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cehealthconsultant-my.sharepoint.com/personal/eegun_acehcs_com/Documents/Desktop/"/>
    </mc:Choice>
  </mc:AlternateContent>
  <xr:revisionPtr revIDLastSave="0" documentId="8_{799ED48D-69C6-4CA9-9AEF-F8FF4898C6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Raw_Data" sheetId="2" r:id="rId2"/>
    <sheet name="Store_Map" sheetId="3" r:id="rId3"/>
    <sheet name="Site_Entity_Map" sheetId="4" r:id="rId4"/>
    <sheet name="Scrubbing_Engine" sheetId="5" r:id="rId5"/>
    <sheet name="Dashboard" sheetId="6" r:id="rId6"/>
    <sheet name="Daily_Production" sheetId="7" r:id="rId7"/>
    <sheet name="Audit_Protocol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7" l="1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B2" i="6"/>
  <c r="O8059" i="5"/>
  <c r="G8059" i="5"/>
  <c r="M8059" i="5" s="1"/>
  <c r="F8059" i="5"/>
  <c r="E8059" i="5"/>
  <c r="D8059" i="5"/>
  <c r="P8059" i="5" s="1"/>
  <c r="C8059" i="5"/>
  <c r="B8059" i="5"/>
  <c r="A8059" i="5"/>
  <c r="Q8058" i="5"/>
  <c r="O8058" i="5"/>
  <c r="M8058" i="5"/>
  <c r="L8058" i="5"/>
  <c r="J8058" i="5"/>
  <c r="I8058" i="5"/>
  <c r="H8058" i="5"/>
  <c r="G8058" i="5"/>
  <c r="K8058" i="5" s="1"/>
  <c r="F8058" i="5"/>
  <c r="E8058" i="5"/>
  <c r="D8058" i="5"/>
  <c r="P8058" i="5" s="1"/>
  <c r="C8058" i="5"/>
  <c r="B8058" i="5"/>
  <c r="A8058" i="5"/>
  <c r="P8057" i="5"/>
  <c r="K8057" i="5"/>
  <c r="J8057" i="5"/>
  <c r="I8057" i="5"/>
  <c r="G8057" i="5"/>
  <c r="L8057" i="5" s="1"/>
  <c r="F8057" i="5"/>
  <c r="O8057" i="5" s="1"/>
  <c r="E8057" i="5"/>
  <c r="D8057" i="5"/>
  <c r="C8057" i="5"/>
  <c r="B8057" i="5"/>
  <c r="A8057" i="5"/>
  <c r="P8056" i="5"/>
  <c r="G8056" i="5"/>
  <c r="F8056" i="5"/>
  <c r="O8056" i="5" s="1"/>
  <c r="E8056" i="5"/>
  <c r="D8056" i="5"/>
  <c r="C8056" i="5"/>
  <c r="B8056" i="5"/>
  <c r="A8056" i="5"/>
  <c r="P8055" i="5"/>
  <c r="O8055" i="5"/>
  <c r="G8055" i="5"/>
  <c r="F8055" i="5"/>
  <c r="E8055" i="5"/>
  <c r="D8055" i="5"/>
  <c r="C8055" i="5"/>
  <c r="B8055" i="5"/>
  <c r="A8055" i="5"/>
  <c r="O8054" i="5"/>
  <c r="L8054" i="5"/>
  <c r="K8054" i="5"/>
  <c r="J8054" i="5"/>
  <c r="H8054" i="5"/>
  <c r="Q8054" i="5" s="1"/>
  <c r="G8054" i="5"/>
  <c r="M8054" i="5" s="1"/>
  <c r="F8054" i="5"/>
  <c r="E8054" i="5"/>
  <c r="D8054" i="5"/>
  <c r="P8054" i="5" s="1"/>
  <c r="C8054" i="5"/>
  <c r="B8054" i="5"/>
  <c r="A8054" i="5"/>
  <c r="O8053" i="5"/>
  <c r="L8053" i="5"/>
  <c r="I8053" i="5"/>
  <c r="H8053" i="5"/>
  <c r="Q8053" i="5" s="1"/>
  <c r="G8053" i="5"/>
  <c r="F8053" i="5"/>
  <c r="E8053" i="5"/>
  <c r="D8053" i="5"/>
  <c r="P8053" i="5" s="1"/>
  <c r="C8053" i="5"/>
  <c r="B8053" i="5"/>
  <c r="A8053" i="5"/>
  <c r="R8052" i="5"/>
  <c r="Q8052" i="5"/>
  <c r="O8052" i="5"/>
  <c r="M8052" i="5"/>
  <c r="L8052" i="5"/>
  <c r="J8052" i="5"/>
  <c r="I8052" i="5"/>
  <c r="H8052" i="5"/>
  <c r="G8052" i="5"/>
  <c r="K8052" i="5" s="1"/>
  <c r="F8052" i="5"/>
  <c r="E8052" i="5"/>
  <c r="D8052" i="5"/>
  <c r="P8052" i="5" s="1"/>
  <c r="C8052" i="5"/>
  <c r="B8052" i="5"/>
  <c r="A8052" i="5"/>
  <c r="N8052" i="5" s="1"/>
  <c r="P8051" i="5"/>
  <c r="J8051" i="5"/>
  <c r="G8051" i="5"/>
  <c r="F8051" i="5"/>
  <c r="E8051" i="5"/>
  <c r="D8051" i="5"/>
  <c r="C8051" i="5"/>
  <c r="B8051" i="5"/>
  <c r="A8051" i="5"/>
  <c r="P8050" i="5"/>
  <c r="L8050" i="5"/>
  <c r="K8050" i="5"/>
  <c r="I8050" i="5"/>
  <c r="G8050" i="5"/>
  <c r="F8050" i="5"/>
  <c r="O8050" i="5" s="1"/>
  <c r="E8050" i="5"/>
  <c r="D8050" i="5"/>
  <c r="C8050" i="5"/>
  <c r="B8050" i="5"/>
  <c r="A8050" i="5"/>
  <c r="P8049" i="5"/>
  <c r="L8049" i="5"/>
  <c r="K8049" i="5"/>
  <c r="G8049" i="5"/>
  <c r="F8049" i="5"/>
  <c r="O8049" i="5" s="1"/>
  <c r="E8049" i="5"/>
  <c r="D8049" i="5"/>
  <c r="C8049" i="5"/>
  <c r="B8049" i="5"/>
  <c r="A8049" i="5"/>
  <c r="O8048" i="5"/>
  <c r="G8048" i="5"/>
  <c r="F8048" i="5"/>
  <c r="E8048" i="5"/>
  <c r="D8048" i="5"/>
  <c r="P8048" i="5" s="1"/>
  <c r="C8048" i="5"/>
  <c r="B8048" i="5"/>
  <c r="A8048" i="5"/>
  <c r="Q8047" i="5"/>
  <c r="O8047" i="5"/>
  <c r="L8047" i="5"/>
  <c r="K8047" i="5"/>
  <c r="I8047" i="5"/>
  <c r="H8047" i="5"/>
  <c r="G8047" i="5"/>
  <c r="J8047" i="5" s="1"/>
  <c r="F8047" i="5"/>
  <c r="E8047" i="5"/>
  <c r="D8047" i="5"/>
  <c r="P8047" i="5" s="1"/>
  <c r="C8047" i="5"/>
  <c r="B8047" i="5"/>
  <c r="A8047" i="5"/>
  <c r="M8046" i="5"/>
  <c r="L8046" i="5"/>
  <c r="K8046" i="5"/>
  <c r="J8046" i="5"/>
  <c r="I8046" i="5"/>
  <c r="R8046" i="5" s="1"/>
  <c r="H8046" i="5"/>
  <c r="Q8046" i="5" s="1"/>
  <c r="G8046" i="5"/>
  <c r="F8046" i="5"/>
  <c r="O8046" i="5" s="1"/>
  <c r="E8046" i="5"/>
  <c r="D8046" i="5"/>
  <c r="P8046" i="5" s="1"/>
  <c r="C8046" i="5"/>
  <c r="B8046" i="5"/>
  <c r="A8046" i="5"/>
  <c r="P8045" i="5"/>
  <c r="K8045" i="5"/>
  <c r="J8045" i="5"/>
  <c r="I8045" i="5"/>
  <c r="G8045" i="5"/>
  <c r="F8045" i="5"/>
  <c r="O8045" i="5" s="1"/>
  <c r="E8045" i="5"/>
  <c r="D8045" i="5"/>
  <c r="C8045" i="5"/>
  <c r="B8045" i="5"/>
  <c r="A8045" i="5"/>
  <c r="P8044" i="5"/>
  <c r="I8044" i="5"/>
  <c r="G8044" i="5"/>
  <c r="F8044" i="5"/>
  <c r="O8044" i="5" s="1"/>
  <c r="E8044" i="5"/>
  <c r="D8044" i="5"/>
  <c r="C8044" i="5"/>
  <c r="B8044" i="5"/>
  <c r="A8044" i="5"/>
  <c r="P8043" i="5"/>
  <c r="O8043" i="5"/>
  <c r="G8043" i="5"/>
  <c r="F8043" i="5"/>
  <c r="E8043" i="5"/>
  <c r="D8043" i="5"/>
  <c r="C8043" i="5"/>
  <c r="B8043" i="5"/>
  <c r="A8043" i="5"/>
  <c r="P8042" i="5"/>
  <c r="O8042" i="5"/>
  <c r="L8042" i="5"/>
  <c r="K8042" i="5"/>
  <c r="G8042" i="5"/>
  <c r="F8042" i="5"/>
  <c r="E8042" i="5"/>
  <c r="D8042" i="5"/>
  <c r="C8042" i="5"/>
  <c r="B8042" i="5"/>
  <c r="A8042" i="5"/>
  <c r="O8041" i="5"/>
  <c r="L8041" i="5"/>
  <c r="K8041" i="5"/>
  <c r="I8041" i="5"/>
  <c r="H8041" i="5"/>
  <c r="Q8041" i="5" s="1"/>
  <c r="G8041" i="5"/>
  <c r="J8041" i="5" s="1"/>
  <c r="F8041" i="5"/>
  <c r="E8041" i="5"/>
  <c r="D8041" i="5"/>
  <c r="P8041" i="5" s="1"/>
  <c r="C8041" i="5"/>
  <c r="B8041" i="5"/>
  <c r="A8041" i="5"/>
  <c r="Q8040" i="5"/>
  <c r="M8040" i="5"/>
  <c r="R8040" i="5" s="1"/>
  <c r="L8040" i="5"/>
  <c r="K8040" i="5"/>
  <c r="J8040" i="5"/>
  <c r="I8040" i="5"/>
  <c r="H8040" i="5"/>
  <c r="G8040" i="5"/>
  <c r="F8040" i="5"/>
  <c r="O8040" i="5" s="1"/>
  <c r="E8040" i="5"/>
  <c r="D8040" i="5"/>
  <c r="P8040" i="5" s="1"/>
  <c r="C8040" i="5"/>
  <c r="B8040" i="5"/>
  <c r="A8040" i="5"/>
  <c r="P8039" i="5"/>
  <c r="K8039" i="5"/>
  <c r="J8039" i="5"/>
  <c r="I8039" i="5"/>
  <c r="G8039" i="5"/>
  <c r="F8039" i="5"/>
  <c r="E8039" i="5"/>
  <c r="D8039" i="5"/>
  <c r="C8039" i="5"/>
  <c r="B8039" i="5"/>
  <c r="A8039" i="5"/>
  <c r="P8038" i="5"/>
  <c r="O8038" i="5"/>
  <c r="L8038" i="5"/>
  <c r="K8038" i="5"/>
  <c r="I8038" i="5"/>
  <c r="G8038" i="5"/>
  <c r="F8038" i="5"/>
  <c r="E8038" i="5"/>
  <c r="D8038" i="5"/>
  <c r="C8038" i="5"/>
  <c r="B8038" i="5"/>
  <c r="A8038" i="5"/>
  <c r="P8037" i="5"/>
  <c r="O8037" i="5"/>
  <c r="G8037" i="5"/>
  <c r="F8037" i="5"/>
  <c r="E8037" i="5"/>
  <c r="D8037" i="5"/>
  <c r="C8037" i="5"/>
  <c r="B8037" i="5"/>
  <c r="A8037" i="5"/>
  <c r="P8036" i="5"/>
  <c r="O8036" i="5"/>
  <c r="K8036" i="5"/>
  <c r="J8036" i="5"/>
  <c r="G8036" i="5"/>
  <c r="F8036" i="5"/>
  <c r="E8036" i="5"/>
  <c r="D8036" i="5"/>
  <c r="C8036" i="5"/>
  <c r="B8036" i="5"/>
  <c r="A8036" i="5"/>
  <c r="O8035" i="5"/>
  <c r="M8035" i="5"/>
  <c r="R8035" i="5" s="1"/>
  <c r="L8035" i="5"/>
  <c r="K8035" i="5"/>
  <c r="I8035" i="5"/>
  <c r="H8035" i="5"/>
  <c r="Q8035" i="5" s="1"/>
  <c r="G8035" i="5"/>
  <c r="J8035" i="5" s="1"/>
  <c r="F8035" i="5"/>
  <c r="E8035" i="5"/>
  <c r="D8035" i="5"/>
  <c r="P8035" i="5" s="1"/>
  <c r="C8035" i="5"/>
  <c r="B8035" i="5"/>
  <c r="A8035" i="5"/>
  <c r="Q8034" i="5"/>
  <c r="M8034" i="5"/>
  <c r="L8034" i="5"/>
  <c r="J8034" i="5"/>
  <c r="I8034" i="5"/>
  <c r="R8034" i="5" s="1"/>
  <c r="H8034" i="5"/>
  <c r="G8034" i="5"/>
  <c r="K8034" i="5" s="1"/>
  <c r="F8034" i="5"/>
  <c r="O8034" i="5" s="1"/>
  <c r="E8034" i="5"/>
  <c r="D8034" i="5"/>
  <c r="P8034" i="5" s="1"/>
  <c r="C8034" i="5"/>
  <c r="B8034" i="5"/>
  <c r="A8034" i="5"/>
  <c r="P8033" i="5"/>
  <c r="O8033" i="5"/>
  <c r="K8033" i="5"/>
  <c r="G8033" i="5"/>
  <c r="F8033" i="5"/>
  <c r="E8033" i="5"/>
  <c r="D8033" i="5"/>
  <c r="C8033" i="5"/>
  <c r="B8033" i="5"/>
  <c r="A8033" i="5"/>
  <c r="P8032" i="5"/>
  <c r="G8032" i="5"/>
  <c r="F8032" i="5"/>
  <c r="E8032" i="5"/>
  <c r="D8032" i="5"/>
  <c r="C8032" i="5"/>
  <c r="B8032" i="5"/>
  <c r="A8032" i="5"/>
  <c r="P8031" i="5"/>
  <c r="L8031" i="5"/>
  <c r="G8031" i="5"/>
  <c r="F8031" i="5"/>
  <c r="O8031" i="5" s="1"/>
  <c r="E8031" i="5"/>
  <c r="D8031" i="5"/>
  <c r="C8031" i="5"/>
  <c r="B8031" i="5"/>
  <c r="A8031" i="5"/>
  <c r="O8030" i="5"/>
  <c r="L8030" i="5"/>
  <c r="K8030" i="5"/>
  <c r="J8030" i="5"/>
  <c r="H8030" i="5"/>
  <c r="Q8030" i="5" s="1"/>
  <c r="G8030" i="5"/>
  <c r="F8030" i="5"/>
  <c r="E8030" i="5"/>
  <c r="D8030" i="5"/>
  <c r="P8030" i="5" s="1"/>
  <c r="C8030" i="5"/>
  <c r="B8030" i="5"/>
  <c r="A8030" i="5"/>
  <c r="O8029" i="5"/>
  <c r="K8029" i="5"/>
  <c r="G8029" i="5"/>
  <c r="F8029" i="5"/>
  <c r="E8029" i="5"/>
  <c r="D8029" i="5"/>
  <c r="P8029" i="5" s="1"/>
  <c r="C8029" i="5"/>
  <c r="B8029" i="5"/>
  <c r="A8029" i="5"/>
  <c r="M8028" i="5"/>
  <c r="L8028" i="5"/>
  <c r="J8028" i="5"/>
  <c r="R8028" i="5" s="1"/>
  <c r="I8028" i="5"/>
  <c r="H8028" i="5"/>
  <c r="Q8028" i="5" s="1"/>
  <c r="G8028" i="5"/>
  <c r="K8028" i="5" s="1"/>
  <c r="F8028" i="5"/>
  <c r="O8028" i="5" s="1"/>
  <c r="E8028" i="5"/>
  <c r="D8028" i="5"/>
  <c r="P8028" i="5" s="1"/>
  <c r="C8028" i="5"/>
  <c r="B8028" i="5"/>
  <c r="A8028" i="5"/>
  <c r="P8027" i="5"/>
  <c r="K8027" i="5"/>
  <c r="J8027" i="5"/>
  <c r="I8027" i="5"/>
  <c r="G8027" i="5"/>
  <c r="F8027" i="5"/>
  <c r="O8027" i="5" s="1"/>
  <c r="E8027" i="5"/>
  <c r="D8027" i="5"/>
  <c r="C8027" i="5"/>
  <c r="B8027" i="5"/>
  <c r="A8027" i="5"/>
  <c r="P8026" i="5"/>
  <c r="O8026" i="5"/>
  <c r="L8026" i="5"/>
  <c r="K8026" i="5"/>
  <c r="I8026" i="5"/>
  <c r="G8026" i="5"/>
  <c r="F8026" i="5"/>
  <c r="E8026" i="5"/>
  <c r="D8026" i="5"/>
  <c r="C8026" i="5"/>
  <c r="B8026" i="5"/>
  <c r="A8026" i="5"/>
  <c r="P8025" i="5"/>
  <c r="O8025" i="5"/>
  <c r="K8025" i="5"/>
  <c r="G8025" i="5"/>
  <c r="F8025" i="5"/>
  <c r="E8025" i="5"/>
  <c r="D8025" i="5"/>
  <c r="C8025" i="5"/>
  <c r="B8025" i="5"/>
  <c r="A8025" i="5"/>
  <c r="P8024" i="5"/>
  <c r="O8024" i="5"/>
  <c r="K8024" i="5"/>
  <c r="J8024" i="5"/>
  <c r="G8024" i="5"/>
  <c r="F8024" i="5"/>
  <c r="E8024" i="5"/>
  <c r="D8024" i="5"/>
  <c r="C8024" i="5"/>
  <c r="B8024" i="5"/>
  <c r="A8024" i="5"/>
  <c r="O8023" i="5"/>
  <c r="M8023" i="5"/>
  <c r="R8023" i="5" s="1"/>
  <c r="L8023" i="5"/>
  <c r="K8023" i="5"/>
  <c r="I8023" i="5"/>
  <c r="H8023" i="5"/>
  <c r="Q8023" i="5" s="1"/>
  <c r="G8023" i="5"/>
  <c r="J8023" i="5" s="1"/>
  <c r="F8023" i="5"/>
  <c r="E8023" i="5"/>
  <c r="D8023" i="5"/>
  <c r="P8023" i="5" s="1"/>
  <c r="C8023" i="5"/>
  <c r="B8023" i="5"/>
  <c r="A8023" i="5"/>
  <c r="M8022" i="5"/>
  <c r="L8022" i="5"/>
  <c r="K8022" i="5"/>
  <c r="J8022" i="5"/>
  <c r="R8022" i="5" s="1"/>
  <c r="I8022" i="5"/>
  <c r="H8022" i="5"/>
  <c r="Q8022" i="5" s="1"/>
  <c r="G8022" i="5"/>
  <c r="F8022" i="5"/>
  <c r="O8022" i="5" s="1"/>
  <c r="E8022" i="5"/>
  <c r="D8022" i="5"/>
  <c r="P8022" i="5" s="1"/>
  <c r="C8022" i="5"/>
  <c r="B8022" i="5"/>
  <c r="A8022" i="5"/>
  <c r="P8021" i="5"/>
  <c r="O8021" i="5"/>
  <c r="K8021" i="5"/>
  <c r="J8021" i="5"/>
  <c r="I8021" i="5"/>
  <c r="G8021" i="5"/>
  <c r="F8021" i="5"/>
  <c r="E8021" i="5"/>
  <c r="D8021" i="5"/>
  <c r="C8021" i="5"/>
  <c r="B8021" i="5"/>
  <c r="A8021" i="5"/>
  <c r="P8020" i="5"/>
  <c r="O8020" i="5"/>
  <c r="G8020" i="5"/>
  <c r="F8020" i="5"/>
  <c r="E8020" i="5"/>
  <c r="D8020" i="5"/>
  <c r="C8020" i="5"/>
  <c r="B8020" i="5"/>
  <c r="A8020" i="5"/>
  <c r="P8019" i="5"/>
  <c r="K8019" i="5"/>
  <c r="G8019" i="5"/>
  <c r="F8019" i="5"/>
  <c r="O8019" i="5" s="1"/>
  <c r="E8019" i="5"/>
  <c r="D8019" i="5"/>
  <c r="C8019" i="5"/>
  <c r="B8019" i="5"/>
  <c r="A8019" i="5"/>
  <c r="O8018" i="5"/>
  <c r="G8018" i="5"/>
  <c r="F8018" i="5"/>
  <c r="E8018" i="5"/>
  <c r="D8018" i="5"/>
  <c r="P8018" i="5" s="1"/>
  <c r="C8018" i="5"/>
  <c r="B8018" i="5"/>
  <c r="A8018" i="5"/>
  <c r="O8017" i="5"/>
  <c r="M8017" i="5"/>
  <c r="L8017" i="5"/>
  <c r="G8017" i="5"/>
  <c r="F8017" i="5"/>
  <c r="E8017" i="5"/>
  <c r="D8017" i="5"/>
  <c r="P8017" i="5" s="1"/>
  <c r="C8017" i="5"/>
  <c r="B8017" i="5"/>
  <c r="A8017" i="5"/>
  <c r="Q8016" i="5"/>
  <c r="M8016" i="5"/>
  <c r="L8016" i="5"/>
  <c r="J8016" i="5"/>
  <c r="I8016" i="5"/>
  <c r="R8016" i="5" s="1"/>
  <c r="H8016" i="5"/>
  <c r="G8016" i="5"/>
  <c r="K8016" i="5" s="1"/>
  <c r="F8016" i="5"/>
  <c r="O8016" i="5" s="1"/>
  <c r="E8016" i="5"/>
  <c r="D8016" i="5"/>
  <c r="P8016" i="5" s="1"/>
  <c r="C8016" i="5"/>
  <c r="B8016" i="5"/>
  <c r="A8016" i="5"/>
  <c r="P8015" i="5"/>
  <c r="J8015" i="5"/>
  <c r="G8015" i="5"/>
  <c r="F8015" i="5"/>
  <c r="O8015" i="5" s="1"/>
  <c r="E8015" i="5"/>
  <c r="D8015" i="5"/>
  <c r="C8015" i="5"/>
  <c r="B8015" i="5"/>
  <c r="A8015" i="5"/>
  <c r="P8014" i="5"/>
  <c r="L8014" i="5"/>
  <c r="G8014" i="5"/>
  <c r="F8014" i="5"/>
  <c r="O8014" i="5" s="1"/>
  <c r="E8014" i="5"/>
  <c r="D8014" i="5"/>
  <c r="C8014" i="5"/>
  <c r="B8014" i="5"/>
  <c r="A8014" i="5"/>
  <c r="P8013" i="5"/>
  <c r="L8013" i="5"/>
  <c r="G8013" i="5"/>
  <c r="F8013" i="5"/>
  <c r="O8013" i="5" s="1"/>
  <c r="E8013" i="5"/>
  <c r="D8013" i="5"/>
  <c r="C8013" i="5"/>
  <c r="B8013" i="5"/>
  <c r="A8013" i="5"/>
  <c r="O8012" i="5"/>
  <c r="K8012" i="5"/>
  <c r="G8012" i="5"/>
  <c r="F8012" i="5"/>
  <c r="E8012" i="5"/>
  <c r="D8012" i="5"/>
  <c r="P8012" i="5" s="1"/>
  <c r="C8012" i="5"/>
  <c r="B8012" i="5"/>
  <c r="A8012" i="5"/>
  <c r="O8011" i="5"/>
  <c r="L8011" i="5"/>
  <c r="G8011" i="5"/>
  <c r="F8011" i="5"/>
  <c r="E8011" i="5"/>
  <c r="D8011" i="5"/>
  <c r="P8011" i="5" s="1"/>
  <c r="C8011" i="5"/>
  <c r="B8011" i="5"/>
  <c r="A8011" i="5"/>
  <c r="O8010" i="5"/>
  <c r="M8010" i="5"/>
  <c r="R8010" i="5" s="1"/>
  <c r="L8010" i="5"/>
  <c r="J8010" i="5"/>
  <c r="I8010" i="5"/>
  <c r="H8010" i="5"/>
  <c r="Q8010" i="5" s="1"/>
  <c r="G8010" i="5"/>
  <c r="K8010" i="5" s="1"/>
  <c r="F8010" i="5"/>
  <c r="E8010" i="5"/>
  <c r="D8010" i="5"/>
  <c r="P8010" i="5" s="1"/>
  <c r="C8010" i="5"/>
  <c r="B8010" i="5"/>
  <c r="A8010" i="5"/>
  <c r="N8010" i="5" s="1"/>
  <c r="P8009" i="5"/>
  <c r="K8009" i="5"/>
  <c r="J8009" i="5"/>
  <c r="I8009" i="5"/>
  <c r="G8009" i="5"/>
  <c r="F8009" i="5"/>
  <c r="O8009" i="5" s="1"/>
  <c r="E8009" i="5"/>
  <c r="D8009" i="5"/>
  <c r="C8009" i="5"/>
  <c r="B8009" i="5"/>
  <c r="A8009" i="5"/>
  <c r="P8008" i="5"/>
  <c r="O8008" i="5"/>
  <c r="L8008" i="5"/>
  <c r="I8008" i="5"/>
  <c r="G8008" i="5"/>
  <c r="F8008" i="5"/>
  <c r="E8008" i="5"/>
  <c r="D8008" i="5"/>
  <c r="C8008" i="5"/>
  <c r="B8008" i="5"/>
  <c r="A8008" i="5"/>
  <c r="P8007" i="5"/>
  <c r="O8007" i="5"/>
  <c r="K8007" i="5"/>
  <c r="J8007" i="5"/>
  <c r="G8007" i="5"/>
  <c r="F8007" i="5"/>
  <c r="E8007" i="5"/>
  <c r="D8007" i="5"/>
  <c r="C8007" i="5"/>
  <c r="B8007" i="5"/>
  <c r="A8007" i="5"/>
  <c r="P8006" i="5"/>
  <c r="O8006" i="5"/>
  <c r="L8006" i="5"/>
  <c r="K8006" i="5"/>
  <c r="G8006" i="5"/>
  <c r="F8006" i="5"/>
  <c r="E8006" i="5"/>
  <c r="D8006" i="5"/>
  <c r="C8006" i="5"/>
  <c r="B8006" i="5"/>
  <c r="A8006" i="5"/>
  <c r="O8005" i="5"/>
  <c r="L8005" i="5"/>
  <c r="G8005" i="5"/>
  <c r="F8005" i="5"/>
  <c r="E8005" i="5"/>
  <c r="D8005" i="5"/>
  <c r="P8005" i="5" s="1"/>
  <c r="C8005" i="5"/>
  <c r="B8005" i="5"/>
  <c r="A8005" i="5"/>
  <c r="Q8004" i="5"/>
  <c r="O8004" i="5"/>
  <c r="M8004" i="5"/>
  <c r="L8004" i="5"/>
  <c r="K8004" i="5"/>
  <c r="J8004" i="5"/>
  <c r="I8004" i="5"/>
  <c r="H8004" i="5"/>
  <c r="G8004" i="5"/>
  <c r="F8004" i="5"/>
  <c r="E8004" i="5"/>
  <c r="D8004" i="5"/>
  <c r="P8004" i="5" s="1"/>
  <c r="C8004" i="5"/>
  <c r="B8004" i="5"/>
  <c r="A8004" i="5"/>
  <c r="N8004" i="5" s="1"/>
  <c r="P8003" i="5"/>
  <c r="G8003" i="5"/>
  <c r="F8003" i="5"/>
  <c r="O8003" i="5" s="1"/>
  <c r="E8003" i="5"/>
  <c r="D8003" i="5"/>
  <c r="C8003" i="5"/>
  <c r="B8003" i="5"/>
  <c r="A8003" i="5"/>
  <c r="P8002" i="5"/>
  <c r="O8002" i="5"/>
  <c r="I8002" i="5"/>
  <c r="G8002" i="5"/>
  <c r="F8002" i="5"/>
  <c r="E8002" i="5"/>
  <c r="D8002" i="5"/>
  <c r="C8002" i="5"/>
  <c r="B8002" i="5"/>
  <c r="A8002" i="5"/>
  <c r="P8001" i="5"/>
  <c r="O8001" i="5"/>
  <c r="K8001" i="5"/>
  <c r="J8001" i="5"/>
  <c r="G8001" i="5"/>
  <c r="F8001" i="5"/>
  <c r="E8001" i="5"/>
  <c r="D8001" i="5"/>
  <c r="C8001" i="5"/>
  <c r="B8001" i="5"/>
  <c r="A8001" i="5"/>
  <c r="P8000" i="5"/>
  <c r="O8000" i="5"/>
  <c r="L8000" i="5"/>
  <c r="J8000" i="5"/>
  <c r="H8000" i="5"/>
  <c r="Q8000" i="5" s="1"/>
  <c r="G8000" i="5"/>
  <c r="F8000" i="5"/>
  <c r="E8000" i="5"/>
  <c r="D8000" i="5"/>
  <c r="C8000" i="5"/>
  <c r="B8000" i="5"/>
  <c r="A8000" i="5"/>
  <c r="O7999" i="5"/>
  <c r="K7999" i="5"/>
  <c r="G7999" i="5"/>
  <c r="F7999" i="5"/>
  <c r="E7999" i="5"/>
  <c r="D7999" i="5"/>
  <c r="P7999" i="5" s="1"/>
  <c r="C7999" i="5"/>
  <c r="B7999" i="5"/>
  <c r="A7999" i="5"/>
  <c r="O7998" i="5"/>
  <c r="M7998" i="5"/>
  <c r="L7998" i="5"/>
  <c r="J7998" i="5"/>
  <c r="I7998" i="5"/>
  <c r="H7998" i="5"/>
  <c r="Q7998" i="5" s="1"/>
  <c r="G7998" i="5"/>
  <c r="K7998" i="5" s="1"/>
  <c r="F7998" i="5"/>
  <c r="E7998" i="5"/>
  <c r="D7998" i="5"/>
  <c r="P7998" i="5" s="1"/>
  <c r="C7998" i="5"/>
  <c r="B7998" i="5"/>
  <c r="A7998" i="5"/>
  <c r="P7997" i="5"/>
  <c r="O7997" i="5"/>
  <c r="K7997" i="5"/>
  <c r="J7997" i="5"/>
  <c r="G7997" i="5"/>
  <c r="F7997" i="5"/>
  <c r="E7997" i="5"/>
  <c r="D7997" i="5"/>
  <c r="C7997" i="5"/>
  <c r="B7997" i="5"/>
  <c r="A7997" i="5"/>
  <c r="O7996" i="5"/>
  <c r="K7996" i="5"/>
  <c r="G7996" i="5"/>
  <c r="F7996" i="5"/>
  <c r="E7996" i="5"/>
  <c r="D7996" i="5"/>
  <c r="P7996" i="5" s="1"/>
  <c r="C7996" i="5"/>
  <c r="B7996" i="5"/>
  <c r="A7996" i="5"/>
  <c r="G7995" i="5"/>
  <c r="F7995" i="5"/>
  <c r="O7995" i="5" s="1"/>
  <c r="E7995" i="5"/>
  <c r="D7995" i="5"/>
  <c r="P7995" i="5" s="1"/>
  <c r="C7995" i="5"/>
  <c r="B7995" i="5"/>
  <c r="A7995" i="5"/>
  <c r="P7994" i="5"/>
  <c r="O7994" i="5"/>
  <c r="G7994" i="5"/>
  <c r="F7994" i="5"/>
  <c r="E7994" i="5"/>
  <c r="D7994" i="5"/>
  <c r="C7994" i="5"/>
  <c r="B7994" i="5"/>
  <c r="A7994" i="5"/>
  <c r="P7993" i="5"/>
  <c r="G7993" i="5"/>
  <c r="F7993" i="5"/>
  <c r="O7993" i="5" s="1"/>
  <c r="E7993" i="5"/>
  <c r="D7993" i="5"/>
  <c r="C7993" i="5"/>
  <c r="B7993" i="5"/>
  <c r="A7993" i="5"/>
  <c r="P7992" i="5"/>
  <c r="O7992" i="5"/>
  <c r="G7992" i="5"/>
  <c r="F7992" i="5"/>
  <c r="E7992" i="5"/>
  <c r="D7992" i="5"/>
  <c r="C7992" i="5"/>
  <c r="B7992" i="5"/>
  <c r="A7992" i="5"/>
  <c r="O7991" i="5"/>
  <c r="K7991" i="5"/>
  <c r="J7991" i="5"/>
  <c r="I7991" i="5"/>
  <c r="H7991" i="5"/>
  <c r="Q7991" i="5" s="1"/>
  <c r="G7991" i="5"/>
  <c r="M7991" i="5" s="1"/>
  <c r="F7991" i="5"/>
  <c r="E7991" i="5"/>
  <c r="D7991" i="5"/>
  <c r="P7991" i="5" s="1"/>
  <c r="C7991" i="5"/>
  <c r="B7991" i="5"/>
  <c r="A7991" i="5"/>
  <c r="L7990" i="5"/>
  <c r="H7990" i="5"/>
  <c r="Q7990" i="5" s="1"/>
  <c r="G7990" i="5"/>
  <c r="F7990" i="5"/>
  <c r="O7990" i="5" s="1"/>
  <c r="E7990" i="5"/>
  <c r="D7990" i="5"/>
  <c r="P7990" i="5" s="1"/>
  <c r="C7990" i="5"/>
  <c r="B7990" i="5"/>
  <c r="A7990" i="5"/>
  <c r="P7989" i="5"/>
  <c r="O7989" i="5"/>
  <c r="G7989" i="5"/>
  <c r="F7989" i="5"/>
  <c r="E7989" i="5"/>
  <c r="D7989" i="5"/>
  <c r="C7989" i="5"/>
  <c r="B7989" i="5"/>
  <c r="A7989" i="5"/>
  <c r="P7988" i="5"/>
  <c r="O7988" i="5"/>
  <c r="M7988" i="5"/>
  <c r="L7988" i="5"/>
  <c r="K7988" i="5"/>
  <c r="J7988" i="5"/>
  <c r="I7988" i="5"/>
  <c r="H7988" i="5"/>
  <c r="Q7988" i="5" s="1"/>
  <c r="G7988" i="5"/>
  <c r="F7988" i="5"/>
  <c r="E7988" i="5"/>
  <c r="D7988" i="5"/>
  <c r="C7988" i="5"/>
  <c r="B7988" i="5"/>
  <c r="A7988" i="5"/>
  <c r="N7988" i="5" s="1"/>
  <c r="P7987" i="5"/>
  <c r="M7987" i="5"/>
  <c r="J7987" i="5"/>
  <c r="I7987" i="5"/>
  <c r="G7987" i="5"/>
  <c r="F7987" i="5"/>
  <c r="O7987" i="5" s="1"/>
  <c r="E7987" i="5"/>
  <c r="D7987" i="5"/>
  <c r="C7987" i="5"/>
  <c r="B7987" i="5"/>
  <c r="A7987" i="5"/>
  <c r="G7986" i="5"/>
  <c r="F7986" i="5"/>
  <c r="O7986" i="5" s="1"/>
  <c r="E7986" i="5"/>
  <c r="D7986" i="5"/>
  <c r="P7986" i="5" s="1"/>
  <c r="C7986" i="5"/>
  <c r="B7986" i="5"/>
  <c r="A7986" i="5"/>
  <c r="O7985" i="5"/>
  <c r="G7985" i="5"/>
  <c r="F7985" i="5"/>
  <c r="E7985" i="5"/>
  <c r="D7985" i="5"/>
  <c r="P7985" i="5" s="1"/>
  <c r="C7985" i="5"/>
  <c r="B7985" i="5"/>
  <c r="A7985" i="5"/>
  <c r="O7984" i="5"/>
  <c r="M7984" i="5"/>
  <c r="L7984" i="5"/>
  <c r="J7984" i="5"/>
  <c r="G7984" i="5"/>
  <c r="F7984" i="5"/>
  <c r="E7984" i="5"/>
  <c r="D7984" i="5"/>
  <c r="P7984" i="5" s="1"/>
  <c r="C7984" i="5"/>
  <c r="B7984" i="5"/>
  <c r="A7984" i="5"/>
  <c r="P7983" i="5"/>
  <c r="M7983" i="5"/>
  <c r="H7983" i="5"/>
  <c r="Q7983" i="5" s="1"/>
  <c r="G7983" i="5"/>
  <c r="F7983" i="5"/>
  <c r="O7983" i="5" s="1"/>
  <c r="E7983" i="5"/>
  <c r="D7983" i="5"/>
  <c r="C7983" i="5"/>
  <c r="B7983" i="5"/>
  <c r="A7983" i="5"/>
  <c r="R7982" i="5"/>
  <c r="Q7982" i="5"/>
  <c r="O7982" i="5"/>
  <c r="M7982" i="5"/>
  <c r="L7982" i="5"/>
  <c r="K7982" i="5"/>
  <c r="J7982" i="5"/>
  <c r="I7982" i="5"/>
  <c r="H7982" i="5"/>
  <c r="G7982" i="5"/>
  <c r="F7982" i="5"/>
  <c r="E7982" i="5"/>
  <c r="D7982" i="5"/>
  <c r="P7982" i="5" s="1"/>
  <c r="C7982" i="5"/>
  <c r="B7982" i="5"/>
  <c r="A7982" i="5"/>
  <c r="M7981" i="5"/>
  <c r="L7981" i="5"/>
  <c r="K7981" i="5"/>
  <c r="J7981" i="5"/>
  <c r="I7981" i="5"/>
  <c r="R7981" i="5" s="1"/>
  <c r="G7981" i="5"/>
  <c r="H7981" i="5" s="1"/>
  <c r="Q7981" i="5" s="1"/>
  <c r="F7981" i="5"/>
  <c r="O7981" i="5" s="1"/>
  <c r="E7981" i="5"/>
  <c r="D7981" i="5"/>
  <c r="P7981" i="5" s="1"/>
  <c r="C7981" i="5"/>
  <c r="B7981" i="5"/>
  <c r="A7981" i="5"/>
  <c r="P7980" i="5"/>
  <c r="M7980" i="5"/>
  <c r="L7980" i="5"/>
  <c r="K7980" i="5"/>
  <c r="J7980" i="5"/>
  <c r="I7980" i="5"/>
  <c r="H7980" i="5"/>
  <c r="Q7980" i="5" s="1"/>
  <c r="G7980" i="5"/>
  <c r="F7980" i="5"/>
  <c r="O7980" i="5" s="1"/>
  <c r="E7980" i="5"/>
  <c r="D7980" i="5"/>
  <c r="C7980" i="5"/>
  <c r="B7980" i="5"/>
  <c r="A7980" i="5"/>
  <c r="N7980" i="5" s="1"/>
  <c r="P7979" i="5"/>
  <c r="L7979" i="5"/>
  <c r="I7979" i="5"/>
  <c r="H7979" i="5"/>
  <c r="Q7979" i="5" s="1"/>
  <c r="G7979" i="5"/>
  <c r="F7979" i="5"/>
  <c r="O7979" i="5" s="1"/>
  <c r="E7979" i="5"/>
  <c r="D7979" i="5"/>
  <c r="C7979" i="5"/>
  <c r="B7979" i="5"/>
  <c r="A7979" i="5"/>
  <c r="P7978" i="5"/>
  <c r="M7978" i="5"/>
  <c r="I7978" i="5"/>
  <c r="G7978" i="5"/>
  <c r="K7978" i="5" s="1"/>
  <c r="F7978" i="5"/>
  <c r="O7978" i="5" s="1"/>
  <c r="E7978" i="5"/>
  <c r="D7978" i="5"/>
  <c r="C7978" i="5"/>
  <c r="B7978" i="5"/>
  <c r="A7978" i="5"/>
  <c r="P7977" i="5"/>
  <c r="O7977" i="5"/>
  <c r="M7977" i="5"/>
  <c r="L7977" i="5"/>
  <c r="R7977" i="5" s="1"/>
  <c r="K7977" i="5"/>
  <c r="J7977" i="5"/>
  <c r="H7977" i="5"/>
  <c r="Q7977" i="5" s="1"/>
  <c r="G7977" i="5"/>
  <c r="I7977" i="5" s="1"/>
  <c r="F7977" i="5"/>
  <c r="E7977" i="5"/>
  <c r="D7977" i="5"/>
  <c r="C7977" i="5"/>
  <c r="B7977" i="5"/>
  <c r="A7977" i="5"/>
  <c r="Q7976" i="5"/>
  <c r="M7976" i="5"/>
  <c r="L7976" i="5"/>
  <c r="K7976" i="5"/>
  <c r="J7976" i="5"/>
  <c r="I7976" i="5"/>
  <c r="H7976" i="5"/>
  <c r="G7976" i="5"/>
  <c r="F7976" i="5"/>
  <c r="O7976" i="5" s="1"/>
  <c r="E7976" i="5"/>
  <c r="D7976" i="5"/>
  <c r="P7976" i="5" s="1"/>
  <c r="C7976" i="5"/>
  <c r="B7976" i="5"/>
  <c r="A7976" i="5"/>
  <c r="G7975" i="5"/>
  <c r="F7975" i="5"/>
  <c r="O7975" i="5" s="1"/>
  <c r="E7975" i="5"/>
  <c r="D7975" i="5"/>
  <c r="P7975" i="5" s="1"/>
  <c r="C7975" i="5"/>
  <c r="B7975" i="5"/>
  <c r="A7975" i="5"/>
  <c r="Q7974" i="5"/>
  <c r="M7974" i="5"/>
  <c r="L7974" i="5"/>
  <c r="K7974" i="5"/>
  <c r="H7974" i="5"/>
  <c r="G7974" i="5"/>
  <c r="J7974" i="5" s="1"/>
  <c r="F7974" i="5"/>
  <c r="O7974" i="5" s="1"/>
  <c r="E7974" i="5"/>
  <c r="D7974" i="5"/>
  <c r="P7974" i="5" s="1"/>
  <c r="C7974" i="5"/>
  <c r="B7974" i="5"/>
  <c r="A7974" i="5"/>
  <c r="R7973" i="5"/>
  <c r="P7973" i="5"/>
  <c r="O7973" i="5"/>
  <c r="L7973" i="5"/>
  <c r="K7973" i="5"/>
  <c r="J7973" i="5"/>
  <c r="I7973" i="5"/>
  <c r="H7973" i="5"/>
  <c r="Q7973" i="5" s="1"/>
  <c r="G7973" i="5"/>
  <c r="M7973" i="5" s="1"/>
  <c r="F7973" i="5"/>
  <c r="E7973" i="5"/>
  <c r="D7973" i="5"/>
  <c r="C7973" i="5"/>
  <c r="B7973" i="5"/>
  <c r="A7973" i="5"/>
  <c r="P7972" i="5"/>
  <c r="O7972" i="5"/>
  <c r="L7972" i="5"/>
  <c r="J7972" i="5"/>
  <c r="I7972" i="5"/>
  <c r="H7972" i="5"/>
  <c r="Q7972" i="5" s="1"/>
  <c r="G7972" i="5"/>
  <c r="K7972" i="5" s="1"/>
  <c r="F7972" i="5"/>
  <c r="E7972" i="5"/>
  <c r="D7972" i="5"/>
  <c r="C7972" i="5"/>
  <c r="B7972" i="5"/>
  <c r="A7972" i="5"/>
  <c r="K7971" i="5"/>
  <c r="G7971" i="5"/>
  <c r="F7971" i="5"/>
  <c r="O7971" i="5" s="1"/>
  <c r="E7971" i="5"/>
  <c r="D7971" i="5"/>
  <c r="P7971" i="5" s="1"/>
  <c r="C7971" i="5"/>
  <c r="B7971" i="5"/>
  <c r="A7971" i="5"/>
  <c r="Q7970" i="5"/>
  <c r="O7970" i="5"/>
  <c r="M7970" i="5"/>
  <c r="L7970" i="5"/>
  <c r="K7970" i="5"/>
  <c r="J7970" i="5"/>
  <c r="I7970" i="5"/>
  <c r="H7970" i="5"/>
  <c r="G7970" i="5"/>
  <c r="F7970" i="5"/>
  <c r="E7970" i="5"/>
  <c r="D7970" i="5"/>
  <c r="P7970" i="5" s="1"/>
  <c r="C7970" i="5"/>
  <c r="B7970" i="5"/>
  <c r="N7970" i="5" s="1"/>
  <c r="A7970" i="5"/>
  <c r="O7969" i="5"/>
  <c r="M7969" i="5"/>
  <c r="L7969" i="5"/>
  <c r="K7969" i="5"/>
  <c r="J7969" i="5"/>
  <c r="G7969" i="5"/>
  <c r="F7969" i="5"/>
  <c r="E7969" i="5"/>
  <c r="D7969" i="5"/>
  <c r="P7969" i="5" s="1"/>
  <c r="C7969" i="5"/>
  <c r="B7969" i="5"/>
  <c r="A7969" i="5"/>
  <c r="Q7968" i="5"/>
  <c r="H7968" i="5"/>
  <c r="G7968" i="5"/>
  <c r="F7968" i="5"/>
  <c r="O7968" i="5" s="1"/>
  <c r="E7968" i="5"/>
  <c r="D7968" i="5"/>
  <c r="P7968" i="5" s="1"/>
  <c r="C7968" i="5"/>
  <c r="B7968" i="5"/>
  <c r="A7968" i="5"/>
  <c r="G7967" i="5"/>
  <c r="F7967" i="5"/>
  <c r="O7967" i="5" s="1"/>
  <c r="E7967" i="5"/>
  <c r="D7967" i="5"/>
  <c r="C7967" i="5"/>
  <c r="B7967" i="5"/>
  <c r="A7967" i="5"/>
  <c r="O7966" i="5"/>
  <c r="J7966" i="5"/>
  <c r="G7966" i="5"/>
  <c r="F7966" i="5"/>
  <c r="E7966" i="5"/>
  <c r="D7966" i="5"/>
  <c r="P7966" i="5" s="1"/>
  <c r="C7966" i="5"/>
  <c r="B7966" i="5"/>
  <c r="A7966" i="5"/>
  <c r="P7965" i="5"/>
  <c r="M7965" i="5"/>
  <c r="L7965" i="5"/>
  <c r="K7965" i="5"/>
  <c r="J7965" i="5"/>
  <c r="H7965" i="5"/>
  <c r="Q7965" i="5" s="1"/>
  <c r="G7965" i="5"/>
  <c r="I7965" i="5" s="1"/>
  <c r="F7965" i="5"/>
  <c r="O7965" i="5" s="1"/>
  <c r="E7965" i="5"/>
  <c r="D7965" i="5"/>
  <c r="C7965" i="5"/>
  <c r="B7965" i="5"/>
  <c r="A7965" i="5"/>
  <c r="O7964" i="5"/>
  <c r="M7964" i="5"/>
  <c r="L7964" i="5"/>
  <c r="K7964" i="5"/>
  <c r="J7964" i="5"/>
  <c r="I7964" i="5"/>
  <c r="R7964" i="5" s="1"/>
  <c r="H7964" i="5"/>
  <c r="Q7964" i="5" s="1"/>
  <c r="G7964" i="5"/>
  <c r="F7964" i="5"/>
  <c r="E7964" i="5"/>
  <c r="D7964" i="5"/>
  <c r="P7964" i="5" s="1"/>
  <c r="C7964" i="5"/>
  <c r="B7964" i="5"/>
  <c r="A7964" i="5"/>
  <c r="O7963" i="5"/>
  <c r="L7963" i="5"/>
  <c r="I7963" i="5"/>
  <c r="G7963" i="5"/>
  <c r="M7963" i="5" s="1"/>
  <c r="F7963" i="5"/>
  <c r="E7963" i="5"/>
  <c r="D7963" i="5"/>
  <c r="P7963" i="5" s="1"/>
  <c r="C7963" i="5"/>
  <c r="B7963" i="5"/>
  <c r="A7963" i="5"/>
  <c r="P7962" i="5"/>
  <c r="M7962" i="5"/>
  <c r="L7962" i="5"/>
  <c r="K7962" i="5"/>
  <c r="J7962" i="5"/>
  <c r="I7962" i="5"/>
  <c r="G7962" i="5"/>
  <c r="H7962" i="5" s="1"/>
  <c r="Q7962" i="5" s="1"/>
  <c r="F7962" i="5"/>
  <c r="O7962" i="5" s="1"/>
  <c r="E7962" i="5"/>
  <c r="D7962" i="5"/>
  <c r="C7962" i="5"/>
  <c r="B7962" i="5"/>
  <c r="A7962" i="5"/>
  <c r="P7961" i="5"/>
  <c r="L7961" i="5"/>
  <c r="K7961" i="5"/>
  <c r="J7961" i="5"/>
  <c r="I7961" i="5"/>
  <c r="H7961" i="5"/>
  <c r="Q7961" i="5" s="1"/>
  <c r="G7961" i="5"/>
  <c r="M7961" i="5" s="1"/>
  <c r="F7961" i="5"/>
  <c r="O7961" i="5" s="1"/>
  <c r="E7961" i="5"/>
  <c r="D7961" i="5"/>
  <c r="C7961" i="5"/>
  <c r="B7961" i="5"/>
  <c r="A7961" i="5"/>
  <c r="P7960" i="5"/>
  <c r="H7960" i="5"/>
  <c r="Q7960" i="5" s="1"/>
  <c r="G7960" i="5"/>
  <c r="F7960" i="5"/>
  <c r="O7960" i="5" s="1"/>
  <c r="E7960" i="5"/>
  <c r="D7960" i="5"/>
  <c r="C7960" i="5"/>
  <c r="B7960" i="5"/>
  <c r="A7960" i="5"/>
  <c r="O7959" i="5"/>
  <c r="M7959" i="5"/>
  <c r="L7959" i="5"/>
  <c r="H7959" i="5"/>
  <c r="Q7959" i="5" s="1"/>
  <c r="G7959" i="5"/>
  <c r="I7959" i="5" s="1"/>
  <c r="F7959" i="5"/>
  <c r="E7959" i="5"/>
  <c r="D7959" i="5"/>
  <c r="P7959" i="5" s="1"/>
  <c r="C7959" i="5"/>
  <c r="B7959" i="5"/>
  <c r="A7959" i="5"/>
  <c r="Q7958" i="5"/>
  <c r="O7958" i="5"/>
  <c r="M7958" i="5"/>
  <c r="L7958" i="5"/>
  <c r="K7958" i="5"/>
  <c r="J7958" i="5"/>
  <c r="I7958" i="5"/>
  <c r="R7958" i="5" s="1"/>
  <c r="H7958" i="5"/>
  <c r="G7958" i="5"/>
  <c r="F7958" i="5"/>
  <c r="E7958" i="5"/>
  <c r="D7958" i="5"/>
  <c r="P7958" i="5" s="1"/>
  <c r="C7958" i="5"/>
  <c r="B7958" i="5"/>
  <c r="A7958" i="5"/>
  <c r="N7958" i="5" s="1"/>
  <c r="K7957" i="5"/>
  <c r="J7957" i="5"/>
  <c r="I7957" i="5"/>
  <c r="H7957" i="5"/>
  <c r="Q7957" i="5" s="1"/>
  <c r="G7957" i="5"/>
  <c r="F7957" i="5"/>
  <c r="O7957" i="5" s="1"/>
  <c r="E7957" i="5"/>
  <c r="D7957" i="5"/>
  <c r="P7957" i="5" s="1"/>
  <c r="C7957" i="5"/>
  <c r="B7957" i="5"/>
  <c r="A7957" i="5"/>
  <c r="G7956" i="5"/>
  <c r="F7956" i="5"/>
  <c r="O7956" i="5" s="1"/>
  <c r="E7956" i="5"/>
  <c r="D7956" i="5"/>
  <c r="P7956" i="5" s="1"/>
  <c r="C7956" i="5"/>
  <c r="B7956" i="5"/>
  <c r="A7956" i="5"/>
  <c r="P7955" i="5"/>
  <c r="O7955" i="5"/>
  <c r="M7955" i="5"/>
  <c r="J7955" i="5"/>
  <c r="G7955" i="5"/>
  <c r="F7955" i="5"/>
  <c r="E7955" i="5"/>
  <c r="D7955" i="5"/>
  <c r="C7955" i="5"/>
  <c r="B7955" i="5"/>
  <c r="A7955" i="5"/>
  <c r="Q7954" i="5"/>
  <c r="O7954" i="5"/>
  <c r="M7954" i="5"/>
  <c r="L7954" i="5"/>
  <c r="K7954" i="5"/>
  <c r="H7954" i="5"/>
  <c r="G7954" i="5"/>
  <c r="J7954" i="5" s="1"/>
  <c r="F7954" i="5"/>
  <c r="E7954" i="5"/>
  <c r="D7954" i="5"/>
  <c r="P7954" i="5" s="1"/>
  <c r="C7954" i="5"/>
  <c r="B7954" i="5"/>
  <c r="A7954" i="5"/>
  <c r="M7953" i="5"/>
  <c r="L7953" i="5"/>
  <c r="K7953" i="5"/>
  <c r="J7953" i="5"/>
  <c r="I7953" i="5"/>
  <c r="G7953" i="5"/>
  <c r="H7953" i="5" s="1"/>
  <c r="Q7953" i="5" s="1"/>
  <c r="F7953" i="5"/>
  <c r="O7953" i="5" s="1"/>
  <c r="E7953" i="5"/>
  <c r="D7953" i="5"/>
  <c r="P7953" i="5" s="1"/>
  <c r="C7953" i="5"/>
  <c r="B7953" i="5"/>
  <c r="A7953" i="5"/>
  <c r="N7953" i="5" s="1"/>
  <c r="O7952" i="5"/>
  <c r="M7952" i="5"/>
  <c r="L7952" i="5"/>
  <c r="K7952" i="5"/>
  <c r="J7952" i="5"/>
  <c r="G7952" i="5"/>
  <c r="H7952" i="5" s="1"/>
  <c r="Q7952" i="5" s="1"/>
  <c r="F7952" i="5"/>
  <c r="E7952" i="5"/>
  <c r="D7952" i="5"/>
  <c r="P7952" i="5" s="1"/>
  <c r="C7952" i="5"/>
  <c r="B7952" i="5"/>
  <c r="A7952" i="5"/>
  <c r="K7951" i="5"/>
  <c r="I7951" i="5"/>
  <c r="G7951" i="5"/>
  <c r="F7951" i="5"/>
  <c r="O7951" i="5" s="1"/>
  <c r="E7951" i="5"/>
  <c r="D7951" i="5"/>
  <c r="P7951" i="5" s="1"/>
  <c r="C7951" i="5"/>
  <c r="B7951" i="5"/>
  <c r="A7951" i="5"/>
  <c r="O7950" i="5"/>
  <c r="L7950" i="5"/>
  <c r="I7950" i="5"/>
  <c r="H7950" i="5"/>
  <c r="Q7950" i="5" s="1"/>
  <c r="G7950" i="5"/>
  <c r="F7950" i="5"/>
  <c r="E7950" i="5"/>
  <c r="D7950" i="5"/>
  <c r="P7950" i="5" s="1"/>
  <c r="C7950" i="5"/>
  <c r="B7950" i="5"/>
  <c r="A7950" i="5"/>
  <c r="P7949" i="5"/>
  <c r="G7949" i="5"/>
  <c r="F7949" i="5"/>
  <c r="O7949" i="5" s="1"/>
  <c r="E7949" i="5"/>
  <c r="D7949" i="5"/>
  <c r="C7949" i="5"/>
  <c r="B7949" i="5"/>
  <c r="A7949" i="5"/>
  <c r="O7948" i="5"/>
  <c r="M7948" i="5"/>
  <c r="L7948" i="5"/>
  <c r="K7948" i="5"/>
  <c r="H7948" i="5"/>
  <c r="Q7948" i="5" s="1"/>
  <c r="G7948" i="5"/>
  <c r="J7948" i="5" s="1"/>
  <c r="F7948" i="5"/>
  <c r="E7948" i="5"/>
  <c r="D7948" i="5"/>
  <c r="P7948" i="5" s="1"/>
  <c r="C7948" i="5"/>
  <c r="B7948" i="5"/>
  <c r="A7948" i="5"/>
  <c r="R7947" i="5"/>
  <c r="M7947" i="5"/>
  <c r="L7947" i="5"/>
  <c r="K7947" i="5"/>
  <c r="J7947" i="5"/>
  <c r="I7947" i="5"/>
  <c r="G7947" i="5"/>
  <c r="H7947" i="5" s="1"/>
  <c r="Q7947" i="5" s="1"/>
  <c r="F7947" i="5"/>
  <c r="O7947" i="5" s="1"/>
  <c r="E7947" i="5"/>
  <c r="D7947" i="5"/>
  <c r="P7947" i="5" s="1"/>
  <c r="C7947" i="5"/>
  <c r="B7947" i="5"/>
  <c r="A7947" i="5"/>
  <c r="N7947" i="5" s="1"/>
  <c r="P7946" i="5"/>
  <c r="O7946" i="5"/>
  <c r="K7946" i="5"/>
  <c r="G7946" i="5"/>
  <c r="F7946" i="5"/>
  <c r="E7946" i="5"/>
  <c r="D7946" i="5"/>
  <c r="C7946" i="5"/>
  <c r="B7946" i="5"/>
  <c r="A7946" i="5"/>
  <c r="L7945" i="5"/>
  <c r="K7945" i="5"/>
  <c r="J7945" i="5"/>
  <c r="G7945" i="5"/>
  <c r="F7945" i="5"/>
  <c r="O7945" i="5" s="1"/>
  <c r="E7945" i="5"/>
  <c r="D7945" i="5"/>
  <c r="P7945" i="5" s="1"/>
  <c r="C7945" i="5"/>
  <c r="B7945" i="5"/>
  <c r="A7945" i="5"/>
  <c r="P7944" i="5"/>
  <c r="I7944" i="5"/>
  <c r="G7944" i="5"/>
  <c r="F7944" i="5"/>
  <c r="O7944" i="5" s="1"/>
  <c r="E7944" i="5"/>
  <c r="D7944" i="5"/>
  <c r="C7944" i="5"/>
  <c r="B7944" i="5"/>
  <c r="A7944" i="5"/>
  <c r="G7943" i="5"/>
  <c r="F7943" i="5"/>
  <c r="O7943" i="5" s="1"/>
  <c r="E7943" i="5"/>
  <c r="D7943" i="5"/>
  <c r="P7943" i="5" s="1"/>
  <c r="C7943" i="5"/>
  <c r="B7943" i="5"/>
  <c r="A7943" i="5"/>
  <c r="M7942" i="5"/>
  <c r="L7942" i="5"/>
  <c r="K7942" i="5"/>
  <c r="H7942" i="5"/>
  <c r="Q7942" i="5" s="1"/>
  <c r="G7942" i="5"/>
  <c r="J7942" i="5" s="1"/>
  <c r="F7942" i="5"/>
  <c r="O7942" i="5" s="1"/>
  <c r="E7942" i="5"/>
  <c r="D7942" i="5"/>
  <c r="P7942" i="5" s="1"/>
  <c r="C7942" i="5"/>
  <c r="B7942" i="5"/>
  <c r="A7942" i="5"/>
  <c r="P7941" i="5"/>
  <c r="O7941" i="5"/>
  <c r="M7941" i="5"/>
  <c r="L7941" i="5"/>
  <c r="K7941" i="5"/>
  <c r="J7941" i="5"/>
  <c r="I7941" i="5"/>
  <c r="R7941" i="5" s="1"/>
  <c r="G7941" i="5"/>
  <c r="H7941" i="5" s="1"/>
  <c r="Q7941" i="5" s="1"/>
  <c r="F7941" i="5"/>
  <c r="E7941" i="5"/>
  <c r="D7941" i="5"/>
  <c r="C7941" i="5"/>
  <c r="B7941" i="5"/>
  <c r="A7941" i="5"/>
  <c r="N7941" i="5" s="1"/>
  <c r="O7940" i="5"/>
  <c r="G7940" i="5"/>
  <c r="F7940" i="5"/>
  <c r="E7940" i="5"/>
  <c r="D7940" i="5"/>
  <c r="P7940" i="5" s="1"/>
  <c r="C7940" i="5"/>
  <c r="B7940" i="5"/>
  <c r="A7940" i="5"/>
  <c r="K7939" i="5"/>
  <c r="J7939" i="5"/>
  <c r="I7939" i="5"/>
  <c r="G7939" i="5"/>
  <c r="F7939" i="5"/>
  <c r="O7939" i="5" s="1"/>
  <c r="E7939" i="5"/>
  <c r="D7939" i="5"/>
  <c r="P7939" i="5" s="1"/>
  <c r="C7939" i="5"/>
  <c r="B7939" i="5"/>
  <c r="A7939" i="5"/>
  <c r="P7938" i="5"/>
  <c r="K7938" i="5"/>
  <c r="G7938" i="5"/>
  <c r="F7938" i="5"/>
  <c r="O7938" i="5" s="1"/>
  <c r="E7938" i="5"/>
  <c r="D7938" i="5"/>
  <c r="C7938" i="5"/>
  <c r="B7938" i="5"/>
  <c r="A7938" i="5"/>
  <c r="P7937" i="5"/>
  <c r="G7937" i="5"/>
  <c r="F7937" i="5"/>
  <c r="O7937" i="5" s="1"/>
  <c r="E7937" i="5"/>
  <c r="D7937" i="5"/>
  <c r="C7937" i="5"/>
  <c r="B7937" i="5"/>
  <c r="A7937" i="5"/>
  <c r="O7936" i="5"/>
  <c r="K7936" i="5"/>
  <c r="H7936" i="5"/>
  <c r="Q7936" i="5" s="1"/>
  <c r="G7936" i="5"/>
  <c r="F7936" i="5"/>
  <c r="E7936" i="5"/>
  <c r="D7936" i="5"/>
  <c r="P7936" i="5" s="1"/>
  <c r="C7936" i="5"/>
  <c r="B7936" i="5"/>
  <c r="A7936" i="5"/>
  <c r="Q7935" i="5"/>
  <c r="P7935" i="5"/>
  <c r="O7935" i="5"/>
  <c r="M7935" i="5"/>
  <c r="L7935" i="5"/>
  <c r="K7935" i="5"/>
  <c r="J7935" i="5"/>
  <c r="I7935" i="5"/>
  <c r="G7935" i="5"/>
  <c r="H7935" i="5" s="1"/>
  <c r="F7935" i="5"/>
  <c r="E7935" i="5"/>
  <c r="D7935" i="5"/>
  <c r="C7935" i="5"/>
  <c r="B7935" i="5"/>
  <c r="A7935" i="5"/>
  <c r="O7934" i="5"/>
  <c r="L7934" i="5"/>
  <c r="G7934" i="5"/>
  <c r="F7934" i="5"/>
  <c r="E7934" i="5"/>
  <c r="D7934" i="5"/>
  <c r="P7934" i="5" s="1"/>
  <c r="C7934" i="5"/>
  <c r="B7934" i="5"/>
  <c r="A7934" i="5"/>
  <c r="G7933" i="5"/>
  <c r="F7933" i="5"/>
  <c r="O7933" i="5" s="1"/>
  <c r="E7933" i="5"/>
  <c r="D7933" i="5"/>
  <c r="P7933" i="5" s="1"/>
  <c r="C7933" i="5"/>
  <c r="B7933" i="5"/>
  <c r="A7933" i="5"/>
  <c r="L7932" i="5"/>
  <c r="K7932" i="5"/>
  <c r="J7932" i="5"/>
  <c r="I7932" i="5"/>
  <c r="G7932" i="5"/>
  <c r="M7932" i="5" s="1"/>
  <c r="F7932" i="5"/>
  <c r="O7932" i="5" s="1"/>
  <c r="E7932" i="5"/>
  <c r="D7932" i="5"/>
  <c r="P7932" i="5" s="1"/>
  <c r="C7932" i="5"/>
  <c r="B7932" i="5"/>
  <c r="A7932" i="5"/>
  <c r="M7931" i="5"/>
  <c r="J7931" i="5"/>
  <c r="H7931" i="5"/>
  <c r="Q7931" i="5" s="1"/>
  <c r="G7931" i="5"/>
  <c r="F7931" i="5"/>
  <c r="O7931" i="5" s="1"/>
  <c r="E7931" i="5"/>
  <c r="D7931" i="5"/>
  <c r="P7931" i="5" s="1"/>
  <c r="C7931" i="5"/>
  <c r="B7931" i="5"/>
  <c r="A7931" i="5"/>
  <c r="P7930" i="5"/>
  <c r="M7930" i="5"/>
  <c r="L7930" i="5"/>
  <c r="K7930" i="5"/>
  <c r="G7930" i="5"/>
  <c r="F7930" i="5"/>
  <c r="O7930" i="5" s="1"/>
  <c r="E7930" i="5"/>
  <c r="D7930" i="5"/>
  <c r="C7930" i="5"/>
  <c r="B7930" i="5"/>
  <c r="A7930" i="5"/>
  <c r="M7929" i="5"/>
  <c r="L7929" i="5"/>
  <c r="K7929" i="5"/>
  <c r="J7929" i="5"/>
  <c r="I7929" i="5"/>
  <c r="G7929" i="5"/>
  <c r="H7929" i="5" s="1"/>
  <c r="Q7929" i="5" s="1"/>
  <c r="F7929" i="5"/>
  <c r="O7929" i="5" s="1"/>
  <c r="E7929" i="5"/>
  <c r="D7929" i="5"/>
  <c r="P7929" i="5" s="1"/>
  <c r="C7929" i="5"/>
  <c r="B7929" i="5"/>
  <c r="A7929" i="5"/>
  <c r="O7928" i="5"/>
  <c r="G7928" i="5"/>
  <c r="F7928" i="5"/>
  <c r="E7928" i="5"/>
  <c r="D7928" i="5"/>
  <c r="P7928" i="5" s="1"/>
  <c r="C7928" i="5"/>
  <c r="B7928" i="5"/>
  <c r="A7928" i="5"/>
  <c r="Q7927" i="5"/>
  <c r="M7927" i="5"/>
  <c r="L7927" i="5"/>
  <c r="K7927" i="5"/>
  <c r="J7927" i="5"/>
  <c r="I7927" i="5"/>
  <c r="H7927" i="5"/>
  <c r="G7927" i="5"/>
  <c r="F7927" i="5"/>
  <c r="O7927" i="5" s="1"/>
  <c r="E7927" i="5"/>
  <c r="D7927" i="5"/>
  <c r="P7927" i="5" s="1"/>
  <c r="C7927" i="5"/>
  <c r="B7927" i="5"/>
  <c r="A7927" i="5"/>
  <c r="O7926" i="5"/>
  <c r="L7926" i="5"/>
  <c r="K7926" i="5"/>
  <c r="I7926" i="5"/>
  <c r="H7926" i="5"/>
  <c r="Q7926" i="5" s="1"/>
  <c r="G7926" i="5"/>
  <c r="F7926" i="5"/>
  <c r="E7926" i="5"/>
  <c r="D7926" i="5"/>
  <c r="P7926" i="5" s="1"/>
  <c r="C7926" i="5"/>
  <c r="B7926" i="5"/>
  <c r="A7926" i="5"/>
  <c r="O7925" i="5"/>
  <c r="G7925" i="5"/>
  <c r="F7925" i="5"/>
  <c r="E7925" i="5"/>
  <c r="D7925" i="5"/>
  <c r="P7925" i="5" s="1"/>
  <c r="C7925" i="5"/>
  <c r="B7925" i="5"/>
  <c r="A7925" i="5"/>
  <c r="P7924" i="5"/>
  <c r="G7924" i="5"/>
  <c r="F7924" i="5"/>
  <c r="O7924" i="5" s="1"/>
  <c r="E7924" i="5"/>
  <c r="D7924" i="5"/>
  <c r="C7924" i="5"/>
  <c r="B7924" i="5"/>
  <c r="A7924" i="5"/>
  <c r="Q7923" i="5"/>
  <c r="M7923" i="5"/>
  <c r="L7923" i="5"/>
  <c r="K7923" i="5"/>
  <c r="J7923" i="5"/>
  <c r="R7923" i="5" s="1"/>
  <c r="I7923" i="5"/>
  <c r="G7923" i="5"/>
  <c r="H7923" i="5" s="1"/>
  <c r="F7923" i="5"/>
  <c r="O7923" i="5" s="1"/>
  <c r="E7923" i="5"/>
  <c r="D7923" i="5"/>
  <c r="P7923" i="5" s="1"/>
  <c r="C7923" i="5"/>
  <c r="B7923" i="5"/>
  <c r="A7923" i="5"/>
  <c r="O7922" i="5"/>
  <c r="M7922" i="5"/>
  <c r="L7922" i="5"/>
  <c r="K7922" i="5"/>
  <c r="J7922" i="5"/>
  <c r="I7922" i="5"/>
  <c r="G7922" i="5"/>
  <c r="H7922" i="5" s="1"/>
  <c r="Q7922" i="5" s="1"/>
  <c r="F7922" i="5"/>
  <c r="E7922" i="5"/>
  <c r="D7922" i="5"/>
  <c r="P7922" i="5" s="1"/>
  <c r="C7922" i="5"/>
  <c r="B7922" i="5"/>
  <c r="A7922" i="5"/>
  <c r="L7921" i="5"/>
  <c r="J7921" i="5"/>
  <c r="I7921" i="5"/>
  <c r="H7921" i="5"/>
  <c r="Q7921" i="5" s="1"/>
  <c r="G7921" i="5"/>
  <c r="K7921" i="5" s="1"/>
  <c r="F7921" i="5"/>
  <c r="O7921" i="5" s="1"/>
  <c r="E7921" i="5"/>
  <c r="D7921" i="5"/>
  <c r="P7921" i="5" s="1"/>
  <c r="C7921" i="5"/>
  <c r="B7921" i="5"/>
  <c r="A7921" i="5"/>
  <c r="K7920" i="5"/>
  <c r="J7920" i="5"/>
  <c r="I7920" i="5"/>
  <c r="H7920" i="5"/>
  <c r="Q7920" i="5" s="1"/>
  <c r="G7920" i="5"/>
  <c r="M7920" i="5" s="1"/>
  <c r="F7920" i="5"/>
  <c r="O7920" i="5" s="1"/>
  <c r="E7920" i="5"/>
  <c r="D7920" i="5"/>
  <c r="P7920" i="5" s="1"/>
  <c r="C7920" i="5"/>
  <c r="B7920" i="5"/>
  <c r="A7920" i="5"/>
  <c r="P7919" i="5"/>
  <c r="O7919" i="5"/>
  <c r="M7919" i="5"/>
  <c r="J7919" i="5"/>
  <c r="I7919" i="5"/>
  <c r="G7919" i="5"/>
  <c r="F7919" i="5"/>
  <c r="E7919" i="5"/>
  <c r="D7919" i="5"/>
  <c r="C7919" i="5"/>
  <c r="B7919" i="5"/>
  <c r="A7919" i="5"/>
  <c r="Q7918" i="5"/>
  <c r="M7918" i="5"/>
  <c r="L7918" i="5"/>
  <c r="H7918" i="5"/>
  <c r="G7918" i="5"/>
  <c r="F7918" i="5"/>
  <c r="O7918" i="5" s="1"/>
  <c r="E7918" i="5"/>
  <c r="D7918" i="5"/>
  <c r="P7918" i="5" s="1"/>
  <c r="C7918" i="5"/>
  <c r="B7918" i="5"/>
  <c r="A7918" i="5"/>
  <c r="R7917" i="5"/>
  <c r="P7917" i="5"/>
  <c r="M7917" i="5"/>
  <c r="L7917" i="5"/>
  <c r="K7917" i="5"/>
  <c r="J7917" i="5"/>
  <c r="I7917" i="5"/>
  <c r="G7917" i="5"/>
  <c r="H7917" i="5" s="1"/>
  <c r="Q7917" i="5" s="1"/>
  <c r="F7917" i="5"/>
  <c r="O7917" i="5" s="1"/>
  <c r="E7917" i="5"/>
  <c r="D7917" i="5"/>
  <c r="C7917" i="5"/>
  <c r="B7917" i="5"/>
  <c r="A7917" i="5"/>
  <c r="P7916" i="5"/>
  <c r="O7916" i="5"/>
  <c r="M7916" i="5"/>
  <c r="K7916" i="5"/>
  <c r="J7916" i="5"/>
  <c r="I7916" i="5"/>
  <c r="H7916" i="5"/>
  <c r="Q7916" i="5" s="1"/>
  <c r="G7916" i="5"/>
  <c r="L7916" i="5" s="1"/>
  <c r="F7916" i="5"/>
  <c r="E7916" i="5"/>
  <c r="D7916" i="5"/>
  <c r="C7916" i="5"/>
  <c r="B7916" i="5"/>
  <c r="A7916" i="5"/>
  <c r="M7915" i="5"/>
  <c r="L7915" i="5"/>
  <c r="K7915" i="5"/>
  <c r="J7915" i="5"/>
  <c r="R7915" i="5" s="1"/>
  <c r="G7915" i="5"/>
  <c r="I7915" i="5" s="1"/>
  <c r="F7915" i="5"/>
  <c r="O7915" i="5" s="1"/>
  <c r="E7915" i="5"/>
  <c r="D7915" i="5"/>
  <c r="P7915" i="5" s="1"/>
  <c r="C7915" i="5"/>
  <c r="B7915" i="5"/>
  <c r="A7915" i="5"/>
  <c r="O7914" i="5"/>
  <c r="G7914" i="5"/>
  <c r="F7914" i="5"/>
  <c r="E7914" i="5"/>
  <c r="D7914" i="5"/>
  <c r="P7914" i="5" s="1"/>
  <c r="C7914" i="5"/>
  <c r="B7914" i="5"/>
  <c r="A7914" i="5"/>
  <c r="K7913" i="5"/>
  <c r="G7913" i="5"/>
  <c r="F7913" i="5"/>
  <c r="O7913" i="5" s="1"/>
  <c r="E7913" i="5"/>
  <c r="D7913" i="5"/>
  <c r="P7913" i="5" s="1"/>
  <c r="C7913" i="5"/>
  <c r="B7913" i="5"/>
  <c r="A7913" i="5"/>
  <c r="P7912" i="5"/>
  <c r="O7912" i="5"/>
  <c r="G7912" i="5"/>
  <c r="F7912" i="5"/>
  <c r="E7912" i="5"/>
  <c r="D7912" i="5"/>
  <c r="C7912" i="5"/>
  <c r="B7912" i="5"/>
  <c r="A7912" i="5"/>
  <c r="Q7911" i="5"/>
  <c r="O7911" i="5"/>
  <c r="L7911" i="5"/>
  <c r="K7911" i="5"/>
  <c r="J7911" i="5"/>
  <c r="I7911" i="5"/>
  <c r="G7911" i="5"/>
  <c r="H7911" i="5" s="1"/>
  <c r="F7911" i="5"/>
  <c r="E7911" i="5"/>
  <c r="D7911" i="5"/>
  <c r="P7911" i="5" s="1"/>
  <c r="C7911" i="5"/>
  <c r="B7911" i="5"/>
  <c r="A7911" i="5"/>
  <c r="O7910" i="5"/>
  <c r="G7910" i="5"/>
  <c r="F7910" i="5"/>
  <c r="E7910" i="5"/>
  <c r="D7910" i="5"/>
  <c r="P7910" i="5" s="1"/>
  <c r="C7910" i="5"/>
  <c r="B7910" i="5"/>
  <c r="A7910" i="5"/>
  <c r="O7909" i="5"/>
  <c r="H7909" i="5"/>
  <c r="Q7909" i="5" s="1"/>
  <c r="G7909" i="5"/>
  <c r="F7909" i="5"/>
  <c r="E7909" i="5"/>
  <c r="D7909" i="5"/>
  <c r="P7909" i="5" s="1"/>
  <c r="C7909" i="5"/>
  <c r="B7909" i="5"/>
  <c r="A7909" i="5"/>
  <c r="Q7908" i="5"/>
  <c r="M7908" i="5"/>
  <c r="L7908" i="5"/>
  <c r="I7908" i="5"/>
  <c r="H7908" i="5"/>
  <c r="G7908" i="5"/>
  <c r="J7908" i="5" s="1"/>
  <c r="F7908" i="5"/>
  <c r="O7908" i="5" s="1"/>
  <c r="E7908" i="5"/>
  <c r="D7908" i="5"/>
  <c r="P7908" i="5" s="1"/>
  <c r="C7908" i="5"/>
  <c r="B7908" i="5"/>
  <c r="A7908" i="5"/>
  <c r="K7907" i="5"/>
  <c r="J7907" i="5"/>
  <c r="I7907" i="5"/>
  <c r="H7907" i="5"/>
  <c r="Q7907" i="5" s="1"/>
  <c r="G7907" i="5"/>
  <c r="L7907" i="5" s="1"/>
  <c r="F7907" i="5"/>
  <c r="O7907" i="5" s="1"/>
  <c r="E7907" i="5"/>
  <c r="D7907" i="5"/>
  <c r="P7907" i="5" s="1"/>
  <c r="C7907" i="5"/>
  <c r="B7907" i="5"/>
  <c r="A7907" i="5"/>
  <c r="M7906" i="5"/>
  <c r="K7906" i="5"/>
  <c r="I7906" i="5"/>
  <c r="G7906" i="5"/>
  <c r="F7906" i="5"/>
  <c r="O7906" i="5" s="1"/>
  <c r="E7906" i="5"/>
  <c r="D7906" i="5"/>
  <c r="P7906" i="5" s="1"/>
  <c r="C7906" i="5"/>
  <c r="B7906" i="5"/>
  <c r="A7906" i="5"/>
  <c r="P7905" i="5"/>
  <c r="J7905" i="5"/>
  <c r="I7905" i="5"/>
  <c r="G7905" i="5"/>
  <c r="F7905" i="5"/>
  <c r="O7905" i="5" s="1"/>
  <c r="E7905" i="5"/>
  <c r="D7905" i="5"/>
  <c r="C7905" i="5"/>
  <c r="B7905" i="5"/>
  <c r="A7905" i="5"/>
  <c r="P7904" i="5"/>
  <c r="O7904" i="5"/>
  <c r="L7904" i="5"/>
  <c r="J7904" i="5"/>
  <c r="I7904" i="5"/>
  <c r="G7904" i="5"/>
  <c r="F7904" i="5"/>
  <c r="E7904" i="5"/>
  <c r="D7904" i="5"/>
  <c r="C7904" i="5"/>
  <c r="B7904" i="5"/>
  <c r="A7904" i="5"/>
  <c r="K7903" i="5"/>
  <c r="I7903" i="5"/>
  <c r="H7903" i="5"/>
  <c r="Q7903" i="5" s="1"/>
  <c r="G7903" i="5"/>
  <c r="F7903" i="5"/>
  <c r="E7903" i="5"/>
  <c r="D7903" i="5"/>
  <c r="P7903" i="5" s="1"/>
  <c r="C7903" i="5"/>
  <c r="B7903" i="5"/>
  <c r="A7903" i="5"/>
  <c r="R7902" i="5"/>
  <c r="M7902" i="5"/>
  <c r="L7902" i="5"/>
  <c r="K7902" i="5"/>
  <c r="J7902" i="5"/>
  <c r="I7902" i="5"/>
  <c r="H7902" i="5"/>
  <c r="Q7902" i="5" s="1"/>
  <c r="G7902" i="5"/>
  <c r="F7902" i="5"/>
  <c r="O7902" i="5" s="1"/>
  <c r="E7902" i="5"/>
  <c r="D7902" i="5"/>
  <c r="P7902" i="5" s="1"/>
  <c r="C7902" i="5"/>
  <c r="B7902" i="5"/>
  <c r="A7902" i="5"/>
  <c r="N7902" i="5" s="1"/>
  <c r="P7901" i="5"/>
  <c r="M7901" i="5"/>
  <c r="J7901" i="5"/>
  <c r="I7901" i="5"/>
  <c r="H7901" i="5"/>
  <c r="Q7901" i="5" s="1"/>
  <c r="G7901" i="5"/>
  <c r="F7901" i="5"/>
  <c r="O7901" i="5" s="1"/>
  <c r="E7901" i="5"/>
  <c r="D7901" i="5"/>
  <c r="C7901" i="5"/>
  <c r="B7901" i="5"/>
  <c r="A7901" i="5"/>
  <c r="Q7900" i="5"/>
  <c r="L7900" i="5"/>
  <c r="K7900" i="5"/>
  <c r="I7900" i="5"/>
  <c r="H7900" i="5"/>
  <c r="G7900" i="5"/>
  <c r="J7900" i="5" s="1"/>
  <c r="F7900" i="5"/>
  <c r="O7900" i="5" s="1"/>
  <c r="E7900" i="5"/>
  <c r="D7900" i="5"/>
  <c r="P7900" i="5" s="1"/>
  <c r="C7900" i="5"/>
  <c r="B7900" i="5"/>
  <c r="A7900" i="5"/>
  <c r="L7899" i="5"/>
  <c r="G7899" i="5"/>
  <c r="F7899" i="5"/>
  <c r="O7899" i="5" s="1"/>
  <c r="E7899" i="5"/>
  <c r="D7899" i="5"/>
  <c r="P7899" i="5" s="1"/>
  <c r="C7899" i="5"/>
  <c r="B7899" i="5"/>
  <c r="A7899" i="5"/>
  <c r="O7898" i="5"/>
  <c r="M7898" i="5"/>
  <c r="K7898" i="5"/>
  <c r="I7898" i="5"/>
  <c r="G7898" i="5"/>
  <c r="L7898" i="5" s="1"/>
  <c r="F7898" i="5"/>
  <c r="E7898" i="5"/>
  <c r="D7898" i="5"/>
  <c r="P7898" i="5" s="1"/>
  <c r="C7898" i="5"/>
  <c r="B7898" i="5"/>
  <c r="A7898" i="5"/>
  <c r="M7897" i="5"/>
  <c r="L7897" i="5"/>
  <c r="R7897" i="5" s="1"/>
  <c r="K7897" i="5"/>
  <c r="J7897" i="5"/>
  <c r="H7897" i="5"/>
  <c r="Q7897" i="5" s="1"/>
  <c r="G7897" i="5"/>
  <c r="I7897" i="5" s="1"/>
  <c r="F7897" i="5"/>
  <c r="O7897" i="5" s="1"/>
  <c r="E7897" i="5"/>
  <c r="D7897" i="5"/>
  <c r="P7897" i="5" s="1"/>
  <c r="C7897" i="5"/>
  <c r="B7897" i="5"/>
  <c r="A7897" i="5"/>
  <c r="O7896" i="5"/>
  <c r="G7896" i="5"/>
  <c r="F7896" i="5"/>
  <c r="E7896" i="5"/>
  <c r="D7896" i="5"/>
  <c r="P7896" i="5" s="1"/>
  <c r="C7896" i="5"/>
  <c r="B7896" i="5"/>
  <c r="A7896" i="5"/>
  <c r="J7895" i="5"/>
  <c r="G7895" i="5"/>
  <c r="F7895" i="5"/>
  <c r="O7895" i="5" s="1"/>
  <c r="E7895" i="5"/>
  <c r="D7895" i="5"/>
  <c r="P7895" i="5" s="1"/>
  <c r="C7895" i="5"/>
  <c r="B7895" i="5"/>
  <c r="A7895" i="5"/>
  <c r="P7894" i="5"/>
  <c r="O7894" i="5"/>
  <c r="K7894" i="5"/>
  <c r="H7894" i="5"/>
  <c r="Q7894" i="5" s="1"/>
  <c r="G7894" i="5"/>
  <c r="F7894" i="5"/>
  <c r="E7894" i="5"/>
  <c r="D7894" i="5"/>
  <c r="C7894" i="5"/>
  <c r="B7894" i="5"/>
  <c r="A7894" i="5"/>
  <c r="Q7893" i="5"/>
  <c r="O7893" i="5"/>
  <c r="L7893" i="5"/>
  <c r="K7893" i="5"/>
  <c r="J7893" i="5"/>
  <c r="I7893" i="5"/>
  <c r="G7893" i="5"/>
  <c r="H7893" i="5" s="1"/>
  <c r="F7893" i="5"/>
  <c r="E7893" i="5"/>
  <c r="D7893" i="5"/>
  <c r="P7893" i="5" s="1"/>
  <c r="C7893" i="5"/>
  <c r="B7893" i="5"/>
  <c r="A7893" i="5"/>
  <c r="O7892" i="5"/>
  <c r="G7892" i="5"/>
  <c r="F7892" i="5"/>
  <c r="E7892" i="5"/>
  <c r="D7892" i="5"/>
  <c r="P7892" i="5" s="1"/>
  <c r="C7892" i="5"/>
  <c r="B7892" i="5"/>
  <c r="A7892" i="5"/>
  <c r="O7891" i="5"/>
  <c r="L7891" i="5"/>
  <c r="K7891" i="5"/>
  <c r="J7891" i="5"/>
  <c r="H7891" i="5"/>
  <c r="Q7891" i="5" s="1"/>
  <c r="G7891" i="5"/>
  <c r="F7891" i="5"/>
  <c r="E7891" i="5"/>
  <c r="D7891" i="5"/>
  <c r="P7891" i="5" s="1"/>
  <c r="C7891" i="5"/>
  <c r="B7891" i="5"/>
  <c r="A7891" i="5"/>
  <c r="G7890" i="5"/>
  <c r="F7890" i="5"/>
  <c r="O7890" i="5" s="1"/>
  <c r="E7890" i="5"/>
  <c r="D7890" i="5"/>
  <c r="P7890" i="5" s="1"/>
  <c r="C7890" i="5"/>
  <c r="B7890" i="5"/>
  <c r="A7890" i="5"/>
  <c r="Q7889" i="5"/>
  <c r="O7889" i="5"/>
  <c r="K7889" i="5"/>
  <c r="J7889" i="5"/>
  <c r="I7889" i="5"/>
  <c r="H7889" i="5"/>
  <c r="G7889" i="5"/>
  <c r="L7889" i="5" s="1"/>
  <c r="F7889" i="5"/>
  <c r="E7889" i="5"/>
  <c r="D7889" i="5"/>
  <c r="P7889" i="5" s="1"/>
  <c r="C7889" i="5"/>
  <c r="B7889" i="5"/>
  <c r="A7889" i="5"/>
  <c r="L7888" i="5"/>
  <c r="K7888" i="5"/>
  <c r="I7888" i="5"/>
  <c r="G7888" i="5"/>
  <c r="F7888" i="5"/>
  <c r="O7888" i="5" s="1"/>
  <c r="E7888" i="5"/>
  <c r="D7888" i="5"/>
  <c r="P7888" i="5" s="1"/>
  <c r="C7888" i="5"/>
  <c r="B7888" i="5"/>
  <c r="A7888" i="5"/>
  <c r="P7887" i="5"/>
  <c r="O7887" i="5"/>
  <c r="M7887" i="5"/>
  <c r="J7887" i="5"/>
  <c r="I7887" i="5"/>
  <c r="G7887" i="5"/>
  <c r="F7887" i="5"/>
  <c r="E7887" i="5"/>
  <c r="D7887" i="5"/>
  <c r="C7887" i="5"/>
  <c r="B7887" i="5"/>
  <c r="A7887" i="5"/>
  <c r="O7886" i="5"/>
  <c r="L7886" i="5"/>
  <c r="J7886" i="5"/>
  <c r="I7886" i="5"/>
  <c r="H7886" i="5"/>
  <c r="Q7886" i="5" s="1"/>
  <c r="G7886" i="5"/>
  <c r="M7886" i="5" s="1"/>
  <c r="F7886" i="5"/>
  <c r="E7886" i="5"/>
  <c r="D7886" i="5"/>
  <c r="P7886" i="5" s="1"/>
  <c r="C7886" i="5"/>
  <c r="B7886" i="5"/>
  <c r="A7886" i="5"/>
  <c r="M7885" i="5"/>
  <c r="H7885" i="5"/>
  <c r="Q7885" i="5" s="1"/>
  <c r="G7885" i="5"/>
  <c r="F7885" i="5"/>
  <c r="O7885" i="5" s="1"/>
  <c r="E7885" i="5"/>
  <c r="D7885" i="5"/>
  <c r="P7885" i="5" s="1"/>
  <c r="C7885" i="5"/>
  <c r="B7885" i="5"/>
  <c r="A7885" i="5"/>
  <c r="O7884" i="5"/>
  <c r="M7884" i="5"/>
  <c r="L7884" i="5"/>
  <c r="K7884" i="5"/>
  <c r="J7884" i="5"/>
  <c r="I7884" i="5"/>
  <c r="R7884" i="5" s="1"/>
  <c r="H7884" i="5"/>
  <c r="Q7884" i="5" s="1"/>
  <c r="G7884" i="5"/>
  <c r="F7884" i="5"/>
  <c r="E7884" i="5"/>
  <c r="D7884" i="5"/>
  <c r="P7884" i="5" s="1"/>
  <c r="C7884" i="5"/>
  <c r="B7884" i="5"/>
  <c r="A7884" i="5"/>
  <c r="P7883" i="5"/>
  <c r="O7883" i="5"/>
  <c r="M7883" i="5"/>
  <c r="K7883" i="5"/>
  <c r="J7883" i="5"/>
  <c r="H7883" i="5"/>
  <c r="Q7883" i="5" s="1"/>
  <c r="G7883" i="5"/>
  <c r="L7883" i="5" s="1"/>
  <c r="F7883" i="5"/>
  <c r="E7883" i="5"/>
  <c r="D7883" i="5"/>
  <c r="C7883" i="5"/>
  <c r="B7883" i="5"/>
  <c r="A7883" i="5"/>
  <c r="L7882" i="5"/>
  <c r="G7882" i="5"/>
  <c r="F7882" i="5"/>
  <c r="O7882" i="5" s="1"/>
  <c r="E7882" i="5"/>
  <c r="D7882" i="5"/>
  <c r="P7882" i="5" s="1"/>
  <c r="C7882" i="5"/>
  <c r="B7882" i="5"/>
  <c r="A7882" i="5"/>
  <c r="O7881" i="5"/>
  <c r="M7881" i="5"/>
  <c r="L7881" i="5"/>
  <c r="K7881" i="5"/>
  <c r="J7881" i="5"/>
  <c r="G7881" i="5"/>
  <c r="F7881" i="5"/>
  <c r="E7881" i="5"/>
  <c r="D7881" i="5"/>
  <c r="P7881" i="5" s="1"/>
  <c r="C7881" i="5"/>
  <c r="B7881" i="5"/>
  <c r="A7881" i="5"/>
  <c r="O7880" i="5"/>
  <c r="H7880" i="5"/>
  <c r="Q7880" i="5" s="1"/>
  <c r="G7880" i="5"/>
  <c r="F7880" i="5"/>
  <c r="E7880" i="5"/>
  <c r="D7880" i="5"/>
  <c r="P7880" i="5" s="1"/>
  <c r="C7880" i="5"/>
  <c r="B7880" i="5"/>
  <c r="A7880" i="5"/>
  <c r="O7879" i="5"/>
  <c r="G7879" i="5"/>
  <c r="F7879" i="5"/>
  <c r="E7879" i="5"/>
  <c r="D7879" i="5"/>
  <c r="P7879" i="5" s="1"/>
  <c r="C7879" i="5"/>
  <c r="B7879" i="5"/>
  <c r="A7879" i="5"/>
  <c r="V7878" i="5"/>
  <c r="O7878" i="5"/>
  <c r="M7878" i="5"/>
  <c r="L7878" i="5"/>
  <c r="J7878" i="5"/>
  <c r="R7878" i="5" s="1"/>
  <c r="I7878" i="5"/>
  <c r="H7878" i="5"/>
  <c r="Q7878" i="5" s="1"/>
  <c r="G7878" i="5"/>
  <c r="K7878" i="5" s="1"/>
  <c r="F7878" i="5"/>
  <c r="E7878" i="5"/>
  <c r="D7878" i="5"/>
  <c r="P7878" i="5" s="1"/>
  <c r="C7878" i="5"/>
  <c r="B7878" i="5"/>
  <c r="A7878" i="5"/>
  <c r="N7878" i="5" s="1"/>
  <c r="O7877" i="5"/>
  <c r="G7877" i="5"/>
  <c r="F7877" i="5"/>
  <c r="E7877" i="5"/>
  <c r="D7877" i="5"/>
  <c r="P7877" i="5" s="1"/>
  <c r="C7877" i="5"/>
  <c r="B7877" i="5"/>
  <c r="A7877" i="5"/>
  <c r="O7876" i="5"/>
  <c r="M7876" i="5"/>
  <c r="L7876" i="5"/>
  <c r="K7876" i="5"/>
  <c r="J7876" i="5"/>
  <c r="I7876" i="5"/>
  <c r="H7876" i="5"/>
  <c r="Q7876" i="5" s="1"/>
  <c r="G7876" i="5"/>
  <c r="F7876" i="5"/>
  <c r="E7876" i="5"/>
  <c r="D7876" i="5"/>
  <c r="P7876" i="5" s="1"/>
  <c r="C7876" i="5"/>
  <c r="B7876" i="5"/>
  <c r="A7876" i="5"/>
  <c r="M7875" i="5"/>
  <c r="L7875" i="5"/>
  <c r="J7875" i="5"/>
  <c r="H7875" i="5"/>
  <c r="Q7875" i="5" s="1"/>
  <c r="G7875" i="5"/>
  <c r="I7875" i="5" s="1"/>
  <c r="F7875" i="5"/>
  <c r="O7875" i="5" s="1"/>
  <c r="E7875" i="5"/>
  <c r="D7875" i="5"/>
  <c r="P7875" i="5" s="1"/>
  <c r="C7875" i="5"/>
  <c r="B7875" i="5"/>
  <c r="A7875" i="5"/>
  <c r="K7874" i="5"/>
  <c r="J7874" i="5"/>
  <c r="I7874" i="5"/>
  <c r="G7874" i="5"/>
  <c r="M7874" i="5" s="1"/>
  <c r="F7874" i="5"/>
  <c r="O7874" i="5" s="1"/>
  <c r="E7874" i="5"/>
  <c r="D7874" i="5"/>
  <c r="P7874" i="5" s="1"/>
  <c r="C7874" i="5"/>
  <c r="B7874" i="5"/>
  <c r="A7874" i="5"/>
  <c r="L7873" i="5"/>
  <c r="K7873" i="5"/>
  <c r="I7873" i="5"/>
  <c r="H7873" i="5"/>
  <c r="Q7873" i="5" s="1"/>
  <c r="G7873" i="5"/>
  <c r="F7873" i="5"/>
  <c r="O7873" i="5" s="1"/>
  <c r="E7873" i="5"/>
  <c r="D7873" i="5"/>
  <c r="P7873" i="5" s="1"/>
  <c r="C7873" i="5"/>
  <c r="B7873" i="5"/>
  <c r="A7873" i="5"/>
  <c r="Q7872" i="5"/>
  <c r="O7872" i="5"/>
  <c r="M7872" i="5"/>
  <c r="L7872" i="5"/>
  <c r="J7872" i="5"/>
  <c r="I7872" i="5"/>
  <c r="R7872" i="5" s="1"/>
  <c r="H7872" i="5"/>
  <c r="G7872" i="5"/>
  <c r="K7872" i="5" s="1"/>
  <c r="F7872" i="5"/>
  <c r="E7872" i="5"/>
  <c r="D7872" i="5"/>
  <c r="P7872" i="5" s="1"/>
  <c r="C7872" i="5"/>
  <c r="B7872" i="5"/>
  <c r="A7872" i="5"/>
  <c r="N7872" i="5" s="1"/>
  <c r="K7871" i="5"/>
  <c r="G7871" i="5"/>
  <c r="F7871" i="5"/>
  <c r="O7871" i="5" s="1"/>
  <c r="E7871" i="5"/>
  <c r="D7871" i="5"/>
  <c r="P7871" i="5" s="1"/>
  <c r="C7871" i="5"/>
  <c r="B7871" i="5"/>
  <c r="A7871" i="5"/>
  <c r="R7870" i="5"/>
  <c r="O7870" i="5"/>
  <c r="M7870" i="5"/>
  <c r="L7870" i="5"/>
  <c r="K7870" i="5"/>
  <c r="J7870" i="5"/>
  <c r="I7870" i="5"/>
  <c r="H7870" i="5"/>
  <c r="Q7870" i="5" s="1"/>
  <c r="G7870" i="5"/>
  <c r="F7870" i="5"/>
  <c r="E7870" i="5"/>
  <c r="D7870" i="5"/>
  <c r="P7870" i="5" s="1"/>
  <c r="C7870" i="5"/>
  <c r="B7870" i="5"/>
  <c r="A7870" i="5"/>
  <c r="N7870" i="5" s="1"/>
  <c r="P7869" i="5"/>
  <c r="L7869" i="5"/>
  <c r="J7869" i="5"/>
  <c r="G7869" i="5"/>
  <c r="F7869" i="5"/>
  <c r="O7869" i="5" s="1"/>
  <c r="E7869" i="5"/>
  <c r="D7869" i="5"/>
  <c r="C7869" i="5"/>
  <c r="B7869" i="5"/>
  <c r="A7869" i="5"/>
  <c r="M7868" i="5"/>
  <c r="L7868" i="5"/>
  <c r="I7868" i="5"/>
  <c r="G7868" i="5"/>
  <c r="K7868" i="5" s="1"/>
  <c r="F7868" i="5"/>
  <c r="O7868" i="5" s="1"/>
  <c r="E7868" i="5"/>
  <c r="D7868" i="5"/>
  <c r="P7868" i="5" s="1"/>
  <c r="C7868" i="5"/>
  <c r="B7868" i="5"/>
  <c r="A7868" i="5"/>
  <c r="K7867" i="5"/>
  <c r="J7867" i="5"/>
  <c r="I7867" i="5"/>
  <c r="G7867" i="5"/>
  <c r="F7867" i="5"/>
  <c r="O7867" i="5" s="1"/>
  <c r="E7867" i="5"/>
  <c r="D7867" i="5"/>
  <c r="P7867" i="5" s="1"/>
  <c r="C7867" i="5"/>
  <c r="B7867" i="5"/>
  <c r="A7867" i="5"/>
  <c r="O7866" i="5"/>
  <c r="G7866" i="5"/>
  <c r="F7866" i="5"/>
  <c r="E7866" i="5"/>
  <c r="D7866" i="5"/>
  <c r="P7866" i="5" s="1"/>
  <c r="C7866" i="5"/>
  <c r="B7866" i="5"/>
  <c r="A7866" i="5"/>
  <c r="P7865" i="5"/>
  <c r="L7865" i="5"/>
  <c r="K7865" i="5"/>
  <c r="J7865" i="5"/>
  <c r="G7865" i="5"/>
  <c r="F7865" i="5"/>
  <c r="O7865" i="5" s="1"/>
  <c r="E7865" i="5"/>
  <c r="D7865" i="5"/>
  <c r="C7865" i="5"/>
  <c r="B7865" i="5"/>
  <c r="A7865" i="5"/>
  <c r="R7864" i="5"/>
  <c r="P7864" i="5"/>
  <c r="M7864" i="5"/>
  <c r="L7864" i="5"/>
  <c r="K7864" i="5"/>
  <c r="J7864" i="5"/>
  <c r="I7864" i="5"/>
  <c r="H7864" i="5"/>
  <c r="Q7864" i="5" s="1"/>
  <c r="G7864" i="5"/>
  <c r="F7864" i="5"/>
  <c r="O7864" i="5" s="1"/>
  <c r="E7864" i="5"/>
  <c r="D7864" i="5"/>
  <c r="C7864" i="5"/>
  <c r="B7864" i="5"/>
  <c r="N7864" i="5" s="1"/>
  <c r="A7864" i="5"/>
  <c r="P7863" i="5"/>
  <c r="M7863" i="5"/>
  <c r="L7863" i="5"/>
  <c r="K7863" i="5"/>
  <c r="J7863" i="5"/>
  <c r="I7863" i="5"/>
  <c r="H7863" i="5"/>
  <c r="Q7863" i="5" s="1"/>
  <c r="G7863" i="5"/>
  <c r="F7863" i="5"/>
  <c r="O7863" i="5" s="1"/>
  <c r="E7863" i="5"/>
  <c r="D7863" i="5"/>
  <c r="C7863" i="5"/>
  <c r="B7863" i="5"/>
  <c r="A7863" i="5"/>
  <c r="P7862" i="5"/>
  <c r="G7862" i="5"/>
  <c r="F7862" i="5"/>
  <c r="O7862" i="5" s="1"/>
  <c r="E7862" i="5"/>
  <c r="D7862" i="5"/>
  <c r="C7862" i="5"/>
  <c r="B7862" i="5"/>
  <c r="A7862" i="5"/>
  <c r="P7861" i="5"/>
  <c r="O7861" i="5"/>
  <c r="G7861" i="5"/>
  <c r="F7861" i="5"/>
  <c r="E7861" i="5"/>
  <c r="D7861" i="5"/>
  <c r="C7861" i="5"/>
  <c r="B7861" i="5"/>
  <c r="A7861" i="5"/>
  <c r="P7860" i="5"/>
  <c r="G7860" i="5"/>
  <c r="F7860" i="5"/>
  <c r="O7860" i="5" s="1"/>
  <c r="E7860" i="5"/>
  <c r="D7860" i="5"/>
  <c r="C7860" i="5"/>
  <c r="B7860" i="5"/>
  <c r="A7860" i="5"/>
  <c r="Q7859" i="5"/>
  <c r="P7859" i="5"/>
  <c r="O7859" i="5"/>
  <c r="M7859" i="5"/>
  <c r="L7859" i="5"/>
  <c r="K7859" i="5"/>
  <c r="H7859" i="5"/>
  <c r="G7859" i="5"/>
  <c r="I7859" i="5" s="1"/>
  <c r="F7859" i="5"/>
  <c r="E7859" i="5"/>
  <c r="D7859" i="5"/>
  <c r="C7859" i="5"/>
  <c r="B7859" i="5"/>
  <c r="A7859" i="5"/>
  <c r="Q7858" i="5"/>
  <c r="M7858" i="5"/>
  <c r="L7858" i="5"/>
  <c r="K7858" i="5"/>
  <c r="J7858" i="5"/>
  <c r="I7858" i="5"/>
  <c r="R7858" i="5" s="1"/>
  <c r="H7858" i="5"/>
  <c r="G7858" i="5"/>
  <c r="F7858" i="5"/>
  <c r="O7858" i="5" s="1"/>
  <c r="E7858" i="5"/>
  <c r="D7858" i="5"/>
  <c r="P7858" i="5" s="1"/>
  <c r="C7858" i="5"/>
  <c r="B7858" i="5"/>
  <c r="A7858" i="5"/>
  <c r="O7857" i="5"/>
  <c r="M7857" i="5"/>
  <c r="L7857" i="5"/>
  <c r="K7857" i="5"/>
  <c r="J7857" i="5"/>
  <c r="I7857" i="5"/>
  <c r="R7857" i="5" s="1"/>
  <c r="H7857" i="5"/>
  <c r="Q7857" i="5" s="1"/>
  <c r="G7857" i="5"/>
  <c r="F7857" i="5"/>
  <c r="E7857" i="5"/>
  <c r="D7857" i="5"/>
  <c r="P7857" i="5" s="1"/>
  <c r="C7857" i="5"/>
  <c r="B7857" i="5"/>
  <c r="N7857" i="5" s="1"/>
  <c r="A7857" i="5"/>
  <c r="R7856" i="5"/>
  <c r="P7856" i="5"/>
  <c r="M7856" i="5"/>
  <c r="L7856" i="5"/>
  <c r="K7856" i="5"/>
  <c r="J7856" i="5"/>
  <c r="H7856" i="5"/>
  <c r="Q7856" i="5" s="1"/>
  <c r="G7856" i="5"/>
  <c r="I7856" i="5" s="1"/>
  <c r="F7856" i="5"/>
  <c r="O7856" i="5" s="1"/>
  <c r="E7856" i="5"/>
  <c r="D7856" i="5"/>
  <c r="C7856" i="5"/>
  <c r="B7856" i="5"/>
  <c r="A7856" i="5"/>
  <c r="N7856" i="5" s="1"/>
  <c r="O7855" i="5"/>
  <c r="J7855" i="5"/>
  <c r="G7855" i="5"/>
  <c r="F7855" i="5"/>
  <c r="E7855" i="5"/>
  <c r="D7855" i="5"/>
  <c r="P7855" i="5" s="1"/>
  <c r="C7855" i="5"/>
  <c r="B7855" i="5"/>
  <c r="A7855" i="5"/>
  <c r="O7854" i="5"/>
  <c r="M7854" i="5"/>
  <c r="L7854" i="5"/>
  <c r="H7854" i="5"/>
  <c r="Q7854" i="5" s="1"/>
  <c r="G7854" i="5"/>
  <c r="F7854" i="5"/>
  <c r="E7854" i="5"/>
  <c r="D7854" i="5"/>
  <c r="P7854" i="5" s="1"/>
  <c r="C7854" i="5"/>
  <c r="B7854" i="5"/>
  <c r="A7854" i="5"/>
  <c r="P7853" i="5"/>
  <c r="O7853" i="5"/>
  <c r="M7853" i="5"/>
  <c r="H7853" i="5"/>
  <c r="Q7853" i="5" s="1"/>
  <c r="G7853" i="5"/>
  <c r="F7853" i="5"/>
  <c r="E7853" i="5"/>
  <c r="D7853" i="5"/>
  <c r="C7853" i="5"/>
  <c r="B7853" i="5"/>
  <c r="A7853" i="5"/>
  <c r="Q7852" i="5"/>
  <c r="P7852" i="5"/>
  <c r="M7852" i="5"/>
  <c r="L7852" i="5"/>
  <c r="K7852" i="5"/>
  <c r="J7852" i="5"/>
  <c r="I7852" i="5"/>
  <c r="H7852" i="5"/>
  <c r="G7852" i="5"/>
  <c r="F7852" i="5"/>
  <c r="O7852" i="5" s="1"/>
  <c r="E7852" i="5"/>
  <c r="D7852" i="5"/>
  <c r="C7852" i="5"/>
  <c r="B7852" i="5"/>
  <c r="A7852" i="5"/>
  <c r="G7851" i="5"/>
  <c r="F7851" i="5"/>
  <c r="O7851" i="5" s="1"/>
  <c r="E7851" i="5"/>
  <c r="D7851" i="5"/>
  <c r="P7851" i="5" s="1"/>
  <c r="C7851" i="5"/>
  <c r="B7851" i="5"/>
  <c r="A7851" i="5"/>
  <c r="M7850" i="5"/>
  <c r="K7850" i="5"/>
  <c r="G7850" i="5"/>
  <c r="F7850" i="5"/>
  <c r="O7850" i="5" s="1"/>
  <c r="E7850" i="5"/>
  <c r="D7850" i="5"/>
  <c r="P7850" i="5" s="1"/>
  <c r="C7850" i="5"/>
  <c r="B7850" i="5"/>
  <c r="A7850" i="5"/>
  <c r="P7849" i="5"/>
  <c r="O7849" i="5"/>
  <c r="J7849" i="5"/>
  <c r="H7849" i="5"/>
  <c r="Q7849" i="5" s="1"/>
  <c r="G7849" i="5"/>
  <c r="F7849" i="5"/>
  <c r="E7849" i="5"/>
  <c r="D7849" i="5"/>
  <c r="C7849" i="5"/>
  <c r="B7849" i="5"/>
  <c r="A7849" i="5"/>
  <c r="M7848" i="5"/>
  <c r="L7848" i="5"/>
  <c r="J7848" i="5"/>
  <c r="I7848" i="5"/>
  <c r="G7848" i="5"/>
  <c r="F7848" i="5"/>
  <c r="O7848" i="5" s="1"/>
  <c r="E7848" i="5"/>
  <c r="D7848" i="5"/>
  <c r="P7848" i="5" s="1"/>
  <c r="C7848" i="5"/>
  <c r="B7848" i="5"/>
  <c r="A7848" i="5"/>
  <c r="P7847" i="5"/>
  <c r="J7847" i="5"/>
  <c r="G7847" i="5"/>
  <c r="F7847" i="5"/>
  <c r="O7847" i="5" s="1"/>
  <c r="E7847" i="5"/>
  <c r="D7847" i="5"/>
  <c r="C7847" i="5"/>
  <c r="B7847" i="5"/>
  <c r="A7847" i="5"/>
  <c r="Q7846" i="5"/>
  <c r="O7846" i="5"/>
  <c r="M7846" i="5"/>
  <c r="L7846" i="5"/>
  <c r="K7846" i="5"/>
  <c r="J7846" i="5"/>
  <c r="R7846" i="5" s="1"/>
  <c r="I7846" i="5"/>
  <c r="H7846" i="5"/>
  <c r="G7846" i="5"/>
  <c r="F7846" i="5"/>
  <c r="E7846" i="5"/>
  <c r="D7846" i="5"/>
  <c r="P7846" i="5" s="1"/>
  <c r="C7846" i="5"/>
  <c r="B7846" i="5"/>
  <c r="A7846" i="5"/>
  <c r="P7845" i="5"/>
  <c r="O7845" i="5"/>
  <c r="M7845" i="5"/>
  <c r="L7845" i="5"/>
  <c r="K7845" i="5"/>
  <c r="H7845" i="5"/>
  <c r="Q7845" i="5" s="1"/>
  <c r="G7845" i="5"/>
  <c r="J7845" i="5" s="1"/>
  <c r="F7845" i="5"/>
  <c r="E7845" i="5"/>
  <c r="D7845" i="5"/>
  <c r="C7845" i="5"/>
  <c r="B7845" i="5"/>
  <c r="A7845" i="5"/>
  <c r="P7844" i="5"/>
  <c r="M7844" i="5"/>
  <c r="L7844" i="5"/>
  <c r="K7844" i="5"/>
  <c r="J7844" i="5"/>
  <c r="I7844" i="5"/>
  <c r="H7844" i="5"/>
  <c r="Q7844" i="5" s="1"/>
  <c r="G7844" i="5"/>
  <c r="F7844" i="5"/>
  <c r="O7844" i="5" s="1"/>
  <c r="E7844" i="5"/>
  <c r="D7844" i="5"/>
  <c r="C7844" i="5"/>
  <c r="B7844" i="5"/>
  <c r="A7844" i="5"/>
  <c r="P7843" i="5"/>
  <c r="O7843" i="5"/>
  <c r="J7843" i="5"/>
  <c r="G7843" i="5"/>
  <c r="F7843" i="5"/>
  <c r="E7843" i="5"/>
  <c r="D7843" i="5"/>
  <c r="C7843" i="5"/>
  <c r="B7843" i="5"/>
  <c r="A7843" i="5"/>
  <c r="P7842" i="5"/>
  <c r="G7842" i="5"/>
  <c r="F7842" i="5"/>
  <c r="O7842" i="5" s="1"/>
  <c r="E7842" i="5"/>
  <c r="D7842" i="5"/>
  <c r="C7842" i="5"/>
  <c r="B7842" i="5"/>
  <c r="A7842" i="5"/>
  <c r="P7841" i="5"/>
  <c r="M7841" i="5"/>
  <c r="L7841" i="5"/>
  <c r="K7841" i="5"/>
  <c r="J7841" i="5"/>
  <c r="I7841" i="5"/>
  <c r="R7841" i="5" s="1"/>
  <c r="H7841" i="5"/>
  <c r="Q7841" i="5" s="1"/>
  <c r="G7841" i="5"/>
  <c r="F7841" i="5"/>
  <c r="O7841" i="5" s="1"/>
  <c r="E7841" i="5"/>
  <c r="D7841" i="5"/>
  <c r="C7841" i="5"/>
  <c r="B7841" i="5"/>
  <c r="A7841" i="5"/>
  <c r="P7840" i="5"/>
  <c r="M7840" i="5"/>
  <c r="L7840" i="5"/>
  <c r="I7840" i="5"/>
  <c r="H7840" i="5"/>
  <c r="Q7840" i="5" s="1"/>
  <c r="G7840" i="5"/>
  <c r="J7840" i="5" s="1"/>
  <c r="F7840" i="5"/>
  <c r="O7840" i="5" s="1"/>
  <c r="E7840" i="5"/>
  <c r="D7840" i="5"/>
  <c r="C7840" i="5"/>
  <c r="B7840" i="5"/>
  <c r="A7840" i="5"/>
  <c r="L7839" i="5"/>
  <c r="K7839" i="5"/>
  <c r="J7839" i="5"/>
  <c r="I7839" i="5"/>
  <c r="G7839" i="5"/>
  <c r="F7839" i="5"/>
  <c r="O7839" i="5" s="1"/>
  <c r="E7839" i="5"/>
  <c r="D7839" i="5"/>
  <c r="P7839" i="5" s="1"/>
  <c r="C7839" i="5"/>
  <c r="B7839" i="5"/>
  <c r="A7839" i="5"/>
  <c r="P7838" i="5"/>
  <c r="O7838" i="5"/>
  <c r="G7838" i="5"/>
  <c r="F7838" i="5"/>
  <c r="E7838" i="5"/>
  <c r="D7838" i="5"/>
  <c r="C7838" i="5"/>
  <c r="B7838" i="5"/>
  <c r="A7838" i="5"/>
  <c r="Q7837" i="5"/>
  <c r="M7837" i="5"/>
  <c r="L7837" i="5"/>
  <c r="I7837" i="5"/>
  <c r="H7837" i="5"/>
  <c r="G7837" i="5"/>
  <c r="K7837" i="5" s="1"/>
  <c r="F7837" i="5"/>
  <c r="O7837" i="5" s="1"/>
  <c r="E7837" i="5"/>
  <c r="D7837" i="5"/>
  <c r="P7837" i="5" s="1"/>
  <c r="C7837" i="5"/>
  <c r="B7837" i="5"/>
  <c r="A7837" i="5"/>
  <c r="O7836" i="5"/>
  <c r="M7836" i="5"/>
  <c r="L7836" i="5"/>
  <c r="K7836" i="5"/>
  <c r="J7836" i="5"/>
  <c r="R7836" i="5" s="1"/>
  <c r="H7836" i="5"/>
  <c r="Q7836" i="5" s="1"/>
  <c r="G7836" i="5"/>
  <c r="I7836" i="5" s="1"/>
  <c r="F7836" i="5"/>
  <c r="E7836" i="5"/>
  <c r="D7836" i="5"/>
  <c r="P7836" i="5" s="1"/>
  <c r="C7836" i="5"/>
  <c r="B7836" i="5"/>
  <c r="A7836" i="5"/>
  <c r="R7835" i="5"/>
  <c r="Q7835" i="5"/>
  <c r="M7835" i="5"/>
  <c r="L7835" i="5"/>
  <c r="K7835" i="5"/>
  <c r="J7835" i="5"/>
  <c r="I7835" i="5"/>
  <c r="H7835" i="5"/>
  <c r="G7835" i="5"/>
  <c r="F7835" i="5"/>
  <c r="O7835" i="5" s="1"/>
  <c r="E7835" i="5"/>
  <c r="D7835" i="5"/>
  <c r="P7835" i="5" s="1"/>
  <c r="C7835" i="5"/>
  <c r="B7835" i="5"/>
  <c r="N7835" i="5" s="1"/>
  <c r="A7835" i="5"/>
  <c r="M7834" i="5"/>
  <c r="L7834" i="5"/>
  <c r="K7834" i="5"/>
  <c r="R7834" i="5" s="1"/>
  <c r="J7834" i="5"/>
  <c r="I7834" i="5"/>
  <c r="H7834" i="5"/>
  <c r="Q7834" i="5" s="1"/>
  <c r="G7834" i="5"/>
  <c r="F7834" i="5"/>
  <c r="O7834" i="5" s="1"/>
  <c r="E7834" i="5"/>
  <c r="D7834" i="5"/>
  <c r="P7834" i="5" s="1"/>
  <c r="C7834" i="5"/>
  <c r="B7834" i="5"/>
  <c r="A7834" i="5"/>
  <c r="R7833" i="5"/>
  <c r="P7833" i="5"/>
  <c r="M7833" i="5"/>
  <c r="L7833" i="5"/>
  <c r="K7833" i="5"/>
  <c r="J7833" i="5"/>
  <c r="H7833" i="5"/>
  <c r="Q7833" i="5" s="1"/>
  <c r="G7833" i="5"/>
  <c r="I7833" i="5" s="1"/>
  <c r="F7833" i="5"/>
  <c r="O7833" i="5" s="1"/>
  <c r="E7833" i="5"/>
  <c r="D7833" i="5"/>
  <c r="C7833" i="5"/>
  <c r="B7833" i="5"/>
  <c r="A7833" i="5"/>
  <c r="N7833" i="5" s="1"/>
  <c r="P7832" i="5"/>
  <c r="O7832" i="5"/>
  <c r="J7832" i="5"/>
  <c r="I7832" i="5"/>
  <c r="G7832" i="5"/>
  <c r="F7832" i="5"/>
  <c r="E7832" i="5"/>
  <c r="D7832" i="5"/>
  <c r="C7832" i="5"/>
  <c r="B7832" i="5"/>
  <c r="A7832" i="5"/>
  <c r="O7831" i="5"/>
  <c r="L7831" i="5"/>
  <c r="G7831" i="5"/>
  <c r="F7831" i="5"/>
  <c r="E7831" i="5"/>
  <c r="D7831" i="5"/>
  <c r="P7831" i="5" s="1"/>
  <c r="C7831" i="5"/>
  <c r="B7831" i="5"/>
  <c r="A7831" i="5"/>
  <c r="P7830" i="5"/>
  <c r="O7830" i="5"/>
  <c r="G7830" i="5"/>
  <c r="F7830" i="5"/>
  <c r="E7830" i="5"/>
  <c r="D7830" i="5"/>
  <c r="C7830" i="5"/>
  <c r="B7830" i="5"/>
  <c r="A7830" i="5"/>
  <c r="Q7829" i="5"/>
  <c r="M7829" i="5"/>
  <c r="L7829" i="5"/>
  <c r="K7829" i="5"/>
  <c r="J7829" i="5"/>
  <c r="I7829" i="5"/>
  <c r="H7829" i="5"/>
  <c r="G7829" i="5"/>
  <c r="F7829" i="5"/>
  <c r="O7829" i="5" s="1"/>
  <c r="E7829" i="5"/>
  <c r="D7829" i="5"/>
  <c r="P7829" i="5" s="1"/>
  <c r="C7829" i="5"/>
  <c r="B7829" i="5"/>
  <c r="A7829" i="5"/>
  <c r="M7828" i="5"/>
  <c r="K7828" i="5"/>
  <c r="J7828" i="5"/>
  <c r="I7828" i="5"/>
  <c r="G7828" i="5"/>
  <c r="L7828" i="5" s="1"/>
  <c r="F7828" i="5"/>
  <c r="O7828" i="5" s="1"/>
  <c r="E7828" i="5"/>
  <c r="D7828" i="5"/>
  <c r="P7828" i="5" s="1"/>
  <c r="C7828" i="5"/>
  <c r="B7828" i="5"/>
  <c r="A7828" i="5"/>
  <c r="M7827" i="5"/>
  <c r="J7827" i="5"/>
  <c r="H7827" i="5"/>
  <c r="Q7827" i="5" s="1"/>
  <c r="G7827" i="5"/>
  <c r="F7827" i="5"/>
  <c r="O7827" i="5" s="1"/>
  <c r="E7827" i="5"/>
  <c r="D7827" i="5"/>
  <c r="P7827" i="5" s="1"/>
  <c r="C7827" i="5"/>
  <c r="B7827" i="5"/>
  <c r="A7827" i="5"/>
  <c r="P7826" i="5"/>
  <c r="O7826" i="5"/>
  <c r="L7826" i="5"/>
  <c r="G7826" i="5"/>
  <c r="F7826" i="5"/>
  <c r="E7826" i="5"/>
  <c r="D7826" i="5"/>
  <c r="C7826" i="5"/>
  <c r="B7826" i="5"/>
  <c r="A7826" i="5"/>
  <c r="O7825" i="5"/>
  <c r="M7825" i="5"/>
  <c r="L7825" i="5"/>
  <c r="J7825" i="5"/>
  <c r="I7825" i="5"/>
  <c r="G7825" i="5"/>
  <c r="F7825" i="5"/>
  <c r="E7825" i="5"/>
  <c r="D7825" i="5"/>
  <c r="P7825" i="5" s="1"/>
  <c r="C7825" i="5"/>
  <c r="B7825" i="5"/>
  <c r="A7825" i="5"/>
  <c r="P7824" i="5"/>
  <c r="G7824" i="5"/>
  <c r="F7824" i="5"/>
  <c r="O7824" i="5" s="1"/>
  <c r="E7824" i="5"/>
  <c r="D7824" i="5"/>
  <c r="C7824" i="5"/>
  <c r="B7824" i="5"/>
  <c r="A7824" i="5"/>
  <c r="Q7823" i="5"/>
  <c r="P7823" i="5"/>
  <c r="O7823" i="5"/>
  <c r="M7823" i="5"/>
  <c r="L7823" i="5"/>
  <c r="K7823" i="5"/>
  <c r="J7823" i="5"/>
  <c r="I7823" i="5"/>
  <c r="R7823" i="5" s="1"/>
  <c r="H7823" i="5"/>
  <c r="G7823" i="5"/>
  <c r="F7823" i="5"/>
  <c r="E7823" i="5"/>
  <c r="D7823" i="5"/>
  <c r="C7823" i="5"/>
  <c r="B7823" i="5"/>
  <c r="A7823" i="5"/>
  <c r="P7822" i="5"/>
  <c r="O7822" i="5"/>
  <c r="M7822" i="5"/>
  <c r="L7822" i="5"/>
  <c r="K7822" i="5"/>
  <c r="I7822" i="5"/>
  <c r="G7822" i="5"/>
  <c r="J7822" i="5" s="1"/>
  <c r="F7822" i="5"/>
  <c r="E7822" i="5"/>
  <c r="D7822" i="5"/>
  <c r="C7822" i="5"/>
  <c r="B7822" i="5"/>
  <c r="A7822" i="5"/>
  <c r="P7821" i="5"/>
  <c r="M7821" i="5"/>
  <c r="L7821" i="5"/>
  <c r="K7821" i="5"/>
  <c r="J7821" i="5"/>
  <c r="I7821" i="5"/>
  <c r="H7821" i="5"/>
  <c r="Q7821" i="5" s="1"/>
  <c r="G7821" i="5"/>
  <c r="F7821" i="5"/>
  <c r="O7821" i="5" s="1"/>
  <c r="E7821" i="5"/>
  <c r="D7821" i="5"/>
  <c r="C7821" i="5"/>
  <c r="B7821" i="5"/>
  <c r="A7821" i="5"/>
  <c r="P7820" i="5"/>
  <c r="G7820" i="5"/>
  <c r="F7820" i="5"/>
  <c r="O7820" i="5" s="1"/>
  <c r="E7820" i="5"/>
  <c r="D7820" i="5"/>
  <c r="C7820" i="5"/>
  <c r="B7820" i="5"/>
  <c r="A7820" i="5"/>
  <c r="P7819" i="5"/>
  <c r="O7819" i="5"/>
  <c r="G7819" i="5"/>
  <c r="F7819" i="5"/>
  <c r="E7819" i="5"/>
  <c r="D7819" i="5"/>
  <c r="C7819" i="5"/>
  <c r="B7819" i="5"/>
  <c r="A7819" i="5"/>
  <c r="P7818" i="5"/>
  <c r="O7818" i="5"/>
  <c r="M7818" i="5"/>
  <c r="L7818" i="5"/>
  <c r="K7818" i="5"/>
  <c r="H7818" i="5"/>
  <c r="Q7818" i="5" s="1"/>
  <c r="G7818" i="5"/>
  <c r="I7818" i="5" s="1"/>
  <c r="F7818" i="5"/>
  <c r="E7818" i="5"/>
  <c r="D7818" i="5"/>
  <c r="C7818" i="5"/>
  <c r="B7818" i="5"/>
  <c r="A7818" i="5"/>
  <c r="Q7817" i="5"/>
  <c r="O7817" i="5"/>
  <c r="M7817" i="5"/>
  <c r="L7817" i="5"/>
  <c r="K7817" i="5"/>
  <c r="J7817" i="5"/>
  <c r="I7817" i="5"/>
  <c r="H7817" i="5"/>
  <c r="G7817" i="5"/>
  <c r="F7817" i="5"/>
  <c r="E7817" i="5"/>
  <c r="D7817" i="5"/>
  <c r="P7817" i="5" s="1"/>
  <c r="C7817" i="5"/>
  <c r="B7817" i="5"/>
  <c r="A7817" i="5"/>
  <c r="I7816" i="5"/>
  <c r="H7816" i="5"/>
  <c r="Q7816" i="5" s="1"/>
  <c r="G7816" i="5"/>
  <c r="F7816" i="5"/>
  <c r="O7816" i="5" s="1"/>
  <c r="E7816" i="5"/>
  <c r="D7816" i="5"/>
  <c r="P7816" i="5" s="1"/>
  <c r="C7816" i="5"/>
  <c r="B7816" i="5"/>
  <c r="A7816" i="5"/>
  <c r="Q7815" i="5"/>
  <c r="S7815" i="5" s="1"/>
  <c r="M7815" i="5"/>
  <c r="R7815" i="5" s="1"/>
  <c r="L7815" i="5"/>
  <c r="K7815" i="5"/>
  <c r="J7815" i="5"/>
  <c r="I7815" i="5"/>
  <c r="H7815" i="5"/>
  <c r="G7815" i="5"/>
  <c r="F7815" i="5"/>
  <c r="O7815" i="5" s="1"/>
  <c r="E7815" i="5"/>
  <c r="D7815" i="5"/>
  <c r="P7815" i="5" s="1"/>
  <c r="C7815" i="5"/>
  <c r="B7815" i="5"/>
  <c r="A7815" i="5"/>
  <c r="N7815" i="5" s="1"/>
  <c r="P7814" i="5"/>
  <c r="O7814" i="5"/>
  <c r="L7814" i="5"/>
  <c r="K7814" i="5"/>
  <c r="J7814" i="5"/>
  <c r="H7814" i="5"/>
  <c r="Q7814" i="5" s="1"/>
  <c r="G7814" i="5"/>
  <c r="M7814" i="5" s="1"/>
  <c r="F7814" i="5"/>
  <c r="E7814" i="5"/>
  <c r="D7814" i="5"/>
  <c r="C7814" i="5"/>
  <c r="B7814" i="5"/>
  <c r="A7814" i="5"/>
  <c r="P7813" i="5"/>
  <c r="O7813" i="5"/>
  <c r="G7813" i="5"/>
  <c r="F7813" i="5"/>
  <c r="E7813" i="5"/>
  <c r="D7813" i="5"/>
  <c r="C7813" i="5"/>
  <c r="B7813" i="5"/>
  <c r="A7813" i="5"/>
  <c r="Q7812" i="5"/>
  <c r="P7812" i="5"/>
  <c r="L7812" i="5"/>
  <c r="H7812" i="5"/>
  <c r="G7812" i="5"/>
  <c r="F7812" i="5"/>
  <c r="O7812" i="5" s="1"/>
  <c r="E7812" i="5"/>
  <c r="D7812" i="5"/>
  <c r="C7812" i="5"/>
  <c r="B7812" i="5"/>
  <c r="A7812" i="5"/>
  <c r="O7811" i="5"/>
  <c r="M7811" i="5"/>
  <c r="L7811" i="5"/>
  <c r="K7811" i="5"/>
  <c r="J7811" i="5"/>
  <c r="I7811" i="5"/>
  <c r="R7811" i="5" s="1"/>
  <c r="H7811" i="5"/>
  <c r="Q7811" i="5" s="1"/>
  <c r="G7811" i="5"/>
  <c r="F7811" i="5"/>
  <c r="E7811" i="5"/>
  <c r="D7811" i="5"/>
  <c r="P7811" i="5" s="1"/>
  <c r="C7811" i="5"/>
  <c r="B7811" i="5"/>
  <c r="N7811" i="5" s="1"/>
  <c r="A7811" i="5"/>
  <c r="P7810" i="5"/>
  <c r="M7810" i="5"/>
  <c r="K7810" i="5"/>
  <c r="I7810" i="5"/>
  <c r="G7810" i="5"/>
  <c r="H7810" i="5" s="1"/>
  <c r="Q7810" i="5" s="1"/>
  <c r="F7810" i="5"/>
  <c r="O7810" i="5" s="1"/>
  <c r="E7810" i="5"/>
  <c r="D7810" i="5"/>
  <c r="C7810" i="5"/>
  <c r="B7810" i="5"/>
  <c r="A7810" i="5"/>
  <c r="H7809" i="5"/>
  <c r="Q7809" i="5" s="1"/>
  <c r="G7809" i="5"/>
  <c r="F7809" i="5"/>
  <c r="O7809" i="5" s="1"/>
  <c r="E7809" i="5"/>
  <c r="D7809" i="5"/>
  <c r="P7809" i="5" s="1"/>
  <c r="C7809" i="5"/>
  <c r="B7809" i="5"/>
  <c r="A7809" i="5"/>
  <c r="P7808" i="5"/>
  <c r="K7808" i="5"/>
  <c r="H7808" i="5"/>
  <c r="Q7808" i="5" s="1"/>
  <c r="G7808" i="5"/>
  <c r="F7808" i="5"/>
  <c r="O7808" i="5" s="1"/>
  <c r="E7808" i="5"/>
  <c r="D7808" i="5"/>
  <c r="C7808" i="5"/>
  <c r="B7808" i="5"/>
  <c r="A7808" i="5"/>
  <c r="P7807" i="5"/>
  <c r="O7807" i="5"/>
  <c r="I7807" i="5"/>
  <c r="H7807" i="5"/>
  <c r="Q7807" i="5" s="1"/>
  <c r="G7807" i="5"/>
  <c r="F7807" i="5"/>
  <c r="E7807" i="5"/>
  <c r="D7807" i="5"/>
  <c r="C7807" i="5"/>
  <c r="B7807" i="5"/>
  <c r="A7807" i="5"/>
  <c r="Q7806" i="5"/>
  <c r="P7806" i="5"/>
  <c r="M7806" i="5"/>
  <c r="L7806" i="5"/>
  <c r="K7806" i="5"/>
  <c r="J7806" i="5"/>
  <c r="R7806" i="5" s="1"/>
  <c r="H7806" i="5"/>
  <c r="G7806" i="5"/>
  <c r="I7806" i="5" s="1"/>
  <c r="F7806" i="5"/>
  <c r="O7806" i="5" s="1"/>
  <c r="E7806" i="5"/>
  <c r="D7806" i="5"/>
  <c r="C7806" i="5"/>
  <c r="B7806" i="5"/>
  <c r="A7806" i="5"/>
  <c r="N7806" i="5" s="1"/>
  <c r="R7805" i="5"/>
  <c r="Q7805" i="5"/>
  <c r="O7805" i="5"/>
  <c r="M7805" i="5"/>
  <c r="L7805" i="5"/>
  <c r="K7805" i="5"/>
  <c r="J7805" i="5"/>
  <c r="I7805" i="5"/>
  <c r="H7805" i="5"/>
  <c r="G7805" i="5"/>
  <c r="F7805" i="5"/>
  <c r="E7805" i="5"/>
  <c r="D7805" i="5"/>
  <c r="P7805" i="5" s="1"/>
  <c r="C7805" i="5"/>
  <c r="B7805" i="5"/>
  <c r="N7805" i="5" s="1"/>
  <c r="A7805" i="5"/>
  <c r="O7804" i="5"/>
  <c r="L7804" i="5"/>
  <c r="K7804" i="5"/>
  <c r="J7804" i="5"/>
  <c r="I7804" i="5"/>
  <c r="G7804" i="5"/>
  <c r="F7804" i="5"/>
  <c r="E7804" i="5"/>
  <c r="D7804" i="5"/>
  <c r="P7804" i="5" s="1"/>
  <c r="C7804" i="5"/>
  <c r="B7804" i="5"/>
  <c r="A7804" i="5"/>
  <c r="M7803" i="5"/>
  <c r="L7803" i="5"/>
  <c r="K7803" i="5"/>
  <c r="H7803" i="5"/>
  <c r="Q7803" i="5" s="1"/>
  <c r="G7803" i="5"/>
  <c r="J7803" i="5" s="1"/>
  <c r="F7803" i="5"/>
  <c r="O7803" i="5" s="1"/>
  <c r="E7803" i="5"/>
  <c r="D7803" i="5"/>
  <c r="P7803" i="5" s="1"/>
  <c r="C7803" i="5"/>
  <c r="B7803" i="5"/>
  <c r="A7803" i="5"/>
  <c r="Q7802" i="5"/>
  <c r="P7802" i="5"/>
  <c r="L7802" i="5"/>
  <c r="K7802" i="5"/>
  <c r="J7802" i="5"/>
  <c r="I7802" i="5"/>
  <c r="R7802" i="5" s="1"/>
  <c r="H7802" i="5"/>
  <c r="G7802" i="5"/>
  <c r="M7802" i="5" s="1"/>
  <c r="F7802" i="5"/>
  <c r="O7802" i="5" s="1"/>
  <c r="E7802" i="5"/>
  <c r="D7802" i="5"/>
  <c r="C7802" i="5"/>
  <c r="N7802" i="5" s="1"/>
  <c r="B7802" i="5"/>
  <c r="A7802" i="5"/>
  <c r="P7801" i="5"/>
  <c r="O7801" i="5"/>
  <c r="J7801" i="5"/>
  <c r="H7801" i="5"/>
  <c r="Q7801" i="5" s="1"/>
  <c r="G7801" i="5"/>
  <c r="F7801" i="5"/>
  <c r="E7801" i="5"/>
  <c r="D7801" i="5"/>
  <c r="C7801" i="5"/>
  <c r="B7801" i="5"/>
  <c r="A7801" i="5"/>
  <c r="R7800" i="5"/>
  <c r="P7800" i="5"/>
  <c r="O7800" i="5"/>
  <c r="M7800" i="5"/>
  <c r="L7800" i="5"/>
  <c r="K7800" i="5"/>
  <c r="J7800" i="5"/>
  <c r="H7800" i="5"/>
  <c r="Q7800" i="5" s="1"/>
  <c r="G7800" i="5"/>
  <c r="I7800" i="5" s="1"/>
  <c r="F7800" i="5"/>
  <c r="E7800" i="5"/>
  <c r="D7800" i="5"/>
  <c r="C7800" i="5"/>
  <c r="B7800" i="5"/>
  <c r="A7800" i="5"/>
  <c r="Q7799" i="5"/>
  <c r="O7799" i="5"/>
  <c r="M7799" i="5"/>
  <c r="L7799" i="5"/>
  <c r="K7799" i="5"/>
  <c r="J7799" i="5"/>
  <c r="I7799" i="5"/>
  <c r="H7799" i="5"/>
  <c r="G7799" i="5"/>
  <c r="F7799" i="5"/>
  <c r="E7799" i="5"/>
  <c r="D7799" i="5"/>
  <c r="P7799" i="5" s="1"/>
  <c r="C7799" i="5"/>
  <c r="B7799" i="5"/>
  <c r="N7799" i="5" s="1"/>
  <c r="A7799" i="5"/>
  <c r="O7798" i="5"/>
  <c r="K7798" i="5"/>
  <c r="I7798" i="5"/>
  <c r="G7798" i="5"/>
  <c r="F7798" i="5"/>
  <c r="E7798" i="5"/>
  <c r="D7798" i="5"/>
  <c r="P7798" i="5" s="1"/>
  <c r="C7798" i="5"/>
  <c r="B7798" i="5"/>
  <c r="A7798" i="5"/>
  <c r="M7797" i="5"/>
  <c r="L7797" i="5"/>
  <c r="K7797" i="5"/>
  <c r="I7797" i="5"/>
  <c r="G7797" i="5"/>
  <c r="J7797" i="5" s="1"/>
  <c r="F7797" i="5"/>
  <c r="O7797" i="5" s="1"/>
  <c r="E7797" i="5"/>
  <c r="D7797" i="5"/>
  <c r="P7797" i="5" s="1"/>
  <c r="C7797" i="5"/>
  <c r="B7797" i="5"/>
  <c r="A7797" i="5"/>
  <c r="P7796" i="5"/>
  <c r="O7796" i="5"/>
  <c r="L7796" i="5"/>
  <c r="K7796" i="5"/>
  <c r="J7796" i="5"/>
  <c r="R7796" i="5" s="1"/>
  <c r="I7796" i="5"/>
  <c r="H7796" i="5"/>
  <c r="Q7796" i="5" s="1"/>
  <c r="G7796" i="5"/>
  <c r="M7796" i="5" s="1"/>
  <c r="F7796" i="5"/>
  <c r="E7796" i="5"/>
  <c r="D7796" i="5"/>
  <c r="C7796" i="5"/>
  <c r="B7796" i="5"/>
  <c r="A7796" i="5"/>
  <c r="P7795" i="5"/>
  <c r="G7795" i="5"/>
  <c r="F7795" i="5"/>
  <c r="O7795" i="5" s="1"/>
  <c r="E7795" i="5"/>
  <c r="D7795" i="5"/>
  <c r="C7795" i="5"/>
  <c r="B7795" i="5"/>
  <c r="A7795" i="5"/>
  <c r="P7794" i="5"/>
  <c r="O7794" i="5"/>
  <c r="K7794" i="5"/>
  <c r="H7794" i="5"/>
  <c r="Q7794" i="5" s="1"/>
  <c r="G7794" i="5"/>
  <c r="F7794" i="5"/>
  <c r="E7794" i="5"/>
  <c r="D7794" i="5"/>
  <c r="C7794" i="5"/>
  <c r="B7794" i="5"/>
  <c r="A7794" i="5"/>
  <c r="R7793" i="5"/>
  <c r="P7793" i="5"/>
  <c r="O7793" i="5"/>
  <c r="M7793" i="5"/>
  <c r="L7793" i="5"/>
  <c r="K7793" i="5"/>
  <c r="J7793" i="5"/>
  <c r="I7793" i="5"/>
  <c r="H7793" i="5"/>
  <c r="Q7793" i="5" s="1"/>
  <c r="G7793" i="5"/>
  <c r="F7793" i="5"/>
  <c r="E7793" i="5"/>
  <c r="D7793" i="5"/>
  <c r="C7793" i="5"/>
  <c r="B7793" i="5"/>
  <c r="A7793" i="5"/>
  <c r="P7792" i="5"/>
  <c r="O7792" i="5"/>
  <c r="M7792" i="5"/>
  <c r="J7792" i="5"/>
  <c r="I7792" i="5"/>
  <c r="H7792" i="5"/>
  <c r="Q7792" i="5" s="1"/>
  <c r="G7792" i="5"/>
  <c r="K7792" i="5" s="1"/>
  <c r="F7792" i="5"/>
  <c r="E7792" i="5"/>
  <c r="D7792" i="5"/>
  <c r="C7792" i="5"/>
  <c r="B7792" i="5"/>
  <c r="A7792" i="5"/>
  <c r="Q7791" i="5"/>
  <c r="M7791" i="5"/>
  <c r="L7791" i="5"/>
  <c r="K7791" i="5"/>
  <c r="J7791" i="5"/>
  <c r="I7791" i="5"/>
  <c r="G7791" i="5"/>
  <c r="H7791" i="5" s="1"/>
  <c r="F7791" i="5"/>
  <c r="O7791" i="5" s="1"/>
  <c r="E7791" i="5"/>
  <c r="D7791" i="5"/>
  <c r="P7791" i="5" s="1"/>
  <c r="C7791" i="5"/>
  <c r="B7791" i="5"/>
  <c r="A7791" i="5"/>
  <c r="Q7790" i="5"/>
  <c r="O7790" i="5"/>
  <c r="K7790" i="5"/>
  <c r="J7790" i="5"/>
  <c r="I7790" i="5"/>
  <c r="H7790" i="5"/>
  <c r="G7790" i="5"/>
  <c r="F7790" i="5"/>
  <c r="E7790" i="5"/>
  <c r="D7790" i="5"/>
  <c r="P7790" i="5" s="1"/>
  <c r="C7790" i="5"/>
  <c r="B7790" i="5"/>
  <c r="A7790" i="5"/>
  <c r="L7789" i="5"/>
  <c r="J7789" i="5"/>
  <c r="G7789" i="5"/>
  <c r="F7789" i="5"/>
  <c r="O7789" i="5" s="1"/>
  <c r="E7789" i="5"/>
  <c r="D7789" i="5"/>
  <c r="P7789" i="5" s="1"/>
  <c r="C7789" i="5"/>
  <c r="B7789" i="5"/>
  <c r="A7789" i="5"/>
  <c r="Q7788" i="5"/>
  <c r="O7788" i="5"/>
  <c r="M7788" i="5"/>
  <c r="L7788" i="5"/>
  <c r="J7788" i="5"/>
  <c r="H7788" i="5"/>
  <c r="G7788" i="5"/>
  <c r="F7788" i="5"/>
  <c r="E7788" i="5"/>
  <c r="D7788" i="5"/>
  <c r="P7788" i="5" s="1"/>
  <c r="C7788" i="5"/>
  <c r="B7788" i="5"/>
  <c r="A7788" i="5"/>
  <c r="M7787" i="5"/>
  <c r="L7787" i="5"/>
  <c r="K7787" i="5"/>
  <c r="R7787" i="5" s="1"/>
  <c r="J7787" i="5"/>
  <c r="I7787" i="5"/>
  <c r="H7787" i="5"/>
  <c r="Q7787" i="5" s="1"/>
  <c r="G7787" i="5"/>
  <c r="F7787" i="5"/>
  <c r="O7787" i="5" s="1"/>
  <c r="E7787" i="5"/>
  <c r="D7787" i="5"/>
  <c r="P7787" i="5" s="1"/>
  <c r="C7787" i="5"/>
  <c r="B7787" i="5"/>
  <c r="A7787" i="5"/>
  <c r="O7786" i="5"/>
  <c r="G7786" i="5"/>
  <c r="F7786" i="5"/>
  <c r="E7786" i="5"/>
  <c r="D7786" i="5"/>
  <c r="P7786" i="5" s="1"/>
  <c r="C7786" i="5"/>
  <c r="B7786" i="5"/>
  <c r="A7786" i="5"/>
  <c r="P7785" i="5"/>
  <c r="I7785" i="5"/>
  <c r="H7785" i="5"/>
  <c r="Q7785" i="5" s="1"/>
  <c r="G7785" i="5"/>
  <c r="F7785" i="5"/>
  <c r="O7785" i="5" s="1"/>
  <c r="E7785" i="5"/>
  <c r="D7785" i="5"/>
  <c r="C7785" i="5"/>
  <c r="B7785" i="5"/>
  <c r="A7785" i="5"/>
  <c r="L7784" i="5"/>
  <c r="K7784" i="5"/>
  <c r="J7784" i="5"/>
  <c r="I7784" i="5"/>
  <c r="G7784" i="5"/>
  <c r="F7784" i="5"/>
  <c r="O7784" i="5" s="1"/>
  <c r="E7784" i="5"/>
  <c r="D7784" i="5"/>
  <c r="P7784" i="5" s="1"/>
  <c r="C7784" i="5"/>
  <c r="B7784" i="5"/>
  <c r="A7784" i="5"/>
  <c r="O7783" i="5"/>
  <c r="M7783" i="5"/>
  <c r="L7783" i="5"/>
  <c r="J7783" i="5"/>
  <c r="I7783" i="5"/>
  <c r="G7783" i="5"/>
  <c r="K7783" i="5" s="1"/>
  <c r="F7783" i="5"/>
  <c r="E7783" i="5"/>
  <c r="D7783" i="5"/>
  <c r="P7783" i="5" s="1"/>
  <c r="C7783" i="5"/>
  <c r="B7783" i="5"/>
  <c r="A7783" i="5"/>
  <c r="M7782" i="5"/>
  <c r="L7782" i="5"/>
  <c r="G7782" i="5"/>
  <c r="F7782" i="5"/>
  <c r="O7782" i="5" s="1"/>
  <c r="E7782" i="5"/>
  <c r="D7782" i="5"/>
  <c r="P7782" i="5" s="1"/>
  <c r="C7782" i="5"/>
  <c r="B7782" i="5"/>
  <c r="A7782" i="5"/>
  <c r="P7781" i="5"/>
  <c r="O7781" i="5"/>
  <c r="M7781" i="5"/>
  <c r="L7781" i="5"/>
  <c r="K7781" i="5"/>
  <c r="J7781" i="5"/>
  <c r="I7781" i="5"/>
  <c r="R7781" i="5" s="1"/>
  <c r="H7781" i="5"/>
  <c r="Q7781" i="5" s="1"/>
  <c r="G7781" i="5"/>
  <c r="F7781" i="5"/>
  <c r="E7781" i="5"/>
  <c r="D7781" i="5"/>
  <c r="C7781" i="5"/>
  <c r="B7781" i="5"/>
  <c r="A7781" i="5"/>
  <c r="M7780" i="5"/>
  <c r="K7780" i="5"/>
  <c r="R7780" i="5" s="1"/>
  <c r="J7780" i="5"/>
  <c r="I7780" i="5"/>
  <c r="H7780" i="5"/>
  <c r="Q7780" i="5" s="1"/>
  <c r="G7780" i="5"/>
  <c r="L7780" i="5" s="1"/>
  <c r="F7780" i="5"/>
  <c r="O7780" i="5" s="1"/>
  <c r="E7780" i="5"/>
  <c r="D7780" i="5"/>
  <c r="P7780" i="5" s="1"/>
  <c r="C7780" i="5"/>
  <c r="B7780" i="5"/>
  <c r="A7780" i="5"/>
  <c r="Q7779" i="5"/>
  <c r="M7779" i="5"/>
  <c r="L7779" i="5"/>
  <c r="K7779" i="5"/>
  <c r="H7779" i="5"/>
  <c r="G7779" i="5"/>
  <c r="J7779" i="5" s="1"/>
  <c r="F7779" i="5"/>
  <c r="O7779" i="5" s="1"/>
  <c r="E7779" i="5"/>
  <c r="D7779" i="5"/>
  <c r="P7779" i="5" s="1"/>
  <c r="C7779" i="5"/>
  <c r="B7779" i="5"/>
  <c r="A7779" i="5"/>
  <c r="P7778" i="5"/>
  <c r="O7778" i="5"/>
  <c r="L7778" i="5"/>
  <c r="K7778" i="5"/>
  <c r="G7778" i="5"/>
  <c r="F7778" i="5"/>
  <c r="E7778" i="5"/>
  <c r="D7778" i="5"/>
  <c r="C7778" i="5"/>
  <c r="B7778" i="5"/>
  <c r="A7778" i="5"/>
  <c r="P7777" i="5"/>
  <c r="O7777" i="5"/>
  <c r="G7777" i="5"/>
  <c r="F7777" i="5"/>
  <c r="E7777" i="5"/>
  <c r="D7777" i="5"/>
  <c r="C7777" i="5"/>
  <c r="B7777" i="5"/>
  <c r="A7777" i="5"/>
  <c r="Q7776" i="5"/>
  <c r="L7776" i="5"/>
  <c r="K7776" i="5"/>
  <c r="J7776" i="5"/>
  <c r="H7776" i="5"/>
  <c r="G7776" i="5"/>
  <c r="I7776" i="5" s="1"/>
  <c r="F7776" i="5"/>
  <c r="O7776" i="5" s="1"/>
  <c r="E7776" i="5"/>
  <c r="D7776" i="5"/>
  <c r="P7776" i="5" s="1"/>
  <c r="C7776" i="5"/>
  <c r="B7776" i="5"/>
  <c r="A7776" i="5"/>
  <c r="R7775" i="5"/>
  <c r="Q7775" i="5"/>
  <c r="M7775" i="5"/>
  <c r="L7775" i="5"/>
  <c r="K7775" i="5"/>
  <c r="J7775" i="5"/>
  <c r="I7775" i="5"/>
  <c r="H7775" i="5"/>
  <c r="G7775" i="5"/>
  <c r="F7775" i="5"/>
  <c r="O7775" i="5" s="1"/>
  <c r="E7775" i="5"/>
  <c r="D7775" i="5"/>
  <c r="P7775" i="5" s="1"/>
  <c r="C7775" i="5"/>
  <c r="B7775" i="5"/>
  <c r="A7775" i="5"/>
  <c r="P7774" i="5"/>
  <c r="O7774" i="5"/>
  <c r="M7774" i="5"/>
  <c r="J7774" i="5"/>
  <c r="G7774" i="5"/>
  <c r="F7774" i="5"/>
  <c r="E7774" i="5"/>
  <c r="D7774" i="5"/>
  <c r="C7774" i="5"/>
  <c r="B7774" i="5"/>
  <c r="A7774" i="5"/>
  <c r="P7773" i="5"/>
  <c r="H7773" i="5"/>
  <c r="Q7773" i="5" s="1"/>
  <c r="G7773" i="5"/>
  <c r="F7773" i="5"/>
  <c r="O7773" i="5" s="1"/>
  <c r="E7773" i="5"/>
  <c r="D7773" i="5"/>
  <c r="C7773" i="5"/>
  <c r="B7773" i="5"/>
  <c r="A7773" i="5"/>
  <c r="O7772" i="5"/>
  <c r="G7772" i="5"/>
  <c r="F7772" i="5"/>
  <c r="E7772" i="5"/>
  <c r="D7772" i="5"/>
  <c r="C7772" i="5"/>
  <c r="B7772" i="5"/>
  <c r="A7772" i="5"/>
  <c r="Q7771" i="5"/>
  <c r="O7771" i="5"/>
  <c r="M7771" i="5"/>
  <c r="L7771" i="5"/>
  <c r="J7771" i="5"/>
  <c r="H7771" i="5"/>
  <c r="G7771" i="5"/>
  <c r="K7771" i="5" s="1"/>
  <c r="F7771" i="5"/>
  <c r="E7771" i="5"/>
  <c r="D7771" i="5"/>
  <c r="P7771" i="5" s="1"/>
  <c r="C7771" i="5"/>
  <c r="B7771" i="5"/>
  <c r="A7771" i="5"/>
  <c r="K7770" i="5"/>
  <c r="G7770" i="5"/>
  <c r="F7770" i="5"/>
  <c r="O7770" i="5" s="1"/>
  <c r="E7770" i="5"/>
  <c r="D7770" i="5"/>
  <c r="P7770" i="5" s="1"/>
  <c r="C7770" i="5"/>
  <c r="B7770" i="5"/>
  <c r="A7770" i="5"/>
  <c r="P7769" i="5"/>
  <c r="O7769" i="5"/>
  <c r="M7769" i="5"/>
  <c r="L7769" i="5"/>
  <c r="K7769" i="5"/>
  <c r="J7769" i="5"/>
  <c r="I7769" i="5"/>
  <c r="R7769" i="5" s="1"/>
  <c r="H7769" i="5"/>
  <c r="Q7769" i="5" s="1"/>
  <c r="G7769" i="5"/>
  <c r="F7769" i="5"/>
  <c r="E7769" i="5"/>
  <c r="D7769" i="5"/>
  <c r="C7769" i="5"/>
  <c r="B7769" i="5"/>
  <c r="A7769" i="5"/>
  <c r="O7768" i="5"/>
  <c r="K7768" i="5"/>
  <c r="J7768" i="5"/>
  <c r="G7768" i="5"/>
  <c r="F7768" i="5"/>
  <c r="E7768" i="5"/>
  <c r="D7768" i="5"/>
  <c r="P7768" i="5" s="1"/>
  <c r="C7768" i="5"/>
  <c r="B7768" i="5"/>
  <c r="A7768" i="5"/>
  <c r="M7767" i="5"/>
  <c r="L7767" i="5"/>
  <c r="K7767" i="5"/>
  <c r="I7767" i="5"/>
  <c r="G7767" i="5"/>
  <c r="J7767" i="5" s="1"/>
  <c r="F7767" i="5"/>
  <c r="O7767" i="5" s="1"/>
  <c r="E7767" i="5"/>
  <c r="D7767" i="5"/>
  <c r="P7767" i="5" s="1"/>
  <c r="C7767" i="5"/>
  <c r="B7767" i="5"/>
  <c r="A7767" i="5"/>
  <c r="O7766" i="5"/>
  <c r="L7766" i="5"/>
  <c r="I7766" i="5"/>
  <c r="G7766" i="5"/>
  <c r="F7766" i="5"/>
  <c r="E7766" i="5"/>
  <c r="D7766" i="5"/>
  <c r="P7766" i="5" s="1"/>
  <c r="C7766" i="5"/>
  <c r="B7766" i="5"/>
  <c r="A7766" i="5"/>
  <c r="P7765" i="5"/>
  <c r="O7765" i="5"/>
  <c r="M7765" i="5"/>
  <c r="G7765" i="5"/>
  <c r="F7765" i="5"/>
  <c r="E7765" i="5"/>
  <c r="D7765" i="5"/>
  <c r="C7765" i="5"/>
  <c r="B7765" i="5"/>
  <c r="A7765" i="5"/>
  <c r="Q7764" i="5"/>
  <c r="O7764" i="5"/>
  <c r="M7764" i="5"/>
  <c r="L7764" i="5"/>
  <c r="K7764" i="5"/>
  <c r="J7764" i="5"/>
  <c r="I7764" i="5"/>
  <c r="H7764" i="5"/>
  <c r="G7764" i="5"/>
  <c r="F7764" i="5"/>
  <c r="E7764" i="5"/>
  <c r="D7764" i="5"/>
  <c r="P7764" i="5" s="1"/>
  <c r="C7764" i="5"/>
  <c r="B7764" i="5"/>
  <c r="A7764" i="5"/>
  <c r="P7763" i="5"/>
  <c r="M7763" i="5"/>
  <c r="L7763" i="5"/>
  <c r="J7763" i="5"/>
  <c r="H7763" i="5"/>
  <c r="Q7763" i="5" s="1"/>
  <c r="G7763" i="5"/>
  <c r="K7763" i="5" s="1"/>
  <c r="F7763" i="5"/>
  <c r="O7763" i="5" s="1"/>
  <c r="E7763" i="5"/>
  <c r="D7763" i="5"/>
  <c r="C7763" i="5"/>
  <c r="B7763" i="5"/>
  <c r="A7763" i="5"/>
  <c r="O7762" i="5"/>
  <c r="K7762" i="5"/>
  <c r="J7762" i="5"/>
  <c r="I7762" i="5"/>
  <c r="G7762" i="5"/>
  <c r="F7762" i="5"/>
  <c r="E7762" i="5"/>
  <c r="D7762" i="5"/>
  <c r="P7762" i="5" s="1"/>
  <c r="C7762" i="5"/>
  <c r="B7762" i="5"/>
  <c r="A7762" i="5"/>
  <c r="P7761" i="5"/>
  <c r="O7761" i="5"/>
  <c r="M7761" i="5"/>
  <c r="G7761" i="5"/>
  <c r="F7761" i="5"/>
  <c r="E7761" i="5"/>
  <c r="D7761" i="5"/>
  <c r="C7761" i="5"/>
  <c r="B7761" i="5"/>
  <c r="A7761" i="5"/>
  <c r="P7760" i="5"/>
  <c r="I7760" i="5"/>
  <c r="G7760" i="5"/>
  <c r="F7760" i="5"/>
  <c r="O7760" i="5" s="1"/>
  <c r="E7760" i="5"/>
  <c r="D7760" i="5"/>
  <c r="C7760" i="5"/>
  <c r="B7760" i="5"/>
  <c r="A7760" i="5"/>
  <c r="P7759" i="5"/>
  <c r="O7759" i="5"/>
  <c r="L7759" i="5"/>
  <c r="K7759" i="5"/>
  <c r="H7759" i="5"/>
  <c r="Q7759" i="5" s="1"/>
  <c r="G7759" i="5"/>
  <c r="F7759" i="5"/>
  <c r="E7759" i="5"/>
  <c r="D7759" i="5"/>
  <c r="C7759" i="5"/>
  <c r="B7759" i="5"/>
  <c r="A7759" i="5"/>
  <c r="O7758" i="5"/>
  <c r="M7758" i="5"/>
  <c r="G7758" i="5"/>
  <c r="F7758" i="5"/>
  <c r="E7758" i="5"/>
  <c r="D7758" i="5"/>
  <c r="P7758" i="5" s="1"/>
  <c r="C7758" i="5"/>
  <c r="B7758" i="5"/>
  <c r="A7758" i="5"/>
  <c r="M7757" i="5"/>
  <c r="L7757" i="5"/>
  <c r="K7757" i="5"/>
  <c r="J7757" i="5"/>
  <c r="I7757" i="5"/>
  <c r="G7757" i="5"/>
  <c r="H7757" i="5" s="1"/>
  <c r="Q7757" i="5" s="1"/>
  <c r="F7757" i="5"/>
  <c r="O7757" i="5" s="1"/>
  <c r="E7757" i="5"/>
  <c r="D7757" i="5"/>
  <c r="P7757" i="5" s="1"/>
  <c r="C7757" i="5"/>
  <c r="B7757" i="5"/>
  <c r="A7757" i="5"/>
  <c r="P7756" i="5"/>
  <c r="K7756" i="5"/>
  <c r="J7756" i="5"/>
  <c r="H7756" i="5"/>
  <c r="Q7756" i="5" s="1"/>
  <c r="G7756" i="5"/>
  <c r="F7756" i="5"/>
  <c r="O7756" i="5" s="1"/>
  <c r="E7756" i="5"/>
  <c r="D7756" i="5"/>
  <c r="C7756" i="5"/>
  <c r="B7756" i="5"/>
  <c r="A7756" i="5"/>
  <c r="O7755" i="5"/>
  <c r="L7755" i="5"/>
  <c r="K7755" i="5"/>
  <c r="I7755" i="5"/>
  <c r="G7755" i="5"/>
  <c r="F7755" i="5"/>
  <c r="E7755" i="5"/>
  <c r="D7755" i="5"/>
  <c r="P7755" i="5" s="1"/>
  <c r="C7755" i="5"/>
  <c r="B7755" i="5"/>
  <c r="A7755" i="5"/>
  <c r="P7754" i="5"/>
  <c r="O7754" i="5"/>
  <c r="L7754" i="5"/>
  <c r="K7754" i="5"/>
  <c r="G7754" i="5"/>
  <c r="F7754" i="5"/>
  <c r="E7754" i="5"/>
  <c r="D7754" i="5"/>
  <c r="C7754" i="5"/>
  <c r="B7754" i="5"/>
  <c r="A7754" i="5"/>
  <c r="P7753" i="5"/>
  <c r="O7753" i="5"/>
  <c r="H7753" i="5"/>
  <c r="Q7753" i="5" s="1"/>
  <c r="G7753" i="5"/>
  <c r="F7753" i="5"/>
  <c r="E7753" i="5"/>
  <c r="D7753" i="5"/>
  <c r="C7753" i="5"/>
  <c r="B7753" i="5"/>
  <c r="A7753" i="5"/>
  <c r="Q7752" i="5"/>
  <c r="M7752" i="5"/>
  <c r="L7752" i="5"/>
  <c r="I7752" i="5"/>
  <c r="H7752" i="5"/>
  <c r="G7752" i="5"/>
  <c r="J7752" i="5" s="1"/>
  <c r="F7752" i="5"/>
  <c r="O7752" i="5" s="1"/>
  <c r="E7752" i="5"/>
  <c r="D7752" i="5"/>
  <c r="P7752" i="5" s="1"/>
  <c r="C7752" i="5"/>
  <c r="B7752" i="5"/>
  <c r="A7752" i="5"/>
  <c r="R7751" i="5"/>
  <c r="M7751" i="5"/>
  <c r="K7751" i="5"/>
  <c r="J7751" i="5"/>
  <c r="I7751" i="5"/>
  <c r="H7751" i="5"/>
  <c r="Q7751" i="5" s="1"/>
  <c r="G7751" i="5"/>
  <c r="L7751" i="5" s="1"/>
  <c r="F7751" i="5"/>
  <c r="O7751" i="5" s="1"/>
  <c r="E7751" i="5"/>
  <c r="D7751" i="5"/>
  <c r="P7751" i="5" s="1"/>
  <c r="C7751" i="5"/>
  <c r="B7751" i="5"/>
  <c r="A7751" i="5"/>
  <c r="P7750" i="5"/>
  <c r="O7750" i="5"/>
  <c r="M7750" i="5"/>
  <c r="J7750" i="5"/>
  <c r="G7750" i="5"/>
  <c r="F7750" i="5"/>
  <c r="E7750" i="5"/>
  <c r="D7750" i="5"/>
  <c r="C7750" i="5"/>
  <c r="B7750" i="5"/>
  <c r="A7750" i="5"/>
  <c r="P7749" i="5"/>
  <c r="O7749" i="5"/>
  <c r="L7749" i="5"/>
  <c r="K7749" i="5"/>
  <c r="H7749" i="5"/>
  <c r="Q7749" i="5" s="1"/>
  <c r="G7749" i="5"/>
  <c r="F7749" i="5"/>
  <c r="E7749" i="5"/>
  <c r="D7749" i="5"/>
  <c r="C7749" i="5"/>
  <c r="B7749" i="5"/>
  <c r="A7749" i="5"/>
  <c r="O7748" i="5"/>
  <c r="L7748" i="5"/>
  <c r="K7748" i="5"/>
  <c r="J7748" i="5"/>
  <c r="G7748" i="5"/>
  <c r="F7748" i="5"/>
  <c r="E7748" i="5"/>
  <c r="D7748" i="5"/>
  <c r="P7748" i="5" s="1"/>
  <c r="C7748" i="5"/>
  <c r="B7748" i="5"/>
  <c r="A7748" i="5"/>
  <c r="P7747" i="5"/>
  <c r="O7747" i="5"/>
  <c r="L7747" i="5"/>
  <c r="G7747" i="5"/>
  <c r="F7747" i="5"/>
  <c r="E7747" i="5"/>
  <c r="D7747" i="5"/>
  <c r="C7747" i="5"/>
  <c r="B7747" i="5"/>
  <c r="A7747" i="5"/>
  <c r="O7746" i="5"/>
  <c r="M7746" i="5"/>
  <c r="L7746" i="5"/>
  <c r="K7746" i="5"/>
  <c r="J7746" i="5"/>
  <c r="I7746" i="5"/>
  <c r="R7746" i="5" s="1"/>
  <c r="H7746" i="5"/>
  <c r="Q7746" i="5" s="1"/>
  <c r="G7746" i="5"/>
  <c r="F7746" i="5"/>
  <c r="E7746" i="5"/>
  <c r="D7746" i="5"/>
  <c r="P7746" i="5" s="1"/>
  <c r="C7746" i="5"/>
  <c r="B7746" i="5"/>
  <c r="A7746" i="5"/>
  <c r="R7745" i="5"/>
  <c r="P7745" i="5"/>
  <c r="O7745" i="5"/>
  <c r="M7745" i="5"/>
  <c r="L7745" i="5"/>
  <c r="J7745" i="5"/>
  <c r="I7745" i="5"/>
  <c r="H7745" i="5"/>
  <c r="Q7745" i="5" s="1"/>
  <c r="G7745" i="5"/>
  <c r="K7745" i="5" s="1"/>
  <c r="F7745" i="5"/>
  <c r="E7745" i="5"/>
  <c r="D7745" i="5"/>
  <c r="C7745" i="5"/>
  <c r="B7745" i="5"/>
  <c r="A7745" i="5"/>
  <c r="N7745" i="5" s="1"/>
  <c r="J7744" i="5"/>
  <c r="G7744" i="5"/>
  <c r="F7744" i="5"/>
  <c r="O7744" i="5" s="1"/>
  <c r="E7744" i="5"/>
  <c r="D7744" i="5"/>
  <c r="P7744" i="5" s="1"/>
  <c r="C7744" i="5"/>
  <c r="B7744" i="5"/>
  <c r="A7744" i="5"/>
  <c r="P7743" i="5"/>
  <c r="O7743" i="5"/>
  <c r="M7743" i="5"/>
  <c r="K7743" i="5"/>
  <c r="G7743" i="5"/>
  <c r="F7743" i="5"/>
  <c r="E7743" i="5"/>
  <c r="D7743" i="5"/>
  <c r="C7743" i="5"/>
  <c r="B7743" i="5"/>
  <c r="A7743" i="5"/>
  <c r="P7742" i="5"/>
  <c r="L7742" i="5"/>
  <c r="K7742" i="5"/>
  <c r="G7742" i="5"/>
  <c r="F7742" i="5"/>
  <c r="O7742" i="5" s="1"/>
  <c r="E7742" i="5"/>
  <c r="D7742" i="5"/>
  <c r="C7742" i="5"/>
  <c r="B7742" i="5"/>
  <c r="A7742" i="5"/>
  <c r="O7741" i="5"/>
  <c r="L7741" i="5"/>
  <c r="K7741" i="5"/>
  <c r="J7741" i="5"/>
  <c r="H7741" i="5"/>
  <c r="Q7741" i="5" s="1"/>
  <c r="G7741" i="5"/>
  <c r="F7741" i="5"/>
  <c r="E7741" i="5"/>
  <c r="D7741" i="5"/>
  <c r="P7741" i="5" s="1"/>
  <c r="C7741" i="5"/>
  <c r="B7741" i="5"/>
  <c r="A7741" i="5"/>
  <c r="O7740" i="5"/>
  <c r="M7740" i="5"/>
  <c r="L7740" i="5"/>
  <c r="I7740" i="5"/>
  <c r="G7740" i="5"/>
  <c r="F7740" i="5"/>
  <c r="E7740" i="5"/>
  <c r="D7740" i="5"/>
  <c r="P7740" i="5" s="1"/>
  <c r="C7740" i="5"/>
  <c r="B7740" i="5"/>
  <c r="A7740" i="5"/>
  <c r="Q7739" i="5"/>
  <c r="M7739" i="5"/>
  <c r="L7739" i="5"/>
  <c r="K7739" i="5"/>
  <c r="J7739" i="5"/>
  <c r="I7739" i="5"/>
  <c r="G7739" i="5"/>
  <c r="H7739" i="5" s="1"/>
  <c r="F7739" i="5"/>
  <c r="O7739" i="5" s="1"/>
  <c r="E7739" i="5"/>
  <c r="D7739" i="5"/>
  <c r="P7739" i="5" s="1"/>
  <c r="C7739" i="5"/>
  <c r="B7739" i="5"/>
  <c r="A7739" i="5"/>
  <c r="P7738" i="5"/>
  <c r="O7738" i="5"/>
  <c r="K7738" i="5"/>
  <c r="J7738" i="5"/>
  <c r="I7738" i="5"/>
  <c r="H7738" i="5"/>
  <c r="Q7738" i="5" s="1"/>
  <c r="G7738" i="5"/>
  <c r="F7738" i="5"/>
  <c r="E7738" i="5"/>
  <c r="D7738" i="5"/>
  <c r="C7738" i="5"/>
  <c r="B7738" i="5"/>
  <c r="A7738" i="5"/>
  <c r="P7737" i="5"/>
  <c r="G7737" i="5"/>
  <c r="F7737" i="5"/>
  <c r="O7737" i="5" s="1"/>
  <c r="E7737" i="5"/>
  <c r="D7737" i="5"/>
  <c r="C7737" i="5"/>
  <c r="B7737" i="5"/>
  <c r="A7737" i="5"/>
  <c r="P7736" i="5"/>
  <c r="O7736" i="5"/>
  <c r="M7736" i="5"/>
  <c r="L7736" i="5"/>
  <c r="G7736" i="5"/>
  <c r="F7736" i="5"/>
  <c r="E7736" i="5"/>
  <c r="D7736" i="5"/>
  <c r="C7736" i="5"/>
  <c r="B7736" i="5"/>
  <c r="A7736" i="5"/>
  <c r="P7735" i="5"/>
  <c r="O7735" i="5"/>
  <c r="L7735" i="5"/>
  <c r="K7735" i="5"/>
  <c r="J7735" i="5"/>
  <c r="G7735" i="5"/>
  <c r="M7735" i="5" s="1"/>
  <c r="F7735" i="5"/>
  <c r="E7735" i="5"/>
  <c r="D7735" i="5"/>
  <c r="C7735" i="5"/>
  <c r="B7735" i="5"/>
  <c r="A7735" i="5"/>
  <c r="L7734" i="5"/>
  <c r="I7734" i="5"/>
  <c r="G7734" i="5"/>
  <c r="F7734" i="5"/>
  <c r="O7734" i="5" s="1"/>
  <c r="E7734" i="5"/>
  <c r="D7734" i="5"/>
  <c r="P7734" i="5" s="1"/>
  <c r="C7734" i="5"/>
  <c r="B7734" i="5"/>
  <c r="A7734" i="5"/>
  <c r="P7733" i="5"/>
  <c r="M7733" i="5"/>
  <c r="K7733" i="5"/>
  <c r="J7733" i="5"/>
  <c r="I7733" i="5"/>
  <c r="H7733" i="5"/>
  <c r="Q7733" i="5" s="1"/>
  <c r="G7733" i="5"/>
  <c r="L7733" i="5" s="1"/>
  <c r="R7733" i="5" s="1"/>
  <c r="F7733" i="5"/>
  <c r="O7733" i="5" s="1"/>
  <c r="E7733" i="5"/>
  <c r="D7733" i="5"/>
  <c r="C7733" i="5"/>
  <c r="B7733" i="5"/>
  <c r="A7733" i="5"/>
  <c r="P7732" i="5"/>
  <c r="M7732" i="5"/>
  <c r="K7732" i="5"/>
  <c r="J7732" i="5"/>
  <c r="G7732" i="5"/>
  <c r="F7732" i="5"/>
  <c r="E7732" i="5"/>
  <c r="D7732" i="5"/>
  <c r="C7732" i="5"/>
  <c r="B7732" i="5"/>
  <c r="A7732" i="5"/>
  <c r="P7731" i="5"/>
  <c r="O7731" i="5"/>
  <c r="L7731" i="5"/>
  <c r="K7731" i="5"/>
  <c r="I7731" i="5"/>
  <c r="H7731" i="5"/>
  <c r="Q7731" i="5" s="1"/>
  <c r="G7731" i="5"/>
  <c r="F7731" i="5"/>
  <c r="E7731" i="5"/>
  <c r="D7731" i="5"/>
  <c r="C7731" i="5"/>
  <c r="B7731" i="5"/>
  <c r="A7731" i="5"/>
  <c r="P7730" i="5"/>
  <c r="J7730" i="5"/>
  <c r="G7730" i="5"/>
  <c r="F7730" i="5"/>
  <c r="O7730" i="5" s="1"/>
  <c r="E7730" i="5"/>
  <c r="D7730" i="5"/>
  <c r="C7730" i="5"/>
  <c r="B7730" i="5"/>
  <c r="A7730" i="5"/>
  <c r="P7729" i="5"/>
  <c r="O7729" i="5"/>
  <c r="M7729" i="5"/>
  <c r="H7729" i="5"/>
  <c r="Q7729" i="5" s="1"/>
  <c r="G7729" i="5"/>
  <c r="F7729" i="5"/>
  <c r="E7729" i="5"/>
  <c r="D7729" i="5"/>
  <c r="C7729" i="5"/>
  <c r="B7729" i="5"/>
  <c r="A7729" i="5"/>
  <c r="O7728" i="5"/>
  <c r="M7728" i="5"/>
  <c r="L7728" i="5"/>
  <c r="K7728" i="5"/>
  <c r="R7728" i="5" s="1"/>
  <c r="J7728" i="5"/>
  <c r="I7728" i="5"/>
  <c r="H7728" i="5"/>
  <c r="Q7728" i="5" s="1"/>
  <c r="G7728" i="5"/>
  <c r="F7728" i="5"/>
  <c r="E7728" i="5"/>
  <c r="D7728" i="5"/>
  <c r="P7728" i="5" s="1"/>
  <c r="C7728" i="5"/>
  <c r="B7728" i="5"/>
  <c r="A7728" i="5"/>
  <c r="N7728" i="5" s="1"/>
  <c r="P7727" i="5"/>
  <c r="O7727" i="5"/>
  <c r="M7727" i="5"/>
  <c r="L7727" i="5"/>
  <c r="I7727" i="5"/>
  <c r="H7727" i="5"/>
  <c r="Q7727" i="5" s="1"/>
  <c r="G7727" i="5"/>
  <c r="K7727" i="5" s="1"/>
  <c r="F7727" i="5"/>
  <c r="E7727" i="5"/>
  <c r="D7727" i="5"/>
  <c r="C7727" i="5"/>
  <c r="B7727" i="5"/>
  <c r="A7727" i="5"/>
  <c r="P7726" i="5"/>
  <c r="O7726" i="5"/>
  <c r="G7726" i="5"/>
  <c r="F7726" i="5"/>
  <c r="E7726" i="5"/>
  <c r="D7726" i="5"/>
  <c r="C7726" i="5"/>
  <c r="B7726" i="5"/>
  <c r="A7726" i="5"/>
  <c r="P7725" i="5"/>
  <c r="O7725" i="5"/>
  <c r="M7725" i="5"/>
  <c r="K7725" i="5"/>
  <c r="J7725" i="5"/>
  <c r="I7725" i="5"/>
  <c r="H7725" i="5"/>
  <c r="Q7725" i="5" s="1"/>
  <c r="G7725" i="5"/>
  <c r="L7725" i="5" s="1"/>
  <c r="F7725" i="5"/>
  <c r="E7725" i="5"/>
  <c r="D7725" i="5"/>
  <c r="C7725" i="5"/>
  <c r="B7725" i="5"/>
  <c r="A7725" i="5"/>
  <c r="N7725" i="5" s="1"/>
  <c r="O7724" i="5"/>
  <c r="H7724" i="5"/>
  <c r="Q7724" i="5" s="1"/>
  <c r="G7724" i="5"/>
  <c r="F7724" i="5"/>
  <c r="E7724" i="5"/>
  <c r="D7724" i="5"/>
  <c r="P7724" i="5" s="1"/>
  <c r="C7724" i="5"/>
  <c r="B7724" i="5"/>
  <c r="A7724" i="5"/>
  <c r="Q7723" i="5"/>
  <c r="P7723" i="5"/>
  <c r="M7723" i="5"/>
  <c r="L7723" i="5"/>
  <c r="K7723" i="5"/>
  <c r="J7723" i="5"/>
  <c r="I7723" i="5"/>
  <c r="G7723" i="5"/>
  <c r="H7723" i="5" s="1"/>
  <c r="F7723" i="5"/>
  <c r="O7723" i="5" s="1"/>
  <c r="E7723" i="5"/>
  <c r="D7723" i="5"/>
  <c r="C7723" i="5"/>
  <c r="B7723" i="5"/>
  <c r="A7723" i="5"/>
  <c r="N7723" i="5" s="1"/>
  <c r="O7722" i="5"/>
  <c r="I7722" i="5"/>
  <c r="H7722" i="5"/>
  <c r="Q7722" i="5" s="1"/>
  <c r="G7722" i="5"/>
  <c r="F7722" i="5"/>
  <c r="E7722" i="5"/>
  <c r="D7722" i="5"/>
  <c r="P7722" i="5" s="1"/>
  <c r="C7722" i="5"/>
  <c r="B7722" i="5"/>
  <c r="A7722" i="5"/>
  <c r="M7721" i="5"/>
  <c r="L7721" i="5"/>
  <c r="J7721" i="5"/>
  <c r="R7721" i="5" s="1"/>
  <c r="I7721" i="5"/>
  <c r="G7721" i="5"/>
  <c r="K7721" i="5" s="1"/>
  <c r="F7721" i="5"/>
  <c r="O7721" i="5" s="1"/>
  <c r="E7721" i="5"/>
  <c r="D7721" i="5"/>
  <c r="P7721" i="5" s="1"/>
  <c r="C7721" i="5"/>
  <c r="B7721" i="5"/>
  <c r="A7721" i="5"/>
  <c r="L7720" i="5"/>
  <c r="K7720" i="5"/>
  <c r="J7720" i="5"/>
  <c r="H7720" i="5"/>
  <c r="Q7720" i="5" s="1"/>
  <c r="G7720" i="5"/>
  <c r="F7720" i="5"/>
  <c r="O7720" i="5" s="1"/>
  <c r="E7720" i="5"/>
  <c r="D7720" i="5"/>
  <c r="P7720" i="5" s="1"/>
  <c r="C7720" i="5"/>
  <c r="B7720" i="5"/>
  <c r="A7720" i="5"/>
  <c r="R7719" i="5"/>
  <c r="Q7719" i="5"/>
  <c r="M7719" i="5"/>
  <c r="K7719" i="5"/>
  <c r="J7719" i="5"/>
  <c r="I7719" i="5"/>
  <c r="H7719" i="5"/>
  <c r="G7719" i="5"/>
  <c r="L7719" i="5" s="1"/>
  <c r="F7719" i="5"/>
  <c r="O7719" i="5" s="1"/>
  <c r="E7719" i="5"/>
  <c r="D7719" i="5"/>
  <c r="P7719" i="5" s="1"/>
  <c r="C7719" i="5"/>
  <c r="B7719" i="5"/>
  <c r="A7719" i="5"/>
  <c r="M7718" i="5"/>
  <c r="G7718" i="5"/>
  <c r="F7718" i="5"/>
  <c r="O7718" i="5" s="1"/>
  <c r="E7718" i="5"/>
  <c r="D7718" i="5"/>
  <c r="P7718" i="5" s="1"/>
  <c r="C7718" i="5"/>
  <c r="B7718" i="5"/>
  <c r="A7718" i="5"/>
  <c r="Q7717" i="5"/>
  <c r="M7717" i="5"/>
  <c r="L7717" i="5"/>
  <c r="K7717" i="5"/>
  <c r="R7717" i="5" s="1"/>
  <c r="J7717" i="5"/>
  <c r="I7717" i="5"/>
  <c r="G7717" i="5"/>
  <c r="H7717" i="5" s="1"/>
  <c r="F7717" i="5"/>
  <c r="O7717" i="5" s="1"/>
  <c r="E7717" i="5"/>
  <c r="D7717" i="5"/>
  <c r="P7717" i="5" s="1"/>
  <c r="C7717" i="5"/>
  <c r="B7717" i="5"/>
  <c r="A7717" i="5"/>
  <c r="P7716" i="5"/>
  <c r="O7716" i="5"/>
  <c r="L7716" i="5"/>
  <c r="K7716" i="5"/>
  <c r="H7716" i="5"/>
  <c r="G7716" i="5"/>
  <c r="F7716" i="5"/>
  <c r="E7716" i="5"/>
  <c r="D7716" i="5"/>
  <c r="C7716" i="5"/>
  <c r="B7716" i="5"/>
  <c r="A7716" i="5"/>
  <c r="Q7715" i="5"/>
  <c r="M7715" i="5"/>
  <c r="H7715" i="5"/>
  <c r="G7715" i="5"/>
  <c r="F7715" i="5"/>
  <c r="O7715" i="5" s="1"/>
  <c r="E7715" i="5"/>
  <c r="D7715" i="5"/>
  <c r="P7715" i="5" s="1"/>
  <c r="C7715" i="5"/>
  <c r="B7715" i="5"/>
  <c r="A7715" i="5"/>
  <c r="Q7714" i="5"/>
  <c r="P7714" i="5"/>
  <c r="L7714" i="5"/>
  <c r="H7714" i="5"/>
  <c r="G7714" i="5"/>
  <c r="F7714" i="5"/>
  <c r="O7714" i="5" s="1"/>
  <c r="E7714" i="5"/>
  <c r="D7714" i="5"/>
  <c r="C7714" i="5"/>
  <c r="B7714" i="5"/>
  <c r="A7714" i="5"/>
  <c r="P7713" i="5"/>
  <c r="O7713" i="5"/>
  <c r="M7713" i="5"/>
  <c r="K7713" i="5"/>
  <c r="J7713" i="5"/>
  <c r="I7713" i="5"/>
  <c r="H7713" i="5"/>
  <c r="Q7713" i="5" s="1"/>
  <c r="G7713" i="5"/>
  <c r="L7713" i="5" s="1"/>
  <c r="R7713" i="5" s="1"/>
  <c r="F7713" i="5"/>
  <c r="E7713" i="5"/>
  <c r="D7713" i="5"/>
  <c r="C7713" i="5"/>
  <c r="B7713" i="5"/>
  <c r="A7713" i="5"/>
  <c r="P7712" i="5"/>
  <c r="O7712" i="5"/>
  <c r="K7712" i="5"/>
  <c r="H7712" i="5"/>
  <c r="Q7712" i="5" s="1"/>
  <c r="G7712" i="5"/>
  <c r="F7712" i="5"/>
  <c r="E7712" i="5"/>
  <c r="D7712" i="5"/>
  <c r="C7712" i="5"/>
  <c r="B7712" i="5"/>
  <c r="A7712" i="5"/>
  <c r="P7711" i="5"/>
  <c r="M7711" i="5"/>
  <c r="L7711" i="5"/>
  <c r="K7711" i="5"/>
  <c r="J7711" i="5"/>
  <c r="R7711" i="5" s="1"/>
  <c r="I7711" i="5"/>
  <c r="G7711" i="5"/>
  <c r="H7711" i="5" s="1"/>
  <c r="Q7711" i="5" s="1"/>
  <c r="F7711" i="5"/>
  <c r="O7711" i="5" s="1"/>
  <c r="E7711" i="5"/>
  <c r="D7711" i="5"/>
  <c r="C7711" i="5"/>
  <c r="B7711" i="5"/>
  <c r="A7711" i="5"/>
  <c r="N7711" i="5" s="1"/>
  <c r="P7710" i="5"/>
  <c r="O7710" i="5"/>
  <c r="K7710" i="5"/>
  <c r="J7710" i="5"/>
  <c r="I7710" i="5"/>
  <c r="H7710" i="5"/>
  <c r="Q7710" i="5" s="1"/>
  <c r="G7710" i="5"/>
  <c r="M7710" i="5" s="1"/>
  <c r="F7710" i="5"/>
  <c r="E7710" i="5"/>
  <c r="D7710" i="5"/>
  <c r="C7710" i="5"/>
  <c r="B7710" i="5"/>
  <c r="A7710" i="5"/>
  <c r="M7709" i="5"/>
  <c r="L7709" i="5"/>
  <c r="J7709" i="5"/>
  <c r="I7709" i="5"/>
  <c r="R7709" i="5" s="1"/>
  <c r="H7709" i="5"/>
  <c r="Q7709" i="5" s="1"/>
  <c r="G7709" i="5"/>
  <c r="K7709" i="5" s="1"/>
  <c r="F7709" i="5"/>
  <c r="O7709" i="5" s="1"/>
  <c r="E7709" i="5"/>
  <c r="D7709" i="5"/>
  <c r="P7709" i="5" s="1"/>
  <c r="C7709" i="5"/>
  <c r="B7709" i="5"/>
  <c r="A7709" i="5"/>
  <c r="O7708" i="5"/>
  <c r="L7708" i="5"/>
  <c r="K7708" i="5"/>
  <c r="J7708" i="5"/>
  <c r="G7708" i="5"/>
  <c r="F7708" i="5"/>
  <c r="E7708" i="5"/>
  <c r="D7708" i="5"/>
  <c r="P7708" i="5" s="1"/>
  <c r="C7708" i="5"/>
  <c r="B7708" i="5"/>
  <c r="A7708" i="5"/>
  <c r="R7707" i="5"/>
  <c r="P7707" i="5"/>
  <c r="M7707" i="5"/>
  <c r="K7707" i="5"/>
  <c r="J7707" i="5"/>
  <c r="I7707" i="5"/>
  <c r="H7707" i="5"/>
  <c r="Q7707" i="5" s="1"/>
  <c r="G7707" i="5"/>
  <c r="L7707" i="5" s="1"/>
  <c r="F7707" i="5"/>
  <c r="O7707" i="5" s="1"/>
  <c r="E7707" i="5"/>
  <c r="D7707" i="5"/>
  <c r="C7707" i="5"/>
  <c r="B7707" i="5"/>
  <c r="A7707" i="5"/>
  <c r="N7707" i="5" s="1"/>
  <c r="O7706" i="5"/>
  <c r="M7706" i="5"/>
  <c r="L7706" i="5"/>
  <c r="G7706" i="5"/>
  <c r="F7706" i="5"/>
  <c r="E7706" i="5"/>
  <c r="D7706" i="5"/>
  <c r="P7706" i="5" s="1"/>
  <c r="C7706" i="5"/>
  <c r="B7706" i="5"/>
  <c r="A7706" i="5"/>
  <c r="M7705" i="5"/>
  <c r="L7705" i="5"/>
  <c r="R7705" i="5" s="1"/>
  <c r="K7705" i="5"/>
  <c r="J7705" i="5"/>
  <c r="I7705" i="5"/>
  <c r="G7705" i="5"/>
  <c r="H7705" i="5" s="1"/>
  <c r="Q7705" i="5" s="1"/>
  <c r="F7705" i="5"/>
  <c r="O7705" i="5" s="1"/>
  <c r="E7705" i="5"/>
  <c r="D7705" i="5"/>
  <c r="P7705" i="5" s="1"/>
  <c r="C7705" i="5"/>
  <c r="B7705" i="5"/>
  <c r="A7705" i="5"/>
  <c r="O7704" i="5"/>
  <c r="L7704" i="5"/>
  <c r="G7704" i="5"/>
  <c r="F7704" i="5"/>
  <c r="E7704" i="5"/>
  <c r="D7704" i="5"/>
  <c r="P7704" i="5" s="1"/>
  <c r="C7704" i="5"/>
  <c r="B7704" i="5"/>
  <c r="A7704" i="5"/>
  <c r="L7703" i="5"/>
  <c r="I7703" i="5"/>
  <c r="H7703" i="5"/>
  <c r="Q7703" i="5" s="1"/>
  <c r="G7703" i="5"/>
  <c r="F7703" i="5"/>
  <c r="O7703" i="5" s="1"/>
  <c r="E7703" i="5"/>
  <c r="D7703" i="5"/>
  <c r="P7703" i="5" s="1"/>
  <c r="C7703" i="5"/>
  <c r="B7703" i="5"/>
  <c r="A7703" i="5"/>
  <c r="P7702" i="5"/>
  <c r="O7702" i="5"/>
  <c r="G7702" i="5"/>
  <c r="F7702" i="5"/>
  <c r="E7702" i="5"/>
  <c r="D7702" i="5"/>
  <c r="C7702" i="5"/>
  <c r="B7702" i="5"/>
  <c r="A7702" i="5"/>
  <c r="M7701" i="5"/>
  <c r="K7701" i="5"/>
  <c r="J7701" i="5"/>
  <c r="I7701" i="5"/>
  <c r="H7701" i="5"/>
  <c r="Q7701" i="5" s="1"/>
  <c r="G7701" i="5"/>
  <c r="L7701" i="5" s="1"/>
  <c r="F7701" i="5"/>
  <c r="O7701" i="5" s="1"/>
  <c r="E7701" i="5"/>
  <c r="D7701" i="5"/>
  <c r="P7701" i="5" s="1"/>
  <c r="C7701" i="5"/>
  <c r="B7701" i="5"/>
  <c r="A7701" i="5"/>
  <c r="P7700" i="5"/>
  <c r="M7700" i="5"/>
  <c r="H7700" i="5"/>
  <c r="Q7700" i="5" s="1"/>
  <c r="G7700" i="5"/>
  <c r="F7700" i="5"/>
  <c r="O7700" i="5" s="1"/>
  <c r="E7700" i="5"/>
  <c r="D7700" i="5"/>
  <c r="C7700" i="5"/>
  <c r="B7700" i="5"/>
  <c r="A7700" i="5"/>
  <c r="P7699" i="5"/>
  <c r="M7699" i="5"/>
  <c r="L7699" i="5"/>
  <c r="K7699" i="5"/>
  <c r="J7699" i="5"/>
  <c r="I7699" i="5"/>
  <c r="G7699" i="5"/>
  <c r="H7699" i="5" s="1"/>
  <c r="Q7699" i="5" s="1"/>
  <c r="F7699" i="5"/>
  <c r="O7699" i="5" s="1"/>
  <c r="E7699" i="5"/>
  <c r="D7699" i="5"/>
  <c r="C7699" i="5"/>
  <c r="B7699" i="5"/>
  <c r="A7699" i="5"/>
  <c r="Q7698" i="5"/>
  <c r="O7698" i="5"/>
  <c r="L7698" i="5"/>
  <c r="K7698" i="5"/>
  <c r="J7698" i="5"/>
  <c r="I7698" i="5"/>
  <c r="R7698" i="5" s="1"/>
  <c r="H7698" i="5"/>
  <c r="G7698" i="5"/>
  <c r="M7698" i="5" s="1"/>
  <c r="F7698" i="5"/>
  <c r="E7698" i="5"/>
  <c r="D7698" i="5"/>
  <c r="P7698" i="5" s="1"/>
  <c r="C7698" i="5"/>
  <c r="B7698" i="5"/>
  <c r="A7698" i="5"/>
  <c r="O7697" i="5"/>
  <c r="M7697" i="5"/>
  <c r="L7697" i="5"/>
  <c r="H7697" i="5"/>
  <c r="Q7697" i="5" s="1"/>
  <c r="G7697" i="5"/>
  <c r="F7697" i="5"/>
  <c r="E7697" i="5"/>
  <c r="D7697" i="5"/>
  <c r="P7697" i="5" s="1"/>
  <c r="C7697" i="5"/>
  <c r="B7697" i="5"/>
  <c r="A7697" i="5"/>
  <c r="P7696" i="5"/>
  <c r="L7696" i="5"/>
  <c r="H7696" i="5"/>
  <c r="Q7696" i="5" s="1"/>
  <c r="G7696" i="5"/>
  <c r="M7696" i="5" s="1"/>
  <c r="F7696" i="5"/>
  <c r="O7696" i="5" s="1"/>
  <c r="E7696" i="5"/>
  <c r="D7696" i="5"/>
  <c r="C7696" i="5"/>
  <c r="B7696" i="5"/>
  <c r="A7696" i="5"/>
  <c r="P7695" i="5"/>
  <c r="O7695" i="5"/>
  <c r="M7695" i="5"/>
  <c r="K7695" i="5"/>
  <c r="J7695" i="5"/>
  <c r="I7695" i="5"/>
  <c r="H7695" i="5"/>
  <c r="Q7695" i="5" s="1"/>
  <c r="G7695" i="5"/>
  <c r="L7695" i="5" s="1"/>
  <c r="R7695" i="5" s="1"/>
  <c r="F7695" i="5"/>
  <c r="E7695" i="5"/>
  <c r="D7695" i="5"/>
  <c r="C7695" i="5"/>
  <c r="B7695" i="5"/>
  <c r="A7695" i="5"/>
  <c r="O7694" i="5"/>
  <c r="G7694" i="5"/>
  <c r="F7694" i="5"/>
  <c r="E7694" i="5"/>
  <c r="D7694" i="5"/>
  <c r="P7694" i="5" s="1"/>
  <c r="C7694" i="5"/>
  <c r="B7694" i="5"/>
  <c r="A7694" i="5"/>
  <c r="L7693" i="5"/>
  <c r="K7693" i="5"/>
  <c r="J7693" i="5"/>
  <c r="G7693" i="5"/>
  <c r="F7693" i="5"/>
  <c r="O7693" i="5" s="1"/>
  <c r="E7693" i="5"/>
  <c r="D7693" i="5"/>
  <c r="P7693" i="5" s="1"/>
  <c r="C7693" i="5"/>
  <c r="B7693" i="5"/>
  <c r="A7693" i="5"/>
  <c r="P7692" i="5"/>
  <c r="O7692" i="5"/>
  <c r="L7692" i="5"/>
  <c r="J7692" i="5"/>
  <c r="I7692" i="5"/>
  <c r="H7692" i="5"/>
  <c r="Q7692" i="5" s="1"/>
  <c r="G7692" i="5"/>
  <c r="F7692" i="5"/>
  <c r="E7692" i="5"/>
  <c r="D7692" i="5"/>
  <c r="C7692" i="5"/>
  <c r="B7692" i="5"/>
  <c r="A7692" i="5"/>
  <c r="Q7691" i="5"/>
  <c r="L7691" i="5"/>
  <c r="J7691" i="5"/>
  <c r="I7691" i="5"/>
  <c r="H7691" i="5"/>
  <c r="G7691" i="5"/>
  <c r="K7691" i="5" s="1"/>
  <c r="F7691" i="5"/>
  <c r="O7691" i="5" s="1"/>
  <c r="E7691" i="5"/>
  <c r="D7691" i="5"/>
  <c r="P7691" i="5" s="1"/>
  <c r="C7691" i="5"/>
  <c r="B7691" i="5"/>
  <c r="A7691" i="5"/>
  <c r="Q7690" i="5"/>
  <c r="O7690" i="5"/>
  <c r="M7690" i="5"/>
  <c r="L7690" i="5"/>
  <c r="K7690" i="5"/>
  <c r="R7690" i="5" s="1"/>
  <c r="J7690" i="5"/>
  <c r="H7690" i="5"/>
  <c r="G7690" i="5"/>
  <c r="I7690" i="5" s="1"/>
  <c r="F7690" i="5"/>
  <c r="E7690" i="5"/>
  <c r="D7690" i="5"/>
  <c r="P7690" i="5" s="1"/>
  <c r="C7690" i="5"/>
  <c r="B7690" i="5"/>
  <c r="A7690" i="5"/>
  <c r="O7689" i="5"/>
  <c r="M7689" i="5"/>
  <c r="K7689" i="5"/>
  <c r="J7689" i="5"/>
  <c r="I7689" i="5"/>
  <c r="R7689" i="5" s="1"/>
  <c r="H7689" i="5"/>
  <c r="Q7689" i="5" s="1"/>
  <c r="G7689" i="5"/>
  <c r="L7689" i="5" s="1"/>
  <c r="F7689" i="5"/>
  <c r="E7689" i="5"/>
  <c r="D7689" i="5"/>
  <c r="P7689" i="5" s="1"/>
  <c r="C7689" i="5"/>
  <c r="B7689" i="5"/>
  <c r="A7689" i="5"/>
  <c r="P7688" i="5"/>
  <c r="O7688" i="5"/>
  <c r="G7688" i="5"/>
  <c r="F7688" i="5"/>
  <c r="E7688" i="5"/>
  <c r="D7688" i="5"/>
  <c r="C7688" i="5"/>
  <c r="B7688" i="5"/>
  <c r="A7688" i="5"/>
  <c r="P7687" i="5"/>
  <c r="K7687" i="5"/>
  <c r="I7687" i="5"/>
  <c r="G7687" i="5"/>
  <c r="F7687" i="5"/>
  <c r="O7687" i="5" s="1"/>
  <c r="E7687" i="5"/>
  <c r="D7687" i="5"/>
  <c r="C7687" i="5"/>
  <c r="B7687" i="5"/>
  <c r="A7687" i="5"/>
  <c r="P7686" i="5"/>
  <c r="O7686" i="5"/>
  <c r="L7686" i="5"/>
  <c r="K7686" i="5"/>
  <c r="I7686" i="5"/>
  <c r="G7686" i="5"/>
  <c r="F7686" i="5"/>
  <c r="E7686" i="5"/>
  <c r="D7686" i="5"/>
  <c r="C7686" i="5"/>
  <c r="B7686" i="5"/>
  <c r="A7686" i="5"/>
  <c r="M7685" i="5"/>
  <c r="G7685" i="5"/>
  <c r="F7685" i="5"/>
  <c r="O7685" i="5" s="1"/>
  <c r="E7685" i="5"/>
  <c r="D7685" i="5"/>
  <c r="P7685" i="5" s="1"/>
  <c r="C7685" i="5"/>
  <c r="B7685" i="5"/>
  <c r="A7685" i="5"/>
  <c r="P7684" i="5"/>
  <c r="O7684" i="5"/>
  <c r="G7684" i="5"/>
  <c r="F7684" i="5"/>
  <c r="E7684" i="5"/>
  <c r="D7684" i="5"/>
  <c r="C7684" i="5"/>
  <c r="B7684" i="5"/>
  <c r="A7684" i="5"/>
  <c r="O7683" i="5"/>
  <c r="M7683" i="5"/>
  <c r="K7683" i="5"/>
  <c r="J7683" i="5"/>
  <c r="I7683" i="5"/>
  <c r="H7683" i="5"/>
  <c r="Q7683" i="5" s="1"/>
  <c r="G7683" i="5"/>
  <c r="L7683" i="5" s="1"/>
  <c r="F7683" i="5"/>
  <c r="E7683" i="5"/>
  <c r="D7683" i="5"/>
  <c r="P7683" i="5" s="1"/>
  <c r="C7683" i="5"/>
  <c r="B7683" i="5"/>
  <c r="A7683" i="5"/>
  <c r="N7683" i="5" s="1"/>
  <c r="P7682" i="5"/>
  <c r="M7682" i="5"/>
  <c r="L7682" i="5"/>
  <c r="K7682" i="5"/>
  <c r="I7682" i="5"/>
  <c r="H7682" i="5"/>
  <c r="Q7682" i="5" s="1"/>
  <c r="G7682" i="5"/>
  <c r="J7682" i="5" s="1"/>
  <c r="F7682" i="5"/>
  <c r="O7682" i="5" s="1"/>
  <c r="E7682" i="5"/>
  <c r="D7682" i="5"/>
  <c r="C7682" i="5"/>
  <c r="B7682" i="5"/>
  <c r="A7682" i="5"/>
  <c r="N7682" i="5" s="1"/>
  <c r="K7681" i="5"/>
  <c r="G7681" i="5"/>
  <c r="F7681" i="5"/>
  <c r="O7681" i="5" s="1"/>
  <c r="E7681" i="5"/>
  <c r="D7681" i="5"/>
  <c r="P7681" i="5" s="1"/>
  <c r="C7681" i="5"/>
  <c r="B7681" i="5"/>
  <c r="A7681" i="5"/>
  <c r="Q7680" i="5"/>
  <c r="O7680" i="5"/>
  <c r="L7680" i="5"/>
  <c r="K7680" i="5"/>
  <c r="I7680" i="5"/>
  <c r="H7680" i="5"/>
  <c r="G7680" i="5"/>
  <c r="F7680" i="5"/>
  <c r="E7680" i="5"/>
  <c r="D7680" i="5"/>
  <c r="P7680" i="5" s="1"/>
  <c r="C7680" i="5"/>
  <c r="B7680" i="5"/>
  <c r="A7680" i="5"/>
  <c r="O7679" i="5"/>
  <c r="G7679" i="5"/>
  <c r="F7679" i="5"/>
  <c r="E7679" i="5"/>
  <c r="D7679" i="5"/>
  <c r="P7679" i="5" s="1"/>
  <c r="C7679" i="5"/>
  <c r="B7679" i="5"/>
  <c r="A7679" i="5"/>
  <c r="P7678" i="5"/>
  <c r="L7678" i="5"/>
  <c r="K7678" i="5"/>
  <c r="J7678" i="5"/>
  <c r="G7678" i="5"/>
  <c r="F7678" i="5"/>
  <c r="O7678" i="5" s="1"/>
  <c r="E7678" i="5"/>
  <c r="D7678" i="5"/>
  <c r="C7678" i="5"/>
  <c r="B7678" i="5"/>
  <c r="A7678" i="5"/>
  <c r="P7677" i="5"/>
  <c r="M7677" i="5"/>
  <c r="K7677" i="5"/>
  <c r="J7677" i="5"/>
  <c r="I7677" i="5"/>
  <c r="H7677" i="5"/>
  <c r="Q7677" i="5" s="1"/>
  <c r="G7677" i="5"/>
  <c r="L7677" i="5" s="1"/>
  <c r="F7677" i="5"/>
  <c r="O7677" i="5" s="1"/>
  <c r="E7677" i="5"/>
  <c r="D7677" i="5"/>
  <c r="C7677" i="5"/>
  <c r="B7677" i="5"/>
  <c r="A7677" i="5"/>
  <c r="P7676" i="5"/>
  <c r="K7676" i="5"/>
  <c r="I7676" i="5"/>
  <c r="H7676" i="5"/>
  <c r="Q7676" i="5" s="1"/>
  <c r="G7676" i="5"/>
  <c r="F7676" i="5"/>
  <c r="O7676" i="5" s="1"/>
  <c r="E7676" i="5"/>
  <c r="D7676" i="5"/>
  <c r="C7676" i="5"/>
  <c r="B7676" i="5"/>
  <c r="A7676" i="5"/>
  <c r="P7675" i="5"/>
  <c r="G7675" i="5"/>
  <c r="F7675" i="5"/>
  <c r="O7675" i="5" s="1"/>
  <c r="E7675" i="5"/>
  <c r="D7675" i="5"/>
  <c r="C7675" i="5"/>
  <c r="B7675" i="5"/>
  <c r="A7675" i="5"/>
  <c r="O7674" i="5"/>
  <c r="L7674" i="5"/>
  <c r="K7674" i="5"/>
  <c r="J7674" i="5"/>
  <c r="I7674" i="5"/>
  <c r="R7674" i="5" s="1"/>
  <c r="H7674" i="5"/>
  <c r="Q7674" i="5" s="1"/>
  <c r="G7674" i="5"/>
  <c r="M7674" i="5" s="1"/>
  <c r="F7674" i="5"/>
  <c r="E7674" i="5"/>
  <c r="D7674" i="5"/>
  <c r="P7674" i="5" s="1"/>
  <c r="C7674" i="5"/>
  <c r="B7674" i="5"/>
  <c r="A7674" i="5"/>
  <c r="M7673" i="5"/>
  <c r="L7673" i="5"/>
  <c r="I7673" i="5"/>
  <c r="H7673" i="5"/>
  <c r="Q7673" i="5" s="1"/>
  <c r="G7673" i="5"/>
  <c r="F7673" i="5"/>
  <c r="O7673" i="5" s="1"/>
  <c r="E7673" i="5"/>
  <c r="D7673" i="5"/>
  <c r="P7673" i="5" s="1"/>
  <c r="C7673" i="5"/>
  <c r="B7673" i="5"/>
  <c r="A7673" i="5"/>
  <c r="M7672" i="5"/>
  <c r="J7672" i="5"/>
  <c r="G7672" i="5"/>
  <c r="F7672" i="5"/>
  <c r="O7672" i="5" s="1"/>
  <c r="E7672" i="5"/>
  <c r="D7672" i="5"/>
  <c r="P7672" i="5" s="1"/>
  <c r="C7672" i="5"/>
  <c r="B7672" i="5"/>
  <c r="A7672" i="5"/>
  <c r="Q7671" i="5"/>
  <c r="P7671" i="5"/>
  <c r="O7671" i="5"/>
  <c r="M7671" i="5"/>
  <c r="K7671" i="5"/>
  <c r="J7671" i="5"/>
  <c r="I7671" i="5"/>
  <c r="H7671" i="5"/>
  <c r="G7671" i="5"/>
  <c r="L7671" i="5" s="1"/>
  <c r="F7671" i="5"/>
  <c r="E7671" i="5"/>
  <c r="D7671" i="5"/>
  <c r="C7671" i="5"/>
  <c r="B7671" i="5"/>
  <c r="A7671" i="5"/>
  <c r="N7671" i="5" s="1"/>
  <c r="P7670" i="5"/>
  <c r="L7670" i="5"/>
  <c r="I7670" i="5"/>
  <c r="G7670" i="5"/>
  <c r="F7670" i="5"/>
  <c r="O7670" i="5" s="1"/>
  <c r="E7670" i="5"/>
  <c r="D7670" i="5"/>
  <c r="C7670" i="5"/>
  <c r="B7670" i="5"/>
  <c r="A7670" i="5"/>
  <c r="P7669" i="5"/>
  <c r="M7669" i="5"/>
  <c r="L7669" i="5"/>
  <c r="J7669" i="5"/>
  <c r="G7669" i="5"/>
  <c r="F7669" i="5"/>
  <c r="O7669" i="5" s="1"/>
  <c r="E7669" i="5"/>
  <c r="D7669" i="5"/>
  <c r="C7669" i="5"/>
  <c r="B7669" i="5"/>
  <c r="A7669" i="5"/>
  <c r="P7668" i="5"/>
  <c r="O7668" i="5"/>
  <c r="G7668" i="5"/>
  <c r="F7668" i="5"/>
  <c r="E7668" i="5"/>
  <c r="D7668" i="5"/>
  <c r="C7668" i="5"/>
  <c r="B7668" i="5"/>
  <c r="A7668" i="5"/>
  <c r="O7667" i="5"/>
  <c r="L7667" i="5"/>
  <c r="J7667" i="5"/>
  <c r="I7667" i="5"/>
  <c r="H7667" i="5"/>
  <c r="Q7667" i="5" s="1"/>
  <c r="G7667" i="5"/>
  <c r="K7667" i="5" s="1"/>
  <c r="F7667" i="5"/>
  <c r="E7667" i="5"/>
  <c r="D7667" i="5"/>
  <c r="P7667" i="5" s="1"/>
  <c r="C7667" i="5"/>
  <c r="B7667" i="5"/>
  <c r="A7667" i="5"/>
  <c r="O7666" i="5"/>
  <c r="M7666" i="5"/>
  <c r="L7666" i="5"/>
  <c r="K7666" i="5"/>
  <c r="R7666" i="5" s="1"/>
  <c r="J7666" i="5"/>
  <c r="H7666" i="5"/>
  <c r="Q7666" i="5" s="1"/>
  <c r="G7666" i="5"/>
  <c r="I7666" i="5" s="1"/>
  <c r="F7666" i="5"/>
  <c r="E7666" i="5"/>
  <c r="D7666" i="5"/>
  <c r="P7666" i="5" s="1"/>
  <c r="C7666" i="5"/>
  <c r="B7666" i="5"/>
  <c r="A7666" i="5"/>
  <c r="N7666" i="5" s="1"/>
  <c r="Q7665" i="5"/>
  <c r="O7665" i="5"/>
  <c r="M7665" i="5"/>
  <c r="K7665" i="5"/>
  <c r="J7665" i="5"/>
  <c r="I7665" i="5"/>
  <c r="R7665" i="5" s="1"/>
  <c r="H7665" i="5"/>
  <c r="G7665" i="5"/>
  <c r="L7665" i="5" s="1"/>
  <c r="F7665" i="5"/>
  <c r="E7665" i="5"/>
  <c r="D7665" i="5"/>
  <c r="P7665" i="5" s="1"/>
  <c r="C7665" i="5"/>
  <c r="B7665" i="5"/>
  <c r="A7665" i="5"/>
  <c r="N7665" i="5" s="1"/>
  <c r="O7664" i="5"/>
  <c r="L7664" i="5"/>
  <c r="H7664" i="5"/>
  <c r="Q7664" i="5" s="1"/>
  <c r="G7664" i="5"/>
  <c r="M7664" i="5" s="1"/>
  <c r="F7664" i="5"/>
  <c r="E7664" i="5"/>
  <c r="D7664" i="5"/>
  <c r="P7664" i="5" s="1"/>
  <c r="C7664" i="5"/>
  <c r="B7664" i="5"/>
  <c r="A7664" i="5"/>
  <c r="P7663" i="5"/>
  <c r="L7663" i="5"/>
  <c r="K7663" i="5"/>
  <c r="J7663" i="5"/>
  <c r="I7663" i="5"/>
  <c r="G7663" i="5"/>
  <c r="F7663" i="5"/>
  <c r="O7663" i="5" s="1"/>
  <c r="E7663" i="5"/>
  <c r="D7663" i="5"/>
  <c r="C7663" i="5"/>
  <c r="B7663" i="5"/>
  <c r="A7663" i="5"/>
  <c r="O7662" i="5"/>
  <c r="L7662" i="5"/>
  <c r="K7662" i="5"/>
  <c r="J7662" i="5"/>
  <c r="I7662" i="5"/>
  <c r="G7662" i="5"/>
  <c r="F7662" i="5"/>
  <c r="E7662" i="5"/>
  <c r="D7662" i="5"/>
  <c r="P7662" i="5" s="1"/>
  <c r="C7662" i="5"/>
  <c r="B7662" i="5"/>
  <c r="A7662" i="5"/>
  <c r="L7661" i="5"/>
  <c r="J7661" i="5"/>
  <c r="H7661" i="5"/>
  <c r="Q7661" i="5" s="1"/>
  <c r="G7661" i="5"/>
  <c r="F7661" i="5"/>
  <c r="O7661" i="5" s="1"/>
  <c r="E7661" i="5"/>
  <c r="D7661" i="5"/>
  <c r="P7661" i="5" s="1"/>
  <c r="C7661" i="5"/>
  <c r="B7661" i="5"/>
  <c r="A7661" i="5"/>
  <c r="P7660" i="5"/>
  <c r="O7660" i="5"/>
  <c r="K7660" i="5"/>
  <c r="G7660" i="5"/>
  <c r="F7660" i="5"/>
  <c r="E7660" i="5"/>
  <c r="D7660" i="5"/>
  <c r="C7660" i="5"/>
  <c r="B7660" i="5"/>
  <c r="A7660" i="5"/>
  <c r="O7659" i="5"/>
  <c r="M7659" i="5"/>
  <c r="K7659" i="5"/>
  <c r="J7659" i="5"/>
  <c r="R7659" i="5" s="1"/>
  <c r="I7659" i="5"/>
  <c r="H7659" i="5"/>
  <c r="Q7659" i="5" s="1"/>
  <c r="G7659" i="5"/>
  <c r="L7659" i="5" s="1"/>
  <c r="F7659" i="5"/>
  <c r="E7659" i="5"/>
  <c r="D7659" i="5"/>
  <c r="P7659" i="5" s="1"/>
  <c r="C7659" i="5"/>
  <c r="B7659" i="5"/>
  <c r="A7659" i="5"/>
  <c r="R7658" i="5"/>
  <c r="P7658" i="5"/>
  <c r="M7658" i="5"/>
  <c r="L7658" i="5"/>
  <c r="K7658" i="5"/>
  <c r="I7658" i="5"/>
  <c r="H7658" i="5"/>
  <c r="Q7658" i="5" s="1"/>
  <c r="G7658" i="5"/>
  <c r="J7658" i="5" s="1"/>
  <c r="F7658" i="5"/>
  <c r="O7658" i="5" s="1"/>
  <c r="E7658" i="5"/>
  <c r="D7658" i="5"/>
  <c r="C7658" i="5"/>
  <c r="B7658" i="5"/>
  <c r="A7658" i="5"/>
  <c r="N7658" i="5" s="1"/>
  <c r="L7657" i="5"/>
  <c r="I7657" i="5"/>
  <c r="G7657" i="5"/>
  <c r="F7657" i="5"/>
  <c r="O7657" i="5" s="1"/>
  <c r="E7657" i="5"/>
  <c r="D7657" i="5"/>
  <c r="P7657" i="5" s="1"/>
  <c r="C7657" i="5"/>
  <c r="B7657" i="5"/>
  <c r="A7657" i="5"/>
  <c r="Q7656" i="5"/>
  <c r="P7656" i="5"/>
  <c r="O7656" i="5"/>
  <c r="L7656" i="5"/>
  <c r="I7656" i="5"/>
  <c r="H7656" i="5"/>
  <c r="G7656" i="5"/>
  <c r="F7656" i="5"/>
  <c r="E7656" i="5"/>
  <c r="D7656" i="5"/>
  <c r="C7656" i="5"/>
  <c r="B7656" i="5"/>
  <c r="A7656" i="5"/>
  <c r="O7655" i="5"/>
  <c r="G7655" i="5"/>
  <c r="F7655" i="5"/>
  <c r="E7655" i="5"/>
  <c r="D7655" i="5"/>
  <c r="P7655" i="5" s="1"/>
  <c r="C7655" i="5"/>
  <c r="B7655" i="5"/>
  <c r="A7655" i="5"/>
  <c r="P7654" i="5"/>
  <c r="M7654" i="5"/>
  <c r="L7654" i="5"/>
  <c r="J7654" i="5"/>
  <c r="G7654" i="5"/>
  <c r="F7654" i="5"/>
  <c r="O7654" i="5" s="1"/>
  <c r="E7654" i="5"/>
  <c r="D7654" i="5"/>
  <c r="C7654" i="5"/>
  <c r="B7654" i="5"/>
  <c r="A7654" i="5"/>
  <c r="P7653" i="5"/>
  <c r="M7653" i="5"/>
  <c r="K7653" i="5"/>
  <c r="J7653" i="5"/>
  <c r="I7653" i="5"/>
  <c r="H7653" i="5"/>
  <c r="Q7653" i="5" s="1"/>
  <c r="G7653" i="5"/>
  <c r="L7653" i="5" s="1"/>
  <c r="F7653" i="5"/>
  <c r="O7653" i="5" s="1"/>
  <c r="E7653" i="5"/>
  <c r="D7653" i="5"/>
  <c r="C7653" i="5"/>
  <c r="B7653" i="5"/>
  <c r="A7653" i="5"/>
  <c r="P7652" i="5"/>
  <c r="O7652" i="5"/>
  <c r="M7652" i="5"/>
  <c r="K7652" i="5"/>
  <c r="H7652" i="5"/>
  <c r="Q7652" i="5" s="1"/>
  <c r="G7652" i="5"/>
  <c r="F7652" i="5"/>
  <c r="E7652" i="5"/>
  <c r="D7652" i="5"/>
  <c r="C7652" i="5"/>
  <c r="B7652" i="5"/>
  <c r="A7652" i="5"/>
  <c r="K7651" i="5"/>
  <c r="I7651" i="5"/>
  <c r="G7651" i="5"/>
  <c r="F7651" i="5"/>
  <c r="O7651" i="5" s="1"/>
  <c r="E7651" i="5"/>
  <c r="D7651" i="5"/>
  <c r="P7651" i="5" s="1"/>
  <c r="C7651" i="5"/>
  <c r="B7651" i="5"/>
  <c r="A7651" i="5"/>
  <c r="P7650" i="5"/>
  <c r="O7650" i="5"/>
  <c r="L7650" i="5"/>
  <c r="K7650" i="5"/>
  <c r="J7650" i="5"/>
  <c r="I7650" i="5"/>
  <c r="H7650" i="5"/>
  <c r="Q7650" i="5" s="1"/>
  <c r="G7650" i="5"/>
  <c r="M7650" i="5" s="1"/>
  <c r="F7650" i="5"/>
  <c r="E7650" i="5"/>
  <c r="D7650" i="5"/>
  <c r="C7650" i="5"/>
  <c r="B7650" i="5"/>
  <c r="A7650" i="5"/>
  <c r="M7649" i="5"/>
  <c r="I7649" i="5"/>
  <c r="G7649" i="5"/>
  <c r="F7649" i="5"/>
  <c r="O7649" i="5" s="1"/>
  <c r="E7649" i="5"/>
  <c r="D7649" i="5"/>
  <c r="P7649" i="5" s="1"/>
  <c r="C7649" i="5"/>
  <c r="B7649" i="5"/>
  <c r="A7649" i="5"/>
  <c r="P7648" i="5"/>
  <c r="O7648" i="5"/>
  <c r="G7648" i="5"/>
  <c r="F7648" i="5"/>
  <c r="E7648" i="5"/>
  <c r="D7648" i="5"/>
  <c r="C7648" i="5"/>
  <c r="B7648" i="5"/>
  <c r="A7648" i="5"/>
  <c r="Q7647" i="5"/>
  <c r="O7647" i="5"/>
  <c r="M7647" i="5"/>
  <c r="K7647" i="5"/>
  <c r="J7647" i="5"/>
  <c r="I7647" i="5"/>
  <c r="H7647" i="5"/>
  <c r="G7647" i="5"/>
  <c r="L7647" i="5" s="1"/>
  <c r="F7647" i="5"/>
  <c r="E7647" i="5"/>
  <c r="D7647" i="5"/>
  <c r="P7647" i="5" s="1"/>
  <c r="C7647" i="5"/>
  <c r="B7647" i="5"/>
  <c r="A7647" i="5"/>
  <c r="P7646" i="5"/>
  <c r="M7646" i="5"/>
  <c r="L7646" i="5"/>
  <c r="K7646" i="5"/>
  <c r="I7646" i="5"/>
  <c r="G7646" i="5"/>
  <c r="F7646" i="5"/>
  <c r="O7646" i="5" s="1"/>
  <c r="E7646" i="5"/>
  <c r="D7646" i="5"/>
  <c r="C7646" i="5"/>
  <c r="B7646" i="5"/>
  <c r="A7646" i="5"/>
  <c r="M7645" i="5"/>
  <c r="L7645" i="5"/>
  <c r="K7645" i="5"/>
  <c r="J7645" i="5"/>
  <c r="G7645" i="5"/>
  <c r="F7645" i="5"/>
  <c r="O7645" i="5" s="1"/>
  <c r="E7645" i="5"/>
  <c r="D7645" i="5"/>
  <c r="P7645" i="5" s="1"/>
  <c r="C7645" i="5"/>
  <c r="B7645" i="5"/>
  <c r="A7645" i="5"/>
  <c r="P7644" i="5"/>
  <c r="O7644" i="5"/>
  <c r="I7644" i="5"/>
  <c r="H7644" i="5"/>
  <c r="Q7644" i="5" s="1"/>
  <c r="G7644" i="5"/>
  <c r="F7644" i="5"/>
  <c r="E7644" i="5"/>
  <c r="D7644" i="5"/>
  <c r="C7644" i="5"/>
  <c r="B7644" i="5"/>
  <c r="A7644" i="5"/>
  <c r="Q7643" i="5"/>
  <c r="L7643" i="5"/>
  <c r="J7643" i="5"/>
  <c r="I7643" i="5"/>
  <c r="H7643" i="5"/>
  <c r="G7643" i="5"/>
  <c r="K7643" i="5" s="1"/>
  <c r="F7643" i="5"/>
  <c r="O7643" i="5" s="1"/>
  <c r="E7643" i="5"/>
  <c r="D7643" i="5"/>
  <c r="P7643" i="5" s="1"/>
  <c r="C7643" i="5"/>
  <c r="B7643" i="5"/>
  <c r="A7643" i="5"/>
  <c r="O7642" i="5"/>
  <c r="M7642" i="5"/>
  <c r="L7642" i="5"/>
  <c r="K7642" i="5"/>
  <c r="J7642" i="5"/>
  <c r="H7642" i="5"/>
  <c r="Q7642" i="5" s="1"/>
  <c r="G7642" i="5"/>
  <c r="I7642" i="5" s="1"/>
  <c r="F7642" i="5"/>
  <c r="E7642" i="5"/>
  <c r="D7642" i="5"/>
  <c r="P7642" i="5" s="1"/>
  <c r="C7642" i="5"/>
  <c r="B7642" i="5"/>
  <c r="A7642" i="5"/>
  <c r="Q7641" i="5"/>
  <c r="O7641" i="5"/>
  <c r="M7641" i="5"/>
  <c r="K7641" i="5"/>
  <c r="R7641" i="5" s="1"/>
  <c r="J7641" i="5"/>
  <c r="I7641" i="5"/>
  <c r="H7641" i="5"/>
  <c r="G7641" i="5"/>
  <c r="L7641" i="5" s="1"/>
  <c r="F7641" i="5"/>
  <c r="E7641" i="5"/>
  <c r="D7641" i="5"/>
  <c r="P7641" i="5" s="1"/>
  <c r="C7641" i="5"/>
  <c r="B7641" i="5"/>
  <c r="A7641" i="5"/>
  <c r="N7641" i="5" s="1"/>
  <c r="M7640" i="5"/>
  <c r="L7640" i="5"/>
  <c r="I7640" i="5"/>
  <c r="H7640" i="5"/>
  <c r="Q7640" i="5" s="1"/>
  <c r="G7640" i="5"/>
  <c r="F7640" i="5"/>
  <c r="O7640" i="5" s="1"/>
  <c r="E7640" i="5"/>
  <c r="D7640" i="5"/>
  <c r="P7640" i="5" s="1"/>
  <c r="C7640" i="5"/>
  <c r="B7640" i="5"/>
  <c r="A7640" i="5"/>
  <c r="P7639" i="5"/>
  <c r="L7639" i="5"/>
  <c r="J7639" i="5"/>
  <c r="I7639" i="5"/>
  <c r="G7639" i="5"/>
  <c r="F7639" i="5"/>
  <c r="O7639" i="5" s="1"/>
  <c r="E7639" i="5"/>
  <c r="D7639" i="5"/>
  <c r="C7639" i="5"/>
  <c r="B7639" i="5"/>
  <c r="A7639" i="5"/>
  <c r="O7638" i="5"/>
  <c r="L7638" i="5"/>
  <c r="J7638" i="5"/>
  <c r="I7638" i="5"/>
  <c r="G7638" i="5"/>
  <c r="F7638" i="5"/>
  <c r="E7638" i="5"/>
  <c r="D7638" i="5"/>
  <c r="P7638" i="5" s="1"/>
  <c r="C7638" i="5"/>
  <c r="B7638" i="5"/>
  <c r="A7638" i="5"/>
  <c r="O7637" i="5"/>
  <c r="M7637" i="5"/>
  <c r="L7637" i="5"/>
  <c r="H7637" i="5"/>
  <c r="Q7637" i="5" s="1"/>
  <c r="G7637" i="5"/>
  <c r="F7637" i="5"/>
  <c r="E7637" i="5"/>
  <c r="D7637" i="5"/>
  <c r="P7637" i="5" s="1"/>
  <c r="C7637" i="5"/>
  <c r="B7637" i="5"/>
  <c r="A7637" i="5"/>
  <c r="P7636" i="5"/>
  <c r="H7636" i="5"/>
  <c r="Q7636" i="5" s="1"/>
  <c r="G7636" i="5"/>
  <c r="F7636" i="5"/>
  <c r="O7636" i="5" s="1"/>
  <c r="E7636" i="5"/>
  <c r="D7636" i="5"/>
  <c r="C7636" i="5"/>
  <c r="B7636" i="5"/>
  <c r="A7636" i="5"/>
  <c r="R7635" i="5"/>
  <c r="P7635" i="5"/>
  <c r="O7635" i="5"/>
  <c r="M7635" i="5"/>
  <c r="K7635" i="5"/>
  <c r="J7635" i="5"/>
  <c r="I7635" i="5"/>
  <c r="H7635" i="5"/>
  <c r="Q7635" i="5" s="1"/>
  <c r="G7635" i="5"/>
  <c r="L7635" i="5" s="1"/>
  <c r="F7635" i="5"/>
  <c r="E7635" i="5"/>
  <c r="D7635" i="5"/>
  <c r="C7635" i="5"/>
  <c r="B7635" i="5"/>
  <c r="A7635" i="5"/>
  <c r="R7634" i="5"/>
  <c r="M7634" i="5"/>
  <c r="L7634" i="5"/>
  <c r="K7634" i="5"/>
  <c r="I7634" i="5"/>
  <c r="H7634" i="5"/>
  <c r="Q7634" i="5" s="1"/>
  <c r="G7634" i="5"/>
  <c r="J7634" i="5" s="1"/>
  <c r="F7634" i="5"/>
  <c r="O7634" i="5" s="1"/>
  <c r="E7634" i="5"/>
  <c r="D7634" i="5"/>
  <c r="P7634" i="5" s="1"/>
  <c r="C7634" i="5"/>
  <c r="B7634" i="5"/>
  <c r="A7634" i="5"/>
  <c r="N7634" i="5" s="1"/>
  <c r="M7633" i="5"/>
  <c r="L7633" i="5"/>
  <c r="K7633" i="5"/>
  <c r="I7633" i="5"/>
  <c r="G7633" i="5"/>
  <c r="F7633" i="5"/>
  <c r="O7633" i="5" s="1"/>
  <c r="E7633" i="5"/>
  <c r="D7633" i="5"/>
  <c r="P7633" i="5" s="1"/>
  <c r="C7633" i="5"/>
  <c r="B7633" i="5"/>
  <c r="A7633" i="5"/>
  <c r="O7632" i="5"/>
  <c r="I7632" i="5"/>
  <c r="G7632" i="5"/>
  <c r="F7632" i="5"/>
  <c r="E7632" i="5"/>
  <c r="D7632" i="5"/>
  <c r="P7632" i="5" s="1"/>
  <c r="C7632" i="5"/>
  <c r="B7632" i="5"/>
  <c r="A7632" i="5"/>
  <c r="O7631" i="5"/>
  <c r="M7631" i="5"/>
  <c r="L7631" i="5"/>
  <c r="J7631" i="5"/>
  <c r="I7631" i="5"/>
  <c r="H7631" i="5"/>
  <c r="Q7631" i="5" s="1"/>
  <c r="G7631" i="5"/>
  <c r="K7631" i="5" s="1"/>
  <c r="F7631" i="5"/>
  <c r="E7631" i="5"/>
  <c r="D7631" i="5"/>
  <c r="P7631" i="5" s="1"/>
  <c r="C7631" i="5"/>
  <c r="B7631" i="5"/>
  <c r="A7631" i="5"/>
  <c r="M7630" i="5"/>
  <c r="L7630" i="5"/>
  <c r="K7630" i="5"/>
  <c r="J7630" i="5"/>
  <c r="G7630" i="5"/>
  <c r="F7630" i="5"/>
  <c r="O7630" i="5" s="1"/>
  <c r="E7630" i="5"/>
  <c r="D7630" i="5"/>
  <c r="P7630" i="5" s="1"/>
  <c r="C7630" i="5"/>
  <c r="B7630" i="5"/>
  <c r="A7630" i="5"/>
  <c r="P7629" i="5"/>
  <c r="M7629" i="5"/>
  <c r="K7629" i="5"/>
  <c r="J7629" i="5"/>
  <c r="I7629" i="5"/>
  <c r="H7629" i="5"/>
  <c r="Q7629" i="5" s="1"/>
  <c r="G7629" i="5"/>
  <c r="L7629" i="5" s="1"/>
  <c r="F7629" i="5"/>
  <c r="O7629" i="5" s="1"/>
  <c r="E7629" i="5"/>
  <c r="D7629" i="5"/>
  <c r="C7629" i="5"/>
  <c r="B7629" i="5"/>
  <c r="A7629" i="5"/>
  <c r="P7628" i="5"/>
  <c r="M7628" i="5"/>
  <c r="K7628" i="5"/>
  <c r="I7628" i="5"/>
  <c r="H7628" i="5"/>
  <c r="Q7628" i="5" s="1"/>
  <c r="G7628" i="5"/>
  <c r="F7628" i="5"/>
  <c r="O7628" i="5" s="1"/>
  <c r="E7628" i="5"/>
  <c r="D7628" i="5"/>
  <c r="C7628" i="5"/>
  <c r="B7628" i="5"/>
  <c r="A7628" i="5"/>
  <c r="G7627" i="5"/>
  <c r="F7627" i="5"/>
  <c r="O7627" i="5" s="1"/>
  <c r="E7627" i="5"/>
  <c r="D7627" i="5"/>
  <c r="P7627" i="5" s="1"/>
  <c r="C7627" i="5"/>
  <c r="B7627" i="5"/>
  <c r="A7627" i="5"/>
  <c r="Q7626" i="5"/>
  <c r="O7626" i="5"/>
  <c r="L7626" i="5"/>
  <c r="K7626" i="5"/>
  <c r="J7626" i="5"/>
  <c r="I7626" i="5"/>
  <c r="H7626" i="5"/>
  <c r="G7626" i="5"/>
  <c r="M7626" i="5" s="1"/>
  <c r="F7626" i="5"/>
  <c r="E7626" i="5"/>
  <c r="D7626" i="5"/>
  <c r="P7626" i="5" s="1"/>
  <c r="C7626" i="5"/>
  <c r="B7626" i="5"/>
  <c r="A7626" i="5"/>
  <c r="M7625" i="5"/>
  <c r="L7625" i="5"/>
  <c r="J7625" i="5"/>
  <c r="R7625" i="5" s="1"/>
  <c r="I7625" i="5"/>
  <c r="H7625" i="5"/>
  <c r="Q7625" i="5" s="1"/>
  <c r="G7625" i="5"/>
  <c r="K7625" i="5" s="1"/>
  <c r="F7625" i="5"/>
  <c r="O7625" i="5" s="1"/>
  <c r="E7625" i="5"/>
  <c r="D7625" i="5"/>
  <c r="P7625" i="5" s="1"/>
  <c r="C7625" i="5"/>
  <c r="B7625" i="5"/>
  <c r="A7625" i="5"/>
  <c r="G7624" i="5"/>
  <c r="F7624" i="5"/>
  <c r="O7624" i="5" s="1"/>
  <c r="E7624" i="5"/>
  <c r="D7624" i="5"/>
  <c r="P7624" i="5" s="1"/>
  <c r="C7624" i="5"/>
  <c r="B7624" i="5"/>
  <c r="A7624" i="5"/>
  <c r="O7623" i="5"/>
  <c r="G7623" i="5"/>
  <c r="F7623" i="5"/>
  <c r="E7623" i="5"/>
  <c r="D7623" i="5"/>
  <c r="P7623" i="5" s="1"/>
  <c r="C7623" i="5"/>
  <c r="B7623" i="5"/>
  <c r="A7623" i="5"/>
  <c r="Q7622" i="5"/>
  <c r="O7622" i="5"/>
  <c r="M7622" i="5"/>
  <c r="L7622" i="5"/>
  <c r="K7622" i="5"/>
  <c r="H7622" i="5"/>
  <c r="G7622" i="5"/>
  <c r="F7622" i="5"/>
  <c r="E7622" i="5"/>
  <c r="D7622" i="5"/>
  <c r="P7622" i="5" s="1"/>
  <c r="C7622" i="5"/>
  <c r="B7622" i="5"/>
  <c r="A7622" i="5"/>
  <c r="P7621" i="5"/>
  <c r="G7621" i="5"/>
  <c r="F7621" i="5"/>
  <c r="O7621" i="5" s="1"/>
  <c r="E7621" i="5"/>
  <c r="D7621" i="5"/>
  <c r="C7621" i="5"/>
  <c r="B7621" i="5"/>
  <c r="A7621" i="5"/>
  <c r="O7620" i="5"/>
  <c r="H7620" i="5"/>
  <c r="Q7620" i="5" s="1"/>
  <c r="G7620" i="5"/>
  <c r="F7620" i="5"/>
  <c r="E7620" i="5"/>
  <c r="D7620" i="5"/>
  <c r="P7620" i="5" s="1"/>
  <c r="C7620" i="5"/>
  <c r="B7620" i="5"/>
  <c r="A7620" i="5"/>
  <c r="G7619" i="5"/>
  <c r="F7619" i="5"/>
  <c r="O7619" i="5" s="1"/>
  <c r="E7619" i="5"/>
  <c r="D7619" i="5"/>
  <c r="P7619" i="5" s="1"/>
  <c r="C7619" i="5"/>
  <c r="B7619" i="5"/>
  <c r="A7619" i="5"/>
  <c r="P7618" i="5"/>
  <c r="O7618" i="5"/>
  <c r="J7618" i="5"/>
  <c r="I7618" i="5"/>
  <c r="G7618" i="5"/>
  <c r="M7618" i="5" s="1"/>
  <c r="F7618" i="5"/>
  <c r="E7618" i="5"/>
  <c r="D7618" i="5"/>
  <c r="C7618" i="5"/>
  <c r="B7618" i="5"/>
  <c r="A7618" i="5"/>
  <c r="Q7617" i="5"/>
  <c r="J7617" i="5"/>
  <c r="H7617" i="5"/>
  <c r="G7617" i="5"/>
  <c r="F7617" i="5"/>
  <c r="O7617" i="5" s="1"/>
  <c r="E7617" i="5"/>
  <c r="D7617" i="5"/>
  <c r="P7617" i="5" s="1"/>
  <c r="C7617" i="5"/>
  <c r="B7617" i="5"/>
  <c r="A7617" i="5"/>
  <c r="P7616" i="5"/>
  <c r="L7616" i="5"/>
  <c r="H7616" i="5"/>
  <c r="Q7616" i="5" s="1"/>
  <c r="G7616" i="5"/>
  <c r="F7616" i="5"/>
  <c r="O7616" i="5" s="1"/>
  <c r="E7616" i="5"/>
  <c r="D7616" i="5"/>
  <c r="C7616" i="5"/>
  <c r="B7616" i="5"/>
  <c r="A7616" i="5"/>
  <c r="O7615" i="5"/>
  <c r="L7615" i="5"/>
  <c r="J7615" i="5"/>
  <c r="G7615" i="5"/>
  <c r="M7615" i="5" s="1"/>
  <c r="F7615" i="5"/>
  <c r="E7615" i="5"/>
  <c r="D7615" i="5"/>
  <c r="P7615" i="5" s="1"/>
  <c r="C7615" i="5"/>
  <c r="B7615" i="5"/>
  <c r="A7615" i="5"/>
  <c r="Q7614" i="5"/>
  <c r="O7614" i="5"/>
  <c r="M7614" i="5"/>
  <c r="L7614" i="5"/>
  <c r="K7614" i="5"/>
  <c r="I7614" i="5"/>
  <c r="H7614" i="5"/>
  <c r="G7614" i="5"/>
  <c r="J7614" i="5" s="1"/>
  <c r="F7614" i="5"/>
  <c r="E7614" i="5"/>
  <c r="D7614" i="5"/>
  <c r="P7614" i="5" s="1"/>
  <c r="C7614" i="5"/>
  <c r="B7614" i="5"/>
  <c r="A7614" i="5"/>
  <c r="Q7613" i="5"/>
  <c r="M7613" i="5"/>
  <c r="K7613" i="5"/>
  <c r="J7613" i="5"/>
  <c r="I7613" i="5"/>
  <c r="H7613" i="5"/>
  <c r="G7613" i="5"/>
  <c r="L7613" i="5" s="1"/>
  <c r="F7613" i="5"/>
  <c r="O7613" i="5" s="1"/>
  <c r="E7613" i="5"/>
  <c r="D7613" i="5"/>
  <c r="P7613" i="5" s="1"/>
  <c r="C7613" i="5"/>
  <c r="B7613" i="5"/>
  <c r="A7613" i="5"/>
  <c r="R7612" i="5"/>
  <c r="P7612" i="5"/>
  <c r="M7612" i="5"/>
  <c r="L7612" i="5"/>
  <c r="K7612" i="5"/>
  <c r="J7612" i="5"/>
  <c r="H7612" i="5"/>
  <c r="Q7612" i="5" s="1"/>
  <c r="G7612" i="5"/>
  <c r="I7612" i="5" s="1"/>
  <c r="F7612" i="5"/>
  <c r="O7612" i="5" s="1"/>
  <c r="E7612" i="5"/>
  <c r="D7612" i="5"/>
  <c r="C7612" i="5"/>
  <c r="B7612" i="5"/>
  <c r="A7612" i="5"/>
  <c r="O7611" i="5"/>
  <c r="M7611" i="5"/>
  <c r="K7611" i="5"/>
  <c r="J7611" i="5"/>
  <c r="H7611" i="5"/>
  <c r="Q7611" i="5" s="1"/>
  <c r="G7611" i="5"/>
  <c r="F7611" i="5"/>
  <c r="E7611" i="5"/>
  <c r="D7611" i="5"/>
  <c r="P7611" i="5" s="1"/>
  <c r="C7611" i="5"/>
  <c r="B7611" i="5"/>
  <c r="A7611" i="5"/>
  <c r="P7610" i="5"/>
  <c r="K7610" i="5"/>
  <c r="G7610" i="5"/>
  <c r="F7610" i="5"/>
  <c r="O7610" i="5" s="1"/>
  <c r="E7610" i="5"/>
  <c r="D7610" i="5"/>
  <c r="C7610" i="5"/>
  <c r="B7610" i="5"/>
  <c r="A7610" i="5"/>
  <c r="O7609" i="5"/>
  <c r="G7609" i="5"/>
  <c r="F7609" i="5"/>
  <c r="E7609" i="5"/>
  <c r="D7609" i="5"/>
  <c r="C7609" i="5"/>
  <c r="B7609" i="5"/>
  <c r="A7609" i="5"/>
  <c r="P7608" i="5"/>
  <c r="O7608" i="5"/>
  <c r="M7608" i="5"/>
  <c r="L7608" i="5"/>
  <c r="K7608" i="5"/>
  <c r="J7608" i="5"/>
  <c r="I7608" i="5"/>
  <c r="H7608" i="5"/>
  <c r="Q7608" i="5" s="1"/>
  <c r="G7608" i="5"/>
  <c r="F7608" i="5"/>
  <c r="E7608" i="5"/>
  <c r="D7608" i="5"/>
  <c r="C7608" i="5"/>
  <c r="B7608" i="5"/>
  <c r="A7608" i="5"/>
  <c r="N7608" i="5" s="1"/>
  <c r="M7607" i="5"/>
  <c r="J7607" i="5"/>
  <c r="I7607" i="5"/>
  <c r="H7607" i="5"/>
  <c r="Q7607" i="5" s="1"/>
  <c r="G7607" i="5"/>
  <c r="F7607" i="5"/>
  <c r="O7607" i="5" s="1"/>
  <c r="E7607" i="5"/>
  <c r="D7607" i="5"/>
  <c r="P7607" i="5" s="1"/>
  <c r="C7607" i="5"/>
  <c r="B7607" i="5"/>
  <c r="A7607" i="5"/>
  <c r="P7606" i="5"/>
  <c r="I7606" i="5"/>
  <c r="G7606" i="5"/>
  <c r="F7606" i="5"/>
  <c r="O7606" i="5" s="1"/>
  <c r="E7606" i="5"/>
  <c r="D7606" i="5"/>
  <c r="C7606" i="5"/>
  <c r="B7606" i="5"/>
  <c r="A7606" i="5"/>
  <c r="P7605" i="5"/>
  <c r="O7605" i="5"/>
  <c r="H7605" i="5"/>
  <c r="Q7605" i="5" s="1"/>
  <c r="G7605" i="5"/>
  <c r="F7605" i="5"/>
  <c r="E7605" i="5"/>
  <c r="D7605" i="5"/>
  <c r="C7605" i="5"/>
  <c r="B7605" i="5"/>
  <c r="A7605" i="5"/>
  <c r="O7604" i="5"/>
  <c r="G7604" i="5"/>
  <c r="F7604" i="5"/>
  <c r="E7604" i="5"/>
  <c r="D7604" i="5"/>
  <c r="P7604" i="5" s="1"/>
  <c r="C7604" i="5"/>
  <c r="B7604" i="5"/>
  <c r="A7604" i="5"/>
  <c r="M7603" i="5"/>
  <c r="L7603" i="5"/>
  <c r="K7603" i="5"/>
  <c r="I7603" i="5"/>
  <c r="G7603" i="5"/>
  <c r="F7603" i="5"/>
  <c r="O7603" i="5" s="1"/>
  <c r="E7603" i="5"/>
  <c r="D7603" i="5"/>
  <c r="P7603" i="5" s="1"/>
  <c r="C7603" i="5"/>
  <c r="B7603" i="5"/>
  <c r="A7603" i="5"/>
  <c r="P7602" i="5"/>
  <c r="O7602" i="5"/>
  <c r="M7602" i="5"/>
  <c r="L7602" i="5"/>
  <c r="J7602" i="5"/>
  <c r="I7602" i="5"/>
  <c r="H7602" i="5"/>
  <c r="Q7602" i="5" s="1"/>
  <c r="G7602" i="5"/>
  <c r="K7602" i="5" s="1"/>
  <c r="F7602" i="5"/>
  <c r="E7602" i="5"/>
  <c r="D7602" i="5"/>
  <c r="C7602" i="5"/>
  <c r="B7602" i="5"/>
  <c r="A7602" i="5"/>
  <c r="G7601" i="5"/>
  <c r="F7601" i="5"/>
  <c r="O7601" i="5" s="1"/>
  <c r="E7601" i="5"/>
  <c r="D7601" i="5"/>
  <c r="P7601" i="5" s="1"/>
  <c r="C7601" i="5"/>
  <c r="B7601" i="5"/>
  <c r="A7601" i="5"/>
  <c r="P7600" i="5"/>
  <c r="G7600" i="5"/>
  <c r="F7600" i="5"/>
  <c r="O7600" i="5" s="1"/>
  <c r="E7600" i="5"/>
  <c r="D7600" i="5"/>
  <c r="C7600" i="5"/>
  <c r="B7600" i="5"/>
  <c r="A7600" i="5"/>
  <c r="M7599" i="5"/>
  <c r="K7599" i="5"/>
  <c r="J7599" i="5"/>
  <c r="H7599" i="5"/>
  <c r="Q7599" i="5" s="1"/>
  <c r="G7599" i="5"/>
  <c r="F7599" i="5"/>
  <c r="O7599" i="5" s="1"/>
  <c r="E7599" i="5"/>
  <c r="D7599" i="5"/>
  <c r="C7599" i="5"/>
  <c r="B7599" i="5"/>
  <c r="A7599" i="5"/>
  <c r="M7598" i="5"/>
  <c r="L7598" i="5"/>
  <c r="I7598" i="5"/>
  <c r="G7598" i="5"/>
  <c r="F7598" i="5"/>
  <c r="O7598" i="5" s="1"/>
  <c r="E7598" i="5"/>
  <c r="D7598" i="5"/>
  <c r="C7598" i="5"/>
  <c r="B7598" i="5"/>
  <c r="A7598" i="5"/>
  <c r="Q7597" i="5"/>
  <c r="O7597" i="5"/>
  <c r="M7597" i="5"/>
  <c r="L7597" i="5"/>
  <c r="K7597" i="5"/>
  <c r="J7597" i="5"/>
  <c r="I7597" i="5"/>
  <c r="G7597" i="5"/>
  <c r="H7597" i="5" s="1"/>
  <c r="F7597" i="5"/>
  <c r="E7597" i="5"/>
  <c r="D7597" i="5"/>
  <c r="P7597" i="5" s="1"/>
  <c r="C7597" i="5"/>
  <c r="B7597" i="5"/>
  <c r="A7597" i="5"/>
  <c r="O7596" i="5"/>
  <c r="H7596" i="5"/>
  <c r="Q7596" i="5" s="1"/>
  <c r="G7596" i="5"/>
  <c r="L7596" i="5" s="1"/>
  <c r="F7596" i="5"/>
  <c r="E7596" i="5"/>
  <c r="D7596" i="5"/>
  <c r="P7596" i="5" s="1"/>
  <c r="C7596" i="5"/>
  <c r="B7596" i="5"/>
  <c r="A7596" i="5"/>
  <c r="O7595" i="5"/>
  <c r="M7595" i="5"/>
  <c r="K7595" i="5"/>
  <c r="J7595" i="5"/>
  <c r="I7595" i="5"/>
  <c r="R7595" i="5" s="1"/>
  <c r="H7595" i="5"/>
  <c r="Q7595" i="5" s="1"/>
  <c r="G7595" i="5"/>
  <c r="L7595" i="5" s="1"/>
  <c r="F7595" i="5"/>
  <c r="E7595" i="5"/>
  <c r="D7595" i="5"/>
  <c r="P7595" i="5" s="1"/>
  <c r="C7595" i="5"/>
  <c r="B7595" i="5"/>
  <c r="A7595" i="5"/>
  <c r="P7594" i="5"/>
  <c r="M7594" i="5"/>
  <c r="K7594" i="5"/>
  <c r="H7594" i="5"/>
  <c r="Q7594" i="5" s="1"/>
  <c r="G7594" i="5"/>
  <c r="F7594" i="5"/>
  <c r="O7594" i="5" s="1"/>
  <c r="E7594" i="5"/>
  <c r="D7594" i="5"/>
  <c r="C7594" i="5"/>
  <c r="B7594" i="5"/>
  <c r="A7594" i="5"/>
  <c r="P7593" i="5"/>
  <c r="O7593" i="5"/>
  <c r="M7593" i="5"/>
  <c r="J7593" i="5"/>
  <c r="H7593" i="5"/>
  <c r="Q7593" i="5" s="1"/>
  <c r="G7593" i="5"/>
  <c r="F7593" i="5"/>
  <c r="E7593" i="5"/>
  <c r="D7593" i="5"/>
  <c r="C7593" i="5"/>
  <c r="B7593" i="5"/>
  <c r="A7593" i="5"/>
  <c r="P7592" i="5"/>
  <c r="L7592" i="5"/>
  <c r="K7592" i="5"/>
  <c r="H7592" i="5"/>
  <c r="Q7592" i="5" s="1"/>
  <c r="G7592" i="5"/>
  <c r="F7592" i="5"/>
  <c r="O7592" i="5" s="1"/>
  <c r="E7592" i="5"/>
  <c r="D7592" i="5"/>
  <c r="C7592" i="5"/>
  <c r="B7592" i="5"/>
  <c r="A7592" i="5"/>
  <c r="P7591" i="5"/>
  <c r="O7591" i="5"/>
  <c r="J7591" i="5"/>
  <c r="G7591" i="5"/>
  <c r="F7591" i="5"/>
  <c r="E7591" i="5"/>
  <c r="D7591" i="5"/>
  <c r="C7591" i="5"/>
  <c r="B7591" i="5"/>
  <c r="A7591" i="5"/>
  <c r="P7590" i="5"/>
  <c r="O7590" i="5"/>
  <c r="M7590" i="5"/>
  <c r="L7590" i="5"/>
  <c r="K7590" i="5"/>
  <c r="J7590" i="5"/>
  <c r="I7590" i="5"/>
  <c r="H7590" i="5"/>
  <c r="Q7590" i="5" s="1"/>
  <c r="G7590" i="5"/>
  <c r="F7590" i="5"/>
  <c r="E7590" i="5"/>
  <c r="D7590" i="5"/>
  <c r="C7590" i="5"/>
  <c r="B7590" i="5"/>
  <c r="A7590" i="5"/>
  <c r="O7589" i="5"/>
  <c r="M7589" i="5"/>
  <c r="L7589" i="5"/>
  <c r="I7589" i="5"/>
  <c r="G7589" i="5"/>
  <c r="F7589" i="5"/>
  <c r="E7589" i="5"/>
  <c r="D7589" i="5"/>
  <c r="P7589" i="5" s="1"/>
  <c r="C7589" i="5"/>
  <c r="B7589" i="5"/>
  <c r="A7589" i="5"/>
  <c r="P7588" i="5"/>
  <c r="L7588" i="5"/>
  <c r="K7588" i="5"/>
  <c r="J7588" i="5"/>
  <c r="I7588" i="5"/>
  <c r="G7588" i="5"/>
  <c r="F7588" i="5"/>
  <c r="O7588" i="5" s="1"/>
  <c r="E7588" i="5"/>
  <c r="D7588" i="5"/>
  <c r="C7588" i="5"/>
  <c r="B7588" i="5"/>
  <c r="A7588" i="5"/>
  <c r="M7587" i="5"/>
  <c r="K7587" i="5"/>
  <c r="H7587" i="5"/>
  <c r="Q7587" i="5" s="1"/>
  <c r="G7587" i="5"/>
  <c r="F7587" i="5"/>
  <c r="O7587" i="5" s="1"/>
  <c r="E7587" i="5"/>
  <c r="D7587" i="5"/>
  <c r="C7587" i="5"/>
  <c r="B7587" i="5"/>
  <c r="A7587" i="5"/>
  <c r="P7586" i="5"/>
  <c r="O7586" i="5"/>
  <c r="I7586" i="5"/>
  <c r="G7586" i="5"/>
  <c r="F7586" i="5"/>
  <c r="E7586" i="5"/>
  <c r="D7586" i="5"/>
  <c r="C7586" i="5"/>
  <c r="B7586" i="5"/>
  <c r="A7586" i="5"/>
  <c r="P7585" i="5"/>
  <c r="G7585" i="5"/>
  <c r="F7585" i="5"/>
  <c r="E7585" i="5"/>
  <c r="D7585" i="5"/>
  <c r="C7585" i="5"/>
  <c r="B7585" i="5"/>
  <c r="A7585" i="5"/>
  <c r="P7584" i="5"/>
  <c r="O7584" i="5"/>
  <c r="G7584" i="5"/>
  <c r="F7584" i="5"/>
  <c r="E7584" i="5"/>
  <c r="D7584" i="5"/>
  <c r="C7584" i="5"/>
  <c r="B7584" i="5"/>
  <c r="A7584" i="5"/>
  <c r="M7583" i="5"/>
  <c r="L7583" i="5"/>
  <c r="J7583" i="5"/>
  <c r="I7583" i="5"/>
  <c r="G7583" i="5"/>
  <c r="F7583" i="5"/>
  <c r="O7583" i="5" s="1"/>
  <c r="E7583" i="5"/>
  <c r="D7583" i="5"/>
  <c r="P7583" i="5" s="1"/>
  <c r="C7583" i="5"/>
  <c r="B7583" i="5"/>
  <c r="A7583" i="5"/>
  <c r="P7582" i="5"/>
  <c r="I7582" i="5"/>
  <c r="H7582" i="5"/>
  <c r="Q7582" i="5" s="1"/>
  <c r="G7582" i="5"/>
  <c r="F7582" i="5"/>
  <c r="O7582" i="5" s="1"/>
  <c r="E7582" i="5"/>
  <c r="D7582" i="5"/>
  <c r="C7582" i="5"/>
  <c r="B7582" i="5"/>
  <c r="A7582" i="5"/>
  <c r="Q7581" i="5"/>
  <c r="P7581" i="5"/>
  <c r="K7581" i="5"/>
  <c r="H7581" i="5"/>
  <c r="G7581" i="5"/>
  <c r="F7581" i="5"/>
  <c r="O7581" i="5" s="1"/>
  <c r="E7581" i="5"/>
  <c r="D7581" i="5"/>
  <c r="C7581" i="5"/>
  <c r="B7581" i="5"/>
  <c r="A7581" i="5"/>
  <c r="O7580" i="5"/>
  <c r="M7580" i="5"/>
  <c r="I7580" i="5"/>
  <c r="G7580" i="5"/>
  <c r="F7580" i="5"/>
  <c r="E7580" i="5"/>
  <c r="D7580" i="5"/>
  <c r="P7580" i="5" s="1"/>
  <c r="C7580" i="5"/>
  <c r="B7580" i="5"/>
  <c r="A7580" i="5"/>
  <c r="P7579" i="5"/>
  <c r="O7579" i="5"/>
  <c r="J7579" i="5"/>
  <c r="I7579" i="5"/>
  <c r="G7579" i="5"/>
  <c r="F7579" i="5"/>
  <c r="E7579" i="5"/>
  <c r="D7579" i="5"/>
  <c r="C7579" i="5"/>
  <c r="B7579" i="5"/>
  <c r="A7579" i="5"/>
  <c r="O7578" i="5"/>
  <c r="M7578" i="5"/>
  <c r="L7578" i="5"/>
  <c r="K7578" i="5"/>
  <c r="I7578" i="5"/>
  <c r="R7578" i="5" s="1"/>
  <c r="H7578" i="5"/>
  <c r="Q7578" i="5" s="1"/>
  <c r="G7578" i="5"/>
  <c r="J7578" i="5" s="1"/>
  <c r="F7578" i="5"/>
  <c r="E7578" i="5"/>
  <c r="D7578" i="5"/>
  <c r="P7578" i="5" s="1"/>
  <c r="C7578" i="5"/>
  <c r="B7578" i="5"/>
  <c r="A7578" i="5"/>
  <c r="N7578" i="5" s="1"/>
  <c r="Q7577" i="5"/>
  <c r="M7577" i="5"/>
  <c r="L7577" i="5"/>
  <c r="K7577" i="5"/>
  <c r="J7577" i="5"/>
  <c r="I7577" i="5"/>
  <c r="R7577" i="5" s="1"/>
  <c r="H7577" i="5"/>
  <c r="G7577" i="5"/>
  <c r="F7577" i="5"/>
  <c r="O7577" i="5" s="1"/>
  <c r="E7577" i="5"/>
  <c r="D7577" i="5"/>
  <c r="P7577" i="5" s="1"/>
  <c r="C7577" i="5"/>
  <c r="B7577" i="5"/>
  <c r="N7577" i="5" s="1"/>
  <c r="A7577" i="5"/>
  <c r="P7576" i="5"/>
  <c r="O7576" i="5"/>
  <c r="G7576" i="5"/>
  <c r="F7576" i="5"/>
  <c r="E7576" i="5"/>
  <c r="D7576" i="5"/>
  <c r="C7576" i="5"/>
  <c r="B7576" i="5"/>
  <c r="A7576" i="5"/>
  <c r="P7575" i="5"/>
  <c r="O7575" i="5"/>
  <c r="I7575" i="5"/>
  <c r="G7575" i="5"/>
  <c r="F7575" i="5"/>
  <c r="E7575" i="5"/>
  <c r="D7575" i="5"/>
  <c r="C7575" i="5"/>
  <c r="B7575" i="5"/>
  <c r="A7575" i="5"/>
  <c r="P7574" i="5"/>
  <c r="G7574" i="5"/>
  <c r="F7574" i="5"/>
  <c r="O7574" i="5" s="1"/>
  <c r="E7574" i="5"/>
  <c r="D7574" i="5"/>
  <c r="C7574" i="5"/>
  <c r="B7574" i="5"/>
  <c r="A7574" i="5"/>
  <c r="P7573" i="5"/>
  <c r="J7573" i="5"/>
  <c r="G7573" i="5"/>
  <c r="M7573" i="5" s="1"/>
  <c r="F7573" i="5"/>
  <c r="O7573" i="5" s="1"/>
  <c r="E7573" i="5"/>
  <c r="D7573" i="5"/>
  <c r="C7573" i="5"/>
  <c r="B7573" i="5"/>
  <c r="A7573" i="5"/>
  <c r="Q7572" i="5"/>
  <c r="O7572" i="5"/>
  <c r="M7572" i="5"/>
  <c r="L7572" i="5"/>
  <c r="K7572" i="5"/>
  <c r="J7572" i="5"/>
  <c r="I7572" i="5"/>
  <c r="H7572" i="5"/>
  <c r="G7572" i="5"/>
  <c r="F7572" i="5"/>
  <c r="E7572" i="5"/>
  <c r="D7572" i="5"/>
  <c r="P7572" i="5" s="1"/>
  <c r="C7572" i="5"/>
  <c r="B7572" i="5"/>
  <c r="A7572" i="5"/>
  <c r="N7572" i="5" s="1"/>
  <c r="O7571" i="5"/>
  <c r="G7571" i="5"/>
  <c r="F7571" i="5"/>
  <c r="E7571" i="5"/>
  <c r="D7571" i="5"/>
  <c r="P7571" i="5" s="1"/>
  <c r="C7571" i="5"/>
  <c r="B7571" i="5"/>
  <c r="A7571" i="5"/>
  <c r="P7570" i="5"/>
  <c r="L7570" i="5"/>
  <c r="K7570" i="5"/>
  <c r="I7570" i="5"/>
  <c r="G7570" i="5"/>
  <c r="F7570" i="5"/>
  <c r="O7570" i="5" s="1"/>
  <c r="E7570" i="5"/>
  <c r="D7570" i="5"/>
  <c r="C7570" i="5"/>
  <c r="B7570" i="5"/>
  <c r="A7570" i="5"/>
  <c r="P7569" i="5"/>
  <c r="M7569" i="5"/>
  <c r="K7569" i="5"/>
  <c r="I7569" i="5"/>
  <c r="H7569" i="5"/>
  <c r="Q7569" i="5" s="1"/>
  <c r="G7569" i="5"/>
  <c r="F7569" i="5"/>
  <c r="O7569" i="5" s="1"/>
  <c r="E7569" i="5"/>
  <c r="D7569" i="5"/>
  <c r="C7569" i="5"/>
  <c r="B7569" i="5"/>
  <c r="A7569" i="5"/>
  <c r="Q7568" i="5"/>
  <c r="P7568" i="5"/>
  <c r="O7568" i="5"/>
  <c r="M7568" i="5"/>
  <c r="L7568" i="5"/>
  <c r="K7568" i="5"/>
  <c r="H7568" i="5"/>
  <c r="G7568" i="5"/>
  <c r="J7568" i="5" s="1"/>
  <c r="F7568" i="5"/>
  <c r="E7568" i="5"/>
  <c r="D7568" i="5"/>
  <c r="C7568" i="5"/>
  <c r="B7568" i="5"/>
  <c r="A7568" i="5"/>
  <c r="G7567" i="5"/>
  <c r="F7567" i="5"/>
  <c r="O7567" i="5" s="1"/>
  <c r="E7567" i="5"/>
  <c r="D7567" i="5"/>
  <c r="P7567" i="5" s="1"/>
  <c r="C7567" i="5"/>
  <c r="B7567" i="5"/>
  <c r="A7567" i="5"/>
  <c r="P7566" i="5"/>
  <c r="L7566" i="5"/>
  <c r="K7566" i="5"/>
  <c r="I7566" i="5"/>
  <c r="G7566" i="5"/>
  <c r="F7566" i="5"/>
  <c r="O7566" i="5" s="1"/>
  <c r="E7566" i="5"/>
  <c r="D7566" i="5"/>
  <c r="C7566" i="5"/>
  <c r="B7566" i="5"/>
  <c r="A7566" i="5"/>
  <c r="P7565" i="5"/>
  <c r="O7565" i="5"/>
  <c r="J7565" i="5"/>
  <c r="G7565" i="5"/>
  <c r="F7565" i="5"/>
  <c r="E7565" i="5"/>
  <c r="D7565" i="5"/>
  <c r="C7565" i="5"/>
  <c r="B7565" i="5"/>
  <c r="A7565" i="5"/>
  <c r="O7564" i="5"/>
  <c r="M7564" i="5"/>
  <c r="K7564" i="5"/>
  <c r="I7564" i="5"/>
  <c r="G7564" i="5"/>
  <c r="F7564" i="5"/>
  <c r="E7564" i="5"/>
  <c r="D7564" i="5"/>
  <c r="P7564" i="5" s="1"/>
  <c r="C7564" i="5"/>
  <c r="B7564" i="5"/>
  <c r="A7564" i="5"/>
  <c r="P7563" i="5"/>
  <c r="M7563" i="5"/>
  <c r="L7563" i="5"/>
  <c r="K7563" i="5"/>
  <c r="J7563" i="5"/>
  <c r="I7563" i="5"/>
  <c r="H7563" i="5"/>
  <c r="Q7563" i="5" s="1"/>
  <c r="G7563" i="5"/>
  <c r="F7563" i="5"/>
  <c r="O7563" i="5" s="1"/>
  <c r="E7563" i="5"/>
  <c r="D7563" i="5"/>
  <c r="C7563" i="5"/>
  <c r="B7563" i="5"/>
  <c r="A7563" i="5"/>
  <c r="P7562" i="5"/>
  <c r="G7562" i="5"/>
  <c r="F7562" i="5"/>
  <c r="O7562" i="5" s="1"/>
  <c r="E7562" i="5"/>
  <c r="D7562" i="5"/>
  <c r="C7562" i="5"/>
  <c r="B7562" i="5"/>
  <c r="A7562" i="5"/>
  <c r="O7561" i="5"/>
  <c r="G7561" i="5"/>
  <c r="F7561" i="5"/>
  <c r="E7561" i="5"/>
  <c r="D7561" i="5"/>
  <c r="P7561" i="5" s="1"/>
  <c r="C7561" i="5"/>
  <c r="B7561" i="5"/>
  <c r="A7561" i="5"/>
  <c r="I7560" i="5"/>
  <c r="G7560" i="5"/>
  <c r="M7560" i="5" s="1"/>
  <c r="F7560" i="5"/>
  <c r="E7560" i="5"/>
  <c r="D7560" i="5"/>
  <c r="P7560" i="5" s="1"/>
  <c r="C7560" i="5"/>
  <c r="B7560" i="5"/>
  <c r="A7560" i="5"/>
  <c r="P7559" i="5"/>
  <c r="O7559" i="5"/>
  <c r="K7559" i="5"/>
  <c r="G7559" i="5"/>
  <c r="F7559" i="5"/>
  <c r="E7559" i="5"/>
  <c r="D7559" i="5"/>
  <c r="C7559" i="5"/>
  <c r="B7559" i="5"/>
  <c r="A7559" i="5"/>
  <c r="R7558" i="5"/>
  <c r="Q7558" i="5"/>
  <c r="M7558" i="5"/>
  <c r="L7558" i="5"/>
  <c r="K7558" i="5"/>
  <c r="J7558" i="5"/>
  <c r="I7558" i="5"/>
  <c r="H7558" i="5"/>
  <c r="G7558" i="5"/>
  <c r="F7558" i="5"/>
  <c r="O7558" i="5" s="1"/>
  <c r="E7558" i="5"/>
  <c r="D7558" i="5"/>
  <c r="P7558" i="5" s="1"/>
  <c r="C7558" i="5"/>
  <c r="B7558" i="5"/>
  <c r="N7558" i="5" s="1"/>
  <c r="A7558" i="5"/>
  <c r="P7557" i="5"/>
  <c r="O7557" i="5"/>
  <c r="M7557" i="5"/>
  <c r="K7557" i="5"/>
  <c r="J7557" i="5"/>
  <c r="I7557" i="5"/>
  <c r="R7557" i="5" s="1"/>
  <c r="H7557" i="5"/>
  <c r="Q7557" i="5" s="1"/>
  <c r="G7557" i="5"/>
  <c r="L7557" i="5" s="1"/>
  <c r="F7557" i="5"/>
  <c r="E7557" i="5"/>
  <c r="D7557" i="5"/>
  <c r="C7557" i="5"/>
  <c r="B7557" i="5"/>
  <c r="A7557" i="5"/>
  <c r="P7556" i="5"/>
  <c r="M7556" i="5"/>
  <c r="L7556" i="5"/>
  <c r="K7556" i="5"/>
  <c r="J7556" i="5"/>
  <c r="H7556" i="5"/>
  <c r="Q7556" i="5" s="1"/>
  <c r="G7556" i="5"/>
  <c r="I7556" i="5" s="1"/>
  <c r="F7556" i="5"/>
  <c r="O7556" i="5" s="1"/>
  <c r="E7556" i="5"/>
  <c r="D7556" i="5"/>
  <c r="C7556" i="5"/>
  <c r="B7556" i="5"/>
  <c r="A7556" i="5"/>
  <c r="N7556" i="5" s="1"/>
  <c r="P7555" i="5"/>
  <c r="O7555" i="5"/>
  <c r="K7555" i="5"/>
  <c r="J7555" i="5"/>
  <c r="H7555" i="5"/>
  <c r="Q7555" i="5" s="1"/>
  <c r="G7555" i="5"/>
  <c r="F7555" i="5"/>
  <c r="E7555" i="5"/>
  <c r="D7555" i="5"/>
  <c r="C7555" i="5"/>
  <c r="B7555" i="5"/>
  <c r="A7555" i="5"/>
  <c r="O7554" i="5"/>
  <c r="G7554" i="5"/>
  <c r="F7554" i="5"/>
  <c r="E7554" i="5"/>
  <c r="D7554" i="5"/>
  <c r="P7554" i="5" s="1"/>
  <c r="C7554" i="5"/>
  <c r="B7554" i="5"/>
  <c r="A7554" i="5"/>
  <c r="P7553" i="5"/>
  <c r="O7553" i="5"/>
  <c r="G7553" i="5"/>
  <c r="F7553" i="5"/>
  <c r="E7553" i="5"/>
  <c r="D7553" i="5"/>
  <c r="C7553" i="5"/>
  <c r="B7553" i="5"/>
  <c r="A7553" i="5"/>
  <c r="Q7552" i="5"/>
  <c r="P7552" i="5"/>
  <c r="M7552" i="5"/>
  <c r="L7552" i="5"/>
  <c r="K7552" i="5"/>
  <c r="J7552" i="5"/>
  <c r="I7552" i="5"/>
  <c r="R7552" i="5" s="1"/>
  <c r="H7552" i="5"/>
  <c r="G7552" i="5"/>
  <c r="F7552" i="5"/>
  <c r="O7552" i="5" s="1"/>
  <c r="E7552" i="5"/>
  <c r="D7552" i="5"/>
  <c r="C7552" i="5"/>
  <c r="B7552" i="5"/>
  <c r="A7552" i="5"/>
  <c r="P7551" i="5"/>
  <c r="G7551" i="5"/>
  <c r="F7551" i="5"/>
  <c r="O7551" i="5" s="1"/>
  <c r="E7551" i="5"/>
  <c r="D7551" i="5"/>
  <c r="C7551" i="5"/>
  <c r="B7551" i="5"/>
  <c r="A7551" i="5"/>
  <c r="P7550" i="5"/>
  <c r="M7550" i="5"/>
  <c r="K7550" i="5"/>
  <c r="H7550" i="5"/>
  <c r="Q7550" i="5" s="1"/>
  <c r="G7550" i="5"/>
  <c r="F7550" i="5"/>
  <c r="O7550" i="5" s="1"/>
  <c r="E7550" i="5"/>
  <c r="D7550" i="5"/>
  <c r="C7550" i="5"/>
  <c r="B7550" i="5"/>
  <c r="A7550" i="5"/>
  <c r="Q7549" i="5"/>
  <c r="P7549" i="5"/>
  <c r="M7549" i="5"/>
  <c r="K7549" i="5"/>
  <c r="J7549" i="5"/>
  <c r="I7549" i="5"/>
  <c r="R7549" i="5" s="1"/>
  <c r="H7549" i="5"/>
  <c r="G7549" i="5"/>
  <c r="L7549" i="5" s="1"/>
  <c r="F7549" i="5"/>
  <c r="O7549" i="5" s="1"/>
  <c r="E7549" i="5"/>
  <c r="D7549" i="5"/>
  <c r="C7549" i="5"/>
  <c r="B7549" i="5"/>
  <c r="A7549" i="5"/>
  <c r="P7548" i="5"/>
  <c r="M7548" i="5"/>
  <c r="L7548" i="5"/>
  <c r="I7548" i="5"/>
  <c r="G7548" i="5"/>
  <c r="F7548" i="5"/>
  <c r="O7548" i="5" s="1"/>
  <c r="E7548" i="5"/>
  <c r="D7548" i="5"/>
  <c r="C7548" i="5"/>
  <c r="B7548" i="5"/>
  <c r="A7548" i="5"/>
  <c r="Q7547" i="5"/>
  <c r="P7547" i="5"/>
  <c r="M7547" i="5"/>
  <c r="L7547" i="5"/>
  <c r="K7547" i="5"/>
  <c r="J7547" i="5"/>
  <c r="I7547" i="5"/>
  <c r="G7547" i="5"/>
  <c r="H7547" i="5" s="1"/>
  <c r="F7547" i="5"/>
  <c r="O7547" i="5" s="1"/>
  <c r="E7547" i="5"/>
  <c r="D7547" i="5"/>
  <c r="C7547" i="5"/>
  <c r="B7547" i="5"/>
  <c r="A7547" i="5"/>
  <c r="O7546" i="5"/>
  <c r="L7546" i="5"/>
  <c r="K7546" i="5"/>
  <c r="I7546" i="5"/>
  <c r="G7546" i="5"/>
  <c r="M7546" i="5" s="1"/>
  <c r="F7546" i="5"/>
  <c r="E7546" i="5"/>
  <c r="D7546" i="5"/>
  <c r="P7546" i="5" s="1"/>
  <c r="C7546" i="5"/>
  <c r="B7546" i="5"/>
  <c r="A7546" i="5"/>
  <c r="O7545" i="5"/>
  <c r="G7545" i="5"/>
  <c r="F7545" i="5"/>
  <c r="E7545" i="5"/>
  <c r="D7545" i="5"/>
  <c r="P7545" i="5" s="1"/>
  <c r="C7545" i="5"/>
  <c r="B7545" i="5"/>
  <c r="A7545" i="5"/>
  <c r="P7544" i="5"/>
  <c r="O7544" i="5"/>
  <c r="K7544" i="5"/>
  <c r="G7544" i="5"/>
  <c r="F7544" i="5"/>
  <c r="E7544" i="5"/>
  <c r="D7544" i="5"/>
  <c r="C7544" i="5"/>
  <c r="B7544" i="5"/>
  <c r="A7544" i="5"/>
  <c r="P7543" i="5"/>
  <c r="O7543" i="5"/>
  <c r="M7543" i="5"/>
  <c r="K7543" i="5"/>
  <c r="J7543" i="5"/>
  <c r="I7543" i="5"/>
  <c r="R7543" i="5" s="1"/>
  <c r="H7543" i="5"/>
  <c r="Q7543" i="5" s="1"/>
  <c r="G7543" i="5"/>
  <c r="L7543" i="5" s="1"/>
  <c r="F7543" i="5"/>
  <c r="E7543" i="5"/>
  <c r="D7543" i="5"/>
  <c r="C7543" i="5"/>
  <c r="B7543" i="5"/>
  <c r="A7543" i="5"/>
  <c r="P7542" i="5"/>
  <c r="O7542" i="5"/>
  <c r="L7542" i="5"/>
  <c r="G7542" i="5"/>
  <c r="F7542" i="5"/>
  <c r="E7542" i="5"/>
  <c r="D7542" i="5"/>
  <c r="C7542" i="5"/>
  <c r="B7542" i="5"/>
  <c r="A7542" i="5"/>
  <c r="K7541" i="5"/>
  <c r="I7541" i="5"/>
  <c r="G7541" i="5"/>
  <c r="F7541" i="5"/>
  <c r="O7541" i="5" s="1"/>
  <c r="E7541" i="5"/>
  <c r="D7541" i="5"/>
  <c r="P7541" i="5" s="1"/>
  <c r="C7541" i="5"/>
  <c r="B7541" i="5"/>
  <c r="A7541" i="5"/>
  <c r="O7540" i="5"/>
  <c r="K7540" i="5"/>
  <c r="H7540" i="5"/>
  <c r="Q7540" i="5" s="1"/>
  <c r="G7540" i="5"/>
  <c r="M7540" i="5" s="1"/>
  <c r="F7540" i="5"/>
  <c r="E7540" i="5"/>
  <c r="D7540" i="5"/>
  <c r="P7540" i="5" s="1"/>
  <c r="C7540" i="5"/>
  <c r="B7540" i="5"/>
  <c r="A7540" i="5"/>
  <c r="R7539" i="5"/>
  <c r="M7539" i="5"/>
  <c r="L7539" i="5"/>
  <c r="J7539" i="5"/>
  <c r="I7539" i="5"/>
  <c r="H7539" i="5"/>
  <c r="Q7539" i="5" s="1"/>
  <c r="G7539" i="5"/>
  <c r="K7539" i="5" s="1"/>
  <c r="F7539" i="5"/>
  <c r="O7539" i="5" s="1"/>
  <c r="E7539" i="5"/>
  <c r="D7539" i="5"/>
  <c r="P7539" i="5" s="1"/>
  <c r="C7539" i="5"/>
  <c r="B7539" i="5"/>
  <c r="A7539" i="5"/>
  <c r="J7538" i="5"/>
  <c r="G7538" i="5"/>
  <c r="F7538" i="5"/>
  <c r="O7538" i="5" s="1"/>
  <c r="E7538" i="5"/>
  <c r="D7538" i="5"/>
  <c r="P7538" i="5" s="1"/>
  <c r="C7538" i="5"/>
  <c r="B7538" i="5"/>
  <c r="A7538" i="5"/>
  <c r="Q7537" i="5"/>
  <c r="P7537" i="5"/>
  <c r="O7537" i="5"/>
  <c r="M7537" i="5"/>
  <c r="K7537" i="5"/>
  <c r="J7537" i="5"/>
  <c r="I7537" i="5"/>
  <c r="H7537" i="5"/>
  <c r="G7537" i="5"/>
  <c r="L7537" i="5" s="1"/>
  <c r="F7537" i="5"/>
  <c r="E7537" i="5"/>
  <c r="D7537" i="5"/>
  <c r="C7537" i="5"/>
  <c r="B7537" i="5"/>
  <c r="A7537" i="5"/>
  <c r="N7537" i="5" s="1"/>
  <c r="P7536" i="5"/>
  <c r="K7536" i="5"/>
  <c r="I7536" i="5"/>
  <c r="G7536" i="5"/>
  <c r="F7536" i="5"/>
  <c r="O7536" i="5" s="1"/>
  <c r="E7536" i="5"/>
  <c r="D7536" i="5"/>
  <c r="C7536" i="5"/>
  <c r="B7536" i="5"/>
  <c r="A7536" i="5"/>
  <c r="Q7535" i="5"/>
  <c r="P7535" i="5"/>
  <c r="M7535" i="5"/>
  <c r="K7535" i="5"/>
  <c r="J7535" i="5"/>
  <c r="I7535" i="5"/>
  <c r="G7535" i="5"/>
  <c r="H7535" i="5" s="1"/>
  <c r="F7535" i="5"/>
  <c r="O7535" i="5" s="1"/>
  <c r="E7535" i="5"/>
  <c r="D7535" i="5"/>
  <c r="C7535" i="5"/>
  <c r="B7535" i="5"/>
  <c r="A7535" i="5"/>
  <c r="Q7534" i="5"/>
  <c r="O7534" i="5"/>
  <c r="I7534" i="5"/>
  <c r="H7534" i="5"/>
  <c r="G7534" i="5"/>
  <c r="F7534" i="5"/>
  <c r="E7534" i="5"/>
  <c r="D7534" i="5"/>
  <c r="P7534" i="5" s="1"/>
  <c r="C7534" i="5"/>
  <c r="B7534" i="5"/>
  <c r="A7534" i="5"/>
  <c r="Q7533" i="5"/>
  <c r="M7533" i="5"/>
  <c r="L7533" i="5"/>
  <c r="J7533" i="5"/>
  <c r="H7533" i="5"/>
  <c r="G7533" i="5"/>
  <c r="K7533" i="5" s="1"/>
  <c r="F7533" i="5"/>
  <c r="O7533" i="5" s="1"/>
  <c r="E7533" i="5"/>
  <c r="D7533" i="5"/>
  <c r="P7533" i="5" s="1"/>
  <c r="C7533" i="5"/>
  <c r="B7533" i="5"/>
  <c r="A7533" i="5"/>
  <c r="Q7532" i="5"/>
  <c r="M7532" i="5"/>
  <c r="K7532" i="5"/>
  <c r="J7532" i="5"/>
  <c r="H7532" i="5"/>
  <c r="G7532" i="5"/>
  <c r="F7532" i="5"/>
  <c r="O7532" i="5" s="1"/>
  <c r="E7532" i="5"/>
  <c r="D7532" i="5"/>
  <c r="P7532" i="5" s="1"/>
  <c r="C7532" i="5"/>
  <c r="B7532" i="5"/>
  <c r="A7532" i="5"/>
  <c r="Q7531" i="5"/>
  <c r="P7531" i="5"/>
  <c r="M7531" i="5"/>
  <c r="K7531" i="5"/>
  <c r="J7531" i="5"/>
  <c r="I7531" i="5"/>
  <c r="H7531" i="5"/>
  <c r="G7531" i="5"/>
  <c r="L7531" i="5" s="1"/>
  <c r="F7531" i="5"/>
  <c r="O7531" i="5" s="1"/>
  <c r="E7531" i="5"/>
  <c r="D7531" i="5"/>
  <c r="C7531" i="5"/>
  <c r="B7531" i="5"/>
  <c r="A7531" i="5"/>
  <c r="P7530" i="5"/>
  <c r="M7530" i="5"/>
  <c r="L7530" i="5"/>
  <c r="K7530" i="5"/>
  <c r="I7530" i="5"/>
  <c r="G7530" i="5"/>
  <c r="F7530" i="5"/>
  <c r="O7530" i="5" s="1"/>
  <c r="E7530" i="5"/>
  <c r="D7530" i="5"/>
  <c r="C7530" i="5"/>
  <c r="B7530" i="5"/>
  <c r="A7530" i="5"/>
  <c r="Q7529" i="5"/>
  <c r="P7529" i="5"/>
  <c r="M7529" i="5"/>
  <c r="L7529" i="5"/>
  <c r="K7529" i="5"/>
  <c r="I7529" i="5"/>
  <c r="G7529" i="5"/>
  <c r="H7529" i="5" s="1"/>
  <c r="F7529" i="5"/>
  <c r="O7529" i="5" s="1"/>
  <c r="E7529" i="5"/>
  <c r="D7529" i="5"/>
  <c r="C7529" i="5"/>
  <c r="B7529" i="5"/>
  <c r="A7529" i="5"/>
  <c r="O7528" i="5"/>
  <c r="J7528" i="5"/>
  <c r="G7528" i="5"/>
  <c r="L7528" i="5" s="1"/>
  <c r="F7528" i="5"/>
  <c r="E7528" i="5"/>
  <c r="D7528" i="5"/>
  <c r="P7528" i="5" s="1"/>
  <c r="C7528" i="5"/>
  <c r="B7528" i="5"/>
  <c r="A7528" i="5"/>
  <c r="J7527" i="5"/>
  <c r="G7527" i="5"/>
  <c r="F7527" i="5"/>
  <c r="O7527" i="5" s="1"/>
  <c r="E7527" i="5"/>
  <c r="D7527" i="5"/>
  <c r="P7527" i="5" s="1"/>
  <c r="C7527" i="5"/>
  <c r="B7527" i="5"/>
  <c r="A7527" i="5"/>
  <c r="P7526" i="5"/>
  <c r="O7526" i="5"/>
  <c r="M7526" i="5"/>
  <c r="K7526" i="5"/>
  <c r="H7526" i="5"/>
  <c r="Q7526" i="5" s="1"/>
  <c r="G7526" i="5"/>
  <c r="F7526" i="5"/>
  <c r="E7526" i="5"/>
  <c r="D7526" i="5"/>
  <c r="C7526" i="5"/>
  <c r="B7526" i="5"/>
  <c r="A7526" i="5"/>
  <c r="P7525" i="5"/>
  <c r="O7525" i="5"/>
  <c r="M7525" i="5"/>
  <c r="K7525" i="5"/>
  <c r="R7525" i="5" s="1"/>
  <c r="J7525" i="5"/>
  <c r="I7525" i="5"/>
  <c r="H7525" i="5"/>
  <c r="Q7525" i="5" s="1"/>
  <c r="G7525" i="5"/>
  <c r="L7525" i="5" s="1"/>
  <c r="F7525" i="5"/>
  <c r="E7525" i="5"/>
  <c r="D7525" i="5"/>
  <c r="C7525" i="5"/>
  <c r="B7525" i="5"/>
  <c r="A7525" i="5"/>
  <c r="O7524" i="5"/>
  <c r="L7524" i="5"/>
  <c r="G7524" i="5"/>
  <c r="M7524" i="5" s="1"/>
  <c r="F7524" i="5"/>
  <c r="E7524" i="5"/>
  <c r="D7524" i="5"/>
  <c r="P7524" i="5" s="1"/>
  <c r="C7524" i="5"/>
  <c r="B7524" i="5"/>
  <c r="A7524" i="5"/>
  <c r="P7523" i="5"/>
  <c r="G7523" i="5"/>
  <c r="F7523" i="5"/>
  <c r="O7523" i="5" s="1"/>
  <c r="E7523" i="5"/>
  <c r="D7523" i="5"/>
  <c r="C7523" i="5"/>
  <c r="B7523" i="5"/>
  <c r="A7523" i="5"/>
  <c r="O7522" i="5"/>
  <c r="K7522" i="5"/>
  <c r="I7522" i="5"/>
  <c r="H7522" i="5"/>
  <c r="Q7522" i="5" s="1"/>
  <c r="G7522" i="5"/>
  <c r="F7522" i="5"/>
  <c r="E7522" i="5"/>
  <c r="D7522" i="5"/>
  <c r="P7522" i="5" s="1"/>
  <c r="C7522" i="5"/>
  <c r="B7522" i="5"/>
  <c r="A7522" i="5"/>
  <c r="M7521" i="5"/>
  <c r="I7521" i="5"/>
  <c r="H7521" i="5"/>
  <c r="Q7521" i="5" s="1"/>
  <c r="G7521" i="5"/>
  <c r="F7521" i="5"/>
  <c r="O7521" i="5" s="1"/>
  <c r="E7521" i="5"/>
  <c r="D7521" i="5"/>
  <c r="P7521" i="5" s="1"/>
  <c r="C7521" i="5"/>
  <c r="B7521" i="5"/>
  <c r="A7521" i="5"/>
  <c r="P7520" i="5"/>
  <c r="O7520" i="5"/>
  <c r="K7520" i="5"/>
  <c r="J7520" i="5"/>
  <c r="H7520" i="5"/>
  <c r="Q7520" i="5" s="1"/>
  <c r="G7520" i="5"/>
  <c r="F7520" i="5"/>
  <c r="E7520" i="5"/>
  <c r="D7520" i="5"/>
  <c r="C7520" i="5"/>
  <c r="B7520" i="5"/>
  <c r="A7520" i="5"/>
  <c r="R7519" i="5"/>
  <c r="O7519" i="5"/>
  <c r="M7519" i="5"/>
  <c r="K7519" i="5"/>
  <c r="J7519" i="5"/>
  <c r="I7519" i="5"/>
  <c r="H7519" i="5"/>
  <c r="Q7519" i="5" s="1"/>
  <c r="G7519" i="5"/>
  <c r="L7519" i="5" s="1"/>
  <c r="F7519" i="5"/>
  <c r="E7519" i="5"/>
  <c r="D7519" i="5"/>
  <c r="P7519" i="5" s="1"/>
  <c r="C7519" i="5"/>
  <c r="B7519" i="5"/>
  <c r="A7519" i="5"/>
  <c r="N7519" i="5" s="1"/>
  <c r="P7518" i="5"/>
  <c r="O7518" i="5"/>
  <c r="L7518" i="5"/>
  <c r="K7518" i="5"/>
  <c r="I7518" i="5"/>
  <c r="G7518" i="5"/>
  <c r="F7518" i="5"/>
  <c r="E7518" i="5"/>
  <c r="D7518" i="5"/>
  <c r="C7518" i="5"/>
  <c r="B7518" i="5"/>
  <c r="A7518" i="5"/>
  <c r="P7517" i="5"/>
  <c r="M7517" i="5"/>
  <c r="J7517" i="5"/>
  <c r="I7517" i="5"/>
  <c r="G7517" i="5"/>
  <c r="F7517" i="5"/>
  <c r="O7517" i="5" s="1"/>
  <c r="E7517" i="5"/>
  <c r="D7517" i="5"/>
  <c r="C7517" i="5"/>
  <c r="B7517" i="5"/>
  <c r="A7517" i="5"/>
  <c r="O7516" i="5"/>
  <c r="J7516" i="5"/>
  <c r="G7516" i="5"/>
  <c r="K7516" i="5" s="1"/>
  <c r="F7516" i="5"/>
  <c r="E7516" i="5"/>
  <c r="D7516" i="5"/>
  <c r="P7516" i="5" s="1"/>
  <c r="C7516" i="5"/>
  <c r="B7516" i="5"/>
  <c r="A7516" i="5"/>
  <c r="Q7515" i="5"/>
  <c r="M7515" i="5"/>
  <c r="L7515" i="5"/>
  <c r="J7515" i="5"/>
  <c r="I7515" i="5"/>
  <c r="R7515" i="5" s="1"/>
  <c r="H7515" i="5"/>
  <c r="G7515" i="5"/>
  <c r="K7515" i="5" s="1"/>
  <c r="F7515" i="5"/>
  <c r="O7515" i="5" s="1"/>
  <c r="E7515" i="5"/>
  <c r="D7515" i="5"/>
  <c r="P7515" i="5" s="1"/>
  <c r="C7515" i="5"/>
  <c r="B7515" i="5"/>
  <c r="A7515" i="5"/>
  <c r="N7515" i="5" s="1"/>
  <c r="O7514" i="5"/>
  <c r="G7514" i="5"/>
  <c r="F7514" i="5"/>
  <c r="E7514" i="5"/>
  <c r="D7514" i="5"/>
  <c r="P7514" i="5" s="1"/>
  <c r="C7514" i="5"/>
  <c r="B7514" i="5"/>
  <c r="A7514" i="5"/>
  <c r="P7513" i="5"/>
  <c r="M7513" i="5"/>
  <c r="K7513" i="5"/>
  <c r="J7513" i="5"/>
  <c r="I7513" i="5"/>
  <c r="R7513" i="5" s="1"/>
  <c r="H7513" i="5"/>
  <c r="Q7513" i="5" s="1"/>
  <c r="G7513" i="5"/>
  <c r="L7513" i="5" s="1"/>
  <c r="F7513" i="5"/>
  <c r="O7513" i="5" s="1"/>
  <c r="E7513" i="5"/>
  <c r="D7513" i="5"/>
  <c r="C7513" i="5"/>
  <c r="B7513" i="5"/>
  <c r="A7513" i="5"/>
  <c r="P7512" i="5"/>
  <c r="I7512" i="5"/>
  <c r="G7512" i="5"/>
  <c r="F7512" i="5"/>
  <c r="O7512" i="5" s="1"/>
  <c r="E7512" i="5"/>
  <c r="D7512" i="5"/>
  <c r="C7512" i="5"/>
  <c r="B7512" i="5"/>
  <c r="A7512" i="5"/>
  <c r="P7511" i="5"/>
  <c r="M7511" i="5"/>
  <c r="L7511" i="5"/>
  <c r="K7511" i="5"/>
  <c r="J7511" i="5"/>
  <c r="I7511" i="5"/>
  <c r="R7511" i="5" s="1"/>
  <c r="G7511" i="5"/>
  <c r="H7511" i="5" s="1"/>
  <c r="Q7511" i="5" s="1"/>
  <c r="F7511" i="5"/>
  <c r="O7511" i="5" s="1"/>
  <c r="E7511" i="5"/>
  <c r="D7511" i="5"/>
  <c r="C7511" i="5"/>
  <c r="B7511" i="5"/>
  <c r="A7511" i="5"/>
  <c r="N7511" i="5" s="1"/>
  <c r="O7510" i="5"/>
  <c r="L7510" i="5"/>
  <c r="G7510" i="5"/>
  <c r="F7510" i="5"/>
  <c r="E7510" i="5"/>
  <c r="D7510" i="5"/>
  <c r="P7510" i="5" s="1"/>
  <c r="C7510" i="5"/>
  <c r="B7510" i="5"/>
  <c r="A7510" i="5"/>
  <c r="O7509" i="5"/>
  <c r="M7509" i="5"/>
  <c r="L7509" i="5"/>
  <c r="I7509" i="5"/>
  <c r="H7509" i="5"/>
  <c r="Q7509" i="5" s="1"/>
  <c r="G7509" i="5"/>
  <c r="F7509" i="5"/>
  <c r="E7509" i="5"/>
  <c r="D7509" i="5"/>
  <c r="P7509" i="5" s="1"/>
  <c r="C7509" i="5"/>
  <c r="B7509" i="5"/>
  <c r="A7509" i="5"/>
  <c r="P7508" i="5"/>
  <c r="K7508" i="5"/>
  <c r="G7508" i="5"/>
  <c r="I7508" i="5" s="1"/>
  <c r="F7508" i="5"/>
  <c r="O7508" i="5" s="1"/>
  <c r="E7508" i="5"/>
  <c r="D7508" i="5"/>
  <c r="C7508" i="5"/>
  <c r="B7508" i="5"/>
  <c r="A7508" i="5"/>
  <c r="P7507" i="5"/>
  <c r="O7507" i="5"/>
  <c r="M7507" i="5"/>
  <c r="K7507" i="5"/>
  <c r="J7507" i="5"/>
  <c r="R7507" i="5" s="1"/>
  <c r="I7507" i="5"/>
  <c r="H7507" i="5"/>
  <c r="Q7507" i="5" s="1"/>
  <c r="G7507" i="5"/>
  <c r="L7507" i="5" s="1"/>
  <c r="F7507" i="5"/>
  <c r="E7507" i="5"/>
  <c r="D7507" i="5"/>
  <c r="C7507" i="5"/>
  <c r="B7507" i="5"/>
  <c r="A7507" i="5"/>
  <c r="P7506" i="5"/>
  <c r="O7506" i="5"/>
  <c r="L7506" i="5"/>
  <c r="G7506" i="5"/>
  <c r="M7506" i="5" s="1"/>
  <c r="F7506" i="5"/>
  <c r="E7506" i="5"/>
  <c r="D7506" i="5"/>
  <c r="C7506" i="5"/>
  <c r="B7506" i="5"/>
  <c r="A7506" i="5"/>
  <c r="P7505" i="5"/>
  <c r="M7505" i="5"/>
  <c r="K7505" i="5"/>
  <c r="J7505" i="5"/>
  <c r="I7505" i="5"/>
  <c r="G7505" i="5"/>
  <c r="F7505" i="5"/>
  <c r="E7505" i="5"/>
  <c r="D7505" i="5"/>
  <c r="C7505" i="5"/>
  <c r="B7505" i="5"/>
  <c r="A7505" i="5"/>
  <c r="Q7504" i="5"/>
  <c r="O7504" i="5"/>
  <c r="L7504" i="5"/>
  <c r="K7504" i="5"/>
  <c r="J7504" i="5"/>
  <c r="N7504" i="5" s="1"/>
  <c r="I7504" i="5"/>
  <c r="H7504" i="5"/>
  <c r="G7504" i="5"/>
  <c r="M7504" i="5" s="1"/>
  <c r="F7504" i="5"/>
  <c r="E7504" i="5"/>
  <c r="D7504" i="5"/>
  <c r="P7504" i="5" s="1"/>
  <c r="C7504" i="5"/>
  <c r="B7504" i="5"/>
  <c r="A7504" i="5"/>
  <c r="O7503" i="5"/>
  <c r="M7503" i="5"/>
  <c r="L7503" i="5"/>
  <c r="J7503" i="5"/>
  <c r="I7503" i="5"/>
  <c r="R7503" i="5" s="1"/>
  <c r="H7503" i="5"/>
  <c r="Q7503" i="5" s="1"/>
  <c r="G7503" i="5"/>
  <c r="K7503" i="5" s="1"/>
  <c r="F7503" i="5"/>
  <c r="E7503" i="5"/>
  <c r="D7503" i="5"/>
  <c r="P7503" i="5" s="1"/>
  <c r="S7503" i="5" s="1"/>
  <c r="C7503" i="5"/>
  <c r="B7503" i="5"/>
  <c r="A7503" i="5"/>
  <c r="N7503" i="5" s="1"/>
  <c r="O7502" i="5"/>
  <c r="J7502" i="5"/>
  <c r="G7502" i="5"/>
  <c r="M7502" i="5" s="1"/>
  <c r="F7502" i="5"/>
  <c r="E7502" i="5"/>
  <c r="D7502" i="5"/>
  <c r="P7502" i="5" s="1"/>
  <c r="C7502" i="5"/>
  <c r="B7502" i="5"/>
  <c r="A7502" i="5"/>
  <c r="Q7501" i="5"/>
  <c r="O7501" i="5"/>
  <c r="M7501" i="5"/>
  <c r="K7501" i="5"/>
  <c r="J7501" i="5"/>
  <c r="I7501" i="5"/>
  <c r="H7501" i="5"/>
  <c r="G7501" i="5"/>
  <c r="L7501" i="5" s="1"/>
  <c r="F7501" i="5"/>
  <c r="E7501" i="5"/>
  <c r="D7501" i="5"/>
  <c r="P7501" i="5" s="1"/>
  <c r="C7501" i="5"/>
  <c r="B7501" i="5"/>
  <c r="A7501" i="5"/>
  <c r="M7500" i="5"/>
  <c r="I7500" i="5"/>
  <c r="G7500" i="5"/>
  <c r="J7500" i="5" s="1"/>
  <c r="F7500" i="5"/>
  <c r="O7500" i="5" s="1"/>
  <c r="E7500" i="5"/>
  <c r="D7500" i="5"/>
  <c r="P7500" i="5" s="1"/>
  <c r="C7500" i="5"/>
  <c r="B7500" i="5"/>
  <c r="A7500" i="5"/>
  <c r="P7499" i="5"/>
  <c r="L7499" i="5"/>
  <c r="K7499" i="5"/>
  <c r="G7499" i="5"/>
  <c r="F7499" i="5"/>
  <c r="O7499" i="5" s="1"/>
  <c r="E7499" i="5"/>
  <c r="D7499" i="5"/>
  <c r="C7499" i="5"/>
  <c r="B7499" i="5"/>
  <c r="A7499" i="5"/>
  <c r="P7498" i="5"/>
  <c r="O7498" i="5"/>
  <c r="G7498" i="5"/>
  <c r="F7498" i="5"/>
  <c r="E7498" i="5"/>
  <c r="D7498" i="5"/>
  <c r="C7498" i="5"/>
  <c r="B7498" i="5"/>
  <c r="A7498" i="5"/>
  <c r="J7497" i="5"/>
  <c r="I7497" i="5"/>
  <c r="G7497" i="5"/>
  <c r="F7497" i="5"/>
  <c r="O7497" i="5" s="1"/>
  <c r="E7497" i="5"/>
  <c r="D7497" i="5"/>
  <c r="P7497" i="5" s="1"/>
  <c r="C7497" i="5"/>
  <c r="B7497" i="5"/>
  <c r="A7497" i="5"/>
  <c r="O7496" i="5"/>
  <c r="M7496" i="5"/>
  <c r="L7496" i="5"/>
  <c r="R7496" i="5" s="1"/>
  <c r="K7496" i="5"/>
  <c r="J7496" i="5"/>
  <c r="H7496" i="5"/>
  <c r="Q7496" i="5" s="1"/>
  <c r="G7496" i="5"/>
  <c r="I7496" i="5" s="1"/>
  <c r="F7496" i="5"/>
  <c r="E7496" i="5"/>
  <c r="D7496" i="5"/>
  <c r="P7496" i="5" s="1"/>
  <c r="C7496" i="5"/>
  <c r="B7496" i="5"/>
  <c r="A7496" i="5"/>
  <c r="Q7495" i="5"/>
  <c r="M7495" i="5"/>
  <c r="K7495" i="5"/>
  <c r="J7495" i="5"/>
  <c r="I7495" i="5"/>
  <c r="R7495" i="5" s="1"/>
  <c r="H7495" i="5"/>
  <c r="G7495" i="5"/>
  <c r="L7495" i="5" s="1"/>
  <c r="F7495" i="5"/>
  <c r="O7495" i="5" s="1"/>
  <c r="E7495" i="5"/>
  <c r="D7495" i="5"/>
  <c r="P7495" i="5" s="1"/>
  <c r="C7495" i="5"/>
  <c r="B7495" i="5"/>
  <c r="A7495" i="5"/>
  <c r="N7495" i="5" s="1"/>
  <c r="I7494" i="5"/>
  <c r="G7494" i="5"/>
  <c r="M7494" i="5" s="1"/>
  <c r="F7494" i="5"/>
  <c r="O7494" i="5" s="1"/>
  <c r="E7494" i="5"/>
  <c r="D7494" i="5"/>
  <c r="P7494" i="5" s="1"/>
  <c r="C7494" i="5"/>
  <c r="B7494" i="5"/>
  <c r="A7494" i="5"/>
  <c r="Q7493" i="5"/>
  <c r="M7493" i="5"/>
  <c r="L7493" i="5"/>
  <c r="K7493" i="5"/>
  <c r="J7493" i="5"/>
  <c r="I7493" i="5"/>
  <c r="R7493" i="5" s="1"/>
  <c r="G7493" i="5"/>
  <c r="H7493" i="5" s="1"/>
  <c r="F7493" i="5"/>
  <c r="O7493" i="5" s="1"/>
  <c r="E7493" i="5"/>
  <c r="D7493" i="5"/>
  <c r="P7493" i="5" s="1"/>
  <c r="C7493" i="5"/>
  <c r="B7493" i="5"/>
  <c r="A7493" i="5"/>
  <c r="O7492" i="5"/>
  <c r="J7492" i="5"/>
  <c r="G7492" i="5"/>
  <c r="M7492" i="5" s="1"/>
  <c r="F7492" i="5"/>
  <c r="E7492" i="5"/>
  <c r="D7492" i="5"/>
  <c r="P7492" i="5" s="1"/>
  <c r="C7492" i="5"/>
  <c r="B7492" i="5"/>
  <c r="A7492" i="5"/>
  <c r="O7491" i="5"/>
  <c r="M7491" i="5"/>
  <c r="L7491" i="5"/>
  <c r="J7491" i="5"/>
  <c r="H7491" i="5"/>
  <c r="Q7491" i="5" s="1"/>
  <c r="G7491" i="5"/>
  <c r="F7491" i="5"/>
  <c r="E7491" i="5"/>
  <c r="D7491" i="5"/>
  <c r="P7491" i="5" s="1"/>
  <c r="C7491" i="5"/>
  <c r="B7491" i="5"/>
  <c r="A7491" i="5"/>
  <c r="P7490" i="5"/>
  <c r="L7490" i="5"/>
  <c r="G7490" i="5"/>
  <c r="I7490" i="5" s="1"/>
  <c r="F7490" i="5"/>
  <c r="O7490" i="5" s="1"/>
  <c r="E7490" i="5"/>
  <c r="D7490" i="5"/>
  <c r="C7490" i="5"/>
  <c r="B7490" i="5"/>
  <c r="A7490" i="5"/>
  <c r="Q7489" i="5"/>
  <c r="P7489" i="5"/>
  <c r="O7489" i="5"/>
  <c r="M7489" i="5"/>
  <c r="K7489" i="5"/>
  <c r="J7489" i="5"/>
  <c r="I7489" i="5"/>
  <c r="H7489" i="5"/>
  <c r="G7489" i="5"/>
  <c r="L7489" i="5" s="1"/>
  <c r="F7489" i="5"/>
  <c r="E7489" i="5"/>
  <c r="D7489" i="5"/>
  <c r="C7489" i="5"/>
  <c r="B7489" i="5"/>
  <c r="A7489" i="5"/>
  <c r="O7488" i="5"/>
  <c r="K7488" i="5"/>
  <c r="I7488" i="5"/>
  <c r="G7488" i="5"/>
  <c r="J7488" i="5" s="1"/>
  <c r="F7488" i="5"/>
  <c r="E7488" i="5"/>
  <c r="D7488" i="5"/>
  <c r="P7488" i="5" s="1"/>
  <c r="C7488" i="5"/>
  <c r="B7488" i="5"/>
  <c r="A7488" i="5"/>
  <c r="Q7487" i="5"/>
  <c r="M7487" i="5"/>
  <c r="J7487" i="5"/>
  <c r="G7487" i="5"/>
  <c r="H7487" i="5" s="1"/>
  <c r="F7487" i="5"/>
  <c r="O7487" i="5" s="1"/>
  <c r="E7487" i="5"/>
  <c r="D7487" i="5"/>
  <c r="P7487" i="5" s="1"/>
  <c r="C7487" i="5"/>
  <c r="B7487" i="5"/>
  <c r="A7487" i="5"/>
  <c r="P7486" i="5"/>
  <c r="O7486" i="5"/>
  <c r="L7486" i="5"/>
  <c r="K7486" i="5"/>
  <c r="J7486" i="5"/>
  <c r="I7486" i="5"/>
  <c r="H7486" i="5"/>
  <c r="Q7486" i="5" s="1"/>
  <c r="G7486" i="5"/>
  <c r="M7486" i="5" s="1"/>
  <c r="F7486" i="5"/>
  <c r="E7486" i="5"/>
  <c r="D7486" i="5"/>
  <c r="C7486" i="5"/>
  <c r="B7486" i="5"/>
  <c r="A7486" i="5"/>
  <c r="I7485" i="5"/>
  <c r="H7485" i="5"/>
  <c r="Q7485" i="5" s="1"/>
  <c r="G7485" i="5"/>
  <c r="K7485" i="5" s="1"/>
  <c r="F7485" i="5"/>
  <c r="O7485" i="5" s="1"/>
  <c r="E7485" i="5"/>
  <c r="D7485" i="5"/>
  <c r="P7485" i="5" s="1"/>
  <c r="C7485" i="5"/>
  <c r="B7485" i="5"/>
  <c r="A7485" i="5"/>
  <c r="O7484" i="5"/>
  <c r="M7484" i="5"/>
  <c r="L7484" i="5"/>
  <c r="R7484" i="5" s="1"/>
  <c r="K7484" i="5"/>
  <c r="J7484" i="5"/>
  <c r="H7484" i="5"/>
  <c r="Q7484" i="5" s="1"/>
  <c r="G7484" i="5"/>
  <c r="I7484" i="5" s="1"/>
  <c r="F7484" i="5"/>
  <c r="E7484" i="5"/>
  <c r="D7484" i="5"/>
  <c r="P7484" i="5" s="1"/>
  <c r="C7484" i="5"/>
  <c r="B7484" i="5"/>
  <c r="A7484" i="5"/>
  <c r="Q7483" i="5"/>
  <c r="O7483" i="5"/>
  <c r="M7483" i="5"/>
  <c r="K7483" i="5"/>
  <c r="J7483" i="5"/>
  <c r="I7483" i="5"/>
  <c r="R7483" i="5" s="1"/>
  <c r="H7483" i="5"/>
  <c r="G7483" i="5"/>
  <c r="L7483" i="5" s="1"/>
  <c r="F7483" i="5"/>
  <c r="E7483" i="5"/>
  <c r="D7483" i="5"/>
  <c r="P7483" i="5" s="1"/>
  <c r="C7483" i="5"/>
  <c r="B7483" i="5"/>
  <c r="A7483" i="5"/>
  <c r="N7483" i="5" s="1"/>
  <c r="O7482" i="5"/>
  <c r="L7482" i="5"/>
  <c r="G7482" i="5"/>
  <c r="J7482" i="5" s="1"/>
  <c r="F7482" i="5"/>
  <c r="E7482" i="5"/>
  <c r="D7482" i="5"/>
  <c r="P7482" i="5" s="1"/>
  <c r="C7482" i="5"/>
  <c r="B7482" i="5"/>
  <c r="A7482" i="5"/>
  <c r="Q7481" i="5"/>
  <c r="P7481" i="5"/>
  <c r="M7481" i="5"/>
  <c r="L7481" i="5"/>
  <c r="K7481" i="5"/>
  <c r="J7481" i="5"/>
  <c r="R7481" i="5" s="1"/>
  <c r="I7481" i="5"/>
  <c r="G7481" i="5"/>
  <c r="H7481" i="5" s="1"/>
  <c r="F7481" i="5"/>
  <c r="O7481" i="5" s="1"/>
  <c r="E7481" i="5"/>
  <c r="D7481" i="5"/>
  <c r="C7481" i="5"/>
  <c r="B7481" i="5"/>
  <c r="A7481" i="5"/>
  <c r="O7480" i="5"/>
  <c r="J7480" i="5"/>
  <c r="I7480" i="5"/>
  <c r="G7480" i="5"/>
  <c r="M7480" i="5" s="1"/>
  <c r="F7480" i="5"/>
  <c r="E7480" i="5"/>
  <c r="D7480" i="5"/>
  <c r="P7480" i="5" s="1"/>
  <c r="C7480" i="5"/>
  <c r="B7480" i="5"/>
  <c r="A7480" i="5"/>
  <c r="J7479" i="5"/>
  <c r="G7479" i="5"/>
  <c r="K7479" i="5" s="1"/>
  <c r="F7479" i="5"/>
  <c r="O7479" i="5" s="1"/>
  <c r="E7479" i="5"/>
  <c r="D7479" i="5"/>
  <c r="P7479" i="5" s="1"/>
  <c r="C7479" i="5"/>
  <c r="B7479" i="5"/>
  <c r="A7479" i="5"/>
  <c r="P7478" i="5"/>
  <c r="O7478" i="5"/>
  <c r="M7478" i="5"/>
  <c r="L7478" i="5"/>
  <c r="K7478" i="5"/>
  <c r="J7478" i="5"/>
  <c r="H7478" i="5"/>
  <c r="Q7478" i="5" s="1"/>
  <c r="G7478" i="5"/>
  <c r="I7478" i="5" s="1"/>
  <c r="R7478" i="5" s="1"/>
  <c r="F7478" i="5"/>
  <c r="E7478" i="5"/>
  <c r="D7478" i="5"/>
  <c r="C7478" i="5"/>
  <c r="B7478" i="5"/>
  <c r="A7478" i="5"/>
  <c r="Q7477" i="5"/>
  <c r="M7477" i="5"/>
  <c r="K7477" i="5"/>
  <c r="J7477" i="5"/>
  <c r="I7477" i="5"/>
  <c r="R7477" i="5" s="1"/>
  <c r="H7477" i="5"/>
  <c r="G7477" i="5"/>
  <c r="L7477" i="5" s="1"/>
  <c r="F7477" i="5"/>
  <c r="O7477" i="5" s="1"/>
  <c r="E7477" i="5"/>
  <c r="D7477" i="5"/>
  <c r="P7477" i="5" s="1"/>
  <c r="C7477" i="5"/>
  <c r="B7477" i="5"/>
  <c r="A7477" i="5"/>
  <c r="N7477" i="5" s="1"/>
  <c r="R7476" i="5"/>
  <c r="O7476" i="5"/>
  <c r="M7476" i="5"/>
  <c r="L7476" i="5"/>
  <c r="K7476" i="5"/>
  <c r="I7476" i="5"/>
  <c r="H7476" i="5"/>
  <c r="Q7476" i="5" s="1"/>
  <c r="G7476" i="5"/>
  <c r="J7476" i="5" s="1"/>
  <c r="F7476" i="5"/>
  <c r="E7476" i="5"/>
  <c r="D7476" i="5"/>
  <c r="P7476" i="5" s="1"/>
  <c r="C7476" i="5"/>
  <c r="B7476" i="5"/>
  <c r="A7476" i="5"/>
  <c r="N7476" i="5" s="1"/>
  <c r="Q7475" i="5"/>
  <c r="M7475" i="5"/>
  <c r="L7475" i="5"/>
  <c r="K7475" i="5"/>
  <c r="J7475" i="5"/>
  <c r="I7475" i="5"/>
  <c r="G7475" i="5"/>
  <c r="H7475" i="5" s="1"/>
  <c r="F7475" i="5"/>
  <c r="O7475" i="5" s="1"/>
  <c r="E7475" i="5"/>
  <c r="D7475" i="5"/>
  <c r="P7475" i="5" s="1"/>
  <c r="C7475" i="5"/>
  <c r="B7475" i="5"/>
  <c r="A7475" i="5"/>
  <c r="O7474" i="5"/>
  <c r="K7474" i="5"/>
  <c r="G7474" i="5"/>
  <c r="F7474" i="5"/>
  <c r="E7474" i="5"/>
  <c r="D7474" i="5"/>
  <c r="P7474" i="5" s="1"/>
  <c r="C7474" i="5"/>
  <c r="B7474" i="5"/>
  <c r="A7474" i="5"/>
  <c r="O7473" i="5"/>
  <c r="G7473" i="5"/>
  <c r="F7473" i="5"/>
  <c r="E7473" i="5"/>
  <c r="D7473" i="5"/>
  <c r="P7473" i="5" s="1"/>
  <c r="C7473" i="5"/>
  <c r="B7473" i="5"/>
  <c r="A7473" i="5"/>
  <c r="P7472" i="5"/>
  <c r="K7472" i="5"/>
  <c r="J7472" i="5"/>
  <c r="H7472" i="5"/>
  <c r="Q7472" i="5" s="1"/>
  <c r="G7472" i="5"/>
  <c r="I7472" i="5" s="1"/>
  <c r="F7472" i="5"/>
  <c r="O7472" i="5" s="1"/>
  <c r="E7472" i="5"/>
  <c r="D7472" i="5"/>
  <c r="C7472" i="5"/>
  <c r="B7472" i="5"/>
  <c r="A7472" i="5"/>
  <c r="R7471" i="5"/>
  <c r="Q7471" i="5"/>
  <c r="M7471" i="5"/>
  <c r="K7471" i="5"/>
  <c r="J7471" i="5"/>
  <c r="I7471" i="5"/>
  <c r="H7471" i="5"/>
  <c r="G7471" i="5"/>
  <c r="L7471" i="5" s="1"/>
  <c r="F7471" i="5"/>
  <c r="O7471" i="5" s="1"/>
  <c r="E7471" i="5"/>
  <c r="D7471" i="5"/>
  <c r="P7471" i="5" s="1"/>
  <c r="C7471" i="5"/>
  <c r="B7471" i="5"/>
  <c r="A7471" i="5"/>
  <c r="N7471" i="5" s="1"/>
  <c r="P7470" i="5"/>
  <c r="O7470" i="5"/>
  <c r="M7470" i="5"/>
  <c r="L7470" i="5"/>
  <c r="K7470" i="5"/>
  <c r="I7470" i="5"/>
  <c r="R7470" i="5" s="1"/>
  <c r="H7470" i="5"/>
  <c r="Q7470" i="5" s="1"/>
  <c r="G7470" i="5"/>
  <c r="J7470" i="5" s="1"/>
  <c r="F7470" i="5"/>
  <c r="E7470" i="5"/>
  <c r="D7470" i="5"/>
  <c r="C7470" i="5"/>
  <c r="B7470" i="5"/>
  <c r="A7470" i="5"/>
  <c r="N7470" i="5" s="1"/>
  <c r="M7469" i="5"/>
  <c r="G7469" i="5"/>
  <c r="F7469" i="5"/>
  <c r="O7469" i="5" s="1"/>
  <c r="E7469" i="5"/>
  <c r="D7469" i="5"/>
  <c r="P7469" i="5" s="1"/>
  <c r="C7469" i="5"/>
  <c r="B7469" i="5"/>
  <c r="A7469" i="5"/>
  <c r="Q7468" i="5"/>
  <c r="P7468" i="5"/>
  <c r="O7468" i="5"/>
  <c r="L7468" i="5"/>
  <c r="K7468" i="5"/>
  <c r="J7468" i="5"/>
  <c r="I7468" i="5"/>
  <c r="H7468" i="5"/>
  <c r="G7468" i="5"/>
  <c r="M7468" i="5" s="1"/>
  <c r="F7468" i="5"/>
  <c r="E7468" i="5"/>
  <c r="D7468" i="5"/>
  <c r="C7468" i="5"/>
  <c r="B7468" i="5"/>
  <c r="N7468" i="5" s="1"/>
  <c r="A7468" i="5"/>
  <c r="O7467" i="5"/>
  <c r="M7467" i="5"/>
  <c r="L7467" i="5"/>
  <c r="G7467" i="5"/>
  <c r="F7467" i="5"/>
  <c r="E7467" i="5"/>
  <c r="D7467" i="5"/>
  <c r="P7467" i="5" s="1"/>
  <c r="C7467" i="5"/>
  <c r="B7467" i="5"/>
  <c r="A7467" i="5"/>
  <c r="P7466" i="5"/>
  <c r="L7466" i="5"/>
  <c r="G7466" i="5"/>
  <c r="F7466" i="5"/>
  <c r="O7466" i="5" s="1"/>
  <c r="E7466" i="5"/>
  <c r="D7466" i="5"/>
  <c r="C7466" i="5"/>
  <c r="B7466" i="5"/>
  <c r="A7466" i="5"/>
  <c r="Q7465" i="5"/>
  <c r="P7465" i="5"/>
  <c r="O7465" i="5"/>
  <c r="M7465" i="5"/>
  <c r="K7465" i="5"/>
  <c r="J7465" i="5"/>
  <c r="I7465" i="5"/>
  <c r="H7465" i="5"/>
  <c r="G7465" i="5"/>
  <c r="L7465" i="5" s="1"/>
  <c r="F7465" i="5"/>
  <c r="E7465" i="5"/>
  <c r="D7465" i="5"/>
  <c r="C7465" i="5"/>
  <c r="B7465" i="5"/>
  <c r="A7465" i="5"/>
  <c r="O7464" i="5"/>
  <c r="K7464" i="5"/>
  <c r="I7464" i="5"/>
  <c r="H7464" i="5"/>
  <c r="Q7464" i="5" s="1"/>
  <c r="G7464" i="5"/>
  <c r="J7464" i="5" s="1"/>
  <c r="F7464" i="5"/>
  <c r="E7464" i="5"/>
  <c r="D7464" i="5"/>
  <c r="P7464" i="5" s="1"/>
  <c r="C7464" i="5"/>
  <c r="B7464" i="5"/>
  <c r="A7464" i="5"/>
  <c r="Q7463" i="5"/>
  <c r="M7463" i="5"/>
  <c r="J7463" i="5"/>
  <c r="G7463" i="5"/>
  <c r="H7463" i="5" s="1"/>
  <c r="F7463" i="5"/>
  <c r="O7463" i="5" s="1"/>
  <c r="E7463" i="5"/>
  <c r="D7463" i="5"/>
  <c r="P7463" i="5" s="1"/>
  <c r="C7463" i="5"/>
  <c r="B7463" i="5"/>
  <c r="A7463" i="5"/>
  <c r="P7462" i="5"/>
  <c r="O7462" i="5"/>
  <c r="L7462" i="5"/>
  <c r="K7462" i="5"/>
  <c r="J7462" i="5"/>
  <c r="I7462" i="5"/>
  <c r="H7462" i="5"/>
  <c r="Q7462" i="5" s="1"/>
  <c r="G7462" i="5"/>
  <c r="M7462" i="5" s="1"/>
  <c r="F7462" i="5"/>
  <c r="E7462" i="5"/>
  <c r="N7462" i="5" s="1"/>
  <c r="D7462" i="5"/>
  <c r="C7462" i="5"/>
  <c r="B7462" i="5"/>
  <c r="A7462" i="5"/>
  <c r="I7461" i="5"/>
  <c r="H7461" i="5"/>
  <c r="Q7461" i="5" s="1"/>
  <c r="G7461" i="5"/>
  <c r="F7461" i="5"/>
  <c r="O7461" i="5" s="1"/>
  <c r="E7461" i="5"/>
  <c r="D7461" i="5"/>
  <c r="P7461" i="5" s="1"/>
  <c r="C7461" i="5"/>
  <c r="B7461" i="5"/>
  <c r="A7461" i="5"/>
  <c r="R7460" i="5"/>
  <c r="Q7460" i="5"/>
  <c r="P7460" i="5"/>
  <c r="O7460" i="5"/>
  <c r="M7460" i="5"/>
  <c r="L7460" i="5"/>
  <c r="K7460" i="5"/>
  <c r="J7460" i="5"/>
  <c r="H7460" i="5"/>
  <c r="G7460" i="5"/>
  <c r="I7460" i="5" s="1"/>
  <c r="F7460" i="5"/>
  <c r="E7460" i="5"/>
  <c r="D7460" i="5"/>
  <c r="C7460" i="5"/>
  <c r="B7460" i="5"/>
  <c r="A7460" i="5"/>
  <c r="Q7459" i="5"/>
  <c r="O7459" i="5"/>
  <c r="M7459" i="5"/>
  <c r="K7459" i="5"/>
  <c r="J7459" i="5"/>
  <c r="I7459" i="5"/>
  <c r="H7459" i="5"/>
  <c r="G7459" i="5"/>
  <c r="L7459" i="5" s="1"/>
  <c r="F7459" i="5"/>
  <c r="E7459" i="5"/>
  <c r="D7459" i="5"/>
  <c r="P7459" i="5" s="1"/>
  <c r="C7459" i="5"/>
  <c r="B7459" i="5"/>
  <c r="A7459" i="5"/>
  <c r="G7458" i="5"/>
  <c r="F7458" i="5"/>
  <c r="O7458" i="5" s="1"/>
  <c r="E7458" i="5"/>
  <c r="D7458" i="5"/>
  <c r="P7458" i="5" s="1"/>
  <c r="C7458" i="5"/>
  <c r="B7458" i="5"/>
  <c r="A7458" i="5"/>
  <c r="Q7457" i="5"/>
  <c r="P7457" i="5"/>
  <c r="M7457" i="5"/>
  <c r="L7457" i="5"/>
  <c r="K7457" i="5"/>
  <c r="J7457" i="5"/>
  <c r="I7457" i="5"/>
  <c r="G7457" i="5"/>
  <c r="H7457" i="5" s="1"/>
  <c r="F7457" i="5"/>
  <c r="O7457" i="5" s="1"/>
  <c r="E7457" i="5"/>
  <c r="D7457" i="5"/>
  <c r="C7457" i="5"/>
  <c r="B7457" i="5"/>
  <c r="A7457" i="5"/>
  <c r="N7457" i="5" s="1"/>
  <c r="O7456" i="5"/>
  <c r="J7456" i="5"/>
  <c r="H7456" i="5"/>
  <c r="Q7456" i="5" s="1"/>
  <c r="G7456" i="5"/>
  <c r="F7456" i="5"/>
  <c r="E7456" i="5"/>
  <c r="D7456" i="5"/>
  <c r="P7456" i="5" s="1"/>
  <c r="C7456" i="5"/>
  <c r="B7456" i="5"/>
  <c r="A7456" i="5"/>
  <c r="J7455" i="5"/>
  <c r="G7455" i="5"/>
  <c r="K7455" i="5" s="1"/>
  <c r="F7455" i="5"/>
  <c r="E7455" i="5"/>
  <c r="D7455" i="5"/>
  <c r="P7455" i="5" s="1"/>
  <c r="C7455" i="5"/>
  <c r="B7455" i="5"/>
  <c r="A7455" i="5"/>
  <c r="P7454" i="5"/>
  <c r="O7454" i="5"/>
  <c r="M7454" i="5"/>
  <c r="L7454" i="5"/>
  <c r="K7454" i="5"/>
  <c r="J7454" i="5"/>
  <c r="H7454" i="5"/>
  <c r="Q7454" i="5" s="1"/>
  <c r="G7454" i="5"/>
  <c r="I7454" i="5" s="1"/>
  <c r="F7454" i="5"/>
  <c r="E7454" i="5"/>
  <c r="D7454" i="5"/>
  <c r="C7454" i="5"/>
  <c r="B7454" i="5"/>
  <c r="A7454" i="5"/>
  <c r="Q7453" i="5"/>
  <c r="M7453" i="5"/>
  <c r="K7453" i="5"/>
  <c r="J7453" i="5"/>
  <c r="I7453" i="5"/>
  <c r="H7453" i="5"/>
  <c r="G7453" i="5"/>
  <c r="L7453" i="5" s="1"/>
  <c r="F7453" i="5"/>
  <c r="O7453" i="5" s="1"/>
  <c r="E7453" i="5"/>
  <c r="D7453" i="5"/>
  <c r="P7453" i="5" s="1"/>
  <c r="C7453" i="5"/>
  <c r="B7453" i="5"/>
  <c r="A7453" i="5"/>
  <c r="N7453" i="5" s="1"/>
  <c r="O7452" i="5"/>
  <c r="M7452" i="5"/>
  <c r="L7452" i="5"/>
  <c r="R7452" i="5" s="1"/>
  <c r="K7452" i="5"/>
  <c r="I7452" i="5"/>
  <c r="H7452" i="5"/>
  <c r="Q7452" i="5" s="1"/>
  <c r="G7452" i="5"/>
  <c r="J7452" i="5" s="1"/>
  <c r="F7452" i="5"/>
  <c r="E7452" i="5"/>
  <c r="D7452" i="5"/>
  <c r="P7452" i="5" s="1"/>
  <c r="C7452" i="5"/>
  <c r="B7452" i="5"/>
  <c r="A7452" i="5"/>
  <c r="N7452" i="5" s="1"/>
  <c r="Q7451" i="5"/>
  <c r="M7451" i="5"/>
  <c r="L7451" i="5"/>
  <c r="K7451" i="5"/>
  <c r="J7451" i="5"/>
  <c r="I7451" i="5"/>
  <c r="R7451" i="5" s="1"/>
  <c r="G7451" i="5"/>
  <c r="H7451" i="5" s="1"/>
  <c r="F7451" i="5"/>
  <c r="O7451" i="5" s="1"/>
  <c r="E7451" i="5"/>
  <c r="D7451" i="5"/>
  <c r="P7451" i="5" s="1"/>
  <c r="C7451" i="5"/>
  <c r="B7451" i="5"/>
  <c r="A7451" i="5"/>
  <c r="O7450" i="5"/>
  <c r="G7450" i="5"/>
  <c r="F7450" i="5"/>
  <c r="E7450" i="5"/>
  <c r="D7450" i="5"/>
  <c r="P7450" i="5" s="1"/>
  <c r="C7450" i="5"/>
  <c r="B7450" i="5"/>
  <c r="A7450" i="5"/>
  <c r="O7449" i="5"/>
  <c r="J7449" i="5"/>
  <c r="G7449" i="5"/>
  <c r="F7449" i="5"/>
  <c r="E7449" i="5"/>
  <c r="D7449" i="5"/>
  <c r="P7449" i="5" s="1"/>
  <c r="C7449" i="5"/>
  <c r="B7449" i="5"/>
  <c r="A7449" i="5"/>
  <c r="P7448" i="5"/>
  <c r="G7448" i="5"/>
  <c r="F7448" i="5"/>
  <c r="O7448" i="5" s="1"/>
  <c r="E7448" i="5"/>
  <c r="D7448" i="5"/>
  <c r="C7448" i="5"/>
  <c r="B7448" i="5"/>
  <c r="A7448" i="5"/>
  <c r="R7447" i="5"/>
  <c r="Q7447" i="5"/>
  <c r="M7447" i="5"/>
  <c r="K7447" i="5"/>
  <c r="J7447" i="5"/>
  <c r="I7447" i="5"/>
  <c r="H7447" i="5"/>
  <c r="G7447" i="5"/>
  <c r="L7447" i="5" s="1"/>
  <c r="F7447" i="5"/>
  <c r="O7447" i="5" s="1"/>
  <c r="E7447" i="5"/>
  <c r="D7447" i="5"/>
  <c r="P7447" i="5" s="1"/>
  <c r="C7447" i="5"/>
  <c r="B7447" i="5"/>
  <c r="A7447" i="5"/>
  <c r="N7447" i="5" s="1"/>
  <c r="P7446" i="5"/>
  <c r="O7446" i="5"/>
  <c r="M7446" i="5"/>
  <c r="L7446" i="5"/>
  <c r="K7446" i="5"/>
  <c r="I7446" i="5"/>
  <c r="H7446" i="5"/>
  <c r="Q7446" i="5" s="1"/>
  <c r="G7446" i="5"/>
  <c r="J7446" i="5" s="1"/>
  <c r="F7446" i="5"/>
  <c r="E7446" i="5"/>
  <c r="D7446" i="5"/>
  <c r="C7446" i="5"/>
  <c r="B7446" i="5"/>
  <c r="A7446" i="5"/>
  <c r="M7445" i="5"/>
  <c r="G7445" i="5"/>
  <c r="F7445" i="5"/>
  <c r="O7445" i="5" s="1"/>
  <c r="E7445" i="5"/>
  <c r="D7445" i="5"/>
  <c r="P7445" i="5" s="1"/>
  <c r="C7445" i="5"/>
  <c r="B7445" i="5"/>
  <c r="A7445" i="5"/>
  <c r="Q7444" i="5"/>
  <c r="O7444" i="5"/>
  <c r="L7444" i="5"/>
  <c r="K7444" i="5"/>
  <c r="J7444" i="5"/>
  <c r="I7444" i="5"/>
  <c r="H7444" i="5"/>
  <c r="G7444" i="5"/>
  <c r="M7444" i="5" s="1"/>
  <c r="F7444" i="5"/>
  <c r="E7444" i="5"/>
  <c r="D7444" i="5"/>
  <c r="P7444" i="5" s="1"/>
  <c r="C7444" i="5"/>
  <c r="B7444" i="5"/>
  <c r="N7444" i="5" s="1"/>
  <c r="A7444" i="5"/>
  <c r="O7443" i="5"/>
  <c r="J7443" i="5"/>
  <c r="G7443" i="5"/>
  <c r="M7443" i="5" s="1"/>
  <c r="F7443" i="5"/>
  <c r="E7443" i="5"/>
  <c r="D7443" i="5"/>
  <c r="P7443" i="5" s="1"/>
  <c r="C7443" i="5"/>
  <c r="B7443" i="5"/>
  <c r="A7443" i="5"/>
  <c r="G7442" i="5"/>
  <c r="F7442" i="5"/>
  <c r="O7442" i="5" s="1"/>
  <c r="E7442" i="5"/>
  <c r="D7442" i="5"/>
  <c r="P7442" i="5" s="1"/>
  <c r="C7442" i="5"/>
  <c r="B7442" i="5"/>
  <c r="A7442" i="5"/>
  <c r="Q7441" i="5"/>
  <c r="O7441" i="5"/>
  <c r="M7441" i="5"/>
  <c r="K7441" i="5"/>
  <c r="J7441" i="5"/>
  <c r="R7441" i="5" s="1"/>
  <c r="I7441" i="5"/>
  <c r="H7441" i="5"/>
  <c r="G7441" i="5"/>
  <c r="L7441" i="5" s="1"/>
  <c r="F7441" i="5"/>
  <c r="E7441" i="5"/>
  <c r="D7441" i="5"/>
  <c r="P7441" i="5" s="1"/>
  <c r="C7441" i="5"/>
  <c r="B7441" i="5"/>
  <c r="A7441" i="5"/>
  <c r="N7441" i="5" s="1"/>
  <c r="O7440" i="5"/>
  <c r="M7440" i="5"/>
  <c r="I7440" i="5"/>
  <c r="G7440" i="5"/>
  <c r="J7440" i="5" s="1"/>
  <c r="F7440" i="5"/>
  <c r="E7440" i="5"/>
  <c r="D7440" i="5"/>
  <c r="P7440" i="5" s="1"/>
  <c r="C7440" i="5"/>
  <c r="B7440" i="5"/>
  <c r="A7440" i="5"/>
  <c r="P7439" i="5"/>
  <c r="G7439" i="5"/>
  <c r="F7439" i="5"/>
  <c r="O7439" i="5" s="1"/>
  <c r="E7439" i="5"/>
  <c r="D7439" i="5"/>
  <c r="C7439" i="5"/>
  <c r="B7439" i="5"/>
  <c r="A7439" i="5"/>
  <c r="P7438" i="5"/>
  <c r="O7438" i="5"/>
  <c r="L7438" i="5"/>
  <c r="K7438" i="5"/>
  <c r="J7438" i="5"/>
  <c r="H7438" i="5"/>
  <c r="Q7438" i="5" s="1"/>
  <c r="G7438" i="5"/>
  <c r="M7438" i="5" s="1"/>
  <c r="F7438" i="5"/>
  <c r="E7438" i="5"/>
  <c r="D7438" i="5"/>
  <c r="C7438" i="5"/>
  <c r="B7438" i="5"/>
  <c r="A7438" i="5"/>
  <c r="L7437" i="5"/>
  <c r="J7437" i="5"/>
  <c r="I7437" i="5"/>
  <c r="H7437" i="5"/>
  <c r="Q7437" i="5" s="1"/>
  <c r="G7437" i="5"/>
  <c r="F7437" i="5"/>
  <c r="O7437" i="5" s="1"/>
  <c r="E7437" i="5"/>
  <c r="D7437" i="5"/>
  <c r="P7437" i="5" s="1"/>
  <c r="C7437" i="5"/>
  <c r="B7437" i="5"/>
  <c r="A7437" i="5"/>
  <c r="P7436" i="5"/>
  <c r="M7436" i="5"/>
  <c r="L7436" i="5"/>
  <c r="R7436" i="5" s="1"/>
  <c r="K7436" i="5"/>
  <c r="J7436" i="5"/>
  <c r="H7436" i="5"/>
  <c r="Q7436" i="5" s="1"/>
  <c r="G7436" i="5"/>
  <c r="I7436" i="5" s="1"/>
  <c r="F7436" i="5"/>
  <c r="O7436" i="5" s="1"/>
  <c r="E7436" i="5"/>
  <c r="D7436" i="5"/>
  <c r="C7436" i="5"/>
  <c r="B7436" i="5"/>
  <c r="A7436" i="5"/>
  <c r="Q7435" i="5"/>
  <c r="O7435" i="5"/>
  <c r="M7435" i="5"/>
  <c r="K7435" i="5"/>
  <c r="J7435" i="5"/>
  <c r="I7435" i="5"/>
  <c r="R7435" i="5" s="1"/>
  <c r="H7435" i="5"/>
  <c r="G7435" i="5"/>
  <c r="L7435" i="5" s="1"/>
  <c r="F7435" i="5"/>
  <c r="E7435" i="5"/>
  <c r="D7435" i="5"/>
  <c r="P7435" i="5" s="1"/>
  <c r="C7435" i="5"/>
  <c r="B7435" i="5"/>
  <c r="A7435" i="5"/>
  <c r="N7435" i="5" s="1"/>
  <c r="I7434" i="5"/>
  <c r="G7434" i="5"/>
  <c r="L7434" i="5" s="1"/>
  <c r="F7434" i="5"/>
  <c r="O7434" i="5" s="1"/>
  <c r="E7434" i="5"/>
  <c r="D7434" i="5"/>
  <c r="P7434" i="5" s="1"/>
  <c r="C7434" i="5"/>
  <c r="B7434" i="5"/>
  <c r="A7434" i="5"/>
  <c r="Q7433" i="5"/>
  <c r="P7433" i="5"/>
  <c r="M7433" i="5"/>
  <c r="L7433" i="5"/>
  <c r="K7433" i="5"/>
  <c r="J7433" i="5"/>
  <c r="R7433" i="5" s="1"/>
  <c r="I7433" i="5"/>
  <c r="G7433" i="5"/>
  <c r="H7433" i="5" s="1"/>
  <c r="F7433" i="5"/>
  <c r="O7433" i="5" s="1"/>
  <c r="E7433" i="5"/>
  <c r="D7433" i="5"/>
  <c r="C7433" i="5"/>
  <c r="B7433" i="5"/>
  <c r="A7433" i="5"/>
  <c r="O7432" i="5"/>
  <c r="L7432" i="5"/>
  <c r="K7432" i="5"/>
  <c r="J7432" i="5"/>
  <c r="I7432" i="5"/>
  <c r="R7432" i="5" s="1"/>
  <c r="H7432" i="5"/>
  <c r="Q7432" i="5" s="1"/>
  <c r="G7432" i="5"/>
  <c r="M7432" i="5" s="1"/>
  <c r="F7432" i="5"/>
  <c r="E7432" i="5"/>
  <c r="D7432" i="5"/>
  <c r="P7432" i="5" s="1"/>
  <c r="C7432" i="5"/>
  <c r="B7432" i="5"/>
  <c r="A7432" i="5"/>
  <c r="H7431" i="5"/>
  <c r="Q7431" i="5" s="1"/>
  <c r="G7431" i="5"/>
  <c r="F7431" i="5"/>
  <c r="O7431" i="5" s="1"/>
  <c r="E7431" i="5"/>
  <c r="D7431" i="5"/>
  <c r="P7431" i="5" s="1"/>
  <c r="C7431" i="5"/>
  <c r="B7431" i="5"/>
  <c r="A7431" i="5"/>
  <c r="P7430" i="5"/>
  <c r="O7430" i="5"/>
  <c r="M7430" i="5"/>
  <c r="L7430" i="5"/>
  <c r="K7430" i="5"/>
  <c r="H7430" i="5"/>
  <c r="Q7430" i="5" s="1"/>
  <c r="G7430" i="5"/>
  <c r="I7430" i="5" s="1"/>
  <c r="F7430" i="5"/>
  <c r="E7430" i="5"/>
  <c r="D7430" i="5"/>
  <c r="C7430" i="5"/>
  <c r="B7430" i="5"/>
  <c r="A7430" i="5"/>
  <c r="Q7429" i="5"/>
  <c r="M7429" i="5"/>
  <c r="K7429" i="5"/>
  <c r="J7429" i="5"/>
  <c r="I7429" i="5"/>
  <c r="R7429" i="5" s="1"/>
  <c r="H7429" i="5"/>
  <c r="G7429" i="5"/>
  <c r="L7429" i="5" s="1"/>
  <c r="F7429" i="5"/>
  <c r="O7429" i="5" s="1"/>
  <c r="E7429" i="5"/>
  <c r="D7429" i="5"/>
  <c r="P7429" i="5" s="1"/>
  <c r="C7429" i="5"/>
  <c r="B7429" i="5"/>
  <c r="A7429" i="5"/>
  <c r="N7429" i="5" s="1"/>
  <c r="R7428" i="5"/>
  <c r="P7428" i="5"/>
  <c r="M7428" i="5"/>
  <c r="L7428" i="5"/>
  <c r="K7428" i="5"/>
  <c r="I7428" i="5"/>
  <c r="H7428" i="5"/>
  <c r="Q7428" i="5" s="1"/>
  <c r="G7428" i="5"/>
  <c r="J7428" i="5" s="1"/>
  <c r="F7428" i="5"/>
  <c r="O7428" i="5" s="1"/>
  <c r="E7428" i="5"/>
  <c r="D7428" i="5"/>
  <c r="C7428" i="5"/>
  <c r="B7428" i="5"/>
  <c r="A7428" i="5"/>
  <c r="N7428" i="5" s="1"/>
  <c r="O7427" i="5"/>
  <c r="M7427" i="5"/>
  <c r="L7427" i="5"/>
  <c r="K7427" i="5"/>
  <c r="J7427" i="5"/>
  <c r="G7427" i="5"/>
  <c r="F7427" i="5"/>
  <c r="E7427" i="5"/>
  <c r="D7427" i="5"/>
  <c r="P7427" i="5" s="1"/>
  <c r="C7427" i="5"/>
  <c r="B7427" i="5"/>
  <c r="A7427" i="5"/>
  <c r="O7426" i="5"/>
  <c r="M7426" i="5"/>
  <c r="I7426" i="5"/>
  <c r="G7426" i="5"/>
  <c r="L7426" i="5" s="1"/>
  <c r="F7426" i="5"/>
  <c r="E7426" i="5"/>
  <c r="D7426" i="5"/>
  <c r="P7426" i="5" s="1"/>
  <c r="C7426" i="5"/>
  <c r="B7426" i="5"/>
  <c r="A7426" i="5"/>
  <c r="O7425" i="5"/>
  <c r="J7425" i="5"/>
  <c r="H7425" i="5"/>
  <c r="Q7425" i="5" s="1"/>
  <c r="G7425" i="5"/>
  <c r="F7425" i="5"/>
  <c r="E7425" i="5"/>
  <c r="D7425" i="5"/>
  <c r="P7425" i="5" s="1"/>
  <c r="C7425" i="5"/>
  <c r="B7425" i="5"/>
  <c r="A7425" i="5"/>
  <c r="O7424" i="5"/>
  <c r="G7424" i="5"/>
  <c r="F7424" i="5"/>
  <c r="E7424" i="5"/>
  <c r="D7424" i="5"/>
  <c r="P7424" i="5" s="1"/>
  <c r="C7424" i="5"/>
  <c r="B7424" i="5"/>
  <c r="A7424" i="5"/>
  <c r="O7423" i="5"/>
  <c r="M7423" i="5"/>
  <c r="K7423" i="5"/>
  <c r="J7423" i="5"/>
  <c r="I7423" i="5"/>
  <c r="G7423" i="5"/>
  <c r="F7423" i="5"/>
  <c r="E7423" i="5"/>
  <c r="D7423" i="5"/>
  <c r="P7423" i="5" s="1"/>
  <c r="C7423" i="5"/>
  <c r="B7423" i="5"/>
  <c r="A7423" i="5"/>
  <c r="P7422" i="5"/>
  <c r="G7422" i="5"/>
  <c r="F7422" i="5"/>
  <c r="O7422" i="5" s="1"/>
  <c r="E7422" i="5"/>
  <c r="D7422" i="5"/>
  <c r="C7422" i="5"/>
  <c r="B7422" i="5"/>
  <c r="A7422" i="5"/>
  <c r="R7421" i="5"/>
  <c r="Q7421" i="5"/>
  <c r="P7421" i="5"/>
  <c r="O7421" i="5"/>
  <c r="M7421" i="5"/>
  <c r="L7421" i="5"/>
  <c r="K7421" i="5"/>
  <c r="J7421" i="5"/>
  <c r="I7421" i="5"/>
  <c r="G7421" i="5"/>
  <c r="H7421" i="5" s="1"/>
  <c r="F7421" i="5"/>
  <c r="E7421" i="5"/>
  <c r="D7421" i="5"/>
  <c r="C7421" i="5"/>
  <c r="B7421" i="5"/>
  <c r="A7421" i="5"/>
  <c r="N7421" i="5" s="1"/>
  <c r="V7421" i="5" s="1"/>
  <c r="O7420" i="5"/>
  <c r="M7420" i="5"/>
  <c r="L7420" i="5"/>
  <c r="K7420" i="5"/>
  <c r="J7420" i="5"/>
  <c r="H7420" i="5"/>
  <c r="Q7420" i="5" s="1"/>
  <c r="G7420" i="5"/>
  <c r="I7420" i="5" s="1"/>
  <c r="F7420" i="5"/>
  <c r="E7420" i="5"/>
  <c r="D7420" i="5"/>
  <c r="P7420" i="5" s="1"/>
  <c r="C7420" i="5"/>
  <c r="B7420" i="5"/>
  <c r="A7420" i="5"/>
  <c r="G7419" i="5"/>
  <c r="F7419" i="5"/>
  <c r="O7419" i="5" s="1"/>
  <c r="E7419" i="5"/>
  <c r="D7419" i="5"/>
  <c r="P7419" i="5" s="1"/>
  <c r="C7419" i="5"/>
  <c r="B7419" i="5"/>
  <c r="A7419" i="5"/>
  <c r="I7418" i="5"/>
  <c r="G7418" i="5"/>
  <c r="K7418" i="5" s="1"/>
  <c r="F7418" i="5"/>
  <c r="O7418" i="5" s="1"/>
  <c r="E7418" i="5"/>
  <c r="D7418" i="5"/>
  <c r="P7418" i="5" s="1"/>
  <c r="C7418" i="5"/>
  <c r="B7418" i="5"/>
  <c r="A7418" i="5"/>
  <c r="Q7417" i="5"/>
  <c r="O7417" i="5"/>
  <c r="M7417" i="5"/>
  <c r="K7417" i="5"/>
  <c r="R7417" i="5" s="1"/>
  <c r="J7417" i="5"/>
  <c r="I7417" i="5"/>
  <c r="H7417" i="5"/>
  <c r="G7417" i="5"/>
  <c r="L7417" i="5" s="1"/>
  <c r="F7417" i="5"/>
  <c r="E7417" i="5"/>
  <c r="D7417" i="5"/>
  <c r="P7417" i="5" s="1"/>
  <c r="C7417" i="5"/>
  <c r="B7417" i="5"/>
  <c r="A7417" i="5"/>
  <c r="N7417" i="5" s="1"/>
  <c r="O7416" i="5"/>
  <c r="L7416" i="5"/>
  <c r="G7416" i="5"/>
  <c r="F7416" i="5"/>
  <c r="E7416" i="5"/>
  <c r="D7416" i="5"/>
  <c r="P7416" i="5" s="1"/>
  <c r="C7416" i="5"/>
  <c r="B7416" i="5"/>
  <c r="A7416" i="5"/>
  <c r="P7415" i="5"/>
  <c r="O7415" i="5"/>
  <c r="G7415" i="5"/>
  <c r="F7415" i="5"/>
  <c r="E7415" i="5"/>
  <c r="D7415" i="5"/>
  <c r="C7415" i="5"/>
  <c r="B7415" i="5"/>
  <c r="A7415" i="5"/>
  <c r="P7414" i="5"/>
  <c r="O7414" i="5"/>
  <c r="L7414" i="5"/>
  <c r="I7414" i="5"/>
  <c r="G7414" i="5"/>
  <c r="F7414" i="5"/>
  <c r="E7414" i="5"/>
  <c r="D7414" i="5"/>
  <c r="C7414" i="5"/>
  <c r="B7414" i="5"/>
  <c r="A7414" i="5"/>
  <c r="O7413" i="5"/>
  <c r="M7413" i="5"/>
  <c r="L7413" i="5"/>
  <c r="K7413" i="5"/>
  <c r="J7413" i="5"/>
  <c r="I7413" i="5"/>
  <c r="H7413" i="5"/>
  <c r="Q7413" i="5" s="1"/>
  <c r="G7413" i="5"/>
  <c r="F7413" i="5"/>
  <c r="E7413" i="5"/>
  <c r="D7413" i="5"/>
  <c r="P7413" i="5" s="1"/>
  <c r="C7413" i="5"/>
  <c r="B7413" i="5"/>
  <c r="N7413" i="5" s="1"/>
  <c r="A7413" i="5"/>
  <c r="P7412" i="5"/>
  <c r="M7412" i="5"/>
  <c r="L7412" i="5"/>
  <c r="K7412" i="5"/>
  <c r="J7412" i="5"/>
  <c r="I7412" i="5"/>
  <c r="R7412" i="5" s="1"/>
  <c r="H7412" i="5"/>
  <c r="Q7412" i="5" s="1"/>
  <c r="G7412" i="5"/>
  <c r="F7412" i="5"/>
  <c r="O7412" i="5" s="1"/>
  <c r="E7412" i="5"/>
  <c r="D7412" i="5"/>
  <c r="C7412" i="5"/>
  <c r="B7412" i="5"/>
  <c r="A7412" i="5"/>
  <c r="P7411" i="5"/>
  <c r="O7411" i="5"/>
  <c r="G7411" i="5"/>
  <c r="F7411" i="5"/>
  <c r="E7411" i="5"/>
  <c r="D7411" i="5"/>
  <c r="C7411" i="5"/>
  <c r="B7411" i="5"/>
  <c r="A7411" i="5"/>
  <c r="Q7410" i="5"/>
  <c r="P7410" i="5"/>
  <c r="O7410" i="5"/>
  <c r="M7410" i="5"/>
  <c r="L7410" i="5"/>
  <c r="K7410" i="5"/>
  <c r="R7410" i="5" s="1"/>
  <c r="I7410" i="5"/>
  <c r="H7410" i="5"/>
  <c r="G7410" i="5"/>
  <c r="J7410" i="5" s="1"/>
  <c r="F7410" i="5"/>
  <c r="E7410" i="5"/>
  <c r="D7410" i="5"/>
  <c r="C7410" i="5"/>
  <c r="B7410" i="5"/>
  <c r="A7410" i="5"/>
  <c r="M7409" i="5"/>
  <c r="G7409" i="5"/>
  <c r="F7409" i="5"/>
  <c r="O7409" i="5" s="1"/>
  <c r="E7409" i="5"/>
  <c r="D7409" i="5"/>
  <c r="P7409" i="5" s="1"/>
  <c r="C7409" i="5"/>
  <c r="B7409" i="5"/>
  <c r="A7409" i="5"/>
  <c r="P7408" i="5"/>
  <c r="O7408" i="5"/>
  <c r="M7408" i="5"/>
  <c r="K7408" i="5"/>
  <c r="J7408" i="5"/>
  <c r="H7408" i="5"/>
  <c r="Q7408" i="5" s="1"/>
  <c r="G7408" i="5"/>
  <c r="L7408" i="5" s="1"/>
  <c r="F7408" i="5"/>
  <c r="E7408" i="5"/>
  <c r="D7408" i="5"/>
  <c r="C7408" i="5"/>
  <c r="B7408" i="5"/>
  <c r="A7408" i="5"/>
  <c r="Q7407" i="5"/>
  <c r="L7407" i="5"/>
  <c r="H7407" i="5"/>
  <c r="G7407" i="5"/>
  <c r="M7407" i="5" s="1"/>
  <c r="F7407" i="5"/>
  <c r="O7407" i="5" s="1"/>
  <c r="E7407" i="5"/>
  <c r="D7407" i="5"/>
  <c r="P7407" i="5" s="1"/>
  <c r="C7407" i="5"/>
  <c r="B7407" i="5"/>
  <c r="A7407" i="5"/>
  <c r="P7406" i="5"/>
  <c r="O7406" i="5"/>
  <c r="M7406" i="5"/>
  <c r="L7406" i="5"/>
  <c r="J7406" i="5"/>
  <c r="I7406" i="5"/>
  <c r="G7406" i="5"/>
  <c r="F7406" i="5"/>
  <c r="E7406" i="5"/>
  <c r="D7406" i="5"/>
  <c r="C7406" i="5"/>
  <c r="B7406" i="5"/>
  <c r="A7406" i="5"/>
  <c r="O7405" i="5"/>
  <c r="M7405" i="5"/>
  <c r="K7405" i="5"/>
  <c r="J7405" i="5"/>
  <c r="I7405" i="5"/>
  <c r="G7405" i="5"/>
  <c r="F7405" i="5"/>
  <c r="E7405" i="5"/>
  <c r="D7405" i="5"/>
  <c r="P7405" i="5" s="1"/>
  <c r="C7405" i="5"/>
  <c r="B7405" i="5"/>
  <c r="A7405" i="5"/>
  <c r="P7404" i="5"/>
  <c r="M7404" i="5"/>
  <c r="I7404" i="5"/>
  <c r="H7404" i="5"/>
  <c r="Q7404" i="5" s="1"/>
  <c r="G7404" i="5"/>
  <c r="F7404" i="5"/>
  <c r="O7404" i="5" s="1"/>
  <c r="E7404" i="5"/>
  <c r="D7404" i="5"/>
  <c r="C7404" i="5"/>
  <c r="B7404" i="5"/>
  <c r="A7404" i="5"/>
  <c r="Q7403" i="5"/>
  <c r="P7403" i="5"/>
  <c r="O7403" i="5"/>
  <c r="M7403" i="5"/>
  <c r="L7403" i="5"/>
  <c r="K7403" i="5"/>
  <c r="I7403" i="5"/>
  <c r="G7403" i="5"/>
  <c r="H7403" i="5" s="1"/>
  <c r="F7403" i="5"/>
  <c r="E7403" i="5"/>
  <c r="D7403" i="5"/>
  <c r="C7403" i="5"/>
  <c r="B7403" i="5"/>
  <c r="A7403" i="5"/>
  <c r="O7402" i="5"/>
  <c r="M7402" i="5"/>
  <c r="G7402" i="5"/>
  <c r="F7402" i="5"/>
  <c r="E7402" i="5"/>
  <c r="D7402" i="5"/>
  <c r="P7402" i="5" s="1"/>
  <c r="C7402" i="5"/>
  <c r="B7402" i="5"/>
  <c r="A7402" i="5"/>
  <c r="Q7401" i="5"/>
  <c r="L7401" i="5"/>
  <c r="K7401" i="5"/>
  <c r="I7401" i="5"/>
  <c r="H7401" i="5"/>
  <c r="G7401" i="5"/>
  <c r="M7401" i="5" s="1"/>
  <c r="F7401" i="5"/>
  <c r="O7401" i="5" s="1"/>
  <c r="E7401" i="5"/>
  <c r="D7401" i="5"/>
  <c r="P7401" i="5" s="1"/>
  <c r="C7401" i="5"/>
  <c r="B7401" i="5"/>
  <c r="A7401" i="5"/>
  <c r="O7400" i="5"/>
  <c r="H7400" i="5"/>
  <c r="Q7400" i="5" s="1"/>
  <c r="G7400" i="5"/>
  <c r="F7400" i="5"/>
  <c r="E7400" i="5"/>
  <c r="D7400" i="5"/>
  <c r="P7400" i="5" s="1"/>
  <c r="C7400" i="5"/>
  <c r="B7400" i="5"/>
  <c r="A7400" i="5"/>
  <c r="Q7399" i="5"/>
  <c r="P7399" i="5"/>
  <c r="M7399" i="5"/>
  <c r="K7399" i="5"/>
  <c r="J7399" i="5"/>
  <c r="H7399" i="5"/>
  <c r="G7399" i="5"/>
  <c r="L7399" i="5" s="1"/>
  <c r="F7399" i="5"/>
  <c r="O7399" i="5" s="1"/>
  <c r="E7399" i="5"/>
  <c r="D7399" i="5"/>
  <c r="C7399" i="5"/>
  <c r="B7399" i="5"/>
  <c r="A7399" i="5"/>
  <c r="O7398" i="5"/>
  <c r="L7398" i="5"/>
  <c r="I7398" i="5"/>
  <c r="G7398" i="5"/>
  <c r="M7398" i="5" s="1"/>
  <c r="F7398" i="5"/>
  <c r="E7398" i="5"/>
  <c r="D7398" i="5"/>
  <c r="P7398" i="5" s="1"/>
  <c r="C7398" i="5"/>
  <c r="B7398" i="5"/>
  <c r="A7398" i="5"/>
  <c r="P7397" i="5"/>
  <c r="M7397" i="5"/>
  <c r="K7397" i="5"/>
  <c r="J7397" i="5"/>
  <c r="I7397" i="5"/>
  <c r="G7397" i="5"/>
  <c r="F7397" i="5"/>
  <c r="O7397" i="5" s="1"/>
  <c r="E7397" i="5"/>
  <c r="D7397" i="5"/>
  <c r="C7397" i="5"/>
  <c r="B7397" i="5"/>
  <c r="A7397" i="5"/>
  <c r="O7396" i="5"/>
  <c r="L7396" i="5"/>
  <c r="K7396" i="5"/>
  <c r="I7396" i="5"/>
  <c r="G7396" i="5"/>
  <c r="F7396" i="5"/>
  <c r="E7396" i="5"/>
  <c r="D7396" i="5"/>
  <c r="C7396" i="5"/>
  <c r="B7396" i="5"/>
  <c r="A7396" i="5"/>
  <c r="O7395" i="5"/>
  <c r="M7395" i="5"/>
  <c r="L7395" i="5"/>
  <c r="K7395" i="5"/>
  <c r="J7395" i="5"/>
  <c r="I7395" i="5"/>
  <c r="H7395" i="5"/>
  <c r="Q7395" i="5" s="1"/>
  <c r="G7395" i="5"/>
  <c r="F7395" i="5"/>
  <c r="E7395" i="5"/>
  <c r="D7395" i="5"/>
  <c r="P7395" i="5" s="1"/>
  <c r="C7395" i="5"/>
  <c r="B7395" i="5"/>
  <c r="A7395" i="5"/>
  <c r="P7394" i="5"/>
  <c r="M7394" i="5"/>
  <c r="J7394" i="5"/>
  <c r="H7394" i="5"/>
  <c r="Q7394" i="5" s="1"/>
  <c r="G7394" i="5"/>
  <c r="I7394" i="5" s="1"/>
  <c r="F7394" i="5"/>
  <c r="O7394" i="5" s="1"/>
  <c r="E7394" i="5"/>
  <c r="D7394" i="5"/>
  <c r="C7394" i="5"/>
  <c r="B7394" i="5"/>
  <c r="A7394" i="5"/>
  <c r="P7393" i="5"/>
  <c r="O7393" i="5"/>
  <c r="M7393" i="5"/>
  <c r="J7393" i="5"/>
  <c r="H7393" i="5"/>
  <c r="Q7393" i="5" s="1"/>
  <c r="G7393" i="5"/>
  <c r="F7393" i="5"/>
  <c r="E7393" i="5"/>
  <c r="D7393" i="5"/>
  <c r="C7393" i="5"/>
  <c r="B7393" i="5"/>
  <c r="A7393" i="5"/>
  <c r="M7392" i="5"/>
  <c r="L7392" i="5"/>
  <c r="K7392" i="5"/>
  <c r="H7392" i="5"/>
  <c r="Q7392" i="5" s="1"/>
  <c r="G7392" i="5"/>
  <c r="J7392" i="5" s="1"/>
  <c r="F7392" i="5"/>
  <c r="O7392" i="5" s="1"/>
  <c r="E7392" i="5"/>
  <c r="D7392" i="5"/>
  <c r="P7392" i="5" s="1"/>
  <c r="C7392" i="5"/>
  <c r="B7392" i="5"/>
  <c r="A7392" i="5"/>
  <c r="Q7391" i="5"/>
  <c r="O7391" i="5"/>
  <c r="M7391" i="5"/>
  <c r="L7391" i="5"/>
  <c r="K7391" i="5"/>
  <c r="I7391" i="5"/>
  <c r="G7391" i="5"/>
  <c r="H7391" i="5" s="1"/>
  <c r="F7391" i="5"/>
  <c r="E7391" i="5"/>
  <c r="D7391" i="5"/>
  <c r="P7391" i="5" s="1"/>
  <c r="C7391" i="5"/>
  <c r="B7391" i="5"/>
  <c r="A7391" i="5"/>
  <c r="P7390" i="5"/>
  <c r="O7390" i="5"/>
  <c r="M7390" i="5"/>
  <c r="J7390" i="5"/>
  <c r="H7390" i="5"/>
  <c r="Q7390" i="5" s="1"/>
  <c r="G7390" i="5"/>
  <c r="F7390" i="5"/>
  <c r="E7390" i="5"/>
  <c r="D7390" i="5"/>
  <c r="C7390" i="5"/>
  <c r="B7390" i="5"/>
  <c r="A7390" i="5"/>
  <c r="Q7389" i="5"/>
  <c r="M7389" i="5"/>
  <c r="J7389" i="5"/>
  <c r="H7389" i="5"/>
  <c r="G7389" i="5"/>
  <c r="F7389" i="5"/>
  <c r="O7389" i="5" s="1"/>
  <c r="E7389" i="5"/>
  <c r="D7389" i="5"/>
  <c r="P7389" i="5" s="1"/>
  <c r="C7389" i="5"/>
  <c r="B7389" i="5"/>
  <c r="A7389" i="5"/>
  <c r="P7388" i="5"/>
  <c r="O7388" i="5"/>
  <c r="M7388" i="5"/>
  <c r="G7388" i="5"/>
  <c r="F7388" i="5"/>
  <c r="E7388" i="5"/>
  <c r="D7388" i="5"/>
  <c r="C7388" i="5"/>
  <c r="B7388" i="5"/>
  <c r="A7388" i="5"/>
  <c r="O7387" i="5"/>
  <c r="G7387" i="5"/>
  <c r="F7387" i="5"/>
  <c r="E7387" i="5"/>
  <c r="D7387" i="5"/>
  <c r="P7387" i="5" s="1"/>
  <c r="C7387" i="5"/>
  <c r="B7387" i="5"/>
  <c r="A7387" i="5"/>
  <c r="P7386" i="5"/>
  <c r="M7386" i="5"/>
  <c r="H7386" i="5"/>
  <c r="Q7386" i="5" s="1"/>
  <c r="G7386" i="5"/>
  <c r="F7386" i="5"/>
  <c r="O7386" i="5" s="1"/>
  <c r="E7386" i="5"/>
  <c r="D7386" i="5"/>
  <c r="C7386" i="5"/>
  <c r="B7386" i="5"/>
  <c r="A7386" i="5"/>
  <c r="Q7385" i="5"/>
  <c r="P7385" i="5"/>
  <c r="O7385" i="5"/>
  <c r="M7385" i="5"/>
  <c r="L7385" i="5"/>
  <c r="K7385" i="5"/>
  <c r="I7385" i="5"/>
  <c r="G7385" i="5"/>
  <c r="H7385" i="5" s="1"/>
  <c r="F7385" i="5"/>
  <c r="E7385" i="5"/>
  <c r="D7385" i="5"/>
  <c r="C7385" i="5"/>
  <c r="B7385" i="5"/>
  <c r="A7385" i="5"/>
  <c r="O7384" i="5"/>
  <c r="M7384" i="5"/>
  <c r="L7384" i="5"/>
  <c r="K7384" i="5"/>
  <c r="J7384" i="5"/>
  <c r="I7384" i="5"/>
  <c r="H7384" i="5"/>
  <c r="Q7384" i="5" s="1"/>
  <c r="G7384" i="5"/>
  <c r="F7384" i="5"/>
  <c r="E7384" i="5"/>
  <c r="D7384" i="5"/>
  <c r="P7384" i="5" s="1"/>
  <c r="C7384" i="5"/>
  <c r="B7384" i="5"/>
  <c r="A7384" i="5"/>
  <c r="N7384" i="5" s="1"/>
  <c r="K7383" i="5"/>
  <c r="I7383" i="5"/>
  <c r="G7383" i="5"/>
  <c r="F7383" i="5"/>
  <c r="O7383" i="5" s="1"/>
  <c r="E7383" i="5"/>
  <c r="D7383" i="5"/>
  <c r="P7383" i="5" s="1"/>
  <c r="C7383" i="5"/>
  <c r="B7383" i="5"/>
  <c r="A7383" i="5"/>
  <c r="P7382" i="5"/>
  <c r="O7382" i="5"/>
  <c r="J7382" i="5"/>
  <c r="G7382" i="5"/>
  <c r="F7382" i="5"/>
  <c r="E7382" i="5"/>
  <c r="D7382" i="5"/>
  <c r="C7382" i="5"/>
  <c r="B7382" i="5"/>
  <c r="A7382" i="5"/>
  <c r="P7381" i="5"/>
  <c r="G7381" i="5"/>
  <c r="F7381" i="5"/>
  <c r="O7381" i="5" s="1"/>
  <c r="E7381" i="5"/>
  <c r="D7381" i="5"/>
  <c r="C7381" i="5"/>
  <c r="B7381" i="5"/>
  <c r="A7381" i="5"/>
  <c r="O7380" i="5"/>
  <c r="M7380" i="5"/>
  <c r="G7380" i="5"/>
  <c r="F7380" i="5"/>
  <c r="E7380" i="5"/>
  <c r="D7380" i="5"/>
  <c r="P7380" i="5" s="1"/>
  <c r="C7380" i="5"/>
  <c r="B7380" i="5"/>
  <c r="A7380" i="5"/>
  <c r="P7379" i="5"/>
  <c r="O7379" i="5"/>
  <c r="M7379" i="5"/>
  <c r="L7379" i="5"/>
  <c r="K7379" i="5"/>
  <c r="J7379" i="5"/>
  <c r="H7379" i="5"/>
  <c r="Q7379" i="5" s="1"/>
  <c r="G7379" i="5"/>
  <c r="I7379" i="5" s="1"/>
  <c r="R7379" i="5" s="1"/>
  <c r="F7379" i="5"/>
  <c r="E7379" i="5"/>
  <c r="D7379" i="5"/>
  <c r="C7379" i="5"/>
  <c r="B7379" i="5"/>
  <c r="A7379" i="5"/>
  <c r="N7379" i="5" s="1"/>
  <c r="O7378" i="5"/>
  <c r="M7378" i="5"/>
  <c r="K7378" i="5"/>
  <c r="I7378" i="5"/>
  <c r="G7378" i="5"/>
  <c r="L7378" i="5" s="1"/>
  <c r="F7378" i="5"/>
  <c r="E7378" i="5"/>
  <c r="D7378" i="5"/>
  <c r="P7378" i="5" s="1"/>
  <c r="C7378" i="5"/>
  <c r="B7378" i="5"/>
  <c r="A7378" i="5"/>
  <c r="H7377" i="5"/>
  <c r="Q7377" i="5" s="1"/>
  <c r="G7377" i="5"/>
  <c r="F7377" i="5"/>
  <c r="O7377" i="5" s="1"/>
  <c r="E7377" i="5"/>
  <c r="D7377" i="5"/>
  <c r="P7377" i="5" s="1"/>
  <c r="C7377" i="5"/>
  <c r="B7377" i="5"/>
  <c r="A7377" i="5"/>
  <c r="Q7376" i="5"/>
  <c r="P7376" i="5"/>
  <c r="O7376" i="5"/>
  <c r="M7376" i="5"/>
  <c r="L7376" i="5"/>
  <c r="J7376" i="5"/>
  <c r="I7376" i="5"/>
  <c r="G7376" i="5"/>
  <c r="H7376" i="5" s="1"/>
  <c r="F7376" i="5"/>
  <c r="E7376" i="5"/>
  <c r="D7376" i="5"/>
  <c r="C7376" i="5"/>
  <c r="B7376" i="5"/>
  <c r="A7376" i="5"/>
  <c r="O7375" i="5"/>
  <c r="M7375" i="5"/>
  <c r="L7375" i="5"/>
  <c r="K7375" i="5"/>
  <c r="J7375" i="5"/>
  <c r="I7375" i="5"/>
  <c r="H7375" i="5"/>
  <c r="Q7375" i="5" s="1"/>
  <c r="G7375" i="5"/>
  <c r="F7375" i="5"/>
  <c r="E7375" i="5"/>
  <c r="D7375" i="5"/>
  <c r="P7375" i="5" s="1"/>
  <c r="C7375" i="5"/>
  <c r="B7375" i="5"/>
  <c r="A7375" i="5"/>
  <c r="O7374" i="5"/>
  <c r="J7374" i="5"/>
  <c r="H7374" i="5"/>
  <c r="Q7374" i="5" s="1"/>
  <c r="G7374" i="5"/>
  <c r="F7374" i="5"/>
  <c r="E7374" i="5"/>
  <c r="D7374" i="5"/>
  <c r="P7374" i="5" s="1"/>
  <c r="C7374" i="5"/>
  <c r="B7374" i="5"/>
  <c r="A7374" i="5"/>
  <c r="O7373" i="5"/>
  <c r="G7373" i="5"/>
  <c r="F7373" i="5"/>
  <c r="E7373" i="5"/>
  <c r="D7373" i="5"/>
  <c r="P7373" i="5" s="1"/>
  <c r="C7373" i="5"/>
  <c r="B7373" i="5"/>
  <c r="A7373" i="5"/>
  <c r="Q7372" i="5"/>
  <c r="M7372" i="5"/>
  <c r="K7372" i="5"/>
  <c r="I7372" i="5"/>
  <c r="H7372" i="5"/>
  <c r="G7372" i="5"/>
  <c r="L7372" i="5" s="1"/>
  <c r="F7372" i="5"/>
  <c r="O7372" i="5" s="1"/>
  <c r="E7372" i="5"/>
  <c r="D7372" i="5"/>
  <c r="P7372" i="5" s="1"/>
  <c r="C7372" i="5"/>
  <c r="B7372" i="5"/>
  <c r="A7372" i="5"/>
  <c r="O7371" i="5"/>
  <c r="M7371" i="5"/>
  <c r="L7371" i="5"/>
  <c r="K7371" i="5"/>
  <c r="J7371" i="5"/>
  <c r="I7371" i="5"/>
  <c r="H7371" i="5"/>
  <c r="Q7371" i="5" s="1"/>
  <c r="G7371" i="5"/>
  <c r="F7371" i="5"/>
  <c r="E7371" i="5"/>
  <c r="D7371" i="5"/>
  <c r="P7371" i="5" s="1"/>
  <c r="C7371" i="5"/>
  <c r="B7371" i="5"/>
  <c r="A7371" i="5"/>
  <c r="K7370" i="5"/>
  <c r="I7370" i="5"/>
  <c r="H7370" i="5"/>
  <c r="Q7370" i="5" s="1"/>
  <c r="G7370" i="5"/>
  <c r="L7370" i="5" s="1"/>
  <c r="F7370" i="5"/>
  <c r="O7370" i="5" s="1"/>
  <c r="E7370" i="5"/>
  <c r="D7370" i="5"/>
  <c r="P7370" i="5" s="1"/>
  <c r="C7370" i="5"/>
  <c r="B7370" i="5"/>
  <c r="A7370" i="5"/>
  <c r="Q7369" i="5"/>
  <c r="I7369" i="5"/>
  <c r="H7369" i="5"/>
  <c r="G7369" i="5"/>
  <c r="F7369" i="5"/>
  <c r="O7369" i="5" s="1"/>
  <c r="E7369" i="5"/>
  <c r="D7369" i="5"/>
  <c r="P7369" i="5" s="1"/>
  <c r="C7369" i="5"/>
  <c r="B7369" i="5"/>
  <c r="A7369" i="5"/>
  <c r="P7368" i="5"/>
  <c r="O7368" i="5"/>
  <c r="I7368" i="5"/>
  <c r="G7368" i="5"/>
  <c r="F7368" i="5"/>
  <c r="E7368" i="5"/>
  <c r="D7368" i="5"/>
  <c r="C7368" i="5"/>
  <c r="B7368" i="5"/>
  <c r="A7368" i="5"/>
  <c r="O7367" i="5"/>
  <c r="L7367" i="5"/>
  <c r="G7367" i="5"/>
  <c r="M7367" i="5" s="1"/>
  <c r="F7367" i="5"/>
  <c r="E7367" i="5"/>
  <c r="D7367" i="5"/>
  <c r="P7367" i="5" s="1"/>
  <c r="C7367" i="5"/>
  <c r="B7367" i="5"/>
  <c r="A7367" i="5"/>
  <c r="O7366" i="5"/>
  <c r="M7366" i="5"/>
  <c r="L7366" i="5"/>
  <c r="K7366" i="5"/>
  <c r="J7366" i="5"/>
  <c r="H7366" i="5"/>
  <c r="Q7366" i="5" s="1"/>
  <c r="G7366" i="5"/>
  <c r="I7366" i="5" s="1"/>
  <c r="F7366" i="5"/>
  <c r="E7366" i="5"/>
  <c r="D7366" i="5"/>
  <c r="P7366" i="5" s="1"/>
  <c r="C7366" i="5"/>
  <c r="B7366" i="5"/>
  <c r="A7366" i="5"/>
  <c r="M7365" i="5"/>
  <c r="L7365" i="5"/>
  <c r="K7365" i="5"/>
  <c r="R7365" i="5" s="1"/>
  <c r="J7365" i="5"/>
  <c r="I7365" i="5"/>
  <c r="H7365" i="5"/>
  <c r="Q7365" i="5" s="1"/>
  <c r="G7365" i="5"/>
  <c r="F7365" i="5"/>
  <c r="O7365" i="5" s="1"/>
  <c r="E7365" i="5"/>
  <c r="D7365" i="5"/>
  <c r="P7365" i="5" s="1"/>
  <c r="C7365" i="5"/>
  <c r="B7365" i="5"/>
  <c r="A7365" i="5"/>
  <c r="P7364" i="5"/>
  <c r="M7364" i="5"/>
  <c r="J7364" i="5"/>
  <c r="G7364" i="5"/>
  <c r="L7364" i="5" s="1"/>
  <c r="F7364" i="5"/>
  <c r="O7364" i="5" s="1"/>
  <c r="E7364" i="5"/>
  <c r="D7364" i="5"/>
  <c r="C7364" i="5"/>
  <c r="B7364" i="5"/>
  <c r="A7364" i="5"/>
  <c r="P7363" i="5"/>
  <c r="G7363" i="5"/>
  <c r="F7363" i="5"/>
  <c r="O7363" i="5" s="1"/>
  <c r="E7363" i="5"/>
  <c r="D7363" i="5"/>
  <c r="C7363" i="5"/>
  <c r="B7363" i="5"/>
  <c r="A7363" i="5"/>
  <c r="O7362" i="5"/>
  <c r="G7362" i="5"/>
  <c r="F7362" i="5"/>
  <c r="E7362" i="5"/>
  <c r="D7362" i="5"/>
  <c r="P7362" i="5" s="1"/>
  <c r="C7362" i="5"/>
  <c r="B7362" i="5"/>
  <c r="A7362" i="5"/>
  <c r="P7361" i="5"/>
  <c r="O7361" i="5"/>
  <c r="M7361" i="5"/>
  <c r="L7361" i="5"/>
  <c r="J7361" i="5"/>
  <c r="G7361" i="5"/>
  <c r="F7361" i="5"/>
  <c r="E7361" i="5"/>
  <c r="D7361" i="5"/>
  <c r="C7361" i="5"/>
  <c r="B7361" i="5"/>
  <c r="A7361" i="5"/>
  <c r="O7360" i="5"/>
  <c r="M7360" i="5"/>
  <c r="L7360" i="5"/>
  <c r="K7360" i="5"/>
  <c r="J7360" i="5"/>
  <c r="H7360" i="5"/>
  <c r="Q7360" i="5" s="1"/>
  <c r="G7360" i="5"/>
  <c r="I7360" i="5" s="1"/>
  <c r="F7360" i="5"/>
  <c r="E7360" i="5"/>
  <c r="D7360" i="5"/>
  <c r="P7360" i="5" s="1"/>
  <c r="C7360" i="5"/>
  <c r="B7360" i="5"/>
  <c r="A7360" i="5"/>
  <c r="O7359" i="5"/>
  <c r="M7359" i="5"/>
  <c r="L7359" i="5"/>
  <c r="K7359" i="5"/>
  <c r="J7359" i="5"/>
  <c r="I7359" i="5"/>
  <c r="H7359" i="5"/>
  <c r="Q7359" i="5" s="1"/>
  <c r="G7359" i="5"/>
  <c r="F7359" i="5"/>
  <c r="E7359" i="5"/>
  <c r="D7359" i="5"/>
  <c r="P7359" i="5" s="1"/>
  <c r="C7359" i="5"/>
  <c r="B7359" i="5"/>
  <c r="A7359" i="5"/>
  <c r="K7358" i="5"/>
  <c r="H7358" i="5"/>
  <c r="Q7358" i="5" s="1"/>
  <c r="G7358" i="5"/>
  <c r="L7358" i="5" s="1"/>
  <c r="F7358" i="5"/>
  <c r="O7358" i="5" s="1"/>
  <c r="E7358" i="5"/>
  <c r="D7358" i="5"/>
  <c r="P7358" i="5" s="1"/>
  <c r="C7358" i="5"/>
  <c r="B7358" i="5"/>
  <c r="A7358" i="5"/>
  <c r="Q7357" i="5"/>
  <c r="I7357" i="5"/>
  <c r="H7357" i="5"/>
  <c r="G7357" i="5"/>
  <c r="F7357" i="5"/>
  <c r="O7357" i="5" s="1"/>
  <c r="E7357" i="5"/>
  <c r="D7357" i="5"/>
  <c r="P7357" i="5" s="1"/>
  <c r="C7357" i="5"/>
  <c r="B7357" i="5"/>
  <c r="A7357" i="5"/>
  <c r="P7356" i="5"/>
  <c r="O7356" i="5"/>
  <c r="I7356" i="5"/>
  <c r="G7356" i="5"/>
  <c r="F7356" i="5"/>
  <c r="E7356" i="5"/>
  <c r="D7356" i="5"/>
  <c r="C7356" i="5"/>
  <c r="B7356" i="5"/>
  <c r="A7356" i="5"/>
  <c r="O7355" i="5"/>
  <c r="L7355" i="5"/>
  <c r="G7355" i="5"/>
  <c r="M7355" i="5" s="1"/>
  <c r="F7355" i="5"/>
  <c r="E7355" i="5"/>
  <c r="D7355" i="5"/>
  <c r="P7355" i="5" s="1"/>
  <c r="C7355" i="5"/>
  <c r="B7355" i="5"/>
  <c r="A7355" i="5"/>
  <c r="O7354" i="5"/>
  <c r="M7354" i="5"/>
  <c r="L7354" i="5"/>
  <c r="K7354" i="5"/>
  <c r="J7354" i="5"/>
  <c r="H7354" i="5"/>
  <c r="Q7354" i="5" s="1"/>
  <c r="G7354" i="5"/>
  <c r="I7354" i="5" s="1"/>
  <c r="F7354" i="5"/>
  <c r="E7354" i="5"/>
  <c r="D7354" i="5"/>
  <c r="P7354" i="5" s="1"/>
  <c r="C7354" i="5"/>
  <c r="B7354" i="5"/>
  <c r="A7354" i="5"/>
  <c r="N7354" i="5" s="1"/>
  <c r="M7353" i="5"/>
  <c r="L7353" i="5"/>
  <c r="K7353" i="5"/>
  <c r="R7353" i="5" s="1"/>
  <c r="J7353" i="5"/>
  <c r="I7353" i="5"/>
  <c r="H7353" i="5"/>
  <c r="Q7353" i="5" s="1"/>
  <c r="G7353" i="5"/>
  <c r="F7353" i="5"/>
  <c r="O7353" i="5" s="1"/>
  <c r="E7353" i="5"/>
  <c r="D7353" i="5"/>
  <c r="P7353" i="5" s="1"/>
  <c r="C7353" i="5"/>
  <c r="B7353" i="5"/>
  <c r="A7353" i="5"/>
  <c r="P7352" i="5"/>
  <c r="M7352" i="5"/>
  <c r="J7352" i="5"/>
  <c r="G7352" i="5"/>
  <c r="L7352" i="5" s="1"/>
  <c r="F7352" i="5"/>
  <c r="O7352" i="5" s="1"/>
  <c r="E7352" i="5"/>
  <c r="D7352" i="5"/>
  <c r="C7352" i="5"/>
  <c r="B7352" i="5"/>
  <c r="A7352" i="5"/>
  <c r="P7351" i="5"/>
  <c r="K7351" i="5"/>
  <c r="G7351" i="5"/>
  <c r="F7351" i="5"/>
  <c r="O7351" i="5" s="1"/>
  <c r="E7351" i="5"/>
  <c r="D7351" i="5"/>
  <c r="C7351" i="5"/>
  <c r="B7351" i="5"/>
  <c r="A7351" i="5"/>
  <c r="O7350" i="5"/>
  <c r="G7350" i="5"/>
  <c r="F7350" i="5"/>
  <c r="E7350" i="5"/>
  <c r="D7350" i="5"/>
  <c r="P7350" i="5" s="1"/>
  <c r="C7350" i="5"/>
  <c r="B7350" i="5"/>
  <c r="A7350" i="5"/>
  <c r="P7349" i="5"/>
  <c r="O7349" i="5"/>
  <c r="M7349" i="5"/>
  <c r="L7349" i="5"/>
  <c r="J7349" i="5"/>
  <c r="G7349" i="5"/>
  <c r="F7349" i="5"/>
  <c r="E7349" i="5"/>
  <c r="D7349" i="5"/>
  <c r="C7349" i="5"/>
  <c r="B7349" i="5"/>
  <c r="A7349" i="5"/>
  <c r="O7348" i="5"/>
  <c r="M7348" i="5"/>
  <c r="L7348" i="5"/>
  <c r="K7348" i="5"/>
  <c r="J7348" i="5"/>
  <c r="H7348" i="5"/>
  <c r="Q7348" i="5" s="1"/>
  <c r="G7348" i="5"/>
  <c r="I7348" i="5" s="1"/>
  <c r="F7348" i="5"/>
  <c r="E7348" i="5"/>
  <c r="D7348" i="5"/>
  <c r="P7348" i="5" s="1"/>
  <c r="C7348" i="5"/>
  <c r="B7348" i="5"/>
  <c r="A7348" i="5"/>
  <c r="O7347" i="5"/>
  <c r="M7347" i="5"/>
  <c r="L7347" i="5"/>
  <c r="K7347" i="5"/>
  <c r="J7347" i="5"/>
  <c r="I7347" i="5"/>
  <c r="H7347" i="5"/>
  <c r="Q7347" i="5" s="1"/>
  <c r="G7347" i="5"/>
  <c r="F7347" i="5"/>
  <c r="E7347" i="5"/>
  <c r="D7347" i="5"/>
  <c r="P7347" i="5" s="1"/>
  <c r="C7347" i="5"/>
  <c r="B7347" i="5"/>
  <c r="A7347" i="5"/>
  <c r="K7346" i="5"/>
  <c r="H7346" i="5"/>
  <c r="Q7346" i="5" s="1"/>
  <c r="G7346" i="5"/>
  <c r="L7346" i="5" s="1"/>
  <c r="F7346" i="5"/>
  <c r="O7346" i="5" s="1"/>
  <c r="E7346" i="5"/>
  <c r="D7346" i="5"/>
  <c r="P7346" i="5" s="1"/>
  <c r="C7346" i="5"/>
  <c r="B7346" i="5"/>
  <c r="A7346" i="5"/>
  <c r="Q7345" i="5"/>
  <c r="I7345" i="5"/>
  <c r="H7345" i="5"/>
  <c r="G7345" i="5"/>
  <c r="F7345" i="5"/>
  <c r="O7345" i="5" s="1"/>
  <c r="E7345" i="5"/>
  <c r="D7345" i="5"/>
  <c r="C7345" i="5"/>
  <c r="B7345" i="5"/>
  <c r="A7345" i="5"/>
  <c r="P7344" i="5"/>
  <c r="O7344" i="5"/>
  <c r="I7344" i="5"/>
  <c r="G7344" i="5"/>
  <c r="F7344" i="5"/>
  <c r="E7344" i="5"/>
  <c r="D7344" i="5"/>
  <c r="C7344" i="5"/>
  <c r="B7344" i="5"/>
  <c r="A7344" i="5"/>
  <c r="O7343" i="5"/>
  <c r="L7343" i="5"/>
  <c r="G7343" i="5"/>
  <c r="M7343" i="5" s="1"/>
  <c r="F7343" i="5"/>
  <c r="E7343" i="5"/>
  <c r="D7343" i="5"/>
  <c r="P7343" i="5" s="1"/>
  <c r="C7343" i="5"/>
  <c r="B7343" i="5"/>
  <c r="A7343" i="5"/>
  <c r="O7342" i="5"/>
  <c r="M7342" i="5"/>
  <c r="L7342" i="5"/>
  <c r="K7342" i="5"/>
  <c r="J7342" i="5"/>
  <c r="H7342" i="5"/>
  <c r="Q7342" i="5" s="1"/>
  <c r="G7342" i="5"/>
  <c r="I7342" i="5" s="1"/>
  <c r="F7342" i="5"/>
  <c r="E7342" i="5"/>
  <c r="D7342" i="5"/>
  <c r="P7342" i="5" s="1"/>
  <c r="C7342" i="5"/>
  <c r="B7342" i="5"/>
  <c r="A7342" i="5"/>
  <c r="M7341" i="5"/>
  <c r="L7341" i="5"/>
  <c r="K7341" i="5"/>
  <c r="R7341" i="5" s="1"/>
  <c r="J7341" i="5"/>
  <c r="I7341" i="5"/>
  <c r="H7341" i="5"/>
  <c r="Q7341" i="5" s="1"/>
  <c r="G7341" i="5"/>
  <c r="F7341" i="5"/>
  <c r="O7341" i="5" s="1"/>
  <c r="E7341" i="5"/>
  <c r="D7341" i="5"/>
  <c r="P7341" i="5" s="1"/>
  <c r="C7341" i="5"/>
  <c r="B7341" i="5"/>
  <c r="A7341" i="5"/>
  <c r="P7340" i="5"/>
  <c r="M7340" i="5"/>
  <c r="J7340" i="5"/>
  <c r="G7340" i="5"/>
  <c r="L7340" i="5" s="1"/>
  <c r="F7340" i="5"/>
  <c r="O7340" i="5" s="1"/>
  <c r="E7340" i="5"/>
  <c r="D7340" i="5"/>
  <c r="C7340" i="5"/>
  <c r="B7340" i="5"/>
  <c r="A7340" i="5"/>
  <c r="P7339" i="5"/>
  <c r="G7339" i="5"/>
  <c r="F7339" i="5"/>
  <c r="O7339" i="5" s="1"/>
  <c r="E7339" i="5"/>
  <c r="D7339" i="5"/>
  <c r="C7339" i="5"/>
  <c r="B7339" i="5"/>
  <c r="A7339" i="5"/>
  <c r="O7338" i="5"/>
  <c r="G7338" i="5"/>
  <c r="F7338" i="5"/>
  <c r="E7338" i="5"/>
  <c r="D7338" i="5"/>
  <c r="P7338" i="5" s="1"/>
  <c r="C7338" i="5"/>
  <c r="B7338" i="5"/>
  <c r="A7338" i="5"/>
  <c r="P7337" i="5"/>
  <c r="O7337" i="5"/>
  <c r="M7337" i="5"/>
  <c r="L7337" i="5"/>
  <c r="J7337" i="5"/>
  <c r="G7337" i="5"/>
  <c r="F7337" i="5"/>
  <c r="E7337" i="5"/>
  <c r="D7337" i="5"/>
  <c r="C7337" i="5"/>
  <c r="B7337" i="5"/>
  <c r="A7337" i="5"/>
  <c r="O7336" i="5"/>
  <c r="M7336" i="5"/>
  <c r="L7336" i="5"/>
  <c r="K7336" i="5"/>
  <c r="J7336" i="5"/>
  <c r="H7336" i="5"/>
  <c r="Q7336" i="5" s="1"/>
  <c r="G7336" i="5"/>
  <c r="I7336" i="5" s="1"/>
  <c r="F7336" i="5"/>
  <c r="E7336" i="5"/>
  <c r="D7336" i="5"/>
  <c r="P7336" i="5" s="1"/>
  <c r="C7336" i="5"/>
  <c r="B7336" i="5"/>
  <c r="A7336" i="5"/>
  <c r="N7336" i="5" s="1"/>
  <c r="O7335" i="5"/>
  <c r="M7335" i="5"/>
  <c r="L7335" i="5"/>
  <c r="K7335" i="5"/>
  <c r="J7335" i="5"/>
  <c r="I7335" i="5"/>
  <c r="R7335" i="5" s="1"/>
  <c r="H7335" i="5"/>
  <c r="Q7335" i="5" s="1"/>
  <c r="G7335" i="5"/>
  <c r="F7335" i="5"/>
  <c r="E7335" i="5"/>
  <c r="D7335" i="5"/>
  <c r="P7335" i="5" s="1"/>
  <c r="C7335" i="5"/>
  <c r="B7335" i="5"/>
  <c r="A7335" i="5"/>
  <c r="K7334" i="5"/>
  <c r="H7334" i="5"/>
  <c r="Q7334" i="5" s="1"/>
  <c r="G7334" i="5"/>
  <c r="L7334" i="5" s="1"/>
  <c r="F7334" i="5"/>
  <c r="O7334" i="5" s="1"/>
  <c r="E7334" i="5"/>
  <c r="D7334" i="5"/>
  <c r="P7334" i="5" s="1"/>
  <c r="C7334" i="5"/>
  <c r="B7334" i="5"/>
  <c r="A7334" i="5"/>
  <c r="Q7333" i="5"/>
  <c r="I7333" i="5"/>
  <c r="H7333" i="5"/>
  <c r="G7333" i="5"/>
  <c r="F7333" i="5"/>
  <c r="O7333" i="5" s="1"/>
  <c r="E7333" i="5"/>
  <c r="D7333" i="5"/>
  <c r="C7333" i="5"/>
  <c r="B7333" i="5"/>
  <c r="A7333" i="5"/>
  <c r="P7332" i="5"/>
  <c r="O7332" i="5"/>
  <c r="I7332" i="5"/>
  <c r="G7332" i="5"/>
  <c r="F7332" i="5"/>
  <c r="E7332" i="5"/>
  <c r="D7332" i="5"/>
  <c r="C7332" i="5"/>
  <c r="B7332" i="5"/>
  <c r="A7332" i="5"/>
  <c r="O7331" i="5"/>
  <c r="L7331" i="5"/>
  <c r="G7331" i="5"/>
  <c r="M7331" i="5" s="1"/>
  <c r="F7331" i="5"/>
  <c r="E7331" i="5"/>
  <c r="D7331" i="5"/>
  <c r="P7331" i="5" s="1"/>
  <c r="C7331" i="5"/>
  <c r="B7331" i="5"/>
  <c r="A7331" i="5"/>
  <c r="O7330" i="5"/>
  <c r="M7330" i="5"/>
  <c r="L7330" i="5"/>
  <c r="K7330" i="5"/>
  <c r="J7330" i="5"/>
  <c r="H7330" i="5"/>
  <c r="Q7330" i="5" s="1"/>
  <c r="G7330" i="5"/>
  <c r="I7330" i="5" s="1"/>
  <c r="F7330" i="5"/>
  <c r="E7330" i="5"/>
  <c r="D7330" i="5"/>
  <c r="P7330" i="5" s="1"/>
  <c r="C7330" i="5"/>
  <c r="B7330" i="5"/>
  <c r="A7330" i="5"/>
  <c r="M7329" i="5"/>
  <c r="L7329" i="5"/>
  <c r="K7329" i="5"/>
  <c r="R7329" i="5" s="1"/>
  <c r="J7329" i="5"/>
  <c r="I7329" i="5"/>
  <c r="H7329" i="5"/>
  <c r="Q7329" i="5" s="1"/>
  <c r="G7329" i="5"/>
  <c r="F7329" i="5"/>
  <c r="O7329" i="5" s="1"/>
  <c r="E7329" i="5"/>
  <c r="D7329" i="5"/>
  <c r="P7329" i="5" s="1"/>
  <c r="C7329" i="5"/>
  <c r="B7329" i="5"/>
  <c r="A7329" i="5"/>
  <c r="P7328" i="5"/>
  <c r="M7328" i="5"/>
  <c r="J7328" i="5"/>
  <c r="G7328" i="5"/>
  <c r="L7328" i="5" s="1"/>
  <c r="F7328" i="5"/>
  <c r="O7328" i="5" s="1"/>
  <c r="E7328" i="5"/>
  <c r="D7328" i="5"/>
  <c r="C7328" i="5"/>
  <c r="B7328" i="5"/>
  <c r="A7328" i="5"/>
  <c r="P7327" i="5"/>
  <c r="K7327" i="5"/>
  <c r="G7327" i="5"/>
  <c r="F7327" i="5"/>
  <c r="O7327" i="5" s="1"/>
  <c r="E7327" i="5"/>
  <c r="D7327" i="5"/>
  <c r="C7327" i="5"/>
  <c r="B7327" i="5"/>
  <c r="A7327" i="5"/>
  <c r="O7326" i="5"/>
  <c r="G7326" i="5"/>
  <c r="F7326" i="5"/>
  <c r="E7326" i="5"/>
  <c r="D7326" i="5"/>
  <c r="P7326" i="5" s="1"/>
  <c r="C7326" i="5"/>
  <c r="B7326" i="5"/>
  <c r="A7326" i="5"/>
  <c r="P7325" i="5"/>
  <c r="O7325" i="5"/>
  <c r="M7325" i="5"/>
  <c r="L7325" i="5"/>
  <c r="J7325" i="5"/>
  <c r="G7325" i="5"/>
  <c r="F7325" i="5"/>
  <c r="E7325" i="5"/>
  <c r="D7325" i="5"/>
  <c r="C7325" i="5"/>
  <c r="B7325" i="5"/>
  <c r="A7325" i="5"/>
  <c r="O7324" i="5"/>
  <c r="M7324" i="5"/>
  <c r="L7324" i="5"/>
  <c r="K7324" i="5"/>
  <c r="J7324" i="5"/>
  <c r="H7324" i="5"/>
  <c r="Q7324" i="5" s="1"/>
  <c r="G7324" i="5"/>
  <c r="I7324" i="5" s="1"/>
  <c r="F7324" i="5"/>
  <c r="E7324" i="5"/>
  <c r="D7324" i="5"/>
  <c r="P7324" i="5" s="1"/>
  <c r="C7324" i="5"/>
  <c r="B7324" i="5"/>
  <c r="A7324" i="5"/>
  <c r="O7323" i="5"/>
  <c r="M7323" i="5"/>
  <c r="L7323" i="5"/>
  <c r="K7323" i="5"/>
  <c r="J7323" i="5"/>
  <c r="I7323" i="5"/>
  <c r="H7323" i="5"/>
  <c r="Q7323" i="5" s="1"/>
  <c r="G7323" i="5"/>
  <c r="F7323" i="5"/>
  <c r="E7323" i="5"/>
  <c r="D7323" i="5"/>
  <c r="P7323" i="5" s="1"/>
  <c r="C7323" i="5"/>
  <c r="B7323" i="5"/>
  <c r="A7323" i="5"/>
  <c r="K7322" i="5"/>
  <c r="H7322" i="5"/>
  <c r="Q7322" i="5" s="1"/>
  <c r="G7322" i="5"/>
  <c r="L7322" i="5" s="1"/>
  <c r="F7322" i="5"/>
  <c r="O7322" i="5" s="1"/>
  <c r="E7322" i="5"/>
  <c r="D7322" i="5"/>
  <c r="P7322" i="5" s="1"/>
  <c r="C7322" i="5"/>
  <c r="B7322" i="5"/>
  <c r="A7322" i="5"/>
  <c r="Q7321" i="5"/>
  <c r="I7321" i="5"/>
  <c r="H7321" i="5"/>
  <c r="G7321" i="5"/>
  <c r="F7321" i="5"/>
  <c r="O7321" i="5" s="1"/>
  <c r="E7321" i="5"/>
  <c r="D7321" i="5"/>
  <c r="P7321" i="5" s="1"/>
  <c r="C7321" i="5"/>
  <c r="B7321" i="5"/>
  <c r="A7321" i="5"/>
  <c r="P7320" i="5"/>
  <c r="O7320" i="5"/>
  <c r="I7320" i="5"/>
  <c r="G7320" i="5"/>
  <c r="F7320" i="5"/>
  <c r="E7320" i="5"/>
  <c r="D7320" i="5"/>
  <c r="C7320" i="5"/>
  <c r="B7320" i="5"/>
  <c r="A7320" i="5"/>
  <c r="O7319" i="5"/>
  <c r="G7319" i="5"/>
  <c r="F7319" i="5"/>
  <c r="E7319" i="5"/>
  <c r="D7319" i="5"/>
  <c r="P7319" i="5" s="1"/>
  <c r="C7319" i="5"/>
  <c r="B7319" i="5"/>
  <c r="A7319" i="5"/>
  <c r="O7318" i="5"/>
  <c r="M7318" i="5"/>
  <c r="L7318" i="5"/>
  <c r="K7318" i="5"/>
  <c r="J7318" i="5"/>
  <c r="H7318" i="5"/>
  <c r="Q7318" i="5" s="1"/>
  <c r="G7318" i="5"/>
  <c r="I7318" i="5" s="1"/>
  <c r="F7318" i="5"/>
  <c r="E7318" i="5"/>
  <c r="D7318" i="5"/>
  <c r="P7318" i="5" s="1"/>
  <c r="C7318" i="5"/>
  <c r="B7318" i="5"/>
  <c r="A7318" i="5"/>
  <c r="M7317" i="5"/>
  <c r="L7317" i="5"/>
  <c r="K7317" i="5"/>
  <c r="R7317" i="5" s="1"/>
  <c r="J7317" i="5"/>
  <c r="I7317" i="5"/>
  <c r="H7317" i="5"/>
  <c r="Q7317" i="5" s="1"/>
  <c r="G7317" i="5"/>
  <c r="F7317" i="5"/>
  <c r="O7317" i="5" s="1"/>
  <c r="E7317" i="5"/>
  <c r="D7317" i="5"/>
  <c r="P7317" i="5" s="1"/>
  <c r="C7317" i="5"/>
  <c r="B7317" i="5"/>
  <c r="A7317" i="5"/>
  <c r="P7316" i="5"/>
  <c r="M7316" i="5"/>
  <c r="J7316" i="5"/>
  <c r="G7316" i="5"/>
  <c r="L7316" i="5" s="1"/>
  <c r="F7316" i="5"/>
  <c r="O7316" i="5" s="1"/>
  <c r="E7316" i="5"/>
  <c r="D7316" i="5"/>
  <c r="C7316" i="5"/>
  <c r="B7316" i="5"/>
  <c r="A7316" i="5"/>
  <c r="P7315" i="5"/>
  <c r="G7315" i="5"/>
  <c r="F7315" i="5"/>
  <c r="O7315" i="5" s="1"/>
  <c r="E7315" i="5"/>
  <c r="D7315" i="5"/>
  <c r="C7315" i="5"/>
  <c r="B7315" i="5"/>
  <c r="A7315" i="5"/>
  <c r="O7314" i="5"/>
  <c r="G7314" i="5"/>
  <c r="F7314" i="5"/>
  <c r="E7314" i="5"/>
  <c r="D7314" i="5"/>
  <c r="P7314" i="5" s="1"/>
  <c r="C7314" i="5"/>
  <c r="B7314" i="5"/>
  <c r="A7314" i="5"/>
  <c r="P7313" i="5"/>
  <c r="O7313" i="5"/>
  <c r="M7313" i="5"/>
  <c r="L7313" i="5"/>
  <c r="J7313" i="5"/>
  <c r="G7313" i="5"/>
  <c r="F7313" i="5"/>
  <c r="E7313" i="5"/>
  <c r="D7313" i="5"/>
  <c r="C7313" i="5"/>
  <c r="B7313" i="5"/>
  <c r="A7313" i="5"/>
  <c r="O7312" i="5"/>
  <c r="M7312" i="5"/>
  <c r="L7312" i="5"/>
  <c r="K7312" i="5"/>
  <c r="J7312" i="5"/>
  <c r="H7312" i="5"/>
  <c r="Q7312" i="5" s="1"/>
  <c r="G7312" i="5"/>
  <c r="I7312" i="5" s="1"/>
  <c r="F7312" i="5"/>
  <c r="E7312" i="5"/>
  <c r="D7312" i="5"/>
  <c r="P7312" i="5" s="1"/>
  <c r="C7312" i="5"/>
  <c r="B7312" i="5"/>
  <c r="A7312" i="5"/>
  <c r="N7312" i="5" s="1"/>
  <c r="O7311" i="5"/>
  <c r="M7311" i="5"/>
  <c r="L7311" i="5"/>
  <c r="K7311" i="5"/>
  <c r="J7311" i="5"/>
  <c r="I7311" i="5"/>
  <c r="H7311" i="5"/>
  <c r="Q7311" i="5" s="1"/>
  <c r="G7311" i="5"/>
  <c r="F7311" i="5"/>
  <c r="E7311" i="5"/>
  <c r="D7311" i="5"/>
  <c r="P7311" i="5" s="1"/>
  <c r="C7311" i="5"/>
  <c r="B7311" i="5"/>
  <c r="A7311" i="5"/>
  <c r="K7310" i="5"/>
  <c r="H7310" i="5"/>
  <c r="Q7310" i="5" s="1"/>
  <c r="G7310" i="5"/>
  <c r="L7310" i="5" s="1"/>
  <c r="F7310" i="5"/>
  <c r="O7310" i="5" s="1"/>
  <c r="E7310" i="5"/>
  <c r="D7310" i="5"/>
  <c r="P7310" i="5" s="1"/>
  <c r="C7310" i="5"/>
  <c r="B7310" i="5"/>
  <c r="A7310" i="5"/>
  <c r="Q7309" i="5"/>
  <c r="I7309" i="5"/>
  <c r="H7309" i="5"/>
  <c r="G7309" i="5"/>
  <c r="F7309" i="5"/>
  <c r="O7309" i="5" s="1"/>
  <c r="E7309" i="5"/>
  <c r="D7309" i="5"/>
  <c r="P7309" i="5" s="1"/>
  <c r="C7309" i="5"/>
  <c r="B7309" i="5"/>
  <c r="A7309" i="5"/>
  <c r="P7308" i="5"/>
  <c r="O7308" i="5"/>
  <c r="I7308" i="5"/>
  <c r="G7308" i="5"/>
  <c r="F7308" i="5"/>
  <c r="E7308" i="5"/>
  <c r="D7308" i="5"/>
  <c r="C7308" i="5"/>
  <c r="B7308" i="5"/>
  <c r="A7308" i="5"/>
  <c r="O7307" i="5"/>
  <c r="L7307" i="5"/>
  <c r="G7307" i="5"/>
  <c r="F7307" i="5"/>
  <c r="E7307" i="5"/>
  <c r="D7307" i="5"/>
  <c r="P7307" i="5" s="1"/>
  <c r="C7307" i="5"/>
  <c r="B7307" i="5"/>
  <c r="A7307" i="5"/>
  <c r="O7306" i="5"/>
  <c r="M7306" i="5"/>
  <c r="L7306" i="5"/>
  <c r="K7306" i="5"/>
  <c r="J7306" i="5"/>
  <c r="H7306" i="5"/>
  <c r="Q7306" i="5" s="1"/>
  <c r="G7306" i="5"/>
  <c r="I7306" i="5" s="1"/>
  <c r="F7306" i="5"/>
  <c r="E7306" i="5"/>
  <c r="D7306" i="5"/>
  <c r="P7306" i="5" s="1"/>
  <c r="C7306" i="5"/>
  <c r="B7306" i="5"/>
  <c r="A7306" i="5"/>
  <c r="M7305" i="5"/>
  <c r="L7305" i="5"/>
  <c r="K7305" i="5"/>
  <c r="R7305" i="5" s="1"/>
  <c r="J7305" i="5"/>
  <c r="I7305" i="5"/>
  <c r="H7305" i="5"/>
  <c r="Q7305" i="5" s="1"/>
  <c r="G7305" i="5"/>
  <c r="F7305" i="5"/>
  <c r="O7305" i="5" s="1"/>
  <c r="E7305" i="5"/>
  <c r="D7305" i="5"/>
  <c r="P7305" i="5" s="1"/>
  <c r="C7305" i="5"/>
  <c r="B7305" i="5"/>
  <c r="A7305" i="5"/>
  <c r="P7304" i="5"/>
  <c r="M7304" i="5"/>
  <c r="J7304" i="5"/>
  <c r="G7304" i="5"/>
  <c r="L7304" i="5" s="1"/>
  <c r="F7304" i="5"/>
  <c r="O7304" i="5" s="1"/>
  <c r="E7304" i="5"/>
  <c r="D7304" i="5"/>
  <c r="C7304" i="5"/>
  <c r="B7304" i="5"/>
  <c r="A7304" i="5"/>
  <c r="P7303" i="5"/>
  <c r="G7303" i="5"/>
  <c r="F7303" i="5"/>
  <c r="O7303" i="5" s="1"/>
  <c r="E7303" i="5"/>
  <c r="D7303" i="5"/>
  <c r="C7303" i="5"/>
  <c r="B7303" i="5"/>
  <c r="A7303" i="5"/>
  <c r="O7302" i="5"/>
  <c r="L7302" i="5"/>
  <c r="G7302" i="5"/>
  <c r="F7302" i="5"/>
  <c r="E7302" i="5"/>
  <c r="D7302" i="5"/>
  <c r="P7302" i="5" s="1"/>
  <c r="C7302" i="5"/>
  <c r="B7302" i="5"/>
  <c r="A7302" i="5"/>
  <c r="P7301" i="5"/>
  <c r="O7301" i="5"/>
  <c r="M7301" i="5"/>
  <c r="L7301" i="5"/>
  <c r="J7301" i="5"/>
  <c r="G7301" i="5"/>
  <c r="F7301" i="5"/>
  <c r="E7301" i="5"/>
  <c r="D7301" i="5"/>
  <c r="C7301" i="5"/>
  <c r="B7301" i="5"/>
  <c r="A7301" i="5"/>
  <c r="O7300" i="5"/>
  <c r="M7300" i="5"/>
  <c r="L7300" i="5"/>
  <c r="K7300" i="5"/>
  <c r="J7300" i="5"/>
  <c r="H7300" i="5"/>
  <c r="Q7300" i="5" s="1"/>
  <c r="G7300" i="5"/>
  <c r="I7300" i="5" s="1"/>
  <c r="F7300" i="5"/>
  <c r="E7300" i="5"/>
  <c r="D7300" i="5"/>
  <c r="P7300" i="5" s="1"/>
  <c r="C7300" i="5"/>
  <c r="B7300" i="5"/>
  <c r="A7300" i="5"/>
  <c r="O7299" i="5"/>
  <c r="M7299" i="5"/>
  <c r="L7299" i="5"/>
  <c r="K7299" i="5"/>
  <c r="J7299" i="5"/>
  <c r="I7299" i="5"/>
  <c r="H7299" i="5"/>
  <c r="Q7299" i="5" s="1"/>
  <c r="G7299" i="5"/>
  <c r="F7299" i="5"/>
  <c r="E7299" i="5"/>
  <c r="D7299" i="5"/>
  <c r="P7299" i="5" s="1"/>
  <c r="C7299" i="5"/>
  <c r="B7299" i="5"/>
  <c r="A7299" i="5"/>
  <c r="K7298" i="5"/>
  <c r="H7298" i="5"/>
  <c r="Q7298" i="5" s="1"/>
  <c r="G7298" i="5"/>
  <c r="L7298" i="5" s="1"/>
  <c r="F7298" i="5"/>
  <c r="O7298" i="5" s="1"/>
  <c r="E7298" i="5"/>
  <c r="D7298" i="5"/>
  <c r="P7298" i="5" s="1"/>
  <c r="C7298" i="5"/>
  <c r="B7298" i="5"/>
  <c r="A7298" i="5"/>
  <c r="Q7297" i="5"/>
  <c r="I7297" i="5"/>
  <c r="H7297" i="5"/>
  <c r="G7297" i="5"/>
  <c r="F7297" i="5"/>
  <c r="O7297" i="5" s="1"/>
  <c r="E7297" i="5"/>
  <c r="D7297" i="5"/>
  <c r="P7297" i="5" s="1"/>
  <c r="C7297" i="5"/>
  <c r="B7297" i="5"/>
  <c r="A7297" i="5"/>
  <c r="P7296" i="5"/>
  <c r="O7296" i="5"/>
  <c r="I7296" i="5"/>
  <c r="G7296" i="5"/>
  <c r="F7296" i="5"/>
  <c r="E7296" i="5"/>
  <c r="D7296" i="5"/>
  <c r="C7296" i="5"/>
  <c r="B7296" i="5"/>
  <c r="A7296" i="5"/>
  <c r="O7295" i="5"/>
  <c r="L7295" i="5"/>
  <c r="G7295" i="5"/>
  <c r="F7295" i="5"/>
  <c r="E7295" i="5"/>
  <c r="D7295" i="5"/>
  <c r="P7295" i="5" s="1"/>
  <c r="C7295" i="5"/>
  <c r="B7295" i="5"/>
  <c r="A7295" i="5"/>
  <c r="O7294" i="5"/>
  <c r="M7294" i="5"/>
  <c r="L7294" i="5"/>
  <c r="K7294" i="5"/>
  <c r="J7294" i="5"/>
  <c r="H7294" i="5"/>
  <c r="Q7294" i="5" s="1"/>
  <c r="G7294" i="5"/>
  <c r="I7294" i="5" s="1"/>
  <c r="F7294" i="5"/>
  <c r="E7294" i="5"/>
  <c r="D7294" i="5"/>
  <c r="P7294" i="5" s="1"/>
  <c r="C7294" i="5"/>
  <c r="B7294" i="5"/>
  <c r="A7294" i="5"/>
  <c r="M7293" i="5"/>
  <c r="L7293" i="5"/>
  <c r="K7293" i="5"/>
  <c r="R7293" i="5" s="1"/>
  <c r="J7293" i="5"/>
  <c r="I7293" i="5"/>
  <c r="H7293" i="5"/>
  <c r="Q7293" i="5" s="1"/>
  <c r="G7293" i="5"/>
  <c r="F7293" i="5"/>
  <c r="O7293" i="5" s="1"/>
  <c r="E7293" i="5"/>
  <c r="D7293" i="5"/>
  <c r="P7293" i="5" s="1"/>
  <c r="C7293" i="5"/>
  <c r="B7293" i="5"/>
  <c r="A7293" i="5"/>
  <c r="P7292" i="5"/>
  <c r="M7292" i="5"/>
  <c r="J7292" i="5"/>
  <c r="G7292" i="5"/>
  <c r="L7292" i="5" s="1"/>
  <c r="F7292" i="5"/>
  <c r="O7292" i="5" s="1"/>
  <c r="E7292" i="5"/>
  <c r="D7292" i="5"/>
  <c r="C7292" i="5"/>
  <c r="B7292" i="5"/>
  <c r="A7292" i="5"/>
  <c r="P7291" i="5"/>
  <c r="G7291" i="5"/>
  <c r="F7291" i="5"/>
  <c r="O7291" i="5" s="1"/>
  <c r="E7291" i="5"/>
  <c r="D7291" i="5"/>
  <c r="C7291" i="5"/>
  <c r="B7291" i="5"/>
  <c r="A7291" i="5"/>
  <c r="O7290" i="5"/>
  <c r="G7290" i="5"/>
  <c r="F7290" i="5"/>
  <c r="E7290" i="5"/>
  <c r="D7290" i="5"/>
  <c r="P7290" i="5" s="1"/>
  <c r="C7290" i="5"/>
  <c r="B7290" i="5"/>
  <c r="A7290" i="5"/>
  <c r="P7289" i="5"/>
  <c r="O7289" i="5"/>
  <c r="M7289" i="5"/>
  <c r="L7289" i="5"/>
  <c r="J7289" i="5"/>
  <c r="G7289" i="5"/>
  <c r="F7289" i="5"/>
  <c r="E7289" i="5"/>
  <c r="D7289" i="5"/>
  <c r="C7289" i="5"/>
  <c r="B7289" i="5"/>
  <c r="A7289" i="5"/>
  <c r="O7288" i="5"/>
  <c r="M7288" i="5"/>
  <c r="L7288" i="5"/>
  <c r="K7288" i="5"/>
  <c r="J7288" i="5"/>
  <c r="H7288" i="5"/>
  <c r="Q7288" i="5" s="1"/>
  <c r="G7288" i="5"/>
  <c r="I7288" i="5" s="1"/>
  <c r="F7288" i="5"/>
  <c r="E7288" i="5"/>
  <c r="D7288" i="5"/>
  <c r="P7288" i="5" s="1"/>
  <c r="C7288" i="5"/>
  <c r="B7288" i="5"/>
  <c r="A7288" i="5"/>
  <c r="O7287" i="5"/>
  <c r="M7287" i="5"/>
  <c r="L7287" i="5"/>
  <c r="K7287" i="5"/>
  <c r="J7287" i="5"/>
  <c r="I7287" i="5"/>
  <c r="H7287" i="5"/>
  <c r="Q7287" i="5" s="1"/>
  <c r="G7287" i="5"/>
  <c r="F7287" i="5"/>
  <c r="E7287" i="5"/>
  <c r="D7287" i="5"/>
  <c r="P7287" i="5" s="1"/>
  <c r="C7287" i="5"/>
  <c r="B7287" i="5"/>
  <c r="A7287" i="5"/>
  <c r="K7286" i="5"/>
  <c r="H7286" i="5"/>
  <c r="Q7286" i="5" s="1"/>
  <c r="G7286" i="5"/>
  <c r="L7286" i="5" s="1"/>
  <c r="F7286" i="5"/>
  <c r="O7286" i="5" s="1"/>
  <c r="E7286" i="5"/>
  <c r="D7286" i="5"/>
  <c r="P7286" i="5" s="1"/>
  <c r="C7286" i="5"/>
  <c r="B7286" i="5"/>
  <c r="A7286" i="5"/>
  <c r="Q7285" i="5"/>
  <c r="I7285" i="5"/>
  <c r="H7285" i="5"/>
  <c r="G7285" i="5"/>
  <c r="F7285" i="5"/>
  <c r="O7285" i="5" s="1"/>
  <c r="E7285" i="5"/>
  <c r="D7285" i="5"/>
  <c r="C7285" i="5"/>
  <c r="B7285" i="5"/>
  <c r="A7285" i="5"/>
  <c r="P7284" i="5"/>
  <c r="O7284" i="5"/>
  <c r="I7284" i="5"/>
  <c r="G7284" i="5"/>
  <c r="F7284" i="5"/>
  <c r="E7284" i="5"/>
  <c r="D7284" i="5"/>
  <c r="C7284" i="5"/>
  <c r="B7284" i="5"/>
  <c r="A7284" i="5"/>
  <c r="O7283" i="5"/>
  <c r="G7283" i="5"/>
  <c r="F7283" i="5"/>
  <c r="E7283" i="5"/>
  <c r="D7283" i="5"/>
  <c r="P7283" i="5" s="1"/>
  <c r="C7283" i="5"/>
  <c r="B7283" i="5"/>
  <c r="A7283" i="5"/>
  <c r="O7282" i="5"/>
  <c r="M7282" i="5"/>
  <c r="L7282" i="5"/>
  <c r="K7282" i="5"/>
  <c r="J7282" i="5"/>
  <c r="H7282" i="5"/>
  <c r="Q7282" i="5" s="1"/>
  <c r="G7282" i="5"/>
  <c r="I7282" i="5" s="1"/>
  <c r="R7282" i="5" s="1"/>
  <c r="F7282" i="5"/>
  <c r="E7282" i="5"/>
  <c r="D7282" i="5"/>
  <c r="P7282" i="5" s="1"/>
  <c r="C7282" i="5"/>
  <c r="B7282" i="5"/>
  <c r="A7282" i="5"/>
  <c r="N7282" i="5" s="1"/>
  <c r="M7281" i="5"/>
  <c r="L7281" i="5"/>
  <c r="K7281" i="5"/>
  <c r="J7281" i="5"/>
  <c r="I7281" i="5"/>
  <c r="H7281" i="5"/>
  <c r="Q7281" i="5" s="1"/>
  <c r="G7281" i="5"/>
  <c r="F7281" i="5"/>
  <c r="O7281" i="5" s="1"/>
  <c r="E7281" i="5"/>
  <c r="D7281" i="5"/>
  <c r="P7281" i="5" s="1"/>
  <c r="C7281" i="5"/>
  <c r="B7281" i="5"/>
  <c r="A7281" i="5"/>
  <c r="N7281" i="5" s="1"/>
  <c r="P7280" i="5"/>
  <c r="M7280" i="5"/>
  <c r="K7280" i="5"/>
  <c r="R7280" i="5" s="1"/>
  <c r="J7280" i="5"/>
  <c r="I7280" i="5"/>
  <c r="H7280" i="5"/>
  <c r="Q7280" i="5" s="1"/>
  <c r="G7280" i="5"/>
  <c r="L7280" i="5" s="1"/>
  <c r="F7280" i="5"/>
  <c r="O7280" i="5" s="1"/>
  <c r="E7280" i="5"/>
  <c r="D7280" i="5"/>
  <c r="C7280" i="5"/>
  <c r="B7280" i="5"/>
  <c r="A7280" i="5"/>
  <c r="G7279" i="5"/>
  <c r="F7279" i="5"/>
  <c r="O7279" i="5" s="1"/>
  <c r="E7279" i="5"/>
  <c r="D7279" i="5"/>
  <c r="P7279" i="5" s="1"/>
  <c r="C7279" i="5"/>
  <c r="B7279" i="5"/>
  <c r="A7279" i="5"/>
  <c r="P7278" i="5"/>
  <c r="O7278" i="5"/>
  <c r="G7278" i="5"/>
  <c r="F7278" i="5"/>
  <c r="E7278" i="5"/>
  <c r="D7278" i="5"/>
  <c r="C7278" i="5"/>
  <c r="B7278" i="5"/>
  <c r="A7278" i="5"/>
  <c r="O7277" i="5"/>
  <c r="M7277" i="5"/>
  <c r="I7277" i="5"/>
  <c r="G7277" i="5"/>
  <c r="L7277" i="5" s="1"/>
  <c r="F7277" i="5"/>
  <c r="E7277" i="5"/>
  <c r="D7277" i="5"/>
  <c r="P7277" i="5" s="1"/>
  <c r="C7277" i="5"/>
  <c r="B7277" i="5"/>
  <c r="A7277" i="5"/>
  <c r="O7276" i="5"/>
  <c r="M7276" i="5"/>
  <c r="G7276" i="5"/>
  <c r="F7276" i="5"/>
  <c r="E7276" i="5"/>
  <c r="D7276" i="5"/>
  <c r="P7276" i="5" s="1"/>
  <c r="C7276" i="5"/>
  <c r="B7276" i="5"/>
  <c r="A7276" i="5"/>
  <c r="Q7275" i="5"/>
  <c r="O7275" i="5"/>
  <c r="M7275" i="5"/>
  <c r="L7275" i="5"/>
  <c r="K7275" i="5"/>
  <c r="J7275" i="5"/>
  <c r="I7275" i="5"/>
  <c r="R7275" i="5" s="1"/>
  <c r="H7275" i="5"/>
  <c r="G7275" i="5"/>
  <c r="F7275" i="5"/>
  <c r="E7275" i="5"/>
  <c r="D7275" i="5"/>
  <c r="P7275" i="5" s="1"/>
  <c r="C7275" i="5"/>
  <c r="B7275" i="5"/>
  <c r="A7275" i="5"/>
  <c r="P7274" i="5"/>
  <c r="O7274" i="5"/>
  <c r="M7274" i="5"/>
  <c r="I7274" i="5"/>
  <c r="G7274" i="5"/>
  <c r="F7274" i="5"/>
  <c r="E7274" i="5"/>
  <c r="D7274" i="5"/>
  <c r="C7274" i="5"/>
  <c r="B7274" i="5"/>
  <c r="A7274" i="5"/>
  <c r="P7273" i="5"/>
  <c r="K7273" i="5"/>
  <c r="H7273" i="5"/>
  <c r="Q7273" i="5" s="1"/>
  <c r="G7273" i="5"/>
  <c r="M7273" i="5" s="1"/>
  <c r="F7273" i="5"/>
  <c r="O7273" i="5" s="1"/>
  <c r="E7273" i="5"/>
  <c r="D7273" i="5"/>
  <c r="C7273" i="5"/>
  <c r="B7273" i="5"/>
  <c r="A7273" i="5"/>
  <c r="P7272" i="5"/>
  <c r="L7272" i="5"/>
  <c r="K7272" i="5"/>
  <c r="I7272" i="5"/>
  <c r="G7272" i="5"/>
  <c r="F7272" i="5"/>
  <c r="O7272" i="5" s="1"/>
  <c r="E7272" i="5"/>
  <c r="D7272" i="5"/>
  <c r="C7272" i="5"/>
  <c r="B7272" i="5"/>
  <c r="A7272" i="5"/>
  <c r="P7271" i="5"/>
  <c r="O7271" i="5"/>
  <c r="G7271" i="5"/>
  <c r="F7271" i="5"/>
  <c r="E7271" i="5"/>
  <c r="D7271" i="5"/>
  <c r="C7271" i="5"/>
  <c r="B7271" i="5"/>
  <c r="A7271" i="5"/>
  <c r="O7270" i="5"/>
  <c r="M7270" i="5"/>
  <c r="L7270" i="5"/>
  <c r="K7270" i="5"/>
  <c r="J7270" i="5"/>
  <c r="H7270" i="5"/>
  <c r="Q7270" i="5" s="1"/>
  <c r="G7270" i="5"/>
  <c r="I7270" i="5" s="1"/>
  <c r="F7270" i="5"/>
  <c r="E7270" i="5"/>
  <c r="D7270" i="5"/>
  <c r="P7270" i="5" s="1"/>
  <c r="C7270" i="5"/>
  <c r="B7270" i="5"/>
  <c r="A7270" i="5"/>
  <c r="M7269" i="5"/>
  <c r="L7269" i="5"/>
  <c r="K7269" i="5"/>
  <c r="J7269" i="5"/>
  <c r="I7269" i="5"/>
  <c r="H7269" i="5"/>
  <c r="Q7269" i="5" s="1"/>
  <c r="G7269" i="5"/>
  <c r="F7269" i="5"/>
  <c r="O7269" i="5" s="1"/>
  <c r="E7269" i="5"/>
  <c r="D7269" i="5"/>
  <c r="P7269" i="5" s="1"/>
  <c r="C7269" i="5"/>
  <c r="B7269" i="5"/>
  <c r="A7269" i="5"/>
  <c r="P7268" i="5"/>
  <c r="O7268" i="5"/>
  <c r="M7268" i="5"/>
  <c r="K7268" i="5"/>
  <c r="J7268" i="5"/>
  <c r="H7268" i="5"/>
  <c r="Q7268" i="5" s="1"/>
  <c r="G7268" i="5"/>
  <c r="L7268" i="5" s="1"/>
  <c r="F7268" i="5"/>
  <c r="E7268" i="5"/>
  <c r="D7268" i="5"/>
  <c r="C7268" i="5"/>
  <c r="B7268" i="5"/>
  <c r="A7268" i="5"/>
  <c r="M7267" i="5"/>
  <c r="G7267" i="5"/>
  <c r="F7267" i="5"/>
  <c r="O7267" i="5" s="1"/>
  <c r="E7267" i="5"/>
  <c r="D7267" i="5"/>
  <c r="P7267" i="5" s="1"/>
  <c r="C7267" i="5"/>
  <c r="B7267" i="5"/>
  <c r="A7267" i="5"/>
  <c r="O7266" i="5"/>
  <c r="G7266" i="5"/>
  <c r="F7266" i="5"/>
  <c r="E7266" i="5"/>
  <c r="D7266" i="5"/>
  <c r="P7266" i="5" s="1"/>
  <c r="C7266" i="5"/>
  <c r="B7266" i="5"/>
  <c r="A7266" i="5"/>
  <c r="O7265" i="5"/>
  <c r="L7265" i="5"/>
  <c r="I7265" i="5"/>
  <c r="G7265" i="5"/>
  <c r="M7265" i="5" s="1"/>
  <c r="F7265" i="5"/>
  <c r="E7265" i="5"/>
  <c r="D7265" i="5"/>
  <c r="P7265" i="5" s="1"/>
  <c r="C7265" i="5"/>
  <c r="B7265" i="5"/>
  <c r="A7265" i="5"/>
  <c r="O7264" i="5"/>
  <c r="M7264" i="5"/>
  <c r="L7264" i="5"/>
  <c r="J7264" i="5"/>
  <c r="G7264" i="5"/>
  <c r="F7264" i="5"/>
  <c r="E7264" i="5"/>
  <c r="D7264" i="5"/>
  <c r="P7264" i="5" s="1"/>
  <c r="C7264" i="5"/>
  <c r="B7264" i="5"/>
  <c r="A7264" i="5"/>
  <c r="R7263" i="5"/>
  <c r="O7263" i="5"/>
  <c r="M7263" i="5"/>
  <c r="L7263" i="5"/>
  <c r="K7263" i="5"/>
  <c r="J7263" i="5"/>
  <c r="I7263" i="5"/>
  <c r="H7263" i="5"/>
  <c r="Q7263" i="5" s="1"/>
  <c r="G7263" i="5"/>
  <c r="F7263" i="5"/>
  <c r="E7263" i="5"/>
  <c r="D7263" i="5"/>
  <c r="P7263" i="5" s="1"/>
  <c r="C7263" i="5"/>
  <c r="B7263" i="5"/>
  <c r="A7263" i="5"/>
  <c r="M7262" i="5"/>
  <c r="K7262" i="5"/>
  <c r="I7262" i="5"/>
  <c r="H7262" i="5"/>
  <c r="Q7262" i="5" s="1"/>
  <c r="G7262" i="5"/>
  <c r="L7262" i="5" s="1"/>
  <c r="F7262" i="5"/>
  <c r="O7262" i="5" s="1"/>
  <c r="E7262" i="5"/>
  <c r="D7262" i="5"/>
  <c r="P7262" i="5" s="1"/>
  <c r="C7262" i="5"/>
  <c r="B7262" i="5"/>
  <c r="A7262" i="5"/>
  <c r="P7261" i="5"/>
  <c r="K7261" i="5"/>
  <c r="G7261" i="5"/>
  <c r="F7261" i="5"/>
  <c r="O7261" i="5" s="1"/>
  <c r="E7261" i="5"/>
  <c r="D7261" i="5"/>
  <c r="C7261" i="5"/>
  <c r="B7261" i="5"/>
  <c r="A7261" i="5"/>
  <c r="P7260" i="5"/>
  <c r="O7260" i="5"/>
  <c r="L7260" i="5"/>
  <c r="I7260" i="5"/>
  <c r="G7260" i="5"/>
  <c r="F7260" i="5"/>
  <c r="E7260" i="5"/>
  <c r="D7260" i="5"/>
  <c r="C7260" i="5"/>
  <c r="B7260" i="5"/>
  <c r="A7260" i="5"/>
  <c r="P7259" i="5"/>
  <c r="O7259" i="5"/>
  <c r="M7259" i="5"/>
  <c r="G7259" i="5"/>
  <c r="F7259" i="5"/>
  <c r="E7259" i="5"/>
  <c r="D7259" i="5"/>
  <c r="C7259" i="5"/>
  <c r="B7259" i="5"/>
  <c r="A7259" i="5"/>
  <c r="Q7258" i="5"/>
  <c r="O7258" i="5"/>
  <c r="M7258" i="5"/>
  <c r="L7258" i="5"/>
  <c r="K7258" i="5"/>
  <c r="H7258" i="5"/>
  <c r="G7258" i="5"/>
  <c r="I7258" i="5" s="1"/>
  <c r="F7258" i="5"/>
  <c r="E7258" i="5"/>
  <c r="D7258" i="5"/>
  <c r="P7258" i="5" s="1"/>
  <c r="C7258" i="5"/>
  <c r="B7258" i="5"/>
  <c r="A7258" i="5"/>
  <c r="Q7257" i="5"/>
  <c r="M7257" i="5"/>
  <c r="L7257" i="5"/>
  <c r="K7257" i="5"/>
  <c r="J7257" i="5"/>
  <c r="I7257" i="5"/>
  <c r="R7257" i="5" s="1"/>
  <c r="H7257" i="5"/>
  <c r="G7257" i="5"/>
  <c r="F7257" i="5"/>
  <c r="O7257" i="5" s="1"/>
  <c r="E7257" i="5"/>
  <c r="D7257" i="5"/>
  <c r="P7257" i="5" s="1"/>
  <c r="C7257" i="5"/>
  <c r="B7257" i="5"/>
  <c r="A7257" i="5"/>
  <c r="P7256" i="5"/>
  <c r="O7256" i="5"/>
  <c r="J7256" i="5"/>
  <c r="G7256" i="5"/>
  <c r="F7256" i="5"/>
  <c r="E7256" i="5"/>
  <c r="D7256" i="5"/>
  <c r="C7256" i="5"/>
  <c r="B7256" i="5"/>
  <c r="A7256" i="5"/>
  <c r="P7255" i="5"/>
  <c r="M7255" i="5"/>
  <c r="I7255" i="5"/>
  <c r="H7255" i="5"/>
  <c r="Q7255" i="5" s="1"/>
  <c r="G7255" i="5"/>
  <c r="F7255" i="5"/>
  <c r="O7255" i="5" s="1"/>
  <c r="E7255" i="5"/>
  <c r="D7255" i="5"/>
  <c r="C7255" i="5"/>
  <c r="B7255" i="5"/>
  <c r="A7255" i="5"/>
  <c r="K7254" i="5"/>
  <c r="I7254" i="5"/>
  <c r="G7254" i="5"/>
  <c r="F7254" i="5"/>
  <c r="O7254" i="5" s="1"/>
  <c r="E7254" i="5"/>
  <c r="D7254" i="5"/>
  <c r="P7254" i="5" s="1"/>
  <c r="C7254" i="5"/>
  <c r="B7254" i="5"/>
  <c r="A7254" i="5"/>
  <c r="P7253" i="5"/>
  <c r="O7253" i="5"/>
  <c r="L7253" i="5"/>
  <c r="I7253" i="5"/>
  <c r="G7253" i="5"/>
  <c r="F7253" i="5"/>
  <c r="E7253" i="5"/>
  <c r="D7253" i="5"/>
  <c r="C7253" i="5"/>
  <c r="B7253" i="5"/>
  <c r="A7253" i="5"/>
  <c r="Q7252" i="5"/>
  <c r="O7252" i="5"/>
  <c r="M7252" i="5"/>
  <c r="L7252" i="5"/>
  <c r="J7252" i="5"/>
  <c r="H7252" i="5"/>
  <c r="G7252" i="5"/>
  <c r="I7252" i="5" s="1"/>
  <c r="F7252" i="5"/>
  <c r="E7252" i="5"/>
  <c r="D7252" i="5"/>
  <c r="P7252" i="5" s="1"/>
  <c r="C7252" i="5"/>
  <c r="B7252" i="5"/>
  <c r="A7252" i="5"/>
  <c r="M7251" i="5"/>
  <c r="L7251" i="5"/>
  <c r="K7251" i="5"/>
  <c r="J7251" i="5"/>
  <c r="I7251" i="5"/>
  <c r="R7251" i="5" s="1"/>
  <c r="H7251" i="5"/>
  <c r="Q7251" i="5" s="1"/>
  <c r="G7251" i="5"/>
  <c r="F7251" i="5"/>
  <c r="O7251" i="5" s="1"/>
  <c r="E7251" i="5"/>
  <c r="D7251" i="5"/>
  <c r="P7251" i="5" s="1"/>
  <c r="C7251" i="5"/>
  <c r="B7251" i="5"/>
  <c r="A7251" i="5"/>
  <c r="K7250" i="5"/>
  <c r="H7250" i="5"/>
  <c r="Q7250" i="5" s="1"/>
  <c r="G7250" i="5"/>
  <c r="L7250" i="5" s="1"/>
  <c r="F7250" i="5"/>
  <c r="O7250" i="5" s="1"/>
  <c r="E7250" i="5"/>
  <c r="D7250" i="5"/>
  <c r="P7250" i="5" s="1"/>
  <c r="C7250" i="5"/>
  <c r="B7250" i="5"/>
  <c r="A7250" i="5"/>
  <c r="P7249" i="5"/>
  <c r="K7249" i="5"/>
  <c r="G7249" i="5"/>
  <c r="F7249" i="5"/>
  <c r="O7249" i="5" s="1"/>
  <c r="E7249" i="5"/>
  <c r="D7249" i="5"/>
  <c r="C7249" i="5"/>
  <c r="B7249" i="5"/>
  <c r="A7249" i="5"/>
  <c r="P7248" i="5"/>
  <c r="O7248" i="5"/>
  <c r="L7248" i="5"/>
  <c r="G7248" i="5"/>
  <c r="F7248" i="5"/>
  <c r="E7248" i="5"/>
  <c r="D7248" i="5"/>
  <c r="C7248" i="5"/>
  <c r="B7248" i="5"/>
  <c r="A7248" i="5"/>
  <c r="O7247" i="5"/>
  <c r="M7247" i="5"/>
  <c r="J7247" i="5"/>
  <c r="I7247" i="5"/>
  <c r="G7247" i="5"/>
  <c r="F7247" i="5"/>
  <c r="E7247" i="5"/>
  <c r="D7247" i="5"/>
  <c r="P7247" i="5" s="1"/>
  <c r="C7247" i="5"/>
  <c r="B7247" i="5"/>
  <c r="A7247" i="5"/>
  <c r="O7246" i="5"/>
  <c r="M7246" i="5"/>
  <c r="G7246" i="5"/>
  <c r="F7246" i="5"/>
  <c r="E7246" i="5"/>
  <c r="D7246" i="5"/>
  <c r="P7246" i="5" s="1"/>
  <c r="C7246" i="5"/>
  <c r="B7246" i="5"/>
  <c r="A7246" i="5"/>
  <c r="O7245" i="5"/>
  <c r="M7245" i="5"/>
  <c r="L7245" i="5"/>
  <c r="K7245" i="5"/>
  <c r="J7245" i="5"/>
  <c r="I7245" i="5"/>
  <c r="H7245" i="5"/>
  <c r="Q7245" i="5" s="1"/>
  <c r="G7245" i="5"/>
  <c r="F7245" i="5"/>
  <c r="E7245" i="5"/>
  <c r="D7245" i="5"/>
  <c r="P7245" i="5" s="1"/>
  <c r="C7245" i="5"/>
  <c r="B7245" i="5"/>
  <c r="A7245" i="5"/>
  <c r="G7244" i="5"/>
  <c r="F7244" i="5"/>
  <c r="O7244" i="5" s="1"/>
  <c r="E7244" i="5"/>
  <c r="D7244" i="5"/>
  <c r="P7244" i="5" s="1"/>
  <c r="C7244" i="5"/>
  <c r="B7244" i="5"/>
  <c r="A7244" i="5"/>
  <c r="M7243" i="5"/>
  <c r="K7243" i="5"/>
  <c r="I7243" i="5"/>
  <c r="G7243" i="5"/>
  <c r="F7243" i="5"/>
  <c r="O7243" i="5" s="1"/>
  <c r="E7243" i="5"/>
  <c r="D7243" i="5"/>
  <c r="P7243" i="5" s="1"/>
  <c r="C7243" i="5"/>
  <c r="B7243" i="5"/>
  <c r="A7243" i="5"/>
  <c r="K7242" i="5"/>
  <c r="I7242" i="5"/>
  <c r="H7242" i="5"/>
  <c r="Q7242" i="5" s="1"/>
  <c r="G7242" i="5"/>
  <c r="M7242" i="5" s="1"/>
  <c r="F7242" i="5"/>
  <c r="O7242" i="5" s="1"/>
  <c r="E7242" i="5"/>
  <c r="D7242" i="5"/>
  <c r="P7242" i="5" s="1"/>
  <c r="C7242" i="5"/>
  <c r="B7242" i="5"/>
  <c r="A7242" i="5"/>
  <c r="K7241" i="5"/>
  <c r="I7241" i="5"/>
  <c r="G7241" i="5"/>
  <c r="F7241" i="5"/>
  <c r="O7241" i="5" s="1"/>
  <c r="E7241" i="5"/>
  <c r="D7241" i="5"/>
  <c r="P7241" i="5" s="1"/>
  <c r="C7241" i="5"/>
  <c r="B7241" i="5"/>
  <c r="A7241" i="5"/>
  <c r="O7240" i="5"/>
  <c r="L7240" i="5"/>
  <c r="G7240" i="5"/>
  <c r="F7240" i="5"/>
  <c r="E7240" i="5"/>
  <c r="D7240" i="5"/>
  <c r="C7240" i="5"/>
  <c r="B7240" i="5"/>
  <c r="A7240" i="5"/>
  <c r="O7239" i="5"/>
  <c r="L7239" i="5"/>
  <c r="G7239" i="5"/>
  <c r="F7239" i="5"/>
  <c r="E7239" i="5"/>
  <c r="D7239" i="5"/>
  <c r="P7239" i="5" s="1"/>
  <c r="C7239" i="5"/>
  <c r="B7239" i="5"/>
  <c r="A7239" i="5"/>
  <c r="O7238" i="5"/>
  <c r="M7238" i="5"/>
  <c r="L7238" i="5"/>
  <c r="K7238" i="5"/>
  <c r="J7238" i="5"/>
  <c r="H7238" i="5"/>
  <c r="Q7238" i="5" s="1"/>
  <c r="G7238" i="5"/>
  <c r="I7238" i="5" s="1"/>
  <c r="F7238" i="5"/>
  <c r="E7238" i="5"/>
  <c r="D7238" i="5"/>
  <c r="P7238" i="5" s="1"/>
  <c r="C7238" i="5"/>
  <c r="B7238" i="5"/>
  <c r="A7238" i="5"/>
  <c r="T7237" i="5"/>
  <c r="U7237" i="5" s="1"/>
  <c r="O7237" i="5"/>
  <c r="M7237" i="5"/>
  <c r="L7237" i="5"/>
  <c r="K7237" i="5"/>
  <c r="J7237" i="5"/>
  <c r="I7237" i="5"/>
  <c r="R7237" i="5" s="1"/>
  <c r="H7237" i="5"/>
  <c r="Q7237" i="5" s="1"/>
  <c r="G7237" i="5"/>
  <c r="F7237" i="5"/>
  <c r="E7237" i="5"/>
  <c r="D7237" i="5"/>
  <c r="P7237" i="5" s="1"/>
  <c r="C7237" i="5"/>
  <c r="B7237" i="5"/>
  <c r="A7237" i="5"/>
  <c r="N7237" i="5" s="1"/>
  <c r="V7237" i="5" s="1"/>
  <c r="M7236" i="5"/>
  <c r="K7236" i="5"/>
  <c r="I7236" i="5"/>
  <c r="H7236" i="5"/>
  <c r="Q7236" i="5" s="1"/>
  <c r="G7236" i="5"/>
  <c r="F7236" i="5"/>
  <c r="O7236" i="5" s="1"/>
  <c r="E7236" i="5"/>
  <c r="D7236" i="5"/>
  <c r="P7236" i="5" s="1"/>
  <c r="C7236" i="5"/>
  <c r="B7236" i="5"/>
  <c r="A7236" i="5"/>
  <c r="P7235" i="5"/>
  <c r="I7235" i="5"/>
  <c r="G7235" i="5"/>
  <c r="F7235" i="5"/>
  <c r="O7235" i="5" s="1"/>
  <c r="E7235" i="5"/>
  <c r="D7235" i="5"/>
  <c r="C7235" i="5"/>
  <c r="B7235" i="5"/>
  <c r="A7235" i="5"/>
  <c r="P7234" i="5"/>
  <c r="O7234" i="5"/>
  <c r="L7234" i="5"/>
  <c r="G7234" i="5"/>
  <c r="F7234" i="5"/>
  <c r="E7234" i="5"/>
  <c r="D7234" i="5"/>
  <c r="C7234" i="5"/>
  <c r="B7234" i="5"/>
  <c r="A7234" i="5"/>
  <c r="O7233" i="5"/>
  <c r="M7233" i="5"/>
  <c r="J7233" i="5"/>
  <c r="G7233" i="5"/>
  <c r="F7233" i="5"/>
  <c r="E7233" i="5"/>
  <c r="D7233" i="5"/>
  <c r="P7233" i="5" s="1"/>
  <c r="C7233" i="5"/>
  <c r="B7233" i="5"/>
  <c r="A7233" i="5"/>
  <c r="Q7232" i="5"/>
  <c r="O7232" i="5"/>
  <c r="M7232" i="5"/>
  <c r="L7232" i="5"/>
  <c r="K7232" i="5"/>
  <c r="J7232" i="5"/>
  <c r="H7232" i="5"/>
  <c r="G7232" i="5"/>
  <c r="I7232" i="5" s="1"/>
  <c r="F7232" i="5"/>
  <c r="E7232" i="5"/>
  <c r="D7232" i="5"/>
  <c r="P7232" i="5" s="1"/>
  <c r="C7232" i="5"/>
  <c r="B7232" i="5"/>
  <c r="A7232" i="5"/>
  <c r="R7231" i="5"/>
  <c r="M7231" i="5"/>
  <c r="L7231" i="5"/>
  <c r="K7231" i="5"/>
  <c r="J7231" i="5"/>
  <c r="I7231" i="5"/>
  <c r="H7231" i="5"/>
  <c r="Q7231" i="5" s="1"/>
  <c r="G7231" i="5"/>
  <c r="F7231" i="5"/>
  <c r="O7231" i="5" s="1"/>
  <c r="E7231" i="5"/>
  <c r="D7231" i="5"/>
  <c r="P7231" i="5" s="1"/>
  <c r="C7231" i="5"/>
  <c r="B7231" i="5"/>
  <c r="A7231" i="5"/>
  <c r="G7230" i="5"/>
  <c r="F7230" i="5"/>
  <c r="O7230" i="5" s="1"/>
  <c r="E7230" i="5"/>
  <c r="D7230" i="5"/>
  <c r="P7230" i="5" s="1"/>
  <c r="C7230" i="5"/>
  <c r="B7230" i="5"/>
  <c r="A7230" i="5"/>
  <c r="G7229" i="5"/>
  <c r="F7229" i="5"/>
  <c r="O7229" i="5" s="1"/>
  <c r="E7229" i="5"/>
  <c r="D7229" i="5"/>
  <c r="P7229" i="5" s="1"/>
  <c r="C7229" i="5"/>
  <c r="B7229" i="5"/>
  <c r="A7229" i="5"/>
  <c r="O7228" i="5"/>
  <c r="L7228" i="5"/>
  <c r="I7228" i="5"/>
  <c r="G7228" i="5"/>
  <c r="F7228" i="5"/>
  <c r="E7228" i="5"/>
  <c r="D7228" i="5"/>
  <c r="P7228" i="5" s="1"/>
  <c r="C7228" i="5"/>
  <c r="B7228" i="5"/>
  <c r="A7228" i="5"/>
  <c r="O7227" i="5"/>
  <c r="M7227" i="5"/>
  <c r="L7227" i="5"/>
  <c r="G7227" i="5"/>
  <c r="F7227" i="5"/>
  <c r="E7227" i="5"/>
  <c r="D7227" i="5"/>
  <c r="P7227" i="5" s="1"/>
  <c r="C7227" i="5"/>
  <c r="B7227" i="5"/>
  <c r="A7227" i="5"/>
  <c r="O7226" i="5"/>
  <c r="M7226" i="5"/>
  <c r="L7226" i="5"/>
  <c r="K7226" i="5"/>
  <c r="J7226" i="5"/>
  <c r="H7226" i="5"/>
  <c r="Q7226" i="5" s="1"/>
  <c r="G7226" i="5"/>
  <c r="I7226" i="5" s="1"/>
  <c r="F7226" i="5"/>
  <c r="E7226" i="5"/>
  <c r="D7226" i="5"/>
  <c r="P7226" i="5" s="1"/>
  <c r="C7226" i="5"/>
  <c r="B7226" i="5"/>
  <c r="A7226" i="5"/>
  <c r="O7225" i="5"/>
  <c r="M7225" i="5"/>
  <c r="L7225" i="5"/>
  <c r="K7225" i="5"/>
  <c r="J7225" i="5"/>
  <c r="I7225" i="5"/>
  <c r="R7225" i="5" s="1"/>
  <c r="H7225" i="5"/>
  <c r="Q7225" i="5" s="1"/>
  <c r="G7225" i="5"/>
  <c r="F7225" i="5"/>
  <c r="E7225" i="5"/>
  <c r="D7225" i="5"/>
  <c r="P7225" i="5" s="1"/>
  <c r="C7225" i="5"/>
  <c r="B7225" i="5"/>
  <c r="A7225" i="5"/>
  <c r="P7224" i="5"/>
  <c r="M7224" i="5"/>
  <c r="I7224" i="5"/>
  <c r="G7224" i="5"/>
  <c r="F7224" i="5"/>
  <c r="O7224" i="5" s="1"/>
  <c r="E7224" i="5"/>
  <c r="D7224" i="5"/>
  <c r="C7224" i="5"/>
  <c r="B7224" i="5"/>
  <c r="A7224" i="5"/>
  <c r="K7223" i="5"/>
  <c r="G7223" i="5"/>
  <c r="F7223" i="5"/>
  <c r="O7223" i="5" s="1"/>
  <c r="E7223" i="5"/>
  <c r="D7223" i="5"/>
  <c r="P7223" i="5" s="1"/>
  <c r="C7223" i="5"/>
  <c r="B7223" i="5"/>
  <c r="A7223" i="5"/>
  <c r="P7222" i="5"/>
  <c r="O7222" i="5"/>
  <c r="L7222" i="5"/>
  <c r="G7222" i="5"/>
  <c r="F7222" i="5"/>
  <c r="E7222" i="5"/>
  <c r="D7222" i="5"/>
  <c r="C7222" i="5"/>
  <c r="B7222" i="5"/>
  <c r="A7222" i="5"/>
  <c r="O7221" i="5"/>
  <c r="M7221" i="5"/>
  <c r="L7221" i="5"/>
  <c r="J7221" i="5"/>
  <c r="G7221" i="5"/>
  <c r="F7221" i="5"/>
  <c r="E7221" i="5"/>
  <c r="D7221" i="5"/>
  <c r="P7221" i="5" s="1"/>
  <c r="C7221" i="5"/>
  <c r="B7221" i="5"/>
  <c r="A7221" i="5"/>
  <c r="Q7220" i="5"/>
  <c r="O7220" i="5"/>
  <c r="M7220" i="5"/>
  <c r="L7220" i="5"/>
  <c r="K7220" i="5"/>
  <c r="J7220" i="5"/>
  <c r="H7220" i="5"/>
  <c r="G7220" i="5"/>
  <c r="I7220" i="5" s="1"/>
  <c r="R7220" i="5" s="1"/>
  <c r="F7220" i="5"/>
  <c r="E7220" i="5"/>
  <c r="D7220" i="5"/>
  <c r="P7220" i="5" s="1"/>
  <c r="C7220" i="5"/>
  <c r="B7220" i="5"/>
  <c r="A7220" i="5"/>
  <c r="M7219" i="5"/>
  <c r="L7219" i="5"/>
  <c r="K7219" i="5"/>
  <c r="J7219" i="5"/>
  <c r="I7219" i="5"/>
  <c r="H7219" i="5"/>
  <c r="Q7219" i="5" s="1"/>
  <c r="G7219" i="5"/>
  <c r="F7219" i="5"/>
  <c r="O7219" i="5" s="1"/>
  <c r="E7219" i="5"/>
  <c r="D7219" i="5"/>
  <c r="P7219" i="5" s="1"/>
  <c r="C7219" i="5"/>
  <c r="B7219" i="5"/>
  <c r="A7219" i="5"/>
  <c r="N7219" i="5" s="1"/>
  <c r="P7218" i="5"/>
  <c r="M7218" i="5"/>
  <c r="K7218" i="5"/>
  <c r="H7218" i="5"/>
  <c r="Q7218" i="5" s="1"/>
  <c r="G7218" i="5"/>
  <c r="F7218" i="5"/>
  <c r="O7218" i="5" s="1"/>
  <c r="E7218" i="5"/>
  <c r="D7218" i="5"/>
  <c r="C7218" i="5"/>
  <c r="B7218" i="5"/>
  <c r="A7218" i="5"/>
  <c r="K7217" i="5"/>
  <c r="I7217" i="5"/>
  <c r="G7217" i="5"/>
  <c r="F7217" i="5"/>
  <c r="O7217" i="5" s="1"/>
  <c r="E7217" i="5"/>
  <c r="D7217" i="5"/>
  <c r="P7217" i="5" s="1"/>
  <c r="C7217" i="5"/>
  <c r="B7217" i="5"/>
  <c r="A7217" i="5"/>
  <c r="O7216" i="5"/>
  <c r="I7216" i="5"/>
  <c r="G7216" i="5"/>
  <c r="F7216" i="5"/>
  <c r="E7216" i="5"/>
  <c r="D7216" i="5"/>
  <c r="P7216" i="5" s="1"/>
  <c r="C7216" i="5"/>
  <c r="B7216" i="5"/>
  <c r="A7216" i="5"/>
  <c r="O7215" i="5"/>
  <c r="M7215" i="5"/>
  <c r="L7215" i="5"/>
  <c r="G7215" i="5"/>
  <c r="F7215" i="5"/>
  <c r="E7215" i="5"/>
  <c r="D7215" i="5"/>
  <c r="P7215" i="5" s="1"/>
  <c r="C7215" i="5"/>
  <c r="B7215" i="5"/>
  <c r="A7215" i="5"/>
  <c r="Q7214" i="5"/>
  <c r="O7214" i="5"/>
  <c r="M7214" i="5"/>
  <c r="L7214" i="5"/>
  <c r="K7214" i="5"/>
  <c r="J7214" i="5"/>
  <c r="H7214" i="5"/>
  <c r="G7214" i="5"/>
  <c r="I7214" i="5" s="1"/>
  <c r="F7214" i="5"/>
  <c r="E7214" i="5"/>
  <c r="D7214" i="5"/>
  <c r="P7214" i="5" s="1"/>
  <c r="C7214" i="5"/>
  <c r="B7214" i="5"/>
  <c r="A7214" i="5"/>
  <c r="M7213" i="5"/>
  <c r="L7213" i="5"/>
  <c r="K7213" i="5"/>
  <c r="J7213" i="5"/>
  <c r="I7213" i="5"/>
  <c r="R7213" i="5" s="1"/>
  <c r="H7213" i="5"/>
  <c r="Q7213" i="5" s="1"/>
  <c r="G7213" i="5"/>
  <c r="F7213" i="5"/>
  <c r="O7213" i="5" s="1"/>
  <c r="E7213" i="5"/>
  <c r="D7213" i="5"/>
  <c r="P7213" i="5" s="1"/>
  <c r="C7213" i="5"/>
  <c r="B7213" i="5"/>
  <c r="A7213" i="5"/>
  <c r="M7212" i="5"/>
  <c r="K7212" i="5"/>
  <c r="I7212" i="5"/>
  <c r="G7212" i="5"/>
  <c r="F7212" i="5"/>
  <c r="O7212" i="5" s="1"/>
  <c r="E7212" i="5"/>
  <c r="D7212" i="5"/>
  <c r="P7212" i="5" s="1"/>
  <c r="C7212" i="5"/>
  <c r="B7212" i="5"/>
  <c r="A7212" i="5"/>
  <c r="G7211" i="5"/>
  <c r="F7211" i="5"/>
  <c r="O7211" i="5" s="1"/>
  <c r="E7211" i="5"/>
  <c r="D7211" i="5"/>
  <c r="P7211" i="5" s="1"/>
  <c r="C7211" i="5"/>
  <c r="B7211" i="5"/>
  <c r="A7211" i="5"/>
  <c r="O7210" i="5"/>
  <c r="G7210" i="5"/>
  <c r="F7210" i="5"/>
  <c r="E7210" i="5"/>
  <c r="D7210" i="5"/>
  <c r="P7210" i="5" s="1"/>
  <c r="C7210" i="5"/>
  <c r="B7210" i="5"/>
  <c r="A7210" i="5"/>
  <c r="O7209" i="5"/>
  <c r="M7209" i="5"/>
  <c r="L7209" i="5"/>
  <c r="J7209" i="5"/>
  <c r="G7209" i="5"/>
  <c r="F7209" i="5"/>
  <c r="E7209" i="5"/>
  <c r="D7209" i="5"/>
  <c r="P7209" i="5" s="1"/>
  <c r="C7209" i="5"/>
  <c r="B7209" i="5"/>
  <c r="A7209" i="5"/>
  <c r="Q7208" i="5"/>
  <c r="O7208" i="5"/>
  <c r="M7208" i="5"/>
  <c r="L7208" i="5"/>
  <c r="K7208" i="5"/>
  <c r="J7208" i="5"/>
  <c r="H7208" i="5"/>
  <c r="G7208" i="5"/>
  <c r="I7208" i="5" s="1"/>
  <c r="F7208" i="5"/>
  <c r="E7208" i="5"/>
  <c r="D7208" i="5"/>
  <c r="P7208" i="5" s="1"/>
  <c r="C7208" i="5"/>
  <c r="B7208" i="5"/>
  <c r="A7208" i="5"/>
  <c r="M7207" i="5"/>
  <c r="L7207" i="5"/>
  <c r="K7207" i="5"/>
  <c r="J7207" i="5"/>
  <c r="I7207" i="5"/>
  <c r="H7207" i="5"/>
  <c r="Q7207" i="5" s="1"/>
  <c r="G7207" i="5"/>
  <c r="F7207" i="5"/>
  <c r="O7207" i="5" s="1"/>
  <c r="E7207" i="5"/>
  <c r="D7207" i="5"/>
  <c r="P7207" i="5" s="1"/>
  <c r="C7207" i="5"/>
  <c r="B7207" i="5"/>
  <c r="A7207" i="5"/>
  <c r="P7206" i="5"/>
  <c r="M7206" i="5"/>
  <c r="K7206" i="5"/>
  <c r="I7206" i="5"/>
  <c r="H7206" i="5"/>
  <c r="Q7206" i="5" s="1"/>
  <c r="G7206" i="5"/>
  <c r="F7206" i="5"/>
  <c r="O7206" i="5" s="1"/>
  <c r="E7206" i="5"/>
  <c r="D7206" i="5"/>
  <c r="C7206" i="5"/>
  <c r="B7206" i="5"/>
  <c r="A7206" i="5"/>
  <c r="P7205" i="5"/>
  <c r="K7205" i="5"/>
  <c r="G7205" i="5"/>
  <c r="F7205" i="5"/>
  <c r="O7205" i="5" s="1"/>
  <c r="E7205" i="5"/>
  <c r="D7205" i="5"/>
  <c r="C7205" i="5"/>
  <c r="B7205" i="5"/>
  <c r="A7205" i="5"/>
  <c r="O7204" i="5"/>
  <c r="L7204" i="5"/>
  <c r="G7204" i="5"/>
  <c r="F7204" i="5"/>
  <c r="E7204" i="5"/>
  <c r="D7204" i="5"/>
  <c r="P7204" i="5" s="1"/>
  <c r="C7204" i="5"/>
  <c r="B7204" i="5"/>
  <c r="A7204" i="5"/>
  <c r="P7203" i="5"/>
  <c r="O7203" i="5"/>
  <c r="M7203" i="5"/>
  <c r="L7203" i="5"/>
  <c r="J7203" i="5"/>
  <c r="G7203" i="5"/>
  <c r="F7203" i="5"/>
  <c r="E7203" i="5"/>
  <c r="D7203" i="5"/>
  <c r="C7203" i="5"/>
  <c r="B7203" i="5"/>
  <c r="A7203" i="5"/>
  <c r="Q7202" i="5"/>
  <c r="O7202" i="5"/>
  <c r="M7202" i="5"/>
  <c r="L7202" i="5"/>
  <c r="K7202" i="5"/>
  <c r="J7202" i="5"/>
  <c r="H7202" i="5"/>
  <c r="G7202" i="5"/>
  <c r="I7202" i="5" s="1"/>
  <c r="F7202" i="5"/>
  <c r="E7202" i="5"/>
  <c r="D7202" i="5"/>
  <c r="P7202" i="5" s="1"/>
  <c r="C7202" i="5"/>
  <c r="B7202" i="5"/>
  <c r="A7202" i="5"/>
  <c r="N7202" i="5" s="1"/>
  <c r="M7201" i="5"/>
  <c r="L7201" i="5"/>
  <c r="K7201" i="5"/>
  <c r="J7201" i="5"/>
  <c r="I7201" i="5"/>
  <c r="R7201" i="5" s="1"/>
  <c r="H7201" i="5"/>
  <c r="Q7201" i="5" s="1"/>
  <c r="G7201" i="5"/>
  <c r="F7201" i="5"/>
  <c r="O7201" i="5" s="1"/>
  <c r="E7201" i="5"/>
  <c r="D7201" i="5"/>
  <c r="P7201" i="5" s="1"/>
  <c r="C7201" i="5"/>
  <c r="B7201" i="5"/>
  <c r="A7201" i="5"/>
  <c r="P7200" i="5"/>
  <c r="M7200" i="5"/>
  <c r="K7200" i="5"/>
  <c r="I7200" i="5"/>
  <c r="G7200" i="5"/>
  <c r="L7200" i="5" s="1"/>
  <c r="F7200" i="5"/>
  <c r="O7200" i="5" s="1"/>
  <c r="E7200" i="5"/>
  <c r="D7200" i="5"/>
  <c r="C7200" i="5"/>
  <c r="B7200" i="5"/>
  <c r="A7200" i="5"/>
  <c r="H7199" i="5"/>
  <c r="Q7199" i="5" s="1"/>
  <c r="G7199" i="5"/>
  <c r="F7199" i="5"/>
  <c r="O7199" i="5" s="1"/>
  <c r="E7199" i="5"/>
  <c r="D7199" i="5"/>
  <c r="P7199" i="5" s="1"/>
  <c r="C7199" i="5"/>
  <c r="B7199" i="5"/>
  <c r="A7199" i="5"/>
  <c r="P7198" i="5"/>
  <c r="O7198" i="5"/>
  <c r="L7198" i="5"/>
  <c r="I7198" i="5"/>
  <c r="G7198" i="5"/>
  <c r="F7198" i="5"/>
  <c r="E7198" i="5"/>
  <c r="D7198" i="5"/>
  <c r="C7198" i="5"/>
  <c r="B7198" i="5"/>
  <c r="A7198" i="5"/>
  <c r="O7197" i="5"/>
  <c r="G7197" i="5"/>
  <c r="F7197" i="5"/>
  <c r="E7197" i="5"/>
  <c r="D7197" i="5"/>
  <c r="P7197" i="5" s="1"/>
  <c r="C7197" i="5"/>
  <c r="B7197" i="5"/>
  <c r="A7197" i="5"/>
  <c r="O7196" i="5"/>
  <c r="M7196" i="5"/>
  <c r="L7196" i="5"/>
  <c r="K7196" i="5"/>
  <c r="J7196" i="5"/>
  <c r="H7196" i="5"/>
  <c r="Q7196" i="5" s="1"/>
  <c r="G7196" i="5"/>
  <c r="I7196" i="5" s="1"/>
  <c r="F7196" i="5"/>
  <c r="E7196" i="5"/>
  <c r="D7196" i="5"/>
  <c r="P7196" i="5" s="1"/>
  <c r="C7196" i="5"/>
  <c r="B7196" i="5"/>
  <c r="A7196" i="5"/>
  <c r="N7196" i="5" s="1"/>
  <c r="R7195" i="5"/>
  <c r="M7195" i="5"/>
  <c r="L7195" i="5"/>
  <c r="K7195" i="5"/>
  <c r="J7195" i="5"/>
  <c r="I7195" i="5"/>
  <c r="H7195" i="5"/>
  <c r="Q7195" i="5" s="1"/>
  <c r="G7195" i="5"/>
  <c r="F7195" i="5"/>
  <c r="O7195" i="5" s="1"/>
  <c r="E7195" i="5"/>
  <c r="D7195" i="5"/>
  <c r="P7195" i="5" s="1"/>
  <c r="C7195" i="5"/>
  <c r="B7195" i="5"/>
  <c r="A7195" i="5"/>
  <c r="P7194" i="5"/>
  <c r="M7194" i="5"/>
  <c r="I7194" i="5"/>
  <c r="G7194" i="5"/>
  <c r="L7194" i="5" s="1"/>
  <c r="F7194" i="5"/>
  <c r="O7194" i="5" s="1"/>
  <c r="E7194" i="5"/>
  <c r="D7194" i="5"/>
  <c r="C7194" i="5"/>
  <c r="B7194" i="5"/>
  <c r="A7194" i="5"/>
  <c r="Q7193" i="5"/>
  <c r="P7193" i="5"/>
  <c r="K7193" i="5"/>
  <c r="H7193" i="5"/>
  <c r="G7193" i="5"/>
  <c r="F7193" i="5"/>
  <c r="O7193" i="5" s="1"/>
  <c r="E7193" i="5"/>
  <c r="D7193" i="5"/>
  <c r="C7193" i="5"/>
  <c r="B7193" i="5"/>
  <c r="A7193" i="5"/>
  <c r="L7192" i="5"/>
  <c r="G7192" i="5"/>
  <c r="F7192" i="5"/>
  <c r="O7192" i="5" s="1"/>
  <c r="E7192" i="5"/>
  <c r="D7192" i="5"/>
  <c r="P7192" i="5" s="1"/>
  <c r="C7192" i="5"/>
  <c r="B7192" i="5"/>
  <c r="A7192" i="5"/>
  <c r="P7191" i="5"/>
  <c r="O7191" i="5"/>
  <c r="M7191" i="5"/>
  <c r="L7191" i="5"/>
  <c r="J7191" i="5"/>
  <c r="G7191" i="5"/>
  <c r="F7191" i="5"/>
  <c r="E7191" i="5"/>
  <c r="D7191" i="5"/>
  <c r="C7191" i="5"/>
  <c r="B7191" i="5"/>
  <c r="A7191" i="5"/>
  <c r="Q7190" i="5"/>
  <c r="O7190" i="5"/>
  <c r="M7190" i="5"/>
  <c r="L7190" i="5"/>
  <c r="K7190" i="5"/>
  <c r="J7190" i="5"/>
  <c r="H7190" i="5"/>
  <c r="G7190" i="5"/>
  <c r="I7190" i="5" s="1"/>
  <c r="F7190" i="5"/>
  <c r="E7190" i="5"/>
  <c r="D7190" i="5"/>
  <c r="P7190" i="5" s="1"/>
  <c r="C7190" i="5"/>
  <c r="B7190" i="5"/>
  <c r="A7190" i="5"/>
  <c r="N7190" i="5" s="1"/>
  <c r="M7189" i="5"/>
  <c r="L7189" i="5"/>
  <c r="K7189" i="5"/>
  <c r="J7189" i="5"/>
  <c r="I7189" i="5"/>
  <c r="R7189" i="5" s="1"/>
  <c r="H7189" i="5"/>
  <c r="Q7189" i="5" s="1"/>
  <c r="G7189" i="5"/>
  <c r="F7189" i="5"/>
  <c r="O7189" i="5" s="1"/>
  <c r="E7189" i="5"/>
  <c r="D7189" i="5"/>
  <c r="P7189" i="5" s="1"/>
  <c r="C7189" i="5"/>
  <c r="B7189" i="5"/>
  <c r="A7189" i="5"/>
  <c r="P7188" i="5"/>
  <c r="M7188" i="5"/>
  <c r="K7188" i="5"/>
  <c r="I7188" i="5"/>
  <c r="G7188" i="5"/>
  <c r="L7188" i="5" s="1"/>
  <c r="F7188" i="5"/>
  <c r="O7188" i="5" s="1"/>
  <c r="E7188" i="5"/>
  <c r="D7188" i="5"/>
  <c r="C7188" i="5"/>
  <c r="B7188" i="5"/>
  <c r="A7188" i="5"/>
  <c r="H7187" i="5"/>
  <c r="Q7187" i="5" s="1"/>
  <c r="G7187" i="5"/>
  <c r="F7187" i="5"/>
  <c r="O7187" i="5" s="1"/>
  <c r="E7187" i="5"/>
  <c r="D7187" i="5"/>
  <c r="P7187" i="5" s="1"/>
  <c r="C7187" i="5"/>
  <c r="B7187" i="5"/>
  <c r="A7187" i="5"/>
  <c r="P7186" i="5"/>
  <c r="O7186" i="5"/>
  <c r="L7186" i="5"/>
  <c r="I7186" i="5"/>
  <c r="G7186" i="5"/>
  <c r="F7186" i="5"/>
  <c r="E7186" i="5"/>
  <c r="D7186" i="5"/>
  <c r="C7186" i="5"/>
  <c r="B7186" i="5"/>
  <c r="A7186" i="5"/>
  <c r="O7185" i="5"/>
  <c r="G7185" i="5"/>
  <c r="F7185" i="5"/>
  <c r="E7185" i="5"/>
  <c r="D7185" i="5"/>
  <c r="P7185" i="5" s="1"/>
  <c r="C7185" i="5"/>
  <c r="B7185" i="5"/>
  <c r="A7185" i="5"/>
  <c r="O7184" i="5"/>
  <c r="M7184" i="5"/>
  <c r="L7184" i="5"/>
  <c r="K7184" i="5"/>
  <c r="J7184" i="5"/>
  <c r="H7184" i="5"/>
  <c r="Q7184" i="5" s="1"/>
  <c r="G7184" i="5"/>
  <c r="I7184" i="5" s="1"/>
  <c r="F7184" i="5"/>
  <c r="E7184" i="5"/>
  <c r="D7184" i="5"/>
  <c r="P7184" i="5" s="1"/>
  <c r="C7184" i="5"/>
  <c r="B7184" i="5"/>
  <c r="A7184" i="5"/>
  <c r="N7184" i="5" s="1"/>
  <c r="R7183" i="5"/>
  <c r="M7183" i="5"/>
  <c r="L7183" i="5"/>
  <c r="K7183" i="5"/>
  <c r="J7183" i="5"/>
  <c r="I7183" i="5"/>
  <c r="H7183" i="5"/>
  <c r="Q7183" i="5" s="1"/>
  <c r="G7183" i="5"/>
  <c r="F7183" i="5"/>
  <c r="O7183" i="5" s="1"/>
  <c r="E7183" i="5"/>
  <c r="D7183" i="5"/>
  <c r="P7183" i="5" s="1"/>
  <c r="C7183" i="5"/>
  <c r="B7183" i="5"/>
  <c r="A7183" i="5"/>
  <c r="P7182" i="5"/>
  <c r="M7182" i="5"/>
  <c r="I7182" i="5"/>
  <c r="G7182" i="5"/>
  <c r="L7182" i="5" s="1"/>
  <c r="F7182" i="5"/>
  <c r="O7182" i="5" s="1"/>
  <c r="E7182" i="5"/>
  <c r="D7182" i="5"/>
  <c r="C7182" i="5"/>
  <c r="B7182" i="5"/>
  <c r="A7182" i="5"/>
  <c r="Q7181" i="5"/>
  <c r="P7181" i="5"/>
  <c r="K7181" i="5"/>
  <c r="H7181" i="5"/>
  <c r="G7181" i="5"/>
  <c r="F7181" i="5"/>
  <c r="O7181" i="5" s="1"/>
  <c r="E7181" i="5"/>
  <c r="D7181" i="5"/>
  <c r="C7181" i="5"/>
  <c r="B7181" i="5"/>
  <c r="A7181" i="5"/>
  <c r="L7180" i="5"/>
  <c r="G7180" i="5"/>
  <c r="F7180" i="5"/>
  <c r="O7180" i="5" s="1"/>
  <c r="E7180" i="5"/>
  <c r="D7180" i="5"/>
  <c r="P7180" i="5" s="1"/>
  <c r="C7180" i="5"/>
  <c r="B7180" i="5"/>
  <c r="A7180" i="5"/>
  <c r="P7179" i="5"/>
  <c r="O7179" i="5"/>
  <c r="M7179" i="5"/>
  <c r="L7179" i="5"/>
  <c r="J7179" i="5"/>
  <c r="G7179" i="5"/>
  <c r="F7179" i="5"/>
  <c r="E7179" i="5"/>
  <c r="D7179" i="5"/>
  <c r="C7179" i="5"/>
  <c r="B7179" i="5"/>
  <c r="A7179" i="5"/>
  <c r="Q7178" i="5"/>
  <c r="O7178" i="5"/>
  <c r="M7178" i="5"/>
  <c r="L7178" i="5"/>
  <c r="K7178" i="5"/>
  <c r="J7178" i="5"/>
  <c r="H7178" i="5"/>
  <c r="G7178" i="5"/>
  <c r="I7178" i="5" s="1"/>
  <c r="F7178" i="5"/>
  <c r="E7178" i="5"/>
  <c r="D7178" i="5"/>
  <c r="P7178" i="5" s="1"/>
  <c r="C7178" i="5"/>
  <c r="B7178" i="5"/>
  <c r="A7178" i="5"/>
  <c r="N7178" i="5" s="1"/>
  <c r="M7177" i="5"/>
  <c r="L7177" i="5"/>
  <c r="K7177" i="5"/>
  <c r="J7177" i="5"/>
  <c r="I7177" i="5"/>
  <c r="R7177" i="5" s="1"/>
  <c r="H7177" i="5"/>
  <c r="Q7177" i="5" s="1"/>
  <c r="G7177" i="5"/>
  <c r="F7177" i="5"/>
  <c r="O7177" i="5" s="1"/>
  <c r="E7177" i="5"/>
  <c r="D7177" i="5"/>
  <c r="P7177" i="5" s="1"/>
  <c r="C7177" i="5"/>
  <c r="B7177" i="5"/>
  <c r="A7177" i="5"/>
  <c r="P7176" i="5"/>
  <c r="M7176" i="5"/>
  <c r="K7176" i="5"/>
  <c r="I7176" i="5"/>
  <c r="G7176" i="5"/>
  <c r="L7176" i="5" s="1"/>
  <c r="F7176" i="5"/>
  <c r="O7176" i="5" s="1"/>
  <c r="E7176" i="5"/>
  <c r="D7176" i="5"/>
  <c r="C7176" i="5"/>
  <c r="B7176" i="5"/>
  <c r="A7176" i="5"/>
  <c r="H7175" i="5"/>
  <c r="Q7175" i="5" s="1"/>
  <c r="G7175" i="5"/>
  <c r="F7175" i="5"/>
  <c r="O7175" i="5" s="1"/>
  <c r="E7175" i="5"/>
  <c r="D7175" i="5"/>
  <c r="P7175" i="5" s="1"/>
  <c r="C7175" i="5"/>
  <c r="B7175" i="5"/>
  <c r="A7175" i="5"/>
  <c r="P7174" i="5"/>
  <c r="O7174" i="5"/>
  <c r="L7174" i="5"/>
  <c r="I7174" i="5"/>
  <c r="G7174" i="5"/>
  <c r="F7174" i="5"/>
  <c r="E7174" i="5"/>
  <c r="D7174" i="5"/>
  <c r="C7174" i="5"/>
  <c r="B7174" i="5"/>
  <c r="A7174" i="5"/>
  <c r="O7173" i="5"/>
  <c r="G7173" i="5"/>
  <c r="F7173" i="5"/>
  <c r="E7173" i="5"/>
  <c r="D7173" i="5"/>
  <c r="P7173" i="5" s="1"/>
  <c r="C7173" i="5"/>
  <c r="B7173" i="5"/>
  <c r="A7173" i="5"/>
  <c r="O7172" i="5"/>
  <c r="M7172" i="5"/>
  <c r="L7172" i="5"/>
  <c r="K7172" i="5"/>
  <c r="J7172" i="5"/>
  <c r="H7172" i="5"/>
  <c r="Q7172" i="5" s="1"/>
  <c r="G7172" i="5"/>
  <c r="I7172" i="5" s="1"/>
  <c r="F7172" i="5"/>
  <c r="E7172" i="5"/>
  <c r="D7172" i="5"/>
  <c r="P7172" i="5" s="1"/>
  <c r="C7172" i="5"/>
  <c r="B7172" i="5"/>
  <c r="A7172" i="5"/>
  <c r="N7172" i="5" s="1"/>
  <c r="R7171" i="5"/>
  <c r="M7171" i="5"/>
  <c r="L7171" i="5"/>
  <c r="K7171" i="5"/>
  <c r="J7171" i="5"/>
  <c r="I7171" i="5"/>
  <c r="H7171" i="5"/>
  <c r="Q7171" i="5" s="1"/>
  <c r="G7171" i="5"/>
  <c r="F7171" i="5"/>
  <c r="O7171" i="5" s="1"/>
  <c r="E7171" i="5"/>
  <c r="D7171" i="5"/>
  <c r="P7171" i="5" s="1"/>
  <c r="C7171" i="5"/>
  <c r="B7171" i="5"/>
  <c r="A7171" i="5"/>
  <c r="P7170" i="5"/>
  <c r="M7170" i="5"/>
  <c r="I7170" i="5"/>
  <c r="G7170" i="5"/>
  <c r="L7170" i="5" s="1"/>
  <c r="F7170" i="5"/>
  <c r="O7170" i="5" s="1"/>
  <c r="E7170" i="5"/>
  <c r="D7170" i="5"/>
  <c r="C7170" i="5"/>
  <c r="B7170" i="5"/>
  <c r="A7170" i="5"/>
  <c r="Q7169" i="5"/>
  <c r="P7169" i="5"/>
  <c r="K7169" i="5"/>
  <c r="H7169" i="5"/>
  <c r="G7169" i="5"/>
  <c r="F7169" i="5"/>
  <c r="O7169" i="5" s="1"/>
  <c r="E7169" i="5"/>
  <c r="D7169" i="5"/>
  <c r="C7169" i="5"/>
  <c r="B7169" i="5"/>
  <c r="A7169" i="5"/>
  <c r="L7168" i="5"/>
  <c r="G7168" i="5"/>
  <c r="F7168" i="5"/>
  <c r="O7168" i="5" s="1"/>
  <c r="E7168" i="5"/>
  <c r="D7168" i="5"/>
  <c r="P7168" i="5" s="1"/>
  <c r="C7168" i="5"/>
  <c r="B7168" i="5"/>
  <c r="A7168" i="5"/>
  <c r="P7167" i="5"/>
  <c r="O7167" i="5"/>
  <c r="M7167" i="5"/>
  <c r="L7167" i="5"/>
  <c r="J7167" i="5"/>
  <c r="G7167" i="5"/>
  <c r="F7167" i="5"/>
  <c r="E7167" i="5"/>
  <c r="D7167" i="5"/>
  <c r="C7167" i="5"/>
  <c r="B7167" i="5"/>
  <c r="A7167" i="5"/>
  <c r="Q7166" i="5"/>
  <c r="O7166" i="5"/>
  <c r="M7166" i="5"/>
  <c r="L7166" i="5"/>
  <c r="K7166" i="5"/>
  <c r="J7166" i="5"/>
  <c r="H7166" i="5"/>
  <c r="G7166" i="5"/>
  <c r="I7166" i="5" s="1"/>
  <c r="F7166" i="5"/>
  <c r="E7166" i="5"/>
  <c r="D7166" i="5"/>
  <c r="P7166" i="5" s="1"/>
  <c r="C7166" i="5"/>
  <c r="B7166" i="5"/>
  <c r="A7166" i="5"/>
  <c r="M7165" i="5"/>
  <c r="L7165" i="5"/>
  <c r="K7165" i="5"/>
  <c r="J7165" i="5"/>
  <c r="I7165" i="5"/>
  <c r="R7165" i="5" s="1"/>
  <c r="H7165" i="5"/>
  <c r="Q7165" i="5" s="1"/>
  <c r="G7165" i="5"/>
  <c r="F7165" i="5"/>
  <c r="O7165" i="5" s="1"/>
  <c r="E7165" i="5"/>
  <c r="D7165" i="5"/>
  <c r="P7165" i="5" s="1"/>
  <c r="C7165" i="5"/>
  <c r="B7165" i="5"/>
  <c r="A7165" i="5"/>
  <c r="P7164" i="5"/>
  <c r="M7164" i="5"/>
  <c r="K7164" i="5"/>
  <c r="I7164" i="5"/>
  <c r="G7164" i="5"/>
  <c r="L7164" i="5" s="1"/>
  <c r="F7164" i="5"/>
  <c r="O7164" i="5" s="1"/>
  <c r="E7164" i="5"/>
  <c r="D7164" i="5"/>
  <c r="C7164" i="5"/>
  <c r="B7164" i="5"/>
  <c r="A7164" i="5"/>
  <c r="H7163" i="5"/>
  <c r="Q7163" i="5" s="1"/>
  <c r="G7163" i="5"/>
  <c r="F7163" i="5"/>
  <c r="O7163" i="5" s="1"/>
  <c r="E7163" i="5"/>
  <c r="D7163" i="5"/>
  <c r="P7163" i="5" s="1"/>
  <c r="C7163" i="5"/>
  <c r="B7163" i="5"/>
  <c r="A7163" i="5"/>
  <c r="P7162" i="5"/>
  <c r="O7162" i="5"/>
  <c r="L7162" i="5"/>
  <c r="I7162" i="5"/>
  <c r="G7162" i="5"/>
  <c r="F7162" i="5"/>
  <c r="E7162" i="5"/>
  <c r="D7162" i="5"/>
  <c r="C7162" i="5"/>
  <c r="B7162" i="5"/>
  <c r="A7162" i="5"/>
  <c r="O7161" i="5"/>
  <c r="G7161" i="5"/>
  <c r="F7161" i="5"/>
  <c r="E7161" i="5"/>
  <c r="D7161" i="5"/>
  <c r="P7161" i="5" s="1"/>
  <c r="C7161" i="5"/>
  <c r="B7161" i="5"/>
  <c r="A7161" i="5"/>
  <c r="O7160" i="5"/>
  <c r="M7160" i="5"/>
  <c r="L7160" i="5"/>
  <c r="K7160" i="5"/>
  <c r="J7160" i="5"/>
  <c r="H7160" i="5"/>
  <c r="Q7160" i="5" s="1"/>
  <c r="G7160" i="5"/>
  <c r="I7160" i="5" s="1"/>
  <c r="F7160" i="5"/>
  <c r="E7160" i="5"/>
  <c r="D7160" i="5"/>
  <c r="P7160" i="5" s="1"/>
  <c r="C7160" i="5"/>
  <c r="B7160" i="5"/>
  <c r="A7160" i="5"/>
  <c r="R7159" i="5"/>
  <c r="M7159" i="5"/>
  <c r="L7159" i="5"/>
  <c r="K7159" i="5"/>
  <c r="J7159" i="5"/>
  <c r="I7159" i="5"/>
  <c r="H7159" i="5"/>
  <c r="Q7159" i="5" s="1"/>
  <c r="G7159" i="5"/>
  <c r="F7159" i="5"/>
  <c r="O7159" i="5" s="1"/>
  <c r="E7159" i="5"/>
  <c r="D7159" i="5"/>
  <c r="P7159" i="5" s="1"/>
  <c r="C7159" i="5"/>
  <c r="B7159" i="5"/>
  <c r="A7159" i="5"/>
  <c r="P7158" i="5"/>
  <c r="M7158" i="5"/>
  <c r="I7158" i="5"/>
  <c r="G7158" i="5"/>
  <c r="L7158" i="5" s="1"/>
  <c r="F7158" i="5"/>
  <c r="O7158" i="5" s="1"/>
  <c r="E7158" i="5"/>
  <c r="D7158" i="5"/>
  <c r="C7158" i="5"/>
  <c r="B7158" i="5"/>
  <c r="A7158" i="5"/>
  <c r="Q7157" i="5"/>
  <c r="P7157" i="5"/>
  <c r="K7157" i="5"/>
  <c r="H7157" i="5"/>
  <c r="G7157" i="5"/>
  <c r="F7157" i="5"/>
  <c r="O7157" i="5" s="1"/>
  <c r="E7157" i="5"/>
  <c r="D7157" i="5"/>
  <c r="C7157" i="5"/>
  <c r="B7157" i="5"/>
  <c r="A7157" i="5"/>
  <c r="L7156" i="5"/>
  <c r="G7156" i="5"/>
  <c r="F7156" i="5"/>
  <c r="O7156" i="5" s="1"/>
  <c r="E7156" i="5"/>
  <c r="D7156" i="5"/>
  <c r="P7156" i="5" s="1"/>
  <c r="C7156" i="5"/>
  <c r="B7156" i="5"/>
  <c r="A7156" i="5"/>
  <c r="P7155" i="5"/>
  <c r="O7155" i="5"/>
  <c r="M7155" i="5"/>
  <c r="L7155" i="5"/>
  <c r="J7155" i="5"/>
  <c r="G7155" i="5"/>
  <c r="F7155" i="5"/>
  <c r="E7155" i="5"/>
  <c r="D7155" i="5"/>
  <c r="C7155" i="5"/>
  <c r="B7155" i="5"/>
  <c r="A7155" i="5"/>
  <c r="Q7154" i="5"/>
  <c r="O7154" i="5"/>
  <c r="M7154" i="5"/>
  <c r="L7154" i="5"/>
  <c r="K7154" i="5"/>
  <c r="J7154" i="5"/>
  <c r="H7154" i="5"/>
  <c r="G7154" i="5"/>
  <c r="I7154" i="5" s="1"/>
  <c r="F7154" i="5"/>
  <c r="E7154" i="5"/>
  <c r="D7154" i="5"/>
  <c r="P7154" i="5" s="1"/>
  <c r="C7154" i="5"/>
  <c r="B7154" i="5"/>
  <c r="A7154" i="5"/>
  <c r="N7154" i="5" s="1"/>
  <c r="M7153" i="5"/>
  <c r="L7153" i="5"/>
  <c r="K7153" i="5"/>
  <c r="J7153" i="5"/>
  <c r="I7153" i="5"/>
  <c r="R7153" i="5" s="1"/>
  <c r="H7153" i="5"/>
  <c r="Q7153" i="5" s="1"/>
  <c r="G7153" i="5"/>
  <c r="F7153" i="5"/>
  <c r="O7153" i="5" s="1"/>
  <c r="E7153" i="5"/>
  <c r="D7153" i="5"/>
  <c r="P7153" i="5" s="1"/>
  <c r="C7153" i="5"/>
  <c r="B7153" i="5"/>
  <c r="A7153" i="5"/>
  <c r="P7152" i="5"/>
  <c r="M7152" i="5"/>
  <c r="K7152" i="5"/>
  <c r="I7152" i="5"/>
  <c r="G7152" i="5"/>
  <c r="L7152" i="5" s="1"/>
  <c r="F7152" i="5"/>
  <c r="O7152" i="5" s="1"/>
  <c r="E7152" i="5"/>
  <c r="D7152" i="5"/>
  <c r="C7152" i="5"/>
  <c r="B7152" i="5"/>
  <c r="A7152" i="5"/>
  <c r="H7151" i="5"/>
  <c r="Q7151" i="5" s="1"/>
  <c r="G7151" i="5"/>
  <c r="F7151" i="5"/>
  <c r="O7151" i="5" s="1"/>
  <c r="E7151" i="5"/>
  <c r="D7151" i="5"/>
  <c r="P7151" i="5" s="1"/>
  <c r="C7151" i="5"/>
  <c r="B7151" i="5"/>
  <c r="A7151" i="5"/>
  <c r="P7150" i="5"/>
  <c r="O7150" i="5"/>
  <c r="L7150" i="5"/>
  <c r="I7150" i="5"/>
  <c r="G7150" i="5"/>
  <c r="F7150" i="5"/>
  <c r="E7150" i="5"/>
  <c r="D7150" i="5"/>
  <c r="C7150" i="5"/>
  <c r="B7150" i="5"/>
  <c r="A7150" i="5"/>
  <c r="O7149" i="5"/>
  <c r="G7149" i="5"/>
  <c r="F7149" i="5"/>
  <c r="E7149" i="5"/>
  <c r="D7149" i="5"/>
  <c r="P7149" i="5" s="1"/>
  <c r="C7149" i="5"/>
  <c r="B7149" i="5"/>
  <c r="A7149" i="5"/>
  <c r="O7148" i="5"/>
  <c r="M7148" i="5"/>
  <c r="L7148" i="5"/>
  <c r="K7148" i="5"/>
  <c r="J7148" i="5"/>
  <c r="H7148" i="5"/>
  <c r="Q7148" i="5" s="1"/>
  <c r="G7148" i="5"/>
  <c r="I7148" i="5" s="1"/>
  <c r="F7148" i="5"/>
  <c r="E7148" i="5"/>
  <c r="D7148" i="5"/>
  <c r="P7148" i="5" s="1"/>
  <c r="C7148" i="5"/>
  <c r="B7148" i="5"/>
  <c r="A7148" i="5"/>
  <c r="M7147" i="5"/>
  <c r="R7147" i="5" s="1"/>
  <c r="L7147" i="5"/>
  <c r="K7147" i="5"/>
  <c r="J7147" i="5"/>
  <c r="I7147" i="5"/>
  <c r="H7147" i="5"/>
  <c r="Q7147" i="5" s="1"/>
  <c r="G7147" i="5"/>
  <c r="F7147" i="5"/>
  <c r="O7147" i="5" s="1"/>
  <c r="E7147" i="5"/>
  <c r="D7147" i="5"/>
  <c r="P7147" i="5" s="1"/>
  <c r="C7147" i="5"/>
  <c r="B7147" i="5"/>
  <c r="A7147" i="5"/>
  <c r="P7146" i="5"/>
  <c r="I7146" i="5"/>
  <c r="G7146" i="5"/>
  <c r="F7146" i="5"/>
  <c r="O7146" i="5" s="1"/>
  <c r="E7146" i="5"/>
  <c r="D7146" i="5"/>
  <c r="C7146" i="5"/>
  <c r="B7146" i="5"/>
  <c r="A7146" i="5"/>
  <c r="Q7145" i="5"/>
  <c r="P7145" i="5"/>
  <c r="K7145" i="5"/>
  <c r="H7145" i="5"/>
  <c r="G7145" i="5"/>
  <c r="F7145" i="5"/>
  <c r="O7145" i="5" s="1"/>
  <c r="E7145" i="5"/>
  <c r="D7145" i="5"/>
  <c r="C7145" i="5"/>
  <c r="B7145" i="5"/>
  <c r="A7145" i="5"/>
  <c r="L7144" i="5"/>
  <c r="G7144" i="5"/>
  <c r="F7144" i="5"/>
  <c r="O7144" i="5" s="1"/>
  <c r="E7144" i="5"/>
  <c r="D7144" i="5"/>
  <c r="P7144" i="5" s="1"/>
  <c r="C7144" i="5"/>
  <c r="B7144" i="5"/>
  <c r="A7144" i="5"/>
  <c r="P7143" i="5"/>
  <c r="O7143" i="5"/>
  <c r="M7143" i="5"/>
  <c r="L7143" i="5"/>
  <c r="J7143" i="5"/>
  <c r="G7143" i="5"/>
  <c r="F7143" i="5"/>
  <c r="E7143" i="5"/>
  <c r="D7143" i="5"/>
  <c r="C7143" i="5"/>
  <c r="B7143" i="5"/>
  <c r="A7143" i="5"/>
  <c r="Q7142" i="5"/>
  <c r="O7142" i="5"/>
  <c r="M7142" i="5"/>
  <c r="L7142" i="5"/>
  <c r="K7142" i="5"/>
  <c r="J7142" i="5"/>
  <c r="H7142" i="5"/>
  <c r="G7142" i="5"/>
  <c r="I7142" i="5" s="1"/>
  <c r="F7142" i="5"/>
  <c r="E7142" i="5"/>
  <c r="D7142" i="5"/>
  <c r="P7142" i="5" s="1"/>
  <c r="C7142" i="5"/>
  <c r="B7142" i="5"/>
  <c r="A7142" i="5"/>
  <c r="N7142" i="5" s="1"/>
  <c r="M7141" i="5"/>
  <c r="L7141" i="5"/>
  <c r="K7141" i="5"/>
  <c r="J7141" i="5"/>
  <c r="I7141" i="5"/>
  <c r="R7141" i="5" s="1"/>
  <c r="H7141" i="5"/>
  <c r="Q7141" i="5" s="1"/>
  <c r="G7141" i="5"/>
  <c r="F7141" i="5"/>
  <c r="O7141" i="5" s="1"/>
  <c r="E7141" i="5"/>
  <c r="D7141" i="5"/>
  <c r="P7141" i="5" s="1"/>
  <c r="C7141" i="5"/>
  <c r="B7141" i="5"/>
  <c r="A7141" i="5"/>
  <c r="P7140" i="5"/>
  <c r="M7140" i="5"/>
  <c r="K7140" i="5"/>
  <c r="I7140" i="5"/>
  <c r="G7140" i="5"/>
  <c r="L7140" i="5" s="1"/>
  <c r="F7140" i="5"/>
  <c r="O7140" i="5" s="1"/>
  <c r="E7140" i="5"/>
  <c r="D7140" i="5"/>
  <c r="C7140" i="5"/>
  <c r="B7140" i="5"/>
  <c r="A7140" i="5"/>
  <c r="H7139" i="5"/>
  <c r="G7139" i="5"/>
  <c r="F7139" i="5"/>
  <c r="O7139" i="5" s="1"/>
  <c r="E7139" i="5"/>
  <c r="D7139" i="5"/>
  <c r="P7139" i="5" s="1"/>
  <c r="C7139" i="5"/>
  <c r="B7139" i="5"/>
  <c r="A7139" i="5"/>
  <c r="P7138" i="5"/>
  <c r="O7138" i="5"/>
  <c r="L7138" i="5"/>
  <c r="I7138" i="5"/>
  <c r="G7138" i="5"/>
  <c r="F7138" i="5"/>
  <c r="E7138" i="5"/>
  <c r="D7138" i="5"/>
  <c r="C7138" i="5"/>
  <c r="B7138" i="5"/>
  <c r="A7138" i="5"/>
  <c r="O7137" i="5"/>
  <c r="G7137" i="5"/>
  <c r="F7137" i="5"/>
  <c r="E7137" i="5"/>
  <c r="D7137" i="5"/>
  <c r="P7137" i="5" s="1"/>
  <c r="C7137" i="5"/>
  <c r="B7137" i="5"/>
  <c r="A7137" i="5"/>
  <c r="O7136" i="5"/>
  <c r="M7136" i="5"/>
  <c r="L7136" i="5"/>
  <c r="K7136" i="5"/>
  <c r="J7136" i="5"/>
  <c r="H7136" i="5"/>
  <c r="Q7136" i="5" s="1"/>
  <c r="G7136" i="5"/>
  <c r="I7136" i="5" s="1"/>
  <c r="R7136" i="5" s="1"/>
  <c r="F7136" i="5"/>
  <c r="E7136" i="5"/>
  <c r="D7136" i="5"/>
  <c r="P7136" i="5" s="1"/>
  <c r="C7136" i="5"/>
  <c r="B7136" i="5"/>
  <c r="A7136" i="5"/>
  <c r="N7136" i="5" s="1"/>
  <c r="R7135" i="5"/>
  <c r="M7135" i="5"/>
  <c r="L7135" i="5"/>
  <c r="K7135" i="5"/>
  <c r="J7135" i="5"/>
  <c r="I7135" i="5"/>
  <c r="H7135" i="5"/>
  <c r="Q7135" i="5" s="1"/>
  <c r="G7135" i="5"/>
  <c r="F7135" i="5"/>
  <c r="O7135" i="5" s="1"/>
  <c r="E7135" i="5"/>
  <c r="D7135" i="5"/>
  <c r="P7135" i="5" s="1"/>
  <c r="C7135" i="5"/>
  <c r="B7135" i="5"/>
  <c r="A7135" i="5"/>
  <c r="N7135" i="5" s="1"/>
  <c r="P7134" i="5"/>
  <c r="M7134" i="5"/>
  <c r="I7134" i="5"/>
  <c r="G7134" i="5"/>
  <c r="F7134" i="5"/>
  <c r="O7134" i="5" s="1"/>
  <c r="E7134" i="5"/>
  <c r="D7134" i="5"/>
  <c r="C7134" i="5"/>
  <c r="B7134" i="5"/>
  <c r="A7134" i="5"/>
  <c r="Q7133" i="5"/>
  <c r="P7133" i="5"/>
  <c r="K7133" i="5"/>
  <c r="H7133" i="5"/>
  <c r="G7133" i="5"/>
  <c r="F7133" i="5"/>
  <c r="O7133" i="5" s="1"/>
  <c r="E7133" i="5"/>
  <c r="D7133" i="5"/>
  <c r="C7133" i="5"/>
  <c r="B7133" i="5"/>
  <c r="A7133" i="5"/>
  <c r="L7132" i="5"/>
  <c r="G7132" i="5"/>
  <c r="F7132" i="5"/>
  <c r="O7132" i="5" s="1"/>
  <c r="E7132" i="5"/>
  <c r="D7132" i="5"/>
  <c r="P7132" i="5" s="1"/>
  <c r="C7132" i="5"/>
  <c r="B7132" i="5"/>
  <c r="A7132" i="5"/>
  <c r="P7131" i="5"/>
  <c r="O7131" i="5"/>
  <c r="M7131" i="5"/>
  <c r="L7131" i="5"/>
  <c r="J7131" i="5"/>
  <c r="G7131" i="5"/>
  <c r="F7131" i="5"/>
  <c r="E7131" i="5"/>
  <c r="D7131" i="5"/>
  <c r="C7131" i="5"/>
  <c r="B7131" i="5"/>
  <c r="A7131" i="5"/>
  <c r="Q7130" i="5"/>
  <c r="O7130" i="5"/>
  <c r="M7130" i="5"/>
  <c r="L7130" i="5"/>
  <c r="K7130" i="5"/>
  <c r="J7130" i="5"/>
  <c r="H7130" i="5"/>
  <c r="G7130" i="5"/>
  <c r="I7130" i="5" s="1"/>
  <c r="F7130" i="5"/>
  <c r="E7130" i="5"/>
  <c r="D7130" i="5"/>
  <c r="P7130" i="5" s="1"/>
  <c r="C7130" i="5"/>
  <c r="B7130" i="5"/>
  <c r="A7130" i="5"/>
  <c r="N7130" i="5" s="1"/>
  <c r="M7129" i="5"/>
  <c r="L7129" i="5"/>
  <c r="K7129" i="5"/>
  <c r="J7129" i="5"/>
  <c r="I7129" i="5"/>
  <c r="H7129" i="5"/>
  <c r="Q7129" i="5" s="1"/>
  <c r="G7129" i="5"/>
  <c r="F7129" i="5"/>
  <c r="O7129" i="5" s="1"/>
  <c r="E7129" i="5"/>
  <c r="D7129" i="5"/>
  <c r="P7129" i="5" s="1"/>
  <c r="C7129" i="5"/>
  <c r="B7129" i="5"/>
  <c r="A7129" i="5"/>
  <c r="P7128" i="5"/>
  <c r="M7128" i="5"/>
  <c r="K7128" i="5"/>
  <c r="I7128" i="5"/>
  <c r="G7128" i="5"/>
  <c r="L7128" i="5" s="1"/>
  <c r="F7128" i="5"/>
  <c r="O7128" i="5" s="1"/>
  <c r="E7128" i="5"/>
  <c r="D7128" i="5"/>
  <c r="C7128" i="5"/>
  <c r="B7128" i="5"/>
  <c r="A7128" i="5"/>
  <c r="G7127" i="5"/>
  <c r="F7127" i="5"/>
  <c r="O7127" i="5" s="1"/>
  <c r="E7127" i="5"/>
  <c r="D7127" i="5"/>
  <c r="P7127" i="5" s="1"/>
  <c r="C7127" i="5"/>
  <c r="B7127" i="5"/>
  <c r="A7127" i="5"/>
  <c r="P7126" i="5"/>
  <c r="O7126" i="5"/>
  <c r="L7126" i="5"/>
  <c r="I7126" i="5"/>
  <c r="G7126" i="5"/>
  <c r="F7126" i="5"/>
  <c r="E7126" i="5"/>
  <c r="D7126" i="5"/>
  <c r="C7126" i="5"/>
  <c r="B7126" i="5"/>
  <c r="A7126" i="5"/>
  <c r="O7125" i="5"/>
  <c r="G7125" i="5"/>
  <c r="F7125" i="5"/>
  <c r="E7125" i="5"/>
  <c r="D7125" i="5"/>
  <c r="P7125" i="5" s="1"/>
  <c r="C7125" i="5"/>
  <c r="B7125" i="5"/>
  <c r="A7125" i="5"/>
  <c r="O7124" i="5"/>
  <c r="M7124" i="5"/>
  <c r="L7124" i="5"/>
  <c r="K7124" i="5"/>
  <c r="J7124" i="5"/>
  <c r="H7124" i="5"/>
  <c r="Q7124" i="5" s="1"/>
  <c r="G7124" i="5"/>
  <c r="I7124" i="5" s="1"/>
  <c r="F7124" i="5"/>
  <c r="E7124" i="5"/>
  <c r="D7124" i="5"/>
  <c r="P7124" i="5" s="1"/>
  <c r="C7124" i="5"/>
  <c r="B7124" i="5"/>
  <c r="A7124" i="5"/>
  <c r="R7123" i="5"/>
  <c r="O7123" i="5"/>
  <c r="M7123" i="5"/>
  <c r="L7123" i="5"/>
  <c r="K7123" i="5"/>
  <c r="J7123" i="5"/>
  <c r="I7123" i="5"/>
  <c r="H7123" i="5"/>
  <c r="Q7123" i="5" s="1"/>
  <c r="G7123" i="5"/>
  <c r="F7123" i="5"/>
  <c r="E7123" i="5"/>
  <c r="D7123" i="5"/>
  <c r="P7123" i="5" s="1"/>
  <c r="C7123" i="5"/>
  <c r="B7123" i="5"/>
  <c r="A7123" i="5"/>
  <c r="P7122" i="5"/>
  <c r="G7122" i="5"/>
  <c r="F7122" i="5"/>
  <c r="O7122" i="5" s="1"/>
  <c r="E7122" i="5"/>
  <c r="D7122" i="5"/>
  <c r="C7122" i="5"/>
  <c r="B7122" i="5"/>
  <c r="A7122" i="5"/>
  <c r="G7121" i="5"/>
  <c r="F7121" i="5"/>
  <c r="O7121" i="5" s="1"/>
  <c r="E7121" i="5"/>
  <c r="D7121" i="5"/>
  <c r="P7121" i="5" s="1"/>
  <c r="C7121" i="5"/>
  <c r="B7121" i="5"/>
  <c r="A7121" i="5"/>
  <c r="P7120" i="5"/>
  <c r="L7120" i="5"/>
  <c r="I7120" i="5"/>
  <c r="H7120" i="5"/>
  <c r="Q7120" i="5" s="1"/>
  <c r="G7120" i="5"/>
  <c r="F7120" i="5"/>
  <c r="E7120" i="5"/>
  <c r="D7120" i="5"/>
  <c r="C7120" i="5"/>
  <c r="B7120" i="5"/>
  <c r="A7120" i="5"/>
  <c r="P7119" i="5"/>
  <c r="L7119" i="5"/>
  <c r="G7119" i="5"/>
  <c r="F7119" i="5"/>
  <c r="O7119" i="5" s="1"/>
  <c r="E7119" i="5"/>
  <c r="D7119" i="5"/>
  <c r="C7119" i="5"/>
  <c r="B7119" i="5"/>
  <c r="A7119" i="5"/>
  <c r="P7118" i="5"/>
  <c r="O7118" i="5"/>
  <c r="M7118" i="5"/>
  <c r="L7118" i="5"/>
  <c r="K7118" i="5"/>
  <c r="J7118" i="5"/>
  <c r="H7118" i="5"/>
  <c r="Q7118" i="5" s="1"/>
  <c r="G7118" i="5"/>
  <c r="I7118" i="5" s="1"/>
  <c r="R7118" i="5" s="1"/>
  <c r="F7118" i="5"/>
  <c r="E7118" i="5"/>
  <c r="D7118" i="5"/>
  <c r="C7118" i="5"/>
  <c r="B7118" i="5"/>
  <c r="A7118" i="5"/>
  <c r="O7117" i="5"/>
  <c r="M7117" i="5"/>
  <c r="L7117" i="5"/>
  <c r="R7117" i="5" s="1"/>
  <c r="K7117" i="5"/>
  <c r="J7117" i="5"/>
  <c r="I7117" i="5"/>
  <c r="H7117" i="5"/>
  <c r="Q7117" i="5" s="1"/>
  <c r="G7117" i="5"/>
  <c r="F7117" i="5"/>
  <c r="E7117" i="5"/>
  <c r="D7117" i="5"/>
  <c r="P7117" i="5" s="1"/>
  <c r="C7117" i="5"/>
  <c r="B7117" i="5"/>
  <c r="A7117" i="5"/>
  <c r="P7116" i="5"/>
  <c r="K7116" i="5"/>
  <c r="J7116" i="5"/>
  <c r="G7116" i="5"/>
  <c r="F7116" i="5"/>
  <c r="O7116" i="5" s="1"/>
  <c r="E7116" i="5"/>
  <c r="D7116" i="5"/>
  <c r="C7116" i="5"/>
  <c r="B7116" i="5"/>
  <c r="A7116" i="5"/>
  <c r="I7115" i="5"/>
  <c r="G7115" i="5"/>
  <c r="K7115" i="5" s="1"/>
  <c r="F7115" i="5"/>
  <c r="O7115" i="5" s="1"/>
  <c r="E7115" i="5"/>
  <c r="D7115" i="5"/>
  <c r="P7115" i="5" s="1"/>
  <c r="C7115" i="5"/>
  <c r="B7115" i="5"/>
  <c r="A7115" i="5"/>
  <c r="P7114" i="5"/>
  <c r="O7114" i="5"/>
  <c r="L7114" i="5"/>
  <c r="I7114" i="5"/>
  <c r="H7114" i="5"/>
  <c r="Q7114" i="5" s="1"/>
  <c r="G7114" i="5"/>
  <c r="F7114" i="5"/>
  <c r="E7114" i="5"/>
  <c r="D7114" i="5"/>
  <c r="C7114" i="5"/>
  <c r="B7114" i="5"/>
  <c r="A7114" i="5"/>
  <c r="P7113" i="5"/>
  <c r="M7113" i="5"/>
  <c r="L7113" i="5"/>
  <c r="J7113" i="5"/>
  <c r="G7113" i="5"/>
  <c r="F7113" i="5"/>
  <c r="O7113" i="5" s="1"/>
  <c r="E7113" i="5"/>
  <c r="D7113" i="5"/>
  <c r="C7113" i="5"/>
  <c r="B7113" i="5"/>
  <c r="A7113" i="5"/>
  <c r="P7112" i="5"/>
  <c r="O7112" i="5"/>
  <c r="M7112" i="5"/>
  <c r="L7112" i="5"/>
  <c r="K7112" i="5"/>
  <c r="J7112" i="5"/>
  <c r="H7112" i="5"/>
  <c r="Q7112" i="5" s="1"/>
  <c r="G7112" i="5"/>
  <c r="I7112" i="5" s="1"/>
  <c r="F7112" i="5"/>
  <c r="E7112" i="5"/>
  <c r="D7112" i="5"/>
  <c r="C7112" i="5"/>
  <c r="B7112" i="5"/>
  <c r="A7112" i="5"/>
  <c r="O7111" i="5"/>
  <c r="M7111" i="5"/>
  <c r="L7111" i="5"/>
  <c r="K7111" i="5"/>
  <c r="J7111" i="5"/>
  <c r="I7111" i="5"/>
  <c r="R7111" i="5" s="1"/>
  <c r="H7111" i="5"/>
  <c r="Q7111" i="5" s="1"/>
  <c r="G7111" i="5"/>
  <c r="F7111" i="5"/>
  <c r="E7111" i="5"/>
  <c r="D7111" i="5"/>
  <c r="P7111" i="5" s="1"/>
  <c r="C7111" i="5"/>
  <c r="B7111" i="5"/>
  <c r="A7111" i="5"/>
  <c r="M7110" i="5"/>
  <c r="L7110" i="5"/>
  <c r="K7110" i="5"/>
  <c r="J7110" i="5"/>
  <c r="I7110" i="5"/>
  <c r="G7110" i="5"/>
  <c r="H7110" i="5" s="1"/>
  <c r="Q7110" i="5" s="1"/>
  <c r="F7110" i="5"/>
  <c r="O7110" i="5" s="1"/>
  <c r="E7110" i="5"/>
  <c r="D7110" i="5"/>
  <c r="P7110" i="5" s="1"/>
  <c r="C7110" i="5"/>
  <c r="B7110" i="5"/>
  <c r="A7110" i="5"/>
  <c r="K7109" i="5"/>
  <c r="H7109" i="5"/>
  <c r="Q7109" i="5" s="1"/>
  <c r="G7109" i="5"/>
  <c r="F7109" i="5"/>
  <c r="O7109" i="5" s="1"/>
  <c r="E7109" i="5"/>
  <c r="D7109" i="5"/>
  <c r="P7109" i="5" s="1"/>
  <c r="C7109" i="5"/>
  <c r="B7109" i="5"/>
  <c r="A7109" i="5"/>
  <c r="Q7108" i="5"/>
  <c r="P7108" i="5"/>
  <c r="O7108" i="5"/>
  <c r="L7108" i="5"/>
  <c r="H7108" i="5"/>
  <c r="G7108" i="5"/>
  <c r="F7108" i="5"/>
  <c r="E7108" i="5"/>
  <c r="D7108" i="5"/>
  <c r="C7108" i="5"/>
  <c r="B7108" i="5"/>
  <c r="A7108" i="5"/>
  <c r="G7107" i="5"/>
  <c r="F7107" i="5"/>
  <c r="O7107" i="5" s="1"/>
  <c r="E7107" i="5"/>
  <c r="D7107" i="5"/>
  <c r="P7107" i="5" s="1"/>
  <c r="C7107" i="5"/>
  <c r="B7107" i="5"/>
  <c r="A7107" i="5"/>
  <c r="Q7106" i="5"/>
  <c r="O7106" i="5"/>
  <c r="M7106" i="5"/>
  <c r="L7106" i="5"/>
  <c r="K7106" i="5"/>
  <c r="J7106" i="5"/>
  <c r="H7106" i="5"/>
  <c r="G7106" i="5"/>
  <c r="I7106" i="5" s="1"/>
  <c r="F7106" i="5"/>
  <c r="E7106" i="5"/>
  <c r="D7106" i="5"/>
  <c r="P7106" i="5" s="1"/>
  <c r="C7106" i="5"/>
  <c r="B7106" i="5"/>
  <c r="A7106" i="5"/>
  <c r="R7105" i="5"/>
  <c r="M7105" i="5"/>
  <c r="L7105" i="5"/>
  <c r="K7105" i="5"/>
  <c r="J7105" i="5"/>
  <c r="I7105" i="5"/>
  <c r="H7105" i="5"/>
  <c r="Q7105" i="5" s="1"/>
  <c r="G7105" i="5"/>
  <c r="F7105" i="5"/>
  <c r="O7105" i="5" s="1"/>
  <c r="E7105" i="5"/>
  <c r="D7105" i="5"/>
  <c r="P7105" i="5" s="1"/>
  <c r="C7105" i="5"/>
  <c r="B7105" i="5"/>
  <c r="N7105" i="5" s="1"/>
  <c r="A7105" i="5"/>
  <c r="P7104" i="5"/>
  <c r="M7104" i="5"/>
  <c r="L7104" i="5"/>
  <c r="K7104" i="5"/>
  <c r="I7104" i="5"/>
  <c r="G7104" i="5"/>
  <c r="J7104" i="5" s="1"/>
  <c r="F7104" i="5"/>
  <c r="O7104" i="5" s="1"/>
  <c r="E7104" i="5"/>
  <c r="D7104" i="5"/>
  <c r="C7104" i="5"/>
  <c r="B7104" i="5"/>
  <c r="A7104" i="5"/>
  <c r="P7103" i="5"/>
  <c r="J7103" i="5"/>
  <c r="I7103" i="5"/>
  <c r="H7103" i="5"/>
  <c r="Q7103" i="5" s="1"/>
  <c r="G7103" i="5"/>
  <c r="F7103" i="5"/>
  <c r="O7103" i="5" s="1"/>
  <c r="E7103" i="5"/>
  <c r="D7103" i="5"/>
  <c r="C7103" i="5"/>
  <c r="B7103" i="5"/>
  <c r="A7103" i="5"/>
  <c r="P7102" i="5"/>
  <c r="O7102" i="5"/>
  <c r="G7102" i="5"/>
  <c r="F7102" i="5"/>
  <c r="E7102" i="5"/>
  <c r="D7102" i="5"/>
  <c r="C7102" i="5"/>
  <c r="B7102" i="5"/>
  <c r="A7102" i="5"/>
  <c r="P7101" i="5"/>
  <c r="O7101" i="5"/>
  <c r="L7101" i="5"/>
  <c r="J7101" i="5"/>
  <c r="G7101" i="5"/>
  <c r="F7101" i="5"/>
  <c r="E7101" i="5"/>
  <c r="D7101" i="5"/>
  <c r="C7101" i="5"/>
  <c r="B7101" i="5"/>
  <c r="A7101" i="5"/>
  <c r="Q7100" i="5"/>
  <c r="P7100" i="5"/>
  <c r="O7100" i="5"/>
  <c r="M7100" i="5"/>
  <c r="L7100" i="5"/>
  <c r="K7100" i="5"/>
  <c r="J7100" i="5"/>
  <c r="H7100" i="5"/>
  <c r="G7100" i="5"/>
  <c r="I7100" i="5" s="1"/>
  <c r="F7100" i="5"/>
  <c r="E7100" i="5"/>
  <c r="D7100" i="5"/>
  <c r="C7100" i="5"/>
  <c r="B7100" i="5"/>
  <c r="A7100" i="5"/>
  <c r="M7099" i="5"/>
  <c r="L7099" i="5"/>
  <c r="K7099" i="5"/>
  <c r="J7099" i="5"/>
  <c r="I7099" i="5"/>
  <c r="H7099" i="5"/>
  <c r="Q7099" i="5" s="1"/>
  <c r="G7099" i="5"/>
  <c r="F7099" i="5"/>
  <c r="O7099" i="5" s="1"/>
  <c r="E7099" i="5"/>
  <c r="D7099" i="5"/>
  <c r="P7099" i="5" s="1"/>
  <c r="C7099" i="5"/>
  <c r="B7099" i="5"/>
  <c r="A7099" i="5"/>
  <c r="P7098" i="5"/>
  <c r="M7098" i="5"/>
  <c r="R7098" i="5" s="1"/>
  <c r="K7098" i="5"/>
  <c r="J7098" i="5"/>
  <c r="I7098" i="5"/>
  <c r="H7098" i="5"/>
  <c r="Q7098" i="5" s="1"/>
  <c r="G7098" i="5"/>
  <c r="L7098" i="5" s="1"/>
  <c r="F7098" i="5"/>
  <c r="O7098" i="5" s="1"/>
  <c r="E7098" i="5"/>
  <c r="D7098" i="5"/>
  <c r="C7098" i="5"/>
  <c r="B7098" i="5"/>
  <c r="A7098" i="5"/>
  <c r="N7098" i="5" s="1"/>
  <c r="P7097" i="5"/>
  <c r="K7097" i="5"/>
  <c r="J7097" i="5"/>
  <c r="I7097" i="5"/>
  <c r="H7097" i="5"/>
  <c r="Q7097" i="5" s="1"/>
  <c r="G7097" i="5"/>
  <c r="F7097" i="5"/>
  <c r="O7097" i="5" s="1"/>
  <c r="E7097" i="5"/>
  <c r="D7097" i="5"/>
  <c r="C7097" i="5"/>
  <c r="B7097" i="5"/>
  <c r="A7097" i="5"/>
  <c r="I7096" i="5"/>
  <c r="G7096" i="5"/>
  <c r="F7096" i="5"/>
  <c r="O7096" i="5" s="1"/>
  <c r="E7096" i="5"/>
  <c r="D7096" i="5"/>
  <c r="P7096" i="5" s="1"/>
  <c r="C7096" i="5"/>
  <c r="B7096" i="5"/>
  <c r="A7096" i="5"/>
  <c r="O7095" i="5"/>
  <c r="J7095" i="5"/>
  <c r="G7095" i="5"/>
  <c r="F7095" i="5"/>
  <c r="E7095" i="5"/>
  <c r="D7095" i="5"/>
  <c r="P7095" i="5" s="1"/>
  <c r="C7095" i="5"/>
  <c r="B7095" i="5"/>
  <c r="A7095" i="5"/>
  <c r="Q7094" i="5"/>
  <c r="O7094" i="5"/>
  <c r="M7094" i="5"/>
  <c r="L7094" i="5"/>
  <c r="K7094" i="5"/>
  <c r="J7094" i="5"/>
  <c r="H7094" i="5"/>
  <c r="G7094" i="5"/>
  <c r="I7094" i="5" s="1"/>
  <c r="F7094" i="5"/>
  <c r="E7094" i="5"/>
  <c r="D7094" i="5"/>
  <c r="P7094" i="5" s="1"/>
  <c r="C7094" i="5"/>
  <c r="B7094" i="5"/>
  <c r="A7094" i="5"/>
  <c r="N7094" i="5" s="1"/>
  <c r="O7093" i="5"/>
  <c r="M7093" i="5"/>
  <c r="L7093" i="5"/>
  <c r="K7093" i="5"/>
  <c r="J7093" i="5"/>
  <c r="I7093" i="5"/>
  <c r="H7093" i="5"/>
  <c r="Q7093" i="5" s="1"/>
  <c r="G7093" i="5"/>
  <c r="F7093" i="5"/>
  <c r="E7093" i="5"/>
  <c r="D7093" i="5"/>
  <c r="P7093" i="5" s="1"/>
  <c r="C7093" i="5"/>
  <c r="B7093" i="5"/>
  <c r="A7093" i="5"/>
  <c r="I7092" i="5"/>
  <c r="H7092" i="5"/>
  <c r="Q7092" i="5" s="1"/>
  <c r="G7092" i="5"/>
  <c r="F7092" i="5"/>
  <c r="O7092" i="5" s="1"/>
  <c r="E7092" i="5"/>
  <c r="D7092" i="5"/>
  <c r="P7092" i="5" s="1"/>
  <c r="C7092" i="5"/>
  <c r="B7092" i="5"/>
  <c r="A7092" i="5"/>
  <c r="P7091" i="5"/>
  <c r="M7091" i="5"/>
  <c r="R7091" i="5" s="1"/>
  <c r="K7091" i="5"/>
  <c r="J7091" i="5"/>
  <c r="I7091" i="5"/>
  <c r="H7091" i="5"/>
  <c r="Q7091" i="5" s="1"/>
  <c r="G7091" i="5"/>
  <c r="L7091" i="5" s="1"/>
  <c r="F7091" i="5"/>
  <c r="O7091" i="5" s="1"/>
  <c r="E7091" i="5"/>
  <c r="D7091" i="5"/>
  <c r="C7091" i="5"/>
  <c r="B7091" i="5"/>
  <c r="A7091" i="5"/>
  <c r="N7091" i="5" s="1"/>
  <c r="M7090" i="5"/>
  <c r="L7090" i="5"/>
  <c r="K7090" i="5"/>
  <c r="I7090" i="5"/>
  <c r="G7090" i="5"/>
  <c r="J7090" i="5" s="1"/>
  <c r="F7090" i="5"/>
  <c r="O7090" i="5" s="1"/>
  <c r="E7090" i="5"/>
  <c r="D7090" i="5"/>
  <c r="P7090" i="5" s="1"/>
  <c r="C7090" i="5"/>
  <c r="B7090" i="5"/>
  <c r="A7090" i="5"/>
  <c r="P7089" i="5"/>
  <c r="M7089" i="5"/>
  <c r="L7089" i="5"/>
  <c r="K7089" i="5"/>
  <c r="J7089" i="5"/>
  <c r="I7089" i="5"/>
  <c r="G7089" i="5"/>
  <c r="H7089" i="5" s="1"/>
  <c r="Q7089" i="5" s="1"/>
  <c r="F7089" i="5"/>
  <c r="O7089" i="5" s="1"/>
  <c r="E7089" i="5"/>
  <c r="D7089" i="5"/>
  <c r="C7089" i="5"/>
  <c r="B7089" i="5"/>
  <c r="A7089" i="5"/>
  <c r="O7088" i="5"/>
  <c r="L7088" i="5"/>
  <c r="G7088" i="5"/>
  <c r="F7088" i="5"/>
  <c r="E7088" i="5"/>
  <c r="D7088" i="5"/>
  <c r="P7088" i="5" s="1"/>
  <c r="C7088" i="5"/>
  <c r="B7088" i="5"/>
  <c r="A7088" i="5"/>
  <c r="O7087" i="5"/>
  <c r="L7087" i="5"/>
  <c r="J7087" i="5"/>
  <c r="G7087" i="5"/>
  <c r="F7087" i="5"/>
  <c r="E7087" i="5"/>
  <c r="D7087" i="5"/>
  <c r="P7087" i="5" s="1"/>
  <c r="C7087" i="5"/>
  <c r="B7087" i="5"/>
  <c r="A7087" i="5"/>
  <c r="O7086" i="5"/>
  <c r="J7086" i="5"/>
  <c r="H7086" i="5"/>
  <c r="Q7086" i="5" s="1"/>
  <c r="G7086" i="5"/>
  <c r="F7086" i="5"/>
  <c r="E7086" i="5"/>
  <c r="D7086" i="5"/>
  <c r="P7086" i="5" s="1"/>
  <c r="C7086" i="5"/>
  <c r="B7086" i="5"/>
  <c r="A7086" i="5"/>
  <c r="R7085" i="5"/>
  <c r="P7085" i="5"/>
  <c r="O7085" i="5"/>
  <c r="M7085" i="5"/>
  <c r="K7085" i="5"/>
  <c r="J7085" i="5"/>
  <c r="I7085" i="5"/>
  <c r="H7085" i="5"/>
  <c r="Q7085" i="5" s="1"/>
  <c r="G7085" i="5"/>
  <c r="L7085" i="5" s="1"/>
  <c r="F7085" i="5"/>
  <c r="E7085" i="5"/>
  <c r="D7085" i="5"/>
  <c r="C7085" i="5"/>
  <c r="B7085" i="5"/>
  <c r="A7085" i="5"/>
  <c r="O7084" i="5"/>
  <c r="M7084" i="5"/>
  <c r="L7084" i="5"/>
  <c r="K7084" i="5"/>
  <c r="R7084" i="5" s="1"/>
  <c r="I7084" i="5"/>
  <c r="G7084" i="5"/>
  <c r="J7084" i="5" s="1"/>
  <c r="F7084" i="5"/>
  <c r="E7084" i="5"/>
  <c r="D7084" i="5"/>
  <c r="P7084" i="5" s="1"/>
  <c r="C7084" i="5"/>
  <c r="B7084" i="5"/>
  <c r="A7084" i="5"/>
  <c r="P7083" i="5"/>
  <c r="M7083" i="5"/>
  <c r="J7083" i="5"/>
  <c r="I7083" i="5"/>
  <c r="G7083" i="5"/>
  <c r="H7083" i="5" s="1"/>
  <c r="Q7083" i="5" s="1"/>
  <c r="F7083" i="5"/>
  <c r="O7083" i="5" s="1"/>
  <c r="E7083" i="5"/>
  <c r="D7083" i="5"/>
  <c r="C7083" i="5"/>
  <c r="B7083" i="5"/>
  <c r="A7083" i="5"/>
  <c r="O7082" i="5"/>
  <c r="I7082" i="5"/>
  <c r="G7082" i="5"/>
  <c r="F7082" i="5"/>
  <c r="E7082" i="5"/>
  <c r="D7082" i="5"/>
  <c r="P7082" i="5" s="1"/>
  <c r="C7082" i="5"/>
  <c r="B7082" i="5"/>
  <c r="A7082" i="5"/>
  <c r="O7081" i="5"/>
  <c r="J7081" i="5"/>
  <c r="G7081" i="5"/>
  <c r="F7081" i="5"/>
  <c r="E7081" i="5"/>
  <c r="D7081" i="5"/>
  <c r="P7081" i="5" s="1"/>
  <c r="C7081" i="5"/>
  <c r="B7081" i="5"/>
  <c r="A7081" i="5"/>
  <c r="P7080" i="5"/>
  <c r="M7080" i="5"/>
  <c r="J7080" i="5"/>
  <c r="H7080" i="5"/>
  <c r="Q7080" i="5" s="1"/>
  <c r="G7080" i="5"/>
  <c r="F7080" i="5"/>
  <c r="O7080" i="5" s="1"/>
  <c r="E7080" i="5"/>
  <c r="D7080" i="5"/>
  <c r="C7080" i="5"/>
  <c r="B7080" i="5"/>
  <c r="A7080" i="5"/>
  <c r="P7079" i="5"/>
  <c r="O7079" i="5"/>
  <c r="M7079" i="5"/>
  <c r="K7079" i="5"/>
  <c r="J7079" i="5"/>
  <c r="I7079" i="5"/>
  <c r="H7079" i="5"/>
  <c r="Q7079" i="5" s="1"/>
  <c r="G7079" i="5"/>
  <c r="L7079" i="5" s="1"/>
  <c r="F7079" i="5"/>
  <c r="E7079" i="5"/>
  <c r="D7079" i="5"/>
  <c r="C7079" i="5"/>
  <c r="B7079" i="5"/>
  <c r="A7079" i="5"/>
  <c r="R7078" i="5"/>
  <c r="O7078" i="5"/>
  <c r="M7078" i="5"/>
  <c r="L7078" i="5"/>
  <c r="K7078" i="5"/>
  <c r="I7078" i="5"/>
  <c r="G7078" i="5"/>
  <c r="J7078" i="5" s="1"/>
  <c r="F7078" i="5"/>
  <c r="E7078" i="5"/>
  <c r="D7078" i="5"/>
  <c r="P7078" i="5" s="1"/>
  <c r="C7078" i="5"/>
  <c r="B7078" i="5"/>
  <c r="A7078" i="5"/>
  <c r="L7077" i="5"/>
  <c r="J7077" i="5"/>
  <c r="I7077" i="5"/>
  <c r="G7077" i="5"/>
  <c r="H7077" i="5" s="1"/>
  <c r="Q7077" i="5" s="1"/>
  <c r="F7077" i="5"/>
  <c r="O7077" i="5" s="1"/>
  <c r="E7077" i="5"/>
  <c r="D7077" i="5"/>
  <c r="P7077" i="5" s="1"/>
  <c r="C7077" i="5"/>
  <c r="B7077" i="5"/>
  <c r="A7077" i="5"/>
  <c r="O7076" i="5"/>
  <c r="L7076" i="5"/>
  <c r="K7076" i="5"/>
  <c r="J7076" i="5"/>
  <c r="G7076" i="5"/>
  <c r="M7076" i="5" s="1"/>
  <c r="F7076" i="5"/>
  <c r="E7076" i="5"/>
  <c r="D7076" i="5"/>
  <c r="P7076" i="5" s="1"/>
  <c r="C7076" i="5"/>
  <c r="B7076" i="5"/>
  <c r="A7076" i="5"/>
  <c r="J7075" i="5"/>
  <c r="I7075" i="5"/>
  <c r="G7075" i="5"/>
  <c r="F7075" i="5"/>
  <c r="O7075" i="5" s="1"/>
  <c r="E7075" i="5"/>
  <c r="D7075" i="5"/>
  <c r="P7075" i="5" s="1"/>
  <c r="C7075" i="5"/>
  <c r="B7075" i="5"/>
  <c r="A7075" i="5"/>
  <c r="P7074" i="5"/>
  <c r="O7074" i="5"/>
  <c r="M7074" i="5"/>
  <c r="J7074" i="5"/>
  <c r="G7074" i="5"/>
  <c r="F7074" i="5"/>
  <c r="E7074" i="5"/>
  <c r="D7074" i="5"/>
  <c r="C7074" i="5"/>
  <c r="B7074" i="5"/>
  <c r="A7074" i="5"/>
  <c r="R7073" i="5"/>
  <c r="Q7073" i="5"/>
  <c r="P7073" i="5"/>
  <c r="M7073" i="5"/>
  <c r="K7073" i="5"/>
  <c r="J7073" i="5"/>
  <c r="I7073" i="5"/>
  <c r="H7073" i="5"/>
  <c r="G7073" i="5"/>
  <c r="L7073" i="5" s="1"/>
  <c r="F7073" i="5"/>
  <c r="O7073" i="5" s="1"/>
  <c r="E7073" i="5"/>
  <c r="D7073" i="5"/>
  <c r="C7073" i="5"/>
  <c r="B7073" i="5"/>
  <c r="A7073" i="5"/>
  <c r="O7072" i="5"/>
  <c r="M7072" i="5"/>
  <c r="L7072" i="5"/>
  <c r="K7072" i="5"/>
  <c r="I7072" i="5"/>
  <c r="R7072" i="5" s="1"/>
  <c r="G7072" i="5"/>
  <c r="J7072" i="5" s="1"/>
  <c r="F7072" i="5"/>
  <c r="E7072" i="5"/>
  <c r="D7072" i="5"/>
  <c r="P7072" i="5" s="1"/>
  <c r="C7072" i="5"/>
  <c r="B7072" i="5"/>
  <c r="A7072" i="5"/>
  <c r="M7071" i="5"/>
  <c r="L7071" i="5"/>
  <c r="K7071" i="5"/>
  <c r="J7071" i="5"/>
  <c r="I7071" i="5"/>
  <c r="R7071" i="5" s="1"/>
  <c r="G7071" i="5"/>
  <c r="H7071" i="5" s="1"/>
  <c r="Q7071" i="5" s="1"/>
  <c r="F7071" i="5"/>
  <c r="O7071" i="5" s="1"/>
  <c r="E7071" i="5"/>
  <c r="D7071" i="5"/>
  <c r="P7071" i="5" s="1"/>
  <c r="C7071" i="5"/>
  <c r="B7071" i="5"/>
  <c r="A7071" i="5"/>
  <c r="N7071" i="5" s="1"/>
  <c r="O7070" i="5"/>
  <c r="N7070" i="5"/>
  <c r="L7070" i="5"/>
  <c r="K7070" i="5"/>
  <c r="J7070" i="5"/>
  <c r="I7070" i="5"/>
  <c r="H7070" i="5"/>
  <c r="Q7070" i="5" s="1"/>
  <c r="G7070" i="5"/>
  <c r="M7070" i="5" s="1"/>
  <c r="F7070" i="5"/>
  <c r="E7070" i="5"/>
  <c r="D7070" i="5"/>
  <c r="P7070" i="5" s="1"/>
  <c r="C7070" i="5"/>
  <c r="B7070" i="5"/>
  <c r="A7070" i="5"/>
  <c r="G7069" i="5"/>
  <c r="F7069" i="5"/>
  <c r="O7069" i="5" s="1"/>
  <c r="E7069" i="5"/>
  <c r="D7069" i="5"/>
  <c r="P7069" i="5" s="1"/>
  <c r="C7069" i="5"/>
  <c r="B7069" i="5"/>
  <c r="A7069" i="5"/>
  <c r="P7068" i="5"/>
  <c r="O7068" i="5"/>
  <c r="M7068" i="5"/>
  <c r="J7068" i="5"/>
  <c r="H7068" i="5"/>
  <c r="Q7068" i="5" s="1"/>
  <c r="G7068" i="5"/>
  <c r="F7068" i="5"/>
  <c r="E7068" i="5"/>
  <c r="D7068" i="5"/>
  <c r="C7068" i="5"/>
  <c r="B7068" i="5"/>
  <c r="A7068" i="5"/>
  <c r="R7067" i="5"/>
  <c r="O7067" i="5"/>
  <c r="M7067" i="5"/>
  <c r="K7067" i="5"/>
  <c r="J7067" i="5"/>
  <c r="I7067" i="5"/>
  <c r="H7067" i="5"/>
  <c r="Q7067" i="5" s="1"/>
  <c r="G7067" i="5"/>
  <c r="L7067" i="5" s="1"/>
  <c r="F7067" i="5"/>
  <c r="E7067" i="5"/>
  <c r="D7067" i="5"/>
  <c r="P7067" i="5" s="1"/>
  <c r="C7067" i="5"/>
  <c r="B7067" i="5"/>
  <c r="A7067" i="5"/>
  <c r="N7067" i="5" s="1"/>
  <c r="M7066" i="5"/>
  <c r="L7066" i="5"/>
  <c r="K7066" i="5"/>
  <c r="I7066" i="5"/>
  <c r="G7066" i="5"/>
  <c r="J7066" i="5" s="1"/>
  <c r="F7066" i="5"/>
  <c r="O7066" i="5" s="1"/>
  <c r="E7066" i="5"/>
  <c r="D7066" i="5"/>
  <c r="P7066" i="5" s="1"/>
  <c r="C7066" i="5"/>
  <c r="B7066" i="5"/>
  <c r="A7066" i="5"/>
  <c r="P7065" i="5"/>
  <c r="M7065" i="5"/>
  <c r="L7065" i="5"/>
  <c r="K7065" i="5"/>
  <c r="J7065" i="5"/>
  <c r="G7065" i="5"/>
  <c r="H7065" i="5" s="1"/>
  <c r="Q7065" i="5" s="1"/>
  <c r="F7065" i="5"/>
  <c r="O7065" i="5" s="1"/>
  <c r="E7065" i="5"/>
  <c r="D7065" i="5"/>
  <c r="C7065" i="5"/>
  <c r="B7065" i="5"/>
  <c r="A7065" i="5"/>
  <c r="O7064" i="5"/>
  <c r="J7064" i="5"/>
  <c r="G7064" i="5"/>
  <c r="L7064" i="5" s="1"/>
  <c r="F7064" i="5"/>
  <c r="E7064" i="5"/>
  <c r="D7064" i="5"/>
  <c r="P7064" i="5" s="1"/>
  <c r="C7064" i="5"/>
  <c r="B7064" i="5"/>
  <c r="A7064" i="5"/>
  <c r="O7063" i="5"/>
  <c r="L7063" i="5"/>
  <c r="J7063" i="5"/>
  <c r="G7063" i="5"/>
  <c r="F7063" i="5"/>
  <c r="E7063" i="5"/>
  <c r="D7063" i="5"/>
  <c r="P7063" i="5" s="1"/>
  <c r="C7063" i="5"/>
  <c r="B7063" i="5"/>
  <c r="A7063" i="5"/>
  <c r="O7062" i="5"/>
  <c r="J7062" i="5"/>
  <c r="G7062" i="5"/>
  <c r="F7062" i="5"/>
  <c r="E7062" i="5"/>
  <c r="D7062" i="5"/>
  <c r="P7062" i="5" s="1"/>
  <c r="C7062" i="5"/>
  <c r="B7062" i="5"/>
  <c r="A7062" i="5"/>
  <c r="P7061" i="5"/>
  <c r="O7061" i="5"/>
  <c r="M7061" i="5"/>
  <c r="K7061" i="5"/>
  <c r="R7061" i="5" s="1"/>
  <c r="J7061" i="5"/>
  <c r="I7061" i="5"/>
  <c r="H7061" i="5"/>
  <c r="Q7061" i="5" s="1"/>
  <c r="G7061" i="5"/>
  <c r="L7061" i="5" s="1"/>
  <c r="F7061" i="5"/>
  <c r="E7061" i="5"/>
  <c r="D7061" i="5"/>
  <c r="C7061" i="5"/>
  <c r="B7061" i="5"/>
  <c r="A7061" i="5"/>
  <c r="N7061" i="5" s="1"/>
  <c r="M7060" i="5"/>
  <c r="L7060" i="5"/>
  <c r="K7060" i="5"/>
  <c r="R7060" i="5" s="1"/>
  <c r="I7060" i="5"/>
  <c r="G7060" i="5"/>
  <c r="J7060" i="5" s="1"/>
  <c r="F7060" i="5"/>
  <c r="O7060" i="5" s="1"/>
  <c r="E7060" i="5"/>
  <c r="D7060" i="5"/>
  <c r="P7060" i="5" s="1"/>
  <c r="C7060" i="5"/>
  <c r="B7060" i="5"/>
  <c r="A7060" i="5"/>
  <c r="P7059" i="5"/>
  <c r="K7059" i="5"/>
  <c r="G7059" i="5"/>
  <c r="F7059" i="5"/>
  <c r="O7059" i="5" s="1"/>
  <c r="E7059" i="5"/>
  <c r="D7059" i="5"/>
  <c r="C7059" i="5"/>
  <c r="B7059" i="5"/>
  <c r="A7059" i="5"/>
  <c r="O7058" i="5"/>
  <c r="I7058" i="5"/>
  <c r="G7058" i="5"/>
  <c r="F7058" i="5"/>
  <c r="E7058" i="5"/>
  <c r="D7058" i="5"/>
  <c r="P7058" i="5" s="1"/>
  <c r="C7058" i="5"/>
  <c r="B7058" i="5"/>
  <c r="A7058" i="5"/>
  <c r="O7057" i="5"/>
  <c r="L7057" i="5"/>
  <c r="J7057" i="5"/>
  <c r="I7057" i="5"/>
  <c r="H7057" i="5"/>
  <c r="Q7057" i="5" s="1"/>
  <c r="G7057" i="5"/>
  <c r="F7057" i="5"/>
  <c r="E7057" i="5"/>
  <c r="D7057" i="5"/>
  <c r="P7057" i="5" s="1"/>
  <c r="C7057" i="5"/>
  <c r="B7057" i="5"/>
  <c r="A7057" i="5"/>
  <c r="Q7056" i="5"/>
  <c r="M7056" i="5"/>
  <c r="J7056" i="5"/>
  <c r="H7056" i="5"/>
  <c r="G7056" i="5"/>
  <c r="F7056" i="5"/>
  <c r="O7056" i="5" s="1"/>
  <c r="E7056" i="5"/>
  <c r="D7056" i="5"/>
  <c r="P7056" i="5" s="1"/>
  <c r="C7056" i="5"/>
  <c r="B7056" i="5"/>
  <c r="A7056" i="5"/>
  <c r="P7055" i="5"/>
  <c r="M7055" i="5"/>
  <c r="K7055" i="5"/>
  <c r="J7055" i="5"/>
  <c r="I7055" i="5"/>
  <c r="H7055" i="5"/>
  <c r="Q7055" i="5" s="1"/>
  <c r="G7055" i="5"/>
  <c r="L7055" i="5" s="1"/>
  <c r="F7055" i="5"/>
  <c r="O7055" i="5" s="1"/>
  <c r="E7055" i="5"/>
  <c r="D7055" i="5"/>
  <c r="C7055" i="5"/>
  <c r="B7055" i="5"/>
  <c r="A7055" i="5"/>
  <c r="P7054" i="5"/>
  <c r="M7054" i="5"/>
  <c r="L7054" i="5"/>
  <c r="K7054" i="5"/>
  <c r="I7054" i="5"/>
  <c r="G7054" i="5"/>
  <c r="J7054" i="5" s="1"/>
  <c r="F7054" i="5"/>
  <c r="O7054" i="5" s="1"/>
  <c r="E7054" i="5"/>
  <c r="D7054" i="5"/>
  <c r="C7054" i="5"/>
  <c r="B7054" i="5"/>
  <c r="A7054" i="5"/>
  <c r="L7053" i="5"/>
  <c r="J7053" i="5"/>
  <c r="I7053" i="5"/>
  <c r="G7053" i="5"/>
  <c r="F7053" i="5"/>
  <c r="O7053" i="5" s="1"/>
  <c r="E7053" i="5"/>
  <c r="D7053" i="5"/>
  <c r="P7053" i="5" s="1"/>
  <c r="C7053" i="5"/>
  <c r="B7053" i="5"/>
  <c r="A7053" i="5"/>
  <c r="O7052" i="5"/>
  <c r="L7052" i="5"/>
  <c r="K7052" i="5"/>
  <c r="J7052" i="5"/>
  <c r="G7052" i="5"/>
  <c r="M7052" i="5" s="1"/>
  <c r="F7052" i="5"/>
  <c r="E7052" i="5"/>
  <c r="D7052" i="5"/>
  <c r="P7052" i="5" s="1"/>
  <c r="C7052" i="5"/>
  <c r="B7052" i="5"/>
  <c r="A7052" i="5"/>
  <c r="O7051" i="5"/>
  <c r="J7051" i="5"/>
  <c r="I7051" i="5"/>
  <c r="H7051" i="5"/>
  <c r="Q7051" i="5" s="1"/>
  <c r="G7051" i="5"/>
  <c r="F7051" i="5"/>
  <c r="E7051" i="5"/>
  <c r="D7051" i="5"/>
  <c r="P7051" i="5" s="1"/>
  <c r="C7051" i="5"/>
  <c r="B7051" i="5"/>
  <c r="A7051" i="5"/>
  <c r="P7050" i="5"/>
  <c r="O7050" i="5"/>
  <c r="M7050" i="5"/>
  <c r="J7050" i="5"/>
  <c r="G7050" i="5"/>
  <c r="F7050" i="5"/>
  <c r="E7050" i="5"/>
  <c r="D7050" i="5"/>
  <c r="C7050" i="5"/>
  <c r="B7050" i="5"/>
  <c r="A7050" i="5"/>
  <c r="R7049" i="5"/>
  <c r="M7049" i="5"/>
  <c r="K7049" i="5"/>
  <c r="J7049" i="5"/>
  <c r="I7049" i="5"/>
  <c r="H7049" i="5"/>
  <c r="Q7049" i="5" s="1"/>
  <c r="G7049" i="5"/>
  <c r="L7049" i="5" s="1"/>
  <c r="F7049" i="5"/>
  <c r="O7049" i="5" s="1"/>
  <c r="E7049" i="5"/>
  <c r="D7049" i="5"/>
  <c r="P7049" i="5" s="1"/>
  <c r="C7049" i="5"/>
  <c r="B7049" i="5"/>
  <c r="A7049" i="5"/>
  <c r="O7048" i="5"/>
  <c r="M7048" i="5"/>
  <c r="L7048" i="5"/>
  <c r="R7048" i="5" s="1"/>
  <c r="K7048" i="5"/>
  <c r="I7048" i="5"/>
  <c r="G7048" i="5"/>
  <c r="J7048" i="5" s="1"/>
  <c r="F7048" i="5"/>
  <c r="E7048" i="5"/>
  <c r="D7048" i="5"/>
  <c r="P7048" i="5" s="1"/>
  <c r="C7048" i="5"/>
  <c r="B7048" i="5"/>
  <c r="A7048" i="5"/>
  <c r="M7047" i="5"/>
  <c r="L7047" i="5"/>
  <c r="K7047" i="5"/>
  <c r="J7047" i="5"/>
  <c r="I7047" i="5"/>
  <c r="G7047" i="5"/>
  <c r="H7047" i="5" s="1"/>
  <c r="Q7047" i="5" s="1"/>
  <c r="F7047" i="5"/>
  <c r="O7047" i="5" s="1"/>
  <c r="E7047" i="5"/>
  <c r="D7047" i="5"/>
  <c r="P7047" i="5" s="1"/>
  <c r="C7047" i="5"/>
  <c r="B7047" i="5"/>
  <c r="A7047" i="5"/>
  <c r="N7047" i="5" s="1"/>
  <c r="O7046" i="5"/>
  <c r="J7046" i="5"/>
  <c r="H7046" i="5"/>
  <c r="Q7046" i="5" s="1"/>
  <c r="G7046" i="5"/>
  <c r="F7046" i="5"/>
  <c r="E7046" i="5"/>
  <c r="D7046" i="5"/>
  <c r="P7046" i="5" s="1"/>
  <c r="C7046" i="5"/>
  <c r="B7046" i="5"/>
  <c r="A7046" i="5"/>
  <c r="G7045" i="5"/>
  <c r="F7045" i="5"/>
  <c r="O7045" i="5" s="1"/>
  <c r="E7045" i="5"/>
  <c r="D7045" i="5"/>
  <c r="P7045" i="5" s="1"/>
  <c r="C7045" i="5"/>
  <c r="B7045" i="5"/>
  <c r="A7045" i="5"/>
  <c r="P7044" i="5"/>
  <c r="O7044" i="5"/>
  <c r="M7044" i="5"/>
  <c r="J7044" i="5"/>
  <c r="H7044" i="5"/>
  <c r="Q7044" i="5" s="1"/>
  <c r="G7044" i="5"/>
  <c r="F7044" i="5"/>
  <c r="E7044" i="5"/>
  <c r="D7044" i="5"/>
  <c r="C7044" i="5"/>
  <c r="B7044" i="5"/>
  <c r="A7044" i="5"/>
  <c r="R7043" i="5"/>
  <c r="M7043" i="5"/>
  <c r="K7043" i="5"/>
  <c r="J7043" i="5"/>
  <c r="I7043" i="5"/>
  <c r="H7043" i="5"/>
  <c r="Q7043" i="5" s="1"/>
  <c r="G7043" i="5"/>
  <c r="L7043" i="5" s="1"/>
  <c r="F7043" i="5"/>
  <c r="O7043" i="5" s="1"/>
  <c r="E7043" i="5"/>
  <c r="D7043" i="5"/>
  <c r="P7043" i="5" s="1"/>
  <c r="C7043" i="5"/>
  <c r="B7043" i="5"/>
  <c r="A7043" i="5"/>
  <c r="M7042" i="5"/>
  <c r="L7042" i="5"/>
  <c r="K7042" i="5"/>
  <c r="I7042" i="5"/>
  <c r="G7042" i="5"/>
  <c r="J7042" i="5" s="1"/>
  <c r="F7042" i="5"/>
  <c r="O7042" i="5" s="1"/>
  <c r="E7042" i="5"/>
  <c r="D7042" i="5"/>
  <c r="P7042" i="5" s="1"/>
  <c r="C7042" i="5"/>
  <c r="B7042" i="5"/>
  <c r="A7042" i="5"/>
  <c r="P7041" i="5"/>
  <c r="M7041" i="5"/>
  <c r="L7041" i="5"/>
  <c r="K7041" i="5"/>
  <c r="J7041" i="5"/>
  <c r="G7041" i="5"/>
  <c r="H7041" i="5" s="1"/>
  <c r="Q7041" i="5" s="1"/>
  <c r="F7041" i="5"/>
  <c r="O7041" i="5" s="1"/>
  <c r="E7041" i="5"/>
  <c r="D7041" i="5"/>
  <c r="C7041" i="5"/>
  <c r="B7041" i="5"/>
  <c r="A7041" i="5"/>
  <c r="O7040" i="5"/>
  <c r="G7040" i="5"/>
  <c r="F7040" i="5"/>
  <c r="E7040" i="5"/>
  <c r="D7040" i="5"/>
  <c r="P7040" i="5" s="1"/>
  <c r="C7040" i="5"/>
  <c r="B7040" i="5"/>
  <c r="A7040" i="5"/>
  <c r="O7039" i="5"/>
  <c r="L7039" i="5"/>
  <c r="J7039" i="5"/>
  <c r="G7039" i="5"/>
  <c r="F7039" i="5"/>
  <c r="E7039" i="5"/>
  <c r="D7039" i="5"/>
  <c r="P7039" i="5" s="1"/>
  <c r="C7039" i="5"/>
  <c r="B7039" i="5"/>
  <c r="A7039" i="5"/>
  <c r="H7038" i="5"/>
  <c r="Q7038" i="5" s="1"/>
  <c r="G7038" i="5"/>
  <c r="F7038" i="5"/>
  <c r="O7038" i="5" s="1"/>
  <c r="E7038" i="5"/>
  <c r="D7038" i="5"/>
  <c r="P7038" i="5" s="1"/>
  <c r="C7038" i="5"/>
  <c r="B7038" i="5"/>
  <c r="A7038" i="5"/>
  <c r="P7037" i="5"/>
  <c r="O7037" i="5"/>
  <c r="M7037" i="5"/>
  <c r="K7037" i="5"/>
  <c r="R7037" i="5" s="1"/>
  <c r="J7037" i="5"/>
  <c r="I7037" i="5"/>
  <c r="H7037" i="5"/>
  <c r="Q7037" i="5" s="1"/>
  <c r="G7037" i="5"/>
  <c r="L7037" i="5" s="1"/>
  <c r="F7037" i="5"/>
  <c r="E7037" i="5"/>
  <c r="D7037" i="5"/>
  <c r="C7037" i="5"/>
  <c r="B7037" i="5"/>
  <c r="A7037" i="5"/>
  <c r="P7036" i="5"/>
  <c r="M7036" i="5"/>
  <c r="L7036" i="5"/>
  <c r="K7036" i="5"/>
  <c r="R7036" i="5" s="1"/>
  <c r="I7036" i="5"/>
  <c r="G7036" i="5"/>
  <c r="J7036" i="5" s="1"/>
  <c r="F7036" i="5"/>
  <c r="O7036" i="5" s="1"/>
  <c r="E7036" i="5"/>
  <c r="D7036" i="5"/>
  <c r="C7036" i="5"/>
  <c r="B7036" i="5"/>
  <c r="A7036" i="5"/>
  <c r="P7035" i="5"/>
  <c r="M7035" i="5"/>
  <c r="L7035" i="5"/>
  <c r="K7035" i="5"/>
  <c r="G7035" i="5"/>
  <c r="F7035" i="5"/>
  <c r="O7035" i="5" s="1"/>
  <c r="E7035" i="5"/>
  <c r="D7035" i="5"/>
  <c r="C7035" i="5"/>
  <c r="B7035" i="5"/>
  <c r="A7035" i="5"/>
  <c r="O7034" i="5"/>
  <c r="G7034" i="5"/>
  <c r="F7034" i="5"/>
  <c r="E7034" i="5"/>
  <c r="D7034" i="5"/>
  <c r="P7034" i="5" s="1"/>
  <c r="C7034" i="5"/>
  <c r="B7034" i="5"/>
  <c r="A7034" i="5"/>
  <c r="O7033" i="5"/>
  <c r="I7033" i="5"/>
  <c r="H7033" i="5"/>
  <c r="Q7033" i="5" s="1"/>
  <c r="G7033" i="5"/>
  <c r="F7033" i="5"/>
  <c r="E7033" i="5"/>
  <c r="D7033" i="5"/>
  <c r="P7033" i="5" s="1"/>
  <c r="C7033" i="5"/>
  <c r="B7033" i="5"/>
  <c r="A7033" i="5"/>
  <c r="Q7032" i="5"/>
  <c r="M7032" i="5"/>
  <c r="J7032" i="5"/>
  <c r="H7032" i="5"/>
  <c r="G7032" i="5"/>
  <c r="F7032" i="5"/>
  <c r="O7032" i="5" s="1"/>
  <c r="E7032" i="5"/>
  <c r="D7032" i="5"/>
  <c r="P7032" i="5" s="1"/>
  <c r="C7032" i="5"/>
  <c r="B7032" i="5"/>
  <c r="A7032" i="5"/>
  <c r="P7031" i="5"/>
  <c r="O7031" i="5"/>
  <c r="M7031" i="5"/>
  <c r="K7031" i="5"/>
  <c r="J7031" i="5"/>
  <c r="I7031" i="5"/>
  <c r="H7031" i="5"/>
  <c r="Q7031" i="5" s="1"/>
  <c r="G7031" i="5"/>
  <c r="L7031" i="5" s="1"/>
  <c r="F7031" i="5"/>
  <c r="E7031" i="5"/>
  <c r="D7031" i="5"/>
  <c r="C7031" i="5"/>
  <c r="B7031" i="5"/>
  <c r="A7031" i="5"/>
  <c r="R7030" i="5"/>
  <c r="M7030" i="5"/>
  <c r="L7030" i="5"/>
  <c r="K7030" i="5"/>
  <c r="I7030" i="5"/>
  <c r="G7030" i="5"/>
  <c r="J7030" i="5" s="1"/>
  <c r="F7030" i="5"/>
  <c r="O7030" i="5" s="1"/>
  <c r="E7030" i="5"/>
  <c r="D7030" i="5"/>
  <c r="P7030" i="5" s="1"/>
  <c r="C7030" i="5"/>
  <c r="B7030" i="5"/>
  <c r="A7030" i="5"/>
  <c r="G7029" i="5"/>
  <c r="F7029" i="5"/>
  <c r="O7029" i="5" s="1"/>
  <c r="E7029" i="5"/>
  <c r="D7029" i="5"/>
  <c r="P7029" i="5" s="1"/>
  <c r="C7029" i="5"/>
  <c r="B7029" i="5"/>
  <c r="A7029" i="5"/>
  <c r="O7028" i="5"/>
  <c r="L7028" i="5"/>
  <c r="K7028" i="5"/>
  <c r="J7028" i="5"/>
  <c r="G7028" i="5"/>
  <c r="M7028" i="5" s="1"/>
  <c r="F7028" i="5"/>
  <c r="E7028" i="5"/>
  <c r="D7028" i="5"/>
  <c r="P7028" i="5" s="1"/>
  <c r="C7028" i="5"/>
  <c r="B7028" i="5"/>
  <c r="A7028" i="5"/>
  <c r="O7027" i="5"/>
  <c r="J7027" i="5"/>
  <c r="I7027" i="5"/>
  <c r="H7027" i="5"/>
  <c r="Q7027" i="5" s="1"/>
  <c r="G7027" i="5"/>
  <c r="F7027" i="5"/>
  <c r="E7027" i="5"/>
  <c r="D7027" i="5"/>
  <c r="P7027" i="5" s="1"/>
  <c r="C7027" i="5"/>
  <c r="B7027" i="5"/>
  <c r="A7027" i="5"/>
  <c r="P7026" i="5"/>
  <c r="O7026" i="5"/>
  <c r="M7026" i="5"/>
  <c r="J7026" i="5"/>
  <c r="G7026" i="5"/>
  <c r="F7026" i="5"/>
  <c r="E7026" i="5"/>
  <c r="D7026" i="5"/>
  <c r="C7026" i="5"/>
  <c r="B7026" i="5"/>
  <c r="A7026" i="5"/>
  <c r="M7025" i="5"/>
  <c r="K7025" i="5"/>
  <c r="J7025" i="5"/>
  <c r="I7025" i="5"/>
  <c r="H7025" i="5"/>
  <c r="Q7025" i="5" s="1"/>
  <c r="G7025" i="5"/>
  <c r="L7025" i="5" s="1"/>
  <c r="R7025" i="5" s="1"/>
  <c r="F7025" i="5"/>
  <c r="O7025" i="5" s="1"/>
  <c r="E7025" i="5"/>
  <c r="D7025" i="5"/>
  <c r="P7025" i="5" s="1"/>
  <c r="C7025" i="5"/>
  <c r="B7025" i="5"/>
  <c r="A7025" i="5"/>
  <c r="O7024" i="5"/>
  <c r="M7024" i="5"/>
  <c r="L7024" i="5"/>
  <c r="K7024" i="5"/>
  <c r="I7024" i="5"/>
  <c r="R7024" i="5" s="1"/>
  <c r="G7024" i="5"/>
  <c r="J7024" i="5" s="1"/>
  <c r="F7024" i="5"/>
  <c r="E7024" i="5"/>
  <c r="D7024" i="5"/>
  <c r="P7024" i="5" s="1"/>
  <c r="C7024" i="5"/>
  <c r="B7024" i="5"/>
  <c r="A7024" i="5"/>
  <c r="M7023" i="5"/>
  <c r="L7023" i="5"/>
  <c r="K7023" i="5"/>
  <c r="J7023" i="5"/>
  <c r="I7023" i="5"/>
  <c r="G7023" i="5"/>
  <c r="H7023" i="5" s="1"/>
  <c r="Q7023" i="5" s="1"/>
  <c r="F7023" i="5"/>
  <c r="O7023" i="5" s="1"/>
  <c r="E7023" i="5"/>
  <c r="D7023" i="5"/>
  <c r="P7023" i="5" s="1"/>
  <c r="C7023" i="5"/>
  <c r="B7023" i="5"/>
  <c r="A7023" i="5"/>
  <c r="O7022" i="5"/>
  <c r="K7022" i="5"/>
  <c r="H7022" i="5"/>
  <c r="Q7022" i="5" s="1"/>
  <c r="G7022" i="5"/>
  <c r="F7022" i="5"/>
  <c r="E7022" i="5"/>
  <c r="D7022" i="5"/>
  <c r="P7022" i="5" s="1"/>
  <c r="C7022" i="5"/>
  <c r="B7022" i="5"/>
  <c r="A7022" i="5"/>
  <c r="G7021" i="5"/>
  <c r="F7021" i="5"/>
  <c r="O7021" i="5" s="1"/>
  <c r="E7021" i="5"/>
  <c r="D7021" i="5"/>
  <c r="P7021" i="5" s="1"/>
  <c r="C7021" i="5"/>
  <c r="B7021" i="5"/>
  <c r="A7021" i="5"/>
  <c r="P7020" i="5"/>
  <c r="O7020" i="5"/>
  <c r="G7020" i="5"/>
  <c r="F7020" i="5"/>
  <c r="E7020" i="5"/>
  <c r="D7020" i="5"/>
  <c r="C7020" i="5"/>
  <c r="B7020" i="5"/>
  <c r="A7020" i="5"/>
  <c r="Q7019" i="5"/>
  <c r="P7019" i="5"/>
  <c r="O7019" i="5"/>
  <c r="M7019" i="5"/>
  <c r="R7019" i="5" s="1"/>
  <c r="K7019" i="5"/>
  <c r="J7019" i="5"/>
  <c r="I7019" i="5"/>
  <c r="H7019" i="5"/>
  <c r="G7019" i="5"/>
  <c r="L7019" i="5" s="1"/>
  <c r="F7019" i="5"/>
  <c r="E7019" i="5"/>
  <c r="D7019" i="5"/>
  <c r="C7019" i="5"/>
  <c r="B7019" i="5"/>
  <c r="A7019" i="5"/>
  <c r="M7018" i="5"/>
  <c r="L7018" i="5"/>
  <c r="K7018" i="5"/>
  <c r="I7018" i="5"/>
  <c r="G7018" i="5"/>
  <c r="J7018" i="5" s="1"/>
  <c r="F7018" i="5"/>
  <c r="O7018" i="5" s="1"/>
  <c r="E7018" i="5"/>
  <c r="D7018" i="5"/>
  <c r="C7018" i="5"/>
  <c r="B7018" i="5"/>
  <c r="A7018" i="5"/>
  <c r="P7017" i="5"/>
  <c r="M7017" i="5"/>
  <c r="L7017" i="5"/>
  <c r="K7017" i="5"/>
  <c r="J7017" i="5"/>
  <c r="G7017" i="5"/>
  <c r="H7017" i="5" s="1"/>
  <c r="Q7017" i="5" s="1"/>
  <c r="F7017" i="5"/>
  <c r="O7017" i="5" s="1"/>
  <c r="E7017" i="5"/>
  <c r="D7017" i="5"/>
  <c r="C7017" i="5"/>
  <c r="B7017" i="5"/>
  <c r="A7017" i="5"/>
  <c r="O7016" i="5"/>
  <c r="L7016" i="5"/>
  <c r="J7016" i="5"/>
  <c r="I7016" i="5"/>
  <c r="H7016" i="5"/>
  <c r="Q7016" i="5" s="1"/>
  <c r="G7016" i="5"/>
  <c r="F7016" i="5"/>
  <c r="E7016" i="5"/>
  <c r="D7016" i="5"/>
  <c r="P7016" i="5" s="1"/>
  <c r="C7016" i="5"/>
  <c r="B7016" i="5"/>
  <c r="A7016" i="5"/>
  <c r="O7015" i="5"/>
  <c r="G7015" i="5"/>
  <c r="F7015" i="5"/>
  <c r="E7015" i="5"/>
  <c r="D7015" i="5"/>
  <c r="P7015" i="5" s="1"/>
  <c r="C7015" i="5"/>
  <c r="B7015" i="5"/>
  <c r="A7015" i="5"/>
  <c r="P7014" i="5"/>
  <c r="M7014" i="5"/>
  <c r="K7014" i="5"/>
  <c r="J7014" i="5"/>
  <c r="H7014" i="5"/>
  <c r="Q7014" i="5" s="1"/>
  <c r="G7014" i="5"/>
  <c r="F7014" i="5"/>
  <c r="O7014" i="5" s="1"/>
  <c r="E7014" i="5"/>
  <c r="D7014" i="5"/>
  <c r="C7014" i="5"/>
  <c r="B7014" i="5"/>
  <c r="A7014" i="5"/>
  <c r="P7013" i="5"/>
  <c r="M7013" i="5"/>
  <c r="R7013" i="5" s="1"/>
  <c r="K7013" i="5"/>
  <c r="J7013" i="5"/>
  <c r="I7013" i="5"/>
  <c r="H7013" i="5"/>
  <c r="Q7013" i="5" s="1"/>
  <c r="G7013" i="5"/>
  <c r="L7013" i="5" s="1"/>
  <c r="F7013" i="5"/>
  <c r="O7013" i="5" s="1"/>
  <c r="E7013" i="5"/>
  <c r="D7013" i="5"/>
  <c r="C7013" i="5"/>
  <c r="B7013" i="5"/>
  <c r="A7013" i="5"/>
  <c r="P7012" i="5"/>
  <c r="O7012" i="5"/>
  <c r="M7012" i="5"/>
  <c r="L7012" i="5"/>
  <c r="K7012" i="5"/>
  <c r="I7012" i="5"/>
  <c r="G7012" i="5"/>
  <c r="F7012" i="5"/>
  <c r="E7012" i="5"/>
  <c r="D7012" i="5"/>
  <c r="C7012" i="5"/>
  <c r="B7012" i="5"/>
  <c r="A7012" i="5"/>
  <c r="G7011" i="5"/>
  <c r="F7011" i="5"/>
  <c r="O7011" i="5" s="1"/>
  <c r="E7011" i="5"/>
  <c r="D7011" i="5"/>
  <c r="P7011" i="5" s="1"/>
  <c r="C7011" i="5"/>
  <c r="B7011" i="5"/>
  <c r="A7011" i="5"/>
  <c r="O7010" i="5"/>
  <c r="G7010" i="5"/>
  <c r="F7010" i="5"/>
  <c r="E7010" i="5"/>
  <c r="D7010" i="5"/>
  <c r="P7010" i="5" s="1"/>
  <c r="C7010" i="5"/>
  <c r="B7010" i="5"/>
  <c r="A7010" i="5"/>
  <c r="G7009" i="5"/>
  <c r="F7009" i="5"/>
  <c r="O7009" i="5" s="1"/>
  <c r="E7009" i="5"/>
  <c r="D7009" i="5"/>
  <c r="P7009" i="5" s="1"/>
  <c r="C7009" i="5"/>
  <c r="B7009" i="5"/>
  <c r="A7009" i="5"/>
  <c r="P7008" i="5"/>
  <c r="O7008" i="5"/>
  <c r="G7008" i="5"/>
  <c r="F7008" i="5"/>
  <c r="E7008" i="5"/>
  <c r="D7008" i="5"/>
  <c r="C7008" i="5"/>
  <c r="B7008" i="5"/>
  <c r="A7008" i="5"/>
  <c r="R7007" i="5"/>
  <c r="Q7007" i="5"/>
  <c r="P7007" i="5"/>
  <c r="O7007" i="5"/>
  <c r="M7007" i="5"/>
  <c r="K7007" i="5"/>
  <c r="J7007" i="5"/>
  <c r="I7007" i="5"/>
  <c r="H7007" i="5"/>
  <c r="G7007" i="5"/>
  <c r="L7007" i="5" s="1"/>
  <c r="F7007" i="5"/>
  <c r="E7007" i="5"/>
  <c r="D7007" i="5"/>
  <c r="C7007" i="5"/>
  <c r="B7007" i="5"/>
  <c r="A7007" i="5"/>
  <c r="O7006" i="5"/>
  <c r="G7006" i="5"/>
  <c r="F7006" i="5"/>
  <c r="E7006" i="5"/>
  <c r="D7006" i="5"/>
  <c r="P7006" i="5" s="1"/>
  <c r="C7006" i="5"/>
  <c r="B7006" i="5"/>
  <c r="A7006" i="5"/>
  <c r="P7005" i="5"/>
  <c r="G7005" i="5"/>
  <c r="F7005" i="5"/>
  <c r="O7005" i="5" s="1"/>
  <c r="E7005" i="5"/>
  <c r="D7005" i="5"/>
  <c r="C7005" i="5"/>
  <c r="B7005" i="5"/>
  <c r="A7005" i="5"/>
  <c r="O7004" i="5"/>
  <c r="L7004" i="5"/>
  <c r="K7004" i="5"/>
  <c r="J7004" i="5"/>
  <c r="I7004" i="5"/>
  <c r="R7004" i="5" s="1"/>
  <c r="H7004" i="5"/>
  <c r="Q7004" i="5" s="1"/>
  <c r="G7004" i="5"/>
  <c r="M7004" i="5" s="1"/>
  <c r="F7004" i="5"/>
  <c r="E7004" i="5"/>
  <c r="D7004" i="5"/>
  <c r="P7004" i="5" s="1"/>
  <c r="C7004" i="5"/>
  <c r="B7004" i="5"/>
  <c r="A7004" i="5"/>
  <c r="G7003" i="5"/>
  <c r="F7003" i="5"/>
  <c r="O7003" i="5" s="1"/>
  <c r="E7003" i="5"/>
  <c r="D7003" i="5"/>
  <c r="P7003" i="5" s="1"/>
  <c r="C7003" i="5"/>
  <c r="B7003" i="5"/>
  <c r="A7003" i="5"/>
  <c r="P7002" i="5"/>
  <c r="O7002" i="5"/>
  <c r="M7002" i="5"/>
  <c r="K7002" i="5"/>
  <c r="J7002" i="5"/>
  <c r="G7002" i="5"/>
  <c r="F7002" i="5"/>
  <c r="E7002" i="5"/>
  <c r="D7002" i="5"/>
  <c r="C7002" i="5"/>
  <c r="B7002" i="5"/>
  <c r="A7002" i="5"/>
  <c r="M7001" i="5"/>
  <c r="K7001" i="5"/>
  <c r="J7001" i="5"/>
  <c r="I7001" i="5"/>
  <c r="H7001" i="5"/>
  <c r="Q7001" i="5" s="1"/>
  <c r="G7001" i="5"/>
  <c r="L7001" i="5" s="1"/>
  <c r="R7001" i="5" s="1"/>
  <c r="F7001" i="5"/>
  <c r="O7001" i="5" s="1"/>
  <c r="E7001" i="5"/>
  <c r="D7001" i="5"/>
  <c r="P7001" i="5" s="1"/>
  <c r="C7001" i="5"/>
  <c r="B7001" i="5"/>
  <c r="A7001" i="5"/>
  <c r="P7000" i="5"/>
  <c r="O7000" i="5"/>
  <c r="M7000" i="5"/>
  <c r="L7000" i="5"/>
  <c r="K7000" i="5"/>
  <c r="G7000" i="5"/>
  <c r="F7000" i="5"/>
  <c r="E7000" i="5"/>
  <c r="D7000" i="5"/>
  <c r="C7000" i="5"/>
  <c r="B7000" i="5"/>
  <c r="A7000" i="5"/>
  <c r="L6999" i="5"/>
  <c r="G6999" i="5"/>
  <c r="F6999" i="5"/>
  <c r="O6999" i="5" s="1"/>
  <c r="E6999" i="5"/>
  <c r="D6999" i="5"/>
  <c r="P6999" i="5" s="1"/>
  <c r="C6999" i="5"/>
  <c r="B6999" i="5"/>
  <c r="A6999" i="5"/>
  <c r="O6998" i="5"/>
  <c r="L6998" i="5"/>
  <c r="K6998" i="5"/>
  <c r="J6998" i="5"/>
  <c r="G6998" i="5"/>
  <c r="M6998" i="5" s="1"/>
  <c r="F6998" i="5"/>
  <c r="E6998" i="5"/>
  <c r="D6998" i="5"/>
  <c r="P6998" i="5" s="1"/>
  <c r="C6998" i="5"/>
  <c r="B6998" i="5"/>
  <c r="A6998" i="5"/>
  <c r="J6997" i="5"/>
  <c r="H6997" i="5"/>
  <c r="Q6997" i="5" s="1"/>
  <c r="G6997" i="5"/>
  <c r="F6997" i="5"/>
  <c r="O6997" i="5" s="1"/>
  <c r="E6997" i="5"/>
  <c r="D6997" i="5"/>
  <c r="P6997" i="5" s="1"/>
  <c r="C6997" i="5"/>
  <c r="B6997" i="5"/>
  <c r="A6997" i="5"/>
  <c r="P6996" i="5"/>
  <c r="O6996" i="5"/>
  <c r="G6996" i="5"/>
  <c r="F6996" i="5"/>
  <c r="E6996" i="5"/>
  <c r="D6996" i="5"/>
  <c r="C6996" i="5"/>
  <c r="B6996" i="5"/>
  <c r="A6996" i="5"/>
  <c r="P6995" i="5"/>
  <c r="O6995" i="5"/>
  <c r="M6995" i="5"/>
  <c r="K6995" i="5"/>
  <c r="J6995" i="5"/>
  <c r="I6995" i="5"/>
  <c r="H6995" i="5"/>
  <c r="Q6995" i="5" s="1"/>
  <c r="G6995" i="5"/>
  <c r="L6995" i="5" s="1"/>
  <c r="F6995" i="5"/>
  <c r="E6995" i="5"/>
  <c r="D6995" i="5"/>
  <c r="C6995" i="5"/>
  <c r="B6995" i="5"/>
  <c r="A6995" i="5"/>
  <c r="O6994" i="5"/>
  <c r="M6994" i="5"/>
  <c r="G6994" i="5"/>
  <c r="F6994" i="5"/>
  <c r="E6994" i="5"/>
  <c r="D6994" i="5"/>
  <c r="P6994" i="5" s="1"/>
  <c r="C6994" i="5"/>
  <c r="B6994" i="5"/>
  <c r="A6994" i="5"/>
  <c r="P6993" i="5"/>
  <c r="G6993" i="5"/>
  <c r="F6993" i="5"/>
  <c r="O6993" i="5" s="1"/>
  <c r="E6993" i="5"/>
  <c r="D6993" i="5"/>
  <c r="C6993" i="5"/>
  <c r="B6993" i="5"/>
  <c r="A6993" i="5"/>
  <c r="Q6992" i="5"/>
  <c r="O6992" i="5"/>
  <c r="N6992" i="5"/>
  <c r="L6992" i="5"/>
  <c r="K6992" i="5"/>
  <c r="J6992" i="5"/>
  <c r="I6992" i="5"/>
  <c r="H6992" i="5"/>
  <c r="G6992" i="5"/>
  <c r="M6992" i="5" s="1"/>
  <c r="F6992" i="5"/>
  <c r="E6992" i="5"/>
  <c r="D6992" i="5"/>
  <c r="P6992" i="5" s="1"/>
  <c r="C6992" i="5"/>
  <c r="B6992" i="5"/>
  <c r="A6992" i="5"/>
  <c r="R6991" i="5"/>
  <c r="O6991" i="5"/>
  <c r="M6991" i="5"/>
  <c r="L6991" i="5"/>
  <c r="J6991" i="5"/>
  <c r="I6991" i="5"/>
  <c r="H6991" i="5"/>
  <c r="Q6991" i="5" s="1"/>
  <c r="G6991" i="5"/>
  <c r="K6991" i="5" s="1"/>
  <c r="F6991" i="5"/>
  <c r="E6991" i="5"/>
  <c r="D6991" i="5"/>
  <c r="P6991" i="5" s="1"/>
  <c r="C6991" i="5"/>
  <c r="B6991" i="5"/>
  <c r="A6991" i="5"/>
  <c r="N6991" i="5" s="1"/>
  <c r="G6990" i="5"/>
  <c r="F6990" i="5"/>
  <c r="O6990" i="5" s="1"/>
  <c r="E6990" i="5"/>
  <c r="D6990" i="5"/>
  <c r="P6990" i="5" s="1"/>
  <c r="C6990" i="5"/>
  <c r="B6990" i="5"/>
  <c r="A6990" i="5"/>
  <c r="O6989" i="5"/>
  <c r="M6989" i="5"/>
  <c r="K6989" i="5"/>
  <c r="J6989" i="5"/>
  <c r="I6989" i="5"/>
  <c r="R6989" i="5" s="1"/>
  <c r="H6989" i="5"/>
  <c r="Q6989" i="5" s="1"/>
  <c r="G6989" i="5"/>
  <c r="L6989" i="5" s="1"/>
  <c r="F6989" i="5"/>
  <c r="E6989" i="5"/>
  <c r="D6989" i="5"/>
  <c r="P6989" i="5" s="1"/>
  <c r="C6989" i="5"/>
  <c r="B6989" i="5"/>
  <c r="A6989" i="5"/>
  <c r="P6988" i="5"/>
  <c r="O6988" i="5"/>
  <c r="G6988" i="5"/>
  <c r="F6988" i="5"/>
  <c r="E6988" i="5"/>
  <c r="D6988" i="5"/>
  <c r="C6988" i="5"/>
  <c r="B6988" i="5"/>
  <c r="A6988" i="5"/>
  <c r="Q6987" i="5"/>
  <c r="M6987" i="5"/>
  <c r="L6987" i="5"/>
  <c r="K6987" i="5"/>
  <c r="J6987" i="5"/>
  <c r="I6987" i="5"/>
  <c r="G6987" i="5"/>
  <c r="H6987" i="5" s="1"/>
  <c r="F6987" i="5"/>
  <c r="O6987" i="5" s="1"/>
  <c r="E6987" i="5"/>
  <c r="D6987" i="5"/>
  <c r="P6987" i="5" s="1"/>
  <c r="C6987" i="5"/>
  <c r="B6987" i="5"/>
  <c r="A6987" i="5"/>
  <c r="Q6986" i="5"/>
  <c r="O6986" i="5"/>
  <c r="J6986" i="5"/>
  <c r="H6986" i="5"/>
  <c r="G6986" i="5"/>
  <c r="F6986" i="5"/>
  <c r="E6986" i="5"/>
  <c r="D6986" i="5"/>
  <c r="P6986" i="5" s="1"/>
  <c r="C6986" i="5"/>
  <c r="B6986" i="5"/>
  <c r="A6986" i="5"/>
  <c r="O6985" i="5"/>
  <c r="M6985" i="5"/>
  <c r="L6985" i="5"/>
  <c r="J6985" i="5"/>
  <c r="I6985" i="5"/>
  <c r="R6985" i="5" s="1"/>
  <c r="G6985" i="5"/>
  <c r="K6985" i="5" s="1"/>
  <c r="F6985" i="5"/>
  <c r="E6985" i="5"/>
  <c r="D6985" i="5"/>
  <c r="P6985" i="5" s="1"/>
  <c r="C6985" i="5"/>
  <c r="B6985" i="5"/>
  <c r="A6985" i="5"/>
  <c r="J6984" i="5"/>
  <c r="G6984" i="5"/>
  <c r="F6984" i="5"/>
  <c r="O6984" i="5" s="1"/>
  <c r="E6984" i="5"/>
  <c r="D6984" i="5"/>
  <c r="P6984" i="5" s="1"/>
  <c r="C6984" i="5"/>
  <c r="B6984" i="5"/>
  <c r="A6984" i="5"/>
  <c r="Q6983" i="5"/>
  <c r="P6983" i="5"/>
  <c r="O6983" i="5"/>
  <c r="M6983" i="5"/>
  <c r="K6983" i="5"/>
  <c r="J6983" i="5"/>
  <c r="I6983" i="5"/>
  <c r="H6983" i="5"/>
  <c r="G6983" i="5"/>
  <c r="L6983" i="5" s="1"/>
  <c r="F6983" i="5"/>
  <c r="E6983" i="5"/>
  <c r="D6983" i="5"/>
  <c r="C6983" i="5"/>
  <c r="B6983" i="5"/>
  <c r="A6983" i="5"/>
  <c r="N6983" i="5" s="1"/>
  <c r="G6982" i="5"/>
  <c r="F6982" i="5"/>
  <c r="O6982" i="5" s="1"/>
  <c r="E6982" i="5"/>
  <c r="D6982" i="5"/>
  <c r="P6982" i="5" s="1"/>
  <c r="C6982" i="5"/>
  <c r="B6982" i="5"/>
  <c r="A6982" i="5"/>
  <c r="Q6981" i="5"/>
  <c r="P6981" i="5"/>
  <c r="M6981" i="5"/>
  <c r="L6981" i="5"/>
  <c r="K6981" i="5"/>
  <c r="J6981" i="5"/>
  <c r="G6981" i="5"/>
  <c r="H6981" i="5" s="1"/>
  <c r="F6981" i="5"/>
  <c r="O6981" i="5" s="1"/>
  <c r="E6981" i="5"/>
  <c r="D6981" i="5"/>
  <c r="C6981" i="5"/>
  <c r="B6981" i="5"/>
  <c r="A6981" i="5"/>
  <c r="O6980" i="5"/>
  <c r="L6980" i="5"/>
  <c r="J6980" i="5"/>
  <c r="I6980" i="5"/>
  <c r="H6980" i="5"/>
  <c r="Q6980" i="5" s="1"/>
  <c r="G6980" i="5"/>
  <c r="F6980" i="5"/>
  <c r="E6980" i="5"/>
  <c r="D6980" i="5"/>
  <c r="P6980" i="5" s="1"/>
  <c r="C6980" i="5"/>
  <c r="B6980" i="5"/>
  <c r="A6980" i="5"/>
  <c r="Q6979" i="5"/>
  <c r="O6979" i="5"/>
  <c r="M6979" i="5"/>
  <c r="L6979" i="5"/>
  <c r="H6979" i="5"/>
  <c r="G6979" i="5"/>
  <c r="F6979" i="5"/>
  <c r="E6979" i="5"/>
  <c r="D6979" i="5"/>
  <c r="P6979" i="5" s="1"/>
  <c r="C6979" i="5"/>
  <c r="B6979" i="5"/>
  <c r="A6979" i="5"/>
  <c r="P6978" i="5"/>
  <c r="M6978" i="5"/>
  <c r="G6978" i="5"/>
  <c r="F6978" i="5"/>
  <c r="O6978" i="5" s="1"/>
  <c r="E6978" i="5"/>
  <c r="D6978" i="5"/>
  <c r="C6978" i="5"/>
  <c r="B6978" i="5"/>
  <c r="A6978" i="5"/>
  <c r="R6977" i="5"/>
  <c r="O6977" i="5"/>
  <c r="M6977" i="5"/>
  <c r="K6977" i="5"/>
  <c r="J6977" i="5"/>
  <c r="I6977" i="5"/>
  <c r="H6977" i="5"/>
  <c r="Q6977" i="5" s="1"/>
  <c r="G6977" i="5"/>
  <c r="L6977" i="5" s="1"/>
  <c r="F6977" i="5"/>
  <c r="E6977" i="5"/>
  <c r="D6977" i="5"/>
  <c r="P6977" i="5" s="1"/>
  <c r="C6977" i="5"/>
  <c r="B6977" i="5"/>
  <c r="A6977" i="5"/>
  <c r="N6977" i="5" s="1"/>
  <c r="P6976" i="5"/>
  <c r="O6976" i="5"/>
  <c r="G6976" i="5"/>
  <c r="F6976" i="5"/>
  <c r="E6976" i="5"/>
  <c r="D6976" i="5"/>
  <c r="C6976" i="5"/>
  <c r="B6976" i="5"/>
  <c r="A6976" i="5"/>
  <c r="M6975" i="5"/>
  <c r="G6975" i="5"/>
  <c r="F6975" i="5"/>
  <c r="O6975" i="5" s="1"/>
  <c r="E6975" i="5"/>
  <c r="D6975" i="5"/>
  <c r="P6975" i="5" s="1"/>
  <c r="C6975" i="5"/>
  <c r="B6975" i="5"/>
  <c r="A6975" i="5"/>
  <c r="O6974" i="5"/>
  <c r="G6974" i="5"/>
  <c r="F6974" i="5"/>
  <c r="E6974" i="5"/>
  <c r="D6974" i="5"/>
  <c r="P6974" i="5" s="1"/>
  <c r="C6974" i="5"/>
  <c r="B6974" i="5"/>
  <c r="A6974" i="5"/>
  <c r="J6973" i="5"/>
  <c r="I6973" i="5"/>
  <c r="G6973" i="5"/>
  <c r="F6973" i="5"/>
  <c r="O6973" i="5" s="1"/>
  <c r="E6973" i="5"/>
  <c r="D6973" i="5"/>
  <c r="P6973" i="5" s="1"/>
  <c r="C6973" i="5"/>
  <c r="B6973" i="5"/>
  <c r="A6973" i="5"/>
  <c r="P6972" i="5"/>
  <c r="O6972" i="5"/>
  <c r="M6972" i="5"/>
  <c r="K6972" i="5"/>
  <c r="J6972" i="5"/>
  <c r="H6972" i="5"/>
  <c r="Q6972" i="5" s="1"/>
  <c r="G6972" i="5"/>
  <c r="F6972" i="5"/>
  <c r="E6972" i="5"/>
  <c r="D6972" i="5"/>
  <c r="C6972" i="5"/>
  <c r="B6972" i="5"/>
  <c r="A6972" i="5"/>
  <c r="Q6971" i="5"/>
  <c r="M6971" i="5"/>
  <c r="K6971" i="5"/>
  <c r="I6971" i="5"/>
  <c r="H6971" i="5"/>
  <c r="G6971" i="5"/>
  <c r="L6971" i="5" s="1"/>
  <c r="F6971" i="5"/>
  <c r="O6971" i="5" s="1"/>
  <c r="E6971" i="5"/>
  <c r="D6971" i="5"/>
  <c r="P6971" i="5" s="1"/>
  <c r="C6971" i="5"/>
  <c r="B6971" i="5"/>
  <c r="A6971" i="5"/>
  <c r="P6970" i="5"/>
  <c r="M6970" i="5"/>
  <c r="L6970" i="5"/>
  <c r="K6970" i="5"/>
  <c r="I6970" i="5"/>
  <c r="G6970" i="5"/>
  <c r="F6970" i="5"/>
  <c r="O6970" i="5" s="1"/>
  <c r="E6970" i="5"/>
  <c r="D6970" i="5"/>
  <c r="C6970" i="5"/>
  <c r="B6970" i="5"/>
  <c r="A6970" i="5"/>
  <c r="Q6969" i="5"/>
  <c r="P6969" i="5"/>
  <c r="M6969" i="5"/>
  <c r="L6969" i="5"/>
  <c r="K6969" i="5"/>
  <c r="J6969" i="5"/>
  <c r="I6969" i="5"/>
  <c r="G6969" i="5"/>
  <c r="H6969" i="5" s="1"/>
  <c r="F6969" i="5"/>
  <c r="O6969" i="5" s="1"/>
  <c r="E6969" i="5"/>
  <c r="D6969" i="5"/>
  <c r="C6969" i="5"/>
  <c r="B6969" i="5"/>
  <c r="A6969" i="5"/>
  <c r="N6969" i="5" s="1"/>
  <c r="O6968" i="5"/>
  <c r="J6968" i="5"/>
  <c r="I6968" i="5"/>
  <c r="G6968" i="5"/>
  <c r="K6968" i="5" s="1"/>
  <c r="F6968" i="5"/>
  <c r="E6968" i="5"/>
  <c r="D6968" i="5"/>
  <c r="P6968" i="5" s="1"/>
  <c r="C6968" i="5"/>
  <c r="B6968" i="5"/>
  <c r="A6968" i="5"/>
  <c r="G6967" i="5"/>
  <c r="F6967" i="5"/>
  <c r="O6967" i="5" s="1"/>
  <c r="E6967" i="5"/>
  <c r="D6967" i="5"/>
  <c r="P6967" i="5" s="1"/>
  <c r="C6967" i="5"/>
  <c r="B6967" i="5"/>
  <c r="A6967" i="5"/>
  <c r="Q6966" i="5"/>
  <c r="O6966" i="5"/>
  <c r="M6966" i="5"/>
  <c r="K6966" i="5"/>
  <c r="J6966" i="5"/>
  <c r="H6966" i="5"/>
  <c r="G6966" i="5"/>
  <c r="F6966" i="5"/>
  <c r="E6966" i="5"/>
  <c r="D6966" i="5"/>
  <c r="P6966" i="5" s="1"/>
  <c r="C6966" i="5"/>
  <c r="B6966" i="5"/>
  <c r="A6966" i="5"/>
  <c r="M6965" i="5"/>
  <c r="L6965" i="5"/>
  <c r="K6965" i="5"/>
  <c r="I6965" i="5"/>
  <c r="R6965" i="5" s="1"/>
  <c r="H6965" i="5"/>
  <c r="Q6965" i="5" s="1"/>
  <c r="G6965" i="5"/>
  <c r="J6965" i="5" s="1"/>
  <c r="F6965" i="5"/>
  <c r="O6965" i="5" s="1"/>
  <c r="E6965" i="5"/>
  <c r="D6965" i="5"/>
  <c r="P6965" i="5" s="1"/>
  <c r="C6965" i="5"/>
  <c r="B6965" i="5"/>
  <c r="A6965" i="5"/>
  <c r="O6964" i="5"/>
  <c r="M6964" i="5"/>
  <c r="L6964" i="5"/>
  <c r="K6964" i="5"/>
  <c r="I6964" i="5"/>
  <c r="G6964" i="5"/>
  <c r="F6964" i="5"/>
  <c r="E6964" i="5"/>
  <c r="D6964" i="5"/>
  <c r="P6964" i="5" s="1"/>
  <c r="C6964" i="5"/>
  <c r="B6964" i="5"/>
  <c r="A6964" i="5"/>
  <c r="P6963" i="5"/>
  <c r="G6963" i="5"/>
  <c r="F6963" i="5"/>
  <c r="O6963" i="5" s="1"/>
  <c r="E6963" i="5"/>
  <c r="D6963" i="5"/>
  <c r="C6963" i="5"/>
  <c r="B6963" i="5"/>
  <c r="A6963" i="5"/>
  <c r="O6962" i="5"/>
  <c r="L6962" i="5"/>
  <c r="K6962" i="5"/>
  <c r="J6962" i="5"/>
  <c r="I6962" i="5"/>
  <c r="G6962" i="5"/>
  <c r="M6962" i="5" s="1"/>
  <c r="F6962" i="5"/>
  <c r="E6962" i="5"/>
  <c r="D6962" i="5"/>
  <c r="P6962" i="5" s="1"/>
  <c r="C6962" i="5"/>
  <c r="B6962" i="5"/>
  <c r="A6962" i="5"/>
  <c r="O6961" i="5"/>
  <c r="M6961" i="5"/>
  <c r="G6961" i="5"/>
  <c r="F6961" i="5"/>
  <c r="E6961" i="5"/>
  <c r="D6961" i="5"/>
  <c r="P6961" i="5" s="1"/>
  <c r="C6961" i="5"/>
  <c r="B6961" i="5"/>
  <c r="A6961" i="5"/>
  <c r="O6960" i="5"/>
  <c r="G6960" i="5"/>
  <c r="F6960" i="5"/>
  <c r="E6960" i="5"/>
  <c r="D6960" i="5"/>
  <c r="P6960" i="5" s="1"/>
  <c r="C6960" i="5"/>
  <c r="B6960" i="5"/>
  <c r="A6960" i="5"/>
  <c r="R6959" i="5"/>
  <c r="P6959" i="5"/>
  <c r="M6959" i="5"/>
  <c r="L6959" i="5"/>
  <c r="K6959" i="5"/>
  <c r="I6959" i="5"/>
  <c r="H6959" i="5"/>
  <c r="Q6959" i="5" s="1"/>
  <c r="G6959" i="5"/>
  <c r="J6959" i="5" s="1"/>
  <c r="F6959" i="5"/>
  <c r="O6959" i="5" s="1"/>
  <c r="E6959" i="5"/>
  <c r="D6959" i="5"/>
  <c r="C6959" i="5"/>
  <c r="B6959" i="5"/>
  <c r="A6959" i="5"/>
  <c r="N6959" i="5" s="1"/>
  <c r="P6958" i="5"/>
  <c r="O6958" i="5"/>
  <c r="M6958" i="5"/>
  <c r="L6958" i="5"/>
  <c r="G6958" i="5"/>
  <c r="F6958" i="5"/>
  <c r="E6958" i="5"/>
  <c r="D6958" i="5"/>
  <c r="C6958" i="5"/>
  <c r="B6958" i="5"/>
  <c r="A6958" i="5"/>
  <c r="M6957" i="5"/>
  <c r="K6957" i="5"/>
  <c r="J6957" i="5"/>
  <c r="I6957" i="5"/>
  <c r="G6957" i="5"/>
  <c r="F6957" i="5"/>
  <c r="O6957" i="5" s="1"/>
  <c r="E6957" i="5"/>
  <c r="D6957" i="5"/>
  <c r="P6957" i="5" s="1"/>
  <c r="C6957" i="5"/>
  <c r="B6957" i="5"/>
  <c r="A6957" i="5"/>
  <c r="O6956" i="5"/>
  <c r="G6956" i="5"/>
  <c r="F6956" i="5"/>
  <c r="E6956" i="5"/>
  <c r="D6956" i="5"/>
  <c r="P6956" i="5" s="1"/>
  <c r="C6956" i="5"/>
  <c r="B6956" i="5"/>
  <c r="A6956" i="5"/>
  <c r="M6955" i="5"/>
  <c r="L6955" i="5"/>
  <c r="J6955" i="5"/>
  <c r="I6955" i="5"/>
  <c r="R6955" i="5" s="1"/>
  <c r="H6955" i="5"/>
  <c r="Q6955" i="5" s="1"/>
  <c r="G6955" i="5"/>
  <c r="K6955" i="5" s="1"/>
  <c r="F6955" i="5"/>
  <c r="O6955" i="5" s="1"/>
  <c r="E6955" i="5"/>
  <c r="D6955" i="5"/>
  <c r="P6955" i="5" s="1"/>
  <c r="C6955" i="5"/>
  <c r="B6955" i="5"/>
  <c r="A6955" i="5"/>
  <c r="Q6954" i="5"/>
  <c r="M6954" i="5"/>
  <c r="K6954" i="5"/>
  <c r="J6954" i="5"/>
  <c r="H6954" i="5"/>
  <c r="G6954" i="5"/>
  <c r="F6954" i="5"/>
  <c r="O6954" i="5" s="1"/>
  <c r="E6954" i="5"/>
  <c r="D6954" i="5"/>
  <c r="P6954" i="5" s="1"/>
  <c r="C6954" i="5"/>
  <c r="B6954" i="5"/>
  <c r="A6954" i="5"/>
  <c r="Q6953" i="5"/>
  <c r="M6953" i="5"/>
  <c r="L6953" i="5"/>
  <c r="K6953" i="5"/>
  <c r="J6953" i="5"/>
  <c r="I6953" i="5"/>
  <c r="H6953" i="5"/>
  <c r="G6953" i="5"/>
  <c r="F6953" i="5"/>
  <c r="O6953" i="5" s="1"/>
  <c r="E6953" i="5"/>
  <c r="D6953" i="5"/>
  <c r="P6953" i="5" s="1"/>
  <c r="C6953" i="5"/>
  <c r="B6953" i="5"/>
  <c r="A6953" i="5"/>
  <c r="P6952" i="5"/>
  <c r="O6952" i="5"/>
  <c r="L6952" i="5"/>
  <c r="K6952" i="5"/>
  <c r="G6952" i="5"/>
  <c r="F6952" i="5"/>
  <c r="E6952" i="5"/>
  <c r="D6952" i="5"/>
  <c r="C6952" i="5"/>
  <c r="B6952" i="5"/>
  <c r="A6952" i="5"/>
  <c r="Q6951" i="5"/>
  <c r="M6951" i="5"/>
  <c r="L6951" i="5"/>
  <c r="K6951" i="5"/>
  <c r="J6951" i="5"/>
  <c r="I6951" i="5"/>
  <c r="G6951" i="5"/>
  <c r="H6951" i="5" s="1"/>
  <c r="F6951" i="5"/>
  <c r="O6951" i="5" s="1"/>
  <c r="E6951" i="5"/>
  <c r="D6951" i="5"/>
  <c r="P6951" i="5" s="1"/>
  <c r="C6951" i="5"/>
  <c r="B6951" i="5"/>
  <c r="A6951" i="5"/>
  <c r="N6951" i="5" s="1"/>
  <c r="O6950" i="5"/>
  <c r="G6950" i="5"/>
  <c r="F6950" i="5"/>
  <c r="E6950" i="5"/>
  <c r="D6950" i="5"/>
  <c r="P6950" i="5" s="1"/>
  <c r="C6950" i="5"/>
  <c r="B6950" i="5"/>
  <c r="A6950" i="5"/>
  <c r="O6949" i="5"/>
  <c r="M6949" i="5"/>
  <c r="L6949" i="5"/>
  <c r="J6949" i="5"/>
  <c r="I6949" i="5"/>
  <c r="R6949" i="5" s="1"/>
  <c r="G6949" i="5"/>
  <c r="K6949" i="5" s="1"/>
  <c r="F6949" i="5"/>
  <c r="E6949" i="5"/>
  <c r="D6949" i="5"/>
  <c r="P6949" i="5" s="1"/>
  <c r="C6949" i="5"/>
  <c r="B6949" i="5"/>
  <c r="A6949" i="5"/>
  <c r="O6948" i="5"/>
  <c r="M6948" i="5"/>
  <c r="K6948" i="5"/>
  <c r="J6948" i="5"/>
  <c r="H6948" i="5"/>
  <c r="Q6948" i="5" s="1"/>
  <c r="G6948" i="5"/>
  <c r="F6948" i="5"/>
  <c r="E6948" i="5"/>
  <c r="D6948" i="5"/>
  <c r="P6948" i="5" s="1"/>
  <c r="C6948" i="5"/>
  <c r="B6948" i="5"/>
  <c r="A6948" i="5"/>
  <c r="Q6947" i="5"/>
  <c r="M6947" i="5"/>
  <c r="L6947" i="5"/>
  <c r="K6947" i="5"/>
  <c r="R6947" i="5" s="1"/>
  <c r="J6947" i="5"/>
  <c r="I6947" i="5"/>
  <c r="H6947" i="5"/>
  <c r="G6947" i="5"/>
  <c r="F6947" i="5"/>
  <c r="O6947" i="5" s="1"/>
  <c r="E6947" i="5"/>
  <c r="D6947" i="5"/>
  <c r="P6947" i="5" s="1"/>
  <c r="C6947" i="5"/>
  <c r="B6947" i="5"/>
  <c r="N6947" i="5" s="1"/>
  <c r="A6947" i="5"/>
  <c r="O6946" i="5"/>
  <c r="M6946" i="5"/>
  <c r="L6946" i="5"/>
  <c r="K6946" i="5"/>
  <c r="I6946" i="5"/>
  <c r="G6946" i="5"/>
  <c r="F6946" i="5"/>
  <c r="E6946" i="5"/>
  <c r="D6946" i="5"/>
  <c r="P6946" i="5" s="1"/>
  <c r="C6946" i="5"/>
  <c r="B6946" i="5"/>
  <c r="A6946" i="5"/>
  <c r="P6945" i="5"/>
  <c r="K6945" i="5"/>
  <c r="G6945" i="5"/>
  <c r="F6945" i="5"/>
  <c r="O6945" i="5" s="1"/>
  <c r="E6945" i="5"/>
  <c r="D6945" i="5"/>
  <c r="C6945" i="5"/>
  <c r="B6945" i="5"/>
  <c r="A6945" i="5"/>
  <c r="O6944" i="5"/>
  <c r="G6944" i="5"/>
  <c r="F6944" i="5"/>
  <c r="E6944" i="5"/>
  <c r="D6944" i="5"/>
  <c r="P6944" i="5" s="1"/>
  <c r="C6944" i="5"/>
  <c r="B6944" i="5"/>
  <c r="A6944" i="5"/>
  <c r="G6943" i="5"/>
  <c r="F6943" i="5"/>
  <c r="O6943" i="5" s="1"/>
  <c r="E6943" i="5"/>
  <c r="D6943" i="5"/>
  <c r="P6943" i="5" s="1"/>
  <c r="C6943" i="5"/>
  <c r="B6943" i="5"/>
  <c r="A6943" i="5"/>
  <c r="P6942" i="5"/>
  <c r="M6942" i="5"/>
  <c r="K6942" i="5"/>
  <c r="J6942" i="5"/>
  <c r="H6942" i="5"/>
  <c r="Q6942" i="5" s="1"/>
  <c r="G6942" i="5"/>
  <c r="F6942" i="5"/>
  <c r="O6942" i="5" s="1"/>
  <c r="E6942" i="5"/>
  <c r="D6942" i="5"/>
  <c r="C6942" i="5"/>
  <c r="B6942" i="5"/>
  <c r="A6942" i="5"/>
  <c r="P6941" i="5"/>
  <c r="M6941" i="5"/>
  <c r="K6941" i="5"/>
  <c r="I6941" i="5"/>
  <c r="H6941" i="5"/>
  <c r="Q6941" i="5" s="1"/>
  <c r="G6941" i="5"/>
  <c r="L6941" i="5" s="1"/>
  <c r="F6941" i="5"/>
  <c r="O6941" i="5" s="1"/>
  <c r="E6941" i="5"/>
  <c r="D6941" i="5"/>
  <c r="C6941" i="5"/>
  <c r="B6941" i="5"/>
  <c r="A6941" i="5"/>
  <c r="P6940" i="5"/>
  <c r="M6940" i="5"/>
  <c r="L6940" i="5"/>
  <c r="K6940" i="5"/>
  <c r="I6940" i="5"/>
  <c r="G6940" i="5"/>
  <c r="F6940" i="5"/>
  <c r="O6940" i="5" s="1"/>
  <c r="E6940" i="5"/>
  <c r="D6940" i="5"/>
  <c r="C6940" i="5"/>
  <c r="B6940" i="5"/>
  <c r="A6940" i="5"/>
  <c r="P6939" i="5"/>
  <c r="O6939" i="5"/>
  <c r="G6939" i="5"/>
  <c r="F6939" i="5"/>
  <c r="E6939" i="5"/>
  <c r="D6939" i="5"/>
  <c r="C6939" i="5"/>
  <c r="B6939" i="5"/>
  <c r="A6939" i="5"/>
  <c r="O6938" i="5"/>
  <c r="G6938" i="5"/>
  <c r="F6938" i="5"/>
  <c r="E6938" i="5"/>
  <c r="D6938" i="5"/>
  <c r="P6938" i="5" s="1"/>
  <c r="C6938" i="5"/>
  <c r="B6938" i="5"/>
  <c r="A6938" i="5"/>
  <c r="M6937" i="5"/>
  <c r="G6937" i="5"/>
  <c r="F6937" i="5"/>
  <c r="O6937" i="5" s="1"/>
  <c r="E6937" i="5"/>
  <c r="D6937" i="5"/>
  <c r="P6937" i="5" s="1"/>
  <c r="C6937" i="5"/>
  <c r="B6937" i="5"/>
  <c r="A6937" i="5"/>
  <c r="M6936" i="5"/>
  <c r="K6936" i="5"/>
  <c r="J6936" i="5"/>
  <c r="H6936" i="5"/>
  <c r="Q6936" i="5" s="1"/>
  <c r="G6936" i="5"/>
  <c r="F6936" i="5"/>
  <c r="O6936" i="5" s="1"/>
  <c r="E6936" i="5"/>
  <c r="D6936" i="5"/>
  <c r="P6936" i="5" s="1"/>
  <c r="C6936" i="5"/>
  <c r="B6936" i="5"/>
  <c r="A6936" i="5"/>
  <c r="Q6935" i="5"/>
  <c r="M6935" i="5"/>
  <c r="K6935" i="5"/>
  <c r="I6935" i="5"/>
  <c r="H6935" i="5"/>
  <c r="G6935" i="5"/>
  <c r="L6935" i="5" s="1"/>
  <c r="F6935" i="5"/>
  <c r="O6935" i="5" s="1"/>
  <c r="E6935" i="5"/>
  <c r="D6935" i="5"/>
  <c r="P6935" i="5" s="1"/>
  <c r="C6935" i="5"/>
  <c r="B6935" i="5"/>
  <c r="A6935" i="5"/>
  <c r="P6934" i="5"/>
  <c r="O6934" i="5"/>
  <c r="M6934" i="5"/>
  <c r="L6934" i="5"/>
  <c r="K6934" i="5"/>
  <c r="I6934" i="5"/>
  <c r="G6934" i="5"/>
  <c r="F6934" i="5"/>
  <c r="E6934" i="5"/>
  <c r="D6934" i="5"/>
  <c r="C6934" i="5"/>
  <c r="B6934" i="5"/>
  <c r="A6934" i="5"/>
  <c r="Q6933" i="5"/>
  <c r="P6933" i="5"/>
  <c r="O6933" i="5"/>
  <c r="M6933" i="5"/>
  <c r="L6933" i="5"/>
  <c r="K6933" i="5"/>
  <c r="J6933" i="5"/>
  <c r="I6933" i="5"/>
  <c r="G6933" i="5"/>
  <c r="H6933" i="5" s="1"/>
  <c r="F6933" i="5"/>
  <c r="E6933" i="5"/>
  <c r="D6933" i="5"/>
  <c r="C6933" i="5"/>
  <c r="B6933" i="5"/>
  <c r="A6933" i="5"/>
  <c r="O6932" i="5"/>
  <c r="L6932" i="5"/>
  <c r="K6932" i="5"/>
  <c r="J6932" i="5"/>
  <c r="I6932" i="5"/>
  <c r="G6932" i="5"/>
  <c r="F6932" i="5"/>
  <c r="E6932" i="5"/>
  <c r="D6932" i="5"/>
  <c r="P6932" i="5" s="1"/>
  <c r="C6932" i="5"/>
  <c r="B6932" i="5"/>
  <c r="A6932" i="5"/>
  <c r="Q6931" i="5"/>
  <c r="O6931" i="5"/>
  <c r="M6931" i="5"/>
  <c r="L6931" i="5"/>
  <c r="J6931" i="5"/>
  <c r="I6931" i="5"/>
  <c r="H6931" i="5"/>
  <c r="G6931" i="5"/>
  <c r="K6931" i="5" s="1"/>
  <c r="F6931" i="5"/>
  <c r="E6931" i="5"/>
  <c r="D6931" i="5"/>
  <c r="P6931" i="5" s="1"/>
  <c r="C6931" i="5"/>
  <c r="B6931" i="5"/>
  <c r="A6931" i="5"/>
  <c r="M6930" i="5"/>
  <c r="K6930" i="5"/>
  <c r="G6930" i="5"/>
  <c r="F6930" i="5"/>
  <c r="O6930" i="5" s="1"/>
  <c r="E6930" i="5"/>
  <c r="D6930" i="5"/>
  <c r="P6930" i="5" s="1"/>
  <c r="C6930" i="5"/>
  <c r="B6930" i="5"/>
  <c r="A6930" i="5"/>
  <c r="P6929" i="5"/>
  <c r="M6929" i="5"/>
  <c r="K6929" i="5"/>
  <c r="I6929" i="5"/>
  <c r="H6929" i="5"/>
  <c r="Q6929" i="5" s="1"/>
  <c r="G6929" i="5"/>
  <c r="L6929" i="5" s="1"/>
  <c r="F6929" i="5"/>
  <c r="O6929" i="5" s="1"/>
  <c r="E6929" i="5"/>
  <c r="D6929" i="5"/>
  <c r="C6929" i="5"/>
  <c r="B6929" i="5"/>
  <c r="A6929" i="5"/>
  <c r="O6928" i="5"/>
  <c r="G6928" i="5"/>
  <c r="F6928" i="5"/>
  <c r="E6928" i="5"/>
  <c r="D6928" i="5"/>
  <c r="P6928" i="5" s="1"/>
  <c r="C6928" i="5"/>
  <c r="B6928" i="5"/>
  <c r="A6928" i="5"/>
  <c r="O6927" i="5"/>
  <c r="M6927" i="5"/>
  <c r="L6927" i="5"/>
  <c r="K6927" i="5"/>
  <c r="J6927" i="5"/>
  <c r="I6927" i="5"/>
  <c r="G6927" i="5"/>
  <c r="H6927" i="5" s="1"/>
  <c r="Q6927" i="5" s="1"/>
  <c r="F6927" i="5"/>
  <c r="E6927" i="5"/>
  <c r="D6927" i="5"/>
  <c r="P6927" i="5" s="1"/>
  <c r="C6927" i="5"/>
  <c r="B6927" i="5"/>
  <c r="A6927" i="5"/>
  <c r="N6927" i="5" s="1"/>
  <c r="O6926" i="5"/>
  <c r="K6926" i="5"/>
  <c r="G6926" i="5"/>
  <c r="F6926" i="5"/>
  <c r="E6926" i="5"/>
  <c r="D6926" i="5"/>
  <c r="P6926" i="5" s="1"/>
  <c r="C6926" i="5"/>
  <c r="B6926" i="5"/>
  <c r="A6926" i="5"/>
  <c r="H6925" i="5"/>
  <c r="Q6925" i="5" s="1"/>
  <c r="G6925" i="5"/>
  <c r="F6925" i="5"/>
  <c r="O6925" i="5" s="1"/>
  <c r="E6925" i="5"/>
  <c r="D6925" i="5"/>
  <c r="P6925" i="5" s="1"/>
  <c r="C6925" i="5"/>
  <c r="B6925" i="5"/>
  <c r="A6925" i="5"/>
  <c r="Q6924" i="5"/>
  <c r="O6924" i="5"/>
  <c r="K6924" i="5"/>
  <c r="J6924" i="5"/>
  <c r="H6924" i="5"/>
  <c r="G6924" i="5"/>
  <c r="F6924" i="5"/>
  <c r="E6924" i="5"/>
  <c r="D6924" i="5"/>
  <c r="P6924" i="5" s="1"/>
  <c r="C6924" i="5"/>
  <c r="B6924" i="5"/>
  <c r="A6924" i="5"/>
  <c r="Q6923" i="5"/>
  <c r="M6923" i="5"/>
  <c r="K6923" i="5"/>
  <c r="I6923" i="5"/>
  <c r="H6923" i="5"/>
  <c r="G6923" i="5"/>
  <c r="L6923" i="5" s="1"/>
  <c r="F6923" i="5"/>
  <c r="O6923" i="5" s="1"/>
  <c r="E6923" i="5"/>
  <c r="D6923" i="5"/>
  <c r="P6923" i="5" s="1"/>
  <c r="C6923" i="5"/>
  <c r="B6923" i="5"/>
  <c r="A6923" i="5"/>
  <c r="P6922" i="5"/>
  <c r="O6922" i="5"/>
  <c r="K6922" i="5"/>
  <c r="I6922" i="5"/>
  <c r="G6922" i="5"/>
  <c r="M6922" i="5" s="1"/>
  <c r="F6922" i="5"/>
  <c r="E6922" i="5"/>
  <c r="D6922" i="5"/>
  <c r="C6922" i="5"/>
  <c r="B6922" i="5"/>
  <c r="A6922" i="5"/>
  <c r="P6921" i="5"/>
  <c r="O6921" i="5"/>
  <c r="G6921" i="5"/>
  <c r="F6921" i="5"/>
  <c r="E6921" i="5"/>
  <c r="D6921" i="5"/>
  <c r="C6921" i="5"/>
  <c r="B6921" i="5"/>
  <c r="A6921" i="5"/>
  <c r="Q6920" i="5"/>
  <c r="O6920" i="5"/>
  <c r="L6920" i="5"/>
  <c r="K6920" i="5"/>
  <c r="J6920" i="5"/>
  <c r="I6920" i="5"/>
  <c r="H6920" i="5"/>
  <c r="G6920" i="5"/>
  <c r="M6920" i="5" s="1"/>
  <c r="F6920" i="5"/>
  <c r="E6920" i="5"/>
  <c r="N6920" i="5" s="1"/>
  <c r="D6920" i="5"/>
  <c r="P6920" i="5" s="1"/>
  <c r="C6920" i="5"/>
  <c r="B6920" i="5"/>
  <c r="A6920" i="5"/>
  <c r="O6919" i="5"/>
  <c r="G6919" i="5"/>
  <c r="F6919" i="5"/>
  <c r="E6919" i="5"/>
  <c r="D6919" i="5"/>
  <c r="P6919" i="5" s="1"/>
  <c r="C6919" i="5"/>
  <c r="B6919" i="5"/>
  <c r="A6919" i="5"/>
  <c r="P6918" i="5"/>
  <c r="O6918" i="5"/>
  <c r="M6918" i="5"/>
  <c r="K6918" i="5"/>
  <c r="H6918" i="5"/>
  <c r="Q6918" i="5" s="1"/>
  <c r="G6918" i="5"/>
  <c r="F6918" i="5"/>
  <c r="E6918" i="5"/>
  <c r="D6918" i="5"/>
  <c r="C6918" i="5"/>
  <c r="B6918" i="5"/>
  <c r="A6918" i="5"/>
  <c r="P6917" i="5"/>
  <c r="O6917" i="5"/>
  <c r="K6917" i="5"/>
  <c r="G6917" i="5"/>
  <c r="F6917" i="5"/>
  <c r="E6917" i="5"/>
  <c r="D6917" i="5"/>
  <c r="C6917" i="5"/>
  <c r="B6917" i="5"/>
  <c r="A6917" i="5"/>
  <c r="P6916" i="5"/>
  <c r="O6916" i="5"/>
  <c r="K6916" i="5"/>
  <c r="I6916" i="5"/>
  <c r="G6916" i="5"/>
  <c r="F6916" i="5"/>
  <c r="E6916" i="5"/>
  <c r="D6916" i="5"/>
  <c r="C6916" i="5"/>
  <c r="B6916" i="5"/>
  <c r="A6916" i="5"/>
  <c r="O6915" i="5"/>
  <c r="G6915" i="5"/>
  <c r="F6915" i="5"/>
  <c r="E6915" i="5"/>
  <c r="D6915" i="5"/>
  <c r="P6915" i="5" s="1"/>
  <c r="C6915" i="5"/>
  <c r="B6915" i="5"/>
  <c r="A6915" i="5"/>
  <c r="O6914" i="5"/>
  <c r="K6914" i="5"/>
  <c r="J6914" i="5"/>
  <c r="G6914" i="5"/>
  <c r="L6914" i="5" s="1"/>
  <c r="F6914" i="5"/>
  <c r="E6914" i="5"/>
  <c r="D6914" i="5"/>
  <c r="P6914" i="5" s="1"/>
  <c r="C6914" i="5"/>
  <c r="B6914" i="5"/>
  <c r="A6914" i="5"/>
  <c r="I6913" i="5"/>
  <c r="G6913" i="5"/>
  <c r="F6913" i="5"/>
  <c r="O6913" i="5" s="1"/>
  <c r="E6913" i="5"/>
  <c r="D6913" i="5"/>
  <c r="P6913" i="5" s="1"/>
  <c r="C6913" i="5"/>
  <c r="B6913" i="5"/>
  <c r="A6913" i="5"/>
  <c r="P6912" i="5"/>
  <c r="M6912" i="5"/>
  <c r="L6912" i="5"/>
  <c r="K6912" i="5"/>
  <c r="J6912" i="5"/>
  <c r="G6912" i="5"/>
  <c r="F6912" i="5"/>
  <c r="O6912" i="5" s="1"/>
  <c r="E6912" i="5"/>
  <c r="D6912" i="5"/>
  <c r="C6912" i="5"/>
  <c r="B6912" i="5"/>
  <c r="A6912" i="5"/>
  <c r="O6911" i="5"/>
  <c r="M6911" i="5"/>
  <c r="L6911" i="5"/>
  <c r="K6911" i="5"/>
  <c r="J6911" i="5"/>
  <c r="I6911" i="5"/>
  <c r="H6911" i="5"/>
  <c r="Q6911" i="5" s="1"/>
  <c r="G6911" i="5"/>
  <c r="F6911" i="5"/>
  <c r="E6911" i="5"/>
  <c r="D6911" i="5"/>
  <c r="P6911" i="5" s="1"/>
  <c r="C6911" i="5"/>
  <c r="B6911" i="5"/>
  <c r="A6911" i="5"/>
  <c r="N6911" i="5" s="1"/>
  <c r="M6910" i="5"/>
  <c r="L6910" i="5"/>
  <c r="I6910" i="5"/>
  <c r="G6910" i="5"/>
  <c r="F6910" i="5"/>
  <c r="O6910" i="5" s="1"/>
  <c r="E6910" i="5"/>
  <c r="D6910" i="5"/>
  <c r="P6910" i="5" s="1"/>
  <c r="C6910" i="5"/>
  <c r="B6910" i="5"/>
  <c r="A6910" i="5"/>
  <c r="P6909" i="5"/>
  <c r="M6909" i="5"/>
  <c r="L6909" i="5"/>
  <c r="K6909" i="5"/>
  <c r="J6909" i="5"/>
  <c r="I6909" i="5"/>
  <c r="H6909" i="5"/>
  <c r="Q6909" i="5" s="1"/>
  <c r="G6909" i="5"/>
  <c r="F6909" i="5"/>
  <c r="O6909" i="5" s="1"/>
  <c r="E6909" i="5"/>
  <c r="D6909" i="5"/>
  <c r="C6909" i="5"/>
  <c r="B6909" i="5"/>
  <c r="A6909" i="5"/>
  <c r="P6908" i="5"/>
  <c r="K6908" i="5"/>
  <c r="J6908" i="5"/>
  <c r="H6908" i="5"/>
  <c r="Q6908" i="5" s="1"/>
  <c r="G6908" i="5"/>
  <c r="F6908" i="5"/>
  <c r="O6908" i="5" s="1"/>
  <c r="E6908" i="5"/>
  <c r="D6908" i="5"/>
  <c r="C6908" i="5"/>
  <c r="B6908" i="5"/>
  <c r="A6908" i="5"/>
  <c r="M6907" i="5"/>
  <c r="L6907" i="5"/>
  <c r="I6907" i="5"/>
  <c r="H6907" i="5"/>
  <c r="Q6907" i="5" s="1"/>
  <c r="G6907" i="5"/>
  <c r="F6907" i="5"/>
  <c r="O6907" i="5" s="1"/>
  <c r="E6907" i="5"/>
  <c r="D6907" i="5"/>
  <c r="P6907" i="5" s="1"/>
  <c r="C6907" i="5"/>
  <c r="B6907" i="5"/>
  <c r="A6907" i="5"/>
  <c r="P6906" i="5"/>
  <c r="M6906" i="5"/>
  <c r="L6906" i="5"/>
  <c r="K6906" i="5"/>
  <c r="J6906" i="5"/>
  <c r="G6906" i="5"/>
  <c r="F6906" i="5"/>
  <c r="O6906" i="5" s="1"/>
  <c r="E6906" i="5"/>
  <c r="D6906" i="5"/>
  <c r="C6906" i="5"/>
  <c r="B6906" i="5"/>
  <c r="A6906" i="5"/>
  <c r="Q6905" i="5"/>
  <c r="O6905" i="5"/>
  <c r="M6905" i="5"/>
  <c r="L6905" i="5"/>
  <c r="K6905" i="5"/>
  <c r="J6905" i="5"/>
  <c r="I6905" i="5"/>
  <c r="H6905" i="5"/>
  <c r="G6905" i="5"/>
  <c r="F6905" i="5"/>
  <c r="E6905" i="5"/>
  <c r="D6905" i="5"/>
  <c r="P6905" i="5" s="1"/>
  <c r="C6905" i="5"/>
  <c r="B6905" i="5"/>
  <c r="A6905" i="5"/>
  <c r="O6904" i="5"/>
  <c r="M6904" i="5"/>
  <c r="L6904" i="5"/>
  <c r="K6904" i="5"/>
  <c r="J6904" i="5"/>
  <c r="G6904" i="5"/>
  <c r="H6904" i="5" s="1"/>
  <c r="Q6904" i="5" s="1"/>
  <c r="F6904" i="5"/>
  <c r="E6904" i="5"/>
  <c r="D6904" i="5"/>
  <c r="P6904" i="5" s="1"/>
  <c r="C6904" i="5"/>
  <c r="B6904" i="5"/>
  <c r="A6904" i="5"/>
  <c r="P6903" i="5"/>
  <c r="K6903" i="5"/>
  <c r="J6903" i="5"/>
  <c r="H6903" i="5"/>
  <c r="Q6903" i="5" s="1"/>
  <c r="G6903" i="5"/>
  <c r="M6903" i="5" s="1"/>
  <c r="F6903" i="5"/>
  <c r="O6903" i="5" s="1"/>
  <c r="E6903" i="5"/>
  <c r="D6903" i="5"/>
  <c r="C6903" i="5"/>
  <c r="B6903" i="5"/>
  <c r="A6903" i="5"/>
  <c r="P6902" i="5"/>
  <c r="O6902" i="5"/>
  <c r="K6902" i="5"/>
  <c r="J6902" i="5"/>
  <c r="G6902" i="5"/>
  <c r="F6902" i="5"/>
  <c r="E6902" i="5"/>
  <c r="D6902" i="5"/>
  <c r="C6902" i="5"/>
  <c r="B6902" i="5"/>
  <c r="A6902" i="5"/>
  <c r="Q6901" i="5"/>
  <c r="P6901" i="5"/>
  <c r="M6901" i="5"/>
  <c r="L6901" i="5"/>
  <c r="I6901" i="5"/>
  <c r="H6901" i="5"/>
  <c r="G6901" i="5"/>
  <c r="F6901" i="5"/>
  <c r="O6901" i="5" s="1"/>
  <c r="E6901" i="5"/>
  <c r="D6901" i="5"/>
  <c r="C6901" i="5"/>
  <c r="B6901" i="5"/>
  <c r="A6901" i="5"/>
  <c r="K6900" i="5"/>
  <c r="G6900" i="5"/>
  <c r="F6900" i="5"/>
  <c r="O6900" i="5" s="1"/>
  <c r="E6900" i="5"/>
  <c r="D6900" i="5"/>
  <c r="P6900" i="5" s="1"/>
  <c r="C6900" i="5"/>
  <c r="B6900" i="5"/>
  <c r="A6900" i="5"/>
  <c r="P6899" i="5"/>
  <c r="O6899" i="5"/>
  <c r="M6899" i="5"/>
  <c r="L6899" i="5"/>
  <c r="K6899" i="5"/>
  <c r="J6899" i="5"/>
  <c r="I6899" i="5"/>
  <c r="H6899" i="5"/>
  <c r="Q6899" i="5" s="1"/>
  <c r="G6899" i="5"/>
  <c r="F6899" i="5"/>
  <c r="E6899" i="5"/>
  <c r="D6899" i="5"/>
  <c r="C6899" i="5"/>
  <c r="B6899" i="5"/>
  <c r="A6899" i="5"/>
  <c r="N6899" i="5" s="1"/>
  <c r="O6898" i="5"/>
  <c r="J6898" i="5"/>
  <c r="G6898" i="5"/>
  <c r="M6898" i="5" s="1"/>
  <c r="F6898" i="5"/>
  <c r="E6898" i="5"/>
  <c r="D6898" i="5"/>
  <c r="P6898" i="5" s="1"/>
  <c r="C6898" i="5"/>
  <c r="B6898" i="5"/>
  <c r="A6898" i="5"/>
  <c r="L6897" i="5"/>
  <c r="I6897" i="5"/>
  <c r="H6897" i="5"/>
  <c r="Q6897" i="5" s="1"/>
  <c r="G6897" i="5"/>
  <c r="K6897" i="5" s="1"/>
  <c r="F6897" i="5"/>
  <c r="O6897" i="5" s="1"/>
  <c r="E6897" i="5"/>
  <c r="D6897" i="5"/>
  <c r="P6897" i="5" s="1"/>
  <c r="C6897" i="5"/>
  <c r="B6897" i="5"/>
  <c r="A6897" i="5"/>
  <c r="P6896" i="5"/>
  <c r="O6896" i="5"/>
  <c r="K6896" i="5"/>
  <c r="G6896" i="5"/>
  <c r="F6896" i="5"/>
  <c r="E6896" i="5"/>
  <c r="D6896" i="5"/>
  <c r="C6896" i="5"/>
  <c r="B6896" i="5"/>
  <c r="A6896" i="5"/>
  <c r="P6895" i="5"/>
  <c r="G6895" i="5"/>
  <c r="F6895" i="5"/>
  <c r="O6895" i="5" s="1"/>
  <c r="E6895" i="5"/>
  <c r="D6895" i="5"/>
  <c r="C6895" i="5"/>
  <c r="B6895" i="5"/>
  <c r="A6895" i="5"/>
  <c r="P6894" i="5"/>
  <c r="O6894" i="5"/>
  <c r="M6894" i="5"/>
  <c r="L6894" i="5"/>
  <c r="K6894" i="5"/>
  <c r="J6894" i="5"/>
  <c r="G6894" i="5"/>
  <c r="F6894" i="5"/>
  <c r="E6894" i="5"/>
  <c r="D6894" i="5"/>
  <c r="C6894" i="5"/>
  <c r="B6894" i="5"/>
  <c r="A6894" i="5"/>
  <c r="P6893" i="5"/>
  <c r="O6893" i="5"/>
  <c r="M6893" i="5"/>
  <c r="L6893" i="5"/>
  <c r="K6893" i="5"/>
  <c r="J6893" i="5"/>
  <c r="I6893" i="5"/>
  <c r="R6893" i="5" s="1"/>
  <c r="H6893" i="5"/>
  <c r="Q6893" i="5" s="1"/>
  <c r="G6893" i="5"/>
  <c r="F6893" i="5"/>
  <c r="E6893" i="5"/>
  <c r="D6893" i="5"/>
  <c r="C6893" i="5"/>
  <c r="B6893" i="5"/>
  <c r="A6893" i="5"/>
  <c r="O6892" i="5"/>
  <c r="J6892" i="5"/>
  <c r="G6892" i="5"/>
  <c r="K6892" i="5" s="1"/>
  <c r="F6892" i="5"/>
  <c r="E6892" i="5"/>
  <c r="D6892" i="5"/>
  <c r="P6892" i="5" s="1"/>
  <c r="C6892" i="5"/>
  <c r="B6892" i="5"/>
  <c r="A6892" i="5"/>
  <c r="Q6891" i="5"/>
  <c r="P6891" i="5"/>
  <c r="M6891" i="5"/>
  <c r="L6891" i="5"/>
  <c r="K6891" i="5"/>
  <c r="J6891" i="5"/>
  <c r="I6891" i="5"/>
  <c r="R6891" i="5" s="1"/>
  <c r="H6891" i="5"/>
  <c r="G6891" i="5"/>
  <c r="F6891" i="5"/>
  <c r="O6891" i="5" s="1"/>
  <c r="E6891" i="5"/>
  <c r="D6891" i="5"/>
  <c r="C6891" i="5"/>
  <c r="B6891" i="5"/>
  <c r="A6891" i="5"/>
  <c r="O6890" i="5"/>
  <c r="K6890" i="5"/>
  <c r="J6890" i="5"/>
  <c r="I6890" i="5"/>
  <c r="H6890" i="5"/>
  <c r="Q6890" i="5" s="1"/>
  <c r="G6890" i="5"/>
  <c r="F6890" i="5"/>
  <c r="E6890" i="5"/>
  <c r="D6890" i="5"/>
  <c r="C6890" i="5"/>
  <c r="B6890" i="5"/>
  <c r="A6890" i="5"/>
  <c r="I6889" i="5"/>
  <c r="H6889" i="5"/>
  <c r="Q6889" i="5" s="1"/>
  <c r="G6889" i="5"/>
  <c r="M6889" i="5" s="1"/>
  <c r="F6889" i="5"/>
  <c r="O6889" i="5" s="1"/>
  <c r="E6889" i="5"/>
  <c r="D6889" i="5"/>
  <c r="P6889" i="5" s="1"/>
  <c r="C6889" i="5"/>
  <c r="B6889" i="5"/>
  <c r="A6889" i="5"/>
  <c r="P6888" i="5"/>
  <c r="O6888" i="5"/>
  <c r="M6888" i="5"/>
  <c r="L6888" i="5"/>
  <c r="K6888" i="5"/>
  <c r="J6888" i="5"/>
  <c r="G6888" i="5"/>
  <c r="F6888" i="5"/>
  <c r="E6888" i="5"/>
  <c r="D6888" i="5"/>
  <c r="C6888" i="5"/>
  <c r="B6888" i="5"/>
  <c r="A6888" i="5"/>
  <c r="Q6887" i="5"/>
  <c r="O6887" i="5"/>
  <c r="M6887" i="5"/>
  <c r="L6887" i="5"/>
  <c r="K6887" i="5"/>
  <c r="J6887" i="5"/>
  <c r="I6887" i="5"/>
  <c r="R6887" i="5" s="1"/>
  <c r="H6887" i="5"/>
  <c r="G6887" i="5"/>
  <c r="F6887" i="5"/>
  <c r="E6887" i="5"/>
  <c r="D6887" i="5"/>
  <c r="P6887" i="5" s="1"/>
  <c r="C6887" i="5"/>
  <c r="B6887" i="5"/>
  <c r="N6887" i="5" s="1"/>
  <c r="A6887" i="5"/>
  <c r="O6886" i="5"/>
  <c r="L6886" i="5"/>
  <c r="G6886" i="5"/>
  <c r="F6886" i="5"/>
  <c r="E6886" i="5"/>
  <c r="D6886" i="5"/>
  <c r="P6886" i="5" s="1"/>
  <c r="C6886" i="5"/>
  <c r="B6886" i="5"/>
  <c r="A6886" i="5"/>
  <c r="P6885" i="5"/>
  <c r="M6885" i="5"/>
  <c r="L6885" i="5"/>
  <c r="K6885" i="5"/>
  <c r="J6885" i="5"/>
  <c r="I6885" i="5"/>
  <c r="R6885" i="5" s="1"/>
  <c r="H6885" i="5"/>
  <c r="Q6885" i="5" s="1"/>
  <c r="G6885" i="5"/>
  <c r="F6885" i="5"/>
  <c r="O6885" i="5" s="1"/>
  <c r="E6885" i="5"/>
  <c r="D6885" i="5"/>
  <c r="C6885" i="5"/>
  <c r="B6885" i="5"/>
  <c r="A6885" i="5"/>
  <c r="P6884" i="5"/>
  <c r="O6884" i="5"/>
  <c r="J6884" i="5"/>
  <c r="G6884" i="5"/>
  <c r="F6884" i="5"/>
  <c r="E6884" i="5"/>
  <c r="D6884" i="5"/>
  <c r="C6884" i="5"/>
  <c r="B6884" i="5"/>
  <c r="A6884" i="5"/>
  <c r="O6883" i="5"/>
  <c r="M6883" i="5"/>
  <c r="L6883" i="5"/>
  <c r="I6883" i="5"/>
  <c r="H6883" i="5"/>
  <c r="Q6883" i="5" s="1"/>
  <c r="G6883" i="5"/>
  <c r="F6883" i="5"/>
  <c r="E6883" i="5"/>
  <c r="D6883" i="5"/>
  <c r="P6883" i="5" s="1"/>
  <c r="C6883" i="5"/>
  <c r="B6883" i="5"/>
  <c r="A6883" i="5"/>
  <c r="P6882" i="5"/>
  <c r="K6882" i="5"/>
  <c r="G6882" i="5"/>
  <c r="F6882" i="5"/>
  <c r="O6882" i="5" s="1"/>
  <c r="E6882" i="5"/>
  <c r="D6882" i="5"/>
  <c r="C6882" i="5"/>
  <c r="B6882" i="5"/>
  <c r="A6882" i="5"/>
  <c r="Q6881" i="5"/>
  <c r="O6881" i="5"/>
  <c r="M6881" i="5"/>
  <c r="L6881" i="5"/>
  <c r="K6881" i="5"/>
  <c r="J6881" i="5"/>
  <c r="I6881" i="5"/>
  <c r="H6881" i="5"/>
  <c r="G6881" i="5"/>
  <c r="F6881" i="5"/>
  <c r="E6881" i="5"/>
  <c r="D6881" i="5"/>
  <c r="P6881" i="5" s="1"/>
  <c r="C6881" i="5"/>
  <c r="B6881" i="5"/>
  <c r="A6881" i="5"/>
  <c r="O6880" i="5"/>
  <c r="L6880" i="5"/>
  <c r="K6880" i="5"/>
  <c r="J6880" i="5"/>
  <c r="I6880" i="5"/>
  <c r="G6880" i="5"/>
  <c r="M6880" i="5" s="1"/>
  <c r="R6880" i="5" s="1"/>
  <c r="F6880" i="5"/>
  <c r="E6880" i="5"/>
  <c r="D6880" i="5"/>
  <c r="P6880" i="5" s="1"/>
  <c r="C6880" i="5"/>
  <c r="B6880" i="5"/>
  <c r="A6880" i="5"/>
  <c r="G6879" i="5"/>
  <c r="F6879" i="5"/>
  <c r="O6879" i="5" s="1"/>
  <c r="E6879" i="5"/>
  <c r="D6879" i="5"/>
  <c r="P6879" i="5" s="1"/>
  <c r="C6879" i="5"/>
  <c r="B6879" i="5"/>
  <c r="A6879" i="5"/>
  <c r="P6878" i="5"/>
  <c r="G6878" i="5"/>
  <c r="F6878" i="5"/>
  <c r="O6878" i="5" s="1"/>
  <c r="E6878" i="5"/>
  <c r="D6878" i="5"/>
  <c r="C6878" i="5"/>
  <c r="B6878" i="5"/>
  <c r="A6878" i="5"/>
  <c r="P6877" i="5"/>
  <c r="O6877" i="5"/>
  <c r="H6877" i="5"/>
  <c r="Q6877" i="5" s="1"/>
  <c r="G6877" i="5"/>
  <c r="F6877" i="5"/>
  <c r="E6877" i="5"/>
  <c r="D6877" i="5"/>
  <c r="C6877" i="5"/>
  <c r="B6877" i="5"/>
  <c r="A6877" i="5"/>
  <c r="P6876" i="5"/>
  <c r="M6876" i="5"/>
  <c r="J6876" i="5"/>
  <c r="G6876" i="5"/>
  <c r="F6876" i="5"/>
  <c r="O6876" i="5" s="1"/>
  <c r="E6876" i="5"/>
  <c r="D6876" i="5"/>
  <c r="C6876" i="5"/>
  <c r="B6876" i="5"/>
  <c r="A6876" i="5"/>
  <c r="O6875" i="5"/>
  <c r="M6875" i="5"/>
  <c r="L6875" i="5"/>
  <c r="K6875" i="5"/>
  <c r="J6875" i="5"/>
  <c r="I6875" i="5"/>
  <c r="H6875" i="5"/>
  <c r="Q6875" i="5" s="1"/>
  <c r="G6875" i="5"/>
  <c r="F6875" i="5"/>
  <c r="E6875" i="5"/>
  <c r="D6875" i="5"/>
  <c r="P6875" i="5" s="1"/>
  <c r="C6875" i="5"/>
  <c r="B6875" i="5"/>
  <c r="A6875" i="5"/>
  <c r="O6874" i="5"/>
  <c r="H6874" i="5"/>
  <c r="Q6874" i="5" s="1"/>
  <c r="G6874" i="5"/>
  <c r="F6874" i="5"/>
  <c r="E6874" i="5"/>
  <c r="D6874" i="5"/>
  <c r="P6874" i="5" s="1"/>
  <c r="C6874" i="5"/>
  <c r="B6874" i="5"/>
  <c r="A6874" i="5"/>
  <c r="Q6873" i="5"/>
  <c r="O6873" i="5"/>
  <c r="M6873" i="5"/>
  <c r="L6873" i="5"/>
  <c r="R6873" i="5" s="1"/>
  <c r="J6873" i="5"/>
  <c r="I6873" i="5"/>
  <c r="H6873" i="5"/>
  <c r="G6873" i="5"/>
  <c r="K6873" i="5" s="1"/>
  <c r="F6873" i="5"/>
  <c r="E6873" i="5"/>
  <c r="D6873" i="5"/>
  <c r="P6873" i="5" s="1"/>
  <c r="C6873" i="5"/>
  <c r="B6873" i="5"/>
  <c r="A6873" i="5"/>
  <c r="M6872" i="5"/>
  <c r="K6872" i="5"/>
  <c r="I6872" i="5"/>
  <c r="G6872" i="5"/>
  <c r="F6872" i="5"/>
  <c r="O6872" i="5" s="1"/>
  <c r="E6872" i="5"/>
  <c r="D6872" i="5"/>
  <c r="P6872" i="5" s="1"/>
  <c r="C6872" i="5"/>
  <c r="B6872" i="5"/>
  <c r="A6872" i="5"/>
  <c r="P6871" i="5"/>
  <c r="M6871" i="5"/>
  <c r="L6871" i="5"/>
  <c r="K6871" i="5"/>
  <c r="H6871" i="5"/>
  <c r="Q6871" i="5" s="1"/>
  <c r="G6871" i="5"/>
  <c r="J6871" i="5" s="1"/>
  <c r="F6871" i="5"/>
  <c r="O6871" i="5" s="1"/>
  <c r="E6871" i="5"/>
  <c r="D6871" i="5"/>
  <c r="C6871" i="5"/>
  <c r="B6871" i="5"/>
  <c r="A6871" i="5"/>
  <c r="P6870" i="5"/>
  <c r="O6870" i="5"/>
  <c r="I6870" i="5"/>
  <c r="G6870" i="5"/>
  <c r="F6870" i="5"/>
  <c r="E6870" i="5"/>
  <c r="D6870" i="5"/>
  <c r="C6870" i="5"/>
  <c r="B6870" i="5"/>
  <c r="A6870" i="5"/>
  <c r="P6869" i="5"/>
  <c r="O6869" i="5"/>
  <c r="G6869" i="5"/>
  <c r="F6869" i="5"/>
  <c r="E6869" i="5"/>
  <c r="D6869" i="5"/>
  <c r="C6869" i="5"/>
  <c r="B6869" i="5"/>
  <c r="A6869" i="5"/>
  <c r="Q6868" i="5"/>
  <c r="O6868" i="5"/>
  <c r="M6868" i="5"/>
  <c r="L6868" i="5"/>
  <c r="K6868" i="5"/>
  <c r="J6868" i="5"/>
  <c r="I6868" i="5"/>
  <c r="R6868" i="5" s="1"/>
  <c r="H6868" i="5"/>
  <c r="G6868" i="5"/>
  <c r="F6868" i="5"/>
  <c r="E6868" i="5"/>
  <c r="D6868" i="5"/>
  <c r="P6868" i="5" s="1"/>
  <c r="C6868" i="5"/>
  <c r="B6868" i="5"/>
  <c r="A6868" i="5"/>
  <c r="K6867" i="5"/>
  <c r="G6867" i="5"/>
  <c r="F6867" i="5"/>
  <c r="O6867" i="5" s="1"/>
  <c r="E6867" i="5"/>
  <c r="D6867" i="5"/>
  <c r="P6867" i="5" s="1"/>
  <c r="C6867" i="5"/>
  <c r="B6867" i="5"/>
  <c r="A6867" i="5"/>
  <c r="Q6866" i="5"/>
  <c r="P6866" i="5"/>
  <c r="O6866" i="5"/>
  <c r="H6866" i="5"/>
  <c r="G6866" i="5"/>
  <c r="F6866" i="5"/>
  <c r="E6866" i="5"/>
  <c r="D6866" i="5"/>
  <c r="C6866" i="5"/>
  <c r="B6866" i="5"/>
  <c r="A6866" i="5"/>
  <c r="P6865" i="5"/>
  <c r="O6865" i="5"/>
  <c r="K6865" i="5"/>
  <c r="G6865" i="5"/>
  <c r="F6865" i="5"/>
  <c r="E6865" i="5"/>
  <c r="D6865" i="5"/>
  <c r="C6865" i="5"/>
  <c r="B6865" i="5"/>
  <c r="A6865" i="5"/>
  <c r="P6864" i="5"/>
  <c r="O6864" i="5"/>
  <c r="L6864" i="5"/>
  <c r="J6864" i="5"/>
  <c r="I6864" i="5"/>
  <c r="G6864" i="5"/>
  <c r="H6864" i="5" s="1"/>
  <c r="Q6864" i="5" s="1"/>
  <c r="F6864" i="5"/>
  <c r="E6864" i="5"/>
  <c r="D6864" i="5"/>
  <c r="C6864" i="5"/>
  <c r="B6864" i="5"/>
  <c r="A6864" i="5"/>
  <c r="S6863" i="5"/>
  <c r="P6863" i="5"/>
  <c r="M6863" i="5"/>
  <c r="R6863" i="5" s="1"/>
  <c r="L6863" i="5"/>
  <c r="K6863" i="5"/>
  <c r="J6863" i="5"/>
  <c r="H6863" i="5"/>
  <c r="Q6863" i="5" s="1"/>
  <c r="G6863" i="5"/>
  <c r="I6863" i="5" s="1"/>
  <c r="F6863" i="5"/>
  <c r="O6863" i="5" s="1"/>
  <c r="E6863" i="5"/>
  <c r="D6863" i="5"/>
  <c r="C6863" i="5"/>
  <c r="B6863" i="5"/>
  <c r="A6863" i="5"/>
  <c r="N6863" i="5" s="1"/>
  <c r="P6862" i="5"/>
  <c r="O6862" i="5"/>
  <c r="J6862" i="5"/>
  <c r="G6862" i="5"/>
  <c r="L6862" i="5" s="1"/>
  <c r="F6862" i="5"/>
  <c r="E6862" i="5"/>
  <c r="D6862" i="5"/>
  <c r="C6862" i="5"/>
  <c r="B6862" i="5"/>
  <c r="A6862" i="5"/>
  <c r="Q6861" i="5"/>
  <c r="P6861" i="5"/>
  <c r="L6861" i="5"/>
  <c r="K6861" i="5"/>
  <c r="H6861" i="5"/>
  <c r="G6861" i="5"/>
  <c r="J6861" i="5" s="1"/>
  <c r="F6861" i="5"/>
  <c r="O6861" i="5" s="1"/>
  <c r="E6861" i="5"/>
  <c r="D6861" i="5"/>
  <c r="C6861" i="5"/>
  <c r="B6861" i="5"/>
  <c r="A6861" i="5"/>
  <c r="O6860" i="5"/>
  <c r="L6860" i="5"/>
  <c r="G6860" i="5"/>
  <c r="F6860" i="5"/>
  <c r="E6860" i="5"/>
  <c r="D6860" i="5"/>
  <c r="P6860" i="5" s="1"/>
  <c r="C6860" i="5"/>
  <c r="B6860" i="5"/>
  <c r="A6860" i="5"/>
  <c r="P6859" i="5"/>
  <c r="O6859" i="5"/>
  <c r="M6859" i="5"/>
  <c r="L6859" i="5"/>
  <c r="K6859" i="5"/>
  <c r="J6859" i="5"/>
  <c r="I6859" i="5"/>
  <c r="H6859" i="5"/>
  <c r="Q6859" i="5" s="1"/>
  <c r="G6859" i="5"/>
  <c r="F6859" i="5"/>
  <c r="E6859" i="5"/>
  <c r="D6859" i="5"/>
  <c r="C6859" i="5"/>
  <c r="B6859" i="5"/>
  <c r="A6859" i="5"/>
  <c r="N6859" i="5" s="1"/>
  <c r="M6858" i="5"/>
  <c r="L6858" i="5"/>
  <c r="H6858" i="5"/>
  <c r="Q6858" i="5" s="1"/>
  <c r="G6858" i="5"/>
  <c r="K6858" i="5" s="1"/>
  <c r="F6858" i="5"/>
  <c r="O6858" i="5" s="1"/>
  <c r="E6858" i="5"/>
  <c r="D6858" i="5"/>
  <c r="P6858" i="5" s="1"/>
  <c r="C6858" i="5"/>
  <c r="B6858" i="5"/>
  <c r="A6858" i="5"/>
  <c r="P6857" i="5"/>
  <c r="O6857" i="5"/>
  <c r="J6857" i="5"/>
  <c r="I6857" i="5"/>
  <c r="G6857" i="5"/>
  <c r="H6857" i="5" s="1"/>
  <c r="Q6857" i="5" s="1"/>
  <c r="F6857" i="5"/>
  <c r="E6857" i="5"/>
  <c r="D6857" i="5"/>
  <c r="C6857" i="5"/>
  <c r="B6857" i="5"/>
  <c r="A6857" i="5"/>
  <c r="G6856" i="5"/>
  <c r="F6856" i="5"/>
  <c r="O6856" i="5" s="1"/>
  <c r="E6856" i="5"/>
  <c r="D6856" i="5"/>
  <c r="P6856" i="5" s="1"/>
  <c r="C6856" i="5"/>
  <c r="B6856" i="5"/>
  <c r="A6856" i="5"/>
  <c r="P6855" i="5"/>
  <c r="O6855" i="5"/>
  <c r="H6855" i="5"/>
  <c r="Q6855" i="5" s="1"/>
  <c r="G6855" i="5"/>
  <c r="F6855" i="5"/>
  <c r="E6855" i="5"/>
  <c r="D6855" i="5"/>
  <c r="C6855" i="5"/>
  <c r="B6855" i="5"/>
  <c r="A6855" i="5"/>
  <c r="Q6854" i="5"/>
  <c r="L6854" i="5"/>
  <c r="K6854" i="5"/>
  <c r="I6854" i="5"/>
  <c r="G6854" i="5"/>
  <c r="H6854" i="5" s="1"/>
  <c r="F6854" i="5"/>
  <c r="O6854" i="5" s="1"/>
  <c r="E6854" i="5"/>
  <c r="D6854" i="5"/>
  <c r="P6854" i="5" s="1"/>
  <c r="C6854" i="5"/>
  <c r="B6854" i="5"/>
  <c r="A6854" i="5"/>
  <c r="O6853" i="5"/>
  <c r="M6853" i="5"/>
  <c r="H6853" i="5"/>
  <c r="Q6853" i="5" s="1"/>
  <c r="G6853" i="5"/>
  <c r="F6853" i="5"/>
  <c r="E6853" i="5"/>
  <c r="D6853" i="5"/>
  <c r="P6853" i="5" s="1"/>
  <c r="C6853" i="5"/>
  <c r="B6853" i="5"/>
  <c r="A6853" i="5"/>
  <c r="O6852" i="5"/>
  <c r="L6852" i="5"/>
  <c r="K6852" i="5"/>
  <c r="J6852" i="5"/>
  <c r="I6852" i="5"/>
  <c r="G6852" i="5"/>
  <c r="M6852" i="5" s="1"/>
  <c r="F6852" i="5"/>
  <c r="E6852" i="5"/>
  <c r="D6852" i="5"/>
  <c r="P6852" i="5" s="1"/>
  <c r="C6852" i="5"/>
  <c r="B6852" i="5"/>
  <c r="A6852" i="5"/>
  <c r="O6851" i="5"/>
  <c r="M6851" i="5"/>
  <c r="I6851" i="5"/>
  <c r="G6851" i="5"/>
  <c r="F6851" i="5"/>
  <c r="E6851" i="5"/>
  <c r="D6851" i="5"/>
  <c r="P6851" i="5" s="1"/>
  <c r="C6851" i="5"/>
  <c r="B6851" i="5"/>
  <c r="A6851" i="5"/>
  <c r="Q6850" i="5"/>
  <c r="P6850" i="5"/>
  <c r="K6850" i="5"/>
  <c r="J6850" i="5"/>
  <c r="H6850" i="5"/>
  <c r="G6850" i="5"/>
  <c r="L6850" i="5" s="1"/>
  <c r="F6850" i="5"/>
  <c r="O6850" i="5" s="1"/>
  <c r="E6850" i="5"/>
  <c r="D6850" i="5"/>
  <c r="C6850" i="5"/>
  <c r="B6850" i="5"/>
  <c r="A6850" i="5"/>
  <c r="O6849" i="5"/>
  <c r="M6849" i="5"/>
  <c r="G6849" i="5"/>
  <c r="F6849" i="5"/>
  <c r="E6849" i="5"/>
  <c r="D6849" i="5"/>
  <c r="P6849" i="5" s="1"/>
  <c r="C6849" i="5"/>
  <c r="B6849" i="5"/>
  <c r="A6849" i="5"/>
  <c r="P6848" i="5"/>
  <c r="O6848" i="5"/>
  <c r="G6848" i="5"/>
  <c r="F6848" i="5"/>
  <c r="E6848" i="5"/>
  <c r="D6848" i="5"/>
  <c r="C6848" i="5"/>
  <c r="B6848" i="5"/>
  <c r="A6848" i="5"/>
  <c r="O6847" i="5"/>
  <c r="L6847" i="5"/>
  <c r="K6847" i="5"/>
  <c r="G6847" i="5"/>
  <c r="F6847" i="5"/>
  <c r="E6847" i="5"/>
  <c r="D6847" i="5"/>
  <c r="P6847" i="5" s="1"/>
  <c r="C6847" i="5"/>
  <c r="B6847" i="5"/>
  <c r="A6847" i="5"/>
  <c r="O6846" i="5"/>
  <c r="M6846" i="5"/>
  <c r="K6846" i="5"/>
  <c r="I6846" i="5"/>
  <c r="H6846" i="5"/>
  <c r="Q6846" i="5" s="1"/>
  <c r="G6846" i="5"/>
  <c r="L6846" i="5" s="1"/>
  <c r="F6846" i="5"/>
  <c r="E6846" i="5"/>
  <c r="D6846" i="5"/>
  <c r="P6846" i="5" s="1"/>
  <c r="C6846" i="5"/>
  <c r="B6846" i="5"/>
  <c r="A6846" i="5"/>
  <c r="P6845" i="5"/>
  <c r="M6845" i="5"/>
  <c r="L6845" i="5"/>
  <c r="K6845" i="5"/>
  <c r="J6845" i="5"/>
  <c r="H6845" i="5"/>
  <c r="Q6845" i="5" s="1"/>
  <c r="G6845" i="5"/>
  <c r="I6845" i="5" s="1"/>
  <c r="R6845" i="5" s="1"/>
  <c r="F6845" i="5"/>
  <c r="O6845" i="5" s="1"/>
  <c r="E6845" i="5"/>
  <c r="D6845" i="5"/>
  <c r="C6845" i="5"/>
  <c r="B6845" i="5"/>
  <c r="A6845" i="5"/>
  <c r="P6844" i="5"/>
  <c r="O6844" i="5"/>
  <c r="J6844" i="5"/>
  <c r="I6844" i="5"/>
  <c r="G6844" i="5"/>
  <c r="F6844" i="5"/>
  <c r="E6844" i="5"/>
  <c r="D6844" i="5"/>
  <c r="C6844" i="5"/>
  <c r="B6844" i="5"/>
  <c r="A6844" i="5"/>
  <c r="Q6843" i="5"/>
  <c r="P6843" i="5"/>
  <c r="L6843" i="5"/>
  <c r="K6843" i="5"/>
  <c r="H6843" i="5"/>
  <c r="G6843" i="5"/>
  <c r="J6843" i="5" s="1"/>
  <c r="F6843" i="5"/>
  <c r="O6843" i="5" s="1"/>
  <c r="E6843" i="5"/>
  <c r="D6843" i="5"/>
  <c r="C6843" i="5"/>
  <c r="B6843" i="5"/>
  <c r="A6843" i="5"/>
  <c r="G6842" i="5"/>
  <c r="F6842" i="5"/>
  <c r="O6842" i="5" s="1"/>
  <c r="E6842" i="5"/>
  <c r="D6842" i="5"/>
  <c r="P6842" i="5" s="1"/>
  <c r="C6842" i="5"/>
  <c r="B6842" i="5"/>
  <c r="A6842" i="5"/>
  <c r="P6841" i="5"/>
  <c r="O6841" i="5"/>
  <c r="M6841" i="5"/>
  <c r="L6841" i="5"/>
  <c r="K6841" i="5"/>
  <c r="J6841" i="5"/>
  <c r="I6841" i="5"/>
  <c r="H6841" i="5"/>
  <c r="Q6841" i="5" s="1"/>
  <c r="G6841" i="5"/>
  <c r="F6841" i="5"/>
  <c r="E6841" i="5"/>
  <c r="D6841" i="5"/>
  <c r="C6841" i="5"/>
  <c r="B6841" i="5"/>
  <c r="A6841" i="5"/>
  <c r="L6840" i="5"/>
  <c r="H6840" i="5"/>
  <c r="Q6840" i="5" s="1"/>
  <c r="G6840" i="5"/>
  <c r="F6840" i="5"/>
  <c r="O6840" i="5" s="1"/>
  <c r="E6840" i="5"/>
  <c r="D6840" i="5"/>
  <c r="P6840" i="5" s="1"/>
  <c r="C6840" i="5"/>
  <c r="B6840" i="5"/>
  <c r="A6840" i="5"/>
  <c r="Q6839" i="5"/>
  <c r="O6839" i="5"/>
  <c r="J6839" i="5"/>
  <c r="I6839" i="5"/>
  <c r="G6839" i="5"/>
  <c r="H6839" i="5" s="1"/>
  <c r="F6839" i="5"/>
  <c r="E6839" i="5"/>
  <c r="D6839" i="5"/>
  <c r="P6839" i="5" s="1"/>
  <c r="C6839" i="5"/>
  <c r="B6839" i="5"/>
  <c r="A6839" i="5"/>
  <c r="O6838" i="5"/>
  <c r="G6838" i="5"/>
  <c r="F6838" i="5"/>
  <c r="E6838" i="5"/>
  <c r="D6838" i="5"/>
  <c r="P6838" i="5" s="1"/>
  <c r="C6838" i="5"/>
  <c r="B6838" i="5"/>
  <c r="A6838" i="5"/>
  <c r="P6837" i="5"/>
  <c r="O6837" i="5"/>
  <c r="G6837" i="5"/>
  <c r="F6837" i="5"/>
  <c r="E6837" i="5"/>
  <c r="D6837" i="5"/>
  <c r="C6837" i="5"/>
  <c r="B6837" i="5"/>
  <c r="A6837" i="5"/>
  <c r="Q6836" i="5"/>
  <c r="L6836" i="5"/>
  <c r="K6836" i="5"/>
  <c r="I6836" i="5"/>
  <c r="G6836" i="5"/>
  <c r="H6836" i="5" s="1"/>
  <c r="F6836" i="5"/>
  <c r="O6836" i="5" s="1"/>
  <c r="E6836" i="5"/>
  <c r="D6836" i="5"/>
  <c r="P6836" i="5" s="1"/>
  <c r="C6836" i="5"/>
  <c r="B6836" i="5"/>
  <c r="A6836" i="5"/>
  <c r="O6835" i="5"/>
  <c r="L6835" i="5"/>
  <c r="H6835" i="5"/>
  <c r="Q6835" i="5" s="1"/>
  <c r="G6835" i="5"/>
  <c r="F6835" i="5"/>
  <c r="E6835" i="5"/>
  <c r="D6835" i="5"/>
  <c r="P6835" i="5" s="1"/>
  <c r="C6835" i="5"/>
  <c r="B6835" i="5"/>
  <c r="A6835" i="5"/>
  <c r="R6834" i="5"/>
  <c r="O6834" i="5"/>
  <c r="L6834" i="5"/>
  <c r="K6834" i="5"/>
  <c r="J6834" i="5"/>
  <c r="I6834" i="5"/>
  <c r="G6834" i="5"/>
  <c r="M6834" i="5" s="1"/>
  <c r="F6834" i="5"/>
  <c r="E6834" i="5"/>
  <c r="D6834" i="5"/>
  <c r="P6834" i="5" s="1"/>
  <c r="C6834" i="5"/>
  <c r="B6834" i="5"/>
  <c r="A6834" i="5"/>
  <c r="G6833" i="5"/>
  <c r="F6833" i="5"/>
  <c r="O6833" i="5" s="1"/>
  <c r="E6833" i="5"/>
  <c r="D6833" i="5"/>
  <c r="P6833" i="5" s="1"/>
  <c r="C6833" i="5"/>
  <c r="B6833" i="5"/>
  <c r="A6833" i="5"/>
  <c r="K6832" i="5"/>
  <c r="J6832" i="5"/>
  <c r="H6832" i="5"/>
  <c r="Q6832" i="5" s="1"/>
  <c r="G6832" i="5"/>
  <c r="L6832" i="5" s="1"/>
  <c r="F6832" i="5"/>
  <c r="O6832" i="5" s="1"/>
  <c r="E6832" i="5"/>
  <c r="D6832" i="5"/>
  <c r="P6832" i="5" s="1"/>
  <c r="C6832" i="5"/>
  <c r="B6832" i="5"/>
  <c r="A6832" i="5"/>
  <c r="G6831" i="5"/>
  <c r="F6831" i="5"/>
  <c r="O6831" i="5" s="1"/>
  <c r="E6831" i="5"/>
  <c r="D6831" i="5"/>
  <c r="P6831" i="5" s="1"/>
  <c r="C6831" i="5"/>
  <c r="B6831" i="5"/>
  <c r="A6831" i="5"/>
  <c r="P6830" i="5"/>
  <c r="O6830" i="5"/>
  <c r="M6830" i="5"/>
  <c r="K6830" i="5"/>
  <c r="J6830" i="5"/>
  <c r="G6830" i="5"/>
  <c r="F6830" i="5"/>
  <c r="E6830" i="5"/>
  <c r="D6830" i="5"/>
  <c r="C6830" i="5"/>
  <c r="B6830" i="5"/>
  <c r="A6830" i="5"/>
  <c r="O6829" i="5"/>
  <c r="G6829" i="5"/>
  <c r="F6829" i="5"/>
  <c r="E6829" i="5"/>
  <c r="D6829" i="5"/>
  <c r="P6829" i="5" s="1"/>
  <c r="C6829" i="5"/>
  <c r="B6829" i="5"/>
  <c r="A6829" i="5"/>
  <c r="O6828" i="5"/>
  <c r="M6828" i="5"/>
  <c r="K6828" i="5"/>
  <c r="I6828" i="5"/>
  <c r="H6828" i="5"/>
  <c r="Q6828" i="5" s="1"/>
  <c r="G6828" i="5"/>
  <c r="L6828" i="5" s="1"/>
  <c r="F6828" i="5"/>
  <c r="E6828" i="5"/>
  <c r="D6828" i="5"/>
  <c r="P6828" i="5" s="1"/>
  <c r="C6828" i="5"/>
  <c r="B6828" i="5"/>
  <c r="A6828" i="5"/>
  <c r="R6827" i="5"/>
  <c r="P6827" i="5"/>
  <c r="M6827" i="5"/>
  <c r="L6827" i="5"/>
  <c r="K6827" i="5"/>
  <c r="J6827" i="5"/>
  <c r="H6827" i="5"/>
  <c r="Q6827" i="5" s="1"/>
  <c r="G6827" i="5"/>
  <c r="I6827" i="5" s="1"/>
  <c r="F6827" i="5"/>
  <c r="O6827" i="5" s="1"/>
  <c r="E6827" i="5"/>
  <c r="D6827" i="5"/>
  <c r="C6827" i="5"/>
  <c r="B6827" i="5"/>
  <c r="A6827" i="5"/>
  <c r="N6827" i="5" s="1"/>
  <c r="P6826" i="5"/>
  <c r="O6826" i="5"/>
  <c r="H6826" i="5"/>
  <c r="Q6826" i="5" s="1"/>
  <c r="G6826" i="5"/>
  <c r="F6826" i="5"/>
  <c r="E6826" i="5"/>
  <c r="D6826" i="5"/>
  <c r="C6826" i="5"/>
  <c r="B6826" i="5"/>
  <c r="A6826" i="5"/>
  <c r="P6825" i="5"/>
  <c r="L6825" i="5"/>
  <c r="K6825" i="5"/>
  <c r="H6825" i="5"/>
  <c r="Q6825" i="5" s="1"/>
  <c r="G6825" i="5"/>
  <c r="J6825" i="5" s="1"/>
  <c r="F6825" i="5"/>
  <c r="O6825" i="5" s="1"/>
  <c r="E6825" i="5"/>
  <c r="D6825" i="5"/>
  <c r="C6825" i="5"/>
  <c r="B6825" i="5"/>
  <c r="A6825" i="5"/>
  <c r="O6824" i="5"/>
  <c r="M6824" i="5"/>
  <c r="L6824" i="5"/>
  <c r="G6824" i="5"/>
  <c r="F6824" i="5"/>
  <c r="E6824" i="5"/>
  <c r="D6824" i="5"/>
  <c r="P6824" i="5" s="1"/>
  <c r="C6824" i="5"/>
  <c r="B6824" i="5"/>
  <c r="A6824" i="5"/>
  <c r="O6823" i="5"/>
  <c r="M6823" i="5"/>
  <c r="L6823" i="5"/>
  <c r="K6823" i="5"/>
  <c r="J6823" i="5"/>
  <c r="I6823" i="5"/>
  <c r="H6823" i="5"/>
  <c r="Q6823" i="5" s="1"/>
  <c r="G6823" i="5"/>
  <c r="F6823" i="5"/>
  <c r="E6823" i="5"/>
  <c r="D6823" i="5"/>
  <c r="P6823" i="5" s="1"/>
  <c r="C6823" i="5"/>
  <c r="B6823" i="5"/>
  <c r="A6823" i="5"/>
  <c r="G6822" i="5"/>
  <c r="F6822" i="5"/>
  <c r="O6822" i="5" s="1"/>
  <c r="E6822" i="5"/>
  <c r="D6822" i="5"/>
  <c r="P6822" i="5" s="1"/>
  <c r="C6822" i="5"/>
  <c r="B6822" i="5"/>
  <c r="A6822" i="5"/>
  <c r="P6821" i="5"/>
  <c r="O6821" i="5"/>
  <c r="M6821" i="5"/>
  <c r="K6821" i="5"/>
  <c r="J6821" i="5"/>
  <c r="H6821" i="5"/>
  <c r="Q6821" i="5" s="1"/>
  <c r="G6821" i="5"/>
  <c r="I6821" i="5" s="1"/>
  <c r="F6821" i="5"/>
  <c r="E6821" i="5"/>
  <c r="D6821" i="5"/>
  <c r="C6821" i="5"/>
  <c r="B6821" i="5"/>
  <c r="A6821" i="5"/>
  <c r="P6820" i="5"/>
  <c r="O6820" i="5"/>
  <c r="M6820" i="5"/>
  <c r="K6820" i="5"/>
  <c r="I6820" i="5"/>
  <c r="H6820" i="5"/>
  <c r="Q6820" i="5" s="1"/>
  <c r="G6820" i="5"/>
  <c r="L6820" i="5" s="1"/>
  <c r="F6820" i="5"/>
  <c r="E6820" i="5"/>
  <c r="D6820" i="5"/>
  <c r="C6820" i="5"/>
  <c r="B6820" i="5"/>
  <c r="A6820" i="5"/>
  <c r="L6819" i="5"/>
  <c r="K6819" i="5"/>
  <c r="G6819" i="5"/>
  <c r="F6819" i="5"/>
  <c r="O6819" i="5" s="1"/>
  <c r="E6819" i="5"/>
  <c r="D6819" i="5"/>
  <c r="P6819" i="5" s="1"/>
  <c r="C6819" i="5"/>
  <c r="B6819" i="5"/>
  <c r="A6819" i="5"/>
  <c r="P6818" i="5"/>
  <c r="O6818" i="5"/>
  <c r="L6818" i="5"/>
  <c r="K6818" i="5"/>
  <c r="J6818" i="5"/>
  <c r="I6818" i="5"/>
  <c r="G6818" i="5"/>
  <c r="M6818" i="5" s="1"/>
  <c r="F6818" i="5"/>
  <c r="E6818" i="5"/>
  <c r="D6818" i="5"/>
  <c r="C6818" i="5"/>
  <c r="B6818" i="5"/>
  <c r="A6818" i="5"/>
  <c r="O6817" i="5"/>
  <c r="G6817" i="5"/>
  <c r="F6817" i="5"/>
  <c r="E6817" i="5"/>
  <c r="D6817" i="5"/>
  <c r="P6817" i="5" s="1"/>
  <c r="C6817" i="5"/>
  <c r="B6817" i="5"/>
  <c r="A6817" i="5"/>
  <c r="M6816" i="5"/>
  <c r="J6816" i="5"/>
  <c r="H6816" i="5"/>
  <c r="Q6816" i="5" s="1"/>
  <c r="G6816" i="5"/>
  <c r="F6816" i="5"/>
  <c r="O6816" i="5" s="1"/>
  <c r="E6816" i="5"/>
  <c r="D6816" i="5"/>
  <c r="P6816" i="5" s="1"/>
  <c r="C6816" i="5"/>
  <c r="B6816" i="5"/>
  <c r="A6816" i="5"/>
  <c r="Q6815" i="5"/>
  <c r="O6815" i="5"/>
  <c r="M6815" i="5"/>
  <c r="K6815" i="5"/>
  <c r="J6815" i="5"/>
  <c r="H6815" i="5"/>
  <c r="G6815" i="5"/>
  <c r="I6815" i="5" s="1"/>
  <c r="F6815" i="5"/>
  <c r="E6815" i="5"/>
  <c r="D6815" i="5"/>
  <c r="P6815" i="5" s="1"/>
  <c r="C6815" i="5"/>
  <c r="B6815" i="5"/>
  <c r="A6815" i="5"/>
  <c r="M6814" i="5"/>
  <c r="K6814" i="5"/>
  <c r="I6814" i="5"/>
  <c r="H6814" i="5"/>
  <c r="Q6814" i="5" s="1"/>
  <c r="G6814" i="5"/>
  <c r="L6814" i="5" s="1"/>
  <c r="F6814" i="5"/>
  <c r="O6814" i="5" s="1"/>
  <c r="E6814" i="5"/>
  <c r="D6814" i="5"/>
  <c r="P6814" i="5" s="1"/>
  <c r="C6814" i="5"/>
  <c r="B6814" i="5"/>
  <c r="A6814" i="5"/>
  <c r="L6813" i="5"/>
  <c r="K6813" i="5"/>
  <c r="G6813" i="5"/>
  <c r="F6813" i="5"/>
  <c r="O6813" i="5" s="1"/>
  <c r="E6813" i="5"/>
  <c r="D6813" i="5"/>
  <c r="P6813" i="5" s="1"/>
  <c r="C6813" i="5"/>
  <c r="B6813" i="5"/>
  <c r="A6813" i="5"/>
  <c r="P6812" i="5"/>
  <c r="O6812" i="5"/>
  <c r="L6812" i="5"/>
  <c r="K6812" i="5"/>
  <c r="J6812" i="5"/>
  <c r="I6812" i="5"/>
  <c r="G6812" i="5"/>
  <c r="M6812" i="5" s="1"/>
  <c r="F6812" i="5"/>
  <c r="E6812" i="5"/>
  <c r="D6812" i="5"/>
  <c r="C6812" i="5"/>
  <c r="B6812" i="5"/>
  <c r="A6812" i="5"/>
  <c r="O6811" i="5"/>
  <c r="I6811" i="5"/>
  <c r="H6811" i="5"/>
  <c r="Q6811" i="5" s="1"/>
  <c r="G6811" i="5"/>
  <c r="F6811" i="5"/>
  <c r="E6811" i="5"/>
  <c r="D6811" i="5"/>
  <c r="P6811" i="5" s="1"/>
  <c r="C6811" i="5"/>
  <c r="B6811" i="5"/>
  <c r="A6811" i="5"/>
  <c r="Q6810" i="5"/>
  <c r="M6810" i="5"/>
  <c r="L6810" i="5"/>
  <c r="J6810" i="5"/>
  <c r="H6810" i="5"/>
  <c r="G6810" i="5"/>
  <c r="F6810" i="5"/>
  <c r="O6810" i="5" s="1"/>
  <c r="E6810" i="5"/>
  <c r="D6810" i="5"/>
  <c r="P6810" i="5" s="1"/>
  <c r="C6810" i="5"/>
  <c r="B6810" i="5"/>
  <c r="A6810" i="5"/>
  <c r="Q6809" i="5"/>
  <c r="P6809" i="5"/>
  <c r="M6809" i="5"/>
  <c r="K6809" i="5"/>
  <c r="J6809" i="5"/>
  <c r="H6809" i="5"/>
  <c r="G6809" i="5"/>
  <c r="I6809" i="5" s="1"/>
  <c r="F6809" i="5"/>
  <c r="O6809" i="5" s="1"/>
  <c r="E6809" i="5"/>
  <c r="D6809" i="5"/>
  <c r="C6809" i="5"/>
  <c r="B6809" i="5"/>
  <c r="A6809" i="5"/>
  <c r="M6808" i="5"/>
  <c r="K6808" i="5"/>
  <c r="I6808" i="5"/>
  <c r="H6808" i="5"/>
  <c r="Q6808" i="5" s="1"/>
  <c r="G6808" i="5"/>
  <c r="L6808" i="5" s="1"/>
  <c r="F6808" i="5"/>
  <c r="O6808" i="5" s="1"/>
  <c r="E6808" i="5"/>
  <c r="D6808" i="5"/>
  <c r="P6808" i="5" s="1"/>
  <c r="C6808" i="5"/>
  <c r="B6808" i="5"/>
  <c r="A6808" i="5"/>
  <c r="P6807" i="5"/>
  <c r="M6807" i="5"/>
  <c r="L6807" i="5"/>
  <c r="K6807" i="5"/>
  <c r="I6807" i="5"/>
  <c r="G6807" i="5"/>
  <c r="F6807" i="5"/>
  <c r="O6807" i="5" s="1"/>
  <c r="E6807" i="5"/>
  <c r="D6807" i="5"/>
  <c r="C6807" i="5"/>
  <c r="B6807" i="5"/>
  <c r="A6807" i="5"/>
  <c r="O6806" i="5"/>
  <c r="J6806" i="5"/>
  <c r="I6806" i="5"/>
  <c r="G6806" i="5"/>
  <c r="F6806" i="5"/>
  <c r="E6806" i="5"/>
  <c r="D6806" i="5"/>
  <c r="P6806" i="5" s="1"/>
  <c r="C6806" i="5"/>
  <c r="B6806" i="5"/>
  <c r="A6806" i="5"/>
  <c r="O6805" i="5"/>
  <c r="L6805" i="5"/>
  <c r="J6805" i="5"/>
  <c r="I6805" i="5"/>
  <c r="H6805" i="5"/>
  <c r="Q6805" i="5" s="1"/>
  <c r="G6805" i="5"/>
  <c r="F6805" i="5"/>
  <c r="E6805" i="5"/>
  <c r="D6805" i="5"/>
  <c r="P6805" i="5" s="1"/>
  <c r="C6805" i="5"/>
  <c r="B6805" i="5"/>
  <c r="A6805" i="5"/>
  <c r="G6804" i="5"/>
  <c r="F6804" i="5"/>
  <c r="O6804" i="5" s="1"/>
  <c r="E6804" i="5"/>
  <c r="D6804" i="5"/>
  <c r="P6804" i="5" s="1"/>
  <c r="C6804" i="5"/>
  <c r="B6804" i="5"/>
  <c r="A6804" i="5"/>
  <c r="P6803" i="5"/>
  <c r="M6803" i="5"/>
  <c r="K6803" i="5"/>
  <c r="J6803" i="5"/>
  <c r="H6803" i="5"/>
  <c r="Q6803" i="5" s="1"/>
  <c r="G6803" i="5"/>
  <c r="I6803" i="5" s="1"/>
  <c r="F6803" i="5"/>
  <c r="O6803" i="5" s="1"/>
  <c r="E6803" i="5"/>
  <c r="D6803" i="5"/>
  <c r="C6803" i="5"/>
  <c r="B6803" i="5"/>
  <c r="A6803" i="5"/>
  <c r="P6802" i="5"/>
  <c r="O6802" i="5"/>
  <c r="M6802" i="5"/>
  <c r="K6802" i="5"/>
  <c r="I6802" i="5"/>
  <c r="H6802" i="5"/>
  <c r="Q6802" i="5" s="1"/>
  <c r="G6802" i="5"/>
  <c r="L6802" i="5" s="1"/>
  <c r="F6802" i="5"/>
  <c r="E6802" i="5"/>
  <c r="D6802" i="5"/>
  <c r="C6802" i="5"/>
  <c r="B6802" i="5"/>
  <c r="A6802" i="5"/>
  <c r="L6801" i="5"/>
  <c r="I6801" i="5"/>
  <c r="G6801" i="5"/>
  <c r="F6801" i="5"/>
  <c r="O6801" i="5" s="1"/>
  <c r="E6801" i="5"/>
  <c r="D6801" i="5"/>
  <c r="C6801" i="5"/>
  <c r="B6801" i="5"/>
  <c r="A6801" i="5"/>
  <c r="O6800" i="5"/>
  <c r="L6800" i="5"/>
  <c r="K6800" i="5"/>
  <c r="J6800" i="5"/>
  <c r="G6800" i="5"/>
  <c r="F6800" i="5"/>
  <c r="E6800" i="5"/>
  <c r="D6800" i="5"/>
  <c r="P6800" i="5" s="1"/>
  <c r="C6800" i="5"/>
  <c r="B6800" i="5"/>
  <c r="A6800" i="5"/>
  <c r="O6799" i="5"/>
  <c r="G6799" i="5"/>
  <c r="F6799" i="5"/>
  <c r="E6799" i="5"/>
  <c r="D6799" i="5"/>
  <c r="P6799" i="5" s="1"/>
  <c r="C6799" i="5"/>
  <c r="B6799" i="5"/>
  <c r="A6799" i="5"/>
  <c r="O6798" i="5"/>
  <c r="M6798" i="5"/>
  <c r="L6798" i="5"/>
  <c r="J6798" i="5"/>
  <c r="H6798" i="5"/>
  <c r="Q6798" i="5" s="1"/>
  <c r="G6798" i="5"/>
  <c r="F6798" i="5"/>
  <c r="E6798" i="5"/>
  <c r="D6798" i="5"/>
  <c r="P6798" i="5" s="1"/>
  <c r="C6798" i="5"/>
  <c r="B6798" i="5"/>
  <c r="A6798" i="5"/>
  <c r="Q6797" i="5"/>
  <c r="P6797" i="5"/>
  <c r="M6797" i="5"/>
  <c r="K6797" i="5"/>
  <c r="J6797" i="5"/>
  <c r="H6797" i="5"/>
  <c r="G6797" i="5"/>
  <c r="I6797" i="5" s="1"/>
  <c r="F6797" i="5"/>
  <c r="O6797" i="5" s="1"/>
  <c r="E6797" i="5"/>
  <c r="D6797" i="5"/>
  <c r="C6797" i="5"/>
  <c r="B6797" i="5"/>
  <c r="A6797" i="5"/>
  <c r="O6796" i="5"/>
  <c r="M6796" i="5"/>
  <c r="K6796" i="5"/>
  <c r="I6796" i="5"/>
  <c r="H6796" i="5"/>
  <c r="Q6796" i="5" s="1"/>
  <c r="G6796" i="5"/>
  <c r="L6796" i="5" s="1"/>
  <c r="F6796" i="5"/>
  <c r="E6796" i="5"/>
  <c r="D6796" i="5"/>
  <c r="P6796" i="5" s="1"/>
  <c r="C6796" i="5"/>
  <c r="B6796" i="5"/>
  <c r="A6796" i="5"/>
  <c r="M6795" i="5"/>
  <c r="L6795" i="5"/>
  <c r="G6795" i="5"/>
  <c r="F6795" i="5"/>
  <c r="O6795" i="5" s="1"/>
  <c r="E6795" i="5"/>
  <c r="D6795" i="5"/>
  <c r="P6795" i="5" s="1"/>
  <c r="C6795" i="5"/>
  <c r="B6795" i="5"/>
  <c r="A6795" i="5"/>
  <c r="O6794" i="5"/>
  <c r="J6794" i="5"/>
  <c r="I6794" i="5"/>
  <c r="G6794" i="5"/>
  <c r="F6794" i="5"/>
  <c r="E6794" i="5"/>
  <c r="D6794" i="5"/>
  <c r="P6794" i="5" s="1"/>
  <c r="C6794" i="5"/>
  <c r="B6794" i="5"/>
  <c r="A6794" i="5"/>
  <c r="O6793" i="5"/>
  <c r="L6793" i="5"/>
  <c r="J6793" i="5"/>
  <c r="G6793" i="5"/>
  <c r="F6793" i="5"/>
  <c r="E6793" i="5"/>
  <c r="D6793" i="5"/>
  <c r="P6793" i="5" s="1"/>
  <c r="C6793" i="5"/>
  <c r="B6793" i="5"/>
  <c r="A6793" i="5"/>
  <c r="L6792" i="5"/>
  <c r="J6792" i="5"/>
  <c r="G6792" i="5"/>
  <c r="F6792" i="5"/>
  <c r="O6792" i="5" s="1"/>
  <c r="E6792" i="5"/>
  <c r="D6792" i="5"/>
  <c r="P6792" i="5" s="1"/>
  <c r="C6792" i="5"/>
  <c r="B6792" i="5"/>
  <c r="A6792" i="5"/>
  <c r="Q6791" i="5"/>
  <c r="P6791" i="5"/>
  <c r="O6791" i="5"/>
  <c r="M6791" i="5"/>
  <c r="K6791" i="5"/>
  <c r="J6791" i="5"/>
  <c r="H6791" i="5"/>
  <c r="G6791" i="5"/>
  <c r="I6791" i="5" s="1"/>
  <c r="F6791" i="5"/>
  <c r="E6791" i="5"/>
  <c r="D6791" i="5"/>
  <c r="C6791" i="5"/>
  <c r="B6791" i="5"/>
  <c r="A6791" i="5"/>
  <c r="M6790" i="5"/>
  <c r="K6790" i="5"/>
  <c r="I6790" i="5"/>
  <c r="H6790" i="5"/>
  <c r="Q6790" i="5" s="1"/>
  <c r="G6790" i="5"/>
  <c r="L6790" i="5" s="1"/>
  <c r="F6790" i="5"/>
  <c r="O6790" i="5" s="1"/>
  <c r="E6790" i="5"/>
  <c r="D6790" i="5"/>
  <c r="P6790" i="5" s="1"/>
  <c r="C6790" i="5"/>
  <c r="B6790" i="5"/>
  <c r="A6790" i="5"/>
  <c r="G6789" i="5"/>
  <c r="F6789" i="5"/>
  <c r="O6789" i="5" s="1"/>
  <c r="E6789" i="5"/>
  <c r="D6789" i="5"/>
  <c r="P6789" i="5" s="1"/>
  <c r="C6789" i="5"/>
  <c r="B6789" i="5"/>
  <c r="A6789" i="5"/>
  <c r="P6788" i="5"/>
  <c r="O6788" i="5"/>
  <c r="L6788" i="5"/>
  <c r="K6788" i="5"/>
  <c r="J6788" i="5"/>
  <c r="I6788" i="5"/>
  <c r="G6788" i="5"/>
  <c r="F6788" i="5"/>
  <c r="E6788" i="5"/>
  <c r="D6788" i="5"/>
  <c r="C6788" i="5"/>
  <c r="B6788" i="5"/>
  <c r="A6788" i="5"/>
  <c r="O6787" i="5"/>
  <c r="L6787" i="5"/>
  <c r="G6787" i="5"/>
  <c r="J6787" i="5" s="1"/>
  <c r="F6787" i="5"/>
  <c r="E6787" i="5"/>
  <c r="D6787" i="5"/>
  <c r="P6787" i="5" s="1"/>
  <c r="C6787" i="5"/>
  <c r="B6787" i="5"/>
  <c r="A6787" i="5"/>
  <c r="O6786" i="5"/>
  <c r="M6786" i="5"/>
  <c r="L6786" i="5"/>
  <c r="G6786" i="5"/>
  <c r="F6786" i="5"/>
  <c r="E6786" i="5"/>
  <c r="D6786" i="5"/>
  <c r="P6786" i="5" s="1"/>
  <c r="C6786" i="5"/>
  <c r="B6786" i="5"/>
  <c r="A6786" i="5"/>
  <c r="M6785" i="5"/>
  <c r="K6785" i="5"/>
  <c r="J6785" i="5"/>
  <c r="H6785" i="5"/>
  <c r="Q6785" i="5" s="1"/>
  <c r="G6785" i="5"/>
  <c r="I6785" i="5" s="1"/>
  <c r="F6785" i="5"/>
  <c r="O6785" i="5" s="1"/>
  <c r="E6785" i="5"/>
  <c r="D6785" i="5"/>
  <c r="P6785" i="5" s="1"/>
  <c r="C6785" i="5"/>
  <c r="B6785" i="5"/>
  <c r="A6785" i="5"/>
  <c r="P6784" i="5"/>
  <c r="O6784" i="5"/>
  <c r="M6784" i="5"/>
  <c r="K6784" i="5"/>
  <c r="I6784" i="5"/>
  <c r="H6784" i="5"/>
  <c r="Q6784" i="5" s="1"/>
  <c r="G6784" i="5"/>
  <c r="L6784" i="5" s="1"/>
  <c r="F6784" i="5"/>
  <c r="E6784" i="5"/>
  <c r="D6784" i="5"/>
  <c r="C6784" i="5"/>
  <c r="B6784" i="5"/>
  <c r="A6784" i="5"/>
  <c r="P6783" i="5"/>
  <c r="G6783" i="5"/>
  <c r="F6783" i="5"/>
  <c r="O6783" i="5" s="1"/>
  <c r="E6783" i="5"/>
  <c r="D6783" i="5"/>
  <c r="C6783" i="5"/>
  <c r="B6783" i="5"/>
  <c r="A6783" i="5"/>
  <c r="O6782" i="5"/>
  <c r="L6782" i="5"/>
  <c r="J6782" i="5"/>
  <c r="I6782" i="5"/>
  <c r="G6782" i="5"/>
  <c r="F6782" i="5"/>
  <c r="E6782" i="5"/>
  <c r="D6782" i="5"/>
  <c r="P6782" i="5" s="1"/>
  <c r="C6782" i="5"/>
  <c r="B6782" i="5"/>
  <c r="A6782" i="5"/>
  <c r="O6781" i="5"/>
  <c r="G6781" i="5"/>
  <c r="F6781" i="5"/>
  <c r="E6781" i="5"/>
  <c r="D6781" i="5"/>
  <c r="P6781" i="5" s="1"/>
  <c r="C6781" i="5"/>
  <c r="B6781" i="5"/>
  <c r="A6781" i="5"/>
  <c r="G6780" i="5"/>
  <c r="M6780" i="5" s="1"/>
  <c r="F6780" i="5"/>
  <c r="O6780" i="5" s="1"/>
  <c r="E6780" i="5"/>
  <c r="D6780" i="5"/>
  <c r="P6780" i="5" s="1"/>
  <c r="C6780" i="5"/>
  <c r="B6780" i="5"/>
  <c r="A6780" i="5"/>
  <c r="Q6779" i="5"/>
  <c r="P6779" i="5"/>
  <c r="O6779" i="5"/>
  <c r="M6779" i="5"/>
  <c r="K6779" i="5"/>
  <c r="J6779" i="5"/>
  <c r="H6779" i="5"/>
  <c r="G6779" i="5"/>
  <c r="I6779" i="5" s="1"/>
  <c r="F6779" i="5"/>
  <c r="E6779" i="5"/>
  <c r="D6779" i="5"/>
  <c r="C6779" i="5"/>
  <c r="B6779" i="5"/>
  <c r="A6779" i="5"/>
  <c r="M6778" i="5"/>
  <c r="K6778" i="5"/>
  <c r="I6778" i="5"/>
  <c r="H6778" i="5"/>
  <c r="Q6778" i="5" s="1"/>
  <c r="G6778" i="5"/>
  <c r="L6778" i="5" s="1"/>
  <c r="F6778" i="5"/>
  <c r="O6778" i="5" s="1"/>
  <c r="E6778" i="5"/>
  <c r="D6778" i="5"/>
  <c r="P6778" i="5" s="1"/>
  <c r="C6778" i="5"/>
  <c r="B6778" i="5"/>
  <c r="A6778" i="5"/>
  <c r="P6777" i="5"/>
  <c r="M6777" i="5"/>
  <c r="K6777" i="5"/>
  <c r="I6777" i="5"/>
  <c r="G6777" i="5"/>
  <c r="F6777" i="5"/>
  <c r="O6777" i="5" s="1"/>
  <c r="E6777" i="5"/>
  <c r="D6777" i="5"/>
  <c r="C6777" i="5"/>
  <c r="B6777" i="5"/>
  <c r="A6777" i="5"/>
  <c r="O6776" i="5"/>
  <c r="G6776" i="5"/>
  <c r="F6776" i="5"/>
  <c r="E6776" i="5"/>
  <c r="D6776" i="5"/>
  <c r="P6776" i="5" s="1"/>
  <c r="C6776" i="5"/>
  <c r="B6776" i="5"/>
  <c r="A6776" i="5"/>
  <c r="O6775" i="5"/>
  <c r="L6775" i="5"/>
  <c r="K6775" i="5"/>
  <c r="J6775" i="5"/>
  <c r="I6775" i="5"/>
  <c r="H6775" i="5"/>
  <c r="Q6775" i="5" s="1"/>
  <c r="G6775" i="5"/>
  <c r="M6775" i="5" s="1"/>
  <c r="F6775" i="5"/>
  <c r="E6775" i="5"/>
  <c r="D6775" i="5"/>
  <c r="P6775" i="5" s="1"/>
  <c r="C6775" i="5"/>
  <c r="B6775" i="5"/>
  <c r="N6775" i="5" s="1"/>
  <c r="A6775" i="5"/>
  <c r="J6774" i="5"/>
  <c r="I6774" i="5"/>
  <c r="H6774" i="5"/>
  <c r="Q6774" i="5" s="1"/>
  <c r="G6774" i="5"/>
  <c r="F6774" i="5"/>
  <c r="O6774" i="5" s="1"/>
  <c r="E6774" i="5"/>
  <c r="D6774" i="5"/>
  <c r="P6774" i="5" s="1"/>
  <c r="C6774" i="5"/>
  <c r="B6774" i="5"/>
  <c r="A6774" i="5"/>
  <c r="P6773" i="5"/>
  <c r="O6773" i="5"/>
  <c r="M6773" i="5"/>
  <c r="K6773" i="5"/>
  <c r="J6773" i="5"/>
  <c r="G6773" i="5"/>
  <c r="F6773" i="5"/>
  <c r="E6773" i="5"/>
  <c r="D6773" i="5"/>
  <c r="C6773" i="5"/>
  <c r="B6773" i="5"/>
  <c r="A6773" i="5"/>
  <c r="Q6772" i="5"/>
  <c r="M6772" i="5"/>
  <c r="K6772" i="5"/>
  <c r="I6772" i="5"/>
  <c r="H6772" i="5"/>
  <c r="G6772" i="5"/>
  <c r="L6772" i="5" s="1"/>
  <c r="F6772" i="5"/>
  <c r="O6772" i="5" s="1"/>
  <c r="E6772" i="5"/>
  <c r="D6772" i="5"/>
  <c r="P6772" i="5" s="1"/>
  <c r="C6772" i="5"/>
  <c r="B6772" i="5"/>
  <c r="A6772" i="5"/>
  <c r="P6771" i="5"/>
  <c r="O6771" i="5"/>
  <c r="M6771" i="5"/>
  <c r="L6771" i="5"/>
  <c r="K6771" i="5"/>
  <c r="I6771" i="5"/>
  <c r="G6771" i="5"/>
  <c r="F6771" i="5"/>
  <c r="E6771" i="5"/>
  <c r="D6771" i="5"/>
  <c r="C6771" i="5"/>
  <c r="B6771" i="5"/>
  <c r="A6771" i="5"/>
  <c r="P6770" i="5"/>
  <c r="O6770" i="5"/>
  <c r="K6770" i="5"/>
  <c r="J6770" i="5"/>
  <c r="I6770" i="5"/>
  <c r="G6770" i="5"/>
  <c r="F6770" i="5"/>
  <c r="E6770" i="5"/>
  <c r="D6770" i="5"/>
  <c r="C6770" i="5"/>
  <c r="B6770" i="5"/>
  <c r="A6770" i="5"/>
  <c r="O6769" i="5"/>
  <c r="L6769" i="5"/>
  <c r="K6769" i="5"/>
  <c r="J6769" i="5"/>
  <c r="G6769" i="5"/>
  <c r="M6769" i="5" s="1"/>
  <c r="F6769" i="5"/>
  <c r="E6769" i="5"/>
  <c r="D6769" i="5"/>
  <c r="P6769" i="5" s="1"/>
  <c r="C6769" i="5"/>
  <c r="B6769" i="5"/>
  <c r="A6769" i="5"/>
  <c r="M6768" i="5"/>
  <c r="G6768" i="5"/>
  <c r="K6768" i="5" s="1"/>
  <c r="F6768" i="5"/>
  <c r="O6768" i="5" s="1"/>
  <c r="E6768" i="5"/>
  <c r="D6768" i="5"/>
  <c r="P6768" i="5" s="1"/>
  <c r="C6768" i="5"/>
  <c r="B6768" i="5"/>
  <c r="A6768" i="5"/>
  <c r="Q6767" i="5"/>
  <c r="P6767" i="5"/>
  <c r="O6767" i="5"/>
  <c r="M6767" i="5"/>
  <c r="K6767" i="5"/>
  <c r="J6767" i="5"/>
  <c r="H6767" i="5"/>
  <c r="G6767" i="5"/>
  <c r="F6767" i="5"/>
  <c r="E6767" i="5"/>
  <c r="D6767" i="5"/>
  <c r="C6767" i="5"/>
  <c r="B6767" i="5"/>
  <c r="A6767" i="5"/>
  <c r="P6766" i="5"/>
  <c r="M6766" i="5"/>
  <c r="K6766" i="5"/>
  <c r="I6766" i="5"/>
  <c r="H6766" i="5"/>
  <c r="Q6766" i="5" s="1"/>
  <c r="G6766" i="5"/>
  <c r="L6766" i="5" s="1"/>
  <c r="F6766" i="5"/>
  <c r="O6766" i="5" s="1"/>
  <c r="E6766" i="5"/>
  <c r="D6766" i="5"/>
  <c r="C6766" i="5"/>
  <c r="B6766" i="5"/>
  <c r="A6766" i="5"/>
  <c r="O6765" i="5"/>
  <c r="M6765" i="5"/>
  <c r="L6765" i="5"/>
  <c r="G6765" i="5"/>
  <c r="F6765" i="5"/>
  <c r="E6765" i="5"/>
  <c r="D6765" i="5"/>
  <c r="P6765" i="5" s="1"/>
  <c r="C6765" i="5"/>
  <c r="B6765" i="5"/>
  <c r="A6765" i="5"/>
  <c r="P6764" i="5"/>
  <c r="O6764" i="5"/>
  <c r="L6764" i="5"/>
  <c r="K6764" i="5"/>
  <c r="J6764" i="5"/>
  <c r="G6764" i="5"/>
  <c r="F6764" i="5"/>
  <c r="E6764" i="5"/>
  <c r="D6764" i="5"/>
  <c r="C6764" i="5"/>
  <c r="B6764" i="5"/>
  <c r="A6764" i="5"/>
  <c r="O6763" i="5"/>
  <c r="L6763" i="5"/>
  <c r="G6763" i="5"/>
  <c r="F6763" i="5"/>
  <c r="E6763" i="5"/>
  <c r="D6763" i="5"/>
  <c r="P6763" i="5" s="1"/>
  <c r="C6763" i="5"/>
  <c r="B6763" i="5"/>
  <c r="A6763" i="5"/>
  <c r="O6762" i="5"/>
  <c r="L6762" i="5"/>
  <c r="G6762" i="5"/>
  <c r="K6762" i="5" s="1"/>
  <c r="F6762" i="5"/>
  <c r="E6762" i="5"/>
  <c r="D6762" i="5"/>
  <c r="P6762" i="5" s="1"/>
  <c r="C6762" i="5"/>
  <c r="B6762" i="5"/>
  <c r="A6762" i="5"/>
  <c r="G6761" i="5"/>
  <c r="F6761" i="5"/>
  <c r="O6761" i="5" s="1"/>
  <c r="E6761" i="5"/>
  <c r="D6761" i="5"/>
  <c r="P6761" i="5" s="1"/>
  <c r="C6761" i="5"/>
  <c r="B6761" i="5"/>
  <c r="A6761" i="5"/>
  <c r="P6760" i="5"/>
  <c r="O6760" i="5"/>
  <c r="M6760" i="5"/>
  <c r="K6760" i="5"/>
  <c r="I6760" i="5"/>
  <c r="H6760" i="5"/>
  <c r="Q6760" i="5" s="1"/>
  <c r="G6760" i="5"/>
  <c r="L6760" i="5" s="1"/>
  <c r="F6760" i="5"/>
  <c r="E6760" i="5"/>
  <c r="D6760" i="5"/>
  <c r="C6760" i="5"/>
  <c r="B6760" i="5"/>
  <c r="A6760" i="5"/>
  <c r="P6759" i="5"/>
  <c r="G6759" i="5"/>
  <c r="F6759" i="5"/>
  <c r="O6759" i="5" s="1"/>
  <c r="E6759" i="5"/>
  <c r="D6759" i="5"/>
  <c r="C6759" i="5"/>
  <c r="B6759" i="5"/>
  <c r="A6759" i="5"/>
  <c r="O6758" i="5"/>
  <c r="M6758" i="5"/>
  <c r="L6758" i="5"/>
  <c r="K6758" i="5"/>
  <c r="J6758" i="5"/>
  <c r="G6758" i="5"/>
  <c r="H6758" i="5" s="1"/>
  <c r="Q6758" i="5" s="1"/>
  <c r="F6758" i="5"/>
  <c r="E6758" i="5"/>
  <c r="D6758" i="5"/>
  <c r="P6758" i="5" s="1"/>
  <c r="C6758" i="5"/>
  <c r="B6758" i="5"/>
  <c r="A6758" i="5"/>
  <c r="O6757" i="5"/>
  <c r="I6757" i="5"/>
  <c r="H6757" i="5"/>
  <c r="Q6757" i="5" s="1"/>
  <c r="G6757" i="5"/>
  <c r="F6757" i="5"/>
  <c r="E6757" i="5"/>
  <c r="D6757" i="5"/>
  <c r="P6757" i="5" s="1"/>
  <c r="C6757" i="5"/>
  <c r="B6757" i="5"/>
  <c r="A6757" i="5"/>
  <c r="O6756" i="5"/>
  <c r="M6756" i="5"/>
  <c r="L6756" i="5"/>
  <c r="J6756" i="5"/>
  <c r="I6756" i="5"/>
  <c r="R6756" i="5" s="1"/>
  <c r="G6756" i="5"/>
  <c r="K6756" i="5" s="1"/>
  <c r="F6756" i="5"/>
  <c r="E6756" i="5"/>
  <c r="D6756" i="5"/>
  <c r="P6756" i="5" s="1"/>
  <c r="C6756" i="5"/>
  <c r="B6756" i="5"/>
  <c r="A6756" i="5"/>
  <c r="H6755" i="5"/>
  <c r="Q6755" i="5" s="1"/>
  <c r="G6755" i="5"/>
  <c r="F6755" i="5"/>
  <c r="O6755" i="5" s="1"/>
  <c r="E6755" i="5"/>
  <c r="D6755" i="5"/>
  <c r="P6755" i="5" s="1"/>
  <c r="C6755" i="5"/>
  <c r="B6755" i="5"/>
  <c r="A6755" i="5"/>
  <c r="Q6754" i="5"/>
  <c r="P6754" i="5"/>
  <c r="O6754" i="5"/>
  <c r="M6754" i="5"/>
  <c r="K6754" i="5"/>
  <c r="I6754" i="5"/>
  <c r="H6754" i="5"/>
  <c r="G6754" i="5"/>
  <c r="L6754" i="5" s="1"/>
  <c r="F6754" i="5"/>
  <c r="E6754" i="5"/>
  <c r="D6754" i="5"/>
  <c r="C6754" i="5"/>
  <c r="B6754" i="5"/>
  <c r="A6754" i="5"/>
  <c r="P6753" i="5"/>
  <c r="I6753" i="5"/>
  <c r="G6753" i="5"/>
  <c r="F6753" i="5"/>
  <c r="O6753" i="5" s="1"/>
  <c r="E6753" i="5"/>
  <c r="D6753" i="5"/>
  <c r="C6753" i="5"/>
  <c r="B6753" i="5"/>
  <c r="A6753" i="5"/>
  <c r="Q6752" i="5"/>
  <c r="P6752" i="5"/>
  <c r="O6752" i="5"/>
  <c r="M6752" i="5"/>
  <c r="L6752" i="5"/>
  <c r="K6752" i="5"/>
  <c r="J6752" i="5"/>
  <c r="G6752" i="5"/>
  <c r="H6752" i="5" s="1"/>
  <c r="F6752" i="5"/>
  <c r="E6752" i="5"/>
  <c r="D6752" i="5"/>
  <c r="C6752" i="5"/>
  <c r="B6752" i="5"/>
  <c r="A6752" i="5"/>
  <c r="O6751" i="5"/>
  <c r="I6751" i="5"/>
  <c r="H6751" i="5"/>
  <c r="Q6751" i="5" s="1"/>
  <c r="G6751" i="5"/>
  <c r="F6751" i="5"/>
  <c r="E6751" i="5"/>
  <c r="D6751" i="5"/>
  <c r="P6751" i="5" s="1"/>
  <c r="C6751" i="5"/>
  <c r="B6751" i="5"/>
  <c r="A6751" i="5"/>
  <c r="R6750" i="5"/>
  <c r="Q6750" i="5"/>
  <c r="O6750" i="5"/>
  <c r="M6750" i="5"/>
  <c r="L6750" i="5"/>
  <c r="J6750" i="5"/>
  <c r="I6750" i="5"/>
  <c r="H6750" i="5"/>
  <c r="G6750" i="5"/>
  <c r="K6750" i="5" s="1"/>
  <c r="F6750" i="5"/>
  <c r="E6750" i="5"/>
  <c r="D6750" i="5"/>
  <c r="P6750" i="5" s="1"/>
  <c r="C6750" i="5"/>
  <c r="B6750" i="5"/>
  <c r="A6750" i="5"/>
  <c r="N6750" i="5" s="1"/>
  <c r="M6749" i="5"/>
  <c r="G6749" i="5"/>
  <c r="K6749" i="5" s="1"/>
  <c r="F6749" i="5"/>
  <c r="O6749" i="5" s="1"/>
  <c r="E6749" i="5"/>
  <c r="D6749" i="5"/>
  <c r="P6749" i="5" s="1"/>
  <c r="C6749" i="5"/>
  <c r="B6749" i="5"/>
  <c r="A6749" i="5"/>
  <c r="Q6748" i="5"/>
  <c r="O6748" i="5"/>
  <c r="M6748" i="5"/>
  <c r="K6748" i="5"/>
  <c r="I6748" i="5"/>
  <c r="H6748" i="5"/>
  <c r="G6748" i="5"/>
  <c r="L6748" i="5" s="1"/>
  <c r="F6748" i="5"/>
  <c r="E6748" i="5"/>
  <c r="D6748" i="5"/>
  <c r="P6748" i="5" s="1"/>
  <c r="C6748" i="5"/>
  <c r="B6748" i="5"/>
  <c r="A6748" i="5"/>
  <c r="M6747" i="5"/>
  <c r="L6747" i="5"/>
  <c r="K6747" i="5"/>
  <c r="I6747" i="5"/>
  <c r="G6747" i="5"/>
  <c r="F6747" i="5"/>
  <c r="O6747" i="5" s="1"/>
  <c r="E6747" i="5"/>
  <c r="D6747" i="5"/>
  <c r="P6747" i="5" s="1"/>
  <c r="C6747" i="5"/>
  <c r="B6747" i="5"/>
  <c r="A6747" i="5"/>
  <c r="Q6746" i="5"/>
  <c r="O6746" i="5"/>
  <c r="M6746" i="5"/>
  <c r="L6746" i="5"/>
  <c r="K6746" i="5"/>
  <c r="J6746" i="5"/>
  <c r="I6746" i="5"/>
  <c r="G6746" i="5"/>
  <c r="H6746" i="5" s="1"/>
  <c r="F6746" i="5"/>
  <c r="E6746" i="5"/>
  <c r="D6746" i="5"/>
  <c r="P6746" i="5" s="1"/>
  <c r="C6746" i="5"/>
  <c r="B6746" i="5"/>
  <c r="A6746" i="5"/>
  <c r="O6745" i="5"/>
  <c r="L6745" i="5"/>
  <c r="K6745" i="5"/>
  <c r="J6745" i="5"/>
  <c r="I6745" i="5"/>
  <c r="R6745" i="5" s="1"/>
  <c r="H6745" i="5"/>
  <c r="G6745" i="5"/>
  <c r="M6745" i="5" s="1"/>
  <c r="F6745" i="5"/>
  <c r="E6745" i="5"/>
  <c r="D6745" i="5"/>
  <c r="P6745" i="5" s="1"/>
  <c r="C6745" i="5"/>
  <c r="B6745" i="5"/>
  <c r="A6745" i="5"/>
  <c r="O6744" i="5"/>
  <c r="G6744" i="5"/>
  <c r="L6744" i="5" s="1"/>
  <c r="F6744" i="5"/>
  <c r="E6744" i="5"/>
  <c r="D6744" i="5"/>
  <c r="P6744" i="5" s="1"/>
  <c r="C6744" i="5"/>
  <c r="B6744" i="5"/>
  <c r="A6744" i="5"/>
  <c r="P6743" i="5"/>
  <c r="O6743" i="5"/>
  <c r="J6743" i="5"/>
  <c r="H6743" i="5"/>
  <c r="Q6743" i="5" s="1"/>
  <c r="G6743" i="5"/>
  <c r="F6743" i="5"/>
  <c r="E6743" i="5"/>
  <c r="D6743" i="5"/>
  <c r="C6743" i="5"/>
  <c r="B6743" i="5"/>
  <c r="A6743" i="5"/>
  <c r="P6742" i="5"/>
  <c r="O6742" i="5"/>
  <c r="M6742" i="5"/>
  <c r="K6742" i="5"/>
  <c r="I6742" i="5"/>
  <c r="H6742" i="5"/>
  <c r="Q6742" i="5" s="1"/>
  <c r="G6742" i="5"/>
  <c r="L6742" i="5" s="1"/>
  <c r="F6742" i="5"/>
  <c r="E6742" i="5"/>
  <c r="D6742" i="5"/>
  <c r="C6742" i="5"/>
  <c r="B6742" i="5"/>
  <c r="A6742" i="5"/>
  <c r="O6741" i="5"/>
  <c r="M6741" i="5"/>
  <c r="G6741" i="5"/>
  <c r="L6741" i="5" s="1"/>
  <c r="F6741" i="5"/>
  <c r="E6741" i="5"/>
  <c r="D6741" i="5"/>
  <c r="P6741" i="5" s="1"/>
  <c r="C6741" i="5"/>
  <c r="B6741" i="5"/>
  <c r="A6741" i="5"/>
  <c r="O6740" i="5"/>
  <c r="L6740" i="5"/>
  <c r="K6740" i="5"/>
  <c r="I6740" i="5"/>
  <c r="G6740" i="5"/>
  <c r="F6740" i="5"/>
  <c r="E6740" i="5"/>
  <c r="D6740" i="5"/>
  <c r="C6740" i="5"/>
  <c r="B6740" i="5"/>
  <c r="A6740" i="5"/>
  <c r="Q6739" i="5"/>
  <c r="O6739" i="5"/>
  <c r="L6739" i="5"/>
  <c r="K6739" i="5"/>
  <c r="J6739" i="5"/>
  <c r="I6739" i="5"/>
  <c r="H6739" i="5"/>
  <c r="G6739" i="5"/>
  <c r="M6739" i="5" s="1"/>
  <c r="F6739" i="5"/>
  <c r="E6739" i="5"/>
  <c r="D6739" i="5"/>
  <c r="P6739" i="5" s="1"/>
  <c r="C6739" i="5"/>
  <c r="B6739" i="5"/>
  <c r="N6739" i="5" s="1"/>
  <c r="A6739" i="5"/>
  <c r="G6738" i="5"/>
  <c r="F6738" i="5"/>
  <c r="O6738" i="5" s="1"/>
  <c r="E6738" i="5"/>
  <c r="D6738" i="5"/>
  <c r="P6738" i="5" s="1"/>
  <c r="C6738" i="5"/>
  <c r="B6738" i="5"/>
  <c r="A6738" i="5"/>
  <c r="P6737" i="5"/>
  <c r="O6737" i="5"/>
  <c r="M6737" i="5"/>
  <c r="K6737" i="5"/>
  <c r="J6737" i="5"/>
  <c r="G6737" i="5"/>
  <c r="F6737" i="5"/>
  <c r="E6737" i="5"/>
  <c r="D6737" i="5"/>
  <c r="C6737" i="5"/>
  <c r="B6737" i="5"/>
  <c r="A6737" i="5"/>
  <c r="Q6736" i="5"/>
  <c r="O6736" i="5"/>
  <c r="M6736" i="5"/>
  <c r="K6736" i="5"/>
  <c r="I6736" i="5"/>
  <c r="H6736" i="5"/>
  <c r="G6736" i="5"/>
  <c r="L6736" i="5" s="1"/>
  <c r="F6736" i="5"/>
  <c r="E6736" i="5"/>
  <c r="D6736" i="5"/>
  <c r="P6736" i="5" s="1"/>
  <c r="C6736" i="5"/>
  <c r="B6736" i="5"/>
  <c r="A6736" i="5"/>
  <c r="P6735" i="5"/>
  <c r="M6735" i="5"/>
  <c r="L6735" i="5"/>
  <c r="K6735" i="5"/>
  <c r="I6735" i="5"/>
  <c r="G6735" i="5"/>
  <c r="F6735" i="5"/>
  <c r="O6735" i="5" s="1"/>
  <c r="E6735" i="5"/>
  <c r="D6735" i="5"/>
  <c r="C6735" i="5"/>
  <c r="B6735" i="5"/>
  <c r="A6735" i="5"/>
  <c r="O6734" i="5"/>
  <c r="M6734" i="5"/>
  <c r="J6734" i="5"/>
  <c r="I6734" i="5"/>
  <c r="G6734" i="5"/>
  <c r="F6734" i="5"/>
  <c r="E6734" i="5"/>
  <c r="D6734" i="5"/>
  <c r="P6734" i="5" s="1"/>
  <c r="C6734" i="5"/>
  <c r="B6734" i="5"/>
  <c r="A6734" i="5"/>
  <c r="Q6733" i="5"/>
  <c r="O6733" i="5"/>
  <c r="J6733" i="5"/>
  <c r="H6733" i="5"/>
  <c r="G6733" i="5"/>
  <c r="F6733" i="5"/>
  <c r="E6733" i="5"/>
  <c r="D6733" i="5"/>
  <c r="P6733" i="5" s="1"/>
  <c r="C6733" i="5"/>
  <c r="B6733" i="5"/>
  <c r="A6733" i="5"/>
  <c r="M6732" i="5"/>
  <c r="L6732" i="5"/>
  <c r="J6732" i="5"/>
  <c r="I6732" i="5"/>
  <c r="G6732" i="5"/>
  <c r="F6732" i="5"/>
  <c r="O6732" i="5" s="1"/>
  <c r="E6732" i="5"/>
  <c r="D6732" i="5"/>
  <c r="P6732" i="5" s="1"/>
  <c r="C6732" i="5"/>
  <c r="B6732" i="5"/>
  <c r="A6732" i="5"/>
  <c r="M6731" i="5"/>
  <c r="K6731" i="5"/>
  <c r="J6731" i="5"/>
  <c r="H6731" i="5"/>
  <c r="Q6731" i="5" s="1"/>
  <c r="G6731" i="5"/>
  <c r="F6731" i="5"/>
  <c r="O6731" i="5" s="1"/>
  <c r="E6731" i="5"/>
  <c r="D6731" i="5"/>
  <c r="P6731" i="5" s="1"/>
  <c r="C6731" i="5"/>
  <c r="B6731" i="5"/>
  <c r="A6731" i="5"/>
  <c r="P6730" i="5"/>
  <c r="M6730" i="5"/>
  <c r="K6730" i="5"/>
  <c r="I6730" i="5"/>
  <c r="H6730" i="5"/>
  <c r="Q6730" i="5" s="1"/>
  <c r="G6730" i="5"/>
  <c r="L6730" i="5" s="1"/>
  <c r="F6730" i="5"/>
  <c r="O6730" i="5" s="1"/>
  <c r="E6730" i="5"/>
  <c r="D6730" i="5"/>
  <c r="C6730" i="5"/>
  <c r="B6730" i="5"/>
  <c r="A6730" i="5"/>
  <c r="O6729" i="5"/>
  <c r="L6729" i="5"/>
  <c r="I6729" i="5"/>
  <c r="G6729" i="5"/>
  <c r="F6729" i="5"/>
  <c r="E6729" i="5"/>
  <c r="D6729" i="5"/>
  <c r="P6729" i="5" s="1"/>
  <c r="C6729" i="5"/>
  <c r="B6729" i="5"/>
  <c r="A6729" i="5"/>
  <c r="P6728" i="5"/>
  <c r="O6728" i="5"/>
  <c r="K6728" i="5"/>
  <c r="J6728" i="5"/>
  <c r="I6728" i="5"/>
  <c r="G6728" i="5"/>
  <c r="F6728" i="5"/>
  <c r="E6728" i="5"/>
  <c r="D6728" i="5"/>
  <c r="C6728" i="5"/>
  <c r="B6728" i="5"/>
  <c r="A6728" i="5"/>
  <c r="O6727" i="5"/>
  <c r="L6727" i="5"/>
  <c r="J6727" i="5"/>
  <c r="G6727" i="5"/>
  <c r="F6727" i="5"/>
  <c r="E6727" i="5"/>
  <c r="D6727" i="5"/>
  <c r="P6727" i="5" s="1"/>
  <c r="C6727" i="5"/>
  <c r="B6727" i="5"/>
  <c r="A6727" i="5"/>
  <c r="O6726" i="5"/>
  <c r="M6726" i="5"/>
  <c r="G6726" i="5"/>
  <c r="F6726" i="5"/>
  <c r="E6726" i="5"/>
  <c r="D6726" i="5"/>
  <c r="P6726" i="5" s="1"/>
  <c r="C6726" i="5"/>
  <c r="B6726" i="5"/>
  <c r="A6726" i="5"/>
  <c r="P6725" i="5"/>
  <c r="M6725" i="5"/>
  <c r="G6725" i="5"/>
  <c r="F6725" i="5"/>
  <c r="O6725" i="5" s="1"/>
  <c r="E6725" i="5"/>
  <c r="D6725" i="5"/>
  <c r="C6725" i="5"/>
  <c r="B6725" i="5"/>
  <c r="A6725" i="5"/>
  <c r="O6724" i="5"/>
  <c r="M6724" i="5"/>
  <c r="K6724" i="5"/>
  <c r="I6724" i="5"/>
  <c r="H6724" i="5"/>
  <c r="Q6724" i="5" s="1"/>
  <c r="G6724" i="5"/>
  <c r="L6724" i="5" s="1"/>
  <c r="F6724" i="5"/>
  <c r="E6724" i="5"/>
  <c r="D6724" i="5"/>
  <c r="P6724" i="5" s="1"/>
  <c r="C6724" i="5"/>
  <c r="B6724" i="5"/>
  <c r="A6724" i="5"/>
  <c r="G6723" i="5"/>
  <c r="F6723" i="5"/>
  <c r="O6723" i="5" s="1"/>
  <c r="E6723" i="5"/>
  <c r="D6723" i="5"/>
  <c r="P6723" i="5" s="1"/>
  <c r="C6723" i="5"/>
  <c r="B6723" i="5"/>
  <c r="A6723" i="5"/>
  <c r="O6722" i="5"/>
  <c r="G6722" i="5"/>
  <c r="F6722" i="5"/>
  <c r="E6722" i="5"/>
  <c r="D6722" i="5"/>
  <c r="P6722" i="5" s="1"/>
  <c r="C6722" i="5"/>
  <c r="B6722" i="5"/>
  <c r="A6722" i="5"/>
  <c r="Q6721" i="5"/>
  <c r="O6721" i="5"/>
  <c r="L6721" i="5"/>
  <c r="I6721" i="5"/>
  <c r="H6721" i="5"/>
  <c r="G6721" i="5"/>
  <c r="F6721" i="5"/>
  <c r="E6721" i="5"/>
  <c r="D6721" i="5"/>
  <c r="P6721" i="5" s="1"/>
  <c r="C6721" i="5"/>
  <c r="B6721" i="5"/>
  <c r="A6721" i="5"/>
  <c r="L6720" i="5"/>
  <c r="J6720" i="5"/>
  <c r="I6720" i="5"/>
  <c r="G6720" i="5"/>
  <c r="F6720" i="5"/>
  <c r="O6720" i="5" s="1"/>
  <c r="E6720" i="5"/>
  <c r="D6720" i="5"/>
  <c r="P6720" i="5" s="1"/>
  <c r="C6720" i="5"/>
  <c r="B6720" i="5"/>
  <c r="A6720" i="5"/>
  <c r="P6719" i="5"/>
  <c r="O6719" i="5"/>
  <c r="K6719" i="5"/>
  <c r="J6719" i="5"/>
  <c r="H6719" i="5"/>
  <c r="Q6719" i="5" s="1"/>
  <c r="G6719" i="5"/>
  <c r="F6719" i="5"/>
  <c r="E6719" i="5"/>
  <c r="D6719" i="5"/>
  <c r="C6719" i="5"/>
  <c r="B6719" i="5"/>
  <c r="A6719" i="5"/>
  <c r="Q6718" i="5"/>
  <c r="M6718" i="5"/>
  <c r="K6718" i="5"/>
  <c r="I6718" i="5"/>
  <c r="H6718" i="5"/>
  <c r="G6718" i="5"/>
  <c r="L6718" i="5" s="1"/>
  <c r="F6718" i="5"/>
  <c r="O6718" i="5" s="1"/>
  <c r="E6718" i="5"/>
  <c r="D6718" i="5"/>
  <c r="P6718" i="5" s="1"/>
  <c r="C6718" i="5"/>
  <c r="B6718" i="5"/>
  <c r="A6718" i="5"/>
  <c r="G6717" i="5"/>
  <c r="M6717" i="5" s="1"/>
  <c r="F6717" i="5"/>
  <c r="O6717" i="5" s="1"/>
  <c r="E6717" i="5"/>
  <c r="D6717" i="5"/>
  <c r="P6717" i="5" s="1"/>
  <c r="C6717" i="5"/>
  <c r="B6717" i="5"/>
  <c r="A6717" i="5"/>
  <c r="P6716" i="5"/>
  <c r="O6716" i="5"/>
  <c r="G6716" i="5"/>
  <c r="F6716" i="5"/>
  <c r="E6716" i="5"/>
  <c r="D6716" i="5"/>
  <c r="C6716" i="5"/>
  <c r="B6716" i="5"/>
  <c r="A6716" i="5"/>
  <c r="O6715" i="5"/>
  <c r="I6715" i="5"/>
  <c r="H6715" i="5"/>
  <c r="Q6715" i="5" s="1"/>
  <c r="G6715" i="5"/>
  <c r="F6715" i="5"/>
  <c r="E6715" i="5"/>
  <c r="D6715" i="5"/>
  <c r="P6715" i="5" s="1"/>
  <c r="C6715" i="5"/>
  <c r="B6715" i="5"/>
  <c r="A6715" i="5"/>
  <c r="Q6714" i="5"/>
  <c r="O6714" i="5"/>
  <c r="M6714" i="5"/>
  <c r="L6714" i="5"/>
  <c r="J6714" i="5"/>
  <c r="I6714" i="5"/>
  <c r="H6714" i="5"/>
  <c r="G6714" i="5"/>
  <c r="K6714" i="5" s="1"/>
  <c r="F6714" i="5"/>
  <c r="E6714" i="5"/>
  <c r="D6714" i="5"/>
  <c r="P6714" i="5" s="1"/>
  <c r="C6714" i="5"/>
  <c r="B6714" i="5"/>
  <c r="A6714" i="5"/>
  <c r="O6713" i="5"/>
  <c r="G6713" i="5"/>
  <c r="F6713" i="5"/>
  <c r="E6713" i="5"/>
  <c r="D6713" i="5"/>
  <c r="P6713" i="5" s="1"/>
  <c r="C6713" i="5"/>
  <c r="B6713" i="5"/>
  <c r="A6713" i="5"/>
  <c r="P6712" i="5"/>
  <c r="O6712" i="5"/>
  <c r="M6712" i="5"/>
  <c r="K6712" i="5"/>
  <c r="I6712" i="5"/>
  <c r="H6712" i="5"/>
  <c r="Q6712" i="5" s="1"/>
  <c r="G6712" i="5"/>
  <c r="L6712" i="5" s="1"/>
  <c r="F6712" i="5"/>
  <c r="E6712" i="5"/>
  <c r="D6712" i="5"/>
  <c r="C6712" i="5"/>
  <c r="B6712" i="5"/>
  <c r="A6712" i="5"/>
  <c r="M6711" i="5"/>
  <c r="L6711" i="5"/>
  <c r="K6711" i="5"/>
  <c r="I6711" i="5"/>
  <c r="G6711" i="5"/>
  <c r="F6711" i="5"/>
  <c r="O6711" i="5" s="1"/>
  <c r="E6711" i="5"/>
  <c r="D6711" i="5"/>
  <c r="P6711" i="5" s="1"/>
  <c r="C6711" i="5"/>
  <c r="B6711" i="5"/>
  <c r="A6711" i="5"/>
  <c r="Q6710" i="5"/>
  <c r="O6710" i="5"/>
  <c r="M6710" i="5"/>
  <c r="L6710" i="5"/>
  <c r="K6710" i="5"/>
  <c r="J6710" i="5"/>
  <c r="I6710" i="5"/>
  <c r="G6710" i="5"/>
  <c r="H6710" i="5" s="1"/>
  <c r="F6710" i="5"/>
  <c r="E6710" i="5"/>
  <c r="D6710" i="5"/>
  <c r="P6710" i="5" s="1"/>
  <c r="C6710" i="5"/>
  <c r="B6710" i="5"/>
  <c r="A6710" i="5"/>
  <c r="O6709" i="5"/>
  <c r="G6709" i="5"/>
  <c r="F6709" i="5"/>
  <c r="E6709" i="5"/>
  <c r="D6709" i="5"/>
  <c r="P6709" i="5" s="1"/>
  <c r="C6709" i="5"/>
  <c r="B6709" i="5"/>
  <c r="A6709" i="5"/>
  <c r="O6708" i="5"/>
  <c r="G6708" i="5"/>
  <c r="M6708" i="5" s="1"/>
  <c r="F6708" i="5"/>
  <c r="E6708" i="5"/>
  <c r="D6708" i="5"/>
  <c r="P6708" i="5" s="1"/>
  <c r="C6708" i="5"/>
  <c r="B6708" i="5"/>
  <c r="A6708" i="5"/>
  <c r="Q6707" i="5"/>
  <c r="M6707" i="5"/>
  <c r="K6707" i="5"/>
  <c r="J6707" i="5"/>
  <c r="H6707" i="5"/>
  <c r="G6707" i="5"/>
  <c r="F6707" i="5"/>
  <c r="O6707" i="5" s="1"/>
  <c r="E6707" i="5"/>
  <c r="D6707" i="5"/>
  <c r="P6707" i="5" s="1"/>
  <c r="C6707" i="5"/>
  <c r="B6707" i="5"/>
  <c r="A6707" i="5"/>
  <c r="M6706" i="5"/>
  <c r="K6706" i="5"/>
  <c r="I6706" i="5"/>
  <c r="H6706" i="5"/>
  <c r="Q6706" i="5" s="1"/>
  <c r="G6706" i="5"/>
  <c r="L6706" i="5" s="1"/>
  <c r="F6706" i="5"/>
  <c r="O6706" i="5" s="1"/>
  <c r="E6706" i="5"/>
  <c r="D6706" i="5"/>
  <c r="P6706" i="5" s="1"/>
  <c r="C6706" i="5"/>
  <c r="B6706" i="5"/>
  <c r="A6706" i="5"/>
  <c r="O6705" i="5"/>
  <c r="M6705" i="5"/>
  <c r="L6705" i="5"/>
  <c r="I6705" i="5"/>
  <c r="G6705" i="5"/>
  <c r="F6705" i="5"/>
  <c r="E6705" i="5"/>
  <c r="D6705" i="5"/>
  <c r="P6705" i="5" s="1"/>
  <c r="C6705" i="5"/>
  <c r="B6705" i="5"/>
  <c r="A6705" i="5"/>
  <c r="O6704" i="5"/>
  <c r="G6704" i="5"/>
  <c r="L6704" i="5" s="1"/>
  <c r="F6704" i="5"/>
  <c r="E6704" i="5"/>
  <c r="D6704" i="5"/>
  <c r="P6704" i="5" s="1"/>
  <c r="C6704" i="5"/>
  <c r="B6704" i="5"/>
  <c r="A6704" i="5"/>
  <c r="O6703" i="5"/>
  <c r="L6703" i="5"/>
  <c r="K6703" i="5"/>
  <c r="J6703" i="5"/>
  <c r="H6703" i="5"/>
  <c r="Q6703" i="5" s="1"/>
  <c r="G6703" i="5"/>
  <c r="M6703" i="5" s="1"/>
  <c r="F6703" i="5"/>
  <c r="E6703" i="5"/>
  <c r="D6703" i="5"/>
  <c r="P6703" i="5" s="1"/>
  <c r="C6703" i="5"/>
  <c r="B6703" i="5"/>
  <c r="A6703" i="5"/>
  <c r="K6702" i="5"/>
  <c r="J6702" i="5"/>
  <c r="I6702" i="5"/>
  <c r="H6702" i="5"/>
  <c r="Q6702" i="5" s="1"/>
  <c r="G6702" i="5"/>
  <c r="F6702" i="5"/>
  <c r="O6702" i="5" s="1"/>
  <c r="E6702" i="5"/>
  <c r="D6702" i="5"/>
  <c r="P6702" i="5" s="1"/>
  <c r="C6702" i="5"/>
  <c r="B6702" i="5"/>
  <c r="A6702" i="5"/>
  <c r="O6701" i="5"/>
  <c r="M6701" i="5"/>
  <c r="J6701" i="5"/>
  <c r="I6701" i="5"/>
  <c r="G6701" i="5"/>
  <c r="F6701" i="5"/>
  <c r="E6701" i="5"/>
  <c r="D6701" i="5"/>
  <c r="P6701" i="5" s="1"/>
  <c r="C6701" i="5"/>
  <c r="B6701" i="5"/>
  <c r="A6701" i="5"/>
  <c r="P6700" i="5"/>
  <c r="G6700" i="5"/>
  <c r="F6700" i="5"/>
  <c r="O6700" i="5" s="1"/>
  <c r="E6700" i="5"/>
  <c r="D6700" i="5"/>
  <c r="C6700" i="5"/>
  <c r="B6700" i="5"/>
  <c r="A6700" i="5"/>
  <c r="P6699" i="5"/>
  <c r="O6699" i="5"/>
  <c r="M6699" i="5"/>
  <c r="I6699" i="5"/>
  <c r="G6699" i="5"/>
  <c r="F6699" i="5"/>
  <c r="E6699" i="5"/>
  <c r="D6699" i="5"/>
  <c r="C6699" i="5"/>
  <c r="B6699" i="5"/>
  <c r="A6699" i="5"/>
  <c r="P6698" i="5"/>
  <c r="O6698" i="5"/>
  <c r="K6698" i="5"/>
  <c r="J6698" i="5"/>
  <c r="I6698" i="5"/>
  <c r="G6698" i="5"/>
  <c r="F6698" i="5"/>
  <c r="E6698" i="5"/>
  <c r="D6698" i="5"/>
  <c r="C6698" i="5"/>
  <c r="B6698" i="5"/>
  <c r="A6698" i="5"/>
  <c r="Q6697" i="5"/>
  <c r="O6697" i="5"/>
  <c r="M6697" i="5"/>
  <c r="K6697" i="5"/>
  <c r="I6697" i="5"/>
  <c r="H6697" i="5"/>
  <c r="G6697" i="5"/>
  <c r="L6697" i="5" s="1"/>
  <c r="F6697" i="5"/>
  <c r="E6697" i="5"/>
  <c r="D6697" i="5"/>
  <c r="P6697" i="5" s="1"/>
  <c r="C6697" i="5"/>
  <c r="B6697" i="5"/>
  <c r="A6697" i="5"/>
  <c r="G6696" i="5"/>
  <c r="F6696" i="5"/>
  <c r="O6696" i="5" s="1"/>
  <c r="E6696" i="5"/>
  <c r="D6696" i="5"/>
  <c r="P6696" i="5" s="1"/>
  <c r="C6696" i="5"/>
  <c r="B6696" i="5"/>
  <c r="A6696" i="5"/>
  <c r="Q6695" i="5"/>
  <c r="P6695" i="5"/>
  <c r="O6695" i="5"/>
  <c r="M6695" i="5"/>
  <c r="K6695" i="5"/>
  <c r="J6695" i="5"/>
  <c r="I6695" i="5"/>
  <c r="H6695" i="5"/>
  <c r="G6695" i="5"/>
  <c r="L6695" i="5" s="1"/>
  <c r="F6695" i="5"/>
  <c r="E6695" i="5"/>
  <c r="D6695" i="5"/>
  <c r="C6695" i="5"/>
  <c r="B6695" i="5"/>
  <c r="A6695" i="5"/>
  <c r="N6695" i="5" s="1"/>
  <c r="O6694" i="5"/>
  <c r="K6694" i="5"/>
  <c r="G6694" i="5"/>
  <c r="F6694" i="5"/>
  <c r="E6694" i="5"/>
  <c r="D6694" i="5"/>
  <c r="P6694" i="5" s="1"/>
  <c r="C6694" i="5"/>
  <c r="B6694" i="5"/>
  <c r="A6694" i="5"/>
  <c r="O6693" i="5"/>
  <c r="M6693" i="5"/>
  <c r="K6693" i="5"/>
  <c r="I6693" i="5"/>
  <c r="G6693" i="5"/>
  <c r="F6693" i="5"/>
  <c r="E6693" i="5"/>
  <c r="D6693" i="5"/>
  <c r="P6693" i="5" s="1"/>
  <c r="C6693" i="5"/>
  <c r="B6693" i="5"/>
  <c r="A6693" i="5"/>
  <c r="P6692" i="5"/>
  <c r="O6692" i="5"/>
  <c r="L6692" i="5"/>
  <c r="K6692" i="5"/>
  <c r="J6692" i="5"/>
  <c r="I6692" i="5"/>
  <c r="G6692" i="5"/>
  <c r="F6692" i="5"/>
  <c r="E6692" i="5"/>
  <c r="D6692" i="5"/>
  <c r="C6692" i="5"/>
  <c r="B6692" i="5"/>
  <c r="A6692" i="5"/>
  <c r="Q6691" i="5"/>
  <c r="O6691" i="5"/>
  <c r="M6691" i="5"/>
  <c r="L6691" i="5"/>
  <c r="J6691" i="5"/>
  <c r="I6691" i="5"/>
  <c r="G6691" i="5"/>
  <c r="H6691" i="5" s="1"/>
  <c r="F6691" i="5"/>
  <c r="E6691" i="5"/>
  <c r="D6691" i="5"/>
  <c r="P6691" i="5" s="1"/>
  <c r="C6691" i="5"/>
  <c r="B6691" i="5"/>
  <c r="A6691" i="5"/>
  <c r="G6690" i="5"/>
  <c r="M6690" i="5" s="1"/>
  <c r="F6690" i="5"/>
  <c r="O6690" i="5" s="1"/>
  <c r="E6690" i="5"/>
  <c r="D6690" i="5"/>
  <c r="P6690" i="5" s="1"/>
  <c r="C6690" i="5"/>
  <c r="B6690" i="5"/>
  <c r="A6690" i="5"/>
  <c r="P6689" i="5"/>
  <c r="G6689" i="5"/>
  <c r="F6689" i="5"/>
  <c r="O6689" i="5" s="1"/>
  <c r="E6689" i="5"/>
  <c r="D6689" i="5"/>
  <c r="C6689" i="5"/>
  <c r="B6689" i="5"/>
  <c r="A6689" i="5"/>
  <c r="O6688" i="5"/>
  <c r="M6688" i="5"/>
  <c r="K6688" i="5"/>
  <c r="I6688" i="5"/>
  <c r="H6688" i="5"/>
  <c r="Q6688" i="5" s="1"/>
  <c r="G6688" i="5"/>
  <c r="F6688" i="5"/>
  <c r="E6688" i="5"/>
  <c r="D6688" i="5"/>
  <c r="P6688" i="5" s="1"/>
  <c r="C6688" i="5"/>
  <c r="B6688" i="5"/>
  <c r="A6688" i="5"/>
  <c r="M6687" i="5"/>
  <c r="L6687" i="5"/>
  <c r="K6687" i="5"/>
  <c r="I6687" i="5"/>
  <c r="G6687" i="5"/>
  <c r="F6687" i="5"/>
  <c r="O6687" i="5" s="1"/>
  <c r="E6687" i="5"/>
  <c r="D6687" i="5"/>
  <c r="P6687" i="5" s="1"/>
  <c r="C6687" i="5"/>
  <c r="B6687" i="5"/>
  <c r="A6687" i="5"/>
  <c r="O6686" i="5"/>
  <c r="G6686" i="5"/>
  <c r="F6686" i="5"/>
  <c r="E6686" i="5"/>
  <c r="D6686" i="5"/>
  <c r="P6686" i="5" s="1"/>
  <c r="C6686" i="5"/>
  <c r="B6686" i="5"/>
  <c r="A6686" i="5"/>
  <c r="O6685" i="5"/>
  <c r="M6685" i="5"/>
  <c r="K6685" i="5"/>
  <c r="G6685" i="5"/>
  <c r="F6685" i="5"/>
  <c r="E6685" i="5"/>
  <c r="D6685" i="5"/>
  <c r="P6685" i="5" s="1"/>
  <c r="C6685" i="5"/>
  <c r="B6685" i="5"/>
  <c r="A6685" i="5"/>
  <c r="Q6684" i="5"/>
  <c r="O6684" i="5"/>
  <c r="M6684" i="5"/>
  <c r="K6684" i="5"/>
  <c r="J6684" i="5"/>
  <c r="I6684" i="5"/>
  <c r="H6684" i="5"/>
  <c r="G6684" i="5"/>
  <c r="L6684" i="5" s="1"/>
  <c r="F6684" i="5"/>
  <c r="E6684" i="5"/>
  <c r="D6684" i="5"/>
  <c r="P6684" i="5" s="1"/>
  <c r="C6684" i="5"/>
  <c r="B6684" i="5"/>
  <c r="A6684" i="5"/>
  <c r="O6683" i="5"/>
  <c r="G6683" i="5"/>
  <c r="F6683" i="5"/>
  <c r="E6683" i="5"/>
  <c r="D6683" i="5"/>
  <c r="P6683" i="5" s="1"/>
  <c r="C6683" i="5"/>
  <c r="B6683" i="5"/>
  <c r="A6683" i="5"/>
  <c r="P6682" i="5"/>
  <c r="M6682" i="5"/>
  <c r="K6682" i="5"/>
  <c r="I6682" i="5"/>
  <c r="H6682" i="5"/>
  <c r="Q6682" i="5" s="1"/>
  <c r="G6682" i="5"/>
  <c r="F6682" i="5"/>
  <c r="O6682" i="5" s="1"/>
  <c r="E6682" i="5"/>
  <c r="D6682" i="5"/>
  <c r="C6682" i="5"/>
  <c r="B6682" i="5"/>
  <c r="A6682" i="5"/>
  <c r="G6681" i="5"/>
  <c r="F6681" i="5"/>
  <c r="O6681" i="5" s="1"/>
  <c r="E6681" i="5"/>
  <c r="D6681" i="5"/>
  <c r="P6681" i="5" s="1"/>
  <c r="C6681" i="5"/>
  <c r="B6681" i="5"/>
  <c r="A6681" i="5"/>
  <c r="P6680" i="5"/>
  <c r="O6680" i="5"/>
  <c r="L6680" i="5"/>
  <c r="K6680" i="5"/>
  <c r="J6680" i="5"/>
  <c r="I6680" i="5"/>
  <c r="G6680" i="5"/>
  <c r="H6680" i="5" s="1"/>
  <c r="Q6680" i="5" s="1"/>
  <c r="F6680" i="5"/>
  <c r="E6680" i="5"/>
  <c r="D6680" i="5"/>
  <c r="C6680" i="5"/>
  <c r="B6680" i="5"/>
  <c r="A6680" i="5"/>
  <c r="O6679" i="5"/>
  <c r="M6679" i="5"/>
  <c r="G6679" i="5"/>
  <c r="F6679" i="5"/>
  <c r="E6679" i="5"/>
  <c r="D6679" i="5"/>
  <c r="P6679" i="5" s="1"/>
  <c r="C6679" i="5"/>
  <c r="B6679" i="5"/>
  <c r="A6679" i="5"/>
  <c r="Q6678" i="5"/>
  <c r="O6678" i="5"/>
  <c r="M6678" i="5"/>
  <c r="L6678" i="5"/>
  <c r="K6678" i="5"/>
  <c r="J6678" i="5"/>
  <c r="I6678" i="5"/>
  <c r="G6678" i="5"/>
  <c r="H6678" i="5" s="1"/>
  <c r="F6678" i="5"/>
  <c r="E6678" i="5"/>
  <c r="D6678" i="5"/>
  <c r="P6678" i="5" s="1"/>
  <c r="C6678" i="5"/>
  <c r="B6678" i="5"/>
  <c r="A6678" i="5"/>
  <c r="N6678" i="5" s="1"/>
  <c r="P6677" i="5"/>
  <c r="G6677" i="5"/>
  <c r="F6677" i="5"/>
  <c r="O6677" i="5" s="1"/>
  <c r="E6677" i="5"/>
  <c r="D6677" i="5"/>
  <c r="C6677" i="5"/>
  <c r="B6677" i="5"/>
  <c r="A6677" i="5"/>
  <c r="P6676" i="5"/>
  <c r="O6676" i="5"/>
  <c r="M6676" i="5"/>
  <c r="K6676" i="5"/>
  <c r="H6676" i="5"/>
  <c r="Q6676" i="5" s="1"/>
  <c r="G6676" i="5"/>
  <c r="F6676" i="5"/>
  <c r="E6676" i="5"/>
  <c r="D6676" i="5"/>
  <c r="C6676" i="5"/>
  <c r="B6676" i="5"/>
  <c r="A6676" i="5"/>
  <c r="P6675" i="5"/>
  <c r="L6675" i="5"/>
  <c r="K6675" i="5"/>
  <c r="G6675" i="5"/>
  <c r="F6675" i="5"/>
  <c r="O6675" i="5" s="1"/>
  <c r="E6675" i="5"/>
  <c r="D6675" i="5"/>
  <c r="C6675" i="5"/>
  <c r="B6675" i="5"/>
  <c r="A6675" i="5"/>
  <c r="Q6674" i="5"/>
  <c r="O6674" i="5"/>
  <c r="M6674" i="5"/>
  <c r="L6674" i="5"/>
  <c r="J6674" i="5"/>
  <c r="I6674" i="5"/>
  <c r="G6674" i="5"/>
  <c r="H6674" i="5" s="1"/>
  <c r="F6674" i="5"/>
  <c r="E6674" i="5"/>
  <c r="D6674" i="5"/>
  <c r="P6674" i="5" s="1"/>
  <c r="C6674" i="5"/>
  <c r="B6674" i="5"/>
  <c r="A6674" i="5"/>
  <c r="O6673" i="5"/>
  <c r="K6673" i="5"/>
  <c r="J6673" i="5"/>
  <c r="I6673" i="5"/>
  <c r="H6673" i="5"/>
  <c r="Q6673" i="5" s="1"/>
  <c r="G6673" i="5"/>
  <c r="M6673" i="5" s="1"/>
  <c r="F6673" i="5"/>
  <c r="E6673" i="5"/>
  <c r="D6673" i="5"/>
  <c r="P6673" i="5" s="1"/>
  <c r="C6673" i="5"/>
  <c r="B6673" i="5"/>
  <c r="A6673" i="5"/>
  <c r="M6672" i="5"/>
  <c r="G6672" i="5"/>
  <c r="F6672" i="5"/>
  <c r="O6672" i="5" s="1"/>
  <c r="E6672" i="5"/>
  <c r="D6672" i="5"/>
  <c r="P6672" i="5" s="1"/>
  <c r="C6672" i="5"/>
  <c r="B6672" i="5"/>
  <c r="A6672" i="5"/>
  <c r="Q6671" i="5"/>
  <c r="O6671" i="5"/>
  <c r="M6671" i="5"/>
  <c r="K6671" i="5"/>
  <c r="I6671" i="5"/>
  <c r="H6671" i="5"/>
  <c r="G6671" i="5"/>
  <c r="L6671" i="5" s="1"/>
  <c r="F6671" i="5"/>
  <c r="E6671" i="5"/>
  <c r="D6671" i="5"/>
  <c r="P6671" i="5" s="1"/>
  <c r="C6671" i="5"/>
  <c r="B6671" i="5"/>
  <c r="A6671" i="5"/>
  <c r="H6670" i="5"/>
  <c r="Q6670" i="5" s="1"/>
  <c r="G6670" i="5"/>
  <c r="F6670" i="5"/>
  <c r="O6670" i="5" s="1"/>
  <c r="E6670" i="5"/>
  <c r="D6670" i="5"/>
  <c r="P6670" i="5" s="1"/>
  <c r="C6670" i="5"/>
  <c r="B6670" i="5"/>
  <c r="A6670" i="5"/>
  <c r="O6669" i="5"/>
  <c r="M6669" i="5"/>
  <c r="L6669" i="5"/>
  <c r="K6669" i="5"/>
  <c r="I6669" i="5"/>
  <c r="G6669" i="5"/>
  <c r="F6669" i="5"/>
  <c r="E6669" i="5"/>
  <c r="D6669" i="5"/>
  <c r="P6669" i="5" s="1"/>
  <c r="C6669" i="5"/>
  <c r="B6669" i="5"/>
  <c r="A6669" i="5"/>
  <c r="O6668" i="5"/>
  <c r="G6668" i="5"/>
  <c r="F6668" i="5"/>
  <c r="E6668" i="5"/>
  <c r="D6668" i="5"/>
  <c r="P6668" i="5" s="1"/>
  <c r="C6668" i="5"/>
  <c r="B6668" i="5"/>
  <c r="A6668" i="5"/>
  <c r="O6667" i="5"/>
  <c r="M6667" i="5"/>
  <c r="I6667" i="5"/>
  <c r="H6667" i="5"/>
  <c r="Q6667" i="5" s="1"/>
  <c r="G6667" i="5"/>
  <c r="F6667" i="5"/>
  <c r="E6667" i="5"/>
  <c r="D6667" i="5"/>
  <c r="P6667" i="5" s="1"/>
  <c r="C6667" i="5"/>
  <c r="B6667" i="5"/>
  <c r="A6667" i="5"/>
  <c r="Q6666" i="5"/>
  <c r="O6666" i="5"/>
  <c r="M6666" i="5"/>
  <c r="R6666" i="5" s="1"/>
  <c r="L6666" i="5"/>
  <c r="K6666" i="5"/>
  <c r="I6666" i="5"/>
  <c r="H6666" i="5"/>
  <c r="G6666" i="5"/>
  <c r="J6666" i="5" s="1"/>
  <c r="F6666" i="5"/>
  <c r="E6666" i="5"/>
  <c r="D6666" i="5"/>
  <c r="P6666" i="5" s="1"/>
  <c r="C6666" i="5"/>
  <c r="B6666" i="5"/>
  <c r="A6666" i="5"/>
  <c r="O6665" i="5"/>
  <c r="I6665" i="5"/>
  <c r="H6665" i="5"/>
  <c r="Q6665" i="5" s="1"/>
  <c r="G6665" i="5"/>
  <c r="F6665" i="5"/>
  <c r="E6665" i="5"/>
  <c r="D6665" i="5"/>
  <c r="P6665" i="5" s="1"/>
  <c r="C6665" i="5"/>
  <c r="B6665" i="5"/>
  <c r="A6665" i="5"/>
  <c r="Q6664" i="5"/>
  <c r="P6664" i="5"/>
  <c r="M6664" i="5"/>
  <c r="H6664" i="5"/>
  <c r="G6664" i="5"/>
  <c r="F6664" i="5"/>
  <c r="O6664" i="5" s="1"/>
  <c r="E6664" i="5"/>
  <c r="D6664" i="5"/>
  <c r="C6664" i="5"/>
  <c r="B6664" i="5"/>
  <c r="A6664" i="5"/>
  <c r="P6663" i="5"/>
  <c r="O6663" i="5"/>
  <c r="M6663" i="5"/>
  <c r="L6663" i="5"/>
  <c r="K6663" i="5"/>
  <c r="I6663" i="5"/>
  <c r="G6663" i="5"/>
  <c r="F6663" i="5"/>
  <c r="E6663" i="5"/>
  <c r="D6663" i="5"/>
  <c r="C6663" i="5"/>
  <c r="B6663" i="5"/>
  <c r="A6663" i="5"/>
  <c r="O6662" i="5"/>
  <c r="M6662" i="5"/>
  <c r="G6662" i="5"/>
  <c r="F6662" i="5"/>
  <c r="E6662" i="5"/>
  <c r="D6662" i="5"/>
  <c r="P6662" i="5" s="1"/>
  <c r="C6662" i="5"/>
  <c r="B6662" i="5"/>
  <c r="A6662" i="5"/>
  <c r="Q6661" i="5"/>
  <c r="O6661" i="5"/>
  <c r="M6661" i="5"/>
  <c r="L6661" i="5"/>
  <c r="K6661" i="5"/>
  <c r="I6661" i="5"/>
  <c r="H6661" i="5"/>
  <c r="G6661" i="5"/>
  <c r="J6661" i="5" s="1"/>
  <c r="F6661" i="5"/>
  <c r="E6661" i="5"/>
  <c r="D6661" i="5"/>
  <c r="P6661" i="5" s="1"/>
  <c r="C6661" i="5"/>
  <c r="B6661" i="5"/>
  <c r="A6661" i="5"/>
  <c r="N6661" i="5" s="1"/>
  <c r="H6660" i="5"/>
  <c r="Q6660" i="5" s="1"/>
  <c r="G6660" i="5"/>
  <c r="F6660" i="5"/>
  <c r="O6660" i="5" s="1"/>
  <c r="E6660" i="5"/>
  <c r="D6660" i="5"/>
  <c r="P6660" i="5" s="1"/>
  <c r="C6660" i="5"/>
  <c r="B6660" i="5"/>
  <c r="A6660" i="5"/>
  <c r="Q6659" i="5"/>
  <c r="O6659" i="5"/>
  <c r="M6659" i="5"/>
  <c r="I6659" i="5"/>
  <c r="H6659" i="5"/>
  <c r="G6659" i="5"/>
  <c r="F6659" i="5"/>
  <c r="E6659" i="5"/>
  <c r="D6659" i="5"/>
  <c r="P6659" i="5" s="1"/>
  <c r="C6659" i="5"/>
  <c r="B6659" i="5"/>
  <c r="A6659" i="5"/>
  <c r="O6658" i="5"/>
  <c r="G6658" i="5"/>
  <c r="M6658" i="5" s="1"/>
  <c r="F6658" i="5"/>
  <c r="E6658" i="5"/>
  <c r="D6658" i="5"/>
  <c r="P6658" i="5" s="1"/>
  <c r="C6658" i="5"/>
  <c r="B6658" i="5"/>
  <c r="A6658" i="5"/>
  <c r="I6657" i="5"/>
  <c r="G6657" i="5"/>
  <c r="F6657" i="5"/>
  <c r="O6657" i="5" s="1"/>
  <c r="E6657" i="5"/>
  <c r="D6657" i="5"/>
  <c r="P6657" i="5" s="1"/>
  <c r="C6657" i="5"/>
  <c r="B6657" i="5"/>
  <c r="A6657" i="5"/>
  <c r="Q6656" i="5"/>
  <c r="P6656" i="5"/>
  <c r="O6656" i="5"/>
  <c r="M6656" i="5"/>
  <c r="L6656" i="5"/>
  <c r="J6656" i="5"/>
  <c r="I6656" i="5"/>
  <c r="G6656" i="5"/>
  <c r="H6656" i="5" s="1"/>
  <c r="F6656" i="5"/>
  <c r="E6656" i="5"/>
  <c r="D6656" i="5"/>
  <c r="C6656" i="5"/>
  <c r="B6656" i="5"/>
  <c r="A6656" i="5"/>
  <c r="O6655" i="5"/>
  <c r="G6655" i="5"/>
  <c r="I6655" i="5" s="1"/>
  <c r="F6655" i="5"/>
  <c r="E6655" i="5"/>
  <c r="D6655" i="5"/>
  <c r="P6655" i="5" s="1"/>
  <c r="C6655" i="5"/>
  <c r="B6655" i="5"/>
  <c r="A6655" i="5"/>
  <c r="M6654" i="5"/>
  <c r="L6654" i="5"/>
  <c r="G6654" i="5"/>
  <c r="F6654" i="5"/>
  <c r="O6654" i="5" s="1"/>
  <c r="E6654" i="5"/>
  <c r="D6654" i="5"/>
  <c r="P6654" i="5" s="1"/>
  <c r="C6654" i="5"/>
  <c r="B6654" i="5"/>
  <c r="A6654" i="5"/>
  <c r="Q6653" i="5"/>
  <c r="O6653" i="5"/>
  <c r="M6653" i="5"/>
  <c r="K6653" i="5"/>
  <c r="I6653" i="5"/>
  <c r="H6653" i="5"/>
  <c r="G6653" i="5"/>
  <c r="L6653" i="5" s="1"/>
  <c r="F6653" i="5"/>
  <c r="E6653" i="5"/>
  <c r="D6653" i="5"/>
  <c r="P6653" i="5" s="1"/>
  <c r="C6653" i="5"/>
  <c r="B6653" i="5"/>
  <c r="A6653" i="5"/>
  <c r="H6652" i="5"/>
  <c r="Q6652" i="5" s="1"/>
  <c r="G6652" i="5"/>
  <c r="F6652" i="5"/>
  <c r="O6652" i="5" s="1"/>
  <c r="E6652" i="5"/>
  <c r="D6652" i="5"/>
  <c r="P6652" i="5" s="1"/>
  <c r="C6652" i="5"/>
  <c r="B6652" i="5"/>
  <c r="A6652" i="5"/>
  <c r="P6651" i="5"/>
  <c r="O6651" i="5"/>
  <c r="M6651" i="5"/>
  <c r="L6651" i="5"/>
  <c r="K6651" i="5"/>
  <c r="I6651" i="5"/>
  <c r="G6651" i="5"/>
  <c r="F6651" i="5"/>
  <c r="E6651" i="5"/>
  <c r="D6651" i="5"/>
  <c r="C6651" i="5"/>
  <c r="B6651" i="5"/>
  <c r="A6651" i="5"/>
  <c r="O6650" i="5"/>
  <c r="G6650" i="5"/>
  <c r="F6650" i="5"/>
  <c r="E6650" i="5"/>
  <c r="D6650" i="5"/>
  <c r="P6650" i="5" s="1"/>
  <c r="C6650" i="5"/>
  <c r="B6650" i="5"/>
  <c r="A6650" i="5"/>
  <c r="O6649" i="5"/>
  <c r="M6649" i="5"/>
  <c r="L6649" i="5"/>
  <c r="I6649" i="5"/>
  <c r="H6649" i="5"/>
  <c r="Q6649" i="5" s="1"/>
  <c r="G6649" i="5"/>
  <c r="F6649" i="5"/>
  <c r="E6649" i="5"/>
  <c r="D6649" i="5"/>
  <c r="P6649" i="5" s="1"/>
  <c r="C6649" i="5"/>
  <c r="B6649" i="5"/>
  <c r="A6649" i="5"/>
  <c r="R6648" i="5"/>
  <c r="Q6648" i="5"/>
  <c r="O6648" i="5"/>
  <c r="M6648" i="5"/>
  <c r="L6648" i="5"/>
  <c r="K6648" i="5"/>
  <c r="I6648" i="5"/>
  <c r="H6648" i="5"/>
  <c r="G6648" i="5"/>
  <c r="J6648" i="5" s="1"/>
  <c r="F6648" i="5"/>
  <c r="E6648" i="5"/>
  <c r="D6648" i="5"/>
  <c r="P6648" i="5" s="1"/>
  <c r="C6648" i="5"/>
  <c r="B6648" i="5"/>
  <c r="A6648" i="5"/>
  <c r="O6647" i="5"/>
  <c r="G6647" i="5"/>
  <c r="F6647" i="5"/>
  <c r="E6647" i="5"/>
  <c r="D6647" i="5"/>
  <c r="P6647" i="5" s="1"/>
  <c r="C6647" i="5"/>
  <c r="B6647" i="5"/>
  <c r="A6647" i="5"/>
  <c r="P6646" i="5"/>
  <c r="M6646" i="5"/>
  <c r="G6646" i="5"/>
  <c r="F6646" i="5"/>
  <c r="O6646" i="5" s="1"/>
  <c r="E6646" i="5"/>
  <c r="D6646" i="5"/>
  <c r="C6646" i="5"/>
  <c r="B6646" i="5"/>
  <c r="A6646" i="5"/>
  <c r="P6645" i="5"/>
  <c r="M6645" i="5"/>
  <c r="L6645" i="5"/>
  <c r="K6645" i="5"/>
  <c r="I6645" i="5"/>
  <c r="G6645" i="5"/>
  <c r="F6645" i="5"/>
  <c r="O6645" i="5" s="1"/>
  <c r="E6645" i="5"/>
  <c r="D6645" i="5"/>
  <c r="C6645" i="5"/>
  <c r="B6645" i="5"/>
  <c r="A6645" i="5"/>
  <c r="P6644" i="5"/>
  <c r="O6644" i="5"/>
  <c r="M6644" i="5"/>
  <c r="J6644" i="5"/>
  <c r="I6644" i="5"/>
  <c r="G6644" i="5"/>
  <c r="F6644" i="5"/>
  <c r="E6644" i="5"/>
  <c r="D6644" i="5"/>
  <c r="C6644" i="5"/>
  <c r="B6644" i="5"/>
  <c r="A6644" i="5"/>
  <c r="Q6643" i="5"/>
  <c r="O6643" i="5"/>
  <c r="M6643" i="5"/>
  <c r="L6643" i="5"/>
  <c r="K6643" i="5"/>
  <c r="I6643" i="5"/>
  <c r="H6643" i="5"/>
  <c r="G6643" i="5"/>
  <c r="J6643" i="5" s="1"/>
  <c r="F6643" i="5"/>
  <c r="E6643" i="5"/>
  <c r="D6643" i="5"/>
  <c r="P6643" i="5" s="1"/>
  <c r="C6643" i="5"/>
  <c r="B6643" i="5"/>
  <c r="A6643" i="5"/>
  <c r="N6643" i="5" s="1"/>
  <c r="G6642" i="5"/>
  <c r="F6642" i="5"/>
  <c r="O6642" i="5" s="1"/>
  <c r="E6642" i="5"/>
  <c r="D6642" i="5"/>
  <c r="P6642" i="5" s="1"/>
  <c r="C6642" i="5"/>
  <c r="B6642" i="5"/>
  <c r="A6642" i="5"/>
  <c r="O6641" i="5"/>
  <c r="M6641" i="5"/>
  <c r="I6641" i="5"/>
  <c r="G6641" i="5"/>
  <c r="F6641" i="5"/>
  <c r="E6641" i="5"/>
  <c r="D6641" i="5"/>
  <c r="P6641" i="5" s="1"/>
  <c r="C6641" i="5"/>
  <c r="B6641" i="5"/>
  <c r="A6641" i="5"/>
  <c r="O6640" i="5"/>
  <c r="G6640" i="5"/>
  <c r="M6640" i="5" s="1"/>
  <c r="F6640" i="5"/>
  <c r="E6640" i="5"/>
  <c r="D6640" i="5"/>
  <c r="P6640" i="5" s="1"/>
  <c r="C6640" i="5"/>
  <c r="B6640" i="5"/>
  <c r="A6640" i="5"/>
  <c r="K6639" i="5"/>
  <c r="I6639" i="5"/>
  <c r="G6639" i="5"/>
  <c r="F6639" i="5"/>
  <c r="O6639" i="5" s="1"/>
  <c r="E6639" i="5"/>
  <c r="D6639" i="5"/>
  <c r="P6639" i="5" s="1"/>
  <c r="C6639" i="5"/>
  <c r="B6639" i="5"/>
  <c r="A6639" i="5"/>
  <c r="Q6638" i="5"/>
  <c r="P6638" i="5"/>
  <c r="O6638" i="5"/>
  <c r="M6638" i="5"/>
  <c r="L6638" i="5"/>
  <c r="J6638" i="5"/>
  <c r="I6638" i="5"/>
  <c r="G6638" i="5"/>
  <c r="H6638" i="5" s="1"/>
  <c r="F6638" i="5"/>
  <c r="E6638" i="5"/>
  <c r="D6638" i="5"/>
  <c r="C6638" i="5"/>
  <c r="B6638" i="5"/>
  <c r="A6638" i="5"/>
  <c r="O6637" i="5"/>
  <c r="H6637" i="5"/>
  <c r="Q6637" i="5" s="1"/>
  <c r="G6637" i="5"/>
  <c r="F6637" i="5"/>
  <c r="E6637" i="5"/>
  <c r="D6637" i="5"/>
  <c r="P6637" i="5" s="1"/>
  <c r="C6637" i="5"/>
  <c r="B6637" i="5"/>
  <c r="A6637" i="5"/>
  <c r="Q6636" i="5"/>
  <c r="M6636" i="5"/>
  <c r="L6636" i="5"/>
  <c r="I6636" i="5"/>
  <c r="H6636" i="5"/>
  <c r="G6636" i="5"/>
  <c r="F6636" i="5"/>
  <c r="O6636" i="5" s="1"/>
  <c r="E6636" i="5"/>
  <c r="D6636" i="5"/>
  <c r="P6636" i="5" s="1"/>
  <c r="C6636" i="5"/>
  <c r="B6636" i="5"/>
  <c r="A6636" i="5"/>
  <c r="Q6635" i="5"/>
  <c r="O6635" i="5"/>
  <c r="M6635" i="5"/>
  <c r="K6635" i="5"/>
  <c r="I6635" i="5"/>
  <c r="H6635" i="5"/>
  <c r="G6635" i="5"/>
  <c r="L6635" i="5" s="1"/>
  <c r="F6635" i="5"/>
  <c r="E6635" i="5"/>
  <c r="D6635" i="5"/>
  <c r="P6635" i="5" s="1"/>
  <c r="C6635" i="5"/>
  <c r="B6635" i="5"/>
  <c r="A6635" i="5"/>
  <c r="G6634" i="5"/>
  <c r="F6634" i="5"/>
  <c r="O6634" i="5" s="1"/>
  <c r="E6634" i="5"/>
  <c r="D6634" i="5"/>
  <c r="P6634" i="5" s="1"/>
  <c r="C6634" i="5"/>
  <c r="B6634" i="5"/>
  <c r="A6634" i="5"/>
  <c r="P6633" i="5"/>
  <c r="O6633" i="5"/>
  <c r="M6633" i="5"/>
  <c r="L6633" i="5"/>
  <c r="K6633" i="5"/>
  <c r="I6633" i="5"/>
  <c r="G6633" i="5"/>
  <c r="F6633" i="5"/>
  <c r="E6633" i="5"/>
  <c r="D6633" i="5"/>
  <c r="C6633" i="5"/>
  <c r="B6633" i="5"/>
  <c r="A6633" i="5"/>
  <c r="O6632" i="5"/>
  <c r="J6632" i="5"/>
  <c r="I6632" i="5"/>
  <c r="G6632" i="5"/>
  <c r="F6632" i="5"/>
  <c r="E6632" i="5"/>
  <c r="D6632" i="5"/>
  <c r="P6632" i="5" s="1"/>
  <c r="C6632" i="5"/>
  <c r="B6632" i="5"/>
  <c r="A6632" i="5"/>
  <c r="Q6631" i="5"/>
  <c r="O6631" i="5"/>
  <c r="M6631" i="5"/>
  <c r="L6631" i="5"/>
  <c r="I6631" i="5"/>
  <c r="H6631" i="5"/>
  <c r="G6631" i="5"/>
  <c r="F6631" i="5"/>
  <c r="E6631" i="5"/>
  <c r="D6631" i="5"/>
  <c r="P6631" i="5" s="1"/>
  <c r="C6631" i="5"/>
  <c r="B6631" i="5"/>
  <c r="A6631" i="5"/>
  <c r="Q6630" i="5"/>
  <c r="O6630" i="5"/>
  <c r="M6630" i="5"/>
  <c r="L6630" i="5"/>
  <c r="K6630" i="5"/>
  <c r="I6630" i="5"/>
  <c r="H6630" i="5"/>
  <c r="G6630" i="5"/>
  <c r="J6630" i="5" s="1"/>
  <c r="R6630" i="5" s="1"/>
  <c r="F6630" i="5"/>
  <c r="E6630" i="5"/>
  <c r="D6630" i="5"/>
  <c r="P6630" i="5" s="1"/>
  <c r="C6630" i="5"/>
  <c r="B6630" i="5"/>
  <c r="A6630" i="5"/>
  <c r="O6629" i="5"/>
  <c r="I6629" i="5"/>
  <c r="H6629" i="5"/>
  <c r="Q6629" i="5" s="1"/>
  <c r="G6629" i="5"/>
  <c r="L6629" i="5" s="1"/>
  <c r="F6629" i="5"/>
  <c r="E6629" i="5"/>
  <c r="D6629" i="5"/>
  <c r="P6629" i="5" s="1"/>
  <c r="C6629" i="5"/>
  <c r="B6629" i="5"/>
  <c r="A6629" i="5"/>
  <c r="P6628" i="5"/>
  <c r="G6628" i="5"/>
  <c r="F6628" i="5"/>
  <c r="O6628" i="5" s="1"/>
  <c r="E6628" i="5"/>
  <c r="D6628" i="5"/>
  <c r="C6628" i="5"/>
  <c r="B6628" i="5"/>
  <c r="A6628" i="5"/>
  <c r="P6627" i="5"/>
  <c r="M6627" i="5"/>
  <c r="L6627" i="5"/>
  <c r="K6627" i="5"/>
  <c r="I6627" i="5"/>
  <c r="G6627" i="5"/>
  <c r="F6627" i="5"/>
  <c r="O6627" i="5" s="1"/>
  <c r="E6627" i="5"/>
  <c r="D6627" i="5"/>
  <c r="C6627" i="5"/>
  <c r="B6627" i="5"/>
  <c r="A6627" i="5"/>
  <c r="P6626" i="5"/>
  <c r="O6626" i="5"/>
  <c r="M6626" i="5"/>
  <c r="G6626" i="5"/>
  <c r="F6626" i="5"/>
  <c r="E6626" i="5"/>
  <c r="D6626" i="5"/>
  <c r="C6626" i="5"/>
  <c r="B6626" i="5"/>
  <c r="A6626" i="5"/>
  <c r="Q6625" i="5"/>
  <c r="O6625" i="5"/>
  <c r="M6625" i="5"/>
  <c r="L6625" i="5"/>
  <c r="K6625" i="5"/>
  <c r="I6625" i="5"/>
  <c r="H6625" i="5"/>
  <c r="G6625" i="5"/>
  <c r="J6625" i="5" s="1"/>
  <c r="F6625" i="5"/>
  <c r="E6625" i="5"/>
  <c r="D6625" i="5"/>
  <c r="P6625" i="5" s="1"/>
  <c r="C6625" i="5"/>
  <c r="B6625" i="5"/>
  <c r="A6625" i="5"/>
  <c r="N6625" i="5" s="1"/>
  <c r="G6624" i="5"/>
  <c r="F6624" i="5"/>
  <c r="O6624" i="5" s="1"/>
  <c r="E6624" i="5"/>
  <c r="D6624" i="5"/>
  <c r="P6624" i="5" s="1"/>
  <c r="C6624" i="5"/>
  <c r="B6624" i="5"/>
  <c r="A6624" i="5"/>
  <c r="O6623" i="5"/>
  <c r="M6623" i="5"/>
  <c r="G6623" i="5"/>
  <c r="F6623" i="5"/>
  <c r="E6623" i="5"/>
  <c r="D6623" i="5"/>
  <c r="P6623" i="5" s="1"/>
  <c r="C6623" i="5"/>
  <c r="B6623" i="5"/>
  <c r="A6623" i="5"/>
  <c r="O6622" i="5"/>
  <c r="H6622" i="5"/>
  <c r="Q6622" i="5" s="1"/>
  <c r="G6622" i="5"/>
  <c r="F6622" i="5"/>
  <c r="E6622" i="5"/>
  <c r="D6622" i="5"/>
  <c r="P6622" i="5" s="1"/>
  <c r="C6622" i="5"/>
  <c r="B6622" i="5"/>
  <c r="A6622" i="5"/>
  <c r="P6621" i="5"/>
  <c r="K6621" i="5"/>
  <c r="I6621" i="5"/>
  <c r="G6621" i="5"/>
  <c r="F6621" i="5"/>
  <c r="O6621" i="5" s="1"/>
  <c r="E6621" i="5"/>
  <c r="D6621" i="5"/>
  <c r="C6621" i="5"/>
  <c r="B6621" i="5"/>
  <c r="A6621" i="5"/>
  <c r="Q6620" i="5"/>
  <c r="P6620" i="5"/>
  <c r="O6620" i="5"/>
  <c r="M6620" i="5"/>
  <c r="L6620" i="5"/>
  <c r="J6620" i="5"/>
  <c r="I6620" i="5"/>
  <c r="G6620" i="5"/>
  <c r="H6620" i="5" s="1"/>
  <c r="F6620" i="5"/>
  <c r="E6620" i="5"/>
  <c r="D6620" i="5"/>
  <c r="C6620" i="5"/>
  <c r="B6620" i="5"/>
  <c r="A6620" i="5"/>
  <c r="O6619" i="5"/>
  <c r="G6619" i="5"/>
  <c r="J6619" i="5" s="1"/>
  <c r="F6619" i="5"/>
  <c r="E6619" i="5"/>
  <c r="D6619" i="5"/>
  <c r="P6619" i="5" s="1"/>
  <c r="C6619" i="5"/>
  <c r="B6619" i="5"/>
  <c r="A6619" i="5"/>
  <c r="M6618" i="5"/>
  <c r="L6618" i="5"/>
  <c r="I6618" i="5"/>
  <c r="H6618" i="5"/>
  <c r="Q6618" i="5" s="1"/>
  <c r="G6618" i="5"/>
  <c r="F6618" i="5"/>
  <c r="O6618" i="5" s="1"/>
  <c r="E6618" i="5"/>
  <c r="D6618" i="5"/>
  <c r="P6618" i="5" s="1"/>
  <c r="C6618" i="5"/>
  <c r="B6618" i="5"/>
  <c r="A6618" i="5"/>
  <c r="P6617" i="5"/>
  <c r="O6617" i="5"/>
  <c r="M6617" i="5"/>
  <c r="K6617" i="5"/>
  <c r="I6617" i="5"/>
  <c r="H6617" i="5"/>
  <c r="Q6617" i="5" s="1"/>
  <c r="G6617" i="5"/>
  <c r="L6617" i="5" s="1"/>
  <c r="F6617" i="5"/>
  <c r="E6617" i="5"/>
  <c r="D6617" i="5"/>
  <c r="C6617" i="5"/>
  <c r="B6617" i="5"/>
  <c r="A6617" i="5"/>
  <c r="M6616" i="5"/>
  <c r="K6616" i="5"/>
  <c r="I6616" i="5"/>
  <c r="H6616" i="5"/>
  <c r="Q6616" i="5" s="1"/>
  <c r="G6616" i="5"/>
  <c r="F6616" i="5"/>
  <c r="O6616" i="5" s="1"/>
  <c r="E6616" i="5"/>
  <c r="D6616" i="5"/>
  <c r="P6616" i="5" s="1"/>
  <c r="C6616" i="5"/>
  <c r="B6616" i="5"/>
  <c r="A6616" i="5"/>
  <c r="M6615" i="5"/>
  <c r="L6615" i="5"/>
  <c r="K6615" i="5"/>
  <c r="I6615" i="5"/>
  <c r="G6615" i="5"/>
  <c r="F6615" i="5"/>
  <c r="O6615" i="5" s="1"/>
  <c r="E6615" i="5"/>
  <c r="D6615" i="5"/>
  <c r="P6615" i="5" s="1"/>
  <c r="C6615" i="5"/>
  <c r="B6615" i="5"/>
  <c r="A6615" i="5"/>
  <c r="O6614" i="5"/>
  <c r="G6614" i="5"/>
  <c r="F6614" i="5"/>
  <c r="E6614" i="5"/>
  <c r="D6614" i="5"/>
  <c r="P6614" i="5" s="1"/>
  <c r="C6614" i="5"/>
  <c r="B6614" i="5"/>
  <c r="A6614" i="5"/>
  <c r="Q6613" i="5"/>
  <c r="O6613" i="5"/>
  <c r="M6613" i="5"/>
  <c r="L6613" i="5"/>
  <c r="I6613" i="5"/>
  <c r="H6613" i="5"/>
  <c r="G6613" i="5"/>
  <c r="F6613" i="5"/>
  <c r="E6613" i="5"/>
  <c r="D6613" i="5"/>
  <c r="P6613" i="5" s="1"/>
  <c r="C6613" i="5"/>
  <c r="B6613" i="5"/>
  <c r="A6613" i="5"/>
  <c r="R6612" i="5"/>
  <c r="Q6612" i="5"/>
  <c r="O6612" i="5"/>
  <c r="M6612" i="5"/>
  <c r="L6612" i="5"/>
  <c r="K6612" i="5"/>
  <c r="I6612" i="5"/>
  <c r="H6612" i="5"/>
  <c r="G6612" i="5"/>
  <c r="J6612" i="5" s="1"/>
  <c r="F6612" i="5"/>
  <c r="E6612" i="5"/>
  <c r="D6612" i="5"/>
  <c r="P6612" i="5" s="1"/>
  <c r="C6612" i="5"/>
  <c r="B6612" i="5"/>
  <c r="A6612" i="5"/>
  <c r="O6611" i="5"/>
  <c r="G6611" i="5"/>
  <c r="L6611" i="5" s="1"/>
  <c r="F6611" i="5"/>
  <c r="E6611" i="5"/>
  <c r="D6611" i="5"/>
  <c r="P6611" i="5" s="1"/>
  <c r="C6611" i="5"/>
  <c r="B6611" i="5"/>
  <c r="A6611" i="5"/>
  <c r="Q6610" i="5"/>
  <c r="P6610" i="5"/>
  <c r="M6610" i="5"/>
  <c r="H6610" i="5"/>
  <c r="G6610" i="5"/>
  <c r="F6610" i="5"/>
  <c r="O6610" i="5" s="1"/>
  <c r="E6610" i="5"/>
  <c r="D6610" i="5"/>
  <c r="C6610" i="5"/>
  <c r="B6610" i="5"/>
  <c r="A6610" i="5"/>
  <c r="P6609" i="5"/>
  <c r="M6609" i="5"/>
  <c r="L6609" i="5"/>
  <c r="K6609" i="5"/>
  <c r="I6609" i="5"/>
  <c r="G6609" i="5"/>
  <c r="F6609" i="5"/>
  <c r="O6609" i="5" s="1"/>
  <c r="E6609" i="5"/>
  <c r="D6609" i="5"/>
  <c r="C6609" i="5"/>
  <c r="B6609" i="5"/>
  <c r="A6609" i="5"/>
  <c r="P6608" i="5"/>
  <c r="O6608" i="5"/>
  <c r="M6608" i="5"/>
  <c r="J6608" i="5"/>
  <c r="I6608" i="5"/>
  <c r="G6608" i="5"/>
  <c r="F6608" i="5"/>
  <c r="E6608" i="5"/>
  <c r="D6608" i="5"/>
  <c r="C6608" i="5"/>
  <c r="B6608" i="5"/>
  <c r="A6608" i="5"/>
  <c r="O6607" i="5"/>
  <c r="M6607" i="5"/>
  <c r="L6607" i="5"/>
  <c r="K6607" i="5"/>
  <c r="I6607" i="5"/>
  <c r="H6607" i="5"/>
  <c r="Q6607" i="5" s="1"/>
  <c r="G6607" i="5"/>
  <c r="J6607" i="5" s="1"/>
  <c r="F6607" i="5"/>
  <c r="E6607" i="5"/>
  <c r="D6607" i="5"/>
  <c r="P6607" i="5" s="1"/>
  <c r="C6607" i="5"/>
  <c r="B6607" i="5"/>
  <c r="A6607" i="5"/>
  <c r="N6607" i="5" s="1"/>
  <c r="I6606" i="5"/>
  <c r="H6606" i="5"/>
  <c r="Q6606" i="5" s="1"/>
  <c r="G6606" i="5"/>
  <c r="M6606" i="5" s="1"/>
  <c r="F6606" i="5"/>
  <c r="O6606" i="5" s="1"/>
  <c r="E6606" i="5"/>
  <c r="D6606" i="5"/>
  <c r="P6606" i="5" s="1"/>
  <c r="C6606" i="5"/>
  <c r="B6606" i="5"/>
  <c r="A6606" i="5"/>
  <c r="Q6605" i="5"/>
  <c r="O6605" i="5"/>
  <c r="M6605" i="5"/>
  <c r="I6605" i="5"/>
  <c r="H6605" i="5"/>
  <c r="G6605" i="5"/>
  <c r="F6605" i="5"/>
  <c r="E6605" i="5"/>
  <c r="D6605" i="5"/>
  <c r="P6605" i="5" s="1"/>
  <c r="C6605" i="5"/>
  <c r="B6605" i="5"/>
  <c r="A6605" i="5"/>
  <c r="O6604" i="5"/>
  <c r="M6604" i="5"/>
  <c r="K6604" i="5"/>
  <c r="H6604" i="5"/>
  <c r="Q6604" i="5" s="1"/>
  <c r="G6604" i="5"/>
  <c r="F6604" i="5"/>
  <c r="E6604" i="5"/>
  <c r="D6604" i="5"/>
  <c r="P6604" i="5" s="1"/>
  <c r="C6604" i="5"/>
  <c r="B6604" i="5"/>
  <c r="A6604" i="5"/>
  <c r="P6603" i="5"/>
  <c r="G6603" i="5"/>
  <c r="L6603" i="5" s="1"/>
  <c r="F6603" i="5"/>
  <c r="O6603" i="5" s="1"/>
  <c r="E6603" i="5"/>
  <c r="D6603" i="5"/>
  <c r="C6603" i="5"/>
  <c r="B6603" i="5"/>
  <c r="A6603" i="5"/>
  <c r="Q6602" i="5"/>
  <c r="O6602" i="5"/>
  <c r="M6602" i="5"/>
  <c r="L6602" i="5"/>
  <c r="J6602" i="5"/>
  <c r="I6602" i="5"/>
  <c r="G6602" i="5"/>
  <c r="H6602" i="5" s="1"/>
  <c r="F6602" i="5"/>
  <c r="E6602" i="5"/>
  <c r="D6602" i="5"/>
  <c r="P6602" i="5" s="1"/>
  <c r="C6602" i="5"/>
  <c r="B6602" i="5"/>
  <c r="A6602" i="5"/>
  <c r="O6601" i="5"/>
  <c r="K6601" i="5"/>
  <c r="J6601" i="5"/>
  <c r="I6601" i="5"/>
  <c r="H6601" i="5"/>
  <c r="Q6601" i="5" s="1"/>
  <c r="G6601" i="5"/>
  <c r="F6601" i="5"/>
  <c r="E6601" i="5"/>
  <c r="D6601" i="5"/>
  <c r="P6601" i="5" s="1"/>
  <c r="C6601" i="5"/>
  <c r="B6601" i="5"/>
  <c r="A6601" i="5"/>
  <c r="M6600" i="5"/>
  <c r="J6600" i="5"/>
  <c r="G6600" i="5"/>
  <c r="F6600" i="5"/>
  <c r="O6600" i="5" s="1"/>
  <c r="E6600" i="5"/>
  <c r="D6600" i="5"/>
  <c r="P6600" i="5" s="1"/>
  <c r="C6600" i="5"/>
  <c r="B6600" i="5"/>
  <c r="A6600" i="5"/>
  <c r="G6599" i="5"/>
  <c r="F6599" i="5"/>
  <c r="O6599" i="5" s="1"/>
  <c r="E6599" i="5"/>
  <c r="D6599" i="5"/>
  <c r="P6599" i="5" s="1"/>
  <c r="C6599" i="5"/>
  <c r="B6599" i="5"/>
  <c r="A6599" i="5"/>
  <c r="P6598" i="5"/>
  <c r="O6598" i="5"/>
  <c r="G6598" i="5"/>
  <c r="M6598" i="5" s="1"/>
  <c r="F6598" i="5"/>
  <c r="E6598" i="5"/>
  <c r="D6598" i="5"/>
  <c r="C6598" i="5"/>
  <c r="B6598" i="5"/>
  <c r="A6598" i="5"/>
  <c r="G6597" i="5"/>
  <c r="F6597" i="5"/>
  <c r="O6597" i="5" s="1"/>
  <c r="E6597" i="5"/>
  <c r="D6597" i="5"/>
  <c r="P6597" i="5" s="1"/>
  <c r="C6597" i="5"/>
  <c r="B6597" i="5"/>
  <c r="A6597" i="5"/>
  <c r="P6596" i="5"/>
  <c r="I6596" i="5"/>
  <c r="G6596" i="5"/>
  <c r="F6596" i="5"/>
  <c r="O6596" i="5" s="1"/>
  <c r="E6596" i="5"/>
  <c r="D6596" i="5"/>
  <c r="C6596" i="5"/>
  <c r="B6596" i="5"/>
  <c r="A6596" i="5"/>
  <c r="Q6595" i="5"/>
  <c r="P6595" i="5"/>
  <c r="O6595" i="5"/>
  <c r="M6595" i="5"/>
  <c r="L6595" i="5"/>
  <c r="K6595" i="5"/>
  <c r="I6595" i="5"/>
  <c r="H6595" i="5"/>
  <c r="G6595" i="5"/>
  <c r="J6595" i="5" s="1"/>
  <c r="F6595" i="5"/>
  <c r="E6595" i="5"/>
  <c r="D6595" i="5"/>
  <c r="C6595" i="5"/>
  <c r="B6595" i="5"/>
  <c r="A6595" i="5"/>
  <c r="N6595" i="5" s="1"/>
  <c r="V6594" i="5"/>
  <c r="M6594" i="5"/>
  <c r="L6594" i="5"/>
  <c r="K6594" i="5"/>
  <c r="J6594" i="5"/>
  <c r="I6594" i="5"/>
  <c r="H6594" i="5"/>
  <c r="Q6594" i="5" s="1"/>
  <c r="G6594" i="5"/>
  <c r="F6594" i="5"/>
  <c r="O6594" i="5" s="1"/>
  <c r="E6594" i="5"/>
  <c r="D6594" i="5"/>
  <c r="P6594" i="5" s="1"/>
  <c r="C6594" i="5"/>
  <c r="B6594" i="5"/>
  <c r="A6594" i="5"/>
  <c r="N6594" i="5" s="1"/>
  <c r="P6593" i="5"/>
  <c r="H6593" i="5"/>
  <c r="Q6593" i="5" s="1"/>
  <c r="G6593" i="5"/>
  <c r="F6593" i="5"/>
  <c r="O6593" i="5" s="1"/>
  <c r="E6593" i="5"/>
  <c r="D6593" i="5"/>
  <c r="C6593" i="5"/>
  <c r="B6593" i="5"/>
  <c r="A6593" i="5"/>
  <c r="P6592" i="5"/>
  <c r="O6592" i="5"/>
  <c r="G6592" i="5"/>
  <c r="F6592" i="5"/>
  <c r="E6592" i="5"/>
  <c r="D6592" i="5"/>
  <c r="C6592" i="5"/>
  <c r="B6592" i="5"/>
  <c r="A6592" i="5"/>
  <c r="P6591" i="5"/>
  <c r="O6591" i="5"/>
  <c r="H6591" i="5"/>
  <c r="Q6591" i="5" s="1"/>
  <c r="G6591" i="5"/>
  <c r="F6591" i="5"/>
  <c r="E6591" i="5"/>
  <c r="D6591" i="5"/>
  <c r="C6591" i="5"/>
  <c r="B6591" i="5"/>
  <c r="A6591" i="5"/>
  <c r="P6590" i="5"/>
  <c r="O6590" i="5"/>
  <c r="M6590" i="5"/>
  <c r="L6590" i="5"/>
  <c r="K6590" i="5"/>
  <c r="J6590" i="5"/>
  <c r="I6590" i="5"/>
  <c r="G6590" i="5"/>
  <c r="H6590" i="5" s="1"/>
  <c r="Q6590" i="5" s="1"/>
  <c r="F6590" i="5"/>
  <c r="E6590" i="5"/>
  <c r="D6590" i="5"/>
  <c r="C6590" i="5"/>
  <c r="B6590" i="5"/>
  <c r="A6590" i="5"/>
  <c r="O6589" i="5"/>
  <c r="G6589" i="5"/>
  <c r="I6589" i="5" s="1"/>
  <c r="F6589" i="5"/>
  <c r="E6589" i="5"/>
  <c r="D6589" i="5"/>
  <c r="P6589" i="5" s="1"/>
  <c r="C6589" i="5"/>
  <c r="B6589" i="5"/>
  <c r="A6589" i="5"/>
  <c r="R6588" i="5"/>
  <c r="Q6588" i="5"/>
  <c r="O6588" i="5"/>
  <c r="M6588" i="5"/>
  <c r="L6588" i="5"/>
  <c r="K6588" i="5"/>
  <c r="J6588" i="5"/>
  <c r="I6588" i="5"/>
  <c r="H6588" i="5"/>
  <c r="G6588" i="5"/>
  <c r="F6588" i="5"/>
  <c r="E6588" i="5"/>
  <c r="D6588" i="5"/>
  <c r="P6588" i="5" s="1"/>
  <c r="C6588" i="5"/>
  <c r="B6588" i="5"/>
  <c r="N6588" i="5" s="1"/>
  <c r="A6588" i="5"/>
  <c r="P6587" i="5"/>
  <c r="L6587" i="5"/>
  <c r="K6587" i="5"/>
  <c r="J6587" i="5"/>
  <c r="I6587" i="5"/>
  <c r="G6587" i="5"/>
  <c r="F6587" i="5"/>
  <c r="O6587" i="5" s="1"/>
  <c r="E6587" i="5"/>
  <c r="D6587" i="5"/>
  <c r="C6587" i="5"/>
  <c r="B6587" i="5"/>
  <c r="A6587" i="5"/>
  <c r="Q6586" i="5"/>
  <c r="M6586" i="5"/>
  <c r="K6586" i="5"/>
  <c r="J6586" i="5"/>
  <c r="I6586" i="5"/>
  <c r="H6586" i="5"/>
  <c r="G6586" i="5"/>
  <c r="L6586" i="5" s="1"/>
  <c r="F6586" i="5"/>
  <c r="O6586" i="5" s="1"/>
  <c r="E6586" i="5"/>
  <c r="D6586" i="5"/>
  <c r="P6586" i="5" s="1"/>
  <c r="C6586" i="5"/>
  <c r="B6586" i="5"/>
  <c r="A6586" i="5"/>
  <c r="G6585" i="5"/>
  <c r="F6585" i="5"/>
  <c r="O6585" i="5" s="1"/>
  <c r="E6585" i="5"/>
  <c r="D6585" i="5"/>
  <c r="P6585" i="5" s="1"/>
  <c r="C6585" i="5"/>
  <c r="B6585" i="5"/>
  <c r="A6585" i="5"/>
  <c r="P6584" i="5"/>
  <c r="O6584" i="5"/>
  <c r="M6584" i="5"/>
  <c r="L6584" i="5"/>
  <c r="K6584" i="5"/>
  <c r="I6584" i="5"/>
  <c r="G6584" i="5"/>
  <c r="F6584" i="5"/>
  <c r="E6584" i="5"/>
  <c r="D6584" i="5"/>
  <c r="C6584" i="5"/>
  <c r="B6584" i="5"/>
  <c r="A6584" i="5"/>
  <c r="P6583" i="5"/>
  <c r="O6583" i="5"/>
  <c r="G6583" i="5"/>
  <c r="K6583" i="5" s="1"/>
  <c r="F6583" i="5"/>
  <c r="E6583" i="5"/>
  <c r="D6583" i="5"/>
  <c r="C6583" i="5"/>
  <c r="B6583" i="5"/>
  <c r="A6583" i="5"/>
  <c r="Q6582" i="5"/>
  <c r="H6582" i="5"/>
  <c r="G6582" i="5"/>
  <c r="F6582" i="5"/>
  <c r="O6582" i="5" s="1"/>
  <c r="E6582" i="5"/>
  <c r="D6582" i="5"/>
  <c r="P6582" i="5" s="1"/>
  <c r="C6582" i="5"/>
  <c r="B6582" i="5"/>
  <c r="A6582" i="5"/>
  <c r="P6581" i="5"/>
  <c r="O6581" i="5"/>
  <c r="M6581" i="5"/>
  <c r="K6581" i="5"/>
  <c r="J6581" i="5"/>
  <c r="I6581" i="5"/>
  <c r="G6581" i="5"/>
  <c r="F6581" i="5"/>
  <c r="E6581" i="5"/>
  <c r="D6581" i="5"/>
  <c r="C6581" i="5"/>
  <c r="B6581" i="5"/>
  <c r="A6581" i="5"/>
  <c r="P6580" i="5"/>
  <c r="O6580" i="5"/>
  <c r="G6580" i="5"/>
  <c r="F6580" i="5"/>
  <c r="E6580" i="5"/>
  <c r="D6580" i="5"/>
  <c r="C6580" i="5"/>
  <c r="B6580" i="5"/>
  <c r="A6580" i="5"/>
  <c r="P6579" i="5"/>
  <c r="O6579" i="5"/>
  <c r="M6579" i="5"/>
  <c r="G6579" i="5"/>
  <c r="J6579" i="5" s="1"/>
  <c r="F6579" i="5"/>
  <c r="E6579" i="5"/>
  <c r="D6579" i="5"/>
  <c r="C6579" i="5"/>
  <c r="B6579" i="5"/>
  <c r="A6579" i="5"/>
  <c r="I6578" i="5"/>
  <c r="G6578" i="5"/>
  <c r="F6578" i="5"/>
  <c r="O6578" i="5" s="1"/>
  <c r="E6578" i="5"/>
  <c r="D6578" i="5"/>
  <c r="P6578" i="5" s="1"/>
  <c r="C6578" i="5"/>
  <c r="B6578" i="5"/>
  <c r="A6578" i="5"/>
  <c r="P6577" i="5"/>
  <c r="O6577" i="5"/>
  <c r="M6577" i="5"/>
  <c r="L6577" i="5"/>
  <c r="K6577" i="5"/>
  <c r="I6577" i="5"/>
  <c r="R6577" i="5" s="1"/>
  <c r="H6577" i="5"/>
  <c r="Q6577" i="5" s="1"/>
  <c r="G6577" i="5"/>
  <c r="J6577" i="5" s="1"/>
  <c r="F6577" i="5"/>
  <c r="E6577" i="5"/>
  <c r="D6577" i="5"/>
  <c r="C6577" i="5"/>
  <c r="B6577" i="5"/>
  <c r="A6577" i="5"/>
  <c r="N6577" i="5" s="1"/>
  <c r="R6576" i="5"/>
  <c r="Q6576" i="5"/>
  <c r="M6576" i="5"/>
  <c r="L6576" i="5"/>
  <c r="K6576" i="5"/>
  <c r="J6576" i="5"/>
  <c r="I6576" i="5"/>
  <c r="H6576" i="5"/>
  <c r="G6576" i="5"/>
  <c r="F6576" i="5"/>
  <c r="O6576" i="5" s="1"/>
  <c r="E6576" i="5"/>
  <c r="D6576" i="5"/>
  <c r="P6576" i="5" s="1"/>
  <c r="C6576" i="5"/>
  <c r="B6576" i="5"/>
  <c r="N6576" i="5" s="1"/>
  <c r="A6576" i="5"/>
  <c r="P6575" i="5"/>
  <c r="O6575" i="5"/>
  <c r="M6575" i="5"/>
  <c r="K6575" i="5"/>
  <c r="J6575" i="5"/>
  <c r="G6575" i="5"/>
  <c r="L6575" i="5" s="1"/>
  <c r="F6575" i="5"/>
  <c r="E6575" i="5"/>
  <c r="D6575" i="5"/>
  <c r="C6575" i="5"/>
  <c r="B6575" i="5"/>
  <c r="A6575" i="5"/>
  <c r="G6574" i="5"/>
  <c r="F6574" i="5"/>
  <c r="O6574" i="5" s="1"/>
  <c r="E6574" i="5"/>
  <c r="D6574" i="5"/>
  <c r="P6574" i="5" s="1"/>
  <c r="C6574" i="5"/>
  <c r="B6574" i="5"/>
  <c r="A6574" i="5"/>
  <c r="P6573" i="5"/>
  <c r="O6573" i="5"/>
  <c r="M6573" i="5"/>
  <c r="L6573" i="5"/>
  <c r="G6573" i="5"/>
  <c r="F6573" i="5"/>
  <c r="E6573" i="5"/>
  <c r="D6573" i="5"/>
  <c r="C6573" i="5"/>
  <c r="B6573" i="5"/>
  <c r="A6573" i="5"/>
  <c r="L6572" i="5"/>
  <c r="K6572" i="5"/>
  <c r="J6572" i="5"/>
  <c r="G6572" i="5"/>
  <c r="F6572" i="5"/>
  <c r="O6572" i="5" s="1"/>
  <c r="E6572" i="5"/>
  <c r="D6572" i="5"/>
  <c r="P6572" i="5" s="1"/>
  <c r="C6572" i="5"/>
  <c r="B6572" i="5"/>
  <c r="A6572" i="5"/>
  <c r="Q6571" i="5"/>
  <c r="O6571" i="5"/>
  <c r="M6571" i="5"/>
  <c r="L6571" i="5"/>
  <c r="K6571" i="5"/>
  <c r="I6571" i="5"/>
  <c r="H6571" i="5"/>
  <c r="G6571" i="5"/>
  <c r="J6571" i="5" s="1"/>
  <c r="F6571" i="5"/>
  <c r="E6571" i="5"/>
  <c r="D6571" i="5"/>
  <c r="P6571" i="5" s="1"/>
  <c r="C6571" i="5"/>
  <c r="B6571" i="5"/>
  <c r="A6571" i="5"/>
  <c r="M6570" i="5"/>
  <c r="L6570" i="5"/>
  <c r="K6570" i="5"/>
  <c r="J6570" i="5"/>
  <c r="I6570" i="5"/>
  <c r="H6570" i="5"/>
  <c r="Q6570" i="5" s="1"/>
  <c r="G6570" i="5"/>
  <c r="F6570" i="5"/>
  <c r="O6570" i="5" s="1"/>
  <c r="E6570" i="5"/>
  <c r="D6570" i="5"/>
  <c r="P6570" i="5" s="1"/>
  <c r="C6570" i="5"/>
  <c r="B6570" i="5"/>
  <c r="A6570" i="5"/>
  <c r="N6570" i="5" s="1"/>
  <c r="P6569" i="5"/>
  <c r="O6569" i="5"/>
  <c r="G6569" i="5"/>
  <c r="F6569" i="5"/>
  <c r="E6569" i="5"/>
  <c r="D6569" i="5"/>
  <c r="C6569" i="5"/>
  <c r="B6569" i="5"/>
  <c r="A6569" i="5"/>
  <c r="Q6568" i="5"/>
  <c r="P6568" i="5"/>
  <c r="O6568" i="5"/>
  <c r="M6568" i="5"/>
  <c r="K6568" i="5"/>
  <c r="J6568" i="5"/>
  <c r="I6568" i="5"/>
  <c r="H6568" i="5"/>
  <c r="G6568" i="5"/>
  <c r="L6568" i="5" s="1"/>
  <c r="F6568" i="5"/>
  <c r="E6568" i="5"/>
  <c r="D6568" i="5"/>
  <c r="C6568" i="5"/>
  <c r="B6568" i="5"/>
  <c r="A6568" i="5"/>
  <c r="H6567" i="5"/>
  <c r="Q6567" i="5" s="1"/>
  <c r="G6567" i="5"/>
  <c r="F6567" i="5"/>
  <c r="O6567" i="5" s="1"/>
  <c r="E6567" i="5"/>
  <c r="D6567" i="5"/>
  <c r="P6567" i="5" s="1"/>
  <c r="C6567" i="5"/>
  <c r="B6567" i="5"/>
  <c r="A6567" i="5"/>
  <c r="P6566" i="5"/>
  <c r="O6566" i="5"/>
  <c r="M6566" i="5"/>
  <c r="L6566" i="5"/>
  <c r="K6566" i="5"/>
  <c r="I6566" i="5"/>
  <c r="G6566" i="5"/>
  <c r="F6566" i="5"/>
  <c r="E6566" i="5"/>
  <c r="D6566" i="5"/>
  <c r="C6566" i="5"/>
  <c r="B6566" i="5"/>
  <c r="A6566" i="5"/>
  <c r="P6565" i="5"/>
  <c r="O6565" i="5"/>
  <c r="J6565" i="5"/>
  <c r="I6565" i="5"/>
  <c r="G6565" i="5"/>
  <c r="F6565" i="5"/>
  <c r="E6565" i="5"/>
  <c r="D6565" i="5"/>
  <c r="C6565" i="5"/>
  <c r="B6565" i="5"/>
  <c r="A6565" i="5"/>
  <c r="M6564" i="5"/>
  <c r="L6564" i="5"/>
  <c r="J6564" i="5"/>
  <c r="G6564" i="5"/>
  <c r="K6564" i="5" s="1"/>
  <c r="F6564" i="5"/>
  <c r="O6564" i="5" s="1"/>
  <c r="E6564" i="5"/>
  <c r="D6564" i="5"/>
  <c r="P6564" i="5" s="1"/>
  <c r="C6564" i="5"/>
  <c r="B6564" i="5"/>
  <c r="A6564" i="5"/>
  <c r="I6563" i="5"/>
  <c r="G6563" i="5"/>
  <c r="M6563" i="5" s="1"/>
  <c r="F6563" i="5"/>
  <c r="O6563" i="5" s="1"/>
  <c r="E6563" i="5"/>
  <c r="D6563" i="5"/>
  <c r="P6563" i="5" s="1"/>
  <c r="C6563" i="5"/>
  <c r="B6563" i="5"/>
  <c r="A6563" i="5"/>
  <c r="P6562" i="5"/>
  <c r="O6562" i="5"/>
  <c r="M6562" i="5"/>
  <c r="K6562" i="5"/>
  <c r="G6562" i="5"/>
  <c r="F6562" i="5"/>
  <c r="E6562" i="5"/>
  <c r="D6562" i="5"/>
  <c r="C6562" i="5"/>
  <c r="B6562" i="5"/>
  <c r="A6562" i="5"/>
  <c r="L6561" i="5"/>
  <c r="K6561" i="5"/>
  <c r="I6561" i="5"/>
  <c r="H6561" i="5"/>
  <c r="Q6561" i="5" s="1"/>
  <c r="G6561" i="5"/>
  <c r="F6561" i="5"/>
  <c r="O6561" i="5" s="1"/>
  <c r="E6561" i="5"/>
  <c r="D6561" i="5"/>
  <c r="P6561" i="5" s="1"/>
  <c r="C6561" i="5"/>
  <c r="B6561" i="5"/>
  <c r="A6561" i="5"/>
  <c r="P6560" i="5"/>
  <c r="O6560" i="5"/>
  <c r="M6560" i="5"/>
  <c r="L6560" i="5"/>
  <c r="G6560" i="5"/>
  <c r="F6560" i="5"/>
  <c r="E6560" i="5"/>
  <c r="D6560" i="5"/>
  <c r="C6560" i="5"/>
  <c r="B6560" i="5"/>
  <c r="A6560" i="5"/>
  <c r="O6559" i="5"/>
  <c r="H6559" i="5"/>
  <c r="Q6559" i="5" s="1"/>
  <c r="G6559" i="5"/>
  <c r="J6559" i="5" s="1"/>
  <c r="F6559" i="5"/>
  <c r="E6559" i="5"/>
  <c r="D6559" i="5"/>
  <c r="P6559" i="5" s="1"/>
  <c r="C6559" i="5"/>
  <c r="B6559" i="5"/>
  <c r="A6559" i="5"/>
  <c r="Q6558" i="5"/>
  <c r="M6558" i="5"/>
  <c r="L6558" i="5"/>
  <c r="R6558" i="5" s="1"/>
  <c r="K6558" i="5"/>
  <c r="J6558" i="5"/>
  <c r="I6558" i="5"/>
  <c r="H6558" i="5"/>
  <c r="G6558" i="5"/>
  <c r="F6558" i="5"/>
  <c r="O6558" i="5" s="1"/>
  <c r="E6558" i="5"/>
  <c r="D6558" i="5"/>
  <c r="P6558" i="5" s="1"/>
  <c r="C6558" i="5"/>
  <c r="B6558" i="5"/>
  <c r="A6558" i="5"/>
  <c r="N6558" i="5" s="1"/>
  <c r="P6557" i="5"/>
  <c r="O6557" i="5"/>
  <c r="M6557" i="5"/>
  <c r="G6557" i="5"/>
  <c r="L6557" i="5" s="1"/>
  <c r="F6557" i="5"/>
  <c r="E6557" i="5"/>
  <c r="D6557" i="5"/>
  <c r="C6557" i="5"/>
  <c r="B6557" i="5"/>
  <c r="A6557" i="5"/>
  <c r="G6556" i="5"/>
  <c r="F6556" i="5"/>
  <c r="O6556" i="5" s="1"/>
  <c r="E6556" i="5"/>
  <c r="D6556" i="5"/>
  <c r="P6556" i="5" s="1"/>
  <c r="C6556" i="5"/>
  <c r="B6556" i="5"/>
  <c r="A6556" i="5"/>
  <c r="Q6555" i="5"/>
  <c r="O6555" i="5"/>
  <c r="M6555" i="5"/>
  <c r="L6555" i="5"/>
  <c r="K6555" i="5"/>
  <c r="I6555" i="5"/>
  <c r="H6555" i="5"/>
  <c r="G6555" i="5"/>
  <c r="J6555" i="5" s="1"/>
  <c r="F6555" i="5"/>
  <c r="E6555" i="5"/>
  <c r="D6555" i="5"/>
  <c r="P6555" i="5" s="1"/>
  <c r="C6555" i="5"/>
  <c r="B6555" i="5"/>
  <c r="A6555" i="5"/>
  <c r="L6554" i="5"/>
  <c r="K6554" i="5"/>
  <c r="G6554" i="5"/>
  <c r="F6554" i="5"/>
  <c r="O6554" i="5" s="1"/>
  <c r="E6554" i="5"/>
  <c r="D6554" i="5"/>
  <c r="P6554" i="5" s="1"/>
  <c r="C6554" i="5"/>
  <c r="B6554" i="5"/>
  <c r="A6554" i="5"/>
  <c r="O6553" i="5"/>
  <c r="G6553" i="5"/>
  <c r="F6553" i="5"/>
  <c r="E6553" i="5"/>
  <c r="D6553" i="5"/>
  <c r="P6553" i="5" s="1"/>
  <c r="C6553" i="5"/>
  <c r="B6553" i="5"/>
  <c r="A6553" i="5"/>
  <c r="O6552" i="5"/>
  <c r="M6552" i="5"/>
  <c r="L6552" i="5"/>
  <c r="K6552" i="5"/>
  <c r="J6552" i="5"/>
  <c r="I6552" i="5"/>
  <c r="R6552" i="5" s="1"/>
  <c r="H6552" i="5"/>
  <c r="Q6552" i="5" s="1"/>
  <c r="G6552" i="5"/>
  <c r="F6552" i="5"/>
  <c r="E6552" i="5"/>
  <c r="D6552" i="5"/>
  <c r="P6552" i="5" s="1"/>
  <c r="C6552" i="5"/>
  <c r="B6552" i="5"/>
  <c r="N6552" i="5" s="1"/>
  <c r="A6552" i="5"/>
  <c r="L6551" i="5"/>
  <c r="K6551" i="5"/>
  <c r="J6551" i="5"/>
  <c r="G6551" i="5"/>
  <c r="M6551" i="5" s="1"/>
  <c r="F6551" i="5"/>
  <c r="O6551" i="5" s="1"/>
  <c r="E6551" i="5"/>
  <c r="D6551" i="5"/>
  <c r="P6551" i="5" s="1"/>
  <c r="C6551" i="5"/>
  <c r="B6551" i="5"/>
  <c r="A6551" i="5"/>
  <c r="G6550" i="5"/>
  <c r="F6550" i="5"/>
  <c r="O6550" i="5" s="1"/>
  <c r="E6550" i="5"/>
  <c r="D6550" i="5"/>
  <c r="P6550" i="5" s="1"/>
  <c r="C6550" i="5"/>
  <c r="B6550" i="5"/>
  <c r="A6550" i="5"/>
  <c r="P6549" i="5"/>
  <c r="M6549" i="5"/>
  <c r="L6549" i="5"/>
  <c r="G6549" i="5"/>
  <c r="F6549" i="5"/>
  <c r="E6549" i="5"/>
  <c r="D6549" i="5"/>
  <c r="C6549" i="5"/>
  <c r="B6549" i="5"/>
  <c r="A6549" i="5"/>
  <c r="P6548" i="5"/>
  <c r="O6548" i="5"/>
  <c r="M6548" i="5"/>
  <c r="L6548" i="5"/>
  <c r="K6548" i="5"/>
  <c r="J6548" i="5"/>
  <c r="G6548" i="5"/>
  <c r="I6548" i="5" s="1"/>
  <c r="F6548" i="5"/>
  <c r="E6548" i="5"/>
  <c r="D6548" i="5"/>
  <c r="C6548" i="5"/>
  <c r="B6548" i="5"/>
  <c r="A6548" i="5"/>
  <c r="O6547" i="5"/>
  <c r="M6547" i="5"/>
  <c r="L6547" i="5"/>
  <c r="K6547" i="5"/>
  <c r="J6547" i="5"/>
  <c r="I6547" i="5"/>
  <c r="H6547" i="5"/>
  <c r="Q6547" i="5" s="1"/>
  <c r="G6547" i="5"/>
  <c r="F6547" i="5"/>
  <c r="E6547" i="5"/>
  <c r="D6547" i="5"/>
  <c r="P6547" i="5" s="1"/>
  <c r="C6547" i="5"/>
  <c r="B6547" i="5"/>
  <c r="A6547" i="5"/>
  <c r="N6547" i="5" s="1"/>
  <c r="M6546" i="5"/>
  <c r="L6546" i="5"/>
  <c r="K6546" i="5"/>
  <c r="J6546" i="5"/>
  <c r="G6546" i="5"/>
  <c r="I6546" i="5" s="1"/>
  <c r="R6546" i="5" s="1"/>
  <c r="F6546" i="5"/>
  <c r="O6546" i="5" s="1"/>
  <c r="E6546" i="5"/>
  <c r="D6546" i="5"/>
  <c r="P6546" i="5" s="1"/>
  <c r="C6546" i="5"/>
  <c r="B6546" i="5"/>
  <c r="A6546" i="5"/>
  <c r="G6545" i="5"/>
  <c r="F6545" i="5"/>
  <c r="O6545" i="5" s="1"/>
  <c r="E6545" i="5"/>
  <c r="D6545" i="5"/>
  <c r="P6545" i="5" s="1"/>
  <c r="C6545" i="5"/>
  <c r="B6545" i="5"/>
  <c r="A6545" i="5"/>
  <c r="P6544" i="5"/>
  <c r="O6544" i="5"/>
  <c r="I6544" i="5"/>
  <c r="G6544" i="5"/>
  <c r="F6544" i="5"/>
  <c r="E6544" i="5"/>
  <c r="D6544" i="5"/>
  <c r="C6544" i="5"/>
  <c r="B6544" i="5"/>
  <c r="A6544" i="5"/>
  <c r="P6543" i="5"/>
  <c r="G6543" i="5"/>
  <c r="M6543" i="5" s="1"/>
  <c r="F6543" i="5"/>
  <c r="O6543" i="5" s="1"/>
  <c r="E6543" i="5"/>
  <c r="D6543" i="5"/>
  <c r="C6543" i="5"/>
  <c r="B6543" i="5"/>
  <c r="A6543" i="5"/>
  <c r="O6542" i="5"/>
  <c r="M6542" i="5"/>
  <c r="L6542" i="5"/>
  <c r="K6542" i="5"/>
  <c r="J6542" i="5"/>
  <c r="G6542" i="5"/>
  <c r="I6542" i="5" s="1"/>
  <c r="R6542" i="5" s="1"/>
  <c r="F6542" i="5"/>
  <c r="E6542" i="5"/>
  <c r="D6542" i="5"/>
  <c r="P6542" i="5" s="1"/>
  <c r="C6542" i="5"/>
  <c r="B6542" i="5"/>
  <c r="A6542" i="5"/>
  <c r="O6541" i="5"/>
  <c r="M6541" i="5"/>
  <c r="L6541" i="5"/>
  <c r="K6541" i="5"/>
  <c r="J6541" i="5"/>
  <c r="I6541" i="5"/>
  <c r="H6541" i="5"/>
  <c r="Q6541" i="5" s="1"/>
  <c r="G6541" i="5"/>
  <c r="F6541" i="5"/>
  <c r="E6541" i="5"/>
  <c r="D6541" i="5"/>
  <c r="P6541" i="5" s="1"/>
  <c r="C6541" i="5"/>
  <c r="B6541" i="5"/>
  <c r="A6541" i="5"/>
  <c r="N6541" i="5" s="1"/>
  <c r="G6540" i="5"/>
  <c r="F6540" i="5"/>
  <c r="O6540" i="5" s="1"/>
  <c r="E6540" i="5"/>
  <c r="D6540" i="5"/>
  <c r="P6540" i="5" s="1"/>
  <c r="C6540" i="5"/>
  <c r="B6540" i="5"/>
  <c r="A6540" i="5"/>
  <c r="P6539" i="5"/>
  <c r="K6539" i="5"/>
  <c r="J6539" i="5"/>
  <c r="G6539" i="5"/>
  <c r="F6539" i="5"/>
  <c r="O6539" i="5" s="1"/>
  <c r="E6539" i="5"/>
  <c r="D6539" i="5"/>
  <c r="C6539" i="5"/>
  <c r="B6539" i="5"/>
  <c r="A6539" i="5"/>
  <c r="G6538" i="5"/>
  <c r="F6538" i="5"/>
  <c r="O6538" i="5" s="1"/>
  <c r="E6538" i="5"/>
  <c r="D6538" i="5"/>
  <c r="P6538" i="5" s="1"/>
  <c r="C6538" i="5"/>
  <c r="B6538" i="5"/>
  <c r="A6538" i="5"/>
  <c r="P6537" i="5"/>
  <c r="M6537" i="5"/>
  <c r="L6537" i="5"/>
  <c r="G6537" i="5"/>
  <c r="F6537" i="5"/>
  <c r="E6537" i="5"/>
  <c r="D6537" i="5"/>
  <c r="C6537" i="5"/>
  <c r="B6537" i="5"/>
  <c r="A6537" i="5"/>
  <c r="P6536" i="5"/>
  <c r="O6536" i="5"/>
  <c r="M6536" i="5"/>
  <c r="L6536" i="5"/>
  <c r="K6536" i="5"/>
  <c r="J6536" i="5"/>
  <c r="G6536" i="5"/>
  <c r="I6536" i="5" s="1"/>
  <c r="F6536" i="5"/>
  <c r="E6536" i="5"/>
  <c r="D6536" i="5"/>
  <c r="C6536" i="5"/>
  <c r="B6536" i="5"/>
  <c r="A6536" i="5"/>
  <c r="O6535" i="5"/>
  <c r="M6535" i="5"/>
  <c r="L6535" i="5"/>
  <c r="K6535" i="5"/>
  <c r="J6535" i="5"/>
  <c r="I6535" i="5"/>
  <c r="H6535" i="5"/>
  <c r="Q6535" i="5" s="1"/>
  <c r="G6535" i="5"/>
  <c r="F6535" i="5"/>
  <c r="E6535" i="5"/>
  <c r="D6535" i="5"/>
  <c r="P6535" i="5" s="1"/>
  <c r="C6535" i="5"/>
  <c r="B6535" i="5"/>
  <c r="A6535" i="5"/>
  <c r="N6535" i="5" s="1"/>
  <c r="M6534" i="5"/>
  <c r="L6534" i="5"/>
  <c r="K6534" i="5"/>
  <c r="J6534" i="5"/>
  <c r="G6534" i="5"/>
  <c r="I6534" i="5" s="1"/>
  <c r="F6534" i="5"/>
  <c r="O6534" i="5" s="1"/>
  <c r="E6534" i="5"/>
  <c r="D6534" i="5"/>
  <c r="P6534" i="5" s="1"/>
  <c r="C6534" i="5"/>
  <c r="B6534" i="5"/>
  <c r="A6534" i="5"/>
  <c r="G6533" i="5"/>
  <c r="F6533" i="5"/>
  <c r="O6533" i="5" s="1"/>
  <c r="E6533" i="5"/>
  <c r="D6533" i="5"/>
  <c r="P6533" i="5" s="1"/>
  <c r="C6533" i="5"/>
  <c r="B6533" i="5"/>
  <c r="A6533" i="5"/>
  <c r="P6532" i="5"/>
  <c r="O6532" i="5"/>
  <c r="I6532" i="5"/>
  <c r="G6532" i="5"/>
  <c r="F6532" i="5"/>
  <c r="E6532" i="5"/>
  <c r="D6532" i="5"/>
  <c r="C6532" i="5"/>
  <c r="B6532" i="5"/>
  <c r="A6532" i="5"/>
  <c r="P6531" i="5"/>
  <c r="G6531" i="5"/>
  <c r="M6531" i="5" s="1"/>
  <c r="F6531" i="5"/>
  <c r="O6531" i="5" s="1"/>
  <c r="E6531" i="5"/>
  <c r="D6531" i="5"/>
  <c r="C6531" i="5"/>
  <c r="B6531" i="5"/>
  <c r="A6531" i="5"/>
  <c r="O6530" i="5"/>
  <c r="M6530" i="5"/>
  <c r="L6530" i="5"/>
  <c r="K6530" i="5"/>
  <c r="J6530" i="5"/>
  <c r="G6530" i="5"/>
  <c r="I6530" i="5" s="1"/>
  <c r="R6530" i="5" s="1"/>
  <c r="F6530" i="5"/>
  <c r="E6530" i="5"/>
  <c r="D6530" i="5"/>
  <c r="P6530" i="5" s="1"/>
  <c r="C6530" i="5"/>
  <c r="B6530" i="5"/>
  <c r="A6530" i="5"/>
  <c r="O6529" i="5"/>
  <c r="M6529" i="5"/>
  <c r="L6529" i="5"/>
  <c r="K6529" i="5"/>
  <c r="J6529" i="5"/>
  <c r="I6529" i="5"/>
  <c r="H6529" i="5"/>
  <c r="Q6529" i="5" s="1"/>
  <c r="G6529" i="5"/>
  <c r="F6529" i="5"/>
  <c r="E6529" i="5"/>
  <c r="D6529" i="5"/>
  <c r="P6529" i="5" s="1"/>
  <c r="C6529" i="5"/>
  <c r="B6529" i="5"/>
  <c r="A6529" i="5"/>
  <c r="G6528" i="5"/>
  <c r="F6528" i="5"/>
  <c r="O6528" i="5" s="1"/>
  <c r="E6528" i="5"/>
  <c r="D6528" i="5"/>
  <c r="P6528" i="5" s="1"/>
  <c r="C6528" i="5"/>
  <c r="B6528" i="5"/>
  <c r="A6528" i="5"/>
  <c r="P6527" i="5"/>
  <c r="K6527" i="5"/>
  <c r="J6527" i="5"/>
  <c r="G6527" i="5"/>
  <c r="F6527" i="5"/>
  <c r="O6527" i="5" s="1"/>
  <c r="E6527" i="5"/>
  <c r="D6527" i="5"/>
  <c r="C6527" i="5"/>
  <c r="B6527" i="5"/>
  <c r="A6527" i="5"/>
  <c r="G6526" i="5"/>
  <c r="F6526" i="5"/>
  <c r="O6526" i="5" s="1"/>
  <c r="E6526" i="5"/>
  <c r="D6526" i="5"/>
  <c r="P6526" i="5" s="1"/>
  <c r="C6526" i="5"/>
  <c r="B6526" i="5"/>
  <c r="A6526" i="5"/>
  <c r="P6525" i="5"/>
  <c r="M6525" i="5"/>
  <c r="L6525" i="5"/>
  <c r="G6525" i="5"/>
  <c r="F6525" i="5"/>
  <c r="E6525" i="5"/>
  <c r="D6525" i="5"/>
  <c r="C6525" i="5"/>
  <c r="B6525" i="5"/>
  <c r="A6525" i="5"/>
  <c r="P6524" i="5"/>
  <c r="O6524" i="5"/>
  <c r="M6524" i="5"/>
  <c r="L6524" i="5"/>
  <c r="K6524" i="5"/>
  <c r="J6524" i="5"/>
  <c r="G6524" i="5"/>
  <c r="I6524" i="5" s="1"/>
  <c r="F6524" i="5"/>
  <c r="E6524" i="5"/>
  <c r="D6524" i="5"/>
  <c r="C6524" i="5"/>
  <c r="B6524" i="5"/>
  <c r="A6524" i="5"/>
  <c r="O6523" i="5"/>
  <c r="M6523" i="5"/>
  <c r="L6523" i="5"/>
  <c r="K6523" i="5"/>
  <c r="J6523" i="5"/>
  <c r="I6523" i="5"/>
  <c r="H6523" i="5"/>
  <c r="Q6523" i="5" s="1"/>
  <c r="G6523" i="5"/>
  <c r="F6523" i="5"/>
  <c r="E6523" i="5"/>
  <c r="D6523" i="5"/>
  <c r="P6523" i="5" s="1"/>
  <c r="C6523" i="5"/>
  <c r="B6523" i="5"/>
  <c r="A6523" i="5"/>
  <c r="M6522" i="5"/>
  <c r="L6522" i="5"/>
  <c r="K6522" i="5"/>
  <c r="J6522" i="5"/>
  <c r="G6522" i="5"/>
  <c r="I6522" i="5" s="1"/>
  <c r="R6522" i="5" s="1"/>
  <c r="F6522" i="5"/>
  <c r="O6522" i="5" s="1"/>
  <c r="E6522" i="5"/>
  <c r="D6522" i="5"/>
  <c r="P6522" i="5" s="1"/>
  <c r="C6522" i="5"/>
  <c r="B6522" i="5"/>
  <c r="A6522" i="5"/>
  <c r="H6521" i="5"/>
  <c r="Q6521" i="5" s="1"/>
  <c r="G6521" i="5"/>
  <c r="F6521" i="5"/>
  <c r="O6521" i="5" s="1"/>
  <c r="E6521" i="5"/>
  <c r="D6521" i="5"/>
  <c r="P6521" i="5" s="1"/>
  <c r="C6521" i="5"/>
  <c r="B6521" i="5"/>
  <c r="A6521" i="5"/>
  <c r="P6520" i="5"/>
  <c r="O6520" i="5"/>
  <c r="I6520" i="5"/>
  <c r="G6520" i="5"/>
  <c r="F6520" i="5"/>
  <c r="E6520" i="5"/>
  <c r="D6520" i="5"/>
  <c r="C6520" i="5"/>
  <c r="B6520" i="5"/>
  <c r="A6520" i="5"/>
  <c r="G6519" i="5"/>
  <c r="M6519" i="5" s="1"/>
  <c r="F6519" i="5"/>
  <c r="O6519" i="5" s="1"/>
  <c r="E6519" i="5"/>
  <c r="D6519" i="5"/>
  <c r="P6519" i="5" s="1"/>
  <c r="C6519" i="5"/>
  <c r="B6519" i="5"/>
  <c r="A6519" i="5"/>
  <c r="O6518" i="5"/>
  <c r="M6518" i="5"/>
  <c r="L6518" i="5"/>
  <c r="K6518" i="5"/>
  <c r="J6518" i="5"/>
  <c r="G6518" i="5"/>
  <c r="I6518" i="5" s="1"/>
  <c r="R6518" i="5" s="1"/>
  <c r="F6518" i="5"/>
  <c r="E6518" i="5"/>
  <c r="D6518" i="5"/>
  <c r="P6518" i="5" s="1"/>
  <c r="C6518" i="5"/>
  <c r="B6518" i="5"/>
  <c r="A6518" i="5"/>
  <c r="O6517" i="5"/>
  <c r="M6517" i="5"/>
  <c r="L6517" i="5"/>
  <c r="K6517" i="5"/>
  <c r="J6517" i="5"/>
  <c r="I6517" i="5"/>
  <c r="H6517" i="5"/>
  <c r="Q6517" i="5" s="1"/>
  <c r="G6517" i="5"/>
  <c r="F6517" i="5"/>
  <c r="E6517" i="5"/>
  <c r="D6517" i="5"/>
  <c r="P6517" i="5" s="1"/>
  <c r="C6517" i="5"/>
  <c r="B6517" i="5"/>
  <c r="N6517" i="5" s="1"/>
  <c r="A6517" i="5"/>
  <c r="H6516" i="5"/>
  <c r="Q6516" i="5" s="1"/>
  <c r="G6516" i="5"/>
  <c r="F6516" i="5"/>
  <c r="O6516" i="5" s="1"/>
  <c r="E6516" i="5"/>
  <c r="D6516" i="5"/>
  <c r="P6516" i="5" s="1"/>
  <c r="C6516" i="5"/>
  <c r="B6516" i="5"/>
  <c r="A6516" i="5"/>
  <c r="P6515" i="5"/>
  <c r="K6515" i="5"/>
  <c r="J6515" i="5"/>
  <c r="G6515" i="5"/>
  <c r="F6515" i="5"/>
  <c r="O6515" i="5" s="1"/>
  <c r="E6515" i="5"/>
  <c r="D6515" i="5"/>
  <c r="C6515" i="5"/>
  <c r="B6515" i="5"/>
  <c r="A6515" i="5"/>
  <c r="G6514" i="5"/>
  <c r="F6514" i="5"/>
  <c r="O6514" i="5" s="1"/>
  <c r="E6514" i="5"/>
  <c r="D6514" i="5"/>
  <c r="P6514" i="5" s="1"/>
  <c r="C6514" i="5"/>
  <c r="B6514" i="5"/>
  <c r="A6514" i="5"/>
  <c r="P6513" i="5"/>
  <c r="M6513" i="5"/>
  <c r="L6513" i="5"/>
  <c r="G6513" i="5"/>
  <c r="F6513" i="5"/>
  <c r="O6513" i="5" s="1"/>
  <c r="E6513" i="5"/>
  <c r="D6513" i="5"/>
  <c r="C6513" i="5"/>
  <c r="B6513" i="5"/>
  <c r="A6513" i="5"/>
  <c r="P6512" i="5"/>
  <c r="O6512" i="5"/>
  <c r="M6512" i="5"/>
  <c r="L6512" i="5"/>
  <c r="K6512" i="5"/>
  <c r="J6512" i="5"/>
  <c r="G6512" i="5"/>
  <c r="I6512" i="5" s="1"/>
  <c r="F6512" i="5"/>
  <c r="E6512" i="5"/>
  <c r="D6512" i="5"/>
  <c r="C6512" i="5"/>
  <c r="B6512" i="5"/>
  <c r="A6512" i="5"/>
  <c r="O6511" i="5"/>
  <c r="M6511" i="5"/>
  <c r="L6511" i="5"/>
  <c r="K6511" i="5"/>
  <c r="J6511" i="5"/>
  <c r="I6511" i="5"/>
  <c r="H6511" i="5"/>
  <c r="Q6511" i="5" s="1"/>
  <c r="G6511" i="5"/>
  <c r="F6511" i="5"/>
  <c r="E6511" i="5"/>
  <c r="D6511" i="5"/>
  <c r="P6511" i="5" s="1"/>
  <c r="C6511" i="5"/>
  <c r="B6511" i="5"/>
  <c r="A6511" i="5"/>
  <c r="N6511" i="5" s="1"/>
  <c r="M6510" i="5"/>
  <c r="L6510" i="5"/>
  <c r="K6510" i="5"/>
  <c r="J6510" i="5"/>
  <c r="G6510" i="5"/>
  <c r="I6510" i="5" s="1"/>
  <c r="R6510" i="5" s="1"/>
  <c r="F6510" i="5"/>
  <c r="O6510" i="5" s="1"/>
  <c r="E6510" i="5"/>
  <c r="D6510" i="5"/>
  <c r="P6510" i="5" s="1"/>
  <c r="C6510" i="5"/>
  <c r="B6510" i="5"/>
  <c r="A6510" i="5"/>
  <c r="G6509" i="5"/>
  <c r="F6509" i="5"/>
  <c r="O6509" i="5" s="1"/>
  <c r="E6509" i="5"/>
  <c r="D6509" i="5"/>
  <c r="P6509" i="5" s="1"/>
  <c r="C6509" i="5"/>
  <c r="B6509" i="5"/>
  <c r="A6509" i="5"/>
  <c r="P6508" i="5"/>
  <c r="O6508" i="5"/>
  <c r="I6508" i="5"/>
  <c r="G6508" i="5"/>
  <c r="F6508" i="5"/>
  <c r="E6508" i="5"/>
  <c r="D6508" i="5"/>
  <c r="C6508" i="5"/>
  <c r="B6508" i="5"/>
  <c r="A6508" i="5"/>
  <c r="G6507" i="5"/>
  <c r="M6507" i="5" s="1"/>
  <c r="F6507" i="5"/>
  <c r="O6507" i="5" s="1"/>
  <c r="E6507" i="5"/>
  <c r="D6507" i="5"/>
  <c r="P6507" i="5" s="1"/>
  <c r="C6507" i="5"/>
  <c r="B6507" i="5"/>
  <c r="A6507" i="5"/>
  <c r="O6506" i="5"/>
  <c r="M6506" i="5"/>
  <c r="L6506" i="5"/>
  <c r="K6506" i="5"/>
  <c r="J6506" i="5"/>
  <c r="G6506" i="5"/>
  <c r="I6506" i="5" s="1"/>
  <c r="R6506" i="5" s="1"/>
  <c r="F6506" i="5"/>
  <c r="E6506" i="5"/>
  <c r="D6506" i="5"/>
  <c r="P6506" i="5" s="1"/>
  <c r="C6506" i="5"/>
  <c r="B6506" i="5"/>
  <c r="A6506" i="5"/>
  <c r="O6505" i="5"/>
  <c r="M6505" i="5"/>
  <c r="L6505" i="5"/>
  <c r="K6505" i="5"/>
  <c r="J6505" i="5"/>
  <c r="I6505" i="5"/>
  <c r="H6505" i="5"/>
  <c r="Q6505" i="5" s="1"/>
  <c r="G6505" i="5"/>
  <c r="F6505" i="5"/>
  <c r="E6505" i="5"/>
  <c r="D6505" i="5"/>
  <c r="P6505" i="5" s="1"/>
  <c r="C6505" i="5"/>
  <c r="B6505" i="5"/>
  <c r="N6505" i="5" s="1"/>
  <c r="A6505" i="5"/>
  <c r="G6504" i="5"/>
  <c r="F6504" i="5"/>
  <c r="O6504" i="5" s="1"/>
  <c r="E6504" i="5"/>
  <c r="D6504" i="5"/>
  <c r="P6504" i="5" s="1"/>
  <c r="C6504" i="5"/>
  <c r="B6504" i="5"/>
  <c r="A6504" i="5"/>
  <c r="P6503" i="5"/>
  <c r="K6503" i="5"/>
  <c r="J6503" i="5"/>
  <c r="G6503" i="5"/>
  <c r="F6503" i="5"/>
  <c r="O6503" i="5" s="1"/>
  <c r="E6503" i="5"/>
  <c r="D6503" i="5"/>
  <c r="C6503" i="5"/>
  <c r="B6503" i="5"/>
  <c r="A6503" i="5"/>
  <c r="G6502" i="5"/>
  <c r="F6502" i="5"/>
  <c r="O6502" i="5" s="1"/>
  <c r="E6502" i="5"/>
  <c r="D6502" i="5"/>
  <c r="P6502" i="5" s="1"/>
  <c r="C6502" i="5"/>
  <c r="B6502" i="5"/>
  <c r="A6502" i="5"/>
  <c r="P6501" i="5"/>
  <c r="L6501" i="5"/>
  <c r="G6501" i="5"/>
  <c r="F6501" i="5"/>
  <c r="O6501" i="5" s="1"/>
  <c r="E6501" i="5"/>
  <c r="D6501" i="5"/>
  <c r="C6501" i="5"/>
  <c r="B6501" i="5"/>
  <c r="A6501" i="5"/>
  <c r="O6500" i="5"/>
  <c r="M6500" i="5"/>
  <c r="L6500" i="5"/>
  <c r="K6500" i="5"/>
  <c r="J6500" i="5"/>
  <c r="G6500" i="5"/>
  <c r="I6500" i="5" s="1"/>
  <c r="F6500" i="5"/>
  <c r="E6500" i="5"/>
  <c r="D6500" i="5"/>
  <c r="P6500" i="5" s="1"/>
  <c r="C6500" i="5"/>
  <c r="B6500" i="5"/>
  <c r="A6500" i="5"/>
  <c r="O6499" i="5"/>
  <c r="M6499" i="5"/>
  <c r="L6499" i="5"/>
  <c r="K6499" i="5"/>
  <c r="J6499" i="5"/>
  <c r="I6499" i="5"/>
  <c r="H6499" i="5"/>
  <c r="Q6499" i="5" s="1"/>
  <c r="G6499" i="5"/>
  <c r="F6499" i="5"/>
  <c r="E6499" i="5"/>
  <c r="D6499" i="5"/>
  <c r="P6499" i="5" s="1"/>
  <c r="C6499" i="5"/>
  <c r="B6499" i="5"/>
  <c r="A6499" i="5"/>
  <c r="M6498" i="5"/>
  <c r="L6498" i="5"/>
  <c r="K6498" i="5"/>
  <c r="J6498" i="5"/>
  <c r="G6498" i="5"/>
  <c r="I6498" i="5" s="1"/>
  <c r="F6498" i="5"/>
  <c r="O6498" i="5" s="1"/>
  <c r="E6498" i="5"/>
  <c r="D6498" i="5"/>
  <c r="P6498" i="5" s="1"/>
  <c r="C6498" i="5"/>
  <c r="B6498" i="5"/>
  <c r="A6498" i="5"/>
  <c r="J6497" i="5"/>
  <c r="H6497" i="5"/>
  <c r="Q6497" i="5" s="1"/>
  <c r="G6497" i="5"/>
  <c r="F6497" i="5"/>
  <c r="O6497" i="5" s="1"/>
  <c r="E6497" i="5"/>
  <c r="D6497" i="5"/>
  <c r="P6497" i="5" s="1"/>
  <c r="C6497" i="5"/>
  <c r="B6497" i="5"/>
  <c r="A6497" i="5"/>
  <c r="Q6496" i="5"/>
  <c r="P6496" i="5"/>
  <c r="O6496" i="5"/>
  <c r="I6496" i="5"/>
  <c r="H6496" i="5"/>
  <c r="G6496" i="5"/>
  <c r="F6496" i="5"/>
  <c r="E6496" i="5"/>
  <c r="D6496" i="5"/>
  <c r="C6496" i="5"/>
  <c r="B6496" i="5"/>
  <c r="A6496" i="5"/>
  <c r="G6495" i="5"/>
  <c r="M6495" i="5" s="1"/>
  <c r="F6495" i="5"/>
  <c r="O6495" i="5" s="1"/>
  <c r="E6495" i="5"/>
  <c r="D6495" i="5"/>
  <c r="P6495" i="5" s="1"/>
  <c r="C6495" i="5"/>
  <c r="B6495" i="5"/>
  <c r="A6495" i="5"/>
  <c r="O6494" i="5"/>
  <c r="M6494" i="5"/>
  <c r="L6494" i="5"/>
  <c r="K6494" i="5"/>
  <c r="J6494" i="5"/>
  <c r="G6494" i="5"/>
  <c r="I6494" i="5" s="1"/>
  <c r="F6494" i="5"/>
  <c r="E6494" i="5"/>
  <c r="D6494" i="5"/>
  <c r="P6494" i="5" s="1"/>
  <c r="C6494" i="5"/>
  <c r="B6494" i="5"/>
  <c r="A6494" i="5"/>
  <c r="O6493" i="5"/>
  <c r="M6493" i="5"/>
  <c r="L6493" i="5"/>
  <c r="K6493" i="5"/>
  <c r="J6493" i="5"/>
  <c r="I6493" i="5"/>
  <c r="H6493" i="5"/>
  <c r="Q6493" i="5" s="1"/>
  <c r="G6493" i="5"/>
  <c r="F6493" i="5"/>
  <c r="E6493" i="5"/>
  <c r="D6493" i="5"/>
  <c r="P6493" i="5" s="1"/>
  <c r="C6493" i="5"/>
  <c r="B6493" i="5"/>
  <c r="N6493" i="5" s="1"/>
  <c r="A6493" i="5"/>
  <c r="G6492" i="5"/>
  <c r="F6492" i="5"/>
  <c r="O6492" i="5" s="1"/>
  <c r="E6492" i="5"/>
  <c r="D6492" i="5"/>
  <c r="P6492" i="5" s="1"/>
  <c r="C6492" i="5"/>
  <c r="B6492" i="5"/>
  <c r="A6492" i="5"/>
  <c r="K6491" i="5"/>
  <c r="J6491" i="5"/>
  <c r="G6491" i="5"/>
  <c r="F6491" i="5"/>
  <c r="O6491" i="5" s="1"/>
  <c r="E6491" i="5"/>
  <c r="D6491" i="5"/>
  <c r="P6491" i="5" s="1"/>
  <c r="C6491" i="5"/>
  <c r="B6491" i="5"/>
  <c r="A6491" i="5"/>
  <c r="G6490" i="5"/>
  <c r="F6490" i="5"/>
  <c r="O6490" i="5" s="1"/>
  <c r="E6490" i="5"/>
  <c r="D6490" i="5"/>
  <c r="P6490" i="5" s="1"/>
  <c r="C6490" i="5"/>
  <c r="B6490" i="5"/>
  <c r="A6490" i="5"/>
  <c r="P6489" i="5"/>
  <c r="G6489" i="5"/>
  <c r="F6489" i="5"/>
  <c r="E6489" i="5"/>
  <c r="D6489" i="5"/>
  <c r="C6489" i="5"/>
  <c r="B6489" i="5"/>
  <c r="A6489" i="5"/>
  <c r="O6488" i="5"/>
  <c r="M6488" i="5"/>
  <c r="L6488" i="5"/>
  <c r="K6488" i="5"/>
  <c r="J6488" i="5"/>
  <c r="G6488" i="5"/>
  <c r="I6488" i="5" s="1"/>
  <c r="F6488" i="5"/>
  <c r="E6488" i="5"/>
  <c r="D6488" i="5"/>
  <c r="P6488" i="5" s="1"/>
  <c r="C6488" i="5"/>
  <c r="B6488" i="5"/>
  <c r="A6488" i="5"/>
  <c r="O6487" i="5"/>
  <c r="M6487" i="5"/>
  <c r="L6487" i="5"/>
  <c r="K6487" i="5"/>
  <c r="J6487" i="5"/>
  <c r="I6487" i="5"/>
  <c r="H6487" i="5"/>
  <c r="Q6487" i="5" s="1"/>
  <c r="G6487" i="5"/>
  <c r="F6487" i="5"/>
  <c r="E6487" i="5"/>
  <c r="D6487" i="5"/>
  <c r="P6487" i="5" s="1"/>
  <c r="C6487" i="5"/>
  <c r="B6487" i="5"/>
  <c r="A6487" i="5"/>
  <c r="R6486" i="5"/>
  <c r="O6486" i="5"/>
  <c r="M6486" i="5"/>
  <c r="L6486" i="5"/>
  <c r="K6486" i="5"/>
  <c r="J6486" i="5"/>
  <c r="I6486" i="5"/>
  <c r="H6486" i="5"/>
  <c r="Q6486" i="5" s="1"/>
  <c r="G6486" i="5"/>
  <c r="F6486" i="5"/>
  <c r="E6486" i="5"/>
  <c r="D6486" i="5"/>
  <c r="P6486" i="5" s="1"/>
  <c r="C6486" i="5"/>
  <c r="B6486" i="5"/>
  <c r="A6486" i="5"/>
  <c r="P6485" i="5"/>
  <c r="M6485" i="5"/>
  <c r="J6485" i="5"/>
  <c r="I6485" i="5"/>
  <c r="H6485" i="5"/>
  <c r="Q6485" i="5" s="1"/>
  <c r="G6485" i="5"/>
  <c r="F6485" i="5"/>
  <c r="O6485" i="5" s="1"/>
  <c r="E6485" i="5"/>
  <c r="D6485" i="5"/>
  <c r="C6485" i="5"/>
  <c r="B6485" i="5"/>
  <c r="A6485" i="5"/>
  <c r="P6484" i="5"/>
  <c r="G6484" i="5"/>
  <c r="K6484" i="5" s="1"/>
  <c r="F6484" i="5"/>
  <c r="O6484" i="5" s="1"/>
  <c r="E6484" i="5"/>
  <c r="D6484" i="5"/>
  <c r="C6484" i="5"/>
  <c r="B6484" i="5"/>
  <c r="A6484" i="5"/>
  <c r="L6483" i="5"/>
  <c r="I6483" i="5"/>
  <c r="G6483" i="5"/>
  <c r="F6483" i="5"/>
  <c r="O6483" i="5" s="1"/>
  <c r="E6483" i="5"/>
  <c r="D6483" i="5"/>
  <c r="P6483" i="5" s="1"/>
  <c r="C6483" i="5"/>
  <c r="B6483" i="5"/>
  <c r="A6483" i="5"/>
  <c r="O6482" i="5"/>
  <c r="M6482" i="5"/>
  <c r="L6482" i="5"/>
  <c r="G6482" i="5"/>
  <c r="F6482" i="5"/>
  <c r="E6482" i="5"/>
  <c r="D6482" i="5"/>
  <c r="C6482" i="5"/>
  <c r="B6482" i="5"/>
  <c r="A6482" i="5"/>
  <c r="O6481" i="5"/>
  <c r="M6481" i="5"/>
  <c r="L6481" i="5"/>
  <c r="K6481" i="5"/>
  <c r="J6481" i="5"/>
  <c r="I6481" i="5"/>
  <c r="H6481" i="5"/>
  <c r="Q6481" i="5" s="1"/>
  <c r="G6481" i="5"/>
  <c r="F6481" i="5"/>
  <c r="E6481" i="5"/>
  <c r="D6481" i="5"/>
  <c r="P6481" i="5" s="1"/>
  <c r="C6481" i="5"/>
  <c r="B6481" i="5"/>
  <c r="A6481" i="5"/>
  <c r="O6480" i="5"/>
  <c r="M6480" i="5"/>
  <c r="L6480" i="5"/>
  <c r="G6480" i="5"/>
  <c r="H6480" i="5" s="1"/>
  <c r="Q6480" i="5" s="1"/>
  <c r="F6480" i="5"/>
  <c r="E6480" i="5"/>
  <c r="D6480" i="5"/>
  <c r="P6480" i="5" s="1"/>
  <c r="C6480" i="5"/>
  <c r="B6480" i="5"/>
  <c r="A6480" i="5"/>
  <c r="P6479" i="5"/>
  <c r="K6479" i="5"/>
  <c r="H6479" i="5"/>
  <c r="Q6479" i="5" s="1"/>
  <c r="G6479" i="5"/>
  <c r="J6479" i="5" s="1"/>
  <c r="F6479" i="5"/>
  <c r="O6479" i="5" s="1"/>
  <c r="E6479" i="5"/>
  <c r="D6479" i="5"/>
  <c r="C6479" i="5"/>
  <c r="B6479" i="5"/>
  <c r="A6479" i="5"/>
  <c r="G6478" i="5"/>
  <c r="F6478" i="5"/>
  <c r="O6478" i="5" s="1"/>
  <c r="E6478" i="5"/>
  <c r="D6478" i="5"/>
  <c r="P6478" i="5" s="1"/>
  <c r="C6478" i="5"/>
  <c r="B6478" i="5"/>
  <c r="A6478" i="5"/>
  <c r="P6477" i="5"/>
  <c r="O6477" i="5"/>
  <c r="I6477" i="5"/>
  <c r="G6477" i="5"/>
  <c r="M6477" i="5" s="1"/>
  <c r="F6477" i="5"/>
  <c r="E6477" i="5"/>
  <c r="D6477" i="5"/>
  <c r="C6477" i="5"/>
  <c r="B6477" i="5"/>
  <c r="A6477" i="5"/>
  <c r="P6476" i="5"/>
  <c r="O6476" i="5"/>
  <c r="M6476" i="5"/>
  <c r="L6476" i="5"/>
  <c r="K6476" i="5"/>
  <c r="J6476" i="5"/>
  <c r="G6476" i="5"/>
  <c r="F6476" i="5"/>
  <c r="E6476" i="5"/>
  <c r="D6476" i="5"/>
  <c r="C6476" i="5"/>
  <c r="B6476" i="5"/>
  <c r="A6476" i="5"/>
  <c r="O6475" i="5"/>
  <c r="M6475" i="5"/>
  <c r="L6475" i="5"/>
  <c r="K6475" i="5"/>
  <c r="J6475" i="5"/>
  <c r="I6475" i="5"/>
  <c r="R6475" i="5" s="1"/>
  <c r="H6475" i="5"/>
  <c r="Q6475" i="5" s="1"/>
  <c r="G6475" i="5"/>
  <c r="F6475" i="5"/>
  <c r="E6475" i="5"/>
  <c r="D6475" i="5"/>
  <c r="P6475" i="5" s="1"/>
  <c r="C6475" i="5"/>
  <c r="B6475" i="5"/>
  <c r="A6475" i="5"/>
  <c r="O6474" i="5"/>
  <c r="M6474" i="5"/>
  <c r="G6474" i="5"/>
  <c r="F6474" i="5"/>
  <c r="E6474" i="5"/>
  <c r="D6474" i="5"/>
  <c r="P6474" i="5" s="1"/>
  <c r="C6474" i="5"/>
  <c r="B6474" i="5"/>
  <c r="A6474" i="5"/>
  <c r="Q6473" i="5"/>
  <c r="P6473" i="5"/>
  <c r="M6473" i="5"/>
  <c r="K6473" i="5"/>
  <c r="J6473" i="5"/>
  <c r="I6473" i="5"/>
  <c r="H6473" i="5"/>
  <c r="G6473" i="5"/>
  <c r="L6473" i="5" s="1"/>
  <c r="F6473" i="5"/>
  <c r="O6473" i="5" s="1"/>
  <c r="E6473" i="5"/>
  <c r="D6473" i="5"/>
  <c r="C6473" i="5"/>
  <c r="B6473" i="5"/>
  <c r="A6473" i="5"/>
  <c r="H6472" i="5"/>
  <c r="Q6472" i="5" s="1"/>
  <c r="G6472" i="5"/>
  <c r="F6472" i="5"/>
  <c r="O6472" i="5" s="1"/>
  <c r="E6472" i="5"/>
  <c r="D6472" i="5"/>
  <c r="P6472" i="5" s="1"/>
  <c r="C6472" i="5"/>
  <c r="B6472" i="5"/>
  <c r="A6472" i="5"/>
  <c r="P6471" i="5"/>
  <c r="O6471" i="5"/>
  <c r="L6471" i="5"/>
  <c r="G6471" i="5"/>
  <c r="F6471" i="5"/>
  <c r="E6471" i="5"/>
  <c r="D6471" i="5"/>
  <c r="C6471" i="5"/>
  <c r="B6471" i="5"/>
  <c r="A6471" i="5"/>
  <c r="O6470" i="5"/>
  <c r="G6470" i="5"/>
  <c r="M6470" i="5" s="1"/>
  <c r="F6470" i="5"/>
  <c r="E6470" i="5"/>
  <c r="D6470" i="5"/>
  <c r="P6470" i="5" s="1"/>
  <c r="C6470" i="5"/>
  <c r="B6470" i="5"/>
  <c r="A6470" i="5"/>
  <c r="O6469" i="5"/>
  <c r="M6469" i="5"/>
  <c r="L6469" i="5"/>
  <c r="K6469" i="5"/>
  <c r="J6469" i="5"/>
  <c r="I6469" i="5"/>
  <c r="R6469" i="5" s="1"/>
  <c r="H6469" i="5"/>
  <c r="Q6469" i="5" s="1"/>
  <c r="G6469" i="5"/>
  <c r="F6469" i="5"/>
  <c r="E6469" i="5"/>
  <c r="D6469" i="5"/>
  <c r="P6469" i="5" s="1"/>
  <c r="C6469" i="5"/>
  <c r="B6469" i="5"/>
  <c r="A6469" i="5"/>
  <c r="O6468" i="5"/>
  <c r="H6468" i="5"/>
  <c r="Q6468" i="5" s="1"/>
  <c r="G6468" i="5"/>
  <c r="J6468" i="5" s="1"/>
  <c r="F6468" i="5"/>
  <c r="E6468" i="5"/>
  <c r="D6468" i="5"/>
  <c r="P6468" i="5" s="1"/>
  <c r="C6468" i="5"/>
  <c r="B6468" i="5"/>
  <c r="A6468" i="5"/>
  <c r="Q6467" i="5"/>
  <c r="P6467" i="5"/>
  <c r="M6467" i="5"/>
  <c r="K6467" i="5"/>
  <c r="J6467" i="5"/>
  <c r="I6467" i="5"/>
  <c r="H6467" i="5"/>
  <c r="G6467" i="5"/>
  <c r="L6467" i="5" s="1"/>
  <c r="F6467" i="5"/>
  <c r="O6467" i="5" s="1"/>
  <c r="E6467" i="5"/>
  <c r="D6467" i="5"/>
  <c r="C6467" i="5"/>
  <c r="B6467" i="5"/>
  <c r="A6467" i="5"/>
  <c r="G6466" i="5"/>
  <c r="I6466" i="5" s="1"/>
  <c r="F6466" i="5"/>
  <c r="O6466" i="5" s="1"/>
  <c r="E6466" i="5"/>
  <c r="D6466" i="5"/>
  <c r="P6466" i="5" s="1"/>
  <c r="C6466" i="5"/>
  <c r="B6466" i="5"/>
  <c r="A6466" i="5"/>
  <c r="P6465" i="5"/>
  <c r="O6465" i="5"/>
  <c r="M6465" i="5"/>
  <c r="L6465" i="5"/>
  <c r="I6465" i="5"/>
  <c r="G6465" i="5"/>
  <c r="F6465" i="5"/>
  <c r="E6465" i="5"/>
  <c r="D6465" i="5"/>
  <c r="C6465" i="5"/>
  <c r="B6465" i="5"/>
  <c r="A6465" i="5"/>
  <c r="P6464" i="5"/>
  <c r="O6464" i="5"/>
  <c r="G6464" i="5"/>
  <c r="F6464" i="5"/>
  <c r="E6464" i="5"/>
  <c r="D6464" i="5"/>
  <c r="C6464" i="5"/>
  <c r="B6464" i="5"/>
  <c r="A6464" i="5"/>
  <c r="O6463" i="5"/>
  <c r="M6463" i="5"/>
  <c r="L6463" i="5"/>
  <c r="K6463" i="5"/>
  <c r="J6463" i="5"/>
  <c r="I6463" i="5"/>
  <c r="H6463" i="5"/>
  <c r="Q6463" i="5" s="1"/>
  <c r="G6463" i="5"/>
  <c r="F6463" i="5"/>
  <c r="E6463" i="5"/>
  <c r="D6463" i="5"/>
  <c r="P6463" i="5" s="1"/>
  <c r="C6463" i="5"/>
  <c r="B6463" i="5"/>
  <c r="N6463" i="5" s="1"/>
  <c r="A6463" i="5"/>
  <c r="G6462" i="5"/>
  <c r="F6462" i="5"/>
  <c r="O6462" i="5" s="1"/>
  <c r="E6462" i="5"/>
  <c r="D6462" i="5"/>
  <c r="P6462" i="5" s="1"/>
  <c r="C6462" i="5"/>
  <c r="B6462" i="5"/>
  <c r="A6462" i="5"/>
  <c r="P6461" i="5"/>
  <c r="M6461" i="5"/>
  <c r="K6461" i="5"/>
  <c r="J6461" i="5"/>
  <c r="G6461" i="5"/>
  <c r="L6461" i="5" s="1"/>
  <c r="F6461" i="5"/>
  <c r="O6461" i="5" s="1"/>
  <c r="E6461" i="5"/>
  <c r="D6461" i="5"/>
  <c r="C6461" i="5"/>
  <c r="B6461" i="5"/>
  <c r="A6461" i="5"/>
  <c r="G6460" i="5"/>
  <c r="F6460" i="5"/>
  <c r="O6460" i="5" s="1"/>
  <c r="E6460" i="5"/>
  <c r="D6460" i="5"/>
  <c r="C6460" i="5"/>
  <c r="B6460" i="5"/>
  <c r="A6460" i="5"/>
  <c r="P6459" i="5"/>
  <c r="O6459" i="5"/>
  <c r="M6459" i="5"/>
  <c r="L6459" i="5"/>
  <c r="I6459" i="5"/>
  <c r="G6459" i="5"/>
  <c r="F6459" i="5"/>
  <c r="E6459" i="5"/>
  <c r="D6459" i="5"/>
  <c r="C6459" i="5"/>
  <c r="B6459" i="5"/>
  <c r="A6459" i="5"/>
  <c r="P6458" i="5"/>
  <c r="O6458" i="5"/>
  <c r="J6458" i="5"/>
  <c r="G6458" i="5"/>
  <c r="M6458" i="5" s="1"/>
  <c r="F6458" i="5"/>
  <c r="E6458" i="5"/>
  <c r="D6458" i="5"/>
  <c r="C6458" i="5"/>
  <c r="B6458" i="5"/>
  <c r="A6458" i="5"/>
  <c r="Q6457" i="5"/>
  <c r="O6457" i="5"/>
  <c r="M6457" i="5"/>
  <c r="L6457" i="5"/>
  <c r="K6457" i="5"/>
  <c r="J6457" i="5"/>
  <c r="I6457" i="5"/>
  <c r="H6457" i="5"/>
  <c r="G6457" i="5"/>
  <c r="F6457" i="5"/>
  <c r="E6457" i="5"/>
  <c r="D6457" i="5"/>
  <c r="P6457" i="5" s="1"/>
  <c r="C6457" i="5"/>
  <c r="B6457" i="5"/>
  <c r="A6457" i="5"/>
  <c r="N6457" i="5" s="1"/>
  <c r="J6456" i="5"/>
  <c r="H6456" i="5"/>
  <c r="Q6456" i="5" s="1"/>
  <c r="G6456" i="5"/>
  <c r="F6456" i="5"/>
  <c r="O6456" i="5" s="1"/>
  <c r="E6456" i="5"/>
  <c r="D6456" i="5"/>
  <c r="P6456" i="5" s="1"/>
  <c r="C6456" i="5"/>
  <c r="B6456" i="5"/>
  <c r="A6456" i="5"/>
  <c r="R6455" i="5"/>
  <c r="Q6455" i="5"/>
  <c r="P6455" i="5"/>
  <c r="M6455" i="5"/>
  <c r="K6455" i="5"/>
  <c r="J6455" i="5"/>
  <c r="I6455" i="5"/>
  <c r="H6455" i="5"/>
  <c r="G6455" i="5"/>
  <c r="L6455" i="5" s="1"/>
  <c r="F6455" i="5"/>
  <c r="O6455" i="5" s="1"/>
  <c r="E6455" i="5"/>
  <c r="D6455" i="5"/>
  <c r="C6455" i="5"/>
  <c r="B6455" i="5"/>
  <c r="A6455" i="5"/>
  <c r="N6455" i="5" s="1"/>
  <c r="I6454" i="5"/>
  <c r="H6454" i="5"/>
  <c r="Q6454" i="5" s="1"/>
  <c r="G6454" i="5"/>
  <c r="F6454" i="5"/>
  <c r="O6454" i="5" s="1"/>
  <c r="E6454" i="5"/>
  <c r="D6454" i="5"/>
  <c r="P6454" i="5" s="1"/>
  <c r="C6454" i="5"/>
  <c r="B6454" i="5"/>
  <c r="A6454" i="5"/>
  <c r="O6453" i="5"/>
  <c r="M6453" i="5"/>
  <c r="G6453" i="5"/>
  <c r="F6453" i="5"/>
  <c r="E6453" i="5"/>
  <c r="D6453" i="5"/>
  <c r="P6453" i="5" s="1"/>
  <c r="C6453" i="5"/>
  <c r="B6453" i="5"/>
  <c r="A6453" i="5"/>
  <c r="O6452" i="5"/>
  <c r="K6452" i="5"/>
  <c r="G6452" i="5"/>
  <c r="F6452" i="5"/>
  <c r="E6452" i="5"/>
  <c r="D6452" i="5"/>
  <c r="P6452" i="5" s="1"/>
  <c r="C6452" i="5"/>
  <c r="B6452" i="5"/>
  <c r="A6452" i="5"/>
  <c r="Q6451" i="5"/>
  <c r="O6451" i="5"/>
  <c r="M6451" i="5"/>
  <c r="L6451" i="5"/>
  <c r="K6451" i="5"/>
  <c r="J6451" i="5"/>
  <c r="I6451" i="5"/>
  <c r="H6451" i="5"/>
  <c r="G6451" i="5"/>
  <c r="F6451" i="5"/>
  <c r="E6451" i="5"/>
  <c r="D6451" i="5"/>
  <c r="P6451" i="5" s="1"/>
  <c r="C6451" i="5"/>
  <c r="B6451" i="5"/>
  <c r="A6451" i="5"/>
  <c r="J6450" i="5"/>
  <c r="I6450" i="5"/>
  <c r="H6450" i="5"/>
  <c r="Q6450" i="5" s="1"/>
  <c r="G6450" i="5"/>
  <c r="F6450" i="5"/>
  <c r="O6450" i="5" s="1"/>
  <c r="E6450" i="5"/>
  <c r="D6450" i="5"/>
  <c r="P6450" i="5" s="1"/>
  <c r="C6450" i="5"/>
  <c r="B6450" i="5"/>
  <c r="A6450" i="5"/>
  <c r="M6449" i="5"/>
  <c r="G6449" i="5"/>
  <c r="L6449" i="5" s="1"/>
  <c r="F6449" i="5"/>
  <c r="O6449" i="5" s="1"/>
  <c r="E6449" i="5"/>
  <c r="D6449" i="5"/>
  <c r="P6449" i="5" s="1"/>
  <c r="C6449" i="5"/>
  <c r="B6449" i="5"/>
  <c r="A6449" i="5"/>
  <c r="P6448" i="5"/>
  <c r="O6448" i="5"/>
  <c r="I6448" i="5"/>
  <c r="G6448" i="5"/>
  <c r="H6448" i="5" s="1"/>
  <c r="Q6448" i="5" s="1"/>
  <c r="F6448" i="5"/>
  <c r="E6448" i="5"/>
  <c r="D6448" i="5"/>
  <c r="C6448" i="5"/>
  <c r="B6448" i="5"/>
  <c r="A6448" i="5"/>
  <c r="P6447" i="5"/>
  <c r="O6447" i="5"/>
  <c r="M6447" i="5"/>
  <c r="L6447" i="5"/>
  <c r="I6447" i="5"/>
  <c r="G6447" i="5"/>
  <c r="F6447" i="5"/>
  <c r="E6447" i="5"/>
  <c r="D6447" i="5"/>
  <c r="C6447" i="5"/>
  <c r="B6447" i="5"/>
  <c r="A6447" i="5"/>
  <c r="O6446" i="5"/>
  <c r="J6446" i="5"/>
  <c r="G6446" i="5"/>
  <c r="F6446" i="5"/>
  <c r="E6446" i="5"/>
  <c r="D6446" i="5"/>
  <c r="P6446" i="5" s="1"/>
  <c r="C6446" i="5"/>
  <c r="B6446" i="5"/>
  <c r="A6446" i="5"/>
  <c r="Q6445" i="5"/>
  <c r="O6445" i="5"/>
  <c r="M6445" i="5"/>
  <c r="L6445" i="5"/>
  <c r="K6445" i="5"/>
  <c r="J6445" i="5"/>
  <c r="I6445" i="5"/>
  <c r="H6445" i="5"/>
  <c r="G6445" i="5"/>
  <c r="F6445" i="5"/>
  <c r="E6445" i="5"/>
  <c r="D6445" i="5"/>
  <c r="P6445" i="5" s="1"/>
  <c r="C6445" i="5"/>
  <c r="B6445" i="5"/>
  <c r="A6445" i="5"/>
  <c r="N6445" i="5" s="1"/>
  <c r="M6444" i="5"/>
  <c r="L6444" i="5"/>
  <c r="K6444" i="5"/>
  <c r="J6444" i="5"/>
  <c r="I6444" i="5"/>
  <c r="H6444" i="5"/>
  <c r="Q6444" i="5" s="1"/>
  <c r="G6444" i="5"/>
  <c r="F6444" i="5"/>
  <c r="O6444" i="5" s="1"/>
  <c r="E6444" i="5"/>
  <c r="D6444" i="5"/>
  <c r="P6444" i="5" s="1"/>
  <c r="C6444" i="5"/>
  <c r="B6444" i="5"/>
  <c r="A6444" i="5"/>
  <c r="P6443" i="5"/>
  <c r="H6443" i="5"/>
  <c r="Q6443" i="5" s="1"/>
  <c r="G6443" i="5"/>
  <c r="F6443" i="5"/>
  <c r="O6443" i="5" s="1"/>
  <c r="E6443" i="5"/>
  <c r="D6443" i="5"/>
  <c r="C6443" i="5"/>
  <c r="B6443" i="5"/>
  <c r="A6443" i="5"/>
  <c r="Q6442" i="5"/>
  <c r="P6442" i="5"/>
  <c r="O6442" i="5"/>
  <c r="K6442" i="5"/>
  <c r="I6442" i="5"/>
  <c r="H6442" i="5"/>
  <c r="G6442" i="5"/>
  <c r="F6442" i="5"/>
  <c r="E6442" i="5"/>
  <c r="D6442" i="5"/>
  <c r="C6442" i="5"/>
  <c r="B6442" i="5"/>
  <c r="A6442" i="5"/>
  <c r="G6441" i="5"/>
  <c r="F6441" i="5"/>
  <c r="O6441" i="5" s="1"/>
  <c r="E6441" i="5"/>
  <c r="D6441" i="5"/>
  <c r="P6441" i="5" s="1"/>
  <c r="C6441" i="5"/>
  <c r="B6441" i="5"/>
  <c r="A6441" i="5"/>
  <c r="P6440" i="5"/>
  <c r="O6440" i="5"/>
  <c r="L6440" i="5"/>
  <c r="K6440" i="5"/>
  <c r="J6440" i="5"/>
  <c r="G6440" i="5"/>
  <c r="F6440" i="5"/>
  <c r="E6440" i="5"/>
  <c r="D6440" i="5"/>
  <c r="C6440" i="5"/>
  <c r="B6440" i="5"/>
  <c r="A6440" i="5"/>
  <c r="Q6439" i="5"/>
  <c r="O6439" i="5"/>
  <c r="M6439" i="5"/>
  <c r="L6439" i="5"/>
  <c r="K6439" i="5"/>
  <c r="J6439" i="5"/>
  <c r="I6439" i="5"/>
  <c r="H6439" i="5"/>
  <c r="G6439" i="5"/>
  <c r="F6439" i="5"/>
  <c r="E6439" i="5"/>
  <c r="D6439" i="5"/>
  <c r="P6439" i="5" s="1"/>
  <c r="C6439" i="5"/>
  <c r="B6439" i="5"/>
  <c r="N6439" i="5" s="1"/>
  <c r="A6439" i="5"/>
  <c r="O6438" i="5"/>
  <c r="K6438" i="5"/>
  <c r="H6438" i="5"/>
  <c r="Q6438" i="5" s="1"/>
  <c r="G6438" i="5"/>
  <c r="F6438" i="5"/>
  <c r="E6438" i="5"/>
  <c r="D6438" i="5"/>
  <c r="P6438" i="5" s="1"/>
  <c r="C6438" i="5"/>
  <c r="B6438" i="5"/>
  <c r="A6438" i="5"/>
  <c r="G6437" i="5"/>
  <c r="F6437" i="5"/>
  <c r="O6437" i="5" s="1"/>
  <c r="E6437" i="5"/>
  <c r="D6437" i="5"/>
  <c r="P6437" i="5" s="1"/>
  <c r="C6437" i="5"/>
  <c r="B6437" i="5"/>
  <c r="A6437" i="5"/>
  <c r="Q6436" i="5"/>
  <c r="P6436" i="5"/>
  <c r="O6436" i="5"/>
  <c r="K6436" i="5"/>
  <c r="I6436" i="5"/>
  <c r="H6436" i="5"/>
  <c r="G6436" i="5"/>
  <c r="F6436" i="5"/>
  <c r="E6436" i="5"/>
  <c r="D6436" i="5"/>
  <c r="C6436" i="5"/>
  <c r="B6436" i="5"/>
  <c r="A6436" i="5"/>
  <c r="P6435" i="5"/>
  <c r="G6435" i="5"/>
  <c r="F6435" i="5"/>
  <c r="O6435" i="5" s="1"/>
  <c r="E6435" i="5"/>
  <c r="D6435" i="5"/>
  <c r="C6435" i="5"/>
  <c r="B6435" i="5"/>
  <c r="A6435" i="5"/>
  <c r="O6434" i="5"/>
  <c r="K6434" i="5"/>
  <c r="J6434" i="5"/>
  <c r="G6434" i="5"/>
  <c r="F6434" i="5"/>
  <c r="E6434" i="5"/>
  <c r="D6434" i="5"/>
  <c r="P6434" i="5" s="1"/>
  <c r="C6434" i="5"/>
  <c r="B6434" i="5"/>
  <c r="A6434" i="5"/>
  <c r="Q6433" i="5"/>
  <c r="O6433" i="5"/>
  <c r="M6433" i="5"/>
  <c r="L6433" i="5"/>
  <c r="K6433" i="5"/>
  <c r="J6433" i="5"/>
  <c r="I6433" i="5"/>
  <c r="H6433" i="5"/>
  <c r="G6433" i="5"/>
  <c r="F6433" i="5"/>
  <c r="E6433" i="5"/>
  <c r="D6433" i="5"/>
  <c r="P6433" i="5" s="1"/>
  <c r="C6433" i="5"/>
  <c r="B6433" i="5"/>
  <c r="N6433" i="5" s="1"/>
  <c r="A6433" i="5"/>
  <c r="O6432" i="5"/>
  <c r="M6432" i="5"/>
  <c r="L6432" i="5"/>
  <c r="K6432" i="5"/>
  <c r="J6432" i="5"/>
  <c r="I6432" i="5"/>
  <c r="H6432" i="5"/>
  <c r="Q6432" i="5" s="1"/>
  <c r="G6432" i="5"/>
  <c r="F6432" i="5"/>
  <c r="E6432" i="5"/>
  <c r="D6432" i="5"/>
  <c r="P6432" i="5" s="1"/>
  <c r="C6432" i="5"/>
  <c r="B6432" i="5"/>
  <c r="A6432" i="5"/>
  <c r="J6431" i="5"/>
  <c r="I6431" i="5"/>
  <c r="H6431" i="5"/>
  <c r="Q6431" i="5" s="1"/>
  <c r="G6431" i="5"/>
  <c r="F6431" i="5"/>
  <c r="O6431" i="5" s="1"/>
  <c r="E6431" i="5"/>
  <c r="D6431" i="5"/>
  <c r="P6431" i="5" s="1"/>
  <c r="C6431" i="5"/>
  <c r="B6431" i="5"/>
  <c r="A6431" i="5"/>
  <c r="Q6430" i="5"/>
  <c r="P6430" i="5"/>
  <c r="O6430" i="5"/>
  <c r="K6430" i="5"/>
  <c r="I6430" i="5"/>
  <c r="H6430" i="5"/>
  <c r="G6430" i="5"/>
  <c r="F6430" i="5"/>
  <c r="E6430" i="5"/>
  <c r="D6430" i="5"/>
  <c r="C6430" i="5"/>
  <c r="B6430" i="5"/>
  <c r="A6430" i="5"/>
  <c r="G6429" i="5"/>
  <c r="F6429" i="5"/>
  <c r="O6429" i="5" s="1"/>
  <c r="E6429" i="5"/>
  <c r="D6429" i="5"/>
  <c r="P6429" i="5" s="1"/>
  <c r="C6429" i="5"/>
  <c r="B6429" i="5"/>
  <c r="A6429" i="5"/>
  <c r="P6428" i="5"/>
  <c r="O6428" i="5"/>
  <c r="M6428" i="5"/>
  <c r="L6428" i="5"/>
  <c r="K6428" i="5"/>
  <c r="J6428" i="5"/>
  <c r="G6428" i="5"/>
  <c r="F6428" i="5"/>
  <c r="E6428" i="5"/>
  <c r="D6428" i="5"/>
  <c r="C6428" i="5"/>
  <c r="B6428" i="5"/>
  <c r="A6428" i="5"/>
  <c r="Q6427" i="5"/>
  <c r="O6427" i="5"/>
  <c r="M6427" i="5"/>
  <c r="L6427" i="5"/>
  <c r="K6427" i="5"/>
  <c r="J6427" i="5"/>
  <c r="I6427" i="5"/>
  <c r="R6427" i="5" s="1"/>
  <c r="H6427" i="5"/>
  <c r="G6427" i="5"/>
  <c r="F6427" i="5"/>
  <c r="E6427" i="5"/>
  <c r="D6427" i="5"/>
  <c r="P6427" i="5" s="1"/>
  <c r="C6427" i="5"/>
  <c r="B6427" i="5"/>
  <c r="A6427" i="5"/>
  <c r="O6426" i="5"/>
  <c r="M6426" i="5"/>
  <c r="L6426" i="5"/>
  <c r="K6426" i="5"/>
  <c r="J6426" i="5"/>
  <c r="I6426" i="5"/>
  <c r="R6426" i="5" s="1"/>
  <c r="H6426" i="5"/>
  <c r="Q6426" i="5" s="1"/>
  <c r="G6426" i="5"/>
  <c r="F6426" i="5"/>
  <c r="E6426" i="5"/>
  <c r="D6426" i="5"/>
  <c r="P6426" i="5" s="1"/>
  <c r="C6426" i="5"/>
  <c r="B6426" i="5"/>
  <c r="A6426" i="5"/>
  <c r="G6425" i="5"/>
  <c r="F6425" i="5"/>
  <c r="O6425" i="5" s="1"/>
  <c r="E6425" i="5"/>
  <c r="D6425" i="5"/>
  <c r="P6425" i="5" s="1"/>
  <c r="C6425" i="5"/>
  <c r="B6425" i="5"/>
  <c r="A6425" i="5"/>
  <c r="O6424" i="5"/>
  <c r="K6424" i="5"/>
  <c r="G6424" i="5"/>
  <c r="F6424" i="5"/>
  <c r="E6424" i="5"/>
  <c r="D6424" i="5"/>
  <c r="P6424" i="5" s="1"/>
  <c r="C6424" i="5"/>
  <c r="B6424" i="5"/>
  <c r="A6424" i="5"/>
  <c r="M6423" i="5"/>
  <c r="L6423" i="5"/>
  <c r="I6423" i="5"/>
  <c r="G6423" i="5"/>
  <c r="F6423" i="5"/>
  <c r="O6423" i="5" s="1"/>
  <c r="E6423" i="5"/>
  <c r="D6423" i="5"/>
  <c r="P6423" i="5" s="1"/>
  <c r="C6423" i="5"/>
  <c r="B6423" i="5"/>
  <c r="A6423" i="5"/>
  <c r="P6422" i="5"/>
  <c r="O6422" i="5"/>
  <c r="M6422" i="5"/>
  <c r="L6422" i="5"/>
  <c r="K6422" i="5"/>
  <c r="J6422" i="5"/>
  <c r="G6422" i="5"/>
  <c r="F6422" i="5"/>
  <c r="E6422" i="5"/>
  <c r="D6422" i="5"/>
  <c r="C6422" i="5"/>
  <c r="B6422" i="5"/>
  <c r="A6422" i="5"/>
  <c r="Q6421" i="5"/>
  <c r="O6421" i="5"/>
  <c r="M6421" i="5"/>
  <c r="L6421" i="5"/>
  <c r="K6421" i="5"/>
  <c r="J6421" i="5"/>
  <c r="I6421" i="5"/>
  <c r="H6421" i="5"/>
  <c r="G6421" i="5"/>
  <c r="F6421" i="5"/>
  <c r="E6421" i="5"/>
  <c r="D6421" i="5"/>
  <c r="P6421" i="5" s="1"/>
  <c r="C6421" i="5"/>
  <c r="B6421" i="5"/>
  <c r="N6421" i="5" s="1"/>
  <c r="V6421" i="5" s="1"/>
  <c r="A6421" i="5"/>
  <c r="O6420" i="5"/>
  <c r="M6420" i="5"/>
  <c r="L6420" i="5"/>
  <c r="K6420" i="5"/>
  <c r="J6420" i="5"/>
  <c r="R6420" i="5" s="1"/>
  <c r="G6420" i="5"/>
  <c r="I6420" i="5" s="1"/>
  <c r="F6420" i="5"/>
  <c r="E6420" i="5"/>
  <c r="D6420" i="5"/>
  <c r="P6420" i="5" s="1"/>
  <c r="C6420" i="5"/>
  <c r="B6420" i="5"/>
  <c r="A6420" i="5"/>
  <c r="I6419" i="5"/>
  <c r="H6419" i="5"/>
  <c r="Q6419" i="5" s="1"/>
  <c r="G6419" i="5"/>
  <c r="F6419" i="5"/>
  <c r="O6419" i="5" s="1"/>
  <c r="E6419" i="5"/>
  <c r="D6419" i="5"/>
  <c r="P6419" i="5" s="1"/>
  <c r="C6419" i="5"/>
  <c r="B6419" i="5"/>
  <c r="A6419" i="5"/>
  <c r="Q6418" i="5"/>
  <c r="P6418" i="5"/>
  <c r="O6418" i="5"/>
  <c r="K6418" i="5"/>
  <c r="I6418" i="5"/>
  <c r="H6418" i="5"/>
  <c r="G6418" i="5"/>
  <c r="F6418" i="5"/>
  <c r="E6418" i="5"/>
  <c r="D6418" i="5"/>
  <c r="C6418" i="5"/>
  <c r="B6418" i="5"/>
  <c r="A6418" i="5"/>
  <c r="G6417" i="5"/>
  <c r="L6417" i="5" s="1"/>
  <c r="F6417" i="5"/>
  <c r="O6417" i="5" s="1"/>
  <c r="E6417" i="5"/>
  <c r="D6417" i="5"/>
  <c r="C6417" i="5"/>
  <c r="B6417" i="5"/>
  <c r="A6417" i="5"/>
  <c r="O6416" i="5"/>
  <c r="M6416" i="5"/>
  <c r="L6416" i="5"/>
  <c r="K6416" i="5"/>
  <c r="J6416" i="5"/>
  <c r="G6416" i="5"/>
  <c r="F6416" i="5"/>
  <c r="E6416" i="5"/>
  <c r="D6416" i="5"/>
  <c r="P6416" i="5" s="1"/>
  <c r="C6416" i="5"/>
  <c r="B6416" i="5"/>
  <c r="A6416" i="5"/>
  <c r="O6415" i="5"/>
  <c r="L6415" i="5"/>
  <c r="K6415" i="5"/>
  <c r="J6415" i="5"/>
  <c r="I6415" i="5"/>
  <c r="H6415" i="5"/>
  <c r="Q6415" i="5" s="1"/>
  <c r="G6415" i="5"/>
  <c r="M6415" i="5" s="1"/>
  <c r="F6415" i="5"/>
  <c r="E6415" i="5"/>
  <c r="D6415" i="5"/>
  <c r="P6415" i="5" s="1"/>
  <c r="C6415" i="5"/>
  <c r="B6415" i="5"/>
  <c r="A6415" i="5"/>
  <c r="O6414" i="5"/>
  <c r="M6414" i="5"/>
  <c r="H6414" i="5"/>
  <c r="Q6414" i="5" s="1"/>
  <c r="G6414" i="5"/>
  <c r="F6414" i="5"/>
  <c r="E6414" i="5"/>
  <c r="D6414" i="5"/>
  <c r="P6414" i="5" s="1"/>
  <c r="C6414" i="5"/>
  <c r="B6414" i="5"/>
  <c r="A6414" i="5"/>
  <c r="Q6413" i="5"/>
  <c r="P6413" i="5"/>
  <c r="O6413" i="5"/>
  <c r="M6413" i="5"/>
  <c r="K6413" i="5"/>
  <c r="J6413" i="5"/>
  <c r="I6413" i="5"/>
  <c r="R6413" i="5" s="1"/>
  <c r="H6413" i="5"/>
  <c r="G6413" i="5"/>
  <c r="L6413" i="5" s="1"/>
  <c r="F6413" i="5"/>
  <c r="E6413" i="5"/>
  <c r="D6413" i="5"/>
  <c r="C6413" i="5"/>
  <c r="B6413" i="5"/>
  <c r="A6413" i="5"/>
  <c r="N6413" i="5" s="1"/>
  <c r="M6412" i="5"/>
  <c r="L6412" i="5"/>
  <c r="K6412" i="5"/>
  <c r="I6412" i="5"/>
  <c r="R6412" i="5" s="1"/>
  <c r="H6412" i="5"/>
  <c r="Q6412" i="5" s="1"/>
  <c r="G6412" i="5"/>
  <c r="J6412" i="5" s="1"/>
  <c r="F6412" i="5"/>
  <c r="O6412" i="5" s="1"/>
  <c r="E6412" i="5"/>
  <c r="D6412" i="5"/>
  <c r="P6412" i="5" s="1"/>
  <c r="C6412" i="5"/>
  <c r="B6412" i="5"/>
  <c r="A6412" i="5"/>
  <c r="O6411" i="5"/>
  <c r="I6411" i="5"/>
  <c r="G6411" i="5"/>
  <c r="F6411" i="5"/>
  <c r="E6411" i="5"/>
  <c r="D6411" i="5"/>
  <c r="P6411" i="5" s="1"/>
  <c r="C6411" i="5"/>
  <c r="B6411" i="5"/>
  <c r="A6411" i="5"/>
  <c r="O6410" i="5"/>
  <c r="M6410" i="5"/>
  <c r="L6410" i="5"/>
  <c r="K6410" i="5"/>
  <c r="J6410" i="5"/>
  <c r="G6410" i="5"/>
  <c r="I6410" i="5" s="1"/>
  <c r="F6410" i="5"/>
  <c r="E6410" i="5"/>
  <c r="D6410" i="5"/>
  <c r="P6410" i="5" s="1"/>
  <c r="C6410" i="5"/>
  <c r="B6410" i="5"/>
  <c r="A6410" i="5"/>
  <c r="M6409" i="5"/>
  <c r="L6409" i="5"/>
  <c r="K6409" i="5"/>
  <c r="J6409" i="5"/>
  <c r="I6409" i="5"/>
  <c r="R6409" i="5" s="1"/>
  <c r="H6409" i="5"/>
  <c r="Q6409" i="5" s="1"/>
  <c r="G6409" i="5"/>
  <c r="F6409" i="5"/>
  <c r="O6409" i="5" s="1"/>
  <c r="E6409" i="5"/>
  <c r="D6409" i="5"/>
  <c r="P6409" i="5" s="1"/>
  <c r="C6409" i="5"/>
  <c r="B6409" i="5"/>
  <c r="A6409" i="5"/>
  <c r="K6408" i="5"/>
  <c r="J6408" i="5"/>
  <c r="I6408" i="5"/>
  <c r="H6408" i="5"/>
  <c r="Q6408" i="5" s="1"/>
  <c r="G6408" i="5"/>
  <c r="F6408" i="5"/>
  <c r="O6408" i="5" s="1"/>
  <c r="E6408" i="5"/>
  <c r="D6408" i="5"/>
  <c r="P6408" i="5" s="1"/>
  <c r="C6408" i="5"/>
  <c r="B6408" i="5"/>
  <c r="A6408" i="5"/>
  <c r="O6407" i="5"/>
  <c r="H6407" i="5"/>
  <c r="Q6407" i="5" s="1"/>
  <c r="G6407" i="5"/>
  <c r="F6407" i="5"/>
  <c r="E6407" i="5"/>
  <c r="D6407" i="5"/>
  <c r="P6407" i="5" s="1"/>
  <c r="C6407" i="5"/>
  <c r="B6407" i="5"/>
  <c r="A6407" i="5"/>
  <c r="Q6406" i="5"/>
  <c r="O6406" i="5"/>
  <c r="M6406" i="5"/>
  <c r="L6406" i="5"/>
  <c r="K6406" i="5"/>
  <c r="I6406" i="5"/>
  <c r="H6406" i="5"/>
  <c r="G6406" i="5"/>
  <c r="J6406" i="5" s="1"/>
  <c r="F6406" i="5"/>
  <c r="E6406" i="5"/>
  <c r="D6406" i="5"/>
  <c r="P6406" i="5" s="1"/>
  <c r="C6406" i="5"/>
  <c r="B6406" i="5"/>
  <c r="A6406" i="5"/>
  <c r="N6406" i="5" s="1"/>
  <c r="M6405" i="5"/>
  <c r="L6405" i="5"/>
  <c r="K6405" i="5"/>
  <c r="J6405" i="5"/>
  <c r="I6405" i="5"/>
  <c r="G6405" i="5"/>
  <c r="H6405" i="5" s="1"/>
  <c r="Q6405" i="5" s="1"/>
  <c r="F6405" i="5"/>
  <c r="O6405" i="5" s="1"/>
  <c r="E6405" i="5"/>
  <c r="D6405" i="5"/>
  <c r="P6405" i="5" s="1"/>
  <c r="C6405" i="5"/>
  <c r="B6405" i="5"/>
  <c r="A6405" i="5"/>
  <c r="O6404" i="5"/>
  <c r="I6404" i="5"/>
  <c r="G6404" i="5"/>
  <c r="F6404" i="5"/>
  <c r="E6404" i="5"/>
  <c r="D6404" i="5"/>
  <c r="P6404" i="5" s="1"/>
  <c r="C6404" i="5"/>
  <c r="B6404" i="5"/>
  <c r="A6404" i="5"/>
  <c r="R6403" i="5"/>
  <c r="Q6403" i="5"/>
  <c r="O6403" i="5"/>
  <c r="M6403" i="5"/>
  <c r="L6403" i="5"/>
  <c r="K6403" i="5"/>
  <c r="J6403" i="5"/>
  <c r="I6403" i="5"/>
  <c r="H6403" i="5"/>
  <c r="G6403" i="5"/>
  <c r="F6403" i="5"/>
  <c r="E6403" i="5"/>
  <c r="D6403" i="5"/>
  <c r="P6403" i="5" s="1"/>
  <c r="C6403" i="5"/>
  <c r="B6403" i="5"/>
  <c r="N6403" i="5" s="1"/>
  <c r="A6403" i="5"/>
  <c r="P6402" i="5"/>
  <c r="O6402" i="5"/>
  <c r="M6402" i="5"/>
  <c r="L6402" i="5"/>
  <c r="K6402" i="5"/>
  <c r="J6402" i="5"/>
  <c r="I6402" i="5"/>
  <c r="H6402" i="5"/>
  <c r="Q6402" i="5" s="1"/>
  <c r="G6402" i="5"/>
  <c r="F6402" i="5"/>
  <c r="E6402" i="5"/>
  <c r="D6402" i="5"/>
  <c r="C6402" i="5"/>
  <c r="B6402" i="5"/>
  <c r="A6402" i="5"/>
  <c r="M6401" i="5"/>
  <c r="K6401" i="5"/>
  <c r="H6401" i="5"/>
  <c r="Q6401" i="5" s="1"/>
  <c r="G6401" i="5"/>
  <c r="F6401" i="5"/>
  <c r="O6401" i="5" s="1"/>
  <c r="E6401" i="5"/>
  <c r="D6401" i="5"/>
  <c r="P6401" i="5" s="1"/>
  <c r="C6401" i="5"/>
  <c r="B6401" i="5"/>
  <c r="A6401" i="5"/>
  <c r="P6400" i="5"/>
  <c r="I6400" i="5"/>
  <c r="H6400" i="5"/>
  <c r="Q6400" i="5" s="1"/>
  <c r="G6400" i="5"/>
  <c r="F6400" i="5"/>
  <c r="O6400" i="5" s="1"/>
  <c r="E6400" i="5"/>
  <c r="D6400" i="5"/>
  <c r="C6400" i="5"/>
  <c r="B6400" i="5"/>
  <c r="A6400" i="5"/>
  <c r="Q6399" i="5"/>
  <c r="P6399" i="5"/>
  <c r="M6399" i="5"/>
  <c r="H6399" i="5"/>
  <c r="G6399" i="5"/>
  <c r="F6399" i="5"/>
  <c r="O6399" i="5" s="1"/>
  <c r="E6399" i="5"/>
  <c r="D6399" i="5"/>
  <c r="C6399" i="5"/>
  <c r="B6399" i="5"/>
  <c r="A6399" i="5"/>
  <c r="Q6398" i="5"/>
  <c r="P6398" i="5"/>
  <c r="M6398" i="5"/>
  <c r="L6398" i="5"/>
  <c r="K6398" i="5"/>
  <c r="R6398" i="5" s="1"/>
  <c r="J6398" i="5"/>
  <c r="I6398" i="5"/>
  <c r="H6398" i="5"/>
  <c r="G6398" i="5"/>
  <c r="F6398" i="5"/>
  <c r="O6398" i="5" s="1"/>
  <c r="E6398" i="5"/>
  <c r="D6398" i="5"/>
  <c r="C6398" i="5"/>
  <c r="B6398" i="5"/>
  <c r="A6398" i="5"/>
  <c r="O6397" i="5"/>
  <c r="M6397" i="5"/>
  <c r="L6397" i="5"/>
  <c r="K6397" i="5"/>
  <c r="J6397" i="5"/>
  <c r="I6397" i="5"/>
  <c r="H6397" i="5"/>
  <c r="Q6397" i="5" s="1"/>
  <c r="G6397" i="5"/>
  <c r="F6397" i="5"/>
  <c r="E6397" i="5"/>
  <c r="D6397" i="5"/>
  <c r="P6397" i="5" s="1"/>
  <c r="C6397" i="5"/>
  <c r="B6397" i="5"/>
  <c r="A6397" i="5"/>
  <c r="L6396" i="5"/>
  <c r="G6396" i="5"/>
  <c r="F6396" i="5"/>
  <c r="O6396" i="5" s="1"/>
  <c r="E6396" i="5"/>
  <c r="D6396" i="5"/>
  <c r="P6396" i="5" s="1"/>
  <c r="C6396" i="5"/>
  <c r="B6396" i="5"/>
  <c r="A6396" i="5"/>
  <c r="Q6395" i="5"/>
  <c r="L6395" i="5"/>
  <c r="K6395" i="5"/>
  <c r="J6395" i="5"/>
  <c r="I6395" i="5"/>
  <c r="H6395" i="5"/>
  <c r="G6395" i="5"/>
  <c r="M6395" i="5" s="1"/>
  <c r="F6395" i="5"/>
  <c r="O6395" i="5" s="1"/>
  <c r="E6395" i="5"/>
  <c r="D6395" i="5"/>
  <c r="P6395" i="5" s="1"/>
  <c r="C6395" i="5"/>
  <c r="B6395" i="5"/>
  <c r="A6395" i="5"/>
  <c r="G6394" i="5"/>
  <c r="F6394" i="5"/>
  <c r="O6394" i="5" s="1"/>
  <c r="E6394" i="5"/>
  <c r="D6394" i="5"/>
  <c r="P6394" i="5" s="1"/>
  <c r="C6394" i="5"/>
  <c r="B6394" i="5"/>
  <c r="A6394" i="5"/>
  <c r="O6393" i="5"/>
  <c r="M6393" i="5"/>
  <c r="H6393" i="5"/>
  <c r="Q6393" i="5" s="1"/>
  <c r="G6393" i="5"/>
  <c r="F6393" i="5"/>
  <c r="E6393" i="5"/>
  <c r="D6393" i="5"/>
  <c r="P6393" i="5" s="1"/>
  <c r="C6393" i="5"/>
  <c r="B6393" i="5"/>
  <c r="A6393" i="5"/>
  <c r="Q6392" i="5"/>
  <c r="O6392" i="5"/>
  <c r="M6392" i="5"/>
  <c r="L6392" i="5"/>
  <c r="K6392" i="5"/>
  <c r="R6392" i="5" s="1"/>
  <c r="J6392" i="5"/>
  <c r="I6392" i="5"/>
  <c r="H6392" i="5"/>
  <c r="G6392" i="5"/>
  <c r="F6392" i="5"/>
  <c r="E6392" i="5"/>
  <c r="D6392" i="5"/>
  <c r="P6392" i="5" s="1"/>
  <c r="C6392" i="5"/>
  <c r="B6392" i="5"/>
  <c r="N6392" i="5" s="1"/>
  <c r="A6392" i="5"/>
  <c r="O6391" i="5"/>
  <c r="M6391" i="5"/>
  <c r="L6391" i="5"/>
  <c r="K6391" i="5"/>
  <c r="J6391" i="5"/>
  <c r="I6391" i="5"/>
  <c r="H6391" i="5"/>
  <c r="Q6391" i="5" s="1"/>
  <c r="G6391" i="5"/>
  <c r="F6391" i="5"/>
  <c r="E6391" i="5"/>
  <c r="D6391" i="5"/>
  <c r="P6391" i="5" s="1"/>
  <c r="C6391" i="5"/>
  <c r="B6391" i="5"/>
  <c r="A6391" i="5"/>
  <c r="M6390" i="5"/>
  <c r="J6390" i="5"/>
  <c r="I6390" i="5"/>
  <c r="H6390" i="5"/>
  <c r="Q6390" i="5" s="1"/>
  <c r="G6390" i="5"/>
  <c r="L6390" i="5" s="1"/>
  <c r="F6390" i="5"/>
  <c r="O6390" i="5" s="1"/>
  <c r="E6390" i="5"/>
  <c r="D6390" i="5"/>
  <c r="P6390" i="5" s="1"/>
  <c r="C6390" i="5"/>
  <c r="B6390" i="5"/>
  <c r="A6390" i="5"/>
  <c r="K6389" i="5"/>
  <c r="J6389" i="5"/>
  <c r="I6389" i="5"/>
  <c r="H6389" i="5"/>
  <c r="Q6389" i="5" s="1"/>
  <c r="G6389" i="5"/>
  <c r="F6389" i="5"/>
  <c r="O6389" i="5" s="1"/>
  <c r="E6389" i="5"/>
  <c r="D6389" i="5"/>
  <c r="P6389" i="5" s="1"/>
  <c r="C6389" i="5"/>
  <c r="B6389" i="5"/>
  <c r="A6389" i="5"/>
  <c r="Q6388" i="5"/>
  <c r="O6388" i="5"/>
  <c r="J6388" i="5"/>
  <c r="I6388" i="5"/>
  <c r="H6388" i="5"/>
  <c r="G6388" i="5"/>
  <c r="F6388" i="5"/>
  <c r="E6388" i="5"/>
  <c r="D6388" i="5"/>
  <c r="P6388" i="5" s="1"/>
  <c r="C6388" i="5"/>
  <c r="B6388" i="5"/>
  <c r="A6388" i="5"/>
  <c r="P6387" i="5"/>
  <c r="M6387" i="5"/>
  <c r="H6387" i="5"/>
  <c r="Q6387" i="5" s="1"/>
  <c r="G6387" i="5"/>
  <c r="F6387" i="5"/>
  <c r="O6387" i="5" s="1"/>
  <c r="E6387" i="5"/>
  <c r="D6387" i="5"/>
  <c r="C6387" i="5"/>
  <c r="B6387" i="5"/>
  <c r="A6387" i="5"/>
  <c r="R6386" i="5"/>
  <c r="Q6386" i="5"/>
  <c r="M6386" i="5"/>
  <c r="L6386" i="5"/>
  <c r="K6386" i="5"/>
  <c r="J6386" i="5"/>
  <c r="I6386" i="5"/>
  <c r="H6386" i="5"/>
  <c r="G6386" i="5"/>
  <c r="F6386" i="5"/>
  <c r="O6386" i="5" s="1"/>
  <c r="E6386" i="5"/>
  <c r="D6386" i="5"/>
  <c r="P6386" i="5" s="1"/>
  <c r="C6386" i="5"/>
  <c r="B6386" i="5"/>
  <c r="A6386" i="5"/>
  <c r="N6386" i="5" s="1"/>
  <c r="O6385" i="5"/>
  <c r="M6385" i="5"/>
  <c r="L6385" i="5"/>
  <c r="K6385" i="5"/>
  <c r="J6385" i="5"/>
  <c r="I6385" i="5"/>
  <c r="H6385" i="5"/>
  <c r="Q6385" i="5" s="1"/>
  <c r="G6385" i="5"/>
  <c r="F6385" i="5"/>
  <c r="E6385" i="5"/>
  <c r="D6385" i="5"/>
  <c r="P6385" i="5" s="1"/>
  <c r="C6385" i="5"/>
  <c r="B6385" i="5"/>
  <c r="A6385" i="5"/>
  <c r="N6385" i="5" s="1"/>
  <c r="K6384" i="5"/>
  <c r="H6384" i="5"/>
  <c r="Q6384" i="5" s="1"/>
  <c r="G6384" i="5"/>
  <c r="F6384" i="5"/>
  <c r="O6384" i="5" s="1"/>
  <c r="E6384" i="5"/>
  <c r="D6384" i="5"/>
  <c r="P6384" i="5" s="1"/>
  <c r="C6384" i="5"/>
  <c r="B6384" i="5"/>
  <c r="A6384" i="5"/>
  <c r="Q6383" i="5"/>
  <c r="L6383" i="5"/>
  <c r="I6383" i="5"/>
  <c r="H6383" i="5"/>
  <c r="G6383" i="5"/>
  <c r="F6383" i="5"/>
  <c r="O6383" i="5" s="1"/>
  <c r="E6383" i="5"/>
  <c r="D6383" i="5"/>
  <c r="P6383" i="5" s="1"/>
  <c r="C6383" i="5"/>
  <c r="B6383" i="5"/>
  <c r="A6383" i="5"/>
  <c r="P6382" i="5"/>
  <c r="G6382" i="5"/>
  <c r="F6382" i="5"/>
  <c r="O6382" i="5" s="1"/>
  <c r="E6382" i="5"/>
  <c r="D6382" i="5"/>
  <c r="C6382" i="5"/>
  <c r="B6382" i="5"/>
  <c r="A6382" i="5"/>
  <c r="G6381" i="5"/>
  <c r="F6381" i="5"/>
  <c r="O6381" i="5" s="1"/>
  <c r="E6381" i="5"/>
  <c r="D6381" i="5"/>
  <c r="C6381" i="5"/>
  <c r="B6381" i="5"/>
  <c r="A6381" i="5"/>
  <c r="Q6380" i="5"/>
  <c r="M6380" i="5"/>
  <c r="L6380" i="5"/>
  <c r="K6380" i="5"/>
  <c r="R6380" i="5" s="1"/>
  <c r="J6380" i="5"/>
  <c r="I6380" i="5"/>
  <c r="H6380" i="5"/>
  <c r="G6380" i="5"/>
  <c r="F6380" i="5"/>
  <c r="O6380" i="5" s="1"/>
  <c r="E6380" i="5"/>
  <c r="D6380" i="5"/>
  <c r="P6380" i="5" s="1"/>
  <c r="C6380" i="5"/>
  <c r="B6380" i="5"/>
  <c r="A6380" i="5"/>
  <c r="O6379" i="5"/>
  <c r="M6379" i="5"/>
  <c r="L6379" i="5"/>
  <c r="K6379" i="5"/>
  <c r="J6379" i="5"/>
  <c r="I6379" i="5"/>
  <c r="H6379" i="5"/>
  <c r="Q6379" i="5" s="1"/>
  <c r="G6379" i="5"/>
  <c r="F6379" i="5"/>
  <c r="E6379" i="5"/>
  <c r="D6379" i="5"/>
  <c r="P6379" i="5" s="1"/>
  <c r="C6379" i="5"/>
  <c r="B6379" i="5"/>
  <c r="A6379" i="5"/>
  <c r="M6378" i="5"/>
  <c r="L6378" i="5"/>
  <c r="K6378" i="5"/>
  <c r="J6378" i="5"/>
  <c r="I6378" i="5"/>
  <c r="H6378" i="5"/>
  <c r="Q6378" i="5" s="1"/>
  <c r="G6378" i="5"/>
  <c r="F6378" i="5"/>
  <c r="O6378" i="5" s="1"/>
  <c r="E6378" i="5"/>
  <c r="D6378" i="5"/>
  <c r="P6378" i="5" s="1"/>
  <c r="C6378" i="5"/>
  <c r="B6378" i="5"/>
  <c r="A6378" i="5"/>
  <c r="N6378" i="5" s="1"/>
  <c r="L6377" i="5"/>
  <c r="G6377" i="5"/>
  <c r="F6377" i="5"/>
  <c r="O6377" i="5" s="1"/>
  <c r="E6377" i="5"/>
  <c r="D6377" i="5"/>
  <c r="P6377" i="5" s="1"/>
  <c r="C6377" i="5"/>
  <c r="B6377" i="5"/>
  <c r="A6377" i="5"/>
  <c r="Q6376" i="5"/>
  <c r="P6376" i="5"/>
  <c r="O6376" i="5"/>
  <c r="J6376" i="5"/>
  <c r="I6376" i="5"/>
  <c r="H6376" i="5"/>
  <c r="G6376" i="5"/>
  <c r="F6376" i="5"/>
  <c r="E6376" i="5"/>
  <c r="D6376" i="5"/>
  <c r="C6376" i="5"/>
  <c r="B6376" i="5"/>
  <c r="A6376" i="5"/>
  <c r="O6375" i="5"/>
  <c r="M6375" i="5"/>
  <c r="H6375" i="5"/>
  <c r="Q6375" i="5" s="1"/>
  <c r="G6375" i="5"/>
  <c r="F6375" i="5"/>
  <c r="E6375" i="5"/>
  <c r="D6375" i="5"/>
  <c r="P6375" i="5" s="1"/>
  <c r="C6375" i="5"/>
  <c r="B6375" i="5"/>
  <c r="A6375" i="5"/>
  <c r="Q6374" i="5"/>
  <c r="O6374" i="5"/>
  <c r="M6374" i="5"/>
  <c r="L6374" i="5"/>
  <c r="K6374" i="5"/>
  <c r="R6374" i="5" s="1"/>
  <c r="J6374" i="5"/>
  <c r="I6374" i="5"/>
  <c r="H6374" i="5"/>
  <c r="G6374" i="5"/>
  <c r="F6374" i="5"/>
  <c r="E6374" i="5"/>
  <c r="D6374" i="5"/>
  <c r="P6374" i="5" s="1"/>
  <c r="C6374" i="5"/>
  <c r="B6374" i="5"/>
  <c r="N6374" i="5" s="1"/>
  <c r="A6374" i="5"/>
  <c r="O6373" i="5"/>
  <c r="M6373" i="5"/>
  <c r="L6373" i="5"/>
  <c r="K6373" i="5"/>
  <c r="J6373" i="5"/>
  <c r="I6373" i="5"/>
  <c r="R6373" i="5" s="1"/>
  <c r="H6373" i="5"/>
  <c r="Q6373" i="5" s="1"/>
  <c r="G6373" i="5"/>
  <c r="F6373" i="5"/>
  <c r="E6373" i="5"/>
  <c r="D6373" i="5"/>
  <c r="P6373" i="5" s="1"/>
  <c r="C6373" i="5"/>
  <c r="B6373" i="5"/>
  <c r="A6373" i="5"/>
  <c r="K6372" i="5"/>
  <c r="J6372" i="5"/>
  <c r="I6372" i="5"/>
  <c r="H6372" i="5"/>
  <c r="Q6372" i="5" s="1"/>
  <c r="G6372" i="5"/>
  <c r="F6372" i="5"/>
  <c r="O6372" i="5" s="1"/>
  <c r="E6372" i="5"/>
  <c r="D6372" i="5"/>
  <c r="P6372" i="5" s="1"/>
  <c r="C6372" i="5"/>
  <c r="B6372" i="5"/>
  <c r="A6372" i="5"/>
  <c r="L6371" i="5"/>
  <c r="J6371" i="5"/>
  <c r="I6371" i="5"/>
  <c r="H6371" i="5"/>
  <c r="Q6371" i="5" s="1"/>
  <c r="G6371" i="5"/>
  <c r="M6371" i="5" s="1"/>
  <c r="F6371" i="5"/>
  <c r="O6371" i="5" s="1"/>
  <c r="E6371" i="5"/>
  <c r="D6371" i="5"/>
  <c r="P6371" i="5" s="1"/>
  <c r="C6371" i="5"/>
  <c r="B6371" i="5"/>
  <c r="A6371" i="5"/>
  <c r="O6370" i="5"/>
  <c r="J6370" i="5"/>
  <c r="I6370" i="5"/>
  <c r="H6370" i="5"/>
  <c r="Q6370" i="5" s="1"/>
  <c r="G6370" i="5"/>
  <c r="F6370" i="5"/>
  <c r="E6370" i="5"/>
  <c r="D6370" i="5"/>
  <c r="P6370" i="5" s="1"/>
  <c r="C6370" i="5"/>
  <c r="B6370" i="5"/>
  <c r="A6370" i="5"/>
  <c r="P6369" i="5"/>
  <c r="O6369" i="5"/>
  <c r="G6369" i="5"/>
  <c r="F6369" i="5"/>
  <c r="E6369" i="5"/>
  <c r="D6369" i="5"/>
  <c r="C6369" i="5"/>
  <c r="B6369" i="5"/>
  <c r="A6369" i="5"/>
  <c r="R6368" i="5"/>
  <c r="Q6368" i="5"/>
  <c r="M6368" i="5"/>
  <c r="L6368" i="5"/>
  <c r="K6368" i="5"/>
  <c r="J6368" i="5"/>
  <c r="I6368" i="5"/>
  <c r="H6368" i="5"/>
  <c r="G6368" i="5"/>
  <c r="F6368" i="5"/>
  <c r="O6368" i="5" s="1"/>
  <c r="E6368" i="5"/>
  <c r="D6368" i="5"/>
  <c r="P6368" i="5" s="1"/>
  <c r="C6368" i="5"/>
  <c r="B6368" i="5"/>
  <c r="A6368" i="5"/>
  <c r="N6368" i="5" s="1"/>
  <c r="O6367" i="5"/>
  <c r="M6367" i="5"/>
  <c r="L6367" i="5"/>
  <c r="K6367" i="5"/>
  <c r="J6367" i="5"/>
  <c r="I6367" i="5"/>
  <c r="H6367" i="5"/>
  <c r="Q6367" i="5" s="1"/>
  <c r="G6367" i="5"/>
  <c r="F6367" i="5"/>
  <c r="E6367" i="5"/>
  <c r="D6367" i="5"/>
  <c r="P6367" i="5" s="1"/>
  <c r="C6367" i="5"/>
  <c r="B6367" i="5"/>
  <c r="N6367" i="5" s="1"/>
  <c r="A6367" i="5"/>
  <c r="L6366" i="5"/>
  <c r="I6366" i="5"/>
  <c r="G6366" i="5"/>
  <c r="F6366" i="5"/>
  <c r="O6366" i="5" s="1"/>
  <c r="E6366" i="5"/>
  <c r="D6366" i="5"/>
  <c r="P6366" i="5" s="1"/>
  <c r="C6366" i="5"/>
  <c r="B6366" i="5"/>
  <c r="A6366" i="5"/>
  <c r="L6365" i="5"/>
  <c r="K6365" i="5"/>
  <c r="G6365" i="5"/>
  <c r="F6365" i="5"/>
  <c r="O6365" i="5" s="1"/>
  <c r="E6365" i="5"/>
  <c r="D6365" i="5"/>
  <c r="P6365" i="5" s="1"/>
  <c r="C6365" i="5"/>
  <c r="B6365" i="5"/>
  <c r="A6365" i="5"/>
  <c r="P6364" i="5"/>
  <c r="G6364" i="5"/>
  <c r="F6364" i="5"/>
  <c r="O6364" i="5" s="1"/>
  <c r="E6364" i="5"/>
  <c r="D6364" i="5"/>
  <c r="C6364" i="5"/>
  <c r="B6364" i="5"/>
  <c r="A6364" i="5"/>
  <c r="Q6363" i="5"/>
  <c r="O6363" i="5"/>
  <c r="M6363" i="5"/>
  <c r="H6363" i="5"/>
  <c r="G6363" i="5"/>
  <c r="F6363" i="5"/>
  <c r="E6363" i="5"/>
  <c r="D6363" i="5"/>
  <c r="P6363" i="5" s="1"/>
  <c r="C6363" i="5"/>
  <c r="B6363" i="5"/>
  <c r="A6363" i="5"/>
  <c r="Q6362" i="5"/>
  <c r="P6362" i="5"/>
  <c r="M6362" i="5"/>
  <c r="L6362" i="5"/>
  <c r="K6362" i="5"/>
  <c r="R6362" i="5" s="1"/>
  <c r="J6362" i="5"/>
  <c r="I6362" i="5"/>
  <c r="H6362" i="5"/>
  <c r="G6362" i="5"/>
  <c r="F6362" i="5"/>
  <c r="O6362" i="5" s="1"/>
  <c r="E6362" i="5"/>
  <c r="D6362" i="5"/>
  <c r="C6362" i="5"/>
  <c r="B6362" i="5"/>
  <c r="A6362" i="5"/>
  <c r="P6361" i="5"/>
  <c r="O6361" i="5"/>
  <c r="M6361" i="5"/>
  <c r="L6361" i="5"/>
  <c r="K6361" i="5"/>
  <c r="J6361" i="5"/>
  <c r="I6361" i="5"/>
  <c r="H6361" i="5"/>
  <c r="Q6361" i="5" s="1"/>
  <c r="G6361" i="5"/>
  <c r="F6361" i="5"/>
  <c r="E6361" i="5"/>
  <c r="D6361" i="5"/>
  <c r="C6361" i="5"/>
  <c r="B6361" i="5"/>
  <c r="A6361" i="5"/>
  <c r="L6360" i="5"/>
  <c r="K6360" i="5"/>
  <c r="J6360" i="5"/>
  <c r="G6360" i="5"/>
  <c r="F6360" i="5"/>
  <c r="O6360" i="5" s="1"/>
  <c r="E6360" i="5"/>
  <c r="D6360" i="5"/>
  <c r="P6360" i="5" s="1"/>
  <c r="C6360" i="5"/>
  <c r="B6360" i="5"/>
  <c r="A6360" i="5"/>
  <c r="Q6359" i="5"/>
  <c r="L6359" i="5"/>
  <c r="K6359" i="5"/>
  <c r="J6359" i="5"/>
  <c r="I6359" i="5"/>
  <c r="R6359" i="5" s="1"/>
  <c r="H6359" i="5"/>
  <c r="G6359" i="5"/>
  <c r="M6359" i="5" s="1"/>
  <c r="F6359" i="5"/>
  <c r="O6359" i="5" s="1"/>
  <c r="E6359" i="5"/>
  <c r="D6359" i="5"/>
  <c r="P6359" i="5" s="1"/>
  <c r="C6359" i="5"/>
  <c r="B6359" i="5"/>
  <c r="A6359" i="5"/>
  <c r="P6358" i="5"/>
  <c r="O6358" i="5"/>
  <c r="G6358" i="5"/>
  <c r="F6358" i="5"/>
  <c r="E6358" i="5"/>
  <c r="D6358" i="5"/>
  <c r="C6358" i="5"/>
  <c r="B6358" i="5"/>
  <c r="A6358" i="5"/>
  <c r="O6357" i="5"/>
  <c r="M6357" i="5"/>
  <c r="G6357" i="5"/>
  <c r="F6357" i="5"/>
  <c r="E6357" i="5"/>
  <c r="D6357" i="5"/>
  <c r="P6357" i="5" s="1"/>
  <c r="C6357" i="5"/>
  <c r="B6357" i="5"/>
  <c r="A6357" i="5"/>
  <c r="Q6356" i="5"/>
  <c r="O6356" i="5"/>
  <c r="M6356" i="5"/>
  <c r="L6356" i="5"/>
  <c r="K6356" i="5"/>
  <c r="R6356" i="5" s="1"/>
  <c r="J6356" i="5"/>
  <c r="I6356" i="5"/>
  <c r="H6356" i="5"/>
  <c r="G6356" i="5"/>
  <c r="F6356" i="5"/>
  <c r="E6356" i="5"/>
  <c r="D6356" i="5"/>
  <c r="P6356" i="5" s="1"/>
  <c r="C6356" i="5"/>
  <c r="B6356" i="5"/>
  <c r="N6356" i="5" s="1"/>
  <c r="A6356" i="5"/>
  <c r="O6355" i="5"/>
  <c r="M6355" i="5"/>
  <c r="L6355" i="5"/>
  <c r="K6355" i="5"/>
  <c r="J6355" i="5"/>
  <c r="I6355" i="5"/>
  <c r="R6355" i="5" s="1"/>
  <c r="H6355" i="5"/>
  <c r="Q6355" i="5" s="1"/>
  <c r="G6355" i="5"/>
  <c r="F6355" i="5"/>
  <c r="E6355" i="5"/>
  <c r="D6355" i="5"/>
  <c r="P6355" i="5" s="1"/>
  <c r="C6355" i="5"/>
  <c r="B6355" i="5"/>
  <c r="N6355" i="5" s="1"/>
  <c r="A6355" i="5"/>
  <c r="M6354" i="5"/>
  <c r="L6354" i="5"/>
  <c r="J6354" i="5"/>
  <c r="I6354" i="5"/>
  <c r="H6354" i="5"/>
  <c r="Q6354" i="5" s="1"/>
  <c r="G6354" i="5"/>
  <c r="K6354" i="5" s="1"/>
  <c r="F6354" i="5"/>
  <c r="O6354" i="5" s="1"/>
  <c r="E6354" i="5"/>
  <c r="D6354" i="5"/>
  <c r="P6354" i="5" s="1"/>
  <c r="C6354" i="5"/>
  <c r="B6354" i="5"/>
  <c r="A6354" i="5"/>
  <c r="N6354" i="5" s="1"/>
  <c r="I6353" i="5"/>
  <c r="H6353" i="5"/>
  <c r="Q6353" i="5" s="1"/>
  <c r="G6353" i="5"/>
  <c r="F6353" i="5"/>
  <c r="O6353" i="5" s="1"/>
  <c r="E6353" i="5"/>
  <c r="D6353" i="5"/>
  <c r="P6353" i="5" s="1"/>
  <c r="C6353" i="5"/>
  <c r="B6353" i="5"/>
  <c r="A6353" i="5"/>
  <c r="O6352" i="5"/>
  <c r="J6352" i="5"/>
  <c r="I6352" i="5"/>
  <c r="H6352" i="5"/>
  <c r="Q6352" i="5" s="1"/>
  <c r="G6352" i="5"/>
  <c r="F6352" i="5"/>
  <c r="E6352" i="5"/>
  <c r="D6352" i="5"/>
  <c r="P6352" i="5" s="1"/>
  <c r="C6352" i="5"/>
  <c r="B6352" i="5"/>
  <c r="A6352" i="5"/>
  <c r="P6351" i="5"/>
  <c r="H6351" i="5"/>
  <c r="Q6351" i="5" s="1"/>
  <c r="G6351" i="5"/>
  <c r="F6351" i="5"/>
  <c r="O6351" i="5" s="1"/>
  <c r="E6351" i="5"/>
  <c r="D6351" i="5"/>
  <c r="C6351" i="5"/>
  <c r="B6351" i="5"/>
  <c r="A6351" i="5"/>
  <c r="Q6350" i="5"/>
  <c r="M6350" i="5"/>
  <c r="L6350" i="5"/>
  <c r="K6350" i="5"/>
  <c r="R6350" i="5" s="1"/>
  <c r="J6350" i="5"/>
  <c r="I6350" i="5"/>
  <c r="H6350" i="5"/>
  <c r="G6350" i="5"/>
  <c r="F6350" i="5"/>
  <c r="O6350" i="5" s="1"/>
  <c r="E6350" i="5"/>
  <c r="D6350" i="5"/>
  <c r="P6350" i="5" s="1"/>
  <c r="C6350" i="5"/>
  <c r="B6350" i="5"/>
  <c r="A6350" i="5"/>
  <c r="O6349" i="5"/>
  <c r="M6349" i="5"/>
  <c r="L6349" i="5"/>
  <c r="K6349" i="5"/>
  <c r="J6349" i="5"/>
  <c r="I6349" i="5"/>
  <c r="R6349" i="5" s="1"/>
  <c r="H6349" i="5"/>
  <c r="Q6349" i="5" s="1"/>
  <c r="G6349" i="5"/>
  <c r="F6349" i="5"/>
  <c r="E6349" i="5"/>
  <c r="D6349" i="5"/>
  <c r="P6349" i="5" s="1"/>
  <c r="C6349" i="5"/>
  <c r="B6349" i="5"/>
  <c r="N6349" i="5" s="1"/>
  <c r="A6349" i="5"/>
  <c r="M6348" i="5"/>
  <c r="H6348" i="5"/>
  <c r="Q6348" i="5" s="1"/>
  <c r="G6348" i="5"/>
  <c r="F6348" i="5"/>
  <c r="O6348" i="5" s="1"/>
  <c r="E6348" i="5"/>
  <c r="D6348" i="5"/>
  <c r="P6348" i="5" s="1"/>
  <c r="C6348" i="5"/>
  <c r="B6348" i="5"/>
  <c r="A6348" i="5"/>
  <c r="L6347" i="5"/>
  <c r="I6347" i="5"/>
  <c r="H6347" i="5"/>
  <c r="Q6347" i="5" s="1"/>
  <c r="G6347" i="5"/>
  <c r="F6347" i="5"/>
  <c r="O6347" i="5" s="1"/>
  <c r="E6347" i="5"/>
  <c r="D6347" i="5"/>
  <c r="P6347" i="5" s="1"/>
  <c r="C6347" i="5"/>
  <c r="B6347" i="5"/>
  <c r="A6347" i="5"/>
  <c r="P6346" i="5"/>
  <c r="O6346" i="5"/>
  <c r="H6346" i="5"/>
  <c r="Q6346" i="5" s="1"/>
  <c r="G6346" i="5"/>
  <c r="F6346" i="5"/>
  <c r="E6346" i="5"/>
  <c r="D6346" i="5"/>
  <c r="C6346" i="5"/>
  <c r="B6346" i="5"/>
  <c r="A6346" i="5"/>
  <c r="P6345" i="5"/>
  <c r="O6345" i="5"/>
  <c r="G6345" i="5"/>
  <c r="F6345" i="5"/>
  <c r="E6345" i="5"/>
  <c r="D6345" i="5"/>
  <c r="C6345" i="5"/>
  <c r="B6345" i="5"/>
  <c r="A6345" i="5"/>
  <c r="Q6344" i="5"/>
  <c r="P6344" i="5"/>
  <c r="M6344" i="5"/>
  <c r="L6344" i="5"/>
  <c r="R6344" i="5" s="1"/>
  <c r="K6344" i="5"/>
  <c r="J6344" i="5"/>
  <c r="I6344" i="5"/>
  <c r="H6344" i="5"/>
  <c r="G6344" i="5"/>
  <c r="F6344" i="5"/>
  <c r="O6344" i="5" s="1"/>
  <c r="E6344" i="5"/>
  <c r="D6344" i="5"/>
  <c r="C6344" i="5"/>
  <c r="B6344" i="5"/>
  <c r="A6344" i="5"/>
  <c r="N6344" i="5" s="1"/>
  <c r="P6343" i="5"/>
  <c r="O6343" i="5"/>
  <c r="M6343" i="5"/>
  <c r="L6343" i="5"/>
  <c r="K6343" i="5"/>
  <c r="J6343" i="5"/>
  <c r="I6343" i="5"/>
  <c r="H6343" i="5"/>
  <c r="Q6343" i="5" s="1"/>
  <c r="G6343" i="5"/>
  <c r="F6343" i="5"/>
  <c r="E6343" i="5"/>
  <c r="D6343" i="5"/>
  <c r="C6343" i="5"/>
  <c r="B6343" i="5"/>
  <c r="A6343" i="5"/>
  <c r="M6342" i="5"/>
  <c r="L6342" i="5"/>
  <c r="K6342" i="5"/>
  <c r="J6342" i="5"/>
  <c r="I6342" i="5"/>
  <c r="H6342" i="5"/>
  <c r="Q6342" i="5" s="1"/>
  <c r="G6342" i="5"/>
  <c r="F6342" i="5"/>
  <c r="O6342" i="5" s="1"/>
  <c r="E6342" i="5"/>
  <c r="D6342" i="5"/>
  <c r="P6342" i="5" s="1"/>
  <c r="C6342" i="5"/>
  <c r="B6342" i="5"/>
  <c r="A6342" i="5"/>
  <c r="J6341" i="5"/>
  <c r="G6341" i="5"/>
  <c r="F6341" i="5"/>
  <c r="O6341" i="5" s="1"/>
  <c r="E6341" i="5"/>
  <c r="D6341" i="5"/>
  <c r="P6341" i="5" s="1"/>
  <c r="C6341" i="5"/>
  <c r="B6341" i="5"/>
  <c r="A6341" i="5"/>
  <c r="Q6340" i="5"/>
  <c r="O6340" i="5"/>
  <c r="J6340" i="5"/>
  <c r="I6340" i="5"/>
  <c r="H6340" i="5"/>
  <c r="G6340" i="5"/>
  <c r="F6340" i="5"/>
  <c r="E6340" i="5"/>
  <c r="D6340" i="5"/>
  <c r="P6340" i="5" s="1"/>
  <c r="C6340" i="5"/>
  <c r="B6340" i="5"/>
  <c r="A6340" i="5"/>
  <c r="O6339" i="5"/>
  <c r="M6339" i="5"/>
  <c r="H6339" i="5"/>
  <c r="Q6339" i="5" s="1"/>
  <c r="G6339" i="5"/>
  <c r="F6339" i="5"/>
  <c r="E6339" i="5"/>
  <c r="D6339" i="5"/>
  <c r="P6339" i="5" s="1"/>
  <c r="C6339" i="5"/>
  <c r="B6339" i="5"/>
  <c r="A6339" i="5"/>
  <c r="Q6338" i="5"/>
  <c r="O6338" i="5"/>
  <c r="M6338" i="5"/>
  <c r="L6338" i="5"/>
  <c r="K6338" i="5"/>
  <c r="R6338" i="5" s="1"/>
  <c r="J6338" i="5"/>
  <c r="I6338" i="5"/>
  <c r="H6338" i="5"/>
  <c r="G6338" i="5"/>
  <c r="F6338" i="5"/>
  <c r="E6338" i="5"/>
  <c r="D6338" i="5"/>
  <c r="P6338" i="5" s="1"/>
  <c r="C6338" i="5"/>
  <c r="B6338" i="5"/>
  <c r="N6338" i="5" s="1"/>
  <c r="A6338" i="5"/>
  <c r="P6337" i="5"/>
  <c r="O6337" i="5"/>
  <c r="M6337" i="5"/>
  <c r="L6337" i="5"/>
  <c r="K6337" i="5"/>
  <c r="J6337" i="5"/>
  <c r="I6337" i="5"/>
  <c r="H6337" i="5"/>
  <c r="Q6337" i="5" s="1"/>
  <c r="G6337" i="5"/>
  <c r="F6337" i="5"/>
  <c r="E6337" i="5"/>
  <c r="D6337" i="5"/>
  <c r="C6337" i="5"/>
  <c r="B6337" i="5"/>
  <c r="A6337" i="5"/>
  <c r="I6336" i="5"/>
  <c r="G6336" i="5"/>
  <c r="F6336" i="5"/>
  <c r="O6336" i="5" s="1"/>
  <c r="E6336" i="5"/>
  <c r="D6336" i="5"/>
  <c r="P6336" i="5" s="1"/>
  <c r="C6336" i="5"/>
  <c r="B6336" i="5"/>
  <c r="A6336" i="5"/>
  <c r="Q6335" i="5"/>
  <c r="L6335" i="5"/>
  <c r="J6335" i="5"/>
  <c r="I6335" i="5"/>
  <c r="H6335" i="5"/>
  <c r="G6335" i="5"/>
  <c r="M6335" i="5" s="1"/>
  <c r="F6335" i="5"/>
  <c r="O6335" i="5" s="1"/>
  <c r="E6335" i="5"/>
  <c r="D6335" i="5"/>
  <c r="P6335" i="5" s="1"/>
  <c r="C6335" i="5"/>
  <c r="B6335" i="5"/>
  <c r="A6335" i="5"/>
  <c r="O6334" i="5"/>
  <c r="G6334" i="5"/>
  <c r="I6334" i="5" s="1"/>
  <c r="F6334" i="5"/>
  <c r="E6334" i="5"/>
  <c r="D6334" i="5"/>
  <c r="P6334" i="5" s="1"/>
  <c r="C6334" i="5"/>
  <c r="B6334" i="5"/>
  <c r="A6334" i="5"/>
  <c r="P6333" i="5"/>
  <c r="O6333" i="5"/>
  <c r="H6333" i="5"/>
  <c r="Q6333" i="5" s="1"/>
  <c r="G6333" i="5"/>
  <c r="F6333" i="5"/>
  <c r="E6333" i="5"/>
  <c r="D6333" i="5"/>
  <c r="C6333" i="5"/>
  <c r="B6333" i="5"/>
  <c r="A6333" i="5"/>
  <c r="Q6332" i="5"/>
  <c r="M6332" i="5"/>
  <c r="L6332" i="5"/>
  <c r="K6332" i="5"/>
  <c r="J6332" i="5"/>
  <c r="I6332" i="5"/>
  <c r="H6332" i="5"/>
  <c r="G6332" i="5"/>
  <c r="F6332" i="5"/>
  <c r="O6332" i="5" s="1"/>
  <c r="E6332" i="5"/>
  <c r="D6332" i="5"/>
  <c r="P6332" i="5" s="1"/>
  <c r="C6332" i="5"/>
  <c r="B6332" i="5"/>
  <c r="N6332" i="5" s="1"/>
  <c r="A6332" i="5"/>
  <c r="O6331" i="5"/>
  <c r="M6331" i="5"/>
  <c r="L6331" i="5"/>
  <c r="K6331" i="5"/>
  <c r="J6331" i="5"/>
  <c r="I6331" i="5"/>
  <c r="H6331" i="5"/>
  <c r="Q6331" i="5" s="1"/>
  <c r="G6331" i="5"/>
  <c r="F6331" i="5"/>
  <c r="E6331" i="5"/>
  <c r="D6331" i="5"/>
  <c r="P6331" i="5" s="1"/>
  <c r="C6331" i="5"/>
  <c r="B6331" i="5"/>
  <c r="A6331" i="5"/>
  <c r="M6330" i="5"/>
  <c r="H6330" i="5"/>
  <c r="Q6330" i="5" s="1"/>
  <c r="G6330" i="5"/>
  <c r="F6330" i="5"/>
  <c r="O6330" i="5" s="1"/>
  <c r="E6330" i="5"/>
  <c r="D6330" i="5"/>
  <c r="P6330" i="5" s="1"/>
  <c r="C6330" i="5"/>
  <c r="B6330" i="5"/>
  <c r="A6330" i="5"/>
  <c r="L6329" i="5"/>
  <c r="K6329" i="5"/>
  <c r="H6329" i="5"/>
  <c r="Q6329" i="5" s="1"/>
  <c r="G6329" i="5"/>
  <c r="F6329" i="5"/>
  <c r="O6329" i="5" s="1"/>
  <c r="E6329" i="5"/>
  <c r="D6329" i="5"/>
  <c r="P6329" i="5" s="1"/>
  <c r="C6329" i="5"/>
  <c r="B6329" i="5"/>
  <c r="A6329" i="5"/>
  <c r="P6328" i="5"/>
  <c r="G6328" i="5"/>
  <c r="F6328" i="5"/>
  <c r="O6328" i="5" s="1"/>
  <c r="E6328" i="5"/>
  <c r="D6328" i="5"/>
  <c r="C6328" i="5"/>
  <c r="B6328" i="5"/>
  <c r="A6328" i="5"/>
  <c r="Q6327" i="5"/>
  <c r="P6327" i="5"/>
  <c r="M6327" i="5"/>
  <c r="H6327" i="5"/>
  <c r="G6327" i="5"/>
  <c r="F6327" i="5"/>
  <c r="O6327" i="5" s="1"/>
  <c r="E6327" i="5"/>
  <c r="D6327" i="5"/>
  <c r="C6327" i="5"/>
  <c r="B6327" i="5"/>
  <c r="A6327" i="5"/>
  <c r="Q6326" i="5"/>
  <c r="M6326" i="5"/>
  <c r="L6326" i="5"/>
  <c r="K6326" i="5"/>
  <c r="R6326" i="5" s="1"/>
  <c r="J6326" i="5"/>
  <c r="I6326" i="5"/>
  <c r="H6326" i="5"/>
  <c r="G6326" i="5"/>
  <c r="F6326" i="5"/>
  <c r="O6326" i="5" s="1"/>
  <c r="E6326" i="5"/>
  <c r="D6326" i="5"/>
  <c r="P6326" i="5" s="1"/>
  <c r="C6326" i="5"/>
  <c r="B6326" i="5"/>
  <c r="A6326" i="5"/>
  <c r="P6325" i="5"/>
  <c r="O6325" i="5"/>
  <c r="M6325" i="5"/>
  <c r="L6325" i="5"/>
  <c r="K6325" i="5"/>
  <c r="J6325" i="5"/>
  <c r="I6325" i="5"/>
  <c r="H6325" i="5"/>
  <c r="Q6325" i="5" s="1"/>
  <c r="G6325" i="5"/>
  <c r="F6325" i="5"/>
  <c r="E6325" i="5"/>
  <c r="D6325" i="5"/>
  <c r="C6325" i="5"/>
  <c r="B6325" i="5"/>
  <c r="A6325" i="5"/>
  <c r="G6324" i="5"/>
  <c r="K6324" i="5" s="1"/>
  <c r="F6324" i="5"/>
  <c r="O6324" i="5" s="1"/>
  <c r="E6324" i="5"/>
  <c r="D6324" i="5"/>
  <c r="P6324" i="5" s="1"/>
  <c r="C6324" i="5"/>
  <c r="B6324" i="5"/>
  <c r="A6324" i="5"/>
  <c r="Q6323" i="5"/>
  <c r="L6323" i="5"/>
  <c r="K6323" i="5"/>
  <c r="J6323" i="5"/>
  <c r="I6323" i="5"/>
  <c r="H6323" i="5"/>
  <c r="G6323" i="5"/>
  <c r="M6323" i="5" s="1"/>
  <c r="F6323" i="5"/>
  <c r="O6323" i="5" s="1"/>
  <c r="E6323" i="5"/>
  <c r="D6323" i="5"/>
  <c r="P6323" i="5" s="1"/>
  <c r="C6323" i="5"/>
  <c r="B6323" i="5"/>
  <c r="A6323" i="5"/>
  <c r="J6322" i="5"/>
  <c r="G6322" i="5"/>
  <c r="F6322" i="5"/>
  <c r="O6322" i="5" s="1"/>
  <c r="E6322" i="5"/>
  <c r="D6322" i="5"/>
  <c r="P6322" i="5" s="1"/>
  <c r="C6322" i="5"/>
  <c r="B6322" i="5"/>
  <c r="A6322" i="5"/>
  <c r="O6321" i="5"/>
  <c r="M6321" i="5"/>
  <c r="H6321" i="5"/>
  <c r="Q6321" i="5" s="1"/>
  <c r="G6321" i="5"/>
  <c r="F6321" i="5"/>
  <c r="E6321" i="5"/>
  <c r="D6321" i="5"/>
  <c r="P6321" i="5" s="1"/>
  <c r="C6321" i="5"/>
  <c r="B6321" i="5"/>
  <c r="A6321" i="5"/>
  <c r="Q6320" i="5"/>
  <c r="O6320" i="5"/>
  <c r="M6320" i="5"/>
  <c r="L6320" i="5"/>
  <c r="K6320" i="5"/>
  <c r="J6320" i="5"/>
  <c r="I6320" i="5"/>
  <c r="H6320" i="5"/>
  <c r="G6320" i="5"/>
  <c r="F6320" i="5"/>
  <c r="E6320" i="5"/>
  <c r="D6320" i="5"/>
  <c r="P6320" i="5" s="1"/>
  <c r="C6320" i="5"/>
  <c r="B6320" i="5"/>
  <c r="A6320" i="5"/>
  <c r="N6320" i="5" s="1"/>
  <c r="O6319" i="5"/>
  <c r="M6319" i="5"/>
  <c r="L6319" i="5"/>
  <c r="K6319" i="5"/>
  <c r="J6319" i="5"/>
  <c r="I6319" i="5"/>
  <c r="H6319" i="5"/>
  <c r="Q6319" i="5" s="1"/>
  <c r="G6319" i="5"/>
  <c r="F6319" i="5"/>
  <c r="E6319" i="5"/>
  <c r="D6319" i="5"/>
  <c r="P6319" i="5" s="1"/>
  <c r="C6319" i="5"/>
  <c r="B6319" i="5"/>
  <c r="N6319" i="5" s="1"/>
  <c r="A6319" i="5"/>
  <c r="M6318" i="5"/>
  <c r="L6318" i="5"/>
  <c r="J6318" i="5"/>
  <c r="I6318" i="5"/>
  <c r="H6318" i="5"/>
  <c r="Q6318" i="5" s="1"/>
  <c r="G6318" i="5"/>
  <c r="K6318" i="5" s="1"/>
  <c r="F6318" i="5"/>
  <c r="O6318" i="5" s="1"/>
  <c r="E6318" i="5"/>
  <c r="D6318" i="5"/>
  <c r="P6318" i="5" s="1"/>
  <c r="C6318" i="5"/>
  <c r="B6318" i="5"/>
  <c r="A6318" i="5"/>
  <c r="N6318" i="5" s="1"/>
  <c r="G6317" i="5"/>
  <c r="K6317" i="5" s="1"/>
  <c r="F6317" i="5"/>
  <c r="O6317" i="5" s="1"/>
  <c r="E6317" i="5"/>
  <c r="D6317" i="5"/>
  <c r="P6317" i="5" s="1"/>
  <c r="C6317" i="5"/>
  <c r="B6317" i="5"/>
  <c r="A6317" i="5"/>
  <c r="Q6316" i="5"/>
  <c r="O6316" i="5"/>
  <c r="J6316" i="5"/>
  <c r="I6316" i="5"/>
  <c r="H6316" i="5"/>
  <c r="G6316" i="5"/>
  <c r="F6316" i="5"/>
  <c r="E6316" i="5"/>
  <c r="D6316" i="5"/>
  <c r="P6316" i="5" s="1"/>
  <c r="C6316" i="5"/>
  <c r="B6316" i="5"/>
  <c r="A6316" i="5"/>
  <c r="P6315" i="5"/>
  <c r="M6315" i="5"/>
  <c r="H6315" i="5"/>
  <c r="Q6315" i="5" s="1"/>
  <c r="G6315" i="5"/>
  <c r="F6315" i="5"/>
  <c r="O6315" i="5" s="1"/>
  <c r="E6315" i="5"/>
  <c r="D6315" i="5"/>
  <c r="C6315" i="5"/>
  <c r="B6315" i="5"/>
  <c r="A6315" i="5"/>
  <c r="R6314" i="5"/>
  <c r="Q6314" i="5"/>
  <c r="O6314" i="5"/>
  <c r="M6314" i="5"/>
  <c r="L6314" i="5"/>
  <c r="K6314" i="5"/>
  <c r="J6314" i="5"/>
  <c r="I6314" i="5"/>
  <c r="H6314" i="5"/>
  <c r="G6314" i="5"/>
  <c r="F6314" i="5"/>
  <c r="E6314" i="5"/>
  <c r="D6314" i="5"/>
  <c r="P6314" i="5" s="1"/>
  <c r="C6314" i="5"/>
  <c r="B6314" i="5"/>
  <c r="A6314" i="5"/>
  <c r="N6314" i="5" s="1"/>
  <c r="O6313" i="5"/>
  <c r="M6313" i="5"/>
  <c r="L6313" i="5"/>
  <c r="K6313" i="5"/>
  <c r="J6313" i="5"/>
  <c r="I6313" i="5"/>
  <c r="H6313" i="5"/>
  <c r="Q6313" i="5" s="1"/>
  <c r="G6313" i="5"/>
  <c r="F6313" i="5"/>
  <c r="E6313" i="5"/>
  <c r="D6313" i="5"/>
  <c r="P6313" i="5" s="1"/>
  <c r="C6313" i="5"/>
  <c r="B6313" i="5"/>
  <c r="A6313" i="5"/>
  <c r="N6313" i="5" s="1"/>
  <c r="M6312" i="5"/>
  <c r="L6312" i="5"/>
  <c r="K6312" i="5"/>
  <c r="H6312" i="5"/>
  <c r="Q6312" i="5" s="1"/>
  <c r="G6312" i="5"/>
  <c r="F6312" i="5"/>
  <c r="O6312" i="5" s="1"/>
  <c r="E6312" i="5"/>
  <c r="D6312" i="5"/>
  <c r="P6312" i="5" s="1"/>
  <c r="C6312" i="5"/>
  <c r="B6312" i="5"/>
  <c r="A6312" i="5"/>
  <c r="L6311" i="5"/>
  <c r="G6311" i="5"/>
  <c r="F6311" i="5"/>
  <c r="O6311" i="5" s="1"/>
  <c r="E6311" i="5"/>
  <c r="D6311" i="5"/>
  <c r="P6311" i="5" s="1"/>
  <c r="C6311" i="5"/>
  <c r="B6311" i="5"/>
  <c r="A6311" i="5"/>
  <c r="P6310" i="5"/>
  <c r="O6310" i="5"/>
  <c r="H6310" i="5"/>
  <c r="Q6310" i="5" s="1"/>
  <c r="G6310" i="5"/>
  <c r="F6310" i="5"/>
  <c r="E6310" i="5"/>
  <c r="D6310" i="5"/>
  <c r="C6310" i="5"/>
  <c r="B6310" i="5"/>
  <c r="A6310" i="5"/>
  <c r="O6309" i="5"/>
  <c r="G6309" i="5"/>
  <c r="F6309" i="5"/>
  <c r="E6309" i="5"/>
  <c r="D6309" i="5"/>
  <c r="P6309" i="5" s="1"/>
  <c r="C6309" i="5"/>
  <c r="B6309" i="5"/>
  <c r="A6309" i="5"/>
  <c r="R6308" i="5"/>
  <c r="Q6308" i="5"/>
  <c r="M6308" i="5"/>
  <c r="L6308" i="5"/>
  <c r="K6308" i="5"/>
  <c r="J6308" i="5"/>
  <c r="I6308" i="5"/>
  <c r="H6308" i="5"/>
  <c r="G6308" i="5"/>
  <c r="F6308" i="5"/>
  <c r="O6308" i="5" s="1"/>
  <c r="E6308" i="5"/>
  <c r="D6308" i="5"/>
  <c r="P6308" i="5" s="1"/>
  <c r="C6308" i="5"/>
  <c r="B6308" i="5"/>
  <c r="A6308" i="5"/>
  <c r="O6307" i="5"/>
  <c r="M6307" i="5"/>
  <c r="L6307" i="5"/>
  <c r="K6307" i="5"/>
  <c r="J6307" i="5"/>
  <c r="I6307" i="5"/>
  <c r="H6307" i="5"/>
  <c r="Q6307" i="5" s="1"/>
  <c r="G6307" i="5"/>
  <c r="F6307" i="5"/>
  <c r="E6307" i="5"/>
  <c r="D6307" i="5"/>
  <c r="P6307" i="5" s="1"/>
  <c r="C6307" i="5"/>
  <c r="B6307" i="5"/>
  <c r="A6307" i="5"/>
  <c r="M6306" i="5"/>
  <c r="L6306" i="5"/>
  <c r="K6306" i="5"/>
  <c r="J6306" i="5"/>
  <c r="I6306" i="5"/>
  <c r="H6306" i="5"/>
  <c r="Q6306" i="5" s="1"/>
  <c r="G6306" i="5"/>
  <c r="F6306" i="5"/>
  <c r="O6306" i="5" s="1"/>
  <c r="E6306" i="5"/>
  <c r="D6306" i="5"/>
  <c r="P6306" i="5" s="1"/>
  <c r="C6306" i="5"/>
  <c r="B6306" i="5"/>
  <c r="A6306" i="5"/>
  <c r="N6306" i="5" s="1"/>
  <c r="L6305" i="5"/>
  <c r="G6305" i="5"/>
  <c r="F6305" i="5"/>
  <c r="O6305" i="5" s="1"/>
  <c r="E6305" i="5"/>
  <c r="D6305" i="5"/>
  <c r="P6305" i="5" s="1"/>
  <c r="C6305" i="5"/>
  <c r="B6305" i="5"/>
  <c r="A6305" i="5"/>
  <c r="Q6304" i="5"/>
  <c r="O6304" i="5"/>
  <c r="J6304" i="5"/>
  <c r="I6304" i="5"/>
  <c r="H6304" i="5"/>
  <c r="G6304" i="5"/>
  <c r="F6304" i="5"/>
  <c r="E6304" i="5"/>
  <c r="D6304" i="5"/>
  <c r="P6304" i="5" s="1"/>
  <c r="C6304" i="5"/>
  <c r="B6304" i="5"/>
  <c r="A6304" i="5"/>
  <c r="Q6303" i="5"/>
  <c r="O6303" i="5"/>
  <c r="M6303" i="5"/>
  <c r="H6303" i="5"/>
  <c r="G6303" i="5"/>
  <c r="F6303" i="5"/>
  <c r="E6303" i="5"/>
  <c r="D6303" i="5"/>
  <c r="P6303" i="5" s="1"/>
  <c r="C6303" i="5"/>
  <c r="B6303" i="5"/>
  <c r="A6303" i="5"/>
  <c r="Q6302" i="5"/>
  <c r="P6302" i="5"/>
  <c r="O6302" i="5"/>
  <c r="M6302" i="5"/>
  <c r="L6302" i="5"/>
  <c r="K6302" i="5"/>
  <c r="R6302" i="5" s="1"/>
  <c r="J6302" i="5"/>
  <c r="I6302" i="5"/>
  <c r="H6302" i="5"/>
  <c r="G6302" i="5"/>
  <c r="F6302" i="5"/>
  <c r="E6302" i="5"/>
  <c r="D6302" i="5"/>
  <c r="C6302" i="5"/>
  <c r="B6302" i="5"/>
  <c r="A6302" i="5"/>
  <c r="O6301" i="5"/>
  <c r="M6301" i="5"/>
  <c r="L6301" i="5"/>
  <c r="K6301" i="5"/>
  <c r="J6301" i="5"/>
  <c r="I6301" i="5"/>
  <c r="H6301" i="5"/>
  <c r="Q6301" i="5" s="1"/>
  <c r="G6301" i="5"/>
  <c r="F6301" i="5"/>
  <c r="E6301" i="5"/>
  <c r="D6301" i="5"/>
  <c r="P6301" i="5" s="1"/>
  <c r="C6301" i="5"/>
  <c r="B6301" i="5"/>
  <c r="A6301" i="5"/>
  <c r="R6300" i="5"/>
  <c r="L6300" i="5"/>
  <c r="K6300" i="5"/>
  <c r="J6300" i="5"/>
  <c r="I6300" i="5"/>
  <c r="H6300" i="5"/>
  <c r="Q6300" i="5" s="1"/>
  <c r="G6300" i="5"/>
  <c r="M6300" i="5" s="1"/>
  <c r="F6300" i="5"/>
  <c r="O6300" i="5" s="1"/>
  <c r="E6300" i="5"/>
  <c r="D6300" i="5"/>
  <c r="P6300" i="5" s="1"/>
  <c r="C6300" i="5"/>
  <c r="B6300" i="5"/>
  <c r="A6300" i="5"/>
  <c r="L6299" i="5"/>
  <c r="K6299" i="5"/>
  <c r="J6299" i="5"/>
  <c r="G6299" i="5"/>
  <c r="F6299" i="5"/>
  <c r="O6299" i="5" s="1"/>
  <c r="E6299" i="5"/>
  <c r="D6299" i="5"/>
  <c r="P6299" i="5" s="1"/>
  <c r="C6299" i="5"/>
  <c r="B6299" i="5"/>
  <c r="A6299" i="5"/>
  <c r="P6298" i="5"/>
  <c r="G6298" i="5"/>
  <c r="F6298" i="5"/>
  <c r="O6298" i="5" s="1"/>
  <c r="E6298" i="5"/>
  <c r="D6298" i="5"/>
  <c r="C6298" i="5"/>
  <c r="B6298" i="5"/>
  <c r="A6298" i="5"/>
  <c r="O6297" i="5"/>
  <c r="M6297" i="5"/>
  <c r="G6297" i="5"/>
  <c r="F6297" i="5"/>
  <c r="E6297" i="5"/>
  <c r="D6297" i="5"/>
  <c r="P6297" i="5" s="1"/>
  <c r="C6297" i="5"/>
  <c r="B6297" i="5"/>
  <c r="A6297" i="5"/>
  <c r="Q6296" i="5"/>
  <c r="M6296" i="5"/>
  <c r="L6296" i="5"/>
  <c r="K6296" i="5"/>
  <c r="J6296" i="5"/>
  <c r="I6296" i="5"/>
  <c r="H6296" i="5"/>
  <c r="G6296" i="5"/>
  <c r="F6296" i="5"/>
  <c r="O6296" i="5" s="1"/>
  <c r="E6296" i="5"/>
  <c r="D6296" i="5"/>
  <c r="P6296" i="5" s="1"/>
  <c r="C6296" i="5"/>
  <c r="B6296" i="5"/>
  <c r="N6296" i="5" s="1"/>
  <c r="A6296" i="5"/>
  <c r="O6295" i="5"/>
  <c r="M6295" i="5"/>
  <c r="L6295" i="5"/>
  <c r="K6295" i="5"/>
  <c r="J6295" i="5"/>
  <c r="I6295" i="5"/>
  <c r="H6295" i="5"/>
  <c r="Q6295" i="5" s="1"/>
  <c r="G6295" i="5"/>
  <c r="F6295" i="5"/>
  <c r="E6295" i="5"/>
  <c r="D6295" i="5"/>
  <c r="P6295" i="5" s="1"/>
  <c r="C6295" i="5"/>
  <c r="B6295" i="5"/>
  <c r="A6295" i="5"/>
  <c r="N6295" i="5" s="1"/>
  <c r="M6294" i="5"/>
  <c r="L6294" i="5"/>
  <c r="I6294" i="5"/>
  <c r="H6294" i="5"/>
  <c r="Q6294" i="5" s="1"/>
  <c r="G6294" i="5"/>
  <c r="F6294" i="5"/>
  <c r="O6294" i="5" s="1"/>
  <c r="E6294" i="5"/>
  <c r="D6294" i="5"/>
  <c r="P6294" i="5" s="1"/>
  <c r="C6294" i="5"/>
  <c r="B6294" i="5"/>
  <c r="A6294" i="5"/>
  <c r="K6293" i="5"/>
  <c r="G6293" i="5"/>
  <c r="F6293" i="5"/>
  <c r="O6293" i="5" s="1"/>
  <c r="E6293" i="5"/>
  <c r="D6293" i="5"/>
  <c r="P6293" i="5" s="1"/>
  <c r="C6293" i="5"/>
  <c r="B6293" i="5"/>
  <c r="A6293" i="5"/>
  <c r="Q6292" i="5"/>
  <c r="J6292" i="5"/>
  <c r="I6292" i="5"/>
  <c r="H6292" i="5"/>
  <c r="G6292" i="5"/>
  <c r="F6292" i="5"/>
  <c r="O6292" i="5" s="1"/>
  <c r="E6292" i="5"/>
  <c r="D6292" i="5"/>
  <c r="P6292" i="5" s="1"/>
  <c r="C6292" i="5"/>
  <c r="B6292" i="5"/>
  <c r="A6292" i="5"/>
  <c r="Q6291" i="5"/>
  <c r="L6291" i="5"/>
  <c r="H6291" i="5"/>
  <c r="G6291" i="5"/>
  <c r="F6291" i="5"/>
  <c r="O6291" i="5" s="1"/>
  <c r="E6291" i="5"/>
  <c r="D6291" i="5"/>
  <c r="P6291" i="5" s="1"/>
  <c r="C6291" i="5"/>
  <c r="B6291" i="5"/>
  <c r="A6291" i="5"/>
  <c r="Q6290" i="5"/>
  <c r="O6290" i="5"/>
  <c r="M6290" i="5"/>
  <c r="L6290" i="5"/>
  <c r="K6290" i="5"/>
  <c r="R6290" i="5" s="1"/>
  <c r="J6290" i="5"/>
  <c r="I6290" i="5"/>
  <c r="H6290" i="5"/>
  <c r="G6290" i="5"/>
  <c r="F6290" i="5"/>
  <c r="E6290" i="5"/>
  <c r="D6290" i="5"/>
  <c r="P6290" i="5" s="1"/>
  <c r="C6290" i="5"/>
  <c r="B6290" i="5"/>
  <c r="N6290" i="5" s="1"/>
  <c r="A6290" i="5"/>
  <c r="O6289" i="5"/>
  <c r="M6289" i="5"/>
  <c r="L6289" i="5"/>
  <c r="K6289" i="5"/>
  <c r="J6289" i="5"/>
  <c r="I6289" i="5"/>
  <c r="H6289" i="5"/>
  <c r="Q6289" i="5" s="1"/>
  <c r="G6289" i="5"/>
  <c r="F6289" i="5"/>
  <c r="E6289" i="5"/>
  <c r="D6289" i="5"/>
  <c r="P6289" i="5" s="1"/>
  <c r="C6289" i="5"/>
  <c r="B6289" i="5"/>
  <c r="A6289" i="5"/>
  <c r="K6288" i="5"/>
  <c r="H6288" i="5"/>
  <c r="Q6288" i="5" s="1"/>
  <c r="G6288" i="5"/>
  <c r="F6288" i="5"/>
  <c r="O6288" i="5" s="1"/>
  <c r="E6288" i="5"/>
  <c r="D6288" i="5"/>
  <c r="P6288" i="5" s="1"/>
  <c r="C6288" i="5"/>
  <c r="B6288" i="5"/>
  <c r="A6288" i="5"/>
  <c r="P6287" i="5"/>
  <c r="L6287" i="5"/>
  <c r="G6287" i="5"/>
  <c r="F6287" i="5"/>
  <c r="O6287" i="5" s="1"/>
  <c r="E6287" i="5"/>
  <c r="D6287" i="5"/>
  <c r="C6287" i="5"/>
  <c r="B6287" i="5"/>
  <c r="A6287" i="5"/>
  <c r="P6286" i="5"/>
  <c r="J6286" i="5"/>
  <c r="I6286" i="5"/>
  <c r="H6286" i="5"/>
  <c r="Q6286" i="5" s="1"/>
  <c r="G6286" i="5"/>
  <c r="F6286" i="5"/>
  <c r="O6286" i="5" s="1"/>
  <c r="E6286" i="5"/>
  <c r="D6286" i="5"/>
  <c r="C6286" i="5"/>
  <c r="B6286" i="5"/>
  <c r="A6286" i="5"/>
  <c r="P6285" i="5"/>
  <c r="O6285" i="5"/>
  <c r="H6285" i="5"/>
  <c r="Q6285" i="5" s="1"/>
  <c r="G6285" i="5"/>
  <c r="F6285" i="5"/>
  <c r="E6285" i="5"/>
  <c r="D6285" i="5"/>
  <c r="C6285" i="5"/>
  <c r="B6285" i="5"/>
  <c r="A6285" i="5"/>
  <c r="R6284" i="5"/>
  <c r="Q6284" i="5"/>
  <c r="O6284" i="5"/>
  <c r="M6284" i="5"/>
  <c r="L6284" i="5"/>
  <c r="K6284" i="5"/>
  <c r="J6284" i="5"/>
  <c r="I6284" i="5"/>
  <c r="H6284" i="5"/>
  <c r="G6284" i="5"/>
  <c r="F6284" i="5"/>
  <c r="E6284" i="5"/>
  <c r="D6284" i="5"/>
  <c r="P6284" i="5" s="1"/>
  <c r="C6284" i="5"/>
  <c r="B6284" i="5"/>
  <c r="N6284" i="5" s="1"/>
  <c r="A6284" i="5"/>
  <c r="O6283" i="5"/>
  <c r="M6283" i="5"/>
  <c r="L6283" i="5"/>
  <c r="K6283" i="5"/>
  <c r="J6283" i="5"/>
  <c r="I6283" i="5"/>
  <c r="H6283" i="5"/>
  <c r="Q6283" i="5" s="1"/>
  <c r="G6283" i="5"/>
  <c r="F6283" i="5"/>
  <c r="E6283" i="5"/>
  <c r="D6283" i="5"/>
  <c r="P6283" i="5" s="1"/>
  <c r="C6283" i="5"/>
  <c r="B6283" i="5"/>
  <c r="N6283" i="5" s="1"/>
  <c r="A6283" i="5"/>
  <c r="L6282" i="5"/>
  <c r="K6282" i="5"/>
  <c r="R6282" i="5" s="1"/>
  <c r="J6282" i="5"/>
  <c r="I6282" i="5"/>
  <c r="H6282" i="5"/>
  <c r="Q6282" i="5" s="1"/>
  <c r="G6282" i="5"/>
  <c r="M6282" i="5" s="1"/>
  <c r="F6282" i="5"/>
  <c r="O6282" i="5" s="1"/>
  <c r="E6282" i="5"/>
  <c r="D6282" i="5"/>
  <c r="P6282" i="5" s="1"/>
  <c r="C6282" i="5"/>
  <c r="B6282" i="5"/>
  <c r="A6282" i="5"/>
  <c r="K6281" i="5"/>
  <c r="J6281" i="5"/>
  <c r="G6281" i="5"/>
  <c r="F6281" i="5"/>
  <c r="O6281" i="5" s="1"/>
  <c r="E6281" i="5"/>
  <c r="D6281" i="5"/>
  <c r="P6281" i="5" s="1"/>
  <c r="C6281" i="5"/>
  <c r="B6281" i="5"/>
  <c r="A6281" i="5"/>
  <c r="P6280" i="5"/>
  <c r="O6280" i="5"/>
  <c r="G6280" i="5"/>
  <c r="F6280" i="5"/>
  <c r="E6280" i="5"/>
  <c r="D6280" i="5"/>
  <c r="C6280" i="5"/>
  <c r="B6280" i="5"/>
  <c r="A6280" i="5"/>
  <c r="M6279" i="5"/>
  <c r="G6279" i="5"/>
  <c r="F6279" i="5"/>
  <c r="O6279" i="5" s="1"/>
  <c r="E6279" i="5"/>
  <c r="D6279" i="5"/>
  <c r="P6279" i="5" s="1"/>
  <c r="C6279" i="5"/>
  <c r="B6279" i="5"/>
  <c r="A6279" i="5"/>
  <c r="R6278" i="5"/>
  <c r="Q6278" i="5"/>
  <c r="M6278" i="5"/>
  <c r="L6278" i="5"/>
  <c r="K6278" i="5"/>
  <c r="J6278" i="5"/>
  <c r="I6278" i="5"/>
  <c r="H6278" i="5"/>
  <c r="G6278" i="5"/>
  <c r="F6278" i="5"/>
  <c r="O6278" i="5" s="1"/>
  <c r="E6278" i="5"/>
  <c r="D6278" i="5"/>
  <c r="P6278" i="5" s="1"/>
  <c r="C6278" i="5"/>
  <c r="B6278" i="5"/>
  <c r="A6278" i="5"/>
  <c r="M6277" i="5"/>
  <c r="L6277" i="5"/>
  <c r="K6277" i="5"/>
  <c r="J6277" i="5"/>
  <c r="I6277" i="5"/>
  <c r="H6277" i="5"/>
  <c r="Q6277" i="5" s="1"/>
  <c r="G6277" i="5"/>
  <c r="F6277" i="5"/>
  <c r="O6277" i="5" s="1"/>
  <c r="E6277" i="5"/>
  <c r="D6277" i="5"/>
  <c r="P6277" i="5" s="1"/>
  <c r="C6277" i="5"/>
  <c r="B6277" i="5"/>
  <c r="A6277" i="5"/>
  <c r="P6276" i="5"/>
  <c r="M6276" i="5"/>
  <c r="L6276" i="5"/>
  <c r="J6276" i="5"/>
  <c r="R6276" i="5" s="1"/>
  <c r="I6276" i="5"/>
  <c r="H6276" i="5"/>
  <c r="Q6276" i="5" s="1"/>
  <c r="G6276" i="5"/>
  <c r="K6276" i="5" s="1"/>
  <c r="F6276" i="5"/>
  <c r="O6276" i="5" s="1"/>
  <c r="E6276" i="5"/>
  <c r="D6276" i="5"/>
  <c r="C6276" i="5"/>
  <c r="B6276" i="5"/>
  <c r="A6276" i="5"/>
  <c r="N6275" i="5"/>
  <c r="L6275" i="5"/>
  <c r="K6275" i="5"/>
  <c r="J6275" i="5"/>
  <c r="I6275" i="5"/>
  <c r="R6275" i="5" s="1"/>
  <c r="H6275" i="5"/>
  <c r="Q6275" i="5" s="1"/>
  <c r="G6275" i="5"/>
  <c r="M6275" i="5" s="1"/>
  <c r="F6275" i="5"/>
  <c r="O6275" i="5" s="1"/>
  <c r="E6275" i="5"/>
  <c r="D6275" i="5"/>
  <c r="P6275" i="5" s="1"/>
  <c r="C6275" i="5"/>
  <c r="B6275" i="5"/>
  <c r="A6275" i="5"/>
  <c r="P6274" i="5"/>
  <c r="O6274" i="5"/>
  <c r="G6274" i="5"/>
  <c r="F6274" i="5"/>
  <c r="E6274" i="5"/>
  <c r="D6274" i="5"/>
  <c r="C6274" i="5"/>
  <c r="B6274" i="5"/>
  <c r="A6274" i="5"/>
  <c r="Q6273" i="5"/>
  <c r="O6273" i="5"/>
  <c r="J6273" i="5"/>
  <c r="H6273" i="5"/>
  <c r="G6273" i="5"/>
  <c r="F6273" i="5"/>
  <c r="E6273" i="5"/>
  <c r="D6273" i="5"/>
  <c r="P6273" i="5" s="1"/>
  <c r="C6273" i="5"/>
  <c r="B6273" i="5"/>
  <c r="A6273" i="5"/>
  <c r="P6272" i="5"/>
  <c r="O6272" i="5"/>
  <c r="M6272" i="5"/>
  <c r="L6272" i="5"/>
  <c r="K6272" i="5"/>
  <c r="J6272" i="5"/>
  <c r="R6272" i="5" s="1"/>
  <c r="I6272" i="5"/>
  <c r="H6272" i="5"/>
  <c r="Q6272" i="5" s="1"/>
  <c r="G6272" i="5"/>
  <c r="F6272" i="5"/>
  <c r="E6272" i="5"/>
  <c r="D6272" i="5"/>
  <c r="C6272" i="5"/>
  <c r="B6272" i="5"/>
  <c r="A6272" i="5"/>
  <c r="P6271" i="5"/>
  <c r="M6271" i="5"/>
  <c r="L6271" i="5"/>
  <c r="R6271" i="5" s="1"/>
  <c r="K6271" i="5"/>
  <c r="J6271" i="5"/>
  <c r="I6271" i="5"/>
  <c r="H6271" i="5"/>
  <c r="Q6271" i="5" s="1"/>
  <c r="G6271" i="5"/>
  <c r="F6271" i="5"/>
  <c r="O6271" i="5" s="1"/>
  <c r="E6271" i="5"/>
  <c r="D6271" i="5"/>
  <c r="C6271" i="5"/>
  <c r="B6271" i="5"/>
  <c r="A6271" i="5"/>
  <c r="N6271" i="5" s="1"/>
  <c r="P6270" i="5"/>
  <c r="G6270" i="5"/>
  <c r="F6270" i="5"/>
  <c r="O6270" i="5" s="1"/>
  <c r="E6270" i="5"/>
  <c r="D6270" i="5"/>
  <c r="C6270" i="5"/>
  <c r="B6270" i="5"/>
  <c r="A6270" i="5"/>
  <c r="L6269" i="5"/>
  <c r="K6269" i="5"/>
  <c r="J6269" i="5"/>
  <c r="I6269" i="5"/>
  <c r="R6269" i="5" s="1"/>
  <c r="H6269" i="5"/>
  <c r="Q6269" i="5" s="1"/>
  <c r="G6269" i="5"/>
  <c r="M6269" i="5" s="1"/>
  <c r="F6269" i="5"/>
  <c r="O6269" i="5" s="1"/>
  <c r="E6269" i="5"/>
  <c r="D6269" i="5"/>
  <c r="P6269" i="5" s="1"/>
  <c r="C6269" i="5"/>
  <c r="B6269" i="5"/>
  <c r="A6269" i="5"/>
  <c r="L6268" i="5"/>
  <c r="H6268" i="5"/>
  <c r="Q6268" i="5" s="1"/>
  <c r="G6268" i="5"/>
  <c r="F6268" i="5"/>
  <c r="O6268" i="5" s="1"/>
  <c r="E6268" i="5"/>
  <c r="D6268" i="5"/>
  <c r="C6268" i="5"/>
  <c r="B6268" i="5"/>
  <c r="A6268" i="5"/>
  <c r="P6267" i="5"/>
  <c r="O6267" i="5"/>
  <c r="G6267" i="5"/>
  <c r="F6267" i="5"/>
  <c r="E6267" i="5"/>
  <c r="D6267" i="5"/>
  <c r="C6267" i="5"/>
  <c r="B6267" i="5"/>
  <c r="A6267" i="5"/>
  <c r="P6266" i="5"/>
  <c r="O6266" i="5"/>
  <c r="M6266" i="5"/>
  <c r="L6266" i="5"/>
  <c r="K6266" i="5"/>
  <c r="J6266" i="5"/>
  <c r="R6266" i="5" s="1"/>
  <c r="I6266" i="5"/>
  <c r="H6266" i="5"/>
  <c r="Q6266" i="5" s="1"/>
  <c r="G6266" i="5"/>
  <c r="F6266" i="5"/>
  <c r="E6266" i="5"/>
  <c r="D6266" i="5"/>
  <c r="C6266" i="5"/>
  <c r="B6266" i="5"/>
  <c r="N6266" i="5" s="1"/>
  <c r="A6266" i="5"/>
  <c r="P6265" i="5"/>
  <c r="M6265" i="5"/>
  <c r="L6265" i="5"/>
  <c r="K6265" i="5"/>
  <c r="R6265" i="5" s="1"/>
  <c r="J6265" i="5"/>
  <c r="I6265" i="5"/>
  <c r="H6265" i="5"/>
  <c r="Q6265" i="5" s="1"/>
  <c r="G6265" i="5"/>
  <c r="F6265" i="5"/>
  <c r="O6265" i="5" s="1"/>
  <c r="E6265" i="5"/>
  <c r="D6265" i="5"/>
  <c r="C6265" i="5"/>
  <c r="B6265" i="5"/>
  <c r="A6265" i="5"/>
  <c r="P6264" i="5"/>
  <c r="M6264" i="5"/>
  <c r="L6264" i="5"/>
  <c r="K6264" i="5"/>
  <c r="H6264" i="5"/>
  <c r="Q6264" i="5" s="1"/>
  <c r="G6264" i="5"/>
  <c r="F6264" i="5"/>
  <c r="O6264" i="5" s="1"/>
  <c r="E6264" i="5"/>
  <c r="D6264" i="5"/>
  <c r="C6264" i="5"/>
  <c r="B6264" i="5"/>
  <c r="A6264" i="5"/>
  <c r="P6263" i="5"/>
  <c r="G6263" i="5"/>
  <c r="K6263" i="5" s="1"/>
  <c r="F6263" i="5"/>
  <c r="O6263" i="5" s="1"/>
  <c r="E6263" i="5"/>
  <c r="D6263" i="5"/>
  <c r="C6263" i="5"/>
  <c r="B6263" i="5"/>
  <c r="A6263" i="5"/>
  <c r="L6262" i="5"/>
  <c r="J6262" i="5"/>
  <c r="G6262" i="5"/>
  <c r="F6262" i="5"/>
  <c r="O6262" i="5" s="1"/>
  <c r="E6262" i="5"/>
  <c r="D6262" i="5"/>
  <c r="P6262" i="5" s="1"/>
  <c r="C6262" i="5"/>
  <c r="B6262" i="5"/>
  <c r="A6262" i="5"/>
  <c r="P6261" i="5"/>
  <c r="L6261" i="5"/>
  <c r="G6261" i="5"/>
  <c r="F6261" i="5"/>
  <c r="O6261" i="5" s="1"/>
  <c r="E6261" i="5"/>
  <c r="D6261" i="5"/>
  <c r="C6261" i="5"/>
  <c r="B6261" i="5"/>
  <c r="A6261" i="5"/>
  <c r="O6260" i="5"/>
  <c r="M6260" i="5"/>
  <c r="R6260" i="5" s="1"/>
  <c r="L6260" i="5"/>
  <c r="K6260" i="5"/>
  <c r="J6260" i="5"/>
  <c r="I6260" i="5"/>
  <c r="H6260" i="5"/>
  <c r="Q6260" i="5" s="1"/>
  <c r="G6260" i="5"/>
  <c r="F6260" i="5"/>
  <c r="E6260" i="5"/>
  <c r="D6260" i="5"/>
  <c r="P6260" i="5" s="1"/>
  <c r="C6260" i="5"/>
  <c r="B6260" i="5"/>
  <c r="N6260" i="5" s="1"/>
  <c r="A6260" i="5"/>
  <c r="M6259" i="5"/>
  <c r="L6259" i="5"/>
  <c r="K6259" i="5"/>
  <c r="J6259" i="5"/>
  <c r="I6259" i="5"/>
  <c r="R6259" i="5" s="1"/>
  <c r="H6259" i="5"/>
  <c r="Q6259" i="5" s="1"/>
  <c r="G6259" i="5"/>
  <c r="F6259" i="5"/>
  <c r="O6259" i="5" s="1"/>
  <c r="E6259" i="5"/>
  <c r="D6259" i="5"/>
  <c r="P6259" i="5" s="1"/>
  <c r="C6259" i="5"/>
  <c r="B6259" i="5"/>
  <c r="N6259" i="5" s="1"/>
  <c r="A6259" i="5"/>
  <c r="M6258" i="5"/>
  <c r="L6258" i="5"/>
  <c r="K6258" i="5"/>
  <c r="J6258" i="5"/>
  <c r="G6258" i="5"/>
  <c r="F6258" i="5"/>
  <c r="O6258" i="5" s="1"/>
  <c r="E6258" i="5"/>
  <c r="D6258" i="5"/>
  <c r="P6258" i="5" s="1"/>
  <c r="C6258" i="5"/>
  <c r="B6258" i="5"/>
  <c r="A6258" i="5"/>
  <c r="P6257" i="5"/>
  <c r="G6257" i="5"/>
  <c r="I6257" i="5" s="1"/>
  <c r="F6257" i="5"/>
  <c r="O6257" i="5" s="1"/>
  <c r="E6257" i="5"/>
  <c r="D6257" i="5"/>
  <c r="C6257" i="5"/>
  <c r="B6257" i="5"/>
  <c r="A6257" i="5"/>
  <c r="Q6256" i="5"/>
  <c r="P6256" i="5"/>
  <c r="L6256" i="5"/>
  <c r="J6256" i="5"/>
  <c r="I6256" i="5"/>
  <c r="H6256" i="5"/>
  <c r="G6256" i="5"/>
  <c r="F6256" i="5"/>
  <c r="O6256" i="5" s="1"/>
  <c r="E6256" i="5"/>
  <c r="D6256" i="5"/>
  <c r="C6256" i="5"/>
  <c r="B6256" i="5"/>
  <c r="A6256" i="5"/>
  <c r="M6255" i="5"/>
  <c r="L6255" i="5"/>
  <c r="J6255" i="5"/>
  <c r="H6255" i="5"/>
  <c r="Q6255" i="5" s="1"/>
  <c r="G6255" i="5"/>
  <c r="F6255" i="5"/>
  <c r="O6255" i="5" s="1"/>
  <c r="E6255" i="5"/>
  <c r="D6255" i="5"/>
  <c r="C6255" i="5"/>
  <c r="B6255" i="5"/>
  <c r="A6255" i="5"/>
  <c r="R6254" i="5"/>
  <c r="Q6254" i="5"/>
  <c r="M6254" i="5"/>
  <c r="L6254" i="5"/>
  <c r="K6254" i="5"/>
  <c r="J6254" i="5"/>
  <c r="I6254" i="5"/>
  <c r="H6254" i="5"/>
  <c r="G6254" i="5"/>
  <c r="F6254" i="5"/>
  <c r="O6254" i="5" s="1"/>
  <c r="E6254" i="5"/>
  <c r="D6254" i="5"/>
  <c r="P6254" i="5" s="1"/>
  <c r="C6254" i="5"/>
  <c r="B6254" i="5"/>
  <c r="N6254" i="5" s="1"/>
  <c r="A6254" i="5"/>
  <c r="O6253" i="5"/>
  <c r="M6253" i="5"/>
  <c r="L6253" i="5"/>
  <c r="K6253" i="5"/>
  <c r="J6253" i="5"/>
  <c r="I6253" i="5"/>
  <c r="R6253" i="5" s="1"/>
  <c r="H6253" i="5"/>
  <c r="Q6253" i="5" s="1"/>
  <c r="G6253" i="5"/>
  <c r="F6253" i="5"/>
  <c r="E6253" i="5"/>
  <c r="D6253" i="5"/>
  <c r="P6253" i="5" s="1"/>
  <c r="C6253" i="5"/>
  <c r="B6253" i="5"/>
  <c r="N6253" i="5" s="1"/>
  <c r="A6253" i="5"/>
  <c r="M6252" i="5"/>
  <c r="L6252" i="5"/>
  <c r="K6252" i="5"/>
  <c r="J6252" i="5"/>
  <c r="I6252" i="5"/>
  <c r="R6252" i="5" s="1"/>
  <c r="H6252" i="5"/>
  <c r="Q6252" i="5" s="1"/>
  <c r="G6252" i="5"/>
  <c r="F6252" i="5"/>
  <c r="O6252" i="5" s="1"/>
  <c r="E6252" i="5"/>
  <c r="D6252" i="5"/>
  <c r="P6252" i="5" s="1"/>
  <c r="C6252" i="5"/>
  <c r="B6252" i="5"/>
  <c r="A6252" i="5"/>
  <c r="P6251" i="5"/>
  <c r="H6251" i="5"/>
  <c r="Q6251" i="5" s="1"/>
  <c r="G6251" i="5"/>
  <c r="F6251" i="5"/>
  <c r="O6251" i="5" s="1"/>
  <c r="E6251" i="5"/>
  <c r="D6251" i="5"/>
  <c r="C6251" i="5"/>
  <c r="B6251" i="5"/>
  <c r="A6251" i="5"/>
  <c r="P6250" i="5"/>
  <c r="O6250" i="5"/>
  <c r="J6250" i="5"/>
  <c r="I6250" i="5"/>
  <c r="H6250" i="5"/>
  <c r="Q6250" i="5" s="1"/>
  <c r="G6250" i="5"/>
  <c r="F6250" i="5"/>
  <c r="E6250" i="5"/>
  <c r="D6250" i="5"/>
  <c r="C6250" i="5"/>
  <c r="B6250" i="5"/>
  <c r="A6250" i="5"/>
  <c r="Q6249" i="5"/>
  <c r="M6249" i="5"/>
  <c r="L6249" i="5"/>
  <c r="J6249" i="5"/>
  <c r="H6249" i="5"/>
  <c r="G6249" i="5"/>
  <c r="F6249" i="5"/>
  <c r="O6249" i="5" s="1"/>
  <c r="E6249" i="5"/>
  <c r="D6249" i="5"/>
  <c r="P6249" i="5" s="1"/>
  <c r="C6249" i="5"/>
  <c r="B6249" i="5"/>
  <c r="A6249" i="5"/>
  <c r="P6248" i="5"/>
  <c r="M6248" i="5"/>
  <c r="L6248" i="5"/>
  <c r="K6248" i="5"/>
  <c r="J6248" i="5"/>
  <c r="I6248" i="5"/>
  <c r="H6248" i="5"/>
  <c r="Q6248" i="5" s="1"/>
  <c r="G6248" i="5"/>
  <c r="F6248" i="5"/>
  <c r="O6248" i="5" s="1"/>
  <c r="E6248" i="5"/>
  <c r="D6248" i="5"/>
  <c r="C6248" i="5"/>
  <c r="B6248" i="5"/>
  <c r="A6248" i="5"/>
  <c r="O6247" i="5"/>
  <c r="M6247" i="5"/>
  <c r="L6247" i="5"/>
  <c r="K6247" i="5"/>
  <c r="J6247" i="5"/>
  <c r="I6247" i="5"/>
  <c r="H6247" i="5"/>
  <c r="Q6247" i="5" s="1"/>
  <c r="G6247" i="5"/>
  <c r="F6247" i="5"/>
  <c r="E6247" i="5"/>
  <c r="D6247" i="5"/>
  <c r="P6247" i="5" s="1"/>
  <c r="C6247" i="5"/>
  <c r="B6247" i="5"/>
  <c r="N6247" i="5" s="1"/>
  <c r="A6247" i="5"/>
  <c r="L6246" i="5"/>
  <c r="K6246" i="5"/>
  <c r="J6246" i="5"/>
  <c r="I6246" i="5"/>
  <c r="H6246" i="5"/>
  <c r="Q6246" i="5" s="1"/>
  <c r="G6246" i="5"/>
  <c r="M6246" i="5" s="1"/>
  <c r="F6246" i="5"/>
  <c r="O6246" i="5" s="1"/>
  <c r="E6246" i="5"/>
  <c r="D6246" i="5"/>
  <c r="P6246" i="5" s="1"/>
  <c r="C6246" i="5"/>
  <c r="B6246" i="5"/>
  <c r="A6246" i="5"/>
  <c r="L6245" i="5"/>
  <c r="K6245" i="5"/>
  <c r="H6245" i="5"/>
  <c r="Q6245" i="5" s="1"/>
  <c r="G6245" i="5"/>
  <c r="F6245" i="5"/>
  <c r="O6245" i="5" s="1"/>
  <c r="E6245" i="5"/>
  <c r="D6245" i="5"/>
  <c r="P6245" i="5" s="1"/>
  <c r="C6245" i="5"/>
  <c r="B6245" i="5"/>
  <c r="A6245" i="5"/>
  <c r="P6244" i="5"/>
  <c r="O6244" i="5"/>
  <c r="G6244" i="5"/>
  <c r="F6244" i="5"/>
  <c r="E6244" i="5"/>
  <c r="D6244" i="5"/>
  <c r="C6244" i="5"/>
  <c r="B6244" i="5"/>
  <c r="A6244" i="5"/>
  <c r="M6243" i="5"/>
  <c r="L6243" i="5"/>
  <c r="J6243" i="5"/>
  <c r="H6243" i="5"/>
  <c r="Q6243" i="5" s="1"/>
  <c r="G6243" i="5"/>
  <c r="F6243" i="5"/>
  <c r="O6243" i="5" s="1"/>
  <c r="E6243" i="5"/>
  <c r="D6243" i="5"/>
  <c r="P6243" i="5" s="1"/>
  <c r="C6243" i="5"/>
  <c r="B6243" i="5"/>
  <c r="A6243" i="5"/>
  <c r="R6242" i="5"/>
  <c r="Q6242" i="5"/>
  <c r="O6242" i="5"/>
  <c r="M6242" i="5"/>
  <c r="L6242" i="5"/>
  <c r="K6242" i="5"/>
  <c r="J6242" i="5"/>
  <c r="I6242" i="5"/>
  <c r="H6242" i="5"/>
  <c r="G6242" i="5"/>
  <c r="F6242" i="5"/>
  <c r="E6242" i="5"/>
  <c r="D6242" i="5"/>
  <c r="P6242" i="5" s="1"/>
  <c r="C6242" i="5"/>
  <c r="B6242" i="5"/>
  <c r="A6242" i="5"/>
  <c r="O6241" i="5"/>
  <c r="M6241" i="5"/>
  <c r="L6241" i="5"/>
  <c r="K6241" i="5"/>
  <c r="J6241" i="5"/>
  <c r="I6241" i="5"/>
  <c r="H6241" i="5"/>
  <c r="Q6241" i="5" s="1"/>
  <c r="G6241" i="5"/>
  <c r="F6241" i="5"/>
  <c r="E6241" i="5"/>
  <c r="D6241" i="5"/>
  <c r="P6241" i="5" s="1"/>
  <c r="C6241" i="5"/>
  <c r="B6241" i="5"/>
  <c r="A6241" i="5"/>
  <c r="P6240" i="5"/>
  <c r="H6240" i="5"/>
  <c r="Q6240" i="5" s="1"/>
  <c r="G6240" i="5"/>
  <c r="J6240" i="5" s="1"/>
  <c r="F6240" i="5"/>
  <c r="O6240" i="5" s="1"/>
  <c r="E6240" i="5"/>
  <c r="D6240" i="5"/>
  <c r="C6240" i="5"/>
  <c r="B6240" i="5"/>
  <c r="A6240" i="5"/>
  <c r="L6239" i="5"/>
  <c r="K6239" i="5"/>
  <c r="G6239" i="5"/>
  <c r="F6239" i="5"/>
  <c r="O6239" i="5" s="1"/>
  <c r="E6239" i="5"/>
  <c r="D6239" i="5"/>
  <c r="P6239" i="5" s="1"/>
  <c r="C6239" i="5"/>
  <c r="B6239" i="5"/>
  <c r="A6239" i="5"/>
  <c r="P6238" i="5"/>
  <c r="O6238" i="5"/>
  <c r="L6238" i="5"/>
  <c r="H6238" i="5"/>
  <c r="Q6238" i="5" s="1"/>
  <c r="G6238" i="5"/>
  <c r="F6238" i="5"/>
  <c r="E6238" i="5"/>
  <c r="D6238" i="5"/>
  <c r="C6238" i="5"/>
  <c r="B6238" i="5"/>
  <c r="A6238" i="5"/>
  <c r="P6237" i="5"/>
  <c r="O6237" i="5"/>
  <c r="G6237" i="5"/>
  <c r="F6237" i="5"/>
  <c r="E6237" i="5"/>
  <c r="D6237" i="5"/>
  <c r="C6237" i="5"/>
  <c r="B6237" i="5"/>
  <c r="A6237" i="5"/>
  <c r="Q6236" i="5"/>
  <c r="M6236" i="5"/>
  <c r="L6236" i="5"/>
  <c r="K6236" i="5"/>
  <c r="J6236" i="5"/>
  <c r="I6236" i="5"/>
  <c r="H6236" i="5"/>
  <c r="G6236" i="5"/>
  <c r="F6236" i="5"/>
  <c r="O6236" i="5" s="1"/>
  <c r="E6236" i="5"/>
  <c r="D6236" i="5"/>
  <c r="P6236" i="5" s="1"/>
  <c r="C6236" i="5"/>
  <c r="B6236" i="5"/>
  <c r="N6236" i="5" s="1"/>
  <c r="A6236" i="5"/>
  <c r="M6235" i="5"/>
  <c r="L6235" i="5"/>
  <c r="K6235" i="5"/>
  <c r="J6235" i="5"/>
  <c r="I6235" i="5"/>
  <c r="H6235" i="5"/>
  <c r="Q6235" i="5" s="1"/>
  <c r="G6235" i="5"/>
  <c r="F6235" i="5"/>
  <c r="O6235" i="5" s="1"/>
  <c r="E6235" i="5"/>
  <c r="D6235" i="5"/>
  <c r="P6235" i="5" s="1"/>
  <c r="C6235" i="5"/>
  <c r="B6235" i="5"/>
  <c r="A6235" i="5"/>
  <c r="P6234" i="5"/>
  <c r="J6234" i="5"/>
  <c r="I6234" i="5"/>
  <c r="H6234" i="5"/>
  <c r="Q6234" i="5" s="1"/>
  <c r="G6234" i="5"/>
  <c r="F6234" i="5"/>
  <c r="O6234" i="5" s="1"/>
  <c r="E6234" i="5"/>
  <c r="D6234" i="5"/>
  <c r="C6234" i="5"/>
  <c r="B6234" i="5"/>
  <c r="A6234" i="5"/>
  <c r="P6233" i="5"/>
  <c r="O6233" i="5"/>
  <c r="G6233" i="5"/>
  <c r="F6233" i="5"/>
  <c r="E6233" i="5"/>
  <c r="D6233" i="5"/>
  <c r="C6233" i="5"/>
  <c r="B6233" i="5"/>
  <c r="A6233" i="5"/>
  <c r="P6232" i="5"/>
  <c r="O6232" i="5"/>
  <c r="I6232" i="5"/>
  <c r="H6232" i="5"/>
  <c r="Q6232" i="5" s="1"/>
  <c r="G6232" i="5"/>
  <c r="F6232" i="5"/>
  <c r="E6232" i="5"/>
  <c r="D6232" i="5"/>
  <c r="C6232" i="5"/>
  <c r="B6232" i="5"/>
  <c r="A6232" i="5"/>
  <c r="P6231" i="5"/>
  <c r="O6231" i="5"/>
  <c r="H6231" i="5"/>
  <c r="Q6231" i="5" s="1"/>
  <c r="G6231" i="5"/>
  <c r="F6231" i="5"/>
  <c r="E6231" i="5"/>
  <c r="D6231" i="5"/>
  <c r="C6231" i="5"/>
  <c r="B6231" i="5"/>
  <c r="A6231" i="5"/>
  <c r="M6230" i="5"/>
  <c r="L6230" i="5"/>
  <c r="K6230" i="5"/>
  <c r="J6230" i="5"/>
  <c r="I6230" i="5"/>
  <c r="R6230" i="5" s="1"/>
  <c r="H6230" i="5"/>
  <c r="Q6230" i="5" s="1"/>
  <c r="G6230" i="5"/>
  <c r="F6230" i="5"/>
  <c r="O6230" i="5" s="1"/>
  <c r="E6230" i="5"/>
  <c r="D6230" i="5"/>
  <c r="P6230" i="5" s="1"/>
  <c r="C6230" i="5"/>
  <c r="B6230" i="5"/>
  <c r="N6230" i="5" s="1"/>
  <c r="A6230" i="5"/>
  <c r="M6229" i="5"/>
  <c r="L6229" i="5"/>
  <c r="K6229" i="5"/>
  <c r="J6229" i="5"/>
  <c r="I6229" i="5"/>
  <c r="H6229" i="5"/>
  <c r="Q6229" i="5" s="1"/>
  <c r="G6229" i="5"/>
  <c r="F6229" i="5"/>
  <c r="O6229" i="5" s="1"/>
  <c r="E6229" i="5"/>
  <c r="D6229" i="5"/>
  <c r="P6229" i="5" s="1"/>
  <c r="C6229" i="5"/>
  <c r="B6229" i="5"/>
  <c r="N6229" i="5" s="1"/>
  <c r="A6229" i="5"/>
  <c r="P6228" i="5"/>
  <c r="K6228" i="5"/>
  <c r="J6228" i="5"/>
  <c r="H6228" i="5"/>
  <c r="Q6228" i="5" s="1"/>
  <c r="G6228" i="5"/>
  <c r="F6228" i="5"/>
  <c r="O6228" i="5" s="1"/>
  <c r="E6228" i="5"/>
  <c r="D6228" i="5"/>
  <c r="C6228" i="5"/>
  <c r="B6228" i="5"/>
  <c r="A6228" i="5"/>
  <c r="R6227" i="5"/>
  <c r="Q6227" i="5"/>
  <c r="O6227" i="5"/>
  <c r="L6227" i="5"/>
  <c r="K6227" i="5"/>
  <c r="J6227" i="5"/>
  <c r="I6227" i="5"/>
  <c r="H6227" i="5"/>
  <c r="G6227" i="5"/>
  <c r="M6227" i="5" s="1"/>
  <c r="F6227" i="5"/>
  <c r="E6227" i="5"/>
  <c r="D6227" i="5"/>
  <c r="P6227" i="5" s="1"/>
  <c r="C6227" i="5"/>
  <c r="B6227" i="5"/>
  <c r="A6227" i="5"/>
  <c r="O6226" i="5"/>
  <c r="M6226" i="5"/>
  <c r="I6226" i="5"/>
  <c r="H6226" i="5"/>
  <c r="Q6226" i="5" s="1"/>
  <c r="G6226" i="5"/>
  <c r="F6226" i="5"/>
  <c r="E6226" i="5"/>
  <c r="D6226" i="5"/>
  <c r="P6226" i="5" s="1"/>
  <c r="C6226" i="5"/>
  <c r="B6226" i="5"/>
  <c r="A6226" i="5"/>
  <c r="Q6225" i="5"/>
  <c r="O6225" i="5"/>
  <c r="M6225" i="5"/>
  <c r="K6225" i="5"/>
  <c r="J6225" i="5"/>
  <c r="H6225" i="5"/>
  <c r="G6225" i="5"/>
  <c r="I6225" i="5" s="1"/>
  <c r="F6225" i="5"/>
  <c r="E6225" i="5"/>
  <c r="D6225" i="5"/>
  <c r="P6225" i="5" s="1"/>
  <c r="C6225" i="5"/>
  <c r="B6225" i="5"/>
  <c r="A6225" i="5"/>
  <c r="Q6224" i="5"/>
  <c r="M6224" i="5"/>
  <c r="L6224" i="5"/>
  <c r="K6224" i="5"/>
  <c r="J6224" i="5"/>
  <c r="I6224" i="5"/>
  <c r="R6224" i="5" s="1"/>
  <c r="H6224" i="5"/>
  <c r="G6224" i="5"/>
  <c r="F6224" i="5"/>
  <c r="O6224" i="5" s="1"/>
  <c r="E6224" i="5"/>
  <c r="D6224" i="5"/>
  <c r="P6224" i="5" s="1"/>
  <c r="C6224" i="5"/>
  <c r="B6224" i="5"/>
  <c r="N6224" i="5" s="1"/>
  <c r="A6224" i="5"/>
  <c r="P6223" i="5"/>
  <c r="M6223" i="5"/>
  <c r="K6223" i="5"/>
  <c r="J6223" i="5"/>
  <c r="I6223" i="5"/>
  <c r="H6223" i="5"/>
  <c r="Q6223" i="5" s="1"/>
  <c r="G6223" i="5"/>
  <c r="L6223" i="5" s="1"/>
  <c r="F6223" i="5"/>
  <c r="O6223" i="5" s="1"/>
  <c r="E6223" i="5"/>
  <c r="D6223" i="5"/>
  <c r="C6223" i="5"/>
  <c r="B6223" i="5"/>
  <c r="A6223" i="5"/>
  <c r="M6222" i="5"/>
  <c r="L6222" i="5"/>
  <c r="K6222" i="5"/>
  <c r="J6222" i="5"/>
  <c r="H6222" i="5"/>
  <c r="Q6222" i="5" s="1"/>
  <c r="G6222" i="5"/>
  <c r="I6222" i="5" s="1"/>
  <c r="F6222" i="5"/>
  <c r="O6222" i="5" s="1"/>
  <c r="E6222" i="5"/>
  <c r="D6222" i="5"/>
  <c r="P6222" i="5" s="1"/>
  <c r="C6222" i="5"/>
  <c r="B6222" i="5"/>
  <c r="A6222" i="5"/>
  <c r="O6221" i="5"/>
  <c r="L6221" i="5"/>
  <c r="J6221" i="5"/>
  <c r="G6221" i="5"/>
  <c r="F6221" i="5"/>
  <c r="E6221" i="5"/>
  <c r="D6221" i="5"/>
  <c r="P6221" i="5" s="1"/>
  <c r="C6221" i="5"/>
  <c r="B6221" i="5"/>
  <c r="A6221" i="5"/>
  <c r="M6220" i="5"/>
  <c r="L6220" i="5"/>
  <c r="J6220" i="5"/>
  <c r="G6220" i="5"/>
  <c r="F6220" i="5"/>
  <c r="O6220" i="5" s="1"/>
  <c r="E6220" i="5"/>
  <c r="D6220" i="5"/>
  <c r="P6220" i="5" s="1"/>
  <c r="C6220" i="5"/>
  <c r="B6220" i="5"/>
  <c r="A6220" i="5"/>
  <c r="P6219" i="5"/>
  <c r="M6219" i="5"/>
  <c r="K6219" i="5"/>
  <c r="G6219" i="5"/>
  <c r="F6219" i="5"/>
  <c r="O6219" i="5" s="1"/>
  <c r="E6219" i="5"/>
  <c r="D6219" i="5"/>
  <c r="C6219" i="5"/>
  <c r="B6219" i="5"/>
  <c r="A6219" i="5"/>
  <c r="Q6218" i="5"/>
  <c r="O6218" i="5"/>
  <c r="M6218" i="5"/>
  <c r="L6218" i="5"/>
  <c r="K6218" i="5"/>
  <c r="R6218" i="5" s="1"/>
  <c r="J6218" i="5"/>
  <c r="I6218" i="5"/>
  <c r="H6218" i="5"/>
  <c r="G6218" i="5"/>
  <c r="F6218" i="5"/>
  <c r="E6218" i="5"/>
  <c r="D6218" i="5"/>
  <c r="P6218" i="5" s="1"/>
  <c r="C6218" i="5"/>
  <c r="B6218" i="5"/>
  <c r="N6218" i="5" s="1"/>
  <c r="A6218" i="5"/>
  <c r="P6217" i="5"/>
  <c r="K6217" i="5"/>
  <c r="G6217" i="5"/>
  <c r="F6217" i="5"/>
  <c r="O6217" i="5" s="1"/>
  <c r="E6217" i="5"/>
  <c r="D6217" i="5"/>
  <c r="C6217" i="5"/>
  <c r="B6217" i="5"/>
  <c r="A6217" i="5"/>
  <c r="Q6216" i="5"/>
  <c r="M6216" i="5"/>
  <c r="L6216" i="5"/>
  <c r="K6216" i="5"/>
  <c r="J6216" i="5"/>
  <c r="R6216" i="5" s="1"/>
  <c r="I6216" i="5"/>
  <c r="H6216" i="5"/>
  <c r="G6216" i="5"/>
  <c r="F6216" i="5"/>
  <c r="O6216" i="5" s="1"/>
  <c r="E6216" i="5"/>
  <c r="D6216" i="5"/>
  <c r="P6216" i="5" s="1"/>
  <c r="C6216" i="5"/>
  <c r="B6216" i="5"/>
  <c r="A6216" i="5"/>
  <c r="P6215" i="5"/>
  <c r="L6215" i="5"/>
  <c r="J6215" i="5"/>
  <c r="I6215" i="5"/>
  <c r="H6215" i="5"/>
  <c r="Q6215" i="5" s="1"/>
  <c r="G6215" i="5"/>
  <c r="F6215" i="5"/>
  <c r="O6215" i="5" s="1"/>
  <c r="E6215" i="5"/>
  <c r="D6215" i="5"/>
  <c r="C6215" i="5"/>
  <c r="B6215" i="5"/>
  <c r="A6215" i="5"/>
  <c r="M6214" i="5"/>
  <c r="L6214" i="5"/>
  <c r="J6214" i="5"/>
  <c r="I6214" i="5"/>
  <c r="G6214" i="5"/>
  <c r="F6214" i="5"/>
  <c r="O6214" i="5" s="1"/>
  <c r="E6214" i="5"/>
  <c r="D6214" i="5"/>
  <c r="P6214" i="5" s="1"/>
  <c r="C6214" i="5"/>
  <c r="B6214" i="5"/>
  <c r="A6214" i="5"/>
  <c r="P6213" i="5"/>
  <c r="M6213" i="5"/>
  <c r="L6213" i="5"/>
  <c r="K6213" i="5"/>
  <c r="H6213" i="5"/>
  <c r="Q6213" i="5" s="1"/>
  <c r="G6213" i="5"/>
  <c r="F6213" i="5"/>
  <c r="O6213" i="5" s="1"/>
  <c r="E6213" i="5"/>
  <c r="D6213" i="5"/>
  <c r="C6213" i="5"/>
  <c r="B6213" i="5"/>
  <c r="A6213" i="5"/>
  <c r="O6212" i="5"/>
  <c r="M6212" i="5"/>
  <c r="L6212" i="5"/>
  <c r="K6212" i="5"/>
  <c r="J6212" i="5"/>
  <c r="I6212" i="5"/>
  <c r="H6212" i="5"/>
  <c r="Q6212" i="5" s="1"/>
  <c r="G6212" i="5"/>
  <c r="F6212" i="5"/>
  <c r="E6212" i="5"/>
  <c r="D6212" i="5"/>
  <c r="P6212" i="5" s="1"/>
  <c r="C6212" i="5"/>
  <c r="B6212" i="5"/>
  <c r="A6212" i="5"/>
  <c r="P6211" i="5"/>
  <c r="M6211" i="5"/>
  <c r="L6211" i="5"/>
  <c r="H6211" i="5"/>
  <c r="Q6211" i="5" s="1"/>
  <c r="G6211" i="5"/>
  <c r="F6211" i="5"/>
  <c r="O6211" i="5" s="1"/>
  <c r="E6211" i="5"/>
  <c r="D6211" i="5"/>
  <c r="C6211" i="5"/>
  <c r="B6211" i="5"/>
  <c r="A6211" i="5"/>
  <c r="Q6210" i="5"/>
  <c r="P6210" i="5"/>
  <c r="M6210" i="5"/>
  <c r="L6210" i="5"/>
  <c r="K6210" i="5"/>
  <c r="J6210" i="5"/>
  <c r="I6210" i="5"/>
  <c r="H6210" i="5"/>
  <c r="G6210" i="5"/>
  <c r="F6210" i="5"/>
  <c r="O6210" i="5" s="1"/>
  <c r="E6210" i="5"/>
  <c r="D6210" i="5"/>
  <c r="C6210" i="5"/>
  <c r="B6210" i="5"/>
  <c r="N6210" i="5" s="1"/>
  <c r="A6210" i="5"/>
  <c r="P6209" i="5"/>
  <c r="O6209" i="5"/>
  <c r="K6209" i="5"/>
  <c r="J6209" i="5"/>
  <c r="H6209" i="5"/>
  <c r="Q6209" i="5" s="1"/>
  <c r="G6209" i="5"/>
  <c r="F6209" i="5"/>
  <c r="E6209" i="5"/>
  <c r="D6209" i="5"/>
  <c r="C6209" i="5"/>
  <c r="B6209" i="5"/>
  <c r="A6209" i="5"/>
  <c r="Q6208" i="5"/>
  <c r="O6208" i="5"/>
  <c r="M6208" i="5"/>
  <c r="L6208" i="5"/>
  <c r="J6208" i="5"/>
  <c r="I6208" i="5"/>
  <c r="H6208" i="5"/>
  <c r="G6208" i="5"/>
  <c r="K6208" i="5" s="1"/>
  <c r="F6208" i="5"/>
  <c r="E6208" i="5"/>
  <c r="D6208" i="5"/>
  <c r="P6208" i="5" s="1"/>
  <c r="C6208" i="5"/>
  <c r="B6208" i="5"/>
  <c r="A6208" i="5"/>
  <c r="Q6207" i="5"/>
  <c r="M6207" i="5"/>
  <c r="L6207" i="5"/>
  <c r="K6207" i="5"/>
  <c r="H6207" i="5"/>
  <c r="G6207" i="5"/>
  <c r="F6207" i="5"/>
  <c r="O6207" i="5" s="1"/>
  <c r="E6207" i="5"/>
  <c r="D6207" i="5"/>
  <c r="P6207" i="5" s="1"/>
  <c r="C6207" i="5"/>
  <c r="B6207" i="5"/>
  <c r="A6207" i="5"/>
  <c r="Q6206" i="5"/>
  <c r="O6206" i="5"/>
  <c r="M6206" i="5"/>
  <c r="L6206" i="5"/>
  <c r="K6206" i="5"/>
  <c r="J6206" i="5"/>
  <c r="I6206" i="5"/>
  <c r="H6206" i="5"/>
  <c r="G6206" i="5"/>
  <c r="F6206" i="5"/>
  <c r="E6206" i="5"/>
  <c r="D6206" i="5"/>
  <c r="P6206" i="5" s="1"/>
  <c r="C6206" i="5"/>
  <c r="B6206" i="5"/>
  <c r="N6206" i="5" s="1"/>
  <c r="A6206" i="5"/>
  <c r="M6205" i="5"/>
  <c r="L6205" i="5"/>
  <c r="I6205" i="5"/>
  <c r="G6205" i="5"/>
  <c r="F6205" i="5"/>
  <c r="O6205" i="5" s="1"/>
  <c r="E6205" i="5"/>
  <c r="D6205" i="5"/>
  <c r="P6205" i="5" s="1"/>
  <c r="C6205" i="5"/>
  <c r="B6205" i="5"/>
  <c r="A6205" i="5"/>
  <c r="Q6204" i="5"/>
  <c r="P6204" i="5"/>
  <c r="K6204" i="5"/>
  <c r="H6204" i="5"/>
  <c r="G6204" i="5"/>
  <c r="F6204" i="5"/>
  <c r="O6204" i="5" s="1"/>
  <c r="E6204" i="5"/>
  <c r="D6204" i="5"/>
  <c r="C6204" i="5"/>
  <c r="B6204" i="5"/>
  <c r="A6204" i="5"/>
  <c r="P6203" i="5"/>
  <c r="G6203" i="5"/>
  <c r="F6203" i="5"/>
  <c r="O6203" i="5" s="1"/>
  <c r="E6203" i="5"/>
  <c r="D6203" i="5"/>
  <c r="C6203" i="5"/>
  <c r="B6203" i="5"/>
  <c r="A6203" i="5"/>
  <c r="P6202" i="5"/>
  <c r="O6202" i="5"/>
  <c r="G6202" i="5"/>
  <c r="F6202" i="5"/>
  <c r="E6202" i="5"/>
  <c r="D6202" i="5"/>
  <c r="C6202" i="5"/>
  <c r="B6202" i="5"/>
  <c r="A6202" i="5"/>
  <c r="Q6201" i="5"/>
  <c r="P6201" i="5"/>
  <c r="M6201" i="5"/>
  <c r="L6201" i="5"/>
  <c r="K6201" i="5"/>
  <c r="J6201" i="5"/>
  <c r="H6201" i="5"/>
  <c r="G6201" i="5"/>
  <c r="I6201" i="5" s="1"/>
  <c r="F6201" i="5"/>
  <c r="O6201" i="5" s="1"/>
  <c r="E6201" i="5"/>
  <c r="D6201" i="5"/>
  <c r="C6201" i="5"/>
  <c r="B6201" i="5"/>
  <c r="A6201" i="5"/>
  <c r="N6201" i="5" s="1"/>
  <c r="R6200" i="5"/>
  <c r="M6200" i="5"/>
  <c r="K6200" i="5"/>
  <c r="J6200" i="5"/>
  <c r="I6200" i="5"/>
  <c r="H6200" i="5"/>
  <c r="Q6200" i="5" s="1"/>
  <c r="G6200" i="5"/>
  <c r="L6200" i="5" s="1"/>
  <c r="F6200" i="5"/>
  <c r="O6200" i="5" s="1"/>
  <c r="E6200" i="5"/>
  <c r="D6200" i="5"/>
  <c r="P6200" i="5" s="1"/>
  <c r="C6200" i="5"/>
  <c r="B6200" i="5"/>
  <c r="A6200" i="5"/>
  <c r="M6199" i="5"/>
  <c r="L6199" i="5"/>
  <c r="R6199" i="5" s="1"/>
  <c r="K6199" i="5"/>
  <c r="I6199" i="5"/>
  <c r="G6199" i="5"/>
  <c r="J6199" i="5" s="1"/>
  <c r="F6199" i="5"/>
  <c r="O6199" i="5" s="1"/>
  <c r="E6199" i="5"/>
  <c r="D6199" i="5"/>
  <c r="P6199" i="5" s="1"/>
  <c r="C6199" i="5"/>
  <c r="B6199" i="5"/>
  <c r="A6199" i="5"/>
  <c r="O6198" i="5"/>
  <c r="L6198" i="5"/>
  <c r="I6198" i="5"/>
  <c r="G6198" i="5"/>
  <c r="F6198" i="5"/>
  <c r="E6198" i="5"/>
  <c r="D6198" i="5"/>
  <c r="P6198" i="5" s="1"/>
  <c r="C6198" i="5"/>
  <c r="B6198" i="5"/>
  <c r="A6198" i="5"/>
  <c r="Q6197" i="5"/>
  <c r="P6197" i="5"/>
  <c r="O6197" i="5"/>
  <c r="I6197" i="5"/>
  <c r="H6197" i="5"/>
  <c r="G6197" i="5"/>
  <c r="F6197" i="5"/>
  <c r="E6197" i="5"/>
  <c r="D6197" i="5"/>
  <c r="C6197" i="5"/>
  <c r="B6197" i="5"/>
  <c r="A6197" i="5"/>
  <c r="O6196" i="5"/>
  <c r="L6196" i="5"/>
  <c r="K6196" i="5"/>
  <c r="J6196" i="5"/>
  <c r="H6196" i="5"/>
  <c r="Q6196" i="5" s="1"/>
  <c r="G6196" i="5"/>
  <c r="F6196" i="5"/>
  <c r="E6196" i="5"/>
  <c r="D6196" i="5"/>
  <c r="P6196" i="5" s="1"/>
  <c r="C6196" i="5"/>
  <c r="B6196" i="5"/>
  <c r="A6196" i="5"/>
  <c r="Q6195" i="5"/>
  <c r="P6195" i="5"/>
  <c r="M6195" i="5"/>
  <c r="L6195" i="5"/>
  <c r="K6195" i="5"/>
  <c r="J6195" i="5"/>
  <c r="I6195" i="5"/>
  <c r="H6195" i="5"/>
  <c r="G6195" i="5"/>
  <c r="F6195" i="5"/>
  <c r="O6195" i="5" s="1"/>
  <c r="E6195" i="5"/>
  <c r="D6195" i="5"/>
  <c r="C6195" i="5"/>
  <c r="B6195" i="5"/>
  <c r="A6195" i="5"/>
  <c r="P6194" i="5"/>
  <c r="M6194" i="5"/>
  <c r="K6194" i="5"/>
  <c r="H6194" i="5"/>
  <c r="Q6194" i="5" s="1"/>
  <c r="G6194" i="5"/>
  <c r="F6194" i="5"/>
  <c r="O6194" i="5" s="1"/>
  <c r="E6194" i="5"/>
  <c r="D6194" i="5"/>
  <c r="C6194" i="5"/>
  <c r="B6194" i="5"/>
  <c r="A6194" i="5"/>
  <c r="Q6193" i="5"/>
  <c r="P6193" i="5"/>
  <c r="K6193" i="5"/>
  <c r="I6193" i="5"/>
  <c r="H6193" i="5"/>
  <c r="G6193" i="5"/>
  <c r="F6193" i="5"/>
  <c r="O6193" i="5" s="1"/>
  <c r="E6193" i="5"/>
  <c r="D6193" i="5"/>
  <c r="C6193" i="5"/>
  <c r="B6193" i="5"/>
  <c r="A6193" i="5"/>
  <c r="O6192" i="5"/>
  <c r="K6192" i="5"/>
  <c r="J6192" i="5"/>
  <c r="I6192" i="5"/>
  <c r="G6192" i="5"/>
  <c r="F6192" i="5"/>
  <c r="E6192" i="5"/>
  <c r="D6192" i="5"/>
  <c r="P6192" i="5" s="1"/>
  <c r="C6192" i="5"/>
  <c r="B6192" i="5"/>
  <c r="A6192" i="5"/>
  <c r="O6191" i="5"/>
  <c r="M6191" i="5"/>
  <c r="L6191" i="5"/>
  <c r="J6191" i="5"/>
  <c r="I6191" i="5"/>
  <c r="G6191" i="5"/>
  <c r="K6191" i="5" s="1"/>
  <c r="F6191" i="5"/>
  <c r="E6191" i="5"/>
  <c r="D6191" i="5"/>
  <c r="P6191" i="5" s="1"/>
  <c r="C6191" i="5"/>
  <c r="B6191" i="5"/>
  <c r="A6191" i="5"/>
  <c r="M6190" i="5"/>
  <c r="G6190" i="5"/>
  <c r="F6190" i="5"/>
  <c r="O6190" i="5" s="1"/>
  <c r="E6190" i="5"/>
  <c r="D6190" i="5"/>
  <c r="P6190" i="5" s="1"/>
  <c r="C6190" i="5"/>
  <c r="B6190" i="5"/>
  <c r="A6190" i="5"/>
  <c r="Q6189" i="5"/>
  <c r="O6189" i="5"/>
  <c r="M6189" i="5"/>
  <c r="L6189" i="5"/>
  <c r="K6189" i="5"/>
  <c r="J6189" i="5"/>
  <c r="I6189" i="5"/>
  <c r="R6189" i="5" s="1"/>
  <c r="H6189" i="5"/>
  <c r="G6189" i="5"/>
  <c r="F6189" i="5"/>
  <c r="E6189" i="5"/>
  <c r="D6189" i="5"/>
  <c r="P6189" i="5" s="1"/>
  <c r="C6189" i="5"/>
  <c r="B6189" i="5"/>
  <c r="A6189" i="5"/>
  <c r="R6188" i="5"/>
  <c r="P6188" i="5"/>
  <c r="O6188" i="5"/>
  <c r="M6188" i="5"/>
  <c r="K6188" i="5"/>
  <c r="J6188" i="5"/>
  <c r="I6188" i="5"/>
  <c r="H6188" i="5"/>
  <c r="Q6188" i="5" s="1"/>
  <c r="G6188" i="5"/>
  <c r="L6188" i="5" s="1"/>
  <c r="F6188" i="5"/>
  <c r="E6188" i="5"/>
  <c r="D6188" i="5"/>
  <c r="C6188" i="5"/>
  <c r="B6188" i="5"/>
  <c r="A6188" i="5"/>
  <c r="M6187" i="5"/>
  <c r="L6187" i="5"/>
  <c r="K6187" i="5"/>
  <c r="G6187" i="5"/>
  <c r="F6187" i="5"/>
  <c r="O6187" i="5" s="1"/>
  <c r="E6187" i="5"/>
  <c r="D6187" i="5"/>
  <c r="P6187" i="5" s="1"/>
  <c r="C6187" i="5"/>
  <c r="B6187" i="5"/>
  <c r="A6187" i="5"/>
  <c r="P6186" i="5"/>
  <c r="O6186" i="5"/>
  <c r="K6186" i="5"/>
  <c r="G6186" i="5"/>
  <c r="F6186" i="5"/>
  <c r="E6186" i="5"/>
  <c r="D6186" i="5"/>
  <c r="C6186" i="5"/>
  <c r="B6186" i="5"/>
  <c r="A6186" i="5"/>
  <c r="P6185" i="5"/>
  <c r="O6185" i="5"/>
  <c r="H6185" i="5"/>
  <c r="Q6185" i="5" s="1"/>
  <c r="G6185" i="5"/>
  <c r="F6185" i="5"/>
  <c r="E6185" i="5"/>
  <c r="D6185" i="5"/>
  <c r="C6185" i="5"/>
  <c r="B6185" i="5"/>
  <c r="A6185" i="5"/>
  <c r="O6184" i="5"/>
  <c r="K6184" i="5"/>
  <c r="J6184" i="5"/>
  <c r="H6184" i="5"/>
  <c r="Q6184" i="5" s="1"/>
  <c r="G6184" i="5"/>
  <c r="I6184" i="5" s="1"/>
  <c r="F6184" i="5"/>
  <c r="E6184" i="5"/>
  <c r="D6184" i="5"/>
  <c r="P6184" i="5" s="1"/>
  <c r="C6184" i="5"/>
  <c r="B6184" i="5"/>
  <c r="A6184" i="5"/>
  <c r="Q6183" i="5"/>
  <c r="M6183" i="5"/>
  <c r="L6183" i="5"/>
  <c r="K6183" i="5"/>
  <c r="R6183" i="5" s="1"/>
  <c r="J6183" i="5"/>
  <c r="I6183" i="5"/>
  <c r="H6183" i="5"/>
  <c r="G6183" i="5"/>
  <c r="F6183" i="5"/>
  <c r="O6183" i="5" s="1"/>
  <c r="E6183" i="5"/>
  <c r="D6183" i="5"/>
  <c r="P6183" i="5" s="1"/>
  <c r="C6183" i="5"/>
  <c r="B6183" i="5"/>
  <c r="A6183" i="5"/>
  <c r="N6183" i="5" s="1"/>
  <c r="P6182" i="5"/>
  <c r="O6182" i="5"/>
  <c r="G6182" i="5"/>
  <c r="F6182" i="5"/>
  <c r="E6182" i="5"/>
  <c r="D6182" i="5"/>
  <c r="C6182" i="5"/>
  <c r="B6182" i="5"/>
  <c r="A6182" i="5"/>
  <c r="G6181" i="5"/>
  <c r="F6181" i="5"/>
  <c r="O6181" i="5" s="1"/>
  <c r="E6181" i="5"/>
  <c r="D6181" i="5"/>
  <c r="P6181" i="5" s="1"/>
  <c r="C6181" i="5"/>
  <c r="B6181" i="5"/>
  <c r="A6181" i="5"/>
  <c r="P6180" i="5"/>
  <c r="O6180" i="5"/>
  <c r="I6180" i="5"/>
  <c r="G6180" i="5"/>
  <c r="F6180" i="5"/>
  <c r="E6180" i="5"/>
  <c r="D6180" i="5"/>
  <c r="C6180" i="5"/>
  <c r="B6180" i="5"/>
  <c r="A6180" i="5"/>
  <c r="P6179" i="5"/>
  <c r="O6179" i="5"/>
  <c r="G6179" i="5"/>
  <c r="F6179" i="5"/>
  <c r="E6179" i="5"/>
  <c r="D6179" i="5"/>
  <c r="C6179" i="5"/>
  <c r="B6179" i="5"/>
  <c r="A6179" i="5"/>
  <c r="M6178" i="5"/>
  <c r="L6178" i="5"/>
  <c r="K6178" i="5"/>
  <c r="G6178" i="5"/>
  <c r="F6178" i="5"/>
  <c r="O6178" i="5" s="1"/>
  <c r="E6178" i="5"/>
  <c r="D6178" i="5"/>
  <c r="P6178" i="5" s="1"/>
  <c r="C6178" i="5"/>
  <c r="B6178" i="5"/>
  <c r="A6178" i="5"/>
  <c r="P6177" i="5"/>
  <c r="O6177" i="5"/>
  <c r="M6177" i="5"/>
  <c r="L6177" i="5"/>
  <c r="K6177" i="5"/>
  <c r="J6177" i="5"/>
  <c r="I6177" i="5"/>
  <c r="R6177" i="5" s="1"/>
  <c r="H6177" i="5"/>
  <c r="Q6177" i="5" s="1"/>
  <c r="G6177" i="5"/>
  <c r="F6177" i="5"/>
  <c r="E6177" i="5"/>
  <c r="D6177" i="5"/>
  <c r="C6177" i="5"/>
  <c r="B6177" i="5"/>
  <c r="A6177" i="5"/>
  <c r="P6176" i="5"/>
  <c r="O6176" i="5"/>
  <c r="M6176" i="5"/>
  <c r="K6176" i="5"/>
  <c r="J6176" i="5"/>
  <c r="I6176" i="5"/>
  <c r="R6176" i="5" s="1"/>
  <c r="H6176" i="5"/>
  <c r="Q6176" i="5" s="1"/>
  <c r="G6176" i="5"/>
  <c r="L6176" i="5" s="1"/>
  <c r="F6176" i="5"/>
  <c r="E6176" i="5"/>
  <c r="D6176" i="5"/>
  <c r="C6176" i="5"/>
  <c r="B6176" i="5"/>
  <c r="A6176" i="5"/>
  <c r="M6175" i="5"/>
  <c r="L6175" i="5"/>
  <c r="K6175" i="5"/>
  <c r="I6175" i="5"/>
  <c r="G6175" i="5"/>
  <c r="J6175" i="5" s="1"/>
  <c r="F6175" i="5"/>
  <c r="O6175" i="5" s="1"/>
  <c r="E6175" i="5"/>
  <c r="D6175" i="5"/>
  <c r="P6175" i="5" s="1"/>
  <c r="C6175" i="5"/>
  <c r="B6175" i="5"/>
  <c r="A6175" i="5"/>
  <c r="O6174" i="5"/>
  <c r="I6174" i="5"/>
  <c r="G6174" i="5"/>
  <c r="F6174" i="5"/>
  <c r="E6174" i="5"/>
  <c r="D6174" i="5"/>
  <c r="P6174" i="5" s="1"/>
  <c r="C6174" i="5"/>
  <c r="B6174" i="5"/>
  <c r="A6174" i="5"/>
  <c r="O6173" i="5"/>
  <c r="M6173" i="5"/>
  <c r="G6173" i="5"/>
  <c r="F6173" i="5"/>
  <c r="E6173" i="5"/>
  <c r="D6173" i="5"/>
  <c r="P6173" i="5" s="1"/>
  <c r="C6173" i="5"/>
  <c r="B6173" i="5"/>
  <c r="A6173" i="5"/>
  <c r="O6172" i="5"/>
  <c r="K6172" i="5"/>
  <c r="G6172" i="5"/>
  <c r="F6172" i="5"/>
  <c r="E6172" i="5"/>
  <c r="D6172" i="5"/>
  <c r="P6172" i="5" s="1"/>
  <c r="C6172" i="5"/>
  <c r="B6172" i="5"/>
  <c r="A6172" i="5"/>
  <c r="R6171" i="5"/>
  <c r="Q6171" i="5"/>
  <c r="M6171" i="5"/>
  <c r="L6171" i="5"/>
  <c r="K6171" i="5"/>
  <c r="J6171" i="5"/>
  <c r="I6171" i="5"/>
  <c r="H6171" i="5"/>
  <c r="G6171" i="5"/>
  <c r="F6171" i="5"/>
  <c r="O6171" i="5" s="1"/>
  <c r="E6171" i="5"/>
  <c r="D6171" i="5"/>
  <c r="P6171" i="5" s="1"/>
  <c r="C6171" i="5"/>
  <c r="B6171" i="5"/>
  <c r="A6171" i="5"/>
  <c r="P6170" i="5"/>
  <c r="O6170" i="5"/>
  <c r="M6170" i="5"/>
  <c r="J6170" i="5"/>
  <c r="I6170" i="5"/>
  <c r="H6170" i="5"/>
  <c r="Q6170" i="5" s="1"/>
  <c r="G6170" i="5"/>
  <c r="L6170" i="5" s="1"/>
  <c r="F6170" i="5"/>
  <c r="E6170" i="5"/>
  <c r="D6170" i="5"/>
  <c r="C6170" i="5"/>
  <c r="B6170" i="5"/>
  <c r="A6170" i="5"/>
  <c r="L6169" i="5"/>
  <c r="G6169" i="5"/>
  <c r="F6169" i="5"/>
  <c r="O6169" i="5" s="1"/>
  <c r="E6169" i="5"/>
  <c r="D6169" i="5"/>
  <c r="P6169" i="5" s="1"/>
  <c r="C6169" i="5"/>
  <c r="B6169" i="5"/>
  <c r="A6169" i="5"/>
  <c r="M6168" i="5"/>
  <c r="L6168" i="5"/>
  <c r="K6168" i="5"/>
  <c r="R6168" i="5" s="1"/>
  <c r="J6168" i="5"/>
  <c r="I6168" i="5"/>
  <c r="G6168" i="5"/>
  <c r="H6168" i="5" s="1"/>
  <c r="Q6168" i="5" s="1"/>
  <c r="F6168" i="5"/>
  <c r="O6168" i="5" s="1"/>
  <c r="E6168" i="5"/>
  <c r="D6168" i="5"/>
  <c r="P6168" i="5" s="1"/>
  <c r="C6168" i="5"/>
  <c r="B6168" i="5"/>
  <c r="A6168" i="5"/>
  <c r="O6167" i="5"/>
  <c r="K6167" i="5"/>
  <c r="J6167" i="5"/>
  <c r="I6167" i="5"/>
  <c r="H6167" i="5"/>
  <c r="Q6167" i="5" s="1"/>
  <c r="G6167" i="5"/>
  <c r="F6167" i="5"/>
  <c r="E6167" i="5"/>
  <c r="D6167" i="5"/>
  <c r="P6167" i="5" s="1"/>
  <c r="C6167" i="5"/>
  <c r="B6167" i="5"/>
  <c r="A6167" i="5"/>
  <c r="Q6166" i="5"/>
  <c r="M6166" i="5"/>
  <c r="L6166" i="5"/>
  <c r="I6166" i="5"/>
  <c r="H6166" i="5"/>
  <c r="G6166" i="5"/>
  <c r="F6166" i="5"/>
  <c r="O6166" i="5" s="1"/>
  <c r="E6166" i="5"/>
  <c r="D6166" i="5"/>
  <c r="P6166" i="5" s="1"/>
  <c r="C6166" i="5"/>
  <c r="B6166" i="5"/>
  <c r="A6166" i="5"/>
  <c r="J6165" i="5"/>
  <c r="G6165" i="5"/>
  <c r="F6165" i="5"/>
  <c r="O6165" i="5" s="1"/>
  <c r="E6165" i="5"/>
  <c r="D6165" i="5"/>
  <c r="P6165" i="5" s="1"/>
  <c r="C6165" i="5"/>
  <c r="B6165" i="5"/>
  <c r="A6165" i="5"/>
  <c r="Q6164" i="5"/>
  <c r="O6164" i="5"/>
  <c r="M6164" i="5"/>
  <c r="J6164" i="5"/>
  <c r="I6164" i="5"/>
  <c r="H6164" i="5"/>
  <c r="G6164" i="5"/>
  <c r="L6164" i="5" s="1"/>
  <c r="F6164" i="5"/>
  <c r="E6164" i="5"/>
  <c r="D6164" i="5"/>
  <c r="P6164" i="5" s="1"/>
  <c r="C6164" i="5"/>
  <c r="B6164" i="5"/>
  <c r="A6164" i="5"/>
  <c r="O6163" i="5"/>
  <c r="M6163" i="5"/>
  <c r="G6163" i="5"/>
  <c r="F6163" i="5"/>
  <c r="E6163" i="5"/>
  <c r="D6163" i="5"/>
  <c r="P6163" i="5" s="1"/>
  <c r="C6163" i="5"/>
  <c r="B6163" i="5"/>
  <c r="A6163" i="5"/>
  <c r="P6162" i="5"/>
  <c r="M6162" i="5"/>
  <c r="L6162" i="5"/>
  <c r="K6162" i="5"/>
  <c r="J6162" i="5"/>
  <c r="I6162" i="5"/>
  <c r="G6162" i="5"/>
  <c r="H6162" i="5" s="1"/>
  <c r="Q6162" i="5" s="1"/>
  <c r="F6162" i="5"/>
  <c r="O6162" i="5" s="1"/>
  <c r="E6162" i="5"/>
  <c r="D6162" i="5"/>
  <c r="C6162" i="5"/>
  <c r="B6162" i="5"/>
  <c r="A6162" i="5"/>
  <c r="O6161" i="5"/>
  <c r="G6161" i="5"/>
  <c r="K6161" i="5" s="1"/>
  <c r="F6161" i="5"/>
  <c r="E6161" i="5"/>
  <c r="D6161" i="5"/>
  <c r="P6161" i="5" s="1"/>
  <c r="C6161" i="5"/>
  <c r="B6161" i="5"/>
  <c r="A6161" i="5"/>
  <c r="M6160" i="5"/>
  <c r="L6160" i="5"/>
  <c r="I6160" i="5"/>
  <c r="H6160" i="5"/>
  <c r="Q6160" i="5" s="1"/>
  <c r="G6160" i="5"/>
  <c r="F6160" i="5"/>
  <c r="O6160" i="5" s="1"/>
  <c r="E6160" i="5"/>
  <c r="D6160" i="5"/>
  <c r="P6160" i="5" s="1"/>
  <c r="C6160" i="5"/>
  <c r="B6160" i="5"/>
  <c r="A6160" i="5"/>
  <c r="P6159" i="5"/>
  <c r="O6159" i="5"/>
  <c r="K6159" i="5"/>
  <c r="G6159" i="5"/>
  <c r="F6159" i="5"/>
  <c r="E6159" i="5"/>
  <c r="D6159" i="5"/>
  <c r="C6159" i="5"/>
  <c r="B6159" i="5"/>
  <c r="A6159" i="5"/>
  <c r="Q6158" i="5"/>
  <c r="P6158" i="5"/>
  <c r="O6158" i="5"/>
  <c r="M6158" i="5"/>
  <c r="J6158" i="5"/>
  <c r="I6158" i="5"/>
  <c r="H6158" i="5"/>
  <c r="G6158" i="5"/>
  <c r="L6158" i="5" s="1"/>
  <c r="F6158" i="5"/>
  <c r="E6158" i="5"/>
  <c r="D6158" i="5"/>
  <c r="C6158" i="5"/>
  <c r="B6158" i="5"/>
  <c r="A6158" i="5"/>
  <c r="M6157" i="5"/>
  <c r="L6157" i="5"/>
  <c r="G6157" i="5"/>
  <c r="F6157" i="5"/>
  <c r="O6157" i="5" s="1"/>
  <c r="E6157" i="5"/>
  <c r="D6157" i="5"/>
  <c r="P6157" i="5" s="1"/>
  <c r="C6157" i="5"/>
  <c r="B6157" i="5"/>
  <c r="A6157" i="5"/>
  <c r="M6156" i="5"/>
  <c r="L6156" i="5"/>
  <c r="K6156" i="5"/>
  <c r="R6156" i="5" s="1"/>
  <c r="J6156" i="5"/>
  <c r="I6156" i="5"/>
  <c r="G6156" i="5"/>
  <c r="H6156" i="5" s="1"/>
  <c r="Q6156" i="5" s="1"/>
  <c r="F6156" i="5"/>
  <c r="O6156" i="5" s="1"/>
  <c r="E6156" i="5"/>
  <c r="D6156" i="5"/>
  <c r="P6156" i="5" s="1"/>
  <c r="C6156" i="5"/>
  <c r="B6156" i="5"/>
  <c r="A6156" i="5"/>
  <c r="O6155" i="5"/>
  <c r="K6155" i="5"/>
  <c r="J6155" i="5"/>
  <c r="I6155" i="5"/>
  <c r="H6155" i="5"/>
  <c r="Q6155" i="5" s="1"/>
  <c r="G6155" i="5"/>
  <c r="F6155" i="5"/>
  <c r="E6155" i="5"/>
  <c r="D6155" i="5"/>
  <c r="P6155" i="5" s="1"/>
  <c r="C6155" i="5"/>
  <c r="B6155" i="5"/>
  <c r="A6155" i="5"/>
  <c r="Q6154" i="5"/>
  <c r="M6154" i="5"/>
  <c r="L6154" i="5"/>
  <c r="I6154" i="5"/>
  <c r="H6154" i="5"/>
  <c r="G6154" i="5"/>
  <c r="F6154" i="5"/>
  <c r="O6154" i="5" s="1"/>
  <c r="E6154" i="5"/>
  <c r="D6154" i="5"/>
  <c r="P6154" i="5" s="1"/>
  <c r="C6154" i="5"/>
  <c r="B6154" i="5"/>
  <c r="A6154" i="5"/>
  <c r="K6153" i="5"/>
  <c r="J6153" i="5"/>
  <c r="G6153" i="5"/>
  <c r="F6153" i="5"/>
  <c r="O6153" i="5" s="1"/>
  <c r="E6153" i="5"/>
  <c r="D6153" i="5"/>
  <c r="P6153" i="5" s="1"/>
  <c r="C6153" i="5"/>
  <c r="B6153" i="5"/>
  <c r="A6153" i="5"/>
  <c r="O6152" i="5"/>
  <c r="M6152" i="5"/>
  <c r="J6152" i="5"/>
  <c r="I6152" i="5"/>
  <c r="H6152" i="5"/>
  <c r="Q6152" i="5" s="1"/>
  <c r="G6152" i="5"/>
  <c r="L6152" i="5" s="1"/>
  <c r="F6152" i="5"/>
  <c r="E6152" i="5"/>
  <c r="D6152" i="5"/>
  <c r="P6152" i="5" s="1"/>
  <c r="C6152" i="5"/>
  <c r="B6152" i="5"/>
  <c r="A6152" i="5"/>
  <c r="G6151" i="5"/>
  <c r="F6151" i="5"/>
  <c r="O6151" i="5" s="1"/>
  <c r="E6151" i="5"/>
  <c r="D6151" i="5"/>
  <c r="P6151" i="5" s="1"/>
  <c r="C6151" i="5"/>
  <c r="B6151" i="5"/>
  <c r="A6151" i="5"/>
  <c r="M6150" i="5"/>
  <c r="L6150" i="5"/>
  <c r="K6150" i="5"/>
  <c r="J6150" i="5"/>
  <c r="I6150" i="5"/>
  <c r="G6150" i="5"/>
  <c r="H6150" i="5" s="1"/>
  <c r="Q6150" i="5" s="1"/>
  <c r="F6150" i="5"/>
  <c r="O6150" i="5" s="1"/>
  <c r="E6150" i="5"/>
  <c r="D6150" i="5"/>
  <c r="P6150" i="5" s="1"/>
  <c r="C6150" i="5"/>
  <c r="B6150" i="5"/>
  <c r="A6150" i="5"/>
  <c r="O6149" i="5"/>
  <c r="G6149" i="5"/>
  <c r="F6149" i="5"/>
  <c r="E6149" i="5"/>
  <c r="D6149" i="5"/>
  <c r="P6149" i="5" s="1"/>
  <c r="C6149" i="5"/>
  <c r="B6149" i="5"/>
  <c r="A6149" i="5"/>
  <c r="M6148" i="5"/>
  <c r="L6148" i="5"/>
  <c r="I6148" i="5"/>
  <c r="H6148" i="5"/>
  <c r="Q6148" i="5" s="1"/>
  <c r="G6148" i="5"/>
  <c r="F6148" i="5"/>
  <c r="O6148" i="5" s="1"/>
  <c r="E6148" i="5"/>
  <c r="D6148" i="5"/>
  <c r="P6148" i="5" s="1"/>
  <c r="C6148" i="5"/>
  <c r="B6148" i="5"/>
  <c r="A6148" i="5"/>
  <c r="O6147" i="5"/>
  <c r="G6147" i="5"/>
  <c r="F6147" i="5"/>
  <c r="E6147" i="5"/>
  <c r="D6147" i="5"/>
  <c r="P6147" i="5" s="1"/>
  <c r="C6147" i="5"/>
  <c r="B6147" i="5"/>
  <c r="A6147" i="5"/>
  <c r="P6146" i="5"/>
  <c r="O6146" i="5"/>
  <c r="M6146" i="5"/>
  <c r="J6146" i="5"/>
  <c r="I6146" i="5"/>
  <c r="H6146" i="5"/>
  <c r="Q6146" i="5" s="1"/>
  <c r="G6146" i="5"/>
  <c r="L6146" i="5" s="1"/>
  <c r="F6146" i="5"/>
  <c r="E6146" i="5"/>
  <c r="D6146" i="5"/>
  <c r="C6146" i="5"/>
  <c r="B6146" i="5"/>
  <c r="A6146" i="5"/>
  <c r="O6145" i="5"/>
  <c r="M6145" i="5"/>
  <c r="G6145" i="5"/>
  <c r="F6145" i="5"/>
  <c r="E6145" i="5"/>
  <c r="D6145" i="5"/>
  <c r="P6145" i="5" s="1"/>
  <c r="C6145" i="5"/>
  <c r="B6145" i="5"/>
  <c r="A6145" i="5"/>
  <c r="R6144" i="5"/>
  <c r="M6144" i="5"/>
  <c r="L6144" i="5"/>
  <c r="K6144" i="5"/>
  <c r="J6144" i="5"/>
  <c r="I6144" i="5"/>
  <c r="G6144" i="5"/>
  <c r="H6144" i="5" s="1"/>
  <c r="Q6144" i="5" s="1"/>
  <c r="F6144" i="5"/>
  <c r="O6144" i="5" s="1"/>
  <c r="E6144" i="5"/>
  <c r="D6144" i="5"/>
  <c r="P6144" i="5" s="1"/>
  <c r="C6144" i="5"/>
  <c r="B6144" i="5"/>
  <c r="A6144" i="5"/>
  <c r="O6143" i="5"/>
  <c r="K6143" i="5"/>
  <c r="J6143" i="5"/>
  <c r="I6143" i="5"/>
  <c r="H6143" i="5"/>
  <c r="Q6143" i="5" s="1"/>
  <c r="G6143" i="5"/>
  <c r="F6143" i="5"/>
  <c r="E6143" i="5"/>
  <c r="D6143" i="5"/>
  <c r="P6143" i="5" s="1"/>
  <c r="C6143" i="5"/>
  <c r="B6143" i="5"/>
  <c r="A6143" i="5"/>
  <c r="Q6142" i="5"/>
  <c r="M6142" i="5"/>
  <c r="L6142" i="5"/>
  <c r="I6142" i="5"/>
  <c r="H6142" i="5"/>
  <c r="G6142" i="5"/>
  <c r="F6142" i="5"/>
  <c r="O6142" i="5" s="1"/>
  <c r="E6142" i="5"/>
  <c r="D6142" i="5"/>
  <c r="P6142" i="5" s="1"/>
  <c r="C6142" i="5"/>
  <c r="B6142" i="5"/>
  <c r="A6142" i="5"/>
  <c r="L6141" i="5"/>
  <c r="K6141" i="5"/>
  <c r="G6141" i="5"/>
  <c r="F6141" i="5"/>
  <c r="O6141" i="5" s="1"/>
  <c r="E6141" i="5"/>
  <c r="D6141" i="5"/>
  <c r="P6141" i="5" s="1"/>
  <c r="C6141" i="5"/>
  <c r="B6141" i="5"/>
  <c r="A6141" i="5"/>
  <c r="P6140" i="5"/>
  <c r="O6140" i="5"/>
  <c r="M6140" i="5"/>
  <c r="J6140" i="5"/>
  <c r="I6140" i="5"/>
  <c r="H6140" i="5"/>
  <c r="Q6140" i="5" s="1"/>
  <c r="G6140" i="5"/>
  <c r="L6140" i="5" s="1"/>
  <c r="F6140" i="5"/>
  <c r="E6140" i="5"/>
  <c r="D6140" i="5"/>
  <c r="C6140" i="5"/>
  <c r="B6140" i="5"/>
  <c r="A6140" i="5"/>
  <c r="O6139" i="5"/>
  <c r="H6139" i="5"/>
  <c r="Q6139" i="5" s="1"/>
  <c r="G6139" i="5"/>
  <c r="F6139" i="5"/>
  <c r="E6139" i="5"/>
  <c r="D6139" i="5"/>
  <c r="P6139" i="5" s="1"/>
  <c r="C6139" i="5"/>
  <c r="B6139" i="5"/>
  <c r="A6139" i="5"/>
  <c r="M6138" i="5"/>
  <c r="L6138" i="5"/>
  <c r="K6138" i="5"/>
  <c r="J6138" i="5"/>
  <c r="I6138" i="5"/>
  <c r="G6138" i="5"/>
  <c r="H6138" i="5" s="1"/>
  <c r="Q6138" i="5" s="1"/>
  <c r="F6138" i="5"/>
  <c r="O6138" i="5" s="1"/>
  <c r="E6138" i="5"/>
  <c r="D6138" i="5"/>
  <c r="P6138" i="5" s="1"/>
  <c r="C6138" i="5"/>
  <c r="B6138" i="5"/>
  <c r="A6138" i="5"/>
  <c r="O6137" i="5"/>
  <c r="J6137" i="5"/>
  <c r="G6137" i="5"/>
  <c r="F6137" i="5"/>
  <c r="E6137" i="5"/>
  <c r="D6137" i="5"/>
  <c r="P6137" i="5" s="1"/>
  <c r="C6137" i="5"/>
  <c r="B6137" i="5"/>
  <c r="A6137" i="5"/>
  <c r="M6136" i="5"/>
  <c r="L6136" i="5"/>
  <c r="I6136" i="5"/>
  <c r="H6136" i="5"/>
  <c r="Q6136" i="5" s="1"/>
  <c r="G6136" i="5"/>
  <c r="F6136" i="5"/>
  <c r="O6136" i="5" s="1"/>
  <c r="E6136" i="5"/>
  <c r="D6136" i="5"/>
  <c r="P6136" i="5" s="1"/>
  <c r="C6136" i="5"/>
  <c r="B6136" i="5"/>
  <c r="A6136" i="5"/>
  <c r="P6135" i="5"/>
  <c r="O6135" i="5"/>
  <c r="J6135" i="5"/>
  <c r="G6135" i="5"/>
  <c r="F6135" i="5"/>
  <c r="E6135" i="5"/>
  <c r="D6135" i="5"/>
  <c r="C6135" i="5"/>
  <c r="B6135" i="5"/>
  <c r="A6135" i="5"/>
  <c r="Q6134" i="5"/>
  <c r="P6134" i="5"/>
  <c r="O6134" i="5"/>
  <c r="M6134" i="5"/>
  <c r="J6134" i="5"/>
  <c r="I6134" i="5"/>
  <c r="H6134" i="5"/>
  <c r="G6134" i="5"/>
  <c r="L6134" i="5" s="1"/>
  <c r="F6134" i="5"/>
  <c r="E6134" i="5"/>
  <c r="D6134" i="5"/>
  <c r="C6134" i="5"/>
  <c r="B6134" i="5"/>
  <c r="A6134" i="5"/>
  <c r="O6133" i="5"/>
  <c r="M6133" i="5"/>
  <c r="L6133" i="5"/>
  <c r="G6133" i="5"/>
  <c r="F6133" i="5"/>
  <c r="E6133" i="5"/>
  <c r="D6133" i="5"/>
  <c r="P6133" i="5" s="1"/>
  <c r="C6133" i="5"/>
  <c r="B6133" i="5"/>
  <c r="A6133" i="5"/>
  <c r="R6132" i="5"/>
  <c r="M6132" i="5"/>
  <c r="L6132" i="5"/>
  <c r="K6132" i="5"/>
  <c r="J6132" i="5"/>
  <c r="I6132" i="5"/>
  <c r="G6132" i="5"/>
  <c r="H6132" i="5" s="1"/>
  <c r="Q6132" i="5" s="1"/>
  <c r="F6132" i="5"/>
  <c r="O6132" i="5" s="1"/>
  <c r="E6132" i="5"/>
  <c r="D6132" i="5"/>
  <c r="P6132" i="5" s="1"/>
  <c r="C6132" i="5"/>
  <c r="B6132" i="5"/>
  <c r="A6132" i="5"/>
  <c r="O6131" i="5"/>
  <c r="K6131" i="5"/>
  <c r="J6131" i="5"/>
  <c r="I6131" i="5"/>
  <c r="H6131" i="5"/>
  <c r="Q6131" i="5" s="1"/>
  <c r="G6131" i="5"/>
  <c r="F6131" i="5"/>
  <c r="E6131" i="5"/>
  <c r="D6131" i="5"/>
  <c r="P6131" i="5" s="1"/>
  <c r="C6131" i="5"/>
  <c r="B6131" i="5"/>
  <c r="A6131" i="5"/>
  <c r="Q6130" i="5"/>
  <c r="M6130" i="5"/>
  <c r="L6130" i="5"/>
  <c r="I6130" i="5"/>
  <c r="H6130" i="5"/>
  <c r="G6130" i="5"/>
  <c r="F6130" i="5"/>
  <c r="O6130" i="5" s="1"/>
  <c r="E6130" i="5"/>
  <c r="D6130" i="5"/>
  <c r="P6130" i="5" s="1"/>
  <c r="C6130" i="5"/>
  <c r="B6130" i="5"/>
  <c r="A6130" i="5"/>
  <c r="L6129" i="5"/>
  <c r="K6129" i="5"/>
  <c r="J6129" i="5"/>
  <c r="G6129" i="5"/>
  <c r="F6129" i="5"/>
  <c r="O6129" i="5" s="1"/>
  <c r="E6129" i="5"/>
  <c r="D6129" i="5"/>
  <c r="P6129" i="5" s="1"/>
  <c r="C6129" i="5"/>
  <c r="B6129" i="5"/>
  <c r="A6129" i="5"/>
  <c r="P6128" i="5"/>
  <c r="O6128" i="5"/>
  <c r="M6128" i="5"/>
  <c r="J6128" i="5"/>
  <c r="I6128" i="5"/>
  <c r="H6128" i="5"/>
  <c r="Q6128" i="5" s="1"/>
  <c r="G6128" i="5"/>
  <c r="L6128" i="5" s="1"/>
  <c r="F6128" i="5"/>
  <c r="E6128" i="5"/>
  <c r="D6128" i="5"/>
  <c r="C6128" i="5"/>
  <c r="B6128" i="5"/>
  <c r="A6128" i="5"/>
  <c r="M6127" i="5"/>
  <c r="H6127" i="5"/>
  <c r="Q6127" i="5" s="1"/>
  <c r="G6127" i="5"/>
  <c r="F6127" i="5"/>
  <c r="O6127" i="5" s="1"/>
  <c r="E6127" i="5"/>
  <c r="D6127" i="5"/>
  <c r="P6127" i="5" s="1"/>
  <c r="C6127" i="5"/>
  <c r="B6127" i="5"/>
  <c r="A6127" i="5"/>
  <c r="M6126" i="5"/>
  <c r="L6126" i="5"/>
  <c r="K6126" i="5"/>
  <c r="J6126" i="5"/>
  <c r="I6126" i="5"/>
  <c r="G6126" i="5"/>
  <c r="H6126" i="5" s="1"/>
  <c r="Q6126" i="5" s="1"/>
  <c r="F6126" i="5"/>
  <c r="O6126" i="5" s="1"/>
  <c r="E6126" i="5"/>
  <c r="D6126" i="5"/>
  <c r="P6126" i="5" s="1"/>
  <c r="C6126" i="5"/>
  <c r="B6126" i="5"/>
  <c r="A6126" i="5"/>
  <c r="O6125" i="5"/>
  <c r="K6125" i="5"/>
  <c r="J6125" i="5"/>
  <c r="G6125" i="5"/>
  <c r="F6125" i="5"/>
  <c r="E6125" i="5"/>
  <c r="D6125" i="5"/>
  <c r="P6125" i="5" s="1"/>
  <c r="C6125" i="5"/>
  <c r="B6125" i="5"/>
  <c r="A6125" i="5"/>
  <c r="M6124" i="5"/>
  <c r="L6124" i="5"/>
  <c r="I6124" i="5"/>
  <c r="H6124" i="5"/>
  <c r="Q6124" i="5" s="1"/>
  <c r="G6124" i="5"/>
  <c r="F6124" i="5"/>
  <c r="O6124" i="5" s="1"/>
  <c r="E6124" i="5"/>
  <c r="D6124" i="5"/>
  <c r="P6124" i="5" s="1"/>
  <c r="C6124" i="5"/>
  <c r="B6124" i="5"/>
  <c r="A6124" i="5"/>
  <c r="O6123" i="5"/>
  <c r="K6123" i="5"/>
  <c r="J6123" i="5"/>
  <c r="G6123" i="5"/>
  <c r="F6123" i="5"/>
  <c r="E6123" i="5"/>
  <c r="D6123" i="5"/>
  <c r="P6123" i="5" s="1"/>
  <c r="C6123" i="5"/>
  <c r="B6123" i="5"/>
  <c r="A6123" i="5"/>
  <c r="P6122" i="5"/>
  <c r="O6122" i="5"/>
  <c r="M6122" i="5"/>
  <c r="J6122" i="5"/>
  <c r="I6122" i="5"/>
  <c r="H6122" i="5"/>
  <c r="Q6122" i="5" s="1"/>
  <c r="G6122" i="5"/>
  <c r="L6122" i="5" s="1"/>
  <c r="F6122" i="5"/>
  <c r="E6122" i="5"/>
  <c r="D6122" i="5"/>
  <c r="C6122" i="5"/>
  <c r="B6122" i="5"/>
  <c r="A6122" i="5"/>
  <c r="O6121" i="5"/>
  <c r="M6121" i="5"/>
  <c r="G6121" i="5"/>
  <c r="F6121" i="5"/>
  <c r="E6121" i="5"/>
  <c r="D6121" i="5"/>
  <c r="P6121" i="5" s="1"/>
  <c r="C6121" i="5"/>
  <c r="B6121" i="5"/>
  <c r="A6121" i="5"/>
  <c r="M6120" i="5"/>
  <c r="R6120" i="5" s="1"/>
  <c r="L6120" i="5"/>
  <c r="K6120" i="5"/>
  <c r="J6120" i="5"/>
  <c r="I6120" i="5"/>
  <c r="G6120" i="5"/>
  <c r="H6120" i="5" s="1"/>
  <c r="Q6120" i="5" s="1"/>
  <c r="F6120" i="5"/>
  <c r="O6120" i="5" s="1"/>
  <c r="E6120" i="5"/>
  <c r="D6120" i="5"/>
  <c r="P6120" i="5" s="1"/>
  <c r="C6120" i="5"/>
  <c r="B6120" i="5"/>
  <c r="A6120" i="5"/>
  <c r="O6119" i="5"/>
  <c r="K6119" i="5"/>
  <c r="J6119" i="5"/>
  <c r="I6119" i="5"/>
  <c r="H6119" i="5"/>
  <c r="Q6119" i="5" s="1"/>
  <c r="G6119" i="5"/>
  <c r="F6119" i="5"/>
  <c r="E6119" i="5"/>
  <c r="D6119" i="5"/>
  <c r="P6119" i="5" s="1"/>
  <c r="C6119" i="5"/>
  <c r="B6119" i="5"/>
  <c r="A6119" i="5"/>
  <c r="Q6118" i="5"/>
  <c r="M6118" i="5"/>
  <c r="L6118" i="5"/>
  <c r="I6118" i="5"/>
  <c r="H6118" i="5"/>
  <c r="G6118" i="5"/>
  <c r="F6118" i="5"/>
  <c r="O6118" i="5" s="1"/>
  <c r="E6118" i="5"/>
  <c r="D6118" i="5"/>
  <c r="P6118" i="5" s="1"/>
  <c r="C6118" i="5"/>
  <c r="B6118" i="5"/>
  <c r="A6118" i="5"/>
  <c r="L6117" i="5"/>
  <c r="K6117" i="5"/>
  <c r="G6117" i="5"/>
  <c r="F6117" i="5"/>
  <c r="O6117" i="5" s="1"/>
  <c r="E6117" i="5"/>
  <c r="D6117" i="5"/>
  <c r="P6117" i="5" s="1"/>
  <c r="C6117" i="5"/>
  <c r="B6117" i="5"/>
  <c r="A6117" i="5"/>
  <c r="Q6116" i="5"/>
  <c r="O6116" i="5"/>
  <c r="M6116" i="5"/>
  <c r="J6116" i="5"/>
  <c r="I6116" i="5"/>
  <c r="H6116" i="5"/>
  <c r="G6116" i="5"/>
  <c r="L6116" i="5" s="1"/>
  <c r="F6116" i="5"/>
  <c r="E6116" i="5"/>
  <c r="D6116" i="5"/>
  <c r="P6116" i="5" s="1"/>
  <c r="C6116" i="5"/>
  <c r="B6116" i="5"/>
  <c r="A6116" i="5"/>
  <c r="O6115" i="5"/>
  <c r="M6115" i="5"/>
  <c r="H6115" i="5"/>
  <c r="Q6115" i="5" s="1"/>
  <c r="G6115" i="5"/>
  <c r="F6115" i="5"/>
  <c r="E6115" i="5"/>
  <c r="D6115" i="5"/>
  <c r="P6115" i="5" s="1"/>
  <c r="C6115" i="5"/>
  <c r="B6115" i="5"/>
  <c r="A6115" i="5"/>
  <c r="M6114" i="5"/>
  <c r="L6114" i="5"/>
  <c r="K6114" i="5"/>
  <c r="J6114" i="5"/>
  <c r="I6114" i="5"/>
  <c r="G6114" i="5"/>
  <c r="H6114" i="5" s="1"/>
  <c r="Q6114" i="5" s="1"/>
  <c r="F6114" i="5"/>
  <c r="O6114" i="5" s="1"/>
  <c r="E6114" i="5"/>
  <c r="D6114" i="5"/>
  <c r="P6114" i="5" s="1"/>
  <c r="C6114" i="5"/>
  <c r="B6114" i="5"/>
  <c r="A6114" i="5"/>
  <c r="O6113" i="5"/>
  <c r="K6113" i="5"/>
  <c r="G6113" i="5"/>
  <c r="F6113" i="5"/>
  <c r="E6113" i="5"/>
  <c r="D6113" i="5"/>
  <c r="P6113" i="5" s="1"/>
  <c r="C6113" i="5"/>
  <c r="B6113" i="5"/>
  <c r="A6113" i="5"/>
  <c r="M6112" i="5"/>
  <c r="L6112" i="5"/>
  <c r="I6112" i="5"/>
  <c r="H6112" i="5"/>
  <c r="Q6112" i="5" s="1"/>
  <c r="G6112" i="5"/>
  <c r="F6112" i="5"/>
  <c r="O6112" i="5" s="1"/>
  <c r="E6112" i="5"/>
  <c r="D6112" i="5"/>
  <c r="P6112" i="5" s="1"/>
  <c r="C6112" i="5"/>
  <c r="B6112" i="5"/>
  <c r="A6112" i="5"/>
  <c r="O6111" i="5"/>
  <c r="K6111" i="5"/>
  <c r="J6111" i="5"/>
  <c r="G6111" i="5"/>
  <c r="F6111" i="5"/>
  <c r="E6111" i="5"/>
  <c r="D6111" i="5"/>
  <c r="P6111" i="5" s="1"/>
  <c r="C6111" i="5"/>
  <c r="B6111" i="5"/>
  <c r="A6111" i="5"/>
  <c r="P6110" i="5"/>
  <c r="O6110" i="5"/>
  <c r="M6110" i="5"/>
  <c r="J6110" i="5"/>
  <c r="I6110" i="5"/>
  <c r="H6110" i="5"/>
  <c r="Q6110" i="5" s="1"/>
  <c r="G6110" i="5"/>
  <c r="L6110" i="5" s="1"/>
  <c r="F6110" i="5"/>
  <c r="E6110" i="5"/>
  <c r="D6110" i="5"/>
  <c r="C6110" i="5"/>
  <c r="B6110" i="5"/>
  <c r="A6110" i="5"/>
  <c r="G6109" i="5"/>
  <c r="F6109" i="5"/>
  <c r="O6109" i="5" s="1"/>
  <c r="E6109" i="5"/>
  <c r="D6109" i="5"/>
  <c r="P6109" i="5" s="1"/>
  <c r="C6109" i="5"/>
  <c r="B6109" i="5"/>
  <c r="A6109" i="5"/>
  <c r="M6108" i="5"/>
  <c r="L6108" i="5"/>
  <c r="K6108" i="5"/>
  <c r="R6108" i="5" s="1"/>
  <c r="J6108" i="5"/>
  <c r="I6108" i="5"/>
  <c r="G6108" i="5"/>
  <c r="H6108" i="5" s="1"/>
  <c r="Q6108" i="5" s="1"/>
  <c r="F6108" i="5"/>
  <c r="O6108" i="5" s="1"/>
  <c r="E6108" i="5"/>
  <c r="D6108" i="5"/>
  <c r="P6108" i="5" s="1"/>
  <c r="C6108" i="5"/>
  <c r="B6108" i="5"/>
  <c r="A6108" i="5"/>
  <c r="O6107" i="5"/>
  <c r="K6107" i="5"/>
  <c r="J6107" i="5"/>
  <c r="I6107" i="5"/>
  <c r="H6107" i="5"/>
  <c r="Q6107" i="5" s="1"/>
  <c r="G6107" i="5"/>
  <c r="F6107" i="5"/>
  <c r="E6107" i="5"/>
  <c r="D6107" i="5"/>
  <c r="P6107" i="5" s="1"/>
  <c r="C6107" i="5"/>
  <c r="B6107" i="5"/>
  <c r="A6107" i="5"/>
  <c r="Q6106" i="5"/>
  <c r="M6106" i="5"/>
  <c r="L6106" i="5"/>
  <c r="I6106" i="5"/>
  <c r="H6106" i="5"/>
  <c r="G6106" i="5"/>
  <c r="F6106" i="5"/>
  <c r="O6106" i="5" s="1"/>
  <c r="E6106" i="5"/>
  <c r="D6106" i="5"/>
  <c r="P6106" i="5" s="1"/>
  <c r="C6106" i="5"/>
  <c r="B6106" i="5"/>
  <c r="A6106" i="5"/>
  <c r="G6105" i="5"/>
  <c r="L6105" i="5" s="1"/>
  <c r="F6105" i="5"/>
  <c r="O6105" i="5" s="1"/>
  <c r="E6105" i="5"/>
  <c r="D6105" i="5"/>
  <c r="P6105" i="5" s="1"/>
  <c r="C6105" i="5"/>
  <c r="B6105" i="5"/>
  <c r="A6105" i="5"/>
  <c r="O6104" i="5"/>
  <c r="M6104" i="5"/>
  <c r="J6104" i="5"/>
  <c r="I6104" i="5"/>
  <c r="H6104" i="5"/>
  <c r="Q6104" i="5" s="1"/>
  <c r="G6104" i="5"/>
  <c r="L6104" i="5" s="1"/>
  <c r="F6104" i="5"/>
  <c r="E6104" i="5"/>
  <c r="D6104" i="5"/>
  <c r="P6104" i="5" s="1"/>
  <c r="C6104" i="5"/>
  <c r="B6104" i="5"/>
  <c r="A6104" i="5"/>
  <c r="O6103" i="5"/>
  <c r="M6103" i="5"/>
  <c r="H6103" i="5"/>
  <c r="Q6103" i="5" s="1"/>
  <c r="G6103" i="5"/>
  <c r="F6103" i="5"/>
  <c r="E6103" i="5"/>
  <c r="D6103" i="5"/>
  <c r="P6103" i="5" s="1"/>
  <c r="C6103" i="5"/>
  <c r="B6103" i="5"/>
  <c r="A6103" i="5"/>
  <c r="P6102" i="5"/>
  <c r="M6102" i="5"/>
  <c r="L6102" i="5"/>
  <c r="K6102" i="5"/>
  <c r="J6102" i="5"/>
  <c r="I6102" i="5"/>
  <c r="G6102" i="5"/>
  <c r="H6102" i="5" s="1"/>
  <c r="Q6102" i="5" s="1"/>
  <c r="F6102" i="5"/>
  <c r="O6102" i="5" s="1"/>
  <c r="E6102" i="5"/>
  <c r="D6102" i="5"/>
  <c r="C6102" i="5"/>
  <c r="B6102" i="5"/>
  <c r="A6102" i="5"/>
  <c r="N6102" i="5" s="1"/>
  <c r="O6101" i="5"/>
  <c r="K6101" i="5"/>
  <c r="J6101" i="5"/>
  <c r="G6101" i="5"/>
  <c r="F6101" i="5"/>
  <c r="E6101" i="5"/>
  <c r="D6101" i="5"/>
  <c r="P6101" i="5" s="1"/>
  <c r="C6101" i="5"/>
  <c r="B6101" i="5"/>
  <c r="A6101" i="5"/>
  <c r="M6100" i="5"/>
  <c r="L6100" i="5"/>
  <c r="I6100" i="5"/>
  <c r="H6100" i="5"/>
  <c r="Q6100" i="5" s="1"/>
  <c r="G6100" i="5"/>
  <c r="F6100" i="5"/>
  <c r="O6100" i="5" s="1"/>
  <c r="E6100" i="5"/>
  <c r="D6100" i="5"/>
  <c r="P6100" i="5" s="1"/>
  <c r="C6100" i="5"/>
  <c r="B6100" i="5"/>
  <c r="A6100" i="5"/>
  <c r="P6099" i="5"/>
  <c r="O6099" i="5"/>
  <c r="K6099" i="5"/>
  <c r="J6099" i="5"/>
  <c r="G6099" i="5"/>
  <c r="F6099" i="5"/>
  <c r="E6099" i="5"/>
  <c r="D6099" i="5"/>
  <c r="C6099" i="5"/>
  <c r="B6099" i="5"/>
  <c r="A6099" i="5"/>
  <c r="Q6098" i="5"/>
  <c r="P6098" i="5"/>
  <c r="O6098" i="5"/>
  <c r="M6098" i="5"/>
  <c r="K6098" i="5"/>
  <c r="J6098" i="5"/>
  <c r="I6098" i="5"/>
  <c r="R6098" i="5" s="1"/>
  <c r="H6098" i="5"/>
  <c r="G6098" i="5"/>
  <c r="L6098" i="5" s="1"/>
  <c r="F6098" i="5"/>
  <c r="E6098" i="5"/>
  <c r="D6098" i="5"/>
  <c r="C6098" i="5"/>
  <c r="B6098" i="5"/>
  <c r="A6098" i="5"/>
  <c r="O6097" i="5"/>
  <c r="M6097" i="5"/>
  <c r="H6097" i="5"/>
  <c r="Q6097" i="5" s="1"/>
  <c r="G6097" i="5"/>
  <c r="F6097" i="5"/>
  <c r="E6097" i="5"/>
  <c r="D6097" i="5"/>
  <c r="P6097" i="5" s="1"/>
  <c r="C6097" i="5"/>
  <c r="B6097" i="5"/>
  <c r="A6097" i="5"/>
  <c r="M6096" i="5"/>
  <c r="L6096" i="5"/>
  <c r="K6096" i="5"/>
  <c r="J6096" i="5"/>
  <c r="I6096" i="5"/>
  <c r="G6096" i="5"/>
  <c r="H6096" i="5" s="1"/>
  <c r="Q6096" i="5" s="1"/>
  <c r="F6096" i="5"/>
  <c r="O6096" i="5" s="1"/>
  <c r="E6096" i="5"/>
  <c r="D6096" i="5"/>
  <c r="P6096" i="5" s="1"/>
  <c r="C6096" i="5"/>
  <c r="B6096" i="5"/>
  <c r="A6096" i="5"/>
  <c r="P6095" i="5"/>
  <c r="O6095" i="5"/>
  <c r="K6095" i="5"/>
  <c r="J6095" i="5"/>
  <c r="G6095" i="5"/>
  <c r="F6095" i="5"/>
  <c r="E6095" i="5"/>
  <c r="D6095" i="5"/>
  <c r="C6095" i="5"/>
  <c r="B6095" i="5"/>
  <c r="A6095" i="5"/>
  <c r="M6094" i="5"/>
  <c r="G6094" i="5"/>
  <c r="F6094" i="5"/>
  <c r="O6094" i="5" s="1"/>
  <c r="E6094" i="5"/>
  <c r="D6094" i="5"/>
  <c r="P6094" i="5" s="1"/>
  <c r="C6094" i="5"/>
  <c r="B6094" i="5"/>
  <c r="A6094" i="5"/>
  <c r="O6093" i="5"/>
  <c r="L6093" i="5"/>
  <c r="K6093" i="5"/>
  <c r="G6093" i="5"/>
  <c r="F6093" i="5"/>
  <c r="E6093" i="5"/>
  <c r="D6093" i="5"/>
  <c r="P6093" i="5" s="1"/>
  <c r="C6093" i="5"/>
  <c r="B6093" i="5"/>
  <c r="A6093" i="5"/>
  <c r="Q6092" i="5"/>
  <c r="O6092" i="5"/>
  <c r="M6092" i="5"/>
  <c r="K6092" i="5"/>
  <c r="J6092" i="5"/>
  <c r="I6092" i="5"/>
  <c r="H6092" i="5"/>
  <c r="G6092" i="5"/>
  <c r="L6092" i="5" s="1"/>
  <c r="F6092" i="5"/>
  <c r="E6092" i="5"/>
  <c r="D6092" i="5"/>
  <c r="P6092" i="5" s="1"/>
  <c r="C6092" i="5"/>
  <c r="B6092" i="5"/>
  <c r="A6092" i="5"/>
  <c r="L6091" i="5"/>
  <c r="G6091" i="5"/>
  <c r="K6091" i="5" s="1"/>
  <c r="F6091" i="5"/>
  <c r="O6091" i="5" s="1"/>
  <c r="E6091" i="5"/>
  <c r="D6091" i="5"/>
  <c r="P6091" i="5" s="1"/>
  <c r="C6091" i="5"/>
  <c r="B6091" i="5"/>
  <c r="A6091" i="5"/>
  <c r="Q6090" i="5"/>
  <c r="P6090" i="5"/>
  <c r="M6090" i="5"/>
  <c r="L6090" i="5"/>
  <c r="K6090" i="5"/>
  <c r="J6090" i="5"/>
  <c r="I6090" i="5"/>
  <c r="R6090" i="5" s="1"/>
  <c r="G6090" i="5"/>
  <c r="H6090" i="5" s="1"/>
  <c r="F6090" i="5"/>
  <c r="O6090" i="5" s="1"/>
  <c r="E6090" i="5"/>
  <c r="D6090" i="5"/>
  <c r="C6090" i="5"/>
  <c r="B6090" i="5"/>
  <c r="A6090" i="5"/>
  <c r="P6089" i="5"/>
  <c r="O6089" i="5"/>
  <c r="I6089" i="5"/>
  <c r="H6089" i="5"/>
  <c r="Q6089" i="5" s="1"/>
  <c r="G6089" i="5"/>
  <c r="F6089" i="5"/>
  <c r="E6089" i="5"/>
  <c r="D6089" i="5"/>
  <c r="C6089" i="5"/>
  <c r="B6089" i="5"/>
  <c r="A6089" i="5"/>
  <c r="M6088" i="5"/>
  <c r="G6088" i="5"/>
  <c r="F6088" i="5"/>
  <c r="O6088" i="5" s="1"/>
  <c r="E6088" i="5"/>
  <c r="D6088" i="5"/>
  <c r="P6088" i="5" s="1"/>
  <c r="C6088" i="5"/>
  <c r="B6088" i="5"/>
  <c r="A6088" i="5"/>
  <c r="O6087" i="5"/>
  <c r="L6087" i="5"/>
  <c r="K6087" i="5"/>
  <c r="J6087" i="5"/>
  <c r="G6087" i="5"/>
  <c r="F6087" i="5"/>
  <c r="E6087" i="5"/>
  <c r="D6087" i="5"/>
  <c r="P6087" i="5" s="1"/>
  <c r="C6087" i="5"/>
  <c r="B6087" i="5"/>
  <c r="A6087" i="5"/>
  <c r="Q6086" i="5"/>
  <c r="O6086" i="5"/>
  <c r="M6086" i="5"/>
  <c r="K6086" i="5"/>
  <c r="J6086" i="5"/>
  <c r="I6086" i="5"/>
  <c r="H6086" i="5"/>
  <c r="G6086" i="5"/>
  <c r="L6086" i="5" s="1"/>
  <c r="F6086" i="5"/>
  <c r="E6086" i="5"/>
  <c r="D6086" i="5"/>
  <c r="P6086" i="5" s="1"/>
  <c r="C6086" i="5"/>
  <c r="B6086" i="5"/>
  <c r="A6086" i="5"/>
  <c r="N6086" i="5" s="1"/>
  <c r="O6085" i="5"/>
  <c r="M6085" i="5"/>
  <c r="L6085" i="5"/>
  <c r="K6085" i="5"/>
  <c r="H6085" i="5"/>
  <c r="Q6085" i="5" s="1"/>
  <c r="G6085" i="5"/>
  <c r="F6085" i="5"/>
  <c r="E6085" i="5"/>
  <c r="D6085" i="5"/>
  <c r="P6085" i="5" s="1"/>
  <c r="C6085" i="5"/>
  <c r="B6085" i="5"/>
  <c r="A6085" i="5"/>
  <c r="P6084" i="5"/>
  <c r="M6084" i="5"/>
  <c r="L6084" i="5"/>
  <c r="K6084" i="5"/>
  <c r="J6084" i="5"/>
  <c r="I6084" i="5"/>
  <c r="R6084" i="5" s="1"/>
  <c r="G6084" i="5"/>
  <c r="H6084" i="5" s="1"/>
  <c r="Q6084" i="5" s="1"/>
  <c r="F6084" i="5"/>
  <c r="O6084" i="5" s="1"/>
  <c r="E6084" i="5"/>
  <c r="D6084" i="5"/>
  <c r="C6084" i="5"/>
  <c r="B6084" i="5"/>
  <c r="A6084" i="5"/>
  <c r="N6084" i="5" s="1"/>
  <c r="P6083" i="5"/>
  <c r="O6083" i="5"/>
  <c r="I6083" i="5"/>
  <c r="H6083" i="5"/>
  <c r="Q6083" i="5" s="1"/>
  <c r="G6083" i="5"/>
  <c r="F6083" i="5"/>
  <c r="E6083" i="5"/>
  <c r="D6083" i="5"/>
  <c r="C6083" i="5"/>
  <c r="B6083" i="5"/>
  <c r="A6083" i="5"/>
  <c r="I6082" i="5"/>
  <c r="H6082" i="5"/>
  <c r="Q6082" i="5" s="1"/>
  <c r="G6082" i="5"/>
  <c r="F6082" i="5"/>
  <c r="O6082" i="5" s="1"/>
  <c r="E6082" i="5"/>
  <c r="D6082" i="5"/>
  <c r="P6082" i="5" s="1"/>
  <c r="C6082" i="5"/>
  <c r="B6082" i="5"/>
  <c r="A6082" i="5"/>
  <c r="P6081" i="5"/>
  <c r="L6081" i="5"/>
  <c r="K6081" i="5"/>
  <c r="J6081" i="5"/>
  <c r="G6081" i="5"/>
  <c r="F6081" i="5"/>
  <c r="O6081" i="5" s="1"/>
  <c r="E6081" i="5"/>
  <c r="D6081" i="5"/>
  <c r="C6081" i="5"/>
  <c r="B6081" i="5"/>
  <c r="A6081" i="5"/>
  <c r="Q6080" i="5"/>
  <c r="O6080" i="5"/>
  <c r="M6080" i="5"/>
  <c r="K6080" i="5"/>
  <c r="J6080" i="5"/>
  <c r="I6080" i="5"/>
  <c r="H6080" i="5"/>
  <c r="G6080" i="5"/>
  <c r="L6080" i="5" s="1"/>
  <c r="F6080" i="5"/>
  <c r="E6080" i="5"/>
  <c r="D6080" i="5"/>
  <c r="P6080" i="5" s="1"/>
  <c r="C6080" i="5"/>
  <c r="B6080" i="5"/>
  <c r="A6080" i="5"/>
  <c r="N6080" i="5" s="1"/>
  <c r="M6079" i="5"/>
  <c r="L6079" i="5"/>
  <c r="K6079" i="5"/>
  <c r="H6079" i="5"/>
  <c r="Q6079" i="5" s="1"/>
  <c r="G6079" i="5"/>
  <c r="F6079" i="5"/>
  <c r="O6079" i="5" s="1"/>
  <c r="E6079" i="5"/>
  <c r="D6079" i="5"/>
  <c r="P6079" i="5" s="1"/>
  <c r="C6079" i="5"/>
  <c r="B6079" i="5"/>
  <c r="A6079" i="5"/>
  <c r="Q6078" i="5"/>
  <c r="M6078" i="5"/>
  <c r="L6078" i="5"/>
  <c r="K6078" i="5"/>
  <c r="J6078" i="5"/>
  <c r="I6078" i="5"/>
  <c r="R6078" i="5" s="1"/>
  <c r="G6078" i="5"/>
  <c r="H6078" i="5" s="1"/>
  <c r="F6078" i="5"/>
  <c r="O6078" i="5" s="1"/>
  <c r="E6078" i="5"/>
  <c r="D6078" i="5"/>
  <c r="P6078" i="5" s="1"/>
  <c r="C6078" i="5"/>
  <c r="B6078" i="5"/>
  <c r="A6078" i="5"/>
  <c r="O6077" i="5"/>
  <c r="J6077" i="5"/>
  <c r="I6077" i="5"/>
  <c r="G6077" i="5"/>
  <c r="F6077" i="5"/>
  <c r="E6077" i="5"/>
  <c r="D6077" i="5"/>
  <c r="P6077" i="5" s="1"/>
  <c r="C6077" i="5"/>
  <c r="B6077" i="5"/>
  <c r="A6077" i="5"/>
  <c r="I6076" i="5"/>
  <c r="G6076" i="5"/>
  <c r="F6076" i="5"/>
  <c r="O6076" i="5" s="1"/>
  <c r="E6076" i="5"/>
  <c r="D6076" i="5"/>
  <c r="P6076" i="5" s="1"/>
  <c r="C6076" i="5"/>
  <c r="B6076" i="5"/>
  <c r="A6076" i="5"/>
  <c r="O6075" i="5"/>
  <c r="G6075" i="5"/>
  <c r="F6075" i="5"/>
  <c r="E6075" i="5"/>
  <c r="D6075" i="5"/>
  <c r="P6075" i="5" s="1"/>
  <c r="C6075" i="5"/>
  <c r="B6075" i="5"/>
  <c r="A6075" i="5"/>
  <c r="P6074" i="5"/>
  <c r="O6074" i="5"/>
  <c r="M6074" i="5"/>
  <c r="K6074" i="5"/>
  <c r="J6074" i="5"/>
  <c r="I6074" i="5"/>
  <c r="H6074" i="5"/>
  <c r="Q6074" i="5" s="1"/>
  <c r="G6074" i="5"/>
  <c r="L6074" i="5" s="1"/>
  <c r="F6074" i="5"/>
  <c r="E6074" i="5"/>
  <c r="D6074" i="5"/>
  <c r="C6074" i="5"/>
  <c r="B6074" i="5"/>
  <c r="A6074" i="5"/>
  <c r="N6074" i="5" s="1"/>
  <c r="G6073" i="5"/>
  <c r="F6073" i="5"/>
  <c r="O6073" i="5" s="1"/>
  <c r="E6073" i="5"/>
  <c r="D6073" i="5"/>
  <c r="P6073" i="5" s="1"/>
  <c r="C6073" i="5"/>
  <c r="B6073" i="5"/>
  <c r="A6073" i="5"/>
  <c r="P6072" i="5"/>
  <c r="L6072" i="5"/>
  <c r="I6072" i="5"/>
  <c r="G6072" i="5"/>
  <c r="F6072" i="5"/>
  <c r="O6072" i="5" s="1"/>
  <c r="E6072" i="5"/>
  <c r="D6072" i="5"/>
  <c r="C6072" i="5"/>
  <c r="B6072" i="5"/>
  <c r="A6072" i="5"/>
  <c r="P6071" i="5"/>
  <c r="O6071" i="5"/>
  <c r="J6071" i="5"/>
  <c r="I6071" i="5"/>
  <c r="G6071" i="5"/>
  <c r="F6071" i="5"/>
  <c r="E6071" i="5"/>
  <c r="D6071" i="5"/>
  <c r="C6071" i="5"/>
  <c r="B6071" i="5"/>
  <c r="A6071" i="5"/>
  <c r="R6070" i="5"/>
  <c r="Q6070" i="5"/>
  <c r="O6070" i="5"/>
  <c r="M6070" i="5"/>
  <c r="L6070" i="5"/>
  <c r="K6070" i="5"/>
  <c r="I6070" i="5"/>
  <c r="H6070" i="5"/>
  <c r="G6070" i="5"/>
  <c r="J6070" i="5" s="1"/>
  <c r="F6070" i="5"/>
  <c r="E6070" i="5"/>
  <c r="D6070" i="5"/>
  <c r="P6070" i="5" s="1"/>
  <c r="C6070" i="5"/>
  <c r="B6070" i="5"/>
  <c r="A6070" i="5"/>
  <c r="Q6069" i="5"/>
  <c r="M6069" i="5"/>
  <c r="L6069" i="5"/>
  <c r="K6069" i="5"/>
  <c r="J6069" i="5"/>
  <c r="I6069" i="5"/>
  <c r="R6069" i="5" s="1"/>
  <c r="G6069" i="5"/>
  <c r="H6069" i="5" s="1"/>
  <c r="F6069" i="5"/>
  <c r="O6069" i="5" s="1"/>
  <c r="E6069" i="5"/>
  <c r="D6069" i="5"/>
  <c r="P6069" i="5" s="1"/>
  <c r="C6069" i="5"/>
  <c r="B6069" i="5"/>
  <c r="A6069" i="5"/>
  <c r="O6068" i="5"/>
  <c r="M6068" i="5"/>
  <c r="G6068" i="5"/>
  <c r="F6068" i="5"/>
  <c r="E6068" i="5"/>
  <c r="D6068" i="5"/>
  <c r="P6068" i="5" s="1"/>
  <c r="C6068" i="5"/>
  <c r="B6068" i="5"/>
  <c r="A6068" i="5"/>
  <c r="Q6067" i="5"/>
  <c r="M6067" i="5"/>
  <c r="L6067" i="5"/>
  <c r="H6067" i="5"/>
  <c r="G6067" i="5"/>
  <c r="F6067" i="5"/>
  <c r="O6067" i="5" s="1"/>
  <c r="E6067" i="5"/>
  <c r="D6067" i="5"/>
  <c r="P6067" i="5" s="1"/>
  <c r="C6067" i="5"/>
  <c r="B6067" i="5"/>
  <c r="A6067" i="5"/>
  <c r="P6066" i="5"/>
  <c r="G6066" i="5"/>
  <c r="F6066" i="5"/>
  <c r="O6066" i="5" s="1"/>
  <c r="E6066" i="5"/>
  <c r="D6066" i="5"/>
  <c r="C6066" i="5"/>
  <c r="B6066" i="5"/>
  <c r="A6066" i="5"/>
  <c r="Q6065" i="5"/>
  <c r="O6065" i="5"/>
  <c r="M6065" i="5"/>
  <c r="K6065" i="5"/>
  <c r="J6065" i="5"/>
  <c r="I6065" i="5"/>
  <c r="R6065" i="5" s="1"/>
  <c r="H6065" i="5"/>
  <c r="G6065" i="5"/>
  <c r="L6065" i="5" s="1"/>
  <c r="F6065" i="5"/>
  <c r="E6065" i="5"/>
  <c r="D6065" i="5"/>
  <c r="P6065" i="5" s="1"/>
  <c r="C6065" i="5"/>
  <c r="B6065" i="5"/>
  <c r="A6065" i="5"/>
  <c r="M6064" i="5"/>
  <c r="L6064" i="5"/>
  <c r="K6064" i="5"/>
  <c r="I6064" i="5"/>
  <c r="R6064" i="5" s="1"/>
  <c r="H6064" i="5"/>
  <c r="Q6064" i="5" s="1"/>
  <c r="G6064" i="5"/>
  <c r="J6064" i="5" s="1"/>
  <c r="F6064" i="5"/>
  <c r="O6064" i="5" s="1"/>
  <c r="E6064" i="5"/>
  <c r="D6064" i="5"/>
  <c r="P6064" i="5" s="1"/>
  <c r="C6064" i="5"/>
  <c r="B6064" i="5"/>
  <c r="A6064" i="5"/>
  <c r="N6064" i="5" s="1"/>
  <c r="G6063" i="5"/>
  <c r="F6063" i="5"/>
  <c r="O6063" i="5" s="1"/>
  <c r="E6063" i="5"/>
  <c r="D6063" i="5"/>
  <c r="P6063" i="5" s="1"/>
  <c r="C6063" i="5"/>
  <c r="B6063" i="5"/>
  <c r="A6063" i="5"/>
  <c r="O6062" i="5"/>
  <c r="M6062" i="5"/>
  <c r="I6062" i="5"/>
  <c r="H6062" i="5"/>
  <c r="Q6062" i="5" s="1"/>
  <c r="G6062" i="5"/>
  <c r="F6062" i="5"/>
  <c r="E6062" i="5"/>
  <c r="D6062" i="5"/>
  <c r="P6062" i="5" s="1"/>
  <c r="C6062" i="5"/>
  <c r="B6062" i="5"/>
  <c r="A6062" i="5"/>
  <c r="Q6061" i="5"/>
  <c r="O6061" i="5"/>
  <c r="L6061" i="5"/>
  <c r="H6061" i="5"/>
  <c r="G6061" i="5"/>
  <c r="F6061" i="5"/>
  <c r="E6061" i="5"/>
  <c r="D6061" i="5"/>
  <c r="P6061" i="5" s="1"/>
  <c r="C6061" i="5"/>
  <c r="B6061" i="5"/>
  <c r="A6061" i="5"/>
  <c r="Q6060" i="5"/>
  <c r="M6060" i="5"/>
  <c r="L6060" i="5"/>
  <c r="K6060" i="5"/>
  <c r="J6060" i="5"/>
  <c r="R6060" i="5" s="1"/>
  <c r="I6060" i="5"/>
  <c r="G6060" i="5"/>
  <c r="H6060" i="5" s="1"/>
  <c r="F6060" i="5"/>
  <c r="O6060" i="5" s="1"/>
  <c r="E6060" i="5"/>
  <c r="D6060" i="5"/>
  <c r="P6060" i="5" s="1"/>
  <c r="C6060" i="5"/>
  <c r="B6060" i="5"/>
  <c r="A6060" i="5"/>
  <c r="O6059" i="5"/>
  <c r="G6059" i="5"/>
  <c r="F6059" i="5"/>
  <c r="E6059" i="5"/>
  <c r="D6059" i="5"/>
  <c r="P6059" i="5" s="1"/>
  <c r="C6059" i="5"/>
  <c r="B6059" i="5"/>
  <c r="A6059" i="5"/>
  <c r="O6058" i="5"/>
  <c r="M6058" i="5"/>
  <c r="G6058" i="5"/>
  <c r="F6058" i="5"/>
  <c r="E6058" i="5"/>
  <c r="D6058" i="5"/>
  <c r="P6058" i="5" s="1"/>
  <c r="C6058" i="5"/>
  <c r="B6058" i="5"/>
  <c r="A6058" i="5"/>
  <c r="O6057" i="5"/>
  <c r="M6057" i="5"/>
  <c r="J6057" i="5"/>
  <c r="I6057" i="5"/>
  <c r="G6057" i="5"/>
  <c r="F6057" i="5"/>
  <c r="E6057" i="5"/>
  <c r="D6057" i="5"/>
  <c r="P6057" i="5" s="1"/>
  <c r="C6057" i="5"/>
  <c r="B6057" i="5"/>
  <c r="A6057" i="5"/>
  <c r="P6056" i="5"/>
  <c r="O6056" i="5"/>
  <c r="M6056" i="5"/>
  <c r="K6056" i="5"/>
  <c r="J6056" i="5"/>
  <c r="I6056" i="5"/>
  <c r="R6056" i="5" s="1"/>
  <c r="H6056" i="5"/>
  <c r="Q6056" i="5" s="1"/>
  <c r="G6056" i="5"/>
  <c r="L6056" i="5" s="1"/>
  <c r="F6056" i="5"/>
  <c r="E6056" i="5"/>
  <c r="D6056" i="5"/>
  <c r="C6056" i="5"/>
  <c r="B6056" i="5"/>
  <c r="A6056" i="5"/>
  <c r="M6055" i="5"/>
  <c r="L6055" i="5"/>
  <c r="G6055" i="5"/>
  <c r="F6055" i="5"/>
  <c r="O6055" i="5" s="1"/>
  <c r="E6055" i="5"/>
  <c r="D6055" i="5"/>
  <c r="P6055" i="5" s="1"/>
  <c r="C6055" i="5"/>
  <c r="B6055" i="5"/>
  <c r="A6055" i="5"/>
  <c r="P6054" i="5"/>
  <c r="L6054" i="5"/>
  <c r="K6054" i="5"/>
  <c r="G6054" i="5"/>
  <c r="F6054" i="5"/>
  <c r="O6054" i="5" s="1"/>
  <c r="E6054" i="5"/>
  <c r="D6054" i="5"/>
  <c r="C6054" i="5"/>
  <c r="B6054" i="5"/>
  <c r="A6054" i="5"/>
  <c r="P6053" i="5"/>
  <c r="O6053" i="5"/>
  <c r="G6053" i="5"/>
  <c r="F6053" i="5"/>
  <c r="E6053" i="5"/>
  <c r="D6053" i="5"/>
  <c r="C6053" i="5"/>
  <c r="B6053" i="5"/>
  <c r="A6053" i="5"/>
  <c r="Q6052" i="5"/>
  <c r="O6052" i="5"/>
  <c r="M6052" i="5"/>
  <c r="L6052" i="5"/>
  <c r="K6052" i="5"/>
  <c r="I6052" i="5"/>
  <c r="R6052" i="5" s="1"/>
  <c r="H6052" i="5"/>
  <c r="G6052" i="5"/>
  <c r="J6052" i="5" s="1"/>
  <c r="F6052" i="5"/>
  <c r="E6052" i="5"/>
  <c r="D6052" i="5"/>
  <c r="P6052" i="5" s="1"/>
  <c r="C6052" i="5"/>
  <c r="B6052" i="5"/>
  <c r="A6052" i="5"/>
  <c r="Q6051" i="5"/>
  <c r="M6051" i="5"/>
  <c r="R6051" i="5" s="1"/>
  <c r="L6051" i="5"/>
  <c r="K6051" i="5"/>
  <c r="J6051" i="5"/>
  <c r="I6051" i="5"/>
  <c r="G6051" i="5"/>
  <c r="H6051" i="5" s="1"/>
  <c r="F6051" i="5"/>
  <c r="O6051" i="5" s="1"/>
  <c r="E6051" i="5"/>
  <c r="D6051" i="5"/>
  <c r="P6051" i="5" s="1"/>
  <c r="C6051" i="5"/>
  <c r="B6051" i="5"/>
  <c r="A6051" i="5"/>
  <c r="O6050" i="5"/>
  <c r="H6050" i="5"/>
  <c r="Q6050" i="5" s="1"/>
  <c r="G6050" i="5"/>
  <c r="F6050" i="5"/>
  <c r="E6050" i="5"/>
  <c r="D6050" i="5"/>
  <c r="P6050" i="5" s="1"/>
  <c r="C6050" i="5"/>
  <c r="B6050" i="5"/>
  <c r="A6050" i="5"/>
  <c r="O6049" i="5"/>
  <c r="M6049" i="5"/>
  <c r="L6049" i="5"/>
  <c r="H6049" i="5"/>
  <c r="Q6049" i="5" s="1"/>
  <c r="G6049" i="5"/>
  <c r="F6049" i="5"/>
  <c r="E6049" i="5"/>
  <c r="D6049" i="5"/>
  <c r="P6049" i="5" s="1"/>
  <c r="C6049" i="5"/>
  <c r="B6049" i="5"/>
  <c r="A6049" i="5"/>
  <c r="P6048" i="5"/>
  <c r="O6048" i="5"/>
  <c r="I6048" i="5"/>
  <c r="G6048" i="5"/>
  <c r="F6048" i="5"/>
  <c r="E6048" i="5"/>
  <c r="D6048" i="5"/>
  <c r="C6048" i="5"/>
  <c r="B6048" i="5"/>
  <c r="A6048" i="5"/>
  <c r="Q6047" i="5"/>
  <c r="O6047" i="5"/>
  <c r="M6047" i="5"/>
  <c r="K6047" i="5"/>
  <c r="J6047" i="5"/>
  <c r="I6047" i="5"/>
  <c r="H6047" i="5"/>
  <c r="G6047" i="5"/>
  <c r="L6047" i="5" s="1"/>
  <c r="F6047" i="5"/>
  <c r="E6047" i="5"/>
  <c r="D6047" i="5"/>
  <c r="P6047" i="5" s="1"/>
  <c r="C6047" i="5"/>
  <c r="B6047" i="5"/>
  <c r="A6047" i="5"/>
  <c r="M6046" i="5"/>
  <c r="L6046" i="5"/>
  <c r="K6046" i="5"/>
  <c r="I6046" i="5"/>
  <c r="H6046" i="5"/>
  <c r="Q6046" i="5" s="1"/>
  <c r="G6046" i="5"/>
  <c r="J6046" i="5" s="1"/>
  <c r="F6046" i="5"/>
  <c r="O6046" i="5" s="1"/>
  <c r="E6046" i="5"/>
  <c r="D6046" i="5"/>
  <c r="P6046" i="5" s="1"/>
  <c r="C6046" i="5"/>
  <c r="B6046" i="5"/>
  <c r="A6046" i="5"/>
  <c r="O6045" i="5"/>
  <c r="I6045" i="5"/>
  <c r="G6045" i="5"/>
  <c r="F6045" i="5"/>
  <c r="E6045" i="5"/>
  <c r="D6045" i="5"/>
  <c r="P6045" i="5" s="1"/>
  <c r="C6045" i="5"/>
  <c r="B6045" i="5"/>
  <c r="A6045" i="5"/>
  <c r="O6044" i="5"/>
  <c r="M6044" i="5"/>
  <c r="G6044" i="5"/>
  <c r="I6044" i="5" s="1"/>
  <c r="F6044" i="5"/>
  <c r="E6044" i="5"/>
  <c r="D6044" i="5"/>
  <c r="P6044" i="5" s="1"/>
  <c r="C6044" i="5"/>
  <c r="B6044" i="5"/>
  <c r="A6044" i="5"/>
  <c r="O6043" i="5"/>
  <c r="I6043" i="5"/>
  <c r="H6043" i="5"/>
  <c r="Q6043" i="5" s="1"/>
  <c r="G6043" i="5"/>
  <c r="F6043" i="5"/>
  <c r="E6043" i="5"/>
  <c r="D6043" i="5"/>
  <c r="P6043" i="5" s="1"/>
  <c r="C6043" i="5"/>
  <c r="B6043" i="5"/>
  <c r="A6043" i="5"/>
  <c r="Q6042" i="5"/>
  <c r="P6042" i="5"/>
  <c r="M6042" i="5"/>
  <c r="L6042" i="5"/>
  <c r="R6042" i="5" s="1"/>
  <c r="K6042" i="5"/>
  <c r="J6042" i="5"/>
  <c r="I6042" i="5"/>
  <c r="G6042" i="5"/>
  <c r="H6042" i="5" s="1"/>
  <c r="F6042" i="5"/>
  <c r="O6042" i="5" s="1"/>
  <c r="E6042" i="5"/>
  <c r="D6042" i="5"/>
  <c r="C6042" i="5"/>
  <c r="B6042" i="5"/>
  <c r="A6042" i="5"/>
  <c r="O6041" i="5"/>
  <c r="M6041" i="5"/>
  <c r="L6041" i="5"/>
  <c r="G6041" i="5"/>
  <c r="K6041" i="5" s="1"/>
  <c r="F6041" i="5"/>
  <c r="E6041" i="5"/>
  <c r="D6041" i="5"/>
  <c r="P6041" i="5" s="1"/>
  <c r="C6041" i="5"/>
  <c r="B6041" i="5"/>
  <c r="A6041" i="5"/>
  <c r="O6040" i="5"/>
  <c r="L6040" i="5"/>
  <c r="K6040" i="5"/>
  <c r="J6040" i="5"/>
  <c r="I6040" i="5"/>
  <c r="H6040" i="5"/>
  <c r="Q6040" i="5" s="1"/>
  <c r="G6040" i="5"/>
  <c r="M6040" i="5" s="1"/>
  <c r="F6040" i="5"/>
  <c r="E6040" i="5"/>
  <c r="D6040" i="5"/>
  <c r="P6040" i="5" s="1"/>
  <c r="C6040" i="5"/>
  <c r="B6040" i="5"/>
  <c r="A6040" i="5"/>
  <c r="L6039" i="5"/>
  <c r="I6039" i="5"/>
  <c r="H6039" i="5"/>
  <c r="Q6039" i="5" s="1"/>
  <c r="G6039" i="5"/>
  <c r="F6039" i="5"/>
  <c r="O6039" i="5" s="1"/>
  <c r="E6039" i="5"/>
  <c r="D6039" i="5"/>
  <c r="P6039" i="5" s="1"/>
  <c r="C6039" i="5"/>
  <c r="B6039" i="5"/>
  <c r="A6039" i="5"/>
  <c r="Q6038" i="5"/>
  <c r="O6038" i="5"/>
  <c r="M6038" i="5"/>
  <c r="K6038" i="5"/>
  <c r="J6038" i="5"/>
  <c r="R6038" i="5" s="1"/>
  <c r="I6038" i="5"/>
  <c r="H6038" i="5"/>
  <c r="G6038" i="5"/>
  <c r="L6038" i="5" s="1"/>
  <c r="F6038" i="5"/>
  <c r="E6038" i="5"/>
  <c r="D6038" i="5"/>
  <c r="P6038" i="5" s="1"/>
  <c r="C6038" i="5"/>
  <c r="B6038" i="5"/>
  <c r="A6038" i="5"/>
  <c r="O6037" i="5"/>
  <c r="M6037" i="5"/>
  <c r="G6037" i="5"/>
  <c r="F6037" i="5"/>
  <c r="E6037" i="5"/>
  <c r="D6037" i="5"/>
  <c r="P6037" i="5" s="1"/>
  <c r="C6037" i="5"/>
  <c r="B6037" i="5"/>
  <c r="A6037" i="5"/>
  <c r="P6036" i="5"/>
  <c r="K6036" i="5"/>
  <c r="J6036" i="5"/>
  <c r="I6036" i="5"/>
  <c r="G6036" i="5"/>
  <c r="F6036" i="5"/>
  <c r="O6036" i="5" s="1"/>
  <c r="E6036" i="5"/>
  <c r="D6036" i="5"/>
  <c r="C6036" i="5"/>
  <c r="B6036" i="5"/>
  <c r="A6036" i="5"/>
  <c r="P6035" i="5"/>
  <c r="O6035" i="5"/>
  <c r="G6035" i="5"/>
  <c r="F6035" i="5"/>
  <c r="E6035" i="5"/>
  <c r="D6035" i="5"/>
  <c r="C6035" i="5"/>
  <c r="B6035" i="5"/>
  <c r="A6035" i="5"/>
  <c r="O6034" i="5"/>
  <c r="G6034" i="5"/>
  <c r="F6034" i="5"/>
  <c r="E6034" i="5"/>
  <c r="D6034" i="5"/>
  <c r="P6034" i="5" s="1"/>
  <c r="C6034" i="5"/>
  <c r="B6034" i="5"/>
  <c r="A6034" i="5"/>
  <c r="Q6033" i="5"/>
  <c r="M6033" i="5"/>
  <c r="L6033" i="5"/>
  <c r="K6033" i="5"/>
  <c r="R6033" i="5" s="1"/>
  <c r="J6033" i="5"/>
  <c r="I6033" i="5"/>
  <c r="H6033" i="5"/>
  <c r="G6033" i="5"/>
  <c r="F6033" i="5"/>
  <c r="O6033" i="5" s="1"/>
  <c r="E6033" i="5"/>
  <c r="D6033" i="5"/>
  <c r="P6033" i="5" s="1"/>
  <c r="C6033" i="5"/>
  <c r="B6033" i="5"/>
  <c r="A6033" i="5"/>
  <c r="P6032" i="5"/>
  <c r="O6032" i="5"/>
  <c r="J6032" i="5"/>
  <c r="I6032" i="5"/>
  <c r="H6032" i="5"/>
  <c r="Q6032" i="5" s="1"/>
  <c r="G6032" i="5"/>
  <c r="F6032" i="5"/>
  <c r="E6032" i="5"/>
  <c r="D6032" i="5"/>
  <c r="C6032" i="5"/>
  <c r="B6032" i="5"/>
  <c r="A6032" i="5"/>
  <c r="Q6031" i="5"/>
  <c r="O6031" i="5"/>
  <c r="M6031" i="5"/>
  <c r="L6031" i="5"/>
  <c r="K6031" i="5"/>
  <c r="R6031" i="5" s="1"/>
  <c r="I6031" i="5"/>
  <c r="H6031" i="5"/>
  <c r="G6031" i="5"/>
  <c r="J6031" i="5" s="1"/>
  <c r="F6031" i="5"/>
  <c r="E6031" i="5"/>
  <c r="D6031" i="5"/>
  <c r="P6031" i="5" s="1"/>
  <c r="C6031" i="5"/>
  <c r="B6031" i="5"/>
  <c r="A6031" i="5"/>
  <c r="P6030" i="5"/>
  <c r="O6030" i="5"/>
  <c r="I6030" i="5"/>
  <c r="H6030" i="5"/>
  <c r="Q6030" i="5" s="1"/>
  <c r="G6030" i="5"/>
  <c r="F6030" i="5"/>
  <c r="E6030" i="5"/>
  <c r="D6030" i="5"/>
  <c r="C6030" i="5"/>
  <c r="B6030" i="5"/>
  <c r="A6030" i="5"/>
  <c r="L6029" i="5"/>
  <c r="G6029" i="5"/>
  <c r="F6029" i="5"/>
  <c r="O6029" i="5" s="1"/>
  <c r="E6029" i="5"/>
  <c r="D6029" i="5"/>
  <c r="P6029" i="5" s="1"/>
  <c r="C6029" i="5"/>
  <c r="B6029" i="5"/>
  <c r="A6029" i="5"/>
  <c r="O6028" i="5"/>
  <c r="L6028" i="5"/>
  <c r="K6028" i="5"/>
  <c r="J6028" i="5"/>
  <c r="I6028" i="5"/>
  <c r="H6028" i="5"/>
  <c r="Q6028" i="5" s="1"/>
  <c r="G6028" i="5"/>
  <c r="M6028" i="5" s="1"/>
  <c r="F6028" i="5"/>
  <c r="E6028" i="5"/>
  <c r="D6028" i="5"/>
  <c r="P6028" i="5" s="1"/>
  <c r="C6028" i="5"/>
  <c r="B6028" i="5"/>
  <c r="A6028" i="5"/>
  <c r="O6027" i="5"/>
  <c r="G6027" i="5"/>
  <c r="F6027" i="5"/>
  <c r="E6027" i="5"/>
  <c r="D6027" i="5"/>
  <c r="P6027" i="5" s="1"/>
  <c r="C6027" i="5"/>
  <c r="B6027" i="5"/>
  <c r="A6027" i="5"/>
  <c r="M6026" i="5"/>
  <c r="L6026" i="5"/>
  <c r="K6026" i="5"/>
  <c r="H6026" i="5"/>
  <c r="Q6026" i="5" s="1"/>
  <c r="G6026" i="5"/>
  <c r="F6026" i="5"/>
  <c r="O6026" i="5" s="1"/>
  <c r="E6026" i="5"/>
  <c r="D6026" i="5"/>
  <c r="P6026" i="5" s="1"/>
  <c r="C6026" i="5"/>
  <c r="B6026" i="5"/>
  <c r="A6026" i="5"/>
  <c r="R6025" i="5"/>
  <c r="Q6025" i="5"/>
  <c r="M6025" i="5"/>
  <c r="L6025" i="5"/>
  <c r="K6025" i="5"/>
  <c r="J6025" i="5"/>
  <c r="I6025" i="5"/>
  <c r="H6025" i="5"/>
  <c r="G6025" i="5"/>
  <c r="F6025" i="5"/>
  <c r="O6025" i="5" s="1"/>
  <c r="E6025" i="5"/>
  <c r="D6025" i="5"/>
  <c r="P6025" i="5" s="1"/>
  <c r="C6025" i="5"/>
  <c r="B6025" i="5"/>
  <c r="A6025" i="5"/>
  <c r="O6024" i="5"/>
  <c r="M6024" i="5"/>
  <c r="L6024" i="5"/>
  <c r="G6024" i="5"/>
  <c r="I6024" i="5" s="1"/>
  <c r="F6024" i="5"/>
  <c r="E6024" i="5"/>
  <c r="D6024" i="5"/>
  <c r="P6024" i="5" s="1"/>
  <c r="C6024" i="5"/>
  <c r="B6024" i="5"/>
  <c r="A6024" i="5"/>
  <c r="L6023" i="5"/>
  <c r="K6023" i="5"/>
  <c r="G6023" i="5"/>
  <c r="F6023" i="5"/>
  <c r="O6023" i="5" s="1"/>
  <c r="E6023" i="5"/>
  <c r="D6023" i="5"/>
  <c r="P6023" i="5" s="1"/>
  <c r="C6023" i="5"/>
  <c r="B6023" i="5"/>
  <c r="A6023" i="5"/>
  <c r="Q6022" i="5"/>
  <c r="P6022" i="5"/>
  <c r="O6022" i="5"/>
  <c r="L6022" i="5"/>
  <c r="K6022" i="5"/>
  <c r="J6022" i="5"/>
  <c r="I6022" i="5"/>
  <c r="R6022" i="5" s="1"/>
  <c r="H6022" i="5"/>
  <c r="G6022" i="5"/>
  <c r="M6022" i="5" s="1"/>
  <c r="F6022" i="5"/>
  <c r="E6022" i="5"/>
  <c r="D6022" i="5"/>
  <c r="C6022" i="5"/>
  <c r="B6022" i="5"/>
  <c r="N6022" i="5" s="1"/>
  <c r="A6022" i="5"/>
  <c r="O6021" i="5"/>
  <c r="J6021" i="5"/>
  <c r="I6021" i="5"/>
  <c r="H6021" i="5"/>
  <c r="Q6021" i="5" s="1"/>
  <c r="G6021" i="5"/>
  <c r="F6021" i="5"/>
  <c r="E6021" i="5"/>
  <c r="D6021" i="5"/>
  <c r="P6021" i="5" s="1"/>
  <c r="C6021" i="5"/>
  <c r="B6021" i="5"/>
  <c r="A6021" i="5"/>
  <c r="P6020" i="5"/>
  <c r="M6020" i="5"/>
  <c r="H6020" i="5"/>
  <c r="Q6020" i="5" s="1"/>
  <c r="G6020" i="5"/>
  <c r="F6020" i="5"/>
  <c r="O6020" i="5" s="1"/>
  <c r="E6020" i="5"/>
  <c r="D6020" i="5"/>
  <c r="C6020" i="5"/>
  <c r="B6020" i="5"/>
  <c r="A6020" i="5"/>
  <c r="Q6019" i="5"/>
  <c r="O6019" i="5"/>
  <c r="M6019" i="5"/>
  <c r="L6019" i="5"/>
  <c r="K6019" i="5"/>
  <c r="J6019" i="5"/>
  <c r="I6019" i="5"/>
  <c r="H6019" i="5"/>
  <c r="G6019" i="5"/>
  <c r="F6019" i="5"/>
  <c r="E6019" i="5"/>
  <c r="D6019" i="5"/>
  <c r="P6019" i="5" s="1"/>
  <c r="C6019" i="5"/>
  <c r="B6019" i="5"/>
  <c r="N6019" i="5" s="1"/>
  <c r="A6019" i="5"/>
  <c r="P6018" i="5"/>
  <c r="O6018" i="5"/>
  <c r="I6018" i="5"/>
  <c r="H6018" i="5"/>
  <c r="Q6018" i="5" s="1"/>
  <c r="G6018" i="5"/>
  <c r="F6018" i="5"/>
  <c r="E6018" i="5"/>
  <c r="D6018" i="5"/>
  <c r="C6018" i="5"/>
  <c r="B6018" i="5"/>
  <c r="A6018" i="5"/>
  <c r="M6017" i="5"/>
  <c r="G6017" i="5"/>
  <c r="F6017" i="5"/>
  <c r="O6017" i="5" s="1"/>
  <c r="E6017" i="5"/>
  <c r="D6017" i="5"/>
  <c r="P6017" i="5" s="1"/>
  <c r="C6017" i="5"/>
  <c r="B6017" i="5"/>
  <c r="A6017" i="5"/>
  <c r="P6016" i="5"/>
  <c r="O6016" i="5"/>
  <c r="L6016" i="5"/>
  <c r="K6016" i="5"/>
  <c r="J6016" i="5"/>
  <c r="I6016" i="5"/>
  <c r="H6016" i="5"/>
  <c r="Q6016" i="5" s="1"/>
  <c r="G6016" i="5"/>
  <c r="M6016" i="5" s="1"/>
  <c r="F6016" i="5"/>
  <c r="E6016" i="5"/>
  <c r="D6016" i="5"/>
  <c r="C6016" i="5"/>
  <c r="B6016" i="5"/>
  <c r="A6016" i="5"/>
  <c r="O6015" i="5"/>
  <c r="M6015" i="5"/>
  <c r="G6015" i="5"/>
  <c r="F6015" i="5"/>
  <c r="E6015" i="5"/>
  <c r="D6015" i="5"/>
  <c r="P6015" i="5" s="1"/>
  <c r="C6015" i="5"/>
  <c r="B6015" i="5"/>
  <c r="A6015" i="5"/>
  <c r="M6014" i="5"/>
  <c r="L6014" i="5"/>
  <c r="K6014" i="5"/>
  <c r="H6014" i="5"/>
  <c r="Q6014" i="5" s="1"/>
  <c r="G6014" i="5"/>
  <c r="F6014" i="5"/>
  <c r="O6014" i="5" s="1"/>
  <c r="E6014" i="5"/>
  <c r="D6014" i="5"/>
  <c r="P6014" i="5" s="1"/>
  <c r="C6014" i="5"/>
  <c r="B6014" i="5"/>
  <c r="A6014" i="5"/>
  <c r="R6013" i="5"/>
  <c r="Q6013" i="5"/>
  <c r="P6013" i="5"/>
  <c r="M6013" i="5"/>
  <c r="L6013" i="5"/>
  <c r="K6013" i="5"/>
  <c r="J6013" i="5"/>
  <c r="I6013" i="5"/>
  <c r="H6013" i="5"/>
  <c r="G6013" i="5"/>
  <c r="F6013" i="5"/>
  <c r="O6013" i="5" s="1"/>
  <c r="E6013" i="5"/>
  <c r="D6013" i="5"/>
  <c r="C6013" i="5"/>
  <c r="B6013" i="5"/>
  <c r="N6013" i="5" s="1"/>
  <c r="A6013" i="5"/>
  <c r="O6012" i="5"/>
  <c r="M6012" i="5"/>
  <c r="L6012" i="5"/>
  <c r="I6012" i="5"/>
  <c r="G6012" i="5"/>
  <c r="F6012" i="5"/>
  <c r="E6012" i="5"/>
  <c r="D6012" i="5"/>
  <c r="P6012" i="5" s="1"/>
  <c r="C6012" i="5"/>
  <c r="B6012" i="5"/>
  <c r="A6012" i="5"/>
  <c r="L6011" i="5"/>
  <c r="K6011" i="5"/>
  <c r="J6011" i="5"/>
  <c r="G6011" i="5"/>
  <c r="F6011" i="5"/>
  <c r="O6011" i="5" s="1"/>
  <c r="E6011" i="5"/>
  <c r="D6011" i="5"/>
  <c r="P6011" i="5" s="1"/>
  <c r="C6011" i="5"/>
  <c r="B6011" i="5"/>
  <c r="A6011" i="5"/>
  <c r="Q6010" i="5"/>
  <c r="O6010" i="5"/>
  <c r="L6010" i="5"/>
  <c r="K6010" i="5"/>
  <c r="J6010" i="5"/>
  <c r="I6010" i="5"/>
  <c r="H6010" i="5"/>
  <c r="G6010" i="5"/>
  <c r="M6010" i="5" s="1"/>
  <c r="F6010" i="5"/>
  <c r="E6010" i="5"/>
  <c r="D6010" i="5"/>
  <c r="P6010" i="5" s="1"/>
  <c r="C6010" i="5"/>
  <c r="B6010" i="5"/>
  <c r="A6010" i="5"/>
  <c r="O6009" i="5"/>
  <c r="J6009" i="5"/>
  <c r="I6009" i="5"/>
  <c r="H6009" i="5"/>
  <c r="Q6009" i="5" s="1"/>
  <c r="G6009" i="5"/>
  <c r="F6009" i="5"/>
  <c r="E6009" i="5"/>
  <c r="D6009" i="5"/>
  <c r="P6009" i="5" s="1"/>
  <c r="C6009" i="5"/>
  <c r="B6009" i="5"/>
  <c r="A6009" i="5"/>
  <c r="P6008" i="5"/>
  <c r="H6008" i="5"/>
  <c r="Q6008" i="5" s="1"/>
  <c r="G6008" i="5"/>
  <c r="F6008" i="5"/>
  <c r="O6008" i="5" s="1"/>
  <c r="E6008" i="5"/>
  <c r="D6008" i="5"/>
  <c r="C6008" i="5"/>
  <c r="B6008" i="5"/>
  <c r="A6008" i="5"/>
  <c r="Q6007" i="5"/>
  <c r="O6007" i="5"/>
  <c r="M6007" i="5"/>
  <c r="L6007" i="5"/>
  <c r="K6007" i="5"/>
  <c r="J6007" i="5"/>
  <c r="I6007" i="5"/>
  <c r="H6007" i="5"/>
  <c r="G6007" i="5"/>
  <c r="F6007" i="5"/>
  <c r="E6007" i="5"/>
  <c r="D6007" i="5"/>
  <c r="P6007" i="5" s="1"/>
  <c r="C6007" i="5"/>
  <c r="B6007" i="5"/>
  <c r="N6007" i="5" s="1"/>
  <c r="A6007" i="5"/>
  <c r="P6006" i="5"/>
  <c r="O6006" i="5"/>
  <c r="G6006" i="5"/>
  <c r="F6006" i="5"/>
  <c r="E6006" i="5"/>
  <c r="D6006" i="5"/>
  <c r="C6006" i="5"/>
  <c r="B6006" i="5"/>
  <c r="A6006" i="5"/>
  <c r="M6005" i="5"/>
  <c r="L6005" i="5"/>
  <c r="G6005" i="5"/>
  <c r="F6005" i="5"/>
  <c r="O6005" i="5" s="1"/>
  <c r="E6005" i="5"/>
  <c r="D6005" i="5"/>
  <c r="P6005" i="5" s="1"/>
  <c r="C6005" i="5"/>
  <c r="B6005" i="5"/>
  <c r="A6005" i="5"/>
  <c r="O6004" i="5"/>
  <c r="L6004" i="5"/>
  <c r="K6004" i="5"/>
  <c r="J6004" i="5"/>
  <c r="I6004" i="5"/>
  <c r="H6004" i="5"/>
  <c r="Q6004" i="5" s="1"/>
  <c r="G6004" i="5"/>
  <c r="M6004" i="5" s="1"/>
  <c r="F6004" i="5"/>
  <c r="E6004" i="5"/>
  <c r="D6004" i="5"/>
  <c r="P6004" i="5" s="1"/>
  <c r="C6004" i="5"/>
  <c r="B6004" i="5"/>
  <c r="A6004" i="5"/>
  <c r="M6003" i="5"/>
  <c r="J6003" i="5"/>
  <c r="G6003" i="5"/>
  <c r="F6003" i="5"/>
  <c r="O6003" i="5" s="1"/>
  <c r="E6003" i="5"/>
  <c r="D6003" i="5"/>
  <c r="P6003" i="5" s="1"/>
  <c r="C6003" i="5"/>
  <c r="B6003" i="5"/>
  <c r="A6003" i="5"/>
  <c r="M6002" i="5"/>
  <c r="L6002" i="5"/>
  <c r="K6002" i="5"/>
  <c r="H6002" i="5"/>
  <c r="Q6002" i="5" s="1"/>
  <c r="G6002" i="5"/>
  <c r="F6002" i="5"/>
  <c r="O6002" i="5" s="1"/>
  <c r="E6002" i="5"/>
  <c r="D6002" i="5"/>
  <c r="P6002" i="5" s="1"/>
  <c r="C6002" i="5"/>
  <c r="B6002" i="5"/>
  <c r="A6002" i="5"/>
  <c r="R6001" i="5"/>
  <c r="Q6001" i="5"/>
  <c r="M6001" i="5"/>
  <c r="L6001" i="5"/>
  <c r="K6001" i="5"/>
  <c r="J6001" i="5"/>
  <c r="I6001" i="5"/>
  <c r="H6001" i="5"/>
  <c r="G6001" i="5"/>
  <c r="F6001" i="5"/>
  <c r="O6001" i="5" s="1"/>
  <c r="E6001" i="5"/>
  <c r="D6001" i="5"/>
  <c r="P6001" i="5" s="1"/>
  <c r="C6001" i="5"/>
  <c r="B6001" i="5"/>
  <c r="A6001" i="5"/>
  <c r="O6000" i="5"/>
  <c r="M6000" i="5"/>
  <c r="L6000" i="5"/>
  <c r="G6000" i="5"/>
  <c r="I6000" i="5" s="1"/>
  <c r="F6000" i="5"/>
  <c r="E6000" i="5"/>
  <c r="D6000" i="5"/>
  <c r="P6000" i="5" s="1"/>
  <c r="C6000" i="5"/>
  <c r="B6000" i="5"/>
  <c r="A6000" i="5"/>
  <c r="G5999" i="5"/>
  <c r="F5999" i="5"/>
  <c r="O5999" i="5" s="1"/>
  <c r="E5999" i="5"/>
  <c r="D5999" i="5"/>
  <c r="P5999" i="5" s="1"/>
  <c r="C5999" i="5"/>
  <c r="B5999" i="5"/>
  <c r="A5999" i="5"/>
  <c r="Q5998" i="5"/>
  <c r="O5998" i="5"/>
  <c r="L5998" i="5"/>
  <c r="K5998" i="5"/>
  <c r="J5998" i="5"/>
  <c r="I5998" i="5"/>
  <c r="H5998" i="5"/>
  <c r="G5998" i="5"/>
  <c r="M5998" i="5" s="1"/>
  <c r="F5998" i="5"/>
  <c r="E5998" i="5"/>
  <c r="D5998" i="5"/>
  <c r="P5998" i="5" s="1"/>
  <c r="C5998" i="5"/>
  <c r="B5998" i="5"/>
  <c r="A5998" i="5"/>
  <c r="O5997" i="5"/>
  <c r="G5997" i="5"/>
  <c r="F5997" i="5"/>
  <c r="E5997" i="5"/>
  <c r="D5997" i="5"/>
  <c r="P5997" i="5" s="1"/>
  <c r="C5997" i="5"/>
  <c r="B5997" i="5"/>
  <c r="A5997" i="5"/>
  <c r="P5996" i="5"/>
  <c r="G5996" i="5"/>
  <c r="F5996" i="5"/>
  <c r="O5996" i="5" s="1"/>
  <c r="E5996" i="5"/>
  <c r="D5996" i="5"/>
  <c r="C5996" i="5"/>
  <c r="B5996" i="5"/>
  <c r="A5996" i="5"/>
  <c r="Q5995" i="5"/>
  <c r="O5995" i="5"/>
  <c r="M5995" i="5"/>
  <c r="L5995" i="5"/>
  <c r="K5995" i="5"/>
  <c r="J5995" i="5"/>
  <c r="I5995" i="5"/>
  <c r="R5995" i="5" s="1"/>
  <c r="H5995" i="5"/>
  <c r="G5995" i="5"/>
  <c r="F5995" i="5"/>
  <c r="E5995" i="5"/>
  <c r="D5995" i="5"/>
  <c r="P5995" i="5" s="1"/>
  <c r="C5995" i="5"/>
  <c r="B5995" i="5"/>
  <c r="N5995" i="5" s="1"/>
  <c r="A5995" i="5"/>
  <c r="P5994" i="5"/>
  <c r="O5994" i="5"/>
  <c r="I5994" i="5"/>
  <c r="H5994" i="5"/>
  <c r="Q5994" i="5" s="1"/>
  <c r="G5994" i="5"/>
  <c r="F5994" i="5"/>
  <c r="E5994" i="5"/>
  <c r="D5994" i="5"/>
  <c r="C5994" i="5"/>
  <c r="B5994" i="5"/>
  <c r="A5994" i="5"/>
  <c r="G5993" i="5"/>
  <c r="F5993" i="5"/>
  <c r="O5993" i="5" s="1"/>
  <c r="E5993" i="5"/>
  <c r="D5993" i="5"/>
  <c r="P5993" i="5" s="1"/>
  <c r="C5993" i="5"/>
  <c r="B5993" i="5"/>
  <c r="A5993" i="5"/>
  <c r="P5992" i="5"/>
  <c r="O5992" i="5"/>
  <c r="L5992" i="5"/>
  <c r="K5992" i="5"/>
  <c r="J5992" i="5"/>
  <c r="I5992" i="5"/>
  <c r="H5992" i="5"/>
  <c r="Q5992" i="5" s="1"/>
  <c r="G5992" i="5"/>
  <c r="M5992" i="5" s="1"/>
  <c r="F5992" i="5"/>
  <c r="E5992" i="5"/>
  <c r="D5992" i="5"/>
  <c r="C5992" i="5"/>
  <c r="B5992" i="5"/>
  <c r="A5992" i="5"/>
  <c r="G5991" i="5"/>
  <c r="F5991" i="5"/>
  <c r="O5991" i="5" s="1"/>
  <c r="E5991" i="5"/>
  <c r="D5991" i="5"/>
  <c r="P5991" i="5" s="1"/>
  <c r="C5991" i="5"/>
  <c r="B5991" i="5"/>
  <c r="A5991" i="5"/>
  <c r="M5990" i="5"/>
  <c r="L5990" i="5"/>
  <c r="K5990" i="5"/>
  <c r="H5990" i="5"/>
  <c r="Q5990" i="5" s="1"/>
  <c r="G5990" i="5"/>
  <c r="F5990" i="5"/>
  <c r="O5990" i="5" s="1"/>
  <c r="E5990" i="5"/>
  <c r="D5990" i="5"/>
  <c r="P5990" i="5" s="1"/>
  <c r="C5990" i="5"/>
  <c r="B5990" i="5"/>
  <c r="A5990" i="5"/>
  <c r="Q5989" i="5"/>
  <c r="P5989" i="5"/>
  <c r="M5989" i="5"/>
  <c r="L5989" i="5"/>
  <c r="K5989" i="5"/>
  <c r="R5989" i="5" s="1"/>
  <c r="J5989" i="5"/>
  <c r="I5989" i="5"/>
  <c r="H5989" i="5"/>
  <c r="G5989" i="5"/>
  <c r="F5989" i="5"/>
  <c r="O5989" i="5" s="1"/>
  <c r="E5989" i="5"/>
  <c r="D5989" i="5"/>
  <c r="C5989" i="5"/>
  <c r="B5989" i="5"/>
  <c r="A5989" i="5"/>
  <c r="O5988" i="5"/>
  <c r="M5988" i="5"/>
  <c r="L5988" i="5"/>
  <c r="I5988" i="5"/>
  <c r="G5988" i="5"/>
  <c r="F5988" i="5"/>
  <c r="E5988" i="5"/>
  <c r="D5988" i="5"/>
  <c r="P5988" i="5" s="1"/>
  <c r="C5988" i="5"/>
  <c r="B5988" i="5"/>
  <c r="A5988" i="5"/>
  <c r="L5987" i="5"/>
  <c r="K5987" i="5"/>
  <c r="J5987" i="5"/>
  <c r="G5987" i="5"/>
  <c r="F5987" i="5"/>
  <c r="O5987" i="5" s="1"/>
  <c r="E5987" i="5"/>
  <c r="D5987" i="5"/>
  <c r="P5987" i="5" s="1"/>
  <c r="C5987" i="5"/>
  <c r="B5987" i="5"/>
  <c r="A5987" i="5"/>
  <c r="Q5986" i="5"/>
  <c r="P5986" i="5"/>
  <c r="O5986" i="5"/>
  <c r="L5986" i="5"/>
  <c r="K5986" i="5"/>
  <c r="J5986" i="5"/>
  <c r="I5986" i="5"/>
  <c r="H5986" i="5"/>
  <c r="G5986" i="5"/>
  <c r="M5986" i="5" s="1"/>
  <c r="F5986" i="5"/>
  <c r="E5986" i="5"/>
  <c r="D5986" i="5"/>
  <c r="C5986" i="5"/>
  <c r="B5986" i="5"/>
  <c r="N5986" i="5" s="1"/>
  <c r="A5986" i="5"/>
  <c r="O5985" i="5"/>
  <c r="J5985" i="5"/>
  <c r="I5985" i="5"/>
  <c r="H5985" i="5"/>
  <c r="Q5985" i="5" s="1"/>
  <c r="G5985" i="5"/>
  <c r="F5985" i="5"/>
  <c r="E5985" i="5"/>
  <c r="D5985" i="5"/>
  <c r="P5985" i="5" s="1"/>
  <c r="C5985" i="5"/>
  <c r="B5985" i="5"/>
  <c r="A5985" i="5"/>
  <c r="P5984" i="5"/>
  <c r="G5984" i="5"/>
  <c r="F5984" i="5"/>
  <c r="O5984" i="5" s="1"/>
  <c r="E5984" i="5"/>
  <c r="D5984" i="5"/>
  <c r="C5984" i="5"/>
  <c r="B5984" i="5"/>
  <c r="A5984" i="5"/>
  <c r="Q5983" i="5"/>
  <c r="O5983" i="5"/>
  <c r="M5983" i="5"/>
  <c r="L5983" i="5"/>
  <c r="K5983" i="5"/>
  <c r="J5983" i="5"/>
  <c r="I5983" i="5"/>
  <c r="H5983" i="5"/>
  <c r="G5983" i="5"/>
  <c r="F5983" i="5"/>
  <c r="E5983" i="5"/>
  <c r="D5983" i="5"/>
  <c r="P5983" i="5" s="1"/>
  <c r="C5983" i="5"/>
  <c r="B5983" i="5"/>
  <c r="N5983" i="5" s="1"/>
  <c r="A5983" i="5"/>
  <c r="P5982" i="5"/>
  <c r="O5982" i="5"/>
  <c r="G5982" i="5"/>
  <c r="F5982" i="5"/>
  <c r="E5982" i="5"/>
  <c r="D5982" i="5"/>
  <c r="C5982" i="5"/>
  <c r="B5982" i="5"/>
  <c r="A5982" i="5"/>
  <c r="G5981" i="5"/>
  <c r="F5981" i="5"/>
  <c r="O5981" i="5" s="1"/>
  <c r="E5981" i="5"/>
  <c r="D5981" i="5"/>
  <c r="P5981" i="5" s="1"/>
  <c r="C5981" i="5"/>
  <c r="B5981" i="5"/>
  <c r="A5981" i="5"/>
  <c r="O5980" i="5"/>
  <c r="L5980" i="5"/>
  <c r="K5980" i="5"/>
  <c r="J5980" i="5"/>
  <c r="I5980" i="5"/>
  <c r="H5980" i="5"/>
  <c r="Q5980" i="5" s="1"/>
  <c r="G5980" i="5"/>
  <c r="M5980" i="5" s="1"/>
  <c r="F5980" i="5"/>
  <c r="E5980" i="5"/>
  <c r="D5980" i="5"/>
  <c r="P5980" i="5" s="1"/>
  <c r="C5980" i="5"/>
  <c r="B5980" i="5"/>
  <c r="A5980" i="5"/>
  <c r="G5979" i="5"/>
  <c r="F5979" i="5"/>
  <c r="O5979" i="5" s="1"/>
  <c r="E5979" i="5"/>
  <c r="D5979" i="5"/>
  <c r="P5979" i="5" s="1"/>
  <c r="C5979" i="5"/>
  <c r="B5979" i="5"/>
  <c r="A5979" i="5"/>
  <c r="M5978" i="5"/>
  <c r="L5978" i="5"/>
  <c r="K5978" i="5"/>
  <c r="H5978" i="5"/>
  <c r="Q5978" i="5" s="1"/>
  <c r="G5978" i="5"/>
  <c r="F5978" i="5"/>
  <c r="O5978" i="5" s="1"/>
  <c r="E5978" i="5"/>
  <c r="D5978" i="5"/>
  <c r="P5978" i="5" s="1"/>
  <c r="C5978" i="5"/>
  <c r="B5978" i="5"/>
  <c r="A5978" i="5"/>
  <c r="Q5977" i="5"/>
  <c r="M5977" i="5"/>
  <c r="L5977" i="5"/>
  <c r="K5977" i="5"/>
  <c r="J5977" i="5"/>
  <c r="R5977" i="5" s="1"/>
  <c r="I5977" i="5"/>
  <c r="H5977" i="5"/>
  <c r="G5977" i="5"/>
  <c r="F5977" i="5"/>
  <c r="O5977" i="5" s="1"/>
  <c r="E5977" i="5"/>
  <c r="D5977" i="5"/>
  <c r="P5977" i="5" s="1"/>
  <c r="C5977" i="5"/>
  <c r="B5977" i="5"/>
  <c r="A5977" i="5"/>
  <c r="N5977" i="5" s="1"/>
  <c r="O5976" i="5"/>
  <c r="M5976" i="5"/>
  <c r="L5976" i="5"/>
  <c r="H5976" i="5"/>
  <c r="Q5976" i="5" s="1"/>
  <c r="G5976" i="5"/>
  <c r="F5976" i="5"/>
  <c r="E5976" i="5"/>
  <c r="D5976" i="5"/>
  <c r="P5976" i="5" s="1"/>
  <c r="C5976" i="5"/>
  <c r="B5976" i="5"/>
  <c r="A5976" i="5"/>
  <c r="G5975" i="5"/>
  <c r="F5975" i="5"/>
  <c r="O5975" i="5" s="1"/>
  <c r="E5975" i="5"/>
  <c r="D5975" i="5"/>
  <c r="P5975" i="5" s="1"/>
  <c r="C5975" i="5"/>
  <c r="B5975" i="5"/>
  <c r="A5975" i="5"/>
  <c r="P5974" i="5"/>
  <c r="O5974" i="5"/>
  <c r="L5974" i="5"/>
  <c r="I5974" i="5"/>
  <c r="H5974" i="5"/>
  <c r="Q5974" i="5" s="1"/>
  <c r="G5974" i="5"/>
  <c r="F5974" i="5"/>
  <c r="E5974" i="5"/>
  <c r="D5974" i="5"/>
  <c r="C5974" i="5"/>
  <c r="B5974" i="5"/>
  <c r="A5974" i="5"/>
  <c r="O5973" i="5"/>
  <c r="G5973" i="5"/>
  <c r="F5973" i="5"/>
  <c r="E5973" i="5"/>
  <c r="D5973" i="5"/>
  <c r="P5973" i="5" s="1"/>
  <c r="C5973" i="5"/>
  <c r="B5973" i="5"/>
  <c r="A5973" i="5"/>
  <c r="P5972" i="5"/>
  <c r="K5972" i="5"/>
  <c r="H5972" i="5"/>
  <c r="Q5972" i="5" s="1"/>
  <c r="G5972" i="5"/>
  <c r="F5972" i="5"/>
  <c r="O5972" i="5" s="1"/>
  <c r="E5972" i="5"/>
  <c r="D5972" i="5"/>
  <c r="C5972" i="5"/>
  <c r="B5972" i="5"/>
  <c r="A5972" i="5"/>
  <c r="Q5971" i="5"/>
  <c r="O5971" i="5"/>
  <c r="M5971" i="5"/>
  <c r="L5971" i="5"/>
  <c r="K5971" i="5"/>
  <c r="J5971" i="5"/>
  <c r="I5971" i="5"/>
  <c r="R5971" i="5" s="1"/>
  <c r="H5971" i="5"/>
  <c r="G5971" i="5"/>
  <c r="F5971" i="5"/>
  <c r="E5971" i="5"/>
  <c r="D5971" i="5"/>
  <c r="P5971" i="5" s="1"/>
  <c r="C5971" i="5"/>
  <c r="B5971" i="5"/>
  <c r="N5971" i="5" s="1"/>
  <c r="A5971" i="5"/>
  <c r="O5970" i="5"/>
  <c r="L5970" i="5"/>
  <c r="K5970" i="5"/>
  <c r="I5970" i="5"/>
  <c r="H5970" i="5"/>
  <c r="Q5970" i="5" s="1"/>
  <c r="G5970" i="5"/>
  <c r="F5970" i="5"/>
  <c r="E5970" i="5"/>
  <c r="D5970" i="5"/>
  <c r="P5970" i="5" s="1"/>
  <c r="C5970" i="5"/>
  <c r="B5970" i="5"/>
  <c r="A5970" i="5"/>
  <c r="Q5969" i="5"/>
  <c r="K5969" i="5"/>
  <c r="J5969" i="5"/>
  <c r="I5969" i="5"/>
  <c r="G5969" i="5"/>
  <c r="H5969" i="5" s="1"/>
  <c r="F5969" i="5"/>
  <c r="O5969" i="5" s="1"/>
  <c r="E5969" i="5"/>
  <c r="D5969" i="5"/>
  <c r="P5969" i="5" s="1"/>
  <c r="C5969" i="5"/>
  <c r="B5969" i="5"/>
  <c r="A5969" i="5"/>
  <c r="O5968" i="5"/>
  <c r="L5968" i="5"/>
  <c r="K5968" i="5"/>
  <c r="J5968" i="5"/>
  <c r="I5968" i="5"/>
  <c r="R5968" i="5" s="1"/>
  <c r="H5968" i="5"/>
  <c r="Q5968" i="5" s="1"/>
  <c r="G5968" i="5"/>
  <c r="M5968" i="5" s="1"/>
  <c r="F5968" i="5"/>
  <c r="E5968" i="5"/>
  <c r="D5968" i="5"/>
  <c r="P5968" i="5" s="1"/>
  <c r="C5968" i="5"/>
  <c r="B5968" i="5"/>
  <c r="A5968" i="5"/>
  <c r="G5967" i="5"/>
  <c r="F5967" i="5"/>
  <c r="O5967" i="5" s="1"/>
  <c r="E5967" i="5"/>
  <c r="D5967" i="5"/>
  <c r="P5967" i="5" s="1"/>
  <c r="C5967" i="5"/>
  <c r="B5967" i="5"/>
  <c r="A5967" i="5"/>
  <c r="O5966" i="5"/>
  <c r="M5966" i="5"/>
  <c r="L5966" i="5"/>
  <c r="K5966" i="5"/>
  <c r="H5966" i="5"/>
  <c r="Q5966" i="5" s="1"/>
  <c r="G5966" i="5"/>
  <c r="F5966" i="5"/>
  <c r="E5966" i="5"/>
  <c r="D5966" i="5"/>
  <c r="P5966" i="5" s="1"/>
  <c r="C5966" i="5"/>
  <c r="B5966" i="5"/>
  <c r="A5966" i="5"/>
  <c r="R5965" i="5"/>
  <c r="Q5965" i="5"/>
  <c r="M5965" i="5"/>
  <c r="L5965" i="5"/>
  <c r="K5965" i="5"/>
  <c r="J5965" i="5"/>
  <c r="I5965" i="5"/>
  <c r="H5965" i="5"/>
  <c r="G5965" i="5"/>
  <c r="F5965" i="5"/>
  <c r="O5965" i="5" s="1"/>
  <c r="E5965" i="5"/>
  <c r="D5965" i="5"/>
  <c r="P5965" i="5" s="1"/>
  <c r="C5965" i="5"/>
  <c r="B5965" i="5"/>
  <c r="A5965" i="5"/>
  <c r="O5964" i="5"/>
  <c r="G5964" i="5"/>
  <c r="F5964" i="5"/>
  <c r="E5964" i="5"/>
  <c r="D5964" i="5"/>
  <c r="P5964" i="5" s="1"/>
  <c r="C5964" i="5"/>
  <c r="B5964" i="5"/>
  <c r="A5964" i="5"/>
  <c r="M5963" i="5"/>
  <c r="L5963" i="5"/>
  <c r="I5963" i="5"/>
  <c r="G5963" i="5"/>
  <c r="F5963" i="5"/>
  <c r="O5963" i="5" s="1"/>
  <c r="E5963" i="5"/>
  <c r="D5963" i="5"/>
  <c r="P5963" i="5" s="1"/>
  <c r="C5963" i="5"/>
  <c r="B5963" i="5"/>
  <c r="A5963" i="5"/>
  <c r="Q5962" i="5"/>
  <c r="P5962" i="5"/>
  <c r="O5962" i="5"/>
  <c r="H5962" i="5"/>
  <c r="G5962" i="5"/>
  <c r="L5962" i="5" s="1"/>
  <c r="F5962" i="5"/>
  <c r="E5962" i="5"/>
  <c r="D5962" i="5"/>
  <c r="C5962" i="5"/>
  <c r="B5962" i="5"/>
  <c r="A5962" i="5"/>
  <c r="O5961" i="5"/>
  <c r="G5961" i="5"/>
  <c r="F5961" i="5"/>
  <c r="E5961" i="5"/>
  <c r="D5961" i="5"/>
  <c r="P5961" i="5" s="1"/>
  <c r="C5961" i="5"/>
  <c r="B5961" i="5"/>
  <c r="A5961" i="5"/>
  <c r="P5960" i="5"/>
  <c r="O5960" i="5"/>
  <c r="M5960" i="5"/>
  <c r="H5960" i="5"/>
  <c r="Q5960" i="5" s="1"/>
  <c r="G5960" i="5"/>
  <c r="F5960" i="5"/>
  <c r="E5960" i="5"/>
  <c r="D5960" i="5"/>
  <c r="C5960" i="5"/>
  <c r="B5960" i="5"/>
  <c r="A5960" i="5"/>
  <c r="Q5959" i="5"/>
  <c r="O5959" i="5"/>
  <c r="M5959" i="5"/>
  <c r="L5959" i="5"/>
  <c r="K5959" i="5"/>
  <c r="J5959" i="5"/>
  <c r="I5959" i="5"/>
  <c r="H5959" i="5"/>
  <c r="G5959" i="5"/>
  <c r="F5959" i="5"/>
  <c r="E5959" i="5"/>
  <c r="D5959" i="5"/>
  <c r="P5959" i="5" s="1"/>
  <c r="C5959" i="5"/>
  <c r="B5959" i="5"/>
  <c r="N5959" i="5" s="1"/>
  <c r="A5959" i="5"/>
  <c r="P5958" i="5"/>
  <c r="O5958" i="5"/>
  <c r="K5958" i="5"/>
  <c r="I5958" i="5"/>
  <c r="H5958" i="5"/>
  <c r="Q5958" i="5" s="1"/>
  <c r="G5958" i="5"/>
  <c r="J5958" i="5" s="1"/>
  <c r="F5958" i="5"/>
  <c r="E5958" i="5"/>
  <c r="D5958" i="5"/>
  <c r="C5958" i="5"/>
  <c r="B5958" i="5"/>
  <c r="A5958" i="5"/>
  <c r="L5957" i="5"/>
  <c r="K5957" i="5"/>
  <c r="J5957" i="5"/>
  <c r="I5957" i="5"/>
  <c r="G5957" i="5"/>
  <c r="F5957" i="5"/>
  <c r="O5957" i="5" s="1"/>
  <c r="E5957" i="5"/>
  <c r="D5957" i="5"/>
  <c r="P5957" i="5" s="1"/>
  <c r="C5957" i="5"/>
  <c r="B5957" i="5"/>
  <c r="A5957" i="5"/>
  <c r="Q5956" i="5"/>
  <c r="P5956" i="5"/>
  <c r="O5956" i="5"/>
  <c r="L5956" i="5"/>
  <c r="K5956" i="5"/>
  <c r="J5956" i="5"/>
  <c r="I5956" i="5"/>
  <c r="R5956" i="5" s="1"/>
  <c r="H5956" i="5"/>
  <c r="G5956" i="5"/>
  <c r="M5956" i="5" s="1"/>
  <c r="F5956" i="5"/>
  <c r="E5956" i="5"/>
  <c r="D5956" i="5"/>
  <c r="C5956" i="5"/>
  <c r="B5956" i="5"/>
  <c r="A5956" i="5"/>
  <c r="O5955" i="5"/>
  <c r="M5955" i="5"/>
  <c r="J5955" i="5"/>
  <c r="I5955" i="5"/>
  <c r="G5955" i="5"/>
  <c r="F5955" i="5"/>
  <c r="E5955" i="5"/>
  <c r="D5955" i="5"/>
  <c r="P5955" i="5" s="1"/>
  <c r="C5955" i="5"/>
  <c r="B5955" i="5"/>
  <c r="A5955" i="5"/>
  <c r="Q5954" i="5"/>
  <c r="M5954" i="5"/>
  <c r="L5954" i="5"/>
  <c r="K5954" i="5"/>
  <c r="H5954" i="5"/>
  <c r="G5954" i="5"/>
  <c r="F5954" i="5"/>
  <c r="O5954" i="5" s="1"/>
  <c r="E5954" i="5"/>
  <c r="D5954" i="5"/>
  <c r="P5954" i="5" s="1"/>
  <c r="C5954" i="5"/>
  <c r="B5954" i="5"/>
  <c r="A5954" i="5"/>
  <c r="Q5953" i="5"/>
  <c r="M5953" i="5"/>
  <c r="L5953" i="5"/>
  <c r="K5953" i="5"/>
  <c r="J5953" i="5"/>
  <c r="R5953" i="5" s="1"/>
  <c r="I5953" i="5"/>
  <c r="H5953" i="5"/>
  <c r="G5953" i="5"/>
  <c r="F5953" i="5"/>
  <c r="O5953" i="5" s="1"/>
  <c r="E5953" i="5"/>
  <c r="D5953" i="5"/>
  <c r="P5953" i="5" s="1"/>
  <c r="C5953" i="5"/>
  <c r="B5953" i="5"/>
  <c r="A5953" i="5"/>
  <c r="N5953" i="5" s="1"/>
  <c r="O5952" i="5"/>
  <c r="H5952" i="5"/>
  <c r="Q5952" i="5" s="1"/>
  <c r="G5952" i="5"/>
  <c r="M5952" i="5" s="1"/>
  <c r="F5952" i="5"/>
  <c r="E5952" i="5"/>
  <c r="D5952" i="5"/>
  <c r="P5952" i="5" s="1"/>
  <c r="C5952" i="5"/>
  <c r="B5952" i="5"/>
  <c r="A5952" i="5"/>
  <c r="M5951" i="5"/>
  <c r="L5951" i="5"/>
  <c r="K5951" i="5"/>
  <c r="G5951" i="5"/>
  <c r="F5951" i="5"/>
  <c r="O5951" i="5" s="1"/>
  <c r="E5951" i="5"/>
  <c r="D5951" i="5"/>
  <c r="P5951" i="5" s="1"/>
  <c r="C5951" i="5"/>
  <c r="B5951" i="5"/>
  <c r="A5951" i="5"/>
  <c r="P5950" i="5"/>
  <c r="O5950" i="5"/>
  <c r="L5950" i="5"/>
  <c r="I5950" i="5"/>
  <c r="H5950" i="5"/>
  <c r="Q5950" i="5" s="1"/>
  <c r="G5950" i="5"/>
  <c r="F5950" i="5"/>
  <c r="E5950" i="5"/>
  <c r="D5950" i="5"/>
  <c r="C5950" i="5"/>
  <c r="B5950" i="5"/>
  <c r="A5950" i="5"/>
  <c r="O5949" i="5"/>
  <c r="G5949" i="5"/>
  <c r="F5949" i="5"/>
  <c r="E5949" i="5"/>
  <c r="D5949" i="5"/>
  <c r="P5949" i="5" s="1"/>
  <c r="C5949" i="5"/>
  <c r="B5949" i="5"/>
  <c r="A5949" i="5"/>
  <c r="P5948" i="5"/>
  <c r="O5948" i="5"/>
  <c r="K5948" i="5"/>
  <c r="H5948" i="5"/>
  <c r="Q5948" i="5" s="1"/>
  <c r="G5948" i="5"/>
  <c r="F5948" i="5"/>
  <c r="E5948" i="5"/>
  <c r="D5948" i="5"/>
  <c r="C5948" i="5"/>
  <c r="B5948" i="5"/>
  <c r="A5948" i="5"/>
  <c r="Q5947" i="5"/>
  <c r="O5947" i="5"/>
  <c r="M5947" i="5"/>
  <c r="L5947" i="5"/>
  <c r="K5947" i="5"/>
  <c r="J5947" i="5"/>
  <c r="I5947" i="5"/>
  <c r="R5947" i="5" s="1"/>
  <c r="H5947" i="5"/>
  <c r="G5947" i="5"/>
  <c r="F5947" i="5"/>
  <c r="E5947" i="5"/>
  <c r="D5947" i="5"/>
  <c r="P5947" i="5" s="1"/>
  <c r="C5947" i="5"/>
  <c r="B5947" i="5"/>
  <c r="N5947" i="5" s="1"/>
  <c r="A5947" i="5"/>
  <c r="O5946" i="5"/>
  <c r="L5946" i="5"/>
  <c r="K5946" i="5"/>
  <c r="I5946" i="5"/>
  <c r="H5946" i="5"/>
  <c r="Q5946" i="5" s="1"/>
  <c r="G5946" i="5"/>
  <c r="F5946" i="5"/>
  <c r="E5946" i="5"/>
  <c r="D5946" i="5"/>
  <c r="P5946" i="5" s="1"/>
  <c r="C5946" i="5"/>
  <c r="B5946" i="5"/>
  <c r="A5946" i="5"/>
  <c r="Q5945" i="5"/>
  <c r="K5945" i="5"/>
  <c r="J5945" i="5"/>
  <c r="I5945" i="5"/>
  <c r="G5945" i="5"/>
  <c r="H5945" i="5" s="1"/>
  <c r="F5945" i="5"/>
  <c r="O5945" i="5" s="1"/>
  <c r="E5945" i="5"/>
  <c r="D5945" i="5"/>
  <c r="P5945" i="5" s="1"/>
  <c r="C5945" i="5"/>
  <c r="B5945" i="5"/>
  <c r="A5945" i="5"/>
  <c r="O5944" i="5"/>
  <c r="L5944" i="5"/>
  <c r="K5944" i="5"/>
  <c r="J5944" i="5"/>
  <c r="I5944" i="5"/>
  <c r="H5944" i="5"/>
  <c r="Q5944" i="5" s="1"/>
  <c r="G5944" i="5"/>
  <c r="M5944" i="5" s="1"/>
  <c r="F5944" i="5"/>
  <c r="E5944" i="5"/>
  <c r="D5944" i="5"/>
  <c r="P5944" i="5" s="1"/>
  <c r="C5944" i="5"/>
  <c r="B5944" i="5"/>
  <c r="A5944" i="5"/>
  <c r="G5943" i="5"/>
  <c r="F5943" i="5"/>
  <c r="O5943" i="5" s="1"/>
  <c r="E5943" i="5"/>
  <c r="D5943" i="5"/>
  <c r="P5943" i="5" s="1"/>
  <c r="C5943" i="5"/>
  <c r="B5943" i="5"/>
  <c r="A5943" i="5"/>
  <c r="O5942" i="5"/>
  <c r="M5942" i="5"/>
  <c r="L5942" i="5"/>
  <c r="K5942" i="5"/>
  <c r="H5942" i="5"/>
  <c r="Q5942" i="5" s="1"/>
  <c r="G5942" i="5"/>
  <c r="F5942" i="5"/>
  <c r="E5942" i="5"/>
  <c r="D5942" i="5"/>
  <c r="P5942" i="5" s="1"/>
  <c r="C5942" i="5"/>
  <c r="B5942" i="5"/>
  <c r="A5942" i="5"/>
  <c r="Q5941" i="5"/>
  <c r="M5941" i="5"/>
  <c r="L5941" i="5"/>
  <c r="K5941" i="5"/>
  <c r="R5941" i="5" s="1"/>
  <c r="J5941" i="5"/>
  <c r="I5941" i="5"/>
  <c r="H5941" i="5"/>
  <c r="G5941" i="5"/>
  <c r="F5941" i="5"/>
  <c r="O5941" i="5" s="1"/>
  <c r="E5941" i="5"/>
  <c r="D5941" i="5"/>
  <c r="P5941" i="5" s="1"/>
  <c r="C5941" i="5"/>
  <c r="B5941" i="5"/>
  <c r="A5941" i="5"/>
  <c r="O5940" i="5"/>
  <c r="M5940" i="5"/>
  <c r="L5940" i="5"/>
  <c r="K5940" i="5"/>
  <c r="G5940" i="5"/>
  <c r="F5940" i="5"/>
  <c r="E5940" i="5"/>
  <c r="D5940" i="5"/>
  <c r="P5940" i="5" s="1"/>
  <c r="C5940" i="5"/>
  <c r="B5940" i="5"/>
  <c r="A5940" i="5"/>
  <c r="M5939" i="5"/>
  <c r="L5939" i="5"/>
  <c r="I5939" i="5"/>
  <c r="G5939" i="5"/>
  <c r="F5939" i="5"/>
  <c r="O5939" i="5" s="1"/>
  <c r="E5939" i="5"/>
  <c r="D5939" i="5"/>
  <c r="P5939" i="5" s="1"/>
  <c r="C5939" i="5"/>
  <c r="B5939" i="5"/>
  <c r="A5939" i="5"/>
  <c r="P5938" i="5"/>
  <c r="O5938" i="5"/>
  <c r="G5938" i="5"/>
  <c r="F5938" i="5"/>
  <c r="E5938" i="5"/>
  <c r="D5938" i="5"/>
  <c r="C5938" i="5"/>
  <c r="B5938" i="5"/>
  <c r="A5938" i="5"/>
  <c r="Q5937" i="5"/>
  <c r="J5937" i="5"/>
  <c r="I5937" i="5"/>
  <c r="H5937" i="5"/>
  <c r="G5937" i="5"/>
  <c r="F5937" i="5"/>
  <c r="O5937" i="5" s="1"/>
  <c r="E5937" i="5"/>
  <c r="D5937" i="5"/>
  <c r="P5937" i="5" s="1"/>
  <c r="C5937" i="5"/>
  <c r="B5937" i="5"/>
  <c r="A5937" i="5"/>
  <c r="P5936" i="5"/>
  <c r="O5936" i="5"/>
  <c r="G5936" i="5"/>
  <c r="M5936" i="5" s="1"/>
  <c r="F5936" i="5"/>
  <c r="E5936" i="5"/>
  <c r="D5936" i="5"/>
  <c r="C5936" i="5"/>
  <c r="B5936" i="5"/>
  <c r="A5936" i="5"/>
  <c r="Q5935" i="5"/>
  <c r="O5935" i="5"/>
  <c r="M5935" i="5"/>
  <c r="L5935" i="5"/>
  <c r="K5935" i="5"/>
  <c r="J5935" i="5"/>
  <c r="I5935" i="5"/>
  <c r="H5935" i="5"/>
  <c r="G5935" i="5"/>
  <c r="F5935" i="5"/>
  <c r="E5935" i="5"/>
  <c r="D5935" i="5"/>
  <c r="P5935" i="5" s="1"/>
  <c r="C5935" i="5"/>
  <c r="B5935" i="5"/>
  <c r="N5935" i="5" s="1"/>
  <c r="A5935" i="5"/>
  <c r="P5934" i="5"/>
  <c r="O5934" i="5"/>
  <c r="K5934" i="5"/>
  <c r="I5934" i="5"/>
  <c r="H5934" i="5"/>
  <c r="Q5934" i="5" s="1"/>
  <c r="G5934" i="5"/>
  <c r="J5934" i="5" s="1"/>
  <c r="F5934" i="5"/>
  <c r="E5934" i="5"/>
  <c r="D5934" i="5"/>
  <c r="C5934" i="5"/>
  <c r="B5934" i="5"/>
  <c r="A5934" i="5"/>
  <c r="L5933" i="5"/>
  <c r="K5933" i="5"/>
  <c r="G5933" i="5"/>
  <c r="J5933" i="5" s="1"/>
  <c r="F5933" i="5"/>
  <c r="O5933" i="5" s="1"/>
  <c r="E5933" i="5"/>
  <c r="D5933" i="5"/>
  <c r="P5933" i="5" s="1"/>
  <c r="C5933" i="5"/>
  <c r="B5933" i="5"/>
  <c r="A5933" i="5"/>
  <c r="Q5932" i="5"/>
  <c r="O5932" i="5"/>
  <c r="L5932" i="5"/>
  <c r="K5932" i="5"/>
  <c r="J5932" i="5"/>
  <c r="I5932" i="5"/>
  <c r="R5932" i="5" s="1"/>
  <c r="H5932" i="5"/>
  <c r="G5932" i="5"/>
  <c r="M5932" i="5" s="1"/>
  <c r="F5932" i="5"/>
  <c r="E5932" i="5"/>
  <c r="D5932" i="5"/>
  <c r="P5932" i="5" s="1"/>
  <c r="C5932" i="5"/>
  <c r="B5932" i="5"/>
  <c r="A5932" i="5"/>
  <c r="O5931" i="5"/>
  <c r="M5931" i="5"/>
  <c r="J5931" i="5"/>
  <c r="I5931" i="5"/>
  <c r="G5931" i="5"/>
  <c r="F5931" i="5"/>
  <c r="E5931" i="5"/>
  <c r="D5931" i="5"/>
  <c r="P5931" i="5" s="1"/>
  <c r="C5931" i="5"/>
  <c r="B5931" i="5"/>
  <c r="A5931" i="5"/>
  <c r="Q5930" i="5"/>
  <c r="M5930" i="5"/>
  <c r="L5930" i="5"/>
  <c r="K5930" i="5"/>
  <c r="H5930" i="5"/>
  <c r="G5930" i="5"/>
  <c r="F5930" i="5"/>
  <c r="O5930" i="5" s="1"/>
  <c r="E5930" i="5"/>
  <c r="D5930" i="5"/>
  <c r="P5930" i="5" s="1"/>
  <c r="C5930" i="5"/>
  <c r="B5930" i="5"/>
  <c r="A5930" i="5"/>
  <c r="Q5929" i="5"/>
  <c r="M5929" i="5"/>
  <c r="L5929" i="5"/>
  <c r="K5929" i="5"/>
  <c r="J5929" i="5"/>
  <c r="R5929" i="5" s="1"/>
  <c r="I5929" i="5"/>
  <c r="H5929" i="5"/>
  <c r="G5929" i="5"/>
  <c r="F5929" i="5"/>
  <c r="O5929" i="5" s="1"/>
  <c r="E5929" i="5"/>
  <c r="D5929" i="5"/>
  <c r="P5929" i="5" s="1"/>
  <c r="C5929" i="5"/>
  <c r="B5929" i="5"/>
  <c r="N5929" i="5" s="1"/>
  <c r="A5929" i="5"/>
  <c r="O5928" i="5"/>
  <c r="G5928" i="5"/>
  <c r="F5928" i="5"/>
  <c r="E5928" i="5"/>
  <c r="D5928" i="5"/>
  <c r="P5928" i="5" s="1"/>
  <c r="C5928" i="5"/>
  <c r="B5928" i="5"/>
  <c r="A5928" i="5"/>
  <c r="M5927" i="5"/>
  <c r="L5927" i="5"/>
  <c r="K5927" i="5"/>
  <c r="G5927" i="5"/>
  <c r="F5927" i="5"/>
  <c r="O5927" i="5" s="1"/>
  <c r="E5927" i="5"/>
  <c r="D5927" i="5"/>
  <c r="P5927" i="5" s="1"/>
  <c r="C5927" i="5"/>
  <c r="B5927" i="5"/>
  <c r="A5927" i="5"/>
  <c r="P5926" i="5"/>
  <c r="O5926" i="5"/>
  <c r="H5926" i="5"/>
  <c r="Q5926" i="5" s="1"/>
  <c r="G5926" i="5"/>
  <c r="L5926" i="5" s="1"/>
  <c r="F5926" i="5"/>
  <c r="E5926" i="5"/>
  <c r="D5926" i="5"/>
  <c r="C5926" i="5"/>
  <c r="B5926" i="5"/>
  <c r="A5926" i="5"/>
  <c r="O5925" i="5"/>
  <c r="G5925" i="5"/>
  <c r="F5925" i="5"/>
  <c r="E5925" i="5"/>
  <c r="D5925" i="5"/>
  <c r="P5925" i="5" s="1"/>
  <c r="C5925" i="5"/>
  <c r="B5925" i="5"/>
  <c r="A5925" i="5"/>
  <c r="P5924" i="5"/>
  <c r="O5924" i="5"/>
  <c r="K5924" i="5"/>
  <c r="H5924" i="5"/>
  <c r="Q5924" i="5" s="1"/>
  <c r="G5924" i="5"/>
  <c r="F5924" i="5"/>
  <c r="E5924" i="5"/>
  <c r="D5924" i="5"/>
  <c r="C5924" i="5"/>
  <c r="B5924" i="5"/>
  <c r="A5924" i="5"/>
  <c r="Q5923" i="5"/>
  <c r="O5923" i="5"/>
  <c r="M5923" i="5"/>
  <c r="L5923" i="5"/>
  <c r="K5923" i="5"/>
  <c r="J5923" i="5"/>
  <c r="I5923" i="5"/>
  <c r="R5923" i="5" s="1"/>
  <c r="H5923" i="5"/>
  <c r="G5923" i="5"/>
  <c r="F5923" i="5"/>
  <c r="E5923" i="5"/>
  <c r="D5923" i="5"/>
  <c r="P5923" i="5" s="1"/>
  <c r="C5923" i="5"/>
  <c r="B5923" i="5"/>
  <c r="N5923" i="5" s="1"/>
  <c r="A5923" i="5"/>
  <c r="O5922" i="5"/>
  <c r="L5922" i="5"/>
  <c r="H5922" i="5"/>
  <c r="Q5922" i="5" s="1"/>
  <c r="G5922" i="5"/>
  <c r="K5922" i="5" s="1"/>
  <c r="F5922" i="5"/>
  <c r="E5922" i="5"/>
  <c r="D5922" i="5"/>
  <c r="P5922" i="5" s="1"/>
  <c r="C5922" i="5"/>
  <c r="B5922" i="5"/>
  <c r="A5922" i="5"/>
  <c r="Q5921" i="5"/>
  <c r="K5921" i="5"/>
  <c r="J5921" i="5"/>
  <c r="I5921" i="5"/>
  <c r="G5921" i="5"/>
  <c r="H5921" i="5" s="1"/>
  <c r="F5921" i="5"/>
  <c r="O5921" i="5" s="1"/>
  <c r="E5921" i="5"/>
  <c r="D5921" i="5"/>
  <c r="P5921" i="5" s="1"/>
  <c r="C5921" i="5"/>
  <c r="B5921" i="5"/>
  <c r="A5921" i="5"/>
  <c r="O5920" i="5"/>
  <c r="L5920" i="5"/>
  <c r="K5920" i="5"/>
  <c r="J5920" i="5"/>
  <c r="I5920" i="5"/>
  <c r="H5920" i="5"/>
  <c r="Q5920" i="5" s="1"/>
  <c r="G5920" i="5"/>
  <c r="M5920" i="5" s="1"/>
  <c r="F5920" i="5"/>
  <c r="E5920" i="5"/>
  <c r="D5920" i="5"/>
  <c r="P5920" i="5" s="1"/>
  <c r="C5920" i="5"/>
  <c r="B5920" i="5"/>
  <c r="A5920" i="5"/>
  <c r="M5919" i="5"/>
  <c r="J5919" i="5"/>
  <c r="G5919" i="5"/>
  <c r="F5919" i="5"/>
  <c r="O5919" i="5" s="1"/>
  <c r="E5919" i="5"/>
  <c r="D5919" i="5"/>
  <c r="P5919" i="5" s="1"/>
  <c r="C5919" i="5"/>
  <c r="B5919" i="5"/>
  <c r="A5919" i="5"/>
  <c r="O5918" i="5"/>
  <c r="M5918" i="5"/>
  <c r="L5918" i="5"/>
  <c r="K5918" i="5"/>
  <c r="H5918" i="5"/>
  <c r="Q5918" i="5" s="1"/>
  <c r="G5918" i="5"/>
  <c r="F5918" i="5"/>
  <c r="E5918" i="5"/>
  <c r="D5918" i="5"/>
  <c r="P5918" i="5" s="1"/>
  <c r="C5918" i="5"/>
  <c r="B5918" i="5"/>
  <c r="A5918" i="5"/>
  <c r="Q5917" i="5"/>
  <c r="P5917" i="5"/>
  <c r="M5917" i="5"/>
  <c r="L5917" i="5"/>
  <c r="K5917" i="5"/>
  <c r="R5917" i="5" s="1"/>
  <c r="J5917" i="5"/>
  <c r="I5917" i="5"/>
  <c r="H5917" i="5"/>
  <c r="G5917" i="5"/>
  <c r="F5917" i="5"/>
  <c r="O5917" i="5" s="1"/>
  <c r="E5917" i="5"/>
  <c r="D5917" i="5"/>
  <c r="C5917" i="5"/>
  <c r="B5917" i="5"/>
  <c r="A5917" i="5"/>
  <c r="O5916" i="5"/>
  <c r="M5916" i="5"/>
  <c r="L5916" i="5"/>
  <c r="K5916" i="5"/>
  <c r="G5916" i="5"/>
  <c r="F5916" i="5"/>
  <c r="E5916" i="5"/>
  <c r="D5916" i="5"/>
  <c r="P5916" i="5" s="1"/>
  <c r="C5916" i="5"/>
  <c r="B5916" i="5"/>
  <c r="A5916" i="5"/>
  <c r="M5915" i="5"/>
  <c r="G5915" i="5"/>
  <c r="L5915" i="5" s="1"/>
  <c r="F5915" i="5"/>
  <c r="O5915" i="5" s="1"/>
  <c r="E5915" i="5"/>
  <c r="D5915" i="5"/>
  <c r="P5915" i="5" s="1"/>
  <c r="C5915" i="5"/>
  <c r="B5915" i="5"/>
  <c r="A5915" i="5"/>
  <c r="Q5914" i="5"/>
  <c r="P5914" i="5"/>
  <c r="O5914" i="5"/>
  <c r="L5914" i="5"/>
  <c r="K5914" i="5"/>
  <c r="H5914" i="5"/>
  <c r="G5914" i="5"/>
  <c r="F5914" i="5"/>
  <c r="E5914" i="5"/>
  <c r="D5914" i="5"/>
  <c r="C5914" i="5"/>
  <c r="B5914" i="5"/>
  <c r="A5914" i="5"/>
  <c r="Q5913" i="5"/>
  <c r="O5913" i="5"/>
  <c r="J5913" i="5"/>
  <c r="I5913" i="5"/>
  <c r="H5913" i="5"/>
  <c r="G5913" i="5"/>
  <c r="F5913" i="5"/>
  <c r="E5913" i="5"/>
  <c r="D5913" i="5"/>
  <c r="P5913" i="5" s="1"/>
  <c r="C5913" i="5"/>
  <c r="B5913" i="5"/>
  <c r="A5913" i="5"/>
  <c r="P5912" i="5"/>
  <c r="O5912" i="5"/>
  <c r="G5912" i="5"/>
  <c r="F5912" i="5"/>
  <c r="E5912" i="5"/>
  <c r="D5912" i="5"/>
  <c r="C5912" i="5"/>
  <c r="B5912" i="5"/>
  <c r="A5912" i="5"/>
  <c r="Q5911" i="5"/>
  <c r="O5911" i="5"/>
  <c r="M5911" i="5"/>
  <c r="L5911" i="5"/>
  <c r="K5911" i="5"/>
  <c r="J5911" i="5"/>
  <c r="I5911" i="5"/>
  <c r="R5911" i="5" s="1"/>
  <c r="H5911" i="5"/>
  <c r="G5911" i="5"/>
  <c r="F5911" i="5"/>
  <c r="E5911" i="5"/>
  <c r="D5911" i="5"/>
  <c r="P5911" i="5" s="1"/>
  <c r="C5911" i="5"/>
  <c r="B5911" i="5"/>
  <c r="N5911" i="5" s="1"/>
  <c r="A5911" i="5"/>
  <c r="O5910" i="5"/>
  <c r="K5910" i="5"/>
  <c r="I5910" i="5"/>
  <c r="H5910" i="5"/>
  <c r="Q5910" i="5" s="1"/>
  <c r="G5910" i="5"/>
  <c r="J5910" i="5" s="1"/>
  <c r="F5910" i="5"/>
  <c r="E5910" i="5"/>
  <c r="D5910" i="5"/>
  <c r="P5910" i="5" s="1"/>
  <c r="C5910" i="5"/>
  <c r="B5910" i="5"/>
  <c r="A5910" i="5"/>
  <c r="K5909" i="5"/>
  <c r="G5909" i="5"/>
  <c r="F5909" i="5"/>
  <c r="O5909" i="5" s="1"/>
  <c r="E5909" i="5"/>
  <c r="D5909" i="5"/>
  <c r="P5909" i="5" s="1"/>
  <c r="C5909" i="5"/>
  <c r="B5909" i="5"/>
  <c r="A5909" i="5"/>
  <c r="Q5908" i="5"/>
  <c r="O5908" i="5"/>
  <c r="L5908" i="5"/>
  <c r="K5908" i="5"/>
  <c r="J5908" i="5"/>
  <c r="I5908" i="5"/>
  <c r="H5908" i="5"/>
  <c r="G5908" i="5"/>
  <c r="M5908" i="5" s="1"/>
  <c r="F5908" i="5"/>
  <c r="E5908" i="5"/>
  <c r="D5908" i="5"/>
  <c r="P5908" i="5" s="1"/>
  <c r="C5908" i="5"/>
  <c r="B5908" i="5"/>
  <c r="A5908" i="5"/>
  <c r="M5907" i="5"/>
  <c r="J5907" i="5"/>
  <c r="I5907" i="5"/>
  <c r="G5907" i="5"/>
  <c r="F5907" i="5"/>
  <c r="O5907" i="5" s="1"/>
  <c r="E5907" i="5"/>
  <c r="D5907" i="5"/>
  <c r="P5907" i="5" s="1"/>
  <c r="C5907" i="5"/>
  <c r="B5907" i="5"/>
  <c r="A5907" i="5"/>
  <c r="Q5906" i="5"/>
  <c r="M5906" i="5"/>
  <c r="L5906" i="5"/>
  <c r="K5906" i="5"/>
  <c r="H5906" i="5"/>
  <c r="G5906" i="5"/>
  <c r="F5906" i="5"/>
  <c r="O5906" i="5" s="1"/>
  <c r="E5906" i="5"/>
  <c r="D5906" i="5"/>
  <c r="P5906" i="5" s="1"/>
  <c r="C5906" i="5"/>
  <c r="B5906" i="5"/>
  <c r="A5906" i="5"/>
  <c r="Q5905" i="5"/>
  <c r="M5905" i="5"/>
  <c r="L5905" i="5"/>
  <c r="K5905" i="5"/>
  <c r="J5905" i="5"/>
  <c r="R5905" i="5" s="1"/>
  <c r="I5905" i="5"/>
  <c r="H5905" i="5"/>
  <c r="G5905" i="5"/>
  <c r="F5905" i="5"/>
  <c r="O5905" i="5" s="1"/>
  <c r="E5905" i="5"/>
  <c r="D5905" i="5"/>
  <c r="P5905" i="5" s="1"/>
  <c r="C5905" i="5"/>
  <c r="B5905" i="5"/>
  <c r="N5905" i="5" s="1"/>
  <c r="A5905" i="5"/>
  <c r="O5904" i="5"/>
  <c r="M5904" i="5"/>
  <c r="L5904" i="5"/>
  <c r="H5904" i="5"/>
  <c r="Q5904" i="5" s="1"/>
  <c r="G5904" i="5"/>
  <c r="F5904" i="5"/>
  <c r="E5904" i="5"/>
  <c r="D5904" i="5"/>
  <c r="P5904" i="5" s="1"/>
  <c r="C5904" i="5"/>
  <c r="B5904" i="5"/>
  <c r="A5904" i="5"/>
  <c r="M5903" i="5"/>
  <c r="L5903" i="5"/>
  <c r="K5903" i="5"/>
  <c r="G5903" i="5"/>
  <c r="F5903" i="5"/>
  <c r="O5903" i="5" s="1"/>
  <c r="E5903" i="5"/>
  <c r="D5903" i="5"/>
  <c r="P5903" i="5" s="1"/>
  <c r="C5903" i="5"/>
  <c r="B5903" i="5"/>
  <c r="A5903" i="5"/>
  <c r="P5902" i="5"/>
  <c r="O5902" i="5"/>
  <c r="G5902" i="5"/>
  <c r="F5902" i="5"/>
  <c r="E5902" i="5"/>
  <c r="D5902" i="5"/>
  <c r="C5902" i="5"/>
  <c r="B5902" i="5"/>
  <c r="A5902" i="5"/>
  <c r="O5901" i="5"/>
  <c r="I5901" i="5"/>
  <c r="H5901" i="5"/>
  <c r="Q5901" i="5" s="1"/>
  <c r="G5901" i="5"/>
  <c r="F5901" i="5"/>
  <c r="E5901" i="5"/>
  <c r="D5901" i="5"/>
  <c r="P5901" i="5" s="1"/>
  <c r="C5901" i="5"/>
  <c r="B5901" i="5"/>
  <c r="A5901" i="5"/>
  <c r="P5900" i="5"/>
  <c r="O5900" i="5"/>
  <c r="H5900" i="5"/>
  <c r="Q5900" i="5" s="1"/>
  <c r="G5900" i="5"/>
  <c r="L5900" i="5" s="1"/>
  <c r="F5900" i="5"/>
  <c r="E5900" i="5"/>
  <c r="D5900" i="5"/>
  <c r="C5900" i="5"/>
  <c r="B5900" i="5"/>
  <c r="A5900" i="5"/>
  <c r="Q5899" i="5"/>
  <c r="M5899" i="5"/>
  <c r="L5899" i="5"/>
  <c r="K5899" i="5"/>
  <c r="J5899" i="5"/>
  <c r="R5899" i="5" s="1"/>
  <c r="I5899" i="5"/>
  <c r="H5899" i="5"/>
  <c r="G5899" i="5"/>
  <c r="F5899" i="5"/>
  <c r="O5899" i="5" s="1"/>
  <c r="E5899" i="5"/>
  <c r="D5899" i="5"/>
  <c r="P5899" i="5" s="1"/>
  <c r="C5899" i="5"/>
  <c r="B5899" i="5"/>
  <c r="N5899" i="5" s="1"/>
  <c r="A5899" i="5"/>
  <c r="O5898" i="5"/>
  <c r="M5898" i="5"/>
  <c r="L5898" i="5"/>
  <c r="K5898" i="5"/>
  <c r="J5898" i="5"/>
  <c r="G5898" i="5"/>
  <c r="F5898" i="5"/>
  <c r="E5898" i="5"/>
  <c r="D5898" i="5"/>
  <c r="P5898" i="5" s="1"/>
  <c r="C5898" i="5"/>
  <c r="B5898" i="5"/>
  <c r="A5898" i="5"/>
  <c r="Q5897" i="5"/>
  <c r="J5897" i="5"/>
  <c r="I5897" i="5"/>
  <c r="H5897" i="5"/>
  <c r="G5897" i="5"/>
  <c r="F5897" i="5"/>
  <c r="O5897" i="5" s="1"/>
  <c r="E5897" i="5"/>
  <c r="D5897" i="5"/>
  <c r="P5897" i="5" s="1"/>
  <c r="C5897" i="5"/>
  <c r="B5897" i="5"/>
  <c r="A5897" i="5"/>
  <c r="Q5896" i="5"/>
  <c r="P5896" i="5"/>
  <c r="L5896" i="5"/>
  <c r="K5896" i="5"/>
  <c r="R5896" i="5" s="1"/>
  <c r="J5896" i="5"/>
  <c r="I5896" i="5"/>
  <c r="H5896" i="5"/>
  <c r="G5896" i="5"/>
  <c r="M5896" i="5" s="1"/>
  <c r="F5896" i="5"/>
  <c r="O5896" i="5" s="1"/>
  <c r="E5896" i="5"/>
  <c r="D5896" i="5"/>
  <c r="C5896" i="5"/>
  <c r="B5896" i="5"/>
  <c r="A5896" i="5"/>
  <c r="P5895" i="5"/>
  <c r="O5895" i="5"/>
  <c r="M5895" i="5"/>
  <c r="G5895" i="5"/>
  <c r="L5895" i="5" s="1"/>
  <c r="F5895" i="5"/>
  <c r="E5895" i="5"/>
  <c r="D5895" i="5"/>
  <c r="C5895" i="5"/>
  <c r="B5895" i="5"/>
  <c r="A5895" i="5"/>
  <c r="O5894" i="5"/>
  <c r="G5894" i="5"/>
  <c r="F5894" i="5"/>
  <c r="E5894" i="5"/>
  <c r="D5894" i="5"/>
  <c r="P5894" i="5" s="1"/>
  <c r="C5894" i="5"/>
  <c r="B5894" i="5"/>
  <c r="A5894" i="5"/>
  <c r="M5893" i="5"/>
  <c r="R5893" i="5" s="1"/>
  <c r="L5893" i="5"/>
  <c r="K5893" i="5"/>
  <c r="J5893" i="5"/>
  <c r="I5893" i="5"/>
  <c r="H5893" i="5"/>
  <c r="Q5893" i="5" s="1"/>
  <c r="G5893" i="5"/>
  <c r="F5893" i="5"/>
  <c r="O5893" i="5" s="1"/>
  <c r="E5893" i="5"/>
  <c r="D5893" i="5"/>
  <c r="P5893" i="5" s="1"/>
  <c r="C5893" i="5"/>
  <c r="B5893" i="5"/>
  <c r="A5893" i="5"/>
  <c r="P5892" i="5"/>
  <c r="O5892" i="5"/>
  <c r="M5892" i="5"/>
  <c r="J5892" i="5"/>
  <c r="I5892" i="5"/>
  <c r="H5892" i="5"/>
  <c r="Q5892" i="5" s="1"/>
  <c r="G5892" i="5"/>
  <c r="L5892" i="5" s="1"/>
  <c r="F5892" i="5"/>
  <c r="E5892" i="5"/>
  <c r="D5892" i="5"/>
  <c r="C5892" i="5"/>
  <c r="B5892" i="5"/>
  <c r="A5892" i="5"/>
  <c r="M5891" i="5"/>
  <c r="L5891" i="5"/>
  <c r="K5891" i="5"/>
  <c r="J5891" i="5"/>
  <c r="G5891" i="5"/>
  <c r="F5891" i="5"/>
  <c r="O5891" i="5" s="1"/>
  <c r="E5891" i="5"/>
  <c r="D5891" i="5"/>
  <c r="P5891" i="5" s="1"/>
  <c r="C5891" i="5"/>
  <c r="B5891" i="5"/>
  <c r="A5891" i="5"/>
  <c r="Q5890" i="5"/>
  <c r="O5890" i="5"/>
  <c r="K5890" i="5"/>
  <c r="J5890" i="5"/>
  <c r="I5890" i="5"/>
  <c r="H5890" i="5"/>
  <c r="G5890" i="5"/>
  <c r="F5890" i="5"/>
  <c r="E5890" i="5"/>
  <c r="D5890" i="5"/>
  <c r="P5890" i="5" s="1"/>
  <c r="C5890" i="5"/>
  <c r="B5890" i="5"/>
  <c r="A5890" i="5"/>
  <c r="M5889" i="5"/>
  <c r="L5889" i="5"/>
  <c r="H5889" i="5"/>
  <c r="Q5889" i="5" s="1"/>
  <c r="G5889" i="5"/>
  <c r="F5889" i="5"/>
  <c r="O5889" i="5" s="1"/>
  <c r="E5889" i="5"/>
  <c r="D5889" i="5"/>
  <c r="P5889" i="5" s="1"/>
  <c r="C5889" i="5"/>
  <c r="B5889" i="5"/>
  <c r="A5889" i="5"/>
  <c r="P5888" i="5"/>
  <c r="O5888" i="5"/>
  <c r="M5888" i="5"/>
  <c r="G5888" i="5"/>
  <c r="F5888" i="5"/>
  <c r="E5888" i="5"/>
  <c r="D5888" i="5"/>
  <c r="C5888" i="5"/>
  <c r="B5888" i="5"/>
  <c r="A5888" i="5"/>
  <c r="Q5887" i="5"/>
  <c r="M5887" i="5"/>
  <c r="L5887" i="5"/>
  <c r="K5887" i="5"/>
  <c r="J5887" i="5"/>
  <c r="R5887" i="5" s="1"/>
  <c r="I5887" i="5"/>
  <c r="H5887" i="5"/>
  <c r="G5887" i="5"/>
  <c r="F5887" i="5"/>
  <c r="O5887" i="5" s="1"/>
  <c r="E5887" i="5"/>
  <c r="D5887" i="5"/>
  <c r="P5887" i="5" s="1"/>
  <c r="C5887" i="5"/>
  <c r="B5887" i="5"/>
  <c r="A5887" i="5"/>
  <c r="M5886" i="5"/>
  <c r="J5886" i="5"/>
  <c r="I5886" i="5"/>
  <c r="H5886" i="5"/>
  <c r="Q5886" i="5" s="1"/>
  <c r="G5886" i="5"/>
  <c r="F5886" i="5"/>
  <c r="O5886" i="5" s="1"/>
  <c r="E5886" i="5"/>
  <c r="D5886" i="5"/>
  <c r="P5886" i="5" s="1"/>
  <c r="C5886" i="5"/>
  <c r="B5886" i="5"/>
  <c r="A5886" i="5"/>
  <c r="P5885" i="5"/>
  <c r="G5885" i="5"/>
  <c r="F5885" i="5"/>
  <c r="O5885" i="5" s="1"/>
  <c r="E5885" i="5"/>
  <c r="D5885" i="5"/>
  <c r="C5885" i="5"/>
  <c r="B5885" i="5"/>
  <c r="A5885" i="5"/>
  <c r="O5884" i="5"/>
  <c r="H5884" i="5"/>
  <c r="Q5884" i="5" s="1"/>
  <c r="G5884" i="5"/>
  <c r="L5884" i="5" s="1"/>
  <c r="F5884" i="5"/>
  <c r="E5884" i="5"/>
  <c r="D5884" i="5"/>
  <c r="P5884" i="5" s="1"/>
  <c r="C5884" i="5"/>
  <c r="B5884" i="5"/>
  <c r="A5884" i="5"/>
  <c r="M5883" i="5"/>
  <c r="L5883" i="5"/>
  <c r="J5883" i="5"/>
  <c r="I5883" i="5"/>
  <c r="R5883" i="5" s="1"/>
  <c r="G5883" i="5"/>
  <c r="K5883" i="5" s="1"/>
  <c r="F5883" i="5"/>
  <c r="O5883" i="5" s="1"/>
  <c r="E5883" i="5"/>
  <c r="D5883" i="5"/>
  <c r="P5883" i="5" s="1"/>
  <c r="C5883" i="5"/>
  <c r="B5883" i="5"/>
  <c r="A5883" i="5"/>
  <c r="P5882" i="5"/>
  <c r="O5882" i="5"/>
  <c r="M5882" i="5"/>
  <c r="J5882" i="5"/>
  <c r="H5882" i="5"/>
  <c r="Q5882" i="5" s="1"/>
  <c r="G5882" i="5"/>
  <c r="F5882" i="5"/>
  <c r="E5882" i="5"/>
  <c r="D5882" i="5"/>
  <c r="C5882" i="5"/>
  <c r="B5882" i="5"/>
  <c r="A5882" i="5"/>
  <c r="Q5881" i="5"/>
  <c r="P5881" i="5"/>
  <c r="O5881" i="5"/>
  <c r="L5881" i="5"/>
  <c r="K5881" i="5"/>
  <c r="J5881" i="5"/>
  <c r="I5881" i="5"/>
  <c r="R5881" i="5" s="1"/>
  <c r="H5881" i="5"/>
  <c r="G5881" i="5"/>
  <c r="M5881" i="5" s="1"/>
  <c r="F5881" i="5"/>
  <c r="E5881" i="5"/>
  <c r="D5881" i="5"/>
  <c r="C5881" i="5"/>
  <c r="B5881" i="5"/>
  <c r="N5881" i="5" s="1"/>
  <c r="A5881" i="5"/>
  <c r="P5880" i="5"/>
  <c r="O5880" i="5"/>
  <c r="G5880" i="5"/>
  <c r="F5880" i="5"/>
  <c r="E5880" i="5"/>
  <c r="D5880" i="5"/>
  <c r="C5880" i="5"/>
  <c r="B5880" i="5"/>
  <c r="A5880" i="5"/>
  <c r="M5879" i="5"/>
  <c r="J5879" i="5"/>
  <c r="G5879" i="5"/>
  <c r="L5879" i="5" s="1"/>
  <c r="F5879" i="5"/>
  <c r="O5879" i="5" s="1"/>
  <c r="E5879" i="5"/>
  <c r="D5879" i="5"/>
  <c r="P5879" i="5" s="1"/>
  <c r="C5879" i="5"/>
  <c r="B5879" i="5"/>
  <c r="A5879" i="5"/>
  <c r="P5878" i="5"/>
  <c r="O5878" i="5"/>
  <c r="M5878" i="5"/>
  <c r="L5878" i="5"/>
  <c r="K5878" i="5"/>
  <c r="J5878" i="5"/>
  <c r="I5878" i="5"/>
  <c r="H5878" i="5"/>
  <c r="Q5878" i="5" s="1"/>
  <c r="G5878" i="5"/>
  <c r="F5878" i="5"/>
  <c r="E5878" i="5"/>
  <c r="D5878" i="5"/>
  <c r="C5878" i="5"/>
  <c r="B5878" i="5"/>
  <c r="A5878" i="5"/>
  <c r="O5877" i="5"/>
  <c r="G5877" i="5"/>
  <c r="M5877" i="5" s="1"/>
  <c r="F5877" i="5"/>
  <c r="E5877" i="5"/>
  <c r="D5877" i="5"/>
  <c r="P5877" i="5" s="1"/>
  <c r="C5877" i="5"/>
  <c r="B5877" i="5"/>
  <c r="A5877" i="5"/>
  <c r="Q5876" i="5"/>
  <c r="M5876" i="5"/>
  <c r="L5876" i="5"/>
  <c r="K5876" i="5"/>
  <c r="H5876" i="5"/>
  <c r="G5876" i="5"/>
  <c r="F5876" i="5"/>
  <c r="O5876" i="5" s="1"/>
  <c r="E5876" i="5"/>
  <c r="D5876" i="5"/>
  <c r="P5876" i="5" s="1"/>
  <c r="C5876" i="5"/>
  <c r="B5876" i="5"/>
  <c r="A5876" i="5"/>
  <c r="Q5875" i="5"/>
  <c r="L5875" i="5"/>
  <c r="K5875" i="5"/>
  <c r="R5875" i="5" s="1"/>
  <c r="J5875" i="5"/>
  <c r="I5875" i="5"/>
  <c r="H5875" i="5"/>
  <c r="G5875" i="5"/>
  <c r="M5875" i="5" s="1"/>
  <c r="F5875" i="5"/>
  <c r="O5875" i="5" s="1"/>
  <c r="E5875" i="5"/>
  <c r="D5875" i="5"/>
  <c r="P5875" i="5" s="1"/>
  <c r="C5875" i="5"/>
  <c r="B5875" i="5"/>
  <c r="A5875" i="5"/>
  <c r="O5874" i="5"/>
  <c r="M5874" i="5"/>
  <c r="L5874" i="5"/>
  <c r="I5874" i="5"/>
  <c r="H5874" i="5"/>
  <c r="Q5874" i="5" s="1"/>
  <c r="G5874" i="5"/>
  <c r="F5874" i="5"/>
  <c r="E5874" i="5"/>
  <c r="D5874" i="5"/>
  <c r="P5874" i="5" s="1"/>
  <c r="C5874" i="5"/>
  <c r="B5874" i="5"/>
  <c r="A5874" i="5"/>
  <c r="M5873" i="5"/>
  <c r="L5873" i="5"/>
  <c r="K5873" i="5"/>
  <c r="J5873" i="5"/>
  <c r="G5873" i="5"/>
  <c r="F5873" i="5"/>
  <c r="O5873" i="5" s="1"/>
  <c r="E5873" i="5"/>
  <c r="D5873" i="5"/>
  <c r="P5873" i="5" s="1"/>
  <c r="C5873" i="5"/>
  <c r="B5873" i="5"/>
  <c r="A5873" i="5"/>
  <c r="Q5872" i="5"/>
  <c r="P5872" i="5"/>
  <c r="O5872" i="5"/>
  <c r="L5872" i="5"/>
  <c r="K5872" i="5"/>
  <c r="J5872" i="5"/>
  <c r="I5872" i="5"/>
  <c r="H5872" i="5"/>
  <c r="G5872" i="5"/>
  <c r="M5872" i="5" s="1"/>
  <c r="F5872" i="5"/>
  <c r="E5872" i="5"/>
  <c r="D5872" i="5"/>
  <c r="C5872" i="5"/>
  <c r="B5872" i="5"/>
  <c r="N5872" i="5" s="1"/>
  <c r="A5872" i="5"/>
  <c r="O5871" i="5"/>
  <c r="M5871" i="5"/>
  <c r="J5871" i="5"/>
  <c r="I5871" i="5"/>
  <c r="H5871" i="5"/>
  <c r="Q5871" i="5" s="1"/>
  <c r="G5871" i="5"/>
  <c r="F5871" i="5"/>
  <c r="E5871" i="5"/>
  <c r="D5871" i="5"/>
  <c r="P5871" i="5" s="1"/>
  <c r="C5871" i="5"/>
  <c r="B5871" i="5"/>
  <c r="A5871" i="5"/>
  <c r="P5870" i="5"/>
  <c r="G5870" i="5"/>
  <c r="M5870" i="5" s="1"/>
  <c r="F5870" i="5"/>
  <c r="O5870" i="5" s="1"/>
  <c r="E5870" i="5"/>
  <c r="D5870" i="5"/>
  <c r="C5870" i="5"/>
  <c r="B5870" i="5"/>
  <c r="A5870" i="5"/>
  <c r="Q5869" i="5"/>
  <c r="O5869" i="5"/>
  <c r="L5869" i="5"/>
  <c r="K5869" i="5"/>
  <c r="J5869" i="5"/>
  <c r="I5869" i="5"/>
  <c r="R5869" i="5" s="1"/>
  <c r="H5869" i="5"/>
  <c r="G5869" i="5"/>
  <c r="M5869" i="5" s="1"/>
  <c r="F5869" i="5"/>
  <c r="E5869" i="5"/>
  <c r="D5869" i="5"/>
  <c r="P5869" i="5" s="1"/>
  <c r="C5869" i="5"/>
  <c r="B5869" i="5"/>
  <c r="N5869" i="5" s="1"/>
  <c r="A5869" i="5"/>
  <c r="P5868" i="5"/>
  <c r="O5868" i="5"/>
  <c r="G5868" i="5"/>
  <c r="M5868" i="5" s="1"/>
  <c r="F5868" i="5"/>
  <c r="E5868" i="5"/>
  <c r="D5868" i="5"/>
  <c r="C5868" i="5"/>
  <c r="B5868" i="5"/>
  <c r="A5868" i="5"/>
  <c r="M5867" i="5"/>
  <c r="L5867" i="5"/>
  <c r="K5867" i="5"/>
  <c r="J5867" i="5"/>
  <c r="G5867" i="5"/>
  <c r="F5867" i="5"/>
  <c r="O5867" i="5" s="1"/>
  <c r="E5867" i="5"/>
  <c r="D5867" i="5"/>
  <c r="P5867" i="5" s="1"/>
  <c r="C5867" i="5"/>
  <c r="B5867" i="5"/>
  <c r="A5867" i="5"/>
  <c r="Q5866" i="5"/>
  <c r="O5866" i="5"/>
  <c r="L5866" i="5"/>
  <c r="K5866" i="5"/>
  <c r="J5866" i="5"/>
  <c r="I5866" i="5"/>
  <c r="H5866" i="5"/>
  <c r="G5866" i="5"/>
  <c r="M5866" i="5" s="1"/>
  <c r="F5866" i="5"/>
  <c r="E5866" i="5"/>
  <c r="D5866" i="5"/>
  <c r="P5866" i="5" s="1"/>
  <c r="C5866" i="5"/>
  <c r="B5866" i="5"/>
  <c r="A5866" i="5"/>
  <c r="O5865" i="5"/>
  <c r="M5865" i="5"/>
  <c r="J5865" i="5"/>
  <c r="I5865" i="5"/>
  <c r="H5865" i="5"/>
  <c r="Q5865" i="5" s="1"/>
  <c r="G5865" i="5"/>
  <c r="F5865" i="5"/>
  <c r="E5865" i="5"/>
  <c r="D5865" i="5"/>
  <c r="P5865" i="5" s="1"/>
  <c r="C5865" i="5"/>
  <c r="B5865" i="5"/>
  <c r="A5865" i="5"/>
  <c r="M5864" i="5"/>
  <c r="L5864" i="5"/>
  <c r="K5864" i="5"/>
  <c r="H5864" i="5"/>
  <c r="Q5864" i="5" s="1"/>
  <c r="G5864" i="5"/>
  <c r="F5864" i="5"/>
  <c r="O5864" i="5" s="1"/>
  <c r="E5864" i="5"/>
  <c r="D5864" i="5"/>
  <c r="P5864" i="5" s="1"/>
  <c r="C5864" i="5"/>
  <c r="B5864" i="5"/>
  <c r="A5864" i="5"/>
  <c r="Q5863" i="5"/>
  <c r="P5863" i="5"/>
  <c r="L5863" i="5"/>
  <c r="K5863" i="5"/>
  <c r="J5863" i="5"/>
  <c r="R5863" i="5" s="1"/>
  <c r="I5863" i="5"/>
  <c r="H5863" i="5"/>
  <c r="G5863" i="5"/>
  <c r="M5863" i="5" s="1"/>
  <c r="F5863" i="5"/>
  <c r="O5863" i="5" s="1"/>
  <c r="E5863" i="5"/>
  <c r="D5863" i="5"/>
  <c r="C5863" i="5"/>
  <c r="B5863" i="5"/>
  <c r="A5863" i="5"/>
  <c r="O5862" i="5"/>
  <c r="M5862" i="5"/>
  <c r="L5862" i="5"/>
  <c r="I5862" i="5"/>
  <c r="H5862" i="5"/>
  <c r="Q5862" i="5" s="1"/>
  <c r="G5862" i="5"/>
  <c r="F5862" i="5"/>
  <c r="E5862" i="5"/>
  <c r="D5862" i="5"/>
  <c r="P5862" i="5" s="1"/>
  <c r="C5862" i="5"/>
  <c r="B5862" i="5"/>
  <c r="A5862" i="5"/>
  <c r="G5861" i="5"/>
  <c r="M5861" i="5" s="1"/>
  <c r="F5861" i="5"/>
  <c r="O5861" i="5" s="1"/>
  <c r="E5861" i="5"/>
  <c r="D5861" i="5"/>
  <c r="P5861" i="5" s="1"/>
  <c r="C5861" i="5"/>
  <c r="B5861" i="5"/>
  <c r="A5861" i="5"/>
  <c r="Q5860" i="5"/>
  <c r="O5860" i="5"/>
  <c r="M5860" i="5"/>
  <c r="L5860" i="5"/>
  <c r="K5860" i="5"/>
  <c r="J5860" i="5"/>
  <c r="I5860" i="5"/>
  <c r="H5860" i="5"/>
  <c r="G5860" i="5"/>
  <c r="F5860" i="5"/>
  <c r="E5860" i="5"/>
  <c r="D5860" i="5"/>
  <c r="P5860" i="5" s="1"/>
  <c r="C5860" i="5"/>
  <c r="B5860" i="5"/>
  <c r="A5860" i="5"/>
  <c r="O5859" i="5"/>
  <c r="J5859" i="5"/>
  <c r="I5859" i="5"/>
  <c r="H5859" i="5"/>
  <c r="Q5859" i="5" s="1"/>
  <c r="G5859" i="5"/>
  <c r="F5859" i="5"/>
  <c r="E5859" i="5"/>
  <c r="D5859" i="5"/>
  <c r="P5859" i="5" s="1"/>
  <c r="C5859" i="5"/>
  <c r="B5859" i="5"/>
  <c r="A5859" i="5"/>
  <c r="P5858" i="5"/>
  <c r="L5858" i="5"/>
  <c r="G5858" i="5"/>
  <c r="F5858" i="5"/>
  <c r="O5858" i="5" s="1"/>
  <c r="E5858" i="5"/>
  <c r="D5858" i="5"/>
  <c r="C5858" i="5"/>
  <c r="B5858" i="5"/>
  <c r="A5858" i="5"/>
  <c r="R5857" i="5"/>
  <c r="Q5857" i="5"/>
  <c r="O5857" i="5"/>
  <c r="L5857" i="5"/>
  <c r="K5857" i="5"/>
  <c r="J5857" i="5"/>
  <c r="I5857" i="5"/>
  <c r="H5857" i="5"/>
  <c r="G5857" i="5"/>
  <c r="M5857" i="5" s="1"/>
  <c r="F5857" i="5"/>
  <c r="E5857" i="5"/>
  <c r="N5857" i="5" s="1"/>
  <c r="D5857" i="5"/>
  <c r="P5857" i="5" s="1"/>
  <c r="C5857" i="5"/>
  <c r="B5857" i="5"/>
  <c r="A5857" i="5"/>
  <c r="P5856" i="5"/>
  <c r="O5856" i="5"/>
  <c r="L5856" i="5"/>
  <c r="G5856" i="5"/>
  <c r="F5856" i="5"/>
  <c r="E5856" i="5"/>
  <c r="D5856" i="5"/>
  <c r="C5856" i="5"/>
  <c r="B5856" i="5"/>
  <c r="A5856" i="5"/>
  <c r="M5855" i="5"/>
  <c r="L5855" i="5"/>
  <c r="K5855" i="5"/>
  <c r="J5855" i="5"/>
  <c r="G5855" i="5"/>
  <c r="F5855" i="5"/>
  <c r="O5855" i="5" s="1"/>
  <c r="E5855" i="5"/>
  <c r="D5855" i="5"/>
  <c r="P5855" i="5" s="1"/>
  <c r="C5855" i="5"/>
  <c r="B5855" i="5"/>
  <c r="A5855" i="5"/>
  <c r="Q5854" i="5"/>
  <c r="O5854" i="5"/>
  <c r="M5854" i="5"/>
  <c r="L5854" i="5"/>
  <c r="K5854" i="5"/>
  <c r="J5854" i="5"/>
  <c r="I5854" i="5"/>
  <c r="R5854" i="5" s="1"/>
  <c r="H5854" i="5"/>
  <c r="G5854" i="5"/>
  <c r="F5854" i="5"/>
  <c r="E5854" i="5"/>
  <c r="D5854" i="5"/>
  <c r="P5854" i="5" s="1"/>
  <c r="C5854" i="5"/>
  <c r="B5854" i="5"/>
  <c r="A5854" i="5"/>
  <c r="J5853" i="5"/>
  <c r="G5853" i="5"/>
  <c r="M5853" i="5" s="1"/>
  <c r="F5853" i="5"/>
  <c r="O5853" i="5" s="1"/>
  <c r="E5853" i="5"/>
  <c r="D5853" i="5"/>
  <c r="P5853" i="5" s="1"/>
  <c r="C5853" i="5"/>
  <c r="B5853" i="5"/>
  <c r="A5853" i="5"/>
  <c r="G5852" i="5"/>
  <c r="F5852" i="5"/>
  <c r="O5852" i="5" s="1"/>
  <c r="E5852" i="5"/>
  <c r="D5852" i="5"/>
  <c r="P5852" i="5" s="1"/>
  <c r="C5852" i="5"/>
  <c r="B5852" i="5"/>
  <c r="A5852" i="5"/>
  <c r="Q5851" i="5"/>
  <c r="O5851" i="5"/>
  <c r="L5851" i="5"/>
  <c r="K5851" i="5"/>
  <c r="J5851" i="5"/>
  <c r="I5851" i="5"/>
  <c r="R5851" i="5" s="1"/>
  <c r="H5851" i="5"/>
  <c r="G5851" i="5"/>
  <c r="M5851" i="5" s="1"/>
  <c r="F5851" i="5"/>
  <c r="E5851" i="5"/>
  <c r="D5851" i="5"/>
  <c r="P5851" i="5" s="1"/>
  <c r="C5851" i="5"/>
  <c r="B5851" i="5"/>
  <c r="A5851" i="5"/>
  <c r="P5850" i="5"/>
  <c r="O5850" i="5"/>
  <c r="G5850" i="5"/>
  <c r="F5850" i="5"/>
  <c r="E5850" i="5"/>
  <c r="D5850" i="5"/>
  <c r="C5850" i="5"/>
  <c r="B5850" i="5"/>
  <c r="A5850" i="5"/>
  <c r="M5849" i="5"/>
  <c r="G5849" i="5"/>
  <c r="F5849" i="5"/>
  <c r="O5849" i="5" s="1"/>
  <c r="E5849" i="5"/>
  <c r="D5849" i="5"/>
  <c r="P5849" i="5" s="1"/>
  <c r="C5849" i="5"/>
  <c r="B5849" i="5"/>
  <c r="A5849" i="5"/>
  <c r="P5848" i="5"/>
  <c r="O5848" i="5"/>
  <c r="M5848" i="5"/>
  <c r="L5848" i="5"/>
  <c r="K5848" i="5"/>
  <c r="J5848" i="5"/>
  <c r="I5848" i="5"/>
  <c r="H5848" i="5"/>
  <c r="Q5848" i="5" s="1"/>
  <c r="G5848" i="5"/>
  <c r="F5848" i="5"/>
  <c r="E5848" i="5"/>
  <c r="D5848" i="5"/>
  <c r="C5848" i="5"/>
  <c r="B5848" i="5"/>
  <c r="A5848" i="5"/>
  <c r="O5847" i="5"/>
  <c r="G5847" i="5"/>
  <c r="F5847" i="5"/>
  <c r="E5847" i="5"/>
  <c r="D5847" i="5"/>
  <c r="P5847" i="5" s="1"/>
  <c r="C5847" i="5"/>
  <c r="B5847" i="5"/>
  <c r="A5847" i="5"/>
  <c r="M5846" i="5"/>
  <c r="H5846" i="5"/>
  <c r="Q5846" i="5" s="1"/>
  <c r="G5846" i="5"/>
  <c r="L5846" i="5" s="1"/>
  <c r="F5846" i="5"/>
  <c r="O5846" i="5" s="1"/>
  <c r="E5846" i="5"/>
  <c r="D5846" i="5"/>
  <c r="P5846" i="5" s="1"/>
  <c r="C5846" i="5"/>
  <c r="B5846" i="5"/>
  <c r="A5846" i="5"/>
  <c r="Q5845" i="5"/>
  <c r="P5845" i="5"/>
  <c r="L5845" i="5"/>
  <c r="K5845" i="5"/>
  <c r="J5845" i="5"/>
  <c r="I5845" i="5"/>
  <c r="H5845" i="5"/>
  <c r="G5845" i="5"/>
  <c r="M5845" i="5" s="1"/>
  <c r="F5845" i="5"/>
  <c r="E5845" i="5"/>
  <c r="D5845" i="5"/>
  <c r="C5845" i="5"/>
  <c r="B5845" i="5"/>
  <c r="A5845" i="5"/>
  <c r="O5844" i="5"/>
  <c r="M5844" i="5"/>
  <c r="H5844" i="5"/>
  <c r="Q5844" i="5" s="1"/>
  <c r="G5844" i="5"/>
  <c r="L5844" i="5" s="1"/>
  <c r="F5844" i="5"/>
  <c r="E5844" i="5"/>
  <c r="D5844" i="5"/>
  <c r="C5844" i="5"/>
  <c r="B5844" i="5"/>
  <c r="A5844" i="5"/>
  <c r="M5843" i="5"/>
  <c r="L5843" i="5"/>
  <c r="K5843" i="5"/>
  <c r="J5843" i="5"/>
  <c r="G5843" i="5"/>
  <c r="F5843" i="5"/>
  <c r="O5843" i="5" s="1"/>
  <c r="E5843" i="5"/>
  <c r="D5843" i="5"/>
  <c r="P5843" i="5" s="1"/>
  <c r="C5843" i="5"/>
  <c r="B5843" i="5"/>
  <c r="A5843" i="5"/>
  <c r="Q5842" i="5"/>
  <c r="P5842" i="5"/>
  <c r="O5842" i="5"/>
  <c r="M5842" i="5"/>
  <c r="L5842" i="5"/>
  <c r="K5842" i="5"/>
  <c r="J5842" i="5"/>
  <c r="I5842" i="5"/>
  <c r="H5842" i="5"/>
  <c r="G5842" i="5"/>
  <c r="F5842" i="5"/>
  <c r="E5842" i="5"/>
  <c r="D5842" i="5"/>
  <c r="C5842" i="5"/>
  <c r="B5842" i="5"/>
  <c r="A5842" i="5"/>
  <c r="O5841" i="5"/>
  <c r="M5841" i="5"/>
  <c r="J5841" i="5"/>
  <c r="I5841" i="5"/>
  <c r="H5841" i="5"/>
  <c r="Q5841" i="5" s="1"/>
  <c r="G5841" i="5"/>
  <c r="F5841" i="5"/>
  <c r="E5841" i="5"/>
  <c r="D5841" i="5"/>
  <c r="P5841" i="5" s="1"/>
  <c r="C5841" i="5"/>
  <c r="B5841" i="5"/>
  <c r="A5841" i="5"/>
  <c r="Q5840" i="5"/>
  <c r="M5840" i="5"/>
  <c r="L5840" i="5"/>
  <c r="K5840" i="5"/>
  <c r="H5840" i="5"/>
  <c r="G5840" i="5"/>
  <c r="F5840" i="5"/>
  <c r="O5840" i="5" s="1"/>
  <c r="E5840" i="5"/>
  <c r="D5840" i="5"/>
  <c r="P5840" i="5" s="1"/>
  <c r="C5840" i="5"/>
  <c r="B5840" i="5"/>
  <c r="A5840" i="5"/>
  <c r="Q5839" i="5"/>
  <c r="P5839" i="5"/>
  <c r="L5839" i="5"/>
  <c r="K5839" i="5"/>
  <c r="J5839" i="5"/>
  <c r="R5839" i="5" s="1"/>
  <c r="I5839" i="5"/>
  <c r="H5839" i="5"/>
  <c r="G5839" i="5"/>
  <c r="M5839" i="5" s="1"/>
  <c r="F5839" i="5"/>
  <c r="O5839" i="5" s="1"/>
  <c r="E5839" i="5"/>
  <c r="D5839" i="5"/>
  <c r="C5839" i="5"/>
  <c r="B5839" i="5"/>
  <c r="A5839" i="5"/>
  <c r="O5838" i="5"/>
  <c r="M5838" i="5"/>
  <c r="L5838" i="5"/>
  <c r="I5838" i="5"/>
  <c r="H5838" i="5"/>
  <c r="Q5838" i="5" s="1"/>
  <c r="G5838" i="5"/>
  <c r="F5838" i="5"/>
  <c r="E5838" i="5"/>
  <c r="D5838" i="5"/>
  <c r="P5838" i="5" s="1"/>
  <c r="C5838" i="5"/>
  <c r="B5838" i="5"/>
  <c r="A5838" i="5"/>
  <c r="G5837" i="5"/>
  <c r="F5837" i="5"/>
  <c r="O5837" i="5" s="1"/>
  <c r="E5837" i="5"/>
  <c r="D5837" i="5"/>
  <c r="P5837" i="5" s="1"/>
  <c r="C5837" i="5"/>
  <c r="B5837" i="5"/>
  <c r="A5837" i="5"/>
  <c r="Q5836" i="5"/>
  <c r="O5836" i="5"/>
  <c r="M5836" i="5"/>
  <c r="L5836" i="5"/>
  <c r="K5836" i="5"/>
  <c r="J5836" i="5"/>
  <c r="I5836" i="5"/>
  <c r="H5836" i="5"/>
  <c r="G5836" i="5"/>
  <c r="F5836" i="5"/>
  <c r="E5836" i="5"/>
  <c r="D5836" i="5"/>
  <c r="P5836" i="5" s="1"/>
  <c r="C5836" i="5"/>
  <c r="B5836" i="5"/>
  <c r="A5836" i="5"/>
  <c r="O5835" i="5"/>
  <c r="J5835" i="5"/>
  <c r="I5835" i="5"/>
  <c r="H5835" i="5"/>
  <c r="Q5835" i="5" s="1"/>
  <c r="G5835" i="5"/>
  <c r="F5835" i="5"/>
  <c r="E5835" i="5"/>
  <c r="D5835" i="5"/>
  <c r="P5835" i="5" s="1"/>
  <c r="C5835" i="5"/>
  <c r="B5835" i="5"/>
  <c r="A5835" i="5"/>
  <c r="P5834" i="5"/>
  <c r="L5834" i="5"/>
  <c r="G5834" i="5"/>
  <c r="F5834" i="5"/>
  <c r="O5834" i="5" s="1"/>
  <c r="E5834" i="5"/>
  <c r="D5834" i="5"/>
  <c r="C5834" i="5"/>
  <c r="B5834" i="5"/>
  <c r="A5834" i="5"/>
  <c r="Q5833" i="5"/>
  <c r="O5833" i="5"/>
  <c r="L5833" i="5"/>
  <c r="K5833" i="5"/>
  <c r="J5833" i="5"/>
  <c r="I5833" i="5"/>
  <c r="R5833" i="5" s="1"/>
  <c r="H5833" i="5"/>
  <c r="G5833" i="5"/>
  <c r="M5833" i="5" s="1"/>
  <c r="F5833" i="5"/>
  <c r="E5833" i="5"/>
  <c r="D5833" i="5"/>
  <c r="P5833" i="5" s="1"/>
  <c r="C5833" i="5"/>
  <c r="B5833" i="5"/>
  <c r="A5833" i="5"/>
  <c r="P5832" i="5"/>
  <c r="O5832" i="5"/>
  <c r="L5832" i="5"/>
  <c r="G5832" i="5"/>
  <c r="F5832" i="5"/>
  <c r="E5832" i="5"/>
  <c r="D5832" i="5"/>
  <c r="C5832" i="5"/>
  <c r="B5832" i="5"/>
  <c r="A5832" i="5"/>
  <c r="M5831" i="5"/>
  <c r="L5831" i="5"/>
  <c r="K5831" i="5"/>
  <c r="J5831" i="5"/>
  <c r="G5831" i="5"/>
  <c r="F5831" i="5"/>
  <c r="O5831" i="5" s="1"/>
  <c r="E5831" i="5"/>
  <c r="D5831" i="5"/>
  <c r="P5831" i="5" s="1"/>
  <c r="C5831" i="5"/>
  <c r="B5831" i="5"/>
  <c r="A5831" i="5"/>
  <c r="Q5830" i="5"/>
  <c r="O5830" i="5"/>
  <c r="M5830" i="5"/>
  <c r="L5830" i="5"/>
  <c r="K5830" i="5"/>
  <c r="J5830" i="5"/>
  <c r="I5830" i="5"/>
  <c r="R5830" i="5" s="1"/>
  <c r="H5830" i="5"/>
  <c r="G5830" i="5"/>
  <c r="F5830" i="5"/>
  <c r="E5830" i="5"/>
  <c r="D5830" i="5"/>
  <c r="P5830" i="5" s="1"/>
  <c r="C5830" i="5"/>
  <c r="B5830" i="5"/>
  <c r="A5830" i="5"/>
  <c r="G5829" i="5"/>
  <c r="F5829" i="5"/>
  <c r="O5829" i="5" s="1"/>
  <c r="E5829" i="5"/>
  <c r="D5829" i="5"/>
  <c r="P5829" i="5" s="1"/>
  <c r="C5829" i="5"/>
  <c r="B5829" i="5"/>
  <c r="A5829" i="5"/>
  <c r="M5828" i="5"/>
  <c r="K5828" i="5"/>
  <c r="G5828" i="5"/>
  <c r="F5828" i="5"/>
  <c r="O5828" i="5" s="1"/>
  <c r="E5828" i="5"/>
  <c r="D5828" i="5"/>
  <c r="P5828" i="5" s="1"/>
  <c r="C5828" i="5"/>
  <c r="B5828" i="5"/>
  <c r="A5828" i="5"/>
  <c r="Q5827" i="5"/>
  <c r="O5827" i="5"/>
  <c r="L5827" i="5"/>
  <c r="K5827" i="5"/>
  <c r="J5827" i="5"/>
  <c r="I5827" i="5"/>
  <c r="R5827" i="5" s="1"/>
  <c r="H5827" i="5"/>
  <c r="G5827" i="5"/>
  <c r="M5827" i="5" s="1"/>
  <c r="F5827" i="5"/>
  <c r="E5827" i="5"/>
  <c r="D5827" i="5"/>
  <c r="P5827" i="5" s="1"/>
  <c r="C5827" i="5"/>
  <c r="B5827" i="5"/>
  <c r="A5827" i="5"/>
  <c r="P5826" i="5"/>
  <c r="O5826" i="5"/>
  <c r="G5826" i="5"/>
  <c r="F5826" i="5"/>
  <c r="E5826" i="5"/>
  <c r="D5826" i="5"/>
  <c r="C5826" i="5"/>
  <c r="B5826" i="5"/>
  <c r="A5826" i="5"/>
  <c r="M5825" i="5"/>
  <c r="G5825" i="5"/>
  <c r="F5825" i="5"/>
  <c r="O5825" i="5" s="1"/>
  <c r="E5825" i="5"/>
  <c r="D5825" i="5"/>
  <c r="P5825" i="5" s="1"/>
  <c r="C5825" i="5"/>
  <c r="B5825" i="5"/>
  <c r="A5825" i="5"/>
  <c r="P5824" i="5"/>
  <c r="O5824" i="5"/>
  <c r="L5824" i="5"/>
  <c r="K5824" i="5"/>
  <c r="J5824" i="5"/>
  <c r="I5824" i="5"/>
  <c r="R5824" i="5" s="1"/>
  <c r="H5824" i="5"/>
  <c r="Q5824" i="5" s="1"/>
  <c r="G5824" i="5"/>
  <c r="M5824" i="5" s="1"/>
  <c r="F5824" i="5"/>
  <c r="E5824" i="5"/>
  <c r="D5824" i="5"/>
  <c r="C5824" i="5"/>
  <c r="B5824" i="5"/>
  <c r="A5824" i="5"/>
  <c r="M5823" i="5"/>
  <c r="G5823" i="5"/>
  <c r="F5823" i="5"/>
  <c r="O5823" i="5" s="1"/>
  <c r="E5823" i="5"/>
  <c r="D5823" i="5"/>
  <c r="P5823" i="5" s="1"/>
  <c r="C5823" i="5"/>
  <c r="B5823" i="5"/>
  <c r="A5823" i="5"/>
  <c r="P5822" i="5"/>
  <c r="G5822" i="5"/>
  <c r="F5822" i="5"/>
  <c r="O5822" i="5" s="1"/>
  <c r="E5822" i="5"/>
  <c r="D5822" i="5"/>
  <c r="C5822" i="5"/>
  <c r="B5822" i="5"/>
  <c r="A5822" i="5"/>
  <c r="Q5821" i="5"/>
  <c r="P5821" i="5"/>
  <c r="L5821" i="5"/>
  <c r="K5821" i="5"/>
  <c r="J5821" i="5"/>
  <c r="R5821" i="5" s="1"/>
  <c r="I5821" i="5"/>
  <c r="H5821" i="5"/>
  <c r="G5821" i="5"/>
  <c r="M5821" i="5" s="1"/>
  <c r="F5821" i="5"/>
  <c r="O5821" i="5" s="1"/>
  <c r="E5821" i="5"/>
  <c r="D5821" i="5"/>
  <c r="C5821" i="5"/>
  <c r="B5821" i="5"/>
  <c r="A5821" i="5"/>
  <c r="O5820" i="5"/>
  <c r="G5820" i="5"/>
  <c r="M5820" i="5" s="1"/>
  <c r="F5820" i="5"/>
  <c r="E5820" i="5"/>
  <c r="D5820" i="5"/>
  <c r="P5820" i="5" s="1"/>
  <c r="C5820" i="5"/>
  <c r="B5820" i="5"/>
  <c r="A5820" i="5"/>
  <c r="M5819" i="5"/>
  <c r="G5819" i="5"/>
  <c r="K5819" i="5" s="1"/>
  <c r="F5819" i="5"/>
  <c r="O5819" i="5" s="1"/>
  <c r="E5819" i="5"/>
  <c r="D5819" i="5"/>
  <c r="P5819" i="5" s="1"/>
  <c r="C5819" i="5"/>
  <c r="B5819" i="5"/>
  <c r="A5819" i="5"/>
  <c r="Q5818" i="5"/>
  <c r="O5818" i="5"/>
  <c r="L5818" i="5"/>
  <c r="K5818" i="5"/>
  <c r="J5818" i="5"/>
  <c r="I5818" i="5"/>
  <c r="R5818" i="5" s="1"/>
  <c r="H5818" i="5"/>
  <c r="G5818" i="5"/>
  <c r="M5818" i="5" s="1"/>
  <c r="F5818" i="5"/>
  <c r="E5818" i="5"/>
  <c r="D5818" i="5"/>
  <c r="P5818" i="5" s="1"/>
  <c r="C5818" i="5"/>
  <c r="B5818" i="5"/>
  <c r="A5818" i="5"/>
  <c r="G5817" i="5"/>
  <c r="F5817" i="5"/>
  <c r="O5817" i="5" s="1"/>
  <c r="E5817" i="5"/>
  <c r="D5817" i="5"/>
  <c r="P5817" i="5" s="1"/>
  <c r="C5817" i="5"/>
  <c r="B5817" i="5"/>
  <c r="A5817" i="5"/>
  <c r="P5816" i="5"/>
  <c r="G5816" i="5"/>
  <c r="F5816" i="5"/>
  <c r="O5816" i="5" s="1"/>
  <c r="E5816" i="5"/>
  <c r="D5816" i="5"/>
  <c r="C5816" i="5"/>
  <c r="B5816" i="5"/>
  <c r="A5816" i="5"/>
  <c r="Q5815" i="5"/>
  <c r="O5815" i="5"/>
  <c r="M5815" i="5"/>
  <c r="L5815" i="5"/>
  <c r="K5815" i="5"/>
  <c r="J5815" i="5"/>
  <c r="I5815" i="5"/>
  <c r="H5815" i="5"/>
  <c r="G5815" i="5"/>
  <c r="F5815" i="5"/>
  <c r="E5815" i="5"/>
  <c r="D5815" i="5"/>
  <c r="P5815" i="5" s="1"/>
  <c r="C5815" i="5"/>
  <c r="B5815" i="5"/>
  <c r="N5815" i="5" s="1"/>
  <c r="A5815" i="5"/>
  <c r="O5814" i="5"/>
  <c r="H5814" i="5"/>
  <c r="Q5814" i="5" s="1"/>
  <c r="G5814" i="5"/>
  <c r="F5814" i="5"/>
  <c r="E5814" i="5"/>
  <c r="D5814" i="5"/>
  <c r="P5814" i="5" s="1"/>
  <c r="C5814" i="5"/>
  <c r="B5814" i="5"/>
  <c r="A5814" i="5"/>
  <c r="M5813" i="5"/>
  <c r="J5813" i="5"/>
  <c r="G5813" i="5"/>
  <c r="L5813" i="5" s="1"/>
  <c r="F5813" i="5"/>
  <c r="O5813" i="5" s="1"/>
  <c r="E5813" i="5"/>
  <c r="D5813" i="5"/>
  <c r="P5813" i="5" s="1"/>
  <c r="C5813" i="5"/>
  <c r="B5813" i="5"/>
  <c r="A5813" i="5"/>
  <c r="P5812" i="5"/>
  <c r="O5812" i="5"/>
  <c r="L5812" i="5"/>
  <c r="K5812" i="5"/>
  <c r="J5812" i="5"/>
  <c r="I5812" i="5"/>
  <c r="H5812" i="5"/>
  <c r="Q5812" i="5" s="1"/>
  <c r="G5812" i="5"/>
  <c r="M5812" i="5" s="1"/>
  <c r="F5812" i="5"/>
  <c r="E5812" i="5"/>
  <c r="D5812" i="5"/>
  <c r="C5812" i="5"/>
  <c r="B5812" i="5"/>
  <c r="N5812" i="5" s="1"/>
  <c r="A5812" i="5"/>
  <c r="M5811" i="5"/>
  <c r="H5811" i="5"/>
  <c r="Q5811" i="5" s="1"/>
  <c r="G5811" i="5"/>
  <c r="J5811" i="5" s="1"/>
  <c r="F5811" i="5"/>
  <c r="O5811" i="5" s="1"/>
  <c r="E5811" i="5"/>
  <c r="D5811" i="5"/>
  <c r="P5811" i="5" s="1"/>
  <c r="C5811" i="5"/>
  <c r="B5811" i="5"/>
  <c r="A5811" i="5"/>
  <c r="M5810" i="5"/>
  <c r="L5810" i="5"/>
  <c r="K5810" i="5"/>
  <c r="H5810" i="5"/>
  <c r="Q5810" i="5" s="1"/>
  <c r="G5810" i="5"/>
  <c r="F5810" i="5"/>
  <c r="O5810" i="5" s="1"/>
  <c r="E5810" i="5"/>
  <c r="D5810" i="5"/>
  <c r="P5810" i="5" s="1"/>
  <c r="C5810" i="5"/>
  <c r="B5810" i="5"/>
  <c r="A5810" i="5"/>
  <c r="Q5809" i="5"/>
  <c r="P5809" i="5"/>
  <c r="M5809" i="5"/>
  <c r="L5809" i="5"/>
  <c r="K5809" i="5"/>
  <c r="R5809" i="5" s="1"/>
  <c r="J5809" i="5"/>
  <c r="I5809" i="5"/>
  <c r="H5809" i="5"/>
  <c r="G5809" i="5"/>
  <c r="F5809" i="5"/>
  <c r="O5809" i="5" s="1"/>
  <c r="E5809" i="5"/>
  <c r="D5809" i="5"/>
  <c r="C5809" i="5"/>
  <c r="B5809" i="5"/>
  <c r="N5809" i="5" s="1"/>
  <c r="A5809" i="5"/>
  <c r="O5808" i="5"/>
  <c r="M5808" i="5"/>
  <c r="L5808" i="5"/>
  <c r="I5808" i="5"/>
  <c r="H5808" i="5"/>
  <c r="Q5808" i="5" s="1"/>
  <c r="G5808" i="5"/>
  <c r="F5808" i="5"/>
  <c r="E5808" i="5"/>
  <c r="D5808" i="5"/>
  <c r="P5808" i="5" s="1"/>
  <c r="C5808" i="5"/>
  <c r="B5808" i="5"/>
  <c r="A5808" i="5"/>
  <c r="M5807" i="5"/>
  <c r="L5807" i="5"/>
  <c r="K5807" i="5"/>
  <c r="J5807" i="5"/>
  <c r="G5807" i="5"/>
  <c r="F5807" i="5"/>
  <c r="O5807" i="5" s="1"/>
  <c r="E5807" i="5"/>
  <c r="D5807" i="5"/>
  <c r="P5807" i="5" s="1"/>
  <c r="C5807" i="5"/>
  <c r="B5807" i="5"/>
  <c r="A5807" i="5"/>
  <c r="Q5806" i="5"/>
  <c r="P5806" i="5"/>
  <c r="O5806" i="5"/>
  <c r="L5806" i="5"/>
  <c r="K5806" i="5"/>
  <c r="J5806" i="5"/>
  <c r="I5806" i="5"/>
  <c r="R5806" i="5" s="1"/>
  <c r="H5806" i="5"/>
  <c r="G5806" i="5"/>
  <c r="M5806" i="5" s="1"/>
  <c r="F5806" i="5"/>
  <c r="E5806" i="5"/>
  <c r="D5806" i="5"/>
  <c r="C5806" i="5"/>
  <c r="B5806" i="5"/>
  <c r="A5806" i="5"/>
  <c r="O5805" i="5"/>
  <c r="M5805" i="5"/>
  <c r="J5805" i="5"/>
  <c r="I5805" i="5"/>
  <c r="H5805" i="5"/>
  <c r="Q5805" i="5" s="1"/>
  <c r="G5805" i="5"/>
  <c r="F5805" i="5"/>
  <c r="E5805" i="5"/>
  <c r="D5805" i="5"/>
  <c r="P5805" i="5" s="1"/>
  <c r="C5805" i="5"/>
  <c r="B5805" i="5"/>
  <c r="A5805" i="5"/>
  <c r="P5804" i="5"/>
  <c r="G5804" i="5"/>
  <c r="F5804" i="5"/>
  <c r="O5804" i="5" s="1"/>
  <c r="E5804" i="5"/>
  <c r="D5804" i="5"/>
  <c r="C5804" i="5"/>
  <c r="B5804" i="5"/>
  <c r="A5804" i="5"/>
  <c r="Q5803" i="5"/>
  <c r="O5803" i="5"/>
  <c r="M5803" i="5"/>
  <c r="L5803" i="5"/>
  <c r="K5803" i="5"/>
  <c r="J5803" i="5"/>
  <c r="I5803" i="5"/>
  <c r="R5803" i="5" s="1"/>
  <c r="H5803" i="5"/>
  <c r="G5803" i="5"/>
  <c r="F5803" i="5"/>
  <c r="E5803" i="5"/>
  <c r="D5803" i="5"/>
  <c r="P5803" i="5" s="1"/>
  <c r="C5803" i="5"/>
  <c r="B5803" i="5"/>
  <c r="A5803" i="5"/>
  <c r="P5802" i="5"/>
  <c r="O5802" i="5"/>
  <c r="L5802" i="5"/>
  <c r="I5802" i="5"/>
  <c r="H5802" i="5"/>
  <c r="Q5802" i="5" s="1"/>
  <c r="G5802" i="5"/>
  <c r="F5802" i="5"/>
  <c r="E5802" i="5"/>
  <c r="D5802" i="5"/>
  <c r="C5802" i="5"/>
  <c r="B5802" i="5"/>
  <c r="A5802" i="5"/>
  <c r="G5801" i="5"/>
  <c r="F5801" i="5"/>
  <c r="O5801" i="5" s="1"/>
  <c r="E5801" i="5"/>
  <c r="D5801" i="5"/>
  <c r="P5801" i="5" s="1"/>
  <c r="C5801" i="5"/>
  <c r="B5801" i="5"/>
  <c r="A5801" i="5"/>
  <c r="O5800" i="5"/>
  <c r="L5800" i="5"/>
  <c r="K5800" i="5"/>
  <c r="J5800" i="5"/>
  <c r="I5800" i="5"/>
  <c r="H5800" i="5"/>
  <c r="Q5800" i="5" s="1"/>
  <c r="G5800" i="5"/>
  <c r="M5800" i="5" s="1"/>
  <c r="F5800" i="5"/>
  <c r="E5800" i="5"/>
  <c r="D5800" i="5"/>
  <c r="P5800" i="5" s="1"/>
  <c r="C5800" i="5"/>
  <c r="B5800" i="5"/>
  <c r="A5800" i="5"/>
  <c r="G5799" i="5"/>
  <c r="F5799" i="5"/>
  <c r="O5799" i="5" s="1"/>
  <c r="E5799" i="5"/>
  <c r="D5799" i="5"/>
  <c r="P5799" i="5" s="1"/>
  <c r="C5799" i="5"/>
  <c r="B5799" i="5"/>
  <c r="A5799" i="5"/>
  <c r="M5798" i="5"/>
  <c r="L5798" i="5"/>
  <c r="K5798" i="5"/>
  <c r="G5798" i="5"/>
  <c r="H5798" i="5" s="1"/>
  <c r="Q5798" i="5" s="1"/>
  <c r="F5798" i="5"/>
  <c r="O5798" i="5" s="1"/>
  <c r="E5798" i="5"/>
  <c r="D5798" i="5"/>
  <c r="P5798" i="5" s="1"/>
  <c r="C5798" i="5"/>
  <c r="B5798" i="5"/>
  <c r="A5798" i="5"/>
  <c r="Q5797" i="5"/>
  <c r="M5797" i="5"/>
  <c r="L5797" i="5"/>
  <c r="K5797" i="5"/>
  <c r="J5797" i="5"/>
  <c r="R5797" i="5" s="1"/>
  <c r="I5797" i="5"/>
  <c r="H5797" i="5"/>
  <c r="G5797" i="5"/>
  <c r="F5797" i="5"/>
  <c r="O5797" i="5" s="1"/>
  <c r="E5797" i="5"/>
  <c r="D5797" i="5"/>
  <c r="P5797" i="5" s="1"/>
  <c r="C5797" i="5"/>
  <c r="B5797" i="5"/>
  <c r="N5797" i="5" s="1"/>
  <c r="A5797" i="5"/>
  <c r="O5796" i="5"/>
  <c r="G5796" i="5"/>
  <c r="F5796" i="5"/>
  <c r="E5796" i="5"/>
  <c r="D5796" i="5"/>
  <c r="P5796" i="5" s="1"/>
  <c r="C5796" i="5"/>
  <c r="B5796" i="5"/>
  <c r="A5796" i="5"/>
  <c r="G5795" i="5"/>
  <c r="F5795" i="5"/>
  <c r="O5795" i="5" s="1"/>
  <c r="E5795" i="5"/>
  <c r="D5795" i="5"/>
  <c r="P5795" i="5" s="1"/>
  <c r="C5795" i="5"/>
  <c r="B5795" i="5"/>
  <c r="A5795" i="5"/>
  <c r="Q5794" i="5"/>
  <c r="O5794" i="5"/>
  <c r="L5794" i="5"/>
  <c r="K5794" i="5"/>
  <c r="J5794" i="5"/>
  <c r="I5794" i="5"/>
  <c r="H5794" i="5"/>
  <c r="G5794" i="5"/>
  <c r="M5794" i="5" s="1"/>
  <c r="F5794" i="5"/>
  <c r="E5794" i="5"/>
  <c r="D5794" i="5"/>
  <c r="P5794" i="5" s="1"/>
  <c r="C5794" i="5"/>
  <c r="B5794" i="5"/>
  <c r="A5794" i="5"/>
  <c r="G5793" i="5"/>
  <c r="M5793" i="5" s="1"/>
  <c r="F5793" i="5"/>
  <c r="O5793" i="5" s="1"/>
  <c r="E5793" i="5"/>
  <c r="D5793" i="5"/>
  <c r="P5793" i="5" s="1"/>
  <c r="C5793" i="5"/>
  <c r="B5793" i="5"/>
  <c r="A5793" i="5"/>
  <c r="P5792" i="5"/>
  <c r="G5792" i="5"/>
  <c r="M5792" i="5" s="1"/>
  <c r="F5792" i="5"/>
  <c r="O5792" i="5" s="1"/>
  <c r="E5792" i="5"/>
  <c r="D5792" i="5"/>
  <c r="C5792" i="5"/>
  <c r="B5792" i="5"/>
  <c r="A5792" i="5"/>
  <c r="Q5791" i="5"/>
  <c r="O5791" i="5"/>
  <c r="M5791" i="5"/>
  <c r="L5791" i="5"/>
  <c r="K5791" i="5"/>
  <c r="J5791" i="5"/>
  <c r="I5791" i="5"/>
  <c r="R5791" i="5" s="1"/>
  <c r="H5791" i="5"/>
  <c r="G5791" i="5"/>
  <c r="F5791" i="5"/>
  <c r="E5791" i="5"/>
  <c r="D5791" i="5"/>
  <c r="P5791" i="5" s="1"/>
  <c r="C5791" i="5"/>
  <c r="B5791" i="5"/>
  <c r="N5791" i="5" s="1"/>
  <c r="A5791" i="5"/>
  <c r="P5790" i="5"/>
  <c r="O5790" i="5"/>
  <c r="G5790" i="5"/>
  <c r="F5790" i="5"/>
  <c r="E5790" i="5"/>
  <c r="D5790" i="5"/>
  <c r="C5790" i="5"/>
  <c r="B5790" i="5"/>
  <c r="A5790" i="5"/>
  <c r="M5789" i="5"/>
  <c r="J5789" i="5"/>
  <c r="G5789" i="5"/>
  <c r="L5789" i="5" s="1"/>
  <c r="F5789" i="5"/>
  <c r="O5789" i="5" s="1"/>
  <c r="E5789" i="5"/>
  <c r="D5789" i="5"/>
  <c r="P5789" i="5" s="1"/>
  <c r="C5789" i="5"/>
  <c r="B5789" i="5"/>
  <c r="A5789" i="5"/>
  <c r="P5788" i="5"/>
  <c r="O5788" i="5"/>
  <c r="L5788" i="5"/>
  <c r="K5788" i="5"/>
  <c r="J5788" i="5"/>
  <c r="I5788" i="5"/>
  <c r="H5788" i="5"/>
  <c r="Q5788" i="5" s="1"/>
  <c r="G5788" i="5"/>
  <c r="M5788" i="5" s="1"/>
  <c r="F5788" i="5"/>
  <c r="E5788" i="5"/>
  <c r="D5788" i="5"/>
  <c r="C5788" i="5"/>
  <c r="B5788" i="5"/>
  <c r="N5788" i="5" s="1"/>
  <c r="A5788" i="5"/>
  <c r="O5787" i="5"/>
  <c r="M5787" i="5"/>
  <c r="H5787" i="5"/>
  <c r="Q5787" i="5" s="1"/>
  <c r="G5787" i="5"/>
  <c r="J5787" i="5" s="1"/>
  <c r="F5787" i="5"/>
  <c r="E5787" i="5"/>
  <c r="D5787" i="5"/>
  <c r="P5787" i="5" s="1"/>
  <c r="C5787" i="5"/>
  <c r="B5787" i="5"/>
  <c r="A5787" i="5"/>
  <c r="P5786" i="5"/>
  <c r="M5786" i="5"/>
  <c r="L5786" i="5"/>
  <c r="K5786" i="5"/>
  <c r="H5786" i="5"/>
  <c r="Q5786" i="5" s="1"/>
  <c r="G5786" i="5"/>
  <c r="F5786" i="5"/>
  <c r="O5786" i="5" s="1"/>
  <c r="E5786" i="5"/>
  <c r="D5786" i="5"/>
  <c r="C5786" i="5"/>
  <c r="B5786" i="5"/>
  <c r="A5786" i="5"/>
  <c r="Q5785" i="5"/>
  <c r="P5785" i="5"/>
  <c r="M5785" i="5"/>
  <c r="L5785" i="5"/>
  <c r="K5785" i="5"/>
  <c r="R5785" i="5" s="1"/>
  <c r="J5785" i="5"/>
  <c r="I5785" i="5"/>
  <c r="H5785" i="5"/>
  <c r="G5785" i="5"/>
  <c r="F5785" i="5"/>
  <c r="O5785" i="5" s="1"/>
  <c r="E5785" i="5"/>
  <c r="D5785" i="5"/>
  <c r="C5785" i="5"/>
  <c r="B5785" i="5"/>
  <c r="A5785" i="5"/>
  <c r="O5784" i="5"/>
  <c r="M5784" i="5"/>
  <c r="L5784" i="5"/>
  <c r="I5784" i="5"/>
  <c r="H5784" i="5"/>
  <c r="Q5784" i="5" s="1"/>
  <c r="G5784" i="5"/>
  <c r="F5784" i="5"/>
  <c r="E5784" i="5"/>
  <c r="D5784" i="5"/>
  <c r="P5784" i="5" s="1"/>
  <c r="C5784" i="5"/>
  <c r="B5784" i="5"/>
  <c r="A5784" i="5"/>
  <c r="M5783" i="5"/>
  <c r="L5783" i="5"/>
  <c r="K5783" i="5"/>
  <c r="J5783" i="5"/>
  <c r="G5783" i="5"/>
  <c r="F5783" i="5"/>
  <c r="O5783" i="5" s="1"/>
  <c r="E5783" i="5"/>
  <c r="D5783" i="5"/>
  <c r="P5783" i="5" s="1"/>
  <c r="C5783" i="5"/>
  <c r="B5783" i="5"/>
  <c r="A5783" i="5"/>
  <c r="Q5782" i="5"/>
  <c r="P5782" i="5"/>
  <c r="O5782" i="5"/>
  <c r="L5782" i="5"/>
  <c r="K5782" i="5"/>
  <c r="J5782" i="5"/>
  <c r="I5782" i="5"/>
  <c r="H5782" i="5"/>
  <c r="G5782" i="5"/>
  <c r="M5782" i="5" s="1"/>
  <c r="F5782" i="5"/>
  <c r="E5782" i="5"/>
  <c r="D5782" i="5"/>
  <c r="C5782" i="5"/>
  <c r="B5782" i="5"/>
  <c r="N5782" i="5" s="1"/>
  <c r="A5782" i="5"/>
  <c r="O5781" i="5"/>
  <c r="M5781" i="5"/>
  <c r="J5781" i="5"/>
  <c r="I5781" i="5"/>
  <c r="H5781" i="5"/>
  <c r="Q5781" i="5" s="1"/>
  <c r="G5781" i="5"/>
  <c r="F5781" i="5"/>
  <c r="E5781" i="5"/>
  <c r="D5781" i="5"/>
  <c r="P5781" i="5" s="1"/>
  <c r="C5781" i="5"/>
  <c r="B5781" i="5"/>
  <c r="A5781" i="5"/>
  <c r="P5780" i="5"/>
  <c r="G5780" i="5"/>
  <c r="F5780" i="5"/>
  <c r="O5780" i="5" s="1"/>
  <c r="E5780" i="5"/>
  <c r="D5780" i="5"/>
  <c r="C5780" i="5"/>
  <c r="B5780" i="5"/>
  <c r="A5780" i="5"/>
  <c r="Q5779" i="5"/>
  <c r="P5779" i="5"/>
  <c r="O5779" i="5"/>
  <c r="M5779" i="5"/>
  <c r="L5779" i="5"/>
  <c r="K5779" i="5"/>
  <c r="J5779" i="5"/>
  <c r="I5779" i="5"/>
  <c r="H5779" i="5"/>
  <c r="G5779" i="5"/>
  <c r="F5779" i="5"/>
  <c r="E5779" i="5"/>
  <c r="D5779" i="5"/>
  <c r="C5779" i="5"/>
  <c r="B5779" i="5"/>
  <c r="A5779" i="5"/>
  <c r="P5778" i="5"/>
  <c r="O5778" i="5"/>
  <c r="L5778" i="5"/>
  <c r="I5778" i="5"/>
  <c r="H5778" i="5"/>
  <c r="Q5778" i="5" s="1"/>
  <c r="G5778" i="5"/>
  <c r="F5778" i="5"/>
  <c r="E5778" i="5"/>
  <c r="D5778" i="5"/>
  <c r="C5778" i="5"/>
  <c r="B5778" i="5"/>
  <c r="A5778" i="5"/>
  <c r="G5777" i="5"/>
  <c r="F5777" i="5"/>
  <c r="O5777" i="5" s="1"/>
  <c r="E5777" i="5"/>
  <c r="D5777" i="5"/>
  <c r="P5777" i="5" s="1"/>
  <c r="C5777" i="5"/>
  <c r="B5777" i="5"/>
  <c r="A5777" i="5"/>
  <c r="O5776" i="5"/>
  <c r="L5776" i="5"/>
  <c r="K5776" i="5"/>
  <c r="J5776" i="5"/>
  <c r="I5776" i="5"/>
  <c r="H5776" i="5"/>
  <c r="Q5776" i="5" s="1"/>
  <c r="G5776" i="5"/>
  <c r="M5776" i="5" s="1"/>
  <c r="F5776" i="5"/>
  <c r="E5776" i="5"/>
  <c r="D5776" i="5"/>
  <c r="P5776" i="5" s="1"/>
  <c r="C5776" i="5"/>
  <c r="B5776" i="5"/>
  <c r="A5776" i="5"/>
  <c r="O5775" i="5"/>
  <c r="G5775" i="5"/>
  <c r="F5775" i="5"/>
  <c r="E5775" i="5"/>
  <c r="D5775" i="5"/>
  <c r="P5775" i="5" s="1"/>
  <c r="C5775" i="5"/>
  <c r="B5775" i="5"/>
  <c r="A5775" i="5"/>
  <c r="M5774" i="5"/>
  <c r="L5774" i="5"/>
  <c r="K5774" i="5"/>
  <c r="G5774" i="5"/>
  <c r="H5774" i="5" s="1"/>
  <c r="Q5774" i="5" s="1"/>
  <c r="F5774" i="5"/>
  <c r="O5774" i="5" s="1"/>
  <c r="E5774" i="5"/>
  <c r="D5774" i="5"/>
  <c r="P5774" i="5" s="1"/>
  <c r="C5774" i="5"/>
  <c r="B5774" i="5"/>
  <c r="A5774" i="5"/>
  <c r="R5773" i="5"/>
  <c r="Q5773" i="5"/>
  <c r="M5773" i="5"/>
  <c r="L5773" i="5"/>
  <c r="K5773" i="5"/>
  <c r="J5773" i="5"/>
  <c r="I5773" i="5"/>
  <c r="H5773" i="5"/>
  <c r="G5773" i="5"/>
  <c r="F5773" i="5"/>
  <c r="O5773" i="5" s="1"/>
  <c r="E5773" i="5"/>
  <c r="D5773" i="5"/>
  <c r="P5773" i="5" s="1"/>
  <c r="C5773" i="5"/>
  <c r="B5773" i="5"/>
  <c r="N5773" i="5" s="1"/>
  <c r="A5773" i="5"/>
  <c r="O5772" i="5"/>
  <c r="M5772" i="5"/>
  <c r="L5772" i="5"/>
  <c r="G5772" i="5"/>
  <c r="F5772" i="5"/>
  <c r="E5772" i="5"/>
  <c r="D5772" i="5"/>
  <c r="P5772" i="5" s="1"/>
  <c r="C5772" i="5"/>
  <c r="B5772" i="5"/>
  <c r="A5772" i="5"/>
  <c r="M5771" i="5"/>
  <c r="L5771" i="5"/>
  <c r="G5771" i="5"/>
  <c r="K5771" i="5" s="1"/>
  <c r="F5771" i="5"/>
  <c r="O5771" i="5" s="1"/>
  <c r="E5771" i="5"/>
  <c r="D5771" i="5"/>
  <c r="P5771" i="5" s="1"/>
  <c r="C5771" i="5"/>
  <c r="B5771" i="5"/>
  <c r="A5771" i="5"/>
  <c r="Q5770" i="5"/>
  <c r="O5770" i="5"/>
  <c r="L5770" i="5"/>
  <c r="K5770" i="5"/>
  <c r="J5770" i="5"/>
  <c r="I5770" i="5"/>
  <c r="R5770" i="5" s="1"/>
  <c r="H5770" i="5"/>
  <c r="G5770" i="5"/>
  <c r="M5770" i="5" s="1"/>
  <c r="F5770" i="5"/>
  <c r="E5770" i="5"/>
  <c r="D5770" i="5"/>
  <c r="P5770" i="5" s="1"/>
  <c r="C5770" i="5"/>
  <c r="B5770" i="5"/>
  <c r="A5770" i="5"/>
  <c r="M5769" i="5"/>
  <c r="J5769" i="5"/>
  <c r="I5769" i="5"/>
  <c r="H5769" i="5"/>
  <c r="Q5769" i="5" s="1"/>
  <c r="G5769" i="5"/>
  <c r="F5769" i="5"/>
  <c r="O5769" i="5" s="1"/>
  <c r="E5769" i="5"/>
  <c r="D5769" i="5"/>
  <c r="P5769" i="5" s="1"/>
  <c r="C5769" i="5"/>
  <c r="B5769" i="5"/>
  <c r="A5769" i="5"/>
  <c r="Q5768" i="5"/>
  <c r="P5768" i="5"/>
  <c r="M5768" i="5"/>
  <c r="H5768" i="5"/>
  <c r="G5768" i="5"/>
  <c r="F5768" i="5"/>
  <c r="O5768" i="5" s="1"/>
  <c r="E5768" i="5"/>
  <c r="D5768" i="5"/>
  <c r="C5768" i="5"/>
  <c r="B5768" i="5"/>
  <c r="A5768" i="5"/>
  <c r="Q5767" i="5"/>
  <c r="O5767" i="5"/>
  <c r="M5767" i="5"/>
  <c r="L5767" i="5"/>
  <c r="K5767" i="5"/>
  <c r="J5767" i="5"/>
  <c r="I5767" i="5"/>
  <c r="H5767" i="5"/>
  <c r="G5767" i="5"/>
  <c r="F5767" i="5"/>
  <c r="E5767" i="5"/>
  <c r="D5767" i="5"/>
  <c r="P5767" i="5" s="1"/>
  <c r="C5767" i="5"/>
  <c r="B5767" i="5"/>
  <c r="N5767" i="5" s="1"/>
  <c r="A5767" i="5"/>
  <c r="O5766" i="5"/>
  <c r="I5766" i="5"/>
  <c r="H5766" i="5"/>
  <c r="Q5766" i="5" s="1"/>
  <c r="G5766" i="5"/>
  <c r="F5766" i="5"/>
  <c r="E5766" i="5"/>
  <c r="D5766" i="5"/>
  <c r="P5766" i="5" s="1"/>
  <c r="C5766" i="5"/>
  <c r="B5766" i="5"/>
  <c r="A5766" i="5"/>
  <c r="M5765" i="5"/>
  <c r="J5765" i="5"/>
  <c r="G5765" i="5"/>
  <c r="F5765" i="5"/>
  <c r="O5765" i="5" s="1"/>
  <c r="E5765" i="5"/>
  <c r="D5765" i="5"/>
  <c r="P5765" i="5" s="1"/>
  <c r="C5765" i="5"/>
  <c r="B5765" i="5"/>
  <c r="A5765" i="5"/>
  <c r="P5764" i="5"/>
  <c r="O5764" i="5"/>
  <c r="L5764" i="5"/>
  <c r="K5764" i="5"/>
  <c r="J5764" i="5"/>
  <c r="I5764" i="5"/>
  <c r="H5764" i="5"/>
  <c r="Q5764" i="5" s="1"/>
  <c r="G5764" i="5"/>
  <c r="M5764" i="5" s="1"/>
  <c r="F5764" i="5"/>
  <c r="E5764" i="5"/>
  <c r="D5764" i="5"/>
  <c r="C5764" i="5"/>
  <c r="B5764" i="5"/>
  <c r="A5764" i="5"/>
  <c r="O5763" i="5"/>
  <c r="G5763" i="5"/>
  <c r="F5763" i="5"/>
  <c r="E5763" i="5"/>
  <c r="D5763" i="5"/>
  <c r="P5763" i="5" s="1"/>
  <c r="C5763" i="5"/>
  <c r="B5763" i="5"/>
  <c r="A5763" i="5"/>
  <c r="M5762" i="5"/>
  <c r="L5762" i="5"/>
  <c r="K5762" i="5"/>
  <c r="H5762" i="5"/>
  <c r="Q5762" i="5" s="1"/>
  <c r="G5762" i="5"/>
  <c r="F5762" i="5"/>
  <c r="O5762" i="5" s="1"/>
  <c r="E5762" i="5"/>
  <c r="D5762" i="5"/>
  <c r="P5762" i="5" s="1"/>
  <c r="C5762" i="5"/>
  <c r="B5762" i="5"/>
  <c r="A5762" i="5"/>
  <c r="Q5761" i="5"/>
  <c r="M5761" i="5"/>
  <c r="L5761" i="5"/>
  <c r="K5761" i="5"/>
  <c r="R5761" i="5" s="1"/>
  <c r="J5761" i="5"/>
  <c r="I5761" i="5"/>
  <c r="H5761" i="5"/>
  <c r="G5761" i="5"/>
  <c r="F5761" i="5"/>
  <c r="O5761" i="5" s="1"/>
  <c r="E5761" i="5"/>
  <c r="D5761" i="5"/>
  <c r="P5761" i="5" s="1"/>
  <c r="C5761" i="5"/>
  <c r="B5761" i="5"/>
  <c r="A5761" i="5"/>
  <c r="O5760" i="5"/>
  <c r="M5760" i="5"/>
  <c r="L5760" i="5"/>
  <c r="I5760" i="5"/>
  <c r="H5760" i="5"/>
  <c r="Q5760" i="5" s="1"/>
  <c r="G5760" i="5"/>
  <c r="F5760" i="5"/>
  <c r="E5760" i="5"/>
  <c r="D5760" i="5"/>
  <c r="P5760" i="5" s="1"/>
  <c r="C5760" i="5"/>
  <c r="B5760" i="5"/>
  <c r="A5760" i="5"/>
  <c r="M5759" i="5"/>
  <c r="L5759" i="5"/>
  <c r="K5759" i="5"/>
  <c r="J5759" i="5"/>
  <c r="G5759" i="5"/>
  <c r="F5759" i="5"/>
  <c r="O5759" i="5" s="1"/>
  <c r="E5759" i="5"/>
  <c r="D5759" i="5"/>
  <c r="P5759" i="5" s="1"/>
  <c r="C5759" i="5"/>
  <c r="B5759" i="5"/>
  <c r="A5759" i="5"/>
  <c r="Q5758" i="5"/>
  <c r="P5758" i="5"/>
  <c r="O5758" i="5"/>
  <c r="L5758" i="5"/>
  <c r="K5758" i="5"/>
  <c r="J5758" i="5"/>
  <c r="I5758" i="5"/>
  <c r="R5758" i="5" s="1"/>
  <c r="H5758" i="5"/>
  <c r="G5758" i="5"/>
  <c r="M5758" i="5" s="1"/>
  <c r="F5758" i="5"/>
  <c r="E5758" i="5"/>
  <c r="D5758" i="5"/>
  <c r="C5758" i="5"/>
  <c r="B5758" i="5"/>
  <c r="N5758" i="5" s="1"/>
  <c r="A5758" i="5"/>
  <c r="O5757" i="5"/>
  <c r="J5757" i="5"/>
  <c r="I5757" i="5"/>
  <c r="H5757" i="5"/>
  <c r="Q5757" i="5" s="1"/>
  <c r="G5757" i="5"/>
  <c r="F5757" i="5"/>
  <c r="E5757" i="5"/>
  <c r="D5757" i="5"/>
  <c r="P5757" i="5" s="1"/>
  <c r="C5757" i="5"/>
  <c r="B5757" i="5"/>
  <c r="A5757" i="5"/>
  <c r="Q5756" i="5"/>
  <c r="P5756" i="5"/>
  <c r="K5756" i="5"/>
  <c r="H5756" i="5"/>
  <c r="G5756" i="5"/>
  <c r="F5756" i="5"/>
  <c r="O5756" i="5" s="1"/>
  <c r="E5756" i="5"/>
  <c r="D5756" i="5"/>
  <c r="C5756" i="5"/>
  <c r="B5756" i="5"/>
  <c r="A5756" i="5"/>
  <c r="Q5755" i="5"/>
  <c r="O5755" i="5"/>
  <c r="M5755" i="5"/>
  <c r="L5755" i="5"/>
  <c r="K5755" i="5"/>
  <c r="J5755" i="5"/>
  <c r="I5755" i="5"/>
  <c r="H5755" i="5"/>
  <c r="G5755" i="5"/>
  <c r="F5755" i="5"/>
  <c r="E5755" i="5"/>
  <c r="D5755" i="5"/>
  <c r="P5755" i="5" s="1"/>
  <c r="C5755" i="5"/>
  <c r="B5755" i="5"/>
  <c r="N5755" i="5" s="1"/>
  <c r="A5755" i="5"/>
  <c r="P5754" i="5"/>
  <c r="O5754" i="5"/>
  <c r="G5754" i="5"/>
  <c r="L5754" i="5" s="1"/>
  <c r="F5754" i="5"/>
  <c r="E5754" i="5"/>
  <c r="D5754" i="5"/>
  <c r="C5754" i="5"/>
  <c r="B5754" i="5"/>
  <c r="A5754" i="5"/>
  <c r="G5753" i="5"/>
  <c r="F5753" i="5"/>
  <c r="O5753" i="5" s="1"/>
  <c r="E5753" i="5"/>
  <c r="D5753" i="5"/>
  <c r="P5753" i="5" s="1"/>
  <c r="C5753" i="5"/>
  <c r="B5753" i="5"/>
  <c r="A5753" i="5"/>
  <c r="O5752" i="5"/>
  <c r="L5752" i="5"/>
  <c r="K5752" i="5"/>
  <c r="J5752" i="5"/>
  <c r="I5752" i="5"/>
  <c r="H5752" i="5"/>
  <c r="Q5752" i="5" s="1"/>
  <c r="G5752" i="5"/>
  <c r="M5752" i="5" s="1"/>
  <c r="F5752" i="5"/>
  <c r="E5752" i="5"/>
  <c r="D5752" i="5"/>
  <c r="P5752" i="5" s="1"/>
  <c r="C5752" i="5"/>
  <c r="B5752" i="5"/>
  <c r="A5752" i="5"/>
  <c r="G5751" i="5"/>
  <c r="F5751" i="5"/>
  <c r="O5751" i="5" s="1"/>
  <c r="E5751" i="5"/>
  <c r="D5751" i="5"/>
  <c r="P5751" i="5" s="1"/>
  <c r="C5751" i="5"/>
  <c r="B5751" i="5"/>
  <c r="A5751" i="5"/>
  <c r="Q5750" i="5"/>
  <c r="M5750" i="5"/>
  <c r="L5750" i="5"/>
  <c r="K5750" i="5"/>
  <c r="H5750" i="5"/>
  <c r="G5750" i="5"/>
  <c r="F5750" i="5"/>
  <c r="O5750" i="5" s="1"/>
  <c r="E5750" i="5"/>
  <c r="D5750" i="5"/>
  <c r="P5750" i="5" s="1"/>
  <c r="C5750" i="5"/>
  <c r="B5750" i="5"/>
  <c r="A5750" i="5"/>
  <c r="Q5749" i="5"/>
  <c r="M5749" i="5"/>
  <c r="L5749" i="5"/>
  <c r="K5749" i="5"/>
  <c r="J5749" i="5"/>
  <c r="R5749" i="5" s="1"/>
  <c r="I5749" i="5"/>
  <c r="H5749" i="5"/>
  <c r="G5749" i="5"/>
  <c r="F5749" i="5"/>
  <c r="O5749" i="5" s="1"/>
  <c r="E5749" i="5"/>
  <c r="D5749" i="5"/>
  <c r="P5749" i="5" s="1"/>
  <c r="C5749" i="5"/>
  <c r="B5749" i="5"/>
  <c r="N5749" i="5" s="1"/>
  <c r="A5749" i="5"/>
  <c r="O5748" i="5"/>
  <c r="M5748" i="5"/>
  <c r="L5748" i="5"/>
  <c r="G5748" i="5"/>
  <c r="F5748" i="5"/>
  <c r="E5748" i="5"/>
  <c r="D5748" i="5"/>
  <c r="P5748" i="5" s="1"/>
  <c r="C5748" i="5"/>
  <c r="B5748" i="5"/>
  <c r="A5748" i="5"/>
  <c r="L5747" i="5"/>
  <c r="G5747" i="5"/>
  <c r="F5747" i="5"/>
  <c r="O5747" i="5" s="1"/>
  <c r="E5747" i="5"/>
  <c r="D5747" i="5"/>
  <c r="P5747" i="5" s="1"/>
  <c r="C5747" i="5"/>
  <c r="B5747" i="5"/>
  <c r="A5747" i="5"/>
  <c r="Q5746" i="5"/>
  <c r="O5746" i="5"/>
  <c r="L5746" i="5"/>
  <c r="K5746" i="5"/>
  <c r="J5746" i="5"/>
  <c r="I5746" i="5"/>
  <c r="H5746" i="5"/>
  <c r="G5746" i="5"/>
  <c r="M5746" i="5" s="1"/>
  <c r="F5746" i="5"/>
  <c r="E5746" i="5"/>
  <c r="D5746" i="5"/>
  <c r="P5746" i="5" s="1"/>
  <c r="C5746" i="5"/>
  <c r="B5746" i="5"/>
  <c r="A5746" i="5"/>
  <c r="H5745" i="5"/>
  <c r="Q5745" i="5" s="1"/>
  <c r="G5745" i="5"/>
  <c r="M5745" i="5" s="1"/>
  <c r="F5745" i="5"/>
  <c r="O5745" i="5" s="1"/>
  <c r="E5745" i="5"/>
  <c r="D5745" i="5"/>
  <c r="P5745" i="5" s="1"/>
  <c r="C5745" i="5"/>
  <c r="B5745" i="5"/>
  <c r="A5745" i="5"/>
  <c r="P5744" i="5"/>
  <c r="M5744" i="5"/>
  <c r="H5744" i="5"/>
  <c r="Q5744" i="5" s="1"/>
  <c r="G5744" i="5"/>
  <c r="F5744" i="5"/>
  <c r="O5744" i="5" s="1"/>
  <c r="E5744" i="5"/>
  <c r="D5744" i="5"/>
  <c r="C5744" i="5"/>
  <c r="B5744" i="5"/>
  <c r="A5744" i="5"/>
  <c r="Q5743" i="5"/>
  <c r="O5743" i="5"/>
  <c r="M5743" i="5"/>
  <c r="L5743" i="5"/>
  <c r="K5743" i="5"/>
  <c r="J5743" i="5"/>
  <c r="I5743" i="5"/>
  <c r="R5743" i="5" s="1"/>
  <c r="H5743" i="5"/>
  <c r="G5743" i="5"/>
  <c r="F5743" i="5"/>
  <c r="E5743" i="5"/>
  <c r="D5743" i="5"/>
  <c r="P5743" i="5" s="1"/>
  <c r="C5743" i="5"/>
  <c r="B5743" i="5"/>
  <c r="N5743" i="5" s="1"/>
  <c r="A5743" i="5"/>
  <c r="P5742" i="5"/>
  <c r="O5742" i="5"/>
  <c r="G5742" i="5"/>
  <c r="I5742" i="5" s="1"/>
  <c r="F5742" i="5"/>
  <c r="E5742" i="5"/>
  <c r="D5742" i="5"/>
  <c r="C5742" i="5"/>
  <c r="B5742" i="5"/>
  <c r="A5742" i="5"/>
  <c r="G5741" i="5"/>
  <c r="M5741" i="5" s="1"/>
  <c r="F5741" i="5"/>
  <c r="O5741" i="5" s="1"/>
  <c r="E5741" i="5"/>
  <c r="D5741" i="5"/>
  <c r="P5741" i="5" s="1"/>
  <c r="C5741" i="5"/>
  <c r="B5741" i="5"/>
  <c r="A5741" i="5"/>
  <c r="P5740" i="5"/>
  <c r="O5740" i="5"/>
  <c r="L5740" i="5"/>
  <c r="K5740" i="5"/>
  <c r="J5740" i="5"/>
  <c r="I5740" i="5"/>
  <c r="H5740" i="5"/>
  <c r="Q5740" i="5" s="1"/>
  <c r="G5740" i="5"/>
  <c r="M5740" i="5" s="1"/>
  <c r="F5740" i="5"/>
  <c r="E5740" i="5"/>
  <c r="D5740" i="5"/>
  <c r="C5740" i="5"/>
  <c r="B5740" i="5"/>
  <c r="A5740" i="5"/>
  <c r="M5739" i="5"/>
  <c r="G5739" i="5"/>
  <c r="F5739" i="5"/>
  <c r="O5739" i="5" s="1"/>
  <c r="E5739" i="5"/>
  <c r="D5739" i="5"/>
  <c r="P5739" i="5" s="1"/>
  <c r="C5739" i="5"/>
  <c r="B5739" i="5"/>
  <c r="A5739" i="5"/>
  <c r="P5738" i="5"/>
  <c r="M5738" i="5"/>
  <c r="L5738" i="5"/>
  <c r="K5738" i="5"/>
  <c r="H5738" i="5"/>
  <c r="Q5738" i="5" s="1"/>
  <c r="G5738" i="5"/>
  <c r="F5738" i="5"/>
  <c r="O5738" i="5" s="1"/>
  <c r="E5738" i="5"/>
  <c r="D5738" i="5"/>
  <c r="C5738" i="5"/>
  <c r="B5738" i="5"/>
  <c r="A5738" i="5"/>
  <c r="R5737" i="5"/>
  <c r="Q5737" i="5"/>
  <c r="P5737" i="5"/>
  <c r="M5737" i="5"/>
  <c r="L5737" i="5"/>
  <c r="K5737" i="5"/>
  <c r="J5737" i="5"/>
  <c r="I5737" i="5"/>
  <c r="H5737" i="5"/>
  <c r="G5737" i="5"/>
  <c r="F5737" i="5"/>
  <c r="O5737" i="5" s="1"/>
  <c r="E5737" i="5"/>
  <c r="D5737" i="5"/>
  <c r="C5737" i="5"/>
  <c r="B5737" i="5"/>
  <c r="A5737" i="5"/>
  <c r="O5736" i="5"/>
  <c r="M5736" i="5"/>
  <c r="L5736" i="5"/>
  <c r="I5736" i="5"/>
  <c r="H5736" i="5"/>
  <c r="Q5736" i="5" s="1"/>
  <c r="G5736" i="5"/>
  <c r="F5736" i="5"/>
  <c r="E5736" i="5"/>
  <c r="D5736" i="5"/>
  <c r="P5736" i="5" s="1"/>
  <c r="C5736" i="5"/>
  <c r="B5736" i="5"/>
  <c r="A5736" i="5"/>
  <c r="L5735" i="5"/>
  <c r="K5735" i="5"/>
  <c r="J5735" i="5"/>
  <c r="G5735" i="5"/>
  <c r="F5735" i="5"/>
  <c r="O5735" i="5" s="1"/>
  <c r="E5735" i="5"/>
  <c r="D5735" i="5"/>
  <c r="P5735" i="5" s="1"/>
  <c r="C5735" i="5"/>
  <c r="B5735" i="5"/>
  <c r="A5735" i="5"/>
  <c r="Q5734" i="5"/>
  <c r="P5734" i="5"/>
  <c r="O5734" i="5"/>
  <c r="L5734" i="5"/>
  <c r="K5734" i="5"/>
  <c r="J5734" i="5"/>
  <c r="I5734" i="5"/>
  <c r="R5734" i="5" s="1"/>
  <c r="H5734" i="5"/>
  <c r="G5734" i="5"/>
  <c r="M5734" i="5" s="1"/>
  <c r="F5734" i="5"/>
  <c r="E5734" i="5"/>
  <c r="D5734" i="5"/>
  <c r="C5734" i="5"/>
  <c r="B5734" i="5"/>
  <c r="N5734" i="5" s="1"/>
  <c r="A5734" i="5"/>
  <c r="O5733" i="5"/>
  <c r="J5733" i="5"/>
  <c r="I5733" i="5"/>
  <c r="H5733" i="5"/>
  <c r="Q5733" i="5" s="1"/>
  <c r="G5733" i="5"/>
  <c r="F5733" i="5"/>
  <c r="E5733" i="5"/>
  <c r="D5733" i="5"/>
  <c r="P5733" i="5" s="1"/>
  <c r="C5733" i="5"/>
  <c r="B5733" i="5"/>
  <c r="A5733" i="5"/>
  <c r="P5732" i="5"/>
  <c r="H5732" i="5"/>
  <c r="Q5732" i="5" s="1"/>
  <c r="G5732" i="5"/>
  <c r="F5732" i="5"/>
  <c r="O5732" i="5" s="1"/>
  <c r="E5732" i="5"/>
  <c r="D5732" i="5"/>
  <c r="C5732" i="5"/>
  <c r="B5732" i="5"/>
  <c r="A5732" i="5"/>
  <c r="Q5731" i="5"/>
  <c r="O5731" i="5"/>
  <c r="M5731" i="5"/>
  <c r="L5731" i="5"/>
  <c r="K5731" i="5"/>
  <c r="J5731" i="5"/>
  <c r="I5731" i="5"/>
  <c r="R5731" i="5" s="1"/>
  <c r="H5731" i="5"/>
  <c r="G5731" i="5"/>
  <c r="F5731" i="5"/>
  <c r="E5731" i="5"/>
  <c r="D5731" i="5"/>
  <c r="P5731" i="5" s="1"/>
  <c r="C5731" i="5"/>
  <c r="B5731" i="5"/>
  <c r="N5731" i="5" s="1"/>
  <c r="A5731" i="5"/>
  <c r="P5730" i="5"/>
  <c r="O5730" i="5"/>
  <c r="G5730" i="5"/>
  <c r="F5730" i="5"/>
  <c r="E5730" i="5"/>
  <c r="D5730" i="5"/>
  <c r="C5730" i="5"/>
  <c r="B5730" i="5"/>
  <c r="A5730" i="5"/>
  <c r="G5729" i="5"/>
  <c r="F5729" i="5"/>
  <c r="O5729" i="5" s="1"/>
  <c r="E5729" i="5"/>
  <c r="D5729" i="5"/>
  <c r="P5729" i="5" s="1"/>
  <c r="C5729" i="5"/>
  <c r="B5729" i="5"/>
  <c r="A5729" i="5"/>
  <c r="O5728" i="5"/>
  <c r="L5728" i="5"/>
  <c r="K5728" i="5"/>
  <c r="J5728" i="5"/>
  <c r="I5728" i="5"/>
  <c r="H5728" i="5"/>
  <c r="Q5728" i="5" s="1"/>
  <c r="G5728" i="5"/>
  <c r="M5728" i="5" s="1"/>
  <c r="F5728" i="5"/>
  <c r="E5728" i="5"/>
  <c r="D5728" i="5"/>
  <c r="P5728" i="5" s="1"/>
  <c r="C5728" i="5"/>
  <c r="B5728" i="5"/>
  <c r="A5728" i="5"/>
  <c r="M5727" i="5"/>
  <c r="G5727" i="5"/>
  <c r="F5727" i="5"/>
  <c r="O5727" i="5" s="1"/>
  <c r="E5727" i="5"/>
  <c r="D5727" i="5"/>
  <c r="P5727" i="5" s="1"/>
  <c r="C5727" i="5"/>
  <c r="B5727" i="5"/>
  <c r="A5727" i="5"/>
  <c r="Q5726" i="5"/>
  <c r="M5726" i="5"/>
  <c r="L5726" i="5"/>
  <c r="K5726" i="5"/>
  <c r="H5726" i="5"/>
  <c r="G5726" i="5"/>
  <c r="F5726" i="5"/>
  <c r="O5726" i="5" s="1"/>
  <c r="E5726" i="5"/>
  <c r="D5726" i="5"/>
  <c r="P5726" i="5" s="1"/>
  <c r="C5726" i="5"/>
  <c r="B5726" i="5"/>
  <c r="A5726" i="5"/>
  <c r="Q5725" i="5"/>
  <c r="M5725" i="5"/>
  <c r="L5725" i="5"/>
  <c r="K5725" i="5"/>
  <c r="J5725" i="5"/>
  <c r="R5725" i="5" s="1"/>
  <c r="I5725" i="5"/>
  <c r="H5725" i="5"/>
  <c r="G5725" i="5"/>
  <c r="F5725" i="5"/>
  <c r="O5725" i="5" s="1"/>
  <c r="E5725" i="5"/>
  <c r="D5725" i="5"/>
  <c r="P5725" i="5" s="1"/>
  <c r="C5725" i="5"/>
  <c r="B5725" i="5"/>
  <c r="N5725" i="5" s="1"/>
  <c r="A5725" i="5"/>
  <c r="O5724" i="5"/>
  <c r="G5724" i="5"/>
  <c r="F5724" i="5"/>
  <c r="E5724" i="5"/>
  <c r="D5724" i="5"/>
  <c r="P5724" i="5" s="1"/>
  <c r="C5724" i="5"/>
  <c r="B5724" i="5"/>
  <c r="A5724" i="5"/>
  <c r="K5723" i="5"/>
  <c r="J5723" i="5"/>
  <c r="G5723" i="5"/>
  <c r="F5723" i="5"/>
  <c r="O5723" i="5" s="1"/>
  <c r="E5723" i="5"/>
  <c r="D5723" i="5"/>
  <c r="P5723" i="5" s="1"/>
  <c r="C5723" i="5"/>
  <c r="B5723" i="5"/>
  <c r="A5723" i="5"/>
  <c r="P5722" i="5"/>
  <c r="O5722" i="5"/>
  <c r="L5722" i="5"/>
  <c r="K5722" i="5"/>
  <c r="J5722" i="5"/>
  <c r="I5722" i="5"/>
  <c r="R5722" i="5" s="1"/>
  <c r="H5722" i="5"/>
  <c r="Q5722" i="5" s="1"/>
  <c r="G5722" i="5"/>
  <c r="M5722" i="5" s="1"/>
  <c r="F5722" i="5"/>
  <c r="E5722" i="5"/>
  <c r="D5722" i="5"/>
  <c r="C5722" i="5"/>
  <c r="B5722" i="5"/>
  <c r="N5722" i="5" s="1"/>
  <c r="A5722" i="5"/>
  <c r="M5721" i="5"/>
  <c r="J5721" i="5"/>
  <c r="I5721" i="5"/>
  <c r="H5721" i="5"/>
  <c r="Q5721" i="5" s="1"/>
  <c r="G5721" i="5"/>
  <c r="F5721" i="5"/>
  <c r="O5721" i="5" s="1"/>
  <c r="E5721" i="5"/>
  <c r="D5721" i="5"/>
  <c r="P5721" i="5" s="1"/>
  <c r="C5721" i="5"/>
  <c r="B5721" i="5"/>
  <c r="A5721" i="5"/>
  <c r="P5720" i="5"/>
  <c r="M5720" i="5"/>
  <c r="G5720" i="5"/>
  <c r="H5720" i="5" s="1"/>
  <c r="Q5720" i="5" s="1"/>
  <c r="F5720" i="5"/>
  <c r="O5720" i="5" s="1"/>
  <c r="E5720" i="5"/>
  <c r="D5720" i="5"/>
  <c r="C5720" i="5"/>
  <c r="B5720" i="5"/>
  <c r="A5720" i="5"/>
  <c r="Q5719" i="5"/>
  <c r="O5719" i="5"/>
  <c r="M5719" i="5"/>
  <c r="L5719" i="5"/>
  <c r="K5719" i="5"/>
  <c r="J5719" i="5"/>
  <c r="I5719" i="5"/>
  <c r="R5719" i="5" s="1"/>
  <c r="H5719" i="5"/>
  <c r="G5719" i="5"/>
  <c r="F5719" i="5"/>
  <c r="E5719" i="5"/>
  <c r="D5719" i="5"/>
  <c r="P5719" i="5" s="1"/>
  <c r="C5719" i="5"/>
  <c r="B5719" i="5"/>
  <c r="N5719" i="5" s="1"/>
  <c r="A5719" i="5"/>
  <c r="P5718" i="5"/>
  <c r="O5718" i="5"/>
  <c r="G5718" i="5"/>
  <c r="F5718" i="5"/>
  <c r="E5718" i="5"/>
  <c r="D5718" i="5"/>
  <c r="C5718" i="5"/>
  <c r="B5718" i="5"/>
  <c r="A5718" i="5"/>
  <c r="G5717" i="5"/>
  <c r="F5717" i="5"/>
  <c r="O5717" i="5" s="1"/>
  <c r="E5717" i="5"/>
  <c r="D5717" i="5"/>
  <c r="P5717" i="5" s="1"/>
  <c r="C5717" i="5"/>
  <c r="B5717" i="5"/>
  <c r="A5717" i="5"/>
  <c r="P5716" i="5"/>
  <c r="O5716" i="5"/>
  <c r="L5716" i="5"/>
  <c r="K5716" i="5"/>
  <c r="J5716" i="5"/>
  <c r="I5716" i="5"/>
  <c r="H5716" i="5"/>
  <c r="Q5716" i="5" s="1"/>
  <c r="G5716" i="5"/>
  <c r="M5716" i="5" s="1"/>
  <c r="F5716" i="5"/>
  <c r="E5716" i="5"/>
  <c r="D5716" i="5"/>
  <c r="C5716" i="5"/>
  <c r="B5716" i="5"/>
  <c r="A5716" i="5"/>
  <c r="H5715" i="5"/>
  <c r="Q5715" i="5" s="1"/>
  <c r="G5715" i="5"/>
  <c r="F5715" i="5"/>
  <c r="O5715" i="5" s="1"/>
  <c r="E5715" i="5"/>
  <c r="D5715" i="5"/>
  <c r="P5715" i="5" s="1"/>
  <c r="C5715" i="5"/>
  <c r="B5715" i="5"/>
  <c r="A5715" i="5"/>
  <c r="M5714" i="5"/>
  <c r="L5714" i="5"/>
  <c r="K5714" i="5"/>
  <c r="H5714" i="5"/>
  <c r="Q5714" i="5" s="1"/>
  <c r="G5714" i="5"/>
  <c r="F5714" i="5"/>
  <c r="O5714" i="5" s="1"/>
  <c r="E5714" i="5"/>
  <c r="D5714" i="5"/>
  <c r="P5714" i="5" s="1"/>
  <c r="C5714" i="5"/>
  <c r="B5714" i="5"/>
  <c r="A5714" i="5"/>
  <c r="R5713" i="5"/>
  <c r="Q5713" i="5"/>
  <c r="M5713" i="5"/>
  <c r="L5713" i="5"/>
  <c r="K5713" i="5"/>
  <c r="J5713" i="5"/>
  <c r="I5713" i="5"/>
  <c r="H5713" i="5"/>
  <c r="G5713" i="5"/>
  <c r="F5713" i="5"/>
  <c r="O5713" i="5" s="1"/>
  <c r="E5713" i="5"/>
  <c r="D5713" i="5"/>
  <c r="P5713" i="5" s="1"/>
  <c r="C5713" i="5"/>
  <c r="B5713" i="5"/>
  <c r="A5713" i="5"/>
  <c r="O5712" i="5"/>
  <c r="M5712" i="5"/>
  <c r="L5712" i="5"/>
  <c r="I5712" i="5"/>
  <c r="H5712" i="5"/>
  <c r="Q5712" i="5" s="1"/>
  <c r="G5712" i="5"/>
  <c r="F5712" i="5"/>
  <c r="E5712" i="5"/>
  <c r="D5712" i="5"/>
  <c r="P5712" i="5" s="1"/>
  <c r="C5712" i="5"/>
  <c r="B5712" i="5"/>
  <c r="A5712" i="5"/>
  <c r="M5711" i="5"/>
  <c r="L5711" i="5"/>
  <c r="K5711" i="5"/>
  <c r="J5711" i="5"/>
  <c r="G5711" i="5"/>
  <c r="F5711" i="5"/>
  <c r="O5711" i="5" s="1"/>
  <c r="E5711" i="5"/>
  <c r="D5711" i="5"/>
  <c r="P5711" i="5" s="1"/>
  <c r="C5711" i="5"/>
  <c r="B5711" i="5"/>
  <c r="A5711" i="5"/>
  <c r="P5710" i="5"/>
  <c r="O5710" i="5"/>
  <c r="L5710" i="5"/>
  <c r="K5710" i="5"/>
  <c r="J5710" i="5"/>
  <c r="I5710" i="5"/>
  <c r="H5710" i="5"/>
  <c r="Q5710" i="5" s="1"/>
  <c r="G5710" i="5"/>
  <c r="M5710" i="5" s="1"/>
  <c r="F5710" i="5"/>
  <c r="E5710" i="5"/>
  <c r="D5710" i="5"/>
  <c r="C5710" i="5"/>
  <c r="B5710" i="5"/>
  <c r="A5710" i="5"/>
  <c r="O5709" i="5"/>
  <c r="J5709" i="5"/>
  <c r="I5709" i="5"/>
  <c r="H5709" i="5"/>
  <c r="Q5709" i="5" s="1"/>
  <c r="G5709" i="5"/>
  <c r="F5709" i="5"/>
  <c r="E5709" i="5"/>
  <c r="D5709" i="5"/>
  <c r="P5709" i="5" s="1"/>
  <c r="C5709" i="5"/>
  <c r="B5709" i="5"/>
  <c r="A5709" i="5"/>
  <c r="P5708" i="5"/>
  <c r="K5708" i="5"/>
  <c r="G5708" i="5"/>
  <c r="H5708" i="5" s="1"/>
  <c r="Q5708" i="5" s="1"/>
  <c r="F5708" i="5"/>
  <c r="O5708" i="5" s="1"/>
  <c r="E5708" i="5"/>
  <c r="D5708" i="5"/>
  <c r="C5708" i="5"/>
  <c r="B5708" i="5"/>
  <c r="A5708" i="5"/>
  <c r="Q5707" i="5"/>
  <c r="O5707" i="5"/>
  <c r="M5707" i="5"/>
  <c r="L5707" i="5"/>
  <c r="K5707" i="5"/>
  <c r="J5707" i="5"/>
  <c r="I5707" i="5"/>
  <c r="H5707" i="5"/>
  <c r="G5707" i="5"/>
  <c r="F5707" i="5"/>
  <c r="E5707" i="5"/>
  <c r="D5707" i="5"/>
  <c r="P5707" i="5" s="1"/>
  <c r="C5707" i="5"/>
  <c r="B5707" i="5"/>
  <c r="N5707" i="5" s="1"/>
  <c r="A5707" i="5"/>
  <c r="P5706" i="5"/>
  <c r="O5706" i="5"/>
  <c r="L5706" i="5"/>
  <c r="I5706" i="5"/>
  <c r="G5706" i="5"/>
  <c r="F5706" i="5"/>
  <c r="E5706" i="5"/>
  <c r="D5706" i="5"/>
  <c r="C5706" i="5"/>
  <c r="B5706" i="5"/>
  <c r="A5706" i="5"/>
  <c r="M5705" i="5"/>
  <c r="G5705" i="5"/>
  <c r="F5705" i="5"/>
  <c r="O5705" i="5" s="1"/>
  <c r="E5705" i="5"/>
  <c r="D5705" i="5"/>
  <c r="P5705" i="5" s="1"/>
  <c r="C5705" i="5"/>
  <c r="B5705" i="5"/>
  <c r="A5705" i="5"/>
  <c r="O5704" i="5"/>
  <c r="L5704" i="5"/>
  <c r="K5704" i="5"/>
  <c r="J5704" i="5"/>
  <c r="I5704" i="5"/>
  <c r="H5704" i="5"/>
  <c r="Q5704" i="5" s="1"/>
  <c r="G5704" i="5"/>
  <c r="M5704" i="5" s="1"/>
  <c r="F5704" i="5"/>
  <c r="E5704" i="5"/>
  <c r="D5704" i="5"/>
  <c r="P5704" i="5" s="1"/>
  <c r="C5704" i="5"/>
  <c r="B5704" i="5"/>
  <c r="A5704" i="5"/>
  <c r="G5703" i="5"/>
  <c r="M5703" i="5" s="1"/>
  <c r="F5703" i="5"/>
  <c r="O5703" i="5" s="1"/>
  <c r="E5703" i="5"/>
  <c r="D5703" i="5"/>
  <c r="P5703" i="5" s="1"/>
  <c r="C5703" i="5"/>
  <c r="B5703" i="5"/>
  <c r="A5703" i="5"/>
  <c r="Q5702" i="5"/>
  <c r="M5702" i="5"/>
  <c r="L5702" i="5"/>
  <c r="K5702" i="5"/>
  <c r="H5702" i="5"/>
  <c r="G5702" i="5"/>
  <c r="F5702" i="5"/>
  <c r="O5702" i="5" s="1"/>
  <c r="E5702" i="5"/>
  <c r="D5702" i="5"/>
  <c r="P5702" i="5" s="1"/>
  <c r="C5702" i="5"/>
  <c r="B5702" i="5"/>
  <c r="A5702" i="5"/>
  <c r="Q5701" i="5"/>
  <c r="M5701" i="5"/>
  <c r="L5701" i="5"/>
  <c r="K5701" i="5"/>
  <c r="J5701" i="5"/>
  <c r="R5701" i="5" s="1"/>
  <c r="I5701" i="5"/>
  <c r="H5701" i="5"/>
  <c r="G5701" i="5"/>
  <c r="F5701" i="5"/>
  <c r="O5701" i="5" s="1"/>
  <c r="E5701" i="5"/>
  <c r="D5701" i="5"/>
  <c r="P5701" i="5" s="1"/>
  <c r="C5701" i="5"/>
  <c r="B5701" i="5"/>
  <c r="N5701" i="5" s="1"/>
  <c r="A5701" i="5"/>
  <c r="O5700" i="5"/>
  <c r="M5700" i="5"/>
  <c r="L5700" i="5"/>
  <c r="G5700" i="5"/>
  <c r="F5700" i="5"/>
  <c r="E5700" i="5"/>
  <c r="D5700" i="5"/>
  <c r="P5700" i="5" s="1"/>
  <c r="C5700" i="5"/>
  <c r="B5700" i="5"/>
  <c r="A5700" i="5"/>
  <c r="M5699" i="5"/>
  <c r="L5699" i="5"/>
  <c r="G5699" i="5"/>
  <c r="K5699" i="5" s="1"/>
  <c r="F5699" i="5"/>
  <c r="O5699" i="5" s="1"/>
  <c r="E5699" i="5"/>
  <c r="D5699" i="5"/>
  <c r="P5699" i="5" s="1"/>
  <c r="C5699" i="5"/>
  <c r="B5699" i="5"/>
  <c r="A5699" i="5"/>
  <c r="Q5698" i="5"/>
  <c r="O5698" i="5"/>
  <c r="L5698" i="5"/>
  <c r="K5698" i="5"/>
  <c r="J5698" i="5"/>
  <c r="I5698" i="5"/>
  <c r="H5698" i="5"/>
  <c r="G5698" i="5"/>
  <c r="M5698" i="5" s="1"/>
  <c r="F5698" i="5"/>
  <c r="E5698" i="5"/>
  <c r="D5698" i="5"/>
  <c r="P5698" i="5" s="1"/>
  <c r="C5698" i="5"/>
  <c r="B5698" i="5"/>
  <c r="A5698" i="5"/>
  <c r="J5697" i="5"/>
  <c r="G5697" i="5"/>
  <c r="F5697" i="5"/>
  <c r="O5697" i="5" s="1"/>
  <c r="E5697" i="5"/>
  <c r="D5697" i="5"/>
  <c r="P5697" i="5" s="1"/>
  <c r="C5697" i="5"/>
  <c r="B5697" i="5"/>
  <c r="A5697" i="5"/>
  <c r="P5696" i="5"/>
  <c r="G5696" i="5"/>
  <c r="F5696" i="5"/>
  <c r="O5696" i="5" s="1"/>
  <c r="E5696" i="5"/>
  <c r="D5696" i="5"/>
  <c r="C5696" i="5"/>
  <c r="B5696" i="5"/>
  <c r="A5696" i="5"/>
  <c r="Q5695" i="5"/>
  <c r="O5695" i="5"/>
  <c r="M5695" i="5"/>
  <c r="L5695" i="5"/>
  <c r="K5695" i="5"/>
  <c r="J5695" i="5"/>
  <c r="I5695" i="5"/>
  <c r="R5695" i="5" s="1"/>
  <c r="H5695" i="5"/>
  <c r="G5695" i="5"/>
  <c r="F5695" i="5"/>
  <c r="E5695" i="5"/>
  <c r="D5695" i="5"/>
  <c r="P5695" i="5" s="1"/>
  <c r="C5695" i="5"/>
  <c r="B5695" i="5"/>
  <c r="N5695" i="5" s="1"/>
  <c r="A5695" i="5"/>
  <c r="O5694" i="5"/>
  <c r="I5694" i="5"/>
  <c r="H5694" i="5"/>
  <c r="Q5694" i="5" s="1"/>
  <c r="G5694" i="5"/>
  <c r="F5694" i="5"/>
  <c r="E5694" i="5"/>
  <c r="D5694" i="5"/>
  <c r="P5694" i="5" s="1"/>
  <c r="C5694" i="5"/>
  <c r="B5694" i="5"/>
  <c r="A5694" i="5"/>
  <c r="M5693" i="5"/>
  <c r="J5693" i="5"/>
  <c r="G5693" i="5"/>
  <c r="F5693" i="5"/>
  <c r="O5693" i="5" s="1"/>
  <c r="E5693" i="5"/>
  <c r="D5693" i="5"/>
  <c r="P5693" i="5" s="1"/>
  <c r="C5693" i="5"/>
  <c r="B5693" i="5"/>
  <c r="A5693" i="5"/>
  <c r="P5692" i="5"/>
  <c r="O5692" i="5"/>
  <c r="L5692" i="5"/>
  <c r="K5692" i="5"/>
  <c r="J5692" i="5"/>
  <c r="I5692" i="5"/>
  <c r="H5692" i="5"/>
  <c r="Q5692" i="5" s="1"/>
  <c r="G5692" i="5"/>
  <c r="M5692" i="5" s="1"/>
  <c r="F5692" i="5"/>
  <c r="E5692" i="5"/>
  <c r="D5692" i="5"/>
  <c r="C5692" i="5"/>
  <c r="B5692" i="5"/>
  <c r="A5692" i="5"/>
  <c r="O5691" i="5"/>
  <c r="M5691" i="5"/>
  <c r="G5691" i="5"/>
  <c r="H5691" i="5" s="1"/>
  <c r="F5691" i="5"/>
  <c r="E5691" i="5"/>
  <c r="D5691" i="5"/>
  <c r="P5691" i="5" s="1"/>
  <c r="C5691" i="5"/>
  <c r="B5691" i="5"/>
  <c r="A5691" i="5"/>
  <c r="M5690" i="5"/>
  <c r="L5690" i="5"/>
  <c r="K5690" i="5"/>
  <c r="H5690" i="5"/>
  <c r="Q5690" i="5" s="1"/>
  <c r="G5690" i="5"/>
  <c r="F5690" i="5"/>
  <c r="O5690" i="5" s="1"/>
  <c r="E5690" i="5"/>
  <c r="D5690" i="5"/>
  <c r="P5690" i="5" s="1"/>
  <c r="C5690" i="5"/>
  <c r="B5690" i="5"/>
  <c r="A5690" i="5"/>
  <c r="Q5689" i="5"/>
  <c r="P5689" i="5"/>
  <c r="M5689" i="5"/>
  <c r="L5689" i="5"/>
  <c r="K5689" i="5"/>
  <c r="R5689" i="5" s="1"/>
  <c r="J5689" i="5"/>
  <c r="I5689" i="5"/>
  <c r="H5689" i="5"/>
  <c r="G5689" i="5"/>
  <c r="F5689" i="5"/>
  <c r="O5689" i="5" s="1"/>
  <c r="E5689" i="5"/>
  <c r="D5689" i="5"/>
  <c r="C5689" i="5"/>
  <c r="B5689" i="5"/>
  <c r="A5689" i="5"/>
  <c r="O5688" i="5"/>
  <c r="M5688" i="5"/>
  <c r="L5688" i="5"/>
  <c r="I5688" i="5"/>
  <c r="H5688" i="5"/>
  <c r="Q5688" i="5" s="1"/>
  <c r="G5688" i="5"/>
  <c r="F5688" i="5"/>
  <c r="E5688" i="5"/>
  <c r="D5688" i="5"/>
  <c r="P5688" i="5" s="1"/>
  <c r="C5688" i="5"/>
  <c r="B5688" i="5"/>
  <c r="A5688" i="5"/>
  <c r="M5687" i="5"/>
  <c r="L5687" i="5"/>
  <c r="K5687" i="5"/>
  <c r="J5687" i="5"/>
  <c r="G5687" i="5"/>
  <c r="F5687" i="5"/>
  <c r="O5687" i="5" s="1"/>
  <c r="E5687" i="5"/>
  <c r="D5687" i="5"/>
  <c r="P5687" i="5" s="1"/>
  <c r="C5687" i="5"/>
  <c r="B5687" i="5"/>
  <c r="A5687" i="5"/>
  <c r="Q5686" i="5"/>
  <c r="O5686" i="5"/>
  <c r="L5686" i="5"/>
  <c r="K5686" i="5"/>
  <c r="J5686" i="5"/>
  <c r="I5686" i="5"/>
  <c r="H5686" i="5"/>
  <c r="G5686" i="5"/>
  <c r="M5686" i="5" s="1"/>
  <c r="F5686" i="5"/>
  <c r="E5686" i="5"/>
  <c r="D5686" i="5"/>
  <c r="P5686" i="5" s="1"/>
  <c r="C5686" i="5"/>
  <c r="B5686" i="5"/>
  <c r="A5686" i="5"/>
  <c r="O5685" i="5"/>
  <c r="M5685" i="5"/>
  <c r="J5685" i="5"/>
  <c r="I5685" i="5"/>
  <c r="H5685" i="5"/>
  <c r="Q5685" i="5" s="1"/>
  <c r="G5685" i="5"/>
  <c r="F5685" i="5"/>
  <c r="E5685" i="5"/>
  <c r="D5685" i="5"/>
  <c r="P5685" i="5" s="1"/>
  <c r="C5685" i="5"/>
  <c r="B5685" i="5"/>
  <c r="A5685" i="5"/>
  <c r="P5684" i="5"/>
  <c r="G5684" i="5"/>
  <c r="F5684" i="5"/>
  <c r="O5684" i="5" s="1"/>
  <c r="E5684" i="5"/>
  <c r="D5684" i="5"/>
  <c r="C5684" i="5"/>
  <c r="B5684" i="5"/>
  <c r="A5684" i="5"/>
  <c r="Q5683" i="5"/>
  <c r="O5683" i="5"/>
  <c r="M5683" i="5"/>
  <c r="L5683" i="5"/>
  <c r="K5683" i="5"/>
  <c r="J5683" i="5"/>
  <c r="I5683" i="5"/>
  <c r="R5683" i="5" s="1"/>
  <c r="H5683" i="5"/>
  <c r="G5683" i="5"/>
  <c r="F5683" i="5"/>
  <c r="E5683" i="5"/>
  <c r="D5683" i="5"/>
  <c r="P5683" i="5" s="1"/>
  <c r="C5683" i="5"/>
  <c r="B5683" i="5"/>
  <c r="N5683" i="5" s="1"/>
  <c r="A5683" i="5"/>
  <c r="P5682" i="5"/>
  <c r="O5682" i="5"/>
  <c r="G5682" i="5"/>
  <c r="F5682" i="5"/>
  <c r="E5682" i="5"/>
  <c r="D5682" i="5"/>
  <c r="C5682" i="5"/>
  <c r="B5682" i="5"/>
  <c r="A5682" i="5"/>
  <c r="G5681" i="5"/>
  <c r="F5681" i="5"/>
  <c r="O5681" i="5" s="1"/>
  <c r="E5681" i="5"/>
  <c r="D5681" i="5"/>
  <c r="P5681" i="5" s="1"/>
  <c r="C5681" i="5"/>
  <c r="B5681" i="5"/>
  <c r="A5681" i="5"/>
  <c r="O5680" i="5"/>
  <c r="L5680" i="5"/>
  <c r="K5680" i="5"/>
  <c r="J5680" i="5"/>
  <c r="I5680" i="5"/>
  <c r="H5680" i="5"/>
  <c r="Q5680" i="5" s="1"/>
  <c r="G5680" i="5"/>
  <c r="M5680" i="5" s="1"/>
  <c r="F5680" i="5"/>
  <c r="E5680" i="5"/>
  <c r="D5680" i="5"/>
  <c r="P5680" i="5" s="1"/>
  <c r="C5680" i="5"/>
  <c r="B5680" i="5"/>
  <c r="A5680" i="5"/>
  <c r="O5679" i="5"/>
  <c r="M5679" i="5"/>
  <c r="J5679" i="5"/>
  <c r="G5679" i="5"/>
  <c r="F5679" i="5"/>
  <c r="E5679" i="5"/>
  <c r="D5679" i="5"/>
  <c r="P5679" i="5" s="1"/>
  <c r="C5679" i="5"/>
  <c r="B5679" i="5"/>
  <c r="A5679" i="5"/>
  <c r="Q5678" i="5"/>
  <c r="M5678" i="5"/>
  <c r="L5678" i="5"/>
  <c r="K5678" i="5"/>
  <c r="H5678" i="5"/>
  <c r="G5678" i="5"/>
  <c r="F5678" i="5"/>
  <c r="O5678" i="5" s="1"/>
  <c r="E5678" i="5"/>
  <c r="D5678" i="5"/>
  <c r="P5678" i="5" s="1"/>
  <c r="C5678" i="5"/>
  <c r="B5678" i="5"/>
  <c r="A5678" i="5"/>
  <c r="R5677" i="5"/>
  <c r="Q5677" i="5"/>
  <c r="L5677" i="5"/>
  <c r="K5677" i="5"/>
  <c r="J5677" i="5"/>
  <c r="I5677" i="5"/>
  <c r="H5677" i="5"/>
  <c r="G5677" i="5"/>
  <c r="M5677" i="5" s="1"/>
  <c r="F5677" i="5"/>
  <c r="O5677" i="5" s="1"/>
  <c r="E5677" i="5"/>
  <c r="D5677" i="5"/>
  <c r="P5677" i="5" s="1"/>
  <c r="C5677" i="5"/>
  <c r="B5677" i="5"/>
  <c r="A5677" i="5"/>
  <c r="P5676" i="5"/>
  <c r="O5676" i="5"/>
  <c r="M5676" i="5"/>
  <c r="L5676" i="5"/>
  <c r="I5676" i="5"/>
  <c r="H5676" i="5"/>
  <c r="Q5676" i="5" s="1"/>
  <c r="G5676" i="5"/>
  <c r="F5676" i="5"/>
  <c r="E5676" i="5"/>
  <c r="D5676" i="5"/>
  <c r="C5676" i="5"/>
  <c r="B5676" i="5"/>
  <c r="A5676" i="5"/>
  <c r="L5675" i="5"/>
  <c r="K5675" i="5"/>
  <c r="J5675" i="5"/>
  <c r="G5675" i="5"/>
  <c r="F5675" i="5"/>
  <c r="O5675" i="5" s="1"/>
  <c r="E5675" i="5"/>
  <c r="D5675" i="5"/>
  <c r="P5675" i="5" s="1"/>
  <c r="C5675" i="5"/>
  <c r="B5675" i="5"/>
  <c r="A5675" i="5"/>
  <c r="P5674" i="5"/>
  <c r="O5674" i="5"/>
  <c r="L5674" i="5"/>
  <c r="K5674" i="5"/>
  <c r="J5674" i="5"/>
  <c r="I5674" i="5"/>
  <c r="H5674" i="5"/>
  <c r="Q5674" i="5" s="1"/>
  <c r="G5674" i="5"/>
  <c r="M5674" i="5" s="1"/>
  <c r="F5674" i="5"/>
  <c r="E5674" i="5"/>
  <c r="D5674" i="5"/>
  <c r="C5674" i="5"/>
  <c r="B5674" i="5"/>
  <c r="A5674" i="5"/>
  <c r="O5673" i="5"/>
  <c r="G5673" i="5"/>
  <c r="F5673" i="5"/>
  <c r="E5673" i="5"/>
  <c r="D5673" i="5"/>
  <c r="P5673" i="5" s="1"/>
  <c r="C5673" i="5"/>
  <c r="B5673" i="5"/>
  <c r="A5673" i="5"/>
  <c r="P5672" i="5"/>
  <c r="G5672" i="5"/>
  <c r="F5672" i="5"/>
  <c r="O5672" i="5" s="1"/>
  <c r="E5672" i="5"/>
  <c r="D5672" i="5"/>
  <c r="C5672" i="5"/>
  <c r="B5672" i="5"/>
  <c r="A5672" i="5"/>
  <c r="R5671" i="5"/>
  <c r="Q5671" i="5"/>
  <c r="O5671" i="5"/>
  <c r="N5671" i="5"/>
  <c r="L5671" i="5"/>
  <c r="K5671" i="5"/>
  <c r="J5671" i="5"/>
  <c r="I5671" i="5"/>
  <c r="H5671" i="5"/>
  <c r="G5671" i="5"/>
  <c r="M5671" i="5" s="1"/>
  <c r="F5671" i="5"/>
  <c r="E5671" i="5"/>
  <c r="D5671" i="5"/>
  <c r="P5671" i="5" s="1"/>
  <c r="C5671" i="5"/>
  <c r="B5671" i="5"/>
  <c r="A5671" i="5"/>
  <c r="P5670" i="5"/>
  <c r="O5670" i="5"/>
  <c r="M5670" i="5"/>
  <c r="G5670" i="5"/>
  <c r="L5670" i="5" s="1"/>
  <c r="F5670" i="5"/>
  <c r="E5670" i="5"/>
  <c r="D5670" i="5"/>
  <c r="C5670" i="5"/>
  <c r="B5670" i="5"/>
  <c r="A5670" i="5"/>
  <c r="M5669" i="5"/>
  <c r="L5669" i="5"/>
  <c r="K5669" i="5"/>
  <c r="J5669" i="5"/>
  <c r="G5669" i="5"/>
  <c r="F5669" i="5"/>
  <c r="O5669" i="5" s="1"/>
  <c r="E5669" i="5"/>
  <c r="D5669" i="5"/>
  <c r="P5669" i="5" s="1"/>
  <c r="C5669" i="5"/>
  <c r="B5669" i="5"/>
  <c r="A5669" i="5"/>
  <c r="Q5668" i="5"/>
  <c r="O5668" i="5"/>
  <c r="M5668" i="5"/>
  <c r="L5668" i="5"/>
  <c r="K5668" i="5"/>
  <c r="J5668" i="5"/>
  <c r="I5668" i="5"/>
  <c r="R5668" i="5" s="1"/>
  <c r="H5668" i="5"/>
  <c r="G5668" i="5"/>
  <c r="F5668" i="5"/>
  <c r="E5668" i="5"/>
  <c r="D5668" i="5"/>
  <c r="P5668" i="5" s="1"/>
  <c r="C5668" i="5"/>
  <c r="B5668" i="5"/>
  <c r="A5668" i="5"/>
  <c r="G5667" i="5"/>
  <c r="F5667" i="5"/>
  <c r="O5667" i="5" s="1"/>
  <c r="E5667" i="5"/>
  <c r="D5667" i="5"/>
  <c r="P5667" i="5" s="1"/>
  <c r="C5667" i="5"/>
  <c r="B5667" i="5"/>
  <c r="A5667" i="5"/>
  <c r="M5666" i="5"/>
  <c r="L5666" i="5"/>
  <c r="K5666" i="5"/>
  <c r="H5666" i="5"/>
  <c r="Q5666" i="5" s="1"/>
  <c r="G5666" i="5"/>
  <c r="F5666" i="5"/>
  <c r="O5666" i="5" s="1"/>
  <c r="E5666" i="5"/>
  <c r="D5666" i="5"/>
  <c r="P5666" i="5" s="1"/>
  <c r="C5666" i="5"/>
  <c r="B5666" i="5"/>
  <c r="A5666" i="5"/>
  <c r="Q5665" i="5"/>
  <c r="P5665" i="5"/>
  <c r="O5665" i="5"/>
  <c r="L5665" i="5"/>
  <c r="K5665" i="5"/>
  <c r="J5665" i="5"/>
  <c r="I5665" i="5"/>
  <c r="R5665" i="5" s="1"/>
  <c r="H5665" i="5"/>
  <c r="G5665" i="5"/>
  <c r="M5665" i="5" s="1"/>
  <c r="F5665" i="5"/>
  <c r="E5665" i="5"/>
  <c r="D5665" i="5"/>
  <c r="C5665" i="5"/>
  <c r="B5665" i="5"/>
  <c r="A5665" i="5"/>
  <c r="O5664" i="5"/>
  <c r="M5664" i="5"/>
  <c r="L5664" i="5"/>
  <c r="I5664" i="5"/>
  <c r="G5664" i="5"/>
  <c r="F5664" i="5"/>
  <c r="E5664" i="5"/>
  <c r="D5664" i="5"/>
  <c r="P5664" i="5" s="1"/>
  <c r="C5664" i="5"/>
  <c r="B5664" i="5"/>
  <c r="A5664" i="5"/>
  <c r="G5663" i="5"/>
  <c r="F5663" i="5"/>
  <c r="O5663" i="5" s="1"/>
  <c r="E5663" i="5"/>
  <c r="D5663" i="5"/>
  <c r="P5663" i="5" s="1"/>
  <c r="C5663" i="5"/>
  <c r="B5663" i="5"/>
  <c r="A5663" i="5"/>
  <c r="P5662" i="5"/>
  <c r="O5662" i="5"/>
  <c r="M5662" i="5"/>
  <c r="L5662" i="5"/>
  <c r="K5662" i="5"/>
  <c r="J5662" i="5"/>
  <c r="I5662" i="5"/>
  <c r="H5662" i="5"/>
  <c r="Q5662" i="5" s="1"/>
  <c r="G5662" i="5"/>
  <c r="F5662" i="5"/>
  <c r="E5662" i="5"/>
  <c r="D5662" i="5"/>
  <c r="C5662" i="5"/>
  <c r="B5662" i="5"/>
  <c r="A5662" i="5"/>
  <c r="O5661" i="5"/>
  <c r="H5661" i="5"/>
  <c r="Q5661" i="5" s="1"/>
  <c r="G5661" i="5"/>
  <c r="F5661" i="5"/>
  <c r="E5661" i="5"/>
  <c r="D5661" i="5"/>
  <c r="P5661" i="5" s="1"/>
  <c r="C5661" i="5"/>
  <c r="B5661" i="5"/>
  <c r="A5661" i="5"/>
  <c r="H5660" i="5"/>
  <c r="Q5660" i="5" s="1"/>
  <c r="G5660" i="5"/>
  <c r="F5660" i="5"/>
  <c r="O5660" i="5" s="1"/>
  <c r="E5660" i="5"/>
  <c r="D5660" i="5"/>
  <c r="P5660" i="5" s="1"/>
  <c r="C5660" i="5"/>
  <c r="B5660" i="5"/>
  <c r="A5660" i="5"/>
  <c r="Q5659" i="5"/>
  <c r="P5659" i="5"/>
  <c r="L5659" i="5"/>
  <c r="K5659" i="5"/>
  <c r="J5659" i="5"/>
  <c r="I5659" i="5"/>
  <c r="H5659" i="5"/>
  <c r="G5659" i="5"/>
  <c r="M5659" i="5" s="1"/>
  <c r="F5659" i="5"/>
  <c r="O5659" i="5" s="1"/>
  <c r="E5659" i="5"/>
  <c r="D5659" i="5"/>
  <c r="C5659" i="5"/>
  <c r="B5659" i="5"/>
  <c r="N5659" i="5" s="1"/>
  <c r="A5659" i="5"/>
  <c r="O5658" i="5"/>
  <c r="G5658" i="5"/>
  <c r="F5658" i="5"/>
  <c r="E5658" i="5"/>
  <c r="D5658" i="5"/>
  <c r="P5658" i="5" s="1"/>
  <c r="C5658" i="5"/>
  <c r="B5658" i="5"/>
  <c r="A5658" i="5"/>
  <c r="M5657" i="5"/>
  <c r="L5657" i="5"/>
  <c r="K5657" i="5"/>
  <c r="J5657" i="5"/>
  <c r="G5657" i="5"/>
  <c r="F5657" i="5"/>
  <c r="O5657" i="5" s="1"/>
  <c r="E5657" i="5"/>
  <c r="D5657" i="5"/>
  <c r="P5657" i="5" s="1"/>
  <c r="C5657" i="5"/>
  <c r="B5657" i="5"/>
  <c r="A5657" i="5"/>
  <c r="Q5656" i="5"/>
  <c r="O5656" i="5"/>
  <c r="M5656" i="5"/>
  <c r="L5656" i="5"/>
  <c r="K5656" i="5"/>
  <c r="J5656" i="5"/>
  <c r="I5656" i="5"/>
  <c r="H5656" i="5"/>
  <c r="G5656" i="5"/>
  <c r="F5656" i="5"/>
  <c r="E5656" i="5"/>
  <c r="D5656" i="5"/>
  <c r="P5656" i="5" s="1"/>
  <c r="C5656" i="5"/>
  <c r="B5656" i="5"/>
  <c r="A5656" i="5"/>
  <c r="O5655" i="5"/>
  <c r="M5655" i="5"/>
  <c r="J5655" i="5"/>
  <c r="I5655" i="5"/>
  <c r="H5655" i="5"/>
  <c r="Q5655" i="5" s="1"/>
  <c r="G5655" i="5"/>
  <c r="F5655" i="5"/>
  <c r="E5655" i="5"/>
  <c r="D5655" i="5"/>
  <c r="P5655" i="5" s="1"/>
  <c r="C5655" i="5"/>
  <c r="B5655" i="5"/>
  <c r="A5655" i="5"/>
  <c r="Q5654" i="5"/>
  <c r="L5654" i="5"/>
  <c r="K5654" i="5"/>
  <c r="H5654" i="5"/>
  <c r="G5654" i="5"/>
  <c r="F5654" i="5"/>
  <c r="O5654" i="5" s="1"/>
  <c r="E5654" i="5"/>
  <c r="D5654" i="5"/>
  <c r="P5654" i="5" s="1"/>
  <c r="C5654" i="5"/>
  <c r="B5654" i="5"/>
  <c r="A5654" i="5"/>
  <c r="Q5653" i="5"/>
  <c r="P5653" i="5"/>
  <c r="O5653" i="5"/>
  <c r="L5653" i="5"/>
  <c r="K5653" i="5"/>
  <c r="J5653" i="5"/>
  <c r="R5653" i="5" s="1"/>
  <c r="I5653" i="5"/>
  <c r="H5653" i="5"/>
  <c r="G5653" i="5"/>
  <c r="M5653" i="5" s="1"/>
  <c r="F5653" i="5"/>
  <c r="E5653" i="5"/>
  <c r="D5653" i="5"/>
  <c r="C5653" i="5"/>
  <c r="B5653" i="5"/>
  <c r="N5653" i="5" s="1"/>
  <c r="A5653" i="5"/>
  <c r="P5652" i="5"/>
  <c r="O5652" i="5"/>
  <c r="L5652" i="5"/>
  <c r="I5652" i="5"/>
  <c r="H5652" i="5"/>
  <c r="Q5652" i="5" s="1"/>
  <c r="G5652" i="5"/>
  <c r="F5652" i="5"/>
  <c r="E5652" i="5"/>
  <c r="D5652" i="5"/>
  <c r="C5652" i="5"/>
  <c r="B5652" i="5"/>
  <c r="A5652" i="5"/>
  <c r="G5651" i="5"/>
  <c r="F5651" i="5"/>
  <c r="O5651" i="5" s="1"/>
  <c r="E5651" i="5"/>
  <c r="D5651" i="5"/>
  <c r="P5651" i="5" s="1"/>
  <c r="C5651" i="5"/>
  <c r="B5651" i="5"/>
  <c r="A5651" i="5"/>
  <c r="Q5650" i="5"/>
  <c r="P5650" i="5"/>
  <c r="O5650" i="5"/>
  <c r="M5650" i="5"/>
  <c r="L5650" i="5"/>
  <c r="K5650" i="5"/>
  <c r="J5650" i="5"/>
  <c r="I5650" i="5"/>
  <c r="H5650" i="5"/>
  <c r="G5650" i="5"/>
  <c r="F5650" i="5"/>
  <c r="E5650" i="5"/>
  <c r="D5650" i="5"/>
  <c r="C5650" i="5"/>
  <c r="B5650" i="5"/>
  <c r="A5650" i="5"/>
  <c r="H5649" i="5"/>
  <c r="Q5649" i="5" s="1"/>
  <c r="G5649" i="5"/>
  <c r="F5649" i="5"/>
  <c r="O5649" i="5" s="1"/>
  <c r="E5649" i="5"/>
  <c r="D5649" i="5"/>
  <c r="P5649" i="5" s="1"/>
  <c r="C5649" i="5"/>
  <c r="B5649" i="5"/>
  <c r="A5649" i="5"/>
  <c r="P5648" i="5"/>
  <c r="L5648" i="5"/>
  <c r="G5648" i="5"/>
  <c r="F5648" i="5"/>
  <c r="O5648" i="5" s="1"/>
  <c r="E5648" i="5"/>
  <c r="D5648" i="5"/>
  <c r="C5648" i="5"/>
  <c r="B5648" i="5"/>
  <c r="A5648" i="5"/>
  <c r="Q5647" i="5"/>
  <c r="L5647" i="5"/>
  <c r="K5647" i="5"/>
  <c r="J5647" i="5"/>
  <c r="I5647" i="5"/>
  <c r="R5647" i="5" s="1"/>
  <c r="H5647" i="5"/>
  <c r="G5647" i="5"/>
  <c r="M5647" i="5" s="1"/>
  <c r="F5647" i="5"/>
  <c r="O5647" i="5" s="1"/>
  <c r="E5647" i="5"/>
  <c r="D5647" i="5"/>
  <c r="P5647" i="5" s="1"/>
  <c r="C5647" i="5"/>
  <c r="B5647" i="5"/>
  <c r="N5647" i="5" s="1"/>
  <c r="A5647" i="5"/>
  <c r="P5646" i="5"/>
  <c r="O5646" i="5"/>
  <c r="G5646" i="5"/>
  <c r="F5646" i="5"/>
  <c r="E5646" i="5"/>
  <c r="D5646" i="5"/>
  <c r="C5646" i="5"/>
  <c r="B5646" i="5"/>
  <c r="A5646" i="5"/>
  <c r="M5645" i="5"/>
  <c r="L5645" i="5"/>
  <c r="K5645" i="5"/>
  <c r="J5645" i="5"/>
  <c r="G5645" i="5"/>
  <c r="F5645" i="5"/>
  <c r="O5645" i="5" s="1"/>
  <c r="E5645" i="5"/>
  <c r="D5645" i="5"/>
  <c r="P5645" i="5" s="1"/>
  <c r="C5645" i="5"/>
  <c r="B5645" i="5"/>
  <c r="A5645" i="5"/>
  <c r="Q5644" i="5"/>
  <c r="O5644" i="5"/>
  <c r="M5644" i="5"/>
  <c r="L5644" i="5"/>
  <c r="K5644" i="5"/>
  <c r="J5644" i="5"/>
  <c r="I5644" i="5"/>
  <c r="H5644" i="5"/>
  <c r="G5644" i="5"/>
  <c r="F5644" i="5"/>
  <c r="E5644" i="5"/>
  <c r="D5644" i="5"/>
  <c r="P5644" i="5" s="1"/>
  <c r="C5644" i="5"/>
  <c r="B5644" i="5"/>
  <c r="A5644" i="5"/>
  <c r="M5643" i="5"/>
  <c r="G5643" i="5"/>
  <c r="F5643" i="5"/>
  <c r="O5643" i="5" s="1"/>
  <c r="E5643" i="5"/>
  <c r="D5643" i="5"/>
  <c r="P5643" i="5" s="1"/>
  <c r="C5643" i="5"/>
  <c r="B5643" i="5"/>
  <c r="A5643" i="5"/>
  <c r="M5642" i="5"/>
  <c r="G5642" i="5"/>
  <c r="F5642" i="5"/>
  <c r="O5642" i="5" s="1"/>
  <c r="E5642" i="5"/>
  <c r="D5642" i="5"/>
  <c r="P5642" i="5" s="1"/>
  <c r="C5642" i="5"/>
  <c r="B5642" i="5"/>
  <c r="A5642" i="5"/>
  <c r="Q5641" i="5"/>
  <c r="L5641" i="5"/>
  <c r="K5641" i="5"/>
  <c r="R5641" i="5" s="1"/>
  <c r="J5641" i="5"/>
  <c r="I5641" i="5"/>
  <c r="H5641" i="5"/>
  <c r="G5641" i="5"/>
  <c r="M5641" i="5" s="1"/>
  <c r="F5641" i="5"/>
  <c r="O5641" i="5" s="1"/>
  <c r="E5641" i="5"/>
  <c r="D5641" i="5"/>
  <c r="P5641" i="5" s="1"/>
  <c r="C5641" i="5"/>
  <c r="B5641" i="5"/>
  <c r="A5641" i="5"/>
  <c r="P5640" i="5"/>
  <c r="O5640" i="5"/>
  <c r="M5640" i="5"/>
  <c r="L5640" i="5"/>
  <c r="H5640" i="5"/>
  <c r="Q5640" i="5" s="1"/>
  <c r="G5640" i="5"/>
  <c r="F5640" i="5"/>
  <c r="E5640" i="5"/>
  <c r="D5640" i="5"/>
  <c r="C5640" i="5"/>
  <c r="B5640" i="5"/>
  <c r="A5640" i="5"/>
  <c r="P5639" i="5"/>
  <c r="G5639" i="5"/>
  <c r="F5639" i="5"/>
  <c r="O5639" i="5" s="1"/>
  <c r="E5639" i="5"/>
  <c r="D5639" i="5"/>
  <c r="C5639" i="5"/>
  <c r="B5639" i="5"/>
  <c r="A5639" i="5"/>
  <c r="Q5638" i="5"/>
  <c r="P5638" i="5"/>
  <c r="O5638" i="5"/>
  <c r="M5638" i="5"/>
  <c r="L5638" i="5"/>
  <c r="R5638" i="5" s="1"/>
  <c r="K5638" i="5"/>
  <c r="J5638" i="5"/>
  <c r="I5638" i="5"/>
  <c r="H5638" i="5"/>
  <c r="G5638" i="5"/>
  <c r="F5638" i="5"/>
  <c r="E5638" i="5"/>
  <c r="D5638" i="5"/>
  <c r="C5638" i="5"/>
  <c r="B5638" i="5"/>
  <c r="A5638" i="5"/>
  <c r="P5637" i="5"/>
  <c r="O5637" i="5"/>
  <c r="M5637" i="5"/>
  <c r="L5637" i="5"/>
  <c r="G5637" i="5"/>
  <c r="F5637" i="5"/>
  <c r="E5637" i="5"/>
  <c r="D5637" i="5"/>
  <c r="C5637" i="5"/>
  <c r="B5637" i="5"/>
  <c r="A5637" i="5"/>
  <c r="P5636" i="5"/>
  <c r="G5636" i="5"/>
  <c r="F5636" i="5"/>
  <c r="O5636" i="5" s="1"/>
  <c r="E5636" i="5"/>
  <c r="D5636" i="5"/>
  <c r="C5636" i="5"/>
  <c r="B5636" i="5"/>
  <c r="A5636" i="5"/>
  <c r="Q5635" i="5"/>
  <c r="P5635" i="5"/>
  <c r="O5635" i="5"/>
  <c r="L5635" i="5"/>
  <c r="K5635" i="5"/>
  <c r="J5635" i="5"/>
  <c r="I5635" i="5"/>
  <c r="R5635" i="5" s="1"/>
  <c r="H5635" i="5"/>
  <c r="G5635" i="5"/>
  <c r="M5635" i="5" s="1"/>
  <c r="F5635" i="5"/>
  <c r="E5635" i="5"/>
  <c r="D5635" i="5"/>
  <c r="C5635" i="5"/>
  <c r="B5635" i="5"/>
  <c r="A5635" i="5"/>
  <c r="O5634" i="5"/>
  <c r="M5634" i="5"/>
  <c r="L5634" i="5"/>
  <c r="J5634" i="5"/>
  <c r="G5634" i="5"/>
  <c r="F5634" i="5"/>
  <c r="E5634" i="5"/>
  <c r="D5634" i="5"/>
  <c r="P5634" i="5" s="1"/>
  <c r="C5634" i="5"/>
  <c r="B5634" i="5"/>
  <c r="A5634" i="5"/>
  <c r="P5633" i="5"/>
  <c r="G5633" i="5"/>
  <c r="F5633" i="5"/>
  <c r="O5633" i="5" s="1"/>
  <c r="E5633" i="5"/>
  <c r="D5633" i="5"/>
  <c r="C5633" i="5"/>
  <c r="B5633" i="5"/>
  <c r="A5633" i="5"/>
  <c r="R5632" i="5"/>
  <c r="Q5632" i="5"/>
  <c r="M5632" i="5"/>
  <c r="L5632" i="5"/>
  <c r="K5632" i="5"/>
  <c r="J5632" i="5"/>
  <c r="I5632" i="5"/>
  <c r="H5632" i="5"/>
  <c r="G5632" i="5"/>
  <c r="F5632" i="5"/>
  <c r="O5632" i="5" s="1"/>
  <c r="E5632" i="5"/>
  <c r="D5632" i="5"/>
  <c r="P5632" i="5" s="1"/>
  <c r="C5632" i="5"/>
  <c r="B5632" i="5"/>
  <c r="N5632" i="5" s="1"/>
  <c r="A5632" i="5"/>
  <c r="O5631" i="5"/>
  <c r="M5631" i="5"/>
  <c r="L5631" i="5"/>
  <c r="G5631" i="5"/>
  <c r="F5631" i="5"/>
  <c r="E5631" i="5"/>
  <c r="D5631" i="5"/>
  <c r="P5631" i="5" s="1"/>
  <c r="C5631" i="5"/>
  <c r="B5631" i="5"/>
  <c r="A5631" i="5"/>
  <c r="P5630" i="5"/>
  <c r="G5630" i="5"/>
  <c r="F5630" i="5"/>
  <c r="O5630" i="5" s="1"/>
  <c r="E5630" i="5"/>
  <c r="D5630" i="5"/>
  <c r="C5630" i="5"/>
  <c r="B5630" i="5"/>
  <c r="A5630" i="5"/>
  <c r="P5629" i="5"/>
  <c r="O5629" i="5"/>
  <c r="N5629" i="5"/>
  <c r="L5629" i="5"/>
  <c r="K5629" i="5"/>
  <c r="J5629" i="5"/>
  <c r="I5629" i="5"/>
  <c r="R5629" i="5" s="1"/>
  <c r="H5629" i="5"/>
  <c r="Q5629" i="5" s="1"/>
  <c r="V5629" i="5" s="1"/>
  <c r="G5629" i="5"/>
  <c r="M5629" i="5" s="1"/>
  <c r="F5629" i="5"/>
  <c r="E5629" i="5"/>
  <c r="D5629" i="5"/>
  <c r="C5629" i="5"/>
  <c r="B5629" i="5"/>
  <c r="A5629" i="5"/>
  <c r="M5628" i="5"/>
  <c r="L5628" i="5"/>
  <c r="J5628" i="5"/>
  <c r="R5628" i="5" s="1"/>
  <c r="I5628" i="5"/>
  <c r="H5628" i="5"/>
  <c r="Q5628" i="5" s="1"/>
  <c r="G5628" i="5"/>
  <c r="K5628" i="5" s="1"/>
  <c r="F5628" i="5"/>
  <c r="O5628" i="5" s="1"/>
  <c r="E5628" i="5"/>
  <c r="D5628" i="5"/>
  <c r="P5628" i="5" s="1"/>
  <c r="C5628" i="5"/>
  <c r="B5628" i="5"/>
  <c r="A5628" i="5"/>
  <c r="M5627" i="5"/>
  <c r="L5627" i="5"/>
  <c r="H5627" i="5"/>
  <c r="Q5627" i="5" s="1"/>
  <c r="G5627" i="5"/>
  <c r="F5627" i="5"/>
  <c r="O5627" i="5" s="1"/>
  <c r="E5627" i="5"/>
  <c r="D5627" i="5"/>
  <c r="P5627" i="5" s="1"/>
  <c r="C5627" i="5"/>
  <c r="B5627" i="5"/>
  <c r="A5627" i="5"/>
  <c r="O5626" i="5"/>
  <c r="M5626" i="5"/>
  <c r="L5626" i="5"/>
  <c r="K5626" i="5"/>
  <c r="J5626" i="5"/>
  <c r="I5626" i="5"/>
  <c r="R5626" i="5" s="1"/>
  <c r="H5626" i="5"/>
  <c r="Q5626" i="5" s="1"/>
  <c r="G5626" i="5"/>
  <c r="F5626" i="5"/>
  <c r="E5626" i="5"/>
  <c r="D5626" i="5"/>
  <c r="P5626" i="5" s="1"/>
  <c r="C5626" i="5"/>
  <c r="B5626" i="5"/>
  <c r="A5626" i="5"/>
  <c r="M5625" i="5"/>
  <c r="L5625" i="5"/>
  <c r="J5625" i="5"/>
  <c r="I5625" i="5"/>
  <c r="R5625" i="5" s="1"/>
  <c r="H5625" i="5"/>
  <c r="Q5625" i="5" s="1"/>
  <c r="G5625" i="5"/>
  <c r="K5625" i="5" s="1"/>
  <c r="F5625" i="5"/>
  <c r="O5625" i="5" s="1"/>
  <c r="E5625" i="5"/>
  <c r="D5625" i="5"/>
  <c r="P5625" i="5" s="1"/>
  <c r="C5625" i="5"/>
  <c r="B5625" i="5"/>
  <c r="A5625" i="5"/>
  <c r="N5625" i="5" s="1"/>
  <c r="M5624" i="5"/>
  <c r="G5624" i="5"/>
  <c r="L5624" i="5" s="1"/>
  <c r="F5624" i="5"/>
  <c r="O5624" i="5" s="1"/>
  <c r="E5624" i="5"/>
  <c r="D5624" i="5"/>
  <c r="P5624" i="5" s="1"/>
  <c r="C5624" i="5"/>
  <c r="B5624" i="5"/>
  <c r="A5624" i="5"/>
  <c r="Q5623" i="5"/>
  <c r="O5623" i="5"/>
  <c r="L5623" i="5"/>
  <c r="K5623" i="5"/>
  <c r="J5623" i="5"/>
  <c r="I5623" i="5"/>
  <c r="R5623" i="5" s="1"/>
  <c r="H5623" i="5"/>
  <c r="G5623" i="5"/>
  <c r="M5623" i="5" s="1"/>
  <c r="F5623" i="5"/>
  <c r="E5623" i="5"/>
  <c r="D5623" i="5"/>
  <c r="C5623" i="5"/>
  <c r="B5623" i="5"/>
  <c r="A5623" i="5"/>
  <c r="P5622" i="5"/>
  <c r="M5622" i="5"/>
  <c r="L5622" i="5"/>
  <c r="J5622" i="5"/>
  <c r="I5622" i="5"/>
  <c r="R5622" i="5" s="1"/>
  <c r="H5622" i="5"/>
  <c r="Q5622" i="5" s="1"/>
  <c r="G5622" i="5"/>
  <c r="K5622" i="5" s="1"/>
  <c r="F5622" i="5"/>
  <c r="O5622" i="5" s="1"/>
  <c r="E5622" i="5"/>
  <c r="D5622" i="5"/>
  <c r="C5622" i="5"/>
  <c r="B5622" i="5"/>
  <c r="A5622" i="5"/>
  <c r="N5622" i="5" s="1"/>
  <c r="G5621" i="5"/>
  <c r="F5621" i="5"/>
  <c r="O5621" i="5" s="1"/>
  <c r="E5621" i="5"/>
  <c r="D5621" i="5"/>
  <c r="P5621" i="5" s="1"/>
  <c r="C5621" i="5"/>
  <c r="B5621" i="5"/>
  <c r="A5621" i="5"/>
  <c r="P5620" i="5"/>
  <c r="N5620" i="5"/>
  <c r="L5620" i="5"/>
  <c r="K5620" i="5"/>
  <c r="J5620" i="5"/>
  <c r="I5620" i="5"/>
  <c r="H5620" i="5"/>
  <c r="Q5620" i="5" s="1"/>
  <c r="G5620" i="5"/>
  <c r="M5620" i="5" s="1"/>
  <c r="F5620" i="5"/>
  <c r="O5620" i="5" s="1"/>
  <c r="E5620" i="5"/>
  <c r="D5620" i="5"/>
  <c r="C5620" i="5"/>
  <c r="B5620" i="5"/>
  <c r="A5620" i="5"/>
  <c r="O5619" i="5"/>
  <c r="L5619" i="5"/>
  <c r="J5619" i="5"/>
  <c r="I5619" i="5"/>
  <c r="G5619" i="5"/>
  <c r="H5619" i="5" s="1"/>
  <c r="Q5619" i="5" s="1"/>
  <c r="F5619" i="5"/>
  <c r="E5619" i="5"/>
  <c r="D5619" i="5"/>
  <c r="P5619" i="5" s="1"/>
  <c r="C5619" i="5"/>
  <c r="B5619" i="5"/>
  <c r="A5619" i="5"/>
  <c r="Q5618" i="5"/>
  <c r="M5618" i="5"/>
  <c r="L5618" i="5"/>
  <c r="K5618" i="5"/>
  <c r="R5618" i="5" s="1"/>
  <c r="J5618" i="5"/>
  <c r="H5618" i="5"/>
  <c r="G5618" i="5"/>
  <c r="I5618" i="5" s="1"/>
  <c r="F5618" i="5"/>
  <c r="O5618" i="5" s="1"/>
  <c r="E5618" i="5"/>
  <c r="D5618" i="5"/>
  <c r="P5618" i="5" s="1"/>
  <c r="C5618" i="5"/>
  <c r="B5618" i="5"/>
  <c r="A5618" i="5"/>
  <c r="O5617" i="5"/>
  <c r="L5617" i="5"/>
  <c r="K5617" i="5"/>
  <c r="J5617" i="5"/>
  <c r="I5617" i="5"/>
  <c r="H5617" i="5"/>
  <c r="Q5617" i="5" s="1"/>
  <c r="G5617" i="5"/>
  <c r="M5617" i="5" s="1"/>
  <c r="F5617" i="5"/>
  <c r="E5617" i="5"/>
  <c r="D5617" i="5"/>
  <c r="P5617" i="5" s="1"/>
  <c r="C5617" i="5"/>
  <c r="B5617" i="5"/>
  <c r="A5617" i="5"/>
  <c r="P5616" i="5"/>
  <c r="O5616" i="5"/>
  <c r="G5616" i="5"/>
  <c r="F5616" i="5"/>
  <c r="E5616" i="5"/>
  <c r="D5616" i="5"/>
  <c r="C5616" i="5"/>
  <c r="B5616" i="5"/>
  <c r="A5616" i="5"/>
  <c r="R5615" i="5"/>
  <c r="M5615" i="5"/>
  <c r="L5615" i="5"/>
  <c r="K5615" i="5"/>
  <c r="J5615" i="5"/>
  <c r="H5615" i="5"/>
  <c r="Q5615" i="5" s="1"/>
  <c r="G5615" i="5"/>
  <c r="I5615" i="5" s="1"/>
  <c r="F5615" i="5"/>
  <c r="O5615" i="5" s="1"/>
  <c r="E5615" i="5"/>
  <c r="D5615" i="5"/>
  <c r="P5615" i="5" s="1"/>
  <c r="C5615" i="5"/>
  <c r="B5615" i="5"/>
  <c r="A5615" i="5"/>
  <c r="N5615" i="5" s="1"/>
  <c r="Q5614" i="5"/>
  <c r="M5614" i="5"/>
  <c r="L5614" i="5"/>
  <c r="K5614" i="5"/>
  <c r="J5614" i="5"/>
  <c r="R5614" i="5" s="1"/>
  <c r="I5614" i="5"/>
  <c r="H5614" i="5"/>
  <c r="G5614" i="5"/>
  <c r="F5614" i="5"/>
  <c r="O5614" i="5" s="1"/>
  <c r="E5614" i="5"/>
  <c r="D5614" i="5"/>
  <c r="P5614" i="5" s="1"/>
  <c r="C5614" i="5"/>
  <c r="B5614" i="5"/>
  <c r="N5614" i="5" s="1"/>
  <c r="A5614" i="5"/>
  <c r="P5613" i="5"/>
  <c r="I5613" i="5"/>
  <c r="G5613" i="5"/>
  <c r="F5613" i="5"/>
  <c r="O5613" i="5" s="1"/>
  <c r="E5613" i="5"/>
  <c r="D5613" i="5"/>
  <c r="C5613" i="5"/>
  <c r="B5613" i="5"/>
  <c r="A5613" i="5"/>
  <c r="P5612" i="5"/>
  <c r="M5612" i="5"/>
  <c r="L5612" i="5"/>
  <c r="K5612" i="5"/>
  <c r="J5612" i="5"/>
  <c r="R5612" i="5" s="1"/>
  <c r="H5612" i="5"/>
  <c r="Q5612" i="5" s="1"/>
  <c r="G5612" i="5"/>
  <c r="I5612" i="5" s="1"/>
  <c r="F5612" i="5"/>
  <c r="O5612" i="5" s="1"/>
  <c r="E5612" i="5"/>
  <c r="D5612" i="5"/>
  <c r="C5612" i="5"/>
  <c r="B5612" i="5"/>
  <c r="A5612" i="5"/>
  <c r="N5612" i="5" s="1"/>
  <c r="Q5611" i="5"/>
  <c r="L5611" i="5"/>
  <c r="K5611" i="5"/>
  <c r="J5611" i="5"/>
  <c r="R5611" i="5" s="1"/>
  <c r="I5611" i="5"/>
  <c r="H5611" i="5"/>
  <c r="G5611" i="5"/>
  <c r="M5611" i="5" s="1"/>
  <c r="F5611" i="5"/>
  <c r="O5611" i="5" s="1"/>
  <c r="E5611" i="5"/>
  <c r="D5611" i="5"/>
  <c r="P5611" i="5" s="1"/>
  <c r="C5611" i="5"/>
  <c r="B5611" i="5"/>
  <c r="A5611" i="5"/>
  <c r="O5610" i="5"/>
  <c r="G5610" i="5"/>
  <c r="F5610" i="5"/>
  <c r="E5610" i="5"/>
  <c r="D5610" i="5"/>
  <c r="P5610" i="5" s="1"/>
  <c r="C5610" i="5"/>
  <c r="B5610" i="5"/>
  <c r="A5610" i="5"/>
  <c r="P5609" i="5"/>
  <c r="M5609" i="5"/>
  <c r="G5609" i="5"/>
  <c r="F5609" i="5"/>
  <c r="O5609" i="5" s="1"/>
  <c r="E5609" i="5"/>
  <c r="D5609" i="5"/>
  <c r="C5609" i="5"/>
  <c r="B5609" i="5"/>
  <c r="A5609" i="5"/>
  <c r="Q5608" i="5"/>
  <c r="M5608" i="5"/>
  <c r="L5608" i="5"/>
  <c r="K5608" i="5"/>
  <c r="J5608" i="5"/>
  <c r="R5608" i="5" s="1"/>
  <c r="I5608" i="5"/>
  <c r="H5608" i="5"/>
  <c r="G5608" i="5"/>
  <c r="F5608" i="5"/>
  <c r="O5608" i="5" s="1"/>
  <c r="E5608" i="5"/>
  <c r="D5608" i="5"/>
  <c r="P5608" i="5" s="1"/>
  <c r="C5608" i="5"/>
  <c r="B5608" i="5"/>
  <c r="A5608" i="5"/>
  <c r="O5607" i="5"/>
  <c r="G5607" i="5"/>
  <c r="F5607" i="5"/>
  <c r="E5607" i="5"/>
  <c r="D5607" i="5"/>
  <c r="P5607" i="5" s="1"/>
  <c r="C5607" i="5"/>
  <c r="B5607" i="5"/>
  <c r="A5607" i="5"/>
  <c r="P5606" i="5"/>
  <c r="M5606" i="5"/>
  <c r="G5606" i="5"/>
  <c r="F5606" i="5"/>
  <c r="O5606" i="5" s="1"/>
  <c r="E5606" i="5"/>
  <c r="D5606" i="5"/>
  <c r="C5606" i="5"/>
  <c r="B5606" i="5"/>
  <c r="A5606" i="5"/>
  <c r="Q5605" i="5"/>
  <c r="O5605" i="5"/>
  <c r="L5605" i="5"/>
  <c r="K5605" i="5"/>
  <c r="J5605" i="5"/>
  <c r="R5605" i="5" s="1"/>
  <c r="I5605" i="5"/>
  <c r="H5605" i="5"/>
  <c r="G5605" i="5"/>
  <c r="M5605" i="5" s="1"/>
  <c r="F5605" i="5"/>
  <c r="E5605" i="5"/>
  <c r="D5605" i="5"/>
  <c r="P5605" i="5" s="1"/>
  <c r="C5605" i="5"/>
  <c r="B5605" i="5"/>
  <c r="A5605" i="5"/>
  <c r="M5604" i="5"/>
  <c r="G5604" i="5"/>
  <c r="F5604" i="5"/>
  <c r="O5604" i="5" s="1"/>
  <c r="E5604" i="5"/>
  <c r="D5604" i="5"/>
  <c r="C5604" i="5"/>
  <c r="B5604" i="5"/>
  <c r="A5604" i="5"/>
  <c r="P5603" i="5"/>
  <c r="G5603" i="5"/>
  <c r="F5603" i="5"/>
  <c r="O5603" i="5" s="1"/>
  <c r="E5603" i="5"/>
  <c r="D5603" i="5"/>
  <c r="C5603" i="5"/>
  <c r="B5603" i="5"/>
  <c r="A5603" i="5"/>
  <c r="Q5602" i="5"/>
  <c r="O5602" i="5"/>
  <c r="M5602" i="5"/>
  <c r="L5602" i="5"/>
  <c r="K5602" i="5"/>
  <c r="J5602" i="5"/>
  <c r="I5602" i="5"/>
  <c r="H5602" i="5"/>
  <c r="G5602" i="5"/>
  <c r="F5602" i="5"/>
  <c r="E5602" i="5"/>
  <c r="D5602" i="5"/>
  <c r="P5602" i="5" s="1"/>
  <c r="C5602" i="5"/>
  <c r="B5602" i="5"/>
  <c r="A5602" i="5"/>
  <c r="M5601" i="5"/>
  <c r="L5601" i="5"/>
  <c r="H5601" i="5"/>
  <c r="Q5601" i="5" s="1"/>
  <c r="G5601" i="5"/>
  <c r="F5601" i="5"/>
  <c r="O5601" i="5" s="1"/>
  <c r="E5601" i="5"/>
  <c r="D5601" i="5"/>
  <c r="P5601" i="5" s="1"/>
  <c r="C5601" i="5"/>
  <c r="B5601" i="5"/>
  <c r="A5601" i="5"/>
  <c r="P5600" i="5"/>
  <c r="H5600" i="5"/>
  <c r="Q5600" i="5" s="1"/>
  <c r="G5600" i="5"/>
  <c r="F5600" i="5"/>
  <c r="O5600" i="5" s="1"/>
  <c r="E5600" i="5"/>
  <c r="D5600" i="5"/>
  <c r="C5600" i="5"/>
  <c r="B5600" i="5"/>
  <c r="A5600" i="5"/>
  <c r="Q5599" i="5"/>
  <c r="V5599" i="5" s="1"/>
  <c r="N5599" i="5"/>
  <c r="L5599" i="5"/>
  <c r="K5599" i="5"/>
  <c r="J5599" i="5"/>
  <c r="I5599" i="5"/>
  <c r="R5599" i="5" s="1"/>
  <c r="H5599" i="5"/>
  <c r="G5599" i="5"/>
  <c r="M5599" i="5" s="1"/>
  <c r="F5599" i="5"/>
  <c r="O5599" i="5" s="1"/>
  <c r="E5599" i="5"/>
  <c r="D5599" i="5"/>
  <c r="P5599" i="5" s="1"/>
  <c r="C5599" i="5"/>
  <c r="B5599" i="5"/>
  <c r="A5599" i="5"/>
  <c r="P5598" i="5"/>
  <c r="G5598" i="5"/>
  <c r="F5598" i="5"/>
  <c r="O5598" i="5" s="1"/>
  <c r="E5598" i="5"/>
  <c r="D5598" i="5"/>
  <c r="C5598" i="5"/>
  <c r="B5598" i="5"/>
  <c r="A5598" i="5"/>
  <c r="Q5597" i="5"/>
  <c r="M5597" i="5"/>
  <c r="L5597" i="5"/>
  <c r="K5597" i="5"/>
  <c r="R5597" i="5" s="1"/>
  <c r="J5597" i="5"/>
  <c r="H5597" i="5"/>
  <c r="G5597" i="5"/>
  <c r="I5597" i="5" s="1"/>
  <c r="F5597" i="5"/>
  <c r="O5597" i="5" s="1"/>
  <c r="E5597" i="5"/>
  <c r="D5597" i="5"/>
  <c r="P5597" i="5" s="1"/>
  <c r="C5597" i="5"/>
  <c r="B5597" i="5"/>
  <c r="A5597" i="5"/>
  <c r="R5596" i="5"/>
  <c r="M5596" i="5"/>
  <c r="L5596" i="5"/>
  <c r="K5596" i="5"/>
  <c r="J5596" i="5"/>
  <c r="I5596" i="5"/>
  <c r="H5596" i="5"/>
  <c r="Q5596" i="5" s="1"/>
  <c r="G5596" i="5"/>
  <c r="F5596" i="5"/>
  <c r="O5596" i="5" s="1"/>
  <c r="E5596" i="5"/>
  <c r="D5596" i="5"/>
  <c r="P5596" i="5" s="1"/>
  <c r="C5596" i="5"/>
  <c r="B5596" i="5"/>
  <c r="A5596" i="5"/>
  <c r="V5595" i="5"/>
  <c r="P5595" i="5"/>
  <c r="O5595" i="5"/>
  <c r="L5595" i="5"/>
  <c r="K5595" i="5"/>
  <c r="J5595" i="5"/>
  <c r="I5595" i="5"/>
  <c r="R5595" i="5" s="1"/>
  <c r="H5595" i="5"/>
  <c r="Q5595" i="5" s="1"/>
  <c r="G5595" i="5"/>
  <c r="M5595" i="5" s="1"/>
  <c r="F5595" i="5"/>
  <c r="E5595" i="5"/>
  <c r="D5595" i="5"/>
  <c r="C5595" i="5"/>
  <c r="B5595" i="5"/>
  <c r="N5595" i="5" s="1"/>
  <c r="A5595" i="5"/>
  <c r="G5594" i="5"/>
  <c r="F5594" i="5"/>
  <c r="O5594" i="5" s="1"/>
  <c r="E5594" i="5"/>
  <c r="D5594" i="5"/>
  <c r="P5594" i="5" s="1"/>
  <c r="C5594" i="5"/>
  <c r="B5594" i="5"/>
  <c r="A5594" i="5"/>
  <c r="Q5593" i="5"/>
  <c r="O5593" i="5"/>
  <c r="L5593" i="5"/>
  <c r="K5593" i="5"/>
  <c r="J5593" i="5"/>
  <c r="R5593" i="5" s="1"/>
  <c r="I5593" i="5"/>
  <c r="H5593" i="5"/>
  <c r="G5593" i="5"/>
  <c r="M5593" i="5" s="1"/>
  <c r="F5593" i="5"/>
  <c r="E5593" i="5"/>
  <c r="D5593" i="5"/>
  <c r="P5593" i="5" s="1"/>
  <c r="C5593" i="5"/>
  <c r="B5593" i="5"/>
  <c r="A5593" i="5"/>
  <c r="P5592" i="5"/>
  <c r="O5592" i="5"/>
  <c r="H5592" i="5"/>
  <c r="Q5592" i="5" s="1"/>
  <c r="G5592" i="5"/>
  <c r="F5592" i="5"/>
  <c r="E5592" i="5"/>
  <c r="D5592" i="5"/>
  <c r="C5592" i="5"/>
  <c r="B5592" i="5"/>
  <c r="A5592" i="5"/>
  <c r="O5591" i="5"/>
  <c r="L5591" i="5"/>
  <c r="K5591" i="5"/>
  <c r="J5591" i="5"/>
  <c r="G5591" i="5"/>
  <c r="F5591" i="5"/>
  <c r="E5591" i="5"/>
  <c r="D5591" i="5"/>
  <c r="P5591" i="5" s="1"/>
  <c r="C5591" i="5"/>
  <c r="B5591" i="5"/>
  <c r="A5591" i="5"/>
  <c r="Q5590" i="5"/>
  <c r="M5590" i="5"/>
  <c r="L5590" i="5"/>
  <c r="K5590" i="5"/>
  <c r="J5590" i="5"/>
  <c r="I5590" i="5"/>
  <c r="H5590" i="5"/>
  <c r="G5590" i="5"/>
  <c r="F5590" i="5"/>
  <c r="O5590" i="5" s="1"/>
  <c r="E5590" i="5"/>
  <c r="D5590" i="5"/>
  <c r="P5590" i="5" s="1"/>
  <c r="C5590" i="5"/>
  <c r="B5590" i="5"/>
  <c r="A5590" i="5"/>
  <c r="O5589" i="5"/>
  <c r="M5589" i="5"/>
  <c r="L5589" i="5"/>
  <c r="J5589" i="5"/>
  <c r="I5589" i="5"/>
  <c r="R5589" i="5" s="1"/>
  <c r="H5589" i="5"/>
  <c r="Q5589" i="5" s="1"/>
  <c r="G5589" i="5"/>
  <c r="K5589" i="5" s="1"/>
  <c r="F5589" i="5"/>
  <c r="E5589" i="5"/>
  <c r="D5589" i="5"/>
  <c r="P5589" i="5" s="1"/>
  <c r="C5589" i="5"/>
  <c r="B5589" i="5"/>
  <c r="A5589" i="5"/>
  <c r="K5588" i="5"/>
  <c r="J5588" i="5"/>
  <c r="G5588" i="5"/>
  <c r="F5588" i="5"/>
  <c r="O5588" i="5" s="1"/>
  <c r="E5588" i="5"/>
  <c r="D5588" i="5"/>
  <c r="P5588" i="5" s="1"/>
  <c r="C5588" i="5"/>
  <c r="B5588" i="5"/>
  <c r="A5588" i="5"/>
  <c r="V5587" i="5"/>
  <c r="Q5587" i="5"/>
  <c r="P5587" i="5"/>
  <c r="O5587" i="5"/>
  <c r="L5587" i="5"/>
  <c r="K5587" i="5"/>
  <c r="J5587" i="5"/>
  <c r="I5587" i="5"/>
  <c r="R5587" i="5" s="1"/>
  <c r="H5587" i="5"/>
  <c r="G5587" i="5"/>
  <c r="M5587" i="5" s="1"/>
  <c r="F5587" i="5"/>
  <c r="E5587" i="5"/>
  <c r="D5587" i="5"/>
  <c r="C5587" i="5"/>
  <c r="B5587" i="5"/>
  <c r="N5587" i="5" s="1"/>
  <c r="A5587" i="5"/>
  <c r="O5586" i="5"/>
  <c r="G5586" i="5"/>
  <c r="F5586" i="5"/>
  <c r="E5586" i="5"/>
  <c r="D5586" i="5"/>
  <c r="P5586" i="5" s="1"/>
  <c r="C5586" i="5"/>
  <c r="B5586" i="5"/>
  <c r="A5586" i="5"/>
  <c r="P5585" i="5"/>
  <c r="G5585" i="5"/>
  <c r="F5585" i="5"/>
  <c r="O5585" i="5" s="1"/>
  <c r="E5585" i="5"/>
  <c r="D5585" i="5"/>
  <c r="C5585" i="5"/>
  <c r="B5585" i="5"/>
  <c r="A5585" i="5"/>
  <c r="Q5584" i="5"/>
  <c r="O5584" i="5"/>
  <c r="M5584" i="5"/>
  <c r="L5584" i="5"/>
  <c r="K5584" i="5"/>
  <c r="J5584" i="5"/>
  <c r="I5584" i="5"/>
  <c r="R5584" i="5" s="1"/>
  <c r="H5584" i="5"/>
  <c r="G5584" i="5"/>
  <c r="F5584" i="5"/>
  <c r="E5584" i="5"/>
  <c r="D5584" i="5"/>
  <c r="P5584" i="5" s="1"/>
  <c r="V5584" i="5" s="1"/>
  <c r="C5584" i="5"/>
  <c r="B5584" i="5"/>
  <c r="N5584" i="5" s="1"/>
  <c r="A5584" i="5"/>
  <c r="P5583" i="5"/>
  <c r="O5583" i="5"/>
  <c r="H5583" i="5"/>
  <c r="Q5583" i="5" s="1"/>
  <c r="G5583" i="5"/>
  <c r="M5583" i="5" s="1"/>
  <c r="F5583" i="5"/>
  <c r="E5583" i="5"/>
  <c r="D5583" i="5"/>
  <c r="C5583" i="5"/>
  <c r="B5583" i="5"/>
  <c r="A5583" i="5"/>
  <c r="M5582" i="5"/>
  <c r="L5582" i="5"/>
  <c r="K5582" i="5"/>
  <c r="G5582" i="5"/>
  <c r="F5582" i="5"/>
  <c r="O5582" i="5" s="1"/>
  <c r="E5582" i="5"/>
  <c r="D5582" i="5"/>
  <c r="P5582" i="5" s="1"/>
  <c r="C5582" i="5"/>
  <c r="B5582" i="5"/>
  <c r="A5582" i="5"/>
  <c r="Q5581" i="5"/>
  <c r="O5581" i="5"/>
  <c r="L5581" i="5"/>
  <c r="K5581" i="5"/>
  <c r="J5581" i="5"/>
  <c r="I5581" i="5"/>
  <c r="H5581" i="5"/>
  <c r="G5581" i="5"/>
  <c r="M5581" i="5" s="1"/>
  <c r="F5581" i="5"/>
  <c r="E5581" i="5"/>
  <c r="D5581" i="5"/>
  <c r="P5581" i="5" s="1"/>
  <c r="C5581" i="5"/>
  <c r="B5581" i="5"/>
  <c r="A5581" i="5"/>
  <c r="M5580" i="5"/>
  <c r="J5580" i="5"/>
  <c r="I5580" i="5"/>
  <c r="G5580" i="5"/>
  <c r="F5580" i="5"/>
  <c r="O5580" i="5" s="1"/>
  <c r="E5580" i="5"/>
  <c r="D5580" i="5"/>
  <c r="P5580" i="5" s="1"/>
  <c r="C5580" i="5"/>
  <c r="B5580" i="5"/>
  <c r="A5580" i="5"/>
  <c r="Q5579" i="5"/>
  <c r="M5579" i="5"/>
  <c r="L5579" i="5"/>
  <c r="K5579" i="5"/>
  <c r="H5579" i="5"/>
  <c r="G5579" i="5"/>
  <c r="F5579" i="5"/>
  <c r="O5579" i="5" s="1"/>
  <c r="E5579" i="5"/>
  <c r="D5579" i="5"/>
  <c r="P5579" i="5" s="1"/>
  <c r="C5579" i="5"/>
  <c r="B5579" i="5"/>
  <c r="A5579" i="5"/>
  <c r="Q5578" i="5"/>
  <c r="M5578" i="5"/>
  <c r="L5578" i="5"/>
  <c r="K5578" i="5"/>
  <c r="J5578" i="5"/>
  <c r="R5578" i="5" s="1"/>
  <c r="I5578" i="5"/>
  <c r="H5578" i="5"/>
  <c r="G5578" i="5"/>
  <c r="F5578" i="5"/>
  <c r="O5578" i="5" s="1"/>
  <c r="E5578" i="5"/>
  <c r="D5578" i="5"/>
  <c r="P5578" i="5" s="1"/>
  <c r="C5578" i="5"/>
  <c r="B5578" i="5"/>
  <c r="A5578" i="5"/>
  <c r="P5577" i="5"/>
  <c r="O5577" i="5"/>
  <c r="M5577" i="5"/>
  <c r="L5577" i="5"/>
  <c r="I5577" i="5"/>
  <c r="G5577" i="5"/>
  <c r="H5577" i="5" s="1"/>
  <c r="Q5577" i="5" s="1"/>
  <c r="F5577" i="5"/>
  <c r="E5577" i="5"/>
  <c r="D5577" i="5"/>
  <c r="C5577" i="5"/>
  <c r="B5577" i="5"/>
  <c r="A5577" i="5"/>
  <c r="K5576" i="5"/>
  <c r="G5576" i="5"/>
  <c r="F5576" i="5"/>
  <c r="O5576" i="5" s="1"/>
  <c r="E5576" i="5"/>
  <c r="D5576" i="5"/>
  <c r="P5576" i="5" s="1"/>
  <c r="C5576" i="5"/>
  <c r="B5576" i="5"/>
  <c r="A5576" i="5"/>
  <c r="P5575" i="5"/>
  <c r="O5575" i="5"/>
  <c r="L5575" i="5"/>
  <c r="K5575" i="5"/>
  <c r="J5575" i="5"/>
  <c r="I5575" i="5"/>
  <c r="R5575" i="5" s="1"/>
  <c r="H5575" i="5"/>
  <c r="Q5575" i="5" s="1"/>
  <c r="G5575" i="5"/>
  <c r="M5575" i="5" s="1"/>
  <c r="F5575" i="5"/>
  <c r="E5575" i="5"/>
  <c r="D5575" i="5"/>
  <c r="C5575" i="5"/>
  <c r="B5575" i="5"/>
  <c r="N5575" i="5" s="1"/>
  <c r="A5575" i="5"/>
  <c r="O5574" i="5"/>
  <c r="I5574" i="5"/>
  <c r="H5574" i="5"/>
  <c r="Q5574" i="5" s="1"/>
  <c r="G5574" i="5"/>
  <c r="F5574" i="5"/>
  <c r="E5574" i="5"/>
  <c r="D5574" i="5"/>
  <c r="P5574" i="5" s="1"/>
  <c r="C5574" i="5"/>
  <c r="B5574" i="5"/>
  <c r="A5574" i="5"/>
  <c r="P5573" i="5"/>
  <c r="M5573" i="5"/>
  <c r="G5573" i="5"/>
  <c r="F5573" i="5"/>
  <c r="O5573" i="5" s="1"/>
  <c r="E5573" i="5"/>
  <c r="D5573" i="5"/>
  <c r="C5573" i="5"/>
  <c r="B5573" i="5"/>
  <c r="A5573" i="5"/>
  <c r="Q5572" i="5"/>
  <c r="M5572" i="5"/>
  <c r="L5572" i="5"/>
  <c r="K5572" i="5"/>
  <c r="J5572" i="5"/>
  <c r="I5572" i="5"/>
  <c r="R5572" i="5" s="1"/>
  <c r="H5572" i="5"/>
  <c r="G5572" i="5"/>
  <c r="F5572" i="5"/>
  <c r="O5572" i="5" s="1"/>
  <c r="E5572" i="5"/>
  <c r="D5572" i="5"/>
  <c r="P5572" i="5" s="1"/>
  <c r="C5572" i="5"/>
  <c r="B5572" i="5"/>
  <c r="N5572" i="5" s="1"/>
  <c r="A5572" i="5"/>
  <c r="P5571" i="5"/>
  <c r="O5571" i="5"/>
  <c r="M5571" i="5"/>
  <c r="H5571" i="5"/>
  <c r="Q5571" i="5" s="1"/>
  <c r="G5571" i="5"/>
  <c r="F5571" i="5"/>
  <c r="E5571" i="5"/>
  <c r="D5571" i="5"/>
  <c r="C5571" i="5"/>
  <c r="B5571" i="5"/>
  <c r="A5571" i="5"/>
  <c r="M5570" i="5"/>
  <c r="L5570" i="5"/>
  <c r="G5570" i="5"/>
  <c r="K5570" i="5" s="1"/>
  <c r="F5570" i="5"/>
  <c r="O5570" i="5" s="1"/>
  <c r="E5570" i="5"/>
  <c r="D5570" i="5"/>
  <c r="P5570" i="5" s="1"/>
  <c r="C5570" i="5"/>
  <c r="B5570" i="5"/>
  <c r="A5570" i="5"/>
  <c r="O5569" i="5"/>
  <c r="L5569" i="5"/>
  <c r="K5569" i="5"/>
  <c r="J5569" i="5"/>
  <c r="I5569" i="5"/>
  <c r="H5569" i="5"/>
  <c r="Q5569" i="5" s="1"/>
  <c r="G5569" i="5"/>
  <c r="M5569" i="5" s="1"/>
  <c r="F5569" i="5"/>
  <c r="E5569" i="5"/>
  <c r="D5569" i="5"/>
  <c r="P5569" i="5" s="1"/>
  <c r="C5569" i="5"/>
  <c r="B5569" i="5"/>
  <c r="A5569" i="5"/>
  <c r="M5568" i="5"/>
  <c r="J5568" i="5"/>
  <c r="G5568" i="5"/>
  <c r="I5568" i="5" s="1"/>
  <c r="F5568" i="5"/>
  <c r="O5568" i="5" s="1"/>
  <c r="E5568" i="5"/>
  <c r="D5568" i="5"/>
  <c r="P5568" i="5" s="1"/>
  <c r="C5568" i="5"/>
  <c r="B5568" i="5"/>
  <c r="A5568" i="5"/>
  <c r="L5567" i="5"/>
  <c r="K5567" i="5"/>
  <c r="G5567" i="5"/>
  <c r="F5567" i="5"/>
  <c r="O5567" i="5" s="1"/>
  <c r="E5567" i="5"/>
  <c r="D5567" i="5"/>
  <c r="P5567" i="5" s="1"/>
  <c r="C5567" i="5"/>
  <c r="B5567" i="5"/>
  <c r="A5567" i="5"/>
  <c r="Q5566" i="5"/>
  <c r="M5566" i="5"/>
  <c r="L5566" i="5"/>
  <c r="K5566" i="5"/>
  <c r="J5566" i="5"/>
  <c r="R5566" i="5" s="1"/>
  <c r="I5566" i="5"/>
  <c r="H5566" i="5"/>
  <c r="G5566" i="5"/>
  <c r="F5566" i="5"/>
  <c r="O5566" i="5" s="1"/>
  <c r="E5566" i="5"/>
  <c r="D5566" i="5"/>
  <c r="P5566" i="5" s="1"/>
  <c r="C5566" i="5"/>
  <c r="B5566" i="5"/>
  <c r="A5566" i="5"/>
  <c r="O5565" i="5"/>
  <c r="M5565" i="5"/>
  <c r="L5565" i="5"/>
  <c r="I5565" i="5"/>
  <c r="H5565" i="5"/>
  <c r="Q5565" i="5" s="1"/>
  <c r="G5565" i="5"/>
  <c r="F5565" i="5"/>
  <c r="E5565" i="5"/>
  <c r="D5565" i="5"/>
  <c r="P5565" i="5" s="1"/>
  <c r="C5565" i="5"/>
  <c r="B5565" i="5"/>
  <c r="A5565" i="5"/>
  <c r="J5564" i="5"/>
  <c r="G5564" i="5"/>
  <c r="F5564" i="5"/>
  <c r="O5564" i="5" s="1"/>
  <c r="E5564" i="5"/>
  <c r="D5564" i="5"/>
  <c r="P5564" i="5" s="1"/>
  <c r="C5564" i="5"/>
  <c r="B5564" i="5"/>
  <c r="A5564" i="5"/>
  <c r="P5563" i="5"/>
  <c r="O5563" i="5"/>
  <c r="L5563" i="5"/>
  <c r="K5563" i="5"/>
  <c r="J5563" i="5"/>
  <c r="I5563" i="5"/>
  <c r="H5563" i="5"/>
  <c r="Q5563" i="5" s="1"/>
  <c r="G5563" i="5"/>
  <c r="M5563" i="5" s="1"/>
  <c r="F5563" i="5"/>
  <c r="E5563" i="5"/>
  <c r="D5563" i="5"/>
  <c r="C5563" i="5"/>
  <c r="B5563" i="5"/>
  <c r="N5563" i="5" s="1"/>
  <c r="A5563" i="5"/>
  <c r="O5562" i="5"/>
  <c r="G5562" i="5"/>
  <c r="F5562" i="5"/>
  <c r="E5562" i="5"/>
  <c r="D5562" i="5"/>
  <c r="P5562" i="5" s="1"/>
  <c r="C5562" i="5"/>
  <c r="B5562" i="5"/>
  <c r="A5562" i="5"/>
  <c r="G5561" i="5"/>
  <c r="F5561" i="5"/>
  <c r="O5561" i="5" s="1"/>
  <c r="E5561" i="5"/>
  <c r="D5561" i="5"/>
  <c r="P5561" i="5" s="1"/>
  <c r="C5561" i="5"/>
  <c r="B5561" i="5"/>
  <c r="A5561" i="5"/>
  <c r="Q5560" i="5"/>
  <c r="O5560" i="5"/>
  <c r="M5560" i="5"/>
  <c r="L5560" i="5"/>
  <c r="K5560" i="5"/>
  <c r="J5560" i="5"/>
  <c r="I5560" i="5"/>
  <c r="R5560" i="5" s="1"/>
  <c r="H5560" i="5"/>
  <c r="G5560" i="5"/>
  <c r="F5560" i="5"/>
  <c r="E5560" i="5"/>
  <c r="D5560" i="5"/>
  <c r="P5560" i="5" s="1"/>
  <c r="C5560" i="5"/>
  <c r="B5560" i="5"/>
  <c r="N5560" i="5" s="1"/>
  <c r="A5560" i="5"/>
  <c r="P5559" i="5"/>
  <c r="O5559" i="5"/>
  <c r="H5559" i="5"/>
  <c r="Q5559" i="5" s="1"/>
  <c r="G5559" i="5"/>
  <c r="F5559" i="5"/>
  <c r="E5559" i="5"/>
  <c r="D5559" i="5"/>
  <c r="C5559" i="5"/>
  <c r="B5559" i="5"/>
  <c r="A5559" i="5"/>
  <c r="M5558" i="5"/>
  <c r="L5558" i="5"/>
  <c r="K5558" i="5"/>
  <c r="G5558" i="5"/>
  <c r="F5558" i="5"/>
  <c r="O5558" i="5" s="1"/>
  <c r="E5558" i="5"/>
  <c r="D5558" i="5"/>
  <c r="P5558" i="5" s="1"/>
  <c r="C5558" i="5"/>
  <c r="B5558" i="5"/>
  <c r="A5558" i="5"/>
  <c r="Q5557" i="5"/>
  <c r="O5557" i="5"/>
  <c r="L5557" i="5"/>
  <c r="K5557" i="5"/>
  <c r="J5557" i="5"/>
  <c r="I5557" i="5"/>
  <c r="H5557" i="5"/>
  <c r="G5557" i="5"/>
  <c r="M5557" i="5" s="1"/>
  <c r="F5557" i="5"/>
  <c r="E5557" i="5"/>
  <c r="D5557" i="5"/>
  <c r="P5557" i="5" s="1"/>
  <c r="C5557" i="5"/>
  <c r="B5557" i="5"/>
  <c r="A5557" i="5"/>
  <c r="O5556" i="5"/>
  <c r="M5556" i="5"/>
  <c r="J5556" i="5"/>
  <c r="I5556" i="5"/>
  <c r="G5556" i="5"/>
  <c r="F5556" i="5"/>
  <c r="E5556" i="5"/>
  <c r="D5556" i="5"/>
  <c r="P5556" i="5" s="1"/>
  <c r="C5556" i="5"/>
  <c r="B5556" i="5"/>
  <c r="A5556" i="5"/>
  <c r="Q5555" i="5"/>
  <c r="M5555" i="5"/>
  <c r="L5555" i="5"/>
  <c r="K5555" i="5"/>
  <c r="H5555" i="5"/>
  <c r="G5555" i="5"/>
  <c r="F5555" i="5"/>
  <c r="O5555" i="5" s="1"/>
  <c r="E5555" i="5"/>
  <c r="D5555" i="5"/>
  <c r="P5555" i="5" s="1"/>
  <c r="C5555" i="5"/>
  <c r="B5555" i="5"/>
  <c r="A5555" i="5"/>
  <c r="Q5554" i="5"/>
  <c r="P5554" i="5"/>
  <c r="M5554" i="5"/>
  <c r="L5554" i="5"/>
  <c r="K5554" i="5"/>
  <c r="J5554" i="5"/>
  <c r="I5554" i="5"/>
  <c r="R5554" i="5" s="1"/>
  <c r="H5554" i="5"/>
  <c r="G5554" i="5"/>
  <c r="F5554" i="5"/>
  <c r="O5554" i="5" s="1"/>
  <c r="E5554" i="5"/>
  <c r="D5554" i="5"/>
  <c r="C5554" i="5"/>
  <c r="B5554" i="5"/>
  <c r="N5554" i="5" s="1"/>
  <c r="A5554" i="5"/>
  <c r="P5553" i="5"/>
  <c r="O5553" i="5"/>
  <c r="M5553" i="5"/>
  <c r="L5553" i="5"/>
  <c r="I5553" i="5"/>
  <c r="G5553" i="5"/>
  <c r="H5553" i="5" s="1"/>
  <c r="Q5553" i="5" s="1"/>
  <c r="F5553" i="5"/>
  <c r="E5553" i="5"/>
  <c r="D5553" i="5"/>
  <c r="C5553" i="5"/>
  <c r="B5553" i="5"/>
  <c r="A5553" i="5"/>
  <c r="G5552" i="5"/>
  <c r="F5552" i="5"/>
  <c r="O5552" i="5" s="1"/>
  <c r="E5552" i="5"/>
  <c r="D5552" i="5"/>
  <c r="P5552" i="5" s="1"/>
  <c r="C5552" i="5"/>
  <c r="B5552" i="5"/>
  <c r="A5552" i="5"/>
  <c r="Q5551" i="5"/>
  <c r="O5551" i="5"/>
  <c r="L5551" i="5"/>
  <c r="K5551" i="5"/>
  <c r="J5551" i="5"/>
  <c r="I5551" i="5"/>
  <c r="H5551" i="5"/>
  <c r="G5551" i="5"/>
  <c r="M5551" i="5" s="1"/>
  <c r="F5551" i="5"/>
  <c r="E5551" i="5"/>
  <c r="D5551" i="5"/>
  <c r="P5551" i="5" s="1"/>
  <c r="C5551" i="5"/>
  <c r="B5551" i="5"/>
  <c r="A5551" i="5"/>
  <c r="G5550" i="5"/>
  <c r="F5550" i="5"/>
  <c r="O5550" i="5" s="1"/>
  <c r="E5550" i="5"/>
  <c r="D5550" i="5"/>
  <c r="P5550" i="5" s="1"/>
  <c r="C5550" i="5"/>
  <c r="B5550" i="5"/>
  <c r="A5550" i="5"/>
  <c r="P5549" i="5"/>
  <c r="G5549" i="5"/>
  <c r="F5549" i="5"/>
  <c r="O5549" i="5" s="1"/>
  <c r="E5549" i="5"/>
  <c r="D5549" i="5"/>
  <c r="C5549" i="5"/>
  <c r="B5549" i="5"/>
  <c r="A5549" i="5"/>
  <c r="Q5548" i="5"/>
  <c r="O5548" i="5"/>
  <c r="M5548" i="5"/>
  <c r="L5548" i="5"/>
  <c r="K5548" i="5"/>
  <c r="J5548" i="5"/>
  <c r="I5548" i="5"/>
  <c r="R5548" i="5" s="1"/>
  <c r="H5548" i="5"/>
  <c r="G5548" i="5"/>
  <c r="F5548" i="5"/>
  <c r="E5548" i="5"/>
  <c r="D5548" i="5"/>
  <c r="P5548" i="5" s="1"/>
  <c r="C5548" i="5"/>
  <c r="B5548" i="5"/>
  <c r="N5548" i="5" s="1"/>
  <c r="A5548" i="5"/>
  <c r="P5547" i="5"/>
  <c r="O5547" i="5"/>
  <c r="M5547" i="5"/>
  <c r="H5547" i="5"/>
  <c r="Q5547" i="5" s="1"/>
  <c r="G5547" i="5"/>
  <c r="F5547" i="5"/>
  <c r="E5547" i="5"/>
  <c r="D5547" i="5"/>
  <c r="C5547" i="5"/>
  <c r="B5547" i="5"/>
  <c r="A5547" i="5"/>
  <c r="M5546" i="5"/>
  <c r="L5546" i="5"/>
  <c r="G5546" i="5"/>
  <c r="F5546" i="5"/>
  <c r="O5546" i="5" s="1"/>
  <c r="E5546" i="5"/>
  <c r="D5546" i="5"/>
  <c r="P5546" i="5" s="1"/>
  <c r="C5546" i="5"/>
  <c r="B5546" i="5"/>
  <c r="A5546" i="5"/>
  <c r="O5545" i="5"/>
  <c r="L5545" i="5"/>
  <c r="K5545" i="5"/>
  <c r="J5545" i="5"/>
  <c r="I5545" i="5"/>
  <c r="H5545" i="5"/>
  <c r="Q5545" i="5" s="1"/>
  <c r="G5545" i="5"/>
  <c r="M5545" i="5" s="1"/>
  <c r="F5545" i="5"/>
  <c r="E5545" i="5"/>
  <c r="D5545" i="5"/>
  <c r="P5545" i="5" s="1"/>
  <c r="C5545" i="5"/>
  <c r="B5545" i="5"/>
  <c r="A5545" i="5"/>
  <c r="M5544" i="5"/>
  <c r="G5544" i="5"/>
  <c r="F5544" i="5"/>
  <c r="O5544" i="5" s="1"/>
  <c r="E5544" i="5"/>
  <c r="D5544" i="5"/>
  <c r="P5544" i="5" s="1"/>
  <c r="C5544" i="5"/>
  <c r="B5544" i="5"/>
  <c r="A5544" i="5"/>
  <c r="M5543" i="5"/>
  <c r="L5543" i="5"/>
  <c r="K5543" i="5"/>
  <c r="G5543" i="5"/>
  <c r="F5543" i="5"/>
  <c r="O5543" i="5" s="1"/>
  <c r="E5543" i="5"/>
  <c r="D5543" i="5"/>
  <c r="P5543" i="5" s="1"/>
  <c r="C5543" i="5"/>
  <c r="B5543" i="5"/>
  <c r="A5543" i="5"/>
  <c r="Q5542" i="5"/>
  <c r="P5542" i="5"/>
  <c r="M5542" i="5"/>
  <c r="L5542" i="5"/>
  <c r="K5542" i="5"/>
  <c r="J5542" i="5"/>
  <c r="R5542" i="5" s="1"/>
  <c r="I5542" i="5"/>
  <c r="H5542" i="5"/>
  <c r="G5542" i="5"/>
  <c r="F5542" i="5"/>
  <c r="O5542" i="5" s="1"/>
  <c r="E5542" i="5"/>
  <c r="D5542" i="5"/>
  <c r="C5542" i="5"/>
  <c r="B5542" i="5"/>
  <c r="A5542" i="5"/>
  <c r="O5541" i="5"/>
  <c r="M5541" i="5"/>
  <c r="L5541" i="5"/>
  <c r="I5541" i="5"/>
  <c r="H5541" i="5"/>
  <c r="Q5541" i="5" s="1"/>
  <c r="G5541" i="5"/>
  <c r="F5541" i="5"/>
  <c r="E5541" i="5"/>
  <c r="D5541" i="5"/>
  <c r="P5541" i="5" s="1"/>
  <c r="C5541" i="5"/>
  <c r="B5541" i="5"/>
  <c r="A5541" i="5"/>
  <c r="K5540" i="5"/>
  <c r="G5540" i="5"/>
  <c r="F5540" i="5"/>
  <c r="O5540" i="5" s="1"/>
  <c r="E5540" i="5"/>
  <c r="D5540" i="5"/>
  <c r="P5540" i="5" s="1"/>
  <c r="C5540" i="5"/>
  <c r="B5540" i="5"/>
  <c r="A5540" i="5"/>
  <c r="P5539" i="5"/>
  <c r="O5539" i="5"/>
  <c r="L5539" i="5"/>
  <c r="K5539" i="5"/>
  <c r="J5539" i="5"/>
  <c r="I5539" i="5"/>
  <c r="R5539" i="5" s="1"/>
  <c r="H5539" i="5"/>
  <c r="Q5539" i="5" s="1"/>
  <c r="G5539" i="5"/>
  <c r="M5539" i="5" s="1"/>
  <c r="F5539" i="5"/>
  <c r="E5539" i="5"/>
  <c r="D5539" i="5"/>
  <c r="C5539" i="5"/>
  <c r="B5539" i="5"/>
  <c r="A5539" i="5"/>
  <c r="O5538" i="5"/>
  <c r="G5538" i="5"/>
  <c r="I5538" i="5" s="1"/>
  <c r="F5538" i="5"/>
  <c r="E5538" i="5"/>
  <c r="D5538" i="5"/>
  <c r="P5538" i="5" s="1"/>
  <c r="C5538" i="5"/>
  <c r="B5538" i="5"/>
  <c r="A5538" i="5"/>
  <c r="P5537" i="5"/>
  <c r="G5537" i="5"/>
  <c r="M5537" i="5" s="1"/>
  <c r="F5537" i="5"/>
  <c r="O5537" i="5" s="1"/>
  <c r="E5537" i="5"/>
  <c r="D5537" i="5"/>
  <c r="C5537" i="5"/>
  <c r="B5537" i="5"/>
  <c r="A5537" i="5"/>
  <c r="Q5536" i="5"/>
  <c r="O5536" i="5"/>
  <c r="M5536" i="5"/>
  <c r="L5536" i="5"/>
  <c r="K5536" i="5"/>
  <c r="J5536" i="5"/>
  <c r="I5536" i="5"/>
  <c r="R5536" i="5" s="1"/>
  <c r="H5536" i="5"/>
  <c r="G5536" i="5"/>
  <c r="F5536" i="5"/>
  <c r="E5536" i="5"/>
  <c r="D5536" i="5"/>
  <c r="P5536" i="5" s="1"/>
  <c r="C5536" i="5"/>
  <c r="B5536" i="5"/>
  <c r="N5536" i="5" s="1"/>
  <c r="A5536" i="5"/>
  <c r="P5535" i="5"/>
  <c r="O5535" i="5"/>
  <c r="G5535" i="5"/>
  <c r="F5535" i="5"/>
  <c r="E5535" i="5"/>
  <c r="D5535" i="5"/>
  <c r="C5535" i="5"/>
  <c r="B5535" i="5"/>
  <c r="A5535" i="5"/>
  <c r="M5534" i="5"/>
  <c r="L5534" i="5"/>
  <c r="K5534" i="5"/>
  <c r="G5534" i="5"/>
  <c r="F5534" i="5"/>
  <c r="O5534" i="5" s="1"/>
  <c r="E5534" i="5"/>
  <c r="D5534" i="5"/>
  <c r="P5534" i="5" s="1"/>
  <c r="C5534" i="5"/>
  <c r="B5534" i="5"/>
  <c r="A5534" i="5"/>
  <c r="Q5533" i="5"/>
  <c r="O5533" i="5"/>
  <c r="L5533" i="5"/>
  <c r="K5533" i="5"/>
  <c r="J5533" i="5"/>
  <c r="I5533" i="5"/>
  <c r="H5533" i="5"/>
  <c r="G5533" i="5"/>
  <c r="M5533" i="5" s="1"/>
  <c r="F5533" i="5"/>
  <c r="E5533" i="5"/>
  <c r="D5533" i="5"/>
  <c r="P5533" i="5" s="1"/>
  <c r="C5533" i="5"/>
  <c r="B5533" i="5"/>
  <c r="A5533" i="5"/>
  <c r="O5532" i="5"/>
  <c r="M5532" i="5"/>
  <c r="J5532" i="5"/>
  <c r="I5532" i="5"/>
  <c r="G5532" i="5"/>
  <c r="F5532" i="5"/>
  <c r="E5532" i="5"/>
  <c r="D5532" i="5"/>
  <c r="P5532" i="5" s="1"/>
  <c r="C5532" i="5"/>
  <c r="B5532" i="5"/>
  <c r="A5532" i="5"/>
  <c r="Q5531" i="5"/>
  <c r="M5531" i="5"/>
  <c r="L5531" i="5"/>
  <c r="K5531" i="5"/>
  <c r="H5531" i="5"/>
  <c r="G5531" i="5"/>
  <c r="F5531" i="5"/>
  <c r="O5531" i="5" s="1"/>
  <c r="E5531" i="5"/>
  <c r="D5531" i="5"/>
  <c r="P5531" i="5" s="1"/>
  <c r="C5531" i="5"/>
  <c r="B5531" i="5"/>
  <c r="A5531" i="5"/>
  <c r="Q5530" i="5"/>
  <c r="M5530" i="5"/>
  <c r="L5530" i="5"/>
  <c r="K5530" i="5"/>
  <c r="J5530" i="5"/>
  <c r="R5530" i="5" s="1"/>
  <c r="I5530" i="5"/>
  <c r="H5530" i="5"/>
  <c r="G5530" i="5"/>
  <c r="F5530" i="5"/>
  <c r="O5530" i="5" s="1"/>
  <c r="E5530" i="5"/>
  <c r="D5530" i="5"/>
  <c r="P5530" i="5" s="1"/>
  <c r="C5530" i="5"/>
  <c r="B5530" i="5"/>
  <c r="A5530" i="5"/>
  <c r="P5529" i="5"/>
  <c r="O5529" i="5"/>
  <c r="M5529" i="5"/>
  <c r="L5529" i="5"/>
  <c r="I5529" i="5"/>
  <c r="G5529" i="5"/>
  <c r="H5529" i="5" s="1"/>
  <c r="Q5529" i="5" s="1"/>
  <c r="F5529" i="5"/>
  <c r="E5529" i="5"/>
  <c r="D5529" i="5"/>
  <c r="C5529" i="5"/>
  <c r="B5529" i="5"/>
  <c r="A5529" i="5"/>
  <c r="K5528" i="5"/>
  <c r="G5528" i="5"/>
  <c r="F5528" i="5"/>
  <c r="O5528" i="5" s="1"/>
  <c r="E5528" i="5"/>
  <c r="D5528" i="5"/>
  <c r="P5528" i="5" s="1"/>
  <c r="C5528" i="5"/>
  <c r="B5528" i="5"/>
  <c r="A5528" i="5"/>
  <c r="Q5527" i="5"/>
  <c r="P5527" i="5"/>
  <c r="O5527" i="5"/>
  <c r="L5527" i="5"/>
  <c r="K5527" i="5"/>
  <c r="J5527" i="5"/>
  <c r="I5527" i="5"/>
  <c r="H5527" i="5"/>
  <c r="G5527" i="5"/>
  <c r="M5527" i="5" s="1"/>
  <c r="F5527" i="5"/>
  <c r="E5527" i="5"/>
  <c r="D5527" i="5"/>
  <c r="C5527" i="5"/>
  <c r="B5527" i="5"/>
  <c r="A5527" i="5"/>
  <c r="O5526" i="5"/>
  <c r="J5526" i="5"/>
  <c r="I5526" i="5"/>
  <c r="H5526" i="5"/>
  <c r="Q5526" i="5" s="1"/>
  <c r="G5526" i="5"/>
  <c r="F5526" i="5"/>
  <c r="E5526" i="5"/>
  <c r="D5526" i="5"/>
  <c r="P5526" i="5" s="1"/>
  <c r="C5526" i="5"/>
  <c r="B5526" i="5"/>
  <c r="A5526" i="5"/>
  <c r="P5525" i="5"/>
  <c r="M5525" i="5"/>
  <c r="L5525" i="5"/>
  <c r="G5525" i="5"/>
  <c r="F5525" i="5"/>
  <c r="O5525" i="5" s="1"/>
  <c r="E5525" i="5"/>
  <c r="D5525" i="5"/>
  <c r="C5525" i="5"/>
  <c r="B5525" i="5"/>
  <c r="A5525" i="5"/>
  <c r="Q5524" i="5"/>
  <c r="O5524" i="5"/>
  <c r="M5524" i="5"/>
  <c r="L5524" i="5"/>
  <c r="K5524" i="5"/>
  <c r="J5524" i="5"/>
  <c r="I5524" i="5"/>
  <c r="R5524" i="5" s="1"/>
  <c r="H5524" i="5"/>
  <c r="G5524" i="5"/>
  <c r="F5524" i="5"/>
  <c r="E5524" i="5"/>
  <c r="D5524" i="5"/>
  <c r="P5524" i="5" s="1"/>
  <c r="C5524" i="5"/>
  <c r="B5524" i="5"/>
  <c r="N5524" i="5" s="1"/>
  <c r="A5524" i="5"/>
  <c r="P5523" i="5"/>
  <c r="O5523" i="5"/>
  <c r="M5523" i="5"/>
  <c r="G5523" i="5"/>
  <c r="F5523" i="5"/>
  <c r="E5523" i="5"/>
  <c r="D5523" i="5"/>
  <c r="C5523" i="5"/>
  <c r="B5523" i="5"/>
  <c r="A5523" i="5"/>
  <c r="M5522" i="5"/>
  <c r="G5522" i="5"/>
  <c r="F5522" i="5"/>
  <c r="O5522" i="5" s="1"/>
  <c r="E5522" i="5"/>
  <c r="D5522" i="5"/>
  <c r="P5522" i="5" s="1"/>
  <c r="C5522" i="5"/>
  <c r="B5522" i="5"/>
  <c r="A5522" i="5"/>
  <c r="O5521" i="5"/>
  <c r="L5521" i="5"/>
  <c r="K5521" i="5"/>
  <c r="J5521" i="5"/>
  <c r="I5521" i="5"/>
  <c r="R5521" i="5" s="1"/>
  <c r="H5521" i="5"/>
  <c r="Q5521" i="5" s="1"/>
  <c r="G5521" i="5"/>
  <c r="M5521" i="5" s="1"/>
  <c r="F5521" i="5"/>
  <c r="E5521" i="5"/>
  <c r="D5521" i="5"/>
  <c r="P5521" i="5" s="1"/>
  <c r="C5521" i="5"/>
  <c r="B5521" i="5"/>
  <c r="A5521" i="5"/>
  <c r="G5520" i="5"/>
  <c r="M5520" i="5" s="1"/>
  <c r="F5520" i="5"/>
  <c r="O5520" i="5" s="1"/>
  <c r="E5520" i="5"/>
  <c r="D5520" i="5"/>
  <c r="P5520" i="5" s="1"/>
  <c r="C5520" i="5"/>
  <c r="B5520" i="5"/>
  <c r="A5520" i="5"/>
  <c r="G5519" i="5"/>
  <c r="M5519" i="5" s="1"/>
  <c r="F5519" i="5"/>
  <c r="O5519" i="5" s="1"/>
  <c r="E5519" i="5"/>
  <c r="D5519" i="5"/>
  <c r="P5519" i="5" s="1"/>
  <c r="C5519" i="5"/>
  <c r="B5519" i="5"/>
  <c r="A5519" i="5"/>
  <c r="Q5518" i="5"/>
  <c r="P5518" i="5"/>
  <c r="M5518" i="5"/>
  <c r="L5518" i="5"/>
  <c r="K5518" i="5"/>
  <c r="R5518" i="5" s="1"/>
  <c r="J5518" i="5"/>
  <c r="I5518" i="5"/>
  <c r="H5518" i="5"/>
  <c r="G5518" i="5"/>
  <c r="F5518" i="5"/>
  <c r="O5518" i="5" s="1"/>
  <c r="E5518" i="5"/>
  <c r="D5518" i="5"/>
  <c r="C5518" i="5"/>
  <c r="B5518" i="5"/>
  <c r="A5518" i="5"/>
  <c r="O5517" i="5"/>
  <c r="M5517" i="5"/>
  <c r="L5517" i="5"/>
  <c r="I5517" i="5"/>
  <c r="H5517" i="5"/>
  <c r="Q5517" i="5" s="1"/>
  <c r="G5517" i="5"/>
  <c r="F5517" i="5"/>
  <c r="E5517" i="5"/>
  <c r="D5517" i="5"/>
  <c r="P5517" i="5" s="1"/>
  <c r="C5517" i="5"/>
  <c r="B5517" i="5"/>
  <c r="A5517" i="5"/>
  <c r="K5516" i="5"/>
  <c r="G5516" i="5"/>
  <c r="F5516" i="5"/>
  <c r="O5516" i="5" s="1"/>
  <c r="E5516" i="5"/>
  <c r="D5516" i="5"/>
  <c r="P5516" i="5" s="1"/>
  <c r="C5516" i="5"/>
  <c r="B5516" i="5"/>
  <c r="A5516" i="5"/>
  <c r="Q5515" i="5"/>
  <c r="P5515" i="5"/>
  <c r="O5515" i="5"/>
  <c r="L5515" i="5"/>
  <c r="K5515" i="5"/>
  <c r="J5515" i="5"/>
  <c r="I5515" i="5"/>
  <c r="R5515" i="5" s="1"/>
  <c r="H5515" i="5"/>
  <c r="G5515" i="5"/>
  <c r="M5515" i="5" s="1"/>
  <c r="F5515" i="5"/>
  <c r="E5515" i="5"/>
  <c r="D5515" i="5"/>
  <c r="C5515" i="5"/>
  <c r="B5515" i="5"/>
  <c r="A5515" i="5"/>
  <c r="O5514" i="5"/>
  <c r="G5514" i="5"/>
  <c r="F5514" i="5"/>
  <c r="E5514" i="5"/>
  <c r="D5514" i="5"/>
  <c r="P5514" i="5" s="1"/>
  <c r="C5514" i="5"/>
  <c r="B5514" i="5"/>
  <c r="A5514" i="5"/>
  <c r="G5513" i="5"/>
  <c r="F5513" i="5"/>
  <c r="O5513" i="5" s="1"/>
  <c r="E5513" i="5"/>
  <c r="D5513" i="5"/>
  <c r="P5513" i="5" s="1"/>
  <c r="C5513" i="5"/>
  <c r="B5513" i="5"/>
  <c r="A5513" i="5"/>
  <c r="Q5512" i="5"/>
  <c r="O5512" i="5"/>
  <c r="M5512" i="5"/>
  <c r="L5512" i="5"/>
  <c r="K5512" i="5"/>
  <c r="J5512" i="5"/>
  <c r="I5512" i="5"/>
  <c r="R5512" i="5" s="1"/>
  <c r="H5512" i="5"/>
  <c r="G5512" i="5"/>
  <c r="F5512" i="5"/>
  <c r="E5512" i="5"/>
  <c r="D5512" i="5"/>
  <c r="P5512" i="5" s="1"/>
  <c r="C5512" i="5"/>
  <c r="B5512" i="5"/>
  <c r="N5512" i="5" s="1"/>
  <c r="A5512" i="5"/>
  <c r="P5511" i="5"/>
  <c r="O5511" i="5"/>
  <c r="G5511" i="5"/>
  <c r="F5511" i="5"/>
  <c r="E5511" i="5"/>
  <c r="D5511" i="5"/>
  <c r="C5511" i="5"/>
  <c r="B5511" i="5"/>
  <c r="A5511" i="5"/>
  <c r="M5510" i="5"/>
  <c r="L5510" i="5"/>
  <c r="K5510" i="5"/>
  <c r="G5510" i="5"/>
  <c r="F5510" i="5"/>
  <c r="O5510" i="5" s="1"/>
  <c r="E5510" i="5"/>
  <c r="D5510" i="5"/>
  <c r="P5510" i="5" s="1"/>
  <c r="C5510" i="5"/>
  <c r="B5510" i="5"/>
  <c r="A5510" i="5"/>
  <c r="Q5509" i="5"/>
  <c r="O5509" i="5"/>
  <c r="L5509" i="5"/>
  <c r="K5509" i="5"/>
  <c r="J5509" i="5"/>
  <c r="I5509" i="5"/>
  <c r="H5509" i="5"/>
  <c r="G5509" i="5"/>
  <c r="M5509" i="5" s="1"/>
  <c r="F5509" i="5"/>
  <c r="E5509" i="5"/>
  <c r="D5509" i="5"/>
  <c r="P5509" i="5" s="1"/>
  <c r="C5509" i="5"/>
  <c r="B5509" i="5"/>
  <c r="A5509" i="5"/>
  <c r="M5508" i="5"/>
  <c r="J5508" i="5"/>
  <c r="I5508" i="5"/>
  <c r="G5508" i="5"/>
  <c r="F5508" i="5"/>
  <c r="O5508" i="5" s="1"/>
  <c r="E5508" i="5"/>
  <c r="D5508" i="5"/>
  <c r="P5508" i="5" s="1"/>
  <c r="C5508" i="5"/>
  <c r="B5508" i="5"/>
  <c r="A5508" i="5"/>
  <c r="M5507" i="5"/>
  <c r="L5507" i="5"/>
  <c r="K5507" i="5"/>
  <c r="H5507" i="5"/>
  <c r="Q5507" i="5" s="1"/>
  <c r="G5507" i="5"/>
  <c r="F5507" i="5"/>
  <c r="O5507" i="5" s="1"/>
  <c r="E5507" i="5"/>
  <c r="D5507" i="5"/>
  <c r="P5507" i="5" s="1"/>
  <c r="C5507" i="5"/>
  <c r="B5507" i="5"/>
  <c r="A5507" i="5"/>
  <c r="Q5506" i="5"/>
  <c r="P5506" i="5"/>
  <c r="M5506" i="5"/>
  <c r="L5506" i="5"/>
  <c r="K5506" i="5"/>
  <c r="J5506" i="5"/>
  <c r="I5506" i="5"/>
  <c r="R5506" i="5" s="1"/>
  <c r="H5506" i="5"/>
  <c r="G5506" i="5"/>
  <c r="F5506" i="5"/>
  <c r="O5506" i="5" s="1"/>
  <c r="E5506" i="5"/>
  <c r="D5506" i="5"/>
  <c r="C5506" i="5"/>
  <c r="B5506" i="5"/>
  <c r="A5506" i="5"/>
  <c r="O5505" i="5"/>
  <c r="M5505" i="5"/>
  <c r="L5505" i="5"/>
  <c r="I5505" i="5"/>
  <c r="G5505" i="5"/>
  <c r="H5505" i="5" s="1"/>
  <c r="Q5505" i="5" s="1"/>
  <c r="F5505" i="5"/>
  <c r="E5505" i="5"/>
  <c r="D5505" i="5"/>
  <c r="P5505" i="5" s="1"/>
  <c r="C5505" i="5"/>
  <c r="B5505" i="5"/>
  <c r="A5505" i="5"/>
  <c r="L5504" i="5"/>
  <c r="G5504" i="5"/>
  <c r="K5504" i="5" s="1"/>
  <c r="F5504" i="5"/>
  <c r="O5504" i="5" s="1"/>
  <c r="E5504" i="5"/>
  <c r="D5504" i="5"/>
  <c r="P5504" i="5" s="1"/>
  <c r="C5504" i="5"/>
  <c r="B5504" i="5"/>
  <c r="A5504" i="5"/>
  <c r="P5503" i="5"/>
  <c r="O5503" i="5"/>
  <c r="L5503" i="5"/>
  <c r="K5503" i="5"/>
  <c r="J5503" i="5"/>
  <c r="I5503" i="5"/>
  <c r="H5503" i="5"/>
  <c r="Q5503" i="5" s="1"/>
  <c r="G5503" i="5"/>
  <c r="M5503" i="5" s="1"/>
  <c r="F5503" i="5"/>
  <c r="E5503" i="5"/>
  <c r="D5503" i="5"/>
  <c r="C5503" i="5"/>
  <c r="B5503" i="5"/>
  <c r="N5503" i="5" s="1"/>
  <c r="A5503" i="5"/>
  <c r="O5502" i="5"/>
  <c r="J5502" i="5"/>
  <c r="I5502" i="5"/>
  <c r="G5502" i="5"/>
  <c r="F5502" i="5"/>
  <c r="E5502" i="5"/>
  <c r="D5502" i="5"/>
  <c r="P5502" i="5" s="1"/>
  <c r="C5502" i="5"/>
  <c r="B5502" i="5"/>
  <c r="A5502" i="5"/>
  <c r="P5501" i="5"/>
  <c r="M5501" i="5"/>
  <c r="G5501" i="5"/>
  <c r="F5501" i="5"/>
  <c r="O5501" i="5" s="1"/>
  <c r="E5501" i="5"/>
  <c r="D5501" i="5"/>
  <c r="C5501" i="5"/>
  <c r="B5501" i="5"/>
  <c r="A5501" i="5"/>
  <c r="R5500" i="5"/>
  <c r="Q5500" i="5"/>
  <c r="M5500" i="5"/>
  <c r="L5500" i="5"/>
  <c r="K5500" i="5"/>
  <c r="J5500" i="5"/>
  <c r="I5500" i="5"/>
  <c r="H5500" i="5"/>
  <c r="G5500" i="5"/>
  <c r="F5500" i="5"/>
  <c r="O5500" i="5" s="1"/>
  <c r="E5500" i="5"/>
  <c r="D5500" i="5"/>
  <c r="P5500" i="5" s="1"/>
  <c r="C5500" i="5"/>
  <c r="B5500" i="5"/>
  <c r="N5500" i="5" s="1"/>
  <c r="A5500" i="5"/>
  <c r="P5499" i="5"/>
  <c r="O5499" i="5"/>
  <c r="M5499" i="5"/>
  <c r="G5499" i="5"/>
  <c r="F5499" i="5"/>
  <c r="E5499" i="5"/>
  <c r="D5499" i="5"/>
  <c r="C5499" i="5"/>
  <c r="B5499" i="5"/>
  <c r="A5499" i="5"/>
  <c r="G5498" i="5"/>
  <c r="F5498" i="5"/>
  <c r="O5498" i="5" s="1"/>
  <c r="E5498" i="5"/>
  <c r="D5498" i="5"/>
  <c r="P5498" i="5" s="1"/>
  <c r="C5498" i="5"/>
  <c r="B5498" i="5"/>
  <c r="A5498" i="5"/>
  <c r="O5497" i="5"/>
  <c r="L5497" i="5"/>
  <c r="K5497" i="5"/>
  <c r="J5497" i="5"/>
  <c r="I5497" i="5"/>
  <c r="R5497" i="5" s="1"/>
  <c r="H5497" i="5"/>
  <c r="Q5497" i="5" s="1"/>
  <c r="G5497" i="5"/>
  <c r="M5497" i="5" s="1"/>
  <c r="F5497" i="5"/>
  <c r="E5497" i="5"/>
  <c r="D5497" i="5"/>
  <c r="P5497" i="5" s="1"/>
  <c r="C5497" i="5"/>
  <c r="B5497" i="5"/>
  <c r="A5497" i="5"/>
  <c r="G5496" i="5"/>
  <c r="F5496" i="5"/>
  <c r="O5496" i="5" s="1"/>
  <c r="E5496" i="5"/>
  <c r="D5496" i="5"/>
  <c r="P5496" i="5" s="1"/>
  <c r="C5496" i="5"/>
  <c r="B5496" i="5"/>
  <c r="A5496" i="5"/>
  <c r="L5495" i="5"/>
  <c r="K5495" i="5"/>
  <c r="H5495" i="5"/>
  <c r="Q5495" i="5" s="1"/>
  <c r="G5495" i="5"/>
  <c r="F5495" i="5"/>
  <c r="O5495" i="5" s="1"/>
  <c r="E5495" i="5"/>
  <c r="D5495" i="5"/>
  <c r="P5495" i="5" s="1"/>
  <c r="C5495" i="5"/>
  <c r="B5495" i="5"/>
  <c r="A5495" i="5"/>
  <c r="Q5494" i="5"/>
  <c r="P5494" i="5"/>
  <c r="O5494" i="5"/>
  <c r="M5494" i="5"/>
  <c r="L5494" i="5"/>
  <c r="K5494" i="5"/>
  <c r="J5494" i="5"/>
  <c r="R5494" i="5" s="1"/>
  <c r="I5494" i="5"/>
  <c r="H5494" i="5"/>
  <c r="G5494" i="5"/>
  <c r="F5494" i="5"/>
  <c r="E5494" i="5"/>
  <c r="D5494" i="5"/>
  <c r="C5494" i="5"/>
  <c r="B5494" i="5"/>
  <c r="N5494" i="5" s="1"/>
  <c r="A5494" i="5"/>
  <c r="O5493" i="5"/>
  <c r="M5493" i="5"/>
  <c r="L5493" i="5"/>
  <c r="I5493" i="5"/>
  <c r="H5493" i="5"/>
  <c r="Q5493" i="5" s="1"/>
  <c r="G5493" i="5"/>
  <c r="F5493" i="5"/>
  <c r="E5493" i="5"/>
  <c r="D5493" i="5"/>
  <c r="P5493" i="5" s="1"/>
  <c r="C5493" i="5"/>
  <c r="B5493" i="5"/>
  <c r="A5493" i="5"/>
  <c r="K5492" i="5"/>
  <c r="J5492" i="5"/>
  <c r="G5492" i="5"/>
  <c r="F5492" i="5"/>
  <c r="O5492" i="5" s="1"/>
  <c r="E5492" i="5"/>
  <c r="D5492" i="5"/>
  <c r="P5492" i="5" s="1"/>
  <c r="C5492" i="5"/>
  <c r="B5492" i="5"/>
  <c r="A5492" i="5"/>
  <c r="P5491" i="5"/>
  <c r="O5491" i="5"/>
  <c r="L5491" i="5"/>
  <c r="K5491" i="5"/>
  <c r="J5491" i="5"/>
  <c r="I5491" i="5"/>
  <c r="R5491" i="5" s="1"/>
  <c r="H5491" i="5"/>
  <c r="Q5491" i="5" s="1"/>
  <c r="G5491" i="5"/>
  <c r="M5491" i="5" s="1"/>
  <c r="F5491" i="5"/>
  <c r="E5491" i="5"/>
  <c r="D5491" i="5"/>
  <c r="C5491" i="5"/>
  <c r="B5491" i="5"/>
  <c r="A5491" i="5"/>
  <c r="O5490" i="5"/>
  <c r="G5490" i="5"/>
  <c r="F5490" i="5"/>
  <c r="E5490" i="5"/>
  <c r="D5490" i="5"/>
  <c r="P5490" i="5" s="1"/>
  <c r="C5490" i="5"/>
  <c r="B5490" i="5"/>
  <c r="A5490" i="5"/>
  <c r="G5489" i="5"/>
  <c r="F5489" i="5"/>
  <c r="O5489" i="5" s="1"/>
  <c r="E5489" i="5"/>
  <c r="D5489" i="5"/>
  <c r="P5489" i="5" s="1"/>
  <c r="C5489" i="5"/>
  <c r="B5489" i="5"/>
  <c r="A5489" i="5"/>
  <c r="Q5488" i="5"/>
  <c r="O5488" i="5"/>
  <c r="M5488" i="5"/>
  <c r="L5488" i="5"/>
  <c r="K5488" i="5"/>
  <c r="J5488" i="5"/>
  <c r="I5488" i="5"/>
  <c r="R5488" i="5" s="1"/>
  <c r="H5488" i="5"/>
  <c r="G5488" i="5"/>
  <c r="F5488" i="5"/>
  <c r="E5488" i="5"/>
  <c r="D5488" i="5"/>
  <c r="P5488" i="5" s="1"/>
  <c r="C5488" i="5"/>
  <c r="B5488" i="5"/>
  <c r="N5488" i="5" s="1"/>
  <c r="A5488" i="5"/>
  <c r="P5487" i="5"/>
  <c r="O5487" i="5"/>
  <c r="G5487" i="5"/>
  <c r="I5487" i="5" s="1"/>
  <c r="F5487" i="5"/>
  <c r="E5487" i="5"/>
  <c r="D5487" i="5"/>
  <c r="C5487" i="5"/>
  <c r="B5487" i="5"/>
  <c r="A5487" i="5"/>
  <c r="M5486" i="5"/>
  <c r="L5486" i="5"/>
  <c r="K5486" i="5"/>
  <c r="G5486" i="5"/>
  <c r="F5486" i="5"/>
  <c r="O5486" i="5" s="1"/>
  <c r="E5486" i="5"/>
  <c r="D5486" i="5"/>
  <c r="P5486" i="5" s="1"/>
  <c r="C5486" i="5"/>
  <c r="B5486" i="5"/>
  <c r="A5486" i="5"/>
  <c r="Q5485" i="5"/>
  <c r="O5485" i="5"/>
  <c r="L5485" i="5"/>
  <c r="K5485" i="5"/>
  <c r="J5485" i="5"/>
  <c r="I5485" i="5"/>
  <c r="H5485" i="5"/>
  <c r="G5485" i="5"/>
  <c r="M5485" i="5" s="1"/>
  <c r="F5485" i="5"/>
  <c r="E5485" i="5"/>
  <c r="D5485" i="5"/>
  <c r="P5485" i="5" s="1"/>
  <c r="C5485" i="5"/>
  <c r="B5485" i="5"/>
  <c r="A5485" i="5"/>
  <c r="O5484" i="5"/>
  <c r="M5484" i="5"/>
  <c r="J5484" i="5"/>
  <c r="I5484" i="5"/>
  <c r="G5484" i="5"/>
  <c r="F5484" i="5"/>
  <c r="E5484" i="5"/>
  <c r="D5484" i="5"/>
  <c r="P5484" i="5" s="1"/>
  <c r="C5484" i="5"/>
  <c r="B5484" i="5"/>
  <c r="A5484" i="5"/>
  <c r="Q5483" i="5"/>
  <c r="M5483" i="5"/>
  <c r="L5483" i="5"/>
  <c r="K5483" i="5"/>
  <c r="H5483" i="5"/>
  <c r="G5483" i="5"/>
  <c r="F5483" i="5"/>
  <c r="O5483" i="5" s="1"/>
  <c r="E5483" i="5"/>
  <c r="D5483" i="5"/>
  <c r="P5483" i="5" s="1"/>
  <c r="C5483" i="5"/>
  <c r="B5483" i="5"/>
  <c r="A5483" i="5"/>
  <c r="Q5482" i="5"/>
  <c r="P5482" i="5"/>
  <c r="M5482" i="5"/>
  <c r="L5482" i="5"/>
  <c r="K5482" i="5"/>
  <c r="J5482" i="5"/>
  <c r="I5482" i="5"/>
  <c r="R5482" i="5" s="1"/>
  <c r="H5482" i="5"/>
  <c r="G5482" i="5"/>
  <c r="F5482" i="5"/>
  <c r="O5482" i="5" s="1"/>
  <c r="E5482" i="5"/>
  <c r="D5482" i="5"/>
  <c r="C5482" i="5"/>
  <c r="B5482" i="5"/>
  <c r="N5482" i="5" s="1"/>
  <c r="A5482" i="5"/>
  <c r="P5481" i="5"/>
  <c r="O5481" i="5"/>
  <c r="M5481" i="5"/>
  <c r="L5481" i="5"/>
  <c r="I5481" i="5"/>
  <c r="G5481" i="5"/>
  <c r="H5481" i="5" s="1"/>
  <c r="Q5481" i="5" s="1"/>
  <c r="F5481" i="5"/>
  <c r="E5481" i="5"/>
  <c r="D5481" i="5"/>
  <c r="C5481" i="5"/>
  <c r="B5481" i="5"/>
  <c r="A5481" i="5"/>
  <c r="G5480" i="5"/>
  <c r="F5480" i="5"/>
  <c r="O5480" i="5" s="1"/>
  <c r="E5480" i="5"/>
  <c r="D5480" i="5"/>
  <c r="P5480" i="5" s="1"/>
  <c r="C5480" i="5"/>
  <c r="B5480" i="5"/>
  <c r="A5480" i="5"/>
  <c r="Q5479" i="5"/>
  <c r="O5479" i="5"/>
  <c r="L5479" i="5"/>
  <c r="K5479" i="5"/>
  <c r="J5479" i="5"/>
  <c r="I5479" i="5"/>
  <c r="H5479" i="5"/>
  <c r="G5479" i="5"/>
  <c r="M5479" i="5" s="1"/>
  <c r="F5479" i="5"/>
  <c r="E5479" i="5"/>
  <c r="D5479" i="5"/>
  <c r="P5479" i="5" s="1"/>
  <c r="C5479" i="5"/>
  <c r="B5479" i="5"/>
  <c r="A5479" i="5"/>
  <c r="I5478" i="5"/>
  <c r="G5478" i="5"/>
  <c r="F5478" i="5"/>
  <c r="O5478" i="5" s="1"/>
  <c r="E5478" i="5"/>
  <c r="D5478" i="5"/>
  <c r="P5478" i="5" s="1"/>
  <c r="C5478" i="5"/>
  <c r="B5478" i="5"/>
  <c r="A5478" i="5"/>
  <c r="P5477" i="5"/>
  <c r="M5477" i="5"/>
  <c r="G5477" i="5"/>
  <c r="F5477" i="5"/>
  <c r="O5477" i="5" s="1"/>
  <c r="E5477" i="5"/>
  <c r="D5477" i="5"/>
  <c r="C5477" i="5"/>
  <c r="B5477" i="5"/>
  <c r="A5477" i="5"/>
  <c r="Q5476" i="5"/>
  <c r="O5476" i="5"/>
  <c r="M5476" i="5"/>
  <c r="L5476" i="5"/>
  <c r="K5476" i="5"/>
  <c r="J5476" i="5"/>
  <c r="I5476" i="5"/>
  <c r="R5476" i="5" s="1"/>
  <c r="H5476" i="5"/>
  <c r="G5476" i="5"/>
  <c r="F5476" i="5"/>
  <c r="E5476" i="5"/>
  <c r="D5476" i="5"/>
  <c r="P5476" i="5" s="1"/>
  <c r="C5476" i="5"/>
  <c r="B5476" i="5"/>
  <c r="N5476" i="5" s="1"/>
  <c r="A5476" i="5"/>
  <c r="P5475" i="5"/>
  <c r="O5475" i="5"/>
  <c r="M5475" i="5"/>
  <c r="H5475" i="5"/>
  <c r="Q5475" i="5" s="1"/>
  <c r="G5475" i="5"/>
  <c r="F5475" i="5"/>
  <c r="E5475" i="5"/>
  <c r="D5475" i="5"/>
  <c r="C5475" i="5"/>
  <c r="B5475" i="5"/>
  <c r="A5475" i="5"/>
  <c r="M5474" i="5"/>
  <c r="L5474" i="5"/>
  <c r="G5474" i="5"/>
  <c r="F5474" i="5"/>
  <c r="O5474" i="5" s="1"/>
  <c r="E5474" i="5"/>
  <c r="D5474" i="5"/>
  <c r="P5474" i="5" s="1"/>
  <c r="C5474" i="5"/>
  <c r="B5474" i="5"/>
  <c r="A5474" i="5"/>
  <c r="O5473" i="5"/>
  <c r="L5473" i="5"/>
  <c r="K5473" i="5"/>
  <c r="J5473" i="5"/>
  <c r="I5473" i="5"/>
  <c r="H5473" i="5"/>
  <c r="Q5473" i="5" s="1"/>
  <c r="G5473" i="5"/>
  <c r="M5473" i="5" s="1"/>
  <c r="F5473" i="5"/>
  <c r="E5473" i="5"/>
  <c r="D5473" i="5"/>
  <c r="P5473" i="5" s="1"/>
  <c r="C5473" i="5"/>
  <c r="B5473" i="5"/>
  <c r="A5473" i="5"/>
  <c r="G5472" i="5"/>
  <c r="F5472" i="5"/>
  <c r="O5472" i="5" s="1"/>
  <c r="E5472" i="5"/>
  <c r="D5472" i="5"/>
  <c r="P5472" i="5" s="1"/>
  <c r="C5472" i="5"/>
  <c r="B5472" i="5"/>
  <c r="A5472" i="5"/>
  <c r="M5471" i="5"/>
  <c r="L5471" i="5"/>
  <c r="K5471" i="5"/>
  <c r="G5471" i="5"/>
  <c r="F5471" i="5"/>
  <c r="O5471" i="5" s="1"/>
  <c r="E5471" i="5"/>
  <c r="D5471" i="5"/>
  <c r="P5471" i="5" s="1"/>
  <c r="C5471" i="5"/>
  <c r="B5471" i="5"/>
  <c r="A5471" i="5"/>
  <c r="Q5470" i="5"/>
  <c r="P5470" i="5"/>
  <c r="M5470" i="5"/>
  <c r="L5470" i="5"/>
  <c r="K5470" i="5"/>
  <c r="J5470" i="5"/>
  <c r="R5470" i="5" s="1"/>
  <c r="I5470" i="5"/>
  <c r="H5470" i="5"/>
  <c r="G5470" i="5"/>
  <c r="F5470" i="5"/>
  <c r="O5470" i="5" s="1"/>
  <c r="E5470" i="5"/>
  <c r="D5470" i="5"/>
  <c r="C5470" i="5"/>
  <c r="B5470" i="5"/>
  <c r="A5470" i="5"/>
  <c r="O5469" i="5"/>
  <c r="M5469" i="5"/>
  <c r="L5469" i="5"/>
  <c r="I5469" i="5"/>
  <c r="H5469" i="5"/>
  <c r="Q5469" i="5" s="1"/>
  <c r="G5469" i="5"/>
  <c r="F5469" i="5"/>
  <c r="E5469" i="5"/>
  <c r="D5469" i="5"/>
  <c r="P5469" i="5" s="1"/>
  <c r="C5469" i="5"/>
  <c r="B5469" i="5"/>
  <c r="A5469" i="5"/>
  <c r="K5468" i="5"/>
  <c r="G5468" i="5"/>
  <c r="F5468" i="5"/>
  <c r="O5468" i="5" s="1"/>
  <c r="E5468" i="5"/>
  <c r="D5468" i="5"/>
  <c r="P5468" i="5" s="1"/>
  <c r="C5468" i="5"/>
  <c r="B5468" i="5"/>
  <c r="A5468" i="5"/>
  <c r="P5467" i="5"/>
  <c r="O5467" i="5"/>
  <c r="L5467" i="5"/>
  <c r="K5467" i="5"/>
  <c r="J5467" i="5"/>
  <c r="I5467" i="5"/>
  <c r="R5467" i="5" s="1"/>
  <c r="H5467" i="5"/>
  <c r="Q5467" i="5" s="1"/>
  <c r="G5467" i="5"/>
  <c r="M5467" i="5" s="1"/>
  <c r="F5467" i="5"/>
  <c r="E5467" i="5"/>
  <c r="D5467" i="5"/>
  <c r="C5467" i="5"/>
  <c r="B5467" i="5"/>
  <c r="A5467" i="5"/>
  <c r="O5466" i="5"/>
  <c r="G5466" i="5"/>
  <c r="I5466" i="5" s="1"/>
  <c r="F5466" i="5"/>
  <c r="E5466" i="5"/>
  <c r="D5466" i="5"/>
  <c r="P5466" i="5" s="1"/>
  <c r="C5466" i="5"/>
  <c r="B5466" i="5"/>
  <c r="A5466" i="5"/>
  <c r="P5465" i="5"/>
  <c r="G5465" i="5"/>
  <c r="M5465" i="5" s="1"/>
  <c r="F5465" i="5"/>
  <c r="O5465" i="5" s="1"/>
  <c r="E5465" i="5"/>
  <c r="D5465" i="5"/>
  <c r="C5465" i="5"/>
  <c r="B5465" i="5"/>
  <c r="A5465" i="5"/>
  <c r="Q5464" i="5"/>
  <c r="O5464" i="5"/>
  <c r="M5464" i="5"/>
  <c r="L5464" i="5"/>
  <c r="K5464" i="5"/>
  <c r="J5464" i="5"/>
  <c r="I5464" i="5"/>
  <c r="R5464" i="5" s="1"/>
  <c r="H5464" i="5"/>
  <c r="G5464" i="5"/>
  <c r="F5464" i="5"/>
  <c r="E5464" i="5"/>
  <c r="D5464" i="5"/>
  <c r="P5464" i="5" s="1"/>
  <c r="C5464" i="5"/>
  <c r="B5464" i="5"/>
  <c r="N5464" i="5" s="1"/>
  <c r="A5464" i="5"/>
  <c r="P5463" i="5"/>
  <c r="O5463" i="5"/>
  <c r="G5463" i="5"/>
  <c r="F5463" i="5"/>
  <c r="E5463" i="5"/>
  <c r="D5463" i="5"/>
  <c r="C5463" i="5"/>
  <c r="B5463" i="5"/>
  <c r="A5463" i="5"/>
  <c r="M5462" i="5"/>
  <c r="L5462" i="5"/>
  <c r="K5462" i="5"/>
  <c r="G5462" i="5"/>
  <c r="F5462" i="5"/>
  <c r="O5462" i="5" s="1"/>
  <c r="E5462" i="5"/>
  <c r="D5462" i="5"/>
  <c r="P5462" i="5" s="1"/>
  <c r="C5462" i="5"/>
  <c r="B5462" i="5"/>
  <c r="A5462" i="5"/>
  <c r="Q5461" i="5"/>
  <c r="O5461" i="5"/>
  <c r="L5461" i="5"/>
  <c r="K5461" i="5"/>
  <c r="J5461" i="5"/>
  <c r="I5461" i="5"/>
  <c r="H5461" i="5"/>
  <c r="G5461" i="5"/>
  <c r="M5461" i="5" s="1"/>
  <c r="F5461" i="5"/>
  <c r="E5461" i="5"/>
  <c r="D5461" i="5"/>
  <c r="P5461" i="5" s="1"/>
  <c r="C5461" i="5"/>
  <c r="B5461" i="5"/>
  <c r="A5461" i="5"/>
  <c r="O5460" i="5"/>
  <c r="M5460" i="5"/>
  <c r="J5460" i="5"/>
  <c r="I5460" i="5"/>
  <c r="G5460" i="5"/>
  <c r="F5460" i="5"/>
  <c r="E5460" i="5"/>
  <c r="D5460" i="5"/>
  <c r="P5460" i="5" s="1"/>
  <c r="C5460" i="5"/>
  <c r="B5460" i="5"/>
  <c r="A5460" i="5"/>
  <c r="Q5459" i="5"/>
  <c r="M5459" i="5"/>
  <c r="L5459" i="5"/>
  <c r="K5459" i="5"/>
  <c r="H5459" i="5"/>
  <c r="G5459" i="5"/>
  <c r="F5459" i="5"/>
  <c r="O5459" i="5" s="1"/>
  <c r="E5459" i="5"/>
  <c r="D5459" i="5"/>
  <c r="P5459" i="5" s="1"/>
  <c r="C5459" i="5"/>
  <c r="B5459" i="5"/>
  <c r="A5459" i="5"/>
  <c r="Q5458" i="5"/>
  <c r="M5458" i="5"/>
  <c r="L5458" i="5"/>
  <c r="K5458" i="5"/>
  <c r="J5458" i="5"/>
  <c r="R5458" i="5" s="1"/>
  <c r="I5458" i="5"/>
  <c r="H5458" i="5"/>
  <c r="G5458" i="5"/>
  <c r="F5458" i="5"/>
  <c r="O5458" i="5" s="1"/>
  <c r="E5458" i="5"/>
  <c r="D5458" i="5"/>
  <c r="P5458" i="5" s="1"/>
  <c r="C5458" i="5"/>
  <c r="B5458" i="5"/>
  <c r="A5458" i="5"/>
  <c r="P5457" i="5"/>
  <c r="O5457" i="5"/>
  <c r="M5457" i="5"/>
  <c r="L5457" i="5"/>
  <c r="I5457" i="5"/>
  <c r="G5457" i="5"/>
  <c r="H5457" i="5" s="1"/>
  <c r="Q5457" i="5" s="1"/>
  <c r="F5457" i="5"/>
  <c r="E5457" i="5"/>
  <c r="D5457" i="5"/>
  <c r="C5457" i="5"/>
  <c r="B5457" i="5"/>
  <c r="A5457" i="5"/>
  <c r="G5456" i="5"/>
  <c r="F5456" i="5"/>
  <c r="O5456" i="5" s="1"/>
  <c r="E5456" i="5"/>
  <c r="D5456" i="5"/>
  <c r="P5456" i="5" s="1"/>
  <c r="C5456" i="5"/>
  <c r="B5456" i="5"/>
  <c r="A5456" i="5"/>
  <c r="Q5455" i="5"/>
  <c r="P5455" i="5"/>
  <c r="O5455" i="5"/>
  <c r="L5455" i="5"/>
  <c r="K5455" i="5"/>
  <c r="J5455" i="5"/>
  <c r="I5455" i="5"/>
  <c r="H5455" i="5"/>
  <c r="G5455" i="5"/>
  <c r="M5455" i="5" s="1"/>
  <c r="F5455" i="5"/>
  <c r="E5455" i="5"/>
  <c r="D5455" i="5"/>
  <c r="C5455" i="5"/>
  <c r="B5455" i="5"/>
  <c r="A5455" i="5"/>
  <c r="J5454" i="5"/>
  <c r="I5454" i="5"/>
  <c r="H5454" i="5"/>
  <c r="Q5454" i="5" s="1"/>
  <c r="G5454" i="5"/>
  <c r="F5454" i="5"/>
  <c r="O5454" i="5" s="1"/>
  <c r="E5454" i="5"/>
  <c r="D5454" i="5"/>
  <c r="P5454" i="5" s="1"/>
  <c r="C5454" i="5"/>
  <c r="B5454" i="5"/>
  <c r="A5454" i="5"/>
  <c r="P5453" i="5"/>
  <c r="M5453" i="5"/>
  <c r="L5453" i="5"/>
  <c r="G5453" i="5"/>
  <c r="F5453" i="5"/>
  <c r="O5453" i="5" s="1"/>
  <c r="E5453" i="5"/>
  <c r="D5453" i="5"/>
  <c r="C5453" i="5"/>
  <c r="B5453" i="5"/>
  <c r="A5453" i="5"/>
  <c r="Q5452" i="5"/>
  <c r="O5452" i="5"/>
  <c r="M5452" i="5"/>
  <c r="L5452" i="5"/>
  <c r="K5452" i="5"/>
  <c r="J5452" i="5"/>
  <c r="I5452" i="5"/>
  <c r="R5452" i="5" s="1"/>
  <c r="H5452" i="5"/>
  <c r="G5452" i="5"/>
  <c r="F5452" i="5"/>
  <c r="E5452" i="5"/>
  <c r="D5452" i="5"/>
  <c r="P5452" i="5" s="1"/>
  <c r="C5452" i="5"/>
  <c r="B5452" i="5"/>
  <c r="N5452" i="5" s="1"/>
  <c r="A5452" i="5"/>
  <c r="P5451" i="5"/>
  <c r="O5451" i="5"/>
  <c r="M5451" i="5"/>
  <c r="H5451" i="5"/>
  <c r="Q5451" i="5" s="1"/>
  <c r="G5451" i="5"/>
  <c r="F5451" i="5"/>
  <c r="E5451" i="5"/>
  <c r="D5451" i="5"/>
  <c r="C5451" i="5"/>
  <c r="B5451" i="5"/>
  <c r="A5451" i="5"/>
  <c r="M5450" i="5"/>
  <c r="L5450" i="5"/>
  <c r="G5450" i="5"/>
  <c r="F5450" i="5"/>
  <c r="O5450" i="5" s="1"/>
  <c r="E5450" i="5"/>
  <c r="D5450" i="5"/>
  <c r="P5450" i="5" s="1"/>
  <c r="C5450" i="5"/>
  <c r="B5450" i="5"/>
  <c r="A5450" i="5"/>
  <c r="O5449" i="5"/>
  <c r="L5449" i="5"/>
  <c r="K5449" i="5"/>
  <c r="J5449" i="5"/>
  <c r="I5449" i="5"/>
  <c r="R5449" i="5" s="1"/>
  <c r="H5449" i="5"/>
  <c r="Q5449" i="5" s="1"/>
  <c r="G5449" i="5"/>
  <c r="M5449" i="5" s="1"/>
  <c r="F5449" i="5"/>
  <c r="E5449" i="5"/>
  <c r="D5449" i="5"/>
  <c r="P5449" i="5" s="1"/>
  <c r="C5449" i="5"/>
  <c r="B5449" i="5"/>
  <c r="A5449" i="5"/>
  <c r="G5448" i="5"/>
  <c r="M5448" i="5" s="1"/>
  <c r="F5448" i="5"/>
  <c r="O5448" i="5" s="1"/>
  <c r="E5448" i="5"/>
  <c r="D5448" i="5"/>
  <c r="P5448" i="5" s="1"/>
  <c r="C5448" i="5"/>
  <c r="B5448" i="5"/>
  <c r="A5448" i="5"/>
  <c r="G5447" i="5"/>
  <c r="M5447" i="5" s="1"/>
  <c r="F5447" i="5"/>
  <c r="O5447" i="5" s="1"/>
  <c r="E5447" i="5"/>
  <c r="D5447" i="5"/>
  <c r="P5447" i="5" s="1"/>
  <c r="C5447" i="5"/>
  <c r="B5447" i="5"/>
  <c r="A5447" i="5"/>
  <c r="Q5446" i="5"/>
  <c r="P5446" i="5"/>
  <c r="M5446" i="5"/>
  <c r="L5446" i="5"/>
  <c r="K5446" i="5"/>
  <c r="J5446" i="5"/>
  <c r="R5446" i="5" s="1"/>
  <c r="I5446" i="5"/>
  <c r="H5446" i="5"/>
  <c r="G5446" i="5"/>
  <c r="F5446" i="5"/>
  <c r="O5446" i="5" s="1"/>
  <c r="E5446" i="5"/>
  <c r="D5446" i="5"/>
  <c r="C5446" i="5"/>
  <c r="B5446" i="5"/>
  <c r="A5446" i="5"/>
  <c r="O5445" i="5"/>
  <c r="M5445" i="5"/>
  <c r="L5445" i="5"/>
  <c r="I5445" i="5"/>
  <c r="H5445" i="5"/>
  <c r="Q5445" i="5" s="1"/>
  <c r="G5445" i="5"/>
  <c r="F5445" i="5"/>
  <c r="E5445" i="5"/>
  <c r="D5445" i="5"/>
  <c r="P5445" i="5" s="1"/>
  <c r="C5445" i="5"/>
  <c r="B5445" i="5"/>
  <c r="A5445" i="5"/>
  <c r="K5444" i="5"/>
  <c r="G5444" i="5"/>
  <c r="F5444" i="5"/>
  <c r="O5444" i="5" s="1"/>
  <c r="E5444" i="5"/>
  <c r="D5444" i="5"/>
  <c r="P5444" i="5" s="1"/>
  <c r="C5444" i="5"/>
  <c r="B5444" i="5"/>
  <c r="A5444" i="5"/>
  <c r="P5443" i="5"/>
  <c r="O5443" i="5"/>
  <c r="L5443" i="5"/>
  <c r="K5443" i="5"/>
  <c r="J5443" i="5"/>
  <c r="I5443" i="5"/>
  <c r="R5443" i="5" s="1"/>
  <c r="H5443" i="5"/>
  <c r="Q5443" i="5" s="1"/>
  <c r="G5443" i="5"/>
  <c r="M5443" i="5" s="1"/>
  <c r="F5443" i="5"/>
  <c r="E5443" i="5"/>
  <c r="D5443" i="5"/>
  <c r="C5443" i="5"/>
  <c r="B5443" i="5"/>
  <c r="A5443" i="5"/>
  <c r="O5442" i="5"/>
  <c r="G5442" i="5"/>
  <c r="F5442" i="5"/>
  <c r="E5442" i="5"/>
  <c r="D5442" i="5"/>
  <c r="P5442" i="5" s="1"/>
  <c r="C5442" i="5"/>
  <c r="B5442" i="5"/>
  <c r="A5442" i="5"/>
  <c r="G5441" i="5"/>
  <c r="F5441" i="5"/>
  <c r="O5441" i="5" s="1"/>
  <c r="E5441" i="5"/>
  <c r="D5441" i="5"/>
  <c r="P5441" i="5" s="1"/>
  <c r="C5441" i="5"/>
  <c r="B5441" i="5"/>
  <c r="A5441" i="5"/>
  <c r="Q5440" i="5"/>
  <c r="O5440" i="5"/>
  <c r="M5440" i="5"/>
  <c r="L5440" i="5"/>
  <c r="K5440" i="5"/>
  <c r="J5440" i="5"/>
  <c r="I5440" i="5"/>
  <c r="R5440" i="5" s="1"/>
  <c r="H5440" i="5"/>
  <c r="G5440" i="5"/>
  <c r="F5440" i="5"/>
  <c r="E5440" i="5"/>
  <c r="D5440" i="5"/>
  <c r="P5440" i="5" s="1"/>
  <c r="C5440" i="5"/>
  <c r="B5440" i="5"/>
  <c r="N5440" i="5" s="1"/>
  <c r="A5440" i="5"/>
  <c r="P5439" i="5"/>
  <c r="O5439" i="5"/>
  <c r="G5439" i="5"/>
  <c r="F5439" i="5"/>
  <c r="E5439" i="5"/>
  <c r="D5439" i="5"/>
  <c r="C5439" i="5"/>
  <c r="B5439" i="5"/>
  <c r="A5439" i="5"/>
  <c r="M5438" i="5"/>
  <c r="L5438" i="5"/>
  <c r="K5438" i="5"/>
  <c r="G5438" i="5"/>
  <c r="F5438" i="5"/>
  <c r="O5438" i="5" s="1"/>
  <c r="E5438" i="5"/>
  <c r="D5438" i="5"/>
  <c r="P5438" i="5" s="1"/>
  <c r="C5438" i="5"/>
  <c r="B5438" i="5"/>
  <c r="A5438" i="5"/>
  <c r="Q5437" i="5"/>
  <c r="O5437" i="5"/>
  <c r="L5437" i="5"/>
  <c r="K5437" i="5"/>
  <c r="J5437" i="5"/>
  <c r="I5437" i="5"/>
  <c r="H5437" i="5"/>
  <c r="G5437" i="5"/>
  <c r="M5437" i="5" s="1"/>
  <c r="F5437" i="5"/>
  <c r="E5437" i="5"/>
  <c r="D5437" i="5"/>
  <c r="P5437" i="5" s="1"/>
  <c r="C5437" i="5"/>
  <c r="B5437" i="5"/>
  <c r="A5437" i="5"/>
  <c r="M5436" i="5"/>
  <c r="J5436" i="5"/>
  <c r="I5436" i="5"/>
  <c r="G5436" i="5"/>
  <c r="F5436" i="5"/>
  <c r="O5436" i="5" s="1"/>
  <c r="E5436" i="5"/>
  <c r="D5436" i="5"/>
  <c r="P5436" i="5" s="1"/>
  <c r="C5436" i="5"/>
  <c r="B5436" i="5"/>
  <c r="A5436" i="5"/>
  <c r="M5435" i="5"/>
  <c r="L5435" i="5"/>
  <c r="K5435" i="5"/>
  <c r="H5435" i="5"/>
  <c r="Q5435" i="5" s="1"/>
  <c r="G5435" i="5"/>
  <c r="F5435" i="5"/>
  <c r="O5435" i="5" s="1"/>
  <c r="E5435" i="5"/>
  <c r="D5435" i="5"/>
  <c r="P5435" i="5" s="1"/>
  <c r="C5435" i="5"/>
  <c r="B5435" i="5"/>
  <c r="A5435" i="5"/>
  <c r="Q5434" i="5"/>
  <c r="P5434" i="5"/>
  <c r="M5434" i="5"/>
  <c r="L5434" i="5"/>
  <c r="K5434" i="5"/>
  <c r="R5434" i="5" s="1"/>
  <c r="J5434" i="5"/>
  <c r="I5434" i="5"/>
  <c r="H5434" i="5"/>
  <c r="G5434" i="5"/>
  <c r="F5434" i="5"/>
  <c r="O5434" i="5" s="1"/>
  <c r="E5434" i="5"/>
  <c r="D5434" i="5"/>
  <c r="C5434" i="5"/>
  <c r="B5434" i="5"/>
  <c r="A5434" i="5"/>
  <c r="O5433" i="5"/>
  <c r="M5433" i="5"/>
  <c r="L5433" i="5"/>
  <c r="I5433" i="5"/>
  <c r="G5433" i="5"/>
  <c r="H5433" i="5" s="1"/>
  <c r="Q5433" i="5" s="1"/>
  <c r="F5433" i="5"/>
  <c r="E5433" i="5"/>
  <c r="D5433" i="5"/>
  <c r="P5433" i="5" s="1"/>
  <c r="C5433" i="5"/>
  <c r="B5433" i="5"/>
  <c r="A5433" i="5"/>
  <c r="G5432" i="5"/>
  <c r="L5432" i="5" s="1"/>
  <c r="F5432" i="5"/>
  <c r="O5432" i="5" s="1"/>
  <c r="E5432" i="5"/>
  <c r="D5432" i="5"/>
  <c r="P5432" i="5" s="1"/>
  <c r="C5432" i="5"/>
  <c r="B5432" i="5"/>
  <c r="A5432" i="5"/>
  <c r="P5431" i="5"/>
  <c r="O5431" i="5"/>
  <c r="L5431" i="5"/>
  <c r="K5431" i="5"/>
  <c r="J5431" i="5"/>
  <c r="I5431" i="5"/>
  <c r="H5431" i="5"/>
  <c r="Q5431" i="5" s="1"/>
  <c r="G5431" i="5"/>
  <c r="M5431" i="5" s="1"/>
  <c r="F5431" i="5"/>
  <c r="E5431" i="5"/>
  <c r="D5431" i="5"/>
  <c r="C5431" i="5"/>
  <c r="B5431" i="5"/>
  <c r="N5431" i="5" s="1"/>
  <c r="A5431" i="5"/>
  <c r="O5430" i="5"/>
  <c r="J5430" i="5"/>
  <c r="I5430" i="5"/>
  <c r="H5430" i="5"/>
  <c r="Q5430" i="5" s="1"/>
  <c r="G5430" i="5"/>
  <c r="F5430" i="5"/>
  <c r="E5430" i="5"/>
  <c r="D5430" i="5"/>
  <c r="P5430" i="5" s="1"/>
  <c r="C5430" i="5"/>
  <c r="B5430" i="5"/>
  <c r="A5430" i="5"/>
  <c r="P5429" i="5"/>
  <c r="M5429" i="5"/>
  <c r="L5429" i="5"/>
  <c r="G5429" i="5"/>
  <c r="F5429" i="5"/>
  <c r="O5429" i="5" s="1"/>
  <c r="E5429" i="5"/>
  <c r="D5429" i="5"/>
  <c r="C5429" i="5"/>
  <c r="B5429" i="5"/>
  <c r="A5429" i="5"/>
  <c r="R5428" i="5"/>
  <c r="Q5428" i="5"/>
  <c r="M5428" i="5"/>
  <c r="L5428" i="5"/>
  <c r="K5428" i="5"/>
  <c r="J5428" i="5"/>
  <c r="I5428" i="5"/>
  <c r="H5428" i="5"/>
  <c r="G5428" i="5"/>
  <c r="F5428" i="5"/>
  <c r="O5428" i="5" s="1"/>
  <c r="E5428" i="5"/>
  <c r="D5428" i="5"/>
  <c r="P5428" i="5" s="1"/>
  <c r="C5428" i="5"/>
  <c r="B5428" i="5"/>
  <c r="N5428" i="5" s="1"/>
  <c r="A5428" i="5"/>
  <c r="P5427" i="5"/>
  <c r="O5427" i="5"/>
  <c r="M5427" i="5"/>
  <c r="G5427" i="5"/>
  <c r="F5427" i="5"/>
  <c r="E5427" i="5"/>
  <c r="D5427" i="5"/>
  <c r="C5427" i="5"/>
  <c r="B5427" i="5"/>
  <c r="A5427" i="5"/>
  <c r="M5426" i="5"/>
  <c r="G5426" i="5"/>
  <c r="F5426" i="5"/>
  <c r="O5426" i="5" s="1"/>
  <c r="E5426" i="5"/>
  <c r="D5426" i="5"/>
  <c r="P5426" i="5" s="1"/>
  <c r="C5426" i="5"/>
  <c r="B5426" i="5"/>
  <c r="A5426" i="5"/>
  <c r="O5425" i="5"/>
  <c r="L5425" i="5"/>
  <c r="K5425" i="5"/>
  <c r="J5425" i="5"/>
  <c r="I5425" i="5"/>
  <c r="R5425" i="5" s="1"/>
  <c r="H5425" i="5"/>
  <c r="Q5425" i="5" s="1"/>
  <c r="G5425" i="5"/>
  <c r="M5425" i="5" s="1"/>
  <c r="F5425" i="5"/>
  <c r="E5425" i="5"/>
  <c r="D5425" i="5"/>
  <c r="P5425" i="5" s="1"/>
  <c r="C5425" i="5"/>
  <c r="B5425" i="5"/>
  <c r="A5425" i="5"/>
  <c r="G5424" i="5"/>
  <c r="F5424" i="5"/>
  <c r="O5424" i="5" s="1"/>
  <c r="E5424" i="5"/>
  <c r="D5424" i="5"/>
  <c r="P5424" i="5" s="1"/>
  <c r="C5424" i="5"/>
  <c r="B5424" i="5"/>
  <c r="A5424" i="5"/>
  <c r="L5423" i="5"/>
  <c r="K5423" i="5"/>
  <c r="H5423" i="5"/>
  <c r="Q5423" i="5" s="1"/>
  <c r="G5423" i="5"/>
  <c r="F5423" i="5"/>
  <c r="O5423" i="5" s="1"/>
  <c r="E5423" i="5"/>
  <c r="D5423" i="5"/>
  <c r="P5423" i="5" s="1"/>
  <c r="C5423" i="5"/>
  <c r="B5423" i="5"/>
  <c r="A5423" i="5"/>
  <c r="Q5422" i="5"/>
  <c r="P5422" i="5"/>
  <c r="O5422" i="5"/>
  <c r="M5422" i="5"/>
  <c r="L5422" i="5"/>
  <c r="K5422" i="5"/>
  <c r="J5422" i="5"/>
  <c r="R5422" i="5" s="1"/>
  <c r="I5422" i="5"/>
  <c r="H5422" i="5"/>
  <c r="G5422" i="5"/>
  <c r="F5422" i="5"/>
  <c r="E5422" i="5"/>
  <c r="D5422" i="5"/>
  <c r="C5422" i="5"/>
  <c r="B5422" i="5"/>
  <c r="A5422" i="5"/>
  <c r="O5421" i="5"/>
  <c r="M5421" i="5"/>
  <c r="L5421" i="5"/>
  <c r="I5421" i="5"/>
  <c r="H5421" i="5"/>
  <c r="Q5421" i="5" s="1"/>
  <c r="G5421" i="5"/>
  <c r="F5421" i="5"/>
  <c r="E5421" i="5"/>
  <c r="D5421" i="5"/>
  <c r="P5421" i="5" s="1"/>
  <c r="C5421" i="5"/>
  <c r="B5421" i="5"/>
  <c r="A5421" i="5"/>
  <c r="K5420" i="5"/>
  <c r="J5420" i="5"/>
  <c r="G5420" i="5"/>
  <c r="F5420" i="5"/>
  <c r="O5420" i="5" s="1"/>
  <c r="E5420" i="5"/>
  <c r="D5420" i="5"/>
  <c r="P5420" i="5" s="1"/>
  <c r="C5420" i="5"/>
  <c r="B5420" i="5"/>
  <c r="A5420" i="5"/>
  <c r="P5419" i="5"/>
  <c r="O5419" i="5"/>
  <c r="L5419" i="5"/>
  <c r="K5419" i="5"/>
  <c r="J5419" i="5"/>
  <c r="I5419" i="5"/>
  <c r="R5419" i="5" s="1"/>
  <c r="H5419" i="5"/>
  <c r="Q5419" i="5" s="1"/>
  <c r="G5419" i="5"/>
  <c r="M5419" i="5" s="1"/>
  <c r="F5419" i="5"/>
  <c r="E5419" i="5"/>
  <c r="D5419" i="5"/>
  <c r="C5419" i="5"/>
  <c r="B5419" i="5"/>
  <c r="A5419" i="5"/>
  <c r="O5418" i="5"/>
  <c r="G5418" i="5"/>
  <c r="F5418" i="5"/>
  <c r="E5418" i="5"/>
  <c r="D5418" i="5"/>
  <c r="P5418" i="5" s="1"/>
  <c r="C5418" i="5"/>
  <c r="B5418" i="5"/>
  <c r="A5418" i="5"/>
  <c r="G5417" i="5"/>
  <c r="F5417" i="5"/>
  <c r="O5417" i="5" s="1"/>
  <c r="E5417" i="5"/>
  <c r="D5417" i="5"/>
  <c r="P5417" i="5" s="1"/>
  <c r="C5417" i="5"/>
  <c r="B5417" i="5"/>
  <c r="A5417" i="5"/>
  <c r="Q5416" i="5"/>
  <c r="O5416" i="5"/>
  <c r="M5416" i="5"/>
  <c r="L5416" i="5"/>
  <c r="K5416" i="5"/>
  <c r="J5416" i="5"/>
  <c r="I5416" i="5"/>
  <c r="R5416" i="5" s="1"/>
  <c r="H5416" i="5"/>
  <c r="G5416" i="5"/>
  <c r="F5416" i="5"/>
  <c r="E5416" i="5"/>
  <c r="D5416" i="5"/>
  <c r="P5416" i="5" s="1"/>
  <c r="C5416" i="5"/>
  <c r="B5416" i="5"/>
  <c r="N5416" i="5" s="1"/>
  <c r="A5416" i="5"/>
  <c r="P5415" i="5"/>
  <c r="O5415" i="5"/>
  <c r="G5415" i="5"/>
  <c r="F5415" i="5"/>
  <c r="E5415" i="5"/>
  <c r="D5415" i="5"/>
  <c r="C5415" i="5"/>
  <c r="B5415" i="5"/>
  <c r="A5415" i="5"/>
  <c r="M5414" i="5"/>
  <c r="L5414" i="5"/>
  <c r="K5414" i="5"/>
  <c r="G5414" i="5"/>
  <c r="F5414" i="5"/>
  <c r="O5414" i="5" s="1"/>
  <c r="E5414" i="5"/>
  <c r="D5414" i="5"/>
  <c r="P5414" i="5" s="1"/>
  <c r="C5414" i="5"/>
  <c r="B5414" i="5"/>
  <c r="A5414" i="5"/>
  <c r="Q5413" i="5"/>
  <c r="O5413" i="5"/>
  <c r="L5413" i="5"/>
  <c r="K5413" i="5"/>
  <c r="J5413" i="5"/>
  <c r="I5413" i="5"/>
  <c r="H5413" i="5"/>
  <c r="G5413" i="5"/>
  <c r="M5413" i="5" s="1"/>
  <c r="F5413" i="5"/>
  <c r="E5413" i="5"/>
  <c r="D5413" i="5"/>
  <c r="P5413" i="5" s="1"/>
  <c r="C5413" i="5"/>
  <c r="B5413" i="5"/>
  <c r="A5413" i="5"/>
  <c r="O5412" i="5"/>
  <c r="M5412" i="5"/>
  <c r="J5412" i="5"/>
  <c r="I5412" i="5"/>
  <c r="G5412" i="5"/>
  <c r="F5412" i="5"/>
  <c r="E5412" i="5"/>
  <c r="D5412" i="5"/>
  <c r="P5412" i="5" s="1"/>
  <c r="C5412" i="5"/>
  <c r="B5412" i="5"/>
  <c r="A5412" i="5"/>
  <c r="Q5411" i="5"/>
  <c r="M5411" i="5"/>
  <c r="L5411" i="5"/>
  <c r="K5411" i="5"/>
  <c r="H5411" i="5"/>
  <c r="G5411" i="5"/>
  <c r="F5411" i="5"/>
  <c r="O5411" i="5" s="1"/>
  <c r="E5411" i="5"/>
  <c r="D5411" i="5"/>
  <c r="P5411" i="5" s="1"/>
  <c r="C5411" i="5"/>
  <c r="B5411" i="5"/>
  <c r="A5411" i="5"/>
  <c r="Q5410" i="5"/>
  <c r="P5410" i="5"/>
  <c r="M5410" i="5"/>
  <c r="L5410" i="5"/>
  <c r="K5410" i="5"/>
  <c r="J5410" i="5"/>
  <c r="I5410" i="5"/>
  <c r="R5410" i="5" s="1"/>
  <c r="H5410" i="5"/>
  <c r="G5410" i="5"/>
  <c r="F5410" i="5"/>
  <c r="O5410" i="5" s="1"/>
  <c r="E5410" i="5"/>
  <c r="D5410" i="5"/>
  <c r="C5410" i="5"/>
  <c r="B5410" i="5"/>
  <c r="A5410" i="5"/>
  <c r="P5409" i="5"/>
  <c r="O5409" i="5"/>
  <c r="M5409" i="5"/>
  <c r="L5409" i="5"/>
  <c r="I5409" i="5"/>
  <c r="G5409" i="5"/>
  <c r="H5409" i="5" s="1"/>
  <c r="Q5409" i="5" s="1"/>
  <c r="F5409" i="5"/>
  <c r="E5409" i="5"/>
  <c r="D5409" i="5"/>
  <c r="C5409" i="5"/>
  <c r="B5409" i="5"/>
  <c r="A5409" i="5"/>
  <c r="G5408" i="5"/>
  <c r="F5408" i="5"/>
  <c r="O5408" i="5" s="1"/>
  <c r="E5408" i="5"/>
  <c r="D5408" i="5"/>
  <c r="P5408" i="5" s="1"/>
  <c r="C5408" i="5"/>
  <c r="B5408" i="5"/>
  <c r="A5408" i="5"/>
  <c r="Q5407" i="5"/>
  <c r="O5407" i="5"/>
  <c r="L5407" i="5"/>
  <c r="K5407" i="5"/>
  <c r="J5407" i="5"/>
  <c r="I5407" i="5"/>
  <c r="H5407" i="5"/>
  <c r="G5407" i="5"/>
  <c r="M5407" i="5" s="1"/>
  <c r="F5407" i="5"/>
  <c r="E5407" i="5"/>
  <c r="D5407" i="5"/>
  <c r="P5407" i="5" s="1"/>
  <c r="C5407" i="5"/>
  <c r="B5407" i="5"/>
  <c r="A5407" i="5"/>
  <c r="I5406" i="5"/>
  <c r="G5406" i="5"/>
  <c r="F5406" i="5"/>
  <c r="O5406" i="5" s="1"/>
  <c r="E5406" i="5"/>
  <c r="D5406" i="5"/>
  <c r="P5406" i="5" s="1"/>
  <c r="C5406" i="5"/>
  <c r="B5406" i="5"/>
  <c r="A5406" i="5"/>
  <c r="P5405" i="5"/>
  <c r="M5405" i="5"/>
  <c r="G5405" i="5"/>
  <c r="F5405" i="5"/>
  <c r="O5405" i="5" s="1"/>
  <c r="E5405" i="5"/>
  <c r="D5405" i="5"/>
  <c r="C5405" i="5"/>
  <c r="B5405" i="5"/>
  <c r="A5405" i="5"/>
  <c r="Q5404" i="5"/>
  <c r="O5404" i="5"/>
  <c r="M5404" i="5"/>
  <c r="L5404" i="5"/>
  <c r="K5404" i="5"/>
  <c r="J5404" i="5"/>
  <c r="I5404" i="5"/>
  <c r="R5404" i="5" s="1"/>
  <c r="H5404" i="5"/>
  <c r="G5404" i="5"/>
  <c r="F5404" i="5"/>
  <c r="E5404" i="5"/>
  <c r="D5404" i="5"/>
  <c r="P5404" i="5" s="1"/>
  <c r="C5404" i="5"/>
  <c r="B5404" i="5"/>
  <c r="N5404" i="5" s="1"/>
  <c r="A5404" i="5"/>
  <c r="P5403" i="5"/>
  <c r="O5403" i="5"/>
  <c r="M5403" i="5"/>
  <c r="H5403" i="5"/>
  <c r="Q5403" i="5" s="1"/>
  <c r="G5403" i="5"/>
  <c r="F5403" i="5"/>
  <c r="E5403" i="5"/>
  <c r="D5403" i="5"/>
  <c r="C5403" i="5"/>
  <c r="B5403" i="5"/>
  <c r="A5403" i="5"/>
  <c r="M5402" i="5"/>
  <c r="L5402" i="5"/>
  <c r="G5402" i="5"/>
  <c r="F5402" i="5"/>
  <c r="O5402" i="5" s="1"/>
  <c r="E5402" i="5"/>
  <c r="D5402" i="5"/>
  <c r="P5402" i="5" s="1"/>
  <c r="C5402" i="5"/>
  <c r="B5402" i="5"/>
  <c r="A5402" i="5"/>
  <c r="O5401" i="5"/>
  <c r="L5401" i="5"/>
  <c r="K5401" i="5"/>
  <c r="J5401" i="5"/>
  <c r="I5401" i="5"/>
  <c r="R5401" i="5" s="1"/>
  <c r="H5401" i="5"/>
  <c r="Q5401" i="5" s="1"/>
  <c r="G5401" i="5"/>
  <c r="M5401" i="5" s="1"/>
  <c r="F5401" i="5"/>
  <c r="E5401" i="5"/>
  <c r="D5401" i="5"/>
  <c r="P5401" i="5" s="1"/>
  <c r="C5401" i="5"/>
  <c r="B5401" i="5"/>
  <c r="A5401" i="5"/>
  <c r="G5400" i="5"/>
  <c r="F5400" i="5"/>
  <c r="O5400" i="5" s="1"/>
  <c r="E5400" i="5"/>
  <c r="D5400" i="5"/>
  <c r="P5400" i="5" s="1"/>
  <c r="C5400" i="5"/>
  <c r="B5400" i="5"/>
  <c r="A5400" i="5"/>
  <c r="M5399" i="5"/>
  <c r="L5399" i="5"/>
  <c r="K5399" i="5"/>
  <c r="H5399" i="5"/>
  <c r="Q5399" i="5" s="1"/>
  <c r="G5399" i="5"/>
  <c r="F5399" i="5"/>
  <c r="O5399" i="5" s="1"/>
  <c r="E5399" i="5"/>
  <c r="D5399" i="5"/>
  <c r="P5399" i="5" s="1"/>
  <c r="C5399" i="5"/>
  <c r="B5399" i="5"/>
  <c r="A5399" i="5"/>
  <c r="Q5398" i="5"/>
  <c r="P5398" i="5"/>
  <c r="M5398" i="5"/>
  <c r="L5398" i="5"/>
  <c r="K5398" i="5"/>
  <c r="J5398" i="5"/>
  <c r="R5398" i="5" s="1"/>
  <c r="I5398" i="5"/>
  <c r="H5398" i="5"/>
  <c r="G5398" i="5"/>
  <c r="F5398" i="5"/>
  <c r="O5398" i="5" s="1"/>
  <c r="E5398" i="5"/>
  <c r="D5398" i="5"/>
  <c r="C5398" i="5"/>
  <c r="B5398" i="5"/>
  <c r="A5398" i="5"/>
  <c r="O5397" i="5"/>
  <c r="M5397" i="5"/>
  <c r="L5397" i="5"/>
  <c r="I5397" i="5"/>
  <c r="H5397" i="5"/>
  <c r="Q5397" i="5" s="1"/>
  <c r="G5397" i="5"/>
  <c r="F5397" i="5"/>
  <c r="E5397" i="5"/>
  <c r="D5397" i="5"/>
  <c r="P5397" i="5" s="1"/>
  <c r="C5397" i="5"/>
  <c r="B5397" i="5"/>
  <c r="A5397" i="5"/>
  <c r="K5396" i="5"/>
  <c r="J5396" i="5"/>
  <c r="G5396" i="5"/>
  <c r="F5396" i="5"/>
  <c r="O5396" i="5" s="1"/>
  <c r="E5396" i="5"/>
  <c r="D5396" i="5"/>
  <c r="P5396" i="5" s="1"/>
  <c r="C5396" i="5"/>
  <c r="B5396" i="5"/>
  <c r="A5396" i="5"/>
  <c r="P5395" i="5"/>
  <c r="O5395" i="5"/>
  <c r="L5395" i="5"/>
  <c r="K5395" i="5"/>
  <c r="J5395" i="5"/>
  <c r="I5395" i="5"/>
  <c r="R5395" i="5" s="1"/>
  <c r="H5395" i="5"/>
  <c r="Q5395" i="5" s="1"/>
  <c r="G5395" i="5"/>
  <c r="M5395" i="5" s="1"/>
  <c r="F5395" i="5"/>
  <c r="E5395" i="5"/>
  <c r="D5395" i="5"/>
  <c r="C5395" i="5"/>
  <c r="B5395" i="5"/>
  <c r="A5395" i="5"/>
  <c r="O5394" i="5"/>
  <c r="G5394" i="5"/>
  <c r="F5394" i="5"/>
  <c r="E5394" i="5"/>
  <c r="D5394" i="5"/>
  <c r="P5394" i="5" s="1"/>
  <c r="C5394" i="5"/>
  <c r="B5394" i="5"/>
  <c r="A5394" i="5"/>
  <c r="P5393" i="5"/>
  <c r="G5393" i="5"/>
  <c r="M5393" i="5" s="1"/>
  <c r="F5393" i="5"/>
  <c r="O5393" i="5" s="1"/>
  <c r="E5393" i="5"/>
  <c r="D5393" i="5"/>
  <c r="C5393" i="5"/>
  <c r="B5393" i="5"/>
  <c r="A5393" i="5"/>
  <c r="Q5392" i="5"/>
  <c r="O5392" i="5"/>
  <c r="M5392" i="5"/>
  <c r="L5392" i="5"/>
  <c r="K5392" i="5"/>
  <c r="J5392" i="5"/>
  <c r="I5392" i="5"/>
  <c r="R5392" i="5" s="1"/>
  <c r="H5392" i="5"/>
  <c r="G5392" i="5"/>
  <c r="F5392" i="5"/>
  <c r="E5392" i="5"/>
  <c r="D5392" i="5"/>
  <c r="P5392" i="5" s="1"/>
  <c r="C5392" i="5"/>
  <c r="B5392" i="5"/>
  <c r="N5392" i="5" s="1"/>
  <c r="A5392" i="5"/>
  <c r="P5391" i="5"/>
  <c r="O5391" i="5"/>
  <c r="G5391" i="5"/>
  <c r="F5391" i="5"/>
  <c r="E5391" i="5"/>
  <c r="D5391" i="5"/>
  <c r="C5391" i="5"/>
  <c r="B5391" i="5"/>
  <c r="A5391" i="5"/>
  <c r="M5390" i="5"/>
  <c r="L5390" i="5"/>
  <c r="K5390" i="5"/>
  <c r="G5390" i="5"/>
  <c r="F5390" i="5"/>
  <c r="O5390" i="5" s="1"/>
  <c r="E5390" i="5"/>
  <c r="D5390" i="5"/>
  <c r="P5390" i="5" s="1"/>
  <c r="C5390" i="5"/>
  <c r="B5390" i="5"/>
  <c r="A5390" i="5"/>
  <c r="Q5389" i="5"/>
  <c r="O5389" i="5"/>
  <c r="L5389" i="5"/>
  <c r="K5389" i="5"/>
  <c r="J5389" i="5"/>
  <c r="I5389" i="5"/>
  <c r="H5389" i="5"/>
  <c r="G5389" i="5"/>
  <c r="M5389" i="5" s="1"/>
  <c r="F5389" i="5"/>
  <c r="E5389" i="5"/>
  <c r="D5389" i="5"/>
  <c r="P5389" i="5" s="1"/>
  <c r="C5389" i="5"/>
  <c r="B5389" i="5"/>
  <c r="A5389" i="5"/>
  <c r="O5388" i="5"/>
  <c r="M5388" i="5"/>
  <c r="J5388" i="5"/>
  <c r="I5388" i="5"/>
  <c r="G5388" i="5"/>
  <c r="F5388" i="5"/>
  <c r="E5388" i="5"/>
  <c r="D5388" i="5"/>
  <c r="P5388" i="5" s="1"/>
  <c r="C5388" i="5"/>
  <c r="B5388" i="5"/>
  <c r="A5388" i="5"/>
  <c r="Q5387" i="5"/>
  <c r="M5387" i="5"/>
  <c r="L5387" i="5"/>
  <c r="K5387" i="5"/>
  <c r="H5387" i="5"/>
  <c r="G5387" i="5"/>
  <c r="F5387" i="5"/>
  <c r="O5387" i="5" s="1"/>
  <c r="E5387" i="5"/>
  <c r="D5387" i="5"/>
  <c r="P5387" i="5" s="1"/>
  <c r="C5387" i="5"/>
  <c r="B5387" i="5"/>
  <c r="A5387" i="5"/>
  <c r="Q5386" i="5"/>
  <c r="M5386" i="5"/>
  <c r="L5386" i="5"/>
  <c r="K5386" i="5"/>
  <c r="J5386" i="5"/>
  <c r="R5386" i="5" s="1"/>
  <c r="I5386" i="5"/>
  <c r="H5386" i="5"/>
  <c r="G5386" i="5"/>
  <c r="F5386" i="5"/>
  <c r="O5386" i="5" s="1"/>
  <c r="E5386" i="5"/>
  <c r="D5386" i="5"/>
  <c r="P5386" i="5" s="1"/>
  <c r="C5386" i="5"/>
  <c r="B5386" i="5"/>
  <c r="A5386" i="5"/>
  <c r="P5385" i="5"/>
  <c r="O5385" i="5"/>
  <c r="M5385" i="5"/>
  <c r="L5385" i="5"/>
  <c r="I5385" i="5"/>
  <c r="G5385" i="5"/>
  <c r="H5385" i="5" s="1"/>
  <c r="Q5385" i="5" s="1"/>
  <c r="F5385" i="5"/>
  <c r="E5385" i="5"/>
  <c r="D5385" i="5"/>
  <c r="C5385" i="5"/>
  <c r="B5385" i="5"/>
  <c r="A5385" i="5"/>
  <c r="G5384" i="5"/>
  <c r="F5384" i="5"/>
  <c r="O5384" i="5" s="1"/>
  <c r="E5384" i="5"/>
  <c r="D5384" i="5"/>
  <c r="P5384" i="5" s="1"/>
  <c r="C5384" i="5"/>
  <c r="B5384" i="5"/>
  <c r="A5384" i="5"/>
  <c r="Q5383" i="5"/>
  <c r="P5383" i="5"/>
  <c r="O5383" i="5"/>
  <c r="L5383" i="5"/>
  <c r="K5383" i="5"/>
  <c r="J5383" i="5"/>
  <c r="I5383" i="5"/>
  <c r="H5383" i="5"/>
  <c r="G5383" i="5"/>
  <c r="M5383" i="5" s="1"/>
  <c r="F5383" i="5"/>
  <c r="E5383" i="5"/>
  <c r="D5383" i="5"/>
  <c r="C5383" i="5"/>
  <c r="B5383" i="5"/>
  <c r="A5383" i="5"/>
  <c r="J5382" i="5"/>
  <c r="I5382" i="5"/>
  <c r="H5382" i="5"/>
  <c r="Q5382" i="5" s="1"/>
  <c r="G5382" i="5"/>
  <c r="F5382" i="5"/>
  <c r="O5382" i="5" s="1"/>
  <c r="E5382" i="5"/>
  <c r="D5382" i="5"/>
  <c r="P5382" i="5" s="1"/>
  <c r="C5382" i="5"/>
  <c r="B5382" i="5"/>
  <c r="A5382" i="5"/>
  <c r="P5381" i="5"/>
  <c r="M5381" i="5"/>
  <c r="L5381" i="5"/>
  <c r="G5381" i="5"/>
  <c r="F5381" i="5"/>
  <c r="O5381" i="5" s="1"/>
  <c r="E5381" i="5"/>
  <c r="D5381" i="5"/>
  <c r="C5381" i="5"/>
  <c r="B5381" i="5"/>
  <c r="A5381" i="5"/>
  <c r="Q5380" i="5"/>
  <c r="O5380" i="5"/>
  <c r="M5380" i="5"/>
  <c r="L5380" i="5"/>
  <c r="K5380" i="5"/>
  <c r="J5380" i="5"/>
  <c r="I5380" i="5"/>
  <c r="R5380" i="5" s="1"/>
  <c r="H5380" i="5"/>
  <c r="G5380" i="5"/>
  <c r="F5380" i="5"/>
  <c r="E5380" i="5"/>
  <c r="D5380" i="5"/>
  <c r="P5380" i="5" s="1"/>
  <c r="C5380" i="5"/>
  <c r="B5380" i="5"/>
  <c r="N5380" i="5" s="1"/>
  <c r="A5380" i="5"/>
  <c r="P5379" i="5"/>
  <c r="O5379" i="5"/>
  <c r="M5379" i="5"/>
  <c r="H5379" i="5"/>
  <c r="Q5379" i="5" s="1"/>
  <c r="G5379" i="5"/>
  <c r="F5379" i="5"/>
  <c r="E5379" i="5"/>
  <c r="D5379" i="5"/>
  <c r="C5379" i="5"/>
  <c r="B5379" i="5"/>
  <c r="A5379" i="5"/>
  <c r="M5378" i="5"/>
  <c r="L5378" i="5"/>
  <c r="G5378" i="5"/>
  <c r="F5378" i="5"/>
  <c r="O5378" i="5" s="1"/>
  <c r="E5378" i="5"/>
  <c r="D5378" i="5"/>
  <c r="P5378" i="5" s="1"/>
  <c r="C5378" i="5"/>
  <c r="B5378" i="5"/>
  <c r="A5378" i="5"/>
  <c r="O5377" i="5"/>
  <c r="L5377" i="5"/>
  <c r="K5377" i="5"/>
  <c r="J5377" i="5"/>
  <c r="I5377" i="5"/>
  <c r="R5377" i="5" s="1"/>
  <c r="H5377" i="5"/>
  <c r="Q5377" i="5" s="1"/>
  <c r="G5377" i="5"/>
  <c r="M5377" i="5" s="1"/>
  <c r="F5377" i="5"/>
  <c r="E5377" i="5"/>
  <c r="D5377" i="5"/>
  <c r="P5377" i="5" s="1"/>
  <c r="C5377" i="5"/>
  <c r="B5377" i="5"/>
  <c r="A5377" i="5"/>
  <c r="G5376" i="5"/>
  <c r="F5376" i="5"/>
  <c r="O5376" i="5" s="1"/>
  <c r="E5376" i="5"/>
  <c r="D5376" i="5"/>
  <c r="P5376" i="5" s="1"/>
  <c r="C5376" i="5"/>
  <c r="B5376" i="5"/>
  <c r="A5376" i="5"/>
  <c r="K5375" i="5"/>
  <c r="G5375" i="5"/>
  <c r="M5375" i="5" s="1"/>
  <c r="F5375" i="5"/>
  <c r="O5375" i="5" s="1"/>
  <c r="E5375" i="5"/>
  <c r="D5375" i="5"/>
  <c r="P5375" i="5" s="1"/>
  <c r="C5375" i="5"/>
  <c r="B5375" i="5"/>
  <c r="A5375" i="5"/>
  <c r="Q5374" i="5"/>
  <c r="P5374" i="5"/>
  <c r="M5374" i="5"/>
  <c r="L5374" i="5"/>
  <c r="K5374" i="5"/>
  <c r="J5374" i="5"/>
  <c r="R5374" i="5" s="1"/>
  <c r="I5374" i="5"/>
  <c r="H5374" i="5"/>
  <c r="G5374" i="5"/>
  <c r="F5374" i="5"/>
  <c r="O5374" i="5" s="1"/>
  <c r="E5374" i="5"/>
  <c r="D5374" i="5"/>
  <c r="C5374" i="5"/>
  <c r="B5374" i="5"/>
  <c r="A5374" i="5"/>
  <c r="O5373" i="5"/>
  <c r="M5373" i="5"/>
  <c r="L5373" i="5"/>
  <c r="I5373" i="5"/>
  <c r="H5373" i="5"/>
  <c r="Q5373" i="5" s="1"/>
  <c r="G5373" i="5"/>
  <c r="F5373" i="5"/>
  <c r="E5373" i="5"/>
  <c r="D5373" i="5"/>
  <c r="P5373" i="5" s="1"/>
  <c r="C5373" i="5"/>
  <c r="B5373" i="5"/>
  <c r="A5373" i="5"/>
  <c r="K5372" i="5"/>
  <c r="G5372" i="5"/>
  <c r="F5372" i="5"/>
  <c r="O5372" i="5" s="1"/>
  <c r="E5372" i="5"/>
  <c r="D5372" i="5"/>
  <c r="P5372" i="5" s="1"/>
  <c r="C5372" i="5"/>
  <c r="B5372" i="5"/>
  <c r="A5372" i="5"/>
  <c r="P5371" i="5"/>
  <c r="O5371" i="5"/>
  <c r="L5371" i="5"/>
  <c r="K5371" i="5"/>
  <c r="J5371" i="5"/>
  <c r="I5371" i="5"/>
  <c r="R5371" i="5" s="1"/>
  <c r="H5371" i="5"/>
  <c r="Q5371" i="5" s="1"/>
  <c r="G5371" i="5"/>
  <c r="M5371" i="5" s="1"/>
  <c r="F5371" i="5"/>
  <c r="E5371" i="5"/>
  <c r="D5371" i="5"/>
  <c r="C5371" i="5"/>
  <c r="B5371" i="5"/>
  <c r="A5371" i="5"/>
  <c r="O5370" i="5"/>
  <c r="G5370" i="5"/>
  <c r="F5370" i="5"/>
  <c r="E5370" i="5"/>
  <c r="D5370" i="5"/>
  <c r="P5370" i="5" s="1"/>
  <c r="C5370" i="5"/>
  <c r="B5370" i="5"/>
  <c r="A5370" i="5"/>
  <c r="P5369" i="5"/>
  <c r="G5369" i="5"/>
  <c r="F5369" i="5"/>
  <c r="O5369" i="5" s="1"/>
  <c r="E5369" i="5"/>
  <c r="D5369" i="5"/>
  <c r="C5369" i="5"/>
  <c r="B5369" i="5"/>
  <c r="A5369" i="5"/>
  <c r="Q5368" i="5"/>
  <c r="O5368" i="5"/>
  <c r="M5368" i="5"/>
  <c r="L5368" i="5"/>
  <c r="K5368" i="5"/>
  <c r="J5368" i="5"/>
  <c r="I5368" i="5"/>
  <c r="H5368" i="5"/>
  <c r="G5368" i="5"/>
  <c r="F5368" i="5"/>
  <c r="E5368" i="5"/>
  <c r="D5368" i="5"/>
  <c r="P5368" i="5" s="1"/>
  <c r="C5368" i="5"/>
  <c r="B5368" i="5"/>
  <c r="A5368" i="5"/>
  <c r="N5368" i="5" s="1"/>
  <c r="P5367" i="5"/>
  <c r="O5367" i="5"/>
  <c r="K5367" i="5"/>
  <c r="I5367" i="5"/>
  <c r="H5367" i="5"/>
  <c r="Q5367" i="5" s="1"/>
  <c r="G5367" i="5"/>
  <c r="F5367" i="5"/>
  <c r="E5367" i="5"/>
  <c r="D5367" i="5"/>
  <c r="C5367" i="5"/>
  <c r="B5367" i="5"/>
  <c r="A5367" i="5"/>
  <c r="M5366" i="5"/>
  <c r="G5366" i="5"/>
  <c r="F5366" i="5"/>
  <c r="O5366" i="5" s="1"/>
  <c r="E5366" i="5"/>
  <c r="D5366" i="5"/>
  <c r="P5366" i="5" s="1"/>
  <c r="C5366" i="5"/>
  <c r="B5366" i="5"/>
  <c r="A5366" i="5"/>
  <c r="O5365" i="5"/>
  <c r="K5365" i="5"/>
  <c r="J5365" i="5"/>
  <c r="I5365" i="5"/>
  <c r="G5365" i="5"/>
  <c r="H5365" i="5" s="1"/>
  <c r="Q5365" i="5" s="1"/>
  <c r="F5365" i="5"/>
  <c r="E5365" i="5"/>
  <c r="D5365" i="5"/>
  <c r="P5365" i="5" s="1"/>
  <c r="C5365" i="5"/>
  <c r="B5365" i="5"/>
  <c r="A5365" i="5"/>
  <c r="M5364" i="5"/>
  <c r="J5364" i="5"/>
  <c r="I5364" i="5"/>
  <c r="G5364" i="5"/>
  <c r="H5364" i="5" s="1"/>
  <c r="Q5364" i="5" s="1"/>
  <c r="F5364" i="5"/>
  <c r="O5364" i="5" s="1"/>
  <c r="E5364" i="5"/>
  <c r="D5364" i="5"/>
  <c r="P5364" i="5" s="1"/>
  <c r="C5364" i="5"/>
  <c r="B5364" i="5"/>
  <c r="A5364" i="5"/>
  <c r="M5363" i="5"/>
  <c r="G5363" i="5"/>
  <c r="F5363" i="5"/>
  <c r="O5363" i="5" s="1"/>
  <c r="E5363" i="5"/>
  <c r="D5363" i="5"/>
  <c r="P5363" i="5" s="1"/>
  <c r="C5363" i="5"/>
  <c r="B5363" i="5"/>
  <c r="A5363" i="5"/>
  <c r="R5362" i="5"/>
  <c r="Q5362" i="5"/>
  <c r="P5362" i="5"/>
  <c r="O5362" i="5"/>
  <c r="M5362" i="5"/>
  <c r="L5362" i="5"/>
  <c r="K5362" i="5"/>
  <c r="J5362" i="5"/>
  <c r="I5362" i="5"/>
  <c r="H5362" i="5"/>
  <c r="G5362" i="5"/>
  <c r="F5362" i="5"/>
  <c r="E5362" i="5"/>
  <c r="D5362" i="5"/>
  <c r="C5362" i="5"/>
  <c r="B5362" i="5"/>
  <c r="A5362" i="5"/>
  <c r="O5361" i="5"/>
  <c r="M5361" i="5"/>
  <c r="L5361" i="5"/>
  <c r="K5361" i="5"/>
  <c r="I5361" i="5"/>
  <c r="G5361" i="5"/>
  <c r="J5361" i="5" s="1"/>
  <c r="F5361" i="5"/>
  <c r="E5361" i="5"/>
  <c r="D5361" i="5"/>
  <c r="P5361" i="5" s="1"/>
  <c r="C5361" i="5"/>
  <c r="B5361" i="5"/>
  <c r="A5361" i="5"/>
  <c r="G5360" i="5"/>
  <c r="F5360" i="5"/>
  <c r="O5360" i="5" s="1"/>
  <c r="E5360" i="5"/>
  <c r="D5360" i="5"/>
  <c r="P5360" i="5" s="1"/>
  <c r="C5360" i="5"/>
  <c r="B5360" i="5"/>
  <c r="A5360" i="5"/>
  <c r="P5359" i="5"/>
  <c r="O5359" i="5"/>
  <c r="L5359" i="5"/>
  <c r="G5359" i="5"/>
  <c r="F5359" i="5"/>
  <c r="E5359" i="5"/>
  <c r="D5359" i="5"/>
  <c r="C5359" i="5"/>
  <c r="B5359" i="5"/>
  <c r="A5359" i="5"/>
  <c r="I5358" i="5"/>
  <c r="H5358" i="5"/>
  <c r="Q5358" i="5" s="1"/>
  <c r="G5358" i="5"/>
  <c r="F5358" i="5"/>
  <c r="O5358" i="5" s="1"/>
  <c r="E5358" i="5"/>
  <c r="D5358" i="5"/>
  <c r="P5358" i="5" s="1"/>
  <c r="C5358" i="5"/>
  <c r="B5358" i="5"/>
  <c r="A5358" i="5"/>
  <c r="P5357" i="5"/>
  <c r="M5357" i="5"/>
  <c r="G5357" i="5"/>
  <c r="L5357" i="5" s="1"/>
  <c r="F5357" i="5"/>
  <c r="O5357" i="5" s="1"/>
  <c r="E5357" i="5"/>
  <c r="D5357" i="5"/>
  <c r="C5357" i="5"/>
  <c r="B5357" i="5"/>
  <c r="A5357" i="5"/>
  <c r="Q5356" i="5"/>
  <c r="M5356" i="5"/>
  <c r="L5356" i="5"/>
  <c r="K5356" i="5"/>
  <c r="J5356" i="5"/>
  <c r="I5356" i="5"/>
  <c r="R5356" i="5" s="1"/>
  <c r="H5356" i="5"/>
  <c r="G5356" i="5"/>
  <c r="F5356" i="5"/>
  <c r="O5356" i="5" s="1"/>
  <c r="E5356" i="5"/>
  <c r="D5356" i="5"/>
  <c r="P5356" i="5" s="1"/>
  <c r="C5356" i="5"/>
  <c r="B5356" i="5"/>
  <c r="A5356" i="5"/>
  <c r="N5356" i="5" s="1"/>
  <c r="P5355" i="5"/>
  <c r="O5355" i="5"/>
  <c r="G5355" i="5"/>
  <c r="F5355" i="5"/>
  <c r="E5355" i="5"/>
  <c r="D5355" i="5"/>
  <c r="C5355" i="5"/>
  <c r="B5355" i="5"/>
  <c r="A5355" i="5"/>
  <c r="K5354" i="5"/>
  <c r="J5354" i="5"/>
  <c r="I5354" i="5"/>
  <c r="G5354" i="5"/>
  <c r="F5354" i="5"/>
  <c r="O5354" i="5" s="1"/>
  <c r="E5354" i="5"/>
  <c r="D5354" i="5"/>
  <c r="P5354" i="5" s="1"/>
  <c r="C5354" i="5"/>
  <c r="B5354" i="5"/>
  <c r="A5354" i="5"/>
  <c r="P5353" i="5"/>
  <c r="O5353" i="5"/>
  <c r="L5353" i="5"/>
  <c r="K5353" i="5"/>
  <c r="J5353" i="5"/>
  <c r="I5353" i="5"/>
  <c r="H5353" i="5"/>
  <c r="Q5353" i="5" s="1"/>
  <c r="G5353" i="5"/>
  <c r="M5353" i="5" s="1"/>
  <c r="F5353" i="5"/>
  <c r="E5353" i="5"/>
  <c r="D5353" i="5"/>
  <c r="C5353" i="5"/>
  <c r="B5353" i="5"/>
  <c r="A5353" i="5"/>
  <c r="M5352" i="5"/>
  <c r="J5352" i="5"/>
  <c r="I5352" i="5"/>
  <c r="H5352" i="5"/>
  <c r="Q5352" i="5" s="1"/>
  <c r="G5352" i="5"/>
  <c r="F5352" i="5"/>
  <c r="O5352" i="5" s="1"/>
  <c r="E5352" i="5"/>
  <c r="D5352" i="5"/>
  <c r="P5352" i="5" s="1"/>
  <c r="C5352" i="5"/>
  <c r="B5352" i="5"/>
  <c r="A5352" i="5"/>
  <c r="Q5351" i="5"/>
  <c r="O5351" i="5"/>
  <c r="M5351" i="5"/>
  <c r="L5351" i="5"/>
  <c r="K5351" i="5"/>
  <c r="H5351" i="5"/>
  <c r="G5351" i="5"/>
  <c r="F5351" i="5"/>
  <c r="E5351" i="5"/>
  <c r="D5351" i="5"/>
  <c r="P5351" i="5" s="1"/>
  <c r="C5351" i="5"/>
  <c r="B5351" i="5"/>
  <c r="A5351" i="5"/>
  <c r="Q5350" i="5"/>
  <c r="P5350" i="5"/>
  <c r="M5350" i="5"/>
  <c r="L5350" i="5"/>
  <c r="K5350" i="5"/>
  <c r="J5350" i="5"/>
  <c r="I5350" i="5"/>
  <c r="H5350" i="5"/>
  <c r="G5350" i="5"/>
  <c r="F5350" i="5"/>
  <c r="O5350" i="5" s="1"/>
  <c r="E5350" i="5"/>
  <c r="D5350" i="5"/>
  <c r="C5350" i="5"/>
  <c r="B5350" i="5"/>
  <c r="A5350" i="5"/>
  <c r="O5349" i="5"/>
  <c r="M5349" i="5"/>
  <c r="L5349" i="5"/>
  <c r="K5349" i="5"/>
  <c r="G5349" i="5"/>
  <c r="F5349" i="5"/>
  <c r="E5349" i="5"/>
  <c r="D5349" i="5"/>
  <c r="P5349" i="5" s="1"/>
  <c r="C5349" i="5"/>
  <c r="B5349" i="5"/>
  <c r="A5349" i="5"/>
  <c r="M5348" i="5"/>
  <c r="L5348" i="5"/>
  <c r="K5348" i="5"/>
  <c r="J5348" i="5"/>
  <c r="G5348" i="5"/>
  <c r="H5348" i="5" s="1"/>
  <c r="Q5348" i="5" s="1"/>
  <c r="F5348" i="5"/>
  <c r="O5348" i="5" s="1"/>
  <c r="E5348" i="5"/>
  <c r="D5348" i="5"/>
  <c r="P5348" i="5" s="1"/>
  <c r="C5348" i="5"/>
  <c r="B5348" i="5"/>
  <c r="A5348" i="5"/>
  <c r="O5347" i="5"/>
  <c r="L5347" i="5"/>
  <c r="G5347" i="5"/>
  <c r="F5347" i="5"/>
  <c r="E5347" i="5"/>
  <c r="D5347" i="5"/>
  <c r="P5347" i="5" s="1"/>
  <c r="C5347" i="5"/>
  <c r="B5347" i="5"/>
  <c r="A5347" i="5"/>
  <c r="H5346" i="5"/>
  <c r="Q5346" i="5" s="1"/>
  <c r="G5346" i="5"/>
  <c r="F5346" i="5"/>
  <c r="O5346" i="5" s="1"/>
  <c r="E5346" i="5"/>
  <c r="D5346" i="5"/>
  <c r="P5346" i="5" s="1"/>
  <c r="C5346" i="5"/>
  <c r="B5346" i="5"/>
  <c r="A5346" i="5"/>
  <c r="P5345" i="5"/>
  <c r="O5345" i="5"/>
  <c r="G5345" i="5"/>
  <c r="F5345" i="5"/>
  <c r="E5345" i="5"/>
  <c r="D5345" i="5"/>
  <c r="C5345" i="5"/>
  <c r="B5345" i="5"/>
  <c r="A5345" i="5"/>
  <c r="Q5344" i="5"/>
  <c r="O5344" i="5"/>
  <c r="M5344" i="5"/>
  <c r="L5344" i="5"/>
  <c r="K5344" i="5"/>
  <c r="J5344" i="5"/>
  <c r="I5344" i="5"/>
  <c r="R5344" i="5" s="1"/>
  <c r="H5344" i="5"/>
  <c r="G5344" i="5"/>
  <c r="F5344" i="5"/>
  <c r="E5344" i="5"/>
  <c r="D5344" i="5"/>
  <c r="P5344" i="5" s="1"/>
  <c r="C5344" i="5"/>
  <c r="B5344" i="5"/>
  <c r="A5344" i="5"/>
  <c r="P5343" i="5"/>
  <c r="O5343" i="5"/>
  <c r="H5343" i="5"/>
  <c r="Q5343" i="5" s="1"/>
  <c r="G5343" i="5"/>
  <c r="K5343" i="5" s="1"/>
  <c r="F5343" i="5"/>
  <c r="E5343" i="5"/>
  <c r="D5343" i="5"/>
  <c r="C5343" i="5"/>
  <c r="B5343" i="5"/>
  <c r="A5343" i="5"/>
  <c r="M5342" i="5"/>
  <c r="I5342" i="5"/>
  <c r="G5342" i="5"/>
  <c r="F5342" i="5"/>
  <c r="O5342" i="5" s="1"/>
  <c r="E5342" i="5"/>
  <c r="D5342" i="5"/>
  <c r="P5342" i="5" s="1"/>
  <c r="C5342" i="5"/>
  <c r="B5342" i="5"/>
  <c r="A5342" i="5"/>
  <c r="P5341" i="5"/>
  <c r="O5341" i="5"/>
  <c r="K5341" i="5"/>
  <c r="J5341" i="5"/>
  <c r="G5341" i="5"/>
  <c r="F5341" i="5"/>
  <c r="E5341" i="5"/>
  <c r="D5341" i="5"/>
  <c r="C5341" i="5"/>
  <c r="B5341" i="5"/>
  <c r="A5341" i="5"/>
  <c r="M5340" i="5"/>
  <c r="J5340" i="5"/>
  <c r="I5340" i="5"/>
  <c r="G5340" i="5"/>
  <c r="H5340" i="5" s="1"/>
  <c r="Q5340" i="5" s="1"/>
  <c r="F5340" i="5"/>
  <c r="O5340" i="5" s="1"/>
  <c r="E5340" i="5"/>
  <c r="D5340" i="5"/>
  <c r="P5340" i="5" s="1"/>
  <c r="C5340" i="5"/>
  <c r="B5340" i="5"/>
  <c r="A5340" i="5"/>
  <c r="L5339" i="5"/>
  <c r="G5339" i="5"/>
  <c r="F5339" i="5"/>
  <c r="O5339" i="5" s="1"/>
  <c r="E5339" i="5"/>
  <c r="D5339" i="5"/>
  <c r="P5339" i="5" s="1"/>
  <c r="C5339" i="5"/>
  <c r="B5339" i="5"/>
  <c r="A5339" i="5"/>
  <c r="Q5338" i="5"/>
  <c r="M5338" i="5"/>
  <c r="L5338" i="5"/>
  <c r="K5338" i="5"/>
  <c r="J5338" i="5"/>
  <c r="R5338" i="5" s="1"/>
  <c r="I5338" i="5"/>
  <c r="H5338" i="5"/>
  <c r="G5338" i="5"/>
  <c r="F5338" i="5"/>
  <c r="O5338" i="5" s="1"/>
  <c r="E5338" i="5"/>
  <c r="D5338" i="5"/>
  <c r="P5338" i="5" s="1"/>
  <c r="C5338" i="5"/>
  <c r="B5338" i="5"/>
  <c r="A5338" i="5"/>
  <c r="N5338" i="5" s="1"/>
  <c r="O5337" i="5"/>
  <c r="M5337" i="5"/>
  <c r="L5337" i="5"/>
  <c r="K5337" i="5"/>
  <c r="I5337" i="5"/>
  <c r="R5337" i="5" s="1"/>
  <c r="G5337" i="5"/>
  <c r="J5337" i="5" s="1"/>
  <c r="F5337" i="5"/>
  <c r="E5337" i="5"/>
  <c r="D5337" i="5"/>
  <c r="P5337" i="5" s="1"/>
  <c r="C5337" i="5"/>
  <c r="B5337" i="5"/>
  <c r="A5337" i="5"/>
  <c r="M5336" i="5"/>
  <c r="G5336" i="5"/>
  <c r="F5336" i="5"/>
  <c r="O5336" i="5" s="1"/>
  <c r="E5336" i="5"/>
  <c r="D5336" i="5"/>
  <c r="P5336" i="5" s="1"/>
  <c r="C5336" i="5"/>
  <c r="B5336" i="5"/>
  <c r="A5336" i="5"/>
  <c r="P5335" i="5"/>
  <c r="O5335" i="5"/>
  <c r="L5335" i="5"/>
  <c r="J5335" i="5"/>
  <c r="G5335" i="5"/>
  <c r="F5335" i="5"/>
  <c r="E5335" i="5"/>
  <c r="D5335" i="5"/>
  <c r="C5335" i="5"/>
  <c r="B5335" i="5"/>
  <c r="A5335" i="5"/>
  <c r="Q5334" i="5"/>
  <c r="O5334" i="5"/>
  <c r="I5334" i="5"/>
  <c r="H5334" i="5"/>
  <c r="G5334" i="5"/>
  <c r="F5334" i="5"/>
  <c r="E5334" i="5"/>
  <c r="D5334" i="5"/>
  <c r="P5334" i="5" s="1"/>
  <c r="C5334" i="5"/>
  <c r="B5334" i="5"/>
  <c r="A5334" i="5"/>
  <c r="P5333" i="5"/>
  <c r="O5333" i="5"/>
  <c r="G5333" i="5"/>
  <c r="F5333" i="5"/>
  <c r="E5333" i="5"/>
  <c r="D5333" i="5"/>
  <c r="C5333" i="5"/>
  <c r="B5333" i="5"/>
  <c r="A5333" i="5"/>
  <c r="Q5332" i="5"/>
  <c r="M5332" i="5"/>
  <c r="L5332" i="5"/>
  <c r="K5332" i="5"/>
  <c r="J5332" i="5"/>
  <c r="I5332" i="5"/>
  <c r="R5332" i="5" s="1"/>
  <c r="H5332" i="5"/>
  <c r="G5332" i="5"/>
  <c r="F5332" i="5"/>
  <c r="O5332" i="5" s="1"/>
  <c r="E5332" i="5"/>
  <c r="D5332" i="5"/>
  <c r="P5332" i="5" s="1"/>
  <c r="C5332" i="5"/>
  <c r="B5332" i="5"/>
  <c r="A5332" i="5"/>
  <c r="N5332" i="5" s="1"/>
  <c r="O5331" i="5"/>
  <c r="G5331" i="5"/>
  <c r="F5331" i="5"/>
  <c r="E5331" i="5"/>
  <c r="D5331" i="5"/>
  <c r="P5331" i="5" s="1"/>
  <c r="C5331" i="5"/>
  <c r="B5331" i="5"/>
  <c r="A5331" i="5"/>
  <c r="K5330" i="5"/>
  <c r="J5330" i="5"/>
  <c r="I5330" i="5"/>
  <c r="G5330" i="5"/>
  <c r="F5330" i="5"/>
  <c r="O5330" i="5" s="1"/>
  <c r="E5330" i="5"/>
  <c r="D5330" i="5"/>
  <c r="P5330" i="5" s="1"/>
  <c r="C5330" i="5"/>
  <c r="B5330" i="5"/>
  <c r="A5330" i="5"/>
  <c r="Q5329" i="5"/>
  <c r="P5329" i="5"/>
  <c r="O5329" i="5"/>
  <c r="L5329" i="5"/>
  <c r="K5329" i="5"/>
  <c r="J5329" i="5"/>
  <c r="I5329" i="5"/>
  <c r="R5329" i="5" s="1"/>
  <c r="H5329" i="5"/>
  <c r="G5329" i="5"/>
  <c r="M5329" i="5" s="1"/>
  <c r="F5329" i="5"/>
  <c r="E5329" i="5"/>
  <c r="D5329" i="5"/>
  <c r="C5329" i="5"/>
  <c r="B5329" i="5"/>
  <c r="A5329" i="5"/>
  <c r="M5328" i="5"/>
  <c r="J5328" i="5"/>
  <c r="I5328" i="5"/>
  <c r="H5328" i="5"/>
  <c r="Q5328" i="5" s="1"/>
  <c r="G5328" i="5"/>
  <c r="F5328" i="5"/>
  <c r="O5328" i="5" s="1"/>
  <c r="E5328" i="5"/>
  <c r="D5328" i="5"/>
  <c r="P5328" i="5" s="1"/>
  <c r="C5328" i="5"/>
  <c r="B5328" i="5"/>
  <c r="A5328" i="5"/>
  <c r="Q5327" i="5"/>
  <c r="P5327" i="5"/>
  <c r="O5327" i="5"/>
  <c r="M5327" i="5"/>
  <c r="L5327" i="5"/>
  <c r="K5327" i="5"/>
  <c r="H5327" i="5"/>
  <c r="G5327" i="5"/>
  <c r="F5327" i="5"/>
  <c r="E5327" i="5"/>
  <c r="D5327" i="5"/>
  <c r="C5327" i="5"/>
  <c r="B5327" i="5"/>
  <c r="A5327" i="5"/>
  <c r="Q5326" i="5"/>
  <c r="P5326" i="5"/>
  <c r="M5326" i="5"/>
  <c r="L5326" i="5"/>
  <c r="K5326" i="5"/>
  <c r="J5326" i="5"/>
  <c r="I5326" i="5"/>
  <c r="R5326" i="5" s="1"/>
  <c r="H5326" i="5"/>
  <c r="G5326" i="5"/>
  <c r="F5326" i="5"/>
  <c r="O5326" i="5" s="1"/>
  <c r="E5326" i="5"/>
  <c r="D5326" i="5"/>
  <c r="C5326" i="5"/>
  <c r="B5326" i="5"/>
  <c r="A5326" i="5"/>
  <c r="P5325" i="5"/>
  <c r="O5325" i="5"/>
  <c r="L5325" i="5"/>
  <c r="G5325" i="5"/>
  <c r="F5325" i="5"/>
  <c r="E5325" i="5"/>
  <c r="D5325" i="5"/>
  <c r="C5325" i="5"/>
  <c r="B5325" i="5"/>
  <c r="A5325" i="5"/>
  <c r="M5324" i="5"/>
  <c r="L5324" i="5"/>
  <c r="K5324" i="5"/>
  <c r="J5324" i="5"/>
  <c r="G5324" i="5"/>
  <c r="H5324" i="5" s="1"/>
  <c r="Q5324" i="5" s="1"/>
  <c r="F5324" i="5"/>
  <c r="O5324" i="5" s="1"/>
  <c r="E5324" i="5"/>
  <c r="D5324" i="5"/>
  <c r="P5324" i="5" s="1"/>
  <c r="C5324" i="5"/>
  <c r="B5324" i="5"/>
  <c r="A5324" i="5"/>
  <c r="O5323" i="5"/>
  <c r="G5323" i="5"/>
  <c r="F5323" i="5"/>
  <c r="E5323" i="5"/>
  <c r="D5323" i="5"/>
  <c r="P5323" i="5" s="1"/>
  <c r="C5323" i="5"/>
  <c r="B5323" i="5"/>
  <c r="A5323" i="5"/>
  <c r="M5322" i="5"/>
  <c r="G5322" i="5"/>
  <c r="H5322" i="5" s="1"/>
  <c r="Q5322" i="5" s="1"/>
  <c r="F5322" i="5"/>
  <c r="O5322" i="5" s="1"/>
  <c r="E5322" i="5"/>
  <c r="D5322" i="5"/>
  <c r="P5322" i="5" s="1"/>
  <c r="C5322" i="5"/>
  <c r="B5322" i="5"/>
  <c r="A5322" i="5"/>
  <c r="O5321" i="5"/>
  <c r="G5321" i="5"/>
  <c r="F5321" i="5"/>
  <c r="E5321" i="5"/>
  <c r="D5321" i="5"/>
  <c r="P5321" i="5" s="1"/>
  <c r="C5321" i="5"/>
  <c r="B5321" i="5"/>
  <c r="A5321" i="5"/>
  <c r="Q5320" i="5"/>
  <c r="O5320" i="5"/>
  <c r="M5320" i="5"/>
  <c r="L5320" i="5"/>
  <c r="K5320" i="5"/>
  <c r="J5320" i="5"/>
  <c r="I5320" i="5"/>
  <c r="H5320" i="5"/>
  <c r="G5320" i="5"/>
  <c r="F5320" i="5"/>
  <c r="E5320" i="5"/>
  <c r="D5320" i="5"/>
  <c r="P5320" i="5" s="1"/>
  <c r="C5320" i="5"/>
  <c r="B5320" i="5"/>
  <c r="N5320" i="5" s="1"/>
  <c r="A5320" i="5"/>
  <c r="P5319" i="5"/>
  <c r="O5319" i="5"/>
  <c r="G5319" i="5"/>
  <c r="F5319" i="5"/>
  <c r="E5319" i="5"/>
  <c r="D5319" i="5"/>
  <c r="C5319" i="5"/>
  <c r="B5319" i="5"/>
  <c r="A5319" i="5"/>
  <c r="M5318" i="5"/>
  <c r="J5318" i="5"/>
  <c r="G5318" i="5"/>
  <c r="I5318" i="5" s="1"/>
  <c r="F5318" i="5"/>
  <c r="O5318" i="5" s="1"/>
  <c r="E5318" i="5"/>
  <c r="D5318" i="5"/>
  <c r="P5318" i="5" s="1"/>
  <c r="C5318" i="5"/>
  <c r="B5318" i="5"/>
  <c r="A5318" i="5"/>
  <c r="P5317" i="5"/>
  <c r="O5317" i="5"/>
  <c r="J5317" i="5"/>
  <c r="H5317" i="5"/>
  <c r="Q5317" i="5" s="1"/>
  <c r="G5317" i="5"/>
  <c r="F5317" i="5"/>
  <c r="E5317" i="5"/>
  <c r="D5317" i="5"/>
  <c r="C5317" i="5"/>
  <c r="B5317" i="5"/>
  <c r="A5317" i="5"/>
  <c r="Q5316" i="5"/>
  <c r="M5316" i="5"/>
  <c r="J5316" i="5"/>
  <c r="I5316" i="5"/>
  <c r="G5316" i="5"/>
  <c r="H5316" i="5" s="1"/>
  <c r="F5316" i="5"/>
  <c r="O5316" i="5" s="1"/>
  <c r="E5316" i="5"/>
  <c r="D5316" i="5"/>
  <c r="P5316" i="5" s="1"/>
  <c r="C5316" i="5"/>
  <c r="B5316" i="5"/>
  <c r="A5316" i="5"/>
  <c r="M5315" i="5"/>
  <c r="G5315" i="5"/>
  <c r="F5315" i="5"/>
  <c r="O5315" i="5" s="1"/>
  <c r="E5315" i="5"/>
  <c r="D5315" i="5"/>
  <c r="P5315" i="5" s="1"/>
  <c r="C5315" i="5"/>
  <c r="B5315" i="5"/>
  <c r="A5315" i="5"/>
  <c r="R5314" i="5"/>
  <c r="Q5314" i="5"/>
  <c r="M5314" i="5"/>
  <c r="L5314" i="5"/>
  <c r="K5314" i="5"/>
  <c r="J5314" i="5"/>
  <c r="I5314" i="5"/>
  <c r="H5314" i="5"/>
  <c r="G5314" i="5"/>
  <c r="F5314" i="5"/>
  <c r="O5314" i="5" s="1"/>
  <c r="E5314" i="5"/>
  <c r="D5314" i="5"/>
  <c r="P5314" i="5" s="1"/>
  <c r="C5314" i="5"/>
  <c r="B5314" i="5"/>
  <c r="A5314" i="5"/>
  <c r="O5313" i="5"/>
  <c r="M5313" i="5"/>
  <c r="L5313" i="5"/>
  <c r="K5313" i="5"/>
  <c r="I5313" i="5"/>
  <c r="G5313" i="5"/>
  <c r="J5313" i="5" s="1"/>
  <c r="F5313" i="5"/>
  <c r="E5313" i="5"/>
  <c r="D5313" i="5"/>
  <c r="P5313" i="5" s="1"/>
  <c r="C5313" i="5"/>
  <c r="B5313" i="5"/>
  <c r="A5313" i="5"/>
  <c r="G5312" i="5"/>
  <c r="F5312" i="5"/>
  <c r="O5312" i="5" s="1"/>
  <c r="E5312" i="5"/>
  <c r="D5312" i="5"/>
  <c r="P5312" i="5" s="1"/>
  <c r="C5312" i="5"/>
  <c r="B5312" i="5"/>
  <c r="A5312" i="5"/>
  <c r="P5311" i="5"/>
  <c r="O5311" i="5"/>
  <c r="L5311" i="5"/>
  <c r="K5311" i="5"/>
  <c r="G5311" i="5"/>
  <c r="J5311" i="5" s="1"/>
  <c r="F5311" i="5"/>
  <c r="E5311" i="5"/>
  <c r="D5311" i="5"/>
  <c r="C5311" i="5"/>
  <c r="B5311" i="5"/>
  <c r="A5311" i="5"/>
  <c r="G5310" i="5"/>
  <c r="F5310" i="5"/>
  <c r="O5310" i="5" s="1"/>
  <c r="E5310" i="5"/>
  <c r="D5310" i="5"/>
  <c r="P5310" i="5" s="1"/>
  <c r="C5310" i="5"/>
  <c r="B5310" i="5"/>
  <c r="A5310" i="5"/>
  <c r="P5309" i="5"/>
  <c r="L5309" i="5"/>
  <c r="G5309" i="5"/>
  <c r="F5309" i="5"/>
  <c r="O5309" i="5" s="1"/>
  <c r="E5309" i="5"/>
  <c r="D5309" i="5"/>
  <c r="C5309" i="5"/>
  <c r="B5309" i="5"/>
  <c r="A5309" i="5"/>
  <c r="Q5308" i="5"/>
  <c r="O5308" i="5"/>
  <c r="M5308" i="5"/>
  <c r="R5308" i="5" s="1"/>
  <c r="L5308" i="5"/>
  <c r="K5308" i="5"/>
  <c r="J5308" i="5"/>
  <c r="I5308" i="5"/>
  <c r="H5308" i="5"/>
  <c r="G5308" i="5"/>
  <c r="F5308" i="5"/>
  <c r="E5308" i="5"/>
  <c r="D5308" i="5"/>
  <c r="P5308" i="5" s="1"/>
  <c r="C5308" i="5"/>
  <c r="B5308" i="5"/>
  <c r="A5308" i="5"/>
  <c r="N5308" i="5" s="1"/>
  <c r="O5307" i="5"/>
  <c r="G5307" i="5"/>
  <c r="F5307" i="5"/>
  <c r="E5307" i="5"/>
  <c r="D5307" i="5"/>
  <c r="P5307" i="5" s="1"/>
  <c r="C5307" i="5"/>
  <c r="B5307" i="5"/>
  <c r="A5307" i="5"/>
  <c r="J5306" i="5"/>
  <c r="G5306" i="5"/>
  <c r="F5306" i="5"/>
  <c r="O5306" i="5" s="1"/>
  <c r="E5306" i="5"/>
  <c r="D5306" i="5"/>
  <c r="P5306" i="5" s="1"/>
  <c r="C5306" i="5"/>
  <c r="B5306" i="5"/>
  <c r="A5306" i="5"/>
  <c r="Q5305" i="5"/>
  <c r="P5305" i="5"/>
  <c r="O5305" i="5"/>
  <c r="L5305" i="5"/>
  <c r="K5305" i="5"/>
  <c r="J5305" i="5"/>
  <c r="I5305" i="5"/>
  <c r="H5305" i="5"/>
  <c r="G5305" i="5"/>
  <c r="M5305" i="5" s="1"/>
  <c r="F5305" i="5"/>
  <c r="E5305" i="5"/>
  <c r="D5305" i="5"/>
  <c r="C5305" i="5"/>
  <c r="B5305" i="5"/>
  <c r="A5305" i="5"/>
  <c r="M5304" i="5"/>
  <c r="J5304" i="5"/>
  <c r="I5304" i="5"/>
  <c r="H5304" i="5"/>
  <c r="Q5304" i="5" s="1"/>
  <c r="G5304" i="5"/>
  <c r="F5304" i="5"/>
  <c r="O5304" i="5" s="1"/>
  <c r="E5304" i="5"/>
  <c r="D5304" i="5"/>
  <c r="P5304" i="5" s="1"/>
  <c r="C5304" i="5"/>
  <c r="B5304" i="5"/>
  <c r="A5304" i="5"/>
  <c r="P5303" i="5"/>
  <c r="O5303" i="5"/>
  <c r="M5303" i="5"/>
  <c r="L5303" i="5"/>
  <c r="K5303" i="5"/>
  <c r="H5303" i="5"/>
  <c r="Q5303" i="5" s="1"/>
  <c r="G5303" i="5"/>
  <c r="F5303" i="5"/>
  <c r="E5303" i="5"/>
  <c r="D5303" i="5"/>
  <c r="C5303" i="5"/>
  <c r="B5303" i="5"/>
  <c r="A5303" i="5"/>
  <c r="Q5302" i="5"/>
  <c r="P5302" i="5"/>
  <c r="M5302" i="5"/>
  <c r="L5302" i="5"/>
  <c r="K5302" i="5"/>
  <c r="J5302" i="5"/>
  <c r="I5302" i="5"/>
  <c r="H5302" i="5"/>
  <c r="G5302" i="5"/>
  <c r="F5302" i="5"/>
  <c r="O5302" i="5" s="1"/>
  <c r="E5302" i="5"/>
  <c r="D5302" i="5"/>
  <c r="C5302" i="5"/>
  <c r="B5302" i="5"/>
  <c r="A5302" i="5"/>
  <c r="O5301" i="5"/>
  <c r="M5301" i="5"/>
  <c r="L5301" i="5"/>
  <c r="K5301" i="5"/>
  <c r="G5301" i="5"/>
  <c r="F5301" i="5"/>
  <c r="E5301" i="5"/>
  <c r="D5301" i="5"/>
  <c r="P5301" i="5" s="1"/>
  <c r="C5301" i="5"/>
  <c r="B5301" i="5"/>
  <c r="A5301" i="5"/>
  <c r="M5300" i="5"/>
  <c r="L5300" i="5"/>
  <c r="K5300" i="5"/>
  <c r="J5300" i="5"/>
  <c r="G5300" i="5"/>
  <c r="H5300" i="5" s="1"/>
  <c r="Q5300" i="5" s="1"/>
  <c r="F5300" i="5"/>
  <c r="O5300" i="5" s="1"/>
  <c r="E5300" i="5"/>
  <c r="D5300" i="5"/>
  <c r="P5300" i="5" s="1"/>
  <c r="C5300" i="5"/>
  <c r="B5300" i="5"/>
  <c r="A5300" i="5"/>
  <c r="O5299" i="5"/>
  <c r="K5299" i="5"/>
  <c r="G5299" i="5"/>
  <c r="F5299" i="5"/>
  <c r="E5299" i="5"/>
  <c r="D5299" i="5"/>
  <c r="P5299" i="5" s="1"/>
  <c r="C5299" i="5"/>
  <c r="B5299" i="5"/>
  <c r="A5299" i="5"/>
  <c r="O5298" i="5"/>
  <c r="G5298" i="5"/>
  <c r="F5298" i="5"/>
  <c r="E5298" i="5"/>
  <c r="D5298" i="5"/>
  <c r="P5298" i="5" s="1"/>
  <c r="C5298" i="5"/>
  <c r="B5298" i="5"/>
  <c r="A5298" i="5"/>
  <c r="P5297" i="5"/>
  <c r="G5297" i="5"/>
  <c r="F5297" i="5"/>
  <c r="O5297" i="5" s="1"/>
  <c r="E5297" i="5"/>
  <c r="D5297" i="5"/>
  <c r="C5297" i="5"/>
  <c r="B5297" i="5"/>
  <c r="A5297" i="5"/>
  <c r="Q5296" i="5"/>
  <c r="O5296" i="5"/>
  <c r="M5296" i="5"/>
  <c r="L5296" i="5"/>
  <c r="K5296" i="5"/>
  <c r="J5296" i="5"/>
  <c r="I5296" i="5"/>
  <c r="H5296" i="5"/>
  <c r="G5296" i="5"/>
  <c r="F5296" i="5"/>
  <c r="E5296" i="5"/>
  <c r="D5296" i="5"/>
  <c r="P5296" i="5" s="1"/>
  <c r="C5296" i="5"/>
  <c r="B5296" i="5"/>
  <c r="A5296" i="5"/>
  <c r="N5296" i="5" s="1"/>
  <c r="P5295" i="5"/>
  <c r="M5295" i="5"/>
  <c r="L5295" i="5"/>
  <c r="K5295" i="5"/>
  <c r="R5295" i="5" s="1"/>
  <c r="J5295" i="5"/>
  <c r="I5295" i="5"/>
  <c r="G5295" i="5"/>
  <c r="H5295" i="5" s="1"/>
  <c r="Q5295" i="5" s="1"/>
  <c r="F5295" i="5"/>
  <c r="O5295" i="5" s="1"/>
  <c r="E5295" i="5"/>
  <c r="D5295" i="5"/>
  <c r="C5295" i="5"/>
  <c r="B5295" i="5"/>
  <c r="A5295" i="5"/>
  <c r="P5294" i="5"/>
  <c r="J5294" i="5"/>
  <c r="G5294" i="5"/>
  <c r="F5294" i="5"/>
  <c r="O5294" i="5" s="1"/>
  <c r="E5294" i="5"/>
  <c r="D5294" i="5"/>
  <c r="C5294" i="5"/>
  <c r="B5294" i="5"/>
  <c r="A5294" i="5"/>
  <c r="P5293" i="5"/>
  <c r="G5293" i="5"/>
  <c r="F5293" i="5"/>
  <c r="O5293" i="5" s="1"/>
  <c r="E5293" i="5"/>
  <c r="D5293" i="5"/>
  <c r="C5293" i="5"/>
  <c r="B5293" i="5"/>
  <c r="A5293" i="5"/>
  <c r="P5292" i="5"/>
  <c r="O5292" i="5"/>
  <c r="G5292" i="5"/>
  <c r="F5292" i="5"/>
  <c r="E5292" i="5"/>
  <c r="D5292" i="5"/>
  <c r="C5292" i="5"/>
  <c r="B5292" i="5"/>
  <c r="A5292" i="5"/>
  <c r="R5291" i="5"/>
  <c r="Q5291" i="5"/>
  <c r="M5291" i="5"/>
  <c r="L5291" i="5"/>
  <c r="K5291" i="5"/>
  <c r="J5291" i="5"/>
  <c r="H5291" i="5"/>
  <c r="G5291" i="5"/>
  <c r="I5291" i="5" s="1"/>
  <c r="F5291" i="5"/>
  <c r="O5291" i="5" s="1"/>
  <c r="E5291" i="5"/>
  <c r="D5291" i="5"/>
  <c r="P5291" i="5" s="1"/>
  <c r="C5291" i="5"/>
  <c r="B5291" i="5"/>
  <c r="A5291" i="5"/>
  <c r="Q5290" i="5"/>
  <c r="M5290" i="5"/>
  <c r="L5290" i="5"/>
  <c r="K5290" i="5"/>
  <c r="J5290" i="5"/>
  <c r="I5290" i="5"/>
  <c r="R5290" i="5" s="1"/>
  <c r="H5290" i="5"/>
  <c r="G5290" i="5"/>
  <c r="F5290" i="5"/>
  <c r="O5290" i="5" s="1"/>
  <c r="E5290" i="5"/>
  <c r="D5290" i="5"/>
  <c r="P5290" i="5" s="1"/>
  <c r="C5290" i="5"/>
  <c r="B5290" i="5"/>
  <c r="N5290" i="5" s="1"/>
  <c r="A5290" i="5"/>
  <c r="R5289" i="5"/>
  <c r="M5289" i="5"/>
  <c r="L5289" i="5"/>
  <c r="K5289" i="5"/>
  <c r="J5289" i="5"/>
  <c r="I5289" i="5"/>
  <c r="G5289" i="5"/>
  <c r="H5289" i="5" s="1"/>
  <c r="Q5289" i="5" s="1"/>
  <c r="F5289" i="5"/>
  <c r="O5289" i="5" s="1"/>
  <c r="E5289" i="5"/>
  <c r="D5289" i="5"/>
  <c r="C5289" i="5"/>
  <c r="B5289" i="5"/>
  <c r="A5289" i="5"/>
  <c r="P5288" i="5"/>
  <c r="M5288" i="5"/>
  <c r="L5288" i="5"/>
  <c r="K5288" i="5"/>
  <c r="H5288" i="5"/>
  <c r="Q5288" i="5" s="1"/>
  <c r="G5288" i="5"/>
  <c r="F5288" i="5"/>
  <c r="O5288" i="5" s="1"/>
  <c r="E5288" i="5"/>
  <c r="D5288" i="5"/>
  <c r="C5288" i="5"/>
  <c r="B5288" i="5"/>
  <c r="A5288" i="5"/>
  <c r="R5287" i="5"/>
  <c r="Q5287" i="5"/>
  <c r="P5287" i="5"/>
  <c r="L5287" i="5"/>
  <c r="K5287" i="5"/>
  <c r="J5287" i="5"/>
  <c r="I5287" i="5"/>
  <c r="H5287" i="5"/>
  <c r="G5287" i="5"/>
  <c r="M5287" i="5" s="1"/>
  <c r="F5287" i="5"/>
  <c r="O5287" i="5" s="1"/>
  <c r="E5287" i="5"/>
  <c r="D5287" i="5"/>
  <c r="C5287" i="5"/>
  <c r="B5287" i="5"/>
  <c r="A5287" i="5"/>
  <c r="P5286" i="5"/>
  <c r="G5286" i="5"/>
  <c r="F5286" i="5"/>
  <c r="O5286" i="5" s="1"/>
  <c r="E5286" i="5"/>
  <c r="D5286" i="5"/>
  <c r="C5286" i="5"/>
  <c r="B5286" i="5"/>
  <c r="A5286" i="5"/>
  <c r="R5285" i="5"/>
  <c r="P5285" i="5"/>
  <c r="O5285" i="5"/>
  <c r="M5285" i="5"/>
  <c r="L5285" i="5"/>
  <c r="K5285" i="5"/>
  <c r="J5285" i="5"/>
  <c r="H5285" i="5"/>
  <c r="Q5285" i="5" s="1"/>
  <c r="G5285" i="5"/>
  <c r="I5285" i="5" s="1"/>
  <c r="F5285" i="5"/>
  <c r="E5285" i="5"/>
  <c r="D5285" i="5"/>
  <c r="C5285" i="5"/>
  <c r="B5285" i="5"/>
  <c r="A5285" i="5"/>
  <c r="N5285" i="5" s="1"/>
  <c r="Q5284" i="5"/>
  <c r="M5284" i="5"/>
  <c r="L5284" i="5"/>
  <c r="K5284" i="5"/>
  <c r="J5284" i="5"/>
  <c r="I5284" i="5"/>
  <c r="H5284" i="5"/>
  <c r="G5284" i="5"/>
  <c r="F5284" i="5"/>
  <c r="O5284" i="5" s="1"/>
  <c r="E5284" i="5"/>
  <c r="D5284" i="5"/>
  <c r="P5284" i="5" s="1"/>
  <c r="C5284" i="5"/>
  <c r="B5284" i="5"/>
  <c r="A5284" i="5"/>
  <c r="N5284" i="5" s="1"/>
  <c r="P5283" i="5"/>
  <c r="O5283" i="5"/>
  <c r="K5283" i="5"/>
  <c r="G5283" i="5"/>
  <c r="F5283" i="5"/>
  <c r="E5283" i="5"/>
  <c r="D5283" i="5"/>
  <c r="C5283" i="5"/>
  <c r="B5283" i="5"/>
  <c r="A5283" i="5"/>
  <c r="M5282" i="5"/>
  <c r="L5282" i="5"/>
  <c r="G5282" i="5"/>
  <c r="F5282" i="5"/>
  <c r="O5282" i="5" s="1"/>
  <c r="E5282" i="5"/>
  <c r="D5282" i="5"/>
  <c r="P5282" i="5" s="1"/>
  <c r="C5282" i="5"/>
  <c r="B5282" i="5"/>
  <c r="A5282" i="5"/>
  <c r="R5281" i="5"/>
  <c r="P5281" i="5"/>
  <c r="O5281" i="5"/>
  <c r="L5281" i="5"/>
  <c r="K5281" i="5"/>
  <c r="J5281" i="5"/>
  <c r="I5281" i="5"/>
  <c r="H5281" i="5"/>
  <c r="Q5281" i="5" s="1"/>
  <c r="G5281" i="5"/>
  <c r="M5281" i="5" s="1"/>
  <c r="F5281" i="5"/>
  <c r="E5281" i="5"/>
  <c r="D5281" i="5"/>
  <c r="C5281" i="5"/>
  <c r="B5281" i="5"/>
  <c r="N5281" i="5" s="1"/>
  <c r="A5281" i="5"/>
  <c r="P5280" i="5"/>
  <c r="M5280" i="5"/>
  <c r="L5280" i="5"/>
  <c r="G5280" i="5"/>
  <c r="J5280" i="5" s="1"/>
  <c r="F5280" i="5"/>
  <c r="O5280" i="5" s="1"/>
  <c r="E5280" i="5"/>
  <c r="D5280" i="5"/>
  <c r="C5280" i="5"/>
  <c r="B5280" i="5"/>
  <c r="A5280" i="5"/>
  <c r="P5279" i="5"/>
  <c r="G5279" i="5"/>
  <c r="F5279" i="5"/>
  <c r="O5279" i="5" s="1"/>
  <c r="E5279" i="5"/>
  <c r="D5279" i="5"/>
  <c r="C5279" i="5"/>
  <c r="B5279" i="5"/>
  <c r="A5279" i="5"/>
  <c r="O5278" i="5"/>
  <c r="L5278" i="5"/>
  <c r="K5278" i="5"/>
  <c r="J5278" i="5"/>
  <c r="G5278" i="5"/>
  <c r="F5278" i="5"/>
  <c r="E5278" i="5"/>
  <c r="D5278" i="5"/>
  <c r="P5278" i="5" s="1"/>
  <c r="C5278" i="5"/>
  <c r="B5278" i="5"/>
  <c r="A5278" i="5"/>
  <c r="Q5277" i="5"/>
  <c r="O5277" i="5"/>
  <c r="M5277" i="5"/>
  <c r="L5277" i="5"/>
  <c r="K5277" i="5"/>
  <c r="J5277" i="5"/>
  <c r="I5277" i="5"/>
  <c r="R5277" i="5" s="1"/>
  <c r="H5277" i="5"/>
  <c r="G5277" i="5"/>
  <c r="F5277" i="5"/>
  <c r="E5277" i="5"/>
  <c r="D5277" i="5"/>
  <c r="P5277" i="5" s="1"/>
  <c r="C5277" i="5"/>
  <c r="B5277" i="5"/>
  <c r="A5277" i="5"/>
  <c r="O5276" i="5"/>
  <c r="M5276" i="5"/>
  <c r="L5276" i="5"/>
  <c r="K5276" i="5"/>
  <c r="H5276" i="5"/>
  <c r="Q5276" i="5" s="1"/>
  <c r="G5276" i="5"/>
  <c r="F5276" i="5"/>
  <c r="E5276" i="5"/>
  <c r="D5276" i="5"/>
  <c r="P5276" i="5" s="1"/>
  <c r="C5276" i="5"/>
  <c r="B5276" i="5"/>
  <c r="A5276" i="5"/>
  <c r="Q5275" i="5"/>
  <c r="M5275" i="5"/>
  <c r="L5275" i="5"/>
  <c r="K5275" i="5"/>
  <c r="J5275" i="5"/>
  <c r="R5275" i="5" s="1"/>
  <c r="I5275" i="5"/>
  <c r="G5275" i="5"/>
  <c r="H5275" i="5" s="1"/>
  <c r="F5275" i="5"/>
  <c r="O5275" i="5" s="1"/>
  <c r="E5275" i="5"/>
  <c r="D5275" i="5"/>
  <c r="P5275" i="5" s="1"/>
  <c r="C5275" i="5"/>
  <c r="B5275" i="5"/>
  <c r="A5275" i="5"/>
  <c r="O5274" i="5"/>
  <c r="K5274" i="5"/>
  <c r="J5274" i="5"/>
  <c r="I5274" i="5"/>
  <c r="H5274" i="5"/>
  <c r="Q5274" i="5" s="1"/>
  <c r="G5274" i="5"/>
  <c r="F5274" i="5"/>
  <c r="E5274" i="5"/>
  <c r="D5274" i="5"/>
  <c r="P5274" i="5" s="1"/>
  <c r="C5274" i="5"/>
  <c r="B5274" i="5"/>
  <c r="A5274" i="5"/>
  <c r="Q5273" i="5"/>
  <c r="M5273" i="5"/>
  <c r="L5273" i="5"/>
  <c r="I5273" i="5"/>
  <c r="H5273" i="5"/>
  <c r="G5273" i="5"/>
  <c r="F5273" i="5"/>
  <c r="O5273" i="5" s="1"/>
  <c r="E5273" i="5"/>
  <c r="D5273" i="5"/>
  <c r="P5273" i="5" s="1"/>
  <c r="C5273" i="5"/>
  <c r="B5273" i="5"/>
  <c r="A5273" i="5"/>
  <c r="P5272" i="5"/>
  <c r="K5272" i="5"/>
  <c r="G5272" i="5"/>
  <c r="F5272" i="5"/>
  <c r="O5272" i="5" s="1"/>
  <c r="E5272" i="5"/>
  <c r="D5272" i="5"/>
  <c r="C5272" i="5"/>
  <c r="B5272" i="5"/>
  <c r="A5272" i="5"/>
  <c r="O5271" i="5"/>
  <c r="M5271" i="5"/>
  <c r="L5271" i="5"/>
  <c r="K5271" i="5"/>
  <c r="J5271" i="5"/>
  <c r="I5271" i="5"/>
  <c r="H5271" i="5"/>
  <c r="Q5271" i="5" s="1"/>
  <c r="G5271" i="5"/>
  <c r="F5271" i="5"/>
  <c r="E5271" i="5"/>
  <c r="D5271" i="5"/>
  <c r="P5271" i="5" s="1"/>
  <c r="C5271" i="5"/>
  <c r="B5271" i="5"/>
  <c r="A5271" i="5"/>
  <c r="N5271" i="5" s="1"/>
  <c r="K5270" i="5"/>
  <c r="G5270" i="5"/>
  <c r="F5270" i="5"/>
  <c r="O5270" i="5" s="1"/>
  <c r="E5270" i="5"/>
  <c r="D5270" i="5"/>
  <c r="P5270" i="5" s="1"/>
  <c r="C5270" i="5"/>
  <c r="B5270" i="5"/>
  <c r="A5270" i="5"/>
  <c r="Q5269" i="5"/>
  <c r="P5269" i="5"/>
  <c r="M5269" i="5"/>
  <c r="L5269" i="5"/>
  <c r="K5269" i="5"/>
  <c r="J5269" i="5"/>
  <c r="I5269" i="5"/>
  <c r="G5269" i="5"/>
  <c r="H5269" i="5" s="1"/>
  <c r="F5269" i="5"/>
  <c r="O5269" i="5" s="1"/>
  <c r="E5269" i="5"/>
  <c r="D5269" i="5"/>
  <c r="C5269" i="5"/>
  <c r="B5269" i="5"/>
  <c r="A5269" i="5"/>
  <c r="O5268" i="5"/>
  <c r="K5268" i="5"/>
  <c r="H5268" i="5"/>
  <c r="Q5268" i="5" s="1"/>
  <c r="G5268" i="5"/>
  <c r="J5268" i="5" s="1"/>
  <c r="F5268" i="5"/>
  <c r="E5268" i="5"/>
  <c r="D5268" i="5"/>
  <c r="P5268" i="5" s="1"/>
  <c r="C5268" i="5"/>
  <c r="B5268" i="5"/>
  <c r="A5268" i="5"/>
  <c r="Q5267" i="5"/>
  <c r="M5267" i="5"/>
  <c r="L5267" i="5"/>
  <c r="I5267" i="5"/>
  <c r="H5267" i="5"/>
  <c r="G5267" i="5"/>
  <c r="F5267" i="5"/>
  <c r="O5267" i="5" s="1"/>
  <c r="E5267" i="5"/>
  <c r="D5267" i="5"/>
  <c r="P5267" i="5" s="1"/>
  <c r="C5267" i="5"/>
  <c r="B5267" i="5"/>
  <c r="A5267" i="5"/>
  <c r="L5266" i="5"/>
  <c r="K5266" i="5"/>
  <c r="J5266" i="5"/>
  <c r="G5266" i="5"/>
  <c r="F5266" i="5"/>
  <c r="O5266" i="5" s="1"/>
  <c r="E5266" i="5"/>
  <c r="D5266" i="5"/>
  <c r="P5266" i="5" s="1"/>
  <c r="C5266" i="5"/>
  <c r="B5266" i="5"/>
  <c r="A5266" i="5"/>
  <c r="Q5265" i="5"/>
  <c r="O5265" i="5"/>
  <c r="M5265" i="5"/>
  <c r="L5265" i="5"/>
  <c r="K5265" i="5"/>
  <c r="J5265" i="5"/>
  <c r="I5265" i="5"/>
  <c r="H5265" i="5"/>
  <c r="G5265" i="5"/>
  <c r="F5265" i="5"/>
  <c r="E5265" i="5"/>
  <c r="D5265" i="5"/>
  <c r="P5265" i="5" s="1"/>
  <c r="C5265" i="5"/>
  <c r="B5265" i="5"/>
  <c r="A5265" i="5"/>
  <c r="O5264" i="5"/>
  <c r="M5264" i="5"/>
  <c r="L5264" i="5"/>
  <c r="K5264" i="5"/>
  <c r="H5264" i="5"/>
  <c r="Q5264" i="5" s="1"/>
  <c r="G5264" i="5"/>
  <c r="F5264" i="5"/>
  <c r="E5264" i="5"/>
  <c r="D5264" i="5"/>
  <c r="P5264" i="5" s="1"/>
  <c r="C5264" i="5"/>
  <c r="B5264" i="5"/>
  <c r="A5264" i="5"/>
  <c r="Q5263" i="5"/>
  <c r="P5263" i="5"/>
  <c r="M5263" i="5"/>
  <c r="L5263" i="5"/>
  <c r="K5263" i="5"/>
  <c r="J5263" i="5"/>
  <c r="I5263" i="5"/>
  <c r="G5263" i="5"/>
  <c r="H5263" i="5" s="1"/>
  <c r="F5263" i="5"/>
  <c r="O5263" i="5" s="1"/>
  <c r="E5263" i="5"/>
  <c r="D5263" i="5"/>
  <c r="C5263" i="5"/>
  <c r="B5263" i="5"/>
  <c r="A5263" i="5"/>
  <c r="P5262" i="5"/>
  <c r="O5262" i="5"/>
  <c r="H5262" i="5"/>
  <c r="Q5262" i="5" s="1"/>
  <c r="G5262" i="5"/>
  <c r="F5262" i="5"/>
  <c r="E5262" i="5"/>
  <c r="D5262" i="5"/>
  <c r="C5262" i="5"/>
  <c r="B5262" i="5"/>
  <c r="A5262" i="5"/>
  <c r="G5261" i="5"/>
  <c r="F5261" i="5"/>
  <c r="O5261" i="5" s="1"/>
  <c r="E5261" i="5"/>
  <c r="D5261" i="5"/>
  <c r="P5261" i="5" s="1"/>
  <c r="C5261" i="5"/>
  <c r="B5261" i="5"/>
  <c r="A5261" i="5"/>
  <c r="O5260" i="5"/>
  <c r="L5260" i="5"/>
  <c r="K5260" i="5"/>
  <c r="J5260" i="5"/>
  <c r="G5260" i="5"/>
  <c r="F5260" i="5"/>
  <c r="E5260" i="5"/>
  <c r="D5260" i="5"/>
  <c r="P5260" i="5" s="1"/>
  <c r="C5260" i="5"/>
  <c r="B5260" i="5"/>
  <c r="A5260" i="5"/>
  <c r="Q5259" i="5"/>
  <c r="O5259" i="5"/>
  <c r="M5259" i="5"/>
  <c r="L5259" i="5"/>
  <c r="K5259" i="5"/>
  <c r="J5259" i="5"/>
  <c r="I5259" i="5"/>
  <c r="H5259" i="5"/>
  <c r="G5259" i="5"/>
  <c r="F5259" i="5"/>
  <c r="E5259" i="5"/>
  <c r="D5259" i="5"/>
  <c r="P5259" i="5" s="1"/>
  <c r="C5259" i="5"/>
  <c r="B5259" i="5"/>
  <c r="A5259" i="5"/>
  <c r="M5258" i="5"/>
  <c r="L5258" i="5"/>
  <c r="K5258" i="5"/>
  <c r="H5258" i="5"/>
  <c r="Q5258" i="5" s="1"/>
  <c r="G5258" i="5"/>
  <c r="F5258" i="5"/>
  <c r="O5258" i="5" s="1"/>
  <c r="E5258" i="5"/>
  <c r="D5258" i="5"/>
  <c r="P5258" i="5" s="1"/>
  <c r="C5258" i="5"/>
  <c r="B5258" i="5"/>
  <c r="A5258" i="5"/>
  <c r="Q5257" i="5"/>
  <c r="M5257" i="5"/>
  <c r="L5257" i="5"/>
  <c r="K5257" i="5"/>
  <c r="J5257" i="5"/>
  <c r="R5257" i="5" s="1"/>
  <c r="I5257" i="5"/>
  <c r="G5257" i="5"/>
  <c r="H5257" i="5" s="1"/>
  <c r="F5257" i="5"/>
  <c r="O5257" i="5" s="1"/>
  <c r="E5257" i="5"/>
  <c r="D5257" i="5"/>
  <c r="P5257" i="5" s="1"/>
  <c r="C5257" i="5"/>
  <c r="B5257" i="5"/>
  <c r="A5257" i="5"/>
  <c r="O5256" i="5"/>
  <c r="K5256" i="5"/>
  <c r="J5256" i="5"/>
  <c r="I5256" i="5"/>
  <c r="H5256" i="5"/>
  <c r="Q5256" i="5" s="1"/>
  <c r="G5256" i="5"/>
  <c r="F5256" i="5"/>
  <c r="E5256" i="5"/>
  <c r="D5256" i="5"/>
  <c r="P5256" i="5" s="1"/>
  <c r="C5256" i="5"/>
  <c r="B5256" i="5"/>
  <c r="A5256" i="5"/>
  <c r="Q5255" i="5"/>
  <c r="M5255" i="5"/>
  <c r="L5255" i="5"/>
  <c r="I5255" i="5"/>
  <c r="H5255" i="5"/>
  <c r="G5255" i="5"/>
  <c r="F5255" i="5"/>
  <c r="O5255" i="5" s="1"/>
  <c r="E5255" i="5"/>
  <c r="D5255" i="5"/>
  <c r="P5255" i="5" s="1"/>
  <c r="C5255" i="5"/>
  <c r="B5255" i="5"/>
  <c r="A5255" i="5"/>
  <c r="P5254" i="5"/>
  <c r="G5254" i="5"/>
  <c r="F5254" i="5"/>
  <c r="O5254" i="5" s="1"/>
  <c r="E5254" i="5"/>
  <c r="D5254" i="5"/>
  <c r="C5254" i="5"/>
  <c r="B5254" i="5"/>
  <c r="A5254" i="5"/>
  <c r="O5253" i="5"/>
  <c r="M5253" i="5"/>
  <c r="L5253" i="5"/>
  <c r="K5253" i="5"/>
  <c r="J5253" i="5"/>
  <c r="I5253" i="5"/>
  <c r="H5253" i="5"/>
  <c r="Q5253" i="5" s="1"/>
  <c r="G5253" i="5"/>
  <c r="F5253" i="5"/>
  <c r="E5253" i="5"/>
  <c r="D5253" i="5"/>
  <c r="P5253" i="5" s="1"/>
  <c r="C5253" i="5"/>
  <c r="B5253" i="5"/>
  <c r="A5253" i="5"/>
  <c r="N5253" i="5" s="1"/>
  <c r="K5252" i="5"/>
  <c r="H5252" i="5"/>
  <c r="Q5252" i="5" s="1"/>
  <c r="G5252" i="5"/>
  <c r="F5252" i="5"/>
  <c r="O5252" i="5" s="1"/>
  <c r="E5252" i="5"/>
  <c r="D5252" i="5"/>
  <c r="P5252" i="5" s="1"/>
  <c r="C5252" i="5"/>
  <c r="B5252" i="5"/>
  <c r="A5252" i="5"/>
  <c r="P5251" i="5"/>
  <c r="M5251" i="5"/>
  <c r="L5251" i="5"/>
  <c r="K5251" i="5"/>
  <c r="J5251" i="5"/>
  <c r="I5251" i="5"/>
  <c r="G5251" i="5"/>
  <c r="H5251" i="5" s="1"/>
  <c r="Q5251" i="5" s="1"/>
  <c r="F5251" i="5"/>
  <c r="O5251" i="5" s="1"/>
  <c r="E5251" i="5"/>
  <c r="D5251" i="5"/>
  <c r="C5251" i="5"/>
  <c r="B5251" i="5"/>
  <c r="A5251" i="5"/>
  <c r="N5251" i="5" s="1"/>
  <c r="O5250" i="5"/>
  <c r="H5250" i="5"/>
  <c r="Q5250" i="5" s="1"/>
  <c r="G5250" i="5"/>
  <c r="F5250" i="5"/>
  <c r="E5250" i="5"/>
  <c r="D5250" i="5"/>
  <c r="P5250" i="5" s="1"/>
  <c r="C5250" i="5"/>
  <c r="B5250" i="5"/>
  <c r="A5250" i="5"/>
  <c r="Q5249" i="5"/>
  <c r="M5249" i="5"/>
  <c r="L5249" i="5"/>
  <c r="I5249" i="5"/>
  <c r="H5249" i="5"/>
  <c r="G5249" i="5"/>
  <c r="F5249" i="5"/>
  <c r="O5249" i="5" s="1"/>
  <c r="E5249" i="5"/>
  <c r="D5249" i="5"/>
  <c r="P5249" i="5" s="1"/>
  <c r="C5249" i="5"/>
  <c r="B5249" i="5"/>
  <c r="A5249" i="5"/>
  <c r="L5248" i="5"/>
  <c r="K5248" i="5"/>
  <c r="J5248" i="5"/>
  <c r="G5248" i="5"/>
  <c r="F5248" i="5"/>
  <c r="O5248" i="5" s="1"/>
  <c r="E5248" i="5"/>
  <c r="D5248" i="5"/>
  <c r="P5248" i="5" s="1"/>
  <c r="C5248" i="5"/>
  <c r="B5248" i="5"/>
  <c r="A5248" i="5"/>
  <c r="Q5247" i="5"/>
  <c r="O5247" i="5"/>
  <c r="M5247" i="5"/>
  <c r="L5247" i="5"/>
  <c r="K5247" i="5"/>
  <c r="J5247" i="5"/>
  <c r="I5247" i="5"/>
  <c r="H5247" i="5"/>
  <c r="G5247" i="5"/>
  <c r="F5247" i="5"/>
  <c r="E5247" i="5"/>
  <c r="D5247" i="5"/>
  <c r="P5247" i="5" s="1"/>
  <c r="C5247" i="5"/>
  <c r="B5247" i="5"/>
  <c r="A5247" i="5"/>
  <c r="N5247" i="5" s="1"/>
  <c r="O5246" i="5"/>
  <c r="M5246" i="5"/>
  <c r="L5246" i="5"/>
  <c r="K5246" i="5"/>
  <c r="H5246" i="5"/>
  <c r="Q5246" i="5" s="1"/>
  <c r="G5246" i="5"/>
  <c r="F5246" i="5"/>
  <c r="E5246" i="5"/>
  <c r="D5246" i="5"/>
  <c r="P5246" i="5" s="1"/>
  <c r="C5246" i="5"/>
  <c r="B5246" i="5"/>
  <c r="A5246" i="5"/>
  <c r="R5245" i="5"/>
  <c r="P5245" i="5"/>
  <c r="M5245" i="5"/>
  <c r="L5245" i="5"/>
  <c r="K5245" i="5"/>
  <c r="J5245" i="5"/>
  <c r="I5245" i="5"/>
  <c r="G5245" i="5"/>
  <c r="H5245" i="5" s="1"/>
  <c r="Q5245" i="5" s="1"/>
  <c r="F5245" i="5"/>
  <c r="O5245" i="5" s="1"/>
  <c r="E5245" i="5"/>
  <c r="D5245" i="5"/>
  <c r="C5245" i="5"/>
  <c r="B5245" i="5"/>
  <c r="A5245" i="5"/>
  <c r="P5244" i="5"/>
  <c r="O5244" i="5"/>
  <c r="I5244" i="5"/>
  <c r="G5244" i="5"/>
  <c r="F5244" i="5"/>
  <c r="E5244" i="5"/>
  <c r="D5244" i="5"/>
  <c r="C5244" i="5"/>
  <c r="B5244" i="5"/>
  <c r="A5244" i="5"/>
  <c r="I5243" i="5"/>
  <c r="H5243" i="5"/>
  <c r="Q5243" i="5" s="1"/>
  <c r="G5243" i="5"/>
  <c r="F5243" i="5"/>
  <c r="O5243" i="5" s="1"/>
  <c r="E5243" i="5"/>
  <c r="D5243" i="5"/>
  <c r="P5243" i="5" s="1"/>
  <c r="C5243" i="5"/>
  <c r="B5243" i="5"/>
  <c r="A5243" i="5"/>
  <c r="P5242" i="5"/>
  <c r="O5242" i="5"/>
  <c r="L5242" i="5"/>
  <c r="K5242" i="5"/>
  <c r="J5242" i="5"/>
  <c r="G5242" i="5"/>
  <c r="F5242" i="5"/>
  <c r="E5242" i="5"/>
  <c r="D5242" i="5"/>
  <c r="C5242" i="5"/>
  <c r="B5242" i="5"/>
  <c r="A5242" i="5"/>
  <c r="Q5241" i="5"/>
  <c r="O5241" i="5"/>
  <c r="M5241" i="5"/>
  <c r="L5241" i="5"/>
  <c r="K5241" i="5"/>
  <c r="J5241" i="5"/>
  <c r="I5241" i="5"/>
  <c r="R5241" i="5" s="1"/>
  <c r="H5241" i="5"/>
  <c r="G5241" i="5"/>
  <c r="F5241" i="5"/>
  <c r="E5241" i="5"/>
  <c r="D5241" i="5"/>
  <c r="P5241" i="5" s="1"/>
  <c r="C5241" i="5"/>
  <c r="B5241" i="5"/>
  <c r="N5241" i="5" s="1"/>
  <c r="A5241" i="5"/>
  <c r="M5240" i="5"/>
  <c r="L5240" i="5"/>
  <c r="K5240" i="5"/>
  <c r="H5240" i="5"/>
  <c r="Q5240" i="5" s="1"/>
  <c r="G5240" i="5"/>
  <c r="F5240" i="5"/>
  <c r="O5240" i="5" s="1"/>
  <c r="E5240" i="5"/>
  <c r="D5240" i="5"/>
  <c r="P5240" i="5" s="1"/>
  <c r="C5240" i="5"/>
  <c r="B5240" i="5"/>
  <c r="A5240" i="5"/>
  <c r="Q5239" i="5"/>
  <c r="M5239" i="5"/>
  <c r="L5239" i="5"/>
  <c r="K5239" i="5"/>
  <c r="J5239" i="5"/>
  <c r="R5239" i="5" s="1"/>
  <c r="I5239" i="5"/>
  <c r="G5239" i="5"/>
  <c r="H5239" i="5" s="1"/>
  <c r="F5239" i="5"/>
  <c r="O5239" i="5" s="1"/>
  <c r="E5239" i="5"/>
  <c r="D5239" i="5"/>
  <c r="P5239" i="5" s="1"/>
  <c r="C5239" i="5"/>
  <c r="B5239" i="5"/>
  <c r="A5239" i="5"/>
  <c r="O5238" i="5"/>
  <c r="K5238" i="5"/>
  <c r="J5238" i="5"/>
  <c r="I5238" i="5"/>
  <c r="H5238" i="5"/>
  <c r="Q5238" i="5" s="1"/>
  <c r="G5238" i="5"/>
  <c r="F5238" i="5"/>
  <c r="E5238" i="5"/>
  <c r="D5238" i="5"/>
  <c r="P5238" i="5" s="1"/>
  <c r="C5238" i="5"/>
  <c r="B5238" i="5"/>
  <c r="A5238" i="5"/>
  <c r="Q5237" i="5"/>
  <c r="M5237" i="5"/>
  <c r="L5237" i="5"/>
  <c r="I5237" i="5"/>
  <c r="H5237" i="5"/>
  <c r="G5237" i="5"/>
  <c r="F5237" i="5"/>
  <c r="O5237" i="5" s="1"/>
  <c r="E5237" i="5"/>
  <c r="D5237" i="5"/>
  <c r="P5237" i="5" s="1"/>
  <c r="C5237" i="5"/>
  <c r="B5237" i="5"/>
  <c r="A5237" i="5"/>
  <c r="P5236" i="5"/>
  <c r="K5236" i="5"/>
  <c r="G5236" i="5"/>
  <c r="F5236" i="5"/>
  <c r="O5236" i="5" s="1"/>
  <c r="E5236" i="5"/>
  <c r="D5236" i="5"/>
  <c r="C5236" i="5"/>
  <c r="B5236" i="5"/>
  <c r="A5236" i="5"/>
  <c r="O5235" i="5"/>
  <c r="M5235" i="5"/>
  <c r="L5235" i="5"/>
  <c r="K5235" i="5"/>
  <c r="J5235" i="5"/>
  <c r="I5235" i="5"/>
  <c r="H5235" i="5"/>
  <c r="Q5235" i="5" s="1"/>
  <c r="G5235" i="5"/>
  <c r="F5235" i="5"/>
  <c r="E5235" i="5"/>
  <c r="D5235" i="5"/>
  <c r="P5235" i="5" s="1"/>
  <c r="C5235" i="5"/>
  <c r="B5235" i="5"/>
  <c r="A5235" i="5"/>
  <c r="N5235" i="5" s="1"/>
  <c r="H5234" i="5"/>
  <c r="Q5234" i="5" s="1"/>
  <c r="G5234" i="5"/>
  <c r="F5234" i="5"/>
  <c r="O5234" i="5" s="1"/>
  <c r="E5234" i="5"/>
  <c r="D5234" i="5"/>
  <c r="P5234" i="5" s="1"/>
  <c r="C5234" i="5"/>
  <c r="B5234" i="5"/>
  <c r="A5234" i="5"/>
  <c r="Q5233" i="5"/>
  <c r="P5233" i="5"/>
  <c r="M5233" i="5"/>
  <c r="L5233" i="5"/>
  <c r="K5233" i="5"/>
  <c r="J5233" i="5"/>
  <c r="R5233" i="5" s="1"/>
  <c r="I5233" i="5"/>
  <c r="G5233" i="5"/>
  <c r="H5233" i="5" s="1"/>
  <c r="F5233" i="5"/>
  <c r="O5233" i="5" s="1"/>
  <c r="E5233" i="5"/>
  <c r="D5233" i="5"/>
  <c r="C5233" i="5"/>
  <c r="B5233" i="5"/>
  <c r="A5233" i="5"/>
  <c r="O5232" i="5"/>
  <c r="H5232" i="5"/>
  <c r="Q5232" i="5" s="1"/>
  <c r="G5232" i="5"/>
  <c r="F5232" i="5"/>
  <c r="E5232" i="5"/>
  <c r="D5232" i="5"/>
  <c r="P5232" i="5" s="1"/>
  <c r="C5232" i="5"/>
  <c r="B5232" i="5"/>
  <c r="A5232" i="5"/>
  <c r="Q5231" i="5"/>
  <c r="M5231" i="5"/>
  <c r="L5231" i="5"/>
  <c r="I5231" i="5"/>
  <c r="H5231" i="5"/>
  <c r="G5231" i="5"/>
  <c r="F5231" i="5"/>
  <c r="O5231" i="5" s="1"/>
  <c r="E5231" i="5"/>
  <c r="D5231" i="5"/>
  <c r="P5231" i="5" s="1"/>
  <c r="C5231" i="5"/>
  <c r="B5231" i="5"/>
  <c r="A5231" i="5"/>
  <c r="L5230" i="5"/>
  <c r="K5230" i="5"/>
  <c r="J5230" i="5"/>
  <c r="G5230" i="5"/>
  <c r="F5230" i="5"/>
  <c r="O5230" i="5" s="1"/>
  <c r="E5230" i="5"/>
  <c r="D5230" i="5"/>
  <c r="P5230" i="5" s="1"/>
  <c r="C5230" i="5"/>
  <c r="B5230" i="5"/>
  <c r="A5230" i="5"/>
  <c r="Q5229" i="5"/>
  <c r="O5229" i="5"/>
  <c r="M5229" i="5"/>
  <c r="L5229" i="5"/>
  <c r="K5229" i="5"/>
  <c r="J5229" i="5"/>
  <c r="I5229" i="5"/>
  <c r="R5229" i="5" s="1"/>
  <c r="H5229" i="5"/>
  <c r="G5229" i="5"/>
  <c r="F5229" i="5"/>
  <c r="E5229" i="5"/>
  <c r="D5229" i="5"/>
  <c r="P5229" i="5" s="1"/>
  <c r="C5229" i="5"/>
  <c r="B5229" i="5"/>
  <c r="A5229" i="5"/>
  <c r="O5228" i="5"/>
  <c r="M5228" i="5"/>
  <c r="L5228" i="5"/>
  <c r="K5228" i="5"/>
  <c r="H5228" i="5"/>
  <c r="Q5228" i="5" s="1"/>
  <c r="G5228" i="5"/>
  <c r="F5228" i="5"/>
  <c r="E5228" i="5"/>
  <c r="D5228" i="5"/>
  <c r="P5228" i="5" s="1"/>
  <c r="C5228" i="5"/>
  <c r="B5228" i="5"/>
  <c r="A5228" i="5"/>
  <c r="R5227" i="5"/>
  <c r="Q5227" i="5"/>
  <c r="P5227" i="5"/>
  <c r="M5227" i="5"/>
  <c r="L5227" i="5"/>
  <c r="K5227" i="5"/>
  <c r="J5227" i="5"/>
  <c r="I5227" i="5"/>
  <c r="G5227" i="5"/>
  <c r="H5227" i="5" s="1"/>
  <c r="F5227" i="5"/>
  <c r="O5227" i="5" s="1"/>
  <c r="E5227" i="5"/>
  <c r="D5227" i="5"/>
  <c r="C5227" i="5"/>
  <c r="B5227" i="5"/>
  <c r="A5227" i="5"/>
  <c r="P5226" i="5"/>
  <c r="O5226" i="5"/>
  <c r="G5226" i="5"/>
  <c r="F5226" i="5"/>
  <c r="E5226" i="5"/>
  <c r="D5226" i="5"/>
  <c r="C5226" i="5"/>
  <c r="B5226" i="5"/>
  <c r="A5226" i="5"/>
  <c r="Q5225" i="5"/>
  <c r="H5225" i="5"/>
  <c r="G5225" i="5"/>
  <c r="F5225" i="5"/>
  <c r="O5225" i="5" s="1"/>
  <c r="E5225" i="5"/>
  <c r="D5225" i="5"/>
  <c r="P5225" i="5" s="1"/>
  <c r="C5225" i="5"/>
  <c r="B5225" i="5"/>
  <c r="A5225" i="5"/>
  <c r="O5224" i="5"/>
  <c r="L5224" i="5"/>
  <c r="K5224" i="5"/>
  <c r="J5224" i="5"/>
  <c r="G5224" i="5"/>
  <c r="F5224" i="5"/>
  <c r="E5224" i="5"/>
  <c r="D5224" i="5"/>
  <c r="P5224" i="5" s="1"/>
  <c r="C5224" i="5"/>
  <c r="B5224" i="5"/>
  <c r="A5224" i="5"/>
  <c r="O5223" i="5"/>
  <c r="M5223" i="5"/>
  <c r="L5223" i="5"/>
  <c r="K5223" i="5"/>
  <c r="J5223" i="5"/>
  <c r="I5223" i="5"/>
  <c r="R5223" i="5" s="1"/>
  <c r="H5223" i="5"/>
  <c r="Q5223" i="5" s="1"/>
  <c r="G5223" i="5"/>
  <c r="F5223" i="5"/>
  <c r="E5223" i="5"/>
  <c r="D5223" i="5"/>
  <c r="P5223" i="5" s="1"/>
  <c r="C5223" i="5"/>
  <c r="B5223" i="5"/>
  <c r="N5223" i="5" s="1"/>
  <c r="A5223" i="5"/>
  <c r="O5222" i="5"/>
  <c r="M5222" i="5"/>
  <c r="L5222" i="5"/>
  <c r="K5222" i="5"/>
  <c r="H5222" i="5"/>
  <c r="Q5222" i="5" s="1"/>
  <c r="G5222" i="5"/>
  <c r="F5222" i="5"/>
  <c r="E5222" i="5"/>
  <c r="D5222" i="5"/>
  <c r="P5222" i="5" s="1"/>
  <c r="C5222" i="5"/>
  <c r="B5222" i="5"/>
  <c r="A5222" i="5"/>
  <c r="Q5221" i="5"/>
  <c r="M5221" i="5"/>
  <c r="L5221" i="5"/>
  <c r="K5221" i="5"/>
  <c r="J5221" i="5"/>
  <c r="R5221" i="5" s="1"/>
  <c r="I5221" i="5"/>
  <c r="G5221" i="5"/>
  <c r="H5221" i="5" s="1"/>
  <c r="F5221" i="5"/>
  <c r="O5221" i="5" s="1"/>
  <c r="E5221" i="5"/>
  <c r="D5221" i="5"/>
  <c r="P5221" i="5" s="1"/>
  <c r="C5221" i="5"/>
  <c r="B5221" i="5"/>
  <c r="A5221" i="5"/>
  <c r="O5220" i="5"/>
  <c r="K5220" i="5"/>
  <c r="J5220" i="5"/>
  <c r="I5220" i="5"/>
  <c r="H5220" i="5"/>
  <c r="Q5220" i="5" s="1"/>
  <c r="G5220" i="5"/>
  <c r="F5220" i="5"/>
  <c r="E5220" i="5"/>
  <c r="D5220" i="5"/>
  <c r="P5220" i="5" s="1"/>
  <c r="C5220" i="5"/>
  <c r="B5220" i="5"/>
  <c r="A5220" i="5"/>
  <c r="Q5219" i="5"/>
  <c r="M5219" i="5"/>
  <c r="L5219" i="5"/>
  <c r="I5219" i="5"/>
  <c r="H5219" i="5"/>
  <c r="G5219" i="5"/>
  <c r="F5219" i="5"/>
  <c r="O5219" i="5" s="1"/>
  <c r="E5219" i="5"/>
  <c r="D5219" i="5"/>
  <c r="P5219" i="5" s="1"/>
  <c r="C5219" i="5"/>
  <c r="B5219" i="5"/>
  <c r="A5219" i="5"/>
  <c r="P5218" i="5"/>
  <c r="G5218" i="5"/>
  <c r="F5218" i="5"/>
  <c r="O5218" i="5" s="1"/>
  <c r="E5218" i="5"/>
  <c r="D5218" i="5"/>
  <c r="C5218" i="5"/>
  <c r="B5218" i="5"/>
  <c r="A5218" i="5"/>
  <c r="O5217" i="5"/>
  <c r="M5217" i="5"/>
  <c r="L5217" i="5"/>
  <c r="K5217" i="5"/>
  <c r="J5217" i="5"/>
  <c r="I5217" i="5"/>
  <c r="H5217" i="5"/>
  <c r="Q5217" i="5" s="1"/>
  <c r="G5217" i="5"/>
  <c r="F5217" i="5"/>
  <c r="E5217" i="5"/>
  <c r="D5217" i="5"/>
  <c r="P5217" i="5" s="1"/>
  <c r="C5217" i="5"/>
  <c r="B5217" i="5"/>
  <c r="A5217" i="5"/>
  <c r="N5217" i="5" s="1"/>
  <c r="O5216" i="5"/>
  <c r="H5216" i="5"/>
  <c r="Q5216" i="5" s="1"/>
  <c r="G5216" i="5"/>
  <c r="F5216" i="5"/>
  <c r="E5216" i="5"/>
  <c r="D5216" i="5"/>
  <c r="P5216" i="5" s="1"/>
  <c r="C5216" i="5"/>
  <c r="B5216" i="5"/>
  <c r="A5216" i="5"/>
  <c r="Q5215" i="5"/>
  <c r="P5215" i="5"/>
  <c r="M5215" i="5"/>
  <c r="L5215" i="5"/>
  <c r="K5215" i="5"/>
  <c r="J5215" i="5"/>
  <c r="I5215" i="5"/>
  <c r="G5215" i="5"/>
  <c r="H5215" i="5" s="1"/>
  <c r="F5215" i="5"/>
  <c r="O5215" i="5" s="1"/>
  <c r="E5215" i="5"/>
  <c r="D5215" i="5"/>
  <c r="C5215" i="5"/>
  <c r="B5215" i="5"/>
  <c r="A5215" i="5"/>
  <c r="O5214" i="5"/>
  <c r="K5214" i="5"/>
  <c r="H5214" i="5"/>
  <c r="Q5214" i="5" s="1"/>
  <c r="G5214" i="5"/>
  <c r="F5214" i="5"/>
  <c r="E5214" i="5"/>
  <c r="D5214" i="5"/>
  <c r="P5214" i="5" s="1"/>
  <c r="C5214" i="5"/>
  <c r="B5214" i="5"/>
  <c r="A5214" i="5"/>
  <c r="Q5213" i="5"/>
  <c r="M5213" i="5"/>
  <c r="L5213" i="5"/>
  <c r="I5213" i="5"/>
  <c r="H5213" i="5"/>
  <c r="G5213" i="5"/>
  <c r="F5213" i="5"/>
  <c r="O5213" i="5" s="1"/>
  <c r="E5213" i="5"/>
  <c r="D5213" i="5"/>
  <c r="P5213" i="5" s="1"/>
  <c r="C5213" i="5"/>
  <c r="B5213" i="5"/>
  <c r="A5213" i="5"/>
  <c r="L5212" i="5"/>
  <c r="K5212" i="5"/>
  <c r="J5212" i="5"/>
  <c r="G5212" i="5"/>
  <c r="F5212" i="5"/>
  <c r="O5212" i="5" s="1"/>
  <c r="E5212" i="5"/>
  <c r="D5212" i="5"/>
  <c r="P5212" i="5" s="1"/>
  <c r="C5212" i="5"/>
  <c r="B5212" i="5"/>
  <c r="A5212" i="5"/>
  <c r="Q5211" i="5"/>
  <c r="O5211" i="5"/>
  <c r="M5211" i="5"/>
  <c r="L5211" i="5"/>
  <c r="K5211" i="5"/>
  <c r="J5211" i="5"/>
  <c r="I5211" i="5"/>
  <c r="R5211" i="5" s="1"/>
  <c r="H5211" i="5"/>
  <c r="G5211" i="5"/>
  <c r="F5211" i="5"/>
  <c r="E5211" i="5"/>
  <c r="D5211" i="5"/>
  <c r="P5211" i="5" s="1"/>
  <c r="C5211" i="5"/>
  <c r="B5211" i="5"/>
  <c r="A5211" i="5"/>
  <c r="O5210" i="5"/>
  <c r="M5210" i="5"/>
  <c r="L5210" i="5"/>
  <c r="K5210" i="5"/>
  <c r="H5210" i="5"/>
  <c r="Q5210" i="5" s="1"/>
  <c r="G5210" i="5"/>
  <c r="F5210" i="5"/>
  <c r="E5210" i="5"/>
  <c r="D5210" i="5"/>
  <c r="P5210" i="5" s="1"/>
  <c r="C5210" i="5"/>
  <c r="B5210" i="5"/>
  <c r="A5210" i="5"/>
  <c r="Q5209" i="5"/>
  <c r="P5209" i="5"/>
  <c r="M5209" i="5"/>
  <c r="L5209" i="5"/>
  <c r="K5209" i="5"/>
  <c r="J5209" i="5"/>
  <c r="I5209" i="5"/>
  <c r="R5209" i="5" s="1"/>
  <c r="G5209" i="5"/>
  <c r="H5209" i="5" s="1"/>
  <c r="F5209" i="5"/>
  <c r="O5209" i="5" s="1"/>
  <c r="E5209" i="5"/>
  <c r="D5209" i="5"/>
  <c r="C5209" i="5"/>
  <c r="B5209" i="5"/>
  <c r="A5209" i="5"/>
  <c r="P5208" i="5"/>
  <c r="O5208" i="5"/>
  <c r="G5208" i="5"/>
  <c r="F5208" i="5"/>
  <c r="E5208" i="5"/>
  <c r="D5208" i="5"/>
  <c r="C5208" i="5"/>
  <c r="B5208" i="5"/>
  <c r="A5208" i="5"/>
  <c r="H5207" i="5"/>
  <c r="Q5207" i="5" s="1"/>
  <c r="G5207" i="5"/>
  <c r="F5207" i="5"/>
  <c r="O5207" i="5" s="1"/>
  <c r="E5207" i="5"/>
  <c r="D5207" i="5"/>
  <c r="P5207" i="5" s="1"/>
  <c r="C5207" i="5"/>
  <c r="B5207" i="5"/>
  <c r="A5207" i="5"/>
  <c r="P5206" i="5"/>
  <c r="L5206" i="5"/>
  <c r="K5206" i="5"/>
  <c r="J5206" i="5"/>
  <c r="G5206" i="5"/>
  <c r="F5206" i="5"/>
  <c r="O5206" i="5" s="1"/>
  <c r="E5206" i="5"/>
  <c r="D5206" i="5"/>
  <c r="C5206" i="5"/>
  <c r="B5206" i="5"/>
  <c r="A5206" i="5"/>
  <c r="O5205" i="5"/>
  <c r="M5205" i="5"/>
  <c r="L5205" i="5"/>
  <c r="K5205" i="5"/>
  <c r="J5205" i="5"/>
  <c r="I5205" i="5"/>
  <c r="H5205" i="5"/>
  <c r="Q5205" i="5" s="1"/>
  <c r="G5205" i="5"/>
  <c r="F5205" i="5"/>
  <c r="E5205" i="5"/>
  <c r="D5205" i="5"/>
  <c r="P5205" i="5" s="1"/>
  <c r="C5205" i="5"/>
  <c r="B5205" i="5"/>
  <c r="A5205" i="5"/>
  <c r="N5205" i="5" s="1"/>
  <c r="M5204" i="5"/>
  <c r="L5204" i="5"/>
  <c r="K5204" i="5"/>
  <c r="H5204" i="5"/>
  <c r="Q5204" i="5" s="1"/>
  <c r="G5204" i="5"/>
  <c r="F5204" i="5"/>
  <c r="O5204" i="5" s="1"/>
  <c r="E5204" i="5"/>
  <c r="D5204" i="5"/>
  <c r="P5204" i="5" s="1"/>
  <c r="C5204" i="5"/>
  <c r="B5204" i="5"/>
  <c r="A5204" i="5"/>
  <c r="Q5203" i="5"/>
  <c r="M5203" i="5"/>
  <c r="L5203" i="5"/>
  <c r="R5203" i="5" s="1"/>
  <c r="K5203" i="5"/>
  <c r="J5203" i="5"/>
  <c r="I5203" i="5"/>
  <c r="G5203" i="5"/>
  <c r="H5203" i="5" s="1"/>
  <c r="F5203" i="5"/>
  <c r="O5203" i="5" s="1"/>
  <c r="E5203" i="5"/>
  <c r="D5203" i="5"/>
  <c r="P5203" i="5" s="1"/>
  <c r="C5203" i="5"/>
  <c r="B5203" i="5"/>
  <c r="A5203" i="5"/>
  <c r="O5202" i="5"/>
  <c r="K5202" i="5"/>
  <c r="J5202" i="5"/>
  <c r="I5202" i="5"/>
  <c r="H5202" i="5"/>
  <c r="Q5202" i="5" s="1"/>
  <c r="G5202" i="5"/>
  <c r="F5202" i="5"/>
  <c r="E5202" i="5"/>
  <c r="D5202" i="5"/>
  <c r="P5202" i="5" s="1"/>
  <c r="C5202" i="5"/>
  <c r="B5202" i="5"/>
  <c r="A5202" i="5"/>
  <c r="Q5201" i="5"/>
  <c r="M5201" i="5"/>
  <c r="L5201" i="5"/>
  <c r="I5201" i="5"/>
  <c r="H5201" i="5"/>
  <c r="G5201" i="5"/>
  <c r="F5201" i="5"/>
  <c r="O5201" i="5" s="1"/>
  <c r="E5201" i="5"/>
  <c r="D5201" i="5"/>
  <c r="P5201" i="5" s="1"/>
  <c r="C5201" i="5"/>
  <c r="B5201" i="5"/>
  <c r="A5201" i="5"/>
  <c r="P5200" i="5"/>
  <c r="G5200" i="5"/>
  <c r="K5200" i="5" s="1"/>
  <c r="F5200" i="5"/>
  <c r="O5200" i="5" s="1"/>
  <c r="E5200" i="5"/>
  <c r="D5200" i="5"/>
  <c r="C5200" i="5"/>
  <c r="B5200" i="5"/>
  <c r="A5200" i="5"/>
  <c r="Q5199" i="5"/>
  <c r="O5199" i="5"/>
  <c r="M5199" i="5"/>
  <c r="L5199" i="5"/>
  <c r="K5199" i="5"/>
  <c r="J5199" i="5"/>
  <c r="I5199" i="5"/>
  <c r="H5199" i="5"/>
  <c r="G5199" i="5"/>
  <c r="F5199" i="5"/>
  <c r="E5199" i="5"/>
  <c r="D5199" i="5"/>
  <c r="P5199" i="5" s="1"/>
  <c r="C5199" i="5"/>
  <c r="B5199" i="5"/>
  <c r="A5199" i="5"/>
  <c r="N5199" i="5" s="1"/>
  <c r="O5198" i="5"/>
  <c r="K5198" i="5"/>
  <c r="H5198" i="5"/>
  <c r="Q5198" i="5" s="1"/>
  <c r="G5198" i="5"/>
  <c r="F5198" i="5"/>
  <c r="E5198" i="5"/>
  <c r="D5198" i="5"/>
  <c r="P5198" i="5" s="1"/>
  <c r="C5198" i="5"/>
  <c r="B5198" i="5"/>
  <c r="A5198" i="5"/>
  <c r="P5197" i="5"/>
  <c r="M5197" i="5"/>
  <c r="L5197" i="5"/>
  <c r="K5197" i="5"/>
  <c r="J5197" i="5"/>
  <c r="I5197" i="5"/>
  <c r="G5197" i="5"/>
  <c r="H5197" i="5" s="1"/>
  <c r="Q5197" i="5" s="1"/>
  <c r="F5197" i="5"/>
  <c r="O5197" i="5" s="1"/>
  <c r="E5197" i="5"/>
  <c r="D5197" i="5"/>
  <c r="C5197" i="5"/>
  <c r="B5197" i="5"/>
  <c r="A5197" i="5"/>
  <c r="O5196" i="5"/>
  <c r="K5196" i="5"/>
  <c r="H5196" i="5"/>
  <c r="Q5196" i="5" s="1"/>
  <c r="G5196" i="5"/>
  <c r="F5196" i="5"/>
  <c r="E5196" i="5"/>
  <c r="D5196" i="5"/>
  <c r="P5196" i="5" s="1"/>
  <c r="C5196" i="5"/>
  <c r="B5196" i="5"/>
  <c r="A5196" i="5"/>
  <c r="Q5195" i="5"/>
  <c r="M5195" i="5"/>
  <c r="L5195" i="5"/>
  <c r="I5195" i="5"/>
  <c r="H5195" i="5"/>
  <c r="G5195" i="5"/>
  <c r="F5195" i="5"/>
  <c r="O5195" i="5" s="1"/>
  <c r="E5195" i="5"/>
  <c r="D5195" i="5"/>
  <c r="P5195" i="5" s="1"/>
  <c r="C5195" i="5"/>
  <c r="B5195" i="5"/>
  <c r="A5195" i="5"/>
  <c r="L5194" i="5"/>
  <c r="K5194" i="5"/>
  <c r="J5194" i="5"/>
  <c r="G5194" i="5"/>
  <c r="F5194" i="5"/>
  <c r="O5194" i="5" s="1"/>
  <c r="E5194" i="5"/>
  <c r="D5194" i="5"/>
  <c r="P5194" i="5" s="1"/>
  <c r="C5194" i="5"/>
  <c r="B5194" i="5"/>
  <c r="A5194" i="5"/>
  <c r="Q5193" i="5"/>
  <c r="O5193" i="5"/>
  <c r="M5193" i="5"/>
  <c r="L5193" i="5"/>
  <c r="K5193" i="5"/>
  <c r="J5193" i="5"/>
  <c r="I5193" i="5"/>
  <c r="R5193" i="5" s="1"/>
  <c r="H5193" i="5"/>
  <c r="G5193" i="5"/>
  <c r="F5193" i="5"/>
  <c r="E5193" i="5"/>
  <c r="D5193" i="5"/>
  <c r="P5193" i="5" s="1"/>
  <c r="C5193" i="5"/>
  <c r="B5193" i="5"/>
  <c r="A5193" i="5"/>
  <c r="O5192" i="5"/>
  <c r="M5192" i="5"/>
  <c r="L5192" i="5"/>
  <c r="K5192" i="5"/>
  <c r="H5192" i="5"/>
  <c r="Q5192" i="5" s="1"/>
  <c r="G5192" i="5"/>
  <c r="F5192" i="5"/>
  <c r="E5192" i="5"/>
  <c r="D5192" i="5"/>
  <c r="P5192" i="5" s="1"/>
  <c r="C5192" i="5"/>
  <c r="B5192" i="5"/>
  <c r="A5192" i="5"/>
  <c r="P5191" i="5"/>
  <c r="M5191" i="5"/>
  <c r="L5191" i="5"/>
  <c r="K5191" i="5"/>
  <c r="J5191" i="5"/>
  <c r="I5191" i="5"/>
  <c r="R5191" i="5" s="1"/>
  <c r="G5191" i="5"/>
  <c r="H5191" i="5" s="1"/>
  <c r="Q5191" i="5" s="1"/>
  <c r="F5191" i="5"/>
  <c r="O5191" i="5" s="1"/>
  <c r="E5191" i="5"/>
  <c r="D5191" i="5"/>
  <c r="C5191" i="5"/>
  <c r="B5191" i="5"/>
  <c r="A5191" i="5"/>
  <c r="P5190" i="5"/>
  <c r="O5190" i="5"/>
  <c r="I5190" i="5"/>
  <c r="H5190" i="5"/>
  <c r="Q5190" i="5" s="1"/>
  <c r="G5190" i="5"/>
  <c r="F5190" i="5"/>
  <c r="E5190" i="5"/>
  <c r="D5190" i="5"/>
  <c r="C5190" i="5"/>
  <c r="B5190" i="5"/>
  <c r="A5190" i="5"/>
  <c r="Q5189" i="5"/>
  <c r="I5189" i="5"/>
  <c r="H5189" i="5"/>
  <c r="G5189" i="5"/>
  <c r="F5189" i="5"/>
  <c r="O5189" i="5" s="1"/>
  <c r="E5189" i="5"/>
  <c r="D5189" i="5"/>
  <c r="P5189" i="5" s="1"/>
  <c r="C5189" i="5"/>
  <c r="B5189" i="5"/>
  <c r="A5189" i="5"/>
  <c r="P5188" i="5"/>
  <c r="L5188" i="5"/>
  <c r="K5188" i="5"/>
  <c r="J5188" i="5"/>
  <c r="G5188" i="5"/>
  <c r="F5188" i="5"/>
  <c r="O5188" i="5" s="1"/>
  <c r="E5188" i="5"/>
  <c r="D5188" i="5"/>
  <c r="C5188" i="5"/>
  <c r="B5188" i="5"/>
  <c r="A5188" i="5"/>
  <c r="O5187" i="5"/>
  <c r="M5187" i="5"/>
  <c r="L5187" i="5"/>
  <c r="K5187" i="5"/>
  <c r="J5187" i="5"/>
  <c r="I5187" i="5"/>
  <c r="H5187" i="5"/>
  <c r="Q5187" i="5" s="1"/>
  <c r="G5187" i="5"/>
  <c r="F5187" i="5"/>
  <c r="E5187" i="5"/>
  <c r="D5187" i="5"/>
  <c r="P5187" i="5" s="1"/>
  <c r="C5187" i="5"/>
  <c r="B5187" i="5"/>
  <c r="A5187" i="5"/>
  <c r="N5187" i="5" s="1"/>
  <c r="M5186" i="5"/>
  <c r="L5186" i="5"/>
  <c r="K5186" i="5"/>
  <c r="H5186" i="5"/>
  <c r="Q5186" i="5" s="1"/>
  <c r="G5186" i="5"/>
  <c r="F5186" i="5"/>
  <c r="O5186" i="5" s="1"/>
  <c r="E5186" i="5"/>
  <c r="D5186" i="5"/>
  <c r="P5186" i="5" s="1"/>
  <c r="C5186" i="5"/>
  <c r="B5186" i="5"/>
  <c r="A5186" i="5"/>
  <c r="R5185" i="5"/>
  <c r="Q5185" i="5"/>
  <c r="M5185" i="5"/>
  <c r="L5185" i="5"/>
  <c r="K5185" i="5"/>
  <c r="J5185" i="5"/>
  <c r="I5185" i="5"/>
  <c r="G5185" i="5"/>
  <c r="H5185" i="5" s="1"/>
  <c r="F5185" i="5"/>
  <c r="O5185" i="5" s="1"/>
  <c r="E5185" i="5"/>
  <c r="D5185" i="5"/>
  <c r="P5185" i="5" s="1"/>
  <c r="C5185" i="5"/>
  <c r="B5185" i="5"/>
  <c r="A5185" i="5"/>
  <c r="O5184" i="5"/>
  <c r="K5184" i="5"/>
  <c r="J5184" i="5"/>
  <c r="I5184" i="5"/>
  <c r="H5184" i="5"/>
  <c r="Q5184" i="5" s="1"/>
  <c r="G5184" i="5"/>
  <c r="F5184" i="5"/>
  <c r="E5184" i="5"/>
  <c r="D5184" i="5"/>
  <c r="P5184" i="5" s="1"/>
  <c r="C5184" i="5"/>
  <c r="B5184" i="5"/>
  <c r="A5184" i="5"/>
  <c r="Q5183" i="5"/>
  <c r="M5183" i="5"/>
  <c r="L5183" i="5"/>
  <c r="I5183" i="5"/>
  <c r="H5183" i="5"/>
  <c r="G5183" i="5"/>
  <c r="F5183" i="5"/>
  <c r="O5183" i="5" s="1"/>
  <c r="E5183" i="5"/>
  <c r="D5183" i="5"/>
  <c r="P5183" i="5" s="1"/>
  <c r="C5183" i="5"/>
  <c r="B5183" i="5"/>
  <c r="A5183" i="5"/>
  <c r="P5182" i="5"/>
  <c r="K5182" i="5"/>
  <c r="J5182" i="5"/>
  <c r="G5182" i="5"/>
  <c r="F5182" i="5"/>
  <c r="O5182" i="5" s="1"/>
  <c r="E5182" i="5"/>
  <c r="D5182" i="5"/>
  <c r="C5182" i="5"/>
  <c r="B5182" i="5"/>
  <c r="A5182" i="5"/>
  <c r="Q5181" i="5"/>
  <c r="O5181" i="5"/>
  <c r="M5181" i="5"/>
  <c r="L5181" i="5"/>
  <c r="K5181" i="5"/>
  <c r="J5181" i="5"/>
  <c r="I5181" i="5"/>
  <c r="R5181" i="5" s="1"/>
  <c r="H5181" i="5"/>
  <c r="G5181" i="5"/>
  <c r="F5181" i="5"/>
  <c r="E5181" i="5"/>
  <c r="D5181" i="5"/>
  <c r="P5181" i="5" s="1"/>
  <c r="C5181" i="5"/>
  <c r="B5181" i="5"/>
  <c r="N5181" i="5" s="1"/>
  <c r="A5181" i="5"/>
  <c r="K5180" i="5"/>
  <c r="H5180" i="5"/>
  <c r="Q5180" i="5" s="1"/>
  <c r="G5180" i="5"/>
  <c r="F5180" i="5"/>
  <c r="O5180" i="5" s="1"/>
  <c r="E5180" i="5"/>
  <c r="D5180" i="5"/>
  <c r="P5180" i="5" s="1"/>
  <c r="C5180" i="5"/>
  <c r="B5180" i="5"/>
  <c r="A5180" i="5"/>
  <c r="P5179" i="5"/>
  <c r="M5179" i="5"/>
  <c r="L5179" i="5"/>
  <c r="K5179" i="5"/>
  <c r="J5179" i="5"/>
  <c r="R5179" i="5" s="1"/>
  <c r="I5179" i="5"/>
  <c r="G5179" i="5"/>
  <c r="H5179" i="5" s="1"/>
  <c r="Q5179" i="5" s="1"/>
  <c r="F5179" i="5"/>
  <c r="O5179" i="5" s="1"/>
  <c r="E5179" i="5"/>
  <c r="D5179" i="5"/>
  <c r="C5179" i="5"/>
  <c r="B5179" i="5"/>
  <c r="A5179" i="5"/>
  <c r="O5178" i="5"/>
  <c r="G5178" i="5"/>
  <c r="F5178" i="5"/>
  <c r="E5178" i="5"/>
  <c r="D5178" i="5"/>
  <c r="P5178" i="5" s="1"/>
  <c r="C5178" i="5"/>
  <c r="B5178" i="5"/>
  <c r="A5178" i="5"/>
  <c r="Q5177" i="5"/>
  <c r="M5177" i="5"/>
  <c r="L5177" i="5"/>
  <c r="I5177" i="5"/>
  <c r="H5177" i="5"/>
  <c r="G5177" i="5"/>
  <c r="F5177" i="5"/>
  <c r="O5177" i="5" s="1"/>
  <c r="E5177" i="5"/>
  <c r="D5177" i="5"/>
  <c r="P5177" i="5" s="1"/>
  <c r="C5177" i="5"/>
  <c r="B5177" i="5"/>
  <c r="A5177" i="5"/>
  <c r="L5176" i="5"/>
  <c r="K5176" i="5"/>
  <c r="J5176" i="5"/>
  <c r="G5176" i="5"/>
  <c r="F5176" i="5"/>
  <c r="O5176" i="5" s="1"/>
  <c r="E5176" i="5"/>
  <c r="D5176" i="5"/>
  <c r="P5176" i="5" s="1"/>
  <c r="C5176" i="5"/>
  <c r="B5176" i="5"/>
  <c r="A5176" i="5"/>
  <c r="Q5175" i="5"/>
  <c r="O5175" i="5"/>
  <c r="M5175" i="5"/>
  <c r="L5175" i="5"/>
  <c r="K5175" i="5"/>
  <c r="J5175" i="5"/>
  <c r="I5175" i="5"/>
  <c r="R5175" i="5" s="1"/>
  <c r="H5175" i="5"/>
  <c r="G5175" i="5"/>
  <c r="F5175" i="5"/>
  <c r="E5175" i="5"/>
  <c r="D5175" i="5"/>
  <c r="P5175" i="5" s="1"/>
  <c r="C5175" i="5"/>
  <c r="B5175" i="5"/>
  <c r="A5175" i="5"/>
  <c r="O5174" i="5"/>
  <c r="M5174" i="5"/>
  <c r="L5174" i="5"/>
  <c r="K5174" i="5"/>
  <c r="H5174" i="5"/>
  <c r="Q5174" i="5" s="1"/>
  <c r="G5174" i="5"/>
  <c r="F5174" i="5"/>
  <c r="E5174" i="5"/>
  <c r="D5174" i="5"/>
  <c r="P5174" i="5" s="1"/>
  <c r="C5174" i="5"/>
  <c r="B5174" i="5"/>
  <c r="A5174" i="5"/>
  <c r="R5173" i="5"/>
  <c r="Q5173" i="5"/>
  <c r="P5173" i="5"/>
  <c r="M5173" i="5"/>
  <c r="L5173" i="5"/>
  <c r="K5173" i="5"/>
  <c r="J5173" i="5"/>
  <c r="I5173" i="5"/>
  <c r="G5173" i="5"/>
  <c r="H5173" i="5" s="1"/>
  <c r="F5173" i="5"/>
  <c r="O5173" i="5" s="1"/>
  <c r="E5173" i="5"/>
  <c r="D5173" i="5"/>
  <c r="C5173" i="5"/>
  <c r="B5173" i="5"/>
  <c r="A5173" i="5"/>
  <c r="O5172" i="5"/>
  <c r="I5172" i="5"/>
  <c r="H5172" i="5"/>
  <c r="Q5172" i="5" s="1"/>
  <c r="G5172" i="5"/>
  <c r="F5172" i="5"/>
  <c r="E5172" i="5"/>
  <c r="D5172" i="5"/>
  <c r="P5172" i="5" s="1"/>
  <c r="C5172" i="5"/>
  <c r="B5172" i="5"/>
  <c r="A5172" i="5"/>
  <c r="Q5171" i="5"/>
  <c r="I5171" i="5"/>
  <c r="H5171" i="5"/>
  <c r="G5171" i="5"/>
  <c r="F5171" i="5"/>
  <c r="O5171" i="5" s="1"/>
  <c r="E5171" i="5"/>
  <c r="D5171" i="5"/>
  <c r="P5171" i="5" s="1"/>
  <c r="C5171" i="5"/>
  <c r="B5171" i="5"/>
  <c r="A5171" i="5"/>
  <c r="O5170" i="5"/>
  <c r="L5170" i="5"/>
  <c r="K5170" i="5"/>
  <c r="J5170" i="5"/>
  <c r="G5170" i="5"/>
  <c r="F5170" i="5"/>
  <c r="E5170" i="5"/>
  <c r="D5170" i="5"/>
  <c r="P5170" i="5" s="1"/>
  <c r="C5170" i="5"/>
  <c r="B5170" i="5"/>
  <c r="A5170" i="5"/>
  <c r="O5169" i="5"/>
  <c r="M5169" i="5"/>
  <c r="L5169" i="5"/>
  <c r="K5169" i="5"/>
  <c r="J5169" i="5"/>
  <c r="I5169" i="5"/>
  <c r="H5169" i="5"/>
  <c r="Q5169" i="5" s="1"/>
  <c r="G5169" i="5"/>
  <c r="F5169" i="5"/>
  <c r="E5169" i="5"/>
  <c r="D5169" i="5"/>
  <c r="P5169" i="5" s="1"/>
  <c r="C5169" i="5"/>
  <c r="B5169" i="5"/>
  <c r="A5169" i="5"/>
  <c r="N5169" i="5" s="1"/>
  <c r="O5168" i="5"/>
  <c r="M5168" i="5"/>
  <c r="L5168" i="5"/>
  <c r="K5168" i="5"/>
  <c r="H5168" i="5"/>
  <c r="Q5168" i="5" s="1"/>
  <c r="G5168" i="5"/>
  <c r="F5168" i="5"/>
  <c r="E5168" i="5"/>
  <c r="D5168" i="5"/>
  <c r="P5168" i="5" s="1"/>
  <c r="C5168" i="5"/>
  <c r="B5168" i="5"/>
  <c r="A5168" i="5"/>
  <c r="Q5167" i="5"/>
  <c r="M5167" i="5"/>
  <c r="L5167" i="5"/>
  <c r="K5167" i="5"/>
  <c r="J5167" i="5"/>
  <c r="R5167" i="5" s="1"/>
  <c r="I5167" i="5"/>
  <c r="G5167" i="5"/>
  <c r="H5167" i="5" s="1"/>
  <c r="F5167" i="5"/>
  <c r="O5167" i="5" s="1"/>
  <c r="E5167" i="5"/>
  <c r="D5167" i="5"/>
  <c r="P5167" i="5" s="1"/>
  <c r="C5167" i="5"/>
  <c r="B5167" i="5"/>
  <c r="A5167" i="5"/>
  <c r="O5166" i="5"/>
  <c r="K5166" i="5"/>
  <c r="J5166" i="5"/>
  <c r="I5166" i="5"/>
  <c r="H5166" i="5"/>
  <c r="Q5166" i="5" s="1"/>
  <c r="G5166" i="5"/>
  <c r="F5166" i="5"/>
  <c r="E5166" i="5"/>
  <c r="D5166" i="5"/>
  <c r="P5166" i="5" s="1"/>
  <c r="C5166" i="5"/>
  <c r="B5166" i="5"/>
  <c r="A5166" i="5"/>
  <c r="M5165" i="5"/>
  <c r="L5165" i="5"/>
  <c r="I5165" i="5"/>
  <c r="H5165" i="5"/>
  <c r="Q5165" i="5" s="1"/>
  <c r="G5165" i="5"/>
  <c r="F5165" i="5"/>
  <c r="O5165" i="5" s="1"/>
  <c r="E5165" i="5"/>
  <c r="D5165" i="5"/>
  <c r="P5165" i="5" s="1"/>
  <c r="C5165" i="5"/>
  <c r="B5165" i="5"/>
  <c r="A5165" i="5"/>
  <c r="P5164" i="5"/>
  <c r="K5164" i="5"/>
  <c r="J5164" i="5"/>
  <c r="G5164" i="5"/>
  <c r="F5164" i="5"/>
  <c r="O5164" i="5" s="1"/>
  <c r="E5164" i="5"/>
  <c r="D5164" i="5"/>
  <c r="C5164" i="5"/>
  <c r="B5164" i="5"/>
  <c r="A5164" i="5"/>
  <c r="O5163" i="5"/>
  <c r="M5163" i="5"/>
  <c r="L5163" i="5"/>
  <c r="K5163" i="5"/>
  <c r="J5163" i="5"/>
  <c r="I5163" i="5"/>
  <c r="R5163" i="5" s="1"/>
  <c r="H5163" i="5"/>
  <c r="Q5163" i="5" s="1"/>
  <c r="G5163" i="5"/>
  <c r="F5163" i="5"/>
  <c r="E5163" i="5"/>
  <c r="D5163" i="5"/>
  <c r="P5163" i="5" s="1"/>
  <c r="C5163" i="5"/>
  <c r="B5163" i="5"/>
  <c r="N5163" i="5" s="1"/>
  <c r="A5163" i="5"/>
  <c r="O5162" i="5"/>
  <c r="G5162" i="5"/>
  <c r="F5162" i="5"/>
  <c r="E5162" i="5"/>
  <c r="D5162" i="5"/>
  <c r="P5162" i="5" s="1"/>
  <c r="C5162" i="5"/>
  <c r="B5162" i="5"/>
  <c r="A5162" i="5"/>
  <c r="Q5161" i="5"/>
  <c r="P5161" i="5"/>
  <c r="M5161" i="5"/>
  <c r="L5161" i="5"/>
  <c r="K5161" i="5"/>
  <c r="J5161" i="5"/>
  <c r="I5161" i="5"/>
  <c r="G5161" i="5"/>
  <c r="H5161" i="5" s="1"/>
  <c r="F5161" i="5"/>
  <c r="O5161" i="5" s="1"/>
  <c r="E5161" i="5"/>
  <c r="D5161" i="5"/>
  <c r="C5161" i="5"/>
  <c r="B5161" i="5"/>
  <c r="A5161" i="5"/>
  <c r="O5160" i="5"/>
  <c r="G5160" i="5"/>
  <c r="F5160" i="5"/>
  <c r="E5160" i="5"/>
  <c r="D5160" i="5"/>
  <c r="P5160" i="5" s="1"/>
  <c r="C5160" i="5"/>
  <c r="B5160" i="5"/>
  <c r="A5160" i="5"/>
  <c r="Q5159" i="5"/>
  <c r="M5159" i="5"/>
  <c r="L5159" i="5"/>
  <c r="I5159" i="5"/>
  <c r="H5159" i="5"/>
  <c r="G5159" i="5"/>
  <c r="F5159" i="5"/>
  <c r="O5159" i="5" s="1"/>
  <c r="E5159" i="5"/>
  <c r="D5159" i="5"/>
  <c r="P5159" i="5" s="1"/>
  <c r="C5159" i="5"/>
  <c r="B5159" i="5"/>
  <c r="A5159" i="5"/>
  <c r="L5158" i="5"/>
  <c r="K5158" i="5"/>
  <c r="J5158" i="5"/>
  <c r="G5158" i="5"/>
  <c r="F5158" i="5"/>
  <c r="O5158" i="5" s="1"/>
  <c r="E5158" i="5"/>
  <c r="D5158" i="5"/>
  <c r="P5158" i="5" s="1"/>
  <c r="C5158" i="5"/>
  <c r="B5158" i="5"/>
  <c r="A5158" i="5"/>
  <c r="Q5157" i="5"/>
  <c r="O5157" i="5"/>
  <c r="M5157" i="5"/>
  <c r="L5157" i="5"/>
  <c r="K5157" i="5"/>
  <c r="J5157" i="5"/>
  <c r="I5157" i="5"/>
  <c r="H5157" i="5"/>
  <c r="G5157" i="5"/>
  <c r="F5157" i="5"/>
  <c r="E5157" i="5"/>
  <c r="D5157" i="5"/>
  <c r="P5157" i="5" s="1"/>
  <c r="C5157" i="5"/>
  <c r="B5157" i="5"/>
  <c r="A5157" i="5"/>
  <c r="O5156" i="5"/>
  <c r="M5156" i="5"/>
  <c r="L5156" i="5"/>
  <c r="K5156" i="5"/>
  <c r="H5156" i="5"/>
  <c r="Q5156" i="5" s="1"/>
  <c r="G5156" i="5"/>
  <c r="F5156" i="5"/>
  <c r="E5156" i="5"/>
  <c r="D5156" i="5"/>
  <c r="P5156" i="5" s="1"/>
  <c r="C5156" i="5"/>
  <c r="B5156" i="5"/>
  <c r="A5156" i="5"/>
  <c r="P5155" i="5"/>
  <c r="M5155" i="5"/>
  <c r="L5155" i="5"/>
  <c r="K5155" i="5"/>
  <c r="J5155" i="5"/>
  <c r="I5155" i="5"/>
  <c r="R5155" i="5" s="1"/>
  <c r="G5155" i="5"/>
  <c r="H5155" i="5" s="1"/>
  <c r="Q5155" i="5" s="1"/>
  <c r="F5155" i="5"/>
  <c r="O5155" i="5" s="1"/>
  <c r="E5155" i="5"/>
  <c r="D5155" i="5"/>
  <c r="C5155" i="5"/>
  <c r="B5155" i="5"/>
  <c r="A5155" i="5"/>
  <c r="P5154" i="5"/>
  <c r="O5154" i="5"/>
  <c r="I5154" i="5"/>
  <c r="H5154" i="5"/>
  <c r="Q5154" i="5" s="1"/>
  <c r="G5154" i="5"/>
  <c r="F5154" i="5"/>
  <c r="E5154" i="5"/>
  <c r="D5154" i="5"/>
  <c r="C5154" i="5"/>
  <c r="B5154" i="5"/>
  <c r="A5154" i="5"/>
  <c r="G5153" i="5"/>
  <c r="F5153" i="5"/>
  <c r="O5153" i="5" s="1"/>
  <c r="E5153" i="5"/>
  <c r="D5153" i="5"/>
  <c r="P5153" i="5" s="1"/>
  <c r="C5153" i="5"/>
  <c r="B5153" i="5"/>
  <c r="A5153" i="5"/>
  <c r="O5152" i="5"/>
  <c r="L5152" i="5"/>
  <c r="K5152" i="5"/>
  <c r="J5152" i="5"/>
  <c r="G5152" i="5"/>
  <c r="F5152" i="5"/>
  <c r="E5152" i="5"/>
  <c r="D5152" i="5"/>
  <c r="P5152" i="5" s="1"/>
  <c r="C5152" i="5"/>
  <c r="B5152" i="5"/>
  <c r="A5152" i="5"/>
  <c r="O5151" i="5"/>
  <c r="M5151" i="5"/>
  <c r="L5151" i="5"/>
  <c r="K5151" i="5"/>
  <c r="J5151" i="5"/>
  <c r="I5151" i="5"/>
  <c r="H5151" i="5"/>
  <c r="Q5151" i="5" s="1"/>
  <c r="G5151" i="5"/>
  <c r="F5151" i="5"/>
  <c r="E5151" i="5"/>
  <c r="D5151" i="5"/>
  <c r="P5151" i="5" s="1"/>
  <c r="C5151" i="5"/>
  <c r="B5151" i="5"/>
  <c r="A5151" i="5"/>
  <c r="N5151" i="5" s="1"/>
  <c r="O5150" i="5"/>
  <c r="M5150" i="5"/>
  <c r="L5150" i="5"/>
  <c r="K5150" i="5"/>
  <c r="H5150" i="5"/>
  <c r="Q5150" i="5" s="1"/>
  <c r="G5150" i="5"/>
  <c r="F5150" i="5"/>
  <c r="E5150" i="5"/>
  <c r="D5150" i="5"/>
  <c r="P5150" i="5" s="1"/>
  <c r="C5150" i="5"/>
  <c r="B5150" i="5"/>
  <c r="A5150" i="5"/>
  <c r="R5149" i="5"/>
  <c r="Q5149" i="5"/>
  <c r="M5149" i="5"/>
  <c r="L5149" i="5"/>
  <c r="K5149" i="5"/>
  <c r="J5149" i="5"/>
  <c r="I5149" i="5"/>
  <c r="G5149" i="5"/>
  <c r="H5149" i="5" s="1"/>
  <c r="F5149" i="5"/>
  <c r="O5149" i="5" s="1"/>
  <c r="E5149" i="5"/>
  <c r="D5149" i="5"/>
  <c r="P5149" i="5" s="1"/>
  <c r="C5149" i="5"/>
  <c r="B5149" i="5"/>
  <c r="A5149" i="5"/>
  <c r="O5148" i="5"/>
  <c r="K5148" i="5"/>
  <c r="J5148" i="5"/>
  <c r="I5148" i="5"/>
  <c r="H5148" i="5"/>
  <c r="Q5148" i="5" s="1"/>
  <c r="G5148" i="5"/>
  <c r="F5148" i="5"/>
  <c r="E5148" i="5"/>
  <c r="D5148" i="5"/>
  <c r="P5148" i="5" s="1"/>
  <c r="C5148" i="5"/>
  <c r="B5148" i="5"/>
  <c r="A5148" i="5"/>
  <c r="M5147" i="5"/>
  <c r="L5147" i="5"/>
  <c r="I5147" i="5"/>
  <c r="H5147" i="5"/>
  <c r="Q5147" i="5" s="1"/>
  <c r="G5147" i="5"/>
  <c r="F5147" i="5"/>
  <c r="O5147" i="5" s="1"/>
  <c r="E5147" i="5"/>
  <c r="D5147" i="5"/>
  <c r="P5147" i="5" s="1"/>
  <c r="C5147" i="5"/>
  <c r="B5147" i="5"/>
  <c r="A5147" i="5"/>
  <c r="P5146" i="5"/>
  <c r="K5146" i="5"/>
  <c r="J5146" i="5"/>
  <c r="G5146" i="5"/>
  <c r="F5146" i="5"/>
  <c r="O5146" i="5" s="1"/>
  <c r="E5146" i="5"/>
  <c r="D5146" i="5"/>
  <c r="C5146" i="5"/>
  <c r="B5146" i="5"/>
  <c r="A5146" i="5"/>
  <c r="O5145" i="5"/>
  <c r="M5145" i="5"/>
  <c r="L5145" i="5"/>
  <c r="K5145" i="5"/>
  <c r="J5145" i="5"/>
  <c r="I5145" i="5"/>
  <c r="R5145" i="5" s="1"/>
  <c r="H5145" i="5"/>
  <c r="Q5145" i="5" s="1"/>
  <c r="G5145" i="5"/>
  <c r="F5145" i="5"/>
  <c r="E5145" i="5"/>
  <c r="D5145" i="5"/>
  <c r="P5145" i="5" s="1"/>
  <c r="C5145" i="5"/>
  <c r="B5145" i="5"/>
  <c r="N5145" i="5" s="1"/>
  <c r="A5145" i="5"/>
  <c r="G5144" i="5"/>
  <c r="F5144" i="5"/>
  <c r="O5144" i="5" s="1"/>
  <c r="E5144" i="5"/>
  <c r="D5144" i="5"/>
  <c r="P5144" i="5" s="1"/>
  <c r="C5144" i="5"/>
  <c r="B5144" i="5"/>
  <c r="A5144" i="5"/>
  <c r="P5143" i="5"/>
  <c r="M5143" i="5"/>
  <c r="L5143" i="5"/>
  <c r="K5143" i="5"/>
  <c r="J5143" i="5"/>
  <c r="I5143" i="5"/>
  <c r="G5143" i="5"/>
  <c r="H5143" i="5" s="1"/>
  <c r="Q5143" i="5" s="1"/>
  <c r="F5143" i="5"/>
  <c r="O5143" i="5" s="1"/>
  <c r="E5143" i="5"/>
  <c r="D5143" i="5"/>
  <c r="C5143" i="5"/>
  <c r="B5143" i="5"/>
  <c r="A5143" i="5"/>
  <c r="O5142" i="5"/>
  <c r="K5142" i="5"/>
  <c r="G5142" i="5"/>
  <c r="F5142" i="5"/>
  <c r="E5142" i="5"/>
  <c r="D5142" i="5"/>
  <c r="P5142" i="5" s="1"/>
  <c r="C5142" i="5"/>
  <c r="B5142" i="5"/>
  <c r="A5142" i="5"/>
  <c r="Q5141" i="5"/>
  <c r="M5141" i="5"/>
  <c r="L5141" i="5"/>
  <c r="I5141" i="5"/>
  <c r="H5141" i="5"/>
  <c r="G5141" i="5"/>
  <c r="F5141" i="5"/>
  <c r="O5141" i="5" s="1"/>
  <c r="E5141" i="5"/>
  <c r="D5141" i="5"/>
  <c r="P5141" i="5" s="1"/>
  <c r="C5141" i="5"/>
  <c r="B5141" i="5"/>
  <c r="A5141" i="5"/>
  <c r="L5140" i="5"/>
  <c r="K5140" i="5"/>
  <c r="J5140" i="5"/>
  <c r="G5140" i="5"/>
  <c r="F5140" i="5"/>
  <c r="O5140" i="5" s="1"/>
  <c r="E5140" i="5"/>
  <c r="D5140" i="5"/>
  <c r="P5140" i="5" s="1"/>
  <c r="C5140" i="5"/>
  <c r="B5140" i="5"/>
  <c r="A5140" i="5"/>
  <c r="Q5139" i="5"/>
  <c r="P5139" i="5"/>
  <c r="O5139" i="5"/>
  <c r="M5139" i="5"/>
  <c r="L5139" i="5"/>
  <c r="K5139" i="5"/>
  <c r="J5139" i="5"/>
  <c r="I5139" i="5"/>
  <c r="H5139" i="5"/>
  <c r="G5139" i="5"/>
  <c r="F5139" i="5"/>
  <c r="E5139" i="5"/>
  <c r="D5139" i="5"/>
  <c r="C5139" i="5"/>
  <c r="B5139" i="5"/>
  <c r="A5139" i="5"/>
  <c r="O5138" i="5"/>
  <c r="M5138" i="5"/>
  <c r="L5138" i="5"/>
  <c r="K5138" i="5"/>
  <c r="H5138" i="5"/>
  <c r="Q5138" i="5" s="1"/>
  <c r="G5138" i="5"/>
  <c r="F5138" i="5"/>
  <c r="E5138" i="5"/>
  <c r="D5138" i="5"/>
  <c r="P5138" i="5" s="1"/>
  <c r="C5138" i="5"/>
  <c r="B5138" i="5"/>
  <c r="A5138" i="5"/>
  <c r="P5137" i="5"/>
  <c r="M5137" i="5"/>
  <c r="L5137" i="5"/>
  <c r="K5137" i="5"/>
  <c r="J5137" i="5"/>
  <c r="R5137" i="5" s="1"/>
  <c r="I5137" i="5"/>
  <c r="G5137" i="5"/>
  <c r="H5137" i="5" s="1"/>
  <c r="Q5137" i="5" s="1"/>
  <c r="F5137" i="5"/>
  <c r="O5137" i="5" s="1"/>
  <c r="E5137" i="5"/>
  <c r="D5137" i="5"/>
  <c r="C5137" i="5"/>
  <c r="B5137" i="5"/>
  <c r="A5137" i="5"/>
  <c r="N5137" i="5" s="1"/>
  <c r="P5136" i="5"/>
  <c r="O5136" i="5"/>
  <c r="H5136" i="5"/>
  <c r="Q5136" i="5" s="1"/>
  <c r="G5136" i="5"/>
  <c r="F5136" i="5"/>
  <c r="E5136" i="5"/>
  <c r="D5136" i="5"/>
  <c r="C5136" i="5"/>
  <c r="B5136" i="5"/>
  <c r="A5136" i="5"/>
  <c r="G5135" i="5"/>
  <c r="F5135" i="5"/>
  <c r="O5135" i="5" s="1"/>
  <c r="E5135" i="5"/>
  <c r="D5135" i="5"/>
  <c r="P5135" i="5" s="1"/>
  <c r="C5135" i="5"/>
  <c r="B5135" i="5"/>
  <c r="A5135" i="5"/>
  <c r="L5134" i="5"/>
  <c r="K5134" i="5"/>
  <c r="J5134" i="5"/>
  <c r="G5134" i="5"/>
  <c r="F5134" i="5"/>
  <c r="O5134" i="5" s="1"/>
  <c r="E5134" i="5"/>
  <c r="D5134" i="5"/>
  <c r="P5134" i="5" s="1"/>
  <c r="C5134" i="5"/>
  <c r="B5134" i="5"/>
  <c r="A5134" i="5"/>
  <c r="Q5133" i="5"/>
  <c r="O5133" i="5"/>
  <c r="M5133" i="5"/>
  <c r="L5133" i="5"/>
  <c r="K5133" i="5"/>
  <c r="J5133" i="5"/>
  <c r="I5133" i="5"/>
  <c r="H5133" i="5"/>
  <c r="G5133" i="5"/>
  <c r="F5133" i="5"/>
  <c r="E5133" i="5"/>
  <c r="D5133" i="5"/>
  <c r="P5133" i="5" s="1"/>
  <c r="C5133" i="5"/>
  <c r="B5133" i="5"/>
  <c r="A5133" i="5"/>
  <c r="N5133" i="5" s="1"/>
  <c r="M5132" i="5"/>
  <c r="L5132" i="5"/>
  <c r="K5132" i="5"/>
  <c r="H5132" i="5"/>
  <c r="Q5132" i="5" s="1"/>
  <c r="G5132" i="5"/>
  <c r="F5132" i="5"/>
  <c r="O5132" i="5" s="1"/>
  <c r="E5132" i="5"/>
  <c r="D5132" i="5"/>
  <c r="P5132" i="5" s="1"/>
  <c r="C5132" i="5"/>
  <c r="B5132" i="5"/>
  <c r="A5132" i="5"/>
  <c r="Q5131" i="5"/>
  <c r="M5131" i="5"/>
  <c r="L5131" i="5"/>
  <c r="K5131" i="5"/>
  <c r="J5131" i="5"/>
  <c r="R5131" i="5" s="1"/>
  <c r="I5131" i="5"/>
  <c r="G5131" i="5"/>
  <c r="H5131" i="5" s="1"/>
  <c r="F5131" i="5"/>
  <c r="O5131" i="5" s="1"/>
  <c r="E5131" i="5"/>
  <c r="D5131" i="5"/>
  <c r="P5131" i="5" s="1"/>
  <c r="C5131" i="5"/>
  <c r="B5131" i="5"/>
  <c r="A5131" i="5"/>
  <c r="O5130" i="5"/>
  <c r="K5130" i="5"/>
  <c r="J5130" i="5"/>
  <c r="I5130" i="5"/>
  <c r="H5130" i="5"/>
  <c r="Q5130" i="5" s="1"/>
  <c r="G5130" i="5"/>
  <c r="F5130" i="5"/>
  <c r="E5130" i="5"/>
  <c r="D5130" i="5"/>
  <c r="P5130" i="5" s="1"/>
  <c r="C5130" i="5"/>
  <c r="B5130" i="5"/>
  <c r="A5130" i="5"/>
  <c r="M5129" i="5"/>
  <c r="L5129" i="5"/>
  <c r="I5129" i="5"/>
  <c r="H5129" i="5"/>
  <c r="Q5129" i="5" s="1"/>
  <c r="G5129" i="5"/>
  <c r="F5129" i="5"/>
  <c r="O5129" i="5" s="1"/>
  <c r="E5129" i="5"/>
  <c r="D5129" i="5"/>
  <c r="P5129" i="5" s="1"/>
  <c r="C5129" i="5"/>
  <c r="B5129" i="5"/>
  <c r="A5129" i="5"/>
  <c r="P5128" i="5"/>
  <c r="J5128" i="5"/>
  <c r="G5128" i="5"/>
  <c r="F5128" i="5"/>
  <c r="O5128" i="5" s="1"/>
  <c r="E5128" i="5"/>
  <c r="D5128" i="5"/>
  <c r="C5128" i="5"/>
  <c r="B5128" i="5"/>
  <c r="A5128" i="5"/>
  <c r="Q5127" i="5"/>
  <c r="O5127" i="5"/>
  <c r="M5127" i="5"/>
  <c r="L5127" i="5"/>
  <c r="K5127" i="5"/>
  <c r="J5127" i="5"/>
  <c r="I5127" i="5"/>
  <c r="R5127" i="5" s="1"/>
  <c r="H5127" i="5"/>
  <c r="G5127" i="5"/>
  <c r="F5127" i="5"/>
  <c r="E5127" i="5"/>
  <c r="D5127" i="5"/>
  <c r="P5127" i="5" s="1"/>
  <c r="C5127" i="5"/>
  <c r="B5127" i="5"/>
  <c r="N5127" i="5" s="1"/>
  <c r="A5127" i="5"/>
  <c r="K5126" i="5"/>
  <c r="G5126" i="5"/>
  <c r="F5126" i="5"/>
  <c r="O5126" i="5" s="1"/>
  <c r="E5126" i="5"/>
  <c r="D5126" i="5"/>
  <c r="P5126" i="5" s="1"/>
  <c r="C5126" i="5"/>
  <c r="B5126" i="5"/>
  <c r="A5126" i="5"/>
  <c r="Q5125" i="5"/>
  <c r="P5125" i="5"/>
  <c r="M5125" i="5"/>
  <c r="L5125" i="5"/>
  <c r="K5125" i="5"/>
  <c r="J5125" i="5"/>
  <c r="I5125" i="5"/>
  <c r="G5125" i="5"/>
  <c r="H5125" i="5" s="1"/>
  <c r="F5125" i="5"/>
  <c r="O5125" i="5" s="1"/>
  <c r="E5125" i="5"/>
  <c r="D5125" i="5"/>
  <c r="C5125" i="5"/>
  <c r="B5125" i="5"/>
  <c r="A5125" i="5"/>
  <c r="O5124" i="5"/>
  <c r="G5124" i="5"/>
  <c r="F5124" i="5"/>
  <c r="E5124" i="5"/>
  <c r="D5124" i="5"/>
  <c r="P5124" i="5" s="1"/>
  <c r="C5124" i="5"/>
  <c r="B5124" i="5"/>
  <c r="A5124" i="5"/>
  <c r="Q5123" i="5"/>
  <c r="M5123" i="5"/>
  <c r="L5123" i="5"/>
  <c r="I5123" i="5"/>
  <c r="H5123" i="5"/>
  <c r="G5123" i="5"/>
  <c r="F5123" i="5"/>
  <c r="O5123" i="5" s="1"/>
  <c r="E5123" i="5"/>
  <c r="D5123" i="5"/>
  <c r="P5123" i="5" s="1"/>
  <c r="C5123" i="5"/>
  <c r="B5123" i="5"/>
  <c r="A5123" i="5"/>
  <c r="L5122" i="5"/>
  <c r="K5122" i="5"/>
  <c r="J5122" i="5"/>
  <c r="G5122" i="5"/>
  <c r="F5122" i="5"/>
  <c r="O5122" i="5" s="1"/>
  <c r="E5122" i="5"/>
  <c r="D5122" i="5"/>
  <c r="P5122" i="5" s="1"/>
  <c r="C5122" i="5"/>
  <c r="B5122" i="5"/>
  <c r="A5122" i="5"/>
  <c r="Q5121" i="5"/>
  <c r="P5121" i="5"/>
  <c r="O5121" i="5"/>
  <c r="M5121" i="5"/>
  <c r="L5121" i="5"/>
  <c r="K5121" i="5"/>
  <c r="J5121" i="5"/>
  <c r="I5121" i="5"/>
  <c r="H5121" i="5"/>
  <c r="G5121" i="5"/>
  <c r="F5121" i="5"/>
  <c r="E5121" i="5"/>
  <c r="D5121" i="5"/>
  <c r="C5121" i="5"/>
  <c r="B5121" i="5"/>
  <c r="A5121" i="5"/>
  <c r="O5120" i="5"/>
  <c r="M5120" i="5"/>
  <c r="L5120" i="5"/>
  <c r="K5120" i="5"/>
  <c r="H5120" i="5"/>
  <c r="Q5120" i="5" s="1"/>
  <c r="G5120" i="5"/>
  <c r="F5120" i="5"/>
  <c r="E5120" i="5"/>
  <c r="D5120" i="5"/>
  <c r="P5120" i="5" s="1"/>
  <c r="C5120" i="5"/>
  <c r="B5120" i="5"/>
  <c r="A5120" i="5"/>
  <c r="Q5119" i="5"/>
  <c r="P5119" i="5"/>
  <c r="M5119" i="5"/>
  <c r="L5119" i="5"/>
  <c r="K5119" i="5"/>
  <c r="J5119" i="5"/>
  <c r="R5119" i="5" s="1"/>
  <c r="I5119" i="5"/>
  <c r="G5119" i="5"/>
  <c r="H5119" i="5" s="1"/>
  <c r="F5119" i="5"/>
  <c r="O5119" i="5" s="1"/>
  <c r="E5119" i="5"/>
  <c r="D5119" i="5"/>
  <c r="C5119" i="5"/>
  <c r="B5119" i="5"/>
  <c r="A5119" i="5"/>
  <c r="O5118" i="5"/>
  <c r="H5118" i="5"/>
  <c r="Q5118" i="5" s="1"/>
  <c r="G5118" i="5"/>
  <c r="F5118" i="5"/>
  <c r="E5118" i="5"/>
  <c r="D5118" i="5"/>
  <c r="P5118" i="5" s="1"/>
  <c r="C5118" i="5"/>
  <c r="B5118" i="5"/>
  <c r="A5118" i="5"/>
  <c r="I5117" i="5"/>
  <c r="G5117" i="5"/>
  <c r="F5117" i="5"/>
  <c r="O5117" i="5" s="1"/>
  <c r="E5117" i="5"/>
  <c r="D5117" i="5"/>
  <c r="P5117" i="5" s="1"/>
  <c r="C5117" i="5"/>
  <c r="B5117" i="5"/>
  <c r="A5117" i="5"/>
  <c r="O5116" i="5"/>
  <c r="L5116" i="5"/>
  <c r="K5116" i="5"/>
  <c r="J5116" i="5"/>
  <c r="G5116" i="5"/>
  <c r="F5116" i="5"/>
  <c r="E5116" i="5"/>
  <c r="D5116" i="5"/>
  <c r="P5116" i="5" s="1"/>
  <c r="C5116" i="5"/>
  <c r="B5116" i="5"/>
  <c r="A5116" i="5"/>
  <c r="Q5115" i="5"/>
  <c r="O5115" i="5"/>
  <c r="M5115" i="5"/>
  <c r="L5115" i="5"/>
  <c r="K5115" i="5"/>
  <c r="J5115" i="5"/>
  <c r="I5115" i="5"/>
  <c r="R5115" i="5" s="1"/>
  <c r="H5115" i="5"/>
  <c r="G5115" i="5"/>
  <c r="F5115" i="5"/>
  <c r="E5115" i="5"/>
  <c r="D5115" i="5"/>
  <c r="P5115" i="5" s="1"/>
  <c r="C5115" i="5"/>
  <c r="B5115" i="5"/>
  <c r="N5115" i="5" s="1"/>
  <c r="A5115" i="5"/>
  <c r="M5114" i="5"/>
  <c r="L5114" i="5"/>
  <c r="K5114" i="5"/>
  <c r="H5114" i="5"/>
  <c r="Q5114" i="5" s="1"/>
  <c r="G5114" i="5"/>
  <c r="F5114" i="5"/>
  <c r="O5114" i="5" s="1"/>
  <c r="E5114" i="5"/>
  <c r="D5114" i="5"/>
  <c r="P5114" i="5" s="1"/>
  <c r="C5114" i="5"/>
  <c r="B5114" i="5"/>
  <c r="A5114" i="5"/>
  <c r="Q5113" i="5"/>
  <c r="M5113" i="5"/>
  <c r="L5113" i="5"/>
  <c r="K5113" i="5"/>
  <c r="J5113" i="5"/>
  <c r="R5113" i="5" s="1"/>
  <c r="I5113" i="5"/>
  <c r="G5113" i="5"/>
  <c r="H5113" i="5" s="1"/>
  <c r="F5113" i="5"/>
  <c r="O5113" i="5" s="1"/>
  <c r="E5113" i="5"/>
  <c r="D5113" i="5"/>
  <c r="P5113" i="5" s="1"/>
  <c r="C5113" i="5"/>
  <c r="B5113" i="5"/>
  <c r="A5113" i="5"/>
  <c r="O5112" i="5"/>
  <c r="K5112" i="5"/>
  <c r="J5112" i="5"/>
  <c r="I5112" i="5"/>
  <c r="H5112" i="5"/>
  <c r="Q5112" i="5" s="1"/>
  <c r="G5112" i="5"/>
  <c r="F5112" i="5"/>
  <c r="E5112" i="5"/>
  <c r="D5112" i="5"/>
  <c r="P5112" i="5" s="1"/>
  <c r="C5112" i="5"/>
  <c r="B5112" i="5"/>
  <c r="A5112" i="5"/>
  <c r="M5111" i="5"/>
  <c r="L5111" i="5"/>
  <c r="I5111" i="5"/>
  <c r="H5111" i="5"/>
  <c r="Q5111" i="5" s="1"/>
  <c r="G5111" i="5"/>
  <c r="F5111" i="5"/>
  <c r="O5111" i="5" s="1"/>
  <c r="E5111" i="5"/>
  <c r="D5111" i="5"/>
  <c r="P5111" i="5" s="1"/>
  <c r="C5111" i="5"/>
  <c r="B5111" i="5"/>
  <c r="A5111" i="5"/>
  <c r="P5110" i="5"/>
  <c r="J5110" i="5"/>
  <c r="G5110" i="5"/>
  <c r="F5110" i="5"/>
  <c r="O5110" i="5" s="1"/>
  <c r="E5110" i="5"/>
  <c r="D5110" i="5"/>
  <c r="C5110" i="5"/>
  <c r="B5110" i="5"/>
  <c r="A5110" i="5"/>
  <c r="Q5109" i="5"/>
  <c r="O5109" i="5"/>
  <c r="M5109" i="5"/>
  <c r="L5109" i="5"/>
  <c r="K5109" i="5"/>
  <c r="J5109" i="5"/>
  <c r="I5109" i="5"/>
  <c r="H5109" i="5"/>
  <c r="G5109" i="5"/>
  <c r="F5109" i="5"/>
  <c r="E5109" i="5"/>
  <c r="D5109" i="5"/>
  <c r="P5109" i="5" s="1"/>
  <c r="C5109" i="5"/>
  <c r="B5109" i="5"/>
  <c r="N5109" i="5" s="1"/>
  <c r="A5109" i="5"/>
  <c r="G5108" i="5"/>
  <c r="F5108" i="5"/>
  <c r="O5108" i="5" s="1"/>
  <c r="E5108" i="5"/>
  <c r="D5108" i="5"/>
  <c r="P5108" i="5" s="1"/>
  <c r="C5108" i="5"/>
  <c r="B5108" i="5"/>
  <c r="A5108" i="5"/>
  <c r="Q5107" i="5"/>
  <c r="P5107" i="5"/>
  <c r="M5107" i="5"/>
  <c r="L5107" i="5"/>
  <c r="K5107" i="5"/>
  <c r="J5107" i="5"/>
  <c r="I5107" i="5"/>
  <c r="G5107" i="5"/>
  <c r="H5107" i="5" s="1"/>
  <c r="F5107" i="5"/>
  <c r="O5107" i="5" s="1"/>
  <c r="E5107" i="5"/>
  <c r="D5107" i="5"/>
  <c r="C5107" i="5"/>
  <c r="B5107" i="5"/>
  <c r="A5107" i="5"/>
  <c r="O5106" i="5"/>
  <c r="G5106" i="5"/>
  <c r="F5106" i="5"/>
  <c r="E5106" i="5"/>
  <c r="D5106" i="5"/>
  <c r="P5106" i="5" s="1"/>
  <c r="C5106" i="5"/>
  <c r="B5106" i="5"/>
  <c r="A5106" i="5"/>
  <c r="Q5105" i="5"/>
  <c r="M5105" i="5"/>
  <c r="L5105" i="5"/>
  <c r="I5105" i="5"/>
  <c r="H5105" i="5"/>
  <c r="G5105" i="5"/>
  <c r="F5105" i="5"/>
  <c r="O5105" i="5" s="1"/>
  <c r="E5105" i="5"/>
  <c r="D5105" i="5"/>
  <c r="P5105" i="5" s="1"/>
  <c r="C5105" i="5"/>
  <c r="B5105" i="5"/>
  <c r="A5105" i="5"/>
  <c r="L5104" i="5"/>
  <c r="K5104" i="5"/>
  <c r="J5104" i="5"/>
  <c r="G5104" i="5"/>
  <c r="F5104" i="5"/>
  <c r="O5104" i="5" s="1"/>
  <c r="E5104" i="5"/>
  <c r="D5104" i="5"/>
  <c r="P5104" i="5" s="1"/>
  <c r="C5104" i="5"/>
  <c r="B5104" i="5"/>
  <c r="A5104" i="5"/>
  <c r="Q5103" i="5"/>
  <c r="P5103" i="5"/>
  <c r="O5103" i="5"/>
  <c r="M5103" i="5"/>
  <c r="L5103" i="5"/>
  <c r="K5103" i="5"/>
  <c r="J5103" i="5"/>
  <c r="I5103" i="5"/>
  <c r="H5103" i="5"/>
  <c r="G5103" i="5"/>
  <c r="F5103" i="5"/>
  <c r="E5103" i="5"/>
  <c r="D5103" i="5"/>
  <c r="C5103" i="5"/>
  <c r="B5103" i="5"/>
  <c r="A5103" i="5"/>
  <c r="O5102" i="5"/>
  <c r="M5102" i="5"/>
  <c r="L5102" i="5"/>
  <c r="K5102" i="5"/>
  <c r="H5102" i="5"/>
  <c r="Q5102" i="5" s="1"/>
  <c r="G5102" i="5"/>
  <c r="F5102" i="5"/>
  <c r="E5102" i="5"/>
  <c r="D5102" i="5"/>
  <c r="P5102" i="5" s="1"/>
  <c r="C5102" i="5"/>
  <c r="B5102" i="5"/>
  <c r="A5102" i="5"/>
  <c r="P5101" i="5"/>
  <c r="M5101" i="5"/>
  <c r="L5101" i="5"/>
  <c r="K5101" i="5"/>
  <c r="J5101" i="5"/>
  <c r="R5101" i="5" s="1"/>
  <c r="I5101" i="5"/>
  <c r="G5101" i="5"/>
  <c r="H5101" i="5" s="1"/>
  <c r="Q5101" i="5" s="1"/>
  <c r="F5101" i="5"/>
  <c r="O5101" i="5" s="1"/>
  <c r="E5101" i="5"/>
  <c r="D5101" i="5"/>
  <c r="C5101" i="5"/>
  <c r="B5101" i="5"/>
  <c r="A5101" i="5"/>
  <c r="O5100" i="5"/>
  <c r="I5100" i="5"/>
  <c r="H5100" i="5"/>
  <c r="Q5100" i="5" s="1"/>
  <c r="G5100" i="5"/>
  <c r="F5100" i="5"/>
  <c r="E5100" i="5"/>
  <c r="D5100" i="5"/>
  <c r="P5100" i="5" s="1"/>
  <c r="C5100" i="5"/>
  <c r="B5100" i="5"/>
  <c r="A5100" i="5"/>
  <c r="G5099" i="5"/>
  <c r="F5099" i="5"/>
  <c r="O5099" i="5" s="1"/>
  <c r="E5099" i="5"/>
  <c r="D5099" i="5"/>
  <c r="P5099" i="5" s="1"/>
  <c r="C5099" i="5"/>
  <c r="B5099" i="5"/>
  <c r="A5099" i="5"/>
  <c r="L5098" i="5"/>
  <c r="K5098" i="5"/>
  <c r="J5098" i="5"/>
  <c r="G5098" i="5"/>
  <c r="F5098" i="5"/>
  <c r="O5098" i="5" s="1"/>
  <c r="E5098" i="5"/>
  <c r="D5098" i="5"/>
  <c r="P5098" i="5" s="1"/>
  <c r="C5098" i="5"/>
  <c r="B5098" i="5"/>
  <c r="A5098" i="5"/>
  <c r="Q5097" i="5"/>
  <c r="O5097" i="5"/>
  <c r="M5097" i="5"/>
  <c r="L5097" i="5"/>
  <c r="K5097" i="5"/>
  <c r="J5097" i="5"/>
  <c r="I5097" i="5"/>
  <c r="R5097" i="5" s="1"/>
  <c r="H5097" i="5"/>
  <c r="G5097" i="5"/>
  <c r="F5097" i="5"/>
  <c r="E5097" i="5"/>
  <c r="D5097" i="5"/>
  <c r="P5097" i="5" s="1"/>
  <c r="C5097" i="5"/>
  <c r="B5097" i="5"/>
  <c r="N5097" i="5" s="1"/>
  <c r="A5097" i="5"/>
  <c r="O5096" i="5"/>
  <c r="M5096" i="5"/>
  <c r="L5096" i="5"/>
  <c r="K5096" i="5"/>
  <c r="H5096" i="5"/>
  <c r="Q5096" i="5" s="1"/>
  <c r="G5096" i="5"/>
  <c r="F5096" i="5"/>
  <c r="E5096" i="5"/>
  <c r="D5096" i="5"/>
  <c r="P5096" i="5" s="1"/>
  <c r="C5096" i="5"/>
  <c r="B5096" i="5"/>
  <c r="A5096" i="5"/>
  <c r="Q5095" i="5"/>
  <c r="M5095" i="5"/>
  <c r="L5095" i="5"/>
  <c r="K5095" i="5"/>
  <c r="J5095" i="5"/>
  <c r="R5095" i="5" s="1"/>
  <c r="I5095" i="5"/>
  <c r="G5095" i="5"/>
  <c r="H5095" i="5" s="1"/>
  <c r="F5095" i="5"/>
  <c r="O5095" i="5" s="1"/>
  <c r="E5095" i="5"/>
  <c r="D5095" i="5"/>
  <c r="P5095" i="5" s="1"/>
  <c r="C5095" i="5"/>
  <c r="B5095" i="5"/>
  <c r="A5095" i="5"/>
  <c r="O5094" i="5"/>
  <c r="K5094" i="5"/>
  <c r="J5094" i="5"/>
  <c r="I5094" i="5"/>
  <c r="H5094" i="5"/>
  <c r="Q5094" i="5" s="1"/>
  <c r="G5094" i="5"/>
  <c r="F5094" i="5"/>
  <c r="E5094" i="5"/>
  <c r="D5094" i="5"/>
  <c r="P5094" i="5" s="1"/>
  <c r="C5094" i="5"/>
  <c r="B5094" i="5"/>
  <c r="A5094" i="5"/>
  <c r="Q5093" i="5"/>
  <c r="M5093" i="5"/>
  <c r="L5093" i="5"/>
  <c r="I5093" i="5"/>
  <c r="H5093" i="5"/>
  <c r="G5093" i="5"/>
  <c r="F5093" i="5"/>
  <c r="O5093" i="5" s="1"/>
  <c r="E5093" i="5"/>
  <c r="D5093" i="5"/>
  <c r="P5093" i="5" s="1"/>
  <c r="C5093" i="5"/>
  <c r="B5093" i="5"/>
  <c r="A5093" i="5"/>
  <c r="P5092" i="5"/>
  <c r="K5092" i="5"/>
  <c r="J5092" i="5"/>
  <c r="G5092" i="5"/>
  <c r="F5092" i="5"/>
  <c r="O5092" i="5" s="1"/>
  <c r="E5092" i="5"/>
  <c r="D5092" i="5"/>
  <c r="C5092" i="5"/>
  <c r="B5092" i="5"/>
  <c r="A5092" i="5"/>
  <c r="Q5091" i="5"/>
  <c r="O5091" i="5"/>
  <c r="M5091" i="5"/>
  <c r="L5091" i="5"/>
  <c r="K5091" i="5"/>
  <c r="J5091" i="5"/>
  <c r="I5091" i="5"/>
  <c r="H5091" i="5"/>
  <c r="G5091" i="5"/>
  <c r="F5091" i="5"/>
  <c r="E5091" i="5"/>
  <c r="D5091" i="5"/>
  <c r="P5091" i="5" s="1"/>
  <c r="C5091" i="5"/>
  <c r="B5091" i="5"/>
  <c r="N5091" i="5" s="1"/>
  <c r="A5091" i="5"/>
  <c r="G5090" i="5"/>
  <c r="F5090" i="5"/>
  <c r="O5090" i="5" s="1"/>
  <c r="E5090" i="5"/>
  <c r="D5090" i="5"/>
  <c r="P5090" i="5" s="1"/>
  <c r="C5090" i="5"/>
  <c r="B5090" i="5"/>
  <c r="A5090" i="5"/>
  <c r="P5089" i="5"/>
  <c r="M5089" i="5"/>
  <c r="L5089" i="5"/>
  <c r="K5089" i="5"/>
  <c r="J5089" i="5"/>
  <c r="I5089" i="5"/>
  <c r="G5089" i="5"/>
  <c r="H5089" i="5" s="1"/>
  <c r="Q5089" i="5" s="1"/>
  <c r="F5089" i="5"/>
  <c r="O5089" i="5" s="1"/>
  <c r="E5089" i="5"/>
  <c r="D5089" i="5"/>
  <c r="C5089" i="5"/>
  <c r="B5089" i="5"/>
  <c r="A5089" i="5"/>
  <c r="O5088" i="5"/>
  <c r="K5088" i="5"/>
  <c r="H5088" i="5"/>
  <c r="Q5088" i="5" s="1"/>
  <c r="G5088" i="5"/>
  <c r="F5088" i="5"/>
  <c r="E5088" i="5"/>
  <c r="D5088" i="5"/>
  <c r="P5088" i="5" s="1"/>
  <c r="C5088" i="5"/>
  <c r="B5088" i="5"/>
  <c r="A5088" i="5"/>
  <c r="Q5087" i="5"/>
  <c r="M5087" i="5"/>
  <c r="L5087" i="5"/>
  <c r="I5087" i="5"/>
  <c r="H5087" i="5"/>
  <c r="G5087" i="5"/>
  <c r="F5087" i="5"/>
  <c r="O5087" i="5" s="1"/>
  <c r="E5087" i="5"/>
  <c r="D5087" i="5"/>
  <c r="P5087" i="5" s="1"/>
  <c r="C5087" i="5"/>
  <c r="B5087" i="5"/>
  <c r="A5087" i="5"/>
  <c r="L5086" i="5"/>
  <c r="K5086" i="5"/>
  <c r="J5086" i="5"/>
  <c r="G5086" i="5"/>
  <c r="F5086" i="5"/>
  <c r="O5086" i="5" s="1"/>
  <c r="E5086" i="5"/>
  <c r="D5086" i="5"/>
  <c r="P5086" i="5" s="1"/>
  <c r="C5086" i="5"/>
  <c r="B5086" i="5"/>
  <c r="A5086" i="5"/>
  <c r="Q5085" i="5"/>
  <c r="P5085" i="5"/>
  <c r="O5085" i="5"/>
  <c r="M5085" i="5"/>
  <c r="L5085" i="5"/>
  <c r="K5085" i="5"/>
  <c r="J5085" i="5"/>
  <c r="I5085" i="5"/>
  <c r="H5085" i="5"/>
  <c r="G5085" i="5"/>
  <c r="F5085" i="5"/>
  <c r="E5085" i="5"/>
  <c r="D5085" i="5"/>
  <c r="C5085" i="5"/>
  <c r="B5085" i="5"/>
  <c r="A5085" i="5"/>
  <c r="O5084" i="5"/>
  <c r="M5084" i="5"/>
  <c r="L5084" i="5"/>
  <c r="K5084" i="5"/>
  <c r="H5084" i="5"/>
  <c r="Q5084" i="5" s="1"/>
  <c r="G5084" i="5"/>
  <c r="F5084" i="5"/>
  <c r="E5084" i="5"/>
  <c r="D5084" i="5"/>
  <c r="P5084" i="5" s="1"/>
  <c r="C5084" i="5"/>
  <c r="B5084" i="5"/>
  <c r="A5084" i="5"/>
  <c r="P5083" i="5"/>
  <c r="M5083" i="5"/>
  <c r="L5083" i="5"/>
  <c r="K5083" i="5"/>
  <c r="J5083" i="5"/>
  <c r="R5083" i="5" s="1"/>
  <c r="I5083" i="5"/>
  <c r="G5083" i="5"/>
  <c r="H5083" i="5" s="1"/>
  <c r="Q5083" i="5" s="1"/>
  <c r="F5083" i="5"/>
  <c r="O5083" i="5" s="1"/>
  <c r="E5083" i="5"/>
  <c r="D5083" i="5"/>
  <c r="C5083" i="5"/>
  <c r="B5083" i="5"/>
  <c r="A5083" i="5"/>
  <c r="O5082" i="5"/>
  <c r="I5082" i="5"/>
  <c r="H5082" i="5"/>
  <c r="Q5082" i="5" s="1"/>
  <c r="G5082" i="5"/>
  <c r="F5082" i="5"/>
  <c r="E5082" i="5"/>
  <c r="D5082" i="5"/>
  <c r="P5082" i="5" s="1"/>
  <c r="C5082" i="5"/>
  <c r="B5082" i="5"/>
  <c r="A5082" i="5"/>
  <c r="G5081" i="5"/>
  <c r="F5081" i="5"/>
  <c r="O5081" i="5" s="1"/>
  <c r="E5081" i="5"/>
  <c r="D5081" i="5"/>
  <c r="P5081" i="5" s="1"/>
  <c r="C5081" i="5"/>
  <c r="B5081" i="5"/>
  <c r="A5081" i="5"/>
  <c r="P5080" i="5"/>
  <c r="L5080" i="5"/>
  <c r="K5080" i="5"/>
  <c r="J5080" i="5"/>
  <c r="G5080" i="5"/>
  <c r="F5080" i="5"/>
  <c r="O5080" i="5" s="1"/>
  <c r="E5080" i="5"/>
  <c r="D5080" i="5"/>
  <c r="C5080" i="5"/>
  <c r="B5080" i="5"/>
  <c r="A5080" i="5"/>
  <c r="Q5079" i="5"/>
  <c r="O5079" i="5"/>
  <c r="M5079" i="5"/>
  <c r="L5079" i="5"/>
  <c r="K5079" i="5"/>
  <c r="J5079" i="5"/>
  <c r="I5079" i="5"/>
  <c r="R5079" i="5" s="1"/>
  <c r="H5079" i="5"/>
  <c r="G5079" i="5"/>
  <c r="F5079" i="5"/>
  <c r="E5079" i="5"/>
  <c r="D5079" i="5"/>
  <c r="P5079" i="5" s="1"/>
  <c r="C5079" i="5"/>
  <c r="B5079" i="5"/>
  <c r="N5079" i="5" s="1"/>
  <c r="A5079" i="5"/>
  <c r="M5078" i="5"/>
  <c r="L5078" i="5"/>
  <c r="K5078" i="5"/>
  <c r="H5078" i="5"/>
  <c r="Q5078" i="5" s="1"/>
  <c r="G5078" i="5"/>
  <c r="F5078" i="5"/>
  <c r="O5078" i="5" s="1"/>
  <c r="E5078" i="5"/>
  <c r="D5078" i="5"/>
  <c r="P5078" i="5" s="1"/>
  <c r="C5078" i="5"/>
  <c r="B5078" i="5"/>
  <c r="A5078" i="5"/>
  <c r="Q5077" i="5"/>
  <c r="M5077" i="5"/>
  <c r="L5077" i="5"/>
  <c r="K5077" i="5"/>
  <c r="J5077" i="5"/>
  <c r="R5077" i="5" s="1"/>
  <c r="I5077" i="5"/>
  <c r="G5077" i="5"/>
  <c r="H5077" i="5" s="1"/>
  <c r="F5077" i="5"/>
  <c r="O5077" i="5" s="1"/>
  <c r="E5077" i="5"/>
  <c r="D5077" i="5"/>
  <c r="P5077" i="5" s="1"/>
  <c r="C5077" i="5"/>
  <c r="B5077" i="5"/>
  <c r="A5077" i="5"/>
  <c r="O5076" i="5"/>
  <c r="K5076" i="5"/>
  <c r="J5076" i="5"/>
  <c r="I5076" i="5"/>
  <c r="H5076" i="5"/>
  <c r="Q5076" i="5" s="1"/>
  <c r="G5076" i="5"/>
  <c r="F5076" i="5"/>
  <c r="E5076" i="5"/>
  <c r="D5076" i="5"/>
  <c r="P5076" i="5" s="1"/>
  <c r="C5076" i="5"/>
  <c r="B5076" i="5"/>
  <c r="A5076" i="5"/>
  <c r="G5075" i="5"/>
  <c r="F5075" i="5"/>
  <c r="O5075" i="5" s="1"/>
  <c r="E5075" i="5"/>
  <c r="D5075" i="5"/>
  <c r="P5075" i="5" s="1"/>
  <c r="C5075" i="5"/>
  <c r="B5075" i="5"/>
  <c r="A5075" i="5"/>
  <c r="O5074" i="5"/>
  <c r="M5074" i="5"/>
  <c r="L5074" i="5"/>
  <c r="K5074" i="5"/>
  <c r="J5074" i="5"/>
  <c r="G5074" i="5"/>
  <c r="F5074" i="5"/>
  <c r="E5074" i="5"/>
  <c r="D5074" i="5"/>
  <c r="P5074" i="5" s="1"/>
  <c r="C5074" i="5"/>
  <c r="B5074" i="5"/>
  <c r="A5074" i="5"/>
  <c r="Q5073" i="5"/>
  <c r="O5073" i="5"/>
  <c r="M5073" i="5"/>
  <c r="L5073" i="5"/>
  <c r="K5073" i="5"/>
  <c r="J5073" i="5"/>
  <c r="I5073" i="5"/>
  <c r="H5073" i="5"/>
  <c r="G5073" i="5"/>
  <c r="F5073" i="5"/>
  <c r="E5073" i="5"/>
  <c r="D5073" i="5"/>
  <c r="P5073" i="5" s="1"/>
  <c r="C5073" i="5"/>
  <c r="B5073" i="5"/>
  <c r="A5073" i="5"/>
  <c r="O5072" i="5"/>
  <c r="G5072" i="5"/>
  <c r="F5072" i="5"/>
  <c r="E5072" i="5"/>
  <c r="D5072" i="5"/>
  <c r="P5072" i="5" s="1"/>
  <c r="C5072" i="5"/>
  <c r="B5072" i="5"/>
  <c r="A5072" i="5"/>
  <c r="M5071" i="5"/>
  <c r="L5071" i="5"/>
  <c r="I5071" i="5"/>
  <c r="G5071" i="5"/>
  <c r="F5071" i="5"/>
  <c r="O5071" i="5" s="1"/>
  <c r="E5071" i="5"/>
  <c r="D5071" i="5"/>
  <c r="P5071" i="5" s="1"/>
  <c r="C5071" i="5"/>
  <c r="B5071" i="5"/>
  <c r="A5071" i="5"/>
  <c r="P5070" i="5"/>
  <c r="O5070" i="5"/>
  <c r="K5070" i="5"/>
  <c r="G5070" i="5"/>
  <c r="F5070" i="5"/>
  <c r="E5070" i="5"/>
  <c r="D5070" i="5"/>
  <c r="C5070" i="5"/>
  <c r="B5070" i="5"/>
  <c r="A5070" i="5"/>
  <c r="O5069" i="5"/>
  <c r="G5069" i="5"/>
  <c r="F5069" i="5"/>
  <c r="E5069" i="5"/>
  <c r="D5069" i="5"/>
  <c r="P5069" i="5" s="1"/>
  <c r="C5069" i="5"/>
  <c r="B5069" i="5"/>
  <c r="A5069" i="5"/>
  <c r="P5068" i="5"/>
  <c r="O5068" i="5"/>
  <c r="M5068" i="5"/>
  <c r="L5068" i="5"/>
  <c r="G5068" i="5"/>
  <c r="F5068" i="5"/>
  <c r="E5068" i="5"/>
  <c r="D5068" i="5"/>
  <c r="C5068" i="5"/>
  <c r="B5068" i="5"/>
  <c r="A5068" i="5"/>
  <c r="O5067" i="5"/>
  <c r="M5067" i="5"/>
  <c r="L5067" i="5"/>
  <c r="K5067" i="5"/>
  <c r="J5067" i="5"/>
  <c r="I5067" i="5"/>
  <c r="R5067" i="5" s="1"/>
  <c r="H5067" i="5"/>
  <c r="Q5067" i="5" s="1"/>
  <c r="G5067" i="5"/>
  <c r="F5067" i="5"/>
  <c r="E5067" i="5"/>
  <c r="D5067" i="5"/>
  <c r="P5067" i="5" s="1"/>
  <c r="C5067" i="5"/>
  <c r="B5067" i="5"/>
  <c r="N5067" i="5" s="1"/>
  <c r="A5067" i="5"/>
  <c r="O5066" i="5"/>
  <c r="H5066" i="5"/>
  <c r="Q5066" i="5" s="1"/>
  <c r="G5066" i="5"/>
  <c r="M5066" i="5" s="1"/>
  <c r="F5066" i="5"/>
  <c r="E5066" i="5"/>
  <c r="D5066" i="5"/>
  <c r="P5066" i="5" s="1"/>
  <c r="C5066" i="5"/>
  <c r="B5066" i="5"/>
  <c r="A5066" i="5"/>
  <c r="P5065" i="5"/>
  <c r="K5065" i="5"/>
  <c r="J5065" i="5"/>
  <c r="I5065" i="5"/>
  <c r="G5065" i="5"/>
  <c r="F5065" i="5"/>
  <c r="O5065" i="5" s="1"/>
  <c r="E5065" i="5"/>
  <c r="D5065" i="5"/>
  <c r="C5065" i="5"/>
  <c r="B5065" i="5"/>
  <c r="A5065" i="5"/>
  <c r="Q5064" i="5"/>
  <c r="P5064" i="5"/>
  <c r="O5064" i="5"/>
  <c r="K5064" i="5"/>
  <c r="J5064" i="5"/>
  <c r="I5064" i="5"/>
  <c r="H5064" i="5"/>
  <c r="G5064" i="5"/>
  <c r="F5064" i="5"/>
  <c r="E5064" i="5"/>
  <c r="D5064" i="5"/>
  <c r="C5064" i="5"/>
  <c r="B5064" i="5"/>
  <c r="A5064" i="5"/>
  <c r="G5063" i="5"/>
  <c r="F5063" i="5"/>
  <c r="O5063" i="5" s="1"/>
  <c r="E5063" i="5"/>
  <c r="D5063" i="5"/>
  <c r="P5063" i="5" s="1"/>
  <c r="C5063" i="5"/>
  <c r="B5063" i="5"/>
  <c r="A5063" i="5"/>
  <c r="O5062" i="5"/>
  <c r="K5062" i="5"/>
  <c r="J5062" i="5"/>
  <c r="G5062" i="5"/>
  <c r="F5062" i="5"/>
  <c r="E5062" i="5"/>
  <c r="D5062" i="5"/>
  <c r="P5062" i="5" s="1"/>
  <c r="C5062" i="5"/>
  <c r="B5062" i="5"/>
  <c r="A5062" i="5"/>
  <c r="Q5061" i="5"/>
  <c r="O5061" i="5"/>
  <c r="M5061" i="5"/>
  <c r="L5061" i="5"/>
  <c r="K5061" i="5"/>
  <c r="J5061" i="5"/>
  <c r="I5061" i="5"/>
  <c r="H5061" i="5"/>
  <c r="G5061" i="5"/>
  <c r="F5061" i="5"/>
  <c r="E5061" i="5"/>
  <c r="D5061" i="5"/>
  <c r="P5061" i="5" s="1"/>
  <c r="C5061" i="5"/>
  <c r="B5061" i="5"/>
  <c r="A5061" i="5"/>
  <c r="O5060" i="5"/>
  <c r="L5060" i="5"/>
  <c r="K5060" i="5"/>
  <c r="I5060" i="5"/>
  <c r="G5060" i="5"/>
  <c r="J5060" i="5" s="1"/>
  <c r="F5060" i="5"/>
  <c r="E5060" i="5"/>
  <c r="D5060" i="5"/>
  <c r="P5060" i="5" s="1"/>
  <c r="C5060" i="5"/>
  <c r="B5060" i="5"/>
  <c r="A5060" i="5"/>
  <c r="M5059" i="5"/>
  <c r="L5059" i="5"/>
  <c r="K5059" i="5"/>
  <c r="J5059" i="5"/>
  <c r="I5059" i="5"/>
  <c r="R5059" i="5" s="1"/>
  <c r="G5059" i="5"/>
  <c r="H5059" i="5" s="1"/>
  <c r="Q5059" i="5" s="1"/>
  <c r="F5059" i="5"/>
  <c r="O5059" i="5" s="1"/>
  <c r="E5059" i="5"/>
  <c r="D5059" i="5"/>
  <c r="P5059" i="5" s="1"/>
  <c r="C5059" i="5"/>
  <c r="B5059" i="5"/>
  <c r="A5059" i="5"/>
  <c r="O5058" i="5"/>
  <c r="K5058" i="5"/>
  <c r="G5058" i="5"/>
  <c r="F5058" i="5"/>
  <c r="E5058" i="5"/>
  <c r="D5058" i="5"/>
  <c r="P5058" i="5" s="1"/>
  <c r="C5058" i="5"/>
  <c r="B5058" i="5"/>
  <c r="A5058" i="5"/>
  <c r="O5057" i="5"/>
  <c r="M5057" i="5"/>
  <c r="L5057" i="5"/>
  <c r="I5057" i="5"/>
  <c r="H5057" i="5"/>
  <c r="Q5057" i="5" s="1"/>
  <c r="G5057" i="5"/>
  <c r="F5057" i="5"/>
  <c r="E5057" i="5"/>
  <c r="D5057" i="5"/>
  <c r="P5057" i="5" s="1"/>
  <c r="C5057" i="5"/>
  <c r="B5057" i="5"/>
  <c r="A5057" i="5"/>
  <c r="M5056" i="5"/>
  <c r="L5056" i="5"/>
  <c r="K5056" i="5"/>
  <c r="G5056" i="5"/>
  <c r="J5056" i="5" s="1"/>
  <c r="F5056" i="5"/>
  <c r="O5056" i="5" s="1"/>
  <c r="E5056" i="5"/>
  <c r="D5056" i="5"/>
  <c r="P5056" i="5" s="1"/>
  <c r="C5056" i="5"/>
  <c r="B5056" i="5"/>
  <c r="A5056" i="5"/>
  <c r="Q5055" i="5"/>
  <c r="O5055" i="5"/>
  <c r="M5055" i="5"/>
  <c r="L5055" i="5"/>
  <c r="K5055" i="5"/>
  <c r="J5055" i="5"/>
  <c r="I5055" i="5"/>
  <c r="H5055" i="5"/>
  <c r="G5055" i="5"/>
  <c r="F5055" i="5"/>
  <c r="E5055" i="5"/>
  <c r="D5055" i="5"/>
  <c r="P5055" i="5" s="1"/>
  <c r="C5055" i="5"/>
  <c r="B5055" i="5"/>
  <c r="N5055" i="5" s="1"/>
  <c r="A5055" i="5"/>
  <c r="G5054" i="5"/>
  <c r="F5054" i="5"/>
  <c r="O5054" i="5" s="1"/>
  <c r="E5054" i="5"/>
  <c r="D5054" i="5"/>
  <c r="P5054" i="5" s="1"/>
  <c r="C5054" i="5"/>
  <c r="B5054" i="5"/>
  <c r="A5054" i="5"/>
  <c r="P5053" i="5"/>
  <c r="M5053" i="5"/>
  <c r="L5053" i="5"/>
  <c r="K5053" i="5"/>
  <c r="G5053" i="5"/>
  <c r="F5053" i="5"/>
  <c r="O5053" i="5" s="1"/>
  <c r="E5053" i="5"/>
  <c r="D5053" i="5"/>
  <c r="C5053" i="5"/>
  <c r="B5053" i="5"/>
  <c r="A5053" i="5"/>
  <c r="P5052" i="5"/>
  <c r="G5052" i="5"/>
  <c r="F5052" i="5"/>
  <c r="O5052" i="5" s="1"/>
  <c r="E5052" i="5"/>
  <c r="D5052" i="5"/>
  <c r="C5052" i="5"/>
  <c r="B5052" i="5"/>
  <c r="A5052" i="5"/>
  <c r="P5051" i="5"/>
  <c r="O5051" i="5"/>
  <c r="G5051" i="5"/>
  <c r="F5051" i="5"/>
  <c r="E5051" i="5"/>
  <c r="D5051" i="5"/>
  <c r="C5051" i="5"/>
  <c r="B5051" i="5"/>
  <c r="A5051" i="5"/>
  <c r="P5050" i="5"/>
  <c r="K5050" i="5"/>
  <c r="G5050" i="5"/>
  <c r="F5050" i="5"/>
  <c r="O5050" i="5" s="1"/>
  <c r="E5050" i="5"/>
  <c r="D5050" i="5"/>
  <c r="C5050" i="5"/>
  <c r="B5050" i="5"/>
  <c r="A5050" i="5"/>
  <c r="Q5049" i="5"/>
  <c r="O5049" i="5"/>
  <c r="M5049" i="5"/>
  <c r="L5049" i="5"/>
  <c r="K5049" i="5"/>
  <c r="J5049" i="5"/>
  <c r="I5049" i="5"/>
  <c r="H5049" i="5"/>
  <c r="G5049" i="5"/>
  <c r="F5049" i="5"/>
  <c r="E5049" i="5"/>
  <c r="D5049" i="5"/>
  <c r="P5049" i="5" s="1"/>
  <c r="C5049" i="5"/>
  <c r="B5049" i="5"/>
  <c r="N5049" i="5" s="1"/>
  <c r="A5049" i="5"/>
  <c r="M5048" i="5"/>
  <c r="L5048" i="5"/>
  <c r="K5048" i="5"/>
  <c r="J5048" i="5"/>
  <c r="G5048" i="5"/>
  <c r="F5048" i="5"/>
  <c r="O5048" i="5" s="1"/>
  <c r="E5048" i="5"/>
  <c r="D5048" i="5"/>
  <c r="P5048" i="5" s="1"/>
  <c r="C5048" i="5"/>
  <c r="B5048" i="5"/>
  <c r="A5048" i="5"/>
  <c r="Q5047" i="5"/>
  <c r="P5047" i="5"/>
  <c r="J5047" i="5"/>
  <c r="I5047" i="5"/>
  <c r="H5047" i="5"/>
  <c r="G5047" i="5"/>
  <c r="F5047" i="5"/>
  <c r="O5047" i="5" s="1"/>
  <c r="E5047" i="5"/>
  <c r="D5047" i="5"/>
  <c r="C5047" i="5"/>
  <c r="B5047" i="5"/>
  <c r="A5047" i="5"/>
  <c r="Q5046" i="5"/>
  <c r="K5046" i="5"/>
  <c r="J5046" i="5"/>
  <c r="I5046" i="5"/>
  <c r="G5046" i="5"/>
  <c r="H5046" i="5" s="1"/>
  <c r="F5046" i="5"/>
  <c r="O5046" i="5" s="1"/>
  <c r="E5046" i="5"/>
  <c r="D5046" i="5"/>
  <c r="P5046" i="5" s="1"/>
  <c r="C5046" i="5"/>
  <c r="B5046" i="5"/>
  <c r="A5046" i="5"/>
  <c r="O5045" i="5"/>
  <c r="M5045" i="5"/>
  <c r="L5045" i="5"/>
  <c r="I5045" i="5"/>
  <c r="H5045" i="5"/>
  <c r="Q5045" i="5" s="1"/>
  <c r="G5045" i="5"/>
  <c r="F5045" i="5"/>
  <c r="E5045" i="5"/>
  <c r="D5045" i="5"/>
  <c r="P5045" i="5" s="1"/>
  <c r="C5045" i="5"/>
  <c r="B5045" i="5"/>
  <c r="A5045" i="5"/>
  <c r="G5044" i="5"/>
  <c r="F5044" i="5"/>
  <c r="O5044" i="5" s="1"/>
  <c r="E5044" i="5"/>
  <c r="D5044" i="5"/>
  <c r="P5044" i="5" s="1"/>
  <c r="C5044" i="5"/>
  <c r="B5044" i="5"/>
  <c r="A5044" i="5"/>
  <c r="O5043" i="5"/>
  <c r="M5043" i="5"/>
  <c r="L5043" i="5"/>
  <c r="K5043" i="5"/>
  <c r="J5043" i="5"/>
  <c r="I5043" i="5"/>
  <c r="H5043" i="5"/>
  <c r="Q5043" i="5" s="1"/>
  <c r="G5043" i="5"/>
  <c r="F5043" i="5"/>
  <c r="E5043" i="5"/>
  <c r="D5043" i="5"/>
  <c r="P5043" i="5" s="1"/>
  <c r="C5043" i="5"/>
  <c r="B5043" i="5"/>
  <c r="A5043" i="5"/>
  <c r="N5043" i="5" s="1"/>
  <c r="O5042" i="5"/>
  <c r="J5042" i="5"/>
  <c r="I5042" i="5"/>
  <c r="H5042" i="5"/>
  <c r="Q5042" i="5" s="1"/>
  <c r="G5042" i="5"/>
  <c r="F5042" i="5"/>
  <c r="E5042" i="5"/>
  <c r="D5042" i="5"/>
  <c r="P5042" i="5" s="1"/>
  <c r="C5042" i="5"/>
  <c r="B5042" i="5"/>
  <c r="A5042" i="5"/>
  <c r="J5041" i="5"/>
  <c r="G5041" i="5"/>
  <c r="L5041" i="5" s="1"/>
  <c r="F5041" i="5"/>
  <c r="O5041" i="5" s="1"/>
  <c r="E5041" i="5"/>
  <c r="D5041" i="5"/>
  <c r="P5041" i="5" s="1"/>
  <c r="C5041" i="5"/>
  <c r="B5041" i="5"/>
  <c r="A5041" i="5"/>
  <c r="P5040" i="5"/>
  <c r="O5040" i="5"/>
  <c r="K5040" i="5"/>
  <c r="H5040" i="5"/>
  <c r="Q5040" i="5" s="1"/>
  <c r="G5040" i="5"/>
  <c r="F5040" i="5"/>
  <c r="E5040" i="5"/>
  <c r="D5040" i="5"/>
  <c r="C5040" i="5"/>
  <c r="B5040" i="5"/>
  <c r="A5040" i="5"/>
  <c r="Q5039" i="5"/>
  <c r="P5039" i="5"/>
  <c r="H5039" i="5"/>
  <c r="G5039" i="5"/>
  <c r="F5039" i="5"/>
  <c r="O5039" i="5" s="1"/>
  <c r="E5039" i="5"/>
  <c r="D5039" i="5"/>
  <c r="C5039" i="5"/>
  <c r="B5039" i="5"/>
  <c r="A5039" i="5"/>
  <c r="O5038" i="5"/>
  <c r="K5038" i="5"/>
  <c r="J5038" i="5"/>
  <c r="G5038" i="5"/>
  <c r="F5038" i="5"/>
  <c r="E5038" i="5"/>
  <c r="D5038" i="5"/>
  <c r="P5038" i="5" s="1"/>
  <c r="C5038" i="5"/>
  <c r="B5038" i="5"/>
  <c r="A5038" i="5"/>
  <c r="P5037" i="5"/>
  <c r="O5037" i="5"/>
  <c r="M5037" i="5"/>
  <c r="L5037" i="5"/>
  <c r="K5037" i="5"/>
  <c r="J5037" i="5"/>
  <c r="I5037" i="5"/>
  <c r="H5037" i="5"/>
  <c r="Q5037" i="5" s="1"/>
  <c r="G5037" i="5"/>
  <c r="F5037" i="5"/>
  <c r="E5037" i="5"/>
  <c r="D5037" i="5"/>
  <c r="C5037" i="5"/>
  <c r="B5037" i="5"/>
  <c r="A5037" i="5"/>
  <c r="L5036" i="5"/>
  <c r="G5036" i="5"/>
  <c r="F5036" i="5"/>
  <c r="O5036" i="5" s="1"/>
  <c r="E5036" i="5"/>
  <c r="D5036" i="5"/>
  <c r="P5036" i="5" s="1"/>
  <c r="C5036" i="5"/>
  <c r="B5036" i="5"/>
  <c r="A5036" i="5"/>
  <c r="M5035" i="5"/>
  <c r="L5035" i="5"/>
  <c r="I5035" i="5"/>
  <c r="H5035" i="5"/>
  <c r="Q5035" i="5" s="1"/>
  <c r="G5035" i="5"/>
  <c r="F5035" i="5"/>
  <c r="O5035" i="5" s="1"/>
  <c r="E5035" i="5"/>
  <c r="D5035" i="5"/>
  <c r="P5035" i="5" s="1"/>
  <c r="C5035" i="5"/>
  <c r="B5035" i="5"/>
  <c r="A5035" i="5"/>
  <c r="Q5034" i="5"/>
  <c r="O5034" i="5"/>
  <c r="K5034" i="5"/>
  <c r="J5034" i="5"/>
  <c r="I5034" i="5"/>
  <c r="H5034" i="5"/>
  <c r="G5034" i="5"/>
  <c r="F5034" i="5"/>
  <c r="E5034" i="5"/>
  <c r="D5034" i="5"/>
  <c r="P5034" i="5" s="1"/>
  <c r="C5034" i="5"/>
  <c r="B5034" i="5"/>
  <c r="A5034" i="5"/>
  <c r="G5033" i="5"/>
  <c r="F5033" i="5"/>
  <c r="O5033" i="5" s="1"/>
  <c r="E5033" i="5"/>
  <c r="D5033" i="5"/>
  <c r="P5033" i="5" s="1"/>
  <c r="C5033" i="5"/>
  <c r="B5033" i="5"/>
  <c r="A5033" i="5"/>
  <c r="M5032" i="5"/>
  <c r="L5032" i="5"/>
  <c r="K5032" i="5"/>
  <c r="J5032" i="5"/>
  <c r="G5032" i="5"/>
  <c r="F5032" i="5"/>
  <c r="O5032" i="5" s="1"/>
  <c r="E5032" i="5"/>
  <c r="D5032" i="5"/>
  <c r="P5032" i="5" s="1"/>
  <c r="C5032" i="5"/>
  <c r="B5032" i="5"/>
  <c r="A5032" i="5"/>
  <c r="Q5031" i="5"/>
  <c r="O5031" i="5"/>
  <c r="M5031" i="5"/>
  <c r="L5031" i="5"/>
  <c r="K5031" i="5"/>
  <c r="J5031" i="5"/>
  <c r="I5031" i="5"/>
  <c r="H5031" i="5"/>
  <c r="G5031" i="5"/>
  <c r="F5031" i="5"/>
  <c r="E5031" i="5"/>
  <c r="D5031" i="5"/>
  <c r="P5031" i="5" s="1"/>
  <c r="C5031" i="5"/>
  <c r="B5031" i="5"/>
  <c r="A5031" i="5"/>
  <c r="N5031" i="5" s="1"/>
  <c r="O5030" i="5"/>
  <c r="M5030" i="5"/>
  <c r="L5030" i="5"/>
  <c r="K5030" i="5"/>
  <c r="J5030" i="5"/>
  <c r="R5030" i="5" s="1"/>
  <c r="I5030" i="5"/>
  <c r="H5030" i="5"/>
  <c r="Q5030" i="5" s="1"/>
  <c r="G5030" i="5"/>
  <c r="F5030" i="5"/>
  <c r="E5030" i="5"/>
  <c r="D5030" i="5"/>
  <c r="P5030" i="5" s="1"/>
  <c r="C5030" i="5"/>
  <c r="B5030" i="5"/>
  <c r="N5030" i="5" s="1"/>
  <c r="A5030" i="5"/>
  <c r="M5029" i="5"/>
  <c r="L5029" i="5"/>
  <c r="K5029" i="5"/>
  <c r="R5029" i="5" s="1"/>
  <c r="J5029" i="5"/>
  <c r="I5029" i="5"/>
  <c r="H5029" i="5"/>
  <c r="Q5029" i="5" s="1"/>
  <c r="G5029" i="5"/>
  <c r="F5029" i="5"/>
  <c r="O5029" i="5" s="1"/>
  <c r="E5029" i="5"/>
  <c r="D5029" i="5"/>
  <c r="P5029" i="5" s="1"/>
  <c r="C5029" i="5"/>
  <c r="B5029" i="5"/>
  <c r="A5029" i="5"/>
  <c r="P5028" i="5"/>
  <c r="H5028" i="5"/>
  <c r="Q5028" i="5" s="1"/>
  <c r="G5028" i="5"/>
  <c r="F5028" i="5"/>
  <c r="O5028" i="5" s="1"/>
  <c r="E5028" i="5"/>
  <c r="D5028" i="5"/>
  <c r="C5028" i="5"/>
  <c r="B5028" i="5"/>
  <c r="A5028" i="5"/>
  <c r="O5027" i="5"/>
  <c r="I5027" i="5"/>
  <c r="H5027" i="5"/>
  <c r="Q5027" i="5" s="1"/>
  <c r="G5027" i="5"/>
  <c r="F5027" i="5"/>
  <c r="E5027" i="5"/>
  <c r="D5027" i="5"/>
  <c r="P5027" i="5" s="1"/>
  <c r="C5027" i="5"/>
  <c r="B5027" i="5"/>
  <c r="A5027" i="5"/>
  <c r="P5026" i="5"/>
  <c r="O5026" i="5"/>
  <c r="J5026" i="5"/>
  <c r="G5026" i="5"/>
  <c r="L5026" i="5" s="1"/>
  <c r="F5026" i="5"/>
  <c r="E5026" i="5"/>
  <c r="D5026" i="5"/>
  <c r="C5026" i="5"/>
  <c r="B5026" i="5"/>
  <c r="A5026" i="5"/>
  <c r="Q5025" i="5"/>
  <c r="O5025" i="5"/>
  <c r="M5025" i="5"/>
  <c r="L5025" i="5"/>
  <c r="K5025" i="5"/>
  <c r="J5025" i="5"/>
  <c r="I5025" i="5"/>
  <c r="H5025" i="5"/>
  <c r="G5025" i="5"/>
  <c r="F5025" i="5"/>
  <c r="E5025" i="5"/>
  <c r="D5025" i="5"/>
  <c r="P5025" i="5" s="1"/>
  <c r="C5025" i="5"/>
  <c r="B5025" i="5"/>
  <c r="N5025" i="5" s="1"/>
  <c r="A5025" i="5"/>
  <c r="L5024" i="5"/>
  <c r="K5024" i="5"/>
  <c r="J5024" i="5"/>
  <c r="G5024" i="5"/>
  <c r="F5024" i="5"/>
  <c r="O5024" i="5" s="1"/>
  <c r="E5024" i="5"/>
  <c r="D5024" i="5"/>
  <c r="P5024" i="5" s="1"/>
  <c r="C5024" i="5"/>
  <c r="B5024" i="5"/>
  <c r="A5024" i="5"/>
  <c r="P5023" i="5"/>
  <c r="I5023" i="5"/>
  <c r="G5023" i="5"/>
  <c r="M5023" i="5" s="1"/>
  <c r="F5023" i="5"/>
  <c r="O5023" i="5" s="1"/>
  <c r="E5023" i="5"/>
  <c r="D5023" i="5"/>
  <c r="C5023" i="5"/>
  <c r="B5023" i="5"/>
  <c r="A5023" i="5"/>
  <c r="Q5022" i="5"/>
  <c r="P5022" i="5"/>
  <c r="K5022" i="5"/>
  <c r="J5022" i="5"/>
  <c r="I5022" i="5"/>
  <c r="G5022" i="5"/>
  <c r="H5022" i="5" s="1"/>
  <c r="F5022" i="5"/>
  <c r="O5022" i="5" s="1"/>
  <c r="E5022" i="5"/>
  <c r="D5022" i="5"/>
  <c r="C5022" i="5"/>
  <c r="B5022" i="5"/>
  <c r="A5022" i="5"/>
  <c r="O5021" i="5"/>
  <c r="M5021" i="5"/>
  <c r="L5021" i="5"/>
  <c r="I5021" i="5"/>
  <c r="H5021" i="5"/>
  <c r="Q5021" i="5" s="1"/>
  <c r="G5021" i="5"/>
  <c r="F5021" i="5"/>
  <c r="E5021" i="5"/>
  <c r="D5021" i="5"/>
  <c r="C5021" i="5"/>
  <c r="B5021" i="5"/>
  <c r="A5021" i="5"/>
  <c r="I5020" i="5"/>
  <c r="G5020" i="5"/>
  <c r="M5020" i="5" s="1"/>
  <c r="F5020" i="5"/>
  <c r="O5020" i="5" s="1"/>
  <c r="E5020" i="5"/>
  <c r="D5020" i="5"/>
  <c r="P5020" i="5" s="1"/>
  <c r="C5020" i="5"/>
  <c r="B5020" i="5"/>
  <c r="A5020" i="5"/>
  <c r="P5019" i="5"/>
  <c r="O5019" i="5"/>
  <c r="L5019" i="5"/>
  <c r="K5019" i="5"/>
  <c r="J5019" i="5"/>
  <c r="G5019" i="5"/>
  <c r="F5019" i="5"/>
  <c r="E5019" i="5"/>
  <c r="D5019" i="5"/>
  <c r="C5019" i="5"/>
  <c r="B5019" i="5"/>
  <c r="A5019" i="5"/>
  <c r="O5018" i="5"/>
  <c r="M5018" i="5"/>
  <c r="L5018" i="5"/>
  <c r="K5018" i="5"/>
  <c r="J5018" i="5"/>
  <c r="I5018" i="5"/>
  <c r="H5018" i="5"/>
  <c r="Q5018" i="5" s="1"/>
  <c r="G5018" i="5"/>
  <c r="F5018" i="5"/>
  <c r="E5018" i="5"/>
  <c r="D5018" i="5"/>
  <c r="P5018" i="5" s="1"/>
  <c r="C5018" i="5"/>
  <c r="B5018" i="5"/>
  <c r="A5018" i="5"/>
  <c r="N5018" i="5" s="1"/>
  <c r="M5017" i="5"/>
  <c r="L5017" i="5"/>
  <c r="K5017" i="5"/>
  <c r="H5017" i="5"/>
  <c r="Q5017" i="5" s="1"/>
  <c r="G5017" i="5"/>
  <c r="F5017" i="5"/>
  <c r="O5017" i="5" s="1"/>
  <c r="E5017" i="5"/>
  <c r="D5017" i="5"/>
  <c r="P5017" i="5" s="1"/>
  <c r="C5017" i="5"/>
  <c r="B5017" i="5"/>
  <c r="A5017" i="5"/>
  <c r="Q5016" i="5"/>
  <c r="P5016" i="5"/>
  <c r="M5016" i="5"/>
  <c r="L5016" i="5"/>
  <c r="K5016" i="5"/>
  <c r="J5016" i="5"/>
  <c r="I5016" i="5"/>
  <c r="R5016" i="5" s="1"/>
  <c r="H5016" i="5"/>
  <c r="G5016" i="5"/>
  <c r="F5016" i="5"/>
  <c r="O5016" i="5" s="1"/>
  <c r="E5016" i="5"/>
  <c r="D5016" i="5"/>
  <c r="C5016" i="5"/>
  <c r="B5016" i="5"/>
  <c r="A5016" i="5"/>
  <c r="O5015" i="5"/>
  <c r="K5015" i="5"/>
  <c r="J5015" i="5"/>
  <c r="I5015" i="5"/>
  <c r="H5015" i="5"/>
  <c r="Q5015" i="5" s="1"/>
  <c r="G5015" i="5"/>
  <c r="F5015" i="5"/>
  <c r="E5015" i="5"/>
  <c r="D5015" i="5"/>
  <c r="P5015" i="5" s="1"/>
  <c r="C5015" i="5"/>
  <c r="B5015" i="5"/>
  <c r="A5015" i="5"/>
  <c r="L5014" i="5"/>
  <c r="I5014" i="5"/>
  <c r="H5014" i="5"/>
  <c r="Q5014" i="5" s="1"/>
  <c r="G5014" i="5"/>
  <c r="F5014" i="5"/>
  <c r="O5014" i="5" s="1"/>
  <c r="E5014" i="5"/>
  <c r="D5014" i="5"/>
  <c r="P5014" i="5" s="1"/>
  <c r="C5014" i="5"/>
  <c r="B5014" i="5"/>
  <c r="A5014" i="5"/>
  <c r="P5013" i="5"/>
  <c r="K5013" i="5"/>
  <c r="G5013" i="5"/>
  <c r="F5013" i="5"/>
  <c r="O5013" i="5" s="1"/>
  <c r="E5013" i="5"/>
  <c r="D5013" i="5"/>
  <c r="C5013" i="5"/>
  <c r="B5013" i="5"/>
  <c r="A5013" i="5"/>
  <c r="O5012" i="5"/>
  <c r="M5012" i="5"/>
  <c r="L5012" i="5"/>
  <c r="K5012" i="5"/>
  <c r="J5012" i="5"/>
  <c r="I5012" i="5"/>
  <c r="H5012" i="5"/>
  <c r="Q5012" i="5" s="1"/>
  <c r="G5012" i="5"/>
  <c r="F5012" i="5"/>
  <c r="E5012" i="5"/>
  <c r="D5012" i="5"/>
  <c r="P5012" i="5" s="1"/>
  <c r="C5012" i="5"/>
  <c r="B5012" i="5"/>
  <c r="A5012" i="5"/>
  <c r="K5011" i="5"/>
  <c r="G5011" i="5"/>
  <c r="M5011" i="5" s="1"/>
  <c r="F5011" i="5"/>
  <c r="O5011" i="5" s="1"/>
  <c r="E5011" i="5"/>
  <c r="D5011" i="5"/>
  <c r="P5011" i="5" s="1"/>
  <c r="C5011" i="5"/>
  <c r="B5011" i="5"/>
  <c r="A5011" i="5"/>
  <c r="Q5010" i="5"/>
  <c r="P5010" i="5"/>
  <c r="M5010" i="5"/>
  <c r="L5010" i="5"/>
  <c r="K5010" i="5"/>
  <c r="J5010" i="5"/>
  <c r="I5010" i="5"/>
  <c r="R5010" i="5" s="1"/>
  <c r="H5010" i="5"/>
  <c r="G5010" i="5"/>
  <c r="F5010" i="5"/>
  <c r="O5010" i="5" s="1"/>
  <c r="E5010" i="5"/>
  <c r="D5010" i="5"/>
  <c r="C5010" i="5"/>
  <c r="B5010" i="5"/>
  <c r="A5010" i="5"/>
  <c r="P5009" i="5"/>
  <c r="O5009" i="5"/>
  <c r="I5009" i="5"/>
  <c r="G5009" i="5"/>
  <c r="K5009" i="5" s="1"/>
  <c r="F5009" i="5"/>
  <c r="E5009" i="5"/>
  <c r="D5009" i="5"/>
  <c r="C5009" i="5"/>
  <c r="B5009" i="5"/>
  <c r="A5009" i="5"/>
  <c r="L5008" i="5"/>
  <c r="G5008" i="5"/>
  <c r="F5008" i="5"/>
  <c r="O5008" i="5" s="1"/>
  <c r="E5008" i="5"/>
  <c r="D5008" i="5"/>
  <c r="P5008" i="5" s="1"/>
  <c r="C5008" i="5"/>
  <c r="B5008" i="5"/>
  <c r="A5008" i="5"/>
  <c r="L5007" i="5"/>
  <c r="K5007" i="5"/>
  <c r="J5007" i="5"/>
  <c r="G5007" i="5"/>
  <c r="F5007" i="5"/>
  <c r="O5007" i="5" s="1"/>
  <c r="E5007" i="5"/>
  <c r="D5007" i="5"/>
  <c r="P5007" i="5" s="1"/>
  <c r="C5007" i="5"/>
  <c r="B5007" i="5"/>
  <c r="A5007" i="5"/>
  <c r="Q5006" i="5"/>
  <c r="O5006" i="5"/>
  <c r="M5006" i="5"/>
  <c r="L5006" i="5"/>
  <c r="K5006" i="5"/>
  <c r="J5006" i="5"/>
  <c r="I5006" i="5"/>
  <c r="H5006" i="5"/>
  <c r="G5006" i="5"/>
  <c r="F5006" i="5"/>
  <c r="E5006" i="5"/>
  <c r="D5006" i="5"/>
  <c r="P5006" i="5" s="1"/>
  <c r="C5006" i="5"/>
  <c r="B5006" i="5"/>
  <c r="A5006" i="5"/>
  <c r="M5005" i="5"/>
  <c r="L5005" i="5"/>
  <c r="K5005" i="5"/>
  <c r="H5005" i="5"/>
  <c r="Q5005" i="5" s="1"/>
  <c r="G5005" i="5"/>
  <c r="F5005" i="5"/>
  <c r="O5005" i="5" s="1"/>
  <c r="E5005" i="5"/>
  <c r="D5005" i="5"/>
  <c r="P5005" i="5" s="1"/>
  <c r="C5005" i="5"/>
  <c r="B5005" i="5"/>
  <c r="A5005" i="5"/>
  <c r="Q5004" i="5"/>
  <c r="M5004" i="5"/>
  <c r="L5004" i="5"/>
  <c r="K5004" i="5"/>
  <c r="J5004" i="5"/>
  <c r="I5004" i="5"/>
  <c r="H5004" i="5"/>
  <c r="G5004" i="5"/>
  <c r="F5004" i="5"/>
  <c r="O5004" i="5" s="1"/>
  <c r="E5004" i="5"/>
  <c r="D5004" i="5"/>
  <c r="P5004" i="5" s="1"/>
  <c r="C5004" i="5"/>
  <c r="B5004" i="5"/>
  <c r="A5004" i="5"/>
  <c r="P5003" i="5"/>
  <c r="O5003" i="5"/>
  <c r="K5003" i="5"/>
  <c r="J5003" i="5"/>
  <c r="I5003" i="5"/>
  <c r="H5003" i="5"/>
  <c r="Q5003" i="5" s="1"/>
  <c r="G5003" i="5"/>
  <c r="F5003" i="5"/>
  <c r="E5003" i="5"/>
  <c r="D5003" i="5"/>
  <c r="C5003" i="5"/>
  <c r="B5003" i="5"/>
  <c r="A5003" i="5"/>
  <c r="G5002" i="5"/>
  <c r="F5002" i="5"/>
  <c r="O5002" i="5" s="1"/>
  <c r="E5002" i="5"/>
  <c r="D5002" i="5"/>
  <c r="P5002" i="5" s="1"/>
  <c r="C5002" i="5"/>
  <c r="B5002" i="5"/>
  <c r="A5002" i="5"/>
  <c r="P5001" i="5"/>
  <c r="J5001" i="5"/>
  <c r="G5001" i="5"/>
  <c r="F5001" i="5"/>
  <c r="O5001" i="5" s="1"/>
  <c r="E5001" i="5"/>
  <c r="D5001" i="5"/>
  <c r="C5001" i="5"/>
  <c r="B5001" i="5"/>
  <c r="A5001" i="5"/>
  <c r="O5000" i="5"/>
  <c r="M5000" i="5"/>
  <c r="L5000" i="5"/>
  <c r="K5000" i="5"/>
  <c r="J5000" i="5"/>
  <c r="I5000" i="5"/>
  <c r="R5000" i="5" s="1"/>
  <c r="H5000" i="5"/>
  <c r="Q5000" i="5" s="1"/>
  <c r="G5000" i="5"/>
  <c r="F5000" i="5"/>
  <c r="E5000" i="5"/>
  <c r="D5000" i="5"/>
  <c r="P5000" i="5" s="1"/>
  <c r="C5000" i="5"/>
  <c r="B5000" i="5"/>
  <c r="N5000" i="5" s="1"/>
  <c r="A5000" i="5"/>
  <c r="O4999" i="5"/>
  <c r="M4999" i="5"/>
  <c r="H4999" i="5"/>
  <c r="Q4999" i="5" s="1"/>
  <c r="G4999" i="5"/>
  <c r="F4999" i="5"/>
  <c r="E4999" i="5"/>
  <c r="D4999" i="5"/>
  <c r="P4999" i="5" s="1"/>
  <c r="C4999" i="5"/>
  <c r="B4999" i="5"/>
  <c r="A4999" i="5"/>
  <c r="Q4998" i="5"/>
  <c r="P4998" i="5"/>
  <c r="M4998" i="5"/>
  <c r="L4998" i="5"/>
  <c r="K4998" i="5"/>
  <c r="J4998" i="5"/>
  <c r="I4998" i="5"/>
  <c r="R4998" i="5" s="1"/>
  <c r="H4998" i="5"/>
  <c r="G4998" i="5"/>
  <c r="F4998" i="5"/>
  <c r="O4998" i="5" s="1"/>
  <c r="E4998" i="5"/>
  <c r="D4998" i="5"/>
  <c r="C4998" i="5"/>
  <c r="B4998" i="5"/>
  <c r="A4998" i="5"/>
  <c r="P4997" i="5"/>
  <c r="O4997" i="5"/>
  <c r="K4997" i="5"/>
  <c r="H4997" i="5"/>
  <c r="Q4997" i="5" s="1"/>
  <c r="G4997" i="5"/>
  <c r="F4997" i="5"/>
  <c r="E4997" i="5"/>
  <c r="D4997" i="5"/>
  <c r="C4997" i="5"/>
  <c r="B4997" i="5"/>
  <c r="A4997" i="5"/>
  <c r="M4996" i="5"/>
  <c r="H4996" i="5"/>
  <c r="Q4996" i="5" s="1"/>
  <c r="G4996" i="5"/>
  <c r="L4996" i="5" s="1"/>
  <c r="F4996" i="5"/>
  <c r="O4996" i="5" s="1"/>
  <c r="E4996" i="5"/>
  <c r="D4996" i="5"/>
  <c r="P4996" i="5" s="1"/>
  <c r="C4996" i="5"/>
  <c r="B4996" i="5"/>
  <c r="A4996" i="5"/>
  <c r="P4995" i="5"/>
  <c r="O4995" i="5"/>
  <c r="L4995" i="5"/>
  <c r="K4995" i="5"/>
  <c r="J4995" i="5"/>
  <c r="G4995" i="5"/>
  <c r="F4995" i="5"/>
  <c r="E4995" i="5"/>
  <c r="D4995" i="5"/>
  <c r="C4995" i="5"/>
  <c r="B4995" i="5"/>
  <c r="A4995" i="5"/>
  <c r="O4994" i="5"/>
  <c r="M4994" i="5"/>
  <c r="L4994" i="5"/>
  <c r="K4994" i="5"/>
  <c r="J4994" i="5"/>
  <c r="I4994" i="5"/>
  <c r="H4994" i="5"/>
  <c r="Q4994" i="5" s="1"/>
  <c r="G4994" i="5"/>
  <c r="F4994" i="5"/>
  <c r="E4994" i="5"/>
  <c r="D4994" i="5"/>
  <c r="P4994" i="5" s="1"/>
  <c r="C4994" i="5"/>
  <c r="B4994" i="5"/>
  <c r="A4994" i="5"/>
  <c r="M4993" i="5"/>
  <c r="L4993" i="5"/>
  <c r="K4993" i="5"/>
  <c r="H4993" i="5"/>
  <c r="Q4993" i="5" s="1"/>
  <c r="G4993" i="5"/>
  <c r="F4993" i="5"/>
  <c r="O4993" i="5" s="1"/>
  <c r="E4993" i="5"/>
  <c r="D4993" i="5"/>
  <c r="P4993" i="5" s="1"/>
  <c r="C4993" i="5"/>
  <c r="B4993" i="5"/>
  <c r="A4993" i="5"/>
  <c r="R4992" i="5"/>
  <c r="Q4992" i="5"/>
  <c r="M4992" i="5"/>
  <c r="L4992" i="5"/>
  <c r="K4992" i="5"/>
  <c r="J4992" i="5"/>
  <c r="I4992" i="5"/>
  <c r="H4992" i="5"/>
  <c r="G4992" i="5"/>
  <c r="F4992" i="5"/>
  <c r="O4992" i="5" s="1"/>
  <c r="E4992" i="5"/>
  <c r="D4992" i="5"/>
  <c r="P4992" i="5" s="1"/>
  <c r="C4992" i="5"/>
  <c r="B4992" i="5"/>
  <c r="A4992" i="5"/>
  <c r="O4991" i="5"/>
  <c r="K4991" i="5"/>
  <c r="J4991" i="5"/>
  <c r="I4991" i="5"/>
  <c r="H4991" i="5"/>
  <c r="Q4991" i="5" s="1"/>
  <c r="G4991" i="5"/>
  <c r="F4991" i="5"/>
  <c r="E4991" i="5"/>
  <c r="D4991" i="5"/>
  <c r="P4991" i="5" s="1"/>
  <c r="C4991" i="5"/>
  <c r="B4991" i="5"/>
  <c r="A4991" i="5"/>
  <c r="Q4990" i="5"/>
  <c r="L4990" i="5"/>
  <c r="I4990" i="5"/>
  <c r="H4990" i="5"/>
  <c r="G4990" i="5"/>
  <c r="F4990" i="5"/>
  <c r="O4990" i="5" s="1"/>
  <c r="E4990" i="5"/>
  <c r="D4990" i="5"/>
  <c r="P4990" i="5" s="1"/>
  <c r="C4990" i="5"/>
  <c r="B4990" i="5"/>
  <c r="A4990" i="5"/>
  <c r="P4989" i="5"/>
  <c r="K4989" i="5"/>
  <c r="G4989" i="5"/>
  <c r="F4989" i="5"/>
  <c r="O4989" i="5" s="1"/>
  <c r="E4989" i="5"/>
  <c r="D4989" i="5"/>
  <c r="C4989" i="5"/>
  <c r="B4989" i="5"/>
  <c r="A4989" i="5"/>
  <c r="O4988" i="5"/>
  <c r="M4988" i="5"/>
  <c r="L4988" i="5"/>
  <c r="K4988" i="5"/>
  <c r="J4988" i="5"/>
  <c r="I4988" i="5"/>
  <c r="H4988" i="5"/>
  <c r="Q4988" i="5" s="1"/>
  <c r="G4988" i="5"/>
  <c r="F4988" i="5"/>
  <c r="E4988" i="5"/>
  <c r="D4988" i="5"/>
  <c r="P4988" i="5" s="1"/>
  <c r="C4988" i="5"/>
  <c r="B4988" i="5"/>
  <c r="A4988" i="5"/>
  <c r="K4987" i="5"/>
  <c r="G4987" i="5"/>
  <c r="F4987" i="5"/>
  <c r="O4987" i="5" s="1"/>
  <c r="E4987" i="5"/>
  <c r="D4987" i="5"/>
  <c r="P4987" i="5" s="1"/>
  <c r="C4987" i="5"/>
  <c r="B4987" i="5"/>
  <c r="A4987" i="5"/>
  <c r="Q4986" i="5"/>
  <c r="P4986" i="5"/>
  <c r="M4986" i="5"/>
  <c r="L4986" i="5"/>
  <c r="K4986" i="5"/>
  <c r="J4986" i="5"/>
  <c r="I4986" i="5"/>
  <c r="R4986" i="5" s="1"/>
  <c r="H4986" i="5"/>
  <c r="G4986" i="5"/>
  <c r="F4986" i="5"/>
  <c r="O4986" i="5" s="1"/>
  <c r="E4986" i="5"/>
  <c r="D4986" i="5"/>
  <c r="C4986" i="5"/>
  <c r="B4986" i="5"/>
  <c r="A4986" i="5"/>
  <c r="N4986" i="5" s="1"/>
  <c r="P4985" i="5"/>
  <c r="O4985" i="5"/>
  <c r="G4985" i="5"/>
  <c r="F4985" i="5"/>
  <c r="E4985" i="5"/>
  <c r="D4985" i="5"/>
  <c r="C4985" i="5"/>
  <c r="B4985" i="5"/>
  <c r="A4985" i="5"/>
  <c r="L4984" i="5"/>
  <c r="G4984" i="5"/>
  <c r="F4984" i="5"/>
  <c r="O4984" i="5" s="1"/>
  <c r="E4984" i="5"/>
  <c r="D4984" i="5"/>
  <c r="P4984" i="5" s="1"/>
  <c r="C4984" i="5"/>
  <c r="B4984" i="5"/>
  <c r="A4984" i="5"/>
  <c r="L4983" i="5"/>
  <c r="K4983" i="5"/>
  <c r="J4983" i="5"/>
  <c r="G4983" i="5"/>
  <c r="F4983" i="5"/>
  <c r="O4983" i="5" s="1"/>
  <c r="E4983" i="5"/>
  <c r="D4983" i="5"/>
  <c r="P4983" i="5" s="1"/>
  <c r="C4983" i="5"/>
  <c r="B4983" i="5"/>
  <c r="A4983" i="5"/>
  <c r="Q4982" i="5"/>
  <c r="O4982" i="5"/>
  <c r="M4982" i="5"/>
  <c r="L4982" i="5"/>
  <c r="K4982" i="5"/>
  <c r="J4982" i="5"/>
  <c r="I4982" i="5"/>
  <c r="H4982" i="5"/>
  <c r="G4982" i="5"/>
  <c r="F4982" i="5"/>
  <c r="E4982" i="5"/>
  <c r="D4982" i="5"/>
  <c r="P4982" i="5" s="1"/>
  <c r="C4982" i="5"/>
  <c r="B4982" i="5"/>
  <c r="N4982" i="5" s="1"/>
  <c r="A4982" i="5"/>
  <c r="M4981" i="5"/>
  <c r="L4981" i="5"/>
  <c r="K4981" i="5"/>
  <c r="H4981" i="5"/>
  <c r="Q4981" i="5" s="1"/>
  <c r="G4981" i="5"/>
  <c r="F4981" i="5"/>
  <c r="O4981" i="5" s="1"/>
  <c r="E4981" i="5"/>
  <c r="D4981" i="5"/>
  <c r="P4981" i="5" s="1"/>
  <c r="C4981" i="5"/>
  <c r="B4981" i="5"/>
  <c r="A4981" i="5"/>
  <c r="Q4980" i="5"/>
  <c r="M4980" i="5"/>
  <c r="L4980" i="5"/>
  <c r="K4980" i="5"/>
  <c r="J4980" i="5"/>
  <c r="R4980" i="5" s="1"/>
  <c r="I4980" i="5"/>
  <c r="H4980" i="5"/>
  <c r="G4980" i="5"/>
  <c r="F4980" i="5"/>
  <c r="O4980" i="5" s="1"/>
  <c r="E4980" i="5"/>
  <c r="D4980" i="5"/>
  <c r="P4980" i="5" s="1"/>
  <c r="C4980" i="5"/>
  <c r="B4980" i="5"/>
  <c r="A4980" i="5"/>
  <c r="P4979" i="5"/>
  <c r="O4979" i="5"/>
  <c r="K4979" i="5"/>
  <c r="J4979" i="5"/>
  <c r="I4979" i="5"/>
  <c r="H4979" i="5"/>
  <c r="Q4979" i="5" s="1"/>
  <c r="G4979" i="5"/>
  <c r="F4979" i="5"/>
  <c r="E4979" i="5"/>
  <c r="D4979" i="5"/>
  <c r="C4979" i="5"/>
  <c r="B4979" i="5"/>
  <c r="A4979" i="5"/>
  <c r="I4978" i="5"/>
  <c r="G4978" i="5"/>
  <c r="F4978" i="5"/>
  <c r="O4978" i="5" s="1"/>
  <c r="E4978" i="5"/>
  <c r="D4978" i="5"/>
  <c r="P4978" i="5" s="1"/>
  <c r="C4978" i="5"/>
  <c r="B4978" i="5"/>
  <c r="A4978" i="5"/>
  <c r="P4977" i="5"/>
  <c r="J4977" i="5"/>
  <c r="G4977" i="5"/>
  <c r="F4977" i="5"/>
  <c r="O4977" i="5" s="1"/>
  <c r="E4977" i="5"/>
  <c r="D4977" i="5"/>
  <c r="C4977" i="5"/>
  <c r="B4977" i="5"/>
  <c r="A4977" i="5"/>
  <c r="P4976" i="5"/>
  <c r="O4976" i="5"/>
  <c r="M4976" i="5"/>
  <c r="L4976" i="5"/>
  <c r="J4976" i="5"/>
  <c r="I4976" i="5"/>
  <c r="H4976" i="5"/>
  <c r="Q4976" i="5" s="1"/>
  <c r="G4976" i="5"/>
  <c r="K4976" i="5" s="1"/>
  <c r="F4976" i="5"/>
  <c r="E4976" i="5"/>
  <c r="D4976" i="5"/>
  <c r="C4976" i="5"/>
  <c r="B4976" i="5"/>
  <c r="A4976" i="5"/>
  <c r="N4976" i="5" s="1"/>
  <c r="O4975" i="5"/>
  <c r="L4975" i="5"/>
  <c r="G4975" i="5"/>
  <c r="F4975" i="5"/>
  <c r="E4975" i="5"/>
  <c r="D4975" i="5"/>
  <c r="P4975" i="5" s="1"/>
  <c r="C4975" i="5"/>
  <c r="B4975" i="5"/>
  <c r="A4975" i="5"/>
  <c r="Q4974" i="5"/>
  <c r="M4974" i="5"/>
  <c r="L4974" i="5"/>
  <c r="K4974" i="5"/>
  <c r="R4974" i="5" s="1"/>
  <c r="J4974" i="5"/>
  <c r="I4974" i="5"/>
  <c r="H4974" i="5"/>
  <c r="G4974" i="5"/>
  <c r="F4974" i="5"/>
  <c r="O4974" i="5" s="1"/>
  <c r="E4974" i="5"/>
  <c r="D4974" i="5"/>
  <c r="P4974" i="5" s="1"/>
  <c r="C4974" i="5"/>
  <c r="B4974" i="5"/>
  <c r="A4974" i="5"/>
  <c r="P4973" i="5"/>
  <c r="O4973" i="5"/>
  <c r="J4973" i="5"/>
  <c r="G4973" i="5"/>
  <c r="F4973" i="5"/>
  <c r="E4973" i="5"/>
  <c r="D4973" i="5"/>
  <c r="C4973" i="5"/>
  <c r="B4973" i="5"/>
  <c r="A4973" i="5"/>
  <c r="G4972" i="5"/>
  <c r="F4972" i="5"/>
  <c r="O4972" i="5" s="1"/>
  <c r="E4972" i="5"/>
  <c r="D4972" i="5"/>
  <c r="P4972" i="5" s="1"/>
  <c r="C4972" i="5"/>
  <c r="B4972" i="5"/>
  <c r="A4972" i="5"/>
  <c r="O4971" i="5"/>
  <c r="G4971" i="5"/>
  <c r="F4971" i="5"/>
  <c r="E4971" i="5"/>
  <c r="D4971" i="5"/>
  <c r="P4971" i="5" s="1"/>
  <c r="C4971" i="5"/>
  <c r="B4971" i="5"/>
  <c r="A4971" i="5"/>
  <c r="Q4970" i="5"/>
  <c r="O4970" i="5"/>
  <c r="M4970" i="5"/>
  <c r="L4970" i="5"/>
  <c r="K4970" i="5"/>
  <c r="J4970" i="5"/>
  <c r="I4970" i="5"/>
  <c r="H4970" i="5"/>
  <c r="G4970" i="5"/>
  <c r="F4970" i="5"/>
  <c r="E4970" i="5"/>
  <c r="D4970" i="5"/>
  <c r="P4970" i="5" s="1"/>
  <c r="C4970" i="5"/>
  <c r="B4970" i="5"/>
  <c r="A4970" i="5"/>
  <c r="O4969" i="5"/>
  <c r="G4969" i="5"/>
  <c r="F4969" i="5"/>
  <c r="E4969" i="5"/>
  <c r="D4969" i="5"/>
  <c r="P4969" i="5" s="1"/>
  <c r="C4969" i="5"/>
  <c r="B4969" i="5"/>
  <c r="A4969" i="5"/>
  <c r="Q4968" i="5"/>
  <c r="M4968" i="5"/>
  <c r="L4968" i="5"/>
  <c r="K4968" i="5"/>
  <c r="J4968" i="5"/>
  <c r="R4968" i="5" s="1"/>
  <c r="I4968" i="5"/>
  <c r="H4968" i="5"/>
  <c r="G4968" i="5"/>
  <c r="F4968" i="5"/>
  <c r="O4968" i="5" s="1"/>
  <c r="E4968" i="5"/>
  <c r="D4968" i="5"/>
  <c r="P4968" i="5" s="1"/>
  <c r="C4968" i="5"/>
  <c r="B4968" i="5"/>
  <c r="A4968" i="5"/>
  <c r="P4967" i="5"/>
  <c r="O4967" i="5"/>
  <c r="K4967" i="5"/>
  <c r="I4967" i="5"/>
  <c r="G4967" i="5"/>
  <c r="F4967" i="5"/>
  <c r="E4967" i="5"/>
  <c r="D4967" i="5"/>
  <c r="C4967" i="5"/>
  <c r="B4967" i="5"/>
  <c r="A4967" i="5"/>
  <c r="I4966" i="5"/>
  <c r="G4966" i="5"/>
  <c r="F4966" i="5"/>
  <c r="O4966" i="5" s="1"/>
  <c r="E4966" i="5"/>
  <c r="D4966" i="5"/>
  <c r="P4966" i="5" s="1"/>
  <c r="C4966" i="5"/>
  <c r="B4966" i="5"/>
  <c r="A4966" i="5"/>
  <c r="O4965" i="5"/>
  <c r="J4965" i="5"/>
  <c r="G4965" i="5"/>
  <c r="L4965" i="5" s="1"/>
  <c r="F4965" i="5"/>
  <c r="E4965" i="5"/>
  <c r="D4965" i="5"/>
  <c r="P4965" i="5" s="1"/>
  <c r="C4965" i="5"/>
  <c r="B4965" i="5"/>
  <c r="A4965" i="5"/>
  <c r="O4964" i="5"/>
  <c r="M4964" i="5"/>
  <c r="L4964" i="5"/>
  <c r="K4964" i="5"/>
  <c r="J4964" i="5"/>
  <c r="I4964" i="5"/>
  <c r="R4964" i="5" s="1"/>
  <c r="H4964" i="5"/>
  <c r="Q4964" i="5" s="1"/>
  <c r="G4964" i="5"/>
  <c r="F4964" i="5"/>
  <c r="E4964" i="5"/>
  <c r="D4964" i="5"/>
  <c r="P4964" i="5" s="1"/>
  <c r="C4964" i="5"/>
  <c r="B4964" i="5"/>
  <c r="N4964" i="5" s="1"/>
  <c r="A4964" i="5"/>
  <c r="O4963" i="5"/>
  <c r="M4963" i="5"/>
  <c r="H4963" i="5"/>
  <c r="Q4963" i="5" s="1"/>
  <c r="G4963" i="5"/>
  <c r="L4963" i="5" s="1"/>
  <c r="F4963" i="5"/>
  <c r="E4963" i="5"/>
  <c r="D4963" i="5"/>
  <c r="P4963" i="5" s="1"/>
  <c r="C4963" i="5"/>
  <c r="B4963" i="5"/>
  <c r="A4963" i="5"/>
  <c r="Q4962" i="5"/>
  <c r="P4962" i="5"/>
  <c r="M4962" i="5"/>
  <c r="L4962" i="5"/>
  <c r="K4962" i="5"/>
  <c r="J4962" i="5"/>
  <c r="I4962" i="5"/>
  <c r="H4962" i="5"/>
  <c r="G4962" i="5"/>
  <c r="F4962" i="5"/>
  <c r="O4962" i="5" s="1"/>
  <c r="E4962" i="5"/>
  <c r="D4962" i="5"/>
  <c r="C4962" i="5"/>
  <c r="B4962" i="5"/>
  <c r="A4962" i="5"/>
  <c r="O4961" i="5"/>
  <c r="K4961" i="5"/>
  <c r="H4961" i="5"/>
  <c r="Q4961" i="5" s="1"/>
  <c r="G4961" i="5"/>
  <c r="J4961" i="5" s="1"/>
  <c r="F4961" i="5"/>
  <c r="E4961" i="5"/>
  <c r="D4961" i="5"/>
  <c r="C4961" i="5"/>
  <c r="B4961" i="5"/>
  <c r="A4961" i="5"/>
  <c r="Q4960" i="5"/>
  <c r="M4960" i="5"/>
  <c r="L4960" i="5"/>
  <c r="I4960" i="5"/>
  <c r="H4960" i="5"/>
  <c r="G4960" i="5"/>
  <c r="F4960" i="5"/>
  <c r="O4960" i="5" s="1"/>
  <c r="E4960" i="5"/>
  <c r="D4960" i="5"/>
  <c r="P4960" i="5" s="1"/>
  <c r="C4960" i="5"/>
  <c r="B4960" i="5"/>
  <c r="A4960" i="5"/>
  <c r="O4959" i="5"/>
  <c r="L4959" i="5"/>
  <c r="K4959" i="5"/>
  <c r="J4959" i="5"/>
  <c r="G4959" i="5"/>
  <c r="F4959" i="5"/>
  <c r="E4959" i="5"/>
  <c r="D4959" i="5"/>
  <c r="P4959" i="5" s="1"/>
  <c r="C4959" i="5"/>
  <c r="B4959" i="5"/>
  <c r="A4959" i="5"/>
  <c r="P4958" i="5"/>
  <c r="O4958" i="5"/>
  <c r="M4958" i="5"/>
  <c r="L4958" i="5"/>
  <c r="J4958" i="5"/>
  <c r="I4958" i="5"/>
  <c r="H4958" i="5"/>
  <c r="Q4958" i="5" s="1"/>
  <c r="G4958" i="5"/>
  <c r="K4958" i="5" s="1"/>
  <c r="F4958" i="5"/>
  <c r="E4958" i="5"/>
  <c r="D4958" i="5"/>
  <c r="C4958" i="5"/>
  <c r="B4958" i="5"/>
  <c r="A4958" i="5"/>
  <c r="N4958" i="5" s="1"/>
  <c r="O4957" i="5"/>
  <c r="K4957" i="5"/>
  <c r="G4957" i="5"/>
  <c r="F4957" i="5"/>
  <c r="E4957" i="5"/>
  <c r="D4957" i="5"/>
  <c r="P4957" i="5" s="1"/>
  <c r="C4957" i="5"/>
  <c r="B4957" i="5"/>
  <c r="A4957" i="5"/>
  <c r="Q4956" i="5"/>
  <c r="P4956" i="5"/>
  <c r="M4956" i="5"/>
  <c r="L4956" i="5"/>
  <c r="K4956" i="5"/>
  <c r="J4956" i="5"/>
  <c r="I4956" i="5"/>
  <c r="R4956" i="5" s="1"/>
  <c r="H4956" i="5"/>
  <c r="G4956" i="5"/>
  <c r="F4956" i="5"/>
  <c r="O4956" i="5" s="1"/>
  <c r="E4956" i="5"/>
  <c r="D4956" i="5"/>
  <c r="C4956" i="5"/>
  <c r="B4956" i="5"/>
  <c r="A4956" i="5"/>
  <c r="N4956" i="5" s="1"/>
  <c r="P4955" i="5"/>
  <c r="O4955" i="5"/>
  <c r="G4955" i="5"/>
  <c r="F4955" i="5"/>
  <c r="E4955" i="5"/>
  <c r="D4955" i="5"/>
  <c r="C4955" i="5"/>
  <c r="B4955" i="5"/>
  <c r="A4955" i="5"/>
  <c r="I4954" i="5"/>
  <c r="G4954" i="5"/>
  <c r="F4954" i="5"/>
  <c r="O4954" i="5" s="1"/>
  <c r="E4954" i="5"/>
  <c r="D4954" i="5"/>
  <c r="P4954" i="5" s="1"/>
  <c r="C4954" i="5"/>
  <c r="B4954" i="5"/>
  <c r="A4954" i="5"/>
  <c r="L4953" i="5"/>
  <c r="K4953" i="5"/>
  <c r="J4953" i="5"/>
  <c r="G4953" i="5"/>
  <c r="F4953" i="5"/>
  <c r="O4953" i="5" s="1"/>
  <c r="E4953" i="5"/>
  <c r="D4953" i="5"/>
  <c r="P4953" i="5" s="1"/>
  <c r="C4953" i="5"/>
  <c r="B4953" i="5"/>
  <c r="A4953" i="5"/>
  <c r="Q4952" i="5"/>
  <c r="O4952" i="5"/>
  <c r="M4952" i="5"/>
  <c r="L4952" i="5"/>
  <c r="K4952" i="5"/>
  <c r="J4952" i="5"/>
  <c r="I4952" i="5"/>
  <c r="R4952" i="5" s="1"/>
  <c r="H4952" i="5"/>
  <c r="G4952" i="5"/>
  <c r="F4952" i="5"/>
  <c r="E4952" i="5"/>
  <c r="D4952" i="5"/>
  <c r="P4952" i="5" s="1"/>
  <c r="C4952" i="5"/>
  <c r="B4952" i="5"/>
  <c r="N4952" i="5" s="1"/>
  <c r="A4952" i="5"/>
  <c r="M4951" i="5"/>
  <c r="L4951" i="5"/>
  <c r="K4951" i="5"/>
  <c r="H4951" i="5"/>
  <c r="Q4951" i="5" s="1"/>
  <c r="G4951" i="5"/>
  <c r="F4951" i="5"/>
  <c r="O4951" i="5" s="1"/>
  <c r="E4951" i="5"/>
  <c r="D4951" i="5"/>
  <c r="P4951" i="5" s="1"/>
  <c r="C4951" i="5"/>
  <c r="B4951" i="5"/>
  <c r="A4951" i="5"/>
  <c r="Q4950" i="5"/>
  <c r="M4950" i="5"/>
  <c r="L4950" i="5"/>
  <c r="K4950" i="5"/>
  <c r="J4950" i="5"/>
  <c r="R4950" i="5" s="1"/>
  <c r="I4950" i="5"/>
  <c r="H4950" i="5"/>
  <c r="G4950" i="5"/>
  <c r="F4950" i="5"/>
  <c r="O4950" i="5" s="1"/>
  <c r="E4950" i="5"/>
  <c r="D4950" i="5"/>
  <c r="P4950" i="5" s="1"/>
  <c r="C4950" i="5"/>
  <c r="B4950" i="5"/>
  <c r="A4950" i="5"/>
  <c r="O4949" i="5"/>
  <c r="K4949" i="5"/>
  <c r="J4949" i="5"/>
  <c r="I4949" i="5"/>
  <c r="H4949" i="5"/>
  <c r="Q4949" i="5" s="1"/>
  <c r="G4949" i="5"/>
  <c r="F4949" i="5"/>
  <c r="E4949" i="5"/>
  <c r="D4949" i="5"/>
  <c r="C4949" i="5"/>
  <c r="B4949" i="5"/>
  <c r="A4949" i="5"/>
  <c r="M4948" i="5"/>
  <c r="L4948" i="5"/>
  <c r="I4948" i="5"/>
  <c r="H4948" i="5"/>
  <c r="Q4948" i="5" s="1"/>
  <c r="G4948" i="5"/>
  <c r="F4948" i="5"/>
  <c r="O4948" i="5" s="1"/>
  <c r="E4948" i="5"/>
  <c r="D4948" i="5"/>
  <c r="P4948" i="5" s="1"/>
  <c r="C4948" i="5"/>
  <c r="B4948" i="5"/>
  <c r="A4948" i="5"/>
  <c r="P4947" i="5"/>
  <c r="L4947" i="5"/>
  <c r="K4947" i="5"/>
  <c r="J4947" i="5"/>
  <c r="G4947" i="5"/>
  <c r="F4947" i="5"/>
  <c r="O4947" i="5" s="1"/>
  <c r="E4947" i="5"/>
  <c r="D4947" i="5"/>
  <c r="C4947" i="5"/>
  <c r="B4947" i="5"/>
  <c r="A4947" i="5"/>
  <c r="Q4946" i="5"/>
  <c r="P4946" i="5"/>
  <c r="O4946" i="5"/>
  <c r="M4946" i="5"/>
  <c r="L4946" i="5"/>
  <c r="K4946" i="5"/>
  <c r="J4946" i="5"/>
  <c r="I4946" i="5"/>
  <c r="R4946" i="5" s="1"/>
  <c r="H4946" i="5"/>
  <c r="G4946" i="5"/>
  <c r="F4946" i="5"/>
  <c r="E4946" i="5"/>
  <c r="D4946" i="5"/>
  <c r="C4946" i="5"/>
  <c r="B4946" i="5"/>
  <c r="A4946" i="5"/>
  <c r="L4945" i="5"/>
  <c r="K4945" i="5"/>
  <c r="H4945" i="5"/>
  <c r="Q4945" i="5" s="1"/>
  <c r="G4945" i="5"/>
  <c r="F4945" i="5"/>
  <c r="O4945" i="5" s="1"/>
  <c r="E4945" i="5"/>
  <c r="D4945" i="5"/>
  <c r="P4945" i="5" s="1"/>
  <c r="C4945" i="5"/>
  <c r="B4945" i="5"/>
  <c r="A4945" i="5"/>
  <c r="R4944" i="5"/>
  <c r="Q4944" i="5"/>
  <c r="M4944" i="5"/>
  <c r="L4944" i="5"/>
  <c r="K4944" i="5"/>
  <c r="J4944" i="5"/>
  <c r="I4944" i="5"/>
  <c r="H4944" i="5"/>
  <c r="G4944" i="5"/>
  <c r="F4944" i="5"/>
  <c r="O4944" i="5" s="1"/>
  <c r="E4944" i="5"/>
  <c r="D4944" i="5"/>
  <c r="P4944" i="5" s="1"/>
  <c r="C4944" i="5"/>
  <c r="B4944" i="5"/>
  <c r="A4944" i="5"/>
  <c r="P4943" i="5"/>
  <c r="O4943" i="5"/>
  <c r="J4943" i="5"/>
  <c r="I4943" i="5"/>
  <c r="H4943" i="5"/>
  <c r="Q4943" i="5" s="1"/>
  <c r="G4943" i="5"/>
  <c r="F4943" i="5"/>
  <c r="E4943" i="5"/>
  <c r="D4943" i="5"/>
  <c r="C4943" i="5"/>
  <c r="B4943" i="5"/>
  <c r="A4943" i="5"/>
  <c r="M4942" i="5"/>
  <c r="H4942" i="5"/>
  <c r="Q4942" i="5" s="1"/>
  <c r="G4942" i="5"/>
  <c r="F4942" i="5"/>
  <c r="O4942" i="5" s="1"/>
  <c r="E4942" i="5"/>
  <c r="D4942" i="5"/>
  <c r="P4942" i="5" s="1"/>
  <c r="C4942" i="5"/>
  <c r="B4942" i="5"/>
  <c r="A4942" i="5"/>
  <c r="P4941" i="5"/>
  <c r="G4941" i="5"/>
  <c r="F4941" i="5"/>
  <c r="O4941" i="5" s="1"/>
  <c r="E4941" i="5"/>
  <c r="D4941" i="5"/>
  <c r="C4941" i="5"/>
  <c r="B4941" i="5"/>
  <c r="A4941" i="5"/>
  <c r="O4940" i="5"/>
  <c r="M4940" i="5"/>
  <c r="L4940" i="5"/>
  <c r="K4940" i="5"/>
  <c r="J4940" i="5"/>
  <c r="I4940" i="5"/>
  <c r="H4940" i="5"/>
  <c r="Q4940" i="5" s="1"/>
  <c r="G4940" i="5"/>
  <c r="F4940" i="5"/>
  <c r="E4940" i="5"/>
  <c r="D4940" i="5"/>
  <c r="P4940" i="5" s="1"/>
  <c r="C4940" i="5"/>
  <c r="B4940" i="5"/>
  <c r="A4940" i="5"/>
  <c r="G4939" i="5"/>
  <c r="F4939" i="5"/>
  <c r="O4939" i="5" s="1"/>
  <c r="E4939" i="5"/>
  <c r="D4939" i="5"/>
  <c r="P4939" i="5" s="1"/>
  <c r="C4939" i="5"/>
  <c r="B4939" i="5"/>
  <c r="A4939" i="5"/>
  <c r="Q4938" i="5"/>
  <c r="M4938" i="5"/>
  <c r="L4938" i="5"/>
  <c r="K4938" i="5"/>
  <c r="J4938" i="5"/>
  <c r="I4938" i="5"/>
  <c r="R4938" i="5" s="1"/>
  <c r="H4938" i="5"/>
  <c r="G4938" i="5"/>
  <c r="F4938" i="5"/>
  <c r="O4938" i="5" s="1"/>
  <c r="E4938" i="5"/>
  <c r="D4938" i="5"/>
  <c r="P4938" i="5" s="1"/>
  <c r="C4938" i="5"/>
  <c r="B4938" i="5"/>
  <c r="A4938" i="5"/>
  <c r="O4937" i="5"/>
  <c r="G4937" i="5"/>
  <c r="F4937" i="5"/>
  <c r="E4937" i="5"/>
  <c r="D4937" i="5"/>
  <c r="P4937" i="5" s="1"/>
  <c r="C4937" i="5"/>
  <c r="B4937" i="5"/>
  <c r="A4937" i="5"/>
  <c r="M4936" i="5"/>
  <c r="L4936" i="5"/>
  <c r="I4936" i="5"/>
  <c r="H4936" i="5"/>
  <c r="Q4936" i="5" s="1"/>
  <c r="G4936" i="5"/>
  <c r="F4936" i="5"/>
  <c r="O4936" i="5" s="1"/>
  <c r="E4936" i="5"/>
  <c r="D4936" i="5"/>
  <c r="P4936" i="5" s="1"/>
  <c r="C4936" i="5"/>
  <c r="B4936" i="5"/>
  <c r="A4936" i="5"/>
  <c r="G4935" i="5"/>
  <c r="F4935" i="5"/>
  <c r="O4935" i="5" s="1"/>
  <c r="E4935" i="5"/>
  <c r="D4935" i="5"/>
  <c r="P4935" i="5" s="1"/>
  <c r="C4935" i="5"/>
  <c r="B4935" i="5"/>
  <c r="A4935" i="5"/>
  <c r="Q4934" i="5"/>
  <c r="O4934" i="5"/>
  <c r="M4934" i="5"/>
  <c r="L4934" i="5"/>
  <c r="J4934" i="5"/>
  <c r="I4934" i="5"/>
  <c r="R4934" i="5" s="1"/>
  <c r="H4934" i="5"/>
  <c r="G4934" i="5"/>
  <c r="K4934" i="5" s="1"/>
  <c r="F4934" i="5"/>
  <c r="E4934" i="5"/>
  <c r="D4934" i="5"/>
  <c r="P4934" i="5" s="1"/>
  <c r="C4934" i="5"/>
  <c r="B4934" i="5"/>
  <c r="A4934" i="5"/>
  <c r="N4934" i="5" s="1"/>
  <c r="M4933" i="5"/>
  <c r="H4933" i="5"/>
  <c r="Q4933" i="5" s="1"/>
  <c r="G4933" i="5"/>
  <c r="F4933" i="5"/>
  <c r="O4933" i="5" s="1"/>
  <c r="E4933" i="5"/>
  <c r="D4933" i="5"/>
  <c r="P4933" i="5" s="1"/>
  <c r="C4933" i="5"/>
  <c r="B4933" i="5"/>
  <c r="A4933" i="5"/>
  <c r="Q4932" i="5"/>
  <c r="P4932" i="5"/>
  <c r="M4932" i="5"/>
  <c r="L4932" i="5"/>
  <c r="K4932" i="5"/>
  <c r="J4932" i="5"/>
  <c r="I4932" i="5"/>
  <c r="H4932" i="5"/>
  <c r="G4932" i="5"/>
  <c r="F4932" i="5"/>
  <c r="O4932" i="5" s="1"/>
  <c r="E4932" i="5"/>
  <c r="D4932" i="5"/>
  <c r="C4932" i="5"/>
  <c r="B4932" i="5"/>
  <c r="A4932" i="5"/>
  <c r="P4931" i="5"/>
  <c r="O4931" i="5"/>
  <c r="K4931" i="5"/>
  <c r="H4931" i="5"/>
  <c r="Q4931" i="5" s="1"/>
  <c r="G4931" i="5"/>
  <c r="F4931" i="5"/>
  <c r="E4931" i="5"/>
  <c r="D4931" i="5"/>
  <c r="C4931" i="5"/>
  <c r="B4931" i="5"/>
  <c r="A4931" i="5"/>
  <c r="H4930" i="5"/>
  <c r="Q4930" i="5" s="1"/>
  <c r="G4930" i="5"/>
  <c r="F4930" i="5"/>
  <c r="O4930" i="5" s="1"/>
  <c r="E4930" i="5"/>
  <c r="D4930" i="5"/>
  <c r="P4930" i="5" s="1"/>
  <c r="C4930" i="5"/>
  <c r="B4930" i="5"/>
  <c r="A4930" i="5"/>
  <c r="P4929" i="5"/>
  <c r="O4929" i="5"/>
  <c r="L4929" i="5"/>
  <c r="K4929" i="5"/>
  <c r="J4929" i="5"/>
  <c r="G4929" i="5"/>
  <c r="F4929" i="5"/>
  <c r="E4929" i="5"/>
  <c r="D4929" i="5"/>
  <c r="C4929" i="5"/>
  <c r="B4929" i="5"/>
  <c r="A4929" i="5"/>
  <c r="Q4928" i="5"/>
  <c r="P4928" i="5"/>
  <c r="O4928" i="5"/>
  <c r="M4928" i="5"/>
  <c r="L4928" i="5"/>
  <c r="J4928" i="5"/>
  <c r="I4928" i="5"/>
  <c r="H4928" i="5"/>
  <c r="G4928" i="5"/>
  <c r="K4928" i="5" s="1"/>
  <c r="F4928" i="5"/>
  <c r="E4928" i="5"/>
  <c r="D4928" i="5"/>
  <c r="C4928" i="5"/>
  <c r="B4928" i="5"/>
  <c r="A4928" i="5"/>
  <c r="O4927" i="5"/>
  <c r="L4927" i="5"/>
  <c r="K4927" i="5"/>
  <c r="H4927" i="5"/>
  <c r="Q4927" i="5" s="1"/>
  <c r="G4927" i="5"/>
  <c r="F4927" i="5"/>
  <c r="E4927" i="5"/>
  <c r="D4927" i="5"/>
  <c r="P4927" i="5" s="1"/>
  <c r="C4927" i="5"/>
  <c r="B4927" i="5"/>
  <c r="A4927" i="5"/>
  <c r="Q4926" i="5"/>
  <c r="P4926" i="5"/>
  <c r="M4926" i="5"/>
  <c r="L4926" i="5"/>
  <c r="K4926" i="5"/>
  <c r="J4926" i="5"/>
  <c r="R4926" i="5" s="1"/>
  <c r="I4926" i="5"/>
  <c r="H4926" i="5"/>
  <c r="G4926" i="5"/>
  <c r="F4926" i="5"/>
  <c r="O4926" i="5" s="1"/>
  <c r="E4926" i="5"/>
  <c r="D4926" i="5"/>
  <c r="C4926" i="5"/>
  <c r="B4926" i="5"/>
  <c r="A4926" i="5"/>
  <c r="O4925" i="5"/>
  <c r="I4925" i="5"/>
  <c r="H4925" i="5"/>
  <c r="Q4925" i="5" s="1"/>
  <c r="G4925" i="5"/>
  <c r="F4925" i="5"/>
  <c r="E4925" i="5"/>
  <c r="D4925" i="5"/>
  <c r="P4925" i="5" s="1"/>
  <c r="C4925" i="5"/>
  <c r="B4925" i="5"/>
  <c r="A4925" i="5"/>
  <c r="I4924" i="5"/>
  <c r="G4924" i="5"/>
  <c r="F4924" i="5"/>
  <c r="O4924" i="5" s="1"/>
  <c r="E4924" i="5"/>
  <c r="D4924" i="5"/>
  <c r="P4924" i="5" s="1"/>
  <c r="C4924" i="5"/>
  <c r="B4924" i="5"/>
  <c r="A4924" i="5"/>
  <c r="O4923" i="5"/>
  <c r="J4923" i="5"/>
  <c r="G4923" i="5"/>
  <c r="F4923" i="5"/>
  <c r="E4923" i="5"/>
  <c r="D4923" i="5"/>
  <c r="P4923" i="5" s="1"/>
  <c r="C4923" i="5"/>
  <c r="B4923" i="5"/>
  <c r="A4923" i="5"/>
  <c r="P4922" i="5"/>
  <c r="O4922" i="5"/>
  <c r="M4922" i="5"/>
  <c r="L4922" i="5"/>
  <c r="J4922" i="5"/>
  <c r="I4922" i="5"/>
  <c r="H4922" i="5"/>
  <c r="Q4922" i="5" s="1"/>
  <c r="G4922" i="5"/>
  <c r="K4922" i="5" s="1"/>
  <c r="F4922" i="5"/>
  <c r="E4922" i="5"/>
  <c r="D4922" i="5"/>
  <c r="C4922" i="5"/>
  <c r="B4922" i="5"/>
  <c r="A4922" i="5"/>
  <c r="N4922" i="5" s="1"/>
  <c r="M4921" i="5"/>
  <c r="L4921" i="5"/>
  <c r="G4921" i="5"/>
  <c r="F4921" i="5"/>
  <c r="E4921" i="5"/>
  <c r="D4921" i="5"/>
  <c r="P4921" i="5" s="1"/>
  <c r="C4921" i="5"/>
  <c r="B4921" i="5"/>
  <c r="A4921" i="5"/>
  <c r="Q4920" i="5"/>
  <c r="M4920" i="5"/>
  <c r="L4920" i="5"/>
  <c r="K4920" i="5"/>
  <c r="R4920" i="5" s="1"/>
  <c r="J4920" i="5"/>
  <c r="I4920" i="5"/>
  <c r="H4920" i="5"/>
  <c r="G4920" i="5"/>
  <c r="F4920" i="5"/>
  <c r="O4920" i="5" s="1"/>
  <c r="E4920" i="5"/>
  <c r="D4920" i="5"/>
  <c r="P4920" i="5" s="1"/>
  <c r="C4920" i="5"/>
  <c r="B4920" i="5"/>
  <c r="A4920" i="5"/>
  <c r="O4919" i="5"/>
  <c r="K4919" i="5"/>
  <c r="G4919" i="5"/>
  <c r="F4919" i="5"/>
  <c r="E4919" i="5"/>
  <c r="D4919" i="5"/>
  <c r="P4919" i="5" s="1"/>
  <c r="C4919" i="5"/>
  <c r="B4919" i="5"/>
  <c r="A4919" i="5"/>
  <c r="M4918" i="5"/>
  <c r="L4918" i="5"/>
  <c r="I4918" i="5"/>
  <c r="H4918" i="5"/>
  <c r="Q4918" i="5" s="1"/>
  <c r="G4918" i="5"/>
  <c r="F4918" i="5"/>
  <c r="O4918" i="5" s="1"/>
  <c r="E4918" i="5"/>
  <c r="D4918" i="5"/>
  <c r="P4918" i="5" s="1"/>
  <c r="C4918" i="5"/>
  <c r="B4918" i="5"/>
  <c r="A4918" i="5"/>
  <c r="P4917" i="5"/>
  <c r="G4917" i="5"/>
  <c r="F4917" i="5"/>
  <c r="O4917" i="5" s="1"/>
  <c r="E4917" i="5"/>
  <c r="D4917" i="5"/>
  <c r="C4917" i="5"/>
  <c r="B4917" i="5"/>
  <c r="A4917" i="5"/>
  <c r="Q4916" i="5"/>
  <c r="O4916" i="5"/>
  <c r="M4916" i="5"/>
  <c r="L4916" i="5"/>
  <c r="J4916" i="5"/>
  <c r="I4916" i="5"/>
  <c r="H4916" i="5"/>
  <c r="G4916" i="5"/>
  <c r="K4916" i="5" s="1"/>
  <c r="F4916" i="5"/>
  <c r="E4916" i="5"/>
  <c r="D4916" i="5"/>
  <c r="P4916" i="5" s="1"/>
  <c r="C4916" i="5"/>
  <c r="B4916" i="5"/>
  <c r="A4916" i="5"/>
  <c r="H4915" i="5"/>
  <c r="Q4915" i="5" s="1"/>
  <c r="G4915" i="5"/>
  <c r="F4915" i="5"/>
  <c r="O4915" i="5" s="1"/>
  <c r="E4915" i="5"/>
  <c r="D4915" i="5"/>
  <c r="P4915" i="5" s="1"/>
  <c r="C4915" i="5"/>
  <c r="B4915" i="5"/>
  <c r="A4915" i="5"/>
  <c r="Q4914" i="5"/>
  <c r="P4914" i="5"/>
  <c r="M4914" i="5"/>
  <c r="L4914" i="5"/>
  <c r="K4914" i="5"/>
  <c r="J4914" i="5"/>
  <c r="I4914" i="5"/>
  <c r="H4914" i="5"/>
  <c r="G4914" i="5"/>
  <c r="F4914" i="5"/>
  <c r="O4914" i="5" s="1"/>
  <c r="E4914" i="5"/>
  <c r="D4914" i="5"/>
  <c r="C4914" i="5"/>
  <c r="B4914" i="5"/>
  <c r="A4914" i="5"/>
  <c r="P4913" i="5"/>
  <c r="O4913" i="5"/>
  <c r="G4913" i="5"/>
  <c r="F4913" i="5"/>
  <c r="E4913" i="5"/>
  <c r="D4913" i="5"/>
  <c r="C4913" i="5"/>
  <c r="B4913" i="5"/>
  <c r="A4913" i="5"/>
  <c r="H4912" i="5"/>
  <c r="Q4912" i="5" s="1"/>
  <c r="G4912" i="5"/>
  <c r="F4912" i="5"/>
  <c r="O4912" i="5" s="1"/>
  <c r="E4912" i="5"/>
  <c r="D4912" i="5"/>
  <c r="P4912" i="5" s="1"/>
  <c r="C4912" i="5"/>
  <c r="B4912" i="5"/>
  <c r="A4912" i="5"/>
  <c r="P4911" i="5"/>
  <c r="O4911" i="5"/>
  <c r="L4911" i="5"/>
  <c r="K4911" i="5"/>
  <c r="J4911" i="5"/>
  <c r="G4911" i="5"/>
  <c r="F4911" i="5"/>
  <c r="E4911" i="5"/>
  <c r="D4911" i="5"/>
  <c r="C4911" i="5"/>
  <c r="B4911" i="5"/>
  <c r="A4911" i="5"/>
  <c r="O4910" i="5"/>
  <c r="M4910" i="5"/>
  <c r="L4910" i="5"/>
  <c r="K4910" i="5"/>
  <c r="J4910" i="5"/>
  <c r="I4910" i="5"/>
  <c r="H4910" i="5"/>
  <c r="Q4910" i="5" s="1"/>
  <c r="G4910" i="5"/>
  <c r="F4910" i="5"/>
  <c r="E4910" i="5"/>
  <c r="D4910" i="5"/>
  <c r="P4910" i="5" s="1"/>
  <c r="C4910" i="5"/>
  <c r="B4910" i="5"/>
  <c r="A4910" i="5"/>
  <c r="N4910" i="5" s="1"/>
  <c r="M4909" i="5"/>
  <c r="L4909" i="5"/>
  <c r="K4909" i="5"/>
  <c r="H4909" i="5"/>
  <c r="Q4909" i="5" s="1"/>
  <c r="G4909" i="5"/>
  <c r="F4909" i="5"/>
  <c r="O4909" i="5" s="1"/>
  <c r="E4909" i="5"/>
  <c r="D4909" i="5"/>
  <c r="P4909" i="5" s="1"/>
  <c r="C4909" i="5"/>
  <c r="B4909" i="5"/>
  <c r="A4909" i="5"/>
  <c r="Q4908" i="5"/>
  <c r="M4908" i="5"/>
  <c r="L4908" i="5"/>
  <c r="K4908" i="5"/>
  <c r="J4908" i="5"/>
  <c r="I4908" i="5"/>
  <c r="R4908" i="5" s="1"/>
  <c r="H4908" i="5"/>
  <c r="G4908" i="5"/>
  <c r="F4908" i="5"/>
  <c r="O4908" i="5" s="1"/>
  <c r="E4908" i="5"/>
  <c r="D4908" i="5"/>
  <c r="P4908" i="5" s="1"/>
  <c r="C4908" i="5"/>
  <c r="B4908" i="5"/>
  <c r="A4908" i="5"/>
  <c r="O4907" i="5"/>
  <c r="K4907" i="5"/>
  <c r="J4907" i="5"/>
  <c r="I4907" i="5"/>
  <c r="H4907" i="5"/>
  <c r="Q4907" i="5" s="1"/>
  <c r="G4907" i="5"/>
  <c r="F4907" i="5"/>
  <c r="E4907" i="5"/>
  <c r="D4907" i="5"/>
  <c r="P4907" i="5" s="1"/>
  <c r="C4907" i="5"/>
  <c r="B4907" i="5"/>
  <c r="A4907" i="5"/>
  <c r="Q4906" i="5"/>
  <c r="M4906" i="5"/>
  <c r="L4906" i="5"/>
  <c r="I4906" i="5"/>
  <c r="H4906" i="5"/>
  <c r="G4906" i="5"/>
  <c r="F4906" i="5"/>
  <c r="O4906" i="5" s="1"/>
  <c r="E4906" i="5"/>
  <c r="D4906" i="5"/>
  <c r="P4906" i="5" s="1"/>
  <c r="C4906" i="5"/>
  <c r="B4906" i="5"/>
  <c r="A4906" i="5"/>
  <c r="G4905" i="5"/>
  <c r="F4905" i="5"/>
  <c r="O4905" i="5" s="1"/>
  <c r="E4905" i="5"/>
  <c r="D4905" i="5"/>
  <c r="P4905" i="5" s="1"/>
  <c r="C4905" i="5"/>
  <c r="B4905" i="5"/>
  <c r="A4905" i="5"/>
  <c r="Q4904" i="5"/>
  <c r="O4904" i="5"/>
  <c r="M4904" i="5"/>
  <c r="L4904" i="5"/>
  <c r="K4904" i="5"/>
  <c r="J4904" i="5"/>
  <c r="I4904" i="5"/>
  <c r="H4904" i="5"/>
  <c r="G4904" i="5"/>
  <c r="F4904" i="5"/>
  <c r="E4904" i="5"/>
  <c r="D4904" i="5"/>
  <c r="P4904" i="5" s="1"/>
  <c r="C4904" i="5"/>
  <c r="B4904" i="5"/>
  <c r="A4904" i="5"/>
  <c r="M4903" i="5"/>
  <c r="L4903" i="5"/>
  <c r="K4903" i="5"/>
  <c r="J4903" i="5"/>
  <c r="R4903" i="5" s="1"/>
  <c r="H4903" i="5"/>
  <c r="Q4903" i="5" s="1"/>
  <c r="G4903" i="5"/>
  <c r="I4903" i="5" s="1"/>
  <c r="F4903" i="5"/>
  <c r="O4903" i="5" s="1"/>
  <c r="E4903" i="5"/>
  <c r="D4903" i="5"/>
  <c r="P4903" i="5" s="1"/>
  <c r="C4903" i="5"/>
  <c r="B4903" i="5"/>
  <c r="A4903" i="5"/>
  <c r="N4903" i="5" s="1"/>
  <c r="R4902" i="5"/>
  <c r="M4902" i="5"/>
  <c r="L4902" i="5"/>
  <c r="K4902" i="5"/>
  <c r="J4902" i="5"/>
  <c r="I4902" i="5"/>
  <c r="H4902" i="5"/>
  <c r="Q4902" i="5" s="1"/>
  <c r="G4902" i="5"/>
  <c r="F4902" i="5"/>
  <c r="O4902" i="5" s="1"/>
  <c r="E4902" i="5"/>
  <c r="D4902" i="5"/>
  <c r="P4902" i="5" s="1"/>
  <c r="C4902" i="5"/>
  <c r="B4902" i="5"/>
  <c r="A4902" i="5"/>
  <c r="P4901" i="5"/>
  <c r="O4901" i="5"/>
  <c r="K4901" i="5"/>
  <c r="H4901" i="5"/>
  <c r="Q4901" i="5" s="1"/>
  <c r="G4901" i="5"/>
  <c r="F4901" i="5"/>
  <c r="E4901" i="5"/>
  <c r="D4901" i="5"/>
  <c r="C4901" i="5"/>
  <c r="B4901" i="5"/>
  <c r="A4901" i="5"/>
  <c r="P4900" i="5"/>
  <c r="G4900" i="5"/>
  <c r="F4900" i="5"/>
  <c r="O4900" i="5" s="1"/>
  <c r="E4900" i="5"/>
  <c r="D4900" i="5"/>
  <c r="C4900" i="5"/>
  <c r="B4900" i="5"/>
  <c r="A4900" i="5"/>
  <c r="P4899" i="5"/>
  <c r="O4899" i="5"/>
  <c r="L4899" i="5"/>
  <c r="G4899" i="5"/>
  <c r="F4899" i="5"/>
  <c r="E4899" i="5"/>
  <c r="D4899" i="5"/>
  <c r="C4899" i="5"/>
  <c r="B4899" i="5"/>
  <c r="A4899" i="5"/>
  <c r="O4898" i="5"/>
  <c r="M4898" i="5"/>
  <c r="L4898" i="5"/>
  <c r="K4898" i="5"/>
  <c r="J4898" i="5"/>
  <c r="I4898" i="5"/>
  <c r="H4898" i="5"/>
  <c r="Q4898" i="5" s="1"/>
  <c r="G4898" i="5"/>
  <c r="F4898" i="5"/>
  <c r="E4898" i="5"/>
  <c r="D4898" i="5"/>
  <c r="P4898" i="5" s="1"/>
  <c r="C4898" i="5"/>
  <c r="B4898" i="5"/>
  <c r="N4898" i="5" s="1"/>
  <c r="A4898" i="5"/>
  <c r="O4897" i="5"/>
  <c r="J4897" i="5"/>
  <c r="G4897" i="5"/>
  <c r="F4897" i="5"/>
  <c r="E4897" i="5"/>
  <c r="D4897" i="5"/>
  <c r="P4897" i="5" s="1"/>
  <c r="C4897" i="5"/>
  <c r="B4897" i="5"/>
  <c r="A4897" i="5"/>
  <c r="Q4896" i="5"/>
  <c r="M4896" i="5"/>
  <c r="L4896" i="5"/>
  <c r="K4896" i="5"/>
  <c r="J4896" i="5"/>
  <c r="I4896" i="5"/>
  <c r="R4896" i="5" s="1"/>
  <c r="H4896" i="5"/>
  <c r="G4896" i="5"/>
  <c r="F4896" i="5"/>
  <c r="O4896" i="5" s="1"/>
  <c r="E4896" i="5"/>
  <c r="D4896" i="5"/>
  <c r="P4896" i="5" s="1"/>
  <c r="C4896" i="5"/>
  <c r="B4896" i="5"/>
  <c r="A4896" i="5"/>
  <c r="K4895" i="5"/>
  <c r="J4895" i="5"/>
  <c r="I4895" i="5"/>
  <c r="H4895" i="5"/>
  <c r="Q4895" i="5" s="1"/>
  <c r="G4895" i="5"/>
  <c r="F4895" i="5"/>
  <c r="O4895" i="5" s="1"/>
  <c r="E4895" i="5"/>
  <c r="D4895" i="5"/>
  <c r="P4895" i="5" s="1"/>
  <c r="C4895" i="5"/>
  <c r="B4895" i="5"/>
  <c r="A4895" i="5"/>
  <c r="M4894" i="5"/>
  <c r="L4894" i="5"/>
  <c r="I4894" i="5"/>
  <c r="H4894" i="5"/>
  <c r="Q4894" i="5" s="1"/>
  <c r="G4894" i="5"/>
  <c r="F4894" i="5"/>
  <c r="O4894" i="5" s="1"/>
  <c r="E4894" i="5"/>
  <c r="D4894" i="5"/>
  <c r="P4894" i="5" s="1"/>
  <c r="C4894" i="5"/>
  <c r="B4894" i="5"/>
  <c r="A4894" i="5"/>
  <c r="O4893" i="5"/>
  <c r="L4893" i="5"/>
  <c r="K4893" i="5"/>
  <c r="J4893" i="5"/>
  <c r="G4893" i="5"/>
  <c r="F4893" i="5"/>
  <c r="E4893" i="5"/>
  <c r="D4893" i="5"/>
  <c r="P4893" i="5" s="1"/>
  <c r="C4893" i="5"/>
  <c r="B4893" i="5"/>
  <c r="A4893" i="5"/>
  <c r="Q4892" i="5"/>
  <c r="O4892" i="5"/>
  <c r="M4892" i="5"/>
  <c r="L4892" i="5"/>
  <c r="K4892" i="5"/>
  <c r="J4892" i="5"/>
  <c r="I4892" i="5"/>
  <c r="R4892" i="5" s="1"/>
  <c r="H4892" i="5"/>
  <c r="G4892" i="5"/>
  <c r="F4892" i="5"/>
  <c r="E4892" i="5"/>
  <c r="D4892" i="5"/>
  <c r="P4892" i="5" s="1"/>
  <c r="C4892" i="5"/>
  <c r="B4892" i="5"/>
  <c r="A4892" i="5"/>
  <c r="M4891" i="5"/>
  <c r="K4891" i="5"/>
  <c r="G4891" i="5"/>
  <c r="F4891" i="5"/>
  <c r="O4891" i="5" s="1"/>
  <c r="E4891" i="5"/>
  <c r="D4891" i="5"/>
  <c r="P4891" i="5" s="1"/>
  <c r="C4891" i="5"/>
  <c r="B4891" i="5"/>
  <c r="A4891" i="5"/>
  <c r="P4890" i="5"/>
  <c r="M4890" i="5"/>
  <c r="L4890" i="5"/>
  <c r="K4890" i="5"/>
  <c r="J4890" i="5"/>
  <c r="I4890" i="5"/>
  <c r="H4890" i="5"/>
  <c r="Q4890" i="5" s="1"/>
  <c r="G4890" i="5"/>
  <c r="F4890" i="5"/>
  <c r="O4890" i="5" s="1"/>
  <c r="E4890" i="5"/>
  <c r="D4890" i="5"/>
  <c r="C4890" i="5"/>
  <c r="B4890" i="5"/>
  <c r="A4890" i="5"/>
  <c r="N4890" i="5" s="1"/>
  <c r="P4889" i="5"/>
  <c r="O4889" i="5"/>
  <c r="G4889" i="5"/>
  <c r="F4889" i="5"/>
  <c r="E4889" i="5"/>
  <c r="D4889" i="5"/>
  <c r="C4889" i="5"/>
  <c r="B4889" i="5"/>
  <c r="A4889" i="5"/>
  <c r="P4888" i="5"/>
  <c r="M4888" i="5"/>
  <c r="H4888" i="5"/>
  <c r="Q4888" i="5" s="1"/>
  <c r="G4888" i="5"/>
  <c r="F4888" i="5"/>
  <c r="O4888" i="5" s="1"/>
  <c r="E4888" i="5"/>
  <c r="D4888" i="5"/>
  <c r="C4888" i="5"/>
  <c r="B4888" i="5"/>
  <c r="A4888" i="5"/>
  <c r="P4887" i="5"/>
  <c r="O4887" i="5"/>
  <c r="G4887" i="5"/>
  <c r="F4887" i="5"/>
  <c r="E4887" i="5"/>
  <c r="D4887" i="5"/>
  <c r="C4887" i="5"/>
  <c r="B4887" i="5"/>
  <c r="A4887" i="5"/>
  <c r="O4886" i="5"/>
  <c r="M4886" i="5"/>
  <c r="L4886" i="5"/>
  <c r="K4886" i="5"/>
  <c r="J4886" i="5"/>
  <c r="I4886" i="5"/>
  <c r="H4886" i="5"/>
  <c r="Q4886" i="5" s="1"/>
  <c r="G4886" i="5"/>
  <c r="F4886" i="5"/>
  <c r="E4886" i="5"/>
  <c r="D4886" i="5"/>
  <c r="P4886" i="5" s="1"/>
  <c r="C4886" i="5"/>
  <c r="B4886" i="5"/>
  <c r="A4886" i="5"/>
  <c r="N4886" i="5" s="1"/>
  <c r="K4885" i="5"/>
  <c r="G4885" i="5"/>
  <c r="F4885" i="5"/>
  <c r="O4885" i="5" s="1"/>
  <c r="E4885" i="5"/>
  <c r="D4885" i="5"/>
  <c r="P4885" i="5" s="1"/>
  <c r="C4885" i="5"/>
  <c r="B4885" i="5"/>
  <c r="A4885" i="5"/>
  <c r="Q4884" i="5"/>
  <c r="P4884" i="5"/>
  <c r="M4884" i="5"/>
  <c r="L4884" i="5"/>
  <c r="K4884" i="5"/>
  <c r="J4884" i="5"/>
  <c r="I4884" i="5"/>
  <c r="R4884" i="5" s="1"/>
  <c r="H4884" i="5"/>
  <c r="G4884" i="5"/>
  <c r="F4884" i="5"/>
  <c r="O4884" i="5" s="1"/>
  <c r="E4884" i="5"/>
  <c r="D4884" i="5"/>
  <c r="C4884" i="5"/>
  <c r="B4884" i="5"/>
  <c r="A4884" i="5"/>
  <c r="K4883" i="5"/>
  <c r="J4883" i="5"/>
  <c r="I4883" i="5"/>
  <c r="H4883" i="5"/>
  <c r="Q4883" i="5" s="1"/>
  <c r="G4883" i="5"/>
  <c r="F4883" i="5"/>
  <c r="O4883" i="5" s="1"/>
  <c r="E4883" i="5"/>
  <c r="D4883" i="5"/>
  <c r="P4883" i="5" s="1"/>
  <c r="C4883" i="5"/>
  <c r="B4883" i="5"/>
  <c r="A4883" i="5"/>
  <c r="Q4882" i="5"/>
  <c r="M4882" i="5"/>
  <c r="L4882" i="5"/>
  <c r="I4882" i="5"/>
  <c r="H4882" i="5"/>
  <c r="G4882" i="5"/>
  <c r="F4882" i="5"/>
  <c r="O4882" i="5" s="1"/>
  <c r="E4882" i="5"/>
  <c r="D4882" i="5"/>
  <c r="P4882" i="5" s="1"/>
  <c r="C4882" i="5"/>
  <c r="B4882" i="5"/>
  <c r="A4882" i="5"/>
  <c r="J4881" i="5"/>
  <c r="G4881" i="5"/>
  <c r="F4881" i="5"/>
  <c r="O4881" i="5" s="1"/>
  <c r="E4881" i="5"/>
  <c r="D4881" i="5"/>
  <c r="P4881" i="5" s="1"/>
  <c r="C4881" i="5"/>
  <c r="B4881" i="5"/>
  <c r="A4881" i="5"/>
  <c r="Q4880" i="5"/>
  <c r="P4880" i="5"/>
  <c r="O4880" i="5"/>
  <c r="M4880" i="5"/>
  <c r="L4880" i="5"/>
  <c r="J4880" i="5"/>
  <c r="I4880" i="5"/>
  <c r="H4880" i="5"/>
  <c r="G4880" i="5"/>
  <c r="K4880" i="5" s="1"/>
  <c r="F4880" i="5"/>
  <c r="E4880" i="5"/>
  <c r="D4880" i="5"/>
  <c r="C4880" i="5"/>
  <c r="B4880" i="5"/>
  <c r="A4880" i="5"/>
  <c r="N4880" i="5" s="1"/>
  <c r="O4879" i="5"/>
  <c r="M4879" i="5"/>
  <c r="L4879" i="5"/>
  <c r="K4879" i="5"/>
  <c r="J4879" i="5"/>
  <c r="R4879" i="5" s="1"/>
  <c r="H4879" i="5"/>
  <c r="Q4879" i="5" s="1"/>
  <c r="G4879" i="5"/>
  <c r="I4879" i="5" s="1"/>
  <c r="F4879" i="5"/>
  <c r="E4879" i="5"/>
  <c r="D4879" i="5"/>
  <c r="P4879" i="5" s="1"/>
  <c r="C4879" i="5"/>
  <c r="B4879" i="5"/>
  <c r="A4879" i="5"/>
  <c r="Q4878" i="5"/>
  <c r="M4878" i="5"/>
  <c r="L4878" i="5"/>
  <c r="K4878" i="5"/>
  <c r="R4878" i="5" s="1"/>
  <c r="J4878" i="5"/>
  <c r="I4878" i="5"/>
  <c r="H4878" i="5"/>
  <c r="G4878" i="5"/>
  <c r="F4878" i="5"/>
  <c r="O4878" i="5" s="1"/>
  <c r="E4878" i="5"/>
  <c r="D4878" i="5"/>
  <c r="P4878" i="5" s="1"/>
  <c r="C4878" i="5"/>
  <c r="B4878" i="5"/>
  <c r="A4878" i="5"/>
  <c r="P4877" i="5"/>
  <c r="K4877" i="5"/>
  <c r="J4877" i="5"/>
  <c r="G4877" i="5"/>
  <c r="F4877" i="5"/>
  <c r="O4877" i="5" s="1"/>
  <c r="E4877" i="5"/>
  <c r="D4877" i="5"/>
  <c r="C4877" i="5"/>
  <c r="B4877" i="5"/>
  <c r="A4877" i="5"/>
  <c r="H4876" i="5"/>
  <c r="Q4876" i="5" s="1"/>
  <c r="G4876" i="5"/>
  <c r="F4876" i="5"/>
  <c r="O4876" i="5" s="1"/>
  <c r="E4876" i="5"/>
  <c r="D4876" i="5"/>
  <c r="P4876" i="5" s="1"/>
  <c r="C4876" i="5"/>
  <c r="B4876" i="5"/>
  <c r="A4876" i="5"/>
  <c r="L4875" i="5"/>
  <c r="K4875" i="5"/>
  <c r="J4875" i="5"/>
  <c r="G4875" i="5"/>
  <c r="F4875" i="5"/>
  <c r="O4875" i="5" s="1"/>
  <c r="E4875" i="5"/>
  <c r="D4875" i="5"/>
  <c r="P4875" i="5" s="1"/>
  <c r="C4875" i="5"/>
  <c r="B4875" i="5"/>
  <c r="A4875" i="5"/>
  <c r="O4874" i="5"/>
  <c r="M4874" i="5"/>
  <c r="L4874" i="5"/>
  <c r="K4874" i="5"/>
  <c r="J4874" i="5"/>
  <c r="I4874" i="5"/>
  <c r="H4874" i="5"/>
  <c r="Q4874" i="5" s="1"/>
  <c r="G4874" i="5"/>
  <c r="F4874" i="5"/>
  <c r="E4874" i="5"/>
  <c r="D4874" i="5"/>
  <c r="P4874" i="5" s="1"/>
  <c r="C4874" i="5"/>
  <c r="B4874" i="5"/>
  <c r="N4874" i="5" s="1"/>
  <c r="A4874" i="5"/>
  <c r="O4873" i="5"/>
  <c r="M4873" i="5"/>
  <c r="H4873" i="5"/>
  <c r="Q4873" i="5" s="1"/>
  <c r="G4873" i="5"/>
  <c r="F4873" i="5"/>
  <c r="E4873" i="5"/>
  <c r="D4873" i="5"/>
  <c r="P4873" i="5" s="1"/>
  <c r="C4873" i="5"/>
  <c r="B4873" i="5"/>
  <c r="A4873" i="5"/>
  <c r="P4872" i="5"/>
  <c r="M4872" i="5"/>
  <c r="L4872" i="5"/>
  <c r="K4872" i="5"/>
  <c r="J4872" i="5"/>
  <c r="I4872" i="5"/>
  <c r="R4872" i="5" s="1"/>
  <c r="H4872" i="5"/>
  <c r="Q4872" i="5" s="1"/>
  <c r="G4872" i="5"/>
  <c r="F4872" i="5"/>
  <c r="O4872" i="5" s="1"/>
  <c r="E4872" i="5"/>
  <c r="D4872" i="5"/>
  <c r="C4872" i="5"/>
  <c r="B4872" i="5"/>
  <c r="A4872" i="5"/>
  <c r="O4871" i="5"/>
  <c r="J4871" i="5"/>
  <c r="I4871" i="5"/>
  <c r="H4871" i="5"/>
  <c r="Q4871" i="5" s="1"/>
  <c r="G4871" i="5"/>
  <c r="F4871" i="5"/>
  <c r="E4871" i="5"/>
  <c r="D4871" i="5"/>
  <c r="P4871" i="5" s="1"/>
  <c r="C4871" i="5"/>
  <c r="B4871" i="5"/>
  <c r="A4871" i="5"/>
  <c r="M4870" i="5"/>
  <c r="L4870" i="5"/>
  <c r="I4870" i="5"/>
  <c r="H4870" i="5"/>
  <c r="Q4870" i="5" s="1"/>
  <c r="G4870" i="5"/>
  <c r="F4870" i="5"/>
  <c r="O4870" i="5" s="1"/>
  <c r="E4870" i="5"/>
  <c r="D4870" i="5"/>
  <c r="P4870" i="5" s="1"/>
  <c r="C4870" i="5"/>
  <c r="B4870" i="5"/>
  <c r="A4870" i="5"/>
  <c r="O4869" i="5"/>
  <c r="J4869" i="5"/>
  <c r="G4869" i="5"/>
  <c r="F4869" i="5"/>
  <c r="E4869" i="5"/>
  <c r="D4869" i="5"/>
  <c r="P4869" i="5" s="1"/>
  <c r="C4869" i="5"/>
  <c r="B4869" i="5"/>
  <c r="A4869" i="5"/>
  <c r="O4868" i="5"/>
  <c r="M4868" i="5"/>
  <c r="L4868" i="5"/>
  <c r="K4868" i="5"/>
  <c r="J4868" i="5"/>
  <c r="I4868" i="5"/>
  <c r="R4868" i="5" s="1"/>
  <c r="H4868" i="5"/>
  <c r="Q4868" i="5" s="1"/>
  <c r="G4868" i="5"/>
  <c r="F4868" i="5"/>
  <c r="E4868" i="5"/>
  <c r="D4868" i="5"/>
  <c r="P4868" i="5" s="1"/>
  <c r="C4868" i="5"/>
  <c r="B4868" i="5"/>
  <c r="A4868" i="5"/>
  <c r="R4867" i="5"/>
  <c r="M4867" i="5"/>
  <c r="L4867" i="5"/>
  <c r="K4867" i="5"/>
  <c r="J4867" i="5"/>
  <c r="H4867" i="5"/>
  <c r="Q4867" i="5" s="1"/>
  <c r="G4867" i="5"/>
  <c r="I4867" i="5" s="1"/>
  <c r="F4867" i="5"/>
  <c r="O4867" i="5" s="1"/>
  <c r="E4867" i="5"/>
  <c r="D4867" i="5"/>
  <c r="P4867" i="5" s="1"/>
  <c r="C4867" i="5"/>
  <c r="B4867" i="5"/>
  <c r="A4867" i="5"/>
  <c r="Q4866" i="5"/>
  <c r="M4866" i="5"/>
  <c r="L4866" i="5"/>
  <c r="K4866" i="5"/>
  <c r="R4866" i="5" s="1"/>
  <c r="J4866" i="5"/>
  <c r="I4866" i="5"/>
  <c r="H4866" i="5"/>
  <c r="G4866" i="5"/>
  <c r="F4866" i="5"/>
  <c r="O4866" i="5" s="1"/>
  <c r="E4866" i="5"/>
  <c r="D4866" i="5"/>
  <c r="P4866" i="5" s="1"/>
  <c r="C4866" i="5"/>
  <c r="B4866" i="5"/>
  <c r="A4866" i="5"/>
  <c r="K4865" i="5"/>
  <c r="G4865" i="5"/>
  <c r="F4865" i="5"/>
  <c r="O4865" i="5" s="1"/>
  <c r="E4865" i="5"/>
  <c r="D4865" i="5"/>
  <c r="P4865" i="5" s="1"/>
  <c r="C4865" i="5"/>
  <c r="B4865" i="5"/>
  <c r="A4865" i="5"/>
  <c r="P4864" i="5"/>
  <c r="M4864" i="5"/>
  <c r="L4864" i="5"/>
  <c r="G4864" i="5"/>
  <c r="F4864" i="5"/>
  <c r="O4864" i="5" s="1"/>
  <c r="E4864" i="5"/>
  <c r="D4864" i="5"/>
  <c r="C4864" i="5"/>
  <c r="B4864" i="5"/>
  <c r="A4864" i="5"/>
  <c r="O4863" i="5"/>
  <c r="L4863" i="5"/>
  <c r="G4863" i="5"/>
  <c r="F4863" i="5"/>
  <c r="E4863" i="5"/>
  <c r="D4863" i="5"/>
  <c r="P4863" i="5" s="1"/>
  <c r="C4863" i="5"/>
  <c r="B4863" i="5"/>
  <c r="A4863" i="5"/>
  <c r="Q4862" i="5"/>
  <c r="O4862" i="5"/>
  <c r="M4862" i="5"/>
  <c r="L4862" i="5"/>
  <c r="J4862" i="5"/>
  <c r="I4862" i="5"/>
  <c r="H4862" i="5"/>
  <c r="G4862" i="5"/>
  <c r="K4862" i="5" s="1"/>
  <c r="F4862" i="5"/>
  <c r="E4862" i="5"/>
  <c r="D4862" i="5"/>
  <c r="P4862" i="5" s="1"/>
  <c r="C4862" i="5"/>
  <c r="B4862" i="5"/>
  <c r="A4862" i="5"/>
  <c r="N4862" i="5" s="1"/>
  <c r="M4861" i="5"/>
  <c r="L4861" i="5"/>
  <c r="H4861" i="5"/>
  <c r="Q4861" i="5" s="1"/>
  <c r="G4861" i="5"/>
  <c r="F4861" i="5"/>
  <c r="O4861" i="5" s="1"/>
  <c r="E4861" i="5"/>
  <c r="D4861" i="5"/>
  <c r="P4861" i="5" s="1"/>
  <c r="C4861" i="5"/>
  <c r="B4861" i="5"/>
  <c r="A4861" i="5"/>
  <c r="Q4860" i="5"/>
  <c r="P4860" i="5"/>
  <c r="M4860" i="5"/>
  <c r="L4860" i="5"/>
  <c r="K4860" i="5"/>
  <c r="J4860" i="5"/>
  <c r="I4860" i="5"/>
  <c r="H4860" i="5"/>
  <c r="G4860" i="5"/>
  <c r="F4860" i="5"/>
  <c r="O4860" i="5" s="1"/>
  <c r="E4860" i="5"/>
  <c r="D4860" i="5"/>
  <c r="C4860" i="5"/>
  <c r="B4860" i="5"/>
  <c r="A4860" i="5"/>
  <c r="P4859" i="5"/>
  <c r="I4859" i="5"/>
  <c r="G4859" i="5"/>
  <c r="F4859" i="5"/>
  <c r="O4859" i="5" s="1"/>
  <c r="E4859" i="5"/>
  <c r="D4859" i="5"/>
  <c r="C4859" i="5"/>
  <c r="B4859" i="5"/>
  <c r="A4859" i="5"/>
  <c r="P4858" i="5"/>
  <c r="G4858" i="5"/>
  <c r="F4858" i="5"/>
  <c r="O4858" i="5" s="1"/>
  <c r="E4858" i="5"/>
  <c r="D4858" i="5"/>
  <c r="C4858" i="5"/>
  <c r="B4858" i="5"/>
  <c r="A4858" i="5"/>
  <c r="P4857" i="5"/>
  <c r="J4857" i="5"/>
  <c r="G4857" i="5"/>
  <c r="F4857" i="5"/>
  <c r="O4857" i="5" s="1"/>
  <c r="E4857" i="5"/>
  <c r="D4857" i="5"/>
  <c r="C4857" i="5"/>
  <c r="B4857" i="5"/>
  <c r="A4857" i="5"/>
  <c r="O4856" i="5"/>
  <c r="M4856" i="5"/>
  <c r="L4856" i="5"/>
  <c r="J4856" i="5"/>
  <c r="I4856" i="5"/>
  <c r="H4856" i="5"/>
  <c r="Q4856" i="5" s="1"/>
  <c r="G4856" i="5"/>
  <c r="K4856" i="5" s="1"/>
  <c r="F4856" i="5"/>
  <c r="E4856" i="5"/>
  <c r="D4856" i="5"/>
  <c r="P4856" i="5" s="1"/>
  <c r="C4856" i="5"/>
  <c r="B4856" i="5"/>
  <c r="A4856" i="5"/>
  <c r="N4856" i="5" s="1"/>
  <c r="O4855" i="5"/>
  <c r="G4855" i="5"/>
  <c r="F4855" i="5"/>
  <c r="E4855" i="5"/>
  <c r="D4855" i="5"/>
  <c r="P4855" i="5" s="1"/>
  <c r="C4855" i="5"/>
  <c r="B4855" i="5"/>
  <c r="A4855" i="5"/>
  <c r="R4854" i="5"/>
  <c r="M4854" i="5"/>
  <c r="L4854" i="5"/>
  <c r="K4854" i="5"/>
  <c r="J4854" i="5"/>
  <c r="I4854" i="5"/>
  <c r="H4854" i="5"/>
  <c r="Q4854" i="5" s="1"/>
  <c r="G4854" i="5"/>
  <c r="F4854" i="5"/>
  <c r="O4854" i="5" s="1"/>
  <c r="E4854" i="5"/>
  <c r="D4854" i="5"/>
  <c r="P4854" i="5" s="1"/>
  <c r="C4854" i="5"/>
  <c r="B4854" i="5"/>
  <c r="A4854" i="5"/>
  <c r="K4853" i="5"/>
  <c r="J4853" i="5"/>
  <c r="I4853" i="5"/>
  <c r="H4853" i="5"/>
  <c r="Q4853" i="5" s="1"/>
  <c r="G4853" i="5"/>
  <c r="F4853" i="5"/>
  <c r="O4853" i="5" s="1"/>
  <c r="E4853" i="5"/>
  <c r="D4853" i="5"/>
  <c r="P4853" i="5" s="1"/>
  <c r="C4853" i="5"/>
  <c r="B4853" i="5"/>
  <c r="A4853" i="5"/>
  <c r="Q4852" i="5"/>
  <c r="M4852" i="5"/>
  <c r="L4852" i="5"/>
  <c r="I4852" i="5"/>
  <c r="H4852" i="5"/>
  <c r="G4852" i="5"/>
  <c r="F4852" i="5"/>
  <c r="O4852" i="5" s="1"/>
  <c r="E4852" i="5"/>
  <c r="D4852" i="5"/>
  <c r="P4852" i="5" s="1"/>
  <c r="C4852" i="5"/>
  <c r="B4852" i="5"/>
  <c r="A4852" i="5"/>
  <c r="K4851" i="5"/>
  <c r="J4851" i="5"/>
  <c r="G4851" i="5"/>
  <c r="F4851" i="5"/>
  <c r="O4851" i="5" s="1"/>
  <c r="E4851" i="5"/>
  <c r="D4851" i="5"/>
  <c r="P4851" i="5" s="1"/>
  <c r="C4851" i="5"/>
  <c r="B4851" i="5"/>
  <c r="A4851" i="5"/>
  <c r="Q4850" i="5"/>
  <c r="P4850" i="5"/>
  <c r="O4850" i="5"/>
  <c r="M4850" i="5"/>
  <c r="L4850" i="5"/>
  <c r="J4850" i="5"/>
  <c r="I4850" i="5"/>
  <c r="H4850" i="5"/>
  <c r="G4850" i="5"/>
  <c r="K4850" i="5" s="1"/>
  <c r="F4850" i="5"/>
  <c r="E4850" i="5"/>
  <c r="D4850" i="5"/>
  <c r="C4850" i="5"/>
  <c r="B4850" i="5"/>
  <c r="A4850" i="5"/>
  <c r="R4849" i="5"/>
  <c r="O4849" i="5"/>
  <c r="M4849" i="5"/>
  <c r="L4849" i="5"/>
  <c r="K4849" i="5"/>
  <c r="J4849" i="5"/>
  <c r="H4849" i="5"/>
  <c r="Q4849" i="5" s="1"/>
  <c r="G4849" i="5"/>
  <c r="I4849" i="5" s="1"/>
  <c r="F4849" i="5"/>
  <c r="E4849" i="5"/>
  <c r="D4849" i="5"/>
  <c r="P4849" i="5" s="1"/>
  <c r="C4849" i="5"/>
  <c r="B4849" i="5"/>
  <c r="A4849" i="5"/>
  <c r="N4849" i="5" s="1"/>
  <c r="Q4848" i="5"/>
  <c r="M4848" i="5"/>
  <c r="L4848" i="5"/>
  <c r="R4848" i="5" s="1"/>
  <c r="K4848" i="5"/>
  <c r="J4848" i="5"/>
  <c r="I4848" i="5"/>
  <c r="H4848" i="5"/>
  <c r="G4848" i="5"/>
  <c r="F4848" i="5"/>
  <c r="O4848" i="5" s="1"/>
  <c r="E4848" i="5"/>
  <c r="D4848" i="5"/>
  <c r="P4848" i="5" s="1"/>
  <c r="C4848" i="5"/>
  <c r="B4848" i="5"/>
  <c r="A4848" i="5"/>
  <c r="P4847" i="5"/>
  <c r="O4847" i="5"/>
  <c r="J4847" i="5"/>
  <c r="G4847" i="5"/>
  <c r="F4847" i="5"/>
  <c r="E4847" i="5"/>
  <c r="D4847" i="5"/>
  <c r="C4847" i="5"/>
  <c r="B4847" i="5"/>
  <c r="A4847" i="5"/>
  <c r="P4846" i="5"/>
  <c r="M4846" i="5"/>
  <c r="H4846" i="5"/>
  <c r="Q4846" i="5" s="1"/>
  <c r="G4846" i="5"/>
  <c r="F4846" i="5"/>
  <c r="O4846" i="5" s="1"/>
  <c r="E4846" i="5"/>
  <c r="D4846" i="5"/>
  <c r="C4846" i="5"/>
  <c r="B4846" i="5"/>
  <c r="A4846" i="5"/>
  <c r="O4845" i="5"/>
  <c r="L4845" i="5"/>
  <c r="K4845" i="5"/>
  <c r="J4845" i="5"/>
  <c r="G4845" i="5"/>
  <c r="F4845" i="5"/>
  <c r="E4845" i="5"/>
  <c r="D4845" i="5"/>
  <c r="C4845" i="5"/>
  <c r="B4845" i="5"/>
  <c r="A4845" i="5"/>
  <c r="O4844" i="5"/>
  <c r="M4844" i="5"/>
  <c r="L4844" i="5"/>
  <c r="K4844" i="5"/>
  <c r="J4844" i="5"/>
  <c r="I4844" i="5"/>
  <c r="H4844" i="5"/>
  <c r="Q4844" i="5" s="1"/>
  <c r="G4844" i="5"/>
  <c r="F4844" i="5"/>
  <c r="E4844" i="5"/>
  <c r="D4844" i="5"/>
  <c r="P4844" i="5" s="1"/>
  <c r="C4844" i="5"/>
  <c r="B4844" i="5"/>
  <c r="A4844" i="5"/>
  <c r="N4844" i="5" s="1"/>
  <c r="O4843" i="5"/>
  <c r="M4843" i="5"/>
  <c r="L4843" i="5"/>
  <c r="H4843" i="5"/>
  <c r="Q4843" i="5" s="1"/>
  <c r="G4843" i="5"/>
  <c r="F4843" i="5"/>
  <c r="E4843" i="5"/>
  <c r="D4843" i="5"/>
  <c r="P4843" i="5" s="1"/>
  <c r="C4843" i="5"/>
  <c r="B4843" i="5"/>
  <c r="A4843" i="5"/>
  <c r="Q4842" i="5"/>
  <c r="P4842" i="5"/>
  <c r="M4842" i="5"/>
  <c r="L4842" i="5"/>
  <c r="K4842" i="5"/>
  <c r="J4842" i="5"/>
  <c r="I4842" i="5"/>
  <c r="H4842" i="5"/>
  <c r="G4842" i="5"/>
  <c r="F4842" i="5"/>
  <c r="O4842" i="5" s="1"/>
  <c r="E4842" i="5"/>
  <c r="D4842" i="5"/>
  <c r="C4842" i="5"/>
  <c r="B4842" i="5"/>
  <c r="A4842" i="5"/>
  <c r="O4841" i="5"/>
  <c r="J4841" i="5"/>
  <c r="I4841" i="5"/>
  <c r="H4841" i="5"/>
  <c r="Q4841" i="5" s="1"/>
  <c r="G4841" i="5"/>
  <c r="F4841" i="5"/>
  <c r="E4841" i="5"/>
  <c r="D4841" i="5"/>
  <c r="P4841" i="5" s="1"/>
  <c r="C4841" i="5"/>
  <c r="B4841" i="5"/>
  <c r="A4841" i="5"/>
  <c r="M4840" i="5"/>
  <c r="L4840" i="5"/>
  <c r="H4840" i="5"/>
  <c r="Q4840" i="5" s="1"/>
  <c r="G4840" i="5"/>
  <c r="F4840" i="5"/>
  <c r="O4840" i="5" s="1"/>
  <c r="E4840" i="5"/>
  <c r="D4840" i="5"/>
  <c r="P4840" i="5" s="1"/>
  <c r="C4840" i="5"/>
  <c r="B4840" i="5"/>
  <c r="A4840" i="5"/>
  <c r="P4839" i="5"/>
  <c r="O4839" i="5"/>
  <c r="K4839" i="5"/>
  <c r="J4839" i="5"/>
  <c r="G4839" i="5"/>
  <c r="F4839" i="5"/>
  <c r="E4839" i="5"/>
  <c r="D4839" i="5"/>
  <c r="C4839" i="5"/>
  <c r="B4839" i="5"/>
  <c r="A4839" i="5"/>
  <c r="Q4838" i="5"/>
  <c r="O4838" i="5"/>
  <c r="M4838" i="5"/>
  <c r="L4838" i="5"/>
  <c r="J4838" i="5"/>
  <c r="I4838" i="5"/>
  <c r="R4838" i="5" s="1"/>
  <c r="H4838" i="5"/>
  <c r="G4838" i="5"/>
  <c r="K4838" i="5" s="1"/>
  <c r="F4838" i="5"/>
  <c r="E4838" i="5"/>
  <c r="D4838" i="5"/>
  <c r="P4838" i="5" s="1"/>
  <c r="C4838" i="5"/>
  <c r="B4838" i="5"/>
  <c r="A4838" i="5"/>
  <c r="O4837" i="5"/>
  <c r="K4837" i="5"/>
  <c r="J4837" i="5"/>
  <c r="H4837" i="5"/>
  <c r="Q4837" i="5" s="1"/>
  <c r="G4837" i="5"/>
  <c r="I4837" i="5" s="1"/>
  <c r="F4837" i="5"/>
  <c r="E4837" i="5"/>
  <c r="D4837" i="5"/>
  <c r="P4837" i="5" s="1"/>
  <c r="C4837" i="5"/>
  <c r="B4837" i="5"/>
  <c r="A4837" i="5"/>
  <c r="M4836" i="5"/>
  <c r="L4836" i="5"/>
  <c r="K4836" i="5"/>
  <c r="J4836" i="5"/>
  <c r="I4836" i="5"/>
  <c r="R4836" i="5" s="1"/>
  <c r="H4836" i="5"/>
  <c r="Q4836" i="5" s="1"/>
  <c r="G4836" i="5"/>
  <c r="F4836" i="5"/>
  <c r="O4836" i="5" s="1"/>
  <c r="E4836" i="5"/>
  <c r="D4836" i="5"/>
  <c r="P4836" i="5" s="1"/>
  <c r="C4836" i="5"/>
  <c r="B4836" i="5"/>
  <c r="A4836" i="5"/>
  <c r="G4835" i="5"/>
  <c r="F4835" i="5"/>
  <c r="O4835" i="5" s="1"/>
  <c r="E4835" i="5"/>
  <c r="D4835" i="5"/>
  <c r="P4835" i="5" s="1"/>
  <c r="C4835" i="5"/>
  <c r="B4835" i="5"/>
  <c r="A4835" i="5"/>
  <c r="M4834" i="5"/>
  <c r="L4834" i="5"/>
  <c r="I4834" i="5"/>
  <c r="H4834" i="5"/>
  <c r="Q4834" i="5" s="1"/>
  <c r="G4834" i="5"/>
  <c r="F4834" i="5"/>
  <c r="O4834" i="5" s="1"/>
  <c r="E4834" i="5"/>
  <c r="D4834" i="5"/>
  <c r="P4834" i="5" s="1"/>
  <c r="C4834" i="5"/>
  <c r="B4834" i="5"/>
  <c r="A4834" i="5"/>
  <c r="L4833" i="5"/>
  <c r="K4833" i="5"/>
  <c r="J4833" i="5"/>
  <c r="G4833" i="5"/>
  <c r="F4833" i="5"/>
  <c r="O4833" i="5" s="1"/>
  <c r="E4833" i="5"/>
  <c r="D4833" i="5"/>
  <c r="P4833" i="5" s="1"/>
  <c r="C4833" i="5"/>
  <c r="B4833" i="5"/>
  <c r="A4833" i="5"/>
  <c r="Q4832" i="5"/>
  <c r="O4832" i="5"/>
  <c r="M4832" i="5"/>
  <c r="L4832" i="5"/>
  <c r="K4832" i="5"/>
  <c r="J4832" i="5"/>
  <c r="I4832" i="5"/>
  <c r="H4832" i="5"/>
  <c r="G4832" i="5"/>
  <c r="F4832" i="5"/>
  <c r="E4832" i="5"/>
  <c r="D4832" i="5"/>
  <c r="P4832" i="5" s="1"/>
  <c r="C4832" i="5"/>
  <c r="B4832" i="5"/>
  <c r="A4832" i="5"/>
  <c r="N4832" i="5" s="1"/>
  <c r="M4831" i="5"/>
  <c r="G4831" i="5"/>
  <c r="F4831" i="5"/>
  <c r="O4831" i="5" s="1"/>
  <c r="E4831" i="5"/>
  <c r="D4831" i="5"/>
  <c r="P4831" i="5" s="1"/>
  <c r="C4831" i="5"/>
  <c r="B4831" i="5"/>
  <c r="A4831" i="5"/>
  <c r="Q4830" i="5"/>
  <c r="P4830" i="5"/>
  <c r="M4830" i="5"/>
  <c r="L4830" i="5"/>
  <c r="K4830" i="5"/>
  <c r="J4830" i="5"/>
  <c r="I4830" i="5"/>
  <c r="H4830" i="5"/>
  <c r="G4830" i="5"/>
  <c r="F4830" i="5"/>
  <c r="O4830" i="5" s="1"/>
  <c r="E4830" i="5"/>
  <c r="D4830" i="5"/>
  <c r="C4830" i="5"/>
  <c r="B4830" i="5"/>
  <c r="A4830" i="5"/>
  <c r="P4829" i="5"/>
  <c r="J4829" i="5"/>
  <c r="I4829" i="5"/>
  <c r="H4829" i="5"/>
  <c r="Q4829" i="5" s="1"/>
  <c r="G4829" i="5"/>
  <c r="F4829" i="5"/>
  <c r="O4829" i="5" s="1"/>
  <c r="E4829" i="5"/>
  <c r="D4829" i="5"/>
  <c r="C4829" i="5"/>
  <c r="B4829" i="5"/>
  <c r="A4829" i="5"/>
  <c r="H4828" i="5"/>
  <c r="Q4828" i="5" s="1"/>
  <c r="G4828" i="5"/>
  <c r="F4828" i="5"/>
  <c r="O4828" i="5" s="1"/>
  <c r="E4828" i="5"/>
  <c r="D4828" i="5"/>
  <c r="P4828" i="5" s="1"/>
  <c r="C4828" i="5"/>
  <c r="B4828" i="5"/>
  <c r="A4828" i="5"/>
  <c r="P4827" i="5"/>
  <c r="K4827" i="5"/>
  <c r="G4827" i="5"/>
  <c r="F4827" i="5"/>
  <c r="O4827" i="5" s="1"/>
  <c r="E4827" i="5"/>
  <c r="D4827" i="5"/>
  <c r="C4827" i="5"/>
  <c r="B4827" i="5"/>
  <c r="A4827" i="5"/>
  <c r="O4826" i="5"/>
  <c r="M4826" i="5"/>
  <c r="L4826" i="5"/>
  <c r="K4826" i="5"/>
  <c r="J4826" i="5"/>
  <c r="I4826" i="5"/>
  <c r="H4826" i="5"/>
  <c r="Q4826" i="5" s="1"/>
  <c r="G4826" i="5"/>
  <c r="F4826" i="5"/>
  <c r="E4826" i="5"/>
  <c r="D4826" i="5"/>
  <c r="P4826" i="5" s="1"/>
  <c r="C4826" i="5"/>
  <c r="B4826" i="5"/>
  <c r="A4826" i="5"/>
  <c r="N4826" i="5" s="1"/>
  <c r="O4825" i="5"/>
  <c r="K4825" i="5"/>
  <c r="J4825" i="5"/>
  <c r="H4825" i="5"/>
  <c r="Q4825" i="5" s="1"/>
  <c r="G4825" i="5"/>
  <c r="F4825" i="5"/>
  <c r="E4825" i="5"/>
  <c r="D4825" i="5"/>
  <c r="P4825" i="5" s="1"/>
  <c r="C4825" i="5"/>
  <c r="B4825" i="5"/>
  <c r="A4825" i="5"/>
  <c r="Q4824" i="5"/>
  <c r="M4824" i="5"/>
  <c r="L4824" i="5"/>
  <c r="K4824" i="5"/>
  <c r="R4824" i="5" s="1"/>
  <c r="J4824" i="5"/>
  <c r="I4824" i="5"/>
  <c r="H4824" i="5"/>
  <c r="G4824" i="5"/>
  <c r="F4824" i="5"/>
  <c r="O4824" i="5" s="1"/>
  <c r="E4824" i="5"/>
  <c r="D4824" i="5"/>
  <c r="P4824" i="5" s="1"/>
  <c r="C4824" i="5"/>
  <c r="B4824" i="5"/>
  <c r="A4824" i="5"/>
  <c r="K4823" i="5"/>
  <c r="J4823" i="5"/>
  <c r="I4823" i="5"/>
  <c r="H4823" i="5"/>
  <c r="Q4823" i="5" s="1"/>
  <c r="G4823" i="5"/>
  <c r="F4823" i="5"/>
  <c r="O4823" i="5" s="1"/>
  <c r="E4823" i="5"/>
  <c r="D4823" i="5"/>
  <c r="P4823" i="5" s="1"/>
  <c r="C4823" i="5"/>
  <c r="B4823" i="5"/>
  <c r="A4823" i="5"/>
  <c r="M4822" i="5"/>
  <c r="L4822" i="5"/>
  <c r="G4822" i="5"/>
  <c r="F4822" i="5"/>
  <c r="O4822" i="5" s="1"/>
  <c r="E4822" i="5"/>
  <c r="D4822" i="5"/>
  <c r="P4822" i="5" s="1"/>
  <c r="C4822" i="5"/>
  <c r="B4822" i="5"/>
  <c r="A4822" i="5"/>
  <c r="O4821" i="5"/>
  <c r="L4821" i="5"/>
  <c r="K4821" i="5"/>
  <c r="J4821" i="5"/>
  <c r="G4821" i="5"/>
  <c r="F4821" i="5"/>
  <c r="E4821" i="5"/>
  <c r="D4821" i="5"/>
  <c r="P4821" i="5" s="1"/>
  <c r="C4821" i="5"/>
  <c r="B4821" i="5"/>
  <c r="A4821" i="5"/>
  <c r="Q4820" i="5"/>
  <c r="P4820" i="5"/>
  <c r="O4820" i="5"/>
  <c r="M4820" i="5"/>
  <c r="L4820" i="5"/>
  <c r="J4820" i="5"/>
  <c r="I4820" i="5"/>
  <c r="H4820" i="5"/>
  <c r="G4820" i="5"/>
  <c r="K4820" i="5" s="1"/>
  <c r="F4820" i="5"/>
  <c r="E4820" i="5"/>
  <c r="D4820" i="5"/>
  <c r="C4820" i="5"/>
  <c r="B4820" i="5"/>
  <c r="A4820" i="5"/>
  <c r="M4819" i="5"/>
  <c r="L4819" i="5"/>
  <c r="K4819" i="5"/>
  <c r="J4819" i="5"/>
  <c r="H4819" i="5"/>
  <c r="Q4819" i="5" s="1"/>
  <c r="G4819" i="5"/>
  <c r="I4819" i="5" s="1"/>
  <c r="F4819" i="5"/>
  <c r="O4819" i="5" s="1"/>
  <c r="E4819" i="5"/>
  <c r="D4819" i="5"/>
  <c r="P4819" i="5" s="1"/>
  <c r="C4819" i="5"/>
  <c r="B4819" i="5"/>
  <c r="A4819" i="5"/>
  <c r="N4819" i="5" s="1"/>
  <c r="M4818" i="5"/>
  <c r="L4818" i="5"/>
  <c r="K4818" i="5"/>
  <c r="R4818" i="5" s="1"/>
  <c r="J4818" i="5"/>
  <c r="I4818" i="5"/>
  <c r="H4818" i="5"/>
  <c r="Q4818" i="5" s="1"/>
  <c r="G4818" i="5"/>
  <c r="F4818" i="5"/>
  <c r="O4818" i="5" s="1"/>
  <c r="E4818" i="5"/>
  <c r="D4818" i="5"/>
  <c r="P4818" i="5" s="1"/>
  <c r="C4818" i="5"/>
  <c r="B4818" i="5"/>
  <c r="A4818" i="5"/>
  <c r="P4817" i="5"/>
  <c r="K4817" i="5"/>
  <c r="G4817" i="5"/>
  <c r="F4817" i="5"/>
  <c r="O4817" i="5" s="1"/>
  <c r="E4817" i="5"/>
  <c r="D4817" i="5"/>
  <c r="C4817" i="5"/>
  <c r="B4817" i="5"/>
  <c r="A4817" i="5"/>
  <c r="Q4816" i="5"/>
  <c r="P4816" i="5"/>
  <c r="I4816" i="5"/>
  <c r="H4816" i="5"/>
  <c r="G4816" i="5"/>
  <c r="F4816" i="5"/>
  <c r="O4816" i="5" s="1"/>
  <c r="E4816" i="5"/>
  <c r="D4816" i="5"/>
  <c r="C4816" i="5"/>
  <c r="B4816" i="5"/>
  <c r="A4816" i="5"/>
  <c r="P4815" i="5"/>
  <c r="O4815" i="5"/>
  <c r="L4815" i="5"/>
  <c r="G4815" i="5"/>
  <c r="F4815" i="5"/>
  <c r="E4815" i="5"/>
  <c r="D4815" i="5"/>
  <c r="C4815" i="5"/>
  <c r="B4815" i="5"/>
  <c r="A4815" i="5"/>
  <c r="O4814" i="5"/>
  <c r="M4814" i="5"/>
  <c r="L4814" i="5"/>
  <c r="K4814" i="5"/>
  <c r="J4814" i="5"/>
  <c r="I4814" i="5"/>
  <c r="H4814" i="5"/>
  <c r="Q4814" i="5" s="1"/>
  <c r="G4814" i="5"/>
  <c r="F4814" i="5"/>
  <c r="E4814" i="5"/>
  <c r="D4814" i="5"/>
  <c r="P4814" i="5" s="1"/>
  <c r="C4814" i="5"/>
  <c r="B4814" i="5"/>
  <c r="N4814" i="5" s="1"/>
  <c r="A4814" i="5"/>
  <c r="O4813" i="5"/>
  <c r="M4813" i="5"/>
  <c r="J4813" i="5"/>
  <c r="H4813" i="5"/>
  <c r="Q4813" i="5" s="1"/>
  <c r="G4813" i="5"/>
  <c r="F4813" i="5"/>
  <c r="E4813" i="5"/>
  <c r="D4813" i="5"/>
  <c r="P4813" i="5" s="1"/>
  <c r="C4813" i="5"/>
  <c r="B4813" i="5"/>
  <c r="A4813" i="5"/>
  <c r="Q4812" i="5"/>
  <c r="P4812" i="5"/>
  <c r="M4812" i="5"/>
  <c r="L4812" i="5"/>
  <c r="K4812" i="5"/>
  <c r="J4812" i="5"/>
  <c r="I4812" i="5"/>
  <c r="R4812" i="5" s="1"/>
  <c r="H4812" i="5"/>
  <c r="G4812" i="5"/>
  <c r="F4812" i="5"/>
  <c r="O4812" i="5" s="1"/>
  <c r="E4812" i="5"/>
  <c r="D4812" i="5"/>
  <c r="C4812" i="5"/>
  <c r="B4812" i="5"/>
  <c r="A4812" i="5"/>
  <c r="P4811" i="5"/>
  <c r="K4811" i="5"/>
  <c r="J4811" i="5"/>
  <c r="I4811" i="5"/>
  <c r="H4811" i="5"/>
  <c r="Q4811" i="5" s="1"/>
  <c r="G4811" i="5"/>
  <c r="F4811" i="5"/>
  <c r="O4811" i="5" s="1"/>
  <c r="E4811" i="5"/>
  <c r="D4811" i="5"/>
  <c r="C4811" i="5"/>
  <c r="B4811" i="5"/>
  <c r="A4811" i="5"/>
  <c r="M4810" i="5"/>
  <c r="L4810" i="5"/>
  <c r="I4810" i="5"/>
  <c r="H4810" i="5"/>
  <c r="Q4810" i="5" s="1"/>
  <c r="G4810" i="5"/>
  <c r="F4810" i="5"/>
  <c r="O4810" i="5" s="1"/>
  <c r="E4810" i="5"/>
  <c r="D4810" i="5"/>
  <c r="P4810" i="5" s="1"/>
  <c r="C4810" i="5"/>
  <c r="B4810" i="5"/>
  <c r="A4810" i="5"/>
  <c r="P4809" i="5"/>
  <c r="O4809" i="5"/>
  <c r="L4809" i="5"/>
  <c r="K4809" i="5"/>
  <c r="J4809" i="5"/>
  <c r="G4809" i="5"/>
  <c r="F4809" i="5"/>
  <c r="E4809" i="5"/>
  <c r="D4809" i="5"/>
  <c r="C4809" i="5"/>
  <c r="B4809" i="5"/>
  <c r="A4809" i="5"/>
  <c r="Q4808" i="5"/>
  <c r="P4808" i="5"/>
  <c r="O4808" i="5"/>
  <c r="M4808" i="5"/>
  <c r="L4808" i="5"/>
  <c r="K4808" i="5"/>
  <c r="J4808" i="5"/>
  <c r="I4808" i="5"/>
  <c r="H4808" i="5"/>
  <c r="G4808" i="5"/>
  <c r="F4808" i="5"/>
  <c r="E4808" i="5"/>
  <c r="D4808" i="5"/>
  <c r="C4808" i="5"/>
  <c r="B4808" i="5"/>
  <c r="A4808" i="5"/>
  <c r="K4807" i="5"/>
  <c r="G4807" i="5"/>
  <c r="F4807" i="5"/>
  <c r="O4807" i="5" s="1"/>
  <c r="E4807" i="5"/>
  <c r="D4807" i="5"/>
  <c r="P4807" i="5" s="1"/>
  <c r="C4807" i="5"/>
  <c r="B4807" i="5"/>
  <c r="A4807" i="5"/>
  <c r="P4806" i="5"/>
  <c r="M4806" i="5"/>
  <c r="L4806" i="5"/>
  <c r="K4806" i="5"/>
  <c r="J4806" i="5"/>
  <c r="I4806" i="5"/>
  <c r="H4806" i="5"/>
  <c r="Q4806" i="5" s="1"/>
  <c r="G4806" i="5"/>
  <c r="F4806" i="5"/>
  <c r="O4806" i="5" s="1"/>
  <c r="E4806" i="5"/>
  <c r="D4806" i="5"/>
  <c r="C4806" i="5"/>
  <c r="B4806" i="5"/>
  <c r="A4806" i="5"/>
  <c r="P4805" i="5"/>
  <c r="O4805" i="5"/>
  <c r="H4805" i="5"/>
  <c r="G4805" i="5"/>
  <c r="F4805" i="5"/>
  <c r="E4805" i="5"/>
  <c r="D4805" i="5"/>
  <c r="C4805" i="5"/>
  <c r="B4805" i="5"/>
  <c r="A4805" i="5"/>
  <c r="P4804" i="5"/>
  <c r="G4804" i="5"/>
  <c r="F4804" i="5"/>
  <c r="O4804" i="5" s="1"/>
  <c r="E4804" i="5"/>
  <c r="D4804" i="5"/>
  <c r="C4804" i="5"/>
  <c r="B4804" i="5"/>
  <c r="A4804" i="5"/>
  <c r="P4803" i="5"/>
  <c r="G4803" i="5"/>
  <c r="F4803" i="5"/>
  <c r="O4803" i="5" s="1"/>
  <c r="E4803" i="5"/>
  <c r="D4803" i="5"/>
  <c r="C4803" i="5"/>
  <c r="B4803" i="5"/>
  <c r="A4803" i="5"/>
  <c r="O4802" i="5"/>
  <c r="M4802" i="5"/>
  <c r="L4802" i="5"/>
  <c r="K4802" i="5"/>
  <c r="J4802" i="5"/>
  <c r="I4802" i="5"/>
  <c r="H4802" i="5"/>
  <c r="Q4802" i="5" s="1"/>
  <c r="G4802" i="5"/>
  <c r="F4802" i="5"/>
  <c r="E4802" i="5"/>
  <c r="D4802" i="5"/>
  <c r="P4802" i="5" s="1"/>
  <c r="C4802" i="5"/>
  <c r="B4802" i="5"/>
  <c r="A4802" i="5"/>
  <c r="N4802" i="5" s="1"/>
  <c r="O4801" i="5"/>
  <c r="G4801" i="5"/>
  <c r="F4801" i="5"/>
  <c r="E4801" i="5"/>
  <c r="D4801" i="5"/>
  <c r="P4801" i="5" s="1"/>
  <c r="C4801" i="5"/>
  <c r="B4801" i="5"/>
  <c r="A4801" i="5"/>
  <c r="R4800" i="5"/>
  <c r="M4800" i="5"/>
  <c r="L4800" i="5"/>
  <c r="K4800" i="5"/>
  <c r="J4800" i="5"/>
  <c r="I4800" i="5"/>
  <c r="H4800" i="5"/>
  <c r="Q4800" i="5" s="1"/>
  <c r="G4800" i="5"/>
  <c r="F4800" i="5"/>
  <c r="O4800" i="5" s="1"/>
  <c r="E4800" i="5"/>
  <c r="D4800" i="5"/>
  <c r="P4800" i="5" s="1"/>
  <c r="C4800" i="5"/>
  <c r="B4800" i="5"/>
  <c r="A4800" i="5"/>
  <c r="K4799" i="5"/>
  <c r="J4799" i="5"/>
  <c r="I4799" i="5"/>
  <c r="H4799" i="5"/>
  <c r="Q4799" i="5" s="1"/>
  <c r="G4799" i="5"/>
  <c r="F4799" i="5"/>
  <c r="O4799" i="5" s="1"/>
  <c r="E4799" i="5"/>
  <c r="D4799" i="5"/>
  <c r="P4799" i="5" s="1"/>
  <c r="C4799" i="5"/>
  <c r="B4799" i="5"/>
  <c r="A4799" i="5"/>
  <c r="Q4798" i="5"/>
  <c r="M4798" i="5"/>
  <c r="L4798" i="5"/>
  <c r="I4798" i="5"/>
  <c r="H4798" i="5"/>
  <c r="G4798" i="5"/>
  <c r="F4798" i="5"/>
  <c r="O4798" i="5" s="1"/>
  <c r="E4798" i="5"/>
  <c r="D4798" i="5"/>
  <c r="P4798" i="5" s="1"/>
  <c r="C4798" i="5"/>
  <c r="B4798" i="5"/>
  <c r="A4798" i="5"/>
  <c r="K4797" i="5"/>
  <c r="G4797" i="5"/>
  <c r="F4797" i="5"/>
  <c r="O4797" i="5" s="1"/>
  <c r="E4797" i="5"/>
  <c r="D4797" i="5"/>
  <c r="P4797" i="5" s="1"/>
  <c r="C4797" i="5"/>
  <c r="B4797" i="5"/>
  <c r="A4797" i="5"/>
  <c r="Q4796" i="5"/>
  <c r="P4796" i="5"/>
  <c r="O4796" i="5"/>
  <c r="M4796" i="5"/>
  <c r="L4796" i="5"/>
  <c r="J4796" i="5"/>
  <c r="I4796" i="5"/>
  <c r="H4796" i="5"/>
  <c r="G4796" i="5"/>
  <c r="K4796" i="5" s="1"/>
  <c r="F4796" i="5"/>
  <c r="E4796" i="5"/>
  <c r="D4796" i="5"/>
  <c r="C4796" i="5"/>
  <c r="B4796" i="5"/>
  <c r="A4796" i="5"/>
  <c r="R4795" i="5"/>
  <c r="O4795" i="5"/>
  <c r="M4795" i="5"/>
  <c r="L4795" i="5"/>
  <c r="K4795" i="5"/>
  <c r="J4795" i="5"/>
  <c r="H4795" i="5"/>
  <c r="Q4795" i="5" s="1"/>
  <c r="G4795" i="5"/>
  <c r="I4795" i="5" s="1"/>
  <c r="F4795" i="5"/>
  <c r="E4795" i="5"/>
  <c r="D4795" i="5"/>
  <c r="P4795" i="5" s="1"/>
  <c r="C4795" i="5"/>
  <c r="B4795" i="5"/>
  <c r="A4795" i="5"/>
  <c r="N4795" i="5" s="1"/>
  <c r="Q4794" i="5"/>
  <c r="M4794" i="5"/>
  <c r="L4794" i="5"/>
  <c r="R4794" i="5" s="1"/>
  <c r="K4794" i="5"/>
  <c r="J4794" i="5"/>
  <c r="I4794" i="5"/>
  <c r="H4794" i="5"/>
  <c r="G4794" i="5"/>
  <c r="F4794" i="5"/>
  <c r="O4794" i="5" s="1"/>
  <c r="E4794" i="5"/>
  <c r="D4794" i="5"/>
  <c r="P4794" i="5" s="1"/>
  <c r="C4794" i="5"/>
  <c r="B4794" i="5"/>
  <c r="A4794" i="5"/>
  <c r="P4793" i="5"/>
  <c r="O4793" i="5"/>
  <c r="J4793" i="5"/>
  <c r="G4793" i="5"/>
  <c r="F4793" i="5"/>
  <c r="E4793" i="5"/>
  <c r="D4793" i="5"/>
  <c r="C4793" i="5"/>
  <c r="B4793" i="5"/>
  <c r="A4793" i="5"/>
  <c r="P4792" i="5"/>
  <c r="M4792" i="5"/>
  <c r="H4792" i="5"/>
  <c r="Q4792" i="5" s="1"/>
  <c r="G4792" i="5"/>
  <c r="F4792" i="5"/>
  <c r="O4792" i="5" s="1"/>
  <c r="E4792" i="5"/>
  <c r="D4792" i="5"/>
  <c r="C4792" i="5"/>
  <c r="B4792" i="5"/>
  <c r="A4792" i="5"/>
  <c r="O4791" i="5"/>
  <c r="L4791" i="5"/>
  <c r="K4791" i="5"/>
  <c r="J4791" i="5"/>
  <c r="G4791" i="5"/>
  <c r="F4791" i="5"/>
  <c r="E4791" i="5"/>
  <c r="D4791" i="5"/>
  <c r="C4791" i="5"/>
  <c r="B4791" i="5"/>
  <c r="A4791" i="5"/>
  <c r="O4790" i="5"/>
  <c r="M4790" i="5"/>
  <c r="L4790" i="5"/>
  <c r="K4790" i="5"/>
  <c r="J4790" i="5"/>
  <c r="I4790" i="5"/>
  <c r="H4790" i="5"/>
  <c r="Q4790" i="5" s="1"/>
  <c r="G4790" i="5"/>
  <c r="F4790" i="5"/>
  <c r="E4790" i="5"/>
  <c r="D4790" i="5"/>
  <c r="P4790" i="5" s="1"/>
  <c r="C4790" i="5"/>
  <c r="B4790" i="5"/>
  <c r="A4790" i="5"/>
  <c r="N4790" i="5" s="1"/>
  <c r="O4789" i="5"/>
  <c r="M4789" i="5"/>
  <c r="L4789" i="5"/>
  <c r="H4789" i="5"/>
  <c r="Q4789" i="5" s="1"/>
  <c r="G4789" i="5"/>
  <c r="F4789" i="5"/>
  <c r="E4789" i="5"/>
  <c r="D4789" i="5"/>
  <c r="P4789" i="5" s="1"/>
  <c r="C4789" i="5"/>
  <c r="B4789" i="5"/>
  <c r="A4789" i="5"/>
  <c r="Q4788" i="5"/>
  <c r="P4788" i="5"/>
  <c r="M4788" i="5"/>
  <c r="L4788" i="5"/>
  <c r="K4788" i="5"/>
  <c r="J4788" i="5"/>
  <c r="I4788" i="5"/>
  <c r="H4788" i="5"/>
  <c r="G4788" i="5"/>
  <c r="F4788" i="5"/>
  <c r="O4788" i="5" s="1"/>
  <c r="E4788" i="5"/>
  <c r="D4788" i="5"/>
  <c r="C4788" i="5"/>
  <c r="B4788" i="5"/>
  <c r="A4788" i="5"/>
  <c r="O4787" i="5"/>
  <c r="J4787" i="5"/>
  <c r="I4787" i="5"/>
  <c r="H4787" i="5"/>
  <c r="Q4787" i="5" s="1"/>
  <c r="G4787" i="5"/>
  <c r="F4787" i="5"/>
  <c r="E4787" i="5"/>
  <c r="D4787" i="5"/>
  <c r="P4787" i="5" s="1"/>
  <c r="C4787" i="5"/>
  <c r="B4787" i="5"/>
  <c r="A4787" i="5"/>
  <c r="M4786" i="5"/>
  <c r="L4786" i="5"/>
  <c r="H4786" i="5"/>
  <c r="Q4786" i="5" s="1"/>
  <c r="G4786" i="5"/>
  <c r="F4786" i="5"/>
  <c r="O4786" i="5" s="1"/>
  <c r="E4786" i="5"/>
  <c r="D4786" i="5"/>
  <c r="P4786" i="5" s="1"/>
  <c r="C4786" i="5"/>
  <c r="B4786" i="5"/>
  <c r="A4786" i="5"/>
  <c r="P4785" i="5"/>
  <c r="O4785" i="5"/>
  <c r="K4785" i="5"/>
  <c r="J4785" i="5"/>
  <c r="G4785" i="5"/>
  <c r="F4785" i="5"/>
  <c r="E4785" i="5"/>
  <c r="D4785" i="5"/>
  <c r="C4785" i="5"/>
  <c r="B4785" i="5"/>
  <c r="A4785" i="5"/>
  <c r="Q4784" i="5"/>
  <c r="P4784" i="5"/>
  <c r="O4784" i="5"/>
  <c r="M4784" i="5"/>
  <c r="L4784" i="5"/>
  <c r="K4784" i="5"/>
  <c r="J4784" i="5"/>
  <c r="I4784" i="5"/>
  <c r="H4784" i="5"/>
  <c r="G4784" i="5"/>
  <c r="F4784" i="5"/>
  <c r="E4784" i="5"/>
  <c r="D4784" i="5"/>
  <c r="C4784" i="5"/>
  <c r="B4784" i="5"/>
  <c r="A4784" i="5"/>
  <c r="M4783" i="5"/>
  <c r="L4783" i="5"/>
  <c r="K4783" i="5"/>
  <c r="J4783" i="5"/>
  <c r="R4783" i="5" s="1"/>
  <c r="H4783" i="5"/>
  <c r="Q4783" i="5" s="1"/>
  <c r="G4783" i="5"/>
  <c r="I4783" i="5" s="1"/>
  <c r="F4783" i="5"/>
  <c r="O4783" i="5" s="1"/>
  <c r="E4783" i="5"/>
  <c r="D4783" i="5"/>
  <c r="P4783" i="5" s="1"/>
  <c r="C4783" i="5"/>
  <c r="B4783" i="5"/>
  <c r="A4783" i="5"/>
  <c r="R4782" i="5"/>
  <c r="Q4782" i="5"/>
  <c r="M4782" i="5"/>
  <c r="L4782" i="5"/>
  <c r="K4782" i="5"/>
  <c r="J4782" i="5"/>
  <c r="I4782" i="5"/>
  <c r="H4782" i="5"/>
  <c r="G4782" i="5"/>
  <c r="F4782" i="5"/>
  <c r="O4782" i="5" s="1"/>
  <c r="E4782" i="5"/>
  <c r="D4782" i="5"/>
  <c r="P4782" i="5" s="1"/>
  <c r="C4782" i="5"/>
  <c r="B4782" i="5"/>
  <c r="A4782" i="5"/>
  <c r="O4781" i="5"/>
  <c r="G4781" i="5"/>
  <c r="F4781" i="5"/>
  <c r="E4781" i="5"/>
  <c r="D4781" i="5"/>
  <c r="P4781" i="5" s="1"/>
  <c r="C4781" i="5"/>
  <c r="B4781" i="5"/>
  <c r="A4781" i="5"/>
  <c r="P4780" i="5"/>
  <c r="M4780" i="5"/>
  <c r="L4780" i="5"/>
  <c r="G4780" i="5"/>
  <c r="F4780" i="5"/>
  <c r="O4780" i="5" s="1"/>
  <c r="E4780" i="5"/>
  <c r="D4780" i="5"/>
  <c r="C4780" i="5"/>
  <c r="B4780" i="5"/>
  <c r="A4780" i="5"/>
  <c r="O4779" i="5"/>
  <c r="G4779" i="5"/>
  <c r="F4779" i="5"/>
  <c r="E4779" i="5"/>
  <c r="D4779" i="5"/>
  <c r="P4779" i="5" s="1"/>
  <c r="C4779" i="5"/>
  <c r="B4779" i="5"/>
  <c r="A4779" i="5"/>
  <c r="O4778" i="5"/>
  <c r="M4778" i="5"/>
  <c r="L4778" i="5"/>
  <c r="K4778" i="5"/>
  <c r="J4778" i="5"/>
  <c r="I4778" i="5"/>
  <c r="H4778" i="5"/>
  <c r="Q4778" i="5" s="1"/>
  <c r="G4778" i="5"/>
  <c r="F4778" i="5"/>
  <c r="E4778" i="5"/>
  <c r="D4778" i="5"/>
  <c r="P4778" i="5" s="1"/>
  <c r="C4778" i="5"/>
  <c r="B4778" i="5"/>
  <c r="A4778" i="5"/>
  <c r="M4777" i="5"/>
  <c r="G4777" i="5"/>
  <c r="F4777" i="5"/>
  <c r="O4777" i="5" s="1"/>
  <c r="E4777" i="5"/>
  <c r="D4777" i="5"/>
  <c r="P4777" i="5" s="1"/>
  <c r="C4777" i="5"/>
  <c r="B4777" i="5"/>
  <c r="A4777" i="5"/>
  <c r="Q4776" i="5"/>
  <c r="M4776" i="5"/>
  <c r="L4776" i="5"/>
  <c r="K4776" i="5"/>
  <c r="J4776" i="5"/>
  <c r="I4776" i="5"/>
  <c r="R4776" i="5" s="1"/>
  <c r="H4776" i="5"/>
  <c r="G4776" i="5"/>
  <c r="F4776" i="5"/>
  <c r="O4776" i="5" s="1"/>
  <c r="E4776" i="5"/>
  <c r="D4776" i="5"/>
  <c r="P4776" i="5" s="1"/>
  <c r="C4776" i="5"/>
  <c r="B4776" i="5"/>
  <c r="A4776" i="5"/>
  <c r="O4775" i="5"/>
  <c r="G4775" i="5"/>
  <c r="F4775" i="5"/>
  <c r="E4775" i="5"/>
  <c r="D4775" i="5"/>
  <c r="P4775" i="5" s="1"/>
  <c r="C4775" i="5"/>
  <c r="B4775" i="5"/>
  <c r="A4775" i="5"/>
  <c r="Q4774" i="5"/>
  <c r="L4774" i="5"/>
  <c r="I4774" i="5"/>
  <c r="H4774" i="5"/>
  <c r="G4774" i="5"/>
  <c r="F4774" i="5"/>
  <c r="O4774" i="5" s="1"/>
  <c r="E4774" i="5"/>
  <c r="D4774" i="5"/>
  <c r="P4774" i="5" s="1"/>
  <c r="C4774" i="5"/>
  <c r="B4774" i="5"/>
  <c r="A4774" i="5"/>
  <c r="P4773" i="5"/>
  <c r="G4773" i="5"/>
  <c r="F4773" i="5"/>
  <c r="O4773" i="5" s="1"/>
  <c r="E4773" i="5"/>
  <c r="D4773" i="5"/>
  <c r="C4773" i="5"/>
  <c r="B4773" i="5"/>
  <c r="A4773" i="5"/>
  <c r="Q4772" i="5"/>
  <c r="O4772" i="5"/>
  <c r="M4772" i="5"/>
  <c r="L4772" i="5"/>
  <c r="J4772" i="5"/>
  <c r="I4772" i="5"/>
  <c r="R4772" i="5" s="1"/>
  <c r="H4772" i="5"/>
  <c r="G4772" i="5"/>
  <c r="K4772" i="5" s="1"/>
  <c r="F4772" i="5"/>
  <c r="E4772" i="5"/>
  <c r="D4772" i="5"/>
  <c r="P4772" i="5" s="1"/>
  <c r="C4772" i="5"/>
  <c r="B4772" i="5"/>
  <c r="A4772" i="5"/>
  <c r="N4772" i="5" s="1"/>
  <c r="O4771" i="5"/>
  <c r="L4771" i="5"/>
  <c r="K4771" i="5"/>
  <c r="J4771" i="5"/>
  <c r="H4771" i="5"/>
  <c r="Q4771" i="5" s="1"/>
  <c r="G4771" i="5"/>
  <c r="F4771" i="5"/>
  <c r="E4771" i="5"/>
  <c r="D4771" i="5"/>
  <c r="P4771" i="5" s="1"/>
  <c r="C4771" i="5"/>
  <c r="B4771" i="5"/>
  <c r="A4771" i="5"/>
  <c r="R4770" i="5"/>
  <c r="Q4770" i="5"/>
  <c r="M4770" i="5"/>
  <c r="L4770" i="5"/>
  <c r="K4770" i="5"/>
  <c r="J4770" i="5"/>
  <c r="I4770" i="5"/>
  <c r="H4770" i="5"/>
  <c r="G4770" i="5"/>
  <c r="F4770" i="5"/>
  <c r="O4770" i="5" s="1"/>
  <c r="E4770" i="5"/>
  <c r="D4770" i="5"/>
  <c r="P4770" i="5" s="1"/>
  <c r="C4770" i="5"/>
  <c r="B4770" i="5"/>
  <c r="A4770" i="5"/>
  <c r="O4769" i="5"/>
  <c r="K4769" i="5"/>
  <c r="J4769" i="5"/>
  <c r="I4769" i="5"/>
  <c r="H4769" i="5"/>
  <c r="Q4769" i="5" s="1"/>
  <c r="G4769" i="5"/>
  <c r="F4769" i="5"/>
  <c r="E4769" i="5"/>
  <c r="D4769" i="5"/>
  <c r="C4769" i="5"/>
  <c r="B4769" i="5"/>
  <c r="A4769" i="5"/>
  <c r="M4768" i="5"/>
  <c r="L4768" i="5"/>
  <c r="G4768" i="5"/>
  <c r="F4768" i="5"/>
  <c r="E4768" i="5"/>
  <c r="D4768" i="5"/>
  <c r="P4768" i="5" s="1"/>
  <c r="C4768" i="5"/>
  <c r="B4768" i="5"/>
  <c r="A4768" i="5"/>
  <c r="O4767" i="5"/>
  <c r="L4767" i="5"/>
  <c r="K4767" i="5"/>
  <c r="J4767" i="5"/>
  <c r="G4767" i="5"/>
  <c r="F4767" i="5"/>
  <c r="E4767" i="5"/>
  <c r="D4767" i="5"/>
  <c r="C4767" i="5"/>
  <c r="B4767" i="5"/>
  <c r="A4767" i="5"/>
  <c r="Q4766" i="5"/>
  <c r="P4766" i="5"/>
  <c r="O4766" i="5"/>
  <c r="M4766" i="5"/>
  <c r="L4766" i="5"/>
  <c r="J4766" i="5"/>
  <c r="I4766" i="5"/>
  <c r="H4766" i="5"/>
  <c r="G4766" i="5"/>
  <c r="K4766" i="5" s="1"/>
  <c r="F4766" i="5"/>
  <c r="E4766" i="5"/>
  <c r="D4766" i="5"/>
  <c r="C4766" i="5"/>
  <c r="B4766" i="5"/>
  <c r="A4766" i="5"/>
  <c r="M4765" i="5"/>
  <c r="L4765" i="5"/>
  <c r="K4765" i="5"/>
  <c r="J4765" i="5"/>
  <c r="H4765" i="5"/>
  <c r="Q4765" i="5" s="1"/>
  <c r="G4765" i="5"/>
  <c r="I4765" i="5" s="1"/>
  <c r="F4765" i="5"/>
  <c r="O4765" i="5" s="1"/>
  <c r="E4765" i="5"/>
  <c r="D4765" i="5"/>
  <c r="P4765" i="5" s="1"/>
  <c r="C4765" i="5"/>
  <c r="B4765" i="5"/>
  <c r="A4765" i="5"/>
  <c r="N4765" i="5" s="1"/>
  <c r="M4764" i="5"/>
  <c r="L4764" i="5"/>
  <c r="R4764" i="5" s="1"/>
  <c r="K4764" i="5"/>
  <c r="J4764" i="5"/>
  <c r="I4764" i="5"/>
  <c r="H4764" i="5"/>
  <c r="Q4764" i="5" s="1"/>
  <c r="G4764" i="5"/>
  <c r="F4764" i="5"/>
  <c r="O4764" i="5" s="1"/>
  <c r="E4764" i="5"/>
  <c r="D4764" i="5"/>
  <c r="P4764" i="5" s="1"/>
  <c r="C4764" i="5"/>
  <c r="B4764" i="5"/>
  <c r="A4764" i="5"/>
  <c r="P4763" i="5"/>
  <c r="O4763" i="5"/>
  <c r="H4763" i="5"/>
  <c r="Q4763" i="5" s="1"/>
  <c r="G4763" i="5"/>
  <c r="F4763" i="5"/>
  <c r="E4763" i="5"/>
  <c r="D4763" i="5"/>
  <c r="C4763" i="5"/>
  <c r="B4763" i="5"/>
  <c r="A4763" i="5"/>
  <c r="Q4762" i="5"/>
  <c r="P4762" i="5"/>
  <c r="I4762" i="5"/>
  <c r="H4762" i="5"/>
  <c r="G4762" i="5"/>
  <c r="F4762" i="5"/>
  <c r="O4762" i="5" s="1"/>
  <c r="E4762" i="5"/>
  <c r="D4762" i="5"/>
  <c r="C4762" i="5"/>
  <c r="B4762" i="5"/>
  <c r="A4762" i="5"/>
  <c r="P4761" i="5"/>
  <c r="L4761" i="5"/>
  <c r="G4761" i="5"/>
  <c r="F4761" i="5"/>
  <c r="O4761" i="5" s="1"/>
  <c r="E4761" i="5"/>
  <c r="D4761" i="5"/>
  <c r="C4761" i="5"/>
  <c r="B4761" i="5"/>
  <c r="A4761" i="5"/>
  <c r="O4760" i="5"/>
  <c r="M4760" i="5"/>
  <c r="L4760" i="5"/>
  <c r="J4760" i="5"/>
  <c r="I4760" i="5"/>
  <c r="H4760" i="5"/>
  <c r="Q4760" i="5" s="1"/>
  <c r="G4760" i="5"/>
  <c r="K4760" i="5" s="1"/>
  <c r="F4760" i="5"/>
  <c r="E4760" i="5"/>
  <c r="D4760" i="5"/>
  <c r="P4760" i="5" s="1"/>
  <c r="C4760" i="5"/>
  <c r="B4760" i="5"/>
  <c r="A4760" i="5"/>
  <c r="M4759" i="5"/>
  <c r="L4759" i="5"/>
  <c r="H4759" i="5"/>
  <c r="Q4759" i="5" s="1"/>
  <c r="G4759" i="5"/>
  <c r="F4759" i="5"/>
  <c r="O4759" i="5" s="1"/>
  <c r="E4759" i="5"/>
  <c r="D4759" i="5"/>
  <c r="P4759" i="5" s="1"/>
  <c r="C4759" i="5"/>
  <c r="B4759" i="5"/>
  <c r="A4759" i="5"/>
  <c r="Q4758" i="5"/>
  <c r="P4758" i="5"/>
  <c r="M4758" i="5"/>
  <c r="L4758" i="5"/>
  <c r="K4758" i="5"/>
  <c r="J4758" i="5"/>
  <c r="I4758" i="5"/>
  <c r="H4758" i="5"/>
  <c r="G4758" i="5"/>
  <c r="F4758" i="5"/>
  <c r="O4758" i="5" s="1"/>
  <c r="E4758" i="5"/>
  <c r="D4758" i="5"/>
  <c r="C4758" i="5"/>
  <c r="B4758" i="5"/>
  <c r="A4758" i="5"/>
  <c r="N4758" i="5" s="1"/>
  <c r="O4757" i="5"/>
  <c r="J4757" i="5"/>
  <c r="I4757" i="5"/>
  <c r="H4757" i="5"/>
  <c r="Q4757" i="5" s="1"/>
  <c r="G4757" i="5"/>
  <c r="F4757" i="5"/>
  <c r="E4757" i="5"/>
  <c r="D4757" i="5"/>
  <c r="P4757" i="5" s="1"/>
  <c r="C4757" i="5"/>
  <c r="B4757" i="5"/>
  <c r="A4757" i="5"/>
  <c r="G4756" i="5"/>
  <c r="F4756" i="5"/>
  <c r="O4756" i="5" s="1"/>
  <c r="E4756" i="5"/>
  <c r="D4756" i="5"/>
  <c r="P4756" i="5" s="1"/>
  <c r="C4756" i="5"/>
  <c r="B4756" i="5"/>
  <c r="A4756" i="5"/>
  <c r="O4755" i="5"/>
  <c r="K4755" i="5"/>
  <c r="J4755" i="5"/>
  <c r="G4755" i="5"/>
  <c r="F4755" i="5"/>
  <c r="E4755" i="5"/>
  <c r="D4755" i="5"/>
  <c r="P4755" i="5" s="1"/>
  <c r="C4755" i="5"/>
  <c r="B4755" i="5"/>
  <c r="A4755" i="5"/>
  <c r="P4754" i="5"/>
  <c r="O4754" i="5"/>
  <c r="M4754" i="5"/>
  <c r="L4754" i="5"/>
  <c r="K4754" i="5"/>
  <c r="J4754" i="5"/>
  <c r="I4754" i="5"/>
  <c r="R4754" i="5" s="1"/>
  <c r="H4754" i="5"/>
  <c r="Q4754" i="5" s="1"/>
  <c r="G4754" i="5"/>
  <c r="F4754" i="5"/>
  <c r="E4754" i="5"/>
  <c r="D4754" i="5"/>
  <c r="C4754" i="5"/>
  <c r="B4754" i="5"/>
  <c r="N4754" i="5" s="1"/>
  <c r="A4754" i="5"/>
  <c r="M4753" i="5"/>
  <c r="L4753" i="5"/>
  <c r="R4753" i="5" s="1"/>
  <c r="K4753" i="5"/>
  <c r="J4753" i="5"/>
  <c r="H4753" i="5"/>
  <c r="Q4753" i="5" s="1"/>
  <c r="G4753" i="5"/>
  <c r="I4753" i="5" s="1"/>
  <c r="F4753" i="5"/>
  <c r="O4753" i="5" s="1"/>
  <c r="E4753" i="5"/>
  <c r="D4753" i="5"/>
  <c r="P4753" i="5" s="1"/>
  <c r="C4753" i="5"/>
  <c r="B4753" i="5"/>
  <c r="A4753" i="5"/>
  <c r="Q4752" i="5"/>
  <c r="M4752" i="5"/>
  <c r="L4752" i="5"/>
  <c r="K4752" i="5"/>
  <c r="J4752" i="5"/>
  <c r="I4752" i="5"/>
  <c r="R4752" i="5" s="1"/>
  <c r="H4752" i="5"/>
  <c r="G4752" i="5"/>
  <c r="F4752" i="5"/>
  <c r="O4752" i="5" s="1"/>
  <c r="E4752" i="5"/>
  <c r="D4752" i="5"/>
  <c r="P4752" i="5" s="1"/>
  <c r="C4752" i="5"/>
  <c r="B4752" i="5"/>
  <c r="A4752" i="5"/>
  <c r="O4751" i="5"/>
  <c r="G4751" i="5"/>
  <c r="F4751" i="5"/>
  <c r="E4751" i="5"/>
  <c r="D4751" i="5"/>
  <c r="P4751" i="5" s="1"/>
  <c r="C4751" i="5"/>
  <c r="B4751" i="5"/>
  <c r="A4751" i="5"/>
  <c r="P4750" i="5"/>
  <c r="M4750" i="5"/>
  <c r="G4750" i="5"/>
  <c r="F4750" i="5"/>
  <c r="O4750" i="5" s="1"/>
  <c r="E4750" i="5"/>
  <c r="D4750" i="5"/>
  <c r="C4750" i="5"/>
  <c r="B4750" i="5"/>
  <c r="A4750" i="5"/>
  <c r="G4749" i="5"/>
  <c r="F4749" i="5"/>
  <c r="O4749" i="5" s="1"/>
  <c r="E4749" i="5"/>
  <c r="D4749" i="5"/>
  <c r="P4749" i="5" s="1"/>
  <c r="C4749" i="5"/>
  <c r="B4749" i="5"/>
  <c r="A4749" i="5"/>
  <c r="O4748" i="5"/>
  <c r="M4748" i="5"/>
  <c r="L4748" i="5"/>
  <c r="K4748" i="5"/>
  <c r="J4748" i="5"/>
  <c r="I4748" i="5"/>
  <c r="H4748" i="5"/>
  <c r="Q4748" i="5" s="1"/>
  <c r="G4748" i="5"/>
  <c r="F4748" i="5"/>
  <c r="E4748" i="5"/>
  <c r="D4748" i="5"/>
  <c r="P4748" i="5" s="1"/>
  <c r="C4748" i="5"/>
  <c r="B4748" i="5"/>
  <c r="A4748" i="5"/>
  <c r="M4747" i="5"/>
  <c r="J4747" i="5"/>
  <c r="H4747" i="5"/>
  <c r="Q4747" i="5" s="1"/>
  <c r="G4747" i="5"/>
  <c r="F4747" i="5"/>
  <c r="O4747" i="5" s="1"/>
  <c r="E4747" i="5"/>
  <c r="D4747" i="5"/>
  <c r="P4747" i="5" s="1"/>
  <c r="C4747" i="5"/>
  <c r="B4747" i="5"/>
  <c r="A4747" i="5"/>
  <c r="R4746" i="5"/>
  <c r="Q4746" i="5"/>
  <c r="M4746" i="5"/>
  <c r="L4746" i="5"/>
  <c r="K4746" i="5"/>
  <c r="J4746" i="5"/>
  <c r="I4746" i="5"/>
  <c r="H4746" i="5"/>
  <c r="G4746" i="5"/>
  <c r="F4746" i="5"/>
  <c r="O4746" i="5" s="1"/>
  <c r="E4746" i="5"/>
  <c r="D4746" i="5"/>
  <c r="P4746" i="5" s="1"/>
  <c r="C4746" i="5"/>
  <c r="B4746" i="5"/>
  <c r="A4746" i="5"/>
  <c r="P4745" i="5"/>
  <c r="O4745" i="5"/>
  <c r="K4745" i="5"/>
  <c r="J4745" i="5"/>
  <c r="H4745" i="5"/>
  <c r="Q4745" i="5" s="1"/>
  <c r="G4745" i="5"/>
  <c r="F4745" i="5"/>
  <c r="E4745" i="5"/>
  <c r="D4745" i="5"/>
  <c r="C4745" i="5"/>
  <c r="B4745" i="5"/>
  <c r="A4745" i="5"/>
  <c r="P4744" i="5"/>
  <c r="L4744" i="5"/>
  <c r="I4744" i="5"/>
  <c r="H4744" i="5"/>
  <c r="Q4744" i="5" s="1"/>
  <c r="G4744" i="5"/>
  <c r="F4744" i="5"/>
  <c r="O4744" i="5" s="1"/>
  <c r="E4744" i="5"/>
  <c r="D4744" i="5"/>
  <c r="C4744" i="5"/>
  <c r="B4744" i="5"/>
  <c r="A4744" i="5"/>
  <c r="P4743" i="5"/>
  <c r="G4743" i="5"/>
  <c r="F4743" i="5"/>
  <c r="O4743" i="5" s="1"/>
  <c r="E4743" i="5"/>
  <c r="D4743" i="5"/>
  <c r="C4743" i="5"/>
  <c r="B4743" i="5"/>
  <c r="A4743" i="5"/>
  <c r="Q4742" i="5"/>
  <c r="O4742" i="5"/>
  <c r="M4742" i="5"/>
  <c r="L4742" i="5"/>
  <c r="K4742" i="5"/>
  <c r="J4742" i="5"/>
  <c r="I4742" i="5"/>
  <c r="R4742" i="5" s="1"/>
  <c r="H4742" i="5"/>
  <c r="G4742" i="5"/>
  <c r="F4742" i="5"/>
  <c r="E4742" i="5"/>
  <c r="D4742" i="5"/>
  <c r="P4742" i="5" s="1"/>
  <c r="C4742" i="5"/>
  <c r="B4742" i="5"/>
  <c r="A4742" i="5"/>
  <c r="O4741" i="5"/>
  <c r="M4741" i="5"/>
  <c r="L4741" i="5"/>
  <c r="K4741" i="5"/>
  <c r="J4741" i="5"/>
  <c r="R4741" i="5" s="1"/>
  <c r="H4741" i="5"/>
  <c r="Q4741" i="5" s="1"/>
  <c r="G4741" i="5"/>
  <c r="I4741" i="5" s="1"/>
  <c r="F4741" i="5"/>
  <c r="E4741" i="5"/>
  <c r="D4741" i="5"/>
  <c r="P4741" i="5" s="1"/>
  <c r="C4741" i="5"/>
  <c r="B4741" i="5"/>
  <c r="A4741" i="5"/>
  <c r="N4741" i="5" s="1"/>
  <c r="Q4740" i="5"/>
  <c r="M4740" i="5"/>
  <c r="L4740" i="5"/>
  <c r="K4740" i="5"/>
  <c r="R4740" i="5" s="1"/>
  <c r="J4740" i="5"/>
  <c r="I4740" i="5"/>
  <c r="H4740" i="5"/>
  <c r="G4740" i="5"/>
  <c r="F4740" i="5"/>
  <c r="O4740" i="5" s="1"/>
  <c r="E4740" i="5"/>
  <c r="D4740" i="5"/>
  <c r="P4740" i="5" s="1"/>
  <c r="C4740" i="5"/>
  <c r="B4740" i="5"/>
  <c r="A4740" i="5"/>
  <c r="P4739" i="5"/>
  <c r="K4739" i="5"/>
  <c r="G4739" i="5"/>
  <c r="F4739" i="5"/>
  <c r="O4739" i="5" s="1"/>
  <c r="E4739" i="5"/>
  <c r="D4739" i="5"/>
  <c r="C4739" i="5"/>
  <c r="B4739" i="5"/>
  <c r="A4739" i="5"/>
  <c r="P4738" i="5"/>
  <c r="M4738" i="5"/>
  <c r="H4738" i="5"/>
  <c r="Q4738" i="5" s="1"/>
  <c r="G4738" i="5"/>
  <c r="F4738" i="5"/>
  <c r="O4738" i="5" s="1"/>
  <c r="E4738" i="5"/>
  <c r="D4738" i="5"/>
  <c r="C4738" i="5"/>
  <c r="B4738" i="5"/>
  <c r="A4738" i="5"/>
  <c r="O4737" i="5"/>
  <c r="L4737" i="5"/>
  <c r="K4737" i="5"/>
  <c r="J4737" i="5"/>
  <c r="G4737" i="5"/>
  <c r="F4737" i="5"/>
  <c r="E4737" i="5"/>
  <c r="D4737" i="5"/>
  <c r="P4737" i="5" s="1"/>
  <c r="C4737" i="5"/>
  <c r="B4737" i="5"/>
  <c r="A4737" i="5"/>
  <c r="Q4736" i="5"/>
  <c r="O4736" i="5"/>
  <c r="M4736" i="5"/>
  <c r="L4736" i="5"/>
  <c r="K4736" i="5"/>
  <c r="J4736" i="5"/>
  <c r="I4736" i="5"/>
  <c r="R4736" i="5" s="1"/>
  <c r="H4736" i="5"/>
  <c r="G4736" i="5"/>
  <c r="F4736" i="5"/>
  <c r="E4736" i="5"/>
  <c r="D4736" i="5"/>
  <c r="P4736" i="5" s="1"/>
  <c r="C4736" i="5"/>
  <c r="B4736" i="5"/>
  <c r="N4736" i="5" s="1"/>
  <c r="A4736" i="5"/>
  <c r="O4735" i="5"/>
  <c r="L4735" i="5"/>
  <c r="H4735" i="5"/>
  <c r="Q4735" i="5" s="1"/>
  <c r="G4735" i="5"/>
  <c r="F4735" i="5"/>
  <c r="E4735" i="5"/>
  <c r="D4735" i="5"/>
  <c r="P4735" i="5" s="1"/>
  <c r="C4735" i="5"/>
  <c r="B4735" i="5"/>
  <c r="A4735" i="5"/>
  <c r="Q4734" i="5"/>
  <c r="P4734" i="5"/>
  <c r="M4734" i="5"/>
  <c r="L4734" i="5"/>
  <c r="K4734" i="5"/>
  <c r="J4734" i="5"/>
  <c r="I4734" i="5"/>
  <c r="R4734" i="5" s="1"/>
  <c r="H4734" i="5"/>
  <c r="G4734" i="5"/>
  <c r="F4734" i="5"/>
  <c r="O4734" i="5" s="1"/>
  <c r="E4734" i="5"/>
  <c r="D4734" i="5"/>
  <c r="C4734" i="5"/>
  <c r="B4734" i="5"/>
  <c r="A4734" i="5"/>
  <c r="P4733" i="5"/>
  <c r="O4733" i="5"/>
  <c r="J4733" i="5"/>
  <c r="I4733" i="5"/>
  <c r="H4733" i="5"/>
  <c r="Q4733" i="5" s="1"/>
  <c r="G4733" i="5"/>
  <c r="F4733" i="5"/>
  <c r="E4733" i="5"/>
  <c r="D4733" i="5"/>
  <c r="C4733" i="5"/>
  <c r="B4733" i="5"/>
  <c r="A4733" i="5"/>
  <c r="L4732" i="5"/>
  <c r="I4732" i="5"/>
  <c r="G4732" i="5"/>
  <c r="F4732" i="5"/>
  <c r="O4732" i="5" s="1"/>
  <c r="E4732" i="5"/>
  <c r="D4732" i="5"/>
  <c r="P4732" i="5" s="1"/>
  <c r="C4732" i="5"/>
  <c r="B4732" i="5"/>
  <c r="A4732" i="5"/>
  <c r="O4731" i="5"/>
  <c r="K4731" i="5"/>
  <c r="J4731" i="5"/>
  <c r="G4731" i="5"/>
  <c r="F4731" i="5"/>
  <c r="E4731" i="5"/>
  <c r="D4731" i="5"/>
  <c r="P4731" i="5" s="1"/>
  <c r="C4731" i="5"/>
  <c r="B4731" i="5"/>
  <c r="A4731" i="5"/>
  <c r="Q4730" i="5"/>
  <c r="O4730" i="5"/>
  <c r="M4730" i="5"/>
  <c r="L4730" i="5"/>
  <c r="K4730" i="5"/>
  <c r="J4730" i="5"/>
  <c r="I4730" i="5"/>
  <c r="R4730" i="5" s="1"/>
  <c r="H4730" i="5"/>
  <c r="G4730" i="5"/>
  <c r="F4730" i="5"/>
  <c r="E4730" i="5"/>
  <c r="D4730" i="5"/>
  <c r="P4730" i="5" s="1"/>
  <c r="C4730" i="5"/>
  <c r="B4730" i="5"/>
  <c r="A4730" i="5"/>
  <c r="M4729" i="5"/>
  <c r="L4729" i="5"/>
  <c r="K4729" i="5"/>
  <c r="J4729" i="5"/>
  <c r="R4729" i="5" s="1"/>
  <c r="H4729" i="5"/>
  <c r="Q4729" i="5" s="1"/>
  <c r="G4729" i="5"/>
  <c r="I4729" i="5" s="1"/>
  <c r="F4729" i="5"/>
  <c r="O4729" i="5" s="1"/>
  <c r="E4729" i="5"/>
  <c r="D4729" i="5"/>
  <c r="P4729" i="5" s="1"/>
  <c r="C4729" i="5"/>
  <c r="B4729" i="5"/>
  <c r="A4729" i="5"/>
  <c r="R4728" i="5"/>
  <c r="Q4728" i="5"/>
  <c r="M4728" i="5"/>
  <c r="L4728" i="5"/>
  <c r="K4728" i="5"/>
  <c r="J4728" i="5"/>
  <c r="I4728" i="5"/>
  <c r="H4728" i="5"/>
  <c r="G4728" i="5"/>
  <c r="F4728" i="5"/>
  <c r="O4728" i="5" s="1"/>
  <c r="E4728" i="5"/>
  <c r="D4728" i="5"/>
  <c r="P4728" i="5" s="1"/>
  <c r="C4728" i="5"/>
  <c r="B4728" i="5"/>
  <c r="A4728" i="5"/>
  <c r="G4727" i="5"/>
  <c r="F4727" i="5"/>
  <c r="O4727" i="5" s="1"/>
  <c r="E4727" i="5"/>
  <c r="D4727" i="5"/>
  <c r="P4727" i="5" s="1"/>
  <c r="C4727" i="5"/>
  <c r="B4727" i="5"/>
  <c r="A4727" i="5"/>
  <c r="P4726" i="5"/>
  <c r="G4726" i="5"/>
  <c r="F4726" i="5"/>
  <c r="O4726" i="5" s="1"/>
  <c r="E4726" i="5"/>
  <c r="D4726" i="5"/>
  <c r="C4726" i="5"/>
  <c r="B4726" i="5"/>
  <c r="A4726" i="5"/>
  <c r="L4725" i="5"/>
  <c r="G4725" i="5"/>
  <c r="F4725" i="5"/>
  <c r="O4725" i="5" s="1"/>
  <c r="E4725" i="5"/>
  <c r="D4725" i="5"/>
  <c r="P4725" i="5" s="1"/>
  <c r="C4725" i="5"/>
  <c r="B4725" i="5"/>
  <c r="A4725" i="5"/>
  <c r="Q4724" i="5"/>
  <c r="O4724" i="5"/>
  <c r="M4724" i="5"/>
  <c r="L4724" i="5"/>
  <c r="J4724" i="5"/>
  <c r="I4724" i="5"/>
  <c r="H4724" i="5"/>
  <c r="G4724" i="5"/>
  <c r="K4724" i="5" s="1"/>
  <c r="F4724" i="5"/>
  <c r="E4724" i="5"/>
  <c r="D4724" i="5"/>
  <c r="P4724" i="5" s="1"/>
  <c r="C4724" i="5"/>
  <c r="B4724" i="5"/>
  <c r="A4724" i="5"/>
  <c r="L4723" i="5"/>
  <c r="H4723" i="5"/>
  <c r="Q4723" i="5" s="1"/>
  <c r="G4723" i="5"/>
  <c r="F4723" i="5"/>
  <c r="O4723" i="5" s="1"/>
  <c r="E4723" i="5"/>
  <c r="D4723" i="5"/>
  <c r="P4723" i="5" s="1"/>
  <c r="C4723" i="5"/>
  <c r="B4723" i="5"/>
  <c r="A4723" i="5"/>
  <c r="P4722" i="5"/>
  <c r="M4722" i="5"/>
  <c r="L4722" i="5"/>
  <c r="K4722" i="5"/>
  <c r="J4722" i="5"/>
  <c r="I4722" i="5"/>
  <c r="R4722" i="5" s="1"/>
  <c r="H4722" i="5"/>
  <c r="Q4722" i="5" s="1"/>
  <c r="G4722" i="5"/>
  <c r="F4722" i="5"/>
  <c r="O4722" i="5" s="1"/>
  <c r="E4722" i="5"/>
  <c r="D4722" i="5"/>
  <c r="C4722" i="5"/>
  <c r="B4722" i="5"/>
  <c r="A4722" i="5"/>
  <c r="P4721" i="5"/>
  <c r="O4721" i="5"/>
  <c r="J4721" i="5"/>
  <c r="I4721" i="5"/>
  <c r="H4721" i="5"/>
  <c r="Q4721" i="5" s="1"/>
  <c r="G4721" i="5"/>
  <c r="F4721" i="5"/>
  <c r="E4721" i="5"/>
  <c r="D4721" i="5"/>
  <c r="C4721" i="5"/>
  <c r="B4721" i="5"/>
  <c r="A4721" i="5"/>
  <c r="P4720" i="5"/>
  <c r="G4720" i="5"/>
  <c r="F4720" i="5"/>
  <c r="O4720" i="5" s="1"/>
  <c r="E4720" i="5"/>
  <c r="D4720" i="5"/>
  <c r="C4720" i="5"/>
  <c r="B4720" i="5"/>
  <c r="A4720" i="5"/>
  <c r="P4719" i="5"/>
  <c r="O4719" i="5"/>
  <c r="J4719" i="5"/>
  <c r="G4719" i="5"/>
  <c r="F4719" i="5"/>
  <c r="E4719" i="5"/>
  <c r="D4719" i="5"/>
  <c r="C4719" i="5"/>
  <c r="B4719" i="5"/>
  <c r="A4719" i="5"/>
  <c r="Q4718" i="5"/>
  <c r="O4718" i="5"/>
  <c r="M4718" i="5"/>
  <c r="L4718" i="5"/>
  <c r="K4718" i="5"/>
  <c r="J4718" i="5"/>
  <c r="I4718" i="5"/>
  <c r="H4718" i="5"/>
  <c r="G4718" i="5"/>
  <c r="F4718" i="5"/>
  <c r="E4718" i="5"/>
  <c r="D4718" i="5"/>
  <c r="P4718" i="5" s="1"/>
  <c r="C4718" i="5"/>
  <c r="B4718" i="5"/>
  <c r="N4718" i="5" s="1"/>
  <c r="A4718" i="5"/>
  <c r="O4717" i="5"/>
  <c r="L4717" i="5"/>
  <c r="J4717" i="5"/>
  <c r="H4717" i="5"/>
  <c r="Q4717" i="5" s="1"/>
  <c r="G4717" i="5"/>
  <c r="F4717" i="5"/>
  <c r="E4717" i="5"/>
  <c r="D4717" i="5"/>
  <c r="P4717" i="5" s="1"/>
  <c r="C4717" i="5"/>
  <c r="B4717" i="5"/>
  <c r="A4717" i="5"/>
  <c r="Q4716" i="5"/>
  <c r="P4716" i="5"/>
  <c r="M4716" i="5"/>
  <c r="L4716" i="5"/>
  <c r="K4716" i="5"/>
  <c r="J4716" i="5"/>
  <c r="R4716" i="5" s="1"/>
  <c r="I4716" i="5"/>
  <c r="H4716" i="5"/>
  <c r="G4716" i="5"/>
  <c r="F4716" i="5"/>
  <c r="O4716" i="5" s="1"/>
  <c r="E4716" i="5"/>
  <c r="D4716" i="5"/>
  <c r="C4716" i="5"/>
  <c r="B4716" i="5"/>
  <c r="A4716" i="5"/>
  <c r="K4715" i="5"/>
  <c r="J4715" i="5"/>
  <c r="I4715" i="5"/>
  <c r="H4715" i="5"/>
  <c r="Q4715" i="5" s="1"/>
  <c r="G4715" i="5"/>
  <c r="F4715" i="5"/>
  <c r="O4715" i="5" s="1"/>
  <c r="E4715" i="5"/>
  <c r="D4715" i="5"/>
  <c r="P4715" i="5" s="1"/>
  <c r="C4715" i="5"/>
  <c r="B4715" i="5"/>
  <c r="A4715" i="5"/>
  <c r="M4714" i="5"/>
  <c r="L4714" i="5"/>
  <c r="G4714" i="5"/>
  <c r="F4714" i="5"/>
  <c r="O4714" i="5" s="1"/>
  <c r="E4714" i="5"/>
  <c r="D4714" i="5"/>
  <c r="C4714" i="5"/>
  <c r="B4714" i="5"/>
  <c r="A4714" i="5"/>
  <c r="O4713" i="5"/>
  <c r="L4713" i="5"/>
  <c r="K4713" i="5"/>
  <c r="J4713" i="5"/>
  <c r="G4713" i="5"/>
  <c r="F4713" i="5"/>
  <c r="E4713" i="5"/>
  <c r="D4713" i="5"/>
  <c r="P4713" i="5" s="1"/>
  <c r="C4713" i="5"/>
  <c r="B4713" i="5"/>
  <c r="A4713" i="5"/>
  <c r="Q4712" i="5"/>
  <c r="O4712" i="5"/>
  <c r="M4712" i="5"/>
  <c r="L4712" i="5"/>
  <c r="K4712" i="5"/>
  <c r="J4712" i="5"/>
  <c r="I4712" i="5"/>
  <c r="H4712" i="5"/>
  <c r="G4712" i="5"/>
  <c r="F4712" i="5"/>
  <c r="E4712" i="5"/>
  <c r="D4712" i="5"/>
  <c r="P4712" i="5" s="1"/>
  <c r="C4712" i="5"/>
  <c r="B4712" i="5"/>
  <c r="A4712" i="5"/>
  <c r="O4711" i="5"/>
  <c r="L4711" i="5"/>
  <c r="K4711" i="5"/>
  <c r="G4711" i="5"/>
  <c r="F4711" i="5"/>
  <c r="E4711" i="5"/>
  <c r="D4711" i="5"/>
  <c r="P4711" i="5" s="1"/>
  <c r="C4711" i="5"/>
  <c r="B4711" i="5"/>
  <c r="A4711" i="5"/>
  <c r="P4710" i="5"/>
  <c r="M4710" i="5"/>
  <c r="L4710" i="5"/>
  <c r="K4710" i="5"/>
  <c r="J4710" i="5"/>
  <c r="I4710" i="5"/>
  <c r="R4710" i="5" s="1"/>
  <c r="H4710" i="5"/>
  <c r="Q4710" i="5" s="1"/>
  <c r="G4710" i="5"/>
  <c r="F4710" i="5"/>
  <c r="O4710" i="5" s="1"/>
  <c r="E4710" i="5"/>
  <c r="D4710" i="5"/>
  <c r="C4710" i="5"/>
  <c r="B4710" i="5"/>
  <c r="A4710" i="5"/>
  <c r="P4709" i="5"/>
  <c r="O4709" i="5"/>
  <c r="G4709" i="5"/>
  <c r="F4709" i="5"/>
  <c r="E4709" i="5"/>
  <c r="D4709" i="5"/>
  <c r="C4709" i="5"/>
  <c r="B4709" i="5"/>
  <c r="A4709" i="5"/>
  <c r="P4708" i="5"/>
  <c r="G4708" i="5"/>
  <c r="F4708" i="5"/>
  <c r="O4708" i="5" s="1"/>
  <c r="E4708" i="5"/>
  <c r="D4708" i="5"/>
  <c r="C4708" i="5"/>
  <c r="B4708" i="5"/>
  <c r="A4708" i="5"/>
  <c r="P4707" i="5"/>
  <c r="O4707" i="5"/>
  <c r="J4707" i="5"/>
  <c r="G4707" i="5"/>
  <c r="F4707" i="5"/>
  <c r="E4707" i="5"/>
  <c r="D4707" i="5"/>
  <c r="C4707" i="5"/>
  <c r="B4707" i="5"/>
  <c r="A4707" i="5"/>
  <c r="O4706" i="5"/>
  <c r="M4706" i="5"/>
  <c r="L4706" i="5"/>
  <c r="K4706" i="5"/>
  <c r="J4706" i="5"/>
  <c r="I4706" i="5"/>
  <c r="R4706" i="5" s="1"/>
  <c r="H4706" i="5"/>
  <c r="Q4706" i="5" s="1"/>
  <c r="G4706" i="5"/>
  <c r="F4706" i="5"/>
  <c r="E4706" i="5"/>
  <c r="D4706" i="5"/>
  <c r="P4706" i="5" s="1"/>
  <c r="C4706" i="5"/>
  <c r="B4706" i="5"/>
  <c r="A4706" i="5"/>
  <c r="O4705" i="5"/>
  <c r="K4705" i="5"/>
  <c r="J4705" i="5"/>
  <c r="H4705" i="5"/>
  <c r="Q4705" i="5" s="1"/>
  <c r="G4705" i="5"/>
  <c r="I4705" i="5" s="1"/>
  <c r="F4705" i="5"/>
  <c r="E4705" i="5"/>
  <c r="D4705" i="5"/>
  <c r="P4705" i="5" s="1"/>
  <c r="C4705" i="5"/>
  <c r="B4705" i="5"/>
  <c r="A4705" i="5"/>
  <c r="M4704" i="5"/>
  <c r="L4704" i="5"/>
  <c r="K4704" i="5"/>
  <c r="J4704" i="5"/>
  <c r="I4704" i="5"/>
  <c r="H4704" i="5"/>
  <c r="Q4704" i="5" s="1"/>
  <c r="G4704" i="5"/>
  <c r="F4704" i="5"/>
  <c r="O4704" i="5" s="1"/>
  <c r="E4704" i="5"/>
  <c r="D4704" i="5"/>
  <c r="P4704" i="5" s="1"/>
  <c r="C4704" i="5"/>
  <c r="B4704" i="5"/>
  <c r="A4704" i="5"/>
  <c r="G4703" i="5"/>
  <c r="F4703" i="5"/>
  <c r="O4703" i="5" s="1"/>
  <c r="E4703" i="5"/>
  <c r="D4703" i="5"/>
  <c r="P4703" i="5" s="1"/>
  <c r="C4703" i="5"/>
  <c r="B4703" i="5"/>
  <c r="A4703" i="5"/>
  <c r="M4702" i="5"/>
  <c r="L4702" i="5"/>
  <c r="I4702" i="5"/>
  <c r="H4702" i="5"/>
  <c r="Q4702" i="5" s="1"/>
  <c r="G4702" i="5"/>
  <c r="F4702" i="5"/>
  <c r="O4702" i="5" s="1"/>
  <c r="E4702" i="5"/>
  <c r="D4702" i="5"/>
  <c r="P4702" i="5" s="1"/>
  <c r="C4702" i="5"/>
  <c r="B4702" i="5"/>
  <c r="A4702" i="5"/>
  <c r="L4701" i="5"/>
  <c r="K4701" i="5"/>
  <c r="J4701" i="5"/>
  <c r="G4701" i="5"/>
  <c r="F4701" i="5"/>
  <c r="O4701" i="5" s="1"/>
  <c r="E4701" i="5"/>
  <c r="D4701" i="5"/>
  <c r="P4701" i="5" s="1"/>
  <c r="C4701" i="5"/>
  <c r="B4701" i="5"/>
  <c r="A4701" i="5"/>
  <c r="Q4700" i="5"/>
  <c r="O4700" i="5"/>
  <c r="M4700" i="5"/>
  <c r="L4700" i="5"/>
  <c r="K4700" i="5"/>
  <c r="J4700" i="5"/>
  <c r="I4700" i="5"/>
  <c r="H4700" i="5"/>
  <c r="G4700" i="5"/>
  <c r="F4700" i="5"/>
  <c r="E4700" i="5"/>
  <c r="D4700" i="5"/>
  <c r="P4700" i="5" s="1"/>
  <c r="C4700" i="5"/>
  <c r="B4700" i="5"/>
  <c r="A4700" i="5"/>
  <c r="G4699" i="5"/>
  <c r="F4699" i="5"/>
  <c r="O4699" i="5" s="1"/>
  <c r="E4699" i="5"/>
  <c r="D4699" i="5"/>
  <c r="P4699" i="5" s="1"/>
  <c r="C4699" i="5"/>
  <c r="B4699" i="5"/>
  <c r="A4699" i="5"/>
  <c r="P4698" i="5"/>
  <c r="M4698" i="5"/>
  <c r="L4698" i="5"/>
  <c r="K4698" i="5"/>
  <c r="J4698" i="5"/>
  <c r="I4698" i="5"/>
  <c r="H4698" i="5"/>
  <c r="Q4698" i="5" s="1"/>
  <c r="G4698" i="5"/>
  <c r="F4698" i="5"/>
  <c r="O4698" i="5" s="1"/>
  <c r="E4698" i="5"/>
  <c r="D4698" i="5"/>
  <c r="C4698" i="5"/>
  <c r="B4698" i="5"/>
  <c r="A4698" i="5"/>
  <c r="P4697" i="5"/>
  <c r="O4697" i="5"/>
  <c r="J4697" i="5"/>
  <c r="I4697" i="5"/>
  <c r="H4697" i="5"/>
  <c r="Q4697" i="5" s="1"/>
  <c r="G4697" i="5"/>
  <c r="F4697" i="5"/>
  <c r="E4697" i="5"/>
  <c r="D4697" i="5"/>
  <c r="C4697" i="5"/>
  <c r="B4697" i="5"/>
  <c r="A4697" i="5"/>
  <c r="Q4696" i="5"/>
  <c r="H4696" i="5"/>
  <c r="G4696" i="5"/>
  <c r="F4696" i="5"/>
  <c r="O4696" i="5" s="1"/>
  <c r="E4696" i="5"/>
  <c r="D4696" i="5"/>
  <c r="P4696" i="5" s="1"/>
  <c r="C4696" i="5"/>
  <c r="B4696" i="5"/>
  <c r="A4696" i="5"/>
  <c r="P4695" i="5"/>
  <c r="K4695" i="5"/>
  <c r="J4695" i="5"/>
  <c r="G4695" i="5"/>
  <c r="F4695" i="5"/>
  <c r="O4695" i="5" s="1"/>
  <c r="E4695" i="5"/>
  <c r="D4695" i="5"/>
  <c r="C4695" i="5"/>
  <c r="B4695" i="5"/>
  <c r="A4695" i="5"/>
  <c r="O4694" i="5"/>
  <c r="M4694" i="5"/>
  <c r="L4694" i="5"/>
  <c r="K4694" i="5"/>
  <c r="J4694" i="5"/>
  <c r="I4694" i="5"/>
  <c r="H4694" i="5"/>
  <c r="Q4694" i="5" s="1"/>
  <c r="G4694" i="5"/>
  <c r="F4694" i="5"/>
  <c r="E4694" i="5"/>
  <c r="D4694" i="5"/>
  <c r="P4694" i="5" s="1"/>
  <c r="C4694" i="5"/>
  <c r="B4694" i="5"/>
  <c r="N4694" i="5" s="1"/>
  <c r="A4694" i="5"/>
  <c r="O4693" i="5"/>
  <c r="K4693" i="5"/>
  <c r="J4693" i="5"/>
  <c r="H4693" i="5"/>
  <c r="Q4693" i="5" s="1"/>
  <c r="G4693" i="5"/>
  <c r="F4693" i="5"/>
  <c r="E4693" i="5"/>
  <c r="D4693" i="5"/>
  <c r="P4693" i="5" s="1"/>
  <c r="C4693" i="5"/>
  <c r="B4693" i="5"/>
  <c r="A4693" i="5"/>
  <c r="Q4692" i="5"/>
  <c r="P4692" i="5"/>
  <c r="M4692" i="5"/>
  <c r="L4692" i="5"/>
  <c r="K4692" i="5"/>
  <c r="R4692" i="5" s="1"/>
  <c r="J4692" i="5"/>
  <c r="I4692" i="5"/>
  <c r="H4692" i="5"/>
  <c r="G4692" i="5"/>
  <c r="F4692" i="5"/>
  <c r="O4692" i="5" s="1"/>
  <c r="E4692" i="5"/>
  <c r="D4692" i="5"/>
  <c r="C4692" i="5"/>
  <c r="B4692" i="5"/>
  <c r="A4692" i="5"/>
  <c r="K4691" i="5"/>
  <c r="J4691" i="5"/>
  <c r="I4691" i="5"/>
  <c r="H4691" i="5"/>
  <c r="Q4691" i="5" s="1"/>
  <c r="G4691" i="5"/>
  <c r="F4691" i="5"/>
  <c r="O4691" i="5" s="1"/>
  <c r="E4691" i="5"/>
  <c r="D4691" i="5"/>
  <c r="P4691" i="5" s="1"/>
  <c r="C4691" i="5"/>
  <c r="B4691" i="5"/>
  <c r="A4691" i="5"/>
  <c r="M4690" i="5"/>
  <c r="L4690" i="5"/>
  <c r="G4690" i="5"/>
  <c r="F4690" i="5"/>
  <c r="O4690" i="5" s="1"/>
  <c r="E4690" i="5"/>
  <c r="D4690" i="5"/>
  <c r="P4690" i="5" s="1"/>
  <c r="C4690" i="5"/>
  <c r="B4690" i="5"/>
  <c r="A4690" i="5"/>
  <c r="O4689" i="5"/>
  <c r="L4689" i="5"/>
  <c r="K4689" i="5"/>
  <c r="J4689" i="5"/>
  <c r="G4689" i="5"/>
  <c r="F4689" i="5"/>
  <c r="E4689" i="5"/>
  <c r="D4689" i="5"/>
  <c r="P4689" i="5" s="1"/>
  <c r="C4689" i="5"/>
  <c r="B4689" i="5"/>
  <c r="A4689" i="5"/>
  <c r="P4688" i="5"/>
  <c r="O4688" i="5"/>
  <c r="M4688" i="5"/>
  <c r="L4688" i="5"/>
  <c r="K4688" i="5"/>
  <c r="J4688" i="5"/>
  <c r="I4688" i="5"/>
  <c r="H4688" i="5"/>
  <c r="Q4688" i="5" s="1"/>
  <c r="G4688" i="5"/>
  <c r="F4688" i="5"/>
  <c r="E4688" i="5"/>
  <c r="D4688" i="5"/>
  <c r="C4688" i="5"/>
  <c r="B4688" i="5"/>
  <c r="A4688" i="5"/>
  <c r="O4687" i="5"/>
  <c r="M4687" i="5"/>
  <c r="L4687" i="5"/>
  <c r="K4687" i="5"/>
  <c r="G4687" i="5"/>
  <c r="F4687" i="5"/>
  <c r="E4687" i="5"/>
  <c r="D4687" i="5"/>
  <c r="P4687" i="5" s="1"/>
  <c r="C4687" i="5"/>
  <c r="B4687" i="5"/>
  <c r="A4687" i="5"/>
  <c r="P4686" i="5"/>
  <c r="M4686" i="5"/>
  <c r="L4686" i="5"/>
  <c r="K4686" i="5"/>
  <c r="J4686" i="5"/>
  <c r="I4686" i="5"/>
  <c r="H4686" i="5"/>
  <c r="Q4686" i="5" s="1"/>
  <c r="G4686" i="5"/>
  <c r="F4686" i="5"/>
  <c r="O4686" i="5" s="1"/>
  <c r="E4686" i="5"/>
  <c r="D4686" i="5"/>
  <c r="C4686" i="5"/>
  <c r="B4686" i="5"/>
  <c r="A4686" i="5"/>
  <c r="N4686" i="5" s="1"/>
  <c r="O4685" i="5"/>
  <c r="I4685" i="5"/>
  <c r="H4685" i="5"/>
  <c r="Q4685" i="5" s="1"/>
  <c r="G4685" i="5"/>
  <c r="F4685" i="5"/>
  <c r="E4685" i="5"/>
  <c r="D4685" i="5"/>
  <c r="P4685" i="5" s="1"/>
  <c r="C4685" i="5"/>
  <c r="B4685" i="5"/>
  <c r="A4685" i="5"/>
  <c r="P4684" i="5"/>
  <c r="L4684" i="5"/>
  <c r="H4684" i="5"/>
  <c r="Q4684" i="5" s="1"/>
  <c r="G4684" i="5"/>
  <c r="F4684" i="5"/>
  <c r="O4684" i="5" s="1"/>
  <c r="E4684" i="5"/>
  <c r="D4684" i="5"/>
  <c r="C4684" i="5"/>
  <c r="B4684" i="5"/>
  <c r="A4684" i="5"/>
  <c r="P4683" i="5"/>
  <c r="J4683" i="5"/>
  <c r="G4683" i="5"/>
  <c r="F4683" i="5"/>
  <c r="O4683" i="5" s="1"/>
  <c r="E4683" i="5"/>
  <c r="D4683" i="5"/>
  <c r="C4683" i="5"/>
  <c r="B4683" i="5"/>
  <c r="A4683" i="5"/>
  <c r="O4682" i="5"/>
  <c r="M4682" i="5"/>
  <c r="L4682" i="5"/>
  <c r="K4682" i="5"/>
  <c r="J4682" i="5"/>
  <c r="I4682" i="5"/>
  <c r="H4682" i="5"/>
  <c r="Q4682" i="5" s="1"/>
  <c r="G4682" i="5"/>
  <c r="F4682" i="5"/>
  <c r="E4682" i="5"/>
  <c r="D4682" i="5"/>
  <c r="P4682" i="5" s="1"/>
  <c r="C4682" i="5"/>
  <c r="B4682" i="5"/>
  <c r="N4682" i="5" s="1"/>
  <c r="A4682" i="5"/>
  <c r="O4681" i="5"/>
  <c r="K4681" i="5"/>
  <c r="J4681" i="5"/>
  <c r="H4681" i="5"/>
  <c r="Q4681" i="5" s="1"/>
  <c r="G4681" i="5"/>
  <c r="I4681" i="5" s="1"/>
  <c r="F4681" i="5"/>
  <c r="E4681" i="5"/>
  <c r="D4681" i="5"/>
  <c r="P4681" i="5" s="1"/>
  <c r="C4681" i="5"/>
  <c r="B4681" i="5"/>
  <c r="A4681" i="5"/>
  <c r="M4680" i="5"/>
  <c r="L4680" i="5"/>
  <c r="K4680" i="5"/>
  <c r="J4680" i="5"/>
  <c r="I4680" i="5"/>
  <c r="R4680" i="5" s="1"/>
  <c r="H4680" i="5"/>
  <c r="Q4680" i="5" s="1"/>
  <c r="G4680" i="5"/>
  <c r="F4680" i="5"/>
  <c r="O4680" i="5" s="1"/>
  <c r="E4680" i="5"/>
  <c r="D4680" i="5"/>
  <c r="P4680" i="5" s="1"/>
  <c r="C4680" i="5"/>
  <c r="B4680" i="5"/>
  <c r="A4680" i="5"/>
  <c r="J4679" i="5"/>
  <c r="G4679" i="5"/>
  <c r="F4679" i="5"/>
  <c r="O4679" i="5" s="1"/>
  <c r="E4679" i="5"/>
  <c r="D4679" i="5"/>
  <c r="P4679" i="5" s="1"/>
  <c r="C4679" i="5"/>
  <c r="B4679" i="5"/>
  <c r="A4679" i="5"/>
  <c r="M4678" i="5"/>
  <c r="L4678" i="5"/>
  <c r="I4678" i="5"/>
  <c r="H4678" i="5"/>
  <c r="Q4678" i="5" s="1"/>
  <c r="G4678" i="5"/>
  <c r="F4678" i="5"/>
  <c r="O4678" i="5" s="1"/>
  <c r="E4678" i="5"/>
  <c r="D4678" i="5"/>
  <c r="P4678" i="5" s="1"/>
  <c r="C4678" i="5"/>
  <c r="B4678" i="5"/>
  <c r="A4678" i="5"/>
  <c r="L4677" i="5"/>
  <c r="K4677" i="5"/>
  <c r="J4677" i="5"/>
  <c r="G4677" i="5"/>
  <c r="F4677" i="5"/>
  <c r="E4677" i="5"/>
  <c r="D4677" i="5"/>
  <c r="P4677" i="5" s="1"/>
  <c r="C4677" i="5"/>
  <c r="B4677" i="5"/>
  <c r="A4677" i="5"/>
  <c r="Q4676" i="5"/>
  <c r="O4676" i="5"/>
  <c r="M4676" i="5"/>
  <c r="L4676" i="5"/>
  <c r="K4676" i="5"/>
  <c r="J4676" i="5"/>
  <c r="I4676" i="5"/>
  <c r="H4676" i="5"/>
  <c r="G4676" i="5"/>
  <c r="F4676" i="5"/>
  <c r="E4676" i="5"/>
  <c r="D4676" i="5"/>
  <c r="P4676" i="5" s="1"/>
  <c r="C4676" i="5"/>
  <c r="B4676" i="5"/>
  <c r="A4676" i="5"/>
  <c r="N4676" i="5" s="1"/>
  <c r="H4675" i="5"/>
  <c r="Q4675" i="5" s="1"/>
  <c r="G4675" i="5"/>
  <c r="F4675" i="5"/>
  <c r="O4675" i="5" s="1"/>
  <c r="E4675" i="5"/>
  <c r="D4675" i="5"/>
  <c r="P4675" i="5" s="1"/>
  <c r="C4675" i="5"/>
  <c r="B4675" i="5"/>
  <c r="A4675" i="5"/>
  <c r="P4674" i="5"/>
  <c r="M4674" i="5"/>
  <c r="L4674" i="5"/>
  <c r="K4674" i="5"/>
  <c r="J4674" i="5"/>
  <c r="I4674" i="5"/>
  <c r="H4674" i="5"/>
  <c r="Q4674" i="5" s="1"/>
  <c r="G4674" i="5"/>
  <c r="F4674" i="5"/>
  <c r="O4674" i="5" s="1"/>
  <c r="E4674" i="5"/>
  <c r="D4674" i="5"/>
  <c r="C4674" i="5"/>
  <c r="B4674" i="5"/>
  <c r="A4674" i="5"/>
  <c r="N4674" i="5" s="1"/>
  <c r="P4673" i="5"/>
  <c r="O4673" i="5"/>
  <c r="G4673" i="5"/>
  <c r="F4673" i="5"/>
  <c r="E4673" i="5"/>
  <c r="D4673" i="5"/>
  <c r="C4673" i="5"/>
  <c r="B4673" i="5"/>
  <c r="A4673" i="5"/>
  <c r="Q4672" i="5"/>
  <c r="I4672" i="5"/>
  <c r="H4672" i="5"/>
  <c r="G4672" i="5"/>
  <c r="F4672" i="5"/>
  <c r="O4672" i="5" s="1"/>
  <c r="E4672" i="5"/>
  <c r="D4672" i="5"/>
  <c r="P4672" i="5" s="1"/>
  <c r="C4672" i="5"/>
  <c r="B4672" i="5"/>
  <c r="A4672" i="5"/>
  <c r="P4671" i="5"/>
  <c r="G4671" i="5"/>
  <c r="F4671" i="5"/>
  <c r="O4671" i="5" s="1"/>
  <c r="E4671" i="5"/>
  <c r="D4671" i="5"/>
  <c r="C4671" i="5"/>
  <c r="B4671" i="5"/>
  <c r="A4671" i="5"/>
  <c r="P4670" i="5"/>
  <c r="O4670" i="5"/>
  <c r="M4670" i="5"/>
  <c r="L4670" i="5"/>
  <c r="K4670" i="5"/>
  <c r="J4670" i="5"/>
  <c r="I4670" i="5"/>
  <c r="R4670" i="5" s="1"/>
  <c r="H4670" i="5"/>
  <c r="Q4670" i="5" s="1"/>
  <c r="G4670" i="5"/>
  <c r="F4670" i="5"/>
  <c r="E4670" i="5"/>
  <c r="D4670" i="5"/>
  <c r="C4670" i="5"/>
  <c r="B4670" i="5"/>
  <c r="A4670" i="5"/>
  <c r="O4669" i="5"/>
  <c r="L4669" i="5"/>
  <c r="K4669" i="5"/>
  <c r="J4669" i="5"/>
  <c r="H4669" i="5"/>
  <c r="Q4669" i="5" s="1"/>
  <c r="G4669" i="5"/>
  <c r="F4669" i="5"/>
  <c r="E4669" i="5"/>
  <c r="D4669" i="5"/>
  <c r="P4669" i="5" s="1"/>
  <c r="C4669" i="5"/>
  <c r="B4669" i="5"/>
  <c r="A4669" i="5"/>
  <c r="K4668" i="5"/>
  <c r="J4668" i="5"/>
  <c r="G4668" i="5"/>
  <c r="F4668" i="5"/>
  <c r="O4668" i="5" s="1"/>
  <c r="E4668" i="5"/>
  <c r="D4668" i="5"/>
  <c r="P4668" i="5" s="1"/>
  <c r="C4668" i="5"/>
  <c r="B4668" i="5"/>
  <c r="A4668" i="5"/>
  <c r="P4667" i="5"/>
  <c r="O4667" i="5"/>
  <c r="M4667" i="5"/>
  <c r="J4667" i="5"/>
  <c r="I4667" i="5"/>
  <c r="H4667" i="5"/>
  <c r="G4667" i="5"/>
  <c r="L4667" i="5" s="1"/>
  <c r="F4667" i="5"/>
  <c r="E4667" i="5"/>
  <c r="D4667" i="5"/>
  <c r="C4667" i="5"/>
  <c r="B4667" i="5"/>
  <c r="A4667" i="5"/>
  <c r="O4666" i="5"/>
  <c r="M4666" i="5"/>
  <c r="L4666" i="5"/>
  <c r="G4666" i="5"/>
  <c r="F4666" i="5"/>
  <c r="E4666" i="5"/>
  <c r="D4666" i="5"/>
  <c r="P4666" i="5" s="1"/>
  <c r="C4666" i="5"/>
  <c r="B4666" i="5"/>
  <c r="A4666" i="5"/>
  <c r="R4665" i="5"/>
  <c r="Q4665" i="5"/>
  <c r="M4665" i="5"/>
  <c r="L4665" i="5"/>
  <c r="K4665" i="5"/>
  <c r="J4665" i="5"/>
  <c r="I4665" i="5"/>
  <c r="H4665" i="5"/>
  <c r="G4665" i="5"/>
  <c r="F4665" i="5"/>
  <c r="O4665" i="5" s="1"/>
  <c r="E4665" i="5"/>
  <c r="D4665" i="5"/>
  <c r="P4665" i="5" s="1"/>
  <c r="C4665" i="5"/>
  <c r="B4665" i="5"/>
  <c r="A4665" i="5"/>
  <c r="P4664" i="5"/>
  <c r="O4664" i="5"/>
  <c r="G4664" i="5"/>
  <c r="F4664" i="5"/>
  <c r="E4664" i="5"/>
  <c r="D4664" i="5"/>
  <c r="C4664" i="5"/>
  <c r="B4664" i="5"/>
  <c r="A4664" i="5"/>
  <c r="G4663" i="5"/>
  <c r="F4663" i="5"/>
  <c r="O4663" i="5" s="1"/>
  <c r="E4663" i="5"/>
  <c r="D4663" i="5"/>
  <c r="P4663" i="5" s="1"/>
  <c r="C4663" i="5"/>
  <c r="B4663" i="5"/>
  <c r="A4663" i="5"/>
  <c r="P4662" i="5"/>
  <c r="O4662" i="5"/>
  <c r="G4662" i="5"/>
  <c r="F4662" i="5"/>
  <c r="E4662" i="5"/>
  <c r="D4662" i="5"/>
  <c r="C4662" i="5"/>
  <c r="B4662" i="5"/>
  <c r="A4662" i="5"/>
  <c r="Q4661" i="5"/>
  <c r="P4661" i="5"/>
  <c r="O4661" i="5"/>
  <c r="M4661" i="5"/>
  <c r="J4661" i="5"/>
  <c r="I4661" i="5"/>
  <c r="H4661" i="5"/>
  <c r="G4661" i="5"/>
  <c r="L4661" i="5" s="1"/>
  <c r="F4661" i="5"/>
  <c r="E4661" i="5"/>
  <c r="D4661" i="5"/>
  <c r="C4661" i="5"/>
  <c r="B4661" i="5"/>
  <c r="A4661" i="5"/>
  <c r="M4660" i="5"/>
  <c r="L4660" i="5"/>
  <c r="K4660" i="5"/>
  <c r="G4660" i="5"/>
  <c r="F4660" i="5"/>
  <c r="O4660" i="5" s="1"/>
  <c r="E4660" i="5"/>
  <c r="D4660" i="5"/>
  <c r="P4660" i="5" s="1"/>
  <c r="C4660" i="5"/>
  <c r="B4660" i="5"/>
  <c r="A4660" i="5"/>
  <c r="R4659" i="5"/>
  <c r="Q4659" i="5"/>
  <c r="M4659" i="5"/>
  <c r="L4659" i="5"/>
  <c r="K4659" i="5"/>
  <c r="J4659" i="5"/>
  <c r="I4659" i="5"/>
  <c r="H4659" i="5"/>
  <c r="G4659" i="5"/>
  <c r="F4659" i="5"/>
  <c r="O4659" i="5" s="1"/>
  <c r="E4659" i="5"/>
  <c r="D4659" i="5"/>
  <c r="P4659" i="5" s="1"/>
  <c r="C4659" i="5"/>
  <c r="B4659" i="5"/>
  <c r="A4659" i="5"/>
  <c r="P4658" i="5"/>
  <c r="O4658" i="5"/>
  <c r="K4658" i="5"/>
  <c r="I4658" i="5"/>
  <c r="G4658" i="5"/>
  <c r="F4658" i="5"/>
  <c r="E4658" i="5"/>
  <c r="D4658" i="5"/>
  <c r="C4658" i="5"/>
  <c r="B4658" i="5"/>
  <c r="A4658" i="5"/>
  <c r="G4657" i="5"/>
  <c r="F4657" i="5"/>
  <c r="O4657" i="5" s="1"/>
  <c r="E4657" i="5"/>
  <c r="D4657" i="5"/>
  <c r="P4657" i="5" s="1"/>
  <c r="C4657" i="5"/>
  <c r="B4657" i="5"/>
  <c r="A4657" i="5"/>
  <c r="G4656" i="5"/>
  <c r="F4656" i="5"/>
  <c r="O4656" i="5" s="1"/>
  <c r="E4656" i="5"/>
  <c r="D4656" i="5"/>
  <c r="P4656" i="5" s="1"/>
  <c r="C4656" i="5"/>
  <c r="B4656" i="5"/>
  <c r="A4656" i="5"/>
  <c r="P4655" i="5"/>
  <c r="O4655" i="5"/>
  <c r="M4655" i="5"/>
  <c r="J4655" i="5"/>
  <c r="I4655" i="5"/>
  <c r="H4655" i="5"/>
  <c r="Q4655" i="5" s="1"/>
  <c r="G4655" i="5"/>
  <c r="L4655" i="5" s="1"/>
  <c r="F4655" i="5"/>
  <c r="E4655" i="5"/>
  <c r="D4655" i="5"/>
  <c r="C4655" i="5"/>
  <c r="B4655" i="5"/>
  <c r="A4655" i="5"/>
  <c r="O4654" i="5"/>
  <c r="M4654" i="5"/>
  <c r="K4654" i="5"/>
  <c r="H4654" i="5"/>
  <c r="Q4654" i="5" s="1"/>
  <c r="G4654" i="5"/>
  <c r="F4654" i="5"/>
  <c r="E4654" i="5"/>
  <c r="D4654" i="5"/>
  <c r="P4654" i="5" s="1"/>
  <c r="C4654" i="5"/>
  <c r="B4654" i="5"/>
  <c r="A4654" i="5"/>
  <c r="Q4653" i="5"/>
  <c r="P4653" i="5"/>
  <c r="M4653" i="5"/>
  <c r="L4653" i="5"/>
  <c r="K4653" i="5"/>
  <c r="J4653" i="5"/>
  <c r="I4653" i="5"/>
  <c r="R4653" i="5" s="1"/>
  <c r="H4653" i="5"/>
  <c r="G4653" i="5"/>
  <c r="F4653" i="5"/>
  <c r="O4653" i="5" s="1"/>
  <c r="E4653" i="5"/>
  <c r="D4653" i="5"/>
  <c r="C4653" i="5"/>
  <c r="B4653" i="5"/>
  <c r="A4653" i="5"/>
  <c r="P4652" i="5"/>
  <c r="O4652" i="5"/>
  <c r="K4652" i="5"/>
  <c r="I4652" i="5"/>
  <c r="H4652" i="5"/>
  <c r="Q4652" i="5" s="1"/>
  <c r="G4652" i="5"/>
  <c r="F4652" i="5"/>
  <c r="E4652" i="5"/>
  <c r="D4652" i="5"/>
  <c r="C4652" i="5"/>
  <c r="B4652" i="5"/>
  <c r="A4652" i="5"/>
  <c r="G4651" i="5"/>
  <c r="F4651" i="5"/>
  <c r="O4651" i="5" s="1"/>
  <c r="E4651" i="5"/>
  <c r="D4651" i="5"/>
  <c r="P4651" i="5" s="1"/>
  <c r="C4651" i="5"/>
  <c r="B4651" i="5"/>
  <c r="A4651" i="5"/>
  <c r="P4650" i="5"/>
  <c r="O4650" i="5"/>
  <c r="L4650" i="5"/>
  <c r="K4650" i="5"/>
  <c r="J4650" i="5"/>
  <c r="G4650" i="5"/>
  <c r="F4650" i="5"/>
  <c r="E4650" i="5"/>
  <c r="D4650" i="5"/>
  <c r="C4650" i="5"/>
  <c r="B4650" i="5"/>
  <c r="A4650" i="5"/>
  <c r="Q4649" i="5"/>
  <c r="O4649" i="5"/>
  <c r="M4649" i="5"/>
  <c r="J4649" i="5"/>
  <c r="I4649" i="5"/>
  <c r="H4649" i="5"/>
  <c r="G4649" i="5"/>
  <c r="L4649" i="5" s="1"/>
  <c r="F4649" i="5"/>
  <c r="E4649" i="5"/>
  <c r="D4649" i="5"/>
  <c r="P4649" i="5" s="1"/>
  <c r="C4649" i="5"/>
  <c r="B4649" i="5"/>
  <c r="A4649" i="5"/>
  <c r="K4648" i="5"/>
  <c r="H4648" i="5"/>
  <c r="Q4648" i="5" s="1"/>
  <c r="G4648" i="5"/>
  <c r="F4648" i="5"/>
  <c r="O4648" i="5" s="1"/>
  <c r="E4648" i="5"/>
  <c r="D4648" i="5"/>
  <c r="P4648" i="5" s="1"/>
  <c r="C4648" i="5"/>
  <c r="B4648" i="5"/>
  <c r="A4648" i="5"/>
  <c r="Q4647" i="5"/>
  <c r="P4647" i="5"/>
  <c r="M4647" i="5"/>
  <c r="L4647" i="5"/>
  <c r="K4647" i="5"/>
  <c r="J4647" i="5"/>
  <c r="I4647" i="5"/>
  <c r="H4647" i="5"/>
  <c r="G4647" i="5"/>
  <c r="F4647" i="5"/>
  <c r="O4647" i="5" s="1"/>
  <c r="E4647" i="5"/>
  <c r="D4647" i="5"/>
  <c r="C4647" i="5"/>
  <c r="B4647" i="5"/>
  <c r="A4647" i="5"/>
  <c r="N4647" i="5" s="1"/>
  <c r="O4646" i="5"/>
  <c r="K4646" i="5"/>
  <c r="I4646" i="5"/>
  <c r="G4646" i="5"/>
  <c r="F4646" i="5"/>
  <c r="E4646" i="5"/>
  <c r="D4646" i="5"/>
  <c r="P4646" i="5" s="1"/>
  <c r="C4646" i="5"/>
  <c r="B4646" i="5"/>
  <c r="A4646" i="5"/>
  <c r="Q4645" i="5"/>
  <c r="M4645" i="5"/>
  <c r="I4645" i="5"/>
  <c r="H4645" i="5"/>
  <c r="G4645" i="5"/>
  <c r="F4645" i="5"/>
  <c r="O4645" i="5" s="1"/>
  <c r="E4645" i="5"/>
  <c r="D4645" i="5"/>
  <c r="P4645" i="5" s="1"/>
  <c r="C4645" i="5"/>
  <c r="B4645" i="5"/>
  <c r="A4645" i="5"/>
  <c r="L4644" i="5"/>
  <c r="K4644" i="5"/>
  <c r="J4644" i="5"/>
  <c r="G4644" i="5"/>
  <c r="F4644" i="5"/>
  <c r="O4644" i="5" s="1"/>
  <c r="E4644" i="5"/>
  <c r="D4644" i="5"/>
  <c r="P4644" i="5" s="1"/>
  <c r="C4644" i="5"/>
  <c r="B4644" i="5"/>
  <c r="A4644" i="5"/>
  <c r="Q4643" i="5"/>
  <c r="O4643" i="5"/>
  <c r="M4643" i="5"/>
  <c r="J4643" i="5"/>
  <c r="I4643" i="5"/>
  <c r="H4643" i="5"/>
  <c r="G4643" i="5"/>
  <c r="L4643" i="5" s="1"/>
  <c r="F4643" i="5"/>
  <c r="E4643" i="5"/>
  <c r="D4643" i="5"/>
  <c r="P4643" i="5" s="1"/>
  <c r="C4643" i="5"/>
  <c r="B4643" i="5"/>
  <c r="A4643" i="5"/>
  <c r="G4642" i="5"/>
  <c r="F4642" i="5"/>
  <c r="O4642" i="5" s="1"/>
  <c r="E4642" i="5"/>
  <c r="D4642" i="5"/>
  <c r="P4642" i="5" s="1"/>
  <c r="C4642" i="5"/>
  <c r="B4642" i="5"/>
  <c r="A4642" i="5"/>
  <c r="Q4641" i="5"/>
  <c r="P4641" i="5"/>
  <c r="M4641" i="5"/>
  <c r="L4641" i="5"/>
  <c r="K4641" i="5"/>
  <c r="J4641" i="5"/>
  <c r="I4641" i="5"/>
  <c r="H4641" i="5"/>
  <c r="G4641" i="5"/>
  <c r="F4641" i="5"/>
  <c r="O4641" i="5" s="1"/>
  <c r="E4641" i="5"/>
  <c r="D4641" i="5"/>
  <c r="C4641" i="5"/>
  <c r="B4641" i="5"/>
  <c r="A4641" i="5"/>
  <c r="O4640" i="5"/>
  <c r="G4640" i="5"/>
  <c r="F4640" i="5"/>
  <c r="E4640" i="5"/>
  <c r="D4640" i="5"/>
  <c r="P4640" i="5" s="1"/>
  <c r="C4640" i="5"/>
  <c r="B4640" i="5"/>
  <c r="A4640" i="5"/>
  <c r="I4639" i="5"/>
  <c r="G4639" i="5"/>
  <c r="F4639" i="5"/>
  <c r="O4639" i="5" s="1"/>
  <c r="E4639" i="5"/>
  <c r="D4639" i="5"/>
  <c r="P4639" i="5" s="1"/>
  <c r="C4639" i="5"/>
  <c r="B4639" i="5"/>
  <c r="A4639" i="5"/>
  <c r="P4638" i="5"/>
  <c r="O4638" i="5"/>
  <c r="L4638" i="5"/>
  <c r="J4638" i="5"/>
  <c r="G4638" i="5"/>
  <c r="F4638" i="5"/>
  <c r="E4638" i="5"/>
  <c r="D4638" i="5"/>
  <c r="C4638" i="5"/>
  <c r="B4638" i="5"/>
  <c r="A4638" i="5"/>
  <c r="O4637" i="5"/>
  <c r="M4637" i="5"/>
  <c r="J4637" i="5"/>
  <c r="I4637" i="5"/>
  <c r="H4637" i="5"/>
  <c r="Q4637" i="5" s="1"/>
  <c r="G4637" i="5"/>
  <c r="L4637" i="5" s="1"/>
  <c r="F4637" i="5"/>
  <c r="E4637" i="5"/>
  <c r="D4637" i="5"/>
  <c r="P4637" i="5" s="1"/>
  <c r="C4637" i="5"/>
  <c r="B4637" i="5"/>
  <c r="A4637" i="5"/>
  <c r="O4636" i="5"/>
  <c r="M4636" i="5"/>
  <c r="L4636" i="5"/>
  <c r="K4636" i="5"/>
  <c r="H4636" i="5"/>
  <c r="Q4636" i="5" s="1"/>
  <c r="G4636" i="5"/>
  <c r="F4636" i="5"/>
  <c r="E4636" i="5"/>
  <c r="D4636" i="5"/>
  <c r="P4636" i="5" s="1"/>
  <c r="C4636" i="5"/>
  <c r="B4636" i="5"/>
  <c r="A4636" i="5"/>
  <c r="Q4635" i="5"/>
  <c r="P4635" i="5"/>
  <c r="M4635" i="5"/>
  <c r="L4635" i="5"/>
  <c r="K4635" i="5"/>
  <c r="J4635" i="5"/>
  <c r="I4635" i="5"/>
  <c r="R4635" i="5" s="1"/>
  <c r="H4635" i="5"/>
  <c r="G4635" i="5"/>
  <c r="F4635" i="5"/>
  <c r="O4635" i="5" s="1"/>
  <c r="E4635" i="5"/>
  <c r="D4635" i="5"/>
  <c r="C4635" i="5"/>
  <c r="B4635" i="5"/>
  <c r="A4635" i="5"/>
  <c r="P4634" i="5"/>
  <c r="O4634" i="5"/>
  <c r="K4634" i="5"/>
  <c r="J4634" i="5"/>
  <c r="I4634" i="5"/>
  <c r="H4634" i="5"/>
  <c r="Q4634" i="5" s="1"/>
  <c r="G4634" i="5"/>
  <c r="F4634" i="5"/>
  <c r="E4634" i="5"/>
  <c r="D4634" i="5"/>
  <c r="C4634" i="5"/>
  <c r="B4634" i="5"/>
  <c r="A4634" i="5"/>
  <c r="G4633" i="5"/>
  <c r="F4633" i="5"/>
  <c r="O4633" i="5" s="1"/>
  <c r="E4633" i="5"/>
  <c r="D4633" i="5"/>
  <c r="P4633" i="5" s="1"/>
  <c r="C4633" i="5"/>
  <c r="B4633" i="5"/>
  <c r="A4633" i="5"/>
  <c r="P4632" i="5"/>
  <c r="K4632" i="5"/>
  <c r="J4632" i="5"/>
  <c r="G4632" i="5"/>
  <c r="F4632" i="5"/>
  <c r="O4632" i="5" s="1"/>
  <c r="E4632" i="5"/>
  <c r="D4632" i="5"/>
  <c r="C4632" i="5"/>
  <c r="B4632" i="5"/>
  <c r="A4632" i="5"/>
  <c r="Q4631" i="5"/>
  <c r="P4631" i="5"/>
  <c r="O4631" i="5"/>
  <c r="M4631" i="5"/>
  <c r="J4631" i="5"/>
  <c r="I4631" i="5"/>
  <c r="H4631" i="5"/>
  <c r="G4631" i="5"/>
  <c r="L4631" i="5" s="1"/>
  <c r="F4631" i="5"/>
  <c r="E4631" i="5"/>
  <c r="D4631" i="5"/>
  <c r="C4631" i="5"/>
  <c r="B4631" i="5"/>
  <c r="A4631" i="5"/>
  <c r="O4630" i="5"/>
  <c r="L4630" i="5"/>
  <c r="K4630" i="5"/>
  <c r="G4630" i="5"/>
  <c r="F4630" i="5"/>
  <c r="E4630" i="5"/>
  <c r="D4630" i="5"/>
  <c r="P4630" i="5" s="1"/>
  <c r="C4630" i="5"/>
  <c r="B4630" i="5"/>
  <c r="A4630" i="5"/>
  <c r="Q4629" i="5"/>
  <c r="P4629" i="5"/>
  <c r="M4629" i="5"/>
  <c r="R4629" i="5" s="1"/>
  <c r="L4629" i="5"/>
  <c r="K4629" i="5"/>
  <c r="J4629" i="5"/>
  <c r="I4629" i="5"/>
  <c r="H4629" i="5"/>
  <c r="G4629" i="5"/>
  <c r="F4629" i="5"/>
  <c r="O4629" i="5" s="1"/>
  <c r="E4629" i="5"/>
  <c r="D4629" i="5"/>
  <c r="C4629" i="5"/>
  <c r="B4629" i="5"/>
  <c r="A4629" i="5"/>
  <c r="N4629" i="5" s="1"/>
  <c r="O4628" i="5"/>
  <c r="J4628" i="5"/>
  <c r="G4628" i="5"/>
  <c r="F4628" i="5"/>
  <c r="E4628" i="5"/>
  <c r="D4628" i="5"/>
  <c r="P4628" i="5" s="1"/>
  <c r="C4628" i="5"/>
  <c r="B4628" i="5"/>
  <c r="A4628" i="5"/>
  <c r="M4627" i="5"/>
  <c r="L4627" i="5"/>
  <c r="I4627" i="5"/>
  <c r="H4627" i="5"/>
  <c r="Q4627" i="5" s="1"/>
  <c r="G4627" i="5"/>
  <c r="F4627" i="5"/>
  <c r="O4627" i="5" s="1"/>
  <c r="E4627" i="5"/>
  <c r="D4627" i="5"/>
  <c r="P4627" i="5" s="1"/>
  <c r="C4627" i="5"/>
  <c r="B4627" i="5"/>
  <c r="A4627" i="5"/>
  <c r="P4626" i="5"/>
  <c r="L4626" i="5"/>
  <c r="G4626" i="5"/>
  <c r="F4626" i="5"/>
  <c r="O4626" i="5" s="1"/>
  <c r="E4626" i="5"/>
  <c r="D4626" i="5"/>
  <c r="C4626" i="5"/>
  <c r="B4626" i="5"/>
  <c r="A4626" i="5"/>
  <c r="O4625" i="5"/>
  <c r="M4625" i="5"/>
  <c r="J4625" i="5"/>
  <c r="I4625" i="5"/>
  <c r="H4625" i="5"/>
  <c r="Q4625" i="5" s="1"/>
  <c r="G4625" i="5"/>
  <c r="L4625" i="5" s="1"/>
  <c r="F4625" i="5"/>
  <c r="E4625" i="5"/>
  <c r="D4625" i="5"/>
  <c r="P4625" i="5" s="1"/>
  <c r="C4625" i="5"/>
  <c r="B4625" i="5"/>
  <c r="A4625" i="5"/>
  <c r="O4624" i="5"/>
  <c r="M4624" i="5"/>
  <c r="L4624" i="5"/>
  <c r="H4624" i="5"/>
  <c r="Q4624" i="5" s="1"/>
  <c r="G4624" i="5"/>
  <c r="F4624" i="5"/>
  <c r="E4624" i="5"/>
  <c r="D4624" i="5"/>
  <c r="P4624" i="5" s="1"/>
  <c r="C4624" i="5"/>
  <c r="B4624" i="5"/>
  <c r="A4624" i="5"/>
  <c r="Q4623" i="5"/>
  <c r="P4623" i="5"/>
  <c r="M4623" i="5"/>
  <c r="L4623" i="5"/>
  <c r="K4623" i="5"/>
  <c r="J4623" i="5"/>
  <c r="I4623" i="5"/>
  <c r="R4623" i="5" s="1"/>
  <c r="H4623" i="5"/>
  <c r="G4623" i="5"/>
  <c r="F4623" i="5"/>
  <c r="O4623" i="5" s="1"/>
  <c r="E4623" i="5"/>
  <c r="D4623" i="5"/>
  <c r="C4623" i="5"/>
  <c r="B4623" i="5"/>
  <c r="A4623" i="5"/>
  <c r="P4622" i="5"/>
  <c r="O4622" i="5"/>
  <c r="K4622" i="5"/>
  <c r="J4622" i="5"/>
  <c r="H4622" i="5"/>
  <c r="Q4622" i="5" s="1"/>
  <c r="G4622" i="5"/>
  <c r="F4622" i="5"/>
  <c r="E4622" i="5"/>
  <c r="D4622" i="5"/>
  <c r="C4622" i="5"/>
  <c r="B4622" i="5"/>
  <c r="A4622" i="5"/>
  <c r="I4621" i="5"/>
  <c r="H4621" i="5"/>
  <c r="Q4621" i="5" s="1"/>
  <c r="G4621" i="5"/>
  <c r="F4621" i="5"/>
  <c r="O4621" i="5" s="1"/>
  <c r="E4621" i="5"/>
  <c r="D4621" i="5"/>
  <c r="P4621" i="5" s="1"/>
  <c r="C4621" i="5"/>
  <c r="B4621" i="5"/>
  <c r="A4621" i="5"/>
  <c r="P4620" i="5"/>
  <c r="O4620" i="5"/>
  <c r="L4620" i="5"/>
  <c r="J4620" i="5"/>
  <c r="G4620" i="5"/>
  <c r="F4620" i="5"/>
  <c r="E4620" i="5"/>
  <c r="D4620" i="5"/>
  <c r="C4620" i="5"/>
  <c r="B4620" i="5"/>
  <c r="A4620" i="5"/>
  <c r="Q4619" i="5"/>
  <c r="P4619" i="5"/>
  <c r="O4619" i="5"/>
  <c r="M4619" i="5"/>
  <c r="J4619" i="5"/>
  <c r="I4619" i="5"/>
  <c r="H4619" i="5"/>
  <c r="G4619" i="5"/>
  <c r="L4619" i="5" s="1"/>
  <c r="F4619" i="5"/>
  <c r="E4619" i="5"/>
  <c r="D4619" i="5"/>
  <c r="C4619" i="5"/>
  <c r="B4619" i="5"/>
  <c r="A4619" i="5"/>
  <c r="M4618" i="5"/>
  <c r="L4618" i="5"/>
  <c r="K4618" i="5"/>
  <c r="H4618" i="5"/>
  <c r="Q4618" i="5" s="1"/>
  <c r="G4618" i="5"/>
  <c r="F4618" i="5"/>
  <c r="O4618" i="5" s="1"/>
  <c r="E4618" i="5"/>
  <c r="D4618" i="5"/>
  <c r="P4618" i="5" s="1"/>
  <c r="C4618" i="5"/>
  <c r="B4618" i="5"/>
  <c r="A4618" i="5"/>
  <c r="R4617" i="5"/>
  <c r="Q4617" i="5"/>
  <c r="M4617" i="5"/>
  <c r="L4617" i="5"/>
  <c r="K4617" i="5"/>
  <c r="J4617" i="5"/>
  <c r="I4617" i="5"/>
  <c r="H4617" i="5"/>
  <c r="G4617" i="5"/>
  <c r="F4617" i="5"/>
  <c r="O4617" i="5" s="1"/>
  <c r="E4617" i="5"/>
  <c r="D4617" i="5"/>
  <c r="P4617" i="5" s="1"/>
  <c r="C4617" i="5"/>
  <c r="B4617" i="5"/>
  <c r="A4617" i="5"/>
  <c r="P4616" i="5"/>
  <c r="O4616" i="5"/>
  <c r="K4616" i="5"/>
  <c r="J4616" i="5"/>
  <c r="I4616" i="5"/>
  <c r="G4616" i="5"/>
  <c r="F4616" i="5"/>
  <c r="E4616" i="5"/>
  <c r="D4616" i="5"/>
  <c r="C4616" i="5"/>
  <c r="B4616" i="5"/>
  <c r="A4616" i="5"/>
  <c r="M4615" i="5"/>
  <c r="L4615" i="5"/>
  <c r="H4615" i="5"/>
  <c r="Q4615" i="5" s="1"/>
  <c r="G4615" i="5"/>
  <c r="F4615" i="5"/>
  <c r="O4615" i="5" s="1"/>
  <c r="E4615" i="5"/>
  <c r="D4615" i="5"/>
  <c r="P4615" i="5" s="1"/>
  <c r="C4615" i="5"/>
  <c r="B4615" i="5"/>
  <c r="A4615" i="5"/>
  <c r="K4614" i="5"/>
  <c r="J4614" i="5"/>
  <c r="G4614" i="5"/>
  <c r="F4614" i="5"/>
  <c r="O4614" i="5" s="1"/>
  <c r="E4614" i="5"/>
  <c r="D4614" i="5"/>
  <c r="P4614" i="5" s="1"/>
  <c r="C4614" i="5"/>
  <c r="B4614" i="5"/>
  <c r="A4614" i="5"/>
  <c r="P4613" i="5"/>
  <c r="O4613" i="5"/>
  <c r="M4613" i="5"/>
  <c r="J4613" i="5"/>
  <c r="I4613" i="5"/>
  <c r="H4613" i="5"/>
  <c r="Q4613" i="5" s="1"/>
  <c r="G4613" i="5"/>
  <c r="L4613" i="5" s="1"/>
  <c r="F4613" i="5"/>
  <c r="E4613" i="5"/>
  <c r="D4613" i="5"/>
  <c r="C4613" i="5"/>
  <c r="B4613" i="5"/>
  <c r="A4613" i="5"/>
  <c r="O4612" i="5"/>
  <c r="L4612" i="5"/>
  <c r="G4612" i="5"/>
  <c r="F4612" i="5"/>
  <c r="E4612" i="5"/>
  <c r="D4612" i="5"/>
  <c r="P4612" i="5" s="1"/>
  <c r="C4612" i="5"/>
  <c r="B4612" i="5"/>
  <c r="A4612" i="5"/>
  <c r="Q4611" i="5"/>
  <c r="M4611" i="5"/>
  <c r="L4611" i="5"/>
  <c r="K4611" i="5"/>
  <c r="R4611" i="5" s="1"/>
  <c r="J4611" i="5"/>
  <c r="I4611" i="5"/>
  <c r="H4611" i="5"/>
  <c r="G4611" i="5"/>
  <c r="F4611" i="5"/>
  <c r="O4611" i="5" s="1"/>
  <c r="E4611" i="5"/>
  <c r="D4611" i="5"/>
  <c r="P4611" i="5" s="1"/>
  <c r="C4611" i="5"/>
  <c r="B4611" i="5"/>
  <c r="A4611" i="5"/>
  <c r="O4610" i="5"/>
  <c r="J4610" i="5"/>
  <c r="G4610" i="5"/>
  <c r="F4610" i="5"/>
  <c r="E4610" i="5"/>
  <c r="D4610" i="5"/>
  <c r="P4610" i="5" s="1"/>
  <c r="C4610" i="5"/>
  <c r="B4610" i="5"/>
  <c r="A4610" i="5"/>
  <c r="L4609" i="5"/>
  <c r="H4609" i="5"/>
  <c r="Q4609" i="5" s="1"/>
  <c r="G4609" i="5"/>
  <c r="F4609" i="5"/>
  <c r="O4609" i="5" s="1"/>
  <c r="E4609" i="5"/>
  <c r="D4609" i="5"/>
  <c r="P4609" i="5" s="1"/>
  <c r="C4609" i="5"/>
  <c r="B4609" i="5"/>
  <c r="A4609" i="5"/>
  <c r="P4608" i="5"/>
  <c r="O4608" i="5"/>
  <c r="G4608" i="5"/>
  <c r="F4608" i="5"/>
  <c r="E4608" i="5"/>
  <c r="D4608" i="5"/>
  <c r="C4608" i="5"/>
  <c r="B4608" i="5"/>
  <c r="A4608" i="5"/>
  <c r="Q4607" i="5"/>
  <c r="O4607" i="5"/>
  <c r="M4607" i="5"/>
  <c r="J4607" i="5"/>
  <c r="I4607" i="5"/>
  <c r="H4607" i="5"/>
  <c r="G4607" i="5"/>
  <c r="L4607" i="5" s="1"/>
  <c r="F4607" i="5"/>
  <c r="E4607" i="5"/>
  <c r="D4607" i="5"/>
  <c r="P4607" i="5" s="1"/>
  <c r="C4607" i="5"/>
  <c r="B4607" i="5"/>
  <c r="A4607" i="5"/>
  <c r="O4606" i="5"/>
  <c r="G4606" i="5"/>
  <c r="F4606" i="5"/>
  <c r="E4606" i="5"/>
  <c r="D4606" i="5"/>
  <c r="P4606" i="5" s="1"/>
  <c r="C4606" i="5"/>
  <c r="B4606" i="5"/>
  <c r="A4606" i="5"/>
  <c r="Q4605" i="5"/>
  <c r="P4605" i="5"/>
  <c r="M4605" i="5"/>
  <c r="L4605" i="5"/>
  <c r="K4605" i="5"/>
  <c r="R4605" i="5" s="1"/>
  <c r="J4605" i="5"/>
  <c r="I4605" i="5"/>
  <c r="H4605" i="5"/>
  <c r="G4605" i="5"/>
  <c r="F4605" i="5"/>
  <c r="O4605" i="5" s="1"/>
  <c r="E4605" i="5"/>
  <c r="D4605" i="5"/>
  <c r="C4605" i="5"/>
  <c r="B4605" i="5"/>
  <c r="A4605" i="5"/>
  <c r="N4605" i="5" s="1"/>
  <c r="P4604" i="5"/>
  <c r="O4604" i="5"/>
  <c r="K4604" i="5"/>
  <c r="J4604" i="5"/>
  <c r="I4604" i="5"/>
  <c r="H4604" i="5"/>
  <c r="Q4604" i="5" s="1"/>
  <c r="G4604" i="5"/>
  <c r="F4604" i="5"/>
  <c r="E4604" i="5"/>
  <c r="D4604" i="5"/>
  <c r="C4604" i="5"/>
  <c r="B4604" i="5"/>
  <c r="A4604" i="5"/>
  <c r="G4603" i="5"/>
  <c r="F4603" i="5"/>
  <c r="O4603" i="5" s="1"/>
  <c r="E4603" i="5"/>
  <c r="D4603" i="5"/>
  <c r="P4603" i="5" s="1"/>
  <c r="C4603" i="5"/>
  <c r="B4603" i="5"/>
  <c r="A4603" i="5"/>
  <c r="G4602" i="5"/>
  <c r="F4602" i="5"/>
  <c r="O4602" i="5" s="1"/>
  <c r="E4602" i="5"/>
  <c r="D4602" i="5"/>
  <c r="P4602" i="5" s="1"/>
  <c r="C4602" i="5"/>
  <c r="B4602" i="5"/>
  <c r="A4602" i="5"/>
  <c r="O4601" i="5"/>
  <c r="M4601" i="5"/>
  <c r="J4601" i="5"/>
  <c r="I4601" i="5"/>
  <c r="H4601" i="5"/>
  <c r="Q4601" i="5" s="1"/>
  <c r="G4601" i="5"/>
  <c r="L4601" i="5" s="1"/>
  <c r="F4601" i="5"/>
  <c r="E4601" i="5"/>
  <c r="D4601" i="5"/>
  <c r="P4601" i="5" s="1"/>
  <c r="C4601" i="5"/>
  <c r="B4601" i="5"/>
  <c r="A4601" i="5"/>
  <c r="H4600" i="5"/>
  <c r="Q4600" i="5" s="1"/>
  <c r="G4600" i="5"/>
  <c r="F4600" i="5"/>
  <c r="O4600" i="5" s="1"/>
  <c r="E4600" i="5"/>
  <c r="D4600" i="5"/>
  <c r="P4600" i="5" s="1"/>
  <c r="C4600" i="5"/>
  <c r="B4600" i="5"/>
  <c r="A4600" i="5"/>
  <c r="Q4599" i="5"/>
  <c r="P4599" i="5"/>
  <c r="M4599" i="5"/>
  <c r="L4599" i="5"/>
  <c r="K4599" i="5"/>
  <c r="J4599" i="5"/>
  <c r="I4599" i="5"/>
  <c r="H4599" i="5"/>
  <c r="G4599" i="5"/>
  <c r="F4599" i="5"/>
  <c r="O4599" i="5" s="1"/>
  <c r="E4599" i="5"/>
  <c r="D4599" i="5"/>
  <c r="C4599" i="5"/>
  <c r="B4599" i="5"/>
  <c r="A4599" i="5"/>
  <c r="O4598" i="5"/>
  <c r="I4598" i="5"/>
  <c r="G4598" i="5"/>
  <c r="F4598" i="5"/>
  <c r="E4598" i="5"/>
  <c r="D4598" i="5"/>
  <c r="P4598" i="5" s="1"/>
  <c r="C4598" i="5"/>
  <c r="B4598" i="5"/>
  <c r="A4598" i="5"/>
  <c r="G4597" i="5"/>
  <c r="F4597" i="5"/>
  <c r="O4597" i="5" s="1"/>
  <c r="E4597" i="5"/>
  <c r="D4597" i="5"/>
  <c r="P4597" i="5" s="1"/>
  <c r="C4597" i="5"/>
  <c r="B4597" i="5"/>
  <c r="A4597" i="5"/>
  <c r="P4596" i="5"/>
  <c r="O4596" i="5"/>
  <c r="K4596" i="5"/>
  <c r="J4596" i="5"/>
  <c r="G4596" i="5"/>
  <c r="F4596" i="5"/>
  <c r="E4596" i="5"/>
  <c r="D4596" i="5"/>
  <c r="C4596" i="5"/>
  <c r="B4596" i="5"/>
  <c r="A4596" i="5"/>
  <c r="Q4595" i="5"/>
  <c r="P4595" i="5"/>
  <c r="O4595" i="5"/>
  <c r="M4595" i="5"/>
  <c r="J4595" i="5"/>
  <c r="I4595" i="5"/>
  <c r="H4595" i="5"/>
  <c r="G4595" i="5"/>
  <c r="L4595" i="5" s="1"/>
  <c r="F4595" i="5"/>
  <c r="E4595" i="5"/>
  <c r="D4595" i="5"/>
  <c r="C4595" i="5"/>
  <c r="B4595" i="5"/>
  <c r="A4595" i="5"/>
  <c r="O4594" i="5"/>
  <c r="G4594" i="5"/>
  <c r="F4594" i="5"/>
  <c r="E4594" i="5"/>
  <c r="D4594" i="5"/>
  <c r="P4594" i="5" s="1"/>
  <c r="C4594" i="5"/>
  <c r="B4594" i="5"/>
  <c r="A4594" i="5"/>
  <c r="Q4593" i="5"/>
  <c r="M4593" i="5"/>
  <c r="L4593" i="5"/>
  <c r="K4593" i="5"/>
  <c r="J4593" i="5"/>
  <c r="R4593" i="5" s="1"/>
  <c r="I4593" i="5"/>
  <c r="H4593" i="5"/>
  <c r="G4593" i="5"/>
  <c r="F4593" i="5"/>
  <c r="O4593" i="5" s="1"/>
  <c r="E4593" i="5"/>
  <c r="D4593" i="5"/>
  <c r="P4593" i="5" s="1"/>
  <c r="C4593" i="5"/>
  <c r="B4593" i="5"/>
  <c r="A4593" i="5"/>
  <c r="P4592" i="5"/>
  <c r="O4592" i="5"/>
  <c r="G4592" i="5"/>
  <c r="F4592" i="5"/>
  <c r="E4592" i="5"/>
  <c r="D4592" i="5"/>
  <c r="C4592" i="5"/>
  <c r="B4592" i="5"/>
  <c r="A4592" i="5"/>
  <c r="I4591" i="5"/>
  <c r="G4591" i="5"/>
  <c r="F4591" i="5"/>
  <c r="O4591" i="5" s="1"/>
  <c r="E4591" i="5"/>
  <c r="D4591" i="5"/>
  <c r="P4591" i="5" s="1"/>
  <c r="C4591" i="5"/>
  <c r="B4591" i="5"/>
  <c r="A4591" i="5"/>
  <c r="P4590" i="5"/>
  <c r="G4590" i="5"/>
  <c r="F4590" i="5"/>
  <c r="O4590" i="5" s="1"/>
  <c r="E4590" i="5"/>
  <c r="D4590" i="5"/>
  <c r="C4590" i="5"/>
  <c r="B4590" i="5"/>
  <c r="A4590" i="5"/>
  <c r="Q4589" i="5"/>
  <c r="P4589" i="5"/>
  <c r="O4589" i="5"/>
  <c r="M4589" i="5"/>
  <c r="J4589" i="5"/>
  <c r="I4589" i="5"/>
  <c r="H4589" i="5"/>
  <c r="G4589" i="5"/>
  <c r="L4589" i="5" s="1"/>
  <c r="F4589" i="5"/>
  <c r="E4589" i="5"/>
  <c r="D4589" i="5"/>
  <c r="C4589" i="5"/>
  <c r="B4589" i="5"/>
  <c r="A4589" i="5"/>
  <c r="G4588" i="5"/>
  <c r="F4588" i="5"/>
  <c r="O4588" i="5" s="1"/>
  <c r="E4588" i="5"/>
  <c r="D4588" i="5"/>
  <c r="P4588" i="5" s="1"/>
  <c r="C4588" i="5"/>
  <c r="B4588" i="5"/>
  <c r="A4588" i="5"/>
  <c r="Q4587" i="5"/>
  <c r="M4587" i="5"/>
  <c r="L4587" i="5"/>
  <c r="K4587" i="5"/>
  <c r="J4587" i="5"/>
  <c r="R4587" i="5" s="1"/>
  <c r="I4587" i="5"/>
  <c r="H4587" i="5"/>
  <c r="G4587" i="5"/>
  <c r="F4587" i="5"/>
  <c r="O4587" i="5" s="1"/>
  <c r="E4587" i="5"/>
  <c r="D4587" i="5"/>
  <c r="P4587" i="5" s="1"/>
  <c r="C4587" i="5"/>
  <c r="B4587" i="5"/>
  <c r="A4587" i="5"/>
  <c r="P4586" i="5"/>
  <c r="O4586" i="5"/>
  <c r="K4586" i="5"/>
  <c r="J4586" i="5"/>
  <c r="I4586" i="5"/>
  <c r="H4586" i="5"/>
  <c r="Q4586" i="5" s="1"/>
  <c r="G4586" i="5"/>
  <c r="F4586" i="5"/>
  <c r="E4586" i="5"/>
  <c r="D4586" i="5"/>
  <c r="C4586" i="5"/>
  <c r="B4586" i="5"/>
  <c r="A4586" i="5"/>
  <c r="G4585" i="5"/>
  <c r="F4585" i="5"/>
  <c r="O4585" i="5" s="1"/>
  <c r="E4585" i="5"/>
  <c r="D4585" i="5"/>
  <c r="P4585" i="5" s="1"/>
  <c r="C4585" i="5"/>
  <c r="B4585" i="5"/>
  <c r="A4585" i="5"/>
  <c r="G4584" i="5"/>
  <c r="F4584" i="5"/>
  <c r="O4584" i="5" s="1"/>
  <c r="E4584" i="5"/>
  <c r="D4584" i="5"/>
  <c r="P4584" i="5" s="1"/>
  <c r="C4584" i="5"/>
  <c r="B4584" i="5"/>
  <c r="A4584" i="5"/>
  <c r="P4583" i="5"/>
  <c r="O4583" i="5"/>
  <c r="M4583" i="5"/>
  <c r="J4583" i="5"/>
  <c r="I4583" i="5"/>
  <c r="H4583" i="5"/>
  <c r="Q4583" i="5" s="1"/>
  <c r="G4583" i="5"/>
  <c r="L4583" i="5" s="1"/>
  <c r="F4583" i="5"/>
  <c r="E4583" i="5"/>
  <c r="D4583" i="5"/>
  <c r="C4583" i="5"/>
  <c r="B4583" i="5"/>
  <c r="A4583" i="5"/>
  <c r="O4582" i="5"/>
  <c r="M4582" i="5"/>
  <c r="K4582" i="5"/>
  <c r="H4582" i="5"/>
  <c r="Q4582" i="5" s="1"/>
  <c r="G4582" i="5"/>
  <c r="F4582" i="5"/>
  <c r="E4582" i="5"/>
  <c r="D4582" i="5"/>
  <c r="P4582" i="5" s="1"/>
  <c r="C4582" i="5"/>
  <c r="B4582" i="5"/>
  <c r="A4582" i="5"/>
  <c r="Q4581" i="5"/>
  <c r="P4581" i="5"/>
  <c r="M4581" i="5"/>
  <c r="L4581" i="5"/>
  <c r="K4581" i="5"/>
  <c r="J4581" i="5"/>
  <c r="I4581" i="5"/>
  <c r="H4581" i="5"/>
  <c r="G4581" i="5"/>
  <c r="F4581" i="5"/>
  <c r="O4581" i="5" s="1"/>
  <c r="E4581" i="5"/>
  <c r="D4581" i="5"/>
  <c r="C4581" i="5"/>
  <c r="B4581" i="5"/>
  <c r="A4581" i="5"/>
  <c r="O4580" i="5"/>
  <c r="K4580" i="5"/>
  <c r="I4580" i="5"/>
  <c r="H4580" i="5"/>
  <c r="Q4580" i="5" s="1"/>
  <c r="G4580" i="5"/>
  <c r="F4580" i="5"/>
  <c r="E4580" i="5"/>
  <c r="D4580" i="5"/>
  <c r="P4580" i="5" s="1"/>
  <c r="C4580" i="5"/>
  <c r="B4580" i="5"/>
  <c r="A4580" i="5"/>
  <c r="H4579" i="5"/>
  <c r="Q4579" i="5" s="1"/>
  <c r="G4579" i="5"/>
  <c r="F4579" i="5"/>
  <c r="O4579" i="5" s="1"/>
  <c r="E4579" i="5"/>
  <c r="D4579" i="5"/>
  <c r="P4579" i="5" s="1"/>
  <c r="C4579" i="5"/>
  <c r="B4579" i="5"/>
  <c r="A4579" i="5"/>
  <c r="P4578" i="5"/>
  <c r="O4578" i="5"/>
  <c r="L4578" i="5"/>
  <c r="K4578" i="5"/>
  <c r="J4578" i="5"/>
  <c r="G4578" i="5"/>
  <c r="F4578" i="5"/>
  <c r="E4578" i="5"/>
  <c r="D4578" i="5"/>
  <c r="C4578" i="5"/>
  <c r="B4578" i="5"/>
  <c r="A4578" i="5"/>
  <c r="O4577" i="5"/>
  <c r="M4577" i="5"/>
  <c r="J4577" i="5"/>
  <c r="I4577" i="5"/>
  <c r="H4577" i="5"/>
  <c r="Q4577" i="5" s="1"/>
  <c r="G4577" i="5"/>
  <c r="L4577" i="5" s="1"/>
  <c r="F4577" i="5"/>
  <c r="E4577" i="5"/>
  <c r="D4577" i="5"/>
  <c r="P4577" i="5" s="1"/>
  <c r="C4577" i="5"/>
  <c r="B4577" i="5"/>
  <c r="A4577" i="5"/>
  <c r="G4576" i="5"/>
  <c r="F4576" i="5"/>
  <c r="E4576" i="5"/>
  <c r="D4576" i="5"/>
  <c r="P4576" i="5" s="1"/>
  <c r="C4576" i="5"/>
  <c r="B4576" i="5"/>
  <c r="A4576" i="5"/>
  <c r="Q4575" i="5"/>
  <c r="P4575" i="5"/>
  <c r="M4575" i="5"/>
  <c r="L4575" i="5"/>
  <c r="K4575" i="5"/>
  <c r="J4575" i="5"/>
  <c r="I4575" i="5"/>
  <c r="H4575" i="5"/>
  <c r="G4575" i="5"/>
  <c r="F4575" i="5"/>
  <c r="O4575" i="5" s="1"/>
  <c r="E4575" i="5"/>
  <c r="D4575" i="5"/>
  <c r="C4575" i="5"/>
  <c r="B4575" i="5"/>
  <c r="A4575" i="5"/>
  <c r="N4575" i="5" s="1"/>
  <c r="O4574" i="5"/>
  <c r="I4574" i="5"/>
  <c r="G4574" i="5"/>
  <c r="F4574" i="5"/>
  <c r="E4574" i="5"/>
  <c r="D4574" i="5"/>
  <c r="C4574" i="5"/>
  <c r="B4574" i="5"/>
  <c r="A4574" i="5"/>
  <c r="Q4573" i="5"/>
  <c r="M4573" i="5"/>
  <c r="I4573" i="5"/>
  <c r="H4573" i="5"/>
  <c r="G4573" i="5"/>
  <c r="F4573" i="5"/>
  <c r="O4573" i="5" s="1"/>
  <c r="E4573" i="5"/>
  <c r="D4573" i="5"/>
  <c r="P4573" i="5" s="1"/>
  <c r="C4573" i="5"/>
  <c r="B4573" i="5"/>
  <c r="A4573" i="5"/>
  <c r="L4572" i="5"/>
  <c r="K4572" i="5"/>
  <c r="J4572" i="5"/>
  <c r="G4572" i="5"/>
  <c r="F4572" i="5"/>
  <c r="O4572" i="5" s="1"/>
  <c r="E4572" i="5"/>
  <c r="D4572" i="5"/>
  <c r="P4572" i="5" s="1"/>
  <c r="C4572" i="5"/>
  <c r="B4572" i="5"/>
  <c r="A4572" i="5"/>
  <c r="Q4571" i="5"/>
  <c r="P4571" i="5"/>
  <c r="O4571" i="5"/>
  <c r="M4571" i="5"/>
  <c r="J4571" i="5"/>
  <c r="I4571" i="5"/>
  <c r="H4571" i="5"/>
  <c r="G4571" i="5"/>
  <c r="L4571" i="5" s="1"/>
  <c r="F4571" i="5"/>
  <c r="E4571" i="5"/>
  <c r="D4571" i="5"/>
  <c r="C4571" i="5"/>
  <c r="B4571" i="5"/>
  <c r="A4571" i="5"/>
  <c r="G4570" i="5"/>
  <c r="F4570" i="5"/>
  <c r="O4570" i="5" s="1"/>
  <c r="E4570" i="5"/>
  <c r="D4570" i="5"/>
  <c r="P4570" i="5" s="1"/>
  <c r="C4570" i="5"/>
  <c r="B4570" i="5"/>
  <c r="A4570" i="5"/>
  <c r="Q4569" i="5"/>
  <c r="P4569" i="5"/>
  <c r="M4569" i="5"/>
  <c r="L4569" i="5"/>
  <c r="K4569" i="5"/>
  <c r="J4569" i="5"/>
  <c r="I4569" i="5"/>
  <c r="H4569" i="5"/>
  <c r="G4569" i="5"/>
  <c r="F4569" i="5"/>
  <c r="O4569" i="5" s="1"/>
  <c r="E4569" i="5"/>
  <c r="D4569" i="5"/>
  <c r="C4569" i="5"/>
  <c r="B4569" i="5"/>
  <c r="A4569" i="5"/>
  <c r="P4568" i="5"/>
  <c r="O4568" i="5"/>
  <c r="K4568" i="5"/>
  <c r="H4568" i="5"/>
  <c r="Q4568" i="5" s="1"/>
  <c r="G4568" i="5"/>
  <c r="F4568" i="5"/>
  <c r="E4568" i="5"/>
  <c r="D4568" i="5"/>
  <c r="C4568" i="5"/>
  <c r="B4568" i="5"/>
  <c r="A4568" i="5"/>
  <c r="Q4567" i="5"/>
  <c r="M4567" i="5"/>
  <c r="L4567" i="5"/>
  <c r="I4567" i="5"/>
  <c r="H4567" i="5"/>
  <c r="G4567" i="5"/>
  <c r="F4567" i="5"/>
  <c r="O4567" i="5" s="1"/>
  <c r="E4567" i="5"/>
  <c r="D4567" i="5"/>
  <c r="P4567" i="5" s="1"/>
  <c r="C4567" i="5"/>
  <c r="B4567" i="5"/>
  <c r="A4567" i="5"/>
  <c r="O4566" i="5"/>
  <c r="L4566" i="5"/>
  <c r="J4566" i="5"/>
  <c r="G4566" i="5"/>
  <c r="F4566" i="5"/>
  <c r="E4566" i="5"/>
  <c r="D4566" i="5"/>
  <c r="P4566" i="5" s="1"/>
  <c r="C4566" i="5"/>
  <c r="B4566" i="5"/>
  <c r="A4566" i="5"/>
  <c r="O4565" i="5"/>
  <c r="M4565" i="5"/>
  <c r="J4565" i="5"/>
  <c r="I4565" i="5"/>
  <c r="H4565" i="5"/>
  <c r="Q4565" i="5" s="1"/>
  <c r="G4565" i="5"/>
  <c r="L4565" i="5" s="1"/>
  <c r="F4565" i="5"/>
  <c r="E4565" i="5"/>
  <c r="D4565" i="5"/>
  <c r="P4565" i="5" s="1"/>
  <c r="C4565" i="5"/>
  <c r="B4565" i="5"/>
  <c r="A4565" i="5"/>
  <c r="O4564" i="5"/>
  <c r="M4564" i="5"/>
  <c r="L4564" i="5"/>
  <c r="K4564" i="5"/>
  <c r="H4564" i="5"/>
  <c r="Q4564" i="5" s="1"/>
  <c r="G4564" i="5"/>
  <c r="F4564" i="5"/>
  <c r="E4564" i="5"/>
  <c r="D4564" i="5"/>
  <c r="P4564" i="5" s="1"/>
  <c r="C4564" i="5"/>
  <c r="B4564" i="5"/>
  <c r="A4564" i="5"/>
  <c r="R4563" i="5"/>
  <c r="Q4563" i="5"/>
  <c r="P4563" i="5"/>
  <c r="M4563" i="5"/>
  <c r="L4563" i="5"/>
  <c r="K4563" i="5"/>
  <c r="J4563" i="5"/>
  <c r="I4563" i="5"/>
  <c r="H4563" i="5"/>
  <c r="G4563" i="5"/>
  <c r="F4563" i="5"/>
  <c r="O4563" i="5" s="1"/>
  <c r="E4563" i="5"/>
  <c r="D4563" i="5"/>
  <c r="C4563" i="5"/>
  <c r="B4563" i="5"/>
  <c r="A4563" i="5"/>
  <c r="P4562" i="5"/>
  <c r="O4562" i="5"/>
  <c r="K4562" i="5"/>
  <c r="J4562" i="5"/>
  <c r="I4562" i="5"/>
  <c r="H4562" i="5"/>
  <c r="Q4562" i="5" s="1"/>
  <c r="G4562" i="5"/>
  <c r="F4562" i="5"/>
  <c r="E4562" i="5"/>
  <c r="D4562" i="5"/>
  <c r="C4562" i="5"/>
  <c r="B4562" i="5"/>
  <c r="A4562" i="5"/>
  <c r="M4561" i="5"/>
  <c r="H4561" i="5"/>
  <c r="Q4561" i="5" s="1"/>
  <c r="G4561" i="5"/>
  <c r="F4561" i="5"/>
  <c r="O4561" i="5" s="1"/>
  <c r="E4561" i="5"/>
  <c r="D4561" i="5"/>
  <c r="P4561" i="5" s="1"/>
  <c r="C4561" i="5"/>
  <c r="B4561" i="5"/>
  <c r="A4561" i="5"/>
  <c r="P4560" i="5"/>
  <c r="O4560" i="5"/>
  <c r="L4560" i="5"/>
  <c r="K4560" i="5"/>
  <c r="J4560" i="5"/>
  <c r="G4560" i="5"/>
  <c r="F4560" i="5"/>
  <c r="E4560" i="5"/>
  <c r="D4560" i="5"/>
  <c r="C4560" i="5"/>
  <c r="B4560" i="5"/>
  <c r="A4560" i="5"/>
  <c r="Q4559" i="5"/>
  <c r="O4559" i="5"/>
  <c r="M4559" i="5"/>
  <c r="J4559" i="5"/>
  <c r="I4559" i="5"/>
  <c r="H4559" i="5"/>
  <c r="G4559" i="5"/>
  <c r="L4559" i="5" s="1"/>
  <c r="F4559" i="5"/>
  <c r="E4559" i="5"/>
  <c r="D4559" i="5"/>
  <c r="P4559" i="5" s="1"/>
  <c r="C4559" i="5"/>
  <c r="B4559" i="5"/>
  <c r="A4559" i="5"/>
  <c r="L4558" i="5"/>
  <c r="G4558" i="5"/>
  <c r="F4558" i="5"/>
  <c r="O4558" i="5" s="1"/>
  <c r="E4558" i="5"/>
  <c r="D4558" i="5"/>
  <c r="P4558" i="5" s="1"/>
  <c r="C4558" i="5"/>
  <c r="B4558" i="5"/>
  <c r="A4558" i="5"/>
  <c r="Q4557" i="5"/>
  <c r="P4557" i="5"/>
  <c r="M4557" i="5"/>
  <c r="L4557" i="5"/>
  <c r="K4557" i="5"/>
  <c r="J4557" i="5"/>
  <c r="I4557" i="5"/>
  <c r="R4557" i="5" s="1"/>
  <c r="H4557" i="5"/>
  <c r="G4557" i="5"/>
  <c r="F4557" i="5"/>
  <c r="O4557" i="5" s="1"/>
  <c r="E4557" i="5"/>
  <c r="D4557" i="5"/>
  <c r="C4557" i="5"/>
  <c r="B4557" i="5"/>
  <c r="A4557" i="5"/>
  <c r="O4556" i="5"/>
  <c r="J4556" i="5"/>
  <c r="G4556" i="5"/>
  <c r="F4556" i="5"/>
  <c r="E4556" i="5"/>
  <c r="D4556" i="5"/>
  <c r="P4556" i="5" s="1"/>
  <c r="C4556" i="5"/>
  <c r="B4556" i="5"/>
  <c r="A4556" i="5"/>
  <c r="M4555" i="5"/>
  <c r="L4555" i="5"/>
  <c r="I4555" i="5"/>
  <c r="H4555" i="5"/>
  <c r="Q4555" i="5" s="1"/>
  <c r="G4555" i="5"/>
  <c r="F4555" i="5"/>
  <c r="O4555" i="5" s="1"/>
  <c r="E4555" i="5"/>
  <c r="D4555" i="5"/>
  <c r="P4555" i="5" s="1"/>
  <c r="C4555" i="5"/>
  <c r="B4555" i="5"/>
  <c r="A4555" i="5"/>
  <c r="G4554" i="5"/>
  <c r="F4554" i="5"/>
  <c r="O4554" i="5" s="1"/>
  <c r="E4554" i="5"/>
  <c r="D4554" i="5"/>
  <c r="P4554" i="5" s="1"/>
  <c r="C4554" i="5"/>
  <c r="B4554" i="5"/>
  <c r="A4554" i="5"/>
  <c r="O4553" i="5"/>
  <c r="M4553" i="5"/>
  <c r="J4553" i="5"/>
  <c r="I4553" i="5"/>
  <c r="H4553" i="5"/>
  <c r="Q4553" i="5" s="1"/>
  <c r="G4553" i="5"/>
  <c r="L4553" i="5" s="1"/>
  <c r="F4553" i="5"/>
  <c r="E4553" i="5"/>
  <c r="D4553" i="5"/>
  <c r="P4553" i="5" s="1"/>
  <c r="C4553" i="5"/>
  <c r="B4553" i="5"/>
  <c r="A4553" i="5"/>
  <c r="O4552" i="5"/>
  <c r="M4552" i="5"/>
  <c r="L4552" i="5"/>
  <c r="H4552" i="5"/>
  <c r="Q4552" i="5" s="1"/>
  <c r="G4552" i="5"/>
  <c r="F4552" i="5"/>
  <c r="E4552" i="5"/>
  <c r="D4552" i="5"/>
  <c r="P4552" i="5" s="1"/>
  <c r="C4552" i="5"/>
  <c r="B4552" i="5"/>
  <c r="A4552" i="5"/>
  <c r="R4551" i="5"/>
  <c r="Q4551" i="5"/>
  <c r="M4551" i="5"/>
  <c r="L4551" i="5"/>
  <c r="K4551" i="5"/>
  <c r="J4551" i="5"/>
  <c r="I4551" i="5"/>
  <c r="H4551" i="5"/>
  <c r="G4551" i="5"/>
  <c r="F4551" i="5"/>
  <c r="O4551" i="5" s="1"/>
  <c r="E4551" i="5"/>
  <c r="D4551" i="5"/>
  <c r="P4551" i="5" s="1"/>
  <c r="C4551" i="5"/>
  <c r="B4551" i="5"/>
  <c r="A4551" i="5"/>
  <c r="P4550" i="5"/>
  <c r="O4550" i="5"/>
  <c r="K4550" i="5"/>
  <c r="J4550" i="5"/>
  <c r="H4550" i="5"/>
  <c r="G4550" i="5"/>
  <c r="F4550" i="5"/>
  <c r="E4550" i="5"/>
  <c r="D4550" i="5"/>
  <c r="C4550" i="5"/>
  <c r="B4550" i="5"/>
  <c r="A4550" i="5"/>
  <c r="Q4549" i="5"/>
  <c r="L4549" i="5"/>
  <c r="I4549" i="5"/>
  <c r="H4549" i="5"/>
  <c r="G4549" i="5"/>
  <c r="F4549" i="5"/>
  <c r="O4549" i="5" s="1"/>
  <c r="E4549" i="5"/>
  <c r="D4549" i="5"/>
  <c r="P4549" i="5" s="1"/>
  <c r="C4549" i="5"/>
  <c r="B4549" i="5"/>
  <c r="A4549" i="5"/>
  <c r="P4548" i="5"/>
  <c r="O4548" i="5"/>
  <c r="L4548" i="5"/>
  <c r="G4548" i="5"/>
  <c r="F4548" i="5"/>
  <c r="E4548" i="5"/>
  <c r="D4548" i="5"/>
  <c r="C4548" i="5"/>
  <c r="B4548" i="5"/>
  <c r="A4548" i="5"/>
  <c r="O4547" i="5"/>
  <c r="M4547" i="5"/>
  <c r="J4547" i="5"/>
  <c r="I4547" i="5"/>
  <c r="H4547" i="5"/>
  <c r="Q4547" i="5" s="1"/>
  <c r="G4547" i="5"/>
  <c r="L4547" i="5" s="1"/>
  <c r="F4547" i="5"/>
  <c r="E4547" i="5"/>
  <c r="D4547" i="5"/>
  <c r="P4547" i="5" s="1"/>
  <c r="C4547" i="5"/>
  <c r="B4547" i="5"/>
  <c r="A4547" i="5"/>
  <c r="M4546" i="5"/>
  <c r="G4546" i="5"/>
  <c r="F4546" i="5"/>
  <c r="E4546" i="5"/>
  <c r="D4546" i="5"/>
  <c r="P4546" i="5" s="1"/>
  <c r="C4546" i="5"/>
  <c r="B4546" i="5"/>
  <c r="A4546" i="5"/>
  <c r="Q4545" i="5"/>
  <c r="P4545" i="5"/>
  <c r="M4545" i="5"/>
  <c r="L4545" i="5"/>
  <c r="K4545" i="5"/>
  <c r="J4545" i="5"/>
  <c r="I4545" i="5"/>
  <c r="H4545" i="5"/>
  <c r="G4545" i="5"/>
  <c r="F4545" i="5"/>
  <c r="O4545" i="5" s="1"/>
  <c r="E4545" i="5"/>
  <c r="D4545" i="5"/>
  <c r="C4545" i="5"/>
  <c r="B4545" i="5"/>
  <c r="A4545" i="5"/>
  <c r="P4544" i="5"/>
  <c r="O4544" i="5"/>
  <c r="J4544" i="5"/>
  <c r="G4544" i="5"/>
  <c r="F4544" i="5"/>
  <c r="E4544" i="5"/>
  <c r="D4544" i="5"/>
  <c r="C4544" i="5"/>
  <c r="B4544" i="5"/>
  <c r="A4544" i="5"/>
  <c r="M4543" i="5"/>
  <c r="L4543" i="5"/>
  <c r="H4543" i="5"/>
  <c r="Q4543" i="5" s="1"/>
  <c r="G4543" i="5"/>
  <c r="F4543" i="5"/>
  <c r="O4543" i="5" s="1"/>
  <c r="E4543" i="5"/>
  <c r="D4543" i="5"/>
  <c r="P4543" i="5" s="1"/>
  <c r="C4543" i="5"/>
  <c r="B4543" i="5"/>
  <c r="A4543" i="5"/>
  <c r="P4542" i="5"/>
  <c r="K4542" i="5"/>
  <c r="J4542" i="5"/>
  <c r="G4542" i="5"/>
  <c r="F4542" i="5"/>
  <c r="O4542" i="5" s="1"/>
  <c r="E4542" i="5"/>
  <c r="D4542" i="5"/>
  <c r="C4542" i="5"/>
  <c r="B4542" i="5"/>
  <c r="A4542" i="5"/>
  <c r="Q4541" i="5"/>
  <c r="P4541" i="5"/>
  <c r="O4541" i="5"/>
  <c r="M4541" i="5"/>
  <c r="J4541" i="5"/>
  <c r="I4541" i="5"/>
  <c r="H4541" i="5"/>
  <c r="G4541" i="5"/>
  <c r="L4541" i="5" s="1"/>
  <c r="F4541" i="5"/>
  <c r="E4541" i="5"/>
  <c r="D4541" i="5"/>
  <c r="C4541" i="5"/>
  <c r="B4541" i="5"/>
  <c r="A4541" i="5"/>
  <c r="L4540" i="5"/>
  <c r="G4540" i="5"/>
  <c r="F4540" i="5"/>
  <c r="O4540" i="5" s="1"/>
  <c r="E4540" i="5"/>
  <c r="D4540" i="5"/>
  <c r="P4540" i="5" s="1"/>
  <c r="C4540" i="5"/>
  <c r="B4540" i="5"/>
  <c r="A4540" i="5"/>
  <c r="Q4539" i="5"/>
  <c r="M4539" i="5"/>
  <c r="L4539" i="5"/>
  <c r="K4539" i="5"/>
  <c r="J4539" i="5"/>
  <c r="I4539" i="5"/>
  <c r="R4539" i="5" s="1"/>
  <c r="H4539" i="5"/>
  <c r="G4539" i="5"/>
  <c r="F4539" i="5"/>
  <c r="O4539" i="5" s="1"/>
  <c r="E4539" i="5"/>
  <c r="D4539" i="5"/>
  <c r="P4539" i="5" s="1"/>
  <c r="C4539" i="5"/>
  <c r="B4539" i="5"/>
  <c r="A4539" i="5"/>
  <c r="P4538" i="5"/>
  <c r="O4538" i="5"/>
  <c r="J4538" i="5"/>
  <c r="G4538" i="5"/>
  <c r="F4538" i="5"/>
  <c r="E4538" i="5"/>
  <c r="D4538" i="5"/>
  <c r="C4538" i="5"/>
  <c r="B4538" i="5"/>
  <c r="A4538" i="5"/>
  <c r="M4537" i="5"/>
  <c r="L4537" i="5"/>
  <c r="I4537" i="5"/>
  <c r="G4537" i="5"/>
  <c r="F4537" i="5"/>
  <c r="O4537" i="5" s="1"/>
  <c r="E4537" i="5"/>
  <c r="D4537" i="5"/>
  <c r="P4537" i="5" s="1"/>
  <c r="C4537" i="5"/>
  <c r="B4537" i="5"/>
  <c r="A4537" i="5"/>
  <c r="O4536" i="5"/>
  <c r="L4536" i="5"/>
  <c r="K4536" i="5"/>
  <c r="G4536" i="5"/>
  <c r="F4536" i="5"/>
  <c r="E4536" i="5"/>
  <c r="D4536" i="5"/>
  <c r="P4536" i="5" s="1"/>
  <c r="C4536" i="5"/>
  <c r="B4536" i="5"/>
  <c r="A4536" i="5"/>
  <c r="O4535" i="5"/>
  <c r="M4535" i="5"/>
  <c r="J4535" i="5"/>
  <c r="I4535" i="5"/>
  <c r="H4535" i="5"/>
  <c r="Q4535" i="5" s="1"/>
  <c r="G4535" i="5"/>
  <c r="L4535" i="5" s="1"/>
  <c r="F4535" i="5"/>
  <c r="E4535" i="5"/>
  <c r="D4535" i="5"/>
  <c r="P4535" i="5" s="1"/>
  <c r="C4535" i="5"/>
  <c r="B4535" i="5"/>
  <c r="A4535" i="5"/>
  <c r="O4534" i="5"/>
  <c r="M4534" i="5"/>
  <c r="L4534" i="5"/>
  <c r="K4534" i="5"/>
  <c r="H4534" i="5"/>
  <c r="Q4534" i="5" s="1"/>
  <c r="G4534" i="5"/>
  <c r="F4534" i="5"/>
  <c r="E4534" i="5"/>
  <c r="D4534" i="5"/>
  <c r="P4534" i="5" s="1"/>
  <c r="C4534" i="5"/>
  <c r="B4534" i="5"/>
  <c r="A4534" i="5"/>
  <c r="R4533" i="5"/>
  <c r="Q4533" i="5"/>
  <c r="P4533" i="5"/>
  <c r="M4533" i="5"/>
  <c r="L4533" i="5"/>
  <c r="K4533" i="5"/>
  <c r="J4533" i="5"/>
  <c r="I4533" i="5"/>
  <c r="H4533" i="5"/>
  <c r="G4533" i="5"/>
  <c r="F4533" i="5"/>
  <c r="O4533" i="5" s="1"/>
  <c r="E4533" i="5"/>
  <c r="D4533" i="5"/>
  <c r="C4533" i="5"/>
  <c r="B4533" i="5"/>
  <c r="A4533" i="5"/>
  <c r="P4532" i="5"/>
  <c r="O4532" i="5"/>
  <c r="G4532" i="5"/>
  <c r="F4532" i="5"/>
  <c r="E4532" i="5"/>
  <c r="D4532" i="5"/>
  <c r="C4532" i="5"/>
  <c r="B4532" i="5"/>
  <c r="A4532" i="5"/>
  <c r="L4531" i="5"/>
  <c r="G4531" i="5"/>
  <c r="F4531" i="5"/>
  <c r="O4531" i="5" s="1"/>
  <c r="E4531" i="5"/>
  <c r="D4531" i="5"/>
  <c r="P4531" i="5" s="1"/>
  <c r="C4531" i="5"/>
  <c r="B4531" i="5"/>
  <c r="A4531" i="5"/>
  <c r="O4530" i="5"/>
  <c r="L4530" i="5"/>
  <c r="K4530" i="5"/>
  <c r="J4530" i="5"/>
  <c r="G4530" i="5"/>
  <c r="F4530" i="5"/>
  <c r="E4530" i="5"/>
  <c r="D4530" i="5"/>
  <c r="P4530" i="5" s="1"/>
  <c r="C4530" i="5"/>
  <c r="B4530" i="5"/>
  <c r="A4530" i="5"/>
  <c r="Q4529" i="5"/>
  <c r="P4529" i="5"/>
  <c r="O4529" i="5"/>
  <c r="M4529" i="5"/>
  <c r="J4529" i="5"/>
  <c r="I4529" i="5"/>
  <c r="H4529" i="5"/>
  <c r="G4529" i="5"/>
  <c r="L4529" i="5" s="1"/>
  <c r="F4529" i="5"/>
  <c r="E4529" i="5"/>
  <c r="D4529" i="5"/>
  <c r="C4529" i="5"/>
  <c r="B4529" i="5"/>
  <c r="A4529" i="5"/>
  <c r="K4528" i="5"/>
  <c r="H4528" i="5"/>
  <c r="Q4528" i="5" s="1"/>
  <c r="G4528" i="5"/>
  <c r="F4528" i="5"/>
  <c r="O4528" i="5" s="1"/>
  <c r="E4528" i="5"/>
  <c r="D4528" i="5"/>
  <c r="P4528" i="5" s="1"/>
  <c r="C4528" i="5"/>
  <c r="B4528" i="5"/>
  <c r="A4528" i="5"/>
  <c r="Q4527" i="5"/>
  <c r="P4527" i="5"/>
  <c r="M4527" i="5"/>
  <c r="L4527" i="5"/>
  <c r="K4527" i="5"/>
  <c r="J4527" i="5"/>
  <c r="I4527" i="5"/>
  <c r="R4527" i="5" s="1"/>
  <c r="H4527" i="5"/>
  <c r="G4527" i="5"/>
  <c r="F4527" i="5"/>
  <c r="O4527" i="5" s="1"/>
  <c r="E4527" i="5"/>
  <c r="D4527" i="5"/>
  <c r="C4527" i="5"/>
  <c r="B4527" i="5"/>
  <c r="A4527" i="5"/>
  <c r="P4526" i="5"/>
  <c r="O4526" i="5"/>
  <c r="I4526" i="5"/>
  <c r="H4526" i="5"/>
  <c r="Q4526" i="5" s="1"/>
  <c r="G4526" i="5"/>
  <c r="F4526" i="5"/>
  <c r="E4526" i="5"/>
  <c r="D4526" i="5"/>
  <c r="C4526" i="5"/>
  <c r="B4526" i="5"/>
  <c r="A4526" i="5"/>
  <c r="G4525" i="5"/>
  <c r="F4525" i="5"/>
  <c r="O4525" i="5" s="1"/>
  <c r="E4525" i="5"/>
  <c r="D4525" i="5"/>
  <c r="P4525" i="5" s="1"/>
  <c r="C4525" i="5"/>
  <c r="B4525" i="5"/>
  <c r="A4525" i="5"/>
  <c r="P4524" i="5"/>
  <c r="L4524" i="5"/>
  <c r="K4524" i="5"/>
  <c r="J4524" i="5"/>
  <c r="G4524" i="5"/>
  <c r="F4524" i="5"/>
  <c r="O4524" i="5" s="1"/>
  <c r="E4524" i="5"/>
  <c r="D4524" i="5"/>
  <c r="C4524" i="5"/>
  <c r="B4524" i="5"/>
  <c r="A4524" i="5"/>
  <c r="Q4523" i="5"/>
  <c r="O4523" i="5"/>
  <c r="M4523" i="5"/>
  <c r="J4523" i="5"/>
  <c r="I4523" i="5"/>
  <c r="H4523" i="5"/>
  <c r="G4523" i="5"/>
  <c r="L4523" i="5" s="1"/>
  <c r="F4523" i="5"/>
  <c r="E4523" i="5"/>
  <c r="D4523" i="5"/>
  <c r="P4523" i="5" s="1"/>
  <c r="C4523" i="5"/>
  <c r="B4523" i="5"/>
  <c r="A4523" i="5"/>
  <c r="O4522" i="5"/>
  <c r="G4522" i="5"/>
  <c r="F4522" i="5"/>
  <c r="E4522" i="5"/>
  <c r="D4522" i="5"/>
  <c r="P4522" i="5" s="1"/>
  <c r="C4522" i="5"/>
  <c r="B4522" i="5"/>
  <c r="A4522" i="5"/>
  <c r="Q4521" i="5"/>
  <c r="M4521" i="5"/>
  <c r="L4521" i="5"/>
  <c r="K4521" i="5"/>
  <c r="J4521" i="5"/>
  <c r="I4521" i="5"/>
  <c r="R4521" i="5" s="1"/>
  <c r="H4521" i="5"/>
  <c r="G4521" i="5"/>
  <c r="F4521" i="5"/>
  <c r="O4521" i="5" s="1"/>
  <c r="E4521" i="5"/>
  <c r="D4521" i="5"/>
  <c r="P4521" i="5" s="1"/>
  <c r="C4521" i="5"/>
  <c r="B4521" i="5"/>
  <c r="A4521" i="5"/>
  <c r="P4520" i="5"/>
  <c r="O4520" i="5"/>
  <c r="K4520" i="5"/>
  <c r="J4520" i="5"/>
  <c r="I4520" i="5"/>
  <c r="G4520" i="5"/>
  <c r="F4520" i="5"/>
  <c r="E4520" i="5"/>
  <c r="D4520" i="5"/>
  <c r="C4520" i="5"/>
  <c r="B4520" i="5"/>
  <c r="A4520" i="5"/>
  <c r="I4519" i="5"/>
  <c r="H4519" i="5"/>
  <c r="Q4519" i="5" s="1"/>
  <c r="G4519" i="5"/>
  <c r="F4519" i="5"/>
  <c r="O4519" i="5" s="1"/>
  <c r="E4519" i="5"/>
  <c r="D4519" i="5"/>
  <c r="P4519" i="5" s="1"/>
  <c r="C4519" i="5"/>
  <c r="B4519" i="5"/>
  <c r="A4519" i="5"/>
  <c r="G4518" i="5"/>
  <c r="F4518" i="5"/>
  <c r="O4518" i="5" s="1"/>
  <c r="E4518" i="5"/>
  <c r="D4518" i="5"/>
  <c r="P4518" i="5" s="1"/>
  <c r="C4518" i="5"/>
  <c r="B4518" i="5"/>
  <c r="A4518" i="5"/>
  <c r="Q4517" i="5"/>
  <c r="P4517" i="5"/>
  <c r="O4517" i="5"/>
  <c r="M4517" i="5"/>
  <c r="J4517" i="5"/>
  <c r="I4517" i="5"/>
  <c r="H4517" i="5"/>
  <c r="G4517" i="5"/>
  <c r="L4517" i="5" s="1"/>
  <c r="F4517" i="5"/>
  <c r="E4517" i="5"/>
  <c r="D4517" i="5"/>
  <c r="C4517" i="5"/>
  <c r="B4517" i="5"/>
  <c r="A4517" i="5"/>
  <c r="K4516" i="5"/>
  <c r="H4516" i="5"/>
  <c r="Q4516" i="5" s="1"/>
  <c r="G4516" i="5"/>
  <c r="F4516" i="5"/>
  <c r="O4516" i="5" s="1"/>
  <c r="E4516" i="5"/>
  <c r="D4516" i="5"/>
  <c r="P4516" i="5" s="1"/>
  <c r="C4516" i="5"/>
  <c r="B4516" i="5"/>
  <c r="A4516" i="5"/>
  <c r="Q4515" i="5"/>
  <c r="M4515" i="5"/>
  <c r="L4515" i="5"/>
  <c r="R4515" i="5" s="1"/>
  <c r="K4515" i="5"/>
  <c r="J4515" i="5"/>
  <c r="I4515" i="5"/>
  <c r="H4515" i="5"/>
  <c r="G4515" i="5"/>
  <c r="F4515" i="5"/>
  <c r="O4515" i="5" s="1"/>
  <c r="E4515" i="5"/>
  <c r="D4515" i="5"/>
  <c r="P4515" i="5" s="1"/>
  <c r="C4515" i="5"/>
  <c r="B4515" i="5"/>
  <c r="A4515" i="5"/>
  <c r="N4515" i="5" s="1"/>
  <c r="P4514" i="5"/>
  <c r="O4514" i="5"/>
  <c r="G4514" i="5"/>
  <c r="F4514" i="5"/>
  <c r="E4514" i="5"/>
  <c r="D4514" i="5"/>
  <c r="C4514" i="5"/>
  <c r="B4514" i="5"/>
  <c r="A4514" i="5"/>
  <c r="M4513" i="5"/>
  <c r="L4513" i="5"/>
  <c r="I4513" i="5"/>
  <c r="G4513" i="5"/>
  <c r="J4513" i="5" s="1"/>
  <c r="F4513" i="5"/>
  <c r="O4513" i="5" s="1"/>
  <c r="E4513" i="5"/>
  <c r="D4513" i="5"/>
  <c r="P4513" i="5" s="1"/>
  <c r="C4513" i="5"/>
  <c r="B4513" i="5"/>
  <c r="A4513" i="5"/>
  <c r="P4512" i="5"/>
  <c r="G4512" i="5"/>
  <c r="F4512" i="5"/>
  <c r="O4512" i="5" s="1"/>
  <c r="E4512" i="5"/>
  <c r="D4512" i="5"/>
  <c r="C4512" i="5"/>
  <c r="B4512" i="5"/>
  <c r="A4512" i="5"/>
  <c r="P4511" i="5"/>
  <c r="O4511" i="5"/>
  <c r="G4511" i="5"/>
  <c r="F4511" i="5"/>
  <c r="E4511" i="5"/>
  <c r="D4511" i="5"/>
  <c r="C4511" i="5"/>
  <c r="B4511" i="5"/>
  <c r="A4511" i="5"/>
  <c r="G4510" i="5"/>
  <c r="F4510" i="5"/>
  <c r="O4510" i="5" s="1"/>
  <c r="E4510" i="5"/>
  <c r="D4510" i="5"/>
  <c r="P4510" i="5" s="1"/>
  <c r="C4510" i="5"/>
  <c r="B4510" i="5"/>
  <c r="A4510" i="5"/>
  <c r="R4509" i="5"/>
  <c r="Q4509" i="5"/>
  <c r="P4509" i="5"/>
  <c r="O4509" i="5"/>
  <c r="M4509" i="5"/>
  <c r="L4509" i="5"/>
  <c r="K4509" i="5"/>
  <c r="J4509" i="5"/>
  <c r="I4509" i="5"/>
  <c r="H4509" i="5"/>
  <c r="G4509" i="5"/>
  <c r="F4509" i="5"/>
  <c r="E4509" i="5"/>
  <c r="D4509" i="5"/>
  <c r="C4509" i="5"/>
  <c r="B4509" i="5"/>
  <c r="A4509" i="5"/>
  <c r="P4508" i="5"/>
  <c r="O4508" i="5"/>
  <c r="J4508" i="5"/>
  <c r="I4508" i="5"/>
  <c r="G4508" i="5"/>
  <c r="F4508" i="5"/>
  <c r="E4508" i="5"/>
  <c r="D4508" i="5"/>
  <c r="C4508" i="5"/>
  <c r="B4508" i="5"/>
  <c r="A4508" i="5"/>
  <c r="Q4507" i="5"/>
  <c r="L4507" i="5"/>
  <c r="H4507" i="5"/>
  <c r="G4507" i="5"/>
  <c r="F4507" i="5"/>
  <c r="O4507" i="5" s="1"/>
  <c r="E4507" i="5"/>
  <c r="D4507" i="5"/>
  <c r="P4507" i="5" s="1"/>
  <c r="C4507" i="5"/>
  <c r="B4507" i="5"/>
  <c r="A4507" i="5"/>
  <c r="P4506" i="5"/>
  <c r="O4506" i="5"/>
  <c r="G4506" i="5"/>
  <c r="F4506" i="5"/>
  <c r="E4506" i="5"/>
  <c r="D4506" i="5"/>
  <c r="C4506" i="5"/>
  <c r="B4506" i="5"/>
  <c r="A4506" i="5"/>
  <c r="P4505" i="5"/>
  <c r="O4505" i="5"/>
  <c r="G4505" i="5"/>
  <c r="F4505" i="5"/>
  <c r="E4505" i="5"/>
  <c r="D4505" i="5"/>
  <c r="C4505" i="5"/>
  <c r="B4505" i="5"/>
  <c r="A4505" i="5"/>
  <c r="Q4504" i="5"/>
  <c r="O4504" i="5"/>
  <c r="M4504" i="5"/>
  <c r="L4504" i="5"/>
  <c r="K4504" i="5"/>
  <c r="H4504" i="5"/>
  <c r="G4504" i="5"/>
  <c r="F4504" i="5"/>
  <c r="E4504" i="5"/>
  <c r="D4504" i="5"/>
  <c r="P4504" i="5" s="1"/>
  <c r="C4504" i="5"/>
  <c r="B4504" i="5"/>
  <c r="A4504" i="5"/>
  <c r="R4503" i="5"/>
  <c r="Q4503" i="5"/>
  <c r="M4503" i="5"/>
  <c r="L4503" i="5"/>
  <c r="K4503" i="5"/>
  <c r="J4503" i="5"/>
  <c r="I4503" i="5"/>
  <c r="H4503" i="5"/>
  <c r="G4503" i="5"/>
  <c r="F4503" i="5"/>
  <c r="O4503" i="5" s="1"/>
  <c r="E4503" i="5"/>
  <c r="D4503" i="5"/>
  <c r="P4503" i="5" s="1"/>
  <c r="C4503" i="5"/>
  <c r="B4503" i="5"/>
  <c r="A4503" i="5"/>
  <c r="P4502" i="5"/>
  <c r="O4502" i="5"/>
  <c r="M4502" i="5"/>
  <c r="K4502" i="5"/>
  <c r="J4502" i="5"/>
  <c r="I4502" i="5"/>
  <c r="G4502" i="5"/>
  <c r="F4502" i="5"/>
  <c r="E4502" i="5"/>
  <c r="D4502" i="5"/>
  <c r="C4502" i="5"/>
  <c r="B4502" i="5"/>
  <c r="A4502" i="5"/>
  <c r="K4501" i="5"/>
  <c r="G4501" i="5"/>
  <c r="F4501" i="5"/>
  <c r="O4501" i="5" s="1"/>
  <c r="E4501" i="5"/>
  <c r="D4501" i="5"/>
  <c r="P4501" i="5" s="1"/>
  <c r="C4501" i="5"/>
  <c r="B4501" i="5"/>
  <c r="A4501" i="5"/>
  <c r="O4500" i="5"/>
  <c r="K4500" i="5"/>
  <c r="J4500" i="5"/>
  <c r="G4500" i="5"/>
  <c r="F4500" i="5"/>
  <c r="E4500" i="5"/>
  <c r="D4500" i="5"/>
  <c r="P4500" i="5" s="1"/>
  <c r="C4500" i="5"/>
  <c r="B4500" i="5"/>
  <c r="A4500" i="5"/>
  <c r="P4499" i="5"/>
  <c r="O4499" i="5"/>
  <c r="M4499" i="5"/>
  <c r="J4499" i="5"/>
  <c r="G4499" i="5"/>
  <c r="F4499" i="5"/>
  <c r="E4499" i="5"/>
  <c r="D4499" i="5"/>
  <c r="C4499" i="5"/>
  <c r="B4499" i="5"/>
  <c r="A4499" i="5"/>
  <c r="O4498" i="5"/>
  <c r="M4498" i="5"/>
  <c r="L4498" i="5"/>
  <c r="K4498" i="5"/>
  <c r="G4498" i="5"/>
  <c r="F4498" i="5"/>
  <c r="E4498" i="5"/>
  <c r="D4498" i="5"/>
  <c r="P4498" i="5" s="1"/>
  <c r="C4498" i="5"/>
  <c r="B4498" i="5"/>
  <c r="A4498" i="5"/>
  <c r="R4497" i="5"/>
  <c r="Q4497" i="5"/>
  <c r="M4497" i="5"/>
  <c r="L4497" i="5"/>
  <c r="K4497" i="5"/>
  <c r="J4497" i="5"/>
  <c r="I4497" i="5"/>
  <c r="H4497" i="5"/>
  <c r="G4497" i="5"/>
  <c r="F4497" i="5"/>
  <c r="O4497" i="5" s="1"/>
  <c r="E4497" i="5"/>
  <c r="D4497" i="5"/>
  <c r="P4497" i="5" s="1"/>
  <c r="C4497" i="5"/>
  <c r="B4497" i="5"/>
  <c r="A4497" i="5"/>
  <c r="O4496" i="5"/>
  <c r="M4496" i="5"/>
  <c r="K4496" i="5"/>
  <c r="I4496" i="5"/>
  <c r="H4496" i="5"/>
  <c r="Q4496" i="5" s="1"/>
  <c r="G4496" i="5"/>
  <c r="L4496" i="5" s="1"/>
  <c r="F4496" i="5"/>
  <c r="E4496" i="5"/>
  <c r="D4496" i="5"/>
  <c r="P4496" i="5" s="1"/>
  <c r="C4496" i="5"/>
  <c r="B4496" i="5"/>
  <c r="A4496" i="5"/>
  <c r="M4495" i="5"/>
  <c r="G4495" i="5"/>
  <c r="J4495" i="5" s="1"/>
  <c r="F4495" i="5"/>
  <c r="O4495" i="5" s="1"/>
  <c r="E4495" i="5"/>
  <c r="D4495" i="5"/>
  <c r="P4495" i="5" s="1"/>
  <c r="C4495" i="5"/>
  <c r="B4495" i="5"/>
  <c r="A4495" i="5"/>
  <c r="P4494" i="5"/>
  <c r="L4494" i="5"/>
  <c r="J4494" i="5"/>
  <c r="I4494" i="5"/>
  <c r="G4494" i="5"/>
  <c r="F4494" i="5"/>
  <c r="O4494" i="5" s="1"/>
  <c r="E4494" i="5"/>
  <c r="D4494" i="5"/>
  <c r="C4494" i="5"/>
  <c r="B4494" i="5"/>
  <c r="A4494" i="5"/>
  <c r="O4493" i="5"/>
  <c r="M4493" i="5"/>
  <c r="J4493" i="5"/>
  <c r="I4493" i="5"/>
  <c r="H4493" i="5"/>
  <c r="Q4493" i="5" s="1"/>
  <c r="G4493" i="5"/>
  <c r="F4493" i="5"/>
  <c r="E4493" i="5"/>
  <c r="D4493" i="5"/>
  <c r="P4493" i="5" s="1"/>
  <c r="C4493" i="5"/>
  <c r="B4493" i="5"/>
  <c r="A4493" i="5"/>
  <c r="Q4492" i="5"/>
  <c r="M4492" i="5"/>
  <c r="K4492" i="5"/>
  <c r="H4492" i="5"/>
  <c r="G4492" i="5"/>
  <c r="F4492" i="5"/>
  <c r="O4492" i="5" s="1"/>
  <c r="E4492" i="5"/>
  <c r="D4492" i="5"/>
  <c r="P4492" i="5" s="1"/>
  <c r="C4492" i="5"/>
  <c r="B4492" i="5"/>
  <c r="A4492" i="5"/>
  <c r="Q4491" i="5"/>
  <c r="M4491" i="5"/>
  <c r="L4491" i="5"/>
  <c r="K4491" i="5"/>
  <c r="J4491" i="5"/>
  <c r="I4491" i="5"/>
  <c r="R4491" i="5" s="1"/>
  <c r="H4491" i="5"/>
  <c r="G4491" i="5"/>
  <c r="F4491" i="5"/>
  <c r="O4491" i="5" s="1"/>
  <c r="E4491" i="5"/>
  <c r="D4491" i="5"/>
  <c r="P4491" i="5" s="1"/>
  <c r="C4491" i="5"/>
  <c r="B4491" i="5"/>
  <c r="A4491" i="5"/>
  <c r="P4490" i="5"/>
  <c r="O4490" i="5"/>
  <c r="K4490" i="5"/>
  <c r="H4490" i="5"/>
  <c r="Q4490" i="5" s="1"/>
  <c r="G4490" i="5"/>
  <c r="F4490" i="5"/>
  <c r="E4490" i="5"/>
  <c r="D4490" i="5"/>
  <c r="C4490" i="5"/>
  <c r="B4490" i="5"/>
  <c r="A4490" i="5"/>
  <c r="M4489" i="5"/>
  <c r="G4489" i="5"/>
  <c r="J4489" i="5" s="1"/>
  <c r="F4489" i="5"/>
  <c r="O4489" i="5" s="1"/>
  <c r="E4489" i="5"/>
  <c r="D4489" i="5"/>
  <c r="P4489" i="5" s="1"/>
  <c r="C4489" i="5"/>
  <c r="B4489" i="5"/>
  <c r="A4489" i="5"/>
  <c r="G4488" i="5"/>
  <c r="F4488" i="5"/>
  <c r="O4488" i="5" s="1"/>
  <c r="E4488" i="5"/>
  <c r="D4488" i="5"/>
  <c r="P4488" i="5" s="1"/>
  <c r="C4488" i="5"/>
  <c r="B4488" i="5"/>
  <c r="A4488" i="5"/>
  <c r="P4487" i="5"/>
  <c r="O4487" i="5"/>
  <c r="M4487" i="5"/>
  <c r="J4487" i="5"/>
  <c r="I4487" i="5"/>
  <c r="H4487" i="5"/>
  <c r="Q4487" i="5" s="1"/>
  <c r="G4487" i="5"/>
  <c r="F4487" i="5"/>
  <c r="E4487" i="5"/>
  <c r="D4487" i="5"/>
  <c r="C4487" i="5"/>
  <c r="B4487" i="5"/>
  <c r="A4487" i="5"/>
  <c r="Q4486" i="5"/>
  <c r="O4486" i="5"/>
  <c r="M4486" i="5"/>
  <c r="H4486" i="5"/>
  <c r="G4486" i="5"/>
  <c r="F4486" i="5"/>
  <c r="E4486" i="5"/>
  <c r="D4486" i="5"/>
  <c r="P4486" i="5" s="1"/>
  <c r="C4486" i="5"/>
  <c r="B4486" i="5"/>
  <c r="A4486" i="5"/>
  <c r="Q4485" i="5"/>
  <c r="P4485" i="5"/>
  <c r="M4485" i="5"/>
  <c r="L4485" i="5"/>
  <c r="K4485" i="5"/>
  <c r="J4485" i="5"/>
  <c r="I4485" i="5"/>
  <c r="R4485" i="5" s="1"/>
  <c r="H4485" i="5"/>
  <c r="G4485" i="5"/>
  <c r="F4485" i="5"/>
  <c r="O4485" i="5" s="1"/>
  <c r="E4485" i="5"/>
  <c r="D4485" i="5"/>
  <c r="C4485" i="5"/>
  <c r="B4485" i="5"/>
  <c r="A4485" i="5"/>
  <c r="P4484" i="5"/>
  <c r="O4484" i="5"/>
  <c r="I4484" i="5"/>
  <c r="H4484" i="5"/>
  <c r="Q4484" i="5" s="1"/>
  <c r="G4484" i="5"/>
  <c r="F4484" i="5"/>
  <c r="E4484" i="5"/>
  <c r="D4484" i="5"/>
  <c r="C4484" i="5"/>
  <c r="B4484" i="5"/>
  <c r="A4484" i="5"/>
  <c r="M4483" i="5"/>
  <c r="L4483" i="5"/>
  <c r="K4483" i="5"/>
  <c r="G4483" i="5"/>
  <c r="F4483" i="5"/>
  <c r="O4483" i="5" s="1"/>
  <c r="E4483" i="5"/>
  <c r="D4483" i="5"/>
  <c r="P4483" i="5" s="1"/>
  <c r="C4483" i="5"/>
  <c r="B4483" i="5"/>
  <c r="A4483" i="5"/>
  <c r="I4482" i="5"/>
  <c r="G4482" i="5"/>
  <c r="F4482" i="5"/>
  <c r="O4482" i="5" s="1"/>
  <c r="E4482" i="5"/>
  <c r="D4482" i="5"/>
  <c r="P4482" i="5" s="1"/>
  <c r="C4482" i="5"/>
  <c r="B4482" i="5"/>
  <c r="A4482" i="5"/>
  <c r="O4481" i="5"/>
  <c r="M4481" i="5"/>
  <c r="J4481" i="5"/>
  <c r="H4481" i="5"/>
  <c r="Q4481" i="5" s="1"/>
  <c r="G4481" i="5"/>
  <c r="F4481" i="5"/>
  <c r="E4481" i="5"/>
  <c r="D4481" i="5"/>
  <c r="P4481" i="5" s="1"/>
  <c r="C4481" i="5"/>
  <c r="B4481" i="5"/>
  <c r="A4481" i="5"/>
  <c r="O4480" i="5"/>
  <c r="L4480" i="5"/>
  <c r="K4480" i="5"/>
  <c r="G4480" i="5"/>
  <c r="F4480" i="5"/>
  <c r="E4480" i="5"/>
  <c r="D4480" i="5"/>
  <c r="P4480" i="5" s="1"/>
  <c r="C4480" i="5"/>
  <c r="B4480" i="5"/>
  <c r="A4480" i="5"/>
  <c r="Q4479" i="5"/>
  <c r="P4479" i="5"/>
  <c r="O4479" i="5"/>
  <c r="M4479" i="5"/>
  <c r="L4479" i="5"/>
  <c r="K4479" i="5"/>
  <c r="J4479" i="5"/>
  <c r="I4479" i="5"/>
  <c r="H4479" i="5"/>
  <c r="G4479" i="5"/>
  <c r="F4479" i="5"/>
  <c r="E4479" i="5"/>
  <c r="D4479" i="5"/>
  <c r="C4479" i="5"/>
  <c r="B4479" i="5"/>
  <c r="A4479" i="5"/>
  <c r="N4479" i="5" s="1"/>
  <c r="P4478" i="5"/>
  <c r="O4478" i="5"/>
  <c r="M4478" i="5"/>
  <c r="K4478" i="5"/>
  <c r="I4478" i="5"/>
  <c r="G4478" i="5"/>
  <c r="F4478" i="5"/>
  <c r="E4478" i="5"/>
  <c r="D4478" i="5"/>
  <c r="C4478" i="5"/>
  <c r="B4478" i="5"/>
  <c r="A4478" i="5"/>
  <c r="R4477" i="5"/>
  <c r="Q4477" i="5"/>
  <c r="M4477" i="5"/>
  <c r="L4477" i="5"/>
  <c r="K4477" i="5"/>
  <c r="I4477" i="5"/>
  <c r="H4477" i="5"/>
  <c r="G4477" i="5"/>
  <c r="J4477" i="5" s="1"/>
  <c r="F4477" i="5"/>
  <c r="O4477" i="5" s="1"/>
  <c r="E4477" i="5"/>
  <c r="D4477" i="5"/>
  <c r="P4477" i="5" s="1"/>
  <c r="C4477" i="5"/>
  <c r="B4477" i="5"/>
  <c r="A4477" i="5"/>
  <c r="N4477" i="5" s="1"/>
  <c r="J4476" i="5"/>
  <c r="I4476" i="5"/>
  <c r="G4476" i="5"/>
  <c r="F4476" i="5"/>
  <c r="O4476" i="5" s="1"/>
  <c r="E4476" i="5"/>
  <c r="D4476" i="5"/>
  <c r="P4476" i="5" s="1"/>
  <c r="C4476" i="5"/>
  <c r="B4476" i="5"/>
  <c r="A4476" i="5"/>
  <c r="P4475" i="5"/>
  <c r="O4475" i="5"/>
  <c r="J4475" i="5"/>
  <c r="G4475" i="5"/>
  <c r="F4475" i="5"/>
  <c r="E4475" i="5"/>
  <c r="D4475" i="5"/>
  <c r="C4475" i="5"/>
  <c r="B4475" i="5"/>
  <c r="A4475" i="5"/>
  <c r="M4474" i="5"/>
  <c r="L4474" i="5"/>
  <c r="K4474" i="5"/>
  <c r="H4474" i="5"/>
  <c r="Q4474" i="5" s="1"/>
  <c r="G4474" i="5"/>
  <c r="F4474" i="5"/>
  <c r="O4474" i="5" s="1"/>
  <c r="E4474" i="5"/>
  <c r="D4474" i="5"/>
  <c r="P4474" i="5" s="1"/>
  <c r="C4474" i="5"/>
  <c r="B4474" i="5"/>
  <c r="A4474" i="5"/>
  <c r="Q4473" i="5"/>
  <c r="M4473" i="5"/>
  <c r="L4473" i="5"/>
  <c r="K4473" i="5"/>
  <c r="J4473" i="5"/>
  <c r="R4473" i="5" s="1"/>
  <c r="I4473" i="5"/>
  <c r="H4473" i="5"/>
  <c r="G4473" i="5"/>
  <c r="F4473" i="5"/>
  <c r="O4473" i="5" s="1"/>
  <c r="E4473" i="5"/>
  <c r="D4473" i="5"/>
  <c r="P4473" i="5" s="1"/>
  <c r="C4473" i="5"/>
  <c r="B4473" i="5"/>
  <c r="A4473" i="5"/>
  <c r="O4472" i="5"/>
  <c r="K4472" i="5"/>
  <c r="J4472" i="5"/>
  <c r="G4472" i="5"/>
  <c r="F4472" i="5"/>
  <c r="E4472" i="5"/>
  <c r="D4472" i="5"/>
  <c r="P4472" i="5" s="1"/>
  <c r="C4472" i="5"/>
  <c r="B4472" i="5"/>
  <c r="A4472" i="5"/>
  <c r="L4471" i="5"/>
  <c r="G4471" i="5"/>
  <c r="F4471" i="5"/>
  <c r="O4471" i="5" s="1"/>
  <c r="E4471" i="5"/>
  <c r="D4471" i="5"/>
  <c r="P4471" i="5" s="1"/>
  <c r="C4471" i="5"/>
  <c r="B4471" i="5"/>
  <c r="A4471" i="5"/>
  <c r="P4470" i="5"/>
  <c r="O4470" i="5"/>
  <c r="G4470" i="5"/>
  <c r="F4470" i="5"/>
  <c r="E4470" i="5"/>
  <c r="D4470" i="5"/>
  <c r="C4470" i="5"/>
  <c r="B4470" i="5"/>
  <c r="A4470" i="5"/>
  <c r="P4469" i="5"/>
  <c r="O4469" i="5"/>
  <c r="G4469" i="5"/>
  <c r="F4469" i="5"/>
  <c r="E4469" i="5"/>
  <c r="D4469" i="5"/>
  <c r="C4469" i="5"/>
  <c r="B4469" i="5"/>
  <c r="A4469" i="5"/>
  <c r="Q4468" i="5"/>
  <c r="O4468" i="5"/>
  <c r="M4468" i="5"/>
  <c r="L4468" i="5"/>
  <c r="K4468" i="5"/>
  <c r="H4468" i="5"/>
  <c r="G4468" i="5"/>
  <c r="F4468" i="5"/>
  <c r="E4468" i="5"/>
  <c r="D4468" i="5"/>
  <c r="P4468" i="5" s="1"/>
  <c r="C4468" i="5"/>
  <c r="B4468" i="5"/>
  <c r="A4468" i="5"/>
  <c r="R4467" i="5"/>
  <c r="Q4467" i="5"/>
  <c r="M4467" i="5"/>
  <c r="L4467" i="5"/>
  <c r="K4467" i="5"/>
  <c r="J4467" i="5"/>
  <c r="I4467" i="5"/>
  <c r="H4467" i="5"/>
  <c r="G4467" i="5"/>
  <c r="F4467" i="5"/>
  <c r="O4467" i="5" s="1"/>
  <c r="E4467" i="5"/>
  <c r="D4467" i="5"/>
  <c r="P4467" i="5" s="1"/>
  <c r="C4467" i="5"/>
  <c r="B4467" i="5"/>
  <c r="A4467" i="5"/>
  <c r="P4466" i="5"/>
  <c r="O4466" i="5"/>
  <c r="M4466" i="5"/>
  <c r="K4466" i="5"/>
  <c r="J4466" i="5"/>
  <c r="I4466" i="5"/>
  <c r="G4466" i="5"/>
  <c r="F4466" i="5"/>
  <c r="E4466" i="5"/>
  <c r="D4466" i="5"/>
  <c r="C4466" i="5"/>
  <c r="B4466" i="5"/>
  <c r="A4466" i="5"/>
  <c r="K4465" i="5"/>
  <c r="I4465" i="5"/>
  <c r="H4465" i="5"/>
  <c r="Q4465" i="5" s="1"/>
  <c r="G4465" i="5"/>
  <c r="F4465" i="5"/>
  <c r="O4465" i="5" s="1"/>
  <c r="E4465" i="5"/>
  <c r="D4465" i="5"/>
  <c r="P4465" i="5" s="1"/>
  <c r="C4465" i="5"/>
  <c r="B4465" i="5"/>
  <c r="A4465" i="5"/>
  <c r="O4464" i="5"/>
  <c r="K4464" i="5"/>
  <c r="J4464" i="5"/>
  <c r="G4464" i="5"/>
  <c r="F4464" i="5"/>
  <c r="E4464" i="5"/>
  <c r="D4464" i="5"/>
  <c r="P4464" i="5" s="1"/>
  <c r="C4464" i="5"/>
  <c r="B4464" i="5"/>
  <c r="A4464" i="5"/>
  <c r="P4463" i="5"/>
  <c r="O4463" i="5"/>
  <c r="M4463" i="5"/>
  <c r="J4463" i="5"/>
  <c r="G4463" i="5"/>
  <c r="F4463" i="5"/>
  <c r="E4463" i="5"/>
  <c r="D4463" i="5"/>
  <c r="C4463" i="5"/>
  <c r="B4463" i="5"/>
  <c r="A4463" i="5"/>
  <c r="O4462" i="5"/>
  <c r="M4462" i="5"/>
  <c r="L4462" i="5"/>
  <c r="G4462" i="5"/>
  <c r="F4462" i="5"/>
  <c r="E4462" i="5"/>
  <c r="D4462" i="5"/>
  <c r="P4462" i="5" s="1"/>
  <c r="C4462" i="5"/>
  <c r="B4462" i="5"/>
  <c r="A4462" i="5"/>
  <c r="Q4461" i="5"/>
  <c r="M4461" i="5"/>
  <c r="L4461" i="5"/>
  <c r="K4461" i="5"/>
  <c r="J4461" i="5"/>
  <c r="I4461" i="5"/>
  <c r="H4461" i="5"/>
  <c r="G4461" i="5"/>
  <c r="F4461" i="5"/>
  <c r="O4461" i="5" s="1"/>
  <c r="E4461" i="5"/>
  <c r="D4461" i="5"/>
  <c r="P4461" i="5" s="1"/>
  <c r="C4461" i="5"/>
  <c r="B4461" i="5"/>
  <c r="A4461" i="5"/>
  <c r="O4460" i="5"/>
  <c r="M4460" i="5"/>
  <c r="K4460" i="5"/>
  <c r="J4460" i="5"/>
  <c r="I4460" i="5"/>
  <c r="H4460" i="5"/>
  <c r="Q4460" i="5" s="1"/>
  <c r="G4460" i="5"/>
  <c r="L4460" i="5" s="1"/>
  <c r="F4460" i="5"/>
  <c r="E4460" i="5"/>
  <c r="D4460" i="5"/>
  <c r="P4460" i="5" s="1"/>
  <c r="C4460" i="5"/>
  <c r="B4460" i="5"/>
  <c r="A4460" i="5"/>
  <c r="N4460" i="5" s="1"/>
  <c r="H4459" i="5"/>
  <c r="Q4459" i="5" s="1"/>
  <c r="G4459" i="5"/>
  <c r="F4459" i="5"/>
  <c r="O4459" i="5" s="1"/>
  <c r="E4459" i="5"/>
  <c r="D4459" i="5"/>
  <c r="P4459" i="5" s="1"/>
  <c r="C4459" i="5"/>
  <c r="B4459" i="5"/>
  <c r="A4459" i="5"/>
  <c r="P4458" i="5"/>
  <c r="O4458" i="5"/>
  <c r="L4458" i="5"/>
  <c r="K4458" i="5"/>
  <c r="J4458" i="5"/>
  <c r="I4458" i="5"/>
  <c r="G4458" i="5"/>
  <c r="F4458" i="5"/>
  <c r="E4458" i="5"/>
  <c r="D4458" i="5"/>
  <c r="C4458" i="5"/>
  <c r="B4458" i="5"/>
  <c r="A4458" i="5"/>
  <c r="O4457" i="5"/>
  <c r="M4457" i="5"/>
  <c r="J4457" i="5"/>
  <c r="I4457" i="5"/>
  <c r="H4457" i="5"/>
  <c r="Q4457" i="5" s="1"/>
  <c r="G4457" i="5"/>
  <c r="F4457" i="5"/>
  <c r="E4457" i="5"/>
  <c r="D4457" i="5"/>
  <c r="P4457" i="5" s="1"/>
  <c r="C4457" i="5"/>
  <c r="B4457" i="5"/>
  <c r="A4457" i="5"/>
  <c r="Q4456" i="5"/>
  <c r="M4456" i="5"/>
  <c r="L4456" i="5"/>
  <c r="K4456" i="5"/>
  <c r="H4456" i="5"/>
  <c r="G4456" i="5"/>
  <c r="F4456" i="5"/>
  <c r="O4456" i="5" s="1"/>
  <c r="E4456" i="5"/>
  <c r="D4456" i="5"/>
  <c r="P4456" i="5" s="1"/>
  <c r="C4456" i="5"/>
  <c r="B4456" i="5"/>
  <c r="A4456" i="5"/>
  <c r="Q4455" i="5"/>
  <c r="M4455" i="5"/>
  <c r="L4455" i="5"/>
  <c r="K4455" i="5"/>
  <c r="J4455" i="5"/>
  <c r="I4455" i="5"/>
  <c r="H4455" i="5"/>
  <c r="G4455" i="5"/>
  <c r="F4455" i="5"/>
  <c r="O4455" i="5" s="1"/>
  <c r="E4455" i="5"/>
  <c r="D4455" i="5"/>
  <c r="P4455" i="5" s="1"/>
  <c r="C4455" i="5"/>
  <c r="B4455" i="5"/>
  <c r="A4455" i="5"/>
  <c r="O4454" i="5"/>
  <c r="G4454" i="5"/>
  <c r="F4454" i="5"/>
  <c r="E4454" i="5"/>
  <c r="D4454" i="5"/>
  <c r="P4454" i="5" s="1"/>
  <c r="C4454" i="5"/>
  <c r="B4454" i="5"/>
  <c r="A4454" i="5"/>
  <c r="I4453" i="5"/>
  <c r="G4453" i="5"/>
  <c r="F4453" i="5"/>
  <c r="O4453" i="5" s="1"/>
  <c r="E4453" i="5"/>
  <c r="D4453" i="5"/>
  <c r="P4453" i="5" s="1"/>
  <c r="C4453" i="5"/>
  <c r="B4453" i="5"/>
  <c r="A4453" i="5"/>
  <c r="P4452" i="5"/>
  <c r="L4452" i="5"/>
  <c r="G4452" i="5"/>
  <c r="F4452" i="5"/>
  <c r="O4452" i="5" s="1"/>
  <c r="E4452" i="5"/>
  <c r="D4452" i="5"/>
  <c r="C4452" i="5"/>
  <c r="B4452" i="5"/>
  <c r="A4452" i="5"/>
  <c r="Q4451" i="5"/>
  <c r="P4451" i="5"/>
  <c r="O4451" i="5"/>
  <c r="M4451" i="5"/>
  <c r="J4451" i="5"/>
  <c r="I4451" i="5"/>
  <c r="H4451" i="5"/>
  <c r="G4451" i="5"/>
  <c r="F4451" i="5"/>
  <c r="E4451" i="5"/>
  <c r="D4451" i="5"/>
  <c r="C4451" i="5"/>
  <c r="B4451" i="5"/>
  <c r="A4451" i="5"/>
  <c r="G4450" i="5"/>
  <c r="F4450" i="5"/>
  <c r="O4450" i="5" s="1"/>
  <c r="E4450" i="5"/>
  <c r="D4450" i="5"/>
  <c r="P4450" i="5" s="1"/>
  <c r="C4450" i="5"/>
  <c r="B4450" i="5"/>
  <c r="A4450" i="5"/>
  <c r="Q4449" i="5"/>
  <c r="P4449" i="5"/>
  <c r="M4449" i="5"/>
  <c r="L4449" i="5"/>
  <c r="K4449" i="5"/>
  <c r="J4449" i="5"/>
  <c r="I4449" i="5"/>
  <c r="H4449" i="5"/>
  <c r="G4449" i="5"/>
  <c r="F4449" i="5"/>
  <c r="O4449" i="5" s="1"/>
  <c r="E4449" i="5"/>
  <c r="D4449" i="5"/>
  <c r="C4449" i="5"/>
  <c r="B4449" i="5"/>
  <c r="A4449" i="5"/>
  <c r="O4448" i="5"/>
  <c r="J4448" i="5"/>
  <c r="I4448" i="5"/>
  <c r="H4448" i="5"/>
  <c r="Q4448" i="5" s="1"/>
  <c r="G4448" i="5"/>
  <c r="F4448" i="5"/>
  <c r="E4448" i="5"/>
  <c r="D4448" i="5"/>
  <c r="P4448" i="5" s="1"/>
  <c r="C4448" i="5"/>
  <c r="B4448" i="5"/>
  <c r="A4448" i="5"/>
  <c r="G4447" i="5"/>
  <c r="F4447" i="5"/>
  <c r="O4447" i="5" s="1"/>
  <c r="E4447" i="5"/>
  <c r="D4447" i="5"/>
  <c r="P4447" i="5" s="1"/>
  <c r="C4447" i="5"/>
  <c r="B4447" i="5"/>
  <c r="A4447" i="5"/>
  <c r="P4446" i="5"/>
  <c r="K4446" i="5"/>
  <c r="J4446" i="5"/>
  <c r="I4446" i="5"/>
  <c r="G4446" i="5"/>
  <c r="F4446" i="5"/>
  <c r="O4446" i="5" s="1"/>
  <c r="E4446" i="5"/>
  <c r="D4446" i="5"/>
  <c r="C4446" i="5"/>
  <c r="B4446" i="5"/>
  <c r="A4446" i="5"/>
  <c r="Q4445" i="5"/>
  <c r="P4445" i="5"/>
  <c r="O4445" i="5"/>
  <c r="M4445" i="5"/>
  <c r="J4445" i="5"/>
  <c r="H4445" i="5"/>
  <c r="G4445" i="5"/>
  <c r="F4445" i="5"/>
  <c r="E4445" i="5"/>
  <c r="D4445" i="5"/>
  <c r="C4445" i="5"/>
  <c r="B4445" i="5"/>
  <c r="A4445" i="5"/>
  <c r="O4444" i="5"/>
  <c r="L4444" i="5"/>
  <c r="K4444" i="5"/>
  <c r="H4444" i="5"/>
  <c r="Q4444" i="5" s="1"/>
  <c r="G4444" i="5"/>
  <c r="F4444" i="5"/>
  <c r="E4444" i="5"/>
  <c r="D4444" i="5"/>
  <c r="P4444" i="5" s="1"/>
  <c r="C4444" i="5"/>
  <c r="B4444" i="5"/>
  <c r="A4444" i="5"/>
  <c r="Q4443" i="5"/>
  <c r="O4443" i="5"/>
  <c r="M4443" i="5"/>
  <c r="L4443" i="5"/>
  <c r="K4443" i="5"/>
  <c r="J4443" i="5"/>
  <c r="R4443" i="5" s="1"/>
  <c r="I4443" i="5"/>
  <c r="H4443" i="5"/>
  <c r="G4443" i="5"/>
  <c r="F4443" i="5"/>
  <c r="E4443" i="5"/>
  <c r="D4443" i="5"/>
  <c r="P4443" i="5" s="1"/>
  <c r="C4443" i="5"/>
  <c r="B4443" i="5"/>
  <c r="A4443" i="5"/>
  <c r="P4442" i="5"/>
  <c r="O4442" i="5"/>
  <c r="M4442" i="5"/>
  <c r="K4442" i="5"/>
  <c r="J4442" i="5"/>
  <c r="I4442" i="5"/>
  <c r="R4442" i="5" s="1"/>
  <c r="H4442" i="5"/>
  <c r="Q4442" i="5" s="1"/>
  <c r="G4442" i="5"/>
  <c r="L4442" i="5" s="1"/>
  <c r="F4442" i="5"/>
  <c r="E4442" i="5"/>
  <c r="D4442" i="5"/>
  <c r="C4442" i="5"/>
  <c r="B4442" i="5"/>
  <c r="A4442" i="5"/>
  <c r="R4441" i="5"/>
  <c r="Q4441" i="5"/>
  <c r="M4441" i="5"/>
  <c r="L4441" i="5"/>
  <c r="K4441" i="5"/>
  <c r="I4441" i="5"/>
  <c r="H4441" i="5"/>
  <c r="G4441" i="5"/>
  <c r="J4441" i="5" s="1"/>
  <c r="F4441" i="5"/>
  <c r="O4441" i="5" s="1"/>
  <c r="E4441" i="5"/>
  <c r="D4441" i="5"/>
  <c r="P4441" i="5" s="1"/>
  <c r="C4441" i="5"/>
  <c r="B4441" i="5"/>
  <c r="A4441" i="5"/>
  <c r="J4440" i="5"/>
  <c r="I4440" i="5"/>
  <c r="G4440" i="5"/>
  <c r="F4440" i="5"/>
  <c r="O4440" i="5" s="1"/>
  <c r="E4440" i="5"/>
  <c r="D4440" i="5"/>
  <c r="P4440" i="5" s="1"/>
  <c r="C4440" i="5"/>
  <c r="B4440" i="5"/>
  <c r="A4440" i="5"/>
  <c r="P4439" i="5"/>
  <c r="O4439" i="5"/>
  <c r="J4439" i="5"/>
  <c r="G4439" i="5"/>
  <c r="F4439" i="5"/>
  <c r="E4439" i="5"/>
  <c r="D4439" i="5"/>
  <c r="C4439" i="5"/>
  <c r="B4439" i="5"/>
  <c r="A4439" i="5"/>
  <c r="M4438" i="5"/>
  <c r="L4438" i="5"/>
  <c r="K4438" i="5"/>
  <c r="H4438" i="5"/>
  <c r="Q4438" i="5" s="1"/>
  <c r="G4438" i="5"/>
  <c r="F4438" i="5"/>
  <c r="O4438" i="5" s="1"/>
  <c r="E4438" i="5"/>
  <c r="D4438" i="5"/>
  <c r="P4438" i="5" s="1"/>
  <c r="C4438" i="5"/>
  <c r="B4438" i="5"/>
  <c r="A4438" i="5"/>
  <c r="Q4437" i="5"/>
  <c r="M4437" i="5"/>
  <c r="L4437" i="5"/>
  <c r="K4437" i="5"/>
  <c r="J4437" i="5"/>
  <c r="I4437" i="5"/>
  <c r="H4437" i="5"/>
  <c r="G4437" i="5"/>
  <c r="F4437" i="5"/>
  <c r="O4437" i="5" s="1"/>
  <c r="E4437" i="5"/>
  <c r="D4437" i="5"/>
  <c r="P4437" i="5" s="1"/>
  <c r="C4437" i="5"/>
  <c r="B4437" i="5"/>
  <c r="A4437" i="5"/>
  <c r="N4437" i="5" s="1"/>
  <c r="O4436" i="5"/>
  <c r="M4436" i="5"/>
  <c r="K4436" i="5"/>
  <c r="J4436" i="5"/>
  <c r="I4436" i="5"/>
  <c r="H4436" i="5"/>
  <c r="Q4436" i="5" s="1"/>
  <c r="G4436" i="5"/>
  <c r="L4436" i="5" s="1"/>
  <c r="F4436" i="5"/>
  <c r="E4436" i="5"/>
  <c r="D4436" i="5"/>
  <c r="P4436" i="5" s="1"/>
  <c r="C4436" i="5"/>
  <c r="B4436" i="5"/>
  <c r="A4436" i="5"/>
  <c r="N4436" i="5" s="1"/>
  <c r="G4435" i="5"/>
  <c r="F4435" i="5"/>
  <c r="O4435" i="5" s="1"/>
  <c r="E4435" i="5"/>
  <c r="D4435" i="5"/>
  <c r="P4435" i="5" s="1"/>
  <c r="C4435" i="5"/>
  <c r="B4435" i="5"/>
  <c r="A4435" i="5"/>
  <c r="P4434" i="5"/>
  <c r="O4434" i="5"/>
  <c r="L4434" i="5"/>
  <c r="K4434" i="5"/>
  <c r="G4434" i="5"/>
  <c r="F4434" i="5"/>
  <c r="E4434" i="5"/>
  <c r="D4434" i="5"/>
  <c r="C4434" i="5"/>
  <c r="B4434" i="5"/>
  <c r="A4434" i="5"/>
  <c r="Q4433" i="5"/>
  <c r="P4433" i="5"/>
  <c r="O4433" i="5"/>
  <c r="I4433" i="5"/>
  <c r="H4433" i="5"/>
  <c r="G4433" i="5"/>
  <c r="F4433" i="5"/>
  <c r="E4433" i="5"/>
  <c r="D4433" i="5"/>
  <c r="C4433" i="5"/>
  <c r="B4433" i="5"/>
  <c r="A4433" i="5"/>
  <c r="O4432" i="5"/>
  <c r="G4432" i="5"/>
  <c r="F4432" i="5"/>
  <c r="E4432" i="5"/>
  <c r="D4432" i="5"/>
  <c r="P4432" i="5" s="1"/>
  <c r="C4432" i="5"/>
  <c r="B4432" i="5"/>
  <c r="A4432" i="5"/>
  <c r="Q4431" i="5"/>
  <c r="O4431" i="5"/>
  <c r="M4431" i="5"/>
  <c r="L4431" i="5"/>
  <c r="K4431" i="5"/>
  <c r="J4431" i="5"/>
  <c r="I4431" i="5"/>
  <c r="H4431" i="5"/>
  <c r="G4431" i="5"/>
  <c r="F4431" i="5"/>
  <c r="E4431" i="5"/>
  <c r="D4431" i="5"/>
  <c r="P4431" i="5" s="1"/>
  <c r="C4431" i="5"/>
  <c r="B4431" i="5"/>
  <c r="A4431" i="5"/>
  <c r="O4430" i="5"/>
  <c r="M4430" i="5"/>
  <c r="K4430" i="5"/>
  <c r="J4430" i="5"/>
  <c r="I4430" i="5"/>
  <c r="G4430" i="5"/>
  <c r="F4430" i="5"/>
  <c r="E4430" i="5"/>
  <c r="D4430" i="5"/>
  <c r="P4430" i="5" s="1"/>
  <c r="C4430" i="5"/>
  <c r="B4430" i="5"/>
  <c r="A4430" i="5"/>
  <c r="I4429" i="5"/>
  <c r="H4429" i="5"/>
  <c r="Q4429" i="5" s="1"/>
  <c r="G4429" i="5"/>
  <c r="F4429" i="5"/>
  <c r="O4429" i="5" s="1"/>
  <c r="E4429" i="5"/>
  <c r="D4429" i="5"/>
  <c r="P4429" i="5" s="1"/>
  <c r="C4429" i="5"/>
  <c r="B4429" i="5"/>
  <c r="A4429" i="5"/>
  <c r="P4428" i="5"/>
  <c r="O4428" i="5"/>
  <c r="K4428" i="5"/>
  <c r="J4428" i="5"/>
  <c r="G4428" i="5"/>
  <c r="F4428" i="5"/>
  <c r="E4428" i="5"/>
  <c r="D4428" i="5"/>
  <c r="C4428" i="5"/>
  <c r="B4428" i="5"/>
  <c r="A4428" i="5"/>
  <c r="P4427" i="5"/>
  <c r="O4427" i="5"/>
  <c r="M4427" i="5"/>
  <c r="J4427" i="5"/>
  <c r="I4427" i="5"/>
  <c r="H4427" i="5"/>
  <c r="Q4427" i="5" s="1"/>
  <c r="G4427" i="5"/>
  <c r="F4427" i="5"/>
  <c r="E4427" i="5"/>
  <c r="D4427" i="5"/>
  <c r="C4427" i="5"/>
  <c r="B4427" i="5"/>
  <c r="A4427" i="5"/>
  <c r="O4426" i="5"/>
  <c r="G4426" i="5"/>
  <c r="F4426" i="5"/>
  <c r="E4426" i="5"/>
  <c r="D4426" i="5"/>
  <c r="P4426" i="5" s="1"/>
  <c r="C4426" i="5"/>
  <c r="B4426" i="5"/>
  <c r="A4426" i="5"/>
  <c r="Q4425" i="5"/>
  <c r="O4425" i="5"/>
  <c r="M4425" i="5"/>
  <c r="L4425" i="5"/>
  <c r="K4425" i="5"/>
  <c r="J4425" i="5"/>
  <c r="I4425" i="5"/>
  <c r="H4425" i="5"/>
  <c r="G4425" i="5"/>
  <c r="F4425" i="5"/>
  <c r="E4425" i="5"/>
  <c r="D4425" i="5"/>
  <c r="P4425" i="5" s="1"/>
  <c r="C4425" i="5"/>
  <c r="B4425" i="5"/>
  <c r="A4425" i="5"/>
  <c r="O4424" i="5"/>
  <c r="M4424" i="5"/>
  <c r="K4424" i="5"/>
  <c r="J4424" i="5"/>
  <c r="I4424" i="5"/>
  <c r="H4424" i="5"/>
  <c r="Q4424" i="5" s="1"/>
  <c r="G4424" i="5"/>
  <c r="L4424" i="5" s="1"/>
  <c r="F4424" i="5"/>
  <c r="E4424" i="5"/>
  <c r="D4424" i="5"/>
  <c r="P4424" i="5" s="1"/>
  <c r="C4424" i="5"/>
  <c r="B4424" i="5"/>
  <c r="A4424" i="5"/>
  <c r="N4424" i="5" s="1"/>
  <c r="M4423" i="5"/>
  <c r="L4423" i="5"/>
  <c r="G4423" i="5"/>
  <c r="J4423" i="5" s="1"/>
  <c r="F4423" i="5"/>
  <c r="O4423" i="5" s="1"/>
  <c r="E4423" i="5"/>
  <c r="D4423" i="5"/>
  <c r="P4423" i="5" s="1"/>
  <c r="C4423" i="5"/>
  <c r="B4423" i="5"/>
  <c r="A4423" i="5"/>
  <c r="P4422" i="5"/>
  <c r="O4422" i="5"/>
  <c r="L4422" i="5"/>
  <c r="K4422" i="5"/>
  <c r="J4422" i="5"/>
  <c r="I4422" i="5"/>
  <c r="G4422" i="5"/>
  <c r="F4422" i="5"/>
  <c r="E4422" i="5"/>
  <c r="D4422" i="5"/>
  <c r="C4422" i="5"/>
  <c r="B4422" i="5"/>
  <c r="A4422" i="5"/>
  <c r="O4421" i="5"/>
  <c r="H4421" i="5"/>
  <c r="Q4421" i="5" s="1"/>
  <c r="G4421" i="5"/>
  <c r="F4421" i="5"/>
  <c r="E4421" i="5"/>
  <c r="D4421" i="5"/>
  <c r="P4421" i="5" s="1"/>
  <c r="C4421" i="5"/>
  <c r="B4421" i="5"/>
  <c r="A4421" i="5"/>
  <c r="Q4420" i="5"/>
  <c r="M4420" i="5"/>
  <c r="L4420" i="5"/>
  <c r="K4420" i="5"/>
  <c r="H4420" i="5"/>
  <c r="G4420" i="5"/>
  <c r="F4420" i="5"/>
  <c r="O4420" i="5" s="1"/>
  <c r="E4420" i="5"/>
  <c r="D4420" i="5"/>
  <c r="P4420" i="5" s="1"/>
  <c r="C4420" i="5"/>
  <c r="B4420" i="5"/>
  <c r="A4420" i="5"/>
  <c r="Q4419" i="5"/>
  <c r="M4419" i="5"/>
  <c r="L4419" i="5"/>
  <c r="K4419" i="5"/>
  <c r="J4419" i="5"/>
  <c r="I4419" i="5"/>
  <c r="H4419" i="5"/>
  <c r="G4419" i="5"/>
  <c r="F4419" i="5"/>
  <c r="O4419" i="5" s="1"/>
  <c r="E4419" i="5"/>
  <c r="D4419" i="5"/>
  <c r="P4419" i="5" s="1"/>
  <c r="C4419" i="5"/>
  <c r="B4419" i="5"/>
  <c r="A4419" i="5"/>
  <c r="O4418" i="5"/>
  <c r="M4418" i="5"/>
  <c r="K4418" i="5"/>
  <c r="J4418" i="5"/>
  <c r="H4418" i="5"/>
  <c r="Q4418" i="5" s="1"/>
  <c r="G4418" i="5"/>
  <c r="F4418" i="5"/>
  <c r="E4418" i="5"/>
  <c r="D4418" i="5"/>
  <c r="P4418" i="5" s="1"/>
  <c r="C4418" i="5"/>
  <c r="B4418" i="5"/>
  <c r="A4418" i="5"/>
  <c r="L4417" i="5"/>
  <c r="G4417" i="5"/>
  <c r="F4417" i="5"/>
  <c r="O4417" i="5" s="1"/>
  <c r="E4417" i="5"/>
  <c r="D4417" i="5"/>
  <c r="P4417" i="5" s="1"/>
  <c r="C4417" i="5"/>
  <c r="B4417" i="5"/>
  <c r="A4417" i="5"/>
  <c r="O4416" i="5"/>
  <c r="L4416" i="5"/>
  <c r="K4416" i="5"/>
  <c r="I4416" i="5"/>
  <c r="G4416" i="5"/>
  <c r="F4416" i="5"/>
  <c r="E4416" i="5"/>
  <c r="D4416" i="5"/>
  <c r="P4416" i="5" s="1"/>
  <c r="C4416" i="5"/>
  <c r="B4416" i="5"/>
  <c r="A4416" i="5"/>
  <c r="Q4415" i="5"/>
  <c r="P4415" i="5"/>
  <c r="O4415" i="5"/>
  <c r="H4415" i="5"/>
  <c r="G4415" i="5"/>
  <c r="F4415" i="5"/>
  <c r="E4415" i="5"/>
  <c r="D4415" i="5"/>
  <c r="C4415" i="5"/>
  <c r="B4415" i="5"/>
  <c r="A4415" i="5"/>
  <c r="O4414" i="5"/>
  <c r="M4414" i="5"/>
  <c r="L4414" i="5"/>
  <c r="G4414" i="5"/>
  <c r="F4414" i="5"/>
  <c r="E4414" i="5"/>
  <c r="D4414" i="5"/>
  <c r="P4414" i="5" s="1"/>
  <c r="C4414" i="5"/>
  <c r="B4414" i="5"/>
  <c r="A4414" i="5"/>
  <c r="R4413" i="5"/>
  <c r="Q4413" i="5"/>
  <c r="P4413" i="5"/>
  <c r="O4413" i="5"/>
  <c r="M4413" i="5"/>
  <c r="L4413" i="5"/>
  <c r="K4413" i="5"/>
  <c r="J4413" i="5"/>
  <c r="I4413" i="5"/>
  <c r="H4413" i="5"/>
  <c r="G4413" i="5"/>
  <c r="F4413" i="5"/>
  <c r="E4413" i="5"/>
  <c r="D4413" i="5"/>
  <c r="C4413" i="5"/>
  <c r="B4413" i="5"/>
  <c r="A4413" i="5"/>
  <c r="P4412" i="5"/>
  <c r="O4412" i="5"/>
  <c r="M4412" i="5"/>
  <c r="J4412" i="5"/>
  <c r="I4412" i="5"/>
  <c r="H4412" i="5"/>
  <c r="Q4412" i="5" s="1"/>
  <c r="G4412" i="5"/>
  <c r="F4412" i="5"/>
  <c r="E4412" i="5"/>
  <c r="D4412" i="5"/>
  <c r="C4412" i="5"/>
  <c r="B4412" i="5"/>
  <c r="A4412" i="5"/>
  <c r="H4411" i="5"/>
  <c r="Q4411" i="5" s="1"/>
  <c r="G4411" i="5"/>
  <c r="F4411" i="5"/>
  <c r="O4411" i="5" s="1"/>
  <c r="E4411" i="5"/>
  <c r="D4411" i="5"/>
  <c r="P4411" i="5" s="1"/>
  <c r="C4411" i="5"/>
  <c r="B4411" i="5"/>
  <c r="A4411" i="5"/>
  <c r="P4410" i="5"/>
  <c r="O4410" i="5"/>
  <c r="L4410" i="5"/>
  <c r="K4410" i="5"/>
  <c r="G4410" i="5"/>
  <c r="F4410" i="5"/>
  <c r="E4410" i="5"/>
  <c r="D4410" i="5"/>
  <c r="C4410" i="5"/>
  <c r="B4410" i="5"/>
  <c r="A4410" i="5"/>
  <c r="P4409" i="5"/>
  <c r="O4409" i="5"/>
  <c r="I4409" i="5"/>
  <c r="H4409" i="5"/>
  <c r="Q4409" i="5" s="1"/>
  <c r="G4409" i="5"/>
  <c r="F4409" i="5"/>
  <c r="E4409" i="5"/>
  <c r="D4409" i="5"/>
  <c r="C4409" i="5"/>
  <c r="B4409" i="5"/>
  <c r="A4409" i="5"/>
  <c r="Q4408" i="5"/>
  <c r="O4408" i="5"/>
  <c r="M4408" i="5"/>
  <c r="L4408" i="5"/>
  <c r="H4408" i="5"/>
  <c r="G4408" i="5"/>
  <c r="F4408" i="5"/>
  <c r="E4408" i="5"/>
  <c r="D4408" i="5"/>
  <c r="P4408" i="5" s="1"/>
  <c r="C4408" i="5"/>
  <c r="B4408" i="5"/>
  <c r="A4408" i="5"/>
  <c r="M4407" i="5"/>
  <c r="L4407" i="5"/>
  <c r="K4407" i="5"/>
  <c r="J4407" i="5"/>
  <c r="I4407" i="5"/>
  <c r="R4407" i="5" s="1"/>
  <c r="H4407" i="5"/>
  <c r="Q4407" i="5" s="1"/>
  <c r="G4407" i="5"/>
  <c r="F4407" i="5"/>
  <c r="O4407" i="5" s="1"/>
  <c r="E4407" i="5"/>
  <c r="D4407" i="5"/>
  <c r="P4407" i="5" s="1"/>
  <c r="C4407" i="5"/>
  <c r="B4407" i="5"/>
  <c r="A4407" i="5"/>
  <c r="O4406" i="5"/>
  <c r="M4406" i="5"/>
  <c r="K4406" i="5"/>
  <c r="J4406" i="5"/>
  <c r="I4406" i="5"/>
  <c r="G4406" i="5"/>
  <c r="L4406" i="5" s="1"/>
  <c r="F4406" i="5"/>
  <c r="E4406" i="5"/>
  <c r="D4406" i="5"/>
  <c r="P4406" i="5" s="1"/>
  <c r="C4406" i="5"/>
  <c r="B4406" i="5"/>
  <c r="A4406" i="5"/>
  <c r="H4405" i="5"/>
  <c r="Q4405" i="5" s="1"/>
  <c r="G4405" i="5"/>
  <c r="J4405" i="5" s="1"/>
  <c r="F4405" i="5"/>
  <c r="O4405" i="5" s="1"/>
  <c r="E4405" i="5"/>
  <c r="D4405" i="5"/>
  <c r="P4405" i="5" s="1"/>
  <c r="C4405" i="5"/>
  <c r="B4405" i="5"/>
  <c r="A4405" i="5"/>
  <c r="G4404" i="5"/>
  <c r="F4404" i="5"/>
  <c r="O4404" i="5" s="1"/>
  <c r="E4404" i="5"/>
  <c r="D4404" i="5"/>
  <c r="P4404" i="5" s="1"/>
  <c r="C4404" i="5"/>
  <c r="B4404" i="5"/>
  <c r="A4404" i="5"/>
  <c r="Q4403" i="5"/>
  <c r="P4403" i="5"/>
  <c r="O4403" i="5"/>
  <c r="M4403" i="5"/>
  <c r="L4403" i="5"/>
  <c r="J4403" i="5"/>
  <c r="I4403" i="5"/>
  <c r="R4403" i="5" s="1"/>
  <c r="H4403" i="5"/>
  <c r="G4403" i="5"/>
  <c r="K4403" i="5" s="1"/>
  <c r="F4403" i="5"/>
  <c r="E4403" i="5"/>
  <c r="D4403" i="5"/>
  <c r="C4403" i="5"/>
  <c r="B4403" i="5"/>
  <c r="A4403" i="5"/>
  <c r="L4402" i="5"/>
  <c r="J4402" i="5"/>
  <c r="G4402" i="5"/>
  <c r="F4402" i="5"/>
  <c r="O4402" i="5" s="1"/>
  <c r="E4402" i="5"/>
  <c r="D4402" i="5"/>
  <c r="P4402" i="5" s="1"/>
  <c r="C4402" i="5"/>
  <c r="B4402" i="5"/>
  <c r="A4402" i="5"/>
  <c r="Q4401" i="5"/>
  <c r="M4401" i="5"/>
  <c r="L4401" i="5"/>
  <c r="R4401" i="5" s="1"/>
  <c r="K4401" i="5"/>
  <c r="J4401" i="5"/>
  <c r="I4401" i="5"/>
  <c r="H4401" i="5"/>
  <c r="G4401" i="5"/>
  <c r="F4401" i="5"/>
  <c r="O4401" i="5" s="1"/>
  <c r="E4401" i="5"/>
  <c r="D4401" i="5"/>
  <c r="P4401" i="5" s="1"/>
  <c r="C4401" i="5"/>
  <c r="B4401" i="5"/>
  <c r="A4401" i="5"/>
  <c r="P4400" i="5"/>
  <c r="O4400" i="5"/>
  <c r="M4400" i="5"/>
  <c r="K4400" i="5"/>
  <c r="J4400" i="5"/>
  <c r="I4400" i="5"/>
  <c r="H4400" i="5"/>
  <c r="Q4400" i="5" s="1"/>
  <c r="G4400" i="5"/>
  <c r="L4400" i="5" s="1"/>
  <c r="F4400" i="5"/>
  <c r="E4400" i="5"/>
  <c r="D4400" i="5"/>
  <c r="C4400" i="5"/>
  <c r="B4400" i="5"/>
  <c r="A4400" i="5"/>
  <c r="H4399" i="5"/>
  <c r="Q4399" i="5" s="1"/>
  <c r="G4399" i="5"/>
  <c r="F4399" i="5"/>
  <c r="O4399" i="5" s="1"/>
  <c r="E4399" i="5"/>
  <c r="D4399" i="5"/>
  <c r="P4399" i="5" s="1"/>
  <c r="C4399" i="5"/>
  <c r="B4399" i="5"/>
  <c r="A4399" i="5"/>
  <c r="O4398" i="5"/>
  <c r="L4398" i="5"/>
  <c r="K4398" i="5"/>
  <c r="J4398" i="5"/>
  <c r="I4398" i="5"/>
  <c r="G4398" i="5"/>
  <c r="F4398" i="5"/>
  <c r="E4398" i="5"/>
  <c r="D4398" i="5"/>
  <c r="P4398" i="5" s="1"/>
  <c r="C4398" i="5"/>
  <c r="B4398" i="5"/>
  <c r="A4398" i="5"/>
  <c r="O4397" i="5"/>
  <c r="M4397" i="5"/>
  <c r="L4397" i="5"/>
  <c r="J4397" i="5"/>
  <c r="I4397" i="5"/>
  <c r="G4397" i="5"/>
  <c r="K4397" i="5" s="1"/>
  <c r="F4397" i="5"/>
  <c r="E4397" i="5"/>
  <c r="D4397" i="5"/>
  <c r="P4397" i="5" s="1"/>
  <c r="C4397" i="5"/>
  <c r="B4397" i="5"/>
  <c r="A4397" i="5"/>
  <c r="H4396" i="5"/>
  <c r="Q4396" i="5" s="1"/>
  <c r="G4396" i="5"/>
  <c r="F4396" i="5"/>
  <c r="O4396" i="5" s="1"/>
  <c r="E4396" i="5"/>
  <c r="D4396" i="5"/>
  <c r="P4396" i="5" s="1"/>
  <c r="C4396" i="5"/>
  <c r="B4396" i="5"/>
  <c r="A4396" i="5"/>
  <c r="Q4395" i="5"/>
  <c r="O4395" i="5"/>
  <c r="M4395" i="5"/>
  <c r="L4395" i="5"/>
  <c r="K4395" i="5"/>
  <c r="J4395" i="5"/>
  <c r="I4395" i="5"/>
  <c r="H4395" i="5"/>
  <c r="G4395" i="5"/>
  <c r="F4395" i="5"/>
  <c r="E4395" i="5"/>
  <c r="D4395" i="5"/>
  <c r="P4395" i="5" s="1"/>
  <c r="C4395" i="5"/>
  <c r="B4395" i="5"/>
  <c r="A4395" i="5"/>
  <c r="N4395" i="5" s="1"/>
  <c r="M4394" i="5"/>
  <c r="K4394" i="5"/>
  <c r="I4394" i="5"/>
  <c r="G4394" i="5"/>
  <c r="L4394" i="5" s="1"/>
  <c r="F4394" i="5"/>
  <c r="O4394" i="5" s="1"/>
  <c r="E4394" i="5"/>
  <c r="D4394" i="5"/>
  <c r="P4394" i="5" s="1"/>
  <c r="C4394" i="5"/>
  <c r="B4394" i="5"/>
  <c r="A4394" i="5"/>
  <c r="O4393" i="5"/>
  <c r="I4393" i="5"/>
  <c r="G4393" i="5"/>
  <c r="F4393" i="5"/>
  <c r="E4393" i="5"/>
  <c r="D4393" i="5"/>
  <c r="P4393" i="5" s="1"/>
  <c r="C4393" i="5"/>
  <c r="B4393" i="5"/>
  <c r="A4393" i="5"/>
  <c r="Q4392" i="5"/>
  <c r="P4392" i="5"/>
  <c r="O4392" i="5"/>
  <c r="M4392" i="5"/>
  <c r="L4392" i="5"/>
  <c r="K4392" i="5"/>
  <c r="R4392" i="5" s="1"/>
  <c r="J4392" i="5"/>
  <c r="I4392" i="5"/>
  <c r="G4392" i="5"/>
  <c r="H4392" i="5" s="1"/>
  <c r="F4392" i="5"/>
  <c r="E4392" i="5"/>
  <c r="D4392" i="5"/>
  <c r="C4392" i="5"/>
  <c r="B4392" i="5"/>
  <c r="A4392" i="5"/>
  <c r="N4392" i="5" s="1"/>
  <c r="O4391" i="5"/>
  <c r="I4391" i="5"/>
  <c r="H4391" i="5"/>
  <c r="Q4391" i="5" s="1"/>
  <c r="G4391" i="5"/>
  <c r="M4391" i="5" s="1"/>
  <c r="F4391" i="5"/>
  <c r="E4391" i="5"/>
  <c r="D4391" i="5"/>
  <c r="P4391" i="5" s="1"/>
  <c r="C4391" i="5"/>
  <c r="B4391" i="5"/>
  <c r="A4391" i="5"/>
  <c r="G4390" i="5"/>
  <c r="F4390" i="5"/>
  <c r="O4390" i="5" s="1"/>
  <c r="E4390" i="5"/>
  <c r="D4390" i="5"/>
  <c r="P4390" i="5" s="1"/>
  <c r="C4390" i="5"/>
  <c r="B4390" i="5"/>
  <c r="A4390" i="5"/>
  <c r="P4389" i="5"/>
  <c r="M4389" i="5"/>
  <c r="G4389" i="5"/>
  <c r="F4389" i="5"/>
  <c r="O4389" i="5" s="1"/>
  <c r="E4389" i="5"/>
  <c r="D4389" i="5"/>
  <c r="C4389" i="5"/>
  <c r="B4389" i="5"/>
  <c r="A4389" i="5"/>
  <c r="Q4388" i="5"/>
  <c r="O4388" i="5"/>
  <c r="M4388" i="5"/>
  <c r="K4388" i="5"/>
  <c r="R4388" i="5" s="1"/>
  <c r="J4388" i="5"/>
  <c r="I4388" i="5"/>
  <c r="H4388" i="5"/>
  <c r="G4388" i="5"/>
  <c r="L4388" i="5" s="1"/>
  <c r="F4388" i="5"/>
  <c r="E4388" i="5"/>
  <c r="D4388" i="5"/>
  <c r="P4388" i="5" s="1"/>
  <c r="C4388" i="5"/>
  <c r="B4388" i="5"/>
  <c r="A4388" i="5"/>
  <c r="M4387" i="5"/>
  <c r="L4387" i="5"/>
  <c r="K4387" i="5"/>
  <c r="I4387" i="5"/>
  <c r="R4387" i="5" s="1"/>
  <c r="H4387" i="5"/>
  <c r="Q4387" i="5" s="1"/>
  <c r="G4387" i="5"/>
  <c r="J4387" i="5" s="1"/>
  <c r="F4387" i="5"/>
  <c r="O4387" i="5" s="1"/>
  <c r="E4387" i="5"/>
  <c r="D4387" i="5"/>
  <c r="P4387" i="5" s="1"/>
  <c r="C4387" i="5"/>
  <c r="B4387" i="5"/>
  <c r="A4387" i="5"/>
  <c r="G4386" i="5"/>
  <c r="F4386" i="5"/>
  <c r="O4386" i="5" s="1"/>
  <c r="E4386" i="5"/>
  <c r="D4386" i="5"/>
  <c r="P4386" i="5" s="1"/>
  <c r="C4386" i="5"/>
  <c r="B4386" i="5"/>
  <c r="A4386" i="5"/>
  <c r="P4385" i="5"/>
  <c r="O4385" i="5"/>
  <c r="M4385" i="5"/>
  <c r="L4385" i="5"/>
  <c r="K4385" i="5"/>
  <c r="J4385" i="5"/>
  <c r="I4385" i="5"/>
  <c r="G4385" i="5"/>
  <c r="H4385" i="5" s="1"/>
  <c r="Q4385" i="5" s="1"/>
  <c r="F4385" i="5"/>
  <c r="E4385" i="5"/>
  <c r="D4385" i="5"/>
  <c r="C4385" i="5"/>
  <c r="B4385" i="5"/>
  <c r="A4385" i="5"/>
  <c r="O4384" i="5"/>
  <c r="M4384" i="5"/>
  <c r="L4384" i="5"/>
  <c r="K4384" i="5"/>
  <c r="J4384" i="5"/>
  <c r="I4384" i="5"/>
  <c r="H4384" i="5"/>
  <c r="Q4384" i="5" s="1"/>
  <c r="G4384" i="5"/>
  <c r="F4384" i="5"/>
  <c r="E4384" i="5"/>
  <c r="D4384" i="5"/>
  <c r="P4384" i="5" s="1"/>
  <c r="C4384" i="5"/>
  <c r="B4384" i="5"/>
  <c r="A4384" i="5"/>
  <c r="N4384" i="5" s="1"/>
  <c r="J4383" i="5"/>
  <c r="I4383" i="5"/>
  <c r="H4383" i="5"/>
  <c r="Q4383" i="5" s="1"/>
  <c r="G4383" i="5"/>
  <c r="M4383" i="5" s="1"/>
  <c r="F4383" i="5"/>
  <c r="O4383" i="5" s="1"/>
  <c r="E4383" i="5"/>
  <c r="D4383" i="5"/>
  <c r="P4383" i="5" s="1"/>
  <c r="C4383" i="5"/>
  <c r="B4383" i="5"/>
  <c r="A4383" i="5"/>
  <c r="P4382" i="5"/>
  <c r="O4382" i="5"/>
  <c r="I4382" i="5"/>
  <c r="H4382" i="5"/>
  <c r="Q4382" i="5" s="1"/>
  <c r="G4382" i="5"/>
  <c r="F4382" i="5"/>
  <c r="E4382" i="5"/>
  <c r="D4382" i="5"/>
  <c r="C4382" i="5"/>
  <c r="B4382" i="5"/>
  <c r="A4382" i="5"/>
  <c r="R4381" i="5"/>
  <c r="Q4381" i="5"/>
  <c r="P4381" i="5"/>
  <c r="O4381" i="5"/>
  <c r="M4381" i="5"/>
  <c r="L4381" i="5"/>
  <c r="K4381" i="5"/>
  <c r="I4381" i="5"/>
  <c r="H4381" i="5"/>
  <c r="G4381" i="5"/>
  <c r="J4381" i="5" s="1"/>
  <c r="F4381" i="5"/>
  <c r="E4381" i="5"/>
  <c r="D4381" i="5"/>
  <c r="C4381" i="5"/>
  <c r="B4381" i="5"/>
  <c r="A4381" i="5"/>
  <c r="N4381" i="5" s="1"/>
  <c r="M4380" i="5"/>
  <c r="L4380" i="5"/>
  <c r="G4380" i="5"/>
  <c r="H4380" i="5" s="1"/>
  <c r="Q4380" i="5" s="1"/>
  <c r="F4380" i="5"/>
  <c r="O4380" i="5" s="1"/>
  <c r="E4380" i="5"/>
  <c r="D4380" i="5"/>
  <c r="P4380" i="5" s="1"/>
  <c r="C4380" i="5"/>
  <c r="B4380" i="5"/>
  <c r="A4380" i="5"/>
  <c r="Q4379" i="5"/>
  <c r="O4379" i="5"/>
  <c r="J4379" i="5"/>
  <c r="I4379" i="5"/>
  <c r="H4379" i="5"/>
  <c r="G4379" i="5"/>
  <c r="F4379" i="5"/>
  <c r="E4379" i="5"/>
  <c r="D4379" i="5"/>
  <c r="P4379" i="5" s="1"/>
  <c r="C4379" i="5"/>
  <c r="B4379" i="5"/>
  <c r="A4379" i="5"/>
  <c r="L4378" i="5"/>
  <c r="G4378" i="5"/>
  <c r="F4378" i="5"/>
  <c r="O4378" i="5" s="1"/>
  <c r="E4378" i="5"/>
  <c r="D4378" i="5"/>
  <c r="P4378" i="5" s="1"/>
  <c r="C4378" i="5"/>
  <c r="B4378" i="5"/>
  <c r="A4378" i="5"/>
  <c r="Q4377" i="5"/>
  <c r="O4377" i="5"/>
  <c r="M4377" i="5"/>
  <c r="L4377" i="5"/>
  <c r="K4377" i="5"/>
  <c r="J4377" i="5"/>
  <c r="I4377" i="5"/>
  <c r="H4377" i="5"/>
  <c r="G4377" i="5"/>
  <c r="F4377" i="5"/>
  <c r="E4377" i="5"/>
  <c r="D4377" i="5"/>
  <c r="P4377" i="5" s="1"/>
  <c r="C4377" i="5"/>
  <c r="B4377" i="5"/>
  <c r="A4377" i="5"/>
  <c r="N4377" i="5" s="1"/>
  <c r="M4376" i="5"/>
  <c r="K4376" i="5"/>
  <c r="J4376" i="5"/>
  <c r="I4376" i="5"/>
  <c r="G4376" i="5"/>
  <c r="L4376" i="5" s="1"/>
  <c r="F4376" i="5"/>
  <c r="O4376" i="5" s="1"/>
  <c r="E4376" i="5"/>
  <c r="D4376" i="5"/>
  <c r="P4376" i="5" s="1"/>
  <c r="C4376" i="5"/>
  <c r="B4376" i="5"/>
  <c r="A4376" i="5"/>
  <c r="O4375" i="5"/>
  <c r="I4375" i="5"/>
  <c r="H4375" i="5"/>
  <c r="Q4375" i="5" s="1"/>
  <c r="G4375" i="5"/>
  <c r="F4375" i="5"/>
  <c r="E4375" i="5"/>
  <c r="D4375" i="5"/>
  <c r="P4375" i="5" s="1"/>
  <c r="C4375" i="5"/>
  <c r="B4375" i="5"/>
  <c r="A4375" i="5"/>
  <c r="Q4374" i="5"/>
  <c r="P4374" i="5"/>
  <c r="O4374" i="5"/>
  <c r="M4374" i="5"/>
  <c r="L4374" i="5"/>
  <c r="K4374" i="5"/>
  <c r="J4374" i="5"/>
  <c r="G4374" i="5"/>
  <c r="H4374" i="5" s="1"/>
  <c r="F4374" i="5"/>
  <c r="E4374" i="5"/>
  <c r="D4374" i="5"/>
  <c r="C4374" i="5"/>
  <c r="B4374" i="5"/>
  <c r="A4374" i="5"/>
  <c r="O4373" i="5"/>
  <c r="M4373" i="5"/>
  <c r="H4373" i="5"/>
  <c r="Q4373" i="5" s="1"/>
  <c r="G4373" i="5"/>
  <c r="L4373" i="5" s="1"/>
  <c r="F4373" i="5"/>
  <c r="E4373" i="5"/>
  <c r="D4373" i="5"/>
  <c r="P4373" i="5" s="1"/>
  <c r="C4373" i="5"/>
  <c r="B4373" i="5"/>
  <c r="A4373" i="5"/>
  <c r="G4372" i="5"/>
  <c r="F4372" i="5"/>
  <c r="O4372" i="5" s="1"/>
  <c r="E4372" i="5"/>
  <c r="D4372" i="5"/>
  <c r="P4372" i="5" s="1"/>
  <c r="C4372" i="5"/>
  <c r="B4372" i="5"/>
  <c r="A4372" i="5"/>
  <c r="Q4371" i="5"/>
  <c r="P4371" i="5"/>
  <c r="O4371" i="5"/>
  <c r="M4371" i="5"/>
  <c r="H4371" i="5"/>
  <c r="G4371" i="5"/>
  <c r="F4371" i="5"/>
  <c r="E4371" i="5"/>
  <c r="D4371" i="5"/>
  <c r="C4371" i="5"/>
  <c r="B4371" i="5"/>
  <c r="A4371" i="5"/>
  <c r="P4370" i="5"/>
  <c r="O4370" i="5"/>
  <c r="M4370" i="5"/>
  <c r="K4370" i="5"/>
  <c r="J4370" i="5"/>
  <c r="R4370" i="5" s="1"/>
  <c r="I4370" i="5"/>
  <c r="G4370" i="5"/>
  <c r="L4370" i="5" s="1"/>
  <c r="F4370" i="5"/>
  <c r="E4370" i="5"/>
  <c r="D4370" i="5"/>
  <c r="C4370" i="5"/>
  <c r="B4370" i="5"/>
  <c r="A4370" i="5"/>
  <c r="P4369" i="5"/>
  <c r="G4369" i="5"/>
  <c r="F4369" i="5"/>
  <c r="O4369" i="5" s="1"/>
  <c r="E4369" i="5"/>
  <c r="D4369" i="5"/>
  <c r="C4369" i="5"/>
  <c r="B4369" i="5"/>
  <c r="A4369" i="5"/>
  <c r="P4368" i="5"/>
  <c r="J4368" i="5"/>
  <c r="G4368" i="5"/>
  <c r="F4368" i="5"/>
  <c r="O4368" i="5" s="1"/>
  <c r="E4368" i="5"/>
  <c r="D4368" i="5"/>
  <c r="C4368" i="5"/>
  <c r="B4368" i="5"/>
  <c r="A4368" i="5"/>
  <c r="Q4367" i="5"/>
  <c r="O4367" i="5"/>
  <c r="M4367" i="5"/>
  <c r="L4367" i="5"/>
  <c r="K4367" i="5"/>
  <c r="J4367" i="5"/>
  <c r="H4367" i="5"/>
  <c r="G4367" i="5"/>
  <c r="I4367" i="5" s="1"/>
  <c r="F4367" i="5"/>
  <c r="E4367" i="5"/>
  <c r="D4367" i="5"/>
  <c r="P4367" i="5" s="1"/>
  <c r="C4367" i="5"/>
  <c r="B4367" i="5"/>
  <c r="A4367" i="5"/>
  <c r="N4367" i="5" s="1"/>
  <c r="O4366" i="5"/>
  <c r="M4366" i="5"/>
  <c r="L4366" i="5"/>
  <c r="K4366" i="5"/>
  <c r="J4366" i="5"/>
  <c r="I4366" i="5"/>
  <c r="H4366" i="5"/>
  <c r="Q4366" i="5" s="1"/>
  <c r="G4366" i="5"/>
  <c r="F4366" i="5"/>
  <c r="E4366" i="5"/>
  <c r="D4366" i="5"/>
  <c r="P4366" i="5" s="1"/>
  <c r="C4366" i="5"/>
  <c r="B4366" i="5"/>
  <c r="A4366" i="5"/>
  <c r="I4365" i="5"/>
  <c r="H4365" i="5"/>
  <c r="Q4365" i="5" s="1"/>
  <c r="G4365" i="5"/>
  <c r="M4365" i="5" s="1"/>
  <c r="F4365" i="5"/>
  <c r="O4365" i="5" s="1"/>
  <c r="E4365" i="5"/>
  <c r="D4365" i="5"/>
  <c r="P4365" i="5" s="1"/>
  <c r="C4365" i="5"/>
  <c r="B4365" i="5"/>
  <c r="A4365" i="5"/>
  <c r="P4364" i="5"/>
  <c r="O4364" i="5"/>
  <c r="H4364" i="5"/>
  <c r="Q4364" i="5" s="1"/>
  <c r="G4364" i="5"/>
  <c r="F4364" i="5"/>
  <c r="E4364" i="5"/>
  <c r="D4364" i="5"/>
  <c r="C4364" i="5"/>
  <c r="B4364" i="5"/>
  <c r="A4364" i="5"/>
  <c r="P4363" i="5"/>
  <c r="O4363" i="5"/>
  <c r="M4363" i="5"/>
  <c r="R4363" i="5" s="1"/>
  <c r="L4363" i="5"/>
  <c r="K4363" i="5"/>
  <c r="I4363" i="5"/>
  <c r="G4363" i="5"/>
  <c r="J4363" i="5" s="1"/>
  <c r="F4363" i="5"/>
  <c r="E4363" i="5"/>
  <c r="D4363" i="5"/>
  <c r="C4363" i="5"/>
  <c r="B4363" i="5"/>
  <c r="A4363" i="5"/>
  <c r="P4362" i="5"/>
  <c r="L4362" i="5"/>
  <c r="K4362" i="5"/>
  <c r="G4362" i="5"/>
  <c r="H4362" i="5" s="1"/>
  <c r="Q4362" i="5" s="1"/>
  <c r="F4362" i="5"/>
  <c r="O4362" i="5" s="1"/>
  <c r="E4362" i="5"/>
  <c r="D4362" i="5"/>
  <c r="C4362" i="5"/>
  <c r="B4362" i="5"/>
  <c r="A4362" i="5"/>
  <c r="O4361" i="5"/>
  <c r="J4361" i="5"/>
  <c r="I4361" i="5"/>
  <c r="G4361" i="5"/>
  <c r="F4361" i="5"/>
  <c r="E4361" i="5"/>
  <c r="D4361" i="5"/>
  <c r="P4361" i="5" s="1"/>
  <c r="C4361" i="5"/>
  <c r="B4361" i="5"/>
  <c r="A4361" i="5"/>
  <c r="G4360" i="5"/>
  <c r="F4360" i="5"/>
  <c r="O4360" i="5" s="1"/>
  <c r="E4360" i="5"/>
  <c r="D4360" i="5"/>
  <c r="P4360" i="5" s="1"/>
  <c r="C4360" i="5"/>
  <c r="B4360" i="5"/>
  <c r="A4360" i="5"/>
  <c r="Q4359" i="5"/>
  <c r="P4359" i="5"/>
  <c r="O4359" i="5"/>
  <c r="M4359" i="5"/>
  <c r="L4359" i="5"/>
  <c r="K4359" i="5"/>
  <c r="J4359" i="5"/>
  <c r="I4359" i="5"/>
  <c r="H4359" i="5"/>
  <c r="G4359" i="5"/>
  <c r="F4359" i="5"/>
  <c r="E4359" i="5"/>
  <c r="D4359" i="5"/>
  <c r="C4359" i="5"/>
  <c r="B4359" i="5"/>
  <c r="A4359" i="5"/>
  <c r="P4358" i="5"/>
  <c r="M4358" i="5"/>
  <c r="K4358" i="5"/>
  <c r="J4358" i="5"/>
  <c r="I4358" i="5"/>
  <c r="G4358" i="5"/>
  <c r="L4358" i="5" s="1"/>
  <c r="F4358" i="5"/>
  <c r="E4358" i="5"/>
  <c r="D4358" i="5"/>
  <c r="C4358" i="5"/>
  <c r="B4358" i="5"/>
  <c r="A4358" i="5"/>
  <c r="I4357" i="5"/>
  <c r="G4357" i="5"/>
  <c r="F4357" i="5"/>
  <c r="O4357" i="5" s="1"/>
  <c r="E4357" i="5"/>
  <c r="D4357" i="5"/>
  <c r="P4357" i="5" s="1"/>
  <c r="C4357" i="5"/>
  <c r="B4357" i="5"/>
  <c r="A4357" i="5"/>
  <c r="Q4356" i="5"/>
  <c r="P4356" i="5"/>
  <c r="O4356" i="5"/>
  <c r="M4356" i="5"/>
  <c r="L4356" i="5"/>
  <c r="K4356" i="5"/>
  <c r="J4356" i="5"/>
  <c r="G4356" i="5"/>
  <c r="H4356" i="5" s="1"/>
  <c r="F4356" i="5"/>
  <c r="E4356" i="5"/>
  <c r="D4356" i="5"/>
  <c r="C4356" i="5"/>
  <c r="B4356" i="5"/>
  <c r="A4356" i="5"/>
  <c r="O4355" i="5"/>
  <c r="H4355" i="5"/>
  <c r="Q4355" i="5" s="1"/>
  <c r="G4355" i="5"/>
  <c r="F4355" i="5"/>
  <c r="E4355" i="5"/>
  <c r="D4355" i="5"/>
  <c r="P4355" i="5" s="1"/>
  <c r="C4355" i="5"/>
  <c r="B4355" i="5"/>
  <c r="A4355" i="5"/>
  <c r="G4354" i="5"/>
  <c r="F4354" i="5"/>
  <c r="O4354" i="5" s="1"/>
  <c r="E4354" i="5"/>
  <c r="D4354" i="5"/>
  <c r="P4354" i="5" s="1"/>
  <c r="C4354" i="5"/>
  <c r="B4354" i="5"/>
  <c r="A4354" i="5"/>
  <c r="Q4353" i="5"/>
  <c r="P4353" i="5"/>
  <c r="O4353" i="5"/>
  <c r="M4353" i="5"/>
  <c r="H4353" i="5"/>
  <c r="G4353" i="5"/>
  <c r="F4353" i="5"/>
  <c r="E4353" i="5"/>
  <c r="D4353" i="5"/>
  <c r="C4353" i="5"/>
  <c r="B4353" i="5"/>
  <c r="A4353" i="5"/>
  <c r="R4352" i="5"/>
  <c r="O4352" i="5"/>
  <c r="M4352" i="5"/>
  <c r="K4352" i="5"/>
  <c r="J4352" i="5"/>
  <c r="I4352" i="5"/>
  <c r="G4352" i="5"/>
  <c r="L4352" i="5" s="1"/>
  <c r="F4352" i="5"/>
  <c r="E4352" i="5"/>
  <c r="D4352" i="5"/>
  <c r="P4352" i="5" s="1"/>
  <c r="C4352" i="5"/>
  <c r="B4352" i="5"/>
  <c r="A4352" i="5"/>
  <c r="P4351" i="5"/>
  <c r="K4351" i="5"/>
  <c r="G4351" i="5"/>
  <c r="F4351" i="5"/>
  <c r="O4351" i="5" s="1"/>
  <c r="E4351" i="5"/>
  <c r="D4351" i="5"/>
  <c r="C4351" i="5"/>
  <c r="B4351" i="5"/>
  <c r="A4351" i="5"/>
  <c r="P4350" i="5"/>
  <c r="J4350" i="5"/>
  <c r="G4350" i="5"/>
  <c r="F4350" i="5"/>
  <c r="O4350" i="5" s="1"/>
  <c r="E4350" i="5"/>
  <c r="D4350" i="5"/>
  <c r="C4350" i="5"/>
  <c r="B4350" i="5"/>
  <c r="A4350" i="5"/>
  <c r="Q4349" i="5"/>
  <c r="O4349" i="5"/>
  <c r="M4349" i="5"/>
  <c r="L4349" i="5"/>
  <c r="K4349" i="5"/>
  <c r="J4349" i="5"/>
  <c r="H4349" i="5"/>
  <c r="G4349" i="5"/>
  <c r="I4349" i="5" s="1"/>
  <c r="R4349" i="5" s="1"/>
  <c r="F4349" i="5"/>
  <c r="E4349" i="5"/>
  <c r="D4349" i="5"/>
  <c r="P4349" i="5" s="1"/>
  <c r="C4349" i="5"/>
  <c r="B4349" i="5"/>
  <c r="A4349" i="5"/>
  <c r="O4348" i="5"/>
  <c r="M4348" i="5"/>
  <c r="L4348" i="5"/>
  <c r="K4348" i="5"/>
  <c r="J4348" i="5"/>
  <c r="I4348" i="5"/>
  <c r="R4348" i="5" s="1"/>
  <c r="H4348" i="5"/>
  <c r="Q4348" i="5" s="1"/>
  <c r="G4348" i="5"/>
  <c r="F4348" i="5"/>
  <c r="E4348" i="5"/>
  <c r="D4348" i="5"/>
  <c r="P4348" i="5" s="1"/>
  <c r="C4348" i="5"/>
  <c r="B4348" i="5"/>
  <c r="A4348" i="5"/>
  <c r="I4347" i="5"/>
  <c r="H4347" i="5"/>
  <c r="Q4347" i="5" s="1"/>
  <c r="G4347" i="5"/>
  <c r="M4347" i="5" s="1"/>
  <c r="F4347" i="5"/>
  <c r="O4347" i="5" s="1"/>
  <c r="E4347" i="5"/>
  <c r="D4347" i="5"/>
  <c r="P4347" i="5" s="1"/>
  <c r="C4347" i="5"/>
  <c r="B4347" i="5"/>
  <c r="A4347" i="5"/>
  <c r="P4346" i="5"/>
  <c r="O4346" i="5"/>
  <c r="G4346" i="5"/>
  <c r="F4346" i="5"/>
  <c r="E4346" i="5"/>
  <c r="D4346" i="5"/>
  <c r="C4346" i="5"/>
  <c r="B4346" i="5"/>
  <c r="A4346" i="5"/>
  <c r="P4345" i="5"/>
  <c r="O4345" i="5"/>
  <c r="M4345" i="5"/>
  <c r="R4345" i="5" s="1"/>
  <c r="L4345" i="5"/>
  <c r="K4345" i="5"/>
  <c r="I4345" i="5"/>
  <c r="G4345" i="5"/>
  <c r="J4345" i="5" s="1"/>
  <c r="F4345" i="5"/>
  <c r="E4345" i="5"/>
  <c r="D4345" i="5"/>
  <c r="C4345" i="5"/>
  <c r="B4345" i="5"/>
  <c r="A4345" i="5"/>
  <c r="P4344" i="5"/>
  <c r="L4344" i="5"/>
  <c r="K4344" i="5"/>
  <c r="G4344" i="5"/>
  <c r="F4344" i="5"/>
  <c r="O4344" i="5" s="1"/>
  <c r="E4344" i="5"/>
  <c r="D4344" i="5"/>
  <c r="C4344" i="5"/>
  <c r="B4344" i="5"/>
  <c r="A4344" i="5"/>
  <c r="P4343" i="5"/>
  <c r="O4343" i="5"/>
  <c r="J4343" i="5"/>
  <c r="I4343" i="5"/>
  <c r="G4343" i="5"/>
  <c r="F4343" i="5"/>
  <c r="E4343" i="5"/>
  <c r="D4343" i="5"/>
  <c r="C4343" i="5"/>
  <c r="B4343" i="5"/>
  <c r="A4343" i="5"/>
  <c r="G4342" i="5"/>
  <c r="F4342" i="5"/>
  <c r="O4342" i="5" s="1"/>
  <c r="E4342" i="5"/>
  <c r="D4342" i="5"/>
  <c r="P4342" i="5" s="1"/>
  <c r="C4342" i="5"/>
  <c r="B4342" i="5"/>
  <c r="A4342" i="5"/>
  <c r="Q4341" i="5"/>
  <c r="P4341" i="5"/>
  <c r="O4341" i="5"/>
  <c r="M4341" i="5"/>
  <c r="L4341" i="5"/>
  <c r="K4341" i="5"/>
  <c r="J4341" i="5"/>
  <c r="I4341" i="5"/>
  <c r="H4341" i="5"/>
  <c r="G4341" i="5"/>
  <c r="F4341" i="5"/>
  <c r="E4341" i="5"/>
  <c r="D4341" i="5"/>
  <c r="C4341" i="5"/>
  <c r="B4341" i="5"/>
  <c r="A4341" i="5"/>
  <c r="P4340" i="5"/>
  <c r="M4340" i="5"/>
  <c r="K4340" i="5"/>
  <c r="J4340" i="5"/>
  <c r="I4340" i="5"/>
  <c r="G4340" i="5"/>
  <c r="L4340" i="5" s="1"/>
  <c r="F4340" i="5"/>
  <c r="E4340" i="5"/>
  <c r="D4340" i="5"/>
  <c r="C4340" i="5"/>
  <c r="B4340" i="5"/>
  <c r="A4340" i="5"/>
  <c r="O4339" i="5"/>
  <c r="I4339" i="5"/>
  <c r="G4339" i="5"/>
  <c r="F4339" i="5"/>
  <c r="E4339" i="5"/>
  <c r="D4339" i="5"/>
  <c r="P4339" i="5" s="1"/>
  <c r="C4339" i="5"/>
  <c r="B4339" i="5"/>
  <c r="A4339" i="5"/>
  <c r="Q4338" i="5"/>
  <c r="P4338" i="5"/>
  <c r="O4338" i="5"/>
  <c r="M4338" i="5"/>
  <c r="L4338" i="5"/>
  <c r="K4338" i="5"/>
  <c r="J4338" i="5"/>
  <c r="G4338" i="5"/>
  <c r="H4338" i="5" s="1"/>
  <c r="F4338" i="5"/>
  <c r="E4338" i="5"/>
  <c r="D4338" i="5"/>
  <c r="C4338" i="5"/>
  <c r="B4338" i="5"/>
  <c r="A4338" i="5"/>
  <c r="O4337" i="5"/>
  <c r="G4337" i="5"/>
  <c r="F4337" i="5"/>
  <c r="E4337" i="5"/>
  <c r="D4337" i="5"/>
  <c r="P4337" i="5" s="1"/>
  <c r="C4337" i="5"/>
  <c r="B4337" i="5"/>
  <c r="A4337" i="5"/>
  <c r="I4336" i="5"/>
  <c r="G4336" i="5"/>
  <c r="F4336" i="5"/>
  <c r="O4336" i="5" s="1"/>
  <c r="E4336" i="5"/>
  <c r="D4336" i="5"/>
  <c r="P4336" i="5" s="1"/>
  <c r="C4336" i="5"/>
  <c r="B4336" i="5"/>
  <c r="A4336" i="5"/>
  <c r="Q4335" i="5"/>
  <c r="P4335" i="5"/>
  <c r="O4335" i="5"/>
  <c r="M4335" i="5"/>
  <c r="H4335" i="5"/>
  <c r="G4335" i="5"/>
  <c r="F4335" i="5"/>
  <c r="E4335" i="5"/>
  <c r="D4335" i="5"/>
  <c r="C4335" i="5"/>
  <c r="B4335" i="5"/>
  <c r="A4335" i="5"/>
  <c r="P4334" i="5"/>
  <c r="O4334" i="5"/>
  <c r="M4334" i="5"/>
  <c r="K4334" i="5"/>
  <c r="J4334" i="5"/>
  <c r="G4334" i="5"/>
  <c r="L4334" i="5" s="1"/>
  <c r="F4334" i="5"/>
  <c r="E4334" i="5"/>
  <c r="D4334" i="5"/>
  <c r="C4334" i="5"/>
  <c r="B4334" i="5"/>
  <c r="A4334" i="5"/>
  <c r="P4333" i="5"/>
  <c r="M4333" i="5"/>
  <c r="I4333" i="5"/>
  <c r="H4333" i="5"/>
  <c r="Q4333" i="5" s="1"/>
  <c r="G4333" i="5"/>
  <c r="F4333" i="5"/>
  <c r="O4333" i="5" s="1"/>
  <c r="E4333" i="5"/>
  <c r="D4333" i="5"/>
  <c r="C4333" i="5"/>
  <c r="B4333" i="5"/>
  <c r="A4333" i="5"/>
  <c r="P4332" i="5"/>
  <c r="O4332" i="5"/>
  <c r="J4332" i="5"/>
  <c r="I4332" i="5"/>
  <c r="G4332" i="5"/>
  <c r="F4332" i="5"/>
  <c r="E4332" i="5"/>
  <c r="D4332" i="5"/>
  <c r="C4332" i="5"/>
  <c r="B4332" i="5"/>
  <c r="A4332" i="5"/>
  <c r="Q4331" i="5"/>
  <c r="O4331" i="5"/>
  <c r="M4331" i="5"/>
  <c r="L4331" i="5"/>
  <c r="K4331" i="5"/>
  <c r="J4331" i="5"/>
  <c r="H4331" i="5"/>
  <c r="G4331" i="5"/>
  <c r="I4331" i="5" s="1"/>
  <c r="F4331" i="5"/>
  <c r="E4331" i="5"/>
  <c r="D4331" i="5"/>
  <c r="P4331" i="5" s="1"/>
  <c r="C4331" i="5"/>
  <c r="B4331" i="5"/>
  <c r="A4331" i="5"/>
  <c r="O4330" i="5"/>
  <c r="M4330" i="5"/>
  <c r="L4330" i="5"/>
  <c r="K4330" i="5"/>
  <c r="J4330" i="5"/>
  <c r="I4330" i="5"/>
  <c r="H4330" i="5"/>
  <c r="Q4330" i="5" s="1"/>
  <c r="G4330" i="5"/>
  <c r="F4330" i="5"/>
  <c r="E4330" i="5"/>
  <c r="D4330" i="5"/>
  <c r="P4330" i="5" s="1"/>
  <c r="C4330" i="5"/>
  <c r="B4330" i="5"/>
  <c r="N4330" i="5" s="1"/>
  <c r="A4330" i="5"/>
  <c r="G4329" i="5"/>
  <c r="F4329" i="5"/>
  <c r="O4329" i="5" s="1"/>
  <c r="E4329" i="5"/>
  <c r="D4329" i="5"/>
  <c r="P4329" i="5" s="1"/>
  <c r="C4329" i="5"/>
  <c r="B4329" i="5"/>
  <c r="A4329" i="5"/>
  <c r="P4328" i="5"/>
  <c r="G4328" i="5"/>
  <c r="F4328" i="5"/>
  <c r="O4328" i="5" s="1"/>
  <c r="E4328" i="5"/>
  <c r="D4328" i="5"/>
  <c r="C4328" i="5"/>
  <c r="B4328" i="5"/>
  <c r="A4328" i="5"/>
  <c r="O4327" i="5"/>
  <c r="M4327" i="5"/>
  <c r="L4327" i="5"/>
  <c r="K4327" i="5"/>
  <c r="G4327" i="5"/>
  <c r="J4327" i="5" s="1"/>
  <c r="F4327" i="5"/>
  <c r="E4327" i="5"/>
  <c r="D4327" i="5"/>
  <c r="P4327" i="5" s="1"/>
  <c r="C4327" i="5"/>
  <c r="B4327" i="5"/>
  <c r="A4327" i="5"/>
  <c r="P4326" i="5"/>
  <c r="J4326" i="5"/>
  <c r="I4326" i="5"/>
  <c r="G4326" i="5"/>
  <c r="H4326" i="5" s="1"/>
  <c r="Q4326" i="5" s="1"/>
  <c r="F4326" i="5"/>
  <c r="O4326" i="5" s="1"/>
  <c r="E4326" i="5"/>
  <c r="D4326" i="5"/>
  <c r="C4326" i="5"/>
  <c r="B4326" i="5"/>
  <c r="A4326" i="5"/>
  <c r="P4325" i="5"/>
  <c r="O4325" i="5"/>
  <c r="J4325" i="5"/>
  <c r="I4325" i="5"/>
  <c r="G4325" i="5"/>
  <c r="F4325" i="5"/>
  <c r="E4325" i="5"/>
  <c r="D4325" i="5"/>
  <c r="C4325" i="5"/>
  <c r="B4325" i="5"/>
  <c r="A4325" i="5"/>
  <c r="O4324" i="5"/>
  <c r="M4324" i="5"/>
  <c r="L4324" i="5"/>
  <c r="G4324" i="5"/>
  <c r="F4324" i="5"/>
  <c r="E4324" i="5"/>
  <c r="D4324" i="5"/>
  <c r="P4324" i="5" s="1"/>
  <c r="C4324" i="5"/>
  <c r="B4324" i="5"/>
  <c r="A4324" i="5"/>
  <c r="Q4323" i="5"/>
  <c r="O4323" i="5"/>
  <c r="M4323" i="5"/>
  <c r="L4323" i="5"/>
  <c r="K4323" i="5"/>
  <c r="J4323" i="5"/>
  <c r="I4323" i="5"/>
  <c r="H4323" i="5"/>
  <c r="G4323" i="5"/>
  <c r="F4323" i="5"/>
  <c r="E4323" i="5"/>
  <c r="D4323" i="5"/>
  <c r="P4323" i="5" s="1"/>
  <c r="C4323" i="5"/>
  <c r="B4323" i="5"/>
  <c r="A4323" i="5"/>
  <c r="P4322" i="5"/>
  <c r="M4322" i="5"/>
  <c r="K4322" i="5"/>
  <c r="J4322" i="5"/>
  <c r="I4322" i="5"/>
  <c r="G4322" i="5"/>
  <c r="L4322" i="5" s="1"/>
  <c r="F4322" i="5"/>
  <c r="O4322" i="5" s="1"/>
  <c r="E4322" i="5"/>
  <c r="D4322" i="5"/>
  <c r="C4322" i="5"/>
  <c r="B4322" i="5"/>
  <c r="A4322" i="5"/>
  <c r="H4321" i="5"/>
  <c r="Q4321" i="5" s="1"/>
  <c r="G4321" i="5"/>
  <c r="F4321" i="5"/>
  <c r="O4321" i="5" s="1"/>
  <c r="E4321" i="5"/>
  <c r="D4321" i="5"/>
  <c r="P4321" i="5" s="1"/>
  <c r="C4321" i="5"/>
  <c r="B4321" i="5"/>
  <c r="A4321" i="5"/>
  <c r="Q4320" i="5"/>
  <c r="O4320" i="5"/>
  <c r="M4320" i="5"/>
  <c r="L4320" i="5"/>
  <c r="K4320" i="5"/>
  <c r="G4320" i="5"/>
  <c r="H4320" i="5" s="1"/>
  <c r="F4320" i="5"/>
  <c r="E4320" i="5"/>
  <c r="D4320" i="5"/>
  <c r="P4320" i="5" s="1"/>
  <c r="C4320" i="5"/>
  <c r="B4320" i="5"/>
  <c r="A4320" i="5"/>
  <c r="O4319" i="5"/>
  <c r="M4319" i="5"/>
  <c r="L4319" i="5"/>
  <c r="K4319" i="5"/>
  <c r="J4319" i="5"/>
  <c r="I4319" i="5"/>
  <c r="H4319" i="5"/>
  <c r="Q4319" i="5" s="1"/>
  <c r="G4319" i="5"/>
  <c r="F4319" i="5"/>
  <c r="E4319" i="5"/>
  <c r="D4319" i="5"/>
  <c r="P4319" i="5" s="1"/>
  <c r="C4319" i="5"/>
  <c r="B4319" i="5"/>
  <c r="N4319" i="5" s="1"/>
  <c r="A4319" i="5"/>
  <c r="J4318" i="5"/>
  <c r="I4318" i="5"/>
  <c r="H4318" i="5"/>
  <c r="Q4318" i="5" s="1"/>
  <c r="G4318" i="5"/>
  <c r="F4318" i="5"/>
  <c r="O4318" i="5" s="1"/>
  <c r="E4318" i="5"/>
  <c r="D4318" i="5"/>
  <c r="P4318" i="5" s="1"/>
  <c r="C4318" i="5"/>
  <c r="B4318" i="5"/>
  <c r="A4318" i="5"/>
  <c r="P4317" i="5"/>
  <c r="O4317" i="5"/>
  <c r="G4317" i="5"/>
  <c r="F4317" i="5"/>
  <c r="E4317" i="5"/>
  <c r="D4317" i="5"/>
  <c r="C4317" i="5"/>
  <c r="B4317" i="5"/>
  <c r="A4317" i="5"/>
  <c r="P4316" i="5"/>
  <c r="O4316" i="5"/>
  <c r="M4316" i="5"/>
  <c r="K4316" i="5"/>
  <c r="J4316" i="5"/>
  <c r="G4316" i="5"/>
  <c r="L4316" i="5" s="1"/>
  <c r="F4316" i="5"/>
  <c r="E4316" i="5"/>
  <c r="D4316" i="5"/>
  <c r="C4316" i="5"/>
  <c r="B4316" i="5"/>
  <c r="A4316" i="5"/>
  <c r="P4315" i="5"/>
  <c r="K4315" i="5"/>
  <c r="I4315" i="5"/>
  <c r="H4315" i="5"/>
  <c r="Q4315" i="5" s="1"/>
  <c r="G4315" i="5"/>
  <c r="F4315" i="5"/>
  <c r="O4315" i="5" s="1"/>
  <c r="E4315" i="5"/>
  <c r="D4315" i="5"/>
  <c r="C4315" i="5"/>
  <c r="B4315" i="5"/>
  <c r="A4315" i="5"/>
  <c r="P4314" i="5"/>
  <c r="O4314" i="5"/>
  <c r="G4314" i="5"/>
  <c r="F4314" i="5"/>
  <c r="E4314" i="5"/>
  <c r="D4314" i="5"/>
  <c r="C4314" i="5"/>
  <c r="B4314" i="5"/>
  <c r="A4314" i="5"/>
  <c r="Q4313" i="5"/>
  <c r="O4313" i="5"/>
  <c r="M4313" i="5"/>
  <c r="L4313" i="5"/>
  <c r="K4313" i="5"/>
  <c r="J4313" i="5"/>
  <c r="H4313" i="5"/>
  <c r="G4313" i="5"/>
  <c r="I4313" i="5" s="1"/>
  <c r="R4313" i="5" s="1"/>
  <c r="F4313" i="5"/>
  <c r="E4313" i="5"/>
  <c r="D4313" i="5"/>
  <c r="P4313" i="5" s="1"/>
  <c r="C4313" i="5"/>
  <c r="B4313" i="5"/>
  <c r="A4313" i="5"/>
  <c r="O4312" i="5"/>
  <c r="M4312" i="5"/>
  <c r="L4312" i="5"/>
  <c r="K4312" i="5"/>
  <c r="J4312" i="5"/>
  <c r="I4312" i="5"/>
  <c r="R4312" i="5" s="1"/>
  <c r="H4312" i="5"/>
  <c r="Q4312" i="5" s="1"/>
  <c r="G4312" i="5"/>
  <c r="F4312" i="5"/>
  <c r="E4312" i="5"/>
  <c r="D4312" i="5"/>
  <c r="P4312" i="5" s="1"/>
  <c r="C4312" i="5"/>
  <c r="B4312" i="5"/>
  <c r="A4312" i="5"/>
  <c r="R4311" i="5"/>
  <c r="L4311" i="5"/>
  <c r="K4311" i="5"/>
  <c r="J4311" i="5"/>
  <c r="I4311" i="5"/>
  <c r="H4311" i="5"/>
  <c r="Q4311" i="5" s="1"/>
  <c r="G4311" i="5"/>
  <c r="M4311" i="5" s="1"/>
  <c r="F4311" i="5"/>
  <c r="O4311" i="5" s="1"/>
  <c r="E4311" i="5"/>
  <c r="D4311" i="5"/>
  <c r="P4311" i="5" s="1"/>
  <c r="C4311" i="5"/>
  <c r="B4311" i="5"/>
  <c r="A4311" i="5"/>
  <c r="G4310" i="5"/>
  <c r="F4310" i="5"/>
  <c r="O4310" i="5" s="1"/>
  <c r="E4310" i="5"/>
  <c r="D4310" i="5"/>
  <c r="P4310" i="5" s="1"/>
  <c r="C4310" i="5"/>
  <c r="B4310" i="5"/>
  <c r="A4310" i="5"/>
  <c r="P4309" i="5"/>
  <c r="O4309" i="5"/>
  <c r="M4309" i="5"/>
  <c r="L4309" i="5"/>
  <c r="K4309" i="5"/>
  <c r="G4309" i="5"/>
  <c r="J4309" i="5" s="1"/>
  <c r="F4309" i="5"/>
  <c r="E4309" i="5"/>
  <c r="D4309" i="5"/>
  <c r="C4309" i="5"/>
  <c r="B4309" i="5"/>
  <c r="A4309" i="5"/>
  <c r="P4308" i="5"/>
  <c r="M4308" i="5"/>
  <c r="L4308" i="5"/>
  <c r="K4308" i="5"/>
  <c r="J4308" i="5"/>
  <c r="G4308" i="5"/>
  <c r="H4308" i="5" s="1"/>
  <c r="Q4308" i="5" s="1"/>
  <c r="F4308" i="5"/>
  <c r="O4308" i="5" s="1"/>
  <c r="E4308" i="5"/>
  <c r="D4308" i="5"/>
  <c r="C4308" i="5"/>
  <c r="B4308" i="5"/>
  <c r="A4308" i="5"/>
  <c r="O4307" i="5"/>
  <c r="J4307" i="5"/>
  <c r="I4307" i="5"/>
  <c r="H4307" i="5"/>
  <c r="Q4307" i="5" s="1"/>
  <c r="G4307" i="5"/>
  <c r="F4307" i="5"/>
  <c r="E4307" i="5"/>
  <c r="D4307" i="5"/>
  <c r="P4307" i="5" s="1"/>
  <c r="C4307" i="5"/>
  <c r="B4307" i="5"/>
  <c r="A4307" i="5"/>
  <c r="O4306" i="5"/>
  <c r="M4306" i="5"/>
  <c r="L4306" i="5"/>
  <c r="G4306" i="5"/>
  <c r="F4306" i="5"/>
  <c r="E4306" i="5"/>
  <c r="D4306" i="5"/>
  <c r="P4306" i="5" s="1"/>
  <c r="C4306" i="5"/>
  <c r="B4306" i="5"/>
  <c r="A4306" i="5"/>
  <c r="Q4305" i="5"/>
  <c r="O4305" i="5"/>
  <c r="M4305" i="5"/>
  <c r="L4305" i="5"/>
  <c r="K4305" i="5"/>
  <c r="J4305" i="5"/>
  <c r="I4305" i="5"/>
  <c r="H4305" i="5"/>
  <c r="G4305" i="5"/>
  <c r="F4305" i="5"/>
  <c r="E4305" i="5"/>
  <c r="D4305" i="5"/>
  <c r="P4305" i="5" s="1"/>
  <c r="C4305" i="5"/>
  <c r="B4305" i="5"/>
  <c r="A4305" i="5"/>
  <c r="P4304" i="5"/>
  <c r="H4304" i="5"/>
  <c r="Q4304" i="5" s="1"/>
  <c r="G4304" i="5"/>
  <c r="F4304" i="5"/>
  <c r="O4304" i="5" s="1"/>
  <c r="E4304" i="5"/>
  <c r="D4304" i="5"/>
  <c r="C4304" i="5"/>
  <c r="B4304" i="5"/>
  <c r="A4304" i="5"/>
  <c r="G4303" i="5"/>
  <c r="F4303" i="5"/>
  <c r="O4303" i="5" s="1"/>
  <c r="E4303" i="5"/>
  <c r="D4303" i="5"/>
  <c r="P4303" i="5" s="1"/>
  <c r="C4303" i="5"/>
  <c r="B4303" i="5"/>
  <c r="A4303" i="5"/>
  <c r="P4302" i="5"/>
  <c r="O4302" i="5"/>
  <c r="I4302" i="5"/>
  <c r="G4302" i="5"/>
  <c r="F4302" i="5"/>
  <c r="E4302" i="5"/>
  <c r="D4302" i="5"/>
  <c r="C4302" i="5"/>
  <c r="B4302" i="5"/>
  <c r="A4302" i="5"/>
  <c r="P4301" i="5"/>
  <c r="O4301" i="5"/>
  <c r="M4301" i="5"/>
  <c r="L4301" i="5"/>
  <c r="G4301" i="5"/>
  <c r="F4301" i="5"/>
  <c r="E4301" i="5"/>
  <c r="D4301" i="5"/>
  <c r="C4301" i="5"/>
  <c r="B4301" i="5"/>
  <c r="A4301" i="5"/>
  <c r="O4300" i="5"/>
  <c r="M4300" i="5"/>
  <c r="L4300" i="5"/>
  <c r="K4300" i="5"/>
  <c r="J4300" i="5"/>
  <c r="G4300" i="5"/>
  <c r="I4300" i="5" s="1"/>
  <c r="R4300" i="5" s="1"/>
  <c r="F4300" i="5"/>
  <c r="E4300" i="5"/>
  <c r="D4300" i="5"/>
  <c r="P4300" i="5" s="1"/>
  <c r="C4300" i="5"/>
  <c r="B4300" i="5"/>
  <c r="A4300" i="5"/>
  <c r="O4299" i="5"/>
  <c r="M4299" i="5"/>
  <c r="L4299" i="5"/>
  <c r="K4299" i="5"/>
  <c r="J4299" i="5"/>
  <c r="I4299" i="5"/>
  <c r="R4299" i="5" s="1"/>
  <c r="H4299" i="5"/>
  <c r="Q4299" i="5" s="1"/>
  <c r="G4299" i="5"/>
  <c r="F4299" i="5"/>
  <c r="E4299" i="5"/>
  <c r="D4299" i="5"/>
  <c r="P4299" i="5" s="1"/>
  <c r="C4299" i="5"/>
  <c r="B4299" i="5"/>
  <c r="A4299" i="5"/>
  <c r="Q4298" i="5"/>
  <c r="M4298" i="5"/>
  <c r="H4298" i="5"/>
  <c r="G4298" i="5"/>
  <c r="F4298" i="5"/>
  <c r="O4298" i="5" s="1"/>
  <c r="E4298" i="5"/>
  <c r="D4298" i="5"/>
  <c r="P4298" i="5" s="1"/>
  <c r="C4298" i="5"/>
  <c r="B4298" i="5"/>
  <c r="A4298" i="5"/>
  <c r="Q4297" i="5"/>
  <c r="P4297" i="5"/>
  <c r="O4297" i="5"/>
  <c r="K4297" i="5"/>
  <c r="J4297" i="5"/>
  <c r="I4297" i="5"/>
  <c r="H4297" i="5"/>
  <c r="G4297" i="5"/>
  <c r="F4297" i="5"/>
  <c r="E4297" i="5"/>
  <c r="D4297" i="5"/>
  <c r="C4297" i="5"/>
  <c r="B4297" i="5"/>
  <c r="A4297" i="5"/>
  <c r="I4296" i="5"/>
  <c r="H4296" i="5"/>
  <c r="Q4296" i="5" s="1"/>
  <c r="G4296" i="5"/>
  <c r="F4296" i="5"/>
  <c r="O4296" i="5" s="1"/>
  <c r="E4296" i="5"/>
  <c r="D4296" i="5"/>
  <c r="P4296" i="5" s="1"/>
  <c r="C4296" i="5"/>
  <c r="B4296" i="5"/>
  <c r="A4296" i="5"/>
  <c r="P4295" i="5"/>
  <c r="L4295" i="5"/>
  <c r="G4295" i="5"/>
  <c r="F4295" i="5"/>
  <c r="E4295" i="5"/>
  <c r="D4295" i="5"/>
  <c r="C4295" i="5"/>
  <c r="B4295" i="5"/>
  <c r="A4295" i="5"/>
  <c r="Q4294" i="5"/>
  <c r="P4294" i="5"/>
  <c r="O4294" i="5"/>
  <c r="M4294" i="5"/>
  <c r="L4294" i="5"/>
  <c r="K4294" i="5"/>
  <c r="J4294" i="5"/>
  <c r="I4294" i="5"/>
  <c r="G4294" i="5"/>
  <c r="H4294" i="5" s="1"/>
  <c r="F4294" i="5"/>
  <c r="E4294" i="5"/>
  <c r="D4294" i="5"/>
  <c r="C4294" i="5"/>
  <c r="B4294" i="5"/>
  <c r="A4294" i="5"/>
  <c r="O4293" i="5"/>
  <c r="G4293" i="5"/>
  <c r="M4293" i="5" s="1"/>
  <c r="F4293" i="5"/>
  <c r="E4293" i="5"/>
  <c r="D4293" i="5"/>
  <c r="P4293" i="5" s="1"/>
  <c r="C4293" i="5"/>
  <c r="B4293" i="5"/>
  <c r="A4293" i="5"/>
  <c r="G4292" i="5"/>
  <c r="F4292" i="5"/>
  <c r="O4292" i="5" s="1"/>
  <c r="E4292" i="5"/>
  <c r="D4292" i="5"/>
  <c r="P4292" i="5" s="1"/>
  <c r="C4292" i="5"/>
  <c r="B4292" i="5"/>
  <c r="A4292" i="5"/>
  <c r="P4291" i="5"/>
  <c r="O4291" i="5"/>
  <c r="K4291" i="5"/>
  <c r="J4291" i="5"/>
  <c r="I4291" i="5"/>
  <c r="G4291" i="5"/>
  <c r="F4291" i="5"/>
  <c r="E4291" i="5"/>
  <c r="D4291" i="5"/>
  <c r="C4291" i="5"/>
  <c r="B4291" i="5"/>
  <c r="A4291" i="5"/>
  <c r="M4290" i="5"/>
  <c r="I4290" i="5"/>
  <c r="G4290" i="5"/>
  <c r="F4290" i="5"/>
  <c r="O4290" i="5" s="1"/>
  <c r="E4290" i="5"/>
  <c r="D4290" i="5"/>
  <c r="P4290" i="5" s="1"/>
  <c r="C4290" i="5"/>
  <c r="B4290" i="5"/>
  <c r="A4290" i="5"/>
  <c r="P4289" i="5"/>
  <c r="O4289" i="5"/>
  <c r="G4289" i="5"/>
  <c r="F4289" i="5"/>
  <c r="E4289" i="5"/>
  <c r="D4289" i="5"/>
  <c r="C4289" i="5"/>
  <c r="B4289" i="5"/>
  <c r="A4289" i="5"/>
  <c r="O4288" i="5"/>
  <c r="M4288" i="5"/>
  <c r="L4288" i="5"/>
  <c r="K4288" i="5"/>
  <c r="J4288" i="5"/>
  <c r="I4288" i="5"/>
  <c r="R4288" i="5" s="1"/>
  <c r="G4288" i="5"/>
  <c r="H4288" i="5" s="1"/>
  <c r="Q4288" i="5" s="1"/>
  <c r="F4288" i="5"/>
  <c r="E4288" i="5"/>
  <c r="D4288" i="5"/>
  <c r="P4288" i="5" s="1"/>
  <c r="C4288" i="5"/>
  <c r="B4288" i="5"/>
  <c r="A4288" i="5"/>
  <c r="Q4287" i="5"/>
  <c r="O4287" i="5"/>
  <c r="M4287" i="5"/>
  <c r="L4287" i="5"/>
  <c r="K4287" i="5"/>
  <c r="J4287" i="5"/>
  <c r="I4287" i="5"/>
  <c r="G4287" i="5"/>
  <c r="H4287" i="5" s="1"/>
  <c r="F4287" i="5"/>
  <c r="E4287" i="5"/>
  <c r="D4287" i="5"/>
  <c r="P4287" i="5" s="1"/>
  <c r="C4287" i="5"/>
  <c r="B4287" i="5"/>
  <c r="A4287" i="5"/>
  <c r="G4286" i="5"/>
  <c r="M4286" i="5" s="1"/>
  <c r="F4286" i="5"/>
  <c r="O4286" i="5" s="1"/>
  <c r="E4286" i="5"/>
  <c r="D4286" i="5"/>
  <c r="P4286" i="5" s="1"/>
  <c r="C4286" i="5"/>
  <c r="B4286" i="5"/>
  <c r="A4286" i="5"/>
  <c r="P4285" i="5"/>
  <c r="G4285" i="5"/>
  <c r="F4285" i="5"/>
  <c r="O4285" i="5" s="1"/>
  <c r="E4285" i="5"/>
  <c r="D4285" i="5"/>
  <c r="C4285" i="5"/>
  <c r="B4285" i="5"/>
  <c r="A4285" i="5"/>
  <c r="Q4284" i="5"/>
  <c r="P4284" i="5"/>
  <c r="O4284" i="5"/>
  <c r="M4284" i="5"/>
  <c r="K4284" i="5"/>
  <c r="I4284" i="5"/>
  <c r="H4284" i="5"/>
  <c r="G4284" i="5"/>
  <c r="F4284" i="5"/>
  <c r="E4284" i="5"/>
  <c r="D4284" i="5"/>
  <c r="C4284" i="5"/>
  <c r="B4284" i="5"/>
  <c r="A4284" i="5"/>
  <c r="K4283" i="5"/>
  <c r="I4283" i="5"/>
  <c r="G4283" i="5"/>
  <c r="F4283" i="5"/>
  <c r="O4283" i="5" s="1"/>
  <c r="E4283" i="5"/>
  <c r="D4283" i="5"/>
  <c r="P4283" i="5" s="1"/>
  <c r="C4283" i="5"/>
  <c r="B4283" i="5"/>
  <c r="A4283" i="5"/>
  <c r="Q4282" i="5"/>
  <c r="P4282" i="5"/>
  <c r="O4282" i="5"/>
  <c r="M4282" i="5"/>
  <c r="L4282" i="5"/>
  <c r="K4282" i="5"/>
  <c r="J4282" i="5"/>
  <c r="G4282" i="5"/>
  <c r="H4282" i="5" s="1"/>
  <c r="F4282" i="5"/>
  <c r="E4282" i="5"/>
  <c r="D4282" i="5"/>
  <c r="C4282" i="5"/>
  <c r="B4282" i="5"/>
  <c r="A4282" i="5"/>
  <c r="O4281" i="5"/>
  <c r="G4281" i="5"/>
  <c r="F4281" i="5"/>
  <c r="E4281" i="5"/>
  <c r="D4281" i="5"/>
  <c r="P4281" i="5" s="1"/>
  <c r="C4281" i="5"/>
  <c r="B4281" i="5"/>
  <c r="A4281" i="5"/>
  <c r="Q4280" i="5"/>
  <c r="M4280" i="5"/>
  <c r="H4280" i="5"/>
  <c r="G4280" i="5"/>
  <c r="F4280" i="5"/>
  <c r="O4280" i="5" s="1"/>
  <c r="E4280" i="5"/>
  <c r="D4280" i="5"/>
  <c r="P4280" i="5" s="1"/>
  <c r="C4280" i="5"/>
  <c r="B4280" i="5"/>
  <c r="A4280" i="5"/>
  <c r="R4279" i="5"/>
  <c r="O4279" i="5"/>
  <c r="M4279" i="5"/>
  <c r="K4279" i="5"/>
  <c r="J4279" i="5"/>
  <c r="I4279" i="5"/>
  <c r="G4279" i="5"/>
  <c r="L4279" i="5" s="1"/>
  <c r="F4279" i="5"/>
  <c r="E4279" i="5"/>
  <c r="D4279" i="5"/>
  <c r="P4279" i="5" s="1"/>
  <c r="C4279" i="5"/>
  <c r="B4279" i="5"/>
  <c r="A4279" i="5"/>
  <c r="I4278" i="5"/>
  <c r="G4278" i="5"/>
  <c r="F4278" i="5"/>
  <c r="O4278" i="5" s="1"/>
  <c r="E4278" i="5"/>
  <c r="D4278" i="5"/>
  <c r="P4278" i="5" s="1"/>
  <c r="C4278" i="5"/>
  <c r="B4278" i="5"/>
  <c r="A4278" i="5"/>
  <c r="P4277" i="5"/>
  <c r="O4277" i="5"/>
  <c r="M4277" i="5"/>
  <c r="L4277" i="5"/>
  <c r="K4277" i="5"/>
  <c r="I4277" i="5"/>
  <c r="G4277" i="5"/>
  <c r="F4277" i="5"/>
  <c r="E4277" i="5"/>
  <c r="D4277" i="5"/>
  <c r="C4277" i="5"/>
  <c r="B4277" i="5"/>
  <c r="A4277" i="5"/>
  <c r="P4276" i="5"/>
  <c r="O4276" i="5"/>
  <c r="G4276" i="5"/>
  <c r="H4276" i="5" s="1"/>
  <c r="Q4276" i="5" s="1"/>
  <c r="F4276" i="5"/>
  <c r="E4276" i="5"/>
  <c r="D4276" i="5"/>
  <c r="C4276" i="5"/>
  <c r="B4276" i="5"/>
  <c r="A4276" i="5"/>
  <c r="O4275" i="5"/>
  <c r="G4275" i="5"/>
  <c r="F4275" i="5"/>
  <c r="E4275" i="5"/>
  <c r="D4275" i="5"/>
  <c r="P4275" i="5" s="1"/>
  <c r="C4275" i="5"/>
  <c r="B4275" i="5"/>
  <c r="A4275" i="5"/>
  <c r="Q4274" i="5"/>
  <c r="O4274" i="5"/>
  <c r="M4274" i="5"/>
  <c r="L4274" i="5"/>
  <c r="K4274" i="5"/>
  <c r="R4274" i="5" s="1"/>
  <c r="J4274" i="5"/>
  <c r="I4274" i="5"/>
  <c r="G4274" i="5"/>
  <c r="H4274" i="5" s="1"/>
  <c r="F4274" i="5"/>
  <c r="E4274" i="5"/>
  <c r="D4274" i="5"/>
  <c r="P4274" i="5" s="1"/>
  <c r="C4274" i="5"/>
  <c r="B4274" i="5"/>
  <c r="A4274" i="5"/>
  <c r="G4273" i="5"/>
  <c r="L4273" i="5" s="1"/>
  <c r="F4273" i="5"/>
  <c r="O4273" i="5" s="1"/>
  <c r="E4273" i="5"/>
  <c r="D4273" i="5"/>
  <c r="P4273" i="5" s="1"/>
  <c r="C4273" i="5"/>
  <c r="B4273" i="5"/>
  <c r="A4273" i="5"/>
  <c r="P4272" i="5"/>
  <c r="G4272" i="5"/>
  <c r="F4272" i="5"/>
  <c r="O4272" i="5" s="1"/>
  <c r="E4272" i="5"/>
  <c r="D4272" i="5"/>
  <c r="C4272" i="5"/>
  <c r="B4272" i="5"/>
  <c r="A4272" i="5"/>
  <c r="O4271" i="5"/>
  <c r="G4271" i="5"/>
  <c r="F4271" i="5"/>
  <c r="E4271" i="5"/>
  <c r="D4271" i="5"/>
  <c r="P4271" i="5" s="1"/>
  <c r="C4271" i="5"/>
  <c r="B4271" i="5"/>
  <c r="A4271" i="5"/>
  <c r="P4270" i="5"/>
  <c r="O4270" i="5"/>
  <c r="G4270" i="5"/>
  <c r="F4270" i="5"/>
  <c r="E4270" i="5"/>
  <c r="D4270" i="5"/>
  <c r="C4270" i="5"/>
  <c r="B4270" i="5"/>
  <c r="A4270" i="5"/>
  <c r="Q4269" i="5"/>
  <c r="O4269" i="5"/>
  <c r="M4269" i="5"/>
  <c r="L4269" i="5"/>
  <c r="K4269" i="5"/>
  <c r="J4269" i="5"/>
  <c r="I4269" i="5"/>
  <c r="R4269" i="5" s="1"/>
  <c r="G4269" i="5"/>
  <c r="H4269" i="5" s="1"/>
  <c r="F4269" i="5"/>
  <c r="E4269" i="5"/>
  <c r="D4269" i="5"/>
  <c r="P4269" i="5" s="1"/>
  <c r="C4269" i="5"/>
  <c r="B4269" i="5"/>
  <c r="A4269" i="5"/>
  <c r="N4269" i="5" s="1"/>
  <c r="I4268" i="5"/>
  <c r="G4268" i="5"/>
  <c r="M4268" i="5" s="1"/>
  <c r="F4268" i="5"/>
  <c r="O4268" i="5" s="1"/>
  <c r="E4268" i="5"/>
  <c r="D4268" i="5"/>
  <c r="P4268" i="5" s="1"/>
  <c r="C4268" i="5"/>
  <c r="B4268" i="5"/>
  <c r="A4268" i="5"/>
  <c r="Q4267" i="5"/>
  <c r="P4267" i="5"/>
  <c r="O4267" i="5"/>
  <c r="H4267" i="5"/>
  <c r="G4267" i="5"/>
  <c r="F4267" i="5"/>
  <c r="E4267" i="5"/>
  <c r="D4267" i="5"/>
  <c r="C4267" i="5"/>
  <c r="B4267" i="5"/>
  <c r="A4267" i="5"/>
  <c r="Q4266" i="5"/>
  <c r="P4266" i="5"/>
  <c r="O4266" i="5"/>
  <c r="M4266" i="5"/>
  <c r="K4266" i="5"/>
  <c r="I4266" i="5"/>
  <c r="H4266" i="5"/>
  <c r="G4266" i="5"/>
  <c r="F4266" i="5"/>
  <c r="E4266" i="5"/>
  <c r="D4266" i="5"/>
  <c r="C4266" i="5"/>
  <c r="B4266" i="5"/>
  <c r="A4266" i="5"/>
  <c r="G4265" i="5"/>
  <c r="F4265" i="5"/>
  <c r="O4265" i="5" s="1"/>
  <c r="E4265" i="5"/>
  <c r="D4265" i="5"/>
  <c r="P4265" i="5" s="1"/>
  <c r="C4265" i="5"/>
  <c r="B4265" i="5"/>
  <c r="A4265" i="5"/>
  <c r="Q4264" i="5"/>
  <c r="O4264" i="5"/>
  <c r="M4264" i="5"/>
  <c r="L4264" i="5"/>
  <c r="K4264" i="5"/>
  <c r="J4264" i="5"/>
  <c r="G4264" i="5"/>
  <c r="H4264" i="5" s="1"/>
  <c r="F4264" i="5"/>
  <c r="E4264" i="5"/>
  <c r="D4264" i="5"/>
  <c r="P4264" i="5" s="1"/>
  <c r="C4264" i="5"/>
  <c r="B4264" i="5"/>
  <c r="A4264" i="5"/>
  <c r="O4263" i="5"/>
  <c r="L4263" i="5"/>
  <c r="K4263" i="5"/>
  <c r="J4263" i="5"/>
  <c r="I4263" i="5"/>
  <c r="G4263" i="5"/>
  <c r="M4263" i="5" s="1"/>
  <c r="F4263" i="5"/>
  <c r="E4263" i="5"/>
  <c r="D4263" i="5"/>
  <c r="P4263" i="5" s="1"/>
  <c r="C4263" i="5"/>
  <c r="B4263" i="5"/>
  <c r="A4263" i="5"/>
  <c r="G4262" i="5"/>
  <c r="F4262" i="5"/>
  <c r="O4262" i="5" s="1"/>
  <c r="E4262" i="5"/>
  <c r="D4262" i="5"/>
  <c r="P4262" i="5" s="1"/>
  <c r="C4262" i="5"/>
  <c r="B4262" i="5"/>
  <c r="A4262" i="5"/>
  <c r="O4261" i="5"/>
  <c r="M4261" i="5"/>
  <c r="K4261" i="5"/>
  <c r="J4261" i="5"/>
  <c r="I4261" i="5"/>
  <c r="R4261" i="5" s="1"/>
  <c r="G4261" i="5"/>
  <c r="L4261" i="5" s="1"/>
  <c r="F4261" i="5"/>
  <c r="E4261" i="5"/>
  <c r="D4261" i="5"/>
  <c r="P4261" i="5" s="1"/>
  <c r="C4261" i="5"/>
  <c r="B4261" i="5"/>
  <c r="A4261" i="5"/>
  <c r="M4260" i="5"/>
  <c r="K4260" i="5"/>
  <c r="I4260" i="5"/>
  <c r="H4260" i="5"/>
  <c r="Q4260" i="5" s="1"/>
  <c r="G4260" i="5"/>
  <c r="F4260" i="5"/>
  <c r="O4260" i="5" s="1"/>
  <c r="E4260" i="5"/>
  <c r="D4260" i="5"/>
  <c r="P4260" i="5" s="1"/>
  <c r="C4260" i="5"/>
  <c r="B4260" i="5"/>
  <c r="A4260" i="5"/>
  <c r="P4259" i="5"/>
  <c r="O4259" i="5"/>
  <c r="M4259" i="5"/>
  <c r="L4259" i="5"/>
  <c r="K4259" i="5"/>
  <c r="I4259" i="5"/>
  <c r="G4259" i="5"/>
  <c r="F4259" i="5"/>
  <c r="E4259" i="5"/>
  <c r="D4259" i="5"/>
  <c r="C4259" i="5"/>
  <c r="B4259" i="5"/>
  <c r="A4259" i="5"/>
  <c r="P4258" i="5"/>
  <c r="O4258" i="5"/>
  <c r="G4258" i="5"/>
  <c r="F4258" i="5"/>
  <c r="E4258" i="5"/>
  <c r="D4258" i="5"/>
  <c r="C4258" i="5"/>
  <c r="B4258" i="5"/>
  <c r="A4258" i="5"/>
  <c r="Q4257" i="5"/>
  <c r="O4257" i="5"/>
  <c r="M4257" i="5"/>
  <c r="H4257" i="5"/>
  <c r="G4257" i="5"/>
  <c r="F4257" i="5"/>
  <c r="E4257" i="5"/>
  <c r="D4257" i="5"/>
  <c r="P4257" i="5" s="1"/>
  <c r="C4257" i="5"/>
  <c r="B4257" i="5"/>
  <c r="A4257" i="5"/>
  <c r="R4256" i="5"/>
  <c r="Q4256" i="5"/>
  <c r="O4256" i="5"/>
  <c r="M4256" i="5"/>
  <c r="L4256" i="5"/>
  <c r="K4256" i="5"/>
  <c r="J4256" i="5"/>
  <c r="I4256" i="5"/>
  <c r="G4256" i="5"/>
  <c r="H4256" i="5" s="1"/>
  <c r="F4256" i="5"/>
  <c r="E4256" i="5"/>
  <c r="D4256" i="5"/>
  <c r="P4256" i="5" s="1"/>
  <c r="C4256" i="5"/>
  <c r="B4256" i="5"/>
  <c r="A4256" i="5"/>
  <c r="N4256" i="5" s="1"/>
  <c r="I4255" i="5"/>
  <c r="G4255" i="5"/>
  <c r="L4255" i="5" s="1"/>
  <c r="F4255" i="5"/>
  <c r="O4255" i="5" s="1"/>
  <c r="E4255" i="5"/>
  <c r="D4255" i="5"/>
  <c r="P4255" i="5" s="1"/>
  <c r="C4255" i="5"/>
  <c r="B4255" i="5"/>
  <c r="A4255" i="5"/>
  <c r="P4254" i="5"/>
  <c r="O4254" i="5"/>
  <c r="G4254" i="5"/>
  <c r="F4254" i="5"/>
  <c r="E4254" i="5"/>
  <c r="D4254" i="5"/>
  <c r="C4254" i="5"/>
  <c r="B4254" i="5"/>
  <c r="A4254" i="5"/>
  <c r="O4253" i="5"/>
  <c r="M4253" i="5"/>
  <c r="L4253" i="5"/>
  <c r="K4253" i="5"/>
  <c r="I4253" i="5"/>
  <c r="G4253" i="5"/>
  <c r="F4253" i="5"/>
  <c r="E4253" i="5"/>
  <c r="D4253" i="5"/>
  <c r="P4253" i="5" s="1"/>
  <c r="C4253" i="5"/>
  <c r="B4253" i="5"/>
  <c r="A4253" i="5"/>
  <c r="G4252" i="5"/>
  <c r="F4252" i="5"/>
  <c r="O4252" i="5" s="1"/>
  <c r="E4252" i="5"/>
  <c r="D4252" i="5"/>
  <c r="P4252" i="5" s="1"/>
  <c r="C4252" i="5"/>
  <c r="B4252" i="5"/>
  <c r="A4252" i="5"/>
  <c r="P4251" i="5"/>
  <c r="O4251" i="5"/>
  <c r="G4251" i="5"/>
  <c r="F4251" i="5"/>
  <c r="E4251" i="5"/>
  <c r="D4251" i="5"/>
  <c r="C4251" i="5"/>
  <c r="B4251" i="5"/>
  <c r="A4251" i="5"/>
  <c r="Q4250" i="5"/>
  <c r="O4250" i="5"/>
  <c r="M4250" i="5"/>
  <c r="R4250" i="5" s="1"/>
  <c r="L4250" i="5"/>
  <c r="K4250" i="5"/>
  <c r="J4250" i="5"/>
  <c r="I4250" i="5"/>
  <c r="G4250" i="5"/>
  <c r="H4250" i="5" s="1"/>
  <c r="F4250" i="5"/>
  <c r="E4250" i="5"/>
  <c r="D4250" i="5"/>
  <c r="P4250" i="5" s="1"/>
  <c r="C4250" i="5"/>
  <c r="B4250" i="5"/>
  <c r="A4250" i="5"/>
  <c r="N4250" i="5" s="1"/>
  <c r="O4249" i="5"/>
  <c r="M4249" i="5"/>
  <c r="L4249" i="5"/>
  <c r="K4249" i="5"/>
  <c r="J4249" i="5"/>
  <c r="I4249" i="5"/>
  <c r="G4249" i="5"/>
  <c r="H4249" i="5" s="1"/>
  <c r="Q4249" i="5" s="1"/>
  <c r="F4249" i="5"/>
  <c r="E4249" i="5"/>
  <c r="D4249" i="5"/>
  <c r="P4249" i="5" s="1"/>
  <c r="C4249" i="5"/>
  <c r="B4249" i="5"/>
  <c r="A4249" i="5"/>
  <c r="N4249" i="5" s="1"/>
  <c r="M4248" i="5"/>
  <c r="L4248" i="5"/>
  <c r="K4248" i="5"/>
  <c r="J4248" i="5"/>
  <c r="I4248" i="5"/>
  <c r="H4248" i="5"/>
  <c r="Q4248" i="5" s="1"/>
  <c r="G4248" i="5"/>
  <c r="F4248" i="5"/>
  <c r="O4248" i="5" s="1"/>
  <c r="E4248" i="5"/>
  <c r="D4248" i="5"/>
  <c r="P4248" i="5" s="1"/>
  <c r="C4248" i="5"/>
  <c r="B4248" i="5"/>
  <c r="A4248" i="5"/>
  <c r="I4247" i="5"/>
  <c r="G4247" i="5"/>
  <c r="M4247" i="5" s="1"/>
  <c r="F4247" i="5"/>
  <c r="O4247" i="5" s="1"/>
  <c r="E4247" i="5"/>
  <c r="D4247" i="5"/>
  <c r="P4247" i="5" s="1"/>
  <c r="C4247" i="5"/>
  <c r="B4247" i="5"/>
  <c r="A4247" i="5"/>
  <c r="Q4246" i="5"/>
  <c r="P4246" i="5"/>
  <c r="O4246" i="5"/>
  <c r="J4246" i="5"/>
  <c r="I4246" i="5"/>
  <c r="H4246" i="5"/>
  <c r="G4246" i="5"/>
  <c r="F4246" i="5"/>
  <c r="E4246" i="5"/>
  <c r="D4246" i="5"/>
  <c r="C4246" i="5"/>
  <c r="B4246" i="5"/>
  <c r="A4246" i="5"/>
  <c r="G4245" i="5"/>
  <c r="F4245" i="5"/>
  <c r="O4245" i="5" s="1"/>
  <c r="E4245" i="5"/>
  <c r="D4245" i="5"/>
  <c r="P4245" i="5" s="1"/>
  <c r="C4245" i="5"/>
  <c r="B4245" i="5"/>
  <c r="A4245" i="5"/>
  <c r="P4244" i="5"/>
  <c r="O4244" i="5"/>
  <c r="M4244" i="5"/>
  <c r="L4244" i="5"/>
  <c r="K4244" i="5"/>
  <c r="R4244" i="5" s="1"/>
  <c r="J4244" i="5"/>
  <c r="I4244" i="5"/>
  <c r="G4244" i="5"/>
  <c r="H4244" i="5" s="1"/>
  <c r="Q4244" i="5" s="1"/>
  <c r="F4244" i="5"/>
  <c r="E4244" i="5"/>
  <c r="D4244" i="5"/>
  <c r="C4244" i="5"/>
  <c r="B4244" i="5"/>
  <c r="A4244" i="5"/>
  <c r="N4244" i="5" s="1"/>
  <c r="P4243" i="5"/>
  <c r="O4243" i="5"/>
  <c r="M4243" i="5"/>
  <c r="L4243" i="5"/>
  <c r="K4243" i="5"/>
  <c r="J4243" i="5"/>
  <c r="I4243" i="5"/>
  <c r="R4243" i="5" s="1"/>
  <c r="G4243" i="5"/>
  <c r="H4243" i="5" s="1"/>
  <c r="Q4243" i="5" s="1"/>
  <c r="F4243" i="5"/>
  <c r="E4243" i="5"/>
  <c r="D4243" i="5"/>
  <c r="C4243" i="5"/>
  <c r="B4243" i="5"/>
  <c r="A4243" i="5"/>
  <c r="N4243" i="5" s="1"/>
  <c r="G4242" i="5"/>
  <c r="F4242" i="5"/>
  <c r="O4242" i="5" s="1"/>
  <c r="E4242" i="5"/>
  <c r="D4242" i="5"/>
  <c r="P4242" i="5" s="1"/>
  <c r="C4242" i="5"/>
  <c r="B4242" i="5"/>
  <c r="A4242" i="5"/>
  <c r="G4241" i="5"/>
  <c r="M4241" i="5" s="1"/>
  <c r="F4241" i="5"/>
  <c r="O4241" i="5" s="1"/>
  <c r="E4241" i="5"/>
  <c r="D4241" i="5"/>
  <c r="P4241" i="5" s="1"/>
  <c r="C4241" i="5"/>
  <c r="B4241" i="5"/>
  <c r="A4241" i="5"/>
  <c r="P4240" i="5"/>
  <c r="O4240" i="5"/>
  <c r="G4240" i="5"/>
  <c r="F4240" i="5"/>
  <c r="E4240" i="5"/>
  <c r="D4240" i="5"/>
  <c r="C4240" i="5"/>
  <c r="B4240" i="5"/>
  <c r="A4240" i="5"/>
  <c r="Q4239" i="5"/>
  <c r="P4239" i="5"/>
  <c r="O4239" i="5"/>
  <c r="M4239" i="5"/>
  <c r="H4239" i="5"/>
  <c r="G4239" i="5"/>
  <c r="F4239" i="5"/>
  <c r="E4239" i="5"/>
  <c r="D4239" i="5"/>
  <c r="C4239" i="5"/>
  <c r="B4239" i="5"/>
  <c r="A4239" i="5"/>
  <c r="R4238" i="5"/>
  <c r="Q4238" i="5"/>
  <c r="M4238" i="5"/>
  <c r="L4238" i="5"/>
  <c r="K4238" i="5"/>
  <c r="J4238" i="5"/>
  <c r="I4238" i="5"/>
  <c r="G4238" i="5"/>
  <c r="H4238" i="5" s="1"/>
  <c r="F4238" i="5"/>
  <c r="O4238" i="5" s="1"/>
  <c r="E4238" i="5"/>
  <c r="D4238" i="5"/>
  <c r="P4238" i="5" s="1"/>
  <c r="C4238" i="5"/>
  <c r="B4238" i="5"/>
  <c r="A4238" i="5"/>
  <c r="P4237" i="5"/>
  <c r="O4237" i="5"/>
  <c r="M4237" i="5"/>
  <c r="L4237" i="5"/>
  <c r="K4237" i="5"/>
  <c r="J4237" i="5"/>
  <c r="I4237" i="5"/>
  <c r="G4237" i="5"/>
  <c r="H4237" i="5" s="1"/>
  <c r="Q4237" i="5" s="1"/>
  <c r="F4237" i="5"/>
  <c r="E4237" i="5"/>
  <c r="D4237" i="5"/>
  <c r="C4237" i="5"/>
  <c r="B4237" i="5"/>
  <c r="A4237" i="5"/>
  <c r="G4236" i="5"/>
  <c r="M4236" i="5" s="1"/>
  <c r="F4236" i="5"/>
  <c r="O4236" i="5" s="1"/>
  <c r="E4236" i="5"/>
  <c r="D4236" i="5"/>
  <c r="P4236" i="5" s="1"/>
  <c r="C4236" i="5"/>
  <c r="B4236" i="5"/>
  <c r="A4236" i="5"/>
  <c r="Q4235" i="5"/>
  <c r="L4235" i="5"/>
  <c r="K4235" i="5"/>
  <c r="J4235" i="5"/>
  <c r="I4235" i="5"/>
  <c r="R4235" i="5" s="1"/>
  <c r="H4235" i="5"/>
  <c r="G4235" i="5"/>
  <c r="M4235" i="5" s="1"/>
  <c r="F4235" i="5"/>
  <c r="O4235" i="5" s="1"/>
  <c r="E4235" i="5"/>
  <c r="D4235" i="5"/>
  <c r="P4235" i="5" s="1"/>
  <c r="C4235" i="5"/>
  <c r="B4235" i="5"/>
  <c r="A4235" i="5"/>
  <c r="G4234" i="5"/>
  <c r="F4234" i="5"/>
  <c r="O4234" i="5" s="1"/>
  <c r="E4234" i="5"/>
  <c r="D4234" i="5"/>
  <c r="P4234" i="5" s="1"/>
  <c r="C4234" i="5"/>
  <c r="B4234" i="5"/>
  <c r="A4234" i="5"/>
  <c r="P4233" i="5"/>
  <c r="O4233" i="5"/>
  <c r="G4233" i="5"/>
  <c r="F4233" i="5"/>
  <c r="E4233" i="5"/>
  <c r="D4233" i="5"/>
  <c r="C4233" i="5"/>
  <c r="B4233" i="5"/>
  <c r="A4233" i="5"/>
  <c r="Q4232" i="5"/>
  <c r="O4232" i="5"/>
  <c r="M4232" i="5"/>
  <c r="R4232" i="5" s="1"/>
  <c r="L4232" i="5"/>
  <c r="K4232" i="5"/>
  <c r="J4232" i="5"/>
  <c r="I4232" i="5"/>
  <c r="G4232" i="5"/>
  <c r="H4232" i="5" s="1"/>
  <c r="F4232" i="5"/>
  <c r="E4232" i="5"/>
  <c r="D4232" i="5"/>
  <c r="P4232" i="5" s="1"/>
  <c r="C4232" i="5"/>
  <c r="B4232" i="5"/>
  <c r="A4232" i="5"/>
  <c r="N4232" i="5" s="1"/>
  <c r="O4231" i="5"/>
  <c r="M4231" i="5"/>
  <c r="L4231" i="5"/>
  <c r="K4231" i="5"/>
  <c r="J4231" i="5"/>
  <c r="I4231" i="5"/>
  <c r="G4231" i="5"/>
  <c r="H4231" i="5" s="1"/>
  <c r="Q4231" i="5" s="1"/>
  <c r="F4231" i="5"/>
  <c r="E4231" i="5"/>
  <c r="D4231" i="5"/>
  <c r="P4231" i="5" s="1"/>
  <c r="C4231" i="5"/>
  <c r="B4231" i="5"/>
  <c r="A4231" i="5"/>
  <c r="N4231" i="5" s="1"/>
  <c r="M4230" i="5"/>
  <c r="L4230" i="5"/>
  <c r="K4230" i="5"/>
  <c r="J4230" i="5"/>
  <c r="I4230" i="5"/>
  <c r="H4230" i="5"/>
  <c r="Q4230" i="5" s="1"/>
  <c r="G4230" i="5"/>
  <c r="F4230" i="5"/>
  <c r="O4230" i="5" s="1"/>
  <c r="E4230" i="5"/>
  <c r="D4230" i="5"/>
  <c r="P4230" i="5" s="1"/>
  <c r="C4230" i="5"/>
  <c r="B4230" i="5"/>
  <c r="A4230" i="5"/>
  <c r="I4229" i="5"/>
  <c r="G4229" i="5"/>
  <c r="M4229" i="5" s="1"/>
  <c r="F4229" i="5"/>
  <c r="O4229" i="5" s="1"/>
  <c r="E4229" i="5"/>
  <c r="D4229" i="5"/>
  <c r="P4229" i="5" s="1"/>
  <c r="C4229" i="5"/>
  <c r="B4229" i="5"/>
  <c r="A4229" i="5"/>
  <c r="Q4228" i="5"/>
  <c r="P4228" i="5"/>
  <c r="O4228" i="5"/>
  <c r="J4228" i="5"/>
  <c r="I4228" i="5"/>
  <c r="H4228" i="5"/>
  <c r="G4228" i="5"/>
  <c r="F4228" i="5"/>
  <c r="E4228" i="5"/>
  <c r="D4228" i="5"/>
  <c r="C4228" i="5"/>
  <c r="B4228" i="5"/>
  <c r="A4228" i="5"/>
  <c r="G4227" i="5"/>
  <c r="F4227" i="5"/>
  <c r="O4227" i="5" s="1"/>
  <c r="E4227" i="5"/>
  <c r="D4227" i="5"/>
  <c r="P4227" i="5" s="1"/>
  <c r="C4227" i="5"/>
  <c r="B4227" i="5"/>
  <c r="A4227" i="5"/>
  <c r="P4226" i="5"/>
  <c r="O4226" i="5"/>
  <c r="M4226" i="5"/>
  <c r="L4226" i="5"/>
  <c r="K4226" i="5"/>
  <c r="R4226" i="5" s="1"/>
  <c r="J4226" i="5"/>
  <c r="I4226" i="5"/>
  <c r="G4226" i="5"/>
  <c r="H4226" i="5" s="1"/>
  <c r="Q4226" i="5" s="1"/>
  <c r="F4226" i="5"/>
  <c r="E4226" i="5"/>
  <c r="D4226" i="5"/>
  <c r="C4226" i="5"/>
  <c r="B4226" i="5"/>
  <c r="A4226" i="5"/>
  <c r="N4226" i="5" s="1"/>
  <c r="P4225" i="5"/>
  <c r="O4225" i="5"/>
  <c r="M4225" i="5"/>
  <c r="L4225" i="5"/>
  <c r="K4225" i="5"/>
  <c r="J4225" i="5"/>
  <c r="I4225" i="5"/>
  <c r="R4225" i="5" s="1"/>
  <c r="G4225" i="5"/>
  <c r="H4225" i="5" s="1"/>
  <c r="Q4225" i="5" s="1"/>
  <c r="F4225" i="5"/>
  <c r="E4225" i="5"/>
  <c r="D4225" i="5"/>
  <c r="C4225" i="5"/>
  <c r="B4225" i="5"/>
  <c r="A4225" i="5"/>
  <c r="N4225" i="5" s="1"/>
  <c r="G4224" i="5"/>
  <c r="F4224" i="5"/>
  <c r="O4224" i="5" s="1"/>
  <c r="E4224" i="5"/>
  <c r="D4224" i="5"/>
  <c r="P4224" i="5" s="1"/>
  <c r="C4224" i="5"/>
  <c r="B4224" i="5"/>
  <c r="A4224" i="5"/>
  <c r="G4223" i="5"/>
  <c r="M4223" i="5" s="1"/>
  <c r="F4223" i="5"/>
  <c r="O4223" i="5" s="1"/>
  <c r="E4223" i="5"/>
  <c r="D4223" i="5"/>
  <c r="P4223" i="5" s="1"/>
  <c r="C4223" i="5"/>
  <c r="B4223" i="5"/>
  <c r="A4223" i="5"/>
  <c r="P4222" i="5"/>
  <c r="O4222" i="5"/>
  <c r="G4222" i="5"/>
  <c r="F4222" i="5"/>
  <c r="E4222" i="5"/>
  <c r="D4222" i="5"/>
  <c r="C4222" i="5"/>
  <c r="B4222" i="5"/>
  <c r="A4222" i="5"/>
  <c r="Q4221" i="5"/>
  <c r="P4221" i="5"/>
  <c r="O4221" i="5"/>
  <c r="M4221" i="5"/>
  <c r="H4221" i="5"/>
  <c r="G4221" i="5"/>
  <c r="F4221" i="5"/>
  <c r="E4221" i="5"/>
  <c r="D4221" i="5"/>
  <c r="C4221" i="5"/>
  <c r="B4221" i="5"/>
  <c r="A4221" i="5"/>
  <c r="R4220" i="5"/>
  <c r="Q4220" i="5"/>
  <c r="M4220" i="5"/>
  <c r="L4220" i="5"/>
  <c r="K4220" i="5"/>
  <c r="J4220" i="5"/>
  <c r="I4220" i="5"/>
  <c r="G4220" i="5"/>
  <c r="H4220" i="5" s="1"/>
  <c r="F4220" i="5"/>
  <c r="O4220" i="5" s="1"/>
  <c r="E4220" i="5"/>
  <c r="D4220" i="5"/>
  <c r="P4220" i="5" s="1"/>
  <c r="C4220" i="5"/>
  <c r="B4220" i="5"/>
  <c r="A4220" i="5"/>
  <c r="N4220" i="5" s="1"/>
  <c r="P4219" i="5"/>
  <c r="O4219" i="5"/>
  <c r="M4219" i="5"/>
  <c r="L4219" i="5"/>
  <c r="K4219" i="5"/>
  <c r="J4219" i="5"/>
  <c r="I4219" i="5"/>
  <c r="G4219" i="5"/>
  <c r="H4219" i="5" s="1"/>
  <c r="Q4219" i="5" s="1"/>
  <c r="F4219" i="5"/>
  <c r="E4219" i="5"/>
  <c r="D4219" i="5"/>
  <c r="C4219" i="5"/>
  <c r="B4219" i="5"/>
  <c r="A4219" i="5"/>
  <c r="N4219" i="5" s="1"/>
  <c r="G4218" i="5"/>
  <c r="M4218" i="5" s="1"/>
  <c r="F4218" i="5"/>
  <c r="O4218" i="5" s="1"/>
  <c r="E4218" i="5"/>
  <c r="D4218" i="5"/>
  <c r="P4218" i="5" s="1"/>
  <c r="C4218" i="5"/>
  <c r="B4218" i="5"/>
  <c r="A4218" i="5"/>
  <c r="Q4217" i="5"/>
  <c r="L4217" i="5"/>
  <c r="K4217" i="5"/>
  <c r="J4217" i="5"/>
  <c r="I4217" i="5"/>
  <c r="R4217" i="5" s="1"/>
  <c r="H4217" i="5"/>
  <c r="G4217" i="5"/>
  <c r="M4217" i="5" s="1"/>
  <c r="F4217" i="5"/>
  <c r="O4217" i="5" s="1"/>
  <c r="E4217" i="5"/>
  <c r="D4217" i="5"/>
  <c r="P4217" i="5" s="1"/>
  <c r="C4217" i="5"/>
  <c r="B4217" i="5"/>
  <c r="A4217" i="5"/>
  <c r="G4216" i="5"/>
  <c r="F4216" i="5"/>
  <c r="O4216" i="5" s="1"/>
  <c r="E4216" i="5"/>
  <c r="D4216" i="5"/>
  <c r="P4216" i="5" s="1"/>
  <c r="C4216" i="5"/>
  <c r="B4216" i="5"/>
  <c r="A4216" i="5"/>
  <c r="P4215" i="5"/>
  <c r="O4215" i="5"/>
  <c r="M4215" i="5"/>
  <c r="H4215" i="5"/>
  <c r="Q4215" i="5" s="1"/>
  <c r="G4215" i="5"/>
  <c r="F4215" i="5"/>
  <c r="E4215" i="5"/>
  <c r="D4215" i="5"/>
  <c r="C4215" i="5"/>
  <c r="B4215" i="5"/>
  <c r="A4215" i="5"/>
  <c r="Q4214" i="5"/>
  <c r="O4214" i="5"/>
  <c r="M4214" i="5"/>
  <c r="R4214" i="5" s="1"/>
  <c r="L4214" i="5"/>
  <c r="K4214" i="5"/>
  <c r="J4214" i="5"/>
  <c r="I4214" i="5"/>
  <c r="G4214" i="5"/>
  <c r="H4214" i="5" s="1"/>
  <c r="F4214" i="5"/>
  <c r="E4214" i="5"/>
  <c r="D4214" i="5"/>
  <c r="P4214" i="5" s="1"/>
  <c r="C4214" i="5"/>
  <c r="B4214" i="5"/>
  <c r="A4214" i="5"/>
  <c r="V4213" i="5"/>
  <c r="O4213" i="5"/>
  <c r="M4213" i="5"/>
  <c r="L4213" i="5"/>
  <c r="K4213" i="5"/>
  <c r="J4213" i="5"/>
  <c r="I4213" i="5"/>
  <c r="G4213" i="5"/>
  <c r="H4213" i="5" s="1"/>
  <c r="Q4213" i="5" s="1"/>
  <c r="F4213" i="5"/>
  <c r="E4213" i="5"/>
  <c r="D4213" i="5"/>
  <c r="P4213" i="5" s="1"/>
  <c r="C4213" i="5"/>
  <c r="B4213" i="5"/>
  <c r="A4213" i="5"/>
  <c r="N4213" i="5" s="1"/>
  <c r="M4212" i="5"/>
  <c r="L4212" i="5"/>
  <c r="K4212" i="5"/>
  <c r="J4212" i="5"/>
  <c r="I4212" i="5"/>
  <c r="H4212" i="5"/>
  <c r="Q4212" i="5" s="1"/>
  <c r="G4212" i="5"/>
  <c r="F4212" i="5"/>
  <c r="O4212" i="5" s="1"/>
  <c r="E4212" i="5"/>
  <c r="D4212" i="5"/>
  <c r="P4212" i="5" s="1"/>
  <c r="C4212" i="5"/>
  <c r="B4212" i="5"/>
  <c r="A4212" i="5"/>
  <c r="N4212" i="5" s="1"/>
  <c r="G4211" i="5"/>
  <c r="F4211" i="5"/>
  <c r="O4211" i="5" s="1"/>
  <c r="E4211" i="5"/>
  <c r="D4211" i="5"/>
  <c r="P4211" i="5" s="1"/>
  <c r="C4211" i="5"/>
  <c r="B4211" i="5"/>
  <c r="A4211" i="5"/>
  <c r="Q4210" i="5"/>
  <c r="P4210" i="5"/>
  <c r="O4210" i="5"/>
  <c r="J4210" i="5"/>
  <c r="I4210" i="5"/>
  <c r="H4210" i="5"/>
  <c r="G4210" i="5"/>
  <c r="F4210" i="5"/>
  <c r="E4210" i="5"/>
  <c r="D4210" i="5"/>
  <c r="C4210" i="5"/>
  <c r="B4210" i="5"/>
  <c r="A4210" i="5"/>
  <c r="G4209" i="5"/>
  <c r="F4209" i="5"/>
  <c r="O4209" i="5" s="1"/>
  <c r="E4209" i="5"/>
  <c r="D4209" i="5"/>
  <c r="P4209" i="5" s="1"/>
  <c r="C4209" i="5"/>
  <c r="B4209" i="5"/>
  <c r="A4209" i="5"/>
  <c r="P4208" i="5"/>
  <c r="O4208" i="5"/>
  <c r="M4208" i="5"/>
  <c r="L4208" i="5"/>
  <c r="K4208" i="5"/>
  <c r="J4208" i="5"/>
  <c r="I4208" i="5"/>
  <c r="G4208" i="5"/>
  <c r="H4208" i="5" s="1"/>
  <c r="Q4208" i="5" s="1"/>
  <c r="F4208" i="5"/>
  <c r="E4208" i="5"/>
  <c r="D4208" i="5"/>
  <c r="C4208" i="5"/>
  <c r="B4208" i="5"/>
  <c r="A4208" i="5"/>
  <c r="P4207" i="5"/>
  <c r="O4207" i="5"/>
  <c r="M4207" i="5"/>
  <c r="L4207" i="5"/>
  <c r="K4207" i="5"/>
  <c r="J4207" i="5"/>
  <c r="I4207" i="5"/>
  <c r="R4207" i="5" s="1"/>
  <c r="G4207" i="5"/>
  <c r="H4207" i="5" s="1"/>
  <c r="Q4207" i="5" s="1"/>
  <c r="F4207" i="5"/>
  <c r="E4207" i="5"/>
  <c r="D4207" i="5"/>
  <c r="C4207" i="5"/>
  <c r="B4207" i="5"/>
  <c r="A4207" i="5"/>
  <c r="N4207" i="5" s="1"/>
  <c r="G4206" i="5"/>
  <c r="F4206" i="5"/>
  <c r="O4206" i="5" s="1"/>
  <c r="E4206" i="5"/>
  <c r="D4206" i="5"/>
  <c r="P4206" i="5" s="1"/>
  <c r="C4206" i="5"/>
  <c r="B4206" i="5"/>
  <c r="A4206" i="5"/>
  <c r="G4205" i="5"/>
  <c r="M4205" i="5" s="1"/>
  <c r="F4205" i="5"/>
  <c r="O4205" i="5" s="1"/>
  <c r="E4205" i="5"/>
  <c r="D4205" i="5"/>
  <c r="P4205" i="5" s="1"/>
  <c r="C4205" i="5"/>
  <c r="B4205" i="5"/>
  <c r="A4205" i="5"/>
  <c r="P4204" i="5"/>
  <c r="O4204" i="5"/>
  <c r="G4204" i="5"/>
  <c r="F4204" i="5"/>
  <c r="E4204" i="5"/>
  <c r="D4204" i="5"/>
  <c r="C4204" i="5"/>
  <c r="B4204" i="5"/>
  <c r="A4204" i="5"/>
  <c r="Q4203" i="5"/>
  <c r="P4203" i="5"/>
  <c r="O4203" i="5"/>
  <c r="M4203" i="5"/>
  <c r="H4203" i="5"/>
  <c r="G4203" i="5"/>
  <c r="F4203" i="5"/>
  <c r="E4203" i="5"/>
  <c r="D4203" i="5"/>
  <c r="C4203" i="5"/>
  <c r="B4203" i="5"/>
  <c r="A4203" i="5"/>
  <c r="R4202" i="5"/>
  <c r="Q4202" i="5"/>
  <c r="M4202" i="5"/>
  <c r="L4202" i="5"/>
  <c r="K4202" i="5"/>
  <c r="J4202" i="5"/>
  <c r="I4202" i="5"/>
  <c r="G4202" i="5"/>
  <c r="H4202" i="5" s="1"/>
  <c r="F4202" i="5"/>
  <c r="O4202" i="5" s="1"/>
  <c r="E4202" i="5"/>
  <c r="D4202" i="5"/>
  <c r="P4202" i="5" s="1"/>
  <c r="C4202" i="5"/>
  <c r="B4202" i="5"/>
  <c r="A4202" i="5"/>
  <c r="P4201" i="5"/>
  <c r="O4201" i="5"/>
  <c r="M4201" i="5"/>
  <c r="L4201" i="5"/>
  <c r="K4201" i="5"/>
  <c r="J4201" i="5"/>
  <c r="G4201" i="5"/>
  <c r="H4201" i="5" s="1"/>
  <c r="Q4201" i="5" s="1"/>
  <c r="F4201" i="5"/>
  <c r="E4201" i="5"/>
  <c r="D4201" i="5"/>
  <c r="C4201" i="5"/>
  <c r="B4201" i="5"/>
  <c r="A4201" i="5"/>
  <c r="I4200" i="5"/>
  <c r="G4200" i="5"/>
  <c r="F4200" i="5"/>
  <c r="O4200" i="5" s="1"/>
  <c r="E4200" i="5"/>
  <c r="D4200" i="5"/>
  <c r="P4200" i="5" s="1"/>
  <c r="C4200" i="5"/>
  <c r="B4200" i="5"/>
  <c r="A4200" i="5"/>
  <c r="O4199" i="5"/>
  <c r="L4199" i="5"/>
  <c r="G4199" i="5"/>
  <c r="M4199" i="5" s="1"/>
  <c r="F4199" i="5"/>
  <c r="E4199" i="5"/>
  <c r="D4199" i="5"/>
  <c r="P4199" i="5" s="1"/>
  <c r="C4199" i="5"/>
  <c r="B4199" i="5"/>
  <c r="A4199" i="5"/>
  <c r="P4198" i="5"/>
  <c r="O4198" i="5"/>
  <c r="M4198" i="5"/>
  <c r="I4198" i="5"/>
  <c r="G4198" i="5"/>
  <c r="F4198" i="5"/>
  <c r="E4198" i="5"/>
  <c r="D4198" i="5"/>
  <c r="C4198" i="5"/>
  <c r="B4198" i="5"/>
  <c r="A4198" i="5"/>
  <c r="P4197" i="5"/>
  <c r="G4197" i="5"/>
  <c r="F4197" i="5"/>
  <c r="O4197" i="5" s="1"/>
  <c r="E4197" i="5"/>
  <c r="D4197" i="5"/>
  <c r="C4197" i="5"/>
  <c r="B4197" i="5"/>
  <c r="A4197" i="5"/>
  <c r="P4196" i="5"/>
  <c r="M4196" i="5"/>
  <c r="L4196" i="5"/>
  <c r="K4196" i="5"/>
  <c r="J4196" i="5"/>
  <c r="I4196" i="5"/>
  <c r="G4196" i="5"/>
  <c r="H4196" i="5" s="1"/>
  <c r="Q4196" i="5" s="1"/>
  <c r="F4196" i="5"/>
  <c r="O4196" i="5" s="1"/>
  <c r="E4196" i="5"/>
  <c r="D4196" i="5"/>
  <c r="C4196" i="5"/>
  <c r="B4196" i="5"/>
  <c r="A4196" i="5"/>
  <c r="O4195" i="5"/>
  <c r="M4195" i="5"/>
  <c r="G4195" i="5"/>
  <c r="H4195" i="5" s="1"/>
  <c r="Q4195" i="5" s="1"/>
  <c r="F4195" i="5"/>
  <c r="E4195" i="5"/>
  <c r="D4195" i="5"/>
  <c r="P4195" i="5" s="1"/>
  <c r="C4195" i="5"/>
  <c r="B4195" i="5"/>
  <c r="A4195" i="5"/>
  <c r="G4194" i="5"/>
  <c r="J4194" i="5" s="1"/>
  <c r="F4194" i="5"/>
  <c r="O4194" i="5" s="1"/>
  <c r="E4194" i="5"/>
  <c r="D4194" i="5"/>
  <c r="P4194" i="5" s="1"/>
  <c r="C4194" i="5"/>
  <c r="B4194" i="5"/>
  <c r="A4194" i="5"/>
  <c r="G4193" i="5"/>
  <c r="F4193" i="5"/>
  <c r="O4193" i="5" s="1"/>
  <c r="E4193" i="5"/>
  <c r="D4193" i="5"/>
  <c r="P4193" i="5" s="1"/>
  <c r="C4193" i="5"/>
  <c r="B4193" i="5"/>
  <c r="A4193" i="5"/>
  <c r="Q4192" i="5"/>
  <c r="P4192" i="5"/>
  <c r="O4192" i="5"/>
  <c r="M4192" i="5"/>
  <c r="J4192" i="5"/>
  <c r="I4192" i="5"/>
  <c r="H4192" i="5"/>
  <c r="G4192" i="5"/>
  <c r="F4192" i="5"/>
  <c r="E4192" i="5"/>
  <c r="D4192" i="5"/>
  <c r="C4192" i="5"/>
  <c r="B4192" i="5"/>
  <c r="A4192" i="5"/>
  <c r="G4191" i="5"/>
  <c r="F4191" i="5"/>
  <c r="O4191" i="5" s="1"/>
  <c r="E4191" i="5"/>
  <c r="D4191" i="5"/>
  <c r="P4191" i="5" s="1"/>
  <c r="C4191" i="5"/>
  <c r="B4191" i="5"/>
  <c r="A4191" i="5"/>
  <c r="P4190" i="5"/>
  <c r="O4190" i="5"/>
  <c r="M4190" i="5"/>
  <c r="L4190" i="5"/>
  <c r="K4190" i="5"/>
  <c r="J4190" i="5"/>
  <c r="I4190" i="5"/>
  <c r="R4190" i="5" s="1"/>
  <c r="G4190" i="5"/>
  <c r="H4190" i="5" s="1"/>
  <c r="Q4190" i="5" s="1"/>
  <c r="F4190" i="5"/>
  <c r="E4190" i="5"/>
  <c r="D4190" i="5"/>
  <c r="C4190" i="5"/>
  <c r="B4190" i="5"/>
  <c r="A4190" i="5"/>
  <c r="P4189" i="5"/>
  <c r="O4189" i="5"/>
  <c r="I4189" i="5"/>
  <c r="G4189" i="5"/>
  <c r="F4189" i="5"/>
  <c r="E4189" i="5"/>
  <c r="D4189" i="5"/>
  <c r="C4189" i="5"/>
  <c r="B4189" i="5"/>
  <c r="A4189" i="5"/>
  <c r="Q4188" i="5"/>
  <c r="M4188" i="5"/>
  <c r="L4188" i="5"/>
  <c r="K4188" i="5"/>
  <c r="J4188" i="5"/>
  <c r="I4188" i="5"/>
  <c r="H4188" i="5"/>
  <c r="G4188" i="5"/>
  <c r="F4188" i="5"/>
  <c r="O4188" i="5" s="1"/>
  <c r="E4188" i="5"/>
  <c r="D4188" i="5"/>
  <c r="P4188" i="5" s="1"/>
  <c r="C4188" i="5"/>
  <c r="B4188" i="5"/>
  <c r="A4188" i="5"/>
  <c r="K4187" i="5"/>
  <c r="J4187" i="5"/>
  <c r="I4187" i="5"/>
  <c r="H4187" i="5"/>
  <c r="Q4187" i="5" s="1"/>
  <c r="G4187" i="5"/>
  <c r="M4187" i="5" s="1"/>
  <c r="F4187" i="5"/>
  <c r="O4187" i="5" s="1"/>
  <c r="E4187" i="5"/>
  <c r="D4187" i="5"/>
  <c r="P4187" i="5" s="1"/>
  <c r="C4187" i="5"/>
  <c r="B4187" i="5"/>
  <c r="A4187" i="5"/>
  <c r="Q4186" i="5"/>
  <c r="P4186" i="5"/>
  <c r="O4186" i="5"/>
  <c r="M4186" i="5"/>
  <c r="J4186" i="5"/>
  <c r="I4186" i="5"/>
  <c r="H4186" i="5"/>
  <c r="G4186" i="5"/>
  <c r="F4186" i="5"/>
  <c r="E4186" i="5"/>
  <c r="D4186" i="5"/>
  <c r="C4186" i="5"/>
  <c r="B4186" i="5"/>
  <c r="A4186" i="5"/>
  <c r="M4185" i="5"/>
  <c r="K4185" i="5"/>
  <c r="H4185" i="5"/>
  <c r="Q4185" i="5" s="1"/>
  <c r="G4185" i="5"/>
  <c r="F4185" i="5"/>
  <c r="O4185" i="5" s="1"/>
  <c r="E4185" i="5"/>
  <c r="D4185" i="5"/>
  <c r="C4185" i="5"/>
  <c r="B4185" i="5"/>
  <c r="A4185" i="5"/>
  <c r="Q4184" i="5"/>
  <c r="P4184" i="5"/>
  <c r="O4184" i="5"/>
  <c r="M4184" i="5"/>
  <c r="L4184" i="5"/>
  <c r="K4184" i="5"/>
  <c r="J4184" i="5"/>
  <c r="I4184" i="5"/>
  <c r="G4184" i="5"/>
  <c r="H4184" i="5" s="1"/>
  <c r="F4184" i="5"/>
  <c r="E4184" i="5"/>
  <c r="D4184" i="5"/>
  <c r="C4184" i="5"/>
  <c r="B4184" i="5"/>
  <c r="A4184" i="5"/>
  <c r="O4183" i="5"/>
  <c r="L4183" i="5"/>
  <c r="K4183" i="5"/>
  <c r="J4183" i="5"/>
  <c r="I4183" i="5"/>
  <c r="G4183" i="5"/>
  <c r="H4183" i="5" s="1"/>
  <c r="Q4183" i="5" s="1"/>
  <c r="F4183" i="5"/>
  <c r="E4183" i="5"/>
  <c r="D4183" i="5"/>
  <c r="P4183" i="5" s="1"/>
  <c r="C4183" i="5"/>
  <c r="B4183" i="5"/>
  <c r="A4183" i="5"/>
  <c r="Q4182" i="5"/>
  <c r="M4182" i="5"/>
  <c r="L4182" i="5"/>
  <c r="K4182" i="5"/>
  <c r="J4182" i="5"/>
  <c r="I4182" i="5"/>
  <c r="H4182" i="5"/>
  <c r="G4182" i="5"/>
  <c r="F4182" i="5"/>
  <c r="O4182" i="5" s="1"/>
  <c r="E4182" i="5"/>
  <c r="D4182" i="5"/>
  <c r="P4182" i="5" s="1"/>
  <c r="C4182" i="5"/>
  <c r="B4182" i="5"/>
  <c r="A4182" i="5"/>
  <c r="G4181" i="5"/>
  <c r="F4181" i="5"/>
  <c r="O4181" i="5" s="1"/>
  <c r="E4181" i="5"/>
  <c r="D4181" i="5"/>
  <c r="P4181" i="5" s="1"/>
  <c r="C4181" i="5"/>
  <c r="B4181" i="5"/>
  <c r="A4181" i="5"/>
  <c r="P4180" i="5"/>
  <c r="G4180" i="5"/>
  <c r="F4180" i="5"/>
  <c r="O4180" i="5" s="1"/>
  <c r="E4180" i="5"/>
  <c r="D4180" i="5"/>
  <c r="C4180" i="5"/>
  <c r="B4180" i="5"/>
  <c r="A4180" i="5"/>
  <c r="P4179" i="5"/>
  <c r="H4179" i="5"/>
  <c r="Q4179" i="5" s="1"/>
  <c r="G4179" i="5"/>
  <c r="F4179" i="5"/>
  <c r="E4179" i="5"/>
  <c r="D4179" i="5"/>
  <c r="C4179" i="5"/>
  <c r="B4179" i="5"/>
  <c r="A4179" i="5"/>
  <c r="Q4178" i="5"/>
  <c r="O4178" i="5"/>
  <c r="M4178" i="5"/>
  <c r="R4178" i="5" s="1"/>
  <c r="L4178" i="5"/>
  <c r="K4178" i="5"/>
  <c r="J4178" i="5"/>
  <c r="I4178" i="5"/>
  <c r="G4178" i="5"/>
  <c r="H4178" i="5" s="1"/>
  <c r="F4178" i="5"/>
  <c r="E4178" i="5"/>
  <c r="D4178" i="5"/>
  <c r="P4178" i="5" s="1"/>
  <c r="C4178" i="5"/>
  <c r="B4178" i="5"/>
  <c r="A4178" i="5"/>
  <c r="N4178" i="5" s="1"/>
  <c r="P4177" i="5"/>
  <c r="O4177" i="5"/>
  <c r="G4177" i="5"/>
  <c r="F4177" i="5"/>
  <c r="E4177" i="5"/>
  <c r="D4177" i="5"/>
  <c r="C4177" i="5"/>
  <c r="B4177" i="5"/>
  <c r="A4177" i="5"/>
  <c r="G4176" i="5"/>
  <c r="F4176" i="5"/>
  <c r="O4176" i="5" s="1"/>
  <c r="E4176" i="5"/>
  <c r="D4176" i="5"/>
  <c r="P4176" i="5" s="1"/>
  <c r="C4176" i="5"/>
  <c r="B4176" i="5"/>
  <c r="A4176" i="5"/>
  <c r="O4175" i="5"/>
  <c r="L4175" i="5"/>
  <c r="K4175" i="5"/>
  <c r="J4175" i="5"/>
  <c r="I4175" i="5"/>
  <c r="R4175" i="5" s="1"/>
  <c r="H4175" i="5"/>
  <c r="Q4175" i="5" s="1"/>
  <c r="G4175" i="5"/>
  <c r="M4175" i="5" s="1"/>
  <c r="F4175" i="5"/>
  <c r="E4175" i="5"/>
  <c r="D4175" i="5"/>
  <c r="P4175" i="5" s="1"/>
  <c r="C4175" i="5"/>
  <c r="B4175" i="5"/>
  <c r="A4175" i="5"/>
  <c r="G4174" i="5"/>
  <c r="F4174" i="5"/>
  <c r="O4174" i="5" s="1"/>
  <c r="E4174" i="5"/>
  <c r="D4174" i="5"/>
  <c r="P4174" i="5" s="1"/>
  <c r="C4174" i="5"/>
  <c r="B4174" i="5"/>
  <c r="A4174" i="5"/>
  <c r="P4173" i="5"/>
  <c r="O4173" i="5"/>
  <c r="M4173" i="5"/>
  <c r="K4173" i="5"/>
  <c r="H4173" i="5"/>
  <c r="Q4173" i="5" s="1"/>
  <c r="G4173" i="5"/>
  <c r="F4173" i="5"/>
  <c r="E4173" i="5"/>
  <c r="D4173" i="5"/>
  <c r="C4173" i="5"/>
  <c r="B4173" i="5"/>
  <c r="A4173" i="5"/>
  <c r="Q4172" i="5"/>
  <c r="P4172" i="5"/>
  <c r="O4172" i="5"/>
  <c r="M4172" i="5"/>
  <c r="L4172" i="5"/>
  <c r="K4172" i="5"/>
  <c r="J4172" i="5"/>
  <c r="I4172" i="5"/>
  <c r="R4172" i="5" s="1"/>
  <c r="G4172" i="5"/>
  <c r="H4172" i="5" s="1"/>
  <c r="F4172" i="5"/>
  <c r="E4172" i="5"/>
  <c r="D4172" i="5"/>
  <c r="C4172" i="5"/>
  <c r="B4172" i="5"/>
  <c r="A4172" i="5"/>
  <c r="P4171" i="5"/>
  <c r="O4171" i="5"/>
  <c r="M4171" i="5"/>
  <c r="L4171" i="5"/>
  <c r="K4171" i="5"/>
  <c r="J4171" i="5"/>
  <c r="I4171" i="5"/>
  <c r="G4171" i="5"/>
  <c r="H4171" i="5" s="1"/>
  <c r="Q4171" i="5" s="1"/>
  <c r="F4171" i="5"/>
  <c r="E4171" i="5"/>
  <c r="D4171" i="5"/>
  <c r="C4171" i="5"/>
  <c r="B4171" i="5"/>
  <c r="A4171" i="5"/>
  <c r="N4171" i="5" s="1"/>
  <c r="G4170" i="5"/>
  <c r="F4170" i="5"/>
  <c r="O4170" i="5" s="1"/>
  <c r="E4170" i="5"/>
  <c r="D4170" i="5"/>
  <c r="P4170" i="5" s="1"/>
  <c r="C4170" i="5"/>
  <c r="B4170" i="5"/>
  <c r="A4170" i="5"/>
  <c r="O4169" i="5"/>
  <c r="L4169" i="5"/>
  <c r="K4169" i="5"/>
  <c r="J4169" i="5"/>
  <c r="R4169" i="5" s="1"/>
  <c r="I4169" i="5"/>
  <c r="G4169" i="5"/>
  <c r="M4169" i="5" s="1"/>
  <c r="F4169" i="5"/>
  <c r="E4169" i="5"/>
  <c r="D4169" i="5"/>
  <c r="P4169" i="5" s="1"/>
  <c r="C4169" i="5"/>
  <c r="B4169" i="5"/>
  <c r="A4169" i="5"/>
  <c r="M4168" i="5"/>
  <c r="I4168" i="5"/>
  <c r="G4168" i="5"/>
  <c r="F4168" i="5"/>
  <c r="O4168" i="5" s="1"/>
  <c r="E4168" i="5"/>
  <c r="D4168" i="5"/>
  <c r="P4168" i="5" s="1"/>
  <c r="C4168" i="5"/>
  <c r="B4168" i="5"/>
  <c r="A4168" i="5"/>
  <c r="O4167" i="5"/>
  <c r="M4167" i="5"/>
  <c r="K4167" i="5"/>
  <c r="G4167" i="5"/>
  <c r="F4167" i="5"/>
  <c r="E4167" i="5"/>
  <c r="D4167" i="5"/>
  <c r="P4167" i="5" s="1"/>
  <c r="C4167" i="5"/>
  <c r="B4167" i="5"/>
  <c r="A4167" i="5"/>
  <c r="M4166" i="5"/>
  <c r="L4166" i="5"/>
  <c r="K4166" i="5"/>
  <c r="R4166" i="5" s="1"/>
  <c r="J4166" i="5"/>
  <c r="I4166" i="5"/>
  <c r="G4166" i="5"/>
  <c r="H4166" i="5" s="1"/>
  <c r="Q4166" i="5" s="1"/>
  <c r="F4166" i="5"/>
  <c r="O4166" i="5" s="1"/>
  <c r="E4166" i="5"/>
  <c r="D4166" i="5"/>
  <c r="P4166" i="5" s="1"/>
  <c r="C4166" i="5"/>
  <c r="B4166" i="5"/>
  <c r="A4166" i="5"/>
  <c r="O4165" i="5"/>
  <c r="G4165" i="5"/>
  <c r="F4165" i="5"/>
  <c r="E4165" i="5"/>
  <c r="D4165" i="5"/>
  <c r="P4165" i="5" s="1"/>
  <c r="C4165" i="5"/>
  <c r="B4165" i="5"/>
  <c r="A4165" i="5"/>
  <c r="Q4164" i="5"/>
  <c r="M4164" i="5"/>
  <c r="L4164" i="5"/>
  <c r="K4164" i="5"/>
  <c r="J4164" i="5"/>
  <c r="I4164" i="5"/>
  <c r="R4164" i="5" s="1"/>
  <c r="H4164" i="5"/>
  <c r="G4164" i="5"/>
  <c r="F4164" i="5"/>
  <c r="O4164" i="5" s="1"/>
  <c r="E4164" i="5"/>
  <c r="D4164" i="5"/>
  <c r="P4164" i="5" s="1"/>
  <c r="C4164" i="5"/>
  <c r="B4164" i="5"/>
  <c r="N4164" i="5" s="1"/>
  <c r="A4164" i="5"/>
  <c r="J4163" i="5"/>
  <c r="I4163" i="5"/>
  <c r="G4163" i="5"/>
  <c r="F4163" i="5"/>
  <c r="O4163" i="5" s="1"/>
  <c r="E4163" i="5"/>
  <c r="D4163" i="5"/>
  <c r="P4163" i="5" s="1"/>
  <c r="C4163" i="5"/>
  <c r="B4163" i="5"/>
  <c r="A4163" i="5"/>
  <c r="P4162" i="5"/>
  <c r="G4162" i="5"/>
  <c r="F4162" i="5"/>
  <c r="O4162" i="5" s="1"/>
  <c r="E4162" i="5"/>
  <c r="D4162" i="5"/>
  <c r="C4162" i="5"/>
  <c r="B4162" i="5"/>
  <c r="A4162" i="5"/>
  <c r="P4161" i="5"/>
  <c r="O4161" i="5"/>
  <c r="M4161" i="5"/>
  <c r="H4161" i="5"/>
  <c r="Q4161" i="5" s="1"/>
  <c r="G4161" i="5"/>
  <c r="F4161" i="5"/>
  <c r="E4161" i="5"/>
  <c r="D4161" i="5"/>
  <c r="C4161" i="5"/>
  <c r="B4161" i="5"/>
  <c r="A4161" i="5"/>
  <c r="Q4160" i="5"/>
  <c r="O4160" i="5"/>
  <c r="M4160" i="5"/>
  <c r="L4160" i="5"/>
  <c r="K4160" i="5"/>
  <c r="J4160" i="5"/>
  <c r="I4160" i="5"/>
  <c r="R4160" i="5" s="1"/>
  <c r="G4160" i="5"/>
  <c r="H4160" i="5" s="1"/>
  <c r="F4160" i="5"/>
  <c r="E4160" i="5"/>
  <c r="D4160" i="5"/>
  <c r="P4160" i="5" s="1"/>
  <c r="C4160" i="5"/>
  <c r="B4160" i="5"/>
  <c r="A4160" i="5"/>
  <c r="N4160" i="5" s="1"/>
  <c r="O4159" i="5"/>
  <c r="M4159" i="5"/>
  <c r="L4159" i="5"/>
  <c r="K4159" i="5"/>
  <c r="J4159" i="5"/>
  <c r="I4159" i="5"/>
  <c r="G4159" i="5"/>
  <c r="H4159" i="5" s="1"/>
  <c r="Q4159" i="5" s="1"/>
  <c r="F4159" i="5"/>
  <c r="E4159" i="5"/>
  <c r="D4159" i="5"/>
  <c r="P4159" i="5" s="1"/>
  <c r="C4159" i="5"/>
  <c r="B4159" i="5"/>
  <c r="N4159" i="5" s="1"/>
  <c r="A4159" i="5"/>
  <c r="J4158" i="5"/>
  <c r="H4158" i="5"/>
  <c r="Q4158" i="5" s="1"/>
  <c r="G4158" i="5"/>
  <c r="F4158" i="5"/>
  <c r="O4158" i="5" s="1"/>
  <c r="E4158" i="5"/>
  <c r="D4158" i="5"/>
  <c r="P4158" i="5" s="1"/>
  <c r="C4158" i="5"/>
  <c r="B4158" i="5"/>
  <c r="A4158" i="5"/>
  <c r="P4157" i="5"/>
  <c r="H4157" i="5"/>
  <c r="Q4157" i="5" s="1"/>
  <c r="G4157" i="5"/>
  <c r="F4157" i="5"/>
  <c r="O4157" i="5" s="1"/>
  <c r="E4157" i="5"/>
  <c r="D4157" i="5"/>
  <c r="C4157" i="5"/>
  <c r="B4157" i="5"/>
  <c r="A4157" i="5"/>
  <c r="P4156" i="5"/>
  <c r="O4156" i="5"/>
  <c r="M4156" i="5"/>
  <c r="J4156" i="5"/>
  <c r="I4156" i="5"/>
  <c r="G4156" i="5"/>
  <c r="F4156" i="5"/>
  <c r="E4156" i="5"/>
  <c r="D4156" i="5"/>
  <c r="C4156" i="5"/>
  <c r="B4156" i="5"/>
  <c r="A4156" i="5"/>
  <c r="M4155" i="5"/>
  <c r="L4155" i="5"/>
  <c r="K4155" i="5"/>
  <c r="H4155" i="5"/>
  <c r="Q4155" i="5" s="1"/>
  <c r="G4155" i="5"/>
  <c r="F4155" i="5"/>
  <c r="O4155" i="5" s="1"/>
  <c r="E4155" i="5"/>
  <c r="D4155" i="5"/>
  <c r="P4155" i="5" s="1"/>
  <c r="C4155" i="5"/>
  <c r="B4155" i="5"/>
  <c r="A4155" i="5"/>
  <c r="R4154" i="5"/>
  <c r="Q4154" i="5"/>
  <c r="P4154" i="5"/>
  <c r="M4154" i="5"/>
  <c r="L4154" i="5"/>
  <c r="K4154" i="5"/>
  <c r="J4154" i="5"/>
  <c r="I4154" i="5"/>
  <c r="G4154" i="5"/>
  <c r="H4154" i="5" s="1"/>
  <c r="F4154" i="5"/>
  <c r="O4154" i="5" s="1"/>
  <c r="E4154" i="5"/>
  <c r="D4154" i="5"/>
  <c r="C4154" i="5"/>
  <c r="B4154" i="5"/>
  <c r="A4154" i="5"/>
  <c r="O4153" i="5"/>
  <c r="L4153" i="5"/>
  <c r="K4153" i="5"/>
  <c r="H4153" i="5"/>
  <c r="Q4153" i="5" s="1"/>
  <c r="G4153" i="5"/>
  <c r="J4153" i="5" s="1"/>
  <c r="F4153" i="5"/>
  <c r="E4153" i="5"/>
  <c r="D4153" i="5"/>
  <c r="P4153" i="5" s="1"/>
  <c r="C4153" i="5"/>
  <c r="B4153" i="5"/>
  <c r="A4153" i="5"/>
  <c r="G4152" i="5"/>
  <c r="F4152" i="5"/>
  <c r="O4152" i="5" s="1"/>
  <c r="E4152" i="5"/>
  <c r="D4152" i="5"/>
  <c r="P4152" i="5" s="1"/>
  <c r="C4152" i="5"/>
  <c r="B4152" i="5"/>
  <c r="A4152" i="5"/>
  <c r="Q4151" i="5"/>
  <c r="O4151" i="5"/>
  <c r="L4151" i="5"/>
  <c r="K4151" i="5"/>
  <c r="J4151" i="5"/>
  <c r="I4151" i="5"/>
  <c r="H4151" i="5"/>
  <c r="G4151" i="5"/>
  <c r="M4151" i="5" s="1"/>
  <c r="F4151" i="5"/>
  <c r="E4151" i="5"/>
  <c r="D4151" i="5"/>
  <c r="P4151" i="5" s="1"/>
  <c r="C4151" i="5"/>
  <c r="B4151" i="5"/>
  <c r="A4151" i="5"/>
  <c r="P4150" i="5"/>
  <c r="O4150" i="5"/>
  <c r="G4150" i="5"/>
  <c r="F4150" i="5"/>
  <c r="E4150" i="5"/>
  <c r="D4150" i="5"/>
  <c r="C4150" i="5"/>
  <c r="B4150" i="5"/>
  <c r="A4150" i="5"/>
  <c r="P4149" i="5"/>
  <c r="O4149" i="5"/>
  <c r="G4149" i="5"/>
  <c r="F4149" i="5"/>
  <c r="E4149" i="5"/>
  <c r="D4149" i="5"/>
  <c r="C4149" i="5"/>
  <c r="B4149" i="5"/>
  <c r="A4149" i="5"/>
  <c r="P4148" i="5"/>
  <c r="O4148" i="5"/>
  <c r="M4148" i="5"/>
  <c r="L4148" i="5"/>
  <c r="K4148" i="5"/>
  <c r="J4148" i="5"/>
  <c r="I4148" i="5"/>
  <c r="R4148" i="5" s="1"/>
  <c r="G4148" i="5"/>
  <c r="H4148" i="5" s="1"/>
  <c r="Q4148" i="5" s="1"/>
  <c r="F4148" i="5"/>
  <c r="E4148" i="5"/>
  <c r="D4148" i="5"/>
  <c r="C4148" i="5"/>
  <c r="B4148" i="5"/>
  <c r="A4148" i="5"/>
  <c r="N4148" i="5" s="1"/>
  <c r="P4147" i="5"/>
  <c r="O4147" i="5"/>
  <c r="K4147" i="5"/>
  <c r="J4147" i="5"/>
  <c r="I4147" i="5"/>
  <c r="H4147" i="5"/>
  <c r="Q4147" i="5" s="1"/>
  <c r="G4147" i="5"/>
  <c r="M4147" i="5" s="1"/>
  <c r="F4147" i="5"/>
  <c r="E4147" i="5"/>
  <c r="D4147" i="5"/>
  <c r="C4147" i="5"/>
  <c r="B4147" i="5"/>
  <c r="A4147" i="5"/>
  <c r="M4146" i="5"/>
  <c r="L4146" i="5"/>
  <c r="G4146" i="5"/>
  <c r="K4146" i="5" s="1"/>
  <c r="F4146" i="5"/>
  <c r="O4146" i="5" s="1"/>
  <c r="E4146" i="5"/>
  <c r="D4146" i="5"/>
  <c r="P4146" i="5" s="1"/>
  <c r="C4146" i="5"/>
  <c r="B4146" i="5"/>
  <c r="A4146" i="5"/>
  <c r="P4145" i="5"/>
  <c r="O4145" i="5"/>
  <c r="L4145" i="5"/>
  <c r="K4145" i="5"/>
  <c r="J4145" i="5"/>
  <c r="I4145" i="5"/>
  <c r="H4145" i="5"/>
  <c r="Q4145" i="5" s="1"/>
  <c r="G4145" i="5"/>
  <c r="M4145" i="5" s="1"/>
  <c r="F4145" i="5"/>
  <c r="E4145" i="5"/>
  <c r="D4145" i="5"/>
  <c r="C4145" i="5"/>
  <c r="B4145" i="5"/>
  <c r="A4145" i="5"/>
  <c r="N4145" i="5" s="1"/>
  <c r="M4144" i="5"/>
  <c r="J4144" i="5"/>
  <c r="I4144" i="5"/>
  <c r="H4144" i="5"/>
  <c r="Q4144" i="5" s="1"/>
  <c r="G4144" i="5"/>
  <c r="F4144" i="5"/>
  <c r="O4144" i="5" s="1"/>
  <c r="E4144" i="5"/>
  <c r="D4144" i="5"/>
  <c r="P4144" i="5" s="1"/>
  <c r="C4144" i="5"/>
  <c r="B4144" i="5"/>
  <c r="A4144" i="5"/>
  <c r="P4143" i="5"/>
  <c r="O4143" i="5"/>
  <c r="M4143" i="5"/>
  <c r="L4143" i="5"/>
  <c r="K4143" i="5"/>
  <c r="G4143" i="5"/>
  <c r="F4143" i="5"/>
  <c r="E4143" i="5"/>
  <c r="D4143" i="5"/>
  <c r="C4143" i="5"/>
  <c r="B4143" i="5"/>
  <c r="A4143" i="5"/>
  <c r="M4142" i="5"/>
  <c r="L4142" i="5"/>
  <c r="K4142" i="5"/>
  <c r="J4142" i="5"/>
  <c r="I4142" i="5"/>
  <c r="G4142" i="5"/>
  <c r="H4142" i="5" s="1"/>
  <c r="Q4142" i="5" s="1"/>
  <c r="F4142" i="5"/>
  <c r="O4142" i="5" s="1"/>
  <c r="E4142" i="5"/>
  <c r="D4142" i="5"/>
  <c r="P4142" i="5" s="1"/>
  <c r="C4142" i="5"/>
  <c r="B4142" i="5"/>
  <c r="A4142" i="5"/>
  <c r="O4141" i="5"/>
  <c r="M4141" i="5"/>
  <c r="G4141" i="5"/>
  <c r="F4141" i="5"/>
  <c r="E4141" i="5"/>
  <c r="D4141" i="5"/>
  <c r="P4141" i="5" s="1"/>
  <c r="C4141" i="5"/>
  <c r="B4141" i="5"/>
  <c r="A4141" i="5"/>
  <c r="Q4140" i="5"/>
  <c r="M4140" i="5"/>
  <c r="L4140" i="5"/>
  <c r="K4140" i="5"/>
  <c r="J4140" i="5"/>
  <c r="I4140" i="5"/>
  <c r="R4140" i="5" s="1"/>
  <c r="H4140" i="5"/>
  <c r="G4140" i="5"/>
  <c r="F4140" i="5"/>
  <c r="O4140" i="5" s="1"/>
  <c r="E4140" i="5"/>
  <c r="D4140" i="5"/>
  <c r="P4140" i="5" s="1"/>
  <c r="C4140" i="5"/>
  <c r="B4140" i="5"/>
  <c r="N4140" i="5" s="1"/>
  <c r="A4140" i="5"/>
  <c r="J4139" i="5"/>
  <c r="I4139" i="5"/>
  <c r="G4139" i="5"/>
  <c r="F4139" i="5"/>
  <c r="O4139" i="5" s="1"/>
  <c r="E4139" i="5"/>
  <c r="D4139" i="5"/>
  <c r="P4139" i="5" s="1"/>
  <c r="C4139" i="5"/>
  <c r="B4139" i="5"/>
  <c r="A4139" i="5"/>
  <c r="P4138" i="5"/>
  <c r="G4138" i="5"/>
  <c r="F4138" i="5"/>
  <c r="O4138" i="5" s="1"/>
  <c r="E4138" i="5"/>
  <c r="D4138" i="5"/>
  <c r="C4138" i="5"/>
  <c r="B4138" i="5"/>
  <c r="A4138" i="5"/>
  <c r="P4137" i="5"/>
  <c r="O4137" i="5"/>
  <c r="M4137" i="5"/>
  <c r="H4137" i="5"/>
  <c r="Q4137" i="5" s="1"/>
  <c r="G4137" i="5"/>
  <c r="F4137" i="5"/>
  <c r="E4137" i="5"/>
  <c r="D4137" i="5"/>
  <c r="C4137" i="5"/>
  <c r="B4137" i="5"/>
  <c r="A4137" i="5"/>
  <c r="Q4136" i="5"/>
  <c r="O4136" i="5"/>
  <c r="M4136" i="5"/>
  <c r="L4136" i="5"/>
  <c r="K4136" i="5"/>
  <c r="J4136" i="5"/>
  <c r="I4136" i="5"/>
  <c r="R4136" i="5" s="1"/>
  <c r="G4136" i="5"/>
  <c r="H4136" i="5" s="1"/>
  <c r="F4136" i="5"/>
  <c r="E4136" i="5"/>
  <c r="D4136" i="5"/>
  <c r="P4136" i="5" s="1"/>
  <c r="C4136" i="5"/>
  <c r="B4136" i="5"/>
  <c r="A4136" i="5"/>
  <c r="N4136" i="5" s="1"/>
  <c r="O4135" i="5"/>
  <c r="M4135" i="5"/>
  <c r="L4135" i="5"/>
  <c r="K4135" i="5"/>
  <c r="J4135" i="5"/>
  <c r="I4135" i="5"/>
  <c r="G4135" i="5"/>
  <c r="H4135" i="5" s="1"/>
  <c r="Q4135" i="5" s="1"/>
  <c r="F4135" i="5"/>
  <c r="E4135" i="5"/>
  <c r="D4135" i="5"/>
  <c r="P4135" i="5" s="1"/>
  <c r="C4135" i="5"/>
  <c r="B4135" i="5"/>
  <c r="N4135" i="5" s="1"/>
  <c r="A4135" i="5"/>
  <c r="J4134" i="5"/>
  <c r="H4134" i="5"/>
  <c r="Q4134" i="5" s="1"/>
  <c r="G4134" i="5"/>
  <c r="F4134" i="5"/>
  <c r="O4134" i="5" s="1"/>
  <c r="E4134" i="5"/>
  <c r="D4134" i="5"/>
  <c r="P4134" i="5" s="1"/>
  <c r="C4134" i="5"/>
  <c r="B4134" i="5"/>
  <c r="A4134" i="5"/>
  <c r="P4133" i="5"/>
  <c r="H4133" i="5"/>
  <c r="Q4133" i="5" s="1"/>
  <c r="G4133" i="5"/>
  <c r="F4133" i="5"/>
  <c r="O4133" i="5" s="1"/>
  <c r="E4133" i="5"/>
  <c r="D4133" i="5"/>
  <c r="C4133" i="5"/>
  <c r="B4133" i="5"/>
  <c r="A4133" i="5"/>
  <c r="P4132" i="5"/>
  <c r="O4132" i="5"/>
  <c r="M4132" i="5"/>
  <c r="J4132" i="5"/>
  <c r="I4132" i="5"/>
  <c r="G4132" i="5"/>
  <c r="F4132" i="5"/>
  <c r="E4132" i="5"/>
  <c r="D4132" i="5"/>
  <c r="C4132" i="5"/>
  <c r="B4132" i="5"/>
  <c r="A4132" i="5"/>
  <c r="M4131" i="5"/>
  <c r="L4131" i="5"/>
  <c r="K4131" i="5"/>
  <c r="H4131" i="5"/>
  <c r="Q4131" i="5" s="1"/>
  <c r="G4131" i="5"/>
  <c r="F4131" i="5"/>
  <c r="O4131" i="5" s="1"/>
  <c r="E4131" i="5"/>
  <c r="D4131" i="5"/>
  <c r="P4131" i="5" s="1"/>
  <c r="C4131" i="5"/>
  <c r="B4131" i="5"/>
  <c r="A4131" i="5"/>
  <c r="R4130" i="5"/>
  <c r="Q4130" i="5"/>
  <c r="P4130" i="5"/>
  <c r="M4130" i="5"/>
  <c r="L4130" i="5"/>
  <c r="K4130" i="5"/>
  <c r="J4130" i="5"/>
  <c r="I4130" i="5"/>
  <c r="G4130" i="5"/>
  <c r="H4130" i="5" s="1"/>
  <c r="F4130" i="5"/>
  <c r="O4130" i="5" s="1"/>
  <c r="E4130" i="5"/>
  <c r="D4130" i="5"/>
  <c r="C4130" i="5"/>
  <c r="B4130" i="5"/>
  <c r="A4130" i="5"/>
  <c r="O4129" i="5"/>
  <c r="L4129" i="5"/>
  <c r="K4129" i="5"/>
  <c r="H4129" i="5"/>
  <c r="Q4129" i="5" s="1"/>
  <c r="G4129" i="5"/>
  <c r="J4129" i="5" s="1"/>
  <c r="F4129" i="5"/>
  <c r="E4129" i="5"/>
  <c r="D4129" i="5"/>
  <c r="P4129" i="5" s="1"/>
  <c r="C4129" i="5"/>
  <c r="B4129" i="5"/>
  <c r="A4129" i="5"/>
  <c r="G4128" i="5"/>
  <c r="F4128" i="5"/>
  <c r="O4128" i="5" s="1"/>
  <c r="E4128" i="5"/>
  <c r="D4128" i="5"/>
  <c r="P4128" i="5" s="1"/>
  <c r="C4128" i="5"/>
  <c r="B4128" i="5"/>
  <c r="A4128" i="5"/>
  <c r="O4127" i="5"/>
  <c r="M4127" i="5"/>
  <c r="G4127" i="5"/>
  <c r="F4127" i="5"/>
  <c r="E4127" i="5"/>
  <c r="D4127" i="5"/>
  <c r="P4127" i="5" s="1"/>
  <c r="C4127" i="5"/>
  <c r="B4127" i="5"/>
  <c r="A4127" i="5"/>
  <c r="Q4126" i="5"/>
  <c r="P4126" i="5"/>
  <c r="O4126" i="5"/>
  <c r="M4126" i="5"/>
  <c r="L4126" i="5"/>
  <c r="K4126" i="5"/>
  <c r="J4126" i="5"/>
  <c r="I4126" i="5"/>
  <c r="H4126" i="5"/>
  <c r="G4126" i="5"/>
  <c r="F4126" i="5"/>
  <c r="E4126" i="5"/>
  <c r="D4126" i="5"/>
  <c r="C4126" i="5"/>
  <c r="B4126" i="5"/>
  <c r="A4126" i="5"/>
  <c r="N4126" i="5" s="1"/>
  <c r="O4125" i="5"/>
  <c r="M4125" i="5"/>
  <c r="L4125" i="5"/>
  <c r="K4125" i="5"/>
  <c r="J4125" i="5"/>
  <c r="I4125" i="5"/>
  <c r="H4125" i="5"/>
  <c r="Q4125" i="5" s="1"/>
  <c r="G4125" i="5"/>
  <c r="F4125" i="5"/>
  <c r="E4125" i="5"/>
  <c r="D4125" i="5"/>
  <c r="P4125" i="5" s="1"/>
  <c r="C4125" i="5"/>
  <c r="B4125" i="5"/>
  <c r="N4125" i="5" s="1"/>
  <c r="A4125" i="5"/>
  <c r="M4124" i="5"/>
  <c r="L4124" i="5"/>
  <c r="K4124" i="5"/>
  <c r="I4124" i="5"/>
  <c r="R4124" i="5" s="1"/>
  <c r="H4124" i="5"/>
  <c r="Q4124" i="5" s="1"/>
  <c r="G4124" i="5"/>
  <c r="J4124" i="5" s="1"/>
  <c r="F4124" i="5"/>
  <c r="O4124" i="5" s="1"/>
  <c r="E4124" i="5"/>
  <c r="D4124" i="5"/>
  <c r="P4124" i="5" s="1"/>
  <c r="C4124" i="5"/>
  <c r="B4124" i="5"/>
  <c r="A4124" i="5"/>
  <c r="I4123" i="5"/>
  <c r="G4123" i="5"/>
  <c r="F4123" i="5"/>
  <c r="O4123" i="5" s="1"/>
  <c r="E4123" i="5"/>
  <c r="D4123" i="5"/>
  <c r="P4123" i="5" s="1"/>
  <c r="C4123" i="5"/>
  <c r="B4123" i="5"/>
  <c r="A4123" i="5"/>
  <c r="O4122" i="5"/>
  <c r="G4122" i="5"/>
  <c r="F4122" i="5"/>
  <c r="E4122" i="5"/>
  <c r="D4122" i="5"/>
  <c r="P4122" i="5" s="1"/>
  <c r="C4122" i="5"/>
  <c r="B4122" i="5"/>
  <c r="A4122" i="5"/>
  <c r="M4121" i="5"/>
  <c r="G4121" i="5"/>
  <c r="F4121" i="5"/>
  <c r="O4121" i="5" s="1"/>
  <c r="E4121" i="5"/>
  <c r="D4121" i="5"/>
  <c r="P4121" i="5" s="1"/>
  <c r="C4121" i="5"/>
  <c r="B4121" i="5"/>
  <c r="A4121" i="5"/>
  <c r="Q4120" i="5"/>
  <c r="O4120" i="5"/>
  <c r="M4120" i="5"/>
  <c r="L4120" i="5"/>
  <c r="K4120" i="5"/>
  <c r="J4120" i="5"/>
  <c r="I4120" i="5"/>
  <c r="H4120" i="5"/>
  <c r="G4120" i="5"/>
  <c r="F4120" i="5"/>
  <c r="E4120" i="5"/>
  <c r="D4120" i="5"/>
  <c r="P4120" i="5" s="1"/>
  <c r="C4120" i="5"/>
  <c r="B4120" i="5"/>
  <c r="A4120" i="5"/>
  <c r="O4119" i="5"/>
  <c r="M4119" i="5"/>
  <c r="L4119" i="5"/>
  <c r="K4119" i="5"/>
  <c r="J4119" i="5"/>
  <c r="I4119" i="5"/>
  <c r="H4119" i="5"/>
  <c r="Q4119" i="5" s="1"/>
  <c r="G4119" i="5"/>
  <c r="F4119" i="5"/>
  <c r="E4119" i="5"/>
  <c r="D4119" i="5"/>
  <c r="P4119" i="5" s="1"/>
  <c r="C4119" i="5"/>
  <c r="B4119" i="5"/>
  <c r="A4119" i="5"/>
  <c r="N4119" i="5" s="1"/>
  <c r="I4118" i="5"/>
  <c r="H4118" i="5"/>
  <c r="Q4118" i="5" s="1"/>
  <c r="G4118" i="5"/>
  <c r="J4118" i="5" s="1"/>
  <c r="F4118" i="5"/>
  <c r="O4118" i="5" s="1"/>
  <c r="E4118" i="5"/>
  <c r="D4118" i="5"/>
  <c r="P4118" i="5" s="1"/>
  <c r="C4118" i="5"/>
  <c r="B4118" i="5"/>
  <c r="A4118" i="5"/>
  <c r="G4117" i="5"/>
  <c r="F4117" i="5"/>
  <c r="O4117" i="5" s="1"/>
  <c r="E4117" i="5"/>
  <c r="D4117" i="5"/>
  <c r="P4117" i="5" s="1"/>
  <c r="C4117" i="5"/>
  <c r="B4117" i="5"/>
  <c r="A4117" i="5"/>
  <c r="P4116" i="5"/>
  <c r="O4116" i="5"/>
  <c r="I4116" i="5"/>
  <c r="G4116" i="5"/>
  <c r="F4116" i="5"/>
  <c r="E4116" i="5"/>
  <c r="D4116" i="5"/>
  <c r="C4116" i="5"/>
  <c r="B4116" i="5"/>
  <c r="A4116" i="5"/>
  <c r="O4115" i="5"/>
  <c r="G4115" i="5"/>
  <c r="F4115" i="5"/>
  <c r="E4115" i="5"/>
  <c r="D4115" i="5"/>
  <c r="P4115" i="5" s="1"/>
  <c r="C4115" i="5"/>
  <c r="B4115" i="5"/>
  <c r="A4115" i="5"/>
  <c r="Q4114" i="5"/>
  <c r="P4114" i="5"/>
  <c r="O4114" i="5"/>
  <c r="M4114" i="5"/>
  <c r="L4114" i="5"/>
  <c r="K4114" i="5"/>
  <c r="R4114" i="5" s="1"/>
  <c r="J4114" i="5"/>
  <c r="I4114" i="5"/>
  <c r="H4114" i="5"/>
  <c r="G4114" i="5"/>
  <c r="F4114" i="5"/>
  <c r="E4114" i="5"/>
  <c r="D4114" i="5"/>
  <c r="C4114" i="5"/>
  <c r="B4114" i="5"/>
  <c r="A4114" i="5"/>
  <c r="O4113" i="5"/>
  <c r="M4113" i="5"/>
  <c r="L4113" i="5"/>
  <c r="K4113" i="5"/>
  <c r="J4113" i="5"/>
  <c r="I4113" i="5"/>
  <c r="R4113" i="5" s="1"/>
  <c r="H4113" i="5"/>
  <c r="Q4113" i="5" s="1"/>
  <c r="G4113" i="5"/>
  <c r="F4113" i="5"/>
  <c r="E4113" i="5"/>
  <c r="D4113" i="5"/>
  <c r="P4113" i="5" s="1"/>
  <c r="C4113" i="5"/>
  <c r="B4113" i="5"/>
  <c r="A4113" i="5"/>
  <c r="N4113" i="5" s="1"/>
  <c r="M4112" i="5"/>
  <c r="G4112" i="5"/>
  <c r="J4112" i="5" s="1"/>
  <c r="F4112" i="5"/>
  <c r="O4112" i="5" s="1"/>
  <c r="E4112" i="5"/>
  <c r="D4112" i="5"/>
  <c r="P4112" i="5" s="1"/>
  <c r="C4112" i="5"/>
  <c r="B4112" i="5"/>
  <c r="A4112" i="5"/>
  <c r="G4111" i="5"/>
  <c r="F4111" i="5"/>
  <c r="O4111" i="5" s="1"/>
  <c r="E4111" i="5"/>
  <c r="D4111" i="5"/>
  <c r="P4111" i="5" s="1"/>
  <c r="C4111" i="5"/>
  <c r="B4111" i="5"/>
  <c r="A4111" i="5"/>
  <c r="P4110" i="5"/>
  <c r="O4110" i="5"/>
  <c r="J4110" i="5"/>
  <c r="I4110" i="5"/>
  <c r="G4110" i="5"/>
  <c r="F4110" i="5"/>
  <c r="E4110" i="5"/>
  <c r="D4110" i="5"/>
  <c r="C4110" i="5"/>
  <c r="B4110" i="5"/>
  <c r="A4110" i="5"/>
  <c r="G4109" i="5"/>
  <c r="F4109" i="5"/>
  <c r="O4109" i="5" s="1"/>
  <c r="E4109" i="5"/>
  <c r="D4109" i="5"/>
  <c r="P4109" i="5" s="1"/>
  <c r="C4109" i="5"/>
  <c r="B4109" i="5"/>
  <c r="A4109" i="5"/>
  <c r="Q4108" i="5"/>
  <c r="O4108" i="5"/>
  <c r="M4108" i="5"/>
  <c r="L4108" i="5"/>
  <c r="K4108" i="5"/>
  <c r="R4108" i="5" s="1"/>
  <c r="J4108" i="5"/>
  <c r="I4108" i="5"/>
  <c r="H4108" i="5"/>
  <c r="G4108" i="5"/>
  <c r="F4108" i="5"/>
  <c r="E4108" i="5"/>
  <c r="D4108" i="5"/>
  <c r="P4108" i="5" s="1"/>
  <c r="C4108" i="5"/>
  <c r="B4108" i="5"/>
  <c r="A4108" i="5"/>
  <c r="N4108" i="5" s="1"/>
  <c r="O4107" i="5"/>
  <c r="M4107" i="5"/>
  <c r="L4107" i="5"/>
  <c r="K4107" i="5"/>
  <c r="J4107" i="5"/>
  <c r="I4107" i="5"/>
  <c r="H4107" i="5"/>
  <c r="Q4107" i="5" s="1"/>
  <c r="G4107" i="5"/>
  <c r="F4107" i="5"/>
  <c r="E4107" i="5"/>
  <c r="D4107" i="5"/>
  <c r="P4107" i="5" s="1"/>
  <c r="C4107" i="5"/>
  <c r="B4107" i="5"/>
  <c r="N4107" i="5" s="1"/>
  <c r="A4107" i="5"/>
  <c r="H4106" i="5"/>
  <c r="Q4106" i="5" s="1"/>
  <c r="G4106" i="5"/>
  <c r="F4106" i="5"/>
  <c r="O4106" i="5" s="1"/>
  <c r="E4106" i="5"/>
  <c r="D4106" i="5"/>
  <c r="P4106" i="5" s="1"/>
  <c r="C4106" i="5"/>
  <c r="B4106" i="5"/>
  <c r="A4106" i="5"/>
  <c r="G4105" i="5"/>
  <c r="M4105" i="5" s="1"/>
  <c r="F4105" i="5"/>
  <c r="O4105" i="5" s="1"/>
  <c r="E4105" i="5"/>
  <c r="D4105" i="5"/>
  <c r="P4105" i="5" s="1"/>
  <c r="C4105" i="5"/>
  <c r="B4105" i="5"/>
  <c r="A4105" i="5"/>
  <c r="P4104" i="5"/>
  <c r="O4104" i="5"/>
  <c r="H4104" i="5"/>
  <c r="Q4104" i="5" s="1"/>
  <c r="G4104" i="5"/>
  <c r="F4104" i="5"/>
  <c r="E4104" i="5"/>
  <c r="D4104" i="5"/>
  <c r="C4104" i="5"/>
  <c r="B4104" i="5"/>
  <c r="A4104" i="5"/>
  <c r="Q4103" i="5"/>
  <c r="P4103" i="5"/>
  <c r="O4103" i="5"/>
  <c r="H4103" i="5"/>
  <c r="G4103" i="5"/>
  <c r="F4103" i="5"/>
  <c r="E4103" i="5"/>
  <c r="D4103" i="5"/>
  <c r="C4103" i="5"/>
  <c r="B4103" i="5"/>
  <c r="A4103" i="5"/>
  <c r="R4102" i="5"/>
  <c r="Q4102" i="5"/>
  <c r="M4102" i="5"/>
  <c r="L4102" i="5"/>
  <c r="K4102" i="5"/>
  <c r="J4102" i="5"/>
  <c r="I4102" i="5"/>
  <c r="H4102" i="5"/>
  <c r="G4102" i="5"/>
  <c r="F4102" i="5"/>
  <c r="O4102" i="5" s="1"/>
  <c r="E4102" i="5"/>
  <c r="D4102" i="5"/>
  <c r="P4102" i="5" s="1"/>
  <c r="C4102" i="5"/>
  <c r="B4102" i="5"/>
  <c r="A4102" i="5"/>
  <c r="O4101" i="5"/>
  <c r="M4101" i="5"/>
  <c r="L4101" i="5"/>
  <c r="K4101" i="5"/>
  <c r="J4101" i="5"/>
  <c r="I4101" i="5"/>
  <c r="H4101" i="5"/>
  <c r="Q4101" i="5" s="1"/>
  <c r="G4101" i="5"/>
  <c r="F4101" i="5"/>
  <c r="E4101" i="5"/>
  <c r="D4101" i="5"/>
  <c r="P4101" i="5" s="1"/>
  <c r="C4101" i="5"/>
  <c r="B4101" i="5"/>
  <c r="A4101" i="5"/>
  <c r="K4100" i="5"/>
  <c r="J4100" i="5"/>
  <c r="H4100" i="5"/>
  <c r="Q4100" i="5" s="1"/>
  <c r="G4100" i="5"/>
  <c r="M4100" i="5" s="1"/>
  <c r="F4100" i="5"/>
  <c r="O4100" i="5" s="1"/>
  <c r="E4100" i="5"/>
  <c r="D4100" i="5"/>
  <c r="P4100" i="5" s="1"/>
  <c r="C4100" i="5"/>
  <c r="B4100" i="5"/>
  <c r="A4100" i="5"/>
  <c r="Q4099" i="5"/>
  <c r="L4099" i="5"/>
  <c r="K4099" i="5"/>
  <c r="H4099" i="5"/>
  <c r="G4099" i="5"/>
  <c r="M4099" i="5" s="1"/>
  <c r="F4099" i="5"/>
  <c r="O4099" i="5" s="1"/>
  <c r="E4099" i="5"/>
  <c r="D4099" i="5"/>
  <c r="P4099" i="5" s="1"/>
  <c r="C4099" i="5"/>
  <c r="B4099" i="5"/>
  <c r="A4099" i="5"/>
  <c r="P4098" i="5"/>
  <c r="J4098" i="5"/>
  <c r="H4098" i="5"/>
  <c r="Q4098" i="5" s="1"/>
  <c r="G4098" i="5"/>
  <c r="F4098" i="5"/>
  <c r="O4098" i="5" s="1"/>
  <c r="E4098" i="5"/>
  <c r="D4098" i="5"/>
  <c r="C4098" i="5"/>
  <c r="B4098" i="5"/>
  <c r="A4098" i="5"/>
  <c r="P4097" i="5"/>
  <c r="O4097" i="5"/>
  <c r="M4097" i="5"/>
  <c r="G4097" i="5"/>
  <c r="F4097" i="5"/>
  <c r="E4097" i="5"/>
  <c r="D4097" i="5"/>
  <c r="C4097" i="5"/>
  <c r="B4097" i="5"/>
  <c r="A4097" i="5"/>
  <c r="R4096" i="5"/>
  <c r="Q4096" i="5"/>
  <c r="P4096" i="5"/>
  <c r="O4096" i="5"/>
  <c r="M4096" i="5"/>
  <c r="L4096" i="5"/>
  <c r="K4096" i="5"/>
  <c r="J4096" i="5"/>
  <c r="I4096" i="5"/>
  <c r="H4096" i="5"/>
  <c r="G4096" i="5"/>
  <c r="F4096" i="5"/>
  <c r="E4096" i="5"/>
  <c r="D4096" i="5"/>
  <c r="C4096" i="5"/>
  <c r="B4096" i="5"/>
  <c r="A4096" i="5"/>
  <c r="O4095" i="5"/>
  <c r="M4095" i="5"/>
  <c r="L4095" i="5"/>
  <c r="K4095" i="5"/>
  <c r="J4095" i="5"/>
  <c r="I4095" i="5"/>
  <c r="H4095" i="5"/>
  <c r="Q4095" i="5" s="1"/>
  <c r="G4095" i="5"/>
  <c r="F4095" i="5"/>
  <c r="E4095" i="5"/>
  <c r="D4095" i="5"/>
  <c r="P4095" i="5" s="1"/>
  <c r="C4095" i="5"/>
  <c r="B4095" i="5"/>
  <c r="A4095" i="5"/>
  <c r="I4094" i="5"/>
  <c r="H4094" i="5"/>
  <c r="Q4094" i="5" s="1"/>
  <c r="G4094" i="5"/>
  <c r="M4094" i="5" s="1"/>
  <c r="F4094" i="5"/>
  <c r="O4094" i="5" s="1"/>
  <c r="E4094" i="5"/>
  <c r="D4094" i="5"/>
  <c r="P4094" i="5" s="1"/>
  <c r="C4094" i="5"/>
  <c r="B4094" i="5"/>
  <c r="A4094" i="5"/>
  <c r="L4093" i="5"/>
  <c r="K4093" i="5"/>
  <c r="J4093" i="5"/>
  <c r="I4093" i="5"/>
  <c r="R4093" i="5" s="1"/>
  <c r="G4093" i="5"/>
  <c r="M4093" i="5" s="1"/>
  <c r="F4093" i="5"/>
  <c r="O4093" i="5" s="1"/>
  <c r="E4093" i="5"/>
  <c r="D4093" i="5"/>
  <c r="P4093" i="5" s="1"/>
  <c r="C4093" i="5"/>
  <c r="B4093" i="5"/>
  <c r="A4093" i="5"/>
  <c r="I4092" i="5"/>
  <c r="H4092" i="5"/>
  <c r="Q4092" i="5" s="1"/>
  <c r="G4092" i="5"/>
  <c r="F4092" i="5"/>
  <c r="O4092" i="5" s="1"/>
  <c r="E4092" i="5"/>
  <c r="D4092" i="5"/>
  <c r="P4092" i="5" s="1"/>
  <c r="C4092" i="5"/>
  <c r="B4092" i="5"/>
  <c r="A4092" i="5"/>
  <c r="P4091" i="5"/>
  <c r="O4091" i="5"/>
  <c r="G4091" i="5"/>
  <c r="F4091" i="5"/>
  <c r="E4091" i="5"/>
  <c r="D4091" i="5"/>
  <c r="C4091" i="5"/>
  <c r="B4091" i="5"/>
  <c r="A4091" i="5"/>
  <c r="Q4090" i="5"/>
  <c r="M4090" i="5"/>
  <c r="R4090" i="5" s="1"/>
  <c r="L4090" i="5"/>
  <c r="K4090" i="5"/>
  <c r="J4090" i="5"/>
  <c r="I4090" i="5"/>
  <c r="H4090" i="5"/>
  <c r="G4090" i="5"/>
  <c r="F4090" i="5"/>
  <c r="O4090" i="5" s="1"/>
  <c r="E4090" i="5"/>
  <c r="D4090" i="5"/>
  <c r="P4090" i="5" s="1"/>
  <c r="C4090" i="5"/>
  <c r="B4090" i="5"/>
  <c r="A4090" i="5"/>
  <c r="N4090" i="5" s="1"/>
  <c r="O4089" i="5"/>
  <c r="M4089" i="5"/>
  <c r="L4089" i="5"/>
  <c r="K4089" i="5"/>
  <c r="J4089" i="5"/>
  <c r="I4089" i="5"/>
  <c r="H4089" i="5"/>
  <c r="Q4089" i="5" s="1"/>
  <c r="G4089" i="5"/>
  <c r="F4089" i="5"/>
  <c r="E4089" i="5"/>
  <c r="D4089" i="5"/>
  <c r="P4089" i="5" s="1"/>
  <c r="C4089" i="5"/>
  <c r="B4089" i="5"/>
  <c r="A4089" i="5"/>
  <c r="N4089" i="5" s="1"/>
  <c r="M4088" i="5"/>
  <c r="G4088" i="5"/>
  <c r="L4088" i="5" s="1"/>
  <c r="F4088" i="5"/>
  <c r="O4088" i="5" s="1"/>
  <c r="E4088" i="5"/>
  <c r="D4088" i="5"/>
  <c r="P4088" i="5" s="1"/>
  <c r="C4088" i="5"/>
  <c r="B4088" i="5"/>
  <c r="A4088" i="5"/>
  <c r="G4087" i="5"/>
  <c r="F4087" i="5"/>
  <c r="O4087" i="5" s="1"/>
  <c r="E4087" i="5"/>
  <c r="D4087" i="5"/>
  <c r="P4087" i="5" s="1"/>
  <c r="C4087" i="5"/>
  <c r="B4087" i="5"/>
  <c r="A4087" i="5"/>
  <c r="G4086" i="5"/>
  <c r="F4086" i="5"/>
  <c r="O4086" i="5" s="1"/>
  <c r="E4086" i="5"/>
  <c r="D4086" i="5"/>
  <c r="P4086" i="5" s="1"/>
  <c r="C4086" i="5"/>
  <c r="B4086" i="5"/>
  <c r="A4086" i="5"/>
  <c r="P4085" i="5"/>
  <c r="H4085" i="5"/>
  <c r="Q4085" i="5" s="1"/>
  <c r="G4085" i="5"/>
  <c r="F4085" i="5"/>
  <c r="O4085" i="5" s="1"/>
  <c r="E4085" i="5"/>
  <c r="D4085" i="5"/>
  <c r="C4085" i="5"/>
  <c r="B4085" i="5"/>
  <c r="A4085" i="5"/>
  <c r="Q4084" i="5"/>
  <c r="O4084" i="5"/>
  <c r="M4084" i="5"/>
  <c r="L4084" i="5"/>
  <c r="K4084" i="5"/>
  <c r="J4084" i="5"/>
  <c r="I4084" i="5"/>
  <c r="H4084" i="5"/>
  <c r="G4084" i="5"/>
  <c r="F4084" i="5"/>
  <c r="E4084" i="5"/>
  <c r="D4084" i="5"/>
  <c r="P4084" i="5" s="1"/>
  <c r="C4084" i="5"/>
  <c r="B4084" i="5"/>
  <c r="A4084" i="5"/>
  <c r="O4083" i="5"/>
  <c r="M4083" i="5"/>
  <c r="L4083" i="5"/>
  <c r="K4083" i="5"/>
  <c r="J4083" i="5"/>
  <c r="I4083" i="5"/>
  <c r="H4083" i="5"/>
  <c r="Q4083" i="5" s="1"/>
  <c r="G4083" i="5"/>
  <c r="F4083" i="5"/>
  <c r="E4083" i="5"/>
  <c r="D4083" i="5"/>
  <c r="P4083" i="5" s="1"/>
  <c r="C4083" i="5"/>
  <c r="B4083" i="5"/>
  <c r="N4083" i="5" s="1"/>
  <c r="A4083" i="5"/>
  <c r="M4082" i="5"/>
  <c r="L4082" i="5"/>
  <c r="K4082" i="5"/>
  <c r="H4082" i="5"/>
  <c r="Q4082" i="5" s="1"/>
  <c r="G4082" i="5"/>
  <c r="J4082" i="5" s="1"/>
  <c r="F4082" i="5"/>
  <c r="O4082" i="5" s="1"/>
  <c r="E4082" i="5"/>
  <c r="D4082" i="5"/>
  <c r="P4082" i="5" s="1"/>
  <c r="C4082" i="5"/>
  <c r="B4082" i="5"/>
  <c r="A4082" i="5"/>
  <c r="K4081" i="5"/>
  <c r="J4081" i="5"/>
  <c r="H4081" i="5"/>
  <c r="Q4081" i="5" s="1"/>
  <c r="G4081" i="5"/>
  <c r="M4081" i="5" s="1"/>
  <c r="F4081" i="5"/>
  <c r="O4081" i="5" s="1"/>
  <c r="E4081" i="5"/>
  <c r="D4081" i="5"/>
  <c r="P4081" i="5" s="1"/>
  <c r="C4081" i="5"/>
  <c r="B4081" i="5"/>
  <c r="A4081" i="5"/>
  <c r="Q4080" i="5"/>
  <c r="P4080" i="5"/>
  <c r="O4080" i="5"/>
  <c r="H4080" i="5"/>
  <c r="G4080" i="5"/>
  <c r="F4080" i="5"/>
  <c r="E4080" i="5"/>
  <c r="D4080" i="5"/>
  <c r="C4080" i="5"/>
  <c r="B4080" i="5"/>
  <c r="A4080" i="5"/>
  <c r="M4079" i="5"/>
  <c r="H4079" i="5"/>
  <c r="Q4079" i="5" s="1"/>
  <c r="G4079" i="5"/>
  <c r="F4079" i="5"/>
  <c r="O4079" i="5" s="1"/>
  <c r="E4079" i="5"/>
  <c r="D4079" i="5"/>
  <c r="P4079" i="5" s="1"/>
  <c r="C4079" i="5"/>
  <c r="B4079" i="5"/>
  <c r="A4079" i="5"/>
  <c r="Q4078" i="5"/>
  <c r="O4078" i="5"/>
  <c r="M4078" i="5"/>
  <c r="L4078" i="5"/>
  <c r="K4078" i="5"/>
  <c r="R4078" i="5" s="1"/>
  <c r="J4078" i="5"/>
  <c r="I4078" i="5"/>
  <c r="H4078" i="5"/>
  <c r="G4078" i="5"/>
  <c r="F4078" i="5"/>
  <c r="E4078" i="5"/>
  <c r="D4078" i="5"/>
  <c r="P4078" i="5" s="1"/>
  <c r="C4078" i="5"/>
  <c r="B4078" i="5"/>
  <c r="N4078" i="5" s="1"/>
  <c r="A4078" i="5"/>
  <c r="O4077" i="5"/>
  <c r="M4077" i="5"/>
  <c r="L4077" i="5"/>
  <c r="K4077" i="5"/>
  <c r="J4077" i="5"/>
  <c r="I4077" i="5"/>
  <c r="R4077" i="5" s="1"/>
  <c r="H4077" i="5"/>
  <c r="Q4077" i="5" s="1"/>
  <c r="G4077" i="5"/>
  <c r="F4077" i="5"/>
  <c r="E4077" i="5"/>
  <c r="D4077" i="5"/>
  <c r="P4077" i="5" s="1"/>
  <c r="C4077" i="5"/>
  <c r="B4077" i="5"/>
  <c r="A4077" i="5"/>
  <c r="N4077" i="5" s="1"/>
  <c r="M4076" i="5"/>
  <c r="L4076" i="5"/>
  <c r="K4076" i="5"/>
  <c r="J4076" i="5"/>
  <c r="I4076" i="5"/>
  <c r="G4076" i="5"/>
  <c r="H4076" i="5" s="1"/>
  <c r="Q4076" i="5" s="1"/>
  <c r="F4076" i="5"/>
  <c r="O4076" i="5" s="1"/>
  <c r="E4076" i="5"/>
  <c r="D4076" i="5"/>
  <c r="P4076" i="5" s="1"/>
  <c r="C4076" i="5"/>
  <c r="B4076" i="5"/>
  <c r="A4076" i="5"/>
  <c r="I4075" i="5"/>
  <c r="H4075" i="5"/>
  <c r="Q4075" i="5" s="1"/>
  <c r="G4075" i="5"/>
  <c r="M4075" i="5" s="1"/>
  <c r="F4075" i="5"/>
  <c r="O4075" i="5" s="1"/>
  <c r="E4075" i="5"/>
  <c r="D4075" i="5"/>
  <c r="P4075" i="5" s="1"/>
  <c r="C4075" i="5"/>
  <c r="B4075" i="5"/>
  <c r="A4075" i="5"/>
  <c r="P4074" i="5"/>
  <c r="O4074" i="5"/>
  <c r="J4074" i="5"/>
  <c r="I4074" i="5"/>
  <c r="G4074" i="5"/>
  <c r="F4074" i="5"/>
  <c r="E4074" i="5"/>
  <c r="D4074" i="5"/>
  <c r="C4074" i="5"/>
  <c r="B4074" i="5"/>
  <c r="A4074" i="5"/>
  <c r="G4073" i="5"/>
  <c r="F4073" i="5"/>
  <c r="O4073" i="5" s="1"/>
  <c r="E4073" i="5"/>
  <c r="D4073" i="5"/>
  <c r="P4073" i="5" s="1"/>
  <c r="C4073" i="5"/>
  <c r="B4073" i="5"/>
  <c r="A4073" i="5"/>
  <c r="Q4072" i="5"/>
  <c r="O4072" i="5"/>
  <c r="M4072" i="5"/>
  <c r="L4072" i="5"/>
  <c r="K4072" i="5"/>
  <c r="R4072" i="5" s="1"/>
  <c r="J4072" i="5"/>
  <c r="I4072" i="5"/>
  <c r="H4072" i="5"/>
  <c r="G4072" i="5"/>
  <c r="F4072" i="5"/>
  <c r="E4072" i="5"/>
  <c r="D4072" i="5"/>
  <c r="P4072" i="5" s="1"/>
  <c r="C4072" i="5"/>
  <c r="B4072" i="5"/>
  <c r="A4072" i="5"/>
  <c r="N4072" i="5" s="1"/>
  <c r="O4071" i="5"/>
  <c r="M4071" i="5"/>
  <c r="L4071" i="5"/>
  <c r="K4071" i="5"/>
  <c r="J4071" i="5"/>
  <c r="I4071" i="5"/>
  <c r="H4071" i="5"/>
  <c r="Q4071" i="5" s="1"/>
  <c r="G4071" i="5"/>
  <c r="F4071" i="5"/>
  <c r="E4071" i="5"/>
  <c r="D4071" i="5"/>
  <c r="P4071" i="5" s="1"/>
  <c r="C4071" i="5"/>
  <c r="B4071" i="5"/>
  <c r="A4071" i="5"/>
  <c r="N4071" i="5" s="1"/>
  <c r="H4070" i="5"/>
  <c r="Q4070" i="5" s="1"/>
  <c r="G4070" i="5"/>
  <c r="F4070" i="5"/>
  <c r="O4070" i="5" s="1"/>
  <c r="E4070" i="5"/>
  <c r="D4070" i="5"/>
  <c r="P4070" i="5" s="1"/>
  <c r="C4070" i="5"/>
  <c r="B4070" i="5"/>
  <c r="A4070" i="5"/>
  <c r="G4069" i="5"/>
  <c r="M4069" i="5" s="1"/>
  <c r="F4069" i="5"/>
  <c r="O4069" i="5" s="1"/>
  <c r="E4069" i="5"/>
  <c r="D4069" i="5"/>
  <c r="P4069" i="5" s="1"/>
  <c r="C4069" i="5"/>
  <c r="B4069" i="5"/>
  <c r="A4069" i="5"/>
  <c r="P4068" i="5"/>
  <c r="O4068" i="5"/>
  <c r="H4068" i="5"/>
  <c r="Q4068" i="5" s="1"/>
  <c r="G4068" i="5"/>
  <c r="F4068" i="5"/>
  <c r="E4068" i="5"/>
  <c r="D4068" i="5"/>
  <c r="C4068" i="5"/>
  <c r="B4068" i="5"/>
  <c r="A4068" i="5"/>
  <c r="Q4067" i="5"/>
  <c r="P4067" i="5"/>
  <c r="O4067" i="5"/>
  <c r="H4067" i="5"/>
  <c r="G4067" i="5"/>
  <c r="F4067" i="5"/>
  <c r="E4067" i="5"/>
  <c r="D4067" i="5"/>
  <c r="C4067" i="5"/>
  <c r="B4067" i="5"/>
  <c r="A4067" i="5"/>
  <c r="R4066" i="5"/>
  <c r="Q4066" i="5"/>
  <c r="M4066" i="5"/>
  <c r="L4066" i="5"/>
  <c r="K4066" i="5"/>
  <c r="J4066" i="5"/>
  <c r="I4066" i="5"/>
  <c r="H4066" i="5"/>
  <c r="G4066" i="5"/>
  <c r="F4066" i="5"/>
  <c r="O4066" i="5" s="1"/>
  <c r="E4066" i="5"/>
  <c r="D4066" i="5"/>
  <c r="P4066" i="5" s="1"/>
  <c r="C4066" i="5"/>
  <c r="B4066" i="5"/>
  <c r="A4066" i="5"/>
  <c r="O4065" i="5"/>
  <c r="M4065" i="5"/>
  <c r="L4065" i="5"/>
  <c r="K4065" i="5"/>
  <c r="J4065" i="5"/>
  <c r="I4065" i="5"/>
  <c r="H4065" i="5"/>
  <c r="Q4065" i="5" s="1"/>
  <c r="G4065" i="5"/>
  <c r="F4065" i="5"/>
  <c r="E4065" i="5"/>
  <c r="D4065" i="5"/>
  <c r="P4065" i="5" s="1"/>
  <c r="C4065" i="5"/>
  <c r="B4065" i="5"/>
  <c r="A4065" i="5"/>
  <c r="K4064" i="5"/>
  <c r="J4064" i="5"/>
  <c r="H4064" i="5"/>
  <c r="Q4064" i="5" s="1"/>
  <c r="G4064" i="5"/>
  <c r="M4064" i="5" s="1"/>
  <c r="F4064" i="5"/>
  <c r="O4064" i="5" s="1"/>
  <c r="E4064" i="5"/>
  <c r="D4064" i="5"/>
  <c r="P4064" i="5" s="1"/>
  <c r="C4064" i="5"/>
  <c r="B4064" i="5"/>
  <c r="A4064" i="5"/>
  <c r="Q4063" i="5"/>
  <c r="L4063" i="5"/>
  <c r="K4063" i="5"/>
  <c r="H4063" i="5"/>
  <c r="G4063" i="5"/>
  <c r="M4063" i="5" s="1"/>
  <c r="F4063" i="5"/>
  <c r="O4063" i="5" s="1"/>
  <c r="E4063" i="5"/>
  <c r="D4063" i="5"/>
  <c r="P4063" i="5" s="1"/>
  <c r="C4063" i="5"/>
  <c r="B4063" i="5"/>
  <c r="A4063" i="5"/>
  <c r="P4062" i="5"/>
  <c r="J4062" i="5"/>
  <c r="H4062" i="5"/>
  <c r="Q4062" i="5" s="1"/>
  <c r="G4062" i="5"/>
  <c r="F4062" i="5"/>
  <c r="O4062" i="5" s="1"/>
  <c r="E4062" i="5"/>
  <c r="D4062" i="5"/>
  <c r="C4062" i="5"/>
  <c r="B4062" i="5"/>
  <c r="A4062" i="5"/>
  <c r="P4061" i="5"/>
  <c r="O4061" i="5"/>
  <c r="M4061" i="5"/>
  <c r="G4061" i="5"/>
  <c r="F4061" i="5"/>
  <c r="E4061" i="5"/>
  <c r="D4061" i="5"/>
  <c r="C4061" i="5"/>
  <c r="B4061" i="5"/>
  <c r="A4061" i="5"/>
  <c r="R4060" i="5"/>
  <c r="Q4060" i="5"/>
  <c r="O4060" i="5"/>
  <c r="M4060" i="5"/>
  <c r="L4060" i="5"/>
  <c r="K4060" i="5"/>
  <c r="J4060" i="5"/>
  <c r="I4060" i="5"/>
  <c r="H4060" i="5"/>
  <c r="G4060" i="5"/>
  <c r="F4060" i="5"/>
  <c r="E4060" i="5"/>
  <c r="D4060" i="5"/>
  <c r="P4060" i="5" s="1"/>
  <c r="C4060" i="5"/>
  <c r="B4060" i="5"/>
  <c r="A4060" i="5"/>
  <c r="N4060" i="5" s="1"/>
  <c r="O4059" i="5"/>
  <c r="M4059" i="5"/>
  <c r="L4059" i="5"/>
  <c r="K4059" i="5"/>
  <c r="J4059" i="5"/>
  <c r="I4059" i="5"/>
  <c r="H4059" i="5"/>
  <c r="Q4059" i="5" s="1"/>
  <c r="G4059" i="5"/>
  <c r="F4059" i="5"/>
  <c r="E4059" i="5"/>
  <c r="D4059" i="5"/>
  <c r="P4059" i="5" s="1"/>
  <c r="C4059" i="5"/>
  <c r="B4059" i="5"/>
  <c r="A4059" i="5"/>
  <c r="I4058" i="5"/>
  <c r="H4058" i="5"/>
  <c r="Q4058" i="5" s="1"/>
  <c r="G4058" i="5"/>
  <c r="M4058" i="5" s="1"/>
  <c r="F4058" i="5"/>
  <c r="O4058" i="5" s="1"/>
  <c r="E4058" i="5"/>
  <c r="D4058" i="5"/>
  <c r="P4058" i="5" s="1"/>
  <c r="C4058" i="5"/>
  <c r="B4058" i="5"/>
  <c r="A4058" i="5"/>
  <c r="L4057" i="5"/>
  <c r="K4057" i="5"/>
  <c r="J4057" i="5"/>
  <c r="I4057" i="5"/>
  <c r="R4057" i="5" s="1"/>
  <c r="G4057" i="5"/>
  <c r="M4057" i="5" s="1"/>
  <c r="F4057" i="5"/>
  <c r="O4057" i="5" s="1"/>
  <c r="E4057" i="5"/>
  <c r="D4057" i="5"/>
  <c r="P4057" i="5" s="1"/>
  <c r="C4057" i="5"/>
  <c r="B4057" i="5"/>
  <c r="A4057" i="5"/>
  <c r="I4056" i="5"/>
  <c r="H4056" i="5"/>
  <c r="Q4056" i="5" s="1"/>
  <c r="G4056" i="5"/>
  <c r="F4056" i="5"/>
  <c r="O4056" i="5" s="1"/>
  <c r="E4056" i="5"/>
  <c r="D4056" i="5"/>
  <c r="P4056" i="5" s="1"/>
  <c r="C4056" i="5"/>
  <c r="B4056" i="5"/>
  <c r="A4056" i="5"/>
  <c r="P4055" i="5"/>
  <c r="O4055" i="5"/>
  <c r="G4055" i="5"/>
  <c r="F4055" i="5"/>
  <c r="E4055" i="5"/>
  <c r="D4055" i="5"/>
  <c r="C4055" i="5"/>
  <c r="B4055" i="5"/>
  <c r="A4055" i="5"/>
  <c r="Q4054" i="5"/>
  <c r="M4054" i="5"/>
  <c r="R4054" i="5" s="1"/>
  <c r="L4054" i="5"/>
  <c r="K4054" i="5"/>
  <c r="J4054" i="5"/>
  <c r="I4054" i="5"/>
  <c r="H4054" i="5"/>
  <c r="G4054" i="5"/>
  <c r="F4054" i="5"/>
  <c r="O4054" i="5" s="1"/>
  <c r="E4054" i="5"/>
  <c r="D4054" i="5"/>
  <c r="P4054" i="5" s="1"/>
  <c r="C4054" i="5"/>
  <c r="B4054" i="5"/>
  <c r="A4054" i="5"/>
  <c r="N4054" i="5" s="1"/>
  <c r="O4053" i="5"/>
  <c r="M4053" i="5"/>
  <c r="L4053" i="5"/>
  <c r="K4053" i="5"/>
  <c r="J4053" i="5"/>
  <c r="I4053" i="5"/>
  <c r="H4053" i="5"/>
  <c r="Q4053" i="5" s="1"/>
  <c r="G4053" i="5"/>
  <c r="F4053" i="5"/>
  <c r="E4053" i="5"/>
  <c r="D4053" i="5"/>
  <c r="P4053" i="5" s="1"/>
  <c r="C4053" i="5"/>
  <c r="B4053" i="5"/>
  <c r="A4053" i="5"/>
  <c r="N4053" i="5" s="1"/>
  <c r="M4052" i="5"/>
  <c r="G4052" i="5"/>
  <c r="L4052" i="5" s="1"/>
  <c r="F4052" i="5"/>
  <c r="O4052" i="5" s="1"/>
  <c r="E4052" i="5"/>
  <c r="D4052" i="5"/>
  <c r="P4052" i="5" s="1"/>
  <c r="C4052" i="5"/>
  <c r="B4052" i="5"/>
  <c r="A4052" i="5"/>
  <c r="H4051" i="5"/>
  <c r="Q4051" i="5" s="1"/>
  <c r="G4051" i="5"/>
  <c r="F4051" i="5"/>
  <c r="O4051" i="5" s="1"/>
  <c r="E4051" i="5"/>
  <c r="D4051" i="5"/>
  <c r="P4051" i="5" s="1"/>
  <c r="C4051" i="5"/>
  <c r="B4051" i="5"/>
  <c r="A4051" i="5"/>
  <c r="G4050" i="5"/>
  <c r="F4050" i="5"/>
  <c r="O4050" i="5" s="1"/>
  <c r="E4050" i="5"/>
  <c r="D4050" i="5"/>
  <c r="P4050" i="5" s="1"/>
  <c r="C4050" i="5"/>
  <c r="B4050" i="5"/>
  <c r="A4050" i="5"/>
  <c r="P4049" i="5"/>
  <c r="H4049" i="5"/>
  <c r="Q4049" i="5" s="1"/>
  <c r="G4049" i="5"/>
  <c r="F4049" i="5"/>
  <c r="O4049" i="5" s="1"/>
  <c r="E4049" i="5"/>
  <c r="D4049" i="5"/>
  <c r="C4049" i="5"/>
  <c r="B4049" i="5"/>
  <c r="A4049" i="5"/>
  <c r="Q4048" i="5"/>
  <c r="O4048" i="5"/>
  <c r="M4048" i="5"/>
  <c r="L4048" i="5"/>
  <c r="K4048" i="5"/>
  <c r="J4048" i="5"/>
  <c r="I4048" i="5"/>
  <c r="H4048" i="5"/>
  <c r="G4048" i="5"/>
  <c r="F4048" i="5"/>
  <c r="E4048" i="5"/>
  <c r="D4048" i="5"/>
  <c r="P4048" i="5" s="1"/>
  <c r="C4048" i="5"/>
  <c r="B4048" i="5"/>
  <c r="A4048" i="5"/>
  <c r="O4047" i="5"/>
  <c r="M4047" i="5"/>
  <c r="L4047" i="5"/>
  <c r="K4047" i="5"/>
  <c r="J4047" i="5"/>
  <c r="I4047" i="5"/>
  <c r="H4047" i="5"/>
  <c r="Q4047" i="5" s="1"/>
  <c r="G4047" i="5"/>
  <c r="F4047" i="5"/>
  <c r="E4047" i="5"/>
  <c r="D4047" i="5"/>
  <c r="P4047" i="5" s="1"/>
  <c r="C4047" i="5"/>
  <c r="B4047" i="5"/>
  <c r="N4047" i="5" s="1"/>
  <c r="A4047" i="5"/>
  <c r="M4046" i="5"/>
  <c r="L4046" i="5"/>
  <c r="K4046" i="5"/>
  <c r="H4046" i="5"/>
  <c r="Q4046" i="5" s="1"/>
  <c r="G4046" i="5"/>
  <c r="J4046" i="5" s="1"/>
  <c r="F4046" i="5"/>
  <c r="O4046" i="5" s="1"/>
  <c r="E4046" i="5"/>
  <c r="D4046" i="5"/>
  <c r="P4046" i="5" s="1"/>
  <c r="C4046" i="5"/>
  <c r="B4046" i="5"/>
  <c r="A4046" i="5"/>
  <c r="J4045" i="5"/>
  <c r="H4045" i="5"/>
  <c r="Q4045" i="5" s="1"/>
  <c r="G4045" i="5"/>
  <c r="M4045" i="5" s="1"/>
  <c r="F4045" i="5"/>
  <c r="O4045" i="5" s="1"/>
  <c r="E4045" i="5"/>
  <c r="D4045" i="5"/>
  <c r="P4045" i="5" s="1"/>
  <c r="C4045" i="5"/>
  <c r="B4045" i="5"/>
  <c r="A4045" i="5"/>
  <c r="Q4044" i="5"/>
  <c r="P4044" i="5"/>
  <c r="O4044" i="5"/>
  <c r="H4044" i="5"/>
  <c r="G4044" i="5"/>
  <c r="F4044" i="5"/>
  <c r="E4044" i="5"/>
  <c r="D4044" i="5"/>
  <c r="C4044" i="5"/>
  <c r="B4044" i="5"/>
  <c r="A4044" i="5"/>
  <c r="M4043" i="5"/>
  <c r="H4043" i="5"/>
  <c r="Q4043" i="5" s="1"/>
  <c r="G4043" i="5"/>
  <c r="F4043" i="5"/>
  <c r="O4043" i="5" s="1"/>
  <c r="E4043" i="5"/>
  <c r="D4043" i="5"/>
  <c r="P4043" i="5" s="1"/>
  <c r="C4043" i="5"/>
  <c r="B4043" i="5"/>
  <c r="A4043" i="5"/>
  <c r="Q4042" i="5"/>
  <c r="O4042" i="5"/>
  <c r="M4042" i="5"/>
  <c r="L4042" i="5"/>
  <c r="K4042" i="5"/>
  <c r="R4042" i="5" s="1"/>
  <c r="J4042" i="5"/>
  <c r="I4042" i="5"/>
  <c r="H4042" i="5"/>
  <c r="G4042" i="5"/>
  <c r="F4042" i="5"/>
  <c r="E4042" i="5"/>
  <c r="D4042" i="5"/>
  <c r="P4042" i="5" s="1"/>
  <c r="C4042" i="5"/>
  <c r="B4042" i="5"/>
  <c r="N4042" i="5" s="1"/>
  <c r="A4042" i="5"/>
  <c r="O4041" i="5"/>
  <c r="M4041" i="5"/>
  <c r="L4041" i="5"/>
  <c r="K4041" i="5"/>
  <c r="J4041" i="5"/>
  <c r="I4041" i="5"/>
  <c r="R4041" i="5" s="1"/>
  <c r="H4041" i="5"/>
  <c r="Q4041" i="5" s="1"/>
  <c r="G4041" i="5"/>
  <c r="F4041" i="5"/>
  <c r="E4041" i="5"/>
  <c r="D4041" i="5"/>
  <c r="P4041" i="5" s="1"/>
  <c r="C4041" i="5"/>
  <c r="B4041" i="5"/>
  <c r="A4041" i="5"/>
  <c r="M4040" i="5"/>
  <c r="L4040" i="5"/>
  <c r="K4040" i="5"/>
  <c r="J4040" i="5"/>
  <c r="I4040" i="5"/>
  <c r="R4040" i="5" s="1"/>
  <c r="G4040" i="5"/>
  <c r="H4040" i="5" s="1"/>
  <c r="Q4040" i="5" s="1"/>
  <c r="F4040" i="5"/>
  <c r="O4040" i="5" s="1"/>
  <c r="E4040" i="5"/>
  <c r="D4040" i="5"/>
  <c r="P4040" i="5" s="1"/>
  <c r="C4040" i="5"/>
  <c r="B4040" i="5"/>
  <c r="A4040" i="5"/>
  <c r="I4039" i="5"/>
  <c r="H4039" i="5"/>
  <c r="Q4039" i="5" s="1"/>
  <c r="G4039" i="5"/>
  <c r="M4039" i="5" s="1"/>
  <c r="F4039" i="5"/>
  <c r="O4039" i="5" s="1"/>
  <c r="E4039" i="5"/>
  <c r="D4039" i="5"/>
  <c r="P4039" i="5" s="1"/>
  <c r="C4039" i="5"/>
  <c r="B4039" i="5"/>
  <c r="A4039" i="5"/>
  <c r="P4038" i="5"/>
  <c r="O4038" i="5"/>
  <c r="J4038" i="5"/>
  <c r="I4038" i="5"/>
  <c r="G4038" i="5"/>
  <c r="F4038" i="5"/>
  <c r="E4038" i="5"/>
  <c r="D4038" i="5"/>
  <c r="C4038" i="5"/>
  <c r="B4038" i="5"/>
  <c r="A4038" i="5"/>
  <c r="G4037" i="5"/>
  <c r="F4037" i="5"/>
  <c r="O4037" i="5" s="1"/>
  <c r="E4037" i="5"/>
  <c r="D4037" i="5"/>
  <c r="P4037" i="5" s="1"/>
  <c r="C4037" i="5"/>
  <c r="B4037" i="5"/>
  <c r="A4037" i="5"/>
  <c r="Q4036" i="5"/>
  <c r="O4036" i="5"/>
  <c r="M4036" i="5"/>
  <c r="L4036" i="5"/>
  <c r="K4036" i="5"/>
  <c r="R4036" i="5" s="1"/>
  <c r="J4036" i="5"/>
  <c r="I4036" i="5"/>
  <c r="H4036" i="5"/>
  <c r="G4036" i="5"/>
  <c r="F4036" i="5"/>
  <c r="E4036" i="5"/>
  <c r="D4036" i="5"/>
  <c r="P4036" i="5" s="1"/>
  <c r="C4036" i="5"/>
  <c r="B4036" i="5"/>
  <c r="A4036" i="5"/>
  <c r="N4036" i="5" s="1"/>
  <c r="O4035" i="5"/>
  <c r="M4035" i="5"/>
  <c r="L4035" i="5"/>
  <c r="K4035" i="5"/>
  <c r="J4035" i="5"/>
  <c r="I4035" i="5"/>
  <c r="H4035" i="5"/>
  <c r="Q4035" i="5" s="1"/>
  <c r="G4035" i="5"/>
  <c r="F4035" i="5"/>
  <c r="E4035" i="5"/>
  <c r="D4035" i="5"/>
  <c r="P4035" i="5" s="1"/>
  <c r="C4035" i="5"/>
  <c r="B4035" i="5"/>
  <c r="N4035" i="5" s="1"/>
  <c r="A4035" i="5"/>
  <c r="H4034" i="5"/>
  <c r="Q4034" i="5" s="1"/>
  <c r="G4034" i="5"/>
  <c r="F4034" i="5"/>
  <c r="O4034" i="5" s="1"/>
  <c r="E4034" i="5"/>
  <c r="D4034" i="5"/>
  <c r="P4034" i="5" s="1"/>
  <c r="C4034" i="5"/>
  <c r="B4034" i="5"/>
  <c r="A4034" i="5"/>
  <c r="G4033" i="5"/>
  <c r="M4033" i="5" s="1"/>
  <c r="F4033" i="5"/>
  <c r="O4033" i="5" s="1"/>
  <c r="E4033" i="5"/>
  <c r="D4033" i="5"/>
  <c r="P4033" i="5" s="1"/>
  <c r="C4033" i="5"/>
  <c r="B4033" i="5"/>
  <c r="A4033" i="5"/>
  <c r="P4032" i="5"/>
  <c r="O4032" i="5"/>
  <c r="H4032" i="5"/>
  <c r="Q4032" i="5" s="1"/>
  <c r="G4032" i="5"/>
  <c r="F4032" i="5"/>
  <c r="E4032" i="5"/>
  <c r="D4032" i="5"/>
  <c r="C4032" i="5"/>
  <c r="B4032" i="5"/>
  <c r="A4032" i="5"/>
  <c r="Q4031" i="5"/>
  <c r="P4031" i="5"/>
  <c r="O4031" i="5"/>
  <c r="H4031" i="5"/>
  <c r="G4031" i="5"/>
  <c r="F4031" i="5"/>
  <c r="E4031" i="5"/>
  <c r="D4031" i="5"/>
  <c r="C4031" i="5"/>
  <c r="B4031" i="5"/>
  <c r="A4031" i="5"/>
  <c r="R4030" i="5"/>
  <c r="Q4030" i="5"/>
  <c r="M4030" i="5"/>
  <c r="L4030" i="5"/>
  <c r="K4030" i="5"/>
  <c r="J4030" i="5"/>
  <c r="I4030" i="5"/>
  <c r="H4030" i="5"/>
  <c r="G4030" i="5"/>
  <c r="F4030" i="5"/>
  <c r="O4030" i="5" s="1"/>
  <c r="E4030" i="5"/>
  <c r="D4030" i="5"/>
  <c r="P4030" i="5" s="1"/>
  <c r="C4030" i="5"/>
  <c r="B4030" i="5"/>
  <c r="A4030" i="5"/>
  <c r="O4029" i="5"/>
  <c r="M4029" i="5"/>
  <c r="L4029" i="5"/>
  <c r="K4029" i="5"/>
  <c r="J4029" i="5"/>
  <c r="I4029" i="5"/>
  <c r="H4029" i="5"/>
  <c r="Q4029" i="5" s="1"/>
  <c r="G4029" i="5"/>
  <c r="F4029" i="5"/>
  <c r="E4029" i="5"/>
  <c r="D4029" i="5"/>
  <c r="P4029" i="5" s="1"/>
  <c r="C4029" i="5"/>
  <c r="B4029" i="5"/>
  <c r="A4029" i="5"/>
  <c r="J4028" i="5"/>
  <c r="H4028" i="5"/>
  <c r="Q4028" i="5" s="1"/>
  <c r="G4028" i="5"/>
  <c r="M4028" i="5" s="1"/>
  <c r="F4028" i="5"/>
  <c r="O4028" i="5" s="1"/>
  <c r="E4028" i="5"/>
  <c r="D4028" i="5"/>
  <c r="P4028" i="5" s="1"/>
  <c r="C4028" i="5"/>
  <c r="B4028" i="5"/>
  <c r="A4028" i="5"/>
  <c r="Q4027" i="5"/>
  <c r="L4027" i="5"/>
  <c r="K4027" i="5"/>
  <c r="H4027" i="5"/>
  <c r="G4027" i="5"/>
  <c r="M4027" i="5" s="1"/>
  <c r="F4027" i="5"/>
  <c r="O4027" i="5" s="1"/>
  <c r="E4027" i="5"/>
  <c r="D4027" i="5"/>
  <c r="P4027" i="5" s="1"/>
  <c r="C4027" i="5"/>
  <c r="B4027" i="5"/>
  <c r="A4027" i="5"/>
  <c r="P4026" i="5"/>
  <c r="J4026" i="5"/>
  <c r="H4026" i="5"/>
  <c r="Q4026" i="5" s="1"/>
  <c r="G4026" i="5"/>
  <c r="F4026" i="5"/>
  <c r="O4026" i="5" s="1"/>
  <c r="E4026" i="5"/>
  <c r="D4026" i="5"/>
  <c r="C4026" i="5"/>
  <c r="B4026" i="5"/>
  <c r="A4026" i="5"/>
  <c r="P4025" i="5"/>
  <c r="O4025" i="5"/>
  <c r="M4025" i="5"/>
  <c r="G4025" i="5"/>
  <c r="F4025" i="5"/>
  <c r="E4025" i="5"/>
  <c r="D4025" i="5"/>
  <c r="C4025" i="5"/>
  <c r="B4025" i="5"/>
  <c r="A4025" i="5"/>
  <c r="R4024" i="5"/>
  <c r="Q4024" i="5"/>
  <c r="O4024" i="5"/>
  <c r="M4024" i="5"/>
  <c r="L4024" i="5"/>
  <c r="K4024" i="5"/>
  <c r="J4024" i="5"/>
  <c r="I4024" i="5"/>
  <c r="H4024" i="5"/>
  <c r="G4024" i="5"/>
  <c r="F4024" i="5"/>
  <c r="E4024" i="5"/>
  <c r="D4024" i="5"/>
  <c r="P4024" i="5" s="1"/>
  <c r="C4024" i="5"/>
  <c r="B4024" i="5"/>
  <c r="A4024" i="5"/>
  <c r="O4023" i="5"/>
  <c r="M4023" i="5"/>
  <c r="L4023" i="5"/>
  <c r="K4023" i="5"/>
  <c r="J4023" i="5"/>
  <c r="I4023" i="5"/>
  <c r="R4023" i="5" s="1"/>
  <c r="H4023" i="5"/>
  <c r="Q4023" i="5" s="1"/>
  <c r="G4023" i="5"/>
  <c r="F4023" i="5"/>
  <c r="E4023" i="5"/>
  <c r="D4023" i="5"/>
  <c r="P4023" i="5" s="1"/>
  <c r="C4023" i="5"/>
  <c r="B4023" i="5"/>
  <c r="A4023" i="5"/>
  <c r="I4022" i="5"/>
  <c r="H4022" i="5"/>
  <c r="Q4022" i="5" s="1"/>
  <c r="G4022" i="5"/>
  <c r="M4022" i="5" s="1"/>
  <c r="F4022" i="5"/>
  <c r="O4022" i="5" s="1"/>
  <c r="E4022" i="5"/>
  <c r="D4022" i="5"/>
  <c r="P4022" i="5" s="1"/>
  <c r="C4022" i="5"/>
  <c r="B4022" i="5"/>
  <c r="A4022" i="5"/>
  <c r="L4021" i="5"/>
  <c r="K4021" i="5"/>
  <c r="J4021" i="5"/>
  <c r="I4021" i="5"/>
  <c r="G4021" i="5"/>
  <c r="M4021" i="5" s="1"/>
  <c r="F4021" i="5"/>
  <c r="O4021" i="5" s="1"/>
  <c r="E4021" i="5"/>
  <c r="D4021" i="5"/>
  <c r="P4021" i="5" s="1"/>
  <c r="C4021" i="5"/>
  <c r="B4021" i="5"/>
  <c r="A4021" i="5"/>
  <c r="I4020" i="5"/>
  <c r="H4020" i="5"/>
  <c r="Q4020" i="5" s="1"/>
  <c r="G4020" i="5"/>
  <c r="F4020" i="5"/>
  <c r="O4020" i="5" s="1"/>
  <c r="E4020" i="5"/>
  <c r="D4020" i="5"/>
  <c r="P4020" i="5" s="1"/>
  <c r="C4020" i="5"/>
  <c r="B4020" i="5"/>
  <c r="A4020" i="5"/>
  <c r="P4019" i="5"/>
  <c r="O4019" i="5"/>
  <c r="H4019" i="5"/>
  <c r="Q4019" i="5" s="1"/>
  <c r="G4019" i="5"/>
  <c r="F4019" i="5"/>
  <c r="E4019" i="5"/>
  <c r="D4019" i="5"/>
  <c r="C4019" i="5"/>
  <c r="B4019" i="5"/>
  <c r="A4019" i="5"/>
  <c r="Q4018" i="5"/>
  <c r="M4018" i="5"/>
  <c r="R4018" i="5" s="1"/>
  <c r="L4018" i="5"/>
  <c r="K4018" i="5"/>
  <c r="J4018" i="5"/>
  <c r="I4018" i="5"/>
  <c r="H4018" i="5"/>
  <c r="G4018" i="5"/>
  <c r="F4018" i="5"/>
  <c r="O4018" i="5" s="1"/>
  <c r="E4018" i="5"/>
  <c r="D4018" i="5"/>
  <c r="P4018" i="5" s="1"/>
  <c r="C4018" i="5"/>
  <c r="B4018" i="5"/>
  <c r="N4018" i="5" s="1"/>
  <c r="A4018" i="5"/>
  <c r="O4017" i="5"/>
  <c r="M4017" i="5"/>
  <c r="L4017" i="5"/>
  <c r="K4017" i="5"/>
  <c r="J4017" i="5"/>
  <c r="I4017" i="5"/>
  <c r="H4017" i="5"/>
  <c r="Q4017" i="5" s="1"/>
  <c r="G4017" i="5"/>
  <c r="F4017" i="5"/>
  <c r="E4017" i="5"/>
  <c r="D4017" i="5"/>
  <c r="P4017" i="5" s="1"/>
  <c r="C4017" i="5"/>
  <c r="B4017" i="5"/>
  <c r="A4017" i="5"/>
  <c r="N4017" i="5" s="1"/>
  <c r="M4016" i="5"/>
  <c r="G4016" i="5"/>
  <c r="L4016" i="5" s="1"/>
  <c r="F4016" i="5"/>
  <c r="O4016" i="5" s="1"/>
  <c r="E4016" i="5"/>
  <c r="D4016" i="5"/>
  <c r="P4016" i="5" s="1"/>
  <c r="C4016" i="5"/>
  <c r="B4016" i="5"/>
  <c r="A4016" i="5"/>
  <c r="G4015" i="5"/>
  <c r="F4015" i="5"/>
  <c r="O4015" i="5" s="1"/>
  <c r="E4015" i="5"/>
  <c r="D4015" i="5"/>
  <c r="P4015" i="5" s="1"/>
  <c r="C4015" i="5"/>
  <c r="B4015" i="5"/>
  <c r="A4015" i="5"/>
  <c r="G4014" i="5"/>
  <c r="F4014" i="5"/>
  <c r="O4014" i="5" s="1"/>
  <c r="E4014" i="5"/>
  <c r="D4014" i="5"/>
  <c r="P4014" i="5" s="1"/>
  <c r="C4014" i="5"/>
  <c r="B4014" i="5"/>
  <c r="A4014" i="5"/>
  <c r="P4013" i="5"/>
  <c r="H4013" i="5"/>
  <c r="Q4013" i="5" s="1"/>
  <c r="G4013" i="5"/>
  <c r="F4013" i="5"/>
  <c r="O4013" i="5" s="1"/>
  <c r="E4013" i="5"/>
  <c r="D4013" i="5"/>
  <c r="C4013" i="5"/>
  <c r="B4013" i="5"/>
  <c r="A4013" i="5"/>
  <c r="Q4012" i="5"/>
  <c r="O4012" i="5"/>
  <c r="M4012" i="5"/>
  <c r="L4012" i="5"/>
  <c r="K4012" i="5"/>
  <c r="R4012" i="5" s="1"/>
  <c r="J4012" i="5"/>
  <c r="I4012" i="5"/>
  <c r="H4012" i="5"/>
  <c r="G4012" i="5"/>
  <c r="F4012" i="5"/>
  <c r="E4012" i="5"/>
  <c r="D4012" i="5"/>
  <c r="P4012" i="5" s="1"/>
  <c r="C4012" i="5"/>
  <c r="B4012" i="5"/>
  <c r="A4012" i="5"/>
  <c r="O4011" i="5"/>
  <c r="M4011" i="5"/>
  <c r="L4011" i="5"/>
  <c r="K4011" i="5"/>
  <c r="J4011" i="5"/>
  <c r="I4011" i="5"/>
  <c r="H4011" i="5"/>
  <c r="Q4011" i="5" s="1"/>
  <c r="G4011" i="5"/>
  <c r="F4011" i="5"/>
  <c r="E4011" i="5"/>
  <c r="D4011" i="5"/>
  <c r="P4011" i="5" s="1"/>
  <c r="C4011" i="5"/>
  <c r="B4011" i="5"/>
  <c r="N4011" i="5" s="1"/>
  <c r="A4011" i="5"/>
  <c r="M4010" i="5"/>
  <c r="L4010" i="5"/>
  <c r="K4010" i="5"/>
  <c r="I4010" i="5"/>
  <c r="H4010" i="5"/>
  <c r="Q4010" i="5" s="1"/>
  <c r="G4010" i="5"/>
  <c r="J4010" i="5" s="1"/>
  <c r="F4010" i="5"/>
  <c r="O4010" i="5" s="1"/>
  <c r="E4010" i="5"/>
  <c r="D4010" i="5"/>
  <c r="P4010" i="5" s="1"/>
  <c r="C4010" i="5"/>
  <c r="B4010" i="5"/>
  <c r="A4010" i="5"/>
  <c r="J4009" i="5"/>
  <c r="H4009" i="5"/>
  <c r="Q4009" i="5" s="1"/>
  <c r="G4009" i="5"/>
  <c r="M4009" i="5" s="1"/>
  <c r="F4009" i="5"/>
  <c r="O4009" i="5" s="1"/>
  <c r="E4009" i="5"/>
  <c r="D4009" i="5"/>
  <c r="P4009" i="5" s="1"/>
  <c r="C4009" i="5"/>
  <c r="B4009" i="5"/>
  <c r="A4009" i="5"/>
  <c r="Q4008" i="5"/>
  <c r="P4008" i="5"/>
  <c r="O4008" i="5"/>
  <c r="J4008" i="5"/>
  <c r="I4008" i="5"/>
  <c r="H4008" i="5"/>
  <c r="G4008" i="5"/>
  <c r="F4008" i="5"/>
  <c r="E4008" i="5"/>
  <c r="D4008" i="5"/>
  <c r="C4008" i="5"/>
  <c r="B4008" i="5"/>
  <c r="A4008" i="5"/>
  <c r="H4007" i="5"/>
  <c r="Q4007" i="5" s="1"/>
  <c r="G4007" i="5"/>
  <c r="F4007" i="5"/>
  <c r="O4007" i="5" s="1"/>
  <c r="E4007" i="5"/>
  <c r="D4007" i="5"/>
  <c r="P4007" i="5" s="1"/>
  <c r="C4007" i="5"/>
  <c r="B4007" i="5"/>
  <c r="A4007" i="5"/>
  <c r="Q4006" i="5"/>
  <c r="O4006" i="5"/>
  <c r="M4006" i="5"/>
  <c r="L4006" i="5"/>
  <c r="K4006" i="5"/>
  <c r="R4006" i="5" s="1"/>
  <c r="J4006" i="5"/>
  <c r="I4006" i="5"/>
  <c r="H4006" i="5"/>
  <c r="G4006" i="5"/>
  <c r="F4006" i="5"/>
  <c r="E4006" i="5"/>
  <c r="D4006" i="5"/>
  <c r="P4006" i="5" s="1"/>
  <c r="C4006" i="5"/>
  <c r="B4006" i="5"/>
  <c r="N4006" i="5" s="1"/>
  <c r="A4006" i="5"/>
  <c r="O4005" i="5"/>
  <c r="M4005" i="5"/>
  <c r="L4005" i="5"/>
  <c r="K4005" i="5"/>
  <c r="J4005" i="5"/>
  <c r="I4005" i="5"/>
  <c r="R4005" i="5" s="1"/>
  <c r="H4005" i="5"/>
  <c r="Q4005" i="5" s="1"/>
  <c r="G4005" i="5"/>
  <c r="F4005" i="5"/>
  <c r="E4005" i="5"/>
  <c r="D4005" i="5"/>
  <c r="P4005" i="5" s="1"/>
  <c r="C4005" i="5"/>
  <c r="B4005" i="5"/>
  <c r="A4005" i="5"/>
  <c r="M4004" i="5"/>
  <c r="L4004" i="5"/>
  <c r="K4004" i="5"/>
  <c r="J4004" i="5"/>
  <c r="I4004" i="5"/>
  <c r="G4004" i="5"/>
  <c r="H4004" i="5" s="1"/>
  <c r="Q4004" i="5" s="1"/>
  <c r="F4004" i="5"/>
  <c r="O4004" i="5" s="1"/>
  <c r="E4004" i="5"/>
  <c r="D4004" i="5"/>
  <c r="P4004" i="5" s="1"/>
  <c r="C4004" i="5"/>
  <c r="B4004" i="5"/>
  <c r="N4004" i="5" s="1"/>
  <c r="A4004" i="5"/>
  <c r="I4003" i="5"/>
  <c r="H4003" i="5"/>
  <c r="Q4003" i="5" s="1"/>
  <c r="G4003" i="5"/>
  <c r="M4003" i="5" s="1"/>
  <c r="F4003" i="5"/>
  <c r="O4003" i="5" s="1"/>
  <c r="E4003" i="5"/>
  <c r="D4003" i="5"/>
  <c r="P4003" i="5" s="1"/>
  <c r="C4003" i="5"/>
  <c r="B4003" i="5"/>
  <c r="A4003" i="5"/>
  <c r="Q4002" i="5"/>
  <c r="P4002" i="5"/>
  <c r="O4002" i="5"/>
  <c r="J4002" i="5"/>
  <c r="I4002" i="5"/>
  <c r="H4002" i="5"/>
  <c r="G4002" i="5"/>
  <c r="F4002" i="5"/>
  <c r="E4002" i="5"/>
  <c r="D4002" i="5"/>
  <c r="C4002" i="5"/>
  <c r="B4002" i="5"/>
  <c r="A4002" i="5"/>
  <c r="G4001" i="5"/>
  <c r="F4001" i="5"/>
  <c r="O4001" i="5" s="1"/>
  <c r="E4001" i="5"/>
  <c r="D4001" i="5"/>
  <c r="P4001" i="5" s="1"/>
  <c r="C4001" i="5"/>
  <c r="B4001" i="5"/>
  <c r="A4001" i="5"/>
  <c r="Q4000" i="5"/>
  <c r="M4000" i="5"/>
  <c r="L4000" i="5"/>
  <c r="K4000" i="5"/>
  <c r="R4000" i="5" s="1"/>
  <c r="J4000" i="5"/>
  <c r="I4000" i="5"/>
  <c r="H4000" i="5"/>
  <c r="G4000" i="5"/>
  <c r="F4000" i="5"/>
  <c r="O4000" i="5" s="1"/>
  <c r="E4000" i="5"/>
  <c r="D4000" i="5"/>
  <c r="P4000" i="5" s="1"/>
  <c r="C4000" i="5"/>
  <c r="B4000" i="5"/>
  <c r="A4000" i="5"/>
  <c r="N4000" i="5" s="1"/>
  <c r="O3999" i="5"/>
  <c r="M3999" i="5"/>
  <c r="L3999" i="5"/>
  <c r="K3999" i="5"/>
  <c r="J3999" i="5"/>
  <c r="I3999" i="5"/>
  <c r="H3999" i="5"/>
  <c r="Q3999" i="5" s="1"/>
  <c r="G3999" i="5"/>
  <c r="F3999" i="5"/>
  <c r="E3999" i="5"/>
  <c r="D3999" i="5"/>
  <c r="P3999" i="5" s="1"/>
  <c r="C3999" i="5"/>
  <c r="B3999" i="5"/>
  <c r="N3999" i="5" s="1"/>
  <c r="A3999" i="5"/>
  <c r="G3998" i="5"/>
  <c r="F3998" i="5"/>
  <c r="O3998" i="5" s="1"/>
  <c r="E3998" i="5"/>
  <c r="D3998" i="5"/>
  <c r="P3998" i="5" s="1"/>
  <c r="C3998" i="5"/>
  <c r="B3998" i="5"/>
  <c r="A3998" i="5"/>
  <c r="G3997" i="5"/>
  <c r="M3997" i="5" s="1"/>
  <c r="F3997" i="5"/>
  <c r="O3997" i="5" s="1"/>
  <c r="E3997" i="5"/>
  <c r="D3997" i="5"/>
  <c r="P3997" i="5" s="1"/>
  <c r="C3997" i="5"/>
  <c r="B3997" i="5"/>
  <c r="A3997" i="5"/>
  <c r="P3996" i="5"/>
  <c r="O3996" i="5"/>
  <c r="G3996" i="5"/>
  <c r="F3996" i="5"/>
  <c r="E3996" i="5"/>
  <c r="D3996" i="5"/>
  <c r="C3996" i="5"/>
  <c r="B3996" i="5"/>
  <c r="A3996" i="5"/>
  <c r="Q3995" i="5"/>
  <c r="P3995" i="5"/>
  <c r="O3995" i="5"/>
  <c r="M3995" i="5"/>
  <c r="H3995" i="5"/>
  <c r="G3995" i="5"/>
  <c r="F3995" i="5"/>
  <c r="E3995" i="5"/>
  <c r="D3995" i="5"/>
  <c r="C3995" i="5"/>
  <c r="B3995" i="5"/>
  <c r="A3995" i="5"/>
  <c r="R3994" i="5"/>
  <c r="Q3994" i="5"/>
  <c r="M3994" i="5"/>
  <c r="L3994" i="5"/>
  <c r="K3994" i="5"/>
  <c r="J3994" i="5"/>
  <c r="I3994" i="5"/>
  <c r="H3994" i="5"/>
  <c r="G3994" i="5"/>
  <c r="F3994" i="5"/>
  <c r="O3994" i="5" s="1"/>
  <c r="E3994" i="5"/>
  <c r="D3994" i="5"/>
  <c r="P3994" i="5" s="1"/>
  <c r="C3994" i="5"/>
  <c r="B3994" i="5"/>
  <c r="A3994" i="5"/>
  <c r="O3993" i="5"/>
  <c r="M3993" i="5"/>
  <c r="L3993" i="5"/>
  <c r="K3993" i="5"/>
  <c r="J3993" i="5"/>
  <c r="I3993" i="5"/>
  <c r="H3993" i="5"/>
  <c r="Q3993" i="5" s="1"/>
  <c r="G3993" i="5"/>
  <c r="F3993" i="5"/>
  <c r="E3993" i="5"/>
  <c r="D3993" i="5"/>
  <c r="P3993" i="5" s="1"/>
  <c r="C3993" i="5"/>
  <c r="B3993" i="5"/>
  <c r="A3993" i="5"/>
  <c r="J3992" i="5"/>
  <c r="H3992" i="5"/>
  <c r="Q3992" i="5" s="1"/>
  <c r="G3992" i="5"/>
  <c r="M3992" i="5" s="1"/>
  <c r="F3992" i="5"/>
  <c r="O3992" i="5" s="1"/>
  <c r="E3992" i="5"/>
  <c r="D3992" i="5"/>
  <c r="P3992" i="5" s="1"/>
  <c r="C3992" i="5"/>
  <c r="B3992" i="5"/>
  <c r="A3992" i="5"/>
  <c r="Q3991" i="5"/>
  <c r="L3991" i="5"/>
  <c r="K3991" i="5"/>
  <c r="J3991" i="5"/>
  <c r="I3991" i="5"/>
  <c r="H3991" i="5"/>
  <c r="G3991" i="5"/>
  <c r="M3991" i="5" s="1"/>
  <c r="F3991" i="5"/>
  <c r="O3991" i="5" s="1"/>
  <c r="E3991" i="5"/>
  <c r="D3991" i="5"/>
  <c r="P3991" i="5" s="1"/>
  <c r="C3991" i="5"/>
  <c r="B3991" i="5"/>
  <c r="A3991" i="5"/>
  <c r="P3990" i="5"/>
  <c r="J3990" i="5"/>
  <c r="H3990" i="5"/>
  <c r="Q3990" i="5" s="1"/>
  <c r="G3990" i="5"/>
  <c r="F3990" i="5"/>
  <c r="O3990" i="5" s="1"/>
  <c r="E3990" i="5"/>
  <c r="D3990" i="5"/>
  <c r="C3990" i="5"/>
  <c r="B3990" i="5"/>
  <c r="A3990" i="5"/>
  <c r="Q3989" i="5"/>
  <c r="P3989" i="5"/>
  <c r="O3989" i="5"/>
  <c r="M3989" i="5"/>
  <c r="H3989" i="5"/>
  <c r="G3989" i="5"/>
  <c r="F3989" i="5"/>
  <c r="E3989" i="5"/>
  <c r="D3989" i="5"/>
  <c r="C3989" i="5"/>
  <c r="B3989" i="5"/>
  <c r="A3989" i="5"/>
  <c r="R3988" i="5"/>
  <c r="Q3988" i="5"/>
  <c r="O3988" i="5"/>
  <c r="M3988" i="5"/>
  <c r="L3988" i="5"/>
  <c r="K3988" i="5"/>
  <c r="J3988" i="5"/>
  <c r="I3988" i="5"/>
  <c r="H3988" i="5"/>
  <c r="G3988" i="5"/>
  <c r="F3988" i="5"/>
  <c r="E3988" i="5"/>
  <c r="D3988" i="5"/>
  <c r="P3988" i="5" s="1"/>
  <c r="C3988" i="5"/>
  <c r="B3988" i="5"/>
  <c r="A3988" i="5"/>
  <c r="O3987" i="5"/>
  <c r="M3987" i="5"/>
  <c r="L3987" i="5"/>
  <c r="K3987" i="5"/>
  <c r="J3987" i="5"/>
  <c r="I3987" i="5"/>
  <c r="H3987" i="5"/>
  <c r="Q3987" i="5" s="1"/>
  <c r="G3987" i="5"/>
  <c r="F3987" i="5"/>
  <c r="E3987" i="5"/>
  <c r="D3987" i="5"/>
  <c r="P3987" i="5" s="1"/>
  <c r="C3987" i="5"/>
  <c r="B3987" i="5"/>
  <c r="A3987" i="5"/>
  <c r="I3986" i="5"/>
  <c r="H3986" i="5"/>
  <c r="Q3986" i="5" s="1"/>
  <c r="G3986" i="5"/>
  <c r="M3986" i="5" s="1"/>
  <c r="F3986" i="5"/>
  <c r="O3986" i="5" s="1"/>
  <c r="E3986" i="5"/>
  <c r="D3986" i="5"/>
  <c r="P3986" i="5" s="1"/>
  <c r="C3986" i="5"/>
  <c r="B3986" i="5"/>
  <c r="A3986" i="5"/>
  <c r="Q3985" i="5"/>
  <c r="L3985" i="5"/>
  <c r="K3985" i="5"/>
  <c r="J3985" i="5"/>
  <c r="I3985" i="5"/>
  <c r="H3985" i="5"/>
  <c r="G3985" i="5"/>
  <c r="M3985" i="5" s="1"/>
  <c r="F3985" i="5"/>
  <c r="O3985" i="5" s="1"/>
  <c r="E3985" i="5"/>
  <c r="D3985" i="5"/>
  <c r="P3985" i="5" s="1"/>
  <c r="C3985" i="5"/>
  <c r="B3985" i="5"/>
  <c r="A3985" i="5"/>
  <c r="I3984" i="5"/>
  <c r="H3984" i="5"/>
  <c r="Q3984" i="5" s="1"/>
  <c r="G3984" i="5"/>
  <c r="F3984" i="5"/>
  <c r="O3984" i="5" s="1"/>
  <c r="E3984" i="5"/>
  <c r="D3984" i="5"/>
  <c r="P3984" i="5" s="1"/>
  <c r="C3984" i="5"/>
  <c r="B3984" i="5"/>
  <c r="A3984" i="5"/>
  <c r="P3983" i="5"/>
  <c r="O3983" i="5"/>
  <c r="G3983" i="5"/>
  <c r="F3983" i="5"/>
  <c r="E3983" i="5"/>
  <c r="D3983" i="5"/>
  <c r="C3983" i="5"/>
  <c r="B3983" i="5"/>
  <c r="A3983" i="5"/>
  <c r="Q3982" i="5"/>
  <c r="M3982" i="5"/>
  <c r="R3982" i="5" s="1"/>
  <c r="L3982" i="5"/>
  <c r="K3982" i="5"/>
  <c r="J3982" i="5"/>
  <c r="I3982" i="5"/>
  <c r="H3982" i="5"/>
  <c r="G3982" i="5"/>
  <c r="F3982" i="5"/>
  <c r="O3982" i="5" s="1"/>
  <c r="E3982" i="5"/>
  <c r="D3982" i="5"/>
  <c r="P3982" i="5" s="1"/>
  <c r="C3982" i="5"/>
  <c r="B3982" i="5"/>
  <c r="A3982" i="5"/>
  <c r="N3982" i="5" s="1"/>
  <c r="O3981" i="5"/>
  <c r="M3981" i="5"/>
  <c r="L3981" i="5"/>
  <c r="K3981" i="5"/>
  <c r="J3981" i="5"/>
  <c r="I3981" i="5"/>
  <c r="H3981" i="5"/>
  <c r="Q3981" i="5" s="1"/>
  <c r="G3981" i="5"/>
  <c r="F3981" i="5"/>
  <c r="E3981" i="5"/>
  <c r="D3981" i="5"/>
  <c r="P3981" i="5" s="1"/>
  <c r="C3981" i="5"/>
  <c r="B3981" i="5"/>
  <c r="A3981" i="5"/>
  <c r="N3981" i="5" s="1"/>
  <c r="M3980" i="5"/>
  <c r="G3980" i="5"/>
  <c r="L3980" i="5" s="1"/>
  <c r="F3980" i="5"/>
  <c r="O3980" i="5" s="1"/>
  <c r="E3980" i="5"/>
  <c r="D3980" i="5"/>
  <c r="P3980" i="5" s="1"/>
  <c r="C3980" i="5"/>
  <c r="B3980" i="5"/>
  <c r="A3980" i="5"/>
  <c r="J3979" i="5"/>
  <c r="H3979" i="5"/>
  <c r="Q3979" i="5" s="1"/>
  <c r="G3979" i="5"/>
  <c r="F3979" i="5"/>
  <c r="O3979" i="5" s="1"/>
  <c r="E3979" i="5"/>
  <c r="D3979" i="5"/>
  <c r="P3979" i="5" s="1"/>
  <c r="C3979" i="5"/>
  <c r="B3979" i="5"/>
  <c r="A3979" i="5"/>
  <c r="G3978" i="5"/>
  <c r="F3978" i="5"/>
  <c r="O3978" i="5" s="1"/>
  <c r="E3978" i="5"/>
  <c r="D3978" i="5"/>
  <c r="P3978" i="5" s="1"/>
  <c r="C3978" i="5"/>
  <c r="B3978" i="5"/>
  <c r="A3978" i="5"/>
  <c r="P3977" i="5"/>
  <c r="H3977" i="5"/>
  <c r="Q3977" i="5" s="1"/>
  <c r="G3977" i="5"/>
  <c r="F3977" i="5"/>
  <c r="O3977" i="5" s="1"/>
  <c r="E3977" i="5"/>
  <c r="D3977" i="5"/>
  <c r="C3977" i="5"/>
  <c r="B3977" i="5"/>
  <c r="A3977" i="5"/>
  <c r="Q3976" i="5"/>
  <c r="O3976" i="5"/>
  <c r="M3976" i="5"/>
  <c r="L3976" i="5"/>
  <c r="K3976" i="5"/>
  <c r="J3976" i="5"/>
  <c r="I3976" i="5"/>
  <c r="H3976" i="5"/>
  <c r="G3976" i="5"/>
  <c r="F3976" i="5"/>
  <c r="E3976" i="5"/>
  <c r="D3976" i="5"/>
  <c r="P3976" i="5" s="1"/>
  <c r="C3976" i="5"/>
  <c r="B3976" i="5"/>
  <c r="N3976" i="5" s="1"/>
  <c r="A3976" i="5"/>
  <c r="O3975" i="5"/>
  <c r="M3975" i="5"/>
  <c r="L3975" i="5"/>
  <c r="K3975" i="5"/>
  <c r="J3975" i="5"/>
  <c r="I3975" i="5"/>
  <c r="H3975" i="5"/>
  <c r="Q3975" i="5" s="1"/>
  <c r="G3975" i="5"/>
  <c r="F3975" i="5"/>
  <c r="E3975" i="5"/>
  <c r="D3975" i="5"/>
  <c r="P3975" i="5" s="1"/>
  <c r="C3975" i="5"/>
  <c r="B3975" i="5"/>
  <c r="N3975" i="5" s="1"/>
  <c r="A3975" i="5"/>
  <c r="M3974" i="5"/>
  <c r="L3974" i="5"/>
  <c r="K3974" i="5"/>
  <c r="J3974" i="5"/>
  <c r="I3974" i="5"/>
  <c r="H3974" i="5"/>
  <c r="Q3974" i="5" s="1"/>
  <c r="G3974" i="5"/>
  <c r="F3974" i="5"/>
  <c r="O3974" i="5" s="1"/>
  <c r="E3974" i="5"/>
  <c r="D3974" i="5"/>
  <c r="P3974" i="5" s="1"/>
  <c r="C3974" i="5"/>
  <c r="B3974" i="5"/>
  <c r="N3974" i="5" s="1"/>
  <c r="A3974" i="5"/>
  <c r="J3973" i="5"/>
  <c r="H3973" i="5"/>
  <c r="Q3973" i="5" s="1"/>
  <c r="G3973" i="5"/>
  <c r="M3973" i="5" s="1"/>
  <c r="F3973" i="5"/>
  <c r="O3973" i="5" s="1"/>
  <c r="E3973" i="5"/>
  <c r="D3973" i="5"/>
  <c r="P3973" i="5" s="1"/>
  <c r="C3973" i="5"/>
  <c r="B3973" i="5"/>
  <c r="A3973" i="5"/>
  <c r="Q3972" i="5"/>
  <c r="P3972" i="5"/>
  <c r="O3972" i="5"/>
  <c r="J3972" i="5"/>
  <c r="I3972" i="5"/>
  <c r="H3972" i="5"/>
  <c r="G3972" i="5"/>
  <c r="F3972" i="5"/>
  <c r="E3972" i="5"/>
  <c r="D3972" i="5"/>
  <c r="C3972" i="5"/>
  <c r="B3972" i="5"/>
  <c r="A3972" i="5"/>
  <c r="H3971" i="5"/>
  <c r="Q3971" i="5" s="1"/>
  <c r="G3971" i="5"/>
  <c r="F3971" i="5"/>
  <c r="O3971" i="5" s="1"/>
  <c r="E3971" i="5"/>
  <c r="D3971" i="5"/>
  <c r="P3971" i="5" s="1"/>
  <c r="C3971" i="5"/>
  <c r="B3971" i="5"/>
  <c r="A3971" i="5"/>
  <c r="Q3970" i="5"/>
  <c r="O3970" i="5"/>
  <c r="M3970" i="5"/>
  <c r="L3970" i="5"/>
  <c r="K3970" i="5"/>
  <c r="R3970" i="5" s="1"/>
  <c r="J3970" i="5"/>
  <c r="I3970" i="5"/>
  <c r="H3970" i="5"/>
  <c r="G3970" i="5"/>
  <c r="F3970" i="5"/>
  <c r="E3970" i="5"/>
  <c r="D3970" i="5"/>
  <c r="P3970" i="5" s="1"/>
  <c r="C3970" i="5"/>
  <c r="B3970" i="5"/>
  <c r="N3970" i="5" s="1"/>
  <c r="A3970" i="5"/>
  <c r="P3969" i="5"/>
  <c r="O3969" i="5"/>
  <c r="M3969" i="5"/>
  <c r="L3969" i="5"/>
  <c r="K3969" i="5"/>
  <c r="J3969" i="5"/>
  <c r="I3969" i="5"/>
  <c r="R3969" i="5" s="1"/>
  <c r="H3969" i="5"/>
  <c r="Q3969" i="5" s="1"/>
  <c r="G3969" i="5"/>
  <c r="F3969" i="5"/>
  <c r="E3969" i="5"/>
  <c r="D3969" i="5"/>
  <c r="C3969" i="5"/>
  <c r="B3969" i="5"/>
  <c r="A3969" i="5"/>
  <c r="M3968" i="5"/>
  <c r="L3968" i="5"/>
  <c r="K3968" i="5"/>
  <c r="J3968" i="5"/>
  <c r="I3968" i="5"/>
  <c r="R3968" i="5" s="1"/>
  <c r="H3968" i="5"/>
  <c r="Q3968" i="5" s="1"/>
  <c r="G3968" i="5"/>
  <c r="F3968" i="5"/>
  <c r="O3968" i="5" s="1"/>
  <c r="E3968" i="5"/>
  <c r="D3968" i="5"/>
  <c r="P3968" i="5" s="1"/>
  <c r="C3968" i="5"/>
  <c r="B3968" i="5"/>
  <c r="A3968" i="5"/>
  <c r="I3967" i="5"/>
  <c r="H3967" i="5"/>
  <c r="Q3967" i="5" s="1"/>
  <c r="G3967" i="5"/>
  <c r="M3967" i="5" s="1"/>
  <c r="F3967" i="5"/>
  <c r="O3967" i="5" s="1"/>
  <c r="E3967" i="5"/>
  <c r="D3967" i="5"/>
  <c r="P3967" i="5" s="1"/>
  <c r="C3967" i="5"/>
  <c r="B3967" i="5"/>
  <c r="A3967" i="5"/>
  <c r="Q3966" i="5"/>
  <c r="P3966" i="5"/>
  <c r="O3966" i="5"/>
  <c r="J3966" i="5"/>
  <c r="I3966" i="5"/>
  <c r="H3966" i="5"/>
  <c r="G3966" i="5"/>
  <c r="F3966" i="5"/>
  <c r="E3966" i="5"/>
  <c r="D3966" i="5"/>
  <c r="C3966" i="5"/>
  <c r="B3966" i="5"/>
  <c r="A3966" i="5"/>
  <c r="G3965" i="5"/>
  <c r="F3965" i="5"/>
  <c r="O3965" i="5" s="1"/>
  <c r="E3965" i="5"/>
  <c r="D3965" i="5"/>
  <c r="P3965" i="5" s="1"/>
  <c r="C3965" i="5"/>
  <c r="B3965" i="5"/>
  <c r="A3965" i="5"/>
  <c r="Q3964" i="5"/>
  <c r="M3964" i="5"/>
  <c r="L3964" i="5"/>
  <c r="K3964" i="5"/>
  <c r="R3964" i="5" s="1"/>
  <c r="J3964" i="5"/>
  <c r="I3964" i="5"/>
  <c r="H3964" i="5"/>
  <c r="G3964" i="5"/>
  <c r="F3964" i="5"/>
  <c r="O3964" i="5" s="1"/>
  <c r="E3964" i="5"/>
  <c r="D3964" i="5"/>
  <c r="P3964" i="5" s="1"/>
  <c r="C3964" i="5"/>
  <c r="B3964" i="5"/>
  <c r="A3964" i="5"/>
  <c r="N3964" i="5" s="1"/>
  <c r="O3963" i="5"/>
  <c r="M3963" i="5"/>
  <c r="L3963" i="5"/>
  <c r="K3963" i="5"/>
  <c r="J3963" i="5"/>
  <c r="I3963" i="5"/>
  <c r="H3963" i="5"/>
  <c r="Q3963" i="5" s="1"/>
  <c r="G3963" i="5"/>
  <c r="F3963" i="5"/>
  <c r="E3963" i="5"/>
  <c r="D3963" i="5"/>
  <c r="P3963" i="5" s="1"/>
  <c r="C3963" i="5"/>
  <c r="B3963" i="5"/>
  <c r="A3963" i="5"/>
  <c r="N3963" i="5" s="1"/>
  <c r="J3962" i="5"/>
  <c r="H3962" i="5"/>
  <c r="Q3962" i="5" s="1"/>
  <c r="G3962" i="5"/>
  <c r="F3962" i="5"/>
  <c r="O3962" i="5" s="1"/>
  <c r="E3962" i="5"/>
  <c r="D3962" i="5"/>
  <c r="P3962" i="5" s="1"/>
  <c r="C3962" i="5"/>
  <c r="B3962" i="5"/>
  <c r="A3962" i="5"/>
  <c r="G3961" i="5"/>
  <c r="M3961" i="5" s="1"/>
  <c r="F3961" i="5"/>
  <c r="O3961" i="5" s="1"/>
  <c r="E3961" i="5"/>
  <c r="D3961" i="5"/>
  <c r="P3961" i="5" s="1"/>
  <c r="C3961" i="5"/>
  <c r="B3961" i="5"/>
  <c r="A3961" i="5"/>
  <c r="P3960" i="5"/>
  <c r="O3960" i="5"/>
  <c r="G3960" i="5"/>
  <c r="F3960" i="5"/>
  <c r="E3960" i="5"/>
  <c r="D3960" i="5"/>
  <c r="C3960" i="5"/>
  <c r="B3960" i="5"/>
  <c r="A3960" i="5"/>
  <c r="Q3959" i="5"/>
  <c r="P3959" i="5"/>
  <c r="O3959" i="5"/>
  <c r="M3959" i="5"/>
  <c r="H3959" i="5"/>
  <c r="G3959" i="5"/>
  <c r="F3959" i="5"/>
  <c r="E3959" i="5"/>
  <c r="D3959" i="5"/>
  <c r="C3959" i="5"/>
  <c r="B3959" i="5"/>
  <c r="A3959" i="5"/>
  <c r="R3958" i="5"/>
  <c r="Q3958" i="5"/>
  <c r="M3958" i="5"/>
  <c r="L3958" i="5"/>
  <c r="K3958" i="5"/>
  <c r="J3958" i="5"/>
  <c r="I3958" i="5"/>
  <c r="H3958" i="5"/>
  <c r="G3958" i="5"/>
  <c r="F3958" i="5"/>
  <c r="O3958" i="5" s="1"/>
  <c r="E3958" i="5"/>
  <c r="D3958" i="5"/>
  <c r="P3958" i="5" s="1"/>
  <c r="C3958" i="5"/>
  <c r="B3958" i="5"/>
  <c r="N3958" i="5" s="1"/>
  <c r="A3958" i="5"/>
  <c r="O3957" i="5"/>
  <c r="M3957" i="5"/>
  <c r="L3957" i="5"/>
  <c r="K3957" i="5"/>
  <c r="J3957" i="5"/>
  <c r="I3957" i="5"/>
  <c r="H3957" i="5"/>
  <c r="Q3957" i="5" s="1"/>
  <c r="G3957" i="5"/>
  <c r="F3957" i="5"/>
  <c r="E3957" i="5"/>
  <c r="D3957" i="5"/>
  <c r="P3957" i="5" s="1"/>
  <c r="C3957" i="5"/>
  <c r="B3957" i="5"/>
  <c r="N3957" i="5" s="1"/>
  <c r="A3957" i="5"/>
  <c r="J3956" i="5"/>
  <c r="H3956" i="5"/>
  <c r="Q3956" i="5" s="1"/>
  <c r="G3956" i="5"/>
  <c r="M3956" i="5" s="1"/>
  <c r="F3956" i="5"/>
  <c r="O3956" i="5" s="1"/>
  <c r="E3956" i="5"/>
  <c r="D3956" i="5"/>
  <c r="P3956" i="5" s="1"/>
  <c r="C3956" i="5"/>
  <c r="B3956" i="5"/>
  <c r="A3956" i="5"/>
  <c r="Q3955" i="5"/>
  <c r="L3955" i="5"/>
  <c r="K3955" i="5"/>
  <c r="R3955" i="5" s="1"/>
  <c r="J3955" i="5"/>
  <c r="I3955" i="5"/>
  <c r="H3955" i="5"/>
  <c r="G3955" i="5"/>
  <c r="M3955" i="5" s="1"/>
  <c r="F3955" i="5"/>
  <c r="O3955" i="5" s="1"/>
  <c r="E3955" i="5"/>
  <c r="D3955" i="5"/>
  <c r="P3955" i="5" s="1"/>
  <c r="C3955" i="5"/>
  <c r="B3955" i="5"/>
  <c r="A3955" i="5"/>
  <c r="P3954" i="5"/>
  <c r="J3954" i="5"/>
  <c r="H3954" i="5"/>
  <c r="Q3954" i="5" s="1"/>
  <c r="G3954" i="5"/>
  <c r="F3954" i="5"/>
  <c r="O3954" i="5" s="1"/>
  <c r="E3954" i="5"/>
  <c r="D3954" i="5"/>
  <c r="C3954" i="5"/>
  <c r="B3954" i="5"/>
  <c r="A3954" i="5"/>
  <c r="Q3953" i="5"/>
  <c r="P3953" i="5"/>
  <c r="O3953" i="5"/>
  <c r="M3953" i="5"/>
  <c r="H3953" i="5"/>
  <c r="G3953" i="5"/>
  <c r="F3953" i="5"/>
  <c r="E3953" i="5"/>
  <c r="D3953" i="5"/>
  <c r="C3953" i="5"/>
  <c r="B3953" i="5"/>
  <c r="A3953" i="5"/>
  <c r="R3952" i="5"/>
  <c r="Q3952" i="5"/>
  <c r="P3952" i="5"/>
  <c r="O3952" i="5"/>
  <c r="M3952" i="5"/>
  <c r="L3952" i="5"/>
  <c r="K3952" i="5"/>
  <c r="J3952" i="5"/>
  <c r="I3952" i="5"/>
  <c r="H3952" i="5"/>
  <c r="G3952" i="5"/>
  <c r="F3952" i="5"/>
  <c r="E3952" i="5"/>
  <c r="D3952" i="5"/>
  <c r="C3952" i="5"/>
  <c r="B3952" i="5"/>
  <c r="A3952" i="5"/>
  <c r="O3951" i="5"/>
  <c r="M3951" i="5"/>
  <c r="L3951" i="5"/>
  <c r="K3951" i="5"/>
  <c r="J3951" i="5"/>
  <c r="I3951" i="5"/>
  <c r="R3951" i="5" s="1"/>
  <c r="H3951" i="5"/>
  <c r="Q3951" i="5" s="1"/>
  <c r="G3951" i="5"/>
  <c r="F3951" i="5"/>
  <c r="E3951" i="5"/>
  <c r="D3951" i="5"/>
  <c r="P3951" i="5" s="1"/>
  <c r="C3951" i="5"/>
  <c r="B3951" i="5"/>
  <c r="N3951" i="5" s="1"/>
  <c r="A3951" i="5"/>
  <c r="I3950" i="5"/>
  <c r="H3950" i="5"/>
  <c r="Q3950" i="5" s="1"/>
  <c r="G3950" i="5"/>
  <c r="M3950" i="5" s="1"/>
  <c r="F3950" i="5"/>
  <c r="O3950" i="5" s="1"/>
  <c r="E3950" i="5"/>
  <c r="D3950" i="5"/>
  <c r="P3950" i="5" s="1"/>
  <c r="C3950" i="5"/>
  <c r="B3950" i="5"/>
  <c r="A3950" i="5"/>
  <c r="Q3949" i="5"/>
  <c r="L3949" i="5"/>
  <c r="K3949" i="5"/>
  <c r="J3949" i="5"/>
  <c r="I3949" i="5"/>
  <c r="H3949" i="5"/>
  <c r="G3949" i="5"/>
  <c r="M3949" i="5" s="1"/>
  <c r="F3949" i="5"/>
  <c r="O3949" i="5" s="1"/>
  <c r="E3949" i="5"/>
  <c r="D3949" i="5"/>
  <c r="P3949" i="5" s="1"/>
  <c r="C3949" i="5"/>
  <c r="B3949" i="5"/>
  <c r="A3949" i="5"/>
  <c r="I3948" i="5"/>
  <c r="H3948" i="5"/>
  <c r="Q3948" i="5" s="1"/>
  <c r="G3948" i="5"/>
  <c r="F3948" i="5"/>
  <c r="O3948" i="5" s="1"/>
  <c r="E3948" i="5"/>
  <c r="D3948" i="5"/>
  <c r="P3948" i="5" s="1"/>
  <c r="C3948" i="5"/>
  <c r="B3948" i="5"/>
  <c r="A3948" i="5"/>
  <c r="P3947" i="5"/>
  <c r="O3947" i="5"/>
  <c r="G3947" i="5"/>
  <c r="F3947" i="5"/>
  <c r="E3947" i="5"/>
  <c r="D3947" i="5"/>
  <c r="C3947" i="5"/>
  <c r="B3947" i="5"/>
  <c r="A3947" i="5"/>
  <c r="Q3946" i="5"/>
  <c r="P3946" i="5"/>
  <c r="M3946" i="5"/>
  <c r="R3946" i="5" s="1"/>
  <c r="L3946" i="5"/>
  <c r="K3946" i="5"/>
  <c r="J3946" i="5"/>
  <c r="I3946" i="5"/>
  <c r="H3946" i="5"/>
  <c r="G3946" i="5"/>
  <c r="F3946" i="5"/>
  <c r="O3946" i="5" s="1"/>
  <c r="E3946" i="5"/>
  <c r="D3946" i="5"/>
  <c r="C3946" i="5"/>
  <c r="B3946" i="5"/>
  <c r="A3946" i="5"/>
  <c r="N3946" i="5" s="1"/>
  <c r="O3945" i="5"/>
  <c r="M3945" i="5"/>
  <c r="L3945" i="5"/>
  <c r="K3945" i="5"/>
  <c r="J3945" i="5"/>
  <c r="I3945" i="5"/>
  <c r="H3945" i="5"/>
  <c r="Q3945" i="5" s="1"/>
  <c r="G3945" i="5"/>
  <c r="F3945" i="5"/>
  <c r="E3945" i="5"/>
  <c r="D3945" i="5"/>
  <c r="P3945" i="5" s="1"/>
  <c r="C3945" i="5"/>
  <c r="B3945" i="5"/>
  <c r="A3945" i="5"/>
  <c r="N3945" i="5" s="1"/>
  <c r="M3944" i="5"/>
  <c r="G3944" i="5"/>
  <c r="L3944" i="5" s="1"/>
  <c r="F3944" i="5"/>
  <c r="O3944" i="5" s="1"/>
  <c r="E3944" i="5"/>
  <c r="D3944" i="5"/>
  <c r="P3944" i="5" s="1"/>
  <c r="C3944" i="5"/>
  <c r="B3944" i="5"/>
  <c r="A3944" i="5"/>
  <c r="L3943" i="5"/>
  <c r="H3943" i="5"/>
  <c r="Q3943" i="5" s="1"/>
  <c r="G3943" i="5"/>
  <c r="F3943" i="5"/>
  <c r="O3943" i="5" s="1"/>
  <c r="E3943" i="5"/>
  <c r="D3943" i="5"/>
  <c r="P3943" i="5" s="1"/>
  <c r="C3943" i="5"/>
  <c r="B3943" i="5"/>
  <c r="A3943" i="5"/>
  <c r="G3942" i="5"/>
  <c r="F3942" i="5"/>
  <c r="O3942" i="5" s="1"/>
  <c r="E3942" i="5"/>
  <c r="D3942" i="5"/>
  <c r="P3942" i="5" s="1"/>
  <c r="C3942" i="5"/>
  <c r="B3942" i="5"/>
  <c r="A3942" i="5"/>
  <c r="P3941" i="5"/>
  <c r="H3941" i="5"/>
  <c r="Q3941" i="5" s="1"/>
  <c r="G3941" i="5"/>
  <c r="F3941" i="5"/>
  <c r="O3941" i="5" s="1"/>
  <c r="E3941" i="5"/>
  <c r="D3941" i="5"/>
  <c r="C3941" i="5"/>
  <c r="B3941" i="5"/>
  <c r="A3941" i="5"/>
  <c r="Q3940" i="5"/>
  <c r="O3940" i="5"/>
  <c r="M3940" i="5"/>
  <c r="L3940" i="5"/>
  <c r="K3940" i="5"/>
  <c r="J3940" i="5"/>
  <c r="I3940" i="5"/>
  <c r="H3940" i="5"/>
  <c r="G3940" i="5"/>
  <c r="F3940" i="5"/>
  <c r="E3940" i="5"/>
  <c r="D3940" i="5"/>
  <c r="P3940" i="5" s="1"/>
  <c r="C3940" i="5"/>
  <c r="B3940" i="5"/>
  <c r="A3940" i="5"/>
  <c r="O3939" i="5"/>
  <c r="M3939" i="5"/>
  <c r="L3939" i="5"/>
  <c r="K3939" i="5"/>
  <c r="J3939" i="5"/>
  <c r="I3939" i="5"/>
  <c r="H3939" i="5"/>
  <c r="Q3939" i="5" s="1"/>
  <c r="G3939" i="5"/>
  <c r="F3939" i="5"/>
  <c r="E3939" i="5"/>
  <c r="D3939" i="5"/>
  <c r="P3939" i="5" s="1"/>
  <c r="C3939" i="5"/>
  <c r="B3939" i="5"/>
  <c r="A3939" i="5"/>
  <c r="M3938" i="5"/>
  <c r="L3938" i="5"/>
  <c r="K3938" i="5"/>
  <c r="J3938" i="5"/>
  <c r="I3938" i="5"/>
  <c r="H3938" i="5"/>
  <c r="Q3938" i="5" s="1"/>
  <c r="G3938" i="5"/>
  <c r="F3938" i="5"/>
  <c r="O3938" i="5" s="1"/>
  <c r="E3938" i="5"/>
  <c r="D3938" i="5"/>
  <c r="P3938" i="5" s="1"/>
  <c r="C3938" i="5"/>
  <c r="B3938" i="5"/>
  <c r="N3938" i="5" s="1"/>
  <c r="A3938" i="5"/>
  <c r="J3937" i="5"/>
  <c r="H3937" i="5"/>
  <c r="Q3937" i="5" s="1"/>
  <c r="G3937" i="5"/>
  <c r="M3937" i="5" s="1"/>
  <c r="F3937" i="5"/>
  <c r="O3937" i="5" s="1"/>
  <c r="E3937" i="5"/>
  <c r="D3937" i="5"/>
  <c r="P3937" i="5" s="1"/>
  <c r="C3937" i="5"/>
  <c r="B3937" i="5"/>
  <c r="A3937" i="5"/>
  <c r="Q3936" i="5"/>
  <c r="O3936" i="5"/>
  <c r="J3936" i="5"/>
  <c r="I3936" i="5"/>
  <c r="H3936" i="5"/>
  <c r="G3936" i="5"/>
  <c r="F3936" i="5"/>
  <c r="E3936" i="5"/>
  <c r="D3936" i="5"/>
  <c r="P3936" i="5" s="1"/>
  <c r="C3936" i="5"/>
  <c r="B3936" i="5"/>
  <c r="A3936" i="5"/>
  <c r="H3935" i="5"/>
  <c r="Q3935" i="5" s="1"/>
  <c r="G3935" i="5"/>
  <c r="F3935" i="5"/>
  <c r="O3935" i="5" s="1"/>
  <c r="E3935" i="5"/>
  <c r="D3935" i="5"/>
  <c r="P3935" i="5" s="1"/>
  <c r="C3935" i="5"/>
  <c r="B3935" i="5"/>
  <c r="A3935" i="5"/>
  <c r="Q3934" i="5"/>
  <c r="O3934" i="5"/>
  <c r="M3934" i="5"/>
  <c r="L3934" i="5"/>
  <c r="K3934" i="5"/>
  <c r="R3934" i="5" s="1"/>
  <c r="J3934" i="5"/>
  <c r="I3934" i="5"/>
  <c r="H3934" i="5"/>
  <c r="G3934" i="5"/>
  <c r="F3934" i="5"/>
  <c r="E3934" i="5"/>
  <c r="D3934" i="5"/>
  <c r="P3934" i="5" s="1"/>
  <c r="C3934" i="5"/>
  <c r="B3934" i="5"/>
  <c r="N3934" i="5" s="1"/>
  <c r="A3934" i="5"/>
  <c r="P3933" i="5"/>
  <c r="O3933" i="5"/>
  <c r="M3933" i="5"/>
  <c r="L3933" i="5"/>
  <c r="K3933" i="5"/>
  <c r="J3933" i="5"/>
  <c r="I3933" i="5"/>
  <c r="R3933" i="5" s="1"/>
  <c r="H3933" i="5"/>
  <c r="Q3933" i="5" s="1"/>
  <c r="G3933" i="5"/>
  <c r="F3933" i="5"/>
  <c r="E3933" i="5"/>
  <c r="D3933" i="5"/>
  <c r="C3933" i="5"/>
  <c r="B3933" i="5"/>
  <c r="A3933" i="5"/>
  <c r="M3932" i="5"/>
  <c r="L3932" i="5"/>
  <c r="K3932" i="5"/>
  <c r="J3932" i="5"/>
  <c r="I3932" i="5"/>
  <c r="R3932" i="5" s="1"/>
  <c r="H3932" i="5"/>
  <c r="Q3932" i="5" s="1"/>
  <c r="G3932" i="5"/>
  <c r="F3932" i="5"/>
  <c r="O3932" i="5" s="1"/>
  <c r="E3932" i="5"/>
  <c r="D3932" i="5"/>
  <c r="P3932" i="5" s="1"/>
  <c r="C3932" i="5"/>
  <c r="B3932" i="5"/>
  <c r="N3932" i="5" s="1"/>
  <c r="A3932" i="5"/>
  <c r="H3931" i="5"/>
  <c r="Q3931" i="5" s="1"/>
  <c r="G3931" i="5"/>
  <c r="M3931" i="5" s="1"/>
  <c r="F3931" i="5"/>
  <c r="O3931" i="5" s="1"/>
  <c r="E3931" i="5"/>
  <c r="D3931" i="5"/>
  <c r="P3931" i="5" s="1"/>
  <c r="C3931" i="5"/>
  <c r="B3931" i="5"/>
  <c r="A3931" i="5"/>
  <c r="Q3930" i="5"/>
  <c r="P3930" i="5"/>
  <c r="O3930" i="5"/>
  <c r="J3930" i="5"/>
  <c r="I3930" i="5"/>
  <c r="H3930" i="5"/>
  <c r="G3930" i="5"/>
  <c r="F3930" i="5"/>
  <c r="E3930" i="5"/>
  <c r="D3930" i="5"/>
  <c r="C3930" i="5"/>
  <c r="B3930" i="5"/>
  <c r="A3930" i="5"/>
  <c r="G3929" i="5"/>
  <c r="F3929" i="5"/>
  <c r="O3929" i="5" s="1"/>
  <c r="E3929" i="5"/>
  <c r="D3929" i="5"/>
  <c r="P3929" i="5" s="1"/>
  <c r="C3929" i="5"/>
  <c r="B3929" i="5"/>
  <c r="A3929" i="5"/>
  <c r="Q3928" i="5"/>
  <c r="M3928" i="5"/>
  <c r="L3928" i="5"/>
  <c r="K3928" i="5"/>
  <c r="R3928" i="5" s="1"/>
  <c r="J3928" i="5"/>
  <c r="I3928" i="5"/>
  <c r="H3928" i="5"/>
  <c r="G3928" i="5"/>
  <c r="F3928" i="5"/>
  <c r="O3928" i="5" s="1"/>
  <c r="E3928" i="5"/>
  <c r="D3928" i="5"/>
  <c r="P3928" i="5" s="1"/>
  <c r="C3928" i="5"/>
  <c r="B3928" i="5"/>
  <c r="A3928" i="5"/>
  <c r="N3928" i="5" s="1"/>
  <c r="O3927" i="5"/>
  <c r="M3927" i="5"/>
  <c r="L3927" i="5"/>
  <c r="K3927" i="5"/>
  <c r="J3927" i="5"/>
  <c r="I3927" i="5"/>
  <c r="H3927" i="5"/>
  <c r="Q3927" i="5" s="1"/>
  <c r="G3927" i="5"/>
  <c r="F3927" i="5"/>
  <c r="E3927" i="5"/>
  <c r="D3927" i="5"/>
  <c r="P3927" i="5" s="1"/>
  <c r="C3927" i="5"/>
  <c r="B3927" i="5"/>
  <c r="A3927" i="5"/>
  <c r="N3927" i="5" s="1"/>
  <c r="J3926" i="5"/>
  <c r="G3926" i="5"/>
  <c r="L3926" i="5" s="1"/>
  <c r="F3926" i="5"/>
  <c r="O3926" i="5" s="1"/>
  <c r="E3926" i="5"/>
  <c r="D3926" i="5"/>
  <c r="P3926" i="5" s="1"/>
  <c r="C3926" i="5"/>
  <c r="B3926" i="5"/>
  <c r="A3926" i="5"/>
  <c r="G3925" i="5"/>
  <c r="M3925" i="5" s="1"/>
  <c r="F3925" i="5"/>
  <c r="O3925" i="5" s="1"/>
  <c r="E3925" i="5"/>
  <c r="D3925" i="5"/>
  <c r="P3925" i="5" s="1"/>
  <c r="C3925" i="5"/>
  <c r="B3925" i="5"/>
  <c r="A3925" i="5"/>
  <c r="P3924" i="5"/>
  <c r="O3924" i="5"/>
  <c r="G3924" i="5"/>
  <c r="F3924" i="5"/>
  <c r="E3924" i="5"/>
  <c r="D3924" i="5"/>
  <c r="C3924" i="5"/>
  <c r="B3924" i="5"/>
  <c r="A3924" i="5"/>
  <c r="Q3923" i="5"/>
  <c r="O3923" i="5"/>
  <c r="M3923" i="5"/>
  <c r="H3923" i="5"/>
  <c r="G3923" i="5"/>
  <c r="F3923" i="5"/>
  <c r="E3923" i="5"/>
  <c r="D3923" i="5"/>
  <c r="P3923" i="5" s="1"/>
  <c r="C3923" i="5"/>
  <c r="B3923" i="5"/>
  <c r="A3923" i="5"/>
  <c r="R3922" i="5"/>
  <c r="Q3922" i="5"/>
  <c r="M3922" i="5"/>
  <c r="L3922" i="5"/>
  <c r="K3922" i="5"/>
  <c r="J3922" i="5"/>
  <c r="I3922" i="5"/>
  <c r="H3922" i="5"/>
  <c r="G3922" i="5"/>
  <c r="F3922" i="5"/>
  <c r="O3922" i="5" s="1"/>
  <c r="E3922" i="5"/>
  <c r="D3922" i="5"/>
  <c r="P3922" i="5" s="1"/>
  <c r="C3922" i="5"/>
  <c r="B3922" i="5"/>
  <c r="N3922" i="5" s="1"/>
  <c r="A3922" i="5"/>
  <c r="P3921" i="5"/>
  <c r="O3921" i="5"/>
  <c r="M3921" i="5"/>
  <c r="L3921" i="5"/>
  <c r="K3921" i="5"/>
  <c r="J3921" i="5"/>
  <c r="I3921" i="5"/>
  <c r="H3921" i="5"/>
  <c r="Q3921" i="5" s="1"/>
  <c r="G3921" i="5"/>
  <c r="F3921" i="5"/>
  <c r="E3921" i="5"/>
  <c r="D3921" i="5"/>
  <c r="C3921" i="5"/>
  <c r="B3921" i="5"/>
  <c r="A3921" i="5"/>
  <c r="J3920" i="5"/>
  <c r="H3920" i="5"/>
  <c r="Q3920" i="5" s="1"/>
  <c r="G3920" i="5"/>
  <c r="M3920" i="5" s="1"/>
  <c r="F3920" i="5"/>
  <c r="O3920" i="5" s="1"/>
  <c r="E3920" i="5"/>
  <c r="D3920" i="5"/>
  <c r="P3920" i="5" s="1"/>
  <c r="C3920" i="5"/>
  <c r="B3920" i="5"/>
  <c r="A3920" i="5"/>
  <c r="Q3919" i="5"/>
  <c r="L3919" i="5"/>
  <c r="K3919" i="5"/>
  <c r="R3919" i="5" s="1"/>
  <c r="J3919" i="5"/>
  <c r="I3919" i="5"/>
  <c r="H3919" i="5"/>
  <c r="G3919" i="5"/>
  <c r="M3919" i="5" s="1"/>
  <c r="F3919" i="5"/>
  <c r="O3919" i="5" s="1"/>
  <c r="E3919" i="5"/>
  <c r="D3919" i="5"/>
  <c r="P3919" i="5" s="1"/>
  <c r="C3919" i="5"/>
  <c r="B3919" i="5"/>
  <c r="A3919" i="5"/>
  <c r="P3918" i="5"/>
  <c r="J3918" i="5"/>
  <c r="H3918" i="5"/>
  <c r="Q3918" i="5" s="1"/>
  <c r="G3918" i="5"/>
  <c r="F3918" i="5"/>
  <c r="O3918" i="5" s="1"/>
  <c r="E3918" i="5"/>
  <c r="D3918" i="5"/>
  <c r="C3918" i="5"/>
  <c r="B3918" i="5"/>
  <c r="A3918" i="5"/>
  <c r="Q3917" i="5"/>
  <c r="P3917" i="5"/>
  <c r="O3917" i="5"/>
  <c r="M3917" i="5"/>
  <c r="H3917" i="5"/>
  <c r="G3917" i="5"/>
  <c r="F3917" i="5"/>
  <c r="E3917" i="5"/>
  <c r="D3917" i="5"/>
  <c r="C3917" i="5"/>
  <c r="B3917" i="5"/>
  <c r="A3917" i="5"/>
  <c r="R3916" i="5"/>
  <c r="Q3916" i="5"/>
  <c r="P3916" i="5"/>
  <c r="M3916" i="5"/>
  <c r="L3916" i="5"/>
  <c r="K3916" i="5"/>
  <c r="J3916" i="5"/>
  <c r="I3916" i="5"/>
  <c r="H3916" i="5"/>
  <c r="G3916" i="5"/>
  <c r="F3916" i="5"/>
  <c r="O3916" i="5" s="1"/>
  <c r="E3916" i="5"/>
  <c r="D3916" i="5"/>
  <c r="C3916" i="5"/>
  <c r="B3916" i="5"/>
  <c r="A3916" i="5"/>
  <c r="O3915" i="5"/>
  <c r="M3915" i="5"/>
  <c r="L3915" i="5"/>
  <c r="K3915" i="5"/>
  <c r="J3915" i="5"/>
  <c r="I3915" i="5"/>
  <c r="R3915" i="5" s="1"/>
  <c r="H3915" i="5"/>
  <c r="Q3915" i="5" s="1"/>
  <c r="G3915" i="5"/>
  <c r="F3915" i="5"/>
  <c r="E3915" i="5"/>
  <c r="D3915" i="5"/>
  <c r="P3915" i="5" s="1"/>
  <c r="C3915" i="5"/>
  <c r="B3915" i="5"/>
  <c r="N3915" i="5" s="1"/>
  <c r="A3915" i="5"/>
  <c r="H3914" i="5"/>
  <c r="Q3914" i="5" s="1"/>
  <c r="G3914" i="5"/>
  <c r="M3914" i="5" s="1"/>
  <c r="F3914" i="5"/>
  <c r="O3914" i="5" s="1"/>
  <c r="E3914" i="5"/>
  <c r="D3914" i="5"/>
  <c r="P3914" i="5" s="1"/>
  <c r="C3914" i="5"/>
  <c r="B3914" i="5"/>
  <c r="A3914" i="5"/>
  <c r="Q3913" i="5"/>
  <c r="L3913" i="5"/>
  <c r="K3913" i="5"/>
  <c r="J3913" i="5"/>
  <c r="I3913" i="5"/>
  <c r="R3913" i="5" s="1"/>
  <c r="H3913" i="5"/>
  <c r="G3913" i="5"/>
  <c r="M3913" i="5" s="1"/>
  <c r="F3913" i="5"/>
  <c r="O3913" i="5" s="1"/>
  <c r="E3913" i="5"/>
  <c r="D3913" i="5"/>
  <c r="P3913" i="5" s="1"/>
  <c r="C3913" i="5"/>
  <c r="B3913" i="5"/>
  <c r="A3913" i="5"/>
  <c r="H3912" i="5"/>
  <c r="Q3912" i="5" s="1"/>
  <c r="G3912" i="5"/>
  <c r="F3912" i="5"/>
  <c r="O3912" i="5" s="1"/>
  <c r="E3912" i="5"/>
  <c r="D3912" i="5"/>
  <c r="P3912" i="5" s="1"/>
  <c r="C3912" i="5"/>
  <c r="B3912" i="5"/>
  <c r="A3912" i="5"/>
  <c r="P3911" i="5"/>
  <c r="O3911" i="5"/>
  <c r="G3911" i="5"/>
  <c r="F3911" i="5"/>
  <c r="E3911" i="5"/>
  <c r="D3911" i="5"/>
  <c r="C3911" i="5"/>
  <c r="B3911" i="5"/>
  <c r="A3911" i="5"/>
  <c r="Q3910" i="5"/>
  <c r="P3910" i="5"/>
  <c r="M3910" i="5"/>
  <c r="R3910" i="5" s="1"/>
  <c r="L3910" i="5"/>
  <c r="K3910" i="5"/>
  <c r="J3910" i="5"/>
  <c r="I3910" i="5"/>
  <c r="H3910" i="5"/>
  <c r="G3910" i="5"/>
  <c r="F3910" i="5"/>
  <c r="O3910" i="5" s="1"/>
  <c r="E3910" i="5"/>
  <c r="D3910" i="5"/>
  <c r="C3910" i="5"/>
  <c r="B3910" i="5"/>
  <c r="A3910" i="5"/>
  <c r="N3910" i="5" s="1"/>
  <c r="O3909" i="5"/>
  <c r="M3909" i="5"/>
  <c r="L3909" i="5"/>
  <c r="K3909" i="5"/>
  <c r="J3909" i="5"/>
  <c r="I3909" i="5"/>
  <c r="H3909" i="5"/>
  <c r="Q3909" i="5" s="1"/>
  <c r="G3909" i="5"/>
  <c r="F3909" i="5"/>
  <c r="E3909" i="5"/>
  <c r="D3909" i="5"/>
  <c r="P3909" i="5" s="1"/>
  <c r="C3909" i="5"/>
  <c r="B3909" i="5"/>
  <c r="A3909" i="5"/>
  <c r="M3908" i="5"/>
  <c r="G3908" i="5"/>
  <c r="L3908" i="5" s="1"/>
  <c r="F3908" i="5"/>
  <c r="O3908" i="5" s="1"/>
  <c r="E3908" i="5"/>
  <c r="D3908" i="5"/>
  <c r="P3908" i="5" s="1"/>
  <c r="C3908" i="5"/>
  <c r="B3908" i="5"/>
  <c r="A3908" i="5"/>
  <c r="G3907" i="5"/>
  <c r="F3907" i="5"/>
  <c r="O3907" i="5" s="1"/>
  <c r="E3907" i="5"/>
  <c r="D3907" i="5"/>
  <c r="P3907" i="5" s="1"/>
  <c r="C3907" i="5"/>
  <c r="B3907" i="5"/>
  <c r="A3907" i="5"/>
  <c r="G3906" i="5"/>
  <c r="F3906" i="5"/>
  <c r="O3906" i="5" s="1"/>
  <c r="E3906" i="5"/>
  <c r="D3906" i="5"/>
  <c r="P3906" i="5" s="1"/>
  <c r="C3906" i="5"/>
  <c r="B3906" i="5"/>
  <c r="A3906" i="5"/>
  <c r="P3905" i="5"/>
  <c r="L3905" i="5"/>
  <c r="G3905" i="5"/>
  <c r="F3905" i="5"/>
  <c r="O3905" i="5" s="1"/>
  <c r="E3905" i="5"/>
  <c r="D3905" i="5"/>
  <c r="C3905" i="5"/>
  <c r="B3905" i="5"/>
  <c r="A3905" i="5"/>
  <c r="Q3904" i="5"/>
  <c r="M3904" i="5"/>
  <c r="R3904" i="5" s="1"/>
  <c r="L3904" i="5"/>
  <c r="K3904" i="5"/>
  <c r="J3904" i="5"/>
  <c r="I3904" i="5"/>
  <c r="H3904" i="5"/>
  <c r="G3904" i="5"/>
  <c r="F3904" i="5"/>
  <c r="O3904" i="5" s="1"/>
  <c r="E3904" i="5"/>
  <c r="D3904" i="5"/>
  <c r="P3904" i="5" s="1"/>
  <c r="C3904" i="5"/>
  <c r="B3904" i="5"/>
  <c r="A3904" i="5"/>
  <c r="N3904" i="5" s="1"/>
  <c r="O3903" i="5"/>
  <c r="M3903" i="5"/>
  <c r="L3903" i="5"/>
  <c r="K3903" i="5"/>
  <c r="J3903" i="5"/>
  <c r="I3903" i="5"/>
  <c r="H3903" i="5"/>
  <c r="Q3903" i="5" s="1"/>
  <c r="G3903" i="5"/>
  <c r="F3903" i="5"/>
  <c r="E3903" i="5"/>
  <c r="D3903" i="5"/>
  <c r="P3903" i="5" s="1"/>
  <c r="C3903" i="5"/>
  <c r="B3903" i="5"/>
  <c r="A3903" i="5"/>
  <c r="G3902" i="5"/>
  <c r="F3902" i="5"/>
  <c r="O3902" i="5" s="1"/>
  <c r="E3902" i="5"/>
  <c r="D3902" i="5"/>
  <c r="P3902" i="5" s="1"/>
  <c r="C3902" i="5"/>
  <c r="B3902" i="5"/>
  <c r="A3902" i="5"/>
  <c r="P3901" i="5"/>
  <c r="L3901" i="5"/>
  <c r="K3901" i="5"/>
  <c r="J3901" i="5"/>
  <c r="G3901" i="5"/>
  <c r="M3901" i="5" s="1"/>
  <c r="F3901" i="5"/>
  <c r="O3901" i="5" s="1"/>
  <c r="E3901" i="5"/>
  <c r="D3901" i="5"/>
  <c r="C3901" i="5"/>
  <c r="B3901" i="5"/>
  <c r="A3901" i="5"/>
  <c r="I3900" i="5"/>
  <c r="G3900" i="5"/>
  <c r="F3900" i="5"/>
  <c r="O3900" i="5" s="1"/>
  <c r="E3900" i="5"/>
  <c r="D3900" i="5"/>
  <c r="P3900" i="5" s="1"/>
  <c r="C3900" i="5"/>
  <c r="B3900" i="5"/>
  <c r="A3900" i="5"/>
  <c r="P3899" i="5"/>
  <c r="O3899" i="5"/>
  <c r="M3899" i="5"/>
  <c r="G3899" i="5"/>
  <c r="F3899" i="5"/>
  <c r="E3899" i="5"/>
  <c r="D3899" i="5"/>
  <c r="C3899" i="5"/>
  <c r="B3899" i="5"/>
  <c r="A3899" i="5"/>
  <c r="Q3898" i="5"/>
  <c r="M3898" i="5"/>
  <c r="L3898" i="5"/>
  <c r="K3898" i="5"/>
  <c r="J3898" i="5"/>
  <c r="R3898" i="5" s="1"/>
  <c r="I3898" i="5"/>
  <c r="H3898" i="5"/>
  <c r="G3898" i="5"/>
  <c r="F3898" i="5"/>
  <c r="O3898" i="5" s="1"/>
  <c r="E3898" i="5"/>
  <c r="D3898" i="5"/>
  <c r="P3898" i="5" s="1"/>
  <c r="C3898" i="5"/>
  <c r="B3898" i="5"/>
  <c r="N3898" i="5" s="1"/>
  <c r="A3898" i="5"/>
  <c r="O3897" i="5"/>
  <c r="M3897" i="5"/>
  <c r="L3897" i="5"/>
  <c r="K3897" i="5"/>
  <c r="J3897" i="5"/>
  <c r="I3897" i="5"/>
  <c r="H3897" i="5"/>
  <c r="Q3897" i="5" s="1"/>
  <c r="G3897" i="5"/>
  <c r="F3897" i="5"/>
  <c r="E3897" i="5"/>
  <c r="D3897" i="5"/>
  <c r="P3897" i="5" s="1"/>
  <c r="C3897" i="5"/>
  <c r="B3897" i="5"/>
  <c r="N3897" i="5" s="1"/>
  <c r="A3897" i="5"/>
  <c r="I3896" i="5"/>
  <c r="G3896" i="5"/>
  <c r="M3896" i="5" s="1"/>
  <c r="F3896" i="5"/>
  <c r="O3896" i="5" s="1"/>
  <c r="E3896" i="5"/>
  <c r="D3896" i="5"/>
  <c r="P3896" i="5" s="1"/>
  <c r="C3896" i="5"/>
  <c r="B3896" i="5"/>
  <c r="A3896" i="5"/>
  <c r="H3895" i="5"/>
  <c r="Q3895" i="5" s="1"/>
  <c r="G3895" i="5"/>
  <c r="F3895" i="5"/>
  <c r="O3895" i="5" s="1"/>
  <c r="E3895" i="5"/>
  <c r="D3895" i="5"/>
  <c r="P3895" i="5" s="1"/>
  <c r="C3895" i="5"/>
  <c r="B3895" i="5"/>
  <c r="A3895" i="5"/>
  <c r="Q3894" i="5"/>
  <c r="P3894" i="5"/>
  <c r="O3894" i="5"/>
  <c r="J3894" i="5"/>
  <c r="I3894" i="5"/>
  <c r="H3894" i="5"/>
  <c r="G3894" i="5"/>
  <c r="F3894" i="5"/>
  <c r="E3894" i="5"/>
  <c r="D3894" i="5"/>
  <c r="C3894" i="5"/>
  <c r="B3894" i="5"/>
  <c r="A3894" i="5"/>
  <c r="G3893" i="5"/>
  <c r="F3893" i="5"/>
  <c r="O3893" i="5" s="1"/>
  <c r="E3893" i="5"/>
  <c r="D3893" i="5"/>
  <c r="P3893" i="5" s="1"/>
  <c r="C3893" i="5"/>
  <c r="B3893" i="5"/>
  <c r="A3893" i="5"/>
  <c r="Q3892" i="5"/>
  <c r="O3892" i="5"/>
  <c r="M3892" i="5"/>
  <c r="L3892" i="5"/>
  <c r="K3892" i="5"/>
  <c r="J3892" i="5"/>
  <c r="I3892" i="5"/>
  <c r="H3892" i="5"/>
  <c r="G3892" i="5"/>
  <c r="F3892" i="5"/>
  <c r="E3892" i="5"/>
  <c r="D3892" i="5"/>
  <c r="P3892" i="5" s="1"/>
  <c r="C3892" i="5"/>
  <c r="B3892" i="5"/>
  <c r="A3892" i="5"/>
  <c r="N3892" i="5" s="1"/>
  <c r="P3891" i="5"/>
  <c r="O3891" i="5"/>
  <c r="M3891" i="5"/>
  <c r="L3891" i="5"/>
  <c r="K3891" i="5"/>
  <c r="J3891" i="5"/>
  <c r="I3891" i="5"/>
  <c r="R3891" i="5" s="1"/>
  <c r="H3891" i="5"/>
  <c r="Q3891" i="5" s="1"/>
  <c r="G3891" i="5"/>
  <c r="F3891" i="5"/>
  <c r="E3891" i="5"/>
  <c r="D3891" i="5"/>
  <c r="C3891" i="5"/>
  <c r="B3891" i="5"/>
  <c r="A3891" i="5"/>
  <c r="M3890" i="5"/>
  <c r="L3890" i="5"/>
  <c r="R3890" i="5" s="1"/>
  <c r="K3890" i="5"/>
  <c r="J3890" i="5"/>
  <c r="H3890" i="5"/>
  <c r="Q3890" i="5" s="1"/>
  <c r="G3890" i="5"/>
  <c r="I3890" i="5" s="1"/>
  <c r="F3890" i="5"/>
  <c r="O3890" i="5" s="1"/>
  <c r="E3890" i="5"/>
  <c r="D3890" i="5"/>
  <c r="P3890" i="5" s="1"/>
  <c r="C3890" i="5"/>
  <c r="B3890" i="5"/>
  <c r="A3890" i="5"/>
  <c r="N3890" i="5" s="1"/>
  <c r="P3889" i="5"/>
  <c r="L3889" i="5"/>
  <c r="G3889" i="5"/>
  <c r="M3889" i="5" s="1"/>
  <c r="F3889" i="5"/>
  <c r="O3889" i="5" s="1"/>
  <c r="E3889" i="5"/>
  <c r="D3889" i="5"/>
  <c r="C3889" i="5"/>
  <c r="B3889" i="5"/>
  <c r="A3889" i="5"/>
  <c r="G3888" i="5"/>
  <c r="F3888" i="5"/>
  <c r="O3888" i="5" s="1"/>
  <c r="E3888" i="5"/>
  <c r="D3888" i="5"/>
  <c r="P3888" i="5" s="1"/>
  <c r="C3888" i="5"/>
  <c r="B3888" i="5"/>
  <c r="A3888" i="5"/>
  <c r="P3887" i="5"/>
  <c r="G3887" i="5"/>
  <c r="F3887" i="5"/>
  <c r="O3887" i="5" s="1"/>
  <c r="E3887" i="5"/>
  <c r="D3887" i="5"/>
  <c r="C3887" i="5"/>
  <c r="B3887" i="5"/>
  <c r="A3887" i="5"/>
  <c r="Q3886" i="5"/>
  <c r="O3886" i="5"/>
  <c r="M3886" i="5"/>
  <c r="R3886" i="5" s="1"/>
  <c r="L3886" i="5"/>
  <c r="K3886" i="5"/>
  <c r="J3886" i="5"/>
  <c r="I3886" i="5"/>
  <c r="H3886" i="5"/>
  <c r="G3886" i="5"/>
  <c r="F3886" i="5"/>
  <c r="E3886" i="5"/>
  <c r="D3886" i="5"/>
  <c r="P3886" i="5" s="1"/>
  <c r="C3886" i="5"/>
  <c r="B3886" i="5"/>
  <c r="N3886" i="5" s="1"/>
  <c r="A3886" i="5"/>
  <c r="O3885" i="5"/>
  <c r="M3885" i="5"/>
  <c r="L3885" i="5"/>
  <c r="K3885" i="5"/>
  <c r="J3885" i="5"/>
  <c r="I3885" i="5"/>
  <c r="H3885" i="5"/>
  <c r="Q3885" i="5" s="1"/>
  <c r="G3885" i="5"/>
  <c r="F3885" i="5"/>
  <c r="E3885" i="5"/>
  <c r="D3885" i="5"/>
  <c r="P3885" i="5" s="1"/>
  <c r="C3885" i="5"/>
  <c r="B3885" i="5"/>
  <c r="A3885" i="5"/>
  <c r="N3885" i="5" s="1"/>
  <c r="G3884" i="5"/>
  <c r="F3884" i="5"/>
  <c r="O3884" i="5" s="1"/>
  <c r="E3884" i="5"/>
  <c r="D3884" i="5"/>
  <c r="P3884" i="5" s="1"/>
  <c r="C3884" i="5"/>
  <c r="B3884" i="5"/>
  <c r="A3884" i="5"/>
  <c r="P3883" i="5"/>
  <c r="L3883" i="5"/>
  <c r="K3883" i="5"/>
  <c r="J3883" i="5"/>
  <c r="G3883" i="5"/>
  <c r="M3883" i="5" s="1"/>
  <c r="F3883" i="5"/>
  <c r="O3883" i="5" s="1"/>
  <c r="E3883" i="5"/>
  <c r="D3883" i="5"/>
  <c r="C3883" i="5"/>
  <c r="B3883" i="5"/>
  <c r="A3883" i="5"/>
  <c r="G3882" i="5"/>
  <c r="F3882" i="5"/>
  <c r="O3882" i="5" s="1"/>
  <c r="E3882" i="5"/>
  <c r="D3882" i="5"/>
  <c r="P3882" i="5" s="1"/>
  <c r="C3882" i="5"/>
  <c r="B3882" i="5"/>
  <c r="A3882" i="5"/>
  <c r="O3881" i="5"/>
  <c r="M3881" i="5"/>
  <c r="G3881" i="5"/>
  <c r="F3881" i="5"/>
  <c r="E3881" i="5"/>
  <c r="D3881" i="5"/>
  <c r="P3881" i="5" s="1"/>
  <c r="C3881" i="5"/>
  <c r="B3881" i="5"/>
  <c r="A3881" i="5"/>
  <c r="R3880" i="5"/>
  <c r="Q3880" i="5"/>
  <c r="M3880" i="5"/>
  <c r="L3880" i="5"/>
  <c r="K3880" i="5"/>
  <c r="J3880" i="5"/>
  <c r="I3880" i="5"/>
  <c r="H3880" i="5"/>
  <c r="G3880" i="5"/>
  <c r="F3880" i="5"/>
  <c r="O3880" i="5" s="1"/>
  <c r="E3880" i="5"/>
  <c r="D3880" i="5"/>
  <c r="P3880" i="5" s="1"/>
  <c r="C3880" i="5"/>
  <c r="B3880" i="5"/>
  <c r="A3880" i="5"/>
  <c r="O3879" i="5"/>
  <c r="M3879" i="5"/>
  <c r="L3879" i="5"/>
  <c r="K3879" i="5"/>
  <c r="J3879" i="5"/>
  <c r="I3879" i="5"/>
  <c r="H3879" i="5"/>
  <c r="Q3879" i="5" s="1"/>
  <c r="G3879" i="5"/>
  <c r="F3879" i="5"/>
  <c r="E3879" i="5"/>
  <c r="D3879" i="5"/>
  <c r="P3879" i="5" s="1"/>
  <c r="C3879" i="5"/>
  <c r="B3879" i="5"/>
  <c r="A3879" i="5"/>
  <c r="N3879" i="5" s="1"/>
  <c r="M3878" i="5"/>
  <c r="K3878" i="5"/>
  <c r="I3878" i="5"/>
  <c r="H3878" i="5"/>
  <c r="Q3878" i="5" s="1"/>
  <c r="G3878" i="5"/>
  <c r="J3878" i="5" s="1"/>
  <c r="F3878" i="5"/>
  <c r="O3878" i="5" s="1"/>
  <c r="E3878" i="5"/>
  <c r="D3878" i="5"/>
  <c r="P3878" i="5" s="1"/>
  <c r="C3878" i="5"/>
  <c r="B3878" i="5"/>
  <c r="A3878" i="5"/>
  <c r="I3877" i="5"/>
  <c r="G3877" i="5"/>
  <c r="F3877" i="5"/>
  <c r="O3877" i="5" s="1"/>
  <c r="E3877" i="5"/>
  <c r="D3877" i="5"/>
  <c r="P3877" i="5" s="1"/>
  <c r="C3877" i="5"/>
  <c r="B3877" i="5"/>
  <c r="A3877" i="5"/>
  <c r="Q3876" i="5"/>
  <c r="P3876" i="5"/>
  <c r="O3876" i="5"/>
  <c r="J3876" i="5"/>
  <c r="I3876" i="5"/>
  <c r="H3876" i="5"/>
  <c r="G3876" i="5"/>
  <c r="F3876" i="5"/>
  <c r="E3876" i="5"/>
  <c r="D3876" i="5"/>
  <c r="C3876" i="5"/>
  <c r="B3876" i="5"/>
  <c r="A3876" i="5"/>
  <c r="G3875" i="5"/>
  <c r="F3875" i="5"/>
  <c r="O3875" i="5" s="1"/>
  <c r="E3875" i="5"/>
  <c r="D3875" i="5"/>
  <c r="P3875" i="5" s="1"/>
  <c r="C3875" i="5"/>
  <c r="B3875" i="5"/>
  <c r="A3875" i="5"/>
  <c r="Q3874" i="5"/>
  <c r="O3874" i="5"/>
  <c r="M3874" i="5"/>
  <c r="L3874" i="5"/>
  <c r="K3874" i="5"/>
  <c r="J3874" i="5"/>
  <c r="I3874" i="5"/>
  <c r="H3874" i="5"/>
  <c r="G3874" i="5"/>
  <c r="F3874" i="5"/>
  <c r="E3874" i="5"/>
  <c r="D3874" i="5"/>
  <c r="P3874" i="5" s="1"/>
  <c r="C3874" i="5"/>
  <c r="B3874" i="5"/>
  <c r="N3874" i="5" s="1"/>
  <c r="A3874" i="5"/>
  <c r="O3873" i="5"/>
  <c r="M3873" i="5"/>
  <c r="L3873" i="5"/>
  <c r="K3873" i="5"/>
  <c r="J3873" i="5"/>
  <c r="I3873" i="5"/>
  <c r="H3873" i="5"/>
  <c r="Q3873" i="5" s="1"/>
  <c r="G3873" i="5"/>
  <c r="F3873" i="5"/>
  <c r="E3873" i="5"/>
  <c r="D3873" i="5"/>
  <c r="P3873" i="5" s="1"/>
  <c r="C3873" i="5"/>
  <c r="B3873" i="5"/>
  <c r="A3873" i="5"/>
  <c r="M3872" i="5"/>
  <c r="L3872" i="5"/>
  <c r="R3872" i="5" s="1"/>
  <c r="K3872" i="5"/>
  <c r="J3872" i="5"/>
  <c r="H3872" i="5"/>
  <c r="Q3872" i="5" s="1"/>
  <c r="G3872" i="5"/>
  <c r="I3872" i="5" s="1"/>
  <c r="F3872" i="5"/>
  <c r="O3872" i="5" s="1"/>
  <c r="E3872" i="5"/>
  <c r="D3872" i="5"/>
  <c r="P3872" i="5" s="1"/>
  <c r="C3872" i="5"/>
  <c r="B3872" i="5"/>
  <c r="A3872" i="5"/>
  <c r="N3872" i="5" s="1"/>
  <c r="P3871" i="5"/>
  <c r="I3871" i="5"/>
  <c r="G3871" i="5"/>
  <c r="M3871" i="5" s="1"/>
  <c r="F3871" i="5"/>
  <c r="O3871" i="5" s="1"/>
  <c r="E3871" i="5"/>
  <c r="D3871" i="5"/>
  <c r="C3871" i="5"/>
  <c r="B3871" i="5"/>
  <c r="A3871" i="5"/>
  <c r="P3870" i="5"/>
  <c r="G3870" i="5"/>
  <c r="F3870" i="5"/>
  <c r="O3870" i="5" s="1"/>
  <c r="E3870" i="5"/>
  <c r="D3870" i="5"/>
  <c r="C3870" i="5"/>
  <c r="B3870" i="5"/>
  <c r="A3870" i="5"/>
  <c r="P3869" i="5"/>
  <c r="M3869" i="5"/>
  <c r="L3869" i="5"/>
  <c r="H3869" i="5"/>
  <c r="Q3869" i="5" s="1"/>
  <c r="G3869" i="5"/>
  <c r="F3869" i="5"/>
  <c r="O3869" i="5" s="1"/>
  <c r="E3869" i="5"/>
  <c r="D3869" i="5"/>
  <c r="C3869" i="5"/>
  <c r="B3869" i="5"/>
  <c r="A3869" i="5"/>
  <c r="Q3868" i="5"/>
  <c r="O3868" i="5"/>
  <c r="M3868" i="5"/>
  <c r="R3868" i="5" s="1"/>
  <c r="L3868" i="5"/>
  <c r="K3868" i="5"/>
  <c r="J3868" i="5"/>
  <c r="I3868" i="5"/>
  <c r="H3868" i="5"/>
  <c r="G3868" i="5"/>
  <c r="F3868" i="5"/>
  <c r="E3868" i="5"/>
  <c r="D3868" i="5"/>
  <c r="P3868" i="5" s="1"/>
  <c r="C3868" i="5"/>
  <c r="B3868" i="5"/>
  <c r="A3868" i="5"/>
  <c r="N3868" i="5" s="1"/>
  <c r="O3867" i="5"/>
  <c r="M3867" i="5"/>
  <c r="L3867" i="5"/>
  <c r="K3867" i="5"/>
  <c r="J3867" i="5"/>
  <c r="I3867" i="5"/>
  <c r="H3867" i="5"/>
  <c r="Q3867" i="5" s="1"/>
  <c r="G3867" i="5"/>
  <c r="F3867" i="5"/>
  <c r="E3867" i="5"/>
  <c r="D3867" i="5"/>
  <c r="P3867" i="5" s="1"/>
  <c r="C3867" i="5"/>
  <c r="B3867" i="5"/>
  <c r="N3867" i="5" s="1"/>
  <c r="A3867" i="5"/>
  <c r="G3866" i="5"/>
  <c r="F3866" i="5"/>
  <c r="O3866" i="5" s="1"/>
  <c r="E3866" i="5"/>
  <c r="D3866" i="5"/>
  <c r="P3866" i="5" s="1"/>
  <c r="C3866" i="5"/>
  <c r="B3866" i="5"/>
  <c r="A3866" i="5"/>
  <c r="L3865" i="5"/>
  <c r="K3865" i="5"/>
  <c r="J3865" i="5"/>
  <c r="G3865" i="5"/>
  <c r="M3865" i="5" s="1"/>
  <c r="F3865" i="5"/>
  <c r="O3865" i="5" s="1"/>
  <c r="E3865" i="5"/>
  <c r="D3865" i="5"/>
  <c r="P3865" i="5" s="1"/>
  <c r="C3865" i="5"/>
  <c r="B3865" i="5"/>
  <c r="A3865" i="5"/>
  <c r="P3864" i="5"/>
  <c r="G3864" i="5"/>
  <c r="F3864" i="5"/>
  <c r="O3864" i="5" s="1"/>
  <c r="E3864" i="5"/>
  <c r="D3864" i="5"/>
  <c r="C3864" i="5"/>
  <c r="B3864" i="5"/>
  <c r="A3864" i="5"/>
  <c r="P3863" i="5"/>
  <c r="O3863" i="5"/>
  <c r="G3863" i="5"/>
  <c r="F3863" i="5"/>
  <c r="E3863" i="5"/>
  <c r="D3863" i="5"/>
  <c r="C3863" i="5"/>
  <c r="B3863" i="5"/>
  <c r="A3863" i="5"/>
  <c r="Q3862" i="5"/>
  <c r="O3862" i="5"/>
  <c r="M3862" i="5"/>
  <c r="L3862" i="5"/>
  <c r="K3862" i="5"/>
  <c r="J3862" i="5"/>
  <c r="I3862" i="5"/>
  <c r="H3862" i="5"/>
  <c r="G3862" i="5"/>
  <c r="F3862" i="5"/>
  <c r="E3862" i="5"/>
  <c r="D3862" i="5"/>
  <c r="P3862" i="5" s="1"/>
  <c r="C3862" i="5"/>
  <c r="B3862" i="5"/>
  <c r="A3862" i="5"/>
  <c r="P3861" i="5"/>
  <c r="O3861" i="5"/>
  <c r="G3861" i="5"/>
  <c r="F3861" i="5"/>
  <c r="E3861" i="5"/>
  <c r="D3861" i="5"/>
  <c r="C3861" i="5"/>
  <c r="B3861" i="5"/>
  <c r="A3861" i="5"/>
  <c r="M3860" i="5"/>
  <c r="L3860" i="5"/>
  <c r="G3860" i="5"/>
  <c r="F3860" i="5"/>
  <c r="E3860" i="5"/>
  <c r="D3860" i="5"/>
  <c r="P3860" i="5" s="1"/>
  <c r="C3860" i="5"/>
  <c r="B3860" i="5"/>
  <c r="A3860" i="5"/>
  <c r="Q3859" i="5"/>
  <c r="P3859" i="5"/>
  <c r="O3859" i="5"/>
  <c r="L3859" i="5"/>
  <c r="K3859" i="5"/>
  <c r="J3859" i="5"/>
  <c r="I3859" i="5"/>
  <c r="H3859" i="5"/>
  <c r="G3859" i="5"/>
  <c r="M3859" i="5" s="1"/>
  <c r="F3859" i="5"/>
  <c r="E3859" i="5"/>
  <c r="D3859" i="5"/>
  <c r="C3859" i="5"/>
  <c r="B3859" i="5"/>
  <c r="A3859" i="5"/>
  <c r="P3858" i="5"/>
  <c r="M3858" i="5"/>
  <c r="I3858" i="5"/>
  <c r="G3858" i="5"/>
  <c r="K3858" i="5" s="1"/>
  <c r="F3858" i="5"/>
  <c r="O3858" i="5" s="1"/>
  <c r="E3858" i="5"/>
  <c r="D3858" i="5"/>
  <c r="C3858" i="5"/>
  <c r="B3858" i="5"/>
  <c r="A3858" i="5"/>
  <c r="J3857" i="5"/>
  <c r="G3857" i="5"/>
  <c r="F3857" i="5"/>
  <c r="O3857" i="5" s="1"/>
  <c r="E3857" i="5"/>
  <c r="D3857" i="5"/>
  <c r="P3857" i="5" s="1"/>
  <c r="C3857" i="5"/>
  <c r="B3857" i="5"/>
  <c r="A3857" i="5"/>
  <c r="R3856" i="5"/>
  <c r="Q3856" i="5"/>
  <c r="O3856" i="5"/>
  <c r="M3856" i="5"/>
  <c r="L3856" i="5"/>
  <c r="K3856" i="5"/>
  <c r="J3856" i="5"/>
  <c r="I3856" i="5"/>
  <c r="H3856" i="5"/>
  <c r="G3856" i="5"/>
  <c r="F3856" i="5"/>
  <c r="E3856" i="5"/>
  <c r="D3856" i="5"/>
  <c r="P3856" i="5" s="1"/>
  <c r="C3856" i="5"/>
  <c r="B3856" i="5"/>
  <c r="A3856" i="5"/>
  <c r="O3855" i="5"/>
  <c r="M3855" i="5"/>
  <c r="L3855" i="5"/>
  <c r="K3855" i="5"/>
  <c r="J3855" i="5"/>
  <c r="I3855" i="5"/>
  <c r="R3855" i="5" s="1"/>
  <c r="H3855" i="5"/>
  <c r="Q3855" i="5" s="1"/>
  <c r="G3855" i="5"/>
  <c r="F3855" i="5"/>
  <c r="E3855" i="5"/>
  <c r="D3855" i="5"/>
  <c r="P3855" i="5" s="1"/>
  <c r="C3855" i="5"/>
  <c r="B3855" i="5"/>
  <c r="A3855" i="5"/>
  <c r="G3854" i="5"/>
  <c r="M3854" i="5" s="1"/>
  <c r="F3854" i="5"/>
  <c r="O3854" i="5" s="1"/>
  <c r="E3854" i="5"/>
  <c r="D3854" i="5"/>
  <c r="P3854" i="5" s="1"/>
  <c r="C3854" i="5"/>
  <c r="B3854" i="5"/>
  <c r="A3854" i="5"/>
  <c r="L3853" i="5"/>
  <c r="K3853" i="5"/>
  <c r="I3853" i="5"/>
  <c r="G3853" i="5"/>
  <c r="M3853" i="5" s="1"/>
  <c r="F3853" i="5"/>
  <c r="O3853" i="5" s="1"/>
  <c r="E3853" i="5"/>
  <c r="D3853" i="5"/>
  <c r="P3853" i="5" s="1"/>
  <c r="C3853" i="5"/>
  <c r="B3853" i="5"/>
  <c r="A3853" i="5"/>
  <c r="P3852" i="5"/>
  <c r="G3852" i="5"/>
  <c r="F3852" i="5"/>
  <c r="O3852" i="5" s="1"/>
  <c r="E3852" i="5"/>
  <c r="D3852" i="5"/>
  <c r="C3852" i="5"/>
  <c r="B3852" i="5"/>
  <c r="A3852" i="5"/>
  <c r="P3851" i="5"/>
  <c r="O3851" i="5"/>
  <c r="G3851" i="5"/>
  <c r="F3851" i="5"/>
  <c r="E3851" i="5"/>
  <c r="D3851" i="5"/>
  <c r="C3851" i="5"/>
  <c r="B3851" i="5"/>
  <c r="A3851" i="5"/>
  <c r="Q3850" i="5"/>
  <c r="M3850" i="5"/>
  <c r="L3850" i="5"/>
  <c r="K3850" i="5"/>
  <c r="H3850" i="5"/>
  <c r="G3850" i="5"/>
  <c r="J3850" i="5" s="1"/>
  <c r="F3850" i="5"/>
  <c r="O3850" i="5" s="1"/>
  <c r="E3850" i="5"/>
  <c r="D3850" i="5"/>
  <c r="P3850" i="5" s="1"/>
  <c r="C3850" i="5"/>
  <c r="B3850" i="5"/>
  <c r="A3850" i="5"/>
  <c r="Q3849" i="5"/>
  <c r="O3849" i="5"/>
  <c r="M3849" i="5"/>
  <c r="L3849" i="5"/>
  <c r="K3849" i="5"/>
  <c r="J3849" i="5"/>
  <c r="I3849" i="5"/>
  <c r="H3849" i="5"/>
  <c r="G3849" i="5"/>
  <c r="F3849" i="5"/>
  <c r="E3849" i="5"/>
  <c r="D3849" i="5"/>
  <c r="P3849" i="5" s="1"/>
  <c r="C3849" i="5"/>
  <c r="B3849" i="5"/>
  <c r="A3849" i="5"/>
  <c r="N3849" i="5" s="1"/>
  <c r="O3848" i="5"/>
  <c r="M3848" i="5"/>
  <c r="K3848" i="5"/>
  <c r="H3848" i="5"/>
  <c r="Q3848" i="5" s="1"/>
  <c r="G3848" i="5"/>
  <c r="L3848" i="5" s="1"/>
  <c r="F3848" i="5"/>
  <c r="E3848" i="5"/>
  <c r="D3848" i="5"/>
  <c r="P3848" i="5" s="1"/>
  <c r="C3848" i="5"/>
  <c r="B3848" i="5"/>
  <c r="A3848" i="5"/>
  <c r="G3847" i="5"/>
  <c r="F3847" i="5"/>
  <c r="O3847" i="5" s="1"/>
  <c r="E3847" i="5"/>
  <c r="D3847" i="5"/>
  <c r="P3847" i="5" s="1"/>
  <c r="C3847" i="5"/>
  <c r="B3847" i="5"/>
  <c r="A3847" i="5"/>
  <c r="Q3846" i="5"/>
  <c r="H3846" i="5"/>
  <c r="G3846" i="5"/>
  <c r="F3846" i="5"/>
  <c r="O3846" i="5" s="1"/>
  <c r="E3846" i="5"/>
  <c r="D3846" i="5"/>
  <c r="P3846" i="5" s="1"/>
  <c r="C3846" i="5"/>
  <c r="B3846" i="5"/>
  <c r="A3846" i="5"/>
  <c r="P3845" i="5"/>
  <c r="O3845" i="5"/>
  <c r="M3845" i="5"/>
  <c r="G3845" i="5"/>
  <c r="F3845" i="5"/>
  <c r="E3845" i="5"/>
  <c r="D3845" i="5"/>
  <c r="C3845" i="5"/>
  <c r="B3845" i="5"/>
  <c r="A3845" i="5"/>
  <c r="Q3844" i="5"/>
  <c r="O3844" i="5"/>
  <c r="M3844" i="5"/>
  <c r="L3844" i="5"/>
  <c r="K3844" i="5"/>
  <c r="H3844" i="5"/>
  <c r="G3844" i="5"/>
  <c r="J3844" i="5" s="1"/>
  <c r="F3844" i="5"/>
  <c r="E3844" i="5"/>
  <c r="D3844" i="5"/>
  <c r="P3844" i="5" s="1"/>
  <c r="C3844" i="5"/>
  <c r="B3844" i="5"/>
  <c r="A3844" i="5"/>
  <c r="Q3843" i="5"/>
  <c r="O3843" i="5"/>
  <c r="M3843" i="5"/>
  <c r="L3843" i="5"/>
  <c r="K3843" i="5"/>
  <c r="J3843" i="5"/>
  <c r="I3843" i="5"/>
  <c r="H3843" i="5"/>
  <c r="G3843" i="5"/>
  <c r="F3843" i="5"/>
  <c r="E3843" i="5"/>
  <c r="D3843" i="5"/>
  <c r="P3843" i="5" s="1"/>
  <c r="C3843" i="5"/>
  <c r="B3843" i="5"/>
  <c r="N3843" i="5" s="1"/>
  <c r="A3843" i="5"/>
  <c r="O3842" i="5"/>
  <c r="M3842" i="5"/>
  <c r="L3842" i="5"/>
  <c r="K3842" i="5"/>
  <c r="J3842" i="5"/>
  <c r="I3842" i="5"/>
  <c r="H3842" i="5"/>
  <c r="Q3842" i="5" s="1"/>
  <c r="G3842" i="5"/>
  <c r="F3842" i="5"/>
  <c r="E3842" i="5"/>
  <c r="D3842" i="5"/>
  <c r="P3842" i="5" s="1"/>
  <c r="C3842" i="5"/>
  <c r="B3842" i="5"/>
  <c r="A3842" i="5"/>
  <c r="L3841" i="5"/>
  <c r="I3841" i="5"/>
  <c r="G3841" i="5"/>
  <c r="M3841" i="5" s="1"/>
  <c r="F3841" i="5"/>
  <c r="O3841" i="5" s="1"/>
  <c r="E3841" i="5"/>
  <c r="D3841" i="5"/>
  <c r="P3841" i="5" s="1"/>
  <c r="C3841" i="5"/>
  <c r="B3841" i="5"/>
  <c r="A3841" i="5"/>
  <c r="Q3840" i="5"/>
  <c r="O3840" i="5"/>
  <c r="J3840" i="5"/>
  <c r="I3840" i="5"/>
  <c r="H3840" i="5"/>
  <c r="G3840" i="5"/>
  <c r="F3840" i="5"/>
  <c r="E3840" i="5"/>
  <c r="D3840" i="5"/>
  <c r="P3840" i="5" s="1"/>
  <c r="C3840" i="5"/>
  <c r="B3840" i="5"/>
  <c r="A3840" i="5"/>
  <c r="P3839" i="5"/>
  <c r="G3839" i="5"/>
  <c r="F3839" i="5"/>
  <c r="O3839" i="5" s="1"/>
  <c r="E3839" i="5"/>
  <c r="D3839" i="5"/>
  <c r="C3839" i="5"/>
  <c r="B3839" i="5"/>
  <c r="A3839" i="5"/>
  <c r="Q3838" i="5"/>
  <c r="P3838" i="5"/>
  <c r="O3838" i="5"/>
  <c r="M3838" i="5"/>
  <c r="L3838" i="5"/>
  <c r="K3838" i="5"/>
  <c r="H3838" i="5"/>
  <c r="G3838" i="5"/>
  <c r="J3838" i="5" s="1"/>
  <c r="F3838" i="5"/>
  <c r="E3838" i="5"/>
  <c r="D3838" i="5"/>
  <c r="C3838" i="5"/>
  <c r="B3838" i="5"/>
  <c r="A3838" i="5"/>
  <c r="Q3837" i="5"/>
  <c r="O3837" i="5"/>
  <c r="M3837" i="5"/>
  <c r="L3837" i="5"/>
  <c r="K3837" i="5"/>
  <c r="J3837" i="5"/>
  <c r="I3837" i="5"/>
  <c r="R3837" i="5" s="1"/>
  <c r="H3837" i="5"/>
  <c r="G3837" i="5"/>
  <c r="F3837" i="5"/>
  <c r="E3837" i="5"/>
  <c r="D3837" i="5"/>
  <c r="P3837" i="5" s="1"/>
  <c r="C3837" i="5"/>
  <c r="B3837" i="5"/>
  <c r="N3837" i="5" s="1"/>
  <c r="A3837" i="5"/>
  <c r="O3836" i="5"/>
  <c r="M3836" i="5"/>
  <c r="L3836" i="5"/>
  <c r="K3836" i="5"/>
  <c r="I3836" i="5"/>
  <c r="G3836" i="5"/>
  <c r="H3836" i="5" s="1"/>
  <c r="Q3836" i="5" s="1"/>
  <c r="F3836" i="5"/>
  <c r="E3836" i="5"/>
  <c r="D3836" i="5"/>
  <c r="P3836" i="5" s="1"/>
  <c r="C3836" i="5"/>
  <c r="B3836" i="5"/>
  <c r="A3836" i="5"/>
  <c r="G3835" i="5"/>
  <c r="M3835" i="5" s="1"/>
  <c r="F3835" i="5"/>
  <c r="O3835" i="5" s="1"/>
  <c r="E3835" i="5"/>
  <c r="D3835" i="5"/>
  <c r="P3835" i="5" s="1"/>
  <c r="C3835" i="5"/>
  <c r="B3835" i="5"/>
  <c r="A3835" i="5"/>
  <c r="O3834" i="5"/>
  <c r="I3834" i="5"/>
  <c r="G3834" i="5"/>
  <c r="J3834" i="5" s="1"/>
  <c r="F3834" i="5"/>
  <c r="E3834" i="5"/>
  <c r="D3834" i="5"/>
  <c r="P3834" i="5" s="1"/>
  <c r="C3834" i="5"/>
  <c r="B3834" i="5"/>
  <c r="A3834" i="5"/>
  <c r="Q3833" i="5"/>
  <c r="H3833" i="5"/>
  <c r="G3833" i="5"/>
  <c r="F3833" i="5"/>
  <c r="O3833" i="5" s="1"/>
  <c r="E3833" i="5"/>
  <c r="D3833" i="5"/>
  <c r="P3833" i="5" s="1"/>
  <c r="C3833" i="5"/>
  <c r="B3833" i="5"/>
  <c r="A3833" i="5"/>
  <c r="Q3832" i="5"/>
  <c r="P3832" i="5"/>
  <c r="M3832" i="5"/>
  <c r="L3832" i="5"/>
  <c r="K3832" i="5"/>
  <c r="H3832" i="5"/>
  <c r="G3832" i="5"/>
  <c r="J3832" i="5" s="1"/>
  <c r="F3832" i="5"/>
  <c r="O3832" i="5" s="1"/>
  <c r="E3832" i="5"/>
  <c r="D3832" i="5"/>
  <c r="C3832" i="5"/>
  <c r="B3832" i="5"/>
  <c r="A3832" i="5"/>
  <c r="Q3831" i="5"/>
  <c r="O3831" i="5"/>
  <c r="M3831" i="5"/>
  <c r="L3831" i="5"/>
  <c r="K3831" i="5"/>
  <c r="J3831" i="5"/>
  <c r="I3831" i="5"/>
  <c r="H3831" i="5"/>
  <c r="G3831" i="5"/>
  <c r="F3831" i="5"/>
  <c r="E3831" i="5"/>
  <c r="D3831" i="5"/>
  <c r="P3831" i="5" s="1"/>
  <c r="C3831" i="5"/>
  <c r="B3831" i="5"/>
  <c r="A3831" i="5"/>
  <c r="O3830" i="5"/>
  <c r="G3830" i="5"/>
  <c r="F3830" i="5"/>
  <c r="E3830" i="5"/>
  <c r="D3830" i="5"/>
  <c r="P3830" i="5" s="1"/>
  <c r="C3830" i="5"/>
  <c r="B3830" i="5"/>
  <c r="A3830" i="5"/>
  <c r="Q3829" i="5"/>
  <c r="K3829" i="5"/>
  <c r="H3829" i="5"/>
  <c r="G3829" i="5"/>
  <c r="M3829" i="5" s="1"/>
  <c r="F3829" i="5"/>
  <c r="O3829" i="5" s="1"/>
  <c r="E3829" i="5"/>
  <c r="D3829" i="5"/>
  <c r="P3829" i="5" s="1"/>
  <c r="C3829" i="5"/>
  <c r="B3829" i="5"/>
  <c r="A3829" i="5"/>
  <c r="P3828" i="5"/>
  <c r="O3828" i="5"/>
  <c r="G3828" i="5"/>
  <c r="F3828" i="5"/>
  <c r="E3828" i="5"/>
  <c r="D3828" i="5"/>
  <c r="C3828" i="5"/>
  <c r="B3828" i="5"/>
  <c r="A3828" i="5"/>
  <c r="Q3827" i="5"/>
  <c r="O3827" i="5"/>
  <c r="M3827" i="5"/>
  <c r="H3827" i="5"/>
  <c r="G3827" i="5"/>
  <c r="F3827" i="5"/>
  <c r="E3827" i="5"/>
  <c r="D3827" i="5"/>
  <c r="P3827" i="5" s="1"/>
  <c r="C3827" i="5"/>
  <c r="B3827" i="5"/>
  <c r="A3827" i="5"/>
  <c r="Q3826" i="5"/>
  <c r="P3826" i="5"/>
  <c r="M3826" i="5"/>
  <c r="L3826" i="5"/>
  <c r="K3826" i="5"/>
  <c r="H3826" i="5"/>
  <c r="G3826" i="5"/>
  <c r="J3826" i="5" s="1"/>
  <c r="F3826" i="5"/>
  <c r="O3826" i="5" s="1"/>
  <c r="E3826" i="5"/>
  <c r="D3826" i="5"/>
  <c r="C3826" i="5"/>
  <c r="B3826" i="5"/>
  <c r="A3826" i="5"/>
  <c r="Q3825" i="5"/>
  <c r="O3825" i="5"/>
  <c r="M3825" i="5"/>
  <c r="L3825" i="5"/>
  <c r="K3825" i="5"/>
  <c r="J3825" i="5"/>
  <c r="I3825" i="5"/>
  <c r="H3825" i="5"/>
  <c r="G3825" i="5"/>
  <c r="F3825" i="5"/>
  <c r="E3825" i="5"/>
  <c r="D3825" i="5"/>
  <c r="P3825" i="5" s="1"/>
  <c r="C3825" i="5"/>
  <c r="B3825" i="5"/>
  <c r="N3825" i="5" s="1"/>
  <c r="A3825" i="5"/>
  <c r="O3824" i="5"/>
  <c r="L3824" i="5"/>
  <c r="I3824" i="5"/>
  <c r="G3824" i="5"/>
  <c r="M3824" i="5" s="1"/>
  <c r="F3824" i="5"/>
  <c r="E3824" i="5"/>
  <c r="D3824" i="5"/>
  <c r="P3824" i="5" s="1"/>
  <c r="C3824" i="5"/>
  <c r="B3824" i="5"/>
  <c r="A3824" i="5"/>
  <c r="Q3823" i="5"/>
  <c r="L3823" i="5"/>
  <c r="K3823" i="5"/>
  <c r="R3823" i="5" s="1"/>
  <c r="J3823" i="5"/>
  <c r="I3823" i="5"/>
  <c r="H3823" i="5"/>
  <c r="G3823" i="5"/>
  <c r="M3823" i="5" s="1"/>
  <c r="F3823" i="5"/>
  <c r="O3823" i="5" s="1"/>
  <c r="E3823" i="5"/>
  <c r="D3823" i="5"/>
  <c r="P3823" i="5" s="1"/>
  <c r="C3823" i="5"/>
  <c r="B3823" i="5"/>
  <c r="A3823" i="5"/>
  <c r="P3822" i="5"/>
  <c r="O3822" i="5"/>
  <c r="I3822" i="5"/>
  <c r="G3822" i="5"/>
  <c r="F3822" i="5"/>
  <c r="E3822" i="5"/>
  <c r="D3822" i="5"/>
  <c r="C3822" i="5"/>
  <c r="B3822" i="5"/>
  <c r="A3822" i="5"/>
  <c r="O3821" i="5"/>
  <c r="M3821" i="5"/>
  <c r="G3821" i="5"/>
  <c r="F3821" i="5"/>
  <c r="E3821" i="5"/>
  <c r="D3821" i="5"/>
  <c r="P3821" i="5" s="1"/>
  <c r="C3821" i="5"/>
  <c r="B3821" i="5"/>
  <c r="A3821" i="5"/>
  <c r="Q3820" i="5"/>
  <c r="O3820" i="5"/>
  <c r="M3820" i="5"/>
  <c r="L3820" i="5"/>
  <c r="K3820" i="5"/>
  <c r="H3820" i="5"/>
  <c r="G3820" i="5"/>
  <c r="J3820" i="5" s="1"/>
  <c r="F3820" i="5"/>
  <c r="E3820" i="5"/>
  <c r="D3820" i="5"/>
  <c r="P3820" i="5" s="1"/>
  <c r="C3820" i="5"/>
  <c r="B3820" i="5"/>
  <c r="A3820" i="5"/>
  <c r="Q3819" i="5"/>
  <c r="O3819" i="5"/>
  <c r="M3819" i="5"/>
  <c r="L3819" i="5"/>
  <c r="K3819" i="5"/>
  <c r="J3819" i="5"/>
  <c r="I3819" i="5"/>
  <c r="H3819" i="5"/>
  <c r="G3819" i="5"/>
  <c r="F3819" i="5"/>
  <c r="E3819" i="5"/>
  <c r="D3819" i="5"/>
  <c r="P3819" i="5" s="1"/>
  <c r="C3819" i="5"/>
  <c r="B3819" i="5"/>
  <c r="A3819" i="5"/>
  <c r="N3819" i="5" s="1"/>
  <c r="O3818" i="5"/>
  <c r="G3818" i="5"/>
  <c r="M3818" i="5" s="1"/>
  <c r="F3818" i="5"/>
  <c r="E3818" i="5"/>
  <c r="D3818" i="5"/>
  <c r="P3818" i="5" s="1"/>
  <c r="C3818" i="5"/>
  <c r="B3818" i="5"/>
  <c r="A3818" i="5"/>
  <c r="L3817" i="5"/>
  <c r="K3817" i="5"/>
  <c r="I3817" i="5"/>
  <c r="G3817" i="5"/>
  <c r="M3817" i="5" s="1"/>
  <c r="F3817" i="5"/>
  <c r="O3817" i="5" s="1"/>
  <c r="E3817" i="5"/>
  <c r="D3817" i="5"/>
  <c r="P3817" i="5" s="1"/>
  <c r="C3817" i="5"/>
  <c r="B3817" i="5"/>
  <c r="A3817" i="5"/>
  <c r="P3816" i="5"/>
  <c r="G3816" i="5"/>
  <c r="F3816" i="5"/>
  <c r="O3816" i="5" s="1"/>
  <c r="E3816" i="5"/>
  <c r="D3816" i="5"/>
  <c r="C3816" i="5"/>
  <c r="B3816" i="5"/>
  <c r="A3816" i="5"/>
  <c r="P3815" i="5"/>
  <c r="O3815" i="5"/>
  <c r="G3815" i="5"/>
  <c r="F3815" i="5"/>
  <c r="E3815" i="5"/>
  <c r="D3815" i="5"/>
  <c r="C3815" i="5"/>
  <c r="B3815" i="5"/>
  <c r="A3815" i="5"/>
  <c r="Q3814" i="5"/>
  <c r="M3814" i="5"/>
  <c r="L3814" i="5"/>
  <c r="K3814" i="5"/>
  <c r="H3814" i="5"/>
  <c r="G3814" i="5"/>
  <c r="J3814" i="5" s="1"/>
  <c r="F3814" i="5"/>
  <c r="O3814" i="5" s="1"/>
  <c r="E3814" i="5"/>
  <c r="D3814" i="5"/>
  <c r="P3814" i="5" s="1"/>
  <c r="C3814" i="5"/>
  <c r="B3814" i="5"/>
  <c r="A3814" i="5"/>
  <c r="Q3813" i="5"/>
  <c r="O3813" i="5"/>
  <c r="M3813" i="5"/>
  <c r="L3813" i="5"/>
  <c r="K3813" i="5"/>
  <c r="J3813" i="5"/>
  <c r="I3813" i="5"/>
  <c r="H3813" i="5"/>
  <c r="G3813" i="5"/>
  <c r="F3813" i="5"/>
  <c r="E3813" i="5"/>
  <c r="D3813" i="5"/>
  <c r="P3813" i="5" s="1"/>
  <c r="C3813" i="5"/>
  <c r="B3813" i="5"/>
  <c r="A3813" i="5"/>
  <c r="N3813" i="5" s="1"/>
  <c r="O3812" i="5"/>
  <c r="M3812" i="5"/>
  <c r="H3812" i="5"/>
  <c r="Q3812" i="5" s="1"/>
  <c r="G3812" i="5"/>
  <c r="L3812" i="5" s="1"/>
  <c r="F3812" i="5"/>
  <c r="E3812" i="5"/>
  <c r="D3812" i="5"/>
  <c r="P3812" i="5" s="1"/>
  <c r="C3812" i="5"/>
  <c r="B3812" i="5"/>
  <c r="A3812" i="5"/>
  <c r="G3811" i="5"/>
  <c r="F3811" i="5"/>
  <c r="O3811" i="5" s="1"/>
  <c r="E3811" i="5"/>
  <c r="D3811" i="5"/>
  <c r="P3811" i="5" s="1"/>
  <c r="C3811" i="5"/>
  <c r="B3811" i="5"/>
  <c r="A3811" i="5"/>
  <c r="Q3810" i="5"/>
  <c r="H3810" i="5"/>
  <c r="G3810" i="5"/>
  <c r="F3810" i="5"/>
  <c r="O3810" i="5" s="1"/>
  <c r="E3810" i="5"/>
  <c r="D3810" i="5"/>
  <c r="P3810" i="5" s="1"/>
  <c r="C3810" i="5"/>
  <c r="B3810" i="5"/>
  <c r="A3810" i="5"/>
  <c r="P3809" i="5"/>
  <c r="O3809" i="5"/>
  <c r="M3809" i="5"/>
  <c r="G3809" i="5"/>
  <c r="F3809" i="5"/>
  <c r="E3809" i="5"/>
  <c r="D3809" i="5"/>
  <c r="C3809" i="5"/>
  <c r="B3809" i="5"/>
  <c r="A3809" i="5"/>
  <c r="Q3808" i="5"/>
  <c r="O3808" i="5"/>
  <c r="M3808" i="5"/>
  <c r="L3808" i="5"/>
  <c r="K3808" i="5"/>
  <c r="H3808" i="5"/>
  <c r="G3808" i="5"/>
  <c r="J3808" i="5" s="1"/>
  <c r="F3808" i="5"/>
  <c r="E3808" i="5"/>
  <c r="D3808" i="5"/>
  <c r="P3808" i="5" s="1"/>
  <c r="C3808" i="5"/>
  <c r="B3808" i="5"/>
  <c r="A3808" i="5"/>
  <c r="Q3807" i="5"/>
  <c r="P3807" i="5"/>
  <c r="O3807" i="5"/>
  <c r="M3807" i="5"/>
  <c r="L3807" i="5"/>
  <c r="K3807" i="5"/>
  <c r="J3807" i="5"/>
  <c r="I3807" i="5"/>
  <c r="H3807" i="5"/>
  <c r="G3807" i="5"/>
  <c r="F3807" i="5"/>
  <c r="E3807" i="5"/>
  <c r="D3807" i="5"/>
  <c r="C3807" i="5"/>
  <c r="B3807" i="5"/>
  <c r="A3807" i="5"/>
  <c r="O3806" i="5"/>
  <c r="M3806" i="5"/>
  <c r="L3806" i="5"/>
  <c r="K3806" i="5"/>
  <c r="J3806" i="5"/>
  <c r="I3806" i="5"/>
  <c r="H3806" i="5"/>
  <c r="Q3806" i="5" s="1"/>
  <c r="G3806" i="5"/>
  <c r="F3806" i="5"/>
  <c r="E3806" i="5"/>
  <c r="D3806" i="5"/>
  <c r="P3806" i="5" s="1"/>
  <c r="C3806" i="5"/>
  <c r="B3806" i="5"/>
  <c r="A3806" i="5"/>
  <c r="N3806" i="5" s="1"/>
  <c r="L3805" i="5"/>
  <c r="I3805" i="5"/>
  <c r="G3805" i="5"/>
  <c r="M3805" i="5" s="1"/>
  <c r="F3805" i="5"/>
  <c r="O3805" i="5" s="1"/>
  <c r="E3805" i="5"/>
  <c r="D3805" i="5"/>
  <c r="P3805" i="5" s="1"/>
  <c r="C3805" i="5"/>
  <c r="B3805" i="5"/>
  <c r="A3805" i="5"/>
  <c r="Q3804" i="5"/>
  <c r="O3804" i="5"/>
  <c r="J3804" i="5"/>
  <c r="I3804" i="5"/>
  <c r="H3804" i="5"/>
  <c r="G3804" i="5"/>
  <c r="F3804" i="5"/>
  <c r="E3804" i="5"/>
  <c r="D3804" i="5"/>
  <c r="P3804" i="5" s="1"/>
  <c r="C3804" i="5"/>
  <c r="B3804" i="5"/>
  <c r="A3804" i="5"/>
  <c r="P3803" i="5"/>
  <c r="G3803" i="5"/>
  <c r="F3803" i="5"/>
  <c r="O3803" i="5" s="1"/>
  <c r="E3803" i="5"/>
  <c r="D3803" i="5"/>
  <c r="C3803" i="5"/>
  <c r="B3803" i="5"/>
  <c r="A3803" i="5"/>
  <c r="Q3802" i="5"/>
  <c r="P3802" i="5"/>
  <c r="O3802" i="5"/>
  <c r="M3802" i="5"/>
  <c r="L3802" i="5"/>
  <c r="K3802" i="5"/>
  <c r="H3802" i="5"/>
  <c r="G3802" i="5"/>
  <c r="J3802" i="5" s="1"/>
  <c r="F3802" i="5"/>
  <c r="E3802" i="5"/>
  <c r="D3802" i="5"/>
  <c r="C3802" i="5"/>
  <c r="B3802" i="5"/>
  <c r="A3802" i="5"/>
  <c r="Q3801" i="5"/>
  <c r="O3801" i="5"/>
  <c r="M3801" i="5"/>
  <c r="L3801" i="5"/>
  <c r="K3801" i="5"/>
  <c r="J3801" i="5"/>
  <c r="I3801" i="5"/>
  <c r="R3801" i="5" s="1"/>
  <c r="H3801" i="5"/>
  <c r="G3801" i="5"/>
  <c r="F3801" i="5"/>
  <c r="E3801" i="5"/>
  <c r="D3801" i="5"/>
  <c r="P3801" i="5" s="1"/>
  <c r="C3801" i="5"/>
  <c r="B3801" i="5"/>
  <c r="N3801" i="5" s="1"/>
  <c r="A3801" i="5"/>
  <c r="O3800" i="5"/>
  <c r="M3800" i="5"/>
  <c r="L3800" i="5"/>
  <c r="K3800" i="5"/>
  <c r="I3800" i="5"/>
  <c r="G3800" i="5"/>
  <c r="H3800" i="5" s="1"/>
  <c r="Q3800" i="5" s="1"/>
  <c r="F3800" i="5"/>
  <c r="E3800" i="5"/>
  <c r="D3800" i="5"/>
  <c r="P3800" i="5" s="1"/>
  <c r="C3800" i="5"/>
  <c r="B3800" i="5"/>
  <c r="A3800" i="5"/>
  <c r="J3799" i="5"/>
  <c r="G3799" i="5"/>
  <c r="M3799" i="5" s="1"/>
  <c r="F3799" i="5"/>
  <c r="O3799" i="5" s="1"/>
  <c r="E3799" i="5"/>
  <c r="D3799" i="5"/>
  <c r="P3799" i="5" s="1"/>
  <c r="C3799" i="5"/>
  <c r="B3799" i="5"/>
  <c r="A3799" i="5"/>
  <c r="O3798" i="5"/>
  <c r="I3798" i="5"/>
  <c r="G3798" i="5"/>
  <c r="J3798" i="5" s="1"/>
  <c r="F3798" i="5"/>
  <c r="E3798" i="5"/>
  <c r="D3798" i="5"/>
  <c r="P3798" i="5" s="1"/>
  <c r="C3798" i="5"/>
  <c r="B3798" i="5"/>
  <c r="A3798" i="5"/>
  <c r="Q3797" i="5"/>
  <c r="H3797" i="5"/>
  <c r="G3797" i="5"/>
  <c r="F3797" i="5"/>
  <c r="O3797" i="5" s="1"/>
  <c r="E3797" i="5"/>
  <c r="D3797" i="5"/>
  <c r="P3797" i="5" s="1"/>
  <c r="C3797" i="5"/>
  <c r="B3797" i="5"/>
  <c r="A3797" i="5"/>
  <c r="Q3796" i="5"/>
  <c r="P3796" i="5"/>
  <c r="M3796" i="5"/>
  <c r="L3796" i="5"/>
  <c r="K3796" i="5"/>
  <c r="H3796" i="5"/>
  <c r="G3796" i="5"/>
  <c r="J3796" i="5" s="1"/>
  <c r="F3796" i="5"/>
  <c r="O3796" i="5" s="1"/>
  <c r="E3796" i="5"/>
  <c r="D3796" i="5"/>
  <c r="C3796" i="5"/>
  <c r="B3796" i="5"/>
  <c r="A3796" i="5"/>
  <c r="Q3795" i="5"/>
  <c r="O3795" i="5"/>
  <c r="M3795" i="5"/>
  <c r="L3795" i="5"/>
  <c r="K3795" i="5"/>
  <c r="J3795" i="5"/>
  <c r="I3795" i="5"/>
  <c r="H3795" i="5"/>
  <c r="G3795" i="5"/>
  <c r="F3795" i="5"/>
  <c r="E3795" i="5"/>
  <c r="D3795" i="5"/>
  <c r="P3795" i="5" s="1"/>
  <c r="C3795" i="5"/>
  <c r="B3795" i="5"/>
  <c r="N3795" i="5" s="1"/>
  <c r="A3795" i="5"/>
  <c r="O3794" i="5"/>
  <c r="G3794" i="5"/>
  <c r="F3794" i="5"/>
  <c r="E3794" i="5"/>
  <c r="D3794" i="5"/>
  <c r="P3794" i="5" s="1"/>
  <c r="C3794" i="5"/>
  <c r="B3794" i="5"/>
  <c r="A3794" i="5"/>
  <c r="Q3793" i="5"/>
  <c r="H3793" i="5"/>
  <c r="G3793" i="5"/>
  <c r="M3793" i="5" s="1"/>
  <c r="F3793" i="5"/>
  <c r="O3793" i="5" s="1"/>
  <c r="E3793" i="5"/>
  <c r="D3793" i="5"/>
  <c r="P3793" i="5" s="1"/>
  <c r="C3793" i="5"/>
  <c r="B3793" i="5"/>
  <c r="A3793" i="5"/>
  <c r="P3792" i="5"/>
  <c r="O3792" i="5"/>
  <c r="G3792" i="5"/>
  <c r="F3792" i="5"/>
  <c r="E3792" i="5"/>
  <c r="D3792" i="5"/>
  <c r="C3792" i="5"/>
  <c r="B3792" i="5"/>
  <c r="A3792" i="5"/>
  <c r="Q3791" i="5"/>
  <c r="O3791" i="5"/>
  <c r="M3791" i="5"/>
  <c r="H3791" i="5"/>
  <c r="G3791" i="5"/>
  <c r="F3791" i="5"/>
  <c r="E3791" i="5"/>
  <c r="D3791" i="5"/>
  <c r="P3791" i="5" s="1"/>
  <c r="C3791" i="5"/>
  <c r="B3791" i="5"/>
  <c r="A3791" i="5"/>
  <c r="Q3790" i="5"/>
  <c r="P3790" i="5"/>
  <c r="M3790" i="5"/>
  <c r="L3790" i="5"/>
  <c r="K3790" i="5"/>
  <c r="H3790" i="5"/>
  <c r="G3790" i="5"/>
  <c r="J3790" i="5" s="1"/>
  <c r="F3790" i="5"/>
  <c r="O3790" i="5" s="1"/>
  <c r="E3790" i="5"/>
  <c r="D3790" i="5"/>
  <c r="C3790" i="5"/>
  <c r="B3790" i="5"/>
  <c r="A3790" i="5"/>
  <c r="Q3789" i="5"/>
  <c r="O3789" i="5"/>
  <c r="M3789" i="5"/>
  <c r="L3789" i="5"/>
  <c r="K3789" i="5"/>
  <c r="J3789" i="5"/>
  <c r="I3789" i="5"/>
  <c r="H3789" i="5"/>
  <c r="G3789" i="5"/>
  <c r="F3789" i="5"/>
  <c r="E3789" i="5"/>
  <c r="D3789" i="5"/>
  <c r="P3789" i="5" s="1"/>
  <c r="C3789" i="5"/>
  <c r="B3789" i="5"/>
  <c r="N3789" i="5" s="1"/>
  <c r="A3789" i="5"/>
  <c r="O3788" i="5"/>
  <c r="L3788" i="5"/>
  <c r="I3788" i="5"/>
  <c r="G3788" i="5"/>
  <c r="M3788" i="5" s="1"/>
  <c r="F3788" i="5"/>
  <c r="E3788" i="5"/>
  <c r="D3788" i="5"/>
  <c r="P3788" i="5" s="1"/>
  <c r="C3788" i="5"/>
  <c r="B3788" i="5"/>
  <c r="A3788" i="5"/>
  <c r="Q3787" i="5"/>
  <c r="L3787" i="5"/>
  <c r="K3787" i="5"/>
  <c r="R3787" i="5" s="1"/>
  <c r="J3787" i="5"/>
  <c r="I3787" i="5"/>
  <c r="H3787" i="5"/>
  <c r="G3787" i="5"/>
  <c r="M3787" i="5" s="1"/>
  <c r="F3787" i="5"/>
  <c r="O3787" i="5" s="1"/>
  <c r="E3787" i="5"/>
  <c r="D3787" i="5"/>
  <c r="P3787" i="5" s="1"/>
  <c r="C3787" i="5"/>
  <c r="B3787" i="5"/>
  <c r="A3787" i="5"/>
  <c r="P3786" i="5"/>
  <c r="O3786" i="5"/>
  <c r="I3786" i="5"/>
  <c r="G3786" i="5"/>
  <c r="F3786" i="5"/>
  <c r="E3786" i="5"/>
  <c r="D3786" i="5"/>
  <c r="C3786" i="5"/>
  <c r="B3786" i="5"/>
  <c r="A3786" i="5"/>
  <c r="O3785" i="5"/>
  <c r="M3785" i="5"/>
  <c r="G3785" i="5"/>
  <c r="F3785" i="5"/>
  <c r="E3785" i="5"/>
  <c r="D3785" i="5"/>
  <c r="P3785" i="5" s="1"/>
  <c r="C3785" i="5"/>
  <c r="B3785" i="5"/>
  <c r="A3785" i="5"/>
  <c r="Q3784" i="5"/>
  <c r="O3784" i="5"/>
  <c r="M3784" i="5"/>
  <c r="L3784" i="5"/>
  <c r="K3784" i="5"/>
  <c r="H3784" i="5"/>
  <c r="G3784" i="5"/>
  <c r="J3784" i="5" s="1"/>
  <c r="F3784" i="5"/>
  <c r="E3784" i="5"/>
  <c r="D3784" i="5"/>
  <c r="P3784" i="5" s="1"/>
  <c r="C3784" i="5"/>
  <c r="B3784" i="5"/>
  <c r="A3784" i="5"/>
  <c r="Q3783" i="5"/>
  <c r="O3783" i="5"/>
  <c r="M3783" i="5"/>
  <c r="L3783" i="5"/>
  <c r="K3783" i="5"/>
  <c r="J3783" i="5"/>
  <c r="I3783" i="5"/>
  <c r="H3783" i="5"/>
  <c r="G3783" i="5"/>
  <c r="F3783" i="5"/>
  <c r="E3783" i="5"/>
  <c r="D3783" i="5"/>
  <c r="P3783" i="5" s="1"/>
  <c r="C3783" i="5"/>
  <c r="B3783" i="5"/>
  <c r="A3783" i="5"/>
  <c r="N3783" i="5" s="1"/>
  <c r="O3782" i="5"/>
  <c r="J3782" i="5"/>
  <c r="G3782" i="5"/>
  <c r="M3782" i="5" s="1"/>
  <c r="F3782" i="5"/>
  <c r="E3782" i="5"/>
  <c r="D3782" i="5"/>
  <c r="P3782" i="5" s="1"/>
  <c r="C3782" i="5"/>
  <c r="B3782" i="5"/>
  <c r="A3782" i="5"/>
  <c r="L3781" i="5"/>
  <c r="K3781" i="5"/>
  <c r="I3781" i="5"/>
  <c r="G3781" i="5"/>
  <c r="M3781" i="5" s="1"/>
  <c r="F3781" i="5"/>
  <c r="O3781" i="5" s="1"/>
  <c r="E3781" i="5"/>
  <c r="D3781" i="5"/>
  <c r="P3781" i="5" s="1"/>
  <c r="C3781" i="5"/>
  <c r="B3781" i="5"/>
  <c r="A3781" i="5"/>
  <c r="P3780" i="5"/>
  <c r="J3780" i="5"/>
  <c r="G3780" i="5"/>
  <c r="F3780" i="5"/>
  <c r="O3780" i="5" s="1"/>
  <c r="E3780" i="5"/>
  <c r="D3780" i="5"/>
  <c r="C3780" i="5"/>
  <c r="B3780" i="5"/>
  <c r="A3780" i="5"/>
  <c r="P3779" i="5"/>
  <c r="O3779" i="5"/>
  <c r="G3779" i="5"/>
  <c r="F3779" i="5"/>
  <c r="E3779" i="5"/>
  <c r="D3779" i="5"/>
  <c r="C3779" i="5"/>
  <c r="B3779" i="5"/>
  <c r="A3779" i="5"/>
  <c r="Q3778" i="5"/>
  <c r="M3778" i="5"/>
  <c r="L3778" i="5"/>
  <c r="K3778" i="5"/>
  <c r="H3778" i="5"/>
  <c r="G3778" i="5"/>
  <c r="J3778" i="5" s="1"/>
  <c r="F3778" i="5"/>
  <c r="O3778" i="5" s="1"/>
  <c r="E3778" i="5"/>
  <c r="D3778" i="5"/>
  <c r="P3778" i="5" s="1"/>
  <c r="C3778" i="5"/>
  <c r="B3778" i="5"/>
  <c r="A3778" i="5"/>
  <c r="Q3777" i="5"/>
  <c r="O3777" i="5"/>
  <c r="M3777" i="5"/>
  <c r="L3777" i="5"/>
  <c r="K3777" i="5"/>
  <c r="J3777" i="5"/>
  <c r="I3777" i="5"/>
  <c r="H3777" i="5"/>
  <c r="G3777" i="5"/>
  <c r="F3777" i="5"/>
  <c r="E3777" i="5"/>
  <c r="D3777" i="5"/>
  <c r="P3777" i="5" s="1"/>
  <c r="C3777" i="5"/>
  <c r="B3777" i="5"/>
  <c r="A3777" i="5"/>
  <c r="N3777" i="5" s="1"/>
  <c r="O3776" i="5"/>
  <c r="M3776" i="5"/>
  <c r="H3776" i="5"/>
  <c r="Q3776" i="5" s="1"/>
  <c r="G3776" i="5"/>
  <c r="L3776" i="5" s="1"/>
  <c r="F3776" i="5"/>
  <c r="E3776" i="5"/>
  <c r="D3776" i="5"/>
  <c r="P3776" i="5" s="1"/>
  <c r="C3776" i="5"/>
  <c r="B3776" i="5"/>
  <c r="A3776" i="5"/>
  <c r="G3775" i="5"/>
  <c r="F3775" i="5"/>
  <c r="O3775" i="5" s="1"/>
  <c r="E3775" i="5"/>
  <c r="D3775" i="5"/>
  <c r="P3775" i="5" s="1"/>
  <c r="C3775" i="5"/>
  <c r="B3775" i="5"/>
  <c r="A3775" i="5"/>
  <c r="Q3774" i="5"/>
  <c r="H3774" i="5"/>
  <c r="G3774" i="5"/>
  <c r="F3774" i="5"/>
  <c r="O3774" i="5" s="1"/>
  <c r="E3774" i="5"/>
  <c r="D3774" i="5"/>
  <c r="P3774" i="5" s="1"/>
  <c r="C3774" i="5"/>
  <c r="B3774" i="5"/>
  <c r="A3774" i="5"/>
  <c r="P3773" i="5"/>
  <c r="O3773" i="5"/>
  <c r="M3773" i="5"/>
  <c r="G3773" i="5"/>
  <c r="F3773" i="5"/>
  <c r="E3773" i="5"/>
  <c r="D3773" i="5"/>
  <c r="C3773" i="5"/>
  <c r="B3773" i="5"/>
  <c r="A3773" i="5"/>
  <c r="Q3772" i="5"/>
  <c r="O3772" i="5"/>
  <c r="M3772" i="5"/>
  <c r="L3772" i="5"/>
  <c r="K3772" i="5"/>
  <c r="H3772" i="5"/>
  <c r="G3772" i="5"/>
  <c r="J3772" i="5" s="1"/>
  <c r="F3772" i="5"/>
  <c r="E3772" i="5"/>
  <c r="D3772" i="5"/>
  <c r="P3772" i="5" s="1"/>
  <c r="C3772" i="5"/>
  <c r="B3772" i="5"/>
  <c r="A3772" i="5"/>
  <c r="Q3771" i="5"/>
  <c r="P3771" i="5"/>
  <c r="O3771" i="5"/>
  <c r="M3771" i="5"/>
  <c r="L3771" i="5"/>
  <c r="K3771" i="5"/>
  <c r="J3771" i="5"/>
  <c r="I3771" i="5"/>
  <c r="H3771" i="5"/>
  <c r="G3771" i="5"/>
  <c r="F3771" i="5"/>
  <c r="E3771" i="5"/>
  <c r="D3771" i="5"/>
  <c r="C3771" i="5"/>
  <c r="B3771" i="5"/>
  <c r="N3771" i="5" s="1"/>
  <c r="A3771" i="5"/>
  <c r="O3770" i="5"/>
  <c r="M3770" i="5"/>
  <c r="L3770" i="5"/>
  <c r="K3770" i="5"/>
  <c r="J3770" i="5"/>
  <c r="I3770" i="5"/>
  <c r="H3770" i="5"/>
  <c r="Q3770" i="5" s="1"/>
  <c r="G3770" i="5"/>
  <c r="F3770" i="5"/>
  <c r="E3770" i="5"/>
  <c r="D3770" i="5"/>
  <c r="P3770" i="5" s="1"/>
  <c r="C3770" i="5"/>
  <c r="B3770" i="5"/>
  <c r="A3770" i="5"/>
  <c r="N3770" i="5" s="1"/>
  <c r="L3769" i="5"/>
  <c r="I3769" i="5"/>
  <c r="G3769" i="5"/>
  <c r="M3769" i="5" s="1"/>
  <c r="F3769" i="5"/>
  <c r="O3769" i="5" s="1"/>
  <c r="E3769" i="5"/>
  <c r="D3769" i="5"/>
  <c r="P3769" i="5" s="1"/>
  <c r="C3769" i="5"/>
  <c r="B3769" i="5"/>
  <c r="A3769" i="5"/>
  <c r="Q3768" i="5"/>
  <c r="J3768" i="5"/>
  <c r="I3768" i="5"/>
  <c r="H3768" i="5"/>
  <c r="G3768" i="5"/>
  <c r="F3768" i="5"/>
  <c r="O3768" i="5" s="1"/>
  <c r="E3768" i="5"/>
  <c r="D3768" i="5"/>
  <c r="P3768" i="5" s="1"/>
  <c r="C3768" i="5"/>
  <c r="B3768" i="5"/>
  <c r="A3768" i="5"/>
  <c r="P3767" i="5"/>
  <c r="G3767" i="5"/>
  <c r="F3767" i="5"/>
  <c r="O3767" i="5" s="1"/>
  <c r="E3767" i="5"/>
  <c r="D3767" i="5"/>
  <c r="C3767" i="5"/>
  <c r="B3767" i="5"/>
  <c r="A3767" i="5"/>
  <c r="Q3766" i="5"/>
  <c r="P3766" i="5"/>
  <c r="O3766" i="5"/>
  <c r="M3766" i="5"/>
  <c r="L3766" i="5"/>
  <c r="K3766" i="5"/>
  <c r="H3766" i="5"/>
  <c r="G3766" i="5"/>
  <c r="J3766" i="5" s="1"/>
  <c r="F3766" i="5"/>
  <c r="E3766" i="5"/>
  <c r="D3766" i="5"/>
  <c r="C3766" i="5"/>
  <c r="B3766" i="5"/>
  <c r="A3766" i="5"/>
  <c r="Q3765" i="5"/>
  <c r="O3765" i="5"/>
  <c r="M3765" i="5"/>
  <c r="L3765" i="5"/>
  <c r="K3765" i="5"/>
  <c r="J3765" i="5"/>
  <c r="I3765" i="5"/>
  <c r="R3765" i="5" s="1"/>
  <c r="H3765" i="5"/>
  <c r="G3765" i="5"/>
  <c r="F3765" i="5"/>
  <c r="E3765" i="5"/>
  <c r="D3765" i="5"/>
  <c r="P3765" i="5" s="1"/>
  <c r="C3765" i="5"/>
  <c r="B3765" i="5"/>
  <c r="N3765" i="5" s="1"/>
  <c r="A3765" i="5"/>
  <c r="O3764" i="5"/>
  <c r="M3764" i="5"/>
  <c r="L3764" i="5"/>
  <c r="K3764" i="5"/>
  <c r="I3764" i="5"/>
  <c r="G3764" i="5"/>
  <c r="H3764" i="5" s="1"/>
  <c r="Q3764" i="5" s="1"/>
  <c r="F3764" i="5"/>
  <c r="E3764" i="5"/>
  <c r="D3764" i="5"/>
  <c r="P3764" i="5" s="1"/>
  <c r="C3764" i="5"/>
  <c r="B3764" i="5"/>
  <c r="A3764" i="5"/>
  <c r="J3763" i="5"/>
  <c r="G3763" i="5"/>
  <c r="M3763" i="5" s="1"/>
  <c r="F3763" i="5"/>
  <c r="O3763" i="5" s="1"/>
  <c r="E3763" i="5"/>
  <c r="D3763" i="5"/>
  <c r="P3763" i="5" s="1"/>
  <c r="C3763" i="5"/>
  <c r="B3763" i="5"/>
  <c r="A3763" i="5"/>
  <c r="O3762" i="5"/>
  <c r="I3762" i="5"/>
  <c r="G3762" i="5"/>
  <c r="J3762" i="5" s="1"/>
  <c r="F3762" i="5"/>
  <c r="E3762" i="5"/>
  <c r="D3762" i="5"/>
  <c r="P3762" i="5" s="1"/>
  <c r="C3762" i="5"/>
  <c r="B3762" i="5"/>
  <c r="A3762" i="5"/>
  <c r="Q3761" i="5"/>
  <c r="H3761" i="5"/>
  <c r="G3761" i="5"/>
  <c r="F3761" i="5"/>
  <c r="O3761" i="5" s="1"/>
  <c r="E3761" i="5"/>
  <c r="D3761" i="5"/>
  <c r="P3761" i="5" s="1"/>
  <c r="C3761" i="5"/>
  <c r="B3761" i="5"/>
  <c r="A3761" i="5"/>
  <c r="Q3760" i="5"/>
  <c r="P3760" i="5"/>
  <c r="M3760" i="5"/>
  <c r="L3760" i="5"/>
  <c r="K3760" i="5"/>
  <c r="H3760" i="5"/>
  <c r="G3760" i="5"/>
  <c r="J3760" i="5" s="1"/>
  <c r="F3760" i="5"/>
  <c r="O3760" i="5" s="1"/>
  <c r="E3760" i="5"/>
  <c r="D3760" i="5"/>
  <c r="C3760" i="5"/>
  <c r="B3760" i="5"/>
  <c r="A3760" i="5"/>
  <c r="Q3759" i="5"/>
  <c r="O3759" i="5"/>
  <c r="M3759" i="5"/>
  <c r="L3759" i="5"/>
  <c r="K3759" i="5"/>
  <c r="J3759" i="5"/>
  <c r="I3759" i="5"/>
  <c r="H3759" i="5"/>
  <c r="G3759" i="5"/>
  <c r="F3759" i="5"/>
  <c r="E3759" i="5"/>
  <c r="D3759" i="5"/>
  <c r="P3759" i="5" s="1"/>
  <c r="C3759" i="5"/>
  <c r="B3759" i="5"/>
  <c r="A3759" i="5"/>
  <c r="O3758" i="5"/>
  <c r="G3758" i="5"/>
  <c r="F3758" i="5"/>
  <c r="E3758" i="5"/>
  <c r="D3758" i="5"/>
  <c r="P3758" i="5" s="1"/>
  <c r="C3758" i="5"/>
  <c r="B3758" i="5"/>
  <c r="A3758" i="5"/>
  <c r="H3757" i="5"/>
  <c r="Q3757" i="5" s="1"/>
  <c r="G3757" i="5"/>
  <c r="M3757" i="5" s="1"/>
  <c r="F3757" i="5"/>
  <c r="O3757" i="5" s="1"/>
  <c r="E3757" i="5"/>
  <c r="D3757" i="5"/>
  <c r="P3757" i="5" s="1"/>
  <c r="C3757" i="5"/>
  <c r="B3757" i="5"/>
  <c r="A3757" i="5"/>
  <c r="P3756" i="5"/>
  <c r="O3756" i="5"/>
  <c r="G3756" i="5"/>
  <c r="F3756" i="5"/>
  <c r="E3756" i="5"/>
  <c r="D3756" i="5"/>
  <c r="C3756" i="5"/>
  <c r="B3756" i="5"/>
  <c r="A3756" i="5"/>
  <c r="Q3755" i="5"/>
  <c r="O3755" i="5"/>
  <c r="M3755" i="5"/>
  <c r="H3755" i="5"/>
  <c r="G3755" i="5"/>
  <c r="F3755" i="5"/>
  <c r="E3755" i="5"/>
  <c r="D3755" i="5"/>
  <c r="P3755" i="5" s="1"/>
  <c r="C3755" i="5"/>
  <c r="B3755" i="5"/>
  <c r="A3755" i="5"/>
  <c r="Q3754" i="5"/>
  <c r="P3754" i="5"/>
  <c r="M3754" i="5"/>
  <c r="L3754" i="5"/>
  <c r="K3754" i="5"/>
  <c r="H3754" i="5"/>
  <c r="G3754" i="5"/>
  <c r="J3754" i="5" s="1"/>
  <c r="F3754" i="5"/>
  <c r="O3754" i="5" s="1"/>
  <c r="E3754" i="5"/>
  <c r="D3754" i="5"/>
  <c r="C3754" i="5"/>
  <c r="B3754" i="5"/>
  <c r="A3754" i="5"/>
  <c r="Q3753" i="5"/>
  <c r="O3753" i="5"/>
  <c r="M3753" i="5"/>
  <c r="L3753" i="5"/>
  <c r="K3753" i="5"/>
  <c r="J3753" i="5"/>
  <c r="I3753" i="5"/>
  <c r="H3753" i="5"/>
  <c r="G3753" i="5"/>
  <c r="F3753" i="5"/>
  <c r="E3753" i="5"/>
  <c r="D3753" i="5"/>
  <c r="P3753" i="5" s="1"/>
  <c r="C3753" i="5"/>
  <c r="B3753" i="5"/>
  <c r="N3753" i="5" s="1"/>
  <c r="A3753" i="5"/>
  <c r="O3752" i="5"/>
  <c r="L3752" i="5"/>
  <c r="I3752" i="5"/>
  <c r="G3752" i="5"/>
  <c r="M3752" i="5" s="1"/>
  <c r="F3752" i="5"/>
  <c r="E3752" i="5"/>
  <c r="D3752" i="5"/>
  <c r="P3752" i="5" s="1"/>
  <c r="C3752" i="5"/>
  <c r="B3752" i="5"/>
  <c r="A3752" i="5"/>
  <c r="Q3751" i="5"/>
  <c r="L3751" i="5"/>
  <c r="K3751" i="5"/>
  <c r="R3751" i="5" s="1"/>
  <c r="J3751" i="5"/>
  <c r="I3751" i="5"/>
  <c r="H3751" i="5"/>
  <c r="G3751" i="5"/>
  <c r="M3751" i="5" s="1"/>
  <c r="F3751" i="5"/>
  <c r="O3751" i="5" s="1"/>
  <c r="E3751" i="5"/>
  <c r="D3751" i="5"/>
  <c r="P3751" i="5" s="1"/>
  <c r="C3751" i="5"/>
  <c r="B3751" i="5"/>
  <c r="A3751" i="5"/>
  <c r="P3750" i="5"/>
  <c r="O3750" i="5"/>
  <c r="I3750" i="5"/>
  <c r="G3750" i="5"/>
  <c r="F3750" i="5"/>
  <c r="E3750" i="5"/>
  <c r="D3750" i="5"/>
  <c r="C3750" i="5"/>
  <c r="B3750" i="5"/>
  <c r="A3750" i="5"/>
  <c r="O3749" i="5"/>
  <c r="M3749" i="5"/>
  <c r="G3749" i="5"/>
  <c r="F3749" i="5"/>
  <c r="E3749" i="5"/>
  <c r="D3749" i="5"/>
  <c r="P3749" i="5" s="1"/>
  <c r="C3749" i="5"/>
  <c r="B3749" i="5"/>
  <c r="A3749" i="5"/>
  <c r="Q3748" i="5"/>
  <c r="O3748" i="5"/>
  <c r="M3748" i="5"/>
  <c r="L3748" i="5"/>
  <c r="K3748" i="5"/>
  <c r="H3748" i="5"/>
  <c r="G3748" i="5"/>
  <c r="J3748" i="5" s="1"/>
  <c r="F3748" i="5"/>
  <c r="E3748" i="5"/>
  <c r="D3748" i="5"/>
  <c r="P3748" i="5" s="1"/>
  <c r="C3748" i="5"/>
  <c r="B3748" i="5"/>
  <c r="A3748" i="5"/>
  <c r="Q3747" i="5"/>
  <c r="O3747" i="5"/>
  <c r="M3747" i="5"/>
  <c r="L3747" i="5"/>
  <c r="K3747" i="5"/>
  <c r="J3747" i="5"/>
  <c r="I3747" i="5"/>
  <c r="H3747" i="5"/>
  <c r="G3747" i="5"/>
  <c r="F3747" i="5"/>
  <c r="E3747" i="5"/>
  <c r="D3747" i="5"/>
  <c r="P3747" i="5" s="1"/>
  <c r="C3747" i="5"/>
  <c r="B3747" i="5"/>
  <c r="A3747" i="5"/>
  <c r="O3746" i="5"/>
  <c r="J3746" i="5"/>
  <c r="G3746" i="5"/>
  <c r="M3746" i="5" s="1"/>
  <c r="F3746" i="5"/>
  <c r="E3746" i="5"/>
  <c r="D3746" i="5"/>
  <c r="P3746" i="5" s="1"/>
  <c r="C3746" i="5"/>
  <c r="B3746" i="5"/>
  <c r="A3746" i="5"/>
  <c r="L3745" i="5"/>
  <c r="K3745" i="5"/>
  <c r="I3745" i="5"/>
  <c r="G3745" i="5"/>
  <c r="M3745" i="5" s="1"/>
  <c r="F3745" i="5"/>
  <c r="O3745" i="5" s="1"/>
  <c r="E3745" i="5"/>
  <c r="D3745" i="5"/>
  <c r="P3745" i="5" s="1"/>
  <c r="C3745" i="5"/>
  <c r="B3745" i="5"/>
  <c r="A3745" i="5"/>
  <c r="P3744" i="5"/>
  <c r="J3744" i="5"/>
  <c r="G3744" i="5"/>
  <c r="F3744" i="5"/>
  <c r="O3744" i="5" s="1"/>
  <c r="E3744" i="5"/>
  <c r="D3744" i="5"/>
  <c r="C3744" i="5"/>
  <c r="B3744" i="5"/>
  <c r="A3744" i="5"/>
  <c r="P3743" i="5"/>
  <c r="O3743" i="5"/>
  <c r="G3743" i="5"/>
  <c r="F3743" i="5"/>
  <c r="E3743" i="5"/>
  <c r="D3743" i="5"/>
  <c r="C3743" i="5"/>
  <c r="B3743" i="5"/>
  <c r="A3743" i="5"/>
  <c r="Q3742" i="5"/>
  <c r="M3742" i="5"/>
  <c r="L3742" i="5"/>
  <c r="K3742" i="5"/>
  <c r="H3742" i="5"/>
  <c r="G3742" i="5"/>
  <c r="J3742" i="5" s="1"/>
  <c r="F3742" i="5"/>
  <c r="O3742" i="5" s="1"/>
  <c r="E3742" i="5"/>
  <c r="D3742" i="5"/>
  <c r="P3742" i="5" s="1"/>
  <c r="C3742" i="5"/>
  <c r="B3742" i="5"/>
  <c r="A3742" i="5"/>
  <c r="Q3741" i="5"/>
  <c r="O3741" i="5"/>
  <c r="M3741" i="5"/>
  <c r="L3741" i="5"/>
  <c r="K3741" i="5"/>
  <c r="J3741" i="5"/>
  <c r="I3741" i="5"/>
  <c r="H3741" i="5"/>
  <c r="G3741" i="5"/>
  <c r="F3741" i="5"/>
  <c r="E3741" i="5"/>
  <c r="D3741" i="5"/>
  <c r="P3741" i="5" s="1"/>
  <c r="C3741" i="5"/>
  <c r="B3741" i="5"/>
  <c r="A3741" i="5"/>
  <c r="N3741" i="5" s="1"/>
  <c r="O3740" i="5"/>
  <c r="M3740" i="5"/>
  <c r="H3740" i="5"/>
  <c r="Q3740" i="5" s="1"/>
  <c r="G3740" i="5"/>
  <c r="L3740" i="5" s="1"/>
  <c r="F3740" i="5"/>
  <c r="E3740" i="5"/>
  <c r="D3740" i="5"/>
  <c r="P3740" i="5" s="1"/>
  <c r="C3740" i="5"/>
  <c r="B3740" i="5"/>
  <c r="A3740" i="5"/>
  <c r="G3739" i="5"/>
  <c r="F3739" i="5"/>
  <c r="O3739" i="5" s="1"/>
  <c r="E3739" i="5"/>
  <c r="D3739" i="5"/>
  <c r="P3739" i="5" s="1"/>
  <c r="C3739" i="5"/>
  <c r="B3739" i="5"/>
  <c r="A3739" i="5"/>
  <c r="Q3738" i="5"/>
  <c r="H3738" i="5"/>
  <c r="G3738" i="5"/>
  <c r="F3738" i="5"/>
  <c r="O3738" i="5" s="1"/>
  <c r="E3738" i="5"/>
  <c r="D3738" i="5"/>
  <c r="P3738" i="5" s="1"/>
  <c r="C3738" i="5"/>
  <c r="B3738" i="5"/>
  <c r="A3738" i="5"/>
  <c r="P3737" i="5"/>
  <c r="O3737" i="5"/>
  <c r="M3737" i="5"/>
  <c r="G3737" i="5"/>
  <c r="F3737" i="5"/>
  <c r="E3737" i="5"/>
  <c r="D3737" i="5"/>
  <c r="C3737" i="5"/>
  <c r="B3737" i="5"/>
  <c r="A3737" i="5"/>
  <c r="Q3736" i="5"/>
  <c r="O3736" i="5"/>
  <c r="M3736" i="5"/>
  <c r="L3736" i="5"/>
  <c r="K3736" i="5"/>
  <c r="H3736" i="5"/>
  <c r="G3736" i="5"/>
  <c r="J3736" i="5" s="1"/>
  <c r="F3736" i="5"/>
  <c r="E3736" i="5"/>
  <c r="D3736" i="5"/>
  <c r="P3736" i="5" s="1"/>
  <c r="C3736" i="5"/>
  <c r="B3736" i="5"/>
  <c r="A3736" i="5"/>
  <c r="Q3735" i="5"/>
  <c r="O3735" i="5"/>
  <c r="M3735" i="5"/>
  <c r="L3735" i="5"/>
  <c r="K3735" i="5"/>
  <c r="J3735" i="5"/>
  <c r="I3735" i="5"/>
  <c r="H3735" i="5"/>
  <c r="G3735" i="5"/>
  <c r="F3735" i="5"/>
  <c r="E3735" i="5"/>
  <c r="D3735" i="5"/>
  <c r="P3735" i="5" s="1"/>
  <c r="C3735" i="5"/>
  <c r="B3735" i="5"/>
  <c r="A3735" i="5"/>
  <c r="O3734" i="5"/>
  <c r="M3734" i="5"/>
  <c r="L3734" i="5"/>
  <c r="K3734" i="5"/>
  <c r="J3734" i="5"/>
  <c r="I3734" i="5"/>
  <c r="H3734" i="5"/>
  <c r="Q3734" i="5" s="1"/>
  <c r="G3734" i="5"/>
  <c r="F3734" i="5"/>
  <c r="E3734" i="5"/>
  <c r="D3734" i="5"/>
  <c r="P3734" i="5" s="1"/>
  <c r="C3734" i="5"/>
  <c r="B3734" i="5"/>
  <c r="A3734" i="5"/>
  <c r="L3733" i="5"/>
  <c r="J3733" i="5"/>
  <c r="I3733" i="5"/>
  <c r="G3733" i="5"/>
  <c r="M3733" i="5" s="1"/>
  <c r="F3733" i="5"/>
  <c r="O3733" i="5" s="1"/>
  <c r="E3733" i="5"/>
  <c r="D3733" i="5"/>
  <c r="P3733" i="5" s="1"/>
  <c r="C3733" i="5"/>
  <c r="B3733" i="5"/>
  <c r="A3733" i="5"/>
  <c r="Q3732" i="5"/>
  <c r="O3732" i="5"/>
  <c r="J3732" i="5"/>
  <c r="I3732" i="5"/>
  <c r="H3732" i="5"/>
  <c r="G3732" i="5"/>
  <c r="F3732" i="5"/>
  <c r="E3732" i="5"/>
  <c r="D3732" i="5"/>
  <c r="P3732" i="5" s="1"/>
  <c r="C3732" i="5"/>
  <c r="B3732" i="5"/>
  <c r="A3732" i="5"/>
  <c r="P3731" i="5"/>
  <c r="G3731" i="5"/>
  <c r="F3731" i="5"/>
  <c r="O3731" i="5" s="1"/>
  <c r="E3731" i="5"/>
  <c r="D3731" i="5"/>
  <c r="C3731" i="5"/>
  <c r="B3731" i="5"/>
  <c r="A3731" i="5"/>
  <c r="Q3730" i="5"/>
  <c r="P3730" i="5"/>
  <c r="O3730" i="5"/>
  <c r="M3730" i="5"/>
  <c r="L3730" i="5"/>
  <c r="K3730" i="5"/>
  <c r="H3730" i="5"/>
  <c r="G3730" i="5"/>
  <c r="J3730" i="5" s="1"/>
  <c r="F3730" i="5"/>
  <c r="E3730" i="5"/>
  <c r="D3730" i="5"/>
  <c r="C3730" i="5"/>
  <c r="B3730" i="5"/>
  <c r="A3730" i="5"/>
  <c r="Q3729" i="5"/>
  <c r="O3729" i="5"/>
  <c r="M3729" i="5"/>
  <c r="L3729" i="5"/>
  <c r="K3729" i="5"/>
  <c r="J3729" i="5"/>
  <c r="I3729" i="5"/>
  <c r="R3729" i="5" s="1"/>
  <c r="H3729" i="5"/>
  <c r="G3729" i="5"/>
  <c r="F3729" i="5"/>
  <c r="E3729" i="5"/>
  <c r="D3729" i="5"/>
  <c r="P3729" i="5" s="1"/>
  <c r="C3729" i="5"/>
  <c r="B3729" i="5"/>
  <c r="N3729" i="5" s="1"/>
  <c r="A3729" i="5"/>
  <c r="O3728" i="5"/>
  <c r="M3728" i="5"/>
  <c r="L3728" i="5"/>
  <c r="K3728" i="5"/>
  <c r="I3728" i="5"/>
  <c r="G3728" i="5"/>
  <c r="H3728" i="5" s="1"/>
  <c r="Q3728" i="5" s="1"/>
  <c r="F3728" i="5"/>
  <c r="E3728" i="5"/>
  <c r="D3728" i="5"/>
  <c r="P3728" i="5" s="1"/>
  <c r="C3728" i="5"/>
  <c r="B3728" i="5"/>
  <c r="A3728" i="5"/>
  <c r="J3727" i="5"/>
  <c r="G3727" i="5"/>
  <c r="F3727" i="5"/>
  <c r="O3727" i="5" s="1"/>
  <c r="E3727" i="5"/>
  <c r="D3727" i="5"/>
  <c r="P3727" i="5" s="1"/>
  <c r="C3727" i="5"/>
  <c r="B3727" i="5"/>
  <c r="A3727" i="5"/>
  <c r="O3726" i="5"/>
  <c r="I3726" i="5"/>
  <c r="G3726" i="5"/>
  <c r="J3726" i="5" s="1"/>
  <c r="F3726" i="5"/>
  <c r="E3726" i="5"/>
  <c r="D3726" i="5"/>
  <c r="P3726" i="5" s="1"/>
  <c r="C3726" i="5"/>
  <c r="B3726" i="5"/>
  <c r="A3726" i="5"/>
  <c r="H3725" i="5"/>
  <c r="Q3725" i="5" s="1"/>
  <c r="G3725" i="5"/>
  <c r="F3725" i="5"/>
  <c r="O3725" i="5" s="1"/>
  <c r="E3725" i="5"/>
  <c r="D3725" i="5"/>
  <c r="P3725" i="5" s="1"/>
  <c r="C3725" i="5"/>
  <c r="B3725" i="5"/>
  <c r="A3725" i="5"/>
  <c r="Q3724" i="5"/>
  <c r="P3724" i="5"/>
  <c r="M3724" i="5"/>
  <c r="L3724" i="5"/>
  <c r="K3724" i="5"/>
  <c r="H3724" i="5"/>
  <c r="G3724" i="5"/>
  <c r="J3724" i="5" s="1"/>
  <c r="F3724" i="5"/>
  <c r="O3724" i="5" s="1"/>
  <c r="E3724" i="5"/>
  <c r="D3724" i="5"/>
  <c r="C3724" i="5"/>
  <c r="B3724" i="5"/>
  <c r="A3724" i="5"/>
  <c r="Q3723" i="5"/>
  <c r="P3723" i="5"/>
  <c r="O3723" i="5"/>
  <c r="M3723" i="5"/>
  <c r="L3723" i="5"/>
  <c r="K3723" i="5"/>
  <c r="J3723" i="5"/>
  <c r="I3723" i="5"/>
  <c r="H3723" i="5"/>
  <c r="G3723" i="5"/>
  <c r="F3723" i="5"/>
  <c r="E3723" i="5"/>
  <c r="D3723" i="5"/>
  <c r="C3723" i="5"/>
  <c r="B3723" i="5"/>
  <c r="A3723" i="5"/>
  <c r="O3722" i="5"/>
  <c r="K3722" i="5"/>
  <c r="G3722" i="5"/>
  <c r="F3722" i="5"/>
  <c r="E3722" i="5"/>
  <c r="D3722" i="5"/>
  <c r="P3722" i="5" s="1"/>
  <c r="C3722" i="5"/>
  <c r="B3722" i="5"/>
  <c r="A3722" i="5"/>
  <c r="H3721" i="5"/>
  <c r="Q3721" i="5" s="1"/>
  <c r="G3721" i="5"/>
  <c r="M3721" i="5" s="1"/>
  <c r="F3721" i="5"/>
  <c r="O3721" i="5" s="1"/>
  <c r="E3721" i="5"/>
  <c r="D3721" i="5"/>
  <c r="P3721" i="5" s="1"/>
  <c r="C3721" i="5"/>
  <c r="B3721" i="5"/>
  <c r="A3721" i="5"/>
  <c r="P3720" i="5"/>
  <c r="O3720" i="5"/>
  <c r="G3720" i="5"/>
  <c r="F3720" i="5"/>
  <c r="E3720" i="5"/>
  <c r="D3720" i="5"/>
  <c r="C3720" i="5"/>
  <c r="B3720" i="5"/>
  <c r="A3720" i="5"/>
  <c r="Q3719" i="5"/>
  <c r="M3719" i="5"/>
  <c r="H3719" i="5"/>
  <c r="G3719" i="5"/>
  <c r="F3719" i="5"/>
  <c r="O3719" i="5" s="1"/>
  <c r="E3719" i="5"/>
  <c r="D3719" i="5"/>
  <c r="P3719" i="5" s="1"/>
  <c r="C3719" i="5"/>
  <c r="B3719" i="5"/>
  <c r="A3719" i="5"/>
  <c r="Q3718" i="5"/>
  <c r="M3718" i="5"/>
  <c r="L3718" i="5"/>
  <c r="K3718" i="5"/>
  <c r="H3718" i="5"/>
  <c r="G3718" i="5"/>
  <c r="J3718" i="5" s="1"/>
  <c r="F3718" i="5"/>
  <c r="O3718" i="5" s="1"/>
  <c r="E3718" i="5"/>
  <c r="D3718" i="5"/>
  <c r="P3718" i="5" s="1"/>
  <c r="C3718" i="5"/>
  <c r="B3718" i="5"/>
  <c r="A3718" i="5"/>
  <c r="Q3717" i="5"/>
  <c r="O3717" i="5"/>
  <c r="M3717" i="5"/>
  <c r="L3717" i="5"/>
  <c r="K3717" i="5"/>
  <c r="J3717" i="5"/>
  <c r="I3717" i="5"/>
  <c r="H3717" i="5"/>
  <c r="G3717" i="5"/>
  <c r="F3717" i="5"/>
  <c r="E3717" i="5"/>
  <c r="D3717" i="5"/>
  <c r="P3717" i="5" s="1"/>
  <c r="C3717" i="5"/>
  <c r="B3717" i="5"/>
  <c r="N3717" i="5" s="1"/>
  <c r="A3717" i="5"/>
  <c r="O3716" i="5"/>
  <c r="L3716" i="5"/>
  <c r="J3716" i="5"/>
  <c r="I3716" i="5"/>
  <c r="G3716" i="5"/>
  <c r="M3716" i="5" s="1"/>
  <c r="F3716" i="5"/>
  <c r="E3716" i="5"/>
  <c r="D3716" i="5"/>
  <c r="P3716" i="5" s="1"/>
  <c r="C3716" i="5"/>
  <c r="B3716" i="5"/>
  <c r="A3716" i="5"/>
  <c r="Q3715" i="5"/>
  <c r="L3715" i="5"/>
  <c r="K3715" i="5"/>
  <c r="R3715" i="5" s="1"/>
  <c r="J3715" i="5"/>
  <c r="I3715" i="5"/>
  <c r="H3715" i="5"/>
  <c r="G3715" i="5"/>
  <c r="M3715" i="5" s="1"/>
  <c r="F3715" i="5"/>
  <c r="O3715" i="5" s="1"/>
  <c r="E3715" i="5"/>
  <c r="D3715" i="5"/>
  <c r="P3715" i="5" s="1"/>
  <c r="C3715" i="5"/>
  <c r="B3715" i="5"/>
  <c r="A3715" i="5"/>
  <c r="P3714" i="5"/>
  <c r="O3714" i="5"/>
  <c r="J3714" i="5"/>
  <c r="I3714" i="5"/>
  <c r="G3714" i="5"/>
  <c r="F3714" i="5"/>
  <c r="E3714" i="5"/>
  <c r="D3714" i="5"/>
  <c r="C3714" i="5"/>
  <c r="B3714" i="5"/>
  <c r="A3714" i="5"/>
  <c r="O3713" i="5"/>
  <c r="M3713" i="5"/>
  <c r="G3713" i="5"/>
  <c r="F3713" i="5"/>
  <c r="E3713" i="5"/>
  <c r="D3713" i="5"/>
  <c r="P3713" i="5" s="1"/>
  <c r="C3713" i="5"/>
  <c r="B3713" i="5"/>
  <c r="A3713" i="5"/>
  <c r="O3712" i="5"/>
  <c r="M3712" i="5"/>
  <c r="L3712" i="5"/>
  <c r="K3712" i="5"/>
  <c r="G3712" i="5"/>
  <c r="J3712" i="5" s="1"/>
  <c r="F3712" i="5"/>
  <c r="E3712" i="5"/>
  <c r="D3712" i="5"/>
  <c r="P3712" i="5" s="1"/>
  <c r="C3712" i="5"/>
  <c r="B3712" i="5"/>
  <c r="A3712" i="5"/>
  <c r="Q3711" i="5"/>
  <c r="O3711" i="5"/>
  <c r="M3711" i="5"/>
  <c r="L3711" i="5"/>
  <c r="K3711" i="5"/>
  <c r="J3711" i="5"/>
  <c r="I3711" i="5"/>
  <c r="H3711" i="5"/>
  <c r="G3711" i="5"/>
  <c r="F3711" i="5"/>
  <c r="E3711" i="5"/>
  <c r="D3711" i="5"/>
  <c r="P3711" i="5" s="1"/>
  <c r="C3711" i="5"/>
  <c r="B3711" i="5"/>
  <c r="N3711" i="5" s="1"/>
  <c r="A3711" i="5"/>
  <c r="O3710" i="5"/>
  <c r="I3710" i="5"/>
  <c r="G3710" i="5"/>
  <c r="M3710" i="5" s="1"/>
  <c r="F3710" i="5"/>
  <c r="E3710" i="5"/>
  <c r="D3710" i="5"/>
  <c r="P3710" i="5" s="1"/>
  <c r="C3710" i="5"/>
  <c r="B3710" i="5"/>
  <c r="A3710" i="5"/>
  <c r="L3709" i="5"/>
  <c r="K3709" i="5"/>
  <c r="J3709" i="5"/>
  <c r="H3709" i="5"/>
  <c r="Q3709" i="5" s="1"/>
  <c r="G3709" i="5"/>
  <c r="M3709" i="5" s="1"/>
  <c r="F3709" i="5"/>
  <c r="O3709" i="5" s="1"/>
  <c r="E3709" i="5"/>
  <c r="D3709" i="5"/>
  <c r="P3709" i="5" s="1"/>
  <c r="C3709" i="5"/>
  <c r="B3709" i="5"/>
  <c r="A3709" i="5"/>
  <c r="I3708" i="5"/>
  <c r="G3708" i="5"/>
  <c r="F3708" i="5"/>
  <c r="O3708" i="5" s="1"/>
  <c r="E3708" i="5"/>
  <c r="D3708" i="5"/>
  <c r="P3708" i="5" s="1"/>
  <c r="C3708" i="5"/>
  <c r="B3708" i="5"/>
  <c r="A3708" i="5"/>
  <c r="Q3707" i="5"/>
  <c r="P3707" i="5"/>
  <c r="M3707" i="5"/>
  <c r="H3707" i="5"/>
  <c r="G3707" i="5"/>
  <c r="F3707" i="5"/>
  <c r="O3707" i="5" s="1"/>
  <c r="E3707" i="5"/>
  <c r="D3707" i="5"/>
  <c r="C3707" i="5"/>
  <c r="B3707" i="5"/>
  <c r="A3707" i="5"/>
  <c r="O3706" i="5"/>
  <c r="M3706" i="5"/>
  <c r="L3706" i="5"/>
  <c r="K3706" i="5"/>
  <c r="G3706" i="5"/>
  <c r="J3706" i="5" s="1"/>
  <c r="F3706" i="5"/>
  <c r="E3706" i="5"/>
  <c r="D3706" i="5"/>
  <c r="P3706" i="5" s="1"/>
  <c r="C3706" i="5"/>
  <c r="B3706" i="5"/>
  <c r="A3706" i="5"/>
  <c r="Q3705" i="5"/>
  <c r="P3705" i="5"/>
  <c r="O3705" i="5"/>
  <c r="M3705" i="5"/>
  <c r="L3705" i="5"/>
  <c r="K3705" i="5"/>
  <c r="J3705" i="5"/>
  <c r="I3705" i="5"/>
  <c r="H3705" i="5"/>
  <c r="G3705" i="5"/>
  <c r="F3705" i="5"/>
  <c r="E3705" i="5"/>
  <c r="D3705" i="5"/>
  <c r="C3705" i="5"/>
  <c r="B3705" i="5"/>
  <c r="A3705" i="5"/>
  <c r="O3704" i="5"/>
  <c r="M3704" i="5"/>
  <c r="L3704" i="5"/>
  <c r="K3704" i="5"/>
  <c r="J3704" i="5"/>
  <c r="I3704" i="5"/>
  <c r="H3704" i="5"/>
  <c r="Q3704" i="5" s="1"/>
  <c r="G3704" i="5"/>
  <c r="F3704" i="5"/>
  <c r="E3704" i="5"/>
  <c r="D3704" i="5"/>
  <c r="P3704" i="5" s="1"/>
  <c r="C3704" i="5"/>
  <c r="B3704" i="5"/>
  <c r="A3704" i="5"/>
  <c r="N3704" i="5" s="1"/>
  <c r="L3703" i="5"/>
  <c r="J3703" i="5"/>
  <c r="I3703" i="5"/>
  <c r="G3703" i="5"/>
  <c r="M3703" i="5" s="1"/>
  <c r="F3703" i="5"/>
  <c r="O3703" i="5" s="1"/>
  <c r="E3703" i="5"/>
  <c r="D3703" i="5"/>
  <c r="P3703" i="5" s="1"/>
  <c r="C3703" i="5"/>
  <c r="B3703" i="5"/>
  <c r="A3703" i="5"/>
  <c r="Q3702" i="5"/>
  <c r="J3702" i="5"/>
  <c r="I3702" i="5"/>
  <c r="H3702" i="5"/>
  <c r="G3702" i="5"/>
  <c r="F3702" i="5"/>
  <c r="O3702" i="5" s="1"/>
  <c r="E3702" i="5"/>
  <c r="D3702" i="5"/>
  <c r="P3702" i="5" s="1"/>
  <c r="C3702" i="5"/>
  <c r="B3702" i="5"/>
  <c r="A3702" i="5"/>
  <c r="P3701" i="5"/>
  <c r="G3701" i="5"/>
  <c r="F3701" i="5"/>
  <c r="O3701" i="5" s="1"/>
  <c r="E3701" i="5"/>
  <c r="D3701" i="5"/>
  <c r="C3701" i="5"/>
  <c r="B3701" i="5"/>
  <c r="A3701" i="5"/>
  <c r="P3700" i="5"/>
  <c r="M3700" i="5"/>
  <c r="L3700" i="5"/>
  <c r="K3700" i="5"/>
  <c r="G3700" i="5"/>
  <c r="J3700" i="5" s="1"/>
  <c r="F3700" i="5"/>
  <c r="O3700" i="5" s="1"/>
  <c r="E3700" i="5"/>
  <c r="D3700" i="5"/>
  <c r="C3700" i="5"/>
  <c r="B3700" i="5"/>
  <c r="A3700" i="5"/>
  <c r="Q3699" i="5"/>
  <c r="O3699" i="5"/>
  <c r="M3699" i="5"/>
  <c r="L3699" i="5"/>
  <c r="K3699" i="5"/>
  <c r="J3699" i="5"/>
  <c r="I3699" i="5"/>
  <c r="H3699" i="5"/>
  <c r="G3699" i="5"/>
  <c r="F3699" i="5"/>
  <c r="E3699" i="5"/>
  <c r="D3699" i="5"/>
  <c r="P3699" i="5" s="1"/>
  <c r="C3699" i="5"/>
  <c r="B3699" i="5"/>
  <c r="A3699" i="5"/>
  <c r="N3699" i="5" s="1"/>
  <c r="O3698" i="5"/>
  <c r="M3698" i="5"/>
  <c r="L3698" i="5"/>
  <c r="K3698" i="5"/>
  <c r="J3698" i="5"/>
  <c r="H3698" i="5"/>
  <c r="Q3698" i="5" s="1"/>
  <c r="G3698" i="5"/>
  <c r="I3698" i="5" s="1"/>
  <c r="R3698" i="5" s="1"/>
  <c r="F3698" i="5"/>
  <c r="E3698" i="5"/>
  <c r="D3698" i="5"/>
  <c r="P3698" i="5" s="1"/>
  <c r="C3698" i="5"/>
  <c r="B3698" i="5"/>
  <c r="A3698" i="5"/>
  <c r="I3697" i="5"/>
  <c r="G3697" i="5"/>
  <c r="F3697" i="5"/>
  <c r="O3697" i="5" s="1"/>
  <c r="E3697" i="5"/>
  <c r="D3697" i="5"/>
  <c r="P3697" i="5" s="1"/>
  <c r="C3697" i="5"/>
  <c r="B3697" i="5"/>
  <c r="A3697" i="5"/>
  <c r="P3696" i="5"/>
  <c r="O3696" i="5"/>
  <c r="J3696" i="5"/>
  <c r="H3696" i="5"/>
  <c r="Q3696" i="5" s="1"/>
  <c r="G3696" i="5"/>
  <c r="I3696" i="5" s="1"/>
  <c r="F3696" i="5"/>
  <c r="E3696" i="5"/>
  <c r="D3696" i="5"/>
  <c r="C3696" i="5"/>
  <c r="B3696" i="5"/>
  <c r="A3696" i="5"/>
  <c r="G3695" i="5"/>
  <c r="F3695" i="5"/>
  <c r="O3695" i="5" s="1"/>
  <c r="E3695" i="5"/>
  <c r="D3695" i="5"/>
  <c r="P3695" i="5" s="1"/>
  <c r="C3695" i="5"/>
  <c r="B3695" i="5"/>
  <c r="A3695" i="5"/>
  <c r="P3694" i="5"/>
  <c r="M3694" i="5"/>
  <c r="L3694" i="5"/>
  <c r="K3694" i="5"/>
  <c r="G3694" i="5"/>
  <c r="J3694" i="5" s="1"/>
  <c r="F3694" i="5"/>
  <c r="O3694" i="5" s="1"/>
  <c r="E3694" i="5"/>
  <c r="D3694" i="5"/>
  <c r="C3694" i="5"/>
  <c r="B3694" i="5"/>
  <c r="A3694" i="5"/>
  <c r="Q3693" i="5"/>
  <c r="O3693" i="5"/>
  <c r="M3693" i="5"/>
  <c r="L3693" i="5"/>
  <c r="K3693" i="5"/>
  <c r="J3693" i="5"/>
  <c r="I3693" i="5"/>
  <c r="H3693" i="5"/>
  <c r="G3693" i="5"/>
  <c r="F3693" i="5"/>
  <c r="E3693" i="5"/>
  <c r="D3693" i="5"/>
  <c r="P3693" i="5" s="1"/>
  <c r="C3693" i="5"/>
  <c r="B3693" i="5"/>
  <c r="N3693" i="5" s="1"/>
  <c r="A3693" i="5"/>
  <c r="O3692" i="5"/>
  <c r="L3692" i="5"/>
  <c r="G3692" i="5"/>
  <c r="F3692" i="5"/>
  <c r="E3692" i="5"/>
  <c r="D3692" i="5"/>
  <c r="P3692" i="5" s="1"/>
  <c r="C3692" i="5"/>
  <c r="B3692" i="5"/>
  <c r="A3692" i="5"/>
  <c r="Q3691" i="5"/>
  <c r="L3691" i="5"/>
  <c r="K3691" i="5"/>
  <c r="R3691" i="5" s="1"/>
  <c r="J3691" i="5"/>
  <c r="I3691" i="5"/>
  <c r="H3691" i="5"/>
  <c r="G3691" i="5"/>
  <c r="M3691" i="5" s="1"/>
  <c r="F3691" i="5"/>
  <c r="O3691" i="5" s="1"/>
  <c r="E3691" i="5"/>
  <c r="D3691" i="5"/>
  <c r="P3691" i="5" s="1"/>
  <c r="C3691" i="5"/>
  <c r="B3691" i="5"/>
  <c r="A3691" i="5"/>
  <c r="P3690" i="5"/>
  <c r="O3690" i="5"/>
  <c r="J3690" i="5"/>
  <c r="I3690" i="5"/>
  <c r="G3690" i="5"/>
  <c r="F3690" i="5"/>
  <c r="E3690" i="5"/>
  <c r="D3690" i="5"/>
  <c r="C3690" i="5"/>
  <c r="B3690" i="5"/>
  <c r="A3690" i="5"/>
  <c r="O3689" i="5"/>
  <c r="M3689" i="5"/>
  <c r="G3689" i="5"/>
  <c r="F3689" i="5"/>
  <c r="E3689" i="5"/>
  <c r="D3689" i="5"/>
  <c r="P3689" i="5" s="1"/>
  <c r="C3689" i="5"/>
  <c r="B3689" i="5"/>
  <c r="A3689" i="5"/>
  <c r="O3688" i="5"/>
  <c r="M3688" i="5"/>
  <c r="L3688" i="5"/>
  <c r="K3688" i="5"/>
  <c r="G3688" i="5"/>
  <c r="J3688" i="5" s="1"/>
  <c r="F3688" i="5"/>
  <c r="E3688" i="5"/>
  <c r="D3688" i="5"/>
  <c r="P3688" i="5" s="1"/>
  <c r="C3688" i="5"/>
  <c r="B3688" i="5"/>
  <c r="A3688" i="5"/>
  <c r="Q3687" i="5"/>
  <c r="O3687" i="5"/>
  <c r="M3687" i="5"/>
  <c r="L3687" i="5"/>
  <c r="K3687" i="5"/>
  <c r="J3687" i="5"/>
  <c r="I3687" i="5"/>
  <c r="R3687" i="5" s="1"/>
  <c r="H3687" i="5"/>
  <c r="G3687" i="5"/>
  <c r="F3687" i="5"/>
  <c r="E3687" i="5"/>
  <c r="D3687" i="5"/>
  <c r="P3687" i="5" s="1"/>
  <c r="C3687" i="5"/>
  <c r="B3687" i="5"/>
  <c r="N3687" i="5" s="1"/>
  <c r="A3687" i="5"/>
  <c r="O3686" i="5"/>
  <c r="I3686" i="5"/>
  <c r="G3686" i="5"/>
  <c r="F3686" i="5"/>
  <c r="E3686" i="5"/>
  <c r="D3686" i="5"/>
  <c r="P3686" i="5" s="1"/>
  <c r="C3686" i="5"/>
  <c r="B3686" i="5"/>
  <c r="A3686" i="5"/>
  <c r="L3685" i="5"/>
  <c r="K3685" i="5"/>
  <c r="J3685" i="5"/>
  <c r="H3685" i="5"/>
  <c r="Q3685" i="5" s="1"/>
  <c r="G3685" i="5"/>
  <c r="M3685" i="5" s="1"/>
  <c r="F3685" i="5"/>
  <c r="O3685" i="5" s="1"/>
  <c r="E3685" i="5"/>
  <c r="D3685" i="5"/>
  <c r="P3685" i="5" s="1"/>
  <c r="C3685" i="5"/>
  <c r="B3685" i="5"/>
  <c r="A3685" i="5"/>
  <c r="I3684" i="5"/>
  <c r="G3684" i="5"/>
  <c r="F3684" i="5"/>
  <c r="O3684" i="5" s="1"/>
  <c r="E3684" i="5"/>
  <c r="D3684" i="5"/>
  <c r="P3684" i="5" s="1"/>
  <c r="C3684" i="5"/>
  <c r="B3684" i="5"/>
  <c r="A3684" i="5"/>
  <c r="O3683" i="5"/>
  <c r="M3683" i="5"/>
  <c r="H3683" i="5"/>
  <c r="Q3683" i="5" s="1"/>
  <c r="G3683" i="5"/>
  <c r="F3683" i="5"/>
  <c r="E3683" i="5"/>
  <c r="D3683" i="5"/>
  <c r="P3683" i="5" s="1"/>
  <c r="C3683" i="5"/>
  <c r="B3683" i="5"/>
  <c r="A3683" i="5"/>
  <c r="O3682" i="5"/>
  <c r="M3682" i="5"/>
  <c r="L3682" i="5"/>
  <c r="K3682" i="5"/>
  <c r="G3682" i="5"/>
  <c r="J3682" i="5" s="1"/>
  <c r="F3682" i="5"/>
  <c r="E3682" i="5"/>
  <c r="D3682" i="5"/>
  <c r="P3682" i="5" s="1"/>
  <c r="C3682" i="5"/>
  <c r="B3682" i="5"/>
  <c r="A3682" i="5"/>
  <c r="Q3681" i="5"/>
  <c r="O3681" i="5"/>
  <c r="M3681" i="5"/>
  <c r="L3681" i="5"/>
  <c r="K3681" i="5"/>
  <c r="J3681" i="5"/>
  <c r="I3681" i="5"/>
  <c r="H3681" i="5"/>
  <c r="G3681" i="5"/>
  <c r="F3681" i="5"/>
  <c r="E3681" i="5"/>
  <c r="D3681" i="5"/>
  <c r="P3681" i="5" s="1"/>
  <c r="C3681" i="5"/>
  <c r="B3681" i="5"/>
  <c r="A3681" i="5"/>
  <c r="O3680" i="5"/>
  <c r="M3680" i="5"/>
  <c r="L3680" i="5"/>
  <c r="K3680" i="5"/>
  <c r="J3680" i="5"/>
  <c r="I3680" i="5"/>
  <c r="H3680" i="5"/>
  <c r="Q3680" i="5" s="1"/>
  <c r="G3680" i="5"/>
  <c r="F3680" i="5"/>
  <c r="E3680" i="5"/>
  <c r="D3680" i="5"/>
  <c r="P3680" i="5" s="1"/>
  <c r="C3680" i="5"/>
  <c r="B3680" i="5"/>
  <c r="N3680" i="5" s="1"/>
  <c r="A3680" i="5"/>
  <c r="L3679" i="5"/>
  <c r="J3679" i="5"/>
  <c r="I3679" i="5"/>
  <c r="H3679" i="5"/>
  <c r="Q3679" i="5" s="1"/>
  <c r="G3679" i="5"/>
  <c r="F3679" i="5"/>
  <c r="O3679" i="5" s="1"/>
  <c r="E3679" i="5"/>
  <c r="D3679" i="5"/>
  <c r="P3679" i="5" s="1"/>
  <c r="C3679" i="5"/>
  <c r="B3679" i="5"/>
  <c r="A3679" i="5"/>
  <c r="Q3678" i="5"/>
  <c r="J3678" i="5"/>
  <c r="I3678" i="5"/>
  <c r="H3678" i="5"/>
  <c r="G3678" i="5"/>
  <c r="F3678" i="5"/>
  <c r="O3678" i="5" s="1"/>
  <c r="E3678" i="5"/>
  <c r="D3678" i="5"/>
  <c r="P3678" i="5" s="1"/>
  <c r="C3678" i="5"/>
  <c r="B3678" i="5"/>
  <c r="A3678" i="5"/>
  <c r="P3677" i="5"/>
  <c r="H3677" i="5"/>
  <c r="Q3677" i="5" s="1"/>
  <c r="G3677" i="5"/>
  <c r="F3677" i="5"/>
  <c r="O3677" i="5" s="1"/>
  <c r="E3677" i="5"/>
  <c r="D3677" i="5"/>
  <c r="C3677" i="5"/>
  <c r="B3677" i="5"/>
  <c r="A3677" i="5"/>
  <c r="P3676" i="5"/>
  <c r="M3676" i="5"/>
  <c r="L3676" i="5"/>
  <c r="K3676" i="5"/>
  <c r="G3676" i="5"/>
  <c r="J3676" i="5" s="1"/>
  <c r="F3676" i="5"/>
  <c r="O3676" i="5" s="1"/>
  <c r="E3676" i="5"/>
  <c r="D3676" i="5"/>
  <c r="C3676" i="5"/>
  <c r="B3676" i="5"/>
  <c r="A3676" i="5"/>
  <c r="Q3675" i="5"/>
  <c r="O3675" i="5"/>
  <c r="M3675" i="5"/>
  <c r="L3675" i="5"/>
  <c r="K3675" i="5"/>
  <c r="J3675" i="5"/>
  <c r="I3675" i="5"/>
  <c r="H3675" i="5"/>
  <c r="G3675" i="5"/>
  <c r="F3675" i="5"/>
  <c r="E3675" i="5"/>
  <c r="D3675" i="5"/>
  <c r="P3675" i="5" s="1"/>
  <c r="C3675" i="5"/>
  <c r="B3675" i="5"/>
  <c r="A3675" i="5"/>
  <c r="N3675" i="5" s="1"/>
  <c r="O3674" i="5"/>
  <c r="M3674" i="5"/>
  <c r="L3674" i="5"/>
  <c r="K3674" i="5"/>
  <c r="J3674" i="5"/>
  <c r="H3674" i="5"/>
  <c r="Q3674" i="5" s="1"/>
  <c r="G3674" i="5"/>
  <c r="I3674" i="5" s="1"/>
  <c r="F3674" i="5"/>
  <c r="E3674" i="5"/>
  <c r="D3674" i="5"/>
  <c r="P3674" i="5" s="1"/>
  <c r="C3674" i="5"/>
  <c r="B3674" i="5"/>
  <c r="A3674" i="5"/>
  <c r="I3673" i="5"/>
  <c r="G3673" i="5"/>
  <c r="F3673" i="5"/>
  <c r="O3673" i="5" s="1"/>
  <c r="E3673" i="5"/>
  <c r="D3673" i="5"/>
  <c r="P3673" i="5" s="1"/>
  <c r="C3673" i="5"/>
  <c r="B3673" i="5"/>
  <c r="A3673" i="5"/>
  <c r="Q3672" i="5"/>
  <c r="P3672" i="5"/>
  <c r="O3672" i="5"/>
  <c r="J3672" i="5"/>
  <c r="H3672" i="5"/>
  <c r="G3672" i="5"/>
  <c r="I3672" i="5" s="1"/>
  <c r="F3672" i="5"/>
  <c r="E3672" i="5"/>
  <c r="D3672" i="5"/>
  <c r="C3672" i="5"/>
  <c r="B3672" i="5"/>
  <c r="A3672" i="5"/>
  <c r="P3671" i="5"/>
  <c r="G3671" i="5"/>
  <c r="F3671" i="5"/>
  <c r="O3671" i="5" s="1"/>
  <c r="E3671" i="5"/>
  <c r="D3671" i="5"/>
  <c r="C3671" i="5"/>
  <c r="B3671" i="5"/>
  <c r="A3671" i="5"/>
  <c r="P3670" i="5"/>
  <c r="M3670" i="5"/>
  <c r="L3670" i="5"/>
  <c r="K3670" i="5"/>
  <c r="G3670" i="5"/>
  <c r="J3670" i="5" s="1"/>
  <c r="F3670" i="5"/>
  <c r="O3670" i="5" s="1"/>
  <c r="E3670" i="5"/>
  <c r="D3670" i="5"/>
  <c r="C3670" i="5"/>
  <c r="B3670" i="5"/>
  <c r="A3670" i="5"/>
  <c r="Q3669" i="5"/>
  <c r="O3669" i="5"/>
  <c r="M3669" i="5"/>
  <c r="L3669" i="5"/>
  <c r="K3669" i="5"/>
  <c r="J3669" i="5"/>
  <c r="I3669" i="5"/>
  <c r="H3669" i="5"/>
  <c r="G3669" i="5"/>
  <c r="F3669" i="5"/>
  <c r="E3669" i="5"/>
  <c r="D3669" i="5"/>
  <c r="P3669" i="5" s="1"/>
  <c r="C3669" i="5"/>
  <c r="B3669" i="5"/>
  <c r="A3669" i="5"/>
  <c r="N3669" i="5" s="1"/>
  <c r="O3668" i="5"/>
  <c r="H3668" i="5"/>
  <c r="Q3668" i="5" s="1"/>
  <c r="G3668" i="5"/>
  <c r="F3668" i="5"/>
  <c r="E3668" i="5"/>
  <c r="D3668" i="5"/>
  <c r="P3668" i="5" s="1"/>
  <c r="C3668" i="5"/>
  <c r="B3668" i="5"/>
  <c r="A3668" i="5"/>
  <c r="Q3667" i="5"/>
  <c r="L3667" i="5"/>
  <c r="K3667" i="5"/>
  <c r="R3667" i="5" s="1"/>
  <c r="J3667" i="5"/>
  <c r="I3667" i="5"/>
  <c r="H3667" i="5"/>
  <c r="G3667" i="5"/>
  <c r="M3667" i="5" s="1"/>
  <c r="F3667" i="5"/>
  <c r="O3667" i="5" s="1"/>
  <c r="E3667" i="5"/>
  <c r="D3667" i="5"/>
  <c r="P3667" i="5" s="1"/>
  <c r="C3667" i="5"/>
  <c r="B3667" i="5"/>
  <c r="A3667" i="5"/>
  <c r="N3667" i="5" s="1"/>
  <c r="V3667" i="5" s="1"/>
  <c r="P3666" i="5"/>
  <c r="O3666" i="5"/>
  <c r="H3666" i="5"/>
  <c r="Q3666" i="5" s="1"/>
  <c r="G3666" i="5"/>
  <c r="J3666" i="5" s="1"/>
  <c r="F3666" i="5"/>
  <c r="E3666" i="5"/>
  <c r="D3666" i="5"/>
  <c r="C3666" i="5"/>
  <c r="B3666" i="5"/>
  <c r="A3666" i="5"/>
  <c r="O3665" i="5"/>
  <c r="M3665" i="5"/>
  <c r="G3665" i="5"/>
  <c r="F3665" i="5"/>
  <c r="E3665" i="5"/>
  <c r="D3665" i="5"/>
  <c r="P3665" i="5" s="1"/>
  <c r="C3665" i="5"/>
  <c r="B3665" i="5"/>
  <c r="A3665" i="5"/>
  <c r="O3664" i="5"/>
  <c r="M3664" i="5"/>
  <c r="L3664" i="5"/>
  <c r="K3664" i="5"/>
  <c r="G3664" i="5"/>
  <c r="J3664" i="5" s="1"/>
  <c r="F3664" i="5"/>
  <c r="E3664" i="5"/>
  <c r="D3664" i="5"/>
  <c r="P3664" i="5" s="1"/>
  <c r="C3664" i="5"/>
  <c r="B3664" i="5"/>
  <c r="A3664" i="5"/>
  <c r="Q3663" i="5"/>
  <c r="O3663" i="5"/>
  <c r="M3663" i="5"/>
  <c r="L3663" i="5"/>
  <c r="K3663" i="5"/>
  <c r="J3663" i="5"/>
  <c r="I3663" i="5"/>
  <c r="R3663" i="5" s="1"/>
  <c r="H3663" i="5"/>
  <c r="G3663" i="5"/>
  <c r="F3663" i="5"/>
  <c r="E3663" i="5"/>
  <c r="D3663" i="5"/>
  <c r="P3663" i="5" s="1"/>
  <c r="C3663" i="5"/>
  <c r="B3663" i="5"/>
  <c r="N3663" i="5" s="1"/>
  <c r="A3663" i="5"/>
  <c r="O3662" i="5"/>
  <c r="L3662" i="5"/>
  <c r="G3662" i="5"/>
  <c r="I3662" i="5" s="1"/>
  <c r="F3662" i="5"/>
  <c r="E3662" i="5"/>
  <c r="D3662" i="5"/>
  <c r="P3662" i="5" s="1"/>
  <c r="C3662" i="5"/>
  <c r="B3662" i="5"/>
  <c r="A3662" i="5"/>
  <c r="L3661" i="5"/>
  <c r="K3661" i="5"/>
  <c r="J3661" i="5"/>
  <c r="H3661" i="5"/>
  <c r="Q3661" i="5" s="1"/>
  <c r="G3661" i="5"/>
  <c r="M3661" i="5" s="1"/>
  <c r="F3661" i="5"/>
  <c r="O3661" i="5" s="1"/>
  <c r="E3661" i="5"/>
  <c r="D3661" i="5"/>
  <c r="P3661" i="5" s="1"/>
  <c r="C3661" i="5"/>
  <c r="B3661" i="5"/>
  <c r="A3661" i="5"/>
  <c r="P3660" i="5"/>
  <c r="G3660" i="5"/>
  <c r="F3660" i="5"/>
  <c r="O3660" i="5" s="1"/>
  <c r="E3660" i="5"/>
  <c r="D3660" i="5"/>
  <c r="C3660" i="5"/>
  <c r="B3660" i="5"/>
  <c r="A3660" i="5"/>
  <c r="O3659" i="5"/>
  <c r="M3659" i="5"/>
  <c r="H3659" i="5"/>
  <c r="Q3659" i="5" s="1"/>
  <c r="G3659" i="5"/>
  <c r="F3659" i="5"/>
  <c r="E3659" i="5"/>
  <c r="D3659" i="5"/>
  <c r="P3659" i="5" s="1"/>
  <c r="C3659" i="5"/>
  <c r="B3659" i="5"/>
  <c r="A3659" i="5"/>
  <c r="O3658" i="5"/>
  <c r="M3658" i="5"/>
  <c r="L3658" i="5"/>
  <c r="K3658" i="5"/>
  <c r="G3658" i="5"/>
  <c r="J3658" i="5" s="1"/>
  <c r="F3658" i="5"/>
  <c r="E3658" i="5"/>
  <c r="D3658" i="5"/>
  <c r="P3658" i="5" s="1"/>
  <c r="C3658" i="5"/>
  <c r="B3658" i="5"/>
  <c r="A3658" i="5"/>
  <c r="Q3657" i="5"/>
  <c r="O3657" i="5"/>
  <c r="M3657" i="5"/>
  <c r="L3657" i="5"/>
  <c r="K3657" i="5"/>
  <c r="J3657" i="5"/>
  <c r="I3657" i="5"/>
  <c r="H3657" i="5"/>
  <c r="G3657" i="5"/>
  <c r="F3657" i="5"/>
  <c r="E3657" i="5"/>
  <c r="D3657" i="5"/>
  <c r="P3657" i="5" s="1"/>
  <c r="C3657" i="5"/>
  <c r="B3657" i="5"/>
  <c r="N3657" i="5" s="1"/>
  <c r="A3657" i="5"/>
  <c r="O3656" i="5"/>
  <c r="M3656" i="5"/>
  <c r="L3656" i="5"/>
  <c r="K3656" i="5"/>
  <c r="J3656" i="5"/>
  <c r="I3656" i="5"/>
  <c r="H3656" i="5"/>
  <c r="Q3656" i="5" s="1"/>
  <c r="G3656" i="5"/>
  <c r="F3656" i="5"/>
  <c r="E3656" i="5"/>
  <c r="D3656" i="5"/>
  <c r="P3656" i="5" s="1"/>
  <c r="C3656" i="5"/>
  <c r="B3656" i="5"/>
  <c r="A3656" i="5"/>
  <c r="N3656" i="5" s="1"/>
  <c r="G3655" i="5"/>
  <c r="F3655" i="5"/>
  <c r="O3655" i="5" s="1"/>
  <c r="E3655" i="5"/>
  <c r="D3655" i="5"/>
  <c r="P3655" i="5" s="1"/>
  <c r="C3655" i="5"/>
  <c r="B3655" i="5"/>
  <c r="A3655" i="5"/>
  <c r="Q3654" i="5"/>
  <c r="O3654" i="5"/>
  <c r="J3654" i="5"/>
  <c r="I3654" i="5"/>
  <c r="H3654" i="5"/>
  <c r="G3654" i="5"/>
  <c r="F3654" i="5"/>
  <c r="E3654" i="5"/>
  <c r="D3654" i="5"/>
  <c r="P3654" i="5" s="1"/>
  <c r="C3654" i="5"/>
  <c r="B3654" i="5"/>
  <c r="A3654" i="5"/>
  <c r="Q3653" i="5"/>
  <c r="P3653" i="5"/>
  <c r="H3653" i="5"/>
  <c r="G3653" i="5"/>
  <c r="F3653" i="5"/>
  <c r="O3653" i="5" s="1"/>
  <c r="E3653" i="5"/>
  <c r="D3653" i="5"/>
  <c r="C3653" i="5"/>
  <c r="B3653" i="5"/>
  <c r="A3653" i="5"/>
  <c r="M3652" i="5"/>
  <c r="L3652" i="5"/>
  <c r="K3652" i="5"/>
  <c r="G3652" i="5"/>
  <c r="J3652" i="5" s="1"/>
  <c r="F3652" i="5"/>
  <c r="O3652" i="5" s="1"/>
  <c r="E3652" i="5"/>
  <c r="D3652" i="5"/>
  <c r="P3652" i="5" s="1"/>
  <c r="C3652" i="5"/>
  <c r="B3652" i="5"/>
  <c r="A3652" i="5"/>
  <c r="Q3651" i="5"/>
  <c r="O3651" i="5"/>
  <c r="M3651" i="5"/>
  <c r="L3651" i="5"/>
  <c r="K3651" i="5"/>
  <c r="J3651" i="5"/>
  <c r="I3651" i="5"/>
  <c r="H3651" i="5"/>
  <c r="G3651" i="5"/>
  <c r="F3651" i="5"/>
  <c r="E3651" i="5"/>
  <c r="D3651" i="5"/>
  <c r="P3651" i="5" s="1"/>
  <c r="C3651" i="5"/>
  <c r="B3651" i="5"/>
  <c r="A3651" i="5"/>
  <c r="O3650" i="5"/>
  <c r="M3650" i="5"/>
  <c r="L3650" i="5"/>
  <c r="K3650" i="5"/>
  <c r="J3650" i="5"/>
  <c r="H3650" i="5"/>
  <c r="Q3650" i="5" s="1"/>
  <c r="G3650" i="5"/>
  <c r="I3650" i="5" s="1"/>
  <c r="F3650" i="5"/>
  <c r="E3650" i="5"/>
  <c r="D3650" i="5"/>
  <c r="P3650" i="5" s="1"/>
  <c r="C3650" i="5"/>
  <c r="B3650" i="5"/>
  <c r="A3650" i="5"/>
  <c r="G3649" i="5"/>
  <c r="F3649" i="5"/>
  <c r="O3649" i="5" s="1"/>
  <c r="E3649" i="5"/>
  <c r="D3649" i="5"/>
  <c r="P3649" i="5" s="1"/>
  <c r="C3649" i="5"/>
  <c r="B3649" i="5"/>
  <c r="A3649" i="5"/>
  <c r="P3648" i="5"/>
  <c r="J3648" i="5"/>
  <c r="H3648" i="5"/>
  <c r="Q3648" i="5" s="1"/>
  <c r="G3648" i="5"/>
  <c r="I3648" i="5" s="1"/>
  <c r="F3648" i="5"/>
  <c r="O3648" i="5" s="1"/>
  <c r="E3648" i="5"/>
  <c r="D3648" i="5"/>
  <c r="C3648" i="5"/>
  <c r="B3648" i="5"/>
  <c r="A3648" i="5"/>
  <c r="P3647" i="5"/>
  <c r="G3647" i="5"/>
  <c r="F3647" i="5"/>
  <c r="O3647" i="5" s="1"/>
  <c r="E3647" i="5"/>
  <c r="D3647" i="5"/>
  <c r="C3647" i="5"/>
  <c r="B3647" i="5"/>
  <c r="A3647" i="5"/>
  <c r="P3646" i="5"/>
  <c r="M3646" i="5"/>
  <c r="L3646" i="5"/>
  <c r="K3646" i="5"/>
  <c r="G3646" i="5"/>
  <c r="J3646" i="5" s="1"/>
  <c r="F3646" i="5"/>
  <c r="O3646" i="5" s="1"/>
  <c r="E3646" i="5"/>
  <c r="D3646" i="5"/>
  <c r="C3646" i="5"/>
  <c r="B3646" i="5"/>
  <c r="A3646" i="5"/>
  <c r="Q3645" i="5"/>
  <c r="O3645" i="5"/>
  <c r="M3645" i="5"/>
  <c r="L3645" i="5"/>
  <c r="K3645" i="5"/>
  <c r="J3645" i="5"/>
  <c r="I3645" i="5"/>
  <c r="H3645" i="5"/>
  <c r="G3645" i="5"/>
  <c r="F3645" i="5"/>
  <c r="E3645" i="5"/>
  <c r="D3645" i="5"/>
  <c r="P3645" i="5" s="1"/>
  <c r="C3645" i="5"/>
  <c r="B3645" i="5"/>
  <c r="A3645" i="5"/>
  <c r="N3645" i="5" s="1"/>
  <c r="O3644" i="5"/>
  <c r="I3644" i="5"/>
  <c r="G3644" i="5"/>
  <c r="L3644" i="5" s="1"/>
  <c r="F3644" i="5"/>
  <c r="E3644" i="5"/>
  <c r="D3644" i="5"/>
  <c r="P3644" i="5" s="1"/>
  <c r="C3644" i="5"/>
  <c r="B3644" i="5"/>
  <c r="A3644" i="5"/>
  <c r="R3643" i="5"/>
  <c r="Q3643" i="5"/>
  <c r="L3643" i="5"/>
  <c r="K3643" i="5"/>
  <c r="J3643" i="5"/>
  <c r="I3643" i="5"/>
  <c r="H3643" i="5"/>
  <c r="G3643" i="5"/>
  <c r="M3643" i="5" s="1"/>
  <c r="F3643" i="5"/>
  <c r="O3643" i="5" s="1"/>
  <c r="E3643" i="5"/>
  <c r="D3643" i="5"/>
  <c r="P3643" i="5" s="1"/>
  <c r="C3643" i="5"/>
  <c r="B3643" i="5"/>
  <c r="A3643" i="5"/>
  <c r="P3642" i="5"/>
  <c r="O3642" i="5"/>
  <c r="J3642" i="5"/>
  <c r="I3642" i="5"/>
  <c r="H3642" i="5"/>
  <c r="Q3642" i="5" s="1"/>
  <c r="G3642" i="5"/>
  <c r="F3642" i="5"/>
  <c r="E3642" i="5"/>
  <c r="D3642" i="5"/>
  <c r="C3642" i="5"/>
  <c r="B3642" i="5"/>
  <c r="A3642" i="5"/>
  <c r="P3641" i="5"/>
  <c r="O3641" i="5"/>
  <c r="M3641" i="5"/>
  <c r="G3641" i="5"/>
  <c r="F3641" i="5"/>
  <c r="E3641" i="5"/>
  <c r="D3641" i="5"/>
  <c r="C3641" i="5"/>
  <c r="B3641" i="5"/>
  <c r="A3641" i="5"/>
  <c r="O3640" i="5"/>
  <c r="M3640" i="5"/>
  <c r="L3640" i="5"/>
  <c r="K3640" i="5"/>
  <c r="G3640" i="5"/>
  <c r="J3640" i="5" s="1"/>
  <c r="F3640" i="5"/>
  <c r="E3640" i="5"/>
  <c r="D3640" i="5"/>
  <c r="P3640" i="5" s="1"/>
  <c r="C3640" i="5"/>
  <c r="B3640" i="5"/>
  <c r="A3640" i="5"/>
  <c r="Q3639" i="5"/>
  <c r="O3639" i="5"/>
  <c r="M3639" i="5"/>
  <c r="L3639" i="5"/>
  <c r="K3639" i="5"/>
  <c r="J3639" i="5"/>
  <c r="I3639" i="5"/>
  <c r="H3639" i="5"/>
  <c r="G3639" i="5"/>
  <c r="F3639" i="5"/>
  <c r="E3639" i="5"/>
  <c r="D3639" i="5"/>
  <c r="P3639" i="5" s="1"/>
  <c r="C3639" i="5"/>
  <c r="B3639" i="5"/>
  <c r="N3639" i="5" s="1"/>
  <c r="A3639" i="5"/>
  <c r="O3638" i="5"/>
  <c r="I3638" i="5"/>
  <c r="G3638" i="5"/>
  <c r="F3638" i="5"/>
  <c r="E3638" i="5"/>
  <c r="D3638" i="5"/>
  <c r="P3638" i="5" s="1"/>
  <c r="C3638" i="5"/>
  <c r="B3638" i="5"/>
  <c r="A3638" i="5"/>
  <c r="L3637" i="5"/>
  <c r="K3637" i="5"/>
  <c r="J3637" i="5"/>
  <c r="H3637" i="5"/>
  <c r="Q3637" i="5" s="1"/>
  <c r="G3637" i="5"/>
  <c r="M3637" i="5" s="1"/>
  <c r="F3637" i="5"/>
  <c r="O3637" i="5" s="1"/>
  <c r="E3637" i="5"/>
  <c r="D3637" i="5"/>
  <c r="P3637" i="5" s="1"/>
  <c r="C3637" i="5"/>
  <c r="B3637" i="5"/>
  <c r="A3637" i="5"/>
  <c r="P3636" i="5"/>
  <c r="I3636" i="5"/>
  <c r="G3636" i="5"/>
  <c r="F3636" i="5"/>
  <c r="O3636" i="5" s="1"/>
  <c r="E3636" i="5"/>
  <c r="D3636" i="5"/>
  <c r="C3636" i="5"/>
  <c r="B3636" i="5"/>
  <c r="A3636" i="5"/>
  <c r="Q3635" i="5"/>
  <c r="M3635" i="5"/>
  <c r="H3635" i="5"/>
  <c r="G3635" i="5"/>
  <c r="F3635" i="5"/>
  <c r="O3635" i="5" s="1"/>
  <c r="E3635" i="5"/>
  <c r="D3635" i="5"/>
  <c r="P3635" i="5" s="1"/>
  <c r="C3635" i="5"/>
  <c r="B3635" i="5"/>
  <c r="A3635" i="5"/>
  <c r="P3634" i="5"/>
  <c r="O3634" i="5"/>
  <c r="M3634" i="5"/>
  <c r="L3634" i="5"/>
  <c r="K3634" i="5"/>
  <c r="G3634" i="5"/>
  <c r="J3634" i="5" s="1"/>
  <c r="F3634" i="5"/>
  <c r="E3634" i="5"/>
  <c r="D3634" i="5"/>
  <c r="C3634" i="5"/>
  <c r="B3634" i="5"/>
  <c r="A3634" i="5"/>
  <c r="Q3633" i="5"/>
  <c r="O3633" i="5"/>
  <c r="M3633" i="5"/>
  <c r="L3633" i="5"/>
  <c r="K3633" i="5"/>
  <c r="J3633" i="5"/>
  <c r="I3633" i="5"/>
  <c r="R3633" i="5" s="1"/>
  <c r="H3633" i="5"/>
  <c r="G3633" i="5"/>
  <c r="F3633" i="5"/>
  <c r="E3633" i="5"/>
  <c r="D3633" i="5"/>
  <c r="P3633" i="5" s="1"/>
  <c r="C3633" i="5"/>
  <c r="B3633" i="5"/>
  <c r="N3633" i="5" s="1"/>
  <c r="A3633" i="5"/>
  <c r="O3632" i="5"/>
  <c r="M3632" i="5"/>
  <c r="L3632" i="5"/>
  <c r="K3632" i="5"/>
  <c r="J3632" i="5"/>
  <c r="I3632" i="5"/>
  <c r="H3632" i="5"/>
  <c r="Q3632" i="5" s="1"/>
  <c r="G3632" i="5"/>
  <c r="F3632" i="5"/>
  <c r="E3632" i="5"/>
  <c r="D3632" i="5"/>
  <c r="P3632" i="5" s="1"/>
  <c r="C3632" i="5"/>
  <c r="B3632" i="5"/>
  <c r="N3632" i="5" s="1"/>
  <c r="A3632" i="5"/>
  <c r="G3631" i="5"/>
  <c r="L3631" i="5" s="1"/>
  <c r="F3631" i="5"/>
  <c r="O3631" i="5" s="1"/>
  <c r="E3631" i="5"/>
  <c r="D3631" i="5"/>
  <c r="P3631" i="5" s="1"/>
  <c r="C3631" i="5"/>
  <c r="B3631" i="5"/>
  <c r="A3631" i="5"/>
  <c r="Q3630" i="5"/>
  <c r="O3630" i="5"/>
  <c r="J3630" i="5"/>
  <c r="I3630" i="5"/>
  <c r="H3630" i="5"/>
  <c r="G3630" i="5"/>
  <c r="F3630" i="5"/>
  <c r="E3630" i="5"/>
  <c r="D3630" i="5"/>
  <c r="P3630" i="5" s="1"/>
  <c r="C3630" i="5"/>
  <c r="B3630" i="5"/>
  <c r="A3630" i="5"/>
  <c r="P3629" i="5"/>
  <c r="G3629" i="5"/>
  <c r="F3629" i="5"/>
  <c r="O3629" i="5" s="1"/>
  <c r="E3629" i="5"/>
  <c r="D3629" i="5"/>
  <c r="C3629" i="5"/>
  <c r="B3629" i="5"/>
  <c r="A3629" i="5"/>
  <c r="M3628" i="5"/>
  <c r="L3628" i="5"/>
  <c r="K3628" i="5"/>
  <c r="G3628" i="5"/>
  <c r="J3628" i="5" s="1"/>
  <c r="F3628" i="5"/>
  <c r="O3628" i="5" s="1"/>
  <c r="E3628" i="5"/>
  <c r="D3628" i="5"/>
  <c r="P3628" i="5" s="1"/>
  <c r="C3628" i="5"/>
  <c r="B3628" i="5"/>
  <c r="A3628" i="5"/>
  <c r="Q3627" i="5"/>
  <c r="O3627" i="5"/>
  <c r="M3627" i="5"/>
  <c r="L3627" i="5"/>
  <c r="K3627" i="5"/>
  <c r="J3627" i="5"/>
  <c r="I3627" i="5"/>
  <c r="H3627" i="5"/>
  <c r="G3627" i="5"/>
  <c r="F3627" i="5"/>
  <c r="E3627" i="5"/>
  <c r="D3627" i="5"/>
  <c r="P3627" i="5" s="1"/>
  <c r="C3627" i="5"/>
  <c r="B3627" i="5"/>
  <c r="A3627" i="5"/>
  <c r="O3626" i="5"/>
  <c r="M3626" i="5"/>
  <c r="L3626" i="5"/>
  <c r="K3626" i="5"/>
  <c r="J3626" i="5"/>
  <c r="H3626" i="5"/>
  <c r="Q3626" i="5" s="1"/>
  <c r="G3626" i="5"/>
  <c r="I3626" i="5" s="1"/>
  <c r="F3626" i="5"/>
  <c r="E3626" i="5"/>
  <c r="D3626" i="5"/>
  <c r="P3626" i="5" s="1"/>
  <c r="C3626" i="5"/>
  <c r="B3626" i="5"/>
  <c r="A3626" i="5"/>
  <c r="G3625" i="5"/>
  <c r="F3625" i="5"/>
  <c r="O3625" i="5" s="1"/>
  <c r="E3625" i="5"/>
  <c r="D3625" i="5"/>
  <c r="P3625" i="5" s="1"/>
  <c r="C3625" i="5"/>
  <c r="B3625" i="5"/>
  <c r="A3625" i="5"/>
  <c r="Q3624" i="5"/>
  <c r="P3624" i="5"/>
  <c r="J3624" i="5"/>
  <c r="H3624" i="5"/>
  <c r="G3624" i="5"/>
  <c r="I3624" i="5" s="1"/>
  <c r="F3624" i="5"/>
  <c r="O3624" i="5" s="1"/>
  <c r="E3624" i="5"/>
  <c r="D3624" i="5"/>
  <c r="C3624" i="5"/>
  <c r="B3624" i="5"/>
  <c r="A3624" i="5"/>
  <c r="G3623" i="5"/>
  <c r="F3623" i="5"/>
  <c r="O3623" i="5" s="1"/>
  <c r="E3623" i="5"/>
  <c r="D3623" i="5"/>
  <c r="P3623" i="5" s="1"/>
  <c r="C3623" i="5"/>
  <c r="B3623" i="5"/>
  <c r="A3623" i="5"/>
  <c r="P3622" i="5"/>
  <c r="M3622" i="5"/>
  <c r="L3622" i="5"/>
  <c r="K3622" i="5"/>
  <c r="G3622" i="5"/>
  <c r="J3622" i="5" s="1"/>
  <c r="F3622" i="5"/>
  <c r="O3622" i="5" s="1"/>
  <c r="E3622" i="5"/>
  <c r="D3622" i="5"/>
  <c r="C3622" i="5"/>
  <c r="B3622" i="5"/>
  <c r="A3622" i="5"/>
  <c r="Q3621" i="5"/>
  <c r="O3621" i="5"/>
  <c r="M3621" i="5"/>
  <c r="L3621" i="5"/>
  <c r="K3621" i="5"/>
  <c r="J3621" i="5"/>
  <c r="I3621" i="5"/>
  <c r="H3621" i="5"/>
  <c r="G3621" i="5"/>
  <c r="F3621" i="5"/>
  <c r="E3621" i="5"/>
  <c r="D3621" i="5"/>
  <c r="P3621" i="5" s="1"/>
  <c r="C3621" i="5"/>
  <c r="B3621" i="5"/>
  <c r="A3621" i="5"/>
  <c r="N3621" i="5" s="1"/>
  <c r="O3620" i="5"/>
  <c r="L3620" i="5"/>
  <c r="J3620" i="5"/>
  <c r="I3620" i="5"/>
  <c r="H3620" i="5"/>
  <c r="Q3620" i="5" s="1"/>
  <c r="G3620" i="5"/>
  <c r="F3620" i="5"/>
  <c r="E3620" i="5"/>
  <c r="D3620" i="5"/>
  <c r="P3620" i="5" s="1"/>
  <c r="C3620" i="5"/>
  <c r="B3620" i="5"/>
  <c r="A3620" i="5"/>
  <c r="R3619" i="5"/>
  <c r="Q3619" i="5"/>
  <c r="L3619" i="5"/>
  <c r="K3619" i="5"/>
  <c r="J3619" i="5"/>
  <c r="I3619" i="5"/>
  <c r="H3619" i="5"/>
  <c r="G3619" i="5"/>
  <c r="M3619" i="5" s="1"/>
  <c r="F3619" i="5"/>
  <c r="O3619" i="5" s="1"/>
  <c r="E3619" i="5"/>
  <c r="D3619" i="5"/>
  <c r="P3619" i="5" s="1"/>
  <c r="V3619" i="5" s="1"/>
  <c r="C3619" i="5"/>
  <c r="B3619" i="5"/>
  <c r="A3619" i="5"/>
  <c r="N3619" i="5" s="1"/>
  <c r="P3618" i="5"/>
  <c r="O3618" i="5"/>
  <c r="J3618" i="5"/>
  <c r="G3618" i="5"/>
  <c r="F3618" i="5"/>
  <c r="E3618" i="5"/>
  <c r="D3618" i="5"/>
  <c r="C3618" i="5"/>
  <c r="B3618" i="5"/>
  <c r="A3618" i="5"/>
  <c r="O3617" i="5"/>
  <c r="G3617" i="5"/>
  <c r="F3617" i="5"/>
  <c r="E3617" i="5"/>
  <c r="D3617" i="5"/>
  <c r="P3617" i="5" s="1"/>
  <c r="C3617" i="5"/>
  <c r="B3617" i="5"/>
  <c r="A3617" i="5"/>
  <c r="O3616" i="5"/>
  <c r="M3616" i="5"/>
  <c r="L3616" i="5"/>
  <c r="K3616" i="5"/>
  <c r="G3616" i="5"/>
  <c r="J3616" i="5" s="1"/>
  <c r="F3616" i="5"/>
  <c r="E3616" i="5"/>
  <c r="D3616" i="5"/>
  <c r="P3616" i="5" s="1"/>
  <c r="C3616" i="5"/>
  <c r="B3616" i="5"/>
  <c r="A3616" i="5"/>
  <c r="Q3615" i="5"/>
  <c r="O3615" i="5"/>
  <c r="M3615" i="5"/>
  <c r="L3615" i="5"/>
  <c r="K3615" i="5"/>
  <c r="J3615" i="5"/>
  <c r="I3615" i="5"/>
  <c r="H3615" i="5"/>
  <c r="G3615" i="5"/>
  <c r="F3615" i="5"/>
  <c r="E3615" i="5"/>
  <c r="D3615" i="5"/>
  <c r="P3615" i="5" s="1"/>
  <c r="C3615" i="5"/>
  <c r="B3615" i="5"/>
  <c r="N3615" i="5" s="1"/>
  <c r="A3615" i="5"/>
  <c r="O3614" i="5"/>
  <c r="L3614" i="5"/>
  <c r="I3614" i="5"/>
  <c r="G3614" i="5"/>
  <c r="F3614" i="5"/>
  <c r="E3614" i="5"/>
  <c r="D3614" i="5"/>
  <c r="P3614" i="5" s="1"/>
  <c r="C3614" i="5"/>
  <c r="B3614" i="5"/>
  <c r="A3614" i="5"/>
  <c r="Q3613" i="5"/>
  <c r="L3613" i="5"/>
  <c r="K3613" i="5"/>
  <c r="J3613" i="5"/>
  <c r="H3613" i="5"/>
  <c r="G3613" i="5"/>
  <c r="M3613" i="5" s="1"/>
  <c r="F3613" i="5"/>
  <c r="O3613" i="5" s="1"/>
  <c r="E3613" i="5"/>
  <c r="D3613" i="5"/>
  <c r="P3613" i="5" s="1"/>
  <c r="C3613" i="5"/>
  <c r="B3613" i="5"/>
  <c r="A3613" i="5"/>
  <c r="G3612" i="5"/>
  <c r="F3612" i="5"/>
  <c r="O3612" i="5" s="1"/>
  <c r="E3612" i="5"/>
  <c r="D3612" i="5"/>
  <c r="P3612" i="5" s="1"/>
  <c r="C3612" i="5"/>
  <c r="B3612" i="5"/>
  <c r="A3612" i="5"/>
  <c r="M3611" i="5"/>
  <c r="H3611" i="5"/>
  <c r="Q3611" i="5" s="1"/>
  <c r="G3611" i="5"/>
  <c r="F3611" i="5"/>
  <c r="O3611" i="5" s="1"/>
  <c r="E3611" i="5"/>
  <c r="D3611" i="5"/>
  <c r="P3611" i="5" s="1"/>
  <c r="C3611" i="5"/>
  <c r="B3611" i="5"/>
  <c r="A3611" i="5"/>
  <c r="O3610" i="5"/>
  <c r="M3610" i="5"/>
  <c r="L3610" i="5"/>
  <c r="K3610" i="5"/>
  <c r="G3610" i="5"/>
  <c r="J3610" i="5" s="1"/>
  <c r="F3610" i="5"/>
  <c r="E3610" i="5"/>
  <c r="D3610" i="5"/>
  <c r="P3610" i="5" s="1"/>
  <c r="C3610" i="5"/>
  <c r="B3610" i="5"/>
  <c r="A3610" i="5"/>
  <c r="Q3609" i="5"/>
  <c r="O3609" i="5"/>
  <c r="M3609" i="5"/>
  <c r="L3609" i="5"/>
  <c r="K3609" i="5"/>
  <c r="J3609" i="5"/>
  <c r="I3609" i="5"/>
  <c r="H3609" i="5"/>
  <c r="G3609" i="5"/>
  <c r="F3609" i="5"/>
  <c r="E3609" i="5"/>
  <c r="D3609" i="5"/>
  <c r="P3609" i="5" s="1"/>
  <c r="C3609" i="5"/>
  <c r="B3609" i="5"/>
  <c r="N3609" i="5" s="1"/>
  <c r="A3609" i="5"/>
  <c r="O3608" i="5"/>
  <c r="M3608" i="5"/>
  <c r="K3608" i="5"/>
  <c r="J3608" i="5"/>
  <c r="I3608" i="5"/>
  <c r="R3608" i="5" s="1"/>
  <c r="H3608" i="5"/>
  <c r="Q3608" i="5" s="1"/>
  <c r="G3608" i="5"/>
  <c r="L3608" i="5" s="1"/>
  <c r="F3608" i="5"/>
  <c r="E3608" i="5"/>
  <c r="D3608" i="5"/>
  <c r="P3608" i="5" s="1"/>
  <c r="C3608" i="5"/>
  <c r="B3608" i="5"/>
  <c r="A3608" i="5"/>
  <c r="N3608" i="5" s="1"/>
  <c r="M3607" i="5"/>
  <c r="L3607" i="5"/>
  <c r="K3607" i="5"/>
  <c r="J3607" i="5"/>
  <c r="I3607" i="5"/>
  <c r="H3607" i="5"/>
  <c r="Q3607" i="5" s="1"/>
  <c r="G3607" i="5"/>
  <c r="F3607" i="5"/>
  <c r="O3607" i="5" s="1"/>
  <c r="E3607" i="5"/>
  <c r="D3607" i="5"/>
  <c r="P3607" i="5" s="1"/>
  <c r="C3607" i="5"/>
  <c r="B3607" i="5"/>
  <c r="A3607" i="5"/>
  <c r="H3606" i="5"/>
  <c r="Q3606" i="5" s="1"/>
  <c r="G3606" i="5"/>
  <c r="F3606" i="5"/>
  <c r="O3606" i="5" s="1"/>
  <c r="E3606" i="5"/>
  <c r="D3606" i="5"/>
  <c r="P3606" i="5" s="1"/>
  <c r="C3606" i="5"/>
  <c r="B3606" i="5"/>
  <c r="A3606" i="5"/>
  <c r="P3605" i="5"/>
  <c r="O3605" i="5"/>
  <c r="M3605" i="5"/>
  <c r="I3605" i="5"/>
  <c r="G3605" i="5"/>
  <c r="F3605" i="5"/>
  <c r="E3605" i="5"/>
  <c r="D3605" i="5"/>
  <c r="C3605" i="5"/>
  <c r="B3605" i="5"/>
  <c r="A3605" i="5"/>
  <c r="M3604" i="5"/>
  <c r="L3604" i="5"/>
  <c r="K3604" i="5"/>
  <c r="G3604" i="5"/>
  <c r="F3604" i="5"/>
  <c r="O3604" i="5" s="1"/>
  <c r="E3604" i="5"/>
  <c r="D3604" i="5"/>
  <c r="P3604" i="5" s="1"/>
  <c r="C3604" i="5"/>
  <c r="B3604" i="5"/>
  <c r="A3604" i="5"/>
  <c r="Q3603" i="5"/>
  <c r="O3603" i="5"/>
  <c r="M3603" i="5"/>
  <c r="L3603" i="5"/>
  <c r="K3603" i="5"/>
  <c r="J3603" i="5"/>
  <c r="I3603" i="5"/>
  <c r="H3603" i="5"/>
  <c r="G3603" i="5"/>
  <c r="F3603" i="5"/>
  <c r="E3603" i="5"/>
  <c r="D3603" i="5"/>
  <c r="P3603" i="5" s="1"/>
  <c r="C3603" i="5"/>
  <c r="B3603" i="5"/>
  <c r="A3603" i="5"/>
  <c r="O3602" i="5"/>
  <c r="K3602" i="5"/>
  <c r="G3602" i="5"/>
  <c r="F3602" i="5"/>
  <c r="E3602" i="5"/>
  <c r="D3602" i="5"/>
  <c r="P3602" i="5" s="1"/>
  <c r="C3602" i="5"/>
  <c r="B3602" i="5"/>
  <c r="A3602" i="5"/>
  <c r="Q3601" i="5"/>
  <c r="M3601" i="5"/>
  <c r="L3601" i="5"/>
  <c r="K3601" i="5"/>
  <c r="J3601" i="5"/>
  <c r="H3601" i="5"/>
  <c r="G3601" i="5"/>
  <c r="I3601" i="5" s="1"/>
  <c r="R3601" i="5" s="1"/>
  <c r="F3601" i="5"/>
  <c r="O3601" i="5" s="1"/>
  <c r="E3601" i="5"/>
  <c r="D3601" i="5"/>
  <c r="P3601" i="5" s="1"/>
  <c r="C3601" i="5"/>
  <c r="B3601" i="5"/>
  <c r="A3601" i="5"/>
  <c r="P3600" i="5"/>
  <c r="I3600" i="5"/>
  <c r="G3600" i="5"/>
  <c r="F3600" i="5"/>
  <c r="O3600" i="5" s="1"/>
  <c r="E3600" i="5"/>
  <c r="D3600" i="5"/>
  <c r="C3600" i="5"/>
  <c r="B3600" i="5"/>
  <c r="A3600" i="5"/>
  <c r="P3599" i="5"/>
  <c r="O3599" i="5"/>
  <c r="I3599" i="5"/>
  <c r="G3599" i="5"/>
  <c r="F3599" i="5"/>
  <c r="E3599" i="5"/>
  <c r="D3599" i="5"/>
  <c r="C3599" i="5"/>
  <c r="B3599" i="5"/>
  <c r="A3599" i="5"/>
  <c r="P3598" i="5"/>
  <c r="K3598" i="5"/>
  <c r="G3598" i="5"/>
  <c r="F3598" i="5"/>
  <c r="O3598" i="5" s="1"/>
  <c r="E3598" i="5"/>
  <c r="D3598" i="5"/>
  <c r="C3598" i="5"/>
  <c r="B3598" i="5"/>
  <c r="A3598" i="5"/>
  <c r="Q3597" i="5"/>
  <c r="O3597" i="5"/>
  <c r="M3597" i="5"/>
  <c r="L3597" i="5"/>
  <c r="K3597" i="5"/>
  <c r="J3597" i="5"/>
  <c r="I3597" i="5"/>
  <c r="H3597" i="5"/>
  <c r="G3597" i="5"/>
  <c r="F3597" i="5"/>
  <c r="E3597" i="5"/>
  <c r="D3597" i="5"/>
  <c r="P3597" i="5" s="1"/>
  <c r="C3597" i="5"/>
  <c r="B3597" i="5"/>
  <c r="N3597" i="5" s="1"/>
  <c r="A3597" i="5"/>
  <c r="O3596" i="5"/>
  <c r="M3596" i="5"/>
  <c r="G3596" i="5"/>
  <c r="F3596" i="5"/>
  <c r="E3596" i="5"/>
  <c r="D3596" i="5"/>
  <c r="P3596" i="5" s="1"/>
  <c r="C3596" i="5"/>
  <c r="B3596" i="5"/>
  <c r="A3596" i="5"/>
  <c r="M3595" i="5"/>
  <c r="L3595" i="5"/>
  <c r="J3595" i="5"/>
  <c r="H3595" i="5"/>
  <c r="Q3595" i="5" s="1"/>
  <c r="G3595" i="5"/>
  <c r="I3595" i="5" s="1"/>
  <c r="F3595" i="5"/>
  <c r="O3595" i="5" s="1"/>
  <c r="E3595" i="5"/>
  <c r="D3595" i="5"/>
  <c r="P3595" i="5" s="1"/>
  <c r="C3595" i="5"/>
  <c r="B3595" i="5"/>
  <c r="A3595" i="5"/>
  <c r="O3594" i="5"/>
  <c r="K3594" i="5"/>
  <c r="G3594" i="5"/>
  <c r="J3594" i="5" s="1"/>
  <c r="F3594" i="5"/>
  <c r="E3594" i="5"/>
  <c r="D3594" i="5"/>
  <c r="P3594" i="5" s="1"/>
  <c r="C3594" i="5"/>
  <c r="B3594" i="5"/>
  <c r="A3594" i="5"/>
  <c r="Q3593" i="5"/>
  <c r="M3593" i="5"/>
  <c r="I3593" i="5"/>
  <c r="H3593" i="5"/>
  <c r="G3593" i="5"/>
  <c r="F3593" i="5"/>
  <c r="O3593" i="5" s="1"/>
  <c r="E3593" i="5"/>
  <c r="D3593" i="5"/>
  <c r="P3593" i="5" s="1"/>
  <c r="C3593" i="5"/>
  <c r="B3593" i="5"/>
  <c r="A3593" i="5"/>
  <c r="P3592" i="5"/>
  <c r="M3592" i="5"/>
  <c r="G3592" i="5"/>
  <c r="F3592" i="5"/>
  <c r="O3592" i="5" s="1"/>
  <c r="E3592" i="5"/>
  <c r="D3592" i="5"/>
  <c r="C3592" i="5"/>
  <c r="B3592" i="5"/>
  <c r="A3592" i="5"/>
  <c r="Q3591" i="5"/>
  <c r="O3591" i="5"/>
  <c r="M3591" i="5"/>
  <c r="L3591" i="5"/>
  <c r="K3591" i="5"/>
  <c r="J3591" i="5"/>
  <c r="I3591" i="5"/>
  <c r="H3591" i="5"/>
  <c r="G3591" i="5"/>
  <c r="F3591" i="5"/>
  <c r="E3591" i="5"/>
  <c r="D3591" i="5"/>
  <c r="P3591" i="5" s="1"/>
  <c r="C3591" i="5"/>
  <c r="B3591" i="5"/>
  <c r="A3591" i="5"/>
  <c r="O3590" i="5"/>
  <c r="L3590" i="5"/>
  <c r="K3590" i="5"/>
  <c r="H3590" i="5"/>
  <c r="Q3590" i="5" s="1"/>
  <c r="G3590" i="5"/>
  <c r="M3590" i="5" s="1"/>
  <c r="F3590" i="5"/>
  <c r="E3590" i="5"/>
  <c r="D3590" i="5"/>
  <c r="P3590" i="5" s="1"/>
  <c r="C3590" i="5"/>
  <c r="B3590" i="5"/>
  <c r="A3590" i="5"/>
  <c r="L3589" i="5"/>
  <c r="J3589" i="5"/>
  <c r="G3589" i="5"/>
  <c r="F3589" i="5"/>
  <c r="O3589" i="5" s="1"/>
  <c r="E3589" i="5"/>
  <c r="D3589" i="5"/>
  <c r="P3589" i="5" s="1"/>
  <c r="C3589" i="5"/>
  <c r="B3589" i="5"/>
  <c r="A3589" i="5"/>
  <c r="P3588" i="5"/>
  <c r="O3588" i="5"/>
  <c r="I3588" i="5"/>
  <c r="G3588" i="5"/>
  <c r="F3588" i="5"/>
  <c r="E3588" i="5"/>
  <c r="D3588" i="5"/>
  <c r="C3588" i="5"/>
  <c r="B3588" i="5"/>
  <c r="A3588" i="5"/>
  <c r="P3587" i="5"/>
  <c r="H3587" i="5"/>
  <c r="Q3587" i="5" s="1"/>
  <c r="G3587" i="5"/>
  <c r="F3587" i="5"/>
  <c r="O3587" i="5" s="1"/>
  <c r="E3587" i="5"/>
  <c r="D3587" i="5"/>
  <c r="C3587" i="5"/>
  <c r="B3587" i="5"/>
  <c r="A3587" i="5"/>
  <c r="O3586" i="5"/>
  <c r="M3586" i="5"/>
  <c r="L3586" i="5"/>
  <c r="K3586" i="5"/>
  <c r="G3586" i="5"/>
  <c r="F3586" i="5"/>
  <c r="E3586" i="5"/>
  <c r="D3586" i="5"/>
  <c r="P3586" i="5" s="1"/>
  <c r="C3586" i="5"/>
  <c r="B3586" i="5"/>
  <c r="A3586" i="5"/>
  <c r="Q3585" i="5"/>
  <c r="O3585" i="5"/>
  <c r="M3585" i="5"/>
  <c r="L3585" i="5"/>
  <c r="K3585" i="5"/>
  <c r="J3585" i="5"/>
  <c r="I3585" i="5"/>
  <c r="H3585" i="5"/>
  <c r="G3585" i="5"/>
  <c r="F3585" i="5"/>
  <c r="E3585" i="5"/>
  <c r="D3585" i="5"/>
  <c r="P3585" i="5" s="1"/>
  <c r="C3585" i="5"/>
  <c r="B3585" i="5"/>
  <c r="A3585" i="5"/>
  <c r="O3584" i="5"/>
  <c r="K3584" i="5"/>
  <c r="J3584" i="5"/>
  <c r="I3584" i="5"/>
  <c r="G3584" i="5"/>
  <c r="H3584" i="5" s="1"/>
  <c r="Q3584" i="5" s="1"/>
  <c r="F3584" i="5"/>
  <c r="E3584" i="5"/>
  <c r="D3584" i="5"/>
  <c r="P3584" i="5" s="1"/>
  <c r="C3584" i="5"/>
  <c r="B3584" i="5"/>
  <c r="A3584" i="5"/>
  <c r="G3583" i="5"/>
  <c r="L3583" i="5" s="1"/>
  <c r="F3583" i="5"/>
  <c r="O3583" i="5" s="1"/>
  <c r="E3583" i="5"/>
  <c r="D3583" i="5"/>
  <c r="P3583" i="5" s="1"/>
  <c r="C3583" i="5"/>
  <c r="B3583" i="5"/>
  <c r="A3583" i="5"/>
  <c r="O3582" i="5"/>
  <c r="K3582" i="5"/>
  <c r="I3582" i="5"/>
  <c r="G3582" i="5"/>
  <c r="F3582" i="5"/>
  <c r="E3582" i="5"/>
  <c r="D3582" i="5"/>
  <c r="P3582" i="5" s="1"/>
  <c r="C3582" i="5"/>
  <c r="B3582" i="5"/>
  <c r="A3582" i="5"/>
  <c r="P3581" i="5"/>
  <c r="M3581" i="5"/>
  <c r="G3581" i="5"/>
  <c r="F3581" i="5"/>
  <c r="O3581" i="5" s="1"/>
  <c r="E3581" i="5"/>
  <c r="D3581" i="5"/>
  <c r="C3581" i="5"/>
  <c r="B3581" i="5"/>
  <c r="A3581" i="5"/>
  <c r="P3580" i="5"/>
  <c r="O3580" i="5"/>
  <c r="G3580" i="5"/>
  <c r="F3580" i="5"/>
  <c r="E3580" i="5"/>
  <c r="D3580" i="5"/>
  <c r="C3580" i="5"/>
  <c r="B3580" i="5"/>
  <c r="A3580" i="5"/>
  <c r="Q3579" i="5"/>
  <c r="O3579" i="5"/>
  <c r="M3579" i="5"/>
  <c r="L3579" i="5"/>
  <c r="K3579" i="5"/>
  <c r="J3579" i="5"/>
  <c r="I3579" i="5"/>
  <c r="H3579" i="5"/>
  <c r="G3579" i="5"/>
  <c r="F3579" i="5"/>
  <c r="E3579" i="5"/>
  <c r="D3579" i="5"/>
  <c r="P3579" i="5" s="1"/>
  <c r="C3579" i="5"/>
  <c r="B3579" i="5"/>
  <c r="N3579" i="5" s="1"/>
  <c r="A3579" i="5"/>
  <c r="O3578" i="5"/>
  <c r="M3578" i="5"/>
  <c r="L3578" i="5"/>
  <c r="K3578" i="5"/>
  <c r="I3578" i="5"/>
  <c r="G3578" i="5"/>
  <c r="F3578" i="5"/>
  <c r="E3578" i="5"/>
  <c r="D3578" i="5"/>
  <c r="P3578" i="5" s="1"/>
  <c r="C3578" i="5"/>
  <c r="B3578" i="5"/>
  <c r="A3578" i="5"/>
  <c r="Q3577" i="5"/>
  <c r="H3577" i="5"/>
  <c r="G3577" i="5"/>
  <c r="F3577" i="5"/>
  <c r="O3577" i="5" s="1"/>
  <c r="E3577" i="5"/>
  <c r="D3577" i="5"/>
  <c r="P3577" i="5" s="1"/>
  <c r="C3577" i="5"/>
  <c r="B3577" i="5"/>
  <c r="A3577" i="5"/>
  <c r="Q3576" i="5"/>
  <c r="P3576" i="5"/>
  <c r="K3576" i="5"/>
  <c r="J3576" i="5"/>
  <c r="I3576" i="5"/>
  <c r="H3576" i="5"/>
  <c r="G3576" i="5"/>
  <c r="F3576" i="5"/>
  <c r="O3576" i="5" s="1"/>
  <c r="E3576" i="5"/>
  <c r="D3576" i="5"/>
  <c r="C3576" i="5"/>
  <c r="B3576" i="5"/>
  <c r="A3576" i="5"/>
  <c r="O3575" i="5"/>
  <c r="G3575" i="5"/>
  <c r="F3575" i="5"/>
  <c r="E3575" i="5"/>
  <c r="D3575" i="5"/>
  <c r="P3575" i="5" s="1"/>
  <c r="C3575" i="5"/>
  <c r="B3575" i="5"/>
  <c r="A3575" i="5"/>
  <c r="O3574" i="5"/>
  <c r="L3574" i="5"/>
  <c r="G3574" i="5"/>
  <c r="F3574" i="5"/>
  <c r="E3574" i="5"/>
  <c r="D3574" i="5"/>
  <c r="P3574" i="5" s="1"/>
  <c r="C3574" i="5"/>
  <c r="B3574" i="5"/>
  <c r="A3574" i="5"/>
  <c r="Q3573" i="5"/>
  <c r="P3573" i="5"/>
  <c r="O3573" i="5"/>
  <c r="M3573" i="5"/>
  <c r="L3573" i="5"/>
  <c r="K3573" i="5"/>
  <c r="J3573" i="5"/>
  <c r="I3573" i="5"/>
  <c r="H3573" i="5"/>
  <c r="G3573" i="5"/>
  <c r="F3573" i="5"/>
  <c r="E3573" i="5"/>
  <c r="D3573" i="5"/>
  <c r="C3573" i="5"/>
  <c r="B3573" i="5"/>
  <c r="N3573" i="5" s="1"/>
  <c r="A3573" i="5"/>
  <c r="O3572" i="5"/>
  <c r="M3572" i="5"/>
  <c r="K3572" i="5"/>
  <c r="J3572" i="5"/>
  <c r="I3572" i="5"/>
  <c r="R3572" i="5" s="1"/>
  <c r="H3572" i="5"/>
  <c r="Q3572" i="5" s="1"/>
  <c r="G3572" i="5"/>
  <c r="L3572" i="5" s="1"/>
  <c r="F3572" i="5"/>
  <c r="E3572" i="5"/>
  <c r="D3572" i="5"/>
  <c r="P3572" i="5" s="1"/>
  <c r="C3572" i="5"/>
  <c r="B3572" i="5"/>
  <c r="A3572" i="5"/>
  <c r="M3571" i="5"/>
  <c r="L3571" i="5"/>
  <c r="K3571" i="5"/>
  <c r="J3571" i="5"/>
  <c r="I3571" i="5"/>
  <c r="H3571" i="5"/>
  <c r="Q3571" i="5" s="1"/>
  <c r="G3571" i="5"/>
  <c r="F3571" i="5"/>
  <c r="O3571" i="5" s="1"/>
  <c r="E3571" i="5"/>
  <c r="D3571" i="5"/>
  <c r="P3571" i="5" s="1"/>
  <c r="C3571" i="5"/>
  <c r="B3571" i="5"/>
  <c r="A3571" i="5"/>
  <c r="P3570" i="5"/>
  <c r="K3570" i="5"/>
  <c r="H3570" i="5"/>
  <c r="Q3570" i="5" s="1"/>
  <c r="G3570" i="5"/>
  <c r="F3570" i="5"/>
  <c r="O3570" i="5" s="1"/>
  <c r="E3570" i="5"/>
  <c r="D3570" i="5"/>
  <c r="C3570" i="5"/>
  <c r="B3570" i="5"/>
  <c r="A3570" i="5"/>
  <c r="P3569" i="5"/>
  <c r="O3569" i="5"/>
  <c r="G3569" i="5"/>
  <c r="M3569" i="5" s="1"/>
  <c r="F3569" i="5"/>
  <c r="E3569" i="5"/>
  <c r="D3569" i="5"/>
  <c r="C3569" i="5"/>
  <c r="B3569" i="5"/>
  <c r="A3569" i="5"/>
  <c r="M3568" i="5"/>
  <c r="L3568" i="5"/>
  <c r="K3568" i="5"/>
  <c r="G3568" i="5"/>
  <c r="F3568" i="5"/>
  <c r="O3568" i="5" s="1"/>
  <c r="E3568" i="5"/>
  <c r="D3568" i="5"/>
  <c r="P3568" i="5" s="1"/>
  <c r="C3568" i="5"/>
  <c r="B3568" i="5"/>
  <c r="A3568" i="5"/>
  <c r="Q3567" i="5"/>
  <c r="P3567" i="5"/>
  <c r="O3567" i="5"/>
  <c r="M3567" i="5"/>
  <c r="L3567" i="5"/>
  <c r="K3567" i="5"/>
  <c r="J3567" i="5"/>
  <c r="I3567" i="5"/>
  <c r="H3567" i="5"/>
  <c r="G3567" i="5"/>
  <c r="F3567" i="5"/>
  <c r="E3567" i="5"/>
  <c r="D3567" i="5"/>
  <c r="C3567" i="5"/>
  <c r="B3567" i="5"/>
  <c r="A3567" i="5"/>
  <c r="N3567" i="5" s="1"/>
  <c r="O3566" i="5"/>
  <c r="M3566" i="5"/>
  <c r="K3566" i="5"/>
  <c r="G3566" i="5"/>
  <c r="H3566" i="5" s="1"/>
  <c r="Q3566" i="5" s="1"/>
  <c r="F3566" i="5"/>
  <c r="E3566" i="5"/>
  <c r="D3566" i="5"/>
  <c r="P3566" i="5" s="1"/>
  <c r="C3566" i="5"/>
  <c r="B3566" i="5"/>
  <c r="A3566" i="5"/>
  <c r="Q3565" i="5"/>
  <c r="M3565" i="5"/>
  <c r="L3565" i="5"/>
  <c r="K3565" i="5"/>
  <c r="J3565" i="5"/>
  <c r="H3565" i="5"/>
  <c r="G3565" i="5"/>
  <c r="I3565" i="5" s="1"/>
  <c r="R3565" i="5" s="1"/>
  <c r="F3565" i="5"/>
  <c r="O3565" i="5" s="1"/>
  <c r="E3565" i="5"/>
  <c r="D3565" i="5"/>
  <c r="P3565" i="5" s="1"/>
  <c r="C3565" i="5"/>
  <c r="B3565" i="5"/>
  <c r="A3565" i="5"/>
  <c r="P3564" i="5"/>
  <c r="J3564" i="5"/>
  <c r="G3564" i="5"/>
  <c r="F3564" i="5"/>
  <c r="O3564" i="5" s="1"/>
  <c r="E3564" i="5"/>
  <c r="D3564" i="5"/>
  <c r="C3564" i="5"/>
  <c r="B3564" i="5"/>
  <c r="A3564" i="5"/>
  <c r="P3563" i="5"/>
  <c r="O3563" i="5"/>
  <c r="I3563" i="5"/>
  <c r="G3563" i="5"/>
  <c r="F3563" i="5"/>
  <c r="E3563" i="5"/>
  <c r="D3563" i="5"/>
  <c r="C3563" i="5"/>
  <c r="B3563" i="5"/>
  <c r="A3563" i="5"/>
  <c r="P3562" i="5"/>
  <c r="K3562" i="5"/>
  <c r="G3562" i="5"/>
  <c r="F3562" i="5"/>
  <c r="O3562" i="5" s="1"/>
  <c r="E3562" i="5"/>
  <c r="D3562" i="5"/>
  <c r="C3562" i="5"/>
  <c r="B3562" i="5"/>
  <c r="A3562" i="5"/>
  <c r="Q3561" i="5"/>
  <c r="O3561" i="5"/>
  <c r="M3561" i="5"/>
  <c r="L3561" i="5"/>
  <c r="K3561" i="5"/>
  <c r="J3561" i="5"/>
  <c r="I3561" i="5"/>
  <c r="H3561" i="5"/>
  <c r="G3561" i="5"/>
  <c r="F3561" i="5"/>
  <c r="E3561" i="5"/>
  <c r="D3561" i="5"/>
  <c r="P3561" i="5" s="1"/>
  <c r="C3561" i="5"/>
  <c r="B3561" i="5"/>
  <c r="A3561" i="5"/>
  <c r="N3561" i="5" s="1"/>
  <c r="O3560" i="5"/>
  <c r="J3560" i="5"/>
  <c r="I3560" i="5"/>
  <c r="H3560" i="5"/>
  <c r="Q3560" i="5" s="1"/>
  <c r="G3560" i="5"/>
  <c r="F3560" i="5"/>
  <c r="E3560" i="5"/>
  <c r="D3560" i="5"/>
  <c r="P3560" i="5" s="1"/>
  <c r="C3560" i="5"/>
  <c r="B3560" i="5"/>
  <c r="A3560" i="5"/>
  <c r="M3559" i="5"/>
  <c r="L3559" i="5"/>
  <c r="J3559" i="5"/>
  <c r="H3559" i="5"/>
  <c r="Q3559" i="5" s="1"/>
  <c r="G3559" i="5"/>
  <c r="I3559" i="5" s="1"/>
  <c r="F3559" i="5"/>
  <c r="O3559" i="5" s="1"/>
  <c r="E3559" i="5"/>
  <c r="D3559" i="5"/>
  <c r="P3559" i="5" s="1"/>
  <c r="C3559" i="5"/>
  <c r="B3559" i="5"/>
  <c r="A3559" i="5"/>
  <c r="O3558" i="5"/>
  <c r="J3558" i="5"/>
  <c r="I3558" i="5"/>
  <c r="H3558" i="5"/>
  <c r="Q3558" i="5" s="1"/>
  <c r="G3558" i="5"/>
  <c r="F3558" i="5"/>
  <c r="E3558" i="5"/>
  <c r="D3558" i="5"/>
  <c r="P3558" i="5" s="1"/>
  <c r="C3558" i="5"/>
  <c r="B3558" i="5"/>
  <c r="A3558" i="5"/>
  <c r="Q3557" i="5"/>
  <c r="P3557" i="5"/>
  <c r="M3557" i="5"/>
  <c r="I3557" i="5"/>
  <c r="H3557" i="5"/>
  <c r="G3557" i="5"/>
  <c r="F3557" i="5"/>
  <c r="O3557" i="5" s="1"/>
  <c r="E3557" i="5"/>
  <c r="D3557" i="5"/>
  <c r="C3557" i="5"/>
  <c r="B3557" i="5"/>
  <c r="A3557" i="5"/>
  <c r="P3556" i="5"/>
  <c r="G3556" i="5"/>
  <c r="F3556" i="5"/>
  <c r="O3556" i="5" s="1"/>
  <c r="E3556" i="5"/>
  <c r="D3556" i="5"/>
  <c r="C3556" i="5"/>
  <c r="B3556" i="5"/>
  <c r="A3556" i="5"/>
  <c r="Q3555" i="5"/>
  <c r="O3555" i="5"/>
  <c r="M3555" i="5"/>
  <c r="L3555" i="5"/>
  <c r="K3555" i="5"/>
  <c r="J3555" i="5"/>
  <c r="I3555" i="5"/>
  <c r="H3555" i="5"/>
  <c r="G3555" i="5"/>
  <c r="F3555" i="5"/>
  <c r="E3555" i="5"/>
  <c r="D3555" i="5"/>
  <c r="P3555" i="5" s="1"/>
  <c r="C3555" i="5"/>
  <c r="B3555" i="5"/>
  <c r="N3555" i="5" s="1"/>
  <c r="A3555" i="5"/>
  <c r="O3554" i="5"/>
  <c r="L3554" i="5"/>
  <c r="K3554" i="5"/>
  <c r="J3554" i="5"/>
  <c r="I3554" i="5"/>
  <c r="H3554" i="5"/>
  <c r="Q3554" i="5" s="1"/>
  <c r="G3554" i="5"/>
  <c r="M3554" i="5" s="1"/>
  <c r="F3554" i="5"/>
  <c r="E3554" i="5"/>
  <c r="D3554" i="5"/>
  <c r="P3554" i="5" s="1"/>
  <c r="C3554" i="5"/>
  <c r="B3554" i="5"/>
  <c r="A3554" i="5"/>
  <c r="J3553" i="5"/>
  <c r="G3553" i="5"/>
  <c r="F3553" i="5"/>
  <c r="O3553" i="5" s="1"/>
  <c r="E3553" i="5"/>
  <c r="D3553" i="5"/>
  <c r="P3553" i="5" s="1"/>
  <c r="C3553" i="5"/>
  <c r="B3553" i="5"/>
  <c r="A3553" i="5"/>
  <c r="P3552" i="5"/>
  <c r="L3552" i="5"/>
  <c r="K3552" i="5"/>
  <c r="J3552" i="5"/>
  <c r="H3552" i="5"/>
  <c r="Q3552" i="5" s="1"/>
  <c r="G3552" i="5"/>
  <c r="M3552" i="5" s="1"/>
  <c r="F3552" i="5"/>
  <c r="O3552" i="5" s="1"/>
  <c r="E3552" i="5"/>
  <c r="D3552" i="5"/>
  <c r="C3552" i="5"/>
  <c r="B3552" i="5"/>
  <c r="A3552" i="5"/>
  <c r="J3551" i="5"/>
  <c r="I3551" i="5"/>
  <c r="H3551" i="5"/>
  <c r="Q3551" i="5" s="1"/>
  <c r="G3551" i="5"/>
  <c r="F3551" i="5"/>
  <c r="O3551" i="5" s="1"/>
  <c r="E3551" i="5"/>
  <c r="D3551" i="5"/>
  <c r="P3551" i="5" s="1"/>
  <c r="C3551" i="5"/>
  <c r="B3551" i="5"/>
  <c r="A3551" i="5"/>
  <c r="Q3550" i="5"/>
  <c r="P3550" i="5"/>
  <c r="O3550" i="5"/>
  <c r="L3550" i="5"/>
  <c r="H3550" i="5"/>
  <c r="G3550" i="5"/>
  <c r="M3550" i="5" s="1"/>
  <c r="F3550" i="5"/>
  <c r="E3550" i="5"/>
  <c r="D3550" i="5"/>
  <c r="C3550" i="5"/>
  <c r="B3550" i="5"/>
  <c r="A3550" i="5"/>
  <c r="Q3549" i="5"/>
  <c r="M3549" i="5"/>
  <c r="L3549" i="5"/>
  <c r="K3549" i="5"/>
  <c r="J3549" i="5"/>
  <c r="R3549" i="5" s="1"/>
  <c r="I3549" i="5"/>
  <c r="H3549" i="5"/>
  <c r="G3549" i="5"/>
  <c r="F3549" i="5"/>
  <c r="O3549" i="5" s="1"/>
  <c r="E3549" i="5"/>
  <c r="D3549" i="5"/>
  <c r="P3549" i="5" s="1"/>
  <c r="C3549" i="5"/>
  <c r="B3549" i="5"/>
  <c r="A3549" i="5"/>
  <c r="O3548" i="5"/>
  <c r="L3548" i="5"/>
  <c r="I3548" i="5"/>
  <c r="H3548" i="5"/>
  <c r="Q3548" i="5" s="1"/>
  <c r="G3548" i="5"/>
  <c r="F3548" i="5"/>
  <c r="E3548" i="5"/>
  <c r="D3548" i="5"/>
  <c r="P3548" i="5" s="1"/>
  <c r="C3548" i="5"/>
  <c r="B3548" i="5"/>
  <c r="A3548" i="5"/>
  <c r="Q3547" i="5"/>
  <c r="M3547" i="5"/>
  <c r="L3547" i="5"/>
  <c r="J3547" i="5"/>
  <c r="H3547" i="5"/>
  <c r="G3547" i="5"/>
  <c r="I3547" i="5" s="1"/>
  <c r="F3547" i="5"/>
  <c r="O3547" i="5" s="1"/>
  <c r="E3547" i="5"/>
  <c r="D3547" i="5"/>
  <c r="P3547" i="5" s="1"/>
  <c r="C3547" i="5"/>
  <c r="B3547" i="5"/>
  <c r="A3547" i="5"/>
  <c r="L3546" i="5"/>
  <c r="K3546" i="5"/>
  <c r="J3546" i="5"/>
  <c r="I3546" i="5"/>
  <c r="H3546" i="5"/>
  <c r="Q3546" i="5" s="1"/>
  <c r="G3546" i="5"/>
  <c r="M3546" i="5" s="1"/>
  <c r="F3546" i="5"/>
  <c r="O3546" i="5" s="1"/>
  <c r="E3546" i="5"/>
  <c r="D3546" i="5"/>
  <c r="P3546" i="5" s="1"/>
  <c r="C3546" i="5"/>
  <c r="B3546" i="5"/>
  <c r="A3546" i="5"/>
  <c r="P3545" i="5"/>
  <c r="I3545" i="5"/>
  <c r="H3545" i="5"/>
  <c r="Q3545" i="5" s="1"/>
  <c r="G3545" i="5"/>
  <c r="F3545" i="5"/>
  <c r="O3545" i="5" s="1"/>
  <c r="E3545" i="5"/>
  <c r="D3545" i="5"/>
  <c r="C3545" i="5"/>
  <c r="B3545" i="5"/>
  <c r="A3545" i="5"/>
  <c r="Q3544" i="5"/>
  <c r="P3544" i="5"/>
  <c r="M3544" i="5"/>
  <c r="L3544" i="5"/>
  <c r="H3544" i="5"/>
  <c r="G3544" i="5"/>
  <c r="K3544" i="5" s="1"/>
  <c r="F3544" i="5"/>
  <c r="O3544" i="5" s="1"/>
  <c r="E3544" i="5"/>
  <c r="D3544" i="5"/>
  <c r="C3544" i="5"/>
  <c r="B3544" i="5"/>
  <c r="A3544" i="5"/>
  <c r="Q3543" i="5"/>
  <c r="P3543" i="5"/>
  <c r="M3543" i="5"/>
  <c r="L3543" i="5"/>
  <c r="K3543" i="5"/>
  <c r="J3543" i="5"/>
  <c r="I3543" i="5"/>
  <c r="R3543" i="5" s="1"/>
  <c r="H3543" i="5"/>
  <c r="G3543" i="5"/>
  <c r="F3543" i="5"/>
  <c r="O3543" i="5" s="1"/>
  <c r="E3543" i="5"/>
  <c r="D3543" i="5"/>
  <c r="C3543" i="5"/>
  <c r="B3543" i="5"/>
  <c r="A3543" i="5"/>
  <c r="O3542" i="5"/>
  <c r="L3542" i="5"/>
  <c r="G3542" i="5"/>
  <c r="J3542" i="5" s="1"/>
  <c r="F3542" i="5"/>
  <c r="E3542" i="5"/>
  <c r="D3542" i="5"/>
  <c r="P3542" i="5" s="1"/>
  <c r="C3542" i="5"/>
  <c r="B3542" i="5"/>
  <c r="A3542" i="5"/>
  <c r="M3541" i="5"/>
  <c r="L3541" i="5"/>
  <c r="K3541" i="5"/>
  <c r="J3541" i="5"/>
  <c r="H3541" i="5"/>
  <c r="Q3541" i="5" s="1"/>
  <c r="G3541" i="5"/>
  <c r="I3541" i="5" s="1"/>
  <c r="F3541" i="5"/>
  <c r="O3541" i="5" s="1"/>
  <c r="E3541" i="5"/>
  <c r="D3541" i="5"/>
  <c r="P3541" i="5" s="1"/>
  <c r="C3541" i="5"/>
  <c r="B3541" i="5"/>
  <c r="A3541" i="5"/>
  <c r="P3540" i="5"/>
  <c r="H3540" i="5"/>
  <c r="Q3540" i="5" s="1"/>
  <c r="G3540" i="5"/>
  <c r="F3540" i="5"/>
  <c r="O3540" i="5" s="1"/>
  <c r="E3540" i="5"/>
  <c r="D3540" i="5"/>
  <c r="C3540" i="5"/>
  <c r="B3540" i="5"/>
  <c r="A3540" i="5"/>
  <c r="P3539" i="5"/>
  <c r="J3539" i="5"/>
  <c r="G3539" i="5"/>
  <c r="F3539" i="5"/>
  <c r="O3539" i="5" s="1"/>
  <c r="E3539" i="5"/>
  <c r="D3539" i="5"/>
  <c r="C3539" i="5"/>
  <c r="B3539" i="5"/>
  <c r="A3539" i="5"/>
  <c r="O3538" i="5"/>
  <c r="M3538" i="5"/>
  <c r="J3538" i="5"/>
  <c r="G3538" i="5"/>
  <c r="L3538" i="5" s="1"/>
  <c r="F3538" i="5"/>
  <c r="E3538" i="5"/>
  <c r="D3538" i="5"/>
  <c r="P3538" i="5" s="1"/>
  <c r="C3538" i="5"/>
  <c r="B3538" i="5"/>
  <c r="A3538" i="5"/>
  <c r="P3537" i="5"/>
  <c r="M3537" i="5"/>
  <c r="L3537" i="5"/>
  <c r="K3537" i="5"/>
  <c r="J3537" i="5"/>
  <c r="I3537" i="5"/>
  <c r="R3537" i="5" s="1"/>
  <c r="H3537" i="5"/>
  <c r="Q3537" i="5" s="1"/>
  <c r="G3537" i="5"/>
  <c r="F3537" i="5"/>
  <c r="O3537" i="5" s="1"/>
  <c r="E3537" i="5"/>
  <c r="D3537" i="5"/>
  <c r="C3537" i="5"/>
  <c r="B3537" i="5"/>
  <c r="A3537" i="5"/>
  <c r="P3536" i="5"/>
  <c r="O3536" i="5"/>
  <c r="G3536" i="5"/>
  <c r="M3536" i="5" s="1"/>
  <c r="F3536" i="5"/>
  <c r="E3536" i="5"/>
  <c r="D3536" i="5"/>
  <c r="C3536" i="5"/>
  <c r="B3536" i="5"/>
  <c r="A3536" i="5"/>
  <c r="Q3535" i="5"/>
  <c r="M3535" i="5"/>
  <c r="L3535" i="5"/>
  <c r="J3535" i="5"/>
  <c r="R3535" i="5" s="1"/>
  <c r="I3535" i="5"/>
  <c r="H3535" i="5"/>
  <c r="G3535" i="5"/>
  <c r="K3535" i="5" s="1"/>
  <c r="F3535" i="5"/>
  <c r="O3535" i="5" s="1"/>
  <c r="E3535" i="5"/>
  <c r="D3535" i="5"/>
  <c r="P3535" i="5" s="1"/>
  <c r="C3535" i="5"/>
  <c r="B3535" i="5"/>
  <c r="A3535" i="5"/>
  <c r="N3535" i="5" s="1"/>
  <c r="O3534" i="5"/>
  <c r="K3534" i="5"/>
  <c r="J3534" i="5"/>
  <c r="I3534" i="5"/>
  <c r="G3534" i="5"/>
  <c r="F3534" i="5"/>
  <c r="E3534" i="5"/>
  <c r="D3534" i="5"/>
  <c r="P3534" i="5" s="1"/>
  <c r="C3534" i="5"/>
  <c r="B3534" i="5"/>
  <c r="A3534" i="5"/>
  <c r="O3533" i="5"/>
  <c r="G3533" i="5"/>
  <c r="F3533" i="5"/>
  <c r="E3533" i="5"/>
  <c r="D3533" i="5"/>
  <c r="P3533" i="5" s="1"/>
  <c r="C3533" i="5"/>
  <c r="B3533" i="5"/>
  <c r="A3533" i="5"/>
  <c r="O3532" i="5"/>
  <c r="G3532" i="5"/>
  <c r="F3532" i="5"/>
  <c r="E3532" i="5"/>
  <c r="D3532" i="5"/>
  <c r="P3532" i="5" s="1"/>
  <c r="C3532" i="5"/>
  <c r="B3532" i="5"/>
  <c r="A3532" i="5"/>
  <c r="O3531" i="5"/>
  <c r="M3531" i="5"/>
  <c r="L3531" i="5"/>
  <c r="K3531" i="5"/>
  <c r="J3531" i="5"/>
  <c r="I3531" i="5"/>
  <c r="H3531" i="5"/>
  <c r="Q3531" i="5" s="1"/>
  <c r="G3531" i="5"/>
  <c r="F3531" i="5"/>
  <c r="E3531" i="5"/>
  <c r="D3531" i="5"/>
  <c r="P3531" i="5" s="1"/>
  <c r="C3531" i="5"/>
  <c r="B3531" i="5"/>
  <c r="A3531" i="5"/>
  <c r="M3530" i="5"/>
  <c r="L3530" i="5"/>
  <c r="K3530" i="5"/>
  <c r="J3530" i="5"/>
  <c r="I3530" i="5"/>
  <c r="R3530" i="5" s="1"/>
  <c r="H3530" i="5"/>
  <c r="Q3530" i="5" s="1"/>
  <c r="G3530" i="5"/>
  <c r="F3530" i="5"/>
  <c r="O3530" i="5" s="1"/>
  <c r="E3530" i="5"/>
  <c r="D3530" i="5"/>
  <c r="P3530" i="5" s="1"/>
  <c r="C3530" i="5"/>
  <c r="B3530" i="5"/>
  <c r="A3530" i="5"/>
  <c r="P3529" i="5"/>
  <c r="J3529" i="5"/>
  <c r="I3529" i="5"/>
  <c r="H3529" i="5"/>
  <c r="Q3529" i="5" s="1"/>
  <c r="G3529" i="5"/>
  <c r="F3529" i="5"/>
  <c r="O3529" i="5" s="1"/>
  <c r="E3529" i="5"/>
  <c r="D3529" i="5"/>
  <c r="C3529" i="5"/>
  <c r="B3529" i="5"/>
  <c r="A3529" i="5"/>
  <c r="P3528" i="5"/>
  <c r="O3528" i="5"/>
  <c r="G3528" i="5"/>
  <c r="F3528" i="5"/>
  <c r="E3528" i="5"/>
  <c r="D3528" i="5"/>
  <c r="C3528" i="5"/>
  <c r="B3528" i="5"/>
  <c r="A3528" i="5"/>
  <c r="O3527" i="5"/>
  <c r="M3527" i="5"/>
  <c r="L3527" i="5"/>
  <c r="I3527" i="5"/>
  <c r="G3527" i="5"/>
  <c r="F3527" i="5"/>
  <c r="E3527" i="5"/>
  <c r="D3527" i="5"/>
  <c r="P3527" i="5" s="1"/>
  <c r="C3527" i="5"/>
  <c r="B3527" i="5"/>
  <c r="A3527" i="5"/>
  <c r="P3526" i="5"/>
  <c r="O3526" i="5"/>
  <c r="G3526" i="5"/>
  <c r="K3526" i="5" s="1"/>
  <c r="F3526" i="5"/>
  <c r="E3526" i="5"/>
  <c r="D3526" i="5"/>
  <c r="C3526" i="5"/>
  <c r="B3526" i="5"/>
  <c r="A3526" i="5"/>
  <c r="Q3525" i="5"/>
  <c r="M3525" i="5"/>
  <c r="L3525" i="5"/>
  <c r="R3525" i="5" s="1"/>
  <c r="K3525" i="5"/>
  <c r="J3525" i="5"/>
  <c r="I3525" i="5"/>
  <c r="H3525" i="5"/>
  <c r="G3525" i="5"/>
  <c r="F3525" i="5"/>
  <c r="O3525" i="5" s="1"/>
  <c r="E3525" i="5"/>
  <c r="D3525" i="5"/>
  <c r="P3525" i="5" s="1"/>
  <c r="C3525" i="5"/>
  <c r="B3525" i="5"/>
  <c r="A3525" i="5"/>
  <c r="M3524" i="5"/>
  <c r="R3524" i="5" s="1"/>
  <c r="L3524" i="5"/>
  <c r="K3524" i="5"/>
  <c r="J3524" i="5"/>
  <c r="I3524" i="5"/>
  <c r="H3524" i="5"/>
  <c r="Q3524" i="5" s="1"/>
  <c r="G3524" i="5"/>
  <c r="F3524" i="5"/>
  <c r="O3524" i="5" s="1"/>
  <c r="E3524" i="5"/>
  <c r="D3524" i="5"/>
  <c r="P3524" i="5" s="1"/>
  <c r="C3524" i="5"/>
  <c r="B3524" i="5"/>
  <c r="A3524" i="5"/>
  <c r="N3524" i="5" s="1"/>
  <c r="P3523" i="5"/>
  <c r="M3523" i="5"/>
  <c r="L3523" i="5"/>
  <c r="K3523" i="5"/>
  <c r="J3523" i="5"/>
  <c r="H3523" i="5"/>
  <c r="Q3523" i="5" s="1"/>
  <c r="G3523" i="5"/>
  <c r="I3523" i="5" s="1"/>
  <c r="F3523" i="5"/>
  <c r="O3523" i="5" s="1"/>
  <c r="E3523" i="5"/>
  <c r="D3523" i="5"/>
  <c r="C3523" i="5"/>
  <c r="B3523" i="5"/>
  <c r="A3523" i="5"/>
  <c r="P3522" i="5"/>
  <c r="G3522" i="5"/>
  <c r="J3522" i="5" s="1"/>
  <c r="F3522" i="5"/>
  <c r="O3522" i="5" s="1"/>
  <c r="E3522" i="5"/>
  <c r="D3522" i="5"/>
  <c r="C3522" i="5"/>
  <c r="B3522" i="5"/>
  <c r="A3522" i="5"/>
  <c r="G3521" i="5"/>
  <c r="F3521" i="5"/>
  <c r="O3521" i="5" s="1"/>
  <c r="E3521" i="5"/>
  <c r="D3521" i="5"/>
  <c r="P3521" i="5" s="1"/>
  <c r="C3521" i="5"/>
  <c r="B3521" i="5"/>
  <c r="A3521" i="5"/>
  <c r="P3520" i="5"/>
  <c r="O3520" i="5"/>
  <c r="M3520" i="5"/>
  <c r="L3520" i="5"/>
  <c r="K3520" i="5"/>
  <c r="R3520" i="5" s="1"/>
  <c r="J3520" i="5"/>
  <c r="H3520" i="5"/>
  <c r="Q3520" i="5" s="1"/>
  <c r="G3520" i="5"/>
  <c r="I3520" i="5" s="1"/>
  <c r="F3520" i="5"/>
  <c r="E3520" i="5"/>
  <c r="D3520" i="5"/>
  <c r="C3520" i="5"/>
  <c r="B3520" i="5"/>
  <c r="A3520" i="5"/>
  <c r="N3520" i="5" s="1"/>
  <c r="Q3519" i="5"/>
  <c r="M3519" i="5"/>
  <c r="L3519" i="5"/>
  <c r="K3519" i="5"/>
  <c r="J3519" i="5"/>
  <c r="I3519" i="5"/>
  <c r="H3519" i="5"/>
  <c r="G3519" i="5"/>
  <c r="F3519" i="5"/>
  <c r="O3519" i="5" s="1"/>
  <c r="E3519" i="5"/>
  <c r="D3519" i="5"/>
  <c r="P3519" i="5" s="1"/>
  <c r="C3519" i="5"/>
  <c r="B3519" i="5"/>
  <c r="N3519" i="5" s="1"/>
  <c r="A3519" i="5"/>
  <c r="G3518" i="5"/>
  <c r="F3518" i="5"/>
  <c r="O3518" i="5" s="1"/>
  <c r="E3518" i="5"/>
  <c r="D3518" i="5"/>
  <c r="C3518" i="5"/>
  <c r="B3518" i="5"/>
  <c r="A3518" i="5"/>
  <c r="L3517" i="5"/>
  <c r="I3517" i="5"/>
  <c r="G3517" i="5"/>
  <c r="H3517" i="5" s="1"/>
  <c r="Q3517" i="5" s="1"/>
  <c r="F3517" i="5"/>
  <c r="O3517" i="5" s="1"/>
  <c r="E3517" i="5"/>
  <c r="D3517" i="5"/>
  <c r="P3517" i="5" s="1"/>
  <c r="C3517" i="5"/>
  <c r="B3517" i="5"/>
  <c r="A3517" i="5"/>
  <c r="O3516" i="5"/>
  <c r="L3516" i="5"/>
  <c r="J3516" i="5"/>
  <c r="G3516" i="5"/>
  <c r="F3516" i="5"/>
  <c r="E3516" i="5"/>
  <c r="D3516" i="5"/>
  <c r="P3516" i="5" s="1"/>
  <c r="C3516" i="5"/>
  <c r="B3516" i="5"/>
  <c r="A3516" i="5"/>
  <c r="O3515" i="5"/>
  <c r="M3515" i="5"/>
  <c r="L3515" i="5"/>
  <c r="J3515" i="5"/>
  <c r="I3515" i="5"/>
  <c r="R3515" i="5" s="1"/>
  <c r="H3515" i="5"/>
  <c r="Q3515" i="5" s="1"/>
  <c r="G3515" i="5"/>
  <c r="K3515" i="5" s="1"/>
  <c r="F3515" i="5"/>
  <c r="E3515" i="5"/>
  <c r="D3515" i="5"/>
  <c r="P3515" i="5" s="1"/>
  <c r="C3515" i="5"/>
  <c r="B3515" i="5"/>
  <c r="A3515" i="5"/>
  <c r="O3514" i="5"/>
  <c r="M3514" i="5"/>
  <c r="L3514" i="5"/>
  <c r="K3514" i="5"/>
  <c r="J3514" i="5"/>
  <c r="H3514" i="5"/>
  <c r="Q3514" i="5" s="1"/>
  <c r="G3514" i="5"/>
  <c r="I3514" i="5" s="1"/>
  <c r="R3514" i="5" s="1"/>
  <c r="F3514" i="5"/>
  <c r="E3514" i="5"/>
  <c r="D3514" i="5"/>
  <c r="P3514" i="5" s="1"/>
  <c r="C3514" i="5"/>
  <c r="B3514" i="5"/>
  <c r="A3514" i="5"/>
  <c r="N3514" i="5" s="1"/>
  <c r="P3513" i="5"/>
  <c r="M3513" i="5"/>
  <c r="L3513" i="5"/>
  <c r="K3513" i="5"/>
  <c r="J3513" i="5"/>
  <c r="I3513" i="5"/>
  <c r="R3513" i="5" s="1"/>
  <c r="H3513" i="5"/>
  <c r="Q3513" i="5" s="1"/>
  <c r="G3513" i="5"/>
  <c r="F3513" i="5"/>
  <c r="O3513" i="5" s="1"/>
  <c r="E3513" i="5"/>
  <c r="D3513" i="5"/>
  <c r="C3513" i="5"/>
  <c r="B3513" i="5"/>
  <c r="A3513" i="5"/>
  <c r="N3513" i="5" s="1"/>
  <c r="P3512" i="5"/>
  <c r="I3512" i="5"/>
  <c r="G3512" i="5"/>
  <c r="F3512" i="5"/>
  <c r="O3512" i="5" s="1"/>
  <c r="E3512" i="5"/>
  <c r="D3512" i="5"/>
  <c r="C3512" i="5"/>
  <c r="B3512" i="5"/>
  <c r="A3512" i="5"/>
  <c r="P3511" i="5"/>
  <c r="H3511" i="5"/>
  <c r="Q3511" i="5" s="1"/>
  <c r="G3511" i="5"/>
  <c r="F3511" i="5"/>
  <c r="O3511" i="5" s="1"/>
  <c r="E3511" i="5"/>
  <c r="D3511" i="5"/>
  <c r="C3511" i="5"/>
  <c r="B3511" i="5"/>
  <c r="A3511" i="5"/>
  <c r="P3510" i="5"/>
  <c r="L3510" i="5"/>
  <c r="G3510" i="5"/>
  <c r="J3510" i="5" s="1"/>
  <c r="F3510" i="5"/>
  <c r="O3510" i="5" s="1"/>
  <c r="E3510" i="5"/>
  <c r="D3510" i="5"/>
  <c r="C3510" i="5"/>
  <c r="B3510" i="5"/>
  <c r="A3510" i="5"/>
  <c r="P3509" i="5"/>
  <c r="O3509" i="5"/>
  <c r="M3509" i="5"/>
  <c r="L3509" i="5"/>
  <c r="K3509" i="5"/>
  <c r="J3509" i="5"/>
  <c r="I3509" i="5"/>
  <c r="H3509" i="5"/>
  <c r="Q3509" i="5" s="1"/>
  <c r="G3509" i="5"/>
  <c r="F3509" i="5"/>
  <c r="E3509" i="5"/>
  <c r="D3509" i="5"/>
  <c r="C3509" i="5"/>
  <c r="B3509" i="5"/>
  <c r="A3509" i="5"/>
  <c r="M3508" i="5"/>
  <c r="L3508" i="5"/>
  <c r="K3508" i="5"/>
  <c r="J3508" i="5"/>
  <c r="I3508" i="5"/>
  <c r="H3508" i="5"/>
  <c r="Q3508" i="5" s="1"/>
  <c r="G3508" i="5"/>
  <c r="F3508" i="5"/>
  <c r="O3508" i="5" s="1"/>
  <c r="E3508" i="5"/>
  <c r="D3508" i="5"/>
  <c r="P3508" i="5" s="1"/>
  <c r="C3508" i="5"/>
  <c r="B3508" i="5"/>
  <c r="A3508" i="5"/>
  <c r="N3508" i="5" s="1"/>
  <c r="M3507" i="5"/>
  <c r="L3507" i="5"/>
  <c r="K3507" i="5"/>
  <c r="J3507" i="5"/>
  <c r="I3507" i="5"/>
  <c r="R3507" i="5" s="1"/>
  <c r="H3507" i="5"/>
  <c r="Q3507" i="5" s="1"/>
  <c r="G3507" i="5"/>
  <c r="F3507" i="5"/>
  <c r="O3507" i="5" s="1"/>
  <c r="E3507" i="5"/>
  <c r="D3507" i="5"/>
  <c r="P3507" i="5" s="1"/>
  <c r="C3507" i="5"/>
  <c r="B3507" i="5"/>
  <c r="A3507" i="5"/>
  <c r="P3506" i="5"/>
  <c r="K3506" i="5"/>
  <c r="J3506" i="5"/>
  <c r="G3506" i="5"/>
  <c r="F3506" i="5"/>
  <c r="O3506" i="5" s="1"/>
  <c r="E3506" i="5"/>
  <c r="D3506" i="5"/>
  <c r="C3506" i="5"/>
  <c r="B3506" i="5"/>
  <c r="A3506" i="5"/>
  <c r="L3505" i="5"/>
  <c r="G3505" i="5"/>
  <c r="F3505" i="5"/>
  <c r="O3505" i="5" s="1"/>
  <c r="E3505" i="5"/>
  <c r="D3505" i="5"/>
  <c r="P3505" i="5" s="1"/>
  <c r="C3505" i="5"/>
  <c r="B3505" i="5"/>
  <c r="A3505" i="5"/>
  <c r="O3504" i="5"/>
  <c r="J3504" i="5"/>
  <c r="G3504" i="5"/>
  <c r="F3504" i="5"/>
  <c r="E3504" i="5"/>
  <c r="D3504" i="5"/>
  <c r="P3504" i="5" s="1"/>
  <c r="C3504" i="5"/>
  <c r="B3504" i="5"/>
  <c r="A3504" i="5"/>
  <c r="Q3503" i="5"/>
  <c r="O3503" i="5"/>
  <c r="M3503" i="5"/>
  <c r="L3503" i="5"/>
  <c r="K3503" i="5"/>
  <c r="J3503" i="5"/>
  <c r="I3503" i="5"/>
  <c r="H3503" i="5"/>
  <c r="G3503" i="5"/>
  <c r="F3503" i="5"/>
  <c r="E3503" i="5"/>
  <c r="D3503" i="5"/>
  <c r="P3503" i="5" s="1"/>
  <c r="C3503" i="5"/>
  <c r="B3503" i="5"/>
  <c r="N3503" i="5" s="1"/>
  <c r="A3503" i="5"/>
  <c r="O3502" i="5"/>
  <c r="M3502" i="5"/>
  <c r="L3502" i="5"/>
  <c r="K3502" i="5"/>
  <c r="J3502" i="5"/>
  <c r="R3502" i="5" s="1"/>
  <c r="I3502" i="5"/>
  <c r="H3502" i="5"/>
  <c r="Q3502" i="5" s="1"/>
  <c r="G3502" i="5"/>
  <c r="F3502" i="5"/>
  <c r="E3502" i="5"/>
  <c r="D3502" i="5"/>
  <c r="P3502" i="5" s="1"/>
  <c r="C3502" i="5"/>
  <c r="B3502" i="5"/>
  <c r="A3502" i="5"/>
  <c r="R3501" i="5"/>
  <c r="M3501" i="5"/>
  <c r="L3501" i="5"/>
  <c r="K3501" i="5"/>
  <c r="J3501" i="5"/>
  <c r="I3501" i="5"/>
  <c r="H3501" i="5"/>
  <c r="Q3501" i="5" s="1"/>
  <c r="G3501" i="5"/>
  <c r="F3501" i="5"/>
  <c r="O3501" i="5" s="1"/>
  <c r="E3501" i="5"/>
  <c r="D3501" i="5"/>
  <c r="P3501" i="5" s="1"/>
  <c r="C3501" i="5"/>
  <c r="B3501" i="5"/>
  <c r="A3501" i="5"/>
  <c r="K3500" i="5"/>
  <c r="J3500" i="5"/>
  <c r="I3500" i="5"/>
  <c r="H3500" i="5"/>
  <c r="Q3500" i="5" s="1"/>
  <c r="G3500" i="5"/>
  <c r="F3500" i="5"/>
  <c r="O3500" i="5" s="1"/>
  <c r="E3500" i="5"/>
  <c r="D3500" i="5"/>
  <c r="P3500" i="5" s="1"/>
  <c r="C3500" i="5"/>
  <c r="B3500" i="5"/>
  <c r="A3500" i="5"/>
  <c r="Q3499" i="5"/>
  <c r="L3499" i="5"/>
  <c r="I3499" i="5"/>
  <c r="H3499" i="5"/>
  <c r="G3499" i="5"/>
  <c r="F3499" i="5"/>
  <c r="O3499" i="5" s="1"/>
  <c r="E3499" i="5"/>
  <c r="D3499" i="5"/>
  <c r="P3499" i="5" s="1"/>
  <c r="C3499" i="5"/>
  <c r="B3499" i="5"/>
  <c r="A3499" i="5"/>
  <c r="P3498" i="5"/>
  <c r="L3498" i="5"/>
  <c r="G3498" i="5"/>
  <c r="J3498" i="5" s="1"/>
  <c r="F3498" i="5"/>
  <c r="O3498" i="5" s="1"/>
  <c r="E3498" i="5"/>
  <c r="D3498" i="5"/>
  <c r="C3498" i="5"/>
  <c r="B3498" i="5"/>
  <c r="A3498" i="5"/>
  <c r="O3497" i="5"/>
  <c r="M3497" i="5"/>
  <c r="L3497" i="5"/>
  <c r="K3497" i="5"/>
  <c r="J3497" i="5"/>
  <c r="I3497" i="5"/>
  <c r="R3497" i="5" s="1"/>
  <c r="H3497" i="5"/>
  <c r="Q3497" i="5" s="1"/>
  <c r="G3497" i="5"/>
  <c r="F3497" i="5"/>
  <c r="E3497" i="5"/>
  <c r="D3497" i="5"/>
  <c r="P3497" i="5" s="1"/>
  <c r="C3497" i="5"/>
  <c r="B3497" i="5"/>
  <c r="N3497" i="5" s="1"/>
  <c r="A3497" i="5"/>
  <c r="O3496" i="5"/>
  <c r="M3496" i="5"/>
  <c r="L3496" i="5"/>
  <c r="K3496" i="5"/>
  <c r="J3496" i="5"/>
  <c r="I3496" i="5"/>
  <c r="H3496" i="5"/>
  <c r="Q3496" i="5" s="1"/>
  <c r="G3496" i="5"/>
  <c r="F3496" i="5"/>
  <c r="E3496" i="5"/>
  <c r="D3496" i="5"/>
  <c r="P3496" i="5" s="1"/>
  <c r="C3496" i="5"/>
  <c r="B3496" i="5"/>
  <c r="A3496" i="5"/>
  <c r="N3496" i="5" s="1"/>
  <c r="M3495" i="5"/>
  <c r="L3495" i="5"/>
  <c r="R3495" i="5" s="1"/>
  <c r="K3495" i="5"/>
  <c r="J3495" i="5"/>
  <c r="I3495" i="5"/>
  <c r="H3495" i="5"/>
  <c r="Q3495" i="5" s="1"/>
  <c r="G3495" i="5"/>
  <c r="F3495" i="5"/>
  <c r="O3495" i="5" s="1"/>
  <c r="E3495" i="5"/>
  <c r="D3495" i="5"/>
  <c r="P3495" i="5" s="1"/>
  <c r="C3495" i="5"/>
  <c r="B3495" i="5"/>
  <c r="A3495" i="5"/>
  <c r="N3495" i="5" s="1"/>
  <c r="P3494" i="5"/>
  <c r="I3494" i="5"/>
  <c r="G3494" i="5"/>
  <c r="F3494" i="5"/>
  <c r="O3494" i="5" s="1"/>
  <c r="E3494" i="5"/>
  <c r="D3494" i="5"/>
  <c r="C3494" i="5"/>
  <c r="B3494" i="5"/>
  <c r="A3494" i="5"/>
  <c r="P3493" i="5"/>
  <c r="H3493" i="5"/>
  <c r="Q3493" i="5" s="1"/>
  <c r="G3493" i="5"/>
  <c r="F3493" i="5"/>
  <c r="O3493" i="5" s="1"/>
  <c r="E3493" i="5"/>
  <c r="D3493" i="5"/>
  <c r="C3493" i="5"/>
  <c r="B3493" i="5"/>
  <c r="A3493" i="5"/>
  <c r="P3492" i="5"/>
  <c r="O3492" i="5"/>
  <c r="G3492" i="5"/>
  <c r="F3492" i="5"/>
  <c r="E3492" i="5"/>
  <c r="D3492" i="5"/>
  <c r="C3492" i="5"/>
  <c r="B3492" i="5"/>
  <c r="A3492" i="5"/>
  <c r="Q3491" i="5"/>
  <c r="O3491" i="5"/>
  <c r="M3491" i="5"/>
  <c r="L3491" i="5"/>
  <c r="K3491" i="5"/>
  <c r="J3491" i="5"/>
  <c r="I3491" i="5"/>
  <c r="H3491" i="5"/>
  <c r="G3491" i="5"/>
  <c r="F3491" i="5"/>
  <c r="E3491" i="5"/>
  <c r="D3491" i="5"/>
  <c r="P3491" i="5" s="1"/>
  <c r="C3491" i="5"/>
  <c r="B3491" i="5"/>
  <c r="N3491" i="5" s="1"/>
  <c r="A3491" i="5"/>
  <c r="M3490" i="5"/>
  <c r="L3490" i="5"/>
  <c r="K3490" i="5"/>
  <c r="R3490" i="5" s="1"/>
  <c r="J3490" i="5"/>
  <c r="I3490" i="5"/>
  <c r="H3490" i="5"/>
  <c r="Q3490" i="5" s="1"/>
  <c r="G3490" i="5"/>
  <c r="F3490" i="5"/>
  <c r="O3490" i="5" s="1"/>
  <c r="E3490" i="5"/>
  <c r="D3490" i="5"/>
  <c r="P3490" i="5" s="1"/>
  <c r="C3490" i="5"/>
  <c r="B3490" i="5"/>
  <c r="A3490" i="5"/>
  <c r="P3489" i="5"/>
  <c r="M3489" i="5"/>
  <c r="L3489" i="5"/>
  <c r="K3489" i="5"/>
  <c r="J3489" i="5"/>
  <c r="I3489" i="5"/>
  <c r="H3489" i="5"/>
  <c r="Q3489" i="5" s="1"/>
  <c r="G3489" i="5"/>
  <c r="F3489" i="5"/>
  <c r="O3489" i="5" s="1"/>
  <c r="E3489" i="5"/>
  <c r="D3489" i="5"/>
  <c r="C3489" i="5"/>
  <c r="B3489" i="5"/>
  <c r="A3489" i="5"/>
  <c r="P3488" i="5"/>
  <c r="H3488" i="5"/>
  <c r="Q3488" i="5" s="1"/>
  <c r="G3488" i="5"/>
  <c r="F3488" i="5"/>
  <c r="O3488" i="5" s="1"/>
  <c r="E3488" i="5"/>
  <c r="D3488" i="5"/>
  <c r="C3488" i="5"/>
  <c r="B3488" i="5"/>
  <c r="A3488" i="5"/>
  <c r="L3487" i="5"/>
  <c r="I3487" i="5"/>
  <c r="G3487" i="5"/>
  <c r="H3487" i="5" s="1"/>
  <c r="Q3487" i="5" s="1"/>
  <c r="F3487" i="5"/>
  <c r="O3487" i="5" s="1"/>
  <c r="E3487" i="5"/>
  <c r="D3487" i="5"/>
  <c r="P3487" i="5" s="1"/>
  <c r="C3487" i="5"/>
  <c r="B3487" i="5"/>
  <c r="A3487" i="5"/>
  <c r="O3486" i="5"/>
  <c r="L3486" i="5"/>
  <c r="J3486" i="5"/>
  <c r="G3486" i="5"/>
  <c r="F3486" i="5"/>
  <c r="E3486" i="5"/>
  <c r="D3486" i="5"/>
  <c r="P3486" i="5" s="1"/>
  <c r="C3486" i="5"/>
  <c r="B3486" i="5"/>
  <c r="A3486" i="5"/>
  <c r="Q3485" i="5"/>
  <c r="O3485" i="5"/>
  <c r="M3485" i="5"/>
  <c r="L3485" i="5"/>
  <c r="K3485" i="5"/>
  <c r="J3485" i="5"/>
  <c r="I3485" i="5"/>
  <c r="R3485" i="5" s="1"/>
  <c r="H3485" i="5"/>
  <c r="G3485" i="5"/>
  <c r="F3485" i="5"/>
  <c r="E3485" i="5"/>
  <c r="D3485" i="5"/>
  <c r="P3485" i="5" s="1"/>
  <c r="C3485" i="5"/>
  <c r="B3485" i="5"/>
  <c r="N3485" i="5" s="1"/>
  <c r="A3485" i="5"/>
  <c r="O3484" i="5"/>
  <c r="M3484" i="5"/>
  <c r="L3484" i="5"/>
  <c r="K3484" i="5"/>
  <c r="J3484" i="5"/>
  <c r="R3484" i="5" s="1"/>
  <c r="I3484" i="5"/>
  <c r="H3484" i="5"/>
  <c r="Q3484" i="5" s="1"/>
  <c r="G3484" i="5"/>
  <c r="F3484" i="5"/>
  <c r="E3484" i="5"/>
  <c r="D3484" i="5"/>
  <c r="P3484" i="5" s="1"/>
  <c r="C3484" i="5"/>
  <c r="B3484" i="5"/>
  <c r="N3484" i="5" s="1"/>
  <c r="A3484" i="5"/>
  <c r="M3483" i="5"/>
  <c r="L3483" i="5"/>
  <c r="K3483" i="5"/>
  <c r="J3483" i="5"/>
  <c r="I3483" i="5"/>
  <c r="R3483" i="5" s="1"/>
  <c r="H3483" i="5"/>
  <c r="Q3483" i="5" s="1"/>
  <c r="G3483" i="5"/>
  <c r="F3483" i="5"/>
  <c r="O3483" i="5" s="1"/>
  <c r="E3483" i="5"/>
  <c r="D3483" i="5"/>
  <c r="P3483" i="5" s="1"/>
  <c r="C3483" i="5"/>
  <c r="B3483" i="5"/>
  <c r="A3483" i="5"/>
  <c r="K3482" i="5"/>
  <c r="J3482" i="5"/>
  <c r="I3482" i="5"/>
  <c r="H3482" i="5"/>
  <c r="Q3482" i="5" s="1"/>
  <c r="G3482" i="5"/>
  <c r="F3482" i="5"/>
  <c r="O3482" i="5" s="1"/>
  <c r="E3482" i="5"/>
  <c r="D3482" i="5"/>
  <c r="P3482" i="5" s="1"/>
  <c r="C3482" i="5"/>
  <c r="B3482" i="5"/>
  <c r="A3482" i="5"/>
  <c r="I3481" i="5"/>
  <c r="H3481" i="5"/>
  <c r="Q3481" i="5" s="1"/>
  <c r="G3481" i="5"/>
  <c r="F3481" i="5"/>
  <c r="O3481" i="5" s="1"/>
  <c r="E3481" i="5"/>
  <c r="D3481" i="5"/>
  <c r="P3481" i="5" s="1"/>
  <c r="C3481" i="5"/>
  <c r="B3481" i="5"/>
  <c r="A3481" i="5"/>
  <c r="P3480" i="5"/>
  <c r="O3480" i="5"/>
  <c r="G3480" i="5"/>
  <c r="F3480" i="5"/>
  <c r="E3480" i="5"/>
  <c r="D3480" i="5"/>
  <c r="C3480" i="5"/>
  <c r="B3480" i="5"/>
  <c r="A3480" i="5"/>
  <c r="O3479" i="5"/>
  <c r="M3479" i="5"/>
  <c r="L3479" i="5"/>
  <c r="K3479" i="5"/>
  <c r="J3479" i="5"/>
  <c r="I3479" i="5"/>
  <c r="R3479" i="5" s="1"/>
  <c r="H3479" i="5"/>
  <c r="Q3479" i="5" s="1"/>
  <c r="G3479" i="5"/>
  <c r="F3479" i="5"/>
  <c r="E3479" i="5"/>
  <c r="D3479" i="5"/>
  <c r="P3479" i="5" s="1"/>
  <c r="C3479" i="5"/>
  <c r="B3479" i="5"/>
  <c r="N3479" i="5" s="1"/>
  <c r="A3479" i="5"/>
  <c r="O3478" i="5"/>
  <c r="M3478" i="5"/>
  <c r="R3478" i="5" s="1"/>
  <c r="L3478" i="5"/>
  <c r="K3478" i="5"/>
  <c r="J3478" i="5"/>
  <c r="I3478" i="5"/>
  <c r="H3478" i="5"/>
  <c r="Q3478" i="5" s="1"/>
  <c r="G3478" i="5"/>
  <c r="F3478" i="5"/>
  <c r="E3478" i="5"/>
  <c r="D3478" i="5"/>
  <c r="P3478" i="5" s="1"/>
  <c r="C3478" i="5"/>
  <c r="B3478" i="5"/>
  <c r="A3478" i="5"/>
  <c r="N3478" i="5" s="1"/>
  <c r="R3477" i="5"/>
  <c r="P3477" i="5"/>
  <c r="M3477" i="5"/>
  <c r="L3477" i="5"/>
  <c r="K3477" i="5"/>
  <c r="J3477" i="5"/>
  <c r="I3477" i="5"/>
  <c r="H3477" i="5"/>
  <c r="Q3477" i="5" s="1"/>
  <c r="G3477" i="5"/>
  <c r="F3477" i="5"/>
  <c r="O3477" i="5" s="1"/>
  <c r="E3477" i="5"/>
  <c r="D3477" i="5"/>
  <c r="C3477" i="5"/>
  <c r="B3477" i="5"/>
  <c r="A3477" i="5"/>
  <c r="P3476" i="5"/>
  <c r="G3476" i="5"/>
  <c r="F3476" i="5"/>
  <c r="O3476" i="5" s="1"/>
  <c r="E3476" i="5"/>
  <c r="D3476" i="5"/>
  <c r="C3476" i="5"/>
  <c r="B3476" i="5"/>
  <c r="A3476" i="5"/>
  <c r="P3475" i="5"/>
  <c r="H3475" i="5"/>
  <c r="Q3475" i="5" s="1"/>
  <c r="G3475" i="5"/>
  <c r="F3475" i="5"/>
  <c r="O3475" i="5" s="1"/>
  <c r="E3475" i="5"/>
  <c r="D3475" i="5"/>
  <c r="C3475" i="5"/>
  <c r="B3475" i="5"/>
  <c r="A3475" i="5"/>
  <c r="P3474" i="5"/>
  <c r="L3474" i="5"/>
  <c r="G3474" i="5"/>
  <c r="J3474" i="5" s="1"/>
  <c r="F3474" i="5"/>
  <c r="O3474" i="5" s="1"/>
  <c r="E3474" i="5"/>
  <c r="D3474" i="5"/>
  <c r="C3474" i="5"/>
  <c r="B3474" i="5"/>
  <c r="A3474" i="5"/>
  <c r="P3473" i="5"/>
  <c r="O3473" i="5"/>
  <c r="M3473" i="5"/>
  <c r="L3473" i="5"/>
  <c r="K3473" i="5"/>
  <c r="J3473" i="5"/>
  <c r="I3473" i="5"/>
  <c r="H3473" i="5"/>
  <c r="Q3473" i="5" s="1"/>
  <c r="G3473" i="5"/>
  <c r="F3473" i="5"/>
  <c r="E3473" i="5"/>
  <c r="D3473" i="5"/>
  <c r="C3473" i="5"/>
  <c r="B3473" i="5"/>
  <c r="A3473" i="5"/>
  <c r="N3473" i="5" s="1"/>
  <c r="M3472" i="5"/>
  <c r="L3472" i="5"/>
  <c r="K3472" i="5"/>
  <c r="J3472" i="5"/>
  <c r="R3472" i="5" s="1"/>
  <c r="I3472" i="5"/>
  <c r="H3472" i="5"/>
  <c r="Q3472" i="5" s="1"/>
  <c r="G3472" i="5"/>
  <c r="F3472" i="5"/>
  <c r="O3472" i="5" s="1"/>
  <c r="E3472" i="5"/>
  <c r="D3472" i="5"/>
  <c r="P3472" i="5" s="1"/>
  <c r="C3472" i="5"/>
  <c r="B3472" i="5"/>
  <c r="A3472" i="5"/>
  <c r="N3472" i="5" s="1"/>
  <c r="M3471" i="5"/>
  <c r="L3471" i="5"/>
  <c r="K3471" i="5"/>
  <c r="J3471" i="5"/>
  <c r="I3471" i="5"/>
  <c r="H3471" i="5"/>
  <c r="Q3471" i="5" s="1"/>
  <c r="G3471" i="5"/>
  <c r="F3471" i="5"/>
  <c r="O3471" i="5" s="1"/>
  <c r="E3471" i="5"/>
  <c r="D3471" i="5"/>
  <c r="P3471" i="5" s="1"/>
  <c r="C3471" i="5"/>
  <c r="B3471" i="5"/>
  <c r="A3471" i="5"/>
  <c r="P3470" i="5"/>
  <c r="G3470" i="5"/>
  <c r="F3470" i="5"/>
  <c r="O3470" i="5" s="1"/>
  <c r="E3470" i="5"/>
  <c r="D3470" i="5"/>
  <c r="C3470" i="5"/>
  <c r="B3470" i="5"/>
  <c r="A3470" i="5"/>
  <c r="G3469" i="5"/>
  <c r="F3469" i="5"/>
  <c r="O3469" i="5" s="1"/>
  <c r="E3469" i="5"/>
  <c r="D3469" i="5"/>
  <c r="P3469" i="5" s="1"/>
  <c r="C3469" i="5"/>
  <c r="B3469" i="5"/>
  <c r="A3469" i="5"/>
  <c r="O3468" i="5"/>
  <c r="G3468" i="5"/>
  <c r="F3468" i="5"/>
  <c r="E3468" i="5"/>
  <c r="D3468" i="5"/>
  <c r="P3468" i="5" s="1"/>
  <c r="C3468" i="5"/>
  <c r="B3468" i="5"/>
  <c r="A3468" i="5"/>
  <c r="Q3467" i="5"/>
  <c r="O3467" i="5"/>
  <c r="M3467" i="5"/>
  <c r="L3467" i="5"/>
  <c r="K3467" i="5"/>
  <c r="J3467" i="5"/>
  <c r="I3467" i="5"/>
  <c r="H3467" i="5"/>
  <c r="G3467" i="5"/>
  <c r="F3467" i="5"/>
  <c r="E3467" i="5"/>
  <c r="D3467" i="5"/>
  <c r="P3467" i="5" s="1"/>
  <c r="C3467" i="5"/>
  <c r="B3467" i="5"/>
  <c r="N3467" i="5" s="1"/>
  <c r="A3467" i="5"/>
  <c r="O3466" i="5"/>
  <c r="M3466" i="5"/>
  <c r="L3466" i="5"/>
  <c r="K3466" i="5"/>
  <c r="R3466" i="5" s="1"/>
  <c r="J3466" i="5"/>
  <c r="I3466" i="5"/>
  <c r="H3466" i="5"/>
  <c r="Q3466" i="5" s="1"/>
  <c r="G3466" i="5"/>
  <c r="F3466" i="5"/>
  <c r="E3466" i="5"/>
  <c r="D3466" i="5"/>
  <c r="P3466" i="5" s="1"/>
  <c r="C3466" i="5"/>
  <c r="B3466" i="5"/>
  <c r="N3466" i="5" s="1"/>
  <c r="A3466" i="5"/>
  <c r="P3465" i="5"/>
  <c r="M3465" i="5"/>
  <c r="L3465" i="5"/>
  <c r="K3465" i="5"/>
  <c r="J3465" i="5"/>
  <c r="I3465" i="5"/>
  <c r="R3465" i="5" s="1"/>
  <c r="H3465" i="5"/>
  <c r="Q3465" i="5" s="1"/>
  <c r="G3465" i="5"/>
  <c r="F3465" i="5"/>
  <c r="O3465" i="5" s="1"/>
  <c r="E3465" i="5"/>
  <c r="D3465" i="5"/>
  <c r="C3465" i="5"/>
  <c r="B3465" i="5"/>
  <c r="A3465" i="5"/>
  <c r="K3464" i="5"/>
  <c r="J3464" i="5"/>
  <c r="I3464" i="5"/>
  <c r="H3464" i="5"/>
  <c r="Q3464" i="5" s="1"/>
  <c r="G3464" i="5"/>
  <c r="F3464" i="5"/>
  <c r="O3464" i="5" s="1"/>
  <c r="E3464" i="5"/>
  <c r="D3464" i="5"/>
  <c r="P3464" i="5" s="1"/>
  <c r="C3464" i="5"/>
  <c r="B3464" i="5"/>
  <c r="A3464" i="5"/>
  <c r="L3463" i="5"/>
  <c r="I3463" i="5"/>
  <c r="H3463" i="5"/>
  <c r="Q3463" i="5" s="1"/>
  <c r="G3463" i="5"/>
  <c r="F3463" i="5"/>
  <c r="O3463" i="5" s="1"/>
  <c r="E3463" i="5"/>
  <c r="D3463" i="5"/>
  <c r="P3463" i="5" s="1"/>
  <c r="C3463" i="5"/>
  <c r="B3463" i="5"/>
  <c r="A3463" i="5"/>
  <c r="P3462" i="5"/>
  <c r="G3462" i="5"/>
  <c r="F3462" i="5"/>
  <c r="O3462" i="5" s="1"/>
  <c r="E3462" i="5"/>
  <c r="D3462" i="5"/>
  <c r="C3462" i="5"/>
  <c r="B3462" i="5"/>
  <c r="A3462" i="5"/>
  <c r="O3461" i="5"/>
  <c r="M3461" i="5"/>
  <c r="L3461" i="5"/>
  <c r="K3461" i="5"/>
  <c r="J3461" i="5"/>
  <c r="I3461" i="5"/>
  <c r="H3461" i="5"/>
  <c r="Q3461" i="5" s="1"/>
  <c r="G3461" i="5"/>
  <c r="F3461" i="5"/>
  <c r="E3461" i="5"/>
  <c r="D3461" i="5"/>
  <c r="P3461" i="5" s="1"/>
  <c r="C3461" i="5"/>
  <c r="B3461" i="5"/>
  <c r="A3461" i="5"/>
  <c r="N3461" i="5" s="1"/>
  <c r="O3460" i="5"/>
  <c r="M3460" i="5"/>
  <c r="L3460" i="5"/>
  <c r="K3460" i="5"/>
  <c r="J3460" i="5"/>
  <c r="R3460" i="5" s="1"/>
  <c r="I3460" i="5"/>
  <c r="H3460" i="5"/>
  <c r="Q3460" i="5" s="1"/>
  <c r="G3460" i="5"/>
  <c r="F3460" i="5"/>
  <c r="E3460" i="5"/>
  <c r="D3460" i="5"/>
  <c r="P3460" i="5" s="1"/>
  <c r="C3460" i="5"/>
  <c r="B3460" i="5"/>
  <c r="N3460" i="5" s="1"/>
  <c r="A3460" i="5"/>
  <c r="R3459" i="5"/>
  <c r="P3459" i="5"/>
  <c r="M3459" i="5"/>
  <c r="L3459" i="5"/>
  <c r="K3459" i="5"/>
  <c r="J3459" i="5"/>
  <c r="I3459" i="5"/>
  <c r="H3459" i="5"/>
  <c r="Q3459" i="5" s="1"/>
  <c r="G3459" i="5"/>
  <c r="F3459" i="5"/>
  <c r="O3459" i="5" s="1"/>
  <c r="E3459" i="5"/>
  <c r="D3459" i="5"/>
  <c r="C3459" i="5"/>
  <c r="B3459" i="5"/>
  <c r="A3459" i="5"/>
  <c r="N3459" i="5" s="1"/>
  <c r="P3458" i="5"/>
  <c r="J3458" i="5"/>
  <c r="I3458" i="5"/>
  <c r="H3458" i="5"/>
  <c r="Q3458" i="5" s="1"/>
  <c r="G3458" i="5"/>
  <c r="F3458" i="5"/>
  <c r="O3458" i="5" s="1"/>
  <c r="E3458" i="5"/>
  <c r="D3458" i="5"/>
  <c r="C3458" i="5"/>
  <c r="B3458" i="5"/>
  <c r="A3458" i="5"/>
  <c r="P3457" i="5"/>
  <c r="G3457" i="5"/>
  <c r="H3457" i="5" s="1"/>
  <c r="Q3457" i="5" s="1"/>
  <c r="F3457" i="5"/>
  <c r="O3457" i="5" s="1"/>
  <c r="E3457" i="5"/>
  <c r="D3457" i="5"/>
  <c r="C3457" i="5"/>
  <c r="B3457" i="5"/>
  <c r="A3457" i="5"/>
  <c r="G3456" i="5"/>
  <c r="F3456" i="5"/>
  <c r="O3456" i="5" s="1"/>
  <c r="E3456" i="5"/>
  <c r="D3456" i="5"/>
  <c r="P3456" i="5" s="1"/>
  <c r="C3456" i="5"/>
  <c r="B3456" i="5"/>
  <c r="A3456" i="5"/>
  <c r="Q3455" i="5"/>
  <c r="O3455" i="5"/>
  <c r="M3455" i="5"/>
  <c r="L3455" i="5"/>
  <c r="K3455" i="5"/>
  <c r="J3455" i="5"/>
  <c r="I3455" i="5"/>
  <c r="H3455" i="5"/>
  <c r="G3455" i="5"/>
  <c r="F3455" i="5"/>
  <c r="E3455" i="5"/>
  <c r="D3455" i="5"/>
  <c r="P3455" i="5" s="1"/>
  <c r="C3455" i="5"/>
  <c r="B3455" i="5"/>
  <c r="A3455" i="5"/>
  <c r="N3455" i="5" s="1"/>
  <c r="R3454" i="5"/>
  <c r="M3454" i="5"/>
  <c r="L3454" i="5"/>
  <c r="K3454" i="5"/>
  <c r="J3454" i="5"/>
  <c r="I3454" i="5"/>
  <c r="H3454" i="5"/>
  <c r="Q3454" i="5" s="1"/>
  <c r="G3454" i="5"/>
  <c r="F3454" i="5"/>
  <c r="O3454" i="5" s="1"/>
  <c r="E3454" i="5"/>
  <c r="D3454" i="5"/>
  <c r="P3454" i="5" s="1"/>
  <c r="C3454" i="5"/>
  <c r="B3454" i="5"/>
  <c r="A3454" i="5"/>
  <c r="P3453" i="5"/>
  <c r="M3453" i="5"/>
  <c r="L3453" i="5"/>
  <c r="K3453" i="5"/>
  <c r="J3453" i="5"/>
  <c r="I3453" i="5"/>
  <c r="H3453" i="5"/>
  <c r="Q3453" i="5" s="1"/>
  <c r="G3453" i="5"/>
  <c r="F3453" i="5"/>
  <c r="O3453" i="5" s="1"/>
  <c r="E3453" i="5"/>
  <c r="D3453" i="5"/>
  <c r="C3453" i="5"/>
  <c r="B3453" i="5"/>
  <c r="A3453" i="5"/>
  <c r="K3452" i="5"/>
  <c r="H3452" i="5"/>
  <c r="Q3452" i="5" s="1"/>
  <c r="G3452" i="5"/>
  <c r="F3452" i="5"/>
  <c r="O3452" i="5" s="1"/>
  <c r="E3452" i="5"/>
  <c r="D3452" i="5"/>
  <c r="P3452" i="5" s="1"/>
  <c r="C3452" i="5"/>
  <c r="B3452" i="5"/>
  <c r="A3452" i="5"/>
  <c r="Q3451" i="5"/>
  <c r="P3451" i="5"/>
  <c r="L3451" i="5"/>
  <c r="I3451" i="5"/>
  <c r="G3451" i="5"/>
  <c r="H3451" i="5" s="1"/>
  <c r="F3451" i="5"/>
  <c r="O3451" i="5" s="1"/>
  <c r="E3451" i="5"/>
  <c r="D3451" i="5"/>
  <c r="C3451" i="5"/>
  <c r="B3451" i="5"/>
  <c r="A3451" i="5"/>
  <c r="O3450" i="5"/>
  <c r="L3450" i="5"/>
  <c r="J3450" i="5"/>
  <c r="G3450" i="5"/>
  <c r="F3450" i="5"/>
  <c r="E3450" i="5"/>
  <c r="D3450" i="5"/>
  <c r="P3450" i="5" s="1"/>
  <c r="C3450" i="5"/>
  <c r="B3450" i="5"/>
  <c r="A3450" i="5"/>
  <c r="Q3449" i="5"/>
  <c r="O3449" i="5"/>
  <c r="M3449" i="5"/>
  <c r="L3449" i="5"/>
  <c r="K3449" i="5"/>
  <c r="J3449" i="5"/>
  <c r="I3449" i="5"/>
  <c r="H3449" i="5"/>
  <c r="G3449" i="5"/>
  <c r="F3449" i="5"/>
  <c r="E3449" i="5"/>
  <c r="D3449" i="5"/>
  <c r="P3449" i="5" s="1"/>
  <c r="C3449" i="5"/>
  <c r="B3449" i="5"/>
  <c r="A3449" i="5"/>
  <c r="M3448" i="5"/>
  <c r="L3448" i="5"/>
  <c r="K3448" i="5"/>
  <c r="R3448" i="5" s="1"/>
  <c r="J3448" i="5"/>
  <c r="I3448" i="5"/>
  <c r="H3448" i="5"/>
  <c r="Q3448" i="5" s="1"/>
  <c r="G3448" i="5"/>
  <c r="F3448" i="5"/>
  <c r="O3448" i="5" s="1"/>
  <c r="E3448" i="5"/>
  <c r="D3448" i="5"/>
  <c r="P3448" i="5" s="1"/>
  <c r="C3448" i="5"/>
  <c r="B3448" i="5"/>
  <c r="N3448" i="5" s="1"/>
  <c r="A3448" i="5"/>
  <c r="M3447" i="5"/>
  <c r="L3447" i="5"/>
  <c r="K3447" i="5"/>
  <c r="J3447" i="5"/>
  <c r="I3447" i="5"/>
  <c r="R3447" i="5" s="1"/>
  <c r="H3447" i="5"/>
  <c r="Q3447" i="5" s="1"/>
  <c r="G3447" i="5"/>
  <c r="F3447" i="5"/>
  <c r="O3447" i="5" s="1"/>
  <c r="E3447" i="5"/>
  <c r="D3447" i="5"/>
  <c r="P3447" i="5" s="1"/>
  <c r="C3447" i="5"/>
  <c r="B3447" i="5"/>
  <c r="A3447" i="5"/>
  <c r="K3446" i="5"/>
  <c r="J3446" i="5"/>
  <c r="I3446" i="5"/>
  <c r="H3446" i="5"/>
  <c r="Q3446" i="5" s="1"/>
  <c r="G3446" i="5"/>
  <c r="F3446" i="5"/>
  <c r="O3446" i="5" s="1"/>
  <c r="E3446" i="5"/>
  <c r="D3446" i="5"/>
  <c r="P3446" i="5" s="1"/>
  <c r="C3446" i="5"/>
  <c r="B3446" i="5"/>
  <c r="A3446" i="5"/>
  <c r="L3445" i="5"/>
  <c r="I3445" i="5"/>
  <c r="H3445" i="5"/>
  <c r="Q3445" i="5" s="1"/>
  <c r="G3445" i="5"/>
  <c r="F3445" i="5"/>
  <c r="O3445" i="5" s="1"/>
  <c r="E3445" i="5"/>
  <c r="D3445" i="5"/>
  <c r="P3445" i="5" s="1"/>
  <c r="C3445" i="5"/>
  <c r="B3445" i="5"/>
  <c r="A3445" i="5"/>
  <c r="P3444" i="5"/>
  <c r="G3444" i="5"/>
  <c r="F3444" i="5"/>
  <c r="O3444" i="5" s="1"/>
  <c r="E3444" i="5"/>
  <c r="D3444" i="5"/>
  <c r="C3444" i="5"/>
  <c r="B3444" i="5"/>
  <c r="A3444" i="5"/>
  <c r="O3443" i="5"/>
  <c r="M3443" i="5"/>
  <c r="L3443" i="5"/>
  <c r="K3443" i="5"/>
  <c r="J3443" i="5"/>
  <c r="I3443" i="5"/>
  <c r="H3443" i="5"/>
  <c r="Q3443" i="5" s="1"/>
  <c r="G3443" i="5"/>
  <c r="F3443" i="5"/>
  <c r="E3443" i="5"/>
  <c r="D3443" i="5"/>
  <c r="P3443" i="5" s="1"/>
  <c r="C3443" i="5"/>
  <c r="B3443" i="5"/>
  <c r="N3443" i="5" s="1"/>
  <c r="A3443" i="5"/>
  <c r="O3442" i="5"/>
  <c r="M3442" i="5"/>
  <c r="L3442" i="5"/>
  <c r="R3442" i="5" s="1"/>
  <c r="K3442" i="5"/>
  <c r="J3442" i="5"/>
  <c r="I3442" i="5"/>
  <c r="H3442" i="5"/>
  <c r="Q3442" i="5" s="1"/>
  <c r="G3442" i="5"/>
  <c r="F3442" i="5"/>
  <c r="E3442" i="5"/>
  <c r="D3442" i="5"/>
  <c r="P3442" i="5" s="1"/>
  <c r="C3442" i="5"/>
  <c r="B3442" i="5"/>
  <c r="N3442" i="5" s="1"/>
  <c r="A3442" i="5"/>
  <c r="P3441" i="5"/>
  <c r="M3441" i="5"/>
  <c r="L3441" i="5"/>
  <c r="K3441" i="5"/>
  <c r="J3441" i="5"/>
  <c r="R3441" i="5" s="1"/>
  <c r="I3441" i="5"/>
  <c r="H3441" i="5"/>
  <c r="Q3441" i="5" s="1"/>
  <c r="G3441" i="5"/>
  <c r="F3441" i="5"/>
  <c r="O3441" i="5" s="1"/>
  <c r="E3441" i="5"/>
  <c r="D3441" i="5"/>
  <c r="C3441" i="5"/>
  <c r="B3441" i="5"/>
  <c r="A3441" i="5"/>
  <c r="I3440" i="5"/>
  <c r="H3440" i="5"/>
  <c r="Q3440" i="5" s="1"/>
  <c r="G3440" i="5"/>
  <c r="F3440" i="5"/>
  <c r="O3440" i="5" s="1"/>
  <c r="E3440" i="5"/>
  <c r="D3440" i="5"/>
  <c r="P3440" i="5" s="1"/>
  <c r="C3440" i="5"/>
  <c r="B3440" i="5"/>
  <c r="A3440" i="5"/>
  <c r="P3439" i="5"/>
  <c r="I3439" i="5"/>
  <c r="G3439" i="5"/>
  <c r="F3439" i="5"/>
  <c r="O3439" i="5" s="1"/>
  <c r="E3439" i="5"/>
  <c r="D3439" i="5"/>
  <c r="C3439" i="5"/>
  <c r="B3439" i="5"/>
  <c r="A3439" i="5"/>
  <c r="P3438" i="5"/>
  <c r="O3438" i="5"/>
  <c r="L3438" i="5"/>
  <c r="G3438" i="5"/>
  <c r="J3438" i="5" s="1"/>
  <c r="F3438" i="5"/>
  <c r="E3438" i="5"/>
  <c r="D3438" i="5"/>
  <c r="C3438" i="5"/>
  <c r="B3438" i="5"/>
  <c r="A3438" i="5"/>
  <c r="Q3437" i="5"/>
  <c r="O3437" i="5"/>
  <c r="M3437" i="5"/>
  <c r="L3437" i="5"/>
  <c r="K3437" i="5"/>
  <c r="J3437" i="5"/>
  <c r="I3437" i="5"/>
  <c r="H3437" i="5"/>
  <c r="G3437" i="5"/>
  <c r="F3437" i="5"/>
  <c r="E3437" i="5"/>
  <c r="D3437" i="5"/>
  <c r="P3437" i="5" s="1"/>
  <c r="C3437" i="5"/>
  <c r="B3437" i="5"/>
  <c r="A3437" i="5"/>
  <c r="M3436" i="5"/>
  <c r="L3436" i="5"/>
  <c r="K3436" i="5"/>
  <c r="J3436" i="5"/>
  <c r="I3436" i="5"/>
  <c r="H3436" i="5"/>
  <c r="Q3436" i="5" s="1"/>
  <c r="G3436" i="5"/>
  <c r="F3436" i="5"/>
  <c r="O3436" i="5" s="1"/>
  <c r="E3436" i="5"/>
  <c r="D3436" i="5"/>
  <c r="P3436" i="5" s="1"/>
  <c r="C3436" i="5"/>
  <c r="B3436" i="5"/>
  <c r="A3436" i="5"/>
  <c r="N3436" i="5" s="1"/>
  <c r="M3435" i="5"/>
  <c r="L3435" i="5"/>
  <c r="K3435" i="5"/>
  <c r="J3435" i="5"/>
  <c r="I3435" i="5"/>
  <c r="H3435" i="5"/>
  <c r="Q3435" i="5" s="1"/>
  <c r="G3435" i="5"/>
  <c r="F3435" i="5"/>
  <c r="O3435" i="5" s="1"/>
  <c r="E3435" i="5"/>
  <c r="D3435" i="5"/>
  <c r="P3435" i="5" s="1"/>
  <c r="C3435" i="5"/>
  <c r="B3435" i="5"/>
  <c r="A3435" i="5"/>
  <c r="P3434" i="5"/>
  <c r="G3434" i="5"/>
  <c r="F3434" i="5"/>
  <c r="O3434" i="5" s="1"/>
  <c r="E3434" i="5"/>
  <c r="D3434" i="5"/>
  <c r="C3434" i="5"/>
  <c r="B3434" i="5"/>
  <c r="A3434" i="5"/>
  <c r="L3433" i="5"/>
  <c r="G3433" i="5"/>
  <c r="F3433" i="5"/>
  <c r="O3433" i="5" s="1"/>
  <c r="E3433" i="5"/>
  <c r="D3433" i="5"/>
  <c r="P3433" i="5" s="1"/>
  <c r="C3433" i="5"/>
  <c r="B3433" i="5"/>
  <c r="A3433" i="5"/>
  <c r="O3432" i="5"/>
  <c r="L3432" i="5"/>
  <c r="G3432" i="5"/>
  <c r="F3432" i="5"/>
  <c r="E3432" i="5"/>
  <c r="D3432" i="5"/>
  <c r="P3432" i="5" s="1"/>
  <c r="C3432" i="5"/>
  <c r="B3432" i="5"/>
  <c r="A3432" i="5"/>
  <c r="Q3431" i="5"/>
  <c r="O3431" i="5"/>
  <c r="M3431" i="5"/>
  <c r="L3431" i="5"/>
  <c r="K3431" i="5"/>
  <c r="J3431" i="5"/>
  <c r="I3431" i="5"/>
  <c r="R3431" i="5" s="1"/>
  <c r="H3431" i="5"/>
  <c r="G3431" i="5"/>
  <c r="F3431" i="5"/>
  <c r="E3431" i="5"/>
  <c r="D3431" i="5"/>
  <c r="P3431" i="5" s="1"/>
  <c r="C3431" i="5"/>
  <c r="B3431" i="5"/>
  <c r="N3431" i="5" s="1"/>
  <c r="A3431" i="5"/>
  <c r="R3430" i="5"/>
  <c r="O3430" i="5"/>
  <c r="M3430" i="5"/>
  <c r="L3430" i="5"/>
  <c r="K3430" i="5"/>
  <c r="J3430" i="5"/>
  <c r="I3430" i="5"/>
  <c r="H3430" i="5"/>
  <c r="Q3430" i="5" s="1"/>
  <c r="G3430" i="5"/>
  <c r="F3430" i="5"/>
  <c r="E3430" i="5"/>
  <c r="D3430" i="5"/>
  <c r="P3430" i="5" s="1"/>
  <c r="C3430" i="5"/>
  <c r="B3430" i="5"/>
  <c r="A3430" i="5"/>
  <c r="P3429" i="5"/>
  <c r="M3429" i="5"/>
  <c r="L3429" i="5"/>
  <c r="K3429" i="5"/>
  <c r="J3429" i="5"/>
  <c r="I3429" i="5"/>
  <c r="R3429" i="5" s="1"/>
  <c r="H3429" i="5"/>
  <c r="Q3429" i="5" s="1"/>
  <c r="G3429" i="5"/>
  <c r="F3429" i="5"/>
  <c r="O3429" i="5" s="1"/>
  <c r="E3429" i="5"/>
  <c r="D3429" i="5"/>
  <c r="C3429" i="5"/>
  <c r="B3429" i="5"/>
  <c r="A3429" i="5"/>
  <c r="K3428" i="5"/>
  <c r="J3428" i="5"/>
  <c r="I3428" i="5"/>
  <c r="H3428" i="5"/>
  <c r="Q3428" i="5" s="1"/>
  <c r="G3428" i="5"/>
  <c r="F3428" i="5"/>
  <c r="O3428" i="5" s="1"/>
  <c r="E3428" i="5"/>
  <c r="D3428" i="5"/>
  <c r="P3428" i="5" s="1"/>
  <c r="C3428" i="5"/>
  <c r="B3428" i="5"/>
  <c r="A3428" i="5"/>
  <c r="L3427" i="5"/>
  <c r="I3427" i="5"/>
  <c r="H3427" i="5"/>
  <c r="Q3427" i="5" s="1"/>
  <c r="G3427" i="5"/>
  <c r="F3427" i="5"/>
  <c r="O3427" i="5" s="1"/>
  <c r="E3427" i="5"/>
  <c r="D3427" i="5"/>
  <c r="P3427" i="5" s="1"/>
  <c r="C3427" i="5"/>
  <c r="B3427" i="5"/>
  <c r="A3427" i="5"/>
  <c r="P3426" i="5"/>
  <c r="L3426" i="5"/>
  <c r="J3426" i="5"/>
  <c r="G3426" i="5"/>
  <c r="F3426" i="5"/>
  <c r="O3426" i="5" s="1"/>
  <c r="E3426" i="5"/>
  <c r="D3426" i="5"/>
  <c r="C3426" i="5"/>
  <c r="B3426" i="5"/>
  <c r="A3426" i="5"/>
  <c r="O3425" i="5"/>
  <c r="M3425" i="5"/>
  <c r="L3425" i="5"/>
  <c r="K3425" i="5"/>
  <c r="J3425" i="5"/>
  <c r="I3425" i="5"/>
  <c r="H3425" i="5"/>
  <c r="Q3425" i="5" s="1"/>
  <c r="G3425" i="5"/>
  <c r="F3425" i="5"/>
  <c r="E3425" i="5"/>
  <c r="D3425" i="5"/>
  <c r="P3425" i="5" s="1"/>
  <c r="C3425" i="5"/>
  <c r="B3425" i="5"/>
  <c r="A3425" i="5"/>
  <c r="N3425" i="5" s="1"/>
  <c r="M3424" i="5"/>
  <c r="L3424" i="5"/>
  <c r="K3424" i="5"/>
  <c r="J3424" i="5"/>
  <c r="I3424" i="5"/>
  <c r="H3424" i="5"/>
  <c r="Q3424" i="5" s="1"/>
  <c r="G3424" i="5"/>
  <c r="F3424" i="5"/>
  <c r="O3424" i="5" s="1"/>
  <c r="E3424" i="5"/>
  <c r="D3424" i="5"/>
  <c r="P3424" i="5" s="1"/>
  <c r="C3424" i="5"/>
  <c r="B3424" i="5"/>
  <c r="A3424" i="5"/>
  <c r="N3424" i="5" s="1"/>
  <c r="M3423" i="5"/>
  <c r="L3423" i="5"/>
  <c r="K3423" i="5"/>
  <c r="J3423" i="5"/>
  <c r="I3423" i="5"/>
  <c r="R3423" i="5" s="1"/>
  <c r="H3423" i="5"/>
  <c r="Q3423" i="5" s="1"/>
  <c r="G3423" i="5"/>
  <c r="F3423" i="5"/>
  <c r="O3423" i="5" s="1"/>
  <c r="E3423" i="5"/>
  <c r="D3423" i="5"/>
  <c r="P3423" i="5" s="1"/>
  <c r="C3423" i="5"/>
  <c r="B3423" i="5"/>
  <c r="A3423" i="5"/>
  <c r="P3422" i="5"/>
  <c r="G3422" i="5"/>
  <c r="F3422" i="5"/>
  <c r="O3422" i="5" s="1"/>
  <c r="E3422" i="5"/>
  <c r="D3422" i="5"/>
  <c r="C3422" i="5"/>
  <c r="B3422" i="5"/>
  <c r="A3422" i="5"/>
  <c r="P3421" i="5"/>
  <c r="G3421" i="5"/>
  <c r="F3421" i="5"/>
  <c r="O3421" i="5" s="1"/>
  <c r="E3421" i="5"/>
  <c r="D3421" i="5"/>
  <c r="C3421" i="5"/>
  <c r="B3421" i="5"/>
  <c r="A3421" i="5"/>
  <c r="G3420" i="5"/>
  <c r="F3420" i="5"/>
  <c r="O3420" i="5" s="1"/>
  <c r="E3420" i="5"/>
  <c r="D3420" i="5"/>
  <c r="P3420" i="5" s="1"/>
  <c r="C3420" i="5"/>
  <c r="B3420" i="5"/>
  <c r="A3420" i="5"/>
  <c r="Q3419" i="5"/>
  <c r="O3419" i="5"/>
  <c r="M3419" i="5"/>
  <c r="L3419" i="5"/>
  <c r="K3419" i="5"/>
  <c r="J3419" i="5"/>
  <c r="I3419" i="5"/>
  <c r="H3419" i="5"/>
  <c r="G3419" i="5"/>
  <c r="F3419" i="5"/>
  <c r="E3419" i="5"/>
  <c r="D3419" i="5"/>
  <c r="P3419" i="5" s="1"/>
  <c r="C3419" i="5"/>
  <c r="B3419" i="5"/>
  <c r="A3419" i="5"/>
  <c r="N3419" i="5" s="1"/>
  <c r="M3418" i="5"/>
  <c r="L3418" i="5"/>
  <c r="K3418" i="5"/>
  <c r="R3418" i="5" s="1"/>
  <c r="J3418" i="5"/>
  <c r="I3418" i="5"/>
  <c r="H3418" i="5"/>
  <c r="Q3418" i="5" s="1"/>
  <c r="G3418" i="5"/>
  <c r="F3418" i="5"/>
  <c r="O3418" i="5" s="1"/>
  <c r="E3418" i="5"/>
  <c r="D3418" i="5"/>
  <c r="P3418" i="5" s="1"/>
  <c r="C3418" i="5"/>
  <c r="B3418" i="5"/>
  <c r="A3418" i="5"/>
  <c r="P3417" i="5"/>
  <c r="M3417" i="5"/>
  <c r="L3417" i="5"/>
  <c r="K3417" i="5"/>
  <c r="J3417" i="5"/>
  <c r="I3417" i="5"/>
  <c r="R3417" i="5" s="1"/>
  <c r="H3417" i="5"/>
  <c r="Q3417" i="5" s="1"/>
  <c r="G3417" i="5"/>
  <c r="F3417" i="5"/>
  <c r="O3417" i="5" s="1"/>
  <c r="E3417" i="5"/>
  <c r="D3417" i="5"/>
  <c r="C3417" i="5"/>
  <c r="B3417" i="5"/>
  <c r="A3417" i="5"/>
  <c r="P3416" i="5"/>
  <c r="K3416" i="5"/>
  <c r="H3416" i="5"/>
  <c r="Q3416" i="5" s="1"/>
  <c r="G3416" i="5"/>
  <c r="F3416" i="5"/>
  <c r="O3416" i="5" s="1"/>
  <c r="E3416" i="5"/>
  <c r="D3416" i="5"/>
  <c r="C3416" i="5"/>
  <c r="B3416" i="5"/>
  <c r="A3416" i="5"/>
  <c r="Q3415" i="5"/>
  <c r="P3415" i="5"/>
  <c r="L3415" i="5"/>
  <c r="I3415" i="5"/>
  <c r="G3415" i="5"/>
  <c r="H3415" i="5" s="1"/>
  <c r="F3415" i="5"/>
  <c r="O3415" i="5" s="1"/>
  <c r="E3415" i="5"/>
  <c r="D3415" i="5"/>
  <c r="C3415" i="5"/>
  <c r="B3415" i="5"/>
  <c r="A3415" i="5"/>
  <c r="O3414" i="5"/>
  <c r="L3414" i="5"/>
  <c r="J3414" i="5"/>
  <c r="G3414" i="5"/>
  <c r="F3414" i="5"/>
  <c r="E3414" i="5"/>
  <c r="D3414" i="5"/>
  <c r="P3414" i="5" s="1"/>
  <c r="C3414" i="5"/>
  <c r="B3414" i="5"/>
  <c r="A3414" i="5"/>
  <c r="P3413" i="5"/>
  <c r="O3413" i="5"/>
  <c r="M3413" i="5"/>
  <c r="L3413" i="5"/>
  <c r="K3413" i="5"/>
  <c r="J3413" i="5"/>
  <c r="I3413" i="5"/>
  <c r="R3413" i="5" s="1"/>
  <c r="H3413" i="5"/>
  <c r="Q3413" i="5" s="1"/>
  <c r="G3413" i="5"/>
  <c r="F3413" i="5"/>
  <c r="E3413" i="5"/>
  <c r="D3413" i="5"/>
  <c r="C3413" i="5"/>
  <c r="B3413" i="5"/>
  <c r="A3413" i="5"/>
  <c r="O3412" i="5"/>
  <c r="M3412" i="5"/>
  <c r="L3412" i="5"/>
  <c r="K3412" i="5"/>
  <c r="J3412" i="5"/>
  <c r="R3412" i="5" s="1"/>
  <c r="I3412" i="5"/>
  <c r="H3412" i="5"/>
  <c r="Q3412" i="5" s="1"/>
  <c r="G3412" i="5"/>
  <c r="F3412" i="5"/>
  <c r="E3412" i="5"/>
  <c r="D3412" i="5"/>
  <c r="P3412" i="5" s="1"/>
  <c r="C3412" i="5"/>
  <c r="B3412" i="5"/>
  <c r="N3412" i="5" s="1"/>
  <c r="A3412" i="5"/>
  <c r="M3411" i="5"/>
  <c r="L3411" i="5"/>
  <c r="K3411" i="5"/>
  <c r="J3411" i="5"/>
  <c r="R3411" i="5" s="1"/>
  <c r="I3411" i="5"/>
  <c r="H3411" i="5"/>
  <c r="Q3411" i="5" s="1"/>
  <c r="G3411" i="5"/>
  <c r="F3411" i="5"/>
  <c r="O3411" i="5" s="1"/>
  <c r="E3411" i="5"/>
  <c r="D3411" i="5"/>
  <c r="P3411" i="5" s="1"/>
  <c r="C3411" i="5"/>
  <c r="B3411" i="5"/>
  <c r="A3411" i="5"/>
  <c r="K3410" i="5"/>
  <c r="J3410" i="5"/>
  <c r="I3410" i="5"/>
  <c r="H3410" i="5"/>
  <c r="Q3410" i="5" s="1"/>
  <c r="G3410" i="5"/>
  <c r="F3410" i="5"/>
  <c r="O3410" i="5" s="1"/>
  <c r="E3410" i="5"/>
  <c r="D3410" i="5"/>
  <c r="P3410" i="5" s="1"/>
  <c r="C3410" i="5"/>
  <c r="B3410" i="5"/>
  <c r="A3410" i="5"/>
  <c r="G3409" i="5"/>
  <c r="L3409" i="5" s="1"/>
  <c r="F3409" i="5"/>
  <c r="O3409" i="5" s="1"/>
  <c r="E3409" i="5"/>
  <c r="D3409" i="5"/>
  <c r="P3409" i="5" s="1"/>
  <c r="C3409" i="5"/>
  <c r="B3409" i="5"/>
  <c r="A3409" i="5"/>
  <c r="P3408" i="5"/>
  <c r="J3408" i="5"/>
  <c r="G3408" i="5"/>
  <c r="F3408" i="5"/>
  <c r="O3408" i="5" s="1"/>
  <c r="E3408" i="5"/>
  <c r="D3408" i="5"/>
  <c r="C3408" i="5"/>
  <c r="B3408" i="5"/>
  <c r="A3408" i="5"/>
  <c r="O3407" i="5"/>
  <c r="M3407" i="5"/>
  <c r="L3407" i="5"/>
  <c r="K3407" i="5"/>
  <c r="J3407" i="5"/>
  <c r="I3407" i="5"/>
  <c r="H3407" i="5"/>
  <c r="Q3407" i="5" s="1"/>
  <c r="G3407" i="5"/>
  <c r="F3407" i="5"/>
  <c r="E3407" i="5"/>
  <c r="D3407" i="5"/>
  <c r="P3407" i="5" s="1"/>
  <c r="C3407" i="5"/>
  <c r="B3407" i="5"/>
  <c r="A3407" i="5"/>
  <c r="N3407" i="5" s="1"/>
  <c r="R3406" i="5"/>
  <c r="O3406" i="5"/>
  <c r="M3406" i="5"/>
  <c r="L3406" i="5"/>
  <c r="K3406" i="5"/>
  <c r="J3406" i="5"/>
  <c r="I3406" i="5"/>
  <c r="H3406" i="5"/>
  <c r="Q3406" i="5" s="1"/>
  <c r="G3406" i="5"/>
  <c r="F3406" i="5"/>
  <c r="E3406" i="5"/>
  <c r="D3406" i="5"/>
  <c r="P3406" i="5" s="1"/>
  <c r="C3406" i="5"/>
  <c r="B3406" i="5"/>
  <c r="N3406" i="5" s="1"/>
  <c r="A3406" i="5"/>
  <c r="R3405" i="5"/>
  <c r="P3405" i="5"/>
  <c r="M3405" i="5"/>
  <c r="L3405" i="5"/>
  <c r="K3405" i="5"/>
  <c r="J3405" i="5"/>
  <c r="I3405" i="5"/>
  <c r="H3405" i="5"/>
  <c r="Q3405" i="5" s="1"/>
  <c r="G3405" i="5"/>
  <c r="F3405" i="5"/>
  <c r="O3405" i="5" s="1"/>
  <c r="E3405" i="5"/>
  <c r="D3405" i="5"/>
  <c r="C3405" i="5"/>
  <c r="B3405" i="5"/>
  <c r="A3405" i="5"/>
  <c r="I3404" i="5"/>
  <c r="H3404" i="5"/>
  <c r="Q3404" i="5" s="1"/>
  <c r="G3404" i="5"/>
  <c r="F3404" i="5"/>
  <c r="O3404" i="5" s="1"/>
  <c r="E3404" i="5"/>
  <c r="D3404" i="5"/>
  <c r="P3404" i="5" s="1"/>
  <c r="C3404" i="5"/>
  <c r="B3404" i="5"/>
  <c r="A3404" i="5"/>
  <c r="P3403" i="5"/>
  <c r="I3403" i="5"/>
  <c r="G3403" i="5"/>
  <c r="F3403" i="5"/>
  <c r="O3403" i="5" s="1"/>
  <c r="E3403" i="5"/>
  <c r="D3403" i="5"/>
  <c r="C3403" i="5"/>
  <c r="B3403" i="5"/>
  <c r="A3403" i="5"/>
  <c r="P3402" i="5"/>
  <c r="L3402" i="5"/>
  <c r="G3402" i="5"/>
  <c r="J3402" i="5" s="1"/>
  <c r="F3402" i="5"/>
  <c r="O3402" i="5" s="1"/>
  <c r="E3402" i="5"/>
  <c r="D3402" i="5"/>
  <c r="C3402" i="5"/>
  <c r="B3402" i="5"/>
  <c r="A3402" i="5"/>
  <c r="Q3401" i="5"/>
  <c r="O3401" i="5"/>
  <c r="M3401" i="5"/>
  <c r="L3401" i="5"/>
  <c r="K3401" i="5"/>
  <c r="J3401" i="5"/>
  <c r="I3401" i="5"/>
  <c r="H3401" i="5"/>
  <c r="G3401" i="5"/>
  <c r="F3401" i="5"/>
  <c r="E3401" i="5"/>
  <c r="D3401" i="5"/>
  <c r="P3401" i="5" s="1"/>
  <c r="C3401" i="5"/>
  <c r="B3401" i="5"/>
  <c r="A3401" i="5"/>
  <c r="N3401" i="5" s="1"/>
  <c r="M3400" i="5"/>
  <c r="L3400" i="5"/>
  <c r="K3400" i="5"/>
  <c r="J3400" i="5"/>
  <c r="I3400" i="5"/>
  <c r="H3400" i="5"/>
  <c r="Q3400" i="5" s="1"/>
  <c r="G3400" i="5"/>
  <c r="F3400" i="5"/>
  <c r="O3400" i="5" s="1"/>
  <c r="E3400" i="5"/>
  <c r="D3400" i="5"/>
  <c r="P3400" i="5" s="1"/>
  <c r="C3400" i="5"/>
  <c r="B3400" i="5"/>
  <c r="N3400" i="5" s="1"/>
  <c r="A3400" i="5"/>
  <c r="M3399" i="5"/>
  <c r="L3399" i="5"/>
  <c r="K3399" i="5"/>
  <c r="J3399" i="5"/>
  <c r="I3399" i="5"/>
  <c r="H3399" i="5"/>
  <c r="Q3399" i="5" s="1"/>
  <c r="G3399" i="5"/>
  <c r="F3399" i="5"/>
  <c r="O3399" i="5" s="1"/>
  <c r="E3399" i="5"/>
  <c r="D3399" i="5"/>
  <c r="P3399" i="5" s="1"/>
  <c r="C3399" i="5"/>
  <c r="B3399" i="5"/>
  <c r="A3399" i="5"/>
  <c r="P3398" i="5"/>
  <c r="K3398" i="5"/>
  <c r="J3398" i="5"/>
  <c r="G3398" i="5"/>
  <c r="F3398" i="5"/>
  <c r="O3398" i="5" s="1"/>
  <c r="E3398" i="5"/>
  <c r="D3398" i="5"/>
  <c r="C3398" i="5"/>
  <c r="B3398" i="5"/>
  <c r="A3398" i="5"/>
  <c r="G3397" i="5"/>
  <c r="L3397" i="5" s="1"/>
  <c r="F3397" i="5"/>
  <c r="O3397" i="5" s="1"/>
  <c r="E3397" i="5"/>
  <c r="D3397" i="5"/>
  <c r="P3397" i="5" s="1"/>
  <c r="C3397" i="5"/>
  <c r="B3397" i="5"/>
  <c r="A3397" i="5"/>
  <c r="O3396" i="5"/>
  <c r="J3396" i="5"/>
  <c r="G3396" i="5"/>
  <c r="F3396" i="5"/>
  <c r="E3396" i="5"/>
  <c r="D3396" i="5"/>
  <c r="P3396" i="5" s="1"/>
  <c r="C3396" i="5"/>
  <c r="B3396" i="5"/>
  <c r="A3396" i="5"/>
  <c r="Q3395" i="5"/>
  <c r="O3395" i="5"/>
  <c r="M3395" i="5"/>
  <c r="L3395" i="5"/>
  <c r="K3395" i="5"/>
  <c r="J3395" i="5"/>
  <c r="I3395" i="5"/>
  <c r="R3395" i="5" s="1"/>
  <c r="H3395" i="5"/>
  <c r="G3395" i="5"/>
  <c r="F3395" i="5"/>
  <c r="E3395" i="5"/>
  <c r="D3395" i="5"/>
  <c r="P3395" i="5" s="1"/>
  <c r="C3395" i="5"/>
  <c r="B3395" i="5"/>
  <c r="N3395" i="5" s="1"/>
  <c r="A3395" i="5"/>
  <c r="O3394" i="5"/>
  <c r="M3394" i="5"/>
  <c r="L3394" i="5"/>
  <c r="K3394" i="5"/>
  <c r="R3394" i="5" s="1"/>
  <c r="J3394" i="5"/>
  <c r="I3394" i="5"/>
  <c r="H3394" i="5"/>
  <c r="Q3394" i="5" s="1"/>
  <c r="G3394" i="5"/>
  <c r="F3394" i="5"/>
  <c r="E3394" i="5"/>
  <c r="D3394" i="5"/>
  <c r="P3394" i="5" s="1"/>
  <c r="C3394" i="5"/>
  <c r="B3394" i="5"/>
  <c r="A3394" i="5"/>
  <c r="M3393" i="5"/>
  <c r="L3393" i="5"/>
  <c r="K3393" i="5"/>
  <c r="J3393" i="5"/>
  <c r="I3393" i="5"/>
  <c r="R3393" i="5" s="1"/>
  <c r="H3393" i="5"/>
  <c r="Q3393" i="5" s="1"/>
  <c r="G3393" i="5"/>
  <c r="F3393" i="5"/>
  <c r="O3393" i="5" s="1"/>
  <c r="E3393" i="5"/>
  <c r="D3393" i="5"/>
  <c r="P3393" i="5" s="1"/>
  <c r="C3393" i="5"/>
  <c r="B3393" i="5"/>
  <c r="A3393" i="5"/>
  <c r="K3392" i="5"/>
  <c r="J3392" i="5"/>
  <c r="I3392" i="5"/>
  <c r="H3392" i="5"/>
  <c r="Q3392" i="5" s="1"/>
  <c r="G3392" i="5"/>
  <c r="F3392" i="5"/>
  <c r="O3392" i="5" s="1"/>
  <c r="E3392" i="5"/>
  <c r="D3392" i="5"/>
  <c r="P3392" i="5" s="1"/>
  <c r="C3392" i="5"/>
  <c r="B3392" i="5"/>
  <c r="A3392" i="5"/>
  <c r="Q3391" i="5"/>
  <c r="L3391" i="5"/>
  <c r="I3391" i="5"/>
  <c r="H3391" i="5"/>
  <c r="G3391" i="5"/>
  <c r="F3391" i="5"/>
  <c r="O3391" i="5" s="1"/>
  <c r="E3391" i="5"/>
  <c r="D3391" i="5"/>
  <c r="P3391" i="5" s="1"/>
  <c r="C3391" i="5"/>
  <c r="B3391" i="5"/>
  <c r="A3391" i="5"/>
  <c r="P3390" i="5"/>
  <c r="L3390" i="5"/>
  <c r="G3390" i="5"/>
  <c r="J3390" i="5" s="1"/>
  <c r="F3390" i="5"/>
  <c r="O3390" i="5" s="1"/>
  <c r="E3390" i="5"/>
  <c r="D3390" i="5"/>
  <c r="C3390" i="5"/>
  <c r="B3390" i="5"/>
  <c r="A3390" i="5"/>
  <c r="O3389" i="5"/>
  <c r="M3389" i="5"/>
  <c r="L3389" i="5"/>
  <c r="K3389" i="5"/>
  <c r="J3389" i="5"/>
  <c r="I3389" i="5"/>
  <c r="R3389" i="5" s="1"/>
  <c r="H3389" i="5"/>
  <c r="Q3389" i="5" s="1"/>
  <c r="G3389" i="5"/>
  <c r="F3389" i="5"/>
  <c r="E3389" i="5"/>
  <c r="D3389" i="5"/>
  <c r="P3389" i="5" s="1"/>
  <c r="C3389" i="5"/>
  <c r="B3389" i="5"/>
  <c r="N3389" i="5" s="1"/>
  <c r="A3389" i="5"/>
  <c r="O3388" i="5"/>
  <c r="M3388" i="5"/>
  <c r="L3388" i="5"/>
  <c r="K3388" i="5"/>
  <c r="J3388" i="5"/>
  <c r="I3388" i="5"/>
  <c r="H3388" i="5"/>
  <c r="Q3388" i="5" s="1"/>
  <c r="G3388" i="5"/>
  <c r="F3388" i="5"/>
  <c r="E3388" i="5"/>
  <c r="D3388" i="5"/>
  <c r="P3388" i="5" s="1"/>
  <c r="C3388" i="5"/>
  <c r="B3388" i="5"/>
  <c r="A3388" i="5"/>
  <c r="N3388" i="5" s="1"/>
  <c r="M3387" i="5"/>
  <c r="L3387" i="5"/>
  <c r="K3387" i="5"/>
  <c r="J3387" i="5"/>
  <c r="I3387" i="5"/>
  <c r="R3387" i="5" s="1"/>
  <c r="H3387" i="5"/>
  <c r="Q3387" i="5" s="1"/>
  <c r="G3387" i="5"/>
  <c r="F3387" i="5"/>
  <c r="O3387" i="5" s="1"/>
  <c r="E3387" i="5"/>
  <c r="D3387" i="5"/>
  <c r="P3387" i="5" s="1"/>
  <c r="C3387" i="5"/>
  <c r="B3387" i="5"/>
  <c r="A3387" i="5"/>
  <c r="N3387" i="5" s="1"/>
  <c r="P3386" i="5"/>
  <c r="G3386" i="5"/>
  <c r="F3386" i="5"/>
  <c r="O3386" i="5" s="1"/>
  <c r="E3386" i="5"/>
  <c r="D3386" i="5"/>
  <c r="C3386" i="5"/>
  <c r="B3386" i="5"/>
  <c r="A3386" i="5"/>
  <c r="P3385" i="5"/>
  <c r="H3385" i="5"/>
  <c r="Q3385" i="5" s="1"/>
  <c r="G3385" i="5"/>
  <c r="F3385" i="5"/>
  <c r="O3385" i="5" s="1"/>
  <c r="E3385" i="5"/>
  <c r="D3385" i="5"/>
  <c r="C3385" i="5"/>
  <c r="B3385" i="5"/>
  <c r="A3385" i="5"/>
  <c r="O3384" i="5"/>
  <c r="G3384" i="5"/>
  <c r="F3384" i="5"/>
  <c r="E3384" i="5"/>
  <c r="D3384" i="5"/>
  <c r="P3384" i="5" s="1"/>
  <c r="C3384" i="5"/>
  <c r="B3384" i="5"/>
  <c r="A3384" i="5"/>
  <c r="Q3383" i="5"/>
  <c r="O3383" i="5"/>
  <c r="M3383" i="5"/>
  <c r="L3383" i="5"/>
  <c r="K3383" i="5"/>
  <c r="J3383" i="5"/>
  <c r="I3383" i="5"/>
  <c r="H3383" i="5"/>
  <c r="G3383" i="5"/>
  <c r="F3383" i="5"/>
  <c r="E3383" i="5"/>
  <c r="D3383" i="5"/>
  <c r="P3383" i="5" s="1"/>
  <c r="C3383" i="5"/>
  <c r="B3383" i="5"/>
  <c r="N3383" i="5" s="1"/>
  <c r="A3383" i="5"/>
  <c r="R3382" i="5"/>
  <c r="M3382" i="5"/>
  <c r="L3382" i="5"/>
  <c r="K3382" i="5"/>
  <c r="J3382" i="5"/>
  <c r="I3382" i="5"/>
  <c r="H3382" i="5"/>
  <c r="Q3382" i="5" s="1"/>
  <c r="G3382" i="5"/>
  <c r="F3382" i="5"/>
  <c r="O3382" i="5" s="1"/>
  <c r="E3382" i="5"/>
  <c r="D3382" i="5"/>
  <c r="P3382" i="5" s="1"/>
  <c r="C3382" i="5"/>
  <c r="B3382" i="5"/>
  <c r="A3382" i="5"/>
  <c r="N3382" i="5" s="1"/>
  <c r="P3381" i="5"/>
  <c r="M3381" i="5"/>
  <c r="L3381" i="5"/>
  <c r="K3381" i="5"/>
  <c r="J3381" i="5"/>
  <c r="I3381" i="5"/>
  <c r="H3381" i="5"/>
  <c r="Q3381" i="5" s="1"/>
  <c r="G3381" i="5"/>
  <c r="F3381" i="5"/>
  <c r="O3381" i="5" s="1"/>
  <c r="E3381" i="5"/>
  <c r="D3381" i="5"/>
  <c r="C3381" i="5"/>
  <c r="B3381" i="5"/>
  <c r="A3381" i="5"/>
  <c r="P3380" i="5"/>
  <c r="H3380" i="5"/>
  <c r="Q3380" i="5" s="1"/>
  <c r="G3380" i="5"/>
  <c r="F3380" i="5"/>
  <c r="O3380" i="5" s="1"/>
  <c r="E3380" i="5"/>
  <c r="D3380" i="5"/>
  <c r="C3380" i="5"/>
  <c r="B3380" i="5"/>
  <c r="A3380" i="5"/>
  <c r="L3379" i="5"/>
  <c r="I3379" i="5"/>
  <c r="G3379" i="5"/>
  <c r="H3379" i="5" s="1"/>
  <c r="Q3379" i="5" s="1"/>
  <c r="F3379" i="5"/>
  <c r="O3379" i="5" s="1"/>
  <c r="E3379" i="5"/>
  <c r="D3379" i="5"/>
  <c r="P3379" i="5" s="1"/>
  <c r="C3379" i="5"/>
  <c r="B3379" i="5"/>
  <c r="A3379" i="5"/>
  <c r="O3378" i="5"/>
  <c r="L3378" i="5"/>
  <c r="J3378" i="5"/>
  <c r="G3378" i="5"/>
  <c r="F3378" i="5"/>
  <c r="E3378" i="5"/>
  <c r="D3378" i="5"/>
  <c r="P3378" i="5" s="1"/>
  <c r="C3378" i="5"/>
  <c r="B3378" i="5"/>
  <c r="A3378" i="5"/>
  <c r="Q3377" i="5"/>
  <c r="O3377" i="5"/>
  <c r="M3377" i="5"/>
  <c r="L3377" i="5"/>
  <c r="K3377" i="5"/>
  <c r="J3377" i="5"/>
  <c r="I3377" i="5"/>
  <c r="R3377" i="5" s="1"/>
  <c r="H3377" i="5"/>
  <c r="G3377" i="5"/>
  <c r="F3377" i="5"/>
  <c r="E3377" i="5"/>
  <c r="D3377" i="5"/>
  <c r="P3377" i="5" s="1"/>
  <c r="C3377" i="5"/>
  <c r="B3377" i="5"/>
  <c r="A3377" i="5"/>
  <c r="O3376" i="5"/>
  <c r="M3376" i="5"/>
  <c r="L3376" i="5"/>
  <c r="K3376" i="5"/>
  <c r="J3376" i="5"/>
  <c r="R3376" i="5" s="1"/>
  <c r="I3376" i="5"/>
  <c r="H3376" i="5"/>
  <c r="Q3376" i="5" s="1"/>
  <c r="G3376" i="5"/>
  <c r="F3376" i="5"/>
  <c r="E3376" i="5"/>
  <c r="D3376" i="5"/>
  <c r="P3376" i="5" s="1"/>
  <c r="C3376" i="5"/>
  <c r="B3376" i="5"/>
  <c r="N3376" i="5" s="1"/>
  <c r="A3376" i="5"/>
  <c r="R3375" i="5"/>
  <c r="M3375" i="5"/>
  <c r="L3375" i="5"/>
  <c r="K3375" i="5"/>
  <c r="J3375" i="5"/>
  <c r="I3375" i="5"/>
  <c r="H3375" i="5"/>
  <c r="Q3375" i="5" s="1"/>
  <c r="G3375" i="5"/>
  <c r="F3375" i="5"/>
  <c r="O3375" i="5" s="1"/>
  <c r="E3375" i="5"/>
  <c r="D3375" i="5"/>
  <c r="P3375" i="5" s="1"/>
  <c r="C3375" i="5"/>
  <c r="B3375" i="5"/>
  <c r="A3375" i="5"/>
  <c r="K3374" i="5"/>
  <c r="J3374" i="5"/>
  <c r="I3374" i="5"/>
  <c r="H3374" i="5"/>
  <c r="Q3374" i="5" s="1"/>
  <c r="G3374" i="5"/>
  <c r="F3374" i="5"/>
  <c r="O3374" i="5" s="1"/>
  <c r="E3374" i="5"/>
  <c r="D3374" i="5"/>
  <c r="P3374" i="5" s="1"/>
  <c r="C3374" i="5"/>
  <c r="B3374" i="5"/>
  <c r="A3374" i="5"/>
  <c r="I3373" i="5"/>
  <c r="H3373" i="5"/>
  <c r="Q3373" i="5" s="1"/>
  <c r="G3373" i="5"/>
  <c r="F3373" i="5"/>
  <c r="O3373" i="5" s="1"/>
  <c r="E3373" i="5"/>
  <c r="D3373" i="5"/>
  <c r="P3373" i="5" s="1"/>
  <c r="C3373" i="5"/>
  <c r="B3373" i="5"/>
  <c r="A3373" i="5"/>
  <c r="P3372" i="5"/>
  <c r="O3372" i="5"/>
  <c r="G3372" i="5"/>
  <c r="F3372" i="5"/>
  <c r="E3372" i="5"/>
  <c r="D3372" i="5"/>
  <c r="C3372" i="5"/>
  <c r="B3372" i="5"/>
  <c r="A3372" i="5"/>
  <c r="O3371" i="5"/>
  <c r="M3371" i="5"/>
  <c r="L3371" i="5"/>
  <c r="K3371" i="5"/>
  <c r="J3371" i="5"/>
  <c r="I3371" i="5"/>
  <c r="R3371" i="5" s="1"/>
  <c r="H3371" i="5"/>
  <c r="Q3371" i="5" s="1"/>
  <c r="G3371" i="5"/>
  <c r="F3371" i="5"/>
  <c r="E3371" i="5"/>
  <c r="D3371" i="5"/>
  <c r="P3371" i="5" s="1"/>
  <c r="C3371" i="5"/>
  <c r="B3371" i="5"/>
  <c r="N3371" i="5" s="1"/>
  <c r="A3371" i="5"/>
  <c r="O3370" i="5"/>
  <c r="M3370" i="5"/>
  <c r="L3370" i="5"/>
  <c r="R3370" i="5" s="1"/>
  <c r="K3370" i="5"/>
  <c r="J3370" i="5"/>
  <c r="I3370" i="5"/>
  <c r="H3370" i="5"/>
  <c r="Q3370" i="5" s="1"/>
  <c r="G3370" i="5"/>
  <c r="F3370" i="5"/>
  <c r="E3370" i="5"/>
  <c r="D3370" i="5"/>
  <c r="P3370" i="5" s="1"/>
  <c r="C3370" i="5"/>
  <c r="B3370" i="5"/>
  <c r="A3370" i="5"/>
  <c r="N3370" i="5" s="1"/>
  <c r="P3369" i="5"/>
  <c r="M3369" i="5"/>
  <c r="L3369" i="5"/>
  <c r="K3369" i="5"/>
  <c r="J3369" i="5"/>
  <c r="R3369" i="5" s="1"/>
  <c r="I3369" i="5"/>
  <c r="H3369" i="5"/>
  <c r="Q3369" i="5" s="1"/>
  <c r="G3369" i="5"/>
  <c r="F3369" i="5"/>
  <c r="O3369" i="5" s="1"/>
  <c r="E3369" i="5"/>
  <c r="D3369" i="5"/>
  <c r="C3369" i="5"/>
  <c r="B3369" i="5"/>
  <c r="A3369" i="5"/>
  <c r="G3368" i="5"/>
  <c r="I3368" i="5" s="1"/>
  <c r="F3368" i="5"/>
  <c r="O3368" i="5" s="1"/>
  <c r="E3368" i="5"/>
  <c r="D3368" i="5"/>
  <c r="P3368" i="5" s="1"/>
  <c r="C3368" i="5"/>
  <c r="B3368" i="5"/>
  <c r="A3368" i="5"/>
  <c r="P3367" i="5"/>
  <c r="H3367" i="5"/>
  <c r="Q3367" i="5" s="1"/>
  <c r="G3367" i="5"/>
  <c r="F3367" i="5"/>
  <c r="O3367" i="5" s="1"/>
  <c r="E3367" i="5"/>
  <c r="D3367" i="5"/>
  <c r="C3367" i="5"/>
  <c r="B3367" i="5"/>
  <c r="A3367" i="5"/>
  <c r="P3366" i="5"/>
  <c r="L3366" i="5"/>
  <c r="G3366" i="5"/>
  <c r="J3366" i="5" s="1"/>
  <c r="F3366" i="5"/>
  <c r="O3366" i="5" s="1"/>
  <c r="E3366" i="5"/>
  <c r="D3366" i="5"/>
  <c r="C3366" i="5"/>
  <c r="B3366" i="5"/>
  <c r="A3366" i="5"/>
  <c r="P3365" i="5"/>
  <c r="O3365" i="5"/>
  <c r="M3365" i="5"/>
  <c r="L3365" i="5"/>
  <c r="K3365" i="5"/>
  <c r="J3365" i="5"/>
  <c r="I3365" i="5"/>
  <c r="H3365" i="5"/>
  <c r="Q3365" i="5" s="1"/>
  <c r="G3365" i="5"/>
  <c r="F3365" i="5"/>
  <c r="E3365" i="5"/>
  <c r="D3365" i="5"/>
  <c r="C3365" i="5"/>
  <c r="B3365" i="5"/>
  <c r="A3365" i="5"/>
  <c r="M3364" i="5"/>
  <c r="L3364" i="5"/>
  <c r="K3364" i="5"/>
  <c r="J3364" i="5"/>
  <c r="I3364" i="5"/>
  <c r="H3364" i="5"/>
  <c r="Q3364" i="5" s="1"/>
  <c r="G3364" i="5"/>
  <c r="F3364" i="5"/>
  <c r="O3364" i="5" s="1"/>
  <c r="E3364" i="5"/>
  <c r="D3364" i="5"/>
  <c r="P3364" i="5" s="1"/>
  <c r="C3364" i="5"/>
  <c r="B3364" i="5"/>
  <c r="A3364" i="5"/>
  <c r="N3364" i="5" s="1"/>
  <c r="M3363" i="5"/>
  <c r="L3363" i="5"/>
  <c r="K3363" i="5"/>
  <c r="J3363" i="5"/>
  <c r="I3363" i="5"/>
  <c r="H3363" i="5"/>
  <c r="Q3363" i="5" s="1"/>
  <c r="G3363" i="5"/>
  <c r="F3363" i="5"/>
  <c r="O3363" i="5" s="1"/>
  <c r="E3363" i="5"/>
  <c r="D3363" i="5"/>
  <c r="P3363" i="5" s="1"/>
  <c r="C3363" i="5"/>
  <c r="B3363" i="5"/>
  <c r="A3363" i="5"/>
  <c r="P3362" i="5"/>
  <c r="G3362" i="5"/>
  <c r="F3362" i="5"/>
  <c r="O3362" i="5" s="1"/>
  <c r="E3362" i="5"/>
  <c r="D3362" i="5"/>
  <c r="C3362" i="5"/>
  <c r="B3362" i="5"/>
  <c r="A3362" i="5"/>
  <c r="L3361" i="5"/>
  <c r="G3361" i="5"/>
  <c r="F3361" i="5"/>
  <c r="O3361" i="5" s="1"/>
  <c r="E3361" i="5"/>
  <c r="D3361" i="5"/>
  <c r="P3361" i="5" s="1"/>
  <c r="C3361" i="5"/>
  <c r="B3361" i="5"/>
  <c r="A3361" i="5"/>
  <c r="O3360" i="5"/>
  <c r="L3360" i="5"/>
  <c r="G3360" i="5"/>
  <c r="F3360" i="5"/>
  <c r="E3360" i="5"/>
  <c r="D3360" i="5"/>
  <c r="P3360" i="5" s="1"/>
  <c r="C3360" i="5"/>
  <c r="B3360" i="5"/>
  <c r="A3360" i="5"/>
  <c r="Q3359" i="5"/>
  <c r="O3359" i="5"/>
  <c r="M3359" i="5"/>
  <c r="L3359" i="5"/>
  <c r="K3359" i="5"/>
  <c r="J3359" i="5"/>
  <c r="I3359" i="5"/>
  <c r="H3359" i="5"/>
  <c r="G3359" i="5"/>
  <c r="F3359" i="5"/>
  <c r="E3359" i="5"/>
  <c r="D3359" i="5"/>
  <c r="P3359" i="5" s="1"/>
  <c r="C3359" i="5"/>
  <c r="B3359" i="5"/>
  <c r="N3359" i="5" s="1"/>
  <c r="A3359" i="5"/>
  <c r="O3358" i="5"/>
  <c r="M3358" i="5"/>
  <c r="L3358" i="5"/>
  <c r="K3358" i="5"/>
  <c r="R3358" i="5" s="1"/>
  <c r="J3358" i="5"/>
  <c r="I3358" i="5"/>
  <c r="H3358" i="5"/>
  <c r="Q3358" i="5" s="1"/>
  <c r="G3358" i="5"/>
  <c r="F3358" i="5"/>
  <c r="E3358" i="5"/>
  <c r="D3358" i="5"/>
  <c r="P3358" i="5" s="1"/>
  <c r="C3358" i="5"/>
  <c r="B3358" i="5"/>
  <c r="A3358" i="5"/>
  <c r="P3357" i="5"/>
  <c r="M3357" i="5"/>
  <c r="L3357" i="5"/>
  <c r="K3357" i="5"/>
  <c r="J3357" i="5"/>
  <c r="I3357" i="5"/>
  <c r="R3357" i="5" s="1"/>
  <c r="H3357" i="5"/>
  <c r="Q3357" i="5" s="1"/>
  <c r="G3357" i="5"/>
  <c r="F3357" i="5"/>
  <c r="O3357" i="5" s="1"/>
  <c r="E3357" i="5"/>
  <c r="D3357" i="5"/>
  <c r="C3357" i="5"/>
  <c r="B3357" i="5"/>
  <c r="A3357" i="5"/>
  <c r="K3356" i="5"/>
  <c r="J3356" i="5"/>
  <c r="I3356" i="5"/>
  <c r="H3356" i="5"/>
  <c r="Q3356" i="5" s="1"/>
  <c r="G3356" i="5"/>
  <c r="F3356" i="5"/>
  <c r="O3356" i="5" s="1"/>
  <c r="E3356" i="5"/>
  <c r="D3356" i="5"/>
  <c r="P3356" i="5" s="1"/>
  <c r="C3356" i="5"/>
  <c r="B3356" i="5"/>
  <c r="A3356" i="5"/>
  <c r="L3355" i="5"/>
  <c r="I3355" i="5"/>
  <c r="H3355" i="5"/>
  <c r="Q3355" i="5" s="1"/>
  <c r="G3355" i="5"/>
  <c r="F3355" i="5"/>
  <c r="O3355" i="5" s="1"/>
  <c r="E3355" i="5"/>
  <c r="D3355" i="5"/>
  <c r="P3355" i="5" s="1"/>
  <c r="C3355" i="5"/>
  <c r="B3355" i="5"/>
  <c r="A3355" i="5"/>
  <c r="P3354" i="5"/>
  <c r="J3354" i="5"/>
  <c r="G3354" i="5"/>
  <c r="F3354" i="5"/>
  <c r="O3354" i="5" s="1"/>
  <c r="E3354" i="5"/>
  <c r="D3354" i="5"/>
  <c r="C3354" i="5"/>
  <c r="B3354" i="5"/>
  <c r="A3354" i="5"/>
  <c r="O3353" i="5"/>
  <c r="M3353" i="5"/>
  <c r="L3353" i="5"/>
  <c r="K3353" i="5"/>
  <c r="J3353" i="5"/>
  <c r="I3353" i="5"/>
  <c r="H3353" i="5"/>
  <c r="Q3353" i="5" s="1"/>
  <c r="G3353" i="5"/>
  <c r="F3353" i="5"/>
  <c r="E3353" i="5"/>
  <c r="D3353" i="5"/>
  <c r="P3353" i="5" s="1"/>
  <c r="C3353" i="5"/>
  <c r="B3353" i="5"/>
  <c r="A3353" i="5"/>
  <c r="N3353" i="5" s="1"/>
  <c r="O3352" i="5"/>
  <c r="M3352" i="5"/>
  <c r="L3352" i="5"/>
  <c r="K3352" i="5"/>
  <c r="J3352" i="5"/>
  <c r="R3352" i="5" s="1"/>
  <c r="I3352" i="5"/>
  <c r="H3352" i="5"/>
  <c r="Q3352" i="5" s="1"/>
  <c r="G3352" i="5"/>
  <c r="F3352" i="5"/>
  <c r="E3352" i="5"/>
  <c r="D3352" i="5"/>
  <c r="P3352" i="5" s="1"/>
  <c r="C3352" i="5"/>
  <c r="B3352" i="5"/>
  <c r="N3352" i="5" s="1"/>
  <c r="A3352" i="5"/>
  <c r="P3351" i="5"/>
  <c r="M3351" i="5"/>
  <c r="L3351" i="5"/>
  <c r="K3351" i="5"/>
  <c r="J3351" i="5"/>
  <c r="I3351" i="5"/>
  <c r="R3351" i="5" s="1"/>
  <c r="H3351" i="5"/>
  <c r="Q3351" i="5" s="1"/>
  <c r="G3351" i="5"/>
  <c r="F3351" i="5"/>
  <c r="O3351" i="5" s="1"/>
  <c r="E3351" i="5"/>
  <c r="D3351" i="5"/>
  <c r="C3351" i="5"/>
  <c r="B3351" i="5"/>
  <c r="A3351" i="5"/>
  <c r="P3350" i="5"/>
  <c r="J3350" i="5"/>
  <c r="I3350" i="5"/>
  <c r="H3350" i="5"/>
  <c r="Q3350" i="5" s="1"/>
  <c r="G3350" i="5"/>
  <c r="F3350" i="5"/>
  <c r="O3350" i="5" s="1"/>
  <c r="E3350" i="5"/>
  <c r="D3350" i="5"/>
  <c r="C3350" i="5"/>
  <c r="B3350" i="5"/>
  <c r="A3350" i="5"/>
  <c r="P3349" i="5"/>
  <c r="G3349" i="5"/>
  <c r="H3349" i="5" s="1"/>
  <c r="Q3349" i="5" s="1"/>
  <c r="F3349" i="5"/>
  <c r="O3349" i="5" s="1"/>
  <c r="E3349" i="5"/>
  <c r="D3349" i="5"/>
  <c r="C3349" i="5"/>
  <c r="B3349" i="5"/>
  <c r="A3349" i="5"/>
  <c r="G3348" i="5"/>
  <c r="F3348" i="5"/>
  <c r="O3348" i="5" s="1"/>
  <c r="E3348" i="5"/>
  <c r="D3348" i="5"/>
  <c r="P3348" i="5" s="1"/>
  <c r="C3348" i="5"/>
  <c r="B3348" i="5"/>
  <c r="A3348" i="5"/>
  <c r="Q3347" i="5"/>
  <c r="O3347" i="5"/>
  <c r="M3347" i="5"/>
  <c r="L3347" i="5"/>
  <c r="K3347" i="5"/>
  <c r="J3347" i="5"/>
  <c r="I3347" i="5"/>
  <c r="H3347" i="5"/>
  <c r="G3347" i="5"/>
  <c r="F3347" i="5"/>
  <c r="E3347" i="5"/>
  <c r="D3347" i="5"/>
  <c r="P3347" i="5" s="1"/>
  <c r="C3347" i="5"/>
  <c r="B3347" i="5"/>
  <c r="A3347" i="5"/>
  <c r="N3347" i="5" s="1"/>
  <c r="R3346" i="5"/>
  <c r="M3346" i="5"/>
  <c r="L3346" i="5"/>
  <c r="K3346" i="5"/>
  <c r="J3346" i="5"/>
  <c r="I3346" i="5"/>
  <c r="H3346" i="5"/>
  <c r="Q3346" i="5" s="1"/>
  <c r="G3346" i="5"/>
  <c r="F3346" i="5"/>
  <c r="O3346" i="5" s="1"/>
  <c r="E3346" i="5"/>
  <c r="D3346" i="5"/>
  <c r="P3346" i="5" s="1"/>
  <c r="C3346" i="5"/>
  <c r="B3346" i="5"/>
  <c r="A3346" i="5"/>
  <c r="N3346" i="5" s="1"/>
  <c r="P3345" i="5"/>
  <c r="M3345" i="5"/>
  <c r="L3345" i="5"/>
  <c r="K3345" i="5"/>
  <c r="J3345" i="5"/>
  <c r="I3345" i="5"/>
  <c r="H3345" i="5"/>
  <c r="Q3345" i="5" s="1"/>
  <c r="G3345" i="5"/>
  <c r="F3345" i="5"/>
  <c r="O3345" i="5" s="1"/>
  <c r="E3345" i="5"/>
  <c r="D3345" i="5"/>
  <c r="C3345" i="5"/>
  <c r="B3345" i="5"/>
  <c r="A3345" i="5"/>
  <c r="N3345" i="5" s="1"/>
  <c r="H3344" i="5"/>
  <c r="Q3344" i="5" s="1"/>
  <c r="G3344" i="5"/>
  <c r="F3344" i="5"/>
  <c r="O3344" i="5" s="1"/>
  <c r="E3344" i="5"/>
  <c r="D3344" i="5"/>
  <c r="P3344" i="5" s="1"/>
  <c r="C3344" i="5"/>
  <c r="B3344" i="5"/>
  <c r="A3344" i="5"/>
  <c r="Q3343" i="5"/>
  <c r="L3343" i="5"/>
  <c r="I3343" i="5"/>
  <c r="G3343" i="5"/>
  <c r="H3343" i="5" s="1"/>
  <c r="F3343" i="5"/>
  <c r="O3343" i="5" s="1"/>
  <c r="E3343" i="5"/>
  <c r="D3343" i="5"/>
  <c r="P3343" i="5" s="1"/>
  <c r="C3343" i="5"/>
  <c r="B3343" i="5"/>
  <c r="A3343" i="5"/>
  <c r="O3342" i="5"/>
  <c r="L3342" i="5"/>
  <c r="J3342" i="5"/>
  <c r="G3342" i="5"/>
  <c r="F3342" i="5"/>
  <c r="E3342" i="5"/>
  <c r="D3342" i="5"/>
  <c r="P3342" i="5" s="1"/>
  <c r="C3342" i="5"/>
  <c r="B3342" i="5"/>
  <c r="A3342" i="5"/>
  <c r="Q3341" i="5"/>
  <c r="O3341" i="5"/>
  <c r="M3341" i="5"/>
  <c r="L3341" i="5"/>
  <c r="K3341" i="5"/>
  <c r="J3341" i="5"/>
  <c r="I3341" i="5"/>
  <c r="H3341" i="5"/>
  <c r="G3341" i="5"/>
  <c r="F3341" i="5"/>
  <c r="E3341" i="5"/>
  <c r="D3341" i="5"/>
  <c r="P3341" i="5" s="1"/>
  <c r="C3341" i="5"/>
  <c r="B3341" i="5"/>
  <c r="A3341" i="5"/>
  <c r="M3340" i="5"/>
  <c r="L3340" i="5"/>
  <c r="K3340" i="5"/>
  <c r="J3340" i="5"/>
  <c r="R3340" i="5" s="1"/>
  <c r="I3340" i="5"/>
  <c r="H3340" i="5"/>
  <c r="Q3340" i="5" s="1"/>
  <c r="G3340" i="5"/>
  <c r="F3340" i="5"/>
  <c r="O3340" i="5" s="1"/>
  <c r="E3340" i="5"/>
  <c r="D3340" i="5"/>
  <c r="P3340" i="5" s="1"/>
  <c r="C3340" i="5"/>
  <c r="B3340" i="5"/>
  <c r="N3340" i="5" s="1"/>
  <c r="A3340" i="5"/>
  <c r="M3339" i="5"/>
  <c r="L3339" i="5"/>
  <c r="K3339" i="5"/>
  <c r="J3339" i="5"/>
  <c r="R3339" i="5" s="1"/>
  <c r="I3339" i="5"/>
  <c r="H3339" i="5"/>
  <c r="Q3339" i="5" s="1"/>
  <c r="G3339" i="5"/>
  <c r="F3339" i="5"/>
  <c r="O3339" i="5" s="1"/>
  <c r="E3339" i="5"/>
  <c r="D3339" i="5"/>
  <c r="P3339" i="5" s="1"/>
  <c r="C3339" i="5"/>
  <c r="B3339" i="5"/>
  <c r="A3339" i="5"/>
  <c r="K3338" i="5"/>
  <c r="J3338" i="5"/>
  <c r="I3338" i="5"/>
  <c r="H3338" i="5"/>
  <c r="Q3338" i="5" s="1"/>
  <c r="G3338" i="5"/>
  <c r="F3338" i="5"/>
  <c r="O3338" i="5" s="1"/>
  <c r="E3338" i="5"/>
  <c r="D3338" i="5"/>
  <c r="P3338" i="5" s="1"/>
  <c r="C3338" i="5"/>
  <c r="B3338" i="5"/>
  <c r="A3338" i="5"/>
  <c r="L3337" i="5"/>
  <c r="I3337" i="5"/>
  <c r="H3337" i="5"/>
  <c r="Q3337" i="5" s="1"/>
  <c r="G3337" i="5"/>
  <c r="F3337" i="5"/>
  <c r="O3337" i="5" s="1"/>
  <c r="E3337" i="5"/>
  <c r="D3337" i="5"/>
  <c r="P3337" i="5" s="1"/>
  <c r="C3337" i="5"/>
  <c r="B3337" i="5"/>
  <c r="A3337" i="5"/>
  <c r="P3336" i="5"/>
  <c r="J3336" i="5"/>
  <c r="G3336" i="5"/>
  <c r="F3336" i="5"/>
  <c r="O3336" i="5" s="1"/>
  <c r="E3336" i="5"/>
  <c r="D3336" i="5"/>
  <c r="C3336" i="5"/>
  <c r="B3336" i="5"/>
  <c r="A3336" i="5"/>
  <c r="O3335" i="5"/>
  <c r="M3335" i="5"/>
  <c r="L3335" i="5"/>
  <c r="K3335" i="5"/>
  <c r="J3335" i="5"/>
  <c r="I3335" i="5"/>
  <c r="H3335" i="5"/>
  <c r="Q3335" i="5" s="1"/>
  <c r="G3335" i="5"/>
  <c r="F3335" i="5"/>
  <c r="E3335" i="5"/>
  <c r="D3335" i="5"/>
  <c r="P3335" i="5" s="1"/>
  <c r="C3335" i="5"/>
  <c r="B3335" i="5"/>
  <c r="N3335" i="5" s="1"/>
  <c r="A3335" i="5"/>
  <c r="O3334" i="5"/>
  <c r="M3334" i="5"/>
  <c r="L3334" i="5"/>
  <c r="R3334" i="5" s="1"/>
  <c r="K3334" i="5"/>
  <c r="J3334" i="5"/>
  <c r="I3334" i="5"/>
  <c r="H3334" i="5"/>
  <c r="Q3334" i="5" s="1"/>
  <c r="G3334" i="5"/>
  <c r="F3334" i="5"/>
  <c r="E3334" i="5"/>
  <c r="D3334" i="5"/>
  <c r="P3334" i="5" s="1"/>
  <c r="C3334" i="5"/>
  <c r="B3334" i="5"/>
  <c r="N3334" i="5" s="1"/>
  <c r="A3334" i="5"/>
  <c r="P3333" i="5"/>
  <c r="M3333" i="5"/>
  <c r="L3333" i="5"/>
  <c r="K3333" i="5"/>
  <c r="J3333" i="5"/>
  <c r="R3333" i="5" s="1"/>
  <c r="I3333" i="5"/>
  <c r="H3333" i="5"/>
  <c r="Q3333" i="5" s="1"/>
  <c r="G3333" i="5"/>
  <c r="F3333" i="5"/>
  <c r="O3333" i="5" s="1"/>
  <c r="E3333" i="5"/>
  <c r="D3333" i="5"/>
  <c r="C3333" i="5"/>
  <c r="B3333" i="5"/>
  <c r="A3333" i="5"/>
  <c r="I3332" i="5"/>
  <c r="H3332" i="5"/>
  <c r="Q3332" i="5" s="1"/>
  <c r="G3332" i="5"/>
  <c r="F3332" i="5"/>
  <c r="O3332" i="5" s="1"/>
  <c r="E3332" i="5"/>
  <c r="D3332" i="5"/>
  <c r="P3332" i="5" s="1"/>
  <c r="C3332" i="5"/>
  <c r="B3332" i="5"/>
  <c r="A3332" i="5"/>
  <c r="P3331" i="5"/>
  <c r="I3331" i="5"/>
  <c r="G3331" i="5"/>
  <c r="F3331" i="5"/>
  <c r="O3331" i="5" s="1"/>
  <c r="E3331" i="5"/>
  <c r="D3331" i="5"/>
  <c r="C3331" i="5"/>
  <c r="B3331" i="5"/>
  <c r="A3331" i="5"/>
  <c r="P3330" i="5"/>
  <c r="O3330" i="5"/>
  <c r="L3330" i="5"/>
  <c r="G3330" i="5"/>
  <c r="J3330" i="5" s="1"/>
  <c r="F3330" i="5"/>
  <c r="E3330" i="5"/>
  <c r="D3330" i="5"/>
  <c r="C3330" i="5"/>
  <c r="B3330" i="5"/>
  <c r="A3330" i="5"/>
  <c r="Q3329" i="5"/>
  <c r="O3329" i="5"/>
  <c r="M3329" i="5"/>
  <c r="L3329" i="5"/>
  <c r="K3329" i="5"/>
  <c r="J3329" i="5"/>
  <c r="I3329" i="5"/>
  <c r="H3329" i="5"/>
  <c r="G3329" i="5"/>
  <c r="F3329" i="5"/>
  <c r="E3329" i="5"/>
  <c r="D3329" i="5"/>
  <c r="P3329" i="5" s="1"/>
  <c r="C3329" i="5"/>
  <c r="B3329" i="5"/>
  <c r="A3329" i="5"/>
  <c r="O3328" i="5"/>
  <c r="M3328" i="5"/>
  <c r="L3328" i="5"/>
  <c r="K3328" i="5"/>
  <c r="J3328" i="5"/>
  <c r="I3328" i="5"/>
  <c r="R3328" i="5" s="1"/>
  <c r="H3328" i="5"/>
  <c r="Q3328" i="5" s="1"/>
  <c r="G3328" i="5"/>
  <c r="F3328" i="5"/>
  <c r="E3328" i="5"/>
  <c r="D3328" i="5"/>
  <c r="P3328" i="5" s="1"/>
  <c r="C3328" i="5"/>
  <c r="B3328" i="5"/>
  <c r="N3328" i="5" s="1"/>
  <c r="A3328" i="5"/>
  <c r="P3327" i="5"/>
  <c r="G3327" i="5"/>
  <c r="M3327" i="5" s="1"/>
  <c r="F3327" i="5"/>
  <c r="O3327" i="5" s="1"/>
  <c r="E3327" i="5"/>
  <c r="D3327" i="5"/>
  <c r="C3327" i="5"/>
  <c r="B3327" i="5"/>
  <c r="A3327" i="5"/>
  <c r="J3326" i="5"/>
  <c r="I3326" i="5"/>
  <c r="H3326" i="5"/>
  <c r="Q3326" i="5" s="1"/>
  <c r="G3326" i="5"/>
  <c r="F3326" i="5"/>
  <c r="O3326" i="5" s="1"/>
  <c r="E3326" i="5"/>
  <c r="D3326" i="5"/>
  <c r="P3326" i="5" s="1"/>
  <c r="C3326" i="5"/>
  <c r="B3326" i="5"/>
  <c r="A3326" i="5"/>
  <c r="O3325" i="5"/>
  <c r="G3325" i="5"/>
  <c r="F3325" i="5"/>
  <c r="E3325" i="5"/>
  <c r="D3325" i="5"/>
  <c r="P3325" i="5" s="1"/>
  <c r="C3325" i="5"/>
  <c r="B3325" i="5"/>
  <c r="A3325" i="5"/>
  <c r="O3324" i="5"/>
  <c r="L3324" i="5"/>
  <c r="J3324" i="5"/>
  <c r="G3324" i="5"/>
  <c r="F3324" i="5"/>
  <c r="E3324" i="5"/>
  <c r="D3324" i="5"/>
  <c r="P3324" i="5" s="1"/>
  <c r="C3324" i="5"/>
  <c r="B3324" i="5"/>
  <c r="A3324" i="5"/>
  <c r="O3323" i="5"/>
  <c r="M3323" i="5"/>
  <c r="L3323" i="5"/>
  <c r="K3323" i="5"/>
  <c r="J3323" i="5"/>
  <c r="I3323" i="5"/>
  <c r="H3323" i="5"/>
  <c r="Q3323" i="5" s="1"/>
  <c r="G3323" i="5"/>
  <c r="F3323" i="5"/>
  <c r="E3323" i="5"/>
  <c r="D3323" i="5"/>
  <c r="P3323" i="5" s="1"/>
  <c r="C3323" i="5"/>
  <c r="B3323" i="5"/>
  <c r="N3323" i="5" s="1"/>
  <c r="A3323" i="5"/>
  <c r="M3322" i="5"/>
  <c r="L3322" i="5"/>
  <c r="K3322" i="5"/>
  <c r="R3322" i="5" s="1"/>
  <c r="J3322" i="5"/>
  <c r="I3322" i="5"/>
  <c r="H3322" i="5"/>
  <c r="Q3322" i="5" s="1"/>
  <c r="G3322" i="5"/>
  <c r="F3322" i="5"/>
  <c r="O3322" i="5" s="1"/>
  <c r="E3322" i="5"/>
  <c r="D3322" i="5"/>
  <c r="P3322" i="5" s="1"/>
  <c r="C3322" i="5"/>
  <c r="B3322" i="5"/>
  <c r="N3322" i="5" s="1"/>
  <c r="A3322" i="5"/>
  <c r="M3321" i="5"/>
  <c r="L3321" i="5"/>
  <c r="K3321" i="5"/>
  <c r="J3321" i="5"/>
  <c r="I3321" i="5"/>
  <c r="G3321" i="5"/>
  <c r="H3321" i="5" s="1"/>
  <c r="Q3321" i="5" s="1"/>
  <c r="F3321" i="5"/>
  <c r="O3321" i="5" s="1"/>
  <c r="E3321" i="5"/>
  <c r="D3321" i="5"/>
  <c r="P3321" i="5" s="1"/>
  <c r="C3321" i="5"/>
  <c r="B3321" i="5"/>
  <c r="A3321" i="5"/>
  <c r="P3320" i="5"/>
  <c r="H3320" i="5"/>
  <c r="Q3320" i="5" s="1"/>
  <c r="G3320" i="5"/>
  <c r="F3320" i="5"/>
  <c r="O3320" i="5" s="1"/>
  <c r="E3320" i="5"/>
  <c r="D3320" i="5"/>
  <c r="C3320" i="5"/>
  <c r="B3320" i="5"/>
  <c r="A3320" i="5"/>
  <c r="P3319" i="5"/>
  <c r="O3319" i="5"/>
  <c r="L3319" i="5"/>
  <c r="G3319" i="5"/>
  <c r="F3319" i="5"/>
  <c r="E3319" i="5"/>
  <c r="D3319" i="5"/>
  <c r="C3319" i="5"/>
  <c r="B3319" i="5"/>
  <c r="A3319" i="5"/>
  <c r="O3318" i="5"/>
  <c r="M3318" i="5"/>
  <c r="G3318" i="5"/>
  <c r="F3318" i="5"/>
  <c r="E3318" i="5"/>
  <c r="D3318" i="5"/>
  <c r="P3318" i="5" s="1"/>
  <c r="C3318" i="5"/>
  <c r="B3318" i="5"/>
  <c r="A3318" i="5"/>
  <c r="Q3317" i="5"/>
  <c r="O3317" i="5"/>
  <c r="M3317" i="5"/>
  <c r="L3317" i="5"/>
  <c r="K3317" i="5"/>
  <c r="J3317" i="5"/>
  <c r="I3317" i="5"/>
  <c r="H3317" i="5"/>
  <c r="G3317" i="5"/>
  <c r="F3317" i="5"/>
  <c r="E3317" i="5"/>
  <c r="D3317" i="5"/>
  <c r="P3317" i="5" s="1"/>
  <c r="C3317" i="5"/>
  <c r="B3317" i="5"/>
  <c r="N3317" i="5" s="1"/>
  <c r="A3317" i="5"/>
  <c r="M3316" i="5"/>
  <c r="L3316" i="5"/>
  <c r="K3316" i="5"/>
  <c r="J3316" i="5"/>
  <c r="I3316" i="5"/>
  <c r="R3316" i="5" s="1"/>
  <c r="H3316" i="5"/>
  <c r="Q3316" i="5" s="1"/>
  <c r="G3316" i="5"/>
  <c r="F3316" i="5"/>
  <c r="O3316" i="5" s="1"/>
  <c r="E3316" i="5"/>
  <c r="D3316" i="5"/>
  <c r="P3316" i="5" s="1"/>
  <c r="C3316" i="5"/>
  <c r="B3316" i="5"/>
  <c r="A3316" i="5"/>
  <c r="N3316" i="5" s="1"/>
  <c r="P3315" i="5"/>
  <c r="G3315" i="5"/>
  <c r="F3315" i="5"/>
  <c r="O3315" i="5" s="1"/>
  <c r="E3315" i="5"/>
  <c r="D3315" i="5"/>
  <c r="C3315" i="5"/>
  <c r="B3315" i="5"/>
  <c r="A3315" i="5"/>
  <c r="J3314" i="5"/>
  <c r="I3314" i="5"/>
  <c r="G3314" i="5"/>
  <c r="F3314" i="5"/>
  <c r="O3314" i="5" s="1"/>
  <c r="E3314" i="5"/>
  <c r="D3314" i="5"/>
  <c r="P3314" i="5" s="1"/>
  <c r="C3314" i="5"/>
  <c r="B3314" i="5"/>
  <c r="A3314" i="5"/>
  <c r="Q3313" i="5"/>
  <c r="L3313" i="5"/>
  <c r="I3313" i="5"/>
  <c r="H3313" i="5"/>
  <c r="G3313" i="5"/>
  <c r="F3313" i="5"/>
  <c r="O3313" i="5" s="1"/>
  <c r="E3313" i="5"/>
  <c r="D3313" i="5"/>
  <c r="P3313" i="5" s="1"/>
  <c r="C3313" i="5"/>
  <c r="B3313" i="5"/>
  <c r="A3313" i="5"/>
  <c r="P3312" i="5"/>
  <c r="J3312" i="5"/>
  <c r="G3312" i="5"/>
  <c r="M3312" i="5" s="1"/>
  <c r="F3312" i="5"/>
  <c r="O3312" i="5" s="1"/>
  <c r="E3312" i="5"/>
  <c r="D3312" i="5"/>
  <c r="C3312" i="5"/>
  <c r="B3312" i="5"/>
  <c r="A3312" i="5"/>
  <c r="Q3311" i="5"/>
  <c r="O3311" i="5"/>
  <c r="M3311" i="5"/>
  <c r="L3311" i="5"/>
  <c r="K3311" i="5"/>
  <c r="J3311" i="5"/>
  <c r="I3311" i="5"/>
  <c r="H3311" i="5"/>
  <c r="G3311" i="5"/>
  <c r="F3311" i="5"/>
  <c r="E3311" i="5"/>
  <c r="D3311" i="5"/>
  <c r="P3311" i="5" s="1"/>
  <c r="C3311" i="5"/>
  <c r="B3311" i="5"/>
  <c r="A3311" i="5"/>
  <c r="N3311" i="5" s="1"/>
  <c r="O3310" i="5"/>
  <c r="M3310" i="5"/>
  <c r="L3310" i="5"/>
  <c r="K3310" i="5"/>
  <c r="J3310" i="5"/>
  <c r="R3310" i="5" s="1"/>
  <c r="I3310" i="5"/>
  <c r="H3310" i="5"/>
  <c r="Q3310" i="5" s="1"/>
  <c r="G3310" i="5"/>
  <c r="F3310" i="5"/>
  <c r="E3310" i="5"/>
  <c r="D3310" i="5"/>
  <c r="P3310" i="5" s="1"/>
  <c r="C3310" i="5"/>
  <c r="B3310" i="5"/>
  <c r="A3310" i="5"/>
  <c r="J3309" i="5"/>
  <c r="G3309" i="5"/>
  <c r="L3309" i="5" s="1"/>
  <c r="F3309" i="5"/>
  <c r="O3309" i="5" s="1"/>
  <c r="E3309" i="5"/>
  <c r="D3309" i="5"/>
  <c r="P3309" i="5" s="1"/>
  <c r="C3309" i="5"/>
  <c r="B3309" i="5"/>
  <c r="A3309" i="5"/>
  <c r="P3308" i="5"/>
  <c r="K3308" i="5"/>
  <c r="J3308" i="5"/>
  <c r="G3308" i="5"/>
  <c r="F3308" i="5"/>
  <c r="O3308" i="5" s="1"/>
  <c r="E3308" i="5"/>
  <c r="D3308" i="5"/>
  <c r="C3308" i="5"/>
  <c r="B3308" i="5"/>
  <c r="A3308" i="5"/>
  <c r="P3307" i="5"/>
  <c r="G3307" i="5"/>
  <c r="F3307" i="5"/>
  <c r="O3307" i="5" s="1"/>
  <c r="E3307" i="5"/>
  <c r="D3307" i="5"/>
  <c r="C3307" i="5"/>
  <c r="B3307" i="5"/>
  <c r="A3307" i="5"/>
  <c r="P3306" i="5"/>
  <c r="M3306" i="5"/>
  <c r="L3306" i="5"/>
  <c r="G3306" i="5"/>
  <c r="J3306" i="5" s="1"/>
  <c r="F3306" i="5"/>
  <c r="O3306" i="5" s="1"/>
  <c r="E3306" i="5"/>
  <c r="D3306" i="5"/>
  <c r="C3306" i="5"/>
  <c r="B3306" i="5"/>
  <c r="A3306" i="5"/>
  <c r="P3305" i="5"/>
  <c r="O3305" i="5"/>
  <c r="M3305" i="5"/>
  <c r="L3305" i="5"/>
  <c r="K3305" i="5"/>
  <c r="J3305" i="5"/>
  <c r="I3305" i="5"/>
  <c r="H3305" i="5"/>
  <c r="Q3305" i="5" s="1"/>
  <c r="G3305" i="5"/>
  <c r="F3305" i="5"/>
  <c r="E3305" i="5"/>
  <c r="D3305" i="5"/>
  <c r="C3305" i="5"/>
  <c r="B3305" i="5"/>
  <c r="A3305" i="5"/>
  <c r="M3304" i="5"/>
  <c r="L3304" i="5"/>
  <c r="K3304" i="5"/>
  <c r="J3304" i="5"/>
  <c r="I3304" i="5"/>
  <c r="H3304" i="5"/>
  <c r="Q3304" i="5" s="1"/>
  <c r="G3304" i="5"/>
  <c r="F3304" i="5"/>
  <c r="O3304" i="5" s="1"/>
  <c r="E3304" i="5"/>
  <c r="D3304" i="5"/>
  <c r="P3304" i="5" s="1"/>
  <c r="C3304" i="5"/>
  <c r="B3304" i="5"/>
  <c r="A3304" i="5"/>
  <c r="N3304" i="5" s="1"/>
  <c r="P3303" i="5"/>
  <c r="M3303" i="5"/>
  <c r="J3303" i="5"/>
  <c r="I3303" i="5"/>
  <c r="H3303" i="5"/>
  <c r="Q3303" i="5" s="1"/>
  <c r="G3303" i="5"/>
  <c r="F3303" i="5"/>
  <c r="O3303" i="5" s="1"/>
  <c r="E3303" i="5"/>
  <c r="D3303" i="5"/>
  <c r="C3303" i="5"/>
  <c r="B3303" i="5"/>
  <c r="A3303" i="5"/>
  <c r="P3302" i="5"/>
  <c r="J3302" i="5"/>
  <c r="I3302" i="5"/>
  <c r="H3302" i="5"/>
  <c r="Q3302" i="5" s="1"/>
  <c r="G3302" i="5"/>
  <c r="F3302" i="5"/>
  <c r="O3302" i="5" s="1"/>
  <c r="E3302" i="5"/>
  <c r="D3302" i="5"/>
  <c r="C3302" i="5"/>
  <c r="B3302" i="5"/>
  <c r="A3302" i="5"/>
  <c r="O3301" i="5"/>
  <c r="L3301" i="5"/>
  <c r="I3301" i="5"/>
  <c r="H3301" i="5"/>
  <c r="Q3301" i="5" s="1"/>
  <c r="G3301" i="5"/>
  <c r="F3301" i="5"/>
  <c r="E3301" i="5"/>
  <c r="D3301" i="5"/>
  <c r="P3301" i="5" s="1"/>
  <c r="C3301" i="5"/>
  <c r="B3301" i="5"/>
  <c r="A3301" i="5"/>
  <c r="P3300" i="5"/>
  <c r="O3300" i="5"/>
  <c r="G3300" i="5"/>
  <c r="F3300" i="5"/>
  <c r="E3300" i="5"/>
  <c r="D3300" i="5"/>
  <c r="C3300" i="5"/>
  <c r="B3300" i="5"/>
  <c r="A3300" i="5"/>
  <c r="O3299" i="5"/>
  <c r="M3299" i="5"/>
  <c r="L3299" i="5"/>
  <c r="K3299" i="5"/>
  <c r="J3299" i="5"/>
  <c r="I3299" i="5"/>
  <c r="H3299" i="5"/>
  <c r="Q3299" i="5" s="1"/>
  <c r="G3299" i="5"/>
  <c r="F3299" i="5"/>
  <c r="E3299" i="5"/>
  <c r="D3299" i="5"/>
  <c r="P3299" i="5" s="1"/>
  <c r="C3299" i="5"/>
  <c r="B3299" i="5"/>
  <c r="N3299" i="5" s="1"/>
  <c r="A3299" i="5"/>
  <c r="M3298" i="5"/>
  <c r="L3298" i="5"/>
  <c r="K3298" i="5"/>
  <c r="J3298" i="5"/>
  <c r="I3298" i="5"/>
  <c r="R3298" i="5" s="1"/>
  <c r="H3298" i="5"/>
  <c r="Q3298" i="5" s="1"/>
  <c r="G3298" i="5"/>
  <c r="F3298" i="5"/>
  <c r="O3298" i="5" s="1"/>
  <c r="E3298" i="5"/>
  <c r="D3298" i="5"/>
  <c r="P3298" i="5" s="1"/>
  <c r="C3298" i="5"/>
  <c r="B3298" i="5"/>
  <c r="N3298" i="5" s="1"/>
  <c r="A3298" i="5"/>
  <c r="M3297" i="5"/>
  <c r="L3297" i="5"/>
  <c r="K3297" i="5"/>
  <c r="J3297" i="5"/>
  <c r="I3297" i="5"/>
  <c r="G3297" i="5"/>
  <c r="H3297" i="5" s="1"/>
  <c r="Q3297" i="5" s="1"/>
  <c r="F3297" i="5"/>
  <c r="O3297" i="5" s="1"/>
  <c r="E3297" i="5"/>
  <c r="D3297" i="5"/>
  <c r="P3297" i="5" s="1"/>
  <c r="C3297" i="5"/>
  <c r="B3297" i="5"/>
  <c r="A3297" i="5"/>
  <c r="P3296" i="5"/>
  <c r="K3296" i="5"/>
  <c r="G3296" i="5"/>
  <c r="H3296" i="5" s="1"/>
  <c r="Q3296" i="5" s="1"/>
  <c r="F3296" i="5"/>
  <c r="O3296" i="5" s="1"/>
  <c r="E3296" i="5"/>
  <c r="D3296" i="5"/>
  <c r="C3296" i="5"/>
  <c r="B3296" i="5"/>
  <c r="A3296" i="5"/>
  <c r="P3295" i="5"/>
  <c r="L3295" i="5"/>
  <c r="G3295" i="5"/>
  <c r="F3295" i="5"/>
  <c r="O3295" i="5" s="1"/>
  <c r="E3295" i="5"/>
  <c r="D3295" i="5"/>
  <c r="C3295" i="5"/>
  <c r="B3295" i="5"/>
  <c r="A3295" i="5"/>
  <c r="G3294" i="5"/>
  <c r="F3294" i="5"/>
  <c r="O3294" i="5" s="1"/>
  <c r="E3294" i="5"/>
  <c r="D3294" i="5"/>
  <c r="P3294" i="5" s="1"/>
  <c r="C3294" i="5"/>
  <c r="B3294" i="5"/>
  <c r="A3294" i="5"/>
  <c r="Q3293" i="5"/>
  <c r="O3293" i="5"/>
  <c r="M3293" i="5"/>
  <c r="L3293" i="5"/>
  <c r="K3293" i="5"/>
  <c r="J3293" i="5"/>
  <c r="I3293" i="5"/>
  <c r="H3293" i="5"/>
  <c r="G3293" i="5"/>
  <c r="F3293" i="5"/>
  <c r="E3293" i="5"/>
  <c r="D3293" i="5"/>
  <c r="P3293" i="5" s="1"/>
  <c r="C3293" i="5"/>
  <c r="B3293" i="5"/>
  <c r="A3293" i="5"/>
  <c r="N3293" i="5" s="1"/>
  <c r="M3292" i="5"/>
  <c r="L3292" i="5"/>
  <c r="K3292" i="5"/>
  <c r="J3292" i="5"/>
  <c r="I3292" i="5"/>
  <c r="H3292" i="5"/>
  <c r="Q3292" i="5" s="1"/>
  <c r="G3292" i="5"/>
  <c r="F3292" i="5"/>
  <c r="O3292" i="5" s="1"/>
  <c r="E3292" i="5"/>
  <c r="D3292" i="5"/>
  <c r="P3292" i="5" s="1"/>
  <c r="C3292" i="5"/>
  <c r="B3292" i="5"/>
  <c r="N3292" i="5" s="1"/>
  <c r="A3292" i="5"/>
  <c r="M3291" i="5"/>
  <c r="L3291" i="5"/>
  <c r="I3291" i="5"/>
  <c r="H3291" i="5"/>
  <c r="Q3291" i="5" s="1"/>
  <c r="G3291" i="5"/>
  <c r="F3291" i="5"/>
  <c r="O3291" i="5" s="1"/>
  <c r="E3291" i="5"/>
  <c r="D3291" i="5"/>
  <c r="P3291" i="5" s="1"/>
  <c r="C3291" i="5"/>
  <c r="B3291" i="5"/>
  <c r="A3291" i="5"/>
  <c r="H3290" i="5"/>
  <c r="Q3290" i="5" s="1"/>
  <c r="G3290" i="5"/>
  <c r="F3290" i="5"/>
  <c r="O3290" i="5" s="1"/>
  <c r="E3290" i="5"/>
  <c r="D3290" i="5"/>
  <c r="P3290" i="5" s="1"/>
  <c r="C3290" i="5"/>
  <c r="B3290" i="5"/>
  <c r="A3290" i="5"/>
  <c r="P3289" i="5"/>
  <c r="L3289" i="5"/>
  <c r="I3289" i="5"/>
  <c r="H3289" i="5"/>
  <c r="Q3289" i="5" s="1"/>
  <c r="G3289" i="5"/>
  <c r="F3289" i="5"/>
  <c r="O3289" i="5" s="1"/>
  <c r="E3289" i="5"/>
  <c r="D3289" i="5"/>
  <c r="C3289" i="5"/>
  <c r="B3289" i="5"/>
  <c r="A3289" i="5"/>
  <c r="P3288" i="5"/>
  <c r="M3288" i="5"/>
  <c r="L3288" i="5"/>
  <c r="G3288" i="5"/>
  <c r="J3288" i="5" s="1"/>
  <c r="F3288" i="5"/>
  <c r="O3288" i="5" s="1"/>
  <c r="E3288" i="5"/>
  <c r="D3288" i="5"/>
  <c r="C3288" i="5"/>
  <c r="B3288" i="5"/>
  <c r="A3288" i="5"/>
  <c r="Q3287" i="5"/>
  <c r="O3287" i="5"/>
  <c r="M3287" i="5"/>
  <c r="L3287" i="5"/>
  <c r="K3287" i="5"/>
  <c r="J3287" i="5"/>
  <c r="I3287" i="5"/>
  <c r="R3287" i="5" s="1"/>
  <c r="H3287" i="5"/>
  <c r="G3287" i="5"/>
  <c r="F3287" i="5"/>
  <c r="E3287" i="5"/>
  <c r="D3287" i="5"/>
  <c r="P3287" i="5" s="1"/>
  <c r="C3287" i="5"/>
  <c r="B3287" i="5"/>
  <c r="A3287" i="5"/>
  <c r="O3286" i="5"/>
  <c r="M3286" i="5"/>
  <c r="L3286" i="5"/>
  <c r="K3286" i="5"/>
  <c r="J3286" i="5"/>
  <c r="I3286" i="5"/>
  <c r="R3286" i="5" s="1"/>
  <c r="H3286" i="5"/>
  <c r="Q3286" i="5" s="1"/>
  <c r="G3286" i="5"/>
  <c r="F3286" i="5"/>
  <c r="E3286" i="5"/>
  <c r="D3286" i="5"/>
  <c r="P3286" i="5" s="1"/>
  <c r="C3286" i="5"/>
  <c r="B3286" i="5"/>
  <c r="A3286" i="5"/>
  <c r="L3285" i="5"/>
  <c r="K3285" i="5"/>
  <c r="G3285" i="5"/>
  <c r="J3285" i="5" s="1"/>
  <c r="F3285" i="5"/>
  <c r="O3285" i="5" s="1"/>
  <c r="E3285" i="5"/>
  <c r="D3285" i="5"/>
  <c r="P3285" i="5" s="1"/>
  <c r="C3285" i="5"/>
  <c r="B3285" i="5"/>
  <c r="A3285" i="5"/>
  <c r="P3284" i="5"/>
  <c r="G3284" i="5"/>
  <c r="F3284" i="5"/>
  <c r="O3284" i="5" s="1"/>
  <c r="E3284" i="5"/>
  <c r="D3284" i="5"/>
  <c r="C3284" i="5"/>
  <c r="B3284" i="5"/>
  <c r="A3284" i="5"/>
  <c r="O3283" i="5"/>
  <c r="H3283" i="5"/>
  <c r="Q3283" i="5" s="1"/>
  <c r="G3283" i="5"/>
  <c r="F3283" i="5"/>
  <c r="E3283" i="5"/>
  <c r="D3283" i="5"/>
  <c r="P3283" i="5" s="1"/>
  <c r="C3283" i="5"/>
  <c r="B3283" i="5"/>
  <c r="A3283" i="5"/>
  <c r="M3282" i="5"/>
  <c r="L3282" i="5"/>
  <c r="G3282" i="5"/>
  <c r="J3282" i="5" s="1"/>
  <c r="F3282" i="5"/>
  <c r="O3282" i="5" s="1"/>
  <c r="E3282" i="5"/>
  <c r="D3282" i="5"/>
  <c r="P3282" i="5" s="1"/>
  <c r="C3282" i="5"/>
  <c r="B3282" i="5"/>
  <c r="A3282" i="5"/>
  <c r="Q3281" i="5"/>
  <c r="O3281" i="5"/>
  <c r="M3281" i="5"/>
  <c r="L3281" i="5"/>
  <c r="K3281" i="5"/>
  <c r="J3281" i="5"/>
  <c r="I3281" i="5"/>
  <c r="H3281" i="5"/>
  <c r="G3281" i="5"/>
  <c r="F3281" i="5"/>
  <c r="E3281" i="5"/>
  <c r="D3281" i="5"/>
  <c r="P3281" i="5" s="1"/>
  <c r="C3281" i="5"/>
  <c r="B3281" i="5"/>
  <c r="A3281" i="5"/>
  <c r="N3281" i="5" s="1"/>
  <c r="M3280" i="5"/>
  <c r="L3280" i="5"/>
  <c r="K3280" i="5"/>
  <c r="J3280" i="5"/>
  <c r="I3280" i="5"/>
  <c r="R3280" i="5" s="1"/>
  <c r="H3280" i="5"/>
  <c r="Q3280" i="5" s="1"/>
  <c r="G3280" i="5"/>
  <c r="F3280" i="5"/>
  <c r="O3280" i="5" s="1"/>
  <c r="E3280" i="5"/>
  <c r="D3280" i="5"/>
  <c r="P3280" i="5" s="1"/>
  <c r="C3280" i="5"/>
  <c r="B3280" i="5"/>
  <c r="A3280" i="5"/>
  <c r="N3280" i="5" s="1"/>
  <c r="P3279" i="5"/>
  <c r="I3279" i="5"/>
  <c r="H3279" i="5"/>
  <c r="Q3279" i="5" s="1"/>
  <c r="G3279" i="5"/>
  <c r="F3279" i="5"/>
  <c r="O3279" i="5" s="1"/>
  <c r="E3279" i="5"/>
  <c r="D3279" i="5"/>
  <c r="C3279" i="5"/>
  <c r="B3279" i="5"/>
  <c r="A3279" i="5"/>
  <c r="Q3278" i="5"/>
  <c r="P3278" i="5"/>
  <c r="K3278" i="5"/>
  <c r="J3278" i="5"/>
  <c r="I3278" i="5"/>
  <c r="H3278" i="5"/>
  <c r="G3278" i="5"/>
  <c r="F3278" i="5"/>
  <c r="O3278" i="5" s="1"/>
  <c r="E3278" i="5"/>
  <c r="D3278" i="5"/>
  <c r="C3278" i="5"/>
  <c r="B3278" i="5"/>
  <c r="A3278" i="5"/>
  <c r="O3277" i="5"/>
  <c r="M3277" i="5"/>
  <c r="L3277" i="5"/>
  <c r="I3277" i="5"/>
  <c r="G3277" i="5"/>
  <c r="H3277" i="5" s="1"/>
  <c r="Q3277" i="5" s="1"/>
  <c r="F3277" i="5"/>
  <c r="E3277" i="5"/>
  <c r="D3277" i="5"/>
  <c r="P3277" i="5" s="1"/>
  <c r="C3277" i="5"/>
  <c r="B3277" i="5"/>
  <c r="A3277" i="5"/>
  <c r="M3276" i="5"/>
  <c r="G3276" i="5"/>
  <c r="F3276" i="5"/>
  <c r="O3276" i="5" s="1"/>
  <c r="E3276" i="5"/>
  <c r="D3276" i="5"/>
  <c r="P3276" i="5" s="1"/>
  <c r="C3276" i="5"/>
  <c r="B3276" i="5"/>
  <c r="A3276" i="5"/>
  <c r="O3275" i="5"/>
  <c r="M3275" i="5"/>
  <c r="L3275" i="5"/>
  <c r="K3275" i="5"/>
  <c r="J3275" i="5"/>
  <c r="I3275" i="5"/>
  <c r="H3275" i="5"/>
  <c r="Q3275" i="5" s="1"/>
  <c r="G3275" i="5"/>
  <c r="F3275" i="5"/>
  <c r="E3275" i="5"/>
  <c r="D3275" i="5"/>
  <c r="P3275" i="5" s="1"/>
  <c r="C3275" i="5"/>
  <c r="B3275" i="5"/>
  <c r="A3275" i="5"/>
  <c r="N3275" i="5" s="1"/>
  <c r="O3274" i="5"/>
  <c r="H3274" i="5"/>
  <c r="Q3274" i="5" s="1"/>
  <c r="G3274" i="5"/>
  <c r="F3274" i="5"/>
  <c r="E3274" i="5"/>
  <c r="D3274" i="5"/>
  <c r="P3274" i="5" s="1"/>
  <c r="C3274" i="5"/>
  <c r="B3274" i="5"/>
  <c r="A3274" i="5"/>
  <c r="O3273" i="5"/>
  <c r="K3273" i="5"/>
  <c r="H3273" i="5"/>
  <c r="Q3273" i="5" s="1"/>
  <c r="G3273" i="5"/>
  <c r="F3273" i="5"/>
  <c r="E3273" i="5"/>
  <c r="D3273" i="5"/>
  <c r="P3273" i="5" s="1"/>
  <c r="C3273" i="5"/>
  <c r="B3273" i="5"/>
  <c r="A3273" i="5"/>
  <c r="P3272" i="5"/>
  <c r="O3272" i="5"/>
  <c r="G3272" i="5"/>
  <c r="K3272" i="5" s="1"/>
  <c r="F3272" i="5"/>
  <c r="E3272" i="5"/>
  <c r="D3272" i="5"/>
  <c r="C3272" i="5"/>
  <c r="B3272" i="5"/>
  <c r="A3272" i="5"/>
  <c r="P3271" i="5"/>
  <c r="I3271" i="5"/>
  <c r="G3271" i="5"/>
  <c r="F3271" i="5"/>
  <c r="O3271" i="5" s="1"/>
  <c r="E3271" i="5"/>
  <c r="D3271" i="5"/>
  <c r="C3271" i="5"/>
  <c r="B3271" i="5"/>
  <c r="A3271" i="5"/>
  <c r="P3270" i="5"/>
  <c r="O3270" i="5"/>
  <c r="M3270" i="5"/>
  <c r="G3270" i="5"/>
  <c r="L3270" i="5" s="1"/>
  <c r="F3270" i="5"/>
  <c r="E3270" i="5"/>
  <c r="D3270" i="5"/>
  <c r="C3270" i="5"/>
  <c r="B3270" i="5"/>
  <c r="A3270" i="5"/>
  <c r="P3269" i="5"/>
  <c r="O3269" i="5"/>
  <c r="L3269" i="5"/>
  <c r="K3269" i="5"/>
  <c r="J3269" i="5"/>
  <c r="I3269" i="5"/>
  <c r="R3269" i="5" s="1"/>
  <c r="H3269" i="5"/>
  <c r="Q3269" i="5" s="1"/>
  <c r="G3269" i="5"/>
  <c r="M3269" i="5" s="1"/>
  <c r="F3269" i="5"/>
  <c r="E3269" i="5"/>
  <c r="D3269" i="5"/>
  <c r="C3269" i="5"/>
  <c r="B3269" i="5"/>
  <c r="A3269" i="5"/>
  <c r="O3268" i="5"/>
  <c r="H3268" i="5"/>
  <c r="Q3268" i="5" s="1"/>
  <c r="G3268" i="5"/>
  <c r="J3268" i="5" s="1"/>
  <c r="F3268" i="5"/>
  <c r="E3268" i="5"/>
  <c r="D3268" i="5"/>
  <c r="P3268" i="5" s="1"/>
  <c r="C3268" i="5"/>
  <c r="B3268" i="5"/>
  <c r="A3268" i="5"/>
  <c r="Q3267" i="5"/>
  <c r="M3267" i="5"/>
  <c r="L3267" i="5"/>
  <c r="K3267" i="5"/>
  <c r="J3267" i="5"/>
  <c r="I3267" i="5"/>
  <c r="H3267" i="5"/>
  <c r="G3267" i="5"/>
  <c r="F3267" i="5"/>
  <c r="O3267" i="5" s="1"/>
  <c r="E3267" i="5"/>
  <c r="D3267" i="5"/>
  <c r="P3267" i="5" s="1"/>
  <c r="C3267" i="5"/>
  <c r="B3267" i="5"/>
  <c r="A3267" i="5"/>
  <c r="P3266" i="5"/>
  <c r="G3266" i="5"/>
  <c r="F3266" i="5"/>
  <c r="O3266" i="5" s="1"/>
  <c r="E3266" i="5"/>
  <c r="D3266" i="5"/>
  <c r="C3266" i="5"/>
  <c r="B3266" i="5"/>
  <c r="A3266" i="5"/>
  <c r="O3265" i="5"/>
  <c r="K3265" i="5"/>
  <c r="G3265" i="5"/>
  <c r="L3265" i="5" s="1"/>
  <c r="F3265" i="5"/>
  <c r="E3265" i="5"/>
  <c r="D3265" i="5"/>
  <c r="P3265" i="5" s="1"/>
  <c r="C3265" i="5"/>
  <c r="B3265" i="5"/>
  <c r="A3265" i="5"/>
  <c r="M3264" i="5"/>
  <c r="L3264" i="5"/>
  <c r="K3264" i="5"/>
  <c r="G3264" i="5"/>
  <c r="F3264" i="5"/>
  <c r="O3264" i="5" s="1"/>
  <c r="E3264" i="5"/>
  <c r="D3264" i="5"/>
  <c r="P3264" i="5" s="1"/>
  <c r="C3264" i="5"/>
  <c r="B3264" i="5"/>
  <c r="A3264" i="5"/>
  <c r="O3263" i="5"/>
  <c r="M3263" i="5"/>
  <c r="J3263" i="5"/>
  <c r="G3263" i="5"/>
  <c r="K3263" i="5" s="1"/>
  <c r="F3263" i="5"/>
  <c r="E3263" i="5"/>
  <c r="D3263" i="5"/>
  <c r="P3263" i="5" s="1"/>
  <c r="C3263" i="5"/>
  <c r="B3263" i="5"/>
  <c r="A3263" i="5"/>
  <c r="G3262" i="5"/>
  <c r="F3262" i="5"/>
  <c r="O3262" i="5" s="1"/>
  <c r="E3262" i="5"/>
  <c r="D3262" i="5"/>
  <c r="P3262" i="5" s="1"/>
  <c r="C3262" i="5"/>
  <c r="B3262" i="5"/>
  <c r="A3262" i="5"/>
  <c r="P3261" i="5"/>
  <c r="O3261" i="5"/>
  <c r="M3261" i="5"/>
  <c r="L3261" i="5"/>
  <c r="H3261" i="5"/>
  <c r="Q3261" i="5" s="1"/>
  <c r="G3261" i="5"/>
  <c r="K3261" i="5" s="1"/>
  <c r="F3261" i="5"/>
  <c r="E3261" i="5"/>
  <c r="D3261" i="5"/>
  <c r="C3261" i="5"/>
  <c r="B3261" i="5"/>
  <c r="A3261" i="5"/>
  <c r="P3260" i="5"/>
  <c r="G3260" i="5"/>
  <c r="F3260" i="5"/>
  <c r="O3260" i="5" s="1"/>
  <c r="E3260" i="5"/>
  <c r="D3260" i="5"/>
  <c r="C3260" i="5"/>
  <c r="B3260" i="5"/>
  <c r="A3260" i="5"/>
  <c r="P3259" i="5"/>
  <c r="O3259" i="5"/>
  <c r="M3259" i="5"/>
  <c r="H3259" i="5"/>
  <c r="Q3259" i="5" s="1"/>
  <c r="G3259" i="5"/>
  <c r="L3259" i="5" s="1"/>
  <c r="F3259" i="5"/>
  <c r="E3259" i="5"/>
  <c r="D3259" i="5"/>
  <c r="C3259" i="5"/>
  <c r="B3259" i="5"/>
  <c r="A3259" i="5"/>
  <c r="P3258" i="5"/>
  <c r="O3258" i="5"/>
  <c r="I3258" i="5"/>
  <c r="G3258" i="5"/>
  <c r="F3258" i="5"/>
  <c r="E3258" i="5"/>
  <c r="D3258" i="5"/>
  <c r="C3258" i="5"/>
  <c r="B3258" i="5"/>
  <c r="A3258" i="5"/>
  <c r="P3257" i="5"/>
  <c r="O3257" i="5"/>
  <c r="G3257" i="5"/>
  <c r="I3257" i="5" s="1"/>
  <c r="F3257" i="5"/>
  <c r="E3257" i="5"/>
  <c r="D3257" i="5"/>
  <c r="C3257" i="5"/>
  <c r="B3257" i="5"/>
  <c r="A3257" i="5"/>
  <c r="O3256" i="5"/>
  <c r="J3256" i="5"/>
  <c r="I3256" i="5"/>
  <c r="G3256" i="5"/>
  <c r="L3256" i="5" s="1"/>
  <c r="F3256" i="5"/>
  <c r="E3256" i="5"/>
  <c r="D3256" i="5"/>
  <c r="P3256" i="5" s="1"/>
  <c r="C3256" i="5"/>
  <c r="B3256" i="5"/>
  <c r="A3256" i="5"/>
  <c r="O3255" i="5"/>
  <c r="H3255" i="5"/>
  <c r="Q3255" i="5" s="1"/>
  <c r="G3255" i="5"/>
  <c r="I3255" i="5" s="1"/>
  <c r="F3255" i="5"/>
  <c r="E3255" i="5"/>
  <c r="D3255" i="5"/>
  <c r="P3255" i="5" s="1"/>
  <c r="C3255" i="5"/>
  <c r="B3255" i="5"/>
  <c r="A3255" i="5"/>
  <c r="Q3254" i="5"/>
  <c r="P3254" i="5"/>
  <c r="O3254" i="5"/>
  <c r="K3254" i="5"/>
  <c r="J3254" i="5"/>
  <c r="I3254" i="5"/>
  <c r="H3254" i="5"/>
  <c r="G3254" i="5"/>
  <c r="F3254" i="5"/>
  <c r="E3254" i="5"/>
  <c r="D3254" i="5"/>
  <c r="C3254" i="5"/>
  <c r="B3254" i="5"/>
  <c r="A3254" i="5"/>
  <c r="I3253" i="5"/>
  <c r="G3253" i="5"/>
  <c r="F3253" i="5"/>
  <c r="O3253" i="5" s="1"/>
  <c r="E3253" i="5"/>
  <c r="D3253" i="5"/>
  <c r="P3253" i="5" s="1"/>
  <c r="C3253" i="5"/>
  <c r="B3253" i="5"/>
  <c r="A3253" i="5"/>
  <c r="P3252" i="5"/>
  <c r="O3252" i="5"/>
  <c r="L3252" i="5"/>
  <c r="J3252" i="5"/>
  <c r="G3252" i="5"/>
  <c r="F3252" i="5"/>
  <c r="E3252" i="5"/>
  <c r="D3252" i="5"/>
  <c r="C3252" i="5"/>
  <c r="B3252" i="5"/>
  <c r="A3252" i="5"/>
  <c r="Q3251" i="5"/>
  <c r="O3251" i="5"/>
  <c r="L3251" i="5"/>
  <c r="K3251" i="5"/>
  <c r="J3251" i="5"/>
  <c r="I3251" i="5"/>
  <c r="R3251" i="5" s="1"/>
  <c r="H3251" i="5"/>
  <c r="G3251" i="5"/>
  <c r="M3251" i="5" s="1"/>
  <c r="F3251" i="5"/>
  <c r="E3251" i="5"/>
  <c r="D3251" i="5"/>
  <c r="P3251" i="5" s="1"/>
  <c r="C3251" i="5"/>
  <c r="B3251" i="5"/>
  <c r="A3251" i="5"/>
  <c r="M3250" i="5"/>
  <c r="L3250" i="5"/>
  <c r="K3250" i="5"/>
  <c r="I3250" i="5"/>
  <c r="G3250" i="5"/>
  <c r="J3250" i="5" s="1"/>
  <c r="F3250" i="5"/>
  <c r="O3250" i="5" s="1"/>
  <c r="E3250" i="5"/>
  <c r="D3250" i="5"/>
  <c r="P3250" i="5" s="1"/>
  <c r="C3250" i="5"/>
  <c r="B3250" i="5"/>
  <c r="A3250" i="5"/>
  <c r="P3249" i="5"/>
  <c r="O3249" i="5"/>
  <c r="M3249" i="5"/>
  <c r="L3249" i="5"/>
  <c r="K3249" i="5"/>
  <c r="R3249" i="5" s="1"/>
  <c r="J3249" i="5"/>
  <c r="I3249" i="5"/>
  <c r="H3249" i="5"/>
  <c r="Q3249" i="5" s="1"/>
  <c r="G3249" i="5"/>
  <c r="F3249" i="5"/>
  <c r="E3249" i="5"/>
  <c r="D3249" i="5"/>
  <c r="C3249" i="5"/>
  <c r="B3249" i="5"/>
  <c r="A3249" i="5"/>
  <c r="P3248" i="5"/>
  <c r="O3248" i="5"/>
  <c r="H3248" i="5"/>
  <c r="Q3248" i="5" s="1"/>
  <c r="G3248" i="5"/>
  <c r="K3248" i="5" s="1"/>
  <c r="F3248" i="5"/>
  <c r="E3248" i="5"/>
  <c r="D3248" i="5"/>
  <c r="C3248" i="5"/>
  <c r="B3248" i="5"/>
  <c r="A3248" i="5"/>
  <c r="Q3247" i="5"/>
  <c r="P3247" i="5"/>
  <c r="M3247" i="5"/>
  <c r="L3247" i="5"/>
  <c r="K3247" i="5"/>
  <c r="J3247" i="5"/>
  <c r="H3247" i="5"/>
  <c r="G3247" i="5"/>
  <c r="I3247" i="5" s="1"/>
  <c r="F3247" i="5"/>
  <c r="O3247" i="5" s="1"/>
  <c r="E3247" i="5"/>
  <c r="D3247" i="5"/>
  <c r="C3247" i="5"/>
  <c r="B3247" i="5"/>
  <c r="A3247" i="5"/>
  <c r="Q3246" i="5"/>
  <c r="L3246" i="5"/>
  <c r="K3246" i="5"/>
  <c r="J3246" i="5"/>
  <c r="I3246" i="5"/>
  <c r="H3246" i="5"/>
  <c r="G3246" i="5"/>
  <c r="M3246" i="5" s="1"/>
  <c r="F3246" i="5"/>
  <c r="O3246" i="5" s="1"/>
  <c r="E3246" i="5"/>
  <c r="D3246" i="5"/>
  <c r="C3246" i="5"/>
  <c r="B3246" i="5"/>
  <c r="A3246" i="5"/>
  <c r="P3245" i="5"/>
  <c r="O3245" i="5"/>
  <c r="G3245" i="5"/>
  <c r="F3245" i="5"/>
  <c r="E3245" i="5"/>
  <c r="D3245" i="5"/>
  <c r="C3245" i="5"/>
  <c r="B3245" i="5"/>
  <c r="A3245" i="5"/>
  <c r="P3244" i="5"/>
  <c r="K3244" i="5"/>
  <c r="J3244" i="5"/>
  <c r="G3244" i="5"/>
  <c r="I3244" i="5" s="1"/>
  <c r="F3244" i="5"/>
  <c r="O3244" i="5" s="1"/>
  <c r="E3244" i="5"/>
  <c r="D3244" i="5"/>
  <c r="C3244" i="5"/>
  <c r="B3244" i="5"/>
  <c r="A3244" i="5"/>
  <c r="Q3243" i="5"/>
  <c r="M3243" i="5"/>
  <c r="L3243" i="5"/>
  <c r="K3243" i="5"/>
  <c r="R3243" i="5" s="1"/>
  <c r="J3243" i="5"/>
  <c r="I3243" i="5"/>
  <c r="H3243" i="5"/>
  <c r="G3243" i="5"/>
  <c r="F3243" i="5"/>
  <c r="O3243" i="5" s="1"/>
  <c r="E3243" i="5"/>
  <c r="D3243" i="5"/>
  <c r="P3243" i="5" s="1"/>
  <c r="C3243" i="5"/>
  <c r="B3243" i="5"/>
  <c r="A3243" i="5"/>
  <c r="P3242" i="5"/>
  <c r="O3242" i="5"/>
  <c r="G3242" i="5"/>
  <c r="F3242" i="5"/>
  <c r="E3242" i="5"/>
  <c r="D3242" i="5"/>
  <c r="C3242" i="5"/>
  <c r="B3242" i="5"/>
  <c r="A3242" i="5"/>
  <c r="P3241" i="5"/>
  <c r="K3241" i="5"/>
  <c r="J3241" i="5"/>
  <c r="G3241" i="5"/>
  <c r="I3241" i="5" s="1"/>
  <c r="F3241" i="5"/>
  <c r="O3241" i="5" s="1"/>
  <c r="E3241" i="5"/>
  <c r="D3241" i="5"/>
  <c r="C3241" i="5"/>
  <c r="B3241" i="5"/>
  <c r="A3241" i="5"/>
  <c r="R3240" i="5"/>
  <c r="Q3240" i="5"/>
  <c r="P3240" i="5"/>
  <c r="L3240" i="5"/>
  <c r="K3240" i="5"/>
  <c r="J3240" i="5"/>
  <c r="I3240" i="5"/>
  <c r="H3240" i="5"/>
  <c r="G3240" i="5"/>
  <c r="M3240" i="5" s="1"/>
  <c r="F3240" i="5"/>
  <c r="O3240" i="5" s="1"/>
  <c r="E3240" i="5"/>
  <c r="D3240" i="5"/>
  <c r="C3240" i="5"/>
  <c r="B3240" i="5"/>
  <c r="A3240" i="5"/>
  <c r="P3239" i="5"/>
  <c r="L3239" i="5"/>
  <c r="H3239" i="5"/>
  <c r="Q3239" i="5" s="1"/>
  <c r="G3239" i="5"/>
  <c r="K3239" i="5" s="1"/>
  <c r="F3239" i="5"/>
  <c r="O3239" i="5" s="1"/>
  <c r="E3239" i="5"/>
  <c r="D3239" i="5"/>
  <c r="C3239" i="5"/>
  <c r="B3239" i="5"/>
  <c r="A3239" i="5"/>
  <c r="P3238" i="5"/>
  <c r="M3238" i="5"/>
  <c r="J3238" i="5"/>
  <c r="H3238" i="5"/>
  <c r="Q3238" i="5" s="1"/>
  <c r="G3238" i="5"/>
  <c r="I3238" i="5" s="1"/>
  <c r="F3238" i="5"/>
  <c r="O3238" i="5" s="1"/>
  <c r="E3238" i="5"/>
  <c r="D3238" i="5"/>
  <c r="C3238" i="5"/>
  <c r="B3238" i="5"/>
  <c r="A3238" i="5"/>
  <c r="Q3237" i="5"/>
  <c r="M3237" i="5"/>
  <c r="L3237" i="5"/>
  <c r="K3237" i="5"/>
  <c r="J3237" i="5"/>
  <c r="R3237" i="5" s="1"/>
  <c r="I3237" i="5"/>
  <c r="H3237" i="5"/>
  <c r="G3237" i="5"/>
  <c r="F3237" i="5"/>
  <c r="O3237" i="5" s="1"/>
  <c r="E3237" i="5"/>
  <c r="D3237" i="5"/>
  <c r="P3237" i="5" s="1"/>
  <c r="C3237" i="5"/>
  <c r="B3237" i="5"/>
  <c r="A3237" i="5"/>
  <c r="P3236" i="5"/>
  <c r="L3236" i="5"/>
  <c r="G3236" i="5"/>
  <c r="K3236" i="5" s="1"/>
  <c r="F3236" i="5"/>
  <c r="O3236" i="5" s="1"/>
  <c r="E3236" i="5"/>
  <c r="D3236" i="5"/>
  <c r="C3236" i="5"/>
  <c r="B3236" i="5"/>
  <c r="A3236" i="5"/>
  <c r="P3235" i="5"/>
  <c r="M3235" i="5"/>
  <c r="J3235" i="5"/>
  <c r="H3235" i="5"/>
  <c r="Q3235" i="5" s="1"/>
  <c r="G3235" i="5"/>
  <c r="I3235" i="5" s="1"/>
  <c r="F3235" i="5"/>
  <c r="O3235" i="5" s="1"/>
  <c r="E3235" i="5"/>
  <c r="D3235" i="5"/>
  <c r="C3235" i="5"/>
  <c r="B3235" i="5"/>
  <c r="A3235" i="5"/>
  <c r="R3234" i="5"/>
  <c r="O3234" i="5"/>
  <c r="L3234" i="5"/>
  <c r="K3234" i="5"/>
  <c r="J3234" i="5"/>
  <c r="I3234" i="5"/>
  <c r="H3234" i="5"/>
  <c r="Q3234" i="5" s="1"/>
  <c r="G3234" i="5"/>
  <c r="M3234" i="5" s="1"/>
  <c r="F3234" i="5"/>
  <c r="E3234" i="5"/>
  <c r="D3234" i="5"/>
  <c r="P3234" i="5" s="1"/>
  <c r="C3234" i="5"/>
  <c r="B3234" i="5"/>
  <c r="A3234" i="5"/>
  <c r="M3233" i="5"/>
  <c r="J3233" i="5"/>
  <c r="G3233" i="5"/>
  <c r="K3233" i="5" s="1"/>
  <c r="F3233" i="5"/>
  <c r="O3233" i="5" s="1"/>
  <c r="E3233" i="5"/>
  <c r="D3233" i="5"/>
  <c r="P3233" i="5" s="1"/>
  <c r="C3233" i="5"/>
  <c r="B3233" i="5"/>
  <c r="A3233" i="5"/>
  <c r="P3232" i="5"/>
  <c r="M3232" i="5"/>
  <c r="L3232" i="5"/>
  <c r="G3232" i="5"/>
  <c r="H3232" i="5" s="1"/>
  <c r="Q3232" i="5" s="1"/>
  <c r="F3232" i="5"/>
  <c r="O3232" i="5" s="1"/>
  <c r="E3232" i="5"/>
  <c r="D3232" i="5"/>
  <c r="C3232" i="5"/>
  <c r="B3232" i="5"/>
  <c r="A3232" i="5"/>
  <c r="Q3231" i="5"/>
  <c r="O3231" i="5"/>
  <c r="L3231" i="5"/>
  <c r="K3231" i="5"/>
  <c r="J3231" i="5"/>
  <c r="I3231" i="5"/>
  <c r="R3231" i="5" s="1"/>
  <c r="H3231" i="5"/>
  <c r="G3231" i="5"/>
  <c r="M3231" i="5" s="1"/>
  <c r="F3231" i="5"/>
  <c r="E3231" i="5"/>
  <c r="D3231" i="5"/>
  <c r="P3231" i="5" s="1"/>
  <c r="C3231" i="5"/>
  <c r="N3231" i="5" s="1"/>
  <c r="B3231" i="5"/>
  <c r="A3231" i="5"/>
  <c r="M3230" i="5"/>
  <c r="L3230" i="5"/>
  <c r="R3230" i="5" s="1"/>
  <c r="J3230" i="5"/>
  <c r="I3230" i="5"/>
  <c r="G3230" i="5"/>
  <c r="K3230" i="5" s="1"/>
  <c r="F3230" i="5"/>
  <c r="O3230" i="5" s="1"/>
  <c r="E3230" i="5"/>
  <c r="D3230" i="5"/>
  <c r="P3230" i="5" s="1"/>
  <c r="C3230" i="5"/>
  <c r="B3230" i="5"/>
  <c r="A3230" i="5"/>
  <c r="G3229" i="5"/>
  <c r="F3229" i="5"/>
  <c r="O3229" i="5" s="1"/>
  <c r="E3229" i="5"/>
  <c r="D3229" i="5"/>
  <c r="P3229" i="5" s="1"/>
  <c r="C3229" i="5"/>
  <c r="B3229" i="5"/>
  <c r="A3229" i="5"/>
  <c r="O3228" i="5"/>
  <c r="M3228" i="5"/>
  <c r="L3228" i="5"/>
  <c r="K3228" i="5"/>
  <c r="J3228" i="5"/>
  <c r="I3228" i="5"/>
  <c r="R3228" i="5" s="1"/>
  <c r="H3228" i="5"/>
  <c r="Q3228" i="5" s="1"/>
  <c r="G3228" i="5"/>
  <c r="F3228" i="5"/>
  <c r="E3228" i="5"/>
  <c r="D3228" i="5"/>
  <c r="P3228" i="5" s="1"/>
  <c r="C3228" i="5"/>
  <c r="B3228" i="5"/>
  <c r="A3228" i="5"/>
  <c r="M3227" i="5"/>
  <c r="L3227" i="5"/>
  <c r="R3227" i="5" s="1"/>
  <c r="J3227" i="5"/>
  <c r="I3227" i="5"/>
  <c r="G3227" i="5"/>
  <c r="K3227" i="5" s="1"/>
  <c r="F3227" i="5"/>
  <c r="O3227" i="5" s="1"/>
  <c r="E3227" i="5"/>
  <c r="D3227" i="5"/>
  <c r="P3227" i="5" s="1"/>
  <c r="C3227" i="5"/>
  <c r="B3227" i="5"/>
  <c r="A3227" i="5"/>
  <c r="G3226" i="5"/>
  <c r="L3226" i="5" s="1"/>
  <c r="F3226" i="5"/>
  <c r="O3226" i="5" s="1"/>
  <c r="E3226" i="5"/>
  <c r="D3226" i="5"/>
  <c r="P3226" i="5" s="1"/>
  <c r="C3226" i="5"/>
  <c r="B3226" i="5"/>
  <c r="A3226" i="5"/>
  <c r="P3225" i="5"/>
  <c r="L3225" i="5"/>
  <c r="K3225" i="5"/>
  <c r="J3225" i="5"/>
  <c r="I3225" i="5"/>
  <c r="R3225" i="5" s="1"/>
  <c r="H3225" i="5"/>
  <c r="Q3225" i="5" s="1"/>
  <c r="G3225" i="5"/>
  <c r="M3225" i="5" s="1"/>
  <c r="F3225" i="5"/>
  <c r="O3225" i="5" s="1"/>
  <c r="E3225" i="5"/>
  <c r="D3225" i="5"/>
  <c r="C3225" i="5"/>
  <c r="B3225" i="5"/>
  <c r="A3225" i="5"/>
  <c r="P3224" i="5"/>
  <c r="O3224" i="5"/>
  <c r="M3224" i="5"/>
  <c r="L3224" i="5"/>
  <c r="J3224" i="5"/>
  <c r="I3224" i="5"/>
  <c r="H3224" i="5"/>
  <c r="Q3224" i="5" s="1"/>
  <c r="G3224" i="5"/>
  <c r="K3224" i="5" s="1"/>
  <c r="F3224" i="5"/>
  <c r="E3224" i="5"/>
  <c r="D3224" i="5"/>
  <c r="C3224" i="5"/>
  <c r="B3224" i="5"/>
  <c r="A3224" i="5"/>
  <c r="M3223" i="5"/>
  <c r="L3223" i="5"/>
  <c r="K3223" i="5"/>
  <c r="J3223" i="5"/>
  <c r="R3223" i="5" s="1"/>
  <c r="G3223" i="5"/>
  <c r="I3223" i="5" s="1"/>
  <c r="F3223" i="5"/>
  <c r="O3223" i="5" s="1"/>
  <c r="E3223" i="5"/>
  <c r="D3223" i="5"/>
  <c r="P3223" i="5" s="1"/>
  <c r="C3223" i="5"/>
  <c r="B3223" i="5"/>
  <c r="A3223" i="5"/>
  <c r="M3222" i="5"/>
  <c r="L3222" i="5"/>
  <c r="R3222" i="5" s="1"/>
  <c r="K3222" i="5"/>
  <c r="J3222" i="5"/>
  <c r="I3222" i="5"/>
  <c r="H3222" i="5"/>
  <c r="Q3222" i="5" s="1"/>
  <c r="G3222" i="5"/>
  <c r="F3222" i="5"/>
  <c r="O3222" i="5" s="1"/>
  <c r="E3222" i="5"/>
  <c r="D3222" i="5"/>
  <c r="P3222" i="5" s="1"/>
  <c r="C3222" i="5"/>
  <c r="B3222" i="5"/>
  <c r="N3222" i="5" s="1"/>
  <c r="A3222" i="5"/>
  <c r="P3221" i="5"/>
  <c r="O3221" i="5"/>
  <c r="M3221" i="5"/>
  <c r="L3221" i="5"/>
  <c r="J3221" i="5"/>
  <c r="R3221" i="5" s="1"/>
  <c r="I3221" i="5"/>
  <c r="H3221" i="5"/>
  <c r="Q3221" i="5" s="1"/>
  <c r="G3221" i="5"/>
  <c r="K3221" i="5" s="1"/>
  <c r="F3221" i="5"/>
  <c r="E3221" i="5"/>
  <c r="D3221" i="5"/>
  <c r="C3221" i="5"/>
  <c r="B3221" i="5"/>
  <c r="A3221" i="5"/>
  <c r="M3220" i="5"/>
  <c r="L3220" i="5"/>
  <c r="K3220" i="5"/>
  <c r="J3220" i="5"/>
  <c r="R3220" i="5" s="1"/>
  <c r="G3220" i="5"/>
  <c r="I3220" i="5" s="1"/>
  <c r="F3220" i="5"/>
  <c r="O3220" i="5" s="1"/>
  <c r="E3220" i="5"/>
  <c r="D3220" i="5"/>
  <c r="P3220" i="5" s="1"/>
  <c r="C3220" i="5"/>
  <c r="B3220" i="5"/>
  <c r="A3220" i="5"/>
  <c r="P3219" i="5"/>
  <c r="L3219" i="5"/>
  <c r="K3219" i="5"/>
  <c r="R3219" i="5" s="1"/>
  <c r="J3219" i="5"/>
  <c r="I3219" i="5"/>
  <c r="H3219" i="5"/>
  <c r="Q3219" i="5" s="1"/>
  <c r="G3219" i="5"/>
  <c r="M3219" i="5" s="1"/>
  <c r="F3219" i="5"/>
  <c r="O3219" i="5" s="1"/>
  <c r="E3219" i="5"/>
  <c r="N3219" i="5" s="1"/>
  <c r="D3219" i="5"/>
  <c r="C3219" i="5"/>
  <c r="B3219" i="5"/>
  <c r="A3219" i="5"/>
  <c r="P3218" i="5"/>
  <c r="O3218" i="5"/>
  <c r="I3218" i="5"/>
  <c r="G3218" i="5"/>
  <c r="F3218" i="5"/>
  <c r="E3218" i="5"/>
  <c r="D3218" i="5"/>
  <c r="C3218" i="5"/>
  <c r="B3218" i="5"/>
  <c r="A3218" i="5"/>
  <c r="R3217" i="5"/>
  <c r="M3217" i="5"/>
  <c r="L3217" i="5"/>
  <c r="K3217" i="5"/>
  <c r="J3217" i="5"/>
  <c r="H3217" i="5"/>
  <c r="Q3217" i="5" s="1"/>
  <c r="G3217" i="5"/>
  <c r="I3217" i="5" s="1"/>
  <c r="F3217" i="5"/>
  <c r="O3217" i="5" s="1"/>
  <c r="E3217" i="5"/>
  <c r="D3217" i="5"/>
  <c r="P3217" i="5" s="1"/>
  <c r="C3217" i="5"/>
  <c r="B3217" i="5"/>
  <c r="A3217" i="5"/>
  <c r="M3216" i="5"/>
  <c r="L3216" i="5"/>
  <c r="K3216" i="5"/>
  <c r="R3216" i="5" s="1"/>
  <c r="J3216" i="5"/>
  <c r="I3216" i="5"/>
  <c r="H3216" i="5"/>
  <c r="Q3216" i="5" s="1"/>
  <c r="G3216" i="5"/>
  <c r="F3216" i="5"/>
  <c r="O3216" i="5" s="1"/>
  <c r="E3216" i="5"/>
  <c r="D3216" i="5"/>
  <c r="P3216" i="5" s="1"/>
  <c r="C3216" i="5"/>
  <c r="B3216" i="5"/>
  <c r="N3216" i="5" s="1"/>
  <c r="A3216" i="5"/>
  <c r="O3215" i="5"/>
  <c r="G3215" i="5"/>
  <c r="J3215" i="5" s="1"/>
  <c r="F3215" i="5"/>
  <c r="E3215" i="5"/>
  <c r="D3215" i="5"/>
  <c r="P3215" i="5" s="1"/>
  <c r="C3215" i="5"/>
  <c r="B3215" i="5"/>
  <c r="A3215" i="5"/>
  <c r="R3214" i="5"/>
  <c r="P3214" i="5"/>
  <c r="M3214" i="5"/>
  <c r="L3214" i="5"/>
  <c r="K3214" i="5"/>
  <c r="J3214" i="5"/>
  <c r="H3214" i="5"/>
  <c r="Q3214" i="5" s="1"/>
  <c r="G3214" i="5"/>
  <c r="I3214" i="5" s="1"/>
  <c r="F3214" i="5"/>
  <c r="O3214" i="5" s="1"/>
  <c r="E3214" i="5"/>
  <c r="D3214" i="5"/>
  <c r="C3214" i="5"/>
  <c r="B3214" i="5"/>
  <c r="A3214" i="5"/>
  <c r="N3214" i="5" s="1"/>
  <c r="Q3213" i="5"/>
  <c r="L3213" i="5"/>
  <c r="R3213" i="5" s="1"/>
  <c r="K3213" i="5"/>
  <c r="J3213" i="5"/>
  <c r="I3213" i="5"/>
  <c r="H3213" i="5"/>
  <c r="G3213" i="5"/>
  <c r="M3213" i="5" s="1"/>
  <c r="F3213" i="5"/>
  <c r="O3213" i="5" s="1"/>
  <c r="E3213" i="5"/>
  <c r="D3213" i="5"/>
  <c r="P3213" i="5" s="1"/>
  <c r="C3213" i="5"/>
  <c r="B3213" i="5"/>
  <c r="A3213" i="5"/>
  <c r="P3212" i="5"/>
  <c r="M3212" i="5"/>
  <c r="I3212" i="5"/>
  <c r="H3212" i="5"/>
  <c r="Q3212" i="5" s="1"/>
  <c r="G3212" i="5"/>
  <c r="K3212" i="5" s="1"/>
  <c r="F3212" i="5"/>
  <c r="O3212" i="5" s="1"/>
  <c r="E3212" i="5"/>
  <c r="D3212" i="5"/>
  <c r="C3212" i="5"/>
  <c r="B3212" i="5"/>
  <c r="A3212" i="5"/>
  <c r="Q3211" i="5"/>
  <c r="H3211" i="5"/>
  <c r="G3211" i="5"/>
  <c r="K3211" i="5" s="1"/>
  <c r="F3211" i="5"/>
  <c r="O3211" i="5" s="1"/>
  <c r="E3211" i="5"/>
  <c r="D3211" i="5"/>
  <c r="P3211" i="5" s="1"/>
  <c r="C3211" i="5"/>
  <c r="B3211" i="5"/>
  <c r="A3211" i="5"/>
  <c r="R3210" i="5"/>
  <c r="Q3210" i="5"/>
  <c r="L3210" i="5"/>
  <c r="K3210" i="5"/>
  <c r="J3210" i="5"/>
  <c r="I3210" i="5"/>
  <c r="H3210" i="5"/>
  <c r="G3210" i="5"/>
  <c r="M3210" i="5" s="1"/>
  <c r="F3210" i="5"/>
  <c r="O3210" i="5" s="1"/>
  <c r="E3210" i="5"/>
  <c r="D3210" i="5"/>
  <c r="P3210" i="5" s="1"/>
  <c r="C3210" i="5"/>
  <c r="N3210" i="5" s="1"/>
  <c r="B3210" i="5"/>
  <c r="A3210" i="5"/>
  <c r="P3209" i="5"/>
  <c r="O3209" i="5"/>
  <c r="M3209" i="5"/>
  <c r="L3209" i="5"/>
  <c r="H3209" i="5"/>
  <c r="Q3209" i="5" s="1"/>
  <c r="G3209" i="5"/>
  <c r="F3209" i="5"/>
  <c r="E3209" i="5"/>
  <c r="D3209" i="5"/>
  <c r="C3209" i="5"/>
  <c r="B3209" i="5"/>
  <c r="A3209" i="5"/>
  <c r="P3208" i="5"/>
  <c r="H3208" i="5"/>
  <c r="Q3208" i="5" s="1"/>
  <c r="G3208" i="5"/>
  <c r="M3208" i="5" s="1"/>
  <c r="F3208" i="5"/>
  <c r="O3208" i="5" s="1"/>
  <c r="E3208" i="5"/>
  <c r="D3208" i="5"/>
  <c r="C3208" i="5"/>
  <c r="B3208" i="5"/>
  <c r="A3208" i="5"/>
  <c r="R3207" i="5"/>
  <c r="O3207" i="5"/>
  <c r="L3207" i="5"/>
  <c r="K3207" i="5"/>
  <c r="J3207" i="5"/>
  <c r="I3207" i="5"/>
  <c r="H3207" i="5"/>
  <c r="Q3207" i="5" s="1"/>
  <c r="G3207" i="5"/>
  <c r="M3207" i="5" s="1"/>
  <c r="F3207" i="5"/>
  <c r="E3207" i="5"/>
  <c r="D3207" i="5"/>
  <c r="P3207" i="5" s="1"/>
  <c r="C3207" i="5"/>
  <c r="B3207" i="5"/>
  <c r="A3207" i="5"/>
  <c r="G3206" i="5"/>
  <c r="F3206" i="5"/>
  <c r="O3206" i="5" s="1"/>
  <c r="E3206" i="5"/>
  <c r="D3206" i="5"/>
  <c r="P3206" i="5" s="1"/>
  <c r="C3206" i="5"/>
  <c r="B3206" i="5"/>
  <c r="A3206" i="5"/>
  <c r="P3205" i="5"/>
  <c r="M3205" i="5"/>
  <c r="G3205" i="5"/>
  <c r="L3205" i="5" s="1"/>
  <c r="F3205" i="5"/>
  <c r="O3205" i="5" s="1"/>
  <c r="E3205" i="5"/>
  <c r="D3205" i="5"/>
  <c r="C3205" i="5"/>
  <c r="B3205" i="5"/>
  <c r="A3205" i="5"/>
  <c r="Q3204" i="5"/>
  <c r="O3204" i="5"/>
  <c r="J3204" i="5"/>
  <c r="I3204" i="5"/>
  <c r="H3204" i="5"/>
  <c r="G3204" i="5"/>
  <c r="F3204" i="5"/>
  <c r="E3204" i="5"/>
  <c r="D3204" i="5"/>
  <c r="P3204" i="5" s="1"/>
  <c r="C3204" i="5"/>
  <c r="B3204" i="5"/>
  <c r="A3204" i="5"/>
  <c r="G3203" i="5"/>
  <c r="F3203" i="5"/>
  <c r="O3203" i="5" s="1"/>
  <c r="E3203" i="5"/>
  <c r="D3203" i="5"/>
  <c r="P3203" i="5" s="1"/>
  <c r="C3203" i="5"/>
  <c r="B3203" i="5"/>
  <c r="A3203" i="5"/>
  <c r="P3202" i="5"/>
  <c r="O3202" i="5"/>
  <c r="L3202" i="5"/>
  <c r="K3202" i="5"/>
  <c r="J3202" i="5"/>
  <c r="I3202" i="5"/>
  <c r="R3202" i="5" s="1"/>
  <c r="G3202" i="5"/>
  <c r="M3202" i="5" s="1"/>
  <c r="F3202" i="5"/>
  <c r="E3202" i="5"/>
  <c r="D3202" i="5"/>
  <c r="C3202" i="5"/>
  <c r="B3202" i="5"/>
  <c r="A3202" i="5"/>
  <c r="P3201" i="5"/>
  <c r="O3201" i="5"/>
  <c r="M3201" i="5"/>
  <c r="H3201" i="5"/>
  <c r="Q3201" i="5" s="1"/>
  <c r="G3201" i="5"/>
  <c r="F3201" i="5"/>
  <c r="E3201" i="5"/>
  <c r="D3201" i="5"/>
  <c r="C3201" i="5"/>
  <c r="B3201" i="5"/>
  <c r="A3201" i="5"/>
  <c r="M3200" i="5"/>
  <c r="L3200" i="5"/>
  <c r="K3200" i="5"/>
  <c r="G3200" i="5"/>
  <c r="H3200" i="5" s="1"/>
  <c r="Q3200" i="5" s="1"/>
  <c r="F3200" i="5"/>
  <c r="O3200" i="5" s="1"/>
  <c r="E3200" i="5"/>
  <c r="D3200" i="5"/>
  <c r="P3200" i="5" s="1"/>
  <c r="C3200" i="5"/>
  <c r="B3200" i="5"/>
  <c r="A3200" i="5"/>
  <c r="R3199" i="5"/>
  <c r="Q3199" i="5"/>
  <c r="M3199" i="5"/>
  <c r="L3199" i="5"/>
  <c r="K3199" i="5"/>
  <c r="J3199" i="5"/>
  <c r="I3199" i="5"/>
  <c r="G3199" i="5"/>
  <c r="H3199" i="5" s="1"/>
  <c r="F3199" i="5"/>
  <c r="O3199" i="5" s="1"/>
  <c r="E3199" i="5"/>
  <c r="D3199" i="5"/>
  <c r="P3199" i="5" s="1"/>
  <c r="C3199" i="5"/>
  <c r="B3199" i="5"/>
  <c r="A3199" i="5"/>
  <c r="O3198" i="5"/>
  <c r="M3198" i="5"/>
  <c r="J3198" i="5"/>
  <c r="I3198" i="5"/>
  <c r="G3198" i="5"/>
  <c r="H3198" i="5" s="1"/>
  <c r="Q3198" i="5" s="1"/>
  <c r="F3198" i="5"/>
  <c r="E3198" i="5"/>
  <c r="D3198" i="5"/>
  <c r="P3198" i="5" s="1"/>
  <c r="C3198" i="5"/>
  <c r="B3198" i="5"/>
  <c r="A3198" i="5"/>
  <c r="L3197" i="5"/>
  <c r="G3197" i="5"/>
  <c r="F3197" i="5"/>
  <c r="O3197" i="5" s="1"/>
  <c r="E3197" i="5"/>
  <c r="D3197" i="5"/>
  <c r="P3197" i="5" s="1"/>
  <c r="C3197" i="5"/>
  <c r="B3197" i="5"/>
  <c r="A3197" i="5"/>
  <c r="P3196" i="5"/>
  <c r="L3196" i="5"/>
  <c r="K3196" i="5"/>
  <c r="J3196" i="5"/>
  <c r="I3196" i="5"/>
  <c r="G3196" i="5"/>
  <c r="M3196" i="5" s="1"/>
  <c r="R3196" i="5" s="1"/>
  <c r="F3196" i="5"/>
  <c r="O3196" i="5" s="1"/>
  <c r="E3196" i="5"/>
  <c r="D3196" i="5"/>
  <c r="C3196" i="5"/>
  <c r="B3196" i="5"/>
  <c r="A3196" i="5"/>
  <c r="P3195" i="5"/>
  <c r="O3195" i="5"/>
  <c r="I3195" i="5"/>
  <c r="H3195" i="5"/>
  <c r="Q3195" i="5" s="1"/>
  <c r="G3195" i="5"/>
  <c r="M3195" i="5" s="1"/>
  <c r="F3195" i="5"/>
  <c r="E3195" i="5"/>
  <c r="D3195" i="5"/>
  <c r="C3195" i="5"/>
  <c r="B3195" i="5"/>
  <c r="A3195" i="5"/>
  <c r="L3194" i="5"/>
  <c r="G3194" i="5"/>
  <c r="F3194" i="5"/>
  <c r="O3194" i="5" s="1"/>
  <c r="E3194" i="5"/>
  <c r="D3194" i="5"/>
  <c r="P3194" i="5" s="1"/>
  <c r="C3194" i="5"/>
  <c r="B3194" i="5"/>
  <c r="A3194" i="5"/>
  <c r="M3193" i="5"/>
  <c r="L3193" i="5"/>
  <c r="K3193" i="5"/>
  <c r="R3193" i="5" s="1"/>
  <c r="J3193" i="5"/>
  <c r="I3193" i="5"/>
  <c r="G3193" i="5"/>
  <c r="H3193" i="5" s="1"/>
  <c r="Q3193" i="5" s="1"/>
  <c r="F3193" i="5"/>
  <c r="O3193" i="5" s="1"/>
  <c r="E3193" i="5"/>
  <c r="D3193" i="5"/>
  <c r="P3193" i="5" s="1"/>
  <c r="C3193" i="5"/>
  <c r="B3193" i="5"/>
  <c r="A3193" i="5"/>
  <c r="O3192" i="5"/>
  <c r="J3192" i="5"/>
  <c r="G3192" i="5"/>
  <c r="F3192" i="5"/>
  <c r="E3192" i="5"/>
  <c r="D3192" i="5"/>
  <c r="P3192" i="5" s="1"/>
  <c r="C3192" i="5"/>
  <c r="B3192" i="5"/>
  <c r="A3192" i="5"/>
  <c r="M3191" i="5"/>
  <c r="L3191" i="5"/>
  <c r="K3191" i="5"/>
  <c r="H3191" i="5"/>
  <c r="Q3191" i="5" s="1"/>
  <c r="G3191" i="5"/>
  <c r="F3191" i="5"/>
  <c r="O3191" i="5" s="1"/>
  <c r="E3191" i="5"/>
  <c r="D3191" i="5"/>
  <c r="P3191" i="5" s="1"/>
  <c r="C3191" i="5"/>
  <c r="B3191" i="5"/>
  <c r="A3191" i="5"/>
  <c r="P3190" i="5"/>
  <c r="L3190" i="5"/>
  <c r="K3190" i="5"/>
  <c r="J3190" i="5"/>
  <c r="I3190" i="5"/>
  <c r="R3190" i="5" s="1"/>
  <c r="G3190" i="5"/>
  <c r="M3190" i="5" s="1"/>
  <c r="F3190" i="5"/>
  <c r="O3190" i="5" s="1"/>
  <c r="E3190" i="5"/>
  <c r="D3190" i="5"/>
  <c r="C3190" i="5"/>
  <c r="B3190" i="5"/>
  <c r="A3190" i="5"/>
  <c r="O3189" i="5"/>
  <c r="G3189" i="5"/>
  <c r="F3189" i="5"/>
  <c r="E3189" i="5"/>
  <c r="D3189" i="5"/>
  <c r="P3189" i="5" s="1"/>
  <c r="C3189" i="5"/>
  <c r="B3189" i="5"/>
  <c r="A3189" i="5"/>
  <c r="M3188" i="5"/>
  <c r="H3188" i="5"/>
  <c r="Q3188" i="5" s="1"/>
  <c r="G3188" i="5"/>
  <c r="L3188" i="5" s="1"/>
  <c r="F3188" i="5"/>
  <c r="O3188" i="5" s="1"/>
  <c r="E3188" i="5"/>
  <c r="D3188" i="5"/>
  <c r="P3188" i="5" s="1"/>
  <c r="C3188" i="5"/>
  <c r="B3188" i="5"/>
  <c r="A3188" i="5"/>
  <c r="P3187" i="5"/>
  <c r="M3187" i="5"/>
  <c r="L3187" i="5"/>
  <c r="K3187" i="5"/>
  <c r="J3187" i="5"/>
  <c r="I3187" i="5"/>
  <c r="R3187" i="5" s="1"/>
  <c r="G3187" i="5"/>
  <c r="H3187" i="5" s="1"/>
  <c r="Q3187" i="5" s="1"/>
  <c r="F3187" i="5"/>
  <c r="O3187" i="5" s="1"/>
  <c r="E3187" i="5"/>
  <c r="D3187" i="5"/>
  <c r="C3187" i="5"/>
  <c r="B3187" i="5"/>
  <c r="A3187" i="5"/>
  <c r="P3186" i="5"/>
  <c r="O3186" i="5"/>
  <c r="M3186" i="5"/>
  <c r="H3186" i="5"/>
  <c r="Q3186" i="5" s="1"/>
  <c r="G3186" i="5"/>
  <c r="J3186" i="5" s="1"/>
  <c r="F3186" i="5"/>
  <c r="E3186" i="5"/>
  <c r="D3186" i="5"/>
  <c r="C3186" i="5"/>
  <c r="B3186" i="5"/>
  <c r="A3186" i="5"/>
  <c r="M3185" i="5"/>
  <c r="L3185" i="5"/>
  <c r="K3185" i="5"/>
  <c r="G3185" i="5"/>
  <c r="F3185" i="5"/>
  <c r="O3185" i="5" s="1"/>
  <c r="E3185" i="5"/>
  <c r="D3185" i="5"/>
  <c r="P3185" i="5" s="1"/>
  <c r="C3185" i="5"/>
  <c r="B3185" i="5"/>
  <c r="A3185" i="5"/>
  <c r="O3184" i="5"/>
  <c r="L3184" i="5"/>
  <c r="K3184" i="5"/>
  <c r="J3184" i="5"/>
  <c r="I3184" i="5"/>
  <c r="R3184" i="5" s="1"/>
  <c r="G3184" i="5"/>
  <c r="M3184" i="5" s="1"/>
  <c r="F3184" i="5"/>
  <c r="E3184" i="5"/>
  <c r="D3184" i="5"/>
  <c r="P3184" i="5" s="1"/>
  <c r="C3184" i="5"/>
  <c r="B3184" i="5"/>
  <c r="A3184" i="5"/>
  <c r="P3183" i="5"/>
  <c r="O3183" i="5"/>
  <c r="M3183" i="5"/>
  <c r="J3183" i="5"/>
  <c r="I3183" i="5"/>
  <c r="H3183" i="5"/>
  <c r="Q3183" i="5" s="1"/>
  <c r="G3183" i="5"/>
  <c r="F3183" i="5"/>
  <c r="E3183" i="5"/>
  <c r="D3183" i="5"/>
  <c r="C3183" i="5"/>
  <c r="B3183" i="5"/>
  <c r="A3183" i="5"/>
  <c r="G3182" i="5"/>
  <c r="F3182" i="5"/>
  <c r="O3182" i="5" s="1"/>
  <c r="E3182" i="5"/>
  <c r="D3182" i="5"/>
  <c r="P3182" i="5" s="1"/>
  <c r="C3182" i="5"/>
  <c r="B3182" i="5"/>
  <c r="A3182" i="5"/>
  <c r="P3181" i="5"/>
  <c r="O3181" i="5"/>
  <c r="M3181" i="5"/>
  <c r="L3181" i="5"/>
  <c r="K3181" i="5"/>
  <c r="J3181" i="5"/>
  <c r="I3181" i="5"/>
  <c r="R3181" i="5" s="1"/>
  <c r="G3181" i="5"/>
  <c r="H3181" i="5" s="1"/>
  <c r="Q3181" i="5" s="1"/>
  <c r="F3181" i="5"/>
  <c r="E3181" i="5"/>
  <c r="D3181" i="5"/>
  <c r="C3181" i="5"/>
  <c r="B3181" i="5"/>
  <c r="A3181" i="5"/>
  <c r="P3180" i="5"/>
  <c r="O3180" i="5"/>
  <c r="G3180" i="5"/>
  <c r="F3180" i="5"/>
  <c r="E3180" i="5"/>
  <c r="D3180" i="5"/>
  <c r="C3180" i="5"/>
  <c r="B3180" i="5"/>
  <c r="A3180" i="5"/>
  <c r="L3179" i="5"/>
  <c r="G3179" i="5"/>
  <c r="M3179" i="5" s="1"/>
  <c r="F3179" i="5"/>
  <c r="O3179" i="5" s="1"/>
  <c r="E3179" i="5"/>
  <c r="D3179" i="5"/>
  <c r="P3179" i="5" s="1"/>
  <c r="C3179" i="5"/>
  <c r="B3179" i="5"/>
  <c r="A3179" i="5"/>
  <c r="R3178" i="5"/>
  <c r="O3178" i="5"/>
  <c r="L3178" i="5"/>
  <c r="K3178" i="5"/>
  <c r="J3178" i="5"/>
  <c r="I3178" i="5"/>
  <c r="G3178" i="5"/>
  <c r="M3178" i="5" s="1"/>
  <c r="F3178" i="5"/>
  <c r="E3178" i="5"/>
  <c r="D3178" i="5"/>
  <c r="P3178" i="5" s="1"/>
  <c r="C3178" i="5"/>
  <c r="B3178" i="5"/>
  <c r="A3178" i="5"/>
  <c r="O3177" i="5"/>
  <c r="M3177" i="5"/>
  <c r="J3177" i="5"/>
  <c r="I3177" i="5"/>
  <c r="G3177" i="5"/>
  <c r="H3177" i="5" s="1"/>
  <c r="Q3177" i="5" s="1"/>
  <c r="F3177" i="5"/>
  <c r="E3177" i="5"/>
  <c r="D3177" i="5"/>
  <c r="P3177" i="5" s="1"/>
  <c r="C3177" i="5"/>
  <c r="B3177" i="5"/>
  <c r="A3177" i="5"/>
  <c r="L3176" i="5"/>
  <c r="K3176" i="5"/>
  <c r="G3176" i="5"/>
  <c r="F3176" i="5"/>
  <c r="O3176" i="5" s="1"/>
  <c r="E3176" i="5"/>
  <c r="D3176" i="5"/>
  <c r="P3176" i="5" s="1"/>
  <c r="C3176" i="5"/>
  <c r="B3176" i="5"/>
  <c r="A3176" i="5"/>
  <c r="R3175" i="5"/>
  <c r="O3175" i="5"/>
  <c r="M3175" i="5"/>
  <c r="L3175" i="5"/>
  <c r="K3175" i="5"/>
  <c r="J3175" i="5"/>
  <c r="I3175" i="5"/>
  <c r="G3175" i="5"/>
  <c r="H3175" i="5" s="1"/>
  <c r="Q3175" i="5" s="1"/>
  <c r="F3175" i="5"/>
  <c r="E3175" i="5"/>
  <c r="D3175" i="5"/>
  <c r="P3175" i="5" s="1"/>
  <c r="C3175" i="5"/>
  <c r="B3175" i="5"/>
  <c r="A3175" i="5"/>
  <c r="P3174" i="5"/>
  <c r="O3174" i="5"/>
  <c r="J3174" i="5"/>
  <c r="I3174" i="5"/>
  <c r="G3174" i="5"/>
  <c r="F3174" i="5"/>
  <c r="E3174" i="5"/>
  <c r="D3174" i="5"/>
  <c r="C3174" i="5"/>
  <c r="B3174" i="5"/>
  <c r="A3174" i="5"/>
  <c r="Q3173" i="5"/>
  <c r="M3173" i="5"/>
  <c r="H3173" i="5"/>
  <c r="G3173" i="5"/>
  <c r="F3173" i="5"/>
  <c r="O3173" i="5" s="1"/>
  <c r="E3173" i="5"/>
  <c r="D3173" i="5"/>
  <c r="P3173" i="5" s="1"/>
  <c r="C3173" i="5"/>
  <c r="B3173" i="5"/>
  <c r="A3173" i="5"/>
  <c r="L3172" i="5"/>
  <c r="K3172" i="5"/>
  <c r="J3172" i="5"/>
  <c r="I3172" i="5"/>
  <c r="R3172" i="5" s="1"/>
  <c r="G3172" i="5"/>
  <c r="M3172" i="5" s="1"/>
  <c r="F3172" i="5"/>
  <c r="O3172" i="5" s="1"/>
  <c r="E3172" i="5"/>
  <c r="D3172" i="5"/>
  <c r="P3172" i="5" s="1"/>
  <c r="C3172" i="5"/>
  <c r="B3172" i="5"/>
  <c r="A3172" i="5"/>
  <c r="O3171" i="5"/>
  <c r="J3171" i="5"/>
  <c r="G3171" i="5"/>
  <c r="F3171" i="5"/>
  <c r="E3171" i="5"/>
  <c r="D3171" i="5"/>
  <c r="P3171" i="5" s="1"/>
  <c r="C3171" i="5"/>
  <c r="B3171" i="5"/>
  <c r="A3171" i="5"/>
  <c r="M3170" i="5"/>
  <c r="L3170" i="5"/>
  <c r="K3170" i="5"/>
  <c r="H3170" i="5"/>
  <c r="Q3170" i="5" s="1"/>
  <c r="G3170" i="5"/>
  <c r="F3170" i="5"/>
  <c r="O3170" i="5" s="1"/>
  <c r="E3170" i="5"/>
  <c r="D3170" i="5"/>
  <c r="P3170" i="5" s="1"/>
  <c r="C3170" i="5"/>
  <c r="B3170" i="5"/>
  <c r="A3170" i="5"/>
  <c r="Q3169" i="5"/>
  <c r="P3169" i="5"/>
  <c r="M3169" i="5"/>
  <c r="L3169" i="5"/>
  <c r="K3169" i="5"/>
  <c r="J3169" i="5"/>
  <c r="I3169" i="5"/>
  <c r="R3169" i="5" s="1"/>
  <c r="G3169" i="5"/>
  <c r="H3169" i="5" s="1"/>
  <c r="F3169" i="5"/>
  <c r="O3169" i="5" s="1"/>
  <c r="E3169" i="5"/>
  <c r="D3169" i="5"/>
  <c r="C3169" i="5"/>
  <c r="B3169" i="5"/>
  <c r="A3169" i="5"/>
  <c r="O3168" i="5"/>
  <c r="M3168" i="5"/>
  <c r="J3168" i="5"/>
  <c r="I3168" i="5"/>
  <c r="H3168" i="5"/>
  <c r="Q3168" i="5" s="1"/>
  <c r="G3168" i="5"/>
  <c r="F3168" i="5"/>
  <c r="E3168" i="5"/>
  <c r="D3168" i="5"/>
  <c r="P3168" i="5" s="1"/>
  <c r="C3168" i="5"/>
  <c r="B3168" i="5"/>
  <c r="A3168" i="5"/>
  <c r="Q3167" i="5"/>
  <c r="K3167" i="5"/>
  <c r="H3167" i="5"/>
  <c r="G3167" i="5"/>
  <c r="M3167" i="5" s="1"/>
  <c r="F3167" i="5"/>
  <c r="O3167" i="5" s="1"/>
  <c r="E3167" i="5"/>
  <c r="D3167" i="5"/>
  <c r="P3167" i="5" s="1"/>
  <c r="C3167" i="5"/>
  <c r="B3167" i="5"/>
  <c r="A3167" i="5"/>
  <c r="P3166" i="5"/>
  <c r="L3166" i="5"/>
  <c r="K3166" i="5"/>
  <c r="J3166" i="5"/>
  <c r="I3166" i="5"/>
  <c r="R3166" i="5" s="1"/>
  <c r="G3166" i="5"/>
  <c r="M3166" i="5" s="1"/>
  <c r="F3166" i="5"/>
  <c r="O3166" i="5" s="1"/>
  <c r="E3166" i="5"/>
  <c r="D3166" i="5"/>
  <c r="C3166" i="5"/>
  <c r="B3166" i="5"/>
  <c r="A3166" i="5"/>
  <c r="P3165" i="5"/>
  <c r="O3165" i="5"/>
  <c r="M3165" i="5"/>
  <c r="H3165" i="5"/>
  <c r="Q3165" i="5" s="1"/>
  <c r="G3165" i="5"/>
  <c r="J3165" i="5" s="1"/>
  <c r="F3165" i="5"/>
  <c r="E3165" i="5"/>
  <c r="D3165" i="5"/>
  <c r="C3165" i="5"/>
  <c r="B3165" i="5"/>
  <c r="A3165" i="5"/>
  <c r="M3164" i="5"/>
  <c r="L3164" i="5"/>
  <c r="K3164" i="5"/>
  <c r="G3164" i="5"/>
  <c r="F3164" i="5"/>
  <c r="O3164" i="5" s="1"/>
  <c r="E3164" i="5"/>
  <c r="D3164" i="5"/>
  <c r="P3164" i="5" s="1"/>
  <c r="C3164" i="5"/>
  <c r="B3164" i="5"/>
  <c r="A3164" i="5"/>
  <c r="Q3163" i="5"/>
  <c r="M3163" i="5"/>
  <c r="L3163" i="5"/>
  <c r="K3163" i="5"/>
  <c r="J3163" i="5"/>
  <c r="R3163" i="5" s="1"/>
  <c r="I3163" i="5"/>
  <c r="G3163" i="5"/>
  <c r="H3163" i="5" s="1"/>
  <c r="F3163" i="5"/>
  <c r="O3163" i="5" s="1"/>
  <c r="E3163" i="5"/>
  <c r="D3163" i="5"/>
  <c r="P3163" i="5" s="1"/>
  <c r="C3163" i="5"/>
  <c r="B3163" i="5"/>
  <c r="A3163" i="5"/>
  <c r="O3162" i="5"/>
  <c r="M3162" i="5"/>
  <c r="J3162" i="5"/>
  <c r="I3162" i="5"/>
  <c r="G3162" i="5"/>
  <c r="F3162" i="5"/>
  <c r="E3162" i="5"/>
  <c r="D3162" i="5"/>
  <c r="P3162" i="5" s="1"/>
  <c r="C3162" i="5"/>
  <c r="B3162" i="5"/>
  <c r="A3162" i="5"/>
  <c r="G3161" i="5"/>
  <c r="F3161" i="5"/>
  <c r="O3161" i="5" s="1"/>
  <c r="E3161" i="5"/>
  <c r="D3161" i="5"/>
  <c r="P3161" i="5" s="1"/>
  <c r="C3161" i="5"/>
  <c r="B3161" i="5"/>
  <c r="A3161" i="5"/>
  <c r="P3160" i="5"/>
  <c r="O3160" i="5"/>
  <c r="L3160" i="5"/>
  <c r="K3160" i="5"/>
  <c r="J3160" i="5"/>
  <c r="I3160" i="5"/>
  <c r="R3160" i="5" s="1"/>
  <c r="G3160" i="5"/>
  <c r="M3160" i="5" s="1"/>
  <c r="F3160" i="5"/>
  <c r="E3160" i="5"/>
  <c r="D3160" i="5"/>
  <c r="C3160" i="5"/>
  <c r="B3160" i="5"/>
  <c r="A3160" i="5"/>
  <c r="P3159" i="5"/>
  <c r="O3159" i="5"/>
  <c r="G3159" i="5"/>
  <c r="F3159" i="5"/>
  <c r="E3159" i="5"/>
  <c r="D3159" i="5"/>
  <c r="C3159" i="5"/>
  <c r="B3159" i="5"/>
  <c r="A3159" i="5"/>
  <c r="M3158" i="5"/>
  <c r="L3158" i="5"/>
  <c r="G3158" i="5"/>
  <c r="K3158" i="5" s="1"/>
  <c r="F3158" i="5"/>
  <c r="O3158" i="5" s="1"/>
  <c r="E3158" i="5"/>
  <c r="D3158" i="5"/>
  <c r="P3158" i="5" s="1"/>
  <c r="C3158" i="5"/>
  <c r="B3158" i="5"/>
  <c r="A3158" i="5"/>
  <c r="R3157" i="5"/>
  <c r="O3157" i="5"/>
  <c r="M3157" i="5"/>
  <c r="L3157" i="5"/>
  <c r="K3157" i="5"/>
  <c r="J3157" i="5"/>
  <c r="I3157" i="5"/>
  <c r="G3157" i="5"/>
  <c r="H3157" i="5" s="1"/>
  <c r="Q3157" i="5" s="1"/>
  <c r="F3157" i="5"/>
  <c r="E3157" i="5"/>
  <c r="D3157" i="5"/>
  <c r="P3157" i="5" s="1"/>
  <c r="C3157" i="5"/>
  <c r="B3157" i="5"/>
  <c r="A3157" i="5"/>
  <c r="O3156" i="5"/>
  <c r="M3156" i="5"/>
  <c r="J3156" i="5"/>
  <c r="G3156" i="5"/>
  <c r="I3156" i="5" s="1"/>
  <c r="F3156" i="5"/>
  <c r="E3156" i="5"/>
  <c r="D3156" i="5"/>
  <c r="P3156" i="5" s="1"/>
  <c r="C3156" i="5"/>
  <c r="B3156" i="5"/>
  <c r="A3156" i="5"/>
  <c r="M3155" i="5"/>
  <c r="L3155" i="5"/>
  <c r="K3155" i="5"/>
  <c r="H3155" i="5"/>
  <c r="Q3155" i="5" s="1"/>
  <c r="G3155" i="5"/>
  <c r="F3155" i="5"/>
  <c r="O3155" i="5" s="1"/>
  <c r="E3155" i="5"/>
  <c r="D3155" i="5"/>
  <c r="P3155" i="5" s="1"/>
  <c r="C3155" i="5"/>
  <c r="B3155" i="5"/>
  <c r="A3155" i="5"/>
  <c r="L3154" i="5"/>
  <c r="K3154" i="5"/>
  <c r="J3154" i="5"/>
  <c r="I3154" i="5"/>
  <c r="R3154" i="5" s="1"/>
  <c r="G3154" i="5"/>
  <c r="M3154" i="5" s="1"/>
  <c r="F3154" i="5"/>
  <c r="O3154" i="5" s="1"/>
  <c r="E3154" i="5"/>
  <c r="D3154" i="5"/>
  <c r="P3154" i="5" s="1"/>
  <c r="C3154" i="5"/>
  <c r="B3154" i="5"/>
  <c r="A3154" i="5"/>
  <c r="P3153" i="5"/>
  <c r="O3153" i="5"/>
  <c r="J3153" i="5"/>
  <c r="I3153" i="5"/>
  <c r="G3153" i="5"/>
  <c r="F3153" i="5"/>
  <c r="E3153" i="5"/>
  <c r="D3153" i="5"/>
  <c r="C3153" i="5"/>
  <c r="B3153" i="5"/>
  <c r="A3153" i="5"/>
  <c r="Q3152" i="5"/>
  <c r="M3152" i="5"/>
  <c r="H3152" i="5"/>
  <c r="G3152" i="5"/>
  <c r="F3152" i="5"/>
  <c r="O3152" i="5" s="1"/>
  <c r="E3152" i="5"/>
  <c r="D3152" i="5"/>
  <c r="P3152" i="5" s="1"/>
  <c r="C3152" i="5"/>
  <c r="B3152" i="5"/>
  <c r="A3152" i="5"/>
  <c r="P3151" i="5"/>
  <c r="M3151" i="5"/>
  <c r="L3151" i="5"/>
  <c r="K3151" i="5"/>
  <c r="J3151" i="5"/>
  <c r="I3151" i="5"/>
  <c r="R3151" i="5" s="1"/>
  <c r="G3151" i="5"/>
  <c r="H3151" i="5" s="1"/>
  <c r="Q3151" i="5" s="1"/>
  <c r="F3151" i="5"/>
  <c r="O3151" i="5" s="1"/>
  <c r="E3151" i="5"/>
  <c r="D3151" i="5"/>
  <c r="C3151" i="5"/>
  <c r="B3151" i="5"/>
  <c r="A3151" i="5"/>
  <c r="P3150" i="5"/>
  <c r="O3150" i="5"/>
  <c r="M3150" i="5"/>
  <c r="H3150" i="5"/>
  <c r="Q3150" i="5" s="1"/>
  <c r="G3150" i="5"/>
  <c r="F3150" i="5"/>
  <c r="E3150" i="5"/>
  <c r="D3150" i="5"/>
  <c r="C3150" i="5"/>
  <c r="B3150" i="5"/>
  <c r="A3150" i="5"/>
  <c r="M3149" i="5"/>
  <c r="L3149" i="5"/>
  <c r="K3149" i="5"/>
  <c r="G3149" i="5"/>
  <c r="H3149" i="5" s="1"/>
  <c r="Q3149" i="5" s="1"/>
  <c r="F3149" i="5"/>
  <c r="O3149" i="5" s="1"/>
  <c r="E3149" i="5"/>
  <c r="D3149" i="5"/>
  <c r="P3149" i="5" s="1"/>
  <c r="C3149" i="5"/>
  <c r="B3149" i="5"/>
  <c r="A3149" i="5"/>
  <c r="R3148" i="5"/>
  <c r="L3148" i="5"/>
  <c r="K3148" i="5"/>
  <c r="J3148" i="5"/>
  <c r="I3148" i="5"/>
  <c r="G3148" i="5"/>
  <c r="M3148" i="5" s="1"/>
  <c r="F3148" i="5"/>
  <c r="O3148" i="5" s="1"/>
  <c r="E3148" i="5"/>
  <c r="D3148" i="5"/>
  <c r="P3148" i="5" s="1"/>
  <c r="C3148" i="5"/>
  <c r="B3148" i="5"/>
  <c r="A3148" i="5"/>
  <c r="O3147" i="5"/>
  <c r="M3147" i="5"/>
  <c r="J3147" i="5"/>
  <c r="I3147" i="5"/>
  <c r="H3147" i="5"/>
  <c r="Q3147" i="5" s="1"/>
  <c r="G3147" i="5"/>
  <c r="F3147" i="5"/>
  <c r="E3147" i="5"/>
  <c r="D3147" i="5"/>
  <c r="P3147" i="5" s="1"/>
  <c r="C3147" i="5"/>
  <c r="B3147" i="5"/>
  <c r="A3147" i="5"/>
  <c r="Q3146" i="5"/>
  <c r="K3146" i="5"/>
  <c r="H3146" i="5"/>
  <c r="G3146" i="5"/>
  <c r="M3146" i="5" s="1"/>
  <c r="F3146" i="5"/>
  <c r="O3146" i="5" s="1"/>
  <c r="E3146" i="5"/>
  <c r="D3146" i="5"/>
  <c r="P3146" i="5" s="1"/>
  <c r="C3146" i="5"/>
  <c r="B3146" i="5"/>
  <c r="A3146" i="5"/>
  <c r="P3145" i="5"/>
  <c r="M3145" i="5"/>
  <c r="L3145" i="5"/>
  <c r="K3145" i="5"/>
  <c r="J3145" i="5"/>
  <c r="I3145" i="5"/>
  <c r="R3145" i="5" s="1"/>
  <c r="G3145" i="5"/>
  <c r="H3145" i="5" s="1"/>
  <c r="Q3145" i="5" s="1"/>
  <c r="F3145" i="5"/>
  <c r="O3145" i="5" s="1"/>
  <c r="E3145" i="5"/>
  <c r="D3145" i="5"/>
  <c r="C3145" i="5"/>
  <c r="B3145" i="5"/>
  <c r="A3145" i="5"/>
  <c r="P3144" i="5"/>
  <c r="O3144" i="5"/>
  <c r="I3144" i="5"/>
  <c r="H3144" i="5"/>
  <c r="Q3144" i="5" s="1"/>
  <c r="G3144" i="5"/>
  <c r="M3144" i="5" s="1"/>
  <c r="F3144" i="5"/>
  <c r="E3144" i="5"/>
  <c r="D3144" i="5"/>
  <c r="C3144" i="5"/>
  <c r="B3144" i="5"/>
  <c r="A3144" i="5"/>
  <c r="L3143" i="5"/>
  <c r="G3143" i="5"/>
  <c r="F3143" i="5"/>
  <c r="O3143" i="5" s="1"/>
  <c r="E3143" i="5"/>
  <c r="D3143" i="5"/>
  <c r="P3143" i="5" s="1"/>
  <c r="C3143" i="5"/>
  <c r="B3143" i="5"/>
  <c r="A3143" i="5"/>
  <c r="L3142" i="5"/>
  <c r="K3142" i="5"/>
  <c r="J3142" i="5"/>
  <c r="R3142" i="5" s="1"/>
  <c r="I3142" i="5"/>
  <c r="G3142" i="5"/>
  <c r="M3142" i="5" s="1"/>
  <c r="F3142" i="5"/>
  <c r="O3142" i="5" s="1"/>
  <c r="E3142" i="5"/>
  <c r="D3142" i="5"/>
  <c r="P3142" i="5" s="1"/>
  <c r="C3142" i="5"/>
  <c r="B3142" i="5"/>
  <c r="A3142" i="5"/>
  <c r="O3141" i="5"/>
  <c r="M3141" i="5"/>
  <c r="J3141" i="5"/>
  <c r="I3141" i="5"/>
  <c r="G3141" i="5"/>
  <c r="F3141" i="5"/>
  <c r="E3141" i="5"/>
  <c r="D3141" i="5"/>
  <c r="P3141" i="5" s="1"/>
  <c r="C3141" i="5"/>
  <c r="B3141" i="5"/>
  <c r="A3141" i="5"/>
  <c r="G3140" i="5"/>
  <c r="F3140" i="5"/>
  <c r="O3140" i="5" s="1"/>
  <c r="E3140" i="5"/>
  <c r="D3140" i="5"/>
  <c r="P3140" i="5" s="1"/>
  <c r="C3140" i="5"/>
  <c r="B3140" i="5"/>
  <c r="A3140" i="5"/>
  <c r="P3139" i="5"/>
  <c r="O3139" i="5"/>
  <c r="M3139" i="5"/>
  <c r="L3139" i="5"/>
  <c r="K3139" i="5"/>
  <c r="J3139" i="5"/>
  <c r="R3139" i="5" s="1"/>
  <c r="I3139" i="5"/>
  <c r="G3139" i="5"/>
  <c r="H3139" i="5" s="1"/>
  <c r="Q3139" i="5" s="1"/>
  <c r="F3139" i="5"/>
  <c r="E3139" i="5"/>
  <c r="D3139" i="5"/>
  <c r="C3139" i="5"/>
  <c r="B3139" i="5"/>
  <c r="A3139" i="5"/>
  <c r="N3139" i="5" s="1"/>
  <c r="O3138" i="5"/>
  <c r="G3138" i="5"/>
  <c r="F3138" i="5"/>
  <c r="E3138" i="5"/>
  <c r="D3138" i="5"/>
  <c r="P3138" i="5" s="1"/>
  <c r="C3138" i="5"/>
  <c r="B3138" i="5"/>
  <c r="A3138" i="5"/>
  <c r="M3137" i="5"/>
  <c r="H3137" i="5"/>
  <c r="Q3137" i="5" s="1"/>
  <c r="G3137" i="5"/>
  <c r="L3137" i="5" s="1"/>
  <c r="F3137" i="5"/>
  <c r="O3137" i="5" s="1"/>
  <c r="E3137" i="5"/>
  <c r="D3137" i="5"/>
  <c r="P3137" i="5" s="1"/>
  <c r="C3137" i="5"/>
  <c r="B3137" i="5"/>
  <c r="A3137" i="5"/>
  <c r="O3136" i="5"/>
  <c r="L3136" i="5"/>
  <c r="K3136" i="5"/>
  <c r="J3136" i="5"/>
  <c r="I3136" i="5"/>
  <c r="R3136" i="5" s="1"/>
  <c r="G3136" i="5"/>
  <c r="M3136" i="5" s="1"/>
  <c r="F3136" i="5"/>
  <c r="E3136" i="5"/>
  <c r="D3136" i="5"/>
  <c r="P3136" i="5" s="1"/>
  <c r="C3136" i="5"/>
  <c r="B3136" i="5"/>
  <c r="A3136" i="5"/>
  <c r="O3135" i="5"/>
  <c r="M3135" i="5"/>
  <c r="J3135" i="5"/>
  <c r="G3135" i="5"/>
  <c r="I3135" i="5" s="1"/>
  <c r="F3135" i="5"/>
  <c r="E3135" i="5"/>
  <c r="D3135" i="5"/>
  <c r="P3135" i="5" s="1"/>
  <c r="C3135" i="5"/>
  <c r="B3135" i="5"/>
  <c r="A3135" i="5"/>
  <c r="M3134" i="5"/>
  <c r="L3134" i="5"/>
  <c r="K3134" i="5"/>
  <c r="H3134" i="5"/>
  <c r="Q3134" i="5" s="1"/>
  <c r="G3134" i="5"/>
  <c r="F3134" i="5"/>
  <c r="O3134" i="5" s="1"/>
  <c r="E3134" i="5"/>
  <c r="D3134" i="5"/>
  <c r="P3134" i="5" s="1"/>
  <c r="C3134" i="5"/>
  <c r="B3134" i="5"/>
  <c r="A3134" i="5"/>
  <c r="Q3133" i="5"/>
  <c r="M3133" i="5"/>
  <c r="L3133" i="5"/>
  <c r="K3133" i="5"/>
  <c r="J3133" i="5"/>
  <c r="I3133" i="5"/>
  <c r="R3133" i="5" s="1"/>
  <c r="G3133" i="5"/>
  <c r="H3133" i="5" s="1"/>
  <c r="F3133" i="5"/>
  <c r="O3133" i="5" s="1"/>
  <c r="E3133" i="5"/>
  <c r="D3133" i="5"/>
  <c r="P3133" i="5" s="1"/>
  <c r="C3133" i="5"/>
  <c r="B3133" i="5"/>
  <c r="A3133" i="5"/>
  <c r="P3132" i="5"/>
  <c r="O3132" i="5"/>
  <c r="M3132" i="5"/>
  <c r="J3132" i="5"/>
  <c r="I3132" i="5"/>
  <c r="H3132" i="5"/>
  <c r="Q3132" i="5" s="1"/>
  <c r="G3132" i="5"/>
  <c r="F3132" i="5"/>
  <c r="E3132" i="5"/>
  <c r="D3132" i="5"/>
  <c r="C3132" i="5"/>
  <c r="B3132" i="5"/>
  <c r="A3132" i="5"/>
  <c r="G3131" i="5"/>
  <c r="F3131" i="5"/>
  <c r="O3131" i="5" s="1"/>
  <c r="E3131" i="5"/>
  <c r="D3131" i="5"/>
  <c r="P3131" i="5" s="1"/>
  <c r="C3131" i="5"/>
  <c r="B3131" i="5"/>
  <c r="A3131" i="5"/>
  <c r="P3130" i="5"/>
  <c r="O3130" i="5"/>
  <c r="L3130" i="5"/>
  <c r="K3130" i="5"/>
  <c r="J3130" i="5"/>
  <c r="I3130" i="5"/>
  <c r="R3130" i="5" s="1"/>
  <c r="G3130" i="5"/>
  <c r="M3130" i="5" s="1"/>
  <c r="F3130" i="5"/>
  <c r="E3130" i="5"/>
  <c r="D3130" i="5"/>
  <c r="C3130" i="5"/>
  <c r="B3130" i="5"/>
  <c r="A3130" i="5"/>
  <c r="P3129" i="5"/>
  <c r="O3129" i="5"/>
  <c r="M3129" i="5"/>
  <c r="H3129" i="5"/>
  <c r="Q3129" i="5" s="1"/>
  <c r="G3129" i="5"/>
  <c r="F3129" i="5"/>
  <c r="E3129" i="5"/>
  <c r="D3129" i="5"/>
  <c r="C3129" i="5"/>
  <c r="B3129" i="5"/>
  <c r="A3129" i="5"/>
  <c r="M3128" i="5"/>
  <c r="L3128" i="5"/>
  <c r="K3128" i="5"/>
  <c r="G3128" i="5"/>
  <c r="H3128" i="5" s="1"/>
  <c r="Q3128" i="5" s="1"/>
  <c r="F3128" i="5"/>
  <c r="O3128" i="5" s="1"/>
  <c r="E3128" i="5"/>
  <c r="D3128" i="5"/>
  <c r="P3128" i="5" s="1"/>
  <c r="C3128" i="5"/>
  <c r="B3128" i="5"/>
  <c r="A3128" i="5"/>
  <c r="R3127" i="5"/>
  <c r="Q3127" i="5"/>
  <c r="M3127" i="5"/>
  <c r="L3127" i="5"/>
  <c r="K3127" i="5"/>
  <c r="J3127" i="5"/>
  <c r="I3127" i="5"/>
  <c r="G3127" i="5"/>
  <c r="H3127" i="5" s="1"/>
  <c r="F3127" i="5"/>
  <c r="O3127" i="5" s="1"/>
  <c r="E3127" i="5"/>
  <c r="D3127" i="5"/>
  <c r="P3127" i="5" s="1"/>
  <c r="C3127" i="5"/>
  <c r="B3127" i="5"/>
  <c r="A3127" i="5"/>
  <c r="O3126" i="5"/>
  <c r="M3126" i="5"/>
  <c r="J3126" i="5"/>
  <c r="I3126" i="5"/>
  <c r="G3126" i="5"/>
  <c r="H3126" i="5" s="1"/>
  <c r="Q3126" i="5" s="1"/>
  <c r="F3126" i="5"/>
  <c r="E3126" i="5"/>
  <c r="D3126" i="5"/>
  <c r="P3126" i="5" s="1"/>
  <c r="C3126" i="5"/>
  <c r="B3126" i="5"/>
  <c r="A3126" i="5"/>
  <c r="L3125" i="5"/>
  <c r="K3125" i="5"/>
  <c r="G3125" i="5"/>
  <c r="F3125" i="5"/>
  <c r="O3125" i="5" s="1"/>
  <c r="E3125" i="5"/>
  <c r="D3125" i="5"/>
  <c r="P3125" i="5" s="1"/>
  <c r="C3125" i="5"/>
  <c r="B3125" i="5"/>
  <c r="A3125" i="5"/>
  <c r="P3124" i="5"/>
  <c r="L3124" i="5"/>
  <c r="K3124" i="5"/>
  <c r="J3124" i="5"/>
  <c r="I3124" i="5"/>
  <c r="G3124" i="5"/>
  <c r="M3124" i="5" s="1"/>
  <c r="R3124" i="5" s="1"/>
  <c r="F3124" i="5"/>
  <c r="O3124" i="5" s="1"/>
  <c r="E3124" i="5"/>
  <c r="D3124" i="5"/>
  <c r="C3124" i="5"/>
  <c r="B3124" i="5"/>
  <c r="A3124" i="5"/>
  <c r="P3123" i="5"/>
  <c r="O3123" i="5"/>
  <c r="I3123" i="5"/>
  <c r="H3123" i="5"/>
  <c r="Q3123" i="5" s="1"/>
  <c r="G3123" i="5"/>
  <c r="M3123" i="5" s="1"/>
  <c r="F3123" i="5"/>
  <c r="E3123" i="5"/>
  <c r="D3123" i="5"/>
  <c r="C3123" i="5"/>
  <c r="B3123" i="5"/>
  <c r="A3123" i="5"/>
  <c r="L3122" i="5"/>
  <c r="G3122" i="5"/>
  <c r="F3122" i="5"/>
  <c r="O3122" i="5" s="1"/>
  <c r="E3122" i="5"/>
  <c r="D3122" i="5"/>
  <c r="P3122" i="5" s="1"/>
  <c r="C3122" i="5"/>
  <c r="B3122" i="5"/>
  <c r="A3122" i="5"/>
  <c r="M3121" i="5"/>
  <c r="L3121" i="5"/>
  <c r="K3121" i="5"/>
  <c r="R3121" i="5" s="1"/>
  <c r="J3121" i="5"/>
  <c r="I3121" i="5"/>
  <c r="G3121" i="5"/>
  <c r="H3121" i="5" s="1"/>
  <c r="Q3121" i="5" s="1"/>
  <c r="F3121" i="5"/>
  <c r="O3121" i="5" s="1"/>
  <c r="E3121" i="5"/>
  <c r="D3121" i="5"/>
  <c r="P3121" i="5" s="1"/>
  <c r="C3121" i="5"/>
  <c r="B3121" i="5"/>
  <c r="A3121" i="5"/>
  <c r="O3120" i="5"/>
  <c r="J3120" i="5"/>
  <c r="G3120" i="5"/>
  <c r="F3120" i="5"/>
  <c r="E3120" i="5"/>
  <c r="D3120" i="5"/>
  <c r="P3120" i="5" s="1"/>
  <c r="C3120" i="5"/>
  <c r="B3120" i="5"/>
  <c r="A3120" i="5"/>
  <c r="M3119" i="5"/>
  <c r="L3119" i="5"/>
  <c r="K3119" i="5"/>
  <c r="H3119" i="5"/>
  <c r="Q3119" i="5" s="1"/>
  <c r="G3119" i="5"/>
  <c r="F3119" i="5"/>
  <c r="O3119" i="5" s="1"/>
  <c r="E3119" i="5"/>
  <c r="D3119" i="5"/>
  <c r="P3119" i="5" s="1"/>
  <c r="C3119" i="5"/>
  <c r="B3119" i="5"/>
  <c r="A3119" i="5"/>
  <c r="P3118" i="5"/>
  <c r="L3118" i="5"/>
  <c r="K3118" i="5"/>
  <c r="J3118" i="5"/>
  <c r="I3118" i="5"/>
  <c r="R3118" i="5" s="1"/>
  <c r="G3118" i="5"/>
  <c r="M3118" i="5" s="1"/>
  <c r="F3118" i="5"/>
  <c r="O3118" i="5" s="1"/>
  <c r="E3118" i="5"/>
  <c r="D3118" i="5"/>
  <c r="C3118" i="5"/>
  <c r="B3118" i="5"/>
  <c r="A3118" i="5"/>
  <c r="O3117" i="5"/>
  <c r="G3117" i="5"/>
  <c r="F3117" i="5"/>
  <c r="E3117" i="5"/>
  <c r="D3117" i="5"/>
  <c r="P3117" i="5" s="1"/>
  <c r="C3117" i="5"/>
  <c r="B3117" i="5"/>
  <c r="A3117" i="5"/>
  <c r="M3116" i="5"/>
  <c r="H3116" i="5"/>
  <c r="Q3116" i="5" s="1"/>
  <c r="G3116" i="5"/>
  <c r="L3116" i="5" s="1"/>
  <c r="F3116" i="5"/>
  <c r="O3116" i="5" s="1"/>
  <c r="E3116" i="5"/>
  <c r="D3116" i="5"/>
  <c r="P3116" i="5" s="1"/>
  <c r="C3116" i="5"/>
  <c r="B3116" i="5"/>
  <c r="A3116" i="5"/>
  <c r="P3115" i="5"/>
  <c r="M3115" i="5"/>
  <c r="L3115" i="5"/>
  <c r="K3115" i="5"/>
  <c r="J3115" i="5"/>
  <c r="I3115" i="5"/>
  <c r="R3115" i="5" s="1"/>
  <c r="G3115" i="5"/>
  <c r="H3115" i="5" s="1"/>
  <c r="Q3115" i="5" s="1"/>
  <c r="F3115" i="5"/>
  <c r="O3115" i="5" s="1"/>
  <c r="E3115" i="5"/>
  <c r="D3115" i="5"/>
  <c r="C3115" i="5"/>
  <c r="B3115" i="5"/>
  <c r="A3115" i="5"/>
  <c r="P3114" i="5"/>
  <c r="O3114" i="5"/>
  <c r="M3114" i="5"/>
  <c r="H3114" i="5"/>
  <c r="Q3114" i="5" s="1"/>
  <c r="G3114" i="5"/>
  <c r="J3114" i="5" s="1"/>
  <c r="F3114" i="5"/>
  <c r="E3114" i="5"/>
  <c r="D3114" i="5"/>
  <c r="C3114" i="5"/>
  <c r="B3114" i="5"/>
  <c r="A3114" i="5"/>
  <c r="M3113" i="5"/>
  <c r="L3113" i="5"/>
  <c r="K3113" i="5"/>
  <c r="G3113" i="5"/>
  <c r="F3113" i="5"/>
  <c r="O3113" i="5" s="1"/>
  <c r="E3113" i="5"/>
  <c r="D3113" i="5"/>
  <c r="P3113" i="5" s="1"/>
  <c r="C3113" i="5"/>
  <c r="B3113" i="5"/>
  <c r="A3113" i="5"/>
  <c r="L3112" i="5"/>
  <c r="K3112" i="5"/>
  <c r="J3112" i="5"/>
  <c r="I3112" i="5"/>
  <c r="R3112" i="5" s="1"/>
  <c r="G3112" i="5"/>
  <c r="M3112" i="5" s="1"/>
  <c r="F3112" i="5"/>
  <c r="O3112" i="5" s="1"/>
  <c r="E3112" i="5"/>
  <c r="D3112" i="5"/>
  <c r="P3112" i="5" s="1"/>
  <c r="C3112" i="5"/>
  <c r="B3112" i="5"/>
  <c r="A3112" i="5"/>
  <c r="P3111" i="5"/>
  <c r="O3111" i="5"/>
  <c r="M3111" i="5"/>
  <c r="J3111" i="5"/>
  <c r="I3111" i="5"/>
  <c r="H3111" i="5"/>
  <c r="Q3111" i="5" s="1"/>
  <c r="G3111" i="5"/>
  <c r="F3111" i="5"/>
  <c r="E3111" i="5"/>
  <c r="D3111" i="5"/>
  <c r="C3111" i="5"/>
  <c r="B3111" i="5"/>
  <c r="A3111" i="5"/>
  <c r="G3110" i="5"/>
  <c r="F3110" i="5"/>
  <c r="O3110" i="5" s="1"/>
  <c r="E3110" i="5"/>
  <c r="D3110" i="5"/>
  <c r="P3110" i="5" s="1"/>
  <c r="C3110" i="5"/>
  <c r="B3110" i="5"/>
  <c r="A3110" i="5"/>
  <c r="Q3109" i="5"/>
  <c r="P3109" i="5"/>
  <c r="O3109" i="5"/>
  <c r="M3109" i="5"/>
  <c r="L3109" i="5"/>
  <c r="K3109" i="5"/>
  <c r="J3109" i="5"/>
  <c r="I3109" i="5"/>
  <c r="R3109" i="5" s="1"/>
  <c r="G3109" i="5"/>
  <c r="H3109" i="5" s="1"/>
  <c r="F3109" i="5"/>
  <c r="E3109" i="5"/>
  <c r="D3109" i="5"/>
  <c r="C3109" i="5"/>
  <c r="B3109" i="5"/>
  <c r="A3109" i="5"/>
  <c r="N3109" i="5" s="1"/>
  <c r="P3108" i="5"/>
  <c r="O3108" i="5"/>
  <c r="G3108" i="5"/>
  <c r="F3108" i="5"/>
  <c r="E3108" i="5"/>
  <c r="D3108" i="5"/>
  <c r="C3108" i="5"/>
  <c r="B3108" i="5"/>
  <c r="A3108" i="5"/>
  <c r="M3107" i="5"/>
  <c r="L3107" i="5"/>
  <c r="G3107" i="5"/>
  <c r="K3107" i="5" s="1"/>
  <c r="F3107" i="5"/>
  <c r="O3107" i="5" s="1"/>
  <c r="E3107" i="5"/>
  <c r="D3107" i="5"/>
  <c r="P3107" i="5" s="1"/>
  <c r="C3107" i="5"/>
  <c r="B3107" i="5"/>
  <c r="A3107" i="5"/>
  <c r="R3106" i="5"/>
  <c r="O3106" i="5"/>
  <c r="L3106" i="5"/>
  <c r="K3106" i="5"/>
  <c r="J3106" i="5"/>
  <c r="I3106" i="5"/>
  <c r="G3106" i="5"/>
  <c r="M3106" i="5" s="1"/>
  <c r="F3106" i="5"/>
  <c r="E3106" i="5"/>
  <c r="D3106" i="5"/>
  <c r="P3106" i="5" s="1"/>
  <c r="C3106" i="5"/>
  <c r="B3106" i="5"/>
  <c r="A3106" i="5"/>
  <c r="O3105" i="5"/>
  <c r="M3105" i="5"/>
  <c r="J3105" i="5"/>
  <c r="I3105" i="5"/>
  <c r="G3105" i="5"/>
  <c r="H3105" i="5" s="1"/>
  <c r="Q3105" i="5" s="1"/>
  <c r="F3105" i="5"/>
  <c r="E3105" i="5"/>
  <c r="D3105" i="5"/>
  <c r="P3105" i="5" s="1"/>
  <c r="C3105" i="5"/>
  <c r="B3105" i="5"/>
  <c r="A3105" i="5"/>
  <c r="L3104" i="5"/>
  <c r="K3104" i="5"/>
  <c r="G3104" i="5"/>
  <c r="F3104" i="5"/>
  <c r="O3104" i="5" s="1"/>
  <c r="E3104" i="5"/>
  <c r="D3104" i="5"/>
  <c r="P3104" i="5" s="1"/>
  <c r="C3104" i="5"/>
  <c r="B3104" i="5"/>
  <c r="A3104" i="5"/>
  <c r="O3103" i="5"/>
  <c r="M3103" i="5"/>
  <c r="L3103" i="5"/>
  <c r="K3103" i="5"/>
  <c r="J3103" i="5"/>
  <c r="I3103" i="5"/>
  <c r="R3103" i="5" s="1"/>
  <c r="G3103" i="5"/>
  <c r="H3103" i="5" s="1"/>
  <c r="Q3103" i="5" s="1"/>
  <c r="F3103" i="5"/>
  <c r="E3103" i="5"/>
  <c r="D3103" i="5"/>
  <c r="P3103" i="5" s="1"/>
  <c r="C3103" i="5"/>
  <c r="B3103" i="5"/>
  <c r="A3103" i="5"/>
  <c r="P3102" i="5"/>
  <c r="O3102" i="5"/>
  <c r="J3102" i="5"/>
  <c r="I3102" i="5"/>
  <c r="G3102" i="5"/>
  <c r="F3102" i="5"/>
  <c r="E3102" i="5"/>
  <c r="D3102" i="5"/>
  <c r="C3102" i="5"/>
  <c r="B3102" i="5"/>
  <c r="A3102" i="5"/>
  <c r="Q3101" i="5"/>
  <c r="M3101" i="5"/>
  <c r="H3101" i="5"/>
  <c r="G3101" i="5"/>
  <c r="F3101" i="5"/>
  <c r="O3101" i="5" s="1"/>
  <c r="E3101" i="5"/>
  <c r="D3101" i="5"/>
  <c r="P3101" i="5" s="1"/>
  <c r="C3101" i="5"/>
  <c r="B3101" i="5"/>
  <c r="A3101" i="5"/>
  <c r="L3100" i="5"/>
  <c r="K3100" i="5"/>
  <c r="J3100" i="5"/>
  <c r="I3100" i="5"/>
  <c r="R3100" i="5" s="1"/>
  <c r="G3100" i="5"/>
  <c r="M3100" i="5" s="1"/>
  <c r="F3100" i="5"/>
  <c r="O3100" i="5" s="1"/>
  <c r="E3100" i="5"/>
  <c r="D3100" i="5"/>
  <c r="P3100" i="5" s="1"/>
  <c r="C3100" i="5"/>
  <c r="B3100" i="5"/>
  <c r="A3100" i="5"/>
  <c r="O3099" i="5"/>
  <c r="J3099" i="5"/>
  <c r="G3099" i="5"/>
  <c r="F3099" i="5"/>
  <c r="E3099" i="5"/>
  <c r="D3099" i="5"/>
  <c r="P3099" i="5" s="1"/>
  <c r="C3099" i="5"/>
  <c r="B3099" i="5"/>
  <c r="A3099" i="5"/>
  <c r="M3098" i="5"/>
  <c r="L3098" i="5"/>
  <c r="K3098" i="5"/>
  <c r="H3098" i="5"/>
  <c r="Q3098" i="5" s="1"/>
  <c r="G3098" i="5"/>
  <c r="F3098" i="5"/>
  <c r="O3098" i="5" s="1"/>
  <c r="E3098" i="5"/>
  <c r="D3098" i="5"/>
  <c r="P3098" i="5" s="1"/>
  <c r="C3098" i="5"/>
  <c r="B3098" i="5"/>
  <c r="A3098" i="5"/>
  <c r="Q3097" i="5"/>
  <c r="P3097" i="5"/>
  <c r="M3097" i="5"/>
  <c r="L3097" i="5"/>
  <c r="K3097" i="5"/>
  <c r="J3097" i="5"/>
  <c r="I3097" i="5"/>
  <c r="R3097" i="5" s="1"/>
  <c r="G3097" i="5"/>
  <c r="H3097" i="5" s="1"/>
  <c r="F3097" i="5"/>
  <c r="O3097" i="5" s="1"/>
  <c r="E3097" i="5"/>
  <c r="D3097" i="5"/>
  <c r="C3097" i="5"/>
  <c r="B3097" i="5"/>
  <c r="A3097" i="5"/>
  <c r="O3096" i="5"/>
  <c r="M3096" i="5"/>
  <c r="J3096" i="5"/>
  <c r="I3096" i="5"/>
  <c r="H3096" i="5"/>
  <c r="Q3096" i="5" s="1"/>
  <c r="G3096" i="5"/>
  <c r="F3096" i="5"/>
  <c r="E3096" i="5"/>
  <c r="D3096" i="5"/>
  <c r="P3096" i="5" s="1"/>
  <c r="C3096" i="5"/>
  <c r="B3096" i="5"/>
  <c r="A3096" i="5"/>
  <c r="Q3095" i="5"/>
  <c r="K3095" i="5"/>
  <c r="H3095" i="5"/>
  <c r="G3095" i="5"/>
  <c r="M3095" i="5" s="1"/>
  <c r="F3095" i="5"/>
  <c r="O3095" i="5" s="1"/>
  <c r="E3095" i="5"/>
  <c r="D3095" i="5"/>
  <c r="P3095" i="5" s="1"/>
  <c r="C3095" i="5"/>
  <c r="B3095" i="5"/>
  <c r="A3095" i="5"/>
  <c r="P3094" i="5"/>
  <c r="L3094" i="5"/>
  <c r="K3094" i="5"/>
  <c r="J3094" i="5"/>
  <c r="I3094" i="5"/>
  <c r="R3094" i="5" s="1"/>
  <c r="G3094" i="5"/>
  <c r="M3094" i="5" s="1"/>
  <c r="F3094" i="5"/>
  <c r="O3094" i="5" s="1"/>
  <c r="E3094" i="5"/>
  <c r="D3094" i="5"/>
  <c r="C3094" i="5"/>
  <c r="B3094" i="5"/>
  <c r="A3094" i="5"/>
  <c r="P3093" i="5"/>
  <c r="O3093" i="5"/>
  <c r="M3093" i="5"/>
  <c r="H3093" i="5"/>
  <c r="Q3093" i="5" s="1"/>
  <c r="G3093" i="5"/>
  <c r="J3093" i="5" s="1"/>
  <c r="F3093" i="5"/>
  <c r="E3093" i="5"/>
  <c r="D3093" i="5"/>
  <c r="C3093" i="5"/>
  <c r="B3093" i="5"/>
  <c r="A3093" i="5"/>
  <c r="M3092" i="5"/>
  <c r="L3092" i="5"/>
  <c r="K3092" i="5"/>
  <c r="G3092" i="5"/>
  <c r="F3092" i="5"/>
  <c r="O3092" i="5" s="1"/>
  <c r="E3092" i="5"/>
  <c r="D3092" i="5"/>
  <c r="P3092" i="5" s="1"/>
  <c r="C3092" i="5"/>
  <c r="B3092" i="5"/>
  <c r="A3092" i="5"/>
  <c r="Q3091" i="5"/>
  <c r="M3091" i="5"/>
  <c r="L3091" i="5"/>
  <c r="K3091" i="5"/>
  <c r="J3091" i="5"/>
  <c r="R3091" i="5" s="1"/>
  <c r="I3091" i="5"/>
  <c r="G3091" i="5"/>
  <c r="H3091" i="5" s="1"/>
  <c r="F3091" i="5"/>
  <c r="O3091" i="5" s="1"/>
  <c r="E3091" i="5"/>
  <c r="D3091" i="5"/>
  <c r="P3091" i="5" s="1"/>
  <c r="C3091" i="5"/>
  <c r="B3091" i="5"/>
  <c r="A3091" i="5"/>
  <c r="O3090" i="5"/>
  <c r="M3090" i="5"/>
  <c r="J3090" i="5"/>
  <c r="I3090" i="5"/>
  <c r="G3090" i="5"/>
  <c r="F3090" i="5"/>
  <c r="E3090" i="5"/>
  <c r="D3090" i="5"/>
  <c r="P3090" i="5" s="1"/>
  <c r="C3090" i="5"/>
  <c r="B3090" i="5"/>
  <c r="A3090" i="5"/>
  <c r="G3089" i="5"/>
  <c r="F3089" i="5"/>
  <c r="O3089" i="5" s="1"/>
  <c r="E3089" i="5"/>
  <c r="D3089" i="5"/>
  <c r="P3089" i="5" s="1"/>
  <c r="C3089" i="5"/>
  <c r="B3089" i="5"/>
  <c r="A3089" i="5"/>
  <c r="P3088" i="5"/>
  <c r="O3088" i="5"/>
  <c r="L3088" i="5"/>
  <c r="K3088" i="5"/>
  <c r="J3088" i="5"/>
  <c r="I3088" i="5"/>
  <c r="R3088" i="5" s="1"/>
  <c r="G3088" i="5"/>
  <c r="M3088" i="5" s="1"/>
  <c r="F3088" i="5"/>
  <c r="E3088" i="5"/>
  <c r="D3088" i="5"/>
  <c r="C3088" i="5"/>
  <c r="B3088" i="5"/>
  <c r="A3088" i="5"/>
  <c r="P3087" i="5"/>
  <c r="O3087" i="5"/>
  <c r="G3087" i="5"/>
  <c r="F3087" i="5"/>
  <c r="E3087" i="5"/>
  <c r="D3087" i="5"/>
  <c r="C3087" i="5"/>
  <c r="B3087" i="5"/>
  <c r="A3087" i="5"/>
  <c r="M3086" i="5"/>
  <c r="L3086" i="5"/>
  <c r="G3086" i="5"/>
  <c r="K3086" i="5" s="1"/>
  <c r="F3086" i="5"/>
  <c r="O3086" i="5" s="1"/>
  <c r="E3086" i="5"/>
  <c r="D3086" i="5"/>
  <c r="P3086" i="5" s="1"/>
  <c r="C3086" i="5"/>
  <c r="B3086" i="5"/>
  <c r="A3086" i="5"/>
  <c r="O3085" i="5"/>
  <c r="M3085" i="5"/>
  <c r="L3085" i="5"/>
  <c r="K3085" i="5"/>
  <c r="R3085" i="5" s="1"/>
  <c r="J3085" i="5"/>
  <c r="I3085" i="5"/>
  <c r="G3085" i="5"/>
  <c r="H3085" i="5" s="1"/>
  <c r="Q3085" i="5" s="1"/>
  <c r="F3085" i="5"/>
  <c r="E3085" i="5"/>
  <c r="D3085" i="5"/>
  <c r="P3085" i="5" s="1"/>
  <c r="C3085" i="5"/>
  <c r="B3085" i="5"/>
  <c r="A3085" i="5"/>
  <c r="O3084" i="5"/>
  <c r="M3084" i="5"/>
  <c r="J3084" i="5"/>
  <c r="G3084" i="5"/>
  <c r="I3084" i="5" s="1"/>
  <c r="F3084" i="5"/>
  <c r="E3084" i="5"/>
  <c r="D3084" i="5"/>
  <c r="P3084" i="5" s="1"/>
  <c r="C3084" i="5"/>
  <c r="B3084" i="5"/>
  <c r="A3084" i="5"/>
  <c r="M3083" i="5"/>
  <c r="L3083" i="5"/>
  <c r="K3083" i="5"/>
  <c r="H3083" i="5"/>
  <c r="Q3083" i="5" s="1"/>
  <c r="G3083" i="5"/>
  <c r="F3083" i="5"/>
  <c r="O3083" i="5" s="1"/>
  <c r="E3083" i="5"/>
  <c r="D3083" i="5"/>
  <c r="P3083" i="5" s="1"/>
  <c r="C3083" i="5"/>
  <c r="B3083" i="5"/>
  <c r="A3083" i="5"/>
  <c r="P3082" i="5"/>
  <c r="L3082" i="5"/>
  <c r="K3082" i="5"/>
  <c r="J3082" i="5"/>
  <c r="I3082" i="5"/>
  <c r="R3082" i="5" s="1"/>
  <c r="G3082" i="5"/>
  <c r="M3082" i="5" s="1"/>
  <c r="F3082" i="5"/>
  <c r="O3082" i="5" s="1"/>
  <c r="E3082" i="5"/>
  <c r="D3082" i="5"/>
  <c r="C3082" i="5"/>
  <c r="B3082" i="5"/>
  <c r="A3082" i="5"/>
  <c r="P3081" i="5"/>
  <c r="O3081" i="5"/>
  <c r="G3081" i="5"/>
  <c r="F3081" i="5"/>
  <c r="E3081" i="5"/>
  <c r="D3081" i="5"/>
  <c r="C3081" i="5"/>
  <c r="B3081" i="5"/>
  <c r="A3081" i="5"/>
  <c r="Q3080" i="5"/>
  <c r="M3080" i="5"/>
  <c r="H3080" i="5"/>
  <c r="G3080" i="5"/>
  <c r="F3080" i="5"/>
  <c r="O3080" i="5" s="1"/>
  <c r="E3080" i="5"/>
  <c r="D3080" i="5"/>
  <c r="P3080" i="5" s="1"/>
  <c r="C3080" i="5"/>
  <c r="B3080" i="5"/>
  <c r="A3080" i="5"/>
  <c r="P3079" i="5"/>
  <c r="M3079" i="5"/>
  <c r="L3079" i="5"/>
  <c r="K3079" i="5"/>
  <c r="J3079" i="5"/>
  <c r="I3079" i="5"/>
  <c r="R3079" i="5" s="1"/>
  <c r="G3079" i="5"/>
  <c r="H3079" i="5" s="1"/>
  <c r="Q3079" i="5" s="1"/>
  <c r="F3079" i="5"/>
  <c r="O3079" i="5" s="1"/>
  <c r="E3079" i="5"/>
  <c r="D3079" i="5"/>
  <c r="C3079" i="5"/>
  <c r="B3079" i="5"/>
  <c r="A3079" i="5"/>
  <c r="P3078" i="5"/>
  <c r="O3078" i="5"/>
  <c r="M3078" i="5"/>
  <c r="H3078" i="5"/>
  <c r="Q3078" i="5" s="1"/>
  <c r="G3078" i="5"/>
  <c r="F3078" i="5"/>
  <c r="E3078" i="5"/>
  <c r="D3078" i="5"/>
  <c r="C3078" i="5"/>
  <c r="B3078" i="5"/>
  <c r="A3078" i="5"/>
  <c r="M3077" i="5"/>
  <c r="L3077" i="5"/>
  <c r="K3077" i="5"/>
  <c r="G3077" i="5"/>
  <c r="H3077" i="5" s="1"/>
  <c r="Q3077" i="5" s="1"/>
  <c r="F3077" i="5"/>
  <c r="O3077" i="5" s="1"/>
  <c r="E3077" i="5"/>
  <c r="D3077" i="5"/>
  <c r="P3077" i="5" s="1"/>
  <c r="C3077" i="5"/>
  <c r="B3077" i="5"/>
  <c r="A3077" i="5"/>
  <c r="L3076" i="5"/>
  <c r="K3076" i="5"/>
  <c r="J3076" i="5"/>
  <c r="I3076" i="5"/>
  <c r="R3076" i="5" s="1"/>
  <c r="G3076" i="5"/>
  <c r="M3076" i="5" s="1"/>
  <c r="F3076" i="5"/>
  <c r="O3076" i="5" s="1"/>
  <c r="E3076" i="5"/>
  <c r="D3076" i="5"/>
  <c r="P3076" i="5" s="1"/>
  <c r="C3076" i="5"/>
  <c r="B3076" i="5"/>
  <c r="A3076" i="5"/>
  <c r="P3075" i="5"/>
  <c r="O3075" i="5"/>
  <c r="M3075" i="5"/>
  <c r="J3075" i="5"/>
  <c r="I3075" i="5"/>
  <c r="H3075" i="5"/>
  <c r="Q3075" i="5" s="1"/>
  <c r="G3075" i="5"/>
  <c r="F3075" i="5"/>
  <c r="E3075" i="5"/>
  <c r="D3075" i="5"/>
  <c r="C3075" i="5"/>
  <c r="B3075" i="5"/>
  <c r="A3075" i="5"/>
  <c r="Q3074" i="5"/>
  <c r="K3074" i="5"/>
  <c r="H3074" i="5"/>
  <c r="G3074" i="5"/>
  <c r="M3074" i="5" s="1"/>
  <c r="F3074" i="5"/>
  <c r="O3074" i="5" s="1"/>
  <c r="E3074" i="5"/>
  <c r="D3074" i="5"/>
  <c r="P3074" i="5" s="1"/>
  <c r="C3074" i="5"/>
  <c r="B3074" i="5"/>
  <c r="A3074" i="5"/>
  <c r="P3073" i="5"/>
  <c r="M3073" i="5"/>
  <c r="L3073" i="5"/>
  <c r="K3073" i="5"/>
  <c r="J3073" i="5"/>
  <c r="I3073" i="5"/>
  <c r="R3073" i="5" s="1"/>
  <c r="G3073" i="5"/>
  <c r="H3073" i="5" s="1"/>
  <c r="Q3073" i="5" s="1"/>
  <c r="F3073" i="5"/>
  <c r="O3073" i="5" s="1"/>
  <c r="E3073" i="5"/>
  <c r="D3073" i="5"/>
  <c r="C3073" i="5"/>
  <c r="B3073" i="5"/>
  <c r="A3073" i="5"/>
  <c r="P3072" i="5"/>
  <c r="O3072" i="5"/>
  <c r="I3072" i="5"/>
  <c r="H3072" i="5"/>
  <c r="Q3072" i="5" s="1"/>
  <c r="G3072" i="5"/>
  <c r="M3072" i="5" s="1"/>
  <c r="F3072" i="5"/>
  <c r="E3072" i="5"/>
  <c r="D3072" i="5"/>
  <c r="C3072" i="5"/>
  <c r="B3072" i="5"/>
  <c r="A3072" i="5"/>
  <c r="L3071" i="5"/>
  <c r="G3071" i="5"/>
  <c r="F3071" i="5"/>
  <c r="O3071" i="5" s="1"/>
  <c r="E3071" i="5"/>
  <c r="D3071" i="5"/>
  <c r="P3071" i="5" s="1"/>
  <c r="C3071" i="5"/>
  <c r="B3071" i="5"/>
  <c r="A3071" i="5"/>
  <c r="R3070" i="5"/>
  <c r="L3070" i="5"/>
  <c r="K3070" i="5"/>
  <c r="J3070" i="5"/>
  <c r="I3070" i="5"/>
  <c r="G3070" i="5"/>
  <c r="M3070" i="5" s="1"/>
  <c r="F3070" i="5"/>
  <c r="O3070" i="5" s="1"/>
  <c r="E3070" i="5"/>
  <c r="D3070" i="5"/>
  <c r="P3070" i="5" s="1"/>
  <c r="C3070" i="5"/>
  <c r="B3070" i="5"/>
  <c r="A3070" i="5"/>
  <c r="O3069" i="5"/>
  <c r="M3069" i="5"/>
  <c r="J3069" i="5"/>
  <c r="I3069" i="5"/>
  <c r="G3069" i="5"/>
  <c r="F3069" i="5"/>
  <c r="E3069" i="5"/>
  <c r="D3069" i="5"/>
  <c r="P3069" i="5" s="1"/>
  <c r="C3069" i="5"/>
  <c r="B3069" i="5"/>
  <c r="A3069" i="5"/>
  <c r="G3068" i="5"/>
  <c r="F3068" i="5"/>
  <c r="O3068" i="5" s="1"/>
  <c r="E3068" i="5"/>
  <c r="D3068" i="5"/>
  <c r="P3068" i="5" s="1"/>
  <c r="C3068" i="5"/>
  <c r="B3068" i="5"/>
  <c r="A3068" i="5"/>
  <c r="P3067" i="5"/>
  <c r="O3067" i="5"/>
  <c r="M3067" i="5"/>
  <c r="L3067" i="5"/>
  <c r="K3067" i="5"/>
  <c r="J3067" i="5"/>
  <c r="R3067" i="5" s="1"/>
  <c r="I3067" i="5"/>
  <c r="G3067" i="5"/>
  <c r="H3067" i="5" s="1"/>
  <c r="Q3067" i="5" s="1"/>
  <c r="F3067" i="5"/>
  <c r="E3067" i="5"/>
  <c r="D3067" i="5"/>
  <c r="C3067" i="5"/>
  <c r="B3067" i="5"/>
  <c r="A3067" i="5"/>
  <c r="O3066" i="5"/>
  <c r="G3066" i="5"/>
  <c r="F3066" i="5"/>
  <c r="E3066" i="5"/>
  <c r="D3066" i="5"/>
  <c r="P3066" i="5" s="1"/>
  <c r="C3066" i="5"/>
  <c r="B3066" i="5"/>
  <c r="A3066" i="5"/>
  <c r="M3065" i="5"/>
  <c r="H3065" i="5"/>
  <c r="Q3065" i="5" s="1"/>
  <c r="G3065" i="5"/>
  <c r="L3065" i="5" s="1"/>
  <c r="F3065" i="5"/>
  <c r="O3065" i="5" s="1"/>
  <c r="E3065" i="5"/>
  <c r="D3065" i="5"/>
  <c r="P3065" i="5" s="1"/>
  <c r="C3065" i="5"/>
  <c r="B3065" i="5"/>
  <c r="A3065" i="5"/>
  <c r="O3064" i="5"/>
  <c r="L3064" i="5"/>
  <c r="K3064" i="5"/>
  <c r="J3064" i="5"/>
  <c r="I3064" i="5"/>
  <c r="R3064" i="5" s="1"/>
  <c r="G3064" i="5"/>
  <c r="M3064" i="5" s="1"/>
  <c r="F3064" i="5"/>
  <c r="E3064" i="5"/>
  <c r="D3064" i="5"/>
  <c r="P3064" i="5" s="1"/>
  <c r="C3064" i="5"/>
  <c r="B3064" i="5"/>
  <c r="A3064" i="5"/>
  <c r="O3063" i="5"/>
  <c r="M3063" i="5"/>
  <c r="J3063" i="5"/>
  <c r="G3063" i="5"/>
  <c r="I3063" i="5" s="1"/>
  <c r="F3063" i="5"/>
  <c r="E3063" i="5"/>
  <c r="D3063" i="5"/>
  <c r="P3063" i="5" s="1"/>
  <c r="C3063" i="5"/>
  <c r="B3063" i="5"/>
  <c r="A3063" i="5"/>
  <c r="M3062" i="5"/>
  <c r="L3062" i="5"/>
  <c r="K3062" i="5"/>
  <c r="H3062" i="5"/>
  <c r="Q3062" i="5" s="1"/>
  <c r="G3062" i="5"/>
  <c r="F3062" i="5"/>
  <c r="O3062" i="5" s="1"/>
  <c r="E3062" i="5"/>
  <c r="D3062" i="5"/>
  <c r="P3062" i="5" s="1"/>
  <c r="C3062" i="5"/>
  <c r="B3062" i="5"/>
  <c r="A3062" i="5"/>
  <c r="Q3061" i="5"/>
  <c r="P3061" i="5"/>
  <c r="M3061" i="5"/>
  <c r="L3061" i="5"/>
  <c r="K3061" i="5"/>
  <c r="J3061" i="5"/>
  <c r="I3061" i="5"/>
  <c r="R3061" i="5" s="1"/>
  <c r="G3061" i="5"/>
  <c r="H3061" i="5" s="1"/>
  <c r="F3061" i="5"/>
  <c r="O3061" i="5" s="1"/>
  <c r="E3061" i="5"/>
  <c r="D3061" i="5"/>
  <c r="C3061" i="5"/>
  <c r="B3061" i="5"/>
  <c r="A3061" i="5"/>
  <c r="P3060" i="5"/>
  <c r="O3060" i="5"/>
  <c r="M3060" i="5"/>
  <c r="J3060" i="5"/>
  <c r="I3060" i="5"/>
  <c r="H3060" i="5"/>
  <c r="Q3060" i="5" s="1"/>
  <c r="G3060" i="5"/>
  <c r="F3060" i="5"/>
  <c r="E3060" i="5"/>
  <c r="D3060" i="5"/>
  <c r="C3060" i="5"/>
  <c r="B3060" i="5"/>
  <c r="A3060" i="5"/>
  <c r="G3059" i="5"/>
  <c r="F3059" i="5"/>
  <c r="O3059" i="5" s="1"/>
  <c r="E3059" i="5"/>
  <c r="D3059" i="5"/>
  <c r="P3059" i="5" s="1"/>
  <c r="C3059" i="5"/>
  <c r="B3059" i="5"/>
  <c r="A3059" i="5"/>
  <c r="P3058" i="5"/>
  <c r="O3058" i="5"/>
  <c r="L3058" i="5"/>
  <c r="K3058" i="5"/>
  <c r="J3058" i="5"/>
  <c r="I3058" i="5"/>
  <c r="R3058" i="5" s="1"/>
  <c r="G3058" i="5"/>
  <c r="M3058" i="5" s="1"/>
  <c r="F3058" i="5"/>
  <c r="E3058" i="5"/>
  <c r="D3058" i="5"/>
  <c r="C3058" i="5"/>
  <c r="B3058" i="5"/>
  <c r="A3058" i="5"/>
  <c r="P3057" i="5"/>
  <c r="O3057" i="5"/>
  <c r="M3057" i="5"/>
  <c r="H3057" i="5"/>
  <c r="Q3057" i="5" s="1"/>
  <c r="G3057" i="5"/>
  <c r="F3057" i="5"/>
  <c r="E3057" i="5"/>
  <c r="D3057" i="5"/>
  <c r="C3057" i="5"/>
  <c r="B3057" i="5"/>
  <c r="A3057" i="5"/>
  <c r="M3056" i="5"/>
  <c r="L3056" i="5"/>
  <c r="K3056" i="5"/>
  <c r="G3056" i="5"/>
  <c r="H3056" i="5" s="1"/>
  <c r="Q3056" i="5" s="1"/>
  <c r="F3056" i="5"/>
  <c r="O3056" i="5" s="1"/>
  <c r="E3056" i="5"/>
  <c r="D3056" i="5"/>
  <c r="P3056" i="5" s="1"/>
  <c r="C3056" i="5"/>
  <c r="B3056" i="5"/>
  <c r="A3056" i="5"/>
  <c r="Q3055" i="5"/>
  <c r="M3055" i="5"/>
  <c r="L3055" i="5"/>
  <c r="K3055" i="5"/>
  <c r="J3055" i="5"/>
  <c r="R3055" i="5" s="1"/>
  <c r="I3055" i="5"/>
  <c r="G3055" i="5"/>
  <c r="H3055" i="5" s="1"/>
  <c r="F3055" i="5"/>
  <c r="O3055" i="5" s="1"/>
  <c r="E3055" i="5"/>
  <c r="D3055" i="5"/>
  <c r="P3055" i="5" s="1"/>
  <c r="C3055" i="5"/>
  <c r="B3055" i="5"/>
  <c r="A3055" i="5"/>
  <c r="O3054" i="5"/>
  <c r="M3054" i="5"/>
  <c r="J3054" i="5"/>
  <c r="I3054" i="5"/>
  <c r="G3054" i="5"/>
  <c r="H3054" i="5" s="1"/>
  <c r="Q3054" i="5" s="1"/>
  <c r="F3054" i="5"/>
  <c r="E3054" i="5"/>
  <c r="D3054" i="5"/>
  <c r="P3054" i="5" s="1"/>
  <c r="C3054" i="5"/>
  <c r="B3054" i="5"/>
  <c r="A3054" i="5"/>
  <c r="G3053" i="5"/>
  <c r="F3053" i="5"/>
  <c r="O3053" i="5" s="1"/>
  <c r="E3053" i="5"/>
  <c r="D3053" i="5"/>
  <c r="P3053" i="5" s="1"/>
  <c r="C3053" i="5"/>
  <c r="B3053" i="5"/>
  <c r="A3053" i="5"/>
  <c r="P3052" i="5"/>
  <c r="O3052" i="5"/>
  <c r="L3052" i="5"/>
  <c r="K3052" i="5"/>
  <c r="J3052" i="5"/>
  <c r="I3052" i="5"/>
  <c r="G3052" i="5"/>
  <c r="M3052" i="5" s="1"/>
  <c r="R3052" i="5" s="1"/>
  <c r="F3052" i="5"/>
  <c r="E3052" i="5"/>
  <c r="D3052" i="5"/>
  <c r="C3052" i="5"/>
  <c r="B3052" i="5"/>
  <c r="A3052" i="5"/>
  <c r="P3051" i="5"/>
  <c r="O3051" i="5"/>
  <c r="I3051" i="5"/>
  <c r="H3051" i="5"/>
  <c r="Q3051" i="5" s="1"/>
  <c r="G3051" i="5"/>
  <c r="M3051" i="5" s="1"/>
  <c r="F3051" i="5"/>
  <c r="E3051" i="5"/>
  <c r="D3051" i="5"/>
  <c r="C3051" i="5"/>
  <c r="B3051" i="5"/>
  <c r="A3051" i="5"/>
  <c r="L3050" i="5"/>
  <c r="G3050" i="5"/>
  <c r="F3050" i="5"/>
  <c r="O3050" i="5" s="1"/>
  <c r="E3050" i="5"/>
  <c r="D3050" i="5"/>
  <c r="P3050" i="5" s="1"/>
  <c r="C3050" i="5"/>
  <c r="B3050" i="5"/>
  <c r="A3050" i="5"/>
  <c r="R3049" i="5"/>
  <c r="M3049" i="5"/>
  <c r="L3049" i="5"/>
  <c r="K3049" i="5"/>
  <c r="J3049" i="5"/>
  <c r="I3049" i="5"/>
  <c r="G3049" i="5"/>
  <c r="H3049" i="5" s="1"/>
  <c r="Q3049" i="5" s="1"/>
  <c r="F3049" i="5"/>
  <c r="O3049" i="5" s="1"/>
  <c r="E3049" i="5"/>
  <c r="D3049" i="5"/>
  <c r="P3049" i="5" s="1"/>
  <c r="C3049" i="5"/>
  <c r="B3049" i="5"/>
  <c r="A3049" i="5"/>
  <c r="O3048" i="5"/>
  <c r="J3048" i="5"/>
  <c r="G3048" i="5"/>
  <c r="F3048" i="5"/>
  <c r="E3048" i="5"/>
  <c r="D3048" i="5"/>
  <c r="P3048" i="5" s="1"/>
  <c r="C3048" i="5"/>
  <c r="B3048" i="5"/>
  <c r="A3048" i="5"/>
  <c r="M3047" i="5"/>
  <c r="L3047" i="5"/>
  <c r="K3047" i="5"/>
  <c r="H3047" i="5"/>
  <c r="Q3047" i="5" s="1"/>
  <c r="G3047" i="5"/>
  <c r="F3047" i="5"/>
  <c r="O3047" i="5" s="1"/>
  <c r="E3047" i="5"/>
  <c r="D3047" i="5"/>
  <c r="P3047" i="5" s="1"/>
  <c r="C3047" i="5"/>
  <c r="B3047" i="5"/>
  <c r="A3047" i="5"/>
  <c r="P3046" i="5"/>
  <c r="L3046" i="5"/>
  <c r="K3046" i="5"/>
  <c r="J3046" i="5"/>
  <c r="R3046" i="5" s="1"/>
  <c r="I3046" i="5"/>
  <c r="G3046" i="5"/>
  <c r="M3046" i="5" s="1"/>
  <c r="F3046" i="5"/>
  <c r="O3046" i="5" s="1"/>
  <c r="E3046" i="5"/>
  <c r="D3046" i="5"/>
  <c r="C3046" i="5"/>
  <c r="B3046" i="5"/>
  <c r="A3046" i="5"/>
  <c r="O3045" i="5"/>
  <c r="G3045" i="5"/>
  <c r="F3045" i="5"/>
  <c r="E3045" i="5"/>
  <c r="D3045" i="5"/>
  <c r="P3045" i="5" s="1"/>
  <c r="C3045" i="5"/>
  <c r="B3045" i="5"/>
  <c r="A3045" i="5"/>
  <c r="M3044" i="5"/>
  <c r="G3044" i="5"/>
  <c r="L3044" i="5" s="1"/>
  <c r="F3044" i="5"/>
  <c r="O3044" i="5" s="1"/>
  <c r="E3044" i="5"/>
  <c r="D3044" i="5"/>
  <c r="P3044" i="5" s="1"/>
  <c r="C3044" i="5"/>
  <c r="B3044" i="5"/>
  <c r="A3044" i="5"/>
  <c r="P3043" i="5"/>
  <c r="M3043" i="5"/>
  <c r="L3043" i="5"/>
  <c r="K3043" i="5"/>
  <c r="J3043" i="5"/>
  <c r="I3043" i="5"/>
  <c r="R3043" i="5" s="1"/>
  <c r="G3043" i="5"/>
  <c r="H3043" i="5" s="1"/>
  <c r="Q3043" i="5" s="1"/>
  <c r="F3043" i="5"/>
  <c r="O3043" i="5" s="1"/>
  <c r="E3043" i="5"/>
  <c r="D3043" i="5"/>
  <c r="C3043" i="5"/>
  <c r="B3043" i="5"/>
  <c r="A3043" i="5"/>
  <c r="P3042" i="5"/>
  <c r="O3042" i="5"/>
  <c r="M3042" i="5"/>
  <c r="H3042" i="5"/>
  <c r="Q3042" i="5" s="1"/>
  <c r="G3042" i="5"/>
  <c r="J3042" i="5" s="1"/>
  <c r="F3042" i="5"/>
  <c r="E3042" i="5"/>
  <c r="D3042" i="5"/>
  <c r="C3042" i="5"/>
  <c r="B3042" i="5"/>
  <c r="A3042" i="5"/>
  <c r="M3041" i="5"/>
  <c r="L3041" i="5"/>
  <c r="K3041" i="5"/>
  <c r="G3041" i="5"/>
  <c r="F3041" i="5"/>
  <c r="O3041" i="5" s="1"/>
  <c r="E3041" i="5"/>
  <c r="D3041" i="5"/>
  <c r="P3041" i="5" s="1"/>
  <c r="C3041" i="5"/>
  <c r="B3041" i="5"/>
  <c r="A3041" i="5"/>
  <c r="L3040" i="5"/>
  <c r="K3040" i="5"/>
  <c r="J3040" i="5"/>
  <c r="I3040" i="5"/>
  <c r="R3040" i="5" s="1"/>
  <c r="G3040" i="5"/>
  <c r="M3040" i="5" s="1"/>
  <c r="F3040" i="5"/>
  <c r="O3040" i="5" s="1"/>
  <c r="E3040" i="5"/>
  <c r="D3040" i="5"/>
  <c r="P3040" i="5" s="1"/>
  <c r="C3040" i="5"/>
  <c r="B3040" i="5"/>
  <c r="A3040" i="5"/>
  <c r="P3039" i="5"/>
  <c r="O3039" i="5"/>
  <c r="M3039" i="5"/>
  <c r="J3039" i="5"/>
  <c r="I3039" i="5"/>
  <c r="H3039" i="5"/>
  <c r="Q3039" i="5" s="1"/>
  <c r="G3039" i="5"/>
  <c r="F3039" i="5"/>
  <c r="E3039" i="5"/>
  <c r="D3039" i="5"/>
  <c r="C3039" i="5"/>
  <c r="B3039" i="5"/>
  <c r="A3039" i="5"/>
  <c r="G3038" i="5"/>
  <c r="F3038" i="5"/>
  <c r="O3038" i="5" s="1"/>
  <c r="E3038" i="5"/>
  <c r="D3038" i="5"/>
  <c r="P3038" i="5" s="1"/>
  <c r="C3038" i="5"/>
  <c r="B3038" i="5"/>
  <c r="A3038" i="5"/>
  <c r="Q3037" i="5"/>
  <c r="P3037" i="5"/>
  <c r="M3037" i="5"/>
  <c r="L3037" i="5"/>
  <c r="K3037" i="5"/>
  <c r="J3037" i="5"/>
  <c r="I3037" i="5"/>
  <c r="R3037" i="5" s="1"/>
  <c r="G3037" i="5"/>
  <c r="H3037" i="5" s="1"/>
  <c r="F3037" i="5"/>
  <c r="O3037" i="5" s="1"/>
  <c r="E3037" i="5"/>
  <c r="D3037" i="5"/>
  <c r="C3037" i="5"/>
  <c r="B3037" i="5"/>
  <c r="A3037" i="5"/>
  <c r="P3036" i="5"/>
  <c r="O3036" i="5"/>
  <c r="G3036" i="5"/>
  <c r="F3036" i="5"/>
  <c r="E3036" i="5"/>
  <c r="D3036" i="5"/>
  <c r="C3036" i="5"/>
  <c r="B3036" i="5"/>
  <c r="A3036" i="5"/>
  <c r="M3035" i="5"/>
  <c r="L3035" i="5"/>
  <c r="G3035" i="5"/>
  <c r="K3035" i="5" s="1"/>
  <c r="F3035" i="5"/>
  <c r="O3035" i="5" s="1"/>
  <c r="E3035" i="5"/>
  <c r="D3035" i="5"/>
  <c r="P3035" i="5" s="1"/>
  <c r="C3035" i="5"/>
  <c r="B3035" i="5"/>
  <c r="A3035" i="5"/>
  <c r="R3034" i="5"/>
  <c r="O3034" i="5"/>
  <c r="L3034" i="5"/>
  <c r="K3034" i="5"/>
  <c r="J3034" i="5"/>
  <c r="I3034" i="5"/>
  <c r="G3034" i="5"/>
  <c r="M3034" i="5" s="1"/>
  <c r="F3034" i="5"/>
  <c r="E3034" i="5"/>
  <c r="D3034" i="5"/>
  <c r="P3034" i="5" s="1"/>
  <c r="C3034" i="5"/>
  <c r="B3034" i="5"/>
  <c r="A3034" i="5"/>
  <c r="O3033" i="5"/>
  <c r="M3033" i="5"/>
  <c r="J3033" i="5"/>
  <c r="I3033" i="5"/>
  <c r="G3033" i="5"/>
  <c r="H3033" i="5" s="1"/>
  <c r="Q3033" i="5" s="1"/>
  <c r="F3033" i="5"/>
  <c r="E3033" i="5"/>
  <c r="D3033" i="5"/>
  <c r="P3033" i="5" s="1"/>
  <c r="C3033" i="5"/>
  <c r="B3033" i="5"/>
  <c r="A3033" i="5"/>
  <c r="G3032" i="5"/>
  <c r="F3032" i="5"/>
  <c r="O3032" i="5" s="1"/>
  <c r="E3032" i="5"/>
  <c r="D3032" i="5"/>
  <c r="P3032" i="5" s="1"/>
  <c r="C3032" i="5"/>
  <c r="B3032" i="5"/>
  <c r="A3032" i="5"/>
  <c r="O3031" i="5"/>
  <c r="M3031" i="5"/>
  <c r="L3031" i="5"/>
  <c r="K3031" i="5"/>
  <c r="J3031" i="5"/>
  <c r="I3031" i="5"/>
  <c r="R3031" i="5" s="1"/>
  <c r="G3031" i="5"/>
  <c r="H3031" i="5" s="1"/>
  <c r="Q3031" i="5" s="1"/>
  <c r="F3031" i="5"/>
  <c r="E3031" i="5"/>
  <c r="D3031" i="5"/>
  <c r="P3031" i="5" s="1"/>
  <c r="C3031" i="5"/>
  <c r="B3031" i="5"/>
  <c r="A3031" i="5"/>
  <c r="N3031" i="5" s="1"/>
  <c r="P3030" i="5"/>
  <c r="O3030" i="5"/>
  <c r="G3030" i="5"/>
  <c r="F3030" i="5"/>
  <c r="E3030" i="5"/>
  <c r="D3030" i="5"/>
  <c r="C3030" i="5"/>
  <c r="B3030" i="5"/>
  <c r="A3030" i="5"/>
  <c r="Q3029" i="5"/>
  <c r="M3029" i="5"/>
  <c r="H3029" i="5"/>
  <c r="G3029" i="5"/>
  <c r="F3029" i="5"/>
  <c r="O3029" i="5" s="1"/>
  <c r="E3029" i="5"/>
  <c r="D3029" i="5"/>
  <c r="P3029" i="5" s="1"/>
  <c r="C3029" i="5"/>
  <c r="B3029" i="5"/>
  <c r="A3029" i="5"/>
  <c r="L3028" i="5"/>
  <c r="K3028" i="5"/>
  <c r="J3028" i="5"/>
  <c r="I3028" i="5"/>
  <c r="G3028" i="5"/>
  <c r="M3028" i="5" s="1"/>
  <c r="F3028" i="5"/>
  <c r="O3028" i="5" s="1"/>
  <c r="E3028" i="5"/>
  <c r="D3028" i="5"/>
  <c r="P3028" i="5" s="1"/>
  <c r="C3028" i="5"/>
  <c r="B3028" i="5"/>
  <c r="A3028" i="5"/>
  <c r="O3027" i="5"/>
  <c r="J3027" i="5"/>
  <c r="G3027" i="5"/>
  <c r="F3027" i="5"/>
  <c r="E3027" i="5"/>
  <c r="D3027" i="5"/>
  <c r="P3027" i="5" s="1"/>
  <c r="C3027" i="5"/>
  <c r="B3027" i="5"/>
  <c r="A3027" i="5"/>
  <c r="M3026" i="5"/>
  <c r="L3026" i="5"/>
  <c r="K3026" i="5"/>
  <c r="H3026" i="5"/>
  <c r="Q3026" i="5" s="1"/>
  <c r="G3026" i="5"/>
  <c r="F3026" i="5"/>
  <c r="O3026" i="5" s="1"/>
  <c r="E3026" i="5"/>
  <c r="D3026" i="5"/>
  <c r="P3026" i="5" s="1"/>
  <c r="C3026" i="5"/>
  <c r="B3026" i="5"/>
  <c r="A3026" i="5"/>
  <c r="Q3025" i="5"/>
  <c r="P3025" i="5"/>
  <c r="M3025" i="5"/>
  <c r="L3025" i="5"/>
  <c r="K3025" i="5"/>
  <c r="J3025" i="5"/>
  <c r="I3025" i="5"/>
  <c r="R3025" i="5" s="1"/>
  <c r="G3025" i="5"/>
  <c r="H3025" i="5" s="1"/>
  <c r="F3025" i="5"/>
  <c r="O3025" i="5" s="1"/>
  <c r="E3025" i="5"/>
  <c r="D3025" i="5"/>
  <c r="C3025" i="5"/>
  <c r="B3025" i="5"/>
  <c r="A3025" i="5"/>
  <c r="P3024" i="5"/>
  <c r="O3024" i="5"/>
  <c r="M3024" i="5"/>
  <c r="J3024" i="5"/>
  <c r="I3024" i="5"/>
  <c r="H3024" i="5"/>
  <c r="Q3024" i="5" s="1"/>
  <c r="G3024" i="5"/>
  <c r="F3024" i="5"/>
  <c r="E3024" i="5"/>
  <c r="D3024" i="5"/>
  <c r="C3024" i="5"/>
  <c r="B3024" i="5"/>
  <c r="A3024" i="5"/>
  <c r="Q3023" i="5"/>
  <c r="K3023" i="5"/>
  <c r="H3023" i="5"/>
  <c r="G3023" i="5"/>
  <c r="M3023" i="5" s="1"/>
  <c r="F3023" i="5"/>
  <c r="O3023" i="5" s="1"/>
  <c r="E3023" i="5"/>
  <c r="D3023" i="5"/>
  <c r="P3023" i="5" s="1"/>
  <c r="C3023" i="5"/>
  <c r="B3023" i="5"/>
  <c r="A3023" i="5"/>
  <c r="P3022" i="5"/>
  <c r="L3022" i="5"/>
  <c r="K3022" i="5"/>
  <c r="J3022" i="5"/>
  <c r="I3022" i="5"/>
  <c r="G3022" i="5"/>
  <c r="M3022" i="5" s="1"/>
  <c r="F3022" i="5"/>
  <c r="O3022" i="5" s="1"/>
  <c r="E3022" i="5"/>
  <c r="D3022" i="5"/>
  <c r="C3022" i="5"/>
  <c r="B3022" i="5"/>
  <c r="A3022" i="5"/>
  <c r="P3021" i="5"/>
  <c r="O3021" i="5"/>
  <c r="M3021" i="5"/>
  <c r="G3021" i="5"/>
  <c r="J3021" i="5" s="1"/>
  <c r="F3021" i="5"/>
  <c r="E3021" i="5"/>
  <c r="D3021" i="5"/>
  <c r="C3021" i="5"/>
  <c r="B3021" i="5"/>
  <c r="A3021" i="5"/>
  <c r="M3020" i="5"/>
  <c r="L3020" i="5"/>
  <c r="K3020" i="5"/>
  <c r="G3020" i="5"/>
  <c r="F3020" i="5"/>
  <c r="O3020" i="5" s="1"/>
  <c r="E3020" i="5"/>
  <c r="D3020" i="5"/>
  <c r="P3020" i="5" s="1"/>
  <c r="C3020" i="5"/>
  <c r="B3020" i="5"/>
  <c r="A3020" i="5"/>
  <c r="Q3019" i="5"/>
  <c r="M3019" i="5"/>
  <c r="L3019" i="5"/>
  <c r="K3019" i="5"/>
  <c r="J3019" i="5"/>
  <c r="R3019" i="5" s="1"/>
  <c r="I3019" i="5"/>
  <c r="G3019" i="5"/>
  <c r="H3019" i="5" s="1"/>
  <c r="F3019" i="5"/>
  <c r="O3019" i="5" s="1"/>
  <c r="E3019" i="5"/>
  <c r="D3019" i="5"/>
  <c r="P3019" i="5" s="1"/>
  <c r="C3019" i="5"/>
  <c r="B3019" i="5"/>
  <c r="A3019" i="5"/>
  <c r="O3018" i="5"/>
  <c r="M3018" i="5"/>
  <c r="J3018" i="5"/>
  <c r="I3018" i="5"/>
  <c r="G3018" i="5"/>
  <c r="F3018" i="5"/>
  <c r="E3018" i="5"/>
  <c r="D3018" i="5"/>
  <c r="P3018" i="5" s="1"/>
  <c r="C3018" i="5"/>
  <c r="B3018" i="5"/>
  <c r="A3018" i="5"/>
  <c r="G3017" i="5"/>
  <c r="F3017" i="5"/>
  <c r="O3017" i="5" s="1"/>
  <c r="E3017" i="5"/>
  <c r="D3017" i="5"/>
  <c r="P3017" i="5" s="1"/>
  <c r="C3017" i="5"/>
  <c r="B3017" i="5"/>
  <c r="A3017" i="5"/>
  <c r="P3016" i="5"/>
  <c r="L3016" i="5"/>
  <c r="K3016" i="5"/>
  <c r="J3016" i="5"/>
  <c r="I3016" i="5"/>
  <c r="R3016" i="5" s="1"/>
  <c r="G3016" i="5"/>
  <c r="M3016" i="5" s="1"/>
  <c r="F3016" i="5"/>
  <c r="O3016" i="5" s="1"/>
  <c r="E3016" i="5"/>
  <c r="D3016" i="5"/>
  <c r="C3016" i="5"/>
  <c r="B3016" i="5"/>
  <c r="A3016" i="5"/>
  <c r="P3015" i="5"/>
  <c r="O3015" i="5"/>
  <c r="G3015" i="5"/>
  <c r="F3015" i="5"/>
  <c r="E3015" i="5"/>
  <c r="D3015" i="5"/>
  <c r="C3015" i="5"/>
  <c r="B3015" i="5"/>
  <c r="A3015" i="5"/>
  <c r="M3014" i="5"/>
  <c r="L3014" i="5"/>
  <c r="G3014" i="5"/>
  <c r="K3014" i="5" s="1"/>
  <c r="F3014" i="5"/>
  <c r="O3014" i="5" s="1"/>
  <c r="E3014" i="5"/>
  <c r="D3014" i="5"/>
  <c r="P3014" i="5" s="1"/>
  <c r="C3014" i="5"/>
  <c r="B3014" i="5"/>
  <c r="A3014" i="5"/>
  <c r="R3013" i="5"/>
  <c r="O3013" i="5"/>
  <c r="M3013" i="5"/>
  <c r="L3013" i="5"/>
  <c r="K3013" i="5"/>
  <c r="J3013" i="5"/>
  <c r="I3013" i="5"/>
  <c r="G3013" i="5"/>
  <c r="H3013" i="5" s="1"/>
  <c r="Q3013" i="5" s="1"/>
  <c r="F3013" i="5"/>
  <c r="E3013" i="5"/>
  <c r="D3013" i="5"/>
  <c r="P3013" i="5" s="1"/>
  <c r="C3013" i="5"/>
  <c r="B3013" i="5"/>
  <c r="A3013" i="5"/>
  <c r="O3012" i="5"/>
  <c r="M3012" i="5"/>
  <c r="J3012" i="5"/>
  <c r="G3012" i="5"/>
  <c r="I3012" i="5" s="1"/>
  <c r="F3012" i="5"/>
  <c r="E3012" i="5"/>
  <c r="D3012" i="5"/>
  <c r="P3012" i="5" s="1"/>
  <c r="C3012" i="5"/>
  <c r="B3012" i="5"/>
  <c r="A3012" i="5"/>
  <c r="M3011" i="5"/>
  <c r="L3011" i="5"/>
  <c r="K3011" i="5"/>
  <c r="H3011" i="5"/>
  <c r="Q3011" i="5" s="1"/>
  <c r="G3011" i="5"/>
  <c r="F3011" i="5"/>
  <c r="O3011" i="5" s="1"/>
  <c r="E3011" i="5"/>
  <c r="D3011" i="5"/>
  <c r="P3011" i="5" s="1"/>
  <c r="C3011" i="5"/>
  <c r="B3011" i="5"/>
  <c r="A3011" i="5"/>
  <c r="P3010" i="5"/>
  <c r="L3010" i="5"/>
  <c r="K3010" i="5"/>
  <c r="J3010" i="5"/>
  <c r="I3010" i="5"/>
  <c r="R3010" i="5" s="1"/>
  <c r="G3010" i="5"/>
  <c r="M3010" i="5" s="1"/>
  <c r="F3010" i="5"/>
  <c r="O3010" i="5" s="1"/>
  <c r="E3010" i="5"/>
  <c r="D3010" i="5"/>
  <c r="C3010" i="5"/>
  <c r="B3010" i="5"/>
  <c r="A3010" i="5"/>
  <c r="P3009" i="5"/>
  <c r="O3009" i="5"/>
  <c r="G3009" i="5"/>
  <c r="F3009" i="5"/>
  <c r="E3009" i="5"/>
  <c r="D3009" i="5"/>
  <c r="C3009" i="5"/>
  <c r="B3009" i="5"/>
  <c r="A3009" i="5"/>
  <c r="Q3008" i="5"/>
  <c r="M3008" i="5"/>
  <c r="H3008" i="5"/>
  <c r="G3008" i="5"/>
  <c r="F3008" i="5"/>
  <c r="O3008" i="5" s="1"/>
  <c r="E3008" i="5"/>
  <c r="D3008" i="5"/>
  <c r="P3008" i="5" s="1"/>
  <c r="C3008" i="5"/>
  <c r="B3008" i="5"/>
  <c r="A3008" i="5"/>
  <c r="P3007" i="5"/>
  <c r="O3007" i="5"/>
  <c r="M3007" i="5"/>
  <c r="L3007" i="5"/>
  <c r="K3007" i="5"/>
  <c r="J3007" i="5"/>
  <c r="I3007" i="5"/>
  <c r="G3007" i="5"/>
  <c r="H3007" i="5" s="1"/>
  <c r="Q3007" i="5" s="1"/>
  <c r="F3007" i="5"/>
  <c r="E3007" i="5"/>
  <c r="D3007" i="5"/>
  <c r="C3007" i="5"/>
  <c r="B3007" i="5"/>
  <c r="A3007" i="5"/>
  <c r="P3006" i="5"/>
  <c r="O3006" i="5"/>
  <c r="M3006" i="5"/>
  <c r="H3006" i="5"/>
  <c r="Q3006" i="5" s="1"/>
  <c r="G3006" i="5"/>
  <c r="F3006" i="5"/>
  <c r="E3006" i="5"/>
  <c r="D3006" i="5"/>
  <c r="C3006" i="5"/>
  <c r="B3006" i="5"/>
  <c r="A3006" i="5"/>
  <c r="M3005" i="5"/>
  <c r="L3005" i="5"/>
  <c r="K3005" i="5"/>
  <c r="G3005" i="5"/>
  <c r="H3005" i="5" s="1"/>
  <c r="Q3005" i="5" s="1"/>
  <c r="F3005" i="5"/>
  <c r="O3005" i="5" s="1"/>
  <c r="E3005" i="5"/>
  <c r="D3005" i="5"/>
  <c r="P3005" i="5" s="1"/>
  <c r="C3005" i="5"/>
  <c r="B3005" i="5"/>
  <c r="A3005" i="5"/>
  <c r="L3004" i="5"/>
  <c r="K3004" i="5"/>
  <c r="R3004" i="5" s="1"/>
  <c r="J3004" i="5"/>
  <c r="I3004" i="5"/>
  <c r="G3004" i="5"/>
  <c r="M3004" i="5" s="1"/>
  <c r="F3004" i="5"/>
  <c r="O3004" i="5" s="1"/>
  <c r="E3004" i="5"/>
  <c r="D3004" i="5"/>
  <c r="P3004" i="5" s="1"/>
  <c r="C3004" i="5"/>
  <c r="B3004" i="5"/>
  <c r="A3004" i="5"/>
  <c r="P3003" i="5"/>
  <c r="O3003" i="5"/>
  <c r="M3003" i="5"/>
  <c r="J3003" i="5"/>
  <c r="I3003" i="5"/>
  <c r="H3003" i="5"/>
  <c r="Q3003" i="5" s="1"/>
  <c r="G3003" i="5"/>
  <c r="F3003" i="5"/>
  <c r="E3003" i="5"/>
  <c r="D3003" i="5"/>
  <c r="C3003" i="5"/>
  <c r="B3003" i="5"/>
  <c r="A3003" i="5"/>
  <c r="K3002" i="5"/>
  <c r="H3002" i="5"/>
  <c r="Q3002" i="5" s="1"/>
  <c r="G3002" i="5"/>
  <c r="M3002" i="5" s="1"/>
  <c r="F3002" i="5"/>
  <c r="O3002" i="5" s="1"/>
  <c r="E3002" i="5"/>
  <c r="D3002" i="5"/>
  <c r="P3002" i="5" s="1"/>
  <c r="C3002" i="5"/>
  <c r="B3002" i="5"/>
  <c r="A3002" i="5"/>
  <c r="P3001" i="5"/>
  <c r="M3001" i="5"/>
  <c r="L3001" i="5"/>
  <c r="K3001" i="5"/>
  <c r="J3001" i="5"/>
  <c r="I3001" i="5"/>
  <c r="R3001" i="5" s="1"/>
  <c r="G3001" i="5"/>
  <c r="H3001" i="5" s="1"/>
  <c r="Q3001" i="5" s="1"/>
  <c r="F3001" i="5"/>
  <c r="O3001" i="5" s="1"/>
  <c r="E3001" i="5"/>
  <c r="D3001" i="5"/>
  <c r="C3001" i="5"/>
  <c r="B3001" i="5"/>
  <c r="A3001" i="5"/>
  <c r="P3000" i="5"/>
  <c r="O3000" i="5"/>
  <c r="I3000" i="5"/>
  <c r="H3000" i="5"/>
  <c r="Q3000" i="5" s="1"/>
  <c r="G3000" i="5"/>
  <c r="M3000" i="5" s="1"/>
  <c r="F3000" i="5"/>
  <c r="E3000" i="5"/>
  <c r="D3000" i="5"/>
  <c r="C3000" i="5"/>
  <c r="B3000" i="5"/>
  <c r="A3000" i="5"/>
  <c r="L2999" i="5"/>
  <c r="G2999" i="5"/>
  <c r="F2999" i="5"/>
  <c r="O2999" i="5" s="1"/>
  <c r="E2999" i="5"/>
  <c r="D2999" i="5"/>
  <c r="P2999" i="5" s="1"/>
  <c r="C2999" i="5"/>
  <c r="B2999" i="5"/>
  <c r="A2999" i="5"/>
  <c r="R2998" i="5"/>
  <c r="L2998" i="5"/>
  <c r="K2998" i="5"/>
  <c r="J2998" i="5"/>
  <c r="I2998" i="5"/>
  <c r="G2998" i="5"/>
  <c r="M2998" i="5" s="1"/>
  <c r="F2998" i="5"/>
  <c r="O2998" i="5" s="1"/>
  <c r="E2998" i="5"/>
  <c r="D2998" i="5"/>
  <c r="P2998" i="5" s="1"/>
  <c r="C2998" i="5"/>
  <c r="B2998" i="5"/>
  <c r="A2998" i="5"/>
  <c r="O2997" i="5"/>
  <c r="M2997" i="5"/>
  <c r="J2997" i="5"/>
  <c r="I2997" i="5"/>
  <c r="G2997" i="5"/>
  <c r="F2997" i="5"/>
  <c r="E2997" i="5"/>
  <c r="D2997" i="5"/>
  <c r="P2997" i="5" s="1"/>
  <c r="C2997" i="5"/>
  <c r="B2997" i="5"/>
  <c r="A2997" i="5"/>
  <c r="H2996" i="5"/>
  <c r="Q2996" i="5" s="1"/>
  <c r="G2996" i="5"/>
  <c r="F2996" i="5"/>
  <c r="O2996" i="5" s="1"/>
  <c r="E2996" i="5"/>
  <c r="D2996" i="5"/>
  <c r="P2996" i="5" s="1"/>
  <c r="C2996" i="5"/>
  <c r="B2996" i="5"/>
  <c r="A2996" i="5"/>
  <c r="P2995" i="5"/>
  <c r="O2995" i="5"/>
  <c r="M2995" i="5"/>
  <c r="L2995" i="5"/>
  <c r="K2995" i="5"/>
  <c r="J2995" i="5"/>
  <c r="I2995" i="5"/>
  <c r="G2995" i="5"/>
  <c r="H2995" i="5" s="1"/>
  <c r="Q2995" i="5" s="1"/>
  <c r="F2995" i="5"/>
  <c r="E2995" i="5"/>
  <c r="D2995" i="5"/>
  <c r="C2995" i="5"/>
  <c r="B2995" i="5"/>
  <c r="A2995" i="5"/>
  <c r="O2994" i="5"/>
  <c r="G2994" i="5"/>
  <c r="F2994" i="5"/>
  <c r="E2994" i="5"/>
  <c r="D2994" i="5"/>
  <c r="P2994" i="5" s="1"/>
  <c r="C2994" i="5"/>
  <c r="B2994" i="5"/>
  <c r="A2994" i="5"/>
  <c r="G2993" i="5"/>
  <c r="F2993" i="5"/>
  <c r="O2993" i="5" s="1"/>
  <c r="E2993" i="5"/>
  <c r="D2993" i="5"/>
  <c r="P2993" i="5" s="1"/>
  <c r="C2993" i="5"/>
  <c r="B2993" i="5"/>
  <c r="A2993" i="5"/>
  <c r="O2992" i="5"/>
  <c r="L2992" i="5"/>
  <c r="K2992" i="5"/>
  <c r="J2992" i="5"/>
  <c r="I2992" i="5"/>
  <c r="G2992" i="5"/>
  <c r="M2992" i="5" s="1"/>
  <c r="F2992" i="5"/>
  <c r="E2992" i="5"/>
  <c r="D2992" i="5"/>
  <c r="P2992" i="5" s="1"/>
  <c r="C2992" i="5"/>
  <c r="B2992" i="5"/>
  <c r="A2992" i="5"/>
  <c r="O2991" i="5"/>
  <c r="G2991" i="5"/>
  <c r="F2991" i="5"/>
  <c r="E2991" i="5"/>
  <c r="D2991" i="5"/>
  <c r="P2991" i="5" s="1"/>
  <c r="C2991" i="5"/>
  <c r="B2991" i="5"/>
  <c r="A2991" i="5"/>
  <c r="M2990" i="5"/>
  <c r="L2990" i="5"/>
  <c r="K2990" i="5"/>
  <c r="H2990" i="5"/>
  <c r="Q2990" i="5" s="1"/>
  <c r="G2990" i="5"/>
  <c r="F2990" i="5"/>
  <c r="O2990" i="5" s="1"/>
  <c r="E2990" i="5"/>
  <c r="D2990" i="5"/>
  <c r="P2990" i="5" s="1"/>
  <c r="C2990" i="5"/>
  <c r="B2990" i="5"/>
  <c r="A2990" i="5"/>
  <c r="Q2989" i="5"/>
  <c r="P2989" i="5"/>
  <c r="M2989" i="5"/>
  <c r="L2989" i="5"/>
  <c r="K2989" i="5"/>
  <c r="J2989" i="5"/>
  <c r="R2989" i="5" s="1"/>
  <c r="I2989" i="5"/>
  <c r="G2989" i="5"/>
  <c r="H2989" i="5" s="1"/>
  <c r="F2989" i="5"/>
  <c r="O2989" i="5" s="1"/>
  <c r="E2989" i="5"/>
  <c r="D2989" i="5"/>
  <c r="C2989" i="5"/>
  <c r="B2989" i="5"/>
  <c r="A2989" i="5"/>
  <c r="P2988" i="5"/>
  <c r="O2988" i="5"/>
  <c r="M2988" i="5"/>
  <c r="J2988" i="5"/>
  <c r="I2988" i="5"/>
  <c r="H2988" i="5"/>
  <c r="Q2988" i="5" s="1"/>
  <c r="G2988" i="5"/>
  <c r="F2988" i="5"/>
  <c r="E2988" i="5"/>
  <c r="D2988" i="5"/>
  <c r="C2988" i="5"/>
  <c r="B2988" i="5"/>
  <c r="A2988" i="5"/>
  <c r="G2987" i="5"/>
  <c r="F2987" i="5"/>
  <c r="O2987" i="5" s="1"/>
  <c r="E2987" i="5"/>
  <c r="D2987" i="5"/>
  <c r="P2987" i="5" s="1"/>
  <c r="C2987" i="5"/>
  <c r="B2987" i="5"/>
  <c r="A2987" i="5"/>
  <c r="P2986" i="5"/>
  <c r="O2986" i="5"/>
  <c r="L2986" i="5"/>
  <c r="K2986" i="5"/>
  <c r="J2986" i="5"/>
  <c r="I2986" i="5"/>
  <c r="G2986" i="5"/>
  <c r="M2986" i="5" s="1"/>
  <c r="F2986" i="5"/>
  <c r="E2986" i="5"/>
  <c r="D2986" i="5"/>
  <c r="C2986" i="5"/>
  <c r="B2986" i="5"/>
  <c r="A2986" i="5"/>
  <c r="P2985" i="5"/>
  <c r="O2985" i="5"/>
  <c r="M2985" i="5"/>
  <c r="H2985" i="5"/>
  <c r="Q2985" i="5" s="1"/>
  <c r="G2985" i="5"/>
  <c r="F2985" i="5"/>
  <c r="E2985" i="5"/>
  <c r="D2985" i="5"/>
  <c r="C2985" i="5"/>
  <c r="B2985" i="5"/>
  <c r="A2985" i="5"/>
  <c r="M2984" i="5"/>
  <c r="L2984" i="5"/>
  <c r="K2984" i="5"/>
  <c r="G2984" i="5"/>
  <c r="H2984" i="5" s="1"/>
  <c r="Q2984" i="5" s="1"/>
  <c r="F2984" i="5"/>
  <c r="O2984" i="5" s="1"/>
  <c r="E2984" i="5"/>
  <c r="D2984" i="5"/>
  <c r="P2984" i="5" s="1"/>
  <c r="C2984" i="5"/>
  <c r="B2984" i="5"/>
  <c r="A2984" i="5"/>
  <c r="Q2983" i="5"/>
  <c r="M2983" i="5"/>
  <c r="L2983" i="5"/>
  <c r="R2983" i="5" s="1"/>
  <c r="K2983" i="5"/>
  <c r="J2983" i="5"/>
  <c r="I2983" i="5"/>
  <c r="G2983" i="5"/>
  <c r="H2983" i="5" s="1"/>
  <c r="F2983" i="5"/>
  <c r="O2983" i="5" s="1"/>
  <c r="E2983" i="5"/>
  <c r="D2983" i="5"/>
  <c r="P2983" i="5" s="1"/>
  <c r="C2983" i="5"/>
  <c r="B2983" i="5"/>
  <c r="A2983" i="5"/>
  <c r="O2982" i="5"/>
  <c r="M2982" i="5"/>
  <c r="J2982" i="5"/>
  <c r="I2982" i="5"/>
  <c r="G2982" i="5"/>
  <c r="H2982" i="5" s="1"/>
  <c r="Q2982" i="5" s="1"/>
  <c r="F2982" i="5"/>
  <c r="E2982" i="5"/>
  <c r="D2982" i="5"/>
  <c r="P2982" i="5" s="1"/>
  <c r="C2982" i="5"/>
  <c r="B2982" i="5"/>
  <c r="A2982" i="5"/>
  <c r="K2981" i="5"/>
  <c r="G2981" i="5"/>
  <c r="F2981" i="5"/>
  <c r="O2981" i="5" s="1"/>
  <c r="E2981" i="5"/>
  <c r="D2981" i="5"/>
  <c r="P2981" i="5" s="1"/>
  <c r="C2981" i="5"/>
  <c r="B2981" i="5"/>
  <c r="A2981" i="5"/>
  <c r="R2980" i="5"/>
  <c r="P2980" i="5"/>
  <c r="L2980" i="5"/>
  <c r="K2980" i="5"/>
  <c r="J2980" i="5"/>
  <c r="I2980" i="5"/>
  <c r="G2980" i="5"/>
  <c r="M2980" i="5" s="1"/>
  <c r="F2980" i="5"/>
  <c r="O2980" i="5" s="1"/>
  <c r="E2980" i="5"/>
  <c r="D2980" i="5"/>
  <c r="C2980" i="5"/>
  <c r="B2980" i="5"/>
  <c r="A2980" i="5"/>
  <c r="P2979" i="5"/>
  <c r="O2979" i="5"/>
  <c r="I2979" i="5"/>
  <c r="H2979" i="5"/>
  <c r="Q2979" i="5" s="1"/>
  <c r="G2979" i="5"/>
  <c r="M2979" i="5" s="1"/>
  <c r="F2979" i="5"/>
  <c r="E2979" i="5"/>
  <c r="D2979" i="5"/>
  <c r="C2979" i="5"/>
  <c r="B2979" i="5"/>
  <c r="A2979" i="5"/>
  <c r="L2978" i="5"/>
  <c r="G2978" i="5"/>
  <c r="F2978" i="5"/>
  <c r="O2978" i="5" s="1"/>
  <c r="E2978" i="5"/>
  <c r="D2978" i="5"/>
  <c r="P2978" i="5" s="1"/>
  <c r="C2978" i="5"/>
  <c r="B2978" i="5"/>
  <c r="A2978" i="5"/>
  <c r="M2977" i="5"/>
  <c r="L2977" i="5"/>
  <c r="K2977" i="5"/>
  <c r="R2977" i="5" s="1"/>
  <c r="J2977" i="5"/>
  <c r="I2977" i="5"/>
  <c r="G2977" i="5"/>
  <c r="H2977" i="5" s="1"/>
  <c r="Q2977" i="5" s="1"/>
  <c r="F2977" i="5"/>
  <c r="O2977" i="5" s="1"/>
  <c r="E2977" i="5"/>
  <c r="D2977" i="5"/>
  <c r="P2977" i="5" s="1"/>
  <c r="C2977" i="5"/>
  <c r="B2977" i="5"/>
  <c r="A2977" i="5"/>
  <c r="P2976" i="5"/>
  <c r="O2976" i="5"/>
  <c r="K2976" i="5"/>
  <c r="H2976" i="5"/>
  <c r="Q2976" i="5" s="1"/>
  <c r="G2976" i="5"/>
  <c r="L2976" i="5" s="1"/>
  <c r="F2976" i="5"/>
  <c r="E2976" i="5"/>
  <c r="D2976" i="5"/>
  <c r="C2976" i="5"/>
  <c r="B2976" i="5"/>
  <c r="A2976" i="5"/>
  <c r="H2975" i="5"/>
  <c r="Q2975" i="5" s="1"/>
  <c r="G2975" i="5"/>
  <c r="M2975" i="5" s="1"/>
  <c r="F2975" i="5"/>
  <c r="O2975" i="5" s="1"/>
  <c r="E2975" i="5"/>
  <c r="D2975" i="5"/>
  <c r="P2975" i="5" s="1"/>
  <c r="C2975" i="5"/>
  <c r="B2975" i="5"/>
  <c r="A2975" i="5"/>
  <c r="P2974" i="5"/>
  <c r="L2974" i="5"/>
  <c r="I2974" i="5"/>
  <c r="G2974" i="5"/>
  <c r="F2974" i="5"/>
  <c r="O2974" i="5" s="1"/>
  <c r="E2974" i="5"/>
  <c r="D2974" i="5"/>
  <c r="C2974" i="5"/>
  <c r="B2974" i="5"/>
  <c r="A2974" i="5"/>
  <c r="P2973" i="5"/>
  <c r="O2973" i="5"/>
  <c r="I2973" i="5"/>
  <c r="H2973" i="5"/>
  <c r="Q2973" i="5" s="1"/>
  <c r="G2973" i="5"/>
  <c r="M2973" i="5" s="1"/>
  <c r="F2973" i="5"/>
  <c r="E2973" i="5"/>
  <c r="D2973" i="5"/>
  <c r="C2973" i="5"/>
  <c r="B2973" i="5"/>
  <c r="A2973" i="5"/>
  <c r="Q2972" i="5"/>
  <c r="O2972" i="5"/>
  <c r="M2972" i="5"/>
  <c r="H2972" i="5"/>
  <c r="G2972" i="5"/>
  <c r="F2972" i="5"/>
  <c r="E2972" i="5"/>
  <c r="D2972" i="5"/>
  <c r="P2972" i="5" s="1"/>
  <c r="C2972" i="5"/>
  <c r="B2972" i="5"/>
  <c r="A2972" i="5"/>
  <c r="P2971" i="5"/>
  <c r="O2971" i="5"/>
  <c r="M2971" i="5"/>
  <c r="L2971" i="5"/>
  <c r="K2971" i="5"/>
  <c r="J2971" i="5"/>
  <c r="I2971" i="5"/>
  <c r="G2971" i="5"/>
  <c r="H2971" i="5" s="1"/>
  <c r="Q2971" i="5" s="1"/>
  <c r="F2971" i="5"/>
  <c r="E2971" i="5"/>
  <c r="D2971" i="5"/>
  <c r="C2971" i="5"/>
  <c r="B2971" i="5"/>
  <c r="A2971" i="5"/>
  <c r="P2970" i="5"/>
  <c r="O2970" i="5"/>
  <c r="I2970" i="5"/>
  <c r="G2970" i="5"/>
  <c r="F2970" i="5"/>
  <c r="E2970" i="5"/>
  <c r="D2970" i="5"/>
  <c r="C2970" i="5"/>
  <c r="B2970" i="5"/>
  <c r="A2970" i="5"/>
  <c r="M2969" i="5"/>
  <c r="I2969" i="5"/>
  <c r="H2969" i="5"/>
  <c r="Q2969" i="5" s="1"/>
  <c r="G2969" i="5"/>
  <c r="J2969" i="5" s="1"/>
  <c r="F2969" i="5"/>
  <c r="O2969" i="5" s="1"/>
  <c r="E2969" i="5"/>
  <c r="D2969" i="5"/>
  <c r="P2969" i="5" s="1"/>
  <c r="C2969" i="5"/>
  <c r="B2969" i="5"/>
  <c r="A2969" i="5"/>
  <c r="P2968" i="5"/>
  <c r="O2968" i="5"/>
  <c r="G2968" i="5"/>
  <c r="F2968" i="5"/>
  <c r="E2968" i="5"/>
  <c r="D2968" i="5"/>
  <c r="C2968" i="5"/>
  <c r="B2968" i="5"/>
  <c r="A2968" i="5"/>
  <c r="O2967" i="5"/>
  <c r="J2967" i="5"/>
  <c r="I2967" i="5"/>
  <c r="G2967" i="5"/>
  <c r="F2967" i="5"/>
  <c r="E2967" i="5"/>
  <c r="D2967" i="5"/>
  <c r="P2967" i="5" s="1"/>
  <c r="C2967" i="5"/>
  <c r="B2967" i="5"/>
  <c r="A2967" i="5"/>
  <c r="G2966" i="5"/>
  <c r="F2966" i="5"/>
  <c r="O2966" i="5" s="1"/>
  <c r="E2966" i="5"/>
  <c r="D2966" i="5"/>
  <c r="P2966" i="5" s="1"/>
  <c r="C2966" i="5"/>
  <c r="B2966" i="5"/>
  <c r="A2966" i="5"/>
  <c r="Q2965" i="5"/>
  <c r="P2965" i="5"/>
  <c r="M2965" i="5"/>
  <c r="L2965" i="5"/>
  <c r="K2965" i="5"/>
  <c r="J2965" i="5"/>
  <c r="I2965" i="5"/>
  <c r="R2965" i="5" s="1"/>
  <c r="G2965" i="5"/>
  <c r="H2965" i="5" s="1"/>
  <c r="F2965" i="5"/>
  <c r="O2965" i="5" s="1"/>
  <c r="E2965" i="5"/>
  <c r="D2965" i="5"/>
  <c r="C2965" i="5"/>
  <c r="B2965" i="5"/>
  <c r="A2965" i="5"/>
  <c r="O2964" i="5"/>
  <c r="J2964" i="5"/>
  <c r="G2964" i="5"/>
  <c r="F2964" i="5"/>
  <c r="E2964" i="5"/>
  <c r="D2964" i="5"/>
  <c r="P2964" i="5" s="1"/>
  <c r="C2964" i="5"/>
  <c r="B2964" i="5"/>
  <c r="A2964" i="5"/>
  <c r="K2963" i="5"/>
  <c r="G2963" i="5"/>
  <c r="F2963" i="5"/>
  <c r="O2963" i="5" s="1"/>
  <c r="E2963" i="5"/>
  <c r="D2963" i="5"/>
  <c r="P2963" i="5" s="1"/>
  <c r="C2963" i="5"/>
  <c r="B2963" i="5"/>
  <c r="A2963" i="5"/>
  <c r="P2962" i="5"/>
  <c r="K2962" i="5"/>
  <c r="G2962" i="5"/>
  <c r="F2962" i="5"/>
  <c r="O2962" i="5" s="1"/>
  <c r="E2962" i="5"/>
  <c r="D2962" i="5"/>
  <c r="C2962" i="5"/>
  <c r="B2962" i="5"/>
  <c r="A2962" i="5"/>
  <c r="Q2961" i="5"/>
  <c r="P2961" i="5"/>
  <c r="O2961" i="5"/>
  <c r="M2961" i="5"/>
  <c r="J2961" i="5"/>
  <c r="I2961" i="5"/>
  <c r="H2961" i="5"/>
  <c r="G2961" i="5"/>
  <c r="F2961" i="5"/>
  <c r="E2961" i="5"/>
  <c r="D2961" i="5"/>
  <c r="C2961" i="5"/>
  <c r="B2961" i="5"/>
  <c r="A2961" i="5"/>
  <c r="O2960" i="5"/>
  <c r="H2960" i="5"/>
  <c r="Q2960" i="5" s="1"/>
  <c r="G2960" i="5"/>
  <c r="F2960" i="5"/>
  <c r="E2960" i="5"/>
  <c r="D2960" i="5"/>
  <c r="P2960" i="5" s="1"/>
  <c r="C2960" i="5"/>
  <c r="B2960" i="5"/>
  <c r="A2960" i="5"/>
  <c r="Q2959" i="5"/>
  <c r="O2959" i="5"/>
  <c r="M2959" i="5"/>
  <c r="L2959" i="5"/>
  <c r="K2959" i="5"/>
  <c r="J2959" i="5"/>
  <c r="R2959" i="5" s="1"/>
  <c r="I2959" i="5"/>
  <c r="G2959" i="5"/>
  <c r="H2959" i="5" s="1"/>
  <c r="F2959" i="5"/>
  <c r="E2959" i="5"/>
  <c r="D2959" i="5"/>
  <c r="P2959" i="5" s="1"/>
  <c r="C2959" i="5"/>
  <c r="B2959" i="5"/>
  <c r="A2959" i="5"/>
  <c r="O2958" i="5"/>
  <c r="M2958" i="5"/>
  <c r="K2958" i="5"/>
  <c r="J2958" i="5"/>
  <c r="I2958" i="5"/>
  <c r="R2958" i="5" s="1"/>
  <c r="H2958" i="5"/>
  <c r="Q2958" i="5" s="1"/>
  <c r="G2958" i="5"/>
  <c r="L2958" i="5" s="1"/>
  <c r="F2958" i="5"/>
  <c r="E2958" i="5"/>
  <c r="D2958" i="5"/>
  <c r="P2958" i="5" s="1"/>
  <c r="C2958" i="5"/>
  <c r="B2958" i="5"/>
  <c r="A2958" i="5"/>
  <c r="Q2957" i="5"/>
  <c r="M2957" i="5"/>
  <c r="L2957" i="5"/>
  <c r="K2957" i="5"/>
  <c r="R2957" i="5" s="1"/>
  <c r="I2957" i="5"/>
  <c r="H2957" i="5"/>
  <c r="G2957" i="5"/>
  <c r="J2957" i="5" s="1"/>
  <c r="F2957" i="5"/>
  <c r="O2957" i="5" s="1"/>
  <c r="E2957" i="5"/>
  <c r="D2957" i="5"/>
  <c r="P2957" i="5" s="1"/>
  <c r="C2957" i="5"/>
  <c r="B2957" i="5"/>
  <c r="A2957" i="5"/>
  <c r="N2957" i="5" s="1"/>
  <c r="L2956" i="5"/>
  <c r="K2956" i="5"/>
  <c r="J2956" i="5"/>
  <c r="I2956" i="5"/>
  <c r="G2956" i="5"/>
  <c r="F2956" i="5"/>
  <c r="O2956" i="5" s="1"/>
  <c r="E2956" i="5"/>
  <c r="D2956" i="5"/>
  <c r="P2956" i="5" s="1"/>
  <c r="C2956" i="5"/>
  <c r="B2956" i="5"/>
  <c r="A2956" i="5"/>
  <c r="O2955" i="5"/>
  <c r="M2955" i="5"/>
  <c r="J2955" i="5"/>
  <c r="I2955" i="5"/>
  <c r="G2955" i="5"/>
  <c r="F2955" i="5"/>
  <c r="E2955" i="5"/>
  <c r="D2955" i="5"/>
  <c r="P2955" i="5" s="1"/>
  <c r="C2955" i="5"/>
  <c r="B2955" i="5"/>
  <c r="A2955" i="5"/>
  <c r="Q2954" i="5"/>
  <c r="M2954" i="5"/>
  <c r="L2954" i="5"/>
  <c r="K2954" i="5"/>
  <c r="H2954" i="5"/>
  <c r="G2954" i="5"/>
  <c r="F2954" i="5"/>
  <c r="O2954" i="5" s="1"/>
  <c r="E2954" i="5"/>
  <c r="D2954" i="5"/>
  <c r="P2954" i="5" s="1"/>
  <c r="C2954" i="5"/>
  <c r="B2954" i="5"/>
  <c r="A2954" i="5"/>
  <c r="Q2953" i="5"/>
  <c r="P2953" i="5"/>
  <c r="M2953" i="5"/>
  <c r="L2953" i="5"/>
  <c r="K2953" i="5"/>
  <c r="J2953" i="5"/>
  <c r="I2953" i="5"/>
  <c r="R2953" i="5" s="1"/>
  <c r="G2953" i="5"/>
  <c r="H2953" i="5" s="1"/>
  <c r="F2953" i="5"/>
  <c r="O2953" i="5" s="1"/>
  <c r="E2953" i="5"/>
  <c r="D2953" i="5"/>
  <c r="C2953" i="5"/>
  <c r="B2953" i="5"/>
  <c r="A2953" i="5"/>
  <c r="O2952" i="5"/>
  <c r="M2952" i="5"/>
  <c r="K2952" i="5"/>
  <c r="J2952" i="5"/>
  <c r="I2952" i="5"/>
  <c r="R2952" i="5" s="1"/>
  <c r="G2952" i="5"/>
  <c r="L2952" i="5" s="1"/>
  <c r="F2952" i="5"/>
  <c r="E2952" i="5"/>
  <c r="D2952" i="5"/>
  <c r="P2952" i="5" s="1"/>
  <c r="C2952" i="5"/>
  <c r="B2952" i="5"/>
  <c r="A2952" i="5"/>
  <c r="M2951" i="5"/>
  <c r="L2951" i="5"/>
  <c r="K2951" i="5"/>
  <c r="I2951" i="5"/>
  <c r="R2951" i="5" s="1"/>
  <c r="G2951" i="5"/>
  <c r="J2951" i="5" s="1"/>
  <c r="F2951" i="5"/>
  <c r="O2951" i="5" s="1"/>
  <c r="E2951" i="5"/>
  <c r="D2951" i="5"/>
  <c r="P2951" i="5" s="1"/>
  <c r="C2951" i="5"/>
  <c r="B2951" i="5"/>
  <c r="A2951" i="5"/>
  <c r="O2950" i="5"/>
  <c r="L2950" i="5"/>
  <c r="K2950" i="5"/>
  <c r="J2950" i="5"/>
  <c r="G2950" i="5"/>
  <c r="I2950" i="5" s="1"/>
  <c r="F2950" i="5"/>
  <c r="E2950" i="5"/>
  <c r="D2950" i="5"/>
  <c r="P2950" i="5" s="1"/>
  <c r="C2950" i="5"/>
  <c r="B2950" i="5"/>
  <c r="A2950" i="5"/>
  <c r="O2949" i="5"/>
  <c r="J2949" i="5"/>
  <c r="G2949" i="5"/>
  <c r="F2949" i="5"/>
  <c r="E2949" i="5"/>
  <c r="D2949" i="5"/>
  <c r="P2949" i="5" s="1"/>
  <c r="C2949" i="5"/>
  <c r="B2949" i="5"/>
  <c r="A2949" i="5"/>
  <c r="M2948" i="5"/>
  <c r="L2948" i="5"/>
  <c r="K2948" i="5"/>
  <c r="G2948" i="5"/>
  <c r="H2948" i="5" s="1"/>
  <c r="Q2948" i="5" s="1"/>
  <c r="F2948" i="5"/>
  <c r="O2948" i="5" s="1"/>
  <c r="E2948" i="5"/>
  <c r="D2948" i="5"/>
  <c r="P2948" i="5" s="1"/>
  <c r="C2948" i="5"/>
  <c r="B2948" i="5"/>
  <c r="A2948" i="5"/>
  <c r="Q2947" i="5"/>
  <c r="M2947" i="5"/>
  <c r="L2947" i="5"/>
  <c r="R2947" i="5" s="1"/>
  <c r="K2947" i="5"/>
  <c r="J2947" i="5"/>
  <c r="I2947" i="5"/>
  <c r="G2947" i="5"/>
  <c r="H2947" i="5" s="1"/>
  <c r="F2947" i="5"/>
  <c r="O2947" i="5" s="1"/>
  <c r="E2947" i="5"/>
  <c r="D2947" i="5"/>
  <c r="P2947" i="5" s="1"/>
  <c r="C2947" i="5"/>
  <c r="B2947" i="5"/>
  <c r="A2947" i="5"/>
  <c r="O2946" i="5"/>
  <c r="M2946" i="5"/>
  <c r="K2946" i="5"/>
  <c r="G2946" i="5"/>
  <c r="F2946" i="5"/>
  <c r="E2946" i="5"/>
  <c r="D2946" i="5"/>
  <c r="P2946" i="5" s="1"/>
  <c r="C2946" i="5"/>
  <c r="B2946" i="5"/>
  <c r="A2946" i="5"/>
  <c r="K2945" i="5"/>
  <c r="G2945" i="5"/>
  <c r="F2945" i="5"/>
  <c r="O2945" i="5" s="1"/>
  <c r="E2945" i="5"/>
  <c r="D2945" i="5"/>
  <c r="P2945" i="5" s="1"/>
  <c r="C2945" i="5"/>
  <c r="B2945" i="5"/>
  <c r="A2945" i="5"/>
  <c r="O2944" i="5"/>
  <c r="G2944" i="5"/>
  <c r="F2944" i="5"/>
  <c r="E2944" i="5"/>
  <c r="D2944" i="5"/>
  <c r="P2944" i="5" s="1"/>
  <c r="C2944" i="5"/>
  <c r="B2944" i="5"/>
  <c r="A2944" i="5"/>
  <c r="P2943" i="5"/>
  <c r="O2943" i="5"/>
  <c r="G2943" i="5"/>
  <c r="F2943" i="5"/>
  <c r="E2943" i="5"/>
  <c r="D2943" i="5"/>
  <c r="C2943" i="5"/>
  <c r="B2943" i="5"/>
  <c r="A2943" i="5"/>
  <c r="O2942" i="5"/>
  <c r="L2942" i="5"/>
  <c r="G2942" i="5"/>
  <c r="F2942" i="5"/>
  <c r="E2942" i="5"/>
  <c r="D2942" i="5"/>
  <c r="P2942" i="5" s="1"/>
  <c r="C2942" i="5"/>
  <c r="B2942" i="5"/>
  <c r="A2942" i="5"/>
  <c r="M2941" i="5"/>
  <c r="L2941" i="5"/>
  <c r="K2941" i="5"/>
  <c r="R2941" i="5" s="1"/>
  <c r="J2941" i="5"/>
  <c r="I2941" i="5"/>
  <c r="G2941" i="5"/>
  <c r="H2941" i="5" s="1"/>
  <c r="Q2941" i="5" s="1"/>
  <c r="F2941" i="5"/>
  <c r="O2941" i="5" s="1"/>
  <c r="E2941" i="5"/>
  <c r="D2941" i="5"/>
  <c r="P2941" i="5" s="1"/>
  <c r="C2941" i="5"/>
  <c r="B2941" i="5"/>
  <c r="A2941" i="5"/>
  <c r="P2940" i="5"/>
  <c r="O2940" i="5"/>
  <c r="G2940" i="5"/>
  <c r="F2940" i="5"/>
  <c r="E2940" i="5"/>
  <c r="D2940" i="5"/>
  <c r="C2940" i="5"/>
  <c r="B2940" i="5"/>
  <c r="A2940" i="5"/>
  <c r="M2939" i="5"/>
  <c r="L2939" i="5"/>
  <c r="G2939" i="5"/>
  <c r="H2939" i="5" s="1"/>
  <c r="Q2939" i="5" s="1"/>
  <c r="F2939" i="5"/>
  <c r="O2939" i="5" s="1"/>
  <c r="E2939" i="5"/>
  <c r="D2939" i="5"/>
  <c r="P2939" i="5" s="1"/>
  <c r="C2939" i="5"/>
  <c r="B2939" i="5"/>
  <c r="A2939" i="5"/>
  <c r="P2938" i="5"/>
  <c r="I2938" i="5"/>
  <c r="G2938" i="5"/>
  <c r="F2938" i="5"/>
  <c r="O2938" i="5" s="1"/>
  <c r="E2938" i="5"/>
  <c r="D2938" i="5"/>
  <c r="C2938" i="5"/>
  <c r="B2938" i="5"/>
  <c r="A2938" i="5"/>
  <c r="P2937" i="5"/>
  <c r="O2937" i="5"/>
  <c r="I2937" i="5"/>
  <c r="H2937" i="5"/>
  <c r="Q2937" i="5" s="1"/>
  <c r="G2937" i="5"/>
  <c r="F2937" i="5"/>
  <c r="E2937" i="5"/>
  <c r="D2937" i="5"/>
  <c r="C2937" i="5"/>
  <c r="B2937" i="5"/>
  <c r="A2937" i="5"/>
  <c r="M2936" i="5"/>
  <c r="G2936" i="5"/>
  <c r="F2936" i="5"/>
  <c r="O2936" i="5" s="1"/>
  <c r="E2936" i="5"/>
  <c r="D2936" i="5"/>
  <c r="P2936" i="5" s="1"/>
  <c r="C2936" i="5"/>
  <c r="B2936" i="5"/>
  <c r="A2936" i="5"/>
  <c r="P2935" i="5"/>
  <c r="O2935" i="5"/>
  <c r="M2935" i="5"/>
  <c r="L2935" i="5"/>
  <c r="K2935" i="5"/>
  <c r="J2935" i="5"/>
  <c r="I2935" i="5"/>
  <c r="R2935" i="5" s="1"/>
  <c r="G2935" i="5"/>
  <c r="H2935" i="5" s="1"/>
  <c r="Q2935" i="5" s="1"/>
  <c r="F2935" i="5"/>
  <c r="E2935" i="5"/>
  <c r="D2935" i="5"/>
  <c r="C2935" i="5"/>
  <c r="B2935" i="5"/>
  <c r="A2935" i="5"/>
  <c r="P2934" i="5"/>
  <c r="O2934" i="5"/>
  <c r="G2934" i="5"/>
  <c r="M2934" i="5" s="1"/>
  <c r="F2934" i="5"/>
  <c r="E2934" i="5"/>
  <c r="D2934" i="5"/>
  <c r="C2934" i="5"/>
  <c r="B2934" i="5"/>
  <c r="A2934" i="5"/>
  <c r="I2933" i="5"/>
  <c r="G2933" i="5"/>
  <c r="F2933" i="5"/>
  <c r="O2933" i="5" s="1"/>
  <c r="E2933" i="5"/>
  <c r="D2933" i="5"/>
  <c r="P2933" i="5" s="1"/>
  <c r="C2933" i="5"/>
  <c r="B2933" i="5"/>
  <c r="A2933" i="5"/>
  <c r="P2932" i="5"/>
  <c r="O2932" i="5"/>
  <c r="J2932" i="5"/>
  <c r="I2932" i="5"/>
  <c r="G2932" i="5"/>
  <c r="F2932" i="5"/>
  <c r="E2932" i="5"/>
  <c r="D2932" i="5"/>
  <c r="C2932" i="5"/>
  <c r="B2932" i="5"/>
  <c r="A2932" i="5"/>
  <c r="P2931" i="5"/>
  <c r="O2931" i="5"/>
  <c r="G2931" i="5"/>
  <c r="F2931" i="5"/>
  <c r="E2931" i="5"/>
  <c r="D2931" i="5"/>
  <c r="C2931" i="5"/>
  <c r="B2931" i="5"/>
  <c r="A2931" i="5"/>
  <c r="Q2930" i="5"/>
  <c r="K2930" i="5"/>
  <c r="H2930" i="5"/>
  <c r="G2930" i="5"/>
  <c r="F2930" i="5"/>
  <c r="O2930" i="5" s="1"/>
  <c r="E2930" i="5"/>
  <c r="D2930" i="5"/>
  <c r="P2930" i="5" s="1"/>
  <c r="C2930" i="5"/>
  <c r="B2930" i="5"/>
  <c r="A2930" i="5"/>
  <c r="P2929" i="5"/>
  <c r="O2929" i="5"/>
  <c r="M2929" i="5"/>
  <c r="L2929" i="5"/>
  <c r="K2929" i="5"/>
  <c r="J2929" i="5"/>
  <c r="I2929" i="5"/>
  <c r="G2929" i="5"/>
  <c r="H2929" i="5" s="1"/>
  <c r="Q2929" i="5" s="1"/>
  <c r="F2929" i="5"/>
  <c r="E2929" i="5"/>
  <c r="D2929" i="5"/>
  <c r="C2929" i="5"/>
  <c r="B2929" i="5"/>
  <c r="A2929" i="5"/>
  <c r="P2928" i="5"/>
  <c r="O2928" i="5"/>
  <c r="J2928" i="5"/>
  <c r="G2928" i="5"/>
  <c r="F2928" i="5"/>
  <c r="E2928" i="5"/>
  <c r="D2928" i="5"/>
  <c r="C2928" i="5"/>
  <c r="B2928" i="5"/>
  <c r="A2928" i="5"/>
  <c r="K2927" i="5"/>
  <c r="I2927" i="5"/>
  <c r="G2927" i="5"/>
  <c r="F2927" i="5"/>
  <c r="O2927" i="5" s="1"/>
  <c r="E2927" i="5"/>
  <c r="D2927" i="5"/>
  <c r="P2927" i="5" s="1"/>
  <c r="C2927" i="5"/>
  <c r="B2927" i="5"/>
  <c r="A2927" i="5"/>
  <c r="P2926" i="5"/>
  <c r="I2926" i="5"/>
  <c r="G2926" i="5"/>
  <c r="F2926" i="5"/>
  <c r="O2926" i="5" s="1"/>
  <c r="E2926" i="5"/>
  <c r="D2926" i="5"/>
  <c r="C2926" i="5"/>
  <c r="B2926" i="5"/>
  <c r="A2926" i="5"/>
  <c r="O2925" i="5"/>
  <c r="M2925" i="5"/>
  <c r="J2925" i="5"/>
  <c r="I2925" i="5"/>
  <c r="H2925" i="5"/>
  <c r="Q2925" i="5" s="1"/>
  <c r="G2925" i="5"/>
  <c r="F2925" i="5"/>
  <c r="E2925" i="5"/>
  <c r="D2925" i="5"/>
  <c r="P2925" i="5" s="1"/>
  <c r="C2925" i="5"/>
  <c r="B2925" i="5"/>
  <c r="A2925" i="5"/>
  <c r="O2924" i="5"/>
  <c r="H2924" i="5"/>
  <c r="Q2924" i="5" s="1"/>
  <c r="G2924" i="5"/>
  <c r="L2924" i="5" s="1"/>
  <c r="F2924" i="5"/>
  <c r="E2924" i="5"/>
  <c r="D2924" i="5"/>
  <c r="P2924" i="5" s="1"/>
  <c r="C2924" i="5"/>
  <c r="B2924" i="5"/>
  <c r="A2924" i="5"/>
  <c r="Q2923" i="5"/>
  <c r="O2923" i="5"/>
  <c r="M2923" i="5"/>
  <c r="L2923" i="5"/>
  <c r="K2923" i="5"/>
  <c r="J2923" i="5"/>
  <c r="R2923" i="5" s="1"/>
  <c r="I2923" i="5"/>
  <c r="G2923" i="5"/>
  <c r="H2923" i="5" s="1"/>
  <c r="F2923" i="5"/>
  <c r="E2923" i="5"/>
  <c r="D2923" i="5"/>
  <c r="P2923" i="5" s="1"/>
  <c r="C2923" i="5"/>
  <c r="B2923" i="5"/>
  <c r="A2923" i="5"/>
  <c r="O2922" i="5"/>
  <c r="M2922" i="5"/>
  <c r="K2922" i="5"/>
  <c r="J2922" i="5"/>
  <c r="I2922" i="5"/>
  <c r="H2922" i="5"/>
  <c r="Q2922" i="5" s="1"/>
  <c r="G2922" i="5"/>
  <c r="L2922" i="5" s="1"/>
  <c r="F2922" i="5"/>
  <c r="E2922" i="5"/>
  <c r="D2922" i="5"/>
  <c r="P2922" i="5" s="1"/>
  <c r="C2922" i="5"/>
  <c r="B2922" i="5"/>
  <c r="A2922" i="5"/>
  <c r="N2922" i="5" s="1"/>
  <c r="M2921" i="5"/>
  <c r="L2921" i="5"/>
  <c r="R2921" i="5" s="1"/>
  <c r="K2921" i="5"/>
  <c r="I2921" i="5"/>
  <c r="H2921" i="5"/>
  <c r="Q2921" i="5" s="1"/>
  <c r="G2921" i="5"/>
  <c r="J2921" i="5" s="1"/>
  <c r="F2921" i="5"/>
  <c r="O2921" i="5" s="1"/>
  <c r="E2921" i="5"/>
  <c r="D2921" i="5"/>
  <c r="P2921" i="5" s="1"/>
  <c r="C2921" i="5"/>
  <c r="B2921" i="5"/>
  <c r="A2921" i="5"/>
  <c r="L2920" i="5"/>
  <c r="K2920" i="5"/>
  <c r="J2920" i="5"/>
  <c r="I2920" i="5"/>
  <c r="G2920" i="5"/>
  <c r="F2920" i="5"/>
  <c r="O2920" i="5" s="1"/>
  <c r="E2920" i="5"/>
  <c r="D2920" i="5"/>
  <c r="P2920" i="5" s="1"/>
  <c r="C2920" i="5"/>
  <c r="B2920" i="5"/>
  <c r="A2920" i="5"/>
  <c r="O2919" i="5"/>
  <c r="M2919" i="5"/>
  <c r="J2919" i="5"/>
  <c r="I2919" i="5"/>
  <c r="G2919" i="5"/>
  <c r="H2919" i="5" s="1"/>
  <c r="Q2919" i="5" s="1"/>
  <c r="F2919" i="5"/>
  <c r="E2919" i="5"/>
  <c r="D2919" i="5"/>
  <c r="P2919" i="5" s="1"/>
  <c r="C2919" i="5"/>
  <c r="B2919" i="5"/>
  <c r="A2919" i="5"/>
  <c r="Q2918" i="5"/>
  <c r="M2918" i="5"/>
  <c r="L2918" i="5"/>
  <c r="K2918" i="5"/>
  <c r="H2918" i="5"/>
  <c r="G2918" i="5"/>
  <c r="F2918" i="5"/>
  <c r="O2918" i="5" s="1"/>
  <c r="E2918" i="5"/>
  <c r="D2918" i="5"/>
  <c r="P2918" i="5" s="1"/>
  <c r="C2918" i="5"/>
  <c r="B2918" i="5"/>
  <c r="A2918" i="5"/>
  <c r="Q2917" i="5"/>
  <c r="P2917" i="5"/>
  <c r="M2917" i="5"/>
  <c r="L2917" i="5"/>
  <c r="K2917" i="5"/>
  <c r="R2917" i="5" s="1"/>
  <c r="J2917" i="5"/>
  <c r="I2917" i="5"/>
  <c r="G2917" i="5"/>
  <c r="H2917" i="5" s="1"/>
  <c r="F2917" i="5"/>
  <c r="O2917" i="5" s="1"/>
  <c r="E2917" i="5"/>
  <c r="D2917" i="5"/>
  <c r="C2917" i="5"/>
  <c r="B2917" i="5"/>
  <c r="A2917" i="5"/>
  <c r="P2916" i="5"/>
  <c r="O2916" i="5"/>
  <c r="M2916" i="5"/>
  <c r="K2916" i="5"/>
  <c r="J2916" i="5"/>
  <c r="I2916" i="5"/>
  <c r="G2916" i="5"/>
  <c r="L2916" i="5" s="1"/>
  <c r="F2916" i="5"/>
  <c r="E2916" i="5"/>
  <c r="D2916" i="5"/>
  <c r="C2916" i="5"/>
  <c r="B2916" i="5"/>
  <c r="A2916" i="5"/>
  <c r="M2915" i="5"/>
  <c r="L2915" i="5"/>
  <c r="K2915" i="5"/>
  <c r="I2915" i="5"/>
  <c r="R2915" i="5" s="1"/>
  <c r="G2915" i="5"/>
  <c r="J2915" i="5" s="1"/>
  <c r="F2915" i="5"/>
  <c r="O2915" i="5" s="1"/>
  <c r="E2915" i="5"/>
  <c r="D2915" i="5"/>
  <c r="P2915" i="5" s="1"/>
  <c r="C2915" i="5"/>
  <c r="B2915" i="5"/>
  <c r="A2915" i="5"/>
  <c r="O2914" i="5"/>
  <c r="L2914" i="5"/>
  <c r="K2914" i="5"/>
  <c r="J2914" i="5"/>
  <c r="G2914" i="5"/>
  <c r="F2914" i="5"/>
  <c r="E2914" i="5"/>
  <c r="D2914" i="5"/>
  <c r="P2914" i="5" s="1"/>
  <c r="C2914" i="5"/>
  <c r="B2914" i="5"/>
  <c r="A2914" i="5"/>
  <c r="O2913" i="5"/>
  <c r="M2913" i="5"/>
  <c r="J2913" i="5"/>
  <c r="G2913" i="5"/>
  <c r="F2913" i="5"/>
  <c r="E2913" i="5"/>
  <c r="D2913" i="5"/>
  <c r="P2913" i="5" s="1"/>
  <c r="C2913" i="5"/>
  <c r="B2913" i="5"/>
  <c r="A2913" i="5"/>
  <c r="M2912" i="5"/>
  <c r="L2912" i="5"/>
  <c r="K2912" i="5"/>
  <c r="G2912" i="5"/>
  <c r="F2912" i="5"/>
  <c r="O2912" i="5" s="1"/>
  <c r="E2912" i="5"/>
  <c r="D2912" i="5"/>
  <c r="P2912" i="5" s="1"/>
  <c r="C2912" i="5"/>
  <c r="B2912" i="5"/>
  <c r="A2912" i="5"/>
  <c r="R2911" i="5"/>
  <c r="Q2911" i="5"/>
  <c r="M2911" i="5"/>
  <c r="L2911" i="5"/>
  <c r="K2911" i="5"/>
  <c r="J2911" i="5"/>
  <c r="I2911" i="5"/>
  <c r="G2911" i="5"/>
  <c r="H2911" i="5" s="1"/>
  <c r="F2911" i="5"/>
  <c r="O2911" i="5" s="1"/>
  <c r="E2911" i="5"/>
  <c r="D2911" i="5"/>
  <c r="P2911" i="5" s="1"/>
  <c r="C2911" i="5"/>
  <c r="B2911" i="5"/>
  <c r="A2911" i="5"/>
  <c r="O2910" i="5"/>
  <c r="K2910" i="5"/>
  <c r="G2910" i="5"/>
  <c r="F2910" i="5"/>
  <c r="E2910" i="5"/>
  <c r="D2910" i="5"/>
  <c r="P2910" i="5" s="1"/>
  <c r="C2910" i="5"/>
  <c r="B2910" i="5"/>
  <c r="A2910" i="5"/>
  <c r="M2909" i="5"/>
  <c r="L2909" i="5"/>
  <c r="K2909" i="5"/>
  <c r="G2909" i="5"/>
  <c r="F2909" i="5"/>
  <c r="O2909" i="5" s="1"/>
  <c r="E2909" i="5"/>
  <c r="D2909" i="5"/>
  <c r="P2909" i="5" s="1"/>
  <c r="C2909" i="5"/>
  <c r="B2909" i="5"/>
  <c r="A2909" i="5"/>
  <c r="O2908" i="5"/>
  <c r="G2908" i="5"/>
  <c r="F2908" i="5"/>
  <c r="E2908" i="5"/>
  <c r="D2908" i="5"/>
  <c r="P2908" i="5" s="1"/>
  <c r="C2908" i="5"/>
  <c r="B2908" i="5"/>
  <c r="A2908" i="5"/>
  <c r="P2907" i="5"/>
  <c r="O2907" i="5"/>
  <c r="M2907" i="5"/>
  <c r="G2907" i="5"/>
  <c r="F2907" i="5"/>
  <c r="E2907" i="5"/>
  <c r="D2907" i="5"/>
  <c r="C2907" i="5"/>
  <c r="B2907" i="5"/>
  <c r="A2907" i="5"/>
  <c r="O2906" i="5"/>
  <c r="M2906" i="5"/>
  <c r="L2906" i="5"/>
  <c r="G2906" i="5"/>
  <c r="F2906" i="5"/>
  <c r="E2906" i="5"/>
  <c r="D2906" i="5"/>
  <c r="P2906" i="5" s="1"/>
  <c r="C2906" i="5"/>
  <c r="B2906" i="5"/>
  <c r="A2906" i="5"/>
  <c r="R2905" i="5"/>
  <c r="M2905" i="5"/>
  <c r="L2905" i="5"/>
  <c r="K2905" i="5"/>
  <c r="J2905" i="5"/>
  <c r="I2905" i="5"/>
  <c r="G2905" i="5"/>
  <c r="H2905" i="5" s="1"/>
  <c r="Q2905" i="5" s="1"/>
  <c r="F2905" i="5"/>
  <c r="O2905" i="5" s="1"/>
  <c r="E2905" i="5"/>
  <c r="D2905" i="5"/>
  <c r="P2905" i="5" s="1"/>
  <c r="C2905" i="5"/>
  <c r="B2905" i="5"/>
  <c r="A2905" i="5"/>
  <c r="P2904" i="5"/>
  <c r="O2904" i="5"/>
  <c r="M2904" i="5"/>
  <c r="G2904" i="5"/>
  <c r="F2904" i="5"/>
  <c r="E2904" i="5"/>
  <c r="D2904" i="5"/>
  <c r="C2904" i="5"/>
  <c r="B2904" i="5"/>
  <c r="A2904" i="5"/>
  <c r="Q2903" i="5"/>
  <c r="L2903" i="5"/>
  <c r="H2903" i="5"/>
  <c r="G2903" i="5"/>
  <c r="F2903" i="5"/>
  <c r="O2903" i="5" s="1"/>
  <c r="E2903" i="5"/>
  <c r="D2903" i="5"/>
  <c r="P2903" i="5" s="1"/>
  <c r="C2903" i="5"/>
  <c r="B2903" i="5"/>
  <c r="A2903" i="5"/>
  <c r="P2902" i="5"/>
  <c r="O2902" i="5"/>
  <c r="L2902" i="5"/>
  <c r="I2902" i="5"/>
  <c r="G2902" i="5"/>
  <c r="F2902" i="5"/>
  <c r="E2902" i="5"/>
  <c r="D2902" i="5"/>
  <c r="C2902" i="5"/>
  <c r="B2902" i="5"/>
  <c r="A2902" i="5"/>
  <c r="P2901" i="5"/>
  <c r="O2901" i="5"/>
  <c r="H2901" i="5"/>
  <c r="Q2901" i="5" s="1"/>
  <c r="G2901" i="5"/>
  <c r="F2901" i="5"/>
  <c r="E2901" i="5"/>
  <c r="D2901" i="5"/>
  <c r="C2901" i="5"/>
  <c r="B2901" i="5"/>
  <c r="A2901" i="5"/>
  <c r="M2900" i="5"/>
  <c r="G2900" i="5"/>
  <c r="F2900" i="5"/>
  <c r="O2900" i="5" s="1"/>
  <c r="E2900" i="5"/>
  <c r="D2900" i="5"/>
  <c r="P2900" i="5" s="1"/>
  <c r="C2900" i="5"/>
  <c r="B2900" i="5"/>
  <c r="A2900" i="5"/>
  <c r="P2899" i="5"/>
  <c r="O2899" i="5"/>
  <c r="M2899" i="5"/>
  <c r="L2899" i="5"/>
  <c r="K2899" i="5"/>
  <c r="J2899" i="5"/>
  <c r="I2899" i="5"/>
  <c r="G2899" i="5"/>
  <c r="H2899" i="5" s="1"/>
  <c r="Q2899" i="5" s="1"/>
  <c r="F2899" i="5"/>
  <c r="E2899" i="5"/>
  <c r="D2899" i="5"/>
  <c r="C2899" i="5"/>
  <c r="B2899" i="5"/>
  <c r="A2899" i="5"/>
  <c r="N2899" i="5" s="1"/>
  <c r="P2898" i="5"/>
  <c r="O2898" i="5"/>
  <c r="G2898" i="5"/>
  <c r="F2898" i="5"/>
  <c r="E2898" i="5"/>
  <c r="D2898" i="5"/>
  <c r="C2898" i="5"/>
  <c r="B2898" i="5"/>
  <c r="A2898" i="5"/>
  <c r="M2897" i="5"/>
  <c r="I2897" i="5"/>
  <c r="G2897" i="5"/>
  <c r="H2897" i="5" s="1"/>
  <c r="Q2897" i="5" s="1"/>
  <c r="F2897" i="5"/>
  <c r="O2897" i="5" s="1"/>
  <c r="E2897" i="5"/>
  <c r="D2897" i="5"/>
  <c r="P2897" i="5" s="1"/>
  <c r="C2897" i="5"/>
  <c r="B2897" i="5"/>
  <c r="A2897" i="5"/>
  <c r="P2896" i="5"/>
  <c r="I2896" i="5"/>
  <c r="G2896" i="5"/>
  <c r="F2896" i="5"/>
  <c r="O2896" i="5" s="1"/>
  <c r="E2896" i="5"/>
  <c r="D2896" i="5"/>
  <c r="C2896" i="5"/>
  <c r="B2896" i="5"/>
  <c r="A2896" i="5"/>
  <c r="O2895" i="5"/>
  <c r="J2895" i="5"/>
  <c r="I2895" i="5"/>
  <c r="H2895" i="5"/>
  <c r="Q2895" i="5" s="1"/>
  <c r="G2895" i="5"/>
  <c r="F2895" i="5"/>
  <c r="E2895" i="5"/>
  <c r="D2895" i="5"/>
  <c r="P2895" i="5" s="1"/>
  <c r="C2895" i="5"/>
  <c r="B2895" i="5"/>
  <c r="A2895" i="5"/>
  <c r="K2894" i="5"/>
  <c r="G2894" i="5"/>
  <c r="F2894" i="5"/>
  <c r="O2894" i="5" s="1"/>
  <c r="E2894" i="5"/>
  <c r="D2894" i="5"/>
  <c r="P2894" i="5" s="1"/>
  <c r="C2894" i="5"/>
  <c r="B2894" i="5"/>
  <c r="A2894" i="5"/>
  <c r="P2893" i="5"/>
  <c r="O2893" i="5"/>
  <c r="M2893" i="5"/>
  <c r="L2893" i="5"/>
  <c r="K2893" i="5"/>
  <c r="J2893" i="5"/>
  <c r="I2893" i="5"/>
  <c r="G2893" i="5"/>
  <c r="H2893" i="5" s="1"/>
  <c r="Q2893" i="5" s="1"/>
  <c r="F2893" i="5"/>
  <c r="E2893" i="5"/>
  <c r="D2893" i="5"/>
  <c r="C2893" i="5"/>
  <c r="B2893" i="5"/>
  <c r="A2893" i="5"/>
  <c r="N2893" i="5" s="1"/>
  <c r="O2892" i="5"/>
  <c r="G2892" i="5"/>
  <c r="J2892" i="5" s="1"/>
  <c r="F2892" i="5"/>
  <c r="E2892" i="5"/>
  <c r="D2892" i="5"/>
  <c r="P2892" i="5" s="1"/>
  <c r="C2892" i="5"/>
  <c r="B2892" i="5"/>
  <c r="A2892" i="5"/>
  <c r="I2891" i="5"/>
  <c r="G2891" i="5"/>
  <c r="F2891" i="5"/>
  <c r="O2891" i="5" s="1"/>
  <c r="E2891" i="5"/>
  <c r="D2891" i="5"/>
  <c r="P2891" i="5" s="1"/>
  <c r="C2891" i="5"/>
  <c r="B2891" i="5"/>
  <c r="A2891" i="5"/>
  <c r="P2890" i="5"/>
  <c r="K2890" i="5"/>
  <c r="J2890" i="5"/>
  <c r="I2890" i="5"/>
  <c r="G2890" i="5"/>
  <c r="F2890" i="5"/>
  <c r="O2890" i="5" s="1"/>
  <c r="E2890" i="5"/>
  <c r="D2890" i="5"/>
  <c r="C2890" i="5"/>
  <c r="B2890" i="5"/>
  <c r="A2890" i="5"/>
  <c r="P2889" i="5"/>
  <c r="O2889" i="5"/>
  <c r="M2889" i="5"/>
  <c r="J2889" i="5"/>
  <c r="I2889" i="5"/>
  <c r="H2889" i="5"/>
  <c r="Q2889" i="5" s="1"/>
  <c r="G2889" i="5"/>
  <c r="F2889" i="5"/>
  <c r="E2889" i="5"/>
  <c r="D2889" i="5"/>
  <c r="C2889" i="5"/>
  <c r="B2889" i="5"/>
  <c r="A2889" i="5"/>
  <c r="O2888" i="5"/>
  <c r="L2888" i="5"/>
  <c r="K2888" i="5"/>
  <c r="H2888" i="5"/>
  <c r="Q2888" i="5" s="1"/>
  <c r="G2888" i="5"/>
  <c r="F2888" i="5"/>
  <c r="E2888" i="5"/>
  <c r="D2888" i="5"/>
  <c r="P2888" i="5" s="1"/>
  <c r="C2888" i="5"/>
  <c r="B2888" i="5"/>
  <c r="A2888" i="5"/>
  <c r="Q2887" i="5"/>
  <c r="P2887" i="5"/>
  <c r="O2887" i="5"/>
  <c r="M2887" i="5"/>
  <c r="L2887" i="5"/>
  <c r="K2887" i="5"/>
  <c r="J2887" i="5"/>
  <c r="I2887" i="5"/>
  <c r="R2887" i="5" s="1"/>
  <c r="G2887" i="5"/>
  <c r="H2887" i="5" s="1"/>
  <c r="F2887" i="5"/>
  <c r="E2887" i="5"/>
  <c r="D2887" i="5"/>
  <c r="C2887" i="5"/>
  <c r="B2887" i="5"/>
  <c r="A2887" i="5"/>
  <c r="O2886" i="5"/>
  <c r="M2886" i="5"/>
  <c r="K2886" i="5"/>
  <c r="J2886" i="5"/>
  <c r="I2886" i="5"/>
  <c r="H2886" i="5"/>
  <c r="Q2886" i="5" s="1"/>
  <c r="G2886" i="5"/>
  <c r="L2886" i="5" s="1"/>
  <c r="F2886" i="5"/>
  <c r="E2886" i="5"/>
  <c r="D2886" i="5"/>
  <c r="P2886" i="5" s="1"/>
  <c r="C2886" i="5"/>
  <c r="B2886" i="5"/>
  <c r="A2886" i="5"/>
  <c r="N2886" i="5" s="1"/>
  <c r="R2885" i="5"/>
  <c r="M2885" i="5"/>
  <c r="L2885" i="5"/>
  <c r="K2885" i="5"/>
  <c r="I2885" i="5"/>
  <c r="H2885" i="5"/>
  <c r="Q2885" i="5" s="1"/>
  <c r="G2885" i="5"/>
  <c r="J2885" i="5" s="1"/>
  <c r="F2885" i="5"/>
  <c r="O2885" i="5" s="1"/>
  <c r="E2885" i="5"/>
  <c r="D2885" i="5"/>
  <c r="P2885" i="5" s="1"/>
  <c r="C2885" i="5"/>
  <c r="B2885" i="5"/>
  <c r="A2885" i="5"/>
  <c r="L2884" i="5"/>
  <c r="K2884" i="5"/>
  <c r="J2884" i="5"/>
  <c r="I2884" i="5"/>
  <c r="G2884" i="5"/>
  <c r="F2884" i="5"/>
  <c r="O2884" i="5" s="1"/>
  <c r="E2884" i="5"/>
  <c r="D2884" i="5"/>
  <c r="P2884" i="5" s="1"/>
  <c r="C2884" i="5"/>
  <c r="B2884" i="5"/>
  <c r="A2884" i="5"/>
  <c r="O2883" i="5"/>
  <c r="M2883" i="5"/>
  <c r="J2883" i="5"/>
  <c r="I2883" i="5"/>
  <c r="G2883" i="5"/>
  <c r="F2883" i="5"/>
  <c r="E2883" i="5"/>
  <c r="D2883" i="5"/>
  <c r="P2883" i="5" s="1"/>
  <c r="C2883" i="5"/>
  <c r="B2883" i="5"/>
  <c r="A2883" i="5"/>
  <c r="Q2882" i="5"/>
  <c r="M2882" i="5"/>
  <c r="L2882" i="5"/>
  <c r="K2882" i="5"/>
  <c r="H2882" i="5"/>
  <c r="G2882" i="5"/>
  <c r="F2882" i="5"/>
  <c r="O2882" i="5" s="1"/>
  <c r="E2882" i="5"/>
  <c r="D2882" i="5"/>
  <c r="P2882" i="5" s="1"/>
  <c r="C2882" i="5"/>
  <c r="B2882" i="5"/>
  <c r="A2882" i="5"/>
  <c r="Q2881" i="5"/>
  <c r="M2881" i="5"/>
  <c r="L2881" i="5"/>
  <c r="K2881" i="5"/>
  <c r="J2881" i="5"/>
  <c r="I2881" i="5"/>
  <c r="R2881" i="5" s="1"/>
  <c r="G2881" i="5"/>
  <c r="H2881" i="5" s="1"/>
  <c r="F2881" i="5"/>
  <c r="O2881" i="5" s="1"/>
  <c r="E2881" i="5"/>
  <c r="D2881" i="5"/>
  <c r="P2881" i="5" s="1"/>
  <c r="C2881" i="5"/>
  <c r="B2881" i="5"/>
  <c r="A2881" i="5"/>
  <c r="O2880" i="5"/>
  <c r="M2880" i="5"/>
  <c r="K2880" i="5"/>
  <c r="J2880" i="5"/>
  <c r="I2880" i="5"/>
  <c r="G2880" i="5"/>
  <c r="L2880" i="5" s="1"/>
  <c r="F2880" i="5"/>
  <c r="E2880" i="5"/>
  <c r="D2880" i="5"/>
  <c r="P2880" i="5" s="1"/>
  <c r="C2880" i="5"/>
  <c r="B2880" i="5"/>
  <c r="A2880" i="5"/>
  <c r="M2879" i="5"/>
  <c r="L2879" i="5"/>
  <c r="K2879" i="5"/>
  <c r="I2879" i="5"/>
  <c r="R2879" i="5" s="1"/>
  <c r="G2879" i="5"/>
  <c r="J2879" i="5" s="1"/>
  <c r="F2879" i="5"/>
  <c r="O2879" i="5" s="1"/>
  <c r="E2879" i="5"/>
  <c r="D2879" i="5"/>
  <c r="P2879" i="5" s="1"/>
  <c r="C2879" i="5"/>
  <c r="B2879" i="5"/>
  <c r="A2879" i="5"/>
  <c r="O2878" i="5"/>
  <c r="L2878" i="5"/>
  <c r="K2878" i="5"/>
  <c r="J2878" i="5"/>
  <c r="G2878" i="5"/>
  <c r="I2878" i="5" s="1"/>
  <c r="F2878" i="5"/>
  <c r="E2878" i="5"/>
  <c r="D2878" i="5"/>
  <c r="P2878" i="5" s="1"/>
  <c r="C2878" i="5"/>
  <c r="B2878" i="5"/>
  <c r="A2878" i="5"/>
  <c r="O2877" i="5"/>
  <c r="J2877" i="5"/>
  <c r="G2877" i="5"/>
  <c r="F2877" i="5"/>
  <c r="E2877" i="5"/>
  <c r="D2877" i="5"/>
  <c r="P2877" i="5" s="1"/>
  <c r="C2877" i="5"/>
  <c r="B2877" i="5"/>
  <c r="A2877" i="5"/>
  <c r="O2876" i="5"/>
  <c r="M2876" i="5"/>
  <c r="L2876" i="5"/>
  <c r="H2876" i="5"/>
  <c r="Q2876" i="5" s="1"/>
  <c r="G2876" i="5"/>
  <c r="F2876" i="5"/>
  <c r="E2876" i="5"/>
  <c r="D2876" i="5"/>
  <c r="P2876" i="5" s="1"/>
  <c r="C2876" i="5"/>
  <c r="B2876" i="5"/>
  <c r="A2876" i="5"/>
  <c r="P2875" i="5"/>
  <c r="O2875" i="5"/>
  <c r="G2875" i="5"/>
  <c r="F2875" i="5"/>
  <c r="E2875" i="5"/>
  <c r="D2875" i="5"/>
  <c r="C2875" i="5"/>
  <c r="B2875" i="5"/>
  <c r="A2875" i="5"/>
  <c r="O2874" i="5"/>
  <c r="M2874" i="5"/>
  <c r="K2874" i="5"/>
  <c r="J2874" i="5"/>
  <c r="I2874" i="5"/>
  <c r="H2874" i="5"/>
  <c r="Q2874" i="5" s="1"/>
  <c r="G2874" i="5"/>
  <c r="L2874" i="5" s="1"/>
  <c r="F2874" i="5"/>
  <c r="E2874" i="5"/>
  <c r="D2874" i="5"/>
  <c r="P2874" i="5" s="1"/>
  <c r="C2874" i="5"/>
  <c r="B2874" i="5"/>
  <c r="A2874" i="5"/>
  <c r="M2873" i="5"/>
  <c r="L2873" i="5"/>
  <c r="R2873" i="5" s="1"/>
  <c r="K2873" i="5"/>
  <c r="I2873" i="5"/>
  <c r="G2873" i="5"/>
  <c r="J2873" i="5" s="1"/>
  <c r="F2873" i="5"/>
  <c r="O2873" i="5" s="1"/>
  <c r="E2873" i="5"/>
  <c r="D2873" i="5"/>
  <c r="P2873" i="5" s="1"/>
  <c r="C2873" i="5"/>
  <c r="B2873" i="5"/>
  <c r="A2873" i="5"/>
  <c r="M2872" i="5"/>
  <c r="G2872" i="5"/>
  <c r="F2872" i="5"/>
  <c r="O2872" i="5" s="1"/>
  <c r="E2872" i="5"/>
  <c r="D2872" i="5"/>
  <c r="P2872" i="5" s="1"/>
  <c r="C2872" i="5"/>
  <c r="B2872" i="5"/>
  <c r="A2872" i="5"/>
  <c r="P2871" i="5"/>
  <c r="O2871" i="5"/>
  <c r="M2871" i="5"/>
  <c r="I2871" i="5"/>
  <c r="H2871" i="5"/>
  <c r="Q2871" i="5" s="1"/>
  <c r="G2871" i="5"/>
  <c r="F2871" i="5"/>
  <c r="E2871" i="5"/>
  <c r="D2871" i="5"/>
  <c r="C2871" i="5"/>
  <c r="B2871" i="5"/>
  <c r="A2871" i="5"/>
  <c r="O2870" i="5"/>
  <c r="H2870" i="5"/>
  <c r="Q2870" i="5" s="1"/>
  <c r="G2870" i="5"/>
  <c r="K2870" i="5" s="1"/>
  <c r="F2870" i="5"/>
  <c r="E2870" i="5"/>
  <c r="D2870" i="5"/>
  <c r="P2870" i="5" s="1"/>
  <c r="C2870" i="5"/>
  <c r="B2870" i="5"/>
  <c r="A2870" i="5"/>
  <c r="Q2869" i="5"/>
  <c r="M2869" i="5"/>
  <c r="L2869" i="5"/>
  <c r="K2869" i="5"/>
  <c r="J2869" i="5"/>
  <c r="R2869" i="5" s="1"/>
  <c r="I2869" i="5"/>
  <c r="G2869" i="5"/>
  <c r="H2869" i="5" s="1"/>
  <c r="F2869" i="5"/>
  <c r="O2869" i="5" s="1"/>
  <c r="E2869" i="5"/>
  <c r="D2869" i="5"/>
  <c r="P2869" i="5" s="1"/>
  <c r="C2869" i="5"/>
  <c r="B2869" i="5"/>
  <c r="A2869" i="5"/>
  <c r="O2868" i="5"/>
  <c r="G2868" i="5"/>
  <c r="F2868" i="5"/>
  <c r="E2868" i="5"/>
  <c r="D2868" i="5"/>
  <c r="P2868" i="5" s="1"/>
  <c r="C2868" i="5"/>
  <c r="B2868" i="5"/>
  <c r="A2868" i="5"/>
  <c r="O2867" i="5"/>
  <c r="G2867" i="5"/>
  <c r="F2867" i="5"/>
  <c r="E2867" i="5"/>
  <c r="D2867" i="5"/>
  <c r="P2867" i="5" s="1"/>
  <c r="C2867" i="5"/>
  <c r="B2867" i="5"/>
  <c r="A2867" i="5"/>
  <c r="P2866" i="5"/>
  <c r="O2866" i="5"/>
  <c r="M2866" i="5"/>
  <c r="G2866" i="5"/>
  <c r="F2866" i="5"/>
  <c r="E2866" i="5"/>
  <c r="D2866" i="5"/>
  <c r="C2866" i="5"/>
  <c r="B2866" i="5"/>
  <c r="A2866" i="5"/>
  <c r="Q2865" i="5"/>
  <c r="P2865" i="5"/>
  <c r="O2865" i="5"/>
  <c r="M2865" i="5"/>
  <c r="K2865" i="5"/>
  <c r="J2865" i="5"/>
  <c r="I2865" i="5"/>
  <c r="R2865" i="5" s="1"/>
  <c r="H2865" i="5"/>
  <c r="G2865" i="5"/>
  <c r="L2865" i="5" s="1"/>
  <c r="F2865" i="5"/>
  <c r="E2865" i="5"/>
  <c r="D2865" i="5"/>
  <c r="C2865" i="5"/>
  <c r="B2865" i="5"/>
  <c r="A2865" i="5"/>
  <c r="M2864" i="5"/>
  <c r="L2864" i="5"/>
  <c r="K2864" i="5"/>
  <c r="R2864" i="5" s="1"/>
  <c r="I2864" i="5"/>
  <c r="G2864" i="5"/>
  <c r="J2864" i="5" s="1"/>
  <c r="F2864" i="5"/>
  <c r="O2864" i="5" s="1"/>
  <c r="E2864" i="5"/>
  <c r="D2864" i="5"/>
  <c r="P2864" i="5" s="1"/>
  <c r="C2864" i="5"/>
  <c r="B2864" i="5"/>
  <c r="A2864" i="5"/>
  <c r="L2863" i="5"/>
  <c r="G2863" i="5"/>
  <c r="F2863" i="5"/>
  <c r="O2863" i="5" s="1"/>
  <c r="E2863" i="5"/>
  <c r="D2863" i="5"/>
  <c r="P2863" i="5" s="1"/>
  <c r="C2863" i="5"/>
  <c r="B2863" i="5"/>
  <c r="A2863" i="5"/>
  <c r="P2862" i="5"/>
  <c r="O2862" i="5"/>
  <c r="M2862" i="5"/>
  <c r="G2862" i="5"/>
  <c r="F2862" i="5"/>
  <c r="E2862" i="5"/>
  <c r="D2862" i="5"/>
  <c r="C2862" i="5"/>
  <c r="B2862" i="5"/>
  <c r="A2862" i="5"/>
  <c r="O2861" i="5"/>
  <c r="G2861" i="5"/>
  <c r="F2861" i="5"/>
  <c r="E2861" i="5"/>
  <c r="D2861" i="5"/>
  <c r="P2861" i="5" s="1"/>
  <c r="C2861" i="5"/>
  <c r="B2861" i="5"/>
  <c r="A2861" i="5"/>
  <c r="Q2860" i="5"/>
  <c r="P2860" i="5"/>
  <c r="M2860" i="5"/>
  <c r="L2860" i="5"/>
  <c r="K2860" i="5"/>
  <c r="J2860" i="5"/>
  <c r="I2860" i="5"/>
  <c r="R2860" i="5" s="1"/>
  <c r="G2860" i="5"/>
  <c r="H2860" i="5" s="1"/>
  <c r="F2860" i="5"/>
  <c r="O2860" i="5" s="1"/>
  <c r="E2860" i="5"/>
  <c r="D2860" i="5"/>
  <c r="C2860" i="5"/>
  <c r="B2860" i="5"/>
  <c r="A2860" i="5"/>
  <c r="O2859" i="5"/>
  <c r="M2859" i="5"/>
  <c r="K2859" i="5"/>
  <c r="G2859" i="5"/>
  <c r="F2859" i="5"/>
  <c r="E2859" i="5"/>
  <c r="D2859" i="5"/>
  <c r="P2859" i="5" s="1"/>
  <c r="C2859" i="5"/>
  <c r="B2859" i="5"/>
  <c r="A2859" i="5"/>
  <c r="O2858" i="5"/>
  <c r="H2858" i="5"/>
  <c r="Q2858" i="5" s="1"/>
  <c r="G2858" i="5"/>
  <c r="F2858" i="5"/>
  <c r="E2858" i="5"/>
  <c r="D2858" i="5"/>
  <c r="P2858" i="5" s="1"/>
  <c r="C2858" i="5"/>
  <c r="B2858" i="5"/>
  <c r="A2858" i="5"/>
  <c r="P2857" i="5"/>
  <c r="M2857" i="5"/>
  <c r="J2857" i="5"/>
  <c r="G2857" i="5"/>
  <c r="I2857" i="5" s="1"/>
  <c r="F2857" i="5"/>
  <c r="O2857" i="5" s="1"/>
  <c r="E2857" i="5"/>
  <c r="D2857" i="5"/>
  <c r="C2857" i="5"/>
  <c r="B2857" i="5"/>
  <c r="A2857" i="5"/>
  <c r="O2856" i="5"/>
  <c r="M2856" i="5"/>
  <c r="K2856" i="5"/>
  <c r="J2856" i="5"/>
  <c r="I2856" i="5"/>
  <c r="H2856" i="5"/>
  <c r="Q2856" i="5" s="1"/>
  <c r="G2856" i="5"/>
  <c r="L2856" i="5" s="1"/>
  <c r="F2856" i="5"/>
  <c r="E2856" i="5"/>
  <c r="D2856" i="5"/>
  <c r="P2856" i="5" s="1"/>
  <c r="C2856" i="5"/>
  <c r="B2856" i="5"/>
  <c r="A2856" i="5"/>
  <c r="M2855" i="5"/>
  <c r="L2855" i="5"/>
  <c r="K2855" i="5"/>
  <c r="I2855" i="5"/>
  <c r="R2855" i="5" s="1"/>
  <c r="G2855" i="5"/>
  <c r="J2855" i="5" s="1"/>
  <c r="F2855" i="5"/>
  <c r="O2855" i="5" s="1"/>
  <c r="E2855" i="5"/>
  <c r="D2855" i="5"/>
  <c r="P2855" i="5" s="1"/>
  <c r="C2855" i="5"/>
  <c r="B2855" i="5"/>
  <c r="A2855" i="5"/>
  <c r="O2854" i="5"/>
  <c r="M2854" i="5"/>
  <c r="L2854" i="5"/>
  <c r="K2854" i="5"/>
  <c r="G2854" i="5"/>
  <c r="F2854" i="5"/>
  <c r="E2854" i="5"/>
  <c r="D2854" i="5"/>
  <c r="P2854" i="5" s="1"/>
  <c r="C2854" i="5"/>
  <c r="B2854" i="5"/>
  <c r="A2854" i="5"/>
  <c r="P2853" i="5"/>
  <c r="O2853" i="5"/>
  <c r="I2853" i="5"/>
  <c r="G2853" i="5"/>
  <c r="F2853" i="5"/>
  <c r="E2853" i="5"/>
  <c r="D2853" i="5"/>
  <c r="C2853" i="5"/>
  <c r="B2853" i="5"/>
  <c r="A2853" i="5"/>
  <c r="O2852" i="5"/>
  <c r="K2852" i="5"/>
  <c r="I2852" i="5"/>
  <c r="G2852" i="5"/>
  <c r="F2852" i="5"/>
  <c r="E2852" i="5"/>
  <c r="D2852" i="5"/>
  <c r="P2852" i="5" s="1"/>
  <c r="C2852" i="5"/>
  <c r="B2852" i="5"/>
  <c r="A2852" i="5"/>
  <c r="Q2851" i="5"/>
  <c r="M2851" i="5"/>
  <c r="L2851" i="5"/>
  <c r="K2851" i="5"/>
  <c r="J2851" i="5"/>
  <c r="I2851" i="5"/>
  <c r="R2851" i="5" s="1"/>
  <c r="G2851" i="5"/>
  <c r="H2851" i="5" s="1"/>
  <c r="F2851" i="5"/>
  <c r="O2851" i="5" s="1"/>
  <c r="E2851" i="5"/>
  <c r="D2851" i="5"/>
  <c r="P2851" i="5" s="1"/>
  <c r="C2851" i="5"/>
  <c r="B2851" i="5"/>
  <c r="A2851" i="5"/>
  <c r="O2850" i="5"/>
  <c r="J2850" i="5"/>
  <c r="G2850" i="5"/>
  <c r="M2850" i="5" s="1"/>
  <c r="F2850" i="5"/>
  <c r="E2850" i="5"/>
  <c r="D2850" i="5"/>
  <c r="P2850" i="5" s="1"/>
  <c r="C2850" i="5"/>
  <c r="B2850" i="5"/>
  <c r="A2850" i="5"/>
  <c r="M2849" i="5"/>
  <c r="L2849" i="5"/>
  <c r="H2849" i="5"/>
  <c r="Q2849" i="5" s="1"/>
  <c r="G2849" i="5"/>
  <c r="F2849" i="5"/>
  <c r="O2849" i="5" s="1"/>
  <c r="E2849" i="5"/>
  <c r="D2849" i="5"/>
  <c r="P2849" i="5" s="1"/>
  <c r="C2849" i="5"/>
  <c r="B2849" i="5"/>
  <c r="A2849" i="5"/>
  <c r="P2848" i="5"/>
  <c r="O2848" i="5"/>
  <c r="G2848" i="5"/>
  <c r="F2848" i="5"/>
  <c r="E2848" i="5"/>
  <c r="D2848" i="5"/>
  <c r="C2848" i="5"/>
  <c r="B2848" i="5"/>
  <c r="A2848" i="5"/>
  <c r="O2847" i="5"/>
  <c r="M2847" i="5"/>
  <c r="K2847" i="5"/>
  <c r="J2847" i="5"/>
  <c r="I2847" i="5"/>
  <c r="H2847" i="5"/>
  <c r="Q2847" i="5" s="1"/>
  <c r="G2847" i="5"/>
  <c r="L2847" i="5" s="1"/>
  <c r="F2847" i="5"/>
  <c r="E2847" i="5"/>
  <c r="D2847" i="5"/>
  <c r="P2847" i="5" s="1"/>
  <c r="C2847" i="5"/>
  <c r="B2847" i="5"/>
  <c r="A2847" i="5"/>
  <c r="M2846" i="5"/>
  <c r="L2846" i="5"/>
  <c r="R2846" i="5" s="1"/>
  <c r="K2846" i="5"/>
  <c r="I2846" i="5"/>
  <c r="G2846" i="5"/>
  <c r="J2846" i="5" s="1"/>
  <c r="F2846" i="5"/>
  <c r="O2846" i="5" s="1"/>
  <c r="E2846" i="5"/>
  <c r="D2846" i="5"/>
  <c r="P2846" i="5" s="1"/>
  <c r="C2846" i="5"/>
  <c r="B2846" i="5"/>
  <c r="A2846" i="5"/>
  <c r="M2845" i="5"/>
  <c r="G2845" i="5"/>
  <c r="F2845" i="5"/>
  <c r="O2845" i="5" s="1"/>
  <c r="E2845" i="5"/>
  <c r="D2845" i="5"/>
  <c r="P2845" i="5" s="1"/>
  <c r="C2845" i="5"/>
  <c r="B2845" i="5"/>
  <c r="A2845" i="5"/>
  <c r="P2844" i="5"/>
  <c r="O2844" i="5"/>
  <c r="M2844" i="5"/>
  <c r="I2844" i="5"/>
  <c r="H2844" i="5"/>
  <c r="Q2844" i="5" s="1"/>
  <c r="G2844" i="5"/>
  <c r="F2844" i="5"/>
  <c r="E2844" i="5"/>
  <c r="D2844" i="5"/>
  <c r="C2844" i="5"/>
  <c r="B2844" i="5"/>
  <c r="A2844" i="5"/>
  <c r="O2843" i="5"/>
  <c r="H2843" i="5"/>
  <c r="Q2843" i="5" s="1"/>
  <c r="G2843" i="5"/>
  <c r="K2843" i="5" s="1"/>
  <c r="F2843" i="5"/>
  <c r="E2843" i="5"/>
  <c r="D2843" i="5"/>
  <c r="P2843" i="5" s="1"/>
  <c r="C2843" i="5"/>
  <c r="B2843" i="5"/>
  <c r="A2843" i="5"/>
  <c r="Q2842" i="5"/>
  <c r="M2842" i="5"/>
  <c r="L2842" i="5"/>
  <c r="K2842" i="5"/>
  <c r="J2842" i="5"/>
  <c r="R2842" i="5" s="1"/>
  <c r="I2842" i="5"/>
  <c r="G2842" i="5"/>
  <c r="H2842" i="5" s="1"/>
  <c r="F2842" i="5"/>
  <c r="O2842" i="5" s="1"/>
  <c r="E2842" i="5"/>
  <c r="D2842" i="5"/>
  <c r="P2842" i="5" s="1"/>
  <c r="C2842" i="5"/>
  <c r="B2842" i="5"/>
  <c r="A2842" i="5"/>
  <c r="O2841" i="5"/>
  <c r="G2841" i="5"/>
  <c r="F2841" i="5"/>
  <c r="E2841" i="5"/>
  <c r="D2841" i="5"/>
  <c r="P2841" i="5" s="1"/>
  <c r="C2841" i="5"/>
  <c r="B2841" i="5"/>
  <c r="A2841" i="5"/>
  <c r="O2840" i="5"/>
  <c r="G2840" i="5"/>
  <c r="F2840" i="5"/>
  <c r="E2840" i="5"/>
  <c r="D2840" i="5"/>
  <c r="P2840" i="5" s="1"/>
  <c r="C2840" i="5"/>
  <c r="B2840" i="5"/>
  <c r="A2840" i="5"/>
  <c r="P2839" i="5"/>
  <c r="O2839" i="5"/>
  <c r="M2839" i="5"/>
  <c r="G2839" i="5"/>
  <c r="F2839" i="5"/>
  <c r="E2839" i="5"/>
  <c r="D2839" i="5"/>
  <c r="C2839" i="5"/>
  <c r="B2839" i="5"/>
  <c r="A2839" i="5"/>
  <c r="Q2838" i="5"/>
  <c r="P2838" i="5"/>
  <c r="O2838" i="5"/>
  <c r="M2838" i="5"/>
  <c r="K2838" i="5"/>
  <c r="J2838" i="5"/>
  <c r="I2838" i="5"/>
  <c r="R2838" i="5" s="1"/>
  <c r="H2838" i="5"/>
  <c r="G2838" i="5"/>
  <c r="L2838" i="5" s="1"/>
  <c r="F2838" i="5"/>
  <c r="E2838" i="5"/>
  <c r="D2838" i="5"/>
  <c r="C2838" i="5"/>
  <c r="B2838" i="5"/>
  <c r="A2838" i="5"/>
  <c r="M2837" i="5"/>
  <c r="L2837" i="5"/>
  <c r="K2837" i="5"/>
  <c r="R2837" i="5" s="1"/>
  <c r="I2837" i="5"/>
  <c r="G2837" i="5"/>
  <c r="J2837" i="5" s="1"/>
  <c r="F2837" i="5"/>
  <c r="O2837" i="5" s="1"/>
  <c r="E2837" i="5"/>
  <c r="D2837" i="5"/>
  <c r="P2837" i="5" s="1"/>
  <c r="C2837" i="5"/>
  <c r="B2837" i="5"/>
  <c r="A2837" i="5"/>
  <c r="L2836" i="5"/>
  <c r="G2836" i="5"/>
  <c r="F2836" i="5"/>
  <c r="O2836" i="5" s="1"/>
  <c r="E2836" i="5"/>
  <c r="D2836" i="5"/>
  <c r="P2836" i="5" s="1"/>
  <c r="C2836" i="5"/>
  <c r="B2836" i="5"/>
  <c r="A2836" i="5"/>
  <c r="P2835" i="5"/>
  <c r="O2835" i="5"/>
  <c r="M2835" i="5"/>
  <c r="G2835" i="5"/>
  <c r="F2835" i="5"/>
  <c r="E2835" i="5"/>
  <c r="D2835" i="5"/>
  <c r="C2835" i="5"/>
  <c r="B2835" i="5"/>
  <c r="A2835" i="5"/>
  <c r="O2834" i="5"/>
  <c r="G2834" i="5"/>
  <c r="F2834" i="5"/>
  <c r="E2834" i="5"/>
  <c r="D2834" i="5"/>
  <c r="P2834" i="5" s="1"/>
  <c r="C2834" i="5"/>
  <c r="B2834" i="5"/>
  <c r="A2834" i="5"/>
  <c r="Q2833" i="5"/>
  <c r="P2833" i="5"/>
  <c r="M2833" i="5"/>
  <c r="L2833" i="5"/>
  <c r="K2833" i="5"/>
  <c r="J2833" i="5"/>
  <c r="I2833" i="5"/>
  <c r="R2833" i="5" s="1"/>
  <c r="G2833" i="5"/>
  <c r="H2833" i="5" s="1"/>
  <c r="F2833" i="5"/>
  <c r="O2833" i="5" s="1"/>
  <c r="E2833" i="5"/>
  <c r="D2833" i="5"/>
  <c r="C2833" i="5"/>
  <c r="B2833" i="5"/>
  <c r="A2833" i="5"/>
  <c r="O2832" i="5"/>
  <c r="M2832" i="5"/>
  <c r="K2832" i="5"/>
  <c r="G2832" i="5"/>
  <c r="F2832" i="5"/>
  <c r="E2832" i="5"/>
  <c r="D2832" i="5"/>
  <c r="P2832" i="5" s="1"/>
  <c r="C2832" i="5"/>
  <c r="B2832" i="5"/>
  <c r="A2832" i="5"/>
  <c r="O2831" i="5"/>
  <c r="H2831" i="5"/>
  <c r="Q2831" i="5" s="1"/>
  <c r="G2831" i="5"/>
  <c r="F2831" i="5"/>
  <c r="E2831" i="5"/>
  <c r="D2831" i="5"/>
  <c r="P2831" i="5" s="1"/>
  <c r="C2831" i="5"/>
  <c r="B2831" i="5"/>
  <c r="A2831" i="5"/>
  <c r="O2830" i="5"/>
  <c r="G2830" i="5"/>
  <c r="M2830" i="5" s="1"/>
  <c r="F2830" i="5"/>
  <c r="E2830" i="5"/>
  <c r="D2830" i="5"/>
  <c r="P2830" i="5" s="1"/>
  <c r="C2830" i="5"/>
  <c r="B2830" i="5"/>
  <c r="A2830" i="5"/>
  <c r="M2829" i="5"/>
  <c r="L2829" i="5"/>
  <c r="K2829" i="5"/>
  <c r="H2829" i="5"/>
  <c r="Q2829" i="5" s="1"/>
  <c r="G2829" i="5"/>
  <c r="F2829" i="5"/>
  <c r="O2829" i="5" s="1"/>
  <c r="E2829" i="5"/>
  <c r="D2829" i="5"/>
  <c r="P2829" i="5" s="1"/>
  <c r="C2829" i="5"/>
  <c r="B2829" i="5"/>
  <c r="A2829" i="5"/>
  <c r="O2828" i="5"/>
  <c r="L2828" i="5"/>
  <c r="K2828" i="5"/>
  <c r="J2828" i="5"/>
  <c r="I2828" i="5"/>
  <c r="R2828" i="5" s="1"/>
  <c r="G2828" i="5"/>
  <c r="M2828" i="5" s="1"/>
  <c r="F2828" i="5"/>
  <c r="E2828" i="5"/>
  <c r="D2828" i="5"/>
  <c r="P2828" i="5" s="1"/>
  <c r="C2828" i="5"/>
  <c r="B2828" i="5"/>
  <c r="A2828" i="5"/>
  <c r="P2827" i="5"/>
  <c r="O2827" i="5"/>
  <c r="J2827" i="5"/>
  <c r="G2827" i="5"/>
  <c r="F2827" i="5"/>
  <c r="E2827" i="5"/>
  <c r="D2827" i="5"/>
  <c r="C2827" i="5"/>
  <c r="B2827" i="5"/>
  <c r="A2827" i="5"/>
  <c r="G2826" i="5"/>
  <c r="F2826" i="5"/>
  <c r="O2826" i="5" s="1"/>
  <c r="E2826" i="5"/>
  <c r="D2826" i="5"/>
  <c r="P2826" i="5" s="1"/>
  <c r="C2826" i="5"/>
  <c r="B2826" i="5"/>
  <c r="A2826" i="5"/>
  <c r="P2825" i="5"/>
  <c r="O2825" i="5"/>
  <c r="M2825" i="5"/>
  <c r="L2825" i="5"/>
  <c r="K2825" i="5"/>
  <c r="J2825" i="5"/>
  <c r="I2825" i="5"/>
  <c r="R2825" i="5" s="1"/>
  <c r="G2825" i="5"/>
  <c r="H2825" i="5" s="1"/>
  <c r="Q2825" i="5" s="1"/>
  <c r="F2825" i="5"/>
  <c r="E2825" i="5"/>
  <c r="D2825" i="5"/>
  <c r="C2825" i="5"/>
  <c r="B2825" i="5"/>
  <c r="A2825" i="5"/>
  <c r="P2824" i="5"/>
  <c r="O2824" i="5"/>
  <c r="G2824" i="5"/>
  <c r="F2824" i="5"/>
  <c r="E2824" i="5"/>
  <c r="D2824" i="5"/>
  <c r="C2824" i="5"/>
  <c r="B2824" i="5"/>
  <c r="A2824" i="5"/>
  <c r="M2823" i="5"/>
  <c r="L2823" i="5"/>
  <c r="K2823" i="5"/>
  <c r="G2823" i="5"/>
  <c r="H2823" i="5" s="1"/>
  <c r="Q2823" i="5" s="1"/>
  <c r="F2823" i="5"/>
  <c r="O2823" i="5" s="1"/>
  <c r="E2823" i="5"/>
  <c r="D2823" i="5"/>
  <c r="P2823" i="5" s="1"/>
  <c r="C2823" i="5"/>
  <c r="B2823" i="5"/>
  <c r="A2823" i="5"/>
  <c r="L2822" i="5"/>
  <c r="K2822" i="5"/>
  <c r="J2822" i="5"/>
  <c r="I2822" i="5"/>
  <c r="R2822" i="5" s="1"/>
  <c r="G2822" i="5"/>
  <c r="M2822" i="5" s="1"/>
  <c r="F2822" i="5"/>
  <c r="O2822" i="5" s="1"/>
  <c r="E2822" i="5"/>
  <c r="D2822" i="5"/>
  <c r="P2822" i="5" s="1"/>
  <c r="C2822" i="5"/>
  <c r="B2822" i="5"/>
  <c r="A2822" i="5"/>
  <c r="P2821" i="5"/>
  <c r="O2821" i="5"/>
  <c r="M2821" i="5"/>
  <c r="J2821" i="5"/>
  <c r="I2821" i="5"/>
  <c r="H2821" i="5"/>
  <c r="Q2821" i="5" s="1"/>
  <c r="G2821" i="5"/>
  <c r="F2821" i="5"/>
  <c r="E2821" i="5"/>
  <c r="D2821" i="5"/>
  <c r="C2821" i="5"/>
  <c r="B2821" i="5"/>
  <c r="A2821" i="5"/>
  <c r="K2820" i="5"/>
  <c r="G2820" i="5"/>
  <c r="M2820" i="5" s="1"/>
  <c r="F2820" i="5"/>
  <c r="O2820" i="5" s="1"/>
  <c r="E2820" i="5"/>
  <c r="D2820" i="5"/>
  <c r="P2820" i="5" s="1"/>
  <c r="C2820" i="5"/>
  <c r="B2820" i="5"/>
  <c r="A2820" i="5"/>
  <c r="Q2819" i="5"/>
  <c r="P2819" i="5"/>
  <c r="M2819" i="5"/>
  <c r="L2819" i="5"/>
  <c r="K2819" i="5"/>
  <c r="J2819" i="5"/>
  <c r="I2819" i="5"/>
  <c r="R2819" i="5" s="1"/>
  <c r="G2819" i="5"/>
  <c r="H2819" i="5" s="1"/>
  <c r="F2819" i="5"/>
  <c r="O2819" i="5" s="1"/>
  <c r="E2819" i="5"/>
  <c r="D2819" i="5"/>
  <c r="C2819" i="5"/>
  <c r="B2819" i="5"/>
  <c r="A2819" i="5"/>
  <c r="P2818" i="5"/>
  <c r="O2818" i="5"/>
  <c r="I2818" i="5"/>
  <c r="G2818" i="5"/>
  <c r="M2818" i="5" s="1"/>
  <c r="F2818" i="5"/>
  <c r="E2818" i="5"/>
  <c r="D2818" i="5"/>
  <c r="C2818" i="5"/>
  <c r="B2818" i="5"/>
  <c r="A2818" i="5"/>
  <c r="L2817" i="5"/>
  <c r="G2817" i="5"/>
  <c r="F2817" i="5"/>
  <c r="O2817" i="5" s="1"/>
  <c r="E2817" i="5"/>
  <c r="D2817" i="5"/>
  <c r="P2817" i="5" s="1"/>
  <c r="C2817" i="5"/>
  <c r="B2817" i="5"/>
  <c r="A2817" i="5"/>
  <c r="L2816" i="5"/>
  <c r="R2816" i="5" s="1"/>
  <c r="K2816" i="5"/>
  <c r="J2816" i="5"/>
  <c r="I2816" i="5"/>
  <c r="G2816" i="5"/>
  <c r="M2816" i="5" s="1"/>
  <c r="F2816" i="5"/>
  <c r="O2816" i="5" s="1"/>
  <c r="E2816" i="5"/>
  <c r="D2816" i="5"/>
  <c r="P2816" i="5" s="1"/>
  <c r="C2816" i="5"/>
  <c r="B2816" i="5"/>
  <c r="A2816" i="5"/>
  <c r="O2815" i="5"/>
  <c r="M2815" i="5"/>
  <c r="J2815" i="5"/>
  <c r="I2815" i="5"/>
  <c r="G2815" i="5"/>
  <c r="F2815" i="5"/>
  <c r="E2815" i="5"/>
  <c r="D2815" i="5"/>
  <c r="P2815" i="5" s="1"/>
  <c r="C2815" i="5"/>
  <c r="B2815" i="5"/>
  <c r="A2815" i="5"/>
  <c r="K2814" i="5"/>
  <c r="G2814" i="5"/>
  <c r="F2814" i="5"/>
  <c r="O2814" i="5" s="1"/>
  <c r="E2814" i="5"/>
  <c r="D2814" i="5"/>
  <c r="P2814" i="5" s="1"/>
  <c r="C2814" i="5"/>
  <c r="B2814" i="5"/>
  <c r="A2814" i="5"/>
  <c r="Q2813" i="5"/>
  <c r="P2813" i="5"/>
  <c r="O2813" i="5"/>
  <c r="M2813" i="5"/>
  <c r="L2813" i="5"/>
  <c r="K2813" i="5"/>
  <c r="R2813" i="5" s="1"/>
  <c r="J2813" i="5"/>
  <c r="I2813" i="5"/>
  <c r="G2813" i="5"/>
  <c r="H2813" i="5" s="1"/>
  <c r="F2813" i="5"/>
  <c r="E2813" i="5"/>
  <c r="D2813" i="5"/>
  <c r="C2813" i="5"/>
  <c r="B2813" i="5"/>
  <c r="A2813" i="5"/>
  <c r="O2812" i="5"/>
  <c r="I2812" i="5"/>
  <c r="G2812" i="5"/>
  <c r="F2812" i="5"/>
  <c r="E2812" i="5"/>
  <c r="D2812" i="5"/>
  <c r="P2812" i="5" s="1"/>
  <c r="C2812" i="5"/>
  <c r="B2812" i="5"/>
  <c r="A2812" i="5"/>
  <c r="M2811" i="5"/>
  <c r="H2811" i="5"/>
  <c r="Q2811" i="5" s="1"/>
  <c r="G2811" i="5"/>
  <c r="L2811" i="5" s="1"/>
  <c r="F2811" i="5"/>
  <c r="O2811" i="5" s="1"/>
  <c r="E2811" i="5"/>
  <c r="D2811" i="5"/>
  <c r="P2811" i="5" s="1"/>
  <c r="C2811" i="5"/>
  <c r="B2811" i="5"/>
  <c r="A2811" i="5"/>
  <c r="P2810" i="5"/>
  <c r="L2810" i="5"/>
  <c r="K2810" i="5"/>
  <c r="J2810" i="5"/>
  <c r="I2810" i="5"/>
  <c r="R2810" i="5" s="1"/>
  <c r="G2810" i="5"/>
  <c r="M2810" i="5" s="1"/>
  <c r="F2810" i="5"/>
  <c r="O2810" i="5" s="1"/>
  <c r="E2810" i="5"/>
  <c r="D2810" i="5"/>
  <c r="C2810" i="5"/>
  <c r="B2810" i="5"/>
  <c r="A2810" i="5"/>
  <c r="O2809" i="5"/>
  <c r="G2809" i="5"/>
  <c r="F2809" i="5"/>
  <c r="E2809" i="5"/>
  <c r="D2809" i="5"/>
  <c r="P2809" i="5" s="1"/>
  <c r="C2809" i="5"/>
  <c r="B2809" i="5"/>
  <c r="A2809" i="5"/>
  <c r="M2808" i="5"/>
  <c r="L2808" i="5"/>
  <c r="K2808" i="5"/>
  <c r="H2808" i="5"/>
  <c r="Q2808" i="5" s="1"/>
  <c r="G2808" i="5"/>
  <c r="F2808" i="5"/>
  <c r="O2808" i="5" s="1"/>
  <c r="E2808" i="5"/>
  <c r="D2808" i="5"/>
  <c r="P2808" i="5" s="1"/>
  <c r="C2808" i="5"/>
  <c r="B2808" i="5"/>
  <c r="A2808" i="5"/>
  <c r="Q2807" i="5"/>
  <c r="P2807" i="5"/>
  <c r="M2807" i="5"/>
  <c r="L2807" i="5"/>
  <c r="K2807" i="5"/>
  <c r="J2807" i="5"/>
  <c r="I2807" i="5"/>
  <c r="R2807" i="5" s="1"/>
  <c r="G2807" i="5"/>
  <c r="H2807" i="5" s="1"/>
  <c r="F2807" i="5"/>
  <c r="O2807" i="5" s="1"/>
  <c r="E2807" i="5"/>
  <c r="D2807" i="5"/>
  <c r="C2807" i="5"/>
  <c r="B2807" i="5"/>
  <c r="A2807" i="5"/>
  <c r="O2806" i="5"/>
  <c r="M2806" i="5"/>
  <c r="J2806" i="5"/>
  <c r="I2806" i="5"/>
  <c r="H2806" i="5"/>
  <c r="Q2806" i="5" s="1"/>
  <c r="G2806" i="5"/>
  <c r="F2806" i="5"/>
  <c r="E2806" i="5"/>
  <c r="D2806" i="5"/>
  <c r="P2806" i="5" s="1"/>
  <c r="C2806" i="5"/>
  <c r="B2806" i="5"/>
  <c r="A2806" i="5"/>
  <c r="H2805" i="5"/>
  <c r="Q2805" i="5" s="1"/>
  <c r="G2805" i="5"/>
  <c r="F2805" i="5"/>
  <c r="O2805" i="5" s="1"/>
  <c r="E2805" i="5"/>
  <c r="D2805" i="5"/>
  <c r="P2805" i="5" s="1"/>
  <c r="C2805" i="5"/>
  <c r="B2805" i="5"/>
  <c r="A2805" i="5"/>
  <c r="P2804" i="5"/>
  <c r="O2804" i="5"/>
  <c r="L2804" i="5"/>
  <c r="K2804" i="5"/>
  <c r="J2804" i="5"/>
  <c r="I2804" i="5"/>
  <c r="R2804" i="5" s="1"/>
  <c r="G2804" i="5"/>
  <c r="M2804" i="5" s="1"/>
  <c r="F2804" i="5"/>
  <c r="E2804" i="5"/>
  <c r="D2804" i="5"/>
  <c r="C2804" i="5"/>
  <c r="B2804" i="5"/>
  <c r="A2804" i="5"/>
  <c r="P2803" i="5"/>
  <c r="O2803" i="5"/>
  <c r="G2803" i="5"/>
  <c r="F2803" i="5"/>
  <c r="E2803" i="5"/>
  <c r="D2803" i="5"/>
  <c r="C2803" i="5"/>
  <c r="B2803" i="5"/>
  <c r="A2803" i="5"/>
  <c r="M2802" i="5"/>
  <c r="L2802" i="5"/>
  <c r="K2802" i="5"/>
  <c r="G2802" i="5"/>
  <c r="H2802" i="5" s="1"/>
  <c r="Q2802" i="5" s="1"/>
  <c r="F2802" i="5"/>
  <c r="O2802" i="5" s="1"/>
  <c r="E2802" i="5"/>
  <c r="D2802" i="5"/>
  <c r="P2802" i="5" s="1"/>
  <c r="C2802" i="5"/>
  <c r="B2802" i="5"/>
  <c r="A2802" i="5"/>
  <c r="Q2801" i="5"/>
  <c r="M2801" i="5"/>
  <c r="L2801" i="5"/>
  <c r="K2801" i="5"/>
  <c r="J2801" i="5"/>
  <c r="R2801" i="5" s="1"/>
  <c r="I2801" i="5"/>
  <c r="G2801" i="5"/>
  <c r="H2801" i="5" s="1"/>
  <c r="F2801" i="5"/>
  <c r="O2801" i="5" s="1"/>
  <c r="E2801" i="5"/>
  <c r="D2801" i="5"/>
  <c r="P2801" i="5" s="1"/>
  <c r="C2801" i="5"/>
  <c r="B2801" i="5"/>
  <c r="A2801" i="5"/>
  <c r="O2800" i="5"/>
  <c r="M2800" i="5"/>
  <c r="J2800" i="5"/>
  <c r="I2800" i="5"/>
  <c r="G2800" i="5"/>
  <c r="H2800" i="5" s="1"/>
  <c r="Q2800" i="5" s="1"/>
  <c r="F2800" i="5"/>
  <c r="E2800" i="5"/>
  <c r="D2800" i="5"/>
  <c r="P2800" i="5" s="1"/>
  <c r="C2800" i="5"/>
  <c r="B2800" i="5"/>
  <c r="A2800" i="5"/>
  <c r="L2799" i="5"/>
  <c r="G2799" i="5"/>
  <c r="F2799" i="5"/>
  <c r="O2799" i="5" s="1"/>
  <c r="E2799" i="5"/>
  <c r="D2799" i="5"/>
  <c r="P2799" i="5" s="1"/>
  <c r="C2799" i="5"/>
  <c r="B2799" i="5"/>
  <c r="A2799" i="5"/>
  <c r="R2798" i="5"/>
  <c r="P2798" i="5"/>
  <c r="O2798" i="5"/>
  <c r="L2798" i="5"/>
  <c r="K2798" i="5"/>
  <c r="J2798" i="5"/>
  <c r="I2798" i="5"/>
  <c r="G2798" i="5"/>
  <c r="M2798" i="5" s="1"/>
  <c r="F2798" i="5"/>
  <c r="E2798" i="5"/>
  <c r="D2798" i="5"/>
  <c r="C2798" i="5"/>
  <c r="B2798" i="5"/>
  <c r="A2798" i="5"/>
  <c r="P2797" i="5"/>
  <c r="O2797" i="5"/>
  <c r="I2797" i="5"/>
  <c r="G2797" i="5"/>
  <c r="M2797" i="5" s="1"/>
  <c r="F2797" i="5"/>
  <c r="E2797" i="5"/>
  <c r="D2797" i="5"/>
  <c r="C2797" i="5"/>
  <c r="B2797" i="5"/>
  <c r="A2797" i="5"/>
  <c r="L2796" i="5"/>
  <c r="G2796" i="5"/>
  <c r="F2796" i="5"/>
  <c r="O2796" i="5" s="1"/>
  <c r="E2796" i="5"/>
  <c r="D2796" i="5"/>
  <c r="P2796" i="5" s="1"/>
  <c r="C2796" i="5"/>
  <c r="B2796" i="5"/>
  <c r="A2796" i="5"/>
  <c r="R2795" i="5"/>
  <c r="O2795" i="5"/>
  <c r="M2795" i="5"/>
  <c r="L2795" i="5"/>
  <c r="K2795" i="5"/>
  <c r="J2795" i="5"/>
  <c r="I2795" i="5"/>
  <c r="G2795" i="5"/>
  <c r="H2795" i="5" s="1"/>
  <c r="Q2795" i="5" s="1"/>
  <c r="F2795" i="5"/>
  <c r="E2795" i="5"/>
  <c r="D2795" i="5"/>
  <c r="P2795" i="5" s="1"/>
  <c r="C2795" i="5"/>
  <c r="B2795" i="5"/>
  <c r="A2795" i="5"/>
  <c r="O2794" i="5"/>
  <c r="J2794" i="5"/>
  <c r="G2794" i="5"/>
  <c r="F2794" i="5"/>
  <c r="E2794" i="5"/>
  <c r="D2794" i="5"/>
  <c r="P2794" i="5" s="1"/>
  <c r="C2794" i="5"/>
  <c r="B2794" i="5"/>
  <c r="A2794" i="5"/>
  <c r="M2793" i="5"/>
  <c r="L2793" i="5"/>
  <c r="K2793" i="5"/>
  <c r="H2793" i="5"/>
  <c r="Q2793" i="5" s="1"/>
  <c r="G2793" i="5"/>
  <c r="F2793" i="5"/>
  <c r="O2793" i="5" s="1"/>
  <c r="E2793" i="5"/>
  <c r="D2793" i="5"/>
  <c r="P2793" i="5" s="1"/>
  <c r="C2793" i="5"/>
  <c r="B2793" i="5"/>
  <c r="A2793" i="5"/>
  <c r="P2792" i="5"/>
  <c r="L2792" i="5"/>
  <c r="K2792" i="5"/>
  <c r="R2792" i="5" s="1"/>
  <c r="J2792" i="5"/>
  <c r="I2792" i="5"/>
  <c r="G2792" i="5"/>
  <c r="M2792" i="5" s="1"/>
  <c r="F2792" i="5"/>
  <c r="O2792" i="5" s="1"/>
  <c r="E2792" i="5"/>
  <c r="D2792" i="5"/>
  <c r="C2792" i="5"/>
  <c r="B2792" i="5"/>
  <c r="A2792" i="5"/>
  <c r="O2791" i="5"/>
  <c r="I2791" i="5"/>
  <c r="G2791" i="5"/>
  <c r="F2791" i="5"/>
  <c r="E2791" i="5"/>
  <c r="D2791" i="5"/>
  <c r="P2791" i="5" s="1"/>
  <c r="C2791" i="5"/>
  <c r="B2791" i="5"/>
  <c r="A2791" i="5"/>
  <c r="M2790" i="5"/>
  <c r="H2790" i="5"/>
  <c r="Q2790" i="5" s="1"/>
  <c r="G2790" i="5"/>
  <c r="L2790" i="5" s="1"/>
  <c r="F2790" i="5"/>
  <c r="O2790" i="5" s="1"/>
  <c r="E2790" i="5"/>
  <c r="D2790" i="5"/>
  <c r="P2790" i="5" s="1"/>
  <c r="C2790" i="5"/>
  <c r="B2790" i="5"/>
  <c r="A2790" i="5"/>
  <c r="P2789" i="5"/>
  <c r="M2789" i="5"/>
  <c r="L2789" i="5"/>
  <c r="K2789" i="5"/>
  <c r="J2789" i="5"/>
  <c r="I2789" i="5"/>
  <c r="R2789" i="5" s="1"/>
  <c r="G2789" i="5"/>
  <c r="H2789" i="5" s="1"/>
  <c r="Q2789" i="5" s="1"/>
  <c r="F2789" i="5"/>
  <c r="O2789" i="5" s="1"/>
  <c r="E2789" i="5"/>
  <c r="D2789" i="5"/>
  <c r="C2789" i="5"/>
  <c r="B2789" i="5"/>
  <c r="A2789" i="5"/>
  <c r="P2788" i="5"/>
  <c r="O2788" i="5"/>
  <c r="M2788" i="5"/>
  <c r="H2788" i="5"/>
  <c r="Q2788" i="5" s="1"/>
  <c r="G2788" i="5"/>
  <c r="J2788" i="5" s="1"/>
  <c r="F2788" i="5"/>
  <c r="E2788" i="5"/>
  <c r="D2788" i="5"/>
  <c r="C2788" i="5"/>
  <c r="B2788" i="5"/>
  <c r="A2788" i="5"/>
  <c r="M2787" i="5"/>
  <c r="L2787" i="5"/>
  <c r="K2787" i="5"/>
  <c r="G2787" i="5"/>
  <c r="F2787" i="5"/>
  <c r="O2787" i="5" s="1"/>
  <c r="E2787" i="5"/>
  <c r="D2787" i="5"/>
  <c r="P2787" i="5" s="1"/>
  <c r="C2787" i="5"/>
  <c r="B2787" i="5"/>
  <c r="A2787" i="5"/>
  <c r="L2786" i="5"/>
  <c r="K2786" i="5"/>
  <c r="J2786" i="5"/>
  <c r="I2786" i="5"/>
  <c r="R2786" i="5" s="1"/>
  <c r="G2786" i="5"/>
  <c r="M2786" i="5" s="1"/>
  <c r="F2786" i="5"/>
  <c r="O2786" i="5" s="1"/>
  <c r="E2786" i="5"/>
  <c r="D2786" i="5"/>
  <c r="P2786" i="5" s="1"/>
  <c r="C2786" i="5"/>
  <c r="B2786" i="5"/>
  <c r="A2786" i="5"/>
  <c r="O2785" i="5"/>
  <c r="M2785" i="5"/>
  <c r="J2785" i="5"/>
  <c r="I2785" i="5"/>
  <c r="H2785" i="5"/>
  <c r="Q2785" i="5" s="1"/>
  <c r="G2785" i="5"/>
  <c r="F2785" i="5"/>
  <c r="E2785" i="5"/>
  <c r="D2785" i="5"/>
  <c r="P2785" i="5" s="1"/>
  <c r="C2785" i="5"/>
  <c r="B2785" i="5"/>
  <c r="A2785" i="5"/>
  <c r="K2784" i="5"/>
  <c r="H2784" i="5"/>
  <c r="Q2784" i="5" s="1"/>
  <c r="G2784" i="5"/>
  <c r="F2784" i="5"/>
  <c r="O2784" i="5" s="1"/>
  <c r="E2784" i="5"/>
  <c r="D2784" i="5"/>
  <c r="P2784" i="5" s="1"/>
  <c r="C2784" i="5"/>
  <c r="B2784" i="5"/>
  <c r="A2784" i="5"/>
  <c r="Q2783" i="5"/>
  <c r="P2783" i="5"/>
  <c r="M2783" i="5"/>
  <c r="L2783" i="5"/>
  <c r="K2783" i="5"/>
  <c r="J2783" i="5"/>
  <c r="I2783" i="5"/>
  <c r="R2783" i="5" s="1"/>
  <c r="G2783" i="5"/>
  <c r="H2783" i="5" s="1"/>
  <c r="F2783" i="5"/>
  <c r="O2783" i="5" s="1"/>
  <c r="E2783" i="5"/>
  <c r="D2783" i="5"/>
  <c r="C2783" i="5"/>
  <c r="B2783" i="5"/>
  <c r="A2783" i="5"/>
  <c r="P2782" i="5"/>
  <c r="O2782" i="5"/>
  <c r="I2782" i="5"/>
  <c r="H2782" i="5"/>
  <c r="Q2782" i="5" s="1"/>
  <c r="G2782" i="5"/>
  <c r="F2782" i="5"/>
  <c r="E2782" i="5"/>
  <c r="D2782" i="5"/>
  <c r="C2782" i="5"/>
  <c r="B2782" i="5"/>
  <c r="A2782" i="5"/>
  <c r="G2781" i="5"/>
  <c r="F2781" i="5"/>
  <c r="O2781" i="5" s="1"/>
  <c r="E2781" i="5"/>
  <c r="D2781" i="5"/>
  <c r="P2781" i="5" s="1"/>
  <c r="C2781" i="5"/>
  <c r="B2781" i="5"/>
  <c r="A2781" i="5"/>
  <c r="O2780" i="5"/>
  <c r="L2780" i="5"/>
  <c r="K2780" i="5"/>
  <c r="J2780" i="5"/>
  <c r="R2780" i="5" s="1"/>
  <c r="I2780" i="5"/>
  <c r="G2780" i="5"/>
  <c r="M2780" i="5" s="1"/>
  <c r="F2780" i="5"/>
  <c r="E2780" i="5"/>
  <c r="D2780" i="5"/>
  <c r="P2780" i="5" s="1"/>
  <c r="C2780" i="5"/>
  <c r="B2780" i="5"/>
  <c r="A2780" i="5"/>
  <c r="O2779" i="5"/>
  <c r="M2779" i="5"/>
  <c r="J2779" i="5"/>
  <c r="I2779" i="5"/>
  <c r="G2779" i="5"/>
  <c r="H2779" i="5" s="1"/>
  <c r="Q2779" i="5" s="1"/>
  <c r="F2779" i="5"/>
  <c r="E2779" i="5"/>
  <c r="D2779" i="5"/>
  <c r="P2779" i="5" s="1"/>
  <c r="C2779" i="5"/>
  <c r="B2779" i="5"/>
  <c r="A2779" i="5"/>
  <c r="L2778" i="5"/>
  <c r="G2778" i="5"/>
  <c r="F2778" i="5"/>
  <c r="O2778" i="5" s="1"/>
  <c r="E2778" i="5"/>
  <c r="D2778" i="5"/>
  <c r="P2778" i="5" s="1"/>
  <c r="C2778" i="5"/>
  <c r="B2778" i="5"/>
  <c r="A2778" i="5"/>
  <c r="R2777" i="5"/>
  <c r="O2777" i="5"/>
  <c r="M2777" i="5"/>
  <c r="L2777" i="5"/>
  <c r="K2777" i="5"/>
  <c r="J2777" i="5"/>
  <c r="I2777" i="5"/>
  <c r="G2777" i="5"/>
  <c r="H2777" i="5" s="1"/>
  <c r="Q2777" i="5" s="1"/>
  <c r="F2777" i="5"/>
  <c r="E2777" i="5"/>
  <c r="D2777" i="5"/>
  <c r="P2777" i="5" s="1"/>
  <c r="C2777" i="5"/>
  <c r="B2777" i="5"/>
  <c r="A2777" i="5"/>
  <c r="O2776" i="5"/>
  <c r="J2776" i="5"/>
  <c r="G2776" i="5"/>
  <c r="F2776" i="5"/>
  <c r="E2776" i="5"/>
  <c r="D2776" i="5"/>
  <c r="P2776" i="5" s="1"/>
  <c r="C2776" i="5"/>
  <c r="B2776" i="5"/>
  <c r="A2776" i="5"/>
  <c r="G2775" i="5"/>
  <c r="F2775" i="5"/>
  <c r="O2775" i="5" s="1"/>
  <c r="E2775" i="5"/>
  <c r="D2775" i="5"/>
  <c r="P2775" i="5" s="1"/>
  <c r="C2775" i="5"/>
  <c r="B2775" i="5"/>
  <c r="A2775" i="5"/>
  <c r="O2774" i="5"/>
  <c r="L2774" i="5"/>
  <c r="K2774" i="5"/>
  <c r="J2774" i="5"/>
  <c r="I2774" i="5"/>
  <c r="R2774" i="5" s="1"/>
  <c r="G2774" i="5"/>
  <c r="M2774" i="5" s="1"/>
  <c r="F2774" i="5"/>
  <c r="E2774" i="5"/>
  <c r="D2774" i="5"/>
  <c r="P2774" i="5" s="1"/>
  <c r="C2774" i="5"/>
  <c r="B2774" i="5"/>
  <c r="A2774" i="5"/>
  <c r="O2773" i="5"/>
  <c r="J2773" i="5"/>
  <c r="G2773" i="5"/>
  <c r="F2773" i="5"/>
  <c r="E2773" i="5"/>
  <c r="D2773" i="5"/>
  <c r="P2773" i="5" s="1"/>
  <c r="C2773" i="5"/>
  <c r="B2773" i="5"/>
  <c r="A2773" i="5"/>
  <c r="M2772" i="5"/>
  <c r="L2772" i="5"/>
  <c r="K2772" i="5"/>
  <c r="H2772" i="5"/>
  <c r="Q2772" i="5" s="1"/>
  <c r="G2772" i="5"/>
  <c r="F2772" i="5"/>
  <c r="O2772" i="5" s="1"/>
  <c r="E2772" i="5"/>
  <c r="D2772" i="5"/>
  <c r="P2772" i="5" s="1"/>
  <c r="C2772" i="5"/>
  <c r="B2772" i="5"/>
  <c r="A2772" i="5"/>
  <c r="Q2771" i="5"/>
  <c r="M2771" i="5"/>
  <c r="L2771" i="5"/>
  <c r="R2771" i="5" s="1"/>
  <c r="K2771" i="5"/>
  <c r="J2771" i="5"/>
  <c r="I2771" i="5"/>
  <c r="G2771" i="5"/>
  <c r="H2771" i="5" s="1"/>
  <c r="F2771" i="5"/>
  <c r="O2771" i="5" s="1"/>
  <c r="E2771" i="5"/>
  <c r="D2771" i="5"/>
  <c r="P2771" i="5" s="1"/>
  <c r="C2771" i="5"/>
  <c r="B2771" i="5"/>
  <c r="A2771" i="5"/>
  <c r="P2770" i="5"/>
  <c r="O2770" i="5"/>
  <c r="M2770" i="5"/>
  <c r="J2770" i="5"/>
  <c r="I2770" i="5"/>
  <c r="H2770" i="5"/>
  <c r="Q2770" i="5" s="1"/>
  <c r="G2770" i="5"/>
  <c r="F2770" i="5"/>
  <c r="E2770" i="5"/>
  <c r="D2770" i="5"/>
  <c r="C2770" i="5"/>
  <c r="B2770" i="5"/>
  <c r="A2770" i="5"/>
  <c r="K2769" i="5"/>
  <c r="G2769" i="5"/>
  <c r="M2769" i="5" s="1"/>
  <c r="F2769" i="5"/>
  <c r="O2769" i="5" s="1"/>
  <c r="E2769" i="5"/>
  <c r="D2769" i="5"/>
  <c r="P2769" i="5" s="1"/>
  <c r="C2769" i="5"/>
  <c r="B2769" i="5"/>
  <c r="A2769" i="5"/>
  <c r="P2768" i="5"/>
  <c r="L2768" i="5"/>
  <c r="K2768" i="5"/>
  <c r="J2768" i="5"/>
  <c r="I2768" i="5"/>
  <c r="R2768" i="5" s="1"/>
  <c r="G2768" i="5"/>
  <c r="M2768" i="5" s="1"/>
  <c r="F2768" i="5"/>
  <c r="O2768" i="5" s="1"/>
  <c r="E2768" i="5"/>
  <c r="D2768" i="5"/>
  <c r="C2768" i="5"/>
  <c r="B2768" i="5"/>
  <c r="A2768" i="5"/>
  <c r="P2767" i="5"/>
  <c r="O2767" i="5"/>
  <c r="M2767" i="5"/>
  <c r="H2767" i="5"/>
  <c r="Q2767" i="5" s="1"/>
  <c r="G2767" i="5"/>
  <c r="J2767" i="5" s="1"/>
  <c r="F2767" i="5"/>
  <c r="E2767" i="5"/>
  <c r="D2767" i="5"/>
  <c r="C2767" i="5"/>
  <c r="B2767" i="5"/>
  <c r="A2767" i="5"/>
  <c r="M2766" i="5"/>
  <c r="L2766" i="5"/>
  <c r="K2766" i="5"/>
  <c r="G2766" i="5"/>
  <c r="F2766" i="5"/>
  <c r="O2766" i="5" s="1"/>
  <c r="E2766" i="5"/>
  <c r="D2766" i="5"/>
  <c r="P2766" i="5" s="1"/>
  <c r="C2766" i="5"/>
  <c r="B2766" i="5"/>
  <c r="A2766" i="5"/>
  <c r="Q2765" i="5"/>
  <c r="M2765" i="5"/>
  <c r="L2765" i="5"/>
  <c r="K2765" i="5"/>
  <c r="J2765" i="5"/>
  <c r="R2765" i="5" s="1"/>
  <c r="I2765" i="5"/>
  <c r="G2765" i="5"/>
  <c r="H2765" i="5" s="1"/>
  <c r="F2765" i="5"/>
  <c r="O2765" i="5" s="1"/>
  <c r="E2765" i="5"/>
  <c r="D2765" i="5"/>
  <c r="P2765" i="5" s="1"/>
  <c r="C2765" i="5"/>
  <c r="B2765" i="5"/>
  <c r="A2765" i="5"/>
  <c r="O2764" i="5"/>
  <c r="M2764" i="5"/>
  <c r="J2764" i="5"/>
  <c r="I2764" i="5"/>
  <c r="G2764" i="5"/>
  <c r="F2764" i="5"/>
  <c r="E2764" i="5"/>
  <c r="D2764" i="5"/>
  <c r="P2764" i="5" s="1"/>
  <c r="C2764" i="5"/>
  <c r="B2764" i="5"/>
  <c r="A2764" i="5"/>
  <c r="L2763" i="5"/>
  <c r="K2763" i="5"/>
  <c r="G2763" i="5"/>
  <c r="F2763" i="5"/>
  <c r="O2763" i="5" s="1"/>
  <c r="E2763" i="5"/>
  <c r="D2763" i="5"/>
  <c r="P2763" i="5" s="1"/>
  <c r="C2763" i="5"/>
  <c r="B2763" i="5"/>
  <c r="A2763" i="5"/>
  <c r="P2762" i="5"/>
  <c r="L2762" i="5"/>
  <c r="K2762" i="5"/>
  <c r="J2762" i="5"/>
  <c r="R2762" i="5" s="1"/>
  <c r="I2762" i="5"/>
  <c r="G2762" i="5"/>
  <c r="M2762" i="5" s="1"/>
  <c r="F2762" i="5"/>
  <c r="O2762" i="5" s="1"/>
  <c r="E2762" i="5"/>
  <c r="D2762" i="5"/>
  <c r="C2762" i="5"/>
  <c r="B2762" i="5"/>
  <c r="A2762" i="5"/>
  <c r="P2761" i="5"/>
  <c r="O2761" i="5"/>
  <c r="I2761" i="5"/>
  <c r="H2761" i="5"/>
  <c r="Q2761" i="5" s="1"/>
  <c r="G2761" i="5"/>
  <c r="F2761" i="5"/>
  <c r="E2761" i="5"/>
  <c r="D2761" i="5"/>
  <c r="C2761" i="5"/>
  <c r="B2761" i="5"/>
  <c r="A2761" i="5"/>
  <c r="G2760" i="5"/>
  <c r="F2760" i="5"/>
  <c r="O2760" i="5" s="1"/>
  <c r="E2760" i="5"/>
  <c r="D2760" i="5"/>
  <c r="P2760" i="5" s="1"/>
  <c r="C2760" i="5"/>
  <c r="B2760" i="5"/>
  <c r="A2760" i="5"/>
  <c r="O2759" i="5"/>
  <c r="M2759" i="5"/>
  <c r="L2759" i="5"/>
  <c r="K2759" i="5"/>
  <c r="R2759" i="5" s="1"/>
  <c r="J2759" i="5"/>
  <c r="I2759" i="5"/>
  <c r="G2759" i="5"/>
  <c r="H2759" i="5" s="1"/>
  <c r="Q2759" i="5" s="1"/>
  <c r="F2759" i="5"/>
  <c r="E2759" i="5"/>
  <c r="D2759" i="5"/>
  <c r="P2759" i="5" s="1"/>
  <c r="C2759" i="5"/>
  <c r="B2759" i="5"/>
  <c r="A2759" i="5"/>
  <c r="N2759" i="5" s="1"/>
  <c r="O2758" i="5"/>
  <c r="G2758" i="5"/>
  <c r="F2758" i="5"/>
  <c r="E2758" i="5"/>
  <c r="D2758" i="5"/>
  <c r="P2758" i="5" s="1"/>
  <c r="C2758" i="5"/>
  <c r="B2758" i="5"/>
  <c r="A2758" i="5"/>
  <c r="M2757" i="5"/>
  <c r="L2757" i="5"/>
  <c r="K2757" i="5"/>
  <c r="H2757" i="5"/>
  <c r="Q2757" i="5" s="1"/>
  <c r="G2757" i="5"/>
  <c r="F2757" i="5"/>
  <c r="O2757" i="5" s="1"/>
  <c r="E2757" i="5"/>
  <c r="D2757" i="5"/>
  <c r="P2757" i="5" s="1"/>
  <c r="C2757" i="5"/>
  <c r="B2757" i="5"/>
  <c r="A2757" i="5"/>
  <c r="L2756" i="5"/>
  <c r="K2756" i="5"/>
  <c r="J2756" i="5"/>
  <c r="I2756" i="5"/>
  <c r="R2756" i="5" s="1"/>
  <c r="G2756" i="5"/>
  <c r="M2756" i="5" s="1"/>
  <c r="F2756" i="5"/>
  <c r="O2756" i="5" s="1"/>
  <c r="E2756" i="5"/>
  <c r="D2756" i="5"/>
  <c r="P2756" i="5" s="1"/>
  <c r="C2756" i="5"/>
  <c r="B2756" i="5"/>
  <c r="A2756" i="5"/>
  <c r="O2755" i="5"/>
  <c r="J2755" i="5"/>
  <c r="G2755" i="5"/>
  <c r="F2755" i="5"/>
  <c r="E2755" i="5"/>
  <c r="D2755" i="5"/>
  <c r="P2755" i="5" s="1"/>
  <c r="C2755" i="5"/>
  <c r="B2755" i="5"/>
  <c r="A2755" i="5"/>
  <c r="G2754" i="5"/>
  <c r="F2754" i="5"/>
  <c r="O2754" i="5" s="1"/>
  <c r="E2754" i="5"/>
  <c r="D2754" i="5"/>
  <c r="P2754" i="5" s="1"/>
  <c r="C2754" i="5"/>
  <c r="B2754" i="5"/>
  <c r="A2754" i="5"/>
  <c r="P2753" i="5"/>
  <c r="O2753" i="5"/>
  <c r="M2753" i="5"/>
  <c r="L2753" i="5"/>
  <c r="K2753" i="5"/>
  <c r="J2753" i="5"/>
  <c r="I2753" i="5"/>
  <c r="R2753" i="5" s="1"/>
  <c r="G2753" i="5"/>
  <c r="H2753" i="5" s="1"/>
  <c r="Q2753" i="5" s="1"/>
  <c r="F2753" i="5"/>
  <c r="E2753" i="5"/>
  <c r="D2753" i="5"/>
  <c r="C2753" i="5"/>
  <c r="B2753" i="5"/>
  <c r="A2753" i="5"/>
  <c r="P2752" i="5"/>
  <c r="O2752" i="5"/>
  <c r="G2752" i="5"/>
  <c r="F2752" i="5"/>
  <c r="E2752" i="5"/>
  <c r="D2752" i="5"/>
  <c r="C2752" i="5"/>
  <c r="B2752" i="5"/>
  <c r="A2752" i="5"/>
  <c r="M2751" i="5"/>
  <c r="L2751" i="5"/>
  <c r="K2751" i="5"/>
  <c r="G2751" i="5"/>
  <c r="H2751" i="5" s="1"/>
  <c r="Q2751" i="5" s="1"/>
  <c r="F2751" i="5"/>
  <c r="O2751" i="5" s="1"/>
  <c r="E2751" i="5"/>
  <c r="D2751" i="5"/>
  <c r="P2751" i="5" s="1"/>
  <c r="C2751" i="5"/>
  <c r="B2751" i="5"/>
  <c r="A2751" i="5"/>
  <c r="L2750" i="5"/>
  <c r="K2750" i="5"/>
  <c r="J2750" i="5"/>
  <c r="I2750" i="5"/>
  <c r="R2750" i="5" s="1"/>
  <c r="G2750" i="5"/>
  <c r="M2750" i="5" s="1"/>
  <c r="F2750" i="5"/>
  <c r="O2750" i="5" s="1"/>
  <c r="E2750" i="5"/>
  <c r="D2750" i="5"/>
  <c r="P2750" i="5" s="1"/>
  <c r="C2750" i="5"/>
  <c r="B2750" i="5"/>
  <c r="A2750" i="5"/>
  <c r="P2749" i="5"/>
  <c r="O2749" i="5"/>
  <c r="M2749" i="5"/>
  <c r="J2749" i="5"/>
  <c r="I2749" i="5"/>
  <c r="H2749" i="5"/>
  <c r="Q2749" i="5" s="1"/>
  <c r="G2749" i="5"/>
  <c r="F2749" i="5"/>
  <c r="E2749" i="5"/>
  <c r="D2749" i="5"/>
  <c r="C2749" i="5"/>
  <c r="B2749" i="5"/>
  <c r="A2749" i="5"/>
  <c r="K2748" i="5"/>
  <c r="G2748" i="5"/>
  <c r="M2748" i="5" s="1"/>
  <c r="F2748" i="5"/>
  <c r="O2748" i="5" s="1"/>
  <c r="E2748" i="5"/>
  <c r="D2748" i="5"/>
  <c r="P2748" i="5" s="1"/>
  <c r="C2748" i="5"/>
  <c r="B2748" i="5"/>
  <c r="A2748" i="5"/>
  <c r="Q2747" i="5"/>
  <c r="P2747" i="5"/>
  <c r="M2747" i="5"/>
  <c r="L2747" i="5"/>
  <c r="K2747" i="5"/>
  <c r="J2747" i="5"/>
  <c r="I2747" i="5"/>
  <c r="R2747" i="5" s="1"/>
  <c r="G2747" i="5"/>
  <c r="H2747" i="5" s="1"/>
  <c r="F2747" i="5"/>
  <c r="O2747" i="5" s="1"/>
  <c r="E2747" i="5"/>
  <c r="D2747" i="5"/>
  <c r="C2747" i="5"/>
  <c r="B2747" i="5"/>
  <c r="A2747" i="5"/>
  <c r="P2746" i="5"/>
  <c r="O2746" i="5"/>
  <c r="I2746" i="5"/>
  <c r="G2746" i="5"/>
  <c r="M2746" i="5" s="1"/>
  <c r="F2746" i="5"/>
  <c r="E2746" i="5"/>
  <c r="D2746" i="5"/>
  <c r="C2746" i="5"/>
  <c r="B2746" i="5"/>
  <c r="A2746" i="5"/>
  <c r="L2745" i="5"/>
  <c r="G2745" i="5"/>
  <c r="F2745" i="5"/>
  <c r="O2745" i="5" s="1"/>
  <c r="E2745" i="5"/>
  <c r="D2745" i="5"/>
  <c r="P2745" i="5" s="1"/>
  <c r="C2745" i="5"/>
  <c r="B2745" i="5"/>
  <c r="A2745" i="5"/>
  <c r="L2744" i="5"/>
  <c r="R2744" i="5" s="1"/>
  <c r="K2744" i="5"/>
  <c r="J2744" i="5"/>
  <c r="I2744" i="5"/>
  <c r="G2744" i="5"/>
  <c r="M2744" i="5" s="1"/>
  <c r="F2744" i="5"/>
  <c r="O2744" i="5" s="1"/>
  <c r="E2744" i="5"/>
  <c r="D2744" i="5"/>
  <c r="P2744" i="5" s="1"/>
  <c r="C2744" i="5"/>
  <c r="B2744" i="5"/>
  <c r="A2744" i="5"/>
  <c r="O2743" i="5"/>
  <c r="M2743" i="5"/>
  <c r="J2743" i="5"/>
  <c r="I2743" i="5"/>
  <c r="G2743" i="5"/>
  <c r="F2743" i="5"/>
  <c r="E2743" i="5"/>
  <c r="D2743" i="5"/>
  <c r="P2743" i="5" s="1"/>
  <c r="C2743" i="5"/>
  <c r="B2743" i="5"/>
  <c r="A2743" i="5"/>
  <c r="L2742" i="5"/>
  <c r="K2742" i="5"/>
  <c r="G2742" i="5"/>
  <c r="F2742" i="5"/>
  <c r="O2742" i="5" s="1"/>
  <c r="E2742" i="5"/>
  <c r="D2742" i="5"/>
  <c r="P2742" i="5" s="1"/>
  <c r="C2742" i="5"/>
  <c r="B2742" i="5"/>
  <c r="A2742" i="5"/>
  <c r="Q2741" i="5"/>
  <c r="O2741" i="5"/>
  <c r="M2741" i="5"/>
  <c r="L2741" i="5"/>
  <c r="K2741" i="5"/>
  <c r="R2741" i="5" s="1"/>
  <c r="J2741" i="5"/>
  <c r="I2741" i="5"/>
  <c r="G2741" i="5"/>
  <c r="H2741" i="5" s="1"/>
  <c r="F2741" i="5"/>
  <c r="E2741" i="5"/>
  <c r="D2741" i="5"/>
  <c r="P2741" i="5" s="1"/>
  <c r="C2741" i="5"/>
  <c r="B2741" i="5"/>
  <c r="A2741" i="5"/>
  <c r="O2740" i="5"/>
  <c r="J2740" i="5"/>
  <c r="I2740" i="5"/>
  <c r="G2740" i="5"/>
  <c r="F2740" i="5"/>
  <c r="E2740" i="5"/>
  <c r="D2740" i="5"/>
  <c r="P2740" i="5" s="1"/>
  <c r="C2740" i="5"/>
  <c r="B2740" i="5"/>
  <c r="A2740" i="5"/>
  <c r="M2739" i="5"/>
  <c r="H2739" i="5"/>
  <c r="Q2739" i="5" s="1"/>
  <c r="G2739" i="5"/>
  <c r="L2739" i="5" s="1"/>
  <c r="F2739" i="5"/>
  <c r="O2739" i="5" s="1"/>
  <c r="E2739" i="5"/>
  <c r="D2739" i="5"/>
  <c r="P2739" i="5" s="1"/>
  <c r="C2739" i="5"/>
  <c r="B2739" i="5"/>
  <c r="A2739" i="5"/>
  <c r="P2738" i="5"/>
  <c r="L2738" i="5"/>
  <c r="K2738" i="5"/>
  <c r="J2738" i="5"/>
  <c r="I2738" i="5"/>
  <c r="R2738" i="5" s="1"/>
  <c r="G2738" i="5"/>
  <c r="M2738" i="5" s="1"/>
  <c r="F2738" i="5"/>
  <c r="O2738" i="5" s="1"/>
  <c r="E2738" i="5"/>
  <c r="D2738" i="5"/>
  <c r="C2738" i="5"/>
  <c r="B2738" i="5"/>
  <c r="A2738" i="5"/>
  <c r="O2737" i="5"/>
  <c r="G2737" i="5"/>
  <c r="F2737" i="5"/>
  <c r="E2737" i="5"/>
  <c r="D2737" i="5"/>
  <c r="P2737" i="5" s="1"/>
  <c r="C2737" i="5"/>
  <c r="B2737" i="5"/>
  <c r="A2737" i="5"/>
  <c r="M2736" i="5"/>
  <c r="L2736" i="5"/>
  <c r="K2736" i="5"/>
  <c r="H2736" i="5"/>
  <c r="Q2736" i="5" s="1"/>
  <c r="G2736" i="5"/>
  <c r="F2736" i="5"/>
  <c r="O2736" i="5" s="1"/>
  <c r="E2736" i="5"/>
  <c r="D2736" i="5"/>
  <c r="P2736" i="5" s="1"/>
  <c r="C2736" i="5"/>
  <c r="B2736" i="5"/>
  <c r="A2736" i="5"/>
  <c r="Q2735" i="5"/>
  <c r="P2735" i="5"/>
  <c r="M2735" i="5"/>
  <c r="L2735" i="5"/>
  <c r="K2735" i="5"/>
  <c r="J2735" i="5"/>
  <c r="I2735" i="5"/>
  <c r="R2735" i="5" s="1"/>
  <c r="G2735" i="5"/>
  <c r="H2735" i="5" s="1"/>
  <c r="F2735" i="5"/>
  <c r="O2735" i="5" s="1"/>
  <c r="E2735" i="5"/>
  <c r="D2735" i="5"/>
  <c r="C2735" i="5"/>
  <c r="B2735" i="5"/>
  <c r="A2735" i="5"/>
  <c r="O2734" i="5"/>
  <c r="M2734" i="5"/>
  <c r="J2734" i="5"/>
  <c r="I2734" i="5"/>
  <c r="H2734" i="5"/>
  <c r="Q2734" i="5" s="1"/>
  <c r="G2734" i="5"/>
  <c r="F2734" i="5"/>
  <c r="E2734" i="5"/>
  <c r="D2734" i="5"/>
  <c r="P2734" i="5" s="1"/>
  <c r="C2734" i="5"/>
  <c r="B2734" i="5"/>
  <c r="A2734" i="5"/>
  <c r="K2733" i="5"/>
  <c r="H2733" i="5"/>
  <c r="Q2733" i="5" s="1"/>
  <c r="G2733" i="5"/>
  <c r="F2733" i="5"/>
  <c r="O2733" i="5" s="1"/>
  <c r="E2733" i="5"/>
  <c r="D2733" i="5"/>
  <c r="P2733" i="5" s="1"/>
  <c r="C2733" i="5"/>
  <c r="B2733" i="5"/>
  <c r="A2733" i="5"/>
  <c r="P2732" i="5"/>
  <c r="O2732" i="5"/>
  <c r="L2732" i="5"/>
  <c r="K2732" i="5"/>
  <c r="J2732" i="5"/>
  <c r="I2732" i="5"/>
  <c r="R2732" i="5" s="1"/>
  <c r="G2732" i="5"/>
  <c r="M2732" i="5" s="1"/>
  <c r="F2732" i="5"/>
  <c r="E2732" i="5"/>
  <c r="D2732" i="5"/>
  <c r="C2732" i="5"/>
  <c r="B2732" i="5"/>
  <c r="A2732" i="5"/>
  <c r="P2731" i="5"/>
  <c r="O2731" i="5"/>
  <c r="G2731" i="5"/>
  <c r="F2731" i="5"/>
  <c r="E2731" i="5"/>
  <c r="D2731" i="5"/>
  <c r="C2731" i="5"/>
  <c r="B2731" i="5"/>
  <c r="A2731" i="5"/>
  <c r="M2730" i="5"/>
  <c r="L2730" i="5"/>
  <c r="K2730" i="5"/>
  <c r="G2730" i="5"/>
  <c r="H2730" i="5" s="1"/>
  <c r="Q2730" i="5" s="1"/>
  <c r="F2730" i="5"/>
  <c r="O2730" i="5" s="1"/>
  <c r="E2730" i="5"/>
  <c r="D2730" i="5"/>
  <c r="P2730" i="5" s="1"/>
  <c r="C2730" i="5"/>
  <c r="B2730" i="5"/>
  <c r="A2730" i="5"/>
  <c r="Q2729" i="5"/>
  <c r="M2729" i="5"/>
  <c r="L2729" i="5"/>
  <c r="K2729" i="5"/>
  <c r="J2729" i="5"/>
  <c r="R2729" i="5" s="1"/>
  <c r="I2729" i="5"/>
  <c r="G2729" i="5"/>
  <c r="H2729" i="5" s="1"/>
  <c r="F2729" i="5"/>
  <c r="O2729" i="5" s="1"/>
  <c r="E2729" i="5"/>
  <c r="D2729" i="5"/>
  <c r="P2729" i="5" s="1"/>
  <c r="C2729" i="5"/>
  <c r="B2729" i="5"/>
  <c r="A2729" i="5"/>
  <c r="O2728" i="5"/>
  <c r="M2728" i="5"/>
  <c r="J2728" i="5"/>
  <c r="I2728" i="5"/>
  <c r="G2728" i="5"/>
  <c r="H2728" i="5" s="1"/>
  <c r="Q2728" i="5" s="1"/>
  <c r="F2728" i="5"/>
  <c r="E2728" i="5"/>
  <c r="D2728" i="5"/>
  <c r="P2728" i="5" s="1"/>
  <c r="C2728" i="5"/>
  <c r="B2728" i="5"/>
  <c r="A2728" i="5"/>
  <c r="L2727" i="5"/>
  <c r="G2727" i="5"/>
  <c r="F2727" i="5"/>
  <c r="O2727" i="5" s="1"/>
  <c r="E2727" i="5"/>
  <c r="D2727" i="5"/>
  <c r="P2727" i="5" s="1"/>
  <c r="C2727" i="5"/>
  <c r="B2727" i="5"/>
  <c r="A2727" i="5"/>
  <c r="R2726" i="5"/>
  <c r="P2726" i="5"/>
  <c r="O2726" i="5"/>
  <c r="L2726" i="5"/>
  <c r="K2726" i="5"/>
  <c r="J2726" i="5"/>
  <c r="I2726" i="5"/>
  <c r="G2726" i="5"/>
  <c r="M2726" i="5" s="1"/>
  <c r="F2726" i="5"/>
  <c r="E2726" i="5"/>
  <c r="D2726" i="5"/>
  <c r="C2726" i="5"/>
  <c r="B2726" i="5"/>
  <c r="A2726" i="5"/>
  <c r="P2725" i="5"/>
  <c r="O2725" i="5"/>
  <c r="I2725" i="5"/>
  <c r="G2725" i="5"/>
  <c r="M2725" i="5" s="1"/>
  <c r="F2725" i="5"/>
  <c r="E2725" i="5"/>
  <c r="D2725" i="5"/>
  <c r="C2725" i="5"/>
  <c r="B2725" i="5"/>
  <c r="A2725" i="5"/>
  <c r="L2724" i="5"/>
  <c r="G2724" i="5"/>
  <c r="F2724" i="5"/>
  <c r="O2724" i="5" s="1"/>
  <c r="E2724" i="5"/>
  <c r="D2724" i="5"/>
  <c r="P2724" i="5" s="1"/>
  <c r="C2724" i="5"/>
  <c r="B2724" i="5"/>
  <c r="A2724" i="5"/>
  <c r="R2723" i="5"/>
  <c r="O2723" i="5"/>
  <c r="M2723" i="5"/>
  <c r="L2723" i="5"/>
  <c r="K2723" i="5"/>
  <c r="J2723" i="5"/>
  <c r="I2723" i="5"/>
  <c r="G2723" i="5"/>
  <c r="H2723" i="5" s="1"/>
  <c r="Q2723" i="5" s="1"/>
  <c r="F2723" i="5"/>
  <c r="E2723" i="5"/>
  <c r="D2723" i="5"/>
  <c r="P2723" i="5" s="1"/>
  <c r="C2723" i="5"/>
  <c r="B2723" i="5"/>
  <c r="A2723" i="5"/>
  <c r="O2722" i="5"/>
  <c r="J2722" i="5"/>
  <c r="G2722" i="5"/>
  <c r="F2722" i="5"/>
  <c r="E2722" i="5"/>
  <c r="D2722" i="5"/>
  <c r="P2722" i="5" s="1"/>
  <c r="C2722" i="5"/>
  <c r="B2722" i="5"/>
  <c r="A2722" i="5"/>
  <c r="M2721" i="5"/>
  <c r="L2721" i="5"/>
  <c r="K2721" i="5"/>
  <c r="H2721" i="5"/>
  <c r="Q2721" i="5" s="1"/>
  <c r="G2721" i="5"/>
  <c r="F2721" i="5"/>
  <c r="O2721" i="5" s="1"/>
  <c r="E2721" i="5"/>
  <c r="D2721" i="5"/>
  <c r="P2721" i="5" s="1"/>
  <c r="C2721" i="5"/>
  <c r="B2721" i="5"/>
  <c r="A2721" i="5"/>
  <c r="L2720" i="5"/>
  <c r="K2720" i="5"/>
  <c r="R2720" i="5" s="1"/>
  <c r="J2720" i="5"/>
  <c r="I2720" i="5"/>
  <c r="G2720" i="5"/>
  <c r="M2720" i="5" s="1"/>
  <c r="F2720" i="5"/>
  <c r="O2720" i="5" s="1"/>
  <c r="E2720" i="5"/>
  <c r="D2720" i="5"/>
  <c r="P2720" i="5" s="1"/>
  <c r="C2720" i="5"/>
  <c r="B2720" i="5"/>
  <c r="A2720" i="5"/>
  <c r="O2719" i="5"/>
  <c r="J2719" i="5"/>
  <c r="I2719" i="5"/>
  <c r="G2719" i="5"/>
  <c r="F2719" i="5"/>
  <c r="E2719" i="5"/>
  <c r="D2719" i="5"/>
  <c r="P2719" i="5" s="1"/>
  <c r="C2719" i="5"/>
  <c r="B2719" i="5"/>
  <c r="A2719" i="5"/>
  <c r="M2718" i="5"/>
  <c r="H2718" i="5"/>
  <c r="Q2718" i="5" s="1"/>
  <c r="G2718" i="5"/>
  <c r="L2718" i="5" s="1"/>
  <c r="F2718" i="5"/>
  <c r="O2718" i="5" s="1"/>
  <c r="E2718" i="5"/>
  <c r="D2718" i="5"/>
  <c r="P2718" i="5" s="1"/>
  <c r="C2718" i="5"/>
  <c r="B2718" i="5"/>
  <c r="A2718" i="5"/>
  <c r="P2717" i="5"/>
  <c r="M2717" i="5"/>
  <c r="L2717" i="5"/>
  <c r="K2717" i="5"/>
  <c r="J2717" i="5"/>
  <c r="I2717" i="5"/>
  <c r="R2717" i="5" s="1"/>
  <c r="G2717" i="5"/>
  <c r="H2717" i="5" s="1"/>
  <c r="Q2717" i="5" s="1"/>
  <c r="F2717" i="5"/>
  <c r="O2717" i="5" s="1"/>
  <c r="E2717" i="5"/>
  <c r="D2717" i="5"/>
  <c r="C2717" i="5"/>
  <c r="B2717" i="5"/>
  <c r="A2717" i="5"/>
  <c r="P2716" i="5"/>
  <c r="O2716" i="5"/>
  <c r="M2716" i="5"/>
  <c r="H2716" i="5"/>
  <c r="Q2716" i="5" s="1"/>
  <c r="G2716" i="5"/>
  <c r="J2716" i="5" s="1"/>
  <c r="F2716" i="5"/>
  <c r="E2716" i="5"/>
  <c r="D2716" i="5"/>
  <c r="C2716" i="5"/>
  <c r="B2716" i="5"/>
  <c r="A2716" i="5"/>
  <c r="M2715" i="5"/>
  <c r="L2715" i="5"/>
  <c r="K2715" i="5"/>
  <c r="G2715" i="5"/>
  <c r="F2715" i="5"/>
  <c r="O2715" i="5" s="1"/>
  <c r="E2715" i="5"/>
  <c r="D2715" i="5"/>
  <c r="P2715" i="5" s="1"/>
  <c r="C2715" i="5"/>
  <c r="B2715" i="5"/>
  <c r="A2715" i="5"/>
  <c r="L2714" i="5"/>
  <c r="K2714" i="5"/>
  <c r="J2714" i="5"/>
  <c r="I2714" i="5"/>
  <c r="R2714" i="5" s="1"/>
  <c r="G2714" i="5"/>
  <c r="M2714" i="5" s="1"/>
  <c r="F2714" i="5"/>
  <c r="O2714" i="5" s="1"/>
  <c r="E2714" i="5"/>
  <c r="D2714" i="5"/>
  <c r="P2714" i="5" s="1"/>
  <c r="C2714" i="5"/>
  <c r="B2714" i="5"/>
  <c r="A2714" i="5"/>
  <c r="O2713" i="5"/>
  <c r="M2713" i="5"/>
  <c r="J2713" i="5"/>
  <c r="I2713" i="5"/>
  <c r="H2713" i="5"/>
  <c r="Q2713" i="5" s="1"/>
  <c r="G2713" i="5"/>
  <c r="F2713" i="5"/>
  <c r="E2713" i="5"/>
  <c r="D2713" i="5"/>
  <c r="P2713" i="5" s="1"/>
  <c r="C2713" i="5"/>
  <c r="B2713" i="5"/>
  <c r="A2713" i="5"/>
  <c r="K2712" i="5"/>
  <c r="H2712" i="5"/>
  <c r="Q2712" i="5" s="1"/>
  <c r="G2712" i="5"/>
  <c r="F2712" i="5"/>
  <c r="O2712" i="5" s="1"/>
  <c r="E2712" i="5"/>
  <c r="D2712" i="5"/>
  <c r="P2712" i="5" s="1"/>
  <c r="C2712" i="5"/>
  <c r="B2712" i="5"/>
  <c r="A2712" i="5"/>
  <c r="Q2711" i="5"/>
  <c r="P2711" i="5"/>
  <c r="M2711" i="5"/>
  <c r="L2711" i="5"/>
  <c r="K2711" i="5"/>
  <c r="J2711" i="5"/>
  <c r="I2711" i="5"/>
  <c r="R2711" i="5" s="1"/>
  <c r="G2711" i="5"/>
  <c r="H2711" i="5" s="1"/>
  <c r="F2711" i="5"/>
  <c r="O2711" i="5" s="1"/>
  <c r="E2711" i="5"/>
  <c r="D2711" i="5"/>
  <c r="C2711" i="5"/>
  <c r="B2711" i="5"/>
  <c r="A2711" i="5"/>
  <c r="P2710" i="5"/>
  <c r="O2710" i="5"/>
  <c r="I2710" i="5"/>
  <c r="H2710" i="5"/>
  <c r="Q2710" i="5" s="1"/>
  <c r="G2710" i="5"/>
  <c r="F2710" i="5"/>
  <c r="E2710" i="5"/>
  <c r="D2710" i="5"/>
  <c r="C2710" i="5"/>
  <c r="B2710" i="5"/>
  <c r="A2710" i="5"/>
  <c r="G2709" i="5"/>
  <c r="F2709" i="5"/>
  <c r="O2709" i="5" s="1"/>
  <c r="E2709" i="5"/>
  <c r="D2709" i="5"/>
  <c r="P2709" i="5" s="1"/>
  <c r="C2709" i="5"/>
  <c r="B2709" i="5"/>
  <c r="A2709" i="5"/>
  <c r="O2708" i="5"/>
  <c r="L2708" i="5"/>
  <c r="K2708" i="5"/>
  <c r="J2708" i="5"/>
  <c r="R2708" i="5" s="1"/>
  <c r="I2708" i="5"/>
  <c r="G2708" i="5"/>
  <c r="M2708" i="5" s="1"/>
  <c r="F2708" i="5"/>
  <c r="E2708" i="5"/>
  <c r="D2708" i="5"/>
  <c r="P2708" i="5" s="1"/>
  <c r="C2708" i="5"/>
  <c r="B2708" i="5"/>
  <c r="A2708" i="5"/>
  <c r="O2707" i="5"/>
  <c r="M2707" i="5"/>
  <c r="J2707" i="5"/>
  <c r="I2707" i="5"/>
  <c r="G2707" i="5"/>
  <c r="H2707" i="5" s="1"/>
  <c r="Q2707" i="5" s="1"/>
  <c r="F2707" i="5"/>
  <c r="E2707" i="5"/>
  <c r="D2707" i="5"/>
  <c r="P2707" i="5" s="1"/>
  <c r="C2707" i="5"/>
  <c r="B2707" i="5"/>
  <c r="A2707" i="5"/>
  <c r="L2706" i="5"/>
  <c r="G2706" i="5"/>
  <c r="F2706" i="5"/>
  <c r="O2706" i="5" s="1"/>
  <c r="E2706" i="5"/>
  <c r="D2706" i="5"/>
  <c r="P2706" i="5" s="1"/>
  <c r="C2706" i="5"/>
  <c r="B2706" i="5"/>
  <c r="A2706" i="5"/>
  <c r="R2705" i="5"/>
  <c r="O2705" i="5"/>
  <c r="M2705" i="5"/>
  <c r="L2705" i="5"/>
  <c r="K2705" i="5"/>
  <c r="J2705" i="5"/>
  <c r="I2705" i="5"/>
  <c r="G2705" i="5"/>
  <c r="H2705" i="5" s="1"/>
  <c r="Q2705" i="5" s="1"/>
  <c r="F2705" i="5"/>
  <c r="E2705" i="5"/>
  <c r="D2705" i="5"/>
  <c r="P2705" i="5" s="1"/>
  <c r="C2705" i="5"/>
  <c r="B2705" i="5"/>
  <c r="A2705" i="5"/>
  <c r="O2704" i="5"/>
  <c r="J2704" i="5"/>
  <c r="G2704" i="5"/>
  <c r="F2704" i="5"/>
  <c r="E2704" i="5"/>
  <c r="D2704" i="5"/>
  <c r="P2704" i="5" s="1"/>
  <c r="C2704" i="5"/>
  <c r="B2704" i="5"/>
  <c r="A2704" i="5"/>
  <c r="G2703" i="5"/>
  <c r="F2703" i="5"/>
  <c r="O2703" i="5" s="1"/>
  <c r="E2703" i="5"/>
  <c r="D2703" i="5"/>
  <c r="P2703" i="5" s="1"/>
  <c r="C2703" i="5"/>
  <c r="B2703" i="5"/>
  <c r="A2703" i="5"/>
  <c r="O2702" i="5"/>
  <c r="L2702" i="5"/>
  <c r="K2702" i="5"/>
  <c r="J2702" i="5"/>
  <c r="I2702" i="5"/>
  <c r="R2702" i="5" s="1"/>
  <c r="G2702" i="5"/>
  <c r="M2702" i="5" s="1"/>
  <c r="F2702" i="5"/>
  <c r="E2702" i="5"/>
  <c r="D2702" i="5"/>
  <c r="P2702" i="5" s="1"/>
  <c r="C2702" i="5"/>
  <c r="B2702" i="5"/>
  <c r="A2702" i="5"/>
  <c r="O2701" i="5"/>
  <c r="J2701" i="5"/>
  <c r="G2701" i="5"/>
  <c r="F2701" i="5"/>
  <c r="E2701" i="5"/>
  <c r="D2701" i="5"/>
  <c r="P2701" i="5" s="1"/>
  <c r="C2701" i="5"/>
  <c r="B2701" i="5"/>
  <c r="A2701" i="5"/>
  <c r="M2700" i="5"/>
  <c r="L2700" i="5"/>
  <c r="K2700" i="5"/>
  <c r="H2700" i="5"/>
  <c r="Q2700" i="5" s="1"/>
  <c r="G2700" i="5"/>
  <c r="F2700" i="5"/>
  <c r="O2700" i="5" s="1"/>
  <c r="E2700" i="5"/>
  <c r="D2700" i="5"/>
  <c r="P2700" i="5" s="1"/>
  <c r="C2700" i="5"/>
  <c r="B2700" i="5"/>
  <c r="A2700" i="5"/>
  <c r="Q2699" i="5"/>
  <c r="M2699" i="5"/>
  <c r="L2699" i="5"/>
  <c r="R2699" i="5" s="1"/>
  <c r="K2699" i="5"/>
  <c r="J2699" i="5"/>
  <c r="I2699" i="5"/>
  <c r="G2699" i="5"/>
  <c r="H2699" i="5" s="1"/>
  <c r="F2699" i="5"/>
  <c r="O2699" i="5" s="1"/>
  <c r="E2699" i="5"/>
  <c r="D2699" i="5"/>
  <c r="P2699" i="5" s="1"/>
  <c r="C2699" i="5"/>
  <c r="B2699" i="5"/>
  <c r="A2699" i="5"/>
  <c r="P2698" i="5"/>
  <c r="O2698" i="5"/>
  <c r="M2698" i="5"/>
  <c r="J2698" i="5"/>
  <c r="I2698" i="5"/>
  <c r="H2698" i="5"/>
  <c r="Q2698" i="5" s="1"/>
  <c r="G2698" i="5"/>
  <c r="F2698" i="5"/>
  <c r="E2698" i="5"/>
  <c r="D2698" i="5"/>
  <c r="C2698" i="5"/>
  <c r="B2698" i="5"/>
  <c r="A2698" i="5"/>
  <c r="K2697" i="5"/>
  <c r="G2697" i="5"/>
  <c r="M2697" i="5" s="1"/>
  <c r="F2697" i="5"/>
  <c r="O2697" i="5" s="1"/>
  <c r="E2697" i="5"/>
  <c r="D2697" i="5"/>
  <c r="P2697" i="5" s="1"/>
  <c r="C2697" i="5"/>
  <c r="B2697" i="5"/>
  <c r="A2697" i="5"/>
  <c r="P2696" i="5"/>
  <c r="L2696" i="5"/>
  <c r="K2696" i="5"/>
  <c r="J2696" i="5"/>
  <c r="I2696" i="5"/>
  <c r="R2696" i="5" s="1"/>
  <c r="G2696" i="5"/>
  <c r="M2696" i="5" s="1"/>
  <c r="F2696" i="5"/>
  <c r="O2696" i="5" s="1"/>
  <c r="E2696" i="5"/>
  <c r="D2696" i="5"/>
  <c r="C2696" i="5"/>
  <c r="B2696" i="5"/>
  <c r="A2696" i="5"/>
  <c r="P2695" i="5"/>
  <c r="O2695" i="5"/>
  <c r="M2695" i="5"/>
  <c r="H2695" i="5"/>
  <c r="Q2695" i="5" s="1"/>
  <c r="G2695" i="5"/>
  <c r="J2695" i="5" s="1"/>
  <c r="F2695" i="5"/>
  <c r="E2695" i="5"/>
  <c r="D2695" i="5"/>
  <c r="C2695" i="5"/>
  <c r="B2695" i="5"/>
  <c r="A2695" i="5"/>
  <c r="M2694" i="5"/>
  <c r="L2694" i="5"/>
  <c r="K2694" i="5"/>
  <c r="G2694" i="5"/>
  <c r="F2694" i="5"/>
  <c r="O2694" i="5" s="1"/>
  <c r="E2694" i="5"/>
  <c r="D2694" i="5"/>
  <c r="P2694" i="5" s="1"/>
  <c r="C2694" i="5"/>
  <c r="B2694" i="5"/>
  <c r="A2694" i="5"/>
  <c r="Q2693" i="5"/>
  <c r="M2693" i="5"/>
  <c r="L2693" i="5"/>
  <c r="K2693" i="5"/>
  <c r="J2693" i="5"/>
  <c r="R2693" i="5" s="1"/>
  <c r="I2693" i="5"/>
  <c r="G2693" i="5"/>
  <c r="H2693" i="5" s="1"/>
  <c r="F2693" i="5"/>
  <c r="O2693" i="5" s="1"/>
  <c r="E2693" i="5"/>
  <c r="D2693" i="5"/>
  <c r="P2693" i="5" s="1"/>
  <c r="C2693" i="5"/>
  <c r="B2693" i="5"/>
  <c r="A2693" i="5"/>
  <c r="O2692" i="5"/>
  <c r="M2692" i="5"/>
  <c r="J2692" i="5"/>
  <c r="I2692" i="5"/>
  <c r="G2692" i="5"/>
  <c r="F2692" i="5"/>
  <c r="E2692" i="5"/>
  <c r="D2692" i="5"/>
  <c r="P2692" i="5" s="1"/>
  <c r="C2692" i="5"/>
  <c r="B2692" i="5"/>
  <c r="A2692" i="5"/>
  <c r="Q2691" i="5"/>
  <c r="L2691" i="5"/>
  <c r="K2691" i="5"/>
  <c r="H2691" i="5"/>
  <c r="G2691" i="5"/>
  <c r="F2691" i="5"/>
  <c r="O2691" i="5" s="1"/>
  <c r="E2691" i="5"/>
  <c r="D2691" i="5"/>
  <c r="P2691" i="5" s="1"/>
  <c r="C2691" i="5"/>
  <c r="B2691" i="5"/>
  <c r="A2691" i="5"/>
  <c r="P2690" i="5"/>
  <c r="L2690" i="5"/>
  <c r="K2690" i="5"/>
  <c r="J2690" i="5"/>
  <c r="R2690" i="5" s="1"/>
  <c r="I2690" i="5"/>
  <c r="G2690" i="5"/>
  <c r="M2690" i="5" s="1"/>
  <c r="F2690" i="5"/>
  <c r="O2690" i="5" s="1"/>
  <c r="E2690" i="5"/>
  <c r="D2690" i="5"/>
  <c r="C2690" i="5"/>
  <c r="B2690" i="5"/>
  <c r="A2690" i="5"/>
  <c r="P2689" i="5"/>
  <c r="O2689" i="5"/>
  <c r="I2689" i="5"/>
  <c r="H2689" i="5"/>
  <c r="Q2689" i="5" s="1"/>
  <c r="G2689" i="5"/>
  <c r="F2689" i="5"/>
  <c r="E2689" i="5"/>
  <c r="D2689" i="5"/>
  <c r="C2689" i="5"/>
  <c r="B2689" i="5"/>
  <c r="A2689" i="5"/>
  <c r="G2688" i="5"/>
  <c r="F2688" i="5"/>
  <c r="O2688" i="5" s="1"/>
  <c r="E2688" i="5"/>
  <c r="D2688" i="5"/>
  <c r="P2688" i="5" s="1"/>
  <c r="C2688" i="5"/>
  <c r="B2688" i="5"/>
  <c r="A2688" i="5"/>
  <c r="O2687" i="5"/>
  <c r="M2687" i="5"/>
  <c r="L2687" i="5"/>
  <c r="K2687" i="5"/>
  <c r="R2687" i="5" s="1"/>
  <c r="J2687" i="5"/>
  <c r="I2687" i="5"/>
  <c r="G2687" i="5"/>
  <c r="H2687" i="5" s="1"/>
  <c r="Q2687" i="5" s="1"/>
  <c r="F2687" i="5"/>
  <c r="E2687" i="5"/>
  <c r="D2687" i="5"/>
  <c r="P2687" i="5" s="1"/>
  <c r="C2687" i="5"/>
  <c r="B2687" i="5"/>
  <c r="A2687" i="5"/>
  <c r="N2687" i="5" s="1"/>
  <c r="V2687" i="5" s="1"/>
  <c r="O2686" i="5"/>
  <c r="G2686" i="5"/>
  <c r="F2686" i="5"/>
  <c r="E2686" i="5"/>
  <c r="D2686" i="5"/>
  <c r="P2686" i="5" s="1"/>
  <c r="C2686" i="5"/>
  <c r="B2686" i="5"/>
  <c r="A2686" i="5"/>
  <c r="M2685" i="5"/>
  <c r="L2685" i="5"/>
  <c r="K2685" i="5"/>
  <c r="H2685" i="5"/>
  <c r="Q2685" i="5" s="1"/>
  <c r="G2685" i="5"/>
  <c r="F2685" i="5"/>
  <c r="O2685" i="5" s="1"/>
  <c r="E2685" i="5"/>
  <c r="D2685" i="5"/>
  <c r="P2685" i="5" s="1"/>
  <c r="C2685" i="5"/>
  <c r="B2685" i="5"/>
  <c r="A2685" i="5"/>
  <c r="L2684" i="5"/>
  <c r="K2684" i="5"/>
  <c r="J2684" i="5"/>
  <c r="I2684" i="5"/>
  <c r="R2684" i="5" s="1"/>
  <c r="G2684" i="5"/>
  <c r="M2684" i="5" s="1"/>
  <c r="F2684" i="5"/>
  <c r="O2684" i="5" s="1"/>
  <c r="E2684" i="5"/>
  <c r="D2684" i="5"/>
  <c r="P2684" i="5" s="1"/>
  <c r="C2684" i="5"/>
  <c r="B2684" i="5"/>
  <c r="A2684" i="5"/>
  <c r="O2683" i="5"/>
  <c r="J2683" i="5"/>
  <c r="G2683" i="5"/>
  <c r="F2683" i="5"/>
  <c r="E2683" i="5"/>
  <c r="D2683" i="5"/>
  <c r="P2683" i="5" s="1"/>
  <c r="C2683" i="5"/>
  <c r="B2683" i="5"/>
  <c r="A2683" i="5"/>
  <c r="G2682" i="5"/>
  <c r="F2682" i="5"/>
  <c r="O2682" i="5" s="1"/>
  <c r="E2682" i="5"/>
  <c r="D2682" i="5"/>
  <c r="P2682" i="5" s="1"/>
  <c r="C2682" i="5"/>
  <c r="B2682" i="5"/>
  <c r="A2682" i="5"/>
  <c r="P2681" i="5"/>
  <c r="O2681" i="5"/>
  <c r="M2681" i="5"/>
  <c r="L2681" i="5"/>
  <c r="K2681" i="5"/>
  <c r="J2681" i="5"/>
  <c r="I2681" i="5"/>
  <c r="R2681" i="5" s="1"/>
  <c r="G2681" i="5"/>
  <c r="H2681" i="5" s="1"/>
  <c r="Q2681" i="5" s="1"/>
  <c r="F2681" i="5"/>
  <c r="E2681" i="5"/>
  <c r="D2681" i="5"/>
  <c r="C2681" i="5"/>
  <c r="B2681" i="5"/>
  <c r="A2681" i="5"/>
  <c r="P2680" i="5"/>
  <c r="O2680" i="5"/>
  <c r="G2680" i="5"/>
  <c r="F2680" i="5"/>
  <c r="E2680" i="5"/>
  <c r="D2680" i="5"/>
  <c r="C2680" i="5"/>
  <c r="B2680" i="5"/>
  <c r="A2680" i="5"/>
  <c r="M2679" i="5"/>
  <c r="L2679" i="5"/>
  <c r="K2679" i="5"/>
  <c r="G2679" i="5"/>
  <c r="H2679" i="5" s="1"/>
  <c r="Q2679" i="5" s="1"/>
  <c r="F2679" i="5"/>
  <c r="O2679" i="5" s="1"/>
  <c r="E2679" i="5"/>
  <c r="D2679" i="5"/>
  <c r="P2679" i="5" s="1"/>
  <c r="C2679" i="5"/>
  <c r="B2679" i="5"/>
  <c r="A2679" i="5"/>
  <c r="L2678" i="5"/>
  <c r="K2678" i="5"/>
  <c r="J2678" i="5"/>
  <c r="I2678" i="5"/>
  <c r="R2678" i="5" s="1"/>
  <c r="G2678" i="5"/>
  <c r="M2678" i="5" s="1"/>
  <c r="F2678" i="5"/>
  <c r="O2678" i="5" s="1"/>
  <c r="E2678" i="5"/>
  <c r="D2678" i="5"/>
  <c r="P2678" i="5" s="1"/>
  <c r="C2678" i="5"/>
  <c r="B2678" i="5"/>
  <c r="A2678" i="5"/>
  <c r="P2677" i="5"/>
  <c r="O2677" i="5"/>
  <c r="M2677" i="5"/>
  <c r="J2677" i="5"/>
  <c r="I2677" i="5"/>
  <c r="H2677" i="5"/>
  <c r="Q2677" i="5" s="1"/>
  <c r="G2677" i="5"/>
  <c r="F2677" i="5"/>
  <c r="E2677" i="5"/>
  <c r="D2677" i="5"/>
  <c r="C2677" i="5"/>
  <c r="B2677" i="5"/>
  <c r="A2677" i="5"/>
  <c r="Q2676" i="5"/>
  <c r="K2676" i="5"/>
  <c r="H2676" i="5"/>
  <c r="G2676" i="5"/>
  <c r="M2676" i="5" s="1"/>
  <c r="F2676" i="5"/>
  <c r="O2676" i="5" s="1"/>
  <c r="E2676" i="5"/>
  <c r="D2676" i="5"/>
  <c r="P2676" i="5" s="1"/>
  <c r="C2676" i="5"/>
  <c r="B2676" i="5"/>
  <c r="A2676" i="5"/>
  <c r="Q2675" i="5"/>
  <c r="P2675" i="5"/>
  <c r="M2675" i="5"/>
  <c r="L2675" i="5"/>
  <c r="K2675" i="5"/>
  <c r="J2675" i="5"/>
  <c r="I2675" i="5"/>
  <c r="R2675" i="5" s="1"/>
  <c r="G2675" i="5"/>
  <c r="H2675" i="5" s="1"/>
  <c r="F2675" i="5"/>
  <c r="O2675" i="5" s="1"/>
  <c r="E2675" i="5"/>
  <c r="D2675" i="5"/>
  <c r="C2675" i="5"/>
  <c r="B2675" i="5"/>
  <c r="A2675" i="5"/>
  <c r="P2674" i="5"/>
  <c r="O2674" i="5"/>
  <c r="I2674" i="5"/>
  <c r="H2674" i="5"/>
  <c r="Q2674" i="5" s="1"/>
  <c r="G2674" i="5"/>
  <c r="M2674" i="5" s="1"/>
  <c r="F2674" i="5"/>
  <c r="E2674" i="5"/>
  <c r="D2674" i="5"/>
  <c r="C2674" i="5"/>
  <c r="B2674" i="5"/>
  <c r="A2674" i="5"/>
  <c r="L2673" i="5"/>
  <c r="G2673" i="5"/>
  <c r="F2673" i="5"/>
  <c r="O2673" i="5" s="1"/>
  <c r="E2673" i="5"/>
  <c r="D2673" i="5"/>
  <c r="P2673" i="5" s="1"/>
  <c r="C2673" i="5"/>
  <c r="B2673" i="5"/>
  <c r="A2673" i="5"/>
  <c r="L2672" i="5"/>
  <c r="R2672" i="5" s="1"/>
  <c r="K2672" i="5"/>
  <c r="J2672" i="5"/>
  <c r="I2672" i="5"/>
  <c r="G2672" i="5"/>
  <c r="M2672" i="5" s="1"/>
  <c r="F2672" i="5"/>
  <c r="O2672" i="5" s="1"/>
  <c r="E2672" i="5"/>
  <c r="D2672" i="5"/>
  <c r="P2672" i="5" s="1"/>
  <c r="C2672" i="5"/>
  <c r="B2672" i="5"/>
  <c r="A2672" i="5"/>
  <c r="O2671" i="5"/>
  <c r="M2671" i="5"/>
  <c r="J2671" i="5"/>
  <c r="I2671" i="5"/>
  <c r="G2671" i="5"/>
  <c r="F2671" i="5"/>
  <c r="E2671" i="5"/>
  <c r="D2671" i="5"/>
  <c r="P2671" i="5" s="1"/>
  <c r="C2671" i="5"/>
  <c r="B2671" i="5"/>
  <c r="A2671" i="5"/>
  <c r="Q2670" i="5"/>
  <c r="L2670" i="5"/>
  <c r="K2670" i="5"/>
  <c r="H2670" i="5"/>
  <c r="G2670" i="5"/>
  <c r="F2670" i="5"/>
  <c r="O2670" i="5" s="1"/>
  <c r="E2670" i="5"/>
  <c r="D2670" i="5"/>
  <c r="P2670" i="5" s="1"/>
  <c r="C2670" i="5"/>
  <c r="B2670" i="5"/>
  <c r="A2670" i="5"/>
  <c r="Q2669" i="5"/>
  <c r="O2669" i="5"/>
  <c r="M2669" i="5"/>
  <c r="L2669" i="5"/>
  <c r="K2669" i="5"/>
  <c r="R2669" i="5" s="1"/>
  <c r="J2669" i="5"/>
  <c r="I2669" i="5"/>
  <c r="G2669" i="5"/>
  <c r="H2669" i="5" s="1"/>
  <c r="F2669" i="5"/>
  <c r="E2669" i="5"/>
  <c r="D2669" i="5"/>
  <c r="P2669" i="5" s="1"/>
  <c r="C2669" i="5"/>
  <c r="B2669" i="5"/>
  <c r="A2669" i="5"/>
  <c r="O2668" i="5"/>
  <c r="J2668" i="5"/>
  <c r="I2668" i="5"/>
  <c r="H2668" i="5"/>
  <c r="Q2668" i="5" s="1"/>
  <c r="G2668" i="5"/>
  <c r="F2668" i="5"/>
  <c r="E2668" i="5"/>
  <c r="D2668" i="5"/>
  <c r="P2668" i="5" s="1"/>
  <c r="C2668" i="5"/>
  <c r="B2668" i="5"/>
  <c r="A2668" i="5"/>
  <c r="M2667" i="5"/>
  <c r="H2667" i="5"/>
  <c r="Q2667" i="5" s="1"/>
  <c r="G2667" i="5"/>
  <c r="L2667" i="5" s="1"/>
  <c r="F2667" i="5"/>
  <c r="O2667" i="5" s="1"/>
  <c r="E2667" i="5"/>
  <c r="D2667" i="5"/>
  <c r="P2667" i="5" s="1"/>
  <c r="C2667" i="5"/>
  <c r="B2667" i="5"/>
  <c r="A2667" i="5"/>
  <c r="P2666" i="5"/>
  <c r="L2666" i="5"/>
  <c r="K2666" i="5"/>
  <c r="J2666" i="5"/>
  <c r="I2666" i="5"/>
  <c r="R2666" i="5" s="1"/>
  <c r="G2666" i="5"/>
  <c r="M2666" i="5" s="1"/>
  <c r="F2666" i="5"/>
  <c r="O2666" i="5" s="1"/>
  <c r="E2666" i="5"/>
  <c r="D2666" i="5"/>
  <c r="C2666" i="5"/>
  <c r="B2666" i="5"/>
  <c r="A2666" i="5"/>
  <c r="O2665" i="5"/>
  <c r="G2665" i="5"/>
  <c r="F2665" i="5"/>
  <c r="E2665" i="5"/>
  <c r="D2665" i="5"/>
  <c r="P2665" i="5" s="1"/>
  <c r="C2665" i="5"/>
  <c r="B2665" i="5"/>
  <c r="A2665" i="5"/>
  <c r="M2664" i="5"/>
  <c r="L2664" i="5"/>
  <c r="K2664" i="5"/>
  <c r="H2664" i="5"/>
  <c r="Q2664" i="5" s="1"/>
  <c r="G2664" i="5"/>
  <c r="F2664" i="5"/>
  <c r="O2664" i="5" s="1"/>
  <c r="E2664" i="5"/>
  <c r="D2664" i="5"/>
  <c r="P2664" i="5" s="1"/>
  <c r="C2664" i="5"/>
  <c r="B2664" i="5"/>
  <c r="A2664" i="5"/>
  <c r="Q2663" i="5"/>
  <c r="P2663" i="5"/>
  <c r="M2663" i="5"/>
  <c r="L2663" i="5"/>
  <c r="K2663" i="5"/>
  <c r="J2663" i="5"/>
  <c r="I2663" i="5"/>
  <c r="R2663" i="5" s="1"/>
  <c r="G2663" i="5"/>
  <c r="H2663" i="5" s="1"/>
  <c r="F2663" i="5"/>
  <c r="O2663" i="5" s="1"/>
  <c r="E2663" i="5"/>
  <c r="D2663" i="5"/>
  <c r="C2663" i="5"/>
  <c r="B2663" i="5"/>
  <c r="A2663" i="5"/>
  <c r="O2662" i="5"/>
  <c r="M2662" i="5"/>
  <c r="J2662" i="5"/>
  <c r="I2662" i="5"/>
  <c r="H2662" i="5"/>
  <c r="Q2662" i="5" s="1"/>
  <c r="G2662" i="5"/>
  <c r="F2662" i="5"/>
  <c r="E2662" i="5"/>
  <c r="D2662" i="5"/>
  <c r="P2662" i="5" s="1"/>
  <c r="C2662" i="5"/>
  <c r="B2662" i="5"/>
  <c r="A2662" i="5"/>
  <c r="K2661" i="5"/>
  <c r="H2661" i="5"/>
  <c r="Q2661" i="5" s="1"/>
  <c r="G2661" i="5"/>
  <c r="F2661" i="5"/>
  <c r="O2661" i="5" s="1"/>
  <c r="E2661" i="5"/>
  <c r="D2661" i="5"/>
  <c r="P2661" i="5" s="1"/>
  <c r="C2661" i="5"/>
  <c r="B2661" i="5"/>
  <c r="A2661" i="5"/>
  <c r="P2660" i="5"/>
  <c r="O2660" i="5"/>
  <c r="L2660" i="5"/>
  <c r="K2660" i="5"/>
  <c r="J2660" i="5"/>
  <c r="I2660" i="5"/>
  <c r="R2660" i="5" s="1"/>
  <c r="G2660" i="5"/>
  <c r="M2660" i="5" s="1"/>
  <c r="F2660" i="5"/>
  <c r="E2660" i="5"/>
  <c r="D2660" i="5"/>
  <c r="C2660" i="5"/>
  <c r="B2660" i="5"/>
  <c r="A2660" i="5"/>
  <c r="P2659" i="5"/>
  <c r="O2659" i="5"/>
  <c r="G2659" i="5"/>
  <c r="F2659" i="5"/>
  <c r="E2659" i="5"/>
  <c r="D2659" i="5"/>
  <c r="C2659" i="5"/>
  <c r="B2659" i="5"/>
  <c r="A2659" i="5"/>
  <c r="M2658" i="5"/>
  <c r="L2658" i="5"/>
  <c r="K2658" i="5"/>
  <c r="G2658" i="5"/>
  <c r="H2658" i="5" s="1"/>
  <c r="Q2658" i="5" s="1"/>
  <c r="F2658" i="5"/>
  <c r="O2658" i="5" s="1"/>
  <c r="E2658" i="5"/>
  <c r="D2658" i="5"/>
  <c r="P2658" i="5" s="1"/>
  <c r="C2658" i="5"/>
  <c r="B2658" i="5"/>
  <c r="A2658" i="5"/>
  <c r="Q2657" i="5"/>
  <c r="M2657" i="5"/>
  <c r="L2657" i="5"/>
  <c r="K2657" i="5"/>
  <c r="J2657" i="5"/>
  <c r="R2657" i="5" s="1"/>
  <c r="I2657" i="5"/>
  <c r="G2657" i="5"/>
  <c r="H2657" i="5" s="1"/>
  <c r="F2657" i="5"/>
  <c r="O2657" i="5" s="1"/>
  <c r="E2657" i="5"/>
  <c r="D2657" i="5"/>
  <c r="P2657" i="5" s="1"/>
  <c r="C2657" i="5"/>
  <c r="B2657" i="5"/>
  <c r="A2657" i="5"/>
  <c r="O2656" i="5"/>
  <c r="M2656" i="5"/>
  <c r="J2656" i="5"/>
  <c r="I2656" i="5"/>
  <c r="G2656" i="5"/>
  <c r="H2656" i="5" s="1"/>
  <c r="Q2656" i="5" s="1"/>
  <c r="F2656" i="5"/>
  <c r="E2656" i="5"/>
  <c r="D2656" i="5"/>
  <c r="P2656" i="5" s="1"/>
  <c r="C2656" i="5"/>
  <c r="B2656" i="5"/>
  <c r="A2656" i="5"/>
  <c r="L2655" i="5"/>
  <c r="G2655" i="5"/>
  <c r="F2655" i="5"/>
  <c r="O2655" i="5" s="1"/>
  <c r="E2655" i="5"/>
  <c r="D2655" i="5"/>
  <c r="P2655" i="5" s="1"/>
  <c r="C2655" i="5"/>
  <c r="B2655" i="5"/>
  <c r="A2655" i="5"/>
  <c r="R2654" i="5"/>
  <c r="P2654" i="5"/>
  <c r="O2654" i="5"/>
  <c r="L2654" i="5"/>
  <c r="K2654" i="5"/>
  <c r="J2654" i="5"/>
  <c r="I2654" i="5"/>
  <c r="G2654" i="5"/>
  <c r="M2654" i="5" s="1"/>
  <c r="F2654" i="5"/>
  <c r="E2654" i="5"/>
  <c r="D2654" i="5"/>
  <c r="C2654" i="5"/>
  <c r="B2654" i="5"/>
  <c r="A2654" i="5"/>
  <c r="P2653" i="5"/>
  <c r="O2653" i="5"/>
  <c r="I2653" i="5"/>
  <c r="G2653" i="5"/>
  <c r="M2653" i="5" s="1"/>
  <c r="F2653" i="5"/>
  <c r="E2653" i="5"/>
  <c r="D2653" i="5"/>
  <c r="C2653" i="5"/>
  <c r="B2653" i="5"/>
  <c r="A2653" i="5"/>
  <c r="L2652" i="5"/>
  <c r="G2652" i="5"/>
  <c r="F2652" i="5"/>
  <c r="O2652" i="5" s="1"/>
  <c r="E2652" i="5"/>
  <c r="D2652" i="5"/>
  <c r="P2652" i="5" s="1"/>
  <c r="C2652" i="5"/>
  <c r="B2652" i="5"/>
  <c r="A2652" i="5"/>
  <c r="R2651" i="5"/>
  <c r="O2651" i="5"/>
  <c r="M2651" i="5"/>
  <c r="L2651" i="5"/>
  <c r="K2651" i="5"/>
  <c r="J2651" i="5"/>
  <c r="I2651" i="5"/>
  <c r="G2651" i="5"/>
  <c r="H2651" i="5" s="1"/>
  <c r="Q2651" i="5" s="1"/>
  <c r="F2651" i="5"/>
  <c r="E2651" i="5"/>
  <c r="D2651" i="5"/>
  <c r="P2651" i="5" s="1"/>
  <c r="C2651" i="5"/>
  <c r="B2651" i="5"/>
  <c r="A2651" i="5"/>
  <c r="O2650" i="5"/>
  <c r="J2650" i="5"/>
  <c r="G2650" i="5"/>
  <c r="F2650" i="5"/>
  <c r="E2650" i="5"/>
  <c r="D2650" i="5"/>
  <c r="P2650" i="5" s="1"/>
  <c r="C2650" i="5"/>
  <c r="B2650" i="5"/>
  <c r="A2650" i="5"/>
  <c r="M2649" i="5"/>
  <c r="L2649" i="5"/>
  <c r="K2649" i="5"/>
  <c r="H2649" i="5"/>
  <c r="Q2649" i="5" s="1"/>
  <c r="G2649" i="5"/>
  <c r="F2649" i="5"/>
  <c r="O2649" i="5" s="1"/>
  <c r="E2649" i="5"/>
  <c r="D2649" i="5"/>
  <c r="P2649" i="5" s="1"/>
  <c r="C2649" i="5"/>
  <c r="B2649" i="5"/>
  <c r="A2649" i="5"/>
  <c r="L2648" i="5"/>
  <c r="K2648" i="5"/>
  <c r="R2648" i="5" s="1"/>
  <c r="J2648" i="5"/>
  <c r="I2648" i="5"/>
  <c r="G2648" i="5"/>
  <c r="M2648" i="5" s="1"/>
  <c r="F2648" i="5"/>
  <c r="O2648" i="5" s="1"/>
  <c r="E2648" i="5"/>
  <c r="D2648" i="5"/>
  <c r="P2648" i="5" s="1"/>
  <c r="C2648" i="5"/>
  <c r="B2648" i="5"/>
  <c r="A2648" i="5"/>
  <c r="O2647" i="5"/>
  <c r="J2647" i="5"/>
  <c r="I2647" i="5"/>
  <c r="G2647" i="5"/>
  <c r="F2647" i="5"/>
  <c r="E2647" i="5"/>
  <c r="D2647" i="5"/>
  <c r="P2647" i="5" s="1"/>
  <c r="C2647" i="5"/>
  <c r="B2647" i="5"/>
  <c r="A2647" i="5"/>
  <c r="M2646" i="5"/>
  <c r="H2646" i="5"/>
  <c r="Q2646" i="5" s="1"/>
  <c r="G2646" i="5"/>
  <c r="L2646" i="5" s="1"/>
  <c r="F2646" i="5"/>
  <c r="O2646" i="5" s="1"/>
  <c r="E2646" i="5"/>
  <c r="D2646" i="5"/>
  <c r="P2646" i="5" s="1"/>
  <c r="C2646" i="5"/>
  <c r="B2646" i="5"/>
  <c r="A2646" i="5"/>
  <c r="P2645" i="5"/>
  <c r="M2645" i="5"/>
  <c r="L2645" i="5"/>
  <c r="K2645" i="5"/>
  <c r="J2645" i="5"/>
  <c r="I2645" i="5"/>
  <c r="R2645" i="5" s="1"/>
  <c r="G2645" i="5"/>
  <c r="H2645" i="5" s="1"/>
  <c r="Q2645" i="5" s="1"/>
  <c r="F2645" i="5"/>
  <c r="O2645" i="5" s="1"/>
  <c r="E2645" i="5"/>
  <c r="D2645" i="5"/>
  <c r="C2645" i="5"/>
  <c r="B2645" i="5"/>
  <c r="A2645" i="5"/>
  <c r="P2644" i="5"/>
  <c r="O2644" i="5"/>
  <c r="M2644" i="5"/>
  <c r="H2644" i="5"/>
  <c r="Q2644" i="5" s="1"/>
  <c r="G2644" i="5"/>
  <c r="J2644" i="5" s="1"/>
  <c r="F2644" i="5"/>
  <c r="E2644" i="5"/>
  <c r="D2644" i="5"/>
  <c r="C2644" i="5"/>
  <c r="B2644" i="5"/>
  <c r="A2644" i="5"/>
  <c r="M2643" i="5"/>
  <c r="L2643" i="5"/>
  <c r="K2643" i="5"/>
  <c r="G2643" i="5"/>
  <c r="F2643" i="5"/>
  <c r="O2643" i="5" s="1"/>
  <c r="E2643" i="5"/>
  <c r="D2643" i="5"/>
  <c r="P2643" i="5" s="1"/>
  <c r="C2643" i="5"/>
  <c r="B2643" i="5"/>
  <c r="A2643" i="5"/>
  <c r="L2642" i="5"/>
  <c r="K2642" i="5"/>
  <c r="J2642" i="5"/>
  <c r="I2642" i="5"/>
  <c r="R2642" i="5" s="1"/>
  <c r="G2642" i="5"/>
  <c r="M2642" i="5" s="1"/>
  <c r="F2642" i="5"/>
  <c r="O2642" i="5" s="1"/>
  <c r="E2642" i="5"/>
  <c r="D2642" i="5"/>
  <c r="P2642" i="5" s="1"/>
  <c r="C2642" i="5"/>
  <c r="B2642" i="5"/>
  <c r="A2642" i="5"/>
  <c r="O2641" i="5"/>
  <c r="M2641" i="5"/>
  <c r="J2641" i="5"/>
  <c r="I2641" i="5"/>
  <c r="H2641" i="5"/>
  <c r="Q2641" i="5" s="1"/>
  <c r="G2641" i="5"/>
  <c r="F2641" i="5"/>
  <c r="E2641" i="5"/>
  <c r="D2641" i="5"/>
  <c r="P2641" i="5" s="1"/>
  <c r="C2641" i="5"/>
  <c r="B2641" i="5"/>
  <c r="A2641" i="5"/>
  <c r="K2640" i="5"/>
  <c r="H2640" i="5"/>
  <c r="Q2640" i="5" s="1"/>
  <c r="G2640" i="5"/>
  <c r="F2640" i="5"/>
  <c r="O2640" i="5" s="1"/>
  <c r="E2640" i="5"/>
  <c r="D2640" i="5"/>
  <c r="P2640" i="5" s="1"/>
  <c r="C2640" i="5"/>
  <c r="B2640" i="5"/>
  <c r="A2640" i="5"/>
  <c r="Q2639" i="5"/>
  <c r="P2639" i="5"/>
  <c r="M2639" i="5"/>
  <c r="L2639" i="5"/>
  <c r="K2639" i="5"/>
  <c r="J2639" i="5"/>
  <c r="I2639" i="5"/>
  <c r="R2639" i="5" s="1"/>
  <c r="G2639" i="5"/>
  <c r="H2639" i="5" s="1"/>
  <c r="F2639" i="5"/>
  <c r="O2639" i="5" s="1"/>
  <c r="E2639" i="5"/>
  <c r="D2639" i="5"/>
  <c r="C2639" i="5"/>
  <c r="B2639" i="5"/>
  <c r="A2639" i="5"/>
  <c r="P2638" i="5"/>
  <c r="O2638" i="5"/>
  <c r="I2638" i="5"/>
  <c r="H2638" i="5"/>
  <c r="Q2638" i="5" s="1"/>
  <c r="G2638" i="5"/>
  <c r="F2638" i="5"/>
  <c r="E2638" i="5"/>
  <c r="D2638" i="5"/>
  <c r="C2638" i="5"/>
  <c r="B2638" i="5"/>
  <c r="A2638" i="5"/>
  <c r="G2637" i="5"/>
  <c r="F2637" i="5"/>
  <c r="O2637" i="5" s="1"/>
  <c r="E2637" i="5"/>
  <c r="D2637" i="5"/>
  <c r="P2637" i="5" s="1"/>
  <c r="C2637" i="5"/>
  <c r="B2637" i="5"/>
  <c r="A2637" i="5"/>
  <c r="O2636" i="5"/>
  <c r="L2636" i="5"/>
  <c r="K2636" i="5"/>
  <c r="J2636" i="5"/>
  <c r="R2636" i="5" s="1"/>
  <c r="I2636" i="5"/>
  <c r="G2636" i="5"/>
  <c r="M2636" i="5" s="1"/>
  <c r="F2636" i="5"/>
  <c r="E2636" i="5"/>
  <c r="D2636" i="5"/>
  <c r="P2636" i="5" s="1"/>
  <c r="C2636" i="5"/>
  <c r="B2636" i="5"/>
  <c r="A2636" i="5"/>
  <c r="O2635" i="5"/>
  <c r="M2635" i="5"/>
  <c r="J2635" i="5"/>
  <c r="I2635" i="5"/>
  <c r="G2635" i="5"/>
  <c r="H2635" i="5" s="1"/>
  <c r="Q2635" i="5" s="1"/>
  <c r="F2635" i="5"/>
  <c r="E2635" i="5"/>
  <c r="D2635" i="5"/>
  <c r="P2635" i="5" s="1"/>
  <c r="C2635" i="5"/>
  <c r="B2635" i="5"/>
  <c r="A2635" i="5"/>
  <c r="L2634" i="5"/>
  <c r="G2634" i="5"/>
  <c r="F2634" i="5"/>
  <c r="O2634" i="5" s="1"/>
  <c r="E2634" i="5"/>
  <c r="D2634" i="5"/>
  <c r="P2634" i="5" s="1"/>
  <c r="C2634" i="5"/>
  <c r="B2634" i="5"/>
  <c r="A2634" i="5"/>
  <c r="R2633" i="5"/>
  <c r="O2633" i="5"/>
  <c r="M2633" i="5"/>
  <c r="L2633" i="5"/>
  <c r="K2633" i="5"/>
  <c r="J2633" i="5"/>
  <c r="I2633" i="5"/>
  <c r="G2633" i="5"/>
  <c r="H2633" i="5" s="1"/>
  <c r="Q2633" i="5" s="1"/>
  <c r="F2633" i="5"/>
  <c r="E2633" i="5"/>
  <c r="D2633" i="5"/>
  <c r="P2633" i="5" s="1"/>
  <c r="C2633" i="5"/>
  <c r="B2633" i="5"/>
  <c r="A2633" i="5"/>
  <c r="O2632" i="5"/>
  <c r="J2632" i="5"/>
  <c r="G2632" i="5"/>
  <c r="F2632" i="5"/>
  <c r="E2632" i="5"/>
  <c r="D2632" i="5"/>
  <c r="P2632" i="5" s="1"/>
  <c r="C2632" i="5"/>
  <c r="B2632" i="5"/>
  <c r="A2632" i="5"/>
  <c r="G2631" i="5"/>
  <c r="F2631" i="5"/>
  <c r="O2631" i="5" s="1"/>
  <c r="E2631" i="5"/>
  <c r="D2631" i="5"/>
  <c r="P2631" i="5" s="1"/>
  <c r="C2631" i="5"/>
  <c r="B2631" i="5"/>
  <c r="A2631" i="5"/>
  <c r="O2630" i="5"/>
  <c r="L2630" i="5"/>
  <c r="K2630" i="5"/>
  <c r="J2630" i="5"/>
  <c r="I2630" i="5"/>
  <c r="R2630" i="5" s="1"/>
  <c r="G2630" i="5"/>
  <c r="M2630" i="5" s="1"/>
  <c r="F2630" i="5"/>
  <c r="E2630" i="5"/>
  <c r="D2630" i="5"/>
  <c r="P2630" i="5" s="1"/>
  <c r="C2630" i="5"/>
  <c r="B2630" i="5"/>
  <c r="A2630" i="5"/>
  <c r="O2629" i="5"/>
  <c r="J2629" i="5"/>
  <c r="G2629" i="5"/>
  <c r="F2629" i="5"/>
  <c r="E2629" i="5"/>
  <c r="D2629" i="5"/>
  <c r="P2629" i="5" s="1"/>
  <c r="C2629" i="5"/>
  <c r="B2629" i="5"/>
  <c r="A2629" i="5"/>
  <c r="M2628" i="5"/>
  <c r="L2628" i="5"/>
  <c r="K2628" i="5"/>
  <c r="H2628" i="5"/>
  <c r="Q2628" i="5" s="1"/>
  <c r="G2628" i="5"/>
  <c r="F2628" i="5"/>
  <c r="O2628" i="5" s="1"/>
  <c r="E2628" i="5"/>
  <c r="D2628" i="5"/>
  <c r="P2628" i="5" s="1"/>
  <c r="C2628" i="5"/>
  <c r="B2628" i="5"/>
  <c r="A2628" i="5"/>
  <c r="Q2627" i="5"/>
  <c r="M2627" i="5"/>
  <c r="L2627" i="5"/>
  <c r="R2627" i="5" s="1"/>
  <c r="K2627" i="5"/>
  <c r="J2627" i="5"/>
  <c r="I2627" i="5"/>
  <c r="G2627" i="5"/>
  <c r="H2627" i="5" s="1"/>
  <c r="F2627" i="5"/>
  <c r="O2627" i="5" s="1"/>
  <c r="E2627" i="5"/>
  <c r="D2627" i="5"/>
  <c r="P2627" i="5" s="1"/>
  <c r="C2627" i="5"/>
  <c r="B2627" i="5"/>
  <c r="A2627" i="5"/>
  <c r="P2626" i="5"/>
  <c r="O2626" i="5"/>
  <c r="M2626" i="5"/>
  <c r="J2626" i="5"/>
  <c r="I2626" i="5"/>
  <c r="H2626" i="5"/>
  <c r="Q2626" i="5" s="1"/>
  <c r="G2626" i="5"/>
  <c r="F2626" i="5"/>
  <c r="E2626" i="5"/>
  <c r="D2626" i="5"/>
  <c r="C2626" i="5"/>
  <c r="B2626" i="5"/>
  <c r="A2626" i="5"/>
  <c r="Q2625" i="5"/>
  <c r="K2625" i="5"/>
  <c r="H2625" i="5"/>
  <c r="G2625" i="5"/>
  <c r="M2625" i="5" s="1"/>
  <c r="F2625" i="5"/>
  <c r="O2625" i="5" s="1"/>
  <c r="E2625" i="5"/>
  <c r="D2625" i="5"/>
  <c r="P2625" i="5" s="1"/>
  <c r="C2625" i="5"/>
  <c r="B2625" i="5"/>
  <c r="A2625" i="5"/>
  <c r="P2624" i="5"/>
  <c r="L2624" i="5"/>
  <c r="K2624" i="5"/>
  <c r="J2624" i="5"/>
  <c r="I2624" i="5"/>
  <c r="R2624" i="5" s="1"/>
  <c r="G2624" i="5"/>
  <c r="M2624" i="5" s="1"/>
  <c r="F2624" i="5"/>
  <c r="O2624" i="5" s="1"/>
  <c r="E2624" i="5"/>
  <c r="D2624" i="5"/>
  <c r="C2624" i="5"/>
  <c r="B2624" i="5"/>
  <c r="A2624" i="5"/>
  <c r="P2623" i="5"/>
  <c r="O2623" i="5"/>
  <c r="M2623" i="5"/>
  <c r="H2623" i="5"/>
  <c r="Q2623" i="5" s="1"/>
  <c r="G2623" i="5"/>
  <c r="J2623" i="5" s="1"/>
  <c r="F2623" i="5"/>
  <c r="E2623" i="5"/>
  <c r="D2623" i="5"/>
  <c r="C2623" i="5"/>
  <c r="B2623" i="5"/>
  <c r="A2623" i="5"/>
  <c r="M2622" i="5"/>
  <c r="L2622" i="5"/>
  <c r="K2622" i="5"/>
  <c r="G2622" i="5"/>
  <c r="F2622" i="5"/>
  <c r="O2622" i="5" s="1"/>
  <c r="E2622" i="5"/>
  <c r="D2622" i="5"/>
  <c r="P2622" i="5" s="1"/>
  <c r="C2622" i="5"/>
  <c r="B2622" i="5"/>
  <c r="A2622" i="5"/>
  <c r="Q2621" i="5"/>
  <c r="M2621" i="5"/>
  <c r="L2621" i="5"/>
  <c r="K2621" i="5"/>
  <c r="J2621" i="5"/>
  <c r="R2621" i="5" s="1"/>
  <c r="I2621" i="5"/>
  <c r="G2621" i="5"/>
  <c r="H2621" i="5" s="1"/>
  <c r="F2621" i="5"/>
  <c r="O2621" i="5" s="1"/>
  <c r="E2621" i="5"/>
  <c r="D2621" i="5"/>
  <c r="P2621" i="5" s="1"/>
  <c r="C2621" i="5"/>
  <c r="B2621" i="5"/>
  <c r="A2621" i="5"/>
  <c r="O2620" i="5"/>
  <c r="M2620" i="5"/>
  <c r="J2620" i="5"/>
  <c r="I2620" i="5"/>
  <c r="G2620" i="5"/>
  <c r="F2620" i="5"/>
  <c r="E2620" i="5"/>
  <c r="D2620" i="5"/>
  <c r="P2620" i="5" s="1"/>
  <c r="C2620" i="5"/>
  <c r="B2620" i="5"/>
  <c r="A2620" i="5"/>
  <c r="L2619" i="5"/>
  <c r="K2619" i="5"/>
  <c r="G2619" i="5"/>
  <c r="F2619" i="5"/>
  <c r="O2619" i="5" s="1"/>
  <c r="E2619" i="5"/>
  <c r="D2619" i="5"/>
  <c r="P2619" i="5" s="1"/>
  <c r="C2619" i="5"/>
  <c r="B2619" i="5"/>
  <c r="A2619" i="5"/>
  <c r="P2618" i="5"/>
  <c r="L2618" i="5"/>
  <c r="K2618" i="5"/>
  <c r="J2618" i="5"/>
  <c r="R2618" i="5" s="1"/>
  <c r="I2618" i="5"/>
  <c r="G2618" i="5"/>
  <c r="M2618" i="5" s="1"/>
  <c r="F2618" i="5"/>
  <c r="O2618" i="5" s="1"/>
  <c r="E2618" i="5"/>
  <c r="D2618" i="5"/>
  <c r="C2618" i="5"/>
  <c r="B2618" i="5"/>
  <c r="A2618" i="5"/>
  <c r="P2617" i="5"/>
  <c r="O2617" i="5"/>
  <c r="I2617" i="5"/>
  <c r="H2617" i="5"/>
  <c r="Q2617" i="5" s="1"/>
  <c r="G2617" i="5"/>
  <c r="F2617" i="5"/>
  <c r="E2617" i="5"/>
  <c r="D2617" i="5"/>
  <c r="C2617" i="5"/>
  <c r="B2617" i="5"/>
  <c r="A2617" i="5"/>
  <c r="G2616" i="5"/>
  <c r="F2616" i="5"/>
  <c r="O2616" i="5" s="1"/>
  <c r="E2616" i="5"/>
  <c r="D2616" i="5"/>
  <c r="P2616" i="5" s="1"/>
  <c r="C2616" i="5"/>
  <c r="B2616" i="5"/>
  <c r="A2616" i="5"/>
  <c r="O2615" i="5"/>
  <c r="M2615" i="5"/>
  <c r="L2615" i="5"/>
  <c r="K2615" i="5"/>
  <c r="R2615" i="5" s="1"/>
  <c r="J2615" i="5"/>
  <c r="I2615" i="5"/>
  <c r="G2615" i="5"/>
  <c r="H2615" i="5" s="1"/>
  <c r="Q2615" i="5" s="1"/>
  <c r="F2615" i="5"/>
  <c r="E2615" i="5"/>
  <c r="D2615" i="5"/>
  <c r="P2615" i="5" s="1"/>
  <c r="C2615" i="5"/>
  <c r="B2615" i="5"/>
  <c r="A2615" i="5"/>
  <c r="N2615" i="5" s="1"/>
  <c r="O2614" i="5"/>
  <c r="G2614" i="5"/>
  <c r="F2614" i="5"/>
  <c r="E2614" i="5"/>
  <c r="D2614" i="5"/>
  <c r="P2614" i="5" s="1"/>
  <c r="C2614" i="5"/>
  <c r="B2614" i="5"/>
  <c r="A2614" i="5"/>
  <c r="M2613" i="5"/>
  <c r="L2613" i="5"/>
  <c r="K2613" i="5"/>
  <c r="H2613" i="5"/>
  <c r="Q2613" i="5" s="1"/>
  <c r="G2613" i="5"/>
  <c r="F2613" i="5"/>
  <c r="O2613" i="5" s="1"/>
  <c r="E2613" i="5"/>
  <c r="D2613" i="5"/>
  <c r="P2613" i="5" s="1"/>
  <c r="C2613" i="5"/>
  <c r="B2613" i="5"/>
  <c r="A2613" i="5"/>
  <c r="L2612" i="5"/>
  <c r="K2612" i="5"/>
  <c r="J2612" i="5"/>
  <c r="I2612" i="5"/>
  <c r="R2612" i="5" s="1"/>
  <c r="G2612" i="5"/>
  <c r="M2612" i="5" s="1"/>
  <c r="F2612" i="5"/>
  <c r="O2612" i="5" s="1"/>
  <c r="E2612" i="5"/>
  <c r="D2612" i="5"/>
  <c r="P2612" i="5" s="1"/>
  <c r="C2612" i="5"/>
  <c r="B2612" i="5"/>
  <c r="A2612" i="5"/>
  <c r="O2611" i="5"/>
  <c r="J2611" i="5"/>
  <c r="G2611" i="5"/>
  <c r="F2611" i="5"/>
  <c r="E2611" i="5"/>
  <c r="D2611" i="5"/>
  <c r="P2611" i="5" s="1"/>
  <c r="C2611" i="5"/>
  <c r="B2611" i="5"/>
  <c r="A2611" i="5"/>
  <c r="G2610" i="5"/>
  <c r="F2610" i="5"/>
  <c r="O2610" i="5" s="1"/>
  <c r="E2610" i="5"/>
  <c r="D2610" i="5"/>
  <c r="P2610" i="5" s="1"/>
  <c r="C2610" i="5"/>
  <c r="B2610" i="5"/>
  <c r="A2610" i="5"/>
  <c r="P2609" i="5"/>
  <c r="O2609" i="5"/>
  <c r="M2609" i="5"/>
  <c r="L2609" i="5"/>
  <c r="K2609" i="5"/>
  <c r="J2609" i="5"/>
  <c r="I2609" i="5"/>
  <c r="R2609" i="5" s="1"/>
  <c r="G2609" i="5"/>
  <c r="H2609" i="5" s="1"/>
  <c r="Q2609" i="5" s="1"/>
  <c r="F2609" i="5"/>
  <c r="E2609" i="5"/>
  <c r="D2609" i="5"/>
  <c r="C2609" i="5"/>
  <c r="B2609" i="5"/>
  <c r="A2609" i="5"/>
  <c r="P2608" i="5"/>
  <c r="O2608" i="5"/>
  <c r="G2608" i="5"/>
  <c r="F2608" i="5"/>
  <c r="E2608" i="5"/>
  <c r="D2608" i="5"/>
  <c r="C2608" i="5"/>
  <c r="B2608" i="5"/>
  <c r="A2608" i="5"/>
  <c r="M2607" i="5"/>
  <c r="L2607" i="5"/>
  <c r="K2607" i="5"/>
  <c r="G2607" i="5"/>
  <c r="H2607" i="5" s="1"/>
  <c r="Q2607" i="5" s="1"/>
  <c r="F2607" i="5"/>
  <c r="O2607" i="5" s="1"/>
  <c r="E2607" i="5"/>
  <c r="D2607" i="5"/>
  <c r="P2607" i="5" s="1"/>
  <c r="C2607" i="5"/>
  <c r="B2607" i="5"/>
  <c r="A2607" i="5"/>
  <c r="L2606" i="5"/>
  <c r="K2606" i="5"/>
  <c r="J2606" i="5"/>
  <c r="I2606" i="5"/>
  <c r="R2606" i="5" s="1"/>
  <c r="G2606" i="5"/>
  <c r="M2606" i="5" s="1"/>
  <c r="F2606" i="5"/>
  <c r="O2606" i="5" s="1"/>
  <c r="E2606" i="5"/>
  <c r="D2606" i="5"/>
  <c r="P2606" i="5" s="1"/>
  <c r="C2606" i="5"/>
  <c r="B2606" i="5"/>
  <c r="A2606" i="5"/>
  <c r="P2605" i="5"/>
  <c r="O2605" i="5"/>
  <c r="M2605" i="5"/>
  <c r="J2605" i="5"/>
  <c r="I2605" i="5"/>
  <c r="H2605" i="5"/>
  <c r="Q2605" i="5" s="1"/>
  <c r="G2605" i="5"/>
  <c r="F2605" i="5"/>
  <c r="E2605" i="5"/>
  <c r="D2605" i="5"/>
  <c r="C2605" i="5"/>
  <c r="B2605" i="5"/>
  <c r="A2605" i="5"/>
  <c r="Q2604" i="5"/>
  <c r="K2604" i="5"/>
  <c r="H2604" i="5"/>
  <c r="G2604" i="5"/>
  <c r="M2604" i="5" s="1"/>
  <c r="F2604" i="5"/>
  <c r="O2604" i="5" s="1"/>
  <c r="E2604" i="5"/>
  <c r="D2604" i="5"/>
  <c r="P2604" i="5" s="1"/>
  <c r="C2604" i="5"/>
  <c r="B2604" i="5"/>
  <c r="A2604" i="5"/>
  <c r="Q2603" i="5"/>
  <c r="P2603" i="5"/>
  <c r="M2603" i="5"/>
  <c r="L2603" i="5"/>
  <c r="K2603" i="5"/>
  <c r="J2603" i="5"/>
  <c r="I2603" i="5"/>
  <c r="R2603" i="5" s="1"/>
  <c r="G2603" i="5"/>
  <c r="H2603" i="5" s="1"/>
  <c r="F2603" i="5"/>
  <c r="O2603" i="5" s="1"/>
  <c r="E2603" i="5"/>
  <c r="D2603" i="5"/>
  <c r="C2603" i="5"/>
  <c r="B2603" i="5"/>
  <c r="A2603" i="5"/>
  <c r="P2602" i="5"/>
  <c r="O2602" i="5"/>
  <c r="I2602" i="5"/>
  <c r="H2602" i="5"/>
  <c r="Q2602" i="5" s="1"/>
  <c r="G2602" i="5"/>
  <c r="M2602" i="5" s="1"/>
  <c r="F2602" i="5"/>
  <c r="E2602" i="5"/>
  <c r="D2602" i="5"/>
  <c r="C2602" i="5"/>
  <c r="B2602" i="5"/>
  <c r="A2602" i="5"/>
  <c r="L2601" i="5"/>
  <c r="G2601" i="5"/>
  <c r="F2601" i="5"/>
  <c r="O2601" i="5" s="1"/>
  <c r="E2601" i="5"/>
  <c r="D2601" i="5"/>
  <c r="P2601" i="5" s="1"/>
  <c r="C2601" i="5"/>
  <c r="B2601" i="5"/>
  <c r="A2601" i="5"/>
  <c r="L2600" i="5"/>
  <c r="R2600" i="5" s="1"/>
  <c r="K2600" i="5"/>
  <c r="J2600" i="5"/>
  <c r="I2600" i="5"/>
  <c r="G2600" i="5"/>
  <c r="M2600" i="5" s="1"/>
  <c r="F2600" i="5"/>
  <c r="O2600" i="5" s="1"/>
  <c r="E2600" i="5"/>
  <c r="D2600" i="5"/>
  <c r="P2600" i="5" s="1"/>
  <c r="C2600" i="5"/>
  <c r="B2600" i="5"/>
  <c r="A2600" i="5"/>
  <c r="O2599" i="5"/>
  <c r="M2599" i="5"/>
  <c r="J2599" i="5"/>
  <c r="I2599" i="5"/>
  <c r="G2599" i="5"/>
  <c r="F2599" i="5"/>
  <c r="E2599" i="5"/>
  <c r="D2599" i="5"/>
  <c r="P2599" i="5" s="1"/>
  <c r="C2599" i="5"/>
  <c r="B2599" i="5"/>
  <c r="A2599" i="5"/>
  <c r="L2598" i="5"/>
  <c r="K2598" i="5"/>
  <c r="G2598" i="5"/>
  <c r="F2598" i="5"/>
  <c r="O2598" i="5" s="1"/>
  <c r="E2598" i="5"/>
  <c r="D2598" i="5"/>
  <c r="P2598" i="5" s="1"/>
  <c r="C2598" i="5"/>
  <c r="B2598" i="5"/>
  <c r="A2598" i="5"/>
  <c r="Q2597" i="5"/>
  <c r="O2597" i="5"/>
  <c r="M2597" i="5"/>
  <c r="L2597" i="5"/>
  <c r="K2597" i="5"/>
  <c r="R2597" i="5" s="1"/>
  <c r="J2597" i="5"/>
  <c r="I2597" i="5"/>
  <c r="G2597" i="5"/>
  <c r="H2597" i="5" s="1"/>
  <c r="F2597" i="5"/>
  <c r="E2597" i="5"/>
  <c r="D2597" i="5"/>
  <c r="P2597" i="5" s="1"/>
  <c r="C2597" i="5"/>
  <c r="B2597" i="5"/>
  <c r="A2597" i="5"/>
  <c r="O2596" i="5"/>
  <c r="J2596" i="5"/>
  <c r="I2596" i="5"/>
  <c r="G2596" i="5"/>
  <c r="F2596" i="5"/>
  <c r="E2596" i="5"/>
  <c r="D2596" i="5"/>
  <c r="P2596" i="5" s="1"/>
  <c r="C2596" i="5"/>
  <c r="B2596" i="5"/>
  <c r="A2596" i="5"/>
  <c r="M2595" i="5"/>
  <c r="H2595" i="5"/>
  <c r="Q2595" i="5" s="1"/>
  <c r="G2595" i="5"/>
  <c r="L2595" i="5" s="1"/>
  <c r="F2595" i="5"/>
  <c r="O2595" i="5" s="1"/>
  <c r="E2595" i="5"/>
  <c r="D2595" i="5"/>
  <c r="P2595" i="5" s="1"/>
  <c r="C2595" i="5"/>
  <c r="B2595" i="5"/>
  <c r="A2595" i="5"/>
  <c r="P2594" i="5"/>
  <c r="L2594" i="5"/>
  <c r="K2594" i="5"/>
  <c r="J2594" i="5"/>
  <c r="I2594" i="5"/>
  <c r="R2594" i="5" s="1"/>
  <c r="G2594" i="5"/>
  <c r="M2594" i="5" s="1"/>
  <c r="F2594" i="5"/>
  <c r="O2594" i="5" s="1"/>
  <c r="E2594" i="5"/>
  <c r="D2594" i="5"/>
  <c r="C2594" i="5"/>
  <c r="B2594" i="5"/>
  <c r="A2594" i="5"/>
  <c r="O2593" i="5"/>
  <c r="G2593" i="5"/>
  <c r="F2593" i="5"/>
  <c r="E2593" i="5"/>
  <c r="D2593" i="5"/>
  <c r="P2593" i="5" s="1"/>
  <c r="C2593" i="5"/>
  <c r="B2593" i="5"/>
  <c r="A2593" i="5"/>
  <c r="M2592" i="5"/>
  <c r="L2592" i="5"/>
  <c r="K2592" i="5"/>
  <c r="H2592" i="5"/>
  <c r="Q2592" i="5" s="1"/>
  <c r="G2592" i="5"/>
  <c r="F2592" i="5"/>
  <c r="O2592" i="5" s="1"/>
  <c r="E2592" i="5"/>
  <c r="D2592" i="5"/>
  <c r="P2592" i="5" s="1"/>
  <c r="C2592" i="5"/>
  <c r="B2592" i="5"/>
  <c r="A2592" i="5"/>
  <c r="Q2591" i="5"/>
  <c r="P2591" i="5"/>
  <c r="M2591" i="5"/>
  <c r="L2591" i="5"/>
  <c r="K2591" i="5"/>
  <c r="J2591" i="5"/>
  <c r="I2591" i="5"/>
  <c r="R2591" i="5" s="1"/>
  <c r="G2591" i="5"/>
  <c r="H2591" i="5" s="1"/>
  <c r="F2591" i="5"/>
  <c r="O2591" i="5" s="1"/>
  <c r="E2591" i="5"/>
  <c r="D2591" i="5"/>
  <c r="C2591" i="5"/>
  <c r="B2591" i="5"/>
  <c r="A2591" i="5"/>
  <c r="O2590" i="5"/>
  <c r="M2590" i="5"/>
  <c r="J2590" i="5"/>
  <c r="I2590" i="5"/>
  <c r="H2590" i="5"/>
  <c r="Q2590" i="5" s="1"/>
  <c r="G2590" i="5"/>
  <c r="F2590" i="5"/>
  <c r="E2590" i="5"/>
  <c r="D2590" i="5"/>
  <c r="P2590" i="5" s="1"/>
  <c r="C2590" i="5"/>
  <c r="B2590" i="5"/>
  <c r="A2590" i="5"/>
  <c r="K2589" i="5"/>
  <c r="H2589" i="5"/>
  <c r="Q2589" i="5" s="1"/>
  <c r="G2589" i="5"/>
  <c r="F2589" i="5"/>
  <c r="O2589" i="5" s="1"/>
  <c r="E2589" i="5"/>
  <c r="D2589" i="5"/>
  <c r="P2589" i="5" s="1"/>
  <c r="C2589" i="5"/>
  <c r="B2589" i="5"/>
  <c r="A2589" i="5"/>
  <c r="P2588" i="5"/>
  <c r="O2588" i="5"/>
  <c r="L2588" i="5"/>
  <c r="K2588" i="5"/>
  <c r="J2588" i="5"/>
  <c r="I2588" i="5"/>
  <c r="R2588" i="5" s="1"/>
  <c r="G2588" i="5"/>
  <c r="M2588" i="5" s="1"/>
  <c r="F2588" i="5"/>
  <c r="E2588" i="5"/>
  <c r="D2588" i="5"/>
  <c r="C2588" i="5"/>
  <c r="B2588" i="5"/>
  <c r="A2588" i="5"/>
  <c r="P2587" i="5"/>
  <c r="O2587" i="5"/>
  <c r="G2587" i="5"/>
  <c r="F2587" i="5"/>
  <c r="E2587" i="5"/>
  <c r="D2587" i="5"/>
  <c r="C2587" i="5"/>
  <c r="B2587" i="5"/>
  <c r="A2587" i="5"/>
  <c r="M2586" i="5"/>
  <c r="L2586" i="5"/>
  <c r="K2586" i="5"/>
  <c r="G2586" i="5"/>
  <c r="H2586" i="5" s="1"/>
  <c r="Q2586" i="5" s="1"/>
  <c r="F2586" i="5"/>
  <c r="O2586" i="5" s="1"/>
  <c r="E2586" i="5"/>
  <c r="D2586" i="5"/>
  <c r="P2586" i="5" s="1"/>
  <c r="C2586" i="5"/>
  <c r="B2586" i="5"/>
  <c r="A2586" i="5"/>
  <c r="Q2585" i="5"/>
  <c r="M2585" i="5"/>
  <c r="L2585" i="5"/>
  <c r="K2585" i="5"/>
  <c r="J2585" i="5"/>
  <c r="R2585" i="5" s="1"/>
  <c r="I2585" i="5"/>
  <c r="G2585" i="5"/>
  <c r="H2585" i="5" s="1"/>
  <c r="F2585" i="5"/>
  <c r="O2585" i="5" s="1"/>
  <c r="E2585" i="5"/>
  <c r="D2585" i="5"/>
  <c r="P2585" i="5" s="1"/>
  <c r="C2585" i="5"/>
  <c r="B2585" i="5"/>
  <c r="A2585" i="5"/>
  <c r="O2584" i="5"/>
  <c r="M2584" i="5"/>
  <c r="J2584" i="5"/>
  <c r="I2584" i="5"/>
  <c r="G2584" i="5"/>
  <c r="H2584" i="5" s="1"/>
  <c r="Q2584" i="5" s="1"/>
  <c r="F2584" i="5"/>
  <c r="E2584" i="5"/>
  <c r="D2584" i="5"/>
  <c r="P2584" i="5" s="1"/>
  <c r="C2584" i="5"/>
  <c r="B2584" i="5"/>
  <c r="A2584" i="5"/>
  <c r="L2583" i="5"/>
  <c r="G2583" i="5"/>
  <c r="F2583" i="5"/>
  <c r="O2583" i="5" s="1"/>
  <c r="E2583" i="5"/>
  <c r="D2583" i="5"/>
  <c r="P2583" i="5" s="1"/>
  <c r="C2583" i="5"/>
  <c r="B2583" i="5"/>
  <c r="A2583" i="5"/>
  <c r="R2582" i="5"/>
  <c r="P2582" i="5"/>
  <c r="O2582" i="5"/>
  <c r="L2582" i="5"/>
  <c r="K2582" i="5"/>
  <c r="J2582" i="5"/>
  <c r="I2582" i="5"/>
  <c r="G2582" i="5"/>
  <c r="M2582" i="5" s="1"/>
  <c r="F2582" i="5"/>
  <c r="E2582" i="5"/>
  <c r="D2582" i="5"/>
  <c r="C2582" i="5"/>
  <c r="B2582" i="5"/>
  <c r="A2582" i="5"/>
  <c r="P2581" i="5"/>
  <c r="O2581" i="5"/>
  <c r="I2581" i="5"/>
  <c r="H2581" i="5"/>
  <c r="Q2581" i="5" s="1"/>
  <c r="G2581" i="5"/>
  <c r="M2581" i="5" s="1"/>
  <c r="F2581" i="5"/>
  <c r="E2581" i="5"/>
  <c r="D2581" i="5"/>
  <c r="C2581" i="5"/>
  <c r="B2581" i="5"/>
  <c r="A2581" i="5"/>
  <c r="L2580" i="5"/>
  <c r="G2580" i="5"/>
  <c r="F2580" i="5"/>
  <c r="O2580" i="5" s="1"/>
  <c r="E2580" i="5"/>
  <c r="D2580" i="5"/>
  <c r="P2580" i="5" s="1"/>
  <c r="C2580" i="5"/>
  <c r="B2580" i="5"/>
  <c r="A2580" i="5"/>
  <c r="R2579" i="5"/>
  <c r="O2579" i="5"/>
  <c r="M2579" i="5"/>
  <c r="L2579" i="5"/>
  <c r="K2579" i="5"/>
  <c r="J2579" i="5"/>
  <c r="I2579" i="5"/>
  <c r="G2579" i="5"/>
  <c r="H2579" i="5" s="1"/>
  <c r="Q2579" i="5" s="1"/>
  <c r="F2579" i="5"/>
  <c r="E2579" i="5"/>
  <c r="D2579" i="5"/>
  <c r="P2579" i="5" s="1"/>
  <c r="C2579" i="5"/>
  <c r="B2579" i="5"/>
  <c r="A2579" i="5"/>
  <c r="O2578" i="5"/>
  <c r="J2578" i="5"/>
  <c r="G2578" i="5"/>
  <c r="F2578" i="5"/>
  <c r="E2578" i="5"/>
  <c r="D2578" i="5"/>
  <c r="P2578" i="5" s="1"/>
  <c r="C2578" i="5"/>
  <c r="B2578" i="5"/>
  <c r="A2578" i="5"/>
  <c r="M2577" i="5"/>
  <c r="L2577" i="5"/>
  <c r="K2577" i="5"/>
  <c r="H2577" i="5"/>
  <c r="Q2577" i="5" s="1"/>
  <c r="G2577" i="5"/>
  <c r="F2577" i="5"/>
  <c r="O2577" i="5" s="1"/>
  <c r="E2577" i="5"/>
  <c r="D2577" i="5"/>
  <c r="P2577" i="5" s="1"/>
  <c r="C2577" i="5"/>
  <c r="B2577" i="5"/>
  <c r="A2577" i="5"/>
  <c r="L2576" i="5"/>
  <c r="K2576" i="5"/>
  <c r="R2576" i="5" s="1"/>
  <c r="J2576" i="5"/>
  <c r="I2576" i="5"/>
  <c r="G2576" i="5"/>
  <c r="M2576" i="5" s="1"/>
  <c r="F2576" i="5"/>
  <c r="O2576" i="5" s="1"/>
  <c r="E2576" i="5"/>
  <c r="D2576" i="5"/>
  <c r="P2576" i="5" s="1"/>
  <c r="C2576" i="5"/>
  <c r="B2576" i="5"/>
  <c r="A2576" i="5"/>
  <c r="O2575" i="5"/>
  <c r="J2575" i="5"/>
  <c r="I2575" i="5"/>
  <c r="G2575" i="5"/>
  <c r="F2575" i="5"/>
  <c r="E2575" i="5"/>
  <c r="D2575" i="5"/>
  <c r="P2575" i="5" s="1"/>
  <c r="C2575" i="5"/>
  <c r="B2575" i="5"/>
  <c r="A2575" i="5"/>
  <c r="M2574" i="5"/>
  <c r="H2574" i="5"/>
  <c r="Q2574" i="5" s="1"/>
  <c r="G2574" i="5"/>
  <c r="L2574" i="5" s="1"/>
  <c r="F2574" i="5"/>
  <c r="O2574" i="5" s="1"/>
  <c r="E2574" i="5"/>
  <c r="D2574" i="5"/>
  <c r="P2574" i="5" s="1"/>
  <c r="C2574" i="5"/>
  <c r="B2574" i="5"/>
  <c r="A2574" i="5"/>
  <c r="P2573" i="5"/>
  <c r="M2573" i="5"/>
  <c r="L2573" i="5"/>
  <c r="K2573" i="5"/>
  <c r="J2573" i="5"/>
  <c r="I2573" i="5"/>
  <c r="R2573" i="5" s="1"/>
  <c r="G2573" i="5"/>
  <c r="H2573" i="5" s="1"/>
  <c r="Q2573" i="5" s="1"/>
  <c r="F2573" i="5"/>
  <c r="O2573" i="5" s="1"/>
  <c r="E2573" i="5"/>
  <c r="D2573" i="5"/>
  <c r="C2573" i="5"/>
  <c r="B2573" i="5"/>
  <c r="A2573" i="5"/>
  <c r="P2572" i="5"/>
  <c r="O2572" i="5"/>
  <c r="M2572" i="5"/>
  <c r="H2572" i="5"/>
  <c r="Q2572" i="5" s="1"/>
  <c r="G2572" i="5"/>
  <c r="J2572" i="5" s="1"/>
  <c r="F2572" i="5"/>
  <c r="E2572" i="5"/>
  <c r="D2572" i="5"/>
  <c r="C2572" i="5"/>
  <c r="B2572" i="5"/>
  <c r="A2572" i="5"/>
  <c r="M2571" i="5"/>
  <c r="L2571" i="5"/>
  <c r="K2571" i="5"/>
  <c r="G2571" i="5"/>
  <c r="F2571" i="5"/>
  <c r="O2571" i="5" s="1"/>
  <c r="E2571" i="5"/>
  <c r="D2571" i="5"/>
  <c r="P2571" i="5" s="1"/>
  <c r="C2571" i="5"/>
  <c r="B2571" i="5"/>
  <c r="A2571" i="5"/>
  <c r="L2570" i="5"/>
  <c r="K2570" i="5"/>
  <c r="J2570" i="5"/>
  <c r="I2570" i="5"/>
  <c r="R2570" i="5" s="1"/>
  <c r="G2570" i="5"/>
  <c r="M2570" i="5" s="1"/>
  <c r="F2570" i="5"/>
  <c r="O2570" i="5" s="1"/>
  <c r="E2570" i="5"/>
  <c r="D2570" i="5"/>
  <c r="P2570" i="5" s="1"/>
  <c r="C2570" i="5"/>
  <c r="B2570" i="5"/>
  <c r="A2570" i="5"/>
  <c r="O2569" i="5"/>
  <c r="M2569" i="5"/>
  <c r="J2569" i="5"/>
  <c r="I2569" i="5"/>
  <c r="H2569" i="5"/>
  <c r="Q2569" i="5" s="1"/>
  <c r="G2569" i="5"/>
  <c r="F2569" i="5"/>
  <c r="E2569" i="5"/>
  <c r="D2569" i="5"/>
  <c r="P2569" i="5" s="1"/>
  <c r="C2569" i="5"/>
  <c r="B2569" i="5"/>
  <c r="A2569" i="5"/>
  <c r="K2568" i="5"/>
  <c r="H2568" i="5"/>
  <c r="Q2568" i="5" s="1"/>
  <c r="G2568" i="5"/>
  <c r="F2568" i="5"/>
  <c r="O2568" i="5" s="1"/>
  <c r="E2568" i="5"/>
  <c r="D2568" i="5"/>
  <c r="P2568" i="5" s="1"/>
  <c r="C2568" i="5"/>
  <c r="B2568" i="5"/>
  <c r="A2568" i="5"/>
  <c r="Q2567" i="5"/>
  <c r="P2567" i="5"/>
  <c r="M2567" i="5"/>
  <c r="L2567" i="5"/>
  <c r="K2567" i="5"/>
  <c r="J2567" i="5"/>
  <c r="I2567" i="5"/>
  <c r="R2567" i="5" s="1"/>
  <c r="G2567" i="5"/>
  <c r="H2567" i="5" s="1"/>
  <c r="F2567" i="5"/>
  <c r="O2567" i="5" s="1"/>
  <c r="E2567" i="5"/>
  <c r="D2567" i="5"/>
  <c r="C2567" i="5"/>
  <c r="B2567" i="5"/>
  <c r="A2567" i="5"/>
  <c r="P2566" i="5"/>
  <c r="O2566" i="5"/>
  <c r="I2566" i="5"/>
  <c r="H2566" i="5"/>
  <c r="Q2566" i="5" s="1"/>
  <c r="G2566" i="5"/>
  <c r="F2566" i="5"/>
  <c r="E2566" i="5"/>
  <c r="D2566" i="5"/>
  <c r="C2566" i="5"/>
  <c r="B2566" i="5"/>
  <c r="A2566" i="5"/>
  <c r="G2565" i="5"/>
  <c r="F2565" i="5"/>
  <c r="O2565" i="5" s="1"/>
  <c r="E2565" i="5"/>
  <c r="D2565" i="5"/>
  <c r="P2565" i="5" s="1"/>
  <c r="C2565" i="5"/>
  <c r="B2565" i="5"/>
  <c r="A2565" i="5"/>
  <c r="O2564" i="5"/>
  <c r="L2564" i="5"/>
  <c r="K2564" i="5"/>
  <c r="J2564" i="5"/>
  <c r="R2564" i="5" s="1"/>
  <c r="I2564" i="5"/>
  <c r="G2564" i="5"/>
  <c r="M2564" i="5" s="1"/>
  <c r="F2564" i="5"/>
  <c r="E2564" i="5"/>
  <c r="D2564" i="5"/>
  <c r="P2564" i="5" s="1"/>
  <c r="C2564" i="5"/>
  <c r="B2564" i="5"/>
  <c r="A2564" i="5"/>
  <c r="O2563" i="5"/>
  <c r="M2563" i="5"/>
  <c r="J2563" i="5"/>
  <c r="I2563" i="5"/>
  <c r="G2563" i="5"/>
  <c r="H2563" i="5" s="1"/>
  <c r="Q2563" i="5" s="1"/>
  <c r="F2563" i="5"/>
  <c r="E2563" i="5"/>
  <c r="D2563" i="5"/>
  <c r="P2563" i="5" s="1"/>
  <c r="C2563" i="5"/>
  <c r="B2563" i="5"/>
  <c r="A2563" i="5"/>
  <c r="L2562" i="5"/>
  <c r="G2562" i="5"/>
  <c r="F2562" i="5"/>
  <c r="O2562" i="5" s="1"/>
  <c r="E2562" i="5"/>
  <c r="D2562" i="5"/>
  <c r="P2562" i="5" s="1"/>
  <c r="C2562" i="5"/>
  <c r="B2562" i="5"/>
  <c r="A2562" i="5"/>
  <c r="R2561" i="5"/>
  <c r="O2561" i="5"/>
  <c r="M2561" i="5"/>
  <c r="L2561" i="5"/>
  <c r="K2561" i="5"/>
  <c r="J2561" i="5"/>
  <c r="I2561" i="5"/>
  <c r="G2561" i="5"/>
  <c r="H2561" i="5" s="1"/>
  <c r="Q2561" i="5" s="1"/>
  <c r="F2561" i="5"/>
  <c r="E2561" i="5"/>
  <c r="D2561" i="5"/>
  <c r="P2561" i="5" s="1"/>
  <c r="C2561" i="5"/>
  <c r="B2561" i="5"/>
  <c r="A2561" i="5"/>
  <c r="O2560" i="5"/>
  <c r="J2560" i="5"/>
  <c r="G2560" i="5"/>
  <c r="F2560" i="5"/>
  <c r="E2560" i="5"/>
  <c r="D2560" i="5"/>
  <c r="P2560" i="5" s="1"/>
  <c r="C2560" i="5"/>
  <c r="B2560" i="5"/>
  <c r="A2560" i="5"/>
  <c r="G2559" i="5"/>
  <c r="F2559" i="5"/>
  <c r="O2559" i="5" s="1"/>
  <c r="E2559" i="5"/>
  <c r="D2559" i="5"/>
  <c r="P2559" i="5" s="1"/>
  <c r="C2559" i="5"/>
  <c r="B2559" i="5"/>
  <c r="A2559" i="5"/>
  <c r="O2558" i="5"/>
  <c r="L2558" i="5"/>
  <c r="K2558" i="5"/>
  <c r="J2558" i="5"/>
  <c r="I2558" i="5"/>
  <c r="R2558" i="5" s="1"/>
  <c r="G2558" i="5"/>
  <c r="M2558" i="5" s="1"/>
  <c r="F2558" i="5"/>
  <c r="E2558" i="5"/>
  <c r="D2558" i="5"/>
  <c r="P2558" i="5" s="1"/>
  <c r="C2558" i="5"/>
  <c r="B2558" i="5"/>
  <c r="A2558" i="5"/>
  <c r="O2557" i="5"/>
  <c r="J2557" i="5"/>
  <c r="G2557" i="5"/>
  <c r="F2557" i="5"/>
  <c r="E2557" i="5"/>
  <c r="D2557" i="5"/>
  <c r="P2557" i="5" s="1"/>
  <c r="C2557" i="5"/>
  <c r="B2557" i="5"/>
  <c r="A2557" i="5"/>
  <c r="M2556" i="5"/>
  <c r="L2556" i="5"/>
  <c r="K2556" i="5"/>
  <c r="H2556" i="5"/>
  <c r="Q2556" i="5" s="1"/>
  <c r="G2556" i="5"/>
  <c r="F2556" i="5"/>
  <c r="O2556" i="5" s="1"/>
  <c r="E2556" i="5"/>
  <c r="D2556" i="5"/>
  <c r="P2556" i="5" s="1"/>
  <c r="C2556" i="5"/>
  <c r="B2556" i="5"/>
  <c r="A2556" i="5"/>
  <c r="Q2555" i="5"/>
  <c r="M2555" i="5"/>
  <c r="L2555" i="5"/>
  <c r="R2555" i="5" s="1"/>
  <c r="K2555" i="5"/>
  <c r="J2555" i="5"/>
  <c r="I2555" i="5"/>
  <c r="G2555" i="5"/>
  <c r="H2555" i="5" s="1"/>
  <c r="F2555" i="5"/>
  <c r="O2555" i="5" s="1"/>
  <c r="E2555" i="5"/>
  <c r="D2555" i="5"/>
  <c r="P2555" i="5" s="1"/>
  <c r="C2555" i="5"/>
  <c r="B2555" i="5"/>
  <c r="A2555" i="5"/>
  <c r="P2554" i="5"/>
  <c r="O2554" i="5"/>
  <c r="M2554" i="5"/>
  <c r="J2554" i="5"/>
  <c r="I2554" i="5"/>
  <c r="H2554" i="5"/>
  <c r="Q2554" i="5" s="1"/>
  <c r="G2554" i="5"/>
  <c r="F2554" i="5"/>
  <c r="E2554" i="5"/>
  <c r="D2554" i="5"/>
  <c r="C2554" i="5"/>
  <c r="B2554" i="5"/>
  <c r="A2554" i="5"/>
  <c r="Q2553" i="5"/>
  <c r="K2553" i="5"/>
  <c r="H2553" i="5"/>
  <c r="G2553" i="5"/>
  <c r="M2553" i="5" s="1"/>
  <c r="F2553" i="5"/>
  <c r="O2553" i="5" s="1"/>
  <c r="E2553" i="5"/>
  <c r="D2553" i="5"/>
  <c r="P2553" i="5" s="1"/>
  <c r="C2553" i="5"/>
  <c r="B2553" i="5"/>
  <c r="A2553" i="5"/>
  <c r="P2552" i="5"/>
  <c r="L2552" i="5"/>
  <c r="K2552" i="5"/>
  <c r="J2552" i="5"/>
  <c r="I2552" i="5"/>
  <c r="R2552" i="5" s="1"/>
  <c r="G2552" i="5"/>
  <c r="M2552" i="5" s="1"/>
  <c r="F2552" i="5"/>
  <c r="O2552" i="5" s="1"/>
  <c r="E2552" i="5"/>
  <c r="D2552" i="5"/>
  <c r="C2552" i="5"/>
  <c r="B2552" i="5"/>
  <c r="A2552" i="5"/>
  <c r="P2551" i="5"/>
  <c r="O2551" i="5"/>
  <c r="M2551" i="5"/>
  <c r="H2551" i="5"/>
  <c r="Q2551" i="5" s="1"/>
  <c r="G2551" i="5"/>
  <c r="J2551" i="5" s="1"/>
  <c r="F2551" i="5"/>
  <c r="E2551" i="5"/>
  <c r="D2551" i="5"/>
  <c r="C2551" i="5"/>
  <c r="B2551" i="5"/>
  <c r="A2551" i="5"/>
  <c r="M2550" i="5"/>
  <c r="L2550" i="5"/>
  <c r="K2550" i="5"/>
  <c r="G2550" i="5"/>
  <c r="F2550" i="5"/>
  <c r="O2550" i="5" s="1"/>
  <c r="E2550" i="5"/>
  <c r="D2550" i="5"/>
  <c r="P2550" i="5" s="1"/>
  <c r="C2550" i="5"/>
  <c r="B2550" i="5"/>
  <c r="A2550" i="5"/>
  <c r="Q2549" i="5"/>
  <c r="M2549" i="5"/>
  <c r="L2549" i="5"/>
  <c r="K2549" i="5"/>
  <c r="J2549" i="5"/>
  <c r="R2549" i="5" s="1"/>
  <c r="I2549" i="5"/>
  <c r="G2549" i="5"/>
  <c r="H2549" i="5" s="1"/>
  <c r="F2549" i="5"/>
  <c r="O2549" i="5" s="1"/>
  <c r="E2549" i="5"/>
  <c r="D2549" i="5"/>
  <c r="P2549" i="5" s="1"/>
  <c r="C2549" i="5"/>
  <c r="B2549" i="5"/>
  <c r="A2549" i="5"/>
  <c r="O2548" i="5"/>
  <c r="M2548" i="5"/>
  <c r="J2548" i="5"/>
  <c r="I2548" i="5"/>
  <c r="G2548" i="5"/>
  <c r="F2548" i="5"/>
  <c r="E2548" i="5"/>
  <c r="D2548" i="5"/>
  <c r="P2548" i="5" s="1"/>
  <c r="C2548" i="5"/>
  <c r="B2548" i="5"/>
  <c r="A2548" i="5"/>
  <c r="L2547" i="5"/>
  <c r="K2547" i="5"/>
  <c r="G2547" i="5"/>
  <c r="F2547" i="5"/>
  <c r="O2547" i="5" s="1"/>
  <c r="E2547" i="5"/>
  <c r="D2547" i="5"/>
  <c r="P2547" i="5" s="1"/>
  <c r="C2547" i="5"/>
  <c r="B2547" i="5"/>
  <c r="A2547" i="5"/>
  <c r="P2546" i="5"/>
  <c r="L2546" i="5"/>
  <c r="K2546" i="5"/>
  <c r="J2546" i="5"/>
  <c r="R2546" i="5" s="1"/>
  <c r="I2546" i="5"/>
  <c r="G2546" i="5"/>
  <c r="M2546" i="5" s="1"/>
  <c r="F2546" i="5"/>
  <c r="O2546" i="5" s="1"/>
  <c r="E2546" i="5"/>
  <c r="D2546" i="5"/>
  <c r="C2546" i="5"/>
  <c r="B2546" i="5"/>
  <c r="A2546" i="5"/>
  <c r="P2545" i="5"/>
  <c r="O2545" i="5"/>
  <c r="I2545" i="5"/>
  <c r="H2545" i="5"/>
  <c r="Q2545" i="5" s="1"/>
  <c r="G2545" i="5"/>
  <c r="F2545" i="5"/>
  <c r="E2545" i="5"/>
  <c r="D2545" i="5"/>
  <c r="C2545" i="5"/>
  <c r="B2545" i="5"/>
  <c r="A2545" i="5"/>
  <c r="G2544" i="5"/>
  <c r="F2544" i="5"/>
  <c r="O2544" i="5" s="1"/>
  <c r="E2544" i="5"/>
  <c r="D2544" i="5"/>
  <c r="P2544" i="5" s="1"/>
  <c r="C2544" i="5"/>
  <c r="B2544" i="5"/>
  <c r="A2544" i="5"/>
  <c r="O2543" i="5"/>
  <c r="M2543" i="5"/>
  <c r="L2543" i="5"/>
  <c r="K2543" i="5"/>
  <c r="R2543" i="5" s="1"/>
  <c r="J2543" i="5"/>
  <c r="I2543" i="5"/>
  <c r="G2543" i="5"/>
  <c r="H2543" i="5" s="1"/>
  <c r="Q2543" i="5" s="1"/>
  <c r="F2543" i="5"/>
  <c r="E2543" i="5"/>
  <c r="D2543" i="5"/>
  <c r="P2543" i="5" s="1"/>
  <c r="C2543" i="5"/>
  <c r="B2543" i="5"/>
  <c r="A2543" i="5"/>
  <c r="N2543" i="5" s="1"/>
  <c r="V2543" i="5" s="1"/>
  <c r="O2542" i="5"/>
  <c r="G2542" i="5"/>
  <c r="F2542" i="5"/>
  <c r="E2542" i="5"/>
  <c r="D2542" i="5"/>
  <c r="P2542" i="5" s="1"/>
  <c r="C2542" i="5"/>
  <c r="B2542" i="5"/>
  <c r="A2542" i="5"/>
  <c r="M2541" i="5"/>
  <c r="L2541" i="5"/>
  <c r="K2541" i="5"/>
  <c r="H2541" i="5"/>
  <c r="Q2541" i="5" s="1"/>
  <c r="G2541" i="5"/>
  <c r="F2541" i="5"/>
  <c r="O2541" i="5" s="1"/>
  <c r="E2541" i="5"/>
  <c r="D2541" i="5"/>
  <c r="P2541" i="5" s="1"/>
  <c r="C2541" i="5"/>
  <c r="B2541" i="5"/>
  <c r="A2541" i="5"/>
  <c r="L2540" i="5"/>
  <c r="K2540" i="5"/>
  <c r="J2540" i="5"/>
  <c r="I2540" i="5"/>
  <c r="R2540" i="5" s="1"/>
  <c r="G2540" i="5"/>
  <c r="M2540" i="5" s="1"/>
  <c r="F2540" i="5"/>
  <c r="O2540" i="5" s="1"/>
  <c r="E2540" i="5"/>
  <c r="D2540" i="5"/>
  <c r="P2540" i="5" s="1"/>
  <c r="C2540" i="5"/>
  <c r="B2540" i="5"/>
  <c r="A2540" i="5"/>
  <c r="O2539" i="5"/>
  <c r="J2539" i="5"/>
  <c r="G2539" i="5"/>
  <c r="F2539" i="5"/>
  <c r="E2539" i="5"/>
  <c r="D2539" i="5"/>
  <c r="P2539" i="5" s="1"/>
  <c r="C2539" i="5"/>
  <c r="B2539" i="5"/>
  <c r="A2539" i="5"/>
  <c r="G2538" i="5"/>
  <c r="F2538" i="5"/>
  <c r="O2538" i="5" s="1"/>
  <c r="E2538" i="5"/>
  <c r="D2538" i="5"/>
  <c r="P2538" i="5" s="1"/>
  <c r="C2538" i="5"/>
  <c r="B2538" i="5"/>
  <c r="A2538" i="5"/>
  <c r="P2537" i="5"/>
  <c r="O2537" i="5"/>
  <c r="M2537" i="5"/>
  <c r="L2537" i="5"/>
  <c r="K2537" i="5"/>
  <c r="J2537" i="5"/>
  <c r="I2537" i="5"/>
  <c r="R2537" i="5" s="1"/>
  <c r="G2537" i="5"/>
  <c r="H2537" i="5" s="1"/>
  <c r="Q2537" i="5" s="1"/>
  <c r="F2537" i="5"/>
  <c r="E2537" i="5"/>
  <c r="D2537" i="5"/>
  <c r="C2537" i="5"/>
  <c r="B2537" i="5"/>
  <c r="A2537" i="5"/>
  <c r="P2536" i="5"/>
  <c r="O2536" i="5"/>
  <c r="G2536" i="5"/>
  <c r="F2536" i="5"/>
  <c r="E2536" i="5"/>
  <c r="D2536" i="5"/>
  <c r="C2536" i="5"/>
  <c r="B2536" i="5"/>
  <c r="A2536" i="5"/>
  <c r="M2535" i="5"/>
  <c r="L2535" i="5"/>
  <c r="K2535" i="5"/>
  <c r="G2535" i="5"/>
  <c r="H2535" i="5" s="1"/>
  <c r="Q2535" i="5" s="1"/>
  <c r="F2535" i="5"/>
  <c r="O2535" i="5" s="1"/>
  <c r="E2535" i="5"/>
  <c r="D2535" i="5"/>
  <c r="P2535" i="5" s="1"/>
  <c r="C2535" i="5"/>
  <c r="B2535" i="5"/>
  <c r="A2535" i="5"/>
  <c r="L2534" i="5"/>
  <c r="K2534" i="5"/>
  <c r="J2534" i="5"/>
  <c r="I2534" i="5"/>
  <c r="R2534" i="5" s="1"/>
  <c r="G2534" i="5"/>
  <c r="M2534" i="5" s="1"/>
  <c r="F2534" i="5"/>
  <c r="O2534" i="5" s="1"/>
  <c r="E2534" i="5"/>
  <c r="D2534" i="5"/>
  <c r="P2534" i="5" s="1"/>
  <c r="C2534" i="5"/>
  <c r="B2534" i="5"/>
  <c r="A2534" i="5"/>
  <c r="P2533" i="5"/>
  <c r="O2533" i="5"/>
  <c r="M2533" i="5"/>
  <c r="J2533" i="5"/>
  <c r="I2533" i="5"/>
  <c r="H2533" i="5"/>
  <c r="Q2533" i="5" s="1"/>
  <c r="G2533" i="5"/>
  <c r="F2533" i="5"/>
  <c r="E2533" i="5"/>
  <c r="D2533" i="5"/>
  <c r="C2533" i="5"/>
  <c r="B2533" i="5"/>
  <c r="A2533" i="5"/>
  <c r="Q2532" i="5"/>
  <c r="K2532" i="5"/>
  <c r="H2532" i="5"/>
  <c r="G2532" i="5"/>
  <c r="M2532" i="5" s="1"/>
  <c r="F2532" i="5"/>
  <c r="O2532" i="5" s="1"/>
  <c r="E2532" i="5"/>
  <c r="D2532" i="5"/>
  <c r="P2532" i="5" s="1"/>
  <c r="C2532" i="5"/>
  <c r="B2532" i="5"/>
  <c r="A2532" i="5"/>
  <c r="Q2531" i="5"/>
  <c r="P2531" i="5"/>
  <c r="M2531" i="5"/>
  <c r="L2531" i="5"/>
  <c r="K2531" i="5"/>
  <c r="J2531" i="5"/>
  <c r="I2531" i="5"/>
  <c r="R2531" i="5" s="1"/>
  <c r="G2531" i="5"/>
  <c r="H2531" i="5" s="1"/>
  <c r="F2531" i="5"/>
  <c r="O2531" i="5" s="1"/>
  <c r="E2531" i="5"/>
  <c r="D2531" i="5"/>
  <c r="C2531" i="5"/>
  <c r="B2531" i="5"/>
  <c r="A2531" i="5"/>
  <c r="P2530" i="5"/>
  <c r="O2530" i="5"/>
  <c r="I2530" i="5"/>
  <c r="H2530" i="5"/>
  <c r="Q2530" i="5" s="1"/>
  <c r="G2530" i="5"/>
  <c r="M2530" i="5" s="1"/>
  <c r="F2530" i="5"/>
  <c r="E2530" i="5"/>
  <c r="D2530" i="5"/>
  <c r="C2530" i="5"/>
  <c r="B2530" i="5"/>
  <c r="A2530" i="5"/>
  <c r="L2529" i="5"/>
  <c r="G2529" i="5"/>
  <c r="F2529" i="5"/>
  <c r="O2529" i="5" s="1"/>
  <c r="E2529" i="5"/>
  <c r="D2529" i="5"/>
  <c r="P2529" i="5" s="1"/>
  <c r="C2529" i="5"/>
  <c r="B2529" i="5"/>
  <c r="A2529" i="5"/>
  <c r="L2528" i="5"/>
  <c r="R2528" i="5" s="1"/>
  <c r="K2528" i="5"/>
  <c r="J2528" i="5"/>
  <c r="I2528" i="5"/>
  <c r="G2528" i="5"/>
  <c r="M2528" i="5" s="1"/>
  <c r="F2528" i="5"/>
  <c r="O2528" i="5" s="1"/>
  <c r="E2528" i="5"/>
  <c r="D2528" i="5"/>
  <c r="P2528" i="5" s="1"/>
  <c r="C2528" i="5"/>
  <c r="B2528" i="5"/>
  <c r="A2528" i="5"/>
  <c r="O2527" i="5"/>
  <c r="M2527" i="5"/>
  <c r="J2527" i="5"/>
  <c r="I2527" i="5"/>
  <c r="G2527" i="5"/>
  <c r="F2527" i="5"/>
  <c r="E2527" i="5"/>
  <c r="D2527" i="5"/>
  <c r="P2527" i="5" s="1"/>
  <c r="C2527" i="5"/>
  <c r="B2527" i="5"/>
  <c r="A2527" i="5"/>
  <c r="L2526" i="5"/>
  <c r="K2526" i="5"/>
  <c r="G2526" i="5"/>
  <c r="F2526" i="5"/>
  <c r="O2526" i="5" s="1"/>
  <c r="E2526" i="5"/>
  <c r="D2526" i="5"/>
  <c r="P2526" i="5" s="1"/>
  <c r="C2526" i="5"/>
  <c r="B2526" i="5"/>
  <c r="A2526" i="5"/>
  <c r="Q2525" i="5"/>
  <c r="O2525" i="5"/>
  <c r="M2525" i="5"/>
  <c r="L2525" i="5"/>
  <c r="K2525" i="5"/>
  <c r="R2525" i="5" s="1"/>
  <c r="J2525" i="5"/>
  <c r="I2525" i="5"/>
  <c r="G2525" i="5"/>
  <c r="H2525" i="5" s="1"/>
  <c r="F2525" i="5"/>
  <c r="E2525" i="5"/>
  <c r="D2525" i="5"/>
  <c r="P2525" i="5" s="1"/>
  <c r="C2525" i="5"/>
  <c r="B2525" i="5"/>
  <c r="A2525" i="5"/>
  <c r="O2524" i="5"/>
  <c r="J2524" i="5"/>
  <c r="I2524" i="5"/>
  <c r="G2524" i="5"/>
  <c r="F2524" i="5"/>
  <c r="E2524" i="5"/>
  <c r="D2524" i="5"/>
  <c r="P2524" i="5" s="1"/>
  <c r="C2524" i="5"/>
  <c r="B2524" i="5"/>
  <c r="A2524" i="5"/>
  <c r="M2523" i="5"/>
  <c r="H2523" i="5"/>
  <c r="Q2523" i="5" s="1"/>
  <c r="G2523" i="5"/>
  <c r="L2523" i="5" s="1"/>
  <c r="F2523" i="5"/>
  <c r="O2523" i="5" s="1"/>
  <c r="E2523" i="5"/>
  <c r="D2523" i="5"/>
  <c r="P2523" i="5" s="1"/>
  <c r="C2523" i="5"/>
  <c r="B2523" i="5"/>
  <c r="A2523" i="5"/>
  <c r="P2522" i="5"/>
  <c r="L2522" i="5"/>
  <c r="K2522" i="5"/>
  <c r="J2522" i="5"/>
  <c r="I2522" i="5"/>
  <c r="R2522" i="5" s="1"/>
  <c r="G2522" i="5"/>
  <c r="M2522" i="5" s="1"/>
  <c r="F2522" i="5"/>
  <c r="O2522" i="5" s="1"/>
  <c r="E2522" i="5"/>
  <c r="D2522" i="5"/>
  <c r="C2522" i="5"/>
  <c r="B2522" i="5"/>
  <c r="A2522" i="5"/>
  <c r="O2521" i="5"/>
  <c r="G2521" i="5"/>
  <c r="F2521" i="5"/>
  <c r="E2521" i="5"/>
  <c r="D2521" i="5"/>
  <c r="P2521" i="5" s="1"/>
  <c r="C2521" i="5"/>
  <c r="B2521" i="5"/>
  <c r="A2521" i="5"/>
  <c r="M2520" i="5"/>
  <c r="L2520" i="5"/>
  <c r="K2520" i="5"/>
  <c r="H2520" i="5"/>
  <c r="Q2520" i="5" s="1"/>
  <c r="G2520" i="5"/>
  <c r="F2520" i="5"/>
  <c r="O2520" i="5" s="1"/>
  <c r="E2520" i="5"/>
  <c r="D2520" i="5"/>
  <c r="P2520" i="5" s="1"/>
  <c r="C2520" i="5"/>
  <c r="B2520" i="5"/>
  <c r="A2520" i="5"/>
  <c r="Q2519" i="5"/>
  <c r="P2519" i="5"/>
  <c r="M2519" i="5"/>
  <c r="L2519" i="5"/>
  <c r="K2519" i="5"/>
  <c r="J2519" i="5"/>
  <c r="I2519" i="5"/>
  <c r="R2519" i="5" s="1"/>
  <c r="G2519" i="5"/>
  <c r="H2519" i="5" s="1"/>
  <c r="F2519" i="5"/>
  <c r="O2519" i="5" s="1"/>
  <c r="E2519" i="5"/>
  <c r="D2519" i="5"/>
  <c r="C2519" i="5"/>
  <c r="B2519" i="5"/>
  <c r="A2519" i="5"/>
  <c r="O2518" i="5"/>
  <c r="M2518" i="5"/>
  <c r="J2518" i="5"/>
  <c r="I2518" i="5"/>
  <c r="H2518" i="5"/>
  <c r="Q2518" i="5" s="1"/>
  <c r="G2518" i="5"/>
  <c r="F2518" i="5"/>
  <c r="E2518" i="5"/>
  <c r="D2518" i="5"/>
  <c r="P2518" i="5" s="1"/>
  <c r="C2518" i="5"/>
  <c r="B2518" i="5"/>
  <c r="A2518" i="5"/>
  <c r="K2517" i="5"/>
  <c r="H2517" i="5"/>
  <c r="Q2517" i="5" s="1"/>
  <c r="G2517" i="5"/>
  <c r="F2517" i="5"/>
  <c r="O2517" i="5" s="1"/>
  <c r="E2517" i="5"/>
  <c r="D2517" i="5"/>
  <c r="P2517" i="5" s="1"/>
  <c r="C2517" i="5"/>
  <c r="B2517" i="5"/>
  <c r="A2517" i="5"/>
  <c r="P2516" i="5"/>
  <c r="O2516" i="5"/>
  <c r="L2516" i="5"/>
  <c r="K2516" i="5"/>
  <c r="J2516" i="5"/>
  <c r="I2516" i="5"/>
  <c r="R2516" i="5" s="1"/>
  <c r="G2516" i="5"/>
  <c r="M2516" i="5" s="1"/>
  <c r="F2516" i="5"/>
  <c r="E2516" i="5"/>
  <c r="D2516" i="5"/>
  <c r="C2516" i="5"/>
  <c r="B2516" i="5"/>
  <c r="A2516" i="5"/>
  <c r="P2515" i="5"/>
  <c r="O2515" i="5"/>
  <c r="G2515" i="5"/>
  <c r="F2515" i="5"/>
  <c r="E2515" i="5"/>
  <c r="D2515" i="5"/>
  <c r="C2515" i="5"/>
  <c r="B2515" i="5"/>
  <c r="A2515" i="5"/>
  <c r="M2514" i="5"/>
  <c r="L2514" i="5"/>
  <c r="K2514" i="5"/>
  <c r="G2514" i="5"/>
  <c r="H2514" i="5" s="1"/>
  <c r="Q2514" i="5" s="1"/>
  <c r="F2514" i="5"/>
  <c r="E2514" i="5"/>
  <c r="D2514" i="5"/>
  <c r="P2514" i="5" s="1"/>
  <c r="C2514" i="5"/>
  <c r="B2514" i="5"/>
  <c r="A2514" i="5"/>
  <c r="Q2513" i="5"/>
  <c r="M2513" i="5"/>
  <c r="L2513" i="5"/>
  <c r="K2513" i="5"/>
  <c r="J2513" i="5"/>
  <c r="R2513" i="5" s="1"/>
  <c r="I2513" i="5"/>
  <c r="G2513" i="5"/>
  <c r="H2513" i="5" s="1"/>
  <c r="F2513" i="5"/>
  <c r="O2513" i="5" s="1"/>
  <c r="E2513" i="5"/>
  <c r="D2513" i="5"/>
  <c r="P2513" i="5" s="1"/>
  <c r="C2513" i="5"/>
  <c r="B2513" i="5"/>
  <c r="A2513" i="5"/>
  <c r="O2512" i="5"/>
  <c r="M2512" i="5"/>
  <c r="J2512" i="5"/>
  <c r="I2512" i="5"/>
  <c r="G2512" i="5"/>
  <c r="H2512" i="5" s="1"/>
  <c r="Q2512" i="5" s="1"/>
  <c r="F2512" i="5"/>
  <c r="E2512" i="5"/>
  <c r="D2512" i="5"/>
  <c r="P2512" i="5" s="1"/>
  <c r="C2512" i="5"/>
  <c r="B2512" i="5"/>
  <c r="A2512" i="5"/>
  <c r="L2511" i="5"/>
  <c r="G2511" i="5"/>
  <c r="F2511" i="5"/>
  <c r="O2511" i="5" s="1"/>
  <c r="E2511" i="5"/>
  <c r="D2511" i="5"/>
  <c r="P2511" i="5" s="1"/>
  <c r="C2511" i="5"/>
  <c r="B2511" i="5"/>
  <c r="A2511" i="5"/>
  <c r="R2510" i="5"/>
  <c r="P2510" i="5"/>
  <c r="O2510" i="5"/>
  <c r="L2510" i="5"/>
  <c r="K2510" i="5"/>
  <c r="J2510" i="5"/>
  <c r="I2510" i="5"/>
  <c r="G2510" i="5"/>
  <c r="M2510" i="5" s="1"/>
  <c r="F2510" i="5"/>
  <c r="E2510" i="5"/>
  <c r="D2510" i="5"/>
  <c r="C2510" i="5"/>
  <c r="B2510" i="5"/>
  <c r="A2510" i="5"/>
  <c r="P2509" i="5"/>
  <c r="O2509" i="5"/>
  <c r="I2509" i="5"/>
  <c r="H2509" i="5"/>
  <c r="Q2509" i="5" s="1"/>
  <c r="G2509" i="5"/>
  <c r="M2509" i="5" s="1"/>
  <c r="F2509" i="5"/>
  <c r="E2509" i="5"/>
  <c r="D2509" i="5"/>
  <c r="C2509" i="5"/>
  <c r="B2509" i="5"/>
  <c r="A2509" i="5"/>
  <c r="L2508" i="5"/>
  <c r="G2508" i="5"/>
  <c r="F2508" i="5"/>
  <c r="O2508" i="5" s="1"/>
  <c r="E2508" i="5"/>
  <c r="D2508" i="5"/>
  <c r="P2508" i="5" s="1"/>
  <c r="C2508" i="5"/>
  <c r="B2508" i="5"/>
  <c r="A2508" i="5"/>
  <c r="R2507" i="5"/>
  <c r="O2507" i="5"/>
  <c r="M2507" i="5"/>
  <c r="L2507" i="5"/>
  <c r="K2507" i="5"/>
  <c r="J2507" i="5"/>
  <c r="I2507" i="5"/>
  <c r="G2507" i="5"/>
  <c r="H2507" i="5" s="1"/>
  <c r="Q2507" i="5" s="1"/>
  <c r="F2507" i="5"/>
  <c r="E2507" i="5"/>
  <c r="D2507" i="5"/>
  <c r="P2507" i="5" s="1"/>
  <c r="C2507" i="5"/>
  <c r="B2507" i="5"/>
  <c r="A2507" i="5"/>
  <c r="O2506" i="5"/>
  <c r="J2506" i="5"/>
  <c r="G2506" i="5"/>
  <c r="F2506" i="5"/>
  <c r="E2506" i="5"/>
  <c r="D2506" i="5"/>
  <c r="P2506" i="5" s="1"/>
  <c r="C2506" i="5"/>
  <c r="B2506" i="5"/>
  <c r="A2506" i="5"/>
  <c r="M2505" i="5"/>
  <c r="L2505" i="5"/>
  <c r="K2505" i="5"/>
  <c r="H2505" i="5"/>
  <c r="Q2505" i="5" s="1"/>
  <c r="G2505" i="5"/>
  <c r="F2505" i="5"/>
  <c r="O2505" i="5" s="1"/>
  <c r="E2505" i="5"/>
  <c r="D2505" i="5"/>
  <c r="P2505" i="5" s="1"/>
  <c r="C2505" i="5"/>
  <c r="B2505" i="5"/>
  <c r="A2505" i="5"/>
  <c r="P2504" i="5"/>
  <c r="L2504" i="5"/>
  <c r="K2504" i="5"/>
  <c r="R2504" i="5" s="1"/>
  <c r="J2504" i="5"/>
  <c r="I2504" i="5"/>
  <c r="G2504" i="5"/>
  <c r="M2504" i="5" s="1"/>
  <c r="F2504" i="5"/>
  <c r="O2504" i="5" s="1"/>
  <c r="E2504" i="5"/>
  <c r="D2504" i="5"/>
  <c r="C2504" i="5"/>
  <c r="B2504" i="5"/>
  <c r="A2504" i="5"/>
  <c r="O2503" i="5"/>
  <c r="G2503" i="5"/>
  <c r="F2503" i="5"/>
  <c r="E2503" i="5"/>
  <c r="D2503" i="5"/>
  <c r="P2503" i="5" s="1"/>
  <c r="C2503" i="5"/>
  <c r="B2503" i="5"/>
  <c r="A2503" i="5"/>
  <c r="M2502" i="5"/>
  <c r="H2502" i="5"/>
  <c r="Q2502" i="5" s="1"/>
  <c r="G2502" i="5"/>
  <c r="L2502" i="5" s="1"/>
  <c r="F2502" i="5"/>
  <c r="O2502" i="5" s="1"/>
  <c r="E2502" i="5"/>
  <c r="D2502" i="5"/>
  <c r="P2502" i="5" s="1"/>
  <c r="C2502" i="5"/>
  <c r="B2502" i="5"/>
  <c r="A2502" i="5"/>
  <c r="P2501" i="5"/>
  <c r="M2501" i="5"/>
  <c r="L2501" i="5"/>
  <c r="K2501" i="5"/>
  <c r="J2501" i="5"/>
  <c r="I2501" i="5"/>
  <c r="R2501" i="5" s="1"/>
  <c r="G2501" i="5"/>
  <c r="H2501" i="5" s="1"/>
  <c r="Q2501" i="5" s="1"/>
  <c r="F2501" i="5"/>
  <c r="O2501" i="5" s="1"/>
  <c r="E2501" i="5"/>
  <c r="D2501" i="5"/>
  <c r="C2501" i="5"/>
  <c r="B2501" i="5"/>
  <c r="A2501" i="5"/>
  <c r="P2500" i="5"/>
  <c r="O2500" i="5"/>
  <c r="M2500" i="5"/>
  <c r="H2500" i="5"/>
  <c r="Q2500" i="5" s="1"/>
  <c r="G2500" i="5"/>
  <c r="J2500" i="5" s="1"/>
  <c r="F2500" i="5"/>
  <c r="E2500" i="5"/>
  <c r="D2500" i="5"/>
  <c r="C2500" i="5"/>
  <c r="B2500" i="5"/>
  <c r="A2500" i="5"/>
  <c r="M2499" i="5"/>
  <c r="L2499" i="5"/>
  <c r="K2499" i="5"/>
  <c r="G2499" i="5"/>
  <c r="F2499" i="5"/>
  <c r="O2499" i="5" s="1"/>
  <c r="E2499" i="5"/>
  <c r="D2499" i="5"/>
  <c r="P2499" i="5" s="1"/>
  <c r="C2499" i="5"/>
  <c r="B2499" i="5"/>
  <c r="A2499" i="5"/>
  <c r="L2498" i="5"/>
  <c r="K2498" i="5"/>
  <c r="J2498" i="5"/>
  <c r="I2498" i="5"/>
  <c r="R2498" i="5" s="1"/>
  <c r="G2498" i="5"/>
  <c r="M2498" i="5" s="1"/>
  <c r="F2498" i="5"/>
  <c r="O2498" i="5" s="1"/>
  <c r="E2498" i="5"/>
  <c r="D2498" i="5"/>
  <c r="P2498" i="5" s="1"/>
  <c r="C2498" i="5"/>
  <c r="B2498" i="5"/>
  <c r="A2498" i="5"/>
  <c r="P2497" i="5"/>
  <c r="O2497" i="5"/>
  <c r="M2497" i="5"/>
  <c r="J2497" i="5"/>
  <c r="I2497" i="5"/>
  <c r="H2497" i="5"/>
  <c r="Q2497" i="5" s="1"/>
  <c r="G2497" i="5"/>
  <c r="F2497" i="5"/>
  <c r="E2497" i="5"/>
  <c r="D2497" i="5"/>
  <c r="C2497" i="5"/>
  <c r="B2497" i="5"/>
  <c r="A2497" i="5"/>
  <c r="K2496" i="5"/>
  <c r="H2496" i="5"/>
  <c r="Q2496" i="5" s="1"/>
  <c r="G2496" i="5"/>
  <c r="F2496" i="5"/>
  <c r="O2496" i="5" s="1"/>
  <c r="E2496" i="5"/>
  <c r="D2496" i="5"/>
  <c r="P2496" i="5" s="1"/>
  <c r="C2496" i="5"/>
  <c r="B2496" i="5"/>
  <c r="A2496" i="5"/>
  <c r="Q2495" i="5"/>
  <c r="P2495" i="5"/>
  <c r="M2495" i="5"/>
  <c r="L2495" i="5"/>
  <c r="K2495" i="5"/>
  <c r="J2495" i="5"/>
  <c r="I2495" i="5"/>
  <c r="G2495" i="5"/>
  <c r="H2495" i="5" s="1"/>
  <c r="F2495" i="5"/>
  <c r="O2495" i="5" s="1"/>
  <c r="E2495" i="5"/>
  <c r="D2495" i="5"/>
  <c r="C2495" i="5"/>
  <c r="B2495" i="5"/>
  <c r="A2495" i="5"/>
  <c r="P2494" i="5"/>
  <c r="O2494" i="5"/>
  <c r="I2494" i="5"/>
  <c r="H2494" i="5"/>
  <c r="Q2494" i="5" s="1"/>
  <c r="G2494" i="5"/>
  <c r="F2494" i="5"/>
  <c r="E2494" i="5"/>
  <c r="D2494" i="5"/>
  <c r="C2494" i="5"/>
  <c r="B2494" i="5"/>
  <c r="A2494" i="5"/>
  <c r="L2493" i="5"/>
  <c r="G2493" i="5"/>
  <c r="F2493" i="5"/>
  <c r="O2493" i="5" s="1"/>
  <c r="E2493" i="5"/>
  <c r="D2493" i="5"/>
  <c r="P2493" i="5" s="1"/>
  <c r="C2493" i="5"/>
  <c r="B2493" i="5"/>
  <c r="A2493" i="5"/>
  <c r="R2492" i="5"/>
  <c r="L2492" i="5"/>
  <c r="K2492" i="5"/>
  <c r="J2492" i="5"/>
  <c r="I2492" i="5"/>
  <c r="G2492" i="5"/>
  <c r="M2492" i="5" s="1"/>
  <c r="F2492" i="5"/>
  <c r="O2492" i="5" s="1"/>
  <c r="E2492" i="5"/>
  <c r="D2492" i="5"/>
  <c r="P2492" i="5" s="1"/>
  <c r="C2492" i="5"/>
  <c r="B2492" i="5"/>
  <c r="A2492" i="5"/>
  <c r="O2491" i="5"/>
  <c r="M2491" i="5"/>
  <c r="J2491" i="5"/>
  <c r="I2491" i="5"/>
  <c r="G2491" i="5"/>
  <c r="H2491" i="5" s="1"/>
  <c r="Q2491" i="5" s="1"/>
  <c r="F2491" i="5"/>
  <c r="E2491" i="5"/>
  <c r="D2491" i="5"/>
  <c r="P2491" i="5" s="1"/>
  <c r="C2491" i="5"/>
  <c r="B2491" i="5"/>
  <c r="A2491" i="5"/>
  <c r="G2490" i="5"/>
  <c r="F2490" i="5"/>
  <c r="O2490" i="5" s="1"/>
  <c r="E2490" i="5"/>
  <c r="D2490" i="5"/>
  <c r="P2490" i="5" s="1"/>
  <c r="C2490" i="5"/>
  <c r="B2490" i="5"/>
  <c r="A2490" i="5"/>
  <c r="O2489" i="5"/>
  <c r="M2489" i="5"/>
  <c r="L2489" i="5"/>
  <c r="K2489" i="5"/>
  <c r="J2489" i="5"/>
  <c r="R2489" i="5" s="1"/>
  <c r="I2489" i="5"/>
  <c r="G2489" i="5"/>
  <c r="H2489" i="5" s="1"/>
  <c r="Q2489" i="5" s="1"/>
  <c r="F2489" i="5"/>
  <c r="E2489" i="5"/>
  <c r="D2489" i="5"/>
  <c r="P2489" i="5" s="1"/>
  <c r="C2489" i="5"/>
  <c r="B2489" i="5"/>
  <c r="A2489" i="5"/>
  <c r="O2488" i="5"/>
  <c r="J2488" i="5"/>
  <c r="G2488" i="5"/>
  <c r="F2488" i="5"/>
  <c r="E2488" i="5"/>
  <c r="D2488" i="5"/>
  <c r="P2488" i="5" s="1"/>
  <c r="C2488" i="5"/>
  <c r="B2488" i="5"/>
  <c r="A2488" i="5"/>
  <c r="G2487" i="5"/>
  <c r="F2487" i="5"/>
  <c r="O2487" i="5" s="1"/>
  <c r="E2487" i="5"/>
  <c r="D2487" i="5"/>
  <c r="P2487" i="5" s="1"/>
  <c r="C2487" i="5"/>
  <c r="B2487" i="5"/>
  <c r="A2487" i="5"/>
  <c r="P2486" i="5"/>
  <c r="O2486" i="5"/>
  <c r="L2486" i="5"/>
  <c r="K2486" i="5"/>
  <c r="J2486" i="5"/>
  <c r="I2486" i="5"/>
  <c r="R2486" i="5" s="1"/>
  <c r="G2486" i="5"/>
  <c r="M2486" i="5" s="1"/>
  <c r="F2486" i="5"/>
  <c r="E2486" i="5"/>
  <c r="D2486" i="5"/>
  <c r="C2486" i="5"/>
  <c r="B2486" i="5"/>
  <c r="A2486" i="5"/>
  <c r="O2485" i="5"/>
  <c r="G2485" i="5"/>
  <c r="F2485" i="5"/>
  <c r="E2485" i="5"/>
  <c r="D2485" i="5"/>
  <c r="P2485" i="5" s="1"/>
  <c r="C2485" i="5"/>
  <c r="B2485" i="5"/>
  <c r="A2485" i="5"/>
  <c r="M2484" i="5"/>
  <c r="L2484" i="5"/>
  <c r="K2484" i="5"/>
  <c r="H2484" i="5"/>
  <c r="Q2484" i="5" s="1"/>
  <c r="G2484" i="5"/>
  <c r="F2484" i="5"/>
  <c r="O2484" i="5" s="1"/>
  <c r="E2484" i="5"/>
  <c r="D2484" i="5"/>
  <c r="P2484" i="5" s="1"/>
  <c r="C2484" i="5"/>
  <c r="B2484" i="5"/>
  <c r="A2484" i="5"/>
  <c r="Q2483" i="5"/>
  <c r="M2483" i="5"/>
  <c r="L2483" i="5"/>
  <c r="R2483" i="5" s="1"/>
  <c r="K2483" i="5"/>
  <c r="J2483" i="5"/>
  <c r="I2483" i="5"/>
  <c r="G2483" i="5"/>
  <c r="H2483" i="5" s="1"/>
  <c r="F2483" i="5"/>
  <c r="O2483" i="5" s="1"/>
  <c r="E2483" i="5"/>
  <c r="D2483" i="5"/>
  <c r="P2483" i="5" s="1"/>
  <c r="C2483" i="5"/>
  <c r="B2483" i="5"/>
  <c r="A2483" i="5"/>
  <c r="P2482" i="5"/>
  <c r="O2482" i="5"/>
  <c r="M2482" i="5"/>
  <c r="J2482" i="5"/>
  <c r="I2482" i="5"/>
  <c r="H2482" i="5"/>
  <c r="Q2482" i="5" s="1"/>
  <c r="G2482" i="5"/>
  <c r="F2482" i="5"/>
  <c r="E2482" i="5"/>
  <c r="D2482" i="5"/>
  <c r="C2482" i="5"/>
  <c r="B2482" i="5"/>
  <c r="A2482" i="5"/>
  <c r="Q2481" i="5"/>
  <c r="K2481" i="5"/>
  <c r="H2481" i="5"/>
  <c r="G2481" i="5"/>
  <c r="M2481" i="5" s="1"/>
  <c r="F2481" i="5"/>
  <c r="O2481" i="5" s="1"/>
  <c r="E2481" i="5"/>
  <c r="D2481" i="5"/>
  <c r="P2481" i="5" s="1"/>
  <c r="C2481" i="5"/>
  <c r="B2481" i="5"/>
  <c r="A2481" i="5"/>
  <c r="P2480" i="5"/>
  <c r="L2480" i="5"/>
  <c r="K2480" i="5"/>
  <c r="J2480" i="5"/>
  <c r="I2480" i="5"/>
  <c r="R2480" i="5" s="1"/>
  <c r="G2480" i="5"/>
  <c r="M2480" i="5" s="1"/>
  <c r="F2480" i="5"/>
  <c r="O2480" i="5" s="1"/>
  <c r="E2480" i="5"/>
  <c r="D2480" i="5"/>
  <c r="C2480" i="5"/>
  <c r="B2480" i="5"/>
  <c r="A2480" i="5"/>
  <c r="P2479" i="5"/>
  <c r="O2479" i="5"/>
  <c r="M2479" i="5"/>
  <c r="H2479" i="5"/>
  <c r="Q2479" i="5" s="1"/>
  <c r="G2479" i="5"/>
  <c r="J2479" i="5" s="1"/>
  <c r="F2479" i="5"/>
  <c r="E2479" i="5"/>
  <c r="D2479" i="5"/>
  <c r="C2479" i="5"/>
  <c r="B2479" i="5"/>
  <c r="A2479" i="5"/>
  <c r="M2478" i="5"/>
  <c r="L2478" i="5"/>
  <c r="K2478" i="5"/>
  <c r="G2478" i="5"/>
  <c r="F2478" i="5"/>
  <c r="O2478" i="5" s="1"/>
  <c r="E2478" i="5"/>
  <c r="D2478" i="5"/>
  <c r="P2478" i="5" s="1"/>
  <c r="C2478" i="5"/>
  <c r="B2478" i="5"/>
  <c r="A2478" i="5"/>
  <c r="Q2477" i="5"/>
  <c r="M2477" i="5"/>
  <c r="L2477" i="5"/>
  <c r="K2477" i="5"/>
  <c r="J2477" i="5"/>
  <c r="I2477" i="5"/>
  <c r="G2477" i="5"/>
  <c r="H2477" i="5" s="1"/>
  <c r="F2477" i="5"/>
  <c r="O2477" i="5" s="1"/>
  <c r="E2477" i="5"/>
  <c r="D2477" i="5"/>
  <c r="P2477" i="5" s="1"/>
  <c r="C2477" i="5"/>
  <c r="B2477" i="5"/>
  <c r="A2477" i="5"/>
  <c r="O2476" i="5"/>
  <c r="M2476" i="5"/>
  <c r="J2476" i="5"/>
  <c r="I2476" i="5"/>
  <c r="G2476" i="5"/>
  <c r="F2476" i="5"/>
  <c r="E2476" i="5"/>
  <c r="D2476" i="5"/>
  <c r="P2476" i="5" s="1"/>
  <c r="C2476" i="5"/>
  <c r="B2476" i="5"/>
  <c r="A2476" i="5"/>
  <c r="K2475" i="5"/>
  <c r="G2475" i="5"/>
  <c r="F2475" i="5"/>
  <c r="O2475" i="5" s="1"/>
  <c r="E2475" i="5"/>
  <c r="D2475" i="5"/>
  <c r="P2475" i="5" s="1"/>
  <c r="C2475" i="5"/>
  <c r="B2475" i="5"/>
  <c r="A2475" i="5"/>
  <c r="P2474" i="5"/>
  <c r="O2474" i="5"/>
  <c r="L2474" i="5"/>
  <c r="K2474" i="5"/>
  <c r="J2474" i="5"/>
  <c r="R2474" i="5" s="1"/>
  <c r="I2474" i="5"/>
  <c r="G2474" i="5"/>
  <c r="M2474" i="5" s="1"/>
  <c r="F2474" i="5"/>
  <c r="E2474" i="5"/>
  <c r="D2474" i="5"/>
  <c r="C2474" i="5"/>
  <c r="B2474" i="5"/>
  <c r="A2474" i="5"/>
  <c r="P2473" i="5"/>
  <c r="O2473" i="5"/>
  <c r="I2473" i="5"/>
  <c r="H2473" i="5"/>
  <c r="Q2473" i="5" s="1"/>
  <c r="G2473" i="5"/>
  <c r="F2473" i="5"/>
  <c r="E2473" i="5"/>
  <c r="D2473" i="5"/>
  <c r="C2473" i="5"/>
  <c r="B2473" i="5"/>
  <c r="A2473" i="5"/>
  <c r="G2472" i="5"/>
  <c r="F2472" i="5"/>
  <c r="O2472" i="5" s="1"/>
  <c r="E2472" i="5"/>
  <c r="D2472" i="5"/>
  <c r="P2472" i="5" s="1"/>
  <c r="C2472" i="5"/>
  <c r="B2472" i="5"/>
  <c r="A2472" i="5"/>
  <c r="O2471" i="5"/>
  <c r="M2471" i="5"/>
  <c r="L2471" i="5"/>
  <c r="K2471" i="5"/>
  <c r="R2471" i="5" s="1"/>
  <c r="J2471" i="5"/>
  <c r="I2471" i="5"/>
  <c r="G2471" i="5"/>
  <c r="H2471" i="5" s="1"/>
  <c r="Q2471" i="5" s="1"/>
  <c r="F2471" i="5"/>
  <c r="E2471" i="5"/>
  <c r="D2471" i="5"/>
  <c r="P2471" i="5" s="1"/>
  <c r="C2471" i="5"/>
  <c r="B2471" i="5"/>
  <c r="A2471" i="5"/>
  <c r="N2471" i="5" s="1"/>
  <c r="O2470" i="5"/>
  <c r="G2470" i="5"/>
  <c r="F2470" i="5"/>
  <c r="E2470" i="5"/>
  <c r="D2470" i="5"/>
  <c r="P2470" i="5" s="1"/>
  <c r="C2470" i="5"/>
  <c r="B2470" i="5"/>
  <c r="A2470" i="5"/>
  <c r="M2469" i="5"/>
  <c r="L2469" i="5"/>
  <c r="K2469" i="5"/>
  <c r="H2469" i="5"/>
  <c r="Q2469" i="5" s="1"/>
  <c r="G2469" i="5"/>
  <c r="F2469" i="5"/>
  <c r="O2469" i="5" s="1"/>
  <c r="E2469" i="5"/>
  <c r="D2469" i="5"/>
  <c r="P2469" i="5" s="1"/>
  <c r="C2469" i="5"/>
  <c r="B2469" i="5"/>
  <c r="A2469" i="5"/>
  <c r="L2468" i="5"/>
  <c r="K2468" i="5"/>
  <c r="J2468" i="5"/>
  <c r="I2468" i="5"/>
  <c r="R2468" i="5" s="1"/>
  <c r="G2468" i="5"/>
  <c r="M2468" i="5" s="1"/>
  <c r="F2468" i="5"/>
  <c r="O2468" i="5" s="1"/>
  <c r="E2468" i="5"/>
  <c r="D2468" i="5"/>
  <c r="P2468" i="5" s="1"/>
  <c r="C2468" i="5"/>
  <c r="B2468" i="5"/>
  <c r="A2468" i="5"/>
  <c r="O2467" i="5"/>
  <c r="G2467" i="5"/>
  <c r="F2467" i="5"/>
  <c r="E2467" i="5"/>
  <c r="D2467" i="5"/>
  <c r="P2467" i="5" s="1"/>
  <c r="C2467" i="5"/>
  <c r="B2467" i="5"/>
  <c r="A2467" i="5"/>
  <c r="H2466" i="5"/>
  <c r="Q2466" i="5" s="1"/>
  <c r="G2466" i="5"/>
  <c r="F2466" i="5"/>
  <c r="O2466" i="5" s="1"/>
  <c r="E2466" i="5"/>
  <c r="D2466" i="5"/>
  <c r="P2466" i="5" s="1"/>
  <c r="C2466" i="5"/>
  <c r="B2466" i="5"/>
  <c r="A2466" i="5"/>
  <c r="P2465" i="5"/>
  <c r="O2465" i="5"/>
  <c r="M2465" i="5"/>
  <c r="L2465" i="5"/>
  <c r="K2465" i="5"/>
  <c r="J2465" i="5"/>
  <c r="I2465" i="5"/>
  <c r="R2465" i="5" s="1"/>
  <c r="G2465" i="5"/>
  <c r="H2465" i="5" s="1"/>
  <c r="Q2465" i="5" s="1"/>
  <c r="F2465" i="5"/>
  <c r="E2465" i="5"/>
  <c r="D2465" i="5"/>
  <c r="C2465" i="5"/>
  <c r="B2465" i="5"/>
  <c r="A2465" i="5"/>
  <c r="P2464" i="5"/>
  <c r="O2464" i="5"/>
  <c r="M2464" i="5"/>
  <c r="H2464" i="5"/>
  <c r="Q2464" i="5" s="1"/>
  <c r="G2464" i="5"/>
  <c r="F2464" i="5"/>
  <c r="E2464" i="5"/>
  <c r="D2464" i="5"/>
  <c r="C2464" i="5"/>
  <c r="B2464" i="5"/>
  <c r="A2464" i="5"/>
  <c r="M2463" i="5"/>
  <c r="L2463" i="5"/>
  <c r="K2463" i="5"/>
  <c r="G2463" i="5"/>
  <c r="H2463" i="5" s="1"/>
  <c r="Q2463" i="5" s="1"/>
  <c r="F2463" i="5"/>
  <c r="O2463" i="5" s="1"/>
  <c r="E2463" i="5"/>
  <c r="D2463" i="5"/>
  <c r="P2463" i="5" s="1"/>
  <c r="C2463" i="5"/>
  <c r="B2463" i="5"/>
  <c r="A2463" i="5"/>
  <c r="L2462" i="5"/>
  <c r="K2462" i="5"/>
  <c r="J2462" i="5"/>
  <c r="I2462" i="5"/>
  <c r="G2462" i="5"/>
  <c r="M2462" i="5" s="1"/>
  <c r="F2462" i="5"/>
  <c r="O2462" i="5" s="1"/>
  <c r="E2462" i="5"/>
  <c r="D2462" i="5"/>
  <c r="P2462" i="5" s="1"/>
  <c r="C2462" i="5"/>
  <c r="B2462" i="5"/>
  <c r="A2462" i="5"/>
  <c r="P2461" i="5"/>
  <c r="O2461" i="5"/>
  <c r="M2461" i="5"/>
  <c r="J2461" i="5"/>
  <c r="I2461" i="5"/>
  <c r="H2461" i="5"/>
  <c r="Q2461" i="5" s="1"/>
  <c r="G2461" i="5"/>
  <c r="F2461" i="5"/>
  <c r="E2461" i="5"/>
  <c r="D2461" i="5"/>
  <c r="C2461" i="5"/>
  <c r="B2461" i="5"/>
  <c r="A2461" i="5"/>
  <c r="Q2460" i="5"/>
  <c r="K2460" i="5"/>
  <c r="H2460" i="5"/>
  <c r="G2460" i="5"/>
  <c r="M2460" i="5" s="1"/>
  <c r="F2460" i="5"/>
  <c r="O2460" i="5" s="1"/>
  <c r="E2460" i="5"/>
  <c r="D2460" i="5"/>
  <c r="P2460" i="5" s="1"/>
  <c r="C2460" i="5"/>
  <c r="B2460" i="5"/>
  <c r="A2460" i="5"/>
  <c r="Q2459" i="5"/>
  <c r="P2459" i="5"/>
  <c r="M2459" i="5"/>
  <c r="L2459" i="5"/>
  <c r="K2459" i="5"/>
  <c r="J2459" i="5"/>
  <c r="I2459" i="5"/>
  <c r="R2459" i="5" s="1"/>
  <c r="G2459" i="5"/>
  <c r="H2459" i="5" s="1"/>
  <c r="F2459" i="5"/>
  <c r="O2459" i="5" s="1"/>
  <c r="E2459" i="5"/>
  <c r="D2459" i="5"/>
  <c r="C2459" i="5"/>
  <c r="B2459" i="5"/>
  <c r="A2459" i="5"/>
  <c r="P2458" i="5"/>
  <c r="O2458" i="5"/>
  <c r="I2458" i="5"/>
  <c r="H2458" i="5"/>
  <c r="Q2458" i="5" s="1"/>
  <c r="G2458" i="5"/>
  <c r="M2458" i="5" s="1"/>
  <c r="F2458" i="5"/>
  <c r="E2458" i="5"/>
  <c r="D2458" i="5"/>
  <c r="C2458" i="5"/>
  <c r="B2458" i="5"/>
  <c r="A2458" i="5"/>
  <c r="G2457" i="5"/>
  <c r="F2457" i="5"/>
  <c r="O2457" i="5" s="1"/>
  <c r="E2457" i="5"/>
  <c r="D2457" i="5"/>
  <c r="P2457" i="5" s="1"/>
  <c r="C2457" i="5"/>
  <c r="B2457" i="5"/>
  <c r="A2457" i="5"/>
  <c r="O2456" i="5"/>
  <c r="L2456" i="5"/>
  <c r="R2456" i="5" s="1"/>
  <c r="K2456" i="5"/>
  <c r="J2456" i="5"/>
  <c r="I2456" i="5"/>
  <c r="G2456" i="5"/>
  <c r="M2456" i="5" s="1"/>
  <c r="F2456" i="5"/>
  <c r="E2456" i="5"/>
  <c r="D2456" i="5"/>
  <c r="P2456" i="5" s="1"/>
  <c r="C2456" i="5"/>
  <c r="B2456" i="5"/>
  <c r="A2456" i="5"/>
  <c r="O2455" i="5"/>
  <c r="M2455" i="5"/>
  <c r="J2455" i="5"/>
  <c r="I2455" i="5"/>
  <c r="G2455" i="5"/>
  <c r="F2455" i="5"/>
  <c r="E2455" i="5"/>
  <c r="D2455" i="5"/>
  <c r="P2455" i="5" s="1"/>
  <c r="C2455" i="5"/>
  <c r="B2455" i="5"/>
  <c r="A2455" i="5"/>
  <c r="G2454" i="5"/>
  <c r="F2454" i="5"/>
  <c r="O2454" i="5" s="1"/>
  <c r="E2454" i="5"/>
  <c r="D2454" i="5"/>
  <c r="P2454" i="5" s="1"/>
  <c r="C2454" i="5"/>
  <c r="B2454" i="5"/>
  <c r="A2454" i="5"/>
  <c r="O2453" i="5"/>
  <c r="M2453" i="5"/>
  <c r="L2453" i="5"/>
  <c r="K2453" i="5"/>
  <c r="R2453" i="5" s="1"/>
  <c r="J2453" i="5"/>
  <c r="I2453" i="5"/>
  <c r="G2453" i="5"/>
  <c r="H2453" i="5" s="1"/>
  <c r="Q2453" i="5" s="1"/>
  <c r="F2453" i="5"/>
  <c r="E2453" i="5"/>
  <c r="D2453" i="5"/>
  <c r="P2453" i="5" s="1"/>
  <c r="C2453" i="5"/>
  <c r="B2453" i="5"/>
  <c r="A2453" i="5"/>
  <c r="O2452" i="5"/>
  <c r="J2452" i="5"/>
  <c r="I2452" i="5"/>
  <c r="G2452" i="5"/>
  <c r="F2452" i="5"/>
  <c r="E2452" i="5"/>
  <c r="D2452" i="5"/>
  <c r="P2452" i="5" s="1"/>
  <c r="C2452" i="5"/>
  <c r="B2452" i="5"/>
  <c r="A2452" i="5"/>
  <c r="M2451" i="5"/>
  <c r="H2451" i="5"/>
  <c r="Q2451" i="5" s="1"/>
  <c r="G2451" i="5"/>
  <c r="L2451" i="5" s="1"/>
  <c r="F2451" i="5"/>
  <c r="O2451" i="5" s="1"/>
  <c r="E2451" i="5"/>
  <c r="D2451" i="5"/>
  <c r="P2451" i="5" s="1"/>
  <c r="C2451" i="5"/>
  <c r="B2451" i="5"/>
  <c r="A2451" i="5"/>
  <c r="P2450" i="5"/>
  <c r="L2450" i="5"/>
  <c r="K2450" i="5"/>
  <c r="J2450" i="5"/>
  <c r="I2450" i="5"/>
  <c r="G2450" i="5"/>
  <c r="M2450" i="5" s="1"/>
  <c r="F2450" i="5"/>
  <c r="O2450" i="5" s="1"/>
  <c r="E2450" i="5"/>
  <c r="D2450" i="5"/>
  <c r="C2450" i="5"/>
  <c r="B2450" i="5"/>
  <c r="A2450" i="5"/>
  <c r="O2449" i="5"/>
  <c r="J2449" i="5"/>
  <c r="G2449" i="5"/>
  <c r="F2449" i="5"/>
  <c r="E2449" i="5"/>
  <c r="D2449" i="5"/>
  <c r="P2449" i="5" s="1"/>
  <c r="C2449" i="5"/>
  <c r="B2449" i="5"/>
  <c r="A2449" i="5"/>
  <c r="M2448" i="5"/>
  <c r="L2448" i="5"/>
  <c r="K2448" i="5"/>
  <c r="H2448" i="5"/>
  <c r="Q2448" i="5" s="1"/>
  <c r="G2448" i="5"/>
  <c r="F2448" i="5"/>
  <c r="O2448" i="5" s="1"/>
  <c r="E2448" i="5"/>
  <c r="D2448" i="5"/>
  <c r="P2448" i="5" s="1"/>
  <c r="C2448" i="5"/>
  <c r="B2448" i="5"/>
  <c r="A2448" i="5"/>
  <c r="Q2447" i="5"/>
  <c r="P2447" i="5"/>
  <c r="M2447" i="5"/>
  <c r="L2447" i="5"/>
  <c r="K2447" i="5"/>
  <c r="J2447" i="5"/>
  <c r="I2447" i="5"/>
  <c r="R2447" i="5" s="1"/>
  <c r="G2447" i="5"/>
  <c r="H2447" i="5" s="1"/>
  <c r="F2447" i="5"/>
  <c r="O2447" i="5" s="1"/>
  <c r="E2447" i="5"/>
  <c r="D2447" i="5"/>
  <c r="C2447" i="5"/>
  <c r="B2447" i="5"/>
  <c r="A2447" i="5"/>
  <c r="O2446" i="5"/>
  <c r="M2446" i="5"/>
  <c r="J2446" i="5"/>
  <c r="I2446" i="5"/>
  <c r="H2446" i="5"/>
  <c r="Q2446" i="5" s="1"/>
  <c r="G2446" i="5"/>
  <c r="F2446" i="5"/>
  <c r="E2446" i="5"/>
  <c r="D2446" i="5"/>
  <c r="P2446" i="5" s="1"/>
  <c r="C2446" i="5"/>
  <c r="B2446" i="5"/>
  <c r="A2446" i="5"/>
  <c r="K2445" i="5"/>
  <c r="H2445" i="5"/>
  <c r="Q2445" i="5" s="1"/>
  <c r="G2445" i="5"/>
  <c r="F2445" i="5"/>
  <c r="O2445" i="5" s="1"/>
  <c r="E2445" i="5"/>
  <c r="D2445" i="5"/>
  <c r="P2445" i="5" s="1"/>
  <c r="C2445" i="5"/>
  <c r="B2445" i="5"/>
  <c r="A2445" i="5"/>
  <c r="P2444" i="5"/>
  <c r="O2444" i="5"/>
  <c r="L2444" i="5"/>
  <c r="K2444" i="5"/>
  <c r="J2444" i="5"/>
  <c r="I2444" i="5"/>
  <c r="G2444" i="5"/>
  <c r="M2444" i="5" s="1"/>
  <c r="F2444" i="5"/>
  <c r="E2444" i="5"/>
  <c r="D2444" i="5"/>
  <c r="C2444" i="5"/>
  <c r="B2444" i="5"/>
  <c r="A2444" i="5"/>
  <c r="P2443" i="5"/>
  <c r="O2443" i="5"/>
  <c r="H2443" i="5"/>
  <c r="Q2443" i="5" s="1"/>
  <c r="G2443" i="5"/>
  <c r="F2443" i="5"/>
  <c r="E2443" i="5"/>
  <c r="D2443" i="5"/>
  <c r="C2443" i="5"/>
  <c r="B2443" i="5"/>
  <c r="A2443" i="5"/>
  <c r="M2442" i="5"/>
  <c r="L2442" i="5"/>
  <c r="K2442" i="5"/>
  <c r="G2442" i="5"/>
  <c r="H2442" i="5" s="1"/>
  <c r="Q2442" i="5" s="1"/>
  <c r="F2442" i="5"/>
  <c r="O2442" i="5" s="1"/>
  <c r="E2442" i="5"/>
  <c r="D2442" i="5"/>
  <c r="P2442" i="5" s="1"/>
  <c r="C2442" i="5"/>
  <c r="B2442" i="5"/>
  <c r="A2442" i="5"/>
  <c r="Q2441" i="5"/>
  <c r="M2441" i="5"/>
  <c r="L2441" i="5"/>
  <c r="K2441" i="5"/>
  <c r="J2441" i="5"/>
  <c r="R2441" i="5" s="1"/>
  <c r="I2441" i="5"/>
  <c r="G2441" i="5"/>
  <c r="H2441" i="5" s="1"/>
  <c r="F2441" i="5"/>
  <c r="O2441" i="5" s="1"/>
  <c r="E2441" i="5"/>
  <c r="D2441" i="5"/>
  <c r="P2441" i="5" s="1"/>
  <c r="C2441" i="5"/>
  <c r="B2441" i="5"/>
  <c r="A2441" i="5"/>
  <c r="O2440" i="5"/>
  <c r="M2440" i="5"/>
  <c r="J2440" i="5"/>
  <c r="I2440" i="5"/>
  <c r="G2440" i="5"/>
  <c r="H2440" i="5" s="1"/>
  <c r="Q2440" i="5" s="1"/>
  <c r="F2440" i="5"/>
  <c r="E2440" i="5"/>
  <c r="D2440" i="5"/>
  <c r="P2440" i="5" s="1"/>
  <c r="C2440" i="5"/>
  <c r="B2440" i="5"/>
  <c r="A2440" i="5"/>
  <c r="L2439" i="5"/>
  <c r="G2439" i="5"/>
  <c r="F2439" i="5"/>
  <c r="O2439" i="5" s="1"/>
  <c r="E2439" i="5"/>
  <c r="D2439" i="5"/>
  <c r="P2439" i="5" s="1"/>
  <c r="C2439" i="5"/>
  <c r="B2439" i="5"/>
  <c r="A2439" i="5"/>
  <c r="P2438" i="5"/>
  <c r="L2438" i="5"/>
  <c r="K2438" i="5"/>
  <c r="J2438" i="5"/>
  <c r="I2438" i="5"/>
  <c r="R2438" i="5" s="1"/>
  <c r="G2438" i="5"/>
  <c r="M2438" i="5" s="1"/>
  <c r="F2438" i="5"/>
  <c r="O2438" i="5" s="1"/>
  <c r="E2438" i="5"/>
  <c r="D2438" i="5"/>
  <c r="C2438" i="5"/>
  <c r="B2438" i="5"/>
  <c r="A2438" i="5"/>
  <c r="P2437" i="5"/>
  <c r="O2437" i="5"/>
  <c r="I2437" i="5"/>
  <c r="H2437" i="5"/>
  <c r="Q2437" i="5" s="1"/>
  <c r="G2437" i="5"/>
  <c r="M2437" i="5" s="1"/>
  <c r="F2437" i="5"/>
  <c r="E2437" i="5"/>
  <c r="D2437" i="5"/>
  <c r="C2437" i="5"/>
  <c r="B2437" i="5"/>
  <c r="A2437" i="5"/>
  <c r="G2436" i="5"/>
  <c r="F2436" i="5"/>
  <c r="O2436" i="5" s="1"/>
  <c r="E2436" i="5"/>
  <c r="D2436" i="5"/>
  <c r="P2436" i="5" s="1"/>
  <c r="C2436" i="5"/>
  <c r="B2436" i="5"/>
  <c r="A2436" i="5"/>
  <c r="O2435" i="5"/>
  <c r="M2435" i="5"/>
  <c r="L2435" i="5"/>
  <c r="K2435" i="5"/>
  <c r="R2435" i="5" s="1"/>
  <c r="J2435" i="5"/>
  <c r="I2435" i="5"/>
  <c r="G2435" i="5"/>
  <c r="H2435" i="5" s="1"/>
  <c r="Q2435" i="5" s="1"/>
  <c r="F2435" i="5"/>
  <c r="E2435" i="5"/>
  <c r="D2435" i="5"/>
  <c r="P2435" i="5" s="1"/>
  <c r="C2435" i="5"/>
  <c r="B2435" i="5"/>
  <c r="A2435" i="5"/>
  <c r="O2434" i="5"/>
  <c r="J2434" i="5"/>
  <c r="G2434" i="5"/>
  <c r="F2434" i="5"/>
  <c r="E2434" i="5"/>
  <c r="D2434" i="5"/>
  <c r="P2434" i="5" s="1"/>
  <c r="C2434" i="5"/>
  <c r="B2434" i="5"/>
  <c r="A2434" i="5"/>
  <c r="M2433" i="5"/>
  <c r="L2433" i="5"/>
  <c r="K2433" i="5"/>
  <c r="H2433" i="5"/>
  <c r="Q2433" i="5" s="1"/>
  <c r="G2433" i="5"/>
  <c r="F2433" i="5"/>
  <c r="O2433" i="5" s="1"/>
  <c r="E2433" i="5"/>
  <c r="D2433" i="5"/>
  <c r="P2433" i="5" s="1"/>
  <c r="C2433" i="5"/>
  <c r="B2433" i="5"/>
  <c r="A2433" i="5"/>
  <c r="L2432" i="5"/>
  <c r="K2432" i="5"/>
  <c r="R2432" i="5" s="1"/>
  <c r="J2432" i="5"/>
  <c r="I2432" i="5"/>
  <c r="G2432" i="5"/>
  <c r="M2432" i="5" s="1"/>
  <c r="F2432" i="5"/>
  <c r="O2432" i="5" s="1"/>
  <c r="E2432" i="5"/>
  <c r="D2432" i="5"/>
  <c r="P2432" i="5" s="1"/>
  <c r="C2432" i="5"/>
  <c r="B2432" i="5"/>
  <c r="A2432" i="5"/>
  <c r="O2431" i="5"/>
  <c r="G2431" i="5"/>
  <c r="F2431" i="5"/>
  <c r="E2431" i="5"/>
  <c r="D2431" i="5"/>
  <c r="P2431" i="5" s="1"/>
  <c r="C2431" i="5"/>
  <c r="B2431" i="5"/>
  <c r="A2431" i="5"/>
  <c r="M2430" i="5"/>
  <c r="H2430" i="5"/>
  <c r="Q2430" i="5" s="1"/>
  <c r="G2430" i="5"/>
  <c r="L2430" i="5" s="1"/>
  <c r="F2430" i="5"/>
  <c r="O2430" i="5" s="1"/>
  <c r="E2430" i="5"/>
  <c r="D2430" i="5"/>
  <c r="P2430" i="5" s="1"/>
  <c r="C2430" i="5"/>
  <c r="B2430" i="5"/>
  <c r="A2430" i="5"/>
  <c r="P2429" i="5"/>
  <c r="M2429" i="5"/>
  <c r="L2429" i="5"/>
  <c r="K2429" i="5"/>
  <c r="J2429" i="5"/>
  <c r="I2429" i="5"/>
  <c r="R2429" i="5" s="1"/>
  <c r="G2429" i="5"/>
  <c r="H2429" i="5" s="1"/>
  <c r="Q2429" i="5" s="1"/>
  <c r="F2429" i="5"/>
  <c r="O2429" i="5" s="1"/>
  <c r="E2429" i="5"/>
  <c r="D2429" i="5"/>
  <c r="C2429" i="5"/>
  <c r="B2429" i="5"/>
  <c r="A2429" i="5"/>
  <c r="P2428" i="5"/>
  <c r="O2428" i="5"/>
  <c r="M2428" i="5"/>
  <c r="H2428" i="5"/>
  <c r="Q2428" i="5" s="1"/>
  <c r="G2428" i="5"/>
  <c r="J2428" i="5" s="1"/>
  <c r="F2428" i="5"/>
  <c r="E2428" i="5"/>
  <c r="D2428" i="5"/>
  <c r="C2428" i="5"/>
  <c r="B2428" i="5"/>
  <c r="A2428" i="5"/>
  <c r="M2427" i="5"/>
  <c r="L2427" i="5"/>
  <c r="K2427" i="5"/>
  <c r="G2427" i="5"/>
  <c r="F2427" i="5"/>
  <c r="O2427" i="5" s="1"/>
  <c r="E2427" i="5"/>
  <c r="D2427" i="5"/>
  <c r="P2427" i="5" s="1"/>
  <c r="C2427" i="5"/>
  <c r="B2427" i="5"/>
  <c r="A2427" i="5"/>
  <c r="L2426" i="5"/>
  <c r="K2426" i="5"/>
  <c r="J2426" i="5"/>
  <c r="I2426" i="5"/>
  <c r="G2426" i="5"/>
  <c r="M2426" i="5" s="1"/>
  <c r="F2426" i="5"/>
  <c r="O2426" i="5" s="1"/>
  <c r="E2426" i="5"/>
  <c r="D2426" i="5"/>
  <c r="P2426" i="5" s="1"/>
  <c r="C2426" i="5"/>
  <c r="B2426" i="5"/>
  <c r="A2426" i="5"/>
  <c r="O2425" i="5"/>
  <c r="M2425" i="5"/>
  <c r="J2425" i="5"/>
  <c r="I2425" i="5"/>
  <c r="H2425" i="5"/>
  <c r="Q2425" i="5" s="1"/>
  <c r="G2425" i="5"/>
  <c r="F2425" i="5"/>
  <c r="E2425" i="5"/>
  <c r="D2425" i="5"/>
  <c r="P2425" i="5" s="1"/>
  <c r="C2425" i="5"/>
  <c r="B2425" i="5"/>
  <c r="A2425" i="5"/>
  <c r="K2424" i="5"/>
  <c r="H2424" i="5"/>
  <c r="Q2424" i="5" s="1"/>
  <c r="G2424" i="5"/>
  <c r="F2424" i="5"/>
  <c r="O2424" i="5" s="1"/>
  <c r="E2424" i="5"/>
  <c r="D2424" i="5"/>
  <c r="P2424" i="5" s="1"/>
  <c r="C2424" i="5"/>
  <c r="B2424" i="5"/>
  <c r="A2424" i="5"/>
  <c r="Q2423" i="5"/>
  <c r="P2423" i="5"/>
  <c r="M2423" i="5"/>
  <c r="L2423" i="5"/>
  <c r="K2423" i="5"/>
  <c r="J2423" i="5"/>
  <c r="I2423" i="5"/>
  <c r="R2423" i="5" s="1"/>
  <c r="G2423" i="5"/>
  <c r="H2423" i="5" s="1"/>
  <c r="F2423" i="5"/>
  <c r="O2423" i="5" s="1"/>
  <c r="E2423" i="5"/>
  <c r="D2423" i="5"/>
  <c r="C2423" i="5"/>
  <c r="B2423" i="5"/>
  <c r="A2423" i="5"/>
  <c r="P2422" i="5"/>
  <c r="O2422" i="5"/>
  <c r="I2422" i="5"/>
  <c r="H2422" i="5"/>
  <c r="Q2422" i="5" s="1"/>
  <c r="G2422" i="5"/>
  <c r="F2422" i="5"/>
  <c r="E2422" i="5"/>
  <c r="D2422" i="5"/>
  <c r="C2422" i="5"/>
  <c r="B2422" i="5"/>
  <c r="A2422" i="5"/>
  <c r="M2421" i="5"/>
  <c r="L2421" i="5"/>
  <c r="G2421" i="5"/>
  <c r="F2421" i="5"/>
  <c r="O2421" i="5" s="1"/>
  <c r="E2421" i="5"/>
  <c r="D2421" i="5"/>
  <c r="P2421" i="5" s="1"/>
  <c r="C2421" i="5"/>
  <c r="B2421" i="5"/>
  <c r="A2421" i="5"/>
  <c r="R2420" i="5"/>
  <c r="O2420" i="5"/>
  <c r="L2420" i="5"/>
  <c r="K2420" i="5"/>
  <c r="J2420" i="5"/>
  <c r="I2420" i="5"/>
  <c r="G2420" i="5"/>
  <c r="M2420" i="5" s="1"/>
  <c r="F2420" i="5"/>
  <c r="E2420" i="5"/>
  <c r="D2420" i="5"/>
  <c r="P2420" i="5" s="1"/>
  <c r="C2420" i="5"/>
  <c r="B2420" i="5"/>
  <c r="A2420" i="5"/>
  <c r="O2419" i="5"/>
  <c r="M2419" i="5"/>
  <c r="J2419" i="5"/>
  <c r="I2419" i="5"/>
  <c r="G2419" i="5"/>
  <c r="H2419" i="5" s="1"/>
  <c r="Q2419" i="5" s="1"/>
  <c r="F2419" i="5"/>
  <c r="E2419" i="5"/>
  <c r="D2419" i="5"/>
  <c r="P2419" i="5" s="1"/>
  <c r="C2419" i="5"/>
  <c r="B2419" i="5"/>
  <c r="A2419" i="5"/>
  <c r="G2418" i="5"/>
  <c r="F2418" i="5"/>
  <c r="O2418" i="5" s="1"/>
  <c r="E2418" i="5"/>
  <c r="D2418" i="5"/>
  <c r="P2418" i="5" s="1"/>
  <c r="C2418" i="5"/>
  <c r="B2418" i="5"/>
  <c r="A2418" i="5"/>
  <c r="O2417" i="5"/>
  <c r="M2417" i="5"/>
  <c r="L2417" i="5"/>
  <c r="K2417" i="5"/>
  <c r="J2417" i="5"/>
  <c r="I2417" i="5"/>
  <c r="R2417" i="5" s="1"/>
  <c r="G2417" i="5"/>
  <c r="H2417" i="5" s="1"/>
  <c r="Q2417" i="5" s="1"/>
  <c r="F2417" i="5"/>
  <c r="E2417" i="5"/>
  <c r="D2417" i="5"/>
  <c r="P2417" i="5" s="1"/>
  <c r="C2417" i="5"/>
  <c r="B2417" i="5"/>
  <c r="A2417" i="5"/>
  <c r="O2416" i="5"/>
  <c r="J2416" i="5"/>
  <c r="G2416" i="5"/>
  <c r="F2416" i="5"/>
  <c r="E2416" i="5"/>
  <c r="D2416" i="5"/>
  <c r="P2416" i="5" s="1"/>
  <c r="C2416" i="5"/>
  <c r="B2416" i="5"/>
  <c r="A2416" i="5"/>
  <c r="G2415" i="5"/>
  <c r="F2415" i="5"/>
  <c r="O2415" i="5" s="1"/>
  <c r="E2415" i="5"/>
  <c r="D2415" i="5"/>
  <c r="P2415" i="5" s="1"/>
  <c r="C2415" i="5"/>
  <c r="B2415" i="5"/>
  <c r="A2415" i="5"/>
  <c r="O2414" i="5"/>
  <c r="L2414" i="5"/>
  <c r="K2414" i="5"/>
  <c r="J2414" i="5"/>
  <c r="I2414" i="5"/>
  <c r="G2414" i="5"/>
  <c r="M2414" i="5" s="1"/>
  <c r="F2414" i="5"/>
  <c r="E2414" i="5"/>
  <c r="D2414" i="5"/>
  <c r="P2414" i="5" s="1"/>
  <c r="C2414" i="5"/>
  <c r="B2414" i="5"/>
  <c r="A2414" i="5"/>
  <c r="O2413" i="5"/>
  <c r="J2413" i="5"/>
  <c r="G2413" i="5"/>
  <c r="F2413" i="5"/>
  <c r="E2413" i="5"/>
  <c r="D2413" i="5"/>
  <c r="P2413" i="5" s="1"/>
  <c r="C2413" i="5"/>
  <c r="B2413" i="5"/>
  <c r="A2413" i="5"/>
  <c r="M2412" i="5"/>
  <c r="L2412" i="5"/>
  <c r="K2412" i="5"/>
  <c r="H2412" i="5"/>
  <c r="Q2412" i="5" s="1"/>
  <c r="G2412" i="5"/>
  <c r="F2412" i="5"/>
  <c r="O2412" i="5" s="1"/>
  <c r="E2412" i="5"/>
  <c r="D2412" i="5"/>
  <c r="P2412" i="5" s="1"/>
  <c r="C2412" i="5"/>
  <c r="B2412" i="5"/>
  <c r="A2412" i="5"/>
  <c r="Q2411" i="5"/>
  <c r="P2411" i="5"/>
  <c r="M2411" i="5"/>
  <c r="L2411" i="5"/>
  <c r="K2411" i="5"/>
  <c r="J2411" i="5"/>
  <c r="I2411" i="5"/>
  <c r="R2411" i="5" s="1"/>
  <c r="G2411" i="5"/>
  <c r="H2411" i="5" s="1"/>
  <c r="F2411" i="5"/>
  <c r="O2411" i="5" s="1"/>
  <c r="E2411" i="5"/>
  <c r="D2411" i="5"/>
  <c r="C2411" i="5"/>
  <c r="B2411" i="5"/>
  <c r="A2411" i="5"/>
  <c r="P2410" i="5"/>
  <c r="O2410" i="5"/>
  <c r="M2410" i="5"/>
  <c r="J2410" i="5"/>
  <c r="I2410" i="5"/>
  <c r="H2410" i="5"/>
  <c r="Q2410" i="5" s="1"/>
  <c r="G2410" i="5"/>
  <c r="F2410" i="5"/>
  <c r="E2410" i="5"/>
  <c r="D2410" i="5"/>
  <c r="C2410" i="5"/>
  <c r="B2410" i="5"/>
  <c r="A2410" i="5"/>
  <c r="Q2409" i="5"/>
  <c r="K2409" i="5"/>
  <c r="H2409" i="5"/>
  <c r="G2409" i="5"/>
  <c r="M2409" i="5" s="1"/>
  <c r="F2409" i="5"/>
  <c r="O2409" i="5" s="1"/>
  <c r="E2409" i="5"/>
  <c r="D2409" i="5"/>
  <c r="P2409" i="5" s="1"/>
  <c r="C2409" i="5"/>
  <c r="B2409" i="5"/>
  <c r="A2409" i="5"/>
  <c r="P2408" i="5"/>
  <c r="L2408" i="5"/>
  <c r="K2408" i="5"/>
  <c r="J2408" i="5"/>
  <c r="I2408" i="5"/>
  <c r="G2408" i="5"/>
  <c r="M2408" i="5" s="1"/>
  <c r="F2408" i="5"/>
  <c r="O2408" i="5" s="1"/>
  <c r="E2408" i="5"/>
  <c r="D2408" i="5"/>
  <c r="C2408" i="5"/>
  <c r="B2408" i="5"/>
  <c r="A2408" i="5"/>
  <c r="P2407" i="5"/>
  <c r="O2407" i="5"/>
  <c r="M2407" i="5"/>
  <c r="H2407" i="5"/>
  <c r="Q2407" i="5" s="1"/>
  <c r="G2407" i="5"/>
  <c r="J2407" i="5" s="1"/>
  <c r="F2407" i="5"/>
  <c r="E2407" i="5"/>
  <c r="D2407" i="5"/>
  <c r="C2407" i="5"/>
  <c r="B2407" i="5"/>
  <c r="A2407" i="5"/>
  <c r="M2406" i="5"/>
  <c r="L2406" i="5"/>
  <c r="K2406" i="5"/>
  <c r="G2406" i="5"/>
  <c r="F2406" i="5"/>
  <c r="O2406" i="5" s="1"/>
  <c r="E2406" i="5"/>
  <c r="D2406" i="5"/>
  <c r="P2406" i="5" s="1"/>
  <c r="C2406" i="5"/>
  <c r="B2406" i="5"/>
  <c r="A2406" i="5"/>
  <c r="Q2405" i="5"/>
  <c r="M2405" i="5"/>
  <c r="L2405" i="5"/>
  <c r="K2405" i="5"/>
  <c r="J2405" i="5"/>
  <c r="I2405" i="5"/>
  <c r="G2405" i="5"/>
  <c r="H2405" i="5" s="1"/>
  <c r="F2405" i="5"/>
  <c r="O2405" i="5" s="1"/>
  <c r="E2405" i="5"/>
  <c r="D2405" i="5"/>
  <c r="P2405" i="5" s="1"/>
  <c r="C2405" i="5"/>
  <c r="B2405" i="5"/>
  <c r="A2405" i="5"/>
  <c r="O2404" i="5"/>
  <c r="M2404" i="5"/>
  <c r="J2404" i="5"/>
  <c r="I2404" i="5"/>
  <c r="G2404" i="5"/>
  <c r="F2404" i="5"/>
  <c r="E2404" i="5"/>
  <c r="D2404" i="5"/>
  <c r="P2404" i="5" s="1"/>
  <c r="C2404" i="5"/>
  <c r="B2404" i="5"/>
  <c r="A2404" i="5"/>
  <c r="L2403" i="5"/>
  <c r="K2403" i="5"/>
  <c r="H2403" i="5"/>
  <c r="Q2403" i="5" s="1"/>
  <c r="G2403" i="5"/>
  <c r="F2403" i="5"/>
  <c r="O2403" i="5" s="1"/>
  <c r="E2403" i="5"/>
  <c r="D2403" i="5"/>
  <c r="P2403" i="5" s="1"/>
  <c r="C2403" i="5"/>
  <c r="B2403" i="5"/>
  <c r="A2403" i="5"/>
  <c r="R2402" i="5"/>
  <c r="P2402" i="5"/>
  <c r="O2402" i="5"/>
  <c r="L2402" i="5"/>
  <c r="K2402" i="5"/>
  <c r="J2402" i="5"/>
  <c r="I2402" i="5"/>
  <c r="G2402" i="5"/>
  <c r="M2402" i="5" s="1"/>
  <c r="F2402" i="5"/>
  <c r="E2402" i="5"/>
  <c r="D2402" i="5"/>
  <c r="C2402" i="5"/>
  <c r="B2402" i="5"/>
  <c r="A2402" i="5"/>
  <c r="P2401" i="5"/>
  <c r="O2401" i="5"/>
  <c r="G2401" i="5"/>
  <c r="F2401" i="5"/>
  <c r="E2401" i="5"/>
  <c r="D2401" i="5"/>
  <c r="C2401" i="5"/>
  <c r="B2401" i="5"/>
  <c r="A2401" i="5"/>
  <c r="G2400" i="5"/>
  <c r="F2400" i="5"/>
  <c r="O2400" i="5" s="1"/>
  <c r="E2400" i="5"/>
  <c r="D2400" i="5"/>
  <c r="P2400" i="5" s="1"/>
  <c r="C2400" i="5"/>
  <c r="B2400" i="5"/>
  <c r="A2400" i="5"/>
  <c r="R2399" i="5"/>
  <c r="M2399" i="5"/>
  <c r="L2399" i="5"/>
  <c r="K2399" i="5"/>
  <c r="J2399" i="5"/>
  <c r="I2399" i="5"/>
  <c r="G2399" i="5"/>
  <c r="H2399" i="5" s="1"/>
  <c r="Q2399" i="5" s="1"/>
  <c r="F2399" i="5"/>
  <c r="O2399" i="5" s="1"/>
  <c r="E2399" i="5"/>
  <c r="D2399" i="5"/>
  <c r="P2399" i="5" s="1"/>
  <c r="C2399" i="5"/>
  <c r="B2399" i="5"/>
  <c r="A2399" i="5"/>
  <c r="O2398" i="5"/>
  <c r="G2398" i="5"/>
  <c r="F2398" i="5"/>
  <c r="E2398" i="5"/>
  <c r="D2398" i="5"/>
  <c r="P2398" i="5" s="1"/>
  <c r="C2398" i="5"/>
  <c r="B2398" i="5"/>
  <c r="A2398" i="5"/>
  <c r="M2397" i="5"/>
  <c r="L2397" i="5"/>
  <c r="K2397" i="5"/>
  <c r="H2397" i="5"/>
  <c r="Q2397" i="5" s="1"/>
  <c r="G2397" i="5"/>
  <c r="F2397" i="5"/>
  <c r="O2397" i="5" s="1"/>
  <c r="E2397" i="5"/>
  <c r="D2397" i="5"/>
  <c r="P2397" i="5" s="1"/>
  <c r="C2397" i="5"/>
  <c r="B2397" i="5"/>
  <c r="A2397" i="5"/>
  <c r="L2396" i="5"/>
  <c r="K2396" i="5"/>
  <c r="J2396" i="5"/>
  <c r="I2396" i="5"/>
  <c r="R2396" i="5" s="1"/>
  <c r="G2396" i="5"/>
  <c r="M2396" i="5" s="1"/>
  <c r="F2396" i="5"/>
  <c r="O2396" i="5" s="1"/>
  <c r="E2396" i="5"/>
  <c r="D2396" i="5"/>
  <c r="P2396" i="5" s="1"/>
  <c r="C2396" i="5"/>
  <c r="B2396" i="5"/>
  <c r="A2396" i="5"/>
  <c r="P2395" i="5"/>
  <c r="O2395" i="5"/>
  <c r="J2395" i="5"/>
  <c r="G2395" i="5"/>
  <c r="F2395" i="5"/>
  <c r="E2395" i="5"/>
  <c r="D2395" i="5"/>
  <c r="C2395" i="5"/>
  <c r="B2395" i="5"/>
  <c r="A2395" i="5"/>
  <c r="H2394" i="5"/>
  <c r="Q2394" i="5" s="1"/>
  <c r="G2394" i="5"/>
  <c r="F2394" i="5"/>
  <c r="O2394" i="5" s="1"/>
  <c r="E2394" i="5"/>
  <c r="D2394" i="5"/>
  <c r="P2394" i="5" s="1"/>
  <c r="C2394" i="5"/>
  <c r="B2394" i="5"/>
  <c r="A2394" i="5"/>
  <c r="P2393" i="5"/>
  <c r="O2393" i="5"/>
  <c r="M2393" i="5"/>
  <c r="L2393" i="5"/>
  <c r="K2393" i="5"/>
  <c r="J2393" i="5"/>
  <c r="I2393" i="5"/>
  <c r="G2393" i="5"/>
  <c r="H2393" i="5" s="1"/>
  <c r="Q2393" i="5" s="1"/>
  <c r="F2393" i="5"/>
  <c r="E2393" i="5"/>
  <c r="D2393" i="5"/>
  <c r="C2393" i="5"/>
  <c r="B2393" i="5"/>
  <c r="A2393" i="5"/>
  <c r="P2392" i="5"/>
  <c r="O2392" i="5"/>
  <c r="G2392" i="5"/>
  <c r="M2392" i="5" s="1"/>
  <c r="F2392" i="5"/>
  <c r="E2392" i="5"/>
  <c r="D2392" i="5"/>
  <c r="C2392" i="5"/>
  <c r="B2392" i="5"/>
  <c r="A2392" i="5"/>
  <c r="M2391" i="5"/>
  <c r="L2391" i="5"/>
  <c r="K2391" i="5"/>
  <c r="G2391" i="5"/>
  <c r="H2391" i="5" s="1"/>
  <c r="Q2391" i="5" s="1"/>
  <c r="F2391" i="5"/>
  <c r="O2391" i="5" s="1"/>
  <c r="E2391" i="5"/>
  <c r="D2391" i="5"/>
  <c r="P2391" i="5" s="1"/>
  <c r="C2391" i="5"/>
  <c r="B2391" i="5"/>
  <c r="A2391" i="5"/>
  <c r="R2390" i="5"/>
  <c r="L2390" i="5"/>
  <c r="K2390" i="5"/>
  <c r="J2390" i="5"/>
  <c r="I2390" i="5"/>
  <c r="G2390" i="5"/>
  <c r="M2390" i="5" s="1"/>
  <c r="F2390" i="5"/>
  <c r="O2390" i="5" s="1"/>
  <c r="E2390" i="5"/>
  <c r="D2390" i="5"/>
  <c r="P2390" i="5" s="1"/>
  <c r="C2390" i="5"/>
  <c r="B2390" i="5"/>
  <c r="A2390" i="5"/>
  <c r="P2389" i="5"/>
  <c r="O2389" i="5"/>
  <c r="M2389" i="5"/>
  <c r="J2389" i="5"/>
  <c r="I2389" i="5"/>
  <c r="H2389" i="5"/>
  <c r="Q2389" i="5" s="1"/>
  <c r="G2389" i="5"/>
  <c r="F2389" i="5"/>
  <c r="E2389" i="5"/>
  <c r="D2389" i="5"/>
  <c r="C2389" i="5"/>
  <c r="B2389" i="5"/>
  <c r="A2389" i="5"/>
  <c r="Q2388" i="5"/>
  <c r="K2388" i="5"/>
  <c r="H2388" i="5"/>
  <c r="G2388" i="5"/>
  <c r="M2388" i="5" s="1"/>
  <c r="F2388" i="5"/>
  <c r="O2388" i="5" s="1"/>
  <c r="E2388" i="5"/>
  <c r="D2388" i="5"/>
  <c r="P2388" i="5" s="1"/>
  <c r="C2388" i="5"/>
  <c r="B2388" i="5"/>
  <c r="A2388" i="5"/>
  <c r="P2387" i="5"/>
  <c r="M2387" i="5"/>
  <c r="L2387" i="5"/>
  <c r="K2387" i="5"/>
  <c r="J2387" i="5"/>
  <c r="I2387" i="5"/>
  <c r="G2387" i="5"/>
  <c r="H2387" i="5" s="1"/>
  <c r="Q2387" i="5" s="1"/>
  <c r="F2387" i="5"/>
  <c r="O2387" i="5" s="1"/>
  <c r="E2387" i="5"/>
  <c r="D2387" i="5"/>
  <c r="C2387" i="5"/>
  <c r="B2387" i="5"/>
  <c r="A2387" i="5"/>
  <c r="P2386" i="5"/>
  <c r="O2386" i="5"/>
  <c r="I2386" i="5"/>
  <c r="H2386" i="5"/>
  <c r="Q2386" i="5" s="1"/>
  <c r="G2386" i="5"/>
  <c r="M2386" i="5" s="1"/>
  <c r="F2386" i="5"/>
  <c r="E2386" i="5"/>
  <c r="D2386" i="5"/>
  <c r="C2386" i="5"/>
  <c r="B2386" i="5"/>
  <c r="A2386" i="5"/>
  <c r="G2385" i="5"/>
  <c r="F2385" i="5"/>
  <c r="O2385" i="5" s="1"/>
  <c r="E2385" i="5"/>
  <c r="D2385" i="5"/>
  <c r="P2385" i="5" s="1"/>
  <c r="C2385" i="5"/>
  <c r="B2385" i="5"/>
  <c r="A2385" i="5"/>
  <c r="L2384" i="5"/>
  <c r="K2384" i="5"/>
  <c r="J2384" i="5"/>
  <c r="R2384" i="5" s="1"/>
  <c r="I2384" i="5"/>
  <c r="G2384" i="5"/>
  <c r="M2384" i="5" s="1"/>
  <c r="F2384" i="5"/>
  <c r="O2384" i="5" s="1"/>
  <c r="E2384" i="5"/>
  <c r="D2384" i="5"/>
  <c r="P2384" i="5" s="1"/>
  <c r="C2384" i="5"/>
  <c r="B2384" i="5"/>
  <c r="A2384" i="5"/>
  <c r="O2383" i="5"/>
  <c r="M2383" i="5"/>
  <c r="J2383" i="5"/>
  <c r="I2383" i="5"/>
  <c r="G2383" i="5"/>
  <c r="F2383" i="5"/>
  <c r="E2383" i="5"/>
  <c r="D2383" i="5"/>
  <c r="P2383" i="5" s="1"/>
  <c r="C2383" i="5"/>
  <c r="B2383" i="5"/>
  <c r="A2383" i="5"/>
  <c r="G2382" i="5"/>
  <c r="F2382" i="5"/>
  <c r="O2382" i="5" s="1"/>
  <c r="E2382" i="5"/>
  <c r="D2382" i="5"/>
  <c r="P2382" i="5" s="1"/>
  <c r="C2382" i="5"/>
  <c r="B2382" i="5"/>
  <c r="A2382" i="5"/>
  <c r="R2381" i="5"/>
  <c r="O2381" i="5"/>
  <c r="M2381" i="5"/>
  <c r="L2381" i="5"/>
  <c r="K2381" i="5"/>
  <c r="J2381" i="5"/>
  <c r="I2381" i="5"/>
  <c r="G2381" i="5"/>
  <c r="H2381" i="5" s="1"/>
  <c r="Q2381" i="5" s="1"/>
  <c r="F2381" i="5"/>
  <c r="E2381" i="5"/>
  <c r="D2381" i="5"/>
  <c r="P2381" i="5" s="1"/>
  <c r="C2381" i="5"/>
  <c r="B2381" i="5"/>
  <c r="A2381" i="5"/>
  <c r="O2380" i="5"/>
  <c r="J2380" i="5"/>
  <c r="G2380" i="5"/>
  <c r="F2380" i="5"/>
  <c r="E2380" i="5"/>
  <c r="D2380" i="5"/>
  <c r="P2380" i="5" s="1"/>
  <c r="C2380" i="5"/>
  <c r="B2380" i="5"/>
  <c r="A2380" i="5"/>
  <c r="Q2379" i="5"/>
  <c r="M2379" i="5"/>
  <c r="H2379" i="5"/>
  <c r="G2379" i="5"/>
  <c r="L2379" i="5" s="1"/>
  <c r="F2379" i="5"/>
  <c r="O2379" i="5" s="1"/>
  <c r="E2379" i="5"/>
  <c r="D2379" i="5"/>
  <c r="P2379" i="5" s="1"/>
  <c r="C2379" i="5"/>
  <c r="B2379" i="5"/>
  <c r="A2379" i="5"/>
  <c r="P2378" i="5"/>
  <c r="L2378" i="5"/>
  <c r="K2378" i="5"/>
  <c r="J2378" i="5"/>
  <c r="I2378" i="5"/>
  <c r="R2378" i="5" s="1"/>
  <c r="G2378" i="5"/>
  <c r="M2378" i="5" s="1"/>
  <c r="F2378" i="5"/>
  <c r="O2378" i="5" s="1"/>
  <c r="E2378" i="5"/>
  <c r="D2378" i="5"/>
  <c r="C2378" i="5"/>
  <c r="B2378" i="5"/>
  <c r="A2378" i="5"/>
  <c r="O2377" i="5"/>
  <c r="J2377" i="5"/>
  <c r="G2377" i="5"/>
  <c r="F2377" i="5"/>
  <c r="E2377" i="5"/>
  <c r="D2377" i="5"/>
  <c r="P2377" i="5" s="1"/>
  <c r="C2377" i="5"/>
  <c r="B2377" i="5"/>
  <c r="A2377" i="5"/>
  <c r="M2376" i="5"/>
  <c r="L2376" i="5"/>
  <c r="K2376" i="5"/>
  <c r="H2376" i="5"/>
  <c r="Q2376" i="5" s="1"/>
  <c r="G2376" i="5"/>
  <c r="F2376" i="5"/>
  <c r="O2376" i="5" s="1"/>
  <c r="E2376" i="5"/>
  <c r="D2376" i="5"/>
  <c r="P2376" i="5" s="1"/>
  <c r="C2376" i="5"/>
  <c r="B2376" i="5"/>
  <c r="A2376" i="5"/>
  <c r="Q2375" i="5"/>
  <c r="P2375" i="5"/>
  <c r="M2375" i="5"/>
  <c r="L2375" i="5"/>
  <c r="K2375" i="5"/>
  <c r="J2375" i="5"/>
  <c r="I2375" i="5"/>
  <c r="G2375" i="5"/>
  <c r="H2375" i="5" s="1"/>
  <c r="F2375" i="5"/>
  <c r="O2375" i="5" s="1"/>
  <c r="E2375" i="5"/>
  <c r="D2375" i="5"/>
  <c r="C2375" i="5"/>
  <c r="B2375" i="5"/>
  <c r="A2375" i="5"/>
  <c r="O2374" i="5"/>
  <c r="M2374" i="5"/>
  <c r="J2374" i="5"/>
  <c r="I2374" i="5"/>
  <c r="H2374" i="5"/>
  <c r="Q2374" i="5" s="1"/>
  <c r="G2374" i="5"/>
  <c r="F2374" i="5"/>
  <c r="E2374" i="5"/>
  <c r="D2374" i="5"/>
  <c r="P2374" i="5" s="1"/>
  <c r="C2374" i="5"/>
  <c r="B2374" i="5"/>
  <c r="A2374" i="5"/>
  <c r="K2373" i="5"/>
  <c r="H2373" i="5"/>
  <c r="Q2373" i="5" s="1"/>
  <c r="G2373" i="5"/>
  <c r="F2373" i="5"/>
  <c r="O2373" i="5" s="1"/>
  <c r="E2373" i="5"/>
  <c r="D2373" i="5"/>
  <c r="P2373" i="5" s="1"/>
  <c r="C2373" i="5"/>
  <c r="B2373" i="5"/>
  <c r="A2373" i="5"/>
  <c r="P2372" i="5"/>
  <c r="O2372" i="5"/>
  <c r="L2372" i="5"/>
  <c r="K2372" i="5"/>
  <c r="J2372" i="5"/>
  <c r="I2372" i="5"/>
  <c r="R2372" i="5" s="1"/>
  <c r="G2372" i="5"/>
  <c r="M2372" i="5" s="1"/>
  <c r="F2372" i="5"/>
  <c r="E2372" i="5"/>
  <c r="D2372" i="5"/>
  <c r="C2372" i="5"/>
  <c r="B2372" i="5"/>
  <c r="A2372" i="5"/>
  <c r="P2371" i="5"/>
  <c r="O2371" i="5"/>
  <c r="G2371" i="5"/>
  <c r="F2371" i="5"/>
  <c r="E2371" i="5"/>
  <c r="D2371" i="5"/>
  <c r="C2371" i="5"/>
  <c r="B2371" i="5"/>
  <c r="A2371" i="5"/>
  <c r="M2370" i="5"/>
  <c r="L2370" i="5"/>
  <c r="K2370" i="5"/>
  <c r="G2370" i="5"/>
  <c r="H2370" i="5" s="1"/>
  <c r="Q2370" i="5" s="1"/>
  <c r="F2370" i="5"/>
  <c r="O2370" i="5" s="1"/>
  <c r="E2370" i="5"/>
  <c r="D2370" i="5"/>
  <c r="P2370" i="5" s="1"/>
  <c r="C2370" i="5"/>
  <c r="B2370" i="5"/>
  <c r="A2370" i="5"/>
  <c r="Q2369" i="5"/>
  <c r="M2369" i="5"/>
  <c r="L2369" i="5"/>
  <c r="R2369" i="5" s="1"/>
  <c r="K2369" i="5"/>
  <c r="J2369" i="5"/>
  <c r="I2369" i="5"/>
  <c r="G2369" i="5"/>
  <c r="H2369" i="5" s="1"/>
  <c r="F2369" i="5"/>
  <c r="O2369" i="5" s="1"/>
  <c r="E2369" i="5"/>
  <c r="D2369" i="5"/>
  <c r="P2369" i="5" s="1"/>
  <c r="C2369" i="5"/>
  <c r="B2369" i="5"/>
  <c r="A2369" i="5"/>
  <c r="O2368" i="5"/>
  <c r="M2368" i="5"/>
  <c r="J2368" i="5"/>
  <c r="I2368" i="5"/>
  <c r="G2368" i="5"/>
  <c r="H2368" i="5" s="1"/>
  <c r="Q2368" i="5" s="1"/>
  <c r="F2368" i="5"/>
  <c r="E2368" i="5"/>
  <c r="D2368" i="5"/>
  <c r="P2368" i="5" s="1"/>
  <c r="C2368" i="5"/>
  <c r="B2368" i="5"/>
  <c r="A2368" i="5"/>
  <c r="L2367" i="5"/>
  <c r="K2367" i="5"/>
  <c r="G2367" i="5"/>
  <c r="F2367" i="5"/>
  <c r="O2367" i="5" s="1"/>
  <c r="E2367" i="5"/>
  <c r="D2367" i="5"/>
  <c r="P2367" i="5" s="1"/>
  <c r="C2367" i="5"/>
  <c r="B2367" i="5"/>
  <c r="A2367" i="5"/>
  <c r="P2366" i="5"/>
  <c r="L2366" i="5"/>
  <c r="K2366" i="5"/>
  <c r="J2366" i="5"/>
  <c r="I2366" i="5"/>
  <c r="R2366" i="5" s="1"/>
  <c r="G2366" i="5"/>
  <c r="M2366" i="5" s="1"/>
  <c r="F2366" i="5"/>
  <c r="O2366" i="5" s="1"/>
  <c r="E2366" i="5"/>
  <c r="D2366" i="5"/>
  <c r="C2366" i="5"/>
  <c r="B2366" i="5"/>
  <c r="A2366" i="5"/>
  <c r="P2365" i="5"/>
  <c r="O2365" i="5"/>
  <c r="I2365" i="5"/>
  <c r="H2365" i="5"/>
  <c r="Q2365" i="5" s="1"/>
  <c r="G2365" i="5"/>
  <c r="M2365" i="5" s="1"/>
  <c r="F2365" i="5"/>
  <c r="E2365" i="5"/>
  <c r="D2365" i="5"/>
  <c r="C2365" i="5"/>
  <c r="B2365" i="5"/>
  <c r="A2365" i="5"/>
  <c r="G2364" i="5"/>
  <c r="F2364" i="5"/>
  <c r="O2364" i="5" s="1"/>
  <c r="E2364" i="5"/>
  <c r="D2364" i="5"/>
  <c r="P2364" i="5" s="1"/>
  <c r="C2364" i="5"/>
  <c r="B2364" i="5"/>
  <c r="A2364" i="5"/>
  <c r="O2363" i="5"/>
  <c r="M2363" i="5"/>
  <c r="L2363" i="5"/>
  <c r="K2363" i="5"/>
  <c r="R2363" i="5" s="1"/>
  <c r="J2363" i="5"/>
  <c r="I2363" i="5"/>
  <c r="G2363" i="5"/>
  <c r="H2363" i="5" s="1"/>
  <c r="Q2363" i="5" s="1"/>
  <c r="F2363" i="5"/>
  <c r="E2363" i="5"/>
  <c r="D2363" i="5"/>
  <c r="P2363" i="5" s="1"/>
  <c r="C2363" i="5"/>
  <c r="B2363" i="5"/>
  <c r="A2363" i="5"/>
  <c r="O2362" i="5"/>
  <c r="J2362" i="5"/>
  <c r="G2362" i="5"/>
  <c r="F2362" i="5"/>
  <c r="E2362" i="5"/>
  <c r="D2362" i="5"/>
  <c r="P2362" i="5" s="1"/>
  <c r="C2362" i="5"/>
  <c r="B2362" i="5"/>
  <c r="A2362" i="5"/>
  <c r="M2361" i="5"/>
  <c r="L2361" i="5"/>
  <c r="K2361" i="5"/>
  <c r="H2361" i="5"/>
  <c r="Q2361" i="5" s="1"/>
  <c r="G2361" i="5"/>
  <c r="F2361" i="5"/>
  <c r="O2361" i="5" s="1"/>
  <c r="E2361" i="5"/>
  <c r="D2361" i="5"/>
  <c r="P2361" i="5" s="1"/>
  <c r="C2361" i="5"/>
  <c r="B2361" i="5"/>
  <c r="A2361" i="5"/>
  <c r="L2360" i="5"/>
  <c r="K2360" i="5"/>
  <c r="J2360" i="5"/>
  <c r="R2360" i="5" s="1"/>
  <c r="I2360" i="5"/>
  <c r="G2360" i="5"/>
  <c r="M2360" i="5" s="1"/>
  <c r="F2360" i="5"/>
  <c r="O2360" i="5" s="1"/>
  <c r="E2360" i="5"/>
  <c r="D2360" i="5"/>
  <c r="P2360" i="5" s="1"/>
  <c r="C2360" i="5"/>
  <c r="B2360" i="5"/>
  <c r="A2360" i="5"/>
  <c r="O2359" i="5"/>
  <c r="J2359" i="5"/>
  <c r="G2359" i="5"/>
  <c r="F2359" i="5"/>
  <c r="E2359" i="5"/>
  <c r="D2359" i="5"/>
  <c r="P2359" i="5" s="1"/>
  <c r="C2359" i="5"/>
  <c r="B2359" i="5"/>
  <c r="A2359" i="5"/>
  <c r="G2358" i="5"/>
  <c r="F2358" i="5"/>
  <c r="O2358" i="5" s="1"/>
  <c r="E2358" i="5"/>
  <c r="D2358" i="5"/>
  <c r="P2358" i="5" s="1"/>
  <c r="C2358" i="5"/>
  <c r="B2358" i="5"/>
  <c r="A2358" i="5"/>
  <c r="P2357" i="5"/>
  <c r="O2357" i="5"/>
  <c r="M2357" i="5"/>
  <c r="L2357" i="5"/>
  <c r="K2357" i="5"/>
  <c r="J2357" i="5"/>
  <c r="I2357" i="5"/>
  <c r="R2357" i="5" s="1"/>
  <c r="G2357" i="5"/>
  <c r="H2357" i="5" s="1"/>
  <c r="Q2357" i="5" s="1"/>
  <c r="F2357" i="5"/>
  <c r="E2357" i="5"/>
  <c r="D2357" i="5"/>
  <c r="C2357" i="5"/>
  <c r="B2357" i="5"/>
  <c r="A2357" i="5"/>
  <c r="P2356" i="5"/>
  <c r="O2356" i="5"/>
  <c r="M2356" i="5"/>
  <c r="H2356" i="5"/>
  <c r="Q2356" i="5" s="1"/>
  <c r="G2356" i="5"/>
  <c r="F2356" i="5"/>
  <c r="E2356" i="5"/>
  <c r="D2356" i="5"/>
  <c r="C2356" i="5"/>
  <c r="B2356" i="5"/>
  <c r="A2356" i="5"/>
  <c r="M2355" i="5"/>
  <c r="L2355" i="5"/>
  <c r="K2355" i="5"/>
  <c r="G2355" i="5"/>
  <c r="F2355" i="5"/>
  <c r="O2355" i="5" s="1"/>
  <c r="E2355" i="5"/>
  <c r="D2355" i="5"/>
  <c r="P2355" i="5" s="1"/>
  <c r="C2355" i="5"/>
  <c r="B2355" i="5"/>
  <c r="A2355" i="5"/>
  <c r="L2354" i="5"/>
  <c r="K2354" i="5"/>
  <c r="J2354" i="5"/>
  <c r="I2354" i="5"/>
  <c r="G2354" i="5"/>
  <c r="M2354" i="5" s="1"/>
  <c r="F2354" i="5"/>
  <c r="O2354" i="5" s="1"/>
  <c r="E2354" i="5"/>
  <c r="D2354" i="5"/>
  <c r="P2354" i="5" s="1"/>
  <c r="C2354" i="5"/>
  <c r="B2354" i="5"/>
  <c r="A2354" i="5"/>
  <c r="O2353" i="5"/>
  <c r="M2353" i="5"/>
  <c r="J2353" i="5"/>
  <c r="I2353" i="5"/>
  <c r="H2353" i="5"/>
  <c r="Q2353" i="5" s="1"/>
  <c r="G2353" i="5"/>
  <c r="F2353" i="5"/>
  <c r="E2353" i="5"/>
  <c r="D2353" i="5"/>
  <c r="P2353" i="5" s="1"/>
  <c r="C2353" i="5"/>
  <c r="B2353" i="5"/>
  <c r="A2353" i="5"/>
  <c r="G2352" i="5"/>
  <c r="F2352" i="5"/>
  <c r="O2352" i="5" s="1"/>
  <c r="E2352" i="5"/>
  <c r="D2352" i="5"/>
  <c r="P2352" i="5" s="1"/>
  <c r="C2352" i="5"/>
  <c r="B2352" i="5"/>
  <c r="A2352" i="5"/>
  <c r="Q2351" i="5"/>
  <c r="P2351" i="5"/>
  <c r="M2351" i="5"/>
  <c r="L2351" i="5"/>
  <c r="K2351" i="5"/>
  <c r="J2351" i="5"/>
  <c r="I2351" i="5"/>
  <c r="G2351" i="5"/>
  <c r="H2351" i="5" s="1"/>
  <c r="F2351" i="5"/>
  <c r="O2351" i="5" s="1"/>
  <c r="E2351" i="5"/>
  <c r="D2351" i="5"/>
  <c r="C2351" i="5"/>
  <c r="B2351" i="5"/>
  <c r="A2351" i="5"/>
  <c r="P2350" i="5"/>
  <c r="O2350" i="5"/>
  <c r="H2350" i="5"/>
  <c r="Q2350" i="5" s="1"/>
  <c r="G2350" i="5"/>
  <c r="F2350" i="5"/>
  <c r="E2350" i="5"/>
  <c r="D2350" i="5"/>
  <c r="C2350" i="5"/>
  <c r="B2350" i="5"/>
  <c r="A2350" i="5"/>
  <c r="L2349" i="5"/>
  <c r="G2349" i="5"/>
  <c r="F2349" i="5"/>
  <c r="O2349" i="5" s="1"/>
  <c r="E2349" i="5"/>
  <c r="D2349" i="5"/>
  <c r="P2349" i="5" s="1"/>
  <c r="C2349" i="5"/>
  <c r="B2349" i="5"/>
  <c r="A2349" i="5"/>
  <c r="L2348" i="5"/>
  <c r="K2348" i="5"/>
  <c r="J2348" i="5"/>
  <c r="R2348" i="5" s="1"/>
  <c r="I2348" i="5"/>
  <c r="G2348" i="5"/>
  <c r="M2348" i="5" s="1"/>
  <c r="F2348" i="5"/>
  <c r="O2348" i="5" s="1"/>
  <c r="E2348" i="5"/>
  <c r="D2348" i="5"/>
  <c r="P2348" i="5" s="1"/>
  <c r="C2348" i="5"/>
  <c r="B2348" i="5"/>
  <c r="A2348" i="5"/>
  <c r="O2347" i="5"/>
  <c r="M2347" i="5"/>
  <c r="J2347" i="5"/>
  <c r="I2347" i="5"/>
  <c r="G2347" i="5"/>
  <c r="H2347" i="5" s="1"/>
  <c r="Q2347" i="5" s="1"/>
  <c r="F2347" i="5"/>
  <c r="E2347" i="5"/>
  <c r="D2347" i="5"/>
  <c r="P2347" i="5" s="1"/>
  <c r="C2347" i="5"/>
  <c r="B2347" i="5"/>
  <c r="A2347" i="5"/>
  <c r="L2346" i="5"/>
  <c r="K2346" i="5"/>
  <c r="H2346" i="5"/>
  <c r="Q2346" i="5" s="1"/>
  <c r="G2346" i="5"/>
  <c r="F2346" i="5"/>
  <c r="O2346" i="5" s="1"/>
  <c r="E2346" i="5"/>
  <c r="D2346" i="5"/>
  <c r="P2346" i="5" s="1"/>
  <c r="C2346" i="5"/>
  <c r="B2346" i="5"/>
  <c r="A2346" i="5"/>
  <c r="Q2345" i="5"/>
  <c r="P2345" i="5"/>
  <c r="O2345" i="5"/>
  <c r="M2345" i="5"/>
  <c r="L2345" i="5"/>
  <c r="K2345" i="5"/>
  <c r="J2345" i="5"/>
  <c r="I2345" i="5"/>
  <c r="R2345" i="5" s="1"/>
  <c r="G2345" i="5"/>
  <c r="H2345" i="5" s="1"/>
  <c r="F2345" i="5"/>
  <c r="E2345" i="5"/>
  <c r="D2345" i="5"/>
  <c r="C2345" i="5"/>
  <c r="B2345" i="5"/>
  <c r="A2345" i="5"/>
  <c r="N2345" i="5" s="1"/>
  <c r="O2344" i="5"/>
  <c r="J2344" i="5"/>
  <c r="I2344" i="5"/>
  <c r="H2344" i="5"/>
  <c r="Q2344" i="5" s="1"/>
  <c r="G2344" i="5"/>
  <c r="F2344" i="5"/>
  <c r="E2344" i="5"/>
  <c r="D2344" i="5"/>
  <c r="P2344" i="5" s="1"/>
  <c r="C2344" i="5"/>
  <c r="B2344" i="5"/>
  <c r="A2344" i="5"/>
  <c r="M2343" i="5"/>
  <c r="H2343" i="5"/>
  <c r="Q2343" i="5" s="1"/>
  <c r="G2343" i="5"/>
  <c r="F2343" i="5"/>
  <c r="O2343" i="5" s="1"/>
  <c r="E2343" i="5"/>
  <c r="D2343" i="5"/>
  <c r="P2343" i="5" s="1"/>
  <c r="C2343" i="5"/>
  <c r="B2343" i="5"/>
  <c r="A2343" i="5"/>
  <c r="P2342" i="5"/>
  <c r="L2342" i="5"/>
  <c r="K2342" i="5"/>
  <c r="J2342" i="5"/>
  <c r="I2342" i="5"/>
  <c r="G2342" i="5"/>
  <c r="M2342" i="5" s="1"/>
  <c r="F2342" i="5"/>
  <c r="O2342" i="5" s="1"/>
  <c r="E2342" i="5"/>
  <c r="D2342" i="5"/>
  <c r="C2342" i="5"/>
  <c r="B2342" i="5"/>
  <c r="A2342" i="5"/>
  <c r="O2341" i="5"/>
  <c r="G2341" i="5"/>
  <c r="F2341" i="5"/>
  <c r="E2341" i="5"/>
  <c r="D2341" i="5"/>
  <c r="P2341" i="5" s="1"/>
  <c r="C2341" i="5"/>
  <c r="B2341" i="5"/>
  <c r="A2341" i="5"/>
  <c r="M2340" i="5"/>
  <c r="L2340" i="5"/>
  <c r="K2340" i="5"/>
  <c r="H2340" i="5"/>
  <c r="Q2340" i="5" s="1"/>
  <c r="G2340" i="5"/>
  <c r="F2340" i="5"/>
  <c r="O2340" i="5" s="1"/>
  <c r="E2340" i="5"/>
  <c r="D2340" i="5"/>
  <c r="P2340" i="5" s="1"/>
  <c r="C2340" i="5"/>
  <c r="B2340" i="5"/>
  <c r="A2340" i="5"/>
  <c r="R2339" i="5"/>
  <c r="Q2339" i="5"/>
  <c r="P2339" i="5"/>
  <c r="M2339" i="5"/>
  <c r="L2339" i="5"/>
  <c r="K2339" i="5"/>
  <c r="J2339" i="5"/>
  <c r="I2339" i="5"/>
  <c r="G2339" i="5"/>
  <c r="H2339" i="5" s="1"/>
  <c r="F2339" i="5"/>
  <c r="O2339" i="5" s="1"/>
  <c r="E2339" i="5"/>
  <c r="D2339" i="5"/>
  <c r="C2339" i="5"/>
  <c r="B2339" i="5"/>
  <c r="A2339" i="5"/>
  <c r="P2338" i="5"/>
  <c r="O2338" i="5"/>
  <c r="M2338" i="5"/>
  <c r="J2338" i="5"/>
  <c r="I2338" i="5"/>
  <c r="H2338" i="5"/>
  <c r="Q2338" i="5" s="1"/>
  <c r="G2338" i="5"/>
  <c r="F2338" i="5"/>
  <c r="E2338" i="5"/>
  <c r="D2338" i="5"/>
  <c r="C2338" i="5"/>
  <c r="B2338" i="5"/>
  <c r="A2338" i="5"/>
  <c r="H2337" i="5"/>
  <c r="Q2337" i="5" s="1"/>
  <c r="G2337" i="5"/>
  <c r="F2337" i="5"/>
  <c r="O2337" i="5" s="1"/>
  <c r="E2337" i="5"/>
  <c r="D2337" i="5"/>
  <c r="P2337" i="5" s="1"/>
  <c r="C2337" i="5"/>
  <c r="B2337" i="5"/>
  <c r="A2337" i="5"/>
  <c r="P2336" i="5"/>
  <c r="O2336" i="5"/>
  <c r="L2336" i="5"/>
  <c r="K2336" i="5"/>
  <c r="J2336" i="5"/>
  <c r="I2336" i="5"/>
  <c r="G2336" i="5"/>
  <c r="M2336" i="5" s="1"/>
  <c r="F2336" i="5"/>
  <c r="E2336" i="5"/>
  <c r="D2336" i="5"/>
  <c r="C2336" i="5"/>
  <c r="B2336" i="5"/>
  <c r="A2336" i="5"/>
  <c r="P2335" i="5"/>
  <c r="O2335" i="5"/>
  <c r="H2335" i="5"/>
  <c r="Q2335" i="5" s="1"/>
  <c r="G2335" i="5"/>
  <c r="F2335" i="5"/>
  <c r="E2335" i="5"/>
  <c r="D2335" i="5"/>
  <c r="C2335" i="5"/>
  <c r="B2335" i="5"/>
  <c r="A2335" i="5"/>
  <c r="M2334" i="5"/>
  <c r="L2334" i="5"/>
  <c r="K2334" i="5"/>
  <c r="G2334" i="5"/>
  <c r="F2334" i="5"/>
  <c r="O2334" i="5" s="1"/>
  <c r="E2334" i="5"/>
  <c r="D2334" i="5"/>
  <c r="P2334" i="5" s="1"/>
  <c r="C2334" i="5"/>
  <c r="B2334" i="5"/>
  <c r="A2334" i="5"/>
  <c r="Q2333" i="5"/>
  <c r="M2333" i="5"/>
  <c r="L2333" i="5"/>
  <c r="K2333" i="5"/>
  <c r="J2333" i="5"/>
  <c r="R2333" i="5" s="1"/>
  <c r="I2333" i="5"/>
  <c r="G2333" i="5"/>
  <c r="H2333" i="5" s="1"/>
  <c r="F2333" i="5"/>
  <c r="O2333" i="5" s="1"/>
  <c r="E2333" i="5"/>
  <c r="D2333" i="5"/>
  <c r="P2333" i="5" s="1"/>
  <c r="C2333" i="5"/>
  <c r="B2333" i="5"/>
  <c r="A2333" i="5"/>
  <c r="O2332" i="5"/>
  <c r="M2332" i="5"/>
  <c r="J2332" i="5"/>
  <c r="I2332" i="5"/>
  <c r="G2332" i="5"/>
  <c r="F2332" i="5"/>
  <c r="E2332" i="5"/>
  <c r="D2332" i="5"/>
  <c r="P2332" i="5" s="1"/>
  <c r="C2332" i="5"/>
  <c r="B2332" i="5"/>
  <c r="A2332" i="5"/>
  <c r="L2331" i="5"/>
  <c r="G2331" i="5"/>
  <c r="K2331" i="5" s="1"/>
  <c r="F2331" i="5"/>
  <c r="O2331" i="5" s="1"/>
  <c r="E2331" i="5"/>
  <c r="D2331" i="5"/>
  <c r="P2331" i="5" s="1"/>
  <c r="C2331" i="5"/>
  <c r="B2331" i="5"/>
  <c r="A2331" i="5"/>
  <c r="R2330" i="5"/>
  <c r="P2330" i="5"/>
  <c r="L2330" i="5"/>
  <c r="K2330" i="5"/>
  <c r="J2330" i="5"/>
  <c r="I2330" i="5"/>
  <c r="G2330" i="5"/>
  <c r="M2330" i="5" s="1"/>
  <c r="F2330" i="5"/>
  <c r="O2330" i="5" s="1"/>
  <c r="E2330" i="5"/>
  <c r="D2330" i="5"/>
  <c r="C2330" i="5"/>
  <c r="B2330" i="5"/>
  <c r="A2330" i="5"/>
  <c r="P2329" i="5"/>
  <c r="O2329" i="5"/>
  <c r="I2329" i="5"/>
  <c r="H2329" i="5"/>
  <c r="Q2329" i="5" s="1"/>
  <c r="G2329" i="5"/>
  <c r="F2329" i="5"/>
  <c r="E2329" i="5"/>
  <c r="D2329" i="5"/>
  <c r="C2329" i="5"/>
  <c r="B2329" i="5"/>
  <c r="A2329" i="5"/>
  <c r="M2328" i="5"/>
  <c r="L2328" i="5"/>
  <c r="G2328" i="5"/>
  <c r="F2328" i="5"/>
  <c r="O2328" i="5" s="1"/>
  <c r="E2328" i="5"/>
  <c r="D2328" i="5"/>
  <c r="P2328" i="5" s="1"/>
  <c r="C2328" i="5"/>
  <c r="B2328" i="5"/>
  <c r="A2328" i="5"/>
  <c r="O2327" i="5"/>
  <c r="M2327" i="5"/>
  <c r="L2327" i="5"/>
  <c r="K2327" i="5"/>
  <c r="R2327" i="5" s="1"/>
  <c r="J2327" i="5"/>
  <c r="I2327" i="5"/>
  <c r="G2327" i="5"/>
  <c r="H2327" i="5" s="1"/>
  <c r="Q2327" i="5" s="1"/>
  <c r="F2327" i="5"/>
  <c r="E2327" i="5"/>
  <c r="D2327" i="5"/>
  <c r="P2327" i="5" s="1"/>
  <c r="C2327" i="5"/>
  <c r="B2327" i="5"/>
  <c r="A2327" i="5"/>
  <c r="O2326" i="5"/>
  <c r="M2326" i="5"/>
  <c r="J2326" i="5"/>
  <c r="G2326" i="5"/>
  <c r="F2326" i="5"/>
  <c r="E2326" i="5"/>
  <c r="D2326" i="5"/>
  <c r="P2326" i="5" s="1"/>
  <c r="C2326" i="5"/>
  <c r="B2326" i="5"/>
  <c r="A2326" i="5"/>
  <c r="M2325" i="5"/>
  <c r="L2325" i="5"/>
  <c r="K2325" i="5"/>
  <c r="H2325" i="5"/>
  <c r="Q2325" i="5" s="1"/>
  <c r="G2325" i="5"/>
  <c r="F2325" i="5"/>
  <c r="O2325" i="5" s="1"/>
  <c r="E2325" i="5"/>
  <c r="D2325" i="5"/>
  <c r="P2325" i="5" s="1"/>
  <c r="C2325" i="5"/>
  <c r="B2325" i="5"/>
  <c r="A2325" i="5"/>
  <c r="R2324" i="5"/>
  <c r="L2324" i="5"/>
  <c r="K2324" i="5"/>
  <c r="J2324" i="5"/>
  <c r="I2324" i="5"/>
  <c r="G2324" i="5"/>
  <c r="M2324" i="5" s="1"/>
  <c r="F2324" i="5"/>
  <c r="O2324" i="5" s="1"/>
  <c r="E2324" i="5"/>
  <c r="D2324" i="5"/>
  <c r="P2324" i="5" s="1"/>
  <c r="C2324" i="5"/>
  <c r="B2324" i="5"/>
  <c r="A2324" i="5"/>
  <c r="O2323" i="5"/>
  <c r="J2323" i="5"/>
  <c r="G2323" i="5"/>
  <c r="F2323" i="5"/>
  <c r="E2323" i="5"/>
  <c r="D2323" i="5"/>
  <c r="P2323" i="5" s="1"/>
  <c r="C2323" i="5"/>
  <c r="B2323" i="5"/>
  <c r="A2323" i="5"/>
  <c r="G2322" i="5"/>
  <c r="F2322" i="5"/>
  <c r="O2322" i="5" s="1"/>
  <c r="E2322" i="5"/>
  <c r="D2322" i="5"/>
  <c r="P2322" i="5" s="1"/>
  <c r="C2322" i="5"/>
  <c r="B2322" i="5"/>
  <c r="A2322" i="5"/>
  <c r="P2321" i="5"/>
  <c r="O2321" i="5"/>
  <c r="M2321" i="5"/>
  <c r="L2321" i="5"/>
  <c r="K2321" i="5"/>
  <c r="J2321" i="5"/>
  <c r="I2321" i="5"/>
  <c r="R2321" i="5" s="1"/>
  <c r="G2321" i="5"/>
  <c r="H2321" i="5" s="1"/>
  <c r="Q2321" i="5" s="1"/>
  <c r="F2321" i="5"/>
  <c r="E2321" i="5"/>
  <c r="D2321" i="5"/>
  <c r="C2321" i="5"/>
  <c r="B2321" i="5"/>
  <c r="A2321" i="5"/>
  <c r="P2320" i="5"/>
  <c r="O2320" i="5"/>
  <c r="G2320" i="5"/>
  <c r="M2320" i="5" s="1"/>
  <c r="F2320" i="5"/>
  <c r="E2320" i="5"/>
  <c r="D2320" i="5"/>
  <c r="C2320" i="5"/>
  <c r="B2320" i="5"/>
  <c r="A2320" i="5"/>
  <c r="M2319" i="5"/>
  <c r="L2319" i="5"/>
  <c r="K2319" i="5"/>
  <c r="G2319" i="5"/>
  <c r="H2319" i="5" s="1"/>
  <c r="Q2319" i="5" s="1"/>
  <c r="F2319" i="5"/>
  <c r="O2319" i="5" s="1"/>
  <c r="E2319" i="5"/>
  <c r="D2319" i="5"/>
  <c r="P2319" i="5" s="1"/>
  <c r="C2319" i="5"/>
  <c r="B2319" i="5"/>
  <c r="A2319" i="5"/>
  <c r="L2318" i="5"/>
  <c r="K2318" i="5"/>
  <c r="J2318" i="5"/>
  <c r="I2318" i="5"/>
  <c r="R2318" i="5" s="1"/>
  <c r="G2318" i="5"/>
  <c r="M2318" i="5" s="1"/>
  <c r="F2318" i="5"/>
  <c r="O2318" i="5" s="1"/>
  <c r="E2318" i="5"/>
  <c r="D2318" i="5"/>
  <c r="P2318" i="5" s="1"/>
  <c r="C2318" i="5"/>
  <c r="B2318" i="5"/>
  <c r="A2318" i="5"/>
  <c r="P2317" i="5"/>
  <c r="O2317" i="5"/>
  <c r="M2317" i="5"/>
  <c r="J2317" i="5"/>
  <c r="I2317" i="5"/>
  <c r="H2317" i="5"/>
  <c r="Q2317" i="5" s="1"/>
  <c r="G2317" i="5"/>
  <c r="F2317" i="5"/>
  <c r="E2317" i="5"/>
  <c r="D2317" i="5"/>
  <c r="C2317" i="5"/>
  <c r="B2317" i="5"/>
  <c r="A2317" i="5"/>
  <c r="G2316" i="5"/>
  <c r="F2316" i="5"/>
  <c r="O2316" i="5" s="1"/>
  <c r="E2316" i="5"/>
  <c r="D2316" i="5"/>
  <c r="P2316" i="5" s="1"/>
  <c r="C2316" i="5"/>
  <c r="B2316" i="5"/>
  <c r="A2316" i="5"/>
  <c r="P2315" i="5"/>
  <c r="O2315" i="5"/>
  <c r="M2315" i="5"/>
  <c r="L2315" i="5"/>
  <c r="K2315" i="5"/>
  <c r="J2315" i="5"/>
  <c r="I2315" i="5"/>
  <c r="R2315" i="5" s="1"/>
  <c r="G2315" i="5"/>
  <c r="H2315" i="5" s="1"/>
  <c r="Q2315" i="5" s="1"/>
  <c r="F2315" i="5"/>
  <c r="E2315" i="5"/>
  <c r="D2315" i="5"/>
  <c r="C2315" i="5"/>
  <c r="B2315" i="5"/>
  <c r="A2315" i="5"/>
  <c r="N2315" i="5" s="1"/>
  <c r="P2314" i="5"/>
  <c r="O2314" i="5"/>
  <c r="G2314" i="5"/>
  <c r="F2314" i="5"/>
  <c r="E2314" i="5"/>
  <c r="D2314" i="5"/>
  <c r="C2314" i="5"/>
  <c r="B2314" i="5"/>
  <c r="A2314" i="5"/>
  <c r="G2313" i="5"/>
  <c r="F2313" i="5"/>
  <c r="O2313" i="5" s="1"/>
  <c r="E2313" i="5"/>
  <c r="D2313" i="5"/>
  <c r="P2313" i="5" s="1"/>
  <c r="C2313" i="5"/>
  <c r="B2313" i="5"/>
  <c r="A2313" i="5"/>
  <c r="L2312" i="5"/>
  <c r="K2312" i="5"/>
  <c r="R2312" i="5" s="1"/>
  <c r="J2312" i="5"/>
  <c r="I2312" i="5"/>
  <c r="G2312" i="5"/>
  <c r="M2312" i="5" s="1"/>
  <c r="F2312" i="5"/>
  <c r="O2312" i="5" s="1"/>
  <c r="E2312" i="5"/>
  <c r="D2312" i="5"/>
  <c r="P2312" i="5" s="1"/>
  <c r="C2312" i="5"/>
  <c r="B2312" i="5"/>
  <c r="A2312" i="5"/>
  <c r="O2311" i="5"/>
  <c r="M2311" i="5"/>
  <c r="J2311" i="5"/>
  <c r="I2311" i="5"/>
  <c r="G2311" i="5"/>
  <c r="F2311" i="5"/>
  <c r="E2311" i="5"/>
  <c r="D2311" i="5"/>
  <c r="P2311" i="5" s="1"/>
  <c r="C2311" i="5"/>
  <c r="B2311" i="5"/>
  <c r="A2311" i="5"/>
  <c r="L2310" i="5"/>
  <c r="G2310" i="5"/>
  <c r="K2310" i="5" s="1"/>
  <c r="F2310" i="5"/>
  <c r="O2310" i="5" s="1"/>
  <c r="E2310" i="5"/>
  <c r="D2310" i="5"/>
  <c r="P2310" i="5" s="1"/>
  <c r="C2310" i="5"/>
  <c r="B2310" i="5"/>
  <c r="A2310" i="5"/>
  <c r="R2309" i="5"/>
  <c r="Q2309" i="5"/>
  <c r="P2309" i="5"/>
  <c r="O2309" i="5"/>
  <c r="M2309" i="5"/>
  <c r="L2309" i="5"/>
  <c r="K2309" i="5"/>
  <c r="J2309" i="5"/>
  <c r="I2309" i="5"/>
  <c r="G2309" i="5"/>
  <c r="H2309" i="5" s="1"/>
  <c r="F2309" i="5"/>
  <c r="E2309" i="5"/>
  <c r="D2309" i="5"/>
  <c r="C2309" i="5"/>
  <c r="B2309" i="5"/>
  <c r="A2309" i="5"/>
  <c r="O2308" i="5"/>
  <c r="J2308" i="5"/>
  <c r="G2308" i="5"/>
  <c r="F2308" i="5"/>
  <c r="E2308" i="5"/>
  <c r="D2308" i="5"/>
  <c r="P2308" i="5" s="1"/>
  <c r="C2308" i="5"/>
  <c r="B2308" i="5"/>
  <c r="A2308" i="5"/>
  <c r="G2307" i="5"/>
  <c r="F2307" i="5"/>
  <c r="O2307" i="5" s="1"/>
  <c r="E2307" i="5"/>
  <c r="D2307" i="5"/>
  <c r="P2307" i="5" s="1"/>
  <c r="C2307" i="5"/>
  <c r="B2307" i="5"/>
  <c r="A2307" i="5"/>
  <c r="P2306" i="5"/>
  <c r="O2306" i="5"/>
  <c r="L2306" i="5"/>
  <c r="K2306" i="5"/>
  <c r="J2306" i="5"/>
  <c r="I2306" i="5"/>
  <c r="G2306" i="5"/>
  <c r="M2306" i="5" s="1"/>
  <c r="F2306" i="5"/>
  <c r="E2306" i="5"/>
  <c r="D2306" i="5"/>
  <c r="C2306" i="5"/>
  <c r="B2306" i="5"/>
  <c r="A2306" i="5"/>
  <c r="O2305" i="5"/>
  <c r="M2305" i="5"/>
  <c r="J2305" i="5"/>
  <c r="G2305" i="5"/>
  <c r="F2305" i="5"/>
  <c r="E2305" i="5"/>
  <c r="D2305" i="5"/>
  <c r="P2305" i="5" s="1"/>
  <c r="C2305" i="5"/>
  <c r="B2305" i="5"/>
  <c r="A2305" i="5"/>
  <c r="M2304" i="5"/>
  <c r="L2304" i="5"/>
  <c r="K2304" i="5"/>
  <c r="H2304" i="5"/>
  <c r="Q2304" i="5" s="1"/>
  <c r="G2304" i="5"/>
  <c r="F2304" i="5"/>
  <c r="O2304" i="5" s="1"/>
  <c r="E2304" i="5"/>
  <c r="D2304" i="5"/>
  <c r="P2304" i="5" s="1"/>
  <c r="C2304" i="5"/>
  <c r="B2304" i="5"/>
  <c r="A2304" i="5"/>
  <c r="R2303" i="5"/>
  <c r="Q2303" i="5"/>
  <c r="M2303" i="5"/>
  <c r="L2303" i="5"/>
  <c r="K2303" i="5"/>
  <c r="J2303" i="5"/>
  <c r="I2303" i="5"/>
  <c r="G2303" i="5"/>
  <c r="H2303" i="5" s="1"/>
  <c r="F2303" i="5"/>
  <c r="O2303" i="5" s="1"/>
  <c r="E2303" i="5"/>
  <c r="D2303" i="5"/>
  <c r="P2303" i="5" s="1"/>
  <c r="C2303" i="5"/>
  <c r="B2303" i="5"/>
  <c r="A2303" i="5"/>
  <c r="P2302" i="5"/>
  <c r="O2302" i="5"/>
  <c r="M2302" i="5"/>
  <c r="J2302" i="5"/>
  <c r="I2302" i="5"/>
  <c r="H2302" i="5"/>
  <c r="Q2302" i="5" s="1"/>
  <c r="G2302" i="5"/>
  <c r="F2302" i="5"/>
  <c r="E2302" i="5"/>
  <c r="D2302" i="5"/>
  <c r="C2302" i="5"/>
  <c r="B2302" i="5"/>
  <c r="A2302" i="5"/>
  <c r="K2301" i="5"/>
  <c r="H2301" i="5"/>
  <c r="Q2301" i="5" s="1"/>
  <c r="G2301" i="5"/>
  <c r="F2301" i="5"/>
  <c r="O2301" i="5" s="1"/>
  <c r="E2301" i="5"/>
  <c r="D2301" i="5"/>
  <c r="P2301" i="5" s="1"/>
  <c r="C2301" i="5"/>
  <c r="B2301" i="5"/>
  <c r="A2301" i="5"/>
  <c r="P2300" i="5"/>
  <c r="O2300" i="5"/>
  <c r="L2300" i="5"/>
  <c r="K2300" i="5"/>
  <c r="J2300" i="5"/>
  <c r="I2300" i="5"/>
  <c r="G2300" i="5"/>
  <c r="M2300" i="5" s="1"/>
  <c r="F2300" i="5"/>
  <c r="E2300" i="5"/>
  <c r="D2300" i="5"/>
  <c r="C2300" i="5"/>
  <c r="B2300" i="5"/>
  <c r="A2300" i="5"/>
  <c r="P2299" i="5"/>
  <c r="O2299" i="5"/>
  <c r="G2299" i="5"/>
  <c r="F2299" i="5"/>
  <c r="E2299" i="5"/>
  <c r="D2299" i="5"/>
  <c r="C2299" i="5"/>
  <c r="B2299" i="5"/>
  <c r="A2299" i="5"/>
  <c r="M2298" i="5"/>
  <c r="L2298" i="5"/>
  <c r="K2298" i="5"/>
  <c r="G2298" i="5"/>
  <c r="H2298" i="5" s="1"/>
  <c r="Q2298" i="5" s="1"/>
  <c r="F2298" i="5"/>
  <c r="O2298" i="5" s="1"/>
  <c r="E2298" i="5"/>
  <c r="D2298" i="5"/>
  <c r="P2298" i="5" s="1"/>
  <c r="C2298" i="5"/>
  <c r="B2298" i="5"/>
  <c r="A2298" i="5"/>
  <c r="Q2297" i="5"/>
  <c r="M2297" i="5"/>
  <c r="L2297" i="5"/>
  <c r="K2297" i="5"/>
  <c r="J2297" i="5"/>
  <c r="R2297" i="5" s="1"/>
  <c r="I2297" i="5"/>
  <c r="G2297" i="5"/>
  <c r="H2297" i="5" s="1"/>
  <c r="F2297" i="5"/>
  <c r="O2297" i="5" s="1"/>
  <c r="E2297" i="5"/>
  <c r="D2297" i="5"/>
  <c r="P2297" i="5" s="1"/>
  <c r="C2297" i="5"/>
  <c r="B2297" i="5"/>
  <c r="A2297" i="5"/>
  <c r="O2296" i="5"/>
  <c r="M2296" i="5"/>
  <c r="J2296" i="5"/>
  <c r="I2296" i="5"/>
  <c r="G2296" i="5"/>
  <c r="H2296" i="5" s="1"/>
  <c r="Q2296" i="5" s="1"/>
  <c r="F2296" i="5"/>
  <c r="E2296" i="5"/>
  <c r="D2296" i="5"/>
  <c r="P2296" i="5" s="1"/>
  <c r="C2296" i="5"/>
  <c r="B2296" i="5"/>
  <c r="A2296" i="5"/>
  <c r="G2295" i="5"/>
  <c r="F2295" i="5"/>
  <c r="O2295" i="5" s="1"/>
  <c r="E2295" i="5"/>
  <c r="D2295" i="5"/>
  <c r="P2295" i="5" s="1"/>
  <c r="C2295" i="5"/>
  <c r="B2295" i="5"/>
  <c r="A2295" i="5"/>
  <c r="R2294" i="5"/>
  <c r="P2294" i="5"/>
  <c r="L2294" i="5"/>
  <c r="K2294" i="5"/>
  <c r="J2294" i="5"/>
  <c r="I2294" i="5"/>
  <c r="G2294" i="5"/>
  <c r="M2294" i="5" s="1"/>
  <c r="F2294" i="5"/>
  <c r="O2294" i="5" s="1"/>
  <c r="E2294" i="5"/>
  <c r="D2294" i="5"/>
  <c r="C2294" i="5"/>
  <c r="B2294" i="5"/>
  <c r="A2294" i="5"/>
  <c r="P2293" i="5"/>
  <c r="O2293" i="5"/>
  <c r="G2293" i="5"/>
  <c r="F2293" i="5"/>
  <c r="E2293" i="5"/>
  <c r="D2293" i="5"/>
  <c r="C2293" i="5"/>
  <c r="B2293" i="5"/>
  <c r="A2293" i="5"/>
  <c r="G2292" i="5"/>
  <c r="F2292" i="5"/>
  <c r="O2292" i="5" s="1"/>
  <c r="E2292" i="5"/>
  <c r="D2292" i="5"/>
  <c r="P2292" i="5" s="1"/>
  <c r="C2292" i="5"/>
  <c r="B2292" i="5"/>
  <c r="A2292" i="5"/>
  <c r="M2291" i="5"/>
  <c r="L2291" i="5"/>
  <c r="K2291" i="5"/>
  <c r="R2291" i="5" s="1"/>
  <c r="J2291" i="5"/>
  <c r="I2291" i="5"/>
  <c r="G2291" i="5"/>
  <c r="H2291" i="5" s="1"/>
  <c r="Q2291" i="5" s="1"/>
  <c r="F2291" i="5"/>
  <c r="O2291" i="5" s="1"/>
  <c r="E2291" i="5"/>
  <c r="D2291" i="5"/>
  <c r="P2291" i="5" s="1"/>
  <c r="C2291" i="5"/>
  <c r="B2291" i="5"/>
  <c r="A2291" i="5"/>
  <c r="O2290" i="5"/>
  <c r="J2290" i="5"/>
  <c r="G2290" i="5"/>
  <c r="F2290" i="5"/>
  <c r="E2290" i="5"/>
  <c r="D2290" i="5"/>
  <c r="P2290" i="5" s="1"/>
  <c r="C2290" i="5"/>
  <c r="B2290" i="5"/>
  <c r="A2290" i="5"/>
  <c r="M2289" i="5"/>
  <c r="L2289" i="5"/>
  <c r="K2289" i="5"/>
  <c r="H2289" i="5"/>
  <c r="Q2289" i="5" s="1"/>
  <c r="G2289" i="5"/>
  <c r="F2289" i="5"/>
  <c r="O2289" i="5" s="1"/>
  <c r="E2289" i="5"/>
  <c r="D2289" i="5"/>
  <c r="P2289" i="5" s="1"/>
  <c r="C2289" i="5"/>
  <c r="B2289" i="5"/>
  <c r="A2289" i="5"/>
  <c r="L2288" i="5"/>
  <c r="K2288" i="5"/>
  <c r="J2288" i="5"/>
  <c r="R2288" i="5" s="1"/>
  <c r="I2288" i="5"/>
  <c r="G2288" i="5"/>
  <c r="M2288" i="5" s="1"/>
  <c r="F2288" i="5"/>
  <c r="O2288" i="5" s="1"/>
  <c r="E2288" i="5"/>
  <c r="D2288" i="5"/>
  <c r="P2288" i="5" s="1"/>
  <c r="C2288" i="5"/>
  <c r="B2288" i="5"/>
  <c r="A2288" i="5"/>
  <c r="P2287" i="5"/>
  <c r="O2287" i="5"/>
  <c r="H2287" i="5"/>
  <c r="Q2287" i="5" s="1"/>
  <c r="G2287" i="5"/>
  <c r="F2287" i="5"/>
  <c r="E2287" i="5"/>
  <c r="D2287" i="5"/>
  <c r="C2287" i="5"/>
  <c r="B2287" i="5"/>
  <c r="A2287" i="5"/>
  <c r="H2286" i="5"/>
  <c r="Q2286" i="5" s="1"/>
  <c r="G2286" i="5"/>
  <c r="F2286" i="5"/>
  <c r="O2286" i="5" s="1"/>
  <c r="E2286" i="5"/>
  <c r="D2286" i="5"/>
  <c r="P2286" i="5" s="1"/>
  <c r="C2286" i="5"/>
  <c r="B2286" i="5"/>
  <c r="A2286" i="5"/>
  <c r="P2285" i="5"/>
  <c r="O2285" i="5"/>
  <c r="M2285" i="5"/>
  <c r="L2285" i="5"/>
  <c r="K2285" i="5"/>
  <c r="J2285" i="5"/>
  <c r="I2285" i="5"/>
  <c r="G2285" i="5"/>
  <c r="H2285" i="5" s="1"/>
  <c r="Q2285" i="5" s="1"/>
  <c r="F2285" i="5"/>
  <c r="E2285" i="5"/>
  <c r="D2285" i="5"/>
  <c r="C2285" i="5"/>
  <c r="B2285" i="5"/>
  <c r="A2285" i="5"/>
  <c r="P2284" i="5"/>
  <c r="O2284" i="5"/>
  <c r="G2284" i="5"/>
  <c r="F2284" i="5"/>
  <c r="E2284" i="5"/>
  <c r="D2284" i="5"/>
  <c r="C2284" i="5"/>
  <c r="B2284" i="5"/>
  <c r="A2284" i="5"/>
  <c r="M2283" i="5"/>
  <c r="L2283" i="5"/>
  <c r="K2283" i="5"/>
  <c r="G2283" i="5"/>
  <c r="F2283" i="5"/>
  <c r="O2283" i="5" s="1"/>
  <c r="E2283" i="5"/>
  <c r="D2283" i="5"/>
  <c r="P2283" i="5" s="1"/>
  <c r="C2283" i="5"/>
  <c r="B2283" i="5"/>
  <c r="A2283" i="5"/>
  <c r="L2282" i="5"/>
  <c r="K2282" i="5"/>
  <c r="R2282" i="5" s="1"/>
  <c r="J2282" i="5"/>
  <c r="I2282" i="5"/>
  <c r="G2282" i="5"/>
  <c r="M2282" i="5" s="1"/>
  <c r="F2282" i="5"/>
  <c r="O2282" i="5" s="1"/>
  <c r="E2282" i="5"/>
  <c r="D2282" i="5"/>
  <c r="P2282" i="5" s="1"/>
  <c r="C2282" i="5"/>
  <c r="B2282" i="5"/>
  <c r="A2282" i="5"/>
  <c r="O2281" i="5"/>
  <c r="M2281" i="5"/>
  <c r="J2281" i="5"/>
  <c r="I2281" i="5"/>
  <c r="H2281" i="5"/>
  <c r="Q2281" i="5" s="1"/>
  <c r="G2281" i="5"/>
  <c r="F2281" i="5"/>
  <c r="E2281" i="5"/>
  <c r="D2281" i="5"/>
  <c r="P2281" i="5" s="1"/>
  <c r="C2281" i="5"/>
  <c r="B2281" i="5"/>
  <c r="A2281" i="5"/>
  <c r="Q2280" i="5"/>
  <c r="K2280" i="5"/>
  <c r="H2280" i="5"/>
  <c r="G2280" i="5"/>
  <c r="F2280" i="5"/>
  <c r="O2280" i="5" s="1"/>
  <c r="E2280" i="5"/>
  <c r="D2280" i="5"/>
  <c r="P2280" i="5" s="1"/>
  <c r="C2280" i="5"/>
  <c r="B2280" i="5"/>
  <c r="A2280" i="5"/>
  <c r="Q2279" i="5"/>
  <c r="P2279" i="5"/>
  <c r="O2279" i="5"/>
  <c r="M2279" i="5"/>
  <c r="L2279" i="5"/>
  <c r="K2279" i="5"/>
  <c r="J2279" i="5"/>
  <c r="I2279" i="5"/>
  <c r="R2279" i="5" s="1"/>
  <c r="G2279" i="5"/>
  <c r="H2279" i="5" s="1"/>
  <c r="F2279" i="5"/>
  <c r="E2279" i="5"/>
  <c r="D2279" i="5"/>
  <c r="C2279" i="5"/>
  <c r="B2279" i="5"/>
  <c r="A2279" i="5"/>
  <c r="N2279" i="5" s="1"/>
  <c r="P2278" i="5"/>
  <c r="O2278" i="5"/>
  <c r="I2278" i="5"/>
  <c r="H2278" i="5"/>
  <c r="Q2278" i="5" s="1"/>
  <c r="G2278" i="5"/>
  <c r="F2278" i="5"/>
  <c r="E2278" i="5"/>
  <c r="D2278" i="5"/>
  <c r="C2278" i="5"/>
  <c r="B2278" i="5"/>
  <c r="A2278" i="5"/>
  <c r="M2277" i="5"/>
  <c r="L2277" i="5"/>
  <c r="G2277" i="5"/>
  <c r="F2277" i="5"/>
  <c r="O2277" i="5" s="1"/>
  <c r="E2277" i="5"/>
  <c r="D2277" i="5"/>
  <c r="P2277" i="5" s="1"/>
  <c r="C2277" i="5"/>
  <c r="B2277" i="5"/>
  <c r="A2277" i="5"/>
  <c r="R2276" i="5"/>
  <c r="L2276" i="5"/>
  <c r="K2276" i="5"/>
  <c r="J2276" i="5"/>
  <c r="I2276" i="5"/>
  <c r="G2276" i="5"/>
  <c r="M2276" i="5" s="1"/>
  <c r="F2276" i="5"/>
  <c r="O2276" i="5" s="1"/>
  <c r="E2276" i="5"/>
  <c r="D2276" i="5"/>
  <c r="P2276" i="5" s="1"/>
  <c r="C2276" i="5"/>
  <c r="B2276" i="5"/>
  <c r="A2276" i="5"/>
  <c r="O2275" i="5"/>
  <c r="M2275" i="5"/>
  <c r="J2275" i="5"/>
  <c r="I2275" i="5"/>
  <c r="G2275" i="5"/>
  <c r="H2275" i="5" s="1"/>
  <c r="Q2275" i="5" s="1"/>
  <c r="F2275" i="5"/>
  <c r="E2275" i="5"/>
  <c r="D2275" i="5"/>
  <c r="P2275" i="5" s="1"/>
  <c r="C2275" i="5"/>
  <c r="B2275" i="5"/>
  <c r="A2275" i="5"/>
  <c r="G2274" i="5"/>
  <c r="F2274" i="5"/>
  <c r="O2274" i="5" s="1"/>
  <c r="E2274" i="5"/>
  <c r="D2274" i="5"/>
  <c r="P2274" i="5" s="1"/>
  <c r="C2274" i="5"/>
  <c r="B2274" i="5"/>
  <c r="A2274" i="5"/>
  <c r="R2273" i="5"/>
  <c r="O2273" i="5"/>
  <c r="M2273" i="5"/>
  <c r="L2273" i="5"/>
  <c r="K2273" i="5"/>
  <c r="J2273" i="5"/>
  <c r="I2273" i="5"/>
  <c r="G2273" i="5"/>
  <c r="H2273" i="5" s="1"/>
  <c r="Q2273" i="5" s="1"/>
  <c r="F2273" i="5"/>
  <c r="E2273" i="5"/>
  <c r="D2273" i="5"/>
  <c r="P2273" i="5" s="1"/>
  <c r="C2273" i="5"/>
  <c r="B2273" i="5"/>
  <c r="A2273" i="5"/>
  <c r="P2272" i="5"/>
  <c r="O2272" i="5"/>
  <c r="H2272" i="5"/>
  <c r="Q2272" i="5" s="1"/>
  <c r="G2272" i="5"/>
  <c r="F2272" i="5"/>
  <c r="E2272" i="5"/>
  <c r="D2272" i="5"/>
  <c r="C2272" i="5"/>
  <c r="B2272" i="5"/>
  <c r="A2272" i="5"/>
  <c r="H2271" i="5"/>
  <c r="Q2271" i="5" s="1"/>
  <c r="G2271" i="5"/>
  <c r="F2271" i="5"/>
  <c r="O2271" i="5" s="1"/>
  <c r="E2271" i="5"/>
  <c r="D2271" i="5"/>
  <c r="P2271" i="5" s="1"/>
  <c r="C2271" i="5"/>
  <c r="B2271" i="5"/>
  <c r="A2271" i="5"/>
  <c r="O2270" i="5"/>
  <c r="L2270" i="5"/>
  <c r="K2270" i="5"/>
  <c r="J2270" i="5"/>
  <c r="I2270" i="5"/>
  <c r="G2270" i="5"/>
  <c r="M2270" i="5" s="1"/>
  <c r="F2270" i="5"/>
  <c r="E2270" i="5"/>
  <c r="D2270" i="5"/>
  <c r="P2270" i="5" s="1"/>
  <c r="C2270" i="5"/>
  <c r="B2270" i="5"/>
  <c r="A2270" i="5"/>
  <c r="O2269" i="5"/>
  <c r="J2269" i="5"/>
  <c r="G2269" i="5"/>
  <c r="F2269" i="5"/>
  <c r="E2269" i="5"/>
  <c r="D2269" i="5"/>
  <c r="P2269" i="5" s="1"/>
  <c r="C2269" i="5"/>
  <c r="B2269" i="5"/>
  <c r="A2269" i="5"/>
  <c r="M2268" i="5"/>
  <c r="L2268" i="5"/>
  <c r="K2268" i="5"/>
  <c r="H2268" i="5"/>
  <c r="Q2268" i="5" s="1"/>
  <c r="G2268" i="5"/>
  <c r="F2268" i="5"/>
  <c r="O2268" i="5" s="1"/>
  <c r="E2268" i="5"/>
  <c r="D2268" i="5"/>
  <c r="P2268" i="5" s="1"/>
  <c r="C2268" i="5"/>
  <c r="B2268" i="5"/>
  <c r="A2268" i="5"/>
  <c r="Q2267" i="5"/>
  <c r="P2267" i="5"/>
  <c r="M2267" i="5"/>
  <c r="L2267" i="5"/>
  <c r="K2267" i="5"/>
  <c r="J2267" i="5"/>
  <c r="I2267" i="5"/>
  <c r="R2267" i="5" s="1"/>
  <c r="G2267" i="5"/>
  <c r="H2267" i="5" s="1"/>
  <c r="F2267" i="5"/>
  <c r="O2267" i="5" s="1"/>
  <c r="E2267" i="5"/>
  <c r="D2267" i="5"/>
  <c r="C2267" i="5"/>
  <c r="B2267" i="5"/>
  <c r="A2267" i="5"/>
  <c r="O2266" i="5"/>
  <c r="M2266" i="5"/>
  <c r="J2266" i="5"/>
  <c r="I2266" i="5"/>
  <c r="H2266" i="5"/>
  <c r="Q2266" i="5" s="1"/>
  <c r="G2266" i="5"/>
  <c r="F2266" i="5"/>
  <c r="E2266" i="5"/>
  <c r="D2266" i="5"/>
  <c r="P2266" i="5" s="1"/>
  <c r="C2266" i="5"/>
  <c r="B2266" i="5"/>
  <c r="A2266" i="5"/>
  <c r="G2265" i="5"/>
  <c r="K2265" i="5" s="1"/>
  <c r="F2265" i="5"/>
  <c r="O2265" i="5" s="1"/>
  <c r="E2265" i="5"/>
  <c r="D2265" i="5"/>
  <c r="P2265" i="5" s="1"/>
  <c r="C2265" i="5"/>
  <c r="B2265" i="5"/>
  <c r="A2265" i="5"/>
  <c r="P2264" i="5"/>
  <c r="L2264" i="5"/>
  <c r="K2264" i="5"/>
  <c r="J2264" i="5"/>
  <c r="I2264" i="5"/>
  <c r="G2264" i="5"/>
  <c r="M2264" i="5" s="1"/>
  <c r="F2264" i="5"/>
  <c r="O2264" i="5" s="1"/>
  <c r="E2264" i="5"/>
  <c r="D2264" i="5"/>
  <c r="C2264" i="5"/>
  <c r="B2264" i="5"/>
  <c r="A2264" i="5"/>
  <c r="P2263" i="5"/>
  <c r="O2263" i="5"/>
  <c r="M2263" i="5"/>
  <c r="H2263" i="5"/>
  <c r="Q2263" i="5" s="1"/>
  <c r="G2263" i="5"/>
  <c r="F2263" i="5"/>
  <c r="E2263" i="5"/>
  <c r="D2263" i="5"/>
  <c r="C2263" i="5"/>
  <c r="B2263" i="5"/>
  <c r="A2263" i="5"/>
  <c r="M2262" i="5"/>
  <c r="L2262" i="5"/>
  <c r="K2262" i="5"/>
  <c r="G2262" i="5"/>
  <c r="F2262" i="5"/>
  <c r="O2262" i="5" s="1"/>
  <c r="E2262" i="5"/>
  <c r="D2262" i="5"/>
  <c r="P2262" i="5" s="1"/>
  <c r="C2262" i="5"/>
  <c r="B2262" i="5"/>
  <c r="A2262" i="5"/>
  <c r="Q2261" i="5"/>
  <c r="M2261" i="5"/>
  <c r="L2261" i="5"/>
  <c r="K2261" i="5"/>
  <c r="R2261" i="5" s="1"/>
  <c r="J2261" i="5"/>
  <c r="I2261" i="5"/>
  <c r="G2261" i="5"/>
  <c r="H2261" i="5" s="1"/>
  <c r="F2261" i="5"/>
  <c r="O2261" i="5" s="1"/>
  <c r="E2261" i="5"/>
  <c r="D2261" i="5"/>
  <c r="P2261" i="5" s="1"/>
  <c r="C2261" i="5"/>
  <c r="B2261" i="5"/>
  <c r="A2261" i="5"/>
  <c r="O2260" i="5"/>
  <c r="M2260" i="5"/>
  <c r="J2260" i="5"/>
  <c r="I2260" i="5"/>
  <c r="G2260" i="5"/>
  <c r="F2260" i="5"/>
  <c r="E2260" i="5"/>
  <c r="D2260" i="5"/>
  <c r="P2260" i="5" s="1"/>
  <c r="C2260" i="5"/>
  <c r="B2260" i="5"/>
  <c r="A2260" i="5"/>
  <c r="L2259" i="5"/>
  <c r="K2259" i="5"/>
  <c r="H2259" i="5"/>
  <c r="Q2259" i="5" s="1"/>
  <c r="G2259" i="5"/>
  <c r="F2259" i="5"/>
  <c r="O2259" i="5" s="1"/>
  <c r="E2259" i="5"/>
  <c r="D2259" i="5"/>
  <c r="P2259" i="5" s="1"/>
  <c r="C2259" i="5"/>
  <c r="B2259" i="5"/>
  <c r="A2259" i="5"/>
  <c r="P2258" i="5"/>
  <c r="L2258" i="5"/>
  <c r="K2258" i="5"/>
  <c r="J2258" i="5"/>
  <c r="I2258" i="5"/>
  <c r="R2258" i="5" s="1"/>
  <c r="G2258" i="5"/>
  <c r="M2258" i="5" s="1"/>
  <c r="F2258" i="5"/>
  <c r="O2258" i="5" s="1"/>
  <c r="E2258" i="5"/>
  <c r="D2258" i="5"/>
  <c r="C2258" i="5"/>
  <c r="B2258" i="5"/>
  <c r="A2258" i="5"/>
  <c r="P2257" i="5"/>
  <c r="O2257" i="5"/>
  <c r="G2257" i="5"/>
  <c r="F2257" i="5"/>
  <c r="E2257" i="5"/>
  <c r="D2257" i="5"/>
  <c r="C2257" i="5"/>
  <c r="B2257" i="5"/>
  <c r="A2257" i="5"/>
  <c r="G2256" i="5"/>
  <c r="F2256" i="5"/>
  <c r="O2256" i="5" s="1"/>
  <c r="E2256" i="5"/>
  <c r="D2256" i="5"/>
  <c r="P2256" i="5" s="1"/>
  <c r="C2256" i="5"/>
  <c r="B2256" i="5"/>
  <c r="A2256" i="5"/>
  <c r="O2255" i="5"/>
  <c r="M2255" i="5"/>
  <c r="L2255" i="5"/>
  <c r="R2255" i="5" s="1"/>
  <c r="K2255" i="5"/>
  <c r="J2255" i="5"/>
  <c r="I2255" i="5"/>
  <c r="G2255" i="5"/>
  <c r="H2255" i="5" s="1"/>
  <c r="Q2255" i="5" s="1"/>
  <c r="F2255" i="5"/>
  <c r="E2255" i="5"/>
  <c r="D2255" i="5"/>
  <c r="P2255" i="5" s="1"/>
  <c r="C2255" i="5"/>
  <c r="B2255" i="5"/>
  <c r="A2255" i="5"/>
  <c r="O2254" i="5"/>
  <c r="G2254" i="5"/>
  <c r="F2254" i="5"/>
  <c r="E2254" i="5"/>
  <c r="D2254" i="5"/>
  <c r="P2254" i="5" s="1"/>
  <c r="C2254" i="5"/>
  <c r="B2254" i="5"/>
  <c r="A2254" i="5"/>
  <c r="M2253" i="5"/>
  <c r="L2253" i="5"/>
  <c r="K2253" i="5"/>
  <c r="H2253" i="5"/>
  <c r="Q2253" i="5" s="1"/>
  <c r="G2253" i="5"/>
  <c r="F2253" i="5"/>
  <c r="O2253" i="5" s="1"/>
  <c r="E2253" i="5"/>
  <c r="D2253" i="5"/>
  <c r="P2253" i="5" s="1"/>
  <c r="C2253" i="5"/>
  <c r="B2253" i="5"/>
  <c r="A2253" i="5"/>
  <c r="P2252" i="5"/>
  <c r="O2252" i="5"/>
  <c r="L2252" i="5"/>
  <c r="K2252" i="5"/>
  <c r="J2252" i="5"/>
  <c r="I2252" i="5"/>
  <c r="R2252" i="5" s="1"/>
  <c r="G2252" i="5"/>
  <c r="M2252" i="5" s="1"/>
  <c r="F2252" i="5"/>
  <c r="E2252" i="5"/>
  <c r="D2252" i="5"/>
  <c r="C2252" i="5"/>
  <c r="B2252" i="5"/>
  <c r="A2252" i="5"/>
  <c r="P2251" i="5"/>
  <c r="O2251" i="5"/>
  <c r="J2251" i="5"/>
  <c r="I2251" i="5"/>
  <c r="H2251" i="5"/>
  <c r="Q2251" i="5" s="1"/>
  <c r="G2251" i="5"/>
  <c r="F2251" i="5"/>
  <c r="E2251" i="5"/>
  <c r="D2251" i="5"/>
  <c r="C2251" i="5"/>
  <c r="B2251" i="5"/>
  <c r="A2251" i="5"/>
  <c r="Q2250" i="5"/>
  <c r="M2250" i="5"/>
  <c r="H2250" i="5"/>
  <c r="G2250" i="5"/>
  <c r="F2250" i="5"/>
  <c r="O2250" i="5" s="1"/>
  <c r="E2250" i="5"/>
  <c r="D2250" i="5"/>
  <c r="P2250" i="5" s="1"/>
  <c r="C2250" i="5"/>
  <c r="B2250" i="5"/>
  <c r="A2250" i="5"/>
  <c r="P2249" i="5"/>
  <c r="O2249" i="5"/>
  <c r="M2249" i="5"/>
  <c r="L2249" i="5"/>
  <c r="K2249" i="5"/>
  <c r="J2249" i="5"/>
  <c r="I2249" i="5"/>
  <c r="R2249" i="5" s="1"/>
  <c r="G2249" i="5"/>
  <c r="H2249" i="5" s="1"/>
  <c r="Q2249" i="5" s="1"/>
  <c r="F2249" i="5"/>
  <c r="E2249" i="5"/>
  <c r="D2249" i="5"/>
  <c r="C2249" i="5"/>
  <c r="B2249" i="5"/>
  <c r="A2249" i="5"/>
  <c r="N2249" i="5" s="1"/>
  <c r="P2248" i="5"/>
  <c r="O2248" i="5"/>
  <c r="M2248" i="5"/>
  <c r="H2248" i="5"/>
  <c r="Q2248" i="5" s="1"/>
  <c r="G2248" i="5"/>
  <c r="F2248" i="5"/>
  <c r="E2248" i="5"/>
  <c r="D2248" i="5"/>
  <c r="C2248" i="5"/>
  <c r="B2248" i="5"/>
  <c r="A2248" i="5"/>
  <c r="M2247" i="5"/>
  <c r="L2247" i="5"/>
  <c r="K2247" i="5"/>
  <c r="G2247" i="5"/>
  <c r="H2247" i="5" s="1"/>
  <c r="Q2247" i="5" s="1"/>
  <c r="F2247" i="5"/>
  <c r="O2247" i="5" s="1"/>
  <c r="E2247" i="5"/>
  <c r="D2247" i="5"/>
  <c r="P2247" i="5" s="1"/>
  <c r="C2247" i="5"/>
  <c r="B2247" i="5"/>
  <c r="A2247" i="5"/>
  <c r="L2246" i="5"/>
  <c r="K2246" i="5"/>
  <c r="J2246" i="5"/>
  <c r="R2246" i="5" s="1"/>
  <c r="I2246" i="5"/>
  <c r="G2246" i="5"/>
  <c r="M2246" i="5" s="1"/>
  <c r="F2246" i="5"/>
  <c r="O2246" i="5" s="1"/>
  <c r="E2246" i="5"/>
  <c r="D2246" i="5"/>
  <c r="P2246" i="5" s="1"/>
  <c r="C2246" i="5"/>
  <c r="B2246" i="5"/>
  <c r="A2246" i="5"/>
  <c r="P2245" i="5"/>
  <c r="O2245" i="5"/>
  <c r="M2245" i="5"/>
  <c r="J2245" i="5"/>
  <c r="I2245" i="5"/>
  <c r="H2245" i="5"/>
  <c r="Q2245" i="5" s="1"/>
  <c r="G2245" i="5"/>
  <c r="F2245" i="5"/>
  <c r="E2245" i="5"/>
  <c r="D2245" i="5"/>
  <c r="C2245" i="5"/>
  <c r="B2245" i="5"/>
  <c r="A2245" i="5"/>
  <c r="G2244" i="5"/>
  <c r="F2244" i="5"/>
  <c r="O2244" i="5" s="1"/>
  <c r="E2244" i="5"/>
  <c r="D2244" i="5"/>
  <c r="P2244" i="5" s="1"/>
  <c r="C2244" i="5"/>
  <c r="B2244" i="5"/>
  <c r="A2244" i="5"/>
  <c r="P2243" i="5"/>
  <c r="M2243" i="5"/>
  <c r="L2243" i="5"/>
  <c r="K2243" i="5"/>
  <c r="J2243" i="5"/>
  <c r="I2243" i="5"/>
  <c r="G2243" i="5"/>
  <c r="H2243" i="5" s="1"/>
  <c r="Q2243" i="5" s="1"/>
  <c r="F2243" i="5"/>
  <c r="O2243" i="5" s="1"/>
  <c r="E2243" i="5"/>
  <c r="D2243" i="5"/>
  <c r="C2243" i="5"/>
  <c r="B2243" i="5"/>
  <c r="A2243" i="5"/>
  <c r="P2242" i="5"/>
  <c r="O2242" i="5"/>
  <c r="H2242" i="5"/>
  <c r="Q2242" i="5" s="1"/>
  <c r="G2242" i="5"/>
  <c r="F2242" i="5"/>
  <c r="E2242" i="5"/>
  <c r="D2242" i="5"/>
  <c r="C2242" i="5"/>
  <c r="B2242" i="5"/>
  <c r="A2242" i="5"/>
  <c r="L2241" i="5"/>
  <c r="G2241" i="5"/>
  <c r="F2241" i="5"/>
  <c r="O2241" i="5" s="1"/>
  <c r="E2241" i="5"/>
  <c r="D2241" i="5"/>
  <c r="P2241" i="5" s="1"/>
  <c r="C2241" i="5"/>
  <c r="B2241" i="5"/>
  <c r="A2241" i="5"/>
  <c r="O2240" i="5"/>
  <c r="L2240" i="5"/>
  <c r="K2240" i="5"/>
  <c r="J2240" i="5"/>
  <c r="R2240" i="5" s="1"/>
  <c r="I2240" i="5"/>
  <c r="G2240" i="5"/>
  <c r="M2240" i="5" s="1"/>
  <c r="F2240" i="5"/>
  <c r="E2240" i="5"/>
  <c r="D2240" i="5"/>
  <c r="P2240" i="5" s="1"/>
  <c r="C2240" i="5"/>
  <c r="B2240" i="5"/>
  <c r="A2240" i="5"/>
  <c r="O2239" i="5"/>
  <c r="M2239" i="5"/>
  <c r="J2239" i="5"/>
  <c r="I2239" i="5"/>
  <c r="G2239" i="5"/>
  <c r="F2239" i="5"/>
  <c r="E2239" i="5"/>
  <c r="D2239" i="5"/>
  <c r="P2239" i="5" s="1"/>
  <c r="C2239" i="5"/>
  <c r="B2239" i="5"/>
  <c r="A2239" i="5"/>
  <c r="Q2238" i="5"/>
  <c r="L2238" i="5"/>
  <c r="K2238" i="5"/>
  <c r="H2238" i="5"/>
  <c r="G2238" i="5"/>
  <c r="F2238" i="5"/>
  <c r="O2238" i="5" s="1"/>
  <c r="E2238" i="5"/>
  <c r="D2238" i="5"/>
  <c r="P2238" i="5" s="1"/>
  <c r="C2238" i="5"/>
  <c r="B2238" i="5"/>
  <c r="A2238" i="5"/>
  <c r="P2237" i="5"/>
  <c r="O2237" i="5"/>
  <c r="M2237" i="5"/>
  <c r="L2237" i="5"/>
  <c r="K2237" i="5"/>
  <c r="J2237" i="5"/>
  <c r="I2237" i="5"/>
  <c r="R2237" i="5" s="1"/>
  <c r="G2237" i="5"/>
  <c r="H2237" i="5" s="1"/>
  <c r="Q2237" i="5" s="1"/>
  <c r="F2237" i="5"/>
  <c r="E2237" i="5"/>
  <c r="D2237" i="5"/>
  <c r="C2237" i="5"/>
  <c r="B2237" i="5"/>
  <c r="A2237" i="5"/>
  <c r="P2236" i="5"/>
  <c r="O2236" i="5"/>
  <c r="J2236" i="5"/>
  <c r="I2236" i="5"/>
  <c r="H2236" i="5"/>
  <c r="Q2236" i="5" s="1"/>
  <c r="G2236" i="5"/>
  <c r="F2236" i="5"/>
  <c r="E2236" i="5"/>
  <c r="D2236" i="5"/>
  <c r="C2236" i="5"/>
  <c r="B2236" i="5"/>
  <c r="A2236" i="5"/>
  <c r="Q2235" i="5"/>
  <c r="M2235" i="5"/>
  <c r="H2235" i="5"/>
  <c r="G2235" i="5"/>
  <c r="F2235" i="5"/>
  <c r="O2235" i="5" s="1"/>
  <c r="E2235" i="5"/>
  <c r="D2235" i="5"/>
  <c r="P2235" i="5" s="1"/>
  <c r="C2235" i="5"/>
  <c r="B2235" i="5"/>
  <c r="A2235" i="5"/>
  <c r="P2234" i="5"/>
  <c r="O2234" i="5"/>
  <c r="L2234" i="5"/>
  <c r="K2234" i="5"/>
  <c r="J2234" i="5"/>
  <c r="I2234" i="5"/>
  <c r="G2234" i="5"/>
  <c r="M2234" i="5" s="1"/>
  <c r="F2234" i="5"/>
  <c r="E2234" i="5"/>
  <c r="D2234" i="5"/>
  <c r="C2234" i="5"/>
  <c r="B2234" i="5"/>
  <c r="A2234" i="5"/>
  <c r="O2233" i="5"/>
  <c r="M2233" i="5"/>
  <c r="J2233" i="5"/>
  <c r="G2233" i="5"/>
  <c r="F2233" i="5"/>
  <c r="E2233" i="5"/>
  <c r="D2233" i="5"/>
  <c r="P2233" i="5" s="1"/>
  <c r="C2233" i="5"/>
  <c r="B2233" i="5"/>
  <c r="A2233" i="5"/>
  <c r="M2232" i="5"/>
  <c r="L2232" i="5"/>
  <c r="K2232" i="5"/>
  <c r="H2232" i="5"/>
  <c r="Q2232" i="5" s="1"/>
  <c r="G2232" i="5"/>
  <c r="F2232" i="5"/>
  <c r="O2232" i="5" s="1"/>
  <c r="E2232" i="5"/>
  <c r="D2232" i="5"/>
  <c r="P2232" i="5" s="1"/>
  <c r="C2232" i="5"/>
  <c r="B2232" i="5"/>
  <c r="A2232" i="5"/>
  <c r="Q2231" i="5"/>
  <c r="O2231" i="5"/>
  <c r="M2231" i="5"/>
  <c r="L2231" i="5"/>
  <c r="K2231" i="5"/>
  <c r="J2231" i="5"/>
  <c r="R2231" i="5" s="1"/>
  <c r="I2231" i="5"/>
  <c r="G2231" i="5"/>
  <c r="H2231" i="5" s="1"/>
  <c r="F2231" i="5"/>
  <c r="E2231" i="5"/>
  <c r="D2231" i="5"/>
  <c r="P2231" i="5" s="1"/>
  <c r="C2231" i="5"/>
  <c r="B2231" i="5"/>
  <c r="A2231" i="5"/>
  <c r="P2230" i="5"/>
  <c r="O2230" i="5"/>
  <c r="M2230" i="5"/>
  <c r="J2230" i="5"/>
  <c r="I2230" i="5"/>
  <c r="H2230" i="5"/>
  <c r="Q2230" i="5" s="1"/>
  <c r="G2230" i="5"/>
  <c r="F2230" i="5"/>
  <c r="E2230" i="5"/>
  <c r="D2230" i="5"/>
  <c r="C2230" i="5"/>
  <c r="B2230" i="5"/>
  <c r="A2230" i="5"/>
  <c r="K2229" i="5"/>
  <c r="H2229" i="5"/>
  <c r="Q2229" i="5" s="1"/>
  <c r="G2229" i="5"/>
  <c r="F2229" i="5"/>
  <c r="O2229" i="5" s="1"/>
  <c r="E2229" i="5"/>
  <c r="D2229" i="5"/>
  <c r="P2229" i="5" s="1"/>
  <c r="C2229" i="5"/>
  <c r="B2229" i="5"/>
  <c r="A2229" i="5"/>
  <c r="P2228" i="5"/>
  <c r="L2228" i="5"/>
  <c r="K2228" i="5"/>
  <c r="J2228" i="5"/>
  <c r="I2228" i="5"/>
  <c r="G2228" i="5"/>
  <c r="M2228" i="5" s="1"/>
  <c r="F2228" i="5"/>
  <c r="O2228" i="5" s="1"/>
  <c r="E2228" i="5"/>
  <c r="D2228" i="5"/>
  <c r="C2228" i="5"/>
  <c r="B2228" i="5"/>
  <c r="A2228" i="5"/>
  <c r="P2227" i="5"/>
  <c r="O2227" i="5"/>
  <c r="G2227" i="5"/>
  <c r="F2227" i="5"/>
  <c r="E2227" i="5"/>
  <c r="D2227" i="5"/>
  <c r="C2227" i="5"/>
  <c r="B2227" i="5"/>
  <c r="A2227" i="5"/>
  <c r="M2226" i="5"/>
  <c r="L2226" i="5"/>
  <c r="K2226" i="5"/>
  <c r="H2226" i="5"/>
  <c r="Q2226" i="5" s="1"/>
  <c r="G2226" i="5"/>
  <c r="F2226" i="5"/>
  <c r="O2226" i="5" s="1"/>
  <c r="E2226" i="5"/>
  <c r="D2226" i="5"/>
  <c r="P2226" i="5" s="1"/>
  <c r="C2226" i="5"/>
  <c r="B2226" i="5"/>
  <c r="A2226" i="5"/>
  <c r="R2225" i="5"/>
  <c r="Q2225" i="5"/>
  <c r="M2225" i="5"/>
  <c r="L2225" i="5"/>
  <c r="K2225" i="5"/>
  <c r="J2225" i="5"/>
  <c r="I2225" i="5"/>
  <c r="G2225" i="5"/>
  <c r="H2225" i="5" s="1"/>
  <c r="F2225" i="5"/>
  <c r="O2225" i="5" s="1"/>
  <c r="E2225" i="5"/>
  <c r="D2225" i="5"/>
  <c r="P2225" i="5" s="1"/>
  <c r="C2225" i="5"/>
  <c r="B2225" i="5"/>
  <c r="A2225" i="5"/>
  <c r="O2224" i="5"/>
  <c r="M2224" i="5"/>
  <c r="J2224" i="5"/>
  <c r="I2224" i="5"/>
  <c r="H2224" i="5"/>
  <c r="Q2224" i="5" s="1"/>
  <c r="G2224" i="5"/>
  <c r="F2224" i="5"/>
  <c r="E2224" i="5"/>
  <c r="D2224" i="5"/>
  <c r="P2224" i="5" s="1"/>
  <c r="C2224" i="5"/>
  <c r="B2224" i="5"/>
  <c r="A2224" i="5"/>
  <c r="L2223" i="5"/>
  <c r="K2223" i="5"/>
  <c r="H2223" i="5"/>
  <c r="Q2223" i="5" s="1"/>
  <c r="G2223" i="5"/>
  <c r="F2223" i="5"/>
  <c r="O2223" i="5" s="1"/>
  <c r="E2223" i="5"/>
  <c r="D2223" i="5"/>
  <c r="P2223" i="5" s="1"/>
  <c r="C2223" i="5"/>
  <c r="B2223" i="5"/>
  <c r="A2223" i="5"/>
  <c r="P2222" i="5"/>
  <c r="O2222" i="5"/>
  <c r="L2222" i="5"/>
  <c r="K2222" i="5"/>
  <c r="J2222" i="5"/>
  <c r="I2222" i="5"/>
  <c r="R2222" i="5" s="1"/>
  <c r="G2222" i="5"/>
  <c r="M2222" i="5" s="1"/>
  <c r="F2222" i="5"/>
  <c r="E2222" i="5"/>
  <c r="D2222" i="5"/>
  <c r="C2222" i="5"/>
  <c r="B2222" i="5"/>
  <c r="A2222" i="5"/>
  <c r="P2221" i="5"/>
  <c r="O2221" i="5"/>
  <c r="G2221" i="5"/>
  <c r="F2221" i="5"/>
  <c r="E2221" i="5"/>
  <c r="D2221" i="5"/>
  <c r="C2221" i="5"/>
  <c r="B2221" i="5"/>
  <c r="A2221" i="5"/>
  <c r="G2220" i="5"/>
  <c r="F2220" i="5"/>
  <c r="O2220" i="5" s="1"/>
  <c r="E2220" i="5"/>
  <c r="D2220" i="5"/>
  <c r="P2220" i="5" s="1"/>
  <c r="C2220" i="5"/>
  <c r="B2220" i="5"/>
  <c r="A2220" i="5"/>
  <c r="M2219" i="5"/>
  <c r="L2219" i="5"/>
  <c r="R2219" i="5" s="1"/>
  <c r="K2219" i="5"/>
  <c r="J2219" i="5"/>
  <c r="I2219" i="5"/>
  <c r="G2219" i="5"/>
  <c r="H2219" i="5" s="1"/>
  <c r="Q2219" i="5" s="1"/>
  <c r="F2219" i="5"/>
  <c r="O2219" i="5" s="1"/>
  <c r="E2219" i="5"/>
  <c r="D2219" i="5"/>
  <c r="P2219" i="5" s="1"/>
  <c r="C2219" i="5"/>
  <c r="B2219" i="5"/>
  <c r="A2219" i="5"/>
  <c r="O2218" i="5"/>
  <c r="G2218" i="5"/>
  <c r="F2218" i="5"/>
  <c r="E2218" i="5"/>
  <c r="D2218" i="5"/>
  <c r="P2218" i="5" s="1"/>
  <c r="C2218" i="5"/>
  <c r="B2218" i="5"/>
  <c r="A2218" i="5"/>
  <c r="M2217" i="5"/>
  <c r="L2217" i="5"/>
  <c r="K2217" i="5"/>
  <c r="H2217" i="5"/>
  <c r="Q2217" i="5" s="1"/>
  <c r="G2217" i="5"/>
  <c r="F2217" i="5"/>
  <c r="O2217" i="5" s="1"/>
  <c r="E2217" i="5"/>
  <c r="D2217" i="5"/>
  <c r="P2217" i="5" s="1"/>
  <c r="C2217" i="5"/>
  <c r="B2217" i="5"/>
  <c r="A2217" i="5"/>
  <c r="R2216" i="5"/>
  <c r="P2216" i="5"/>
  <c r="L2216" i="5"/>
  <c r="K2216" i="5"/>
  <c r="J2216" i="5"/>
  <c r="I2216" i="5"/>
  <c r="G2216" i="5"/>
  <c r="M2216" i="5" s="1"/>
  <c r="F2216" i="5"/>
  <c r="O2216" i="5" s="1"/>
  <c r="E2216" i="5"/>
  <c r="D2216" i="5"/>
  <c r="C2216" i="5"/>
  <c r="B2216" i="5"/>
  <c r="A2216" i="5"/>
  <c r="O2215" i="5"/>
  <c r="J2215" i="5"/>
  <c r="I2215" i="5"/>
  <c r="H2215" i="5"/>
  <c r="Q2215" i="5" s="1"/>
  <c r="G2215" i="5"/>
  <c r="F2215" i="5"/>
  <c r="E2215" i="5"/>
  <c r="D2215" i="5"/>
  <c r="P2215" i="5" s="1"/>
  <c r="C2215" i="5"/>
  <c r="B2215" i="5"/>
  <c r="A2215" i="5"/>
  <c r="M2214" i="5"/>
  <c r="H2214" i="5"/>
  <c r="Q2214" i="5" s="1"/>
  <c r="G2214" i="5"/>
  <c r="F2214" i="5"/>
  <c r="O2214" i="5" s="1"/>
  <c r="E2214" i="5"/>
  <c r="D2214" i="5"/>
  <c r="P2214" i="5" s="1"/>
  <c r="C2214" i="5"/>
  <c r="B2214" i="5"/>
  <c r="A2214" i="5"/>
  <c r="P2213" i="5"/>
  <c r="M2213" i="5"/>
  <c r="L2213" i="5"/>
  <c r="K2213" i="5"/>
  <c r="J2213" i="5"/>
  <c r="I2213" i="5"/>
  <c r="R2213" i="5" s="1"/>
  <c r="G2213" i="5"/>
  <c r="H2213" i="5" s="1"/>
  <c r="Q2213" i="5" s="1"/>
  <c r="F2213" i="5"/>
  <c r="O2213" i="5" s="1"/>
  <c r="E2213" i="5"/>
  <c r="D2213" i="5"/>
  <c r="C2213" i="5"/>
  <c r="B2213" i="5"/>
  <c r="A2213" i="5"/>
  <c r="P2212" i="5"/>
  <c r="O2212" i="5"/>
  <c r="M2212" i="5"/>
  <c r="H2212" i="5"/>
  <c r="Q2212" i="5" s="1"/>
  <c r="G2212" i="5"/>
  <c r="F2212" i="5"/>
  <c r="E2212" i="5"/>
  <c r="D2212" i="5"/>
  <c r="C2212" i="5"/>
  <c r="B2212" i="5"/>
  <c r="A2212" i="5"/>
  <c r="M2211" i="5"/>
  <c r="L2211" i="5"/>
  <c r="K2211" i="5"/>
  <c r="H2211" i="5"/>
  <c r="Q2211" i="5" s="1"/>
  <c r="G2211" i="5"/>
  <c r="F2211" i="5"/>
  <c r="O2211" i="5" s="1"/>
  <c r="E2211" i="5"/>
  <c r="D2211" i="5"/>
  <c r="P2211" i="5" s="1"/>
  <c r="C2211" i="5"/>
  <c r="B2211" i="5"/>
  <c r="A2211" i="5"/>
  <c r="R2210" i="5"/>
  <c r="L2210" i="5"/>
  <c r="K2210" i="5"/>
  <c r="J2210" i="5"/>
  <c r="I2210" i="5"/>
  <c r="G2210" i="5"/>
  <c r="M2210" i="5" s="1"/>
  <c r="F2210" i="5"/>
  <c r="O2210" i="5" s="1"/>
  <c r="E2210" i="5"/>
  <c r="D2210" i="5"/>
  <c r="P2210" i="5" s="1"/>
  <c r="C2210" i="5"/>
  <c r="B2210" i="5"/>
  <c r="A2210" i="5"/>
  <c r="P2209" i="5"/>
  <c r="O2209" i="5"/>
  <c r="M2209" i="5"/>
  <c r="J2209" i="5"/>
  <c r="I2209" i="5"/>
  <c r="H2209" i="5"/>
  <c r="Q2209" i="5" s="1"/>
  <c r="G2209" i="5"/>
  <c r="F2209" i="5"/>
  <c r="E2209" i="5"/>
  <c r="D2209" i="5"/>
  <c r="C2209" i="5"/>
  <c r="B2209" i="5"/>
  <c r="A2209" i="5"/>
  <c r="H2208" i="5"/>
  <c r="Q2208" i="5" s="1"/>
  <c r="G2208" i="5"/>
  <c r="F2208" i="5"/>
  <c r="O2208" i="5" s="1"/>
  <c r="E2208" i="5"/>
  <c r="D2208" i="5"/>
  <c r="P2208" i="5" s="1"/>
  <c r="C2208" i="5"/>
  <c r="B2208" i="5"/>
  <c r="A2208" i="5"/>
  <c r="P2207" i="5"/>
  <c r="O2207" i="5"/>
  <c r="M2207" i="5"/>
  <c r="L2207" i="5"/>
  <c r="K2207" i="5"/>
  <c r="J2207" i="5"/>
  <c r="I2207" i="5"/>
  <c r="G2207" i="5"/>
  <c r="H2207" i="5" s="1"/>
  <c r="Q2207" i="5" s="1"/>
  <c r="F2207" i="5"/>
  <c r="E2207" i="5"/>
  <c r="D2207" i="5"/>
  <c r="C2207" i="5"/>
  <c r="B2207" i="5"/>
  <c r="A2207" i="5"/>
  <c r="N2207" i="5" s="1"/>
  <c r="P2206" i="5"/>
  <c r="O2206" i="5"/>
  <c r="G2206" i="5"/>
  <c r="F2206" i="5"/>
  <c r="E2206" i="5"/>
  <c r="D2206" i="5"/>
  <c r="C2206" i="5"/>
  <c r="B2206" i="5"/>
  <c r="A2206" i="5"/>
  <c r="G2205" i="5"/>
  <c r="F2205" i="5"/>
  <c r="O2205" i="5" s="1"/>
  <c r="E2205" i="5"/>
  <c r="D2205" i="5"/>
  <c r="P2205" i="5" s="1"/>
  <c r="C2205" i="5"/>
  <c r="B2205" i="5"/>
  <c r="A2205" i="5"/>
  <c r="L2204" i="5"/>
  <c r="K2204" i="5"/>
  <c r="J2204" i="5"/>
  <c r="R2204" i="5" s="1"/>
  <c r="I2204" i="5"/>
  <c r="G2204" i="5"/>
  <c r="M2204" i="5" s="1"/>
  <c r="F2204" i="5"/>
  <c r="O2204" i="5" s="1"/>
  <c r="E2204" i="5"/>
  <c r="D2204" i="5"/>
  <c r="P2204" i="5" s="1"/>
  <c r="C2204" i="5"/>
  <c r="B2204" i="5"/>
  <c r="A2204" i="5"/>
  <c r="O2203" i="5"/>
  <c r="M2203" i="5"/>
  <c r="J2203" i="5"/>
  <c r="I2203" i="5"/>
  <c r="G2203" i="5"/>
  <c r="H2203" i="5" s="1"/>
  <c r="Q2203" i="5" s="1"/>
  <c r="F2203" i="5"/>
  <c r="E2203" i="5"/>
  <c r="D2203" i="5"/>
  <c r="P2203" i="5" s="1"/>
  <c r="C2203" i="5"/>
  <c r="B2203" i="5"/>
  <c r="A2203" i="5"/>
  <c r="Q2202" i="5"/>
  <c r="L2202" i="5"/>
  <c r="K2202" i="5"/>
  <c r="H2202" i="5"/>
  <c r="G2202" i="5"/>
  <c r="F2202" i="5"/>
  <c r="O2202" i="5" s="1"/>
  <c r="E2202" i="5"/>
  <c r="D2202" i="5"/>
  <c r="P2202" i="5" s="1"/>
  <c r="C2202" i="5"/>
  <c r="B2202" i="5"/>
  <c r="A2202" i="5"/>
  <c r="R2201" i="5"/>
  <c r="P2201" i="5"/>
  <c r="O2201" i="5"/>
  <c r="M2201" i="5"/>
  <c r="L2201" i="5"/>
  <c r="K2201" i="5"/>
  <c r="J2201" i="5"/>
  <c r="I2201" i="5"/>
  <c r="G2201" i="5"/>
  <c r="H2201" i="5" s="1"/>
  <c r="Q2201" i="5" s="1"/>
  <c r="F2201" i="5"/>
  <c r="E2201" i="5"/>
  <c r="D2201" i="5"/>
  <c r="C2201" i="5"/>
  <c r="B2201" i="5"/>
  <c r="A2201" i="5"/>
  <c r="N2201" i="5" s="1"/>
  <c r="O2200" i="5"/>
  <c r="J2200" i="5"/>
  <c r="I2200" i="5"/>
  <c r="H2200" i="5"/>
  <c r="Q2200" i="5" s="1"/>
  <c r="G2200" i="5"/>
  <c r="F2200" i="5"/>
  <c r="E2200" i="5"/>
  <c r="D2200" i="5"/>
  <c r="P2200" i="5" s="1"/>
  <c r="C2200" i="5"/>
  <c r="B2200" i="5"/>
  <c r="A2200" i="5"/>
  <c r="Q2199" i="5"/>
  <c r="M2199" i="5"/>
  <c r="H2199" i="5"/>
  <c r="G2199" i="5"/>
  <c r="F2199" i="5"/>
  <c r="O2199" i="5" s="1"/>
  <c r="E2199" i="5"/>
  <c r="D2199" i="5"/>
  <c r="P2199" i="5" s="1"/>
  <c r="C2199" i="5"/>
  <c r="B2199" i="5"/>
  <c r="A2199" i="5"/>
  <c r="P2198" i="5"/>
  <c r="L2198" i="5"/>
  <c r="K2198" i="5"/>
  <c r="J2198" i="5"/>
  <c r="I2198" i="5"/>
  <c r="R2198" i="5" s="1"/>
  <c r="G2198" i="5"/>
  <c r="M2198" i="5" s="1"/>
  <c r="F2198" i="5"/>
  <c r="O2198" i="5" s="1"/>
  <c r="E2198" i="5"/>
  <c r="D2198" i="5"/>
  <c r="C2198" i="5"/>
  <c r="B2198" i="5"/>
  <c r="A2198" i="5"/>
  <c r="O2197" i="5"/>
  <c r="M2197" i="5"/>
  <c r="J2197" i="5"/>
  <c r="G2197" i="5"/>
  <c r="F2197" i="5"/>
  <c r="E2197" i="5"/>
  <c r="D2197" i="5"/>
  <c r="P2197" i="5" s="1"/>
  <c r="C2197" i="5"/>
  <c r="B2197" i="5"/>
  <c r="A2197" i="5"/>
  <c r="M2196" i="5"/>
  <c r="L2196" i="5"/>
  <c r="K2196" i="5"/>
  <c r="H2196" i="5"/>
  <c r="Q2196" i="5" s="1"/>
  <c r="G2196" i="5"/>
  <c r="F2196" i="5"/>
  <c r="O2196" i="5" s="1"/>
  <c r="E2196" i="5"/>
  <c r="D2196" i="5"/>
  <c r="P2196" i="5" s="1"/>
  <c r="C2196" i="5"/>
  <c r="B2196" i="5"/>
  <c r="A2196" i="5"/>
  <c r="Q2195" i="5"/>
  <c r="O2195" i="5"/>
  <c r="M2195" i="5"/>
  <c r="L2195" i="5"/>
  <c r="K2195" i="5"/>
  <c r="J2195" i="5"/>
  <c r="R2195" i="5" s="1"/>
  <c r="I2195" i="5"/>
  <c r="G2195" i="5"/>
  <c r="H2195" i="5" s="1"/>
  <c r="F2195" i="5"/>
  <c r="E2195" i="5"/>
  <c r="D2195" i="5"/>
  <c r="P2195" i="5" s="1"/>
  <c r="C2195" i="5"/>
  <c r="B2195" i="5"/>
  <c r="A2195" i="5"/>
  <c r="P2194" i="5"/>
  <c r="O2194" i="5"/>
  <c r="M2194" i="5"/>
  <c r="K2194" i="5"/>
  <c r="J2194" i="5"/>
  <c r="I2194" i="5"/>
  <c r="H2194" i="5"/>
  <c r="Q2194" i="5" s="1"/>
  <c r="G2194" i="5"/>
  <c r="L2194" i="5" s="1"/>
  <c r="F2194" i="5"/>
  <c r="E2194" i="5"/>
  <c r="D2194" i="5"/>
  <c r="C2194" i="5"/>
  <c r="B2194" i="5"/>
  <c r="A2194" i="5"/>
  <c r="R2193" i="5"/>
  <c r="Q2193" i="5"/>
  <c r="M2193" i="5"/>
  <c r="L2193" i="5"/>
  <c r="K2193" i="5"/>
  <c r="I2193" i="5"/>
  <c r="H2193" i="5"/>
  <c r="G2193" i="5"/>
  <c r="J2193" i="5" s="1"/>
  <c r="F2193" i="5"/>
  <c r="O2193" i="5" s="1"/>
  <c r="E2193" i="5"/>
  <c r="D2193" i="5"/>
  <c r="P2193" i="5" s="1"/>
  <c r="C2193" i="5"/>
  <c r="B2193" i="5"/>
  <c r="A2193" i="5"/>
  <c r="N2193" i="5" s="1"/>
  <c r="V2193" i="5" s="1"/>
  <c r="L2192" i="5"/>
  <c r="K2192" i="5"/>
  <c r="J2192" i="5"/>
  <c r="I2192" i="5"/>
  <c r="G2192" i="5"/>
  <c r="F2192" i="5"/>
  <c r="O2192" i="5" s="1"/>
  <c r="E2192" i="5"/>
  <c r="D2192" i="5"/>
  <c r="P2192" i="5" s="1"/>
  <c r="C2192" i="5"/>
  <c r="B2192" i="5"/>
  <c r="A2192" i="5"/>
  <c r="O2191" i="5"/>
  <c r="M2191" i="5"/>
  <c r="J2191" i="5"/>
  <c r="G2191" i="5"/>
  <c r="F2191" i="5"/>
  <c r="E2191" i="5"/>
  <c r="D2191" i="5"/>
  <c r="P2191" i="5" s="1"/>
  <c r="C2191" i="5"/>
  <c r="B2191" i="5"/>
  <c r="A2191" i="5"/>
  <c r="M2190" i="5"/>
  <c r="L2190" i="5"/>
  <c r="K2190" i="5"/>
  <c r="H2190" i="5"/>
  <c r="Q2190" i="5" s="1"/>
  <c r="G2190" i="5"/>
  <c r="F2190" i="5"/>
  <c r="O2190" i="5" s="1"/>
  <c r="E2190" i="5"/>
  <c r="D2190" i="5"/>
  <c r="P2190" i="5" s="1"/>
  <c r="C2190" i="5"/>
  <c r="B2190" i="5"/>
  <c r="A2190" i="5"/>
  <c r="Q2189" i="5"/>
  <c r="M2189" i="5"/>
  <c r="L2189" i="5"/>
  <c r="K2189" i="5"/>
  <c r="J2189" i="5"/>
  <c r="R2189" i="5" s="1"/>
  <c r="I2189" i="5"/>
  <c r="G2189" i="5"/>
  <c r="H2189" i="5" s="1"/>
  <c r="F2189" i="5"/>
  <c r="O2189" i="5" s="1"/>
  <c r="E2189" i="5"/>
  <c r="D2189" i="5"/>
  <c r="P2189" i="5" s="1"/>
  <c r="C2189" i="5"/>
  <c r="B2189" i="5"/>
  <c r="A2189" i="5"/>
  <c r="O2188" i="5"/>
  <c r="G2188" i="5"/>
  <c r="F2188" i="5"/>
  <c r="E2188" i="5"/>
  <c r="D2188" i="5"/>
  <c r="P2188" i="5" s="1"/>
  <c r="C2188" i="5"/>
  <c r="B2188" i="5"/>
  <c r="A2188" i="5"/>
  <c r="M2187" i="5"/>
  <c r="L2187" i="5"/>
  <c r="K2187" i="5"/>
  <c r="G2187" i="5"/>
  <c r="F2187" i="5"/>
  <c r="O2187" i="5" s="1"/>
  <c r="E2187" i="5"/>
  <c r="D2187" i="5"/>
  <c r="P2187" i="5" s="1"/>
  <c r="C2187" i="5"/>
  <c r="B2187" i="5"/>
  <c r="A2187" i="5"/>
  <c r="P2186" i="5"/>
  <c r="K2186" i="5"/>
  <c r="G2186" i="5"/>
  <c r="F2186" i="5"/>
  <c r="O2186" i="5" s="1"/>
  <c r="E2186" i="5"/>
  <c r="D2186" i="5"/>
  <c r="C2186" i="5"/>
  <c r="B2186" i="5"/>
  <c r="A2186" i="5"/>
  <c r="P2185" i="5"/>
  <c r="O2185" i="5"/>
  <c r="M2185" i="5"/>
  <c r="H2185" i="5"/>
  <c r="Q2185" i="5" s="1"/>
  <c r="G2185" i="5"/>
  <c r="F2185" i="5"/>
  <c r="E2185" i="5"/>
  <c r="D2185" i="5"/>
  <c r="C2185" i="5"/>
  <c r="B2185" i="5"/>
  <c r="A2185" i="5"/>
  <c r="M2184" i="5"/>
  <c r="L2184" i="5"/>
  <c r="G2184" i="5"/>
  <c r="F2184" i="5"/>
  <c r="O2184" i="5" s="1"/>
  <c r="E2184" i="5"/>
  <c r="D2184" i="5"/>
  <c r="P2184" i="5" s="1"/>
  <c r="C2184" i="5"/>
  <c r="B2184" i="5"/>
  <c r="A2184" i="5"/>
  <c r="O2183" i="5"/>
  <c r="M2183" i="5"/>
  <c r="L2183" i="5"/>
  <c r="K2183" i="5"/>
  <c r="R2183" i="5" s="1"/>
  <c r="J2183" i="5"/>
  <c r="I2183" i="5"/>
  <c r="G2183" i="5"/>
  <c r="H2183" i="5" s="1"/>
  <c r="Q2183" i="5" s="1"/>
  <c r="F2183" i="5"/>
  <c r="E2183" i="5"/>
  <c r="D2183" i="5"/>
  <c r="P2183" i="5" s="1"/>
  <c r="C2183" i="5"/>
  <c r="B2183" i="5"/>
  <c r="A2183" i="5"/>
  <c r="O2182" i="5"/>
  <c r="M2182" i="5"/>
  <c r="G2182" i="5"/>
  <c r="K2182" i="5" s="1"/>
  <c r="F2182" i="5"/>
  <c r="E2182" i="5"/>
  <c r="D2182" i="5"/>
  <c r="P2182" i="5" s="1"/>
  <c r="C2182" i="5"/>
  <c r="B2182" i="5"/>
  <c r="A2182" i="5"/>
  <c r="G2181" i="5"/>
  <c r="F2181" i="5"/>
  <c r="O2181" i="5" s="1"/>
  <c r="E2181" i="5"/>
  <c r="D2181" i="5"/>
  <c r="P2181" i="5" s="1"/>
  <c r="C2181" i="5"/>
  <c r="B2181" i="5"/>
  <c r="A2181" i="5"/>
  <c r="P2180" i="5"/>
  <c r="O2180" i="5"/>
  <c r="L2180" i="5"/>
  <c r="I2180" i="5"/>
  <c r="G2180" i="5"/>
  <c r="F2180" i="5"/>
  <c r="E2180" i="5"/>
  <c r="D2180" i="5"/>
  <c r="C2180" i="5"/>
  <c r="B2180" i="5"/>
  <c r="A2180" i="5"/>
  <c r="P2179" i="5"/>
  <c r="O2179" i="5"/>
  <c r="G2179" i="5"/>
  <c r="F2179" i="5"/>
  <c r="E2179" i="5"/>
  <c r="D2179" i="5"/>
  <c r="C2179" i="5"/>
  <c r="B2179" i="5"/>
  <c r="A2179" i="5"/>
  <c r="Q2178" i="5"/>
  <c r="H2178" i="5"/>
  <c r="G2178" i="5"/>
  <c r="F2178" i="5"/>
  <c r="O2178" i="5" s="1"/>
  <c r="E2178" i="5"/>
  <c r="D2178" i="5"/>
  <c r="P2178" i="5" s="1"/>
  <c r="C2178" i="5"/>
  <c r="B2178" i="5"/>
  <c r="A2178" i="5"/>
  <c r="P2177" i="5"/>
  <c r="O2177" i="5"/>
  <c r="M2177" i="5"/>
  <c r="L2177" i="5"/>
  <c r="K2177" i="5"/>
  <c r="J2177" i="5"/>
  <c r="I2177" i="5"/>
  <c r="G2177" i="5"/>
  <c r="H2177" i="5" s="1"/>
  <c r="Q2177" i="5" s="1"/>
  <c r="F2177" i="5"/>
  <c r="E2177" i="5"/>
  <c r="D2177" i="5"/>
  <c r="C2177" i="5"/>
  <c r="B2177" i="5"/>
  <c r="A2177" i="5"/>
  <c r="P2176" i="5"/>
  <c r="O2176" i="5"/>
  <c r="G2176" i="5"/>
  <c r="F2176" i="5"/>
  <c r="E2176" i="5"/>
  <c r="D2176" i="5"/>
  <c r="C2176" i="5"/>
  <c r="B2176" i="5"/>
  <c r="A2176" i="5"/>
  <c r="Q2175" i="5"/>
  <c r="M2175" i="5"/>
  <c r="I2175" i="5"/>
  <c r="H2175" i="5"/>
  <c r="G2175" i="5"/>
  <c r="F2175" i="5"/>
  <c r="O2175" i="5" s="1"/>
  <c r="E2175" i="5"/>
  <c r="D2175" i="5"/>
  <c r="P2175" i="5" s="1"/>
  <c r="C2175" i="5"/>
  <c r="B2175" i="5"/>
  <c r="A2175" i="5"/>
  <c r="P2174" i="5"/>
  <c r="G2174" i="5"/>
  <c r="F2174" i="5"/>
  <c r="O2174" i="5" s="1"/>
  <c r="E2174" i="5"/>
  <c r="D2174" i="5"/>
  <c r="C2174" i="5"/>
  <c r="B2174" i="5"/>
  <c r="A2174" i="5"/>
  <c r="O2173" i="5"/>
  <c r="J2173" i="5"/>
  <c r="I2173" i="5"/>
  <c r="H2173" i="5"/>
  <c r="Q2173" i="5" s="1"/>
  <c r="G2173" i="5"/>
  <c r="F2173" i="5"/>
  <c r="E2173" i="5"/>
  <c r="D2173" i="5"/>
  <c r="P2173" i="5" s="1"/>
  <c r="C2173" i="5"/>
  <c r="B2173" i="5"/>
  <c r="A2173" i="5"/>
  <c r="Q2172" i="5"/>
  <c r="O2172" i="5"/>
  <c r="K2172" i="5"/>
  <c r="H2172" i="5"/>
  <c r="G2172" i="5"/>
  <c r="F2172" i="5"/>
  <c r="E2172" i="5"/>
  <c r="D2172" i="5"/>
  <c r="P2172" i="5" s="1"/>
  <c r="C2172" i="5"/>
  <c r="B2172" i="5"/>
  <c r="A2172" i="5"/>
  <c r="P2171" i="5"/>
  <c r="O2171" i="5"/>
  <c r="M2171" i="5"/>
  <c r="L2171" i="5"/>
  <c r="K2171" i="5"/>
  <c r="J2171" i="5"/>
  <c r="I2171" i="5"/>
  <c r="R2171" i="5" s="1"/>
  <c r="G2171" i="5"/>
  <c r="H2171" i="5" s="1"/>
  <c r="Q2171" i="5" s="1"/>
  <c r="F2171" i="5"/>
  <c r="E2171" i="5"/>
  <c r="D2171" i="5"/>
  <c r="C2171" i="5"/>
  <c r="B2171" i="5"/>
  <c r="A2171" i="5"/>
  <c r="N2171" i="5" s="1"/>
  <c r="O2170" i="5"/>
  <c r="J2170" i="5"/>
  <c r="G2170" i="5"/>
  <c r="F2170" i="5"/>
  <c r="E2170" i="5"/>
  <c r="D2170" i="5"/>
  <c r="P2170" i="5" s="1"/>
  <c r="C2170" i="5"/>
  <c r="B2170" i="5"/>
  <c r="A2170" i="5"/>
  <c r="Q2169" i="5"/>
  <c r="H2169" i="5"/>
  <c r="G2169" i="5"/>
  <c r="F2169" i="5"/>
  <c r="O2169" i="5" s="1"/>
  <c r="E2169" i="5"/>
  <c r="D2169" i="5"/>
  <c r="P2169" i="5" s="1"/>
  <c r="C2169" i="5"/>
  <c r="B2169" i="5"/>
  <c r="A2169" i="5"/>
  <c r="P2168" i="5"/>
  <c r="K2168" i="5"/>
  <c r="J2168" i="5"/>
  <c r="I2168" i="5"/>
  <c r="G2168" i="5"/>
  <c r="F2168" i="5"/>
  <c r="O2168" i="5" s="1"/>
  <c r="E2168" i="5"/>
  <c r="D2168" i="5"/>
  <c r="C2168" i="5"/>
  <c r="B2168" i="5"/>
  <c r="A2168" i="5"/>
  <c r="Q2167" i="5"/>
  <c r="P2167" i="5"/>
  <c r="O2167" i="5"/>
  <c r="M2167" i="5"/>
  <c r="J2167" i="5"/>
  <c r="I2167" i="5"/>
  <c r="H2167" i="5"/>
  <c r="G2167" i="5"/>
  <c r="F2167" i="5"/>
  <c r="E2167" i="5"/>
  <c r="D2167" i="5"/>
  <c r="C2167" i="5"/>
  <c r="B2167" i="5"/>
  <c r="A2167" i="5"/>
  <c r="O2166" i="5"/>
  <c r="L2166" i="5"/>
  <c r="K2166" i="5"/>
  <c r="H2166" i="5"/>
  <c r="Q2166" i="5" s="1"/>
  <c r="G2166" i="5"/>
  <c r="F2166" i="5"/>
  <c r="E2166" i="5"/>
  <c r="D2166" i="5"/>
  <c r="P2166" i="5" s="1"/>
  <c r="C2166" i="5"/>
  <c r="B2166" i="5"/>
  <c r="A2166" i="5"/>
  <c r="P2165" i="5"/>
  <c r="O2165" i="5"/>
  <c r="M2165" i="5"/>
  <c r="L2165" i="5"/>
  <c r="K2165" i="5"/>
  <c r="J2165" i="5"/>
  <c r="I2165" i="5"/>
  <c r="R2165" i="5" s="1"/>
  <c r="G2165" i="5"/>
  <c r="H2165" i="5" s="1"/>
  <c r="Q2165" i="5" s="1"/>
  <c r="F2165" i="5"/>
  <c r="E2165" i="5"/>
  <c r="D2165" i="5"/>
  <c r="C2165" i="5"/>
  <c r="B2165" i="5"/>
  <c r="A2165" i="5"/>
  <c r="O2164" i="5"/>
  <c r="K2164" i="5"/>
  <c r="J2164" i="5"/>
  <c r="I2164" i="5"/>
  <c r="H2164" i="5"/>
  <c r="Q2164" i="5" s="1"/>
  <c r="G2164" i="5"/>
  <c r="L2164" i="5" s="1"/>
  <c r="F2164" i="5"/>
  <c r="E2164" i="5"/>
  <c r="D2164" i="5"/>
  <c r="P2164" i="5" s="1"/>
  <c r="C2164" i="5"/>
  <c r="B2164" i="5"/>
  <c r="A2164" i="5"/>
  <c r="R2163" i="5"/>
  <c r="Q2163" i="5"/>
  <c r="M2163" i="5"/>
  <c r="L2163" i="5"/>
  <c r="K2163" i="5"/>
  <c r="I2163" i="5"/>
  <c r="H2163" i="5"/>
  <c r="G2163" i="5"/>
  <c r="J2163" i="5" s="1"/>
  <c r="F2163" i="5"/>
  <c r="O2163" i="5" s="1"/>
  <c r="E2163" i="5"/>
  <c r="D2163" i="5"/>
  <c r="P2163" i="5" s="1"/>
  <c r="C2163" i="5"/>
  <c r="B2163" i="5"/>
  <c r="A2163" i="5"/>
  <c r="N2163" i="5" s="1"/>
  <c r="V2163" i="5" s="1"/>
  <c r="L2162" i="5"/>
  <c r="K2162" i="5"/>
  <c r="J2162" i="5"/>
  <c r="I2162" i="5"/>
  <c r="G2162" i="5"/>
  <c r="F2162" i="5"/>
  <c r="O2162" i="5" s="1"/>
  <c r="E2162" i="5"/>
  <c r="D2162" i="5"/>
  <c r="P2162" i="5" s="1"/>
  <c r="C2162" i="5"/>
  <c r="B2162" i="5"/>
  <c r="A2162" i="5"/>
  <c r="Q2161" i="5"/>
  <c r="O2161" i="5"/>
  <c r="M2161" i="5"/>
  <c r="J2161" i="5"/>
  <c r="I2161" i="5"/>
  <c r="H2161" i="5"/>
  <c r="G2161" i="5"/>
  <c r="F2161" i="5"/>
  <c r="E2161" i="5"/>
  <c r="D2161" i="5"/>
  <c r="P2161" i="5" s="1"/>
  <c r="C2161" i="5"/>
  <c r="B2161" i="5"/>
  <c r="A2161" i="5"/>
  <c r="Q2160" i="5"/>
  <c r="M2160" i="5"/>
  <c r="L2160" i="5"/>
  <c r="K2160" i="5"/>
  <c r="H2160" i="5"/>
  <c r="G2160" i="5"/>
  <c r="F2160" i="5"/>
  <c r="O2160" i="5" s="1"/>
  <c r="E2160" i="5"/>
  <c r="D2160" i="5"/>
  <c r="P2160" i="5" s="1"/>
  <c r="C2160" i="5"/>
  <c r="B2160" i="5"/>
  <c r="A2160" i="5"/>
  <c r="Q2159" i="5"/>
  <c r="P2159" i="5"/>
  <c r="O2159" i="5"/>
  <c r="M2159" i="5"/>
  <c r="L2159" i="5"/>
  <c r="K2159" i="5"/>
  <c r="J2159" i="5"/>
  <c r="I2159" i="5"/>
  <c r="R2159" i="5" s="1"/>
  <c r="G2159" i="5"/>
  <c r="H2159" i="5" s="1"/>
  <c r="F2159" i="5"/>
  <c r="E2159" i="5"/>
  <c r="D2159" i="5"/>
  <c r="C2159" i="5"/>
  <c r="B2159" i="5"/>
  <c r="A2159" i="5"/>
  <c r="O2158" i="5"/>
  <c r="M2158" i="5"/>
  <c r="K2158" i="5"/>
  <c r="J2158" i="5"/>
  <c r="I2158" i="5"/>
  <c r="G2158" i="5"/>
  <c r="L2158" i="5" s="1"/>
  <c r="F2158" i="5"/>
  <c r="E2158" i="5"/>
  <c r="D2158" i="5"/>
  <c r="P2158" i="5" s="1"/>
  <c r="C2158" i="5"/>
  <c r="B2158" i="5"/>
  <c r="A2158" i="5"/>
  <c r="R2157" i="5"/>
  <c r="Q2157" i="5"/>
  <c r="M2157" i="5"/>
  <c r="L2157" i="5"/>
  <c r="K2157" i="5"/>
  <c r="I2157" i="5"/>
  <c r="H2157" i="5"/>
  <c r="G2157" i="5"/>
  <c r="J2157" i="5" s="1"/>
  <c r="F2157" i="5"/>
  <c r="O2157" i="5" s="1"/>
  <c r="E2157" i="5"/>
  <c r="D2157" i="5"/>
  <c r="P2157" i="5" s="1"/>
  <c r="C2157" i="5"/>
  <c r="B2157" i="5"/>
  <c r="A2157" i="5"/>
  <c r="O2156" i="5"/>
  <c r="L2156" i="5"/>
  <c r="K2156" i="5"/>
  <c r="J2156" i="5"/>
  <c r="G2156" i="5"/>
  <c r="F2156" i="5"/>
  <c r="E2156" i="5"/>
  <c r="D2156" i="5"/>
  <c r="P2156" i="5" s="1"/>
  <c r="C2156" i="5"/>
  <c r="B2156" i="5"/>
  <c r="A2156" i="5"/>
  <c r="O2155" i="5"/>
  <c r="M2155" i="5"/>
  <c r="J2155" i="5"/>
  <c r="G2155" i="5"/>
  <c r="F2155" i="5"/>
  <c r="E2155" i="5"/>
  <c r="D2155" i="5"/>
  <c r="P2155" i="5" s="1"/>
  <c r="C2155" i="5"/>
  <c r="B2155" i="5"/>
  <c r="A2155" i="5"/>
  <c r="M2154" i="5"/>
  <c r="L2154" i="5"/>
  <c r="K2154" i="5"/>
  <c r="G2154" i="5"/>
  <c r="F2154" i="5"/>
  <c r="O2154" i="5" s="1"/>
  <c r="E2154" i="5"/>
  <c r="D2154" i="5"/>
  <c r="P2154" i="5" s="1"/>
  <c r="C2154" i="5"/>
  <c r="B2154" i="5"/>
  <c r="A2154" i="5"/>
  <c r="R2153" i="5"/>
  <c r="Q2153" i="5"/>
  <c r="M2153" i="5"/>
  <c r="L2153" i="5"/>
  <c r="K2153" i="5"/>
  <c r="J2153" i="5"/>
  <c r="I2153" i="5"/>
  <c r="G2153" i="5"/>
  <c r="H2153" i="5" s="1"/>
  <c r="F2153" i="5"/>
  <c r="O2153" i="5" s="1"/>
  <c r="E2153" i="5"/>
  <c r="D2153" i="5"/>
  <c r="P2153" i="5" s="1"/>
  <c r="C2153" i="5"/>
  <c r="B2153" i="5"/>
  <c r="A2153" i="5"/>
  <c r="O2152" i="5"/>
  <c r="J2152" i="5"/>
  <c r="G2152" i="5"/>
  <c r="F2152" i="5"/>
  <c r="E2152" i="5"/>
  <c r="D2152" i="5"/>
  <c r="P2152" i="5" s="1"/>
  <c r="C2152" i="5"/>
  <c r="B2152" i="5"/>
  <c r="A2152" i="5"/>
  <c r="M2151" i="5"/>
  <c r="L2151" i="5"/>
  <c r="K2151" i="5"/>
  <c r="G2151" i="5"/>
  <c r="F2151" i="5"/>
  <c r="O2151" i="5" s="1"/>
  <c r="E2151" i="5"/>
  <c r="D2151" i="5"/>
  <c r="P2151" i="5" s="1"/>
  <c r="C2151" i="5"/>
  <c r="B2151" i="5"/>
  <c r="A2151" i="5"/>
  <c r="O2150" i="5"/>
  <c r="G2150" i="5"/>
  <c r="L2150" i="5" s="1"/>
  <c r="F2150" i="5"/>
  <c r="E2150" i="5"/>
  <c r="D2150" i="5"/>
  <c r="P2150" i="5" s="1"/>
  <c r="C2150" i="5"/>
  <c r="B2150" i="5"/>
  <c r="A2150" i="5"/>
  <c r="P2149" i="5"/>
  <c r="O2149" i="5"/>
  <c r="G2149" i="5"/>
  <c r="F2149" i="5"/>
  <c r="E2149" i="5"/>
  <c r="D2149" i="5"/>
  <c r="C2149" i="5"/>
  <c r="B2149" i="5"/>
  <c r="A2149" i="5"/>
  <c r="O2148" i="5"/>
  <c r="M2148" i="5"/>
  <c r="L2148" i="5"/>
  <c r="G2148" i="5"/>
  <c r="F2148" i="5"/>
  <c r="E2148" i="5"/>
  <c r="D2148" i="5"/>
  <c r="P2148" i="5" s="1"/>
  <c r="C2148" i="5"/>
  <c r="B2148" i="5"/>
  <c r="A2148" i="5"/>
  <c r="M2147" i="5"/>
  <c r="R2147" i="5" s="1"/>
  <c r="L2147" i="5"/>
  <c r="K2147" i="5"/>
  <c r="J2147" i="5"/>
  <c r="I2147" i="5"/>
  <c r="G2147" i="5"/>
  <c r="H2147" i="5" s="1"/>
  <c r="Q2147" i="5" s="1"/>
  <c r="F2147" i="5"/>
  <c r="O2147" i="5" s="1"/>
  <c r="E2147" i="5"/>
  <c r="D2147" i="5"/>
  <c r="P2147" i="5" s="1"/>
  <c r="C2147" i="5"/>
  <c r="B2147" i="5"/>
  <c r="A2147" i="5"/>
  <c r="O2146" i="5"/>
  <c r="M2146" i="5"/>
  <c r="K2146" i="5"/>
  <c r="H2146" i="5"/>
  <c r="Q2146" i="5" s="1"/>
  <c r="G2146" i="5"/>
  <c r="F2146" i="5"/>
  <c r="E2146" i="5"/>
  <c r="D2146" i="5"/>
  <c r="P2146" i="5" s="1"/>
  <c r="C2146" i="5"/>
  <c r="B2146" i="5"/>
  <c r="A2146" i="5"/>
  <c r="Q2145" i="5"/>
  <c r="H2145" i="5"/>
  <c r="G2145" i="5"/>
  <c r="M2145" i="5" s="1"/>
  <c r="F2145" i="5"/>
  <c r="O2145" i="5" s="1"/>
  <c r="E2145" i="5"/>
  <c r="D2145" i="5"/>
  <c r="P2145" i="5" s="1"/>
  <c r="C2145" i="5"/>
  <c r="B2145" i="5"/>
  <c r="A2145" i="5"/>
  <c r="P2144" i="5"/>
  <c r="O2144" i="5"/>
  <c r="M2144" i="5"/>
  <c r="J2144" i="5"/>
  <c r="I2144" i="5"/>
  <c r="G2144" i="5"/>
  <c r="F2144" i="5"/>
  <c r="E2144" i="5"/>
  <c r="D2144" i="5"/>
  <c r="C2144" i="5"/>
  <c r="B2144" i="5"/>
  <c r="A2144" i="5"/>
  <c r="P2143" i="5"/>
  <c r="O2143" i="5"/>
  <c r="K2143" i="5"/>
  <c r="J2143" i="5"/>
  <c r="I2143" i="5"/>
  <c r="H2143" i="5"/>
  <c r="Q2143" i="5" s="1"/>
  <c r="G2143" i="5"/>
  <c r="L2143" i="5" s="1"/>
  <c r="F2143" i="5"/>
  <c r="E2143" i="5"/>
  <c r="D2143" i="5"/>
  <c r="C2143" i="5"/>
  <c r="B2143" i="5"/>
  <c r="A2143" i="5"/>
  <c r="Q2142" i="5"/>
  <c r="M2142" i="5"/>
  <c r="L2142" i="5"/>
  <c r="K2142" i="5"/>
  <c r="I2142" i="5"/>
  <c r="R2142" i="5" s="1"/>
  <c r="H2142" i="5"/>
  <c r="G2142" i="5"/>
  <c r="J2142" i="5" s="1"/>
  <c r="F2142" i="5"/>
  <c r="O2142" i="5" s="1"/>
  <c r="E2142" i="5"/>
  <c r="D2142" i="5"/>
  <c r="P2142" i="5" s="1"/>
  <c r="C2142" i="5"/>
  <c r="B2142" i="5"/>
  <c r="A2142" i="5"/>
  <c r="O2141" i="5"/>
  <c r="G2141" i="5"/>
  <c r="F2141" i="5"/>
  <c r="E2141" i="5"/>
  <c r="D2141" i="5"/>
  <c r="P2141" i="5" s="1"/>
  <c r="C2141" i="5"/>
  <c r="B2141" i="5"/>
  <c r="A2141" i="5"/>
  <c r="P2140" i="5"/>
  <c r="O2140" i="5"/>
  <c r="G2140" i="5"/>
  <c r="F2140" i="5"/>
  <c r="E2140" i="5"/>
  <c r="D2140" i="5"/>
  <c r="C2140" i="5"/>
  <c r="B2140" i="5"/>
  <c r="A2140" i="5"/>
  <c r="O2139" i="5"/>
  <c r="K2139" i="5"/>
  <c r="I2139" i="5"/>
  <c r="H2139" i="5"/>
  <c r="Q2139" i="5" s="1"/>
  <c r="G2139" i="5"/>
  <c r="F2139" i="5"/>
  <c r="E2139" i="5"/>
  <c r="D2139" i="5"/>
  <c r="P2139" i="5" s="1"/>
  <c r="C2139" i="5"/>
  <c r="B2139" i="5"/>
  <c r="A2139" i="5"/>
  <c r="Q2138" i="5"/>
  <c r="P2138" i="5"/>
  <c r="L2138" i="5"/>
  <c r="K2138" i="5"/>
  <c r="J2138" i="5"/>
  <c r="I2138" i="5"/>
  <c r="G2138" i="5"/>
  <c r="H2138" i="5" s="1"/>
  <c r="F2138" i="5"/>
  <c r="O2138" i="5" s="1"/>
  <c r="E2138" i="5"/>
  <c r="D2138" i="5"/>
  <c r="C2138" i="5"/>
  <c r="B2138" i="5"/>
  <c r="A2138" i="5"/>
  <c r="O2137" i="5"/>
  <c r="M2137" i="5"/>
  <c r="K2137" i="5"/>
  <c r="J2137" i="5"/>
  <c r="G2137" i="5"/>
  <c r="F2137" i="5"/>
  <c r="E2137" i="5"/>
  <c r="D2137" i="5"/>
  <c r="P2137" i="5" s="1"/>
  <c r="C2137" i="5"/>
  <c r="B2137" i="5"/>
  <c r="A2137" i="5"/>
  <c r="H2136" i="5"/>
  <c r="Q2136" i="5" s="1"/>
  <c r="G2136" i="5"/>
  <c r="F2136" i="5"/>
  <c r="O2136" i="5" s="1"/>
  <c r="E2136" i="5"/>
  <c r="D2136" i="5"/>
  <c r="P2136" i="5" s="1"/>
  <c r="C2136" i="5"/>
  <c r="B2136" i="5"/>
  <c r="A2136" i="5"/>
  <c r="P2135" i="5"/>
  <c r="O2135" i="5"/>
  <c r="M2135" i="5"/>
  <c r="J2135" i="5"/>
  <c r="I2135" i="5"/>
  <c r="G2135" i="5"/>
  <c r="F2135" i="5"/>
  <c r="E2135" i="5"/>
  <c r="D2135" i="5"/>
  <c r="C2135" i="5"/>
  <c r="B2135" i="5"/>
  <c r="A2135" i="5"/>
  <c r="P2134" i="5"/>
  <c r="O2134" i="5"/>
  <c r="M2134" i="5"/>
  <c r="K2134" i="5"/>
  <c r="J2134" i="5"/>
  <c r="I2134" i="5"/>
  <c r="R2134" i="5" s="1"/>
  <c r="H2134" i="5"/>
  <c r="Q2134" i="5" s="1"/>
  <c r="G2134" i="5"/>
  <c r="L2134" i="5" s="1"/>
  <c r="F2134" i="5"/>
  <c r="E2134" i="5"/>
  <c r="D2134" i="5"/>
  <c r="C2134" i="5"/>
  <c r="B2134" i="5"/>
  <c r="A2134" i="5"/>
  <c r="M2133" i="5"/>
  <c r="L2133" i="5"/>
  <c r="K2133" i="5"/>
  <c r="I2133" i="5"/>
  <c r="R2133" i="5" s="1"/>
  <c r="G2133" i="5"/>
  <c r="J2133" i="5" s="1"/>
  <c r="F2133" i="5"/>
  <c r="O2133" i="5" s="1"/>
  <c r="E2133" i="5"/>
  <c r="D2133" i="5"/>
  <c r="P2133" i="5" s="1"/>
  <c r="C2133" i="5"/>
  <c r="B2133" i="5"/>
  <c r="A2133" i="5"/>
  <c r="O2132" i="5"/>
  <c r="M2132" i="5"/>
  <c r="L2132" i="5"/>
  <c r="K2132" i="5"/>
  <c r="G2132" i="5"/>
  <c r="F2132" i="5"/>
  <c r="E2132" i="5"/>
  <c r="D2132" i="5"/>
  <c r="P2132" i="5" s="1"/>
  <c r="C2132" i="5"/>
  <c r="B2132" i="5"/>
  <c r="A2132" i="5"/>
  <c r="P2131" i="5"/>
  <c r="O2131" i="5"/>
  <c r="G2131" i="5"/>
  <c r="F2131" i="5"/>
  <c r="E2131" i="5"/>
  <c r="D2131" i="5"/>
  <c r="C2131" i="5"/>
  <c r="B2131" i="5"/>
  <c r="A2131" i="5"/>
  <c r="Q2130" i="5"/>
  <c r="O2130" i="5"/>
  <c r="K2130" i="5"/>
  <c r="I2130" i="5"/>
  <c r="H2130" i="5"/>
  <c r="G2130" i="5"/>
  <c r="F2130" i="5"/>
  <c r="E2130" i="5"/>
  <c r="D2130" i="5"/>
  <c r="P2130" i="5" s="1"/>
  <c r="C2130" i="5"/>
  <c r="B2130" i="5"/>
  <c r="A2130" i="5"/>
  <c r="Q2129" i="5"/>
  <c r="P2129" i="5"/>
  <c r="O2129" i="5"/>
  <c r="M2129" i="5"/>
  <c r="L2129" i="5"/>
  <c r="K2129" i="5"/>
  <c r="J2129" i="5"/>
  <c r="I2129" i="5"/>
  <c r="R2129" i="5" s="1"/>
  <c r="G2129" i="5"/>
  <c r="H2129" i="5" s="1"/>
  <c r="F2129" i="5"/>
  <c r="E2129" i="5"/>
  <c r="D2129" i="5"/>
  <c r="C2129" i="5"/>
  <c r="B2129" i="5"/>
  <c r="A2129" i="5"/>
  <c r="O2128" i="5"/>
  <c r="G2128" i="5"/>
  <c r="F2128" i="5"/>
  <c r="E2128" i="5"/>
  <c r="D2128" i="5"/>
  <c r="P2128" i="5" s="1"/>
  <c r="C2128" i="5"/>
  <c r="B2128" i="5"/>
  <c r="A2128" i="5"/>
  <c r="M2127" i="5"/>
  <c r="L2127" i="5"/>
  <c r="H2127" i="5"/>
  <c r="Q2127" i="5" s="1"/>
  <c r="G2127" i="5"/>
  <c r="F2127" i="5"/>
  <c r="O2127" i="5" s="1"/>
  <c r="E2127" i="5"/>
  <c r="D2127" i="5"/>
  <c r="P2127" i="5" s="1"/>
  <c r="C2127" i="5"/>
  <c r="B2127" i="5"/>
  <c r="A2127" i="5"/>
  <c r="P2126" i="5"/>
  <c r="G2126" i="5"/>
  <c r="F2126" i="5"/>
  <c r="O2126" i="5" s="1"/>
  <c r="E2126" i="5"/>
  <c r="D2126" i="5"/>
  <c r="C2126" i="5"/>
  <c r="B2126" i="5"/>
  <c r="A2126" i="5"/>
  <c r="O2125" i="5"/>
  <c r="K2125" i="5"/>
  <c r="J2125" i="5"/>
  <c r="I2125" i="5"/>
  <c r="H2125" i="5"/>
  <c r="Q2125" i="5" s="1"/>
  <c r="G2125" i="5"/>
  <c r="L2125" i="5" s="1"/>
  <c r="F2125" i="5"/>
  <c r="E2125" i="5"/>
  <c r="D2125" i="5"/>
  <c r="P2125" i="5" s="1"/>
  <c r="C2125" i="5"/>
  <c r="B2125" i="5"/>
  <c r="A2125" i="5"/>
  <c r="R2124" i="5"/>
  <c r="Q2124" i="5"/>
  <c r="M2124" i="5"/>
  <c r="L2124" i="5"/>
  <c r="K2124" i="5"/>
  <c r="I2124" i="5"/>
  <c r="H2124" i="5"/>
  <c r="G2124" i="5"/>
  <c r="J2124" i="5" s="1"/>
  <c r="F2124" i="5"/>
  <c r="O2124" i="5" s="1"/>
  <c r="E2124" i="5"/>
  <c r="D2124" i="5"/>
  <c r="P2124" i="5" s="1"/>
  <c r="C2124" i="5"/>
  <c r="B2124" i="5"/>
  <c r="A2124" i="5"/>
  <c r="O2123" i="5"/>
  <c r="G2123" i="5"/>
  <c r="F2123" i="5"/>
  <c r="E2123" i="5"/>
  <c r="D2123" i="5"/>
  <c r="P2123" i="5" s="1"/>
  <c r="C2123" i="5"/>
  <c r="B2123" i="5"/>
  <c r="A2123" i="5"/>
  <c r="P2122" i="5"/>
  <c r="O2122" i="5"/>
  <c r="M2122" i="5"/>
  <c r="I2122" i="5"/>
  <c r="H2122" i="5"/>
  <c r="Q2122" i="5" s="1"/>
  <c r="G2122" i="5"/>
  <c r="F2122" i="5"/>
  <c r="E2122" i="5"/>
  <c r="D2122" i="5"/>
  <c r="C2122" i="5"/>
  <c r="B2122" i="5"/>
  <c r="A2122" i="5"/>
  <c r="O2121" i="5"/>
  <c r="G2121" i="5"/>
  <c r="F2121" i="5"/>
  <c r="E2121" i="5"/>
  <c r="D2121" i="5"/>
  <c r="P2121" i="5" s="1"/>
  <c r="C2121" i="5"/>
  <c r="B2121" i="5"/>
  <c r="A2121" i="5"/>
  <c r="Q2120" i="5"/>
  <c r="O2120" i="5"/>
  <c r="L2120" i="5"/>
  <c r="K2120" i="5"/>
  <c r="J2120" i="5"/>
  <c r="I2120" i="5"/>
  <c r="G2120" i="5"/>
  <c r="H2120" i="5" s="1"/>
  <c r="F2120" i="5"/>
  <c r="E2120" i="5"/>
  <c r="D2120" i="5"/>
  <c r="P2120" i="5" s="1"/>
  <c r="C2120" i="5"/>
  <c r="B2120" i="5"/>
  <c r="A2120" i="5"/>
  <c r="O2119" i="5"/>
  <c r="M2119" i="5"/>
  <c r="K2119" i="5"/>
  <c r="J2119" i="5"/>
  <c r="G2119" i="5"/>
  <c r="F2119" i="5"/>
  <c r="E2119" i="5"/>
  <c r="D2119" i="5"/>
  <c r="P2119" i="5" s="1"/>
  <c r="C2119" i="5"/>
  <c r="B2119" i="5"/>
  <c r="A2119" i="5"/>
  <c r="O2118" i="5"/>
  <c r="H2118" i="5"/>
  <c r="Q2118" i="5" s="1"/>
  <c r="G2118" i="5"/>
  <c r="M2118" i="5" s="1"/>
  <c r="F2118" i="5"/>
  <c r="E2118" i="5"/>
  <c r="D2118" i="5"/>
  <c r="P2118" i="5" s="1"/>
  <c r="C2118" i="5"/>
  <c r="B2118" i="5"/>
  <c r="A2118" i="5"/>
  <c r="P2117" i="5"/>
  <c r="O2117" i="5"/>
  <c r="M2117" i="5"/>
  <c r="J2117" i="5"/>
  <c r="I2117" i="5"/>
  <c r="G2117" i="5"/>
  <c r="F2117" i="5"/>
  <c r="E2117" i="5"/>
  <c r="D2117" i="5"/>
  <c r="C2117" i="5"/>
  <c r="B2117" i="5"/>
  <c r="A2117" i="5"/>
  <c r="P2116" i="5"/>
  <c r="O2116" i="5"/>
  <c r="K2116" i="5"/>
  <c r="J2116" i="5"/>
  <c r="I2116" i="5"/>
  <c r="H2116" i="5"/>
  <c r="Q2116" i="5" s="1"/>
  <c r="G2116" i="5"/>
  <c r="L2116" i="5" s="1"/>
  <c r="F2116" i="5"/>
  <c r="E2116" i="5"/>
  <c r="D2116" i="5"/>
  <c r="C2116" i="5"/>
  <c r="B2116" i="5"/>
  <c r="A2116" i="5"/>
  <c r="Q2115" i="5"/>
  <c r="M2115" i="5"/>
  <c r="L2115" i="5"/>
  <c r="K2115" i="5"/>
  <c r="I2115" i="5"/>
  <c r="R2115" i="5" s="1"/>
  <c r="H2115" i="5"/>
  <c r="G2115" i="5"/>
  <c r="J2115" i="5" s="1"/>
  <c r="F2115" i="5"/>
  <c r="O2115" i="5" s="1"/>
  <c r="E2115" i="5"/>
  <c r="D2115" i="5"/>
  <c r="P2115" i="5" s="1"/>
  <c r="C2115" i="5"/>
  <c r="B2115" i="5"/>
  <c r="A2115" i="5"/>
  <c r="G2114" i="5"/>
  <c r="F2114" i="5"/>
  <c r="O2114" i="5" s="1"/>
  <c r="E2114" i="5"/>
  <c r="D2114" i="5"/>
  <c r="P2114" i="5" s="1"/>
  <c r="C2114" i="5"/>
  <c r="B2114" i="5"/>
  <c r="A2114" i="5"/>
  <c r="P2113" i="5"/>
  <c r="O2113" i="5"/>
  <c r="G2113" i="5"/>
  <c r="F2113" i="5"/>
  <c r="E2113" i="5"/>
  <c r="D2113" i="5"/>
  <c r="C2113" i="5"/>
  <c r="B2113" i="5"/>
  <c r="A2113" i="5"/>
  <c r="O2112" i="5"/>
  <c r="K2112" i="5"/>
  <c r="I2112" i="5"/>
  <c r="H2112" i="5"/>
  <c r="Q2112" i="5" s="1"/>
  <c r="G2112" i="5"/>
  <c r="F2112" i="5"/>
  <c r="E2112" i="5"/>
  <c r="D2112" i="5"/>
  <c r="P2112" i="5" s="1"/>
  <c r="C2112" i="5"/>
  <c r="B2112" i="5"/>
  <c r="A2112" i="5"/>
  <c r="Q2111" i="5"/>
  <c r="P2111" i="5"/>
  <c r="O2111" i="5"/>
  <c r="L2111" i="5"/>
  <c r="K2111" i="5"/>
  <c r="J2111" i="5"/>
  <c r="I2111" i="5"/>
  <c r="G2111" i="5"/>
  <c r="H2111" i="5" s="1"/>
  <c r="F2111" i="5"/>
  <c r="E2111" i="5"/>
  <c r="D2111" i="5"/>
  <c r="C2111" i="5"/>
  <c r="B2111" i="5"/>
  <c r="A2111" i="5"/>
  <c r="O2110" i="5"/>
  <c r="M2110" i="5"/>
  <c r="G2110" i="5"/>
  <c r="F2110" i="5"/>
  <c r="E2110" i="5"/>
  <c r="D2110" i="5"/>
  <c r="P2110" i="5" s="1"/>
  <c r="C2110" i="5"/>
  <c r="B2110" i="5"/>
  <c r="A2110" i="5"/>
  <c r="G2109" i="5"/>
  <c r="F2109" i="5"/>
  <c r="O2109" i="5" s="1"/>
  <c r="E2109" i="5"/>
  <c r="D2109" i="5"/>
  <c r="P2109" i="5" s="1"/>
  <c r="C2109" i="5"/>
  <c r="B2109" i="5"/>
  <c r="A2109" i="5"/>
  <c r="P2108" i="5"/>
  <c r="O2108" i="5"/>
  <c r="M2108" i="5"/>
  <c r="G2108" i="5"/>
  <c r="J2108" i="5" s="1"/>
  <c r="F2108" i="5"/>
  <c r="E2108" i="5"/>
  <c r="D2108" i="5"/>
  <c r="C2108" i="5"/>
  <c r="B2108" i="5"/>
  <c r="A2108" i="5"/>
  <c r="Q2107" i="5"/>
  <c r="O2107" i="5"/>
  <c r="K2107" i="5"/>
  <c r="J2107" i="5"/>
  <c r="I2107" i="5"/>
  <c r="H2107" i="5"/>
  <c r="G2107" i="5"/>
  <c r="L2107" i="5" s="1"/>
  <c r="F2107" i="5"/>
  <c r="E2107" i="5"/>
  <c r="D2107" i="5"/>
  <c r="P2107" i="5" s="1"/>
  <c r="C2107" i="5"/>
  <c r="B2107" i="5"/>
  <c r="A2107" i="5"/>
  <c r="Q2106" i="5"/>
  <c r="M2106" i="5"/>
  <c r="L2106" i="5"/>
  <c r="K2106" i="5"/>
  <c r="I2106" i="5"/>
  <c r="R2106" i="5" s="1"/>
  <c r="H2106" i="5"/>
  <c r="G2106" i="5"/>
  <c r="J2106" i="5" s="1"/>
  <c r="F2106" i="5"/>
  <c r="O2106" i="5" s="1"/>
  <c r="E2106" i="5"/>
  <c r="D2106" i="5"/>
  <c r="P2106" i="5" s="1"/>
  <c r="C2106" i="5"/>
  <c r="B2106" i="5"/>
  <c r="A2106" i="5"/>
  <c r="O2105" i="5"/>
  <c r="M2105" i="5"/>
  <c r="L2105" i="5"/>
  <c r="K2105" i="5"/>
  <c r="G2105" i="5"/>
  <c r="F2105" i="5"/>
  <c r="E2105" i="5"/>
  <c r="D2105" i="5"/>
  <c r="P2105" i="5" s="1"/>
  <c r="C2105" i="5"/>
  <c r="B2105" i="5"/>
  <c r="A2105" i="5"/>
  <c r="P2104" i="5"/>
  <c r="O2104" i="5"/>
  <c r="G2104" i="5"/>
  <c r="F2104" i="5"/>
  <c r="E2104" i="5"/>
  <c r="D2104" i="5"/>
  <c r="C2104" i="5"/>
  <c r="B2104" i="5"/>
  <c r="A2104" i="5"/>
  <c r="O2103" i="5"/>
  <c r="K2103" i="5"/>
  <c r="G2103" i="5"/>
  <c r="F2103" i="5"/>
  <c r="E2103" i="5"/>
  <c r="D2103" i="5"/>
  <c r="P2103" i="5" s="1"/>
  <c r="C2103" i="5"/>
  <c r="B2103" i="5"/>
  <c r="A2103" i="5"/>
  <c r="Q2102" i="5"/>
  <c r="O2102" i="5"/>
  <c r="L2102" i="5"/>
  <c r="K2102" i="5"/>
  <c r="J2102" i="5"/>
  <c r="I2102" i="5"/>
  <c r="G2102" i="5"/>
  <c r="H2102" i="5" s="1"/>
  <c r="F2102" i="5"/>
  <c r="E2102" i="5"/>
  <c r="D2102" i="5"/>
  <c r="P2102" i="5" s="1"/>
  <c r="C2102" i="5"/>
  <c r="B2102" i="5"/>
  <c r="A2102" i="5"/>
  <c r="O2101" i="5"/>
  <c r="G2101" i="5"/>
  <c r="F2101" i="5"/>
  <c r="E2101" i="5"/>
  <c r="D2101" i="5"/>
  <c r="P2101" i="5" s="1"/>
  <c r="C2101" i="5"/>
  <c r="B2101" i="5"/>
  <c r="A2101" i="5"/>
  <c r="M2100" i="5"/>
  <c r="L2100" i="5"/>
  <c r="G2100" i="5"/>
  <c r="F2100" i="5"/>
  <c r="O2100" i="5" s="1"/>
  <c r="E2100" i="5"/>
  <c r="D2100" i="5"/>
  <c r="P2100" i="5" s="1"/>
  <c r="C2100" i="5"/>
  <c r="B2100" i="5"/>
  <c r="A2100" i="5"/>
  <c r="P2099" i="5"/>
  <c r="G2099" i="5"/>
  <c r="F2099" i="5"/>
  <c r="O2099" i="5" s="1"/>
  <c r="E2099" i="5"/>
  <c r="D2099" i="5"/>
  <c r="C2099" i="5"/>
  <c r="B2099" i="5"/>
  <c r="A2099" i="5"/>
  <c r="Q2098" i="5"/>
  <c r="O2098" i="5"/>
  <c r="K2098" i="5"/>
  <c r="J2098" i="5"/>
  <c r="I2098" i="5"/>
  <c r="H2098" i="5"/>
  <c r="G2098" i="5"/>
  <c r="L2098" i="5" s="1"/>
  <c r="F2098" i="5"/>
  <c r="E2098" i="5"/>
  <c r="D2098" i="5"/>
  <c r="P2098" i="5" s="1"/>
  <c r="C2098" i="5"/>
  <c r="B2098" i="5"/>
  <c r="A2098" i="5"/>
  <c r="R2097" i="5"/>
  <c r="Q2097" i="5"/>
  <c r="M2097" i="5"/>
  <c r="L2097" i="5"/>
  <c r="K2097" i="5"/>
  <c r="I2097" i="5"/>
  <c r="H2097" i="5"/>
  <c r="G2097" i="5"/>
  <c r="J2097" i="5" s="1"/>
  <c r="F2097" i="5"/>
  <c r="O2097" i="5" s="1"/>
  <c r="E2097" i="5"/>
  <c r="D2097" i="5"/>
  <c r="P2097" i="5" s="1"/>
  <c r="C2097" i="5"/>
  <c r="B2097" i="5"/>
  <c r="A2097" i="5"/>
  <c r="O2096" i="5"/>
  <c r="G2096" i="5"/>
  <c r="F2096" i="5"/>
  <c r="E2096" i="5"/>
  <c r="D2096" i="5"/>
  <c r="P2096" i="5" s="1"/>
  <c r="C2096" i="5"/>
  <c r="B2096" i="5"/>
  <c r="A2096" i="5"/>
  <c r="P2095" i="5"/>
  <c r="O2095" i="5"/>
  <c r="M2095" i="5"/>
  <c r="I2095" i="5"/>
  <c r="H2095" i="5"/>
  <c r="Q2095" i="5" s="1"/>
  <c r="G2095" i="5"/>
  <c r="F2095" i="5"/>
  <c r="E2095" i="5"/>
  <c r="D2095" i="5"/>
  <c r="C2095" i="5"/>
  <c r="B2095" i="5"/>
  <c r="A2095" i="5"/>
  <c r="O2094" i="5"/>
  <c r="G2094" i="5"/>
  <c r="F2094" i="5"/>
  <c r="E2094" i="5"/>
  <c r="D2094" i="5"/>
  <c r="P2094" i="5" s="1"/>
  <c r="C2094" i="5"/>
  <c r="B2094" i="5"/>
  <c r="A2094" i="5"/>
  <c r="Q2093" i="5"/>
  <c r="O2093" i="5"/>
  <c r="L2093" i="5"/>
  <c r="K2093" i="5"/>
  <c r="J2093" i="5"/>
  <c r="I2093" i="5"/>
  <c r="G2093" i="5"/>
  <c r="H2093" i="5" s="1"/>
  <c r="F2093" i="5"/>
  <c r="E2093" i="5"/>
  <c r="D2093" i="5"/>
  <c r="P2093" i="5" s="1"/>
  <c r="C2093" i="5"/>
  <c r="B2093" i="5"/>
  <c r="A2093" i="5"/>
  <c r="O2092" i="5"/>
  <c r="M2092" i="5"/>
  <c r="K2092" i="5"/>
  <c r="J2092" i="5"/>
  <c r="G2092" i="5"/>
  <c r="F2092" i="5"/>
  <c r="E2092" i="5"/>
  <c r="D2092" i="5"/>
  <c r="P2092" i="5" s="1"/>
  <c r="C2092" i="5"/>
  <c r="B2092" i="5"/>
  <c r="A2092" i="5"/>
  <c r="O2091" i="5"/>
  <c r="G2091" i="5"/>
  <c r="M2091" i="5" s="1"/>
  <c r="F2091" i="5"/>
  <c r="E2091" i="5"/>
  <c r="D2091" i="5"/>
  <c r="P2091" i="5" s="1"/>
  <c r="C2091" i="5"/>
  <c r="B2091" i="5"/>
  <c r="A2091" i="5"/>
  <c r="P2090" i="5"/>
  <c r="O2090" i="5"/>
  <c r="M2090" i="5"/>
  <c r="J2090" i="5"/>
  <c r="I2090" i="5"/>
  <c r="G2090" i="5"/>
  <c r="F2090" i="5"/>
  <c r="E2090" i="5"/>
  <c r="D2090" i="5"/>
  <c r="C2090" i="5"/>
  <c r="B2090" i="5"/>
  <c r="A2090" i="5"/>
  <c r="P2089" i="5"/>
  <c r="O2089" i="5"/>
  <c r="K2089" i="5"/>
  <c r="J2089" i="5"/>
  <c r="I2089" i="5"/>
  <c r="H2089" i="5"/>
  <c r="Q2089" i="5" s="1"/>
  <c r="G2089" i="5"/>
  <c r="L2089" i="5" s="1"/>
  <c r="F2089" i="5"/>
  <c r="E2089" i="5"/>
  <c r="D2089" i="5"/>
  <c r="C2089" i="5"/>
  <c r="B2089" i="5"/>
  <c r="A2089" i="5"/>
  <c r="Q2088" i="5"/>
  <c r="M2088" i="5"/>
  <c r="L2088" i="5"/>
  <c r="K2088" i="5"/>
  <c r="I2088" i="5"/>
  <c r="R2088" i="5" s="1"/>
  <c r="H2088" i="5"/>
  <c r="G2088" i="5"/>
  <c r="J2088" i="5" s="1"/>
  <c r="F2088" i="5"/>
  <c r="O2088" i="5" s="1"/>
  <c r="E2088" i="5"/>
  <c r="D2088" i="5"/>
  <c r="P2088" i="5" s="1"/>
  <c r="C2088" i="5"/>
  <c r="B2088" i="5"/>
  <c r="A2088" i="5"/>
  <c r="O2087" i="5"/>
  <c r="G2087" i="5"/>
  <c r="F2087" i="5"/>
  <c r="E2087" i="5"/>
  <c r="D2087" i="5"/>
  <c r="P2087" i="5" s="1"/>
  <c r="C2087" i="5"/>
  <c r="B2087" i="5"/>
  <c r="A2087" i="5"/>
  <c r="P2086" i="5"/>
  <c r="O2086" i="5"/>
  <c r="G2086" i="5"/>
  <c r="F2086" i="5"/>
  <c r="E2086" i="5"/>
  <c r="D2086" i="5"/>
  <c r="C2086" i="5"/>
  <c r="B2086" i="5"/>
  <c r="A2086" i="5"/>
  <c r="O2085" i="5"/>
  <c r="K2085" i="5"/>
  <c r="I2085" i="5"/>
  <c r="H2085" i="5"/>
  <c r="Q2085" i="5" s="1"/>
  <c r="G2085" i="5"/>
  <c r="F2085" i="5"/>
  <c r="E2085" i="5"/>
  <c r="D2085" i="5"/>
  <c r="P2085" i="5" s="1"/>
  <c r="C2085" i="5"/>
  <c r="B2085" i="5"/>
  <c r="A2085" i="5"/>
  <c r="Q2084" i="5"/>
  <c r="P2084" i="5"/>
  <c r="O2084" i="5"/>
  <c r="L2084" i="5"/>
  <c r="K2084" i="5"/>
  <c r="J2084" i="5"/>
  <c r="I2084" i="5"/>
  <c r="G2084" i="5"/>
  <c r="H2084" i="5" s="1"/>
  <c r="F2084" i="5"/>
  <c r="E2084" i="5"/>
  <c r="D2084" i="5"/>
  <c r="C2084" i="5"/>
  <c r="B2084" i="5"/>
  <c r="A2084" i="5"/>
  <c r="O2083" i="5"/>
  <c r="M2083" i="5"/>
  <c r="G2083" i="5"/>
  <c r="F2083" i="5"/>
  <c r="E2083" i="5"/>
  <c r="D2083" i="5"/>
  <c r="P2083" i="5" s="1"/>
  <c r="C2083" i="5"/>
  <c r="B2083" i="5"/>
  <c r="A2083" i="5"/>
  <c r="G2082" i="5"/>
  <c r="F2082" i="5"/>
  <c r="O2082" i="5" s="1"/>
  <c r="E2082" i="5"/>
  <c r="D2082" i="5"/>
  <c r="P2082" i="5" s="1"/>
  <c r="C2082" i="5"/>
  <c r="B2082" i="5"/>
  <c r="A2082" i="5"/>
  <c r="P2081" i="5"/>
  <c r="O2081" i="5"/>
  <c r="M2081" i="5"/>
  <c r="G2081" i="5"/>
  <c r="J2081" i="5" s="1"/>
  <c r="F2081" i="5"/>
  <c r="E2081" i="5"/>
  <c r="D2081" i="5"/>
  <c r="C2081" i="5"/>
  <c r="B2081" i="5"/>
  <c r="A2081" i="5"/>
  <c r="Q2080" i="5"/>
  <c r="O2080" i="5"/>
  <c r="K2080" i="5"/>
  <c r="J2080" i="5"/>
  <c r="I2080" i="5"/>
  <c r="H2080" i="5"/>
  <c r="G2080" i="5"/>
  <c r="L2080" i="5" s="1"/>
  <c r="F2080" i="5"/>
  <c r="E2080" i="5"/>
  <c r="D2080" i="5"/>
  <c r="P2080" i="5" s="1"/>
  <c r="C2080" i="5"/>
  <c r="B2080" i="5"/>
  <c r="A2080" i="5"/>
  <c r="Q2079" i="5"/>
  <c r="M2079" i="5"/>
  <c r="L2079" i="5"/>
  <c r="K2079" i="5"/>
  <c r="I2079" i="5"/>
  <c r="R2079" i="5" s="1"/>
  <c r="H2079" i="5"/>
  <c r="G2079" i="5"/>
  <c r="J2079" i="5" s="1"/>
  <c r="F2079" i="5"/>
  <c r="O2079" i="5" s="1"/>
  <c r="E2079" i="5"/>
  <c r="D2079" i="5"/>
  <c r="P2079" i="5" s="1"/>
  <c r="C2079" i="5"/>
  <c r="B2079" i="5"/>
  <c r="A2079" i="5"/>
  <c r="O2078" i="5"/>
  <c r="M2078" i="5"/>
  <c r="L2078" i="5"/>
  <c r="K2078" i="5"/>
  <c r="G2078" i="5"/>
  <c r="F2078" i="5"/>
  <c r="E2078" i="5"/>
  <c r="D2078" i="5"/>
  <c r="P2078" i="5" s="1"/>
  <c r="C2078" i="5"/>
  <c r="B2078" i="5"/>
  <c r="A2078" i="5"/>
  <c r="P2077" i="5"/>
  <c r="O2077" i="5"/>
  <c r="G2077" i="5"/>
  <c r="F2077" i="5"/>
  <c r="E2077" i="5"/>
  <c r="D2077" i="5"/>
  <c r="C2077" i="5"/>
  <c r="B2077" i="5"/>
  <c r="A2077" i="5"/>
  <c r="O2076" i="5"/>
  <c r="K2076" i="5"/>
  <c r="G2076" i="5"/>
  <c r="F2076" i="5"/>
  <c r="E2076" i="5"/>
  <c r="D2076" i="5"/>
  <c r="P2076" i="5" s="1"/>
  <c r="C2076" i="5"/>
  <c r="B2076" i="5"/>
  <c r="A2076" i="5"/>
  <c r="Q2075" i="5"/>
  <c r="O2075" i="5"/>
  <c r="L2075" i="5"/>
  <c r="K2075" i="5"/>
  <c r="J2075" i="5"/>
  <c r="I2075" i="5"/>
  <c r="G2075" i="5"/>
  <c r="H2075" i="5" s="1"/>
  <c r="F2075" i="5"/>
  <c r="E2075" i="5"/>
  <c r="D2075" i="5"/>
  <c r="P2075" i="5" s="1"/>
  <c r="C2075" i="5"/>
  <c r="B2075" i="5"/>
  <c r="A2075" i="5"/>
  <c r="O2074" i="5"/>
  <c r="G2074" i="5"/>
  <c r="F2074" i="5"/>
  <c r="E2074" i="5"/>
  <c r="D2074" i="5"/>
  <c r="P2074" i="5" s="1"/>
  <c r="C2074" i="5"/>
  <c r="B2074" i="5"/>
  <c r="A2074" i="5"/>
  <c r="M2073" i="5"/>
  <c r="L2073" i="5"/>
  <c r="G2073" i="5"/>
  <c r="F2073" i="5"/>
  <c r="O2073" i="5" s="1"/>
  <c r="E2073" i="5"/>
  <c r="D2073" i="5"/>
  <c r="P2073" i="5" s="1"/>
  <c r="C2073" i="5"/>
  <c r="B2073" i="5"/>
  <c r="A2073" i="5"/>
  <c r="P2072" i="5"/>
  <c r="G2072" i="5"/>
  <c r="F2072" i="5"/>
  <c r="O2072" i="5" s="1"/>
  <c r="E2072" i="5"/>
  <c r="D2072" i="5"/>
  <c r="C2072" i="5"/>
  <c r="B2072" i="5"/>
  <c r="A2072" i="5"/>
  <c r="Q2071" i="5"/>
  <c r="O2071" i="5"/>
  <c r="K2071" i="5"/>
  <c r="J2071" i="5"/>
  <c r="I2071" i="5"/>
  <c r="H2071" i="5"/>
  <c r="G2071" i="5"/>
  <c r="L2071" i="5" s="1"/>
  <c r="F2071" i="5"/>
  <c r="E2071" i="5"/>
  <c r="D2071" i="5"/>
  <c r="P2071" i="5" s="1"/>
  <c r="C2071" i="5"/>
  <c r="B2071" i="5"/>
  <c r="A2071" i="5"/>
  <c r="R2070" i="5"/>
  <c r="Q2070" i="5"/>
  <c r="M2070" i="5"/>
  <c r="L2070" i="5"/>
  <c r="K2070" i="5"/>
  <c r="I2070" i="5"/>
  <c r="H2070" i="5"/>
  <c r="G2070" i="5"/>
  <c r="J2070" i="5" s="1"/>
  <c r="F2070" i="5"/>
  <c r="O2070" i="5" s="1"/>
  <c r="E2070" i="5"/>
  <c r="D2070" i="5"/>
  <c r="P2070" i="5" s="1"/>
  <c r="C2070" i="5"/>
  <c r="B2070" i="5"/>
  <c r="A2070" i="5"/>
  <c r="O2069" i="5"/>
  <c r="G2069" i="5"/>
  <c r="F2069" i="5"/>
  <c r="E2069" i="5"/>
  <c r="D2069" i="5"/>
  <c r="P2069" i="5" s="1"/>
  <c r="C2069" i="5"/>
  <c r="B2069" i="5"/>
  <c r="A2069" i="5"/>
  <c r="P2068" i="5"/>
  <c r="O2068" i="5"/>
  <c r="M2068" i="5"/>
  <c r="I2068" i="5"/>
  <c r="H2068" i="5"/>
  <c r="Q2068" i="5" s="1"/>
  <c r="G2068" i="5"/>
  <c r="F2068" i="5"/>
  <c r="E2068" i="5"/>
  <c r="D2068" i="5"/>
  <c r="C2068" i="5"/>
  <c r="B2068" i="5"/>
  <c r="A2068" i="5"/>
  <c r="O2067" i="5"/>
  <c r="G2067" i="5"/>
  <c r="F2067" i="5"/>
  <c r="E2067" i="5"/>
  <c r="D2067" i="5"/>
  <c r="P2067" i="5" s="1"/>
  <c r="C2067" i="5"/>
  <c r="B2067" i="5"/>
  <c r="A2067" i="5"/>
  <c r="Q2066" i="5"/>
  <c r="O2066" i="5"/>
  <c r="L2066" i="5"/>
  <c r="K2066" i="5"/>
  <c r="J2066" i="5"/>
  <c r="I2066" i="5"/>
  <c r="G2066" i="5"/>
  <c r="H2066" i="5" s="1"/>
  <c r="F2066" i="5"/>
  <c r="E2066" i="5"/>
  <c r="D2066" i="5"/>
  <c r="P2066" i="5" s="1"/>
  <c r="C2066" i="5"/>
  <c r="B2066" i="5"/>
  <c r="A2066" i="5"/>
  <c r="O2065" i="5"/>
  <c r="M2065" i="5"/>
  <c r="K2065" i="5"/>
  <c r="J2065" i="5"/>
  <c r="G2065" i="5"/>
  <c r="F2065" i="5"/>
  <c r="E2065" i="5"/>
  <c r="D2065" i="5"/>
  <c r="P2065" i="5" s="1"/>
  <c r="C2065" i="5"/>
  <c r="B2065" i="5"/>
  <c r="A2065" i="5"/>
  <c r="O2064" i="5"/>
  <c r="G2064" i="5"/>
  <c r="M2064" i="5" s="1"/>
  <c r="F2064" i="5"/>
  <c r="E2064" i="5"/>
  <c r="D2064" i="5"/>
  <c r="P2064" i="5" s="1"/>
  <c r="C2064" i="5"/>
  <c r="B2064" i="5"/>
  <c r="A2064" i="5"/>
  <c r="P2063" i="5"/>
  <c r="O2063" i="5"/>
  <c r="M2063" i="5"/>
  <c r="J2063" i="5"/>
  <c r="I2063" i="5"/>
  <c r="G2063" i="5"/>
  <c r="F2063" i="5"/>
  <c r="E2063" i="5"/>
  <c r="D2063" i="5"/>
  <c r="C2063" i="5"/>
  <c r="B2063" i="5"/>
  <c r="A2063" i="5"/>
  <c r="P2062" i="5"/>
  <c r="O2062" i="5"/>
  <c r="K2062" i="5"/>
  <c r="J2062" i="5"/>
  <c r="I2062" i="5"/>
  <c r="H2062" i="5"/>
  <c r="Q2062" i="5" s="1"/>
  <c r="G2062" i="5"/>
  <c r="L2062" i="5" s="1"/>
  <c r="F2062" i="5"/>
  <c r="E2062" i="5"/>
  <c r="D2062" i="5"/>
  <c r="C2062" i="5"/>
  <c r="B2062" i="5"/>
  <c r="A2062" i="5"/>
  <c r="Q2061" i="5"/>
  <c r="M2061" i="5"/>
  <c r="L2061" i="5"/>
  <c r="K2061" i="5"/>
  <c r="I2061" i="5"/>
  <c r="R2061" i="5" s="1"/>
  <c r="H2061" i="5"/>
  <c r="G2061" i="5"/>
  <c r="J2061" i="5" s="1"/>
  <c r="F2061" i="5"/>
  <c r="O2061" i="5" s="1"/>
  <c r="E2061" i="5"/>
  <c r="D2061" i="5"/>
  <c r="P2061" i="5" s="1"/>
  <c r="C2061" i="5"/>
  <c r="B2061" i="5"/>
  <c r="A2061" i="5"/>
  <c r="O2060" i="5"/>
  <c r="G2060" i="5"/>
  <c r="F2060" i="5"/>
  <c r="E2060" i="5"/>
  <c r="D2060" i="5"/>
  <c r="P2060" i="5" s="1"/>
  <c r="C2060" i="5"/>
  <c r="B2060" i="5"/>
  <c r="A2060" i="5"/>
  <c r="P2059" i="5"/>
  <c r="O2059" i="5"/>
  <c r="G2059" i="5"/>
  <c r="F2059" i="5"/>
  <c r="E2059" i="5"/>
  <c r="D2059" i="5"/>
  <c r="C2059" i="5"/>
  <c r="B2059" i="5"/>
  <c r="A2059" i="5"/>
  <c r="O2058" i="5"/>
  <c r="K2058" i="5"/>
  <c r="I2058" i="5"/>
  <c r="H2058" i="5"/>
  <c r="Q2058" i="5" s="1"/>
  <c r="G2058" i="5"/>
  <c r="F2058" i="5"/>
  <c r="E2058" i="5"/>
  <c r="D2058" i="5"/>
  <c r="P2058" i="5" s="1"/>
  <c r="C2058" i="5"/>
  <c r="B2058" i="5"/>
  <c r="A2058" i="5"/>
  <c r="Q2057" i="5"/>
  <c r="P2057" i="5"/>
  <c r="O2057" i="5"/>
  <c r="L2057" i="5"/>
  <c r="K2057" i="5"/>
  <c r="J2057" i="5"/>
  <c r="I2057" i="5"/>
  <c r="G2057" i="5"/>
  <c r="H2057" i="5" s="1"/>
  <c r="F2057" i="5"/>
  <c r="E2057" i="5"/>
  <c r="D2057" i="5"/>
  <c r="C2057" i="5"/>
  <c r="B2057" i="5"/>
  <c r="A2057" i="5"/>
  <c r="O2056" i="5"/>
  <c r="M2056" i="5"/>
  <c r="G2056" i="5"/>
  <c r="F2056" i="5"/>
  <c r="E2056" i="5"/>
  <c r="D2056" i="5"/>
  <c r="P2056" i="5" s="1"/>
  <c r="C2056" i="5"/>
  <c r="B2056" i="5"/>
  <c r="A2056" i="5"/>
  <c r="G2055" i="5"/>
  <c r="F2055" i="5"/>
  <c r="O2055" i="5" s="1"/>
  <c r="E2055" i="5"/>
  <c r="D2055" i="5"/>
  <c r="P2055" i="5" s="1"/>
  <c r="C2055" i="5"/>
  <c r="B2055" i="5"/>
  <c r="A2055" i="5"/>
  <c r="Q2054" i="5"/>
  <c r="P2054" i="5"/>
  <c r="O2054" i="5"/>
  <c r="L2054" i="5"/>
  <c r="K2054" i="5"/>
  <c r="J2054" i="5"/>
  <c r="I2054" i="5"/>
  <c r="H2054" i="5"/>
  <c r="G2054" i="5"/>
  <c r="M2054" i="5" s="1"/>
  <c r="R2054" i="5" s="1"/>
  <c r="F2054" i="5"/>
  <c r="E2054" i="5"/>
  <c r="D2054" i="5"/>
  <c r="C2054" i="5"/>
  <c r="B2054" i="5"/>
  <c r="A2054" i="5"/>
  <c r="P2053" i="5"/>
  <c r="O2053" i="5"/>
  <c r="G2053" i="5"/>
  <c r="F2053" i="5"/>
  <c r="E2053" i="5"/>
  <c r="D2053" i="5"/>
  <c r="C2053" i="5"/>
  <c r="B2053" i="5"/>
  <c r="A2053" i="5"/>
  <c r="M2052" i="5"/>
  <c r="G2052" i="5"/>
  <c r="L2052" i="5" s="1"/>
  <c r="F2052" i="5"/>
  <c r="O2052" i="5" s="1"/>
  <c r="E2052" i="5"/>
  <c r="D2052" i="5"/>
  <c r="P2052" i="5" s="1"/>
  <c r="C2052" i="5"/>
  <c r="B2052" i="5"/>
  <c r="A2052" i="5"/>
  <c r="Q2051" i="5"/>
  <c r="P2051" i="5"/>
  <c r="M2051" i="5"/>
  <c r="L2051" i="5"/>
  <c r="K2051" i="5"/>
  <c r="J2051" i="5"/>
  <c r="I2051" i="5"/>
  <c r="R2051" i="5" s="1"/>
  <c r="H2051" i="5"/>
  <c r="G2051" i="5"/>
  <c r="F2051" i="5"/>
  <c r="O2051" i="5" s="1"/>
  <c r="E2051" i="5"/>
  <c r="D2051" i="5"/>
  <c r="C2051" i="5"/>
  <c r="B2051" i="5"/>
  <c r="A2051" i="5"/>
  <c r="P2050" i="5"/>
  <c r="O2050" i="5"/>
  <c r="G2050" i="5"/>
  <c r="M2050" i="5" s="1"/>
  <c r="F2050" i="5"/>
  <c r="E2050" i="5"/>
  <c r="D2050" i="5"/>
  <c r="C2050" i="5"/>
  <c r="B2050" i="5"/>
  <c r="A2050" i="5"/>
  <c r="L2049" i="5"/>
  <c r="G2049" i="5"/>
  <c r="F2049" i="5"/>
  <c r="O2049" i="5" s="1"/>
  <c r="E2049" i="5"/>
  <c r="D2049" i="5"/>
  <c r="P2049" i="5" s="1"/>
  <c r="C2049" i="5"/>
  <c r="B2049" i="5"/>
  <c r="A2049" i="5"/>
  <c r="Q2048" i="5"/>
  <c r="O2048" i="5"/>
  <c r="L2048" i="5"/>
  <c r="K2048" i="5"/>
  <c r="J2048" i="5"/>
  <c r="R2048" i="5" s="1"/>
  <c r="I2048" i="5"/>
  <c r="H2048" i="5"/>
  <c r="G2048" i="5"/>
  <c r="M2048" i="5" s="1"/>
  <c r="F2048" i="5"/>
  <c r="E2048" i="5"/>
  <c r="D2048" i="5"/>
  <c r="P2048" i="5" s="1"/>
  <c r="C2048" i="5"/>
  <c r="B2048" i="5"/>
  <c r="A2048" i="5"/>
  <c r="O2047" i="5"/>
  <c r="J2047" i="5"/>
  <c r="G2047" i="5"/>
  <c r="F2047" i="5"/>
  <c r="E2047" i="5"/>
  <c r="D2047" i="5"/>
  <c r="P2047" i="5" s="1"/>
  <c r="C2047" i="5"/>
  <c r="B2047" i="5"/>
  <c r="A2047" i="5"/>
  <c r="M2046" i="5"/>
  <c r="L2046" i="5"/>
  <c r="K2046" i="5"/>
  <c r="H2046" i="5"/>
  <c r="Q2046" i="5" s="1"/>
  <c r="G2046" i="5"/>
  <c r="F2046" i="5"/>
  <c r="O2046" i="5" s="1"/>
  <c r="E2046" i="5"/>
  <c r="D2046" i="5"/>
  <c r="P2046" i="5" s="1"/>
  <c r="C2046" i="5"/>
  <c r="B2046" i="5"/>
  <c r="A2046" i="5"/>
  <c r="Q2045" i="5"/>
  <c r="P2045" i="5"/>
  <c r="M2045" i="5"/>
  <c r="L2045" i="5"/>
  <c r="K2045" i="5"/>
  <c r="J2045" i="5"/>
  <c r="I2045" i="5"/>
  <c r="R2045" i="5" s="1"/>
  <c r="H2045" i="5"/>
  <c r="G2045" i="5"/>
  <c r="F2045" i="5"/>
  <c r="O2045" i="5" s="1"/>
  <c r="E2045" i="5"/>
  <c r="D2045" i="5"/>
  <c r="C2045" i="5"/>
  <c r="B2045" i="5"/>
  <c r="A2045" i="5"/>
  <c r="O2044" i="5"/>
  <c r="M2044" i="5"/>
  <c r="J2044" i="5"/>
  <c r="I2044" i="5"/>
  <c r="H2044" i="5"/>
  <c r="Q2044" i="5" s="1"/>
  <c r="G2044" i="5"/>
  <c r="F2044" i="5"/>
  <c r="E2044" i="5"/>
  <c r="D2044" i="5"/>
  <c r="P2044" i="5" s="1"/>
  <c r="C2044" i="5"/>
  <c r="B2044" i="5"/>
  <c r="A2044" i="5"/>
  <c r="G2043" i="5"/>
  <c r="F2043" i="5"/>
  <c r="O2043" i="5" s="1"/>
  <c r="E2043" i="5"/>
  <c r="D2043" i="5"/>
  <c r="P2043" i="5" s="1"/>
  <c r="C2043" i="5"/>
  <c r="B2043" i="5"/>
  <c r="A2043" i="5"/>
  <c r="Q2042" i="5"/>
  <c r="P2042" i="5"/>
  <c r="O2042" i="5"/>
  <c r="L2042" i="5"/>
  <c r="K2042" i="5"/>
  <c r="J2042" i="5"/>
  <c r="I2042" i="5"/>
  <c r="R2042" i="5" s="1"/>
  <c r="H2042" i="5"/>
  <c r="G2042" i="5"/>
  <c r="M2042" i="5" s="1"/>
  <c r="F2042" i="5"/>
  <c r="E2042" i="5"/>
  <c r="D2042" i="5"/>
  <c r="C2042" i="5"/>
  <c r="B2042" i="5"/>
  <c r="A2042" i="5"/>
  <c r="P2041" i="5"/>
  <c r="O2041" i="5"/>
  <c r="G2041" i="5"/>
  <c r="F2041" i="5"/>
  <c r="E2041" i="5"/>
  <c r="D2041" i="5"/>
  <c r="C2041" i="5"/>
  <c r="B2041" i="5"/>
  <c r="A2041" i="5"/>
  <c r="M2040" i="5"/>
  <c r="G2040" i="5"/>
  <c r="F2040" i="5"/>
  <c r="O2040" i="5" s="1"/>
  <c r="E2040" i="5"/>
  <c r="D2040" i="5"/>
  <c r="P2040" i="5" s="1"/>
  <c r="C2040" i="5"/>
  <c r="B2040" i="5"/>
  <c r="A2040" i="5"/>
  <c r="Q2039" i="5"/>
  <c r="P2039" i="5"/>
  <c r="M2039" i="5"/>
  <c r="L2039" i="5"/>
  <c r="K2039" i="5"/>
  <c r="J2039" i="5"/>
  <c r="I2039" i="5"/>
  <c r="R2039" i="5" s="1"/>
  <c r="H2039" i="5"/>
  <c r="G2039" i="5"/>
  <c r="F2039" i="5"/>
  <c r="O2039" i="5" s="1"/>
  <c r="E2039" i="5"/>
  <c r="D2039" i="5"/>
  <c r="C2039" i="5"/>
  <c r="B2039" i="5"/>
  <c r="A2039" i="5"/>
  <c r="P2038" i="5"/>
  <c r="O2038" i="5"/>
  <c r="G2038" i="5"/>
  <c r="F2038" i="5"/>
  <c r="E2038" i="5"/>
  <c r="D2038" i="5"/>
  <c r="C2038" i="5"/>
  <c r="B2038" i="5"/>
  <c r="A2038" i="5"/>
  <c r="M2037" i="5"/>
  <c r="L2037" i="5"/>
  <c r="G2037" i="5"/>
  <c r="K2037" i="5" s="1"/>
  <c r="F2037" i="5"/>
  <c r="O2037" i="5" s="1"/>
  <c r="E2037" i="5"/>
  <c r="D2037" i="5"/>
  <c r="P2037" i="5" s="1"/>
  <c r="C2037" i="5"/>
  <c r="B2037" i="5"/>
  <c r="A2037" i="5"/>
  <c r="R2036" i="5"/>
  <c r="Q2036" i="5"/>
  <c r="L2036" i="5"/>
  <c r="K2036" i="5"/>
  <c r="J2036" i="5"/>
  <c r="I2036" i="5"/>
  <c r="H2036" i="5"/>
  <c r="G2036" i="5"/>
  <c r="M2036" i="5" s="1"/>
  <c r="F2036" i="5"/>
  <c r="O2036" i="5" s="1"/>
  <c r="E2036" i="5"/>
  <c r="D2036" i="5"/>
  <c r="P2036" i="5" s="1"/>
  <c r="C2036" i="5"/>
  <c r="B2036" i="5"/>
  <c r="A2036" i="5"/>
  <c r="O2035" i="5"/>
  <c r="M2035" i="5"/>
  <c r="J2035" i="5"/>
  <c r="G2035" i="5"/>
  <c r="I2035" i="5" s="1"/>
  <c r="F2035" i="5"/>
  <c r="E2035" i="5"/>
  <c r="D2035" i="5"/>
  <c r="P2035" i="5" s="1"/>
  <c r="C2035" i="5"/>
  <c r="B2035" i="5"/>
  <c r="A2035" i="5"/>
  <c r="M2034" i="5"/>
  <c r="L2034" i="5"/>
  <c r="K2034" i="5"/>
  <c r="H2034" i="5"/>
  <c r="Q2034" i="5" s="1"/>
  <c r="G2034" i="5"/>
  <c r="F2034" i="5"/>
  <c r="O2034" i="5" s="1"/>
  <c r="E2034" i="5"/>
  <c r="D2034" i="5"/>
  <c r="P2034" i="5" s="1"/>
  <c r="C2034" i="5"/>
  <c r="B2034" i="5"/>
  <c r="A2034" i="5"/>
  <c r="Q2033" i="5"/>
  <c r="P2033" i="5"/>
  <c r="M2033" i="5"/>
  <c r="L2033" i="5"/>
  <c r="K2033" i="5"/>
  <c r="J2033" i="5"/>
  <c r="I2033" i="5"/>
  <c r="R2033" i="5" s="1"/>
  <c r="H2033" i="5"/>
  <c r="G2033" i="5"/>
  <c r="F2033" i="5"/>
  <c r="O2033" i="5" s="1"/>
  <c r="E2033" i="5"/>
  <c r="D2033" i="5"/>
  <c r="C2033" i="5"/>
  <c r="B2033" i="5"/>
  <c r="A2033" i="5"/>
  <c r="O2032" i="5"/>
  <c r="M2032" i="5"/>
  <c r="J2032" i="5"/>
  <c r="I2032" i="5"/>
  <c r="G2032" i="5"/>
  <c r="F2032" i="5"/>
  <c r="E2032" i="5"/>
  <c r="D2032" i="5"/>
  <c r="P2032" i="5" s="1"/>
  <c r="C2032" i="5"/>
  <c r="B2032" i="5"/>
  <c r="A2032" i="5"/>
  <c r="G2031" i="5"/>
  <c r="F2031" i="5"/>
  <c r="O2031" i="5" s="1"/>
  <c r="E2031" i="5"/>
  <c r="D2031" i="5"/>
  <c r="P2031" i="5" s="1"/>
  <c r="C2031" i="5"/>
  <c r="B2031" i="5"/>
  <c r="A2031" i="5"/>
  <c r="Q2030" i="5"/>
  <c r="P2030" i="5"/>
  <c r="O2030" i="5"/>
  <c r="L2030" i="5"/>
  <c r="K2030" i="5"/>
  <c r="J2030" i="5"/>
  <c r="I2030" i="5"/>
  <c r="H2030" i="5"/>
  <c r="G2030" i="5"/>
  <c r="M2030" i="5" s="1"/>
  <c r="R2030" i="5" s="1"/>
  <c r="F2030" i="5"/>
  <c r="E2030" i="5"/>
  <c r="D2030" i="5"/>
  <c r="C2030" i="5"/>
  <c r="B2030" i="5"/>
  <c r="A2030" i="5"/>
  <c r="P2029" i="5"/>
  <c r="O2029" i="5"/>
  <c r="G2029" i="5"/>
  <c r="F2029" i="5"/>
  <c r="E2029" i="5"/>
  <c r="D2029" i="5"/>
  <c r="C2029" i="5"/>
  <c r="B2029" i="5"/>
  <c r="A2029" i="5"/>
  <c r="M2028" i="5"/>
  <c r="G2028" i="5"/>
  <c r="L2028" i="5" s="1"/>
  <c r="F2028" i="5"/>
  <c r="O2028" i="5" s="1"/>
  <c r="E2028" i="5"/>
  <c r="D2028" i="5"/>
  <c r="P2028" i="5" s="1"/>
  <c r="C2028" i="5"/>
  <c r="B2028" i="5"/>
  <c r="A2028" i="5"/>
  <c r="Q2027" i="5"/>
  <c r="P2027" i="5"/>
  <c r="M2027" i="5"/>
  <c r="L2027" i="5"/>
  <c r="K2027" i="5"/>
  <c r="J2027" i="5"/>
  <c r="I2027" i="5"/>
  <c r="R2027" i="5" s="1"/>
  <c r="H2027" i="5"/>
  <c r="G2027" i="5"/>
  <c r="F2027" i="5"/>
  <c r="O2027" i="5" s="1"/>
  <c r="E2027" i="5"/>
  <c r="D2027" i="5"/>
  <c r="C2027" i="5"/>
  <c r="B2027" i="5"/>
  <c r="A2027" i="5"/>
  <c r="P2026" i="5"/>
  <c r="O2026" i="5"/>
  <c r="G2026" i="5"/>
  <c r="M2026" i="5" s="1"/>
  <c r="F2026" i="5"/>
  <c r="E2026" i="5"/>
  <c r="D2026" i="5"/>
  <c r="C2026" i="5"/>
  <c r="B2026" i="5"/>
  <c r="A2026" i="5"/>
  <c r="L2025" i="5"/>
  <c r="G2025" i="5"/>
  <c r="F2025" i="5"/>
  <c r="O2025" i="5" s="1"/>
  <c r="E2025" i="5"/>
  <c r="D2025" i="5"/>
  <c r="P2025" i="5" s="1"/>
  <c r="C2025" i="5"/>
  <c r="B2025" i="5"/>
  <c r="A2025" i="5"/>
  <c r="Q2024" i="5"/>
  <c r="O2024" i="5"/>
  <c r="L2024" i="5"/>
  <c r="K2024" i="5"/>
  <c r="J2024" i="5"/>
  <c r="R2024" i="5" s="1"/>
  <c r="I2024" i="5"/>
  <c r="H2024" i="5"/>
  <c r="G2024" i="5"/>
  <c r="M2024" i="5" s="1"/>
  <c r="F2024" i="5"/>
  <c r="E2024" i="5"/>
  <c r="D2024" i="5"/>
  <c r="P2024" i="5" s="1"/>
  <c r="C2024" i="5"/>
  <c r="B2024" i="5"/>
  <c r="A2024" i="5"/>
  <c r="O2023" i="5"/>
  <c r="J2023" i="5"/>
  <c r="G2023" i="5"/>
  <c r="F2023" i="5"/>
  <c r="E2023" i="5"/>
  <c r="D2023" i="5"/>
  <c r="P2023" i="5" s="1"/>
  <c r="C2023" i="5"/>
  <c r="B2023" i="5"/>
  <c r="A2023" i="5"/>
  <c r="M2022" i="5"/>
  <c r="L2022" i="5"/>
  <c r="K2022" i="5"/>
  <c r="H2022" i="5"/>
  <c r="Q2022" i="5" s="1"/>
  <c r="G2022" i="5"/>
  <c r="F2022" i="5"/>
  <c r="O2022" i="5" s="1"/>
  <c r="E2022" i="5"/>
  <c r="D2022" i="5"/>
  <c r="P2022" i="5" s="1"/>
  <c r="C2022" i="5"/>
  <c r="B2022" i="5"/>
  <c r="A2022" i="5"/>
  <c r="Q2021" i="5"/>
  <c r="P2021" i="5"/>
  <c r="M2021" i="5"/>
  <c r="L2021" i="5"/>
  <c r="K2021" i="5"/>
  <c r="J2021" i="5"/>
  <c r="I2021" i="5"/>
  <c r="R2021" i="5" s="1"/>
  <c r="H2021" i="5"/>
  <c r="G2021" i="5"/>
  <c r="F2021" i="5"/>
  <c r="O2021" i="5" s="1"/>
  <c r="E2021" i="5"/>
  <c r="D2021" i="5"/>
  <c r="C2021" i="5"/>
  <c r="B2021" i="5"/>
  <c r="A2021" i="5"/>
  <c r="O2020" i="5"/>
  <c r="M2020" i="5"/>
  <c r="J2020" i="5"/>
  <c r="I2020" i="5"/>
  <c r="H2020" i="5"/>
  <c r="Q2020" i="5" s="1"/>
  <c r="G2020" i="5"/>
  <c r="F2020" i="5"/>
  <c r="E2020" i="5"/>
  <c r="D2020" i="5"/>
  <c r="P2020" i="5" s="1"/>
  <c r="C2020" i="5"/>
  <c r="B2020" i="5"/>
  <c r="A2020" i="5"/>
  <c r="G2019" i="5"/>
  <c r="F2019" i="5"/>
  <c r="O2019" i="5" s="1"/>
  <c r="E2019" i="5"/>
  <c r="D2019" i="5"/>
  <c r="P2019" i="5" s="1"/>
  <c r="C2019" i="5"/>
  <c r="B2019" i="5"/>
  <c r="A2019" i="5"/>
  <c r="Q2018" i="5"/>
  <c r="P2018" i="5"/>
  <c r="O2018" i="5"/>
  <c r="L2018" i="5"/>
  <c r="K2018" i="5"/>
  <c r="J2018" i="5"/>
  <c r="I2018" i="5"/>
  <c r="R2018" i="5" s="1"/>
  <c r="H2018" i="5"/>
  <c r="G2018" i="5"/>
  <c r="M2018" i="5" s="1"/>
  <c r="F2018" i="5"/>
  <c r="E2018" i="5"/>
  <c r="D2018" i="5"/>
  <c r="C2018" i="5"/>
  <c r="B2018" i="5"/>
  <c r="A2018" i="5"/>
  <c r="P2017" i="5"/>
  <c r="O2017" i="5"/>
  <c r="G2017" i="5"/>
  <c r="F2017" i="5"/>
  <c r="E2017" i="5"/>
  <c r="D2017" i="5"/>
  <c r="C2017" i="5"/>
  <c r="B2017" i="5"/>
  <c r="A2017" i="5"/>
  <c r="M2016" i="5"/>
  <c r="G2016" i="5"/>
  <c r="F2016" i="5"/>
  <c r="O2016" i="5" s="1"/>
  <c r="E2016" i="5"/>
  <c r="D2016" i="5"/>
  <c r="P2016" i="5" s="1"/>
  <c r="C2016" i="5"/>
  <c r="B2016" i="5"/>
  <c r="A2016" i="5"/>
  <c r="Q2015" i="5"/>
  <c r="P2015" i="5"/>
  <c r="M2015" i="5"/>
  <c r="L2015" i="5"/>
  <c r="K2015" i="5"/>
  <c r="J2015" i="5"/>
  <c r="I2015" i="5"/>
  <c r="R2015" i="5" s="1"/>
  <c r="H2015" i="5"/>
  <c r="G2015" i="5"/>
  <c r="F2015" i="5"/>
  <c r="O2015" i="5" s="1"/>
  <c r="E2015" i="5"/>
  <c r="D2015" i="5"/>
  <c r="C2015" i="5"/>
  <c r="B2015" i="5"/>
  <c r="A2015" i="5"/>
  <c r="P2014" i="5"/>
  <c r="O2014" i="5"/>
  <c r="G2014" i="5"/>
  <c r="F2014" i="5"/>
  <c r="E2014" i="5"/>
  <c r="D2014" i="5"/>
  <c r="C2014" i="5"/>
  <c r="B2014" i="5"/>
  <c r="A2014" i="5"/>
  <c r="M2013" i="5"/>
  <c r="L2013" i="5"/>
  <c r="G2013" i="5"/>
  <c r="K2013" i="5" s="1"/>
  <c r="F2013" i="5"/>
  <c r="O2013" i="5" s="1"/>
  <c r="E2013" i="5"/>
  <c r="D2013" i="5"/>
  <c r="P2013" i="5" s="1"/>
  <c r="C2013" i="5"/>
  <c r="B2013" i="5"/>
  <c r="A2013" i="5"/>
  <c r="R2012" i="5"/>
  <c r="Q2012" i="5"/>
  <c r="L2012" i="5"/>
  <c r="K2012" i="5"/>
  <c r="J2012" i="5"/>
  <c r="I2012" i="5"/>
  <c r="H2012" i="5"/>
  <c r="G2012" i="5"/>
  <c r="M2012" i="5" s="1"/>
  <c r="F2012" i="5"/>
  <c r="O2012" i="5" s="1"/>
  <c r="E2012" i="5"/>
  <c r="D2012" i="5"/>
  <c r="P2012" i="5" s="1"/>
  <c r="C2012" i="5"/>
  <c r="B2012" i="5"/>
  <c r="A2012" i="5"/>
  <c r="O2011" i="5"/>
  <c r="M2011" i="5"/>
  <c r="J2011" i="5"/>
  <c r="G2011" i="5"/>
  <c r="I2011" i="5" s="1"/>
  <c r="F2011" i="5"/>
  <c r="E2011" i="5"/>
  <c r="D2011" i="5"/>
  <c r="P2011" i="5" s="1"/>
  <c r="C2011" i="5"/>
  <c r="B2011" i="5"/>
  <c r="A2011" i="5"/>
  <c r="M2010" i="5"/>
  <c r="L2010" i="5"/>
  <c r="K2010" i="5"/>
  <c r="H2010" i="5"/>
  <c r="Q2010" i="5" s="1"/>
  <c r="G2010" i="5"/>
  <c r="F2010" i="5"/>
  <c r="O2010" i="5" s="1"/>
  <c r="E2010" i="5"/>
  <c r="D2010" i="5"/>
  <c r="P2010" i="5" s="1"/>
  <c r="C2010" i="5"/>
  <c r="B2010" i="5"/>
  <c r="A2010" i="5"/>
  <c r="Q2009" i="5"/>
  <c r="P2009" i="5"/>
  <c r="M2009" i="5"/>
  <c r="L2009" i="5"/>
  <c r="K2009" i="5"/>
  <c r="J2009" i="5"/>
  <c r="I2009" i="5"/>
  <c r="R2009" i="5" s="1"/>
  <c r="H2009" i="5"/>
  <c r="G2009" i="5"/>
  <c r="F2009" i="5"/>
  <c r="O2009" i="5" s="1"/>
  <c r="E2009" i="5"/>
  <c r="D2009" i="5"/>
  <c r="C2009" i="5"/>
  <c r="B2009" i="5"/>
  <c r="A2009" i="5"/>
  <c r="O2008" i="5"/>
  <c r="M2008" i="5"/>
  <c r="J2008" i="5"/>
  <c r="I2008" i="5"/>
  <c r="G2008" i="5"/>
  <c r="F2008" i="5"/>
  <c r="E2008" i="5"/>
  <c r="D2008" i="5"/>
  <c r="P2008" i="5" s="1"/>
  <c r="C2008" i="5"/>
  <c r="B2008" i="5"/>
  <c r="A2008" i="5"/>
  <c r="G2007" i="5"/>
  <c r="F2007" i="5"/>
  <c r="O2007" i="5" s="1"/>
  <c r="E2007" i="5"/>
  <c r="D2007" i="5"/>
  <c r="P2007" i="5" s="1"/>
  <c r="C2007" i="5"/>
  <c r="B2007" i="5"/>
  <c r="A2007" i="5"/>
  <c r="Q2006" i="5"/>
  <c r="P2006" i="5"/>
  <c r="O2006" i="5"/>
  <c r="L2006" i="5"/>
  <c r="K2006" i="5"/>
  <c r="J2006" i="5"/>
  <c r="I2006" i="5"/>
  <c r="H2006" i="5"/>
  <c r="G2006" i="5"/>
  <c r="M2006" i="5" s="1"/>
  <c r="R2006" i="5" s="1"/>
  <c r="F2006" i="5"/>
  <c r="E2006" i="5"/>
  <c r="D2006" i="5"/>
  <c r="C2006" i="5"/>
  <c r="B2006" i="5"/>
  <c r="A2006" i="5"/>
  <c r="P2005" i="5"/>
  <c r="O2005" i="5"/>
  <c r="G2005" i="5"/>
  <c r="F2005" i="5"/>
  <c r="E2005" i="5"/>
  <c r="D2005" i="5"/>
  <c r="C2005" i="5"/>
  <c r="B2005" i="5"/>
  <c r="A2005" i="5"/>
  <c r="M2004" i="5"/>
  <c r="G2004" i="5"/>
  <c r="L2004" i="5" s="1"/>
  <c r="F2004" i="5"/>
  <c r="O2004" i="5" s="1"/>
  <c r="E2004" i="5"/>
  <c r="D2004" i="5"/>
  <c r="P2004" i="5" s="1"/>
  <c r="C2004" i="5"/>
  <c r="B2004" i="5"/>
  <c r="A2004" i="5"/>
  <c r="Q2003" i="5"/>
  <c r="P2003" i="5"/>
  <c r="L2003" i="5"/>
  <c r="K2003" i="5"/>
  <c r="R2003" i="5" s="1"/>
  <c r="J2003" i="5"/>
  <c r="I2003" i="5"/>
  <c r="H2003" i="5"/>
  <c r="G2003" i="5"/>
  <c r="M2003" i="5" s="1"/>
  <c r="F2003" i="5"/>
  <c r="O2003" i="5" s="1"/>
  <c r="E2003" i="5"/>
  <c r="D2003" i="5"/>
  <c r="C2003" i="5"/>
  <c r="B2003" i="5"/>
  <c r="A2003" i="5"/>
  <c r="P2002" i="5"/>
  <c r="O2002" i="5"/>
  <c r="M2002" i="5"/>
  <c r="G2002" i="5"/>
  <c r="J2002" i="5" s="1"/>
  <c r="F2002" i="5"/>
  <c r="E2002" i="5"/>
  <c r="D2002" i="5"/>
  <c r="C2002" i="5"/>
  <c r="B2002" i="5"/>
  <c r="A2002" i="5"/>
  <c r="M2001" i="5"/>
  <c r="L2001" i="5"/>
  <c r="K2001" i="5"/>
  <c r="H2001" i="5"/>
  <c r="Q2001" i="5" s="1"/>
  <c r="G2001" i="5"/>
  <c r="F2001" i="5"/>
  <c r="O2001" i="5" s="1"/>
  <c r="E2001" i="5"/>
  <c r="D2001" i="5"/>
  <c r="P2001" i="5" s="1"/>
  <c r="C2001" i="5"/>
  <c r="B2001" i="5"/>
  <c r="A2001" i="5"/>
  <c r="Q2000" i="5"/>
  <c r="L2000" i="5"/>
  <c r="K2000" i="5"/>
  <c r="J2000" i="5"/>
  <c r="I2000" i="5"/>
  <c r="R2000" i="5" s="1"/>
  <c r="H2000" i="5"/>
  <c r="G2000" i="5"/>
  <c r="M2000" i="5" s="1"/>
  <c r="F2000" i="5"/>
  <c r="O2000" i="5" s="1"/>
  <c r="E2000" i="5"/>
  <c r="D2000" i="5"/>
  <c r="P2000" i="5" s="1"/>
  <c r="C2000" i="5"/>
  <c r="B2000" i="5"/>
  <c r="A2000" i="5"/>
  <c r="O1999" i="5"/>
  <c r="M1999" i="5"/>
  <c r="J1999" i="5"/>
  <c r="I1999" i="5"/>
  <c r="H1999" i="5"/>
  <c r="Q1999" i="5" s="1"/>
  <c r="G1999" i="5"/>
  <c r="F1999" i="5"/>
  <c r="E1999" i="5"/>
  <c r="D1999" i="5"/>
  <c r="P1999" i="5" s="1"/>
  <c r="C1999" i="5"/>
  <c r="B1999" i="5"/>
  <c r="A1999" i="5"/>
  <c r="G1998" i="5"/>
  <c r="F1998" i="5"/>
  <c r="O1998" i="5" s="1"/>
  <c r="E1998" i="5"/>
  <c r="D1998" i="5"/>
  <c r="P1998" i="5" s="1"/>
  <c r="C1998" i="5"/>
  <c r="B1998" i="5"/>
  <c r="A1998" i="5"/>
  <c r="Q1997" i="5"/>
  <c r="P1997" i="5"/>
  <c r="O1997" i="5"/>
  <c r="L1997" i="5"/>
  <c r="K1997" i="5"/>
  <c r="J1997" i="5"/>
  <c r="I1997" i="5"/>
  <c r="H1997" i="5"/>
  <c r="G1997" i="5"/>
  <c r="M1997" i="5" s="1"/>
  <c r="R1997" i="5" s="1"/>
  <c r="F1997" i="5"/>
  <c r="E1997" i="5"/>
  <c r="D1997" i="5"/>
  <c r="C1997" i="5"/>
  <c r="B1997" i="5"/>
  <c r="A1997" i="5"/>
  <c r="P1996" i="5"/>
  <c r="O1996" i="5"/>
  <c r="G1996" i="5"/>
  <c r="F1996" i="5"/>
  <c r="E1996" i="5"/>
  <c r="D1996" i="5"/>
  <c r="C1996" i="5"/>
  <c r="B1996" i="5"/>
  <c r="A1996" i="5"/>
  <c r="M1995" i="5"/>
  <c r="G1995" i="5"/>
  <c r="L1995" i="5" s="1"/>
  <c r="F1995" i="5"/>
  <c r="O1995" i="5" s="1"/>
  <c r="E1995" i="5"/>
  <c r="D1995" i="5"/>
  <c r="P1995" i="5" s="1"/>
  <c r="C1995" i="5"/>
  <c r="B1995" i="5"/>
  <c r="A1995" i="5"/>
  <c r="Q1994" i="5"/>
  <c r="P1994" i="5"/>
  <c r="L1994" i="5"/>
  <c r="K1994" i="5"/>
  <c r="R1994" i="5" s="1"/>
  <c r="J1994" i="5"/>
  <c r="I1994" i="5"/>
  <c r="H1994" i="5"/>
  <c r="G1994" i="5"/>
  <c r="M1994" i="5" s="1"/>
  <c r="F1994" i="5"/>
  <c r="O1994" i="5" s="1"/>
  <c r="E1994" i="5"/>
  <c r="D1994" i="5"/>
  <c r="C1994" i="5"/>
  <c r="B1994" i="5"/>
  <c r="A1994" i="5"/>
  <c r="P1993" i="5"/>
  <c r="O1993" i="5"/>
  <c r="M1993" i="5"/>
  <c r="G1993" i="5"/>
  <c r="J1993" i="5" s="1"/>
  <c r="F1993" i="5"/>
  <c r="E1993" i="5"/>
  <c r="D1993" i="5"/>
  <c r="C1993" i="5"/>
  <c r="B1993" i="5"/>
  <c r="A1993" i="5"/>
  <c r="M1992" i="5"/>
  <c r="L1992" i="5"/>
  <c r="K1992" i="5"/>
  <c r="H1992" i="5"/>
  <c r="Q1992" i="5" s="1"/>
  <c r="G1992" i="5"/>
  <c r="F1992" i="5"/>
  <c r="O1992" i="5" s="1"/>
  <c r="E1992" i="5"/>
  <c r="D1992" i="5"/>
  <c r="P1992" i="5" s="1"/>
  <c r="C1992" i="5"/>
  <c r="B1992" i="5"/>
  <c r="A1992" i="5"/>
  <c r="Q1991" i="5"/>
  <c r="M1991" i="5"/>
  <c r="L1991" i="5"/>
  <c r="K1991" i="5"/>
  <c r="J1991" i="5"/>
  <c r="R1991" i="5" s="1"/>
  <c r="I1991" i="5"/>
  <c r="H1991" i="5"/>
  <c r="G1991" i="5"/>
  <c r="F1991" i="5"/>
  <c r="O1991" i="5" s="1"/>
  <c r="E1991" i="5"/>
  <c r="D1991" i="5"/>
  <c r="P1991" i="5" s="1"/>
  <c r="C1991" i="5"/>
  <c r="B1991" i="5"/>
  <c r="A1991" i="5"/>
  <c r="O1990" i="5"/>
  <c r="J1990" i="5"/>
  <c r="G1990" i="5"/>
  <c r="F1990" i="5"/>
  <c r="E1990" i="5"/>
  <c r="D1990" i="5"/>
  <c r="P1990" i="5" s="1"/>
  <c r="C1990" i="5"/>
  <c r="B1990" i="5"/>
  <c r="A1990" i="5"/>
  <c r="M1989" i="5"/>
  <c r="L1989" i="5"/>
  <c r="K1989" i="5"/>
  <c r="H1989" i="5"/>
  <c r="Q1989" i="5" s="1"/>
  <c r="G1989" i="5"/>
  <c r="F1989" i="5"/>
  <c r="O1989" i="5" s="1"/>
  <c r="E1989" i="5"/>
  <c r="D1989" i="5"/>
  <c r="P1989" i="5" s="1"/>
  <c r="C1989" i="5"/>
  <c r="B1989" i="5"/>
  <c r="A1989" i="5"/>
  <c r="R1988" i="5"/>
  <c r="Q1988" i="5"/>
  <c r="P1988" i="5"/>
  <c r="O1988" i="5"/>
  <c r="L1988" i="5"/>
  <c r="K1988" i="5"/>
  <c r="J1988" i="5"/>
  <c r="I1988" i="5"/>
  <c r="H1988" i="5"/>
  <c r="G1988" i="5"/>
  <c r="M1988" i="5" s="1"/>
  <c r="F1988" i="5"/>
  <c r="E1988" i="5"/>
  <c r="D1988" i="5"/>
  <c r="C1988" i="5"/>
  <c r="B1988" i="5"/>
  <c r="N1988" i="5" s="1"/>
  <c r="A1988" i="5"/>
  <c r="P1987" i="5"/>
  <c r="O1987" i="5"/>
  <c r="M1987" i="5"/>
  <c r="J1987" i="5"/>
  <c r="I1987" i="5"/>
  <c r="H1987" i="5"/>
  <c r="Q1987" i="5" s="1"/>
  <c r="G1987" i="5"/>
  <c r="F1987" i="5"/>
  <c r="E1987" i="5"/>
  <c r="D1987" i="5"/>
  <c r="C1987" i="5"/>
  <c r="B1987" i="5"/>
  <c r="A1987" i="5"/>
  <c r="G1986" i="5"/>
  <c r="M1986" i="5" s="1"/>
  <c r="F1986" i="5"/>
  <c r="O1986" i="5" s="1"/>
  <c r="E1986" i="5"/>
  <c r="D1986" i="5"/>
  <c r="P1986" i="5" s="1"/>
  <c r="C1986" i="5"/>
  <c r="B1986" i="5"/>
  <c r="A1986" i="5"/>
  <c r="Q1985" i="5"/>
  <c r="P1985" i="5"/>
  <c r="O1985" i="5"/>
  <c r="M1985" i="5"/>
  <c r="L1985" i="5"/>
  <c r="K1985" i="5"/>
  <c r="J1985" i="5"/>
  <c r="I1985" i="5"/>
  <c r="R1985" i="5" s="1"/>
  <c r="H1985" i="5"/>
  <c r="G1985" i="5"/>
  <c r="F1985" i="5"/>
  <c r="E1985" i="5"/>
  <c r="D1985" i="5"/>
  <c r="C1985" i="5"/>
  <c r="B1985" i="5"/>
  <c r="A1985" i="5"/>
  <c r="P1984" i="5"/>
  <c r="O1984" i="5"/>
  <c r="G1984" i="5"/>
  <c r="F1984" i="5"/>
  <c r="E1984" i="5"/>
  <c r="D1984" i="5"/>
  <c r="C1984" i="5"/>
  <c r="B1984" i="5"/>
  <c r="A1984" i="5"/>
  <c r="M1983" i="5"/>
  <c r="H1983" i="5"/>
  <c r="Q1983" i="5" s="1"/>
  <c r="G1983" i="5"/>
  <c r="F1983" i="5"/>
  <c r="O1983" i="5" s="1"/>
  <c r="E1983" i="5"/>
  <c r="D1983" i="5"/>
  <c r="P1983" i="5" s="1"/>
  <c r="C1983" i="5"/>
  <c r="B1983" i="5"/>
  <c r="A1983" i="5"/>
  <c r="Q1982" i="5"/>
  <c r="P1982" i="5"/>
  <c r="O1982" i="5"/>
  <c r="L1982" i="5"/>
  <c r="K1982" i="5"/>
  <c r="J1982" i="5"/>
  <c r="R1982" i="5" s="1"/>
  <c r="I1982" i="5"/>
  <c r="H1982" i="5"/>
  <c r="G1982" i="5"/>
  <c r="M1982" i="5" s="1"/>
  <c r="F1982" i="5"/>
  <c r="E1982" i="5"/>
  <c r="D1982" i="5"/>
  <c r="C1982" i="5"/>
  <c r="B1982" i="5"/>
  <c r="A1982" i="5"/>
  <c r="P1981" i="5"/>
  <c r="O1981" i="5"/>
  <c r="M1981" i="5"/>
  <c r="H1981" i="5"/>
  <c r="Q1981" i="5" s="1"/>
  <c r="G1981" i="5"/>
  <c r="F1981" i="5"/>
  <c r="E1981" i="5"/>
  <c r="D1981" i="5"/>
  <c r="C1981" i="5"/>
  <c r="B1981" i="5"/>
  <c r="A1981" i="5"/>
  <c r="M1980" i="5"/>
  <c r="L1980" i="5"/>
  <c r="K1980" i="5"/>
  <c r="H1980" i="5"/>
  <c r="Q1980" i="5" s="1"/>
  <c r="G1980" i="5"/>
  <c r="F1980" i="5"/>
  <c r="O1980" i="5" s="1"/>
  <c r="E1980" i="5"/>
  <c r="D1980" i="5"/>
  <c r="P1980" i="5" s="1"/>
  <c r="C1980" i="5"/>
  <c r="B1980" i="5"/>
  <c r="A1980" i="5"/>
  <c r="Q1979" i="5"/>
  <c r="M1979" i="5"/>
  <c r="L1979" i="5"/>
  <c r="K1979" i="5"/>
  <c r="J1979" i="5"/>
  <c r="R1979" i="5" s="1"/>
  <c r="I1979" i="5"/>
  <c r="H1979" i="5"/>
  <c r="G1979" i="5"/>
  <c r="F1979" i="5"/>
  <c r="O1979" i="5" s="1"/>
  <c r="E1979" i="5"/>
  <c r="D1979" i="5"/>
  <c r="P1979" i="5" s="1"/>
  <c r="C1979" i="5"/>
  <c r="B1979" i="5"/>
  <c r="A1979" i="5"/>
  <c r="O1978" i="5"/>
  <c r="M1978" i="5"/>
  <c r="J1978" i="5"/>
  <c r="G1978" i="5"/>
  <c r="I1978" i="5" s="1"/>
  <c r="F1978" i="5"/>
  <c r="E1978" i="5"/>
  <c r="D1978" i="5"/>
  <c r="P1978" i="5" s="1"/>
  <c r="C1978" i="5"/>
  <c r="B1978" i="5"/>
  <c r="A1978" i="5"/>
  <c r="M1977" i="5"/>
  <c r="L1977" i="5"/>
  <c r="K1977" i="5"/>
  <c r="H1977" i="5"/>
  <c r="Q1977" i="5" s="1"/>
  <c r="G1977" i="5"/>
  <c r="F1977" i="5"/>
  <c r="O1977" i="5" s="1"/>
  <c r="E1977" i="5"/>
  <c r="D1977" i="5"/>
  <c r="P1977" i="5" s="1"/>
  <c r="C1977" i="5"/>
  <c r="B1977" i="5"/>
  <c r="A1977" i="5"/>
  <c r="Q1976" i="5"/>
  <c r="P1976" i="5"/>
  <c r="O1976" i="5"/>
  <c r="L1976" i="5"/>
  <c r="K1976" i="5"/>
  <c r="J1976" i="5"/>
  <c r="I1976" i="5"/>
  <c r="R1976" i="5" s="1"/>
  <c r="H1976" i="5"/>
  <c r="G1976" i="5"/>
  <c r="M1976" i="5" s="1"/>
  <c r="F1976" i="5"/>
  <c r="E1976" i="5"/>
  <c r="D1976" i="5"/>
  <c r="C1976" i="5"/>
  <c r="B1976" i="5"/>
  <c r="N1976" i="5" s="1"/>
  <c r="A1976" i="5"/>
  <c r="P1975" i="5"/>
  <c r="O1975" i="5"/>
  <c r="M1975" i="5"/>
  <c r="J1975" i="5"/>
  <c r="I1975" i="5"/>
  <c r="H1975" i="5"/>
  <c r="Q1975" i="5" s="1"/>
  <c r="G1975" i="5"/>
  <c r="F1975" i="5"/>
  <c r="E1975" i="5"/>
  <c r="D1975" i="5"/>
  <c r="C1975" i="5"/>
  <c r="B1975" i="5"/>
  <c r="A1975" i="5"/>
  <c r="G1974" i="5"/>
  <c r="F1974" i="5"/>
  <c r="O1974" i="5" s="1"/>
  <c r="E1974" i="5"/>
  <c r="D1974" i="5"/>
  <c r="P1974" i="5" s="1"/>
  <c r="C1974" i="5"/>
  <c r="B1974" i="5"/>
  <c r="A1974" i="5"/>
  <c r="Q1973" i="5"/>
  <c r="O1973" i="5"/>
  <c r="M1973" i="5"/>
  <c r="L1973" i="5"/>
  <c r="K1973" i="5"/>
  <c r="J1973" i="5"/>
  <c r="I1973" i="5"/>
  <c r="R1973" i="5" s="1"/>
  <c r="H1973" i="5"/>
  <c r="G1973" i="5"/>
  <c r="F1973" i="5"/>
  <c r="E1973" i="5"/>
  <c r="D1973" i="5"/>
  <c r="P1973" i="5" s="1"/>
  <c r="C1973" i="5"/>
  <c r="B1973" i="5"/>
  <c r="N1973" i="5" s="1"/>
  <c r="A1973" i="5"/>
  <c r="P1972" i="5"/>
  <c r="O1972" i="5"/>
  <c r="G1972" i="5"/>
  <c r="F1972" i="5"/>
  <c r="E1972" i="5"/>
  <c r="D1972" i="5"/>
  <c r="C1972" i="5"/>
  <c r="B1972" i="5"/>
  <c r="A1972" i="5"/>
  <c r="M1971" i="5"/>
  <c r="G1971" i="5"/>
  <c r="L1971" i="5" s="1"/>
  <c r="F1971" i="5"/>
  <c r="O1971" i="5" s="1"/>
  <c r="E1971" i="5"/>
  <c r="D1971" i="5"/>
  <c r="P1971" i="5" s="1"/>
  <c r="C1971" i="5"/>
  <c r="B1971" i="5"/>
  <c r="A1971" i="5"/>
  <c r="Q1970" i="5"/>
  <c r="P1970" i="5"/>
  <c r="L1970" i="5"/>
  <c r="K1970" i="5"/>
  <c r="R1970" i="5" s="1"/>
  <c r="J1970" i="5"/>
  <c r="I1970" i="5"/>
  <c r="H1970" i="5"/>
  <c r="G1970" i="5"/>
  <c r="M1970" i="5" s="1"/>
  <c r="F1970" i="5"/>
  <c r="O1970" i="5" s="1"/>
  <c r="E1970" i="5"/>
  <c r="D1970" i="5"/>
  <c r="C1970" i="5"/>
  <c r="B1970" i="5"/>
  <c r="A1970" i="5"/>
  <c r="P1969" i="5"/>
  <c r="O1969" i="5"/>
  <c r="M1969" i="5"/>
  <c r="G1969" i="5"/>
  <c r="J1969" i="5" s="1"/>
  <c r="F1969" i="5"/>
  <c r="E1969" i="5"/>
  <c r="D1969" i="5"/>
  <c r="C1969" i="5"/>
  <c r="B1969" i="5"/>
  <c r="A1969" i="5"/>
  <c r="M1968" i="5"/>
  <c r="L1968" i="5"/>
  <c r="K1968" i="5"/>
  <c r="H1968" i="5"/>
  <c r="Q1968" i="5" s="1"/>
  <c r="G1968" i="5"/>
  <c r="F1968" i="5"/>
  <c r="O1968" i="5" s="1"/>
  <c r="E1968" i="5"/>
  <c r="D1968" i="5"/>
  <c r="P1968" i="5" s="1"/>
  <c r="C1968" i="5"/>
  <c r="B1968" i="5"/>
  <c r="A1968" i="5"/>
  <c r="Q1967" i="5"/>
  <c r="M1967" i="5"/>
  <c r="L1967" i="5"/>
  <c r="K1967" i="5"/>
  <c r="J1967" i="5"/>
  <c r="R1967" i="5" s="1"/>
  <c r="I1967" i="5"/>
  <c r="H1967" i="5"/>
  <c r="G1967" i="5"/>
  <c r="F1967" i="5"/>
  <c r="O1967" i="5" s="1"/>
  <c r="E1967" i="5"/>
  <c r="D1967" i="5"/>
  <c r="P1967" i="5" s="1"/>
  <c r="C1967" i="5"/>
  <c r="B1967" i="5"/>
  <c r="A1967" i="5"/>
  <c r="O1966" i="5"/>
  <c r="J1966" i="5"/>
  <c r="G1966" i="5"/>
  <c r="F1966" i="5"/>
  <c r="E1966" i="5"/>
  <c r="D1966" i="5"/>
  <c r="P1966" i="5" s="1"/>
  <c r="C1966" i="5"/>
  <c r="B1966" i="5"/>
  <c r="A1966" i="5"/>
  <c r="M1965" i="5"/>
  <c r="L1965" i="5"/>
  <c r="K1965" i="5"/>
  <c r="H1965" i="5"/>
  <c r="Q1965" i="5" s="1"/>
  <c r="G1965" i="5"/>
  <c r="F1965" i="5"/>
  <c r="O1965" i="5" s="1"/>
  <c r="E1965" i="5"/>
  <c r="D1965" i="5"/>
  <c r="P1965" i="5" s="1"/>
  <c r="C1965" i="5"/>
  <c r="B1965" i="5"/>
  <c r="A1965" i="5"/>
  <c r="R1964" i="5"/>
  <c r="Q1964" i="5"/>
  <c r="P1964" i="5"/>
  <c r="O1964" i="5"/>
  <c r="L1964" i="5"/>
  <c r="K1964" i="5"/>
  <c r="J1964" i="5"/>
  <c r="I1964" i="5"/>
  <c r="H1964" i="5"/>
  <c r="G1964" i="5"/>
  <c r="M1964" i="5" s="1"/>
  <c r="F1964" i="5"/>
  <c r="E1964" i="5"/>
  <c r="D1964" i="5"/>
  <c r="C1964" i="5"/>
  <c r="B1964" i="5"/>
  <c r="N1964" i="5" s="1"/>
  <c r="A1964" i="5"/>
  <c r="P1963" i="5"/>
  <c r="O1963" i="5"/>
  <c r="M1963" i="5"/>
  <c r="J1963" i="5"/>
  <c r="I1963" i="5"/>
  <c r="H1963" i="5"/>
  <c r="Q1963" i="5" s="1"/>
  <c r="G1963" i="5"/>
  <c r="F1963" i="5"/>
  <c r="E1963" i="5"/>
  <c r="D1963" i="5"/>
  <c r="C1963" i="5"/>
  <c r="B1963" i="5"/>
  <c r="A1963" i="5"/>
  <c r="G1962" i="5"/>
  <c r="M1962" i="5" s="1"/>
  <c r="F1962" i="5"/>
  <c r="O1962" i="5" s="1"/>
  <c r="E1962" i="5"/>
  <c r="D1962" i="5"/>
  <c r="P1962" i="5" s="1"/>
  <c r="C1962" i="5"/>
  <c r="B1962" i="5"/>
  <c r="A1962" i="5"/>
  <c r="Q1961" i="5"/>
  <c r="P1961" i="5"/>
  <c r="L1961" i="5"/>
  <c r="K1961" i="5"/>
  <c r="J1961" i="5"/>
  <c r="I1961" i="5"/>
  <c r="R1961" i="5" s="1"/>
  <c r="H1961" i="5"/>
  <c r="G1961" i="5"/>
  <c r="M1961" i="5" s="1"/>
  <c r="F1961" i="5"/>
  <c r="O1961" i="5" s="1"/>
  <c r="E1961" i="5"/>
  <c r="D1961" i="5"/>
  <c r="C1961" i="5"/>
  <c r="B1961" i="5"/>
  <c r="A1961" i="5"/>
  <c r="P1960" i="5"/>
  <c r="O1960" i="5"/>
  <c r="G1960" i="5"/>
  <c r="M1960" i="5" s="1"/>
  <c r="F1960" i="5"/>
  <c r="E1960" i="5"/>
  <c r="D1960" i="5"/>
  <c r="C1960" i="5"/>
  <c r="B1960" i="5"/>
  <c r="A1960" i="5"/>
  <c r="L1959" i="5"/>
  <c r="G1959" i="5"/>
  <c r="F1959" i="5"/>
  <c r="O1959" i="5" s="1"/>
  <c r="E1959" i="5"/>
  <c r="D1959" i="5"/>
  <c r="P1959" i="5" s="1"/>
  <c r="C1959" i="5"/>
  <c r="B1959" i="5"/>
  <c r="A1959" i="5"/>
  <c r="Q1958" i="5"/>
  <c r="O1958" i="5"/>
  <c r="M1958" i="5"/>
  <c r="L1958" i="5"/>
  <c r="K1958" i="5"/>
  <c r="R1958" i="5" s="1"/>
  <c r="J1958" i="5"/>
  <c r="I1958" i="5"/>
  <c r="H1958" i="5"/>
  <c r="G1958" i="5"/>
  <c r="F1958" i="5"/>
  <c r="E1958" i="5"/>
  <c r="D1958" i="5"/>
  <c r="P1958" i="5" s="1"/>
  <c r="C1958" i="5"/>
  <c r="B1958" i="5"/>
  <c r="A1958" i="5"/>
  <c r="P1957" i="5"/>
  <c r="O1957" i="5"/>
  <c r="M1957" i="5"/>
  <c r="H1957" i="5"/>
  <c r="Q1957" i="5" s="1"/>
  <c r="G1957" i="5"/>
  <c r="F1957" i="5"/>
  <c r="E1957" i="5"/>
  <c r="D1957" i="5"/>
  <c r="C1957" i="5"/>
  <c r="B1957" i="5"/>
  <c r="A1957" i="5"/>
  <c r="M1956" i="5"/>
  <c r="L1956" i="5"/>
  <c r="K1956" i="5"/>
  <c r="H1956" i="5"/>
  <c r="Q1956" i="5" s="1"/>
  <c r="G1956" i="5"/>
  <c r="F1956" i="5"/>
  <c r="O1956" i="5" s="1"/>
  <c r="E1956" i="5"/>
  <c r="D1956" i="5"/>
  <c r="P1956" i="5" s="1"/>
  <c r="C1956" i="5"/>
  <c r="B1956" i="5"/>
  <c r="A1956" i="5"/>
  <c r="Q1955" i="5"/>
  <c r="L1955" i="5"/>
  <c r="K1955" i="5"/>
  <c r="J1955" i="5"/>
  <c r="I1955" i="5"/>
  <c r="R1955" i="5" s="1"/>
  <c r="H1955" i="5"/>
  <c r="G1955" i="5"/>
  <c r="M1955" i="5" s="1"/>
  <c r="F1955" i="5"/>
  <c r="O1955" i="5" s="1"/>
  <c r="E1955" i="5"/>
  <c r="D1955" i="5"/>
  <c r="P1955" i="5" s="1"/>
  <c r="C1955" i="5"/>
  <c r="B1955" i="5"/>
  <c r="A1955" i="5"/>
  <c r="O1954" i="5"/>
  <c r="M1954" i="5"/>
  <c r="J1954" i="5"/>
  <c r="I1954" i="5"/>
  <c r="H1954" i="5"/>
  <c r="Q1954" i="5" s="1"/>
  <c r="G1954" i="5"/>
  <c r="F1954" i="5"/>
  <c r="E1954" i="5"/>
  <c r="D1954" i="5"/>
  <c r="P1954" i="5" s="1"/>
  <c r="C1954" i="5"/>
  <c r="B1954" i="5"/>
  <c r="A1954" i="5"/>
  <c r="G1953" i="5"/>
  <c r="F1953" i="5"/>
  <c r="O1953" i="5" s="1"/>
  <c r="E1953" i="5"/>
  <c r="D1953" i="5"/>
  <c r="P1953" i="5" s="1"/>
  <c r="C1953" i="5"/>
  <c r="B1953" i="5"/>
  <c r="A1953" i="5"/>
  <c r="Q1952" i="5"/>
  <c r="P1952" i="5"/>
  <c r="O1952" i="5"/>
  <c r="M1952" i="5"/>
  <c r="L1952" i="5"/>
  <c r="K1952" i="5"/>
  <c r="J1952" i="5"/>
  <c r="I1952" i="5"/>
  <c r="R1952" i="5" s="1"/>
  <c r="H1952" i="5"/>
  <c r="G1952" i="5"/>
  <c r="F1952" i="5"/>
  <c r="E1952" i="5"/>
  <c r="D1952" i="5"/>
  <c r="C1952" i="5"/>
  <c r="B1952" i="5"/>
  <c r="N1952" i="5" s="1"/>
  <c r="A1952" i="5"/>
  <c r="P1951" i="5"/>
  <c r="O1951" i="5"/>
  <c r="M1951" i="5"/>
  <c r="J1951" i="5"/>
  <c r="I1951" i="5"/>
  <c r="H1951" i="5"/>
  <c r="Q1951" i="5" s="1"/>
  <c r="G1951" i="5"/>
  <c r="F1951" i="5"/>
  <c r="E1951" i="5"/>
  <c r="D1951" i="5"/>
  <c r="C1951" i="5"/>
  <c r="B1951" i="5"/>
  <c r="A1951" i="5"/>
  <c r="G1950" i="5"/>
  <c r="F1950" i="5"/>
  <c r="O1950" i="5" s="1"/>
  <c r="E1950" i="5"/>
  <c r="D1950" i="5"/>
  <c r="P1950" i="5" s="1"/>
  <c r="C1950" i="5"/>
  <c r="B1950" i="5"/>
  <c r="A1950" i="5"/>
  <c r="Q1949" i="5"/>
  <c r="P1949" i="5"/>
  <c r="L1949" i="5"/>
  <c r="K1949" i="5"/>
  <c r="J1949" i="5"/>
  <c r="I1949" i="5"/>
  <c r="R1949" i="5" s="1"/>
  <c r="H1949" i="5"/>
  <c r="G1949" i="5"/>
  <c r="M1949" i="5" s="1"/>
  <c r="F1949" i="5"/>
  <c r="O1949" i="5" s="1"/>
  <c r="E1949" i="5"/>
  <c r="D1949" i="5"/>
  <c r="C1949" i="5"/>
  <c r="B1949" i="5"/>
  <c r="A1949" i="5"/>
  <c r="P1948" i="5"/>
  <c r="O1948" i="5"/>
  <c r="G1948" i="5"/>
  <c r="F1948" i="5"/>
  <c r="E1948" i="5"/>
  <c r="D1948" i="5"/>
  <c r="C1948" i="5"/>
  <c r="B1948" i="5"/>
  <c r="A1948" i="5"/>
  <c r="M1947" i="5"/>
  <c r="L1947" i="5"/>
  <c r="G1947" i="5"/>
  <c r="K1947" i="5" s="1"/>
  <c r="F1947" i="5"/>
  <c r="O1947" i="5" s="1"/>
  <c r="E1947" i="5"/>
  <c r="D1947" i="5"/>
  <c r="P1947" i="5" s="1"/>
  <c r="C1947" i="5"/>
  <c r="B1947" i="5"/>
  <c r="A1947" i="5"/>
  <c r="R1946" i="5"/>
  <c r="Q1946" i="5"/>
  <c r="M1946" i="5"/>
  <c r="L1946" i="5"/>
  <c r="K1946" i="5"/>
  <c r="J1946" i="5"/>
  <c r="I1946" i="5"/>
  <c r="H1946" i="5"/>
  <c r="G1946" i="5"/>
  <c r="F1946" i="5"/>
  <c r="O1946" i="5" s="1"/>
  <c r="E1946" i="5"/>
  <c r="D1946" i="5"/>
  <c r="P1946" i="5" s="1"/>
  <c r="C1946" i="5"/>
  <c r="B1946" i="5"/>
  <c r="A1946" i="5"/>
  <c r="P1945" i="5"/>
  <c r="O1945" i="5"/>
  <c r="M1945" i="5"/>
  <c r="G1945" i="5"/>
  <c r="J1945" i="5" s="1"/>
  <c r="F1945" i="5"/>
  <c r="E1945" i="5"/>
  <c r="D1945" i="5"/>
  <c r="C1945" i="5"/>
  <c r="B1945" i="5"/>
  <c r="A1945" i="5"/>
  <c r="M1944" i="5"/>
  <c r="L1944" i="5"/>
  <c r="K1944" i="5"/>
  <c r="H1944" i="5"/>
  <c r="Q1944" i="5" s="1"/>
  <c r="G1944" i="5"/>
  <c r="F1944" i="5"/>
  <c r="O1944" i="5" s="1"/>
  <c r="E1944" i="5"/>
  <c r="D1944" i="5"/>
  <c r="P1944" i="5" s="1"/>
  <c r="C1944" i="5"/>
  <c r="B1944" i="5"/>
  <c r="A1944" i="5"/>
  <c r="Q1943" i="5"/>
  <c r="L1943" i="5"/>
  <c r="K1943" i="5"/>
  <c r="J1943" i="5"/>
  <c r="I1943" i="5"/>
  <c r="R1943" i="5" s="1"/>
  <c r="H1943" i="5"/>
  <c r="G1943" i="5"/>
  <c r="M1943" i="5" s="1"/>
  <c r="F1943" i="5"/>
  <c r="O1943" i="5" s="1"/>
  <c r="E1943" i="5"/>
  <c r="D1943" i="5"/>
  <c r="P1943" i="5" s="1"/>
  <c r="C1943" i="5"/>
  <c r="B1943" i="5"/>
  <c r="A1943" i="5"/>
  <c r="O1942" i="5"/>
  <c r="M1942" i="5"/>
  <c r="J1942" i="5"/>
  <c r="I1942" i="5"/>
  <c r="H1942" i="5"/>
  <c r="Q1942" i="5" s="1"/>
  <c r="G1942" i="5"/>
  <c r="F1942" i="5"/>
  <c r="E1942" i="5"/>
  <c r="D1942" i="5"/>
  <c r="P1942" i="5" s="1"/>
  <c r="C1942" i="5"/>
  <c r="B1942" i="5"/>
  <c r="A1942" i="5"/>
  <c r="G1941" i="5"/>
  <c r="F1941" i="5"/>
  <c r="O1941" i="5" s="1"/>
  <c r="E1941" i="5"/>
  <c r="D1941" i="5"/>
  <c r="P1941" i="5" s="1"/>
  <c r="C1941" i="5"/>
  <c r="B1941" i="5"/>
  <c r="A1941" i="5"/>
  <c r="R1940" i="5"/>
  <c r="Q1940" i="5"/>
  <c r="P1940" i="5"/>
  <c r="O1940" i="5"/>
  <c r="M1940" i="5"/>
  <c r="L1940" i="5"/>
  <c r="K1940" i="5"/>
  <c r="J1940" i="5"/>
  <c r="I1940" i="5"/>
  <c r="H1940" i="5"/>
  <c r="G1940" i="5"/>
  <c r="F1940" i="5"/>
  <c r="E1940" i="5"/>
  <c r="D1940" i="5"/>
  <c r="C1940" i="5"/>
  <c r="B1940" i="5"/>
  <c r="N1940" i="5" s="1"/>
  <c r="A1940" i="5"/>
  <c r="P1939" i="5"/>
  <c r="O1939" i="5"/>
  <c r="M1939" i="5"/>
  <c r="J1939" i="5"/>
  <c r="I1939" i="5"/>
  <c r="H1939" i="5"/>
  <c r="Q1939" i="5" s="1"/>
  <c r="G1939" i="5"/>
  <c r="F1939" i="5"/>
  <c r="E1939" i="5"/>
  <c r="D1939" i="5"/>
  <c r="C1939" i="5"/>
  <c r="B1939" i="5"/>
  <c r="A1939" i="5"/>
  <c r="G1938" i="5"/>
  <c r="M1938" i="5" s="1"/>
  <c r="F1938" i="5"/>
  <c r="O1938" i="5" s="1"/>
  <c r="E1938" i="5"/>
  <c r="D1938" i="5"/>
  <c r="P1938" i="5" s="1"/>
  <c r="C1938" i="5"/>
  <c r="B1938" i="5"/>
  <c r="A1938" i="5"/>
  <c r="Q1937" i="5"/>
  <c r="P1937" i="5"/>
  <c r="L1937" i="5"/>
  <c r="K1937" i="5"/>
  <c r="J1937" i="5"/>
  <c r="I1937" i="5"/>
  <c r="R1937" i="5" s="1"/>
  <c r="H1937" i="5"/>
  <c r="G1937" i="5"/>
  <c r="M1937" i="5" s="1"/>
  <c r="F1937" i="5"/>
  <c r="O1937" i="5" s="1"/>
  <c r="E1937" i="5"/>
  <c r="D1937" i="5"/>
  <c r="C1937" i="5"/>
  <c r="B1937" i="5"/>
  <c r="A1937" i="5"/>
  <c r="P1936" i="5"/>
  <c r="O1936" i="5"/>
  <c r="G1936" i="5"/>
  <c r="M1936" i="5" s="1"/>
  <c r="F1936" i="5"/>
  <c r="E1936" i="5"/>
  <c r="D1936" i="5"/>
  <c r="C1936" i="5"/>
  <c r="B1936" i="5"/>
  <c r="A1936" i="5"/>
  <c r="L1935" i="5"/>
  <c r="G1935" i="5"/>
  <c r="F1935" i="5"/>
  <c r="O1935" i="5" s="1"/>
  <c r="E1935" i="5"/>
  <c r="D1935" i="5"/>
  <c r="P1935" i="5" s="1"/>
  <c r="C1935" i="5"/>
  <c r="B1935" i="5"/>
  <c r="A1935" i="5"/>
  <c r="Q1934" i="5"/>
  <c r="O1934" i="5"/>
  <c r="M1934" i="5"/>
  <c r="L1934" i="5"/>
  <c r="K1934" i="5"/>
  <c r="R1934" i="5" s="1"/>
  <c r="J1934" i="5"/>
  <c r="I1934" i="5"/>
  <c r="H1934" i="5"/>
  <c r="G1934" i="5"/>
  <c r="F1934" i="5"/>
  <c r="E1934" i="5"/>
  <c r="D1934" i="5"/>
  <c r="P1934" i="5" s="1"/>
  <c r="C1934" i="5"/>
  <c r="B1934" i="5"/>
  <c r="A1934" i="5"/>
  <c r="P1933" i="5"/>
  <c r="O1933" i="5"/>
  <c r="M1933" i="5"/>
  <c r="H1933" i="5"/>
  <c r="Q1933" i="5" s="1"/>
  <c r="G1933" i="5"/>
  <c r="F1933" i="5"/>
  <c r="E1933" i="5"/>
  <c r="D1933" i="5"/>
  <c r="C1933" i="5"/>
  <c r="B1933" i="5"/>
  <c r="A1933" i="5"/>
  <c r="M1932" i="5"/>
  <c r="L1932" i="5"/>
  <c r="K1932" i="5"/>
  <c r="H1932" i="5"/>
  <c r="Q1932" i="5" s="1"/>
  <c r="G1932" i="5"/>
  <c r="F1932" i="5"/>
  <c r="O1932" i="5" s="1"/>
  <c r="E1932" i="5"/>
  <c r="D1932" i="5"/>
  <c r="P1932" i="5" s="1"/>
  <c r="C1932" i="5"/>
  <c r="B1932" i="5"/>
  <c r="A1932" i="5"/>
  <c r="R1931" i="5"/>
  <c r="Q1931" i="5"/>
  <c r="L1931" i="5"/>
  <c r="K1931" i="5"/>
  <c r="J1931" i="5"/>
  <c r="I1931" i="5"/>
  <c r="H1931" i="5"/>
  <c r="G1931" i="5"/>
  <c r="M1931" i="5" s="1"/>
  <c r="F1931" i="5"/>
  <c r="O1931" i="5" s="1"/>
  <c r="E1931" i="5"/>
  <c r="D1931" i="5"/>
  <c r="P1931" i="5" s="1"/>
  <c r="C1931" i="5"/>
  <c r="B1931" i="5"/>
  <c r="A1931" i="5"/>
  <c r="O1930" i="5"/>
  <c r="M1930" i="5"/>
  <c r="J1930" i="5"/>
  <c r="I1930" i="5"/>
  <c r="H1930" i="5"/>
  <c r="Q1930" i="5" s="1"/>
  <c r="G1930" i="5"/>
  <c r="F1930" i="5"/>
  <c r="E1930" i="5"/>
  <c r="D1930" i="5"/>
  <c r="P1930" i="5" s="1"/>
  <c r="C1930" i="5"/>
  <c r="B1930" i="5"/>
  <c r="A1930" i="5"/>
  <c r="G1929" i="5"/>
  <c r="F1929" i="5"/>
  <c r="O1929" i="5" s="1"/>
  <c r="E1929" i="5"/>
  <c r="D1929" i="5"/>
  <c r="P1929" i="5" s="1"/>
  <c r="C1929" i="5"/>
  <c r="B1929" i="5"/>
  <c r="A1929" i="5"/>
  <c r="Q1928" i="5"/>
  <c r="P1928" i="5"/>
  <c r="O1928" i="5"/>
  <c r="M1928" i="5"/>
  <c r="L1928" i="5"/>
  <c r="K1928" i="5"/>
  <c r="J1928" i="5"/>
  <c r="I1928" i="5"/>
  <c r="R1928" i="5" s="1"/>
  <c r="H1928" i="5"/>
  <c r="G1928" i="5"/>
  <c r="F1928" i="5"/>
  <c r="E1928" i="5"/>
  <c r="D1928" i="5"/>
  <c r="C1928" i="5"/>
  <c r="B1928" i="5"/>
  <c r="A1928" i="5"/>
  <c r="P1927" i="5"/>
  <c r="O1927" i="5"/>
  <c r="M1927" i="5"/>
  <c r="J1927" i="5"/>
  <c r="I1927" i="5"/>
  <c r="H1927" i="5"/>
  <c r="Q1927" i="5" s="1"/>
  <c r="G1927" i="5"/>
  <c r="F1927" i="5"/>
  <c r="E1927" i="5"/>
  <c r="D1927" i="5"/>
  <c r="C1927" i="5"/>
  <c r="B1927" i="5"/>
  <c r="A1927" i="5"/>
  <c r="G1926" i="5"/>
  <c r="F1926" i="5"/>
  <c r="O1926" i="5" s="1"/>
  <c r="E1926" i="5"/>
  <c r="D1926" i="5"/>
  <c r="P1926" i="5" s="1"/>
  <c r="C1926" i="5"/>
  <c r="B1926" i="5"/>
  <c r="A1926" i="5"/>
  <c r="Q1925" i="5"/>
  <c r="P1925" i="5"/>
  <c r="O1925" i="5"/>
  <c r="L1925" i="5"/>
  <c r="K1925" i="5"/>
  <c r="J1925" i="5"/>
  <c r="I1925" i="5"/>
  <c r="R1925" i="5" s="1"/>
  <c r="H1925" i="5"/>
  <c r="G1925" i="5"/>
  <c r="M1925" i="5" s="1"/>
  <c r="F1925" i="5"/>
  <c r="E1925" i="5"/>
  <c r="D1925" i="5"/>
  <c r="C1925" i="5"/>
  <c r="B1925" i="5"/>
  <c r="A1925" i="5"/>
  <c r="P1924" i="5"/>
  <c r="O1924" i="5"/>
  <c r="G1924" i="5"/>
  <c r="F1924" i="5"/>
  <c r="E1924" i="5"/>
  <c r="D1924" i="5"/>
  <c r="C1924" i="5"/>
  <c r="B1924" i="5"/>
  <c r="A1924" i="5"/>
  <c r="M1923" i="5"/>
  <c r="L1923" i="5"/>
  <c r="G1923" i="5"/>
  <c r="K1923" i="5" s="1"/>
  <c r="F1923" i="5"/>
  <c r="O1923" i="5" s="1"/>
  <c r="E1923" i="5"/>
  <c r="D1923" i="5"/>
  <c r="P1923" i="5" s="1"/>
  <c r="C1923" i="5"/>
  <c r="B1923" i="5"/>
  <c r="A1923" i="5"/>
  <c r="R1922" i="5"/>
  <c r="Q1922" i="5"/>
  <c r="M1922" i="5"/>
  <c r="L1922" i="5"/>
  <c r="K1922" i="5"/>
  <c r="J1922" i="5"/>
  <c r="I1922" i="5"/>
  <c r="H1922" i="5"/>
  <c r="G1922" i="5"/>
  <c r="F1922" i="5"/>
  <c r="O1922" i="5" s="1"/>
  <c r="E1922" i="5"/>
  <c r="D1922" i="5"/>
  <c r="P1922" i="5" s="1"/>
  <c r="C1922" i="5"/>
  <c r="B1922" i="5"/>
  <c r="A1922" i="5"/>
  <c r="P1921" i="5"/>
  <c r="O1921" i="5"/>
  <c r="M1921" i="5"/>
  <c r="G1921" i="5"/>
  <c r="J1921" i="5" s="1"/>
  <c r="F1921" i="5"/>
  <c r="E1921" i="5"/>
  <c r="D1921" i="5"/>
  <c r="C1921" i="5"/>
  <c r="B1921" i="5"/>
  <c r="A1921" i="5"/>
  <c r="M1920" i="5"/>
  <c r="L1920" i="5"/>
  <c r="K1920" i="5"/>
  <c r="H1920" i="5"/>
  <c r="Q1920" i="5" s="1"/>
  <c r="G1920" i="5"/>
  <c r="F1920" i="5"/>
  <c r="O1920" i="5" s="1"/>
  <c r="E1920" i="5"/>
  <c r="D1920" i="5"/>
  <c r="P1920" i="5" s="1"/>
  <c r="C1920" i="5"/>
  <c r="B1920" i="5"/>
  <c r="A1920" i="5"/>
  <c r="Q1919" i="5"/>
  <c r="L1919" i="5"/>
  <c r="K1919" i="5"/>
  <c r="J1919" i="5"/>
  <c r="I1919" i="5"/>
  <c r="R1919" i="5" s="1"/>
  <c r="H1919" i="5"/>
  <c r="G1919" i="5"/>
  <c r="M1919" i="5" s="1"/>
  <c r="F1919" i="5"/>
  <c r="O1919" i="5" s="1"/>
  <c r="E1919" i="5"/>
  <c r="D1919" i="5"/>
  <c r="P1919" i="5" s="1"/>
  <c r="C1919" i="5"/>
  <c r="B1919" i="5"/>
  <c r="A1919" i="5"/>
  <c r="O1918" i="5"/>
  <c r="M1918" i="5"/>
  <c r="J1918" i="5"/>
  <c r="I1918" i="5"/>
  <c r="H1918" i="5"/>
  <c r="Q1918" i="5" s="1"/>
  <c r="G1918" i="5"/>
  <c r="F1918" i="5"/>
  <c r="E1918" i="5"/>
  <c r="D1918" i="5"/>
  <c r="P1918" i="5" s="1"/>
  <c r="C1918" i="5"/>
  <c r="B1918" i="5"/>
  <c r="A1918" i="5"/>
  <c r="G1917" i="5"/>
  <c r="F1917" i="5"/>
  <c r="O1917" i="5" s="1"/>
  <c r="E1917" i="5"/>
  <c r="D1917" i="5"/>
  <c r="P1917" i="5" s="1"/>
  <c r="C1917" i="5"/>
  <c r="B1917" i="5"/>
  <c r="A1917" i="5"/>
  <c r="R1916" i="5"/>
  <c r="Q1916" i="5"/>
  <c r="P1916" i="5"/>
  <c r="O1916" i="5"/>
  <c r="M1916" i="5"/>
  <c r="L1916" i="5"/>
  <c r="K1916" i="5"/>
  <c r="J1916" i="5"/>
  <c r="I1916" i="5"/>
  <c r="H1916" i="5"/>
  <c r="G1916" i="5"/>
  <c r="F1916" i="5"/>
  <c r="E1916" i="5"/>
  <c r="D1916" i="5"/>
  <c r="C1916" i="5"/>
  <c r="B1916" i="5"/>
  <c r="N1916" i="5" s="1"/>
  <c r="A1916" i="5"/>
  <c r="P1915" i="5"/>
  <c r="O1915" i="5"/>
  <c r="M1915" i="5"/>
  <c r="J1915" i="5"/>
  <c r="I1915" i="5"/>
  <c r="H1915" i="5"/>
  <c r="Q1915" i="5" s="1"/>
  <c r="G1915" i="5"/>
  <c r="F1915" i="5"/>
  <c r="E1915" i="5"/>
  <c r="D1915" i="5"/>
  <c r="C1915" i="5"/>
  <c r="B1915" i="5"/>
  <c r="A1915" i="5"/>
  <c r="G1914" i="5"/>
  <c r="M1914" i="5" s="1"/>
  <c r="F1914" i="5"/>
  <c r="O1914" i="5" s="1"/>
  <c r="E1914" i="5"/>
  <c r="D1914" i="5"/>
  <c r="P1914" i="5" s="1"/>
  <c r="C1914" i="5"/>
  <c r="B1914" i="5"/>
  <c r="A1914" i="5"/>
  <c r="Q1913" i="5"/>
  <c r="P1913" i="5"/>
  <c r="L1913" i="5"/>
  <c r="K1913" i="5"/>
  <c r="J1913" i="5"/>
  <c r="I1913" i="5"/>
  <c r="R1913" i="5" s="1"/>
  <c r="H1913" i="5"/>
  <c r="G1913" i="5"/>
  <c r="M1913" i="5" s="1"/>
  <c r="F1913" i="5"/>
  <c r="O1913" i="5" s="1"/>
  <c r="E1913" i="5"/>
  <c r="D1913" i="5"/>
  <c r="C1913" i="5"/>
  <c r="B1913" i="5"/>
  <c r="A1913" i="5"/>
  <c r="P1912" i="5"/>
  <c r="O1912" i="5"/>
  <c r="G1912" i="5"/>
  <c r="M1912" i="5" s="1"/>
  <c r="F1912" i="5"/>
  <c r="E1912" i="5"/>
  <c r="D1912" i="5"/>
  <c r="C1912" i="5"/>
  <c r="B1912" i="5"/>
  <c r="A1912" i="5"/>
  <c r="L1911" i="5"/>
  <c r="G1911" i="5"/>
  <c r="F1911" i="5"/>
  <c r="O1911" i="5" s="1"/>
  <c r="E1911" i="5"/>
  <c r="D1911" i="5"/>
  <c r="P1911" i="5" s="1"/>
  <c r="C1911" i="5"/>
  <c r="B1911" i="5"/>
  <c r="A1911" i="5"/>
  <c r="Q1910" i="5"/>
  <c r="O1910" i="5"/>
  <c r="M1910" i="5"/>
  <c r="L1910" i="5"/>
  <c r="K1910" i="5"/>
  <c r="R1910" i="5" s="1"/>
  <c r="J1910" i="5"/>
  <c r="I1910" i="5"/>
  <c r="H1910" i="5"/>
  <c r="G1910" i="5"/>
  <c r="F1910" i="5"/>
  <c r="E1910" i="5"/>
  <c r="D1910" i="5"/>
  <c r="P1910" i="5" s="1"/>
  <c r="C1910" i="5"/>
  <c r="B1910" i="5"/>
  <c r="A1910" i="5"/>
  <c r="P1909" i="5"/>
  <c r="O1909" i="5"/>
  <c r="M1909" i="5"/>
  <c r="H1909" i="5"/>
  <c r="Q1909" i="5" s="1"/>
  <c r="G1909" i="5"/>
  <c r="F1909" i="5"/>
  <c r="E1909" i="5"/>
  <c r="D1909" i="5"/>
  <c r="C1909" i="5"/>
  <c r="B1909" i="5"/>
  <c r="A1909" i="5"/>
  <c r="M1908" i="5"/>
  <c r="L1908" i="5"/>
  <c r="K1908" i="5"/>
  <c r="H1908" i="5"/>
  <c r="Q1908" i="5" s="1"/>
  <c r="G1908" i="5"/>
  <c r="F1908" i="5"/>
  <c r="O1908" i="5" s="1"/>
  <c r="E1908" i="5"/>
  <c r="D1908" i="5"/>
  <c r="P1908" i="5" s="1"/>
  <c r="C1908" i="5"/>
  <c r="B1908" i="5"/>
  <c r="A1908" i="5"/>
  <c r="R1907" i="5"/>
  <c r="Q1907" i="5"/>
  <c r="L1907" i="5"/>
  <c r="K1907" i="5"/>
  <c r="J1907" i="5"/>
  <c r="I1907" i="5"/>
  <c r="H1907" i="5"/>
  <c r="G1907" i="5"/>
  <c r="M1907" i="5" s="1"/>
  <c r="F1907" i="5"/>
  <c r="O1907" i="5" s="1"/>
  <c r="E1907" i="5"/>
  <c r="D1907" i="5"/>
  <c r="P1907" i="5" s="1"/>
  <c r="C1907" i="5"/>
  <c r="B1907" i="5"/>
  <c r="A1907" i="5"/>
  <c r="O1906" i="5"/>
  <c r="M1906" i="5"/>
  <c r="J1906" i="5"/>
  <c r="I1906" i="5"/>
  <c r="H1906" i="5"/>
  <c r="Q1906" i="5" s="1"/>
  <c r="G1906" i="5"/>
  <c r="F1906" i="5"/>
  <c r="E1906" i="5"/>
  <c r="D1906" i="5"/>
  <c r="P1906" i="5" s="1"/>
  <c r="C1906" i="5"/>
  <c r="B1906" i="5"/>
  <c r="A1906" i="5"/>
  <c r="G1905" i="5"/>
  <c r="F1905" i="5"/>
  <c r="O1905" i="5" s="1"/>
  <c r="E1905" i="5"/>
  <c r="D1905" i="5"/>
  <c r="P1905" i="5" s="1"/>
  <c r="C1905" i="5"/>
  <c r="B1905" i="5"/>
  <c r="A1905" i="5"/>
  <c r="Q1904" i="5"/>
  <c r="P1904" i="5"/>
  <c r="O1904" i="5"/>
  <c r="M1904" i="5"/>
  <c r="L1904" i="5"/>
  <c r="K1904" i="5"/>
  <c r="J1904" i="5"/>
  <c r="I1904" i="5"/>
  <c r="R1904" i="5" s="1"/>
  <c r="H1904" i="5"/>
  <c r="G1904" i="5"/>
  <c r="F1904" i="5"/>
  <c r="E1904" i="5"/>
  <c r="D1904" i="5"/>
  <c r="C1904" i="5"/>
  <c r="B1904" i="5"/>
  <c r="A1904" i="5"/>
  <c r="P1903" i="5"/>
  <c r="O1903" i="5"/>
  <c r="M1903" i="5"/>
  <c r="J1903" i="5"/>
  <c r="I1903" i="5"/>
  <c r="H1903" i="5"/>
  <c r="Q1903" i="5" s="1"/>
  <c r="G1903" i="5"/>
  <c r="F1903" i="5"/>
  <c r="E1903" i="5"/>
  <c r="D1903" i="5"/>
  <c r="C1903" i="5"/>
  <c r="B1903" i="5"/>
  <c r="A1903" i="5"/>
  <c r="G1902" i="5"/>
  <c r="F1902" i="5"/>
  <c r="O1902" i="5" s="1"/>
  <c r="E1902" i="5"/>
  <c r="D1902" i="5"/>
  <c r="P1902" i="5" s="1"/>
  <c r="C1902" i="5"/>
  <c r="B1902" i="5"/>
  <c r="A1902" i="5"/>
  <c r="Q1901" i="5"/>
  <c r="P1901" i="5"/>
  <c r="O1901" i="5"/>
  <c r="L1901" i="5"/>
  <c r="K1901" i="5"/>
  <c r="J1901" i="5"/>
  <c r="I1901" i="5"/>
  <c r="R1901" i="5" s="1"/>
  <c r="H1901" i="5"/>
  <c r="G1901" i="5"/>
  <c r="M1901" i="5" s="1"/>
  <c r="F1901" i="5"/>
  <c r="E1901" i="5"/>
  <c r="D1901" i="5"/>
  <c r="C1901" i="5"/>
  <c r="B1901" i="5"/>
  <c r="A1901" i="5"/>
  <c r="P1900" i="5"/>
  <c r="O1900" i="5"/>
  <c r="G1900" i="5"/>
  <c r="F1900" i="5"/>
  <c r="E1900" i="5"/>
  <c r="D1900" i="5"/>
  <c r="C1900" i="5"/>
  <c r="B1900" i="5"/>
  <c r="A1900" i="5"/>
  <c r="M1899" i="5"/>
  <c r="L1899" i="5"/>
  <c r="G1899" i="5"/>
  <c r="K1899" i="5" s="1"/>
  <c r="F1899" i="5"/>
  <c r="O1899" i="5" s="1"/>
  <c r="E1899" i="5"/>
  <c r="D1899" i="5"/>
  <c r="P1899" i="5" s="1"/>
  <c r="C1899" i="5"/>
  <c r="B1899" i="5"/>
  <c r="A1899" i="5"/>
  <c r="R1898" i="5"/>
  <c r="Q1898" i="5"/>
  <c r="M1898" i="5"/>
  <c r="L1898" i="5"/>
  <c r="K1898" i="5"/>
  <c r="J1898" i="5"/>
  <c r="I1898" i="5"/>
  <c r="H1898" i="5"/>
  <c r="G1898" i="5"/>
  <c r="F1898" i="5"/>
  <c r="O1898" i="5" s="1"/>
  <c r="E1898" i="5"/>
  <c r="D1898" i="5"/>
  <c r="P1898" i="5" s="1"/>
  <c r="C1898" i="5"/>
  <c r="B1898" i="5"/>
  <c r="A1898" i="5"/>
  <c r="P1897" i="5"/>
  <c r="O1897" i="5"/>
  <c r="M1897" i="5"/>
  <c r="G1897" i="5"/>
  <c r="J1897" i="5" s="1"/>
  <c r="F1897" i="5"/>
  <c r="E1897" i="5"/>
  <c r="D1897" i="5"/>
  <c r="C1897" i="5"/>
  <c r="B1897" i="5"/>
  <c r="A1897" i="5"/>
  <c r="M1896" i="5"/>
  <c r="L1896" i="5"/>
  <c r="K1896" i="5"/>
  <c r="H1896" i="5"/>
  <c r="Q1896" i="5" s="1"/>
  <c r="G1896" i="5"/>
  <c r="F1896" i="5"/>
  <c r="O1896" i="5" s="1"/>
  <c r="E1896" i="5"/>
  <c r="D1896" i="5"/>
  <c r="P1896" i="5" s="1"/>
  <c r="C1896" i="5"/>
  <c r="B1896" i="5"/>
  <c r="A1896" i="5"/>
  <c r="Q1895" i="5"/>
  <c r="L1895" i="5"/>
  <c r="K1895" i="5"/>
  <c r="J1895" i="5"/>
  <c r="I1895" i="5"/>
  <c r="R1895" i="5" s="1"/>
  <c r="H1895" i="5"/>
  <c r="G1895" i="5"/>
  <c r="M1895" i="5" s="1"/>
  <c r="F1895" i="5"/>
  <c r="O1895" i="5" s="1"/>
  <c r="E1895" i="5"/>
  <c r="D1895" i="5"/>
  <c r="P1895" i="5" s="1"/>
  <c r="C1895" i="5"/>
  <c r="B1895" i="5"/>
  <c r="A1895" i="5"/>
  <c r="O1894" i="5"/>
  <c r="M1894" i="5"/>
  <c r="J1894" i="5"/>
  <c r="I1894" i="5"/>
  <c r="H1894" i="5"/>
  <c r="Q1894" i="5" s="1"/>
  <c r="G1894" i="5"/>
  <c r="F1894" i="5"/>
  <c r="E1894" i="5"/>
  <c r="D1894" i="5"/>
  <c r="P1894" i="5" s="1"/>
  <c r="C1894" i="5"/>
  <c r="B1894" i="5"/>
  <c r="A1894" i="5"/>
  <c r="G1893" i="5"/>
  <c r="F1893" i="5"/>
  <c r="O1893" i="5" s="1"/>
  <c r="E1893" i="5"/>
  <c r="D1893" i="5"/>
  <c r="P1893" i="5" s="1"/>
  <c r="C1893" i="5"/>
  <c r="B1893" i="5"/>
  <c r="A1893" i="5"/>
  <c r="R1892" i="5"/>
  <c r="Q1892" i="5"/>
  <c r="P1892" i="5"/>
  <c r="O1892" i="5"/>
  <c r="M1892" i="5"/>
  <c r="L1892" i="5"/>
  <c r="K1892" i="5"/>
  <c r="J1892" i="5"/>
  <c r="I1892" i="5"/>
  <c r="H1892" i="5"/>
  <c r="G1892" i="5"/>
  <c r="F1892" i="5"/>
  <c r="E1892" i="5"/>
  <c r="D1892" i="5"/>
  <c r="C1892" i="5"/>
  <c r="B1892" i="5"/>
  <c r="N1892" i="5" s="1"/>
  <c r="A1892" i="5"/>
  <c r="P1891" i="5"/>
  <c r="O1891" i="5"/>
  <c r="M1891" i="5"/>
  <c r="J1891" i="5"/>
  <c r="I1891" i="5"/>
  <c r="H1891" i="5"/>
  <c r="Q1891" i="5" s="1"/>
  <c r="G1891" i="5"/>
  <c r="F1891" i="5"/>
  <c r="E1891" i="5"/>
  <c r="D1891" i="5"/>
  <c r="C1891" i="5"/>
  <c r="B1891" i="5"/>
  <c r="A1891" i="5"/>
  <c r="G1890" i="5"/>
  <c r="M1890" i="5" s="1"/>
  <c r="F1890" i="5"/>
  <c r="O1890" i="5" s="1"/>
  <c r="E1890" i="5"/>
  <c r="D1890" i="5"/>
  <c r="P1890" i="5" s="1"/>
  <c r="C1890" i="5"/>
  <c r="B1890" i="5"/>
  <c r="A1890" i="5"/>
  <c r="Q1889" i="5"/>
  <c r="P1889" i="5"/>
  <c r="L1889" i="5"/>
  <c r="K1889" i="5"/>
  <c r="J1889" i="5"/>
  <c r="I1889" i="5"/>
  <c r="R1889" i="5" s="1"/>
  <c r="H1889" i="5"/>
  <c r="G1889" i="5"/>
  <c r="M1889" i="5" s="1"/>
  <c r="F1889" i="5"/>
  <c r="O1889" i="5" s="1"/>
  <c r="E1889" i="5"/>
  <c r="D1889" i="5"/>
  <c r="C1889" i="5"/>
  <c r="B1889" i="5"/>
  <c r="A1889" i="5"/>
  <c r="P1888" i="5"/>
  <c r="O1888" i="5"/>
  <c r="G1888" i="5"/>
  <c r="M1888" i="5" s="1"/>
  <c r="F1888" i="5"/>
  <c r="E1888" i="5"/>
  <c r="D1888" i="5"/>
  <c r="C1888" i="5"/>
  <c r="B1888" i="5"/>
  <c r="A1888" i="5"/>
  <c r="L1887" i="5"/>
  <c r="G1887" i="5"/>
  <c r="F1887" i="5"/>
  <c r="O1887" i="5" s="1"/>
  <c r="E1887" i="5"/>
  <c r="D1887" i="5"/>
  <c r="P1887" i="5" s="1"/>
  <c r="C1887" i="5"/>
  <c r="B1887" i="5"/>
  <c r="A1887" i="5"/>
  <c r="Q1886" i="5"/>
  <c r="O1886" i="5"/>
  <c r="M1886" i="5"/>
  <c r="L1886" i="5"/>
  <c r="K1886" i="5"/>
  <c r="R1886" i="5" s="1"/>
  <c r="J1886" i="5"/>
  <c r="I1886" i="5"/>
  <c r="H1886" i="5"/>
  <c r="G1886" i="5"/>
  <c r="F1886" i="5"/>
  <c r="E1886" i="5"/>
  <c r="D1886" i="5"/>
  <c r="P1886" i="5" s="1"/>
  <c r="C1886" i="5"/>
  <c r="B1886" i="5"/>
  <c r="A1886" i="5"/>
  <c r="P1885" i="5"/>
  <c r="O1885" i="5"/>
  <c r="M1885" i="5"/>
  <c r="H1885" i="5"/>
  <c r="Q1885" i="5" s="1"/>
  <c r="G1885" i="5"/>
  <c r="F1885" i="5"/>
  <c r="E1885" i="5"/>
  <c r="D1885" i="5"/>
  <c r="C1885" i="5"/>
  <c r="B1885" i="5"/>
  <c r="A1885" i="5"/>
  <c r="M1884" i="5"/>
  <c r="L1884" i="5"/>
  <c r="K1884" i="5"/>
  <c r="H1884" i="5"/>
  <c r="Q1884" i="5" s="1"/>
  <c r="G1884" i="5"/>
  <c r="F1884" i="5"/>
  <c r="O1884" i="5" s="1"/>
  <c r="E1884" i="5"/>
  <c r="D1884" i="5"/>
  <c r="P1884" i="5" s="1"/>
  <c r="C1884" i="5"/>
  <c r="B1884" i="5"/>
  <c r="A1884" i="5"/>
  <c r="R1883" i="5"/>
  <c r="Q1883" i="5"/>
  <c r="L1883" i="5"/>
  <c r="K1883" i="5"/>
  <c r="J1883" i="5"/>
  <c r="I1883" i="5"/>
  <c r="H1883" i="5"/>
  <c r="G1883" i="5"/>
  <c r="M1883" i="5" s="1"/>
  <c r="F1883" i="5"/>
  <c r="O1883" i="5" s="1"/>
  <c r="E1883" i="5"/>
  <c r="D1883" i="5"/>
  <c r="P1883" i="5" s="1"/>
  <c r="C1883" i="5"/>
  <c r="B1883" i="5"/>
  <c r="A1883" i="5"/>
  <c r="O1882" i="5"/>
  <c r="M1882" i="5"/>
  <c r="J1882" i="5"/>
  <c r="I1882" i="5"/>
  <c r="H1882" i="5"/>
  <c r="Q1882" i="5" s="1"/>
  <c r="G1882" i="5"/>
  <c r="F1882" i="5"/>
  <c r="E1882" i="5"/>
  <c r="D1882" i="5"/>
  <c r="P1882" i="5" s="1"/>
  <c r="C1882" i="5"/>
  <c r="B1882" i="5"/>
  <c r="A1882" i="5"/>
  <c r="G1881" i="5"/>
  <c r="F1881" i="5"/>
  <c r="O1881" i="5" s="1"/>
  <c r="E1881" i="5"/>
  <c r="D1881" i="5"/>
  <c r="P1881" i="5" s="1"/>
  <c r="C1881" i="5"/>
  <c r="B1881" i="5"/>
  <c r="A1881" i="5"/>
  <c r="Q1880" i="5"/>
  <c r="P1880" i="5"/>
  <c r="O1880" i="5"/>
  <c r="M1880" i="5"/>
  <c r="L1880" i="5"/>
  <c r="K1880" i="5"/>
  <c r="J1880" i="5"/>
  <c r="I1880" i="5"/>
  <c r="R1880" i="5" s="1"/>
  <c r="H1880" i="5"/>
  <c r="G1880" i="5"/>
  <c r="F1880" i="5"/>
  <c r="E1880" i="5"/>
  <c r="D1880" i="5"/>
  <c r="C1880" i="5"/>
  <c r="B1880" i="5"/>
  <c r="A1880" i="5"/>
  <c r="P1879" i="5"/>
  <c r="O1879" i="5"/>
  <c r="M1879" i="5"/>
  <c r="J1879" i="5"/>
  <c r="I1879" i="5"/>
  <c r="H1879" i="5"/>
  <c r="Q1879" i="5" s="1"/>
  <c r="G1879" i="5"/>
  <c r="F1879" i="5"/>
  <c r="E1879" i="5"/>
  <c r="D1879" i="5"/>
  <c r="C1879" i="5"/>
  <c r="B1879" i="5"/>
  <c r="A1879" i="5"/>
  <c r="G1878" i="5"/>
  <c r="F1878" i="5"/>
  <c r="O1878" i="5" s="1"/>
  <c r="E1878" i="5"/>
  <c r="D1878" i="5"/>
  <c r="P1878" i="5" s="1"/>
  <c r="C1878" i="5"/>
  <c r="B1878" i="5"/>
  <c r="A1878" i="5"/>
  <c r="Q1877" i="5"/>
  <c r="P1877" i="5"/>
  <c r="O1877" i="5"/>
  <c r="L1877" i="5"/>
  <c r="K1877" i="5"/>
  <c r="J1877" i="5"/>
  <c r="I1877" i="5"/>
  <c r="R1877" i="5" s="1"/>
  <c r="H1877" i="5"/>
  <c r="G1877" i="5"/>
  <c r="M1877" i="5" s="1"/>
  <c r="F1877" i="5"/>
  <c r="E1877" i="5"/>
  <c r="D1877" i="5"/>
  <c r="C1877" i="5"/>
  <c r="B1877" i="5"/>
  <c r="A1877" i="5"/>
  <c r="P1876" i="5"/>
  <c r="O1876" i="5"/>
  <c r="G1876" i="5"/>
  <c r="F1876" i="5"/>
  <c r="E1876" i="5"/>
  <c r="D1876" i="5"/>
  <c r="C1876" i="5"/>
  <c r="B1876" i="5"/>
  <c r="A1876" i="5"/>
  <c r="M1875" i="5"/>
  <c r="L1875" i="5"/>
  <c r="G1875" i="5"/>
  <c r="K1875" i="5" s="1"/>
  <c r="F1875" i="5"/>
  <c r="O1875" i="5" s="1"/>
  <c r="E1875" i="5"/>
  <c r="D1875" i="5"/>
  <c r="P1875" i="5" s="1"/>
  <c r="C1875" i="5"/>
  <c r="B1875" i="5"/>
  <c r="A1875" i="5"/>
  <c r="R1874" i="5"/>
  <c r="Q1874" i="5"/>
  <c r="M1874" i="5"/>
  <c r="L1874" i="5"/>
  <c r="K1874" i="5"/>
  <c r="J1874" i="5"/>
  <c r="I1874" i="5"/>
  <c r="H1874" i="5"/>
  <c r="G1874" i="5"/>
  <c r="F1874" i="5"/>
  <c r="O1874" i="5" s="1"/>
  <c r="E1874" i="5"/>
  <c r="D1874" i="5"/>
  <c r="P1874" i="5" s="1"/>
  <c r="C1874" i="5"/>
  <c r="B1874" i="5"/>
  <c r="A1874" i="5"/>
  <c r="P1873" i="5"/>
  <c r="O1873" i="5"/>
  <c r="M1873" i="5"/>
  <c r="G1873" i="5"/>
  <c r="J1873" i="5" s="1"/>
  <c r="F1873" i="5"/>
  <c r="E1873" i="5"/>
  <c r="D1873" i="5"/>
  <c r="C1873" i="5"/>
  <c r="B1873" i="5"/>
  <c r="A1873" i="5"/>
  <c r="M1872" i="5"/>
  <c r="L1872" i="5"/>
  <c r="K1872" i="5"/>
  <c r="H1872" i="5"/>
  <c r="Q1872" i="5" s="1"/>
  <c r="G1872" i="5"/>
  <c r="F1872" i="5"/>
  <c r="O1872" i="5" s="1"/>
  <c r="E1872" i="5"/>
  <c r="D1872" i="5"/>
  <c r="P1872" i="5" s="1"/>
  <c r="C1872" i="5"/>
  <c r="B1872" i="5"/>
  <c r="A1872" i="5"/>
  <c r="Q1871" i="5"/>
  <c r="L1871" i="5"/>
  <c r="K1871" i="5"/>
  <c r="J1871" i="5"/>
  <c r="I1871" i="5"/>
  <c r="R1871" i="5" s="1"/>
  <c r="H1871" i="5"/>
  <c r="G1871" i="5"/>
  <c r="M1871" i="5" s="1"/>
  <c r="F1871" i="5"/>
  <c r="O1871" i="5" s="1"/>
  <c r="E1871" i="5"/>
  <c r="D1871" i="5"/>
  <c r="P1871" i="5" s="1"/>
  <c r="C1871" i="5"/>
  <c r="B1871" i="5"/>
  <c r="A1871" i="5"/>
  <c r="O1870" i="5"/>
  <c r="M1870" i="5"/>
  <c r="J1870" i="5"/>
  <c r="I1870" i="5"/>
  <c r="H1870" i="5"/>
  <c r="Q1870" i="5" s="1"/>
  <c r="G1870" i="5"/>
  <c r="F1870" i="5"/>
  <c r="E1870" i="5"/>
  <c r="D1870" i="5"/>
  <c r="P1870" i="5" s="1"/>
  <c r="C1870" i="5"/>
  <c r="B1870" i="5"/>
  <c r="A1870" i="5"/>
  <c r="G1869" i="5"/>
  <c r="F1869" i="5"/>
  <c r="O1869" i="5" s="1"/>
  <c r="E1869" i="5"/>
  <c r="D1869" i="5"/>
  <c r="P1869" i="5" s="1"/>
  <c r="C1869" i="5"/>
  <c r="B1869" i="5"/>
  <c r="A1869" i="5"/>
  <c r="R1868" i="5"/>
  <c r="Q1868" i="5"/>
  <c r="P1868" i="5"/>
  <c r="O1868" i="5"/>
  <c r="M1868" i="5"/>
  <c r="L1868" i="5"/>
  <c r="K1868" i="5"/>
  <c r="J1868" i="5"/>
  <c r="I1868" i="5"/>
  <c r="H1868" i="5"/>
  <c r="G1868" i="5"/>
  <c r="F1868" i="5"/>
  <c r="E1868" i="5"/>
  <c r="D1868" i="5"/>
  <c r="C1868" i="5"/>
  <c r="B1868" i="5"/>
  <c r="N1868" i="5" s="1"/>
  <c r="A1868" i="5"/>
  <c r="P1867" i="5"/>
  <c r="O1867" i="5"/>
  <c r="M1867" i="5"/>
  <c r="J1867" i="5"/>
  <c r="I1867" i="5"/>
  <c r="H1867" i="5"/>
  <c r="Q1867" i="5" s="1"/>
  <c r="G1867" i="5"/>
  <c r="F1867" i="5"/>
  <c r="E1867" i="5"/>
  <c r="D1867" i="5"/>
  <c r="C1867" i="5"/>
  <c r="B1867" i="5"/>
  <c r="A1867" i="5"/>
  <c r="G1866" i="5"/>
  <c r="M1866" i="5" s="1"/>
  <c r="F1866" i="5"/>
  <c r="O1866" i="5" s="1"/>
  <c r="E1866" i="5"/>
  <c r="D1866" i="5"/>
  <c r="P1866" i="5" s="1"/>
  <c r="C1866" i="5"/>
  <c r="B1866" i="5"/>
  <c r="A1866" i="5"/>
  <c r="Q1865" i="5"/>
  <c r="P1865" i="5"/>
  <c r="L1865" i="5"/>
  <c r="K1865" i="5"/>
  <c r="J1865" i="5"/>
  <c r="I1865" i="5"/>
  <c r="R1865" i="5" s="1"/>
  <c r="H1865" i="5"/>
  <c r="G1865" i="5"/>
  <c r="M1865" i="5" s="1"/>
  <c r="F1865" i="5"/>
  <c r="O1865" i="5" s="1"/>
  <c r="E1865" i="5"/>
  <c r="D1865" i="5"/>
  <c r="C1865" i="5"/>
  <c r="B1865" i="5"/>
  <c r="A1865" i="5"/>
  <c r="P1864" i="5"/>
  <c r="O1864" i="5"/>
  <c r="G1864" i="5"/>
  <c r="M1864" i="5" s="1"/>
  <c r="F1864" i="5"/>
  <c r="E1864" i="5"/>
  <c r="D1864" i="5"/>
  <c r="C1864" i="5"/>
  <c r="B1864" i="5"/>
  <c r="A1864" i="5"/>
  <c r="L1863" i="5"/>
  <c r="G1863" i="5"/>
  <c r="F1863" i="5"/>
  <c r="O1863" i="5" s="1"/>
  <c r="E1863" i="5"/>
  <c r="D1863" i="5"/>
  <c r="P1863" i="5" s="1"/>
  <c r="C1863" i="5"/>
  <c r="B1863" i="5"/>
  <c r="A1863" i="5"/>
  <c r="Q1862" i="5"/>
  <c r="O1862" i="5"/>
  <c r="M1862" i="5"/>
  <c r="L1862" i="5"/>
  <c r="K1862" i="5"/>
  <c r="R1862" i="5" s="1"/>
  <c r="J1862" i="5"/>
  <c r="I1862" i="5"/>
  <c r="H1862" i="5"/>
  <c r="G1862" i="5"/>
  <c r="F1862" i="5"/>
  <c r="E1862" i="5"/>
  <c r="D1862" i="5"/>
  <c r="P1862" i="5" s="1"/>
  <c r="C1862" i="5"/>
  <c r="B1862" i="5"/>
  <c r="A1862" i="5"/>
  <c r="P1861" i="5"/>
  <c r="O1861" i="5"/>
  <c r="M1861" i="5"/>
  <c r="H1861" i="5"/>
  <c r="Q1861" i="5" s="1"/>
  <c r="G1861" i="5"/>
  <c r="F1861" i="5"/>
  <c r="E1861" i="5"/>
  <c r="D1861" i="5"/>
  <c r="C1861" i="5"/>
  <c r="B1861" i="5"/>
  <c r="A1861" i="5"/>
  <c r="M1860" i="5"/>
  <c r="L1860" i="5"/>
  <c r="K1860" i="5"/>
  <c r="H1860" i="5"/>
  <c r="Q1860" i="5" s="1"/>
  <c r="G1860" i="5"/>
  <c r="F1860" i="5"/>
  <c r="O1860" i="5" s="1"/>
  <c r="E1860" i="5"/>
  <c r="D1860" i="5"/>
  <c r="P1860" i="5" s="1"/>
  <c r="C1860" i="5"/>
  <c r="B1860" i="5"/>
  <c r="A1860" i="5"/>
  <c r="R1859" i="5"/>
  <c r="Q1859" i="5"/>
  <c r="L1859" i="5"/>
  <c r="K1859" i="5"/>
  <c r="J1859" i="5"/>
  <c r="I1859" i="5"/>
  <c r="H1859" i="5"/>
  <c r="G1859" i="5"/>
  <c r="M1859" i="5" s="1"/>
  <c r="F1859" i="5"/>
  <c r="O1859" i="5" s="1"/>
  <c r="E1859" i="5"/>
  <c r="D1859" i="5"/>
  <c r="P1859" i="5" s="1"/>
  <c r="C1859" i="5"/>
  <c r="B1859" i="5"/>
  <c r="A1859" i="5"/>
  <c r="O1858" i="5"/>
  <c r="M1858" i="5"/>
  <c r="J1858" i="5"/>
  <c r="I1858" i="5"/>
  <c r="H1858" i="5"/>
  <c r="Q1858" i="5" s="1"/>
  <c r="G1858" i="5"/>
  <c r="F1858" i="5"/>
  <c r="E1858" i="5"/>
  <c r="D1858" i="5"/>
  <c r="P1858" i="5" s="1"/>
  <c r="C1858" i="5"/>
  <c r="B1858" i="5"/>
  <c r="A1858" i="5"/>
  <c r="G1857" i="5"/>
  <c r="F1857" i="5"/>
  <c r="O1857" i="5" s="1"/>
  <c r="E1857" i="5"/>
  <c r="D1857" i="5"/>
  <c r="P1857" i="5" s="1"/>
  <c r="C1857" i="5"/>
  <c r="B1857" i="5"/>
  <c r="A1857" i="5"/>
  <c r="Q1856" i="5"/>
  <c r="P1856" i="5"/>
  <c r="O1856" i="5"/>
  <c r="L1856" i="5"/>
  <c r="K1856" i="5"/>
  <c r="J1856" i="5"/>
  <c r="I1856" i="5"/>
  <c r="R1856" i="5" s="1"/>
  <c r="H1856" i="5"/>
  <c r="G1856" i="5"/>
  <c r="M1856" i="5" s="1"/>
  <c r="F1856" i="5"/>
  <c r="E1856" i="5"/>
  <c r="D1856" i="5"/>
  <c r="C1856" i="5"/>
  <c r="B1856" i="5"/>
  <c r="A1856" i="5"/>
  <c r="P1855" i="5"/>
  <c r="O1855" i="5"/>
  <c r="G1855" i="5"/>
  <c r="F1855" i="5"/>
  <c r="E1855" i="5"/>
  <c r="D1855" i="5"/>
  <c r="C1855" i="5"/>
  <c r="B1855" i="5"/>
  <c r="A1855" i="5"/>
  <c r="M1854" i="5"/>
  <c r="H1854" i="5"/>
  <c r="Q1854" i="5" s="1"/>
  <c r="G1854" i="5"/>
  <c r="F1854" i="5"/>
  <c r="O1854" i="5" s="1"/>
  <c r="E1854" i="5"/>
  <c r="D1854" i="5"/>
  <c r="P1854" i="5" s="1"/>
  <c r="C1854" i="5"/>
  <c r="B1854" i="5"/>
  <c r="A1854" i="5"/>
  <c r="Q1853" i="5"/>
  <c r="P1853" i="5"/>
  <c r="O1853" i="5"/>
  <c r="L1853" i="5"/>
  <c r="K1853" i="5"/>
  <c r="J1853" i="5"/>
  <c r="R1853" i="5" s="1"/>
  <c r="I1853" i="5"/>
  <c r="H1853" i="5"/>
  <c r="G1853" i="5"/>
  <c r="M1853" i="5" s="1"/>
  <c r="F1853" i="5"/>
  <c r="E1853" i="5"/>
  <c r="D1853" i="5"/>
  <c r="C1853" i="5"/>
  <c r="B1853" i="5"/>
  <c r="A1853" i="5"/>
  <c r="P1852" i="5"/>
  <c r="O1852" i="5"/>
  <c r="M1852" i="5"/>
  <c r="H1852" i="5"/>
  <c r="Q1852" i="5" s="1"/>
  <c r="G1852" i="5"/>
  <c r="F1852" i="5"/>
  <c r="E1852" i="5"/>
  <c r="D1852" i="5"/>
  <c r="C1852" i="5"/>
  <c r="B1852" i="5"/>
  <c r="A1852" i="5"/>
  <c r="M1851" i="5"/>
  <c r="L1851" i="5"/>
  <c r="K1851" i="5"/>
  <c r="H1851" i="5"/>
  <c r="Q1851" i="5" s="1"/>
  <c r="G1851" i="5"/>
  <c r="F1851" i="5"/>
  <c r="O1851" i="5" s="1"/>
  <c r="E1851" i="5"/>
  <c r="D1851" i="5"/>
  <c r="P1851" i="5" s="1"/>
  <c r="C1851" i="5"/>
  <c r="B1851" i="5"/>
  <c r="A1851" i="5"/>
  <c r="R1850" i="5"/>
  <c r="Q1850" i="5"/>
  <c r="M1850" i="5"/>
  <c r="L1850" i="5"/>
  <c r="K1850" i="5"/>
  <c r="J1850" i="5"/>
  <c r="I1850" i="5"/>
  <c r="H1850" i="5"/>
  <c r="G1850" i="5"/>
  <c r="F1850" i="5"/>
  <c r="O1850" i="5" s="1"/>
  <c r="E1850" i="5"/>
  <c r="D1850" i="5"/>
  <c r="P1850" i="5" s="1"/>
  <c r="C1850" i="5"/>
  <c r="B1850" i="5"/>
  <c r="A1850" i="5"/>
  <c r="O1849" i="5"/>
  <c r="M1849" i="5"/>
  <c r="J1849" i="5"/>
  <c r="G1849" i="5"/>
  <c r="I1849" i="5" s="1"/>
  <c r="F1849" i="5"/>
  <c r="E1849" i="5"/>
  <c r="D1849" i="5"/>
  <c r="P1849" i="5" s="1"/>
  <c r="C1849" i="5"/>
  <c r="B1849" i="5"/>
  <c r="A1849" i="5"/>
  <c r="M1848" i="5"/>
  <c r="L1848" i="5"/>
  <c r="K1848" i="5"/>
  <c r="H1848" i="5"/>
  <c r="Q1848" i="5" s="1"/>
  <c r="G1848" i="5"/>
  <c r="F1848" i="5"/>
  <c r="O1848" i="5" s="1"/>
  <c r="E1848" i="5"/>
  <c r="D1848" i="5"/>
  <c r="P1848" i="5" s="1"/>
  <c r="C1848" i="5"/>
  <c r="B1848" i="5"/>
  <c r="A1848" i="5"/>
  <c r="Q1847" i="5"/>
  <c r="P1847" i="5"/>
  <c r="O1847" i="5"/>
  <c r="L1847" i="5"/>
  <c r="K1847" i="5"/>
  <c r="J1847" i="5"/>
  <c r="I1847" i="5"/>
  <c r="R1847" i="5" s="1"/>
  <c r="H1847" i="5"/>
  <c r="G1847" i="5"/>
  <c r="M1847" i="5" s="1"/>
  <c r="F1847" i="5"/>
  <c r="E1847" i="5"/>
  <c r="D1847" i="5"/>
  <c r="C1847" i="5"/>
  <c r="B1847" i="5"/>
  <c r="A1847" i="5"/>
  <c r="P1846" i="5"/>
  <c r="O1846" i="5"/>
  <c r="M1846" i="5"/>
  <c r="J1846" i="5"/>
  <c r="I1846" i="5"/>
  <c r="H1846" i="5"/>
  <c r="Q1846" i="5" s="1"/>
  <c r="G1846" i="5"/>
  <c r="F1846" i="5"/>
  <c r="E1846" i="5"/>
  <c r="D1846" i="5"/>
  <c r="C1846" i="5"/>
  <c r="B1846" i="5"/>
  <c r="A1846" i="5"/>
  <c r="G1845" i="5"/>
  <c r="F1845" i="5"/>
  <c r="O1845" i="5" s="1"/>
  <c r="E1845" i="5"/>
  <c r="D1845" i="5"/>
  <c r="P1845" i="5" s="1"/>
  <c r="C1845" i="5"/>
  <c r="B1845" i="5"/>
  <c r="A1845" i="5"/>
  <c r="Q1844" i="5"/>
  <c r="O1844" i="5"/>
  <c r="M1844" i="5"/>
  <c r="L1844" i="5"/>
  <c r="K1844" i="5"/>
  <c r="J1844" i="5"/>
  <c r="I1844" i="5"/>
  <c r="R1844" i="5" s="1"/>
  <c r="H1844" i="5"/>
  <c r="G1844" i="5"/>
  <c r="F1844" i="5"/>
  <c r="E1844" i="5"/>
  <c r="D1844" i="5"/>
  <c r="P1844" i="5" s="1"/>
  <c r="C1844" i="5"/>
  <c r="B1844" i="5"/>
  <c r="N1844" i="5" s="1"/>
  <c r="A1844" i="5"/>
  <c r="P1843" i="5"/>
  <c r="O1843" i="5"/>
  <c r="G1843" i="5"/>
  <c r="F1843" i="5"/>
  <c r="E1843" i="5"/>
  <c r="D1843" i="5"/>
  <c r="C1843" i="5"/>
  <c r="B1843" i="5"/>
  <c r="A1843" i="5"/>
  <c r="M1842" i="5"/>
  <c r="G1842" i="5"/>
  <c r="L1842" i="5" s="1"/>
  <c r="F1842" i="5"/>
  <c r="O1842" i="5" s="1"/>
  <c r="E1842" i="5"/>
  <c r="D1842" i="5"/>
  <c r="P1842" i="5" s="1"/>
  <c r="C1842" i="5"/>
  <c r="B1842" i="5"/>
  <c r="A1842" i="5"/>
  <c r="Q1841" i="5"/>
  <c r="P1841" i="5"/>
  <c r="L1841" i="5"/>
  <c r="K1841" i="5"/>
  <c r="R1841" i="5" s="1"/>
  <c r="J1841" i="5"/>
  <c r="I1841" i="5"/>
  <c r="H1841" i="5"/>
  <c r="G1841" i="5"/>
  <c r="M1841" i="5" s="1"/>
  <c r="F1841" i="5"/>
  <c r="O1841" i="5" s="1"/>
  <c r="E1841" i="5"/>
  <c r="D1841" i="5"/>
  <c r="C1841" i="5"/>
  <c r="B1841" i="5"/>
  <c r="A1841" i="5"/>
  <c r="P1840" i="5"/>
  <c r="O1840" i="5"/>
  <c r="M1840" i="5"/>
  <c r="G1840" i="5"/>
  <c r="J1840" i="5" s="1"/>
  <c r="F1840" i="5"/>
  <c r="E1840" i="5"/>
  <c r="D1840" i="5"/>
  <c r="C1840" i="5"/>
  <c r="B1840" i="5"/>
  <c r="A1840" i="5"/>
  <c r="M1839" i="5"/>
  <c r="L1839" i="5"/>
  <c r="K1839" i="5"/>
  <c r="H1839" i="5"/>
  <c r="Q1839" i="5" s="1"/>
  <c r="G1839" i="5"/>
  <c r="F1839" i="5"/>
  <c r="O1839" i="5" s="1"/>
  <c r="E1839" i="5"/>
  <c r="D1839" i="5"/>
  <c r="P1839" i="5" s="1"/>
  <c r="C1839" i="5"/>
  <c r="B1839" i="5"/>
  <c r="A1839" i="5"/>
  <c r="Q1838" i="5"/>
  <c r="M1838" i="5"/>
  <c r="L1838" i="5"/>
  <c r="K1838" i="5"/>
  <c r="J1838" i="5"/>
  <c r="R1838" i="5" s="1"/>
  <c r="I1838" i="5"/>
  <c r="H1838" i="5"/>
  <c r="G1838" i="5"/>
  <c r="F1838" i="5"/>
  <c r="O1838" i="5" s="1"/>
  <c r="E1838" i="5"/>
  <c r="D1838" i="5"/>
  <c r="P1838" i="5" s="1"/>
  <c r="C1838" i="5"/>
  <c r="B1838" i="5"/>
  <c r="A1838" i="5"/>
  <c r="O1837" i="5"/>
  <c r="J1837" i="5"/>
  <c r="G1837" i="5"/>
  <c r="F1837" i="5"/>
  <c r="E1837" i="5"/>
  <c r="D1837" i="5"/>
  <c r="P1837" i="5" s="1"/>
  <c r="C1837" i="5"/>
  <c r="B1837" i="5"/>
  <c r="A1837" i="5"/>
  <c r="M1836" i="5"/>
  <c r="L1836" i="5"/>
  <c r="K1836" i="5"/>
  <c r="H1836" i="5"/>
  <c r="Q1836" i="5" s="1"/>
  <c r="G1836" i="5"/>
  <c r="F1836" i="5"/>
  <c r="O1836" i="5" s="1"/>
  <c r="E1836" i="5"/>
  <c r="D1836" i="5"/>
  <c r="P1836" i="5" s="1"/>
  <c r="C1836" i="5"/>
  <c r="B1836" i="5"/>
  <c r="A1836" i="5"/>
  <c r="R1835" i="5"/>
  <c r="Q1835" i="5"/>
  <c r="P1835" i="5"/>
  <c r="O1835" i="5"/>
  <c r="L1835" i="5"/>
  <c r="K1835" i="5"/>
  <c r="J1835" i="5"/>
  <c r="I1835" i="5"/>
  <c r="H1835" i="5"/>
  <c r="G1835" i="5"/>
  <c r="M1835" i="5" s="1"/>
  <c r="F1835" i="5"/>
  <c r="E1835" i="5"/>
  <c r="D1835" i="5"/>
  <c r="C1835" i="5"/>
  <c r="B1835" i="5"/>
  <c r="N1835" i="5" s="1"/>
  <c r="A1835" i="5"/>
  <c r="P1834" i="5"/>
  <c r="O1834" i="5"/>
  <c r="M1834" i="5"/>
  <c r="J1834" i="5"/>
  <c r="I1834" i="5"/>
  <c r="H1834" i="5"/>
  <c r="Q1834" i="5" s="1"/>
  <c r="G1834" i="5"/>
  <c r="F1834" i="5"/>
  <c r="E1834" i="5"/>
  <c r="D1834" i="5"/>
  <c r="C1834" i="5"/>
  <c r="B1834" i="5"/>
  <c r="A1834" i="5"/>
  <c r="G1833" i="5"/>
  <c r="M1833" i="5" s="1"/>
  <c r="F1833" i="5"/>
  <c r="O1833" i="5" s="1"/>
  <c r="E1833" i="5"/>
  <c r="D1833" i="5"/>
  <c r="P1833" i="5" s="1"/>
  <c r="C1833" i="5"/>
  <c r="B1833" i="5"/>
  <c r="A1833" i="5"/>
  <c r="Q1832" i="5"/>
  <c r="P1832" i="5"/>
  <c r="L1832" i="5"/>
  <c r="K1832" i="5"/>
  <c r="J1832" i="5"/>
  <c r="I1832" i="5"/>
  <c r="R1832" i="5" s="1"/>
  <c r="H1832" i="5"/>
  <c r="G1832" i="5"/>
  <c r="M1832" i="5" s="1"/>
  <c r="F1832" i="5"/>
  <c r="O1832" i="5" s="1"/>
  <c r="E1832" i="5"/>
  <c r="D1832" i="5"/>
  <c r="C1832" i="5"/>
  <c r="B1832" i="5"/>
  <c r="A1832" i="5"/>
  <c r="P1831" i="5"/>
  <c r="O1831" i="5"/>
  <c r="G1831" i="5"/>
  <c r="M1831" i="5" s="1"/>
  <c r="F1831" i="5"/>
  <c r="E1831" i="5"/>
  <c r="D1831" i="5"/>
  <c r="C1831" i="5"/>
  <c r="B1831" i="5"/>
  <c r="A1831" i="5"/>
  <c r="L1830" i="5"/>
  <c r="G1830" i="5"/>
  <c r="F1830" i="5"/>
  <c r="O1830" i="5" s="1"/>
  <c r="E1830" i="5"/>
  <c r="D1830" i="5"/>
  <c r="P1830" i="5" s="1"/>
  <c r="C1830" i="5"/>
  <c r="B1830" i="5"/>
  <c r="A1830" i="5"/>
  <c r="Q1829" i="5"/>
  <c r="O1829" i="5"/>
  <c r="L1829" i="5"/>
  <c r="K1829" i="5"/>
  <c r="J1829" i="5"/>
  <c r="R1829" i="5" s="1"/>
  <c r="I1829" i="5"/>
  <c r="H1829" i="5"/>
  <c r="G1829" i="5"/>
  <c r="M1829" i="5" s="1"/>
  <c r="F1829" i="5"/>
  <c r="E1829" i="5"/>
  <c r="D1829" i="5"/>
  <c r="P1829" i="5" s="1"/>
  <c r="C1829" i="5"/>
  <c r="B1829" i="5"/>
  <c r="A1829" i="5"/>
  <c r="O1828" i="5"/>
  <c r="J1828" i="5"/>
  <c r="G1828" i="5"/>
  <c r="F1828" i="5"/>
  <c r="E1828" i="5"/>
  <c r="D1828" i="5"/>
  <c r="C1828" i="5"/>
  <c r="B1828" i="5"/>
  <c r="A1828" i="5"/>
  <c r="M1827" i="5"/>
  <c r="L1827" i="5"/>
  <c r="K1827" i="5"/>
  <c r="H1827" i="5"/>
  <c r="Q1827" i="5" s="1"/>
  <c r="G1827" i="5"/>
  <c r="F1827" i="5"/>
  <c r="O1827" i="5" s="1"/>
  <c r="E1827" i="5"/>
  <c r="D1827" i="5"/>
  <c r="P1827" i="5" s="1"/>
  <c r="C1827" i="5"/>
  <c r="B1827" i="5"/>
  <c r="A1827" i="5"/>
  <c r="Q1826" i="5"/>
  <c r="M1826" i="5"/>
  <c r="L1826" i="5"/>
  <c r="K1826" i="5"/>
  <c r="J1826" i="5"/>
  <c r="I1826" i="5"/>
  <c r="R1826" i="5" s="1"/>
  <c r="H1826" i="5"/>
  <c r="G1826" i="5"/>
  <c r="F1826" i="5"/>
  <c r="O1826" i="5" s="1"/>
  <c r="E1826" i="5"/>
  <c r="D1826" i="5"/>
  <c r="P1826" i="5" s="1"/>
  <c r="C1826" i="5"/>
  <c r="B1826" i="5"/>
  <c r="A1826" i="5"/>
  <c r="O1825" i="5"/>
  <c r="M1825" i="5"/>
  <c r="J1825" i="5"/>
  <c r="I1825" i="5"/>
  <c r="H1825" i="5"/>
  <c r="Q1825" i="5" s="1"/>
  <c r="G1825" i="5"/>
  <c r="F1825" i="5"/>
  <c r="E1825" i="5"/>
  <c r="D1825" i="5"/>
  <c r="P1825" i="5" s="1"/>
  <c r="C1825" i="5"/>
  <c r="B1825" i="5"/>
  <c r="A1825" i="5"/>
  <c r="G1824" i="5"/>
  <c r="F1824" i="5"/>
  <c r="O1824" i="5" s="1"/>
  <c r="E1824" i="5"/>
  <c r="D1824" i="5"/>
  <c r="P1824" i="5" s="1"/>
  <c r="C1824" i="5"/>
  <c r="B1824" i="5"/>
  <c r="A1824" i="5"/>
  <c r="Q1823" i="5"/>
  <c r="P1823" i="5"/>
  <c r="O1823" i="5"/>
  <c r="L1823" i="5"/>
  <c r="K1823" i="5"/>
  <c r="J1823" i="5"/>
  <c r="I1823" i="5"/>
  <c r="R1823" i="5" s="1"/>
  <c r="H1823" i="5"/>
  <c r="G1823" i="5"/>
  <c r="M1823" i="5" s="1"/>
  <c r="F1823" i="5"/>
  <c r="E1823" i="5"/>
  <c r="D1823" i="5"/>
  <c r="C1823" i="5"/>
  <c r="B1823" i="5"/>
  <c r="A1823" i="5"/>
  <c r="P1822" i="5"/>
  <c r="O1822" i="5"/>
  <c r="G1822" i="5"/>
  <c r="F1822" i="5"/>
  <c r="E1822" i="5"/>
  <c r="D1822" i="5"/>
  <c r="C1822" i="5"/>
  <c r="B1822" i="5"/>
  <c r="A1822" i="5"/>
  <c r="M1821" i="5"/>
  <c r="H1821" i="5"/>
  <c r="Q1821" i="5" s="1"/>
  <c r="G1821" i="5"/>
  <c r="F1821" i="5"/>
  <c r="O1821" i="5" s="1"/>
  <c r="E1821" i="5"/>
  <c r="D1821" i="5"/>
  <c r="P1821" i="5" s="1"/>
  <c r="C1821" i="5"/>
  <c r="B1821" i="5"/>
  <c r="A1821" i="5"/>
  <c r="Q1820" i="5"/>
  <c r="P1820" i="5"/>
  <c r="O1820" i="5"/>
  <c r="L1820" i="5"/>
  <c r="K1820" i="5"/>
  <c r="J1820" i="5"/>
  <c r="I1820" i="5"/>
  <c r="H1820" i="5"/>
  <c r="G1820" i="5"/>
  <c r="M1820" i="5" s="1"/>
  <c r="F1820" i="5"/>
  <c r="E1820" i="5"/>
  <c r="D1820" i="5"/>
  <c r="C1820" i="5"/>
  <c r="B1820" i="5"/>
  <c r="A1820" i="5"/>
  <c r="P1819" i="5"/>
  <c r="O1819" i="5"/>
  <c r="M1819" i="5"/>
  <c r="H1819" i="5"/>
  <c r="Q1819" i="5" s="1"/>
  <c r="G1819" i="5"/>
  <c r="F1819" i="5"/>
  <c r="E1819" i="5"/>
  <c r="D1819" i="5"/>
  <c r="C1819" i="5"/>
  <c r="B1819" i="5"/>
  <c r="A1819" i="5"/>
  <c r="M1818" i="5"/>
  <c r="L1818" i="5"/>
  <c r="K1818" i="5"/>
  <c r="H1818" i="5"/>
  <c r="Q1818" i="5" s="1"/>
  <c r="G1818" i="5"/>
  <c r="F1818" i="5"/>
  <c r="O1818" i="5" s="1"/>
  <c r="E1818" i="5"/>
  <c r="D1818" i="5"/>
  <c r="P1818" i="5" s="1"/>
  <c r="C1818" i="5"/>
  <c r="B1818" i="5"/>
  <c r="A1818" i="5"/>
  <c r="R1817" i="5"/>
  <c r="Q1817" i="5"/>
  <c r="L1817" i="5"/>
  <c r="K1817" i="5"/>
  <c r="J1817" i="5"/>
  <c r="I1817" i="5"/>
  <c r="H1817" i="5"/>
  <c r="G1817" i="5"/>
  <c r="M1817" i="5" s="1"/>
  <c r="F1817" i="5"/>
  <c r="O1817" i="5" s="1"/>
  <c r="E1817" i="5"/>
  <c r="D1817" i="5"/>
  <c r="P1817" i="5" s="1"/>
  <c r="C1817" i="5"/>
  <c r="B1817" i="5"/>
  <c r="A1817" i="5"/>
  <c r="O1816" i="5"/>
  <c r="M1816" i="5"/>
  <c r="J1816" i="5"/>
  <c r="I1816" i="5"/>
  <c r="H1816" i="5"/>
  <c r="Q1816" i="5" s="1"/>
  <c r="G1816" i="5"/>
  <c r="F1816" i="5"/>
  <c r="E1816" i="5"/>
  <c r="D1816" i="5"/>
  <c r="P1816" i="5" s="1"/>
  <c r="C1816" i="5"/>
  <c r="B1816" i="5"/>
  <c r="A1816" i="5"/>
  <c r="G1815" i="5"/>
  <c r="F1815" i="5"/>
  <c r="O1815" i="5" s="1"/>
  <c r="E1815" i="5"/>
  <c r="D1815" i="5"/>
  <c r="P1815" i="5" s="1"/>
  <c r="C1815" i="5"/>
  <c r="B1815" i="5"/>
  <c r="A1815" i="5"/>
  <c r="Q1814" i="5"/>
  <c r="P1814" i="5"/>
  <c r="O1814" i="5"/>
  <c r="L1814" i="5"/>
  <c r="K1814" i="5"/>
  <c r="J1814" i="5"/>
  <c r="I1814" i="5"/>
  <c r="H1814" i="5"/>
  <c r="G1814" i="5"/>
  <c r="M1814" i="5" s="1"/>
  <c r="F1814" i="5"/>
  <c r="E1814" i="5"/>
  <c r="D1814" i="5"/>
  <c r="C1814" i="5"/>
  <c r="B1814" i="5"/>
  <c r="A1814" i="5"/>
  <c r="P1813" i="5"/>
  <c r="O1813" i="5"/>
  <c r="G1813" i="5"/>
  <c r="F1813" i="5"/>
  <c r="E1813" i="5"/>
  <c r="D1813" i="5"/>
  <c r="C1813" i="5"/>
  <c r="B1813" i="5"/>
  <c r="A1813" i="5"/>
  <c r="M1812" i="5"/>
  <c r="H1812" i="5"/>
  <c r="Q1812" i="5" s="1"/>
  <c r="G1812" i="5"/>
  <c r="F1812" i="5"/>
  <c r="O1812" i="5" s="1"/>
  <c r="E1812" i="5"/>
  <c r="D1812" i="5"/>
  <c r="P1812" i="5" s="1"/>
  <c r="C1812" i="5"/>
  <c r="B1812" i="5"/>
  <c r="A1812" i="5"/>
  <c r="Q1811" i="5"/>
  <c r="P1811" i="5"/>
  <c r="M1811" i="5"/>
  <c r="L1811" i="5"/>
  <c r="K1811" i="5"/>
  <c r="J1811" i="5"/>
  <c r="I1811" i="5"/>
  <c r="H1811" i="5"/>
  <c r="G1811" i="5"/>
  <c r="F1811" i="5"/>
  <c r="O1811" i="5" s="1"/>
  <c r="E1811" i="5"/>
  <c r="D1811" i="5"/>
  <c r="C1811" i="5"/>
  <c r="B1811" i="5"/>
  <c r="A1811" i="5"/>
  <c r="P1810" i="5"/>
  <c r="O1810" i="5"/>
  <c r="G1810" i="5"/>
  <c r="F1810" i="5"/>
  <c r="E1810" i="5"/>
  <c r="D1810" i="5"/>
  <c r="C1810" i="5"/>
  <c r="B1810" i="5"/>
  <c r="A1810" i="5"/>
  <c r="M1809" i="5"/>
  <c r="L1809" i="5"/>
  <c r="G1809" i="5"/>
  <c r="K1809" i="5" s="1"/>
  <c r="F1809" i="5"/>
  <c r="O1809" i="5" s="1"/>
  <c r="E1809" i="5"/>
  <c r="D1809" i="5"/>
  <c r="P1809" i="5" s="1"/>
  <c r="C1809" i="5"/>
  <c r="B1809" i="5"/>
  <c r="A1809" i="5"/>
  <c r="Q1808" i="5"/>
  <c r="L1808" i="5"/>
  <c r="K1808" i="5"/>
  <c r="J1808" i="5"/>
  <c r="R1808" i="5" s="1"/>
  <c r="I1808" i="5"/>
  <c r="H1808" i="5"/>
  <c r="G1808" i="5"/>
  <c r="M1808" i="5" s="1"/>
  <c r="F1808" i="5"/>
  <c r="O1808" i="5" s="1"/>
  <c r="E1808" i="5"/>
  <c r="D1808" i="5"/>
  <c r="P1808" i="5" s="1"/>
  <c r="C1808" i="5"/>
  <c r="B1808" i="5"/>
  <c r="A1808" i="5"/>
  <c r="O1807" i="5"/>
  <c r="M1807" i="5"/>
  <c r="J1807" i="5"/>
  <c r="G1807" i="5"/>
  <c r="I1807" i="5" s="1"/>
  <c r="F1807" i="5"/>
  <c r="E1807" i="5"/>
  <c r="D1807" i="5"/>
  <c r="P1807" i="5" s="1"/>
  <c r="C1807" i="5"/>
  <c r="B1807" i="5"/>
  <c r="A1807" i="5"/>
  <c r="M1806" i="5"/>
  <c r="L1806" i="5"/>
  <c r="K1806" i="5"/>
  <c r="H1806" i="5"/>
  <c r="Q1806" i="5" s="1"/>
  <c r="G1806" i="5"/>
  <c r="F1806" i="5"/>
  <c r="O1806" i="5" s="1"/>
  <c r="E1806" i="5"/>
  <c r="D1806" i="5"/>
  <c r="P1806" i="5" s="1"/>
  <c r="C1806" i="5"/>
  <c r="B1806" i="5"/>
  <c r="A1806" i="5"/>
  <c r="Q1805" i="5"/>
  <c r="P1805" i="5"/>
  <c r="M1805" i="5"/>
  <c r="L1805" i="5"/>
  <c r="K1805" i="5"/>
  <c r="J1805" i="5"/>
  <c r="I1805" i="5"/>
  <c r="R1805" i="5" s="1"/>
  <c r="H1805" i="5"/>
  <c r="G1805" i="5"/>
  <c r="F1805" i="5"/>
  <c r="O1805" i="5" s="1"/>
  <c r="E1805" i="5"/>
  <c r="D1805" i="5"/>
  <c r="C1805" i="5"/>
  <c r="B1805" i="5"/>
  <c r="A1805" i="5"/>
  <c r="O1804" i="5"/>
  <c r="M1804" i="5"/>
  <c r="J1804" i="5"/>
  <c r="I1804" i="5"/>
  <c r="H1804" i="5"/>
  <c r="Q1804" i="5" s="1"/>
  <c r="G1804" i="5"/>
  <c r="F1804" i="5"/>
  <c r="E1804" i="5"/>
  <c r="D1804" i="5"/>
  <c r="P1804" i="5" s="1"/>
  <c r="C1804" i="5"/>
  <c r="B1804" i="5"/>
  <c r="A1804" i="5"/>
  <c r="H1803" i="5"/>
  <c r="Q1803" i="5" s="1"/>
  <c r="G1803" i="5"/>
  <c r="F1803" i="5"/>
  <c r="O1803" i="5" s="1"/>
  <c r="E1803" i="5"/>
  <c r="D1803" i="5"/>
  <c r="P1803" i="5" s="1"/>
  <c r="C1803" i="5"/>
  <c r="B1803" i="5"/>
  <c r="A1803" i="5"/>
  <c r="Q1802" i="5"/>
  <c r="P1802" i="5"/>
  <c r="O1802" i="5"/>
  <c r="L1802" i="5"/>
  <c r="K1802" i="5"/>
  <c r="J1802" i="5"/>
  <c r="I1802" i="5"/>
  <c r="H1802" i="5"/>
  <c r="G1802" i="5"/>
  <c r="M1802" i="5" s="1"/>
  <c r="R1802" i="5" s="1"/>
  <c r="F1802" i="5"/>
  <c r="E1802" i="5"/>
  <c r="D1802" i="5"/>
  <c r="C1802" i="5"/>
  <c r="B1802" i="5"/>
  <c r="N1802" i="5" s="1"/>
  <c r="A1802" i="5"/>
  <c r="P1801" i="5"/>
  <c r="O1801" i="5"/>
  <c r="G1801" i="5"/>
  <c r="F1801" i="5"/>
  <c r="E1801" i="5"/>
  <c r="D1801" i="5"/>
  <c r="C1801" i="5"/>
  <c r="B1801" i="5"/>
  <c r="A1801" i="5"/>
  <c r="M1800" i="5"/>
  <c r="G1800" i="5"/>
  <c r="L1800" i="5" s="1"/>
  <c r="F1800" i="5"/>
  <c r="O1800" i="5" s="1"/>
  <c r="E1800" i="5"/>
  <c r="D1800" i="5"/>
  <c r="P1800" i="5" s="1"/>
  <c r="C1800" i="5"/>
  <c r="B1800" i="5"/>
  <c r="A1800" i="5"/>
  <c r="Q1799" i="5"/>
  <c r="P1799" i="5"/>
  <c r="M1799" i="5"/>
  <c r="L1799" i="5"/>
  <c r="K1799" i="5"/>
  <c r="J1799" i="5"/>
  <c r="I1799" i="5"/>
  <c r="R1799" i="5" s="1"/>
  <c r="H1799" i="5"/>
  <c r="G1799" i="5"/>
  <c r="F1799" i="5"/>
  <c r="O1799" i="5" s="1"/>
  <c r="E1799" i="5"/>
  <c r="D1799" i="5"/>
  <c r="C1799" i="5"/>
  <c r="B1799" i="5"/>
  <c r="A1799" i="5"/>
  <c r="P1798" i="5"/>
  <c r="O1798" i="5"/>
  <c r="G1798" i="5"/>
  <c r="M1798" i="5" s="1"/>
  <c r="F1798" i="5"/>
  <c r="E1798" i="5"/>
  <c r="D1798" i="5"/>
  <c r="C1798" i="5"/>
  <c r="B1798" i="5"/>
  <c r="A1798" i="5"/>
  <c r="L1797" i="5"/>
  <c r="G1797" i="5"/>
  <c r="F1797" i="5"/>
  <c r="O1797" i="5" s="1"/>
  <c r="E1797" i="5"/>
  <c r="D1797" i="5"/>
  <c r="P1797" i="5" s="1"/>
  <c r="C1797" i="5"/>
  <c r="B1797" i="5"/>
  <c r="A1797" i="5"/>
  <c r="Q1796" i="5"/>
  <c r="O1796" i="5"/>
  <c r="L1796" i="5"/>
  <c r="K1796" i="5"/>
  <c r="J1796" i="5"/>
  <c r="R1796" i="5" s="1"/>
  <c r="I1796" i="5"/>
  <c r="H1796" i="5"/>
  <c r="G1796" i="5"/>
  <c r="M1796" i="5" s="1"/>
  <c r="F1796" i="5"/>
  <c r="E1796" i="5"/>
  <c r="D1796" i="5"/>
  <c r="P1796" i="5" s="1"/>
  <c r="C1796" i="5"/>
  <c r="B1796" i="5"/>
  <c r="A1796" i="5"/>
  <c r="O1795" i="5"/>
  <c r="G1795" i="5"/>
  <c r="F1795" i="5"/>
  <c r="E1795" i="5"/>
  <c r="D1795" i="5"/>
  <c r="C1795" i="5"/>
  <c r="B1795" i="5"/>
  <c r="A1795" i="5"/>
  <c r="M1794" i="5"/>
  <c r="L1794" i="5"/>
  <c r="K1794" i="5"/>
  <c r="H1794" i="5"/>
  <c r="Q1794" i="5" s="1"/>
  <c r="G1794" i="5"/>
  <c r="F1794" i="5"/>
  <c r="O1794" i="5" s="1"/>
  <c r="E1794" i="5"/>
  <c r="D1794" i="5"/>
  <c r="P1794" i="5" s="1"/>
  <c r="C1794" i="5"/>
  <c r="B1794" i="5"/>
  <c r="A1794" i="5"/>
  <c r="Q1793" i="5"/>
  <c r="M1793" i="5"/>
  <c r="L1793" i="5"/>
  <c r="K1793" i="5"/>
  <c r="J1793" i="5"/>
  <c r="I1793" i="5"/>
  <c r="R1793" i="5" s="1"/>
  <c r="H1793" i="5"/>
  <c r="G1793" i="5"/>
  <c r="F1793" i="5"/>
  <c r="O1793" i="5" s="1"/>
  <c r="E1793" i="5"/>
  <c r="D1793" i="5"/>
  <c r="P1793" i="5" s="1"/>
  <c r="C1793" i="5"/>
  <c r="B1793" i="5"/>
  <c r="A1793" i="5"/>
  <c r="O1792" i="5"/>
  <c r="M1792" i="5"/>
  <c r="J1792" i="5"/>
  <c r="I1792" i="5"/>
  <c r="H1792" i="5"/>
  <c r="Q1792" i="5" s="1"/>
  <c r="G1792" i="5"/>
  <c r="F1792" i="5"/>
  <c r="E1792" i="5"/>
  <c r="D1792" i="5"/>
  <c r="P1792" i="5" s="1"/>
  <c r="C1792" i="5"/>
  <c r="B1792" i="5"/>
  <c r="A1792" i="5"/>
  <c r="G1791" i="5"/>
  <c r="F1791" i="5"/>
  <c r="O1791" i="5" s="1"/>
  <c r="E1791" i="5"/>
  <c r="D1791" i="5"/>
  <c r="P1791" i="5" s="1"/>
  <c r="C1791" i="5"/>
  <c r="B1791" i="5"/>
  <c r="A1791" i="5"/>
  <c r="Q1790" i="5"/>
  <c r="P1790" i="5"/>
  <c r="O1790" i="5"/>
  <c r="L1790" i="5"/>
  <c r="K1790" i="5"/>
  <c r="J1790" i="5"/>
  <c r="I1790" i="5"/>
  <c r="H1790" i="5"/>
  <c r="G1790" i="5"/>
  <c r="M1790" i="5" s="1"/>
  <c r="F1790" i="5"/>
  <c r="E1790" i="5"/>
  <c r="D1790" i="5"/>
  <c r="C1790" i="5"/>
  <c r="B1790" i="5"/>
  <c r="A1790" i="5"/>
  <c r="O1789" i="5"/>
  <c r="G1789" i="5"/>
  <c r="F1789" i="5"/>
  <c r="E1789" i="5"/>
  <c r="D1789" i="5"/>
  <c r="P1789" i="5" s="1"/>
  <c r="C1789" i="5"/>
  <c r="B1789" i="5"/>
  <c r="A1789" i="5"/>
  <c r="M1788" i="5"/>
  <c r="H1788" i="5"/>
  <c r="Q1788" i="5" s="1"/>
  <c r="G1788" i="5"/>
  <c r="F1788" i="5"/>
  <c r="O1788" i="5" s="1"/>
  <c r="E1788" i="5"/>
  <c r="D1788" i="5"/>
  <c r="P1788" i="5" s="1"/>
  <c r="C1788" i="5"/>
  <c r="B1788" i="5"/>
  <c r="A1788" i="5"/>
  <c r="Q1787" i="5"/>
  <c r="P1787" i="5"/>
  <c r="M1787" i="5"/>
  <c r="L1787" i="5"/>
  <c r="K1787" i="5"/>
  <c r="J1787" i="5"/>
  <c r="I1787" i="5"/>
  <c r="R1787" i="5" s="1"/>
  <c r="H1787" i="5"/>
  <c r="G1787" i="5"/>
  <c r="F1787" i="5"/>
  <c r="O1787" i="5" s="1"/>
  <c r="E1787" i="5"/>
  <c r="D1787" i="5"/>
  <c r="C1787" i="5"/>
  <c r="B1787" i="5"/>
  <c r="A1787" i="5"/>
  <c r="P1786" i="5"/>
  <c r="O1786" i="5"/>
  <c r="G1786" i="5"/>
  <c r="F1786" i="5"/>
  <c r="E1786" i="5"/>
  <c r="D1786" i="5"/>
  <c r="C1786" i="5"/>
  <c r="B1786" i="5"/>
  <c r="A1786" i="5"/>
  <c r="M1785" i="5"/>
  <c r="L1785" i="5"/>
  <c r="G1785" i="5"/>
  <c r="K1785" i="5" s="1"/>
  <c r="F1785" i="5"/>
  <c r="O1785" i="5" s="1"/>
  <c r="E1785" i="5"/>
  <c r="D1785" i="5"/>
  <c r="P1785" i="5" s="1"/>
  <c r="C1785" i="5"/>
  <c r="B1785" i="5"/>
  <c r="A1785" i="5"/>
  <c r="Q1784" i="5"/>
  <c r="L1784" i="5"/>
  <c r="K1784" i="5"/>
  <c r="J1784" i="5"/>
  <c r="R1784" i="5" s="1"/>
  <c r="I1784" i="5"/>
  <c r="H1784" i="5"/>
  <c r="G1784" i="5"/>
  <c r="M1784" i="5" s="1"/>
  <c r="F1784" i="5"/>
  <c r="O1784" i="5" s="1"/>
  <c r="E1784" i="5"/>
  <c r="D1784" i="5"/>
  <c r="P1784" i="5" s="1"/>
  <c r="C1784" i="5"/>
  <c r="B1784" i="5"/>
  <c r="A1784" i="5"/>
  <c r="O1783" i="5"/>
  <c r="M1783" i="5"/>
  <c r="J1783" i="5"/>
  <c r="G1783" i="5"/>
  <c r="I1783" i="5" s="1"/>
  <c r="F1783" i="5"/>
  <c r="E1783" i="5"/>
  <c r="D1783" i="5"/>
  <c r="P1783" i="5" s="1"/>
  <c r="C1783" i="5"/>
  <c r="B1783" i="5"/>
  <c r="A1783" i="5"/>
  <c r="M1782" i="5"/>
  <c r="L1782" i="5"/>
  <c r="K1782" i="5"/>
  <c r="H1782" i="5"/>
  <c r="Q1782" i="5" s="1"/>
  <c r="G1782" i="5"/>
  <c r="F1782" i="5"/>
  <c r="O1782" i="5" s="1"/>
  <c r="E1782" i="5"/>
  <c r="D1782" i="5"/>
  <c r="P1782" i="5" s="1"/>
  <c r="C1782" i="5"/>
  <c r="B1782" i="5"/>
  <c r="A1782" i="5"/>
  <c r="Q1781" i="5"/>
  <c r="P1781" i="5"/>
  <c r="O1781" i="5"/>
  <c r="L1781" i="5"/>
  <c r="K1781" i="5"/>
  <c r="J1781" i="5"/>
  <c r="I1781" i="5"/>
  <c r="H1781" i="5"/>
  <c r="G1781" i="5"/>
  <c r="M1781" i="5" s="1"/>
  <c r="F1781" i="5"/>
  <c r="E1781" i="5"/>
  <c r="D1781" i="5"/>
  <c r="C1781" i="5"/>
  <c r="B1781" i="5"/>
  <c r="N1781" i="5" s="1"/>
  <c r="A1781" i="5"/>
  <c r="P1780" i="5"/>
  <c r="O1780" i="5"/>
  <c r="M1780" i="5"/>
  <c r="J1780" i="5"/>
  <c r="I1780" i="5"/>
  <c r="H1780" i="5"/>
  <c r="Q1780" i="5" s="1"/>
  <c r="G1780" i="5"/>
  <c r="F1780" i="5"/>
  <c r="E1780" i="5"/>
  <c r="D1780" i="5"/>
  <c r="C1780" i="5"/>
  <c r="B1780" i="5"/>
  <c r="A1780" i="5"/>
  <c r="K1779" i="5"/>
  <c r="G1779" i="5"/>
  <c r="F1779" i="5"/>
  <c r="O1779" i="5" s="1"/>
  <c r="E1779" i="5"/>
  <c r="D1779" i="5"/>
  <c r="P1779" i="5" s="1"/>
  <c r="C1779" i="5"/>
  <c r="B1779" i="5"/>
  <c r="A1779" i="5"/>
  <c r="Q1778" i="5"/>
  <c r="O1778" i="5"/>
  <c r="M1778" i="5"/>
  <c r="L1778" i="5"/>
  <c r="K1778" i="5"/>
  <c r="J1778" i="5"/>
  <c r="I1778" i="5"/>
  <c r="R1778" i="5" s="1"/>
  <c r="H1778" i="5"/>
  <c r="G1778" i="5"/>
  <c r="F1778" i="5"/>
  <c r="E1778" i="5"/>
  <c r="D1778" i="5"/>
  <c r="P1778" i="5" s="1"/>
  <c r="C1778" i="5"/>
  <c r="B1778" i="5"/>
  <c r="A1778" i="5"/>
  <c r="P1777" i="5"/>
  <c r="O1777" i="5"/>
  <c r="J1777" i="5"/>
  <c r="H1777" i="5"/>
  <c r="Q1777" i="5" s="1"/>
  <c r="G1777" i="5"/>
  <c r="F1777" i="5"/>
  <c r="E1777" i="5"/>
  <c r="D1777" i="5"/>
  <c r="C1777" i="5"/>
  <c r="B1777" i="5"/>
  <c r="A1777" i="5"/>
  <c r="M1776" i="5"/>
  <c r="G1776" i="5"/>
  <c r="L1776" i="5" s="1"/>
  <c r="F1776" i="5"/>
  <c r="O1776" i="5" s="1"/>
  <c r="E1776" i="5"/>
  <c r="D1776" i="5"/>
  <c r="P1776" i="5" s="1"/>
  <c r="C1776" i="5"/>
  <c r="B1776" i="5"/>
  <c r="A1776" i="5"/>
  <c r="Q1775" i="5"/>
  <c r="P1775" i="5"/>
  <c r="L1775" i="5"/>
  <c r="K1775" i="5"/>
  <c r="R1775" i="5" s="1"/>
  <c r="J1775" i="5"/>
  <c r="I1775" i="5"/>
  <c r="H1775" i="5"/>
  <c r="G1775" i="5"/>
  <c r="M1775" i="5" s="1"/>
  <c r="F1775" i="5"/>
  <c r="O1775" i="5" s="1"/>
  <c r="E1775" i="5"/>
  <c r="D1775" i="5"/>
  <c r="C1775" i="5"/>
  <c r="B1775" i="5"/>
  <c r="A1775" i="5"/>
  <c r="P1774" i="5"/>
  <c r="O1774" i="5"/>
  <c r="M1774" i="5"/>
  <c r="G1774" i="5"/>
  <c r="J1774" i="5" s="1"/>
  <c r="F1774" i="5"/>
  <c r="E1774" i="5"/>
  <c r="D1774" i="5"/>
  <c r="C1774" i="5"/>
  <c r="B1774" i="5"/>
  <c r="A1774" i="5"/>
  <c r="M1773" i="5"/>
  <c r="L1773" i="5"/>
  <c r="K1773" i="5"/>
  <c r="H1773" i="5"/>
  <c r="Q1773" i="5" s="1"/>
  <c r="G1773" i="5"/>
  <c r="F1773" i="5"/>
  <c r="O1773" i="5" s="1"/>
  <c r="E1773" i="5"/>
  <c r="D1773" i="5"/>
  <c r="P1773" i="5" s="1"/>
  <c r="C1773" i="5"/>
  <c r="B1773" i="5"/>
  <c r="A1773" i="5"/>
  <c r="Q1772" i="5"/>
  <c r="M1772" i="5"/>
  <c r="L1772" i="5"/>
  <c r="K1772" i="5"/>
  <c r="J1772" i="5"/>
  <c r="R1772" i="5" s="1"/>
  <c r="I1772" i="5"/>
  <c r="H1772" i="5"/>
  <c r="G1772" i="5"/>
  <c r="F1772" i="5"/>
  <c r="O1772" i="5" s="1"/>
  <c r="E1772" i="5"/>
  <c r="D1772" i="5"/>
  <c r="P1772" i="5" s="1"/>
  <c r="C1772" i="5"/>
  <c r="B1772" i="5"/>
  <c r="A1772" i="5"/>
  <c r="O1771" i="5"/>
  <c r="G1771" i="5"/>
  <c r="F1771" i="5"/>
  <c r="E1771" i="5"/>
  <c r="D1771" i="5"/>
  <c r="C1771" i="5"/>
  <c r="B1771" i="5"/>
  <c r="A1771" i="5"/>
  <c r="M1770" i="5"/>
  <c r="L1770" i="5"/>
  <c r="K1770" i="5"/>
  <c r="H1770" i="5"/>
  <c r="Q1770" i="5" s="1"/>
  <c r="G1770" i="5"/>
  <c r="F1770" i="5"/>
  <c r="O1770" i="5" s="1"/>
  <c r="E1770" i="5"/>
  <c r="D1770" i="5"/>
  <c r="P1770" i="5" s="1"/>
  <c r="C1770" i="5"/>
  <c r="B1770" i="5"/>
  <c r="A1770" i="5"/>
  <c r="Q1769" i="5"/>
  <c r="P1769" i="5"/>
  <c r="O1769" i="5"/>
  <c r="L1769" i="5"/>
  <c r="K1769" i="5"/>
  <c r="J1769" i="5"/>
  <c r="I1769" i="5"/>
  <c r="R1769" i="5" s="1"/>
  <c r="H1769" i="5"/>
  <c r="G1769" i="5"/>
  <c r="M1769" i="5" s="1"/>
  <c r="F1769" i="5"/>
  <c r="E1769" i="5"/>
  <c r="D1769" i="5"/>
  <c r="C1769" i="5"/>
  <c r="B1769" i="5"/>
  <c r="A1769" i="5"/>
  <c r="P1768" i="5"/>
  <c r="O1768" i="5"/>
  <c r="M1768" i="5"/>
  <c r="J1768" i="5"/>
  <c r="I1768" i="5"/>
  <c r="H1768" i="5"/>
  <c r="Q1768" i="5" s="1"/>
  <c r="G1768" i="5"/>
  <c r="F1768" i="5"/>
  <c r="E1768" i="5"/>
  <c r="D1768" i="5"/>
  <c r="C1768" i="5"/>
  <c r="B1768" i="5"/>
  <c r="A1768" i="5"/>
  <c r="G1767" i="5"/>
  <c r="M1767" i="5" s="1"/>
  <c r="F1767" i="5"/>
  <c r="O1767" i="5" s="1"/>
  <c r="E1767" i="5"/>
  <c r="D1767" i="5"/>
  <c r="P1767" i="5" s="1"/>
  <c r="C1767" i="5"/>
  <c r="B1767" i="5"/>
  <c r="A1767" i="5"/>
  <c r="Q1766" i="5"/>
  <c r="P1766" i="5"/>
  <c r="O1766" i="5"/>
  <c r="M1766" i="5"/>
  <c r="L1766" i="5"/>
  <c r="K1766" i="5"/>
  <c r="J1766" i="5"/>
  <c r="I1766" i="5"/>
  <c r="R1766" i="5" s="1"/>
  <c r="H1766" i="5"/>
  <c r="G1766" i="5"/>
  <c r="F1766" i="5"/>
  <c r="E1766" i="5"/>
  <c r="D1766" i="5"/>
  <c r="C1766" i="5"/>
  <c r="B1766" i="5"/>
  <c r="A1766" i="5"/>
  <c r="P1765" i="5"/>
  <c r="O1765" i="5"/>
  <c r="G1765" i="5"/>
  <c r="F1765" i="5"/>
  <c r="E1765" i="5"/>
  <c r="D1765" i="5"/>
  <c r="C1765" i="5"/>
  <c r="B1765" i="5"/>
  <c r="A1765" i="5"/>
  <c r="M1764" i="5"/>
  <c r="H1764" i="5"/>
  <c r="Q1764" i="5" s="1"/>
  <c r="G1764" i="5"/>
  <c r="F1764" i="5"/>
  <c r="O1764" i="5" s="1"/>
  <c r="E1764" i="5"/>
  <c r="D1764" i="5"/>
  <c r="P1764" i="5" s="1"/>
  <c r="C1764" i="5"/>
  <c r="B1764" i="5"/>
  <c r="A1764" i="5"/>
  <c r="Q1763" i="5"/>
  <c r="P1763" i="5"/>
  <c r="L1763" i="5"/>
  <c r="K1763" i="5"/>
  <c r="J1763" i="5"/>
  <c r="I1763" i="5"/>
  <c r="H1763" i="5"/>
  <c r="G1763" i="5"/>
  <c r="M1763" i="5" s="1"/>
  <c r="F1763" i="5"/>
  <c r="O1763" i="5" s="1"/>
  <c r="E1763" i="5"/>
  <c r="D1763" i="5"/>
  <c r="C1763" i="5"/>
  <c r="B1763" i="5"/>
  <c r="A1763" i="5"/>
  <c r="P1762" i="5"/>
  <c r="O1762" i="5"/>
  <c r="M1762" i="5"/>
  <c r="H1762" i="5"/>
  <c r="G1762" i="5"/>
  <c r="F1762" i="5"/>
  <c r="E1762" i="5"/>
  <c r="D1762" i="5"/>
  <c r="C1762" i="5"/>
  <c r="B1762" i="5"/>
  <c r="A1762" i="5"/>
  <c r="M1761" i="5"/>
  <c r="L1761" i="5"/>
  <c r="K1761" i="5"/>
  <c r="H1761" i="5"/>
  <c r="Q1761" i="5" s="1"/>
  <c r="G1761" i="5"/>
  <c r="F1761" i="5"/>
  <c r="O1761" i="5" s="1"/>
  <c r="E1761" i="5"/>
  <c r="D1761" i="5"/>
  <c r="P1761" i="5" s="1"/>
  <c r="C1761" i="5"/>
  <c r="B1761" i="5"/>
  <c r="A1761" i="5"/>
  <c r="R1760" i="5"/>
  <c r="Q1760" i="5"/>
  <c r="L1760" i="5"/>
  <c r="K1760" i="5"/>
  <c r="J1760" i="5"/>
  <c r="I1760" i="5"/>
  <c r="H1760" i="5"/>
  <c r="G1760" i="5"/>
  <c r="M1760" i="5" s="1"/>
  <c r="F1760" i="5"/>
  <c r="O1760" i="5" s="1"/>
  <c r="E1760" i="5"/>
  <c r="D1760" i="5"/>
  <c r="P1760" i="5" s="1"/>
  <c r="C1760" i="5"/>
  <c r="B1760" i="5"/>
  <c r="A1760" i="5"/>
  <c r="O1759" i="5"/>
  <c r="M1759" i="5"/>
  <c r="J1759" i="5"/>
  <c r="I1759" i="5"/>
  <c r="H1759" i="5"/>
  <c r="Q1759" i="5" s="1"/>
  <c r="G1759" i="5"/>
  <c r="F1759" i="5"/>
  <c r="E1759" i="5"/>
  <c r="D1759" i="5"/>
  <c r="P1759" i="5" s="1"/>
  <c r="C1759" i="5"/>
  <c r="B1759" i="5"/>
  <c r="A1759" i="5"/>
  <c r="G1758" i="5"/>
  <c r="F1758" i="5"/>
  <c r="O1758" i="5" s="1"/>
  <c r="E1758" i="5"/>
  <c r="D1758" i="5"/>
  <c r="P1758" i="5" s="1"/>
  <c r="C1758" i="5"/>
  <c r="B1758" i="5"/>
  <c r="A1758" i="5"/>
  <c r="Q1757" i="5"/>
  <c r="P1757" i="5"/>
  <c r="O1757" i="5"/>
  <c r="M1757" i="5"/>
  <c r="L1757" i="5"/>
  <c r="K1757" i="5"/>
  <c r="J1757" i="5"/>
  <c r="I1757" i="5"/>
  <c r="R1757" i="5" s="1"/>
  <c r="H1757" i="5"/>
  <c r="G1757" i="5"/>
  <c r="F1757" i="5"/>
  <c r="E1757" i="5"/>
  <c r="D1757" i="5"/>
  <c r="C1757" i="5"/>
  <c r="B1757" i="5"/>
  <c r="A1757" i="5"/>
  <c r="P1756" i="5"/>
  <c r="O1756" i="5"/>
  <c r="M1756" i="5"/>
  <c r="J1756" i="5"/>
  <c r="I1756" i="5"/>
  <c r="H1756" i="5"/>
  <c r="Q1756" i="5" s="1"/>
  <c r="G1756" i="5"/>
  <c r="F1756" i="5"/>
  <c r="E1756" i="5"/>
  <c r="D1756" i="5"/>
  <c r="C1756" i="5"/>
  <c r="B1756" i="5"/>
  <c r="A1756" i="5"/>
  <c r="K1755" i="5"/>
  <c r="G1755" i="5"/>
  <c r="F1755" i="5"/>
  <c r="O1755" i="5" s="1"/>
  <c r="E1755" i="5"/>
  <c r="D1755" i="5"/>
  <c r="P1755" i="5" s="1"/>
  <c r="C1755" i="5"/>
  <c r="B1755" i="5"/>
  <c r="A1755" i="5"/>
  <c r="Q1754" i="5"/>
  <c r="P1754" i="5"/>
  <c r="O1754" i="5"/>
  <c r="L1754" i="5"/>
  <c r="K1754" i="5"/>
  <c r="J1754" i="5"/>
  <c r="I1754" i="5"/>
  <c r="R1754" i="5" s="1"/>
  <c r="H1754" i="5"/>
  <c r="G1754" i="5"/>
  <c r="M1754" i="5" s="1"/>
  <c r="F1754" i="5"/>
  <c r="E1754" i="5"/>
  <c r="D1754" i="5"/>
  <c r="C1754" i="5"/>
  <c r="B1754" i="5"/>
  <c r="A1754" i="5"/>
  <c r="P1753" i="5"/>
  <c r="O1753" i="5"/>
  <c r="I1753" i="5"/>
  <c r="G1753" i="5"/>
  <c r="F1753" i="5"/>
  <c r="E1753" i="5"/>
  <c r="D1753" i="5"/>
  <c r="C1753" i="5"/>
  <c r="B1753" i="5"/>
  <c r="A1753" i="5"/>
  <c r="M1752" i="5"/>
  <c r="L1752" i="5"/>
  <c r="G1752" i="5"/>
  <c r="K1752" i="5" s="1"/>
  <c r="F1752" i="5"/>
  <c r="O1752" i="5" s="1"/>
  <c r="E1752" i="5"/>
  <c r="D1752" i="5"/>
  <c r="P1752" i="5" s="1"/>
  <c r="C1752" i="5"/>
  <c r="B1752" i="5"/>
  <c r="A1752" i="5"/>
  <c r="Q1751" i="5"/>
  <c r="M1751" i="5"/>
  <c r="L1751" i="5"/>
  <c r="K1751" i="5"/>
  <c r="R1751" i="5" s="1"/>
  <c r="J1751" i="5"/>
  <c r="I1751" i="5"/>
  <c r="H1751" i="5"/>
  <c r="G1751" i="5"/>
  <c r="F1751" i="5"/>
  <c r="O1751" i="5" s="1"/>
  <c r="E1751" i="5"/>
  <c r="D1751" i="5"/>
  <c r="P1751" i="5" s="1"/>
  <c r="C1751" i="5"/>
  <c r="B1751" i="5"/>
  <c r="A1751" i="5"/>
  <c r="P1750" i="5"/>
  <c r="O1750" i="5"/>
  <c r="M1750" i="5"/>
  <c r="G1750" i="5"/>
  <c r="J1750" i="5" s="1"/>
  <c r="F1750" i="5"/>
  <c r="E1750" i="5"/>
  <c r="D1750" i="5"/>
  <c r="C1750" i="5"/>
  <c r="B1750" i="5"/>
  <c r="A1750" i="5"/>
  <c r="M1749" i="5"/>
  <c r="L1749" i="5"/>
  <c r="K1749" i="5"/>
  <c r="H1749" i="5"/>
  <c r="Q1749" i="5" s="1"/>
  <c r="G1749" i="5"/>
  <c r="F1749" i="5"/>
  <c r="O1749" i="5" s="1"/>
  <c r="E1749" i="5"/>
  <c r="D1749" i="5"/>
  <c r="P1749" i="5" s="1"/>
  <c r="C1749" i="5"/>
  <c r="B1749" i="5"/>
  <c r="A1749" i="5"/>
  <c r="Q1748" i="5"/>
  <c r="L1748" i="5"/>
  <c r="K1748" i="5"/>
  <c r="J1748" i="5"/>
  <c r="I1748" i="5"/>
  <c r="R1748" i="5" s="1"/>
  <c r="H1748" i="5"/>
  <c r="G1748" i="5"/>
  <c r="M1748" i="5" s="1"/>
  <c r="F1748" i="5"/>
  <c r="O1748" i="5" s="1"/>
  <c r="E1748" i="5"/>
  <c r="D1748" i="5"/>
  <c r="P1748" i="5" s="1"/>
  <c r="C1748" i="5"/>
  <c r="B1748" i="5"/>
  <c r="A1748" i="5"/>
  <c r="O1747" i="5"/>
  <c r="M1747" i="5"/>
  <c r="J1747" i="5"/>
  <c r="I1747" i="5"/>
  <c r="H1747" i="5"/>
  <c r="Q1747" i="5" s="1"/>
  <c r="G1747" i="5"/>
  <c r="F1747" i="5"/>
  <c r="E1747" i="5"/>
  <c r="D1747" i="5"/>
  <c r="P1747" i="5" s="1"/>
  <c r="C1747" i="5"/>
  <c r="B1747" i="5"/>
  <c r="A1747" i="5"/>
  <c r="G1746" i="5"/>
  <c r="L1746" i="5" s="1"/>
  <c r="F1746" i="5"/>
  <c r="O1746" i="5" s="1"/>
  <c r="E1746" i="5"/>
  <c r="D1746" i="5"/>
  <c r="P1746" i="5" s="1"/>
  <c r="C1746" i="5"/>
  <c r="B1746" i="5"/>
  <c r="A1746" i="5"/>
  <c r="R1745" i="5"/>
  <c r="Q1745" i="5"/>
  <c r="P1745" i="5"/>
  <c r="O1745" i="5"/>
  <c r="M1745" i="5"/>
  <c r="L1745" i="5"/>
  <c r="K1745" i="5"/>
  <c r="J1745" i="5"/>
  <c r="I1745" i="5"/>
  <c r="H1745" i="5"/>
  <c r="G1745" i="5"/>
  <c r="F1745" i="5"/>
  <c r="E1745" i="5"/>
  <c r="D1745" i="5"/>
  <c r="C1745" i="5"/>
  <c r="B1745" i="5"/>
  <c r="A1745" i="5"/>
  <c r="P1744" i="5"/>
  <c r="O1744" i="5"/>
  <c r="M1744" i="5"/>
  <c r="J1744" i="5"/>
  <c r="I1744" i="5"/>
  <c r="H1744" i="5"/>
  <c r="Q1744" i="5" s="1"/>
  <c r="G1744" i="5"/>
  <c r="F1744" i="5"/>
  <c r="E1744" i="5"/>
  <c r="D1744" i="5"/>
  <c r="C1744" i="5"/>
  <c r="B1744" i="5"/>
  <c r="A1744" i="5"/>
  <c r="G1743" i="5"/>
  <c r="F1743" i="5"/>
  <c r="O1743" i="5" s="1"/>
  <c r="E1743" i="5"/>
  <c r="D1743" i="5"/>
  <c r="P1743" i="5" s="1"/>
  <c r="C1743" i="5"/>
  <c r="B1743" i="5"/>
  <c r="A1743" i="5"/>
  <c r="Q1742" i="5"/>
  <c r="P1742" i="5"/>
  <c r="L1742" i="5"/>
  <c r="K1742" i="5"/>
  <c r="J1742" i="5"/>
  <c r="I1742" i="5"/>
  <c r="R1742" i="5" s="1"/>
  <c r="H1742" i="5"/>
  <c r="G1742" i="5"/>
  <c r="M1742" i="5" s="1"/>
  <c r="F1742" i="5"/>
  <c r="O1742" i="5" s="1"/>
  <c r="E1742" i="5"/>
  <c r="D1742" i="5"/>
  <c r="C1742" i="5"/>
  <c r="B1742" i="5"/>
  <c r="A1742" i="5"/>
  <c r="P1741" i="5"/>
  <c r="O1741" i="5"/>
  <c r="G1741" i="5"/>
  <c r="F1741" i="5"/>
  <c r="E1741" i="5"/>
  <c r="D1741" i="5"/>
  <c r="C1741" i="5"/>
  <c r="B1741" i="5"/>
  <c r="A1741" i="5"/>
  <c r="M1740" i="5"/>
  <c r="L1740" i="5"/>
  <c r="G1740" i="5"/>
  <c r="F1740" i="5"/>
  <c r="O1740" i="5" s="1"/>
  <c r="E1740" i="5"/>
  <c r="D1740" i="5"/>
  <c r="P1740" i="5" s="1"/>
  <c r="C1740" i="5"/>
  <c r="B1740" i="5"/>
  <c r="A1740" i="5"/>
  <c r="Q1739" i="5"/>
  <c r="O1739" i="5"/>
  <c r="M1739" i="5"/>
  <c r="L1739" i="5"/>
  <c r="K1739" i="5"/>
  <c r="R1739" i="5" s="1"/>
  <c r="J1739" i="5"/>
  <c r="I1739" i="5"/>
  <c r="H1739" i="5"/>
  <c r="G1739" i="5"/>
  <c r="F1739" i="5"/>
  <c r="E1739" i="5"/>
  <c r="D1739" i="5"/>
  <c r="P1739" i="5" s="1"/>
  <c r="C1739" i="5"/>
  <c r="B1739" i="5"/>
  <c r="A1739" i="5"/>
  <c r="P1738" i="5"/>
  <c r="O1738" i="5"/>
  <c r="M1738" i="5"/>
  <c r="H1738" i="5"/>
  <c r="Q1738" i="5" s="1"/>
  <c r="G1738" i="5"/>
  <c r="F1738" i="5"/>
  <c r="E1738" i="5"/>
  <c r="D1738" i="5"/>
  <c r="C1738" i="5"/>
  <c r="B1738" i="5"/>
  <c r="A1738" i="5"/>
  <c r="M1737" i="5"/>
  <c r="L1737" i="5"/>
  <c r="K1737" i="5"/>
  <c r="H1737" i="5"/>
  <c r="Q1737" i="5" s="1"/>
  <c r="G1737" i="5"/>
  <c r="F1737" i="5"/>
  <c r="O1737" i="5" s="1"/>
  <c r="E1737" i="5"/>
  <c r="D1737" i="5"/>
  <c r="P1737" i="5" s="1"/>
  <c r="C1737" i="5"/>
  <c r="B1737" i="5"/>
  <c r="A1737" i="5"/>
  <c r="Q1736" i="5"/>
  <c r="L1736" i="5"/>
  <c r="K1736" i="5"/>
  <c r="J1736" i="5"/>
  <c r="I1736" i="5"/>
  <c r="R1736" i="5" s="1"/>
  <c r="H1736" i="5"/>
  <c r="G1736" i="5"/>
  <c r="M1736" i="5" s="1"/>
  <c r="F1736" i="5"/>
  <c r="O1736" i="5" s="1"/>
  <c r="E1736" i="5"/>
  <c r="D1736" i="5"/>
  <c r="P1736" i="5" s="1"/>
  <c r="C1736" i="5"/>
  <c r="B1736" i="5"/>
  <c r="A1736" i="5"/>
  <c r="O1735" i="5"/>
  <c r="M1735" i="5"/>
  <c r="J1735" i="5"/>
  <c r="I1735" i="5"/>
  <c r="H1735" i="5"/>
  <c r="Q1735" i="5" s="1"/>
  <c r="G1735" i="5"/>
  <c r="F1735" i="5"/>
  <c r="E1735" i="5"/>
  <c r="D1735" i="5"/>
  <c r="P1735" i="5" s="1"/>
  <c r="C1735" i="5"/>
  <c r="B1735" i="5"/>
  <c r="A1735" i="5"/>
  <c r="G1734" i="5"/>
  <c r="F1734" i="5"/>
  <c r="O1734" i="5" s="1"/>
  <c r="E1734" i="5"/>
  <c r="D1734" i="5"/>
  <c r="P1734" i="5" s="1"/>
  <c r="C1734" i="5"/>
  <c r="B1734" i="5"/>
  <c r="A1734" i="5"/>
  <c r="Q1733" i="5"/>
  <c r="P1733" i="5"/>
  <c r="O1733" i="5"/>
  <c r="M1733" i="5"/>
  <c r="L1733" i="5"/>
  <c r="K1733" i="5"/>
  <c r="J1733" i="5"/>
  <c r="I1733" i="5"/>
  <c r="H1733" i="5"/>
  <c r="G1733" i="5"/>
  <c r="F1733" i="5"/>
  <c r="E1733" i="5"/>
  <c r="D1733" i="5"/>
  <c r="C1733" i="5"/>
  <c r="B1733" i="5"/>
  <c r="N1733" i="5" s="1"/>
  <c r="A1733" i="5"/>
  <c r="P1732" i="5"/>
  <c r="O1732" i="5"/>
  <c r="M1732" i="5"/>
  <c r="J1732" i="5"/>
  <c r="I1732" i="5"/>
  <c r="H1732" i="5"/>
  <c r="Q1732" i="5" s="1"/>
  <c r="G1732" i="5"/>
  <c r="F1732" i="5"/>
  <c r="E1732" i="5"/>
  <c r="D1732" i="5"/>
  <c r="C1732" i="5"/>
  <c r="B1732" i="5"/>
  <c r="A1732" i="5"/>
  <c r="H1731" i="5"/>
  <c r="Q1731" i="5" s="1"/>
  <c r="G1731" i="5"/>
  <c r="F1731" i="5"/>
  <c r="O1731" i="5" s="1"/>
  <c r="E1731" i="5"/>
  <c r="D1731" i="5"/>
  <c r="P1731" i="5" s="1"/>
  <c r="C1731" i="5"/>
  <c r="B1731" i="5"/>
  <c r="A1731" i="5"/>
  <c r="Q1730" i="5"/>
  <c r="P1730" i="5"/>
  <c r="L1730" i="5"/>
  <c r="K1730" i="5"/>
  <c r="J1730" i="5"/>
  <c r="I1730" i="5"/>
  <c r="R1730" i="5" s="1"/>
  <c r="H1730" i="5"/>
  <c r="G1730" i="5"/>
  <c r="M1730" i="5" s="1"/>
  <c r="F1730" i="5"/>
  <c r="O1730" i="5" s="1"/>
  <c r="E1730" i="5"/>
  <c r="D1730" i="5"/>
  <c r="C1730" i="5"/>
  <c r="B1730" i="5"/>
  <c r="A1730" i="5"/>
  <c r="P1729" i="5"/>
  <c r="O1729" i="5"/>
  <c r="G1729" i="5"/>
  <c r="I1729" i="5" s="1"/>
  <c r="F1729" i="5"/>
  <c r="E1729" i="5"/>
  <c r="D1729" i="5"/>
  <c r="C1729" i="5"/>
  <c r="B1729" i="5"/>
  <c r="A1729" i="5"/>
  <c r="M1728" i="5"/>
  <c r="L1728" i="5"/>
  <c r="G1728" i="5"/>
  <c r="K1728" i="5" s="1"/>
  <c r="F1728" i="5"/>
  <c r="O1728" i="5" s="1"/>
  <c r="E1728" i="5"/>
  <c r="D1728" i="5"/>
  <c r="P1728" i="5" s="1"/>
  <c r="C1728" i="5"/>
  <c r="B1728" i="5"/>
  <c r="A1728" i="5"/>
  <c r="R1727" i="5"/>
  <c r="Q1727" i="5"/>
  <c r="M1727" i="5"/>
  <c r="L1727" i="5"/>
  <c r="K1727" i="5"/>
  <c r="J1727" i="5"/>
  <c r="I1727" i="5"/>
  <c r="H1727" i="5"/>
  <c r="G1727" i="5"/>
  <c r="F1727" i="5"/>
  <c r="O1727" i="5" s="1"/>
  <c r="E1727" i="5"/>
  <c r="D1727" i="5"/>
  <c r="P1727" i="5" s="1"/>
  <c r="C1727" i="5"/>
  <c r="B1727" i="5"/>
  <c r="A1727" i="5"/>
  <c r="P1726" i="5"/>
  <c r="O1726" i="5"/>
  <c r="M1726" i="5"/>
  <c r="G1726" i="5"/>
  <c r="J1726" i="5" s="1"/>
  <c r="F1726" i="5"/>
  <c r="E1726" i="5"/>
  <c r="D1726" i="5"/>
  <c r="C1726" i="5"/>
  <c r="B1726" i="5"/>
  <c r="A1726" i="5"/>
  <c r="M1725" i="5"/>
  <c r="L1725" i="5"/>
  <c r="K1725" i="5"/>
  <c r="H1725" i="5"/>
  <c r="Q1725" i="5" s="1"/>
  <c r="G1725" i="5"/>
  <c r="F1725" i="5"/>
  <c r="O1725" i="5" s="1"/>
  <c r="E1725" i="5"/>
  <c r="D1725" i="5"/>
  <c r="P1725" i="5" s="1"/>
  <c r="C1725" i="5"/>
  <c r="B1725" i="5"/>
  <c r="A1725" i="5"/>
  <c r="Q1724" i="5"/>
  <c r="L1724" i="5"/>
  <c r="K1724" i="5"/>
  <c r="J1724" i="5"/>
  <c r="R1724" i="5" s="1"/>
  <c r="I1724" i="5"/>
  <c r="H1724" i="5"/>
  <c r="G1724" i="5"/>
  <c r="M1724" i="5" s="1"/>
  <c r="F1724" i="5"/>
  <c r="O1724" i="5" s="1"/>
  <c r="E1724" i="5"/>
  <c r="D1724" i="5"/>
  <c r="P1724" i="5" s="1"/>
  <c r="C1724" i="5"/>
  <c r="B1724" i="5"/>
  <c r="A1724" i="5"/>
  <c r="O1723" i="5"/>
  <c r="M1723" i="5"/>
  <c r="J1723" i="5"/>
  <c r="I1723" i="5"/>
  <c r="H1723" i="5"/>
  <c r="Q1723" i="5" s="1"/>
  <c r="G1723" i="5"/>
  <c r="F1723" i="5"/>
  <c r="E1723" i="5"/>
  <c r="D1723" i="5"/>
  <c r="P1723" i="5" s="1"/>
  <c r="C1723" i="5"/>
  <c r="B1723" i="5"/>
  <c r="A1723" i="5"/>
  <c r="H1722" i="5"/>
  <c r="Q1722" i="5" s="1"/>
  <c r="G1722" i="5"/>
  <c r="L1722" i="5" s="1"/>
  <c r="F1722" i="5"/>
  <c r="O1722" i="5" s="1"/>
  <c r="E1722" i="5"/>
  <c r="D1722" i="5"/>
  <c r="P1722" i="5" s="1"/>
  <c r="C1722" i="5"/>
  <c r="B1722" i="5"/>
  <c r="A1722" i="5"/>
  <c r="R1721" i="5"/>
  <c r="Q1721" i="5"/>
  <c r="O1721" i="5"/>
  <c r="M1721" i="5"/>
  <c r="L1721" i="5"/>
  <c r="K1721" i="5"/>
  <c r="J1721" i="5"/>
  <c r="I1721" i="5"/>
  <c r="H1721" i="5"/>
  <c r="G1721" i="5"/>
  <c r="F1721" i="5"/>
  <c r="E1721" i="5"/>
  <c r="D1721" i="5"/>
  <c r="P1721" i="5" s="1"/>
  <c r="C1721" i="5"/>
  <c r="B1721" i="5"/>
  <c r="A1721" i="5"/>
  <c r="P1720" i="5"/>
  <c r="O1720" i="5"/>
  <c r="M1720" i="5"/>
  <c r="J1720" i="5"/>
  <c r="I1720" i="5"/>
  <c r="H1720" i="5"/>
  <c r="Q1720" i="5" s="1"/>
  <c r="G1720" i="5"/>
  <c r="F1720" i="5"/>
  <c r="E1720" i="5"/>
  <c r="D1720" i="5"/>
  <c r="C1720" i="5"/>
  <c r="B1720" i="5"/>
  <c r="A1720" i="5"/>
  <c r="G1719" i="5"/>
  <c r="F1719" i="5"/>
  <c r="O1719" i="5" s="1"/>
  <c r="E1719" i="5"/>
  <c r="D1719" i="5"/>
  <c r="P1719" i="5" s="1"/>
  <c r="C1719" i="5"/>
  <c r="B1719" i="5"/>
  <c r="A1719" i="5"/>
  <c r="Q1718" i="5"/>
  <c r="P1718" i="5"/>
  <c r="L1718" i="5"/>
  <c r="K1718" i="5"/>
  <c r="J1718" i="5"/>
  <c r="I1718" i="5"/>
  <c r="H1718" i="5"/>
  <c r="G1718" i="5"/>
  <c r="M1718" i="5" s="1"/>
  <c r="F1718" i="5"/>
  <c r="O1718" i="5" s="1"/>
  <c r="E1718" i="5"/>
  <c r="D1718" i="5"/>
  <c r="C1718" i="5"/>
  <c r="B1718" i="5"/>
  <c r="A1718" i="5"/>
  <c r="P1717" i="5"/>
  <c r="O1717" i="5"/>
  <c r="G1717" i="5"/>
  <c r="F1717" i="5"/>
  <c r="E1717" i="5"/>
  <c r="D1717" i="5"/>
  <c r="C1717" i="5"/>
  <c r="B1717" i="5"/>
  <c r="A1717" i="5"/>
  <c r="G1716" i="5"/>
  <c r="F1716" i="5"/>
  <c r="O1716" i="5" s="1"/>
  <c r="E1716" i="5"/>
  <c r="D1716" i="5"/>
  <c r="P1716" i="5" s="1"/>
  <c r="C1716" i="5"/>
  <c r="B1716" i="5"/>
  <c r="A1716" i="5"/>
  <c r="Q1715" i="5"/>
  <c r="O1715" i="5"/>
  <c r="M1715" i="5"/>
  <c r="L1715" i="5"/>
  <c r="K1715" i="5"/>
  <c r="R1715" i="5" s="1"/>
  <c r="J1715" i="5"/>
  <c r="I1715" i="5"/>
  <c r="H1715" i="5"/>
  <c r="G1715" i="5"/>
  <c r="F1715" i="5"/>
  <c r="E1715" i="5"/>
  <c r="D1715" i="5"/>
  <c r="P1715" i="5" s="1"/>
  <c r="C1715" i="5"/>
  <c r="B1715" i="5"/>
  <c r="A1715" i="5"/>
  <c r="P1714" i="5"/>
  <c r="O1714" i="5"/>
  <c r="M1714" i="5"/>
  <c r="H1714" i="5"/>
  <c r="Q1714" i="5" s="1"/>
  <c r="G1714" i="5"/>
  <c r="F1714" i="5"/>
  <c r="E1714" i="5"/>
  <c r="D1714" i="5"/>
  <c r="C1714" i="5"/>
  <c r="B1714" i="5"/>
  <c r="A1714" i="5"/>
  <c r="M1713" i="5"/>
  <c r="L1713" i="5"/>
  <c r="K1713" i="5"/>
  <c r="H1713" i="5"/>
  <c r="Q1713" i="5" s="1"/>
  <c r="G1713" i="5"/>
  <c r="F1713" i="5"/>
  <c r="O1713" i="5" s="1"/>
  <c r="E1713" i="5"/>
  <c r="D1713" i="5"/>
  <c r="P1713" i="5" s="1"/>
  <c r="C1713" i="5"/>
  <c r="B1713" i="5"/>
  <c r="A1713" i="5"/>
  <c r="Q1712" i="5"/>
  <c r="L1712" i="5"/>
  <c r="K1712" i="5"/>
  <c r="J1712" i="5"/>
  <c r="I1712" i="5"/>
  <c r="R1712" i="5" s="1"/>
  <c r="H1712" i="5"/>
  <c r="G1712" i="5"/>
  <c r="M1712" i="5" s="1"/>
  <c r="F1712" i="5"/>
  <c r="O1712" i="5" s="1"/>
  <c r="E1712" i="5"/>
  <c r="D1712" i="5"/>
  <c r="P1712" i="5" s="1"/>
  <c r="C1712" i="5"/>
  <c r="B1712" i="5"/>
  <c r="A1712" i="5"/>
  <c r="O1711" i="5"/>
  <c r="M1711" i="5"/>
  <c r="J1711" i="5"/>
  <c r="I1711" i="5"/>
  <c r="H1711" i="5"/>
  <c r="Q1711" i="5" s="1"/>
  <c r="G1711" i="5"/>
  <c r="F1711" i="5"/>
  <c r="E1711" i="5"/>
  <c r="D1711" i="5"/>
  <c r="P1711" i="5" s="1"/>
  <c r="C1711" i="5"/>
  <c r="B1711" i="5"/>
  <c r="A1711" i="5"/>
  <c r="H1710" i="5"/>
  <c r="Q1710" i="5" s="1"/>
  <c r="G1710" i="5"/>
  <c r="F1710" i="5"/>
  <c r="O1710" i="5" s="1"/>
  <c r="E1710" i="5"/>
  <c r="D1710" i="5"/>
  <c r="P1710" i="5" s="1"/>
  <c r="C1710" i="5"/>
  <c r="B1710" i="5"/>
  <c r="A1710" i="5"/>
  <c r="Q1709" i="5"/>
  <c r="P1709" i="5"/>
  <c r="O1709" i="5"/>
  <c r="M1709" i="5"/>
  <c r="L1709" i="5"/>
  <c r="K1709" i="5"/>
  <c r="J1709" i="5"/>
  <c r="I1709" i="5"/>
  <c r="H1709" i="5"/>
  <c r="G1709" i="5"/>
  <c r="F1709" i="5"/>
  <c r="E1709" i="5"/>
  <c r="D1709" i="5"/>
  <c r="C1709" i="5"/>
  <c r="B1709" i="5"/>
  <c r="A1709" i="5"/>
  <c r="O1708" i="5"/>
  <c r="M1708" i="5"/>
  <c r="J1708" i="5"/>
  <c r="I1708" i="5"/>
  <c r="H1708" i="5"/>
  <c r="Q1708" i="5" s="1"/>
  <c r="G1708" i="5"/>
  <c r="F1708" i="5"/>
  <c r="E1708" i="5"/>
  <c r="D1708" i="5"/>
  <c r="P1708" i="5" s="1"/>
  <c r="C1708" i="5"/>
  <c r="B1708" i="5"/>
  <c r="A1708" i="5"/>
  <c r="K1707" i="5"/>
  <c r="G1707" i="5"/>
  <c r="F1707" i="5"/>
  <c r="O1707" i="5" s="1"/>
  <c r="E1707" i="5"/>
  <c r="D1707" i="5"/>
  <c r="P1707" i="5" s="1"/>
  <c r="C1707" i="5"/>
  <c r="B1707" i="5"/>
  <c r="A1707" i="5"/>
  <c r="Q1706" i="5"/>
  <c r="P1706" i="5"/>
  <c r="O1706" i="5"/>
  <c r="L1706" i="5"/>
  <c r="K1706" i="5"/>
  <c r="J1706" i="5"/>
  <c r="I1706" i="5"/>
  <c r="H1706" i="5"/>
  <c r="G1706" i="5"/>
  <c r="M1706" i="5" s="1"/>
  <c r="F1706" i="5"/>
  <c r="E1706" i="5"/>
  <c r="D1706" i="5"/>
  <c r="C1706" i="5"/>
  <c r="B1706" i="5"/>
  <c r="A1706" i="5"/>
  <c r="P1705" i="5"/>
  <c r="O1705" i="5"/>
  <c r="H1705" i="5"/>
  <c r="Q1705" i="5" s="1"/>
  <c r="G1705" i="5"/>
  <c r="F1705" i="5"/>
  <c r="E1705" i="5"/>
  <c r="D1705" i="5"/>
  <c r="C1705" i="5"/>
  <c r="B1705" i="5"/>
  <c r="A1705" i="5"/>
  <c r="M1704" i="5"/>
  <c r="L1704" i="5"/>
  <c r="G1704" i="5"/>
  <c r="K1704" i="5" s="1"/>
  <c r="F1704" i="5"/>
  <c r="O1704" i="5" s="1"/>
  <c r="E1704" i="5"/>
  <c r="D1704" i="5"/>
  <c r="P1704" i="5" s="1"/>
  <c r="C1704" i="5"/>
  <c r="B1704" i="5"/>
  <c r="A1704" i="5"/>
  <c r="Q1703" i="5"/>
  <c r="M1703" i="5"/>
  <c r="L1703" i="5"/>
  <c r="K1703" i="5"/>
  <c r="R1703" i="5" s="1"/>
  <c r="J1703" i="5"/>
  <c r="I1703" i="5"/>
  <c r="H1703" i="5"/>
  <c r="G1703" i="5"/>
  <c r="F1703" i="5"/>
  <c r="O1703" i="5" s="1"/>
  <c r="E1703" i="5"/>
  <c r="D1703" i="5"/>
  <c r="P1703" i="5" s="1"/>
  <c r="C1703" i="5"/>
  <c r="B1703" i="5"/>
  <c r="A1703" i="5"/>
  <c r="P1702" i="5"/>
  <c r="O1702" i="5"/>
  <c r="M1702" i="5"/>
  <c r="G1702" i="5"/>
  <c r="J1702" i="5" s="1"/>
  <c r="F1702" i="5"/>
  <c r="E1702" i="5"/>
  <c r="D1702" i="5"/>
  <c r="C1702" i="5"/>
  <c r="B1702" i="5"/>
  <c r="A1702" i="5"/>
  <c r="M1701" i="5"/>
  <c r="L1701" i="5"/>
  <c r="K1701" i="5"/>
  <c r="H1701" i="5"/>
  <c r="Q1701" i="5" s="1"/>
  <c r="G1701" i="5"/>
  <c r="F1701" i="5"/>
  <c r="O1701" i="5" s="1"/>
  <c r="E1701" i="5"/>
  <c r="D1701" i="5"/>
  <c r="P1701" i="5" s="1"/>
  <c r="C1701" i="5"/>
  <c r="B1701" i="5"/>
  <c r="A1701" i="5"/>
  <c r="Q1700" i="5"/>
  <c r="L1700" i="5"/>
  <c r="K1700" i="5"/>
  <c r="J1700" i="5"/>
  <c r="I1700" i="5"/>
  <c r="R1700" i="5" s="1"/>
  <c r="H1700" i="5"/>
  <c r="G1700" i="5"/>
  <c r="M1700" i="5" s="1"/>
  <c r="F1700" i="5"/>
  <c r="O1700" i="5" s="1"/>
  <c r="E1700" i="5"/>
  <c r="D1700" i="5"/>
  <c r="P1700" i="5" s="1"/>
  <c r="C1700" i="5"/>
  <c r="B1700" i="5"/>
  <c r="A1700" i="5"/>
  <c r="O1699" i="5"/>
  <c r="M1699" i="5"/>
  <c r="J1699" i="5"/>
  <c r="I1699" i="5"/>
  <c r="H1699" i="5"/>
  <c r="Q1699" i="5" s="1"/>
  <c r="G1699" i="5"/>
  <c r="F1699" i="5"/>
  <c r="E1699" i="5"/>
  <c r="D1699" i="5"/>
  <c r="P1699" i="5" s="1"/>
  <c r="C1699" i="5"/>
  <c r="B1699" i="5"/>
  <c r="A1699" i="5"/>
  <c r="K1698" i="5"/>
  <c r="H1698" i="5"/>
  <c r="Q1698" i="5" s="1"/>
  <c r="G1698" i="5"/>
  <c r="F1698" i="5"/>
  <c r="O1698" i="5" s="1"/>
  <c r="E1698" i="5"/>
  <c r="D1698" i="5"/>
  <c r="P1698" i="5" s="1"/>
  <c r="C1698" i="5"/>
  <c r="B1698" i="5"/>
  <c r="A1698" i="5"/>
  <c r="R1697" i="5"/>
  <c r="Q1697" i="5"/>
  <c r="O1697" i="5"/>
  <c r="M1697" i="5"/>
  <c r="L1697" i="5"/>
  <c r="K1697" i="5"/>
  <c r="J1697" i="5"/>
  <c r="I1697" i="5"/>
  <c r="H1697" i="5"/>
  <c r="G1697" i="5"/>
  <c r="F1697" i="5"/>
  <c r="E1697" i="5"/>
  <c r="D1697" i="5"/>
  <c r="P1697" i="5" s="1"/>
  <c r="C1697" i="5"/>
  <c r="B1697" i="5"/>
  <c r="A1697" i="5"/>
  <c r="P1696" i="5"/>
  <c r="O1696" i="5"/>
  <c r="M1696" i="5"/>
  <c r="J1696" i="5"/>
  <c r="I1696" i="5"/>
  <c r="H1696" i="5"/>
  <c r="Q1696" i="5" s="1"/>
  <c r="G1696" i="5"/>
  <c r="F1696" i="5"/>
  <c r="E1696" i="5"/>
  <c r="D1696" i="5"/>
  <c r="C1696" i="5"/>
  <c r="B1696" i="5"/>
  <c r="A1696" i="5"/>
  <c r="G1695" i="5"/>
  <c r="F1695" i="5"/>
  <c r="O1695" i="5" s="1"/>
  <c r="E1695" i="5"/>
  <c r="D1695" i="5"/>
  <c r="P1695" i="5" s="1"/>
  <c r="C1695" i="5"/>
  <c r="B1695" i="5"/>
  <c r="A1695" i="5"/>
  <c r="Q1694" i="5"/>
  <c r="P1694" i="5"/>
  <c r="O1694" i="5"/>
  <c r="L1694" i="5"/>
  <c r="K1694" i="5"/>
  <c r="J1694" i="5"/>
  <c r="I1694" i="5"/>
  <c r="H1694" i="5"/>
  <c r="G1694" i="5"/>
  <c r="M1694" i="5" s="1"/>
  <c r="F1694" i="5"/>
  <c r="E1694" i="5"/>
  <c r="D1694" i="5"/>
  <c r="C1694" i="5"/>
  <c r="B1694" i="5"/>
  <c r="A1694" i="5"/>
  <c r="P1693" i="5"/>
  <c r="O1693" i="5"/>
  <c r="G1693" i="5"/>
  <c r="F1693" i="5"/>
  <c r="E1693" i="5"/>
  <c r="D1693" i="5"/>
  <c r="C1693" i="5"/>
  <c r="B1693" i="5"/>
  <c r="A1693" i="5"/>
  <c r="M1692" i="5"/>
  <c r="L1692" i="5"/>
  <c r="G1692" i="5"/>
  <c r="F1692" i="5"/>
  <c r="O1692" i="5" s="1"/>
  <c r="E1692" i="5"/>
  <c r="D1692" i="5"/>
  <c r="P1692" i="5" s="1"/>
  <c r="C1692" i="5"/>
  <c r="B1692" i="5"/>
  <c r="A1692" i="5"/>
  <c r="R1691" i="5"/>
  <c r="Q1691" i="5"/>
  <c r="O1691" i="5"/>
  <c r="M1691" i="5"/>
  <c r="L1691" i="5"/>
  <c r="K1691" i="5"/>
  <c r="J1691" i="5"/>
  <c r="I1691" i="5"/>
  <c r="H1691" i="5"/>
  <c r="G1691" i="5"/>
  <c r="F1691" i="5"/>
  <c r="E1691" i="5"/>
  <c r="D1691" i="5"/>
  <c r="P1691" i="5" s="1"/>
  <c r="C1691" i="5"/>
  <c r="B1691" i="5"/>
  <c r="N1691" i="5" s="1"/>
  <c r="A1691" i="5"/>
  <c r="P1690" i="5"/>
  <c r="O1690" i="5"/>
  <c r="M1690" i="5"/>
  <c r="H1690" i="5"/>
  <c r="Q1690" i="5" s="1"/>
  <c r="G1690" i="5"/>
  <c r="F1690" i="5"/>
  <c r="E1690" i="5"/>
  <c r="D1690" i="5"/>
  <c r="C1690" i="5"/>
  <c r="B1690" i="5"/>
  <c r="A1690" i="5"/>
  <c r="M1689" i="5"/>
  <c r="L1689" i="5"/>
  <c r="K1689" i="5"/>
  <c r="H1689" i="5"/>
  <c r="Q1689" i="5" s="1"/>
  <c r="G1689" i="5"/>
  <c r="F1689" i="5"/>
  <c r="O1689" i="5" s="1"/>
  <c r="E1689" i="5"/>
  <c r="D1689" i="5"/>
  <c r="P1689" i="5" s="1"/>
  <c r="C1689" i="5"/>
  <c r="B1689" i="5"/>
  <c r="A1689" i="5"/>
  <c r="Q1688" i="5"/>
  <c r="L1688" i="5"/>
  <c r="K1688" i="5"/>
  <c r="J1688" i="5"/>
  <c r="I1688" i="5"/>
  <c r="R1688" i="5" s="1"/>
  <c r="H1688" i="5"/>
  <c r="G1688" i="5"/>
  <c r="M1688" i="5" s="1"/>
  <c r="F1688" i="5"/>
  <c r="O1688" i="5" s="1"/>
  <c r="E1688" i="5"/>
  <c r="D1688" i="5"/>
  <c r="P1688" i="5" s="1"/>
  <c r="C1688" i="5"/>
  <c r="B1688" i="5"/>
  <c r="A1688" i="5"/>
  <c r="O1687" i="5"/>
  <c r="M1687" i="5"/>
  <c r="J1687" i="5"/>
  <c r="I1687" i="5"/>
  <c r="H1687" i="5"/>
  <c r="Q1687" i="5" s="1"/>
  <c r="G1687" i="5"/>
  <c r="F1687" i="5"/>
  <c r="E1687" i="5"/>
  <c r="D1687" i="5"/>
  <c r="P1687" i="5" s="1"/>
  <c r="C1687" i="5"/>
  <c r="B1687" i="5"/>
  <c r="A1687" i="5"/>
  <c r="G1686" i="5"/>
  <c r="F1686" i="5"/>
  <c r="O1686" i="5" s="1"/>
  <c r="E1686" i="5"/>
  <c r="D1686" i="5"/>
  <c r="P1686" i="5" s="1"/>
  <c r="C1686" i="5"/>
  <c r="B1686" i="5"/>
  <c r="A1686" i="5"/>
  <c r="Q1685" i="5"/>
  <c r="P1685" i="5"/>
  <c r="O1685" i="5"/>
  <c r="M1685" i="5"/>
  <c r="L1685" i="5"/>
  <c r="K1685" i="5"/>
  <c r="J1685" i="5"/>
  <c r="I1685" i="5"/>
  <c r="H1685" i="5"/>
  <c r="G1685" i="5"/>
  <c r="F1685" i="5"/>
  <c r="E1685" i="5"/>
  <c r="D1685" i="5"/>
  <c r="C1685" i="5"/>
  <c r="B1685" i="5"/>
  <c r="A1685" i="5"/>
  <c r="O1684" i="5"/>
  <c r="M1684" i="5"/>
  <c r="J1684" i="5"/>
  <c r="I1684" i="5"/>
  <c r="H1684" i="5"/>
  <c r="Q1684" i="5" s="1"/>
  <c r="G1684" i="5"/>
  <c r="F1684" i="5"/>
  <c r="E1684" i="5"/>
  <c r="D1684" i="5"/>
  <c r="P1684" i="5" s="1"/>
  <c r="C1684" i="5"/>
  <c r="B1684" i="5"/>
  <c r="A1684" i="5"/>
  <c r="G1683" i="5"/>
  <c r="F1683" i="5"/>
  <c r="O1683" i="5" s="1"/>
  <c r="E1683" i="5"/>
  <c r="D1683" i="5"/>
  <c r="P1683" i="5" s="1"/>
  <c r="C1683" i="5"/>
  <c r="B1683" i="5"/>
  <c r="A1683" i="5"/>
  <c r="Q1682" i="5"/>
  <c r="P1682" i="5"/>
  <c r="L1682" i="5"/>
  <c r="K1682" i="5"/>
  <c r="J1682" i="5"/>
  <c r="I1682" i="5"/>
  <c r="H1682" i="5"/>
  <c r="G1682" i="5"/>
  <c r="M1682" i="5" s="1"/>
  <c r="F1682" i="5"/>
  <c r="O1682" i="5" s="1"/>
  <c r="E1682" i="5"/>
  <c r="D1682" i="5"/>
  <c r="C1682" i="5"/>
  <c r="B1682" i="5"/>
  <c r="N1682" i="5" s="1"/>
  <c r="A1682" i="5"/>
  <c r="P1681" i="5"/>
  <c r="O1681" i="5"/>
  <c r="I1681" i="5"/>
  <c r="G1681" i="5"/>
  <c r="F1681" i="5"/>
  <c r="E1681" i="5"/>
  <c r="D1681" i="5"/>
  <c r="C1681" i="5"/>
  <c r="B1681" i="5"/>
  <c r="A1681" i="5"/>
  <c r="M1680" i="5"/>
  <c r="L1680" i="5"/>
  <c r="G1680" i="5"/>
  <c r="K1680" i="5" s="1"/>
  <c r="F1680" i="5"/>
  <c r="O1680" i="5" s="1"/>
  <c r="E1680" i="5"/>
  <c r="D1680" i="5"/>
  <c r="P1680" i="5" s="1"/>
  <c r="C1680" i="5"/>
  <c r="B1680" i="5"/>
  <c r="A1680" i="5"/>
  <c r="Q1679" i="5"/>
  <c r="M1679" i="5"/>
  <c r="L1679" i="5"/>
  <c r="K1679" i="5"/>
  <c r="R1679" i="5" s="1"/>
  <c r="J1679" i="5"/>
  <c r="I1679" i="5"/>
  <c r="H1679" i="5"/>
  <c r="G1679" i="5"/>
  <c r="F1679" i="5"/>
  <c r="O1679" i="5" s="1"/>
  <c r="E1679" i="5"/>
  <c r="D1679" i="5"/>
  <c r="P1679" i="5" s="1"/>
  <c r="C1679" i="5"/>
  <c r="B1679" i="5"/>
  <c r="A1679" i="5"/>
  <c r="P1678" i="5"/>
  <c r="O1678" i="5"/>
  <c r="M1678" i="5"/>
  <c r="G1678" i="5"/>
  <c r="J1678" i="5" s="1"/>
  <c r="F1678" i="5"/>
  <c r="E1678" i="5"/>
  <c r="D1678" i="5"/>
  <c r="C1678" i="5"/>
  <c r="B1678" i="5"/>
  <c r="A1678" i="5"/>
  <c r="M1677" i="5"/>
  <c r="L1677" i="5"/>
  <c r="K1677" i="5"/>
  <c r="H1677" i="5"/>
  <c r="Q1677" i="5" s="1"/>
  <c r="G1677" i="5"/>
  <c r="F1677" i="5"/>
  <c r="O1677" i="5" s="1"/>
  <c r="E1677" i="5"/>
  <c r="D1677" i="5"/>
  <c r="P1677" i="5" s="1"/>
  <c r="C1677" i="5"/>
  <c r="B1677" i="5"/>
  <c r="A1677" i="5"/>
  <c r="Q1676" i="5"/>
  <c r="L1676" i="5"/>
  <c r="K1676" i="5"/>
  <c r="J1676" i="5"/>
  <c r="I1676" i="5"/>
  <c r="R1676" i="5" s="1"/>
  <c r="H1676" i="5"/>
  <c r="G1676" i="5"/>
  <c r="M1676" i="5" s="1"/>
  <c r="F1676" i="5"/>
  <c r="O1676" i="5" s="1"/>
  <c r="E1676" i="5"/>
  <c r="D1676" i="5"/>
  <c r="P1676" i="5" s="1"/>
  <c r="C1676" i="5"/>
  <c r="B1676" i="5"/>
  <c r="A1676" i="5"/>
  <c r="O1675" i="5"/>
  <c r="M1675" i="5"/>
  <c r="J1675" i="5"/>
  <c r="I1675" i="5"/>
  <c r="H1675" i="5"/>
  <c r="Q1675" i="5" s="1"/>
  <c r="G1675" i="5"/>
  <c r="F1675" i="5"/>
  <c r="E1675" i="5"/>
  <c r="D1675" i="5"/>
  <c r="P1675" i="5" s="1"/>
  <c r="C1675" i="5"/>
  <c r="B1675" i="5"/>
  <c r="A1675" i="5"/>
  <c r="L1674" i="5"/>
  <c r="K1674" i="5"/>
  <c r="H1674" i="5"/>
  <c r="Q1674" i="5" s="1"/>
  <c r="G1674" i="5"/>
  <c r="F1674" i="5"/>
  <c r="O1674" i="5" s="1"/>
  <c r="E1674" i="5"/>
  <c r="D1674" i="5"/>
  <c r="P1674" i="5" s="1"/>
  <c r="C1674" i="5"/>
  <c r="B1674" i="5"/>
  <c r="A1674" i="5"/>
  <c r="Q1673" i="5"/>
  <c r="P1673" i="5"/>
  <c r="O1673" i="5"/>
  <c r="M1673" i="5"/>
  <c r="L1673" i="5"/>
  <c r="K1673" i="5"/>
  <c r="J1673" i="5"/>
  <c r="I1673" i="5"/>
  <c r="R1673" i="5" s="1"/>
  <c r="H1673" i="5"/>
  <c r="G1673" i="5"/>
  <c r="F1673" i="5"/>
  <c r="E1673" i="5"/>
  <c r="D1673" i="5"/>
  <c r="C1673" i="5"/>
  <c r="B1673" i="5"/>
  <c r="A1673" i="5"/>
  <c r="P1672" i="5"/>
  <c r="O1672" i="5"/>
  <c r="M1672" i="5"/>
  <c r="J1672" i="5"/>
  <c r="I1672" i="5"/>
  <c r="H1672" i="5"/>
  <c r="Q1672" i="5" s="1"/>
  <c r="G1672" i="5"/>
  <c r="F1672" i="5"/>
  <c r="E1672" i="5"/>
  <c r="D1672" i="5"/>
  <c r="C1672" i="5"/>
  <c r="B1672" i="5"/>
  <c r="A1672" i="5"/>
  <c r="G1671" i="5"/>
  <c r="F1671" i="5"/>
  <c r="O1671" i="5" s="1"/>
  <c r="E1671" i="5"/>
  <c r="D1671" i="5"/>
  <c r="P1671" i="5" s="1"/>
  <c r="C1671" i="5"/>
  <c r="B1671" i="5"/>
  <c r="A1671" i="5"/>
  <c r="Q1670" i="5"/>
  <c r="P1670" i="5"/>
  <c r="L1670" i="5"/>
  <c r="K1670" i="5"/>
  <c r="J1670" i="5"/>
  <c r="I1670" i="5"/>
  <c r="H1670" i="5"/>
  <c r="G1670" i="5"/>
  <c r="M1670" i="5" s="1"/>
  <c r="F1670" i="5"/>
  <c r="O1670" i="5" s="1"/>
  <c r="E1670" i="5"/>
  <c r="D1670" i="5"/>
  <c r="C1670" i="5"/>
  <c r="B1670" i="5"/>
  <c r="A1670" i="5"/>
  <c r="P1669" i="5"/>
  <c r="O1669" i="5"/>
  <c r="G1669" i="5"/>
  <c r="F1669" i="5"/>
  <c r="E1669" i="5"/>
  <c r="D1669" i="5"/>
  <c r="C1669" i="5"/>
  <c r="B1669" i="5"/>
  <c r="A1669" i="5"/>
  <c r="M1668" i="5"/>
  <c r="L1668" i="5"/>
  <c r="G1668" i="5"/>
  <c r="F1668" i="5"/>
  <c r="O1668" i="5" s="1"/>
  <c r="E1668" i="5"/>
  <c r="D1668" i="5"/>
  <c r="P1668" i="5" s="1"/>
  <c r="C1668" i="5"/>
  <c r="B1668" i="5"/>
  <c r="A1668" i="5"/>
  <c r="Q1667" i="5"/>
  <c r="O1667" i="5"/>
  <c r="M1667" i="5"/>
  <c r="L1667" i="5"/>
  <c r="K1667" i="5"/>
  <c r="R1667" i="5" s="1"/>
  <c r="J1667" i="5"/>
  <c r="I1667" i="5"/>
  <c r="H1667" i="5"/>
  <c r="G1667" i="5"/>
  <c r="F1667" i="5"/>
  <c r="E1667" i="5"/>
  <c r="D1667" i="5"/>
  <c r="P1667" i="5" s="1"/>
  <c r="C1667" i="5"/>
  <c r="B1667" i="5"/>
  <c r="N1667" i="5" s="1"/>
  <c r="A1667" i="5"/>
  <c r="P1666" i="5"/>
  <c r="O1666" i="5"/>
  <c r="G1666" i="5"/>
  <c r="F1666" i="5"/>
  <c r="E1666" i="5"/>
  <c r="D1666" i="5"/>
  <c r="C1666" i="5"/>
  <c r="B1666" i="5"/>
  <c r="A1666" i="5"/>
  <c r="M1665" i="5"/>
  <c r="L1665" i="5"/>
  <c r="K1665" i="5"/>
  <c r="H1665" i="5"/>
  <c r="Q1665" i="5" s="1"/>
  <c r="G1665" i="5"/>
  <c r="F1665" i="5"/>
  <c r="O1665" i="5" s="1"/>
  <c r="E1665" i="5"/>
  <c r="D1665" i="5"/>
  <c r="P1665" i="5" s="1"/>
  <c r="C1665" i="5"/>
  <c r="B1665" i="5"/>
  <c r="A1665" i="5"/>
  <c r="Q1664" i="5"/>
  <c r="L1664" i="5"/>
  <c r="K1664" i="5"/>
  <c r="J1664" i="5"/>
  <c r="I1664" i="5"/>
  <c r="R1664" i="5" s="1"/>
  <c r="H1664" i="5"/>
  <c r="G1664" i="5"/>
  <c r="M1664" i="5" s="1"/>
  <c r="F1664" i="5"/>
  <c r="O1664" i="5" s="1"/>
  <c r="E1664" i="5"/>
  <c r="D1664" i="5"/>
  <c r="P1664" i="5" s="1"/>
  <c r="C1664" i="5"/>
  <c r="B1664" i="5"/>
  <c r="A1664" i="5"/>
  <c r="O1663" i="5"/>
  <c r="M1663" i="5"/>
  <c r="J1663" i="5"/>
  <c r="I1663" i="5"/>
  <c r="H1663" i="5"/>
  <c r="Q1663" i="5" s="1"/>
  <c r="G1663" i="5"/>
  <c r="F1663" i="5"/>
  <c r="E1663" i="5"/>
  <c r="D1663" i="5"/>
  <c r="P1663" i="5" s="1"/>
  <c r="C1663" i="5"/>
  <c r="B1663" i="5"/>
  <c r="A1663" i="5"/>
  <c r="H1662" i="5"/>
  <c r="Q1662" i="5" s="1"/>
  <c r="G1662" i="5"/>
  <c r="F1662" i="5"/>
  <c r="O1662" i="5" s="1"/>
  <c r="E1662" i="5"/>
  <c r="D1662" i="5"/>
  <c r="P1662" i="5" s="1"/>
  <c r="C1662" i="5"/>
  <c r="B1662" i="5"/>
  <c r="A1662" i="5"/>
  <c r="Q1661" i="5"/>
  <c r="P1661" i="5"/>
  <c r="O1661" i="5"/>
  <c r="M1661" i="5"/>
  <c r="L1661" i="5"/>
  <c r="K1661" i="5"/>
  <c r="J1661" i="5"/>
  <c r="I1661" i="5"/>
  <c r="H1661" i="5"/>
  <c r="G1661" i="5"/>
  <c r="F1661" i="5"/>
  <c r="E1661" i="5"/>
  <c r="D1661" i="5"/>
  <c r="C1661" i="5"/>
  <c r="B1661" i="5"/>
  <c r="N1661" i="5" s="1"/>
  <c r="A1661" i="5"/>
  <c r="O1660" i="5"/>
  <c r="M1660" i="5"/>
  <c r="J1660" i="5"/>
  <c r="I1660" i="5"/>
  <c r="H1660" i="5"/>
  <c r="Q1660" i="5" s="1"/>
  <c r="G1660" i="5"/>
  <c r="F1660" i="5"/>
  <c r="E1660" i="5"/>
  <c r="D1660" i="5"/>
  <c r="P1660" i="5" s="1"/>
  <c r="C1660" i="5"/>
  <c r="B1660" i="5"/>
  <c r="A1660" i="5"/>
  <c r="K1659" i="5"/>
  <c r="H1659" i="5"/>
  <c r="Q1659" i="5" s="1"/>
  <c r="G1659" i="5"/>
  <c r="F1659" i="5"/>
  <c r="O1659" i="5" s="1"/>
  <c r="E1659" i="5"/>
  <c r="D1659" i="5"/>
  <c r="P1659" i="5" s="1"/>
  <c r="C1659" i="5"/>
  <c r="B1659" i="5"/>
  <c r="A1659" i="5"/>
  <c r="Q1658" i="5"/>
  <c r="P1658" i="5"/>
  <c r="O1658" i="5"/>
  <c r="L1658" i="5"/>
  <c r="K1658" i="5"/>
  <c r="J1658" i="5"/>
  <c r="I1658" i="5"/>
  <c r="H1658" i="5"/>
  <c r="G1658" i="5"/>
  <c r="M1658" i="5" s="1"/>
  <c r="F1658" i="5"/>
  <c r="E1658" i="5"/>
  <c r="D1658" i="5"/>
  <c r="C1658" i="5"/>
  <c r="B1658" i="5"/>
  <c r="A1658" i="5"/>
  <c r="P1657" i="5"/>
  <c r="O1657" i="5"/>
  <c r="I1657" i="5"/>
  <c r="H1657" i="5"/>
  <c r="Q1657" i="5" s="1"/>
  <c r="G1657" i="5"/>
  <c r="F1657" i="5"/>
  <c r="E1657" i="5"/>
  <c r="D1657" i="5"/>
  <c r="C1657" i="5"/>
  <c r="B1657" i="5"/>
  <c r="A1657" i="5"/>
  <c r="M1656" i="5"/>
  <c r="L1656" i="5"/>
  <c r="G1656" i="5"/>
  <c r="K1656" i="5" s="1"/>
  <c r="F1656" i="5"/>
  <c r="O1656" i="5" s="1"/>
  <c r="E1656" i="5"/>
  <c r="D1656" i="5"/>
  <c r="P1656" i="5" s="1"/>
  <c r="C1656" i="5"/>
  <c r="B1656" i="5"/>
  <c r="A1656" i="5"/>
  <c r="R1655" i="5"/>
  <c r="Q1655" i="5"/>
  <c r="M1655" i="5"/>
  <c r="L1655" i="5"/>
  <c r="K1655" i="5"/>
  <c r="J1655" i="5"/>
  <c r="I1655" i="5"/>
  <c r="H1655" i="5"/>
  <c r="G1655" i="5"/>
  <c r="F1655" i="5"/>
  <c r="O1655" i="5" s="1"/>
  <c r="E1655" i="5"/>
  <c r="D1655" i="5"/>
  <c r="P1655" i="5" s="1"/>
  <c r="C1655" i="5"/>
  <c r="B1655" i="5"/>
  <c r="A1655" i="5"/>
  <c r="P1654" i="5"/>
  <c r="O1654" i="5"/>
  <c r="M1654" i="5"/>
  <c r="G1654" i="5"/>
  <c r="J1654" i="5" s="1"/>
  <c r="F1654" i="5"/>
  <c r="E1654" i="5"/>
  <c r="D1654" i="5"/>
  <c r="C1654" i="5"/>
  <c r="B1654" i="5"/>
  <c r="A1654" i="5"/>
  <c r="M1653" i="5"/>
  <c r="L1653" i="5"/>
  <c r="K1653" i="5"/>
  <c r="H1653" i="5"/>
  <c r="Q1653" i="5" s="1"/>
  <c r="G1653" i="5"/>
  <c r="F1653" i="5"/>
  <c r="O1653" i="5" s="1"/>
  <c r="E1653" i="5"/>
  <c r="D1653" i="5"/>
  <c r="P1653" i="5" s="1"/>
  <c r="C1653" i="5"/>
  <c r="B1653" i="5"/>
  <c r="A1653" i="5"/>
  <c r="Q1652" i="5"/>
  <c r="L1652" i="5"/>
  <c r="K1652" i="5"/>
  <c r="J1652" i="5"/>
  <c r="I1652" i="5"/>
  <c r="R1652" i="5" s="1"/>
  <c r="H1652" i="5"/>
  <c r="G1652" i="5"/>
  <c r="M1652" i="5" s="1"/>
  <c r="F1652" i="5"/>
  <c r="O1652" i="5" s="1"/>
  <c r="E1652" i="5"/>
  <c r="D1652" i="5"/>
  <c r="P1652" i="5" s="1"/>
  <c r="C1652" i="5"/>
  <c r="B1652" i="5"/>
  <c r="A1652" i="5"/>
  <c r="O1651" i="5"/>
  <c r="M1651" i="5"/>
  <c r="J1651" i="5"/>
  <c r="I1651" i="5"/>
  <c r="H1651" i="5"/>
  <c r="Q1651" i="5" s="1"/>
  <c r="G1651" i="5"/>
  <c r="F1651" i="5"/>
  <c r="E1651" i="5"/>
  <c r="D1651" i="5"/>
  <c r="P1651" i="5" s="1"/>
  <c r="C1651" i="5"/>
  <c r="B1651" i="5"/>
  <c r="A1651" i="5"/>
  <c r="Q1650" i="5"/>
  <c r="L1650" i="5"/>
  <c r="K1650" i="5"/>
  <c r="H1650" i="5"/>
  <c r="G1650" i="5"/>
  <c r="F1650" i="5"/>
  <c r="O1650" i="5" s="1"/>
  <c r="E1650" i="5"/>
  <c r="D1650" i="5"/>
  <c r="P1650" i="5" s="1"/>
  <c r="C1650" i="5"/>
  <c r="B1650" i="5"/>
  <c r="A1650" i="5"/>
  <c r="Q1649" i="5"/>
  <c r="O1649" i="5"/>
  <c r="M1649" i="5"/>
  <c r="L1649" i="5"/>
  <c r="K1649" i="5"/>
  <c r="J1649" i="5"/>
  <c r="I1649" i="5"/>
  <c r="R1649" i="5" s="1"/>
  <c r="H1649" i="5"/>
  <c r="G1649" i="5"/>
  <c r="F1649" i="5"/>
  <c r="E1649" i="5"/>
  <c r="D1649" i="5"/>
  <c r="P1649" i="5" s="1"/>
  <c r="C1649" i="5"/>
  <c r="B1649" i="5"/>
  <c r="A1649" i="5"/>
  <c r="P1648" i="5"/>
  <c r="O1648" i="5"/>
  <c r="M1648" i="5"/>
  <c r="J1648" i="5"/>
  <c r="I1648" i="5"/>
  <c r="H1648" i="5"/>
  <c r="Q1648" i="5" s="1"/>
  <c r="G1648" i="5"/>
  <c r="F1648" i="5"/>
  <c r="E1648" i="5"/>
  <c r="D1648" i="5"/>
  <c r="C1648" i="5"/>
  <c r="B1648" i="5"/>
  <c r="A1648" i="5"/>
  <c r="G1647" i="5"/>
  <c r="F1647" i="5"/>
  <c r="O1647" i="5" s="1"/>
  <c r="E1647" i="5"/>
  <c r="D1647" i="5"/>
  <c r="P1647" i="5" s="1"/>
  <c r="C1647" i="5"/>
  <c r="B1647" i="5"/>
  <c r="A1647" i="5"/>
  <c r="Q1646" i="5"/>
  <c r="P1646" i="5"/>
  <c r="O1646" i="5"/>
  <c r="L1646" i="5"/>
  <c r="K1646" i="5"/>
  <c r="J1646" i="5"/>
  <c r="I1646" i="5"/>
  <c r="H1646" i="5"/>
  <c r="G1646" i="5"/>
  <c r="M1646" i="5" s="1"/>
  <c r="F1646" i="5"/>
  <c r="E1646" i="5"/>
  <c r="D1646" i="5"/>
  <c r="C1646" i="5"/>
  <c r="B1646" i="5"/>
  <c r="A1646" i="5"/>
  <c r="P1645" i="5"/>
  <c r="O1645" i="5"/>
  <c r="G1645" i="5"/>
  <c r="F1645" i="5"/>
  <c r="E1645" i="5"/>
  <c r="D1645" i="5"/>
  <c r="C1645" i="5"/>
  <c r="B1645" i="5"/>
  <c r="A1645" i="5"/>
  <c r="G1644" i="5"/>
  <c r="M1644" i="5" s="1"/>
  <c r="F1644" i="5"/>
  <c r="O1644" i="5" s="1"/>
  <c r="E1644" i="5"/>
  <c r="D1644" i="5"/>
  <c r="P1644" i="5" s="1"/>
  <c r="C1644" i="5"/>
  <c r="B1644" i="5"/>
  <c r="A1644" i="5"/>
  <c r="Q1643" i="5"/>
  <c r="M1643" i="5"/>
  <c r="L1643" i="5"/>
  <c r="R1643" i="5" s="1"/>
  <c r="K1643" i="5"/>
  <c r="J1643" i="5"/>
  <c r="I1643" i="5"/>
  <c r="H1643" i="5"/>
  <c r="G1643" i="5"/>
  <c r="F1643" i="5"/>
  <c r="O1643" i="5" s="1"/>
  <c r="E1643" i="5"/>
  <c r="D1643" i="5"/>
  <c r="P1643" i="5" s="1"/>
  <c r="C1643" i="5"/>
  <c r="B1643" i="5"/>
  <c r="A1643" i="5"/>
  <c r="P1642" i="5"/>
  <c r="O1642" i="5"/>
  <c r="H1642" i="5"/>
  <c r="Q1642" i="5" s="1"/>
  <c r="G1642" i="5"/>
  <c r="F1642" i="5"/>
  <c r="E1642" i="5"/>
  <c r="D1642" i="5"/>
  <c r="C1642" i="5"/>
  <c r="B1642" i="5"/>
  <c r="A1642" i="5"/>
  <c r="M1641" i="5"/>
  <c r="L1641" i="5"/>
  <c r="K1641" i="5"/>
  <c r="H1641" i="5"/>
  <c r="Q1641" i="5" s="1"/>
  <c r="G1641" i="5"/>
  <c r="F1641" i="5"/>
  <c r="O1641" i="5" s="1"/>
  <c r="E1641" i="5"/>
  <c r="D1641" i="5"/>
  <c r="P1641" i="5" s="1"/>
  <c r="C1641" i="5"/>
  <c r="B1641" i="5"/>
  <c r="A1641" i="5"/>
  <c r="R1640" i="5"/>
  <c r="Q1640" i="5"/>
  <c r="L1640" i="5"/>
  <c r="K1640" i="5"/>
  <c r="J1640" i="5"/>
  <c r="I1640" i="5"/>
  <c r="H1640" i="5"/>
  <c r="G1640" i="5"/>
  <c r="M1640" i="5" s="1"/>
  <c r="F1640" i="5"/>
  <c r="O1640" i="5" s="1"/>
  <c r="E1640" i="5"/>
  <c r="D1640" i="5"/>
  <c r="P1640" i="5" s="1"/>
  <c r="C1640" i="5"/>
  <c r="B1640" i="5"/>
  <c r="A1640" i="5"/>
  <c r="O1639" i="5"/>
  <c r="M1639" i="5"/>
  <c r="J1639" i="5"/>
  <c r="I1639" i="5"/>
  <c r="H1639" i="5"/>
  <c r="Q1639" i="5" s="1"/>
  <c r="G1639" i="5"/>
  <c r="F1639" i="5"/>
  <c r="E1639" i="5"/>
  <c r="D1639" i="5"/>
  <c r="P1639" i="5" s="1"/>
  <c r="C1639" i="5"/>
  <c r="B1639" i="5"/>
  <c r="A1639" i="5"/>
  <c r="Q1638" i="5"/>
  <c r="H1638" i="5"/>
  <c r="G1638" i="5"/>
  <c r="F1638" i="5"/>
  <c r="O1638" i="5" s="1"/>
  <c r="E1638" i="5"/>
  <c r="D1638" i="5"/>
  <c r="P1638" i="5" s="1"/>
  <c r="C1638" i="5"/>
  <c r="B1638" i="5"/>
  <c r="A1638" i="5"/>
  <c r="Q1637" i="5"/>
  <c r="P1637" i="5"/>
  <c r="O1637" i="5"/>
  <c r="L1637" i="5"/>
  <c r="K1637" i="5"/>
  <c r="J1637" i="5"/>
  <c r="I1637" i="5"/>
  <c r="H1637" i="5"/>
  <c r="G1637" i="5"/>
  <c r="M1637" i="5" s="1"/>
  <c r="F1637" i="5"/>
  <c r="E1637" i="5"/>
  <c r="D1637" i="5"/>
  <c r="C1637" i="5"/>
  <c r="B1637" i="5"/>
  <c r="N1637" i="5" s="1"/>
  <c r="A1637" i="5"/>
  <c r="O1636" i="5"/>
  <c r="H1636" i="5"/>
  <c r="Q1636" i="5" s="1"/>
  <c r="G1636" i="5"/>
  <c r="F1636" i="5"/>
  <c r="E1636" i="5"/>
  <c r="D1636" i="5"/>
  <c r="P1636" i="5" s="1"/>
  <c r="C1636" i="5"/>
  <c r="B1636" i="5"/>
  <c r="A1636" i="5"/>
  <c r="M1635" i="5"/>
  <c r="G1635" i="5"/>
  <c r="F1635" i="5"/>
  <c r="O1635" i="5" s="1"/>
  <c r="E1635" i="5"/>
  <c r="D1635" i="5"/>
  <c r="P1635" i="5" s="1"/>
  <c r="C1635" i="5"/>
  <c r="B1635" i="5"/>
  <c r="A1635" i="5"/>
  <c r="Q1634" i="5"/>
  <c r="P1634" i="5"/>
  <c r="L1634" i="5"/>
  <c r="K1634" i="5"/>
  <c r="J1634" i="5"/>
  <c r="I1634" i="5"/>
  <c r="H1634" i="5"/>
  <c r="G1634" i="5"/>
  <c r="M1634" i="5" s="1"/>
  <c r="F1634" i="5"/>
  <c r="O1634" i="5" s="1"/>
  <c r="E1634" i="5"/>
  <c r="D1634" i="5"/>
  <c r="C1634" i="5"/>
  <c r="B1634" i="5"/>
  <c r="A1634" i="5"/>
  <c r="P1633" i="5"/>
  <c r="O1633" i="5"/>
  <c r="G1633" i="5"/>
  <c r="F1633" i="5"/>
  <c r="E1633" i="5"/>
  <c r="D1633" i="5"/>
  <c r="C1633" i="5"/>
  <c r="B1633" i="5"/>
  <c r="A1633" i="5"/>
  <c r="M1632" i="5"/>
  <c r="L1632" i="5"/>
  <c r="K1632" i="5"/>
  <c r="H1632" i="5"/>
  <c r="Q1632" i="5" s="1"/>
  <c r="G1632" i="5"/>
  <c r="F1632" i="5"/>
  <c r="O1632" i="5" s="1"/>
  <c r="E1632" i="5"/>
  <c r="D1632" i="5"/>
  <c r="P1632" i="5" s="1"/>
  <c r="C1632" i="5"/>
  <c r="B1632" i="5"/>
  <c r="A1632" i="5"/>
  <c r="Q1631" i="5"/>
  <c r="M1631" i="5"/>
  <c r="L1631" i="5"/>
  <c r="K1631" i="5"/>
  <c r="R1631" i="5" s="1"/>
  <c r="J1631" i="5"/>
  <c r="I1631" i="5"/>
  <c r="H1631" i="5"/>
  <c r="G1631" i="5"/>
  <c r="F1631" i="5"/>
  <c r="O1631" i="5" s="1"/>
  <c r="E1631" i="5"/>
  <c r="D1631" i="5"/>
  <c r="P1631" i="5" s="1"/>
  <c r="C1631" i="5"/>
  <c r="B1631" i="5"/>
  <c r="A1631" i="5"/>
  <c r="O1630" i="5"/>
  <c r="M1630" i="5"/>
  <c r="J1630" i="5"/>
  <c r="G1630" i="5"/>
  <c r="I1630" i="5" s="1"/>
  <c r="F1630" i="5"/>
  <c r="E1630" i="5"/>
  <c r="D1630" i="5"/>
  <c r="P1630" i="5" s="1"/>
  <c r="C1630" i="5"/>
  <c r="B1630" i="5"/>
  <c r="A1630" i="5"/>
  <c r="M1629" i="5"/>
  <c r="L1629" i="5"/>
  <c r="K1629" i="5"/>
  <c r="H1629" i="5"/>
  <c r="Q1629" i="5" s="1"/>
  <c r="G1629" i="5"/>
  <c r="F1629" i="5"/>
  <c r="O1629" i="5" s="1"/>
  <c r="E1629" i="5"/>
  <c r="D1629" i="5"/>
  <c r="P1629" i="5" s="1"/>
  <c r="C1629" i="5"/>
  <c r="B1629" i="5"/>
  <c r="A1629" i="5"/>
  <c r="Q1628" i="5"/>
  <c r="P1628" i="5"/>
  <c r="O1628" i="5"/>
  <c r="L1628" i="5"/>
  <c r="K1628" i="5"/>
  <c r="J1628" i="5"/>
  <c r="I1628" i="5"/>
  <c r="H1628" i="5"/>
  <c r="G1628" i="5"/>
  <c r="M1628" i="5" s="1"/>
  <c r="F1628" i="5"/>
  <c r="E1628" i="5"/>
  <c r="D1628" i="5"/>
  <c r="C1628" i="5"/>
  <c r="B1628" i="5"/>
  <c r="A1628" i="5"/>
  <c r="O1627" i="5"/>
  <c r="M1627" i="5"/>
  <c r="J1627" i="5"/>
  <c r="I1627" i="5"/>
  <c r="H1627" i="5"/>
  <c r="Q1627" i="5" s="1"/>
  <c r="G1627" i="5"/>
  <c r="F1627" i="5"/>
  <c r="E1627" i="5"/>
  <c r="D1627" i="5"/>
  <c r="P1627" i="5" s="1"/>
  <c r="C1627" i="5"/>
  <c r="B1627" i="5"/>
  <c r="A1627" i="5"/>
  <c r="K1626" i="5"/>
  <c r="G1626" i="5"/>
  <c r="F1626" i="5"/>
  <c r="O1626" i="5" s="1"/>
  <c r="E1626" i="5"/>
  <c r="D1626" i="5"/>
  <c r="P1626" i="5" s="1"/>
  <c r="C1626" i="5"/>
  <c r="B1626" i="5"/>
  <c r="A1626" i="5"/>
  <c r="Q1625" i="5"/>
  <c r="P1625" i="5"/>
  <c r="O1625" i="5"/>
  <c r="M1625" i="5"/>
  <c r="L1625" i="5"/>
  <c r="K1625" i="5"/>
  <c r="J1625" i="5"/>
  <c r="I1625" i="5"/>
  <c r="R1625" i="5" s="1"/>
  <c r="H1625" i="5"/>
  <c r="G1625" i="5"/>
  <c r="F1625" i="5"/>
  <c r="E1625" i="5"/>
  <c r="D1625" i="5"/>
  <c r="C1625" i="5"/>
  <c r="B1625" i="5"/>
  <c r="A1625" i="5"/>
  <c r="P1624" i="5"/>
  <c r="O1624" i="5"/>
  <c r="J1624" i="5"/>
  <c r="I1624" i="5"/>
  <c r="G1624" i="5"/>
  <c r="H1624" i="5" s="1"/>
  <c r="Q1624" i="5" s="1"/>
  <c r="F1624" i="5"/>
  <c r="E1624" i="5"/>
  <c r="D1624" i="5"/>
  <c r="C1624" i="5"/>
  <c r="B1624" i="5"/>
  <c r="A1624" i="5"/>
  <c r="M1623" i="5"/>
  <c r="G1623" i="5"/>
  <c r="F1623" i="5"/>
  <c r="O1623" i="5" s="1"/>
  <c r="E1623" i="5"/>
  <c r="D1623" i="5"/>
  <c r="P1623" i="5" s="1"/>
  <c r="C1623" i="5"/>
  <c r="B1623" i="5"/>
  <c r="A1623" i="5"/>
  <c r="Q1622" i="5"/>
  <c r="P1622" i="5"/>
  <c r="O1622" i="5"/>
  <c r="L1622" i="5"/>
  <c r="K1622" i="5"/>
  <c r="J1622" i="5"/>
  <c r="R1622" i="5" s="1"/>
  <c r="I1622" i="5"/>
  <c r="H1622" i="5"/>
  <c r="G1622" i="5"/>
  <c r="M1622" i="5" s="1"/>
  <c r="F1622" i="5"/>
  <c r="E1622" i="5"/>
  <c r="D1622" i="5"/>
  <c r="C1622" i="5"/>
  <c r="B1622" i="5"/>
  <c r="A1622" i="5"/>
  <c r="P1621" i="5"/>
  <c r="O1621" i="5"/>
  <c r="M1621" i="5"/>
  <c r="G1621" i="5"/>
  <c r="F1621" i="5"/>
  <c r="E1621" i="5"/>
  <c r="D1621" i="5"/>
  <c r="C1621" i="5"/>
  <c r="B1621" i="5"/>
  <c r="A1621" i="5"/>
  <c r="M1620" i="5"/>
  <c r="L1620" i="5"/>
  <c r="K1620" i="5"/>
  <c r="H1620" i="5"/>
  <c r="Q1620" i="5" s="1"/>
  <c r="G1620" i="5"/>
  <c r="F1620" i="5"/>
  <c r="O1620" i="5" s="1"/>
  <c r="E1620" i="5"/>
  <c r="D1620" i="5"/>
  <c r="P1620" i="5" s="1"/>
  <c r="C1620" i="5"/>
  <c r="B1620" i="5"/>
  <c r="A1620" i="5"/>
  <c r="Q1619" i="5"/>
  <c r="M1619" i="5"/>
  <c r="L1619" i="5"/>
  <c r="K1619" i="5"/>
  <c r="J1619" i="5"/>
  <c r="R1619" i="5" s="1"/>
  <c r="I1619" i="5"/>
  <c r="H1619" i="5"/>
  <c r="G1619" i="5"/>
  <c r="F1619" i="5"/>
  <c r="O1619" i="5" s="1"/>
  <c r="E1619" i="5"/>
  <c r="D1619" i="5"/>
  <c r="P1619" i="5" s="1"/>
  <c r="C1619" i="5"/>
  <c r="B1619" i="5"/>
  <c r="A1619" i="5"/>
  <c r="O1618" i="5"/>
  <c r="M1618" i="5"/>
  <c r="G1618" i="5"/>
  <c r="J1618" i="5" s="1"/>
  <c r="F1618" i="5"/>
  <c r="E1618" i="5"/>
  <c r="D1618" i="5"/>
  <c r="P1618" i="5" s="1"/>
  <c r="C1618" i="5"/>
  <c r="B1618" i="5"/>
  <c r="A1618" i="5"/>
  <c r="M1617" i="5"/>
  <c r="L1617" i="5"/>
  <c r="K1617" i="5"/>
  <c r="H1617" i="5"/>
  <c r="Q1617" i="5" s="1"/>
  <c r="G1617" i="5"/>
  <c r="F1617" i="5"/>
  <c r="O1617" i="5" s="1"/>
  <c r="E1617" i="5"/>
  <c r="D1617" i="5"/>
  <c r="P1617" i="5" s="1"/>
  <c r="C1617" i="5"/>
  <c r="B1617" i="5"/>
  <c r="A1617" i="5"/>
  <c r="R1616" i="5"/>
  <c r="Q1616" i="5"/>
  <c r="O1616" i="5"/>
  <c r="L1616" i="5"/>
  <c r="K1616" i="5"/>
  <c r="J1616" i="5"/>
  <c r="I1616" i="5"/>
  <c r="H1616" i="5"/>
  <c r="G1616" i="5"/>
  <c r="M1616" i="5" s="1"/>
  <c r="F1616" i="5"/>
  <c r="E1616" i="5"/>
  <c r="D1616" i="5"/>
  <c r="P1616" i="5" s="1"/>
  <c r="C1616" i="5"/>
  <c r="B1616" i="5"/>
  <c r="A1616" i="5"/>
  <c r="O1615" i="5"/>
  <c r="M1615" i="5"/>
  <c r="J1615" i="5"/>
  <c r="I1615" i="5"/>
  <c r="H1615" i="5"/>
  <c r="Q1615" i="5" s="1"/>
  <c r="G1615" i="5"/>
  <c r="F1615" i="5"/>
  <c r="E1615" i="5"/>
  <c r="D1615" i="5"/>
  <c r="P1615" i="5" s="1"/>
  <c r="C1615" i="5"/>
  <c r="B1615" i="5"/>
  <c r="A1615" i="5"/>
  <c r="G1614" i="5"/>
  <c r="F1614" i="5"/>
  <c r="O1614" i="5" s="1"/>
  <c r="E1614" i="5"/>
  <c r="D1614" i="5"/>
  <c r="P1614" i="5" s="1"/>
  <c r="C1614" i="5"/>
  <c r="B1614" i="5"/>
  <c r="A1614" i="5"/>
  <c r="Q1613" i="5"/>
  <c r="P1613" i="5"/>
  <c r="O1613" i="5"/>
  <c r="M1613" i="5"/>
  <c r="L1613" i="5"/>
  <c r="K1613" i="5"/>
  <c r="J1613" i="5"/>
  <c r="I1613" i="5"/>
  <c r="R1613" i="5" s="1"/>
  <c r="H1613" i="5"/>
  <c r="G1613" i="5"/>
  <c r="F1613" i="5"/>
  <c r="E1613" i="5"/>
  <c r="D1613" i="5"/>
  <c r="C1613" i="5"/>
  <c r="B1613" i="5"/>
  <c r="A1613" i="5"/>
  <c r="O1612" i="5"/>
  <c r="I1612" i="5"/>
  <c r="H1612" i="5"/>
  <c r="Q1612" i="5" s="1"/>
  <c r="G1612" i="5"/>
  <c r="F1612" i="5"/>
  <c r="E1612" i="5"/>
  <c r="D1612" i="5"/>
  <c r="P1612" i="5" s="1"/>
  <c r="C1612" i="5"/>
  <c r="B1612" i="5"/>
  <c r="A1612" i="5"/>
  <c r="M1611" i="5"/>
  <c r="G1611" i="5"/>
  <c r="F1611" i="5"/>
  <c r="O1611" i="5" s="1"/>
  <c r="E1611" i="5"/>
  <c r="D1611" i="5"/>
  <c r="P1611" i="5" s="1"/>
  <c r="C1611" i="5"/>
  <c r="B1611" i="5"/>
  <c r="A1611" i="5"/>
  <c r="Q1610" i="5"/>
  <c r="P1610" i="5"/>
  <c r="L1610" i="5"/>
  <c r="K1610" i="5"/>
  <c r="J1610" i="5"/>
  <c r="I1610" i="5"/>
  <c r="H1610" i="5"/>
  <c r="G1610" i="5"/>
  <c r="M1610" i="5" s="1"/>
  <c r="F1610" i="5"/>
  <c r="O1610" i="5" s="1"/>
  <c r="E1610" i="5"/>
  <c r="D1610" i="5"/>
  <c r="C1610" i="5"/>
  <c r="B1610" i="5"/>
  <c r="N1610" i="5" s="1"/>
  <c r="A1610" i="5"/>
  <c r="P1609" i="5"/>
  <c r="O1609" i="5"/>
  <c r="G1609" i="5"/>
  <c r="F1609" i="5"/>
  <c r="E1609" i="5"/>
  <c r="D1609" i="5"/>
  <c r="C1609" i="5"/>
  <c r="B1609" i="5"/>
  <c r="A1609" i="5"/>
  <c r="M1608" i="5"/>
  <c r="L1608" i="5"/>
  <c r="K1608" i="5"/>
  <c r="H1608" i="5"/>
  <c r="Q1608" i="5" s="1"/>
  <c r="G1608" i="5"/>
  <c r="F1608" i="5"/>
  <c r="O1608" i="5" s="1"/>
  <c r="E1608" i="5"/>
  <c r="D1608" i="5"/>
  <c r="P1608" i="5" s="1"/>
  <c r="C1608" i="5"/>
  <c r="B1608" i="5"/>
  <c r="A1608" i="5"/>
  <c r="Q1607" i="5"/>
  <c r="M1607" i="5"/>
  <c r="L1607" i="5"/>
  <c r="K1607" i="5"/>
  <c r="R1607" i="5" s="1"/>
  <c r="J1607" i="5"/>
  <c r="I1607" i="5"/>
  <c r="H1607" i="5"/>
  <c r="G1607" i="5"/>
  <c r="F1607" i="5"/>
  <c r="O1607" i="5" s="1"/>
  <c r="E1607" i="5"/>
  <c r="D1607" i="5"/>
  <c r="P1607" i="5" s="1"/>
  <c r="C1607" i="5"/>
  <c r="B1607" i="5"/>
  <c r="A1607" i="5"/>
  <c r="O1606" i="5"/>
  <c r="G1606" i="5"/>
  <c r="F1606" i="5"/>
  <c r="E1606" i="5"/>
  <c r="D1606" i="5"/>
  <c r="P1606" i="5" s="1"/>
  <c r="C1606" i="5"/>
  <c r="B1606" i="5"/>
  <c r="A1606" i="5"/>
  <c r="M1605" i="5"/>
  <c r="L1605" i="5"/>
  <c r="K1605" i="5"/>
  <c r="H1605" i="5"/>
  <c r="Q1605" i="5" s="1"/>
  <c r="G1605" i="5"/>
  <c r="F1605" i="5"/>
  <c r="O1605" i="5" s="1"/>
  <c r="E1605" i="5"/>
  <c r="D1605" i="5"/>
  <c r="P1605" i="5" s="1"/>
  <c r="C1605" i="5"/>
  <c r="B1605" i="5"/>
  <c r="A1605" i="5"/>
  <c r="Q1604" i="5"/>
  <c r="P1604" i="5"/>
  <c r="O1604" i="5"/>
  <c r="L1604" i="5"/>
  <c r="K1604" i="5"/>
  <c r="J1604" i="5"/>
  <c r="I1604" i="5"/>
  <c r="R1604" i="5" s="1"/>
  <c r="H1604" i="5"/>
  <c r="G1604" i="5"/>
  <c r="M1604" i="5" s="1"/>
  <c r="F1604" i="5"/>
  <c r="E1604" i="5"/>
  <c r="D1604" i="5"/>
  <c r="C1604" i="5"/>
  <c r="B1604" i="5"/>
  <c r="A1604" i="5"/>
  <c r="O1603" i="5"/>
  <c r="M1603" i="5"/>
  <c r="J1603" i="5"/>
  <c r="I1603" i="5"/>
  <c r="H1603" i="5"/>
  <c r="Q1603" i="5" s="1"/>
  <c r="G1603" i="5"/>
  <c r="F1603" i="5"/>
  <c r="E1603" i="5"/>
  <c r="D1603" i="5"/>
  <c r="P1603" i="5" s="1"/>
  <c r="C1603" i="5"/>
  <c r="B1603" i="5"/>
  <c r="A1603" i="5"/>
  <c r="G1602" i="5"/>
  <c r="F1602" i="5"/>
  <c r="O1602" i="5" s="1"/>
  <c r="E1602" i="5"/>
  <c r="D1602" i="5"/>
  <c r="P1602" i="5" s="1"/>
  <c r="C1602" i="5"/>
  <c r="B1602" i="5"/>
  <c r="A1602" i="5"/>
  <c r="Q1601" i="5"/>
  <c r="O1601" i="5"/>
  <c r="M1601" i="5"/>
  <c r="L1601" i="5"/>
  <c r="K1601" i="5"/>
  <c r="J1601" i="5"/>
  <c r="I1601" i="5"/>
  <c r="R1601" i="5" s="1"/>
  <c r="H1601" i="5"/>
  <c r="G1601" i="5"/>
  <c r="F1601" i="5"/>
  <c r="E1601" i="5"/>
  <c r="D1601" i="5"/>
  <c r="P1601" i="5" s="1"/>
  <c r="C1601" i="5"/>
  <c r="B1601" i="5"/>
  <c r="A1601" i="5"/>
  <c r="P1600" i="5"/>
  <c r="O1600" i="5"/>
  <c r="H1600" i="5"/>
  <c r="Q1600" i="5" s="1"/>
  <c r="G1600" i="5"/>
  <c r="J1600" i="5" s="1"/>
  <c r="F1600" i="5"/>
  <c r="E1600" i="5"/>
  <c r="D1600" i="5"/>
  <c r="C1600" i="5"/>
  <c r="B1600" i="5"/>
  <c r="A1600" i="5"/>
  <c r="H1599" i="5"/>
  <c r="Q1599" i="5" s="1"/>
  <c r="G1599" i="5"/>
  <c r="F1599" i="5"/>
  <c r="O1599" i="5" s="1"/>
  <c r="E1599" i="5"/>
  <c r="D1599" i="5"/>
  <c r="P1599" i="5" s="1"/>
  <c r="C1599" i="5"/>
  <c r="B1599" i="5"/>
  <c r="A1599" i="5"/>
  <c r="Q1598" i="5"/>
  <c r="P1598" i="5"/>
  <c r="O1598" i="5"/>
  <c r="L1598" i="5"/>
  <c r="K1598" i="5"/>
  <c r="J1598" i="5"/>
  <c r="I1598" i="5"/>
  <c r="H1598" i="5"/>
  <c r="G1598" i="5"/>
  <c r="M1598" i="5" s="1"/>
  <c r="F1598" i="5"/>
  <c r="E1598" i="5"/>
  <c r="D1598" i="5"/>
  <c r="C1598" i="5"/>
  <c r="B1598" i="5"/>
  <c r="A1598" i="5"/>
  <c r="P1597" i="5"/>
  <c r="O1597" i="5"/>
  <c r="M1597" i="5"/>
  <c r="G1597" i="5"/>
  <c r="F1597" i="5"/>
  <c r="E1597" i="5"/>
  <c r="D1597" i="5"/>
  <c r="C1597" i="5"/>
  <c r="B1597" i="5"/>
  <c r="A1597" i="5"/>
  <c r="M1596" i="5"/>
  <c r="L1596" i="5"/>
  <c r="K1596" i="5"/>
  <c r="H1596" i="5"/>
  <c r="Q1596" i="5" s="1"/>
  <c r="G1596" i="5"/>
  <c r="F1596" i="5"/>
  <c r="O1596" i="5" s="1"/>
  <c r="E1596" i="5"/>
  <c r="D1596" i="5"/>
  <c r="P1596" i="5" s="1"/>
  <c r="C1596" i="5"/>
  <c r="B1596" i="5"/>
  <c r="A1596" i="5"/>
  <c r="Q1595" i="5"/>
  <c r="M1595" i="5"/>
  <c r="L1595" i="5"/>
  <c r="K1595" i="5"/>
  <c r="J1595" i="5"/>
  <c r="R1595" i="5" s="1"/>
  <c r="I1595" i="5"/>
  <c r="H1595" i="5"/>
  <c r="G1595" i="5"/>
  <c r="F1595" i="5"/>
  <c r="O1595" i="5" s="1"/>
  <c r="E1595" i="5"/>
  <c r="D1595" i="5"/>
  <c r="P1595" i="5" s="1"/>
  <c r="C1595" i="5"/>
  <c r="B1595" i="5"/>
  <c r="A1595" i="5"/>
  <c r="O1594" i="5"/>
  <c r="M1594" i="5"/>
  <c r="J1594" i="5"/>
  <c r="G1594" i="5"/>
  <c r="F1594" i="5"/>
  <c r="E1594" i="5"/>
  <c r="D1594" i="5"/>
  <c r="P1594" i="5" s="1"/>
  <c r="C1594" i="5"/>
  <c r="B1594" i="5"/>
  <c r="A1594" i="5"/>
  <c r="M1593" i="5"/>
  <c r="L1593" i="5"/>
  <c r="K1593" i="5"/>
  <c r="H1593" i="5"/>
  <c r="Q1593" i="5" s="1"/>
  <c r="G1593" i="5"/>
  <c r="F1593" i="5"/>
  <c r="O1593" i="5" s="1"/>
  <c r="E1593" i="5"/>
  <c r="D1593" i="5"/>
  <c r="P1593" i="5" s="1"/>
  <c r="C1593" i="5"/>
  <c r="B1593" i="5"/>
  <c r="A1593" i="5"/>
  <c r="Q1592" i="5"/>
  <c r="O1592" i="5"/>
  <c r="L1592" i="5"/>
  <c r="K1592" i="5"/>
  <c r="J1592" i="5"/>
  <c r="R1592" i="5" s="1"/>
  <c r="I1592" i="5"/>
  <c r="H1592" i="5"/>
  <c r="G1592" i="5"/>
  <c r="M1592" i="5" s="1"/>
  <c r="F1592" i="5"/>
  <c r="E1592" i="5"/>
  <c r="D1592" i="5"/>
  <c r="P1592" i="5" s="1"/>
  <c r="C1592" i="5"/>
  <c r="B1592" i="5"/>
  <c r="A1592" i="5"/>
  <c r="O1591" i="5"/>
  <c r="M1591" i="5"/>
  <c r="J1591" i="5"/>
  <c r="I1591" i="5"/>
  <c r="H1591" i="5"/>
  <c r="Q1591" i="5" s="1"/>
  <c r="G1591" i="5"/>
  <c r="F1591" i="5"/>
  <c r="E1591" i="5"/>
  <c r="D1591" i="5"/>
  <c r="P1591" i="5" s="1"/>
  <c r="C1591" i="5"/>
  <c r="B1591" i="5"/>
  <c r="A1591" i="5"/>
  <c r="Q1590" i="5"/>
  <c r="K1590" i="5"/>
  <c r="H1590" i="5"/>
  <c r="G1590" i="5"/>
  <c r="F1590" i="5"/>
  <c r="O1590" i="5" s="1"/>
  <c r="E1590" i="5"/>
  <c r="D1590" i="5"/>
  <c r="P1590" i="5" s="1"/>
  <c r="C1590" i="5"/>
  <c r="B1590" i="5"/>
  <c r="A1590" i="5"/>
  <c r="Q1589" i="5"/>
  <c r="P1589" i="5"/>
  <c r="O1589" i="5"/>
  <c r="M1589" i="5"/>
  <c r="L1589" i="5"/>
  <c r="K1589" i="5"/>
  <c r="J1589" i="5"/>
  <c r="I1589" i="5"/>
  <c r="R1589" i="5" s="1"/>
  <c r="H1589" i="5"/>
  <c r="G1589" i="5"/>
  <c r="F1589" i="5"/>
  <c r="E1589" i="5"/>
  <c r="D1589" i="5"/>
  <c r="C1589" i="5"/>
  <c r="B1589" i="5"/>
  <c r="A1589" i="5"/>
  <c r="O1588" i="5"/>
  <c r="G1588" i="5"/>
  <c r="J1588" i="5" s="1"/>
  <c r="F1588" i="5"/>
  <c r="E1588" i="5"/>
  <c r="D1588" i="5"/>
  <c r="P1588" i="5" s="1"/>
  <c r="C1588" i="5"/>
  <c r="B1588" i="5"/>
  <c r="A1588" i="5"/>
  <c r="G1587" i="5"/>
  <c r="F1587" i="5"/>
  <c r="O1587" i="5" s="1"/>
  <c r="E1587" i="5"/>
  <c r="D1587" i="5"/>
  <c r="P1587" i="5" s="1"/>
  <c r="C1587" i="5"/>
  <c r="B1587" i="5"/>
  <c r="A1587" i="5"/>
  <c r="Q1586" i="5"/>
  <c r="P1586" i="5"/>
  <c r="L1586" i="5"/>
  <c r="K1586" i="5"/>
  <c r="J1586" i="5"/>
  <c r="I1586" i="5"/>
  <c r="H1586" i="5"/>
  <c r="G1586" i="5"/>
  <c r="M1586" i="5" s="1"/>
  <c r="F1586" i="5"/>
  <c r="O1586" i="5" s="1"/>
  <c r="E1586" i="5"/>
  <c r="D1586" i="5"/>
  <c r="C1586" i="5"/>
  <c r="B1586" i="5"/>
  <c r="A1586" i="5"/>
  <c r="P1585" i="5"/>
  <c r="O1585" i="5"/>
  <c r="H1585" i="5"/>
  <c r="Q1585" i="5" s="1"/>
  <c r="G1585" i="5"/>
  <c r="F1585" i="5"/>
  <c r="E1585" i="5"/>
  <c r="D1585" i="5"/>
  <c r="C1585" i="5"/>
  <c r="B1585" i="5"/>
  <c r="A1585" i="5"/>
  <c r="M1584" i="5"/>
  <c r="L1584" i="5"/>
  <c r="K1584" i="5"/>
  <c r="H1584" i="5"/>
  <c r="Q1584" i="5" s="1"/>
  <c r="G1584" i="5"/>
  <c r="F1584" i="5"/>
  <c r="O1584" i="5" s="1"/>
  <c r="E1584" i="5"/>
  <c r="D1584" i="5"/>
  <c r="P1584" i="5" s="1"/>
  <c r="C1584" i="5"/>
  <c r="B1584" i="5"/>
  <c r="A1584" i="5"/>
  <c r="R1583" i="5"/>
  <c r="Q1583" i="5"/>
  <c r="L1583" i="5"/>
  <c r="K1583" i="5"/>
  <c r="J1583" i="5"/>
  <c r="I1583" i="5"/>
  <c r="H1583" i="5"/>
  <c r="G1583" i="5"/>
  <c r="M1583" i="5" s="1"/>
  <c r="F1583" i="5"/>
  <c r="O1583" i="5" s="1"/>
  <c r="E1583" i="5"/>
  <c r="D1583" i="5"/>
  <c r="P1583" i="5" s="1"/>
  <c r="C1583" i="5"/>
  <c r="B1583" i="5"/>
  <c r="A1583" i="5"/>
  <c r="O1582" i="5"/>
  <c r="M1582" i="5"/>
  <c r="J1582" i="5"/>
  <c r="I1582" i="5"/>
  <c r="H1582" i="5"/>
  <c r="Q1582" i="5" s="1"/>
  <c r="G1582" i="5"/>
  <c r="F1582" i="5"/>
  <c r="E1582" i="5"/>
  <c r="D1582" i="5"/>
  <c r="P1582" i="5" s="1"/>
  <c r="C1582" i="5"/>
  <c r="B1582" i="5"/>
  <c r="A1582" i="5"/>
  <c r="K1581" i="5"/>
  <c r="G1581" i="5"/>
  <c r="F1581" i="5"/>
  <c r="O1581" i="5" s="1"/>
  <c r="E1581" i="5"/>
  <c r="D1581" i="5"/>
  <c r="P1581" i="5" s="1"/>
  <c r="C1581" i="5"/>
  <c r="B1581" i="5"/>
  <c r="A1581" i="5"/>
  <c r="Q1580" i="5"/>
  <c r="O1580" i="5"/>
  <c r="L1580" i="5"/>
  <c r="K1580" i="5"/>
  <c r="J1580" i="5"/>
  <c r="R1580" i="5" s="1"/>
  <c r="I1580" i="5"/>
  <c r="H1580" i="5"/>
  <c r="G1580" i="5"/>
  <c r="M1580" i="5" s="1"/>
  <c r="F1580" i="5"/>
  <c r="E1580" i="5"/>
  <c r="D1580" i="5"/>
  <c r="P1580" i="5" s="1"/>
  <c r="C1580" i="5"/>
  <c r="B1580" i="5"/>
  <c r="A1580" i="5"/>
  <c r="P1579" i="5"/>
  <c r="O1579" i="5"/>
  <c r="I1579" i="5"/>
  <c r="G1579" i="5"/>
  <c r="F1579" i="5"/>
  <c r="E1579" i="5"/>
  <c r="D1579" i="5"/>
  <c r="C1579" i="5"/>
  <c r="B1579" i="5"/>
  <c r="A1579" i="5"/>
  <c r="M1578" i="5"/>
  <c r="G1578" i="5"/>
  <c r="F1578" i="5"/>
  <c r="O1578" i="5" s="1"/>
  <c r="E1578" i="5"/>
  <c r="D1578" i="5"/>
  <c r="P1578" i="5" s="1"/>
  <c r="C1578" i="5"/>
  <c r="B1578" i="5"/>
  <c r="A1578" i="5"/>
  <c r="Q1577" i="5"/>
  <c r="P1577" i="5"/>
  <c r="L1577" i="5"/>
  <c r="K1577" i="5"/>
  <c r="J1577" i="5"/>
  <c r="I1577" i="5"/>
  <c r="H1577" i="5"/>
  <c r="G1577" i="5"/>
  <c r="M1577" i="5" s="1"/>
  <c r="F1577" i="5"/>
  <c r="O1577" i="5" s="1"/>
  <c r="E1577" i="5"/>
  <c r="D1577" i="5"/>
  <c r="C1577" i="5"/>
  <c r="B1577" i="5"/>
  <c r="N1577" i="5" s="1"/>
  <c r="A1577" i="5"/>
  <c r="P1576" i="5"/>
  <c r="O1576" i="5"/>
  <c r="G1576" i="5"/>
  <c r="F1576" i="5"/>
  <c r="E1576" i="5"/>
  <c r="D1576" i="5"/>
  <c r="C1576" i="5"/>
  <c r="B1576" i="5"/>
  <c r="A1576" i="5"/>
  <c r="M1575" i="5"/>
  <c r="L1575" i="5"/>
  <c r="K1575" i="5"/>
  <c r="H1575" i="5"/>
  <c r="Q1575" i="5" s="1"/>
  <c r="G1575" i="5"/>
  <c r="F1575" i="5"/>
  <c r="O1575" i="5" s="1"/>
  <c r="E1575" i="5"/>
  <c r="D1575" i="5"/>
  <c r="P1575" i="5" s="1"/>
  <c r="C1575" i="5"/>
  <c r="B1575" i="5"/>
  <c r="A1575" i="5"/>
  <c r="Q1574" i="5"/>
  <c r="L1574" i="5"/>
  <c r="K1574" i="5"/>
  <c r="J1574" i="5"/>
  <c r="R1574" i="5" s="1"/>
  <c r="I1574" i="5"/>
  <c r="H1574" i="5"/>
  <c r="G1574" i="5"/>
  <c r="M1574" i="5" s="1"/>
  <c r="F1574" i="5"/>
  <c r="O1574" i="5" s="1"/>
  <c r="E1574" i="5"/>
  <c r="D1574" i="5"/>
  <c r="P1574" i="5" s="1"/>
  <c r="C1574" i="5"/>
  <c r="B1574" i="5"/>
  <c r="A1574" i="5"/>
  <c r="O1573" i="5"/>
  <c r="M1573" i="5"/>
  <c r="J1573" i="5"/>
  <c r="I1573" i="5"/>
  <c r="H1573" i="5"/>
  <c r="Q1573" i="5" s="1"/>
  <c r="G1573" i="5"/>
  <c r="F1573" i="5"/>
  <c r="E1573" i="5"/>
  <c r="D1573" i="5"/>
  <c r="P1573" i="5" s="1"/>
  <c r="C1573" i="5"/>
  <c r="B1573" i="5"/>
  <c r="A1573" i="5"/>
  <c r="Q1572" i="5"/>
  <c r="L1572" i="5"/>
  <c r="K1572" i="5"/>
  <c r="H1572" i="5"/>
  <c r="G1572" i="5"/>
  <c r="F1572" i="5"/>
  <c r="O1572" i="5" s="1"/>
  <c r="E1572" i="5"/>
  <c r="D1572" i="5"/>
  <c r="P1572" i="5" s="1"/>
  <c r="C1572" i="5"/>
  <c r="B1572" i="5"/>
  <c r="A1572" i="5"/>
  <c r="Q1571" i="5"/>
  <c r="P1571" i="5"/>
  <c r="O1571" i="5"/>
  <c r="L1571" i="5"/>
  <c r="K1571" i="5"/>
  <c r="J1571" i="5"/>
  <c r="I1571" i="5"/>
  <c r="R1571" i="5" s="1"/>
  <c r="H1571" i="5"/>
  <c r="G1571" i="5"/>
  <c r="M1571" i="5" s="1"/>
  <c r="F1571" i="5"/>
  <c r="E1571" i="5"/>
  <c r="D1571" i="5"/>
  <c r="C1571" i="5"/>
  <c r="B1571" i="5"/>
  <c r="A1571" i="5"/>
  <c r="O1570" i="5"/>
  <c r="J1570" i="5"/>
  <c r="I1570" i="5"/>
  <c r="H1570" i="5"/>
  <c r="Q1570" i="5" s="1"/>
  <c r="G1570" i="5"/>
  <c r="F1570" i="5"/>
  <c r="E1570" i="5"/>
  <c r="D1570" i="5"/>
  <c r="P1570" i="5" s="1"/>
  <c r="C1570" i="5"/>
  <c r="B1570" i="5"/>
  <c r="A1570" i="5"/>
  <c r="Q1569" i="5"/>
  <c r="M1569" i="5"/>
  <c r="H1569" i="5"/>
  <c r="G1569" i="5"/>
  <c r="F1569" i="5"/>
  <c r="O1569" i="5" s="1"/>
  <c r="E1569" i="5"/>
  <c r="D1569" i="5"/>
  <c r="P1569" i="5" s="1"/>
  <c r="C1569" i="5"/>
  <c r="B1569" i="5"/>
  <c r="A1569" i="5"/>
  <c r="Q1568" i="5"/>
  <c r="P1568" i="5"/>
  <c r="O1568" i="5"/>
  <c r="L1568" i="5"/>
  <c r="K1568" i="5"/>
  <c r="J1568" i="5"/>
  <c r="R1568" i="5" s="1"/>
  <c r="I1568" i="5"/>
  <c r="H1568" i="5"/>
  <c r="G1568" i="5"/>
  <c r="M1568" i="5" s="1"/>
  <c r="F1568" i="5"/>
  <c r="E1568" i="5"/>
  <c r="D1568" i="5"/>
  <c r="C1568" i="5"/>
  <c r="B1568" i="5"/>
  <c r="N1568" i="5" s="1"/>
  <c r="A1568" i="5"/>
  <c r="P1567" i="5"/>
  <c r="O1567" i="5"/>
  <c r="M1567" i="5"/>
  <c r="G1567" i="5"/>
  <c r="H1567" i="5" s="1"/>
  <c r="F1567" i="5"/>
  <c r="E1567" i="5"/>
  <c r="D1567" i="5"/>
  <c r="C1567" i="5"/>
  <c r="B1567" i="5"/>
  <c r="A1567" i="5"/>
  <c r="M1566" i="5"/>
  <c r="L1566" i="5"/>
  <c r="K1566" i="5"/>
  <c r="H1566" i="5"/>
  <c r="Q1566" i="5" s="1"/>
  <c r="G1566" i="5"/>
  <c r="F1566" i="5"/>
  <c r="O1566" i="5" s="1"/>
  <c r="E1566" i="5"/>
  <c r="D1566" i="5"/>
  <c r="P1566" i="5" s="1"/>
  <c r="C1566" i="5"/>
  <c r="B1566" i="5"/>
  <c r="A1566" i="5"/>
  <c r="Q1565" i="5"/>
  <c r="L1565" i="5"/>
  <c r="K1565" i="5"/>
  <c r="J1565" i="5"/>
  <c r="I1565" i="5"/>
  <c r="R1565" i="5" s="1"/>
  <c r="H1565" i="5"/>
  <c r="G1565" i="5"/>
  <c r="M1565" i="5" s="1"/>
  <c r="F1565" i="5"/>
  <c r="O1565" i="5" s="1"/>
  <c r="E1565" i="5"/>
  <c r="D1565" i="5"/>
  <c r="P1565" i="5" s="1"/>
  <c r="C1565" i="5"/>
  <c r="B1565" i="5"/>
  <c r="A1565" i="5"/>
  <c r="O1564" i="5"/>
  <c r="M1564" i="5"/>
  <c r="J1564" i="5"/>
  <c r="I1564" i="5"/>
  <c r="H1564" i="5"/>
  <c r="Q1564" i="5" s="1"/>
  <c r="G1564" i="5"/>
  <c r="F1564" i="5"/>
  <c r="E1564" i="5"/>
  <c r="D1564" i="5"/>
  <c r="P1564" i="5" s="1"/>
  <c r="C1564" i="5"/>
  <c r="B1564" i="5"/>
  <c r="A1564" i="5"/>
  <c r="G1563" i="5"/>
  <c r="L1563" i="5" s="1"/>
  <c r="F1563" i="5"/>
  <c r="O1563" i="5" s="1"/>
  <c r="E1563" i="5"/>
  <c r="D1563" i="5"/>
  <c r="P1563" i="5" s="1"/>
  <c r="C1563" i="5"/>
  <c r="B1563" i="5"/>
  <c r="A1563" i="5"/>
  <c r="Q1562" i="5"/>
  <c r="P1562" i="5"/>
  <c r="O1562" i="5"/>
  <c r="L1562" i="5"/>
  <c r="K1562" i="5"/>
  <c r="J1562" i="5"/>
  <c r="I1562" i="5"/>
  <c r="R1562" i="5" s="1"/>
  <c r="H1562" i="5"/>
  <c r="G1562" i="5"/>
  <c r="M1562" i="5" s="1"/>
  <c r="F1562" i="5"/>
  <c r="E1562" i="5"/>
  <c r="D1562" i="5"/>
  <c r="C1562" i="5"/>
  <c r="B1562" i="5"/>
  <c r="A1562" i="5"/>
  <c r="O1561" i="5"/>
  <c r="G1561" i="5"/>
  <c r="F1561" i="5"/>
  <c r="E1561" i="5"/>
  <c r="D1561" i="5"/>
  <c r="P1561" i="5" s="1"/>
  <c r="C1561" i="5"/>
  <c r="B1561" i="5"/>
  <c r="A1561" i="5"/>
  <c r="G1560" i="5"/>
  <c r="F1560" i="5"/>
  <c r="O1560" i="5" s="1"/>
  <c r="E1560" i="5"/>
  <c r="D1560" i="5"/>
  <c r="P1560" i="5" s="1"/>
  <c r="C1560" i="5"/>
  <c r="B1560" i="5"/>
  <c r="A1560" i="5"/>
  <c r="Q1559" i="5"/>
  <c r="P1559" i="5"/>
  <c r="L1559" i="5"/>
  <c r="K1559" i="5"/>
  <c r="J1559" i="5"/>
  <c r="I1559" i="5"/>
  <c r="H1559" i="5"/>
  <c r="G1559" i="5"/>
  <c r="M1559" i="5" s="1"/>
  <c r="F1559" i="5"/>
  <c r="O1559" i="5" s="1"/>
  <c r="E1559" i="5"/>
  <c r="D1559" i="5"/>
  <c r="C1559" i="5"/>
  <c r="B1559" i="5"/>
  <c r="A1559" i="5"/>
  <c r="P1558" i="5"/>
  <c r="O1558" i="5"/>
  <c r="H1558" i="5"/>
  <c r="Q1558" i="5" s="1"/>
  <c r="G1558" i="5"/>
  <c r="F1558" i="5"/>
  <c r="E1558" i="5"/>
  <c r="D1558" i="5"/>
  <c r="C1558" i="5"/>
  <c r="B1558" i="5"/>
  <c r="A1558" i="5"/>
  <c r="M1557" i="5"/>
  <c r="L1557" i="5"/>
  <c r="K1557" i="5"/>
  <c r="H1557" i="5"/>
  <c r="Q1557" i="5" s="1"/>
  <c r="G1557" i="5"/>
  <c r="F1557" i="5"/>
  <c r="O1557" i="5" s="1"/>
  <c r="E1557" i="5"/>
  <c r="D1557" i="5"/>
  <c r="P1557" i="5" s="1"/>
  <c r="C1557" i="5"/>
  <c r="B1557" i="5"/>
  <c r="A1557" i="5"/>
  <c r="R1556" i="5"/>
  <c r="Q1556" i="5"/>
  <c r="L1556" i="5"/>
  <c r="K1556" i="5"/>
  <c r="J1556" i="5"/>
  <c r="I1556" i="5"/>
  <c r="H1556" i="5"/>
  <c r="G1556" i="5"/>
  <c r="M1556" i="5" s="1"/>
  <c r="F1556" i="5"/>
  <c r="O1556" i="5" s="1"/>
  <c r="E1556" i="5"/>
  <c r="D1556" i="5"/>
  <c r="P1556" i="5" s="1"/>
  <c r="C1556" i="5"/>
  <c r="B1556" i="5"/>
  <c r="A1556" i="5"/>
  <c r="O1555" i="5"/>
  <c r="M1555" i="5"/>
  <c r="J1555" i="5"/>
  <c r="I1555" i="5"/>
  <c r="H1555" i="5"/>
  <c r="Q1555" i="5" s="1"/>
  <c r="G1555" i="5"/>
  <c r="F1555" i="5"/>
  <c r="E1555" i="5"/>
  <c r="D1555" i="5"/>
  <c r="P1555" i="5" s="1"/>
  <c r="C1555" i="5"/>
  <c r="B1555" i="5"/>
  <c r="A1555" i="5"/>
  <c r="K1554" i="5"/>
  <c r="G1554" i="5"/>
  <c r="F1554" i="5"/>
  <c r="O1554" i="5" s="1"/>
  <c r="E1554" i="5"/>
  <c r="D1554" i="5"/>
  <c r="P1554" i="5" s="1"/>
  <c r="C1554" i="5"/>
  <c r="B1554" i="5"/>
  <c r="A1554" i="5"/>
  <c r="Q1553" i="5"/>
  <c r="O1553" i="5"/>
  <c r="L1553" i="5"/>
  <c r="K1553" i="5"/>
  <c r="J1553" i="5"/>
  <c r="I1553" i="5"/>
  <c r="H1553" i="5"/>
  <c r="G1553" i="5"/>
  <c r="M1553" i="5" s="1"/>
  <c r="R1553" i="5" s="1"/>
  <c r="F1553" i="5"/>
  <c r="E1553" i="5"/>
  <c r="D1553" i="5"/>
  <c r="P1553" i="5" s="1"/>
  <c r="C1553" i="5"/>
  <c r="B1553" i="5"/>
  <c r="A1553" i="5"/>
  <c r="P1552" i="5"/>
  <c r="O1552" i="5"/>
  <c r="I1552" i="5"/>
  <c r="G1552" i="5"/>
  <c r="F1552" i="5"/>
  <c r="E1552" i="5"/>
  <c r="D1552" i="5"/>
  <c r="C1552" i="5"/>
  <c r="B1552" i="5"/>
  <c r="A1552" i="5"/>
  <c r="M1551" i="5"/>
  <c r="G1551" i="5"/>
  <c r="F1551" i="5"/>
  <c r="O1551" i="5" s="1"/>
  <c r="E1551" i="5"/>
  <c r="D1551" i="5"/>
  <c r="P1551" i="5" s="1"/>
  <c r="C1551" i="5"/>
  <c r="B1551" i="5"/>
  <c r="A1551" i="5"/>
  <c r="Q1550" i="5"/>
  <c r="P1550" i="5"/>
  <c r="L1550" i="5"/>
  <c r="K1550" i="5"/>
  <c r="J1550" i="5"/>
  <c r="I1550" i="5"/>
  <c r="H1550" i="5"/>
  <c r="G1550" i="5"/>
  <c r="M1550" i="5" s="1"/>
  <c r="F1550" i="5"/>
  <c r="O1550" i="5" s="1"/>
  <c r="E1550" i="5"/>
  <c r="D1550" i="5"/>
  <c r="C1550" i="5"/>
  <c r="B1550" i="5"/>
  <c r="N1550" i="5" s="1"/>
  <c r="A1550" i="5"/>
  <c r="P1549" i="5"/>
  <c r="O1549" i="5"/>
  <c r="H1549" i="5"/>
  <c r="Q1549" i="5" s="1"/>
  <c r="G1549" i="5"/>
  <c r="F1549" i="5"/>
  <c r="E1549" i="5"/>
  <c r="D1549" i="5"/>
  <c r="C1549" i="5"/>
  <c r="B1549" i="5"/>
  <c r="A1549" i="5"/>
  <c r="M1548" i="5"/>
  <c r="L1548" i="5"/>
  <c r="K1548" i="5"/>
  <c r="H1548" i="5"/>
  <c r="Q1548" i="5" s="1"/>
  <c r="G1548" i="5"/>
  <c r="F1548" i="5"/>
  <c r="O1548" i="5" s="1"/>
  <c r="E1548" i="5"/>
  <c r="D1548" i="5"/>
  <c r="P1548" i="5" s="1"/>
  <c r="C1548" i="5"/>
  <c r="B1548" i="5"/>
  <c r="A1548" i="5"/>
  <c r="Q1547" i="5"/>
  <c r="M1547" i="5"/>
  <c r="L1547" i="5"/>
  <c r="K1547" i="5"/>
  <c r="R1547" i="5" s="1"/>
  <c r="J1547" i="5"/>
  <c r="I1547" i="5"/>
  <c r="H1547" i="5"/>
  <c r="G1547" i="5"/>
  <c r="F1547" i="5"/>
  <c r="O1547" i="5" s="1"/>
  <c r="E1547" i="5"/>
  <c r="D1547" i="5"/>
  <c r="P1547" i="5" s="1"/>
  <c r="C1547" i="5"/>
  <c r="B1547" i="5"/>
  <c r="A1547" i="5"/>
  <c r="O1546" i="5"/>
  <c r="G1546" i="5"/>
  <c r="M1546" i="5" s="1"/>
  <c r="F1546" i="5"/>
  <c r="E1546" i="5"/>
  <c r="D1546" i="5"/>
  <c r="P1546" i="5" s="1"/>
  <c r="C1546" i="5"/>
  <c r="B1546" i="5"/>
  <c r="A1546" i="5"/>
  <c r="M1545" i="5"/>
  <c r="L1545" i="5"/>
  <c r="K1545" i="5"/>
  <c r="H1545" i="5"/>
  <c r="Q1545" i="5" s="1"/>
  <c r="G1545" i="5"/>
  <c r="F1545" i="5"/>
  <c r="O1545" i="5" s="1"/>
  <c r="E1545" i="5"/>
  <c r="D1545" i="5"/>
  <c r="P1545" i="5" s="1"/>
  <c r="C1545" i="5"/>
  <c r="B1545" i="5"/>
  <c r="A1545" i="5"/>
  <c r="Q1544" i="5"/>
  <c r="P1544" i="5"/>
  <c r="O1544" i="5"/>
  <c r="L1544" i="5"/>
  <c r="K1544" i="5"/>
  <c r="J1544" i="5"/>
  <c r="R1544" i="5" s="1"/>
  <c r="I1544" i="5"/>
  <c r="H1544" i="5"/>
  <c r="G1544" i="5"/>
  <c r="M1544" i="5" s="1"/>
  <c r="F1544" i="5"/>
  <c r="E1544" i="5"/>
  <c r="D1544" i="5"/>
  <c r="C1544" i="5"/>
  <c r="B1544" i="5"/>
  <c r="N1544" i="5" s="1"/>
  <c r="A1544" i="5"/>
  <c r="O1543" i="5"/>
  <c r="M1543" i="5"/>
  <c r="J1543" i="5"/>
  <c r="I1543" i="5"/>
  <c r="H1543" i="5"/>
  <c r="Q1543" i="5" s="1"/>
  <c r="G1543" i="5"/>
  <c r="F1543" i="5"/>
  <c r="E1543" i="5"/>
  <c r="D1543" i="5"/>
  <c r="P1543" i="5" s="1"/>
  <c r="C1543" i="5"/>
  <c r="B1543" i="5"/>
  <c r="A1543" i="5"/>
  <c r="G1542" i="5"/>
  <c r="K1542" i="5" s="1"/>
  <c r="F1542" i="5"/>
  <c r="O1542" i="5" s="1"/>
  <c r="E1542" i="5"/>
  <c r="D1542" i="5"/>
  <c r="P1542" i="5" s="1"/>
  <c r="C1542" i="5"/>
  <c r="B1542" i="5"/>
  <c r="A1542" i="5"/>
  <c r="Q1541" i="5"/>
  <c r="P1541" i="5"/>
  <c r="O1541" i="5"/>
  <c r="M1541" i="5"/>
  <c r="L1541" i="5"/>
  <c r="K1541" i="5"/>
  <c r="J1541" i="5"/>
  <c r="I1541" i="5"/>
  <c r="H1541" i="5"/>
  <c r="G1541" i="5"/>
  <c r="F1541" i="5"/>
  <c r="E1541" i="5"/>
  <c r="D1541" i="5"/>
  <c r="C1541" i="5"/>
  <c r="B1541" i="5"/>
  <c r="A1541" i="5"/>
  <c r="P1540" i="5"/>
  <c r="O1540" i="5"/>
  <c r="H1540" i="5"/>
  <c r="Q1540" i="5" s="1"/>
  <c r="G1540" i="5"/>
  <c r="F1540" i="5"/>
  <c r="E1540" i="5"/>
  <c r="D1540" i="5"/>
  <c r="C1540" i="5"/>
  <c r="B1540" i="5"/>
  <c r="A1540" i="5"/>
  <c r="H1539" i="5"/>
  <c r="Q1539" i="5" s="1"/>
  <c r="G1539" i="5"/>
  <c r="F1539" i="5"/>
  <c r="O1539" i="5" s="1"/>
  <c r="E1539" i="5"/>
  <c r="D1539" i="5"/>
  <c r="P1539" i="5" s="1"/>
  <c r="C1539" i="5"/>
  <c r="B1539" i="5"/>
  <c r="A1539" i="5"/>
  <c r="Q1538" i="5"/>
  <c r="P1538" i="5"/>
  <c r="O1538" i="5"/>
  <c r="L1538" i="5"/>
  <c r="K1538" i="5"/>
  <c r="J1538" i="5"/>
  <c r="I1538" i="5"/>
  <c r="H1538" i="5"/>
  <c r="G1538" i="5"/>
  <c r="M1538" i="5" s="1"/>
  <c r="F1538" i="5"/>
  <c r="E1538" i="5"/>
  <c r="D1538" i="5"/>
  <c r="C1538" i="5"/>
  <c r="B1538" i="5"/>
  <c r="A1538" i="5"/>
  <c r="P1537" i="5"/>
  <c r="O1537" i="5"/>
  <c r="G1537" i="5"/>
  <c r="F1537" i="5"/>
  <c r="E1537" i="5"/>
  <c r="D1537" i="5"/>
  <c r="C1537" i="5"/>
  <c r="B1537" i="5"/>
  <c r="A1537" i="5"/>
  <c r="M1536" i="5"/>
  <c r="L1536" i="5"/>
  <c r="K1536" i="5"/>
  <c r="H1536" i="5"/>
  <c r="Q1536" i="5" s="1"/>
  <c r="G1536" i="5"/>
  <c r="F1536" i="5"/>
  <c r="O1536" i="5" s="1"/>
  <c r="E1536" i="5"/>
  <c r="D1536" i="5"/>
  <c r="P1536" i="5" s="1"/>
  <c r="C1536" i="5"/>
  <c r="B1536" i="5"/>
  <c r="A1536" i="5"/>
  <c r="Q1535" i="5"/>
  <c r="M1535" i="5"/>
  <c r="L1535" i="5"/>
  <c r="K1535" i="5"/>
  <c r="J1535" i="5"/>
  <c r="R1535" i="5" s="1"/>
  <c r="I1535" i="5"/>
  <c r="H1535" i="5"/>
  <c r="G1535" i="5"/>
  <c r="F1535" i="5"/>
  <c r="O1535" i="5" s="1"/>
  <c r="E1535" i="5"/>
  <c r="D1535" i="5"/>
  <c r="P1535" i="5" s="1"/>
  <c r="C1535" i="5"/>
  <c r="B1535" i="5"/>
  <c r="A1535" i="5"/>
  <c r="O1534" i="5"/>
  <c r="M1534" i="5"/>
  <c r="J1534" i="5"/>
  <c r="G1534" i="5"/>
  <c r="F1534" i="5"/>
  <c r="E1534" i="5"/>
  <c r="D1534" i="5"/>
  <c r="P1534" i="5" s="1"/>
  <c r="C1534" i="5"/>
  <c r="B1534" i="5"/>
  <c r="A1534" i="5"/>
  <c r="M1533" i="5"/>
  <c r="L1533" i="5"/>
  <c r="K1533" i="5"/>
  <c r="H1533" i="5"/>
  <c r="Q1533" i="5" s="1"/>
  <c r="G1533" i="5"/>
  <c r="F1533" i="5"/>
  <c r="O1533" i="5" s="1"/>
  <c r="E1533" i="5"/>
  <c r="D1533" i="5"/>
  <c r="P1533" i="5" s="1"/>
  <c r="C1533" i="5"/>
  <c r="B1533" i="5"/>
  <c r="A1533" i="5"/>
  <c r="Q1532" i="5"/>
  <c r="O1532" i="5"/>
  <c r="L1532" i="5"/>
  <c r="K1532" i="5"/>
  <c r="R1532" i="5" s="1"/>
  <c r="J1532" i="5"/>
  <c r="I1532" i="5"/>
  <c r="H1532" i="5"/>
  <c r="G1532" i="5"/>
  <c r="M1532" i="5" s="1"/>
  <c r="F1532" i="5"/>
  <c r="E1532" i="5"/>
  <c r="D1532" i="5"/>
  <c r="P1532" i="5" s="1"/>
  <c r="C1532" i="5"/>
  <c r="B1532" i="5"/>
  <c r="A1532" i="5"/>
  <c r="O1531" i="5"/>
  <c r="M1531" i="5"/>
  <c r="J1531" i="5"/>
  <c r="I1531" i="5"/>
  <c r="H1531" i="5"/>
  <c r="Q1531" i="5" s="1"/>
  <c r="G1531" i="5"/>
  <c r="F1531" i="5"/>
  <c r="E1531" i="5"/>
  <c r="D1531" i="5"/>
  <c r="P1531" i="5" s="1"/>
  <c r="C1531" i="5"/>
  <c r="B1531" i="5"/>
  <c r="A1531" i="5"/>
  <c r="Q1530" i="5"/>
  <c r="K1530" i="5"/>
  <c r="H1530" i="5"/>
  <c r="G1530" i="5"/>
  <c r="F1530" i="5"/>
  <c r="O1530" i="5" s="1"/>
  <c r="E1530" i="5"/>
  <c r="D1530" i="5"/>
  <c r="P1530" i="5" s="1"/>
  <c r="C1530" i="5"/>
  <c r="B1530" i="5"/>
  <c r="A1530" i="5"/>
  <c r="Q1529" i="5"/>
  <c r="P1529" i="5"/>
  <c r="O1529" i="5"/>
  <c r="M1529" i="5"/>
  <c r="L1529" i="5"/>
  <c r="K1529" i="5"/>
  <c r="J1529" i="5"/>
  <c r="I1529" i="5"/>
  <c r="R1529" i="5" s="1"/>
  <c r="H1529" i="5"/>
  <c r="G1529" i="5"/>
  <c r="F1529" i="5"/>
  <c r="E1529" i="5"/>
  <c r="D1529" i="5"/>
  <c r="C1529" i="5"/>
  <c r="B1529" i="5"/>
  <c r="A1529" i="5"/>
  <c r="O1528" i="5"/>
  <c r="G1528" i="5"/>
  <c r="F1528" i="5"/>
  <c r="E1528" i="5"/>
  <c r="D1528" i="5"/>
  <c r="P1528" i="5" s="1"/>
  <c r="C1528" i="5"/>
  <c r="B1528" i="5"/>
  <c r="A1528" i="5"/>
  <c r="G1527" i="5"/>
  <c r="F1527" i="5"/>
  <c r="O1527" i="5" s="1"/>
  <c r="E1527" i="5"/>
  <c r="D1527" i="5"/>
  <c r="P1527" i="5" s="1"/>
  <c r="C1527" i="5"/>
  <c r="B1527" i="5"/>
  <c r="A1527" i="5"/>
  <c r="Q1526" i="5"/>
  <c r="P1526" i="5"/>
  <c r="L1526" i="5"/>
  <c r="K1526" i="5"/>
  <c r="J1526" i="5"/>
  <c r="I1526" i="5"/>
  <c r="H1526" i="5"/>
  <c r="G1526" i="5"/>
  <c r="M1526" i="5" s="1"/>
  <c r="F1526" i="5"/>
  <c r="O1526" i="5" s="1"/>
  <c r="E1526" i="5"/>
  <c r="D1526" i="5"/>
  <c r="C1526" i="5"/>
  <c r="B1526" i="5"/>
  <c r="A1526" i="5"/>
  <c r="P1525" i="5"/>
  <c r="O1525" i="5"/>
  <c r="H1525" i="5"/>
  <c r="Q1525" i="5" s="1"/>
  <c r="G1525" i="5"/>
  <c r="F1525" i="5"/>
  <c r="E1525" i="5"/>
  <c r="D1525" i="5"/>
  <c r="C1525" i="5"/>
  <c r="B1525" i="5"/>
  <c r="A1525" i="5"/>
  <c r="M1524" i="5"/>
  <c r="L1524" i="5"/>
  <c r="K1524" i="5"/>
  <c r="H1524" i="5"/>
  <c r="Q1524" i="5" s="1"/>
  <c r="G1524" i="5"/>
  <c r="F1524" i="5"/>
  <c r="O1524" i="5" s="1"/>
  <c r="E1524" i="5"/>
  <c r="D1524" i="5"/>
  <c r="P1524" i="5" s="1"/>
  <c r="C1524" i="5"/>
  <c r="B1524" i="5"/>
  <c r="A1524" i="5"/>
  <c r="Q1523" i="5"/>
  <c r="L1523" i="5"/>
  <c r="R1523" i="5" s="1"/>
  <c r="K1523" i="5"/>
  <c r="J1523" i="5"/>
  <c r="I1523" i="5"/>
  <c r="H1523" i="5"/>
  <c r="G1523" i="5"/>
  <c r="M1523" i="5" s="1"/>
  <c r="F1523" i="5"/>
  <c r="O1523" i="5" s="1"/>
  <c r="E1523" i="5"/>
  <c r="D1523" i="5"/>
  <c r="P1523" i="5" s="1"/>
  <c r="C1523" i="5"/>
  <c r="B1523" i="5"/>
  <c r="A1523" i="5"/>
  <c r="O1522" i="5"/>
  <c r="M1522" i="5"/>
  <c r="J1522" i="5"/>
  <c r="I1522" i="5"/>
  <c r="H1522" i="5"/>
  <c r="Q1522" i="5" s="1"/>
  <c r="G1522" i="5"/>
  <c r="F1522" i="5"/>
  <c r="E1522" i="5"/>
  <c r="D1522" i="5"/>
  <c r="P1522" i="5" s="1"/>
  <c r="C1522" i="5"/>
  <c r="B1522" i="5"/>
  <c r="A1522" i="5"/>
  <c r="G1521" i="5"/>
  <c r="F1521" i="5"/>
  <c r="O1521" i="5" s="1"/>
  <c r="E1521" i="5"/>
  <c r="D1521" i="5"/>
  <c r="P1521" i="5" s="1"/>
  <c r="C1521" i="5"/>
  <c r="B1521" i="5"/>
  <c r="A1521" i="5"/>
  <c r="Q1520" i="5"/>
  <c r="O1520" i="5"/>
  <c r="L1520" i="5"/>
  <c r="K1520" i="5"/>
  <c r="J1520" i="5"/>
  <c r="I1520" i="5"/>
  <c r="H1520" i="5"/>
  <c r="G1520" i="5"/>
  <c r="M1520" i="5" s="1"/>
  <c r="R1520" i="5" s="1"/>
  <c r="F1520" i="5"/>
  <c r="E1520" i="5"/>
  <c r="D1520" i="5"/>
  <c r="P1520" i="5" s="1"/>
  <c r="C1520" i="5"/>
  <c r="B1520" i="5"/>
  <c r="A1520" i="5"/>
  <c r="P1519" i="5"/>
  <c r="O1519" i="5"/>
  <c r="I1519" i="5"/>
  <c r="G1519" i="5"/>
  <c r="F1519" i="5"/>
  <c r="E1519" i="5"/>
  <c r="D1519" i="5"/>
  <c r="C1519" i="5"/>
  <c r="B1519" i="5"/>
  <c r="A1519" i="5"/>
  <c r="M1518" i="5"/>
  <c r="G1518" i="5"/>
  <c r="F1518" i="5"/>
  <c r="O1518" i="5" s="1"/>
  <c r="E1518" i="5"/>
  <c r="D1518" i="5"/>
  <c r="P1518" i="5" s="1"/>
  <c r="C1518" i="5"/>
  <c r="B1518" i="5"/>
  <c r="A1518" i="5"/>
  <c r="Q1517" i="5"/>
  <c r="P1517" i="5"/>
  <c r="M1517" i="5"/>
  <c r="L1517" i="5"/>
  <c r="K1517" i="5"/>
  <c r="J1517" i="5"/>
  <c r="I1517" i="5"/>
  <c r="H1517" i="5"/>
  <c r="G1517" i="5"/>
  <c r="F1517" i="5"/>
  <c r="O1517" i="5" s="1"/>
  <c r="E1517" i="5"/>
  <c r="D1517" i="5"/>
  <c r="C1517" i="5"/>
  <c r="B1517" i="5"/>
  <c r="A1517" i="5"/>
  <c r="P1516" i="5"/>
  <c r="O1516" i="5"/>
  <c r="I1516" i="5"/>
  <c r="H1516" i="5"/>
  <c r="Q1516" i="5" s="1"/>
  <c r="G1516" i="5"/>
  <c r="F1516" i="5"/>
  <c r="E1516" i="5"/>
  <c r="D1516" i="5"/>
  <c r="C1516" i="5"/>
  <c r="B1516" i="5"/>
  <c r="A1516" i="5"/>
  <c r="M1515" i="5"/>
  <c r="L1515" i="5"/>
  <c r="G1515" i="5"/>
  <c r="F1515" i="5"/>
  <c r="O1515" i="5" s="1"/>
  <c r="E1515" i="5"/>
  <c r="D1515" i="5"/>
  <c r="P1515" i="5" s="1"/>
  <c r="C1515" i="5"/>
  <c r="B1515" i="5"/>
  <c r="A1515" i="5"/>
  <c r="Q1514" i="5"/>
  <c r="O1514" i="5"/>
  <c r="L1514" i="5"/>
  <c r="K1514" i="5"/>
  <c r="J1514" i="5"/>
  <c r="R1514" i="5" s="1"/>
  <c r="I1514" i="5"/>
  <c r="H1514" i="5"/>
  <c r="G1514" i="5"/>
  <c r="M1514" i="5" s="1"/>
  <c r="F1514" i="5"/>
  <c r="E1514" i="5"/>
  <c r="D1514" i="5"/>
  <c r="P1514" i="5" s="1"/>
  <c r="C1514" i="5"/>
  <c r="B1514" i="5"/>
  <c r="A1514" i="5"/>
  <c r="O1513" i="5"/>
  <c r="M1513" i="5"/>
  <c r="J1513" i="5"/>
  <c r="G1513" i="5"/>
  <c r="F1513" i="5"/>
  <c r="E1513" i="5"/>
  <c r="D1513" i="5"/>
  <c r="P1513" i="5" s="1"/>
  <c r="C1513" i="5"/>
  <c r="B1513" i="5"/>
  <c r="A1513" i="5"/>
  <c r="M1512" i="5"/>
  <c r="L1512" i="5"/>
  <c r="K1512" i="5"/>
  <c r="H1512" i="5"/>
  <c r="Q1512" i="5" s="1"/>
  <c r="G1512" i="5"/>
  <c r="F1512" i="5"/>
  <c r="O1512" i="5" s="1"/>
  <c r="E1512" i="5"/>
  <c r="D1512" i="5"/>
  <c r="P1512" i="5" s="1"/>
  <c r="C1512" i="5"/>
  <c r="B1512" i="5"/>
  <c r="A1512" i="5"/>
  <c r="R1511" i="5"/>
  <c r="Q1511" i="5"/>
  <c r="M1511" i="5"/>
  <c r="L1511" i="5"/>
  <c r="K1511" i="5"/>
  <c r="J1511" i="5"/>
  <c r="I1511" i="5"/>
  <c r="H1511" i="5"/>
  <c r="G1511" i="5"/>
  <c r="F1511" i="5"/>
  <c r="O1511" i="5" s="1"/>
  <c r="E1511" i="5"/>
  <c r="D1511" i="5"/>
  <c r="P1511" i="5" s="1"/>
  <c r="C1511" i="5"/>
  <c r="B1511" i="5"/>
  <c r="A1511" i="5"/>
  <c r="O1510" i="5"/>
  <c r="M1510" i="5"/>
  <c r="J1510" i="5"/>
  <c r="I1510" i="5"/>
  <c r="H1510" i="5"/>
  <c r="Q1510" i="5" s="1"/>
  <c r="G1510" i="5"/>
  <c r="F1510" i="5"/>
  <c r="E1510" i="5"/>
  <c r="D1510" i="5"/>
  <c r="P1510" i="5" s="1"/>
  <c r="C1510" i="5"/>
  <c r="B1510" i="5"/>
  <c r="A1510" i="5"/>
  <c r="Q1509" i="5"/>
  <c r="H1509" i="5"/>
  <c r="G1509" i="5"/>
  <c r="L1509" i="5" s="1"/>
  <c r="F1509" i="5"/>
  <c r="O1509" i="5" s="1"/>
  <c r="E1509" i="5"/>
  <c r="D1509" i="5"/>
  <c r="P1509" i="5" s="1"/>
  <c r="C1509" i="5"/>
  <c r="B1509" i="5"/>
  <c r="A1509" i="5"/>
  <c r="Q1508" i="5"/>
  <c r="O1508" i="5"/>
  <c r="L1508" i="5"/>
  <c r="K1508" i="5"/>
  <c r="J1508" i="5"/>
  <c r="R1508" i="5" s="1"/>
  <c r="I1508" i="5"/>
  <c r="H1508" i="5"/>
  <c r="G1508" i="5"/>
  <c r="M1508" i="5" s="1"/>
  <c r="F1508" i="5"/>
  <c r="E1508" i="5"/>
  <c r="D1508" i="5"/>
  <c r="P1508" i="5" s="1"/>
  <c r="C1508" i="5"/>
  <c r="B1508" i="5"/>
  <c r="A1508" i="5"/>
  <c r="P1507" i="5"/>
  <c r="O1507" i="5"/>
  <c r="H1507" i="5"/>
  <c r="Q1507" i="5" s="1"/>
  <c r="G1507" i="5"/>
  <c r="F1507" i="5"/>
  <c r="E1507" i="5"/>
  <c r="D1507" i="5"/>
  <c r="C1507" i="5"/>
  <c r="B1507" i="5"/>
  <c r="A1507" i="5"/>
  <c r="H1506" i="5"/>
  <c r="Q1506" i="5" s="1"/>
  <c r="G1506" i="5"/>
  <c r="F1506" i="5"/>
  <c r="O1506" i="5" s="1"/>
  <c r="E1506" i="5"/>
  <c r="D1506" i="5"/>
  <c r="P1506" i="5" s="1"/>
  <c r="C1506" i="5"/>
  <c r="B1506" i="5"/>
  <c r="A1506" i="5"/>
  <c r="Q1505" i="5"/>
  <c r="P1505" i="5"/>
  <c r="M1505" i="5"/>
  <c r="L1505" i="5"/>
  <c r="K1505" i="5"/>
  <c r="J1505" i="5"/>
  <c r="I1505" i="5"/>
  <c r="H1505" i="5"/>
  <c r="G1505" i="5"/>
  <c r="F1505" i="5"/>
  <c r="O1505" i="5" s="1"/>
  <c r="E1505" i="5"/>
  <c r="D1505" i="5"/>
  <c r="C1505" i="5"/>
  <c r="B1505" i="5"/>
  <c r="A1505" i="5"/>
  <c r="P1504" i="5"/>
  <c r="O1504" i="5"/>
  <c r="H1504" i="5"/>
  <c r="Q1504" i="5" s="1"/>
  <c r="G1504" i="5"/>
  <c r="F1504" i="5"/>
  <c r="E1504" i="5"/>
  <c r="D1504" i="5"/>
  <c r="C1504" i="5"/>
  <c r="B1504" i="5"/>
  <c r="A1504" i="5"/>
  <c r="L1503" i="5"/>
  <c r="G1503" i="5"/>
  <c r="F1503" i="5"/>
  <c r="O1503" i="5" s="1"/>
  <c r="E1503" i="5"/>
  <c r="D1503" i="5"/>
  <c r="P1503" i="5" s="1"/>
  <c r="C1503" i="5"/>
  <c r="B1503" i="5"/>
  <c r="A1503" i="5"/>
  <c r="Q1502" i="5"/>
  <c r="L1502" i="5"/>
  <c r="K1502" i="5"/>
  <c r="J1502" i="5"/>
  <c r="I1502" i="5"/>
  <c r="H1502" i="5"/>
  <c r="G1502" i="5"/>
  <c r="M1502" i="5" s="1"/>
  <c r="R1502" i="5" s="1"/>
  <c r="F1502" i="5"/>
  <c r="O1502" i="5" s="1"/>
  <c r="E1502" i="5"/>
  <c r="D1502" i="5"/>
  <c r="P1502" i="5" s="1"/>
  <c r="C1502" i="5"/>
  <c r="B1502" i="5"/>
  <c r="A1502" i="5"/>
  <c r="O1501" i="5"/>
  <c r="M1501" i="5"/>
  <c r="J1501" i="5"/>
  <c r="G1501" i="5"/>
  <c r="F1501" i="5"/>
  <c r="E1501" i="5"/>
  <c r="D1501" i="5"/>
  <c r="P1501" i="5" s="1"/>
  <c r="C1501" i="5"/>
  <c r="B1501" i="5"/>
  <c r="A1501" i="5"/>
  <c r="M1500" i="5"/>
  <c r="L1500" i="5"/>
  <c r="K1500" i="5"/>
  <c r="H1500" i="5"/>
  <c r="Q1500" i="5" s="1"/>
  <c r="G1500" i="5"/>
  <c r="F1500" i="5"/>
  <c r="O1500" i="5" s="1"/>
  <c r="E1500" i="5"/>
  <c r="D1500" i="5"/>
  <c r="P1500" i="5" s="1"/>
  <c r="C1500" i="5"/>
  <c r="B1500" i="5"/>
  <c r="A1500" i="5"/>
  <c r="Q1499" i="5"/>
  <c r="M1499" i="5"/>
  <c r="L1499" i="5"/>
  <c r="K1499" i="5"/>
  <c r="J1499" i="5"/>
  <c r="R1499" i="5" s="1"/>
  <c r="I1499" i="5"/>
  <c r="H1499" i="5"/>
  <c r="G1499" i="5"/>
  <c r="F1499" i="5"/>
  <c r="O1499" i="5" s="1"/>
  <c r="E1499" i="5"/>
  <c r="D1499" i="5"/>
  <c r="P1499" i="5" s="1"/>
  <c r="C1499" i="5"/>
  <c r="B1499" i="5"/>
  <c r="A1499" i="5"/>
  <c r="O1498" i="5"/>
  <c r="M1498" i="5"/>
  <c r="J1498" i="5"/>
  <c r="I1498" i="5"/>
  <c r="H1498" i="5"/>
  <c r="Q1498" i="5" s="1"/>
  <c r="G1498" i="5"/>
  <c r="F1498" i="5"/>
  <c r="E1498" i="5"/>
  <c r="D1498" i="5"/>
  <c r="P1498" i="5" s="1"/>
  <c r="C1498" i="5"/>
  <c r="B1498" i="5"/>
  <c r="A1498" i="5"/>
  <c r="L1497" i="5"/>
  <c r="G1497" i="5"/>
  <c r="K1497" i="5" s="1"/>
  <c r="F1497" i="5"/>
  <c r="O1497" i="5" s="1"/>
  <c r="E1497" i="5"/>
  <c r="D1497" i="5"/>
  <c r="P1497" i="5" s="1"/>
  <c r="C1497" i="5"/>
  <c r="B1497" i="5"/>
  <c r="A1497" i="5"/>
  <c r="Q1496" i="5"/>
  <c r="P1496" i="5"/>
  <c r="O1496" i="5"/>
  <c r="L1496" i="5"/>
  <c r="K1496" i="5"/>
  <c r="J1496" i="5"/>
  <c r="I1496" i="5"/>
  <c r="R1496" i="5" s="1"/>
  <c r="H1496" i="5"/>
  <c r="G1496" i="5"/>
  <c r="M1496" i="5" s="1"/>
  <c r="F1496" i="5"/>
  <c r="E1496" i="5"/>
  <c r="D1496" i="5"/>
  <c r="C1496" i="5"/>
  <c r="B1496" i="5"/>
  <c r="N1496" i="5" s="1"/>
  <c r="A1496" i="5"/>
  <c r="O1495" i="5"/>
  <c r="G1495" i="5"/>
  <c r="F1495" i="5"/>
  <c r="E1495" i="5"/>
  <c r="D1495" i="5"/>
  <c r="P1495" i="5" s="1"/>
  <c r="C1495" i="5"/>
  <c r="B1495" i="5"/>
  <c r="A1495" i="5"/>
  <c r="G1494" i="5"/>
  <c r="F1494" i="5"/>
  <c r="O1494" i="5" s="1"/>
  <c r="E1494" i="5"/>
  <c r="D1494" i="5"/>
  <c r="P1494" i="5" s="1"/>
  <c r="C1494" i="5"/>
  <c r="B1494" i="5"/>
  <c r="A1494" i="5"/>
  <c r="Q1493" i="5"/>
  <c r="P1493" i="5"/>
  <c r="M1493" i="5"/>
  <c r="L1493" i="5"/>
  <c r="K1493" i="5"/>
  <c r="J1493" i="5"/>
  <c r="I1493" i="5"/>
  <c r="H1493" i="5"/>
  <c r="G1493" i="5"/>
  <c r="F1493" i="5"/>
  <c r="O1493" i="5" s="1"/>
  <c r="E1493" i="5"/>
  <c r="D1493" i="5"/>
  <c r="C1493" i="5"/>
  <c r="B1493" i="5"/>
  <c r="A1493" i="5"/>
  <c r="P1492" i="5"/>
  <c r="O1492" i="5"/>
  <c r="G1492" i="5"/>
  <c r="F1492" i="5"/>
  <c r="E1492" i="5"/>
  <c r="D1492" i="5"/>
  <c r="C1492" i="5"/>
  <c r="B1492" i="5"/>
  <c r="A1492" i="5"/>
  <c r="G1491" i="5"/>
  <c r="F1491" i="5"/>
  <c r="O1491" i="5" s="1"/>
  <c r="E1491" i="5"/>
  <c r="D1491" i="5"/>
  <c r="P1491" i="5" s="1"/>
  <c r="C1491" i="5"/>
  <c r="B1491" i="5"/>
  <c r="A1491" i="5"/>
  <c r="Q1490" i="5"/>
  <c r="L1490" i="5"/>
  <c r="K1490" i="5"/>
  <c r="J1490" i="5"/>
  <c r="R1490" i="5" s="1"/>
  <c r="I1490" i="5"/>
  <c r="H1490" i="5"/>
  <c r="G1490" i="5"/>
  <c r="M1490" i="5" s="1"/>
  <c r="F1490" i="5"/>
  <c r="O1490" i="5" s="1"/>
  <c r="E1490" i="5"/>
  <c r="D1490" i="5"/>
  <c r="P1490" i="5" s="1"/>
  <c r="C1490" i="5"/>
  <c r="B1490" i="5"/>
  <c r="A1490" i="5"/>
  <c r="O1489" i="5"/>
  <c r="G1489" i="5"/>
  <c r="F1489" i="5"/>
  <c r="E1489" i="5"/>
  <c r="D1489" i="5"/>
  <c r="P1489" i="5" s="1"/>
  <c r="C1489" i="5"/>
  <c r="B1489" i="5"/>
  <c r="A1489" i="5"/>
  <c r="M1488" i="5"/>
  <c r="L1488" i="5"/>
  <c r="K1488" i="5"/>
  <c r="H1488" i="5"/>
  <c r="Q1488" i="5" s="1"/>
  <c r="G1488" i="5"/>
  <c r="F1488" i="5"/>
  <c r="O1488" i="5" s="1"/>
  <c r="E1488" i="5"/>
  <c r="D1488" i="5"/>
  <c r="P1488" i="5" s="1"/>
  <c r="C1488" i="5"/>
  <c r="B1488" i="5"/>
  <c r="A1488" i="5"/>
  <c r="Q1487" i="5"/>
  <c r="P1487" i="5"/>
  <c r="M1487" i="5"/>
  <c r="L1487" i="5"/>
  <c r="K1487" i="5"/>
  <c r="J1487" i="5"/>
  <c r="I1487" i="5"/>
  <c r="R1487" i="5" s="1"/>
  <c r="H1487" i="5"/>
  <c r="G1487" i="5"/>
  <c r="F1487" i="5"/>
  <c r="O1487" i="5" s="1"/>
  <c r="E1487" i="5"/>
  <c r="D1487" i="5"/>
  <c r="C1487" i="5"/>
  <c r="B1487" i="5"/>
  <c r="A1487" i="5"/>
  <c r="O1486" i="5"/>
  <c r="M1486" i="5"/>
  <c r="J1486" i="5"/>
  <c r="I1486" i="5"/>
  <c r="H1486" i="5"/>
  <c r="Q1486" i="5" s="1"/>
  <c r="G1486" i="5"/>
  <c r="F1486" i="5"/>
  <c r="E1486" i="5"/>
  <c r="D1486" i="5"/>
  <c r="P1486" i="5" s="1"/>
  <c r="C1486" i="5"/>
  <c r="B1486" i="5"/>
  <c r="A1486" i="5"/>
  <c r="Q1485" i="5"/>
  <c r="L1485" i="5"/>
  <c r="K1485" i="5"/>
  <c r="H1485" i="5"/>
  <c r="G1485" i="5"/>
  <c r="F1485" i="5"/>
  <c r="O1485" i="5" s="1"/>
  <c r="E1485" i="5"/>
  <c r="D1485" i="5"/>
  <c r="P1485" i="5" s="1"/>
  <c r="C1485" i="5"/>
  <c r="B1485" i="5"/>
  <c r="A1485" i="5"/>
  <c r="R1484" i="5"/>
  <c r="Q1484" i="5"/>
  <c r="O1484" i="5"/>
  <c r="L1484" i="5"/>
  <c r="K1484" i="5"/>
  <c r="J1484" i="5"/>
  <c r="I1484" i="5"/>
  <c r="H1484" i="5"/>
  <c r="G1484" i="5"/>
  <c r="M1484" i="5" s="1"/>
  <c r="F1484" i="5"/>
  <c r="E1484" i="5"/>
  <c r="D1484" i="5"/>
  <c r="P1484" i="5" s="1"/>
  <c r="C1484" i="5"/>
  <c r="B1484" i="5"/>
  <c r="A1484" i="5"/>
  <c r="P1483" i="5"/>
  <c r="M1483" i="5"/>
  <c r="R1483" i="5" s="1"/>
  <c r="L1483" i="5"/>
  <c r="J1483" i="5"/>
  <c r="I1483" i="5"/>
  <c r="H1483" i="5"/>
  <c r="Q1483" i="5" s="1"/>
  <c r="G1483" i="5"/>
  <c r="K1483" i="5" s="1"/>
  <c r="F1483" i="5"/>
  <c r="O1483" i="5" s="1"/>
  <c r="E1483" i="5"/>
  <c r="D1483" i="5"/>
  <c r="C1483" i="5"/>
  <c r="B1483" i="5"/>
  <c r="A1483" i="5"/>
  <c r="M1482" i="5"/>
  <c r="L1482" i="5"/>
  <c r="K1482" i="5"/>
  <c r="G1482" i="5"/>
  <c r="F1482" i="5"/>
  <c r="O1482" i="5" s="1"/>
  <c r="E1482" i="5"/>
  <c r="D1482" i="5"/>
  <c r="P1482" i="5" s="1"/>
  <c r="C1482" i="5"/>
  <c r="B1482" i="5"/>
  <c r="A1482" i="5"/>
  <c r="O1481" i="5"/>
  <c r="M1481" i="5"/>
  <c r="L1481" i="5"/>
  <c r="K1481" i="5"/>
  <c r="J1481" i="5"/>
  <c r="I1481" i="5"/>
  <c r="H1481" i="5"/>
  <c r="Q1481" i="5" s="1"/>
  <c r="G1481" i="5"/>
  <c r="F1481" i="5"/>
  <c r="E1481" i="5"/>
  <c r="D1481" i="5"/>
  <c r="P1481" i="5" s="1"/>
  <c r="C1481" i="5"/>
  <c r="B1481" i="5"/>
  <c r="N1481" i="5" s="1"/>
  <c r="A1481" i="5"/>
  <c r="R1480" i="5"/>
  <c r="M1480" i="5"/>
  <c r="L1480" i="5"/>
  <c r="J1480" i="5"/>
  <c r="I1480" i="5"/>
  <c r="H1480" i="5"/>
  <c r="Q1480" i="5" s="1"/>
  <c r="G1480" i="5"/>
  <c r="K1480" i="5" s="1"/>
  <c r="F1480" i="5"/>
  <c r="O1480" i="5" s="1"/>
  <c r="E1480" i="5"/>
  <c r="D1480" i="5"/>
  <c r="P1480" i="5" s="1"/>
  <c r="C1480" i="5"/>
  <c r="B1480" i="5"/>
  <c r="A1480" i="5"/>
  <c r="M1479" i="5"/>
  <c r="G1479" i="5"/>
  <c r="L1479" i="5" s="1"/>
  <c r="F1479" i="5"/>
  <c r="O1479" i="5" s="1"/>
  <c r="E1479" i="5"/>
  <c r="D1479" i="5"/>
  <c r="P1479" i="5" s="1"/>
  <c r="C1479" i="5"/>
  <c r="B1479" i="5"/>
  <c r="A1479" i="5"/>
  <c r="P1478" i="5"/>
  <c r="L1478" i="5"/>
  <c r="K1478" i="5"/>
  <c r="J1478" i="5"/>
  <c r="I1478" i="5"/>
  <c r="H1478" i="5"/>
  <c r="Q1478" i="5" s="1"/>
  <c r="G1478" i="5"/>
  <c r="M1478" i="5" s="1"/>
  <c r="N1478" i="5" s="1"/>
  <c r="F1478" i="5"/>
  <c r="O1478" i="5" s="1"/>
  <c r="E1478" i="5"/>
  <c r="D1478" i="5"/>
  <c r="C1478" i="5"/>
  <c r="B1478" i="5"/>
  <c r="A1478" i="5"/>
  <c r="O1477" i="5"/>
  <c r="L1477" i="5"/>
  <c r="J1477" i="5"/>
  <c r="I1477" i="5"/>
  <c r="H1477" i="5"/>
  <c r="Q1477" i="5" s="1"/>
  <c r="G1477" i="5"/>
  <c r="K1477" i="5" s="1"/>
  <c r="F1477" i="5"/>
  <c r="E1477" i="5"/>
  <c r="D1477" i="5"/>
  <c r="P1477" i="5" s="1"/>
  <c r="C1477" i="5"/>
  <c r="B1477" i="5"/>
  <c r="A1477" i="5"/>
  <c r="Q1476" i="5"/>
  <c r="M1476" i="5"/>
  <c r="L1476" i="5"/>
  <c r="K1476" i="5"/>
  <c r="J1476" i="5"/>
  <c r="R1476" i="5" s="1"/>
  <c r="H1476" i="5"/>
  <c r="G1476" i="5"/>
  <c r="I1476" i="5" s="1"/>
  <c r="F1476" i="5"/>
  <c r="O1476" i="5" s="1"/>
  <c r="E1476" i="5"/>
  <c r="D1476" i="5"/>
  <c r="P1476" i="5" s="1"/>
  <c r="C1476" i="5"/>
  <c r="B1476" i="5"/>
  <c r="A1476" i="5"/>
  <c r="R1475" i="5"/>
  <c r="O1475" i="5"/>
  <c r="M1475" i="5"/>
  <c r="L1475" i="5"/>
  <c r="K1475" i="5"/>
  <c r="J1475" i="5"/>
  <c r="I1475" i="5"/>
  <c r="H1475" i="5"/>
  <c r="Q1475" i="5" s="1"/>
  <c r="G1475" i="5"/>
  <c r="F1475" i="5"/>
  <c r="E1475" i="5"/>
  <c r="D1475" i="5"/>
  <c r="P1475" i="5" s="1"/>
  <c r="C1475" i="5"/>
  <c r="B1475" i="5"/>
  <c r="N1475" i="5" s="1"/>
  <c r="A1475" i="5"/>
  <c r="P1474" i="5"/>
  <c r="O1474" i="5"/>
  <c r="L1474" i="5"/>
  <c r="J1474" i="5"/>
  <c r="I1474" i="5"/>
  <c r="H1474" i="5"/>
  <c r="Q1474" i="5" s="1"/>
  <c r="G1474" i="5"/>
  <c r="K1474" i="5" s="1"/>
  <c r="F1474" i="5"/>
  <c r="E1474" i="5"/>
  <c r="D1474" i="5"/>
  <c r="C1474" i="5"/>
  <c r="B1474" i="5"/>
  <c r="A1474" i="5"/>
  <c r="Q1473" i="5"/>
  <c r="M1473" i="5"/>
  <c r="L1473" i="5"/>
  <c r="K1473" i="5"/>
  <c r="J1473" i="5"/>
  <c r="R1473" i="5" s="1"/>
  <c r="H1473" i="5"/>
  <c r="G1473" i="5"/>
  <c r="I1473" i="5" s="1"/>
  <c r="F1473" i="5"/>
  <c r="O1473" i="5" s="1"/>
  <c r="E1473" i="5"/>
  <c r="D1473" i="5"/>
  <c r="P1473" i="5" s="1"/>
  <c r="C1473" i="5"/>
  <c r="B1473" i="5"/>
  <c r="A1473" i="5"/>
  <c r="L1472" i="5"/>
  <c r="R1472" i="5" s="1"/>
  <c r="K1472" i="5"/>
  <c r="J1472" i="5"/>
  <c r="I1472" i="5"/>
  <c r="H1472" i="5"/>
  <c r="Q1472" i="5" s="1"/>
  <c r="G1472" i="5"/>
  <c r="M1472" i="5" s="1"/>
  <c r="F1472" i="5"/>
  <c r="O1472" i="5" s="1"/>
  <c r="E1472" i="5"/>
  <c r="D1472" i="5"/>
  <c r="P1472" i="5" s="1"/>
  <c r="C1472" i="5"/>
  <c r="B1472" i="5"/>
  <c r="N1472" i="5" s="1"/>
  <c r="A1472" i="5"/>
  <c r="P1471" i="5"/>
  <c r="O1471" i="5"/>
  <c r="J1471" i="5"/>
  <c r="H1471" i="5"/>
  <c r="Q1471" i="5" s="1"/>
  <c r="G1471" i="5"/>
  <c r="F1471" i="5"/>
  <c r="E1471" i="5"/>
  <c r="D1471" i="5"/>
  <c r="C1471" i="5"/>
  <c r="B1471" i="5"/>
  <c r="A1471" i="5"/>
  <c r="Q1470" i="5"/>
  <c r="L1470" i="5"/>
  <c r="K1470" i="5"/>
  <c r="J1470" i="5"/>
  <c r="H1470" i="5"/>
  <c r="G1470" i="5"/>
  <c r="I1470" i="5" s="1"/>
  <c r="F1470" i="5"/>
  <c r="O1470" i="5" s="1"/>
  <c r="E1470" i="5"/>
  <c r="D1470" i="5"/>
  <c r="P1470" i="5" s="1"/>
  <c r="C1470" i="5"/>
  <c r="B1470" i="5"/>
  <c r="A1470" i="5"/>
  <c r="Q1469" i="5"/>
  <c r="M1469" i="5"/>
  <c r="L1469" i="5"/>
  <c r="K1469" i="5"/>
  <c r="R1469" i="5" s="1"/>
  <c r="J1469" i="5"/>
  <c r="I1469" i="5"/>
  <c r="H1469" i="5"/>
  <c r="G1469" i="5"/>
  <c r="F1469" i="5"/>
  <c r="O1469" i="5" s="1"/>
  <c r="E1469" i="5"/>
  <c r="D1469" i="5"/>
  <c r="P1469" i="5" s="1"/>
  <c r="C1469" i="5"/>
  <c r="B1469" i="5"/>
  <c r="N1469" i="5" s="1"/>
  <c r="A1469" i="5"/>
  <c r="O1468" i="5"/>
  <c r="J1468" i="5"/>
  <c r="I1468" i="5"/>
  <c r="H1468" i="5"/>
  <c r="Q1468" i="5" s="1"/>
  <c r="G1468" i="5"/>
  <c r="F1468" i="5"/>
  <c r="E1468" i="5"/>
  <c r="D1468" i="5"/>
  <c r="P1468" i="5" s="1"/>
  <c r="C1468" i="5"/>
  <c r="B1468" i="5"/>
  <c r="A1468" i="5"/>
  <c r="P1467" i="5"/>
  <c r="L1467" i="5"/>
  <c r="K1467" i="5"/>
  <c r="J1467" i="5"/>
  <c r="H1467" i="5"/>
  <c r="Q1467" i="5" s="1"/>
  <c r="G1467" i="5"/>
  <c r="I1467" i="5" s="1"/>
  <c r="F1467" i="5"/>
  <c r="O1467" i="5" s="1"/>
  <c r="E1467" i="5"/>
  <c r="D1467" i="5"/>
  <c r="C1467" i="5"/>
  <c r="B1467" i="5"/>
  <c r="A1467" i="5"/>
  <c r="Q1466" i="5"/>
  <c r="L1466" i="5"/>
  <c r="K1466" i="5"/>
  <c r="J1466" i="5"/>
  <c r="R1466" i="5" s="1"/>
  <c r="I1466" i="5"/>
  <c r="H1466" i="5"/>
  <c r="G1466" i="5"/>
  <c r="M1466" i="5" s="1"/>
  <c r="F1466" i="5"/>
  <c r="O1466" i="5" s="1"/>
  <c r="E1466" i="5"/>
  <c r="N1466" i="5" s="1"/>
  <c r="D1466" i="5"/>
  <c r="P1466" i="5" s="1"/>
  <c r="C1466" i="5"/>
  <c r="B1466" i="5"/>
  <c r="A1466" i="5"/>
  <c r="P1465" i="5"/>
  <c r="M1465" i="5"/>
  <c r="I1465" i="5"/>
  <c r="H1465" i="5"/>
  <c r="Q1465" i="5" s="1"/>
  <c r="G1465" i="5"/>
  <c r="F1465" i="5"/>
  <c r="O1465" i="5" s="1"/>
  <c r="E1465" i="5"/>
  <c r="D1465" i="5"/>
  <c r="C1465" i="5"/>
  <c r="B1465" i="5"/>
  <c r="A1465" i="5"/>
  <c r="P1464" i="5"/>
  <c r="H1464" i="5"/>
  <c r="Q1464" i="5" s="1"/>
  <c r="G1464" i="5"/>
  <c r="F1464" i="5"/>
  <c r="O1464" i="5" s="1"/>
  <c r="E1464" i="5"/>
  <c r="D1464" i="5"/>
  <c r="C1464" i="5"/>
  <c r="B1464" i="5"/>
  <c r="A1464" i="5"/>
  <c r="Q1463" i="5"/>
  <c r="M1463" i="5"/>
  <c r="L1463" i="5"/>
  <c r="K1463" i="5"/>
  <c r="J1463" i="5"/>
  <c r="R1463" i="5" s="1"/>
  <c r="I1463" i="5"/>
  <c r="H1463" i="5"/>
  <c r="G1463" i="5"/>
  <c r="F1463" i="5"/>
  <c r="O1463" i="5" s="1"/>
  <c r="E1463" i="5"/>
  <c r="D1463" i="5"/>
  <c r="P1463" i="5" s="1"/>
  <c r="C1463" i="5"/>
  <c r="B1463" i="5"/>
  <c r="A1463" i="5"/>
  <c r="O1462" i="5"/>
  <c r="M1462" i="5"/>
  <c r="J1462" i="5"/>
  <c r="I1462" i="5"/>
  <c r="H1462" i="5"/>
  <c r="Q1462" i="5" s="1"/>
  <c r="G1462" i="5"/>
  <c r="F1462" i="5"/>
  <c r="E1462" i="5"/>
  <c r="D1462" i="5"/>
  <c r="P1462" i="5" s="1"/>
  <c r="C1462" i="5"/>
  <c r="B1462" i="5"/>
  <c r="A1462" i="5"/>
  <c r="G1461" i="5"/>
  <c r="F1461" i="5"/>
  <c r="O1461" i="5" s="1"/>
  <c r="E1461" i="5"/>
  <c r="D1461" i="5"/>
  <c r="P1461" i="5" s="1"/>
  <c r="C1461" i="5"/>
  <c r="B1461" i="5"/>
  <c r="A1461" i="5"/>
  <c r="R1460" i="5"/>
  <c r="Q1460" i="5"/>
  <c r="O1460" i="5"/>
  <c r="L1460" i="5"/>
  <c r="K1460" i="5"/>
  <c r="J1460" i="5"/>
  <c r="I1460" i="5"/>
  <c r="H1460" i="5"/>
  <c r="G1460" i="5"/>
  <c r="M1460" i="5" s="1"/>
  <c r="F1460" i="5"/>
  <c r="E1460" i="5"/>
  <c r="D1460" i="5"/>
  <c r="P1460" i="5" s="1"/>
  <c r="C1460" i="5"/>
  <c r="B1460" i="5"/>
  <c r="A1460" i="5"/>
  <c r="P1459" i="5"/>
  <c r="O1459" i="5"/>
  <c r="G1459" i="5"/>
  <c r="F1459" i="5"/>
  <c r="E1459" i="5"/>
  <c r="D1459" i="5"/>
  <c r="C1459" i="5"/>
  <c r="B1459" i="5"/>
  <c r="A1459" i="5"/>
  <c r="M1458" i="5"/>
  <c r="H1458" i="5"/>
  <c r="Q1458" i="5" s="1"/>
  <c r="G1458" i="5"/>
  <c r="L1458" i="5" s="1"/>
  <c r="F1458" i="5"/>
  <c r="O1458" i="5" s="1"/>
  <c r="E1458" i="5"/>
  <c r="D1458" i="5"/>
  <c r="P1458" i="5" s="1"/>
  <c r="C1458" i="5"/>
  <c r="B1458" i="5"/>
  <c r="A1458" i="5"/>
  <c r="Q1457" i="5"/>
  <c r="P1457" i="5"/>
  <c r="M1457" i="5"/>
  <c r="L1457" i="5"/>
  <c r="K1457" i="5"/>
  <c r="J1457" i="5"/>
  <c r="I1457" i="5"/>
  <c r="R1457" i="5" s="1"/>
  <c r="H1457" i="5"/>
  <c r="G1457" i="5"/>
  <c r="F1457" i="5"/>
  <c r="O1457" i="5" s="1"/>
  <c r="E1457" i="5"/>
  <c r="D1457" i="5"/>
  <c r="C1457" i="5"/>
  <c r="B1457" i="5"/>
  <c r="A1457" i="5"/>
  <c r="P1456" i="5"/>
  <c r="O1456" i="5"/>
  <c r="G1456" i="5"/>
  <c r="F1456" i="5"/>
  <c r="E1456" i="5"/>
  <c r="D1456" i="5"/>
  <c r="C1456" i="5"/>
  <c r="B1456" i="5"/>
  <c r="A1456" i="5"/>
  <c r="M1455" i="5"/>
  <c r="G1455" i="5"/>
  <c r="F1455" i="5"/>
  <c r="O1455" i="5" s="1"/>
  <c r="E1455" i="5"/>
  <c r="D1455" i="5"/>
  <c r="P1455" i="5" s="1"/>
  <c r="C1455" i="5"/>
  <c r="B1455" i="5"/>
  <c r="A1455" i="5"/>
  <c r="Q1454" i="5"/>
  <c r="O1454" i="5"/>
  <c r="L1454" i="5"/>
  <c r="K1454" i="5"/>
  <c r="J1454" i="5"/>
  <c r="R1454" i="5" s="1"/>
  <c r="I1454" i="5"/>
  <c r="H1454" i="5"/>
  <c r="G1454" i="5"/>
  <c r="M1454" i="5" s="1"/>
  <c r="F1454" i="5"/>
  <c r="E1454" i="5"/>
  <c r="D1454" i="5"/>
  <c r="P1454" i="5" s="1"/>
  <c r="C1454" i="5"/>
  <c r="B1454" i="5"/>
  <c r="A1454" i="5"/>
  <c r="O1453" i="5"/>
  <c r="M1453" i="5"/>
  <c r="G1453" i="5"/>
  <c r="F1453" i="5"/>
  <c r="E1453" i="5"/>
  <c r="D1453" i="5"/>
  <c r="P1453" i="5" s="1"/>
  <c r="C1453" i="5"/>
  <c r="B1453" i="5"/>
  <c r="A1453" i="5"/>
  <c r="M1452" i="5"/>
  <c r="L1452" i="5"/>
  <c r="K1452" i="5"/>
  <c r="H1452" i="5"/>
  <c r="Q1452" i="5" s="1"/>
  <c r="G1452" i="5"/>
  <c r="F1452" i="5"/>
  <c r="O1452" i="5" s="1"/>
  <c r="E1452" i="5"/>
  <c r="D1452" i="5"/>
  <c r="P1452" i="5" s="1"/>
  <c r="C1452" i="5"/>
  <c r="B1452" i="5"/>
  <c r="A1452" i="5"/>
  <c r="Q1451" i="5"/>
  <c r="P1451" i="5"/>
  <c r="O1451" i="5"/>
  <c r="L1451" i="5"/>
  <c r="K1451" i="5"/>
  <c r="J1451" i="5"/>
  <c r="I1451" i="5"/>
  <c r="R1451" i="5" s="1"/>
  <c r="H1451" i="5"/>
  <c r="G1451" i="5"/>
  <c r="M1451" i="5" s="1"/>
  <c r="F1451" i="5"/>
  <c r="E1451" i="5"/>
  <c r="D1451" i="5"/>
  <c r="C1451" i="5"/>
  <c r="B1451" i="5"/>
  <c r="N1451" i="5" s="1"/>
  <c r="A1451" i="5"/>
  <c r="P1450" i="5"/>
  <c r="O1450" i="5"/>
  <c r="M1450" i="5"/>
  <c r="J1450" i="5"/>
  <c r="I1450" i="5"/>
  <c r="H1450" i="5"/>
  <c r="Q1450" i="5" s="1"/>
  <c r="G1450" i="5"/>
  <c r="F1450" i="5"/>
  <c r="E1450" i="5"/>
  <c r="D1450" i="5"/>
  <c r="C1450" i="5"/>
  <c r="B1450" i="5"/>
  <c r="A1450" i="5"/>
  <c r="G1449" i="5"/>
  <c r="M1449" i="5" s="1"/>
  <c r="F1449" i="5"/>
  <c r="O1449" i="5" s="1"/>
  <c r="E1449" i="5"/>
  <c r="D1449" i="5"/>
  <c r="P1449" i="5" s="1"/>
  <c r="C1449" i="5"/>
  <c r="B1449" i="5"/>
  <c r="A1449" i="5"/>
  <c r="Q1448" i="5"/>
  <c r="P1448" i="5"/>
  <c r="L1448" i="5"/>
  <c r="K1448" i="5"/>
  <c r="J1448" i="5"/>
  <c r="I1448" i="5"/>
  <c r="R1448" i="5" s="1"/>
  <c r="H1448" i="5"/>
  <c r="G1448" i="5"/>
  <c r="M1448" i="5" s="1"/>
  <c r="F1448" i="5"/>
  <c r="O1448" i="5" s="1"/>
  <c r="E1448" i="5"/>
  <c r="D1448" i="5"/>
  <c r="C1448" i="5"/>
  <c r="B1448" i="5"/>
  <c r="A1448" i="5"/>
  <c r="P1447" i="5"/>
  <c r="O1447" i="5"/>
  <c r="G1447" i="5"/>
  <c r="M1447" i="5" s="1"/>
  <c r="F1447" i="5"/>
  <c r="E1447" i="5"/>
  <c r="D1447" i="5"/>
  <c r="C1447" i="5"/>
  <c r="B1447" i="5"/>
  <c r="A1447" i="5"/>
  <c r="M1446" i="5"/>
  <c r="G1446" i="5"/>
  <c r="F1446" i="5"/>
  <c r="O1446" i="5" s="1"/>
  <c r="E1446" i="5"/>
  <c r="D1446" i="5"/>
  <c r="P1446" i="5" s="1"/>
  <c r="C1446" i="5"/>
  <c r="B1446" i="5"/>
  <c r="A1446" i="5"/>
  <c r="Q1445" i="5"/>
  <c r="M1445" i="5"/>
  <c r="L1445" i="5"/>
  <c r="K1445" i="5"/>
  <c r="R1445" i="5" s="1"/>
  <c r="J1445" i="5"/>
  <c r="I1445" i="5"/>
  <c r="H1445" i="5"/>
  <c r="G1445" i="5"/>
  <c r="F1445" i="5"/>
  <c r="O1445" i="5" s="1"/>
  <c r="E1445" i="5"/>
  <c r="D1445" i="5"/>
  <c r="P1445" i="5" s="1"/>
  <c r="C1445" i="5"/>
  <c r="B1445" i="5"/>
  <c r="A1445" i="5"/>
  <c r="P1444" i="5"/>
  <c r="O1444" i="5"/>
  <c r="M1444" i="5"/>
  <c r="H1444" i="5"/>
  <c r="Q1444" i="5" s="1"/>
  <c r="G1444" i="5"/>
  <c r="F1444" i="5"/>
  <c r="E1444" i="5"/>
  <c r="D1444" i="5"/>
  <c r="C1444" i="5"/>
  <c r="B1444" i="5"/>
  <c r="A1444" i="5"/>
  <c r="M1443" i="5"/>
  <c r="L1443" i="5"/>
  <c r="K1443" i="5"/>
  <c r="H1443" i="5"/>
  <c r="Q1443" i="5" s="1"/>
  <c r="G1443" i="5"/>
  <c r="F1443" i="5"/>
  <c r="O1443" i="5" s="1"/>
  <c r="E1443" i="5"/>
  <c r="D1443" i="5"/>
  <c r="P1443" i="5" s="1"/>
  <c r="C1443" i="5"/>
  <c r="B1443" i="5"/>
  <c r="A1443" i="5"/>
  <c r="Q1442" i="5"/>
  <c r="L1442" i="5"/>
  <c r="K1442" i="5"/>
  <c r="J1442" i="5"/>
  <c r="R1442" i="5" s="1"/>
  <c r="I1442" i="5"/>
  <c r="H1442" i="5"/>
  <c r="G1442" i="5"/>
  <c r="M1442" i="5" s="1"/>
  <c r="F1442" i="5"/>
  <c r="O1442" i="5" s="1"/>
  <c r="E1442" i="5"/>
  <c r="D1442" i="5"/>
  <c r="P1442" i="5" s="1"/>
  <c r="C1442" i="5"/>
  <c r="B1442" i="5"/>
  <c r="A1442" i="5"/>
  <c r="O1441" i="5"/>
  <c r="M1441" i="5"/>
  <c r="J1441" i="5"/>
  <c r="I1441" i="5"/>
  <c r="H1441" i="5"/>
  <c r="Q1441" i="5" s="1"/>
  <c r="G1441" i="5"/>
  <c r="F1441" i="5"/>
  <c r="E1441" i="5"/>
  <c r="D1441" i="5"/>
  <c r="P1441" i="5" s="1"/>
  <c r="C1441" i="5"/>
  <c r="B1441" i="5"/>
  <c r="A1441" i="5"/>
  <c r="Q1440" i="5"/>
  <c r="L1440" i="5"/>
  <c r="H1440" i="5"/>
  <c r="G1440" i="5"/>
  <c r="F1440" i="5"/>
  <c r="O1440" i="5" s="1"/>
  <c r="E1440" i="5"/>
  <c r="D1440" i="5"/>
  <c r="P1440" i="5" s="1"/>
  <c r="C1440" i="5"/>
  <c r="B1440" i="5"/>
  <c r="A1440" i="5"/>
  <c r="Q1439" i="5"/>
  <c r="P1439" i="5"/>
  <c r="O1439" i="5"/>
  <c r="M1439" i="5"/>
  <c r="L1439" i="5"/>
  <c r="K1439" i="5"/>
  <c r="J1439" i="5"/>
  <c r="I1439" i="5"/>
  <c r="R1439" i="5" s="1"/>
  <c r="H1439" i="5"/>
  <c r="G1439" i="5"/>
  <c r="F1439" i="5"/>
  <c r="E1439" i="5"/>
  <c r="D1439" i="5"/>
  <c r="C1439" i="5"/>
  <c r="B1439" i="5"/>
  <c r="A1439" i="5"/>
  <c r="P1438" i="5"/>
  <c r="O1438" i="5"/>
  <c r="M1438" i="5"/>
  <c r="J1438" i="5"/>
  <c r="I1438" i="5"/>
  <c r="H1438" i="5"/>
  <c r="Q1438" i="5" s="1"/>
  <c r="G1438" i="5"/>
  <c r="F1438" i="5"/>
  <c r="E1438" i="5"/>
  <c r="D1438" i="5"/>
  <c r="C1438" i="5"/>
  <c r="B1438" i="5"/>
  <c r="A1438" i="5"/>
  <c r="G1437" i="5"/>
  <c r="F1437" i="5"/>
  <c r="O1437" i="5" s="1"/>
  <c r="E1437" i="5"/>
  <c r="D1437" i="5"/>
  <c r="P1437" i="5" s="1"/>
  <c r="C1437" i="5"/>
  <c r="B1437" i="5"/>
  <c r="A1437" i="5"/>
  <c r="Q1436" i="5"/>
  <c r="P1436" i="5"/>
  <c r="O1436" i="5"/>
  <c r="L1436" i="5"/>
  <c r="K1436" i="5"/>
  <c r="J1436" i="5"/>
  <c r="I1436" i="5"/>
  <c r="R1436" i="5" s="1"/>
  <c r="H1436" i="5"/>
  <c r="G1436" i="5"/>
  <c r="M1436" i="5" s="1"/>
  <c r="F1436" i="5"/>
  <c r="E1436" i="5"/>
  <c r="D1436" i="5"/>
  <c r="C1436" i="5"/>
  <c r="B1436" i="5"/>
  <c r="A1436" i="5"/>
  <c r="P1435" i="5"/>
  <c r="O1435" i="5"/>
  <c r="G1435" i="5"/>
  <c r="F1435" i="5"/>
  <c r="E1435" i="5"/>
  <c r="D1435" i="5"/>
  <c r="C1435" i="5"/>
  <c r="B1435" i="5"/>
  <c r="A1435" i="5"/>
  <c r="M1434" i="5"/>
  <c r="L1434" i="5"/>
  <c r="G1434" i="5"/>
  <c r="K1434" i="5" s="1"/>
  <c r="F1434" i="5"/>
  <c r="O1434" i="5" s="1"/>
  <c r="E1434" i="5"/>
  <c r="D1434" i="5"/>
  <c r="P1434" i="5" s="1"/>
  <c r="C1434" i="5"/>
  <c r="B1434" i="5"/>
  <c r="A1434" i="5"/>
  <c r="Q1433" i="5"/>
  <c r="M1433" i="5"/>
  <c r="L1433" i="5"/>
  <c r="R1433" i="5" s="1"/>
  <c r="K1433" i="5"/>
  <c r="J1433" i="5"/>
  <c r="I1433" i="5"/>
  <c r="H1433" i="5"/>
  <c r="G1433" i="5"/>
  <c r="F1433" i="5"/>
  <c r="O1433" i="5" s="1"/>
  <c r="E1433" i="5"/>
  <c r="D1433" i="5"/>
  <c r="P1433" i="5" s="1"/>
  <c r="C1433" i="5"/>
  <c r="B1433" i="5"/>
  <c r="A1433" i="5"/>
  <c r="P1432" i="5"/>
  <c r="O1432" i="5"/>
  <c r="M1432" i="5"/>
  <c r="H1432" i="5"/>
  <c r="Q1432" i="5" s="1"/>
  <c r="G1432" i="5"/>
  <c r="J1432" i="5" s="1"/>
  <c r="F1432" i="5"/>
  <c r="E1432" i="5"/>
  <c r="D1432" i="5"/>
  <c r="C1432" i="5"/>
  <c r="B1432" i="5"/>
  <c r="A1432" i="5"/>
  <c r="M1431" i="5"/>
  <c r="L1431" i="5"/>
  <c r="K1431" i="5"/>
  <c r="H1431" i="5"/>
  <c r="Q1431" i="5" s="1"/>
  <c r="G1431" i="5"/>
  <c r="F1431" i="5"/>
  <c r="O1431" i="5" s="1"/>
  <c r="E1431" i="5"/>
  <c r="D1431" i="5"/>
  <c r="P1431" i="5" s="1"/>
  <c r="C1431" i="5"/>
  <c r="B1431" i="5"/>
  <c r="A1431" i="5"/>
  <c r="Q1430" i="5"/>
  <c r="L1430" i="5"/>
  <c r="K1430" i="5"/>
  <c r="J1430" i="5"/>
  <c r="I1430" i="5"/>
  <c r="R1430" i="5" s="1"/>
  <c r="H1430" i="5"/>
  <c r="G1430" i="5"/>
  <c r="M1430" i="5" s="1"/>
  <c r="F1430" i="5"/>
  <c r="O1430" i="5" s="1"/>
  <c r="E1430" i="5"/>
  <c r="D1430" i="5"/>
  <c r="P1430" i="5" s="1"/>
  <c r="C1430" i="5"/>
  <c r="B1430" i="5"/>
  <c r="A1430" i="5"/>
  <c r="O1429" i="5"/>
  <c r="M1429" i="5"/>
  <c r="J1429" i="5"/>
  <c r="I1429" i="5"/>
  <c r="H1429" i="5"/>
  <c r="Q1429" i="5" s="1"/>
  <c r="G1429" i="5"/>
  <c r="F1429" i="5"/>
  <c r="E1429" i="5"/>
  <c r="D1429" i="5"/>
  <c r="P1429" i="5" s="1"/>
  <c r="C1429" i="5"/>
  <c r="B1429" i="5"/>
  <c r="A1429" i="5"/>
  <c r="G1428" i="5"/>
  <c r="F1428" i="5"/>
  <c r="O1428" i="5" s="1"/>
  <c r="E1428" i="5"/>
  <c r="D1428" i="5"/>
  <c r="P1428" i="5" s="1"/>
  <c r="C1428" i="5"/>
  <c r="B1428" i="5"/>
  <c r="A1428" i="5"/>
  <c r="Q1427" i="5"/>
  <c r="P1427" i="5"/>
  <c r="O1427" i="5"/>
  <c r="M1427" i="5"/>
  <c r="L1427" i="5"/>
  <c r="K1427" i="5"/>
  <c r="J1427" i="5"/>
  <c r="I1427" i="5"/>
  <c r="R1427" i="5" s="1"/>
  <c r="H1427" i="5"/>
  <c r="G1427" i="5"/>
  <c r="F1427" i="5"/>
  <c r="E1427" i="5"/>
  <c r="D1427" i="5"/>
  <c r="C1427" i="5"/>
  <c r="B1427" i="5"/>
  <c r="N1427" i="5" s="1"/>
  <c r="A1427" i="5"/>
  <c r="P1426" i="5"/>
  <c r="O1426" i="5"/>
  <c r="M1426" i="5"/>
  <c r="J1426" i="5"/>
  <c r="I1426" i="5"/>
  <c r="H1426" i="5"/>
  <c r="Q1426" i="5" s="1"/>
  <c r="G1426" i="5"/>
  <c r="F1426" i="5"/>
  <c r="E1426" i="5"/>
  <c r="D1426" i="5"/>
  <c r="C1426" i="5"/>
  <c r="B1426" i="5"/>
  <c r="A1426" i="5"/>
  <c r="G1425" i="5"/>
  <c r="M1425" i="5" s="1"/>
  <c r="F1425" i="5"/>
  <c r="O1425" i="5" s="1"/>
  <c r="E1425" i="5"/>
  <c r="D1425" i="5"/>
  <c r="P1425" i="5" s="1"/>
  <c r="C1425" i="5"/>
  <c r="B1425" i="5"/>
  <c r="A1425" i="5"/>
  <c r="Q1424" i="5"/>
  <c r="P1424" i="5"/>
  <c r="L1424" i="5"/>
  <c r="K1424" i="5"/>
  <c r="J1424" i="5"/>
  <c r="I1424" i="5"/>
  <c r="R1424" i="5" s="1"/>
  <c r="H1424" i="5"/>
  <c r="G1424" i="5"/>
  <c r="M1424" i="5" s="1"/>
  <c r="F1424" i="5"/>
  <c r="O1424" i="5" s="1"/>
  <c r="E1424" i="5"/>
  <c r="D1424" i="5"/>
  <c r="C1424" i="5"/>
  <c r="B1424" i="5"/>
  <c r="A1424" i="5"/>
  <c r="P1423" i="5"/>
  <c r="O1423" i="5"/>
  <c r="G1423" i="5"/>
  <c r="M1423" i="5" s="1"/>
  <c r="F1423" i="5"/>
  <c r="E1423" i="5"/>
  <c r="D1423" i="5"/>
  <c r="C1423" i="5"/>
  <c r="B1423" i="5"/>
  <c r="A1423" i="5"/>
  <c r="M1422" i="5"/>
  <c r="G1422" i="5"/>
  <c r="F1422" i="5"/>
  <c r="O1422" i="5" s="1"/>
  <c r="E1422" i="5"/>
  <c r="D1422" i="5"/>
  <c r="P1422" i="5" s="1"/>
  <c r="C1422" i="5"/>
  <c r="B1422" i="5"/>
  <c r="A1422" i="5"/>
  <c r="Q1421" i="5"/>
  <c r="M1421" i="5"/>
  <c r="L1421" i="5"/>
  <c r="K1421" i="5"/>
  <c r="R1421" i="5" s="1"/>
  <c r="J1421" i="5"/>
  <c r="I1421" i="5"/>
  <c r="H1421" i="5"/>
  <c r="G1421" i="5"/>
  <c r="F1421" i="5"/>
  <c r="O1421" i="5" s="1"/>
  <c r="E1421" i="5"/>
  <c r="D1421" i="5"/>
  <c r="P1421" i="5" s="1"/>
  <c r="C1421" i="5"/>
  <c r="B1421" i="5"/>
  <c r="A1421" i="5"/>
  <c r="P1420" i="5"/>
  <c r="O1420" i="5"/>
  <c r="M1420" i="5"/>
  <c r="H1420" i="5"/>
  <c r="Q1420" i="5" s="1"/>
  <c r="G1420" i="5"/>
  <c r="F1420" i="5"/>
  <c r="E1420" i="5"/>
  <c r="D1420" i="5"/>
  <c r="C1420" i="5"/>
  <c r="B1420" i="5"/>
  <c r="A1420" i="5"/>
  <c r="M1419" i="5"/>
  <c r="L1419" i="5"/>
  <c r="K1419" i="5"/>
  <c r="H1419" i="5"/>
  <c r="Q1419" i="5" s="1"/>
  <c r="G1419" i="5"/>
  <c r="F1419" i="5"/>
  <c r="O1419" i="5" s="1"/>
  <c r="E1419" i="5"/>
  <c r="D1419" i="5"/>
  <c r="P1419" i="5" s="1"/>
  <c r="C1419" i="5"/>
  <c r="B1419" i="5"/>
  <c r="A1419" i="5"/>
  <c r="Q1418" i="5"/>
  <c r="L1418" i="5"/>
  <c r="K1418" i="5"/>
  <c r="J1418" i="5"/>
  <c r="R1418" i="5" s="1"/>
  <c r="I1418" i="5"/>
  <c r="H1418" i="5"/>
  <c r="G1418" i="5"/>
  <c r="M1418" i="5" s="1"/>
  <c r="F1418" i="5"/>
  <c r="O1418" i="5" s="1"/>
  <c r="E1418" i="5"/>
  <c r="D1418" i="5"/>
  <c r="P1418" i="5" s="1"/>
  <c r="C1418" i="5"/>
  <c r="B1418" i="5"/>
  <c r="A1418" i="5"/>
  <c r="O1417" i="5"/>
  <c r="M1417" i="5"/>
  <c r="J1417" i="5"/>
  <c r="I1417" i="5"/>
  <c r="H1417" i="5"/>
  <c r="Q1417" i="5" s="1"/>
  <c r="G1417" i="5"/>
  <c r="F1417" i="5"/>
  <c r="E1417" i="5"/>
  <c r="D1417" i="5"/>
  <c r="P1417" i="5" s="1"/>
  <c r="C1417" i="5"/>
  <c r="B1417" i="5"/>
  <c r="A1417" i="5"/>
  <c r="Q1416" i="5"/>
  <c r="L1416" i="5"/>
  <c r="H1416" i="5"/>
  <c r="G1416" i="5"/>
  <c r="F1416" i="5"/>
  <c r="O1416" i="5" s="1"/>
  <c r="E1416" i="5"/>
  <c r="D1416" i="5"/>
  <c r="P1416" i="5" s="1"/>
  <c r="C1416" i="5"/>
  <c r="B1416" i="5"/>
  <c r="A1416" i="5"/>
  <c r="Q1415" i="5"/>
  <c r="P1415" i="5"/>
  <c r="O1415" i="5"/>
  <c r="M1415" i="5"/>
  <c r="L1415" i="5"/>
  <c r="K1415" i="5"/>
  <c r="J1415" i="5"/>
  <c r="I1415" i="5"/>
  <c r="R1415" i="5" s="1"/>
  <c r="H1415" i="5"/>
  <c r="G1415" i="5"/>
  <c r="F1415" i="5"/>
  <c r="E1415" i="5"/>
  <c r="D1415" i="5"/>
  <c r="C1415" i="5"/>
  <c r="B1415" i="5"/>
  <c r="A1415" i="5"/>
  <c r="P1414" i="5"/>
  <c r="O1414" i="5"/>
  <c r="M1414" i="5"/>
  <c r="J1414" i="5"/>
  <c r="I1414" i="5"/>
  <c r="H1414" i="5"/>
  <c r="Q1414" i="5" s="1"/>
  <c r="G1414" i="5"/>
  <c r="F1414" i="5"/>
  <c r="E1414" i="5"/>
  <c r="D1414" i="5"/>
  <c r="C1414" i="5"/>
  <c r="B1414" i="5"/>
  <c r="A1414" i="5"/>
  <c r="G1413" i="5"/>
  <c r="F1413" i="5"/>
  <c r="O1413" i="5" s="1"/>
  <c r="E1413" i="5"/>
  <c r="D1413" i="5"/>
  <c r="P1413" i="5" s="1"/>
  <c r="C1413" i="5"/>
  <c r="B1413" i="5"/>
  <c r="A1413" i="5"/>
  <c r="Q1412" i="5"/>
  <c r="P1412" i="5"/>
  <c r="O1412" i="5"/>
  <c r="L1412" i="5"/>
  <c r="K1412" i="5"/>
  <c r="J1412" i="5"/>
  <c r="I1412" i="5"/>
  <c r="R1412" i="5" s="1"/>
  <c r="H1412" i="5"/>
  <c r="G1412" i="5"/>
  <c r="M1412" i="5" s="1"/>
  <c r="F1412" i="5"/>
  <c r="E1412" i="5"/>
  <c r="D1412" i="5"/>
  <c r="C1412" i="5"/>
  <c r="B1412" i="5"/>
  <c r="A1412" i="5"/>
  <c r="P1411" i="5"/>
  <c r="O1411" i="5"/>
  <c r="G1411" i="5"/>
  <c r="F1411" i="5"/>
  <c r="E1411" i="5"/>
  <c r="D1411" i="5"/>
  <c r="C1411" i="5"/>
  <c r="B1411" i="5"/>
  <c r="A1411" i="5"/>
  <c r="M1410" i="5"/>
  <c r="L1410" i="5"/>
  <c r="G1410" i="5"/>
  <c r="K1410" i="5" s="1"/>
  <c r="F1410" i="5"/>
  <c r="O1410" i="5" s="1"/>
  <c r="E1410" i="5"/>
  <c r="D1410" i="5"/>
  <c r="P1410" i="5" s="1"/>
  <c r="C1410" i="5"/>
  <c r="B1410" i="5"/>
  <c r="A1410" i="5"/>
  <c r="Q1409" i="5"/>
  <c r="M1409" i="5"/>
  <c r="L1409" i="5"/>
  <c r="R1409" i="5" s="1"/>
  <c r="K1409" i="5"/>
  <c r="J1409" i="5"/>
  <c r="I1409" i="5"/>
  <c r="H1409" i="5"/>
  <c r="G1409" i="5"/>
  <c r="F1409" i="5"/>
  <c r="O1409" i="5" s="1"/>
  <c r="E1409" i="5"/>
  <c r="D1409" i="5"/>
  <c r="P1409" i="5" s="1"/>
  <c r="C1409" i="5"/>
  <c r="B1409" i="5"/>
  <c r="A1409" i="5"/>
  <c r="P1408" i="5"/>
  <c r="O1408" i="5"/>
  <c r="M1408" i="5"/>
  <c r="H1408" i="5"/>
  <c r="Q1408" i="5" s="1"/>
  <c r="G1408" i="5"/>
  <c r="J1408" i="5" s="1"/>
  <c r="F1408" i="5"/>
  <c r="E1408" i="5"/>
  <c r="D1408" i="5"/>
  <c r="C1408" i="5"/>
  <c r="B1408" i="5"/>
  <c r="A1408" i="5"/>
  <c r="M1407" i="5"/>
  <c r="L1407" i="5"/>
  <c r="K1407" i="5"/>
  <c r="H1407" i="5"/>
  <c r="Q1407" i="5" s="1"/>
  <c r="G1407" i="5"/>
  <c r="F1407" i="5"/>
  <c r="O1407" i="5" s="1"/>
  <c r="E1407" i="5"/>
  <c r="D1407" i="5"/>
  <c r="P1407" i="5" s="1"/>
  <c r="C1407" i="5"/>
  <c r="B1407" i="5"/>
  <c r="A1407" i="5"/>
  <c r="Q1406" i="5"/>
  <c r="L1406" i="5"/>
  <c r="K1406" i="5"/>
  <c r="J1406" i="5"/>
  <c r="I1406" i="5"/>
  <c r="R1406" i="5" s="1"/>
  <c r="H1406" i="5"/>
  <c r="G1406" i="5"/>
  <c r="M1406" i="5" s="1"/>
  <c r="F1406" i="5"/>
  <c r="O1406" i="5" s="1"/>
  <c r="E1406" i="5"/>
  <c r="D1406" i="5"/>
  <c r="P1406" i="5" s="1"/>
  <c r="C1406" i="5"/>
  <c r="B1406" i="5"/>
  <c r="A1406" i="5"/>
  <c r="O1405" i="5"/>
  <c r="M1405" i="5"/>
  <c r="J1405" i="5"/>
  <c r="I1405" i="5"/>
  <c r="H1405" i="5"/>
  <c r="Q1405" i="5" s="1"/>
  <c r="G1405" i="5"/>
  <c r="F1405" i="5"/>
  <c r="E1405" i="5"/>
  <c r="D1405" i="5"/>
  <c r="P1405" i="5" s="1"/>
  <c r="C1405" i="5"/>
  <c r="B1405" i="5"/>
  <c r="A1405" i="5"/>
  <c r="G1404" i="5"/>
  <c r="F1404" i="5"/>
  <c r="O1404" i="5" s="1"/>
  <c r="E1404" i="5"/>
  <c r="D1404" i="5"/>
  <c r="P1404" i="5" s="1"/>
  <c r="C1404" i="5"/>
  <c r="B1404" i="5"/>
  <c r="A1404" i="5"/>
  <c r="Q1403" i="5"/>
  <c r="P1403" i="5"/>
  <c r="O1403" i="5"/>
  <c r="M1403" i="5"/>
  <c r="L1403" i="5"/>
  <c r="K1403" i="5"/>
  <c r="J1403" i="5"/>
  <c r="I1403" i="5"/>
  <c r="R1403" i="5" s="1"/>
  <c r="H1403" i="5"/>
  <c r="G1403" i="5"/>
  <c r="F1403" i="5"/>
  <c r="E1403" i="5"/>
  <c r="D1403" i="5"/>
  <c r="C1403" i="5"/>
  <c r="B1403" i="5"/>
  <c r="N1403" i="5" s="1"/>
  <c r="A1403" i="5"/>
  <c r="P1402" i="5"/>
  <c r="O1402" i="5"/>
  <c r="M1402" i="5"/>
  <c r="J1402" i="5"/>
  <c r="I1402" i="5"/>
  <c r="H1402" i="5"/>
  <c r="Q1402" i="5" s="1"/>
  <c r="G1402" i="5"/>
  <c r="F1402" i="5"/>
  <c r="E1402" i="5"/>
  <c r="D1402" i="5"/>
  <c r="C1402" i="5"/>
  <c r="B1402" i="5"/>
  <c r="A1402" i="5"/>
  <c r="G1401" i="5"/>
  <c r="M1401" i="5" s="1"/>
  <c r="F1401" i="5"/>
  <c r="O1401" i="5" s="1"/>
  <c r="E1401" i="5"/>
  <c r="D1401" i="5"/>
  <c r="P1401" i="5" s="1"/>
  <c r="C1401" i="5"/>
  <c r="B1401" i="5"/>
  <c r="A1401" i="5"/>
  <c r="Q1400" i="5"/>
  <c r="P1400" i="5"/>
  <c r="L1400" i="5"/>
  <c r="K1400" i="5"/>
  <c r="J1400" i="5"/>
  <c r="I1400" i="5"/>
  <c r="R1400" i="5" s="1"/>
  <c r="H1400" i="5"/>
  <c r="G1400" i="5"/>
  <c r="M1400" i="5" s="1"/>
  <c r="F1400" i="5"/>
  <c r="O1400" i="5" s="1"/>
  <c r="E1400" i="5"/>
  <c r="D1400" i="5"/>
  <c r="C1400" i="5"/>
  <c r="B1400" i="5"/>
  <c r="A1400" i="5"/>
  <c r="P1399" i="5"/>
  <c r="O1399" i="5"/>
  <c r="G1399" i="5"/>
  <c r="M1399" i="5" s="1"/>
  <c r="F1399" i="5"/>
  <c r="E1399" i="5"/>
  <c r="D1399" i="5"/>
  <c r="C1399" i="5"/>
  <c r="B1399" i="5"/>
  <c r="A1399" i="5"/>
  <c r="M1398" i="5"/>
  <c r="G1398" i="5"/>
  <c r="F1398" i="5"/>
  <c r="O1398" i="5" s="1"/>
  <c r="E1398" i="5"/>
  <c r="D1398" i="5"/>
  <c r="P1398" i="5" s="1"/>
  <c r="C1398" i="5"/>
  <c r="B1398" i="5"/>
  <c r="A1398" i="5"/>
  <c r="Q1397" i="5"/>
  <c r="M1397" i="5"/>
  <c r="L1397" i="5"/>
  <c r="K1397" i="5"/>
  <c r="R1397" i="5" s="1"/>
  <c r="J1397" i="5"/>
  <c r="I1397" i="5"/>
  <c r="H1397" i="5"/>
  <c r="G1397" i="5"/>
  <c r="F1397" i="5"/>
  <c r="O1397" i="5" s="1"/>
  <c r="E1397" i="5"/>
  <c r="D1397" i="5"/>
  <c r="P1397" i="5" s="1"/>
  <c r="C1397" i="5"/>
  <c r="B1397" i="5"/>
  <c r="A1397" i="5"/>
  <c r="P1396" i="5"/>
  <c r="O1396" i="5"/>
  <c r="M1396" i="5"/>
  <c r="H1396" i="5"/>
  <c r="Q1396" i="5" s="1"/>
  <c r="G1396" i="5"/>
  <c r="F1396" i="5"/>
  <c r="E1396" i="5"/>
  <c r="D1396" i="5"/>
  <c r="C1396" i="5"/>
  <c r="B1396" i="5"/>
  <c r="A1396" i="5"/>
  <c r="M1395" i="5"/>
  <c r="L1395" i="5"/>
  <c r="K1395" i="5"/>
  <c r="H1395" i="5"/>
  <c r="Q1395" i="5" s="1"/>
  <c r="G1395" i="5"/>
  <c r="F1395" i="5"/>
  <c r="O1395" i="5" s="1"/>
  <c r="E1395" i="5"/>
  <c r="D1395" i="5"/>
  <c r="P1395" i="5" s="1"/>
  <c r="C1395" i="5"/>
  <c r="B1395" i="5"/>
  <c r="A1395" i="5"/>
  <c r="Q1394" i="5"/>
  <c r="L1394" i="5"/>
  <c r="K1394" i="5"/>
  <c r="J1394" i="5"/>
  <c r="R1394" i="5" s="1"/>
  <c r="I1394" i="5"/>
  <c r="H1394" i="5"/>
  <c r="G1394" i="5"/>
  <c r="M1394" i="5" s="1"/>
  <c r="F1394" i="5"/>
  <c r="O1394" i="5" s="1"/>
  <c r="E1394" i="5"/>
  <c r="D1394" i="5"/>
  <c r="P1394" i="5" s="1"/>
  <c r="C1394" i="5"/>
  <c r="B1394" i="5"/>
  <c r="A1394" i="5"/>
  <c r="O1393" i="5"/>
  <c r="M1393" i="5"/>
  <c r="J1393" i="5"/>
  <c r="I1393" i="5"/>
  <c r="H1393" i="5"/>
  <c r="Q1393" i="5" s="1"/>
  <c r="G1393" i="5"/>
  <c r="F1393" i="5"/>
  <c r="E1393" i="5"/>
  <c r="D1393" i="5"/>
  <c r="P1393" i="5" s="1"/>
  <c r="C1393" i="5"/>
  <c r="B1393" i="5"/>
  <c r="A1393" i="5"/>
  <c r="Q1392" i="5"/>
  <c r="L1392" i="5"/>
  <c r="H1392" i="5"/>
  <c r="G1392" i="5"/>
  <c r="F1392" i="5"/>
  <c r="O1392" i="5" s="1"/>
  <c r="E1392" i="5"/>
  <c r="D1392" i="5"/>
  <c r="P1392" i="5" s="1"/>
  <c r="C1392" i="5"/>
  <c r="B1392" i="5"/>
  <c r="A1392" i="5"/>
  <c r="Q1391" i="5"/>
  <c r="P1391" i="5"/>
  <c r="O1391" i="5"/>
  <c r="M1391" i="5"/>
  <c r="L1391" i="5"/>
  <c r="K1391" i="5"/>
  <c r="J1391" i="5"/>
  <c r="I1391" i="5"/>
  <c r="R1391" i="5" s="1"/>
  <c r="H1391" i="5"/>
  <c r="G1391" i="5"/>
  <c r="F1391" i="5"/>
  <c r="E1391" i="5"/>
  <c r="D1391" i="5"/>
  <c r="C1391" i="5"/>
  <c r="B1391" i="5"/>
  <c r="A1391" i="5"/>
  <c r="P1390" i="5"/>
  <c r="O1390" i="5"/>
  <c r="M1390" i="5"/>
  <c r="J1390" i="5"/>
  <c r="I1390" i="5"/>
  <c r="H1390" i="5"/>
  <c r="Q1390" i="5" s="1"/>
  <c r="G1390" i="5"/>
  <c r="F1390" i="5"/>
  <c r="E1390" i="5"/>
  <c r="D1390" i="5"/>
  <c r="C1390" i="5"/>
  <c r="B1390" i="5"/>
  <c r="A1390" i="5"/>
  <c r="G1389" i="5"/>
  <c r="F1389" i="5"/>
  <c r="O1389" i="5" s="1"/>
  <c r="E1389" i="5"/>
  <c r="D1389" i="5"/>
  <c r="P1389" i="5" s="1"/>
  <c r="C1389" i="5"/>
  <c r="B1389" i="5"/>
  <c r="A1389" i="5"/>
  <c r="Q1388" i="5"/>
  <c r="P1388" i="5"/>
  <c r="O1388" i="5"/>
  <c r="L1388" i="5"/>
  <c r="K1388" i="5"/>
  <c r="J1388" i="5"/>
  <c r="I1388" i="5"/>
  <c r="R1388" i="5" s="1"/>
  <c r="H1388" i="5"/>
  <c r="G1388" i="5"/>
  <c r="M1388" i="5" s="1"/>
  <c r="F1388" i="5"/>
  <c r="E1388" i="5"/>
  <c r="D1388" i="5"/>
  <c r="C1388" i="5"/>
  <c r="B1388" i="5"/>
  <c r="A1388" i="5"/>
  <c r="P1387" i="5"/>
  <c r="O1387" i="5"/>
  <c r="G1387" i="5"/>
  <c r="F1387" i="5"/>
  <c r="E1387" i="5"/>
  <c r="D1387" i="5"/>
  <c r="C1387" i="5"/>
  <c r="B1387" i="5"/>
  <c r="A1387" i="5"/>
  <c r="M1386" i="5"/>
  <c r="L1386" i="5"/>
  <c r="G1386" i="5"/>
  <c r="K1386" i="5" s="1"/>
  <c r="F1386" i="5"/>
  <c r="O1386" i="5" s="1"/>
  <c r="E1386" i="5"/>
  <c r="D1386" i="5"/>
  <c r="P1386" i="5" s="1"/>
  <c r="C1386" i="5"/>
  <c r="B1386" i="5"/>
  <c r="A1386" i="5"/>
  <c r="R1385" i="5"/>
  <c r="Q1385" i="5"/>
  <c r="M1385" i="5"/>
  <c r="L1385" i="5"/>
  <c r="K1385" i="5"/>
  <c r="J1385" i="5"/>
  <c r="I1385" i="5"/>
  <c r="H1385" i="5"/>
  <c r="G1385" i="5"/>
  <c r="F1385" i="5"/>
  <c r="O1385" i="5" s="1"/>
  <c r="E1385" i="5"/>
  <c r="D1385" i="5"/>
  <c r="P1385" i="5" s="1"/>
  <c r="C1385" i="5"/>
  <c r="B1385" i="5"/>
  <c r="A1385" i="5"/>
  <c r="P1384" i="5"/>
  <c r="O1384" i="5"/>
  <c r="M1384" i="5"/>
  <c r="H1384" i="5"/>
  <c r="Q1384" i="5" s="1"/>
  <c r="G1384" i="5"/>
  <c r="J1384" i="5" s="1"/>
  <c r="F1384" i="5"/>
  <c r="E1384" i="5"/>
  <c r="D1384" i="5"/>
  <c r="C1384" i="5"/>
  <c r="B1384" i="5"/>
  <c r="A1384" i="5"/>
  <c r="M1383" i="5"/>
  <c r="L1383" i="5"/>
  <c r="K1383" i="5"/>
  <c r="H1383" i="5"/>
  <c r="Q1383" i="5" s="1"/>
  <c r="G1383" i="5"/>
  <c r="F1383" i="5"/>
  <c r="O1383" i="5" s="1"/>
  <c r="E1383" i="5"/>
  <c r="D1383" i="5"/>
  <c r="P1383" i="5" s="1"/>
  <c r="C1383" i="5"/>
  <c r="B1383" i="5"/>
  <c r="A1383" i="5"/>
  <c r="Q1382" i="5"/>
  <c r="L1382" i="5"/>
  <c r="K1382" i="5"/>
  <c r="J1382" i="5"/>
  <c r="I1382" i="5"/>
  <c r="R1382" i="5" s="1"/>
  <c r="H1382" i="5"/>
  <c r="G1382" i="5"/>
  <c r="M1382" i="5" s="1"/>
  <c r="F1382" i="5"/>
  <c r="O1382" i="5" s="1"/>
  <c r="E1382" i="5"/>
  <c r="D1382" i="5"/>
  <c r="P1382" i="5" s="1"/>
  <c r="C1382" i="5"/>
  <c r="B1382" i="5"/>
  <c r="A1382" i="5"/>
  <c r="O1381" i="5"/>
  <c r="M1381" i="5"/>
  <c r="J1381" i="5"/>
  <c r="I1381" i="5"/>
  <c r="H1381" i="5"/>
  <c r="Q1381" i="5" s="1"/>
  <c r="G1381" i="5"/>
  <c r="F1381" i="5"/>
  <c r="E1381" i="5"/>
  <c r="D1381" i="5"/>
  <c r="P1381" i="5" s="1"/>
  <c r="C1381" i="5"/>
  <c r="B1381" i="5"/>
  <c r="A1381" i="5"/>
  <c r="G1380" i="5"/>
  <c r="F1380" i="5"/>
  <c r="O1380" i="5" s="1"/>
  <c r="E1380" i="5"/>
  <c r="D1380" i="5"/>
  <c r="P1380" i="5" s="1"/>
  <c r="C1380" i="5"/>
  <c r="B1380" i="5"/>
  <c r="A1380" i="5"/>
  <c r="Q1379" i="5"/>
  <c r="P1379" i="5"/>
  <c r="O1379" i="5"/>
  <c r="M1379" i="5"/>
  <c r="L1379" i="5"/>
  <c r="K1379" i="5"/>
  <c r="J1379" i="5"/>
  <c r="I1379" i="5"/>
  <c r="R1379" i="5" s="1"/>
  <c r="H1379" i="5"/>
  <c r="G1379" i="5"/>
  <c r="F1379" i="5"/>
  <c r="E1379" i="5"/>
  <c r="D1379" i="5"/>
  <c r="C1379" i="5"/>
  <c r="B1379" i="5"/>
  <c r="N1379" i="5" s="1"/>
  <c r="A1379" i="5"/>
  <c r="P1378" i="5"/>
  <c r="O1378" i="5"/>
  <c r="M1378" i="5"/>
  <c r="J1378" i="5"/>
  <c r="I1378" i="5"/>
  <c r="H1378" i="5"/>
  <c r="Q1378" i="5" s="1"/>
  <c r="G1378" i="5"/>
  <c r="F1378" i="5"/>
  <c r="E1378" i="5"/>
  <c r="D1378" i="5"/>
  <c r="C1378" i="5"/>
  <c r="B1378" i="5"/>
  <c r="A1378" i="5"/>
  <c r="G1377" i="5"/>
  <c r="M1377" i="5" s="1"/>
  <c r="F1377" i="5"/>
  <c r="O1377" i="5" s="1"/>
  <c r="E1377" i="5"/>
  <c r="D1377" i="5"/>
  <c r="P1377" i="5" s="1"/>
  <c r="C1377" i="5"/>
  <c r="B1377" i="5"/>
  <c r="A1377" i="5"/>
  <c r="Q1376" i="5"/>
  <c r="P1376" i="5"/>
  <c r="L1376" i="5"/>
  <c r="K1376" i="5"/>
  <c r="J1376" i="5"/>
  <c r="I1376" i="5"/>
  <c r="R1376" i="5" s="1"/>
  <c r="H1376" i="5"/>
  <c r="G1376" i="5"/>
  <c r="M1376" i="5" s="1"/>
  <c r="F1376" i="5"/>
  <c r="O1376" i="5" s="1"/>
  <c r="E1376" i="5"/>
  <c r="D1376" i="5"/>
  <c r="C1376" i="5"/>
  <c r="B1376" i="5"/>
  <c r="A1376" i="5"/>
  <c r="P1375" i="5"/>
  <c r="O1375" i="5"/>
  <c r="G1375" i="5"/>
  <c r="M1375" i="5" s="1"/>
  <c r="F1375" i="5"/>
  <c r="E1375" i="5"/>
  <c r="D1375" i="5"/>
  <c r="C1375" i="5"/>
  <c r="B1375" i="5"/>
  <c r="A1375" i="5"/>
  <c r="M1374" i="5"/>
  <c r="G1374" i="5"/>
  <c r="F1374" i="5"/>
  <c r="O1374" i="5" s="1"/>
  <c r="E1374" i="5"/>
  <c r="D1374" i="5"/>
  <c r="P1374" i="5" s="1"/>
  <c r="C1374" i="5"/>
  <c r="B1374" i="5"/>
  <c r="A1374" i="5"/>
  <c r="Q1373" i="5"/>
  <c r="M1373" i="5"/>
  <c r="L1373" i="5"/>
  <c r="K1373" i="5"/>
  <c r="R1373" i="5" s="1"/>
  <c r="J1373" i="5"/>
  <c r="I1373" i="5"/>
  <c r="H1373" i="5"/>
  <c r="G1373" i="5"/>
  <c r="F1373" i="5"/>
  <c r="O1373" i="5" s="1"/>
  <c r="E1373" i="5"/>
  <c r="D1373" i="5"/>
  <c r="P1373" i="5" s="1"/>
  <c r="C1373" i="5"/>
  <c r="B1373" i="5"/>
  <c r="A1373" i="5"/>
  <c r="P1372" i="5"/>
  <c r="O1372" i="5"/>
  <c r="M1372" i="5"/>
  <c r="H1372" i="5"/>
  <c r="Q1372" i="5" s="1"/>
  <c r="G1372" i="5"/>
  <c r="F1372" i="5"/>
  <c r="E1372" i="5"/>
  <c r="D1372" i="5"/>
  <c r="C1372" i="5"/>
  <c r="B1372" i="5"/>
  <c r="A1372" i="5"/>
  <c r="M1371" i="5"/>
  <c r="L1371" i="5"/>
  <c r="K1371" i="5"/>
  <c r="H1371" i="5"/>
  <c r="Q1371" i="5" s="1"/>
  <c r="G1371" i="5"/>
  <c r="F1371" i="5"/>
  <c r="O1371" i="5" s="1"/>
  <c r="E1371" i="5"/>
  <c r="D1371" i="5"/>
  <c r="P1371" i="5" s="1"/>
  <c r="C1371" i="5"/>
  <c r="B1371" i="5"/>
  <c r="A1371" i="5"/>
  <c r="Q1370" i="5"/>
  <c r="L1370" i="5"/>
  <c r="K1370" i="5"/>
  <c r="J1370" i="5"/>
  <c r="R1370" i="5" s="1"/>
  <c r="I1370" i="5"/>
  <c r="H1370" i="5"/>
  <c r="G1370" i="5"/>
  <c r="M1370" i="5" s="1"/>
  <c r="F1370" i="5"/>
  <c r="O1370" i="5" s="1"/>
  <c r="E1370" i="5"/>
  <c r="D1370" i="5"/>
  <c r="P1370" i="5" s="1"/>
  <c r="C1370" i="5"/>
  <c r="B1370" i="5"/>
  <c r="A1370" i="5"/>
  <c r="O1369" i="5"/>
  <c r="M1369" i="5"/>
  <c r="J1369" i="5"/>
  <c r="I1369" i="5"/>
  <c r="H1369" i="5"/>
  <c r="Q1369" i="5" s="1"/>
  <c r="G1369" i="5"/>
  <c r="F1369" i="5"/>
  <c r="E1369" i="5"/>
  <c r="D1369" i="5"/>
  <c r="P1369" i="5" s="1"/>
  <c r="C1369" i="5"/>
  <c r="B1369" i="5"/>
  <c r="A1369" i="5"/>
  <c r="Q1368" i="5"/>
  <c r="L1368" i="5"/>
  <c r="H1368" i="5"/>
  <c r="G1368" i="5"/>
  <c r="F1368" i="5"/>
  <c r="O1368" i="5" s="1"/>
  <c r="E1368" i="5"/>
  <c r="D1368" i="5"/>
  <c r="P1368" i="5" s="1"/>
  <c r="C1368" i="5"/>
  <c r="B1368" i="5"/>
  <c r="A1368" i="5"/>
  <c r="Q1367" i="5"/>
  <c r="P1367" i="5"/>
  <c r="O1367" i="5"/>
  <c r="M1367" i="5"/>
  <c r="L1367" i="5"/>
  <c r="K1367" i="5"/>
  <c r="J1367" i="5"/>
  <c r="I1367" i="5"/>
  <c r="R1367" i="5" s="1"/>
  <c r="H1367" i="5"/>
  <c r="G1367" i="5"/>
  <c r="F1367" i="5"/>
  <c r="E1367" i="5"/>
  <c r="D1367" i="5"/>
  <c r="C1367" i="5"/>
  <c r="B1367" i="5"/>
  <c r="A1367" i="5"/>
  <c r="P1366" i="5"/>
  <c r="O1366" i="5"/>
  <c r="M1366" i="5"/>
  <c r="J1366" i="5"/>
  <c r="I1366" i="5"/>
  <c r="H1366" i="5"/>
  <c r="Q1366" i="5" s="1"/>
  <c r="G1366" i="5"/>
  <c r="F1366" i="5"/>
  <c r="E1366" i="5"/>
  <c r="D1366" i="5"/>
  <c r="C1366" i="5"/>
  <c r="B1366" i="5"/>
  <c r="A1366" i="5"/>
  <c r="G1365" i="5"/>
  <c r="F1365" i="5"/>
  <c r="O1365" i="5" s="1"/>
  <c r="E1365" i="5"/>
  <c r="D1365" i="5"/>
  <c r="P1365" i="5" s="1"/>
  <c r="C1365" i="5"/>
  <c r="B1365" i="5"/>
  <c r="A1365" i="5"/>
  <c r="Q1364" i="5"/>
  <c r="P1364" i="5"/>
  <c r="O1364" i="5"/>
  <c r="L1364" i="5"/>
  <c r="K1364" i="5"/>
  <c r="J1364" i="5"/>
  <c r="I1364" i="5"/>
  <c r="R1364" i="5" s="1"/>
  <c r="H1364" i="5"/>
  <c r="G1364" i="5"/>
  <c r="M1364" i="5" s="1"/>
  <c r="F1364" i="5"/>
  <c r="E1364" i="5"/>
  <c r="D1364" i="5"/>
  <c r="C1364" i="5"/>
  <c r="B1364" i="5"/>
  <c r="A1364" i="5"/>
  <c r="P1363" i="5"/>
  <c r="O1363" i="5"/>
  <c r="G1363" i="5"/>
  <c r="F1363" i="5"/>
  <c r="E1363" i="5"/>
  <c r="D1363" i="5"/>
  <c r="C1363" i="5"/>
  <c r="B1363" i="5"/>
  <c r="A1363" i="5"/>
  <c r="M1362" i="5"/>
  <c r="L1362" i="5"/>
  <c r="G1362" i="5"/>
  <c r="K1362" i="5" s="1"/>
  <c r="F1362" i="5"/>
  <c r="O1362" i="5" s="1"/>
  <c r="E1362" i="5"/>
  <c r="D1362" i="5"/>
  <c r="P1362" i="5" s="1"/>
  <c r="C1362" i="5"/>
  <c r="B1362" i="5"/>
  <c r="A1362" i="5"/>
  <c r="R1361" i="5"/>
  <c r="Q1361" i="5"/>
  <c r="O1361" i="5"/>
  <c r="L1361" i="5"/>
  <c r="K1361" i="5"/>
  <c r="J1361" i="5"/>
  <c r="I1361" i="5"/>
  <c r="H1361" i="5"/>
  <c r="G1361" i="5"/>
  <c r="M1361" i="5" s="1"/>
  <c r="F1361" i="5"/>
  <c r="E1361" i="5"/>
  <c r="D1361" i="5"/>
  <c r="P1361" i="5" s="1"/>
  <c r="C1361" i="5"/>
  <c r="B1361" i="5"/>
  <c r="A1361" i="5"/>
  <c r="O1360" i="5"/>
  <c r="M1360" i="5"/>
  <c r="J1360" i="5"/>
  <c r="G1360" i="5"/>
  <c r="I1360" i="5" s="1"/>
  <c r="F1360" i="5"/>
  <c r="E1360" i="5"/>
  <c r="D1360" i="5"/>
  <c r="P1360" i="5" s="1"/>
  <c r="C1360" i="5"/>
  <c r="B1360" i="5"/>
  <c r="A1360" i="5"/>
  <c r="M1359" i="5"/>
  <c r="L1359" i="5"/>
  <c r="K1359" i="5"/>
  <c r="H1359" i="5"/>
  <c r="Q1359" i="5" s="1"/>
  <c r="G1359" i="5"/>
  <c r="F1359" i="5"/>
  <c r="O1359" i="5" s="1"/>
  <c r="E1359" i="5"/>
  <c r="D1359" i="5"/>
  <c r="P1359" i="5" s="1"/>
  <c r="C1359" i="5"/>
  <c r="B1359" i="5"/>
  <c r="A1359" i="5"/>
  <c r="Q1358" i="5"/>
  <c r="P1358" i="5"/>
  <c r="O1358" i="5"/>
  <c r="L1358" i="5"/>
  <c r="K1358" i="5"/>
  <c r="J1358" i="5"/>
  <c r="I1358" i="5"/>
  <c r="R1358" i="5" s="1"/>
  <c r="H1358" i="5"/>
  <c r="G1358" i="5"/>
  <c r="M1358" i="5" s="1"/>
  <c r="F1358" i="5"/>
  <c r="E1358" i="5"/>
  <c r="D1358" i="5"/>
  <c r="C1358" i="5"/>
  <c r="B1358" i="5"/>
  <c r="A1358" i="5"/>
  <c r="P1357" i="5"/>
  <c r="O1357" i="5"/>
  <c r="M1357" i="5"/>
  <c r="J1357" i="5"/>
  <c r="I1357" i="5"/>
  <c r="H1357" i="5"/>
  <c r="Q1357" i="5" s="1"/>
  <c r="G1357" i="5"/>
  <c r="F1357" i="5"/>
  <c r="E1357" i="5"/>
  <c r="D1357" i="5"/>
  <c r="C1357" i="5"/>
  <c r="B1357" i="5"/>
  <c r="A1357" i="5"/>
  <c r="G1356" i="5"/>
  <c r="F1356" i="5"/>
  <c r="O1356" i="5" s="1"/>
  <c r="E1356" i="5"/>
  <c r="D1356" i="5"/>
  <c r="P1356" i="5" s="1"/>
  <c r="C1356" i="5"/>
  <c r="B1356" i="5"/>
  <c r="A1356" i="5"/>
  <c r="Q1355" i="5"/>
  <c r="O1355" i="5"/>
  <c r="M1355" i="5"/>
  <c r="L1355" i="5"/>
  <c r="K1355" i="5"/>
  <c r="J1355" i="5"/>
  <c r="I1355" i="5"/>
  <c r="R1355" i="5" s="1"/>
  <c r="H1355" i="5"/>
  <c r="G1355" i="5"/>
  <c r="F1355" i="5"/>
  <c r="E1355" i="5"/>
  <c r="D1355" i="5"/>
  <c r="P1355" i="5" s="1"/>
  <c r="C1355" i="5"/>
  <c r="B1355" i="5"/>
  <c r="N1355" i="5" s="1"/>
  <c r="A1355" i="5"/>
  <c r="P1354" i="5"/>
  <c r="O1354" i="5"/>
  <c r="G1354" i="5"/>
  <c r="F1354" i="5"/>
  <c r="E1354" i="5"/>
  <c r="D1354" i="5"/>
  <c r="C1354" i="5"/>
  <c r="B1354" i="5"/>
  <c r="A1354" i="5"/>
  <c r="M1353" i="5"/>
  <c r="H1353" i="5"/>
  <c r="Q1353" i="5" s="1"/>
  <c r="G1353" i="5"/>
  <c r="L1353" i="5" s="1"/>
  <c r="F1353" i="5"/>
  <c r="O1353" i="5" s="1"/>
  <c r="E1353" i="5"/>
  <c r="D1353" i="5"/>
  <c r="P1353" i="5" s="1"/>
  <c r="C1353" i="5"/>
  <c r="B1353" i="5"/>
  <c r="A1353" i="5"/>
  <c r="Q1352" i="5"/>
  <c r="P1352" i="5"/>
  <c r="L1352" i="5"/>
  <c r="K1352" i="5"/>
  <c r="J1352" i="5"/>
  <c r="R1352" i="5" s="1"/>
  <c r="I1352" i="5"/>
  <c r="H1352" i="5"/>
  <c r="G1352" i="5"/>
  <c r="M1352" i="5" s="1"/>
  <c r="F1352" i="5"/>
  <c r="O1352" i="5" s="1"/>
  <c r="E1352" i="5"/>
  <c r="D1352" i="5"/>
  <c r="C1352" i="5"/>
  <c r="B1352" i="5"/>
  <c r="A1352" i="5"/>
  <c r="P1351" i="5"/>
  <c r="O1351" i="5"/>
  <c r="M1351" i="5"/>
  <c r="H1351" i="5"/>
  <c r="Q1351" i="5" s="1"/>
  <c r="G1351" i="5"/>
  <c r="J1351" i="5" s="1"/>
  <c r="F1351" i="5"/>
  <c r="E1351" i="5"/>
  <c r="D1351" i="5"/>
  <c r="C1351" i="5"/>
  <c r="B1351" i="5"/>
  <c r="A1351" i="5"/>
  <c r="M1350" i="5"/>
  <c r="L1350" i="5"/>
  <c r="K1350" i="5"/>
  <c r="H1350" i="5"/>
  <c r="Q1350" i="5" s="1"/>
  <c r="G1350" i="5"/>
  <c r="F1350" i="5"/>
  <c r="O1350" i="5" s="1"/>
  <c r="E1350" i="5"/>
  <c r="D1350" i="5"/>
  <c r="P1350" i="5" s="1"/>
  <c r="C1350" i="5"/>
  <c r="B1350" i="5"/>
  <c r="A1350" i="5"/>
  <c r="R1349" i="5"/>
  <c r="Q1349" i="5"/>
  <c r="M1349" i="5"/>
  <c r="L1349" i="5"/>
  <c r="K1349" i="5"/>
  <c r="J1349" i="5"/>
  <c r="I1349" i="5"/>
  <c r="H1349" i="5"/>
  <c r="G1349" i="5"/>
  <c r="F1349" i="5"/>
  <c r="O1349" i="5" s="1"/>
  <c r="E1349" i="5"/>
  <c r="D1349" i="5"/>
  <c r="P1349" i="5" s="1"/>
  <c r="C1349" i="5"/>
  <c r="B1349" i="5"/>
  <c r="A1349" i="5"/>
  <c r="O1348" i="5"/>
  <c r="M1348" i="5"/>
  <c r="G1348" i="5"/>
  <c r="F1348" i="5"/>
  <c r="E1348" i="5"/>
  <c r="D1348" i="5"/>
  <c r="P1348" i="5" s="1"/>
  <c r="C1348" i="5"/>
  <c r="B1348" i="5"/>
  <c r="A1348" i="5"/>
  <c r="M1347" i="5"/>
  <c r="L1347" i="5"/>
  <c r="K1347" i="5"/>
  <c r="H1347" i="5"/>
  <c r="Q1347" i="5" s="1"/>
  <c r="G1347" i="5"/>
  <c r="F1347" i="5"/>
  <c r="O1347" i="5" s="1"/>
  <c r="E1347" i="5"/>
  <c r="D1347" i="5"/>
  <c r="P1347" i="5" s="1"/>
  <c r="C1347" i="5"/>
  <c r="B1347" i="5"/>
  <c r="A1347" i="5"/>
  <c r="Q1346" i="5"/>
  <c r="P1346" i="5"/>
  <c r="O1346" i="5"/>
  <c r="L1346" i="5"/>
  <c r="K1346" i="5"/>
  <c r="J1346" i="5"/>
  <c r="I1346" i="5"/>
  <c r="R1346" i="5" s="1"/>
  <c r="H1346" i="5"/>
  <c r="G1346" i="5"/>
  <c r="M1346" i="5" s="1"/>
  <c r="F1346" i="5"/>
  <c r="E1346" i="5"/>
  <c r="D1346" i="5"/>
  <c r="C1346" i="5"/>
  <c r="B1346" i="5"/>
  <c r="A1346" i="5"/>
  <c r="P1345" i="5"/>
  <c r="O1345" i="5"/>
  <c r="M1345" i="5"/>
  <c r="J1345" i="5"/>
  <c r="I1345" i="5"/>
  <c r="H1345" i="5"/>
  <c r="Q1345" i="5" s="1"/>
  <c r="G1345" i="5"/>
  <c r="F1345" i="5"/>
  <c r="E1345" i="5"/>
  <c r="D1345" i="5"/>
  <c r="C1345" i="5"/>
  <c r="B1345" i="5"/>
  <c r="A1345" i="5"/>
  <c r="G1344" i="5"/>
  <c r="F1344" i="5"/>
  <c r="O1344" i="5" s="1"/>
  <c r="E1344" i="5"/>
  <c r="D1344" i="5"/>
  <c r="P1344" i="5" s="1"/>
  <c r="C1344" i="5"/>
  <c r="B1344" i="5"/>
  <c r="A1344" i="5"/>
  <c r="Q1343" i="5"/>
  <c r="P1343" i="5"/>
  <c r="O1343" i="5"/>
  <c r="L1343" i="5"/>
  <c r="K1343" i="5"/>
  <c r="J1343" i="5"/>
  <c r="I1343" i="5"/>
  <c r="R1343" i="5" s="1"/>
  <c r="H1343" i="5"/>
  <c r="G1343" i="5"/>
  <c r="M1343" i="5" s="1"/>
  <c r="F1343" i="5"/>
  <c r="E1343" i="5"/>
  <c r="D1343" i="5"/>
  <c r="C1343" i="5"/>
  <c r="B1343" i="5"/>
  <c r="A1343" i="5"/>
  <c r="P1342" i="5"/>
  <c r="O1342" i="5"/>
  <c r="G1342" i="5"/>
  <c r="F1342" i="5"/>
  <c r="E1342" i="5"/>
  <c r="D1342" i="5"/>
  <c r="C1342" i="5"/>
  <c r="B1342" i="5"/>
  <c r="A1342" i="5"/>
  <c r="M1341" i="5"/>
  <c r="G1341" i="5"/>
  <c r="F1341" i="5"/>
  <c r="O1341" i="5" s="1"/>
  <c r="E1341" i="5"/>
  <c r="D1341" i="5"/>
  <c r="P1341" i="5" s="1"/>
  <c r="C1341" i="5"/>
  <c r="B1341" i="5"/>
  <c r="A1341" i="5"/>
  <c r="Q1340" i="5"/>
  <c r="O1340" i="5"/>
  <c r="L1340" i="5"/>
  <c r="K1340" i="5"/>
  <c r="J1340" i="5"/>
  <c r="R1340" i="5" s="1"/>
  <c r="I1340" i="5"/>
  <c r="H1340" i="5"/>
  <c r="G1340" i="5"/>
  <c r="M1340" i="5" s="1"/>
  <c r="F1340" i="5"/>
  <c r="E1340" i="5"/>
  <c r="D1340" i="5"/>
  <c r="P1340" i="5" s="1"/>
  <c r="C1340" i="5"/>
  <c r="B1340" i="5"/>
  <c r="A1340" i="5"/>
  <c r="O1339" i="5"/>
  <c r="M1339" i="5"/>
  <c r="G1339" i="5"/>
  <c r="F1339" i="5"/>
  <c r="E1339" i="5"/>
  <c r="D1339" i="5"/>
  <c r="P1339" i="5" s="1"/>
  <c r="C1339" i="5"/>
  <c r="B1339" i="5"/>
  <c r="A1339" i="5"/>
  <c r="M1338" i="5"/>
  <c r="L1338" i="5"/>
  <c r="K1338" i="5"/>
  <c r="H1338" i="5"/>
  <c r="Q1338" i="5" s="1"/>
  <c r="G1338" i="5"/>
  <c r="F1338" i="5"/>
  <c r="O1338" i="5" s="1"/>
  <c r="E1338" i="5"/>
  <c r="D1338" i="5"/>
  <c r="P1338" i="5" s="1"/>
  <c r="C1338" i="5"/>
  <c r="B1338" i="5"/>
  <c r="A1338" i="5"/>
  <c r="Q1337" i="5"/>
  <c r="P1337" i="5"/>
  <c r="M1337" i="5"/>
  <c r="L1337" i="5"/>
  <c r="K1337" i="5"/>
  <c r="J1337" i="5"/>
  <c r="I1337" i="5"/>
  <c r="R1337" i="5" s="1"/>
  <c r="H1337" i="5"/>
  <c r="G1337" i="5"/>
  <c r="F1337" i="5"/>
  <c r="O1337" i="5" s="1"/>
  <c r="E1337" i="5"/>
  <c r="D1337" i="5"/>
  <c r="C1337" i="5"/>
  <c r="B1337" i="5"/>
  <c r="A1337" i="5"/>
  <c r="O1336" i="5"/>
  <c r="M1336" i="5"/>
  <c r="J1336" i="5"/>
  <c r="I1336" i="5"/>
  <c r="H1336" i="5"/>
  <c r="Q1336" i="5" s="1"/>
  <c r="G1336" i="5"/>
  <c r="F1336" i="5"/>
  <c r="E1336" i="5"/>
  <c r="D1336" i="5"/>
  <c r="P1336" i="5" s="1"/>
  <c r="C1336" i="5"/>
  <c r="B1336" i="5"/>
  <c r="A1336" i="5"/>
  <c r="L1335" i="5"/>
  <c r="H1335" i="5"/>
  <c r="Q1335" i="5" s="1"/>
  <c r="G1335" i="5"/>
  <c r="F1335" i="5"/>
  <c r="O1335" i="5" s="1"/>
  <c r="E1335" i="5"/>
  <c r="D1335" i="5"/>
  <c r="P1335" i="5" s="1"/>
  <c r="C1335" i="5"/>
  <c r="B1335" i="5"/>
  <c r="A1335" i="5"/>
  <c r="Q1334" i="5"/>
  <c r="P1334" i="5"/>
  <c r="O1334" i="5"/>
  <c r="L1334" i="5"/>
  <c r="K1334" i="5"/>
  <c r="J1334" i="5"/>
  <c r="R1334" i="5" s="1"/>
  <c r="I1334" i="5"/>
  <c r="H1334" i="5"/>
  <c r="G1334" i="5"/>
  <c r="M1334" i="5" s="1"/>
  <c r="F1334" i="5"/>
  <c r="E1334" i="5"/>
  <c r="D1334" i="5"/>
  <c r="C1334" i="5"/>
  <c r="B1334" i="5"/>
  <c r="N1334" i="5" s="1"/>
  <c r="A1334" i="5"/>
  <c r="P1333" i="5"/>
  <c r="O1333" i="5"/>
  <c r="J1333" i="5"/>
  <c r="H1333" i="5"/>
  <c r="Q1333" i="5" s="1"/>
  <c r="G1333" i="5"/>
  <c r="F1333" i="5"/>
  <c r="E1333" i="5"/>
  <c r="D1333" i="5"/>
  <c r="C1333" i="5"/>
  <c r="B1333" i="5"/>
  <c r="A1333" i="5"/>
  <c r="M1332" i="5"/>
  <c r="H1332" i="5"/>
  <c r="Q1332" i="5" s="1"/>
  <c r="G1332" i="5"/>
  <c r="F1332" i="5"/>
  <c r="O1332" i="5" s="1"/>
  <c r="E1332" i="5"/>
  <c r="D1332" i="5"/>
  <c r="P1332" i="5" s="1"/>
  <c r="C1332" i="5"/>
  <c r="B1332" i="5"/>
  <c r="A1332" i="5"/>
  <c r="Q1331" i="5"/>
  <c r="P1331" i="5"/>
  <c r="M1331" i="5"/>
  <c r="L1331" i="5"/>
  <c r="K1331" i="5"/>
  <c r="J1331" i="5"/>
  <c r="I1331" i="5"/>
  <c r="R1331" i="5" s="1"/>
  <c r="H1331" i="5"/>
  <c r="G1331" i="5"/>
  <c r="F1331" i="5"/>
  <c r="O1331" i="5" s="1"/>
  <c r="E1331" i="5"/>
  <c r="D1331" i="5"/>
  <c r="C1331" i="5"/>
  <c r="B1331" i="5"/>
  <c r="A1331" i="5"/>
  <c r="P1330" i="5"/>
  <c r="O1330" i="5"/>
  <c r="G1330" i="5"/>
  <c r="F1330" i="5"/>
  <c r="E1330" i="5"/>
  <c r="D1330" i="5"/>
  <c r="C1330" i="5"/>
  <c r="B1330" i="5"/>
  <c r="A1330" i="5"/>
  <c r="M1329" i="5"/>
  <c r="L1329" i="5"/>
  <c r="G1329" i="5"/>
  <c r="K1329" i="5" s="1"/>
  <c r="F1329" i="5"/>
  <c r="O1329" i="5" s="1"/>
  <c r="E1329" i="5"/>
  <c r="D1329" i="5"/>
  <c r="P1329" i="5" s="1"/>
  <c r="C1329" i="5"/>
  <c r="B1329" i="5"/>
  <c r="A1329" i="5"/>
  <c r="Q1328" i="5"/>
  <c r="O1328" i="5"/>
  <c r="L1328" i="5"/>
  <c r="K1328" i="5"/>
  <c r="R1328" i="5" s="1"/>
  <c r="J1328" i="5"/>
  <c r="I1328" i="5"/>
  <c r="H1328" i="5"/>
  <c r="G1328" i="5"/>
  <c r="M1328" i="5" s="1"/>
  <c r="F1328" i="5"/>
  <c r="E1328" i="5"/>
  <c r="D1328" i="5"/>
  <c r="P1328" i="5" s="1"/>
  <c r="C1328" i="5"/>
  <c r="B1328" i="5"/>
  <c r="A1328" i="5"/>
  <c r="O1327" i="5"/>
  <c r="M1327" i="5"/>
  <c r="J1327" i="5"/>
  <c r="G1327" i="5"/>
  <c r="I1327" i="5" s="1"/>
  <c r="F1327" i="5"/>
  <c r="E1327" i="5"/>
  <c r="D1327" i="5"/>
  <c r="P1327" i="5" s="1"/>
  <c r="C1327" i="5"/>
  <c r="B1327" i="5"/>
  <c r="A1327" i="5"/>
  <c r="M1326" i="5"/>
  <c r="L1326" i="5"/>
  <c r="K1326" i="5"/>
  <c r="H1326" i="5"/>
  <c r="Q1326" i="5" s="1"/>
  <c r="G1326" i="5"/>
  <c r="F1326" i="5"/>
  <c r="O1326" i="5" s="1"/>
  <c r="E1326" i="5"/>
  <c r="D1326" i="5"/>
  <c r="P1326" i="5" s="1"/>
  <c r="C1326" i="5"/>
  <c r="B1326" i="5"/>
  <c r="A1326" i="5"/>
  <c r="Q1325" i="5"/>
  <c r="M1325" i="5"/>
  <c r="L1325" i="5"/>
  <c r="K1325" i="5"/>
  <c r="J1325" i="5"/>
  <c r="I1325" i="5"/>
  <c r="R1325" i="5" s="1"/>
  <c r="H1325" i="5"/>
  <c r="G1325" i="5"/>
  <c r="F1325" i="5"/>
  <c r="O1325" i="5" s="1"/>
  <c r="E1325" i="5"/>
  <c r="D1325" i="5"/>
  <c r="P1325" i="5" s="1"/>
  <c r="C1325" i="5"/>
  <c r="B1325" i="5"/>
  <c r="A1325" i="5"/>
  <c r="O1324" i="5"/>
  <c r="M1324" i="5"/>
  <c r="J1324" i="5"/>
  <c r="I1324" i="5"/>
  <c r="G1324" i="5"/>
  <c r="F1324" i="5"/>
  <c r="E1324" i="5"/>
  <c r="D1324" i="5"/>
  <c r="P1324" i="5" s="1"/>
  <c r="C1324" i="5"/>
  <c r="B1324" i="5"/>
  <c r="A1324" i="5"/>
  <c r="G1323" i="5"/>
  <c r="F1323" i="5"/>
  <c r="O1323" i="5" s="1"/>
  <c r="E1323" i="5"/>
  <c r="D1323" i="5"/>
  <c r="P1323" i="5" s="1"/>
  <c r="C1323" i="5"/>
  <c r="B1323" i="5"/>
  <c r="A1323" i="5"/>
  <c r="R1322" i="5"/>
  <c r="Q1322" i="5"/>
  <c r="P1322" i="5"/>
  <c r="O1322" i="5"/>
  <c r="L1322" i="5"/>
  <c r="K1322" i="5"/>
  <c r="J1322" i="5"/>
  <c r="I1322" i="5"/>
  <c r="H1322" i="5"/>
  <c r="G1322" i="5"/>
  <c r="M1322" i="5" s="1"/>
  <c r="F1322" i="5"/>
  <c r="E1322" i="5"/>
  <c r="D1322" i="5"/>
  <c r="C1322" i="5"/>
  <c r="B1322" i="5"/>
  <c r="N1322" i="5" s="1"/>
  <c r="A1322" i="5"/>
  <c r="P1321" i="5"/>
  <c r="O1321" i="5"/>
  <c r="G1321" i="5"/>
  <c r="F1321" i="5"/>
  <c r="E1321" i="5"/>
  <c r="D1321" i="5"/>
  <c r="C1321" i="5"/>
  <c r="B1321" i="5"/>
  <c r="A1321" i="5"/>
  <c r="M1320" i="5"/>
  <c r="H1320" i="5"/>
  <c r="Q1320" i="5" s="1"/>
  <c r="G1320" i="5"/>
  <c r="L1320" i="5" s="1"/>
  <c r="F1320" i="5"/>
  <c r="O1320" i="5" s="1"/>
  <c r="E1320" i="5"/>
  <c r="D1320" i="5"/>
  <c r="P1320" i="5" s="1"/>
  <c r="C1320" i="5"/>
  <c r="B1320" i="5"/>
  <c r="A1320" i="5"/>
  <c r="Q1319" i="5"/>
  <c r="P1319" i="5"/>
  <c r="M1319" i="5"/>
  <c r="L1319" i="5"/>
  <c r="K1319" i="5"/>
  <c r="J1319" i="5"/>
  <c r="I1319" i="5"/>
  <c r="R1319" i="5" s="1"/>
  <c r="H1319" i="5"/>
  <c r="G1319" i="5"/>
  <c r="F1319" i="5"/>
  <c r="O1319" i="5" s="1"/>
  <c r="E1319" i="5"/>
  <c r="D1319" i="5"/>
  <c r="C1319" i="5"/>
  <c r="B1319" i="5"/>
  <c r="A1319" i="5"/>
  <c r="P1318" i="5"/>
  <c r="O1318" i="5"/>
  <c r="G1318" i="5"/>
  <c r="F1318" i="5"/>
  <c r="E1318" i="5"/>
  <c r="D1318" i="5"/>
  <c r="C1318" i="5"/>
  <c r="B1318" i="5"/>
  <c r="A1318" i="5"/>
  <c r="M1317" i="5"/>
  <c r="G1317" i="5"/>
  <c r="F1317" i="5"/>
  <c r="O1317" i="5" s="1"/>
  <c r="E1317" i="5"/>
  <c r="D1317" i="5"/>
  <c r="P1317" i="5" s="1"/>
  <c r="C1317" i="5"/>
  <c r="B1317" i="5"/>
  <c r="A1317" i="5"/>
  <c r="Q1316" i="5"/>
  <c r="O1316" i="5"/>
  <c r="L1316" i="5"/>
  <c r="K1316" i="5"/>
  <c r="J1316" i="5"/>
  <c r="R1316" i="5" s="1"/>
  <c r="I1316" i="5"/>
  <c r="H1316" i="5"/>
  <c r="G1316" i="5"/>
  <c r="M1316" i="5" s="1"/>
  <c r="F1316" i="5"/>
  <c r="E1316" i="5"/>
  <c r="D1316" i="5"/>
  <c r="P1316" i="5" s="1"/>
  <c r="C1316" i="5"/>
  <c r="B1316" i="5"/>
  <c r="A1316" i="5"/>
  <c r="O1315" i="5"/>
  <c r="M1315" i="5"/>
  <c r="G1315" i="5"/>
  <c r="F1315" i="5"/>
  <c r="E1315" i="5"/>
  <c r="D1315" i="5"/>
  <c r="P1315" i="5" s="1"/>
  <c r="C1315" i="5"/>
  <c r="B1315" i="5"/>
  <c r="A1315" i="5"/>
  <c r="M1314" i="5"/>
  <c r="L1314" i="5"/>
  <c r="K1314" i="5"/>
  <c r="H1314" i="5"/>
  <c r="Q1314" i="5" s="1"/>
  <c r="G1314" i="5"/>
  <c r="F1314" i="5"/>
  <c r="O1314" i="5" s="1"/>
  <c r="E1314" i="5"/>
  <c r="D1314" i="5"/>
  <c r="P1314" i="5" s="1"/>
  <c r="C1314" i="5"/>
  <c r="B1314" i="5"/>
  <c r="A1314" i="5"/>
  <c r="Q1313" i="5"/>
  <c r="P1313" i="5"/>
  <c r="M1313" i="5"/>
  <c r="L1313" i="5"/>
  <c r="K1313" i="5"/>
  <c r="J1313" i="5"/>
  <c r="I1313" i="5"/>
  <c r="R1313" i="5" s="1"/>
  <c r="H1313" i="5"/>
  <c r="G1313" i="5"/>
  <c r="F1313" i="5"/>
  <c r="O1313" i="5" s="1"/>
  <c r="E1313" i="5"/>
  <c r="D1313" i="5"/>
  <c r="C1313" i="5"/>
  <c r="B1313" i="5"/>
  <c r="A1313" i="5"/>
  <c r="O1312" i="5"/>
  <c r="M1312" i="5"/>
  <c r="J1312" i="5"/>
  <c r="I1312" i="5"/>
  <c r="H1312" i="5"/>
  <c r="Q1312" i="5" s="1"/>
  <c r="G1312" i="5"/>
  <c r="F1312" i="5"/>
  <c r="E1312" i="5"/>
  <c r="D1312" i="5"/>
  <c r="P1312" i="5" s="1"/>
  <c r="C1312" i="5"/>
  <c r="B1312" i="5"/>
  <c r="A1312" i="5"/>
  <c r="Q1311" i="5"/>
  <c r="L1311" i="5"/>
  <c r="H1311" i="5"/>
  <c r="G1311" i="5"/>
  <c r="F1311" i="5"/>
  <c r="O1311" i="5" s="1"/>
  <c r="E1311" i="5"/>
  <c r="D1311" i="5"/>
  <c r="P1311" i="5" s="1"/>
  <c r="C1311" i="5"/>
  <c r="B1311" i="5"/>
  <c r="A1311" i="5"/>
  <c r="Q1310" i="5"/>
  <c r="P1310" i="5"/>
  <c r="O1310" i="5"/>
  <c r="L1310" i="5"/>
  <c r="K1310" i="5"/>
  <c r="J1310" i="5"/>
  <c r="R1310" i="5" s="1"/>
  <c r="I1310" i="5"/>
  <c r="H1310" i="5"/>
  <c r="G1310" i="5"/>
  <c r="M1310" i="5" s="1"/>
  <c r="F1310" i="5"/>
  <c r="E1310" i="5"/>
  <c r="D1310" i="5"/>
  <c r="C1310" i="5"/>
  <c r="B1310" i="5"/>
  <c r="A1310" i="5"/>
  <c r="O1309" i="5"/>
  <c r="J1309" i="5"/>
  <c r="H1309" i="5"/>
  <c r="Q1309" i="5" s="1"/>
  <c r="G1309" i="5"/>
  <c r="F1309" i="5"/>
  <c r="E1309" i="5"/>
  <c r="D1309" i="5"/>
  <c r="P1309" i="5" s="1"/>
  <c r="C1309" i="5"/>
  <c r="B1309" i="5"/>
  <c r="A1309" i="5"/>
  <c r="M1308" i="5"/>
  <c r="H1308" i="5"/>
  <c r="Q1308" i="5" s="1"/>
  <c r="G1308" i="5"/>
  <c r="F1308" i="5"/>
  <c r="O1308" i="5" s="1"/>
  <c r="E1308" i="5"/>
  <c r="D1308" i="5"/>
  <c r="P1308" i="5" s="1"/>
  <c r="C1308" i="5"/>
  <c r="B1308" i="5"/>
  <c r="A1308" i="5"/>
  <c r="Q1307" i="5"/>
  <c r="P1307" i="5"/>
  <c r="M1307" i="5"/>
  <c r="L1307" i="5"/>
  <c r="K1307" i="5"/>
  <c r="J1307" i="5"/>
  <c r="I1307" i="5"/>
  <c r="R1307" i="5" s="1"/>
  <c r="H1307" i="5"/>
  <c r="G1307" i="5"/>
  <c r="F1307" i="5"/>
  <c r="O1307" i="5" s="1"/>
  <c r="E1307" i="5"/>
  <c r="D1307" i="5"/>
  <c r="C1307" i="5"/>
  <c r="B1307" i="5"/>
  <c r="A1307" i="5"/>
  <c r="P1306" i="5"/>
  <c r="O1306" i="5"/>
  <c r="I1306" i="5"/>
  <c r="G1306" i="5"/>
  <c r="F1306" i="5"/>
  <c r="E1306" i="5"/>
  <c r="D1306" i="5"/>
  <c r="C1306" i="5"/>
  <c r="B1306" i="5"/>
  <c r="A1306" i="5"/>
  <c r="M1305" i="5"/>
  <c r="L1305" i="5"/>
  <c r="G1305" i="5"/>
  <c r="K1305" i="5" s="1"/>
  <c r="F1305" i="5"/>
  <c r="O1305" i="5" s="1"/>
  <c r="E1305" i="5"/>
  <c r="D1305" i="5"/>
  <c r="P1305" i="5" s="1"/>
  <c r="C1305" i="5"/>
  <c r="B1305" i="5"/>
  <c r="A1305" i="5"/>
  <c r="Q1304" i="5"/>
  <c r="O1304" i="5"/>
  <c r="L1304" i="5"/>
  <c r="K1304" i="5"/>
  <c r="R1304" i="5" s="1"/>
  <c r="J1304" i="5"/>
  <c r="I1304" i="5"/>
  <c r="H1304" i="5"/>
  <c r="G1304" i="5"/>
  <c r="M1304" i="5" s="1"/>
  <c r="F1304" i="5"/>
  <c r="E1304" i="5"/>
  <c r="D1304" i="5"/>
  <c r="P1304" i="5" s="1"/>
  <c r="C1304" i="5"/>
  <c r="B1304" i="5"/>
  <c r="A1304" i="5"/>
  <c r="O1303" i="5"/>
  <c r="M1303" i="5"/>
  <c r="J1303" i="5"/>
  <c r="G1303" i="5"/>
  <c r="I1303" i="5" s="1"/>
  <c r="F1303" i="5"/>
  <c r="E1303" i="5"/>
  <c r="D1303" i="5"/>
  <c r="P1303" i="5" s="1"/>
  <c r="C1303" i="5"/>
  <c r="B1303" i="5"/>
  <c r="A1303" i="5"/>
  <c r="M1302" i="5"/>
  <c r="L1302" i="5"/>
  <c r="K1302" i="5"/>
  <c r="H1302" i="5"/>
  <c r="Q1302" i="5" s="1"/>
  <c r="G1302" i="5"/>
  <c r="F1302" i="5"/>
  <c r="O1302" i="5" s="1"/>
  <c r="E1302" i="5"/>
  <c r="D1302" i="5"/>
  <c r="P1302" i="5" s="1"/>
  <c r="C1302" i="5"/>
  <c r="B1302" i="5"/>
  <c r="A1302" i="5"/>
  <c r="Q1301" i="5"/>
  <c r="M1301" i="5"/>
  <c r="L1301" i="5"/>
  <c r="K1301" i="5"/>
  <c r="J1301" i="5"/>
  <c r="I1301" i="5"/>
  <c r="R1301" i="5" s="1"/>
  <c r="H1301" i="5"/>
  <c r="G1301" i="5"/>
  <c r="F1301" i="5"/>
  <c r="O1301" i="5" s="1"/>
  <c r="E1301" i="5"/>
  <c r="D1301" i="5"/>
  <c r="P1301" i="5" s="1"/>
  <c r="C1301" i="5"/>
  <c r="B1301" i="5"/>
  <c r="A1301" i="5"/>
  <c r="O1300" i="5"/>
  <c r="M1300" i="5"/>
  <c r="J1300" i="5"/>
  <c r="I1300" i="5"/>
  <c r="G1300" i="5"/>
  <c r="F1300" i="5"/>
  <c r="E1300" i="5"/>
  <c r="D1300" i="5"/>
  <c r="P1300" i="5" s="1"/>
  <c r="C1300" i="5"/>
  <c r="B1300" i="5"/>
  <c r="A1300" i="5"/>
  <c r="G1299" i="5"/>
  <c r="F1299" i="5"/>
  <c r="O1299" i="5" s="1"/>
  <c r="E1299" i="5"/>
  <c r="D1299" i="5"/>
  <c r="P1299" i="5" s="1"/>
  <c r="C1299" i="5"/>
  <c r="B1299" i="5"/>
  <c r="A1299" i="5"/>
  <c r="R1298" i="5"/>
  <c r="Q1298" i="5"/>
  <c r="O1298" i="5"/>
  <c r="L1298" i="5"/>
  <c r="K1298" i="5"/>
  <c r="J1298" i="5"/>
  <c r="I1298" i="5"/>
  <c r="H1298" i="5"/>
  <c r="G1298" i="5"/>
  <c r="M1298" i="5" s="1"/>
  <c r="F1298" i="5"/>
  <c r="E1298" i="5"/>
  <c r="D1298" i="5"/>
  <c r="P1298" i="5" s="1"/>
  <c r="C1298" i="5"/>
  <c r="B1298" i="5"/>
  <c r="A1298" i="5"/>
  <c r="P1297" i="5"/>
  <c r="O1297" i="5"/>
  <c r="G1297" i="5"/>
  <c r="F1297" i="5"/>
  <c r="E1297" i="5"/>
  <c r="D1297" i="5"/>
  <c r="C1297" i="5"/>
  <c r="B1297" i="5"/>
  <c r="A1297" i="5"/>
  <c r="M1296" i="5"/>
  <c r="H1296" i="5"/>
  <c r="Q1296" i="5" s="1"/>
  <c r="G1296" i="5"/>
  <c r="L1296" i="5" s="1"/>
  <c r="F1296" i="5"/>
  <c r="O1296" i="5" s="1"/>
  <c r="E1296" i="5"/>
  <c r="D1296" i="5"/>
  <c r="P1296" i="5" s="1"/>
  <c r="C1296" i="5"/>
  <c r="B1296" i="5"/>
  <c r="A1296" i="5"/>
  <c r="Q1295" i="5"/>
  <c r="P1295" i="5"/>
  <c r="M1295" i="5"/>
  <c r="L1295" i="5"/>
  <c r="K1295" i="5"/>
  <c r="J1295" i="5"/>
  <c r="I1295" i="5"/>
  <c r="R1295" i="5" s="1"/>
  <c r="H1295" i="5"/>
  <c r="G1295" i="5"/>
  <c r="F1295" i="5"/>
  <c r="O1295" i="5" s="1"/>
  <c r="E1295" i="5"/>
  <c r="D1295" i="5"/>
  <c r="C1295" i="5"/>
  <c r="B1295" i="5"/>
  <c r="A1295" i="5"/>
  <c r="P1294" i="5"/>
  <c r="O1294" i="5"/>
  <c r="G1294" i="5"/>
  <c r="F1294" i="5"/>
  <c r="E1294" i="5"/>
  <c r="D1294" i="5"/>
  <c r="C1294" i="5"/>
  <c r="B1294" i="5"/>
  <c r="A1294" i="5"/>
  <c r="M1293" i="5"/>
  <c r="G1293" i="5"/>
  <c r="F1293" i="5"/>
  <c r="O1293" i="5" s="1"/>
  <c r="E1293" i="5"/>
  <c r="D1293" i="5"/>
  <c r="P1293" i="5" s="1"/>
  <c r="C1293" i="5"/>
  <c r="B1293" i="5"/>
  <c r="A1293" i="5"/>
  <c r="Q1292" i="5"/>
  <c r="O1292" i="5"/>
  <c r="L1292" i="5"/>
  <c r="K1292" i="5"/>
  <c r="J1292" i="5"/>
  <c r="R1292" i="5" s="1"/>
  <c r="I1292" i="5"/>
  <c r="H1292" i="5"/>
  <c r="G1292" i="5"/>
  <c r="M1292" i="5" s="1"/>
  <c r="F1292" i="5"/>
  <c r="E1292" i="5"/>
  <c r="D1292" i="5"/>
  <c r="P1292" i="5" s="1"/>
  <c r="C1292" i="5"/>
  <c r="B1292" i="5"/>
  <c r="A1292" i="5"/>
  <c r="O1291" i="5"/>
  <c r="M1291" i="5"/>
  <c r="G1291" i="5"/>
  <c r="F1291" i="5"/>
  <c r="E1291" i="5"/>
  <c r="D1291" i="5"/>
  <c r="P1291" i="5" s="1"/>
  <c r="C1291" i="5"/>
  <c r="B1291" i="5"/>
  <c r="A1291" i="5"/>
  <c r="M1290" i="5"/>
  <c r="L1290" i="5"/>
  <c r="K1290" i="5"/>
  <c r="H1290" i="5"/>
  <c r="Q1290" i="5" s="1"/>
  <c r="G1290" i="5"/>
  <c r="F1290" i="5"/>
  <c r="O1290" i="5" s="1"/>
  <c r="E1290" i="5"/>
  <c r="D1290" i="5"/>
  <c r="P1290" i="5" s="1"/>
  <c r="C1290" i="5"/>
  <c r="B1290" i="5"/>
  <c r="A1290" i="5"/>
  <c r="Q1289" i="5"/>
  <c r="P1289" i="5"/>
  <c r="M1289" i="5"/>
  <c r="L1289" i="5"/>
  <c r="K1289" i="5"/>
  <c r="J1289" i="5"/>
  <c r="I1289" i="5"/>
  <c r="R1289" i="5" s="1"/>
  <c r="H1289" i="5"/>
  <c r="G1289" i="5"/>
  <c r="F1289" i="5"/>
  <c r="O1289" i="5" s="1"/>
  <c r="E1289" i="5"/>
  <c r="D1289" i="5"/>
  <c r="C1289" i="5"/>
  <c r="B1289" i="5"/>
  <c r="A1289" i="5"/>
  <c r="O1288" i="5"/>
  <c r="M1288" i="5"/>
  <c r="J1288" i="5"/>
  <c r="I1288" i="5"/>
  <c r="H1288" i="5"/>
  <c r="Q1288" i="5" s="1"/>
  <c r="G1288" i="5"/>
  <c r="F1288" i="5"/>
  <c r="E1288" i="5"/>
  <c r="D1288" i="5"/>
  <c r="P1288" i="5" s="1"/>
  <c r="C1288" i="5"/>
  <c r="B1288" i="5"/>
  <c r="A1288" i="5"/>
  <c r="Q1287" i="5"/>
  <c r="L1287" i="5"/>
  <c r="H1287" i="5"/>
  <c r="G1287" i="5"/>
  <c r="F1287" i="5"/>
  <c r="O1287" i="5" s="1"/>
  <c r="E1287" i="5"/>
  <c r="D1287" i="5"/>
  <c r="P1287" i="5" s="1"/>
  <c r="C1287" i="5"/>
  <c r="B1287" i="5"/>
  <c r="A1287" i="5"/>
  <c r="Q1286" i="5"/>
  <c r="P1286" i="5"/>
  <c r="O1286" i="5"/>
  <c r="L1286" i="5"/>
  <c r="K1286" i="5"/>
  <c r="J1286" i="5"/>
  <c r="R1286" i="5" s="1"/>
  <c r="I1286" i="5"/>
  <c r="H1286" i="5"/>
  <c r="G1286" i="5"/>
  <c r="M1286" i="5" s="1"/>
  <c r="F1286" i="5"/>
  <c r="E1286" i="5"/>
  <c r="D1286" i="5"/>
  <c r="C1286" i="5"/>
  <c r="B1286" i="5"/>
  <c r="A1286" i="5"/>
  <c r="O1285" i="5"/>
  <c r="J1285" i="5"/>
  <c r="H1285" i="5"/>
  <c r="Q1285" i="5" s="1"/>
  <c r="G1285" i="5"/>
  <c r="F1285" i="5"/>
  <c r="E1285" i="5"/>
  <c r="D1285" i="5"/>
  <c r="P1285" i="5" s="1"/>
  <c r="C1285" i="5"/>
  <c r="B1285" i="5"/>
  <c r="A1285" i="5"/>
  <c r="M1284" i="5"/>
  <c r="H1284" i="5"/>
  <c r="Q1284" i="5" s="1"/>
  <c r="G1284" i="5"/>
  <c r="F1284" i="5"/>
  <c r="O1284" i="5" s="1"/>
  <c r="E1284" i="5"/>
  <c r="D1284" i="5"/>
  <c r="P1284" i="5" s="1"/>
  <c r="C1284" i="5"/>
  <c r="B1284" i="5"/>
  <c r="A1284" i="5"/>
  <c r="Q1283" i="5"/>
  <c r="P1283" i="5"/>
  <c r="M1283" i="5"/>
  <c r="L1283" i="5"/>
  <c r="K1283" i="5"/>
  <c r="J1283" i="5"/>
  <c r="I1283" i="5"/>
  <c r="R1283" i="5" s="1"/>
  <c r="H1283" i="5"/>
  <c r="G1283" i="5"/>
  <c r="F1283" i="5"/>
  <c r="O1283" i="5" s="1"/>
  <c r="E1283" i="5"/>
  <c r="D1283" i="5"/>
  <c r="C1283" i="5"/>
  <c r="B1283" i="5"/>
  <c r="A1283" i="5"/>
  <c r="P1282" i="5"/>
  <c r="O1282" i="5"/>
  <c r="I1282" i="5"/>
  <c r="G1282" i="5"/>
  <c r="F1282" i="5"/>
  <c r="E1282" i="5"/>
  <c r="D1282" i="5"/>
  <c r="C1282" i="5"/>
  <c r="B1282" i="5"/>
  <c r="A1282" i="5"/>
  <c r="M1281" i="5"/>
  <c r="L1281" i="5"/>
  <c r="G1281" i="5"/>
  <c r="K1281" i="5" s="1"/>
  <c r="F1281" i="5"/>
  <c r="O1281" i="5" s="1"/>
  <c r="E1281" i="5"/>
  <c r="D1281" i="5"/>
  <c r="P1281" i="5" s="1"/>
  <c r="C1281" i="5"/>
  <c r="B1281" i="5"/>
  <c r="A1281" i="5"/>
  <c r="R1280" i="5"/>
  <c r="Q1280" i="5"/>
  <c r="O1280" i="5"/>
  <c r="L1280" i="5"/>
  <c r="K1280" i="5"/>
  <c r="J1280" i="5"/>
  <c r="I1280" i="5"/>
  <c r="H1280" i="5"/>
  <c r="G1280" i="5"/>
  <c r="M1280" i="5" s="1"/>
  <c r="F1280" i="5"/>
  <c r="E1280" i="5"/>
  <c r="D1280" i="5"/>
  <c r="P1280" i="5" s="1"/>
  <c r="C1280" i="5"/>
  <c r="B1280" i="5"/>
  <c r="A1280" i="5"/>
  <c r="O1279" i="5"/>
  <c r="M1279" i="5"/>
  <c r="J1279" i="5"/>
  <c r="G1279" i="5"/>
  <c r="I1279" i="5" s="1"/>
  <c r="F1279" i="5"/>
  <c r="E1279" i="5"/>
  <c r="D1279" i="5"/>
  <c r="P1279" i="5" s="1"/>
  <c r="C1279" i="5"/>
  <c r="B1279" i="5"/>
  <c r="A1279" i="5"/>
  <c r="M1278" i="5"/>
  <c r="L1278" i="5"/>
  <c r="K1278" i="5"/>
  <c r="H1278" i="5"/>
  <c r="Q1278" i="5" s="1"/>
  <c r="G1278" i="5"/>
  <c r="F1278" i="5"/>
  <c r="O1278" i="5" s="1"/>
  <c r="E1278" i="5"/>
  <c r="D1278" i="5"/>
  <c r="P1278" i="5" s="1"/>
  <c r="C1278" i="5"/>
  <c r="B1278" i="5"/>
  <c r="A1278" i="5"/>
  <c r="Q1277" i="5"/>
  <c r="M1277" i="5"/>
  <c r="L1277" i="5"/>
  <c r="K1277" i="5"/>
  <c r="J1277" i="5"/>
  <c r="I1277" i="5"/>
  <c r="R1277" i="5" s="1"/>
  <c r="H1277" i="5"/>
  <c r="G1277" i="5"/>
  <c r="F1277" i="5"/>
  <c r="O1277" i="5" s="1"/>
  <c r="E1277" i="5"/>
  <c r="D1277" i="5"/>
  <c r="P1277" i="5" s="1"/>
  <c r="C1277" i="5"/>
  <c r="B1277" i="5"/>
  <c r="A1277" i="5"/>
  <c r="O1276" i="5"/>
  <c r="M1276" i="5"/>
  <c r="J1276" i="5"/>
  <c r="I1276" i="5"/>
  <c r="G1276" i="5"/>
  <c r="F1276" i="5"/>
  <c r="E1276" i="5"/>
  <c r="D1276" i="5"/>
  <c r="P1276" i="5" s="1"/>
  <c r="C1276" i="5"/>
  <c r="B1276" i="5"/>
  <c r="A1276" i="5"/>
  <c r="G1275" i="5"/>
  <c r="F1275" i="5"/>
  <c r="O1275" i="5" s="1"/>
  <c r="E1275" i="5"/>
  <c r="D1275" i="5"/>
  <c r="P1275" i="5" s="1"/>
  <c r="C1275" i="5"/>
  <c r="B1275" i="5"/>
  <c r="A1275" i="5"/>
  <c r="R1274" i="5"/>
  <c r="Q1274" i="5"/>
  <c r="O1274" i="5"/>
  <c r="L1274" i="5"/>
  <c r="K1274" i="5"/>
  <c r="J1274" i="5"/>
  <c r="I1274" i="5"/>
  <c r="H1274" i="5"/>
  <c r="G1274" i="5"/>
  <c r="M1274" i="5" s="1"/>
  <c r="F1274" i="5"/>
  <c r="E1274" i="5"/>
  <c r="D1274" i="5"/>
  <c r="P1274" i="5" s="1"/>
  <c r="C1274" i="5"/>
  <c r="B1274" i="5"/>
  <c r="A1274" i="5"/>
  <c r="P1273" i="5"/>
  <c r="O1273" i="5"/>
  <c r="G1273" i="5"/>
  <c r="F1273" i="5"/>
  <c r="E1273" i="5"/>
  <c r="D1273" i="5"/>
  <c r="C1273" i="5"/>
  <c r="B1273" i="5"/>
  <c r="A1273" i="5"/>
  <c r="M1272" i="5"/>
  <c r="H1272" i="5"/>
  <c r="Q1272" i="5" s="1"/>
  <c r="G1272" i="5"/>
  <c r="L1272" i="5" s="1"/>
  <c r="F1272" i="5"/>
  <c r="O1272" i="5" s="1"/>
  <c r="E1272" i="5"/>
  <c r="D1272" i="5"/>
  <c r="P1272" i="5" s="1"/>
  <c r="C1272" i="5"/>
  <c r="B1272" i="5"/>
  <c r="A1272" i="5"/>
  <c r="Q1271" i="5"/>
  <c r="P1271" i="5"/>
  <c r="M1271" i="5"/>
  <c r="L1271" i="5"/>
  <c r="K1271" i="5"/>
  <c r="J1271" i="5"/>
  <c r="I1271" i="5"/>
  <c r="R1271" i="5" s="1"/>
  <c r="H1271" i="5"/>
  <c r="G1271" i="5"/>
  <c r="F1271" i="5"/>
  <c r="O1271" i="5" s="1"/>
  <c r="E1271" i="5"/>
  <c r="D1271" i="5"/>
  <c r="C1271" i="5"/>
  <c r="B1271" i="5"/>
  <c r="A1271" i="5"/>
  <c r="P1270" i="5"/>
  <c r="O1270" i="5"/>
  <c r="G1270" i="5"/>
  <c r="M1270" i="5" s="1"/>
  <c r="F1270" i="5"/>
  <c r="E1270" i="5"/>
  <c r="D1270" i="5"/>
  <c r="C1270" i="5"/>
  <c r="B1270" i="5"/>
  <c r="A1270" i="5"/>
  <c r="M1269" i="5"/>
  <c r="G1269" i="5"/>
  <c r="F1269" i="5"/>
  <c r="O1269" i="5" s="1"/>
  <c r="E1269" i="5"/>
  <c r="D1269" i="5"/>
  <c r="P1269" i="5" s="1"/>
  <c r="C1269" i="5"/>
  <c r="B1269" i="5"/>
  <c r="A1269" i="5"/>
  <c r="Q1268" i="5"/>
  <c r="O1268" i="5"/>
  <c r="L1268" i="5"/>
  <c r="K1268" i="5"/>
  <c r="J1268" i="5"/>
  <c r="R1268" i="5" s="1"/>
  <c r="I1268" i="5"/>
  <c r="H1268" i="5"/>
  <c r="G1268" i="5"/>
  <c r="M1268" i="5" s="1"/>
  <c r="F1268" i="5"/>
  <c r="E1268" i="5"/>
  <c r="D1268" i="5"/>
  <c r="P1268" i="5" s="1"/>
  <c r="C1268" i="5"/>
  <c r="B1268" i="5"/>
  <c r="A1268" i="5"/>
  <c r="O1267" i="5"/>
  <c r="M1267" i="5"/>
  <c r="G1267" i="5"/>
  <c r="F1267" i="5"/>
  <c r="E1267" i="5"/>
  <c r="D1267" i="5"/>
  <c r="P1267" i="5" s="1"/>
  <c r="C1267" i="5"/>
  <c r="B1267" i="5"/>
  <c r="A1267" i="5"/>
  <c r="M1266" i="5"/>
  <c r="L1266" i="5"/>
  <c r="K1266" i="5"/>
  <c r="H1266" i="5"/>
  <c r="Q1266" i="5" s="1"/>
  <c r="G1266" i="5"/>
  <c r="F1266" i="5"/>
  <c r="O1266" i="5" s="1"/>
  <c r="E1266" i="5"/>
  <c r="D1266" i="5"/>
  <c r="P1266" i="5" s="1"/>
  <c r="C1266" i="5"/>
  <c r="B1266" i="5"/>
  <c r="A1266" i="5"/>
  <c r="Q1265" i="5"/>
  <c r="P1265" i="5"/>
  <c r="M1265" i="5"/>
  <c r="L1265" i="5"/>
  <c r="K1265" i="5"/>
  <c r="J1265" i="5"/>
  <c r="I1265" i="5"/>
  <c r="R1265" i="5" s="1"/>
  <c r="H1265" i="5"/>
  <c r="G1265" i="5"/>
  <c r="F1265" i="5"/>
  <c r="O1265" i="5" s="1"/>
  <c r="E1265" i="5"/>
  <c r="D1265" i="5"/>
  <c r="C1265" i="5"/>
  <c r="B1265" i="5"/>
  <c r="A1265" i="5"/>
  <c r="O1264" i="5"/>
  <c r="M1264" i="5"/>
  <c r="J1264" i="5"/>
  <c r="I1264" i="5"/>
  <c r="G1264" i="5"/>
  <c r="H1264" i="5" s="1"/>
  <c r="Q1264" i="5" s="1"/>
  <c r="F1264" i="5"/>
  <c r="E1264" i="5"/>
  <c r="D1264" i="5"/>
  <c r="P1264" i="5" s="1"/>
  <c r="C1264" i="5"/>
  <c r="B1264" i="5"/>
  <c r="A1264" i="5"/>
  <c r="Q1263" i="5"/>
  <c r="L1263" i="5"/>
  <c r="H1263" i="5"/>
  <c r="G1263" i="5"/>
  <c r="F1263" i="5"/>
  <c r="O1263" i="5" s="1"/>
  <c r="E1263" i="5"/>
  <c r="D1263" i="5"/>
  <c r="P1263" i="5" s="1"/>
  <c r="C1263" i="5"/>
  <c r="B1263" i="5"/>
  <c r="A1263" i="5"/>
  <c r="Q1262" i="5"/>
  <c r="P1262" i="5"/>
  <c r="O1262" i="5"/>
  <c r="L1262" i="5"/>
  <c r="K1262" i="5"/>
  <c r="J1262" i="5"/>
  <c r="R1262" i="5" s="1"/>
  <c r="I1262" i="5"/>
  <c r="H1262" i="5"/>
  <c r="G1262" i="5"/>
  <c r="M1262" i="5" s="1"/>
  <c r="F1262" i="5"/>
  <c r="E1262" i="5"/>
  <c r="D1262" i="5"/>
  <c r="C1262" i="5"/>
  <c r="B1262" i="5"/>
  <c r="A1262" i="5"/>
  <c r="O1261" i="5"/>
  <c r="J1261" i="5"/>
  <c r="H1261" i="5"/>
  <c r="Q1261" i="5" s="1"/>
  <c r="G1261" i="5"/>
  <c r="F1261" i="5"/>
  <c r="E1261" i="5"/>
  <c r="D1261" i="5"/>
  <c r="P1261" i="5" s="1"/>
  <c r="C1261" i="5"/>
  <c r="B1261" i="5"/>
  <c r="A1261" i="5"/>
  <c r="M1260" i="5"/>
  <c r="H1260" i="5"/>
  <c r="Q1260" i="5" s="1"/>
  <c r="G1260" i="5"/>
  <c r="F1260" i="5"/>
  <c r="O1260" i="5" s="1"/>
  <c r="E1260" i="5"/>
  <c r="D1260" i="5"/>
  <c r="P1260" i="5" s="1"/>
  <c r="C1260" i="5"/>
  <c r="B1260" i="5"/>
  <c r="A1260" i="5"/>
  <c r="Q1259" i="5"/>
  <c r="P1259" i="5"/>
  <c r="M1259" i="5"/>
  <c r="L1259" i="5"/>
  <c r="K1259" i="5"/>
  <c r="J1259" i="5"/>
  <c r="I1259" i="5"/>
  <c r="R1259" i="5" s="1"/>
  <c r="H1259" i="5"/>
  <c r="G1259" i="5"/>
  <c r="F1259" i="5"/>
  <c r="O1259" i="5" s="1"/>
  <c r="E1259" i="5"/>
  <c r="D1259" i="5"/>
  <c r="C1259" i="5"/>
  <c r="B1259" i="5"/>
  <c r="A1259" i="5"/>
  <c r="P1258" i="5"/>
  <c r="O1258" i="5"/>
  <c r="I1258" i="5"/>
  <c r="G1258" i="5"/>
  <c r="F1258" i="5"/>
  <c r="E1258" i="5"/>
  <c r="D1258" i="5"/>
  <c r="C1258" i="5"/>
  <c r="B1258" i="5"/>
  <c r="A1258" i="5"/>
  <c r="M1257" i="5"/>
  <c r="L1257" i="5"/>
  <c r="G1257" i="5"/>
  <c r="K1257" i="5" s="1"/>
  <c r="F1257" i="5"/>
  <c r="O1257" i="5" s="1"/>
  <c r="E1257" i="5"/>
  <c r="D1257" i="5"/>
  <c r="P1257" i="5" s="1"/>
  <c r="C1257" i="5"/>
  <c r="B1257" i="5"/>
  <c r="A1257" i="5"/>
  <c r="Q1256" i="5"/>
  <c r="O1256" i="5"/>
  <c r="L1256" i="5"/>
  <c r="K1256" i="5"/>
  <c r="J1256" i="5"/>
  <c r="I1256" i="5"/>
  <c r="H1256" i="5"/>
  <c r="G1256" i="5"/>
  <c r="M1256" i="5" s="1"/>
  <c r="R1256" i="5" s="1"/>
  <c r="F1256" i="5"/>
  <c r="E1256" i="5"/>
  <c r="D1256" i="5"/>
  <c r="P1256" i="5" s="1"/>
  <c r="C1256" i="5"/>
  <c r="B1256" i="5"/>
  <c r="A1256" i="5"/>
  <c r="O1255" i="5"/>
  <c r="M1255" i="5"/>
  <c r="J1255" i="5"/>
  <c r="G1255" i="5"/>
  <c r="I1255" i="5" s="1"/>
  <c r="F1255" i="5"/>
  <c r="E1255" i="5"/>
  <c r="D1255" i="5"/>
  <c r="P1255" i="5" s="1"/>
  <c r="C1255" i="5"/>
  <c r="B1255" i="5"/>
  <c r="A1255" i="5"/>
  <c r="M1254" i="5"/>
  <c r="L1254" i="5"/>
  <c r="K1254" i="5"/>
  <c r="H1254" i="5"/>
  <c r="Q1254" i="5" s="1"/>
  <c r="G1254" i="5"/>
  <c r="F1254" i="5"/>
  <c r="O1254" i="5" s="1"/>
  <c r="E1254" i="5"/>
  <c r="D1254" i="5"/>
  <c r="P1254" i="5" s="1"/>
  <c r="C1254" i="5"/>
  <c r="B1254" i="5"/>
  <c r="A1254" i="5"/>
  <c r="Q1253" i="5"/>
  <c r="M1253" i="5"/>
  <c r="L1253" i="5"/>
  <c r="K1253" i="5"/>
  <c r="J1253" i="5"/>
  <c r="I1253" i="5"/>
  <c r="R1253" i="5" s="1"/>
  <c r="H1253" i="5"/>
  <c r="G1253" i="5"/>
  <c r="F1253" i="5"/>
  <c r="O1253" i="5" s="1"/>
  <c r="E1253" i="5"/>
  <c r="D1253" i="5"/>
  <c r="P1253" i="5" s="1"/>
  <c r="C1253" i="5"/>
  <c r="B1253" i="5"/>
  <c r="A1253" i="5"/>
  <c r="O1252" i="5"/>
  <c r="M1252" i="5"/>
  <c r="J1252" i="5"/>
  <c r="I1252" i="5"/>
  <c r="G1252" i="5"/>
  <c r="F1252" i="5"/>
  <c r="E1252" i="5"/>
  <c r="D1252" i="5"/>
  <c r="P1252" i="5" s="1"/>
  <c r="C1252" i="5"/>
  <c r="B1252" i="5"/>
  <c r="A1252" i="5"/>
  <c r="L1251" i="5"/>
  <c r="G1251" i="5"/>
  <c r="F1251" i="5"/>
  <c r="O1251" i="5" s="1"/>
  <c r="E1251" i="5"/>
  <c r="D1251" i="5"/>
  <c r="P1251" i="5" s="1"/>
  <c r="C1251" i="5"/>
  <c r="B1251" i="5"/>
  <c r="A1251" i="5"/>
  <c r="R1250" i="5"/>
  <c r="Q1250" i="5"/>
  <c r="O1250" i="5"/>
  <c r="L1250" i="5"/>
  <c r="K1250" i="5"/>
  <c r="J1250" i="5"/>
  <c r="I1250" i="5"/>
  <c r="H1250" i="5"/>
  <c r="G1250" i="5"/>
  <c r="M1250" i="5" s="1"/>
  <c r="F1250" i="5"/>
  <c r="E1250" i="5"/>
  <c r="D1250" i="5"/>
  <c r="P1250" i="5" s="1"/>
  <c r="C1250" i="5"/>
  <c r="B1250" i="5"/>
  <c r="A1250" i="5"/>
  <c r="P1249" i="5"/>
  <c r="O1249" i="5"/>
  <c r="J1249" i="5"/>
  <c r="G1249" i="5"/>
  <c r="F1249" i="5"/>
  <c r="E1249" i="5"/>
  <c r="D1249" i="5"/>
  <c r="C1249" i="5"/>
  <c r="B1249" i="5"/>
  <c r="A1249" i="5"/>
  <c r="M1248" i="5"/>
  <c r="H1248" i="5"/>
  <c r="Q1248" i="5" s="1"/>
  <c r="G1248" i="5"/>
  <c r="L1248" i="5" s="1"/>
  <c r="F1248" i="5"/>
  <c r="O1248" i="5" s="1"/>
  <c r="E1248" i="5"/>
  <c r="D1248" i="5"/>
  <c r="P1248" i="5" s="1"/>
  <c r="C1248" i="5"/>
  <c r="B1248" i="5"/>
  <c r="A1248" i="5"/>
  <c r="Q1247" i="5"/>
  <c r="P1247" i="5"/>
  <c r="M1247" i="5"/>
  <c r="L1247" i="5"/>
  <c r="K1247" i="5"/>
  <c r="J1247" i="5"/>
  <c r="I1247" i="5"/>
  <c r="R1247" i="5" s="1"/>
  <c r="H1247" i="5"/>
  <c r="G1247" i="5"/>
  <c r="F1247" i="5"/>
  <c r="O1247" i="5" s="1"/>
  <c r="E1247" i="5"/>
  <c r="D1247" i="5"/>
  <c r="C1247" i="5"/>
  <c r="B1247" i="5"/>
  <c r="A1247" i="5"/>
  <c r="P1246" i="5"/>
  <c r="O1246" i="5"/>
  <c r="G1246" i="5"/>
  <c r="M1246" i="5" s="1"/>
  <c r="F1246" i="5"/>
  <c r="E1246" i="5"/>
  <c r="D1246" i="5"/>
  <c r="C1246" i="5"/>
  <c r="B1246" i="5"/>
  <c r="A1246" i="5"/>
  <c r="G1245" i="5"/>
  <c r="F1245" i="5"/>
  <c r="O1245" i="5" s="1"/>
  <c r="E1245" i="5"/>
  <c r="D1245" i="5"/>
  <c r="P1245" i="5" s="1"/>
  <c r="C1245" i="5"/>
  <c r="B1245" i="5"/>
  <c r="A1245" i="5"/>
  <c r="Q1244" i="5"/>
  <c r="O1244" i="5"/>
  <c r="L1244" i="5"/>
  <c r="K1244" i="5"/>
  <c r="J1244" i="5"/>
  <c r="R1244" i="5" s="1"/>
  <c r="I1244" i="5"/>
  <c r="H1244" i="5"/>
  <c r="G1244" i="5"/>
  <c r="M1244" i="5" s="1"/>
  <c r="F1244" i="5"/>
  <c r="E1244" i="5"/>
  <c r="D1244" i="5"/>
  <c r="P1244" i="5" s="1"/>
  <c r="C1244" i="5"/>
  <c r="B1244" i="5"/>
  <c r="A1244" i="5"/>
  <c r="O1243" i="5"/>
  <c r="G1243" i="5"/>
  <c r="F1243" i="5"/>
  <c r="E1243" i="5"/>
  <c r="D1243" i="5"/>
  <c r="P1243" i="5" s="1"/>
  <c r="C1243" i="5"/>
  <c r="B1243" i="5"/>
  <c r="A1243" i="5"/>
  <c r="M1242" i="5"/>
  <c r="L1242" i="5"/>
  <c r="K1242" i="5"/>
  <c r="H1242" i="5"/>
  <c r="Q1242" i="5" s="1"/>
  <c r="G1242" i="5"/>
  <c r="F1242" i="5"/>
  <c r="O1242" i="5" s="1"/>
  <c r="E1242" i="5"/>
  <c r="D1242" i="5"/>
  <c r="P1242" i="5" s="1"/>
  <c r="C1242" i="5"/>
  <c r="B1242" i="5"/>
  <c r="A1242" i="5"/>
  <c r="Q1241" i="5"/>
  <c r="P1241" i="5"/>
  <c r="M1241" i="5"/>
  <c r="L1241" i="5"/>
  <c r="K1241" i="5"/>
  <c r="J1241" i="5"/>
  <c r="I1241" i="5"/>
  <c r="R1241" i="5" s="1"/>
  <c r="H1241" i="5"/>
  <c r="G1241" i="5"/>
  <c r="F1241" i="5"/>
  <c r="O1241" i="5" s="1"/>
  <c r="E1241" i="5"/>
  <c r="D1241" i="5"/>
  <c r="C1241" i="5"/>
  <c r="B1241" i="5"/>
  <c r="A1241" i="5"/>
  <c r="O1240" i="5"/>
  <c r="M1240" i="5"/>
  <c r="J1240" i="5"/>
  <c r="I1240" i="5"/>
  <c r="G1240" i="5"/>
  <c r="H1240" i="5" s="1"/>
  <c r="Q1240" i="5" s="1"/>
  <c r="F1240" i="5"/>
  <c r="E1240" i="5"/>
  <c r="D1240" i="5"/>
  <c r="P1240" i="5" s="1"/>
  <c r="C1240" i="5"/>
  <c r="B1240" i="5"/>
  <c r="A1240" i="5"/>
  <c r="Q1239" i="5"/>
  <c r="L1239" i="5"/>
  <c r="H1239" i="5"/>
  <c r="G1239" i="5"/>
  <c r="F1239" i="5"/>
  <c r="O1239" i="5" s="1"/>
  <c r="E1239" i="5"/>
  <c r="D1239" i="5"/>
  <c r="P1239" i="5" s="1"/>
  <c r="C1239" i="5"/>
  <c r="B1239" i="5"/>
  <c r="A1239" i="5"/>
  <c r="Q1238" i="5"/>
  <c r="P1238" i="5"/>
  <c r="O1238" i="5"/>
  <c r="L1238" i="5"/>
  <c r="K1238" i="5"/>
  <c r="J1238" i="5"/>
  <c r="R1238" i="5" s="1"/>
  <c r="I1238" i="5"/>
  <c r="H1238" i="5"/>
  <c r="G1238" i="5"/>
  <c r="M1238" i="5" s="1"/>
  <c r="F1238" i="5"/>
  <c r="E1238" i="5"/>
  <c r="D1238" i="5"/>
  <c r="C1238" i="5"/>
  <c r="B1238" i="5"/>
  <c r="A1238" i="5"/>
  <c r="O1237" i="5"/>
  <c r="J1237" i="5"/>
  <c r="H1237" i="5"/>
  <c r="Q1237" i="5" s="1"/>
  <c r="G1237" i="5"/>
  <c r="F1237" i="5"/>
  <c r="E1237" i="5"/>
  <c r="D1237" i="5"/>
  <c r="P1237" i="5" s="1"/>
  <c r="C1237" i="5"/>
  <c r="B1237" i="5"/>
  <c r="A1237" i="5"/>
  <c r="M1236" i="5"/>
  <c r="H1236" i="5"/>
  <c r="Q1236" i="5" s="1"/>
  <c r="G1236" i="5"/>
  <c r="F1236" i="5"/>
  <c r="O1236" i="5" s="1"/>
  <c r="E1236" i="5"/>
  <c r="D1236" i="5"/>
  <c r="P1236" i="5" s="1"/>
  <c r="C1236" i="5"/>
  <c r="B1236" i="5"/>
  <c r="A1236" i="5"/>
  <c r="Q1235" i="5"/>
  <c r="P1235" i="5"/>
  <c r="M1235" i="5"/>
  <c r="L1235" i="5"/>
  <c r="K1235" i="5"/>
  <c r="J1235" i="5"/>
  <c r="I1235" i="5"/>
  <c r="H1235" i="5"/>
  <c r="G1235" i="5"/>
  <c r="F1235" i="5"/>
  <c r="O1235" i="5" s="1"/>
  <c r="E1235" i="5"/>
  <c r="D1235" i="5"/>
  <c r="C1235" i="5"/>
  <c r="B1235" i="5"/>
  <c r="A1235" i="5"/>
  <c r="P1234" i="5"/>
  <c r="O1234" i="5"/>
  <c r="I1234" i="5"/>
  <c r="G1234" i="5"/>
  <c r="F1234" i="5"/>
  <c r="E1234" i="5"/>
  <c r="D1234" i="5"/>
  <c r="C1234" i="5"/>
  <c r="B1234" i="5"/>
  <c r="A1234" i="5"/>
  <c r="M1233" i="5"/>
  <c r="L1233" i="5"/>
  <c r="G1233" i="5"/>
  <c r="K1233" i="5" s="1"/>
  <c r="F1233" i="5"/>
  <c r="O1233" i="5" s="1"/>
  <c r="E1233" i="5"/>
  <c r="D1233" i="5"/>
  <c r="P1233" i="5" s="1"/>
  <c r="C1233" i="5"/>
  <c r="B1233" i="5"/>
  <c r="A1233" i="5"/>
  <c r="R1232" i="5"/>
  <c r="Q1232" i="5"/>
  <c r="O1232" i="5"/>
  <c r="L1232" i="5"/>
  <c r="K1232" i="5"/>
  <c r="J1232" i="5"/>
  <c r="I1232" i="5"/>
  <c r="H1232" i="5"/>
  <c r="G1232" i="5"/>
  <c r="M1232" i="5" s="1"/>
  <c r="F1232" i="5"/>
  <c r="E1232" i="5"/>
  <c r="D1232" i="5"/>
  <c r="P1232" i="5" s="1"/>
  <c r="C1232" i="5"/>
  <c r="B1232" i="5"/>
  <c r="A1232" i="5"/>
  <c r="O1231" i="5"/>
  <c r="M1231" i="5"/>
  <c r="J1231" i="5"/>
  <c r="G1231" i="5"/>
  <c r="I1231" i="5" s="1"/>
  <c r="F1231" i="5"/>
  <c r="E1231" i="5"/>
  <c r="D1231" i="5"/>
  <c r="P1231" i="5" s="1"/>
  <c r="C1231" i="5"/>
  <c r="B1231" i="5"/>
  <c r="A1231" i="5"/>
  <c r="M1230" i="5"/>
  <c r="L1230" i="5"/>
  <c r="K1230" i="5"/>
  <c r="H1230" i="5"/>
  <c r="Q1230" i="5" s="1"/>
  <c r="G1230" i="5"/>
  <c r="F1230" i="5"/>
  <c r="O1230" i="5" s="1"/>
  <c r="E1230" i="5"/>
  <c r="D1230" i="5"/>
  <c r="P1230" i="5" s="1"/>
  <c r="C1230" i="5"/>
  <c r="B1230" i="5"/>
  <c r="A1230" i="5"/>
  <c r="Q1229" i="5"/>
  <c r="M1229" i="5"/>
  <c r="L1229" i="5"/>
  <c r="K1229" i="5"/>
  <c r="J1229" i="5"/>
  <c r="I1229" i="5"/>
  <c r="R1229" i="5" s="1"/>
  <c r="H1229" i="5"/>
  <c r="G1229" i="5"/>
  <c r="F1229" i="5"/>
  <c r="O1229" i="5" s="1"/>
  <c r="E1229" i="5"/>
  <c r="D1229" i="5"/>
  <c r="P1229" i="5" s="1"/>
  <c r="C1229" i="5"/>
  <c r="B1229" i="5"/>
  <c r="A1229" i="5"/>
  <c r="O1228" i="5"/>
  <c r="M1228" i="5"/>
  <c r="J1228" i="5"/>
  <c r="I1228" i="5"/>
  <c r="G1228" i="5"/>
  <c r="F1228" i="5"/>
  <c r="E1228" i="5"/>
  <c r="D1228" i="5"/>
  <c r="P1228" i="5" s="1"/>
  <c r="C1228" i="5"/>
  <c r="B1228" i="5"/>
  <c r="A1228" i="5"/>
  <c r="G1227" i="5"/>
  <c r="F1227" i="5"/>
  <c r="O1227" i="5" s="1"/>
  <c r="E1227" i="5"/>
  <c r="D1227" i="5"/>
  <c r="P1227" i="5" s="1"/>
  <c r="C1227" i="5"/>
  <c r="B1227" i="5"/>
  <c r="A1227" i="5"/>
  <c r="R1226" i="5"/>
  <c r="Q1226" i="5"/>
  <c r="O1226" i="5"/>
  <c r="L1226" i="5"/>
  <c r="K1226" i="5"/>
  <c r="J1226" i="5"/>
  <c r="I1226" i="5"/>
  <c r="H1226" i="5"/>
  <c r="G1226" i="5"/>
  <c r="M1226" i="5" s="1"/>
  <c r="F1226" i="5"/>
  <c r="E1226" i="5"/>
  <c r="D1226" i="5"/>
  <c r="P1226" i="5" s="1"/>
  <c r="C1226" i="5"/>
  <c r="B1226" i="5"/>
  <c r="A1226" i="5"/>
  <c r="P1225" i="5"/>
  <c r="O1225" i="5"/>
  <c r="J1225" i="5"/>
  <c r="G1225" i="5"/>
  <c r="F1225" i="5"/>
  <c r="E1225" i="5"/>
  <c r="D1225" i="5"/>
  <c r="C1225" i="5"/>
  <c r="B1225" i="5"/>
  <c r="A1225" i="5"/>
  <c r="M1224" i="5"/>
  <c r="H1224" i="5"/>
  <c r="Q1224" i="5" s="1"/>
  <c r="G1224" i="5"/>
  <c r="L1224" i="5" s="1"/>
  <c r="F1224" i="5"/>
  <c r="O1224" i="5" s="1"/>
  <c r="E1224" i="5"/>
  <c r="D1224" i="5"/>
  <c r="P1224" i="5" s="1"/>
  <c r="C1224" i="5"/>
  <c r="B1224" i="5"/>
  <c r="A1224" i="5"/>
  <c r="Q1223" i="5"/>
  <c r="P1223" i="5"/>
  <c r="M1223" i="5"/>
  <c r="L1223" i="5"/>
  <c r="K1223" i="5"/>
  <c r="J1223" i="5"/>
  <c r="I1223" i="5"/>
  <c r="R1223" i="5" s="1"/>
  <c r="H1223" i="5"/>
  <c r="G1223" i="5"/>
  <c r="F1223" i="5"/>
  <c r="O1223" i="5" s="1"/>
  <c r="E1223" i="5"/>
  <c r="D1223" i="5"/>
  <c r="C1223" i="5"/>
  <c r="B1223" i="5"/>
  <c r="A1223" i="5"/>
  <c r="P1222" i="5"/>
  <c r="O1222" i="5"/>
  <c r="G1222" i="5"/>
  <c r="F1222" i="5"/>
  <c r="E1222" i="5"/>
  <c r="D1222" i="5"/>
  <c r="C1222" i="5"/>
  <c r="B1222" i="5"/>
  <c r="A1222" i="5"/>
  <c r="M1221" i="5"/>
  <c r="G1221" i="5"/>
  <c r="F1221" i="5"/>
  <c r="O1221" i="5" s="1"/>
  <c r="E1221" i="5"/>
  <c r="D1221" i="5"/>
  <c r="P1221" i="5" s="1"/>
  <c r="C1221" i="5"/>
  <c r="B1221" i="5"/>
  <c r="A1221" i="5"/>
  <c r="Q1220" i="5"/>
  <c r="O1220" i="5"/>
  <c r="L1220" i="5"/>
  <c r="K1220" i="5"/>
  <c r="J1220" i="5"/>
  <c r="R1220" i="5" s="1"/>
  <c r="I1220" i="5"/>
  <c r="H1220" i="5"/>
  <c r="G1220" i="5"/>
  <c r="M1220" i="5" s="1"/>
  <c r="F1220" i="5"/>
  <c r="E1220" i="5"/>
  <c r="D1220" i="5"/>
  <c r="P1220" i="5" s="1"/>
  <c r="C1220" i="5"/>
  <c r="B1220" i="5"/>
  <c r="A1220" i="5"/>
  <c r="O1219" i="5"/>
  <c r="G1219" i="5"/>
  <c r="F1219" i="5"/>
  <c r="E1219" i="5"/>
  <c r="D1219" i="5"/>
  <c r="P1219" i="5" s="1"/>
  <c r="C1219" i="5"/>
  <c r="B1219" i="5"/>
  <c r="A1219" i="5"/>
  <c r="M1218" i="5"/>
  <c r="L1218" i="5"/>
  <c r="K1218" i="5"/>
  <c r="H1218" i="5"/>
  <c r="Q1218" i="5" s="1"/>
  <c r="G1218" i="5"/>
  <c r="F1218" i="5"/>
  <c r="O1218" i="5" s="1"/>
  <c r="E1218" i="5"/>
  <c r="D1218" i="5"/>
  <c r="P1218" i="5" s="1"/>
  <c r="C1218" i="5"/>
  <c r="B1218" i="5"/>
  <c r="A1218" i="5"/>
  <c r="Q1217" i="5"/>
  <c r="P1217" i="5"/>
  <c r="M1217" i="5"/>
  <c r="L1217" i="5"/>
  <c r="K1217" i="5"/>
  <c r="J1217" i="5"/>
  <c r="I1217" i="5"/>
  <c r="R1217" i="5" s="1"/>
  <c r="H1217" i="5"/>
  <c r="G1217" i="5"/>
  <c r="F1217" i="5"/>
  <c r="O1217" i="5" s="1"/>
  <c r="E1217" i="5"/>
  <c r="D1217" i="5"/>
  <c r="C1217" i="5"/>
  <c r="B1217" i="5"/>
  <c r="A1217" i="5"/>
  <c r="O1216" i="5"/>
  <c r="M1216" i="5"/>
  <c r="J1216" i="5"/>
  <c r="I1216" i="5"/>
  <c r="G1216" i="5"/>
  <c r="H1216" i="5" s="1"/>
  <c r="Q1216" i="5" s="1"/>
  <c r="F1216" i="5"/>
  <c r="E1216" i="5"/>
  <c r="D1216" i="5"/>
  <c r="P1216" i="5" s="1"/>
  <c r="C1216" i="5"/>
  <c r="B1216" i="5"/>
  <c r="A1216" i="5"/>
  <c r="L1215" i="5"/>
  <c r="H1215" i="5"/>
  <c r="Q1215" i="5" s="1"/>
  <c r="G1215" i="5"/>
  <c r="F1215" i="5"/>
  <c r="O1215" i="5" s="1"/>
  <c r="E1215" i="5"/>
  <c r="D1215" i="5"/>
  <c r="P1215" i="5" s="1"/>
  <c r="C1215" i="5"/>
  <c r="B1215" i="5"/>
  <c r="A1215" i="5"/>
  <c r="Q1214" i="5"/>
  <c r="P1214" i="5"/>
  <c r="O1214" i="5"/>
  <c r="L1214" i="5"/>
  <c r="K1214" i="5"/>
  <c r="J1214" i="5"/>
  <c r="R1214" i="5" s="1"/>
  <c r="I1214" i="5"/>
  <c r="H1214" i="5"/>
  <c r="G1214" i="5"/>
  <c r="M1214" i="5" s="1"/>
  <c r="F1214" i="5"/>
  <c r="E1214" i="5"/>
  <c r="D1214" i="5"/>
  <c r="C1214" i="5"/>
  <c r="B1214" i="5"/>
  <c r="A1214" i="5"/>
  <c r="O1213" i="5"/>
  <c r="J1213" i="5"/>
  <c r="H1213" i="5"/>
  <c r="Q1213" i="5" s="1"/>
  <c r="G1213" i="5"/>
  <c r="F1213" i="5"/>
  <c r="E1213" i="5"/>
  <c r="D1213" i="5"/>
  <c r="P1213" i="5" s="1"/>
  <c r="C1213" i="5"/>
  <c r="B1213" i="5"/>
  <c r="A1213" i="5"/>
  <c r="M1212" i="5"/>
  <c r="H1212" i="5"/>
  <c r="Q1212" i="5" s="1"/>
  <c r="G1212" i="5"/>
  <c r="F1212" i="5"/>
  <c r="O1212" i="5" s="1"/>
  <c r="E1212" i="5"/>
  <c r="D1212" i="5"/>
  <c r="P1212" i="5" s="1"/>
  <c r="C1212" i="5"/>
  <c r="B1212" i="5"/>
  <c r="A1212" i="5"/>
  <c r="Q1211" i="5"/>
  <c r="P1211" i="5"/>
  <c r="L1211" i="5"/>
  <c r="K1211" i="5"/>
  <c r="J1211" i="5"/>
  <c r="I1211" i="5"/>
  <c r="R1211" i="5" s="1"/>
  <c r="H1211" i="5"/>
  <c r="G1211" i="5"/>
  <c r="M1211" i="5" s="1"/>
  <c r="F1211" i="5"/>
  <c r="O1211" i="5" s="1"/>
  <c r="E1211" i="5"/>
  <c r="D1211" i="5"/>
  <c r="C1211" i="5"/>
  <c r="B1211" i="5"/>
  <c r="A1211" i="5"/>
  <c r="P1210" i="5"/>
  <c r="O1210" i="5"/>
  <c r="M1210" i="5"/>
  <c r="H1210" i="5"/>
  <c r="Q1210" i="5" s="1"/>
  <c r="G1210" i="5"/>
  <c r="F1210" i="5"/>
  <c r="E1210" i="5"/>
  <c r="D1210" i="5"/>
  <c r="C1210" i="5"/>
  <c r="B1210" i="5"/>
  <c r="A1210" i="5"/>
  <c r="M1209" i="5"/>
  <c r="L1209" i="5"/>
  <c r="K1209" i="5"/>
  <c r="G1209" i="5"/>
  <c r="H1209" i="5" s="1"/>
  <c r="Q1209" i="5" s="1"/>
  <c r="F1209" i="5"/>
  <c r="O1209" i="5" s="1"/>
  <c r="E1209" i="5"/>
  <c r="D1209" i="5"/>
  <c r="P1209" i="5" s="1"/>
  <c r="C1209" i="5"/>
  <c r="B1209" i="5"/>
  <c r="A1209" i="5"/>
  <c r="Q1208" i="5"/>
  <c r="L1208" i="5"/>
  <c r="K1208" i="5"/>
  <c r="J1208" i="5"/>
  <c r="R1208" i="5" s="1"/>
  <c r="I1208" i="5"/>
  <c r="H1208" i="5"/>
  <c r="G1208" i="5"/>
  <c r="M1208" i="5" s="1"/>
  <c r="F1208" i="5"/>
  <c r="O1208" i="5" s="1"/>
  <c r="E1208" i="5"/>
  <c r="D1208" i="5"/>
  <c r="P1208" i="5" s="1"/>
  <c r="C1208" i="5"/>
  <c r="B1208" i="5"/>
  <c r="A1208" i="5"/>
  <c r="O1207" i="5"/>
  <c r="M1207" i="5"/>
  <c r="J1207" i="5"/>
  <c r="I1207" i="5"/>
  <c r="G1207" i="5"/>
  <c r="H1207" i="5" s="1"/>
  <c r="Q1207" i="5" s="1"/>
  <c r="F1207" i="5"/>
  <c r="E1207" i="5"/>
  <c r="D1207" i="5"/>
  <c r="P1207" i="5" s="1"/>
  <c r="C1207" i="5"/>
  <c r="B1207" i="5"/>
  <c r="A1207" i="5"/>
  <c r="L1206" i="5"/>
  <c r="H1206" i="5"/>
  <c r="Q1206" i="5" s="1"/>
  <c r="G1206" i="5"/>
  <c r="F1206" i="5"/>
  <c r="O1206" i="5" s="1"/>
  <c r="E1206" i="5"/>
  <c r="D1206" i="5"/>
  <c r="P1206" i="5" s="1"/>
  <c r="C1206" i="5"/>
  <c r="B1206" i="5"/>
  <c r="A1206" i="5"/>
  <c r="Q1205" i="5"/>
  <c r="P1205" i="5"/>
  <c r="O1205" i="5"/>
  <c r="L1205" i="5"/>
  <c r="K1205" i="5"/>
  <c r="J1205" i="5"/>
  <c r="R1205" i="5" s="1"/>
  <c r="I1205" i="5"/>
  <c r="H1205" i="5"/>
  <c r="G1205" i="5"/>
  <c r="M1205" i="5" s="1"/>
  <c r="F1205" i="5"/>
  <c r="E1205" i="5"/>
  <c r="D1205" i="5"/>
  <c r="C1205" i="5"/>
  <c r="B1205" i="5"/>
  <c r="A1205" i="5"/>
  <c r="O1204" i="5"/>
  <c r="J1204" i="5"/>
  <c r="H1204" i="5"/>
  <c r="Q1204" i="5" s="1"/>
  <c r="G1204" i="5"/>
  <c r="F1204" i="5"/>
  <c r="E1204" i="5"/>
  <c r="D1204" i="5"/>
  <c r="P1204" i="5" s="1"/>
  <c r="C1204" i="5"/>
  <c r="B1204" i="5"/>
  <c r="A1204" i="5"/>
  <c r="M1203" i="5"/>
  <c r="H1203" i="5"/>
  <c r="Q1203" i="5" s="1"/>
  <c r="G1203" i="5"/>
  <c r="F1203" i="5"/>
  <c r="O1203" i="5" s="1"/>
  <c r="E1203" i="5"/>
  <c r="D1203" i="5"/>
  <c r="P1203" i="5" s="1"/>
  <c r="C1203" i="5"/>
  <c r="B1203" i="5"/>
  <c r="A1203" i="5"/>
  <c r="Q1202" i="5"/>
  <c r="P1202" i="5"/>
  <c r="M1202" i="5"/>
  <c r="L1202" i="5"/>
  <c r="K1202" i="5"/>
  <c r="J1202" i="5"/>
  <c r="I1202" i="5"/>
  <c r="H1202" i="5"/>
  <c r="G1202" i="5"/>
  <c r="F1202" i="5"/>
  <c r="O1202" i="5" s="1"/>
  <c r="E1202" i="5"/>
  <c r="D1202" i="5"/>
  <c r="C1202" i="5"/>
  <c r="B1202" i="5"/>
  <c r="A1202" i="5"/>
  <c r="P1201" i="5"/>
  <c r="O1201" i="5"/>
  <c r="G1201" i="5"/>
  <c r="F1201" i="5"/>
  <c r="E1201" i="5"/>
  <c r="D1201" i="5"/>
  <c r="C1201" i="5"/>
  <c r="B1201" i="5"/>
  <c r="A1201" i="5"/>
  <c r="M1200" i="5"/>
  <c r="L1200" i="5"/>
  <c r="G1200" i="5"/>
  <c r="K1200" i="5" s="1"/>
  <c r="F1200" i="5"/>
  <c r="O1200" i="5" s="1"/>
  <c r="E1200" i="5"/>
  <c r="D1200" i="5"/>
  <c r="P1200" i="5" s="1"/>
  <c r="C1200" i="5"/>
  <c r="B1200" i="5"/>
  <c r="A1200" i="5"/>
  <c r="Q1199" i="5"/>
  <c r="O1199" i="5"/>
  <c r="L1199" i="5"/>
  <c r="K1199" i="5"/>
  <c r="J1199" i="5"/>
  <c r="I1199" i="5"/>
  <c r="H1199" i="5"/>
  <c r="G1199" i="5"/>
  <c r="M1199" i="5" s="1"/>
  <c r="R1199" i="5" s="1"/>
  <c r="F1199" i="5"/>
  <c r="E1199" i="5"/>
  <c r="D1199" i="5"/>
  <c r="P1199" i="5" s="1"/>
  <c r="C1199" i="5"/>
  <c r="B1199" i="5"/>
  <c r="A1199" i="5"/>
  <c r="O1198" i="5"/>
  <c r="M1198" i="5"/>
  <c r="J1198" i="5"/>
  <c r="G1198" i="5"/>
  <c r="I1198" i="5" s="1"/>
  <c r="F1198" i="5"/>
  <c r="E1198" i="5"/>
  <c r="D1198" i="5"/>
  <c r="P1198" i="5" s="1"/>
  <c r="C1198" i="5"/>
  <c r="B1198" i="5"/>
  <c r="A1198" i="5"/>
  <c r="M1197" i="5"/>
  <c r="L1197" i="5"/>
  <c r="K1197" i="5"/>
  <c r="H1197" i="5"/>
  <c r="Q1197" i="5" s="1"/>
  <c r="G1197" i="5"/>
  <c r="F1197" i="5"/>
  <c r="O1197" i="5" s="1"/>
  <c r="E1197" i="5"/>
  <c r="D1197" i="5"/>
  <c r="P1197" i="5" s="1"/>
  <c r="C1197" i="5"/>
  <c r="B1197" i="5"/>
  <c r="A1197" i="5"/>
  <c r="Q1196" i="5"/>
  <c r="M1196" i="5"/>
  <c r="L1196" i="5"/>
  <c r="K1196" i="5"/>
  <c r="J1196" i="5"/>
  <c r="I1196" i="5"/>
  <c r="H1196" i="5"/>
  <c r="G1196" i="5"/>
  <c r="F1196" i="5"/>
  <c r="O1196" i="5" s="1"/>
  <c r="E1196" i="5"/>
  <c r="D1196" i="5"/>
  <c r="P1196" i="5" s="1"/>
  <c r="C1196" i="5"/>
  <c r="B1196" i="5"/>
  <c r="A1196" i="5"/>
  <c r="O1195" i="5"/>
  <c r="M1195" i="5"/>
  <c r="J1195" i="5"/>
  <c r="I1195" i="5"/>
  <c r="G1195" i="5"/>
  <c r="F1195" i="5"/>
  <c r="E1195" i="5"/>
  <c r="D1195" i="5"/>
  <c r="P1195" i="5" s="1"/>
  <c r="C1195" i="5"/>
  <c r="B1195" i="5"/>
  <c r="A1195" i="5"/>
  <c r="L1194" i="5"/>
  <c r="H1194" i="5"/>
  <c r="Q1194" i="5" s="1"/>
  <c r="G1194" i="5"/>
  <c r="F1194" i="5"/>
  <c r="O1194" i="5" s="1"/>
  <c r="E1194" i="5"/>
  <c r="D1194" i="5"/>
  <c r="P1194" i="5" s="1"/>
  <c r="C1194" i="5"/>
  <c r="B1194" i="5"/>
  <c r="A1194" i="5"/>
  <c r="R1193" i="5"/>
  <c r="Q1193" i="5"/>
  <c r="P1193" i="5"/>
  <c r="O1193" i="5"/>
  <c r="L1193" i="5"/>
  <c r="K1193" i="5"/>
  <c r="J1193" i="5"/>
  <c r="I1193" i="5"/>
  <c r="H1193" i="5"/>
  <c r="G1193" i="5"/>
  <c r="M1193" i="5" s="1"/>
  <c r="F1193" i="5"/>
  <c r="E1193" i="5"/>
  <c r="D1193" i="5"/>
  <c r="C1193" i="5"/>
  <c r="B1193" i="5"/>
  <c r="N1193" i="5" s="1"/>
  <c r="A1193" i="5"/>
  <c r="P1192" i="5"/>
  <c r="O1192" i="5"/>
  <c r="G1192" i="5"/>
  <c r="F1192" i="5"/>
  <c r="E1192" i="5"/>
  <c r="D1192" i="5"/>
  <c r="C1192" i="5"/>
  <c r="B1192" i="5"/>
  <c r="A1192" i="5"/>
  <c r="M1191" i="5"/>
  <c r="H1191" i="5"/>
  <c r="Q1191" i="5" s="1"/>
  <c r="G1191" i="5"/>
  <c r="L1191" i="5" s="1"/>
  <c r="F1191" i="5"/>
  <c r="O1191" i="5" s="1"/>
  <c r="E1191" i="5"/>
  <c r="D1191" i="5"/>
  <c r="P1191" i="5" s="1"/>
  <c r="C1191" i="5"/>
  <c r="B1191" i="5"/>
  <c r="A1191" i="5"/>
  <c r="Q1190" i="5"/>
  <c r="P1190" i="5"/>
  <c r="L1190" i="5"/>
  <c r="K1190" i="5"/>
  <c r="J1190" i="5"/>
  <c r="I1190" i="5"/>
  <c r="R1190" i="5" s="1"/>
  <c r="H1190" i="5"/>
  <c r="G1190" i="5"/>
  <c r="M1190" i="5" s="1"/>
  <c r="F1190" i="5"/>
  <c r="O1190" i="5" s="1"/>
  <c r="E1190" i="5"/>
  <c r="D1190" i="5"/>
  <c r="C1190" i="5"/>
  <c r="B1190" i="5"/>
  <c r="A1190" i="5"/>
  <c r="P1189" i="5"/>
  <c r="O1189" i="5"/>
  <c r="M1189" i="5"/>
  <c r="H1189" i="5"/>
  <c r="Q1189" i="5" s="1"/>
  <c r="G1189" i="5"/>
  <c r="J1189" i="5" s="1"/>
  <c r="F1189" i="5"/>
  <c r="E1189" i="5"/>
  <c r="D1189" i="5"/>
  <c r="C1189" i="5"/>
  <c r="B1189" i="5"/>
  <c r="A1189" i="5"/>
  <c r="M1188" i="5"/>
  <c r="L1188" i="5"/>
  <c r="K1188" i="5"/>
  <c r="G1188" i="5"/>
  <c r="F1188" i="5"/>
  <c r="O1188" i="5" s="1"/>
  <c r="E1188" i="5"/>
  <c r="D1188" i="5"/>
  <c r="P1188" i="5" s="1"/>
  <c r="C1188" i="5"/>
  <c r="B1188" i="5"/>
  <c r="A1188" i="5"/>
  <c r="Q1187" i="5"/>
  <c r="L1187" i="5"/>
  <c r="K1187" i="5"/>
  <c r="J1187" i="5"/>
  <c r="I1187" i="5"/>
  <c r="R1187" i="5" s="1"/>
  <c r="H1187" i="5"/>
  <c r="G1187" i="5"/>
  <c r="M1187" i="5" s="1"/>
  <c r="F1187" i="5"/>
  <c r="O1187" i="5" s="1"/>
  <c r="E1187" i="5"/>
  <c r="D1187" i="5"/>
  <c r="P1187" i="5" s="1"/>
  <c r="C1187" i="5"/>
  <c r="B1187" i="5"/>
  <c r="A1187" i="5"/>
  <c r="O1186" i="5"/>
  <c r="M1186" i="5"/>
  <c r="J1186" i="5"/>
  <c r="I1186" i="5"/>
  <c r="G1186" i="5"/>
  <c r="F1186" i="5"/>
  <c r="E1186" i="5"/>
  <c r="D1186" i="5"/>
  <c r="P1186" i="5" s="1"/>
  <c r="C1186" i="5"/>
  <c r="B1186" i="5"/>
  <c r="A1186" i="5"/>
  <c r="L1185" i="5"/>
  <c r="G1185" i="5"/>
  <c r="F1185" i="5"/>
  <c r="O1185" i="5" s="1"/>
  <c r="E1185" i="5"/>
  <c r="D1185" i="5"/>
  <c r="P1185" i="5" s="1"/>
  <c r="C1185" i="5"/>
  <c r="B1185" i="5"/>
  <c r="A1185" i="5"/>
  <c r="R1184" i="5"/>
  <c r="Q1184" i="5"/>
  <c r="P1184" i="5"/>
  <c r="O1184" i="5"/>
  <c r="L1184" i="5"/>
  <c r="K1184" i="5"/>
  <c r="J1184" i="5"/>
  <c r="I1184" i="5"/>
  <c r="H1184" i="5"/>
  <c r="G1184" i="5"/>
  <c r="M1184" i="5" s="1"/>
  <c r="F1184" i="5"/>
  <c r="E1184" i="5"/>
  <c r="D1184" i="5"/>
  <c r="C1184" i="5"/>
  <c r="B1184" i="5"/>
  <c r="N1184" i="5" s="1"/>
  <c r="A1184" i="5"/>
  <c r="O1183" i="5"/>
  <c r="G1183" i="5"/>
  <c r="F1183" i="5"/>
  <c r="E1183" i="5"/>
  <c r="D1183" i="5"/>
  <c r="P1183" i="5" s="1"/>
  <c r="C1183" i="5"/>
  <c r="B1183" i="5"/>
  <c r="A1183" i="5"/>
  <c r="M1182" i="5"/>
  <c r="H1182" i="5"/>
  <c r="Q1182" i="5" s="1"/>
  <c r="G1182" i="5"/>
  <c r="L1182" i="5" s="1"/>
  <c r="F1182" i="5"/>
  <c r="O1182" i="5" s="1"/>
  <c r="E1182" i="5"/>
  <c r="D1182" i="5"/>
  <c r="P1182" i="5" s="1"/>
  <c r="C1182" i="5"/>
  <c r="B1182" i="5"/>
  <c r="A1182" i="5"/>
  <c r="Q1181" i="5"/>
  <c r="P1181" i="5"/>
  <c r="L1181" i="5"/>
  <c r="K1181" i="5"/>
  <c r="J1181" i="5"/>
  <c r="I1181" i="5"/>
  <c r="H1181" i="5"/>
  <c r="G1181" i="5"/>
  <c r="M1181" i="5" s="1"/>
  <c r="F1181" i="5"/>
  <c r="O1181" i="5" s="1"/>
  <c r="E1181" i="5"/>
  <c r="D1181" i="5"/>
  <c r="C1181" i="5"/>
  <c r="B1181" i="5"/>
  <c r="A1181" i="5"/>
  <c r="P1180" i="5"/>
  <c r="O1180" i="5"/>
  <c r="M1180" i="5"/>
  <c r="H1180" i="5"/>
  <c r="Q1180" i="5" s="1"/>
  <c r="G1180" i="5"/>
  <c r="J1180" i="5" s="1"/>
  <c r="F1180" i="5"/>
  <c r="E1180" i="5"/>
  <c r="D1180" i="5"/>
  <c r="C1180" i="5"/>
  <c r="B1180" i="5"/>
  <c r="A1180" i="5"/>
  <c r="M1179" i="5"/>
  <c r="L1179" i="5"/>
  <c r="K1179" i="5"/>
  <c r="G1179" i="5"/>
  <c r="F1179" i="5"/>
  <c r="O1179" i="5" s="1"/>
  <c r="E1179" i="5"/>
  <c r="D1179" i="5"/>
  <c r="P1179" i="5" s="1"/>
  <c r="C1179" i="5"/>
  <c r="B1179" i="5"/>
  <c r="A1179" i="5"/>
  <c r="Q1178" i="5"/>
  <c r="L1178" i="5"/>
  <c r="K1178" i="5"/>
  <c r="J1178" i="5"/>
  <c r="I1178" i="5"/>
  <c r="R1178" i="5" s="1"/>
  <c r="H1178" i="5"/>
  <c r="G1178" i="5"/>
  <c r="M1178" i="5" s="1"/>
  <c r="F1178" i="5"/>
  <c r="O1178" i="5" s="1"/>
  <c r="E1178" i="5"/>
  <c r="D1178" i="5"/>
  <c r="P1178" i="5" s="1"/>
  <c r="C1178" i="5"/>
  <c r="B1178" i="5"/>
  <c r="A1178" i="5"/>
  <c r="O1177" i="5"/>
  <c r="M1177" i="5"/>
  <c r="J1177" i="5"/>
  <c r="I1177" i="5"/>
  <c r="G1177" i="5"/>
  <c r="F1177" i="5"/>
  <c r="E1177" i="5"/>
  <c r="D1177" i="5"/>
  <c r="P1177" i="5" s="1"/>
  <c r="C1177" i="5"/>
  <c r="B1177" i="5"/>
  <c r="A1177" i="5"/>
  <c r="H1176" i="5"/>
  <c r="Q1176" i="5" s="1"/>
  <c r="G1176" i="5"/>
  <c r="F1176" i="5"/>
  <c r="O1176" i="5" s="1"/>
  <c r="E1176" i="5"/>
  <c r="D1176" i="5"/>
  <c r="P1176" i="5" s="1"/>
  <c r="C1176" i="5"/>
  <c r="B1176" i="5"/>
  <c r="A1176" i="5"/>
  <c r="R1175" i="5"/>
  <c r="Q1175" i="5"/>
  <c r="P1175" i="5"/>
  <c r="O1175" i="5"/>
  <c r="M1175" i="5"/>
  <c r="L1175" i="5"/>
  <c r="K1175" i="5"/>
  <c r="J1175" i="5"/>
  <c r="I1175" i="5"/>
  <c r="H1175" i="5"/>
  <c r="G1175" i="5"/>
  <c r="F1175" i="5"/>
  <c r="E1175" i="5"/>
  <c r="D1175" i="5"/>
  <c r="C1175" i="5"/>
  <c r="B1175" i="5"/>
  <c r="A1175" i="5"/>
  <c r="P1174" i="5"/>
  <c r="O1174" i="5"/>
  <c r="M1174" i="5"/>
  <c r="J1174" i="5"/>
  <c r="I1174" i="5"/>
  <c r="H1174" i="5"/>
  <c r="Q1174" i="5" s="1"/>
  <c r="G1174" i="5"/>
  <c r="F1174" i="5"/>
  <c r="E1174" i="5"/>
  <c r="D1174" i="5"/>
  <c r="C1174" i="5"/>
  <c r="B1174" i="5"/>
  <c r="A1174" i="5"/>
  <c r="K1173" i="5"/>
  <c r="G1173" i="5"/>
  <c r="F1173" i="5"/>
  <c r="O1173" i="5" s="1"/>
  <c r="E1173" i="5"/>
  <c r="D1173" i="5"/>
  <c r="P1173" i="5" s="1"/>
  <c r="C1173" i="5"/>
  <c r="B1173" i="5"/>
  <c r="A1173" i="5"/>
  <c r="Q1172" i="5"/>
  <c r="P1172" i="5"/>
  <c r="O1172" i="5"/>
  <c r="L1172" i="5"/>
  <c r="K1172" i="5"/>
  <c r="J1172" i="5"/>
  <c r="I1172" i="5"/>
  <c r="H1172" i="5"/>
  <c r="G1172" i="5"/>
  <c r="M1172" i="5" s="1"/>
  <c r="F1172" i="5"/>
  <c r="E1172" i="5"/>
  <c r="D1172" i="5"/>
  <c r="C1172" i="5"/>
  <c r="B1172" i="5"/>
  <c r="A1172" i="5"/>
  <c r="P1171" i="5"/>
  <c r="O1171" i="5"/>
  <c r="G1171" i="5"/>
  <c r="F1171" i="5"/>
  <c r="E1171" i="5"/>
  <c r="D1171" i="5"/>
  <c r="C1171" i="5"/>
  <c r="B1171" i="5"/>
  <c r="A1171" i="5"/>
  <c r="M1170" i="5"/>
  <c r="G1170" i="5"/>
  <c r="F1170" i="5"/>
  <c r="O1170" i="5" s="1"/>
  <c r="E1170" i="5"/>
  <c r="D1170" i="5"/>
  <c r="P1170" i="5" s="1"/>
  <c r="C1170" i="5"/>
  <c r="B1170" i="5"/>
  <c r="A1170" i="5"/>
  <c r="Q1169" i="5"/>
  <c r="P1169" i="5"/>
  <c r="O1169" i="5"/>
  <c r="M1169" i="5"/>
  <c r="L1169" i="5"/>
  <c r="K1169" i="5"/>
  <c r="R1169" i="5" s="1"/>
  <c r="J1169" i="5"/>
  <c r="I1169" i="5"/>
  <c r="H1169" i="5"/>
  <c r="G1169" i="5"/>
  <c r="F1169" i="5"/>
  <c r="E1169" i="5"/>
  <c r="D1169" i="5"/>
  <c r="C1169" i="5"/>
  <c r="B1169" i="5"/>
  <c r="N1169" i="5" s="1"/>
  <c r="A1169" i="5"/>
  <c r="P1168" i="5"/>
  <c r="O1168" i="5"/>
  <c r="M1168" i="5"/>
  <c r="H1168" i="5"/>
  <c r="Q1168" i="5" s="1"/>
  <c r="G1168" i="5"/>
  <c r="F1168" i="5"/>
  <c r="E1168" i="5"/>
  <c r="D1168" i="5"/>
  <c r="C1168" i="5"/>
  <c r="B1168" i="5"/>
  <c r="A1168" i="5"/>
  <c r="M1167" i="5"/>
  <c r="L1167" i="5"/>
  <c r="K1167" i="5"/>
  <c r="G1167" i="5"/>
  <c r="H1167" i="5" s="1"/>
  <c r="Q1167" i="5" s="1"/>
  <c r="F1167" i="5"/>
  <c r="O1167" i="5" s="1"/>
  <c r="E1167" i="5"/>
  <c r="D1167" i="5"/>
  <c r="P1167" i="5" s="1"/>
  <c r="C1167" i="5"/>
  <c r="B1167" i="5"/>
  <c r="A1167" i="5"/>
  <c r="Q1166" i="5"/>
  <c r="L1166" i="5"/>
  <c r="R1166" i="5" s="1"/>
  <c r="K1166" i="5"/>
  <c r="J1166" i="5"/>
  <c r="I1166" i="5"/>
  <c r="H1166" i="5"/>
  <c r="G1166" i="5"/>
  <c r="M1166" i="5" s="1"/>
  <c r="F1166" i="5"/>
  <c r="O1166" i="5" s="1"/>
  <c r="E1166" i="5"/>
  <c r="D1166" i="5"/>
  <c r="P1166" i="5" s="1"/>
  <c r="C1166" i="5"/>
  <c r="B1166" i="5"/>
  <c r="A1166" i="5"/>
  <c r="O1165" i="5"/>
  <c r="M1165" i="5"/>
  <c r="J1165" i="5"/>
  <c r="I1165" i="5"/>
  <c r="G1165" i="5"/>
  <c r="H1165" i="5" s="1"/>
  <c r="Q1165" i="5" s="1"/>
  <c r="F1165" i="5"/>
  <c r="E1165" i="5"/>
  <c r="D1165" i="5"/>
  <c r="P1165" i="5" s="1"/>
  <c r="C1165" i="5"/>
  <c r="B1165" i="5"/>
  <c r="A1165" i="5"/>
  <c r="Q1164" i="5"/>
  <c r="L1164" i="5"/>
  <c r="H1164" i="5"/>
  <c r="G1164" i="5"/>
  <c r="F1164" i="5"/>
  <c r="O1164" i="5" s="1"/>
  <c r="E1164" i="5"/>
  <c r="D1164" i="5"/>
  <c r="P1164" i="5" s="1"/>
  <c r="C1164" i="5"/>
  <c r="B1164" i="5"/>
  <c r="A1164" i="5"/>
  <c r="Q1163" i="5"/>
  <c r="P1163" i="5"/>
  <c r="O1163" i="5"/>
  <c r="M1163" i="5"/>
  <c r="L1163" i="5"/>
  <c r="K1163" i="5"/>
  <c r="J1163" i="5"/>
  <c r="I1163" i="5"/>
  <c r="R1163" i="5" s="1"/>
  <c r="H1163" i="5"/>
  <c r="G1163" i="5"/>
  <c r="F1163" i="5"/>
  <c r="E1163" i="5"/>
  <c r="D1163" i="5"/>
  <c r="C1163" i="5"/>
  <c r="B1163" i="5"/>
  <c r="N1163" i="5" s="1"/>
  <c r="A1163" i="5"/>
  <c r="P1162" i="5"/>
  <c r="O1162" i="5"/>
  <c r="M1162" i="5"/>
  <c r="J1162" i="5"/>
  <c r="I1162" i="5"/>
  <c r="H1162" i="5"/>
  <c r="Q1162" i="5" s="1"/>
  <c r="G1162" i="5"/>
  <c r="F1162" i="5"/>
  <c r="E1162" i="5"/>
  <c r="D1162" i="5"/>
  <c r="C1162" i="5"/>
  <c r="B1162" i="5"/>
  <c r="A1162" i="5"/>
  <c r="G1161" i="5"/>
  <c r="K1161" i="5" s="1"/>
  <c r="F1161" i="5"/>
  <c r="O1161" i="5" s="1"/>
  <c r="E1161" i="5"/>
  <c r="D1161" i="5"/>
  <c r="P1161" i="5" s="1"/>
  <c r="C1161" i="5"/>
  <c r="B1161" i="5"/>
  <c r="A1161" i="5"/>
  <c r="Q1160" i="5"/>
  <c r="P1160" i="5"/>
  <c r="O1160" i="5"/>
  <c r="L1160" i="5"/>
  <c r="K1160" i="5"/>
  <c r="J1160" i="5"/>
  <c r="I1160" i="5"/>
  <c r="R1160" i="5" s="1"/>
  <c r="H1160" i="5"/>
  <c r="G1160" i="5"/>
  <c r="M1160" i="5" s="1"/>
  <c r="F1160" i="5"/>
  <c r="E1160" i="5"/>
  <c r="D1160" i="5"/>
  <c r="C1160" i="5"/>
  <c r="B1160" i="5"/>
  <c r="A1160" i="5"/>
  <c r="P1159" i="5"/>
  <c r="O1159" i="5"/>
  <c r="I1159" i="5"/>
  <c r="G1159" i="5"/>
  <c r="F1159" i="5"/>
  <c r="E1159" i="5"/>
  <c r="D1159" i="5"/>
  <c r="C1159" i="5"/>
  <c r="B1159" i="5"/>
  <c r="A1159" i="5"/>
  <c r="M1158" i="5"/>
  <c r="L1158" i="5"/>
  <c r="G1158" i="5"/>
  <c r="F1158" i="5"/>
  <c r="O1158" i="5" s="1"/>
  <c r="E1158" i="5"/>
  <c r="D1158" i="5"/>
  <c r="P1158" i="5" s="1"/>
  <c r="C1158" i="5"/>
  <c r="B1158" i="5"/>
  <c r="A1158" i="5"/>
  <c r="Q1157" i="5"/>
  <c r="P1157" i="5"/>
  <c r="O1157" i="5"/>
  <c r="M1157" i="5"/>
  <c r="L1157" i="5"/>
  <c r="K1157" i="5"/>
  <c r="R1157" i="5" s="1"/>
  <c r="J1157" i="5"/>
  <c r="I1157" i="5"/>
  <c r="H1157" i="5"/>
  <c r="G1157" i="5"/>
  <c r="F1157" i="5"/>
  <c r="E1157" i="5"/>
  <c r="D1157" i="5"/>
  <c r="C1157" i="5"/>
  <c r="B1157" i="5"/>
  <c r="N1157" i="5" s="1"/>
  <c r="A1157" i="5"/>
  <c r="P1156" i="5"/>
  <c r="O1156" i="5"/>
  <c r="M1156" i="5"/>
  <c r="H1156" i="5"/>
  <c r="Q1156" i="5" s="1"/>
  <c r="G1156" i="5"/>
  <c r="J1156" i="5" s="1"/>
  <c r="F1156" i="5"/>
  <c r="E1156" i="5"/>
  <c r="D1156" i="5"/>
  <c r="C1156" i="5"/>
  <c r="B1156" i="5"/>
  <c r="A1156" i="5"/>
  <c r="M1155" i="5"/>
  <c r="L1155" i="5"/>
  <c r="K1155" i="5"/>
  <c r="G1155" i="5"/>
  <c r="F1155" i="5"/>
  <c r="O1155" i="5" s="1"/>
  <c r="E1155" i="5"/>
  <c r="D1155" i="5"/>
  <c r="P1155" i="5" s="1"/>
  <c r="C1155" i="5"/>
  <c r="B1155" i="5"/>
  <c r="A1155" i="5"/>
  <c r="Q1154" i="5"/>
  <c r="L1154" i="5"/>
  <c r="K1154" i="5"/>
  <c r="J1154" i="5"/>
  <c r="I1154" i="5"/>
  <c r="R1154" i="5" s="1"/>
  <c r="H1154" i="5"/>
  <c r="G1154" i="5"/>
  <c r="M1154" i="5" s="1"/>
  <c r="F1154" i="5"/>
  <c r="O1154" i="5" s="1"/>
  <c r="E1154" i="5"/>
  <c r="D1154" i="5"/>
  <c r="P1154" i="5" s="1"/>
  <c r="C1154" i="5"/>
  <c r="B1154" i="5"/>
  <c r="A1154" i="5"/>
  <c r="O1153" i="5"/>
  <c r="M1153" i="5"/>
  <c r="J1153" i="5"/>
  <c r="I1153" i="5"/>
  <c r="G1153" i="5"/>
  <c r="F1153" i="5"/>
  <c r="E1153" i="5"/>
  <c r="D1153" i="5"/>
  <c r="P1153" i="5" s="1"/>
  <c r="C1153" i="5"/>
  <c r="B1153" i="5"/>
  <c r="A1153" i="5"/>
  <c r="G1152" i="5"/>
  <c r="F1152" i="5"/>
  <c r="O1152" i="5" s="1"/>
  <c r="E1152" i="5"/>
  <c r="D1152" i="5"/>
  <c r="P1152" i="5" s="1"/>
  <c r="C1152" i="5"/>
  <c r="B1152" i="5"/>
  <c r="A1152" i="5"/>
  <c r="R1151" i="5"/>
  <c r="Q1151" i="5"/>
  <c r="P1151" i="5"/>
  <c r="O1151" i="5"/>
  <c r="M1151" i="5"/>
  <c r="L1151" i="5"/>
  <c r="K1151" i="5"/>
  <c r="J1151" i="5"/>
  <c r="I1151" i="5"/>
  <c r="H1151" i="5"/>
  <c r="G1151" i="5"/>
  <c r="F1151" i="5"/>
  <c r="E1151" i="5"/>
  <c r="D1151" i="5"/>
  <c r="C1151" i="5"/>
  <c r="B1151" i="5"/>
  <c r="A1151" i="5"/>
  <c r="P1150" i="5"/>
  <c r="O1150" i="5"/>
  <c r="M1150" i="5"/>
  <c r="J1150" i="5"/>
  <c r="I1150" i="5"/>
  <c r="H1150" i="5"/>
  <c r="Q1150" i="5" s="1"/>
  <c r="G1150" i="5"/>
  <c r="F1150" i="5"/>
  <c r="E1150" i="5"/>
  <c r="D1150" i="5"/>
  <c r="C1150" i="5"/>
  <c r="B1150" i="5"/>
  <c r="A1150" i="5"/>
  <c r="G1149" i="5"/>
  <c r="F1149" i="5"/>
  <c r="O1149" i="5" s="1"/>
  <c r="E1149" i="5"/>
  <c r="D1149" i="5"/>
  <c r="P1149" i="5" s="1"/>
  <c r="C1149" i="5"/>
  <c r="B1149" i="5"/>
  <c r="A1149" i="5"/>
  <c r="Q1148" i="5"/>
  <c r="P1148" i="5"/>
  <c r="L1148" i="5"/>
  <c r="K1148" i="5"/>
  <c r="J1148" i="5"/>
  <c r="I1148" i="5"/>
  <c r="R1148" i="5" s="1"/>
  <c r="H1148" i="5"/>
  <c r="G1148" i="5"/>
  <c r="M1148" i="5" s="1"/>
  <c r="F1148" i="5"/>
  <c r="O1148" i="5" s="1"/>
  <c r="E1148" i="5"/>
  <c r="D1148" i="5"/>
  <c r="C1148" i="5"/>
  <c r="B1148" i="5"/>
  <c r="A1148" i="5"/>
  <c r="P1147" i="5"/>
  <c r="O1147" i="5"/>
  <c r="G1147" i="5"/>
  <c r="F1147" i="5"/>
  <c r="E1147" i="5"/>
  <c r="D1147" i="5"/>
  <c r="C1147" i="5"/>
  <c r="B1147" i="5"/>
  <c r="A1147" i="5"/>
  <c r="M1146" i="5"/>
  <c r="G1146" i="5"/>
  <c r="F1146" i="5"/>
  <c r="O1146" i="5" s="1"/>
  <c r="E1146" i="5"/>
  <c r="D1146" i="5"/>
  <c r="P1146" i="5" s="1"/>
  <c r="C1146" i="5"/>
  <c r="B1146" i="5"/>
  <c r="A1146" i="5"/>
  <c r="R1145" i="5"/>
  <c r="Q1145" i="5"/>
  <c r="P1145" i="5"/>
  <c r="M1145" i="5"/>
  <c r="L1145" i="5"/>
  <c r="K1145" i="5"/>
  <c r="J1145" i="5"/>
  <c r="I1145" i="5"/>
  <c r="H1145" i="5"/>
  <c r="G1145" i="5"/>
  <c r="F1145" i="5"/>
  <c r="O1145" i="5" s="1"/>
  <c r="E1145" i="5"/>
  <c r="D1145" i="5"/>
  <c r="C1145" i="5"/>
  <c r="B1145" i="5"/>
  <c r="A1145" i="5"/>
  <c r="P1144" i="5"/>
  <c r="O1144" i="5"/>
  <c r="M1144" i="5"/>
  <c r="H1144" i="5"/>
  <c r="Q1144" i="5" s="1"/>
  <c r="G1144" i="5"/>
  <c r="F1144" i="5"/>
  <c r="E1144" i="5"/>
  <c r="D1144" i="5"/>
  <c r="C1144" i="5"/>
  <c r="B1144" i="5"/>
  <c r="A1144" i="5"/>
  <c r="M1143" i="5"/>
  <c r="L1143" i="5"/>
  <c r="K1143" i="5"/>
  <c r="G1143" i="5"/>
  <c r="H1143" i="5" s="1"/>
  <c r="Q1143" i="5" s="1"/>
  <c r="F1143" i="5"/>
  <c r="O1143" i="5" s="1"/>
  <c r="E1143" i="5"/>
  <c r="D1143" i="5"/>
  <c r="P1143" i="5" s="1"/>
  <c r="C1143" i="5"/>
  <c r="B1143" i="5"/>
  <c r="A1143" i="5"/>
  <c r="Q1142" i="5"/>
  <c r="L1142" i="5"/>
  <c r="K1142" i="5"/>
  <c r="J1142" i="5"/>
  <c r="I1142" i="5"/>
  <c r="R1142" i="5" s="1"/>
  <c r="H1142" i="5"/>
  <c r="G1142" i="5"/>
  <c r="M1142" i="5" s="1"/>
  <c r="F1142" i="5"/>
  <c r="O1142" i="5" s="1"/>
  <c r="E1142" i="5"/>
  <c r="D1142" i="5"/>
  <c r="P1142" i="5" s="1"/>
  <c r="C1142" i="5"/>
  <c r="B1142" i="5"/>
  <c r="A1142" i="5"/>
  <c r="O1141" i="5"/>
  <c r="M1141" i="5"/>
  <c r="J1141" i="5"/>
  <c r="I1141" i="5"/>
  <c r="G1141" i="5"/>
  <c r="H1141" i="5" s="1"/>
  <c r="Q1141" i="5" s="1"/>
  <c r="F1141" i="5"/>
  <c r="E1141" i="5"/>
  <c r="D1141" i="5"/>
  <c r="P1141" i="5" s="1"/>
  <c r="C1141" i="5"/>
  <c r="B1141" i="5"/>
  <c r="A1141" i="5"/>
  <c r="L1140" i="5"/>
  <c r="G1140" i="5"/>
  <c r="F1140" i="5"/>
  <c r="O1140" i="5" s="1"/>
  <c r="E1140" i="5"/>
  <c r="D1140" i="5"/>
  <c r="P1140" i="5" s="1"/>
  <c r="C1140" i="5"/>
  <c r="B1140" i="5"/>
  <c r="A1140" i="5"/>
  <c r="R1139" i="5"/>
  <c r="Q1139" i="5"/>
  <c r="P1139" i="5"/>
  <c r="O1139" i="5"/>
  <c r="M1139" i="5"/>
  <c r="L1139" i="5"/>
  <c r="K1139" i="5"/>
  <c r="J1139" i="5"/>
  <c r="I1139" i="5"/>
  <c r="H1139" i="5"/>
  <c r="G1139" i="5"/>
  <c r="F1139" i="5"/>
  <c r="E1139" i="5"/>
  <c r="D1139" i="5"/>
  <c r="C1139" i="5"/>
  <c r="B1139" i="5"/>
  <c r="A1139" i="5"/>
  <c r="P1138" i="5"/>
  <c r="O1138" i="5"/>
  <c r="M1138" i="5"/>
  <c r="J1138" i="5"/>
  <c r="I1138" i="5"/>
  <c r="H1138" i="5"/>
  <c r="Q1138" i="5" s="1"/>
  <c r="G1138" i="5"/>
  <c r="F1138" i="5"/>
  <c r="E1138" i="5"/>
  <c r="D1138" i="5"/>
  <c r="C1138" i="5"/>
  <c r="B1138" i="5"/>
  <c r="A1138" i="5"/>
  <c r="K1137" i="5"/>
  <c r="G1137" i="5"/>
  <c r="F1137" i="5"/>
  <c r="O1137" i="5" s="1"/>
  <c r="E1137" i="5"/>
  <c r="D1137" i="5"/>
  <c r="P1137" i="5" s="1"/>
  <c r="C1137" i="5"/>
  <c r="B1137" i="5"/>
  <c r="A1137" i="5"/>
  <c r="Q1136" i="5"/>
  <c r="P1136" i="5"/>
  <c r="O1136" i="5"/>
  <c r="L1136" i="5"/>
  <c r="K1136" i="5"/>
  <c r="J1136" i="5"/>
  <c r="I1136" i="5"/>
  <c r="H1136" i="5"/>
  <c r="G1136" i="5"/>
  <c r="M1136" i="5" s="1"/>
  <c r="F1136" i="5"/>
  <c r="E1136" i="5"/>
  <c r="D1136" i="5"/>
  <c r="C1136" i="5"/>
  <c r="B1136" i="5"/>
  <c r="A1136" i="5"/>
  <c r="P1135" i="5"/>
  <c r="O1135" i="5"/>
  <c r="G1135" i="5"/>
  <c r="F1135" i="5"/>
  <c r="E1135" i="5"/>
  <c r="D1135" i="5"/>
  <c r="C1135" i="5"/>
  <c r="B1135" i="5"/>
  <c r="A1135" i="5"/>
  <c r="L1134" i="5"/>
  <c r="G1134" i="5"/>
  <c r="F1134" i="5"/>
  <c r="O1134" i="5" s="1"/>
  <c r="E1134" i="5"/>
  <c r="D1134" i="5"/>
  <c r="P1134" i="5" s="1"/>
  <c r="C1134" i="5"/>
  <c r="B1134" i="5"/>
  <c r="A1134" i="5"/>
  <c r="R1133" i="5"/>
  <c r="Q1133" i="5"/>
  <c r="P1133" i="5"/>
  <c r="M1133" i="5"/>
  <c r="L1133" i="5"/>
  <c r="K1133" i="5"/>
  <c r="J1133" i="5"/>
  <c r="I1133" i="5"/>
  <c r="H1133" i="5"/>
  <c r="G1133" i="5"/>
  <c r="F1133" i="5"/>
  <c r="O1133" i="5" s="1"/>
  <c r="E1133" i="5"/>
  <c r="D1133" i="5"/>
  <c r="C1133" i="5"/>
  <c r="B1133" i="5"/>
  <c r="A1133" i="5"/>
  <c r="P1132" i="5"/>
  <c r="O1132" i="5"/>
  <c r="M1132" i="5"/>
  <c r="H1132" i="5"/>
  <c r="Q1132" i="5" s="1"/>
  <c r="G1132" i="5"/>
  <c r="J1132" i="5" s="1"/>
  <c r="F1132" i="5"/>
  <c r="E1132" i="5"/>
  <c r="D1132" i="5"/>
  <c r="C1132" i="5"/>
  <c r="B1132" i="5"/>
  <c r="A1132" i="5"/>
  <c r="M1131" i="5"/>
  <c r="L1131" i="5"/>
  <c r="K1131" i="5"/>
  <c r="G1131" i="5"/>
  <c r="F1131" i="5"/>
  <c r="O1131" i="5" s="1"/>
  <c r="E1131" i="5"/>
  <c r="D1131" i="5"/>
  <c r="P1131" i="5" s="1"/>
  <c r="C1131" i="5"/>
  <c r="B1131" i="5"/>
  <c r="A1131" i="5"/>
  <c r="Q1130" i="5"/>
  <c r="L1130" i="5"/>
  <c r="R1130" i="5" s="1"/>
  <c r="K1130" i="5"/>
  <c r="J1130" i="5"/>
  <c r="I1130" i="5"/>
  <c r="H1130" i="5"/>
  <c r="G1130" i="5"/>
  <c r="M1130" i="5" s="1"/>
  <c r="F1130" i="5"/>
  <c r="O1130" i="5" s="1"/>
  <c r="E1130" i="5"/>
  <c r="D1130" i="5"/>
  <c r="P1130" i="5" s="1"/>
  <c r="C1130" i="5"/>
  <c r="B1130" i="5"/>
  <c r="A1130" i="5"/>
  <c r="O1129" i="5"/>
  <c r="M1129" i="5"/>
  <c r="J1129" i="5"/>
  <c r="I1129" i="5"/>
  <c r="G1129" i="5"/>
  <c r="F1129" i="5"/>
  <c r="E1129" i="5"/>
  <c r="D1129" i="5"/>
  <c r="P1129" i="5" s="1"/>
  <c r="C1129" i="5"/>
  <c r="B1129" i="5"/>
  <c r="A1129" i="5"/>
  <c r="L1128" i="5"/>
  <c r="H1128" i="5"/>
  <c r="Q1128" i="5" s="1"/>
  <c r="G1128" i="5"/>
  <c r="F1128" i="5"/>
  <c r="O1128" i="5" s="1"/>
  <c r="E1128" i="5"/>
  <c r="D1128" i="5"/>
  <c r="P1128" i="5" s="1"/>
  <c r="C1128" i="5"/>
  <c r="B1128" i="5"/>
  <c r="A1128" i="5"/>
  <c r="Q1127" i="5"/>
  <c r="P1127" i="5"/>
  <c r="O1127" i="5"/>
  <c r="M1127" i="5"/>
  <c r="L1127" i="5"/>
  <c r="K1127" i="5"/>
  <c r="J1127" i="5"/>
  <c r="I1127" i="5"/>
  <c r="R1127" i="5" s="1"/>
  <c r="H1127" i="5"/>
  <c r="G1127" i="5"/>
  <c r="F1127" i="5"/>
  <c r="E1127" i="5"/>
  <c r="D1127" i="5"/>
  <c r="C1127" i="5"/>
  <c r="B1127" i="5"/>
  <c r="A1127" i="5"/>
  <c r="P1126" i="5"/>
  <c r="O1126" i="5"/>
  <c r="M1126" i="5"/>
  <c r="J1126" i="5"/>
  <c r="I1126" i="5"/>
  <c r="H1126" i="5"/>
  <c r="Q1126" i="5" s="1"/>
  <c r="G1126" i="5"/>
  <c r="F1126" i="5"/>
  <c r="E1126" i="5"/>
  <c r="D1126" i="5"/>
  <c r="C1126" i="5"/>
  <c r="B1126" i="5"/>
  <c r="A1126" i="5"/>
  <c r="G1125" i="5"/>
  <c r="F1125" i="5"/>
  <c r="O1125" i="5" s="1"/>
  <c r="E1125" i="5"/>
  <c r="D1125" i="5"/>
  <c r="P1125" i="5" s="1"/>
  <c r="C1125" i="5"/>
  <c r="B1125" i="5"/>
  <c r="A1125" i="5"/>
  <c r="Q1124" i="5"/>
  <c r="P1124" i="5"/>
  <c r="O1124" i="5"/>
  <c r="L1124" i="5"/>
  <c r="K1124" i="5"/>
  <c r="J1124" i="5"/>
  <c r="I1124" i="5"/>
  <c r="H1124" i="5"/>
  <c r="G1124" i="5"/>
  <c r="M1124" i="5" s="1"/>
  <c r="F1124" i="5"/>
  <c r="E1124" i="5"/>
  <c r="D1124" i="5"/>
  <c r="C1124" i="5"/>
  <c r="B1124" i="5"/>
  <c r="A1124" i="5"/>
  <c r="P1123" i="5"/>
  <c r="O1123" i="5"/>
  <c r="I1123" i="5"/>
  <c r="G1123" i="5"/>
  <c r="F1123" i="5"/>
  <c r="E1123" i="5"/>
  <c r="D1123" i="5"/>
  <c r="C1123" i="5"/>
  <c r="B1123" i="5"/>
  <c r="A1123" i="5"/>
  <c r="L1122" i="5"/>
  <c r="G1122" i="5"/>
  <c r="F1122" i="5"/>
  <c r="O1122" i="5" s="1"/>
  <c r="E1122" i="5"/>
  <c r="D1122" i="5"/>
  <c r="P1122" i="5" s="1"/>
  <c r="C1122" i="5"/>
  <c r="B1122" i="5"/>
  <c r="A1122" i="5"/>
  <c r="R1121" i="5"/>
  <c r="Q1121" i="5"/>
  <c r="P1121" i="5"/>
  <c r="O1121" i="5"/>
  <c r="M1121" i="5"/>
  <c r="L1121" i="5"/>
  <c r="K1121" i="5"/>
  <c r="J1121" i="5"/>
  <c r="I1121" i="5"/>
  <c r="H1121" i="5"/>
  <c r="G1121" i="5"/>
  <c r="F1121" i="5"/>
  <c r="E1121" i="5"/>
  <c r="D1121" i="5"/>
  <c r="C1121" i="5"/>
  <c r="B1121" i="5"/>
  <c r="N1121" i="5" s="1"/>
  <c r="A1121" i="5"/>
  <c r="P1120" i="5"/>
  <c r="O1120" i="5"/>
  <c r="M1120" i="5"/>
  <c r="H1120" i="5"/>
  <c r="Q1120" i="5" s="1"/>
  <c r="G1120" i="5"/>
  <c r="F1120" i="5"/>
  <c r="E1120" i="5"/>
  <c r="D1120" i="5"/>
  <c r="C1120" i="5"/>
  <c r="B1120" i="5"/>
  <c r="A1120" i="5"/>
  <c r="M1119" i="5"/>
  <c r="L1119" i="5"/>
  <c r="K1119" i="5"/>
  <c r="G1119" i="5"/>
  <c r="H1119" i="5" s="1"/>
  <c r="Q1119" i="5" s="1"/>
  <c r="F1119" i="5"/>
  <c r="O1119" i="5" s="1"/>
  <c r="E1119" i="5"/>
  <c r="D1119" i="5"/>
  <c r="P1119" i="5" s="1"/>
  <c r="C1119" i="5"/>
  <c r="B1119" i="5"/>
  <c r="A1119" i="5"/>
  <c r="R1118" i="5"/>
  <c r="Q1118" i="5"/>
  <c r="L1118" i="5"/>
  <c r="K1118" i="5"/>
  <c r="J1118" i="5"/>
  <c r="I1118" i="5"/>
  <c r="H1118" i="5"/>
  <c r="G1118" i="5"/>
  <c r="M1118" i="5" s="1"/>
  <c r="F1118" i="5"/>
  <c r="O1118" i="5" s="1"/>
  <c r="E1118" i="5"/>
  <c r="D1118" i="5"/>
  <c r="P1118" i="5" s="1"/>
  <c r="C1118" i="5"/>
  <c r="B1118" i="5"/>
  <c r="A1118" i="5"/>
  <c r="O1117" i="5"/>
  <c r="M1117" i="5"/>
  <c r="J1117" i="5"/>
  <c r="I1117" i="5"/>
  <c r="G1117" i="5"/>
  <c r="H1117" i="5" s="1"/>
  <c r="Q1117" i="5" s="1"/>
  <c r="F1117" i="5"/>
  <c r="E1117" i="5"/>
  <c r="D1117" i="5"/>
  <c r="P1117" i="5" s="1"/>
  <c r="C1117" i="5"/>
  <c r="B1117" i="5"/>
  <c r="A1117" i="5"/>
  <c r="G1116" i="5"/>
  <c r="L1116" i="5" s="1"/>
  <c r="F1116" i="5"/>
  <c r="O1116" i="5" s="1"/>
  <c r="E1116" i="5"/>
  <c r="D1116" i="5"/>
  <c r="P1116" i="5" s="1"/>
  <c r="C1116" i="5"/>
  <c r="B1116" i="5"/>
  <c r="A1116" i="5"/>
  <c r="Q1115" i="5"/>
  <c r="P1115" i="5"/>
  <c r="O1115" i="5"/>
  <c r="M1115" i="5"/>
  <c r="L1115" i="5"/>
  <c r="K1115" i="5"/>
  <c r="J1115" i="5"/>
  <c r="I1115" i="5"/>
  <c r="R1115" i="5" s="1"/>
  <c r="H1115" i="5"/>
  <c r="G1115" i="5"/>
  <c r="F1115" i="5"/>
  <c r="E1115" i="5"/>
  <c r="D1115" i="5"/>
  <c r="C1115" i="5"/>
  <c r="B1115" i="5"/>
  <c r="A1115" i="5"/>
  <c r="P1114" i="5"/>
  <c r="O1114" i="5"/>
  <c r="M1114" i="5"/>
  <c r="J1114" i="5"/>
  <c r="I1114" i="5"/>
  <c r="H1114" i="5"/>
  <c r="Q1114" i="5" s="1"/>
  <c r="G1114" i="5"/>
  <c r="F1114" i="5"/>
  <c r="E1114" i="5"/>
  <c r="D1114" i="5"/>
  <c r="C1114" i="5"/>
  <c r="B1114" i="5"/>
  <c r="A1114" i="5"/>
  <c r="K1113" i="5"/>
  <c r="G1113" i="5"/>
  <c r="F1113" i="5"/>
  <c r="O1113" i="5" s="1"/>
  <c r="E1113" i="5"/>
  <c r="D1113" i="5"/>
  <c r="P1113" i="5" s="1"/>
  <c r="C1113" i="5"/>
  <c r="B1113" i="5"/>
  <c r="A1113" i="5"/>
  <c r="Q1112" i="5"/>
  <c r="P1112" i="5"/>
  <c r="L1112" i="5"/>
  <c r="K1112" i="5"/>
  <c r="J1112" i="5"/>
  <c r="I1112" i="5"/>
  <c r="H1112" i="5"/>
  <c r="G1112" i="5"/>
  <c r="M1112" i="5" s="1"/>
  <c r="F1112" i="5"/>
  <c r="O1112" i="5" s="1"/>
  <c r="E1112" i="5"/>
  <c r="D1112" i="5"/>
  <c r="C1112" i="5"/>
  <c r="B1112" i="5"/>
  <c r="A1112" i="5"/>
  <c r="P1111" i="5"/>
  <c r="O1111" i="5"/>
  <c r="G1111" i="5"/>
  <c r="F1111" i="5"/>
  <c r="E1111" i="5"/>
  <c r="D1111" i="5"/>
  <c r="C1111" i="5"/>
  <c r="B1111" i="5"/>
  <c r="A1111" i="5"/>
  <c r="G1110" i="5"/>
  <c r="F1110" i="5"/>
  <c r="O1110" i="5" s="1"/>
  <c r="E1110" i="5"/>
  <c r="D1110" i="5"/>
  <c r="P1110" i="5" s="1"/>
  <c r="C1110" i="5"/>
  <c r="B1110" i="5"/>
  <c r="A1110" i="5"/>
  <c r="Q1109" i="5"/>
  <c r="P1109" i="5"/>
  <c r="O1109" i="5"/>
  <c r="M1109" i="5"/>
  <c r="L1109" i="5"/>
  <c r="K1109" i="5"/>
  <c r="R1109" i="5" s="1"/>
  <c r="J1109" i="5"/>
  <c r="I1109" i="5"/>
  <c r="H1109" i="5"/>
  <c r="G1109" i="5"/>
  <c r="F1109" i="5"/>
  <c r="E1109" i="5"/>
  <c r="D1109" i="5"/>
  <c r="C1109" i="5"/>
  <c r="B1109" i="5"/>
  <c r="N1109" i="5" s="1"/>
  <c r="V1109" i="5" s="1"/>
  <c r="A1109" i="5"/>
  <c r="P1108" i="5"/>
  <c r="O1108" i="5"/>
  <c r="M1108" i="5"/>
  <c r="H1108" i="5"/>
  <c r="Q1108" i="5" s="1"/>
  <c r="G1108" i="5"/>
  <c r="F1108" i="5"/>
  <c r="E1108" i="5"/>
  <c r="D1108" i="5"/>
  <c r="C1108" i="5"/>
  <c r="B1108" i="5"/>
  <c r="A1108" i="5"/>
  <c r="M1107" i="5"/>
  <c r="L1107" i="5"/>
  <c r="K1107" i="5"/>
  <c r="G1107" i="5"/>
  <c r="F1107" i="5"/>
  <c r="O1107" i="5" s="1"/>
  <c r="E1107" i="5"/>
  <c r="D1107" i="5"/>
  <c r="P1107" i="5" s="1"/>
  <c r="C1107" i="5"/>
  <c r="B1107" i="5"/>
  <c r="A1107" i="5"/>
  <c r="Q1106" i="5"/>
  <c r="L1106" i="5"/>
  <c r="K1106" i="5"/>
  <c r="J1106" i="5"/>
  <c r="I1106" i="5"/>
  <c r="R1106" i="5" s="1"/>
  <c r="H1106" i="5"/>
  <c r="G1106" i="5"/>
  <c r="M1106" i="5" s="1"/>
  <c r="F1106" i="5"/>
  <c r="O1106" i="5" s="1"/>
  <c r="E1106" i="5"/>
  <c r="D1106" i="5"/>
  <c r="P1106" i="5" s="1"/>
  <c r="C1106" i="5"/>
  <c r="B1106" i="5"/>
  <c r="A1106" i="5"/>
  <c r="O1105" i="5"/>
  <c r="M1105" i="5"/>
  <c r="J1105" i="5"/>
  <c r="I1105" i="5"/>
  <c r="G1105" i="5"/>
  <c r="F1105" i="5"/>
  <c r="E1105" i="5"/>
  <c r="D1105" i="5"/>
  <c r="P1105" i="5" s="1"/>
  <c r="C1105" i="5"/>
  <c r="B1105" i="5"/>
  <c r="A1105" i="5"/>
  <c r="G1104" i="5"/>
  <c r="F1104" i="5"/>
  <c r="O1104" i="5" s="1"/>
  <c r="E1104" i="5"/>
  <c r="D1104" i="5"/>
  <c r="P1104" i="5" s="1"/>
  <c r="C1104" i="5"/>
  <c r="B1104" i="5"/>
  <c r="A1104" i="5"/>
  <c r="Q1103" i="5"/>
  <c r="P1103" i="5"/>
  <c r="O1103" i="5"/>
  <c r="M1103" i="5"/>
  <c r="L1103" i="5"/>
  <c r="K1103" i="5"/>
  <c r="J1103" i="5"/>
  <c r="I1103" i="5"/>
  <c r="R1103" i="5" s="1"/>
  <c r="H1103" i="5"/>
  <c r="G1103" i="5"/>
  <c r="F1103" i="5"/>
  <c r="E1103" i="5"/>
  <c r="D1103" i="5"/>
  <c r="C1103" i="5"/>
  <c r="B1103" i="5"/>
  <c r="A1103" i="5"/>
  <c r="P1102" i="5"/>
  <c r="O1102" i="5"/>
  <c r="M1102" i="5"/>
  <c r="J1102" i="5"/>
  <c r="I1102" i="5"/>
  <c r="H1102" i="5"/>
  <c r="Q1102" i="5" s="1"/>
  <c r="G1102" i="5"/>
  <c r="F1102" i="5"/>
  <c r="E1102" i="5"/>
  <c r="D1102" i="5"/>
  <c r="C1102" i="5"/>
  <c r="B1102" i="5"/>
  <c r="A1102" i="5"/>
  <c r="Q1101" i="5"/>
  <c r="H1101" i="5"/>
  <c r="G1101" i="5"/>
  <c r="F1101" i="5"/>
  <c r="O1101" i="5" s="1"/>
  <c r="E1101" i="5"/>
  <c r="D1101" i="5"/>
  <c r="P1101" i="5" s="1"/>
  <c r="C1101" i="5"/>
  <c r="B1101" i="5"/>
  <c r="A1101" i="5"/>
  <c r="Q1100" i="5"/>
  <c r="P1100" i="5"/>
  <c r="L1100" i="5"/>
  <c r="K1100" i="5"/>
  <c r="J1100" i="5"/>
  <c r="I1100" i="5"/>
  <c r="H1100" i="5"/>
  <c r="G1100" i="5"/>
  <c r="M1100" i="5" s="1"/>
  <c r="F1100" i="5"/>
  <c r="O1100" i="5" s="1"/>
  <c r="E1100" i="5"/>
  <c r="D1100" i="5"/>
  <c r="C1100" i="5"/>
  <c r="B1100" i="5"/>
  <c r="A1100" i="5"/>
  <c r="P1099" i="5"/>
  <c r="O1099" i="5"/>
  <c r="G1099" i="5"/>
  <c r="F1099" i="5"/>
  <c r="E1099" i="5"/>
  <c r="D1099" i="5"/>
  <c r="C1099" i="5"/>
  <c r="B1099" i="5"/>
  <c r="A1099" i="5"/>
  <c r="G1098" i="5"/>
  <c r="F1098" i="5"/>
  <c r="O1098" i="5" s="1"/>
  <c r="E1098" i="5"/>
  <c r="D1098" i="5"/>
  <c r="P1098" i="5" s="1"/>
  <c r="C1098" i="5"/>
  <c r="B1098" i="5"/>
  <c r="A1098" i="5"/>
  <c r="Q1097" i="5"/>
  <c r="P1097" i="5"/>
  <c r="O1097" i="5"/>
  <c r="M1097" i="5"/>
  <c r="L1097" i="5"/>
  <c r="K1097" i="5"/>
  <c r="R1097" i="5" s="1"/>
  <c r="J1097" i="5"/>
  <c r="I1097" i="5"/>
  <c r="H1097" i="5"/>
  <c r="G1097" i="5"/>
  <c r="F1097" i="5"/>
  <c r="E1097" i="5"/>
  <c r="D1097" i="5"/>
  <c r="C1097" i="5"/>
  <c r="B1097" i="5"/>
  <c r="N1097" i="5" s="1"/>
  <c r="V1097" i="5" s="1"/>
  <c r="A1097" i="5"/>
  <c r="P1096" i="5"/>
  <c r="O1096" i="5"/>
  <c r="M1096" i="5"/>
  <c r="H1096" i="5"/>
  <c r="Q1096" i="5" s="1"/>
  <c r="G1096" i="5"/>
  <c r="F1096" i="5"/>
  <c r="E1096" i="5"/>
  <c r="D1096" i="5"/>
  <c r="C1096" i="5"/>
  <c r="B1096" i="5"/>
  <c r="A1096" i="5"/>
  <c r="M1095" i="5"/>
  <c r="L1095" i="5"/>
  <c r="K1095" i="5"/>
  <c r="G1095" i="5"/>
  <c r="H1095" i="5" s="1"/>
  <c r="Q1095" i="5" s="1"/>
  <c r="F1095" i="5"/>
  <c r="O1095" i="5" s="1"/>
  <c r="E1095" i="5"/>
  <c r="D1095" i="5"/>
  <c r="P1095" i="5" s="1"/>
  <c r="C1095" i="5"/>
  <c r="B1095" i="5"/>
  <c r="A1095" i="5"/>
  <c r="Q1094" i="5"/>
  <c r="L1094" i="5"/>
  <c r="K1094" i="5"/>
  <c r="J1094" i="5"/>
  <c r="I1094" i="5"/>
  <c r="R1094" i="5" s="1"/>
  <c r="H1094" i="5"/>
  <c r="G1094" i="5"/>
  <c r="M1094" i="5" s="1"/>
  <c r="F1094" i="5"/>
  <c r="O1094" i="5" s="1"/>
  <c r="E1094" i="5"/>
  <c r="D1094" i="5"/>
  <c r="P1094" i="5" s="1"/>
  <c r="C1094" i="5"/>
  <c r="B1094" i="5"/>
  <c r="A1094" i="5"/>
  <c r="O1093" i="5"/>
  <c r="M1093" i="5"/>
  <c r="J1093" i="5"/>
  <c r="I1093" i="5"/>
  <c r="G1093" i="5"/>
  <c r="H1093" i="5" s="1"/>
  <c r="Q1093" i="5" s="1"/>
  <c r="F1093" i="5"/>
  <c r="E1093" i="5"/>
  <c r="D1093" i="5"/>
  <c r="P1093" i="5" s="1"/>
  <c r="C1093" i="5"/>
  <c r="B1093" i="5"/>
  <c r="A1093" i="5"/>
  <c r="L1092" i="5"/>
  <c r="G1092" i="5"/>
  <c r="F1092" i="5"/>
  <c r="O1092" i="5" s="1"/>
  <c r="E1092" i="5"/>
  <c r="D1092" i="5"/>
  <c r="P1092" i="5" s="1"/>
  <c r="C1092" i="5"/>
  <c r="B1092" i="5"/>
  <c r="A1092" i="5"/>
  <c r="Q1091" i="5"/>
  <c r="P1091" i="5"/>
  <c r="O1091" i="5"/>
  <c r="M1091" i="5"/>
  <c r="L1091" i="5"/>
  <c r="K1091" i="5"/>
  <c r="J1091" i="5"/>
  <c r="I1091" i="5"/>
  <c r="R1091" i="5" s="1"/>
  <c r="H1091" i="5"/>
  <c r="G1091" i="5"/>
  <c r="F1091" i="5"/>
  <c r="E1091" i="5"/>
  <c r="D1091" i="5"/>
  <c r="C1091" i="5"/>
  <c r="B1091" i="5"/>
  <c r="A1091" i="5"/>
  <c r="P1090" i="5"/>
  <c r="O1090" i="5"/>
  <c r="M1090" i="5"/>
  <c r="J1090" i="5"/>
  <c r="I1090" i="5"/>
  <c r="H1090" i="5"/>
  <c r="Q1090" i="5" s="1"/>
  <c r="G1090" i="5"/>
  <c r="F1090" i="5"/>
  <c r="E1090" i="5"/>
  <c r="D1090" i="5"/>
  <c r="C1090" i="5"/>
  <c r="B1090" i="5"/>
  <c r="A1090" i="5"/>
  <c r="Q1089" i="5"/>
  <c r="H1089" i="5"/>
  <c r="G1089" i="5"/>
  <c r="F1089" i="5"/>
  <c r="O1089" i="5" s="1"/>
  <c r="E1089" i="5"/>
  <c r="D1089" i="5"/>
  <c r="P1089" i="5" s="1"/>
  <c r="C1089" i="5"/>
  <c r="B1089" i="5"/>
  <c r="A1089" i="5"/>
  <c r="Q1088" i="5"/>
  <c r="P1088" i="5"/>
  <c r="L1088" i="5"/>
  <c r="K1088" i="5"/>
  <c r="J1088" i="5"/>
  <c r="I1088" i="5"/>
  <c r="H1088" i="5"/>
  <c r="G1088" i="5"/>
  <c r="M1088" i="5" s="1"/>
  <c r="F1088" i="5"/>
  <c r="O1088" i="5" s="1"/>
  <c r="E1088" i="5"/>
  <c r="D1088" i="5"/>
  <c r="C1088" i="5"/>
  <c r="B1088" i="5"/>
  <c r="A1088" i="5"/>
  <c r="P1087" i="5"/>
  <c r="O1087" i="5"/>
  <c r="G1087" i="5"/>
  <c r="F1087" i="5"/>
  <c r="E1087" i="5"/>
  <c r="D1087" i="5"/>
  <c r="C1087" i="5"/>
  <c r="B1087" i="5"/>
  <c r="A1087" i="5"/>
  <c r="G1086" i="5"/>
  <c r="F1086" i="5"/>
  <c r="O1086" i="5" s="1"/>
  <c r="E1086" i="5"/>
  <c r="D1086" i="5"/>
  <c r="P1086" i="5" s="1"/>
  <c r="C1086" i="5"/>
  <c r="B1086" i="5"/>
  <c r="A1086" i="5"/>
  <c r="Q1085" i="5"/>
  <c r="P1085" i="5"/>
  <c r="O1085" i="5"/>
  <c r="M1085" i="5"/>
  <c r="L1085" i="5"/>
  <c r="K1085" i="5"/>
  <c r="R1085" i="5" s="1"/>
  <c r="J1085" i="5"/>
  <c r="I1085" i="5"/>
  <c r="H1085" i="5"/>
  <c r="G1085" i="5"/>
  <c r="F1085" i="5"/>
  <c r="E1085" i="5"/>
  <c r="D1085" i="5"/>
  <c r="C1085" i="5"/>
  <c r="B1085" i="5"/>
  <c r="N1085" i="5" s="1"/>
  <c r="A1085" i="5"/>
  <c r="P1084" i="5"/>
  <c r="O1084" i="5"/>
  <c r="M1084" i="5"/>
  <c r="H1084" i="5"/>
  <c r="Q1084" i="5" s="1"/>
  <c r="G1084" i="5"/>
  <c r="F1084" i="5"/>
  <c r="E1084" i="5"/>
  <c r="D1084" i="5"/>
  <c r="C1084" i="5"/>
  <c r="B1084" i="5"/>
  <c r="A1084" i="5"/>
  <c r="M1083" i="5"/>
  <c r="L1083" i="5"/>
  <c r="K1083" i="5"/>
  <c r="G1083" i="5"/>
  <c r="F1083" i="5"/>
  <c r="O1083" i="5" s="1"/>
  <c r="E1083" i="5"/>
  <c r="D1083" i="5"/>
  <c r="P1083" i="5" s="1"/>
  <c r="C1083" i="5"/>
  <c r="B1083" i="5"/>
  <c r="A1083" i="5"/>
  <c r="Q1082" i="5"/>
  <c r="L1082" i="5"/>
  <c r="K1082" i="5"/>
  <c r="J1082" i="5"/>
  <c r="I1082" i="5"/>
  <c r="R1082" i="5" s="1"/>
  <c r="H1082" i="5"/>
  <c r="G1082" i="5"/>
  <c r="M1082" i="5" s="1"/>
  <c r="F1082" i="5"/>
  <c r="O1082" i="5" s="1"/>
  <c r="E1082" i="5"/>
  <c r="D1082" i="5"/>
  <c r="P1082" i="5" s="1"/>
  <c r="C1082" i="5"/>
  <c r="B1082" i="5"/>
  <c r="A1082" i="5"/>
  <c r="O1081" i="5"/>
  <c r="M1081" i="5"/>
  <c r="J1081" i="5"/>
  <c r="I1081" i="5"/>
  <c r="G1081" i="5"/>
  <c r="F1081" i="5"/>
  <c r="E1081" i="5"/>
  <c r="D1081" i="5"/>
  <c r="P1081" i="5" s="1"/>
  <c r="C1081" i="5"/>
  <c r="B1081" i="5"/>
  <c r="A1081" i="5"/>
  <c r="L1080" i="5"/>
  <c r="G1080" i="5"/>
  <c r="F1080" i="5"/>
  <c r="O1080" i="5" s="1"/>
  <c r="E1080" i="5"/>
  <c r="D1080" i="5"/>
  <c r="P1080" i="5" s="1"/>
  <c r="C1080" i="5"/>
  <c r="B1080" i="5"/>
  <c r="A1080" i="5"/>
  <c r="Q1079" i="5"/>
  <c r="P1079" i="5"/>
  <c r="O1079" i="5"/>
  <c r="M1079" i="5"/>
  <c r="L1079" i="5"/>
  <c r="K1079" i="5"/>
  <c r="J1079" i="5"/>
  <c r="I1079" i="5"/>
  <c r="R1079" i="5" s="1"/>
  <c r="H1079" i="5"/>
  <c r="G1079" i="5"/>
  <c r="F1079" i="5"/>
  <c r="E1079" i="5"/>
  <c r="D1079" i="5"/>
  <c r="C1079" i="5"/>
  <c r="B1079" i="5"/>
  <c r="A1079" i="5"/>
  <c r="P1078" i="5"/>
  <c r="O1078" i="5"/>
  <c r="M1078" i="5"/>
  <c r="J1078" i="5"/>
  <c r="I1078" i="5"/>
  <c r="H1078" i="5"/>
  <c r="Q1078" i="5" s="1"/>
  <c r="G1078" i="5"/>
  <c r="F1078" i="5"/>
  <c r="E1078" i="5"/>
  <c r="D1078" i="5"/>
  <c r="C1078" i="5"/>
  <c r="B1078" i="5"/>
  <c r="A1078" i="5"/>
  <c r="Q1077" i="5"/>
  <c r="H1077" i="5"/>
  <c r="G1077" i="5"/>
  <c r="F1077" i="5"/>
  <c r="O1077" i="5" s="1"/>
  <c r="E1077" i="5"/>
  <c r="D1077" i="5"/>
  <c r="P1077" i="5" s="1"/>
  <c r="C1077" i="5"/>
  <c r="B1077" i="5"/>
  <c r="A1077" i="5"/>
  <c r="Q1076" i="5"/>
  <c r="P1076" i="5"/>
  <c r="L1076" i="5"/>
  <c r="K1076" i="5"/>
  <c r="J1076" i="5"/>
  <c r="I1076" i="5"/>
  <c r="H1076" i="5"/>
  <c r="G1076" i="5"/>
  <c r="M1076" i="5" s="1"/>
  <c r="F1076" i="5"/>
  <c r="O1076" i="5" s="1"/>
  <c r="E1076" i="5"/>
  <c r="D1076" i="5"/>
  <c r="C1076" i="5"/>
  <c r="B1076" i="5"/>
  <c r="A1076" i="5"/>
  <c r="P1075" i="5"/>
  <c r="O1075" i="5"/>
  <c r="H1075" i="5"/>
  <c r="Q1075" i="5" s="1"/>
  <c r="G1075" i="5"/>
  <c r="F1075" i="5"/>
  <c r="E1075" i="5"/>
  <c r="D1075" i="5"/>
  <c r="C1075" i="5"/>
  <c r="B1075" i="5"/>
  <c r="A1075" i="5"/>
  <c r="L1074" i="5"/>
  <c r="G1074" i="5"/>
  <c r="F1074" i="5"/>
  <c r="O1074" i="5" s="1"/>
  <c r="E1074" i="5"/>
  <c r="D1074" i="5"/>
  <c r="P1074" i="5" s="1"/>
  <c r="C1074" i="5"/>
  <c r="B1074" i="5"/>
  <c r="A1074" i="5"/>
  <c r="Q1073" i="5"/>
  <c r="P1073" i="5"/>
  <c r="O1073" i="5"/>
  <c r="M1073" i="5"/>
  <c r="L1073" i="5"/>
  <c r="K1073" i="5"/>
  <c r="R1073" i="5" s="1"/>
  <c r="J1073" i="5"/>
  <c r="I1073" i="5"/>
  <c r="H1073" i="5"/>
  <c r="G1073" i="5"/>
  <c r="F1073" i="5"/>
  <c r="E1073" i="5"/>
  <c r="D1073" i="5"/>
  <c r="C1073" i="5"/>
  <c r="B1073" i="5"/>
  <c r="N1073" i="5" s="1"/>
  <c r="A1073" i="5"/>
  <c r="P1072" i="5"/>
  <c r="O1072" i="5"/>
  <c r="M1072" i="5"/>
  <c r="H1072" i="5"/>
  <c r="Q1072" i="5" s="1"/>
  <c r="G1072" i="5"/>
  <c r="F1072" i="5"/>
  <c r="E1072" i="5"/>
  <c r="D1072" i="5"/>
  <c r="C1072" i="5"/>
  <c r="B1072" i="5"/>
  <c r="A1072" i="5"/>
  <c r="M1071" i="5"/>
  <c r="L1071" i="5"/>
  <c r="K1071" i="5"/>
  <c r="G1071" i="5"/>
  <c r="H1071" i="5" s="1"/>
  <c r="Q1071" i="5" s="1"/>
  <c r="F1071" i="5"/>
  <c r="O1071" i="5" s="1"/>
  <c r="E1071" i="5"/>
  <c r="D1071" i="5"/>
  <c r="P1071" i="5" s="1"/>
  <c r="C1071" i="5"/>
  <c r="B1071" i="5"/>
  <c r="A1071" i="5"/>
  <c r="Q1070" i="5"/>
  <c r="L1070" i="5"/>
  <c r="K1070" i="5"/>
  <c r="J1070" i="5"/>
  <c r="I1070" i="5"/>
  <c r="R1070" i="5" s="1"/>
  <c r="H1070" i="5"/>
  <c r="G1070" i="5"/>
  <c r="M1070" i="5" s="1"/>
  <c r="F1070" i="5"/>
  <c r="O1070" i="5" s="1"/>
  <c r="E1070" i="5"/>
  <c r="D1070" i="5"/>
  <c r="P1070" i="5" s="1"/>
  <c r="C1070" i="5"/>
  <c r="B1070" i="5"/>
  <c r="A1070" i="5"/>
  <c r="O1069" i="5"/>
  <c r="M1069" i="5"/>
  <c r="J1069" i="5"/>
  <c r="I1069" i="5"/>
  <c r="G1069" i="5"/>
  <c r="H1069" i="5" s="1"/>
  <c r="Q1069" i="5" s="1"/>
  <c r="F1069" i="5"/>
  <c r="E1069" i="5"/>
  <c r="D1069" i="5"/>
  <c r="P1069" i="5" s="1"/>
  <c r="C1069" i="5"/>
  <c r="B1069" i="5"/>
  <c r="A1069" i="5"/>
  <c r="L1068" i="5"/>
  <c r="G1068" i="5"/>
  <c r="F1068" i="5"/>
  <c r="O1068" i="5" s="1"/>
  <c r="E1068" i="5"/>
  <c r="D1068" i="5"/>
  <c r="P1068" i="5" s="1"/>
  <c r="C1068" i="5"/>
  <c r="B1068" i="5"/>
  <c r="A1068" i="5"/>
  <c r="Q1067" i="5"/>
  <c r="P1067" i="5"/>
  <c r="O1067" i="5"/>
  <c r="L1067" i="5"/>
  <c r="K1067" i="5"/>
  <c r="J1067" i="5"/>
  <c r="I1067" i="5"/>
  <c r="R1067" i="5" s="1"/>
  <c r="H1067" i="5"/>
  <c r="G1067" i="5"/>
  <c r="M1067" i="5" s="1"/>
  <c r="F1067" i="5"/>
  <c r="E1067" i="5"/>
  <c r="D1067" i="5"/>
  <c r="C1067" i="5"/>
  <c r="B1067" i="5"/>
  <c r="A1067" i="5"/>
  <c r="O1066" i="5"/>
  <c r="J1066" i="5"/>
  <c r="I1066" i="5"/>
  <c r="G1066" i="5"/>
  <c r="F1066" i="5"/>
  <c r="E1066" i="5"/>
  <c r="D1066" i="5"/>
  <c r="P1066" i="5" s="1"/>
  <c r="C1066" i="5"/>
  <c r="B1066" i="5"/>
  <c r="A1066" i="5"/>
  <c r="M1065" i="5"/>
  <c r="G1065" i="5"/>
  <c r="F1065" i="5"/>
  <c r="O1065" i="5" s="1"/>
  <c r="E1065" i="5"/>
  <c r="D1065" i="5"/>
  <c r="P1065" i="5" s="1"/>
  <c r="C1065" i="5"/>
  <c r="B1065" i="5"/>
  <c r="A1065" i="5"/>
  <c r="Q1064" i="5"/>
  <c r="P1064" i="5"/>
  <c r="O1064" i="5"/>
  <c r="M1064" i="5"/>
  <c r="L1064" i="5"/>
  <c r="K1064" i="5"/>
  <c r="J1064" i="5"/>
  <c r="I1064" i="5"/>
  <c r="R1064" i="5" s="1"/>
  <c r="H1064" i="5"/>
  <c r="G1064" i="5"/>
  <c r="F1064" i="5"/>
  <c r="E1064" i="5"/>
  <c r="D1064" i="5"/>
  <c r="C1064" i="5"/>
  <c r="B1064" i="5"/>
  <c r="A1064" i="5"/>
  <c r="P1063" i="5"/>
  <c r="O1063" i="5"/>
  <c r="I1063" i="5"/>
  <c r="G1063" i="5"/>
  <c r="H1063" i="5" s="1"/>
  <c r="Q1063" i="5" s="1"/>
  <c r="F1063" i="5"/>
  <c r="E1063" i="5"/>
  <c r="D1063" i="5"/>
  <c r="C1063" i="5"/>
  <c r="B1063" i="5"/>
  <c r="A1063" i="5"/>
  <c r="M1062" i="5"/>
  <c r="G1062" i="5"/>
  <c r="L1062" i="5" s="1"/>
  <c r="F1062" i="5"/>
  <c r="O1062" i="5" s="1"/>
  <c r="E1062" i="5"/>
  <c r="D1062" i="5"/>
  <c r="P1062" i="5" s="1"/>
  <c r="C1062" i="5"/>
  <c r="B1062" i="5"/>
  <c r="A1062" i="5"/>
  <c r="Q1061" i="5"/>
  <c r="L1061" i="5"/>
  <c r="K1061" i="5"/>
  <c r="J1061" i="5"/>
  <c r="R1061" i="5" s="1"/>
  <c r="I1061" i="5"/>
  <c r="H1061" i="5"/>
  <c r="G1061" i="5"/>
  <c r="M1061" i="5" s="1"/>
  <c r="F1061" i="5"/>
  <c r="O1061" i="5" s="1"/>
  <c r="E1061" i="5"/>
  <c r="D1061" i="5"/>
  <c r="P1061" i="5" s="1"/>
  <c r="C1061" i="5"/>
  <c r="B1061" i="5"/>
  <c r="A1061" i="5"/>
  <c r="O1060" i="5"/>
  <c r="G1060" i="5"/>
  <c r="F1060" i="5"/>
  <c r="E1060" i="5"/>
  <c r="D1060" i="5"/>
  <c r="P1060" i="5" s="1"/>
  <c r="C1060" i="5"/>
  <c r="B1060" i="5"/>
  <c r="A1060" i="5"/>
  <c r="M1059" i="5"/>
  <c r="L1059" i="5"/>
  <c r="K1059" i="5"/>
  <c r="H1059" i="5"/>
  <c r="Q1059" i="5" s="1"/>
  <c r="G1059" i="5"/>
  <c r="F1059" i="5"/>
  <c r="O1059" i="5" s="1"/>
  <c r="E1059" i="5"/>
  <c r="D1059" i="5"/>
  <c r="P1059" i="5" s="1"/>
  <c r="C1059" i="5"/>
  <c r="B1059" i="5"/>
  <c r="A1059" i="5"/>
  <c r="Q1058" i="5"/>
  <c r="P1058" i="5"/>
  <c r="M1058" i="5"/>
  <c r="L1058" i="5"/>
  <c r="K1058" i="5"/>
  <c r="J1058" i="5"/>
  <c r="I1058" i="5"/>
  <c r="R1058" i="5" s="1"/>
  <c r="H1058" i="5"/>
  <c r="G1058" i="5"/>
  <c r="F1058" i="5"/>
  <c r="O1058" i="5" s="1"/>
  <c r="E1058" i="5"/>
  <c r="D1058" i="5"/>
  <c r="C1058" i="5"/>
  <c r="B1058" i="5"/>
  <c r="A1058" i="5"/>
  <c r="O1057" i="5"/>
  <c r="M1057" i="5"/>
  <c r="J1057" i="5"/>
  <c r="I1057" i="5"/>
  <c r="G1057" i="5"/>
  <c r="F1057" i="5"/>
  <c r="E1057" i="5"/>
  <c r="D1057" i="5"/>
  <c r="P1057" i="5" s="1"/>
  <c r="C1057" i="5"/>
  <c r="B1057" i="5"/>
  <c r="A1057" i="5"/>
  <c r="Q1056" i="5"/>
  <c r="H1056" i="5"/>
  <c r="G1056" i="5"/>
  <c r="F1056" i="5"/>
  <c r="O1056" i="5" s="1"/>
  <c r="E1056" i="5"/>
  <c r="D1056" i="5"/>
  <c r="P1056" i="5" s="1"/>
  <c r="C1056" i="5"/>
  <c r="B1056" i="5"/>
  <c r="A1056" i="5"/>
  <c r="R1055" i="5"/>
  <c r="Q1055" i="5"/>
  <c r="O1055" i="5"/>
  <c r="L1055" i="5"/>
  <c r="K1055" i="5"/>
  <c r="J1055" i="5"/>
  <c r="I1055" i="5"/>
  <c r="H1055" i="5"/>
  <c r="G1055" i="5"/>
  <c r="M1055" i="5" s="1"/>
  <c r="F1055" i="5"/>
  <c r="E1055" i="5"/>
  <c r="D1055" i="5"/>
  <c r="P1055" i="5" s="1"/>
  <c r="C1055" i="5"/>
  <c r="B1055" i="5"/>
  <c r="A1055" i="5"/>
  <c r="P1054" i="5"/>
  <c r="O1054" i="5"/>
  <c r="G1054" i="5"/>
  <c r="J1054" i="5" s="1"/>
  <c r="F1054" i="5"/>
  <c r="E1054" i="5"/>
  <c r="D1054" i="5"/>
  <c r="C1054" i="5"/>
  <c r="B1054" i="5"/>
  <c r="A1054" i="5"/>
  <c r="G1053" i="5"/>
  <c r="F1053" i="5"/>
  <c r="O1053" i="5" s="1"/>
  <c r="E1053" i="5"/>
  <c r="D1053" i="5"/>
  <c r="P1053" i="5" s="1"/>
  <c r="C1053" i="5"/>
  <c r="B1053" i="5"/>
  <c r="A1053" i="5"/>
  <c r="Q1052" i="5"/>
  <c r="P1052" i="5"/>
  <c r="O1052" i="5"/>
  <c r="L1052" i="5"/>
  <c r="K1052" i="5"/>
  <c r="J1052" i="5"/>
  <c r="I1052" i="5"/>
  <c r="H1052" i="5"/>
  <c r="G1052" i="5"/>
  <c r="M1052" i="5" s="1"/>
  <c r="F1052" i="5"/>
  <c r="E1052" i="5"/>
  <c r="D1052" i="5"/>
  <c r="C1052" i="5"/>
  <c r="B1052" i="5"/>
  <c r="A1052" i="5"/>
  <c r="P1051" i="5"/>
  <c r="O1051" i="5"/>
  <c r="M1051" i="5"/>
  <c r="G1051" i="5"/>
  <c r="F1051" i="5"/>
  <c r="E1051" i="5"/>
  <c r="D1051" i="5"/>
  <c r="C1051" i="5"/>
  <c r="B1051" i="5"/>
  <c r="A1051" i="5"/>
  <c r="M1050" i="5"/>
  <c r="L1050" i="5"/>
  <c r="K1050" i="5"/>
  <c r="G1050" i="5"/>
  <c r="F1050" i="5"/>
  <c r="O1050" i="5" s="1"/>
  <c r="E1050" i="5"/>
  <c r="D1050" i="5"/>
  <c r="P1050" i="5" s="1"/>
  <c r="C1050" i="5"/>
  <c r="B1050" i="5"/>
  <c r="A1050" i="5"/>
  <c r="R1049" i="5"/>
  <c r="Q1049" i="5"/>
  <c r="L1049" i="5"/>
  <c r="K1049" i="5"/>
  <c r="J1049" i="5"/>
  <c r="I1049" i="5"/>
  <c r="H1049" i="5"/>
  <c r="G1049" i="5"/>
  <c r="M1049" i="5" s="1"/>
  <c r="F1049" i="5"/>
  <c r="O1049" i="5" s="1"/>
  <c r="E1049" i="5"/>
  <c r="D1049" i="5"/>
  <c r="P1049" i="5" s="1"/>
  <c r="C1049" i="5"/>
  <c r="B1049" i="5"/>
  <c r="A1049" i="5"/>
  <c r="O1048" i="5"/>
  <c r="M1048" i="5"/>
  <c r="J1048" i="5"/>
  <c r="I1048" i="5"/>
  <c r="G1048" i="5"/>
  <c r="F1048" i="5"/>
  <c r="E1048" i="5"/>
  <c r="D1048" i="5"/>
  <c r="P1048" i="5" s="1"/>
  <c r="C1048" i="5"/>
  <c r="B1048" i="5"/>
  <c r="A1048" i="5"/>
  <c r="Q1047" i="5"/>
  <c r="H1047" i="5"/>
  <c r="G1047" i="5"/>
  <c r="F1047" i="5"/>
  <c r="O1047" i="5" s="1"/>
  <c r="E1047" i="5"/>
  <c r="D1047" i="5"/>
  <c r="P1047" i="5" s="1"/>
  <c r="C1047" i="5"/>
  <c r="B1047" i="5"/>
  <c r="A1047" i="5"/>
  <c r="R1046" i="5"/>
  <c r="Q1046" i="5"/>
  <c r="O1046" i="5"/>
  <c r="M1046" i="5"/>
  <c r="L1046" i="5"/>
  <c r="K1046" i="5"/>
  <c r="J1046" i="5"/>
  <c r="I1046" i="5"/>
  <c r="H1046" i="5"/>
  <c r="G1046" i="5"/>
  <c r="F1046" i="5"/>
  <c r="E1046" i="5"/>
  <c r="D1046" i="5"/>
  <c r="P1046" i="5" s="1"/>
  <c r="C1046" i="5"/>
  <c r="B1046" i="5"/>
  <c r="A1046" i="5"/>
  <c r="O1045" i="5"/>
  <c r="M1045" i="5"/>
  <c r="J1045" i="5"/>
  <c r="I1045" i="5"/>
  <c r="H1045" i="5"/>
  <c r="Q1045" i="5" s="1"/>
  <c r="G1045" i="5"/>
  <c r="F1045" i="5"/>
  <c r="E1045" i="5"/>
  <c r="D1045" i="5"/>
  <c r="P1045" i="5" s="1"/>
  <c r="C1045" i="5"/>
  <c r="B1045" i="5"/>
  <c r="A1045" i="5"/>
  <c r="K1044" i="5"/>
  <c r="G1044" i="5"/>
  <c r="F1044" i="5"/>
  <c r="O1044" i="5" s="1"/>
  <c r="E1044" i="5"/>
  <c r="D1044" i="5"/>
  <c r="P1044" i="5" s="1"/>
  <c r="C1044" i="5"/>
  <c r="B1044" i="5"/>
  <c r="A1044" i="5"/>
  <c r="Q1043" i="5"/>
  <c r="P1043" i="5"/>
  <c r="O1043" i="5"/>
  <c r="L1043" i="5"/>
  <c r="K1043" i="5"/>
  <c r="J1043" i="5"/>
  <c r="I1043" i="5"/>
  <c r="H1043" i="5"/>
  <c r="G1043" i="5"/>
  <c r="M1043" i="5" s="1"/>
  <c r="F1043" i="5"/>
  <c r="E1043" i="5"/>
  <c r="D1043" i="5"/>
  <c r="C1043" i="5"/>
  <c r="B1043" i="5"/>
  <c r="N1043" i="5" s="1"/>
  <c r="A1043" i="5"/>
  <c r="P1042" i="5"/>
  <c r="O1042" i="5"/>
  <c r="I1042" i="5"/>
  <c r="G1042" i="5"/>
  <c r="H1042" i="5" s="1"/>
  <c r="Q1042" i="5" s="1"/>
  <c r="F1042" i="5"/>
  <c r="E1042" i="5"/>
  <c r="D1042" i="5"/>
  <c r="C1042" i="5"/>
  <c r="B1042" i="5"/>
  <c r="A1042" i="5"/>
  <c r="M1041" i="5"/>
  <c r="G1041" i="5"/>
  <c r="L1041" i="5" s="1"/>
  <c r="F1041" i="5"/>
  <c r="O1041" i="5" s="1"/>
  <c r="E1041" i="5"/>
  <c r="D1041" i="5"/>
  <c r="P1041" i="5" s="1"/>
  <c r="C1041" i="5"/>
  <c r="B1041" i="5"/>
  <c r="A1041" i="5"/>
  <c r="Q1040" i="5"/>
  <c r="L1040" i="5"/>
  <c r="K1040" i="5"/>
  <c r="J1040" i="5"/>
  <c r="R1040" i="5" s="1"/>
  <c r="I1040" i="5"/>
  <c r="H1040" i="5"/>
  <c r="G1040" i="5"/>
  <c r="M1040" i="5" s="1"/>
  <c r="F1040" i="5"/>
  <c r="O1040" i="5" s="1"/>
  <c r="E1040" i="5"/>
  <c r="D1040" i="5"/>
  <c r="P1040" i="5" s="1"/>
  <c r="C1040" i="5"/>
  <c r="B1040" i="5"/>
  <c r="A1040" i="5"/>
  <c r="O1039" i="5"/>
  <c r="G1039" i="5"/>
  <c r="F1039" i="5"/>
  <c r="E1039" i="5"/>
  <c r="D1039" i="5"/>
  <c r="P1039" i="5" s="1"/>
  <c r="C1039" i="5"/>
  <c r="B1039" i="5"/>
  <c r="A1039" i="5"/>
  <c r="M1038" i="5"/>
  <c r="L1038" i="5"/>
  <c r="K1038" i="5"/>
  <c r="H1038" i="5"/>
  <c r="Q1038" i="5" s="1"/>
  <c r="G1038" i="5"/>
  <c r="F1038" i="5"/>
  <c r="O1038" i="5" s="1"/>
  <c r="E1038" i="5"/>
  <c r="D1038" i="5"/>
  <c r="P1038" i="5" s="1"/>
  <c r="C1038" i="5"/>
  <c r="B1038" i="5"/>
  <c r="A1038" i="5"/>
  <c r="Q1037" i="5"/>
  <c r="L1037" i="5"/>
  <c r="K1037" i="5"/>
  <c r="J1037" i="5"/>
  <c r="R1037" i="5" s="1"/>
  <c r="I1037" i="5"/>
  <c r="H1037" i="5"/>
  <c r="G1037" i="5"/>
  <c r="M1037" i="5" s="1"/>
  <c r="F1037" i="5"/>
  <c r="O1037" i="5" s="1"/>
  <c r="E1037" i="5"/>
  <c r="D1037" i="5"/>
  <c r="P1037" i="5" s="1"/>
  <c r="C1037" i="5"/>
  <c r="B1037" i="5"/>
  <c r="A1037" i="5"/>
  <c r="O1036" i="5"/>
  <c r="M1036" i="5"/>
  <c r="J1036" i="5"/>
  <c r="I1036" i="5"/>
  <c r="H1036" i="5"/>
  <c r="Q1036" i="5" s="1"/>
  <c r="G1036" i="5"/>
  <c r="F1036" i="5"/>
  <c r="E1036" i="5"/>
  <c r="D1036" i="5"/>
  <c r="P1036" i="5" s="1"/>
  <c r="C1036" i="5"/>
  <c r="B1036" i="5"/>
  <c r="A1036" i="5"/>
  <c r="K1035" i="5"/>
  <c r="G1035" i="5"/>
  <c r="F1035" i="5"/>
  <c r="O1035" i="5" s="1"/>
  <c r="E1035" i="5"/>
  <c r="D1035" i="5"/>
  <c r="P1035" i="5" s="1"/>
  <c r="C1035" i="5"/>
  <c r="B1035" i="5"/>
  <c r="A1035" i="5"/>
  <c r="Q1034" i="5"/>
  <c r="P1034" i="5"/>
  <c r="O1034" i="5"/>
  <c r="L1034" i="5"/>
  <c r="K1034" i="5"/>
  <c r="J1034" i="5"/>
  <c r="I1034" i="5"/>
  <c r="H1034" i="5"/>
  <c r="G1034" i="5"/>
  <c r="M1034" i="5" s="1"/>
  <c r="F1034" i="5"/>
  <c r="E1034" i="5"/>
  <c r="D1034" i="5"/>
  <c r="C1034" i="5"/>
  <c r="B1034" i="5"/>
  <c r="N1034" i="5" s="1"/>
  <c r="A1034" i="5"/>
  <c r="P1033" i="5"/>
  <c r="O1033" i="5"/>
  <c r="I1033" i="5"/>
  <c r="G1033" i="5"/>
  <c r="H1033" i="5" s="1"/>
  <c r="Q1033" i="5" s="1"/>
  <c r="F1033" i="5"/>
  <c r="E1033" i="5"/>
  <c r="D1033" i="5"/>
  <c r="C1033" i="5"/>
  <c r="B1033" i="5"/>
  <c r="A1033" i="5"/>
  <c r="M1032" i="5"/>
  <c r="G1032" i="5"/>
  <c r="L1032" i="5" s="1"/>
  <c r="F1032" i="5"/>
  <c r="O1032" i="5" s="1"/>
  <c r="E1032" i="5"/>
  <c r="D1032" i="5"/>
  <c r="P1032" i="5" s="1"/>
  <c r="C1032" i="5"/>
  <c r="B1032" i="5"/>
  <c r="A1032" i="5"/>
  <c r="Q1031" i="5"/>
  <c r="L1031" i="5"/>
  <c r="K1031" i="5"/>
  <c r="J1031" i="5"/>
  <c r="R1031" i="5" s="1"/>
  <c r="I1031" i="5"/>
  <c r="H1031" i="5"/>
  <c r="G1031" i="5"/>
  <c r="M1031" i="5" s="1"/>
  <c r="F1031" i="5"/>
  <c r="O1031" i="5" s="1"/>
  <c r="E1031" i="5"/>
  <c r="D1031" i="5"/>
  <c r="P1031" i="5" s="1"/>
  <c r="C1031" i="5"/>
  <c r="B1031" i="5"/>
  <c r="A1031" i="5"/>
  <c r="O1030" i="5"/>
  <c r="G1030" i="5"/>
  <c r="F1030" i="5"/>
  <c r="E1030" i="5"/>
  <c r="D1030" i="5"/>
  <c r="P1030" i="5" s="1"/>
  <c r="C1030" i="5"/>
  <c r="B1030" i="5"/>
  <c r="A1030" i="5"/>
  <c r="M1029" i="5"/>
  <c r="L1029" i="5"/>
  <c r="K1029" i="5"/>
  <c r="H1029" i="5"/>
  <c r="Q1029" i="5" s="1"/>
  <c r="G1029" i="5"/>
  <c r="F1029" i="5"/>
  <c r="O1029" i="5" s="1"/>
  <c r="E1029" i="5"/>
  <c r="D1029" i="5"/>
  <c r="P1029" i="5" s="1"/>
  <c r="C1029" i="5"/>
  <c r="B1029" i="5"/>
  <c r="A1029" i="5"/>
  <c r="Q1028" i="5"/>
  <c r="L1028" i="5"/>
  <c r="K1028" i="5"/>
  <c r="J1028" i="5"/>
  <c r="R1028" i="5" s="1"/>
  <c r="I1028" i="5"/>
  <c r="H1028" i="5"/>
  <c r="G1028" i="5"/>
  <c r="M1028" i="5" s="1"/>
  <c r="F1028" i="5"/>
  <c r="O1028" i="5" s="1"/>
  <c r="E1028" i="5"/>
  <c r="D1028" i="5"/>
  <c r="P1028" i="5" s="1"/>
  <c r="C1028" i="5"/>
  <c r="B1028" i="5"/>
  <c r="A1028" i="5"/>
  <c r="O1027" i="5"/>
  <c r="M1027" i="5"/>
  <c r="J1027" i="5"/>
  <c r="I1027" i="5"/>
  <c r="H1027" i="5"/>
  <c r="Q1027" i="5" s="1"/>
  <c r="G1027" i="5"/>
  <c r="F1027" i="5"/>
  <c r="E1027" i="5"/>
  <c r="D1027" i="5"/>
  <c r="P1027" i="5" s="1"/>
  <c r="C1027" i="5"/>
  <c r="B1027" i="5"/>
  <c r="A1027" i="5"/>
  <c r="K1026" i="5"/>
  <c r="G1026" i="5"/>
  <c r="F1026" i="5"/>
  <c r="O1026" i="5" s="1"/>
  <c r="E1026" i="5"/>
  <c r="D1026" i="5"/>
  <c r="P1026" i="5" s="1"/>
  <c r="C1026" i="5"/>
  <c r="B1026" i="5"/>
  <c r="A1026" i="5"/>
  <c r="Q1025" i="5"/>
  <c r="P1025" i="5"/>
  <c r="O1025" i="5"/>
  <c r="L1025" i="5"/>
  <c r="K1025" i="5"/>
  <c r="J1025" i="5"/>
  <c r="I1025" i="5"/>
  <c r="H1025" i="5"/>
  <c r="G1025" i="5"/>
  <c r="M1025" i="5" s="1"/>
  <c r="F1025" i="5"/>
  <c r="E1025" i="5"/>
  <c r="D1025" i="5"/>
  <c r="C1025" i="5"/>
  <c r="B1025" i="5"/>
  <c r="N1025" i="5" s="1"/>
  <c r="A1025" i="5"/>
  <c r="P1024" i="5"/>
  <c r="O1024" i="5"/>
  <c r="I1024" i="5"/>
  <c r="G1024" i="5"/>
  <c r="H1024" i="5" s="1"/>
  <c r="Q1024" i="5" s="1"/>
  <c r="F1024" i="5"/>
  <c r="E1024" i="5"/>
  <c r="D1024" i="5"/>
  <c r="C1024" i="5"/>
  <c r="B1024" i="5"/>
  <c r="A1024" i="5"/>
  <c r="M1023" i="5"/>
  <c r="G1023" i="5"/>
  <c r="L1023" i="5" s="1"/>
  <c r="F1023" i="5"/>
  <c r="O1023" i="5" s="1"/>
  <c r="E1023" i="5"/>
  <c r="D1023" i="5"/>
  <c r="P1023" i="5" s="1"/>
  <c r="C1023" i="5"/>
  <c r="B1023" i="5"/>
  <c r="A1023" i="5"/>
  <c r="Q1022" i="5"/>
  <c r="P1022" i="5"/>
  <c r="M1022" i="5"/>
  <c r="L1022" i="5"/>
  <c r="K1022" i="5"/>
  <c r="R1022" i="5" s="1"/>
  <c r="J1022" i="5"/>
  <c r="I1022" i="5"/>
  <c r="H1022" i="5"/>
  <c r="G1022" i="5"/>
  <c r="F1022" i="5"/>
  <c r="O1022" i="5" s="1"/>
  <c r="E1022" i="5"/>
  <c r="D1022" i="5"/>
  <c r="C1022" i="5"/>
  <c r="B1022" i="5"/>
  <c r="A1022" i="5"/>
  <c r="P1021" i="5"/>
  <c r="O1021" i="5"/>
  <c r="M1021" i="5"/>
  <c r="H1021" i="5"/>
  <c r="Q1021" i="5" s="1"/>
  <c r="G1021" i="5"/>
  <c r="F1021" i="5"/>
  <c r="E1021" i="5"/>
  <c r="D1021" i="5"/>
  <c r="C1021" i="5"/>
  <c r="B1021" i="5"/>
  <c r="A1021" i="5"/>
  <c r="M1020" i="5"/>
  <c r="L1020" i="5"/>
  <c r="K1020" i="5"/>
  <c r="G1020" i="5"/>
  <c r="H1020" i="5" s="1"/>
  <c r="Q1020" i="5" s="1"/>
  <c r="F1020" i="5"/>
  <c r="O1020" i="5" s="1"/>
  <c r="E1020" i="5"/>
  <c r="D1020" i="5"/>
  <c r="P1020" i="5" s="1"/>
  <c r="C1020" i="5"/>
  <c r="B1020" i="5"/>
  <c r="A1020" i="5"/>
  <c r="R1019" i="5"/>
  <c r="Q1019" i="5"/>
  <c r="L1019" i="5"/>
  <c r="K1019" i="5"/>
  <c r="J1019" i="5"/>
  <c r="I1019" i="5"/>
  <c r="H1019" i="5"/>
  <c r="G1019" i="5"/>
  <c r="M1019" i="5" s="1"/>
  <c r="F1019" i="5"/>
  <c r="O1019" i="5" s="1"/>
  <c r="E1019" i="5"/>
  <c r="D1019" i="5"/>
  <c r="P1019" i="5" s="1"/>
  <c r="C1019" i="5"/>
  <c r="B1019" i="5"/>
  <c r="A1019" i="5"/>
  <c r="O1018" i="5"/>
  <c r="M1018" i="5"/>
  <c r="J1018" i="5"/>
  <c r="I1018" i="5"/>
  <c r="G1018" i="5"/>
  <c r="H1018" i="5" s="1"/>
  <c r="Q1018" i="5" s="1"/>
  <c r="F1018" i="5"/>
  <c r="E1018" i="5"/>
  <c r="D1018" i="5"/>
  <c r="P1018" i="5" s="1"/>
  <c r="C1018" i="5"/>
  <c r="B1018" i="5"/>
  <c r="A1018" i="5"/>
  <c r="Q1017" i="5"/>
  <c r="H1017" i="5"/>
  <c r="G1017" i="5"/>
  <c r="F1017" i="5"/>
  <c r="O1017" i="5" s="1"/>
  <c r="E1017" i="5"/>
  <c r="D1017" i="5"/>
  <c r="P1017" i="5" s="1"/>
  <c r="C1017" i="5"/>
  <c r="B1017" i="5"/>
  <c r="A1017" i="5"/>
  <c r="R1016" i="5"/>
  <c r="Q1016" i="5"/>
  <c r="O1016" i="5"/>
  <c r="M1016" i="5"/>
  <c r="L1016" i="5"/>
  <c r="K1016" i="5"/>
  <c r="J1016" i="5"/>
  <c r="I1016" i="5"/>
  <c r="H1016" i="5"/>
  <c r="G1016" i="5"/>
  <c r="F1016" i="5"/>
  <c r="E1016" i="5"/>
  <c r="D1016" i="5"/>
  <c r="P1016" i="5" s="1"/>
  <c r="C1016" i="5"/>
  <c r="B1016" i="5"/>
  <c r="A1016" i="5"/>
  <c r="O1015" i="5"/>
  <c r="M1015" i="5"/>
  <c r="J1015" i="5"/>
  <c r="I1015" i="5"/>
  <c r="H1015" i="5"/>
  <c r="Q1015" i="5" s="1"/>
  <c r="G1015" i="5"/>
  <c r="F1015" i="5"/>
  <c r="E1015" i="5"/>
  <c r="D1015" i="5"/>
  <c r="P1015" i="5" s="1"/>
  <c r="C1015" i="5"/>
  <c r="B1015" i="5"/>
  <c r="A1015" i="5"/>
  <c r="K1014" i="5"/>
  <c r="G1014" i="5"/>
  <c r="F1014" i="5"/>
  <c r="O1014" i="5" s="1"/>
  <c r="E1014" i="5"/>
  <c r="D1014" i="5"/>
  <c r="P1014" i="5" s="1"/>
  <c r="C1014" i="5"/>
  <c r="B1014" i="5"/>
  <c r="A1014" i="5"/>
  <c r="Q1013" i="5"/>
  <c r="P1013" i="5"/>
  <c r="O1013" i="5"/>
  <c r="L1013" i="5"/>
  <c r="K1013" i="5"/>
  <c r="J1013" i="5"/>
  <c r="I1013" i="5"/>
  <c r="H1013" i="5"/>
  <c r="G1013" i="5"/>
  <c r="M1013" i="5" s="1"/>
  <c r="F1013" i="5"/>
  <c r="E1013" i="5"/>
  <c r="D1013" i="5"/>
  <c r="C1013" i="5"/>
  <c r="B1013" i="5"/>
  <c r="N1013" i="5" s="1"/>
  <c r="A1013" i="5"/>
  <c r="P1012" i="5"/>
  <c r="O1012" i="5"/>
  <c r="I1012" i="5"/>
  <c r="G1012" i="5"/>
  <c r="H1012" i="5" s="1"/>
  <c r="Q1012" i="5" s="1"/>
  <c r="F1012" i="5"/>
  <c r="E1012" i="5"/>
  <c r="D1012" i="5"/>
  <c r="C1012" i="5"/>
  <c r="B1012" i="5"/>
  <c r="A1012" i="5"/>
  <c r="M1011" i="5"/>
  <c r="G1011" i="5"/>
  <c r="L1011" i="5" s="1"/>
  <c r="F1011" i="5"/>
  <c r="O1011" i="5" s="1"/>
  <c r="E1011" i="5"/>
  <c r="D1011" i="5"/>
  <c r="P1011" i="5" s="1"/>
  <c r="C1011" i="5"/>
  <c r="B1011" i="5"/>
  <c r="A1011" i="5"/>
  <c r="Q1010" i="5"/>
  <c r="P1010" i="5"/>
  <c r="M1010" i="5"/>
  <c r="L1010" i="5"/>
  <c r="K1010" i="5"/>
  <c r="R1010" i="5" s="1"/>
  <c r="J1010" i="5"/>
  <c r="I1010" i="5"/>
  <c r="H1010" i="5"/>
  <c r="G1010" i="5"/>
  <c r="F1010" i="5"/>
  <c r="O1010" i="5" s="1"/>
  <c r="E1010" i="5"/>
  <c r="D1010" i="5"/>
  <c r="C1010" i="5"/>
  <c r="B1010" i="5"/>
  <c r="A1010" i="5"/>
  <c r="P1009" i="5"/>
  <c r="O1009" i="5"/>
  <c r="M1009" i="5"/>
  <c r="H1009" i="5"/>
  <c r="Q1009" i="5" s="1"/>
  <c r="G1009" i="5"/>
  <c r="F1009" i="5"/>
  <c r="E1009" i="5"/>
  <c r="D1009" i="5"/>
  <c r="C1009" i="5"/>
  <c r="B1009" i="5"/>
  <c r="A1009" i="5"/>
  <c r="M1008" i="5"/>
  <c r="L1008" i="5"/>
  <c r="K1008" i="5"/>
  <c r="G1008" i="5"/>
  <c r="F1008" i="5"/>
  <c r="O1008" i="5" s="1"/>
  <c r="E1008" i="5"/>
  <c r="D1008" i="5"/>
  <c r="P1008" i="5" s="1"/>
  <c r="C1008" i="5"/>
  <c r="B1008" i="5"/>
  <c r="A1008" i="5"/>
  <c r="R1007" i="5"/>
  <c r="Q1007" i="5"/>
  <c r="L1007" i="5"/>
  <c r="K1007" i="5"/>
  <c r="J1007" i="5"/>
  <c r="I1007" i="5"/>
  <c r="H1007" i="5"/>
  <c r="G1007" i="5"/>
  <c r="M1007" i="5" s="1"/>
  <c r="F1007" i="5"/>
  <c r="O1007" i="5" s="1"/>
  <c r="E1007" i="5"/>
  <c r="D1007" i="5"/>
  <c r="P1007" i="5" s="1"/>
  <c r="C1007" i="5"/>
  <c r="B1007" i="5"/>
  <c r="A1007" i="5"/>
  <c r="O1006" i="5"/>
  <c r="M1006" i="5"/>
  <c r="J1006" i="5"/>
  <c r="I1006" i="5"/>
  <c r="G1006" i="5"/>
  <c r="F1006" i="5"/>
  <c r="E1006" i="5"/>
  <c r="D1006" i="5"/>
  <c r="P1006" i="5" s="1"/>
  <c r="C1006" i="5"/>
  <c r="B1006" i="5"/>
  <c r="A1006" i="5"/>
  <c r="Q1005" i="5"/>
  <c r="H1005" i="5"/>
  <c r="G1005" i="5"/>
  <c r="F1005" i="5"/>
  <c r="O1005" i="5" s="1"/>
  <c r="E1005" i="5"/>
  <c r="D1005" i="5"/>
  <c r="P1005" i="5" s="1"/>
  <c r="C1005" i="5"/>
  <c r="B1005" i="5"/>
  <c r="A1005" i="5"/>
  <c r="R1004" i="5"/>
  <c r="Q1004" i="5"/>
  <c r="O1004" i="5"/>
  <c r="M1004" i="5"/>
  <c r="L1004" i="5"/>
  <c r="K1004" i="5"/>
  <c r="J1004" i="5"/>
  <c r="I1004" i="5"/>
  <c r="H1004" i="5"/>
  <c r="G1004" i="5"/>
  <c r="F1004" i="5"/>
  <c r="E1004" i="5"/>
  <c r="D1004" i="5"/>
  <c r="P1004" i="5" s="1"/>
  <c r="C1004" i="5"/>
  <c r="B1004" i="5"/>
  <c r="A1004" i="5"/>
  <c r="O1003" i="5"/>
  <c r="M1003" i="5"/>
  <c r="J1003" i="5"/>
  <c r="I1003" i="5"/>
  <c r="H1003" i="5"/>
  <c r="Q1003" i="5" s="1"/>
  <c r="G1003" i="5"/>
  <c r="F1003" i="5"/>
  <c r="E1003" i="5"/>
  <c r="D1003" i="5"/>
  <c r="P1003" i="5" s="1"/>
  <c r="C1003" i="5"/>
  <c r="B1003" i="5"/>
  <c r="A1003" i="5"/>
  <c r="K1002" i="5"/>
  <c r="G1002" i="5"/>
  <c r="F1002" i="5"/>
  <c r="O1002" i="5" s="1"/>
  <c r="E1002" i="5"/>
  <c r="D1002" i="5"/>
  <c r="P1002" i="5" s="1"/>
  <c r="C1002" i="5"/>
  <c r="B1002" i="5"/>
  <c r="A1002" i="5"/>
  <c r="Q1001" i="5"/>
  <c r="P1001" i="5"/>
  <c r="O1001" i="5"/>
  <c r="L1001" i="5"/>
  <c r="K1001" i="5"/>
  <c r="J1001" i="5"/>
  <c r="I1001" i="5"/>
  <c r="H1001" i="5"/>
  <c r="G1001" i="5"/>
  <c r="M1001" i="5" s="1"/>
  <c r="F1001" i="5"/>
  <c r="E1001" i="5"/>
  <c r="D1001" i="5"/>
  <c r="C1001" i="5"/>
  <c r="B1001" i="5"/>
  <c r="N1001" i="5" s="1"/>
  <c r="A1001" i="5"/>
  <c r="P1000" i="5"/>
  <c r="O1000" i="5"/>
  <c r="I1000" i="5"/>
  <c r="G1000" i="5"/>
  <c r="H1000" i="5" s="1"/>
  <c r="Q1000" i="5" s="1"/>
  <c r="F1000" i="5"/>
  <c r="E1000" i="5"/>
  <c r="D1000" i="5"/>
  <c r="C1000" i="5"/>
  <c r="B1000" i="5"/>
  <c r="A1000" i="5"/>
  <c r="M999" i="5"/>
  <c r="G999" i="5"/>
  <c r="L999" i="5" s="1"/>
  <c r="F999" i="5"/>
  <c r="O999" i="5" s="1"/>
  <c r="E999" i="5"/>
  <c r="D999" i="5"/>
  <c r="P999" i="5" s="1"/>
  <c r="C999" i="5"/>
  <c r="B999" i="5"/>
  <c r="A999" i="5"/>
  <c r="Q998" i="5"/>
  <c r="P998" i="5"/>
  <c r="M998" i="5"/>
  <c r="L998" i="5"/>
  <c r="K998" i="5"/>
  <c r="R998" i="5" s="1"/>
  <c r="J998" i="5"/>
  <c r="I998" i="5"/>
  <c r="H998" i="5"/>
  <c r="G998" i="5"/>
  <c r="F998" i="5"/>
  <c r="O998" i="5" s="1"/>
  <c r="E998" i="5"/>
  <c r="D998" i="5"/>
  <c r="C998" i="5"/>
  <c r="B998" i="5"/>
  <c r="A998" i="5"/>
  <c r="P997" i="5"/>
  <c r="O997" i="5"/>
  <c r="M997" i="5"/>
  <c r="H997" i="5"/>
  <c r="Q997" i="5" s="1"/>
  <c r="G997" i="5"/>
  <c r="F997" i="5"/>
  <c r="E997" i="5"/>
  <c r="D997" i="5"/>
  <c r="C997" i="5"/>
  <c r="B997" i="5"/>
  <c r="A997" i="5"/>
  <c r="M996" i="5"/>
  <c r="L996" i="5"/>
  <c r="K996" i="5"/>
  <c r="G996" i="5"/>
  <c r="H996" i="5" s="1"/>
  <c r="Q996" i="5" s="1"/>
  <c r="F996" i="5"/>
  <c r="O996" i="5" s="1"/>
  <c r="E996" i="5"/>
  <c r="D996" i="5"/>
  <c r="P996" i="5" s="1"/>
  <c r="C996" i="5"/>
  <c r="B996" i="5"/>
  <c r="A996" i="5"/>
  <c r="R995" i="5"/>
  <c r="Q995" i="5"/>
  <c r="L995" i="5"/>
  <c r="K995" i="5"/>
  <c r="J995" i="5"/>
  <c r="I995" i="5"/>
  <c r="H995" i="5"/>
  <c r="G995" i="5"/>
  <c r="M995" i="5" s="1"/>
  <c r="F995" i="5"/>
  <c r="O995" i="5" s="1"/>
  <c r="E995" i="5"/>
  <c r="D995" i="5"/>
  <c r="P995" i="5" s="1"/>
  <c r="C995" i="5"/>
  <c r="B995" i="5"/>
  <c r="A995" i="5"/>
  <c r="O994" i="5"/>
  <c r="M994" i="5"/>
  <c r="J994" i="5"/>
  <c r="I994" i="5"/>
  <c r="G994" i="5"/>
  <c r="H994" i="5" s="1"/>
  <c r="Q994" i="5" s="1"/>
  <c r="F994" i="5"/>
  <c r="E994" i="5"/>
  <c r="D994" i="5"/>
  <c r="P994" i="5" s="1"/>
  <c r="C994" i="5"/>
  <c r="B994" i="5"/>
  <c r="A994" i="5"/>
  <c r="Q993" i="5"/>
  <c r="H993" i="5"/>
  <c r="G993" i="5"/>
  <c r="F993" i="5"/>
  <c r="O993" i="5" s="1"/>
  <c r="E993" i="5"/>
  <c r="D993" i="5"/>
  <c r="P993" i="5" s="1"/>
  <c r="C993" i="5"/>
  <c r="B993" i="5"/>
  <c r="A993" i="5"/>
  <c r="R992" i="5"/>
  <c r="Q992" i="5"/>
  <c r="O992" i="5"/>
  <c r="M992" i="5"/>
  <c r="L992" i="5"/>
  <c r="K992" i="5"/>
  <c r="J992" i="5"/>
  <c r="I992" i="5"/>
  <c r="H992" i="5"/>
  <c r="G992" i="5"/>
  <c r="F992" i="5"/>
  <c r="E992" i="5"/>
  <c r="D992" i="5"/>
  <c r="P992" i="5" s="1"/>
  <c r="C992" i="5"/>
  <c r="B992" i="5"/>
  <c r="A992" i="5"/>
  <c r="O991" i="5"/>
  <c r="M991" i="5"/>
  <c r="J991" i="5"/>
  <c r="I991" i="5"/>
  <c r="H991" i="5"/>
  <c r="Q991" i="5" s="1"/>
  <c r="G991" i="5"/>
  <c r="F991" i="5"/>
  <c r="E991" i="5"/>
  <c r="D991" i="5"/>
  <c r="P991" i="5" s="1"/>
  <c r="C991" i="5"/>
  <c r="B991" i="5"/>
  <c r="A991" i="5"/>
  <c r="K990" i="5"/>
  <c r="G990" i="5"/>
  <c r="F990" i="5"/>
  <c r="O990" i="5" s="1"/>
  <c r="E990" i="5"/>
  <c r="D990" i="5"/>
  <c r="P990" i="5" s="1"/>
  <c r="C990" i="5"/>
  <c r="B990" i="5"/>
  <c r="A990" i="5"/>
  <c r="Q989" i="5"/>
  <c r="P989" i="5"/>
  <c r="O989" i="5"/>
  <c r="L989" i="5"/>
  <c r="K989" i="5"/>
  <c r="J989" i="5"/>
  <c r="I989" i="5"/>
  <c r="H989" i="5"/>
  <c r="G989" i="5"/>
  <c r="M989" i="5" s="1"/>
  <c r="F989" i="5"/>
  <c r="E989" i="5"/>
  <c r="D989" i="5"/>
  <c r="C989" i="5"/>
  <c r="B989" i="5"/>
  <c r="N989" i="5" s="1"/>
  <c r="A989" i="5"/>
  <c r="P988" i="5"/>
  <c r="O988" i="5"/>
  <c r="I988" i="5"/>
  <c r="G988" i="5"/>
  <c r="H988" i="5" s="1"/>
  <c r="Q988" i="5" s="1"/>
  <c r="F988" i="5"/>
  <c r="E988" i="5"/>
  <c r="D988" i="5"/>
  <c r="C988" i="5"/>
  <c r="B988" i="5"/>
  <c r="A988" i="5"/>
  <c r="M987" i="5"/>
  <c r="G987" i="5"/>
  <c r="L987" i="5" s="1"/>
  <c r="F987" i="5"/>
  <c r="O987" i="5" s="1"/>
  <c r="E987" i="5"/>
  <c r="D987" i="5"/>
  <c r="P987" i="5" s="1"/>
  <c r="C987" i="5"/>
  <c r="B987" i="5"/>
  <c r="A987" i="5"/>
  <c r="Q986" i="5"/>
  <c r="P986" i="5"/>
  <c r="M986" i="5"/>
  <c r="L986" i="5"/>
  <c r="K986" i="5"/>
  <c r="R986" i="5" s="1"/>
  <c r="J986" i="5"/>
  <c r="I986" i="5"/>
  <c r="H986" i="5"/>
  <c r="G986" i="5"/>
  <c r="F986" i="5"/>
  <c r="O986" i="5" s="1"/>
  <c r="E986" i="5"/>
  <c r="D986" i="5"/>
  <c r="C986" i="5"/>
  <c r="B986" i="5"/>
  <c r="A986" i="5"/>
  <c r="P985" i="5"/>
  <c r="O985" i="5"/>
  <c r="M985" i="5"/>
  <c r="H985" i="5"/>
  <c r="Q985" i="5" s="1"/>
  <c r="G985" i="5"/>
  <c r="F985" i="5"/>
  <c r="E985" i="5"/>
  <c r="D985" i="5"/>
  <c r="C985" i="5"/>
  <c r="B985" i="5"/>
  <c r="A985" i="5"/>
  <c r="M984" i="5"/>
  <c r="L984" i="5"/>
  <c r="K984" i="5"/>
  <c r="G984" i="5"/>
  <c r="F984" i="5"/>
  <c r="O984" i="5" s="1"/>
  <c r="E984" i="5"/>
  <c r="D984" i="5"/>
  <c r="P984" i="5" s="1"/>
  <c r="C984" i="5"/>
  <c r="B984" i="5"/>
  <c r="A984" i="5"/>
  <c r="R983" i="5"/>
  <c r="Q983" i="5"/>
  <c r="L983" i="5"/>
  <c r="K983" i="5"/>
  <c r="J983" i="5"/>
  <c r="I983" i="5"/>
  <c r="H983" i="5"/>
  <c r="G983" i="5"/>
  <c r="M983" i="5" s="1"/>
  <c r="F983" i="5"/>
  <c r="O983" i="5" s="1"/>
  <c r="E983" i="5"/>
  <c r="D983" i="5"/>
  <c r="P983" i="5" s="1"/>
  <c r="C983" i="5"/>
  <c r="B983" i="5"/>
  <c r="A983" i="5"/>
  <c r="O982" i="5"/>
  <c r="M982" i="5"/>
  <c r="J982" i="5"/>
  <c r="I982" i="5"/>
  <c r="G982" i="5"/>
  <c r="F982" i="5"/>
  <c r="E982" i="5"/>
  <c r="D982" i="5"/>
  <c r="P982" i="5" s="1"/>
  <c r="C982" i="5"/>
  <c r="B982" i="5"/>
  <c r="A982" i="5"/>
  <c r="Q981" i="5"/>
  <c r="H981" i="5"/>
  <c r="G981" i="5"/>
  <c r="F981" i="5"/>
  <c r="O981" i="5" s="1"/>
  <c r="E981" i="5"/>
  <c r="D981" i="5"/>
  <c r="P981" i="5" s="1"/>
  <c r="C981" i="5"/>
  <c r="B981" i="5"/>
  <c r="A981" i="5"/>
  <c r="R980" i="5"/>
  <c r="Q980" i="5"/>
  <c r="O980" i="5"/>
  <c r="M980" i="5"/>
  <c r="L980" i="5"/>
  <c r="K980" i="5"/>
  <c r="J980" i="5"/>
  <c r="I980" i="5"/>
  <c r="H980" i="5"/>
  <c r="G980" i="5"/>
  <c r="F980" i="5"/>
  <c r="E980" i="5"/>
  <c r="D980" i="5"/>
  <c r="P980" i="5" s="1"/>
  <c r="C980" i="5"/>
  <c r="B980" i="5"/>
  <c r="A980" i="5"/>
  <c r="O979" i="5"/>
  <c r="M979" i="5"/>
  <c r="J979" i="5"/>
  <c r="I979" i="5"/>
  <c r="H979" i="5"/>
  <c r="Q979" i="5" s="1"/>
  <c r="G979" i="5"/>
  <c r="F979" i="5"/>
  <c r="E979" i="5"/>
  <c r="D979" i="5"/>
  <c r="P979" i="5" s="1"/>
  <c r="C979" i="5"/>
  <c r="B979" i="5"/>
  <c r="A979" i="5"/>
  <c r="K978" i="5"/>
  <c r="G978" i="5"/>
  <c r="F978" i="5"/>
  <c r="O978" i="5" s="1"/>
  <c r="E978" i="5"/>
  <c r="D978" i="5"/>
  <c r="P978" i="5" s="1"/>
  <c r="C978" i="5"/>
  <c r="B978" i="5"/>
  <c r="A978" i="5"/>
  <c r="Q977" i="5"/>
  <c r="P977" i="5"/>
  <c r="O977" i="5"/>
  <c r="L977" i="5"/>
  <c r="K977" i="5"/>
  <c r="J977" i="5"/>
  <c r="I977" i="5"/>
  <c r="H977" i="5"/>
  <c r="G977" i="5"/>
  <c r="M977" i="5" s="1"/>
  <c r="F977" i="5"/>
  <c r="E977" i="5"/>
  <c r="D977" i="5"/>
  <c r="C977" i="5"/>
  <c r="B977" i="5"/>
  <c r="N977" i="5" s="1"/>
  <c r="A977" i="5"/>
  <c r="P976" i="5"/>
  <c r="O976" i="5"/>
  <c r="I976" i="5"/>
  <c r="G976" i="5"/>
  <c r="H976" i="5" s="1"/>
  <c r="Q976" i="5" s="1"/>
  <c r="F976" i="5"/>
  <c r="E976" i="5"/>
  <c r="D976" i="5"/>
  <c r="C976" i="5"/>
  <c r="B976" i="5"/>
  <c r="A976" i="5"/>
  <c r="M975" i="5"/>
  <c r="G975" i="5"/>
  <c r="L975" i="5" s="1"/>
  <c r="F975" i="5"/>
  <c r="O975" i="5" s="1"/>
  <c r="E975" i="5"/>
  <c r="D975" i="5"/>
  <c r="P975" i="5" s="1"/>
  <c r="C975" i="5"/>
  <c r="B975" i="5"/>
  <c r="A975" i="5"/>
  <c r="Q974" i="5"/>
  <c r="P974" i="5"/>
  <c r="M974" i="5"/>
  <c r="L974" i="5"/>
  <c r="K974" i="5"/>
  <c r="R974" i="5" s="1"/>
  <c r="J974" i="5"/>
  <c r="I974" i="5"/>
  <c r="H974" i="5"/>
  <c r="G974" i="5"/>
  <c r="F974" i="5"/>
  <c r="O974" i="5" s="1"/>
  <c r="E974" i="5"/>
  <c r="D974" i="5"/>
  <c r="C974" i="5"/>
  <c r="B974" i="5"/>
  <c r="A974" i="5"/>
  <c r="P973" i="5"/>
  <c r="O973" i="5"/>
  <c r="M973" i="5"/>
  <c r="H973" i="5"/>
  <c r="Q973" i="5" s="1"/>
  <c r="G973" i="5"/>
  <c r="F973" i="5"/>
  <c r="E973" i="5"/>
  <c r="D973" i="5"/>
  <c r="C973" i="5"/>
  <c r="B973" i="5"/>
  <c r="A973" i="5"/>
  <c r="M972" i="5"/>
  <c r="L972" i="5"/>
  <c r="K972" i="5"/>
  <c r="G972" i="5"/>
  <c r="H972" i="5" s="1"/>
  <c r="Q972" i="5" s="1"/>
  <c r="F972" i="5"/>
  <c r="O972" i="5" s="1"/>
  <c r="E972" i="5"/>
  <c r="D972" i="5"/>
  <c r="P972" i="5" s="1"/>
  <c r="C972" i="5"/>
  <c r="B972" i="5"/>
  <c r="A972" i="5"/>
  <c r="R971" i="5"/>
  <c r="Q971" i="5"/>
  <c r="L971" i="5"/>
  <c r="K971" i="5"/>
  <c r="J971" i="5"/>
  <c r="I971" i="5"/>
  <c r="H971" i="5"/>
  <c r="G971" i="5"/>
  <c r="M971" i="5" s="1"/>
  <c r="F971" i="5"/>
  <c r="O971" i="5" s="1"/>
  <c r="E971" i="5"/>
  <c r="D971" i="5"/>
  <c r="P971" i="5" s="1"/>
  <c r="C971" i="5"/>
  <c r="B971" i="5"/>
  <c r="A971" i="5"/>
  <c r="O970" i="5"/>
  <c r="M970" i="5"/>
  <c r="J970" i="5"/>
  <c r="I970" i="5"/>
  <c r="G970" i="5"/>
  <c r="H970" i="5" s="1"/>
  <c r="Q970" i="5" s="1"/>
  <c r="F970" i="5"/>
  <c r="E970" i="5"/>
  <c r="D970" i="5"/>
  <c r="P970" i="5" s="1"/>
  <c r="C970" i="5"/>
  <c r="B970" i="5"/>
  <c r="A970" i="5"/>
  <c r="Q969" i="5"/>
  <c r="H969" i="5"/>
  <c r="G969" i="5"/>
  <c r="F969" i="5"/>
  <c r="O969" i="5" s="1"/>
  <c r="E969" i="5"/>
  <c r="D969" i="5"/>
  <c r="P969" i="5" s="1"/>
  <c r="C969" i="5"/>
  <c r="B969" i="5"/>
  <c r="A969" i="5"/>
  <c r="R968" i="5"/>
  <c r="Q968" i="5"/>
  <c r="O968" i="5"/>
  <c r="L968" i="5"/>
  <c r="K968" i="5"/>
  <c r="J968" i="5"/>
  <c r="I968" i="5"/>
  <c r="H968" i="5"/>
  <c r="G968" i="5"/>
  <c r="M968" i="5" s="1"/>
  <c r="F968" i="5"/>
  <c r="E968" i="5"/>
  <c r="D968" i="5"/>
  <c r="P968" i="5" s="1"/>
  <c r="C968" i="5"/>
  <c r="B968" i="5"/>
  <c r="A968" i="5"/>
  <c r="P967" i="5"/>
  <c r="O967" i="5"/>
  <c r="G967" i="5"/>
  <c r="J967" i="5" s="1"/>
  <c r="F967" i="5"/>
  <c r="E967" i="5"/>
  <c r="D967" i="5"/>
  <c r="C967" i="5"/>
  <c r="B967" i="5"/>
  <c r="A967" i="5"/>
  <c r="G966" i="5"/>
  <c r="F966" i="5"/>
  <c r="O966" i="5" s="1"/>
  <c r="E966" i="5"/>
  <c r="D966" i="5"/>
  <c r="P966" i="5" s="1"/>
  <c r="C966" i="5"/>
  <c r="B966" i="5"/>
  <c r="A966" i="5"/>
  <c r="Q965" i="5"/>
  <c r="P965" i="5"/>
  <c r="O965" i="5"/>
  <c r="L965" i="5"/>
  <c r="K965" i="5"/>
  <c r="J965" i="5"/>
  <c r="I965" i="5"/>
  <c r="H965" i="5"/>
  <c r="G965" i="5"/>
  <c r="M965" i="5" s="1"/>
  <c r="F965" i="5"/>
  <c r="E965" i="5"/>
  <c r="D965" i="5"/>
  <c r="C965" i="5"/>
  <c r="B965" i="5"/>
  <c r="A965" i="5"/>
  <c r="P964" i="5"/>
  <c r="O964" i="5"/>
  <c r="M964" i="5"/>
  <c r="H964" i="5"/>
  <c r="Q964" i="5" s="1"/>
  <c r="G964" i="5"/>
  <c r="F964" i="5"/>
  <c r="E964" i="5"/>
  <c r="D964" i="5"/>
  <c r="C964" i="5"/>
  <c r="B964" i="5"/>
  <c r="A964" i="5"/>
  <c r="M963" i="5"/>
  <c r="L963" i="5"/>
  <c r="K963" i="5"/>
  <c r="G963" i="5"/>
  <c r="H963" i="5" s="1"/>
  <c r="Q963" i="5" s="1"/>
  <c r="F963" i="5"/>
  <c r="O963" i="5" s="1"/>
  <c r="E963" i="5"/>
  <c r="D963" i="5"/>
  <c r="P963" i="5" s="1"/>
  <c r="C963" i="5"/>
  <c r="B963" i="5"/>
  <c r="A963" i="5"/>
  <c r="R962" i="5"/>
  <c r="Q962" i="5"/>
  <c r="L962" i="5"/>
  <c r="K962" i="5"/>
  <c r="J962" i="5"/>
  <c r="I962" i="5"/>
  <c r="H962" i="5"/>
  <c r="G962" i="5"/>
  <c r="M962" i="5" s="1"/>
  <c r="F962" i="5"/>
  <c r="O962" i="5" s="1"/>
  <c r="E962" i="5"/>
  <c r="D962" i="5"/>
  <c r="P962" i="5" s="1"/>
  <c r="C962" i="5"/>
  <c r="B962" i="5"/>
  <c r="A962" i="5"/>
  <c r="O961" i="5"/>
  <c r="M961" i="5"/>
  <c r="J961" i="5"/>
  <c r="I961" i="5"/>
  <c r="G961" i="5"/>
  <c r="H961" i="5" s="1"/>
  <c r="Q961" i="5" s="1"/>
  <c r="F961" i="5"/>
  <c r="E961" i="5"/>
  <c r="D961" i="5"/>
  <c r="P961" i="5" s="1"/>
  <c r="C961" i="5"/>
  <c r="B961" i="5"/>
  <c r="A961" i="5"/>
  <c r="Q960" i="5"/>
  <c r="H960" i="5"/>
  <c r="G960" i="5"/>
  <c r="F960" i="5"/>
  <c r="O960" i="5" s="1"/>
  <c r="E960" i="5"/>
  <c r="D960" i="5"/>
  <c r="P960" i="5" s="1"/>
  <c r="C960" i="5"/>
  <c r="B960" i="5"/>
  <c r="A960" i="5"/>
  <c r="R959" i="5"/>
  <c r="Q959" i="5"/>
  <c r="O959" i="5"/>
  <c r="L959" i="5"/>
  <c r="K959" i="5"/>
  <c r="J959" i="5"/>
  <c r="I959" i="5"/>
  <c r="H959" i="5"/>
  <c r="G959" i="5"/>
  <c r="M959" i="5" s="1"/>
  <c r="F959" i="5"/>
  <c r="E959" i="5"/>
  <c r="D959" i="5"/>
  <c r="P959" i="5" s="1"/>
  <c r="C959" i="5"/>
  <c r="B959" i="5"/>
  <c r="A959" i="5"/>
  <c r="P958" i="5"/>
  <c r="O958" i="5"/>
  <c r="G958" i="5"/>
  <c r="J958" i="5" s="1"/>
  <c r="F958" i="5"/>
  <c r="E958" i="5"/>
  <c r="D958" i="5"/>
  <c r="C958" i="5"/>
  <c r="B958" i="5"/>
  <c r="A958" i="5"/>
  <c r="G957" i="5"/>
  <c r="F957" i="5"/>
  <c r="O957" i="5" s="1"/>
  <c r="E957" i="5"/>
  <c r="D957" i="5"/>
  <c r="P957" i="5" s="1"/>
  <c r="C957" i="5"/>
  <c r="B957" i="5"/>
  <c r="A957" i="5"/>
  <c r="Q956" i="5"/>
  <c r="P956" i="5"/>
  <c r="O956" i="5"/>
  <c r="M956" i="5"/>
  <c r="L956" i="5"/>
  <c r="K956" i="5"/>
  <c r="J956" i="5"/>
  <c r="I956" i="5"/>
  <c r="H956" i="5"/>
  <c r="G956" i="5"/>
  <c r="F956" i="5"/>
  <c r="E956" i="5"/>
  <c r="D956" i="5"/>
  <c r="C956" i="5"/>
  <c r="B956" i="5"/>
  <c r="A956" i="5"/>
  <c r="P955" i="5"/>
  <c r="O955" i="5"/>
  <c r="G955" i="5"/>
  <c r="F955" i="5"/>
  <c r="E955" i="5"/>
  <c r="D955" i="5"/>
  <c r="C955" i="5"/>
  <c r="B955" i="5"/>
  <c r="A955" i="5"/>
  <c r="G954" i="5"/>
  <c r="F954" i="5"/>
  <c r="O954" i="5" s="1"/>
  <c r="E954" i="5"/>
  <c r="D954" i="5"/>
  <c r="P954" i="5" s="1"/>
  <c r="C954" i="5"/>
  <c r="B954" i="5"/>
  <c r="A954" i="5"/>
  <c r="Q953" i="5"/>
  <c r="L953" i="5"/>
  <c r="K953" i="5"/>
  <c r="J953" i="5"/>
  <c r="I953" i="5"/>
  <c r="H953" i="5"/>
  <c r="G953" i="5"/>
  <c r="M953" i="5" s="1"/>
  <c r="R953" i="5" s="1"/>
  <c r="F953" i="5"/>
  <c r="O953" i="5" s="1"/>
  <c r="E953" i="5"/>
  <c r="D953" i="5"/>
  <c r="P953" i="5" s="1"/>
  <c r="C953" i="5"/>
  <c r="B953" i="5"/>
  <c r="A953" i="5"/>
  <c r="O952" i="5"/>
  <c r="M952" i="5"/>
  <c r="J952" i="5"/>
  <c r="G952" i="5"/>
  <c r="F952" i="5"/>
  <c r="E952" i="5"/>
  <c r="D952" i="5"/>
  <c r="P952" i="5" s="1"/>
  <c r="C952" i="5"/>
  <c r="B952" i="5"/>
  <c r="A952" i="5"/>
  <c r="M951" i="5"/>
  <c r="L951" i="5"/>
  <c r="K951" i="5"/>
  <c r="H951" i="5"/>
  <c r="Q951" i="5" s="1"/>
  <c r="G951" i="5"/>
  <c r="F951" i="5"/>
  <c r="O951" i="5" s="1"/>
  <c r="E951" i="5"/>
  <c r="D951" i="5"/>
  <c r="P951" i="5" s="1"/>
  <c r="C951" i="5"/>
  <c r="B951" i="5"/>
  <c r="A951" i="5"/>
  <c r="R950" i="5"/>
  <c r="Q950" i="5"/>
  <c r="L950" i="5"/>
  <c r="K950" i="5"/>
  <c r="J950" i="5"/>
  <c r="I950" i="5"/>
  <c r="H950" i="5"/>
  <c r="G950" i="5"/>
  <c r="M950" i="5" s="1"/>
  <c r="F950" i="5"/>
  <c r="O950" i="5" s="1"/>
  <c r="E950" i="5"/>
  <c r="D950" i="5"/>
  <c r="P950" i="5" s="1"/>
  <c r="C950" i="5"/>
  <c r="B950" i="5"/>
  <c r="A950" i="5"/>
  <c r="P949" i="5"/>
  <c r="O949" i="5"/>
  <c r="M949" i="5"/>
  <c r="J949" i="5"/>
  <c r="I949" i="5"/>
  <c r="H949" i="5"/>
  <c r="Q949" i="5" s="1"/>
  <c r="G949" i="5"/>
  <c r="F949" i="5"/>
  <c r="E949" i="5"/>
  <c r="D949" i="5"/>
  <c r="C949" i="5"/>
  <c r="B949" i="5"/>
  <c r="A949" i="5"/>
  <c r="H948" i="5"/>
  <c r="Q948" i="5" s="1"/>
  <c r="G948" i="5"/>
  <c r="F948" i="5"/>
  <c r="O948" i="5" s="1"/>
  <c r="E948" i="5"/>
  <c r="D948" i="5"/>
  <c r="P948" i="5" s="1"/>
  <c r="C948" i="5"/>
  <c r="B948" i="5"/>
  <c r="A948" i="5"/>
  <c r="Q947" i="5"/>
  <c r="P947" i="5"/>
  <c r="O947" i="5"/>
  <c r="L947" i="5"/>
  <c r="K947" i="5"/>
  <c r="J947" i="5"/>
  <c r="I947" i="5"/>
  <c r="H947" i="5"/>
  <c r="G947" i="5"/>
  <c r="M947" i="5" s="1"/>
  <c r="F947" i="5"/>
  <c r="E947" i="5"/>
  <c r="D947" i="5"/>
  <c r="C947" i="5"/>
  <c r="B947" i="5"/>
  <c r="A947" i="5"/>
  <c r="P946" i="5"/>
  <c r="O946" i="5"/>
  <c r="G946" i="5"/>
  <c r="F946" i="5"/>
  <c r="E946" i="5"/>
  <c r="D946" i="5"/>
  <c r="C946" i="5"/>
  <c r="B946" i="5"/>
  <c r="A946" i="5"/>
  <c r="G945" i="5"/>
  <c r="F945" i="5"/>
  <c r="O945" i="5" s="1"/>
  <c r="E945" i="5"/>
  <c r="D945" i="5"/>
  <c r="P945" i="5" s="1"/>
  <c r="C945" i="5"/>
  <c r="B945" i="5"/>
  <c r="A945" i="5"/>
  <c r="Q944" i="5"/>
  <c r="L944" i="5"/>
  <c r="R944" i="5" s="1"/>
  <c r="K944" i="5"/>
  <c r="J944" i="5"/>
  <c r="I944" i="5"/>
  <c r="H944" i="5"/>
  <c r="G944" i="5"/>
  <c r="M944" i="5" s="1"/>
  <c r="F944" i="5"/>
  <c r="O944" i="5" s="1"/>
  <c r="E944" i="5"/>
  <c r="D944" i="5"/>
  <c r="P944" i="5" s="1"/>
  <c r="C944" i="5"/>
  <c r="B944" i="5"/>
  <c r="A944" i="5"/>
  <c r="O943" i="5"/>
  <c r="M943" i="5"/>
  <c r="J943" i="5"/>
  <c r="G943" i="5"/>
  <c r="F943" i="5"/>
  <c r="E943" i="5"/>
  <c r="D943" i="5"/>
  <c r="P943" i="5" s="1"/>
  <c r="C943" i="5"/>
  <c r="B943" i="5"/>
  <c r="A943" i="5"/>
  <c r="M942" i="5"/>
  <c r="L942" i="5"/>
  <c r="K942" i="5"/>
  <c r="H942" i="5"/>
  <c r="Q942" i="5" s="1"/>
  <c r="G942" i="5"/>
  <c r="F942" i="5"/>
  <c r="O942" i="5" s="1"/>
  <c r="E942" i="5"/>
  <c r="D942" i="5"/>
  <c r="P942" i="5" s="1"/>
  <c r="C942" i="5"/>
  <c r="B942" i="5"/>
  <c r="A942" i="5"/>
  <c r="R941" i="5"/>
  <c r="Q941" i="5"/>
  <c r="L941" i="5"/>
  <c r="K941" i="5"/>
  <c r="J941" i="5"/>
  <c r="I941" i="5"/>
  <c r="H941" i="5"/>
  <c r="G941" i="5"/>
  <c r="M941" i="5" s="1"/>
  <c r="F941" i="5"/>
  <c r="O941" i="5" s="1"/>
  <c r="E941" i="5"/>
  <c r="D941" i="5"/>
  <c r="P941" i="5" s="1"/>
  <c r="C941" i="5"/>
  <c r="B941" i="5"/>
  <c r="A941" i="5"/>
  <c r="P940" i="5"/>
  <c r="O940" i="5"/>
  <c r="M940" i="5"/>
  <c r="J940" i="5"/>
  <c r="I940" i="5"/>
  <c r="H940" i="5"/>
  <c r="Q940" i="5" s="1"/>
  <c r="G940" i="5"/>
  <c r="F940" i="5"/>
  <c r="E940" i="5"/>
  <c r="D940" i="5"/>
  <c r="C940" i="5"/>
  <c r="B940" i="5"/>
  <c r="A940" i="5"/>
  <c r="H939" i="5"/>
  <c r="Q939" i="5" s="1"/>
  <c r="G939" i="5"/>
  <c r="F939" i="5"/>
  <c r="O939" i="5" s="1"/>
  <c r="E939" i="5"/>
  <c r="D939" i="5"/>
  <c r="P939" i="5" s="1"/>
  <c r="C939" i="5"/>
  <c r="B939" i="5"/>
  <c r="A939" i="5"/>
  <c r="Q938" i="5"/>
  <c r="P938" i="5"/>
  <c r="O938" i="5"/>
  <c r="L938" i="5"/>
  <c r="K938" i="5"/>
  <c r="J938" i="5"/>
  <c r="I938" i="5"/>
  <c r="H938" i="5"/>
  <c r="G938" i="5"/>
  <c r="M938" i="5" s="1"/>
  <c r="F938" i="5"/>
  <c r="E938" i="5"/>
  <c r="D938" i="5"/>
  <c r="C938" i="5"/>
  <c r="B938" i="5"/>
  <c r="A938" i="5"/>
  <c r="P937" i="5"/>
  <c r="O937" i="5"/>
  <c r="G937" i="5"/>
  <c r="F937" i="5"/>
  <c r="E937" i="5"/>
  <c r="D937" i="5"/>
  <c r="C937" i="5"/>
  <c r="B937" i="5"/>
  <c r="A937" i="5"/>
  <c r="G936" i="5"/>
  <c r="F936" i="5"/>
  <c r="O936" i="5" s="1"/>
  <c r="E936" i="5"/>
  <c r="D936" i="5"/>
  <c r="P936" i="5" s="1"/>
  <c r="C936" i="5"/>
  <c r="B936" i="5"/>
  <c r="A936" i="5"/>
  <c r="Q935" i="5"/>
  <c r="L935" i="5"/>
  <c r="R935" i="5" s="1"/>
  <c r="K935" i="5"/>
  <c r="J935" i="5"/>
  <c r="I935" i="5"/>
  <c r="H935" i="5"/>
  <c r="G935" i="5"/>
  <c r="M935" i="5" s="1"/>
  <c r="F935" i="5"/>
  <c r="O935" i="5" s="1"/>
  <c r="E935" i="5"/>
  <c r="D935" i="5"/>
  <c r="P935" i="5" s="1"/>
  <c r="C935" i="5"/>
  <c r="B935" i="5"/>
  <c r="A935" i="5"/>
  <c r="O934" i="5"/>
  <c r="M934" i="5"/>
  <c r="J934" i="5"/>
  <c r="G934" i="5"/>
  <c r="F934" i="5"/>
  <c r="E934" i="5"/>
  <c r="D934" i="5"/>
  <c r="P934" i="5" s="1"/>
  <c r="C934" i="5"/>
  <c r="B934" i="5"/>
  <c r="A934" i="5"/>
  <c r="M933" i="5"/>
  <c r="L933" i="5"/>
  <c r="K933" i="5"/>
  <c r="H933" i="5"/>
  <c r="Q933" i="5" s="1"/>
  <c r="G933" i="5"/>
  <c r="F933" i="5"/>
  <c r="O933" i="5" s="1"/>
  <c r="E933" i="5"/>
  <c r="D933" i="5"/>
  <c r="P933" i="5" s="1"/>
  <c r="C933" i="5"/>
  <c r="B933" i="5"/>
  <c r="A933" i="5"/>
  <c r="R932" i="5"/>
  <c r="Q932" i="5"/>
  <c r="L932" i="5"/>
  <c r="K932" i="5"/>
  <c r="J932" i="5"/>
  <c r="I932" i="5"/>
  <c r="H932" i="5"/>
  <c r="G932" i="5"/>
  <c r="M932" i="5" s="1"/>
  <c r="F932" i="5"/>
  <c r="O932" i="5" s="1"/>
  <c r="E932" i="5"/>
  <c r="D932" i="5"/>
  <c r="P932" i="5" s="1"/>
  <c r="C932" i="5"/>
  <c r="B932" i="5"/>
  <c r="A932" i="5"/>
  <c r="P931" i="5"/>
  <c r="O931" i="5"/>
  <c r="M931" i="5"/>
  <c r="J931" i="5"/>
  <c r="I931" i="5"/>
  <c r="H931" i="5"/>
  <c r="Q931" i="5" s="1"/>
  <c r="G931" i="5"/>
  <c r="F931" i="5"/>
  <c r="E931" i="5"/>
  <c r="D931" i="5"/>
  <c r="C931" i="5"/>
  <c r="B931" i="5"/>
  <c r="A931" i="5"/>
  <c r="H930" i="5"/>
  <c r="Q930" i="5" s="1"/>
  <c r="G930" i="5"/>
  <c r="F930" i="5"/>
  <c r="O930" i="5" s="1"/>
  <c r="E930" i="5"/>
  <c r="D930" i="5"/>
  <c r="P930" i="5" s="1"/>
  <c r="C930" i="5"/>
  <c r="B930" i="5"/>
  <c r="A930" i="5"/>
  <c r="Q929" i="5"/>
  <c r="P929" i="5"/>
  <c r="O929" i="5"/>
  <c r="L929" i="5"/>
  <c r="K929" i="5"/>
  <c r="J929" i="5"/>
  <c r="I929" i="5"/>
  <c r="H929" i="5"/>
  <c r="G929" i="5"/>
  <c r="M929" i="5" s="1"/>
  <c r="F929" i="5"/>
  <c r="E929" i="5"/>
  <c r="D929" i="5"/>
  <c r="C929" i="5"/>
  <c r="B929" i="5"/>
  <c r="A929" i="5"/>
  <c r="P928" i="5"/>
  <c r="O928" i="5"/>
  <c r="G928" i="5"/>
  <c r="F928" i="5"/>
  <c r="E928" i="5"/>
  <c r="D928" i="5"/>
  <c r="C928" i="5"/>
  <c r="B928" i="5"/>
  <c r="A928" i="5"/>
  <c r="G927" i="5"/>
  <c r="F927" i="5"/>
  <c r="O927" i="5" s="1"/>
  <c r="E927" i="5"/>
  <c r="D927" i="5"/>
  <c r="P927" i="5" s="1"/>
  <c r="C927" i="5"/>
  <c r="B927" i="5"/>
  <c r="A927" i="5"/>
  <c r="Q926" i="5"/>
  <c r="P926" i="5"/>
  <c r="O926" i="5"/>
  <c r="M926" i="5"/>
  <c r="L926" i="5"/>
  <c r="K926" i="5"/>
  <c r="R926" i="5" s="1"/>
  <c r="J926" i="5"/>
  <c r="I926" i="5"/>
  <c r="H926" i="5"/>
  <c r="G926" i="5"/>
  <c r="F926" i="5"/>
  <c r="E926" i="5"/>
  <c r="D926" i="5"/>
  <c r="C926" i="5"/>
  <c r="B926" i="5"/>
  <c r="A926" i="5"/>
  <c r="P925" i="5"/>
  <c r="O925" i="5"/>
  <c r="G925" i="5"/>
  <c r="F925" i="5"/>
  <c r="E925" i="5"/>
  <c r="D925" i="5"/>
  <c r="C925" i="5"/>
  <c r="B925" i="5"/>
  <c r="A925" i="5"/>
  <c r="M924" i="5"/>
  <c r="L924" i="5"/>
  <c r="K924" i="5"/>
  <c r="G924" i="5"/>
  <c r="F924" i="5"/>
  <c r="O924" i="5" s="1"/>
  <c r="E924" i="5"/>
  <c r="D924" i="5"/>
  <c r="P924" i="5" s="1"/>
  <c r="C924" i="5"/>
  <c r="B924" i="5"/>
  <c r="A924" i="5"/>
  <c r="Q923" i="5"/>
  <c r="L923" i="5"/>
  <c r="K923" i="5"/>
  <c r="J923" i="5"/>
  <c r="I923" i="5"/>
  <c r="R923" i="5" s="1"/>
  <c r="H923" i="5"/>
  <c r="G923" i="5"/>
  <c r="M923" i="5" s="1"/>
  <c r="F923" i="5"/>
  <c r="O923" i="5" s="1"/>
  <c r="E923" i="5"/>
  <c r="D923" i="5"/>
  <c r="P923" i="5" s="1"/>
  <c r="C923" i="5"/>
  <c r="B923" i="5"/>
  <c r="A923" i="5"/>
  <c r="O922" i="5"/>
  <c r="M922" i="5"/>
  <c r="J922" i="5"/>
  <c r="I922" i="5"/>
  <c r="G922" i="5"/>
  <c r="F922" i="5"/>
  <c r="E922" i="5"/>
  <c r="D922" i="5"/>
  <c r="P922" i="5" s="1"/>
  <c r="C922" i="5"/>
  <c r="B922" i="5"/>
  <c r="A922" i="5"/>
  <c r="L921" i="5"/>
  <c r="K921" i="5"/>
  <c r="G921" i="5"/>
  <c r="F921" i="5"/>
  <c r="O921" i="5" s="1"/>
  <c r="E921" i="5"/>
  <c r="D921" i="5"/>
  <c r="P921" i="5" s="1"/>
  <c r="C921" i="5"/>
  <c r="B921" i="5"/>
  <c r="A921" i="5"/>
  <c r="R920" i="5"/>
  <c r="Q920" i="5"/>
  <c r="P920" i="5"/>
  <c r="O920" i="5"/>
  <c r="L920" i="5"/>
  <c r="K920" i="5"/>
  <c r="J920" i="5"/>
  <c r="I920" i="5"/>
  <c r="H920" i="5"/>
  <c r="G920" i="5"/>
  <c r="M920" i="5" s="1"/>
  <c r="F920" i="5"/>
  <c r="E920" i="5"/>
  <c r="D920" i="5"/>
  <c r="C920" i="5"/>
  <c r="B920" i="5"/>
  <c r="N920" i="5" s="1"/>
  <c r="A920" i="5"/>
  <c r="O919" i="5"/>
  <c r="J919" i="5"/>
  <c r="I919" i="5"/>
  <c r="G919" i="5"/>
  <c r="H919" i="5" s="1"/>
  <c r="Q919" i="5" s="1"/>
  <c r="F919" i="5"/>
  <c r="E919" i="5"/>
  <c r="D919" i="5"/>
  <c r="P919" i="5" s="1"/>
  <c r="C919" i="5"/>
  <c r="B919" i="5"/>
  <c r="A919" i="5"/>
  <c r="M918" i="5"/>
  <c r="G918" i="5"/>
  <c r="H918" i="5" s="1"/>
  <c r="Q918" i="5" s="1"/>
  <c r="F918" i="5"/>
  <c r="O918" i="5" s="1"/>
  <c r="E918" i="5"/>
  <c r="D918" i="5"/>
  <c r="P918" i="5" s="1"/>
  <c r="C918" i="5"/>
  <c r="B918" i="5"/>
  <c r="A918" i="5"/>
  <c r="Q917" i="5"/>
  <c r="P917" i="5"/>
  <c r="L917" i="5"/>
  <c r="K917" i="5"/>
  <c r="J917" i="5"/>
  <c r="I917" i="5"/>
  <c r="R917" i="5" s="1"/>
  <c r="H917" i="5"/>
  <c r="G917" i="5"/>
  <c r="M917" i="5" s="1"/>
  <c r="F917" i="5"/>
  <c r="O917" i="5" s="1"/>
  <c r="E917" i="5"/>
  <c r="D917" i="5"/>
  <c r="C917" i="5"/>
  <c r="B917" i="5"/>
  <c r="A917" i="5"/>
  <c r="P916" i="5"/>
  <c r="O916" i="5"/>
  <c r="G916" i="5"/>
  <c r="F916" i="5"/>
  <c r="E916" i="5"/>
  <c r="D916" i="5"/>
  <c r="C916" i="5"/>
  <c r="B916" i="5"/>
  <c r="A916" i="5"/>
  <c r="M915" i="5"/>
  <c r="L915" i="5"/>
  <c r="K915" i="5"/>
  <c r="G915" i="5"/>
  <c r="F915" i="5"/>
  <c r="O915" i="5" s="1"/>
  <c r="E915" i="5"/>
  <c r="D915" i="5"/>
  <c r="P915" i="5" s="1"/>
  <c r="C915" i="5"/>
  <c r="B915" i="5"/>
  <c r="A915" i="5"/>
  <c r="Q914" i="5"/>
  <c r="L914" i="5"/>
  <c r="K914" i="5"/>
  <c r="J914" i="5"/>
  <c r="I914" i="5"/>
  <c r="R914" i="5" s="1"/>
  <c r="H914" i="5"/>
  <c r="G914" i="5"/>
  <c r="M914" i="5" s="1"/>
  <c r="F914" i="5"/>
  <c r="O914" i="5" s="1"/>
  <c r="E914" i="5"/>
  <c r="D914" i="5"/>
  <c r="P914" i="5" s="1"/>
  <c r="C914" i="5"/>
  <c r="B914" i="5"/>
  <c r="A914" i="5"/>
  <c r="G913" i="5"/>
  <c r="F913" i="5"/>
  <c r="O913" i="5" s="1"/>
  <c r="E913" i="5"/>
  <c r="D913" i="5"/>
  <c r="P913" i="5" s="1"/>
  <c r="C913" i="5"/>
  <c r="B913" i="5"/>
  <c r="A913" i="5"/>
  <c r="M912" i="5"/>
  <c r="L912" i="5"/>
  <c r="K912" i="5"/>
  <c r="G912" i="5"/>
  <c r="H912" i="5" s="1"/>
  <c r="Q912" i="5" s="1"/>
  <c r="F912" i="5"/>
  <c r="O912" i="5" s="1"/>
  <c r="E912" i="5"/>
  <c r="D912" i="5"/>
  <c r="P912" i="5" s="1"/>
  <c r="C912" i="5"/>
  <c r="B912" i="5"/>
  <c r="A912" i="5"/>
  <c r="R911" i="5"/>
  <c r="Q911" i="5"/>
  <c r="L911" i="5"/>
  <c r="K911" i="5"/>
  <c r="J911" i="5"/>
  <c r="I911" i="5"/>
  <c r="H911" i="5"/>
  <c r="G911" i="5"/>
  <c r="M911" i="5" s="1"/>
  <c r="F911" i="5"/>
  <c r="O911" i="5" s="1"/>
  <c r="E911" i="5"/>
  <c r="D911" i="5"/>
  <c r="P911" i="5" s="1"/>
  <c r="C911" i="5"/>
  <c r="B911" i="5"/>
  <c r="A911" i="5"/>
  <c r="P910" i="5"/>
  <c r="O910" i="5"/>
  <c r="H910" i="5"/>
  <c r="Q910" i="5" s="1"/>
  <c r="G910" i="5"/>
  <c r="F910" i="5"/>
  <c r="E910" i="5"/>
  <c r="D910" i="5"/>
  <c r="C910" i="5"/>
  <c r="B910" i="5"/>
  <c r="A910" i="5"/>
  <c r="M909" i="5"/>
  <c r="H909" i="5"/>
  <c r="Q909" i="5" s="1"/>
  <c r="G909" i="5"/>
  <c r="F909" i="5"/>
  <c r="O909" i="5" s="1"/>
  <c r="E909" i="5"/>
  <c r="D909" i="5"/>
  <c r="P909" i="5" s="1"/>
  <c r="C909" i="5"/>
  <c r="B909" i="5"/>
  <c r="A909" i="5"/>
  <c r="Q908" i="5"/>
  <c r="P908" i="5"/>
  <c r="O908" i="5"/>
  <c r="L908" i="5"/>
  <c r="K908" i="5"/>
  <c r="J908" i="5"/>
  <c r="I908" i="5"/>
  <c r="H908" i="5"/>
  <c r="G908" i="5"/>
  <c r="M908" i="5" s="1"/>
  <c r="F908" i="5"/>
  <c r="E908" i="5"/>
  <c r="D908" i="5"/>
  <c r="C908" i="5"/>
  <c r="B908" i="5"/>
  <c r="A908" i="5"/>
  <c r="O907" i="5"/>
  <c r="J907" i="5"/>
  <c r="I907" i="5"/>
  <c r="G907" i="5"/>
  <c r="H907" i="5" s="1"/>
  <c r="Q907" i="5" s="1"/>
  <c r="F907" i="5"/>
  <c r="E907" i="5"/>
  <c r="D907" i="5"/>
  <c r="P907" i="5" s="1"/>
  <c r="C907" i="5"/>
  <c r="B907" i="5"/>
  <c r="A907" i="5"/>
  <c r="P906" i="5"/>
  <c r="G906" i="5"/>
  <c r="K906" i="5" s="1"/>
  <c r="F906" i="5"/>
  <c r="O906" i="5" s="1"/>
  <c r="E906" i="5"/>
  <c r="D906" i="5"/>
  <c r="C906" i="5"/>
  <c r="B906" i="5"/>
  <c r="A906" i="5"/>
  <c r="Q905" i="5"/>
  <c r="P905" i="5"/>
  <c r="O905" i="5"/>
  <c r="L905" i="5"/>
  <c r="K905" i="5"/>
  <c r="J905" i="5"/>
  <c r="I905" i="5"/>
  <c r="H905" i="5"/>
  <c r="G905" i="5"/>
  <c r="M905" i="5" s="1"/>
  <c r="F905" i="5"/>
  <c r="E905" i="5"/>
  <c r="D905" i="5"/>
  <c r="C905" i="5"/>
  <c r="N905" i="5" s="1"/>
  <c r="B905" i="5"/>
  <c r="A905" i="5"/>
  <c r="P904" i="5"/>
  <c r="O904" i="5"/>
  <c r="M904" i="5"/>
  <c r="L904" i="5"/>
  <c r="J904" i="5"/>
  <c r="I904" i="5"/>
  <c r="R904" i="5" s="1"/>
  <c r="H904" i="5"/>
  <c r="Q904" i="5" s="1"/>
  <c r="G904" i="5"/>
  <c r="K904" i="5" s="1"/>
  <c r="F904" i="5"/>
  <c r="E904" i="5"/>
  <c r="D904" i="5"/>
  <c r="C904" i="5"/>
  <c r="B904" i="5"/>
  <c r="A904" i="5"/>
  <c r="M903" i="5"/>
  <c r="L903" i="5"/>
  <c r="R903" i="5" s="1"/>
  <c r="K903" i="5"/>
  <c r="J903" i="5"/>
  <c r="H903" i="5"/>
  <c r="Q903" i="5" s="1"/>
  <c r="G903" i="5"/>
  <c r="I903" i="5" s="1"/>
  <c r="F903" i="5"/>
  <c r="O903" i="5" s="1"/>
  <c r="E903" i="5"/>
  <c r="D903" i="5"/>
  <c r="P903" i="5" s="1"/>
  <c r="C903" i="5"/>
  <c r="B903" i="5"/>
  <c r="A903" i="5"/>
  <c r="Q902" i="5"/>
  <c r="L902" i="5"/>
  <c r="K902" i="5"/>
  <c r="J902" i="5"/>
  <c r="I902" i="5"/>
  <c r="R902" i="5" s="1"/>
  <c r="H902" i="5"/>
  <c r="G902" i="5"/>
  <c r="M902" i="5" s="1"/>
  <c r="F902" i="5"/>
  <c r="O902" i="5" s="1"/>
  <c r="E902" i="5"/>
  <c r="D902" i="5"/>
  <c r="P902" i="5" s="1"/>
  <c r="C902" i="5"/>
  <c r="B902" i="5"/>
  <c r="A902" i="5"/>
  <c r="G901" i="5"/>
  <c r="F901" i="5"/>
  <c r="O901" i="5" s="1"/>
  <c r="E901" i="5"/>
  <c r="D901" i="5"/>
  <c r="P901" i="5" s="1"/>
  <c r="C901" i="5"/>
  <c r="B901" i="5"/>
  <c r="A901" i="5"/>
  <c r="M900" i="5"/>
  <c r="L900" i="5"/>
  <c r="K900" i="5"/>
  <c r="G900" i="5"/>
  <c r="F900" i="5"/>
  <c r="O900" i="5" s="1"/>
  <c r="E900" i="5"/>
  <c r="D900" i="5"/>
  <c r="P900" i="5" s="1"/>
  <c r="C900" i="5"/>
  <c r="B900" i="5"/>
  <c r="A900" i="5"/>
  <c r="Q899" i="5"/>
  <c r="L899" i="5"/>
  <c r="K899" i="5"/>
  <c r="J899" i="5"/>
  <c r="R899" i="5" s="1"/>
  <c r="I899" i="5"/>
  <c r="H899" i="5"/>
  <c r="G899" i="5"/>
  <c r="M899" i="5" s="1"/>
  <c r="F899" i="5"/>
  <c r="O899" i="5" s="1"/>
  <c r="E899" i="5"/>
  <c r="D899" i="5"/>
  <c r="P899" i="5" s="1"/>
  <c r="C899" i="5"/>
  <c r="B899" i="5"/>
  <c r="A899" i="5"/>
  <c r="P898" i="5"/>
  <c r="O898" i="5"/>
  <c r="H898" i="5"/>
  <c r="Q898" i="5" s="1"/>
  <c r="G898" i="5"/>
  <c r="F898" i="5"/>
  <c r="E898" i="5"/>
  <c r="D898" i="5"/>
  <c r="C898" i="5"/>
  <c r="B898" i="5"/>
  <c r="A898" i="5"/>
  <c r="G897" i="5"/>
  <c r="F897" i="5"/>
  <c r="O897" i="5" s="1"/>
  <c r="E897" i="5"/>
  <c r="D897" i="5"/>
  <c r="P897" i="5" s="1"/>
  <c r="C897" i="5"/>
  <c r="B897" i="5"/>
  <c r="A897" i="5"/>
  <c r="P896" i="5"/>
  <c r="L896" i="5"/>
  <c r="K896" i="5"/>
  <c r="J896" i="5"/>
  <c r="I896" i="5"/>
  <c r="H896" i="5"/>
  <c r="Q896" i="5" s="1"/>
  <c r="G896" i="5"/>
  <c r="M896" i="5" s="1"/>
  <c r="F896" i="5"/>
  <c r="O896" i="5" s="1"/>
  <c r="E896" i="5"/>
  <c r="D896" i="5"/>
  <c r="C896" i="5"/>
  <c r="B896" i="5"/>
  <c r="A896" i="5"/>
  <c r="P895" i="5"/>
  <c r="O895" i="5"/>
  <c r="J895" i="5"/>
  <c r="I895" i="5"/>
  <c r="G895" i="5"/>
  <c r="F895" i="5"/>
  <c r="E895" i="5"/>
  <c r="D895" i="5"/>
  <c r="C895" i="5"/>
  <c r="B895" i="5"/>
  <c r="A895" i="5"/>
  <c r="P894" i="5"/>
  <c r="G894" i="5"/>
  <c r="F894" i="5"/>
  <c r="O894" i="5" s="1"/>
  <c r="E894" i="5"/>
  <c r="D894" i="5"/>
  <c r="C894" i="5"/>
  <c r="B894" i="5"/>
  <c r="A894" i="5"/>
  <c r="Q893" i="5"/>
  <c r="O893" i="5"/>
  <c r="M893" i="5"/>
  <c r="L893" i="5"/>
  <c r="K893" i="5"/>
  <c r="J893" i="5"/>
  <c r="I893" i="5"/>
  <c r="H893" i="5"/>
  <c r="G893" i="5"/>
  <c r="F893" i="5"/>
  <c r="E893" i="5"/>
  <c r="D893" i="5"/>
  <c r="P893" i="5" s="1"/>
  <c r="C893" i="5"/>
  <c r="B893" i="5"/>
  <c r="N893" i="5" s="1"/>
  <c r="A893" i="5"/>
  <c r="O892" i="5"/>
  <c r="M892" i="5"/>
  <c r="L892" i="5"/>
  <c r="J892" i="5"/>
  <c r="I892" i="5"/>
  <c r="G892" i="5"/>
  <c r="K892" i="5" s="1"/>
  <c r="F892" i="5"/>
  <c r="E892" i="5"/>
  <c r="D892" i="5"/>
  <c r="P892" i="5" s="1"/>
  <c r="C892" i="5"/>
  <c r="B892" i="5"/>
  <c r="A892" i="5"/>
  <c r="R891" i="5"/>
  <c r="M891" i="5"/>
  <c r="L891" i="5"/>
  <c r="K891" i="5"/>
  <c r="J891" i="5"/>
  <c r="G891" i="5"/>
  <c r="I891" i="5" s="1"/>
  <c r="F891" i="5"/>
  <c r="O891" i="5" s="1"/>
  <c r="E891" i="5"/>
  <c r="D891" i="5"/>
  <c r="P891" i="5" s="1"/>
  <c r="C891" i="5"/>
  <c r="B891" i="5"/>
  <c r="A891" i="5"/>
  <c r="L890" i="5"/>
  <c r="K890" i="5"/>
  <c r="J890" i="5"/>
  <c r="R890" i="5" s="1"/>
  <c r="I890" i="5"/>
  <c r="H890" i="5"/>
  <c r="Q890" i="5" s="1"/>
  <c r="G890" i="5"/>
  <c r="M890" i="5" s="1"/>
  <c r="F890" i="5"/>
  <c r="O890" i="5" s="1"/>
  <c r="E890" i="5"/>
  <c r="D890" i="5"/>
  <c r="P890" i="5" s="1"/>
  <c r="C890" i="5"/>
  <c r="B890" i="5"/>
  <c r="A890" i="5"/>
  <c r="P889" i="5"/>
  <c r="O889" i="5"/>
  <c r="H889" i="5"/>
  <c r="Q889" i="5" s="1"/>
  <c r="G889" i="5"/>
  <c r="F889" i="5"/>
  <c r="E889" i="5"/>
  <c r="D889" i="5"/>
  <c r="C889" i="5"/>
  <c r="B889" i="5"/>
  <c r="A889" i="5"/>
  <c r="P888" i="5"/>
  <c r="M888" i="5"/>
  <c r="L888" i="5"/>
  <c r="G888" i="5"/>
  <c r="F888" i="5"/>
  <c r="O888" i="5" s="1"/>
  <c r="E888" i="5"/>
  <c r="D888" i="5"/>
  <c r="C888" i="5"/>
  <c r="B888" i="5"/>
  <c r="A888" i="5"/>
  <c r="R887" i="5"/>
  <c r="Q887" i="5"/>
  <c r="M887" i="5"/>
  <c r="L887" i="5"/>
  <c r="K887" i="5"/>
  <c r="J887" i="5"/>
  <c r="I887" i="5"/>
  <c r="H887" i="5"/>
  <c r="G887" i="5"/>
  <c r="F887" i="5"/>
  <c r="O887" i="5" s="1"/>
  <c r="E887" i="5"/>
  <c r="D887" i="5"/>
  <c r="P887" i="5" s="1"/>
  <c r="C887" i="5"/>
  <c r="B887" i="5"/>
  <c r="N887" i="5" s="1"/>
  <c r="A887" i="5"/>
  <c r="P886" i="5"/>
  <c r="O886" i="5"/>
  <c r="G886" i="5"/>
  <c r="F886" i="5"/>
  <c r="E886" i="5"/>
  <c r="D886" i="5"/>
  <c r="C886" i="5"/>
  <c r="B886" i="5"/>
  <c r="A886" i="5"/>
  <c r="K885" i="5"/>
  <c r="J885" i="5"/>
  <c r="H885" i="5"/>
  <c r="Q885" i="5" s="1"/>
  <c r="G885" i="5"/>
  <c r="F885" i="5"/>
  <c r="O885" i="5" s="1"/>
  <c r="E885" i="5"/>
  <c r="D885" i="5"/>
  <c r="P885" i="5" s="1"/>
  <c r="C885" i="5"/>
  <c r="B885" i="5"/>
  <c r="A885" i="5"/>
  <c r="R884" i="5"/>
  <c r="Q884" i="5"/>
  <c r="P884" i="5"/>
  <c r="L884" i="5"/>
  <c r="K884" i="5"/>
  <c r="J884" i="5"/>
  <c r="I884" i="5"/>
  <c r="H884" i="5"/>
  <c r="G884" i="5"/>
  <c r="M884" i="5" s="1"/>
  <c r="F884" i="5"/>
  <c r="O884" i="5" s="1"/>
  <c r="E884" i="5"/>
  <c r="D884" i="5"/>
  <c r="C884" i="5"/>
  <c r="B884" i="5"/>
  <c r="A884" i="5"/>
  <c r="M883" i="5"/>
  <c r="J883" i="5"/>
  <c r="I883" i="5"/>
  <c r="G883" i="5"/>
  <c r="H883" i="5" s="1"/>
  <c r="Q883" i="5" s="1"/>
  <c r="F883" i="5"/>
  <c r="O883" i="5" s="1"/>
  <c r="E883" i="5"/>
  <c r="D883" i="5"/>
  <c r="P883" i="5" s="1"/>
  <c r="C883" i="5"/>
  <c r="B883" i="5"/>
  <c r="A883" i="5"/>
  <c r="M882" i="5"/>
  <c r="L882" i="5"/>
  <c r="K882" i="5"/>
  <c r="H882" i="5"/>
  <c r="Q882" i="5" s="1"/>
  <c r="G882" i="5"/>
  <c r="F882" i="5"/>
  <c r="O882" i="5" s="1"/>
  <c r="E882" i="5"/>
  <c r="D882" i="5"/>
  <c r="P882" i="5" s="1"/>
  <c r="C882" i="5"/>
  <c r="B882" i="5"/>
  <c r="A882" i="5"/>
  <c r="Q881" i="5"/>
  <c r="P881" i="5"/>
  <c r="M881" i="5"/>
  <c r="L881" i="5"/>
  <c r="K881" i="5"/>
  <c r="J881" i="5"/>
  <c r="R881" i="5" s="1"/>
  <c r="I881" i="5"/>
  <c r="H881" i="5"/>
  <c r="G881" i="5"/>
  <c r="F881" i="5"/>
  <c r="O881" i="5" s="1"/>
  <c r="E881" i="5"/>
  <c r="D881" i="5"/>
  <c r="C881" i="5"/>
  <c r="B881" i="5"/>
  <c r="A881" i="5"/>
  <c r="P880" i="5"/>
  <c r="O880" i="5"/>
  <c r="M880" i="5"/>
  <c r="L880" i="5"/>
  <c r="G880" i="5"/>
  <c r="H880" i="5" s="1"/>
  <c r="F880" i="5"/>
  <c r="E880" i="5"/>
  <c r="D880" i="5"/>
  <c r="C880" i="5"/>
  <c r="B880" i="5"/>
  <c r="A880" i="5"/>
  <c r="H879" i="5"/>
  <c r="Q879" i="5" s="1"/>
  <c r="G879" i="5"/>
  <c r="M879" i="5" s="1"/>
  <c r="F879" i="5"/>
  <c r="O879" i="5" s="1"/>
  <c r="E879" i="5"/>
  <c r="D879" i="5"/>
  <c r="P879" i="5" s="1"/>
  <c r="C879" i="5"/>
  <c r="B879" i="5"/>
  <c r="A879" i="5"/>
  <c r="P878" i="5"/>
  <c r="O878" i="5"/>
  <c r="L878" i="5"/>
  <c r="K878" i="5"/>
  <c r="J878" i="5"/>
  <c r="I878" i="5"/>
  <c r="H878" i="5"/>
  <c r="Q878" i="5" s="1"/>
  <c r="G878" i="5"/>
  <c r="M878" i="5" s="1"/>
  <c r="F878" i="5"/>
  <c r="E878" i="5"/>
  <c r="D878" i="5"/>
  <c r="C878" i="5"/>
  <c r="B878" i="5"/>
  <c r="A878" i="5"/>
  <c r="O877" i="5"/>
  <c r="G877" i="5"/>
  <c r="F877" i="5"/>
  <c r="E877" i="5"/>
  <c r="D877" i="5"/>
  <c r="P877" i="5" s="1"/>
  <c r="C877" i="5"/>
  <c r="B877" i="5"/>
  <c r="A877" i="5"/>
  <c r="P876" i="5"/>
  <c r="K876" i="5"/>
  <c r="H876" i="5"/>
  <c r="Q876" i="5" s="1"/>
  <c r="G876" i="5"/>
  <c r="F876" i="5"/>
  <c r="O876" i="5" s="1"/>
  <c r="E876" i="5"/>
  <c r="D876" i="5"/>
  <c r="C876" i="5"/>
  <c r="B876" i="5"/>
  <c r="A876" i="5"/>
  <c r="Q875" i="5"/>
  <c r="O875" i="5"/>
  <c r="M875" i="5"/>
  <c r="L875" i="5"/>
  <c r="K875" i="5"/>
  <c r="J875" i="5"/>
  <c r="I875" i="5"/>
  <c r="R875" i="5" s="1"/>
  <c r="H875" i="5"/>
  <c r="G875" i="5"/>
  <c r="F875" i="5"/>
  <c r="E875" i="5"/>
  <c r="D875" i="5"/>
  <c r="P875" i="5" s="1"/>
  <c r="C875" i="5"/>
  <c r="B875" i="5"/>
  <c r="N875" i="5" s="1"/>
  <c r="A875" i="5"/>
  <c r="P874" i="5"/>
  <c r="M874" i="5"/>
  <c r="L874" i="5"/>
  <c r="J874" i="5"/>
  <c r="I874" i="5"/>
  <c r="G874" i="5"/>
  <c r="K874" i="5" s="1"/>
  <c r="F874" i="5"/>
  <c r="O874" i="5" s="1"/>
  <c r="E874" i="5"/>
  <c r="D874" i="5"/>
  <c r="C874" i="5"/>
  <c r="B874" i="5"/>
  <c r="A874" i="5"/>
  <c r="M873" i="5"/>
  <c r="L873" i="5"/>
  <c r="K873" i="5"/>
  <c r="G873" i="5"/>
  <c r="F873" i="5"/>
  <c r="O873" i="5" s="1"/>
  <c r="E873" i="5"/>
  <c r="D873" i="5"/>
  <c r="P873" i="5" s="1"/>
  <c r="C873" i="5"/>
  <c r="B873" i="5"/>
  <c r="A873" i="5"/>
  <c r="P872" i="5"/>
  <c r="O872" i="5"/>
  <c r="L872" i="5"/>
  <c r="K872" i="5"/>
  <c r="J872" i="5"/>
  <c r="I872" i="5"/>
  <c r="R872" i="5" s="1"/>
  <c r="H872" i="5"/>
  <c r="Q872" i="5" s="1"/>
  <c r="G872" i="5"/>
  <c r="M872" i="5" s="1"/>
  <c r="F872" i="5"/>
  <c r="E872" i="5"/>
  <c r="D872" i="5"/>
  <c r="C872" i="5"/>
  <c r="B872" i="5"/>
  <c r="N872" i="5" s="1"/>
  <c r="A872" i="5"/>
  <c r="R871" i="5"/>
  <c r="P871" i="5"/>
  <c r="O871" i="5"/>
  <c r="M871" i="5"/>
  <c r="L871" i="5"/>
  <c r="J871" i="5"/>
  <c r="I871" i="5"/>
  <c r="H871" i="5"/>
  <c r="Q871" i="5" s="1"/>
  <c r="G871" i="5"/>
  <c r="K871" i="5" s="1"/>
  <c r="F871" i="5"/>
  <c r="E871" i="5"/>
  <c r="D871" i="5"/>
  <c r="C871" i="5"/>
  <c r="B871" i="5"/>
  <c r="A871" i="5"/>
  <c r="M870" i="5"/>
  <c r="L870" i="5"/>
  <c r="R870" i="5" s="1"/>
  <c r="K870" i="5"/>
  <c r="J870" i="5"/>
  <c r="G870" i="5"/>
  <c r="I870" i="5" s="1"/>
  <c r="F870" i="5"/>
  <c r="O870" i="5" s="1"/>
  <c r="E870" i="5"/>
  <c r="D870" i="5"/>
  <c r="P870" i="5" s="1"/>
  <c r="C870" i="5"/>
  <c r="B870" i="5"/>
  <c r="A870" i="5"/>
  <c r="M869" i="5"/>
  <c r="L869" i="5"/>
  <c r="K869" i="5"/>
  <c r="J869" i="5"/>
  <c r="I869" i="5"/>
  <c r="R869" i="5" s="1"/>
  <c r="H869" i="5"/>
  <c r="Q869" i="5" s="1"/>
  <c r="G869" i="5"/>
  <c r="F869" i="5"/>
  <c r="O869" i="5" s="1"/>
  <c r="E869" i="5"/>
  <c r="D869" i="5"/>
  <c r="P869" i="5" s="1"/>
  <c r="C869" i="5"/>
  <c r="B869" i="5"/>
  <c r="N869" i="5" s="1"/>
  <c r="A869" i="5"/>
  <c r="O868" i="5"/>
  <c r="M868" i="5"/>
  <c r="L868" i="5"/>
  <c r="J868" i="5"/>
  <c r="I868" i="5"/>
  <c r="R868" i="5" s="1"/>
  <c r="H868" i="5"/>
  <c r="Q868" i="5" s="1"/>
  <c r="G868" i="5"/>
  <c r="K868" i="5" s="1"/>
  <c r="F868" i="5"/>
  <c r="E868" i="5"/>
  <c r="D868" i="5"/>
  <c r="P868" i="5" s="1"/>
  <c r="C868" i="5"/>
  <c r="B868" i="5"/>
  <c r="A868" i="5"/>
  <c r="M867" i="5"/>
  <c r="L867" i="5"/>
  <c r="K867" i="5"/>
  <c r="J867" i="5"/>
  <c r="R867" i="5" s="1"/>
  <c r="G867" i="5"/>
  <c r="I867" i="5" s="1"/>
  <c r="F867" i="5"/>
  <c r="O867" i="5" s="1"/>
  <c r="E867" i="5"/>
  <c r="D867" i="5"/>
  <c r="P867" i="5" s="1"/>
  <c r="C867" i="5"/>
  <c r="B867" i="5"/>
  <c r="A867" i="5"/>
  <c r="R866" i="5"/>
  <c r="P866" i="5"/>
  <c r="O866" i="5"/>
  <c r="L866" i="5"/>
  <c r="K866" i="5"/>
  <c r="J866" i="5"/>
  <c r="I866" i="5"/>
  <c r="H866" i="5"/>
  <c r="Q866" i="5" s="1"/>
  <c r="G866" i="5"/>
  <c r="M866" i="5" s="1"/>
  <c r="F866" i="5"/>
  <c r="E866" i="5"/>
  <c r="D866" i="5"/>
  <c r="C866" i="5"/>
  <c r="B866" i="5"/>
  <c r="N866" i="5" s="1"/>
  <c r="A866" i="5"/>
  <c r="P865" i="5"/>
  <c r="O865" i="5"/>
  <c r="G865" i="5"/>
  <c r="F865" i="5"/>
  <c r="E865" i="5"/>
  <c r="D865" i="5"/>
  <c r="C865" i="5"/>
  <c r="B865" i="5"/>
  <c r="A865" i="5"/>
  <c r="P864" i="5"/>
  <c r="M864" i="5"/>
  <c r="L864" i="5"/>
  <c r="K864" i="5"/>
  <c r="R864" i="5" s="1"/>
  <c r="J864" i="5"/>
  <c r="H864" i="5"/>
  <c r="Q864" i="5" s="1"/>
  <c r="G864" i="5"/>
  <c r="I864" i="5" s="1"/>
  <c r="F864" i="5"/>
  <c r="O864" i="5" s="1"/>
  <c r="E864" i="5"/>
  <c r="D864" i="5"/>
  <c r="C864" i="5"/>
  <c r="B864" i="5"/>
  <c r="A864" i="5"/>
  <c r="R863" i="5"/>
  <c r="M863" i="5"/>
  <c r="L863" i="5"/>
  <c r="K863" i="5"/>
  <c r="J863" i="5"/>
  <c r="I863" i="5"/>
  <c r="H863" i="5"/>
  <c r="Q863" i="5" s="1"/>
  <c r="G863" i="5"/>
  <c r="F863" i="5"/>
  <c r="O863" i="5" s="1"/>
  <c r="E863" i="5"/>
  <c r="D863" i="5"/>
  <c r="P863" i="5" s="1"/>
  <c r="C863" i="5"/>
  <c r="B863" i="5"/>
  <c r="N863" i="5" s="1"/>
  <c r="A863" i="5"/>
  <c r="O862" i="5"/>
  <c r="J862" i="5"/>
  <c r="I862" i="5"/>
  <c r="H862" i="5"/>
  <c r="Q862" i="5" s="1"/>
  <c r="G862" i="5"/>
  <c r="F862" i="5"/>
  <c r="E862" i="5"/>
  <c r="D862" i="5"/>
  <c r="P862" i="5" s="1"/>
  <c r="C862" i="5"/>
  <c r="B862" i="5"/>
  <c r="A862" i="5"/>
  <c r="R861" i="5"/>
  <c r="Q861" i="5"/>
  <c r="P861" i="5"/>
  <c r="M861" i="5"/>
  <c r="L861" i="5"/>
  <c r="K861" i="5"/>
  <c r="J861" i="5"/>
  <c r="H861" i="5"/>
  <c r="G861" i="5"/>
  <c r="I861" i="5" s="1"/>
  <c r="F861" i="5"/>
  <c r="O861" i="5" s="1"/>
  <c r="E861" i="5"/>
  <c r="D861" i="5"/>
  <c r="C861" i="5"/>
  <c r="B861" i="5"/>
  <c r="A861" i="5"/>
  <c r="N861" i="5" s="1"/>
  <c r="Q860" i="5"/>
  <c r="L860" i="5"/>
  <c r="K860" i="5"/>
  <c r="R860" i="5" s="1"/>
  <c r="J860" i="5"/>
  <c r="I860" i="5"/>
  <c r="H860" i="5"/>
  <c r="G860" i="5"/>
  <c r="M860" i="5" s="1"/>
  <c r="F860" i="5"/>
  <c r="O860" i="5" s="1"/>
  <c r="E860" i="5"/>
  <c r="N860" i="5" s="1"/>
  <c r="D860" i="5"/>
  <c r="P860" i="5" s="1"/>
  <c r="C860" i="5"/>
  <c r="B860" i="5"/>
  <c r="A860" i="5"/>
  <c r="P859" i="5"/>
  <c r="O859" i="5"/>
  <c r="M859" i="5"/>
  <c r="I859" i="5"/>
  <c r="G859" i="5"/>
  <c r="F859" i="5"/>
  <c r="E859" i="5"/>
  <c r="D859" i="5"/>
  <c r="C859" i="5"/>
  <c r="B859" i="5"/>
  <c r="A859" i="5"/>
  <c r="P858" i="5"/>
  <c r="G858" i="5"/>
  <c r="F858" i="5"/>
  <c r="O858" i="5" s="1"/>
  <c r="E858" i="5"/>
  <c r="D858" i="5"/>
  <c r="C858" i="5"/>
  <c r="B858" i="5"/>
  <c r="A858" i="5"/>
  <c r="Q857" i="5"/>
  <c r="P857" i="5"/>
  <c r="M857" i="5"/>
  <c r="L857" i="5"/>
  <c r="K857" i="5"/>
  <c r="R857" i="5" s="1"/>
  <c r="J857" i="5"/>
  <c r="I857" i="5"/>
  <c r="H857" i="5"/>
  <c r="G857" i="5"/>
  <c r="F857" i="5"/>
  <c r="O857" i="5" s="1"/>
  <c r="E857" i="5"/>
  <c r="D857" i="5"/>
  <c r="C857" i="5"/>
  <c r="B857" i="5"/>
  <c r="A857" i="5"/>
  <c r="P856" i="5"/>
  <c r="O856" i="5"/>
  <c r="M856" i="5"/>
  <c r="I856" i="5"/>
  <c r="G856" i="5"/>
  <c r="F856" i="5"/>
  <c r="E856" i="5"/>
  <c r="D856" i="5"/>
  <c r="C856" i="5"/>
  <c r="B856" i="5"/>
  <c r="A856" i="5"/>
  <c r="P855" i="5"/>
  <c r="G855" i="5"/>
  <c r="F855" i="5"/>
  <c r="O855" i="5" s="1"/>
  <c r="E855" i="5"/>
  <c r="D855" i="5"/>
  <c r="C855" i="5"/>
  <c r="B855" i="5"/>
  <c r="A855" i="5"/>
  <c r="Q854" i="5"/>
  <c r="L854" i="5"/>
  <c r="K854" i="5"/>
  <c r="J854" i="5"/>
  <c r="R854" i="5" s="1"/>
  <c r="I854" i="5"/>
  <c r="H854" i="5"/>
  <c r="G854" i="5"/>
  <c r="M854" i="5" s="1"/>
  <c r="F854" i="5"/>
  <c r="O854" i="5" s="1"/>
  <c r="E854" i="5"/>
  <c r="D854" i="5"/>
  <c r="P854" i="5" s="1"/>
  <c r="C854" i="5"/>
  <c r="B854" i="5"/>
  <c r="A854" i="5"/>
  <c r="P853" i="5"/>
  <c r="O853" i="5"/>
  <c r="M853" i="5"/>
  <c r="L853" i="5"/>
  <c r="G853" i="5"/>
  <c r="F853" i="5"/>
  <c r="E853" i="5"/>
  <c r="D853" i="5"/>
  <c r="C853" i="5"/>
  <c r="B853" i="5"/>
  <c r="A853" i="5"/>
  <c r="P852" i="5"/>
  <c r="G852" i="5"/>
  <c r="F852" i="5"/>
  <c r="O852" i="5" s="1"/>
  <c r="E852" i="5"/>
  <c r="D852" i="5"/>
  <c r="C852" i="5"/>
  <c r="B852" i="5"/>
  <c r="A852" i="5"/>
  <c r="P851" i="5"/>
  <c r="O851" i="5"/>
  <c r="L851" i="5"/>
  <c r="K851" i="5"/>
  <c r="J851" i="5"/>
  <c r="I851" i="5"/>
  <c r="R851" i="5" s="1"/>
  <c r="H851" i="5"/>
  <c r="Q851" i="5" s="1"/>
  <c r="G851" i="5"/>
  <c r="M851" i="5" s="1"/>
  <c r="F851" i="5"/>
  <c r="E851" i="5"/>
  <c r="D851" i="5"/>
  <c r="C851" i="5"/>
  <c r="B851" i="5"/>
  <c r="A851" i="5"/>
  <c r="M850" i="5"/>
  <c r="L850" i="5"/>
  <c r="J850" i="5"/>
  <c r="G850" i="5"/>
  <c r="F850" i="5"/>
  <c r="O850" i="5" s="1"/>
  <c r="E850" i="5"/>
  <c r="D850" i="5"/>
  <c r="P850" i="5" s="1"/>
  <c r="C850" i="5"/>
  <c r="B850" i="5"/>
  <c r="A850" i="5"/>
  <c r="P849" i="5"/>
  <c r="H849" i="5"/>
  <c r="Q849" i="5" s="1"/>
  <c r="G849" i="5"/>
  <c r="F849" i="5"/>
  <c r="O849" i="5" s="1"/>
  <c r="E849" i="5"/>
  <c r="D849" i="5"/>
  <c r="C849" i="5"/>
  <c r="B849" i="5"/>
  <c r="A849" i="5"/>
  <c r="P848" i="5"/>
  <c r="O848" i="5"/>
  <c r="L848" i="5"/>
  <c r="K848" i="5"/>
  <c r="J848" i="5"/>
  <c r="I848" i="5"/>
  <c r="H848" i="5"/>
  <c r="Q848" i="5" s="1"/>
  <c r="G848" i="5"/>
  <c r="M848" i="5" s="1"/>
  <c r="F848" i="5"/>
  <c r="E848" i="5"/>
  <c r="D848" i="5"/>
  <c r="C848" i="5"/>
  <c r="B848" i="5"/>
  <c r="N848" i="5" s="1"/>
  <c r="A848" i="5"/>
  <c r="M847" i="5"/>
  <c r="L847" i="5"/>
  <c r="J847" i="5"/>
  <c r="I847" i="5"/>
  <c r="R847" i="5" s="1"/>
  <c r="G847" i="5"/>
  <c r="K847" i="5" s="1"/>
  <c r="F847" i="5"/>
  <c r="O847" i="5" s="1"/>
  <c r="E847" i="5"/>
  <c r="D847" i="5"/>
  <c r="P847" i="5" s="1"/>
  <c r="C847" i="5"/>
  <c r="B847" i="5"/>
  <c r="A847" i="5"/>
  <c r="K846" i="5"/>
  <c r="G846" i="5"/>
  <c r="F846" i="5"/>
  <c r="O846" i="5" s="1"/>
  <c r="E846" i="5"/>
  <c r="D846" i="5"/>
  <c r="P846" i="5" s="1"/>
  <c r="C846" i="5"/>
  <c r="B846" i="5"/>
  <c r="A846" i="5"/>
  <c r="O845" i="5"/>
  <c r="M845" i="5"/>
  <c r="L845" i="5"/>
  <c r="K845" i="5"/>
  <c r="J845" i="5"/>
  <c r="I845" i="5"/>
  <c r="R845" i="5" s="1"/>
  <c r="H845" i="5"/>
  <c r="Q845" i="5" s="1"/>
  <c r="G845" i="5"/>
  <c r="F845" i="5"/>
  <c r="E845" i="5"/>
  <c r="D845" i="5"/>
  <c r="P845" i="5" s="1"/>
  <c r="C845" i="5"/>
  <c r="B845" i="5"/>
  <c r="N845" i="5" s="1"/>
  <c r="A845" i="5"/>
  <c r="P844" i="5"/>
  <c r="M844" i="5"/>
  <c r="L844" i="5"/>
  <c r="J844" i="5"/>
  <c r="R844" i="5" s="1"/>
  <c r="I844" i="5"/>
  <c r="G844" i="5"/>
  <c r="K844" i="5" s="1"/>
  <c r="F844" i="5"/>
  <c r="O844" i="5" s="1"/>
  <c r="E844" i="5"/>
  <c r="D844" i="5"/>
  <c r="C844" i="5"/>
  <c r="B844" i="5"/>
  <c r="A844" i="5"/>
  <c r="G843" i="5"/>
  <c r="F843" i="5"/>
  <c r="O843" i="5" s="1"/>
  <c r="E843" i="5"/>
  <c r="D843" i="5"/>
  <c r="P843" i="5" s="1"/>
  <c r="C843" i="5"/>
  <c r="B843" i="5"/>
  <c r="A843" i="5"/>
  <c r="P842" i="5"/>
  <c r="L842" i="5"/>
  <c r="K842" i="5"/>
  <c r="J842" i="5"/>
  <c r="I842" i="5"/>
  <c r="H842" i="5"/>
  <c r="Q842" i="5" s="1"/>
  <c r="G842" i="5"/>
  <c r="M842" i="5" s="1"/>
  <c r="F842" i="5"/>
  <c r="O842" i="5" s="1"/>
  <c r="E842" i="5"/>
  <c r="D842" i="5"/>
  <c r="C842" i="5"/>
  <c r="N842" i="5" s="1"/>
  <c r="B842" i="5"/>
  <c r="A842" i="5"/>
  <c r="P841" i="5"/>
  <c r="O841" i="5"/>
  <c r="M841" i="5"/>
  <c r="L841" i="5"/>
  <c r="J841" i="5"/>
  <c r="I841" i="5"/>
  <c r="R841" i="5" s="1"/>
  <c r="H841" i="5"/>
  <c r="Q841" i="5" s="1"/>
  <c r="G841" i="5"/>
  <c r="K841" i="5" s="1"/>
  <c r="F841" i="5"/>
  <c r="E841" i="5"/>
  <c r="D841" i="5"/>
  <c r="C841" i="5"/>
  <c r="B841" i="5"/>
  <c r="A841" i="5"/>
  <c r="M840" i="5"/>
  <c r="L840" i="5"/>
  <c r="K840" i="5"/>
  <c r="J840" i="5"/>
  <c r="R840" i="5" s="1"/>
  <c r="G840" i="5"/>
  <c r="I840" i="5" s="1"/>
  <c r="F840" i="5"/>
  <c r="O840" i="5" s="1"/>
  <c r="E840" i="5"/>
  <c r="D840" i="5"/>
  <c r="P840" i="5" s="1"/>
  <c r="C840" i="5"/>
  <c r="B840" i="5"/>
  <c r="A840" i="5"/>
  <c r="M839" i="5"/>
  <c r="L839" i="5"/>
  <c r="K839" i="5"/>
  <c r="J839" i="5"/>
  <c r="I839" i="5"/>
  <c r="R839" i="5" s="1"/>
  <c r="H839" i="5"/>
  <c r="Q839" i="5" s="1"/>
  <c r="G839" i="5"/>
  <c r="F839" i="5"/>
  <c r="O839" i="5" s="1"/>
  <c r="E839" i="5"/>
  <c r="D839" i="5"/>
  <c r="P839" i="5" s="1"/>
  <c r="C839" i="5"/>
  <c r="B839" i="5"/>
  <c r="N839" i="5" s="1"/>
  <c r="A839" i="5"/>
  <c r="R838" i="5"/>
  <c r="P838" i="5"/>
  <c r="O838" i="5"/>
  <c r="M838" i="5"/>
  <c r="L838" i="5"/>
  <c r="J838" i="5"/>
  <c r="I838" i="5"/>
  <c r="H838" i="5"/>
  <c r="Q838" i="5" s="1"/>
  <c r="G838" i="5"/>
  <c r="K838" i="5" s="1"/>
  <c r="F838" i="5"/>
  <c r="E838" i="5"/>
  <c r="D838" i="5"/>
  <c r="C838" i="5"/>
  <c r="B838" i="5"/>
  <c r="A838" i="5"/>
  <c r="M837" i="5"/>
  <c r="L837" i="5"/>
  <c r="K837" i="5"/>
  <c r="J837" i="5"/>
  <c r="R837" i="5" s="1"/>
  <c r="G837" i="5"/>
  <c r="I837" i="5" s="1"/>
  <c r="F837" i="5"/>
  <c r="O837" i="5" s="1"/>
  <c r="E837" i="5"/>
  <c r="D837" i="5"/>
  <c r="P837" i="5" s="1"/>
  <c r="C837" i="5"/>
  <c r="B837" i="5"/>
  <c r="A837" i="5"/>
  <c r="P836" i="5"/>
  <c r="O836" i="5"/>
  <c r="N836" i="5"/>
  <c r="V836" i="5" s="1"/>
  <c r="L836" i="5"/>
  <c r="R836" i="5" s="1"/>
  <c r="K836" i="5"/>
  <c r="J836" i="5"/>
  <c r="I836" i="5"/>
  <c r="H836" i="5"/>
  <c r="Q836" i="5" s="1"/>
  <c r="G836" i="5"/>
  <c r="M836" i="5" s="1"/>
  <c r="F836" i="5"/>
  <c r="E836" i="5"/>
  <c r="D836" i="5"/>
  <c r="C836" i="5"/>
  <c r="B836" i="5"/>
  <c r="A836" i="5"/>
  <c r="O835" i="5"/>
  <c r="G835" i="5"/>
  <c r="J835" i="5" s="1"/>
  <c r="F835" i="5"/>
  <c r="E835" i="5"/>
  <c r="D835" i="5"/>
  <c r="P835" i="5" s="1"/>
  <c r="C835" i="5"/>
  <c r="B835" i="5"/>
  <c r="A835" i="5"/>
  <c r="M834" i="5"/>
  <c r="L834" i="5"/>
  <c r="K834" i="5"/>
  <c r="J834" i="5"/>
  <c r="R834" i="5" s="1"/>
  <c r="H834" i="5"/>
  <c r="Q834" i="5" s="1"/>
  <c r="G834" i="5"/>
  <c r="I834" i="5" s="1"/>
  <c r="F834" i="5"/>
  <c r="O834" i="5" s="1"/>
  <c r="E834" i="5"/>
  <c r="D834" i="5"/>
  <c r="P834" i="5" s="1"/>
  <c r="C834" i="5"/>
  <c r="B834" i="5"/>
  <c r="A834" i="5"/>
  <c r="R833" i="5"/>
  <c r="Q833" i="5"/>
  <c r="M833" i="5"/>
  <c r="L833" i="5"/>
  <c r="K833" i="5"/>
  <c r="J833" i="5"/>
  <c r="I833" i="5"/>
  <c r="H833" i="5"/>
  <c r="G833" i="5"/>
  <c r="F833" i="5"/>
  <c r="O833" i="5" s="1"/>
  <c r="E833" i="5"/>
  <c r="D833" i="5"/>
  <c r="P833" i="5" s="1"/>
  <c r="C833" i="5"/>
  <c r="B833" i="5"/>
  <c r="N833" i="5" s="1"/>
  <c r="A833" i="5"/>
  <c r="P832" i="5"/>
  <c r="O832" i="5"/>
  <c r="G832" i="5"/>
  <c r="F832" i="5"/>
  <c r="E832" i="5"/>
  <c r="D832" i="5"/>
  <c r="C832" i="5"/>
  <c r="B832" i="5"/>
  <c r="A832" i="5"/>
  <c r="P831" i="5"/>
  <c r="M831" i="5"/>
  <c r="L831" i="5"/>
  <c r="K831" i="5"/>
  <c r="J831" i="5"/>
  <c r="R831" i="5" s="1"/>
  <c r="H831" i="5"/>
  <c r="Q831" i="5" s="1"/>
  <c r="G831" i="5"/>
  <c r="I831" i="5" s="1"/>
  <c r="F831" i="5"/>
  <c r="O831" i="5" s="1"/>
  <c r="E831" i="5"/>
  <c r="D831" i="5"/>
  <c r="C831" i="5"/>
  <c r="B831" i="5"/>
  <c r="A831" i="5"/>
  <c r="R830" i="5"/>
  <c r="Q830" i="5"/>
  <c r="L830" i="5"/>
  <c r="K830" i="5"/>
  <c r="J830" i="5"/>
  <c r="I830" i="5"/>
  <c r="H830" i="5"/>
  <c r="G830" i="5"/>
  <c r="M830" i="5" s="1"/>
  <c r="F830" i="5"/>
  <c r="O830" i="5" s="1"/>
  <c r="E830" i="5"/>
  <c r="D830" i="5"/>
  <c r="P830" i="5" s="1"/>
  <c r="C830" i="5"/>
  <c r="B830" i="5"/>
  <c r="A830" i="5"/>
  <c r="P829" i="5"/>
  <c r="H829" i="5"/>
  <c r="Q829" i="5" s="1"/>
  <c r="G829" i="5"/>
  <c r="F829" i="5"/>
  <c r="O829" i="5" s="1"/>
  <c r="E829" i="5"/>
  <c r="D829" i="5"/>
  <c r="C829" i="5"/>
  <c r="B829" i="5"/>
  <c r="A829" i="5"/>
  <c r="P828" i="5"/>
  <c r="K828" i="5"/>
  <c r="G828" i="5"/>
  <c r="F828" i="5"/>
  <c r="O828" i="5" s="1"/>
  <c r="E828" i="5"/>
  <c r="D828" i="5"/>
  <c r="C828" i="5"/>
  <c r="B828" i="5"/>
  <c r="A828" i="5"/>
  <c r="R827" i="5"/>
  <c r="Q827" i="5"/>
  <c r="M827" i="5"/>
  <c r="L827" i="5"/>
  <c r="K827" i="5"/>
  <c r="J827" i="5"/>
  <c r="I827" i="5"/>
  <c r="H827" i="5"/>
  <c r="G827" i="5"/>
  <c r="F827" i="5"/>
  <c r="O827" i="5" s="1"/>
  <c r="E827" i="5"/>
  <c r="D827" i="5"/>
  <c r="P827" i="5" s="1"/>
  <c r="C827" i="5"/>
  <c r="B827" i="5"/>
  <c r="A827" i="5"/>
  <c r="P826" i="5"/>
  <c r="H826" i="5"/>
  <c r="Q826" i="5" s="1"/>
  <c r="G826" i="5"/>
  <c r="F826" i="5"/>
  <c r="O826" i="5" s="1"/>
  <c r="E826" i="5"/>
  <c r="D826" i="5"/>
  <c r="C826" i="5"/>
  <c r="B826" i="5"/>
  <c r="A826" i="5"/>
  <c r="P825" i="5"/>
  <c r="K825" i="5"/>
  <c r="G825" i="5"/>
  <c r="F825" i="5"/>
  <c r="O825" i="5" s="1"/>
  <c r="E825" i="5"/>
  <c r="D825" i="5"/>
  <c r="C825" i="5"/>
  <c r="B825" i="5"/>
  <c r="A825" i="5"/>
  <c r="R824" i="5"/>
  <c r="Q824" i="5"/>
  <c r="L824" i="5"/>
  <c r="K824" i="5"/>
  <c r="J824" i="5"/>
  <c r="I824" i="5"/>
  <c r="H824" i="5"/>
  <c r="G824" i="5"/>
  <c r="M824" i="5" s="1"/>
  <c r="F824" i="5"/>
  <c r="O824" i="5" s="1"/>
  <c r="E824" i="5"/>
  <c r="D824" i="5"/>
  <c r="P824" i="5" s="1"/>
  <c r="C824" i="5"/>
  <c r="N824" i="5" s="1"/>
  <c r="B824" i="5"/>
  <c r="A824" i="5"/>
  <c r="P823" i="5"/>
  <c r="H823" i="5"/>
  <c r="Q823" i="5" s="1"/>
  <c r="G823" i="5"/>
  <c r="F823" i="5"/>
  <c r="O823" i="5" s="1"/>
  <c r="E823" i="5"/>
  <c r="D823" i="5"/>
  <c r="C823" i="5"/>
  <c r="B823" i="5"/>
  <c r="A823" i="5"/>
  <c r="P822" i="5"/>
  <c r="M822" i="5"/>
  <c r="G822" i="5"/>
  <c r="F822" i="5"/>
  <c r="O822" i="5" s="1"/>
  <c r="E822" i="5"/>
  <c r="D822" i="5"/>
  <c r="C822" i="5"/>
  <c r="B822" i="5"/>
  <c r="A822" i="5"/>
  <c r="R821" i="5"/>
  <c r="Q821" i="5"/>
  <c r="M821" i="5"/>
  <c r="L821" i="5"/>
  <c r="K821" i="5"/>
  <c r="J821" i="5"/>
  <c r="I821" i="5"/>
  <c r="H821" i="5"/>
  <c r="G821" i="5"/>
  <c r="F821" i="5"/>
  <c r="O821" i="5" s="1"/>
  <c r="E821" i="5"/>
  <c r="D821" i="5"/>
  <c r="P821" i="5" s="1"/>
  <c r="C821" i="5"/>
  <c r="B821" i="5"/>
  <c r="A821" i="5"/>
  <c r="P820" i="5"/>
  <c r="O820" i="5"/>
  <c r="M820" i="5"/>
  <c r="L820" i="5"/>
  <c r="G820" i="5"/>
  <c r="F820" i="5"/>
  <c r="E820" i="5"/>
  <c r="D820" i="5"/>
  <c r="C820" i="5"/>
  <c r="B820" i="5"/>
  <c r="A820" i="5"/>
  <c r="P819" i="5"/>
  <c r="G819" i="5"/>
  <c r="F819" i="5"/>
  <c r="O819" i="5" s="1"/>
  <c r="E819" i="5"/>
  <c r="D819" i="5"/>
  <c r="C819" i="5"/>
  <c r="B819" i="5"/>
  <c r="A819" i="5"/>
  <c r="P818" i="5"/>
  <c r="O818" i="5"/>
  <c r="L818" i="5"/>
  <c r="K818" i="5"/>
  <c r="J818" i="5"/>
  <c r="I818" i="5"/>
  <c r="R818" i="5" s="1"/>
  <c r="H818" i="5"/>
  <c r="Q818" i="5" s="1"/>
  <c r="G818" i="5"/>
  <c r="M818" i="5" s="1"/>
  <c r="F818" i="5"/>
  <c r="E818" i="5"/>
  <c r="D818" i="5"/>
  <c r="C818" i="5"/>
  <c r="B818" i="5"/>
  <c r="A818" i="5"/>
  <c r="M817" i="5"/>
  <c r="L817" i="5"/>
  <c r="J817" i="5"/>
  <c r="G817" i="5"/>
  <c r="F817" i="5"/>
  <c r="O817" i="5" s="1"/>
  <c r="E817" i="5"/>
  <c r="D817" i="5"/>
  <c r="P817" i="5" s="1"/>
  <c r="C817" i="5"/>
  <c r="B817" i="5"/>
  <c r="A817" i="5"/>
  <c r="P816" i="5"/>
  <c r="H816" i="5"/>
  <c r="Q816" i="5" s="1"/>
  <c r="G816" i="5"/>
  <c r="F816" i="5"/>
  <c r="O816" i="5" s="1"/>
  <c r="E816" i="5"/>
  <c r="D816" i="5"/>
  <c r="C816" i="5"/>
  <c r="B816" i="5"/>
  <c r="A816" i="5"/>
  <c r="O815" i="5"/>
  <c r="M815" i="5"/>
  <c r="L815" i="5"/>
  <c r="K815" i="5"/>
  <c r="J815" i="5"/>
  <c r="I815" i="5"/>
  <c r="R815" i="5" s="1"/>
  <c r="H815" i="5"/>
  <c r="Q815" i="5" s="1"/>
  <c r="G815" i="5"/>
  <c r="F815" i="5"/>
  <c r="E815" i="5"/>
  <c r="D815" i="5"/>
  <c r="P815" i="5" s="1"/>
  <c r="C815" i="5"/>
  <c r="B815" i="5"/>
  <c r="N815" i="5" s="1"/>
  <c r="A815" i="5"/>
  <c r="M814" i="5"/>
  <c r="L814" i="5"/>
  <c r="G814" i="5"/>
  <c r="F814" i="5"/>
  <c r="O814" i="5" s="1"/>
  <c r="E814" i="5"/>
  <c r="D814" i="5"/>
  <c r="P814" i="5" s="1"/>
  <c r="C814" i="5"/>
  <c r="B814" i="5"/>
  <c r="A814" i="5"/>
  <c r="R813" i="5"/>
  <c r="L813" i="5"/>
  <c r="K813" i="5"/>
  <c r="J813" i="5"/>
  <c r="I813" i="5"/>
  <c r="H813" i="5"/>
  <c r="Q813" i="5" s="1"/>
  <c r="G813" i="5"/>
  <c r="M813" i="5" s="1"/>
  <c r="F813" i="5"/>
  <c r="O813" i="5" s="1"/>
  <c r="E813" i="5"/>
  <c r="D813" i="5"/>
  <c r="P813" i="5" s="1"/>
  <c r="C813" i="5"/>
  <c r="B813" i="5"/>
  <c r="A813" i="5"/>
  <c r="P812" i="5"/>
  <c r="O812" i="5"/>
  <c r="L812" i="5"/>
  <c r="K812" i="5"/>
  <c r="G812" i="5"/>
  <c r="F812" i="5"/>
  <c r="E812" i="5"/>
  <c r="D812" i="5"/>
  <c r="C812" i="5"/>
  <c r="B812" i="5"/>
  <c r="A812" i="5"/>
  <c r="R811" i="5"/>
  <c r="O811" i="5"/>
  <c r="L811" i="5"/>
  <c r="K811" i="5"/>
  <c r="J811" i="5"/>
  <c r="I811" i="5"/>
  <c r="G811" i="5"/>
  <c r="M811" i="5" s="1"/>
  <c r="F811" i="5"/>
  <c r="E811" i="5"/>
  <c r="D811" i="5"/>
  <c r="P811" i="5" s="1"/>
  <c r="C811" i="5"/>
  <c r="B811" i="5"/>
  <c r="A811" i="5"/>
  <c r="P810" i="5"/>
  <c r="O810" i="5"/>
  <c r="M810" i="5"/>
  <c r="J810" i="5"/>
  <c r="I810" i="5"/>
  <c r="H810" i="5"/>
  <c r="Q810" i="5" s="1"/>
  <c r="G810" i="5"/>
  <c r="F810" i="5"/>
  <c r="E810" i="5"/>
  <c r="D810" i="5"/>
  <c r="C810" i="5"/>
  <c r="B810" i="5"/>
  <c r="A810" i="5"/>
  <c r="K809" i="5"/>
  <c r="G809" i="5"/>
  <c r="F809" i="5"/>
  <c r="O809" i="5" s="1"/>
  <c r="E809" i="5"/>
  <c r="D809" i="5"/>
  <c r="P809" i="5" s="1"/>
  <c r="C809" i="5"/>
  <c r="B809" i="5"/>
  <c r="A809" i="5"/>
  <c r="P808" i="5"/>
  <c r="L808" i="5"/>
  <c r="K808" i="5"/>
  <c r="J808" i="5"/>
  <c r="I808" i="5"/>
  <c r="R808" i="5" s="1"/>
  <c r="G808" i="5"/>
  <c r="M808" i="5" s="1"/>
  <c r="F808" i="5"/>
  <c r="O808" i="5" s="1"/>
  <c r="E808" i="5"/>
  <c r="D808" i="5"/>
  <c r="C808" i="5"/>
  <c r="B808" i="5"/>
  <c r="A808" i="5"/>
  <c r="P807" i="5"/>
  <c r="O807" i="5"/>
  <c r="M807" i="5"/>
  <c r="H807" i="5"/>
  <c r="Q807" i="5" s="1"/>
  <c r="G807" i="5"/>
  <c r="F807" i="5"/>
  <c r="E807" i="5"/>
  <c r="D807" i="5"/>
  <c r="C807" i="5"/>
  <c r="B807" i="5"/>
  <c r="A807" i="5"/>
  <c r="M806" i="5"/>
  <c r="L806" i="5"/>
  <c r="K806" i="5"/>
  <c r="G806" i="5"/>
  <c r="H806" i="5" s="1"/>
  <c r="Q806" i="5" s="1"/>
  <c r="F806" i="5"/>
  <c r="O806" i="5" s="1"/>
  <c r="E806" i="5"/>
  <c r="D806" i="5"/>
  <c r="P806" i="5" s="1"/>
  <c r="C806" i="5"/>
  <c r="B806" i="5"/>
  <c r="A806" i="5"/>
  <c r="L805" i="5"/>
  <c r="K805" i="5"/>
  <c r="J805" i="5"/>
  <c r="I805" i="5"/>
  <c r="R805" i="5" s="1"/>
  <c r="G805" i="5"/>
  <c r="M805" i="5" s="1"/>
  <c r="F805" i="5"/>
  <c r="O805" i="5" s="1"/>
  <c r="E805" i="5"/>
  <c r="D805" i="5"/>
  <c r="P805" i="5" s="1"/>
  <c r="C805" i="5"/>
  <c r="B805" i="5"/>
  <c r="A805" i="5"/>
  <c r="P804" i="5"/>
  <c r="O804" i="5"/>
  <c r="M804" i="5"/>
  <c r="J804" i="5"/>
  <c r="I804" i="5"/>
  <c r="H804" i="5"/>
  <c r="Q804" i="5" s="1"/>
  <c r="G804" i="5"/>
  <c r="F804" i="5"/>
  <c r="E804" i="5"/>
  <c r="D804" i="5"/>
  <c r="C804" i="5"/>
  <c r="B804" i="5"/>
  <c r="A804" i="5"/>
  <c r="G803" i="5"/>
  <c r="M803" i="5" s="1"/>
  <c r="F803" i="5"/>
  <c r="O803" i="5" s="1"/>
  <c r="E803" i="5"/>
  <c r="D803" i="5"/>
  <c r="P803" i="5" s="1"/>
  <c r="C803" i="5"/>
  <c r="B803" i="5"/>
  <c r="A803" i="5"/>
  <c r="Q802" i="5"/>
  <c r="P802" i="5"/>
  <c r="O802" i="5"/>
  <c r="M802" i="5"/>
  <c r="L802" i="5"/>
  <c r="K802" i="5"/>
  <c r="J802" i="5"/>
  <c r="I802" i="5"/>
  <c r="R802" i="5" s="1"/>
  <c r="G802" i="5"/>
  <c r="H802" i="5" s="1"/>
  <c r="F802" i="5"/>
  <c r="E802" i="5"/>
  <c r="D802" i="5"/>
  <c r="C802" i="5"/>
  <c r="B802" i="5"/>
  <c r="A802" i="5"/>
  <c r="N802" i="5" s="1"/>
  <c r="V802" i="5" s="1"/>
  <c r="P801" i="5"/>
  <c r="O801" i="5"/>
  <c r="G801" i="5"/>
  <c r="F801" i="5"/>
  <c r="E801" i="5"/>
  <c r="D801" i="5"/>
  <c r="C801" i="5"/>
  <c r="B801" i="5"/>
  <c r="A801" i="5"/>
  <c r="M800" i="5"/>
  <c r="L800" i="5"/>
  <c r="G800" i="5"/>
  <c r="F800" i="5"/>
  <c r="O800" i="5" s="1"/>
  <c r="E800" i="5"/>
  <c r="D800" i="5"/>
  <c r="P800" i="5" s="1"/>
  <c r="C800" i="5"/>
  <c r="B800" i="5"/>
  <c r="A800" i="5"/>
  <c r="R799" i="5"/>
  <c r="L799" i="5"/>
  <c r="K799" i="5"/>
  <c r="J799" i="5"/>
  <c r="I799" i="5"/>
  <c r="G799" i="5"/>
  <c r="M799" i="5" s="1"/>
  <c r="F799" i="5"/>
  <c r="O799" i="5" s="1"/>
  <c r="E799" i="5"/>
  <c r="D799" i="5"/>
  <c r="P799" i="5" s="1"/>
  <c r="C799" i="5"/>
  <c r="B799" i="5"/>
  <c r="A799" i="5"/>
  <c r="O798" i="5"/>
  <c r="M798" i="5"/>
  <c r="J798" i="5"/>
  <c r="I798" i="5"/>
  <c r="G798" i="5"/>
  <c r="F798" i="5"/>
  <c r="E798" i="5"/>
  <c r="D798" i="5"/>
  <c r="P798" i="5" s="1"/>
  <c r="C798" i="5"/>
  <c r="B798" i="5"/>
  <c r="A798" i="5"/>
  <c r="G797" i="5"/>
  <c r="F797" i="5"/>
  <c r="O797" i="5" s="1"/>
  <c r="E797" i="5"/>
  <c r="D797" i="5"/>
  <c r="P797" i="5" s="1"/>
  <c r="C797" i="5"/>
  <c r="B797" i="5"/>
  <c r="A797" i="5"/>
  <c r="O796" i="5"/>
  <c r="M796" i="5"/>
  <c r="L796" i="5"/>
  <c r="K796" i="5"/>
  <c r="J796" i="5"/>
  <c r="I796" i="5"/>
  <c r="R796" i="5" s="1"/>
  <c r="G796" i="5"/>
  <c r="H796" i="5" s="1"/>
  <c r="Q796" i="5" s="1"/>
  <c r="F796" i="5"/>
  <c r="E796" i="5"/>
  <c r="D796" i="5"/>
  <c r="P796" i="5" s="1"/>
  <c r="C796" i="5"/>
  <c r="B796" i="5"/>
  <c r="A796" i="5"/>
  <c r="P795" i="5"/>
  <c r="O795" i="5"/>
  <c r="G795" i="5"/>
  <c r="F795" i="5"/>
  <c r="E795" i="5"/>
  <c r="D795" i="5"/>
  <c r="C795" i="5"/>
  <c r="B795" i="5"/>
  <c r="A795" i="5"/>
  <c r="H794" i="5"/>
  <c r="Q794" i="5" s="1"/>
  <c r="G794" i="5"/>
  <c r="M794" i="5" s="1"/>
  <c r="F794" i="5"/>
  <c r="O794" i="5" s="1"/>
  <c r="E794" i="5"/>
  <c r="D794" i="5"/>
  <c r="P794" i="5" s="1"/>
  <c r="C794" i="5"/>
  <c r="B794" i="5"/>
  <c r="A794" i="5"/>
  <c r="P793" i="5"/>
  <c r="O793" i="5"/>
  <c r="L793" i="5"/>
  <c r="K793" i="5"/>
  <c r="J793" i="5"/>
  <c r="I793" i="5"/>
  <c r="R793" i="5" s="1"/>
  <c r="G793" i="5"/>
  <c r="M793" i="5" s="1"/>
  <c r="F793" i="5"/>
  <c r="E793" i="5"/>
  <c r="D793" i="5"/>
  <c r="C793" i="5"/>
  <c r="B793" i="5"/>
  <c r="A793" i="5"/>
  <c r="O792" i="5"/>
  <c r="G792" i="5"/>
  <c r="M792" i="5" s="1"/>
  <c r="F792" i="5"/>
  <c r="E792" i="5"/>
  <c r="D792" i="5"/>
  <c r="P792" i="5" s="1"/>
  <c r="C792" i="5"/>
  <c r="B792" i="5"/>
  <c r="A792" i="5"/>
  <c r="M791" i="5"/>
  <c r="L791" i="5"/>
  <c r="K791" i="5"/>
  <c r="H791" i="5"/>
  <c r="Q791" i="5" s="1"/>
  <c r="G791" i="5"/>
  <c r="F791" i="5"/>
  <c r="O791" i="5" s="1"/>
  <c r="E791" i="5"/>
  <c r="D791" i="5"/>
  <c r="P791" i="5" s="1"/>
  <c r="C791" i="5"/>
  <c r="B791" i="5"/>
  <c r="A791" i="5"/>
  <c r="R790" i="5"/>
  <c r="Q790" i="5"/>
  <c r="P790" i="5"/>
  <c r="M790" i="5"/>
  <c r="L790" i="5"/>
  <c r="K790" i="5"/>
  <c r="J790" i="5"/>
  <c r="I790" i="5"/>
  <c r="G790" i="5"/>
  <c r="H790" i="5" s="1"/>
  <c r="F790" i="5"/>
  <c r="O790" i="5" s="1"/>
  <c r="E790" i="5"/>
  <c r="D790" i="5"/>
  <c r="C790" i="5"/>
  <c r="B790" i="5"/>
  <c r="A790" i="5"/>
  <c r="P789" i="5"/>
  <c r="O789" i="5"/>
  <c r="M789" i="5"/>
  <c r="J789" i="5"/>
  <c r="I789" i="5"/>
  <c r="H789" i="5"/>
  <c r="Q789" i="5" s="1"/>
  <c r="G789" i="5"/>
  <c r="F789" i="5"/>
  <c r="E789" i="5"/>
  <c r="D789" i="5"/>
  <c r="C789" i="5"/>
  <c r="B789" i="5"/>
  <c r="A789" i="5"/>
  <c r="K788" i="5"/>
  <c r="G788" i="5"/>
  <c r="F788" i="5"/>
  <c r="O788" i="5" s="1"/>
  <c r="E788" i="5"/>
  <c r="D788" i="5"/>
  <c r="P788" i="5" s="1"/>
  <c r="C788" i="5"/>
  <c r="B788" i="5"/>
  <c r="A788" i="5"/>
  <c r="P787" i="5"/>
  <c r="L787" i="5"/>
  <c r="K787" i="5"/>
  <c r="J787" i="5"/>
  <c r="I787" i="5"/>
  <c r="R787" i="5" s="1"/>
  <c r="G787" i="5"/>
  <c r="M787" i="5" s="1"/>
  <c r="F787" i="5"/>
  <c r="O787" i="5" s="1"/>
  <c r="E787" i="5"/>
  <c r="D787" i="5"/>
  <c r="C787" i="5"/>
  <c r="B787" i="5"/>
  <c r="A787" i="5"/>
  <c r="P786" i="5"/>
  <c r="O786" i="5"/>
  <c r="M786" i="5"/>
  <c r="H786" i="5"/>
  <c r="Q786" i="5" s="1"/>
  <c r="G786" i="5"/>
  <c r="F786" i="5"/>
  <c r="E786" i="5"/>
  <c r="D786" i="5"/>
  <c r="C786" i="5"/>
  <c r="B786" i="5"/>
  <c r="A786" i="5"/>
  <c r="M785" i="5"/>
  <c r="L785" i="5"/>
  <c r="K785" i="5"/>
  <c r="G785" i="5"/>
  <c r="H785" i="5" s="1"/>
  <c r="Q785" i="5" s="1"/>
  <c r="F785" i="5"/>
  <c r="O785" i="5" s="1"/>
  <c r="E785" i="5"/>
  <c r="D785" i="5"/>
  <c r="P785" i="5" s="1"/>
  <c r="C785" i="5"/>
  <c r="B785" i="5"/>
  <c r="A785" i="5"/>
  <c r="Q784" i="5"/>
  <c r="M784" i="5"/>
  <c r="L784" i="5"/>
  <c r="K784" i="5"/>
  <c r="J784" i="5"/>
  <c r="R784" i="5" s="1"/>
  <c r="I784" i="5"/>
  <c r="G784" i="5"/>
  <c r="H784" i="5" s="1"/>
  <c r="F784" i="5"/>
  <c r="O784" i="5" s="1"/>
  <c r="E784" i="5"/>
  <c r="D784" i="5"/>
  <c r="P784" i="5" s="1"/>
  <c r="C784" i="5"/>
  <c r="B784" i="5"/>
  <c r="A784" i="5"/>
  <c r="O783" i="5"/>
  <c r="M783" i="5"/>
  <c r="J783" i="5"/>
  <c r="I783" i="5"/>
  <c r="G783" i="5"/>
  <c r="H783" i="5" s="1"/>
  <c r="Q783" i="5" s="1"/>
  <c r="F783" i="5"/>
  <c r="E783" i="5"/>
  <c r="D783" i="5"/>
  <c r="P783" i="5" s="1"/>
  <c r="C783" i="5"/>
  <c r="B783" i="5"/>
  <c r="A783" i="5"/>
  <c r="H782" i="5"/>
  <c r="Q782" i="5" s="1"/>
  <c r="G782" i="5"/>
  <c r="F782" i="5"/>
  <c r="O782" i="5" s="1"/>
  <c r="E782" i="5"/>
  <c r="D782" i="5"/>
  <c r="P782" i="5" s="1"/>
  <c r="C782" i="5"/>
  <c r="B782" i="5"/>
  <c r="A782" i="5"/>
  <c r="R781" i="5"/>
  <c r="P781" i="5"/>
  <c r="O781" i="5"/>
  <c r="L781" i="5"/>
  <c r="K781" i="5"/>
  <c r="J781" i="5"/>
  <c r="I781" i="5"/>
  <c r="G781" i="5"/>
  <c r="M781" i="5" s="1"/>
  <c r="F781" i="5"/>
  <c r="E781" i="5"/>
  <c r="D781" i="5"/>
  <c r="C781" i="5"/>
  <c r="B781" i="5"/>
  <c r="A781" i="5"/>
  <c r="P780" i="5"/>
  <c r="O780" i="5"/>
  <c r="G780" i="5"/>
  <c r="F780" i="5"/>
  <c r="E780" i="5"/>
  <c r="D780" i="5"/>
  <c r="C780" i="5"/>
  <c r="B780" i="5"/>
  <c r="A780" i="5"/>
  <c r="M779" i="5"/>
  <c r="L779" i="5"/>
  <c r="G779" i="5"/>
  <c r="F779" i="5"/>
  <c r="O779" i="5" s="1"/>
  <c r="E779" i="5"/>
  <c r="D779" i="5"/>
  <c r="P779" i="5" s="1"/>
  <c r="C779" i="5"/>
  <c r="B779" i="5"/>
  <c r="A779" i="5"/>
  <c r="R778" i="5"/>
  <c r="M778" i="5"/>
  <c r="L778" i="5"/>
  <c r="K778" i="5"/>
  <c r="J778" i="5"/>
  <c r="I778" i="5"/>
  <c r="G778" i="5"/>
  <c r="H778" i="5" s="1"/>
  <c r="Q778" i="5" s="1"/>
  <c r="F778" i="5"/>
  <c r="O778" i="5" s="1"/>
  <c r="E778" i="5"/>
  <c r="D778" i="5"/>
  <c r="P778" i="5" s="1"/>
  <c r="C778" i="5"/>
  <c r="B778" i="5"/>
  <c r="A778" i="5"/>
  <c r="O777" i="5"/>
  <c r="M777" i="5"/>
  <c r="J777" i="5"/>
  <c r="G777" i="5"/>
  <c r="F777" i="5"/>
  <c r="E777" i="5"/>
  <c r="D777" i="5"/>
  <c r="P777" i="5" s="1"/>
  <c r="C777" i="5"/>
  <c r="B777" i="5"/>
  <c r="A777" i="5"/>
  <c r="M776" i="5"/>
  <c r="L776" i="5"/>
  <c r="K776" i="5"/>
  <c r="H776" i="5"/>
  <c r="Q776" i="5" s="1"/>
  <c r="G776" i="5"/>
  <c r="F776" i="5"/>
  <c r="O776" i="5" s="1"/>
  <c r="E776" i="5"/>
  <c r="D776" i="5"/>
  <c r="P776" i="5" s="1"/>
  <c r="C776" i="5"/>
  <c r="B776" i="5"/>
  <c r="A776" i="5"/>
  <c r="P775" i="5"/>
  <c r="L775" i="5"/>
  <c r="K775" i="5"/>
  <c r="J775" i="5"/>
  <c r="I775" i="5"/>
  <c r="R775" i="5" s="1"/>
  <c r="G775" i="5"/>
  <c r="M775" i="5" s="1"/>
  <c r="F775" i="5"/>
  <c r="O775" i="5" s="1"/>
  <c r="E775" i="5"/>
  <c r="D775" i="5"/>
  <c r="C775" i="5"/>
  <c r="B775" i="5"/>
  <c r="A775" i="5"/>
  <c r="P774" i="5"/>
  <c r="O774" i="5"/>
  <c r="G774" i="5"/>
  <c r="F774" i="5"/>
  <c r="E774" i="5"/>
  <c r="D774" i="5"/>
  <c r="C774" i="5"/>
  <c r="B774" i="5"/>
  <c r="A774" i="5"/>
  <c r="H773" i="5"/>
  <c r="Q773" i="5" s="1"/>
  <c r="G773" i="5"/>
  <c r="M773" i="5" s="1"/>
  <c r="F773" i="5"/>
  <c r="O773" i="5" s="1"/>
  <c r="E773" i="5"/>
  <c r="D773" i="5"/>
  <c r="P773" i="5" s="1"/>
  <c r="C773" i="5"/>
  <c r="B773" i="5"/>
  <c r="A773" i="5"/>
  <c r="P772" i="5"/>
  <c r="O772" i="5"/>
  <c r="M772" i="5"/>
  <c r="L772" i="5"/>
  <c r="K772" i="5"/>
  <c r="J772" i="5"/>
  <c r="I772" i="5"/>
  <c r="R772" i="5" s="1"/>
  <c r="G772" i="5"/>
  <c r="H772" i="5" s="1"/>
  <c r="Q772" i="5" s="1"/>
  <c r="F772" i="5"/>
  <c r="E772" i="5"/>
  <c r="D772" i="5"/>
  <c r="C772" i="5"/>
  <c r="B772" i="5"/>
  <c r="A772" i="5"/>
  <c r="P771" i="5"/>
  <c r="O771" i="5"/>
  <c r="H771" i="5"/>
  <c r="Q771" i="5" s="1"/>
  <c r="G771" i="5"/>
  <c r="M771" i="5" s="1"/>
  <c r="F771" i="5"/>
  <c r="E771" i="5"/>
  <c r="D771" i="5"/>
  <c r="C771" i="5"/>
  <c r="B771" i="5"/>
  <c r="A771" i="5"/>
  <c r="M770" i="5"/>
  <c r="L770" i="5"/>
  <c r="K770" i="5"/>
  <c r="G770" i="5"/>
  <c r="F770" i="5"/>
  <c r="O770" i="5" s="1"/>
  <c r="E770" i="5"/>
  <c r="D770" i="5"/>
  <c r="P770" i="5" s="1"/>
  <c r="C770" i="5"/>
  <c r="B770" i="5"/>
  <c r="A770" i="5"/>
  <c r="R769" i="5"/>
  <c r="O769" i="5"/>
  <c r="L769" i="5"/>
  <c r="K769" i="5"/>
  <c r="J769" i="5"/>
  <c r="I769" i="5"/>
  <c r="G769" i="5"/>
  <c r="M769" i="5" s="1"/>
  <c r="F769" i="5"/>
  <c r="E769" i="5"/>
  <c r="D769" i="5"/>
  <c r="P769" i="5" s="1"/>
  <c r="C769" i="5"/>
  <c r="B769" i="5"/>
  <c r="A769" i="5"/>
  <c r="P768" i="5"/>
  <c r="O768" i="5"/>
  <c r="M768" i="5"/>
  <c r="J768" i="5"/>
  <c r="I768" i="5"/>
  <c r="H768" i="5"/>
  <c r="Q768" i="5" s="1"/>
  <c r="G768" i="5"/>
  <c r="F768" i="5"/>
  <c r="E768" i="5"/>
  <c r="D768" i="5"/>
  <c r="C768" i="5"/>
  <c r="B768" i="5"/>
  <c r="A768" i="5"/>
  <c r="K767" i="5"/>
  <c r="G767" i="5"/>
  <c r="F767" i="5"/>
  <c r="O767" i="5" s="1"/>
  <c r="E767" i="5"/>
  <c r="D767" i="5"/>
  <c r="P767" i="5" s="1"/>
  <c r="C767" i="5"/>
  <c r="B767" i="5"/>
  <c r="A767" i="5"/>
  <c r="P766" i="5"/>
  <c r="M766" i="5"/>
  <c r="L766" i="5"/>
  <c r="K766" i="5"/>
  <c r="J766" i="5"/>
  <c r="I766" i="5"/>
  <c r="R766" i="5" s="1"/>
  <c r="G766" i="5"/>
  <c r="H766" i="5" s="1"/>
  <c r="Q766" i="5" s="1"/>
  <c r="F766" i="5"/>
  <c r="O766" i="5" s="1"/>
  <c r="E766" i="5"/>
  <c r="D766" i="5"/>
  <c r="C766" i="5"/>
  <c r="B766" i="5"/>
  <c r="A766" i="5"/>
  <c r="P765" i="5"/>
  <c r="O765" i="5"/>
  <c r="I765" i="5"/>
  <c r="G765" i="5"/>
  <c r="F765" i="5"/>
  <c r="E765" i="5"/>
  <c r="D765" i="5"/>
  <c r="C765" i="5"/>
  <c r="B765" i="5"/>
  <c r="A765" i="5"/>
  <c r="G764" i="5"/>
  <c r="M764" i="5" s="1"/>
  <c r="F764" i="5"/>
  <c r="O764" i="5" s="1"/>
  <c r="E764" i="5"/>
  <c r="D764" i="5"/>
  <c r="P764" i="5" s="1"/>
  <c r="C764" i="5"/>
  <c r="B764" i="5"/>
  <c r="A764" i="5"/>
  <c r="O763" i="5"/>
  <c r="L763" i="5"/>
  <c r="K763" i="5"/>
  <c r="J763" i="5"/>
  <c r="R763" i="5" s="1"/>
  <c r="I763" i="5"/>
  <c r="G763" i="5"/>
  <c r="M763" i="5" s="1"/>
  <c r="F763" i="5"/>
  <c r="E763" i="5"/>
  <c r="D763" i="5"/>
  <c r="P763" i="5" s="1"/>
  <c r="C763" i="5"/>
  <c r="B763" i="5"/>
  <c r="A763" i="5"/>
  <c r="O762" i="5"/>
  <c r="M762" i="5"/>
  <c r="J762" i="5"/>
  <c r="I762" i="5"/>
  <c r="G762" i="5"/>
  <c r="H762" i="5" s="1"/>
  <c r="Q762" i="5" s="1"/>
  <c r="F762" i="5"/>
  <c r="E762" i="5"/>
  <c r="D762" i="5"/>
  <c r="P762" i="5" s="1"/>
  <c r="C762" i="5"/>
  <c r="B762" i="5"/>
  <c r="A762" i="5"/>
  <c r="H761" i="5"/>
  <c r="Q761" i="5" s="1"/>
  <c r="G761" i="5"/>
  <c r="F761" i="5"/>
  <c r="O761" i="5" s="1"/>
  <c r="E761" i="5"/>
  <c r="D761" i="5"/>
  <c r="P761" i="5" s="1"/>
  <c r="C761" i="5"/>
  <c r="B761" i="5"/>
  <c r="A761" i="5"/>
  <c r="R760" i="5"/>
  <c r="Q760" i="5"/>
  <c r="P760" i="5"/>
  <c r="O760" i="5"/>
  <c r="M760" i="5"/>
  <c r="L760" i="5"/>
  <c r="K760" i="5"/>
  <c r="J760" i="5"/>
  <c r="I760" i="5"/>
  <c r="G760" i="5"/>
  <c r="H760" i="5" s="1"/>
  <c r="F760" i="5"/>
  <c r="E760" i="5"/>
  <c r="D760" i="5"/>
  <c r="C760" i="5"/>
  <c r="B760" i="5"/>
  <c r="A760" i="5"/>
  <c r="N760" i="5" s="1"/>
  <c r="V760" i="5" s="1"/>
  <c r="O759" i="5"/>
  <c r="H759" i="5"/>
  <c r="Q759" i="5" s="1"/>
  <c r="G759" i="5"/>
  <c r="F759" i="5"/>
  <c r="E759" i="5"/>
  <c r="D759" i="5"/>
  <c r="P759" i="5" s="1"/>
  <c r="C759" i="5"/>
  <c r="B759" i="5"/>
  <c r="A759" i="5"/>
  <c r="Q758" i="5"/>
  <c r="M758" i="5"/>
  <c r="H758" i="5"/>
  <c r="G758" i="5"/>
  <c r="F758" i="5"/>
  <c r="O758" i="5" s="1"/>
  <c r="E758" i="5"/>
  <c r="D758" i="5"/>
  <c r="P758" i="5" s="1"/>
  <c r="C758" i="5"/>
  <c r="B758" i="5"/>
  <c r="A758" i="5"/>
  <c r="L757" i="5"/>
  <c r="K757" i="5"/>
  <c r="J757" i="5"/>
  <c r="I757" i="5"/>
  <c r="R757" i="5" s="1"/>
  <c r="G757" i="5"/>
  <c r="M757" i="5" s="1"/>
  <c r="F757" i="5"/>
  <c r="O757" i="5" s="1"/>
  <c r="E757" i="5"/>
  <c r="D757" i="5"/>
  <c r="P757" i="5" s="1"/>
  <c r="C757" i="5"/>
  <c r="B757" i="5"/>
  <c r="A757" i="5"/>
  <c r="O756" i="5"/>
  <c r="M756" i="5"/>
  <c r="J756" i="5"/>
  <c r="G756" i="5"/>
  <c r="F756" i="5"/>
  <c r="E756" i="5"/>
  <c r="D756" i="5"/>
  <c r="P756" i="5" s="1"/>
  <c r="C756" i="5"/>
  <c r="B756" i="5"/>
  <c r="A756" i="5"/>
  <c r="M755" i="5"/>
  <c r="L755" i="5"/>
  <c r="K755" i="5"/>
  <c r="H755" i="5"/>
  <c r="Q755" i="5" s="1"/>
  <c r="G755" i="5"/>
  <c r="F755" i="5"/>
  <c r="O755" i="5" s="1"/>
  <c r="E755" i="5"/>
  <c r="D755" i="5"/>
  <c r="P755" i="5" s="1"/>
  <c r="C755" i="5"/>
  <c r="B755" i="5"/>
  <c r="A755" i="5"/>
  <c r="Q754" i="5"/>
  <c r="P754" i="5"/>
  <c r="M754" i="5"/>
  <c r="L754" i="5"/>
  <c r="K754" i="5"/>
  <c r="J754" i="5"/>
  <c r="I754" i="5"/>
  <c r="R754" i="5" s="1"/>
  <c r="G754" i="5"/>
  <c r="H754" i="5" s="1"/>
  <c r="F754" i="5"/>
  <c r="O754" i="5" s="1"/>
  <c r="E754" i="5"/>
  <c r="D754" i="5"/>
  <c r="C754" i="5"/>
  <c r="B754" i="5"/>
  <c r="A754" i="5"/>
  <c r="P753" i="5"/>
  <c r="O753" i="5"/>
  <c r="M753" i="5"/>
  <c r="J753" i="5"/>
  <c r="I753" i="5"/>
  <c r="H753" i="5"/>
  <c r="Q753" i="5" s="1"/>
  <c r="G753" i="5"/>
  <c r="F753" i="5"/>
  <c r="E753" i="5"/>
  <c r="D753" i="5"/>
  <c r="C753" i="5"/>
  <c r="B753" i="5"/>
  <c r="A753" i="5"/>
  <c r="G752" i="5"/>
  <c r="M752" i="5" s="1"/>
  <c r="F752" i="5"/>
  <c r="O752" i="5" s="1"/>
  <c r="E752" i="5"/>
  <c r="D752" i="5"/>
  <c r="P752" i="5" s="1"/>
  <c r="C752" i="5"/>
  <c r="B752" i="5"/>
  <c r="A752" i="5"/>
  <c r="P751" i="5"/>
  <c r="O751" i="5"/>
  <c r="L751" i="5"/>
  <c r="K751" i="5"/>
  <c r="J751" i="5"/>
  <c r="I751" i="5"/>
  <c r="R751" i="5" s="1"/>
  <c r="G751" i="5"/>
  <c r="M751" i="5" s="1"/>
  <c r="F751" i="5"/>
  <c r="E751" i="5"/>
  <c r="D751" i="5"/>
  <c r="C751" i="5"/>
  <c r="B751" i="5"/>
  <c r="A751" i="5"/>
  <c r="P750" i="5"/>
  <c r="O750" i="5"/>
  <c r="G750" i="5"/>
  <c r="M750" i="5" s="1"/>
  <c r="F750" i="5"/>
  <c r="E750" i="5"/>
  <c r="D750" i="5"/>
  <c r="C750" i="5"/>
  <c r="B750" i="5"/>
  <c r="A750" i="5"/>
  <c r="M749" i="5"/>
  <c r="L749" i="5"/>
  <c r="K749" i="5"/>
  <c r="G749" i="5"/>
  <c r="F749" i="5"/>
  <c r="O749" i="5" s="1"/>
  <c r="E749" i="5"/>
  <c r="D749" i="5"/>
  <c r="P749" i="5" s="1"/>
  <c r="C749" i="5"/>
  <c r="B749" i="5"/>
  <c r="A749" i="5"/>
  <c r="R748" i="5"/>
  <c r="Q748" i="5"/>
  <c r="M748" i="5"/>
  <c r="L748" i="5"/>
  <c r="K748" i="5"/>
  <c r="J748" i="5"/>
  <c r="I748" i="5"/>
  <c r="G748" i="5"/>
  <c r="H748" i="5" s="1"/>
  <c r="F748" i="5"/>
  <c r="O748" i="5" s="1"/>
  <c r="E748" i="5"/>
  <c r="D748" i="5"/>
  <c r="P748" i="5" s="1"/>
  <c r="C748" i="5"/>
  <c r="B748" i="5"/>
  <c r="A748" i="5"/>
  <c r="O747" i="5"/>
  <c r="M747" i="5"/>
  <c r="J747" i="5"/>
  <c r="I747" i="5"/>
  <c r="G747" i="5"/>
  <c r="F747" i="5"/>
  <c r="E747" i="5"/>
  <c r="D747" i="5"/>
  <c r="P747" i="5" s="1"/>
  <c r="C747" i="5"/>
  <c r="B747" i="5"/>
  <c r="A747" i="5"/>
  <c r="G746" i="5"/>
  <c r="F746" i="5"/>
  <c r="O746" i="5" s="1"/>
  <c r="E746" i="5"/>
  <c r="D746" i="5"/>
  <c r="P746" i="5" s="1"/>
  <c r="C746" i="5"/>
  <c r="B746" i="5"/>
  <c r="A746" i="5"/>
  <c r="P745" i="5"/>
  <c r="L745" i="5"/>
  <c r="K745" i="5"/>
  <c r="J745" i="5"/>
  <c r="I745" i="5"/>
  <c r="R745" i="5" s="1"/>
  <c r="G745" i="5"/>
  <c r="M745" i="5" s="1"/>
  <c r="F745" i="5"/>
  <c r="O745" i="5" s="1"/>
  <c r="E745" i="5"/>
  <c r="D745" i="5"/>
  <c r="C745" i="5"/>
  <c r="B745" i="5"/>
  <c r="A745" i="5"/>
  <c r="P744" i="5"/>
  <c r="O744" i="5"/>
  <c r="I744" i="5"/>
  <c r="G744" i="5"/>
  <c r="F744" i="5"/>
  <c r="E744" i="5"/>
  <c r="D744" i="5"/>
  <c r="C744" i="5"/>
  <c r="B744" i="5"/>
  <c r="A744" i="5"/>
  <c r="G743" i="5"/>
  <c r="M743" i="5" s="1"/>
  <c r="F743" i="5"/>
  <c r="O743" i="5" s="1"/>
  <c r="E743" i="5"/>
  <c r="D743" i="5"/>
  <c r="P743" i="5" s="1"/>
  <c r="C743" i="5"/>
  <c r="B743" i="5"/>
  <c r="A743" i="5"/>
  <c r="O742" i="5"/>
  <c r="M742" i="5"/>
  <c r="L742" i="5"/>
  <c r="K742" i="5"/>
  <c r="R742" i="5" s="1"/>
  <c r="J742" i="5"/>
  <c r="I742" i="5"/>
  <c r="G742" i="5"/>
  <c r="H742" i="5" s="1"/>
  <c r="Q742" i="5" s="1"/>
  <c r="F742" i="5"/>
  <c r="E742" i="5"/>
  <c r="D742" i="5"/>
  <c r="P742" i="5" s="1"/>
  <c r="C742" i="5"/>
  <c r="B742" i="5"/>
  <c r="A742" i="5"/>
  <c r="O741" i="5"/>
  <c r="G741" i="5"/>
  <c r="M741" i="5" s="1"/>
  <c r="F741" i="5"/>
  <c r="E741" i="5"/>
  <c r="D741" i="5"/>
  <c r="P741" i="5" s="1"/>
  <c r="C741" i="5"/>
  <c r="B741" i="5"/>
  <c r="A741" i="5"/>
  <c r="M740" i="5"/>
  <c r="L740" i="5"/>
  <c r="K740" i="5"/>
  <c r="H740" i="5"/>
  <c r="Q740" i="5" s="1"/>
  <c r="G740" i="5"/>
  <c r="F740" i="5"/>
  <c r="O740" i="5" s="1"/>
  <c r="E740" i="5"/>
  <c r="D740" i="5"/>
  <c r="P740" i="5" s="1"/>
  <c r="C740" i="5"/>
  <c r="B740" i="5"/>
  <c r="A740" i="5"/>
  <c r="R739" i="5"/>
  <c r="P739" i="5"/>
  <c r="L739" i="5"/>
  <c r="K739" i="5"/>
  <c r="J739" i="5"/>
  <c r="I739" i="5"/>
  <c r="G739" i="5"/>
  <c r="M739" i="5" s="1"/>
  <c r="F739" i="5"/>
  <c r="O739" i="5" s="1"/>
  <c r="E739" i="5"/>
  <c r="D739" i="5"/>
  <c r="C739" i="5"/>
  <c r="B739" i="5"/>
  <c r="A739" i="5"/>
  <c r="O738" i="5"/>
  <c r="H738" i="5"/>
  <c r="Q738" i="5" s="1"/>
  <c r="G738" i="5"/>
  <c r="F738" i="5"/>
  <c r="E738" i="5"/>
  <c r="D738" i="5"/>
  <c r="P738" i="5" s="1"/>
  <c r="C738" i="5"/>
  <c r="B738" i="5"/>
  <c r="A738" i="5"/>
  <c r="Q737" i="5"/>
  <c r="M737" i="5"/>
  <c r="H737" i="5"/>
  <c r="G737" i="5"/>
  <c r="F737" i="5"/>
  <c r="O737" i="5" s="1"/>
  <c r="E737" i="5"/>
  <c r="D737" i="5"/>
  <c r="P737" i="5" s="1"/>
  <c r="C737" i="5"/>
  <c r="B737" i="5"/>
  <c r="A737" i="5"/>
  <c r="P736" i="5"/>
  <c r="M736" i="5"/>
  <c r="L736" i="5"/>
  <c r="K736" i="5"/>
  <c r="J736" i="5"/>
  <c r="I736" i="5"/>
  <c r="R736" i="5" s="1"/>
  <c r="G736" i="5"/>
  <c r="H736" i="5" s="1"/>
  <c r="Q736" i="5" s="1"/>
  <c r="F736" i="5"/>
  <c r="O736" i="5" s="1"/>
  <c r="E736" i="5"/>
  <c r="D736" i="5"/>
  <c r="C736" i="5"/>
  <c r="B736" i="5"/>
  <c r="A736" i="5"/>
  <c r="P735" i="5"/>
  <c r="O735" i="5"/>
  <c r="M735" i="5"/>
  <c r="H735" i="5"/>
  <c r="Q735" i="5" s="1"/>
  <c r="G735" i="5"/>
  <c r="F735" i="5"/>
  <c r="E735" i="5"/>
  <c r="D735" i="5"/>
  <c r="C735" i="5"/>
  <c r="B735" i="5"/>
  <c r="A735" i="5"/>
  <c r="M734" i="5"/>
  <c r="L734" i="5"/>
  <c r="K734" i="5"/>
  <c r="G734" i="5"/>
  <c r="H734" i="5" s="1"/>
  <c r="Q734" i="5" s="1"/>
  <c r="F734" i="5"/>
  <c r="O734" i="5" s="1"/>
  <c r="E734" i="5"/>
  <c r="D734" i="5"/>
  <c r="P734" i="5" s="1"/>
  <c r="C734" i="5"/>
  <c r="B734" i="5"/>
  <c r="A734" i="5"/>
  <c r="L733" i="5"/>
  <c r="K733" i="5"/>
  <c r="J733" i="5"/>
  <c r="I733" i="5"/>
  <c r="R733" i="5" s="1"/>
  <c r="G733" i="5"/>
  <c r="M733" i="5" s="1"/>
  <c r="F733" i="5"/>
  <c r="O733" i="5" s="1"/>
  <c r="E733" i="5"/>
  <c r="D733" i="5"/>
  <c r="P733" i="5" s="1"/>
  <c r="C733" i="5"/>
  <c r="B733" i="5"/>
  <c r="A733" i="5"/>
  <c r="P732" i="5"/>
  <c r="O732" i="5"/>
  <c r="M732" i="5"/>
  <c r="J732" i="5"/>
  <c r="I732" i="5"/>
  <c r="H732" i="5"/>
  <c r="Q732" i="5" s="1"/>
  <c r="G732" i="5"/>
  <c r="F732" i="5"/>
  <c r="E732" i="5"/>
  <c r="D732" i="5"/>
  <c r="C732" i="5"/>
  <c r="B732" i="5"/>
  <c r="A732" i="5"/>
  <c r="G731" i="5"/>
  <c r="M731" i="5" s="1"/>
  <c r="F731" i="5"/>
  <c r="O731" i="5" s="1"/>
  <c r="E731" i="5"/>
  <c r="D731" i="5"/>
  <c r="P731" i="5" s="1"/>
  <c r="C731" i="5"/>
  <c r="B731" i="5"/>
  <c r="A731" i="5"/>
  <c r="Q730" i="5"/>
  <c r="P730" i="5"/>
  <c r="O730" i="5"/>
  <c r="M730" i="5"/>
  <c r="L730" i="5"/>
  <c r="K730" i="5"/>
  <c r="J730" i="5"/>
  <c r="I730" i="5"/>
  <c r="R730" i="5" s="1"/>
  <c r="G730" i="5"/>
  <c r="H730" i="5" s="1"/>
  <c r="F730" i="5"/>
  <c r="E730" i="5"/>
  <c r="D730" i="5"/>
  <c r="C730" i="5"/>
  <c r="B730" i="5"/>
  <c r="A730" i="5"/>
  <c r="N730" i="5" s="1"/>
  <c r="V730" i="5" s="1"/>
  <c r="P729" i="5"/>
  <c r="O729" i="5"/>
  <c r="I729" i="5"/>
  <c r="G729" i="5"/>
  <c r="F729" i="5"/>
  <c r="E729" i="5"/>
  <c r="D729" i="5"/>
  <c r="C729" i="5"/>
  <c r="B729" i="5"/>
  <c r="A729" i="5"/>
  <c r="M728" i="5"/>
  <c r="L728" i="5"/>
  <c r="G728" i="5"/>
  <c r="F728" i="5"/>
  <c r="O728" i="5" s="1"/>
  <c r="E728" i="5"/>
  <c r="D728" i="5"/>
  <c r="P728" i="5" s="1"/>
  <c r="C728" i="5"/>
  <c r="B728" i="5"/>
  <c r="A728" i="5"/>
  <c r="R727" i="5"/>
  <c r="L727" i="5"/>
  <c r="K727" i="5"/>
  <c r="J727" i="5"/>
  <c r="I727" i="5"/>
  <c r="G727" i="5"/>
  <c r="M727" i="5" s="1"/>
  <c r="F727" i="5"/>
  <c r="O727" i="5" s="1"/>
  <c r="E727" i="5"/>
  <c r="D727" i="5"/>
  <c r="P727" i="5" s="1"/>
  <c r="C727" i="5"/>
  <c r="B727" i="5"/>
  <c r="A727" i="5"/>
  <c r="O726" i="5"/>
  <c r="M726" i="5"/>
  <c r="J726" i="5"/>
  <c r="I726" i="5"/>
  <c r="G726" i="5"/>
  <c r="F726" i="5"/>
  <c r="E726" i="5"/>
  <c r="D726" i="5"/>
  <c r="P726" i="5" s="1"/>
  <c r="C726" i="5"/>
  <c r="B726" i="5"/>
  <c r="A726" i="5"/>
  <c r="G725" i="5"/>
  <c r="F725" i="5"/>
  <c r="O725" i="5" s="1"/>
  <c r="E725" i="5"/>
  <c r="D725" i="5"/>
  <c r="P725" i="5" s="1"/>
  <c r="C725" i="5"/>
  <c r="B725" i="5"/>
  <c r="A725" i="5"/>
  <c r="O724" i="5"/>
  <c r="M724" i="5"/>
  <c r="L724" i="5"/>
  <c r="K724" i="5"/>
  <c r="J724" i="5"/>
  <c r="I724" i="5"/>
  <c r="R724" i="5" s="1"/>
  <c r="G724" i="5"/>
  <c r="H724" i="5" s="1"/>
  <c r="Q724" i="5" s="1"/>
  <c r="F724" i="5"/>
  <c r="E724" i="5"/>
  <c r="D724" i="5"/>
  <c r="P724" i="5" s="1"/>
  <c r="C724" i="5"/>
  <c r="B724" i="5"/>
  <c r="A724" i="5"/>
  <c r="P723" i="5"/>
  <c r="O723" i="5"/>
  <c r="G723" i="5"/>
  <c r="F723" i="5"/>
  <c r="E723" i="5"/>
  <c r="D723" i="5"/>
  <c r="C723" i="5"/>
  <c r="B723" i="5"/>
  <c r="A723" i="5"/>
  <c r="G722" i="5"/>
  <c r="M722" i="5" s="1"/>
  <c r="F722" i="5"/>
  <c r="O722" i="5" s="1"/>
  <c r="E722" i="5"/>
  <c r="D722" i="5"/>
  <c r="P722" i="5" s="1"/>
  <c r="C722" i="5"/>
  <c r="B722" i="5"/>
  <c r="A722" i="5"/>
  <c r="P721" i="5"/>
  <c r="O721" i="5"/>
  <c r="L721" i="5"/>
  <c r="K721" i="5"/>
  <c r="J721" i="5"/>
  <c r="I721" i="5"/>
  <c r="R721" i="5" s="1"/>
  <c r="G721" i="5"/>
  <c r="M721" i="5" s="1"/>
  <c r="F721" i="5"/>
  <c r="E721" i="5"/>
  <c r="D721" i="5"/>
  <c r="C721" i="5"/>
  <c r="B721" i="5"/>
  <c r="A721" i="5"/>
  <c r="O720" i="5"/>
  <c r="G720" i="5"/>
  <c r="M720" i="5" s="1"/>
  <c r="F720" i="5"/>
  <c r="E720" i="5"/>
  <c r="D720" i="5"/>
  <c r="P720" i="5" s="1"/>
  <c r="C720" i="5"/>
  <c r="B720" i="5"/>
  <c r="A720" i="5"/>
  <c r="M719" i="5"/>
  <c r="L719" i="5"/>
  <c r="K719" i="5"/>
  <c r="H719" i="5"/>
  <c r="Q719" i="5" s="1"/>
  <c r="G719" i="5"/>
  <c r="F719" i="5"/>
  <c r="O719" i="5" s="1"/>
  <c r="E719" i="5"/>
  <c r="D719" i="5"/>
  <c r="P719" i="5" s="1"/>
  <c r="C719" i="5"/>
  <c r="B719" i="5"/>
  <c r="A719" i="5"/>
  <c r="R718" i="5"/>
  <c r="Q718" i="5"/>
  <c r="P718" i="5"/>
  <c r="M718" i="5"/>
  <c r="L718" i="5"/>
  <c r="K718" i="5"/>
  <c r="J718" i="5"/>
  <c r="I718" i="5"/>
  <c r="G718" i="5"/>
  <c r="H718" i="5" s="1"/>
  <c r="F718" i="5"/>
  <c r="O718" i="5" s="1"/>
  <c r="E718" i="5"/>
  <c r="D718" i="5"/>
  <c r="C718" i="5"/>
  <c r="B718" i="5"/>
  <c r="A718" i="5"/>
  <c r="P717" i="5"/>
  <c r="O717" i="5"/>
  <c r="M717" i="5"/>
  <c r="J717" i="5"/>
  <c r="I717" i="5"/>
  <c r="H717" i="5"/>
  <c r="Q717" i="5" s="1"/>
  <c r="G717" i="5"/>
  <c r="F717" i="5"/>
  <c r="E717" i="5"/>
  <c r="D717" i="5"/>
  <c r="C717" i="5"/>
  <c r="B717" i="5"/>
  <c r="A717" i="5"/>
  <c r="K716" i="5"/>
  <c r="G716" i="5"/>
  <c r="F716" i="5"/>
  <c r="O716" i="5" s="1"/>
  <c r="E716" i="5"/>
  <c r="D716" i="5"/>
  <c r="P716" i="5" s="1"/>
  <c r="C716" i="5"/>
  <c r="B716" i="5"/>
  <c r="A716" i="5"/>
  <c r="P715" i="5"/>
  <c r="L715" i="5"/>
  <c r="K715" i="5"/>
  <c r="J715" i="5"/>
  <c r="I715" i="5"/>
  <c r="R715" i="5" s="1"/>
  <c r="G715" i="5"/>
  <c r="M715" i="5" s="1"/>
  <c r="F715" i="5"/>
  <c r="O715" i="5" s="1"/>
  <c r="E715" i="5"/>
  <c r="D715" i="5"/>
  <c r="C715" i="5"/>
  <c r="B715" i="5"/>
  <c r="A715" i="5"/>
  <c r="P714" i="5"/>
  <c r="O714" i="5"/>
  <c r="M714" i="5"/>
  <c r="H714" i="5"/>
  <c r="Q714" i="5" s="1"/>
  <c r="G714" i="5"/>
  <c r="F714" i="5"/>
  <c r="E714" i="5"/>
  <c r="D714" i="5"/>
  <c r="C714" i="5"/>
  <c r="B714" i="5"/>
  <c r="A714" i="5"/>
  <c r="M713" i="5"/>
  <c r="L713" i="5"/>
  <c r="K713" i="5"/>
  <c r="G713" i="5"/>
  <c r="H713" i="5" s="1"/>
  <c r="Q713" i="5" s="1"/>
  <c r="F713" i="5"/>
  <c r="O713" i="5" s="1"/>
  <c r="E713" i="5"/>
  <c r="D713" i="5"/>
  <c r="P713" i="5" s="1"/>
  <c r="C713" i="5"/>
  <c r="B713" i="5"/>
  <c r="A713" i="5"/>
  <c r="Q712" i="5"/>
  <c r="M712" i="5"/>
  <c r="L712" i="5"/>
  <c r="K712" i="5"/>
  <c r="J712" i="5"/>
  <c r="R712" i="5" s="1"/>
  <c r="I712" i="5"/>
  <c r="G712" i="5"/>
  <c r="H712" i="5" s="1"/>
  <c r="F712" i="5"/>
  <c r="O712" i="5" s="1"/>
  <c r="E712" i="5"/>
  <c r="D712" i="5"/>
  <c r="P712" i="5" s="1"/>
  <c r="C712" i="5"/>
  <c r="B712" i="5"/>
  <c r="A712" i="5"/>
  <c r="O711" i="5"/>
  <c r="M711" i="5"/>
  <c r="J711" i="5"/>
  <c r="I711" i="5"/>
  <c r="G711" i="5"/>
  <c r="H711" i="5" s="1"/>
  <c r="Q711" i="5" s="1"/>
  <c r="F711" i="5"/>
  <c r="E711" i="5"/>
  <c r="D711" i="5"/>
  <c r="P711" i="5" s="1"/>
  <c r="C711" i="5"/>
  <c r="B711" i="5"/>
  <c r="A711" i="5"/>
  <c r="H710" i="5"/>
  <c r="Q710" i="5" s="1"/>
  <c r="G710" i="5"/>
  <c r="F710" i="5"/>
  <c r="O710" i="5" s="1"/>
  <c r="E710" i="5"/>
  <c r="D710" i="5"/>
  <c r="P710" i="5" s="1"/>
  <c r="C710" i="5"/>
  <c r="B710" i="5"/>
  <c r="A710" i="5"/>
  <c r="R709" i="5"/>
  <c r="P709" i="5"/>
  <c r="O709" i="5"/>
  <c r="L709" i="5"/>
  <c r="K709" i="5"/>
  <c r="J709" i="5"/>
  <c r="I709" i="5"/>
  <c r="G709" i="5"/>
  <c r="M709" i="5" s="1"/>
  <c r="F709" i="5"/>
  <c r="E709" i="5"/>
  <c r="D709" i="5"/>
  <c r="C709" i="5"/>
  <c r="B709" i="5"/>
  <c r="A709" i="5"/>
  <c r="P708" i="5"/>
  <c r="O708" i="5"/>
  <c r="G708" i="5"/>
  <c r="F708" i="5"/>
  <c r="E708" i="5"/>
  <c r="D708" i="5"/>
  <c r="C708" i="5"/>
  <c r="B708" i="5"/>
  <c r="A708" i="5"/>
  <c r="M707" i="5"/>
  <c r="L707" i="5"/>
  <c r="G707" i="5"/>
  <c r="F707" i="5"/>
  <c r="O707" i="5" s="1"/>
  <c r="E707" i="5"/>
  <c r="D707" i="5"/>
  <c r="P707" i="5" s="1"/>
  <c r="C707" i="5"/>
  <c r="B707" i="5"/>
  <c r="A707" i="5"/>
  <c r="R706" i="5"/>
  <c r="M706" i="5"/>
  <c r="L706" i="5"/>
  <c r="K706" i="5"/>
  <c r="J706" i="5"/>
  <c r="I706" i="5"/>
  <c r="G706" i="5"/>
  <c r="H706" i="5" s="1"/>
  <c r="Q706" i="5" s="1"/>
  <c r="F706" i="5"/>
  <c r="O706" i="5" s="1"/>
  <c r="E706" i="5"/>
  <c r="D706" i="5"/>
  <c r="P706" i="5" s="1"/>
  <c r="C706" i="5"/>
  <c r="B706" i="5"/>
  <c r="A706" i="5"/>
  <c r="O705" i="5"/>
  <c r="M705" i="5"/>
  <c r="J705" i="5"/>
  <c r="G705" i="5"/>
  <c r="F705" i="5"/>
  <c r="E705" i="5"/>
  <c r="D705" i="5"/>
  <c r="P705" i="5" s="1"/>
  <c r="C705" i="5"/>
  <c r="B705" i="5"/>
  <c r="A705" i="5"/>
  <c r="M704" i="5"/>
  <c r="L704" i="5"/>
  <c r="K704" i="5"/>
  <c r="H704" i="5"/>
  <c r="Q704" i="5" s="1"/>
  <c r="G704" i="5"/>
  <c r="F704" i="5"/>
  <c r="O704" i="5" s="1"/>
  <c r="E704" i="5"/>
  <c r="D704" i="5"/>
  <c r="P704" i="5" s="1"/>
  <c r="C704" i="5"/>
  <c r="B704" i="5"/>
  <c r="A704" i="5"/>
  <c r="P703" i="5"/>
  <c r="L703" i="5"/>
  <c r="K703" i="5"/>
  <c r="J703" i="5"/>
  <c r="I703" i="5"/>
  <c r="R703" i="5" s="1"/>
  <c r="G703" i="5"/>
  <c r="M703" i="5" s="1"/>
  <c r="F703" i="5"/>
  <c r="O703" i="5" s="1"/>
  <c r="E703" i="5"/>
  <c r="D703" i="5"/>
  <c r="C703" i="5"/>
  <c r="B703" i="5"/>
  <c r="A703" i="5"/>
  <c r="P702" i="5"/>
  <c r="O702" i="5"/>
  <c r="G702" i="5"/>
  <c r="F702" i="5"/>
  <c r="E702" i="5"/>
  <c r="D702" i="5"/>
  <c r="C702" i="5"/>
  <c r="B702" i="5"/>
  <c r="A702" i="5"/>
  <c r="G701" i="5"/>
  <c r="M701" i="5" s="1"/>
  <c r="F701" i="5"/>
  <c r="O701" i="5" s="1"/>
  <c r="E701" i="5"/>
  <c r="D701" i="5"/>
  <c r="P701" i="5" s="1"/>
  <c r="C701" i="5"/>
  <c r="B701" i="5"/>
  <c r="A701" i="5"/>
  <c r="P700" i="5"/>
  <c r="O700" i="5"/>
  <c r="M700" i="5"/>
  <c r="L700" i="5"/>
  <c r="K700" i="5"/>
  <c r="J700" i="5"/>
  <c r="I700" i="5"/>
  <c r="R700" i="5" s="1"/>
  <c r="G700" i="5"/>
  <c r="H700" i="5" s="1"/>
  <c r="Q700" i="5" s="1"/>
  <c r="F700" i="5"/>
  <c r="E700" i="5"/>
  <c r="D700" i="5"/>
  <c r="C700" i="5"/>
  <c r="B700" i="5"/>
  <c r="A700" i="5"/>
  <c r="P699" i="5"/>
  <c r="O699" i="5"/>
  <c r="G699" i="5"/>
  <c r="M699" i="5" s="1"/>
  <c r="F699" i="5"/>
  <c r="E699" i="5"/>
  <c r="D699" i="5"/>
  <c r="C699" i="5"/>
  <c r="B699" i="5"/>
  <c r="A699" i="5"/>
  <c r="M698" i="5"/>
  <c r="L698" i="5"/>
  <c r="K698" i="5"/>
  <c r="G698" i="5"/>
  <c r="F698" i="5"/>
  <c r="O698" i="5" s="1"/>
  <c r="E698" i="5"/>
  <c r="D698" i="5"/>
  <c r="P698" i="5" s="1"/>
  <c r="C698" i="5"/>
  <c r="B698" i="5"/>
  <c r="A698" i="5"/>
  <c r="R697" i="5"/>
  <c r="O697" i="5"/>
  <c r="L697" i="5"/>
  <c r="K697" i="5"/>
  <c r="J697" i="5"/>
  <c r="I697" i="5"/>
  <c r="G697" i="5"/>
  <c r="M697" i="5" s="1"/>
  <c r="F697" i="5"/>
  <c r="E697" i="5"/>
  <c r="D697" i="5"/>
  <c r="P697" i="5" s="1"/>
  <c r="C697" i="5"/>
  <c r="B697" i="5"/>
  <c r="A697" i="5"/>
  <c r="P696" i="5"/>
  <c r="O696" i="5"/>
  <c r="M696" i="5"/>
  <c r="J696" i="5"/>
  <c r="I696" i="5"/>
  <c r="H696" i="5"/>
  <c r="Q696" i="5" s="1"/>
  <c r="G696" i="5"/>
  <c r="F696" i="5"/>
  <c r="E696" i="5"/>
  <c r="D696" i="5"/>
  <c r="C696" i="5"/>
  <c r="B696" i="5"/>
  <c r="A696" i="5"/>
  <c r="K695" i="5"/>
  <c r="G695" i="5"/>
  <c r="F695" i="5"/>
  <c r="O695" i="5" s="1"/>
  <c r="E695" i="5"/>
  <c r="D695" i="5"/>
  <c r="P695" i="5" s="1"/>
  <c r="C695" i="5"/>
  <c r="B695" i="5"/>
  <c r="A695" i="5"/>
  <c r="P694" i="5"/>
  <c r="M694" i="5"/>
  <c r="L694" i="5"/>
  <c r="K694" i="5"/>
  <c r="J694" i="5"/>
  <c r="I694" i="5"/>
  <c r="R694" i="5" s="1"/>
  <c r="G694" i="5"/>
  <c r="H694" i="5" s="1"/>
  <c r="Q694" i="5" s="1"/>
  <c r="F694" i="5"/>
  <c r="O694" i="5" s="1"/>
  <c r="E694" i="5"/>
  <c r="D694" i="5"/>
  <c r="C694" i="5"/>
  <c r="B694" i="5"/>
  <c r="A694" i="5"/>
  <c r="P693" i="5"/>
  <c r="O693" i="5"/>
  <c r="I693" i="5"/>
  <c r="H693" i="5"/>
  <c r="Q693" i="5" s="1"/>
  <c r="G693" i="5"/>
  <c r="F693" i="5"/>
  <c r="E693" i="5"/>
  <c r="D693" i="5"/>
  <c r="C693" i="5"/>
  <c r="B693" i="5"/>
  <c r="A693" i="5"/>
  <c r="G692" i="5"/>
  <c r="M692" i="5" s="1"/>
  <c r="F692" i="5"/>
  <c r="O692" i="5" s="1"/>
  <c r="E692" i="5"/>
  <c r="D692" i="5"/>
  <c r="P692" i="5" s="1"/>
  <c r="C692" i="5"/>
  <c r="B692" i="5"/>
  <c r="A692" i="5"/>
  <c r="O691" i="5"/>
  <c r="L691" i="5"/>
  <c r="K691" i="5"/>
  <c r="J691" i="5"/>
  <c r="R691" i="5" s="1"/>
  <c r="I691" i="5"/>
  <c r="G691" i="5"/>
  <c r="M691" i="5" s="1"/>
  <c r="F691" i="5"/>
  <c r="E691" i="5"/>
  <c r="D691" i="5"/>
  <c r="P691" i="5" s="1"/>
  <c r="C691" i="5"/>
  <c r="B691" i="5"/>
  <c r="A691" i="5"/>
  <c r="O690" i="5"/>
  <c r="M690" i="5"/>
  <c r="J690" i="5"/>
  <c r="I690" i="5"/>
  <c r="G690" i="5"/>
  <c r="H690" i="5" s="1"/>
  <c r="Q690" i="5" s="1"/>
  <c r="F690" i="5"/>
  <c r="E690" i="5"/>
  <c r="D690" i="5"/>
  <c r="P690" i="5" s="1"/>
  <c r="C690" i="5"/>
  <c r="B690" i="5"/>
  <c r="A690" i="5"/>
  <c r="H689" i="5"/>
  <c r="Q689" i="5" s="1"/>
  <c r="G689" i="5"/>
  <c r="F689" i="5"/>
  <c r="O689" i="5" s="1"/>
  <c r="E689" i="5"/>
  <c r="D689" i="5"/>
  <c r="P689" i="5" s="1"/>
  <c r="C689" i="5"/>
  <c r="B689" i="5"/>
  <c r="A689" i="5"/>
  <c r="R688" i="5"/>
  <c r="Q688" i="5"/>
  <c r="P688" i="5"/>
  <c r="O688" i="5"/>
  <c r="M688" i="5"/>
  <c r="L688" i="5"/>
  <c r="K688" i="5"/>
  <c r="J688" i="5"/>
  <c r="I688" i="5"/>
  <c r="G688" i="5"/>
  <c r="H688" i="5" s="1"/>
  <c r="F688" i="5"/>
  <c r="E688" i="5"/>
  <c r="D688" i="5"/>
  <c r="C688" i="5"/>
  <c r="B688" i="5"/>
  <c r="A688" i="5"/>
  <c r="N688" i="5" s="1"/>
  <c r="V688" i="5" s="1"/>
  <c r="O687" i="5"/>
  <c r="H687" i="5"/>
  <c r="Q687" i="5" s="1"/>
  <c r="G687" i="5"/>
  <c r="F687" i="5"/>
  <c r="E687" i="5"/>
  <c r="D687" i="5"/>
  <c r="P687" i="5" s="1"/>
  <c r="C687" i="5"/>
  <c r="B687" i="5"/>
  <c r="A687" i="5"/>
  <c r="Q686" i="5"/>
  <c r="M686" i="5"/>
  <c r="H686" i="5"/>
  <c r="G686" i="5"/>
  <c r="F686" i="5"/>
  <c r="O686" i="5" s="1"/>
  <c r="E686" i="5"/>
  <c r="D686" i="5"/>
  <c r="P686" i="5" s="1"/>
  <c r="C686" i="5"/>
  <c r="B686" i="5"/>
  <c r="A686" i="5"/>
  <c r="L685" i="5"/>
  <c r="K685" i="5"/>
  <c r="J685" i="5"/>
  <c r="I685" i="5"/>
  <c r="R685" i="5" s="1"/>
  <c r="G685" i="5"/>
  <c r="M685" i="5" s="1"/>
  <c r="F685" i="5"/>
  <c r="O685" i="5" s="1"/>
  <c r="E685" i="5"/>
  <c r="D685" i="5"/>
  <c r="P685" i="5" s="1"/>
  <c r="C685" i="5"/>
  <c r="B685" i="5"/>
  <c r="A685" i="5"/>
  <c r="O684" i="5"/>
  <c r="M684" i="5"/>
  <c r="J684" i="5"/>
  <c r="G684" i="5"/>
  <c r="F684" i="5"/>
  <c r="E684" i="5"/>
  <c r="D684" i="5"/>
  <c r="P684" i="5" s="1"/>
  <c r="C684" i="5"/>
  <c r="B684" i="5"/>
  <c r="A684" i="5"/>
  <c r="M683" i="5"/>
  <c r="L683" i="5"/>
  <c r="K683" i="5"/>
  <c r="H683" i="5"/>
  <c r="Q683" i="5" s="1"/>
  <c r="G683" i="5"/>
  <c r="F683" i="5"/>
  <c r="O683" i="5" s="1"/>
  <c r="E683" i="5"/>
  <c r="D683" i="5"/>
  <c r="P683" i="5" s="1"/>
  <c r="C683" i="5"/>
  <c r="B683" i="5"/>
  <c r="A683" i="5"/>
  <c r="Q682" i="5"/>
  <c r="P682" i="5"/>
  <c r="M682" i="5"/>
  <c r="L682" i="5"/>
  <c r="K682" i="5"/>
  <c r="J682" i="5"/>
  <c r="I682" i="5"/>
  <c r="R682" i="5" s="1"/>
  <c r="G682" i="5"/>
  <c r="H682" i="5" s="1"/>
  <c r="F682" i="5"/>
  <c r="O682" i="5" s="1"/>
  <c r="E682" i="5"/>
  <c r="D682" i="5"/>
  <c r="C682" i="5"/>
  <c r="B682" i="5"/>
  <c r="A682" i="5"/>
  <c r="P681" i="5"/>
  <c r="O681" i="5"/>
  <c r="M681" i="5"/>
  <c r="J681" i="5"/>
  <c r="I681" i="5"/>
  <c r="H681" i="5"/>
  <c r="Q681" i="5" s="1"/>
  <c r="G681" i="5"/>
  <c r="F681" i="5"/>
  <c r="E681" i="5"/>
  <c r="D681" i="5"/>
  <c r="C681" i="5"/>
  <c r="B681" i="5"/>
  <c r="A681" i="5"/>
  <c r="G680" i="5"/>
  <c r="M680" i="5" s="1"/>
  <c r="F680" i="5"/>
  <c r="O680" i="5" s="1"/>
  <c r="E680" i="5"/>
  <c r="D680" i="5"/>
  <c r="P680" i="5" s="1"/>
  <c r="C680" i="5"/>
  <c r="B680" i="5"/>
  <c r="A680" i="5"/>
  <c r="P679" i="5"/>
  <c r="O679" i="5"/>
  <c r="L679" i="5"/>
  <c r="K679" i="5"/>
  <c r="J679" i="5"/>
  <c r="I679" i="5"/>
  <c r="R679" i="5" s="1"/>
  <c r="G679" i="5"/>
  <c r="M679" i="5" s="1"/>
  <c r="F679" i="5"/>
  <c r="E679" i="5"/>
  <c r="D679" i="5"/>
  <c r="C679" i="5"/>
  <c r="B679" i="5"/>
  <c r="A679" i="5"/>
  <c r="P678" i="5"/>
  <c r="O678" i="5"/>
  <c r="G678" i="5"/>
  <c r="M678" i="5" s="1"/>
  <c r="F678" i="5"/>
  <c r="E678" i="5"/>
  <c r="D678" i="5"/>
  <c r="C678" i="5"/>
  <c r="B678" i="5"/>
  <c r="A678" i="5"/>
  <c r="M677" i="5"/>
  <c r="L677" i="5"/>
  <c r="K677" i="5"/>
  <c r="G677" i="5"/>
  <c r="F677" i="5"/>
  <c r="O677" i="5" s="1"/>
  <c r="E677" i="5"/>
  <c r="D677" i="5"/>
  <c r="P677" i="5" s="1"/>
  <c r="C677" i="5"/>
  <c r="B677" i="5"/>
  <c r="A677" i="5"/>
  <c r="R676" i="5"/>
  <c r="Q676" i="5"/>
  <c r="M676" i="5"/>
  <c r="L676" i="5"/>
  <c r="K676" i="5"/>
  <c r="J676" i="5"/>
  <c r="I676" i="5"/>
  <c r="G676" i="5"/>
  <c r="H676" i="5" s="1"/>
  <c r="F676" i="5"/>
  <c r="O676" i="5" s="1"/>
  <c r="E676" i="5"/>
  <c r="D676" i="5"/>
  <c r="P676" i="5" s="1"/>
  <c r="C676" i="5"/>
  <c r="B676" i="5"/>
  <c r="A676" i="5"/>
  <c r="O675" i="5"/>
  <c r="M675" i="5"/>
  <c r="J675" i="5"/>
  <c r="I675" i="5"/>
  <c r="G675" i="5"/>
  <c r="F675" i="5"/>
  <c r="E675" i="5"/>
  <c r="D675" i="5"/>
  <c r="P675" i="5" s="1"/>
  <c r="C675" i="5"/>
  <c r="B675" i="5"/>
  <c r="A675" i="5"/>
  <c r="G674" i="5"/>
  <c r="F674" i="5"/>
  <c r="O674" i="5" s="1"/>
  <c r="E674" i="5"/>
  <c r="D674" i="5"/>
  <c r="P674" i="5" s="1"/>
  <c r="C674" i="5"/>
  <c r="B674" i="5"/>
  <c r="A674" i="5"/>
  <c r="P673" i="5"/>
  <c r="L673" i="5"/>
  <c r="K673" i="5"/>
  <c r="J673" i="5"/>
  <c r="I673" i="5"/>
  <c r="R673" i="5" s="1"/>
  <c r="G673" i="5"/>
  <c r="M673" i="5" s="1"/>
  <c r="F673" i="5"/>
  <c r="O673" i="5" s="1"/>
  <c r="E673" i="5"/>
  <c r="D673" i="5"/>
  <c r="C673" i="5"/>
  <c r="B673" i="5"/>
  <c r="A673" i="5"/>
  <c r="P672" i="5"/>
  <c r="O672" i="5"/>
  <c r="I672" i="5"/>
  <c r="G672" i="5"/>
  <c r="F672" i="5"/>
  <c r="E672" i="5"/>
  <c r="D672" i="5"/>
  <c r="C672" i="5"/>
  <c r="B672" i="5"/>
  <c r="A672" i="5"/>
  <c r="G671" i="5"/>
  <c r="M671" i="5" s="1"/>
  <c r="F671" i="5"/>
  <c r="O671" i="5" s="1"/>
  <c r="E671" i="5"/>
  <c r="D671" i="5"/>
  <c r="P671" i="5" s="1"/>
  <c r="C671" i="5"/>
  <c r="B671" i="5"/>
  <c r="A671" i="5"/>
  <c r="O670" i="5"/>
  <c r="M670" i="5"/>
  <c r="L670" i="5"/>
  <c r="K670" i="5"/>
  <c r="R670" i="5" s="1"/>
  <c r="J670" i="5"/>
  <c r="I670" i="5"/>
  <c r="G670" i="5"/>
  <c r="H670" i="5" s="1"/>
  <c r="Q670" i="5" s="1"/>
  <c r="F670" i="5"/>
  <c r="E670" i="5"/>
  <c r="D670" i="5"/>
  <c r="P670" i="5" s="1"/>
  <c r="C670" i="5"/>
  <c r="B670" i="5"/>
  <c r="A670" i="5"/>
  <c r="O669" i="5"/>
  <c r="G669" i="5"/>
  <c r="F669" i="5"/>
  <c r="E669" i="5"/>
  <c r="D669" i="5"/>
  <c r="P669" i="5" s="1"/>
  <c r="C669" i="5"/>
  <c r="B669" i="5"/>
  <c r="A669" i="5"/>
  <c r="M668" i="5"/>
  <c r="L668" i="5"/>
  <c r="K668" i="5"/>
  <c r="H668" i="5"/>
  <c r="Q668" i="5" s="1"/>
  <c r="G668" i="5"/>
  <c r="F668" i="5"/>
  <c r="O668" i="5" s="1"/>
  <c r="E668" i="5"/>
  <c r="D668" i="5"/>
  <c r="P668" i="5" s="1"/>
  <c r="C668" i="5"/>
  <c r="B668" i="5"/>
  <c r="A668" i="5"/>
  <c r="R667" i="5"/>
  <c r="P667" i="5"/>
  <c r="L667" i="5"/>
  <c r="K667" i="5"/>
  <c r="J667" i="5"/>
  <c r="I667" i="5"/>
  <c r="G667" i="5"/>
  <c r="M667" i="5" s="1"/>
  <c r="F667" i="5"/>
  <c r="O667" i="5" s="1"/>
  <c r="E667" i="5"/>
  <c r="D667" i="5"/>
  <c r="C667" i="5"/>
  <c r="B667" i="5"/>
  <c r="A667" i="5"/>
  <c r="O666" i="5"/>
  <c r="H666" i="5"/>
  <c r="Q666" i="5" s="1"/>
  <c r="G666" i="5"/>
  <c r="J666" i="5" s="1"/>
  <c r="F666" i="5"/>
  <c r="E666" i="5"/>
  <c r="D666" i="5"/>
  <c r="P666" i="5" s="1"/>
  <c r="C666" i="5"/>
  <c r="B666" i="5"/>
  <c r="A666" i="5"/>
  <c r="Q665" i="5"/>
  <c r="M665" i="5"/>
  <c r="H665" i="5"/>
  <c r="G665" i="5"/>
  <c r="F665" i="5"/>
  <c r="O665" i="5" s="1"/>
  <c r="E665" i="5"/>
  <c r="D665" i="5"/>
  <c r="P665" i="5" s="1"/>
  <c r="C665" i="5"/>
  <c r="B665" i="5"/>
  <c r="A665" i="5"/>
  <c r="P664" i="5"/>
  <c r="M664" i="5"/>
  <c r="L664" i="5"/>
  <c r="K664" i="5"/>
  <c r="J664" i="5"/>
  <c r="I664" i="5"/>
  <c r="R664" i="5" s="1"/>
  <c r="G664" i="5"/>
  <c r="H664" i="5" s="1"/>
  <c r="Q664" i="5" s="1"/>
  <c r="F664" i="5"/>
  <c r="O664" i="5" s="1"/>
  <c r="E664" i="5"/>
  <c r="D664" i="5"/>
  <c r="C664" i="5"/>
  <c r="B664" i="5"/>
  <c r="A664" i="5"/>
  <c r="P663" i="5"/>
  <c r="O663" i="5"/>
  <c r="M663" i="5"/>
  <c r="H663" i="5"/>
  <c r="Q663" i="5" s="1"/>
  <c r="G663" i="5"/>
  <c r="F663" i="5"/>
  <c r="E663" i="5"/>
  <c r="D663" i="5"/>
  <c r="C663" i="5"/>
  <c r="B663" i="5"/>
  <c r="A663" i="5"/>
  <c r="M662" i="5"/>
  <c r="L662" i="5"/>
  <c r="K662" i="5"/>
  <c r="G662" i="5"/>
  <c r="H662" i="5" s="1"/>
  <c r="Q662" i="5" s="1"/>
  <c r="F662" i="5"/>
  <c r="O662" i="5" s="1"/>
  <c r="E662" i="5"/>
  <c r="D662" i="5"/>
  <c r="P662" i="5" s="1"/>
  <c r="C662" i="5"/>
  <c r="B662" i="5"/>
  <c r="A662" i="5"/>
  <c r="L661" i="5"/>
  <c r="K661" i="5"/>
  <c r="J661" i="5"/>
  <c r="I661" i="5"/>
  <c r="R661" i="5" s="1"/>
  <c r="G661" i="5"/>
  <c r="M661" i="5" s="1"/>
  <c r="F661" i="5"/>
  <c r="O661" i="5" s="1"/>
  <c r="E661" i="5"/>
  <c r="D661" i="5"/>
  <c r="P661" i="5" s="1"/>
  <c r="C661" i="5"/>
  <c r="B661" i="5"/>
  <c r="A661" i="5"/>
  <c r="P660" i="5"/>
  <c r="O660" i="5"/>
  <c r="M660" i="5"/>
  <c r="J660" i="5"/>
  <c r="I660" i="5"/>
  <c r="H660" i="5"/>
  <c r="Q660" i="5" s="1"/>
  <c r="G660" i="5"/>
  <c r="F660" i="5"/>
  <c r="E660" i="5"/>
  <c r="D660" i="5"/>
  <c r="C660" i="5"/>
  <c r="B660" i="5"/>
  <c r="A660" i="5"/>
  <c r="G659" i="5"/>
  <c r="M659" i="5" s="1"/>
  <c r="F659" i="5"/>
  <c r="O659" i="5" s="1"/>
  <c r="E659" i="5"/>
  <c r="D659" i="5"/>
  <c r="P659" i="5" s="1"/>
  <c r="C659" i="5"/>
  <c r="B659" i="5"/>
  <c r="A659" i="5"/>
  <c r="Q658" i="5"/>
  <c r="P658" i="5"/>
  <c r="O658" i="5"/>
  <c r="M658" i="5"/>
  <c r="L658" i="5"/>
  <c r="K658" i="5"/>
  <c r="J658" i="5"/>
  <c r="I658" i="5"/>
  <c r="R658" i="5" s="1"/>
  <c r="G658" i="5"/>
  <c r="H658" i="5" s="1"/>
  <c r="F658" i="5"/>
  <c r="E658" i="5"/>
  <c r="D658" i="5"/>
  <c r="C658" i="5"/>
  <c r="B658" i="5"/>
  <c r="A658" i="5"/>
  <c r="N658" i="5" s="1"/>
  <c r="P657" i="5"/>
  <c r="O657" i="5"/>
  <c r="G657" i="5"/>
  <c r="F657" i="5"/>
  <c r="E657" i="5"/>
  <c r="D657" i="5"/>
  <c r="C657" i="5"/>
  <c r="B657" i="5"/>
  <c r="A657" i="5"/>
  <c r="M656" i="5"/>
  <c r="L656" i="5"/>
  <c r="G656" i="5"/>
  <c r="F656" i="5"/>
  <c r="O656" i="5" s="1"/>
  <c r="E656" i="5"/>
  <c r="D656" i="5"/>
  <c r="P656" i="5" s="1"/>
  <c r="C656" i="5"/>
  <c r="B656" i="5"/>
  <c r="A656" i="5"/>
  <c r="R655" i="5"/>
  <c r="L655" i="5"/>
  <c r="K655" i="5"/>
  <c r="J655" i="5"/>
  <c r="I655" i="5"/>
  <c r="G655" i="5"/>
  <c r="M655" i="5" s="1"/>
  <c r="F655" i="5"/>
  <c r="O655" i="5" s="1"/>
  <c r="E655" i="5"/>
  <c r="D655" i="5"/>
  <c r="P655" i="5" s="1"/>
  <c r="C655" i="5"/>
  <c r="B655" i="5"/>
  <c r="A655" i="5"/>
  <c r="O654" i="5"/>
  <c r="M654" i="5"/>
  <c r="J654" i="5"/>
  <c r="I654" i="5"/>
  <c r="G654" i="5"/>
  <c r="F654" i="5"/>
  <c r="E654" i="5"/>
  <c r="D654" i="5"/>
  <c r="P654" i="5" s="1"/>
  <c r="C654" i="5"/>
  <c r="B654" i="5"/>
  <c r="A654" i="5"/>
  <c r="G653" i="5"/>
  <c r="F653" i="5"/>
  <c r="O653" i="5" s="1"/>
  <c r="E653" i="5"/>
  <c r="D653" i="5"/>
  <c r="P653" i="5" s="1"/>
  <c r="C653" i="5"/>
  <c r="B653" i="5"/>
  <c r="A653" i="5"/>
  <c r="O652" i="5"/>
  <c r="M652" i="5"/>
  <c r="L652" i="5"/>
  <c r="K652" i="5"/>
  <c r="J652" i="5"/>
  <c r="I652" i="5"/>
  <c r="R652" i="5" s="1"/>
  <c r="G652" i="5"/>
  <c r="H652" i="5" s="1"/>
  <c r="Q652" i="5" s="1"/>
  <c r="F652" i="5"/>
  <c r="E652" i="5"/>
  <c r="D652" i="5"/>
  <c r="P652" i="5" s="1"/>
  <c r="C652" i="5"/>
  <c r="B652" i="5"/>
  <c r="A652" i="5"/>
  <c r="P651" i="5"/>
  <c r="O651" i="5"/>
  <c r="G651" i="5"/>
  <c r="F651" i="5"/>
  <c r="E651" i="5"/>
  <c r="D651" i="5"/>
  <c r="C651" i="5"/>
  <c r="B651" i="5"/>
  <c r="A651" i="5"/>
  <c r="G650" i="5"/>
  <c r="M650" i="5" s="1"/>
  <c r="F650" i="5"/>
  <c r="O650" i="5" s="1"/>
  <c r="E650" i="5"/>
  <c r="D650" i="5"/>
  <c r="P650" i="5" s="1"/>
  <c r="C650" i="5"/>
  <c r="B650" i="5"/>
  <c r="A650" i="5"/>
  <c r="P649" i="5"/>
  <c r="O649" i="5"/>
  <c r="L649" i="5"/>
  <c r="K649" i="5"/>
  <c r="J649" i="5"/>
  <c r="I649" i="5"/>
  <c r="R649" i="5" s="1"/>
  <c r="G649" i="5"/>
  <c r="M649" i="5" s="1"/>
  <c r="F649" i="5"/>
  <c r="E649" i="5"/>
  <c r="D649" i="5"/>
  <c r="C649" i="5"/>
  <c r="B649" i="5"/>
  <c r="A649" i="5"/>
  <c r="O648" i="5"/>
  <c r="G648" i="5"/>
  <c r="M648" i="5" s="1"/>
  <c r="F648" i="5"/>
  <c r="E648" i="5"/>
  <c r="D648" i="5"/>
  <c r="P648" i="5" s="1"/>
  <c r="C648" i="5"/>
  <c r="B648" i="5"/>
  <c r="A648" i="5"/>
  <c r="M647" i="5"/>
  <c r="L647" i="5"/>
  <c r="K647" i="5"/>
  <c r="H647" i="5"/>
  <c r="Q647" i="5" s="1"/>
  <c r="G647" i="5"/>
  <c r="F647" i="5"/>
  <c r="O647" i="5" s="1"/>
  <c r="E647" i="5"/>
  <c r="D647" i="5"/>
  <c r="P647" i="5" s="1"/>
  <c r="C647" i="5"/>
  <c r="B647" i="5"/>
  <c r="A647" i="5"/>
  <c r="R646" i="5"/>
  <c r="Q646" i="5"/>
  <c r="P646" i="5"/>
  <c r="M646" i="5"/>
  <c r="L646" i="5"/>
  <c r="K646" i="5"/>
  <c r="J646" i="5"/>
  <c r="I646" i="5"/>
  <c r="G646" i="5"/>
  <c r="H646" i="5" s="1"/>
  <c r="F646" i="5"/>
  <c r="O646" i="5" s="1"/>
  <c r="E646" i="5"/>
  <c r="D646" i="5"/>
  <c r="C646" i="5"/>
  <c r="B646" i="5"/>
  <c r="A646" i="5"/>
  <c r="P645" i="5"/>
  <c r="O645" i="5"/>
  <c r="M645" i="5"/>
  <c r="J645" i="5"/>
  <c r="I645" i="5"/>
  <c r="H645" i="5"/>
  <c r="Q645" i="5" s="1"/>
  <c r="G645" i="5"/>
  <c r="F645" i="5"/>
  <c r="E645" i="5"/>
  <c r="D645" i="5"/>
  <c r="C645" i="5"/>
  <c r="B645" i="5"/>
  <c r="A645" i="5"/>
  <c r="K644" i="5"/>
  <c r="G644" i="5"/>
  <c r="F644" i="5"/>
  <c r="O644" i="5" s="1"/>
  <c r="E644" i="5"/>
  <c r="D644" i="5"/>
  <c r="P644" i="5" s="1"/>
  <c r="C644" i="5"/>
  <c r="B644" i="5"/>
  <c r="A644" i="5"/>
  <c r="P643" i="5"/>
  <c r="L643" i="5"/>
  <c r="K643" i="5"/>
  <c r="J643" i="5"/>
  <c r="I643" i="5"/>
  <c r="R643" i="5" s="1"/>
  <c r="G643" i="5"/>
  <c r="M643" i="5" s="1"/>
  <c r="F643" i="5"/>
  <c r="O643" i="5" s="1"/>
  <c r="E643" i="5"/>
  <c r="D643" i="5"/>
  <c r="C643" i="5"/>
  <c r="B643" i="5"/>
  <c r="A643" i="5"/>
  <c r="P642" i="5"/>
  <c r="O642" i="5"/>
  <c r="M642" i="5"/>
  <c r="H642" i="5"/>
  <c r="Q642" i="5" s="1"/>
  <c r="G642" i="5"/>
  <c r="F642" i="5"/>
  <c r="E642" i="5"/>
  <c r="D642" i="5"/>
  <c r="C642" i="5"/>
  <c r="B642" i="5"/>
  <c r="A642" i="5"/>
  <c r="M641" i="5"/>
  <c r="L641" i="5"/>
  <c r="K641" i="5"/>
  <c r="G641" i="5"/>
  <c r="H641" i="5" s="1"/>
  <c r="Q641" i="5" s="1"/>
  <c r="F641" i="5"/>
  <c r="O641" i="5" s="1"/>
  <c r="E641" i="5"/>
  <c r="D641" i="5"/>
  <c r="P641" i="5" s="1"/>
  <c r="C641" i="5"/>
  <c r="B641" i="5"/>
  <c r="A641" i="5"/>
  <c r="Q640" i="5"/>
  <c r="M640" i="5"/>
  <c r="L640" i="5"/>
  <c r="K640" i="5"/>
  <c r="J640" i="5"/>
  <c r="R640" i="5" s="1"/>
  <c r="I640" i="5"/>
  <c r="G640" i="5"/>
  <c r="H640" i="5" s="1"/>
  <c r="F640" i="5"/>
  <c r="O640" i="5" s="1"/>
  <c r="E640" i="5"/>
  <c r="D640" i="5"/>
  <c r="P640" i="5" s="1"/>
  <c r="C640" i="5"/>
  <c r="B640" i="5"/>
  <c r="A640" i="5"/>
  <c r="O639" i="5"/>
  <c r="M639" i="5"/>
  <c r="J639" i="5"/>
  <c r="I639" i="5"/>
  <c r="G639" i="5"/>
  <c r="H639" i="5" s="1"/>
  <c r="Q639" i="5" s="1"/>
  <c r="F639" i="5"/>
  <c r="E639" i="5"/>
  <c r="D639" i="5"/>
  <c r="P639" i="5" s="1"/>
  <c r="C639" i="5"/>
  <c r="B639" i="5"/>
  <c r="A639" i="5"/>
  <c r="H638" i="5"/>
  <c r="Q638" i="5" s="1"/>
  <c r="G638" i="5"/>
  <c r="F638" i="5"/>
  <c r="O638" i="5" s="1"/>
  <c r="E638" i="5"/>
  <c r="D638" i="5"/>
  <c r="P638" i="5" s="1"/>
  <c r="C638" i="5"/>
  <c r="B638" i="5"/>
  <c r="A638" i="5"/>
  <c r="R637" i="5"/>
  <c r="P637" i="5"/>
  <c r="O637" i="5"/>
  <c r="L637" i="5"/>
  <c r="K637" i="5"/>
  <c r="J637" i="5"/>
  <c r="I637" i="5"/>
  <c r="G637" i="5"/>
  <c r="M637" i="5" s="1"/>
  <c r="F637" i="5"/>
  <c r="E637" i="5"/>
  <c r="D637" i="5"/>
  <c r="C637" i="5"/>
  <c r="B637" i="5"/>
  <c r="A637" i="5"/>
  <c r="P636" i="5"/>
  <c r="O636" i="5"/>
  <c r="G636" i="5"/>
  <c r="F636" i="5"/>
  <c r="E636" i="5"/>
  <c r="D636" i="5"/>
  <c r="C636" i="5"/>
  <c r="B636" i="5"/>
  <c r="A636" i="5"/>
  <c r="M635" i="5"/>
  <c r="L635" i="5"/>
  <c r="G635" i="5"/>
  <c r="F635" i="5"/>
  <c r="O635" i="5" s="1"/>
  <c r="E635" i="5"/>
  <c r="D635" i="5"/>
  <c r="P635" i="5" s="1"/>
  <c r="C635" i="5"/>
  <c r="B635" i="5"/>
  <c r="A635" i="5"/>
  <c r="R634" i="5"/>
  <c r="M634" i="5"/>
  <c r="L634" i="5"/>
  <c r="K634" i="5"/>
  <c r="J634" i="5"/>
  <c r="I634" i="5"/>
  <c r="G634" i="5"/>
  <c r="H634" i="5" s="1"/>
  <c r="Q634" i="5" s="1"/>
  <c r="F634" i="5"/>
  <c r="O634" i="5" s="1"/>
  <c r="E634" i="5"/>
  <c r="D634" i="5"/>
  <c r="P634" i="5" s="1"/>
  <c r="C634" i="5"/>
  <c r="B634" i="5"/>
  <c r="A634" i="5"/>
  <c r="O633" i="5"/>
  <c r="M633" i="5"/>
  <c r="J633" i="5"/>
  <c r="G633" i="5"/>
  <c r="F633" i="5"/>
  <c r="E633" i="5"/>
  <c r="D633" i="5"/>
  <c r="P633" i="5" s="1"/>
  <c r="C633" i="5"/>
  <c r="B633" i="5"/>
  <c r="A633" i="5"/>
  <c r="M632" i="5"/>
  <c r="L632" i="5"/>
  <c r="K632" i="5"/>
  <c r="H632" i="5"/>
  <c r="Q632" i="5" s="1"/>
  <c r="G632" i="5"/>
  <c r="F632" i="5"/>
  <c r="O632" i="5" s="1"/>
  <c r="E632" i="5"/>
  <c r="D632" i="5"/>
  <c r="P632" i="5" s="1"/>
  <c r="C632" i="5"/>
  <c r="B632" i="5"/>
  <c r="A632" i="5"/>
  <c r="P631" i="5"/>
  <c r="L631" i="5"/>
  <c r="K631" i="5"/>
  <c r="J631" i="5"/>
  <c r="I631" i="5"/>
  <c r="R631" i="5" s="1"/>
  <c r="G631" i="5"/>
  <c r="M631" i="5" s="1"/>
  <c r="F631" i="5"/>
  <c r="O631" i="5" s="1"/>
  <c r="E631" i="5"/>
  <c r="D631" i="5"/>
  <c r="C631" i="5"/>
  <c r="B631" i="5"/>
  <c r="A631" i="5"/>
  <c r="P630" i="5"/>
  <c r="O630" i="5"/>
  <c r="G630" i="5"/>
  <c r="F630" i="5"/>
  <c r="E630" i="5"/>
  <c r="D630" i="5"/>
  <c r="C630" i="5"/>
  <c r="B630" i="5"/>
  <c r="A630" i="5"/>
  <c r="G629" i="5"/>
  <c r="M629" i="5" s="1"/>
  <c r="F629" i="5"/>
  <c r="O629" i="5" s="1"/>
  <c r="E629" i="5"/>
  <c r="D629" i="5"/>
  <c r="P629" i="5" s="1"/>
  <c r="C629" i="5"/>
  <c r="B629" i="5"/>
  <c r="A629" i="5"/>
  <c r="P628" i="5"/>
  <c r="O628" i="5"/>
  <c r="M628" i="5"/>
  <c r="L628" i="5"/>
  <c r="K628" i="5"/>
  <c r="J628" i="5"/>
  <c r="I628" i="5"/>
  <c r="R628" i="5" s="1"/>
  <c r="G628" i="5"/>
  <c r="H628" i="5" s="1"/>
  <c r="Q628" i="5" s="1"/>
  <c r="F628" i="5"/>
  <c r="E628" i="5"/>
  <c r="D628" i="5"/>
  <c r="C628" i="5"/>
  <c r="B628" i="5"/>
  <c r="A628" i="5"/>
  <c r="P627" i="5"/>
  <c r="O627" i="5"/>
  <c r="G627" i="5"/>
  <c r="M627" i="5" s="1"/>
  <c r="F627" i="5"/>
  <c r="E627" i="5"/>
  <c r="D627" i="5"/>
  <c r="C627" i="5"/>
  <c r="B627" i="5"/>
  <c r="A627" i="5"/>
  <c r="M626" i="5"/>
  <c r="L626" i="5"/>
  <c r="K626" i="5"/>
  <c r="G626" i="5"/>
  <c r="F626" i="5"/>
  <c r="O626" i="5" s="1"/>
  <c r="E626" i="5"/>
  <c r="D626" i="5"/>
  <c r="P626" i="5" s="1"/>
  <c r="C626" i="5"/>
  <c r="B626" i="5"/>
  <c r="A626" i="5"/>
  <c r="R625" i="5"/>
  <c r="O625" i="5"/>
  <c r="L625" i="5"/>
  <c r="K625" i="5"/>
  <c r="J625" i="5"/>
  <c r="I625" i="5"/>
  <c r="G625" i="5"/>
  <c r="M625" i="5" s="1"/>
  <c r="F625" i="5"/>
  <c r="E625" i="5"/>
  <c r="D625" i="5"/>
  <c r="P625" i="5" s="1"/>
  <c r="C625" i="5"/>
  <c r="B625" i="5"/>
  <c r="A625" i="5"/>
  <c r="P624" i="5"/>
  <c r="O624" i="5"/>
  <c r="M624" i="5"/>
  <c r="J624" i="5"/>
  <c r="I624" i="5"/>
  <c r="H624" i="5"/>
  <c r="Q624" i="5" s="1"/>
  <c r="G624" i="5"/>
  <c r="F624" i="5"/>
  <c r="E624" i="5"/>
  <c r="D624" i="5"/>
  <c r="C624" i="5"/>
  <c r="B624" i="5"/>
  <c r="A624" i="5"/>
  <c r="K623" i="5"/>
  <c r="G623" i="5"/>
  <c r="F623" i="5"/>
  <c r="O623" i="5" s="1"/>
  <c r="E623" i="5"/>
  <c r="D623" i="5"/>
  <c r="P623" i="5" s="1"/>
  <c r="C623" i="5"/>
  <c r="B623" i="5"/>
  <c r="A623" i="5"/>
  <c r="P622" i="5"/>
  <c r="M622" i="5"/>
  <c r="L622" i="5"/>
  <c r="K622" i="5"/>
  <c r="J622" i="5"/>
  <c r="I622" i="5"/>
  <c r="R622" i="5" s="1"/>
  <c r="G622" i="5"/>
  <c r="H622" i="5" s="1"/>
  <c r="Q622" i="5" s="1"/>
  <c r="F622" i="5"/>
  <c r="O622" i="5" s="1"/>
  <c r="E622" i="5"/>
  <c r="D622" i="5"/>
  <c r="C622" i="5"/>
  <c r="B622" i="5"/>
  <c r="A622" i="5"/>
  <c r="P621" i="5"/>
  <c r="O621" i="5"/>
  <c r="I621" i="5"/>
  <c r="H621" i="5"/>
  <c r="Q621" i="5" s="1"/>
  <c r="G621" i="5"/>
  <c r="F621" i="5"/>
  <c r="E621" i="5"/>
  <c r="D621" i="5"/>
  <c r="C621" i="5"/>
  <c r="B621" i="5"/>
  <c r="A621" i="5"/>
  <c r="G620" i="5"/>
  <c r="M620" i="5" s="1"/>
  <c r="F620" i="5"/>
  <c r="O620" i="5" s="1"/>
  <c r="E620" i="5"/>
  <c r="D620" i="5"/>
  <c r="P620" i="5" s="1"/>
  <c r="C620" i="5"/>
  <c r="B620" i="5"/>
  <c r="A620" i="5"/>
  <c r="O619" i="5"/>
  <c r="L619" i="5"/>
  <c r="K619" i="5"/>
  <c r="J619" i="5"/>
  <c r="I619" i="5"/>
  <c r="G619" i="5"/>
  <c r="M619" i="5" s="1"/>
  <c r="F619" i="5"/>
  <c r="E619" i="5"/>
  <c r="D619" i="5"/>
  <c r="P619" i="5" s="1"/>
  <c r="C619" i="5"/>
  <c r="B619" i="5"/>
  <c r="A619" i="5"/>
  <c r="O618" i="5"/>
  <c r="M618" i="5"/>
  <c r="J618" i="5"/>
  <c r="I618" i="5"/>
  <c r="G618" i="5"/>
  <c r="H618" i="5" s="1"/>
  <c r="Q618" i="5" s="1"/>
  <c r="F618" i="5"/>
  <c r="E618" i="5"/>
  <c r="D618" i="5"/>
  <c r="P618" i="5" s="1"/>
  <c r="C618" i="5"/>
  <c r="B618" i="5"/>
  <c r="A618" i="5"/>
  <c r="H617" i="5"/>
  <c r="Q617" i="5" s="1"/>
  <c r="G617" i="5"/>
  <c r="F617" i="5"/>
  <c r="O617" i="5" s="1"/>
  <c r="E617" i="5"/>
  <c r="D617" i="5"/>
  <c r="P617" i="5" s="1"/>
  <c r="C617" i="5"/>
  <c r="B617" i="5"/>
  <c r="A617" i="5"/>
  <c r="R616" i="5"/>
  <c r="Q616" i="5"/>
  <c r="P616" i="5"/>
  <c r="O616" i="5"/>
  <c r="M616" i="5"/>
  <c r="L616" i="5"/>
  <c r="K616" i="5"/>
  <c r="J616" i="5"/>
  <c r="I616" i="5"/>
  <c r="G616" i="5"/>
  <c r="H616" i="5" s="1"/>
  <c r="F616" i="5"/>
  <c r="E616" i="5"/>
  <c r="D616" i="5"/>
  <c r="C616" i="5"/>
  <c r="B616" i="5"/>
  <c r="A616" i="5"/>
  <c r="N616" i="5" s="1"/>
  <c r="O615" i="5"/>
  <c r="H615" i="5"/>
  <c r="Q615" i="5" s="1"/>
  <c r="G615" i="5"/>
  <c r="F615" i="5"/>
  <c r="E615" i="5"/>
  <c r="D615" i="5"/>
  <c r="P615" i="5" s="1"/>
  <c r="C615" i="5"/>
  <c r="B615" i="5"/>
  <c r="A615" i="5"/>
  <c r="Q614" i="5"/>
  <c r="M614" i="5"/>
  <c r="H614" i="5"/>
  <c r="G614" i="5"/>
  <c r="F614" i="5"/>
  <c r="O614" i="5" s="1"/>
  <c r="E614" i="5"/>
  <c r="D614" i="5"/>
  <c r="P614" i="5" s="1"/>
  <c r="C614" i="5"/>
  <c r="B614" i="5"/>
  <c r="A614" i="5"/>
  <c r="L613" i="5"/>
  <c r="K613" i="5"/>
  <c r="J613" i="5"/>
  <c r="I613" i="5"/>
  <c r="R613" i="5" s="1"/>
  <c r="G613" i="5"/>
  <c r="M613" i="5" s="1"/>
  <c r="F613" i="5"/>
  <c r="O613" i="5" s="1"/>
  <c r="E613" i="5"/>
  <c r="D613" i="5"/>
  <c r="P613" i="5" s="1"/>
  <c r="C613" i="5"/>
  <c r="B613" i="5"/>
  <c r="A613" i="5"/>
  <c r="O612" i="5"/>
  <c r="M612" i="5"/>
  <c r="J612" i="5"/>
  <c r="G612" i="5"/>
  <c r="F612" i="5"/>
  <c r="E612" i="5"/>
  <c r="D612" i="5"/>
  <c r="P612" i="5" s="1"/>
  <c r="C612" i="5"/>
  <c r="B612" i="5"/>
  <c r="A612" i="5"/>
  <c r="M611" i="5"/>
  <c r="L611" i="5"/>
  <c r="K611" i="5"/>
  <c r="H611" i="5"/>
  <c r="Q611" i="5" s="1"/>
  <c r="G611" i="5"/>
  <c r="F611" i="5"/>
  <c r="O611" i="5" s="1"/>
  <c r="E611" i="5"/>
  <c r="D611" i="5"/>
  <c r="P611" i="5" s="1"/>
  <c r="C611" i="5"/>
  <c r="B611" i="5"/>
  <c r="A611" i="5"/>
  <c r="Q610" i="5"/>
  <c r="P610" i="5"/>
  <c r="M610" i="5"/>
  <c r="L610" i="5"/>
  <c r="K610" i="5"/>
  <c r="J610" i="5"/>
  <c r="I610" i="5"/>
  <c r="G610" i="5"/>
  <c r="H610" i="5" s="1"/>
  <c r="F610" i="5"/>
  <c r="O610" i="5" s="1"/>
  <c r="E610" i="5"/>
  <c r="D610" i="5"/>
  <c r="C610" i="5"/>
  <c r="B610" i="5"/>
  <c r="A610" i="5"/>
  <c r="P609" i="5"/>
  <c r="O609" i="5"/>
  <c r="M609" i="5"/>
  <c r="J609" i="5"/>
  <c r="I609" i="5"/>
  <c r="H609" i="5"/>
  <c r="Q609" i="5" s="1"/>
  <c r="G609" i="5"/>
  <c r="F609" i="5"/>
  <c r="E609" i="5"/>
  <c r="D609" i="5"/>
  <c r="C609" i="5"/>
  <c r="B609" i="5"/>
  <c r="A609" i="5"/>
  <c r="G608" i="5"/>
  <c r="F608" i="5"/>
  <c r="E608" i="5"/>
  <c r="D608" i="5"/>
  <c r="P608" i="5" s="1"/>
  <c r="C608" i="5"/>
  <c r="B608" i="5"/>
  <c r="A608" i="5"/>
  <c r="P607" i="5"/>
  <c r="O607" i="5"/>
  <c r="L607" i="5"/>
  <c r="K607" i="5"/>
  <c r="J607" i="5"/>
  <c r="I607" i="5"/>
  <c r="R607" i="5" s="1"/>
  <c r="G607" i="5"/>
  <c r="M607" i="5" s="1"/>
  <c r="F607" i="5"/>
  <c r="E607" i="5"/>
  <c r="D607" i="5"/>
  <c r="C607" i="5"/>
  <c r="B607" i="5"/>
  <c r="A607" i="5"/>
  <c r="P606" i="5"/>
  <c r="O606" i="5"/>
  <c r="G606" i="5"/>
  <c r="F606" i="5"/>
  <c r="E606" i="5"/>
  <c r="D606" i="5"/>
  <c r="C606" i="5"/>
  <c r="B606" i="5"/>
  <c r="A606" i="5"/>
  <c r="M605" i="5"/>
  <c r="L605" i="5"/>
  <c r="K605" i="5"/>
  <c r="G605" i="5"/>
  <c r="F605" i="5"/>
  <c r="O605" i="5" s="1"/>
  <c r="E605" i="5"/>
  <c r="D605" i="5"/>
  <c r="P605" i="5" s="1"/>
  <c r="C605" i="5"/>
  <c r="B605" i="5"/>
  <c r="A605" i="5"/>
  <c r="R604" i="5"/>
  <c r="Q604" i="5"/>
  <c r="M604" i="5"/>
  <c r="L604" i="5"/>
  <c r="K604" i="5"/>
  <c r="J604" i="5"/>
  <c r="I604" i="5"/>
  <c r="G604" i="5"/>
  <c r="H604" i="5" s="1"/>
  <c r="F604" i="5"/>
  <c r="O604" i="5" s="1"/>
  <c r="E604" i="5"/>
  <c r="D604" i="5"/>
  <c r="P604" i="5" s="1"/>
  <c r="C604" i="5"/>
  <c r="B604" i="5"/>
  <c r="A604" i="5"/>
  <c r="O603" i="5"/>
  <c r="M603" i="5"/>
  <c r="J603" i="5"/>
  <c r="I603" i="5"/>
  <c r="G603" i="5"/>
  <c r="F603" i="5"/>
  <c r="E603" i="5"/>
  <c r="D603" i="5"/>
  <c r="P603" i="5" s="1"/>
  <c r="C603" i="5"/>
  <c r="B603" i="5"/>
  <c r="A603" i="5"/>
  <c r="G602" i="5"/>
  <c r="F602" i="5"/>
  <c r="O602" i="5" s="1"/>
  <c r="E602" i="5"/>
  <c r="D602" i="5"/>
  <c r="P602" i="5" s="1"/>
  <c r="C602" i="5"/>
  <c r="B602" i="5"/>
  <c r="A602" i="5"/>
  <c r="P601" i="5"/>
  <c r="L601" i="5"/>
  <c r="K601" i="5"/>
  <c r="J601" i="5"/>
  <c r="I601" i="5"/>
  <c r="R601" i="5" s="1"/>
  <c r="G601" i="5"/>
  <c r="M601" i="5" s="1"/>
  <c r="F601" i="5"/>
  <c r="O601" i="5" s="1"/>
  <c r="E601" i="5"/>
  <c r="D601" i="5"/>
  <c r="C601" i="5"/>
  <c r="B601" i="5"/>
  <c r="A601" i="5"/>
  <c r="P600" i="5"/>
  <c r="O600" i="5"/>
  <c r="I600" i="5"/>
  <c r="G600" i="5"/>
  <c r="F600" i="5"/>
  <c r="E600" i="5"/>
  <c r="D600" i="5"/>
  <c r="C600" i="5"/>
  <c r="B600" i="5"/>
  <c r="A600" i="5"/>
  <c r="G599" i="5"/>
  <c r="F599" i="5"/>
  <c r="O599" i="5" s="1"/>
  <c r="E599" i="5"/>
  <c r="D599" i="5"/>
  <c r="P599" i="5" s="1"/>
  <c r="C599" i="5"/>
  <c r="B599" i="5"/>
  <c r="A599" i="5"/>
  <c r="O598" i="5"/>
  <c r="M598" i="5"/>
  <c r="L598" i="5"/>
  <c r="K598" i="5"/>
  <c r="R598" i="5" s="1"/>
  <c r="J598" i="5"/>
  <c r="I598" i="5"/>
  <c r="G598" i="5"/>
  <c r="H598" i="5" s="1"/>
  <c r="Q598" i="5" s="1"/>
  <c r="F598" i="5"/>
  <c r="E598" i="5"/>
  <c r="D598" i="5"/>
  <c r="P598" i="5" s="1"/>
  <c r="C598" i="5"/>
  <c r="B598" i="5"/>
  <c r="A598" i="5"/>
  <c r="O597" i="5"/>
  <c r="G597" i="5"/>
  <c r="F597" i="5"/>
  <c r="E597" i="5"/>
  <c r="D597" i="5"/>
  <c r="P597" i="5" s="1"/>
  <c r="C597" i="5"/>
  <c r="B597" i="5"/>
  <c r="A597" i="5"/>
  <c r="M596" i="5"/>
  <c r="L596" i="5"/>
  <c r="K596" i="5"/>
  <c r="H596" i="5"/>
  <c r="Q596" i="5" s="1"/>
  <c r="G596" i="5"/>
  <c r="F596" i="5"/>
  <c r="O596" i="5" s="1"/>
  <c r="E596" i="5"/>
  <c r="D596" i="5"/>
  <c r="P596" i="5" s="1"/>
  <c r="C596" i="5"/>
  <c r="B596" i="5"/>
  <c r="A596" i="5"/>
  <c r="R595" i="5"/>
  <c r="P595" i="5"/>
  <c r="L595" i="5"/>
  <c r="K595" i="5"/>
  <c r="J595" i="5"/>
  <c r="I595" i="5"/>
  <c r="G595" i="5"/>
  <c r="M595" i="5" s="1"/>
  <c r="F595" i="5"/>
  <c r="O595" i="5" s="1"/>
  <c r="E595" i="5"/>
  <c r="D595" i="5"/>
  <c r="C595" i="5"/>
  <c r="B595" i="5"/>
  <c r="A595" i="5"/>
  <c r="O594" i="5"/>
  <c r="I594" i="5"/>
  <c r="H594" i="5"/>
  <c r="Q594" i="5" s="1"/>
  <c r="G594" i="5"/>
  <c r="F594" i="5"/>
  <c r="E594" i="5"/>
  <c r="D594" i="5"/>
  <c r="P594" i="5" s="1"/>
  <c r="C594" i="5"/>
  <c r="B594" i="5"/>
  <c r="A594" i="5"/>
  <c r="Q593" i="5"/>
  <c r="M593" i="5"/>
  <c r="H593" i="5"/>
  <c r="G593" i="5"/>
  <c r="F593" i="5"/>
  <c r="O593" i="5" s="1"/>
  <c r="E593" i="5"/>
  <c r="D593" i="5"/>
  <c r="P593" i="5" s="1"/>
  <c r="C593" i="5"/>
  <c r="B593" i="5"/>
  <c r="A593" i="5"/>
  <c r="P592" i="5"/>
  <c r="M592" i="5"/>
  <c r="L592" i="5"/>
  <c r="K592" i="5"/>
  <c r="J592" i="5"/>
  <c r="I592" i="5"/>
  <c r="R592" i="5" s="1"/>
  <c r="G592" i="5"/>
  <c r="H592" i="5" s="1"/>
  <c r="Q592" i="5" s="1"/>
  <c r="F592" i="5"/>
  <c r="O592" i="5" s="1"/>
  <c r="E592" i="5"/>
  <c r="D592" i="5"/>
  <c r="C592" i="5"/>
  <c r="B592" i="5"/>
  <c r="A592" i="5"/>
  <c r="P591" i="5"/>
  <c r="O591" i="5"/>
  <c r="M591" i="5"/>
  <c r="H591" i="5"/>
  <c r="Q591" i="5" s="1"/>
  <c r="G591" i="5"/>
  <c r="F591" i="5"/>
  <c r="E591" i="5"/>
  <c r="D591" i="5"/>
  <c r="C591" i="5"/>
  <c r="B591" i="5"/>
  <c r="A591" i="5"/>
  <c r="M590" i="5"/>
  <c r="L590" i="5"/>
  <c r="K590" i="5"/>
  <c r="G590" i="5"/>
  <c r="H590" i="5" s="1"/>
  <c r="Q590" i="5" s="1"/>
  <c r="F590" i="5"/>
  <c r="O590" i="5" s="1"/>
  <c r="E590" i="5"/>
  <c r="D590" i="5"/>
  <c r="P590" i="5" s="1"/>
  <c r="C590" i="5"/>
  <c r="B590" i="5"/>
  <c r="A590" i="5"/>
  <c r="L589" i="5"/>
  <c r="K589" i="5"/>
  <c r="J589" i="5"/>
  <c r="I589" i="5"/>
  <c r="G589" i="5"/>
  <c r="M589" i="5" s="1"/>
  <c r="F589" i="5"/>
  <c r="O589" i="5" s="1"/>
  <c r="E589" i="5"/>
  <c r="D589" i="5"/>
  <c r="P589" i="5" s="1"/>
  <c r="C589" i="5"/>
  <c r="B589" i="5"/>
  <c r="A589" i="5"/>
  <c r="O588" i="5"/>
  <c r="M588" i="5"/>
  <c r="J588" i="5"/>
  <c r="I588" i="5"/>
  <c r="H588" i="5"/>
  <c r="Q588" i="5" s="1"/>
  <c r="G588" i="5"/>
  <c r="F588" i="5"/>
  <c r="E588" i="5"/>
  <c r="D588" i="5"/>
  <c r="P588" i="5" s="1"/>
  <c r="C588" i="5"/>
  <c r="B588" i="5"/>
  <c r="A588" i="5"/>
  <c r="H587" i="5"/>
  <c r="Q587" i="5" s="1"/>
  <c r="G587" i="5"/>
  <c r="F587" i="5"/>
  <c r="E587" i="5"/>
  <c r="D587" i="5"/>
  <c r="P587" i="5" s="1"/>
  <c r="C587" i="5"/>
  <c r="B587" i="5"/>
  <c r="A587" i="5"/>
  <c r="Q586" i="5"/>
  <c r="P586" i="5"/>
  <c r="O586" i="5"/>
  <c r="M586" i="5"/>
  <c r="L586" i="5"/>
  <c r="K586" i="5"/>
  <c r="J586" i="5"/>
  <c r="I586" i="5"/>
  <c r="R586" i="5" s="1"/>
  <c r="G586" i="5"/>
  <c r="H586" i="5" s="1"/>
  <c r="F586" i="5"/>
  <c r="E586" i="5"/>
  <c r="D586" i="5"/>
  <c r="C586" i="5"/>
  <c r="B586" i="5"/>
  <c r="A586" i="5"/>
  <c r="N586" i="5" s="1"/>
  <c r="P585" i="5"/>
  <c r="O585" i="5"/>
  <c r="G585" i="5"/>
  <c r="F585" i="5"/>
  <c r="E585" i="5"/>
  <c r="D585" i="5"/>
  <c r="C585" i="5"/>
  <c r="B585" i="5"/>
  <c r="A585" i="5"/>
  <c r="M584" i="5"/>
  <c r="L584" i="5"/>
  <c r="G584" i="5"/>
  <c r="F584" i="5"/>
  <c r="O584" i="5" s="1"/>
  <c r="E584" i="5"/>
  <c r="D584" i="5"/>
  <c r="P584" i="5" s="1"/>
  <c r="C584" i="5"/>
  <c r="B584" i="5"/>
  <c r="A584" i="5"/>
  <c r="R583" i="5"/>
  <c r="L583" i="5"/>
  <c r="K583" i="5"/>
  <c r="J583" i="5"/>
  <c r="I583" i="5"/>
  <c r="G583" i="5"/>
  <c r="M583" i="5" s="1"/>
  <c r="F583" i="5"/>
  <c r="O583" i="5" s="1"/>
  <c r="E583" i="5"/>
  <c r="D583" i="5"/>
  <c r="P583" i="5" s="1"/>
  <c r="C583" i="5"/>
  <c r="B583" i="5"/>
  <c r="A583" i="5"/>
  <c r="O582" i="5"/>
  <c r="M582" i="5"/>
  <c r="J582" i="5"/>
  <c r="I582" i="5"/>
  <c r="G582" i="5"/>
  <c r="F582" i="5"/>
  <c r="E582" i="5"/>
  <c r="D582" i="5"/>
  <c r="P582" i="5" s="1"/>
  <c r="C582" i="5"/>
  <c r="B582" i="5"/>
  <c r="A582" i="5"/>
  <c r="G581" i="5"/>
  <c r="F581" i="5"/>
  <c r="O581" i="5" s="1"/>
  <c r="E581" i="5"/>
  <c r="D581" i="5"/>
  <c r="P581" i="5" s="1"/>
  <c r="C581" i="5"/>
  <c r="B581" i="5"/>
  <c r="A581" i="5"/>
  <c r="O580" i="5"/>
  <c r="M580" i="5"/>
  <c r="L580" i="5"/>
  <c r="K580" i="5"/>
  <c r="J580" i="5"/>
  <c r="I580" i="5"/>
  <c r="R580" i="5" s="1"/>
  <c r="G580" i="5"/>
  <c r="H580" i="5" s="1"/>
  <c r="Q580" i="5" s="1"/>
  <c r="F580" i="5"/>
  <c r="E580" i="5"/>
  <c r="D580" i="5"/>
  <c r="P580" i="5" s="1"/>
  <c r="C580" i="5"/>
  <c r="B580" i="5"/>
  <c r="A580" i="5"/>
  <c r="P579" i="5"/>
  <c r="O579" i="5"/>
  <c r="G579" i="5"/>
  <c r="F579" i="5"/>
  <c r="E579" i="5"/>
  <c r="D579" i="5"/>
  <c r="C579" i="5"/>
  <c r="B579" i="5"/>
  <c r="A579" i="5"/>
  <c r="G578" i="5"/>
  <c r="F578" i="5"/>
  <c r="O578" i="5" s="1"/>
  <c r="E578" i="5"/>
  <c r="D578" i="5"/>
  <c r="P578" i="5" s="1"/>
  <c r="C578" i="5"/>
  <c r="B578" i="5"/>
  <c r="A578" i="5"/>
  <c r="P577" i="5"/>
  <c r="O577" i="5"/>
  <c r="L577" i="5"/>
  <c r="K577" i="5"/>
  <c r="J577" i="5"/>
  <c r="I577" i="5"/>
  <c r="G577" i="5"/>
  <c r="M577" i="5" s="1"/>
  <c r="F577" i="5"/>
  <c r="E577" i="5"/>
  <c r="D577" i="5"/>
  <c r="C577" i="5"/>
  <c r="B577" i="5"/>
  <c r="A577" i="5"/>
  <c r="O576" i="5"/>
  <c r="G576" i="5"/>
  <c r="M576" i="5" s="1"/>
  <c r="F576" i="5"/>
  <c r="E576" i="5"/>
  <c r="D576" i="5"/>
  <c r="P576" i="5" s="1"/>
  <c r="C576" i="5"/>
  <c r="B576" i="5"/>
  <c r="A576" i="5"/>
  <c r="M575" i="5"/>
  <c r="L575" i="5"/>
  <c r="K575" i="5"/>
  <c r="H575" i="5"/>
  <c r="Q575" i="5" s="1"/>
  <c r="G575" i="5"/>
  <c r="F575" i="5"/>
  <c r="O575" i="5" s="1"/>
  <c r="E575" i="5"/>
  <c r="D575" i="5"/>
  <c r="P575" i="5" s="1"/>
  <c r="C575" i="5"/>
  <c r="B575" i="5"/>
  <c r="A575" i="5"/>
  <c r="R574" i="5"/>
  <c r="Q574" i="5"/>
  <c r="M574" i="5"/>
  <c r="L574" i="5"/>
  <c r="K574" i="5"/>
  <c r="J574" i="5"/>
  <c r="I574" i="5"/>
  <c r="G574" i="5"/>
  <c r="H574" i="5" s="1"/>
  <c r="F574" i="5"/>
  <c r="O574" i="5" s="1"/>
  <c r="E574" i="5"/>
  <c r="D574" i="5"/>
  <c r="P574" i="5" s="1"/>
  <c r="C574" i="5"/>
  <c r="B574" i="5"/>
  <c r="A574" i="5"/>
  <c r="P573" i="5"/>
  <c r="O573" i="5"/>
  <c r="M573" i="5"/>
  <c r="J573" i="5"/>
  <c r="I573" i="5"/>
  <c r="H573" i="5"/>
  <c r="Q573" i="5" s="1"/>
  <c r="G573" i="5"/>
  <c r="F573" i="5"/>
  <c r="E573" i="5"/>
  <c r="D573" i="5"/>
  <c r="C573" i="5"/>
  <c r="B573" i="5"/>
  <c r="A573" i="5"/>
  <c r="Q572" i="5"/>
  <c r="K572" i="5"/>
  <c r="H572" i="5"/>
  <c r="G572" i="5"/>
  <c r="F572" i="5"/>
  <c r="O572" i="5" s="1"/>
  <c r="E572" i="5"/>
  <c r="D572" i="5"/>
  <c r="P572" i="5" s="1"/>
  <c r="C572" i="5"/>
  <c r="B572" i="5"/>
  <c r="A572" i="5"/>
  <c r="P571" i="5"/>
  <c r="L571" i="5"/>
  <c r="K571" i="5"/>
  <c r="J571" i="5"/>
  <c r="I571" i="5"/>
  <c r="G571" i="5"/>
  <c r="M571" i="5" s="1"/>
  <c r="F571" i="5"/>
  <c r="O571" i="5" s="1"/>
  <c r="E571" i="5"/>
  <c r="D571" i="5"/>
  <c r="C571" i="5"/>
  <c r="B571" i="5"/>
  <c r="A571" i="5"/>
  <c r="P570" i="5"/>
  <c r="O570" i="5"/>
  <c r="M570" i="5"/>
  <c r="H570" i="5"/>
  <c r="Q570" i="5" s="1"/>
  <c r="G570" i="5"/>
  <c r="F570" i="5"/>
  <c r="E570" i="5"/>
  <c r="D570" i="5"/>
  <c r="C570" i="5"/>
  <c r="B570" i="5"/>
  <c r="A570" i="5"/>
  <c r="M569" i="5"/>
  <c r="L569" i="5"/>
  <c r="K569" i="5"/>
  <c r="G569" i="5"/>
  <c r="H569" i="5" s="1"/>
  <c r="Q569" i="5" s="1"/>
  <c r="F569" i="5"/>
  <c r="O569" i="5" s="1"/>
  <c r="E569" i="5"/>
  <c r="D569" i="5"/>
  <c r="P569" i="5" s="1"/>
  <c r="C569" i="5"/>
  <c r="B569" i="5"/>
  <c r="A569" i="5"/>
  <c r="Q568" i="5"/>
  <c r="M568" i="5"/>
  <c r="L568" i="5"/>
  <c r="K568" i="5"/>
  <c r="J568" i="5"/>
  <c r="R568" i="5" s="1"/>
  <c r="I568" i="5"/>
  <c r="G568" i="5"/>
  <c r="H568" i="5" s="1"/>
  <c r="F568" i="5"/>
  <c r="O568" i="5" s="1"/>
  <c r="E568" i="5"/>
  <c r="D568" i="5"/>
  <c r="P568" i="5" s="1"/>
  <c r="C568" i="5"/>
  <c r="B568" i="5"/>
  <c r="A568" i="5"/>
  <c r="O567" i="5"/>
  <c r="M567" i="5"/>
  <c r="J567" i="5"/>
  <c r="I567" i="5"/>
  <c r="G567" i="5"/>
  <c r="H567" i="5" s="1"/>
  <c r="Q567" i="5" s="1"/>
  <c r="F567" i="5"/>
  <c r="E567" i="5"/>
  <c r="D567" i="5"/>
  <c r="P567" i="5" s="1"/>
  <c r="C567" i="5"/>
  <c r="B567" i="5"/>
  <c r="A567" i="5"/>
  <c r="G566" i="5"/>
  <c r="K566" i="5" s="1"/>
  <c r="F566" i="5"/>
  <c r="O566" i="5" s="1"/>
  <c r="E566" i="5"/>
  <c r="D566" i="5"/>
  <c r="P566" i="5" s="1"/>
  <c r="C566" i="5"/>
  <c r="B566" i="5"/>
  <c r="A566" i="5"/>
  <c r="R565" i="5"/>
  <c r="P565" i="5"/>
  <c r="O565" i="5"/>
  <c r="L565" i="5"/>
  <c r="K565" i="5"/>
  <c r="J565" i="5"/>
  <c r="I565" i="5"/>
  <c r="G565" i="5"/>
  <c r="M565" i="5" s="1"/>
  <c r="F565" i="5"/>
  <c r="E565" i="5"/>
  <c r="D565" i="5"/>
  <c r="C565" i="5"/>
  <c r="B565" i="5"/>
  <c r="A565" i="5"/>
  <c r="P564" i="5"/>
  <c r="O564" i="5"/>
  <c r="G564" i="5"/>
  <c r="F564" i="5"/>
  <c r="E564" i="5"/>
  <c r="D564" i="5"/>
  <c r="C564" i="5"/>
  <c r="B564" i="5"/>
  <c r="A564" i="5"/>
  <c r="M563" i="5"/>
  <c r="L563" i="5"/>
  <c r="G563" i="5"/>
  <c r="H563" i="5" s="1"/>
  <c r="Q563" i="5" s="1"/>
  <c r="F563" i="5"/>
  <c r="O563" i="5" s="1"/>
  <c r="E563" i="5"/>
  <c r="D563" i="5"/>
  <c r="P563" i="5" s="1"/>
  <c r="C563" i="5"/>
  <c r="B563" i="5"/>
  <c r="A563" i="5"/>
  <c r="R562" i="5"/>
  <c r="M562" i="5"/>
  <c r="L562" i="5"/>
  <c r="K562" i="5"/>
  <c r="J562" i="5"/>
  <c r="I562" i="5"/>
  <c r="G562" i="5"/>
  <c r="H562" i="5" s="1"/>
  <c r="Q562" i="5" s="1"/>
  <c r="F562" i="5"/>
  <c r="O562" i="5" s="1"/>
  <c r="E562" i="5"/>
  <c r="D562" i="5"/>
  <c r="P562" i="5" s="1"/>
  <c r="C562" i="5"/>
  <c r="B562" i="5"/>
  <c r="A562" i="5"/>
  <c r="O561" i="5"/>
  <c r="M561" i="5"/>
  <c r="J561" i="5"/>
  <c r="G561" i="5"/>
  <c r="F561" i="5"/>
  <c r="E561" i="5"/>
  <c r="D561" i="5"/>
  <c r="P561" i="5" s="1"/>
  <c r="C561" i="5"/>
  <c r="B561" i="5"/>
  <c r="A561" i="5"/>
  <c r="M560" i="5"/>
  <c r="L560" i="5"/>
  <c r="K560" i="5"/>
  <c r="H560" i="5"/>
  <c r="Q560" i="5" s="1"/>
  <c r="G560" i="5"/>
  <c r="F560" i="5"/>
  <c r="O560" i="5" s="1"/>
  <c r="E560" i="5"/>
  <c r="D560" i="5"/>
  <c r="P560" i="5" s="1"/>
  <c r="C560" i="5"/>
  <c r="B560" i="5"/>
  <c r="A560" i="5"/>
  <c r="P559" i="5"/>
  <c r="L559" i="5"/>
  <c r="K559" i="5"/>
  <c r="J559" i="5"/>
  <c r="I559" i="5"/>
  <c r="G559" i="5"/>
  <c r="M559" i="5" s="1"/>
  <c r="F559" i="5"/>
  <c r="O559" i="5" s="1"/>
  <c r="E559" i="5"/>
  <c r="D559" i="5"/>
  <c r="C559" i="5"/>
  <c r="B559" i="5"/>
  <c r="A559" i="5"/>
  <c r="P558" i="5"/>
  <c r="O558" i="5"/>
  <c r="G558" i="5"/>
  <c r="F558" i="5"/>
  <c r="E558" i="5"/>
  <c r="D558" i="5"/>
  <c r="C558" i="5"/>
  <c r="B558" i="5"/>
  <c r="A558" i="5"/>
  <c r="G557" i="5"/>
  <c r="F557" i="5"/>
  <c r="O557" i="5" s="1"/>
  <c r="E557" i="5"/>
  <c r="D557" i="5"/>
  <c r="P557" i="5" s="1"/>
  <c r="C557" i="5"/>
  <c r="B557" i="5"/>
  <c r="A557" i="5"/>
  <c r="P556" i="5"/>
  <c r="O556" i="5"/>
  <c r="M556" i="5"/>
  <c r="L556" i="5"/>
  <c r="K556" i="5"/>
  <c r="J556" i="5"/>
  <c r="I556" i="5"/>
  <c r="G556" i="5"/>
  <c r="H556" i="5" s="1"/>
  <c r="Q556" i="5" s="1"/>
  <c r="F556" i="5"/>
  <c r="E556" i="5"/>
  <c r="D556" i="5"/>
  <c r="C556" i="5"/>
  <c r="B556" i="5"/>
  <c r="A556" i="5"/>
  <c r="P555" i="5"/>
  <c r="O555" i="5"/>
  <c r="G555" i="5"/>
  <c r="F555" i="5"/>
  <c r="E555" i="5"/>
  <c r="D555" i="5"/>
  <c r="C555" i="5"/>
  <c r="B555" i="5"/>
  <c r="A555" i="5"/>
  <c r="M554" i="5"/>
  <c r="L554" i="5"/>
  <c r="K554" i="5"/>
  <c r="G554" i="5"/>
  <c r="F554" i="5"/>
  <c r="O554" i="5" s="1"/>
  <c r="E554" i="5"/>
  <c r="D554" i="5"/>
  <c r="P554" i="5" s="1"/>
  <c r="C554" i="5"/>
  <c r="B554" i="5"/>
  <c r="A554" i="5"/>
  <c r="R553" i="5"/>
  <c r="O553" i="5"/>
  <c r="L553" i="5"/>
  <c r="K553" i="5"/>
  <c r="J553" i="5"/>
  <c r="I553" i="5"/>
  <c r="G553" i="5"/>
  <c r="M553" i="5" s="1"/>
  <c r="F553" i="5"/>
  <c r="E553" i="5"/>
  <c r="D553" i="5"/>
  <c r="P553" i="5" s="1"/>
  <c r="C553" i="5"/>
  <c r="B553" i="5"/>
  <c r="A553" i="5"/>
  <c r="P552" i="5"/>
  <c r="O552" i="5"/>
  <c r="M552" i="5"/>
  <c r="J552" i="5"/>
  <c r="I552" i="5"/>
  <c r="H552" i="5"/>
  <c r="Q552" i="5" s="1"/>
  <c r="G552" i="5"/>
  <c r="F552" i="5"/>
  <c r="E552" i="5"/>
  <c r="D552" i="5"/>
  <c r="C552" i="5"/>
  <c r="B552" i="5"/>
  <c r="A552" i="5"/>
  <c r="Q551" i="5"/>
  <c r="K551" i="5"/>
  <c r="H551" i="5"/>
  <c r="G551" i="5"/>
  <c r="F551" i="5"/>
  <c r="O551" i="5" s="1"/>
  <c r="E551" i="5"/>
  <c r="D551" i="5"/>
  <c r="P551" i="5" s="1"/>
  <c r="C551" i="5"/>
  <c r="B551" i="5"/>
  <c r="A551" i="5"/>
  <c r="P550" i="5"/>
  <c r="M550" i="5"/>
  <c r="L550" i="5"/>
  <c r="K550" i="5"/>
  <c r="J550" i="5"/>
  <c r="I550" i="5"/>
  <c r="R550" i="5" s="1"/>
  <c r="G550" i="5"/>
  <c r="H550" i="5" s="1"/>
  <c r="Q550" i="5" s="1"/>
  <c r="F550" i="5"/>
  <c r="O550" i="5" s="1"/>
  <c r="E550" i="5"/>
  <c r="D550" i="5"/>
  <c r="C550" i="5"/>
  <c r="B550" i="5"/>
  <c r="A550" i="5"/>
  <c r="P549" i="5"/>
  <c r="O549" i="5"/>
  <c r="I549" i="5"/>
  <c r="H549" i="5"/>
  <c r="Q549" i="5" s="1"/>
  <c r="G549" i="5"/>
  <c r="F549" i="5"/>
  <c r="E549" i="5"/>
  <c r="D549" i="5"/>
  <c r="C549" i="5"/>
  <c r="B549" i="5"/>
  <c r="A549" i="5"/>
  <c r="L548" i="5"/>
  <c r="G548" i="5"/>
  <c r="M548" i="5" s="1"/>
  <c r="F548" i="5"/>
  <c r="O548" i="5" s="1"/>
  <c r="E548" i="5"/>
  <c r="D548" i="5"/>
  <c r="P548" i="5" s="1"/>
  <c r="C548" i="5"/>
  <c r="B548" i="5"/>
  <c r="A548" i="5"/>
  <c r="O547" i="5"/>
  <c r="L547" i="5"/>
  <c r="K547" i="5"/>
  <c r="J547" i="5"/>
  <c r="R547" i="5" s="1"/>
  <c r="I547" i="5"/>
  <c r="G547" i="5"/>
  <c r="M547" i="5" s="1"/>
  <c r="F547" i="5"/>
  <c r="E547" i="5"/>
  <c r="D547" i="5"/>
  <c r="P547" i="5" s="1"/>
  <c r="C547" i="5"/>
  <c r="B547" i="5"/>
  <c r="A547" i="5"/>
  <c r="O546" i="5"/>
  <c r="M546" i="5"/>
  <c r="J546" i="5"/>
  <c r="I546" i="5"/>
  <c r="G546" i="5"/>
  <c r="H546" i="5" s="1"/>
  <c r="Q546" i="5" s="1"/>
  <c r="F546" i="5"/>
  <c r="E546" i="5"/>
  <c r="D546" i="5"/>
  <c r="P546" i="5" s="1"/>
  <c r="C546" i="5"/>
  <c r="B546" i="5"/>
  <c r="A546" i="5"/>
  <c r="K545" i="5"/>
  <c r="H545" i="5"/>
  <c r="Q545" i="5" s="1"/>
  <c r="G545" i="5"/>
  <c r="F545" i="5"/>
  <c r="O545" i="5" s="1"/>
  <c r="E545" i="5"/>
  <c r="D545" i="5"/>
  <c r="P545" i="5" s="1"/>
  <c r="C545" i="5"/>
  <c r="B545" i="5"/>
  <c r="A545" i="5"/>
  <c r="R544" i="5"/>
  <c r="Q544" i="5"/>
  <c r="P544" i="5"/>
  <c r="O544" i="5"/>
  <c r="M544" i="5"/>
  <c r="L544" i="5"/>
  <c r="K544" i="5"/>
  <c r="J544" i="5"/>
  <c r="I544" i="5"/>
  <c r="G544" i="5"/>
  <c r="H544" i="5" s="1"/>
  <c r="F544" i="5"/>
  <c r="E544" i="5"/>
  <c r="D544" i="5"/>
  <c r="C544" i="5"/>
  <c r="B544" i="5"/>
  <c r="A544" i="5"/>
  <c r="O543" i="5"/>
  <c r="G543" i="5"/>
  <c r="I543" i="5" s="1"/>
  <c r="F543" i="5"/>
  <c r="E543" i="5"/>
  <c r="D543" i="5"/>
  <c r="P543" i="5" s="1"/>
  <c r="C543" i="5"/>
  <c r="B543" i="5"/>
  <c r="A543" i="5"/>
  <c r="M542" i="5"/>
  <c r="G542" i="5"/>
  <c r="F542" i="5"/>
  <c r="O542" i="5" s="1"/>
  <c r="E542" i="5"/>
  <c r="D542" i="5"/>
  <c r="P542" i="5" s="1"/>
  <c r="C542" i="5"/>
  <c r="B542" i="5"/>
  <c r="A542" i="5"/>
  <c r="L541" i="5"/>
  <c r="K541" i="5"/>
  <c r="J541" i="5"/>
  <c r="I541" i="5"/>
  <c r="G541" i="5"/>
  <c r="M541" i="5" s="1"/>
  <c r="F541" i="5"/>
  <c r="O541" i="5" s="1"/>
  <c r="E541" i="5"/>
  <c r="D541" i="5"/>
  <c r="P541" i="5" s="1"/>
  <c r="C541" i="5"/>
  <c r="B541" i="5"/>
  <c r="A541" i="5"/>
  <c r="O540" i="5"/>
  <c r="M540" i="5"/>
  <c r="J540" i="5"/>
  <c r="G540" i="5"/>
  <c r="F540" i="5"/>
  <c r="E540" i="5"/>
  <c r="D540" i="5"/>
  <c r="P540" i="5" s="1"/>
  <c r="C540" i="5"/>
  <c r="B540" i="5"/>
  <c r="A540" i="5"/>
  <c r="M539" i="5"/>
  <c r="L539" i="5"/>
  <c r="K539" i="5"/>
  <c r="H539" i="5"/>
  <c r="Q539" i="5" s="1"/>
  <c r="G539" i="5"/>
  <c r="F539" i="5"/>
  <c r="O539" i="5" s="1"/>
  <c r="E539" i="5"/>
  <c r="D539" i="5"/>
  <c r="P539" i="5" s="1"/>
  <c r="C539" i="5"/>
  <c r="B539" i="5"/>
  <c r="A539" i="5"/>
  <c r="Q538" i="5"/>
  <c r="P538" i="5"/>
  <c r="M538" i="5"/>
  <c r="L538" i="5"/>
  <c r="K538" i="5"/>
  <c r="J538" i="5"/>
  <c r="I538" i="5"/>
  <c r="G538" i="5"/>
  <c r="H538" i="5" s="1"/>
  <c r="F538" i="5"/>
  <c r="O538" i="5" s="1"/>
  <c r="E538" i="5"/>
  <c r="D538" i="5"/>
  <c r="C538" i="5"/>
  <c r="B538" i="5"/>
  <c r="A538" i="5"/>
  <c r="P537" i="5"/>
  <c r="O537" i="5"/>
  <c r="M537" i="5"/>
  <c r="J537" i="5"/>
  <c r="I537" i="5"/>
  <c r="H537" i="5"/>
  <c r="Q537" i="5" s="1"/>
  <c r="G537" i="5"/>
  <c r="F537" i="5"/>
  <c r="E537" i="5"/>
  <c r="D537" i="5"/>
  <c r="C537" i="5"/>
  <c r="B537" i="5"/>
  <c r="A537" i="5"/>
  <c r="H536" i="5"/>
  <c r="Q536" i="5" s="1"/>
  <c r="G536" i="5"/>
  <c r="F536" i="5"/>
  <c r="O536" i="5" s="1"/>
  <c r="E536" i="5"/>
  <c r="D536" i="5"/>
  <c r="P536" i="5" s="1"/>
  <c r="C536" i="5"/>
  <c r="B536" i="5"/>
  <c r="A536" i="5"/>
  <c r="P535" i="5"/>
  <c r="O535" i="5"/>
  <c r="L535" i="5"/>
  <c r="K535" i="5"/>
  <c r="J535" i="5"/>
  <c r="I535" i="5"/>
  <c r="R535" i="5" s="1"/>
  <c r="G535" i="5"/>
  <c r="M535" i="5" s="1"/>
  <c r="F535" i="5"/>
  <c r="E535" i="5"/>
  <c r="D535" i="5"/>
  <c r="C535" i="5"/>
  <c r="B535" i="5"/>
  <c r="A535" i="5"/>
  <c r="P534" i="5"/>
  <c r="O534" i="5"/>
  <c r="G534" i="5"/>
  <c r="F534" i="5"/>
  <c r="E534" i="5"/>
  <c r="D534" i="5"/>
  <c r="C534" i="5"/>
  <c r="B534" i="5"/>
  <c r="A534" i="5"/>
  <c r="M533" i="5"/>
  <c r="L533" i="5"/>
  <c r="K533" i="5"/>
  <c r="G533" i="5"/>
  <c r="F533" i="5"/>
  <c r="O533" i="5" s="1"/>
  <c r="E533" i="5"/>
  <c r="D533" i="5"/>
  <c r="P533" i="5" s="1"/>
  <c r="C533" i="5"/>
  <c r="B533" i="5"/>
  <c r="A533" i="5"/>
  <c r="R532" i="5"/>
  <c r="Q532" i="5"/>
  <c r="M532" i="5"/>
  <c r="L532" i="5"/>
  <c r="K532" i="5"/>
  <c r="J532" i="5"/>
  <c r="I532" i="5"/>
  <c r="G532" i="5"/>
  <c r="H532" i="5" s="1"/>
  <c r="F532" i="5"/>
  <c r="O532" i="5" s="1"/>
  <c r="E532" i="5"/>
  <c r="D532" i="5"/>
  <c r="P532" i="5" s="1"/>
  <c r="C532" i="5"/>
  <c r="B532" i="5"/>
  <c r="A532" i="5"/>
  <c r="O531" i="5"/>
  <c r="M531" i="5"/>
  <c r="J531" i="5"/>
  <c r="I531" i="5"/>
  <c r="G531" i="5"/>
  <c r="F531" i="5"/>
  <c r="E531" i="5"/>
  <c r="D531" i="5"/>
  <c r="P531" i="5" s="1"/>
  <c r="C531" i="5"/>
  <c r="B531" i="5"/>
  <c r="A531" i="5"/>
  <c r="G530" i="5"/>
  <c r="F530" i="5"/>
  <c r="O530" i="5" s="1"/>
  <c r="E530" i="5"/>
  <c r="D530" i="5"/>
  <c r="P530" i="5" s="1"/>
  <c r="C530" i="5"/>
  <c r="B530" i="5"/>
  <c r="A530" i="5"/>
  <c r="P529" i="5"/>
  <c r="L529" i="5"/>
  <c r="K529" i="5"/>
  <c r="J529" i="5"/>
  <c r="I529" i="5"/>
  <c r="G529" i="5"/>
  <c r="M529" i="5" s="1"/>
  <c r="F529" i="5"/>
  <c r="O529" i="5" s="1"/>
  <c r="E529" i="5"/>
  <c r="D529" i="5"/>
  <c r="C529" i="5"/>
  <c r="B529" i="5"/>
  <c r="A529" i="5"/>
  <c r="P528" i="5"/>
  <c r="O528" i="5"/>
  <c r="H528" i="5"/>
  <c r="Q528" i="5" s="1"/>
  <c r="G528" i="5"/>
  <c r="F528" i="5"/>
  <c r="E528" i="5"/>
  <c r="D528" i="5"/>
  <c r="C528" i="5"/>
  <c r="B528" i="5"/>
  <c r="A528" i="5"/>
  <c r="L527" i="5"/>
  <c r="G527" i="5"/>
  <c r="M527" i="5" s="1"/>
  <c r="F527" i="5"/>
  <c r="O527" i="5" s="1"/>
  <c r="E527" i="5"/>
  <c r="D527" i="5"/>
  <c r="P527" i="5" s="1"/>
  <c r="C527" i="5"/>
  <c r="B527" i="5"/>
  <c r="A527" i="5"/>
  <c r="M526" i="5"/>
  <c r="L526" i="5"/>
  <c r="R526" i="5" s="1"/>
  <c r="K526" i="5"/>
  <c r="J526" i="5"/>
  <c r="I526" i="5"/>
  <c r="G526" i="5"/>
  <c r="H526" i="5" s="1"/>
  <c r="Q526" i="5" s="1"/>
  <c r="F526" i="5"/>
  <c r="O526" i="5" s="1"/>
  <c r="E526" i="5"/>
  <c r="D526" i="5"/>
  <c r="P526" i="5" s="1"/>
  <c r="C526" i="5"/>
  <c r="B526" i="5"/>
  <c r="A526" i="5"/>
  <c r="O525" i="5"/>
  <c r="J525" i="5"/>
  <c r="G525" i="5"/>
  <c r="M525" i="5" s="1"/>
  <c r="F525" i="5"/>
  <c r="E525" i="5"/>
  <c r="D525" i="5"/>
  <c r="C525" i="5"/>
  <c r="B525" i="5"/>
  <c r="A525" i="5"/>
  <c r="M524" i="5"/>
  <c r="L524" i="5"/>
  <c r="K524" i="5"/>
  <c r="H524" i="5"/>
  <c r="Q524" i="5" s="1"/>
  <c r="G524" i="5"/>
  <c r="F524" i="5"/>
  <c r="O524" i="5" s="1"/>
  <c r="E524" i="5"/>
  <c r="D524" i="5"/>
  <c r="P524" i="5" s="1"/>
  <c r="C524" i="5"/>
  <c r="B524" i="5"/>
  <c r="A524" i="5"/>
  <c r="R523" i="5"/>
  <c r="P523" i="5"/>
  <c r="L523" i="5"/>
  <c r="K523" i="5"/>
  <c r="J523" i="5"/>
  <c r="I523" i="5"/>
  <c r="G523" i="5"/>
  <c r="M523" i="5" s="1"/>
  <c r="F523" i="5"/>
  <c r="O523" i="5" s="1"/>
  <c r="E523" i="5"/>
  <c r="D523" i="5"/>
  <c r="C523" i="5"/>
  <c r="B523" i="5"/>
  <c r="A523" i="5"/>
  <c r="P522" i="5"/>
  <c r="O522" i="5"/>
  <c r="G522" i="5"/>
  <c r="F522" i="5"/>
  <c r="E522" i="5"/>
  <c r="D522" i="5"/>
  <c r="C522" i="5"/>
  <c r="B522" i="5"/>
  <c r="A522" i="5"/>
  <c r="M521" i="5"/>
  <c r="G521" i="5"/>
  <c r="F521" i="5"/>
  <c r="O521" i="5" s="1"/>
  <c r="E521" i="5"/>
  <c r="D521" i="5"/>
  <c r="P521" i="5" s="1"/>
  <c r="C521" i="5"/>
  <c r="B521" i="5"/>
  <c r="A521" i="5"/>
  <c r="P520" i="5"/>
  <c r="M520" i="5"/>
  <c r="L520" i="5"/>
  <c r="K520" i="5"/>
  <c r="J520" i="5"/>
  <c r="I520" i="5"/>
  <c r="R520" i="5" s="1"/>
  <c r="G520" i="5"/>
  <c r="H520" i="5" s="1"/>
  <c r="Q520" i="5" s="1"/>
  <c r="F520" i="5"/>
  <c r="O520" i="5" s="1"/>
  <c r="E520" i="5"/>
  <c r="D520" i="5"/>
  <c r="C520" i="5"/>
  <c r="B520" i="5"/>
  <c r="A520" i="5"/>
  <c r="P519" i="5"/>
  <c r="O519" i="5"/>
  <c r="M519" i="5"/>
  <c r="G519" i="5"/>
  <c r="F519" i="5"/>
  <c r="E519" i="5"/>
  <c r="D519" i="5"/>
  <c r="C519" i="5"/>
  <c r="B519" i="5"/>
  <c r="A519" i="5"/>
  <c r="M518" i="5"/>
  <c r="L518" i="5"/>
  <c r="K518" i="5"/>
  <c r="G518" i="5"/>
  <c r="H518" i="5" s="1"/>
  <c r="Q518" i="5" s="1"/>
  <c r="F518" i="5"/>
  <c r="O518" i="5" s="1"/>
  <c r="E518" i="5"/>
  <c r="D518" i="5"/>
  <c r="P518" i="5" s="1"/>
  <c r="C518" i="5"/>
  <c r="B518" i="5"/>
  <c r="A518" i="5"/>
  <c r="L517" i="5"/>
  <c r="K517" i="5"/>
  <c r="J517" i="5"/>
  <c r="I517" i="5"/>
  <c r="G517" i="5"/>
  <c r="M517" i="5" s="1"/>
  <c r="F517" i="5"/>
  <c r="O517" i="5" s="1"/>
  <c r="E517" i="5"/>
  <c r="D517" i="5"/>
  <c r="P517" i="5" s="1"/>
  <c r="C517" i="5"/>
  <c r="B517" i="5"/>
  <c r="A517" i="5"/>
  <c r="P516" i="5"/>
  <c r="O516" i="5"/>
  <c r="M516" i="5"/>
  <c r="J516" i="5"/>
  <c r="I516" i="5"/>
  <c r="H516" i="5"/>
  <c r="Q516" i="5" s="1"/>
  <c r="G516" i="5"/>
  <c r="F516" i="5"/>
  <c r="E516" i="5"/>
  <c r="D516" i="5"/>
  <c r="C516" i="5"/>
  <c r="B516" i="5"/>
  <c r="A516" i="5"/>
  <c r="G515" i="5"/>
  <c r="F515" i="5"/>
  <c r="O515" i="5" s="1"/>
  <c r="E515" i="5"/>
  <c r="D515" i="5"/>
  <c r="P515" i="5" s="1"/>
  <c r="C515" i="5"/>
  <c r="B515" i="5"/>
  <c r="A515" i="5"/>
  <c r="P514" i="5"/>
  <c r="O514" i="5"/>
  <c r="M514" i="5"/>
  <c r="L514" i="5"/>
  <c r="K514" i="5"/>
  <c r="J514" i="5"/>
  <c r="I514" i="5"/>
  <c r="R514" i="5" s="1"/>
  <c r="G514" i="5"/>
  <c r="H514" i="5" s="1"/>
  <c r="Q514" i="5" s="1"/>
  <c r="F514" i="5"/>
  <c r="E514" i="5"/>
  <c r="D514" i="5"/>
  <c r="C514" i="5"/>
  <c r="B514" i="5"/>
  <c r="A514" i="5"/>
  <c r="P513" i="5"/>
  <c r="O513" i="5"/>
  <c r="G513" i="5"/>
  <c r="F513" i="5"/>
  <c r="E513" i="5"/>
  <c r="D513" i="5"/>
  <c r="C513" i="5"/>
  <c r="B513" i="5"/>
  <c r="A513" i="5"/>
  <c r="M512" i="5"/>
  <c r="L512" i="5"/>
  <c r="G512" i="5"/>
  <c r="H512" i="5" s="1"/>
  <c r="Q512" i="5" s="1"/>
  <c r="F512" i="5"/>
  <c r="O512" i="5" s="1"/>
  <c r="E512" i="5"/>
  <c r="D512" i="5"/>
  <c r="P512" i="5" s="1"/>
  <c r="C512" i="5"/>
  <c r="B512" i="5"/>
  <c r="A512" i="5"/>
  <c r="L511" i="5"/>
  <c r="K511" i="5"/>
  <c r="J511" i="5"/>
  <c r="R511" i="5" s="1"/>
  <c r="I511" i="5"/>
  <c r="G511" i="5"/>
  <c r="M511" i="5" s="1"/>
  <c r="F511" i="5"/>
  <c r="O511" i="5" s="1"/>
  <c r="E511" i="5"/>
  <c r="D511" i="5"/>
  <c r="P511" i="5" s="1"/>
  <c r="C511" i="5"/>
  <c r="B511" i="5"/>
  <c r="A511" i="5"/>
  <c r="O510" i="5"/>
  <c r="M510" i="5"/>
  <c r="J510" i="5"/>
  <c r="I510" i="5"/>
  <c r="G510" i="5"/>
  <c r="F510" i="5"/>
  <c r="E510" i="5"/>
  <c r="D510" i="5"/>
  <c r="P510" i="5" s="1"/>
  <c r="C510" i="5"/>
  <c r="B510" i="5"/>
  <c r="A510" i="5"/>
  <c r="K509" i="5"/>
  <c r="G509" i="5"/>
  <c r="F509" i="5"/>
  <c r="O509" i="5" s="1"/>
  <c r="E509" i="5"/>
  <c r="D509" i="5"/>
  <c r="P509" i="5" s="1"/>
  <c r="C509" i="5"/>
  <c r="B509" i="5"/>
  <c r="A509" i="5"/>
  <c r="Q508" i="5"/>
  <c r="P508" i="5"/>
  <c r="O508" i="5"/>
  <c r="M508" i="5"/>
  <c r="L508" i="5"/>
  <c r="K508" i="5"/>
  <c r="J508" i="5"/>
  <c r="I508" i="5"/>
  <c r="G508" i="5"/>
  <c r="H508" i="5" s="1"/>
  <c r="F508" i="5"/>
  <c r="E508" i="5"/>
  <c r="D508" i="5"/>
  <c r="C508" i="5"/>
  <c r="B508" i="5"/>
  <c r="A508" i="5"/>
  <c r="P507" i="5"/>
  <c r="O507" i="5"/>
  <c r="I507" i="5"/>
  <c r="G507" i="5"/>
  <c r="F507" i="5"/>
  <c r="E507" i="5"/>
  <c r="D507" i="5"/>
  <c r="C507" i="5"/>
  <c r="B507" i="5"/>
  <c r="A507" i="5"/>
  <c r="G506" i="5"/>
  <c r="M506" i="5" s="1"/>
  <c r="F506" i="5"/>
  <c r="O506" i="5" s="1"/>
  <c r="E506" i="5"/>
  <c r="D506" i="5"/>
  <c r="P506" i="5" s="1"/>
  <c r="C506" i="5"/>
  <c r="B506" i="5"/>
  <c r="A506" i="5"/>
  <c r="O505" i="5"/>
  <c r="L505" i="5"/>
  <c r="K505" i="5"/>
  <c r="J505" i="5"/>
  <c r="I505" i="5"/>
  <c r="G505" i="5"/>
  <c r="M505" i="5" s="1"/>
  <c r="F505" i="5"/>
  <c r="E505" i="5"/>
  <c r="D505" i="5"/>
  <c r="P505" i="5" s="1"/>
  <c r="C505" i="5"/>
  <c r="B505" i="5"/>
  <c r="A505" i="5"/>
  <c r="O504" i="5"/>
  <c r="M504" i="5"/>
  <c r="J504" i="5"/>
  <c r="G504" i="5"/>
  <c r="I504" i="5" s="1"/>
  <c r="F504" i="5"/>
  <c r="E504" i="5"/>
  <c r="D504" i="5"/>
  <c r="P504" i="5" s="1"/>
  <c r="C504" i="5"/>
  <c r="B504" i="5"/>
  <c r="A504" i="5"/>
  <c r="M503" i="5"/>
  <c r="L503" i="5"/>
  <c r="K503" i="5"/>
  <c r="H503" i="5"/>
  <c r="Q503" i="5" s="1"/>
  <c r="G503" i="5"/>
  <c r="F503" i="5"/>
  <c r="O503" i="5" s="1"/>
  <c r="E503" i="5"/>
  <c r="D503" i="5"/>
  <c r="P503" i="5" s="1"/>
  <c r="C503" i="5"/>
  <c r="B503" i="5"/>
  <c r="A503" i="5"/>
  <c r="Q502" i="5"/>
  <c r="M502" i="5"/>
  <c r="L502" i="5"/>
  <c r="K502" i="5"/>
  <c r="J502" i="5"/>
  <c r="I502" i="5"/>
  <c r="R502" i="5" s="1"/>
  <c r="G502" i="5"/>
  <c r="H502" i="5" s="1"/>
  <c r="F502" i="5"/>
  <c r="O502" i="5" s="1"/>
  <c r="E502" i="5"/>
  <c r="D502" i="5"/>
  <c r="P502" i="5" s="1"/>
  <c r="C502" i="5"/>
  <c r="B502" i="5"/>
  <c r="A502" i="5"/>
  <c r="P501" i="5"/>
  <c r="O501" i="5"/>
  <c r="M501" i="5"/>
  <c r="J501" i="5"/>
  <c r="I501" i="5"/>
  <c r="H501" i="5"/>
  <c r="Q501" i="5" s="1"/>
  <c r="G501" i="5"/>
  <c r="F501" i="5"/>
  <c r="E501" i="5"/>
  <c r="D501" i="5"/>
  <c r="C501" i="5"/>
  <c r="B501" i="5"/>
  <c r="A501" i="5"/>
  <c r="G500" i="5"/>
  <c r="F500" i="5"/>
  <c r="O500" i="5" s="1"/>
  <c r="E500" i="5"/>
  <c r="D500" i="5"/>
  <c r="P500" i="5" s="1"/>
  <c r="C500" i="5"/>
  <c r="B500" i="5"/>
  <c r="A500" i="5"/>
  <c r="P499" i="5"/>
  <c r="O499" i="5"/>
  <c r="L499" i="5"/>
  <c r="K499" i="5"/>
  <c r="J499" i="5"/>
  <c r="I499" i="5"/>
  <c r="R499" i="5" s="1"/>
  <c r="G499" i="5"/>
  <c r="M499" i="5" s="1"/>
  <c r="F499" i="5"/>
  <c r="E499" i="5"/>
  <c r="D499" i="5"/>
  <c r="C499" i="5"/>
  <c r="B499" i="5"/>
  <c r="A499" i="5"/>
  <c r="P498" i="5"/>
  <c r="O498" i="5"/>
  <c r="G498" i="5"/>
  <c r="F498" i="5"/>
  <c r="E498" i="5"/>
  <c r="D498" i="5"/>
  <c r="C498" i="5"/>
  <c r="B498" i="5"/>
  <c r="A498" i="5"/>
  <c r="M497" i="5"/>
  <c r="L497" i="5"/>
  <c r="K497" i="5"/>
  <c r="G497" i="5"/>
  <c r="H497" i="5" s="1"/>
  <c r="Q497" i="5" s="1"/>
  <c r="F497" i="5"/>
  <c r="O497" i="5" s="1"/>
  <c r="E497" i="5"/>
  <c r="D497" i="5"/>
  <c r="P497" i="5" s="1"/>
  <c r="C497" i="5"/>
  <c r="B497" i="5"/>
  <c r="A497" i="5"/>
  <c r="R496" i="5"/>
  <c r="Q496" i="5"/>
  <c r="M496" i="5"/>
  <c r="L496" i="5"/>
  <c r="K496" i="5"/>
  <c r="J496" i="5"/>
  <c r="I496" i="5"/>
  <c r="G496" i="5"/>
  <c r="H496" i="5" s="1"/>
  <c r="F496" i="5"/>
  <c r="O496" i="5" s="1"/>
  <c r="E496" i="5"/>
  <c r="D496" i="5"/>
  <c r="P496" i="5" s="1"/>
  <c r="C496" i="5"/>
  <c r="B496" i="5"/>
  <c r="A496" i="5"/>
  <c r="O495" i="5"/>
  <c r="M495" i="5"/>
  <c r="J495" i="5"/>
  <c r="I495" i="5"/>
  <c r="G495" i="5"/>
  <c r="H495" i="5" s="1"/>
  <c r="Q495" i="5" s="1"/>
  <c r="F495" i="5"/>
  <c r="E495" i="5"/>
  <c r="D495" i="5"/>
  <c r="P495" i="5" s="1"/>
  <c r="C495" i="5"/>
  <c r="B495" i="5"/>
  <c r="A495" i="5"/>
  <c r="H494" i="5"/>
  <c r="Q494" i="5" s="1"/>
  <c r="G494" i="5"/>
  <c r="F494" i="5"/>
  <c r="O494" i="5" s="1"/>
  <c r="E494" i="5"/>
  <c r="D494" i="5"/>
  <c r="P494" i="5" s="1"/>
  <c r="C494" i="5"/>
  <c r="B494" i="5"/>
  <c r="A494" i="5"/>
  <c r="P493" i="5"/>
  <c r="L493" i="5"/>
  <c r="K493" i="5"/>
  <c r="J493" i="5"/>
  <c r="I493" i="5"/>
  <c r="G493" i="5"/>
  <c r="M493" i="5" s="1"/>
  <c r="F493" i="5"/>
  <c r="O493" i="5" s="1"/>
  <c r="E493" i="5"/>
  <c r="D493" i="5"/>
  <c r="C493" i="5"/>
  <c r="B493" i="5"/>
  <c r="A493" i="5"/>
  <c r="P492" i="5"/>
  <c r="O492" i="5"/>
  <c r="G492" i="5"/>
  <c r="F492" i="5"/>
  <c r="E492" i="5"/>
  <c r="D492" i="5"/>
  <c r="C492" i="5"/>
  <c r="B492" i="5"/>
  <c r="A492" i="5"/>
  <c r="M491" i="5"/>
  <c r="L491" i="5"/>
  <c r="G491" i="5"/>
  <c r="F491" i="5"/>
  <c r="O491" i="5" s="1"/>
  <c r="E491" i="5"/>
  <c r="D491" i="5"/>
  <c r="P491" i="5" s="1"/>
  <c r="C491" i="5"/>
  <c r="B491" i="5"/>
  <c r="A491" i="5"/>
  <c r="M490" i="5"/>
  <c r="L490" i="5"/>
  <c r="K490" i="5"/>
  <c r="R490" i="5" s="1"/>
  <c r="J490" i="5"/>
  <c r="I490" i="5"/>
  <c r="G490" i="5"/>
  <c r="H490" i="5" s="1"/>
  <c r="Q490" i="5" s="1"/>
  <c r="F490" i="5"/>
  <c r="O490" i="5" s="1"/>
  <c r="E490" i="5"/>
  <c r="D490" i="5"/>
  <c r="P490" i="5" s="1"/>
  <c r="C490" i="5"/>
  <c r="B490" i="5"/>
  <c r="A490" i="5"/>
  <c r="O489" i="5"/>
  <c r="M489" i="5"/>
  <c r="J489" i="5"/>
  <c r="G489" i="5"/>
  <c r="F489" i="5"/>
  <c r="E489" i="5"/>
  <c r="D489" i="5"/>
  <c r="P489" i="5" s="1"/>
  <c r="C489" i="5"/>
  <c r="B489" i="5"/>
  <c r="A489" i="5"/>
  <c r="M488" i="5"/>
  <c r="L488" i="5"/>
  <c r="K488" i="5"/>
  <c r="H488" i="5"/>
  <c r="Q488" i="5" s="1"/>
  <c r="G488" i="5"/>
  <c r="F488" i="5"/>
  <c r="O488" i="5" s="1"/>
  <c r="E488" i="5"/>
  <c r="D488" i="5"/>
  <c r="P488" i="5" s="1"/>
  <c r="C488" i="5"/>
  <c r="B488" i="5"/>
  <c r="A488" i="5"/>
  <c r="P487" i="5"/>
  <c r="L487" i="5"/>
  <c r="K487" i="5"/>
  <c r="J487" i="5"/>
  <c r="I487" i="5"/>
  <c r="G487" i="5"/>
  <c r="M487" i="5" s="1"/>
  <c r="R487" i="5" s="1"/>
  <c r="F487" i="5"/>
  <c r="O487" i="5" s="1"/>
  <c r="E487" i="5"/>
  <c r="D487" i="5"/>
  <c r="C487" i="5"/>
  <c r="B487" i="5"/>
  <c r="A487" i="5"/>
  <c r="P486" i="5"/>
  <c r="O486" i="5"/>
  <c r="G486" i="5"/>
  <c r="F486" i="5"/>
  <c r="E486" i="5"/>
  <c r="D486" i="5"/>
  <c r="C486" i="5"/>
  <c r="B486" i="5"/>
  <c r="A486" i="5"/>
  <c r="M485" i="5"/>
  <c r="G485" i="5"/>
  <c r="F485" i="5"/>
  <c r="O485" i="5" s="1"/>
  <c r="E485" i="5"/>
  <c r="D485" i="5"/>
  <c r="P485" i="5" s="1"/>
  <c r="C485" i="5"/>
  <c r="B485" i="5"/>
  <c r="A485" i="5"/>
  <c r="P484" i="5"/>
  <c r="M484" i="5"/>
  <c r="L484" i="5"/>
  <c r="K484" i="5"/>
  <c r="J484" i="5"/>
  <c r="I484" i="5"/>
  <c r="R484" i="5" s="1"/>
  <c r="G484" i="5"/>
  <c r="H484" i="5" s="1"/>
  <c r="Q484" i="5" s="1"/>
  <c r="F484" i="5"/>
  <c r="O484" i="5" s="1"/>
  <c r="E484" i="5"/>
  <c r="D484" i="5"/>
  <c r="C484" i="5"/>
  <c r="B484" i="5"/>
  <c r="A484" i="5"/>
  <c r="P483" i="5"/>
  <c r="O483" i="5"/>
  <c r="M483" i="5"/>
  <c r="H483" i="5"/>
  <c r="Q483" i="5" s="1"/>
  <c r="G483" i="5"/>
  <c r="F483" i="5"/>
  <c r="E483" i="5"/>
  <c r="D483" i="5"/>
  <c r="C483" i="5"/>
  <c r="B483" i="5"/>
  <c r="A483" i="5"/>
  <c r="M482" i="5"/>
  <c r="L482" i="5"/>
  <c r="K482" i="5"/>
  <c r="G482" i="5"/>
  <c r="F482" i="5"/>
  <c r="O482" i="5" s="1"/>
  <c r="E482" i="5"/>
  <c r="D482" i="5"/>
  <c r="P482" i="5" s="1"/>
  <c r="C482" i="5"/>
  <c r="B482" i="5"/>
  <c r="A482" i="5"/>
  <c r="O481" i="5"/>
  <c r="L481" i="5"/>
  <c r="K481" i="5"/>
  <c r="R481" i="5" s="1"/>
  <c r="J481" i="5"/>
  <c r="I481" i="5"/>
  <c r="G481" i="5"/>
  <c r="M481" i="5" s="1"/>
  <c r="F481" i="5"/>
  <c r="E481" i="5"/>
  <c r="D481" i="5"/>
  <c r="P481" i="5" s="1"/>
  <c r="C481" i="5"/>
  <c r="B481" i="5"/>
  <c r="A481" i="5"/>
  <c r="P480" i="5"/>
  <c r="O480" i="5"/>
  <c r="M480" i="5"/>
  <c r="J480" i="5"/>
  <c r="I480" i="5"/>
  <c r="H480" i="5"/>
  <c r="Q480" i="5" s="1"/>
  <c r="G480" i="5"/>
  <c r="F480" i="5"/>
  <c r="E480" i="5"/>
  <c r="D480" i="5"/>
  <c r="C480" i="5"/>
  <c r="B480" i="5"/>
  <c r="A480" i="5"/>
  <c r="G479" i="5"/>
  <c r="F479" i="5"/>
  <c r="O479" i="5" s="1"/>
  <c r="E479" i="5"/>
  <c r="D479" i="5"/>
  <c r="P479" i="5" s="1"/>
  <c r="C479" i="5"/>
  <c r="B479" i="5"/>
  <c r="A479" i="5"/>
  <c r="P478" i="5"/>
  <c r="M478" i="5"/>
  <c r="L478" i="5"/>
  <c r="K478" i="5"/>
  <c r="J478" i="5"/>
  <c r="I478" i="5"/>
  <c r="G478" i="5"/>
  <c r="H478" i="5" s="1"/>
  <c r="Q478" i="5" s="1"/>
  <c r="F478" i="5"/>
  <c r="O478" i="5" s="1"/>
  <c r="E478" i="5"/>
  <c r="D478" i="5"/>
  <c r="C478" i="5"/>
  <c r="B478" i="5"/>
  <c r="A478" i="5"/>
  <c r="P477" i="5"/>
  <c r="O477" i="5"/>
  <c r="H477" i="5"/>
  <c r="Q477" i="5" s="1"/>
  <c r="G477" i="5"/>
  <c r="F477" i="5"/>
  <c r="E477" i="5"/>
  <c r="D477" i="5"/>
  <c r="C477" i="5"/>
  <c r="B477" i="5"/>
  <c r="A477" i="5"/>
  <c r="G476" i="5"/>
  <c r="F476" i="5"/>
  <c r="O476" i="5" s="1"/>
  <c r="E476" i="5"/>
  <c r="D476" i="5"/>
  <c r="P476" i="5" s="1"/>
  <c r="C476" i="5"/>
  <c r="B476" i="5"/>
  <c r="A476" i="5"/>
  <c r="O475" i="5"/>
  <c r="L475" i="5"/>
  <c r="K475" i="5"/>
  <c r="R475" i="5" s="1"/>
  <c r="J475" i="5"/>
  <c r="I475" i="5"/>
  <c r="G475" i="5"/>
  <c r="M475" i="5" s="1"/>
  <c r="F475" i="5"/>
  <c r="E475" i="5"/>
  <c r="D475" i="5"/>
  <c r="P475" i="5" s="1"/>
  <c r="C475" i="5"/>
  <c r="B475" i="5"/>
  <c r="A475" i="5"/>
  <c r="O474" i="5"/>
  <c r="M474" i="5"/>
  <c r="J474" i="5"/>
  <c r="I474" i="5"/>
  <c r="G474" i="5"/>
  <c r="H474" i="5" s="1"/>
  <c r="Q474" i="5" s="1"/>
  <c r="F474" i="5"/>
  <c r="E474" i="5"/>
  <c r="D474" i="5"/>
  <c r="P474" i="5" s="1"/>
  <c r="C474" i="5"/>
  <c r="B474" i="5"/>
  <c r="A474" i="5"/>
  <c r="K473" i="5"/>
  <c r="G473" i="5"/>
  <c r="F473" i="5"/>
  <c r="O473" i="5" s="1"/>
  <c r="E473" i="5"/>
  <c r="D473" i="5"/>
  <c r="P473" i="5" s="1"/>
  <c r="C473" i="5"/>
  <c r="B473" i="5"/>
  <c r="A473" i="5"/>
  <c r="R472" i="5"/>
  <c r="Q472" i="5"/>
  <c r="O472" i="5"/>
  <c r="M472" i="5"/>
  <c r="L472" i="5"/>
  <c r="K472" i="5"/>
  <c r="J472" i="5"/>
  <c r="I472" i="5"/>
  <c r="G472" i="5"/>
  <c r="H472" i="5" s="1"/>
  <c r="F472" i="5"/>
  <c r="E472" i="5"/>
  <c r="D472" i="5"/>
  <c r="P472" i="5" s="1"/>
  <c r="C472" i="5"/>
  <c r="B472" i="5"/>
  <c r="A472" i="5"/>
  <c r="P471" i="5"/>
  <c r="O471" i="5"/>
  <c r="G471" i="5"/>
  <c r="F471" i="5"/>
  <c r="E471" i="5"/>
  <c r="D471" i="5"/>
  <c r="C471" i="5"/>
  <c r="B471" i="5"/>
  <c r="A471" i="5"/>
  <c r="M470" i="5"/>
  <c r="G470" i="5"/>
  <c r="F470" i="5"/>
  <c r="O470" i="5" s="1"/>
  <c r="E470" i="5"/>
  <c r="D470" i="5"/>
  <c r="P470" i="5" s="1"/>
  <c r="C470" i="5"/>
  <c r="B470" i="5"/>
  <c r="A470" i="5"/>
  <c r="L469" i="5"/>
  <c r="K469" i="5"/>
  <c r="J469" i="5"/>
  <c r="I469" i="5"/>
  <c r="R469" i="5" s="1"/>
  <c r="G469" i="5"/>
  <c r="M469" i="5" s="1"/>
  <c r="F469" i="5"/>
  <c r="O469" i="5" s="1"/>
  <c r="E469" i="5"/>
  <c r="D469" i="5"/>
  <c r="P469" i="5" s="1"/>
  <c r="C469" i="5"/>
  <c r="B469" i="5"/>
  <c r="A469" i="5"/>
  <c r="O468" i="5"/>
  <c r="M468" i="5"/>
  <c r="J468" i="5"/>
  <c r="G468" i="5"/>
  <c r="F468" i="5"/>
  <c r="E468" i="5"/>
  <c r="D468" i="5"/>
  <c r="P468" i="5" s="1"/>
  <c r="C468" i="5"/>
  <c r="B468" i="5"/>
  <c r="A468" i="5"/>
  <c r="M467" i="5"/>
  <c r="L467" i="5"/>
  <c r="K467" i="5"/>
  <c r="H467" i="5"/>
  <c r="Q467" i="5" s="1"/>
  <c r="G467" i="5"/>
  <c r="F467" i="5"/>
  <c r="O467" i="5" s="1"/>
  <c r="E467" i="5"/>
  <c r="D467" i="5"/>
  <c r="P467" i="5" s="1"/>
  <c r="C467" i="5"/>
  <c r="B467" i="5"/>
  <c r="A467" i="5"/>
  <c r="R466" i="5"/>
  <c r="Q466" i="5"/>
  <c r="P466" i="5"/>
  <c r="M466" i="5"/>
  <c r="L466" i="5"/>
  <c r="K466" i="5"/>
  <c r="J466" i="5"/>
  <c r="I466" i="5"/>
  <c r="G466" i="5"/>
  <c r="H466" i="5" s="1"/>
  <c r="F466" i="5"/>
  <c r="O466" i="5" s="1"/>
  <c r="E466" i="5"/>
  <c r="D466" i="5"/>
  <c r="C466" i="5"/>
  <c r="B466" i="5"/>
  <c r="A466" i="5"/>
  <c r="O465" i="5"/>
  <c r="M465" i="5"/>
  <c r="J465" i="5"/>
  <c r="I465" i="5"/>
  <c r="H465" i="5"/>
  <c r="Q465" i="5" s="1"/>
  <c r="G465" i="5"/>
  <c r="F465" i="5"/>
  <c r="E465" i="5"/>
  <c r="D465" i="5"/>
  <c r="P465" i="5" s="1"/>
  <c r="C465" i="5"/>
  <c r="B465" i="5"/>
  <c r="A465" i="5"/>
  <c r="G464" i="5"/>
  <c r="F464" i="5"/>
  <c r="O464" i="5" s="1"/>
  <c r="E464" i="5"/>
  <c r="D464" i="5"/>
  <c r="P464" i="5" s="1"/>
  <c r="C464" i="5"/>
  <c r="B464" i="5"/>
  <c r="A464" i="5"/>
  <c r="P463" i="5"/>
  <c r="O463" i="5"/>
  <c r="L463" i="5"/>
  <c r="K463" i="5"/>
  <c r="J463" i="5"/>
  <c r="I463" i="5"/>
  <c r="G463" i="5"/>
  <c r="M463" i="5" s="1"/>
  <c r="F463" i="5"/>
  <c r="E463" i="5"/>
  <c r="D463" i="5"/>
  <c r="C463" i="5"/>
  <c r="B463" i="5"/>
  <c r="A463" i="5"/>
  <c r="P462" i="5"/>
  <c r="O462" i="5"/>
  <c r="M462" i="5"/>
  <c r="G462" i="5"/>
  <c r="F462" i="5"/>
  <c r="E462" i="5"/>
  <c r="D462" i="5"/>
  <c r="C462" i="5"/>
  <c r="B462" i="5"/>
  <c r="A462" i="5"/>
  <c r="M461" i="5"/>
  <c r="L461" i="5"/>
  <c r="K461" i="5"/>
  <c r="G461" i="5"/>
  <c r="F461" i="5"/>
  <c r="O461" i="5" s="1"/>
  <c r="E461" i="5"/>
  <c r="D461" i="5"/>
  <c r="P461" i="5" s="1"/>
  <c r="C461" i="5"/>
  <c r="B461" i="5"/>
  <c r="A461" i="5"/>
  <c r="R460" i="5"/>
  <c r="Q460" i="5"/>
  <c r="M460" i="5"/>
  <c r="L460" i="5"/>
  <c r="K460" i="5"/>
  <c r="J460" i="5"/>
  <c r="I460" i="5"/>
  <c r="G460" i="5"/>
  <c r="H460" i="5" s="1"/>
  <c r="F460" i="5"/>
  <c r="O460" i="5" s="1"/>
  <c r="E460" i="5"/>
  <c r="D460" i="5"/>
  <c r="P460" i="5" s="1"/>
  <c r="C460" i="5"/>
  <c r="B460" i="5"/>
  <c r="A460" i="5"/>
  <c r="O459" i="5"/>
  <c r="M459" i="5"/>
  <c r="J459" i="5"/>
  <c r="I459" i="5"/>
  <c r="G459" i="5"/>
  <c r="F459" i="5"/>
  <c r="E459" i="5"/>
  <c r="D459" i="5"/>
  <c r="P459" i="5" s="1"/>
  <c r="C459" i="5"/>
  <c r="B459" i="5"/>
  <c r="A459" i="5"/>
  <c r="K458" i="5"/>
  <c r="G458" i="5"/>
  <c r="F458" i="5"/>
  <c r="O458" i="5" s="1"/>
  <c r="E458" i="5"/>
  <c r="D458" i="5"/>
  <c r="P458" i="5" s="1"/>
  <c r="C458" i="5"/>
  <c r="B458" i="5"/>
  <c r="A458" i="5"/>
  <c r="P457" i="5"/>
  <c r="O457" i="5"/>
  <c r="L457" i="5"/>
  <c r="K457" i="5"/>
  <c r="J457" i="5"/>
  <c r="I457" i="5"/>
  <c r="R457" i="5" s="1"/>
  <c r="G457" i="5"/>
  <c r="M457" i="5" s="1"/>
  <c r="F457" i="5"/>
  <c r="E457" i="5"/>
  <c r="D457" i="5"/>
  <c r="C457" i="5"/>
  <c r="B457" i="5"/>
  <c r="A457" i="5"/>
  <c r="P456" i="5"/>
  <c r="O456" i="5"/>
  <c r="G456" i="5"/>
  <c r="F456" i="5"/>
  <c r="E456" i="5"/>
  <c r="D456" i="5"/>
  <c r="C456" i="5"/>
  <c r="B456" i="5"/>
  <c r="A456" i="5"/>
  <c r="M455" i="5"/>
  <c r="L455" i="5"/>
  <c r="G455" i="5"/>
  <c r="F455" i="5"/>
  <c r="O455" i="5" s="1"/>
  <c r="E455" i="5"/>
  <c r="D455" i="5"/>
  <c r="P455" i="5" s="1"/>
  <c r="C455" i="5"/>
  <c r="B455" i="5"/>
  <c r="A455" i="5"/>
  <c r="R454" i="5"/>
  <c r="O454" i="5"/>
  <c r="M454" i="5"/>
  <c r="L454" i="5"/>
  <c r="K454" i="5"/>
  <c r="J454" i="5"/>
  <c r="I454" i="5"/>
  <c r="G454" i="5"/>
  <c r="H454" i="5" s="1"/>
  <c r="Q454" i="5" s="1"/>
  <c r="F454" i="5"/>
  <c r="E454" i="5"/>
  <c r="D454" i="5"/>
  <c r="P454" i="5" s="1"/>
  <c r="C454" i="5"/>
  <c r="B454" i="5"/>
  <c r="A454" i="5"/>
  <c r="N454" i="5" s="1"/>
  <c r="O453" i="5"/>
  <c r="J453" i="5"/>
  <c r="G453" i="5"/>
  <c r="F453" i="5"/>
  <c r="E453" i="5"/>
  <c r="D453" i="5"/>
  <c r="P453" i="5" s="1"/>
  <c r="C453" i="5"/>
  <c r="B453" i="5"/>
  <c r="A453" i="5"/>
  <c r="M452" i="5"/>
  <c r="L452" i="5"/>
  <c r="K452" i="5"/>
  <c r="H452" i="5"/>
  <c r="Q452" i="5" s="1"/>
  <c r="G452" i="5"/>
  <c r="F452" i="5"/>
  <c r="O452" i="5" s="1"/>
  <c r="E452" i="5"/>
  <c r="D452" i="5"/>
  <c r="P452" i="5" s="1"/>
  <c r="C452" i="5"/>
  <c r="B452" i="5"/>
  <c r="A452" i="5"/>
  <c r="P451" i="5"/>
  <c r="L451" i="5"/>
  <c r="K451" i="5"/>
  <c r="J451" i="5"/>
  <c r="I451" i="5"/>
  <c r="R451" i="5" s="1"/>
  <c r="G451" i="5"/>
  <c r="M451" i="5" s="1"/>
  <c r="F451" i="5"/>
  <c r="O451" i="5" s="1"/>
  <c r="E451" i="5"/>
  <c r="D451" i="5"/>
  <c r="C451" i="5"/>
  <c r="B451" i="5"/>
  <c r="A451" i="5"/>
  <c r="P450" i="5"/>
  <c r="O450" i="5"/>
  <c r="J450" i="5"/>
  <c r="I450" i="5"/>
  <c r="G450" i="5"/>
  <c r="F450" i="5"/>
  <c r="E450" i="5"/>
  <c r="D450" i="5"/>
  <c r="C450" i="5"/>
  <c r="B450" i="5"/>
  <c r="A450" i="5"/>
  <c r="M449" i="5"/>
  <c r="G449" i="5"/>
  <c r="F449" i="5"/>
  <c r="O449" i="5" s="1"/>
  <c r="E449" i="5"/>
  <c r="D449" i="5"/>
  <c r="P449" i="5" s="1"/>
  <c r="C449" i="5"/>
  <c r="B449" i="5"/>
  <c r="A449" i="5"/>
  <c r="P448" i="5"/>
  <c r="O448" i="5"/>
  <c r="M448" i="5"/>
  <c r="L448" i="5"/>
  <c r="K448" i="5"/>
  <c r="J448" i="5"/>
  <c r="I448" i="5"/>
  <c r="R448" i="5" s="1"/>
  <c r="G448" i="5"/>
  <c r="H448" i="5" s="1"/>
  <c r="Q448" i="5" s="1"/>
  <c r="F448" i="5"/>
  <c r="E448" i="5"/>
  <c r="D448" i="5"/>
  <c r="C448" i="5"/>
  <c r="B448" i="5"/>
  <c r="A448" i="5"/>
  <c r="N448" i="5" s="1"/>
  <c r="V448" i="5" s="1"/>
  <c r="P447" i="5"/>
  <c r="O447" i="5"/>
  <c r="M447" i="5"/>
  <c r="H447" i="5"/>
  <c r="Q447" i="5" s="1"/>
  <c r="G447" i="5"/>
  <c r="F447" i="5"/>
  <c r="E447" i="5"/>
  <c r="D447" i="5"/>
  <c r="C447" i="5"/>
  <c r="B447" i="5"/>
  <c r="A447" i="5"/>
  <c r="M446" i="5"/>
  <c r="L446" i="5"/>
  <c r="K446" i="5"/>
  <c r="G446" i="5"/>
  <c r="H446" i="5" s="1"/>
  <c r="Q446" i="5" s="1"/>
  <c r="F446" i="5"/>
  <c r="O446" i="5" s="1"/>
  <c r="E446" i="5"/>
  <c r="D446" i="5"/>
  <c r="P446" i="5" s="1"/>
  <c r="C446" i="5"/>
  <c r="B446" i="5"/>
  <c r="A446" i="5"/>
  <c r="L445" i="5"/>
  <c r="K445" i="5"/>
  <c r="J445" i="5"/>
  <c r="I445" i="5"/>
  <c r="R445" i="5" s="1"/>
  <c r="G445" i="5"/>
  <c r="M445" i="5" s="1"/>
  <c r="F445" i="5"/>
  <c r="O445" i="5" s="1"/>
  <c r="E445" i="5"/>
  <c r="D445" i="5"/>
  <c r="P445" i="5" s="1"/>
  <c r="C445" i="5"/>
  <c r="B445" i="5"/>
  <c r="A445" i="5"/>
  <c r="P444" i="5"/>
  <c r="O444" i="5"/>
  <c r="M444" i="5"/>
  <c r="J444" i="5"/>
  <c r="I444" i="5"/>
  <c r="H444" i="5"/>
  <c r="Q444" i="5" s="1"/>
  <c r="G444" i="5"/>
  <c r="F444" i="5"/>
  <c r="E444" i="5"/>
  <c r="D444" i="5"/>
  <c r="C444" i="5"/>
  <c r="B444" i="5"/>
  <c r="A444" i="5"/>
  <c r="K443" i="5"/>
  <c r="G443" i="5"/>
  <c r="F443" i="5"/>
  <c r="O443" i="5" s="1"/>
  <c r="E443" i="5"/>
  <c r="D443" i="5"/>
  <c r="P443" i="5" s="1"/>
  <c r="C443" i="5"/>
  <c r="B443" i="5"/>
  <c r="A443" i="5"/>
  <c r="P442" i="5"/>
  <c r="M442" i="5"/>
  <c r="L442" i="5"/>
  <c r="K442" i="5"/>
  <c r="J442" i="5"/>
  <c r="I442" i="5"/>
  <c r="G442" i="5"/>
  <c r="H442" i="5" s="1"/>
  <c r="Q442" i="5" s="1"/>
  <c r="F442" i="5"/>
  <c r="O442" i="5" s="1"/>
  <c r="E442" i="5"/>
  <c r="D442" i="5"/>
  <c r="C442" i="5"/>
  <c r="B442" i="5"/>
  <c r="A442" i="5"/>
  <c r="P441" i="5"/>
  <c r="O441" i="5"/>
  <c r="I441" i="5"/>
  <c r="H441" i="5"/>
  <c r="Q441" i="5" s="1"/>
  <c r="G441" i="5"/>
  <c r="F441" i="5"/>
  <c r="E441" i="5"/>
  <c r="D441" i="5"/>
  <c r="C441" i="5"/>
  <c r="B441" i="5"/>
  <c r="A441" i="5"/>
  <c r="M440" i="5"/>
  <c r="L440" i="5"/>
  <c r="G440" i="5"/>
  <c r="F440" i="5"/>
  <c r="O440" i="5" s="1"/>
  <c r="E440" i="5"/>
  <c r="D440" i="5"/>
  <c r="P440" i="5" s="1"/>
  <c r="C440" i="5"/>
  <c r="B440" i="5"/>
  <c r="A440" i="5"/>
  <c r="O439" i="5"/>
  <c r="L439" i="5"/>
  <c r="K439" i="5"/>
  <c r="J439" i="5"/>
  <c r="R439" i="5" s="1"/>
  <c r="I439" i="5"/>
  <c r="G439" i="5"/>
  <c r="M439" i="5" s="1"/>
  <c r="F439" i="5"/>
  <c r="E439" i="5"/>
  <c r="D439" i="5"/>
  <c r="P439" i="5" s="1"/>
  <c r="C439" i="5"/>
  <c r="B439" i="5"/>
  <c r="A439" i="5"/>
  <c r="O438" i="5"/>
  <c r="M438" i="5"/>
  <c r="J438" i="5"/>
  <c r="I438" i="5"/>
  <c r="G438" i="5"/>
  <c r="F438" i="5"/>
  <c r="E438" i="5"/>
  <c r="D438" i="5"/>
  <c r="P438" i="5" s="1"/>
  <c r="C438" i="5"/>
  <c r="B438" i="5"/>
  <c r="A438" i="5"/>
  <c r="K437" i="5"/>
  <c r="H437" i="5"/>
  <c r="Q437" i="5" s="1"/>
  <c r="G437" i="5"/>
  <c r="F437" i="5"/>
  <c r="O437" i="5" s="1"/>
  <c r="E437" i="5"/>
  <c r="D437" i="5"/>
  <c r="P437" i="5" s="1"/>
  <c r="C437" i="5"/>
  <c r="B437" i="5"/>
  <c r="A437" i="5"/>
  <c r="O436" i="5"/>
  <c r="M436" i="5"/>
  <c r="L436" i="5"/>
  <c r="K436" i="5"/>
  <c r="J436" i="5"/>
  <c r="I436" i="5"/>
  <c r="R436" i="5" s="1"/>
  <c r="G436" i="5"/>
  <c r="H436" i="5" s="1"/>
  <c r="Q436" i="5" s="1"/>
  <c r="F436" i="5"/>
  <c r="E436" i="5"/>
  <c r="D436" i="5"/>
  <c r="P436" i="5" s="1"/>
  <c r="C436" i="5"/>
  <c r="B436" i="5"/>
  <c r="A436" i="5"/>
  <c r="P435" i="5"/>
  <c r="O435" i="5"/>
  <c r="J435" i="5"/>
  <c r="I435" i="5"/>
  <c r="G435" i="5"/>
  <c r="F435" i="5"/>
  <c r="E435" i="5"/>
  <c r="D435" i="5"/>
  <c r="C435" i="5"/>
  <c r="B435" i="5"/>
  <c r="A435" i="5"/>
  <c r="M434" i="5"/>
  <c r="G434" i="5"/>
  <c r="F434" i="5"/>
  <c r="O434" i="5" s="1"/>
  <c r="E434" i="5"/>
  <c r="D434" i="5"/>
  <c r="P434" i="5" s="1"/>
  <c r="C434" i="5"/>
  <c r="B434" i="5"/>
  <c r="A434" i="5"/>
  <c r="P433" i="5"/>
  <c r="O433" i="5"/>
  <c r="L433" i="5"/>
  <c r="K433" i="5"/>
  <c r="J433" i="5"/>
  <c r="I433" i="5"/>
  <c r="G433" i="5"/>
  <c r="M433" i="5" s="1"/>
  <c r="F433" i="5"/>
  <c r="E433" i="5"/>
  <c r="D433" i="5"/>
  <c r="C433" i="5"/>
  <c r="B433" i="5"/>
  <c r="A433" i="5"/>
  <c r="O432" i="5"/>
  <c r="J432" i="5"/>
  <c r="G432" i="5"/>
  <c r="F432" i="5"/>
  <c r="E432" i="5"/>
  <c r="D432" i="5"/>
  <c r="P432" i="5" s="1"/>
  <c r="C432" i="5"/>
  <c r="B432" i="5"/>
  <c r="A432" i="5"/>
  <c r="M431" i="5"/>
  <c r="L431" i="5"/>
  <c r="K431" i="5"/>
  <c r="H431" i="5"/>
  <c r="Q431" i="5" s="1"/>
  <c r="G431" i="5"/>
  <c r="F431" i="5"/>
  <c r="O431" i="5" s="1"/>
  <c r="E431" i="5"/>
  <c r="D431" i="5"/>
  <c r="P431" i="5" s="1"/>
  <c r="C431" i="5"/>
  <c r="B431" i="5"/>
  <c r="A431" i="5"/>
  <c r="Q430" i="5"/>
  <c r="P430" i="5"/>
  <c r="M430" i="5"/>
  <c r="L430" i="5"/>
  <c r="K430" i="5"/>
  <c r="J430" i="5"/>
  <c r="I430" i="5"/>
  <c r="R430" i="5" s="1"/>
  <c r="G430" i="5"/>
  <c r="H430" i="5" s="1"/>
  <c r="F430" i="5"/>
  <c r="O430" i="5" s="1"/>
  <c r="E430" i="5"/>
  <c r="D430" i="5"/>
  <c r="C430" i="5"/>
  <c r="B430" i="5"/>
  <c r="A430" i="5"/>
  <c r="P429" i="5"/>
  <c r="O429" i="5"/>
  <c r="M429" i="5"/>
  <c r="J429" i="5"/>
  <c r="I429" i="5"/>
  <c r="H429" i="5"/>
  <c r="Q429" i="5" s="1"/>
  <c r="G429" i="5"/>
  <c r="F429" i="5"/>
  <c r="E429" i="5"/>
  <c r="D429" i="5"/>
  <c r="C429" i="5"/>
  <c r="B429" i="5"/>
  <c r="A429" i="5"/>
  <c r="G428" i="5"/>
  <c r="F428" i="5"/>
  <c r="O428" i="5" s="1"/>
  <c r="E428" i="5"/>
  <c r="D428" i="5"/>
  <c r="P428" i="5" s="1"/>
  <c r="C428" i="5"/>
  <c r="B428" i="5"/>
  <c r="A428" i="5"/>
  <c r="P427" i="5"/>
  <c r="L427" i="5"/>
  <c r="K427" i="5"/>
  <c r="J427" i="5"/>
  <c r="I427" i="5"/>
  <c r="G427" i="5"/>
  <c r="M427" i="5" s="1"/>
  <c r="F427" i="5"/>
  <c r="O427" i="5" s="1"/>
  <c r="E427" i="5"/>
  <c r="D427" i="5"/>
  <c r="C427" i="5"/>
  <c r="B427" i="5"/>
  <c r="A427" i="5"/>
  <c r="P426" i="5"/>
  <c r="O426" i="5"/>
  <c r="M426" i="5"/>
  <c r="H426" i="5"/>
  <c r="Q426" i="5" s="1"/>
  <c r="G426" i="5"/>
  <c r="F426" i="5"/>
  <c r="E426" i="5"/>
  <c r="D426" i="5"/>
  <c r="C426" i="5"/>
  <c r="B426" i="5"/>
  <c r="A426" i="5"/>
  <c r="M425" i="5"/>
  <c r="L425" i="5"/>
  <c r="K425" i="5"/>
  <c r="G425" i="5"/>
  <c r="H425" i="5" s="1"/>
  <c r="Q425" i="5" s="1"/>
  <c r="F425" i="5"/>
  <c r="O425" i="5" s="1"/>
  <c r="E425" i="5"/>
  <c r="D425" i="5"/>
  <c r="P425" i="5" s="1"/>
  <c r="C425" i="5"/>
  <c r="B425" i="5"/>
  <c r="A425" i="5"/>
  <c r="Q424" i="5"/>
  <c r="M424" i="5"/>
  <c r="L424" i="5"/>
  <c r="R424" i="5" s="1"/>
  <c r="K424" i="5"/>
  <c r="J424" i="5"/>
  <c r="I424" i="5"/>
  <c r="G424" i="5"/>
  <c r="H424" i="5" s="1"/>
  <c r="F424" i="5"/>
  <c r="O424" i="5" s="1"/>
  <c r="E424" i="5"/>
  <c r="D424" i="5"/>
  <c r="P424" i="5" s="1"/>
  <c r="C424" i="5"/>
  <c r="B424" i="5"/>
  <c r="A424" i="5"/>
  <c r="O423" i="5"/>
  <c r="M423" i="5"/>
  <c r="J423" i="5"/>
  <c r="I423" i="5"/>
  <c r="G423" i="5"/>
  <c r="H423" i="5" s="1"/>
  <c r="Q423" i="5" s="1"/>
  <c r="F423" i="5"/>
  <c r="E423" i="5"/>
  <c r="D423" i="5"/>
  <c r="P423" i="5" s="1"/>
  <c r="C423" i="5"/>
  <c r="B423" i="5"/>
  <c r="A423" i="5"/>
  <c r="G422" i="5"/>
  <c r="F422" i="5"/>
  <c r="O422" i="5" s="1"/>
  <c r="E422" i="5"/>
  <c r="D422" i="5"/>
  <c r="P422" i="5" s="1"/>
  <c r="C422" i="5"/>
  <c r="B422" i="5"/>
  <c r="A422" i="5"/>
  <c r="P421" i="5"/>
  <c r="O421" i="5"/>
  <c r="L421" i="5"/>
  <c r="K421" i="5"/>
  <c r="J421" i="5"/>
  <c r="I421" i="5"/>
  <c r="R421" i="5" s="1"/>
  <c r="G421" i="5"/>
  <c r="M421" i="5" s="1"/>
  <c r="F421" i="5"/>
  <c r="E421" i="5"/>
  <c r="D421" i="5"/>
  <c r="C421" i="5"/>
  <c r="B421" i="5"/>
  <c r="A421" i="5"/>
  <c r="P420" i="5"/>
  <c r="O420" i="5"/>
  <c r="G420" i="5"/>
  <c r="F420" i="5"/>
  <c r="E420" i="5"/>
  <c r="D420" i="5"/>
  <c r="C420" i="5"/>
  <c r="B420" i="5"/>
  <c r="A420" i="5"/>
  <c r="G419" i="5"/>
  <c r="F419" i="5"/>
  <c r="O419" i="5" s="1"/>
  <c r="E419" i="5"/>
  <c r="D419" i="5"/>
  <c r="P419" i="5" s="1"/>
  <c r="C419" i="5"/>
  <c r="B419" i="5"/>
  <c r="A419" i="5"/>
  <c r="R418" i="5"/>
  <c r="M418" i="5"/>
  <c r="L418" i="5"/>
  <c r="K418" i="5"/>
  <c r="J418" i="5"/>
  <c r="I418" i="5"/>
  <c r="G418" i="5"/>
  <c r="H418" i="5" s="1"/>
  <c r="Q418" i="5" s="1"/>
  <c r="F418" i="5"/>
  <c r="O418" i="5" s="1"/>
  <c r="E418" i="5"/>
  <c r="D418" i="5"/>
  <c r="P418" i="5" s="1"/>
  <c r="C418" i="5"/>
  <c r="B418" i="5"/>
  <c r="A418" i="5"/>
  <c r="O417" i="5"/>
  <c r="G417" i="5"/>
  <c r="F417" i="5"/>
  <c r="E417" i="5"/>
  <c r="D417" i="5"/>
  <c r="P417" i="5" s="1"/>
  <c r="C417" i="5"/>
  <c r="B417" i="5"/>
  <c r="A417" i="5"/>
  <c r="M416" i="5"/>
  <c r="L416" i="5"/>
  <c r="K416" i="5"/>
  <c r="H416" i="5"/>
  <c r="Q416" i="5" s="1"/>
  <c r="G416" i="5"/>
  <c r="F416" i="5"/>
  <c r="O416" i="5" s="1"/>
  <c r="E416" i="5"/>
  <c r="D416" i="5"/>
  <c r="P416" i="5" s="1"/>
  <c r="C416" i="5"/>
  <c r="B416" i="5"/>
  <c r="A416" i="5"/>
  <c r="P415" i="5"/>
  <c r="L415" i="5"/>
  <c r="K415" i="5"/>
  <c r="J415" i="5"/>
  <c r="R415" i="5" s="1"/>
  <c r="I415" i="5"/>
  <c r="G415" i="5"/>
  <c r="M415" i="5" s="1"/>
  <c r="F415" i="5"/>
  <c r="O415" i="5" s="1"/>
  <c r="E415" i="5"/>
  <c r="D415" i="5"/>
  <c r="C415" i="5"/>
  <c r="B415" i="5"/>
  <c r="A415" i="5"/>
  <c r="P414" i="5"/>
  <c r="O414" i="5"/>
  <c r="I414" i="5"/>
  <c r="H414" i="5"/>
  <c r="Q414" i="5" s="1"/>
  <c r="G414" i="5"/>
  <c r="F414" i="5"/>
  <c r="E414" i="5"/>
  <c r="D414" i="5"/>
  <c r="C414" i="5"/>
  <c r="B414" i="5"/>
  <c r="A414" i="5"/>
  <c r="Q413" i="5"/>
  <c r="M413" i="5"/>
  <c r="H413" i="5"/>
  <c r="G413" i="5"/>
  <c r="F413" i="5"/>
  <c r="O413" i="5" s="1"/>
  <c r="E413" i="5"/>
  <c r="D413" i="5"/>
  <c r="P413" i="5" s="1"/>
  <c r="C413" i="5"/>
  <c r="B413" i="5"/>
  <c r="A413" i="5"/>
  <c r="P412" i="5"/>
  <c r="M412" i="5"/>
  <c r="L412" i="5"/>
  <c r="K412" i="5"/>
  <c r="J412" i="5"/>
  <c r="I412" i="5"/>
  <c r="R412" i="5" s="1"/>
  <c r="G412" i="5"/>
  <c r="H412" i="5" s="1"/>
  <c r="Q412" i="5" s="1"/>
  <c r="F412" i="5"/>
  <c r="O412" i="5" s="1"/>
  <c r="E412" i="5"/>
  <c r="D412" i="5"/>
  <c r="C412" i="5"/>
  <c r="B412" i="5"/>
  <c r="A412" i="5"/>
  <c r="P411" i="5"/>
  <c r="O411" i="5"/>
  <c r="G411" i="5"/>
  <c r="F411" i="5"/>
  <c r="E411" i="5"/>
  <c r="D411" i="5"/>
  <c r="C411" i="5"/>
  <c r="B411" i="5"/>
  <c r="A411" i="5"/>
  <c r="M410" i="5"/>
  <c r="L410" i="5"/>
  <c r="K410" i="5"/>
  <c r="G410" i="5"/>
  <c r="F410" i="5"/>
  <c r="O410" i="5" s="1"/>
  <c r="E410" i="5"/>
  <c r="D410" i="5"/>
  <c r="P410" i="5" s="1"/>
  <c r="C410" i="5"/>
  <c r="B410" i="5"/>
  <c r="A410" i="5"/>
  <c r="O409" i="5"/>
  <c r="L409" i="5"/>
  <c r="K409" i="5"/>
  <c r="R409" i="5" s="1"/>
  <c r="J409" i="5"/>
  <c r="I409" i="5"/>
  <c r="G409" i="5"/>
  <c r="M409" i="5" s="1"/>
  <c r="F409" i="5"/>
  <c r="E409" i="5"/>
  <c r="D409" i="5"/>
  <c r="P409" i="5" s="1"/>
  <c r="C409" i="5"/>
  <c r="B409" i="5"/>
  <c r="A409" i="5"/>
  <c r="O408" i="5"/>
  <c r="M408" i="5"/>
  <c r="J408" i="5"/>
  <c r="I408" i="5"/>
  <c r="H408" i="5"/>
  <c r="Q408" i="5" s="1"/>
  <c r="G408" i="5"/>
  <c r="F408" i="5"/>
  <c r="E408" i="5"/>
  <c r="D408" i="5"/>
  <c r="P408" i="5" s="1"/>
  <c r="C408" i="5"/>
  <c r="B408" i="5"/>
  <c r="A408" i="5"/>
  <c r="K407" i="5"/>
  <c r="H407" i="5"/>
  <c r="Q407" i="5" s="1"/>
  <c r="G407" i="5"/>
  <c r="F407" i="5"/>
  <c r="O407" i="5" s="1"/>
  <c r="E407" i="5"/>
  <c r="D407" i="5"/>
  <c r="P407" i="5" s="1"/>
  <c r="C407" i="5"/>
  <c r="B407" i="5"/>
  <c r="A407" i="5"/>
  <c r="P406" i="5"/>
  <c r="O406" i="5"/>
  <c r="M406" i="5"/>
  <c r="L406" i="5"/>
  <c r="K406" i="5"/>
  <c r="J406" i="5"/>
  <c r="I406" i="5"/>
  <c r="G406" i="5"/>
  <c r="H406" i="5" s="1"/>
  <c r="Q406" i="5" s="1"/>
  <c r="F406" i="5"/>
  <c r="E406" i="5"/>
  <c r="D406" i="5"/>
  <c r="C406" i="5"/>
  <c r="B406" i="5"/>
  <c r="A406" i="5"/>
  <c r="P405" i="5"/>
  <c r="O405" i="5"/>
  <c r="I405" i="5"/>
  <c r="G405" i="5"/>
  <c r="F405" i="5"/>
  <c r="E405" i="5"/>
  <c r="D405" i="5"/>
  <c r="C405" i="5"/>
  <c r="B405" i="5"/>
  <c r="A405" i="5"/>
  <c r="M404" i="5"/>
  <c r="G404" i="5"/>
  <c r="F404" i="5"/>
  <c r="O404" i="5" s="1"/>
  <c r="E404" i="5"/>
  <c r="D404" i="5"/>
  <c r="P404" i="5" s="1"/>
  <c r="C404" i="5"/>
  <c r="B404" i="5"/>
  <c r="A404" i="5"/>
  <c r="R403" i="5"/>
  <c r="O403" i="5"/>
  <c r="L403" i="5"/>
  <c r="K403" i="5"/>
  <c r="J403" i="5"/>
  <c r="I403" i="5"/>
  <c r="G403" i="5"/>
  <c r="M403" i="5" s="1"/>
  <c r="F403" i="5"/>
  <c r="E403" i="5"/>
  <c r="D403" i="5"/>
  <c r="P403" i="5" s="1"/>
  <c r="C403" i="5"/>
  <c r="B403" i="5"/>
  <c r="A403" i="5"/>
  <c r="O402" i="5"/>
  <c r="M402" i="5"/>
  <c r="J402" i="5"/>
  <c r="I402" i="5"/>
  <c r="G402" i="5"/>
  <c r="H402" i="5" s="1"/>
  <c r="Q402" i="5" s="1"/>
  <c r="F402" i="5"/>
  <c r="E402" i="5"/>
  <c r="D402" i="5"/>
  <c r="P402" i="5" s="1"/>
  <c r="C402" i="5"/>
  <c r="B402" i="5"/>
  <c r="A402" i="5"/>
  <c r="K401" i="5"/>
  <c r="H401" i="5"/>
  <c r="Q401" i="5" s="1"/>
  <c r="G401" i="5"/>
  <c r="F401" i="5"/>
  <c r="O401" i="5" s="1"/>
  <c r="E401" i="5"/>
  <c r="D401" i="5"/>
  <c r="P401" i="5" s="1"/>
  <c r="C401" i="5"/>
  <c r="B401" i="5"/>
  <c r="A401" i="5"/>
  <c r="Q400" i="5"/>
  <c r="O400" i="5"/>
  <c r="M400" i="5"/>
  <c r="L400" i="5"/>
  <c r="K400" i="5"/>
  <c r="R400" i="5" s="1"/>
  <c r="J400" i="5"/>
  <c r="I400" i="5"/>
  <c r="G400" i="5"/>
  <c r="H400" i="5" s="1"/>
  <c r="F400" i="5"/>
  <c r="E400" i="5"/>
  <c r="D400" i="5"/>
  <c r="P400" i="5" s="1"/>
  <c r="C400" i="5"/>
  <c r="B400" i="5"/>
  <c r="A400" i="5"/>
  <c r="P399" i="5"/>
  <c r="O399" i="5"/>
  <c r="G399" i="5"/>
  <c r="F399" i="5"/>
  <c r="E399" i="5"/>
  <c r="D399" i="5"/>
  <c r="C399" i="5"/>
  <c r="B399" i="5"/>
  <c r="A399" i="5"/>
  <c r="G398" i="5"/>
  <c r="F398" i="5"/>
  <c r="O398" i="5" s="1"/>
  <c r="E398" i="5"/>
  <c r="D398" i="5"/>
  <c r="P398" i="5" s="1"/>
  <c r="C398" i="5"/>
  <c r="B398" i="5"/>
  <c r="A398" i="5"/>
  <c r="L397" i="5"/>
  <c r="K397" i="5"/>
  <c r="J397" i="5"/>
  <c r="I397" i="5"/>
  <c r="R397" i="5" s="1"/>
  <c r="G397" i="5"/>
  <c r="M397" i="5" s="1"/>
  <c r="F397" i="5"/>
  <c r="O397" i="5" s="1"/>
  <c r="E397" i="5"/>
  <c r="D397" i="5"/>
  <c r="P397" i="5" s="1"/>
  <c r="C397" i="5"/>
  <c r="B397" i="5"/>
  <c r="A397" i="5"/>
  <c r="O396" i="5"/>
  <c r="G396" i="5"/>
  <c r="F396" i="5"/>
  <c r="E396" i="5"/>
  <c r="D396" i="5"/>
  <c r="P396" i="5" s="1"/>
  <c r="C396" i="5"/>
  <c r="B396" i="5"/>
  <c r="A396" i="5"/>
  <c r="M395" i="5"/>
  <c r="L395" i="5"/>
  <c r="K395" i="5"/>
  <c r="H395" i="5"/>
  <c r="Q395" i="5" s="1"/>
  <c r="G395" i="5"/>
  <c r="F395" i="5"/>
  <c r="O395" i="5" s="1"/>
  <c r="E395" i="5"/>
  <c r="D395" i="5"/>
  <c r="P395" i="5" s="1"/>
  <c r="C395" i="5"/>
  <c r="B395" i="5"/>
  <c r="A395" i="5"/>
  <c r="Q394" i="5"/>
  <c r="P394" i="5"/>
  <c r="M394" i="5"/>
  <c r="L394" i="5"/>
  <c r="R394" i="5" s="1"/>
  <c r="K394" i="5"/>
  <c r="J394" i="5"/>
  <c r="I394" i="5"/>
  <c r="G394" i="5"/>
  <c r="H394" i="5" s="1"/>
  <c r="F394" i="5"/>
  <c r="O394" i="5" s="1"/>
  <c r="E394" i="5"/>
  <c r="D394" i="5"/>
  <c r="C394" i="5"/>
  <c r="B394" i="5"/>
  <c r="A394" i="5"/>
  <c r="O393" i="5"/>
  <c r="M393" i="5"/>
  <c r="J393" i="5"/>
  <c r="I393" i="5"/>
  <c r="H393" i="5"/>
  <c r="Q393" i="5" s="1"/>
  <c r="G393" i="5"/>
  <c r="F393" i="5"/>
  <c r="E393" i="5"/>
  <c r="D393" i="5"/>
  <c r="P393" i="5" s="1"/>
  <c r="C393" i="5"/>
  <c r="B393" i="5"/>
  <c r="A393" i="5"/>
  <c r="G392" i="5"/>
  <c r="F392" i="5"/>
  <c r="O392" i="5" s="1"/>
  <c r="E392" i="5"/>
  <c r="D392" i="5"/>
  <c r="P392" i="5" s="1"/>
  <c r="C392" i="5"/>
  <c r="B392" i="5"/>
  <c r="A392" i="5"/>
  <c r="P391" i="5"/>
  <c r="O391" i="5"/>
  <c r="L391" i="5"/>
  <c r="K391" i="5"/>
  <c r="J391" i="5"/>
  <c r="I391" i="5"/>
  <c r="G391" i="5"/>
  <c r="M391" i="5" s="1"/>
  <c r="F391" i="5"/>
  <c r="E391" i="5"/>
  <c r="D391" i="5"/>
  <c r="C391" i="5"/>
  <c r="B391" i="5"/>
  <c r="A391" i="5"/>
  <c r="P390" i="5"/>
  <c r="O390" i="5"/>
  <c r="M390" i="5"/>
  <c r="G390" i="5"/>
  <c r="F390" i="5"/>
  <c r="E390" i="5"/>
  <c r="D390" i="5"/>
  <c r="C390" i="5"/>
  <c r="B390" i="5"/>
  <c r="A390" i="5"/>
  <c r="M389" i="5"/>
  <c r="L389" i="5"/>
  <c r="K389" i="5"/>
  <c r="G389" i="5"/>
  <c r="F389" i="5"/>
  <c r="O389" i="5" s="1"/>
  <c r="E389" i="5"/>
  <c r="D389" i="5"/>
  <c r="P389" i="5" s="1"/>
  <c r="C389" i="5"/>
  <c r="B389" i="5"/>
  <c r="A389" i="5"/>
  <c r="R388" i="5"/>
  <c r="Q388" i="5"/>
  <c r="M388" i="5"/>
  <c r="L388" i="5"/>
  <c r="K388" i="5"/>
  <c r="J388" i="5"/>
  <c r="I388" i="5"/>
  <c r="G388" i="5"/>
  <c r="H388" i="5" s="1"/>
  <c r="F388" i="5"/>
  <c r="O388" i="5" s="1"/>
  <c r="E388" i="5"/>
  <c r="D388" i="5"/>
  <c r="P388" i="5" s="1"/>
  <c r="C388" i="5"/>
  <c r="B388" i="5"/>
  <c r="A388" i="5"/>
  <c r="O387" i="5"/>
  <c r="M387" i="5"/>
  <c r="J387" i="5"/>
  <c r="I387" i="5"/>
  <c r="G387" i="5"/>
  <c r="F387" i="5"/>
  <c r="E387" i="5"/>
  <c r="D387" i="5"/>
  <c r="P387" i="5" s="1"/>
  <c r="C387" i="5"/>
  <c r="B387" i="5"/>
  <c r="A387" i="5"/>
  <c r="L386" i="5"/>
  <c r="K386" i="5"/>
  <c r="H386" i="5"/>
  <c r="Q386" i="5" s="1"/>
  <c r="G386" i="5"/>
  <c r="F386" i="5"/>
  <c r="O386" i="5" s="1"/>
  <c r="E386" i="5"/>
  <c r="D386" i="5"/>
  <c r="P386" i="5" s="1"/>
  <c r="C386" i="5"/>
  <c r="B386" i="5"/>
  <c r="A386" i="5"/>
  <c r="R385" i="5"/>
  <c r="P385" i="5"/>
  <c r="O385" i="5"/>
  <c r="L385" i="5"/>
  <c r="K385" i="5"/>
  <c r="J385" i="5"/>
  <c r="I385" i="5"/>
  <c r="G385" i="5"/>
  <c r="M385" i="5" s="1"/>
  <c r="F385" i="5"/>
  <c r="E385" i="5"/>
  <c r="D385" i="5"/>
  <c r="C385" i="5"/>
  <c r="B385" i="5"/>
  <c r="A385" i="5"/>
  <c r="P384" i="5"/>
  <c r="O384" i="5"/>
  <c r="G384" i="5"/>
  <c r="F384" i="5"/>
  <c r="E384" i="5"/>
  <c r="D384" i="5"/>
  <c r="C384" i="5"/>
  <c r="B384" i="5"/>
  <c r="A384" i="5"/>
  <c r="G383" i="5"/>
  <c r="F383" i="5"/>
  <c r="O383" i="5" s="1"/>
  <c r="E383" i="5"/>
  <c r="D383" i="5"/>
  <c r="P383" i="5" s="1"/>
  <c r="C383" i="5"/>
  <c r="B383" i="5"/>
  <c r="A383" i="5"/>
  <c r="M382" i="5"/>
  <c r="L382" i="5"/>
  <c r="K382" i="5"/>
  <c r="R382" i="5" s="1"/>
  <c r="J382" i="5"/>
  <c r="I382" i="5"/>
  <c r="G382" i="5"/>
  <c r="H382" i="5" s="1"/>
  <c r="Q382" i="5" s="1"/>
  <c r="F382" i="5"/>
  <c r="O382" i="5" s="1"/>
  <c r="E382" i="5"/>
  <c r="D382" i="5"/>
  <c r="P382" i="5" s="1"/>
  <c r="C382" i="5"/>
  <c r="B382" i="5"/>
  <c r="A382" i="5"/>
  <c r="O381" i="5"/>
  <c r="G381" i="5"/>
  <c r="F381" i="5"/>
  <c r="E381" i="5"/>
  <c r="D381" i="5"/>
  <c r="P381" i="5" s="1"/>
  <c r="C381" i="5"/>
  <c r="B381" i="5"/>
  <c r="A381" i="5"/>
  <c r="M380" i="5"/>
  <c r="L380" i="5"/>
  <c r="K380" i="5"/>
  <c r="H380" i="5"/>
  <c r="Q380" i="5" s="1"/>
  <c r="G380" i="5"/>
  <c r="F380" i="5"/>
  <c r="O380" i="5" s="1"/>
  <c r="E380" i="5"/>
  <c r="D380" i="5"/>
  <c r="P380" i="5" s="1"/>
  <c r="C380" i="5"/>
  <c r="B380" i="5"/>
  <c r="A380" i="5"/>
  <c r="R379" i="5"/>
  <c r="P379" i="5"/>
  <c r="L379" i="5"/>
  <c r="K379" i="5"/>
  <c r="J379" i="5"/>
  <c r="I379" i="5"/>
  <c r="G379" i="5"/>
  <c r="M379" i="5" s="1"/>
  <c r="F379" i="5"/>
  <c r="O379" i="5" s="1"/>
  <c r="E379" i="5"/>
  <c r="D379" i="5"/>
  <c r="C379" i="5"/>
  <c r="B379" i="5"/>
  <c r="A379" i="5"/>
  <c r="O378" i="5"/>
  <c r="H378" i="5"/>
  <c r="Q378" i="5" s="1"/>
  <c r="G378" i="5"/>
  <c r="F378" i="5"/>
  <c r="E378" i="5"/>
  <c r="D378" i="5"/>
  <c r="P378" i="5" s="1"/>
  <c r="C378" i="5"/>
  <c r="B378" i="5"/>
  <c r="A378" i="5"/>
  <c r="H377" i="5"/>
  <c r="Q377" i="5" s="1"/>
  <c r="G377" i="5"/>
  <c r="F377" i="5"/>
  <c r="O377" i="5" s="1"/>
  <c r="E377" i="5"/>
  <c r="D377" i="5"/>
  <c r="P377" i="5" s="1"/>
  <c r="C377" i="5"/>
  <c r="B377" i="5"/>
  <c r="A377" i="5"/>
  <c r="P376" i="5"/>
  <c r="M376" i="5"/>
  <c r="L376" i="5"/>
  <c r="K376" i="5"/>
  <c r="J376" i="5"/>
  <c r="I376" i="5"/>
  <c r="R376" i="5" s="1"/>
  <c r="G376" i="5"/>
  <c r="H376" i="5" s="1"/>
  <c r="Q376" i="5" s="1"/>
  <c r="F376" i="5"/>
  <c r="O376" i="5" s="1"/>
  <c r="E376" i="5"/>
  <c r="D376" i="5"/>
  <c r="C376" i="5"/>
  <c r="B376" i="5"/>
  <c r="A376" i="5"/>
  <c r="P375" i="5"/>
  <c r="O375" i="5"/>
  <c r="M375" i="5"/>
  <c r="H375" i="5"/>
  <c r="Q375" i="5" s="1"/>
  <c r="G375" i="5"/>
  <c r="F375" i="5"/>
  <c r="E375" i="5"/>
  <c r="D375" i="5"/>
  <c r="C375" i="5"/>
  <c r="B375" i="5"/>
  <c r="A375" i="5"/>
  <c r="M374" i="5"/>
  <c r="L374" i="5"/>
  <c r="K374" i="5"/>
  <c r="G374" i="5"/>
  <c r="H374" i="5" s="1"/>
  <c r="Q374" i="5" s="1"/>
  <c r="F374" i="5"/>
  <c r="O374" i="5" s="1"/>
  <c r="E374" i="5"/>
  <c r="D374" i="5"/>
  <c r="P374" i="5" s="1"/>
  <c r="C374" i="5"/>
  <c r="B374" i="5"/>
  <c r="A374" i="5"/>
  <c r="R373" i="5"/>
  <c r="L373" i="5"/>
  <c r="K373" i="5"/>
  <c r="J373" i="5"/>
  <c r="I373" i="5"/>
  <c r="G373" i="5"/>
  <c r="M373" i="5" s="1"/>
  <c r="F373" i="5"/>
  <c r="O373" i="5" s="1"/>
  <c r="E373" i="5"/>
  <c r="D373" i="5"/>
  <c r="P373" i="5" s="1"/>
  <c r="C373" i="5"/>
  <c r="B373" i="5"/>
  <c r="A373" i="5"/>
  <c r="O372" i="5"/>
  <c r="M372" i="5"/>
  <c r="J372" i="5"/>
  <c r="I372" i="5"/>
  <c r="H372" i="5"/>
  <c r="Q372" i="5" s="1"/>
  <c r="G372" i="5"/>
  <c r="F372" i="5"/>
  <c r="E372" i="5"/>
  <c r="D372" i="5"/>
  <c r="P372" i="5" s="1"/>
  <c r="C372" i="5"/>
  <c r="B372" i="5"/>
  <c r="A372" i="5"/>
  <c r="G371" i="5"/>
  <c r="F371" i="5"/>
  <c r="O371" i="5" s="1"/>
  <c r="E371" i="5"/>
  <c r="D371" i="5"/>
  <c r="P371" i="5" s="1"/>
  <c r="C371" i="5"/>
  <c r="B371" i="5"/>
  <c r="A371" i="5"/>
  <c r="Q370" i="5"/>
  <c r="P370" i="5"/>
  <c r="O370" i="5"/>
  <c r="M370" i="5"/>
  <c r="L370" i="5"/>
  <c r="K370" i="5"/>
  <c r="J370" i="5"/>
  <c r="I370" i="5"/>
  <c r="G370" i="5"/>
  <c r="H370" i="5" s="1"/>
  <c r="F370" i="5"/>
  <c r="E370" i="5"/>
  <c r="D370" i="5"/>
  <c r="C370" i="5"/>
  <c r="B370" i="5"/>
  <c r="A370" i="5"/>
  <c r="P369" i="5"/>
  <c r="O369" i="5"/>
  <c r="I369" i="5"/>
  <c r="H369" i="5"/>
  <c r="Q369" i="5" s="1"/>
  <c r="G369" i="5"/>
  <c r="F369" i="5"/>
  <c r="E369" i="5"/>
  <c r="D369" i="5"/>
  <c r="C369" i="5"/>
  <c r="B369" i="5"/>
  <c r="A369" i="5"/>
  <c r="M368" i="5"/>
  <c r="L368" i="5"/>
  <c r="G368" i="5"/>
  <c r="F368" i="5"/>
  <c r="O368" i="5" s="1"/>
  <c r="E368" i="5"/>
  <c r="D368" i="5"/>
  <c r="P368" i="5" s="1"/>
  <c r="C368" i="5"/>
  <c r="B368" i="5"/>
  <c r="A368" i="5"/>
  <c r="L367" i="5"/>
  <c r="K367" i="5"/>
  <c r="J367" i="5"/>
  <c r="R367" i="5" s="1"/>
  <c r="I367" i="5"/>
  <c r="G367" i="5"/>
  <c r="M367" i="5" s="1"/>
  <c r="F367" i="5"/>
  <c r="O367" i="5" s="1"/>
  <c r="E367" i="5"/>
  <c r="D367" i="5"/>
  <c r="P367" i="5" s="1"/>
  <c r="C367" i="5"/>
  <c r="B367" i="5"/>
  <c r="A367" i="5"/>
  <c r="O366" i="5"/>
  <c r="M366" i="5"/>
  <c r="J366" i="5"/>
  <c r="I366" i="5"/>
  <c r="G366" i="5"/>
  <c r="F366" i="5"/>
  <c r="E366" i="5"/>
  <c r="D366" i="5"/>
  <c r="P366" i="5" s="1"/>
  <c r="C366" i="5"/>
  <c r="B366" i="5"/>
  <c r="A366" i="5"/>
  <c r="L365" i="5"/>
  <c r="K365" i="5"/>
  <c r="H365" i="5"/>
  <c r="Q365" i="5" s="1"/>
  <c r="G365" i="5"/>
  <c r="F365" i="5"/>
  <c r="O365" i="5" s="1"/>
  <c r="E365" i="5"/>
  <c r="D365" i="5"/>
  <c r="P365" i="5" s="1"/>
  <c r="C365" i="5"/>
  <c r="B365" i="5"/>
  <c r="A365" i="5"/>
  <c r="R364" i="5"/>
  <c r="Q364" i="5"/>
  <c r="P364" i="5"/>
  <c r="O364" i="5"/>
  <c r="M364" i="5"/>
  <c r="L364" i="5"/>
  <c r="K364" i="5"/>
  <c r="J364" i="5"/>
  <c r="I364" i="5"/>
  <c r="G364" i="5"/>
  <c r="H364" i="5" s="1"/>
  <c r="F364" i="5"/>
  <c r="E364" i="5"/>
  <c r="D364" i="5"/>
  <c r="C364" i="5"/>
  <c r="B364" i="5"/>
  <c r="A364" i="5"/>
  <c r="O363" i="5"/>
  <c r="H363" i="5"/>
  <c r="Q363" i="5" s="1"/>
  <c r="G363" i="5"/>
  <c r="F363" i="5"/>
  <c r="E363" i="5"/>
  <c r="D363" i="5"/>
  <c r="P363" i="5" s="1"/>
  <c r="C363" i="5"/>
  <c r="B363" i="5"/>
  <c r="A363" i="5"/>
  <c r="H362" i="5"/>
  <c r="Q362" i="5" s="1"/>
  <c r="G362" i="5"/>
  <c r="F362" i="5"/>
  <c r="O362" i="5" s="1"/>
  <c r="E362" i="5"/>
  <c r="D362" i="5"/>
  <c r="P362" i="5" s="1"/>
  <c r="C362" i="5"/>
  <c r="B362" i="5"/>
  <c r="A362" i="5"/>
  <c r="P361" i="5"/>
  <c r="L361" i="5"/>
  <c r="K361" i="5"/>
  <c r="J361" i="5"/>
  <c r="I361" i="5"/>
  <c r="G361" i="5"/>
  <c r="M361" i="5" s="1"/>
  <c r="F361" i="5"/>
  <c r="O361" i="5" s="1"/>
  <c r="E361" i="5"/>
  <c r="D361" i="5"/>
  <c r="C361" i="5"/>
  <c r="B361" i="5"/>
  <c r="A361" i="5"/>
  <c r="O360" i="5"/>
  <c r="G360" i="5"/>
  <c r="F360" i="5"/>
  <c r="E360" i="5"/>
  <c r="D360" i="5"/>
  <c r="P360" i="5" s="1"/>
  <c r="C360" i="5"/>
  <c r="B360" i="5"/>
  <c r="A360" i="5"/>
  <c r="M359" i="5"/>
  <c r="L359" i="5"/>
  <c r="K359" i="5"/>
  <c r="H359" i="5"/>
  <c r="Q359" i="5" s="1"/>
  <c r="G359" i="5"/>
  <c r="F359" i="5"/>
  <c r="O359" i="5" s="1"/>
  <c r="E359" i="5"/>
  <c r="D359" i="5"/>
  <c r="P359" i="5" s="1"/>
  <c r="C359" i="5"/>
  <c r="B359" i="5"/>
  <c r="A359" i="5"/>
  <c r="R358" i="5"/>
  <c r="Q358" i="5"/>
  <c r="P358" i="5"/>
  <c r="M358" i="5"/>
  <c r="L358" i="5"/>
  <c r="K358" i="5"/>
  <c r="J358" i="5"/>
  <c r="I358" i="5"/>
  <c r="G358" i="5"/>
  <c r="H358" i="5" s="1"/>
  <c r="F358" i="5"/>
  <c r="O358" i="5" s="1"/>
  <c r="E358" i="5"/>
  <c r="D358" i="5"/>
  <c r="C358" i="5"/>
  <c r="B358" i="5"/>
  <c r="A358" i="5"/>
  <c r="P357" i="5"/>
  <c r="O357" i="5"/>
  <c r="M357" i="5"/>
  <c r="J357" i="5"/>
  <c r="I357" i="5"/>
  <c r="H357" i="5"/>
  <c r="Q357" i="5" s="1"/>
  <c r="G357" i="5"/>
  <c r="F357" i="5"/>
  <c r="E357" i="5"/>
  <c r="D357" i="5"/>
  <c r="C357" i="5"/>
  <c r="B357" i="5"/>
  <c r="A357" i="5"/>
  <c r="K356" i="5"/>
  <c r="H356" i="5"/>
  <c r="Q356" i="5" s="1"/>
  <c r="G356" i="5"/>
  <c r="F356" i="5"/>
  <c r="O356" i="5" s="1"/>
  <c r="E356" i="5"/>
  <c r="D356" i="5"/>
  <c r="P356" i="5" s="1"/>
  <c r="C356" i="5"/>
  <c r="B356" i="5"/>
  <c r="A356" i="5"/>
  <c r="P355" i="5"/>
  <c r="O355" i="5"/>
  <c r="L355" i="5"/>
  <c r="K355" i="5"/>
  <c r="J355" i="5"/>
  <c r="I355" i="5"/>
  <c r="G355" i="5"/>
  <c r="M355" i="5" s="1"/>
  <c r="F355" i="5"/>
  <c r="E355" i="5"/>
  <c r="D355" i="5"/>
  <c r="C355" i="5"/>
  <c r="B355" i="5"/>
  <c r="A355" i="5"/>
  <c r="P354" i="5"/>
  <c r="O354" i="5"/>
  <c r="M354" i="5"/>
  <c r="H354" i="5"/>
  <c r="Q354" i="5" s="1"/>
  <c r="G354" i="5"/>
  <c r="F354" i="5"/>
  <c r="E354" i="5"/>
  <c r="D354" i="5"/>
  <c r="C354" i="5"/>
  <c r="B354" i="5"/>
  <c r="A354" i="5"/>
  <c r="M353" i="5"/>
  <c r="L353" i="5"/>
  <c r="K353" i="5"/>
  <c r="G353" i="5"/>
  <c r="H353" i="5" s="1"/>
  <c r="Q353" i="5" s="1"/>
  <c r="F353" i="5"/>
  <c r="O353" i="5" s="1"/>
  <c r="E353" i="5"/>
  <c r="D353" i="5"/>
  <c r="P353" i="5" s="1"/>
  <c r="C353" i="5"/>
  <c r="B353" i="5"/>
  <c r="A353" i="5"/>
  <c r="Q352" i="5"/>
  <c r="M352" i="5"/>
  <c r="L352" i="5"/>
  <c r="K352" i="5"/>
  <c r="J352" i="5"/>
  <c r="R352" i="5" s="1"/>
  <c r="I352" i="5"/>
  <c r="G352" i="5"/>
  <c r="H352" i="5" s="1"/>
  <c r="F352" i="5"/>
  <c r="O352" i="5" s="1"/>
  <c r="E352" i="5"/>
  <c r="D352" i="5"/>
  <c r="P352" i="5" s="1"/>
  <c r="C352" i="5"/>
  <c r="B352" i="5"/>
  <c r="A352" i="5"/>
  <c r="O351" i="5"/>
  <c r="M351" i="5"/>
  <c r="J351" i="5"/>
  <c r="I351" i="5"/>
  <c r="G351" i="5"/>
  <c r="H351" i="5" s="1"/>
  <c r="Q351" i="5" s="1"/>
  <c r="F351" i="5"/>
  <c r="E351" i="5"/>
  <c r="D351" i="5"/>
  <c r="P351" i="5" s="1"/>
  <c r="C351" i="5"/>
  <c r="B351" i="5"/>
  <c r="A351" i="5"/>
  <c r="L350" i="5"/>
  <c r="G350" i="5"/>
  <c r="F350" i="5"/>
  <c r="O350" i="5" s="1"/>
  <c r="E350" i="5"/>
  <c r="D350" i="5"/>
  <c r="P350" i="5" s="1"/>
  <c r="C350" i="5"/>
  <c r="B350" i="5"/>
  <c r="A350" i="5"/>
  <c r="R349" i="5"/>
  <c r="P349" i="5"/>
  <c r="L349" i="5"/>
  <c r="K349" i="5"/>
  <c r="J349" i="5"/>
  <c r="I349" i="5"/>
  <c r="G349" i="5"/>
  <c r="M349" i="5" s="1"/>
  <c r="F349" i="5"/>
  <c r="O349" i="5" s="1"/>
  <c r="E349" i="5"/>
  <c r="D349" i="5"/>
  <c r="C349" i="5"/>
  <c r="B349" i="5"/>
  <c r="A349" i="5"/>
  <c r="P348" i="5"/>
  <c r="O348" i="5"/>
  <c r="I348" i="5"/>
  <c r="G348" i="5"/>
  <c r="F348" i="5"/>
  <c r="E348" i="5"/>
  <c r="D348" i="5"/>
  <c r="C348" i="5"/>
  <c r="B348" i="5"/>
  <c r="A348" i="5"/>
  <c r="M347" i="5"/>
  <c r="G347" i="5"/>
  <c r="F347" i="5"/>
  <c r="O347" i="5" s="1"/>
  <c r="E347" i="5"/>
  <c r="D347" i="5"/>
  <c r="P347" i="5" s="1"/>
  <c r="C347" i="5"/>
  <c r="B347" i="5"/>
  <c r="A347" i="5"/>
  <c r="O346" i="5"/>
  <c r="M346" i="5"/>
  <c r="L346" i="5"/>
  <c r="K346" i="5"/>
  <c r="R346" i="5" s="1"/>
  <c r="J346" i="5"/>
  <c r="I346" i="5"/>
  <c r="G346" i="5"/>
  <c r="H346" i="5" s="1"/>
  <c r="Q346" i="5" s="1"/>
  <c r="F346" i="5"/>
  <c r="E346" i="5"/>
  <c r="D346" i="5"/>
  <c r="P346" i="5" s="1"/>
  <c r="C346" i="5"/>
  <c r="B346" i="5"/>
  <c r="A346" i="5"/>
  <c r="O345" i="5"/>
  <c r="M345" i="5"/>
  <c r="G345" i="5"/>
  <c r="F345" i="5"/>
  <c r="E345" i="5"/>
  <c r="D345" i="5"/>
  <c r="P345" i="5" s="1"/>
  <c r="C345" i="5"/>
  <c r="B345" i="5"/>
  <c r="A345" i="5"/>
  <c r="M344" i="5"/>
  <c r="L344" i="5"/>
  <c r="K344" i="5"/>
  <c r="H344" i="5"/>
  <c r="Q344" i="5" s="1"/>
  <c r="G344" i="5"/>
  <c r="F344" i="5"/>
  <c r="O344" i="5" s="1"/>
  <c r="E344" i="5"/>
  <c r="D344" i="5"/>
  <c r="P344" i="5" s="1"/>
  <c r="C344" i="5"/>
  <c r="B344" i="5"/>
  <c r="A344" i="5"/>
  <c r="R343" i="5"/>
  <c r="L343" i="5"/>
  <c r="K343" i="5"/>
  <c r="J343" i="5"/>
  <c r="I343" i="5"/>
  <c r="G343" i="5"/>
  <c r="M343" i="5" s="1"/>
  <c r="F343" i="5"/>
  <c r="O343" i="5" s="1"/>
  <c r="E343" i="5"/>
  <c r="D343" i="5"/>
  <c r="P343" i="5" s="1"/>
  <c r="C343" i="5"/>
  <c r="B343" i="5"/>
  <c r="A343" i="5"/>
  <c r="O342" i="5"/>
  <c r="G342" i="5"/>
  <c r="F342" i="5"/>
  <c r="E342" i="5"/>
  <c r="D342" i="5"/>
  <c r="P342" i="5" s="1"/>
  <c r="C342" i="5"/>
  <c r="B342" i="5"/>
  <c r="A342" i="5"/>
  <c r="G341" i="5"/>
  <c r="F341" i="5"/>
  <c r="O341" i="5" s="1"/>
  <c r="E341" i="5"/>
  <c r="D341" i="5"/>
  <c r="P341" i="5" s="1"/>
  <c r="C341" i="5"/>
  <c r="B341" i="5"/>
  <c r="A341" i="5"/>
  <c r="P340" i="5"/>
  <c r="O340" i="5"/>
  <c r="M340" i="5"/>
  <c r="L340" i="5"/>
  <c r="K340" i="5"/>
  <c r="J340" i="5"/>
  <c r="I340" i="5"/>
  <c r="R340" i="5" s="1"/>
  <c r="G340" i="5"/>
  <c r="H340" i="5" s="1"/>
  <c r="Q340" i="5" s="1"/>
  <c r="F340" i="5"/>
  <c r="E340" i="5"/>
  <c r="D340" i="5"/>
  <c r="C340" i="5"/>
  <c r="B340" i="5"/>
  <c r="A340" i="5"/>
  <c r="P339" i="5"/>
  <c r="O339" i="5"/>
  <c r="G339" i="5"/>
  <c r="F339" i="5"/>
  <c r="E339" i="5"/>
  <c r="D339" i="5"/>
  <c r="C339" i="5"/>
  <c r="B339" i="5"/>
  <c r="A339" i="5"/>
  <c r="M338" i="5"/>
  <c r="L338" i="5"/>
  <c r="K338" i="5"/>
  <c r="G338" i="5"/>
  <c r="F338" i="5"/>
  <c r="O338" i="5" s="1"/>
  <c r="E338" i="5"/>
  <c r="D338" i="5"/>
  <c r="P338" i="5" s="1"/>
  <c r="C338" i="5"/>
  <c r="B338" i="5"/>
  <c r="A338" i="5"/>
  <c r="O337" i="5"/>
  <c r="L337" i="5"/>
  <c r="K337" i="5"/>
  <c r="J337" i="5"/>
  <c r="I337" i="5"/>
  <c r="R337" i="5" s="1"/>
  <c r="G337" i="5"/>
  <c r="M337" i="5" s="1"/>
  <c r="F337" i="5"/>
  <c r="E337" i="5"/>
  <c r="D337" i="5"/>
  <c r="P337" i="5" s="1"/>
  <c r="C337" i="5"/>
  <c r="B337" i="5"/>
  <c r="A337" i="5"/>
  <c r="P336" i="5"/>
  <c r="O336" i="5"/>
  <c r="M336" i="5"/>
  <c r="J336" i="5"/>
  <c r="I336" i="5"/>
  <c r="H336" i="5"/>
  <c r="Q336" i="5" s="1"/>
  <c r="G336" i="5"/>
  <c r="F336" i="5"/>
  <c r="E336" i="5"/>
  <c r="D336" i="5"/>
  <c r="C336" i="5"/>
  <c r="B336" i="5"/>
  <c r="A336" i="5"/>
  <c r="K335" i="5"/>
  <c r="H335" i="5"/>
  <c r="Q335" i="5" s="1"/>
  <c r="G335" i="5"/>
  <c r="F335" i="5"/>
  <c r="O335" i="5" s="1"/>
  <c r="E335" i="5"/>
  <c r="D335" i="5"/>
  <c r="P335" i="5" s="1"/>
  <c r="C335" i="5"/>
  <c r="B335" i="5"/>
  <c r="A335" i="5"/>
  <c r="Q334" i="5"/>
  <c r="P334" i="5"/>
  <c r="M334" i="5"/>
  <c r="L334" i="5"/>
  <c r="K334" i="5"/>
  <c r="J334" i="5"/>
  <c r="I334" i="5"/>
  <c r="G334" i="5"/>
  <c r="H334" i="5" s="1"/>
  <c r="F334" i="5"/>
  <c r="O334" i="5" s="1"/>
  <c r="E334" i="5"/>
  <c r="D334" i="5"/>
  <c r="C334" i="5"/>
  <c r="B334" i="5"/>
  <c r="A334" i="5"/>
  <c r="P333" i="5"/>
  <c r="O333" i="5"/>
  <c r="H333" i="5"/>
  <c r="Q333" i="5" s="1"/>
  <c r="G333" i="5"/>
  <c r="F333" i="5"/>
  <c r="E333" i="5"/>
  <c r="D333" i="5"/>
  <c r="C333" i="5"/>
  <c r="B333" i="5"/>
  <c r="A333" i="5"/>
  <c r="L332" i="5"/>
  <c r="G332" i="5"/>
  <c r="F332" i="5"/>
  <c r="O332" i="5" s="1"/>
  <c r="E332" i="5"/>
  <c r="D332" i="5"/>
  <c r="P332" i="5" s="1"/>
  <c r="C332" i="5"/>
  <c r="B332" i="5"/>
  <c r="A332" i="5"/>
  <c r="L331" i="5"/>
  <c r="K331" i="5"/>
  <c r="J331" i="5"/>
  <c r="R331" i="5" s="1"/>
  <c r="I331" i="5"/>
  <c r="G331" i="5"/>
  <c r="M331" i="5" s="1"/>
  <c r="F331" i="5"/>
  <c r="O331" i="5" s="1"/>
  <c r="E331" i="5"/>
  <c r="D331" i="5"/>
  <c r="P331" i="5" s="1"/>
  <c r="C331" i="5"/>
  <c r="B331" i="5"/>
  <c r="A331" i="5"/>
  <c r="O330" i="5"/>
  <c r="M330" i="5"/>
  <c r="J330" i="5"/>
  <c r="I330" i="5"/>
  <c r="G330" i="5"/>
  <c r="H330" i="5" s="1"/>
  <c r="Q330" i="5" s="1"/>
  <c r="F330" i="5"/>
  <c r="E330" i="5"/>
  <c r="D330" i="5"/>
  <c r="P330" i="5" s="1"/>
  <c r="C330" i="5"/>
  <c r="B330" i="5"/>
  <c r="A330" i="5"/>
  <c r="Q329" i="5"/>
  <c r="L329" i="5"/>
  <c r="K329" i="5"/>
  <c r="H329" i="5"/>
  <c r="G329" i="5"/>
  <c r="F329" i="5"/>
  <c r="O329" i="5" s="1"/>
  <c r="E329" i="5"/>
  <c r="D329" i="5"/>
  <c r="P329" i="5" s="1"/>
  <c r="C329" i="5"/>
  <c r="B329" i="5"/>
  <c r="A329" i="5"/>
  <c r="Q328" i="5"/>
  <c r="O328" i="5"/>
  <c r="M328" i="5"/>
  <c r="L328" i="5"/>
  <c r="K328" i="5"/>
  <c r="J328" i="5"/>
  <c r="R328" i="5" s="1"/>
  <c r="I328" i="5"/>
  <c r="G328" i="5"/>
  <c r="H328" i="5" s="1"/>
  <c r="F328" i="5"/>
  <c r="E328" i="5"/>
  <c r="D328" i="5"/>
  <c r="P328" i="5" s="1"/>
  <c r="C328" i="5"/>
  <c r="B328" i="5"/>
  <c r="A328" i="5"/>
  <c r="P327" i="5"/>
  <c r="O327" i="5"/>
  <c r="G327" i="5"/>
  <c r="F327" i="5"/>
  <c r="E327" i="5"/>
  <c r="D327" i="5"/>
  <c r="C327" i="5"/>
  <c r="B327" i="5"/>
  <c r="A327" i="5"/>
  <c r="G326" i="5"/>
  <c r="F326" i="5"/>
  <c r="O326" i="5" s="1"/>
  <c r="E326" i="5"/>
  <c r="D326" i="5"/>
  <c r="P326" i="5" s="1"/>
  <c r="C326" i="5"/>
  <c r="B326" i="5"/>
  <c r="A326" i="5"/>
  <c r="P325" i="5"/>
  <c r="O325" i="5"/>
  <c r="L325" i="5"/>
  <c r="K325" i="5"/>
  <c r="J325" i="5"/>
  <c r="I325" i="5"/>
  <c r="R325" i="5" s="1"/>
  <c r="G325" i="5"/>
  <c r="M325" i="5" s="1"/>
  <c r="F325" i="5"/>
  <c r="E325" i="5"/>
  <c r="D325" i="5"/>
  <c r="C325" i="5"/>
  <c r="B325" i="5"/>
  <c r="A325" i="5"/>
  <c r="O324" i="5"/>
  <c r="G324" i="5"/>
  <c r="F324" i="5"/>
  <c r="E324" i="5"/>
  <c r="D324" i="5"/>
  <c r="P324" i="5" s="1"/>
  <c r="C324" i="5"/>
  <c r="B324" i="5"/>
  <c r="A324" i="5"/>
  <c r="M323" i="5"/>
  <c r="L323" i="5"/>
  <c r="K323" i="5"/>
  <c r="H323" i="5"/>
  <c r="Q323" i="5" s="1"/>
  <c r="G323" i="5"/>
  <c r="F323" i="5"/>
  <c r="O323" i="5" s="1"/>
  <c r="E323" i="5"/>
  <c r="D323" i="5"/>
  <c r="P323" i="5" s="1"/>
  <c r="C323" i="5"/>
  <c r="B323" i="5"/>
  <c r="A323" i="5"/>
  <c r="Q322" i="5"/>
  <c r="M322" i="5"/>
  <c r="L322" i="5"/>
  <c r="K322" i="5"/>
  <c r="J322" i="5"/>
  <c r="I322" i="5"/>
  <c r="R322" i="5" s="1"/>
  <c r="G322" i="5"/>
  <c r="H322" i="5" s="1"/>
  <c r="F322" i="5"/>
  <c r="O322" i="5" s="1"/>
  <c r="E322" i="5"/>
  <c r="D322" i="5"/>
  <c r="P322" i="5" s="1"/>
  <c r="C322" i="5"/>
  <c r="B322" i="5"/>
  <c r="A322" i="5"/>
  <c r="P321" i="5"/>
  <c r="O321" i="5"/>
  <c r="M321" i="5"/>
  <c r="K321" i="5"/>
  <c r="J321" i="5"/>
  <c r="I321" i="5"/>
  <c r="R321" i="5" s="1"/>
  <c r="G321" i="5"/>
  <c r="L321" i="5" s="1"/>
  <c r="F321" i="5"/>
  <c r="E321" i="5"/>
  <c r="D321" i="5"/>
  <c r="C321" i="5"/>
  <c r="B321" i="5"/>
  <c r="A321" i="5"/>
  <c r="M320" i="5"/>
  <c r="R320" i="5" s="1"/>
  <c r="L320" i="5"/>
  <c r="K320" i="5"/>
  <c r="I320" i="5"/>
  <c r="G320" i="5"/>
  <c r="J320" i="5" s="1"/>
  <c r="F320" i="5"/>
  <c r="O320" i="5" s="1"/>
  <c r="E320" i="5"/>
  <c r="D320" i="5"/>
  <c r="P320" i="5" s="1"/>
  <c r="C320" i="5"/>
  <c r="B320" i="5"/>
  <c r="A320" i="5"/>
  <c r="L319" i="5"/>
  <c r="K319" i="5"/>
  <c r="J319" i="5"/>
  <c r="G319" i="5"/>
  <c r="I319" i="5" s="1"/>
  <c r="F319" i="5"/>
  <c r="O319" i="5" s="1"/>
  <c r="E319" i="5"/>
  <c r="D319" i="5"/>
  <c r="P319" i="5" s="1"/>
  <c r="C319" i="5"/>
  <c r="B319" i="5"/>
  <c r="A319" i="5"/>
  <c r="O318" i="5"/>
  <c r="G318" i="5"/>
  <c r="F318" i="5"/>
  <c r="E318" i="5"/>
  <c r="D318" i="5"/>
  <c r="P318" i="5" s="1"/>
  <c r="C318" i="5"/>
  <c r="B318" i="5"/>
  <c r="A318" i="5"/>
  <c r="M317" i="5"/>
  <c r="L317" i="5"/>
  <c r="K317" i="5"/>
  <c r="G317" i="5"/>
  <c r="H317" i="5" s="1"/>
  <c r="Q317" i="5" s="1"/>
  <c r="F317" i="5"/>
  <c r="O317" i="5" s="1"/>
  <c r="E317" i="5"/>
  <c r="D317" i="5"/>
  <c r="P317" i="5" s="1"/>
  <c r="C317" i="5"/>
  <c r="B317" i="5"/>
  <c r="A317" i="5"/>
  <c r="Q316" i="5"/>
  <c r="M316" i="5"/>
  <c r="L316" i="5"/>
  <c r="R316" i="5" s="1"/>
  <c r="K316" i="5"/>
  <c r="J316" i="5"/>
  <c r="I316" i="5"/>
  <c r="G316" i="5"/>
  <c r="H316" i="5" s="1"/>
  <c r="F316" i="5"/>
  <c r="O316" i="5" s="1"/>
  <c r="E316" i="5"/>
  <c r="D316" i="5"/>
  <c r="P316" i="5" s="1"/>
  <c r="C316" i="5"/>
  <c r="B316" i="5"/>
  <c r="A316" i="5"/>
  <c r="O315" i="5"/>
  <c r="K315" i="5"/>
  <c r="J315" i="5"/>
  <c r="G315" i="5"/>
  <c r="F315" i="5"/>
  <c r="E315" i="5"/>
  <c r="D315" i="5"/>
  <c r="P315" i="5" s="1"/>
  <c r="C315" i="5"/>
  <c r="B315" i="5"/>
  <c r="A315" i="5"/>
  <c r="G314" i="5"/>
  <c r="F314" i="5"/>
  <c r="O314" i="5" s="1"/>
  <c r="E314" i="5"/>
  <c r="D314" i="5"/>
  <c r="P314" i="5" s="1"/>
  <c r="C314" i="5"/>
  <c r="B314" i="5"/>
  <c r="A314" i="5"/>
  <c r="P313" i="5"/>
  <c r="O313" i="5"/>
  <c r="G313" i="5"/>
  <c r="L313" i="5" s="1"/>
  <c r="F313" i="5"/>
  <c r="E313" i="5"/>
  <c r="D313" i="5"/>
  <c r="C313" i="5"/>
  <c r="B313" i="5"/>
  <c r="A313" i="5"/>
  <c r="P312" i="5"/>
  <c r="O312" i="5"/>
  <c r="G312" i="5"/>
  <c r="F312" i="5"/>
  <c r="E312" i="5"/>
  <c r="D312" i="5"/>
  <c r="C312" i="5"/>
  <c r="B312" i="5"/>
  <c r="A312" i="5"/>
  <c r="O311" i="5"/>
  <c r="M311" i="5"/>
  <c r="L311" i="5"/>
  <c r="G311" i="5"/>
  <c r="F311" i="5"/>
  <c r="E311" i="5"/>
  <c r="D311" i="5"/>
  <c r="P311" i="5" s="1"/>
  <c r="C311" i="5"/>
  <c r="B311" i="5"/>
  <c r="A311" i="5"/>
  <c r="M310" i="5"/>
  <c r="L310" i="5"/>
  <c r="K310" i="5"/>
  <c r="R310" i="5" s="1"/>
  <c r="J310" i="5"/>
  <c r="I310" i="5"/>
  <c r="G310" i="5"/>
  <c r="H310" i="5" s="1"/>
  <c r="Q310" i="5" s="1"/>
  <c r="F310" i="5"/>
  <c r="O310" i="5" s="1"/>
  <c r="E310" i="5"/>
  <c r="D310" i="5"/>
  <c r="P310" i="5" s="1"/>
  <c r="C310" i="5"/>
  <c r="B310" i="5"/>
  <c r="A310" i="5"/>
  <c r="P309" i="5"/>
  <c r="O309" i="5"/>
  <c r="G309" i="5"/>
  <c r="M309" i="5" s="1"/>
  <c r="F309" i="5"/>
  <c r="E309" i="5"/>
  <c r="D309" i="5"/>
  <c r="C309" i="5"/>
  <c r="B309" i="5"/>
  <c r="A309" i="5"/>
  <c r="M308" i="5"/>
  <c r="L308" i="5"/>
  <c r="G308" i="5"/>
  <c r="F308" i="5"/>
  <c r="O308" i="5" s="1"/>
  <c r="E308" i="5"/>
  <c r="D308" i="5"/>
  <c r="P308" i="5" s="1"/>
  <c r="C308" i="5"/>
  <c r="B308" i="5"/>
  <c r="A308" i="5"/>
  <c r="P307" i="5"/>
  <c r="L307" i="5"/>
  <c r="I307" i="5"/>
  <c r="G307" i="5"/>
  <c r="F307" i="5"/>
  <c r="O307" i="5" s="1"/>
  <c r="E307" i="5"/>
  <c r="D307" i="5"/>
  <c r="C307" i="5"/>
  <c r="B307" i="5"/>
  <c r="A307" i="5"/>
  <c r="P306" i="5"/>
  <c r="O306" i="5"/>
  <c r="H306" i="5"/>
  <c r="Q306" i="5" s="1"/>
  <c r="G306" i="5"/>
  <c r="F306" i="5"/>
  <c r="E306" i="5"/>
  <c r="D306" i="5"/>
  <c r="C306" i="5"/>
  <c r="B306" i="5"/>
  <c r="A306" i="5"/>
  <c r="M305" i="5"/>
  <c r="H305" i="5"/>
  <c r="Q305" i="5" s="1"/>
  <c r="G305" i="5"/>
  <c r="F305" i="5"/>
  <c r="O305" i="5" s="1"/>
  <c r="E305" i="5"/>
  <c r="D305" i="5"/>
  <c r="P305" i="5" s="1"/>
  <c r="C305" i="5"/>
  <c r="B305" i="5"/>
  <c r="A305" i="5"/>
  <c r="P304" i="5"/>
  <c r="O304" i="5"/>
  <c r="M304" i="5"/>
  <c r="L304" i="5"/>
  <c r="K304" i="5"/>
  <c r="J304" i="5"/>
  <c r="I304" i="5"/>
  <c r="R304" i="5" s="1"/>
  <c r="G304" i="5"/>
  <c r="H304" i="5" s="1"/>
  <c r="Q304" i="5" s="1"/>
  <c r="F304" i="5"/>
  <c r="E304" i="5"/>
  <c r="D304" i="5"/>
  <c r="C304" i="5"/>
  <c r="B304" i="5"/>
  <c r="A304" i="5"/>
  <c r="P303" i="5"/>
  <c r="O303" i="5"/>
  <c r="M303" i="5"/>
  <c r="G303" i="5"/>
  <c r="F303" i="5"/>
  <c r="E303" i="5"/>
  <c r="D303" i="5"/>
  <c r="C303" i="5"/>
  <c r="B303" i="5"/>
  <c r="A303" i="5"/>
  <c r="O302" i="5"/>
  <c r="G302" i="5"/>
  <c r="F302" i="5"/>
  <c r="E302" i="5"/>
  <c r="D302" i="5"/>
  <c r="P302" i="5" s="1"/>
  <c r="C302" i="5"/>
  <c r="B302" i="5"/>
  <c r="A302" i="5"/>
  <c r="Q301" i="5"/>
  <c r="M301" i="5"/>
  <c r="L301" i="5"/>
  <c r="K301" i="5"/>
  <c r="J301" i="5"/>
  <c r="I301" i="5"/>
  <c r="R301" i="5" s="1"/>
  <c r="G301" i="5"/>
  <c r="H301" i="5" s="1"/>
  <c r="F301" i="5"/>
  <c r="O301" i="5" s="1"/>
  <c r="E301" i="5"/>
  <c r="D301" i="5"/>
  <c r="P301" i="5" s="1"/>
  <c r="C301" i="5"/>
  <c r="B301" i="5"/>
  <c r="A301" i="5"/>
  <c r="O300" i="5"/>
  <c r="M300" i="5"/>
  <c r="K300" i="5"/>
  <c r="G300" i="5"/>
  <c r="F300" i="5"/>
  <c r="E300" i="5"/>
  <c r="D300" i="5"/>
  <c r="P300" i="5" s="1"/>
  <c r="C300" i="5"/>
  <c r="B300" i="5"/>
  <c r="A300" i="5"/>
  <c r="O299" i="5"/>
  <c r="G299" i="5"/>
  <c r="F299" i="5"/>
  <c r="E299" i="5"/>
  <c r="D299" i="5"/>
  <c r="P299" i="5" s="1"/>
  <c r="C299" i="5"/>
  <c r="B299" i="5"/>
  <c r="A299" i="5"/>
  <c r="P298" i="5"/>
  <c r="J298" i="5"/>
  <c r="I298" i="5"/>
  <c r="G298" i="5"/>
  <c r="F298" i="5"/>
  <c r="O298" i="5" s="1"/>
  <c r="E298" i="5"/>
  <c r="D298" i="5"/>
  <c r="C298" i="5"/>
  <c r="B298" i="5"/>
  <c r="A298" i="5"/>
  <c r="P297" i="5"/>
  <c r="O297" i="5"/>
  <c r="M297" i="5"/>
  <c r="K297" i="5"/>
  <c r="J297" i="5"/>
  <c r="I297" i="5"/>
  <c r="H297" i="5"/>
  <c r="Q297" i="5" s="1"/>
  <c r="G297" i="5"/>
  <c r="L297" i="5" s="1"/>
  <c r="F297" i="5"/>
  <c r="E297" i="5"/>
  <c r="D297" i="5"/>
  <c r="C297" i="5"/>
  <c r="B297" i="5"/>
  <c r="A297" i="5"/>
  <c r="M296" i="5"/>
  <c r="R296" i="5" s="1"/>
  <c r="L296" i="5"/>
  <c r="K296" i="5"/>
  <c r="I296" i="5"/>
  <c r="G296" i="5"/>
  <c r="J296" i="5" s="1"/>
  <c r="F296" i="5"/>
  <c r="O296" i="5" s="1"/>
  <c r="E296" i="5"/>
  <c r="D296" i="5"/>
  <c r="P296" i="5" s="1"/>
  <c r="C296" i="5"/>
  <c r="B296" i="5"/>
  <c r="A296" i="5"/>
  <c r="K295" i="5"/>
  <c r="G295" i="5"/>
  <c r="F295" i="5"/>
  <c r="O295" i="5" s="1"/>
  <c r="E295" i="5"/>
  <c r="D295" i="5"/>
  <c r="P295" i="5" s="1"/>
  <c r="C295" i="5"/>
  <c r="B295" i="5"/>
  <c r="A295" i="5"/>
  <c r="P294" i="5"/>
  <c r="O294" i="5"/>
  <c r="H294" i="5"/>
  <c r="Q294" i="5" s="1"/>
  <c r="G294" i="5"/>
  <c r="F294" i="5"/>
  <c r="E294" i="5"/>
  <c r="D294" i="5"/>
  <c r="C294" i="5"/>
  <c r="B294" i="5"/>
  <c r="A294" i="5"/>
  <c r="O293" i="5"/>
  <c r="K293" i="5"/>
  <c r="I293" i="5"/>
  <c r="G293" i="5"/>
  <c r="F293" i="5"/>
  <c r="E293" i="5"/>
  <c r="D293" i="5"/>
  <c r="P293" i="5" s="1"/>
  <c r="C293" i="5"/>
  <c r="B293" i="5"/>
  <c r="A293" i="5"/>
  <c r="R292" i="5"/>
  <c r="Q292" i="5"/>
  <c r="P292" i="5"/>
  <c r="M292" i="5"/>
  <c r="L292" i="5"/>
  <c r="K292" i="5"/>
  <c r="J292" i="5"/>
  <c r="I292" i="5"/>
  <c r="G292" i="5"/>
  <c r="H292" i="5" s="1"/>
  <c r="F292" i="5"/>
  <c r="O292" i="5" s="1"/>
  <c r="E292" i="5"/>
  <c r="D292" i="5"/>
  <c r="C292" i="5"/>
  <c r="B292" i="5"/>
  <c r="A292" i="5"/>
  <c r="O291" i="5"/>
  <c r="G291" i="5"/>
  <c r="F291" i="5"/>
  <c r="E291" i="5"/>
  <c r="D291" i="5"/>
  <c r="P291" i="5" s="1"/>
  <c r="C291" i="5"/>
  <c r="B291" i="5"/>
  <c r="A291" i="5"/>
  <c r="O290" i="5"/>
  <c r="M290" i="5"/>
  <c r="L290" i="5"/>
  <c r="H290" i="5"/>
  <c r="Q290" i="5" s="1"/>
  <c r="G290" i="5"/>
  <c r="F290" i="5"/>
  <c r="E290" i="5"/>
  <c r="D290" i="5"/>
  <c r="P290" i="5" s="1"/>
  <c r="C290" i="5"/>
  <c r="B290" i="5"/>
  <c r="A290" i="5"/>
  <c r="P289" i="5"/>
  <c r="O289" i="5"/>
  <c r="M289" i="5"/>
  <c r="J289" i="5"/>
  <c r="I289" i="5"/>
  <c r="G289" i="5"/>
  <c r="F289" i="5"/>
  <c r="E289" i="5"/>
  <c r="D289" i="5"/>
  <c r="C289" i="5"/>
  <c r="B289" i="5"/>
  <c r="A289" i="5"/>
  <c r="O288" i="5"/>
  <c r="M288" i="5"/>
  <c r="K288" i="5"/>
  <c r="J288" i="5"/>
  <c r="I288" i="5"/>
  <c r="H288" i="5"/>
  <c r="Q288" i="5" s="1"/>
  <c r="G288" i="5"/>
  <c r="L288" i="5" s="1"/>
  <c r="F288" i="5"/>
  <c r="E288" i="5"/>
  <c r="D288" i="5"/>
  <c r="P288" i="5" s="1"/>
  <c r="C288" i="5"/>
  <c r="B288" i="5"/>
  <c r="A288" i="5"/>
  <c r="M287" i="5"/>
  <c r="L287" i="5"/>
  <c r="K287" i="5"/>
  <c r="I287" i="5"/>
  <c r="R287" i="5" s="1"/>
  <c r="G287" i="5"/>
  <c r="J287" i="5" s="1"/>
  <c r="F287" i="5"/>
  <c r="O287" i="5" s="1"/>
  <c r="E287" i="5"/>
  <c r="D287" i="5"/>
  <c r="P287" i="5" s="1"/>
  <c r="C287" i="5"/>
  <c r="B287" i="5"/>
  <c r="A287" i="5"/>
  <c r="O286" i="5"/>
  <c r="M286" i="5"/>
  <c r="G286" i="5"/>
  <c r="F286" i="5"/>
  <c r="E286" i="5"/>
  <c r="D286" i="5"/>
  <c r="P286" i="5" s="1"/>
  <c r="C286" i="5"/>
  <c r="B286" i="5"/>
  <c r="A286" i="5"/>
  <c r="P285" i="5"/>
  <c r="O285" i="5"/>
  <c r="H285" i="5"/>
  <c r="Q285" i="5" s="1"/>
  <c r="G285" i="5"/>
  <c r="F285" i="5"/>
  <c r="E285" i="5"/>
  <c r="D285" i="5"/>
  <c r="C285" i="5"/>
  <c r="B285" i="5"/>
  <c r="A285" i="5"/>
  <c r="O284" i="5"/>
  <c r="G284" i="5"/>
  <c r="F284" i="5"/>
  <c r="E284" i="5"/>
  <c r="D284" i="5"/>
  <c r="P284" i="5" s="1"/>
  <c r="C284" i="5"/>
  <c r="B284" i="5"/>
  <c r="A284" i="5"/>
  <c r="Q283" i="5"/>
  <c r="P283" i="5"/>
  <c r="M283" i="5"/>
  <c r="L283" i="5"/>
  <c r="K283" i="5"/>
  <c r="J283" i="5"/>
  <c r="R283" i="5" s="1"/>
  <c r="I283" i="5"/>
  <c r="G283" i="5"/>
  <c r="H283" i="5" s="1"/>
  <c r="F283" i="5"/>
  <c r="O283" i="5" s="1"/>
  <c r="E283" i="5"/>
  <c r="D283" i="5"/>
  <c r="C283" i="5"/>
  <c r="B283" i="5"/>
  <c r="A283" i="5"/>
  <c r="O282" i="5"/>
  <c r="G282" i="5"/>
  <c r="F282" i="5"/>
  <c r="E282" i="5"/>
  <c r="D282" i="5"/>
  <c r="P282" i="5" s="1"/>
  <c r="C282" i="5"/>
  <c r="B282" i="5"/>
  <c r="A282" i="5"/>
  <c r="M281" i="5"/>
  <c r="L281" i="5"/>
  <c r="G281" i="5"/>
  <c r="F281" i="5"/>
  <c r="O281" i="5" s="1"/>
  <c r="E281" i="5"/>
  <c r="D281" i="5"/>
  <c r="P281" i="5" s="1"/>
  <c r="C281" i="5"/>
  <c r="B281" i="5"/>
  <c r="A281" i="5"/>
  <c r="P280" i="5"/>
  <c r="O280" i="5"/>
  <c r="G280" i="5"/>
  <c r="M280" i="5" s="1"/>
  <c r="F280" i="5"/>
  <c r="E280" i="5"/>
  <c r="D280" i="5"/>
  <c r="C280" i="5"/>
  <c r="B280" i="5"/>
  <c r="A280" i="5"/>
  <c r="Q279" i="5"/>
  <c r="P279" i="5"/>
  <c r="O279" i="5"/>
  <c r="M279" i="5"/>
  <c r="K279" i="5"/>
  <c r="J279" i="5"/>
  <c r="I279" i="5"/>
  <c r="R279" i="5" s="1"/>
  <c r="H279" i="5"/>
  <c r="G279" i="5"/>
  <c r="L279" i="5" s="1"/>
  <c r="F279" i="5"/>
  <c r="E279" i="5"/>
  <c r="D279" i="5"/>
  <c r="C279" i="5"/>
  <c r="B279" i="5"/>
  <c r="A279" i="5"/>
  <c r="M278" i="5"/>
  <c r="L278" i="5"/>
  <c r="K278" i="5"/>
  <c r="I278" i="5"/>
  <c r="R278" i="5" s="1"/>
  <c r="G278" i="5"/>
  <c r="J278" i="5" s="1"/>
  <c r="F278" i="5"/>
  <c r="O278" i="5" s="1"/>
  <c r="E278" i="5"/>
  <c r="D278" i="5"/>
  <c r="P278" i="5" s="1"/>
  <c r="C278" i="5"/>
  <c r="B278" i="5"/>
  <c r="A278" i="5"/>
  <c r="K277" i="5"/>
  <c r="G277" i="5"/>
  <c r="F277" i="5"/>
  <c r="O277" i="5" s="1"/>
  <c r="E277" i="5"/>
  <c r="D277" i="5"/>
  <c r="P277" i="5" s="1"/>
  <c r="C277" i="5"/>
  <c r="B277" i="5"/>
  <c r="A277" i="5"/>
  <c r="P276" i="5"/>
  <c r="O276" i="5"/>
  <c r="M276" i="5"/>
  <c r="G276" i="5"/>
  <c r="F276" i="5"/>
  <c r="E276" i="5"/>
  <c r="D276" i="5"/>
  <c r="C276" i="5"/>
  <c r="B276" i="5"/>
  <c r="A276" i="5"/>
  <c r="O275" i="5"/>
  <c r="G275" i="5"/>
  <c r="F275" i="5"/>
  <c r="E275" i="5"/>
  <c r="D275" i="5"/>
  <c r="P275" i="5" s="1"/>
  <c r="C275" i="5"/>
  <c r="B275" i="5"/>
  <c r="A275" i="5"/>
  <c r="Q274" i="5"/>
  <c r="M274" i="5"/>
  <c r="L274" i="5"/>
  <c r="K274" i="5"/>
  <c r="J274" i="5"/>
  <c r="I274" i="5"/>
  <c r="R274" i="5" s="1"/>
  <c r="G274" i="5"/>
  <c r="H274" i="5" s="1"/>
  <c r="F274" i="5"/>
  <c r="O274" i="5" s="1"/>
  <c r="E274" i="5"/>
  <c r="D274" i="5"/>
  <c r="P274" i="5" s="1"/>
  <c r="C274" i="5"/>
  <c r="B274" i="5"/>
  <c r="A274" i="5"/>
  <c r="O273" i="5"/>
  <c r="M273" i="5"/>
  <c r="K273" i="5"/>
  <c r="G273" i="5"/>
  <c r="F273" i="5"/>
  <c r="E273" i="5"/>
  <c r="D273" i="5"/>
  <c r="P273" i="5" s="1"/>
  <c r="C273" i="5"/>
  <c r="B273" i="5"/>
  <c r="A273" i="5"/>
  <c r="O272" i="5"/>
  <c r="G272" i="5"/>
  <c r="F272" i="5"/>
  <c r="E272" i="5"/>
  <c r="D272" i="5"/>
  <c r="P272" i="5" s="1"/>
  <c r="C272" i="5"/>
  <c r="B272" i="5"/>
  <c r="A272" i="5"/>
  <c r="P271" i="5"/>
  <c r="J271" i="5"/>
  <c r="I271" i="5"/>
  <c r="G271" i="5"/>
  <c r="F271" i="5"/>
  <c r="O271" i="5" s="1"/>
  <c r="E271" i="5"/>
  <c r="D271" i="5"/>
  <c r="C271" i="5"/>
  <c r="B271" i="5"/>
  <c r="A271" i="5"/>
  <c r="P270" i="5"/>
  <c r="O270" i="5"/>
  <c r="M270" i="5"/>
  <c r="K270" i="5"/>
  <c r="J270" i="5"/>
  <c r="I270" i="5"/>
  <c r="H270" i="5"/>
  <c r="Q270" i="5" s="1"/>
  <c r="G270" i="5"/>
  <c r="L270" i="5" s="1"/>
  <c r="F270" i="5"/>
  <c r="E270" i="5"/>
  <c r="D270" i="5"/>
  <c r="C270" i="5"/>
  <c r="B270" i="5"/>
  <c r="A270" i="5"/>
  <c r="M269" i="5"/>
  <c r="R269" i="5" s="1"/>
  <c r="L269" i="5"/>
  <c r="K269" i="5"/>
  <c r="I269" i="5"/>
  <c r="G269" i="5"/>
  <c r="J269" i="5" s="1"/>
  <c r="F269" i="5"/>
  <c r="O269" i="5" s="1"/>
  <c r="E269" i="5"/>
  <c r="D269" i="5"/>
  <c r="P269" i="5" s="1"/>
  <c r="C269" i="5"/>
  <c r="B269" i="5"/>
  <c r="A269" i="5"/>
  <c r="K268" i="5"/>
  <c r="G268" i="5"/>
  <c r="F268" i="5"/>
  <c r="O268" i="5" s="1"/>
  <c r="E268" i="5"/>
  <c r="D268" i="5"/>
  <c r="P268" i="5" s="1"/>
  <c r="C268" i="5"/>
  <c r="B268" i="5"/>
  <c r="A268" i="5"/>
  <c r="P267" i="5"/>
  <c r="O267" i="5"/>
  <c r="H267" i="5"/>
  <c r="Q267" i="5" s="1"/>
  <c r="G267" i="5"/>
  <c r="F267" i="5"/>
  <c r="E267" i="5"/>
  <c r="D267" i="5"/>
  <c r="C267" i="5"/>
  <c r="B267" i="5"/>
  <c r="A267" i="5"/>
  <c r="O266" i="5"/>
  <c r="K266" i="5"/>
  <c r="I266" i="5"/>
  <c r="G266" i="5"/>
  <c r="F266" i="5"/>
  <c r="E266" i="5"/>
  <c r="D266" i="5"/>
  <c r="P266" i="5" s="1"/>
  <c r="C266" i="5"/>
  <c r="B266" i="5"/>
  <c r="A266" i="5"/>
  <c r="R265" i="5"/>
  <c r="Q265" i="5"/>
  <c r="P265" i="5"/>
  <c r="M265" i="5"/>
  <c r="L265" i="5"/>
  <c r="K265" i="5"/>
  <c r="J265" i="5"/>
  <c r="I265" i="5"/>
  <c r="G265" i="5"/>
  <c r="H265" i="5" s="1"/>
  <c r="F265" i="5"/>
  <c r="O265" i="5" s="1"/>
  <c r="E265" i="5"/>
  <c r="D265" i="5"/>
  <c r="C265" i="5"/>
  <c r="B265" i="5"/>
  <c r="A265" i="5"/>
  <c r="O264" i="5"/>
  <c r="G264" i="5"/>
  <c r="F264" i="5"/>
  <c r="E264" i="5"/>
  <c r="D264" i="5"/>
  <c r="P264" i="5" s="1"/>
  <c r="C264" i="5"/>
  <c r="B264" i="5"/>
  <c r="A264" i="5"/>
  <c r="O263" i="5"/>
  <c r="M263" i="5"/>
  <c r="L263" i="5"/>
  <c r="H263" i="5"/>
  <c r="Q263" i="5" s="1"/>
  <c r="G263" i="5"/>
  <c r="F263" i="5"/>
  <c r="E263" i="5"/>
  <c r="D263" i="5"/>
  <c r="P263" i="5" s="1"/>
  <c r="C263" i="5"/>
  <c r="B263" i="5"/>
  <c r="A263" i="5"/>
  <c r="P262" i="5"/>
  <c r="O262" i="5"/>
  <c r="M262" i="5"/>
  <c r="J262" i="5"/>
  <c r="I262" i="5"/>
  <c r="G262" i="5"/>
  <c r="F262" i="5"/>
  <c r="E262" i="5"/>
  <c r="D262" i="5"/>
  <c r="C262" i="5"/>
  <c r="B262" i="5"/>
  <c r="A262" i="5"/>
  <c r="O261" i="5"/>
  <c r="M261" i="5"/>
  <c r="K261" i="5"/>
  <c r="J261" i="5"/>
  <c r="I261" i="5"/>
  <c r="H261" i="5"/>
  <c r="Q261" i="5" s="1"/>
  <c r="G261" i="5"/>
  <c r="L261" i="5" s="1"/>
  <c r="F261" i="5"/>
  <c r="E261" i="5"/>
  <c r="D261" i="5"/>
  <c r="P261" i="5" s="1"/>
  <c r="C261" i="5"/>
  <c r="B261" i="5"/>
  <c r="A261" i="5"/>
  <c r="M260" i="5"/>
  <c r="L260" i="5"/>
  <c r="K260" i="5"/>
  <c r="I260" i="5"/>
  <c r="R260" i="5" s="1"/>
  <c r="G260" i="5"/>
  <c r="J260" i="5" s="1"/>
  <c r="F260" i="5"/>
  <c r="O260" i="5" s="1"/>
  <c r="E260" i="5"/>
  <c r="D260" i="5"/>
  <c r="P260" i="5" s="1"/>
  <c r="C260" i="5"/>
  <c r="B260" i="5"/>
  <c r="A260" i="5"/>
  <c r="O259" i="5"/>
  <c r="M259" i="5"/>
  <c r="G259" i="5"/>
  <c r="F259" i="5"/>
  <c r="E259" i="5"/>
  <c r="D259" i="5"/>
  <c r="P259" i="5" s="1"/>
  <c r="C259" i="5"/>
  <c r="B259" i="5"/>
  <c r="A259" i="5"/>
  <c r="P258" i="5"/>
  <c r="O258" i="5"/>
  <c r="H258" i="5"/>
  <c r="Q258" i="5" s="1"/>
  <c r="G258" i="5"/>
  <c r="F258" i="5"/>
  <c r="E258" i="5"/>
  <c r="D258" i="5"/>
  <c r="C258" i="5"/>
  <c r="B258" i="5"/>
  <c r="A258" i="5"/>
  <c r="O257" i="5"/>
  <c r="G257" i="5"/>
  <c r="F257" i="5"/>
  <c r="E257" i="5"/>
  <c r="D257" i="5"/>
  <c r="P257" i="5" s="1"/>
  <c r="C257" i="5"/>
  <c r="B257" i="5"/>
  <c r="A257" i="5"/>
  <c r="Q256" i="5"/>
  <c r="P256" i="5"/>
  <c r="M256" i="5"/>
  <c r="L256" i="5"/>
  <c r="K256" i="5"/>
  <c r="J256" i="5"/>
  <c r="R256" i="5" s="1"/>
  <c r="I256" i="5"/>
  <c r="G256" i="5"/>
  <c r="H256" i="5" s="1"/>
  <c r="F256" i="5"/>
  <c r="O256" i="5" s="1"/>
  <c r="E256" i="5"/>
  <c r="D256" i="5"/>
  <c r="C256" i="5"/>
  <c r="B256" i="5"/>
  <c r="A256" i="5"/>
  <c r="O255" i="5"/>
  <c r="G255" i="5"/>
  <c r="F255" i="5"/>
  <c r="E255" i="5"/>
  <c r="D255" i="5"/>
  <c r="P255" i="5" s="1"/>
  <c r="C255" i="5"/>
  <c r="B255" i="5"/>
  <c r="A255" i="5"/>
  <c r="M254" i="5"/>
  <c r="G254" i="5"/>
  <c r="F254" i="5"/>
  <c r="O254" i="5" s="1"/>
  <c r="E254" i="5"/>
  <c r="D254" i="5"/>
  <c r="P254" i="5" s="1"/>
  <c r="C254" i="5"/>
  <c r="B254" i="5"/>
  <c r="A254" i="5"/>
  <c r="P253" i="5"/>
  <c r="O253" i="5"/>
  <c r="G253" i="5"/>
  <c r="M253" i="5" s="1"/>
  <c r="F253" i="5"/>
  <c r="E253" i="5"/>
  <c r="D253" i="5"/>
  <c r="C253" i="5"/>
  <c r="B253" i="5"/>
  <c r="A253" i="5"/>
  <c r="Q252" i="5"/>
  <c r="P252" i="5"/>
  <c r="O252" i="5"/>
  <c r="M252" i="5"/>
  <c r="K252" i="5"/>
  <c r="J252" i="5"/>
  <c r="I252" i="5"/>
  <c r="R252" i="5" s="1"/>
  <c r="H252" i="5"/>
  <c r="G252" i="5"/>
  <c r="L252" i="5" s="1"/>
  <c r="F252" i="5"/>
  <c r="E252" i="5"/>
  <c r="D252" i="5"/>
  <c r="C252" i="5"/>
  <c r="B252" i="5"/>
  <c r="A252" i="5"/>
  <c r="M251" i="5"/>
  <c r="L251" i="5"/>
  <c r="K251" i="5"/>
  <c r="I251" i="5"/>
  <c r="R251" i="5" s="1"/>
  <c r="G251" i="5"/>
  <c r="J251" i="5" s="1"/>
  <c r="F251" i="5"/>
  <c r="O251" i="5" s="1"/>
  <c r="E251" i="5"/>
  <c r="D251" i="5"/>
  <c r="P251" i="5" s="1"/>
  <c r="C251" i="5"/>
  <c r="B251" i="5"/>
  <c r="A251" i="5"/>
  <c r="K250" i="5"/>
  <c r="G250" i="5"/>
  <c r="F250" i="5"/>
  <c r="O250" i="5" s="1"/>
  <c r="E250" i="5"/>
  <c r="D250" i="5"/>
  <c r="P250" i="5" s="1"/>
  <c r="C250" i="5"/>
  <c r="B250" i="5"/>
  <c r="A250" i="5"/>
  <c r="P249" i="5"/>
  <c r="O249" i="5"/>
  <c r="M249" i="5"/>
  <c r="G249" i="5"/>
  <c r="F249" i="5"/>
  <c r="E249" i="5"/>
  <c r="D249" i="5"/>
  <c r="C249" i="5"/>
  <c r="B249" i="5"/>
  <c r="A249" i="5"/>
  <c r="O248" i="5"/>
  <c r="G248" i="5"/>
  <c r="F248" i="5"/>
  <c r="E248" i="5"/>
  <c r="D248" i="5"/>
  <c r="P248" i="5" s="1"/>
  <c r="C248" i="5"/>
  <c r="B248" i="5"/>
  <c r="A248" i="5"/>
  <c r="Q247" i="5"/>
  <c r="M247" i="5"/>
  <c r="L247" i="5"/>
  <c r="K247" i="5"/>
  <c r="J247" i="5"/>
  <c r="I247" i="5"/>
  <c r="R247" i="5" s="1"/>
  <c r="G247" i="5"/>
  <c r="H247" i="5" s="1"/>
  <c r="F247" i="5"/>
  <c r="O247" i="5" s="1"/>
  <c r="E247" i="5"/>
  <c r="D247" i="5"/>
  <c r="P247" i="5" s="1"/>
  <c r="C247" i="5"/>
  <c r="B247" i="5"/>
  <c r="A247" i="5"/>
  <c r="O246" i="5"/>
  <c r="M246" i="5"/>
  <c r="K246" i="5"/>
  <c r="J246" i="5"/>
  <c r="G246" i="5"/>
  <c r="F246" i="5"/>
  <c r="E246" i="5"/>
  <c r="D246" i="5"/>
  <c r="P246" i="5" s="1"/>
  <c r="C246" i="5"/>
  <c r="B246" i="5"/>
  <c r="A246" i="5"/>
  <c r="O245" i="5"/>
  <c r="G245" i="5"/>
  <c r="F245" i="5"/>
  <c r="E245" i="5"/>
  <c r="D245" i="5"/>
  <c r="P245" i="5" s="1"/>
  <c r="C245" i="5"/>
  <c r="B245" i="5"/>
  <c r="A245" i="5"/>
  <c r="P244" i="5"/>
  <c r="J244" i="5"/>
  <c r="I244" i="5"/>
  <c r="G244" i="5"/>
  <c r="F244" i="5"/>
  <c r="O244" i="5" s="1"/>
  <c r="E244" i="5"/>
  <c r="D244" i="5"/>
  <c r="C244" i="5"/>
  <c r="B244" i="5"/>
  <c r="A244" i="5"/>
  <c r="P243" i="5"/>
  <c r="O243" i="5"/>
  <c r="M243" i="5"/>
  <c r="K243" i="5"/>
  <c r="J243" i="5"/>
  <c r="I243" i="5"/>
  <c r="H243" i="5"/>
  <c r="Q243" i="5" s="1"/>
  <c r="G243" i="5"/>
  <c r="L243" i="5" s="1"/>
  <c r="F243" i="5"/>
  <c r="E243" i="5"/>
  <c r="D243" i="5"/>
  <c r="C243" i="5"/>
  <c r="B243" i="5"/>
  <c r="A243" i="5"/>
  <c r="M242" i="5"/>
  <c r="R242" i="5" s="1"/>
  <c r="L242" i="5"/>
  <c r="K242" i="5"/>
  <c r="I242" i="5"/>
  <c r="G242" i="5"/>
  <c r="J242" i="5" s="1"/>
  <c r="F242" i="5"/>
  <c r="O242" i="5" s="1"/>
  <c r="E242" i="5"/>
  <c r="D242" i="5"/>
  <c r="P242" i="5" s="1"/>
  <c r="C242" i="5"/>
  <c r="B242" i="5"/>
  <c r="A242" i="5"/>
  <c r="K241" i="5"/>
  <c r="G241" i="5"/>
  <c r="F241" i="5"/>
  <c r="O241" i="5" s="1"/>
  <c r="E241" i="5"/>
  <c r="D241" i="5"/>
  <c r="P241" i="5" s="1"/>
  <c r="C241" i="5"/>
  <c r="B241" i="5"/>
  <c r="A241" i="5"/>
  <c r="P240" i="5"/>
  <c r="O240" i="5"/>
  <c r="H240" i="5"/>
  <c r="Q240" i="5" s="1"/>
  <c r="G240" i="5"/>
  <c r="F240" i="5"/>
  <c r="E240" i="5"/>
  <c r="D240" i="5"/>
  <c r="C240" i="5"/>
  <c r="B240" i="5"/>
  <c r="A240" i="5"/>
  <c r="Q239" i="5"/>
  <c r="O239" i="5"/>
  <c r="K239" i="5"/>
  <c r="I239" i="5"/>
  <c r="H239" i="5"/>
  <c r="G239" i="5"/>
  <c r="F239" i="5"/>
  <c r="E239" i="5"/>
  <c r="D239" i="5"/>
  <c r="P239" i="5" s="1"/>
  <c r="C239" i="5"/>
  <c r="B239" i="5"/>
  <c r="A239" i="5"/>
  <c r="R238" i="5"/>
  <c r="Q238" i="5"/>
  <c r="P238" i="5"/>
  <c r="M238" i="5"/>
  <c r="L238" i="5"/>
  <c r="K238" i="5"/>
  <c r="J238" i="5"/>
  <c r="I238" i="5"/>
  <c r="G238" i="5"/>
  <c r="H238" i="5" s="1"/>
  <c r="F238" i="5"/>
  <c r="O238" i="5" s="1"/>
  <c r="E238" i="5"/>
  <c r="D238" i="5"/>
  <c r="C238" i="5"/>
  <c r="B238" i="5"/>
  <c r="A238" i="5"/>
  <c r="O237" i="5"/>
  <c r="G237" i="5"/>
  <c r="F237" i="5"/>
  <c r="E237" i="5"/>
  <c r="D237" i="5"/>
  <c r="P237" i="5" s="1"/>
  <c r="C237" i="5"/>
  <c r="B237" i="5"/>
  <c r="A237" i="5"/>
  <c r="O236" i="5"/>
  <c r="M236" i="5"/>
  <c r="L236" i="5"/>
  <c r="I236" i="5"/>
  <c r="H236" i="5"/>
  <c r="Q236" i="5" s="1"/>
  <c r="G236" i="5"/>
  <c r="F236" i="5"/>
  <c r="E236" i="5"/>
  <c r="D236" i="5"/>
  <c r="P236" i="5" s="1"/>
  <c r="C236" i="5"/>
  <c r="B236" i="5"/>
  <c r="A236" i="5"/>
  <c r="G235" i="5"/>
  <c r="F235" i="5"/>
  <c r="O235" i="5" s="1"/>
  <c r="E235" i="5"/>
  <c r="D235" i="5"/>
  <c r="P235" i="5" s="1"/>
  <c r="C235" i="5"/>
  <c r="B235" i="5"/>
  <c r="A235" i="5"/>
  <c r="P234" i="5"/>
  <c r="O234" i="5"/>
  <c r="L234" i="5"/>
  <c r="K234" i="5"/>
  <c r="J234" i="5"/>
  <c r="I234" i="5"/>
  <c r="H234" i="5"/>
  <c r="Q234" i="5" s="1"/>
  <c r="G234" i="5"/>
  <c r="M234" i="5" s="1"/>
  <c r="F234" i="5"/>
  <c r="E234" i="5"/>
  <c r="D234" i="5"/>
  <c r="C234" i="5"/>
  <c r="B234" i="5"/>
  <c r="N234" i="5" s="1"/>
  <c r="A234" i="5"/>
  <c r="O233" i="5"/>
  <c r="G233" i="5"/>
  <c r="F233" i="5"/>
  <c r="E233" i="5"/>
  <c r="D233" i="5"/>
  <c r="P233" i="5" s="1"/>
  <c r="C233" i="5"/>
  <c r="B233" i="5"/>
  <c r="A233" i="5"/>
  <c r="P232" i="5"/>
  <c r="G232" i="5"/>
  <c r="F232" i="5"/>
  <c r="O232" i="5" s="1"/>
  <c r="E232" i="5"/>
  <c r="D232" i="5"/>
  <c r="C232" i="5"/>
  <c r="B232" i="5"/>
  <c r="A232" i="5"/>
  <c r="Q231" i="5"/>
  <c r="P231" i="5"/>
  <c r="O231" i="5"/>
  <c r="L231" i="5"/>
  <c r="K231" i="5"/>
  <c r="J231" i="5"/>
  <c r="I231" i="5"/>
  <c r="H231" i="5"/>
  <c r="G231" i="5"/>
  <c r="M231" i="5" s="1"/>
  <c r="F231" i="5"/>
  <c r="E231" i="5"/>
  <c r="D231" i="5"/>
  <c r="C231" i="5"/>
  <c r="B231" i="5"/>
  <c r="N231" i="5" s="1"/>
  <c r="A231" i="5"/>
  <c r="G230" i="5"/>
  <c r="F230" i="5"/>
  <c r="O230" i="5" s="1"/>
  <c r="E230" i="5"/>
  <c r="D230" i="5"/>
  <c r="P230" i="5" s="1"/>
  <c r="C230" i="5"/>
  <c r="B230" i="5"/>
  <c r="A230" i="5"/>
  <c r="P229" i="5"/>
  <c r="M229" i="5"/>
  <c r="L229" i="5"/>
  <c r="K229" i="5"/>
  <c r="J229" i="5"/>
  <c r="G229" i="5"/>
  <c r="F229" i="5"/>
  <c r="O229" i="5" s="1"/>
  <c r="E229" i="5"/>
  <c r="D229" i="5"/>
  <c r="C229" i="5"/>
  <c r="B229" i="5"/>
  <c r="A229" i="5"/>
  <c r="Q228" i="5"/>
  <c r="O228" i="5"/>
  <c r="L228" i="5"/>
  <c r="K228" i="5"/>
  <c r="J228" i="5"/>
  <c r="I228" i="5"/>
  <c r="H228" i="5"/>
  <c r="G228" i="5"/>
  <c r="M228" i="5" s="1"/>
  <c r="F228" i="5"/>
  <c r="E228" i="5"/>
  <c r="D228" i="5"/>
  <c r="P228" i="5" s="1"/>
  <c r="C228" i="5"/>
  <c r="B228" i="5"/>
  <c r="A228" i="5"/>
  <c r="O227" i="5"/>
  <c r="M227" i="5"/>
  <c r="L227" i="5"/>
  <c r="I227" i="5"/>
  <c r="H227" i="5"/>
  <c r="Q227" i="5" s="1"/>
  <c r="G227" i="5"/>
  <c r="F227" i="5"/>
  <c r="E227" i="5"/>
  <c r="D227" i="5"/>
  <c r="P227" i="5" s="1"/>
  <c r="C227" i="5"/>
  <c r="B227" i="5"/>
  <c r="A227" i="5"/>
  <c r="G226" i="5"/>
  <c r="F226" i="5"/>
  <c r="O226" i="5" s="1"/>
  <c r="E226" i="5"/>
  <c r="D226" i="5"/>
  <c r="P226" i="5" s="1"/>
  <c r="C226" i="5"/>
  <c r="B226" i="5"/>
  <c r="A226" i="5"/>
  <c r="P225" i="5"/>
  <c r="O225" i="5"/>
  <c r="L225" i="5"/>
  <c r="K225" i="5"/>
  <c r="J225" i="5"/>
  <c r="I225" i="5"/>
  <c r="H225" i="5"/>
  <c r="Q225" i="5" s="1"/>
  <c r="G225" i="5"/>
  <c r="M225" i="5" s="1"/>
  <c r="F225" i="5"/>
  <c r="E225" i="5"/>
  <c r="D225" i="5"/>
  <c r="C225" i="5"/>
  <c r="B225" i="5"/>
  <c r="N225" i="5" s="1"/>
  <c r="A225" i="5"/>
  <c r="O224" i="5"/>
  <c r="G224" i="5"/>
  <c r="F224" i="5"/>
  <c r="E224" i="5"/>
  <c r="D224" i="5"/>
  <c r="P224" i="5" s="1"/>
  <c r="C224" i="5"/>
  <c r="B224" i="5"/>
  <c r="A224" i="5"/>
  <c r="P223" i="5"/>
  <c r="G223" i="5"/>
  <c r="F223" i="5"/>
  <c r="O223" i="5" s="1"/>
  <c r="E223" i="5"/>
  <c r="D223" i="5"/>
  <c r="C223" i="5"/>
  <c r="B223" i="5"/>
  <c r="A223" i="5"/>
  <c r="Q222" i="5"/>
  <c r="P222" i="5"/>
  <c r="O222" i="5"/>
  <c r="L222" i="5"/>
  <c r="K222" i="5"/>
  <c r="J222" i="5"/>
  <c r="I222" i="5"/>
  <c r="H222" i="5"/>
  <c r="G222" i="5"/>
  <c r="M222" i="5" s="1"/>
  <c r="F222" i="5"/>
  <c r="E222" i="5"/>
  <c r="D222" i="5"/>
  <c r="C222" i="5"/>
  <c r="B222" i="5"/>
  <c r="N222" i="5" s="1"/>
  <c r="A222" i="5"/>
  <c r="G221" i="5"/>
  <c r="F221" i="5"/>
  <c r="O221" i="5" s="1"/>
  <c r="E221" i="5"/>
  <c r="D221" i="5"/>
  <c r="P221" i="5" s="1"/>
  <c r="C221" i="5"/>
  <c r="B221" i="5"/>
  <c r="A221" i="5"/>
  <c r="P220" i="5"/>
  <c r="M220" i="5"/>
  <c r="L220" i="5"/>
  <c r="K220" i="5"/>
  <c r="J220" i="5"/>
  <c r="G220" i="5"/>
  <c r="F220" i="5"/>
  <c r="O220" i="5" s="1"/>
  <c r="E220" i="5"/>
  <c r="D220" i="5"/>
  <c r="C220" i="5"/>
  <c r="B220" i="5"/>
  <c r="A220" i="5"/>
  <c r="Q219" i="5"/>
  <c r="O219" i="5"/>
  <c r="M219" i="5"/>
  <c r="L219" i="5"/>
  <c r="K219" i="5"/>
  <c r="J219" i="5"/>
  <c r="I219" i="5"/>
  <c r="H219" i="5"/>
  <c r="G219" i="5"/>
  <c r="F219" i="5"/>
  <c r="E219" i="5"/>
  <c r="D219" i="5"/>
  <c r="P219" i="5" s="1"/>
  <c r="C219" i="5"/>
  <c r="B219" i="5"/>
  <c r="N219" i="5" s="1"/>
  <c r="A219" i="5"/>
  <c r="O218" i="5"/>
  <c r="M218" i="5"/>
  <c r="L218" i="5"/>
  <c r="G218" i="5"/>
  <c r="F218" i="5"/>
  <c r="E218" i="5"/>
  <c r="D218" i="5"/>
  <c r="P218" i="5" s="1"/>
  <c r="C218" i="5"/>
  <c r="B218" i="5"/>
  <c r="A218" i="5"/>
  <c r="J217" i="5"/>
  <c r="G217" i="5"/>
  <c r="F217" i="5"/>
  <c r="O217" i="5" s="1"/>
  <c r="E217" i="5"/>
  <c r="D217" i="5"/>
  <c r="P217" i="5" s="1"/>
  <c r="C217" i="5"/>
  <c r="B217" i="5"/>
  <c r="A217" i="5"/>
  <c r="Q216" i="5"/>
  <c r="P216" i="5"/>
  <c r="O216" i="5"/>
  <c r="L216" i="5"/>
  <c r="K216" i="5"/>
  <c r="J216" i="5"/>
  <c r="I216" i="5"/>
  <c r="R216" i="5" s="1"/>
  <c r="H216" i="5"/>
  <c r="G216" i="5"/>
  <c r="M216" i="5" s="1"/>
  <c r="F216" i="5"/>
  <c r="E216" i="5"/>
  <c r="D216" i="5"/>
  <c r="C216" i="5"/>
  <c r="B216" i="5"/>
  <c r="N216" i="5" s="1"/>
  <c r="A216" i="5"/>
  <c r="H215" i="5"/>
  <c r="Q215" i="5" s="1"/>
  <c r="G215" i="5"/>
  <c r="F215" i="5"/>
  <c r="O215" i="5" s="1"/>
  <c r="E215" i="5"/>
  <c r="D215" i="5"/>
  <c r="P215" i="5" s="1"/>
  <c r="C215" i="5"/>
  <c r="B215" i="5"/>
  <c r="A215" i="5"/>
  <c r="P214" i="5"/>
  <c r="J214" i="5"/>
  <c r="G214" i="5"/>
  <c r="F214" i="5"/>
  <c r="O214" i="5" s="1"/>
  <c r="E214" i="5"/>
  <c r="D214" i="5"/>
  <c r="C214" i="5"/>
  <c r="B214" i="5"/>
  <c r="A214" i="5"/>
  <c r="O213" i="5"/>
  <c r="N213" i="5"/>
  <c r="T213" i="5" s="1"/>
  <c r="U213" i="5" s="1"/>
  <c r="M213" i="5"/>
  <c r="L213" i="5"/>
  <c r="K213" i="5"/>
  <c r="J213" i="5"/>
  <c r="I213" i="5"/>
  <c r="R213" i="5" s="1"/>
  <c r="H213" i="5"/>
  <c r="Q213" i="5" s="1"/>
  <c r="G213" i="5"/>
  <c r="F213" i="5"/>
  <c r="E213" i="5"/>
  <c r="D213" i="5"/>
  <c r="P213" i="5" s="1"/>
  <c r="C213" i="5"/>
  <c r="B213" i="5"/>
  <c r="A213" i="5"/>
  <c r="O212" i="5"/>
  <c r="G212" i="5"/>
  <c r="L212" i="5" s="1"/>
  <c r="F212" i="5"/>
  <c r="E212" i="5"/>
  <c r="D212" i="5"/>
  <c r="P212" i="5" s="1"/>
  <c r="C212" i="5"/>
  <c r="B212" i="5"/>
  <c r="A212" i="5"/>
  <c r="P211" i="5"/>
  <c r="M211" i="5"/>
  <c r="L211" i="5"/>
  <c r="J211" i="5"/>
  <c r="G211" i="5"/>
  <c r="F211" i="5"/>
  <c r="O211" i="5" s="1"/>
  <c r="E211" i="5"/>
  <c r="D211" i="5"/>
  <c r="C211" i="5"/>
  <c r="B211" i="5"/>
  <c r="A211" i="5"/>
  <c r="P210" i="5"/>
  <c r="O210" i="5"/>
  <c r="L210" i="5"/>
  <c r="K210" i="5"/>
  <c r="J210" i="5"/>
  <c r="I210" i="5"/>
  <c r="H210" i="5"/>
  <c r="Q210" i="5" s="1"/>
  <c r="G210" i="5"/>
  <c r="M210" i="5" s="1"/>
  <c r="F210" i="5"/>
  <c r="E210" i="5"/>
  <c r="D210" i="5"/>
  <c r="C210" i="5"/>
  <c r="B210" i="5"/>
  <c r="A210" i="5"/>
  <c r="O209" i="5"/>
  <c r="M209" i="5"/>
  <c r="L209" i="5"/>
  <c r="H209" i="5"/>
  <c r="Q209" i="5" s="1"/>
  <c r="G209" i="5"/>
  <c r="F209" i="5"/>
  <c r="E209" i="5"/>
  <c r="D209" i="5"/>
  <c r="P209" i="5" s="1"/>
  <c r="C209" i="5"/>
  <c r="B209" i="5"/>
  <c r="A209" i="5"/>
  <c r="K208" i="5"/>
  <c r="J208" i="5"/>
  <c r="G208" i="5"/>
  <c r="F208" i="5"/>
  <c r="O208" i="5" s="1"/>
  <c r="E208" i="5"/>
  <c r="D208" i="5"/>
  <c r="P208" i="5" s="1"/>
  <c r="C208" i="5"/>
  <c r="B208" i="5"/>
  <c r="A208" i="5"/>
  <c r="Q207" i="5"/>
  <c r="O207" i="5"/>
  <c r="L207" i="5"/>
  <c r="K207" i="5"/>
  <c r="J207" i="5"/>
  <c r="I207" i="5"/>
  <c r="H207" i="5"/>
  <c r="G207" i="5"/>
  <c r="M207" i="5" s="1"/>
  <c r="F207" i="5"/>
  <c r="E207" i="5"/>
  <c r="D207" i="5"/>
  <c r="P207" i="5" s="1"/>
  <c r="C207" i="5"/>
  <c r="B207" i="5"/>
  <c r="A207" i="5"/>
  <c r="I206" i="5"/>
  <c r="H206" i="5"/>
  <c r="Q206" i="5" s="1"/>
  <c r="G206" i="5"/>
  <c r="F206" i="5"/>
  <c r="O206" i="5" s="1"/>
  <c r="E206" i="5"/>
  <c r="D206" i="5"/>
  <c r="P206" i="5" s="1"/>
  <c r="C206" i="5"/>
  <c r="B206" i="5"/>
  <c r="A206" i="5"/>
  <c r="P205" i="5"/>
  <c r="G205" i="5"/>
  <c r="M205" i="5" s="1"/>
  <c r="F205" i="5"/>
  <c r="O205" i="5" s="1"/>
  <c r="E205" i="5"/>
  <c r="D205" i="5"/>
  <c r="C205" i="5"/>
  <c r="B205" i="5"/>
  <c r="A205" i="5"/>
  <c r="Q204" i="5"/>
  <c r="O204" i="5"/>
  <c r="L204" i="5"/>
  <c r="K204" i="5"/>
  <c r="J204" i="5"/>
  <c r="I204" i="5"/>
  <c r="H204" i="5"/>
  <c r="G204" i="5"/>
  <c r="M204" i="5" s="1"/>
  <c r="F204" i="5"/>
  <c r="E204" i="5"/>
  <c r="D204" i="5"/>
  <c r="P204" i="5" s="1"/>
  <c r="C204" i="5"/>
  <c r="B204" i="5"/>
  <c r="N204" i="5" s="1"/>
  <c r="A204" i="5"/>
  <c r="O203" i="5"/>
  <c r="G203" i="5"/>
  <c r="M203" i="5" s="1"/>
  <c r="F203" i="5"/>
  <c r="E203" i="5"/>
  <c r="D203" i="5"/>
  <c r="P203" i="5" s="1"/>
  <c r="C203" i="5"/>
  <c r="B203" i="5"/>
  <c r="A203" i="5"/>
  <c r="P202" i="5"/>
  <c r="M202" i="5"/>
  <c r="L202" i="5"/>
  <c r="J202" i="5"/>
  <c r="G202" i="5"/>
  <c r="F202" i="5"/>
  <c r="O202" i="5" s="1"/>
  <c r="E202" i="5"/>
  <c r="D202" i="5"/>
  <c r="C202" i="5"/>
  <c r="B202" i="5"/>
  <c r="A202" i="5"/>
  <c r="O201" i="5"/>
  <c r="M201" i="5"/>
  <c r="L201" i="5"/>
  <c r="K201" i="5"/>
  <c r="J201" i="5"/>
  <c r="I201" i="5"/>
  <c r="R201" i="5" s="1"/>
  <c r="H201" i="5"/>
  <c r="Q201" i="5" s="1"/>
  <c r="G201" i="5"/>
  <c r="F201" i="5"/>
  <c r="E201" i="5"/>
  <c r="D201" i="5"/>
  <c r="P201" i="5" s="1"/>
  <c r="C201" i="5"/>
  <c r="B201" i="5"/>
  <c r="N201" i="5" s="1"/>
  <c r="A201" i="5"/>
  <c r="O200" i="5"/>
  <c r="G200" i="5"/>
  <c r="F200" i="5"/>
  <c r="E200" i="5"/>
  <c r="D200" i="5"/>
  <c r="P200" i="5" s="1"/>
  <c r="C200" i="5"/>
  <c r="B200" i="5"/>
  <c r="A200" i="5"/>
  <c r="L199" i="5"/>
  <c r="G199" i="5"/>
  <c r="F199" i="5"/>
  <c r="O199" i="5" s="1"/>
  <c r="E199" i="5"/>
  <c r="D199" i="5"/>
  <c r="P199" i="5" s="1"/>
  <c r="C199" i="5"/>
  <c r="B199" i="5"/>
  <c r="A199" i="5"/>
  <c r="Q198" i="5"/>
  <c r="O198" i="5"/>
  <c r="L198" i="5"/>
  <c r="K198" i="5"/>
  <c r="N198" i="5" s="1"/>
  <c r="J198" i="5"/>
  <c r="I198" i="5"/>
  <c r="H198" i="5"/>
  <c r="G198" i="5"/>
  <c r="M198" i="5" s="1"/>
  <c r="F198" i="5"/>
  <c r="E198" i="5"/>
  <c r="D198" i="5"/>
  <c r="P198" i="5" s="1"/>
  <c r="C198" i="5"/>
  <c r="B198" i="5"/>
  <c r="A198" i="5"/>
  <c r="L197" i="5"/>
  <c r="G197" i="5"/>
  <c r="F197" i="5"/>
  <c r="O197" i="5" s="1"/>
  <c r="E197" i="5"/>
  <c r="D197" i="5"/>
  <c r="P197" i="5" s="1"/>
  <c r="C197" i="5"/>
  <c r="B197" i="5"/>
  <c r="A197" i="5"/>
  <c r="P196" i="5"/>
  <c r="M196" i="5"/>
  <c r="L196" i="5"/>
  <c r="K196" i="5"/>
  <c r="J196" i="5"/>
  <c r="G196" i="5"/>
  <c r="F196" i="5"/>
  <c r="O196" i="5" s="1"/>
  <c r="E196" i="5"/>
  <c r="D196" i="5"/>
  <c r="C196" i="5"/>
  <c r="B196" i="5"/>
  <c r="A196" i="5"/>
  <c r="Q195" i="5"/>
  <c r="O195" i="5"/>
  <c r="M195" i="5"/>
  <c r="L195" i="5"/>
  <c r="K195" i="5"/>
  <c r="J195" i="5"/>
  <c r="I195" i="5"/>
  <c r="H195" i="5"/>
  <c r="G195" i="5"/>
  <c r="F195" i="5"/>
  <c r="E195" i="5"/>
  <c r="D195" i="5"/>
  <c r="P195" i="5" s="1"/>
  <c r="C195" i="5"/>
  <c r="B195" i="5"/>
  <c r="N195" i="5" s="1"/>
  <c r="A195" i="5"/>
  <c r="O194" i="5"/>
  <c r="M194" i="5"/>
  <c r="L194" i="5"/>
  <c r="I194" i="5"/>
  <c r="H194" i="5"/>
  <c r="Q194" i="5" s="1"/>
  <c r="G194" i="5"/>
  <c r="F194" i="5"/>
  <c r="E194" i="5"/>
  <c r="D194" i="5"/>
  <c r="P194" i="5" s="1"/>
  <c r="C194" i="5"/>
  <c r="B194" i="5"/>
  <c r="A194" i="5"/>
  <c r="G193" i="5"/>
  <c r="M193" i="5" s="1"/>
  <c r="F193" i="5"/>
  <c r="O193" i="5" s="1"/>
  <c r="E193" i="5"/>
  <c r="D193" i="5"/>
  <c r="P193" i="5" s="1"/>
  <c r="C193" i="5"/>
  <c r="B193" i="5"/>
  <c r="A193" i="5"/>
  <c r="P192" i="5"/>
  <c r="O192" i="5"/>
  <c r="L192" i="5"/>
  <c r="K192" i="5"/>
  <c r="J192" i="5"/>
  <c r="I192" i="5"/>
  <c r="H192" i="5"/>
  <c r="Q192" i="5" s="1"/>
  <c r="G192" i="5"/>
  <c r="M192" i="5" s="1"/>
  <c r="F192" i="5"/>
  <c r="E192" i="5"/>
  <c r="D192" i="5"/>
  <c r="C192" i="5"/>
  <c r="B192" i="5"/>
  <c r="N192" i="5" s="1"/>
  <c r="A192" i="5"/>
  <c r="O191" i="5"/>
  <c r="G191" i="5"/>
  <c r="I191" i="5" s="1"/>
  <c r="F191" i="5"/>
  <c r="E191" i="5"/>
  <c r="D191" i="5"/>
  <c r="P191" i="5" s="1"/>
  <c r="C191" i="5"/>
  <c r="B191" i="5"/>
  <c r="A191" i="5"/>
  <c r="P190" i="5"/>
  <c r="G190" i="5"/>
  <c r="F190" i="5"/>
  <c r="O190" i="5" s="1"/>
  <c r="E190" i="5"/>
  <c r="D190" i="5"/>
  <c r="C190" i="5"/>
  <c r="B190" i="5"/>
  <c r="A190" i="5"/>
  <c r="Q189" i="5"/>
  <c r="O189" i="5"/>
  <c r="M189" i="5"/>
  <c r="L189" i="5"/>
  <c r="K189" i="5"/>
  <c r="J189" i="5"/>
  <c r="I189" i="5"/>
  <c r="H189" i="5"/>
  <c r="G189" i="5"/>
  <c r="F189" i="5"/>
  <c r="E189" i="5"/>
  <c r="D189" i="5"/>
  <c r="P189" i="5" s="1"/>
  <c r="C189" i="5"/>
  <c r="B189" i="5"/>
  <c r="N189" i="5" s="1"/>
  <c r="A189" i="5"/>
  <c r="H188" i="5"/>
  <c r="Q188" i="5" s="1"/>
  <c r="G188" i="5"/>
  <c r="F188" i="5"/>
  <c r="O188" i="5" s="1"/>
  <c r="E188" i="5"/>
  <c r="D188" i="5"/>
  <c r="P188" i="5" s="1"/>
  <c r="C188" i="5"/>
  <c r="B188" i="5"/>
  <c r="A188" i="5"/>
  <c r="P187" i="5"/>
  <c r="M187" i="5"/>
  <c r="L187" i="5"/>
  <c r="G187" i="5"/>
  <c r="F187" i="5"/>
  <c r="O187" i="5" s="1"/>
  <c r="E187" i="5"/>
  <c r="D187" i="5"/>
  <c r="C187" i="5"/>
  <c r="B187" i="5"/>
  <c r="A187" i="5"/>
  <c r="O186" i="5"/>
  <c r="L186" i="5"/>
  <c r="K186" i="5"/>
  <c r="J186" i="5"/>
  <c r="I186" i="5"/>
  <c r="H186" i="5"/>
  <c r="Q186" i="5" s="1"/>
  <c r="G186" i="5"/>
  <c r="M186" i="5" s="1"/>
  <c r="F186" i="5"/>
  <c r="E186" i="5"/>
  <c r="D186" i="5"/>
  <c r="P186" i="5" s="1"/>
  <c r="C186" i="5"/>
  <c r="B186" i="5"/>
  <c r="N186" i="5" s="1"/>
  <c r="A186" i="5"/>
  <c r="O185" i="5"/>
  <c r="M185" i="5"/>
  <c r="L185" i="5"/>
  <c r="G185" i="5"/>
  <c r="F185" i="5"/>
  <c r="E185" i="5"/>
  <c r="D185" i="5"/>
  <c r="P185" i="5" s="1"/>
  <c r="C185" i="5"/>
  <c r="B185" i="5"/>
  <c r="A185" i="5"/>
  <c r="J184" i="5"/>
  <c r="G184" i="5"/>
  <c r="F184" i="5"/>
  <c r="O184" i="5" s="1"/>
  <c r="E184" i="5"/>
  <c r="D184" i="5"/>
  <c r="P184" i="5" s="1"/>
  <c r="C184" i="5"/>
  <c r="B184" i="5"/>
  <c r="A184" i="5"/>
  <c r="Q183" i="5"/>
  <c r="P183" i="5"/>
  <c r="O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N183" i="5" s="1"/>
  <c r="A183" i="5"/>
  <c r="I182" i="5"/>
  <c r="H182" i="5"/>
  <c r="Q182" i="5" s="1"/>
  <c r="G182" i="5"/>
  <c r="F182" i="5"/>
  <c r="O182" i="5" s="1"/>
  <c r="E182" i="5"/>
  <c r="D182" i="5"/>
  <c r="P182" i="5" s="1"/>
  <c r="C182" i="5"/>
  <c r="B182" i="5"/>
  <c r="A182" i="5"/>
  <c r="P181" i="5"/>
  <c r="G181" i="5"/>
  <c r="M181" i="5" s="1"/>
  <c r="F181" i="5"/>
  <c r="O181" i="5" s="1"/>
  <c r="E181" i="5"/>
  <c r="D181" i="5"/>
  <c r="C181" i="5"/>
  <c r="B181" i="5"/>
  <c r="A181" i="5"/>
  <c r="Q180" i="5"/>
  <c r="O180" i="5"/>
  <c r="L180" i="5"/>
  <c r="K180" i="5"/>
  <c r="J180" i="5"/>
  <c r="I180" i="5"/>
  <c r="H180" i="5"/>
  <c r="G180" i="5"/>
  <c r="M180" i="5" s="1"/>
  <c r="F180" i="5"/>
  <c r="E180" i="5"/>
  <c r="D180" i="5"/>
  <c r="P180" i="5" s="1"/>
  <c r="C180" i="5"/>
  <c r="B180" i="5"/>
  <c r="N180" i="5" s="1"/>
  <c r="A180" i="5"/>
  <c r="O179" i="5"/>
  <c r="G179" i="5"/>
  <c r="M179" i="5" s="1"/>
  <c r="F179" i="5"/>
  <c r="E179" i="5"/>
  <c r="D179" i="5"/>
  <c r="P179" i="5" s="1"/>
  <c r="C179" i="5"/>
  <c r="B179" i="5"/>
  <c r="A179" i="5"/>
  <c r="P178" i="5"/>
  <c r="M178" i="5"/>
  <c r="L178" i="5"/>
  <c r="J178" i="5"/>
  <c r="G178" i="5"/>
  <c r="F178" i="5"/>
  <c r="O178" i="5" s="1"/>
  <c r="E178" i="5"/>
  <c r="D178" i="5"/>
  <c r="C178" i="5"/>
  <c r="B178" i="5"/>
  <c r="A178" i="5"/>
  <c r="O177" i="5"/>
  <c r="M177" i="5"/>
  <c r="L177" i="5"/>
  <c r="K177" i="5"/>
  <c r="J177" i="5"/>
  <c r="I177" i="5"/>
  <c r="R177" i="5" s="1"/>
  <c r="H177" i="5"/>
  <c r="Q177" i="5" s="1"/>
  <c r="G177" i="5"/>
  <c r="F177" i="5"/>
  <c r="E177" i="5"/>
  <c r="D177" i="5"/>
  <c r="P177" i="5" s="1"/>
  <c r="C177" i="5"/>
  <c r="B177" i="5"/>
  <c r="N177" i="5" s="1"/>
  <c r="A177" i="5"/>
  <c r="O176" i="5"/>
  <c r="G176" i="5"/>
  <c r="F176" i="5"/>
  <c r="E176" i="5"/>
  <c r="D176" i="5"/>
  <c r="P176" i="5" s="1"/>
  <c r="C176" i="5"/>
  <c r="B176" i="5"/>
  <c r="A176" i="5"/>
  <c r="G175" i="5"/>
  <c r="F175" i="5"/>
  <c r="O175" i="5" s="1"/>
  <c r="E175" i="5"/>
  <c r="D175" i="5"/>
  <c r="P175" i="5" s="1"/>
  <c r="C175" i="5"/>
  <c r="B175" i="5"/>
  <c r="A175" i="5"/>
  <c r="Q174" i="5"/>
  <c r="O174" i="5"/>
  <c r="L174" i="5"/>
  <c r="K174" i="5"/>
  <c r="N174" i="5" s="1"/>
  <c r="J174" i="5"/>
  <c r="I174" i="5"/>
  <c r="H174" i="5"/>
  <c r="G174" i="5"/>
  <c r="M174" i="5" s="1"/>
  <c r="F174" i="5"/>
  <c r="E174" i="5"/>
  <c r="D174" i="5"/>
  <c r="P174" i="5" s="1"/>
  <c r="C174" i="5"/>
  <c r="B174" i="5"/>
  <c r="A174" i="5"/>
  <c r="G173" i="5"/>
  <c r="F173" i="5"/>
  <c r="O173" i="5" s="1"/>
  <c r="E173" i="5"/>
  <c r="D173" i="5"/>
  <c r="P173" i="5" s="1"/>
  <c r="C173" i="5"/>
  <c r="B173" i="5"/>
  <c r="A173" i="5"/>
  <c r="P172" i="5"/>
  <c r="M172" i="5"/>
  <c r="L172" i="5"/>
  <c r="K172" i="5"/>
  <c r="J172" i="5"/>
  <c r="G172" i="5"/>
  <c r="F172" i="5"/>
  <c r="O172" i="5" s="1"/>
  <c r="E172" i="5"/>
  <c r="D172" i="5"/>
  <c r="C172" i="5"/>
  <c r="B172" i="5"/>
  <c r="A172" i="5"/>
  <c r="Q171" i="5"/>
  <c r="P171" i="5"/>
  <c r="O171" i="5"/>
  <c r="L171" i="5"/>
  <c r="K171" i="5"/>
  <c r="J171" i="5"/>
  <c r="I171" i="5"/>
  <c r="R171" i="5" s="1"/>
  <c r="H171" i="5"/>
  <c r="G171" i="5"/>
  <c r="M171" i="5" s="1"/>
  <c r="F171" i="5"/>
  <c r="E171" i="5"/>
  <c r="D171" i="5"/>
  <c r="C171" i="5"/>
  <c r="B171" i="5"/>
  <c r="N171" i="5" s="1"/>
  <c r="A171" i="5"/>
  <c r="O170" i="5"/>
  <c r="M170" i="5"/>
  <c r="L170" i="5"/>
  <c r="I170" i="5"/>
  <c r="H170" i="5"/>
  <c r="Q170" i="5" s="1"/>
  <c r="G170" i="5"/>
  <c r="F170" i="5"/>
  <c r="E170" i="5"/>
  <c r="D170" i="5"/>
  <c r="P170" i="5" s="1"/>
  <c r="C170" i="5"/>
  <c r="B170" i="5"/>
  <c r="A170" i="5"/>
  <c r="P169" i="5"/>
  <c r="G169" i="5"/>
  <c r="F169" i="5"/>
  <c r="O169" i="5" s="1"/>
  <c r="E169" i="5"/>
  <c r="D169" i="5"/>
  <c r="C169" i="5"/>
  <c r="B169" i="5"/>
  <c r="A169" i="5"/>
  <c r="O168" i="5"/>
  <c r="L168" i="5"/>
  <c r="K168" i="5"/>
  <c r="J168" i="5"/>
  <c r="I168" i="5"/>
  <c r="H168" i="5"/>
  <c r="Q168" i="5" s="1"/>
  <c r="G168" i="5"/>
  <c r="M168" i="5" s="1"/>
  <c r="F168" i="5"/>
  <c r="E168" i="5"/>
  <c r="D168" i="5"/>
  <c r="P168" i="5" s="1"/>
  <c r="C168" i="5"/>
  <c r="B168" i="5"/>
  <c r="A168" i="5"/>
  <c r="O167" i="5"/>
  <c r="G167" i="5"/>
  <c r="F167" i="5"/>
  <c r="E167" i="5"/>
  <c r="D167" i="5"/>
  <c r="P167" i="5" s="1"/>
  <c r="C167" i="5"/>
  <c r="B167" i="5"/>
  <c r="A167" i="5"/>
  <c r="G166" i="5"/>
  <c r="F166" i="5"/>
  <c r="O166" i="5" s="1"/>
  <c r="E166" i="5"/>
  <c r="D166" i="5"/>
  <c r="P166" i="5" s="1"/>
  <c r="C166" i="5"/>
  <c r="B166" i="5"/>
  <c r="A166" i="5"/>
  <c r="Q165" i="5"/>
  <c r="O165" i="5"/>
  <c r="L165" i="5"/>
  <c r="K165" i="5"/>
  <c r="N165" i="5" s="1"/>
  <c r="J165" i="5"/>
  <c r="I165" i="5"/>
  <c r="H165" i="5"/>
  <c r="G165" i="5"/>
  <c r="M165" i="5" s="1"/>
  <c r="F165" i="5"/>
  <c r="E165" i="5"/>
  <c r="D165" i="5"/>
  <c r="P165" i="5" s="1"/>
  <c r="C165" i="5"/>
  <c r="B165" i="5"/>
  <c r="A165" i="5"/>
  <c r="G164" i="5"/>
  <c r="F164" i="5"/>
  <c r="O164" i="5" s="1"/>
  <c r="E164" i="5"/>
  <c r="D164" i="5"/>
  <c r="P164" i="5" s="1"/>
  <c r="C164" i="5"/>
  <c r="B164" i="5"/>
  <c r="A164" i="5"/>
  <c r="P163" i="5"/>
  <c r="M163" i="5"/>
  <c r="L163" i="5"/>
  <c r="K163" i="5"/>
  <c r="J163" i="5"/>
  <c r="G163" i="5"/>
  <c r="F163" i="5"/>
  <c r="O163" i="5" s="1"/>
  <c r="E163" i="5"/>
  <c r="D163" i="5"/>
  <c r="C163" i="5"/>
  <c r="B163" i="5"/>
  <c r="A163" i="5"/>
  <c r="Q162" i="5"/>
  <c r="P162" i="5"/>
  <c r="O162" i="5"/>
  <c r="L162" i="5"/>
  <c r="K162" i="5"/>
  <c r="J162" i="5"/>
  <c r="I162" i="5"/>
  <c r="R162" i="5" s="1"/>
  <c r="H162" i="5"/>
  <c r="G162" i="5"/>
  <c r="M162" i="5" s="1"/>
  <c r="F162" i="5"/>
  <c r="E162" i="5"/>
  <c r="D162" i="5"/>
  <c r="C162" i="5"/>
  <c r="B162" i="5"/>
  <c r="N162" i="5" s="1"/>
  <c r="A162" i="5"/>
  <c r="O161" i="5"/>
  <c r="M161" i="5"/>
  <c r="L161" i="5"/>
  <c r="I161" i="5"/>
  <c r="H161" i="5"/>
  <c r="Q161" i="5" s="1"/>
  <c r="G161" i="5"/>
  <c r="F161" i="5"/>
  <c r="E161" i="5"/>
  <c r="D161" i="5"/>
  <c r="P161" i="5" s="1"/>
  <c r="C161" i="5"/>
  <c r="B161" i="5"/>
  <c r="A161" i="5"/>
  <c r="P160" i="5"/>
  <c r="G160" i="5"/>
  <c r="K160" i="5" s="1"/>
  <c r="F160" i="5"/>
  <c r="O160" i="5" s="1"/>
  <c r="E160" i="5"/>
  <c r="D160" i="5"/>
  <c r="C160" i="5"/>
  <c r="B160" i="5"/>
  <c r="A160" i="5"/>
  <c r="O159" i="5"/>
  <c r="M159" i="5"/>
  <c r="L159" i="5"/>
  <c r="K159" i="5"/>
  <c r="J159" i="5"/>
  <c r="I159" i="5"/>
  <c r="H159" i="5"/>
  <c r="Q159" i="5" s="1"/>
  <c r="G159" i="5"/>
  <c r="F159" i="5"/>
  <c r="E159" i="5"/>
  <c r="D159" i="5"/>
  <c r="P159" i="5" s="1"/>
  <c r="C159" i="5"/>
  <c r="B159" i="5"/>
  <c r="A159" i="5"/>
  <c r="O158" i="5"/>
  <c r="G158" i="5"/>
  <c r="F158" i="5"/>
  <c r="E158" i="5"/>
  <c r="D158" i="5"/>
  <c r="P158" i="5" s="1"/>
  <c r="C158" i="5"/>
  <c r="B158" i="5"/>
  <c r="A158" i="5"/>
  <c r="P157" i="5"/>
  <c r="G157" i="5"/>
  <c r="F157" i="5"/>
  <c r="O157" i="5" s="1"/>
  <c r="E157" i="5"/>
  <c r="D157" i="5"/>
  <c r="C157" i="5"/>
  <c r="B157" i="5"/>
  <c r="A157" i="5"/>
  <c r="Q156" i="5"/>
  <c r="P156" i="5"/>
  <c r="O156" i="5"/>
  <c r="L156" i="5"/>
  <c r="K156" i="5"/>
  <c r="J156" i="5"/>
  <c r="I156" i="5"/>
  <c r="H156" i="5"/>
  <c r="G156" i="5"/>
  <c r="M156" i="5" s="1"/>
  <c r="F156" i="5"/>
  <c r="E156" i="5"/>
  <c r="D156" i="5"/>
  <c r="C156" i="5"/>
  <c r="B156" i="5"/>
  <c r="N156" i="5" s="1"/>
  <c r="A156" i="5"/>
  <c r="G155" i="5"/>
  <c r="F155" i="5"/>
  <c r="O155" i="5" s="1"/>
  <c r="E155" i="5"/>
  <c r="D155" i="5"/>
  <c r="P155" i="5" s="1"/>
  <c r="C155" i="5"/>
  <c r="B155" i="5"/>
  <c r="A155" i="5"/>
  <c r="P154" i="5"/>
  <c r="M154" i="5"/>
  <c r="L154" i="5"/>
  <c r="K154" i="5"/>
  <c r="J154" i="5"/>
  <c r="G154" i="5"/>
  <c r="F154" i="5"/>
  <c r="O154" i="5" s="1"/>
  <c r="E154" i="5"/>
  <c r="D154" i="5"/>
  <c r="C154" i="5"/>
  <c r="B154" i="5"/>
  <c r="A154" i="5"/>
  <c r="Q153" i="5"/>
  <c r="O153" i="5"/>
  <c r="L153" i="5"/>
  <c r="K153" i="5"/>
  <c r="J153" i="5"/>
  <c r="I153" i="5"/>
  <c r="H153" i="5"/>
  <c r="G153" i="5"/>
  <c r="M153" i="5" s="1"/>
  <c r="F153" i="5"/>
  <c r="E153" i="5"/>
  <c r="D153" i="5"/>
  <c r="P153" i="5" s="1"/>
  <c r="C153" i="5"/>
  <c r="B153" i="5"/>
  <c r="A153" i="5"/>
  <c r="O152" i="5"/>
  <c r="M152" i="5"/>
  <c r="L152" i="5"/>
  <c r="I152" i="5"/>
  <c r="H152" i="5"/>
  <c r="Q152" i="5" s="1"/>
  <c r="G152" i="5"/>
  <c r="F152" i="5"/>
  <c r="E152" i="5"/>
  <c r="D152" i="5"/>
  <c r="P152" i="5" s="1"/>
  <c r="C152" i="5"/>
  <c r="B152" i="5"/>
  <c r="A152" i="5"/>
  <c r="G151" i="5"/>
  <c r="F151" i="5"/>
  <c r="O151" i="5" s="1"/>
  <c r="E151" i="5"/>
  <c r="D151" i="5"/>
  <c r="P151" i="5" s="1"/>
  <c r="C151" i="5"/>
  <c r="B151" i="5"/>
  <c r="A151" i="5"/>
  <c r="P150" i="5"/>
  <c r="O150" i="5"/>
  <c r="L150" i="5"/>
  <c r="K150" i="5"/>
  <c r="J150" i="5"/>
  <c r="I150" i="5"/>
  <c r="H150" i="5"/>
  <c r="Q150" i="5" s="1"/>
  <c r="G150" i="5"/>
  <c r="M150" i="5" s="1"/>
  <c r="F150" i="5"/>
  <c r="E150" i="5"/>
  <c r="D150" i="5"/>
  <c r="C150" i="5"/>
  <c r="B150" i="5"/>
  <c r="A150" i="5"/>
  <c r="O149" i="5"/>
  <c r="G149" i="5"/>
  <c r="L149" i="5" s="1"/>
  <c r="F149" i="5"/>
  <c r="E149" i="5"/>
  <c r="D149" i="5"/>
  <c r="P149" i="5" s="1"/>
  <c r="C149" i="5"/>
  <c r="B149" i="5"/>
  <c r="A149" i="5"/>
  <c r="P148" i="5"/>
  <c r="G148" i="5"/>
  <c r="F148" i="5"/>
  <c r="O148" i="5" s="1"/>
  <c r="E148" i="5"/>
  <c r="D148" i="5"/>
  <c r="C148" i="5"/>
  <c r="B148" i="5"/>
  <c r="A148" i="5"/>
  <c r="Q147" i="5"/>
  <c r="P147" i="5"/>
  <c r="O147" i="5"/>
  <c r="L147" i="5"/>
  <c r="K147" i="5"/>
  <c r="J147" i="5"/>
  <c r="I147" i="5"/>
  <c r="H147" i="5"/>
  <c r="G147" i="5"/>
  <c r="M147" i="5" s="1"/>
  <c r="F147" i="5"/>
  <c r="E147" i="5"/>
  <c r="D147" i="5"/>
  <c r="C147" i="5"/>
  <c r="B147" i="5"/>
  <c r="N147" i="5" s="1"/>
  <c r="A147" i="5"/>
  <c r="G146" i="5"/>
  <c r="F146" i="5"/>
  <c r="E146" i="5"/>
  <c r="D146" i="5"/>
  <c r="P146" i="5" s="1"/>
  <c r="C146" i="5"/>
  <c r="B146" i="5"/>
  <c r="A146" i="5"/>
  <c r="P145" i="5"/>
  <c r="M145" i="5"/>
  <c r="L145" i="5"/>
  <c r="K145" i="5"/>
  <c r="J145" i="5"/>
  <c r="G145" i="5"/>
  <c r="F145" i="5"/>
  <c r="O145" i="5" s="1"/>
  <c r="E145" i="5"/>
  <c r="D145" i="5"/>
  <c r="C145" i="5"/>
  <c r="B145" i="5"/>
  <c r="A145" i="5"/>
  <c r="Q144" i="5"/>
  <c r="O144" i="5"/>
  <c r="L144" i="5"/>
  <c r="K144" i="5"/>
  <c r="J144" i="5"/>
  <c r="I144" i="5"/>
  <c r="H144" i="5"/>
  <c r="G144" i="5"/>
  <c r="M144" i="5" s="1"/>
  <c r="F144" i="5"/>
  <c r="E144" i="5"/>
  <c r="D144" i="5"/>
  <c r="P144" i="5" s="1"/>
  <c r="C144" i="5"/>
  <c r="B144" i="5"/>
  <c r="A144" i="5"/>
  <c r="O143" i="5"/>
  <c r="M143" i="5"/>
  <c r="L143" i="5"/>
  <c r="I143" i="5"/>
  <c r="H143" i="5"/>
  <c r="Q143" i="5" s="1"/>
  <c r="G143" i="5"/>
  <c r="F143" i="5"/>
  <c r="E143" i="5"/>
  <c r="D143" i="5"/>
  <c r="P143" i="5" s="1"/>
  <c r="C143" i="5"/>
  <c r="B143" i="5"/>
  <c r="A143" i="5"/>
  <c r="G142" i="5"/>
  <c r="J142" i="5" s="1"/>
  <c r="F142" i="5"/>
  <c r="O142" i="5" s="1"/>
  <c r="E142" i="5"/>
  <c r="D142" i="5"/>
  <c r="P142" i="5" s="1"/>
  <c r="C142" i="5"/>
  <c r="B142" i="5"/>
  <c r="A142" i="5"/>
  <c r="P141" i="5"/>
  <c r="O141" i="5"/>
  <c r="L141" i="5"/>
  <c r="K141" i="5"/>
  <c r="J141" i="5"/>
  <c r="I141" i="5"/>
  <c r="H141" i="5"/>
  <c r="Q141" i="5" s="1"/>
  <c r="G141" i="5"/>
  <c r="M141" i="5" s="1"/>
  <c r="F141" i="5"/>
  <c r="E141" i="5"/>
  <c r="D141" i="5"/>
  <c r="C141" i="5"/>
  <c r="B141" i="5"/>
  <c r="A141" i="5"/>
  <c r="O140" i="5"/>
  <c r="G140" i="5"/>
  <c r="F140" i="5"/>
  <c r="E140" i="5"/>
  <c r="D140" i="5"/>
  <c r="P140" i="5" s="1"/>
  <c r="C140" i="5"/>
  <c r="B140" i="5"/>
  <c r="A140" i="5"/>
  <c r="P139" i="5"/>
  <c r="G139" i="5"/>
  <c r="F139" i="5"/>
  <c r="O139" i="5" s="1"/>
  <c r="E139" i="5"/>
  <c r="D139" i="5"/>
  <c r="C139" i="5"/>
  <c r="B139" i="5"/>
  <c r="A139" i="5"/>
  <c r="Q138" i="5"/>
  <c r="O138" i="5"/>
  <c r="M138" i="5"/>
  <c r="L138" i="5"/>
  <c r="K138" i="5"/>
  <c r="J138" i="5"/>
  <c r="I138" i="5"/>
  <c r="H138" i="5"/>
  <c r="G138" i="5"/>
  <c r="F138" i="5"/>
  <c r="E138" i="5"/>
  <c r="D138" i="5"/>
  <c r="P138" i="5" s="1"/>
  <c r="C138" i="5"/>
  <c r="B138" i="5"/>
  <c r="N138" i="5" s="1"/>
  <c r="A138" i="5"/>
  <c r="H137" i="5"/>
  <c r="Q137" i="5" s="1"/>
  <c r="G137" i="5"/>
  <c r="F137" i="5"/>
  <c r="E137" i="5"/>
  <c r="D137" i="5"/>
  <c r="P137" i="5" s="1"/>
  <c r="C137" i="5"/>
  <c r="B137" i="5"/>
  <c r="A137" i="5"/>
  <c r="P136" i="5"/>
  <c r="M136" i="5"/>
  <c r="L136" i="5"/>
  <c r="G136" i="5"/>
  <c r="J136" i="5" s="1"/>
  <c r="F136" i="5"/>
  <c r="O136" i="5" s="1"/>
  <c r="E136" i="5"/>
  <c r="D136" i="5"/>
  <c r="C136" i="5"/>
  <c r="B136" i="5"/>
  <c r="A136" i="5"/>
  <c r="O135" i="5"/>
  <c r="L135" i="5"/>
  <c r="K135" i="5"/>
  <c r="J135" i="5"/>
  <c r="I135" i="5"/>
  <c r="H135" i="5"/>
  <c r="Q135" i="5" s="1"/>
  <c r="G135" i="5"/>
  <c r="M135" i="5" s="1"/>
  <c r="F135" i="5"/>
  <c r="E135" i="5"/>
  <c r="D135" i="5"/>
  <c r="P135" i="5" s="1"/>
  <c r="C135" i="5"/>
  <c r="B135" i="5"/>
  <c r="N135" i="5" s="1"/>
  <c r="A135" i="5"/>
  <c r="O134" i="5"/>
  <c r="M134" i="5"/>
  <c r="L134" i="5"/>
  <c r="G134" i="5"/>
  <c r="F134" i="5"/>
  <c r="E134" i="5"/>
  <c r="D134" i="5"/>
  <c r="P134" i="5" s="1"/>
  <c r="C134" i="5"/>
  <c r="B134" i="5"/>
  <c r="A134" i="5"/>
  <c r="G133" i="5"/>
  <c r="F133" i="5"/>
  <c r="O133" i="5" s="1"/>
  <c r="E133" i="5"/>
  <c r="D133" i="5"/>
  <c r="P133" i="5" s="1"/>
  <c r="C133" i="5"/>
  <c r="B133" i="5"/>
  <c r="A133" i="5"/>
  <c r="Q132" i="5"/>
  <c r="P132" i="5"/>
  <c r="O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N132" i="5" s="1"/>
  <c r="A132" i="5"/>
  <c r="H131" i="5"/>
  <c r="Q131" i="5" s="1"/>
  <c r="G131" i="5"/>
  <c r="F131" i="5"/>
  <c r="O131" i="5" s="1"/>
  <c r="E131" i="5"/>
  <c r="D131" i="5"/>
  <c r="P131" i="5" s="1"/>
  <c r="C131" i="5"/>
  <c r="B131" i="5"/>
  <c r="A131" i="5"/>
  <c r="P130" i="5"/>
  <c r="G130" i="5"/>
  <c r="M130" i="5" s="1"/>
  <c r="F130" i="5"/>
  <c r="O130" i="5" s="1"/>
  <c r="E130" i="5"/>
  <c r="D130" i="5"/>
  <c r="C130" i="5"/>
  <c r="B130" i="5"/>
  <c r="A130" i="5"/>
  <c r="Q129" i="5"/>
  <c r="O129" i="5"/>
  <c r="L129" i="5"/>
  <c r="K129" i="5"/>
  <c r="J129" i="5"/>
  <c r="I129" i="5"/>
  <c r="H129" i="5"/>
  <c r="G129" i="5"/>
  <c r="M129" i="5" s="1"/>
  <c r="F129" i="5"/>
  <c r="E129" i="5"/>
  <c r="D129" i="5"/>
  <c r="P129" i="5" s="1"/>
  <c r="C129" i="5"/>
  <c r="B129" i="5"/>
  <c r="N129" i="5" s="1"/>
  <c r="A129" i="5"/>
  <c r="O128" i="5"/>
  <c r="G128" i="5"/>
  <c r="F128" i="5"/>
  <c r="E128" i="5"/>
  <c r="D128" i="5"/>
  <c r="P128" i="5" s="1"/>
  <c r="C128" i="5"/>
  <c r="B128" i="5"/>
  <c r="A128" i="5"/>
  <c r="P127" i="5"/>
  <c r="M127" i="5"/>
  <c r="L127" i="5"/>
  <c r="J127" i="5"/>
  <c r="G127" i="5"/>
  <c r="F127" i="5"/>
  <c r="O127" i="5" s="1"/>
  <c r="E127" i="5"/>
  <c r="D127" i="5"/>
  <c r="C127" i="5"/>
  <c r="B127" i="5"/>
  <c r="A127" i="5"/>
  <c r="O126" i="5"/>
  <c r="M126" i="5"/>
  <c r="L126" i="5"/>
  <c r="K126" i="5"/>
  <c r="J126" i="5"/>
  <c r="I126" i="5"/>
  <c r="R126" i="5" s="1"/>
  <c r="H126" i="5"/>
  <c r="Q126" i="5" s="1"/>
  <c r="G126" i="5"/>
  <c r="F126" i="5"/>
  <c r="E126" i="5"/>
  <c r="D126" i="5"/>
  <c r="P126" i="5" s="1"/>
  <c r="C126" i="5"/>
  <c r="B126" i="5"/>
  <c r="N126" i="5" s="1"/>
  <c r="A126" i="5"/>
  <c r="O125" i="5"/>
  <c r="G125" i="5"/>
  <c r="L125" i="5" s="1"/>
  <c r="F125" i="5"/>
  <c r="E125" i="5"/>
  <c r="D125" i="5"/>
  <c r="P125" i="5" s="1"/>
  <c r="C125" i="5"/>
  <c r="B125" i="5"/>
  <c r="A125" i="5"/>
  <c r="G124" i="5"/>
  <c r="F124" i="5"/>
  <c r="O124" i="5" s="1"/>
  <c r="E124" i="5"/>
  <c r="D124" i="5"/>
  <c r="P124" i="5" s="1"/>
  <c r="C124" i="5"/>
  <c r="B124" i="5"/>
  <c r="A124" i="5"/>
  <c r="Q123" i="5"/>
  <c r="O123" i="5"/>
  <c r="L123" i="5"/>
  <c r="K123" i="5"/>
  <c r="N123" i="5" s="1"/>
  <c r="J123" i="5"/>
  <c r="I123" i="5"/>
  <c r="H123" i="5"/>
  <c r="G123" i="5"/>
  <c r="M123" i="5" s="1"/>
  <c r="F123" i="5"/>
  <c r="E123" i="5"/>
  <c r="D123" i="5"/>
  <c r="P123" i="5" s="1"/>
  <c r="C123" i="5"/>
  <c r="B123" i="5"/>
  <c r="A123" i="5"/>
  <c r="G122" i="5"/>
  <c r="F122" i="5"/>
  <c r="O122" i="5" s="1"/>
  <c r="E122" i="5"/>
  <c r="D122" i="5"/>
  <c r="P122" i="5" s="1"/>
  <c r="C122" i="5"/>
  <c r="B122" i="5"/>
  <c r="A122" i="5"/>
  <c r="P121" i="5"/>
  <c r="M121" i="5"/>
  <c r="L121" i="5"/>
  <c r="K121" i="5"/>
  <c r="J121" i="5"/>
  <c r="G121" i="5"/>
  <c r="F121" i="5"/>
  <c r="O121" i="5" s="1"/>
  <c r="E121" i="5"/>
  <c r="D121" i="5"/>
  <c r="C121" i="5"/>
  <c r="B121" i="5"/>
  <c r="A121" i="5"/>
  <c r="Q120" i="5"/>
  <c r="P120" i="5"/>
  <c r="O120" i="5"/>
  <c r="M120" i="5"/>
  <c r="L120" i="5"/>
  <c r="K120" i="5"/>
  <c r="J120" i="5"/>
  <c r="I120" i="5"/>
  <c r="R120" i="5" s="1"/>
  <c r="H120" i="5"/>
  <c r="G120" i="5"/>
  <c r="F120" i="5"/>
  <c r="E120" i="5"/>
  <c r="D120" i="5"/>
  <c r="C120" i="5"/>
  <c r="B120" i="5"/>
  <c r="N120" i="5" s="1"/>
  <c r="A120" i="5"/>
  <c r="O119" i="5"/>
  <c r="M119" i="5"/>
  <c r="L119" i="5"/>
  <c r="I119" i="5"/>
  <c r="H119" i="5"/>
  <c r="Q119" i="5" s="1"/>
  <c r="G119" i="5"/>
  <c r="F119" i="5"/>
  <c r="E119" i="5"/>
  <c r="D119" i="5"/>
  <c r="P119" i="5" s="1"/>
  <c r="C119" i="5"/>
  <c r="B119" i="5"/>
  <c r="A119" i="5"/>
  <c r="G118" i="5"/>
  <c r="M118" i="5" s="1"/>
  <c r="F118" i="5"/>
  <c r="O118" i="5" s="1"/>
  <c r="E118" i="5"/>
  <c r="D118" i="5"/>
  <c r="P118" i="5" s="1"/>
  <c r="C118" i="5"/>
  <c r="B118" i="5"/>
  <c r="A118" i="5"/>
  <c r="P117" i="5"/>
  <c r="O117" i="5"/>
  <c r="L117" i="5"/>
  <c r="K117" i="5"/>
  <c r="J117" i="5"/>
  <c r="I117" i="5"/>
  <c r="H117" i="5"/>
  <c r="Q117" i="5" s="1"/>
  <c r="G117" i="5"/>
  <c r="M117" i="5" s="1"/>
  <c r="F117" i="5"/>
  <c r="E117" i="5"/>
  <c r="D117" i="5"/>
  <c r="C117" i="5"/>
  <c r="B117" i="5"/>
  <c r="A117" i="5"/>
  <c r="O116" i="5"/>
  <c r="G116" i="5"/>
  <c r="I116" i="5" s="1"/>
  <c r="F116" i="5"/>
  <c r="E116" i="5"/>
  <c r="D116" i="5"/>
  <c r="P116" i="5" s="1"/>
  <c r="C116" i="5"/>
  <c r="B116" i="5"/>
  <c r="A116" i="5"/>
  <c r="P115" i="5"/>
  <c r="G115" i="5"/>
  <c r="K115" i="5" s="1"/>
  <c r="F115" i="5"/>
  <c r="O115" i="5" s="1"/>
  <c r="E115" i="5"/>
  <c r="D115" i="5"/>
  <c r="C115" i="5"/>
  <c r="B115" i="5"/>
  <c r="A115" i="5"/>
  <c r="Q114" i="5"/>
  <c r="O114" i="5"/>
  <c r="M114" i="5"/>
  <c r="L114" i="5"/>
  <c r="K114" i="5"/>
  <c r="J114" i="5"/>
  <c r="I114" i="5"/>
  <c r="H114" i="5"/>
  <c r="G114" i="5"/>
  <c r="F114" i="5"/>
  <c r="E114" i="5"/>
  <c r="D114" i="5"/>
  <c r="P114" i="5" s="1"/>
  <c r="C114" i="5"/>
  <c r="B114" i="5"/>
  <c r="N114" i="5" s="1"/>
  <c r="A114" i="5"/>
  <c r="H113" i="5"/>
  <c r="Q113" i="5" s="1"/>
  <c r="G113" i="5"/>
  <c r="F113" i="5"/>
  <c r="E113" i="5"/>
  <c r="D113" i="5"/>
  <c r="P113" i="5" s="1"/>
  <c r="C113" i="5"/>
  <c r="B113" i="5"/>
  <c r="A113" i="5"/>
  <c r="P112" i="5"/>
  <c r="M112" i="5"/>
  <c r="L112" i="5"/>
  <c r="G112" i="5"/>
  <c r="J112" i="5" s="1"/>
  <c r="F112" i="5"/>
  <c r="O112" i="5" s="1"/>
  <c r="E112" i="5"/>
  <c r="D112" i="5"/>
  <c r="C112" i="5"/>
  <c r="B112" i="5"/>
  <c r="A112" i="5"/>
  <c r="O111" i="5"/>
  <c r="L111" i="5"/>
  <c r="K111" i="5"/>
  <c r="J111" i="5"/>
  <c r="I111" i="5"/>
  <c r="H111" i="5"/>
  <c r="Q111" i="5" s="1"/>
  <c r="G111" i="5"/>
  <c r="M111" i="5" s="1"/>
  <c r="F111" i="5"/>
  <c r="E111" i="5"/>
  <c r="D111" i="5"/>
  <c r="P111" i="5" s="1"/>
  <c r="C111" i="5"/>
  <c r="B111" i="5"/>
  <c r="N111" i="5" s="1"/>
  <c r="A111" i="5"/>
  <c r="O110" i="5"/>
  <c r="M110" i="5"/>
  <c r="L110" i="5"/>
  <c r="G110" i="5"/>
  <c r="F110" i="5"/>
  <c r="E110" i="5"/>
  <c r="D110" i="5"/>
  <c r="P110" i="5" s="1"/>
  <c r="C110" i="5"/>
  <c r="B110" i="5"/>
  <c r="A110" i="5"/>
  <c r="G109" i="5"/>
  <c r="F109" i="5"/>
  <c r="O109" i="5" s="1"/>
  <c r="E109" i="5"/>
  <c r="D109" i="5"/>
  <c r="P109" i="5" s="1"/>
  <c r="C109" i="5"/>
  <c r="B109" i="5"/>
  <c r="A109" i="5"/>
  <c r="Q108" i="5"/>
  <c r="O108" i="5"/>
  <c r="M108" i="5"/>
  <c r="L108" i="5"/>
  <c r="K108" i="5"/>
  <c r="J108" i="5"/>
  <c r="I108" i="5"/>
  <c r="H108" i="5"/>
  <c r="G108" i="5"/>
  <c r="F108" i="5"/>
  <c r="E108" i="5"/>
  <c r="D108" i="5"/>
  <c r="P108" i="5" s="1"/>
  <c r="C108" i="5"/>
  <c r="B108" i="5"/>
  <c r="N108" i="5" s="1"/>
  <c r="A108" i="5"/>
  <c r="G107" i="5"/>
  <c r="F107" i="5"/>
  <c r="O107" i="5" s="1"/>
  <c r="E107" i="5"/>
  <c r="D107" i="5"/>
  <c r="P107" i="5" s="1"/>
  <c r="C107" i="5"/>
  <c r="B107" i="5"/>
  <c r="A107" i="5"/>
  <c r="P106" i="5"/>
  <c r="G106" i="5"/>
  <c r="M106" i="5" s="1"/>
  <c r="F106" i="5"/>
  <c r="O106" i="5" s="1"/>
  <c r="E106" i="5"/>
  <c r="D106" i="5"/>
  <c r="C106" i="5"/>
  <c r="B106" i="5"/>
  <c r="A106" i="5"/>
  <c r="Q105" i="5"/>
  <c r="O105" i="5"/>
  <c r="L105" i="5"/>
  <c r="K105" i="5"/>
  <c r="J105" i="5"/>
  <c r="I105" i="5"/>
  <c r="H105" i="5"/>
  <c r="G105" i="5"/>
  <c r="M105" i="5" s="1"/>
  <c r="F105" i="5"/>
  <c r="E105" i="5"/>
  <c r="D105" i="5"/>
  <c r="P105" i="5" s="1"/>
  <c r="C105" i="5"/>
  <c r="B105" i="5"/>
  <c r="N105" i="5" s="1"/>
  <c r="A105" i="5"/>
  <c r="O104" i="5"/>
  <c r="G104" i="5"/>
  <c r="M104" i="5" s="1"/>
  <c r="F104" i="5"/>
  <c r="E104" i="5"/>
  <c r="D104" i="5"/>
  <c r="P104" i="5" s="1"/>
  <c r="C104" i="5"/>
  <c r="B104" i="5"/>
  <c r="A104" i="5"/>
  <c r="P103" i="5"/>
  <c r="M103" i="5"/>
  <c r="L103" i="5"/>
  <c r="J103" i="5"/>
  <c r="G103" i="5"/>
  <c r="F103" i="5"/>
  <c r="O103" i="5" s="1"/>
  <c r="E103" i="5"/>
  <c r="D103" i="5"/>
  <c r="C103" i="5"/>
  <c r="B103" i="5"/>
  <c r="A103" i="5"/>
  <c r="O102" i="5"/>
  <c r="M102" i="5"/>
  <c r="L102" i="5"/>
  <c r="K102" i="5"/>
  <c r="J102" i="5"/>
  <c r="I102" i="5"/>
  <c r="R102" i="5" s="1"/>
  <c r="H102" i="5"/>
  <c r="Q102" i="5" s="1"/>
  <c r="G102" i="5"/>
  <c r="F102" i="5"/>
  <c r="E102" i="5"/>
  <c r="D102" i="5"/>
  <c r="P102" i="5" s="1"/>
  <c r="C102" i="5"/>
  <c r="B102" i="5"/>
  <c r="N102" i="5" s="1"/>
  <c r="A102" i="5"/>
  <c r="O101" i="5"/>
  <c r="G101" i="5"/>
  <c r="H101" i="5" s="1"/>
  <c r="F101" i="5"/>
  <c r="E101" i="5"/>
  <c r="D101" i="5"/>
  <c r="P101" i="5" s="1"/>
  <c r="C101" i="5"/>
  <c r="B101" i="5"/>
  <c r="A101" i="5"/>
  <c r="G100" i="5"/>
  <c r="F100" i="5"/>
  <c r="O100" i="5" s="1"/>
  <c r="E100" i="5"/>
  <c r="D100" i="5"/>
  <c r="P100" i="5" s="1"/>
  <c r="C100" i="5"/>
  <c r="B100" i="5"/>
  <c r="A100" i="5"/>
  <c r="Q99" i="5"/>
  <c r="P99" i="5"/>
  <c r="O99" i="5"/>
  <c r="L99" i="5"/>
  <c r="K99" i="5"/>
  <c r="N99" i="5" s="1"/>
  <c r="J99" i="5"/>
  <c r="I99" i="5"/>
  <c r="H99" i="5"/>
  <c r="G99" i="5"/>
  <c r="M99" i="5" s="1"/>
  <c r="F99" i="5"/>
  <c r="E99" i="5"/>
  <c r="D99" i="5"/>
  <c r="C99" i="5"/>
  <c r="B99" i="5"/>
  <c r="A99" i="5"/>
  <c r="G98" i="5"/>
  <c r="F98" i="5"/>
  <c r="O98" i="5" s="1"/>
  <c r="E98" i="5"/>
  <c r="D98" i="5"/>
  <c r="P98" i="5" s="1"/>
  <c r="C98" i="5"/>
  <c r="B98" i="5"/>
  <c r="A98" i="5"/>
  <c r="P97" i="5"/>
  <c r="M97" i="5"/>
  <c r="L97" i="5"/>
  <c r="K97" i="5"/>
  <c r="J97" i="5"/>
  <c r="G97" i="5"/>
  <c r="F97" i="5"/>
  <c r="O97" i="5" s="1"/>
  <c r="E97" i="5"/>
  <c r="D97" i="5"/>
  <c r="C97" i="5"/>
  <c r="B97" i="5"/>
  <c r="A97" i="5"/>
  <c r="Q96" i="5"/>
  <c r="P96" i="5"/>
  <c r="O96" i="5"/>
  <c r="M96" i="5"/>
  <c r="L96" i="5"/>
  <c r="K96" i="5"/>
  <c r="J96" i="5"/>
  <c r="I96" i="5"/>
  <c r="R96" i="5" s="1"/>
  <c r="H96" i="5"/>
  <c r="G96" i="5"/>
  <c r="F96" i="5"/>
  <c r="E96" i="5"/>
  <c r="D96" i="5"/>
  <c r="C96" i="5"/>
  <c r="B96" i="5"/>
  <c r="N96" i="5" s="1"/>
  <c r="A96" i="5"/>
  <c r="O95" i="5"/>
  <c r="M95" i="5"/>
  <c r="L95" i="5"/>
  <c r="I95" i="5"/>
  <c r="H95" i="5"/>
  <c r="Q95" i="5" s="1"/>
  <c r="G95" i="5"/>
  <c r="F95" i="5"/>
  <c r="E95" i="5"/>
  <c r="D95" i="5"/>
  <c r="P95" i="5" s="1"/>
  <c r="C95" i="5"/>
  <c r="B95" i="5"/>
  <c r="A95" i="5"/>
  <c r="G94" i="5"/>
  <c r="K94" i="5" s="1"/>
  <c r="F94" i="5"/>
  <c r="O94" i="5" s="1"/>
  <c r="E94" i="5"/>
  <c r="D94" i="5"/>
  <c r="P94" i="5" s="1"/>
  <c r="C94" i="5"/>
  <c r="B94" i="5"/>
  <c r="A94" i="5"/>
  <c r="P93" i="5"/>
  <c r="O93" i="5"/>
  <c r="L93" i="5"/>
  <c r="K93" i="5"/>
  <c r="J93" i="5"/>
  <c r="I93" i="5"/>
  <c r="H93" i="5"/>
  <c r="Q93" i="5" s="1"/>
  <c r="G93" i="5"/>
  <c r="M93" i="5" s="1"/>
  <c r="F93" i="5"/>
  <c r="E93" i="5"/>
  <c r="D93" i="5"/>
  <c r="C93" i="5"/>
  <c r="B93" i="5"/>
  <c r="A93" i="5"/>
  <c r="O92" i="5"/>
  <c r="G92" i="5"/>
  <c r="F92" i="5"/>
  <c r="E92" i="5"/>
  <c r="D92" i="5"/>
  <c r="P92" i="5" s="1"/>
  <c r="C92" i="5"/>
  <c r="B92" i="5"/>
  <c r="A92" i="5"/>
  <c r="P91" i="5"/>
  <c r="G91" i="5"/>
  <c r="F91" i="5"/>
  <c r="O91" i="5" s="1"/>
  <c r="E91" i="5"/>
  <c r="D91" i="5"/>
  <c r="C91" i="5"/>
  <c r="B91" i="5"/>
  <c r="A91" i="5"/>
  <c r="Q90" i="5"/>
  <c r="P90" i="5"/>
  <c r="O90" i="5"/>
  <c r="L90" i="5"/>
  <c r="K90" i="5"/>
  <c r="J90" i="5"/>
  <c r="I90" i="5"/>
  <c r="H90" i="5"/>
  <c r="G90" i="5"/>
  <c r="M90" i="5" s="1"/>
  <c r="F90" i="5"/>
  <c r="E90" i="5"/>
  <c r="D90" i="5"/>
  <c r="C90" i="5"/>
  <c r="B90" i="5"/>
  <c r="N90" i="5" s="1"/>
  <c r="A90" i="5"/>
  <c r="G89" i="5"/>
  <c r="I89" i="5" s="1"/>
  <c r="F89" i="5"/>
  <c r="E89" i="5"/>
  <c r="D89" i="5"/>
  <c r="P89" i="5" s="1"/>
  <c r="C89" i="5"/>
  <c r="B89" i="5"/>
  <c r="A89" i="5"/>
  <c r="P88" i="5"/>
  <c r="M88" i="5"/>
  <c r="L88" i="5"/>
  <c r="K88" i="5"/>
  <c r="J88" i="5"/>
  <c r="G88" i="5"/>
  <c r="F88" i="5"/>
  <c r="O88" i="5" s="1"/>
  <c r="E88" i="5"/>
  <c r="D88" i="5"/>
  <c r="C88" i="5"/>
  <c r="B88" i="5"/>
  <c r="A88" i="5"/>
  <c r="Q87" i="5"/>
  <c r="O87" i="5"/>
  <c r="L87" i="5"/>
  <c r="K87" i="5"/>
  <c r="J87" i="5"/>
  <c r="I87" i="5"/>
  <c r="H87" i="5"/>
  <c r="G87" i="5"/>
  <c r="M87" i="5" s="1"/>
  <c r="F87" i="5"/>
  <c r="E87" i="5"/>
  <c r="D87" i="5"/>
  <c r="P87" i="5" s="1"/>
  <c r="C87" i="5"/>
  <c r="B87" i="5"/>
  <c r="A87" i="5"/>
  <c r="O86" i="5"/>
  <c r="M86" i="5"/>
  <c r="L86" i="5"/>
  <c r="I86" i="5"/>
  <c r="H86" i="5"/>
  <c r="Q86" i="5" s="1"/>
  <c r="G86" i="5"/>
  <c r="F86" i="5"/>
  <c r="E86" i="5"/>
  <c r="D86" i="5"/>
  <c r="P86" i="5" s="1"/>
  <c r="C86" i="5"/>
  <c r="B86" i="5"/>
  <c r="A86" i="5"/>
  <c r="G85" i="5"/>
  <c r="K85" i="5" s="1"/>
  <c r="F85" i="5"/>
  <c r="O85" i="5" s="1"/>
  <c r="E85" i="5"/>
  <c r="D85" i="5"/>
  <c r="P85" i="5" s="1"/>
  <c r="C85" i="5"/>
  <c r="B85" i="5"/>
  <c r="A85" i="5"/>
  <c r="P84" i="5"/>
  <c r="O84" i="5"/>
  <c r="L84" i="5"/>
  <c r="K84" i="5"/>
  <c r="J84" i="5"/>
  <c r="I84" i="5"/>
  <c r="H84" i="5"/>
  <c r="N84" i="5" s="1"/>
  <c r="G84" i="5"/>
  <c r="M84" i="5" s="1"/>
  <c r="F84" i="5"/>
  <c r="E84" i="5"/>
  <c r="D84" i="5"/>
  <c r="C84" i="5"/>
  <c r="B84" i="5"/>
  <c r="A84" i="5"/>
  <c r="O83" i="5"/>
  <c r="G83" i="5"/>
  <c r="F83" i="5"/>
  <c r="E83" i="5"/>
  <c r="D83" i="5"/>
  <c r="P83" i="5" s="1"/>
  <c r="C83" i="5"/>
  <c r="B83" i="5"/>
  <c r="A83" i="5"/>
  <c r="P82" i="5"/>
  <c r="G82" i="5"/>
  <c r="K82" i="5" s="1"/>
  <c r="F82" i="5"/>
  <c r="O82" i="5" s="1"/>
  <c r="E82" i="5"/>
  <c r="D82" i="5"/>
  <c r="C82" i="5"/>
  <c r="B82" i="5"/>
  <c r="A82" i="5"/>
  <c r="Q81" i="5"/>
  <c r="P81" i="5"/>
  <c r="O81" i="5"/>
  <c r="L81" i="5"/>
  <c r="K81" i="5"/>
  <c r="J81" i="5"/>
  <c r="I81" i="5"/>
  <c r="H81" i="5"/>
  <c r="G81" i="5"/>
  <c r="M81" i="5" s="1"/>
  <c r="F81" i="5"/>
  <c r="E81" i="5"/>
  <c r="D81" i="5"/>
  <c r="C81" i="5"/>
  <c r="B81" i="5"/>
  <c r="N81" i="5" s="1"/>
  <c r="A81" i="5"/>
  <c r="G80" i="5"/>
  <c r="F80" i="5"/>
  <c r="E80" i="5"/>
  <c r="D80" i="5"/>
  <c r="P80" i="5" s="1"/>
  <c r="C80" i="5"/>
  <c r="B80" i="5"/>
  <c r="A80" i="5"/>
  <c r="P79" i="5"/>
  <c r="M79" i="5"/>
  <c r="L79" i="5"/>
  <c r="K79" i="5"/>
  <c r="J79" i="5"/>
  <c r="G79" i="5"/>
  <c r="F79" i="5"/>
  <c r="O79" i="5" s="1"/>
  <c r="E79" i="5"/>
  <c r="D79" i="5"/>
  <c r="C79" i="5"/>
  <c r="B79" i="5"/>
  <c r="A79" i="5"/>
  <c r="Q78" i="5"/>
  <c r="O78" i="5"/>
  <c r="M78" i="5"/>
  <c r="L78" i="5"/>
  <c r="K78" i="5"/>
  <c r="J78" i="5"/>
  <c r="I78" i="5"/>
  <c r="R78" i="5" s="1"/>
  <c r="H78" i="5"/>
  <c r="G78" i="5"/>
  <c r="F78" i="5"/>
  <c r="E78" i="5"/>
  <c r="N78" i="5" s="1"/>
  <c r="D78" i="5"/>
  <c r="P78" i="5" s="1"/>
  <c r="C78" i="5"/>
  <c r="B78" i="5"/>
  <c r="A78" i="5"/>
  <c r="O77" i="5"/>
  <c r="M77" i="5"/>
  <c r="L77" i="5"/>
  <c r="G77" i="5"/>
  <c r="F77" i="5"/>
  <c r="E77" i="5"/>
  <c r="D77" i="5"/>
  <c r="P77" i="5" s="1"/>
  <c r="C77" i="5"/>
  <c r="B77" i="5"/>
  <c r="A77" i="5"/>
  <c r="G76" i="5"/>
  <c r="L76" i="5" s="1"/>
  <c r="F76" i="5"/>
  <c r="O76" i="5" s="1"/>
  <c r="E76" i="5"/>
  <c r="D76" i="5"/>
  <c r="P76" i="5" s="1"/>
  <c r="C76" i="5"/>
  <c r="B76" i="5"/>
  <c r="A76" i="5"/>
  <c r="Q75" i="5"/>
  <c r="P75" i="5"/>
  <c r="O75" i="5"/>
  <c r="L75" i="5"/>
  <c r="K75" i="5"/>
  <c r="J75" i="5"/>
  <c r="I75" i="5"/>
  <c r="R75" i="5" s="1"/>
  <c r="H75" i="5"/>
  <c r="G75" i="5"/>
  <c r="M75" i="5" s="1"/>
  <c r="F75" i="5"/>
  <c r="E75" i="5"/>
  <c r="D75" i="5"/>
  <c r="C75" i="5"/>
  <c r="B75" i="5"/>
  <c r="A75" i="5"/>
  <c r="G74" i="5"/>
  <c r="L74" i="5" s="1"/>
  <c r="F74" i="5"/>
  <c r="O74" i="5" s="1"/>
  <c r="E74" i="5"/>
  <c r="D74" i="5"/>
  <c r="P74" i="5" s="1"/>
  <c r="C74" i="5"/>
  <c r="B74" i="5"/>
  <c r="A74" i="5"/>
  <c r="P73" i="5"/>
  <c r="J73" i="5"/>
  <c r="G73" i="5"/>
  <c r="F73" i="5"/>
  <c r="O73" i="5" s="1"/>
  <c r="E73" i="5"/>
  <c r="D73" i="5"/>
  <c r="C73" i="5"/>
  <c r="B73" i="5"/>
  <c r="A73" i="5"/>
  <c r="Q72" i="5"/>
  <c r="O72" i="5"/>
  <c r="N72" i="5"/>
  <c r="M72" i="5"/>
  <c r="L72" i="5"/>
  <c r="K72" i="5"/>
  <c r="J72" i="5"/>
  <c r="I72" i="5"/>
  <c r="R72" i="5" s="1"/>
  <c r="H72" i="5"/>
  <c r="G72" i="5"/>
  <c r="F72" i="5"/>
  <c r="E72" i="5"/>
  <c r="D72" i="5"/>
  <c r="P72" i="5" s="1"/>
  <c r="C72" i="5"/>
  <c r="B72" i="5"/>
  <c r="A72" i="5"/>
  <c r="O71" i="5"/>
  <c r="G71" i="5"/>
  <c r="H71" i="5" s="1"/>
  <c r="Q71" i="5" s="1"/>
  <c r="F71" i="5"/>
  <c r="E71" i="5"/>
  <c r="D71" i="5"/>
  <c r="P71" i="5" s="1"/>
  <c r="C71" i="5"/>
  <c r="B71" i="5"/>
  <c r="A71" i="5"/>
  <c r="P70" i="5"/>
  <c r="M70" i="5"/>
  <c r="L70" i="5"/>
  <c r="J70" i="5"/>
  <c r="G70" i="5"/>
  <c r="F70" i="5"/>
  <c r="O70" i="5" s="1"/>
  <c r="E70" i="5"/>
  <c r="D70" i="5"/>
  <c r="C70" i="5"/>
  <c r="B70" i="5"/>
  <c r="A70" i="5"/>
  <c r="P69" i="5"/>
  <c r="O69" i="5"/>
  <c r="L69" i="5"/>
  <c r="K69" i="5"/>
  <c r="J69" i="5"/>
  <c r="I69" i="5"/>
  <c r="H69" i="5"/>
  <c r="Q69" i="5" s="1"/>
  <c r="G69" i="5"/>
  <c r="M69" i="5" s="1"/>
  <c r="F69" i="5"/>
  <c r="E69" i="5"/>
  <c r="D69" i="5"/>
  <c r="C69" i="5"/>
  <c r="B69" i="5"/>
  <c r="A69" i="5"/>
  <c r="O68" i="5"/>
  <c r="M68" i="5"/>
  <c r="L68" i="5"/>
  <c r="H68" i="5"/>
  <c r="Q68" i="5" s="1"/>
  <c r="G68" i="5"/>
  <c r="F68" i="5"/>
  <c r="E68" i="5"/>
  <c r="D68" i="5"/>
  <c r="P68" i="5" s="1"/>
  <c r="C68" i="5"/>
  <c r="B68" i="5"/>
  <c r="A68" i="5"/>
  <c r="G67" i="5"/>
  <c r="K67" i="5" s="1"/>
  <c r="F67" i="5"/>
  <c r="O67" i="5" s="1"/>
  <c r="E67" i="5"/>
  <c r="D67" i="5"/>
  <c r="P67" i="5" s="1"/>
  <c r="C67" i="5"/>
  <c r="B67" i="5"/>
  <c r="A67" i="5"/>
  <c r="Q66" i="5"/>
  <c r="P66" i="5"/>
  <c r="O66" i="5"/>
  <c r="M66" i="5"/>
  <c r="L66" i="5"/>
  <c r="K66" i="5"/>
  <c r="J66" i="5"/>
  <c r="I66" i="5"/>
  <c r="H66" i="5"/>
  <c r="G66" i="5"/>
  <c r="F66" i="5"/>
  <c r="E66" i="5"/>
  <c r="D66" i="5"/>
  <c r="C66" i="5"/>
  <c r="B66" i="5"/>
  <c r="N66" i="5" s="1"/>
  <c r="A66" i="5"/>
  <c r="G65" i="5"/>
  <c r="F65" i="5"/>
  <c r="O65" i="5" s="1"/>
  <c r="E65" i="5"/>
  <c r="D65" i="5"/>
  <c r="P65" i="5" s="1"/>
  <c r="C65" i="5"/>
  <c r="B65" i="5"/>
  <c r="A65" i="5"/>
  <c r="P64" i="5"/>
  <c r="M64" i="5"/>
  <c r="L64" i="5"/>
  <c r="K64" i="5"/>
  <c r="J64" i="5"/>
  <c r="G64" i="5"/>
  <c r="F64" i="5"/>
  <c r="O64" i="5" s="1"/>
  <c r="E64" i="5"/>
  <c r="D64" i="5"/>
  <c r="C64" i="5"/>
  <c r="B64" i="5"/>
  <c r="A64" i="5"/>
  <c r="Q63" i="5"/>
  <c r="P63" i="5"/>
  <c r="O63" i="5"/>
  <c r="L63" i="5"/>
  <c r="K63" i="5"/>
  <c r="J63" i="5"/>
  <c r="I63" i="5"/>
  <c r="H63" i="5"/>
  <c r="G63" i="5"/>
  <c r="M63" i="5" s="1"/>
  <c r="F63" i="5"/>
  <c r="E63" i="5"/>
  <c r="D63" i="5"/>
  <c r="C63" i="5"/>
  <c r="B63" i="5"/>
  <c r="N63" i="5" s="1"/>
  <c r="A63" i="5"/>
  <c r="O62" i="5"/>
  <c r="M62" i="5"/>
  <c r="L62" i="5"/>
  <c r="I62" i="5"/>
  <c r="H62" i="5"/>
  <c r="Q62" i="5" s="1"/>
  <c r="G62" i="5"/>
  <c r="F62" i="5"/>
  <c r="E62" i="5"/>
  <c r="D62" i="5"/>
  <c r="P62" i="5" s="1"/>
  <c r="C62" i="5"/>
  <c r="B62" i="5"/>
  <c r="A62" i="5"/>
  <c r="P61" i="5"/>
  <c r="G61" i="5"/>
  <c r="F61" i="5"/>
  <c r="O61" i="5" s="1"/>
  <c r="E61" i="5"/>
  <c r="D61" i="5"/>
  <c r="C61" i="5"/>
  <c r="B61" i="5"/>
  <c r="A61" i="5"/>
  <c r="O60" i="5"/>
  <c r="M60" i="5"/>
  <c r="L60" i="5"/>
  <c r="K60" i="5"/>
  <c r="J60" i="5"/>
  <c r="I60" i="5"/>
  <c r="R60" i="5" s="1"/>
  <c r="H60" i="5"/>
  <c r="Q60" i="5" s="1"/>
  <c r="G60" i="5"/>
  <c r="F60" i="5"/>
  <c r="E60" i="5"/>
  <c r="D60" i="5"/>
  <c r="P60" i="5" s="1"/>
  <c r="C60" i="5"/>
  <c r="B60" i="5"/>
  <c r="A60" i="5"/>
  <c r="O59" i="5"/>
  <c r="G59" i="5"/>
  <c r="I59" i="5" s="1"/>
  <c r="F59" i="5"/>
  <c r="E59" i="5"/>
  <c r="D59" i="5"/>
  <c r="P59" i="5" s="1"/>
  <c r="C59" i="5"/>
  <c r="B59" i="5"/>
  <c r="A59" i="5"/>
  <c r="P58" i="5"/>
  <c r="G58" i="5"/>
  <c r="F58" i="5"/>
  <c r="O58" i="5" s="1"/>
  <c r="E58" i="5"/>
  <c r="D58" i="5"/>
  <c r="C58" i="5"/>
  <c r="B58" i="5"/>
  <c r="A58" i="5"/>
  <c r="Q57" i="5"/>
  <c r="P57" i="5"/>
  <c r="O57" i="5"/>
  <c r="N57" i="5"/>
  <c r="L57" i="5"/>
  <c r="K57" i="5"/>
  <c r="J57" i="5"/>
  <c r="I57" i="5"/>
  <c r="H57" i="5"/>
  <c r="G57" i="5"/>
  <c r="M57" i="5" s="1"/>
  <c r="F57" i="5"/>
  <c r="E57" i="5"/>
  <c r="D57" i="5"/>
  <c r="C57" i="5"/>
  <c r="B57" i="5"/>
  <c r="A57" i="5"/>
  <c r="G56" i="5"/>
  <c r="M56" i="5" s="1"/>
  <c r="F56" i="5"/>
  <c r="E56" i="5"/>
  <c r="D56" i="5"/>
  <c r="P56" i="5" s="1"/>
  <c r="C56" i="5"/>
  <c r="B56" i="5"/>
  <c r="A56" i="5"/>
  <c r="P55" i="5"/>
  <c r="M55" i="5"/>
  <c r="L55" i="5"/>
  <c r="K55" i="5"/>
  <c r="J55" i="5"/>
  <c r="G55" i="5"/>
  <c r="F55" i="5"/>
  <c r="O55" i="5" s="1"/>
  <c r="E55" i="5"/>
  <c r="D55" i="5"/>
  <c r="C55" i="5"/>
  <c r="B55" i="5"/>
  <c r="A55" i="5"/>
  <c r="Q54" i="5"/>
  <c r="O54" i="5"/>
  <c r="L54" i="5"/>
  <c r="K54" i="5"/>
  <c r="J54" i="5"/>
  <c r="I54" i="5"/>
  <c r="H54" i="5"/>
  <c r="G54" i="5"/>
  <c r="M54" i="5" s="1"/>
  <c r="F54" i="5"/>
  <c r="E54" i="5"/>
  <c r="D54" i="5"/>
  <c r="P54" i="5" s="1"/>
  <c r="C54" i="5"/>
  <c r="B54" i="5"/>
  <c r="A54" i="5"/>
  <c r="O53" i="5"/>
  <c r="M53" i="5"/>
  <c r="L53" i="5"/>
  <c r="I53" i="5"/>
  <c r="H53" i="5"/>
  <c r="Q53" i="5" s="1"/>
  <c r="G53" i="5"/>
  <c r="F53" i="5"/>
  <c r="E53" i="5"/>
  <c r="D53" i="5"/>
  <c r="P53" i="5" s="1"/>
  <c r="C53" i="5"/>
  <c r="B53" i="5"/>
  <c r="A53" i="5"/>
  <c r="G52" i="5"/>
  <c r="M52" i="5" s="1"/>
  <c r="F52" i="5"/>
  <c r="O52" i="5" s="1"/>
  <c r="E52" i="5"/>
  <c r="D52" i="5"/>
  <c r="P52" i="5" s="1"/>
  <c r="C52" i="5"/>
  <c r="B52" i="5"/>
  <c r="A52" i="5"/>
  <c r="O51" i="5"/>
  <c r="M51" i="5"/>
  <c r="L51" i="5"/>
  <c r="K51" i="5"/>
  <c r="J51" i="5"/>
  <c r="I51" i="5"/>
  <c r="R51" i="5" s="1"/>
  <c r="H51" i="5"/>
  <c r="Q51" i="5" s="1"/>
  <c r="G51" i="5"/>
  <c r="F51" i="5"/>
  <c r="E51" i="5"/>
  <c r="D51" i="5"/>
  <c r="P51" i="5" s="1"/>
  <c r="C51" i="5"/>
  <c r="B51" i="5"/>
  <c r="N51" i="5" s="1"/>
  <c r="A51" i="5"/>
  <c r="G50" i="5"/>
  <c r="F50" i="5"/>
  <c r="O50" i="5" s="1"/>
  <c r="E50" i="5"/>
  <c r="D50" i="5"/>
  <c r="P50" i="5" s="1"/>
  <c r="C50" i="5"/>
  <c r="B50" i="5"/>
  <c r="A50" i="5"/>
  <c r="P49" i="5"/>
  <c r="G49" i="5"/>
  <c r="L49" i="5" s="1"/>
  <c r="F49" i="5"/>
  <c r="O49" i="5" s="1"/>
  <c r="E49" i="5"/>
  <c r="D49" i="5"/>
  <c r="C49" i="5"/>
  <c r="B49" i="5"/>
  <c r="A49" i="5"/>
  <c r="Q48" i="5"/>
  <c r="P48" i="5"/>
  <c r="O48" i="5"/>
  <c r="N48" i="5"/>
  <c r="L48" i="5"/>
  <c r="K48" i="5"/>
  <c r="J48" i="5"/>
  <c r="I48" i="5"/>
  <c r="H48" i="5"/>
  <c r="G48" i="5"/>
  <c r="M48" i="5" s="1"/>
  <c r="F48" i="5"/>
  <c r="E48" i="5"/>
  <c r="D48" i="5"/>
  <c r="C48" i="5"/>
  <c r="B48" i="5"/>
  <c r="A48" i="5"/>
  <c r="G47" i="5"/>
  <c r="F47" i="5"/>
  <c r="E47" i="5"/>
  <c r="D47" i="5"/>
  <c r="P47" i="5" s="1"/>
  <c r="C47" i="5"/>
  <c r="B47" i="5"/>
  <c r="A47" i="5"/>
  <c r="P46" i="5"/>
  <c r="M46" i="5"/>
  <c r="L46" i="5"/>
  <c r="G46" i="5"/>
  <c r="J46" i="5" s="1"/>
  <c r="F46" i="5"/>
  <c r="O46" i="5" s="1"/>
  <c r="E46" i="5"/>
  <c r="D46" i="5"/>
  <c r="C46" i="5"/>
  <c r="B46" i="5"/>
  <c r="A46" i="5"/>
  <c r="O45" i="5"/>
  <c r="M45" i="5"/>
  <c r="L45" i="5"/>
  <c r="K45" i="5"/>
  <c r="J45" i="5"/>
  <c r="I45" i="5"/>
  <c r="R45" i="5" s="1"/>
  <c r="H45" i="5"/>
  <c r="Q45" i="5" s="1"/>
  <c r="G45" i="5"/>
  <c r="F45" i="5"/>
  <c r="E45" i="5"/>
  <c r="D45" i="5"/>
  <c r="P45" i="5" s="1"/>
  <c r="C45" i="5"/>
  <c r="B45" i="5"/>
  <c r="N45" i="5" s="1"/>
  <c r="A45" i="5"/>
  <c r="O44" i="5"/>
  <c r="M44" i="5"/>
  <c r="L44" i="5"/>
  <c r="H44" i="5"/>
  <c r="Q44" i="5" s="1"/>
  <c r="G44" i="5"/>
  <c r="F44" i="5"/>
  <c r="E44" i="5"/>
  <c r="D44" i="5"/>
  <c r="P44" i="5" s="1"/>
  <c r="C44" i="5"/>
  <c r="B44" i="5"/>
  <c r="A44" i="5"/>
  <c r="G43" i="5"/>
  <c r="F43" i="5"/>
  <c r="O43" i="5" s="1"/>
  <c r="E43" i="5"/>
  <c r="D43" i="5"/>
  <c r="P43" i="5" s="1"/>
  <c r="C43" i="5"/>
  <c r="B43" i="5"/>
  <c r="A43" i="5"/>
  <c r="Q42" i="5"/>
  <c r="P42" i="5"/>
  <c r="O42" i="5"/>
  <c r="L42" i="5"/>
  <c r="K42" i="5"/>
  <c r="J42" i="5"/>
  <c r="N42" i="5" s="1"/>
  <c r="I42" i="5"/>
  <c r="H42" i="5"/>
  <c r="G42" i="5"/>
  <c r="M42" i="5" s="1"/>
  <c r="F42" i="5"/>
  <c r="E42" i="5"/>
  <c r="D42" i="5"/>
  <c r="C42" i="5"/>
  <c r="B42" i="5"/>
  <c r="A42" i="5"/>
  <c r="G41" i="5"/>
  <c r="L41" i="5" s="1"/>
  <c r="F41" i="5"/>
  <c r="O41" i="5" s="1"/>
  <c r="E41" i="5"/>
  <c r="D41" i="5"/>
  <c r="P41" i="5" s="1"/>
  <c r="C41" i="5"/>
  <c r="B41" i="5"/>
  <c r="A41" i="5"/>
  <c r="P40" i="5"/>
  <c r="G40" i="5"/>
  <c r="F40" i="5"/>
  <c r="O40" i="5" s="1"/>
  <c r="E40" i="5"/>
  <c r="D40" i="5"/>
  <c r="C40" i="5"/>
  <c r="B40" i="5"/>
  <c r="A40" i="5"/>
  <c r="Q39" i="5"/>
  <c r="P39" i="5"/>
  <c r="O39" i="5"/>
  <c r="M39" i="5"/>
  <c r="L39" i="5"/>
  <c r="K39" i="5"/>
  <c r="J39" i="5"/>
  <c r="I39" i="5"/>
  <c r="R39" i="5" s="1"/>
  <c r="H39" i="5"/>
  <c r="G39" i="5"/>
  <c r="F39" i="5"/>
  <c r="E39" i="5"/>
  <c r="D39" i="5"/>
  <c r="C39" i="5"/>
  <c r="B39" i="5"/>
  <c r="N39" i="5" s="1"/>
  <c r="A39" i="5"/>
  <c r="O38" i="5"/>
  <c r="M38" i="5"/>
  <c r="L38" i="5"/>
  <c r="I38" i="5"/>
  <c r="H38" i="5"/>
  <c r="Q38" i="5" s="1"/>
  <c r="G38" i="5"/>
  <c r="F38" i="5"/>
  <c r="E38" i="5"/>
  <c r="D38" i="5"/>
  <c r="P38" i="5" s="1"/>
  <c r="C38" i="5"/>
  <c r="B38" i="5"/>
  <c r="A38" i="5"/>
  <c r="P37" i="5"/>
  <c r="G37" i="5"/>
  <c r="L37" i="5" s="1"/>
  <c r="F37" i="5"/>
  <c r="O37" i="5" s="1"/>
  <c r="E37" i="5"/>
  <c r="D37" i="5"/>
  <c r="C37" i="5"/>
  <c r="B37" i="5"/>
  <c r="A37" i="5"/>
  <c r="O36" i="5"/>
  <c r="L36" i="5"/>
  <c r="K36" i="5"/>
  <c r="J36" i="5"/>
  <c r="I36" i="5"/>
  <c r="H36" i="5"/>
  <c r="Q36" i="5" s="1"/>
  <c r="G36" i="5"/>
  <c r="M36" i="5" s="1"/>
  <c r="F36" i="5"/>
  <c r="E36" i="5"/>
  <c r="D36" i="5"/>
  <c r="P36" i="5" s="1"/>
  <c r="C36" i="5"/>
  <c r="B36" i="5"/>
  <c r="A36" i="5"/>
  <c r="O35" i="5"/>
  <c r="G35" i="5"/>
  <c r="L35" i="5" s="1"/>
  <c r="F35" i="5"/>
  <c r="E35" i="5"/>
  <c r="D35" i="5"/>
  <c r="P35" i="5" s="1"/>
  <c r="C35" i="5"/>
  <c r="B35" i="5"/>
  <c r="A35" i="5"/>
  <c r="G34" i="5"/>
  <c r="L34" i="5" s="1"/>
  <c r="F34" i="5"/>
  <c r="O34" i="5" s="1"/>
  <c r="E34" i="5"/>
  <c r="D34" i="5"/>
  <c r="P34" i="5" s="1"/>
  <c r="C34" i="5"/>
  <c r="B34" i="5"/>
  <c r="A34" i="5"/>
  <c r="Q33" i="5"/>
  <c r="P33" i="5"/>
  <c r="O33" i="5"/>
  <c r="L33" i="5"/>
  <c r="K33" i="5"/>
  <c r="N33" i="5" s="1"/>
  <c r="J33" i="5"/>
  <c r="I33" i="5"/>
  <c r="H33" i="5"/>
  <c r="G33" i="5"/>
  <c r="M33" i="5" s="1"/>
  <c r="F33" i="5"/>
  <c r="E33" i="5"/>
  <c r="D33" i="5"/>
  <c r="C33" i="5"/>
  <c r="B33" i="5"/>
  <c r="A33" i="5"/>
  <c r="G32" i="5"/>
  <c r="M32" i="5" s="1"/>
  <c r="F32" i="5"/>
  <c r="O32" i="5" s="1"/>
  <c r="E32" i="5"/>
  <c r="D32" i="5"/>
  <c r="P32" i="5" s="1"/>
  <c r="C32" i="5"/>
  <c r="B32" i="5"/>
  <c r="A32" i="5"/>
  <c r="P31" i="5"/>
  <c r="M31" i="5"/>
  <c r="L31" i="5"/>
  <c r="K31" i="5"/>
  <c r="J31" i="5"/>
  <c r="G31" i="5"/>
  <c r="F31" i="5"/>
  <c r="O31" i="5" s="1"/>
  <c r="E31" i="5"/>
  <c r="D31" i="5"/>
  <c r="C31" i="5"/>
  <c r="B31" i="5"/>
  <c r="A31" i="5"/>
  <c r="Q30" i="5"/>
  <c r="P30" i="5"/>
  <c r="O30" i="5"/>
  <c r="L30" i="5"/>
  <c r="K30" i="5"/>
  <c r="J30" i="5"/>
  <c r="I30" i="5"/>
  <c r="H30" i="5"/>
  <c r="G30" i="5"/>
  <c r="M30" i="5" s="1"/>
  <c r="F30" i="5"/>
  <c r="E30" i="5"/>
  <c r="D30" i="5"/>
  <c r="C30" i="5"/>
  <c r="B30" i="5"/>
  <c r="N30" i="5" s="1"/>
  <c r="A30" i="5"/>
  <c r="O29" i="5"/>
  <c r="M29" i="5"/>
  <c r="L29" i="5"/>
  <c r="I29" i="5"/>
  <c r="H29" i="5"/>
  <c r="Q29" i="5" s="1"/>
  <c r="G29" i="5"/>
  <c r="F29" i="5"/>
  <c r="E29" i="5"/>
  <c r="D29" i="5"/>
  <c r="P29" i="5" s="1"/>
  <c r="C29" i="5"/>
  <c r="B29" i="5"/>
  <c r="A29" i="5"/>
  <c r="P28" i="5"/>
  <c r="G28" i="5"/>
  <c r="L28" i="5" s="1"/>
  <c r="F28" i="5"/>
  <c r="O28" i="5" s="1"/>
  <c r="E28" i="5"/>
  <c r="D28" i="5"/>
  <c r="C28" i="5"/>
  <c r="B28" i="5"/>
  <c r="A28" i="5"/>
  <c r="O27" i="5"/>
  <c r="L27" i="5"/>
  <c r="K27" i="5"/>
  <c r="J27" i="5"/>
  <c r="I27" i="5"/>
  <c r="H27" i="5"/>
  <c r="Q27" i="5" s="1"/>
  <c r="G27" i="5"/>
  <c r="M27" i="5" s="1"/>
  <c r="F27" i="5"/>
  <c r="E27" i="5"/>
  <c r="D27" i="5"/>
  <c r="P27" i="5" s="1"/>
  <c r="C27" i="5"/>
  <c r="B27" i="5"/>
  <c r="A27" i="5"/>
  <c r="O26" i="5"/>
  <c r="G26" i="5"/>
  <c r="L26" i="5" s="1"/>
  <c r="F26" i="5"/>
  <c r="E26" i="5"/>
  <c r="D26" i="5"/>
  <c r="P26" i="5" s="1"/>
  <c r="C26" i="5"/>
  <c r="B26" i="5"/>
  <c r="A26" i="5"/>
  <c r="G25" i="5"/>
  <c r="M25" i="5" s="1"/>
  <c r="F25" i="5"/>
  <c r="O25" i="5" s="1"/>
  <c r="E25" i="5"/>
  <c r="D25" i="5"/>
  <c r="P25" i="5" s="1"/>
  <c r="C25" i="5"/>
  <c r="B25" i="5"/>
  <c r="A25" i="5"/>
  <c r="Q24" i="5"/>
  <c r="O24" i="5"/>
  <c r="M24" i="5"/>
  <c r="L24" i="5"/>
  <c r="K24" i="5"/>
  <c r="J24" i="5"/>
  <c r="I24" i="5"/>
  <c r="R24" i="5" s="1"/>
  <c r="H24" i="5"/>
  <c r="G24" i="5"/>
  <c r="F24" i="5"/>
  <c r="E24" i="5"/>
  <c r="D24" i="5"/>
  <c r="P24" i="5" s="1"/>
  <c r="C24" i="5"/>
  <c r="B24" i="5"/>
  <c r="N24" i="5" s="1"/>
  <c r="A24" i="5"/>
  <c r="G23" i="5"/>
  <c r="I23" i="5" s="1"/>
  <c r="F23" i="5"/>
  <c r="E23" i="5"/>
  <c r="D23" i="5"/>
  <c r="P23" i="5" s="1"/>
  <c r="C23" i="5"/>
  <c r="B23" i="5"/>
  <c r="A23" i="5"/>
  <c r="P22" i="5"/>
  <c r="M22" i="5"/>
  <c r="L22" i="5"/>
  <c r="K22" i="5"/>
  <c r="J22" i="5"/>
  <c r="G22" i="5"/>
  <c r="F22" i="5"/>
  <c r="O22" i="5" s="1"/>
  <c r="E22" i="5"/>
  <c r="D22" i="5"/>
  <c r="C22" i="5"/>
  <c r="B22" i="5"/>
  <c r="A22" i="5"/>
  <c r="Q21" i="5"/>
  <c r="O21" i="5"/>
  <c r="L21" i="5"/>
  <c r="K21" i="5"/>
  <c r="J21" i="5"/>
  <c r="I21" i="5"/>
  <c r="H21" i="5"/>
  <c r="G21" i="5"/>
  <c r="M21" i="5" s="1"/>
  <c r="F21" i="5"/>
  <c r="E21" i="5"/>
  <c r="D21" i="5"/>
  <c r="P21" i="5" s="1"/>
  <c r="C21" i="5"/>
  <c r="B21" i="5"/>
  <c r="A21" i="5"/>
  <c r="O20" i="5"/>
  <c r="M20" i="5"/>
  <c r="L20" i="5"/>
  <c r="I20" i="5"/>
  <c r="H20" i="5"/>
  <c r="Q20" i="5" s="1"/>
  <c r="G20" i="5"/>
  <c r="F20" i="5"/>
  <c r="E20" i="5"/>
  <c r="D20" i="5"/>
  <c r="P20" i="5" s="1"/>
  <c r="C20" i="5"/>
  <c r="B20" i="5"/>
  <c r="A20" i="5"/>
  <c r="G19" i="5"/>
  <c r="M19" i="5" s="1"/>
  <c r="F19" i="5"/>
  <c r="O19" i="5" s="1"/>
  <c r="E19" i="5"/>
  <c r="D19" i="5"/>
  <c r="P19" i="5" s="1"/>
  <c r="C19" i="5"/>
  <c r="B19" i="5"/>
  <c r="A19" i="5"/>
  <c r="O18" i="5"/>
  <c r="M18" i="5"/>
  <c r="L18" i="5"/>
  <c r="K18" i="5"/>
  <c r="J18" i="5"/>
  <c r="I18" i="5"/>
  <c r="R18" i="5" s="1"/>
  <c r="H18" i="5"/>
  <c r="Q18" i="5" s="1"/>
  <c r="G18" i="5"/>
  <c r="F18" i="5"/>
  <c r="E18" i="5"/>
  <c r="D18" i="5"/>
  <c r="P18" i="5" s="1"/>
  <c r="C18" i="5"/>
  <c r="B18" i="5"/>
  <c r="N18" i="5" s="1"/>
  <c r="A18" i="5"/>
  <c r="G17" i="5"/>
  <c r="F17" i="5"/>
  <c r="O17" i="5" s="1"/>
  <c r="E17" i="5"/>
  <c r="D17" i="5"/>
  <c r="P17" i="5" s="1"/>
  <c r="C17" i="5"/>
  <c r="B17" i="5"/>
  <c r="A17" i="5"/>
  <c r="P16" i="5"/>
  <c r="G16" i="5"/>
  <c r="J16" i="5" s="1"/>
  <c r="F16" i="5"/>
  <c r="O16" i="5" s="1"/>
  <c r="E16" i="5"/>
  <c r="D16" i="5"/>
  <c r="C16" i="5"/>
  <c r="B16" i="5"/>
  <c r="A16" i="5"/>
  <c r="Q15" i="5"/>
  <c r="P15" i="5"/>
  <c r="O15" i="5"/>
  <c r="N15" i="5"/>
  <c r="L15" i="5"/>
  <c r="K15" i="5"/>
  <c r="J15" i="5"/>
  <c r="I15" i="5"/>
  <c r="H15" i="5"/>
  <c r="G15" i="5"/>
  <c r="M15" i="5" s="1"/>
  <c r="F15" i="5"/>
  <c r="E15" i="5"/>
  <c r="D15" i="5"/>
  <c r="C15" i="5"/>
  <c r="B15" i="5"/>
  <c r="A15" i="5"/>
  <c r="G14" i="5"/>
  <c r="I14" i="5" s="1"/>
  <c r="F14" i="5"/>
  <c r="E14" i="5"/>
  <c r="D14" i="5"/>
  <c r="P14" i="5" s="1"/>
  <c r="C14" i="5"/>
  <c r="B14" i="5"/>
  <c r="A14" i="5"/>
  <c r="P13" i="5"/>
  <c r="M13" i="5"/>
  <c r="L13" i="5"/>
  <c r="G13" i="5"/>
  <c r="F13" i="5"/>
  <c r="O13" i="5" s="1"/>
  <c r="E13" i="5"/>
  <c r="D13" i="5"/>
  <c r="C13" i="5"/>
  <c r="B13" i="5"/>
  <c r="A13" i="5"/>
  <c r="O12" i="5"/>
  <c r="M12" i="5"/>
  <c r="L12" i="5"/>
  <c r="K12" i="5"/>
  <c r="J12" i="5"/>
  <c r="I12" i="5"/>
  <c r="R12" i="5" s="1"/>
  <c r="H12" i="5"/>
  <c r="Q12" i="5" s="1"/>
  <c r="G12" i="5"/>
  <c r="F12" i="5"/>
  <c r="E12" i="5"/>
  <c r="D12" i="5"/>
  <c r="P12" i="5" s="1"/>
  <c r="C12" i="5"/>
  <c r="B12" i="5"/>
  <c r="N12" i="5" s="1"/>
  <c r="A12" i="5"/>
  <c r="O11" i="5"/>
  <c r="M11" i="5"/>
  <c r="L11" i="5"/>
  <c r="H11" i="5"/>
  <c r="Q11" i="5" s="1"/>
  <c r="G11" i="5"/>
  <c r="F11" i="5"/>
  <c r="E11" i="5"/>
  <c r="D11" i="5"/>
  <c r="P11" i="5" s="1"/>
  <c r="C11" i="5"/>
  <c r="B11" i="5"/>
  <c r="A11" i="5"/>
  <c r="G10" i="5"/>
  <c r="M10" i="5" s="1"/>
  <c r="F10" i="5"/>
  <c r="O10" i="5" s="1"/>
  <c r="E10" i="5"/>
  <c r="D10" i="5"/>
  <c r="P10" i="5" s="1"/>
  <c r="C10" i="5"/>
  <c r="B10" i="5"/>
  <c r="A10" i="5"/>
  <c r="Q9" i="5"/>
  <c r="P9" i="5"/>
  <c r="O9" i="5"/>
  <c r="L9" i="5"/>
  <c r="K9" i="5"/>
  <c r="J9" i="5"/>
  <c r="N9" i="5" s="1"/>
  <c r="I9" i="5"/>
  <c r="H9" i="5"/>
  <c r="G9" i="5"/>
  <c r="M9" i="5" s="1"/>
  <c r="F9" i="5"/>
  <c r="E9" i="5"/>
  <c r="D9" i="5"/>
  <c r="C9" i="5"/>
  <c r="B9" i="5"/>
  <c r="A9" i="5"/>
  <c r="G8" i="5"/>
  <c r="F8" i="5"/>
  <c r="O8" i="5" s="1"/>
  <c r="E8" i="5"/>
  <c r="D8" i="5"/>
  <c r="P8" i="5" s="1"/>
  <c r="C8" i="5"/>
  <c r="B8" i="5"/>
  <c r="A8" i="5"/>
  <c r="P7" i="5"/>
  <c r="G7" i="5"/>
  <c r="K7" i="5" s="1"/>
  <c r="F7" i="5"/>
  <c r="O7" i="5" s="1"/>
  <c r="E7" i="5"/>
  <c r="D7" i="5"/>
  <c r="C7" i="5"/>
  <c r="B7" i="5"/>
  <c r="A7" i="5"/>
  <c r="Q6" i="5"/>
  <c r="P6" i="5"/>
  <c r="O6" i="5"/>
  <c r="M6" i="5"/>
  <c r="L6" i="5"/>
  <c r="K6" i="5"/>
  <c r="J6" i="5"/>
  <c r="I6" i="5"/>
  <c r="R6" i="5" s="1"/>
  <c r="H6" i="5"/>
  <c r="G6" i="5"/>
  <c r="F6" i="5"/>
  <c r="E6" i="5"/>
  <c r="D6" i="5"/>
  <c r="C6" i="5"/>
  <c r="B6" i="5"/>
  <c r="N6" i="5" s="1"/>
  <c r="A6" i="5"/>
  <c r="O5" i="5"/>
  <c r="M5" i="5"/>
  <c r="L5" i="5"/>
  <c r="I5" i="5"/>
  <c r="H5" i="5"/>
  <c r="Q5" i="5" s="1"/>
  <c r="G5" i="5"/>
  <c r="F5" i="5"/>
  <c r="E5" i="5"/>
  <c r="D5" i="5"/>
  <c r="P5" i="5" s="1"/>
  <c r="C5" i="5"/>
  <c r="B5" i="5"/>
  <c r="A5" i="5"/>
  <c r="P4" i="5"/>
  <c r="G4" i="5"/>
  <c r="F4" i="5"/>
  <c r="O4" i="5" s="1"/>
  <c r="E4" i="5"/>
  <c r="D4" i="5"/>
  <c r="C4" i="5"/>
  <c r="B4" i="5"/>
  <c r="A4" i="5"/>
  <c r="O3" i="5"/>
  <c r="L3" i="5"/>
  <c r="K3" i="5"/>
  <c r="J3" i="5"/>
  <c r="I3" i="5"/>
  <c r="H3" i="5"/>
  <c r="Q3" i="5" s="1"/>
  <c r="G3" i="5"/>
  <c r="M3" i="5" s="1"/>
  <c r="F3" i="5"/>
  <c r="E3" i="5"/>
  <c r="D3" i="5"/>
  <c r="P3" i="5" s="1"/>
  <c r="C3" i="5"/>
  <c r="B3" i="5"/>
  <c r="A3" i="5"/>
  <c r="O2" i="5"/>
  <c r="G2" i="5"/>
  <c r="H2" i="5" s="1"/>
  <c r="F2" i="5"/>
  <c r="E2" i="5"/>
  <c r="D2" i="5"/>
  <c r="P2" i="5" s="1"/>
  <c r="C2" i="5"/>
  <c r="B2" i="5"/>
  <c r="A2" i="5"/>
  <c r="I6" i="3"/>
  <c r="F16" i="6" s="1"/>
  <c r="I5" i="3"/>
  <c r="F15" i="6" s="1"/>
  <c r="I4" i="3"/>
  <c r="F14" i="6" s="1"/>
  <c r="I3" i="3"/>
  <c r="F13" i="6" s="1"/>
  <c r="I2" i="3"/>
  <c r="F12" i="6" s="1"/>
  <c r="S51" i="5" l="1"/>
  <c r="V51" i="5"/>
  <c r="T51" i="5"/>
  <c r="U51" i="5" s="1"/>
  <c r="V63" i="5"/>
  <c r="S78" i="5"/>
  <c r="V78" i="5"/>
  <c r="T78" i="5"/>
  <c r="U78" i="5" s="1"/>
  <c r="S216" i="5"/>
  <c r="V216" i="5"/>
  <c r="T216" i="5"/>
  <c r="U216" i="5" s="1"/>
  <c r="Q101" i="5"/>
  <c r="S120" i="5"/>
  <c r="V120" i="5"/>
  <c r="T120" i="5"/>
  <c r="U120" i="5" s="1"/>
  <c r="S24" i="5"/>
  <c r="T24" i="5"/>
  <c r="U24" i="5" s="1"/>
  <c r="V24" i="5"/>
  <c r="S102" i="5"/>
  <c r="T102" i="5"/>
  <c r="U102" i="5" s="1"/>
  <c r="V102" i="5"/>
  <c r="S201" i="5"/>
  <c r="T201" i="5"/>
  <c r="U201" i="5" s="1"/>
  <c r="V201" i="5"/>
  <c r="S126" i="5"/>
  <c r="T126" i="5"/>
  <c r="U126" i="5" s="1"/>
  <c r="V126" i="5"/>
  <c r="S96" i="5"/>
  <c r="V96" i="5"/>
  <c r="T96" i="5"/>
  <c r="U96" i="5" s="1"/>
  <c r="Q2" i="5"/>
  <c r="V108" i="5"/>
  <c r="V222" i="5"/>
  <c r="S12" i="5"/>
  <c r="V12" i="5"/>
  <c r="T12" i="5"/>
  <c r="U12" i="5" s="1"/>
  <c r="S39" i="5"/>
  <c r="V39" i="5"/>
  <c r="T39" i="5"/>
  <c r="U39" i="5" s="1"/>
  <c r="S18" i="5"/>
  <c r="V18" i="5"/>
  <c r="T18" i="5"/>
  <c r="U18" i="5" s="1"/>
  <c r="S162" i="5"/>
  <c r="V162" i="5"/>
  <c r="T162" i="5"/>
  <c r="U162" i="5" s="1"/>
  <c r="S171" i="5"/>
  <c r="V171" i="5"/>
  <c r="T171" i="5"/>
  <c r="U171" i="5" s="1"/>
  <c r="V180" i="5"/>
  <c r="S6" i="5"/>
  <c r="T6" i="5"/>
  <c r="U6" i="5" s="1"/>
  <c r="V6" i="5"/>
  <c r="S45" i="5"/>
  <c r="V45" i="5"/>
  <c r="T45" i="5"/>
  <c r="U45" i="5" s="1"/>
  <c r="V123" i="5"/>
  <c r="S177" i="5"/>
  <c r="T177" i="5"/>
  <c r="U177" i="5" s="1"/>
  <c r="V177" i="5"/>
  <c r="O608" i="5"/>
  <c r="V842" i="5"/>
  <c r="S72" i="5"/>
  <c r="H73" i="5"/>
  <c r="Q73" i="5" s="1"/>
  <c r="I73" i="5"/>
  <c r="R84" i="5"/>
  <c r="R93" i="5"/>
  <c r="H104" i="5"/>
  <c r="Q104" i="5" s="1"/>
  <c r="J106" i="5"/>
  <c r="K113" i="5"/>
  <c r="J113" i="5"/>
  <c r="R117" i="5"/>
  <c r="H128" i="5"/>
  <c r="Q128" i="5" s="1"/>
  <c r="J130" i="5"/>
  <c r="K137" i="5"/>
  <c r="J137" i="5"/>
  <c r="R141" i="5"/>
  <c r="R150" i="5"/>
  <c r="R159" i="5"/>
  <c r="H179" i="5"/>
  <c r="Q179" i="5" s="1"/>
  <c r="J181" i="5"/>
  <c r="J188" i="5"/>
  <c r="K188" i="5"/>
  <c r="R192" i="5"/>
  <c r="S192" i="5" s="1"/>
  <c r="H203" i="5"/>
  <c r="Q203" i="5" s="1"/>
  <c r="J205" i="5"/>
  <c r="H212" i="5"/>
  <c r="Q212" i="5" s="1"/>
  <c r="I214" i="5"/>
  <c r="H214" i="5"/>
  <c r="Q214" i="5" s="1"/>
  <c r="R225" i="5"/>
  <c r="S225" i="5" s="1"/>
  <c r="R234" i="5"/>
  <c r="T234" i="5" s="1"/>
  <c r="U234" i="5" s="1"/>
  <c r="L240" i="5"/>
  <c r="K240" i="5"/>
  <c r="J240" i="5"/>
  <c r="R243" i="5"/>
  <c r="H250" i="5"/>
  <c r="Q250" i="5" s="1"/>
  <c r="J250" i="5"/>
  <c r="I250" i="5"/>
  <c r="N252" i="5"/>
  <c r="I253" i="5"/>
  <c r="L267" i="5"/>
  <c r="J267" i="5"/>
  <c r="K267" i="5"/>
  <c r="R270" i="5"/>
  <c r="H277" i="5"/>
  <c r="Q277" i="5" s="1"/>
  <c r="I277" i="5"/>
  <c r="J277" i="5"/>
  <c r="N279" i="5"/>
  <c r="I280" i="5"/>
  <c r="L294" i="5"/>
  <c r="K294" i="5"/>
  <c r="J294" i="5"/>
  <c r="R297" i="5"/>
  <c r="H309" i="5"/>
  <c r="Q309" i="5" s="1"/>
  <c r="K313" i="5"/>
  <c r="N334" i="5"/>
  <c r="J356" i="5"/>
  <c r="I356" i="5"/>
  <c r="M356" i="5"/>
  <c r="L356" i="5"/>
  <c r="J360" i="5"/>
  <c r="N364" i="5"/>
  <c r="J381" i="5"/>
  <c r="R391" i="5"/>
  <c r="I401" i="5"/>
  <c r="J401" i="5"/>
  <c r="M401" i="5"/>
  <c r="R406" i="5"/>
  <c r="K426" i="5"/>
  <c r="L426" i="5"/>
  <c r="J426" i="5"/>
  <c r="I426" i="5"/>
  <c r="J440" i="5"/>
  <c r="I440" i="5"/>
  <c r="K440" i="5"/>
  <c r="H440" i="5"/>
  <c r="Q440" i="5" s="1"/>
  <c r="L441" i="5"/>
  <c r="K441" i="5"/>
  <c r="J441" i="5"/>
  <c r="M441" i="5"/>
  <c r="S454" i="5"/>
  <c r="T454" i="5"/>
  <c r="U454" i="5" s="1"/>
  <c r="J458" i="5"/>
  <c r="I458" i="5"/>
  <c r="M458" i="5"/>
  <c r="L458" i="5"/>
  <c r="R463" i="5"/>
  <c r="J500" i="5"/>
  <c r="I500" i="5"/>
  <c r="R500" i="5" s="1"/>
  <c r="M500" i="5"/>
  <c r="L500" i="5"/>
  <c r="K500" i="5"/>
  <c r="H513" i="5"/>
  <c r="Q513" i="5" s="1"/>
  <c r="H543" i="5"/>
  <c r="Q543" i="5" s="1"/>
  <c r="H566" i="5"/>
  <c r="Q566" i="5" s="1"/>
  <c r="R571" i="5"/>
  <c r="K606" i="5"/>
  <c r="L606" i="5"/>
  <c r="I606" i="5"/>
  <c r="M606" i="5"/>
  <c r="J606" i="5"/>
  <c r="H606" i="5"/>
  <c r="Q606" i="5" s="1"/>
  <c r="J608" i="5"/>
  <c r="I608" i="5"/>
  <c r="L608" i="5"/>
  <c r="H608" i="5"/>
  <c r="Q608" i="5" s="1"/>
  <c r="M608" i="5"/>
  <c r="K608" i="5"/>
  <c r="S872" i="5"/>
  <c r="V872" i="5"/>
  <c r="T872" i="5"/>
  <c r="U872" i="5" s="1"/>
  <c r="S875" i="5"/>
  <c r="T875" i="5"/>
  <c r="U875" i="5" s="1"/>
  <c r="V875" i="5"/>
  <c r="Q880" i="5"/>
  <c r="K71" i="5"/>
  <c r="J71" i="5"/>
  <c r="H14" i="5"/>
  <c r="Q14" i="5" s="1"/>
  <c r="H91" i="5"/>
  <c r="Q91" i="5" s="1"/>
  <c r="I91" i="5"/>
  <c r="I104" i="5"/>
  <c r="K106" i="5"/>
  <c r="I128" i="5"/>
  <c r="K130" i="5"/>
  <c r="H139" i="5"/>
  <c r="Q139" i="5" s="1"/>
  <c r="I139" i="5"/>
  <c r="J146" i="5"/>
  <c r="K146" i="5"/>
  <c r="I148" i="5"/>
  <c r="H148" i="5"/>
  <c r="Q148" i="5" s="1"/>
  <c r="K155" i="5"/>
  <c r="J155" i="5"/>
  <c r="H157" i="5"/>
  <c r="Q157" i="5" s="1"/>
  <c r="I157" i="5"/>
  <c r="R168" i="5"/>
  <c r="I179" i="5"/>
  <c r="K181" i="5"/>
  <c r="I190" i="5"/>
  <c r="H190" i="5"/>
  <c r="Q190" i="5" s="1"/>
  <c r="I203" i="5"/>
  <c r="K205" i="5"/>
  <c r="I212" i="5"/>
  <c r="K221" i="5"/>
  <c r="J221" i="5"/>
  <c r="H223" i="5"/>
  <c r="Q223" i="5" s="1"/>
  <c r="I223" i="5"/>
  <c r="J230" i="5"/>
  <c r="K230" i="5"/>
  <c r="I232" i="5"/>
  <c r="H232" i="5"/>
  <c r="Q232" i="5" s="1"/>
  <c r="L237" i="5"/>
  <c r="I237" i="5"/>
  <c r="H237" i="5"/>
  <c r="Q237" i="5" s="1"/>
  <c r="J253" i="5"/>
  <c r="J257" i="5"/>
  <c r="L257" i="5"/>
  <c r="M257" i="5"/>
  <c r="L264" i="5"/>
  <c r="H264" i="5"/>
  <c r="Q264" i="5" s="1"/>
  <c r="I264" i="5"/>
  <c r="J280" i="5"/>
  <c r="J284" i="5"/>
  <c r="M284" i="5"/>
  <c r="L284" i="5"/>
  <c r="L291" i="5"/>
  <c r="I291" i="5"/>
  <c r="H291" i="5"/>
  <c r="Q291" i="5" s="1"/>
  <c r="K309" i="5"/>
  <c r="J314" i="5"/>
  <c r="I314" i="5"/>
  <c r="H314" i="5"/>
  <c r="Q314" i="5" s="1"/>
  <c r="K318" i="5"/>
  <c r="L318" i="5"/>
  <c r="I318" i="5"/>
  <c r="H318" i="5"/>
  <c r="Q318" i="5" s="1"/>
  <c r="J326" i="5"/>
  <c r="I326" i="5"/>
  <c r="L326" i="5"/>
  <c r="K326" i="5"/>
  <c r="L327" i="5"/>
  <c r="K327" i="5"/>
  <c r="M327" i="5"/>
  <c r="M360" i="5"/>
  <c r="I371" i="5"/>
  <c r="J371" i="5"/>
  <c r="L371" i="5"/>
  <c r="M371" i="5"/>
  <c r="M381" i="5"/>
  <c r="K396" i="5"/>
  <c r="L396" i="5"/>
  <c r="I396" i="5"/>
  <c r="H396" i="5"/>
  <c r="Q396" i="5" s="1"/>
  <c r="L411" i="5"/>
  <c r="K411" i="5"/>
  <c r="I411" i="5"/>
  <c r="J411" i="5"/>
  <c r="J422" i="5"/>
  <c r="I422" i="5"/>
  <c r="M422" i="5"/>
  <c r="H458" i="5"/>
  <c r="Q458" i="5" s="1"/>
  <c r="L477" i="5"/>
  <c r="K477" i="5"/>
  <c r="M477" i="5"/>
  <c r="J477" i="5"/>
  <c r="I477" i="5"/>
  <c r="L483" i="5"/>
  <c r="K483" i="5"/>
  <c r="I483" i="5"/>
  <c r="J483" i="5"/>
  <c r="H500" i="5"/>
  <c r="Q500" i="5" s="1"/>
  <c r="N508" i="5"/>
  <c r="R541" i="5"/>
  <c r="I545" i="5"/>
  <c r="R545" i="5" s="1"/>
  <c r="J545" i="5"/>
  <c r="M545" i="5"/>
  <c r="L545" i="5"/>
  <c r="L555" i="5"/>
  <c r="K555" i="5"/>
  <c r="I555" i="5"/>
  <c r="M555" i="5"/>
  <c r="J555" i="5"/>
  <c r="H555" i="5"/>
  <c r="Q555" i="5" s="1"/>
  <c r="R556" i="5"/>
  <c r="S616" i="5"/>
  <c r="T616" i="5"/>
  <c r="U616" i="5" s="1"/>
  <c r="V616" i="5"/>
  <c r="I7" i="5"/>
  <c r="H7" i="5"/>
  <c r="Q7" i="5" s="1"/>
  <c r="I58" i="5"/>
  <c r="H58" i="5"/>
  <c r="Q58" i="5" s="1"/>
  <c r="J82" i="5"/>
  <c r="H89" i="5"/>
  <c r="Q89" i="5" s="1"/>
  <c r="J91" i="5"/>
  <c r="J98" i="5"/>
  <c r="K98" i="5"/>
  <c r="I100" i="5"/>
  <c r="H100" i="5"/>
  <c r="Q100" i="5" s="1"/>
  <c r="L104" i="5"/>
  <c r="L106" i="5"/>
  <c r="I113" i="5"/>
  <c r="J115" i="5"/>
  <c r="J122" i="5"/>
  <c r="K122" i="5"/>
  <c r="I124" i="5"/>
  <c r="H124" i="5"/>
  <c r="Q124" i="5" s="1"/>
  <c r="L128" i="5"/>
  <c r="L130" i="5"/>
  <c r="I137" i="5"/>
  <c r="N137" i="5" s="1"/>
  <c r="J139" i="5"/>
  <c r="H146" i="5"/>
  <c r="Q146" i="5" s="1"/>
  <c r="J148" i="5"/>
  <c r="H155" i="5"/>
  <c r="Q155" i="5" s="1"/>
  <c r="J157" i="5"/>
  <c r="J164" i="5"/>
  <c r="K164" i="5"/>
  <c r="I166" i="5"/>
  <c r="H166" i="5"/>
  <c r="Q166" i="5" s="1"/>
  <c r="K173" i="5"/>
  <c r="J173" i="5"/>
  <c r="H175" i="5"/>
  <c r="Q175" i="5" s="1"/>
  <c r="I175" i="5"/>
  <c r="L179" i="5"/>
  <c r="L181" i="5"/>
  <c r="I188" i="5"/>
  <c r="J190" i="5"/>
  <c r="K197" i="5"/>
  <c r="J197" i="5"/>
  <c r="H199" i="5"/>
  <c r="Q199" i="5" s="1"/>
  <c r="I199" i="5"/>
  <c r="L203" i="5"/>
  <c r="L205" i="5"/>
  <c r="N207" i="5"/>
  <c r="R210" i="5"/>
  <c r="K214" i="5"/>
  <c r="H221" i="5"/>
  <c r="Q221" i="5" s="1"/>
  <c r="J223" i="5"/>
  <c r="H230" i="5"/>
  <c r="Q230" i="5" s="1"/>
  <c r="J232" i="5"/>
  <c r="J237" i="5"/>
  <c r="I240" i="5"/>
  <c r="L250" i="5"/>
  <c r="J254" i="5"/>
  <c r="I254" i="5"/>
  <c r="K254" i="5"/>
  <c r="H257" i="5"/>
  <c r="Q257" i="5" s="1"/>
  <c r="J264" i="5"/>
  <c r="I267" i="5"/>
  <c r="R267" i="5" s="1"/>
  <c r="L277" i="5"/>
  <c r="J281" i="5"/>
  <c r="K281" i="5"/>
  <c r="I281" i="5"/>
  <c r="H284" i="5"/>
  <c r="Q284" i="5" s="1"/>
  <c r="J291" i="5"/>
  <c r="I294" i="5"/>
  <c r="K314" i="5"/>
  <c r="J318" i="5"/>
  <c r="H326" i="5"/>
  <c r="Q326" i="5" s="1"/>
  <c r="H327" i="5"/>
  <c r="Q327" i="5" s="1"/>
  <c r="I341" i="5"/>
  <c r="J341" i="5"/>
  <c r="K341" i="5"/>
  <c r="L341" i="5"/>
  <c r="K342" i="5"/>
  <c r="L342" i="5"/>
  <c r="M342" i="5"/>
  <c r="R361" i="5"/>
  <c r="H371" i="5"/>
  <c r="Q371" i="5" s="1"/>
  <c r="J392" i="5"/>
  <c r="I392" i="5"/>
  <c r="L392" i="5"/>
  <c r="M392" i="5"/>
  <c r="J396" i="5"/>
  <c r="N400" i="5"/>
  <c r="H411" i="5"/>
  <c r="Q411" i="5" s="1"/>
  <c r="L417" i="5"/>
  <c r="K417" i="5"/>
  <c r="I417" i="5"/>
  <c r="H417" i="5"/>
  <c r="Q417" i="5" s="1"/>
  <c r="H422" i="5"/>
  <c r="Q422" i="5" s="1"/>
  <c r="R441" i="5"/>
  <c r="J464" i="5"/>
  <c r="I464" i="5"/>
  <c r="L464" i="5"/>
  <c r="M464" i="5"/>
  <c r="L471" i="5"/>
  <c r="K471" i="5"/>
  <c r="M471" i="5"/>
  <c r="J476" i="5"/>
  <c r="I476" i="5"/>
  <c r="H476" i="5"/>
  <c r="Q476" i="5" s="1"/>
  <c r="K476" i="5"/>
  <c r="K492" i="5"/>
  <c r="L492" i="5"/>
  <c r="J492" i="5"/>
  <c r="I492" i="5"/>
  <c r="M492" i="5"/>
  <c r="I515" i="5"/>
  <c r="J515" i="5"/>
  <c r="L515" i="5"/>
  <c r="K515" i="5"/>
  <c r="M515" i="5"/>
  <c r="I557" i="5"/>
  <c r="J557" i="5"/>
  <c r="K557" i="5"/>
  <c r="M557" i="5"/>
  <c r="L557" i="5"/>
  <c r="H557" i="5"/>
  <c r="Q557" i="5" s="1"/>
  <c r="I40" i="5"/>
  <c r="H40" i="5"/>
  <c r="Q40" i="5" s="1"/>
  <c r="J212" i="5"/>
  <c r="K212" i="5"/>
  <c r="K47" i="5"/>
  <c r="J47" i="5"/>
  <c r="J80" i="5"/>
  <c r="K80" i="5"/>
  <c r="K49" i="5"/>
  <c r="M40" i="5"/>
  <c r="I80" i="5"/>
  <c r="K91" i="5"/>
  <c r="H98" i="5"/>
  <c r="Q98" i="5" s="1"/>
  <c r="J100" i="5"/>
  <c r="K107" i="5"/>
  <c r="J107" i="5"/>
  <c r="R111" i="5"/>
  <c r="V111" i="5" s="1"/>
  <c r="L113" i="5"/>
  <c r="H122" i="5"/>
  <c r="Q122" i="5" s="1"/>
  <c r="J124" i="5"/>
  <c r="M128" i="5"/>
  <c r="K131" i="5"/>
  <c r="J131" i="5"/>
  <c r="R135" i="5"/>
  <c r="S135" i="5" s="1"/>
  <c r="L137" i="5"/>
  <c r="K139" i="5"/>
  <c r="I146" i="5"/>
  <c r="K148" i="5"/>
  <c r="I155" i="5"/>
  <c r="K157" i="5"/>
  <c r="H164" i="5"/>
  <c r="Q164" i="5" s="1"/>
  <c r="J166" i="5"/>
  <c r="H173" i="5"/>
  <c r="Q173" i="5" s="1"/>
  <c r="J175" i="5"/>
  <c r="J182" i="5"/>
  <c r="R182" i="5" s="1"/>
  <c r="K182" i="5"/>
  <c r="R186" i="5"/>
  <c r="S186" i="5" s="1"/>
  <c r="L188" i="5"/>
  <c r="K190" i="5"/>
  <c r="H197" i="5"/>
  <c r="Q197" i="5" s="1"/>
  <c r="J199" i="5"/>
  <c r="J206" i="5"/>
  <c r="R206" i="5" s="1"/>
  <c r="K206" i="5"/>
  <c r="I208" i="5"/>
  <c r="H208" i="5"/>
  <c r="Q208" i="5" s="1"/>
  <c r="M212" i="5"/>
  <c r="L214" i="5"/>
  <c r="R219" i="5"/>
  <c r="S219" i="5" s="1"/>
  <c r="I221" i="5"/>
  <c r="K223" i="5"/>
  <c r="I230" i="5"/>
  <c r="K232" i="5"/>
  <c r="K237" i="5"/>
  <c r="M240" i="5"/>
  <c r="H244" i="5"/>
  <c r="Q244" i="5" s="1"/>
  <c r="K244" i="5"/>
  <c r="L244" i="5"/>
  <c r="M250" i="5"/>
  <c r="H254" i="5"/>
  <c r="Q254" i="5" s="1"/>
  <c r="I257" i="5"/>
  <c r="R257" i="5" s="1"/>
  <c r="K264" i="5"/>
  <c r="M267" i="5"/>
  <c r="H271" i="5"/>
  <c r="Q271" i="5" s="1"/>
  <c r="L271" i="5"/>
  <c r="K271" i="5"/>
  <c r="M277" i="5"/>
  <c r="H281" i="5"/>
  <c r="Q281" i="5" s="1"/>
  <c r="I284" i="5"/>
  <c r="K291" i="5"/>
  <c r="M294" i="5"/>
  <c r="H298" i="5"/>
  <c r="Q298" i="5" s="1"/>
  <c r="K298" i="5"/>
  <c r="R298" i="5" s="1"/>
  <c r="L298" i="5"/>
  <c r="I305" i="5"/>
  <c r="N305" i="5" s="1"/>
  <c r="J305" i="5"/>
  <c r="K305" i="5"/>
  <c r="L305" i="5"/>
  <c r="L314" i="5"/>
  <c r="L315" i="5"/>
  <c r="H315" i="5"/>
  <c r="Q315" i="5" s="1"/>
  <c r="I315" i="5"/>
  <c r="M318" i="5"/>
  <c r="M326" i="5"/>
  <c r="I327" i="5"/>
  <c r="H341" i="5"/>
  <c r="Q341" i="5" s="1"/>
  <c r="H342" i="5"/>
  <c r="Q342" i="5" s="1"/>
  <c r="I347" i="5"/>
  <c r="J347" i="5"/>
  <c r="K347" i="5"/>
  <c r="H347" i="5"/>
  <c r="Q347" i="5" s="1"/>
  <c r="K348" i="5"/>
  <c r="L348" i="5"/>
  <c r="J348" i="5"/>
  <c r="M348" i="5"/>
  <c r="R348" i="5" s="1"/>
  <c r="N356" i="5"/>
  <c r="N370" i="5"/>
  <c r="K371" i="5"/>
  <c r="H392" i="5"/>
  <c r="Q392" i="5" s="1"/>
  <c r="M396" i="5"/>
  <c r="L401" i="5"/>
  <c r="I407" i="5"/>
  <c r="J407" i="5"/>
  <c r="M407" i="5"/>
  <c r="L407" i="5"/>
  <c r="M411" i="5"/>
  <c r="J417" i="5"/>
  <c r="K422" i="5"/>
  <c r="N426" i="5"/>
  <c r="R427" i="5"/>
  <c r="I437" i="5"/>
  <c r="J437" i="5"/>
  <c r="M437" i="5"/>
  <c r="N440" i="5"/>
  <c r="N441" i="5"/>
  <c r="R442" i="5"/>
  <c r="L447" i="5"/>
  <c r="K447" i="5"/>
  <c r="J447" i="5"/>
  <c r="I447" i="5"/>
  <c r="V454" i="5"/>
  <c r="H464" i="5"/>
  <c r="Q464" i="5" s="1"/>
  <c r="J470" i="5"/>
  <c r="I470" i="5"/>
  <c r="R470" i="5" s="1"/>
  <c r="L470" i="5"/>
  <c r="K470" i="5"/>
  <c r="H470" i="5"/>
  <c r="Q470" i="5" s="1"/>
  <c r="H471" i="5"/>
  <c r="Q471" i="5" s="1"/>
  <c r="L476" i="5"/>
  <c r="N477" i="5"/>
  <c r="R478" i="5"/>
  <c r="H492" i="5"/>
  <c r="Q492" i="5" s="1"/>
  <c r="R493" i="5"/>
  <c r="H515" i="5"/>
  <c r="Q515" i="5" s="1"/>
  <c r="N544" i="5"/>
  <c r="R577" i="5"/>
  <c r="J578" i="5"/>
  <c r="I578" i="5"/>
  <c r="K578" i="5"/>
  <c r="H578" i="5"/>
  <c r="Q578" i="5" s="1"/>
  <c r="M578" i="5"/>
  <c r="L578" i="5"/>
  <c r="V1085" i="5"/>
  <c r="S213" i="5"/>
  <c r="S586" i="5"/>
  <c r="T586" i="5"/>
  <c r="U586" i="5" s="1"/>
  <c r="V586" i="5"/>
  <c r="H56" i="5"/>
  <c r="Q56" i="5" s="1"/>
  <c r="J58" i="5"/>
  <c r="K8" i="5"/>
  <c r="J8" i="5"/>
  <c r="H43" i="5"/>
  <c r="Q43" i="5" s="1"/>
  <c r="I43" i="5"/>
  <c r="K17" i="5"/>
  <c r="J17" i="5"/>
  <c r="J50" i="5"/>
  <c r="K50" i="5"/>
  <c r="H109" i="5"/>
  <c r="Q109" i="5" s="1"/>
  <c r="I109" i="5"/>
  <c r="I122" i="5"/>
  <c r="H133" i="5"/>
  <c r="Q133" i="5" s="1"/>
  <c r="I133" i="5"/>
  <c r="M137" i="5"/>
  <c r="L139" i="5"/>
  <c r="N141" i="5"/>
  <c r="R144" i="5"/>
  <c r="L146" i="5"/>
  <c r="L148" i="5"/>
  <c r="N150" i="5"/>
  <c r="R153" i="5"/>
  <c r="L155" i="5"/>
  <c r="L157" i="5"/>
  <c r="I164" i="5"/>
  <c r="K166" i="5"/>
  <c r="I173" i="5"/>
  <c r="K175" i="5"/>
  <c r="I184" i="5"/>
  <c r="H184" i="5"/>
  <c r="Q184" i="5" s="1"/>
  <c r="M188" i="5"/>
  <c r="N188" i="5" s="1"/>
  <c r="L190" i="5"/>
  <c r="R195" i="5"/>
  <c r="S195" i="5" s="1"/>
  <c r="I197" i="5"/>
  <c r="K199" i="5"/>
  <c r="M214" i="5"/>
  <c r="K215" i="5"/>
  <c r="J215" i="5"/>
  <c r="H217" i="5"/>
  <c r="Q217" i="5" s="1"/>
  <c r="I217" i="5"/>
  <c r="L221" i="5"/>
  <c r="L223" i="5"/>
  <c r="R228" i="5"/>
  <c r="L230" i="5"/>
  <c r="L232" i="5"/>
  <c r="M237" i="5"/>
  <c r="H241" i="5"/>
  <c r="Q241" i="5" s="1"/>
  <c r="I241" i="5"/>
  <c r="J241" i="5"/>
  <c r="N243" i="5"/>
  <c r="L254" i="5"/>
  <c r="K257" i="5"/>
  <c r="L258" i="5"/>
  <c r="K258" i="5"/>
  <c r="J258" i="5"/>
  <c r="R261" i="5"/>
  <c r="M264" i="5"/>
  <c r="N267" i="5"/>
  <c r="H268" i="5"/>
  <c r="Q268" i="5" s="1"/>
  <c r="J268" i="5"/>
  <c r="I268" i="5"/>
  <c r="N270" i="5"/>
  <c r="K284" i="5"/>
  <c r="L285" i="5"/>
  <c r="J285" i="5"/>
  <c r="K285" i="5"/>
  <c r="R288" i="5"/>
  <c r="M291" i="5"/>
  <c r="N294" i="5"/>
  <c r="H295" i="5"/>
  <c r="Q295" i="5" s="1"/>
  <c r="I295" i="5"/>
  <c r="J295" i="5"/>
  <c r="N297" i="5"/>
  <c r="K306" i="5"/>
  <c r="L306" i="5"/>
  <c r="M306" i="5"/>
  <c r="J306" i="5"/>
  <c r="M314" i="5"/>
  <c r="J327" i="5"/>
  <c r="J332" i="5"/>
  <c r="I332" i="5"/>
  <c r="H332" i="5"/>
  <c r="Q332" i="5" s="1"/>
  <c r="K332" i="5"/>
  <c r="L333" i="5"/>
  <c r="K333" i="5"/>
  <c r="M333" i="5"/>
  <c r="J333" i="5"/>
  <c r="N340" i="5"/>
  <c r="M341" i="5"/>
  <c r="I342" i="5"/>
  <c r="L347" i="5"/>
  <c r="H348" i="5"/>
  <c r="Q348" i="5" s="1"/>
  <c r="J362" i="5"/>
  <c r="I362" i="5"/>
  <c r="K362" i="5"/>
  <c r="L362" i="5"/>
  <c r="L363" i="5"/>
  <c r="K363" i="5"/>
  <c r="M363" i="5"/>
  <c r="N371" i="5"/>
  <c r="I377" i="5"/>
  <c r="J377" i="5"/>
  <c r="L377" i="5"/>
  <c r="K377" i="5"/>
  <c r="K378" i="5"/>
  <c r="L378" i="5"/>
  <c r="M378" i="5"/>
  <c r="K392" i="5"/>
  <c r="N396" i="5"/>
  <c r="N411" i="5"/>
  <c r="M417" i="5"/>
  <c r="L422" i="5"/>
  <c r="K432" i="5"/>
  <c r="L432" i="5"/>
  <c r="H432" i="5"/>
  <c r="Q432" i="5" s="1"/>
  <c r="I432" i="5"/>
  <c r="L453" i="5"/>
  <c r="K453" i="5"/>
  <c r="H453" i="5"/>
  <c r="Q453" i="5" s="1"/>
  <c r="I453" i="5"/>
  <c r="K464" i="5"/>
  <c r="I471" i="5"/>
  <c r="R471" i="5" s="1"/>
  <c r="M476" i="5"/>
  <c r="N483" i="5"/>
  <c r="N492" i="5"/>
  <c r="J494" i="5"/>
  <c r="I494" i="5"/>
  <c r="M494" i="5"/>
  <c r="L494" i="5"/>
  <c r="R517" i="5"/>
  <c r="L519" i="5"/>
  <c r="K519" i="5"/>
  <c r="J519" i="5"/>
  <c r="I519" i="5"/>
  <c r="H519" i="5"/>
  <c r="Q519" i="5" s="1"/>
  <c r="P525" i="5"/>
  <c r="S833" i="5"/>
  <c r="V833" i="5"/>
  <c r="T833" i="5"/>
  <c r="U833" i="5" s="1"/>
  <c r="S887" i="5"/>
  <c r="T887" i="5"/>
  <c r="U887" i="5" s="1"/>
  <c r="V887" i="5"/>
  <c r="K179" i="5"/>
  <c r="J179" i="5"/>
  <c r="K203" i="5"/>
  <c r="J203" i="5"/>
  <c r="L7" i="5"/>
  <c r="M47" i="5"/>
  <c r="N60" i="5"/>
  <c r="H74" i="5"/>
  <c r="Q74" i="5" s="1"/>
  <c r="M139" i="5"/>
  <c r="N159" i="5"/>
  <c r="M190" i="5"/>
  <c r="V213" i="5"/>
  <c r="M221" i="5"/>
  <c r="M223" i="5"/>
  <c r="J224" i="5"/>
  <c r="K224" i="5"/>
  <c r="I226" i="5"/>
  <c r="H226" i="5"/>
  <c r="Q226" i="5" s="1"/>
  <c r="M230" i="5"/>
  <c r="M232" i="5"/>
  <c r="K233" i="5"/>
  <c r="J233" i="5"/>
  <c r="H235" i="5"/>
  <c r="Q235" i="5" s="1"/>
  <c r="I235" i="5"/>
  <c r="J248" i="5"/>
  <c r="M248" i="5"/>
  <c r="L248" i="5"/>
  <c r="L255" i="5"/>
  <c r="I255" i="5"/>
  <c r="H255" i="5"/>
  <c r="Q255" i="5" s="1"/>
  <c r="N257" i="5"/>
  <c r="J275" i="5"/>
  <c r="L275" i="5"/>
  <c r="M275" i="5"/>
  <c r="L282" i="5"/>
  <c r="H282" i="5"/>
  <c r="Q282" i="5" s="1"/>
  <c r="I282" i="5"/>
  <c r="N284" i="5"/>
  <c r="J302" i="5"/>
  <c r="M302" i="5"/>
  <c r="L302" i="5"/>
  <c r="N304" i="5"/>
  <c r="N341" i="5"/>
  <c r="J342" i="5"/>
  <c r="N346" i="5"/>
  <c r="I383" i="5"/>
  <c r="J383" i="5"/>
  <c r="H383" i="5"/>
  <c r="Q383" i="5" s="1"/>
  <c r="K383" i="5"/>
  <c r="K384" i="5"/>
  <c r="L384" i="5"/>
  <c r="M384" i="5"/>
  <c r="J384" i="5"/>
  <c r="N392" i="5"/>
  <c r="N406" i="5"/>
  <c r="N417" i="5"/>
  <c r="J428" i="5"/>
  <c r="I428" i="5"/>
  <c r="M428" i="5"/>
  <c r="L428" i="5"/>
  <c r="N436" i="5"/>
  <c r="N464" i="5"/>
  <c r="N470" i="5"/>
  <c r="J471" i="5"/>
  <c r="I479" i="5"/>
  <c r="J479" i="5"/>
  <c r="M479" i="5"/>
  <c r="K479" i="5"/>
  <c r="L479" i="5"/>
  <c r="N514" i="5"/>
  <c r="H181" i="5"/>
  <c r="Q181" i="5" s="1"/>
  <c r="I181" i="5"/>
  <c r="R181" i="5" s="1"/>
  <c r="K23" i="5"/>
  <c r="J23" i="5"/>
  <c r="R23" i="5" s="1"/>
  <c r="I71" i="5"/>
  <c r="I82" i="5"/>
  <c r="H82" i="5"/>
  <c r="Q82" i="5" s="1"/>
  <c r="H23" i="5"/>
  <c r="Q23" i="5" s="1"/>
  <c r="L40" i="5"/>
  <c r="H41" i="5"/>
  <c r="Q41" i="5" s="1"/>
  <c r="N117" i="5"/>
  <c r="M91" i="5"/>
  <c r="N69" i="5"/>
  <c r="M244" i="5"/>
  <c r="R244" i="5" s="1"/>
  <c r="J245" i="5"/>
  <c r="K245" i="5"/>
  <c r="I245" i="5"/>
  <c r="N250" i="5"/>
  <c r="J255" i="5"/>
  <c r="I258" i="5"/>
  <c r="H275" i="5"/>
  <c r="Q275" i="5" s="1"/>
  <c r="I285" i="5"/>
  <c r="L295" i="5"/>
  <c r="M298" i="5"/>
  <c r="H302" i="5"/>
  <c r="Q302" i="5" s="1"/>
  <c r="I306" i="5"/>
  <c r="R306" i="5" s="1"/>
  <c r="M315" i="5"/>
  <c r="M332" i="5"/>
  <c r="I333" i="5"/>
  <c r="M362" i="5"/>
  <c r="I363" i="5"/>
  <c r="N376" i="5"/>
  <c r="M377" i="5"/>
  <c r="I378" i="5"/>
  <c r="L383" i="5"/>
  <c r="H384" i="5"/>
  <c r="Q384" i="5" s="1"/>
  <c r="J398" i="5"/>
  <c r="I398" i="5"/>
  <c r="L398" i="5"/>
  <c r="K398" i="5"/>
  <c r="L399" i="5"/>
  <c r="K399" i="5"/>
  <c r="M399" i="5"/>
  <c r="N401" i="5"/>
  <c r="N407" i="5"/>
  <c r="H428" i="5"/>
  <c r="Q428" i="5" s="1"/>
  <c r="M432" i="5"/>
  <c r="L437" i="5"/>
  <c r="I443" i="5"/>
  <c r="J443" i="5"/>
  <c r="L443" i="5"/>
  <c r="M443" i="5"/>
  <c r="N447" i="5"/>
  <c r="M453" i="5"/>
  <c r="N458" i="5"/>
  <c r="H479" i="5"/>
  <c r="Q479" i="5" s="1"/>
  <c r="K486" i="5"/>
  <c r="L486" i="5"/>
  <c r="M486" i="5"/>
  <c r="J486" i="5"/>
  <c r="K494" i="5"/>
  <c r="N519" i="5"/>
  <c r="K522" i="5"/>
  <c r="L522" i="5"/>
  <c r="M522" i="5"/>
  <c r="J522" i="5"/>
  <c r="R529" i="5"/>
  <c r="J530" i="5"/>
  <c r="I530" i="5"/>
  <c r="L530" i="5"/>
  <c r="M530" i="5"/>
  <c r="K530" i="5"/>
  <c r="H530" i="5"/>
  <c r="Q530" i="5" s="1"/>
  <c r="K534" i="5"/>
  <c r="L534" i="5"/>
  <c r="I534" i="5"/>
  <c r="J534" i="5"/>
  <c r="H534" i="5"/>
  <c r="Q534" i="5" s="1"/>
  <c r="N556" i="5"/>
  <c r="L585" i="5"/>
  <c r="K585" i="5"/>
  <c r="J585" i="5"/>
  <c r="M585" i="5"/>
  <c r="I585" i="5"/>
  <c r="N606" i="5"/>
  <c r="S845" i="5"/>
  <c r="V845" i="5"/>
  <c r="T845" i="5"/>
  <c r="U845" i="5" s="1"/>
  <c r="S860" i="5"/>
  <c r="V860" i="5"/>
  <c r="T860" i="5"/>
  <c r="U860" i="5" s="1"/>
  <c r="S863" i="5"/>
  <c r="V863" i="5"/>
  <c r="T863" i="5"/>
  <c r="U863" i="5" s="1"/>
  <c r="S866" i="5"/>
  <c r="T866" i="5"/>
  <c r="U866" i="5" s="1"/>
  <c r="V866" i="5"/>
  <c r="J128" i="5"/>
  <c r="K128" i="5"/>
  <c r="L309" i="5"/>
  <c r="I309" i="5"/>
  <c r="R309" i="5" s="1"/>
  <c r="J309" i="5"/>
  <c r="L381" i="5"/>
  <c r="K381" i="5"/>
  <c r="H381" i="5"/>
  <c r="Q381" i="5" s="1"/>
  <c r="I381" i="5"/>
  <c r="L513" i="5"/>
  <c r="K513" i="5"/>
  <c r="J513" i="5"/>
  <c r="I513" i="5"/>
  <c r="M513" i="5"/>
  <c r="L543" i="5"/>
  <c r="K543" i="5"/>
  <c r="M543" i="5"/>
  <c r="J543" i="5"/>
  <c r="N543" i="5" s="1"/>
  <c r="J566" i="5"/>
  <c r="N566" i="5" s="1"/>
  <c r="I566" i="5"/>
  <c r="M566" i="5"/>
  <c r="L566" i="5"/>
  <c r="J7" i="5"/>
  <c r="I16" i="5"/>
  <c r="H16" i="5"/>
  <c r="Q16" i="5" s="1"/>
  <c r="H49" i="5"/>
  <c r="Q49" i="5" s="1"/>
  <c r="I49" i="5"/>
  <c r="R3" i="5"/>
  <c r="K89" i="5"/>
  <c r="J89" i="5"/>
  <c r="R89" i="5" s="1"/>
  <c r="K65" i="5"/>
  <c r="J65" i="5"/>
  <c r="H80" i="5"/>
  <c r="Q80" i="5" s="1"/>
  <c r="M49" i="5"/>
  <c r="M73" i="5"/>
  <c r="R87" i="5"/>
  <c r="L89" i="5"/>
  <c r="N93" i="5"/>
  <c r="I98" i="5"/>
  <c r="K100" i="5"/>
  <c r="K10" i="5"/>
  <c r="N36" i="5"/>
  <c r="H50" i="5"/>
  <c r="Q50" i="5" s="1"/>
  <c r="M58" i="5"/>
  <c r="L65" i="5"/>
  <c r="V72" i="5"/>
  <c r="J76" i="5"/>
  <c r="K83" i="5"/>
  <c r="J83" i="5"/>
  <c r="J92" i="5"/>
  <c r="K92" i="5"/>
  <c r="L98" i="5"/>
  <c r="J140" i="5"/>
  <c r="K140" i="5"/>
  <c r="M146" i="5"/>
  <c r="M148" i="5"/>
  <c r="N148" i="5" s="1"/>
  <c r="H151" i="5"/>
  <c r="Q151" i="5" s="1"/>
  <c r="I151" i="5"/>
  <c r="J158" i="5"/>
  <c r="K158" i="5"/>
  <c r="L175" i="5"/>
  <c r="I4" i="5"/>
  <c r="H4" i="5"/>
  <c r="Q4" i="5" s="1"/>
  <c r="M34" i="5"/>
  <c r="H61" i="5"/>
  <c r="Q61" i="5" s="1"/>
  <c r="I61" i="5"/>
  <c r="H83" i="5"/>
  <c r="Q83" i="5" s="1"/>
  <c r="J85" i="5"/>
  <c r="H92" i="5"/>
  <c r="Q92" i="5" s="1"/>
  <c r="J94" i="5"/>
  <c r="O137" i="5"/>
  <c r="M164" i="5"/>
  <c r="M166" i="5"/>
  <c r="K167" i="5"/>
  <c r="J167" i="5"/>
  <c r="H169" i="5"/>
  <c r="Q169" i="5" s="1"/>
  <c r="I169" i="5"/>
  <c r="M173" i="5"/>
  <c r="M175" i="5"/>
  <c r="J176" i="5"/>
  <c r="K176" i="5"/>
  <c r="R180" i="5"/>
  <c r="S180" i="5" s="1"/>
  <c r="L182" i="5"/>
  <c r="K184" i="5"/>
  <c r="H191" i="5"/>
  <c r="Q191" i="5" s="1"/>
  <c r="J193" i="5"/>
  <c r="M197" i="5"/>
  <c r="M199" i="5"/>
  <c r="J200" i="5"/>
  <c r="K200" i="5"/>
  <c r="R204" i="5"/>
  <c r="S204" i="5" s="1"/>
  <c r="L206" i="5"/>
  <c r="L208" i="5"/>
  <c r="N210" i="5"/>
  <c r="N214" i="5"/>
  <c r="I215" i="5"/>
  <c r="N215" i="5" s="1"/>
  <c r="K217" i="5"/>
  <c r="N221" i="5"/>
  <c r="H224" i="5"/>
  <c r="Q224" i="5" s="1"/>
  <c r="J226" i="5"/>
  <c r="N230" i="5"/>
  <c r="H233" i="5"/>
  <c r="Q233" i="5" s="1"/>
  <c r="J235" i="5"/>
  <c r="N235" i="5" s="1"/>
  <c r="L241" i="5"/>
  <c r="H248" i="5"/>
  <c r="Q248" i="5" s="1"/>
  <c r="L268" i="5"/>
  <c r="M271" i="5"/>
  <c r="R271" i="5" s="1"/>
  <c r="J272" i="5"/>
  <c r="I272" i="5"/>
  <c r="K272" i="5"/>
  <c r="N277" i="5"/>
  <c r="J282" i="5"/>
  <c r="J299" i="5"/>
  <c r="K299" i="5"/>
  <c r="I299" i="5"/>
  <c r="J4" i="5"/>
  <c r="M8" i="5"/>
  <c r="K11" i="5"/>
  <c r="J11" i="5"/>
  <c r="R15" i="5"/>
  <c r="S15" i="5" s="1"/>
  <c r="L17" i="5"/>
  <c r="K19" i="5"/>
  <c r="O23" i="5"/>
  <c r="H26" i="5"/>
  <c r="J28" i="5"/>
  <c r="H35" i="5"/>
  <c r="J37" i="5"/>
  <c r="M41" i="5"/>
  <c r="M43" i="5"/>
  <c r="J44" i="5"/>
  <c r="K44" i="5"/>
  <c r="R48" i="5"/>
  <c r="S48" i="5" s="1"/>
  <c r="L50" i="5"/>
  <c r="K52" i="5"/>
  <c r="O56" i="5"/>
  <c r="J61" i="5"/>
  <c r="M67" i="5"/>
  <c r="J68" i="5"/>
  <c r="K68" i="5"/>
  <c r="I70" i="5"/>
  <c r="H70" i="5"/>
  <c r="Q70" i="5" s="1"/>
  <c r="O80" i="5"/>
  <c r="I83" i="5"/>
  <c r="Q84" i="5"/>
  <c r="S84" i="5" s="1"/>
  <c r="O89" i="5"/>
  <c r="I92" i="5"/>
  <c r="H103" i="5"/>
  <c r="Q103" i="5" s="1"/>
  <c r="I103" i="5"/>
  <c r="M107" i="5"/>
  <c r="L109" i="5"/>
  <c r="R114" i="5"/>
  <c r="S114" i="5" s="1"/>
  <c r="K118" i="5"/>
  <c r="H125" i="5"/>
  <c r="H127" i="5"/>
  <c r="Q127" i="5" s="1"/>
  <c r="I127" i="5"/>
  <c r="M131" i="5"/>
  <c r="L133" i="5"/>
  <c r="R138" i="5"/>
  <c r="S138" i="5" s="1"/>
  <c r="N139" i="5"/>
  <c r="I140" i="5"/>
  <c r="K142" i="5"/>
  <c r="O146" i="5"/>
  <c r="I149" i="5"/>
  <c r="K151" i="5"/>
  <c r="I158" i="5"/>
  <c r="J160" i="5"/>
  <c r="H167" i="5"/>
  <c r="J169" i="5"/>
  <c r="H176" i="5"/>
  <c r="I178" i="5"/>
  <c r="H178" i="5"/>
  <c r="Q178" i="5" s="1"/>
  <c r="M182" i="5"/>
  <c r="L184" i="5"/>
  <c r="R189" i="5"/>
  <c r="S189" i="5" s="1"/>
  <c r="N190" i="5"/>
  <c r="K193" i="5"/>
  <c r="H200" i="5"/>
  <c r="I202" i="5"/>
  <c r="H202" i="5"/>
  <c r="Q202" i="5" s="1"/>
  <c r="M206" i="5"/>
  <c r="M208" i="5"/>
  <c r="K209" i="5"/>
  <c r="J209" i="5"/>
  <c r="H211" i="5"/>
  <c r="Q211" i="5" s="1"/>
  <c r="I211" i="5"/>
  <c r="L215" i="5"/>
  <c r="L217" i="5"/>
  <c r="N223" i="5"/>
  <c r="I224" i="5"/>
  <c r="K226" i="5"/>
  <c r="N226" i="5" s="1"/>
  <c r="N232" i="5"/>
  <c r="I233" i="5"/>
  <c r="K235" i="5"/>
  <c r="M241" i="5"/>
  <c r="H245" i="5"/>
  <c r="Q245" i="5" s="1"/>
  <c r="I248" i="5"/>
  <c r="K255" i="5"/>
  <c r="M258" i="5"/>
  <c r="H262" i="5"/>
  <c r="Q262" i="5" s="1"/>
  <c r="K262" i="5"/>
  <c r="L262" i="5"/>
  <c r="M268" i="5"/>
  <c r="H272" i="5"/>
  <c r="Q272" i="5" s="1"/>
  <c r="I275" i="5"/>
  <c r="R275" i="5" s="1"/>
  <c r="K282" i="5"/>
  <c r="M285" i="5"/>
  <c r="H289" i="5"/>
  <c r="Q289" i="5" s="1"/>
  <c r="L289" i="5"/>
  <c r="K289" i="5"/>
  <c r="M295" i="5"/>
  <c r="H299" i="5"/>
  <c r="Q299" i="5" s="1"/>
  <c r="I302" i="5"/>
  <c r="M307" i="5"/>
  <c r="H307" i="5"/>
  <c r="Q307" i="5" s="1"/>
  <c r="J307" i="5"/>
  <c r="K307" i="5"/>
  <c r="I311" i="5"/>
  <c r="J311" i="5"/>
  <c r="H311" i="5"/>
  <c r="Q311" i="5" s="1"/>
  <c r="K311" i="5"/>
  <c r="N327" i="5"/>
  <c r="I329" i="5"/>
  <c r="N329" i="5" s="1"/>
  <c r="J329" i="5"/>
  <c r="M329" i="5"/>
  <c r="R334" i="5"/>
  <c r="K354" i="5"/>
  <c r="L354" i="5"/>
  <c r="J354" i="5"/>
  <c r="I354" i="5"/>
  <c r="N354" i="5" s="1"/>
  <c r="J363" i="5"/>
  <c r="J368" i="5"/>
  <c r="I368" i="5"/>
  <c r="K368" i="5"/>
  <c r="H368" i="5"/>
  <c r="Q368" i="5" s="1"/>
  <c r="L369" i="5"/>
  <c r="K369" i="5"/>
  <c r="J369" i="5"/>
  <c r="N369" i="5" s="1"/>
  <c r="M369" i="5"/>
  <c r="J378" i="5"/>
  <c r="N382" i="5"/>
  <c r="M383" i="5"/>
  <c r="I384" i="5"/>
  <c r="R384" i="5" s="1"/>
  <c r="H398" i="5"/>
  <c r="Q398" i="5" s="1"/>
  <c r="H399" i="5"/>
  <c r="Q399" i="5" s="1"/>
  <c r="I413" i="5"/>
  <c r="N413" i="5" s="1"/>
  <c r="J413" i="5"/>
  <c r="K413" i="5"/>
  <c r="L413" i="5"/>
  <c r="K414" i="5"/>
  <c r="L414" i="5"/>
  <c r="M414" i="5"/>
  <c r="N422" i="5"/>
  <c r="K428" i="5"/>
  <c r="N432" i="5"/>
  <c r="R433" i="5"/>
  <c r="H443" i="5"/>
  <c r="Q443" i="5" s="1"/>
  <c r="N453" i="5"/>
  <c r="I473" i="5"/>
  <c r="J473" i="5"/>
  <c r="M473" i="5"/>
  <c r="I485" i="5"/>
  <c r="R485" i="5" s="1"/>
  <c r="J485" i="5"/>
  <c r="K485" i="5"/>
  <c r="L485" i="5"/>
  <c r="H486" i="5"/>
  <c r="Q486" i="5" s="1"/>
  <c r="H522" i="5"/>
  <c r="Q522" i="5" s="1"/>
  <c r="M534" i="5"/>
  <c r="N545" i="5"/>
  <c r="N555" i="5"/>
  <c r="H585" i="5"/>
  <c r="Q585" i="5" s="1"/>
  <c r="O587" i="5"/>
  <c r="I130" i="5"/>
  <c r="R130" i="5" s="1"/>
  <c r="H130" i="5"/>
  <c r="Q130" i="5" s="1"/>
  <c r="H280" i="5"/>
  <c r="Q280" i="5" s="1"/>
  <c r="K280" i="5"/>
  <c r="L280" i="5"/>
  <c r="M313" i="5"/>
  <c r="H313" i="5"/>
  <c r="Q313" i="5" s="1"/>
  <c r="I313" i="5"/>
  <c r="J313" i="5"/>
  <c r="J14" i="5"/>
  <c r="R14" i="5" s="1"/>
  <c r="K14" i="5"/>
  <c r="J40" i="5"/>
  <c r="H47" i="5"/>
  <c r="Q47" i="5" s="1"/>
  <c r="J49" i="5"/>
  <c r="H115" i="5"/>
  <c r="Q115" i="5" s="1"/>
  <c r="I115" i="5"/>
  <c r="I47" i="5"/>
  <c r="R69" i="5"/>
  <c r="L71" i="5"/>
  <c r="L14" i="5"/>
  <c r="T48" i="5"/>
  <c r="U48" i="5" s="1"/>
  <c r="H65" i="5"/>
  <c r="Q65" i="5" s="1"/>
  <c r="T72" i="5"/>
  <c r="U72" i="5" s="1"/>
  <c r="L73" i="5"/>
  <c r="M16" i="5"/>
  <c r="K25" i="5"/>
  <c r="J67" i="5"/>
  <c r="J74" i="5"/>
  <c r="K74" i="5"/>
  <c r="I76" i="5"/>
  <c r="H76" i="5"/>
  <c r="Q76" i="5" s="1"/>
  <c r="M113" i="5"/>
  <c r="L115" i="5"/>
  <c r="K43" i="5"/>
  <c r="K59" i="5"/>
  <c r="J59" i="5"/>
  <c r="R59" i="5" s="1"/>
  <c r="H85" i="5"/>
  <c r="Q85" i="5" s="1"/>
  <c r="I85" i="5"/>
  <c r="I94" i="5"/>
  <c r="H94" i="5"/>
  <c r="Q94" i="5" s="1"/>
  <c r="L100" i="5"/>
  <c r="N100" i="5" s="1"/>
  <c r="I107" i="5"/>
  <c r="J116" i="5"/>
  <c r="R116" i="5" s="1"/>
  <c r="K116" i="5"/>
  <c r="N130" i="5"/>
  <c r="L173" i="5"/>
  <c r="N181" i="5"/>
  <c r="K191" i="5"/>
  <c r="J191" i="5"/>
  <c r="R191" i="5" s="1"/>
  <c r="K2" i="5"/>
  <c r="J2" i="5"/>
  <c r="I17" i="5"/>
  <c r="R17" i="5" s="1"/>
  <c r="J19" i="5"/>
  <c r="L43" i="5"/>
  <c r="O47" i="5"/>
  <c r="J52" i="5"/>
  <c r="R105" i="5"/>
  <c r="S105" i="5" s="1"/>
  <c r="K109" i="5"/>
  <c r="O113" i="5"/>
  <c r="M124" i="5"/>
  <c r="K133" i="5"/>
  <c r="K4" i="5"/>
  <c r="H13" i="5"/>
  <c r="Q13" i="5" s="1"/>
  <c r="I13" i="5"/>
  <c r="M17" i="5"/>
  <c r="L19" i="5"/>
  <c r="N21" i="5"/>
  <c r="I26" i="5"/>
  <c r="K28" i="5"/>
  <c r="I35" i="5"/>
  <c r="M50" i="5"/>
  <c r="N54" i="5"/>
  <c r="L92" i="5"/>
  <c r="J110" i="5"/>
  <c r="K110" i="5"/>
  <c r="L118" i="5"/>
  <c r="M133" i="5"/>
  <c r="L140" i="5"/>
  <c r="R156" i="5"/>
  <c r="S156" i="5" s="1"/>
  <c r="L158" i="5"/>
  <c r="I167" i="5"/>
  <c r="K169" i="5"/>
  <c r="M184" i="5"/>
  <c r="L191" i="5"/>
  <c r="L193" i="5"/>
  <c r="I200" i="5"/>
  <c r="M215" i="5"/>
  <c r="M217" i="5"/>
  <c r="R222" i="5"/>
  <c r="S222" i="5" s="1"/>
  <c r="L226" i="5"/>
  <c r="N228" i="5"/>
  <c r="L272" i="5"/>
  <c r="K275" i="5"/>
  <c r="L276" i="5"/>
  <c r="K276" i="5"/>
  <c r="J276" i="5"/>
  <c r="M282" i="5"/>
  <c r="H286" i="5"/>
  <c r="Q286" i="5" s="1"/>
  <c r="J286" i="5"/>
  <c r="I286" i="5"/>
  <c r="N288" i="5"/>
  <c r="R289" i="5"/>
  <c r="L299" i="5"/>
  <c r="K302" i="5"/>
  <c r="L303" i="5"/>
  <c r="J303" i="5"/>
  <c r="K303" i="5"/>
  <c r="R307" i="5"/>
  <c r="K312" i="5"/>
  <c r="L312" i="5"/>
  <c r="J312" i="5"/>
  <c r="I312" i="5"/>
  <c r="K324" i="5"/>
  <c r="L324" i="5"/>
  <c r="I324" i="5"/>
  <c r="H324" i="5"/>
  <c r="L339" i="5"/>
  <c r="K339" i="5"/>
  <c r="I339" i="5"/>
  <c r="J339" i="5"/>
  <c r="N342" i="5"/>
  <c r="J350" i="5"/>
  <c r="I350" i="5"/>
  <c r="M350" i="5"/>
  <c r="M398" i="5"/>
  <c r="I399" i="5"/>
  <c r="I419" i="5"/>
  <c r="J419" i="5"/>
  <c r="K419" i="5"/>
  <c r="H419" i="5"/>
  <c r="K420" i="5"/>
  <c r="L420" i="5"/>
  <c r="J420" i="5"/>
  <c r="M420" i="5"/>
  <c r="N442" i="5"/>
  <c r="N471" i="5"/>
  <c r="H473" i="5"/>
  <c r="Q473" i="5" s="1"/>
  <c r="N478" i="5"/>
  <c r="H485" i="5"/>
  <c r="Q485" i="5" s="1"/>
  <c r="I486" i="5"/>
  <c r="R486" i="5" s="1"/>
  <c r="L507" i="5"/>
  <c r="K507" i="5"/>
  <c r="M507" i="5"/>
  <c r="J507" i="5"/>
  <c r="H507" i="5"/>
  <c r="Q507" i="5" s="1"/>
  <c r="R508" i="5"/>
  <c r="I521" i="5"/>
  <c r="J521" i="5"/>
  <c r="L521" i="5"/>
  <c r="K521" i="5"/>
  <c r="H521" i="5"/>
  <c r="Q521" i="5" s="1"/>
  <c r="I522" i="5"/>
  <c r="R522" i="5" s="1"/>
  <c r="J536" i="5"/>
  <c r="I536" i="5"/>
  <c r="L536" i="5"/>
  <c r="M536" i="5"/>
  <c r="K536" i="5"/>
  <c r="N557" i="5"/>
  <c r="R559" i="5"/>
  <c r="I587" i="5"/>
  <c r="J587" i="5"/>
  <c r="L587" i="5"/>
  <c r="K587" i="5"/>
  <c r="M587" i="5"/>
  <c r="R589" i="5"/>
  <c r="K594" i="5"/>
  <c r="L594" i="5"/>
  <c r="M594" i="5"/>
  <c r="J594" i="5"/>
  <c r="N594" i="5" s="1"/>
  <c r="V658" i="5"/>
  <c r="S815" i="5"/>
  <c r="T815" i="5"/>
  <c r="U815" i="5" s="1"/>
  <c r="V815" i="5"/>
  <c r="S839" i="5"/>
  <c r="V839" i="5"/>
  <c r="T839" i="5"/>
  <c r="U839" i="5" s="1"/>
  <c r="V1073" i="5"/>
  <c r="I106" i="5"/>
  <c r="R106" i="5" s="1"/>
  <c r="H106" i="5"/>
  <c r="Q106" i="5" s="1"/>
  <c r="H205" i="5"/>
  <c r="Q205" i="5" s="1"/>
  <c r="I205" i="5"/>
  <c r="R205" i="5" s="1"/>
  <c r="K360" i="5"/>
  <c r="L360" i="5"/>
  <c r="H360" i="5"/>
  <c r="Q360" i="5" s="1"/>
  <c r="I360" i="5"/>
  <c r="J506" i="5"/>
  <c r="I506" i="5"/>
  <c r="K506" i="5"/>
  <c r="H506" i="5"/>
  <c r="Q506" i="5" s="1"/>
  <c r="L506" i="5"/>
  <c r="R27" i="5"/>
  <c r="R36" i="5"/>
  <c r="K40" i="5"/>
  <c r="N40" i="5" s="1"/>
  <c r="J56" i="5"/>
  <c r="K56" i="5"/>
  <c r="I25" i="5"/>
  <c r="H25" i="5"/>
  <c r="Q25" i="5" s="1"/>
  <c r="J32" i="5"/>
  <c r="K32" i="5"/>
  <c r="I34" i="5"/>
  <c r="H34" i="5"/>
  <c r="Q34" i="5" s="1"/>
  <c r="N86" i="5"/>
  <c r="I10" i="5"/>
  <c r="H10" i="5"/>
  <c r="Q10" i="5" s="1"/>
  <c r="L16" i="5"/>
  <c r="J25" i="5"/>
  <c r="H32" i="5"/>
  <c r="Q32" i="5" s="1"/>
  <c r="J34" i="5"/>
  <c r="N55" i="5"/>
  <c r="K58" i="5"/>
  <c r="N58" i="5" s="1"/>
  <c r="H67" i="5"/>
  <c r="Q67" i="5" s="1"/>
  <c r="I67" i="5"/>
  <c r="M71" i="5"/>
  <c r="N71" i="5" s="1"/>
  <c r="H8" i="5"/>
  <c r="Q8" i="5" s="1"/>
  <c r="J10" i="5"/>
  <c r="M14" i="5"/>
  <c r="R21" i="5"/>
  <c r="L23" i="5"/>
  <c r="J43" i="5"/>
  <c r="L56" i="5"/>
  <c r="L80" i="5"/>
  <c r="L82" i="5"/>
  <c r="N82" i="5" s="1"/>
  <c r="K124" i="5"/>
  <c r="N124" i="5" s="1"/>
  <c r="N3" i="5"/>
  <c r="I8" i="5"/>
  <c r="R8" i="5" s="1"/>
  <c r="R30" i="5"/>
  <c r="S30" i="5" s="1"/>
  <c r="M80" i="5"/>
  <c r="M82" i="5"/>
  <c r="M89" i="5"/>
  <c r="J109" i="5"/>
  <c r="L124" i="5"/>
  <c r="I131" i="5"/>
  <c r="N131" i="5" s="1"/>
  <c r="J133" i="5"/>
  <c r="I142" i="5"/>
  <c r="R142" i="5" s="1"/>
  <c r="H142" i="5"/>
  <c r="Q142" i="5" s="1"/>
  <c r="K149" i="5"/>
  <c r="J149" i="5"/>
  <c r="M155" i="5"/>
  <c r="N155" i="5" s="1"/>
  <c r="M157" i="5"/>
  <c r="N157" i="5" s="1"/>
  <c r="L166" i="5"/>
  <c r="N166" i="5" s="1"/>
  <c r="N168" i="5"/>
  <c r="L10" i="5"/>
  <c r="O14" i="5"/>
  <c r="N49" i="5"/>
  <c r="I50" i="5"/>
  <c r="R50" i="5" s="1"/>
  <c r="M65" i="5"/>
  <c r="L67" i="5"/>
  <c r="I74" i="5"/>
  <c r="M98" i="5"/>
  <c r="K101" i="5"/>
  <c r="J101" i="5"/>
  <c r="H116" i="5"/>
  <c r="Q116" i="5" s="1"/>
  <c r="J118" i="5"/>
  <c r="R129" i="5"/>
  <c r="S129" i="5" s="1"/>
  <c r="H140" i="5"/>
  <c r="Q140" i="5" s="1"/>
  <c r="J151" i="5"/>
  <c r="H158" i="5"/>
  <c r="Q158" i="5" s="1"/>
  <c r="I160" i="5"/>
  <c r="H160" i="5"/>
  <c r="Q160" i="5" s="1"/>
  <c r="I2" i="5"/>
  <c r="N2" i="5" s="1"/>
  <c r="K77" i="5"/>
  <c r="J77" i="5"/>
  <c r="L85" i="5"/>
  <c r="N87" i="5"/>
  <c r="M109" i="5"/>
  <c r="J134" i="5"/>
  <c r="K134" i="5"/>
  <c r="L142" i="5"/>
  <c r="R147" i="5"/>
  <c r="S147" i="5" s="1"/>
  <c r="N175" i="5"/>
  <c r="I176" i="5"/>
  <c r="K185" i="5"/>
  <c r="J185" i="5"/>
  <c r="H187" i="5"/>
  <c r="Q187" i="5" s="1"/>
  <c r="I187" i="5"/>
  <c r="N199" i="5"/>
  <c r="J218" i="5"/>
  <c r="K218" i="5"/>
  <c r="L224" i="5"/>
  <c r="R231" i="5"/>
  <c r="T231" i="5" s="1"/>
  <c r="U231" i="5" s="1"/>
  <c r="L233" i="5"/>
  <c r="L235" i="5"/>
  <c r="L245" i="5"/>
  <c r="K248" i="5"/>
  <c r="L249" i="5"/>
  <c r="J249" i="5"/>
  <c r="K249" i="5"/>
  <c r="M255" i="5"/>
  <c r="H259" i="5"/>
  <c r="Q259" i="5" s="1"/>
  <c r="I259" i="5"/>
  <c r="J259" i="5"/>
  <c r="N261" i="5"/>
  <c r="R262" i="5"/>
  <c r="L2" i="5"/>
  <c r="L4" i="5"/>
  <c r="N10" i="5"/>
  <c r="I11" i="5"/>
  <c r="J13" i="5"/>
  <c r="K20" i="5"/>
  <c r="J20" i="5"/>
  <c r="R20" i="5" s="1"/>
  <c r="I22" i="5"/>
  <c r="R22" i="5" s="1"/>
  <c r="H22" i="5"/>
  <c r="Q22" i="5" s="1"/>
  <c r="R33" i="5"/>
  <c r="S33" i="5" s="1"/>
  <c r="N43" i="5"/>
  <c r="I44" i="5"/>
  <c r="K53" i="5"/>
  <c r="J53" i="5"/>
  <c r="N53" i="5" s="1"/>
  <c r="H55" i="5"/>
  <c r="Q55" i="5" s="1"/>
  <c r="I55" i="5"/>
  <c r="R55" i="5" s="1"/>
  <c r="M59" i="5"/>
  <c r="L61" i="5"/>
  <c r="R66" i="5"/>
  <c r="S66" i="5" s="1"/>
  <c r="N67" i="5"/>
  <c r="I68" i="5"/>
  <c r="R68" i="5" s="1"/>
  <c r="K70" i="5"/>
  <c r="N70" i="5" s="1"/>
  <c r="H77" i="5"/>
  <c r="H79" i="5"/>
  <c r="Q79" i="5" s="1"/>
  <c r="I79" i="5"/>
  <c r="R79" i="5" s="1"/>
  <c r="M83" i="5"/>
  <c r="M85" i="5"/>
  <c r="J86" i="5"/>
  <c r="R86" i="5" s="1"/>
  <c r="K86" i="5"/>
  <c r="I88" i="5"/>
  <c r="R88" i="5" s="1"/>
  <c r="H88" i="5"/>
  <c r="Q88" i="5" s="1"/>
  <c r="M92" i="5"/>
  <c r="M94" i="5"/>
  <c r="K95" i="5"/>
  <c r="J95" i="5"/>
  <c r="N95" i="5" s="1"/>
  <c r="R99" i="5"/>
  <c r="S99" i="5" s="1"/>
  <c r="L101" i="5"/>
  <c r="K103" i="5"/>
  <c r="H110" i="5"/>
  <c r="M116" i="5"/>
  <c r="K119" i="5"/>
  <c r="J119" i="5"/>
  <c r="R119" i="5" s="1"/>
  <c r="R123" i="5"/>
  <c r="S123" i="5" s="1"/>
  <c r="K127" i="5"/>
  <c r="H134" i="5"/>
  <c r="M140" i="5"/>
  <c r="M142" i="5"/>
  <c r="K143" i="5"/>
  <c r="J143" i="5"/>
  <c r="R143" i="5" s="1"/>
  <c r="H145" i="5"/>
  <c r="Q145" i="5" s="1"/>
  <c r="I145" i="5"/>
  <c r="R145" i="5" s="1"/>
  <c r="M149" i="5"/>
  <c r="M151" i="5"/>
  <c r="J152" i="5"/>
  <c r="R152" i="5" s="1"/>
  <c r="K152" i="5"/>
  <c r="I154" i="5"/>
  <c r="R154" i="5" s="1"/>
  <c r="H154" i="5"/>
  <c r="Q154" i="5" s="1"/>
  <c r="M158" i="5"/>
  <c r="L160" i="5"/>
  <c r="R165" i="5"/>
  <c r="S165" i="5" s="1"/>
  <c r="L167" i="5"/>
  <c r="L169" i="5"/>
  <c r="R174" i="5"/>
  <c r="S174" i="5" s="1"/>
  <c r="L176" i="5"/>
  <c r="K178" i="5"/>
  <c r="H185" i="5"/>
  <c r="J187" i="5"/>
  <c r="M191" i="5"/>
  <c r="J194" i="5"/>
  <c r="R194" i="5" s="1"/>
  <c r="K194" i="5"/>
  <c r="R198" i="5"/>
  <c r="S198" i="5" s="1"/>
  <c r="L200" i="5"/>
  <c r="K202" i="5"/>
  <c r="N208" i="5"/>
  <c r="I209" i="5"/>
  <c r="R209" i="5" s="1"/>
  <c r="K211" i="5"/>
  <c r="H218" i="5"/>
  <c r="I220" i="5"/>
  <c r="R220" i="5" s="1"/>
  <c r="H220" i="5"/>
  <c r="Q220" i="5" s="1"/>
  <c r="M224" i="5"/>
  <c r="M226" i="5"/>
  <c r="K227" i="5"/>
  <c r="J227" i="5"/>
  <c r="N227" i="5" s="1"/>
  <c r="H229" i="5"/>
  <c r="Q229" i="5" s="1"/>
  <c r="I229" i="5"/>
  <c r="R229" i="5" s="1"/>
  <c r="M233" i="5"/>
  <c r="M235" i="5"/>
  <c r="J236" i="5"/>
  <c r="R236" i="5" s="1"/>
  <c r="K236" i="5"/>
  <c r="J239" i="5"/>
  <c r="R239" i="5" s="1"/>
  <c r="L239" i="5"/>
  <c r="M239" i="5"/>
  <c r="N244" i="5"/>
  <c r="M245" i="5"/>
  <c r="L246" i="5"/>
  <c r="H246" i="5"/>
  <c r="I246" i="5"/>
  <c r="R246" i="5" s="1"/>
  <c r="H249" i="5"/>
  <c r="K259" i="5"/>
  <c r="J266" i="5"/>
  <c r="R266" i="5" s="1"/>
  <c r="M266" i="5"/>
  <c r="L266" i="5"/>
  <c r="N271" i="5"/>
  <c r="M272" i="5"/>
  <c r="L273" i="5"/>
  <c r="I273" i="5"/>
  <c r="H273" i="5"/>
  <c r="H276" i="5"/>
  <c r="K286" i="5"/>
  <c r="J293" i="5"/>
  <c r="R293" i="5" s="1"/>
  <c r="L293" i="5"/>
  <c r="M293" i="5"/>
  <c r="N298" i="5"/>
  <c r="M299" i="5"/>
  <c r="L300" i="5"/>
  <c r="H300" i="5"/>
  <c r="I300" i="5"/>
  <c r="H303" i="5"/>
  <c r="J308" i="5"/>
  <c r="K308" i="5"/>
  <c r="I308" i="5"/>
  <c r="N310" i="5"/>
  <c r="H312" i="5"/>
  <c r="J324" i="5"/>
  <c r="N328" i="5"/>
  <c r="H339" i="5"/>
  <c r="L345" i="5"/>
  <c r="K345" i="5"/>
  <c r="I345" i="5"/>
  <c r="H345" i="5"/>
  <c r="H350" i="5"/>
  <c r="Q350" i="5" s="1"/>
  <c r="R369" i="5"/>
  <c r="K390" i="5"/>
  <c r="L390" i="5"/>
  <c r="I390" i="5"/>
  <c r="J390" i="5"/>
  <c r="J399" i="5"/>
  <c r="J404" i="5"/>
  <c r="I404" i="5"/>
  <c r="H404" i="5"/>
  <c r="K404" i="5"/>
  <c r="L405" i="5"/>
  <c r="K405" i="5"/>
  <c r="M405" i="5"/>
  <c r="J405" i="5"/>
  <c r="R405" i="5" s="1"/>
  <c r="N412" i="5"/>
  <c r="L419" i="5"/>
  <c r="H420" i="5"/>
  <c r="J434" i="5"/>
  <c r="I434" i="5"/>
  <c r="R434" i="5" s="1"/>
  <c r="K434" i="5"/>
  <c r="L434" i="5"/>
  <c r="L435" i="5"/>
  <c r="K435" i="5"/>
  <c r="R435" i="5" s="1"/>
  <c r="M435" i="5"/>
  <c r="N437" i="5"/>
  <c r="I449" i="5"/>
  <c r="J449" i="5"/>
  <c r="L449" i="5"/>
  <c r="K449" i="5"/>
  <c r="K450" i="5"/>
  <c r="R450" i="5" s="1"/>
  <c r="L450" i="5"/>
  <c r="M450" i="5"/>
  <c r="K456" i="5"/>
  <c r="L456" i="5"/>
  <c r="M456" i="5"/>
  <c r="J456" i="5"/>
  <c r="I456" i="5"/>
  <c r="R456" i="5" s="1"/>
  <c r="K462" i="5"/>
  <c r="L462" i="5"/>
  <c r="I462" i="5"/>
  <c r="J462" i="5"/>
  <c r="N472" i="5"/>
  <c r="N484" i="5"/>
  <c r="K498" i="5"/>
  <c r="L498" i="5"/>
  <c r="J498" i="5"/>
  <c r="I498" i="5"/>
  <c r="R498" i="5" s="1"/>
  <c r="H498" i="5"/>
  <c r="R507" i="5"/>
  <c r="R538" i="5"/>
  <c r="K564" i="5"/>
  <c r="L564" i="5"/>
  <c r="J564" i="5"/>
  <c r="M564" i="5"/>
  <c r="I564" i="5"/>
  <c r="N578" i="5"/>
  <c r="R619" i="5"/>
  <c r="S869" i="5"/>
  <c r="V869" i="5"/>
  <c r="T869" i="5"/>
  <c r="U869" i="5" s="1"/>
  <c r="J104" i="5"/>
  <c r="N104" i="5" s="1"/>
  <c r="K104" i="5"/>
  <c r="H253" i="5"/>
  <c r="Q253" i="5" s="1"/>
  <c r="L253" i="5"/>
  <c r="K253" i="5"/>
  <c r="S448" i="5"/>
  <c r="T448" i="5"/>
  <c r="U448" i="5" s="1"/>
  <c r="K16" i="5"/>
  <c r="K73" i="5"/>
  <c r="N73" i="5" s="1"/>
  <c r="M7" i="5"/>
  <c r="N7" i="5" s="1"/>
  <c r="T15" i="5"/>
  <c r="U15" i="5" s="1"/>
  <c r="K41" i="5"/>
  <c r="J41" i="5"/>
  <c r="L47" i="5"/>
  <c r="I56" i="5"/>
  <c r="R56" i="5" s="1"/>
  <c r="N75" i="5"/>
  <c r="I32" i="5"/>
  <c r="K34" i="5"/>
  <c r="N34" i="5" s="1"/>
  <c r="R54" i="5"/>
  <c r="T57" i="5"/>
  <c r="U57" i="5" s="1"/>
  <c r="L58" i="5"/>
  <c r="I65" i="5"/>
  <c r="R65" i="5" s="1"/>
  <c r="L91" i="5"/>
  <c r="N91" i="5" s="1"/>
  <c r="H107" i="5"/>
  <c r="Q107" i="5" s="1"/>
  <c r="V15" i="5"/>
  <c r="H17" i="5"/>
  <c r="Q17" i="5" s="1"/>
  <c r="I19" i="5"/>
  <c r="R19" i="5" s="1"/>
  <c r="H19" i="5"/>
  <c r="Q19" i="5" s="1"/>
  <c r="M23" i="5"/>
  <c r="L25" i="5"/>
  <c r="N25" i="5" s="1"/>
  <c r="N27" i="5"/>
  <c r="L32" i="5"/>
  <c r="I41" i="5"/>
  <c r="V48" i="5"/>
  <c r="I52" i="5"/>
  <c r="R52" i="5" s="1"/>
  <c r="H52" i="5"/>
  <c r="Q52" i="5" s="1"/>
  <c r="R63" i="5"/>
  <c r="S63" i="5" s="1"/>
  <c r="M115" i="5"/>
  <c r="I118" i="5"/>
  <c r="H118" i="5"/>
  <c r="Q118" i="5" s="1"/>
  <c r="L122" i="5"/>
  <c r="L164" i="5"/>
  <c r="H193" i="5"/>
  <c r="Q193" i="5" s="1"/>
  <c r="I193" i="5"/>
  <c r="R193" i="5" s="1"/>
  <c r="L8" i="5"/>
  <c r="N16" i="5"/>
  <c r="J26" i="5"/>
  <c r="K26" i="5"/>
  <c r="I28" i="5"/>
  <c r="H28" i="5"/>
  <c r="Q28" i="5" s="1"/>
  <c r="K35" i="5"/>
  <c r="J35" i="5"/>
  <c r="H37" i="5"/>
  <c r="Q37" i="5" s="1"/>
  <c r="I37" i="5"/>
  <c r="H59" i="5"/>
  <c r="Q59" i="5" s="1"/>
  <c r="K76" i="5"/>
  <c r="M100" i="5"/>
  <c r="L107" i="5"/>
  <c r="M122" i="5"/>
  <c r="K125" i="5"/>
  <c r="J125" i="5"/>
  <c r="L131" i="5"/>
  <c r="H149" i="5"/>
  <c r="Q149" i="5" s="1"/>
  <c r="K37" i="5"/>
  <c r="I46" i="5"/>
  <c r="R46" i="5" s="1"/>
  <c r="H46" i="5"/>
  <c r="Q46" i="5" s="1"/>
  <c r="L52" i="5"/>
  <c r="R57" i="5"/>
  <c r="V57" i="5" s="1"/>
  <c r="L59" i="5"/>
  <c r="K61" i="5"/>
  <c r="M74" i="5"/>
  <c r="M76" i="5"/>
  <c r="N76" i="5" s="1"/>
  <c r="R81" i="5"/>
  <c r="S81" i="5" s="1"/>
  <c r="L83" i="5"/>
  <c r="R90" i="5"/>
  <c r="S90" i="5" s="1"/>
  <c r="L94" i="5"/>
  <c r="I101" i="5"/>
  <c r="N101" i="5" s="1"/>
  <c r="I112" i="5"/>
  <c r="R112" i="5" s="1"/>
  <c r="H112" i="5"/>
  <c r="Q112" i="5" s="1"/>
  <c r="L116" i="5"/>
  <c r="I125" i="5"/>
  <c r="R125" i="5" s="1"/>
  <c r="I136" i="5"/>
  <c r="H136" i="5"/>
  <c r="Q136" i="5" s="1"/>
  <c r="N144" i="5"/>
  <c r="L151" i="5"/>
  <c r="N151" i="5" s="1"/>
  <c r="N153" i="5"/>
  <c r="M2" i="5"/>
  <c r="M4" i="5"/>
  <c r="K5" i="5"/>
  <c r="J5" i="5"/>
  <c r="N5" i="5" s="1"/>
  <c r="R9" i="5"/>
  <c r="S9" i="5" s="1"/>
  <c r="K13" i="5"/>
  <c r="N13" i="5" s="1"/>
  <c r="M26" i="5"/>
  <c r="M28" i="5"/>
  <c r="K29" i="5"/>
  <c r="J29" i="5"/>
  <c r="N29" i="5" s="1"/>
  <c r="H31" i="5"/>
  <c r="Q31" i="5" s="1"/>
  <c r="I31" i="5"/>
  <c r="R31" i="5" s="1"/>
  <c r="M35" i="5"/>
  <c r="M37" i="5"/>
  <c r="J38" i="5"/>
  <c r="N38" i="5" s="1"/>
  <c r="K38" i="5"/>
  <c r="R42" i="5"/>
  <c r="S42" i="5" s="1"/>
  <c r="K46" i="5"/>
  <c r="M61" i="5"/>
  <c r="J62" i="5"/>
  <c r="R62" i="5" s="1"/>
  <c r="K62" i="5"/>
  <c r="I64" i="5"/>
  <c r="R64" i="5" s="1"/>
  <c r="H64" i="5"/>
  <c r="Q64" i="5" s="1"/>
  <c r="I77" i="5"/>
  <c r="R77" i="5" s="1"/>
  <c r="H97" i="5"/>
  <c r="Q97" i="5" s="1"/>
  <c r="I97" i="5"/>
  <c r="R97" i="5" s="1"/>
  <c r="M101" i="5"/>
  <c r="R108" i="5"/>
  <c r="S108" i="5" s="1"/>
  <c r="N109" i="5"/>
  <c r="I110" i="5"/>
  <c r="R110" i="5" s="1"/>
  <c r="K112" i="5"/>
  <c r="H121" i="5"/>
  <c r="Q121" i="5" s="1"/>
  <c r="I121" i="5"/>
  <c r="R121" i="5" s="1"/>
  <c r="M125" i="5"/>
  <c r="R132" i="5"/>
  <c r="S132" i="5" s="1"/>
  <c r="N133" i="5"/>
  <c r="I134" i="5"/>
  <c r="R134" i="5" s="1"/>
  <c r="K136" i="5"/>
  <c r="M160" i="5"/>
  <c r="K161" i="5"/>
  <c r="J161" i="5"/>
  <c r="N161" i="5" s="1"/>
  <c r="H163" i="5"/>
  <c r="Q163" i="5" s="1"/>
  <c r="I163" i="5"/>
  <c r="R163" i="5" s="1"/>
  <c r="M167" i="5"/>
  <c r="M169" i="5"/>
  <c r="J170" i="5"/>
  <c r="N170" i="5" s="1"/>
  <c r="K170" i="5"/>
  <c r="I172" i="5"/>
  <c r="R172" i="5" s="1"/>
  <c r="H172" i="5"/>
  <c r="Q172" i="5" s="1"/>
  <c r="M176" i="5"/>
  <c r="R183" i="5"/>
  <c r="S183" i="5" s="1"/>
  <c r="N184" i="5"/>
  <c r="I185" i="5"/>
  <c r="R185" i="5" s="1"/>
  <c r="K187" i="5"/>
  <c r="I196" i="5"/>
  <c r="R196" i="5" s="1"/>
  <c r="H196" i="5"/>
  <c r="Q196" i="5" s="1"/>
  <c r="M200" i="5"/>
  <c r="R207" i="5"/>
  <c r="N217" i="5"/>
  <c r="I218" i="5"/>
  <c r="R218" i="5" s="1"/>
  <c r="N241" i="5"/>
  <c r="I249" i="5"/>
  <c r="R249" i="5" s="1"/>
  <c r="L259" i="5"/>
  <c r="J263" i="5"/>
  <c r="K263" i="5"/>
  <c r="I263" i="5"/>
  <c r="R263" i="5" s="1"/>
  <c r="H266" i="5"/>
  <c r="N268" i="5"/>
  <c r="J273" i="5"/>
  <c r="I276" i="5"/>
  <c r="R276" i="5" s="1"/>
  <c r="L286" i="5"/>
  <c r="J290" i="5"/>
  <c r="I290" i="5"/>
  <c r="N290" i="5" s="1"/>
  <c r="K290" i="5"/>
  <c r="H293" i="5"/>
  <c r="N295" i="5"/>
  <c r="J300" i="5"/>
  <c r="I303" i="5"/>
  <c r="R303" i="5" s="1"/>
  <c r="H308" i="5"/>
  <c r="M312" i="5"/>
  <c r="M324" i="5"/>
  <c r="I335" i="5"/>
  <c r="J335" i="5"/>
  <c r="M335" i="5"/>
  <c r="L335" i="5"/>
  <c r="M339" i="5"/>
  <c r="J345" i="5"/>
  <c r="K350" i="5"/>
  <c r="R355" i="5"/>
  <c r="N363" i="5"/>
  <c r="I365" i="5"/>
  <c r="J365" i="5"/>
  <c r="M365" i="5"/>
  <c r="R370" i="5"/>
  <c r="L375" i="5"/>
  <c r="K375" i="5"/>
  <c r="J375" i="5"/>
  <c r="I375" i="5"/>
  <c r="N375" i="5" s="1"/>
  <c r="N378" i="5"/>
  <c r="J386" i="5"/>
  <c r="I386" i="5"/>
  <c r="M386" i="5"/>
  <c r="H390" i="5"/>
  <c r="L404" i="5"/>
  <c r="H405" i="5"/>
  <c r="J414" i="5"/>
  <c r="R414" i="5" s="1"/>
  <c r="N418" i="5"/>
  <c r="M419" i="5"/>
  <c r="I420" i="5"/>
  <c r="R420" i="5" s="1"/>
  <c r="H434" i="5"/>
  <c r="H435" i="5"/>
  <c r="Q435" i="5" s="1"/>
  <c r="H449" i="5"/>
  <c r="H450" i="5"/>
  <c r="Q450" i="5" s="1"/>
  <c r="I455" i="5"/>
  <c r="J455" i="5"/>
  <c r="H455" i="5"/>
  <c r="Q455" i="5" s="1"/>
  <c r="K455" i="5"/>
  <c r="H456" i="5"/>
  <c r="H462" i="5"/>
  <c r="L473" i="5"/>
  <c r="N494" i="5"/>
  <c r="M498" i="5"/>
  <c r="R505" i="5"/>
  <c r="I509" i="5"/>
  <c r="J509" i="5"/>
  <c r="L509" i="5"/>
  <c r="M509" i="5"/>
  <c r="H509" i="5"/>
  <c r="Q509" i="5" s="1"/>
  <c r="N520" i="5"/>
  <c r="N536" i="5"/>
  <c r="H564" i="5"/>
  <c r="Q564" i="5" s="1"/>
  <c r="R594" i="5"/>
  <c r="R610" i="5"/>
  <c r="L615" i="5"/>
  <c r="K615" i="5"/>
  <c r="M615" i="5"/>
  <c r="J615" i="5"/>
  <c r="I615" i="5"/>
  <c r="N526" i="5"/>
  <c r="L597" i="5"/>
  <c r="K597" i="5"/>
  <c r="N598" i="5"/>
  <c r="I599" i="5"/>
  <c r="J599" i="5"/>
  <c r="I636" i="5"/>
  <c r="L669" i="5"/>
  <c r="K669" i="5"/>
  <c r="N247" i="5"/>
  <c r="H251" i="5"/>
  <c r="Q251" i="5" s="1"/>
  <c r="N265" i="5"/>
  <c r="H269" i="5"/>
  <c r="Q269" i="5" s="1"/>
  <c r="N283" i="5"/>
  <c r="H287" i="5"/>
  <c r="Q287" i="5" s="1"/>
  <c r="N301" i="5"/>
  <c r="H321" i="5"/>
  <c r="Q321" i="5" s="1"/>
  <c r="N322" i="5"/>
  <c r="I323" i="5"/>
  <c r="N323" i="5" s="1"/>
  <c r="J323" i="5"/>
  <c r="J344" i="5"/>
  <c r="I344" i="5"/>
  <c r="N344" i="5" s="1"/>
  <c r="K372" i="5"/>
  <c r="R372" i="5" s="1"/>
  <c r="L372" i="5"/>
  <c r="L393" i="5"/>
  <c r="K393" i="5"/>
  <c r="R393" i="5" s="1"/>
  <c r="N394" i="5"/>
  <c r="I395" i="5"/>
  <c r="R395" i="5" s="1"/>
  <c r="J395" i="5"/>
  <c r="J416" i="5"/>
  <c r="I416" i="5"/>
  <c r="R416" i="5" s="1"/>
  <c r="K444" i="5"/>
  <c r="R444" i="5" s="1"/>
  <c r="L444" i="5"/>
  <c r="L465" i="5"/>
  <c r="K465" i="5"/>
  <c r="N465" i="5" s="1"/>
  <c r="N466" i="5"/>
  <c r="I467" i="5"/>
  <c r="J467" i="5"/>
  <c r="J488" i="5"/>
  <c r="I488" i="5"/>
  <c r="N488" i="5" s="1"/>
  <c r="K516" i="5"/>
  <c r="N516" i="5" s="1"/>
  <c r="L516" i="5"/>
  <c r="I525" i="5"/>
  <c r="K527" i="5"/>
  <c r="L537" i="5"/>
  <c r="K537" i="5"/>
  <c r="N537" i="5" s="1"/>
  <c r="N538" i="5"/>
  <c r="I539" i="5"/>
  <c r="J539" i="5"/>
  <c r="K548" i="5"/>
  <c r="J560" i="5"/>
  <c r="I560" i="5"/>
  <c r="R560" i="5" s="1"/>
  <c r="I576" i="5"/>
  <c r="K588" i="5"/>
  <c r="N588" i="5" s="1"/>
  <c r="L588" i="5"/>
  <c r="I597" i="5"/>
  <c r="K599" i="5"/>
  <c r="L609" i="5"/>
  <c r="K609" i="5"/>
  <c r="N609" i="5" s="1"/>
  <c r="N610" i="5"/>
  <c r="I611" i="5"/>
  <c r="R611" i="5" s="1"/>
  <c r="J611" i="5"/>
  <c r="K620" i="5"/>
  <c r="J627" i="5"/>
  <c r="L629" i="5"/>
  <c r="J632" i="5"/>
  <c r="I632" i="5"/>
  <c r="R632" i="5" s="1"/>
  <c r="M636" i="5"/>
  <c r="I648" i="5"/>
  <c r="L650" i="5"/>
  <c r="M657" i="5"/>
  <c r="K660" i="5"/>
  <c r="N660" i="5" s="1"/>
  <c r="L660" i="5"/>
  <c r="I669" i="5"/>
  <c r="K671" i="5"/>
  <c r="J678" i="5"/>
  <c r="L681" i="5"/>
  <c r="K681" i="5"/>
  <c r="N681" i="5" s="1"/>
  <c r="N682" i="5"/>
  <c r="I683" i="5"/>
  <c r="R683" i="5" s="1"/>
  <c r="J683" i="5"/>
  <c r="K692" i="5"/>
  <c r="J699" i="5"/>
  <c r="L701" i="5"/>
  <c r="J704" i="5"/>
  <c r="I704" i="5"/>
  <c r="R704" i="5" s="1"/>
  <c r="M708" i="5"/>
  <c r="I720" i="5"/>
  <c r="L722" i="5"/>
  <c r="M729" i="5"/>
  <c r="K732" i="5"/>
  <c r="N732" i="5" s="1"/>
  <c r="L732" i="5"/>
  <c r="I741" i="5"/>
  <c r="K743" i="5"/>
  <c r="J750" i="5"/>
  <c r="L753" i="5"/>
  <c r="K753" i="5"/>
  <c r="N753" i="5" s="1"/>
  <c r="N754" i="5"/>
  <c r="I755" i="5"/>
  <c r="R755" i="5" s="1"/>
  <c r="J755" i="5"/>
  <c r="K764" i="5"/>
  <c r="J771" i="5"/>
  <c r="L773" i="5"/>
  <c r="J776" i="5"/>
  <c r="I776" i="5"/>
  <c r="R776" i="5" s="1"/>
  <c r="M780" i="5"/>
  <c r="I792" i="5"/>
  <c r="L794" i="5"/>
  <c r="M801" i="5"/>
  <c r="K804" i="5"/>
  <c r="N804" i="5" s="1"/>
  <c r="L804" i="5"/>
  <c r="N834" i="5"/>
  <c r="I835" i="5"/>
  <c r="T836" i="5"/>
  <c r="U836" i="5" s="1"/>
  <c r="I873" i="5"/>
  <c r="J873" i="5"/>
  <c r="H873" i="5"/>
  <c r="Q873" i="5" s="1"/>
  <c r="I876" i="5"/>
  <c r="J876" i="5"/>
  <c r="M876" i="5"/>
  <c r="L876" i="5"/>
  <c r="R893" i="5"/>
  <c r="S893" i="5" s="1"/>
  <c r="M910" i="5"/>
  <c r="L1072" i="5"/>
  <c r="K1072" i="5"/>
  <c r="J1072" i="5"/>
  <c r="I1072" i="5"/>
  <c r="N1072" i="5" s="1"/>
  <c r="L1084" i="5"/>
  <c r="K1084" i="5"/>
  <c r="I1084" i="5"/>
  <c r="R1084" i="5" s="1"/>
  <c r="J1084" i="5"/>
  <c r="L1096" i="5"/>
  <c r="K1096" i="5"/>
  <c r="J1096" i="5"/>
  <c r="I1096" i="5"/>
  <c r="L1108" i="5"/>
  <c r="K1108" i="5"/>
  <c r="I1108" i="5"/>
  <c r="J1108" i="5"/>
  <c r="N1115" i="5"/>
  <c r="K1123" i="5"/>
  <c r="L1123" i="5"/>
  <c r="J1123" i="5"/>
  <c r="H1123" i="5"/>
  <c r="Q1123" i="5" s="1"/>
  <c r="M1123" i="5"/>
  <c r="I1128" i="5"/>
  <c r="J1128" i="5"/>
  <c r="M1128" i="5"/>
  <c r="K1128" i="5"/>
  <c r="R1181" i="5"/>
  <c r="K1225" i="5"/>
  <c r="L1225" i="5"/>
  <c r="M1225" i="5"/>
  <c r="I1225" i="5"/>
  <c r="H1225" i="5"/>
  <c r="Q1225" i="5" s="1"/>
  <c r="S1469" i="5"/>
  <c r="V1469" i="5"/>
  <c r="T1469" i="5"/>
  <c r="U1469" i="5" s="1"/>
  <c r="K558" i="5"/>
  <c r="L558" i="5"/>
  <c r="J576" i="5"/>
  <c r="L579" i="5"/>
  <c r="K579" i="5"/>
  <c r="N580" i="5"/>
  <c r="I581" i="5"/>
  <c r="J581" i="5"/>
  <c r="J597" i="5"/>
  <c r="L599" i="5"/>
  <c r="J602" i="5"/>
  <c r="I602" i="5"/>
  <c r="L620" i="5"/>
  <c r="K630" i="5"/>
  <c r="L630" i="5"/>
  <c r="J648" i="5"/>
  <c r="L651" i="5"/>
  <c r="K651" i="5"/>
  <c r="N652" i="5"/>
  <c r="I653" i="5"/>
  <c r="J653" i="5"/>
  <c r="J669" i="5"/>
  <c r="L671" i="5"/>
  <c r="J674" i="5"/>
  <c r="I674" i="5"/>
  <c r="L692" i="5"/>
  <c r="K702" i="5"/>
  <c r="L702" i="5"/>
  <c r="J720" i="5"/>
  <c r="L723" i="5"/>
  <c r="K723" i="5"/>
  <c r="N724" i="5"/>
  <c r="I725" i="5"/>
  <c r="J725" i="5"/>
  <c r="J741" i="5"/>
  <c r="L743" i="5"/>
  <c r="J746" i="5"/>
  <c r="I746" i="5"/>
  <c r="L764" i="5"/>
  <c r="K774" i="5"/>
  <c r="L774" i="5"/>
  <c r="J792" i="5"/>
  <c r="L795" i="5"/>
  <c r="K795" i="5"/>
  <c r="N796" i="5"/>
  <c r="I797" i="5"/>
  <c r="J797" i="5"/>
  <c r="K877" i="5"/>
  <c r="L877" i="5"/>
  <c r="M877" i="5"/>
  <c r="I897" i="5"/>
  <c r="J897" i="5"/>
  <c r="K897" i="5"/>
  <c r="N899" i="5"/>
  <c r="N917" i="5"/>
  <c r="N926" i="5"/>
  <c r="J927" i="5"/>
  <c r="I927" i="5"/>
  <c r="H927" i="5"/>
  <c r="Q927" i="5" s="1"/>
  <c r="K927" i="5"/>
  <c r="L928" i="5"/>
  <c r="K928" i="5"/>
  <c r="M928" i="5"/>
  <c r="J928" i="5"/>
  <c r="I936" i="5"/>
  <c r="J936" i="5"/>
  <c r="H936" i="5"/>
  <c r="Q936" i="5" s="1"/>
  <c r="K936" i="5"/>
  <c r="K937" i="5"/>
  <c r="L937" i="5"/>
  <c r="M937" i="5"/>
  <c r="J937" i="5"/>
  <c r="J945" i="5"/>
  <c r="I945" i="5"/>
  <c r="H945" i="5"/>
  <c r="Q945" i="5" s="1"/>
  <c r="K945" i="5"/>
  <c r="L946" i="5"/>
  <c r="K946" i="5"/>
  <c r="M946" i="5"/>
  <c r="J946" i="5"/>
  <c r="I954" i="5"/>
  <c r="J954" i="5"/>
  <c r="H954" i="5"/>
  <c r="Q954" i="5" s="1"/>
  <c r="K954" i="5"/>
  <c r="K955" i="5"/>
  <c r="L955" i="5"/>
  <c r="M955" i="5"/>
  <c r="J955" i="5"/>
  <c r="I1068" i="5"/>
  <c r="J1068" i="5"/>
  <c r="M1068" i="5"/>
  <c r="R1076" i="5"/>
  <c r="I1080" i="5"/>
  <c r="J1080" i="5"/>
  <c r="M1080" i="5"/>
  <c r="R1088" i="5"/>
  <c r="I1092" i="5"/>
  <c r="J1092" i="5"/>
  <c r="M1092" i="5"/>
  <c r="R1100" i="5"/>
  <c r="I1104" i="5"/>
  <c r="J1104" i="5"/>
  <c r="M1104" i="5"/>
  <c r="R1112" i="5"/>
  <c r="I1122" i="5"/>
  <c r="J1122" i="5"/>
  <c r="K1122" i="5"/>
  <c r="H1122" i="5"/>
  <c r="Q1122" i="5" s="1"/>
  <c r="R1123" i="5"/>
  <c r="K1183" i="5"/>
  <c r="L1183" i="5"/>
  <c r="M1183" i="5"/>
  <c r="I1183" i="5"/>
  <c r="N1211" i="5"/>
  <c r="N1214" i="5"/>
  <c r="K1219" i="5"/>
  <c r="L1219" i="5"/>
  <c r="J1219" i="5"/>
  <c r="I1219" i="5"/>
  <c r="H1219" i="5"/>
  <c r="Q1219" i="5" s="1"/>
  <c r="J1227" i="5"/>
  <c r="I1227" i="5"/>
  <c r="M1227" i="5"/>
  <c r="K1227" i="5"/>
  <c r="H1227" i="5"/>
  <c r="Q1227" i="5" s="1"/>
  <c r="V1334" i="5"/>
  <c r="S1472" i="5"/>
  <c r="V1472" i="5"/>
  <c r="T1472" i="5"/>
  <c r="U1472" i="5" s="1"/>
  <c r="R516" i="5"/>
  <c r="K528" i="5"/>
  <c r="L528" i="5"/>
  <c r="R537" i="5"/>
  <c r="L549" i="5"/>
  <c r="K549" i="5"/>
  <c r="N550" i="5"/>
  <c r="I551" i="5"/>
  <c r="J551" i="5"/>
  <c r="H558" i="5"/>
  <c r="Q558" i="5" s="1"/>
  <c r="J572" i="5"/>
  <c r="I572" i="5"/>
  <c r="H579" i="5"/>
  <c r="Q579" i="5" s="1"/>
  <c r="H581" i="5"/>
  <c r="Q581" i="5" s="1"/>
  <c r="R588" i="5"/>
  <c r="M597" i="5"/>
  <c r="M599" i="5"/>
  <c r="K600" i="5"/>
  <c r="L600" i="5"/>
  <c r="H602" i="5"/>
  <c r="Q602" i="5" s="1"/>
  <c r="R609" i="5"/>
  <c r="L621" i="5"/>
  <c r="K621" i="5"/>
  <c r="N622" i="5"/>
  <c r="I623" i="5"/>
  <c r="J623" i="5"/>
  <c r="H630" i="5"/>
  <c r="Q630" i="5" s="1"/>
  <c r="J644" i="5"/>
  <c r="I644" i="5"/>
  <c r="H651" i="5"/>
  <c r="Q651" i="5" s="1"/>
  <c r="H653" i="5"/>
  <c r="Q653" i="5" s="1"/>
  <c r="R660" i="5"/>
  <c r="M669" i="5"/>
  <c r="K672" i="5"/>
  <c r="L672" i="5"/>
  <c r="H674" i="5"/>
  <c r="Q674" i="5" s="1"/>
  <c r="R681" i="5"/>
  <c r="L693" i="5"/>
  <c r="K693" i="5"/>
  <c r="N694" i="5"/>
  <c r="I695" i="5"/>
  <c r="J695" i="5"/>
  <c r="H702" i="5"/>
  <c r="Q702" i="5" s="1"/>
  <c r="J716" i="5"/>
  <c r="I716" i="5"/>
  <c r="H723" i="5"/>
  <c r="Q723" i="5" s="1"/>
  <c r="H725" i="5"/>
  <c r="Q725" i="5" s="1"/>
  <c r="R732" i="5"/>
  <c r="K744" i="5"/>
  <c r="L744" i="5"/>
  <c r="H746" i="5"/>
  <c r="Q746" i="5" s="1"/>
  <c r="R753" i="5"/>
  <c r="L765" i="5"/>
  <c r="K765" i="5"/>
  <c r="N766" i="5"/>
  <c r="I767" i="5"/>
  <c r="J767" i="5"/>
  <c r="H774" i="5"/>
  <c r="Q774" i="5" s="1"/>
  <c r="J788" i="5"/>
  <c r="I788" i="5"/>
  <c r="H795" i="5"/>
  <c r="Q795" i="5" s="1"/>
  <c r="H797" i="5"/>
  <c r="Q797" i="5" s="1"/>
  <c r="R804" i="5"/>
  <c r="I809" i="5"/>
  <c r="J809" i="5"/>
  <c r="I819" i="5"/>
  <c r="L819" i="5"/>
  <c r="K819" i="5"/>
  <c r="I843" i="5"/>
  <c r="H843" i="5"/>
  <c r="Q843" i="5" s="1"/>
  <c r="J843" i="5"/>
  <c r="I852" i="5"/>
  <c r="K852" i="5"/>
  <c r="L852" i="5"/>
  <c r="I855" i="5"/>
  <c r="L855" i="5"/>
  <c r="M855" i="5"/>
  <c r="I858" i="5"/>
  <c r="R858" i="5" s="1"/>
  <c r="L858" i="5"/>
  <c r="M858" i="5"/>
  <c r="H877" i="5"/>
  <c r="Q877" i="5" s="1"/>
  <c r="H897" i="5"/>
  <c r="Q897" i="5" s="1"/>
  <c r="K901" i="5"/>
  <c r="L901" i="5"/>
  <c r="H901" i="5"/>
  <c r="Q901" i="5" s="1"/>
  <c r="I901" i="5"/>
  <c r="L927" i="5"/>
  <c r="H928" i="5"/>
  <c r="Q928" i="5" s="1"/>
  <c r="L936" i="5"/>
  <c r="H937" i="5"/>
  <c r="Q937" i="5" s="1"/>
  <c r="L945" i="5"/>
  <c r="H946" i="5"/>
  <c r="Q946" i="5" s="1"/>
  <c r="L954" i="5"/>
  <c r="H955" i="5"/>
  <c r="Q955" i="5" s="1"/>
  <c r="L964" i="5"/>
  <c r="K964" i="5"/>
  <c r="J964" i="5"/>
  <c r="I964" i="5"/>
  <c r="K973" i="5"/>
  <c r="L973" i="5"/>
  <c r="J973" i="5"/>
  <c r="I973" i="5"/>
  <c r="R973" i="5" s="1"/>
  <c r="K985" i="5"/>
  <c r="L985" i="5"/>
  <c r="I985" i="5"/>
  <c r="N985" i="5" s="1"/>
  <c r="J985" i="5"/>
  <c r="K997" i="5"/>
  <c r="L997" i="5"/>
  <c r="J997" i="5"/>
  <c r="I997" i="5"/>
  <c r="K1009" i="5"/>
  <c r="L1009" i="5"/>
  <c r="I1009" i="5"/>
  <c r="J1009" i="5"/>
  <c r="K1021" i="5"/>
  <c r="L1021" i="5"/>
  <c r="J1021" i="5"/>
  <c r="I1021" i="5"/>
  <c r="N1021" i="5" s="1"/>
  <c r="K1051" i="5"/>
  <c r="L1051" i="5"/>
  <c r="I1051" i="5"/>
  <c r="J1051" i="5"/>
  <c r="H1068" i="5"/>
  <c r="Q1068" i="5" s="1"/>
  <c r="H1080" i="5"/>
  <c r="Q1080" i="5" s="1"/>
  <c r="H1092" i="5"/>
  <c r="Q1092" i="5" s="1"/>
  <c r="H1104" i="5"/>
  <c r="Q1104" i="5" s="1"/>
  <c r="S1121" i="5"/>
  <c r="T1121" i="5"/>
  <c r="U1121" i="5" s="1"/>
  <c r="V1121" i="5"/>
  <c r="N1127" i="5"/>
  <c r="K1135" i="5"/>
  <c r="L1135" i="5"/>
  <c r="M1135" i="5"/>
  <c r="J1135" i="5"/>
  <c r="H1135" i="5"/>
  <c r="Q1135" i="5" s="1"/>
  <c r="I1140" i="5"/>
  <c r="J1140" i="5"/>
  <c r="M1140" i="5"/>
  <c r="K1140" i="5"/>
  <c r="H1183" i="5"/>
  <c r="Q1183" i="5" s="1"/>
  <c r="M1219" i="5"/>
  <c r="J1221" i="5"/>
  <c r="I1221" i="5"/>
  <c r="L1221" i="5"/>
  <c r="K1221" i="5"/>
  <c r="H1221" i="5"/>
  <c r="Q1221" i="5" s="1"/>
  <c r="L1227" i="5"/>
  <c r="R1235" i="5"/>
  <c r="J542" i="5"/>
  <c r="I542" i="5"/>
  <c r="I558" i="5"/>
  <c r="K570" i="5"/>
  <c r="L570" i="5"/>
  <c r="I579" i="5"/>
  <c r="K581" i="5"/>
  <c r="L591" i="5"/>
  <c r="K591" i="5"/>
  <c r="N592" i="5"/>
  <c r="I593" i="5"/>
  <c r="J593" i="5"/>
  <c r="H600" i="5"/>
  <c r="K602" i="5"/>
  <c r="J614" i="5"/>
  <c r="I614" i="5"/>
  <c r="H623" i="5"/>
  <c r="Q623" i="5" s="1"/>
  <c r="I630" i="5"/>
  <c r="K642" i="5"/>
  <c r="L642" i="5"/>
  <c r="H644" i="5"/>
  <c r="Q644" i="5" s="1"/>
  <c r="I651" i="5"/>
  <c r="K653" i="5"/>
  <c r="L663" i="5"/>
  <c r="K663" i="5"/>
  <c r="N664" i="5"/>
  <c r="I665" i="5"/>
  <c r="J665" i="5"/>
  <c r="H672" i="5"/>
  <c r="Q672" i="5" s="1"/>
  <c r="K674" i="5"/>
  <c r="J686" i="5"/>
  <c r="I686" i="5"/>
  <c r="H695" i="5"/>
  <c r="Q695" i="5" s="1"/>
  <c r="I702" i="5"/>
  <c r="K714" i="5"/>
  <c r="L714" i="5"/>
  <c r="H716" i="5"/>
  <c r="Q716" i="5" s="1"/>
  <c r="I723" i="5"/>
  <c r="K725" i="5"/>
  <c r="L735" i="5"/>
  <c r="K735" i="5"/>
  <c r="N736" i="5"/>
  <c r="I737" i="5"/>
  <c r="J737" i="5"/>
  <c r="H744" i="5"/>
  <c r="Q744" i="5" s="1"/>
  <c r="K746" i="5"/>
  <c r="J758" i="5"/>
  <c r="I758" i="5"/>
  <c r="H765" i="5"/>
  <c r="Q765" i="5" s="1"/>
  <c r="H767" i="5"/>
  <c r="Q767" i="5" s="1"/>
  <c r="I774" i="5"/>
  <c r="K786" i="5"/>
  <c r="L786" i="5"/>
  <c r="H788" i="5"/>
  <c r="Q788" i="5" s="1"/>
  <c r="I795" i="5"/>
  <c r="K797" i="5"/>
  <c r="L807" i="5"/>
  <c r="K807" i="5"/>
  <c r="H809" i="5"/>
  <c r="Q809" i="5" s="1"/>
  <c r="I816" i="5"/>
  <c r="K816" i="5"/>
  <c r="J816" i="5"/>
  <c r="H819" i="5"/>
  <c r="Q819" i="5" s="1"/>
  <c r="K843" i="5"/>
  <c r="I846" i="5"/>
  <c r="H846" i="5"/>
  <c r="J846" i="5"/>
  <c r="I849" i="5"/>
  <c r="J849" i="5"/>
  <c r="K849" i="5"/>
  <c r="H852" i="5"/>
  <c r="Q852" i="5" s="1"/>
  <c r="H855" i="5"/>
  <c r="Q855" i="5" s="1"/>
  <c r="H858" i="5"/>
  <c r="Q858" i="5" s="1"/>
  <c r="I877" i="5"/>
  <c r="N896" i="5"/>
  <c r="L897" i="5"/>
  <c r="K898" i="5"/>
  <c r="J898" i="5"/>
  <c r="I898" i="5"/>
  <c r="J901" i="5"/>
  <c r="N903" i="5"/>
  <c r="M927" i="5"/>
  <c r="I928" i="5"/>
  <c r="R928" i="5" s="1"/>
  <c r="M936" i="5"/>
  <c r="I937" i="5"/>
  <c r="R937" i="5" s="1"/>
  <c r="M945" i="5"/>
  <c r="I946" i="5"/>
  <c r="R946" i="5" s="1"/>
  <c r="M954" i="5"/>
  <c r="I955" i="5"/>
  <c r="R955" i="5" s="1"/>
  <c r="I960" i="5"/>
  <c r="J960" i="5"/>
  <c r="M960" i="5"/>
  <c r="J969" i="5"/>
  <c r="I969" i="5"/>
  <c r="M969" i="5"/>
  <c r="R977" i="5"/>
  <c r="J981" i="5"/>
  <c r="I981" i="5"/>
  <c r="M981" i="5"/>
  <c r="R989" i="5"/>
  <c r="J993" i="5"/>
  <c r="I993" i="5"/>
  <c r="M993" i="5"/>
  <c r="R1001" i="5"/>
  <c r="J1005" i="5"/>
  <c r="I1005" i="5"/>
  <c r="M1005" i="5"/>
  <c r="R1013" i="5"/>
  <c r="J1017" i="5"/>
  <c r="I1017" i="5"/>
  <c r="M1017" i="5"/>
  <c r="R1025" i="5"/>
  <c r="R1034" i="5"/>
  <c r="R1043" i="5"/>
  <c r="J1047" i="5"/>
  <c r="I1047" i="5"/>
  <c r="M1047" i="5"/>
  <c r="H1051" i="5"/>
  <c r="Q1051" i="5" s="1"/>
  <c r="I1056" i="5"/>
  <c r="J1056" i="5"/>
  <c r="M1056" i="5"/>
  <c r="K1068" i="5"/>
  <c r="J1077" i="5"/>
  <c r="I1077" i="5"/>
  <c r="L1077" i="5"/>
  <c r="M1077" i="5"/>
  <c r="N1079" i="5"/>
  <c r="K1080" i="5"/>
  <c r="J1089" i="5"/>
  <c r="I1089" i="5"/>
  <c r="M1089" i="5"/>
  <c r="L1089" i="5"/>
  <c r="N1091" i="5"/>
  <c r="K1092" i="5"/>
  <c r="J1101" i="5"/>
  <c r="I1101" i="5"/>
  <c r="N1101" i="5" s="1"/>
  <c r="L1101" i="5"/>
  <c r="M1101" i="5"/>
  <c r="N1103" i="5"/>
  <c r="K1104" i="5"/>
  <c r="J1113" i="5"/>
  <c r="I1113" i="5"/>
  <c r="M1113" i="5"/>
  <c r="L1113" i="5"/>
  <c r="H1113" i="5"/>
  <c r="Q1113" i="5" s="1"/>
  <c r="M1122" i="5"/>
  <c r="R1124" i="5"/>
  <c r="I1134" i="5"/>
  <c r="J1134" i="5"/>
  <c r="H1134" i="5"/>
  <c r="Q1134" i="5" s="1"/>
  <c r="K1134" i="5"/>
  <c r="I1135" i="5"/>
  <c r="H1140" i="5"/>
  <c r="Q1140" i="5" s="1"/>
  <c r="I1176" i="5"/>
  <c r="J1176" i="5"/>
  <c r="M1176" i="5"/>
  <c r="K1176" i="5"/>
  <c r="J1183" i="5"/>
  <c r="L1192" i="5"/>
  <c r="K1192" i="5"/>
  <c r="M1192" i="5"/>
  <c r="I1192" i="5"/>
  <c r="S1466" i="5"/>
  <c r="V1466" i="5"/>
  <c r="T1466" i="5"/>
  <c r="U1466" i="5" s="1"/>
  <c r="S1475" i="5"/>
  <c r="T1475" i="5"/>
  <c r="U1475" i="5" s="1"/>
  <c r="V1475" i="5"/>
  <c r="N490" i="5"/>
  <c r="L561" i="5"/>
  <c r="K561" i="5"/>
  <c r="N562" i="5"/>
  <c r="J579" i="5"/>
  <c r="L581" i="5"/>
  <c r="J584" i="5"/>
  <c r="I584" i="5"/>
  <c r="L602" i="5"/>
  <c r="K612" i="5"/>
  <c r="L612" i="5"/>
  <c r="J630" i="5"/>
  <c r="L633" i="5"/>
  <c r="K633" i="5"/>
  <c r="N634" i="5"/>
  <c r="I635" i="5"/>
  <c r="J635" i="5"/>
  <c r="J651" i="5"/>
  <c r="L653" i="5"/>
  <c r="J656" i="5"/>
  <c r="I656" i="5"/>
  <c r="L674" i="5"/>
  <c r="K684" i="5"/>
  <c r="L684" i="5"/>
  <c r="J702" i="5"/>
  <c r="L705" i="5"/>
  <c r="K705" i="5"/>
  <c r="N706" i="5"/>
  <c r="I707" i="5"/>
  <c r="J707" i="5"/>
  <c r="J723" i="5"/>
  <c r="L725" i="5"/>
  <c r="J728" i="5"/>
  <c r="I728" i="5"/>
  <c r="L746" i="5"/>
  <c r="K756" i="5"/>
  <c r="L756" i="5"/>
  <c r="J774" i="5"/>
  <c r="L777" i="5"/>
  <c r="K777" i="5"/>
  <c r="N778" i="5"/>
  <c r="I779" i="5"/>
  <c r="J779" i="5"/>
  <c r="J795" i="5"/>
  <c r="L797" i="5"/>
  <c r="J800" i="5"/>
  <c r="I800" i="5"/>
  <c r="N813" i="5"/>
  <c r="I814" i="5"/>
  <c r="J814" i="5"/>
  <c r="N818" i="5"/>
  <c r="J819" i="5"/>
  <c r="I822" i="5"/>
  <c r="L822" i="5"/>
  <c r="K822" i="5"/>
  <c r="I825" i="5"/>
  <c r="M825" i="5"/>
  <c r="L825" i="5"/>
  <c r="I828" i="5"/>
  <c r="M828" i="5"/>
  <c r="L828" i="5"/>
  <c r="L843" i="5"/>
  <c r="N851" i="5"/>
  <c r="J852" i="5"/>
  <c r="J855" i="5"/>
  <c r="N857" i="5"/>
  <c r="J858" i="5"/>
  <c r="N868" i="5"/>
  <c r="N873" i="5"/>
  <c r="R874" i="5"/>
  <c r="J877" i="5"/>
  <c r="I894" i="5"/>
  <c r="J894" i="5"/>
  <c r="M894" i="5"/>
  <c r="L894" i="5"/>
  <c r="M897" i="5"/>
  <c r="M901" i="5"/>
  <c r="R908" i="5"/>
  <c r="L916" i="5"/>
  <c r="K916" i="5"/>
  <c r="I916" i="5"/>
  <c r="J916" i="5"/>
  <c r="K925" i="5"/>
  <c r="L925" i="5"/>
  <c r="I925" i="5"/>
  <c r="J925" i="5"/>
  <c r="L1030" i="5"/>
  <c r="K1030" i="5"/>
  <c r="I1030" i="5"/>
  <c r="H1030" i="5"/>
  <c r="Q1030" i="5" s="1"/>
  <c r="K1039" i="5"/>
  <c r="L1039" i="5"/>
  <c r="I1039" i="5"/>
  <c r="H1039" i="5"/>
  <c r="Q1039" i="5" s="1"/>
  <c r="L1060" i="5"/>
  <c r="K1060" i="5"/>
  <c r="H1060" i="5"/>
  <c r="Q1060" i="5" s="1"/>
  <c r="I1060" i="5"/>
  <c r="N1067" i="5"/>
  <c r="L1104" i="5"/>
  <c r="N1133" i="5"/>
  <c r="N1139" i="5"/>
  <c r="K1147" i="5"/>
  <c r="L1147" i="5"/>
  <c r="J1147" i="5"/>
  <c r="H1147" i="5"/>
  <c r="Q1147" i="5" s="1"/>
  <c r="M1147" i="5"/>
  <c r="I1152" i="5"/>
  <c r="J1152" i="5"/>
  <c r="M1152" i="5"/>
  <c r="K1152" i="5"/>
  <c r="K1171" i="5"/>
  <c r="L1171" i="5"/>
  <c r="J1171" i="5"/>
  <c r="H1171" i="5"/>
  <c r="Q1171" i="5" s="1"/>
  <c r="M1171" i="5"/>
  <c r="H1192" i="5"/>
  <c r="Q1192" i="5" s="1"/>
  <c r="K1243" i="5"/>
  <c r="L1243" i="5"/>
  <c r="M1243" i="5"/>
  <c r="J1243" i="5"/>
  <c r="I1243" i="5"/>
  <c r="H1243" i="5"/>
  <c r="Q1243" i="5" s="1"/>
  <c r="K468" i="5"/>
  <c r="L468" i="5"/>
  <c r="L489" i="5"/>
  <c r="K489" i="5"/>
  <c r="I491" i="5"/>
  <c r="J491" i="5"/>
  <c r="I528" i="5"/>
  <c r="K540" i="5"/>
  <c r="L540" i="5"/>
  <c r="H542" i="5"/>
  <c r="Q542" i="5" s="1"/>
  <c r="J558" i="5"/>
  <c r="J338" i="5"/>
  <c r="I338" i="5"/>
  <c r="R338" i="5" s="1"/>
  <c r="K366" i="5"/>
  <c r="R366" i="5" s="1"/>
  <c r="L366" i="5"/>
  <c r="L387" i="5"/>
  <c r="K387" i="5"/>
  <c r="R387" i="5" s="1"/>
  <c r="N388" i="5"/>
  <c r="I389" i="5"/>
  <c r="R389" i="5" s="1"/>
  <c r="J389" i="5"/>
  <c r="J410" i="5"/>
  <c r="I410" i="5"/>
  <c r="K438" i="5"/>
  <c r="R438" i="5" s="1"/>
  <c r="L438" i="5"/>
  <c r="L459" i="5"/>
  <c r="K459" i="5"/>
  <c r="R459" i="5" s="1"/>
  <c r="N460" i="5"/>
  <c r="I461" i="5"/>
  <c r="J461" i="5"/>
  <c r="H468" i="5"/>
  <c r="J482" i="5"/>
  <c r="I482" i="5"/>
  <c r="H489" i="5"/>
  <c r="H491" i="5"/>
  <c r="Q491" i="5" s="1"/>
  <c r="K510" i="5"/>
  <c r="R510" i="5" s="1"/>
  <c r="L510" i="5"/>
  <c r="J528" i="5"/>
  <c r="L531" i="5"/>
  <c r="K531" i="5"/>
  <c r="R531" i="5" s="1"/>
  <c r="N532" i="5"/>
  <c r="I533" i="5"/>
  <c r="R533" i="5" s="1"/>
  <c r="J533" i="5"/>
  <c r="H540" i="5"/>
  <c r="K542" i="5"/>
  <c r="J549" i="5"/>
  <c r="L551" i="5"/>
  <c r="J554" i="5"/>
  <c r="I554" i="5"/>
  <c r="R554" i="5" s="1"/>
  <c r="M558" i="5"/>
  <c r="H561" i="5"/>
  <c r="I570" i="5"/>
  <c r="L572" i="5"/>
  <c r="M579" i="5"/>
  <c r="M581" i="5"/>
  <c r="K582" i="5"/>
  <c r="R582" i="5" s="1"/>
  <c r="L582" i="5"/>
  <c r="H584" i="5"/>
  <c r="I591" i="5"/>
  <c r="N591" i="5" s="1"/>
  <c r="K593" i="5"/>
  <c r="J600" i="5"/>
  <c r="R600" i="5" s="1"/>
  <c r="M602" i="5"/>
  <c r="L603" i="5"/>
  <c r="K603" i="5"/>
  <c r="R603" i="5" s="1"/>
  <c r="N604" i="5"/>
  <c r="I605" i="5"/>
  <c r="R605" i="5" s="1"/>
  <c r="J605" i="5"/>
  <c r="H612" i="5"/>
  <c r="K614" i="5"/>
  <c r="J621" i="5"/>
  <c r="R621" i="5" s="1"/>
  <c r="L623" i="5"/>
  <c r="J626" i="5"/>
  <c r="I626" i="5"/>
  <c r="R626" i="5" s="1"/>
  <c r="M630" i="5"/>
  <c r="H633" i="5"/>
  <c r="H635" i="5"/>
  <c r="I642" i="5"/>
  <c r="L644" i="5"/>
  <c r="M651" i="5"/>
  <c r="M653" i="5"/>
  <c r="K654" i="5"/>
  <c r="L654" i="5"/>
  <c r="H656" i="5"/>
  <c r="I663" i="5"/>
  <c r="K665" i="5"/>
  <c r="J672" i="5"/>
  <c r="M674" i="5"/>
  <c r="L675" i="5"/>
  <c r="K675" i="5"/>
  <c r="N676" i="5"/>
  <c r="I677" i="5"/>
  <c r="R677" i="5" s="1"/>
  <c r="J677" i="5"/>
  <c r="H684" i="5"/>
  <c r="K686" i="5"/>
  <c r="J693" i="5"/>
  <c r="R693" i="5" s="1"/>
  <c r="L695" i="5"/>
  <c r="J698" i="5"/>
  <c r="I698" i="5"/>
  <c r="M702" i="5"/>
  <c r="H705" i="5"/>
  <c r="Q705" i="5" s="1"/>
  <c r="H707" i="5"/>
  <c r="I714" i="5"/>
  <c r="L716" i="5"/>
  <c r="M723" i="5"/>
  <c r="M725" i="5"/>
  <c r="K726" i="5"/>
  <c r="L726" i="5"/>
  <c r="H728" i="5"/>
  <c r="I735" i="5"/>
  <c r="K737" i="5"/>
  <c r="J744" i="5"/>
  <c r="R744" i="5" s="1"/>
  <c r="M746" i="5"/>
  <c r="L747" i="5"/>
  <c r="K747" i="5"/>
  <c r="N748" i="5"/>
  <c r="I749" i="5"/>
  <c r="R749" i="5" s="1"/>
  <c r="J749" i="5"/>
  <c r="H756" i="5"/>
  <c r="Q756" i="5" s="1"/>
  <c r="K758" i="5"/>
  <c r="J765" i="5"/>
  <c r="R765" i="5" s="1"/>
  <c r="L767" i="5"/>
  <c r="J770" i="5"/>
  <c r="I770" i="5"/>
  <c r="M774" i="5"/>
  <c r="H777" i="5"/>
  <c r="Q777" i="5" s="1"/>
  <c r="H779" i="5"/>
  <c r="Q779" i="5" s="1"/>
  <c r="I786" i="5"/>
  <c r="L788" i="5"/>
  <c r="M795" i="5"/>
  <c r="M797" i="5"/>
  <c r="K798" i="5"/>
  <c r="L798" i="5"/>
  <c r="H800" i="5"/>
  <c r="Q800" i="5" s="1"/>
  <c r="I807" i="5"/>
  <c r="L809" i="5"/>
  <c r="M812" i="5"/>
  <c r="J812" i="5"/>
  <c r="I812" i="5"/>
  <c r="H814" i="5"/>
  <c r="L816" i="5"/>
  <c r="M819" i="5"/>
  <c r="K820" i="5"/>
  <c r="I820" i="5"/>
  <c r="R820" i="5" s="1"/>
  <c r="J820" i="5"/>
  <c r="N821" i="5"/>
  <c r="H822" i="5"/>
  <c r="H825" i="5"/>
  <c r="H828" i="5"/>
  <c r="N830" i="5"/>
  <c r="M843" i="5"/>
  <c r="L846" i="5"/>
  <c r="L849" i="5"/>
  <c r="M852" i="5"/>
  <c r="K853" i="5"/>
  <c r="J853" i="5"/>
  <c r="I853" i="5"/>
  <c r="K855" i="5"/>
  <c r="K856" i="5"/>
  <c r="L856" i="5"/>
  <c r="J856" i="5"/>
  <c r="K858" i="5"/>
  <c r="K859" i="5"/>
  <c r="L859" i="5"/>
  <c r="J859" i="5"/>
  <c r="H894" i="5"/>
  <c r="Q894" i="5" s="1"/>
  <c r="K895" i="5"/>
  <c r="R895" i="5" s="1"/>
  <c r="L895" i="5"/>
  <c r="M895" i="5"/>
  <c r="L898" i="5"/>
  <c r="H916" i="5"/>
  <c r="Q916" i="5" s="1"/>
  <c r="J921" i="5"/>
  <c r="I921" i="5"/>
  <c r="M921" i="5"/>
  <c r="H925" i="5"/>
  <c r="R929" i="5"/>
  <c r="R938" i="5"/>
  <c r="R947" i="5"/>
  <c r="R956" i="5"/>
  <c r="K960" i="5"/>
  <c r="K969" i="5"/>
  <c r="I978" i="5"/>
  <c r="J978" i="5"/>
  <c r="L978" i="5"/>
  <c r="M978" i="5"/>
  <c r="N980" i="5"/>
  <c r="K981" i="5"/>
  <c r="I990" i="5"/>
  <c r="J990" i="5"/>
  <c r="M990" i="5"/>
  <c r="L990" i="5"/>
  <c r="N992" i="5"/>
  <c r="K993" i="5"/>
  <c r="I1002" i="5"/>
  <c r="J1002" i="5"/>
  <c r="L1002" i="5"/>
  <c r="M1002" i="5"/>
  <c r="N1004" i="5"/>
  <c r="K1005" i="5"/>
  <c r="I1014" i="5"/>
  <c r="J1014" i="5"/>
  <c r="M1014" i="5"/>
  <c r="L1014" i="5"/>
  <c r="N1016" i="5"/>
  <c r="K1017" i="5"/>
  <c r="I1026" i="5"/>
  <c r="R1026" i="5" s="1"/>
  <c r="J1026" i="5"/>
  <c r="L1026" i="5"/>
  <c r="M1026" i="5"/>
  <c r="N1028" i="5"/>
  <c r="J1030" i="5"/>
  <c r="J1035" i="5"/>
  <c r="I1035" i="5"/>
  <c r="L1035" i="5"/>
  <c r="M1035" i="5"/>
  <c r="N1037" i="5"/>
  <c r="J1039" i="5"/>
  <c r="I1044" i="5"/>
  <c r="R1044" i="5" s="1"/>
  <c r="J1044" i="5"/>
  <c r="L1044" i="5"/>
  <c r="M1044" i="5"/>
  <c r="N1046" i="5"/>
  <c r="K1047" i="5"/>
  <c r="K1056" i="5"/>
  <c r="J1060" i="5"/>
  <c r="K1077" i="5"/>
  <c r="K1089" i="5"/>
  <c r="K1101" i="5"/>
  <c r="J1125" i="5"/>
  <c r="I1125" i="5"/>
  <c r="L1125" i="5"/>
  <c r="H1125" i="5"/>
  <c r="M1125" i="5"/>
  <c r="M1134" i="5"/>
  <c r="R1136" i="5"/>
  <c r="I1146" i="5"/>
  <c r="R1146" i="5" s="1"/>
  <c r="J1146" i="5"/>
  <c r="K1146" i="5"/>
  <c r="H1146" i="5"/>
  <c r="Q1146" i="5" s="1"/>
  <c r="I1147" i="5"/>
  <c r="H1152" i="5"/>
  <c r="Q1152" i="5" s="1"/>
  <c r="I1171" i="5"/>
  <c r="N1175" i="5"/>
  <c r="L1176" i="5"/>
  <c r="N1181" i="5"/>
  <c r="J1185" i="5"/>
  <c r="I1185" i="5"/>
  <c r="M1185" i="5"/>
  <c r="K1185" i="5"/>
  <c r="J1192" i="5"/>
  <c r="J512" i="5"/>
  <c r="I512" i="5"/>
  <c r="I563" i="5"/>
  <c r="R563" i="5" s="1"/>
  <c r="J563" i="5"/>
  <c r="N238" i="5"/>
  <c r="H242" i="5"/>
  <c r="Q242" i="5" s="1"/>
  <c r="N256" i="5"/>
  <c r="H260" i="5"/>
  <c r="Q260" i="5" s="1"/>
  <c r="N274" i="5"/>
  <c r="H278" i="5"/>
  <c r="Q278" i="5" s="1"/>
  <c r="N292" i="5"/>
  <c r="H296" i="5"/>
  <c r="Q296" i="5" s="1"/>
  <c r="H320" i="5"/>
  <c r="Q320" i="5" s="1"/>
  <c r="K336" i="5"/>
  <c r="R336" i="5" s="1"/>
  <c r="L336" i="5"/>
  <c r="H338" i="5"/>
  <c r="L357" i="5"/>
  <c r="K357" i="5"/>
  <c r="R357" i="5" s="1"/>
  <c r="N358" i="5"/>
  <c r="I359" i="5"/>
  <c r="R359" i="5" s="1"/>
  <c r="J359" i="5"/>
  <c r="H366" i="5"/>
  <c r="J380" i="5"/>
  <c r="I380" i="5"/>
  <c r="R380" i="5" s="1"/>
  <c r="H387" i="5"/>
  <c r="H389" i="5"/>
  <c r="K408" i="5"/>
  <c r="R408" i="5" s="1"/>
  <c r="L408" i="5"/>
  <c r="H410" i="5"/>
  <c r="Q410" i="5" s="1"/>
  <c r="L429" i="5"/>
  <c r="K429" i="5"/>
  <c r="N429" i="5" s="1"/>
  <c r="N430" i="5"/>
  <c r="I431" i="5"/>
  <c r="R431" i="5" s="1"/>
  <c r="J431" i="5"/>
  <c r="H438" i="5"/>
  <c r="Q438" i="5" s="1"/>
  <c r="J452" i="5"/>
  <c r="I452" i="5"/>
  <c r="R452" i="5" s="1"/>
  <c r="H459" i="5"/>
  <c r="H461" i="5"/>
  <c r="I468" i="5"/>
  <c r="R468" i="5" s="1"/>
  <c r="K480" i="5"/>
  <c r="N480" i="5" s="1"/>
  <c r="L480" i="5"/>
  <c r="H482" i="5"/>
  <c r="I489" i="5"/>
  <c r="R489" i="5" s="1"/>
  <c r="K491" i="5"/>
  <c r="L501" i="5"/>
  <c r="K501" i="5"/>
  <c r="R501" i="5" s="1"/>
  <c r="N502" i="5"/>
  <c r="I503" i="5"/>
  <c r="J503" i="5"/>
  <c r="H510" i="5"/>
  <c r="Q510" i="5" s="1"/>
  <c r="K512" i="5"/>
  <c r="J524" i="5"/>
  <c r="I524" i="5"/>
  <c r="M528" i="5"/>
  <c r="H531" i="5"/>
  <c r="Q531" i="5" s="1"/>
  <c r="H533" i="5"/>
  <c r="Q533" i="5" s="1"/>
  <c r="I540" i="5"/>
  <c r="L542" i="5"/>
  <c r="M549" i="5"/>
  <c r="R549" i="5" s="1"/>
  <c r="M551" i="5"/>
  <c r="K552" i="5"/>
  <c r="N552" i="5" s="1"/>
  <c r="L552" i="5"/>
  <c r="H554" i="5"/>
  <c r="I561" i="5"/>
  <c r="R561" i="5" s="1"/>
  <c r="K563" i="5"/>
  <c r="J570" i="5"/>
  <c r="M572" i="5"/>
  <c r="L573" i="5"/>
  <c r="K573" i="5"/>
  <c r="R573" i="5" s="1"/>
  <c r="N574" i="5"/>
  <c r="I575" i="5"/>
  <c r="J575" i="5"/>
  <c r="H582" i="5"/>
  <c r="K584" i="5"/>
  <c r="J591" i="5"/>
  <c r="L593" i="5"/>
  <c r="J596" i="5"/>
  <c r="I596" i="5"/>
  <c r="R596" i="5" s="1"/>
  <c r="M600" i="5"/>
  <c r="H603" i="5"/>
  <c r="H605" i="5"/>
  <c r="I612" i="5"/>
  <c r="R612" i="5" s="1"/>
  <c r="L614" i="5"/>
  <c r="M621" i="5"/>
  <c r="M623" i="5"/>
  <c r="K624" i="5"/>
  <c r="N624" i="5" s="1"/>
  <c r="L624" i="5"/>
  <c r="H626" i="5"/>
  <c r="I633" i="5"/>
  <c r="R633" i="5" s="1"/>
  <c r="K635" i="5"/>
  <c r="J642" i="5"/>
  <c r="M644" i="5"/>
  <c r="L645" i="5"/>
  <c r="K645" i="5"/>
  <c r="N645" i="5" s="1"/>
  <c r="N646" i="5"/>
  <c r="I647" i="5"/>
  <c r="R647" i="5" s="1"/>
  <c r="J647" i="5"/>
  <c r="H654" i="5"/>
  <c r="K656" i="5"/>
  <c r="J663" i="5"/>
  <c r="L665" i="5"/>
  <c r="J668" i="5"/>
  <c r="I668" i="5"/>
  <c r="R668" i="5" s="1"/>
  <c r="M672" i="5"/>
  <c r="R672" i="5" s="1"/>
  <c r="H675" i="5"/>
  <c r="H677" i="5"/>
  <c r="I684" i="5"/>
  <c r="R684" i="5" s="1"/>
  <c r="L686" i="5"/>
  <c r="M693" i="5"/>
  <c r="M695" i="5"/>
  <c r="K696" i="5"/>
  <c r="N696" i="5" s="1"/>
  <c r="L696" i="5"/>
  <c r="H698" i="5"/>
  <c r="I705" i="5"/>
  <c r="R705" i="5" s="1"/>
  <c r="K707" i="5"/>
  <c r="J714" i="5"/>
  <c r="M716" i="5"/>
  <c r="L717" i="5"/>
  <c r="K717" i="5"/>
  <c r="N717" i="5" s="1"/>
  <c r="N718" i="5"/>
  <c r="I719" i="5"/>
  <c r="R719" i="5" s="1"/>
  <c r="J719" i="5"/>
  <c r="H726" i="5"/>
  <c r="K728" i="5"/>
  <c r="J735" i="5"/>
  <c r="L737" i="5"/>
  <c r="J740" i="5"/>
  <c r="I740" i="5"/>
  <c r="R740" i="5" s="1"/>
  <c r="M744" i="5"/>
  <c r="H747" i="5"/>
  <c r="H749" i="5"/>
  <c r="I756" i="5"/>
  <c r="R756" i="5" s="1"/>
  <c r="L758" i="5"/>
  <c r="M765" i="5"/>
  <c r="M767" i="5"/>
  <c r="K768" i="5"/>
  <c r="N768" i="5" s="1"/>
  <c r="L768" i="5"/>
  <c r="H770" i="5"/>
  <c r="I777" i="5"/>
  <c r="R777" i="5" s="1"/>
  <c r="K779" i="5"/>
  <c r="J786" i="5"/>
  <c r="M788" i="5"/>
  <c r="L789" i="5"/>
  <c r="K789" i="5"/>
  <c r="N789" i="5" s="1"/>
  <c r="N790" i="5"/>
  <c r="I791" i="5"/>
  <c r="J791" i="5"/>
  <c r="H798" i="5"/>
  <c r="K800" i="5"/>
  <c r="J807" i="5"/>
  <c r="M809" i="5"/>
  <c r="K810" i="5"/>
  <c r="N810" i="5" s="1"/>
  <c r="L810" i="5"/>
  <c r="R810" i="5" s="1"/>
  <c r="H812" i="5"/>
  <c r="K814" i="5"/>
  <c r="M816" i="5"/>
  <c r="K817" i="5"/>
  <c r="H817" i="5"/>
  <c r="I817" i="5"/>
  <c r="R817" i="5" s="1"/>
  <c r="H820" i="5"/>
  <c r="J822" i="5"/>
  <c r="J825" i="5"/>
  <c r="N827" i="5"/>
  <c r="J828" i="5"/>
  <c r="N838" i="5"/>
  <c r="M846" i="5"/>
  <c r="M849" i="5"/>
  <c r="K850" i="5"/>
  <c r="I850" i="5"/>
  <c r="R850" i="5" s="1"/>
  <c r="H850" i="5"/>
  <c r="H853" i="5"/>
  <c r="N854" i="5"/>
  <c r="H856" i="5"/>
  <c r="H859" i="5"/>
  <c r="K862" i="5"/>
  <c r="N862" i="5" s="1"/>
  <c r="M862" i="5"/>
  <c r="L862" i="5"/>
  <c r="R878" i="5"/>
  <c r="I885" i="5"/>
  <c r="M885" i="5"/>
  <c r="L885" i="5"/>
  <c r="I888" i="5"/>
  <c r="J888" i="5"/>
  <c r="H888" i="5"/>
  <c r="K888" i="5"/>
  <c r="K894" i="5"/>
  <c r="H895" i="5"/>
  <c r="Q895" i="5" s="1"/>
  <c r="M898" i="5"/>
  <c r="M916" i="5"/>
  <c r="H921" i="5"/>
  <c r="Q921" i="5" s="1"/>
  <c r="M925" i="5"/>
  <c r="L934" i="5"/>
  <c r="K934" i="5"/>
  <c r="H934" i="5"/>
  <c r="I934" i="5"/>
  <c r="K943" i="5"/>
  <c r="L943" i="5"/>
  <c r="H943" i="5"/>
  <c r="I943" i="5"/>
  <c r="R943" i="5" s="1"/>
  <c r="L952" i="5"/>
  <c r="K952" i="5"/>
  <c r="H952" i="5"/>
  <c r="I952" i="5"/>
  <c r="N959" i="5"/>
  <c r="L960" i="5"/>
  <c r="R965" i="5"/>
  <c r="N968" i="5"/>
  <c r="L969" i="5"/>
  <c r="H978" i="5"/>
  <c r="L981" i="5"/>
  <c r="N981" i="5" s="1"/>
  <c r="H990" i="5"/>
  <c r="L993" i="5"/>
  <c r="H1002" i="5"/>
  <c r="L1005" i="5"/>
  <c r="H1014" i="5"/>
  <c r="L1017" i="5"/>
  <c r="H1026" i="5"/>
  <c r="M1030" i="5"/>
  <c r="H1035" i="5"/>
  <c r="M1039" i="5"/>
  <c r="H1044" i="5"/>
  <c r="L1047" i="5"/>
  <c r="R1052" i="5"/>
  <c r="N1055" i="5"/>
  <c r="L1056" i="5"/>
  <c r="M1060" i="5"/>
  <c r="N1076" i="5"/>
  <c r="N1088" i="5"/>
  <c r="N1100" i="5"/>
  <c r="N1112" i="5"/>
  <c r="K1125" i="5"/>
  <c r="N1128" i="5"/>
  <c r="N1145" i="5"/>
  <c r="L1146" i="5"/>
  <c r="N1151" i="5"/>
  <c r="L1152" i="5"/>
  <c r="K1159" i="5"/>
  <c r="L1159" i="5"/>
  <c r="M1159" i="5"/>
  <c r="J1159" i="5"/>
  <c r="H1159" i="5"/>
  <c r="I1170" i="5"/>
  <c r="J1170" i="5"/>
  <c r="L1170" i="5"/>
  <c r="K1170" i="5"/>
  <c r="H1170" i="5"/>
  <c r="Q1170" i="5" s="1"/>
  <c r="R1172" i="5"/>
  <c r="H1185" i="5"/>
  <c r="Q1185" i="5" s="1"/>
  <c r="I1194" i="5"/>
  <c r="N1194" i="5" s="1"/>
  <c r="J1194" i="5"/>
  <c r="M1194" i="5"/>
  <c r="K1194" i="5"/>
  <c r="N1205" i="5"/>
  <c r="N1225" i="5"/>
  <c r="Q1567" i="5"/>
  <c r="I617" i="5"/>
  <c r="N617" i="5" s="1"/>
  <c r="J617" i="5"/>
  <c r="J638" i="5"/>
  <c r="I638" i="5"/>
  <c r="R654" i="5"/>
  <c r="K666" i="5"/>
  <c r="L666" i="5"/>
  <c r="R675" i="5"/>
  <c r="L687" i="5"/>
  <c r="K687" i="5"/>
  <c r="S688" i="5"/>
  <c r="T688" i="5"/>
  <c r="U688" i="5" s="1"/>
  <c r="I689" i="5"/>
  <c r="J689" i="5"/>
  <c r="J710" i="5"/>
  <c r="I710" i="5"/>
  <c r="R726" i="5"/>
  <c r="K738" i="5"/>
  <c r="L738" i="5"/>
  <c r="R747" i="5"/>
  <c r="L759" i="5"/>
  <c r="K759" i="5"/>
  <c r="S760" i="5"/>
  <c r="T760" i="5"/>
  <c r="U760" i="5" s="1"/>
  <c r="I761" i="5"/>
  <c r="N761" i="5" s="1"/>
  <c r="J761" i="5"/>
  <c r="J782" i="5"/>
  <c r="I782" i="5"/>
  <c r="R798" i="5"/>
  <c r="K823" i="5"/>
  <c r="I823" i="5"/>
  <c r="N823" i="5" s="1"/>
  <c r="J823" i="5"/>
  <c r="K826" i="5"/>
  <c r="J826" i="5"/>
  <c r="L826" i="5"/>
  <c r="K829" i="5"/>
  <c r="J829" i="5"/>
  <c r="L829" i="5"/>
  <c r="R856" i="5"/>
  <c r="R859" i="5"/>
  <c r="N871" i="5"/>
  <c r="N877" i="5"/>
  <c r="K889" i="5"/>
  <c r="L889" i="5"/>
  <c r="J889" i="5"/>
  <c r="I889" i="5"/>
  <c r="R892" i="5"/>
  <c r="N904" i="5"/>
  <c r="R905" i="5"/>
  <c r="T905" i="5" s="1"/>
  <c r="U905" i="5" s="1"/>
  <c r="I909" i="5"/>
  <c r="K909" i="5"/>
  <c r="J909" i="5"/>
  <c r="N911" i="5"/>
  <c r="I930" i="5"/>
  <c r="R930" i="5" s="1"/>
  <c r="J930" i="5"/>
  <c r="M930" i="5"/>
  <c r="L930" i="5"/>
  <c r="N932" i="5"/>
  <c r="J939" i="5"/>
  <c r="I939" i="5"/>
  <c r="R939" i="5" s="1"/>
  <c r="M939" i="5"/>
  <c r="L939" i="5"/>
  <c r="N941" i="5"/>
  <c r="I948" i="5"/>
  <c r="J948" i="5"/>
  <c r="M948" i="5"/>
  <c r="L948" i="5"/>
  <c r="N950" i="5"/>
  <c r="J1065" i="5"/>
  <c r="I1065" i="5"/>
  <c r="L1065" i="5"/>
  <c r="K1065" i="5"/>
  <c r="L1066" i="5"/>
  <c r="K1066" i="5"/>
  <c r="M1066" i="5"/>
  <c r="N1068" i="5"/>
  <c r="N1080" i="5"/>
  <c r="N1092" i="5"/>
  <c r="N1104" i="5"/>
  <c r="N1122" i="5"/>
  <c r="J1137" i="5"/>
  <c r="I1137" i="5"/>
  <c r="M1137" i="5"/>
  <c r="L1137" i="5"/>
  <c r="H1137" i="5"/>
  <c r="I1158" i="5"/>
  <c r="J1158" i="5"/>
  <c r="H1158" i="5"/>
  <c r="Q1158" i="5" s="1"/>
  <c r="K1158" i="5"/>
  <c r="R1159" i="5"/>
  <c r="N1183" i="5"/>
  <c r="N1219" i="5"/>
  <c r="N1227" i="5"/>
  <c r="K636" i="5"/>
  <c r="L636" i="5"/>
  <c r="R645" i="5"/>
  <c r="L657" i="5"/>
  <c r="K657" i="5"/>
  <c r="S658" i="5"/>
  <c r="T658" i="5"/>
  <c r="U658" i="5" s="1"/>
  <c r="I659" i="5"/>
  <c r="J659" i="5"/>
  <c r="J680" i="5"/>
  <c r="I680" i="5"/>
  <c r="R696" i="5"/>
  <c r="K708" i="5"/>
  <c r="L708" i="5"/>
  <c r="L729" i="5"/>
  <c r="K729" i="5"/>
  <c r="S730" i="5"/>
  <c r="T730" i="5"/>
  <c r="U730" i="5" s="1"/>
  <c r="I731" i="5"/>
  <c r="J731" i="5"/>
  <c r="J752" i="5"/>
  <c r="I752" i="5"/>
  <c r="R768" i="5"/>
  <c r="K780" i="5"/>
  <c r="L780" i="5"/>
  <c r="R789" i="5"/>
  <c r="L801" i="5"/>
  <c r="K801" i="5"/>
  <c r="S802" i="5"/>
  <c r="T802" i="5"/>
  <c r="U802" i="5" s="1"/>
  <c r="I803" i="5"/>
  <c r="J803" i="5"/>
  <c r="S824" i="5"/>
  <c r="V824" i="5"/>
  <c r="K832" i="5"/>
  <c r="L832" i="5"/>
  <c r="M832" i="5"/>
  <c r="S836" i="5"/>
  <c r="V861" i="5"/>
  <c r="T861" i="5"/>
  <c r="U861" i="5" s="1"/>
  <c r="K865" i="5"/>
  <c r="M865" i="5"/>
  <c r="L865" i="5"/>
  <c r="K886" i="5"/>
  <c r="L886" i="5"/>
  <c r="M886" i="5"/>
  <c r="K913" i="5"/>
  <c r="L913" i="5"/>
  <c r="I913" i="5"/>
  <c r="R913" i="5" s="1"/>
  <c r="H913" i="5"/>
  <c r="Q913" i="5" s="1"/>
  <c r="T920" i="5"/>
  <c r="U920" i="5" s="1"/>
  <c r="S920" i="5"/>
  <c r="V920" i="5"/>
  <c r="S977" i="5"/>
  <c r="T977" i="5"/>
  <c r="U977" i="5" s="1"/>
  <c r="S989" i="5"/>
  <c r="T989" i="5"/>
  <c r="U989" i="5" s="1"/>
  <c r="S1001" i="5"/>
  <c r="T1001" i="5"/>
  <c r="U1001" i="5" s="1"/>
  <c r="S1013" i="5"/>
  <c r="T1013" i="5"/>
  <c r="U1013" i="5" s="1"/>
  <c r="S1025" i="5"/>
  <c r="T1025" i="5"/>
  <c r="U1025" i="5" s="1"/>
  <c r="T1034" i="5"/>
  <c r="U1034" i="5" s="1"/>
  <c r="S1034" i="5"/>
  <c r="S1043" i="5"/>
  <c r="T1043" i="5"/>
  <c r="U1043" i="5" s="1"/>
  <c r="N1064" i="5"/>
  <c r="H1065" i="5"/>
  <c r="H1066" i="5"/>
  <c r="Q1066" i="5" s="1"/>
  <c r="N1140" i="5"/>
  <c r="S1157" i="5"/>
  <c r="T1157" i="5"/>
  <c r="U1157" i="5" s="1"/>
  <c r="V1157" i="5"/>
  <c r="S1163" i="5"/>
  <c r="T1163" i="5"/>
  <c r="U1163" i="5" s="1"/>
  <c r="V1163" i="5"/>
  <c r="S1169" i="5"/>
  <c r="T1169" i="5"/>
  <c r="U1169" i="5" s="1"/>
  <c r="V1169" i="5"/>
  <c r="J1173" i="5"/>
  <c r="I1173" i="5"/>
  <c r="R1173" i="5" s="1"/>
  <c r="L1173" i="5"/>
  <c r="H1173" i="5"/>
  <c r="Q1173" i="5" s="1"/>
  <c r="M1173" i="5"/>
  <c r="T1184" i="5"/>
  <c r="U1184" i="5" s="1"/>
  <c r="S1184" i="5"/>
  <c r="V1184" i="5"/>
  <c r="R1196" i="5"/>
  <c r="N1221" i="5"/>
  <c r="K617" i="5"/>
  <c r="L627" i="5"/>
  <c r="K627" i="5"/>
  <c r="N628" i="5"/>
  <c r="I629" i="5"/>
  <c r="J629" i="5"/>
  <c r="H636" i="5"/>
  <c r="Q636" i="5" s="1"/>
  <c r="K638" i="5"/>
  <c r="J650" i="5"/>
  <c r="I650" i="5"/>
  <c r="H657" i="5"/>
  <c r="Q657" i="5" s="1"/>
  <c r="H659" i="5"/>
  <c r="Q659" i="5" s="1"/>
  <c r="I666" i="5"/>
  <c r="K678" i="5"/>
  <c r="L678" i="5"/>
  <c r="H680" i="5"/>
  <c r="Q680" i="5" s="1"/>
  <c r="I687" i="5"/>
  <c r="N687" i="5" s="1"/>
  <c r="K689" i="5"/>
  <c r="L699" i="5"/>
  <c r="K699" i="5"/>
  <c r="N700" i="5"/>
  <c r="I701" i="5"/>
  <c r="J701" i="5"/>
  <c r="H708" i="5"/>
  <c r="Q708" i="5" s="1"/>
  <c r="K710" i="5"/>
  <c r="J722" i="5"/>
  <c r="I722" i="5"/>
  <c r="H729" i="5"/>
  <c r="Q729" i="5" s="1"/>
  <c r="H731" i="5"/>
  <c r="Q731" i="5" s="1"/>
  <c r="I738" i="5"/>
  <c r="N738" i="5" s="1"/>
  <c r="K750" i="5"/>
  <c r="L750" i="5"/>
  <c r="H752" i="5"/>
  <c r="Q752" i="5" s="1"/>
  <c r="I759" i="5"/>
  <c r="K761" i="5"/>
  <c r="L771" i="5"/>
  <c r="K771" i="5"/>
  <c r="N772" i="5"/>
  <c r="I773" i="5"/>
  <c r="J773" i="5"/>
  <c r="H780" i="5"/>
  <c r="Q780" i="5" s="1"/>
  <c r="K782" i="5"/>
  <c r="J794" i="5"/>
  <c r="I794" i="5"/>
  <c r="N794" i="5" s="1"/>
  <c r="H801" i="5"/>
  <c r="Q801" i="5" s="1"/>
  <c r="H803" i="5"/>
  <c r="Q803" i="5" s="1"/>
  <c r="L823" i="5"/>
  <c r="T824" i="5"/>
  <c r="U824" i="5" s="1"/>
  <c r="I826" i="5"/>
  <c r="N826" i="5" s="1"/>
  <c r="I829" i="5"/>
  <c r="H832" i="5"/>
  <c r="Q832" i="5" s="1"/>
  <c r="N841" i="5"/>
  <c r="H865" i="5"/>
  <c r="Q865" i="5" s="1"/>
  <c r="I879" i="5"/>
  <c r="J879" i="5"/>
  <c r="K879" i="5"/>
  <c r="N884" i="5"/>
  <c r="H886" i="5"/>
  <c r="Q886" i="5" s="1"/>
  <c r="M889" i="5"/>
  <c r="N908" i="5"/>
  <c r="L909" i="5"/>
  <c r="K910" i="5"/>
  <c r="I910" i="5"/>
  <c r="N910" i="5" s="1"/>
  <c r="J910" i="5"/>
  <c r="J913" i="5"/>
  <c r="K930" i="5"/>
  <c r="K939" i="5"/>
  <c r="K948" i="5"/>
  <c r="J957" i="5"/>
  <c r="I957" i="5"/>
  <c r="L957" i="5"/>
  <c r="K957" i="5"/>
  <c r="L958" i="5"/>
  <c r="K958" i="5"/>
  <c r="M958" i="5"/>
  <c r="N960" i="5"/>
  <c r="I966" i="5"/>
  <c r="J966" i="5"/>
  <c r="L966" i="5"/>
  <c r="K966" i="5"/>
  <c r="K967" i="5"/>
  <c r="L967" i="5"/>
  <c r="M967" i="5"/>
  <c r="N969" i="5"/>
  <c r="N993" i="5"/>
  <c r="N1005" i="5"/>
  <c r="N1017" i="5"/>
  <c r="N1047" i="5"/>
  <c r="J1053" i="5"/>
  <c r="I1053" i="5"/>
  <c r="K1053" i="5"/>
  <c r="L1053" i="5"/>
  <c r="L1054" i="5"/>
  <c r="K1054" i="5"/>
  <c r="M1054" i="5"/>
  <c r="N1056" i="5"/>
  <c r="R1066" i="5"/>
  <c r="S1073" i="5"/>
  <c r="T1073" i="5"/>
  <c r="U1073" i="5" s="1"/>
  <c r="I1074" i="5"/>
  <c r="J1074" i="5"/>
  <c r="K1074" i="5"/>
  <c r="H1074" i="5"/>
  <c r="Q1074" i="5" s="1"/>
  <c r="K1075" i="5"/>
  <c r="L1075" i="5"/>
  <c r="J1075" i="5"/>
  <c r="M1075" i="5"/>
  <c r="S1085" i="5"/>
  <c r="T1085" i="5"/>
  <c r="U1085" i="5" s="1"/>
  <c r="I1086" i="5"/>
  <c r="J1086" i="5"/>
  <c r="H1086" i="5"/>
  <c r="Q1086" i="5" s="1"/>
  <c r="K1086" i="5"/>
  <c r="K1087" i="5"/>
  <c r="L1087" i="5"/>
  <c r="M1087" i="5"/>
  <c r="J1087" i="5"/>
  <c r="S1097" i="5"/>
  <c r="T1097" i="5"/>
  <c r="U1097" i="5" s="1"/>
  <c r="I1098" i="5"/>
  <c r="J1098" i="5"/>
  <c r="K1098" i="5"/>
  <c r="H1098" i="5"/>
  <c r="Q1098" i="5" s="1"/>
  <c r="K1099" i="5"/>
  <c r="L1099" i="5"/>
  <c r="J1099" i="5"/>
  <c r="M1099" i="5"/>
  <c r="S1109" i="5"/>
  <c r="T1109" i="5"/>
  <c r="U1109" i="5" s="1"/>
  <c r="I1110" i="5"/>
  <c r="R1110" i="5" s="1"/>
  <c r="J1110" i="5"/>
  <c r="H1110" i="5"/>
  <c r="Q1110" i="5" s="1"/>
  <c r="K1110" i="5"/>
  <c r="K1111" i="5"/>
  <c r="L1111" i="5"/>
  <c r="M1111" i="5"/>
  <c r="J1111" i="5"/>
  <c r="N1134" i="5"/>
  <c r="J1149" i="5"/>
  <c r="I1149" i="5"/>
  <c r="L1149" i="5"/>
  <c r="H1149" i="5"/>
  <c r="Q1149" i="5" s="1"/>
  <c r="M1149" i="5"/>
  <c r="N1176" i="5"/>
  <c r="N1192" i="5"/>
  <c r="S1193" i="5"/>
  <c r="T1193" i="5"/>
  <c r="U1193" i="5" s="1"/>
  <c r="V1193" i="5"/>
  <c r="K504" i="5"/>
  <c r="R504" i="5" s="1"/>
  <c r="L504" i="5"/>
  <c r="I527" i="5"/>
  <c r="J527" i="5"/>
  <c r="J548" i="5"/>
  <c r="I548" i="5"/>
  <c r="R548" i="5" s="1"/>
  <c r="L617" i="5"/>
  <c r="J620" i="5"/>
  <c r="I620" i="5"/>
  <c r="H627" i="5"/>
  <c r="Q627" i="5" s="1"/>
  <c r="L638" i="5"/>
  <c r="K648" i="5"/>
  <c r="L648" i="5"/>
  <c r="J687" i="5"/>
  <c r="L689" i="5"/>
  <c r="J692" i="5"/>
  <c r="I692" i="5"/>
  <c r="H699" i="5"/>
  <c r="Q699" i="5" s="1"/>
  <c r="H701" i="5"/>
  <c r="Q701" i="5" s="1"/>
  <c r="I708" i="5"/>
  <c r="L710" i="5"/>
  <c r="K720" i="5"/>
  <c r="L720" i="5"/>
  <c r="H722" i="5"/>
  <c r="Q722" i="5" s="1"/>
  <c r="K731" i="5"/>
  <c r="J738" i="5"/>
  <c r="L741" i="5"/>
  <c r="K741" i="5"/>
  <c r="N742" i="5"/>
  <c r="I743" i="5"/>
  <c r="R743" i="5" s="1"/>
  <c r="J743" i="5"/>
  <c r="H750" i="5"/>
  <c r="Q750" i="5" s="1"/>
  <c r="K752" i="5"/>
  <c r="J759" i="5"/>
  <c r="L761" i="5"/>
  <c r="J764" i="5"/>
  <c r="I764" i="5"/>
  <c r="I780" i="5"/>
  <c r="L782" i="5"/>
  <c r="K792" i="5"/>
  <c r="L792" i="5"/>
  <c r="I801" i="5"/>
  <c r="K803" i="5"/>
  <c r="M823" i="5"/>
  <c r="M826" i="5"/>
  <c r="M829" i="5"/>
  <c r="N831" i="5"/>
  <c r="I832" i="5"/>
  <c r="K835" i="5"/>
  <c r="L835" i="5"/>
  <c r="M835" i="5"/>
  <c r="R842" i="5"/>
  <c r="S842" i="5" s="1"/>
  <c r="N864" i="5"/>
  <c r="I865" i="5"/>
  <c r="R865" i="5" s="1"/>
  <c r="N881" i="5"/>
  <c r="I886" i="5"/>
  <c r="R886" i="5" s="1"/>
  <c r="N889" i="5"/>
  <c r="R896" i="5"/>
  <c r="I906" i="5"/>
  <c r="R906" i="5" s="1"/>
  <c r="J906" i="5"/>
  <c r="L906" i="5"/>
  <c r="M906" i="5"/>
  <c r="M913" i="5"/>
  <c r="N929" i="5"/>
  <c r="N930" i="5"/>
  <c r="N938" i="5"/>
  <c r="N939" i="5"/>
  <c r="N947" i="5"/>
  <c r="N948" i="5"/>
  <c r="N956" i="5"/>
  <c r="H957" i="5"/>
  <c r="Q957" i="5" s="1"/>
  <c r="H958" i="5"/>
  <c r="Q958" i="5" s="1"/>
  <c r="H966" i="5"/>
  <c r="Q966" i="5" s="1"/>
  <c r="H967" i="5"/>
  <c r="Q967" i="5" s="1"/>
  <c r="V977" i="5"/>
  <c r="V989" i="5"/>
  <c r="V1001" i="5"/>
  <c r="V1013" i="5"/>
  <c r="V1025" i="5"/>
  <c r="V1034" i="5"/>
  <c r="V1043" i="5"/>
  <c r="H1053" i="5"/>
  <c r="Q1053" i="5" s="1"/>
  <c r="H1054" i="5"/>
  <c r="Q1054" i="5" s="1"/>
  <c r="L1086" i="5"/>
  <c r="H1087" i="5"/>
  <c r="Q1087" i="5" s="1"/>
  <c r="L1098" i="5"/>
  <c r="H1099" i="5"/>
  <c r="Q1099" i="5" s="1"/>
  <c r="L1110" i="5"/>
  <c r="H1111" i="5"/>
  <c r="Q1111" i="5" s="1"/>
  <c r="I1116" i="5"/>
  <c r="R1116" i="5" s="1"/>
  <c r="J1116" i="5"/>
  <c r="M1116" i="5"/>
  <c r="K1116" i="5"/>
  <c r="K1149" i="5"/>
  <c r="N1152" i="5"/>
  <c r="N1173" i="5"/>
  <c r="K1201" i="5"/>
  <c r="L1201" i="5"/>
  <c r="M1201" i="5"/>
  <c r="J1201" i="5"/>
  <c r="H1201" i="5"/>
  <c r="Q1201" i="5" s="1"/>
  <c r="N1243" i="5"/>
  <c r="L525" i="5"/>
  <c r="K525" i="5"/>
  <c r="K576" i="5"/>
  <c r="L576" i="5"/>
  <c r="H629" i="5"/>
  <c r="Q629" i="5" s="1"/>
  <c r="H650" i="5"/>
  <c r="Q650" i="5" s="1"/>
  <c r="I657" i="5"/>
  <c r="R657" i="5" s="1"/>
  <c r="K659" i="5"/>
  <c r="N670" i="5"/>
  <c r="I671" i="5"/>
  <c r="R671" i="5" s="1"/>
  <c r="J671" i="5"/>
  <c r="H678" i="5"/>
  <c r="Q678" i="5" s="1"/>
  <c r="K680" i="5"/>
  <c r="N316" i="5"/>
  <c r="I317" i="5"/>
  <c r="J317" i="5"/>
  <c r="M319" i="5"/>
  <c r="R319" i="5" s="1"/>
  <c r="H319" i="5"/>
  <c r="Q319" i="5" s="1"/>
  <c r="K330" i="5"/>
  <c r="N330" i="5" s="1"/>
  <c r="L330" i="5"/>
  <c r="L351" i="5"/>
  <c r="K351" i="5"/>
  <c r="R351" i="5" s="1"/>
  <c r="N352" i="5"/>
  <c r="I353" i="5"/>
  <c r="J353" i="5"/>
  <c r="J374" i="5"/>
  <c r="I374" i="5"/>
  <c r="K402" i="5"/>
  <c r="N402" i="5" s="1"/>
  <c r="L402" i="5"/>
  <c r="L423" i="5"/>
  <c r="K423" i="5"/>
  <c r="R423" i="5" s="1"/>
  <c r="N424" i="5"/>
  <c r="I425" i="5"/>
  <c r="N425" i="5" s="1"/>
  <c r="J425" i="5"/>
  <c r="J446" i="5"/>
  <c r="I446" i="5"/>
  <c r="R446" i="5" s="1"/>
  <c r="K474" i="5"/>
  <c r="N474" i="5" s="1"/>
  <c r="L474" i="5"/>
  <c r="L495" i="5"/>
  <c r="K495" i="5"/>
  <c r="N495" i="5" s="1"/>
  <c r="N496" i="5"/>
  <c r="I497" i="5"/>
  <c r="R497" i="5" s="1"/>
  <c r="J497" i="5"/>
  <c r="H504" i="5"/>
  <c r="Q504" i="5" s="1"/>
  <c r="J518" i="5"/>
  <c r="I518" i="5"/>
  <c r="H525" i="5"/>
  <c r="Q525" i="5" s="1"/>
  <c r="H527" i="5"/>
  <c r="Q527" i="5" s="1"/>
  <c r="K546" i="5"/>
  <c r="R546" i="5" s="1"/>
  <c r="L546" i="5"/>
  <c r="H548" i="5"/>
  <c r="Q548" i="5" s="1"/>
  <c r="L567" i="5"/>
  <c r="K567" i="5"/>
  <c r="R567" i="5" s="1"/>
  <c r="N568" i="5"/>
  <c r="I569" i="5"/>
  <c r="J569" i="5"/>
  <c r="H576" i="5"/>
  <c r="Q576" i="5" s="1"/>
  <c r="J590" i="5"/>
  <c r="I590" i="5"/>
  <c r="N590" i="5" s="1"/>
  <c r="H597" i="5"/>
  <c r="Q597" i="5" s="1"/>
  <c r="H599" i="5"/>
  <c r="Q599" i="5" s="1"/>
  <c r="M617" i="5"/>
  <c r="K618" i="5"/>
  <c r="N618" i="5" s="1"/>
  <c r="L618" i="5"/>
  <c r="H620" i="5"/>
  <c r="Q620" i="5" s="1"/>
  <c r="I627" i="5"/>
  <c r="R627" i="5" s="1"/>
  <c r="K629" i="5"/>
  <c r="J636" i="5"/>
  <c r="M638" i="5"/>
  <c r="L639" i="5"/>
  <c r="K639" i="5"/>
  <c r="R639" i="5" s="1"/>
  <c r="N640" i="5"/>
  <c r="I641" i="5"/>
  <c r="R641" i="5" s="1"/>
  <c r="J641" i="5"/>
  <c r="H648" i="5"/>
  <c r="Q648" i="5" s="1"/>
  <c r="K650" i="5"/>
  <c r="J657" i="5"/>
  <c r="L659" i="5"/>
  <c r="J662" i="5"/>
  <c r="I662" i="5"/>
  <c r="M666" i="5"/>
  <c r="H669" i="5"/>
  <c r="Q669" i="5" s="1"/>
  <c r="H671" i="5"/>
  <c r="Q671" i="5" s="1"/>
  <c r="I678" i="5"/>
  <c r="R678" i="5" s="1"/>
  <c r="L680" i="5"/>
  <c r="M687" i="5"/>
  <c r="M689" i="5"/>
  <c r="K690" i="5"/>
  <c r="N690" i="5" s="1"/>
  <c r="L690" i="5"/>
  <c r="H692" i="5"/>
  <c r="Q692" i="5" s="1"/>
  <c r="I699" i="5"/>
  <c r="R699" i="5" s="1"/>
  <c r="K701" i="5"/>
  <c r="J708" i="5"/>
  <c r="M710" i="5"/>
  <c r="L711" i="5"/>
  <c r="K711" i="5"/>
  <c r="R711" i="5" s="1"/>
  <c r="N712" i="5"/>
  <c r="I713" i="5"/>
  <c r="J713" i="5"/>
  <c r="H720" i="5"/>
  <c r="Q720" i="5" s="1"/>
  <c r="K722" i="5"/>
  <c r="J729" i="5"/>
  <c r="R729" i="5" s="1"/>
  <c r="L731" i="5"/>
  <c r="J734" i="5"/>
  <c r="I734" i="5"/>
  <c r="R734" i="5" s="1"/>
  <c r="M738" i="5"/>
  <c r="H741" i="5"/>
  <c r="Q741" i="5" s="1"/>
  <c r="H743" i="5"/>
  <c r="Q743" i="5" s="1"/>
  <c r="I750" i="5"/>
  <c r="R750" i="5" s="1"/>
  <c r="L752" i="5"/>
  <c r="M759" i="5"/>
  <c r="M761" i="5"/>
  <c r="K762" i="5"/>
  <c r="R762" i="5" s="1"/>
  <c r="L762" i="5"/>
  <c r="H764" i="5"/>
  <c r="Q764" i="5" s="1"/>
  <c r="I771" i="5"/>
  <c r="R771" i="5" s="1"/>
  <c r="K773" i="5"/>
  <c r="J780" i="5"/>
  <c r="M782" i="5"/>
  <c r="L783" i="5"/>
  <c r="K783" i="5"/>
  <c r="R783" i="5" s="1"/>
  <c r="N784" i="5"/>
  <c r="I785" i="5"/>
  <c r="R785" i="5" s="1"/>
  <c r="J785" i="5"/>
  <c r="H792" i="5"/>
  <c r="Q792" i="5" s="1"/>
  <c r="K794" i="5"/>
  <c r="J801" i="5"/>
  <c r="L803" i="5"/>
  <c r="J806" i="5"/>
  <c r="I806" i="5"/>
  <c r="J832" i="5"/>
  <c r="H835" i="5"/>
  <c r="Q835" i="5" s="1"/>
  <c r="R848" i="5"/>
  <c r="S848" i="5" s="1"/>
  <c r="S861" i="5"/>
  <c r="J865" i="5"/>
  <c r="N878" i="5"/>
  <c r="L879" i="5"/>
  <c r="K880" i="5"/>
  <c r="J880" i="5"/>
  <c r="I880" i="5"/>
  <c r="J886" i="5"/>
  <c r="N895" i="5"/>
  <c r="H906" i="5"/>
  <c r="Q906" i="5" s="1"/>
  <c r="K907" i="5"/>
  <c r="N907" i="5" s="1"/>
  <c r="L907" i="5"/>
  <c r="M907" i="5"/>
  <c r="L910" i="5"/>
  <c r="I918" i="5"/>
  <c r="R918" i="5" s="1"/>
  <c r="J918" i="5"/>
  <c r="K918" i="5"/>
  <c r="L918" i="5"/>
  <c r="K919" i="5"/>
  <c r="R919" i="5" s="1"/>
  <c r="L919" i="5"/>
  <c r="M919" i="5"/>
  <c r="N921" i="5"/>
  <c r="M957" i="5"/>
  <c r="I958" i="5"/>
  <c r="R958" i="5" s="1"/>
  <c r="N965" i="5"/>
  <c r="M966" i="5"/>
  <c r="I967" i="5"/>
  <c r="R967" i="5" s="1"/>
  <c r="N974" i="5"/>
  <c r="J975" i="5"/>
  <c r="I975" i="5"/>
  <c r="R975" i="5" s="1"/>
  <c r="K975" i="5"/>
  <c r="H975" i="5"/>
  <c r="Q975" i="5" s="1"/>
  <c r="L976" i="5"/>
  <c r="K976" i="5"/>
  <c r="J976" i="5"/>
  <c r="N976" i="5" s="1"/>
  <c r="M976" i="5"/>
  <c r="N986" i="5"/>
  <c r="J987" i="5"/>
  <c r="I987" i="5"/>
  <c r="R987" i="5" s="1"/>
  <c r="H987" i="5"/>
  <c r="Q987" i="5" s="1"/>
  <c r="K987" i="5"/>
  <c r="L988" i="5"/>
  <c r="K988" i="5"/>
  <c r="M988" i="5"/>
  <c r="J988" i="5"/>
  <c r="R988" i="5" s="1"/>
  <c r="N998" i="5"/>
  <c r="J999" i="5"/>
  <c r="I999" i="5"/>
  <c r="R999" i="5" s="1"/>
  <c r="K999" i="5"/>
  <c r="H999" i="5"/>
  <c r="Q999" i="5" s="1"/>
  <c r="L1000" i="5"/>
  <c r="K1000" i="5"/>
  <c r="J1000" i="5"/>
  <c r="R1000" i="5" s="1"/>
  <c r="M1000" i="5"/>
  <c r="N1010" i="5"/>
  <c r="J1011" i="5"/>
  <c r="I1011" i="5"/>
  <c r="R1011" i="5" s="1"/>
  <c r="H1011" i="5"/>
  <c r="Q1011" i="5" s="1"/>
  <c r="K1011" i="5"/>
  <c r="L1012" i="5"/>
  <c r="K1012" i="5"/>
  <c r="M1012" i="5"/>
  <c r="J1012" i="5"/>
  <c r="N1012" i="5" s="1"/>
  <c r="N1022" i="5"/>
  <c r="J1023" i="5"/>
  <c r="I1023" i="5"/>
  <c r="R1023" i="5" s="1"/>
  <c r="K1023" i="5"/>
  <c r="H1023" i="5"/>
  <c r="Q1023" i="5" s="1"/>
  <c r="L1024" i="5"/>
  <c r="K1024" i="5"/>
  <c r="J1024" i="5"/>
  <c r="N1024" i="5" s="1"/>
  <c r="M1024" i="5"/>
  <c r="I1032" i="5"/>
  <c r="J1032" i="5"/>
  <c r="K1032" i="5"/>
  <c r="H1032" i="5"/>
  <c r="Q1032" i="5" s="1"/>
  <c r="K1033" i="5"/>
  <c r="L1033" i="5"/>
  <c r="J1033" i="5"/>
  <c r="N1033" i="5" s="1"/>
  <c r="M1033" i="5"/>
  <c r="J1041" i="5"/>
  <c r="I1041" i="5"/>
  <c r="K1041" i="5"/>
  <c r="H1041" i="5"/>
  <c r="Q1041" i="5" s="1"/>
  <c r="L1042" i="5"/>
  <c r="K1042" i="5"/>
  <c r="J1042" i="5"/>
  <c r="R1042" i="5" s="1"/>
  <c r="M1042" i="5"/>
  <c r="N1052" i="5"/>
  <c r="M1053" i="5"/>
  <c r="I1054" i="5"/>
  <c r="R1054" i="5" s="1"/>
  <c r="I1062" i="5"/>
  <c r="J1062" i="5"/>
  <c r="H1062" i="5"/>
  <c r="Q1062" i="5" s="1"/>
  <c r="K1062" i="5"/>
  <c r="K1063" i="5"/>
  <c r="L1063" i="5"/>
  <c r="M1063" i="5"/>
  <c r="J1063" i="5"/>
  <c r="R1063" i="5" s="1"/>
  <c r="M1074" i="5"/>
  <c r="I1075" i="5"/>
  <c r="N1078" i="5"/>
  <c r="M1086" i="5"/>
  <c r="I1087" i="5"/>
  <c r="R1087" i="5" s="1"/>
  <c r="M1098" i="5"/>
  <c r="I1099" i="5"/>
  <c r="N1102" i="5"/>
  <c r="M1110" i="5"/>
  <c r="I1111" i="5"/>
  <c r="R1111" i="5" s="1"/>
  <c r="H1116" i="5"/>
  <c r="Q1116" i="5" s="1"/>
  <c r="N1146" i="5"/>
  <c r="J1161" i="5"/>
  <c r="I1161" i="5"/>
  <c r="M1161" i="5"/>
  <c r="L1161" i="5"/>
  <c r="H1161" i="5"/>
  <c r="Q1161" i="5" s="1"/>
  <c r="N1185" i="5"/>
  <c r="I1201" i="5"/>
  <c r="R1202" i="5"/>
  <c r="L1222" i="5"/>
  <c r="K1222" i="5"/>
  <c r="J1222" i="5"/>
  <c r="I1222" i="5"/>
  <c r="R1222" i="5" s="1"/>
  <c r="H1222" i="5"/>
  <c r="Q1222" i="5" s="1"/>
  <c r="M1222" i="5"/>
  <c r="V1610" i="5"/>
  <c r="H808" i="5"/>
  <c r="Q808" i="5" s="1"/>
  <c r="H837" i="5"/>
  <c r="Q837" i="5" s="1"/>
  <c r="H840" i="5"/>
  <c r="Q840" i="5" s="1"/>
  <c r="H874" i="5"/>
  <c r="Q874" i="5" s="1"/>
  <c r="H892" i="5"/>
  <c r="Q892" i="5" s="1"/>
  <c r="N902" i="5"/>
  <c r="N962" i="5"/>
  <c r="N971" i="5"/>
  <c r="K979" i="5"/>
  <c r="N979" i="5" s="1"/>
  <c r="L979" i="5"/>
  <c r="N995" i="5"/>
  <c r="K1003" i="5"/>
  <c r="R1003" i="5" s="1"/>
  <c r="L1003" i="5"/>
  <c r="N1019" i="5"/>
  <c r="K1027" i="5"/>
  <c r="R1027" i="5" s="1"/>
  <c r="L1027" i="5"/>
  <c r="J1029" i="5"/>
  <c r="I1029" i="5"/>
  <c r="R1029" i="5" s="1"/>
  <c r="L1036" i="5"/>
  <c r="K1036" i="5"/>
  <c r="N1036" i="5" s="1"/>
  <c r="I1038" i="5"/>
  <c r="J1038" i="5"/>
  <c r="K1045" i="5"/>
  <c r="N1045" i="5" s="1"/>
  <c r="L1045" i="5"/>
  <c r="N1070" i="5"/>
  <c r="L1078" i="5"/>
  <c r="K1078" i="5"/>
  <c r="R1078" i="5" s="1"/>
  <c r="N1094" i="5"/>
  <c r="L1102" i="5"/>
  <c r="K1102" i="5"/>
  <c r="R1102" i="5" s="1"/>
  <c r="N1118" i="5"/>
  <c r="L1126" i="5"/>
  <c r="K1126" i="5"/>
  <c r="R1126" i="5" s="1"/>
  <c r="N1142" i="5"/>
  <c r="L1150" i="5"/>
  <c r="K1150" i="5"/>
  <c r="R1150" i="5" s="1"/>
  <c r="N1166" i="5"/>
  <c r="L1174" i="5"/>
  <c r="R1174" i="5" s="1"/>
  <c r="K1174" i="5"/>
  <c r="N1174" i="5" s="1"/>
  <c r="N1208" i="5"/>
  <c r="N1217" i="5"/>
  <c r="I1218" i="5"/>
  <c r="J1218" i="5"/>
  <c r="N1241" i="5"/>
  <c r="I1242" i="5"/>
  <c r="J1242" i="5"/>
  <c r="N1265" i="5"/>
  <c r="I1266" i="5"/>
  <c r="J1266" i="5"/>
  <c r="N1289" i="5"/>
  <c r="I1290" i="5"/>
  <c r="N1290" i="5" s="1"/>
  <c r="J1290" i="5"/>
  <c r="M1294" i="5"/>
  <c r="N1313" i="5"/>
  <c r="I1314" i="5"/>
  <c r="R1314" i="5" s="1"/>
  <c r="J1314" i="5"/>
  <c r="M1318" i="5"/>
  <c r="N1337" i="5"/>
  <c r="I1338" i="5"/>
  <c r="R1338" i="5" s="1"/>
  <c r="J1338" i="5"/>
  <c r="M1342" i="5"/>
  <c r="M1344" i="5"/>
  <c r="K1345" i="5"/>
  <c r="N1345" i="5" s="1"/>
  <c r="L1345" i="5"/>
  <c r="R1345" i="5" s="1"/>
  <c r="J1347" i="5"/>
  <c r="I1347" i="5"/>
  <c r="R1347" i="5" s="1"/>
  <c r="N1370" i="5"/>
  <c r="L1378" i="5"/>
  <c r="K1378" i="5"/>
  <c r="N1378" i="5" s="1"/>
  <c r="N1394" i="5"/>
  <c r="L1402" i="5"/>
  <c r="K1402" i="5"/>
  <c r="N1402" i="5" s="1"/>
  <c r="N1418" i="5"/>
  <c r="L1426" i="5"/>
  <c r="K1426" i="5"/>
  <c r="N1426" i="5" s="1"/>
  <c r="N1442" i="5"/>
  <c r="L1450" i="5"/>
  <c r="K1450" i="5"/>
  <c r="N1450" i="5" s="1"/>
  <c r="I1452" i="5"/>
  <c r="R1452" i="5" s="1"/>
  <c r="J1452" i="5"/>
  <c r="M1456" i="5"/>
  <c r="I1482" i="5"/>
  <c r="R1482" i="5" s="1"/>
  <c r="J1482" i="5"/>
  <c r="H1482" i="5"/>
  <c r="R1493" i="5"/>
  <c r="L1501" i="5"/>
  <c r="K1501" i="5"/>
  <c r="I1501" i="5"/>
  <c r="R1501" i="5" s="1"/>
  <c r="H1501" i="5"/>
  <c r="N1508" i="5"/>
  <c r="N1541" i="5"/>
  <c r="R1550" i="5"/>
  <c r="K1563" i="5"/>
  <c r="J1572" i="5"/>
  <c r="I1572" i="5"/>
  <c r="M1572" i="5"/>
  <c r="N1586" i="5"/>
  <c r="M1587" i="5"/>
  <c r="I1588" i="5"/>
  <c r="I1623" i="5"/>
  <c r="J1623" i="5"/>
  <c r="K1623" i="5"/>
  <c r="H1623" i="5"/>
  <c r="Q1623" i="5" s="1"/>
  <c r="L1623" i="5"/>
  <c r="M1633" i="5"/>
  <c r="N1643" i="5"/>
  <c r="I1647" i="5"/>
  <c r="J1647" i="5"/>
  <c r="L1647" i="5"/>
  <c r="K1647" i="5"/>
  <c r="H1647" i="5"/>
  <c r="M1647" i="5"/>
  <c r="I1659" i="5"/>
  <c r="R1659" i="5" s="1"/>
  <c r="J1659" i="5"/>
  <c r="M1659" i="5"/>
  <c r="L1659" i="5"/>
  <c r="J1692" i="5"/>
  <c r="I1692" i="5"/>
  <c r="K1692" i="5"/>
  <c r="H1692" i="5"/>
  <c r="Q1692" i="5" s="1"/>
  <c r="R1694" i="5"/>
  <c r="R1706" i="5"/>
  <c r="N1709" i="5"/>
  <c r="L1741" i="5"/>
  <c r="K1741" i="5"/>
  <c r="J1741" i="5"/>
  <c r="I1741" i="5"/>
  <c r="H1741" i="5"/>
  <c r="M1741" i="5"/>
  <c r="N1745" i="5"/>
  <c r="N1778" i="5"/>
  <c r="K1810" i="5"/>
  <c r="L1810" i="5"/>
  <c r="M1810" i="5"/>
  <c r="J1810" i="5"/>
  <c r="I1810" i="5"/>
  <c r="H1810" i="5"/>
  <c r="K1249" i="5"/>
  <c r="L1249" i="5"/>
  <c r="J1251" i="5"/>
  <c r="I1251" i="5"/>
  <c r="K1273" i="5"/>
  <c r="L1273" i="5"/>
  <c r="J1275" i="5"/>
  <c r="I1275" i="5"/>
  <c r="K1297" i="5"/>
  <c r="L1297" i="5"/>
  <c r="J1299" i="5"/>
  <c r="I1299" i="5"/>
  <c r="K1321" i="5"/>
  <c r="L1321" i="5"/>
  <c r="J1323" i="5"/>
  <c r="I1323" i="5"/>
  <c r="N1346" i="5"/>
  <c r="L1354" i="5"/>
  <c r="K1354" i="5"/>
  <c r="S1379" i="5"/>
  <c r="T1379" i="5"/>
  <c r="U1379" i="5" s="1"/>
  <c r="I1380" i="5"/>
  <c r="J1380" i="5"/>
  <c r="S1403" i="5"/>
  <c r="T1403" i="5"/>
  <c r="U1403" i="5" s="1"/>
  <c r="I1404" i="5"/>
  <c r="J1404" i="5"/>
  <c r="S1427" i="5"/>
  <c r="T1427" i="5"/>
  <c r="U1427" i="5" s="1"/>
  <c r="I1428" i="5"/>
  <c r="J1428" i="5"/>
  <c r="S1451" i="5"/>
  <c r="T1451" i="5"/>
  <c r="U1451" i="5" s="1"/>
  <c r="K1459" i="5"/>
  <c r="L1459" i="5"/>
  <c r="J1461" i="5"/>
  <c r="I1461" i="5"/>
  <c r="L1489" i="5"/>
  <c r="K1489" i="5"/>
  <c r="H1489" i="5"/>
  <c r="Q1489" i="5" s="1"/>
  <c r="I1489" i="5"/>
  <c r="S1496" i="5"/>
  <c r="T1496" i="5"/>
  <c r="U1496" i="5" s="1"/>
  <c r="V1496" i="5"/>
  <c r="N1529" i="5"/>
  <c r="N1562" i="5"/>
  <c r="K1576" i="5"/>
  <c r="L1576" i="5"/>
  <c r="J1576" i="5"/>
  <c r="I1576" i="5"/>
  <c r="L1609" i="5"/>
  <c r="K1609" i="5"/>
  <c r="J1609" i="5"/>
  <c r="I1609" i="5"/>
  <c r="J1614" i="5"/>
  <c r="I1614" i="5"/>
  <c r="L1614" i="5"/>
  <c r="K1614" i="5"/>
  <c r="M1614" i="5"/>
  <c r="T1667" i="5"/>
  <c r="U1667" i="5" s="1"/>
  <c r="S1667" i="5"/>
  <c r="V1667" i="5"/>
  <c r="I1671" i="5"/>
  <c r="N1671" i="5" s="1"/>
  <c r="J1671" i="5"/>
  <c r="L1671" i="5"/>
  <c r="K1671" i="5"/>
  <c r="H1671" i="5"/>
  <c r="Q1671" i="5" s="1"/>
  <c r="M1671" i="5"/>
  <c r="I1683" i="5"/>
  <c r="J1683" i="5"/>
  <c r="M1683" i="5"/>
  <c r="L1683" i="5"/>
  <c r="J1716" i="5"/>
  <c r="I1716" i="5"/>
  <c r="K1716" i="5"/>
  <c r="H1716" i="5"/>
  <c r="Q1716" i="5" s="1"/>
  <c r="R1718" i="5"/>
  <c r="S1802" i="5"/>
  <c r="T1802" i="5"/>
  <c r="U1802" i="5" s="1"/>
  <c r="V1802" i="5"/>
  <c r="R1811" i="5"/>
  <c r="R1820" i="5"/>
  <c r="N1226" i="5"/>
  <c r="L1234" i="5"/>
  <c r="K1234" i="5"/>
  <c r="H1249" i="5"/>
  <c r="Q1249" i="5" s="1"/>
  <c r="N1250" i="5"/>
  <c r="H1251" i="5"/>
  <c r="Q1251" i="5" s="1"/>
  <c r="L1258" i="5"/>
  <c r="K1258" i="5"/>
  <c r="H1273" i="5"/>
  <c r="Q1273" i="5" s="1"/>
  <c r="N1274" i="5"/>
  <c r="H1275" i="5"/>
  <c r="Q1275" i="5" s="1"/>
  <c r="L1282" i="5"/>
  <c r="K1282" i="5"/>
  <c r="H1297" i="5"/>
  <c r="Q1297" i="5" s="1"/>
  <c r="N1298" i="5"/>
  <c r="H1299" i="5"/>
  <c r="Q1299" i="5" s="1"/>
  <c r="L1306" i="5"/>
  <c r="K1306" i="5"/>
  <c r="H1321" i="5"/>
  <c r="Q1321" i="5" s="1"/>
  <c r="T1322" i="5"/>
  <c r="U1322" i="5" s="1"/>
  <c r="S1322" i="5"/>
  <c r="H1323" i="5"/>
  <c r="Q1323" i="5" s="1"/>
  <c r="L1330" i="5"/>
  <c r="K1330" i="5"/>
  <c r="H1354" i="5"/>
  <c r="Q1354" i="5" s="1"/>
  <c r="S1355" i="5"/>
  <c r="T1355" i="5"/>
  <c r="U1355" i="5" s="1"/>
  <c r="I1356" i="5"/>
  <c r="J1356" i="5"/>
  <c r="K1363" i="5"/>
  <c r="L1363" i="5"/>
  <c r="J1365" i="5"/>
  <c r="I1365" i="5"/>
  <c r="R1378" i="5"/>
  <c r="H1380" i="5"/>
  <c r="Q1380" i="5" s="1"/>
  <c r="K1387" i="5"/>
  <c r="L1387" i="5"/>
  <c r="J1389" i="5"/>
  <c r="I1389" i="5"/>
  <c r="R1402" i="5"/>
  <c r="H1404" i="5"/>
  <c r="Q1404" i="5" s="1"/>
  <c r="K1411" i="5"/>
  <c r="L1411" i="5"/>
  <c r="J1413" i="5"/>
  <c r="I1413" i="5"/>
  <c r="R1426" i="5"/>
  <c r="H1428" i="5"/>
  <c r="Q1428" i="5" s="1"/>
  <c r="K1435" i="5"/>
  <c r="L1435" i="5"/>
  <c r="J1437" i="5"/>
  <c r="I1437" i="5"/>
  <c r="R1450" i="5"/>
  <c r="H1459" i="5"/>
  <c r="Q1459" i="5" s="1"/>
  <c r="N1460" i="5"/>
  <c r="H1461" i="5"/>
  <c r="Q1461" i="5" s="1"/>
  <c r="N1476" i="5"/>
  <c r="N1484" i="5"/>
  <c r="J1489" i="5"/>
  <c r="J1518" i="5"/>
  <c r="I1518" i="5"/>
  <c r="L1518" i="5"/>
  <c r="K1518" i="5"/>
  <c r="L1519" i="5"/>
  <c r="K1519" i="5"/>
  <c r="M1519" i="5"/>
  <c r="R1526" i="5"/>
  <c r="R1538" i="5"/>
  <c r="I1551" i="5"/>
  <c r="J1551" i="5"/>
  <c r="L1551" i="5"/>
  <c r="K1551" i="5"/>
  <c r="K1552" i="5"/>
  <c r="L1552" i="5"/>
  <c r="M1552" i="5"/>
  <c r="R1559" i="5"/>
  <c r="H1576" i="5"/>
  <c r="I1581" i="5"/>
  <c r="J1581" i="5"/>
  <c r="M1581" i="5"/>
  <c r="L1597" i="5"/>
  <c r="K1597" i="5"/>
  <c r="I1597" i="5"/>
  <c r="J1597" i="5"/>
  <c r="H1609" i="5"/>
  <c r="Q1609" i="5" s="1"/>
  <c r="H1614" i="5"/>
  <c r="Q1614" i="5" s="1"/>
  <c r="H1683" i="5"/>
  <c r="Q1683" i="5" s="1"/>
  <c r="T1691" i="5"/>
  <c r="U1691" i="5" s="1"/>
  <c r="S1691" i="5"/>
  <c r="V1691" i="5"/>
  <c r="I1695" i="5"/>
  <c r="R1695" i="5" s="1"/>
  <c r="J1695" i="5"/>
  <c r="L1695" i="5"/>
  <c r="K1695" i="5"/>
  <c r="H1695" i="5"/>
  <c r="Q1695" i="5" s="1"/>
  <c r="M1695" i="5"/>
  <c r="I1707" i="5"/>
  <c r="J1707" i="5"/>
  <c r="M1707" i="5"/>
  <c r="L1707" i="5"/>
  <c r="L1716" i="5"/>
  <c r="J1740" i="5"/>
  <c r="I1740" i="5"/>
  <c r="K1740" i="5"/>
  <c r="H1740" i="5"/>
  <c r="Q1740" i="5" s="1"/>
  <c r="L1771" i="5"/>
  <c r="K1771" i="5"/>
  <c r="M1771" i="5"/>
  <c r="I1771" i="5"/>
  <c r="H1771" i="5"/>
  <c r="Q1771" i="5" s="1"/>
  <c r="K1786" i="5"/>
  <c r="L1786" i="5"/>
  <c r="M1786" i="5"/>
  <c r="J1786" i="5"/>
  <c r="H1786" i="5"/>
  <c r="L1120" i="5"/>
  <c r="K1120" i="5"/>
  <c r="N1136" i="5"/>
  <c r="L1144" i="5"/>
  <c r="K1144" i="5"/>
  <c r="N1160" i="5"/>
  <c r="L1168" i="5"/>
  <c r="K1168" i="5"/>
  <c r="N1202" i="5"/>
  <c r="J1203" i="5"/>
  <c r="I1203" i="5"/>
  <c r="N1203" i="5" s="1"/>
  <c r="L1210" i="5"/>
  <c r="K1210" i="5"/>
  <c r="I1212" i="5"/>
  <c r="J1212" i="5"/>
  <c r="H1234" i="5"/>
  <c r="Q1234" i="5" s="1"/>
  <c r="N1235" i="5"/>
  <c r="I1236" i="5"/>
  <c r="J1236" i="5"/>
  <c r="I1249" i="5"/>
  <c r="K1251" i="5"/>
  <c r="H1258" i="5"/>
  <c r="Q1258" i="5" s="1"/>
  <c r="N1259" i="5"/>
  <c r="I1260" i="5"/>
  <c r="N1260" i="5" s="1"/>
  <c r="J1260" i="5"/>
  <c r="I1273" i="5"/>
  <c r="K1275" i="5"/>
  <c r="H1282" i="5"/>
  <c r="Q1282" i="5" s="1"/>
  <c r="N1283" i="5"/>
  <c r="I1284" i="5"/>
  <c r="J1284" i="5"/>
  <c r="I1297" i="5"/>
  <c r="K1299" i="5"/>
  <c r="H1306" i="5"/>
  <c r="Q1306" i="5" s="1"/>
  <c r="N1307" i="5"/>
  <c r="I1308" i="5"/>
  <c r="N1308" i="5" s="1"/>
  <c r="J1308" i="5"/>
  <c r="I1321" i="5"/>
  <c r="N1321" i="5" s="1"/>
  <c r="K1323" i="5"/>
  <c r="H1330" i="5"/>
  <c r="Q1330" i="5" s="1"/>
  <c r="N1331" i="5"/>
  <c r="I1332" i="5"/>
  <c r="J1332" i="5"/>
  <c r="I1354" i="5"/>
  <c r="H1356" i="5"/>
  <c r="Q1356" i="5" s="1"/>
  <c r="H1363" i="5"/>
  <c r="Q1363" i="5" s="1"/>
  <c r="N1364" i="5"/>
  <c r="H1365" i="5"/>
  <c r="Q1365" i="5" s="1"/>
  <c r="L1372" i="5"/>
  <c r="K1372" i="5"/>
  <c r="K1380" i="5"/>
  <c r="H1387" i="5"/>
  <c r="Q1387" i="5" s="1"/>
  <c r="N1388" i="5"/>
  <c r="H1389" i="5"/>
  <c r="Q1389" i="5" s="1"/>
  <c r="L1396" i="5"/>
  <c r="K1396" i="5"/>
  <c r="K1404" i="5"/>
  <c r="H1411" i="5"/>
  <c r="Q1411" i="5" s="1"/>
  <c r="N1412" i="5"/>
  <c r="H1413" i="5"/>
  <c r="Q1413" i="5" s="1"/>
  <c r="L1420" i="5"/>
  <c r="K1420" i="5"/>
  <c r="K1428" i="5"/>
  <c r="H1435" i="5"/>
  <c r="Q1435" i="5" s="1"/>
  <c r="N1436" i="5"/>
  <c r="H1437" i="5"/>
  <c r="Q1437" i="5" s="1"/>
  <c r="L1444" i="5"/>
  <c r="K1444" i="5"/>
  <c r="I1459" i="5"/>
  <c r="K1461" i="5"/>
  <c r="I1464" i="5"/>
  <c r="N1464" i="5" s="1"/>
  <c r="L1464" i="5"/>
  <c r="M1464" i="5"/>
  <c r="M1489" i="5"/>
  <c r="J1506" i="5"/>
  <c r="I1506" i="5"/>
  <c r="K1506" i="5"/>
  <c r="L1506" i="5"/>
  <c r="L1507" i="5"/>
  <c r="K1507" i="5"/>
  <c r="M1507" i="5"/>
  <c r="N1517" i="5"/>
  <c r="H1518" i="5"/>
  <c r="Q1518" i="5" s="1"/>
  <c r="H1519" i="5"/>
  <c r="Q1519" i="5" s="1"/>
  <c r="I1539" i="5"/>
  <c r="J1539" i="5"/>
  <c r="K1539" i="5"/>
  <c r="L1539" i="5"/>
  <c r="K1540" i="5"/>
  <c r="L1540" i="5"/>
  <c r="M1540" i="5"/>
  <c r="H1551" i="5"/>
  <c r="Q1551" i="5" s="1"/>
  <c r="H1552" i="5"/>
  <c r="Q1552" i="5" s="1"/>
  <c r="N1571" i="5"/>
  <c r="M1576" i="5"/>
  <c r="H1581" i="5"/>
  <c r="Q1581" i="5" s="1"/>
  <c r="L1585" i="5"/>
  <c r="K1585" i="5"/>
  <c r="J1585" i="5"/>
  <c r="I1585" i="5"/>
  <c r="H1597" i="5"/>
  <c r="Q1597" i="5" s="1"/>
  <c r="M1609" i="5"/>
  <c r="N1613" i="5"/>
  <c r="R1634" i="5"/>
  <c r="K1636" i="5"/>
  <c r="L1636" i="5"/>
  <c r="M1636" i="5"/>
  <c r="J1636" i="5"/>
  <c r="I1636" i="5"/>
  <c r="K1642" i="5"/>
  <c r="L1642" i="5"/>
  <c r="J1642" i="5"/>
  <c r="I1642" i="5"/>
  <c r="N1658" i="5"/>
  <c r="N1659" i="5"/>
  <c r="K1683" i="5"/>
  <c r="N1695" i="5"/>
  <c r="H1707" i="5"/>
  <c r="Q1707" i="5" s="1"/>
  <c r="N1715" i="5"/>
  <c r="M1716" i="5"/>
  <c r="I1719" i="5"/>
  <c r="J1719" i="5"/>
  <c r="L1719" i="5"/>
  <c r="K1719" i="5"/>
  <c r="H1719" i="5"/>
  <c r="M1719" i="5"/>
  <c r="I1731" i="5"/>
  <c r="N1731" i="5" s="1"/>
  <c r="J1731" i="5"/>
  <c r="M1731" i="5"/>
  <c r="L1731" i="5"/>
  <c r="J1758" i="5"/>
  <c r="I1758" i="5"/>
  <c r="M1758" i="5"/>
  <c r="L1758" i="5"/>
  <c r="K1758" i="5"/>
  <c r="H1758" i="5"/>
  <c r="Q1758" i="5" s="1"/>
  <c r="N1763" i="5"/>
  <c r="J1771" i="5"/>
  <c r="I1786" i="5"/>
  <c r="L1789" i="5"/>
  <c r="K1789" i="5"/>
  <c r="M1789" i="5"/>
  <c r="J1789" i="5"/>
  <c r="I1789" i="5"/>
  <c r="H1789" i="5"/>
  <c r="Q1789" i="5" s="1"/>
  <c r="R1790" i="5"/>
  <c r="J1245" i="5"/>
  <c r="I1245" i="5"/>
  <c r="K1267" i="5"/>
  <c r="L1267" i="5"/>
  <c r="J1269" i="5"/>
  <c r="I1269" i="5"/>
  <c r="J1273" i="5"/>
  <c r="L1275" i="5"/>
  <c r="K1291" i="5"/>
  <c r="L1291" i="5"/>
  <c r="J1293" i="5"/>
  <c r="I1293" i="5"/>
  <c r="J1297" i="5"/>
  <c r="L1299" i="5"/>
  <c r="K1315" i="5"/>
  <c r="L1315" i="5"/>
  <c r="J1317" i="5"/>
  <c r="I1317" i="5"/>
  <c r="J1321" i="5"/>
  <c r="L1323" i="5"/>
  <c r="I1330" i="5"/>
  <c r="K1339" i="5"/>
  <c r="L1339" i="5"/>
  <c r="J1341" i="5"/>
  <c r="I1341" i="5"/>
  <c r="L1348" i="5"/>
  <c r="K1348" i="5"/>
  <c r="J1354" i="5"/>
  <c r="K1356" i="5"/>
  <c r="I1363" i="5"/>
  <c r="K1365" i="5"/>
  <c r="N1373" i="5"/>
  <c r="I1374" i="5"/>
  <c r="J1374" i="5"/>
  <c r="L1380" i="5"/>
  <c r="I1387" i="5"/>
  <c r="K1389" i="5"/>
  <c r="N1397" i="5"/>
  <c r="I1398" i="5"/>
  <c r="J1398" i="5"/>
  <c r="L1404" i="5"/>
  <c r="I1411" i="5"/>
  <c r="K1413" i="5"/>
  <c r="N1421" i="5"/>
  <c r="I1422" i="5"/>
  <c r="J1422" i="5"/>
  <c r="L1428" i="5"/>
  <c r="I1435" i="5"/>
  <c r="K1437" i="5"/>
  <c r="N1445" i="5"/>
  <c r="I1446" i="5"/>
  <c r="J1446" i="5"/>
  <c r="K1453" i="5"/>
  <c r="L1453" i="5"/>
  <c r="J1455" i="5"/>
  <c r="I1455" i="5"/>
  <c r="J1459" i="5"/>
  <c r="L1461" i="5"/>
  <c r="N1463" i="5"/>
  <c r="N1489" i="5"/>
  <c r="J1494" i="5"/>
  <c r="I1494" i="5"/>
  <c r="L1494" i="5"/>
  <c r="K1494" i="5"/>
  <c r="L1495" i="5"/>
  <c r="K1495" i="5"/>
  <c r="M1495" i="5"/>
  <c r="N1505" i="5"/>
  <c r="I1527" i="5"/>
  <c r="J1527" i="5"/>
  <c r="L1527" i="5"/>
  <c r="K1527" i="5"/>
  <c r="K1528" i="5"/>
  <c r="L1528" i="5"/>
  <c r="M1528" i="5"/>
  <c r="S1550" i="5"/>
  <c r="T1550" i="5"/>
  <c r="U1550" i="5" s="1"/>
  <c r="J1560" i="5"/>
  <c r="I1560" i="5"/>
  <c r="L1560" i="5"/>
  <c r="K1560" i="5"/>
  <c r="L1561" i="5"/>
  <c r="K1561" i="5"/>
  <c r="M1561" i="5"/>
  <c r="J1602" i="5"/>
  <c r="I1602" i="5"/>
  <c r="M1602" i="5"/>
  <c r="L1602" i="5"/>
  <c r="N1604" i="5"/>
  <c r="K1606" i="5"/>
  <c r="L1606" i="5"/>
  <c r="H1606" i="5"/>
  <c r="Q1606" i="5" s="1"/>
  <c r="I1606" i="5"/>
  <c r="N1609" i="5"/>
  <c r="N1628" i="5"/>
  <c r="K1666" i="5"/>
  <c r="L1666" i="5"/>
  <c r="J1666" i="5"/>
  <c r="I1666" i="5"/>
  <c r="N1739" i="5"/>
  <c r="I1743" i="5"/>
  <c r="J1743" i="5"/>
  <c r="L1743" i="5"/>
  <c r="K1743" i="5"/>
  <c r="H1743" i="5"/>
  <c r="Q1743" i="5" s="1"/>
  <c r="M1743" i="5"/>
  <c r="V1781" i="5"/>
  <c r="I1791" i="5"/>
  <c r="J1791" i="5"/>
  <c r="M1791" i="5"/>
  <c r="L1791" i="5"/>
  <c r="K1791" i="5"/>
  <c r="H1791" i="5"/>
  <c r="Q1791" i="5" s="1"/>
  <c r="N890" i="5"/>
  <c r="I900" i="5"/>
  <c r="R900" i="5" s="1"/>
  <c r="J900" i="5"/>
  <c r="J915" i="5"/>
  <c r="I915" i="5"/>
  <c r="L922" i="5"/>
  <c r="K922" i="5"/>
  <c r="R922" i="5" s="1"/>
  <c r="I924" i="5"/>
  <c r="R924" i="5" s="1"/>
  <c r="J924" i="5"/>
  <c r="L982" i="5"/>
  <c r="K982" i="5"/>
  <c r="R982" i="5" s="1"/>
  <c r="I984" i="5"/>
  <c r="J984" i="5"/>
  <c r="L1006" i="5"/>
  <c r="K1006" i="5"/>
  <c r="R1006" i="5" s="1"/>
  <c r="I1008" i="5"/>
  <c r="R1008" i="5" s="1"/>
  <c r="J1008" i="5"/>
  <c r="N1031" i="5"/>
  <c r="N1040" i="5"/>
  <c r="L1048" i="5"/>
  <c r="K1048" i="5"/>
  <c r="R1048" i="5" s="1"/>
  <c r="I1050" i="5"/>
  <c r="R1050" i="5" s="1"/>
  <c r="J1050" i="5"/>
  <c r="K1057" i="5"/>
  <c r="R1057" i="5" s="1"/>
  <c r="L1057" i="5"/>
  <c r="K1081" i="5"/>
  <c r="R1081" i="5" s="1"/>
  <c r="L1081" i="5"/>
  <c r="J1083" i="5"/>
  <c r="I1083" i="5"/>
  <c r="K1105" i="5"/>
  <c r="R1105" i="5" s="1"/>
  <c r="L1105" i="5"/>
  <c r="J1107" i="5"/>
  <c r="I1107" i="5"/>
  <c r="I1120" i="5"/>
  <c r="K1129" i="5"/>
  <c r="R1129" i="5" s="1"/>
  <c r="L1129" i="5"/>
  <c r="J1131" i="5"/>
  <c r="I1131" i="5"/>
  <c r="I1144" i="5"/>
  <c r="K1153" i="5"/>
  <c r="R1153" i="5" s="1"/>
  <c r="L1153" i="5"/>
  <c r="J1155" i="5"/>
  <c r="I1155" i="5"/>
  <c r="R1155" i="5" s="1"/>
  <c r="I1168" i="5"/>
  <c r="K1177" i="5"/>
  <c r="L1177" i="5"/>
  <c r="J1179" i="5"/>
  <c r="I1179" i="5"/>
  <c r="R1179" i="5" s="1"/>
  <c r="L1186" i="5"/>
  <c r="K1186" i="5"/>
  <c r="I1188" i="5"/>
  <c r="J1188" i="5"/>
  <c r="K1195" i="5"/>
  <c r="L1195" i="5"/>
  <c r="K1203" i="5"/>
  <c r="I1210" i="5"/>
  <c r="K1212" i="5"/>
  <c r="N1220" i="5"/>
  <c r="L1228" i="5"/>
  <c r="K1228" i="5"/>
  <c r="J1234" i="5"/>
  <c r="R1234" i="5" s="1"/>
  <c r="K1236" i="5"/>
  <c r="N1244" i="5"/>
  <c r="H1245" i="5"/>
  <c r="Q1245" i="5" s="1"/>
  <c r="M1249" i="5"/>
  <c r="M1251" i="5"/>
  <c r="L1252" i="5"/>
  <c r="K1252" i="5"/>
  <c r="J1258" i="5"/>
  <c r="R1258" i="5" s="1"/>
  <c r="K1260" i="5"/>
  <c r="H1267" i="5"/>
  <c r="Q1267" i="5" s="1"/>
  <c r="N1268" i="5"/>
  <c r="H1269" i="5"/>
  <c r="Q1269" i="5" s="1"/>
  <c r="M1273" i="5"/>
  <c r="M1275" i="5"/>
  <c r="L1276" i="5"/>
  <c r="K1276" i="5"/>
  <c r="J1282" i="5"/>
  <c r="R1282" i="5" s="1"/>
  <c r="K1284" i="5"/>
  <c r="H1291" i="5"/>
  <c r="Q1291" i="5" s="1"/>
  <c r="N1292" i="5"/>
  <c r="H1293" i="5"/>
  <c r="Q1293" i="5" s="1"/>
  <c r="M1297" i="5"/>
  <c r="M1299" i="5"/>
  <c r="L1300" i="5"/>
  <c r="K1300" i="5"/>
  <c r="J1306" i="5"/>
  <c r="K1308" i="5"/>
  <c r="H1315" i="5"/>
  <c r="Q1315" i="5" s="1"/>
  <c r="N1316" i="5"/>
  <c r="H1317" i="5"/>
  <c r="Q1317" i="5" s="1"/>
  <c r="M1321" i="5"/>
  <c r="M1323" i="5"/>
  <c r="L1324" i="5"/>
  <c r="K1324" i="5"/>
  <c r="J1330" i="5"/>
  <c r="K1332" i="5"/>
  <c r="H1339" i="5"/>
  <c r="Q1339" i="5" s="1"/>
  <c r="N1340" i="5"/>
  <c r="H1341" i="5"/>
  <c r="Q1341" i="5" s="1"/>
  <c r="H1348" i="5"/>
  <c r="Q1348" i="5" s="1"/>
  <c r="N1349" i="5"/>
  <c r="I1350" i="5"/>
  <c r="R1350" i="5" s="1"/>
  <c r="J1350" i="5"/>
  <c r="M1354" i="5"/>
  <c r="L1356" i="5"/>
  <c r="J1363" i="5"/>
  <c r="L1365" i="5"/>
  <c r="I1372" i="5"/>
  <c r="H1374" i="5"/>
  <c r="Q1374" i="5" s="1"/>
  <c r="M1380" i="5"/>
  <c r="K1381" i="5"/>
  <c r="N1381" i="5" s="1"/>
  <c r="L1381" i="5"/>
  <c r="J1383" i="5"/>
  <c r="I1383" i="5"/>
  <c r="R1383" i="5" s="1"/>
  <c r="J1387" i="5"/>
  <c r="L1389" i="5"/>
  <c r="I1396" i="5"/>
  <c r="H1398" i="5"/>
  <c r="Q1398" i="5" s="1"/>
  <c r="M1404" i="5"/>
  <c r="K1405" i="5"/>
  <c r="N1405" i="5" s="1"/>
  <c r="L1405" i="5"/>
  <c r="J1407" i="5"/>
  <c r="I1407" i="5"/>
  <c r="R1407" i="5" s="1"/>
  <c r="J1411" i="5"/>
  <c r="L1413" i="5"/>
  <c r="I1420" i="5"/>
  <c r="H1422" i="5"/>
  <c r="Q1422" i="5" s="1"/>
  <c r="M1428" i="5"/>
  <c r="K1429" i="5"/>
  <c r="N1429" i="5" s="1"/>
  <c r="L1429" i="5"/>
  <c r="J1431" i="5"/>
  <c r="I1431" i="5"/>
  <c r="R1431" i="5" s="1"/>
  <c r="J1435" i="5"/>
  <c r="L1437" i="5"/>
  <c r="I1444" i="5"/>
  <c r="H1446" i="5"/>
  <c r="Q1446" i="5" s="1"/>
  <c r="V1451" i="5"/>
  <c r="H1453" i="5"/>
  <c r="Q1453" i="5" s="1"/>
  <c r="N1454" i="5"/>
  <c r="H1455" i="5"/>
  <c r="Q1455" i="5" s="1"/>
  <c r="M1459" i="5"/>
  <c r="M1461" i="5"/>
  <c r="L1462" i="5"/>
  <c r="K1462" i="5"/>
  <c r="N1462" i="5" s="1"/>
  <c r="J1464" i="5"/>
  <c r="N1493" i="5"/>
  <c r="H1494" i="5"/>
  <c r="Q1494" i="5" s="1"/>
  <c r="H1495" i="5"/>
  <c r="Q1495" i="5" s="1"/>
  <c r="M1506" i="5"/>
  <c r="I1507" i="5"/>
  <c r="J1519" i="5"/>
  <c r="R1519" i="5" s="1"/>
  <c r="H1527" i="5"/>
  <c r="Q1527" i="5" s="1"/>
  <c r="H1528" i="5"/>
  <c r="Q1528" i="5" s="1"/>
  <c r="N1538" i="5"/>
  <c r="M1539" i="5"/>
  <c r="I1540" i="5"/>
  <c r="J1552" i="5"/>
  <c r="R1552" i="5" s="1"/>
  <c r="H1560" i="5"/>
  <c r="Q1560" i="5" s="1"/>
  <c r="H1561" i="5"/>
  <c r="Q1561" i="5" s="1"/>
  <c r="N1580" i="5"/>
  <c r="L1581" i="5"/>
  <c r="M1585" i="5"/>
  <c r="J1590" i="5"/>
  <c r="I1590" i="5"/>
  <c r="L1590" i="5"/>
  <c r="M1590" i="5"/>
  <c r="N1592" i="5"/>
  <c r="K1594" i="5"/>
  <c r="L1594" i="5"/>
  <c r="I1594" i="5"/>
  <c r="H1594" i="5"/>
  <c r="H1602" i="5"/>
  <c r="Q1602" i="5" s="1"/>
  <c r="J1606" i="5"/>
  <c r="J1626" i="5"/>
  <c r="I1626" i="5"/>
  <c r="M1626" i="5"/>
  <c r="L1626" i="5"/>
  <c r="I1635" i="5"/>
  <c r="J1635" i="5"/>
  <c r="L1635" i="5"/>
  <c r="K1635" i="5"/>
  <c r="R1637" i="5"/>
  <c r="M1642" i="5"/>
  <c r="R1661" i="5"/>
  <c r="H1666" i="5"/>
  <c r="Q1666" i="5" s="1"/>
  <c r="K1690" i="5"/>
  <c r="L1690" i="5"/>
  <c r="J1690" i="5"/>
  <c r="I1690" i="5"/>
  <c r="N1706" i="5"/>
  <c r="K1731" i="5"/>
  <c r="N1769" i="5"/>
  <c r="P1795" i="5"/>
  <c r="H325" i="5"/>
  <c r="Q325" i="5" s="1"/>
  <c r="H331" i="5"/>
  <c r="Q331" i="5" s="1"/>
  <c r="H337" i="5"/>
  <c r="Q337" i="5" s="1"/>
  <c r="H343" i="5"/>
  <c r="Q343" i="5" s="1"/>
  <c r="H349" i="5"/>
  <c r="Q349" i="5" s="1"/>
  <c r="H355" i="5"/>
  <c r="Q355" i="5" s="1"/>
  <c r="H361" i="5"/>
  <c r="Q361" i="5" s="1"/>
  <c r="H367" i="5"/>
  <c r="Q367" i="5" s="1"/>
  <c r="H373" i="5"/>
  <c r="Q373" i="5" s="1"/>
  <c r="H379" i="5"/>
  <c r="Q379" i="5" s="1"/>
  <c r="H385" i="5"/>
  <c r="Q385" i="5" s="1"/>
  <c r="H391" i="5"/>
  <c r="Q391" i="5" s="1"/>
  <c r="H397" i="5"/>
  <c r="Q397" i="5" s="1"/>
  <c r="H403" i="5"/>
  <c r="Q403" i="5" s="1"/>
  <c r="H409" i="5"/>
  <c r="Q409" i="5" s="1"/>
  <c r="H415" i="5"/>
  <c r="Q415" i="5" s="1"/>
  <c r="H421" i="5"/>
  <c r="Q421" i="5" s="1"/>
  <c r="H427" i="5"/>
  <c r="Q427" i="5" s="1"/>
  <c r="H433" i="5"/>
  <c r="Q433" i="5" s="1"/>
  <c r="H439" i="5"/>
  <c r="Q439" i="5" s="1"/>
  <c r="H445" i="5"/>
  <c r="Q445" i="5" s="1"/>
  <c r="H451" i="5"/>
  <c r="Q451" i="5" s="1"/>
  <c r="H457" i="5"/>
  <c r="Q457" i="5" s="1"/>
  <c r="H463" i="5"/>
  <c r="Q463" i="5" s="1"/>
  <c r="H469" i="5"/>
  <c r="Q469" i="5" s="1"/>
  <c r="H475" i="5"/>
  <c r="Q475" i="5" s="1"/>
  <c r="H481" i="5"/>
  <c r="Q481" i="5" s="1"/>
  <c r="H487" i="5"/>
  <c r="Q487" i="5" s="1"/>
  <c r="H493" i="5"/>
  <c r="Q493" i="5" s="1"/>
  <c r="H499" i="5"/>
  <c r="Q499" i="5" s="1"/>
  <c r="H505" i="5"/>
  <c r="Q505" i="5" s="1"/>
  <c r="H511" i="5"/>
  <c r="Q511" i="5" s="1"/>
  <c r="H517" i="5"/>
  <c r="Q517" i="5" s="1"/>
  <c r="H523" i="5"/>
  <c r="Q523" i="5" s="1"/>
  <c r="H529" i="5"/>
  <c r="Q529" i="5" s="1"/>
  <c r="H535" i="5"/>
  <c r="Q535" i="5" s="1"/>
  <c r="H541" i="5"/>
  <c r="Q541" i="5" s="1"/>
  <c r="H547" i="5"/>
  <c r="Q547" i="5" s="1"/>
  <c r="H553" i="5"/>
  <c r="Q553" i="5" s="1"/>
  <c r="H559" i="5"/>
  <c r="Q559" i="5" s="1"/>
  <c r="H565" i="5"/>
  <c r="Q565" i="5" s="1"/>
  <c r="H571" i="5"/>
  <c r="Q571" i="5" s="1"/>
  <c r="H577" i="5"/>
  <c r="Q577" i="5" s="1"/>
  <c r="H583" i="5"/>
  <c r="Q583" i="5" s="1"/>
  <c r="H589" i="5"/>
  <c r="Q589" i="5" s="1"/>
  <c r="H595" i="5"/>
  <c r="Q595" i="5" s="1"/>
  <c r="H601" i="5"/>
  <c r="Q601" i="5" s="1"/>
  <c r="H607" i="5"/>
  <c r="Q607" i="5" s="1"/>
  <c r="H613" i="5"/>
  <c r="Q613" i="5" s="1"/>
  <c r="H619" i="5"/>
  <c r="Q619" i="5" s="1"/>
  <c r="H625" i="5"/>
  <c r="Q625" i="5" s="1"/>
  <c r="H631" i="5"/>
  <c r="Q631" i="5" s="1"/>
  <c r="H637" i="5"/>
  <c r="Q637" i="5" s="1"/>
  <c r="H643" i="5"/>
  <c r="Q643" i="5" s="1"/>
  <c r="H649" i="5"/>
  <c r="Q649" i="5" s="1"/>
  <c r="H655" i="5"/>
  <c r="Q655" i="5" s="1"/>
  <c r="H661" i="5"/>
  <c r="Q661" i="5" s="1"/>
  <c r="H667" i="5"/>
  <c r="Q667" i="5" s="1"/>
  <c r="H673" i="5"/>
  <c r="Q673" i="5" s="1"/>
  <c r="H679" i="5"/>
  <c r="Q679" i="5" s="1"/>
  <c r="H685" i="5"/>
  <c r="Q685" i="5" s="1"/>
  <c r="H691" i="5"/>
  <c r="Q691" i="5" s="1"/>
  <c r="H697" i="5"/>
  <c r="Q697" i="5" s="1"/>
  <c r="H703" i="5"/>
  <c r="Q703" i="5" s="1"/>
  <c r="H709" i="5"/>
  <c r="Q709" i="5" s="1"/>
  <c r="H715" i="5"/>
  <c r="Q715" i="5" s="1"/>
  <c r="H721" i="5"/>
  <c r="Q721" i="5" s="1"/>
  <c r="H727" i="5"/>
  <c r="Q727" i="5" s="1"/>
  <c r="H733" i="5"/>
  <c r="Q733" i="5" s="1"/>
  <c r="H739" i="5"/>
  <c r="Q739" i="5" s="1"/>
  <c r="H745" i="5"/>
  <c r="Q745" i="5" s="1"/>
  <c r="H751" i="5"/>
  <c r="Q751" i="5" s="1"/>
  <c r="H757" i="5"/>
  <c r="Q757" i="5" s="1"/>
  <c r="H763" i="5"/>
  <c r="Q763" i="5" s="1"/>
  <c r="H769" i="5"/>
  <c r="Q769" i="5" s="1"/>
  <c r="H775" i="5"/>
  <c r="Q775" i="5" s="1"/>
  <c r="H781" i="5"/>
  <c r="Q781" i="5" s="1"/>
  <c r="H787" i="5"/>
  <c r="Q787" i="5" s="1"/>
  <c r="H793" i="5"/>
  <c r="Q793" i="5" s="1"/>
  <c r="H799" i="5"/>
  <c r="Q799" i="5" s="1"/>
  <c r="H805" i="5"/>
  <c r="Q805" i="5" s="1"/>
  <c r="H811" i="5"/>
  <c r="Q811" i="5" s="1"/>
  <c r="H844" i="5"/>
  <c r="Q844" i="5" s="1"/>
  <c r="H847" i="5"/>
  <c r="Q847" i="5" s="1"/>
  <c r="H867" i="5"/>
  <c r="Q867" i="5" s="1"/>
  <c r="H870" i="5"/>
  <c r="Q870" i="5" s="1"/>
  <c r="I882" i="5"/>
  <c r="J882" i="5"/>
  <c r="H891" i="5"/>
  <c r="Q891" i="5" s="1"/>
  <c r="H900" i="5"/>
  <c r="Q900" i="5" s="1"/>
  <c r="N914" i="5"/>
  <c r="H915" i="5"/>
  <c r="H922" i="5"/>
  <c r="Q922" i="5" s="1"/>
  <c r="N923" i="5"/>
  <c r="H924" i="5"/>
  <c r="K931" i="5"/>
  <c r="N931" i="5" s="1"/>
  <c r="L931" i="5"/>
  <c r="J933" i="5"/>
  <c r="I933" i="5"/>
  <c r="L940" i="5"/>
  <c r="K940" i="5"/>
  <c r="R940" i="5" s="1"/>
  <c r="I942" i="5"/>
  <c r="J942" i="5"/>
  <c r="K949" i="5"/>
  <c r="R949" i="5" s="1"/>
  <c r="L949" i="5"/>
  <c r="J951" i="5"/>
  <c r="I951" i="5"/>
  <c r="H982" i="5"/>
  <c r="N983" i="5"/>
  <c r="H984" i="5"/>
  <c r="K991" i="5"/>
  <c r="N991" i="5" s="1"/>
  <c r="L991" i="5"/>
  <c r="H1006" i="5"/>
  <c r="N1007" i="5"/>
  <c r="H1008" i="5"/>
  <c r="K1015" i="5"/>
  <c r="R1015" i="5" s="1"/>
  <c r="L1015" i="5"/>
  <c r="H1048" i="5"/>
  <c r="N1049" i="5"/>
  <c r="H1050" i="5"/>
  <c r="H1057" i="5"/>
  <c r="N1058" i="5"/>
  <c r="J1059" i="5"/>
  <c r="I1059" i="5"/>
  <c r="H1081" i="5"/>
  <c r="N1082" i="5"/>
  <c r="H1083" i="5"/>
  <c r="Q1083" i="5" s="1"/>
  <c r="L1090" i="5"/>
  <c r="K1090" i="5"/>
  <c r="R1090" i="5" s="1"/>
  <c r="H1105" i="5"/>
  <c r="N1106" i="5"/>
  <c r="H1107" i="5"/>
  <c r="Q1107" i="5" s="1"/>
  <c r="L1114" i="5"/>
  <c r="K1114" i="5"/>
  <c r="N1114" i="5" s="1"/>
  <c r="J1120" i="5"/>
  <c r="H1129" i="5"/>
  <c r="Q1129" i="5" s="1"/>
  <c r="N1130" i="5"/>
  <c r="H1131" i="5"/>
  <c r="L1138" i="5"/>
  <c r="K1138" i="5"/>
  <c r="N1138" i="5" s="1"/>
  <c r="J1144" i="5"/>
  <c r="H1153" i="5"/>
  <c r="N1154" i="5"/>
  <c r="H1155" i="5"/>
  <c r="Q1155" i="5" s="1"/>
  <c r="L1162" i="5"/>
  <c r="K1162" i="5"/>
  <c r="N1162" i="5" s="1"/>
  <c r="J1168" i="5"/>
  <c r="H1177" i="5"/>
  <c r="Q1177" i="5" s="1"/>
  <c r="N1178" i="5"/>
  <c r="H1179" i="5"/>
  <c r="Q1179" i="5" s="1"/>
  <c r="H1186" i="5"/>
  <c r="N1187" i="5"/>
  <c r="H1188" i="5"/>
  <c r="Q1188" i="5" s="1"/>
  <c r="H1195" i="5"/>
  <c r="Q1195" i="5" s="1"/>
  <c r="N1196" i="5"/>
  <c r="J1197" i="5"/>
  <c r="I1197" i="5"/>
  <c r="R1197" i="5" s="1"/>
  <c r="L1203" i="5"/>
  <c r="J1210" i="5"/>
  <c r="L1212" i="5"/>
  <c r="H1228" i="5"/>
  <c r="Q1228" i="5" s="1"/>
  <c r="N1229" i="5"/>
  <c r="I1230" i="5"/>
  <c r="R1230" i="5" s="1"/>
  <c r="J1230" i="5"/>
  <c r="M1234" i="5"/>
  <c r="L1236" i="5"/>
  <c r="K1245" i="5"/>
  <c r="H1252" i="5"/>
  <c r="Q1252" i="5" s="1"/>
  <c r="N1253" i="5"/>
  <c r="I1254" i="5"/>
  <c r="J1254" i="5"/>
  <c r="M1258" i="5"/>
  <c r="L1260" i="5"/>
  <c r="I1267" i="5"/>
  <c r="K1269" i="5"/>
  <c r="H1276" i="5"/>
  <c r="Q1276" i="5" s="1"/>
  <c r="N1277" i="5"/>
  <c r="I1278" i="5"/>
  <c r="R1278" i="5" s="1"/>
  <c r="J1278" i="5"/>
  <c r="M1282" i="5"/>
  <c r="L1284" i="5"/>
  <c r="I1291" i="5"/>
  <c r="K1293" i="5"/>
  <c r="H1300" i="5"/>
  <c r="Q1300" i="5" s="1"/>
  <c r="N1301" i="5"/>
  <c r="I1302" i="5"/>
  <c r="J1302" i="5"/>
  <c r="M1306" i="5"/>
  <c r="R1306" i="5" s="1"/>
  <c r="L1308" i="5"/>
  <c r="I1315" i="5"/>
  <c r="R1315" i="5" s="1"/>
  <c r="K1317" i="5"/>
  <c r="V1322" i="5"/>
  <c r="H1324" i="5"/>
  <c r="Q1324" i="5" s="1"/>
  <c r="N1325" i="5"/>
  <c r="I1326" i="5"/>
  <c r="J1326" i="5"/>
  <c r="M1330" i="5"/>
  <c r="L1332" i="5"/>
  <c r="I1339" i="5"/>
  <c r="R1339" i="5" s="1"/>
  <c r="K1341" i="5"/>
  <c r="I1348" i="5"/>
  <c r="M1356" i="5"/>
  <c r="K1357" i="5"/>
  <c r="N1357" i="5" s="1"/>
  <c r="L1357" i="5"/>
  <c r="J1359" i="5"/>
  <c r="I1359" i="5"/>
  <c r="M1363" i="5"/>
  <c r="M1365" i="5"/>
  <c r="L1366" i="5"/>
  <c r="K1366" i="5"/>
  <c r="N1366" i="5" s="1"/>
  <c r="J1372" i="5"/>
  <c r="K1374" i="5"/>
  <c r="V1379" i="5"/>
  <c r="N1382" i="5"/>
  <c r="M1387" i="5"/>
  <c r="M1389" i="5"/>
  <c r="L1390" i="5"/>
  <c r="K1390" i="5"/>
  <c r="N1390" i="5" s="1"/>
  <c r="J1396" i="5"/>
  <c r="K1398" i="5"/>
  <c r="V1403" i="5"/>
  <c r="N1406" i="5"/>
  <c r="M1411" i="5"/>
  <c r="M1413" i="5"/>
  <c r="L1414" i="5"/>
  <c r="K1414" i="5"/>
  <c r="N1414" i="5" s="1"/>
  <c r="J1420" i="5"/>
  <c r="K1422" i="5"/>
  <c r="V1427" i="5"/>
  <c r="N1430" i="5"/>
  <c r="M1435" i="5"/>
  <c r="M1437" i="5"/>
  <c r="L1438" i="5"/>
  <c r="K1438" i="5"/>
  <c r="N1438" i="5" s="1"/>
  <c r="J1444" i="5"/>
  <c r="K1446" i="5"/>
  <c r="I1453" i="5"/>
  <c r="R1453" i="5" s="1"/>
  <c r="K1455" i="5"/>
  <c r="K1464" i="5"/>
  <c r="K1465" i="5"/>
  <c r="L1465" i="5"/>
  <c r="J1465" i="5"/>
  <c r="N1465" i="5" s="1"/>
  <c r="K1468" i="5"/>
  <c r="R1468" i="5" s="1"/>
  <c r="M1468" i="5"/>
  <c r="L1468" i="5"/>
  <c r="R1478" i="5"/>
  <c r="S1478" i="5" s="1"/>
  <c r="M1494" i="5"/>
  <c r="I1495" i="5"/>
  <c r="R1495" i="5" s="1"/>
  <c r="J1507" i="5"/>
  <c r="N1507" i="5" s="1"/>
  <c r="I1515" i="5"/>
  <c r="J1515" i="5"/>
  <c r="H1515" i="5"/>
  <c r="Q1515" i="5" s="1"/>
  <c r="K1515" i="5"/>
  <c r="K1516" i="5"/>
  <c r="R1516" i="5" s="1"/>
  <c r="L1516" i="5"/>
  <c r="M1516" i="5"/>
  <c r="J1516" i="5"/>
  <c r="N1516" i="5" s="1"/>
  <c r="N1526" i="5"/>
  <c r="M1527" i="5"/>
  <c r="I1528" i="5"/>
  <c r="R1528" i="5" s="1"/>
  <c r="J1540" i="5"/>
  <c r="N1559" i="5"/>
  <c r="M1560" i="5"/>
  <c r="I1561" i="5"/>
  <c r="R1561" i="5" s="1"/>
  <c r="I1569" i="5"/>
  <c r="R1569" i="5" s="1"/>
  <c r="J1569" i="5"/>
  <c r="L1569" i="5"/>
  <c r="K1569" i="5"/>
  <c r="K1570" i="5"/>
  <c r="N1570" i="5" s="1"/>
  <c r="L1570" i="5"/>
  <c r="M1570" i="5"/>
  <c r="N1572" i="5"/>
  <c r="R1577" i="5"/>
  <c r="V1577" i="5" s="1"/>
  <c r="N1601" i="5"/>
  <c r="K1602" i="5"/>
  <c r="M1606" i="5"/>
  <c r="R1610" i="5"/>
  <c r="L1621" i="5"/>
  <c r="K1621" i="5"/>
  <c r="I1621" i="5"/>
  <c r="R1621" i="5" s="1"/>
  <c r="H1621" i="5"/>
  <c r="Q1621" i="5" s="1"/>
  <c r="J1621" i="5"/>
  <c r="H1626" i="5"/>
  <c r="Q1626" i="5" s="1"/>
  <c r="H1635" i="5"/>
  <c r="Q1635" i="5" s="1"/>
  <c r="J1638" i="5"/>
  <c r="I1638" i="5"/>
  <c r="M1638" i="5"/>
  <c r="L1638" i="5"/>
  <c r="K1638" i="5"/>
  <c r="N1642" i="5"/>
  <c r="J1650" i="5"/>
  <c r="I1650" i="5"/>
  <c r="M1650" i="5"/>
  <c r="M1666" i="5"/>
  <c r="N1666" i="5" s="1"/>
  <c r="R1685" i="5"/>
  <c r="K1714" i="5"/>
  <c r="L1714" i="5"/>
  <c r="J1714" i="5"/>
  <c r="I1714" i="5"/>
  <c r="N1730" i="5"/>
  <c r="N1757" i="5"/>
  <c r="L1777" i="5"/>
  <c r="K1777" i="5"/>
  <c r="M1777" i="5"/>
  <c r="I1777" i="5"/>
  <c r="P1828" i="5"/>
  <c r="V1952" i="5"/>
  <c r="V1973" i="5"/>
  <c r="I1164" i="5"/>
  <c r="N1164" i="5" s="1"/>
  <c r="J1164" i="5"/>
  <c r="R1177" i="5"/>
  <c r="R1186" i="5"/>
  <c r="R1195" i="5"/>
  <c r="L1204" i="5"/>
  <c r="K1204" i="5"/>
  <c r="I1206" i="5"/>
  <c r="J1206" i="5"/>
  <c r="K1213" i="5"/>
  <c r="L1213" i="5"/>
  <c r="J1215" i="5"/>
  <c r="I1215" i="5"/>
  <c r="N1215" i="5" s="1"/>
  <c r="R1228" i="5"/>
  <c r="K1237" i="5"/>
  <c r="L1237" i="5"/>
  <c r="J1239" i="5"/>
  <c r="I1239" i="5"/>
  <c r="L1245" i="5"/>
  <c r="R1252" i="5"/>
  <c r="K1261" i="5"/>
  <c r="L1261" i="5"/>
  <c r="J1263" i="5"/>
  <c r="I1263" i="5"/>
  <c r="N1263" i="5" s="1"/>
  <c r="J1267" i="5"/>
  <c r="L1269" i="5"/>
  <c r="R1276" i="5"/>
  <c r="K1285" i="5"/>
  <c r="L1285" i="5"/>
  <c r="J1287" i="5"/>
  <c r="I1287" i="5"/>
  <c r="J1291" i="5"/>
  <c r="L1293" i="5"/>
  <c r="R1300" i="5"/>
  <c r="K1309" i="5"/>
  <c r="L1309" i="5"/>
  <c r="J1311" i="5"/>
  <c r="I1311" i="5"/>
  <c r="N1311" i="5" s="1"/>
  <c r="J1315" i="5"/>
  <c r="L1317" i="5"/>
  <c r="R1324" i="5"/>
  <c r="K1333" i="5"/>
  <c r="L1333" i="5"/>
  <c r="J1335" i="5"/>
  <c r="I1335" i="5"/>
  <c r="J1339" i="5"/>
  <c r="L1341" i="5"/>
  <c r="J1348" i="5"/>
  <c r="V1355" i="5"/>
  <c r="N1358" i="5"/>
  <c r="N1367" i="5"/>
  <c r="I1368" i="5"/>
  <c r="N1368" i="5" s="1"/>
  <c r="J1368" i="5"/>
  <c r="L1374" i="5"/>
  <c r="R1381" i="5"/>
  <c r="N1391" i="5"/>
  <c r="I1392" i="5"/>
  <c r="N1392" i="5" s="1"/>
  <c r="J1392" i="5"/>
  <c r="L1398" i="5"/>
  <c r="R1405" i="5"/>
  <c r="N1415" i="5"/>
  <c r="I1416" i="5"/>
  <c r="J1416" i="5"/>
  <c r="L1422" i="5"/>
  <c r="R1429" i="5"/>
  <c r="N1439" i="5"/>
  <c r="I1440" i="5"/>
  <c r="J1440" i="5"/>
  <c r="L1446" i="5"/>
  <c r="J1453" i="5"/>
  <c r="L1455" i="5"/>
  <c r="R1462" i="5"/>
  <c r="K1471" i="5"/>
  <c r="M1471" i="5"/>
  <c r="L1471" i="5"/>
  <c r="N1480" i="5"/>
  <c r="R1481" i="5"/>
  <c r="S1481" i="5" s="1"/>
  <c r="J1495" i="5"/>
  <c r="I1503" i="5"/>
  <c r="J1503" i="5"/>
  <c r="K1503" i="5"/>
  <c r="H1503" i="5"/>
  <c r="Q1503" i="5" s="1"/>
  <c r="K1504" i="5"/>
  <c r="L1504" i="5"/>
  <c r="J1504" i="5"/>
  <c r="M1504" i="5"/>
  <c r="J1528" i="5"/>
  <c r="R1541" i="5"/>
  <c r="L1549" i="5"/>
  <c r="K1549" i="5"/>
  <c r="J1549" i="5"/>
  <c r="I1549" i="5"/>
  <c r="V1550" i="5"/>
  <c r="J1561" i="5"/>
  <c r="N1589" i="5"/>
  <c r="R1598" i="5"/>
  <c r="K1612" i="5"/>
  <c r="L1612" i="5"/>
  <c r="M1612" i="5"/>
  <c r="J1612" i="5"/>
  <c r="N1612" i="5" s="1"/>
  <c r="N1625" i="5"/>
  <c r="N1634" i="5"/>
  <c r="L1657" i="5"/>
  <c r="K1657" i="5"/>
  <c r="M1657" i="5"/>
  <c r="J1657" i="5"/>
  <c r="N1657" i="5" s="1"/>
  <c r="J1662" i="5"/>
  <c r="I1662" i="5"/>
  <c r="N1662" i="5" s="1"/>
  <c r="M1662" i="5"/>
  <c r="L1662" i="5"/>
  <c r="K1662" i="5"/>
  <c r="J1674" i="5"/>
  <c r="I1674" i="5"/>
  <c r="R1674" i="5" s="1"/>
  <c r="M1674" i="5"/>
  <c r="R1709" i="5"/>
  <c r="K1738" i="5"/>
  <c r="L1738" i="5"/>
  <c r="J1738" i="5"/>
  <c r="I1738" i="5"/>
  <c r="L1753" i="5"/>
  <c r="K1753" i="5"/>
  <c r="M1753" i="5"/>
  <c r="J1753" i="5"/>
  <c r="H1753" i="5"/>
  <c r="Q1753" i="5" s="1"/>
  <c r="N1238" i="5"/>
  <c r="M1245" i="5"/>
  <c r="L1246" i="5"/>
  <c r="K1246" i="5"/>
  <c r="N1262" i="5"/>
  <c r="L1270" i="5"/>
  <c r="K1270" i="5"/>
  <c r="N1286" i="5"/>
  <c r="L1294" i="5"/>
  <c r="K1294" i="5"/>
  <c r="N1310" i="5"/>
  <c r="L1318" i="5"/>
  <c r="K1318" i="5"/>
  <c r="T1334" i="5"/>
  <c r="U1334" i="5" s="1"/>
  <c r="S1334" i="5"/>
  <c r="L1342" i="5"/>
  <c r="K1342" i="5"/>
  <c r="I1344" i="5"/>
  <c r="J1344" i="5"/>
  <c r="R1357" i="5"/>
  <c r="R1366" i="5"/>
  <c r="K1375" i="5"/>
  <c r="L1375" i="5"/>
  <c r="J1377" i="5"/>
  <c r="I1377" i="5"/>
  <c r="R1390" i="5"/>
  <c r="K1399" i="5"/>
  <c r="L1399" i="5"/>
  <c r="J1401" i="5"/>
  <c r="I1401" i="5"/>
  <c r="R1414" i="5"/>
  <c r="K1423" i="5"/>
  <c r="L1423" i="5"/>
  <c r="J1425" i="5"/>
  <c r="I1425" i="5"/>
  <c r="R1438" i="5"/>
  <c r="K1447" i="5"/>
  <c r="L1447" i="5"/>
  <c r="J1449" i="5"/>
  <c r="I1449" i="5"/>
  <c r="L1456" i="5"/>
  <c r="K1456" i="5"/>
  <c r="R1465" i="5"/>
  <c r="I1491" i="5"/>
  <c r="J1491" i="5"/>
  <c r="H1491" i="5"/>
  <c r="Q1491" i="5" s="1"/>
  <c r="K1491" i="5"/>
  <c r="K1492" i="5"/>
  <c r="L1492" i="5"/>
  <c r="M1492" i="5"/>
  <c r="J1492" i="5"/>
  <c r="N1519" i="5"/>
  <c r="I1521" i="5"/>
  <c r="J1521" i="5"/>
  <c r="M1521" i="5"/>
  <c r="L1537" i="5"/>
  <c r="K1537" i="5"/>
  <c r="I1537" i="5"/>
  <c r="J1537" i="5"/>
  <c r="N1552" i="5"/>
  <c r="J1554" i="5"/>
  <c r="I1554" i="5"/>
  <c r="M1554" i="5"/>
  <c r="S1568" i="5"/>
  <c r="T1568" i="5"/>
  <c r="U1568" i="5" s="1"/>
  <c r="R1570" i="5"/>
  <c r="J1578" i="5"/>
  <c r="I1578" i="5"/>
  <c r="L1578" i="5"/>
  <c r="K1578" i="5"/>
  <c r="L1579" i="5"/>
  <c r="K1579" i="5"/>
  <c r="M1579" i="5"/>
  <c r="N1581" i="5"/>
  <c r="R1586" i="5"/>
  <c r="N1590" i="5"/>
  <c r="I1611" i="5"/>
  <c r="J1611" i="5"/>
  <c r="L1611" i="5"/>
  <c r="K1611" i="5"/>
  <c r="N1626" i="5"/>
  <c r="N1635" i="5"/>
  <c r="L1645" i="5"/>
  <c r="K1645" i="5"/>
  <c r="J1645" i="5"/>
  <c r="I1645" i="5"/>
  <c r="H1645" i="5"/>
  <c r="Q1645" i="5" s="1"/>
  <c r="M1645" i="5"/>
  <c r="N1649" i="5"/>
  <c r="L1681" i="5"/>
  <c r="K1681" i="5"/>
  <c r="M1681" i="5"/>
  <c r="J1681" i="5"/>
  <c r="J1686" i="5"/>
  <c r="I1686" i="5"/>
  <c r="R1686" i="5" s="1"/>
  <c r="M1686" i="5"/>
  <c r="L1686" i="5"/>
  <c r="K1686" i="5"/>
  <c r="J1698" i="5"/>
  <c r="I1698" i="5"/>
  <c r="M1698" i="5"/>
  <c r="R1733" i="5"/>
  <c r="T1733" i="5" s="1"/>
  <c r="U1733" i="5" s="1"/>
  <c r="R1753" i="5"/>
  <c r="Q1762" i="5"/>
  <c r="L1765" i="5"/>
  <c r="K1765" i="5"/>
  <c r="M1765" i="5"/>
  <c r="J1765" i="5"/>
  <c r="I1765" i="5"/>
  <c r="H1765" i="5"/>
  <c r="Q1765" i="5" s="1"/>
  <c r="L1795" i="5"/>
  <c r="K1795" i="5"/>
  <c r="M1795" i="5"/>
  <c r="I1795" i="5"/>
  <c r="H1795" i="5"/>
  <c r="Q1795" i="5" s="1"/>
  <c r="L1801" i="5"/>
  <c r="K1801" i="5"/>
  <c r="M1801" i="5"/>
  <c r="J1801" i="5"/>
  <c r="I1801" i="5"/>
  <c r="R1801" i="5" s="1"/>
  <c r="N1124" i="5"/>
  <c r="L1132" i="5"/>
  <c r="K1132" i="5"/>
  <c r="N1148" i="5"/>
  <c r="L1156" i="5"/>
  <c r="K1156" i="5"/>
  <c r="K1164" i="5"/>
  <c r="N1172" i="5"/>
  <c r="L1180" i="5"/>
  <c r="K1180" i="5"/>
  <c r="I1182" i="5"/>
  <c r="N1182" i="5" s="1"/>
  <c r="J1182" i="5"/>
  <c r="K1189" i="5"/>
  <c r="L1189" i="5"/>
  <c r="J1191" i="5"/>
  <c r="I1191" i="5"/>
  <c r="I1204" i="5"/>
  <c r="K1206" i="5"/>
  <c r="I1213" i="5"/>
  <c r="N1213" i="5" s="1"/>
  <c r="K1215" i="5"/>
  <c r="N1223" i="5"/>
  <c r="I1224" i="5"/>
  <c r="R1224" i="5" s="1"/>
  <c r="J1224" i="5"/>
  <c r="I1237" i="5"/>
  <c r="N1237" i="5" s="1"/>
  <c r="K1239" i="5"/>
  <c r="H1246" i="5"/>
  <c r="Q1246" i="5" s="1"/>
  <c r="N1247" i="5"/>
  <c r="I1248" i="5"/>
  <c r="J1248" i="5"/>
  <c r="I1261" i="5"/>
  <c r="K1263" i="5"/>
  <c r="H1270" i="5"/>
  <c r="N1271" i="5"/>
  <c r="I1272" i="5"/>
  <c r="R1272" i="5" s="1"/>
  <c r="J1272" i="5"/>
  <c r="I1285" i="5"/>
  <c r="K1287" i="5"/>
  <c r="H1294" i="5"/>
  <c r="Q1294" i="5" s="1"/>
  <c r="N1295" i="5"/>
  <c r="I1296" i="5"/>
  <c r="J1296" i="5"/>
  <c r="I1309" i="5"/>
  <c r="K1311" i="5"/>
  <c r="H1318" i="5"/>
  <c r="Q1318" i="5" s="1"/>
  <c r="N1319" i="5"/>
  <c r="I1320" i="5"/>
  <c r="R1320" i="5" s="1"/>
  <c r="J1320" i="5"/>
  <c r="I1333" i="5"/>
  <c r="N1333" i="5" s="1"/>
  <c r="K1335" i="5"/>
  <c r="H1342" i="5"/>
  <c r="Q1342" i="5" s="1"/>
  <c r="N1343" i="5"/>
  <c r="H1344" i="5"/>
  <c r="Q1344" i="5" s="1"/>
  <c r="K1351" i="5"/>
  <c r="L1351" i="5"/>
  <c r="J1353" i="5"/>
  <c r="I1353" i="5"/>
  <c r="N1353" i="5" s="1"/>
  <c r="K1368" i="5"/>
  <c r="H1375" i="5"/>
  <c r="N1376" i="5"/>
  <c r="H1377" i="5"/>
  <c r="L1384" i="5"/>
  <c r="K1384" i="5"/>
  <c r="K1392" i="5"/>
  <c r="H1399" i="5"/>
  <c r="N1400" i="5"/>
  <c r="H1401" i="5"/>
  <c r="L1408" i="5"/>
  <c r="K1408" i="5"/>
  <c r="K1416" i="5"/>
  <c r="H1423" i="5"/>
  <c r="N1424" i="5"/>
  <c r="H1425" i="5"/>
  <c r="L1432" i="5"/>
  <c r="K1432" i="5"/>
  <c r="K1440" i="5"/>
  <c r="H1447" i="5"/>
  <c r="N1448" i="5"/>
  <c r="H1449" i="5"/>
  <c r="H1456" i="5"/>
  <c r="Q1456" i="5" s="1"/>
  <c r="N1457" i="5"/>
  <c r="I1458" i="5"/>
  <c r="N1458" i="5" s="1"/>
  <c r="J1458" i="5"/>
  <c r="I1471" i="5"/>
  <c r="N1483" i="5"/>
  <c r="L1491" i="5"/>
  <c r="H1492" i="5"/>
  <c r="Q1492" i="5" s="1"/>
  <c r="M1503" i="5"/>
  <c r="I1504" i="5"/>
  <c r="R1504" i="5" s="1"/>
  <c r="I1509" i="5"/>
  <c r="N1509" i="5" s="1"/>
  <c r="J1509" i="5"/>
  <c r="M1509" i="5"/>
  <c r="H1521" i="5"/>
  <c r="Q1521" i="5" s="1"/>
  <c r="L1525" i="5"/>
  <c r="K1525" i="5"/>
  <c r="J1525" i="5"/>
  <c r="I1525" i="5"/>
  <c r="N1525" i="5" s="1"/>
  <c r="H1537" i="5"/>
  <c r="Q1537" i="5" s="1"/>
  <c r="N1540" i="5"/>
  <c r="M1549" i="5"/>
  <c r="H1554" i="5"/>
  <c r="Q1554" i="5" s="1"/>
  <c r="K1558" i="5"/>
  <c r="L1558" i="5"/>
  <c r="J1558" i="5"/>
  <c r="I1558" i="5"/>
  <c r="N1558" i="5" s="1"/>
  <c r="H1578" i="5"/>
  <c r="Q1578" i="5" s="1"/>
  <c r="H1579" i="5"/>
  <c r="Q1579" i="5" s="1"/>
  <c r="I1599" i="5"/>
  <c r="J1599" i="5"/>
  <c r="K1599" i="5"/>
  <c r="L1599" i="5"/>
  <c r="K1600" i="5"/>
  <c r="L1600" i="5"/>
  <c r="M1600" i="5"/>
  <c r="H1611" i="5"/>
  <c r="Q1611" i="5" s="1"/>
  <c r="N1636" i="5"/>
  <c r="R1657" i="5"/>
  <c r="L1669" i="5"/>
  <c r="K1669" i="5"/>
  <c r="J1669" i="5"/>
  <c r="I1669" i="5"/>
  <c r="R1669" i="5" s="1"/>
  <c r="H1669" i="5"/>
  <c r="Q1669" i="5" s="1"/>
  <c r="M1669" i="5"/>
  <c r="N1673" i="5"/>
  <c r="H1681" i="5"/>
  <c r="Q1681" i="5" s="1"/>
  <c r="H1686" i="5"/>
  <c r="Q1686" i="5" s="1"/>
  <c r="L1705" i="5"/>
  <c r="K1705" i="5"/>
  <c r="M1705" i="5"/>
  <c r="J1705" i="5"/>
  <c r="J1710" i="5"/>
  <c r="I1710" i="5"/>
  <c r="R1710" i="5" s="1"/>
  <c r="M1710" i="5"/>
  <c r="L1710" i="5"/>
  <c r="K1710" i="5"/>
  <c r="J1722" i="5"/>
  <c r="I1722" i="5"/>
  <c r="M1722" i="5"/>
  <c r="N1758" i="5"/>
  <c r="I1779" i="5"/>
  <c r="J1779" i="5"/>
  <c r="M1779" i="5"/>
  <c r="L1779" i="5"/>
  <c r="H1779" i="5"/>
  <c r="Q1779" i="5" s="1"/>
  <c r="N1789" i="5"/>
  <c r="J1795" i="5"/>
  <c r="H1801" i="5"/>
  <c r="Q1801" i="5" s="1"/>
  <c r="I1803" i="5"/>
  <c r="J1803" i="5"/>
  <c r="M1803" i="5"/>
  <c r="L1803" i="5"/>
  <c r="K1803" i="5"/>
  <c r="N1190" i="5"/>
  <c r="L1198" i="5"/>
  <c r="K1198" i="5"/>
  <c r="R1198" i="5" s="1"/>
  <c r="I1200" i="5"/>
  <c r="R1200" i="5" s="1"/>
  <c r="J1200" i="5"/>
  <c r="K1231" i="5"/>
  <c r="R1231" i="5" s="1"/>
  <c r="L1231" i="5"/>
  <c r="J1233" i="5"/>
  <c r="I1233" i="5"/>
  <c r="I1246" i="5"/>
  <c r="R1246" i="5" s="1"/>
  <c r="K1255" i="5"/>
  <c r="R1255" i="5" s="1"/>
  <c r="L1255" i="5"/>
  <c r="J1257" i="5"/>
  <c r="I1257" i="5"/>
  <c r="R1257" i="5" s="1"/>
  <c r="I1270" i="5"/>
  <c r="K1279" i="5"/>
  <c r="R1279" i="5" s="1"/>
  <c r="L1279" i="5"/>
  <c r="J1281" i="5"/>
  <c r="I1281" i="5"/>
  <c r="R1281" i="5" s="1"/>
  <c r="I1294" i="5"/>
  <c r="K1303" i="5"/>
  <c r="R1303" i="5" s="1"/>
  <c r="L1303" i="5"/>
  <c r="J1305" i="5"/>
  <c r="I1305" i="5"/>
  <c r="R1305" i="5" s="1"/>
  <c r="I1318" i="5"/>
  <c r="K1327" i="5"/>
  <c r="R1327" i="5" s="1"/>
  <c r="L1327" i="5"/>
  <c r="J1329" i="5"/>
  <c r="I1329" i="5"/>
  <c r="I1342" i="5"/>
  <c r="R1342" i="5" s="1"/>
  <c r="K1344" i="5"/>
  <c r="N1350" i="5"/>
  <c r="N1352" i="5"/>
  <c r="L1360" i="5"/>
  <c r="K1360" i="5"/>
  <c r="R1360" i="5" s="1"/>
  <c r="I1362" i="5"/>
  <c r="R1362" i="5" s="1"/>
  <c r="J1362" i="5"/>
  <c r="I1375" i="5"/>
  <c r="K1377" i="5"/>
  <c r="N1383" i="5"/>
  <c r="N1385" i="5"/>
  <c r="I1386" i="5"/>
  <c r="J1386" i="5"/>
  <c r="I1399" i="5"/>
  <c r="K1401" i="5"/>
  <c r="N1407" i="5"/>
  <c r="N1409" i="5"/>
  <c r="I1410" i="5"/>
  <c r="R1410" i="5" s="1"/>
  <c r="J1410" i="5"/>
  <c r="I1423" i="5"/>
  <c r="K1425" i="5"/>
  <c r="N1431" i="5"/>
  <c r="N1433" i="5"/>
  <c r="I1434" i="5"/>
  <c r="J1434" i="5"/>
  <c r="I1447" i="5"/>
  <c r="K1449" i="5"/>
  <c r="I1456" i="5"/>
  <c r="I1479" i="5"/>
  <c r="J1479" i="5"/>
  <c r="H1479" i="5"/>
  <c r="Q1479" i="5" s="1"/>
  <c r="M1491" i="5"/>
  <c r="I1492" i="5"/>
  <c r="R1492" i="5" s="1"/>
  <c r="N1495" i="5"/>
  <c r="I1497" i="5"/>
  <c r="J1497" i="5"/>
  <c r="M1497" i="5"/>
  <c r="R1517" i="5"/>
  <c r="K1521" i="5"/>
  <c r="N1528" i="5"/>
  <c r="M1537" i="5"/>
  <c r="J1542" i="5"/>
  <c r="I1542" i="5"/>
  <c r="M1542" i="5"/>
  <c r="L1542" i="5"/>
  <c r="S1544" i="5"/>
  <c r="T1544" i="5"/>
  <c r="U1544" i="5" s="1"/>
  <c r="V1544" i="5"/>
  <c r="K1546" i="5"/>
  <c r="L1546" i="5"/>
  <c r="H1546" i="5"/>
  <c r="Q1546" i="5" s="1"/>
  <c r="I1546" i="5"/>
  <c r="N1561" i="5"/>
  <c r="I1563" i="5"/>
  <c r="J1563" i="5"/>
  <c r="M1563" i="5"/>
  <c r="T1577" i="5"/>
  <c r="U1577" i="5" s="1"/>
  <c r="S1577" i="5"/>
  <c r="I1587" i="5"/>
  <c r="J1587" i="5"/>
  <c r="L1587" i="5"/>
  <c r="K1587" i="5"/>
  <c r="K1588" i="5"/>
  <c r="L1588" i="5"/>
  <c r="M1588" i="5"/>
  <c r="S1610" i="5"/>
  <c r="T1610" i="5"/>
  <c r="U1610" i="5" s="1"/>
  <c r="L1633" i="5"/>
  <c r="K1633" i="5"/>
  <c r="J1633" i="5"/>
  <c r="I1633" i="5"/>
  <c r="T1637" i="5"/>
  <c r="U1637" i="5" s="1"/>
  <c r="S1637" i="5"/>
  <c r="V1637" i="5"/>
  <c r="J1644" i="5"/>
  <c r="I1644" i="5"/>
  <c r="N1644" i="5" s="1"/>
  <c r="K1644" i="5"/>
  <c r="H1644" i="5"/>
  <c r="Q1644" i="5" s="1"/>
  <c r="R1646" i="5"/>
  <c r="R1658" i="5"/>
  <c r="T1661" i="5"/>
  <c r="U1661" i="5" s="1"/>
  <c r="S1661" i="5"/>
  <c r="V1661" i="5"/>
  <c r="R1681" i="5"/>
  <c r="N1692" i="5"/>
  <c r="L1693" i="5"/>
  <c r="K1693" i="5"/>
  <c r="J1693" i="5"/>
  <c r="I1693" i="5"/>
  <c r="R1693" i="5" s="1"/>
  <c r="H1693" i="5"/>
  <c r="Q1693" i="5" s="1"/>
  <c r="M1693" i="5"/>
  <c r="N1697" i="5"/>
  <c r="L1729" i="5"/>
  <c r="K1729" i="5"/>
  <c r="M1729" i="5"/>
  <c r="J1729" i="5"/>
  <c r="R1729" i="5" s="1"/>
  <c r="J1734" i="5"/>
  <c r="I1734" i="5"/>
  <c r="M1734" i="5"/>
  <c r="L1734" i="5"/>
  <c r="K1734" i="5"/>
  <c r="J1746" i="5"/>
  <c r="I1746" i="5"/>
  <c r="R1746" i="5" s="1"/>
  <c r="M1746" i="5"/>
  <c r="K1746" i="5"/>
  <c r="N1791" i="5"/>
  <c r="R1814" i="5"/>
  <c r="K883" i="5"/>
  <c r="R883" i="5" s="1"/>
  <c r="L883" i="5"/>
  <c r="I912" i="5"/>
  <c r="J912" i="5"/>
  <c r="N935" i="5"/>
  <c r="N944" i="5"/>
  <c r="N953" i="5"/>
  <c r="K961" i="5"/>
  <c r="N961" i="5" s="1"/>
  <c r="L961" i="5"/>
  <c r="J963" i="5"/>
  <c r="I963" i="5"/>
  <c r="L970" i="5"/>
  <c r="K970" i="5"/>
  <c r="N970" i="5" s="1"/>
  <c r="I972" i="5"/>
  <c r="R972" i="5" s="1"/>
  <c r="J972" i="5"/>
  <c r="L994" i="5"/>
  <c r="K994" i="5"/>
  <c r="R994" i="5" s="1"/>
  <c r="I996" i="5"/>
  <c r="R996" i="5" s="1"/>
  <c r="J996" i="5"/>
  <c r="L1018" i="5"/>
  <c r="K1018" i="5"/>
  <c r="N1018" i="5" s="1"/>
  <c r="I1020" i="5"/>
  <c r="R1020" i="5" s="1"/>
  <c r="J1020" i="5"/>
  <c r="N1061" i="5"/>
  <c r="K1069" i="5"/>
  <c r="L1069" i="5"/>
  <c r="J1071" i="5"/>
  <c r="I1071" i="5"/>
  <c r="R1071" i="5" s="1"/>
  <c r="K1093" i="5"/>
  <c r="L1093" i="5"/>
  <c r="J1095" i="5"/>
  <c r="I1095" i="5"/>
  <c r="R1095" i="5" s="1"/>
  <c r="K1117" i="5"/>
  <c r="N1117" i="5" s="1"/>
  <c r="L1117" i="5"/>
  <c r="J1119" i="5"/>
  <c r="I1119" i="5"/>
  <c r="I1132" i="5"/>
  <c r="R1132" i="5" s="1"/>
  <c r="K1141" i="5"/>
  <c r="N1141" i="5" s="1"/>
  <c r="L1141" i="5"/>
  <c r="J1143" i="5"/>
  <c r="I1143" i="5"/>
  <c r="I1156" i="5"/>
  <c r="M1164" i="5"/>
  <c r="K1165" i="5"/>
  <c r="R1165" i="5" s="1"/>
  <c r="L1165" i="5"/>
  <c r="J1167" i="5"/>
  <c r="I1167" i="5"/>
  <c r="N1167" i="5" s="1"/>
  <c r="I1180" i="5"/>
  <c r="R1180" i="5" s="1"/>
  <c r="K1182" i="5"/>
  <c r="I1189" i="5"/>
  <c r="K1191" i="5"/>
  <c r="H1198" i="5"/>
  <c r="Q1198" i="5" s="1"/>
  <c r="N1199" i="5"/>
  <c r="H1200" i="5"/>
  <c r="Q1200" i="5" s="1"/>
  <c r="M1204" i="5"/>
  <c r="M1206" i="5"/>
  <c r="K1207" i="5"/>
  <c r="R1207" i="5" s="1"/>
  <c r="L1207" i="5"/>
  <c r="J1209" i="5"/>
  <c r="I1209" i="5"/>
  <c r="M1213" i="5"/>
  <c r="M1215" i="5"/>
  <c r="L1216" i="5"/>
  <c r="K1216" i="5"/>
  <c r="N1216" i="5" s="1"/>
  <c r="K1224" i="5"/>
  <c r="H1231" i="5"/>
  <c r="Q1231" i="5" s="1"/>
  <c r="N1232" i="5"/>
  <c r="H1233" i="5"/>
  <c r="Q1233" i="5" s="1"/>
  <c r="M1237" i="5"/>
  <c r="M1239" i="5"/>
  <c r="L1240" i="5"/>
  <c r="K1240" i="5"/>
  <c r="R1240" i="5" s="1"/>
  <c r="J1246" i="5"/>
  <c r="K1248" i="5"/>
  <c r="H1255" i="5"/>
  <c r="Q1255" i="5" s="1"/>
  <c r="N1256" i="5"/>
  <c r="H1257" i="5"/>
  <c r="Q1257" i="5" s="1"/>
  <c r="M1261" i="5"/>
  <c r="M1263" i="5"/>
  <c r="L1264" i="5"/>
  <c r="K1264" i="5"/>
  <c r="N1264" i="5" s="1"/>
  <c r="J1270" i="5"/>
  <c r="K1272" i="5"/>
  <c r="H1279" i="5"/>
  <c r="Q1279" i="5" s="1"/>
  <c r="N1280" i="5"/>
  <c r="H1281" i="5"/>
  <c r="Q1281" i="5" s="1"/>
  <c r="M1285" i="5"/>
  <c r="M1287" i="5"/>
  <c r="L1288" i="5"/>
  <c r="K1288" i="5"/>
  <c r="R1288" i="5" s="1"/>
  <c r="J1294" i="5"/>
  <c r="K1296" i="5"/>
  <c r="H1303" i="5"/>
  <c r="Q1303" i="5" s="1"/>
  <c r="N1304" i="5"/>
  <c r="H1305" i="5"/>
  <c r="Q1305" i="5" s="1"/>
  <c r="M1309" i="5"/>
  <c r="M1311" i="5"/>
  <c r="L1312" i="5"/>
  <c r="K1312" i="5"/>
  <c r="R1312" i="5" s="1"/>
  <c r="J1318" i="5"/>
  <c r="K1320" i="5"/>
  <c r="H1327" i="5"/>
  <c r="Q1327" i="5" s="1"/>
  <c r="N1328" i="5"/>
  <c r="H1329" i="5"/>
  <c r="Q1329" i="5" s="1"/>
  <c r="M1333" i="5"/>
  <c r="M1335" i="5"/>
  <c r="L1336" i="5"/>
  <c r="K1336" i="5"/>
  <c r="N1336" i="5" s="1"/>
  <c r="J1342" i="5"/>
  <c r="L1344" i="5"/>
  <c r="I1351" i="5"/>
  <c r="K1353" i="5"/>
  <c r="H1360" i="5"/>
  <c r="Q1360" i="5" s="1"/>
  <c r="N1361" i="5"/>
  <c r="H1362" i="5"/>
  <c r="Q1362" i="5" s="1"/>
  <c r="M1368" i="5"/>
  <c r="K1369" i="5"/>
  <c r="R1369" i="5" s="1"/>
  <c r="L1369" i="5"/>
  <c r="J1371" i="5"/>
  <c r="I1371" i="5"/>
  <c r="J1375" i="5"/>
  <c r="L1377" i="5"/>
  <c r="I1384" i="5"/>
  <c r="H1386" i="5"/>
  <c r="Q1386" i="5" s="1"/>
  <c r="M1392" i="5"/>
  <c r="K1393" i="5"/>
  <c r="R1393" i="5" s="1"/>
  <c r="L1393" i="5"/>
  <c r="J1395" i="5"/>
  <c r="I1395" i="5"/>
  <c r="J1399" i="5"/>
  <c r="L1401" i="5"/>
  <c r="I1408" i="5"/>
  <c r="H1410" i="5"/>
  <c r="Q1410" i="5" s="1"/>
  <c r="M1416" i="5"/>
  <c r="K1417" i="5"/>
  <c r="N1417" i="5" s="1"/>
  <c r="L1417" i="5"/>
  <c r="J1419" i="5"/>
  <c r="I1419" i="5"/>
  <c r="J1423" i="5"/>
  <c r="L1425" i="5"/>
  <c r="I1432" i="5"/>
  <c r="H1434" i="5"/>
  <c r="Q1434" i="5" s="1"/>
  <c r="M1440" i="5"/>
  <c r="K1441" i="5"/>
  <c r="R1441" i="5" s="1"/>
  <c r="L1441" i="5"/>
  <c r="J1443" i="5"/>
  <c r="I1443" i="5"/>
  <c r="J1447" i="5"/>
  <c r="L1449" i="5"/>
  <c r="J1456" i="5"/>
  <c r="K1458" i="5"/>
  <c r="N1473" i="5"/>
  <c r="K1479" i="5"/>
  <c r="I1485" i="5"/>
  <c r="N1485" i="5" s="1"/>
  <c r="J1485" i="5"/>
  <c r="M1485" i="5"/>
  <c r="H1497" i="5"/>
  <c r="Q1497" i="5" s="1"/>
  <c r="R1505" i="5"/>
  <c r="K1509" i="5"/>
  <c r="L1513" i="5"/>
  <c r="K1513" i="5"/>
  <c r="H1513" i="5"/>
  <c r="Q1513" i="5" s="1"/>
  <c r="I1513" i="5"/>
  <c r="R1513" i="5" s="1"/>
  <c r="N1520" i="5"/>
  <c r="L1521" i="5"/>
  <c r="M1525" i="5"/>
  <c r="J1530" i="5"/>
  <c r="I1530" i="5"/>
  <c r="R1530" i="5" s="1"/>
  <c r="L1530" i="5"/>
  <c r="M1530" i="5"/>
  <c r="N1532" i="5"/>
  <c r="K1534" i="5"/>
  <c r="L1534" i="5"/>
  <c r="I1534" i="5"/>
  <c r="R1534" i="5" s="1"/>
  <c r="H1534" i="5"/>
  <c r="Q1534" i="5" s="1"/>
  <c r="H1542" i="5"/>
  <c r="Q1542" i="5" s="1"/>
  <c r="J1546" i="5"/>
  <c r="N1553" i="5"/>
  <c r="L1554" i="5"/>
  <c r="M1558" i="5"/>
  <c r="H1563" i="5"/>
  <c r="Q1563" i="5" s="1"/>
  <c r="L1567" i="5"/>
  <c r="K1567" i="5"/>
  <c r="J1567" i="5"/>
  <c r="I1567" i="5"/>
  <c r="V1568" i="5"/>
  <c r="J1579" i="5"/>
  <c r="R1579" i="5" s="1"/>
  <c r="H1587" i="5"/>
  <c r="Q1587" i="5" s="1"/>
  <c r="H1588" i="5"/>
  <c r="Q1588" i="5" s="1"/>
  <c r="N1598" i="5"/>
  <c r="M1599" i="5"/>
  <c r="I1600" i="5"/>
  <c r="R1600" i="5" s="1"/>
  <c r="N1616" i="5"/>
  <c r="K1618" i="5"/>
  <c r="L1618" i="5"/>
  <c r="I1618" i="5"/>
  <c r="H1618" i="5"/>
  <c r="Q1618" i="5" s="1"/>
  <c r="K1624" i="5"/>
  <c r="N1624" i="5" s="1"/>
  <c r="L1624" i="5"/>
  <c r="M1624" i="5"/>
  <c r="R1628" i="5"/>
  <c r="H1633" i="5"/>
  <c r="Q1633" i="5" s="1"/>
  <c r="L1644" i="5"/>
  <c r="J1668" i="5"/>
  <c r="I1668" i="5"/>
  <c r="K1668" i="5"/>
  <c r="H1668" i="5"/>
  <c r="Q1668" i="5" s="1"/>
  <c r="R1670" i="5"/>
  <c r="R1682" i="5"/>
  <c r="V1682" i="5" s="1"/>
  <c r="N1685" i="5"/>
  <c r="L1698" i="5"/>
  <c r="I1705" i="5"/>
  <c r="N1705" i="5" s="1"/>
  <c r="N1716" i="5"/>
  <c r="L1717" i="5"/>
  <c r="K1717" i="5"/>
  <c r="J1717" i="5"/>
  <c r="I1717" i="5"/>
  <c r="H1717" i="5"/>
  <c r="Q1717" i="5" s="1"/>
  <c r="M1717" i="5"/>
  <c r="N1721" i="5"/>
  <c r="K1722" i="5"/>
  <c r="H1729" i="5"/>
  <c r="H1734" i="5"/>
  <c r="Q1734" i="5" s="1"/>
  <c r="H1746" i="5"/>
  <c r="Q1746" i="5" s="1"/>
  <c r="I1755" i="5"/>
  <c r="J1755" i="5"/>
  <c r="M1755" i="5"/>
  <c r="L1755" i="5"/>
  <c r="H1755" i="5"/>
  <c r="R1763" i="5"/>
  <c r="P1771" i="5"/>
  <c r="N1771" i="5"/>
  <c r="N1779" i="5"/>
  <c r="R1781" i="5"/>
  <c r="T1781" i="5" s="1"/>
  <c r="U1781" i="5" s="1"/>
  <c r="N1499" i="5"/>
  <c r="J1500" i="5"/>
  <c r="I1500" i="5"/>
  <c r="R1500" i="5" s="1"/>
  <c r="N1523" i="5"/>
  <c r="L1531" i="5"/>
  <c r="K1531" i="5"/>
  <c r="N1531" i="5" s="1"/>
  <c r="I1533" i="5"/>
  <c r="R1533" i="5" s="1"/>
  <c r="J1533" i="5"/>
  <c r="N1556" i="5"/>
  <c r="N1565" i="5"/>
  <c r="N1574" i="5"/>
  <c r="N1583" i="5"/>
  <c r="L1591" i="5"/>
  <c r="K1591" i="5"/>
  <c r="R1591" i="5" s="1"/>
  <c r="I1593" i="5"/>
  <c r="R1593" i="5" s="1"/>
  <c r="J1593" i="5"/>
  <c r="L1615" i="5"/>
  <c r="K1615" i="5"/>
  <c r="R1615" i="5" s="1"/>
  <c r="I1617" i="5"/>
  <c r="R1617" i="5" s="1"/>
  <c r="J1617" i="5"/>
  <c r="N1640" i="5"/>
  <c r="K1648" i="5"/>
  <c r="N1648" i="5" s="1"/>
  <c r="L1648" i="5"/>
  <c r="N1664" i="5"/>
  <c r="K1672" i="5"/>
  <c r="N1672" i="5" s="1"/>
  <c r="L1672" i="5"/>
  <c r="N1688" i="5"/>
  <c r="K1696" i="5"/>
  <c r="N1696" i="5" s="1"/>
  <c r="L1696" i="5"/>
  <c r="N1712" i="5"/>
  <c r="K1720" i="5"/>
  <c r="R1720" i="5" s="1"/>
  <c r="L1720" i="5"/>
  <c r="N1736" i="5"/>
  <c r="K1744" i="5"/>
  <c r="R1744" i="5" s="1"/>
  <c r="L1744" i="5"/>
  <c r="N1760" i="5"/>
  <c r="K1768" i="5"/>
  <c r="N1768" i="5" s="1"/>
  <c r="L1768" i="5"/>
  <c r="J1770" i="5"/>
  <c r="I1770" i="5"/>
  <c r="N1770" i="5" s="1"/>
  <c r="N1793" i="5"/>
  <c r="J1794" i="5"/>
  <c r="I1794" i="5"/>
  <c r="R1794" i="5" s="1"/>
  <c r="N1817" i="5"/>
  <c r="N1826" i="5"/>
  <c r="I1827" i="5"/>
  <c r="J1827" i="5"/>
  <c r="K1834" i="5"/>
  <c r="L1834" i="5"/>
  <c r="N1834" i="5" s="1"/>
  <c r="J1836" i="5"/>
  <c r="I1836" i="5"/>
  <c r="R1836" i="5" s="1"/>
  <c r="N1859" i="5"/>
  <c r="L1867" i="5"/>
  <c r="K1867" i="5"/>
  <c r="N1867" i="5" s="1"/>
  <c r="N1883" i="5"/>
  <c r="L1891" i="5"/>
  <c r="K1891" i="5"/>
  <c r="N1891" i="5" s="1"/>
  <c r="N1907" i="5"/>
  <c r="L1915" i="5"/>
  <c r="K1915" i="5"/>
  <c r="N1915" i="5" s="1"/>
  <c r="N1931" i="5"/>
  <c r="L1939" i="5"/>
  <c r="K1939" i="5"/>
  <c r="N1939" i="5" s="1"/>
  <c r="N1955" i="5"/>
  <c r="L1963" i="5"/>
  <c r="N1963" i="5" s="1"/>
  <c r="K1963" i="5"/>
  <c r="I1965" i="5"/>
  <c r="R1965" i="5" s="1"/>
  <c r="J1965" i="5"/>
  <c r="L1987" i="5"/>
  <c r="N1987" i="5" s="1"/>
  <c r="K1987" i="5"/>
  <c r="I1989" i="5"/>
  <c r="R1989" i="5" s="1"/>
  <c r="J1989" i="5"/>
  <c r="N2021" i="5"/>
  <c r="J2022" i="5"/>
  <c r="I2022" i="5"/>
  <c r="R2022" i="5" s="1"/>
  <c r="N2045" i="5"/>
  <c r="J2046" i="5"/>
  <c r="I2046" i="5"/>
  <c r="N2046" i="5" s="1"/>
  <c r="J2058" i="5"/>
  <c r="R2058" i="5" s="1"/>
  <c r="L2058" i="5"/>
  <c r="M2058" i="5"/>
  <c r="L2065" i="5"/>
  <c r="H2065" i="5"/>
  <c r="I2065" i="5"/>
  <c r="R2065" i="5" s="1"/>
  <c r="N2070" i="5"/>
  <c r="J2085" i="5"/>
  <c r="N2085" i="5" s="1"/>
  <c r="M2085" i="5"/>
  <c r="L2085" i="5"/>
  <c r="L2092" i="5"/>
  <c r="I2092" i="5"/>
  <c r="H2092" i="5"/>
  <c r="N2097" i="5"/>
  <c r="J2112" i="5"/>
  <c r="R2112" i="5" s="1"/>
  <c r="L2112" i="5"/>
  <c r="M2112" i="5"/>
  <c r="L2119" i="5"/>
  <c r="H2119" i="5"/>
  <c r="I2119" i="5"/>
  <c r="N2124" i="5"/>
  <c r="H2132" i="5"/>
  <c r="Q2132" i="5" s="1"/>
  <c r="I2132" i="5"/>
  <c r="R2132" i="5" s="1"/>
  <c r="J2132" i="5"/>
  <c r="N2134" i="5"/>
  <c r="J2139" i="5"/>
  <c r="M2139" i="5"/>
  <c r="L2139" i="5"/>
  <c r="N2139" i="5" s="1"/>
  <c r="J2151" i="5"/>
  <c r="H2151" i="5"/>
  <c r="I2151" i="5"/>
  <c r="R2151" i="5" s="1"/>
  <c r="L2155" i="5"/>
  <c r="K2155" i="5"/>
  <c r="H2155" i="5"/>
  <c r="I2155" i="5"/>
  <c r="N2157" i="5"/>
  <c r="R2158" i="5"/>
  <c r="M2168" i="5"/>
  <c r="H2168" i="5"/>
  <c r="Q2168" i="5" s="1"/>
  <c r="L2168" i="5"/>
  <c r="R2168" i="5" s="1"/>
  <c r="L2173" i="5"/>
  <c r="K2173" i="5"/>
  <c r="M2173" i="5"/>
  <c r="L2191" i="5"/>
  <c r="K2191" i="5"/>
  <c r="I2191" i="5"/>
  <c r="H2191" i="5"/>
  <c r="L2197" i="5"/>
  <c r="K2197" i="5"/>
  <c r="I2197" i="5"/>
  <c r="H2197" i="5"/>
  <c r="K2212" i="5"/>
  <c r="L2212" i="5"/>
  <c r="I2212" i="5"/>
  <c r="J2212" i="5"/>
  <c r="I2223" i="5"/>
  <c r="R2223" i="5" s="1"/>
  <c r="J2223" i="5"/>
  <c r="M2223" i="5"/>
  <c r="R2270" i="5"/>
  <c r="I2301" i="5"/>
  <c r="J2301" i="5"/>
  <c r="M2301" i="5"/>
  <c r="L2301" i="5"/>
  <c r="N2309" i="5"/>
  <c r="R2336" i="5"/>
  <c r="J2346" i="5"/>
  <c r="I2346" i="5"/>
  <c r="M2346" i="5"/>
  <c r="R2351" i="5"/>
  <c r="R2393" i="5"/>
  <c r="L2395" i="5"/>
  <c r="K2395" i="5"/>
  <c r="M2395" i="5"/>
  <c r="I2395" i="5"/>
  <c r="H2395" i="5"/>
  <c r="Q2395" i="5" s="1"/>
  <c r="I2403" i="5"/>
  <c r="J2403" i="5"/>
  <c r="M2403" i="5"/>
  <c r="I2421" i="5"/>
  <c r="R2421" i="5" s="1"/>
  <c r="J2421" i="5"/>
  <c r="H2421" i="5"/>
  <c r="K2421" i="5"/>
  <c r="K2422" i="5"/>
  <c r="L2422" i="5"/>
  <c r="M2422" i="5"/>
  <c r="J2422" i="5"/>
  <c r="N2465" i="5"/>
  <c r="T2957" i="5"/>
  <c r="U2957" i="5" s="1"/>
  <c r="T1835" i="5"/>
  <c r="U1835" i="5" s="1"/>
  <c r="S1835" i="5"/>
  <c r="L1843" i="5"/>
  <c r="K1843" i="5"/>
  <c r="S1868" i="5"/>
  <c r="T1868" i="5"/>
  <c r="U1868" i="5" s="1"/>
  <c r="I1869" i="5"/>
  <c r="J1869" i="5"/>
  <c r="S1892" i="5"/>
  <c r="T1892" i="5"/>
  <c r="U1892" i="5" s="1"/>
  <c r="I1893" i="5"/>
  <c r="J1893" i="5"/>
  <c r="S1916" i="5"/>
  <c r="T1916" i="5"/>
  <c r="U1916" i="5" s="1"/>
  <c r="I1917" i="5"/>
  <c r="J1917" i="5"/>
  <c r="S1940" i="5"/>
  <c r="T1940" i="5"/>
  <c r="U1940" i="5" s="1"/>
  <c r="I1941" i="5"/>
  <c r="J1941" i="5"/>
  <c r="S1964" i="5"/>
  <c r="T1964" i="5"/>
  <c r="U1964" i="5" s="1"/>
  <c r="K1972" i="5"/>
  <c r="L1972" i="5"/>
  <c r="S1988" i="5"/>
  <c r="T1988" i="5"/>
  <c r="U1988" i="5" s="1"/>
  <c r="K1996" i="5"/>
  <c r="L1996" i="5"/>
  <c r="J1998" i="5"/>
  <c r="I1998" i="5"/>
  <c r="L2005" i="5"/>
  <c r="K2005" i="5"/>
  <c r="I2007" i="5"/>
  <c r="J2007" i="5"/>
  <c r="L2029" i="5"/>
  <c r="K2029" i="5"/>
  <c r="I2031" i="5"/>
  <c r="J2031" i="5"/>
  <c r="L2053" i="5"/>
  <c r="K2053" i="5"/>
  <c r="J2055" i="5"/>
  <c r="I2055" i="5"/>
  <c r="K2055" i="5"/>
  <c r="J2082" i="5"/>
  <c r="K2082" i="5"/>
  <c r="I2082" i="5"/>
  <c r="J2109" i="5"/>
  <c r="I2109" i="5"/>
  <c r="K2109" i="5"/>
  <c r="T2171" i="5"/>
  <c r="U2171" i="5" s="1"/>
  <c r="S2171" i="5"/>
  <c r="L2188" i="5"/>
  <c r="H2188" i="5"/>
  <c r="Q2188" i="5" s="1"/>
  <c r="I2188" i="5"/>
  <c r="T2201" i="5"/>
  <c r="U2201" i="5" s="1"/>
  <c r="S2201" i="5"/>
  <c r="V2201" i="5"/>
  <c r="K2218" i="5"/>
  <c r="L2218" i="5"/>
  <c r="I2218" i="5"/>
  <c r="H2218" i="5"/>
  <c r="Q2218" i="5" s="1"/>
  <c r="L2227" i="5"/>
  <c r="K2227" i="5"/>
  <c r="J2227" i="5"/>
  <c r="I2227" i="5"/>
  <c r="T2249" i="5"/>
  <c r="U2249" i="5" s="1"/>
  <c r="S2249" i="5"/>
  <c r="J2256" i="5"/>
  <c r="I2256" i="5"/>
  <c r="H2256" i="5"/>
  <c r="Q2256" i="5" s="1"/>
  <c r="K2256" i="5"/>
  <c r="L2257" i="5"/>
  <c r="K2257" i="5"/>
  <c r="M2257" i="5"/>
  <c r="J2257" i="5"/>
  <c r="T2279" i="5"/>
  <c r="U2279" i="5" s="1"/>
  <c r="S2279" i="5"/>
  <c r="J2316" i="5"/>
  <c r="I2316" i="5"/>
  <c r="L2316" i="5"/>
  <c r="M2316" i="5"/>
  <c r="L2341" i="5"/>
  <c r="K2341" i="5"/>
  <c r="I2341" i="5"/>
  <c r="H2341" i="5"/>
  <c r="Q2341" i="5" s="1"/>
  <c r="J2364" i="5"/>
  <c r="I2364" i="5"/>
  <c r="M2364" i="5"/>
  <c r="K2364" i="5"/>
  <c r="H2364" i="5"/>
  <c r="Q2364" i="5" s="1"/>
  <c r="L2371" i="5"/>
  <c r="K2371" i="5"/>
  <c r="J2371" i="5"/>
  <c r="I2371" i="5"/>
  <c r="R2371" i="5" s="1"/>
  <c r="I2385" i="5"/>
  <c r="J2385" i="5"/>
  <c r="M2385" i="5"/>
  <c r="K2385" i="5"/>
  <c r="H2385" i="5"/>
  <c r="Q2385" i="5" s="1"/>
  <c r="L2431" i="5"/>
  <c r="K2431" i="5"/>
  <c r="M2431" i="5"/>
  <c r="H2431" i="5"/>
  <c r="Q2431" i="5" s="1"/>
  <c r="T2471" i="5"/>
  <c r="U2471" i="5" s="1"/>
  <c r="S2471" i="5"/>
  <c r="L2503" i="5"/>
  <c r="K2503" i="5"/>
  <c r="M2503" i="5"/>
  <c r="J2503" i="5"/>
  <c r="H2503" i="5"/>
  <c r="Q2503" i="5" s="1"/>
  <c r="R1834" i="5"/>
  <c r="H1843" i="5"/>
  <c r="Q1843" i="5" s="1"/>
  <c r="S1844" i="5"/>
  <c r="T1844" i="5"/>
  <c r="U1844" i="5" s="1"/>
  <c r="I1845" i="5"/>
  <c r="J1845" i="5"/>
  <c r="R1867" i="5"/>
  <c r="H1869" i="5"/>
  <c r="Q1869" i="5" s="1"/>
  <c r="K1876" i="5"/>
  <c r="L1876" i="5"/>
  <c r="J1878" i="5"/>
  <c r="I1878" i="5"/>
  <c r="R1891" i="5"/>
  <c r="H1893" i="5"/>
  <c r="Q1893" i="5" s="1"/>
  <c r="K1900" i="5"/>
  <c r="L1900" i="5"/>
  <c r="J1902" i="5"/>
  <c r="I1902" i="5"/>
  <c r="R1915" i="5"/>
  <c r="H1917" i="5"/>
  <c r="Q1917" i="5" s="1"/>
  <c r="K1924" i="5"/>
  <c r="L1924" i="5"/>
  <c r="J1926" i="5"/>
  <c r="I1926" i="5"/>
  <c r="R1939" i="5"/>
  <c r="H1941" i="5"/>
  <c r="Q1941" i="5" s="1"/>
  <c r="K1948" i="5"/>
  <c r="L1948" i="5"/>
  <c r="J1950" i="5"/>
  <c r="I1950" i="5"/>
  <c r="R1963" i="5"/>
  <c r="H1972" i="5"/>
  <c r="Q1972" i="5" s="1"/>
  <c r="T1973" i="5"/>
  <c r="U1973" i="5" s="1"/>
  <c r="S1973" i="5"/>
  <c r="J1974" i="5"/>
  <c r="I1974" i="5"/>
  <c r="R1987" i="5"/>
  <c r="H1996" i="5"/>
  <c r="Q1996" i="5" s="1"/>
  <c r="N1997" i="5"/>
  <c r="H1998" i="5"/>
  <c r="Q1998" i="5" s="1"/>
  <c r="H2005" i="5"/>
  <c r="Q2005" i="5" s="1"/>
  <c r="N2006" i="5"/>
  <c r="H2007" i="5"/>
  <c r="Q2007" i="5" s="1"/>
  <c r="K2014" i="5"/>
  <c r="L2014" i="5"/>
  <c r="H2029" i="5"/>
  <c r="Q2029" i="5" s="1"/>
  <c r="N2030" i="5"/>
  <c r="H2031" i="5"/>
  <c r="Q2031" i="5" s="1"/>
  <c r="K2038" i="5"/>
  <c r="L2038" i="5"/>
  <c r="H2053" i="5"/>
  <c r="Q2053" i="5" s="1"/>
  <c r="N2054" i="5"/>
  <c r="H2055" i="5"/>
  <c r="Q2055" i="5" s="1"/>
  <c r="H2072" i="5"/>
  <c r="Q2072" i="5" s="1"/>
  <c r="L2072" i="5"/>
  <c r="K2072" i="5"/>
  <c r="H2082" i="5"/>
  <c r="Q2082" i="5" s="1"/>
  <c r="H2099" i="5"/>
  <c r="Q2099" i="5" s="1"/>
  <c r="K2099" i="5"/>
  <c r="L2099" i="5"/>
  <c r="H2109" i="5"/>
  <c r="Q2109" i="5" s="1"/>
  <c r="H2126" i="5"/>
  <c r="Q2126" i="5" s="1"/>
  <c r="L2126" i="5"/>
  <c r="K2126" i="5"/>
  <c r="J2136" i="5"/>
  <c r="K2136" i="5"/>
  <c r="I2136" i="5"/>
  <c r="L2152" i="5"/>
  <c r="I2152" i="5"/>
  <c r="H2152" i="5"/>
  <c r="Q2152" i="5" s="1"/>
  <c r="J2169" i="5"/>
  <c r="M2169" i="5"/>
  <c r="L2169" i="5"/>
  <c r="R2173" i="5"/>
  <c r="J2178" i="5"/>
  <c r="I2178" i="5"/>
  <c r="K2178" i="5"/>
  <c r="L2178" i="5"/>
  <c r="J2188" i="5"/>
  <c r="R2194" i="5"/>
  <c r="J2208" i="5"/>
  <c r="I2208" i="5"/>
  <c r="M2208" i="5"/>
  <c r="L2208" i="5"/>
  <c r="J2218" i="5"/>
  <c r="H2227" i="5"/>
  <c r="Q2227" i="5" s="1"/>
  <c r="I2241" i="5"/>
  <c r="J2241" i="5"/>
  <c r="K2241" i="5"/>
  <c r="H2241" i="5"/>
  <c r="Q2241" i="5" s="1"/>
  <c r="K2242" i="5"/>
  <c r="L2242" i="5"/>
  <c r="J2242" i="5"/>
  <c r="M2242" i="5"/>
  <c r="L2256" i="5"/>
  <c r="H2257" i="5"/>
  <c r="Q2257" i="5" s="1"/>
  <c r="I2271" i="5"/>
  <c r="J2271" i="5"/>
  <c r="L2271" i="5"/>
  <c r="K2271" i="5"/>
  <c r="K2272" i="5"/>
  <c r="L2272" i="5"/>
  <c r="M2272" i="5"/>
  <c r="J2286" i="5"/>
  <c r="I2286" i="5"/>
  <c r="K2286" i="5"/>
  <c r="L2286" i="5"/>
  <c r="L2287" i="5"/>
  <c r="K2287" i="5"/>
  <c r="M2287" i="5"/>
  <c r="R2306" i="5"/>
  <c r="H2316" i="5"/>
  <c r="Q2316" i="5" s="1"/>
  <c r="I2337" i="5"/>
  <c r="N2337" i="5" s="1"/>
  <c r="J2337" i="5"/>
  <c r="L2337" i="5"/>
  <c r="M2337" i="5"/>
  <c r="J2341" i="5"/>
  <c r="T2345" i="5"/>
  <c r="U2345" i="5" s="1"/>
  <c r="S2345" i="5"/>
  <c r="V2345" i="5"/>
  <c r="L2364" i="5"/>
  <c r="H2371" i="5"/>
  <c r="Q2371" i="5" s="1"/>
  <c r="L2377" i="5"/>
  <c r="K2377" i="5"/>
  <c r="H2377" i="5"/>
  <c r="Q2377" i="5" s="1"/>
  <c r="I2377" i="5"/>
  <c r="L2385" i="5"/>
  <c r="R2387" i="5"/>
  <c r="J2394" i="5"/>
  <c r="I2394" i="5"/>
  <c r="L2394" i="5"/>
  <c r="K2394" i="5"/>
  <c r="R2422" i="5"/>
  <c r="I2431" i="5"/>
  <c r="R2431" i="5" s="1"/>
  <c r="K2434" i="5"/>
  <c r="L2434" i="5"/>
  <c r="M2434" i="5"/>
  <c r="I2434" i="5"/>
  <c r="H2434" i="5"/>
  <c r="Q2434" i="5" s="1"/>
  <c r="I2475" i="5"/>
  <c r="R2475" i="5" s="1"/>
  <c r="J2475" i="5"/>
  <c r="M2475" i="5"/>
  <c r="H2475" i="5"/>
  <c r="Q2475" i="5" s="1"/>
  <c r="K2488" i="5"/>
  <c r="L2488" i="5"/>
  <c r="M2488" i="5"/>
  <c r="I2488" i="5"/>
  <c r="H2488" i="5"/>
  <c r="Q2488" i="5" s="1"/>
  <c r="I2503" i="5"/>
  <c r="R2503" i="5" s="1"/>
  <c r="N1754" i="5"/>
  <c r="K1762" i="5"/>
  <c r="L1762" i="5"/>
  <c r="J1764" i="5"/>
  <c r="I1764" i="5"/>
  <c r="N1764" i="5" s="1"/>
  <c r="N1787" i="5"/>
  <c r="J1788" i="5"/>
  <c r="I1788" i="5"/>
  <c r="N1811" i="5"/>
  <c r="J1812" i="5"/>
  <c r="I1812" i="5"/>
  <c r="N1812" i="5" s="1"/>
  <c r="L1819" i="5"/>
  <c r="K1819" i="5"/>
  <c r="I1821" i="5"/>
  <c r="J1821" i="5"/>
  <c r="I1843" i="5"/>
  <c r="H1845" i="5"/>
  <c r="Q1845" i="5" s="1"/>
  <c r="K1852" i="5"/>
  <c r="L1852" i="5"/>
  <c r="J1854" i="5"/>
  <c r="I1854" i="5"/>
  <c r="L1861" i="5"/>
  <c r="K1861" i="5"/>
  <c r="K1869" i="5"/>
  <c r="H1876" i="5"/>
  <c r="Q1876" i="5" s="1"/>
  <c r="N1877" i="5"/>
  <c r="H1878" i="5"/>
  <c r="Q1878" i="5" s="1"/>
  <c r="L1885" i="5"/>
  <c r="K1885" i="5"/>
  <c r="K1893" i="5"/>
  <c r="H1900" i="5"/>
  <c r="Q1900" i="5" s="1"/>
  <c r="N1901" i="5"/>
  <c r="H1902" i="5"/>
  <c r="Q1902" i="5" s="1"/>
  <c r="L1909" i="5"/>
  <c r="K1909" i="5"/>
  <c r="K1917" i="5"/>
  <c r="H1924" i="5"/>
  <c r="Q1924" i="5" s="1"/>
  <c r="N1925" i="5"/>
  <c r="H1926" i="5"/>
  <c r="Q1926" i="5" s="1"/>
  <c r="L1933" i="5"/>
  <c r="K1933" i="5"/>
  <c r="K1941" i="5"/>
  <c r="H1948" i="5"/>
  <c r="N1949" i="5"/>
  <c r="H1950" i="5"/>
  <c r="Q1950" i="5" s="1"/>
  <c r="L1957" i="5"/>
  <c r="K1957" i="5"/>
  <c r="I1972" i="5"/>
  <c r="H1974" i="5"/>
  <c r="Q1974" i="5" s="1"/>
  <c r="L1981" i="5"/>
  <c r="K1981" i="5"/>
  <c r="I1983" i="5"/>
  <c r="N1983" i="5" s="1"/>
  <c r="J1983" i="5"/>
  <c r="I1996" i="5"/>
  <c r="K1998" i="5"/>
  <c r="I2005" i="5"/>
  <c r="K2007" i="5"/>
  <c r="H2014" i="5"/>
  <c r="N2015" i="5"/>
  <c r="J2016" i="5"/>
  <c r="I2016" i="5"/>
  <c r="I2029" i="5"/>
  <c r="K2031" i="5"/>
  <c r="H2038" i="5"/>
  <c r="N2039" i="5"/>
  <c r="J2040" i="5"/>
  <c r="I2040" i="5"/>
  <c r="I2053" i="5"/>
  <c r="L2055" i="5"/>
  <c r="L2059" i="5"/>
  <c r="K2059" i="5"/>
  <c r="J2059" i="5"/>
  <c r="H2069" i="5"/>
  <c r="Q2069" i="5" s="1"/>
  <c r="J2069" i="5"/>
  <c r="I2069" i="5"/>
  <c r="I2072" i="5"/>
  <c r="L2082" i="5"/>
  <c r="L2086" i="5"/>
  <c r="J2086" i="5"/>
  <c r="K2086" i="5"/>
  <c r="H2096" i="5"/>
  <c r="Q2096" i="5" s="1"/>
  <c r="I2096" i="5"/>
  <c r="J2096" i="5"/>
  <c r="I2099" i="5"/>
  <c r="L2109" i="5"/>
  <c r="L2113" i="5"/>
  <c r="K2113" i="5"/>
  <c r="J2113" i="5"/>
  <c r="H2123" i="5"/>
  <c r="Q2123" i="5" s="1"/>
  <c r="J2123" i="5"/>
  <c r="I2123" i="5"/>
  <c r="I2126" i="5"/>
  <c r="L2140" i="5"/>
  <c r="J2140" i="5"/>
  <c r="K2140" i="5"/>
  <c r="S2163" i="5"/>
  <c r="M2174" i="5"/>
  <c r="H2174" i="5"/>
  <c r="Q2174" i="5" s="1"/>
  <c r="K2174" i="5"/>
  <c r="L2174" i="5"/>
  <c r="L2179" i="5"/>
  <c r="K2179" i="5"/>
  <c r="M2179" i="5"/>
  <c r="J2179" i="5"/>
  <c r="K2188" i="5"/>
  <c r="S2193" i="5"/>
  <c r="N2212" i="5"/>
  <c r="M2218" i="5"/>
  <c r="M2227" i="5"/>
  <c r="N2255" i="5"/>
  <c r="M2256" i="5"/>
  <c r="I2257" i="5"/>
  <c r="J2292" i="5"/>
  <c r="I2292" i="5"/>
  <c r="K2292" i="5"/>
  <c r="H2292" i="5"/>
  <c r="Q2292" i="5" s="1"/>
  <c r="L2293" i="5"/>
  <c r="K2293" i="5"/>
  <c r="J2293" i="5"/>
  <c r="M2293" i="5"/>
  <c r="N2301" i="5"/>
  <c r="T2315" i="5"/>
  <c r="U2315" i="5" s="1"/>
  <c r="S2315" i="5"/>
  <c r="K2316" i="5"/>
  <c r="M2341" i="5"/>
  <c r="J2352" i="5"/>
  <c r="I2352" i="5"/>
  <c r="M2352" i="5"/>
  <c r="L2352" i="5"/>
  <c r="N2364" i="5"/>
  <c r="M2371" i="5"/>
  <c r="K2398" i="5"/>
  <c r="L2398" i="5"/>
  <c r="H2398" i="5"/>
  <c r="Q2398" i="5" s="1"/>
  <c r="I2398" i="5"/>
  <c r="N2422" i="5"/>
  <c r="J2431" i="5"/>
  <c r="J2436" i="5"/>
  <c r="I2436" i="5"/>
  <c r="M2436" i="5"/>
  <c r="K2436" i="5"/>
  <c r="H2436" i="5"/>
  <c r="Q2436" i="5" s="1"/>
  <c r="V2471" i="5"/>
  <c r="L2485" i="5"/>
  <c r="K2485" i="5"/>
  <c r="M2485" i="5"/>
  <c r="I2485" i="5"/>
  <c r="H2485" i="5"/>
  <c r="Q2485" i="5" s="1"/>
  <c r="J2490" i="5"/>
  <c r="I2490" i="5"/>
  <c r="M2490" i="5"/>
  <c r="K2490" i="5"/>
  <c r="H2490" i="5"/>
  <c r="Q2490" i="5" s="1"/>
  <c r="I1797" i="5"/>
  <c r="J1797" i="5"/>
  <c r="N1820" i="5"/>
  <c r="K1828" i="5"/>
  <c r="L1828" i="5"/>
  <c r="J1830" i="5"/>
  <c r="I1830" i="5"/>
  <c r="L1837" i="5"/>
  <c r="K1837" i="5"/>
  <c r="J1843" i="5"/>
  <c r="K1845" i="5"/>
  <c r="N1853" i="5"/>
  <c r="N1862" i="5"/>
  <c r="I1863" i="5"/>
  <c r="J1863" i="5"/>
  <c r="L1869" i="5"/>
  <c r="I1876" i="5"/>
  <c r="K1878" i="5"/>
  <c r="N1886" i="5"/>
  <c r="I1887" i="5"/>
  <c r="J1887" i="5"/>
  <c r="L1893" i="5"/>
  <c r="I1900" i="5"/>
  <c r="K1902" i="5"/>
  <c r="N1910" i="5"/>
  <c r="I1911" i="5"/>
  <c r="J1911" i="5"/>
  <c r="L1917" i="5"/>
  <c r="I1924" i="5"/>
  <c r="K1926" i="5"/>
  <c r="N1934" i="5"/>
  <c r="I1935" i="5"/>
  <c r="J1935" i="5"/>
  <c r="L1941" i="5"/>
  <c r="I1948" i="5"/>
  <c r="K1950" i="5"/>
  <c r="N1958" i="5"/>
  <c r="I1959" i="5"/>
  <c r="J1959" i="5"/>
  <c r="K1966" i="5"/>
  <c r="L1966" i="5"/>
  <c r="J1972" i="5"/>
  <c r="K1974" i="5"/>
  <c r="N1982" i="5"/>
  <c r="K1990" i="5"/>
  <c r="L1990" i="5"/>
  <c r="J1996" i="5"/>
  <c r="L1998" i="5"/>
  <c r="J2005" i="5"/>
  <c r="L2007" i="5"/>
  <c r="I2014" i="5"/>
  <c r="H2016" i="5"/>
  <c r="Q2016" i="5" s="1"/>
  <c r="L2023" i="5"/>
  <c r="K2023" i="5"/>
  <c r="I2025" i="5"/>
  <c r="J2025" i="5"/>
  <c r="J2029" i="5"/>
  <c r="L2031" i="5"/>
  <c r="I2038" i="5"/>
  <c r="H2040" i="5"/>
  <c r="Q2040" i="5" s="1"/>
  <c r="L2047" i="5"/>
  <c r="K2047" i="5"/>
  <c r="I2049" i="5"/>
  <c r="J2049" i="5"/>
  <c r="J2053" i="5"/>
  <c r="M2055" i="5"/>
  <c r="L2056" i="5"/>
  <c r="I2056" i="5"/>
  <c r="H2056" i="5"/>
  <c r="Q2056" i="5" s="1"/>
  <c r="H2059" i="5"/>
  <c r="N2061" i="5"/>
  <c r="K2069" i="5"/>
  <c r="J2072" i="5"/>
  <c r="J2076" i="5"/>
  <c r="L2076" i="5"/>
  <c r="M2076" i="5"/>
  <c r="M2082" i="5"/>
  <c r="L2083" i="5"/>
  <c r="H2083" i="5"/>
  <c r="Q2083" i="5" s="1"/>
  <c r="I2083" i="5"/>
  <c r="H2086" i="5"/>
  <c r="N2088" i="5"/>
  <c r="K2096" i="5"/>
  <c r="J2099" i="5"/>
  <c r="J2103" i="5"/>
  <c r="M2103" i="5"/>
  <c r="L2103" i="5"/>
  <c r="M2109" i="5"/>
  <c r="L2110" i="5"/>
  <c r="I2110" i="5"/>
  <c r="H2110" i="5"/>
  <c r="Q2110" i="5" s="1"/>
  <c r="H2113" i="5"/>
  <c r="N2115" i="5"/>
  <c r="K2123" i="5"/>
  <c r="J2126" i="5"/>
  <c r="L2136" i="5"/>
  <c r="H2140" i="5"/>
  <c r="N2142" i="5"/>
  <c r="K2152" i="5"/>
  <c r="T2163" i="5"/>
  <c r="U2163" i="5" s="1"/>
  <c r="I2169" i="5"/>
  <c r="L2170" i="5"/>
  <c r="K2170" i="5"/>
  <c r="M2170" i="5"/>
  <c r="V2171" i="5"/>
  <c r="I2174" i="5"/>
  <c r="N2177" i="5"/>
  <c r="M2178" i="5"/>
  <c r="H2179" i="5"/>
  <c r="Q2179" i="5" s="1"/>
  <c r="M2188" i="5"/>
  <c r="T2193" i="5"/>
  <c r="U2193" i="5" s="1"/>
  <c r="K2208" i="5"/>
  <c r="R2228" i="5"/>
  <c r="M2241" i="5"/>
  <c r="I2242" i="5"/>
  <c r="R2242" i="5" s="1"/>
  <c r="V2249" i="5"/>
  <c r="M2271" i="5"/>
  <c r="I2272" i="5"/>
  <c r="R2272" i="5" s="1"/>
  <c r="V2279" i="5"/>
  <c r="N2285" i="5"/>
  <c r="M2286" i="5"/>
  <c r="I2287" i="5"/>
  <c r="L2292" i="5"/>
  <c r="H2293" i="5"/>
  <c r="Q2293" i="5" s="1"/>
  <c r="I2307" i="5"/>
  <c r="R2307" i="5" s="1"/>
  <c r="J2307" i="5"/>
  <c r="K2307" i="5"/>
  <c r="L2307" i="5"/>
  <c r="K2308" i="5"/>
  <c r="L2308" i="5"/>
  <c r="M2308" i="5"/>
  <c r="J2322" i="5"/>
  <c r="I2322" i="5"/>
  <c r="L2322" i="5"/>
  <c r="K2322" i="5"/>
  <c r="L2323" i="5"/>
  <c r="K2323" i="5"/>
  <c r="M2323" i="5"/>
  <c r="K2337" i="5"/>
  <c r="R2342" i="5"/>
  <c r="H2352" i="5"/>
  <c r="Q2352" i="5" s="1"/>
  <c r="J2358" i="5"/>
  <c r="I2358" i="5"/>
  <c r="K2358" i="5"/>
  <c r="L2358" i="5"/>
  <c r="L2359" i="5"/>
  <c r="K2359" i="5"/>
  <c r="M2359" i="5"/>
  <c r="N2363" i="5"/>
  <c r="M2377" i="5"/>
  <c r="K2380" i="5"/>
  <c r="L2380" i="5"/>
  <c r="M2380" i="5"/>
  <c r="M2394" i="5"/>
  <c r="J2398" i="5"/>
  <c r="L2436" i="5"/>
  <c r="L2475" i="5"/>
  <c r="J2485" i="5"/>
  <c r="I2487" i="5"/>
  <c r="J2487" i="5"/>
  <c r="L2487" i="5"/>
  <c r="K2487" i="5"/>
  <c r="L2490" i="5"/>
  <c r="L2521" i="5"/>
  <c r="K2521" i="5"/>
  <c r="H2521" i="5"/>
  <c r="Q2521" i="5" s="1"/>
  <c r="M2521" i="5"/>
  <c r="J2521" i="5"/>
  <c r="I2521" i="5"/>
  <c r="R2521" i="5" s="1"/>
  <c r="V2759" i="5"/>
  <c r="M1474" i="5"/>
  <c r="R1474" i="5" s="1"/>
  <c r="M1477" i="5"/>
  <c r="R1477" i="5" s="1"/>
  <c r="K1486" i="5"/>
  <c r="R1486" i="5" s="1"/>
  <c r="L1486" i="5"/>
  <c r="N1502" i="5"/>
  <c r="K1510" i="5"/>
  <c r="R1510" i="5" s="1"/>
  <c r="L1510" i="5"/>
  <c r="N1535" i="5"/>
  <c r="J1536" i="5"/>
  <c r="I1536" i="5"/>
  <c r="R1536" i="5" s="1"/>
  <c r="N1595" i="5"/>
  <c r="J1596" i="5"/>
  <c r="I1596" i="5"/>
  <c r="N1596" i="5" s="1"/>
  <c r="N1619" i="5"/>
  <c r="J1620" i="5"/>
  <c r="I1620" i="5"/>
  <c r="R1620" i="5" s="1"/>
  <c r="L1651" i="5"/>
  <c r="K1651" i="5"/>
  <c r="R1651" i="5" s="1"/>
  <c r="I1653" i="5"/>
  <c r="J1653" i="5"/>
  <c r="L1675" i="5"/>
  <c r="K1675" i="5"/>
  <c r="R1675" i="5" s="1"/>
  <c r="I1677" i="5"/>
  <c r="J1677" i="5"/>
  <c r="L1699" i="5"/>
  <c r="K1699" i="5"/>
  <c r="N1699" i="5" s="1"/>
  <c r="I1701" i="5"/>
  <c r="N1701" i="5" s="1"/>
  <c r="J1701" i="5"/>
  <c r="L1723" i="5"/>
  <c r="K1723" i="5"/>
  <c r="N1723" i="5" s="1"/>
  <c r="I1725" i="5"/>
  <c r="J1725" i="5"/>
  <c r="L1747" i="5"/>
  <c r="K1747" i="5"/>
  <c r="N1747" i="5" s="1"/>
  <c r="I1749" i="5"/>
  <c r="N1749" i="5" s="1"/>
  <c r="J1749" i="5"/>
  <c r="I1762" i="5"/>
  <c r="K1764" i="5"/>
  <c r="N1772" i="5"/>
  <c r="I1773" i="5"/>
  <c r="R1773" i="5" s="1"/>
  <c r="J1773" i="5"/>
  <c r="K1788" i="5"/>
  <c r="N1796" i="5"/>
  <c r="H1797" i="5"/>
  <c r="Q1797" i="5" s="1"/>
  <c r="K1804" i="5"/>
  <c r="N1804" i="5" s="1"/>
  <c r="L1804" i="5"/>
  <c r="K1812" i="5"/>
  <c r="I1819" i="5"/>
  <c r="K1821" i="5"/>
  <c r="H1828" i="5"/>
  <c r="Q1828" i="5" s="1"/>
  <c r="N1829" i="5"/>
  <c r="H1830" i="5"/>
  <c r="Q1830" i="5" s="1"/>
  <c r="V1835" i="5"/>
  <c r="H1837" i="5"/>
  <c r="Q1837" i="5" s="1"/>
  <c r="N1838" i="5"/>
  <c r="I1839" i="5"/>
  <c r="R1839" i="5" s="1"/>
  <c r="J1839" i="5"/>
  <c r="M1843" i="5"/>
  <c r="L1845" i="5"/>
  <c r="I1852" i="5"/>
  <c r="K1854" i="5"/>
  <c r="I1861" i="5"/>
  <c r="H1863" i="5"/>
  <c r="Q1863" i="5" s="1"/>
  <c r="M1869" i="5"/>
  <c r="K1870" i="5"/>
  <c r="N1870" i="5" s="1"/>
  <c r="L1870" i="5"/>
  <c r="J1872" i="5"/>
  <c r="I1872" i="5"/>
  <c r="R1872" i="5" s="1"/>
  <c r="J1876" i="5"/>
  <c r="L1878" i="5"/>
  <c r="I1885" i="5"/>
  <c r="H1887" i="5"/>
  <c r="Q1887" i="5" s="1"/>
  <c r="M1893" i="5"/>
  <c r="K1894" i="5"/>
  <c r="N1894" i="5" s="1"/>
  <c r="L1894" i="5"/>
  <c r="J1896" i="5"/>
  <c r="I1896" i="5"/>
  <c r="J1900" i="5"/>
  <c r="L1902" i="5"/>
  <c r="I1909" i="5"/>
  <c r="R1909" i="5" s="1"/>
  <c r="H1911" i="5"/>
  <c r="Q1911" i="5" s="1"/>
  <c r="M1917" i="5"/>
  <c r="K1918" i="5"/>
  <c r="N1918" i="5" s="1"/>
  <c r="L1918" i="5"/>
  <c r="J1920" i="5"/>
  <c r="I1920" i="5"/>
  <c r="N1920" i="5" s="1"/>
  <c r="J1924" i="5"/>
  <c r="L1926" i="5"/>
  <c r="I1933" i="5"/>
  <c r="H1935" i="5"/>
  <c r="Q1935" i="5" s="1"/>
  <c r="M1941" i="5"/>
  <c r="K1942" i="5"/>
  <c r="N1942" i="5" s="1"/>
  <c r="L1942" i="5"/>
  <c r="J1944" i="5"/>
  <c r="I1944" i="5"/>
  <c r="R1944" i="5" s="1"/>
  <c r="J1948" i="5"/>
  <c r="L1950" i="5"/>
  <c r="I1957" i="5"/>
  <c r="H1959" i="5"/>
  <c r="Q1959" i="5" s="1"/>
  <c r="V1964" i="5"/>
  <c r="H1966" i="5"/>
  <c r="Q1966" i="5" s="1"/>
  <c r="N1967" i="5"/>
  <c r="J1968" i="5"/>
  <c r="I1968" i="5"/>
  <c r="R1968" i="5" s="1"/>
  <c r="M1972" i="5"/>
  <c r="L1974" i="5"/>
  <c r="I1981" i="5"/>
  <c r="R1981" i="5" s="1"/>
  <c r="K1983" i="5"/>
  <c r="V1988" i="5"/>
  <c r="H1990" i="5"/>
  <c r="Q1990" i="5" s="1"/>
  <c r="N1991" i="5"/>
  <c r="J1992" i="5"/>
  <c r="I1992" i="5"/>
  <c r="M1996" i="5"/>
  <c r="M1998" i="5"/>
  <c r="L1999" i="5"/>
  <c r="K1999" i="5"/>
  <c r="N1999" i="5" s="1"/>
  <c r="I2001" i="5"/>
  <c r="N2001" i="5" s="1"/>
  <c r="J2001" i="5"/>
  <c r="M2005" i="5"/>
  <c r="M2007" i="5"/>
  <c r="K2008" i="5"/>
  <c r="L2008" i="5"/>
  <c r="J2014" i="5"/>
  <c r="K2016" i="5"/>
  <c r="H2023" i="5"/>
  <c r="Q2023" i="5" s="1"/>
  <c r="N2024" i="5"/>
  <c r="H2025" i="5"/>
  <c r="Q2025" i="5" s="1"/>
  <c r="M2029" i="5"/>
  <c r="M2031" i="5"/>
  <c r="K2032" i="5"/>
  <c r="L2032" i="5"/>
  <c r="J2038" i="5"/>
  <c r="K2040" i="5"/>
  <c r="H2047" i="5"/>
  <c r="Q2047" i="5" s="1"/>
  <c r="N2048" i="5"/>
  <c r="H2049" i="5"/>
  <c r="Q2049" i="5" s="1"/>
  <c r="M2053" i="5"/>
  <c r="J2056" i="5"/>
  <c r="I2059" i="5"/>
  <c r="L2069" i="5"/>
  <c r="M2072" i="5"/>
  <c r="J2073" i="5"/>
  <c r="I2073" i="5"/>
  <c r="R2073" i="5" s="1"/>
  <c r="K2073" i="5"/>
  <c r="H2076" i="5"/>
  <c r="Q2076" i="5" s="1"/>
  <c r="J2083" i="5"/>
  <c r="I2086" i="5"/>
  <c r="L2096" i="5"/>
  <c r="M2099" i="5"/>
  <c r="J2100" i="5"/>
  <c r="K2100" i="5"/>
  <c r="I2100" i="5"/>
  <c r="R2100" i="5" s="1"/>
  <c r="H2103" i="5"/>
  <c r="Q2103" i="5" s="1"/>
  <c r="J2110" i="5"/>
  <c r="I2113" i="5"/>
  <c r="L2123" i="5"/>
  <c r="M2126" i="5"/>
  <c r="J2127" i="5"/>
  <c r="I2127" i="5"/>
  <c r="K2127" i="5"/>
  <c r="J2130" i="5"/>
  <c r="N2130" i="5" s="1"/>
  <c r="L2130" i="5"/>
  <c r="M2130" i="5"/>
  <c r="M2136" i="5"/>
  <c r="L2137" i="5"/>
  <c r="H2137" i="5"/>
  <c r="Q2137" i="5" s="1"/>
  <c r="I2137" i="5"/>
  <c r="I2140" i="5"/>
  <c r="R2140" i="5" s="1"/>
  <c r="M2152" i="5"/>
  <c r="K2169" i="5"/>
  <c r="H2170" i="5"/>
  <c r="Q2170" i="5" s="1"/>
  <c r="J2174" i="5"/>
  <c r="J2175" i="5"/>
  <c r="R2175" i="5" s="1"/>
  <c r="L2175" i="5"/>
  <c r="K2175" i="5"/>
  <c r="I2179" i="5"/>
  <c r="J2184" i="5"/>
  <c r="I2184" i="5"/>
  <c r="R2184" i="5" s="1"/>
  <c r="H2184" i="5"/>
  <c r="Q2184" i="5" s="1"/>
  <c r="K2184" i="5"/>
  <c r="I2199" i="5"/>
  <c r="J2199" i="5"/>
  <c r="L2199" i="5"/>
  <c r="K2199" i="5"/>
  <c r="K2200" i="5"/>
  <c r="L2200" i="5"/>
  <c r="M2200" i="5"/>
  <c r="J2238" i="5"/>
  <c r="I2238" i="5"/>
  <c r="M2238" i="5"/>
  <c r="R2243" i="5"/>
  <c r="K2248" i="5"/>
  <c r="L2248" i="5"/>
  <c r="J2248" i="5"/>
  <c r="I2248" i="5"/>
  <c r="L2263" i="5"/>
  <c r="K2263" i="5"/>
  <c r="I2263" i="5"/>
  <c r="J2263" i="5"/>
  <c r="J2272" i="5"/>
  <c r="I2277" i="5"/>
  <c r="J2277" i="5"/>
  <c r="H2277" i="5"/>
  <c r="Q2277" i="5" s="1"/>
  <c r="K2277" i="5"/>
  <c r="K2278" i="5"/>
  <c r="L2278" i="5"/>
  <c r="M2278" i="5"/>
  <c r="J2278" i="5"/>
  <c r="N2278" i="5" s="1"/>
  <c r="J2287" i="5"/>
  <c r="N2287" i="5" s="1"/>
  <c r="N2291" i="5"/>
  <c r="M2292" i="5"/>
  <c r="I2293" i="5"/>
  <c r="H2307" i="5"/>
  <c r="Q2307" i="5" s="1"/>
  <c r="H2308" i="5"/>
  <c r="Q2308" i="5" s="1"/>
  <c r="H2322" i="5"/>
  <c r="Q2322" i="5" s="1"/>
  <c r="H2323" i="5"/>
  <c r="Q2323" i="5" s="1"/>
  <c r="J2328" i="5"/>
  <c r="I2328" i="5"/>
  <c r="H2328" i="5"/>
  <c r="Q2328" i="5" s="1"/>
  <c r="K2328" i="5"/>
  <c r="L2329" i="5"/>
  <c r="K2329" i="5"/>
  <c r="M2329" i="5"/>
  <c r="J2329" i="5"/>
  <c r="N2329" i="5" s="1"/>
  <c r="N2351" i="5"/>
  <c r="K2352" i="5"/>
  <c r="H2358" i="5"/>
  <c r="H2359" i="5"/>
  <c r="Q2359" i="5" s="1"/>
  <c r="I2367" i="5"/>
  <c r="R2367" i="5" s="1"/>
  <c r="J2367" i="5"/>
  <c r="M2367" i="5"/>
  <c r="H2367" i="5"/>
  <c r="Q2367" i="5" s="1"/>
  <c r="I2373" i="5"/>
  <c r="J2373" i="5"/>
  <c r="M2373" i="5"/>
  <c r="L2373" i="5"/>
  <c r="H2380" i="5"/>
  <c r="Q2380" i="5" s="1"/>
  <c r="N2393" i="5"/>
  <c r="M2398" i="5"/>
  <c r="L2413" i="5"/>
  <c r="K2413" i="5"/>
  <c r="M2413" i="5"/>
  <c r="I2413" i="5"/>
  <c r="H2413" i="5"/>
  <c r="Q2413" i="5" s="1"/>
  <c r="K2416" i="5"/>
  <c r="L2416" i="5"/>
  <c r="M2416" i="5"/>
  <c r="I2416" i="5"/>
  <c r="R2416" i="5" s="1"/>
  <c r="H2416" i="5"/>
  <c r="Q2416" i="5" s="1"/>
  <c r="I2439" i="5"/>
  <c r="J2439" i="5"/>
  <c r="M2439" i="5"/>
  <c r="K2439" i="5"/>
  <c r="H2439" i="5"/>
  <c r="Q2439" i="5" s="1"/>
  <c r="K2452" i="5"/>
  <c r="L2452" i="5"/>
  <c r="M2452" i="5"/>
  <c r="H2452" i="5"/>
  <c r="Q2452" i="5" s="1"/>
  <c r="R2462" i="5"/>
  <c r="H2487" i="5"/>
  <c r="Q2487" i="5" s="1"/>
  <c r="N1487" i="5"/>
  <c r="J1488" i="5"/>
  <c r="I1488" i="5"/>
  <c r="N1511" i="5"/>
  <c r="J1512" i="5"/>
  <c r="I1512" i="5"/>
  <c r="L1543" i="5"/>
  <c r="K1543" i="5"/>
  <c r="N1543" i="5" s="1"/>
  <c r="I1545" i="5"/>
  <c r="J1545" i="5"/>
  <c r="L1603" i="5"/>
  <c r="K1603" i="5"/>
  <c r="R1603" i="5" s="1"/>
  <c r="I1605" i="5"/>
  <c r="R1605" i="5" s="1"/>
  <c r="J1605" i="5"/>
  <c r="L1627" i="5"/>
  <c r="K1627" i="5"/>
  <c r="N1627" i="5" s="1"/>
  <c r="I1629" i="5"/>
  <c r="R1629" i="5" s="1"/>
  <c r="J1629" i="5"/>
  <c r="N1652" i="5"/>
  <c r="K1660" i="5"/>
  <c r="N1660" i="5" s="1"/>
  <c r="L1660" i="5"/>
  <c r="N1676" i="5"/>
  <c r="K1684" i="5"/>
  <c r="R1684" i="5" s="1"/>
  <c r="L1684" i="5"/>
  <c r="N1700" i="5"/>
  <c r="K1708" i="5"/>
  <c r="N1708" i="5" s="1"/>
  <c r="L1708" i="5"/>
  <c r="N1724" i="5"/>
  <c r="K1732" i="5"/>
  <c r="R1732" i="5" s="1"/>
  <c r="L1732" i="5"/>
  <c r="N1748" i="5"/>
  <c r="K1756" i="5"/>
  <c r="N1756" i="5" s="1"/>
  <c r="L1756" i="5"/>
  <c r="J1762" i="5"/>
  <c r="L1764" i="5"/>
  <c r="K1780" i="5"/>
  <c r="N1780" i="5" s="1"/>
  <c r="L1780" i="5"/>
  <c r="J1782" i="5"/>
  <c r="I1782" i="5"/>
  <c r="N1782" i="5" s="1"/>
  <c r="L1788" i="5"/>
  <c r="K1797" i="5"/>
  <c r="N1805" i="5"/>
  <c r="J1806" i="5"/>
  <c r="I1806" i="5"/>
  <c r="R1806" i="5" s="1"/>
  <c r="L1812" i="5"/>
  <c r="J1819" i="5"/>
  <c r="L1821" i="5"/>
  <c r="I1828" i="5"/>
  <c r="K1830" i="5"/>
  <c r="I1837" i="5"/>
  <c r="M1845" i="5"/>
  <c r="K1846" i="5"/>
  <c r="N1846" i="5" s="1"/>
  <c r="L1846" i="5"/>
  <c r="J1848" i="5"/>
  <c r="I1848" i="5"/>
  <c r="J1852" i="5"/>
  <c r="L1854" i="5"/>
  <c r="J1861" i="5"/>
  <c r="K1863" i="5"/>
  <c r="V1868" i="5"/>
  <c r="N1871" i="5"/>
  <c r="M1876" i="5"/>
  <c r="M1878" i="5"/>
  <c r="L1879" i="5"/>
  <c r="K1879" i="5"/>
  <c r="R1879" i="5" s="1"/>
  <c r="J1885" i="5"/>
  <c r="K1887" i="5"/>
  <c r="V1892" i="5"/>
  <c r="N1895" i="5"/>
  <c r="M1900" i="5"/>
  <c r="M1902" i="5"/>
  <c r="L1903" i="5"/>
  <c r="K1903" i="5"/>
  <c r="N1903" i="5" s="1"/>
  <c r="J1909" i="5"/>
  <c r="K1911" i="5"/>
  <c r="V1916" i="5"/>
  <c r="N1919" i="5"/>
  <c r="M1924" i="5"/>
  <c r="M1926" i="5"/>
  <c r="L1927" i="5"/>
  <c r="K1927" i="5"/>
  <c r="N1927" i="5" s="1"/>
  <c r="J1933" i="5"/>
  <c r="K1935" i="5"/>
  <c r="V1940" i="5"/>
  <c r="N1943" i="5"/>
  <c r="M1948" i="5"/>
  <c r="M1950" i="5"/>
  <c r="L1951" i="5"/>
  <c r="K1951" i="5"/>
  <c r="R1951" i="5" s="1"/>
  <c r="J1957" i="5"/>
  <c r="K1959" i="5"/>
  <c r="I1966" i="5"/>
  <c r="M1974" i="5"/>
  <c r="L1975" i="5"/>
  <c r="K1975" i="5"/>
  <c r="N1975" i="5" s="1"/>
  <c r="I1977" i="5"/>
  <c r="R1977" i="5" s="1"/>
  <c r="J1977" i="5"/>
  <c r="J1981" i="5"/>
  <c r="L1983" i="5"/>
  <c r="I1990" i="5"/>
  <c r="N2000" i="5"/>
  <c r="H2008" i="5"/>
  <c r="Q2008" i="5" s="1"/>
  <c r="N2009" i="5"/>
  <c r="J2010" i="5"/>
  <c r="I2010" i="5"/>
  <c r="M2014" i="5"/>
  <c r="L2016" i="5"/>
  <c r="I2023" i="5"/>
  <c r="R2023" i="5" s="1"/>
  <c r="K2025" i="5"/>
  <c r="H2032" i="5"/>
  <c r="Q2032" i="5" s="1"/>
  <c r="N2033" i="5"/>
  <c r="J2034" i="5"/>
  <c r="I2034" i="5"/>
  <c r="N2034" i="5" s="1"/>
  <c r="M2038" i="5"/>
  <c r="L2040" i="5"/>
  <c r="I2047" i="5"/>
  <c r="K2049" i="5"/>
  <c r="K2056" i="5"/>
  <c r="M2059" i="5"/>
  <c r="H2063" i="5"/>
  <c r="Q2063" i="5" s="1"/>
  <c r="K2063" i="5"/>
  <c r="L2063" i="5"/>
  <c r="M2069" i="5"/>
  <c r="H2073" i="5"/>
  <c r="Q2073" i="5" s="1"/>
  <c r="I2076" i="5"/>
  <c r="R2076" i="5" s="1"/>
  <c r="K2083" i="5"/>
  <c r="M2086" i="5"/>
  <c r="H2090" i="5"/>
  <c r="Q2090" i="5" s="1"/>
  <c r="L2090" i="5"/>
  <c r="K2090" i="5"/>
  <c r="R2090" i="5" s="1"/>
  <c r="M2096" i="5"/>
  <c r="H2100" i="5"/>
  <c r="Q2100" i="5" s="1"/>
  <c r="I2103" i="5"/>
  <c r="R2103" i="5" s="1"/>
  <c r="K2110" i="5"/>
  <c r="M2113" i="5"/>
  <c r="H2117" i="5"/>
  <c r="Q2117" i="5" s="1"/>
  <c r="K2117" i="5"/>
  <c r="R2117" i="5" s="1"/>
  <c r="L2117" i="5"/>
  <c r="M2123" i="5"/>
  <c r="N2132" i="5"/>
  <c r="M2140" i="5"/>
  <c r="H2144" i="5"/>
  <c r="Q2144" i="5" s="1"/>
  <c r="L2144" i="5"/>
  <c r="K2144" i="5"/>
  <c r="R2144" i="5" s="1"/>
  <c r="J2148" i="5"/>
  <c r="I2148" i="5"/>
  <c r="K2148" i="5"/>
  <c r="H2148" i="5"/>
  <c r="Q2148" i="5" s="1"/>
  <c r="J2166" i="5"/>
  <c r="I2166" i="5"/>
  <c r="M2166" i="5"/>
  <c r="N2168" i="5"/>
  <c r="I2170" i="5"/>
  <c r="N2173" i="5"/>
  <c r="M2180" i="5"/>
  <c r="H2180" i="5"/>
  <c r="Q2180" i="5" s="1"/>
  <c r="J2180" i="5"/>
  <c r="R2180" i="5" s="1"/>
  <c r="K2180" i="5"/>
  <c r="L2185" i="5"/>
  <c r="K2185" i="5"/>
  <c r="J2185" i="5"/>
  <c r="I2185" i="5"/>
  <c r="N2194" i="5"/>
  <c r="J2214" i="5"/>
  <c r="I2214" i="5"/>
  <c r="K2214" i="5"/>
  <c r="L2214" i="5"/>
  <c r="L2215" i="5"/>
  <c r="K2215" i="5"/>
  <c r="N2215" i="5" s="1"/>
  <c r="M2215" i="5"/>
  <c r="N2223" i="5"/>
  <c r="I2229" i="5"/>
  <c r="R2229" i="5" s="1"/>
  <c r="J2229" i="5"/>
  <c r="M2229" i="5"/>
  <c r="L2229" i="5"/>
  <c r="L2233" i="5"/>
  <c r="K2233" i="5"/>
  <c r="H2233" i="5"/>
  <c r="Q2233" i="5" s="1"/>
  <c r="I2233" i="5"/>
  <c r="R2233" i="5" s="1"/>
  <c r="I2259" i="5"/>
  <c r="R2259" i="5" s="1"/>
  <c r="J2259" i="5"/>
  <c r="M2259" i="5"/>
  <c r="M2307" i="5"/>
  <c r="I2308" i="5"/>
  <c r="R2308" i="5" s="1"/>
  <c r="V2315" i="5"/>
  <c r="N2321" i="5"/>
  <c r="M2322" i="5"/>
  <c r="I2323" i="5"/>
  <c r="R2323" i="5" s="1"/>
  <c r="I2343" i="5"/>
  <c r="N2343" i="5" s="1"/>
  <c r="J2343" i="5"/>
  <c r="L2343" i="5"/>
  <c r="K2343" i="5"/>
  <c r="K2344" i="5"/>
  <c r="N2344" i="5" s="1"/>
  <c r="L2344" i="5"/>
  <c r="M2344" i="5"/>
  <c r="N2346" i="5"/>
  <c r="N2357" i="5"/>
  <c r="M2358" i="5"/>
  <c r="I2359" i="5"/>
  <c r="I2380" i="5"/>
  <c r="R2380" i="5" s="1"/>
  <c r="N2395" i="5"/>
  <c r="N2403" i="5"/>
  <c r="R2405" i="5"/>
  <c r="R2414" i="5"/>
  <c r="J2424" i="5"/>
  <c r="I2424" i="5"/>
  <c r="M2424" i="5"/>
  <c r="L2424" i="5"/>
  <c r="L2449" i="5"/>
  <c r="K2449" i="5"/>
  <c r="H2449" i="5"/>
  <c r="Q2449" i="5" s="1"/>
  <c r="M2449" i="5"/>
  <c r="I2449" i="5"/>
  <c r="R2450" i="5"/>
  <c r="R2452" i="5"/>
  <c r="K2464" i="5"/>
  <c r="L2464" i="5"/>
  <c r="J2464" i="5"/>
  <c r="I2464" i="5"/>
  <c r="R2477" i="5"/>
  <c r="M2487" i="5"/>
  <c r="I2493" i="5"/>
  <c r="J2493" i="5"/>
  <c r="H2493" i="5"/>
  <c r="M2493" i="5"/>
  <c r="K2493" i="5"/>
  <c r="L1813" i="5"/>
  <c r="K1813" i="5"/>
  <c r="I1815" i="5"/>
  <c r="J1815" i="5"/>
  <c r="K1822" i="5"/>
  <c r="L1822" i="5"/>
  <c r="J1824" i="5"/>
  <c r="I1824" i="5"/>
  <c r="V1844" i="5"/>
  <c r="N1845" i="5"/>
  <c r="N1847" i="5"/>
  <c r="L1855" i="5"/>
  <c r="K1855" i="5"/>
  <c r="I1857" i="5"/>
  <c r="J1857" i="5"/>
  <c r="R1870" i="5"/>
  <c r="N1876" i="5"/>
  <c r="N1878" i="5"/>
  <c r="N1880" i="5"/>
  <c r="I1881" i="5"/>
  <c r="J1881" i="5"/>
  <c r="R1894" i="5"/>
  <c r="N1900" i="5"/>
  <c r="N1902" i="5"/>
  <c r="N1904" i="5"/>
  <c r="I1905" i="5"/>
  <c r="J1905" i="5"/>
  <c r="R1918" i="5"/>
  <c r="N1924" i="5"/>
  <c r="N1926" i="5"/>
  <c r="N1928" i="5"/>
  <c r="I1929" i="5"/>
  <c r="J1929" i="5"/>
  <c r="R1942" i="5"/>
  <c r="N1950" i="5"/>
  <c r="S1952" i="5"/>
  <c r="T1952" i="5"/>
  <c r="U1952" i="5" s="1"/>
  <c r="I1953" i="5"/>
  <c r="J1953" i="5"/>
  <c r="N1974" i="5"/>
  <c r="S1976" i="5"/>
  <c r="T1976" i="5"/>
  <c r="U1976" i="5" s="1"/>
  <c r="K1984" i="5"/>
  <c r="L1984" i="5"/>
  <c r="R1999" i="5"/>
  <c r="R2008" i="5"/>
  <c r="L2017" i="5"/>
  <c r="K2017" i="5"/>
  <c r="I2019" i="5"/>
  <c r="J2019" i="5"/>
  <c r="R2032" i="5"/>
  <c r="L2041" i="5"/>
  <c r="K2041" i="5"/>
  <c r="I2043" i="5"/>
  <c r="J2043" i="5"/>
  <c r="H2060" i="5"/>
  <c r="Q2060" i="5" s="1"/>
  <c r="I2060" i="5"/>
  <c r="J2060" i="5"/>
  <c r="R2063" i="5"/>
  <c r="L2077" i="5"/>
  <c r="K2077" i="5"/>
  <c r="J2077" i="5"/>
  <c r="H2087" i="5"/>
  <c r="Q2087" i="5" s="1"/>
  <c r="J2087" i="5"/>
  <c r="I2087" i="5"/>
  <c r="L2104" i="5"/>
  <c r="J2104" i="5"/>
  <c r="K2104" i="5"/>
  <c r="H2114" i="5"/>
  <c r="Q2114" i="5" s="1"/>
  <c r="I2114" i="5"/>
  <c r="J2114" i="5"/>
  <c r="H2141" i="5"/>
  <c r="Q2141" i="5" s="1"/>
  <c r="J2141" i="5"/>
  <c r="I2141" i="5"/>
  <c r="L2149" i="5"/>
  <c r="K2149" i="5"/>
  <c r="I2149" i="5"/>
  <c r="J2149" i="5"/>
  <c r="L2176" i="5"/>
  <c r="J2176" i="5"/>
  <c r="K2176" i="5"/>
  <c r="N2183" i="5"/>
  <c r="R2200" i="5"/>
  <c r="J2220" i="5"/>
  <c r="I2220" i="5"/>
  <c r="K2220" i="5"/>
  <c r="H2220" i="5"/>
  <c r="Q2220" i="5" s="1"/>
  <c r="L2221" i="5"/>
  <c r="K2221" i="5"/>
  <c r="J2221" i="5"/>
  <c r="M2221" i="5"/>
  <c r="N2237" i="5"/>
  <c r="K2254" i="5"/>
  <c r="L2254" i="5"/>
  <c r="H2254" i="5"/>
  <c r="Q2254" i="5" s="1"/>
  <c r="I2254" i="5"/>
  <c r="R2278" i="5"/>
  <c r="L2299" i="5"/>
  <c r="K2299" i="5"/>
  <c r="J2299" i="5"/>
  <c r="I2299" i="5"/>
  <c r="R2299" i="5" s="1"/>
  <c r="I2313" i="5"/>
  <c r="J2313" i="5"/>
  <c r="K2313" i="5"/>
  <c r="H2313" i="5"/>
  <c r="Q2313" i="5" s="1"/>
  <c r="K2314" i="5"/>
  <c r="L2314" i="5"/>
  <c r="J2314" i="5"/>
  <c r="M2314" i="5"/>
  <c r="N2322" i="5"/>
  <c r="N2327" i="5"/>
  <c r="R2329" i="5"/>
  <c r="N2371" i="5"/>
  <c r="N2385" i="5"/>
  <c r="J2400" i="5"/>
  <c r="I2400" i="5"/>
  <c r="H2400" i="5"/>
  <c r="Q2400" i="5" s="1"/>
  <c r="K2400" i="5"/>
  <c r="L2401" i="5"/>
  <c r="K2401" i="5"/>
  <c r="M2401" i="5"/>
  <c r="J2401" i="5"/>
  <c r="I2415" i="5"/>
  <c r="J2415" i="5"/>
  <c r="L2415" i="5"/>
  <c r="K2415" i="5"/>
  <c r="J2418" i="5"/>
  <c r="I2418" i="5"/>
  <c r="M2418" i="5"/>
  <c r="K2418" i="5"/>
  <c r="H2418" i="5"/>
  <c r="Q2418" i="5" s="1"/>
  <c r="N2431" i="5"/>
  <c r="N2435" i="5"/>
  <c r="J2454" i="5"/>
  <c r="I2454" i="5"/>
  <c r="R2454" i="5" s="1"/>
  <c r="M2454" i="5"/>
  <c r="H2454" i="5"/>
  <c r="Q2454" i="5" s="1"/>
  <c r="L2467" i="5"/>
  <c r="K2467" i="5"/>
  <c r="M2467" i="5"/>
  <c r="I2467" i="5"/>
  <c r="H2467" i="5"/>
  <c r="Q2467" i="5" s="1"/>
  <c r="N2489" i="5"/>
  <c r="N2503" i="5"/>
  <c r="O2514" i="5"/>
  <c r="R1756" i="5"/>
  <c r="N1766" i="5"/>
  <c r="I1767" i="5"/>
  <c r="J1767" i="5"/>
  <c r="R1780" i="5"/>
  <c r="N1790" i="5"/>
  <c r="M1797" i="5"/>
  <c r="K1798" i="5"/>
  <c r="L1798" i="5"/>
  <c r="H1813" i="5"/>
  <c r="Q1813" i="5" s="1"/>
  <c r="N1814" i="5"/>
  <c r="H1815" i="5"/>
  <c r="Q1815" i="5" s="1"/>
  <c r="N1819" i="5"/>
  <c r="H1822" i="5"/>
  <c r="Q1822" i="5" s="1"/>
  <c r="N1823" i="5"/>
  <c r="H1824" i="5"/>
  <c r="Q1824" i="5" s="1"/>
  <c r="M1828" i="5"/>
  <c r="M1830" i="5"/>
  <c r="L1831" i="5"/>
  <c r="K1831" i="5"/>
  <c r="I1833" i="5"/>
  <c r="J1833" i="5"/>
  <c r="M1837" i="5"/>
  <c r="N1852" i="5"/>
  <c r="H1855" i="5"/>
  <c r="Q1855" i="5" s="1"/>
  <c r="N1856" i="5"/>
  <c r="H1857" i="5"/>
  <c r="Q1857" i="5" s="1"/>
  <c r="N1861" i="5"/>
  <c r="M1863" i="5"/>
  <c r="K1864" i="5"/>
  <c r="L1864" i="5"/>
  <c r="J1866" i="5"/>
  <c r="I1866" i="5"/>
  <c r="H1881" i="5"/>
  <c r="Q1881" i="5" s="1"/>
  <c r="N1885" i="5"/>
  <c r="M1887" i="5"/>
  <c r="K1888" i="5"/>
  <c r="L1888" i="5"/>
  <c r="J1890" i="5"/>
  <c r="I1890" i="5"/>
  <c r="R1903" i="5"/>
  <c r="H1905" i="5"/>
  <c r="Q1905" i="5" s="1"/>
  <c r="N1909" i="5"/>
  <c r="M1911" i="5"/>
  <c r="K1912" i="5"/>
  <c r="L1912" i="5"/>
  <c r="J1914" i="5"/>
  <c r="I1914" i="5"/>
  <c r="R1927" i="5"/>
  <c r="H1929" i="5"/>
  <c r="Q1929" i="5" s="1"/>
  <c r="N1933" i="5"/>
  <c r="M1935" i="5"/>
  <c r="K1936" i="5"/>
  <c r="L1936" i="5"/>
  <c r="J1938" i="5"/>
  <c r="I1938" i="5"/>
  <c r="H1953" i="5"/>
  <c r="Q1953" i="5" s="1"/>
  <c r="N1957" i="5"/>
  <c r="M1959" i="5"/>
  <c r="K1960" i="5"/>
  <c r="L1960" i="5"/>
  <c r="J1962" i="5"/>
  <c r="I1962" i="5"/>
  <c r="M1966" i="5"/>
  <c r="R1975" i="5"/>
  <c r="N1981" i="5"/>
  <c r="H1984" i="5"/>
  <c r="Q1984" i="5" s="1"/>
  <c r="N1985" i="5"/>
  <c r="J1986" i="5"/>
  <c r="I1986" i="5"/>
  <c r="R1986" i="5" s="1"/>
  <c r="M1990" i="5"/>
  <c r="H2017" i="5"/>
  <c r="Q2017" i="5" s="1"/>
  <c r="N2018" i="5"/>
  <c r="H2019" i="5"/>
  <c r="Q2019" i="5" s="1"/>
  <c r="M2023" i="5"/>
  <c r="M2025" i="5"/>
  <c r="K2026" i="5"/>
  <c r="L2026" i="5"/>
  <c r="H2041" i="5"/>
  <c r="Q2041" i="5" s="1"/>
  <c r="N2042" i="5"/>
  <c r="H2043" i="5"/>
  <c r="Q2043" i="5" s="1"/>
  <c r="M2047" i="5"/>
  <c r="N2047" i="5" s="1"/>
  <c r="M2049" i="5"/>
  <c r="K2050" i="5"/>
  <c r="L2050" i="5"/>
  <c r="N2056" i="5"/>
  <c r="K2060" i="5"/>
  <c r="J2067" i="5"/>
  <c r="M2067" i="5"/>
  <c r="L2067" i="5"/>
  <c r="N2072" i="5"/>
  <c r="L2074" i="5"/>
  <c r="I2074" i="5"/>
  <c r="H2074" i="5"/>
  <c r="Q2074" i="5" s="1"/>
  <c r="N2076" i="5"/>
  <c r="H2077" i="5"/>
  <c r="Q2077" i="5" s="1"/>
  <c r="N2079" i="5"/>
  <c r="N2083" i="5"/>
  <c r="K2087" i="5"/>
  <c r="J2094" i="5"/>
  <c r="L2094" i="5"/>
  <c r="M2094" i="5"/>
  <c r="N2099" i="5"/>
  <c r="L2101" i="5"/>
  <c r="H2101" i="5"/>
  <c r="Q2101" i="5" s="1"/>
  <c r="I2101" i="5"/>
  <c r="N2103" i="5"/>
  <c r="H2104" i="5"/>
  <c r="Q2104" i="5" s="1"/>
  <c r="N2106" i="5"/>
  <c r="N2110" i="5"/>
  <c r="K2114" i="5"/>
  <c r="J2121" i="5"/>
  <c r="M2121" i="5"/>
  <c r="L2121" i="5"/>
  <c r="N2126" i="5"/>
  <c r="L2128" i="5"/>
  <c r="I2128" i="5"/>
  <c r="H2128" i="5"/>
  <c r="Q2128" i="5" s="1"/>
  <c r="L2131" i="5"/>
  <c r="K2131" i="5"/>
  <c r="J2131" i="5"/>
  <c r="K2141" i="5"/>
  <c r="N2147" i="5"/>
  <c r="H2149" i="5"/>
  <c r="Q2149" i="5" s="1"/>
  <c r="N2165" i="5"/>
  <c r="N2170" i="5"/>
  <c r="H2176" i="5"/>
  <c r="Q2176" i="5" s="1"/>
  <c r="J2181" i="5"/>
  <c r="K2181" i="5"/>
  <c r="I2181" i="5"/>
  <c r="I2205" i="5"/>
  <c r="J2205" i="5"/>
  <c r="H2205" i="5"/>
  <c r="Q2205" i="5" s="1"/>
  <c r="K2205" i="5"/>
  <c r="K2206" i="5"/>
  <c r="L2206" i="5"/>
  <c r="M2206" i="5"/>
  <c r="J2206" i="5"/>
  <c r="N2213" i="5"/>
  <c r="L2220" i="5"/>
  <c r="H2221" i="5"/>
  <c r="Q2221" i="5" s="1"/>
  <c r="J2244" i="5"/>
  <c r="I2244" i="5"/>
  <c r="L2244" i="5"/>
  <c r="M2244" i="5"/>
  <c r="J2254" i="5"/>
  <c r="R2264" i="5"/>
  <c r="N2272" i="5"/>
  <c r="J2274" i="5"/>
  <c r="I2274" i="5"/>
  <c r="M2274" i="5"/>
  <c r="K2284" i="5"/>
  <c r="L2284" i="5"/>
  <c r="I2284" i="5"/>
  <c r="J2284" i="5"/>
  <c r="I2295" i="5"/>
  <c r="J2295" i="5"/>
  <c r="M2295" i="5"/>
  <c r="H2299" i="5"/>
  <c r="Q2299" i="5" s="1"/>
  <c r="L2313" i="5"/>
  <c r="H2314" i="5"/>
  <c r="Q2314" i="5" s="1"/>
  <c r="R2344" i="5"/>
  <c r="N2373" i="5"/>
  <c r="J2382" i="5"/>
  <c r="I2382" i="5"/>
  <c r="M2382" i="5"/>
  <c r="N2394" i="5"/>
  <c r="L2400" i="5"/>
  <c r="H2401" i="5"/>
  <c r="Q2401" i="5" s="1"/>
  <c r="H2415" i="5"/>
  <c r="Q2415" i="5" s="1"/>
  <c r="L2418" i="5"/>
  <c r="N2423" i="5"/>
  <c r="N2434" i="5"/>
  <c r="N2449" i="5"/>
  <c r="K2454" i="5"/>
  <c r="J2467" i="5"/>
  <c r="K2470" i="5"/>
  <c r="L2470" i="5"/>
  <c r="H2470" i="5"/>
  <c r="M2470" i="5"/>
  <c r="I2470" i="5"/>
  <c r="R2470" i="5" s="1"/>
  <c r="N2475" i="5"/>
  <c r="N2488" i="5"/>
  <c r="R2495" i="5"/>
  <c r="V2615" i="5"/>
  <c r="N1646" i="5"/>
  <c r="K1654" i="5"/>
  <c r="L1654" i="5"/>
  <c r="N1670" i="5"/>
  <c r="K1678" i="5"/>
  <c r="L1678" i="5"/>
  <c r="N1694" i="5"/>
  <c r="K1702" i="5"/>
  <c r="L1702" i="5"/>
  <c r="N1718" i="5"/>
  <c r="K1726" i="5"/>
  <c r="L1726" i="5"/>
  <c r="N1742" i="5"/>
  <c r="K1750" i="5"/>
  <c r="L1750" i="5"/>
  <c r="H1767" i="5"/>
  <c r="Q1767" i="5" s="1"/>
  <c r="K1774" i="5"/>
  <c r="L1774" i="5"/>
  <c r="J1776" i="5"/>
  <c r="I1776" i="5"/>
  <c r="H1798" i="5"/>
  <c r="Q1798" i="5" s="1"/>
  <c r="N1799" i="5"/>
  <c r="J1800" i="5"/>
  <c r="I1800" i="5"/>
  <c r="I1813" i="5"/>
  <c r="K1815" i="5"/>
  <c r="I1822" i="5"/>
  <c r="K1824" i="5"/>
  <c r="H1831" i="5"/>
  <c r="N1832" i="5"/>
  <c r="H1833" i="5"/>
  <c r="N1837" i="5"/>
  <c r="K1840" i="5"/>
  <c r="L1840" i="5"/>
  <c r="J1842" i="5"/>
  <c r="I1842" i="5"/>
  <c r="I1855" i="5"/>
  <c r="K1857" i="5"/>
  <c r="H1864" i="5"/>
  <c r="N1865" i="5"/>
  <c r="H1866" i="5"/>
  <c r="L1873" i="5"/>
  <c r="K1873" i="5"/>
  <c r="K1881" i="5"/>
  <c r="H1888" i="5"/>
  <c r="N1889" i="5"/>
  <c r="H1890" i="5"/>
  <c r="L1897" i="5"/>
  <c r="K1897" i="5"/>
  <c r="K1905" i="5"/>
  <c r="H1912" i="5"/>
  <c r="N1913" i="5"/>
  <c r="H1914" i="5"/>
  <c r="L1921" i="5"/>
  <c r="K1921" i="5"/>
  <c r="K1929" i="5"/>
  <c r="H1936" i="5"/>
  <c r="N1937" i="5"/>
  <c r="H1938" i="5"/>
  <c r="L1945" i="5"/>
  <c r="K1945" i="5"/>
  <c r="K1953" i="5"/>
  <c r="H1960" i="5"/>
  <c r="N1961" i="5"/>
  <c r="H1962" i="5"/>
  <c r="N1966" i="5"/>
  <c r="L1969" i="5"/>
  <c r="K1969" i="5"/>
  <c r="I1971" i="5"/>
  <c r="J1971" i="5"/>
  <c r="I1984" i="5"/>
  <c r="H1986" i="5"/>
  <c r="N1990" i="5"/>
  <c r="L1993" i="5"/>
  <c r="K1993" i="5"/>
  <c r="I1995" i="5"/>
  <c r="J1995" i="5"/>
  <c r="K2002" i="5"/>
  <c r="L2002" i="5"/>
  <c r="J2004" i="5"/>
  <c r="I2004" i="5"/>
  <c r="I2017" i="5"/>
  <c r="K2019" i="5"/>
  <c r="N2023" i="5"/>
  <c r="H2026" i="5"/>
  <c r="N2027" i="5"/>
  <c r="J2028" i="5"/>
  <c r="I2028" i="5"/>
  <c r="I2041" i="5"/>
  <c r="K2043" i="5"/>
  <c r="H2050" i="5"/>
  <c r="N2051" i="5"/>
  <c r="J2052" i="5"/>
  <c r="I2052" i="5"/>
  <c r="L2060" i="5"/>
  <c r="J2064" i="5"/>
  <c r="K2064" i="5"/>
  <c r="I2064" i="5"/>
  <c r="H2067" i="5"/>
  <c r="Q2067" i="5" s="1"/>
  <c r="N2069" i="5"/>
  <c r="J2074" i="5"/>
  <c r="I2077" i="5"/>
  <c r="L2087" i="5"/>
  <c r="J2091" i="5"/>
  <c r="I2091" i="5"/>
  <c r="K2091" i="5"/>
  <c r="H2094" i="5"/>
  <c r="Q2094" i="5" s="1"/>
  <c r="N2096" i="5"/>
  <c r="J2101" i="5"/>
  <c r="I2104" i="5"/>
  <c r="L2114" i="5"/>
  <c r="J2118" i="5"/>
  <c r="K2118" i="5"/>
  <c r="I2118" i="5"/>
  <c r="H2121" i="5"/>
  <c r="Q2121" i="5" s="1"/>
  <c r="N2123" i="5"/>
  <c r="J2128" i="5"/>
  <c r="H2131" i="5"/>
  <c r="Q2131" i="5" s="1"/>
  <c r="N2137" i="5"/>
  <c r="L2141" i="5"/>
  <c r="J2145" i="5"/>
  <c r="I2145" i="5"/>
  <c r="K2145" i="5"/>
  <c r="M2149" i="5"/>
  <c r="N2174" i="5"/>
  <c r="N2175" i="5"/>
  <c r="I2176" i="5"/>
  <c r="R2176" i="5" s="1"/>
  <c r="H2181" i="5"/>
  <c r="Q2181" i="5" s="1"/>
  <c r="M2186" i="5"/>
  <c r="H2186" i="5"/>
  <c r="Q2186" i="5" s="1"/>
  <c r="I2186" i="5"/>
  <c r="J2186" i="5"/>
  <c r="L2205" i="5"/>
  <c r="H2206" i="5"/>
  <c r="Q2206" i="5" s="1"/>
  <c r="N2219" i="5"/>
  <c r="M2220" i="5"/>
  <c r="I2221" i="5"/>
  <c r="R2221" i="5" s="1"/>
  <c r="R2234" i="5"/>
  <c r="H2244" i="5"/>
  <c r="Q2244" i="5" s="1"/>
  <c r="M2254" i="5"/>
  <c r="L2269" i="5"/>
  <c r="K2269" i="5"/>
  <c r="I2269" i="5"/>
  <c r="H2269" i="5"/>
  <c r="Q2269" i="5" s="1"/>
  <c r="H2274" i="5"/>
  <c r="Q2274" i="5" s="1"/>
  <c r="H2284" i="5"/>
  <c r="Q2284" i="5" s="1"/>
  <c r="K2290" i="5"/>
  <c r="L2290" i="5"/>
  <c r="I2290" i="5"/>
  <c r="H2290" i="5"/>
  <c r="Q2290" i="5" s="1"/>
  <c r="H2295" i="5"/>
  <c r="Q2295" i="5" s="1"/>
  <c r="M2299" i="5"/>
  <c r="M2313" i="5"/>
  <c r="I2314" i="5"/>
  <c r="R2314" i="5" s="1"/>
  <c r="L2335" i="5"/>
  <c r="K2335" i="5"/>
  <c r="I2335" i="5"/>
  <c r="J2335" i="5"/>
  <c r="I2349" i="5"/>
  <c r="J2349" i="5"/>
  <c r="H2349" i="5"/>
  <c r="Q2349" i="5" s="1"/>
  <c r="K2349" i="5"/>
  <c r="K2350" i="5"/>
  <c r="L2350" i="5"/>
  <c r="M2350" i="5"/>
  <c r="J2350" i="5"/>
  <c r="R2354" i="5"/>
  <c r="K2362" i="5"/>
  <c r="L2362" i="5"/>
  <c r="M2362" i="5"/>
  <c r="I2362" i="5"/>
  <c r="R2362" i="5" s="1"/>
  <c r="H2362" i="5"/>
  <c r="Q2362" i="5" s="1"/>
  <c r="H2382" i="5"/>
  <c r="Q2382" i="5" s="1"/>
  <c r="N2399" i="5"/>
  <c r="M2400" i="5"/>
  <c r="I2401" i="5"/>
  <c r="R2401" i="5" s="1"/>
  <c r="R2408" i="5"/>
  <c r="M2415" i="5"/>
  <c r="N2424" i="5"/>
  <c r="N2436" i="5"/>
  <c r="L2443" i="5"/>
  <c r="K2443" i="5"/>
  <c r="J2443" i="5"/>
  <c r="I2443" i="5"/>
  <c r="N2443" i="5" s="1"/>
  <c r="L2454" i="5"/>
  <c r="J2466" i="5"/>
  <c r="I2466" i="5"/>
  <c r="N2466" i="5" s="1"/>
  <c r="L2466" i="5"/>
  <c r="K2466" i="5"/>
  <c r="J2470" i="5"/>
  <c r="N2485" i="5"/>
  <c r="N2490" i="5"/>
  <c r="N1622" i="5"/>
  <c r="K1630" i="5"/>
  <c r="R1630" i="5" s="1"/>
  <c r="L1630" i="5"/>
  <c r="H1654" i="5"/>
  <c r="Q1654" i="5" s="1"/>
  <c r="N1655" i="5"/>
  <c r="J1656" i="5"/>
  <c r="I1656" i="5"/>
  <c r="R1656" i="5" s="1"/>
  <c r="H1678" i="5"/>
  <c r="N1679" i="5"/>
  <c r="J1680" i="5"/>
  <c r="I1680" i="5"/>
  <c r="R1680" i="5" s="1"/>
  <c r="H1702" i="5"/>
  <c r="Q1702" i="5" s="1"/>
  <c r="N1703" i="5"/>
  <c r="J1704" i="5"/>
  <c r="I1704" i="5"/>
  <c r="H1726" i="5"/>
  <c r="Q1726" i="5" s="1"/>
  <c r="N1727" i="5"/>
  <c r="J1728" i="5"/>
  <c r="I1728" i="5"/>
  <c r="R1728" i="5" s="1"/>
  <c r="H1750" i="5"/>
  <c r="Q1750" i="5" s="1"/>
  <c r="N1751" i="5"/>
  <c r="J1752" i="5"/>
  <c r="I1752" i="5"/>
  <c r="R1752" i="5" s="1"/>
  <c r="K1767" i="5"/>
  <c r="H1774" i="5"/>
  <c r="Q1774" i="5" s="1"/>
  <c r="N1775" i="5"/>
  <c r="H1776" i="5"/>
  <c r="L1783" i="5"/>
  <c r="K1783" i="5"/>
  <c r="R1783" i="5" s="1"/>
  <c r="I1785" i="5"/>
  <c r="J1785" i="5"/>
  <c r="I1798" i="5"/>
  <c r="H1800" i="5"/>
  <c r="L1807" i="5"/>
  <c r="K1807" i="5"/>
  <c r="R1807" i="5" s="1"/>
  <c r="I1809" i="5"/>
  <c r="J1809" i="5"/>
  <c r="J1813" i="5"/>
  <c r="L1815" i="5"/>
  <c r="J1822" i="5"/>
  <c r="L1824" i="5"/>
  <c r="I1831" i="5"/>
  <c r="R1831" i="5" s="1"/>
  <c r="K1833" i="5"/>
  <c r="H1840" i="5"/>
  <c r="N1841" i="5"/>
  <c r="H1842" i="5"/>
  <c r="L1849" i="5"/>
  <c r="K1849" i="5"/>
  <c r="R1849" i="5" s="1"/>
  <c r="J1855" i="5"/>
  <c r="L1857" i="5"/>
  <c r="I1864" i="5"/>
  <c r="K1866" i="5"/>
  <c r="H1873" i="5"/>
  <c r="N1874" i="5"/>
  <c r="I1875" i="5"/>
  <c r="R1875" i="5" s="1"/>
  <c r="J1875" i="5"/>
  <c r="L1881" i="5"/>
  <c r="I1888" i="5"/>
  <c r="K1890" i="5"/>
  <c r="H1897" i="5"/>
  <c r="N1898" i="5"/>
  <c r="I1899" i="5"/>
  <c r="R1899" i="5" s="1"/>
  <c r="J1899" i="5"/>
  <c r="L1905" i="5"/>
  <c r="I1912" i="5"/>
  <c r="R1912" i="5" s="1"/>
  <c r="K1914" i="5"/>
  <c r="H1921" i="5"/>
  <c r="N1922" i="5"/>
  <c r="I1923" i="5"/>
  <c r="R1923" i="5" s="1"/>
  <c r="J1923" i="5"/>
  <c r="L1929" i="5"/>
  <c r="I1936" i="5"/>
  <c r="K1938" i="5"/>
  <c r="H1945" i="5"/>
  <c r="N1946" i="5"/>
  <c r="I1947" i="5"/>
  <c r="J1947" i="5"/>
  <c r="L1953" i="5"/>
  <c r="I1960" i="5"/>
  <c r="K1962" i="5"/>
  <c r="H1969" i="5"/>
  <c r="N1970" i="5"/>
  <c r="H1971" i="5"/>
  <c r="Q1971" i="5" s="1"/>
  <c r="K1978" i="5"/>
  <c r="R1978" i="5" s="1"/>
  <c r="L1978" i="5"/>
  <c r="J1984" i="5"/>
  <c r="K1986" i="5"/>
  <c r="H1993" i="5"/>
  <c r="N1994" i="5"/>
  <c r="H1995" i="5"/>
  <c r="Q1995" i="5" s="1"/>
  <c r="H2002" i="5"/>
  <c r="N2003" i="5"/>
  <c r="H2004" i="5"/>
  <c r="Q2004" i="5" s="1"/>
  <c r="L2011" i="5"/>
  <c r="K2011" i="5"/>
  <c r="R2011" i="5" s="1"/>
  <c r="I2013" i="5"/>
  <c r="R2013" i="5" s="1"/>
  <c r="J2013" i="5"/>
  <c r="J2017" i="5"/>
  <c r="L2019" i="5"/>
  <c r="I2026" i="5"/>
  <c r="H2028" i="5"/>
  <c r="Q2028" i="5" s="1"/>
  <c r="L2035" i="5"/>
  <c r="K2035" i="5"/>
  <c r="R2035" i="5" s="1"/>
  <c r="I2037" i="5"/>
  <c r="R2037" i="5" s="1"/>
  <c r="J2037" i="5"/>
  <c r="J2041" i="5"/>
  <c r="L2043" i="5"/>
  <c r="I2050" i="5"/>
  <c r="H2052" i="5"/>
  <c r="Q2052" i="5" s="1"/>
  <c r="M2060" i="5"/>
  <c r="H2064" i="5"/>
  <c r="I2067" i="5"/>
  <c r="K2074" i="5"/>
  <c r="M2077" i="5"/>
  <c r="H2081" i="5"/>
  <c r="Q2081" i="5" s="1"/>
  <c r="K2081" i="5"/>
  <c r="L2081" i="5"/>
  <c r="M2087" i="5"/>
  <c r="H2091" i="5"/>
  <c r="I2094" i="5"/>
  <c r="K2101" i="5"/>
  <c r="M2104" i="5"/>
  <c r="H2108" i="5"/>
  <c r="Q2108" i="5" s="1"/>
  <c r="L2108" i="5"/>
  <c r="K2108" i="5"/>
  <c r="M2114" i="5"/>
  <c r="I2121" i="5"/>
  <c r="K2128" i="5"/>
  <c r="I2131" i="5"/>
  <c r="R2131" i="5" s="1"/>
  <c r="M2141" i="5"/>
  <c r="M2150" i="5"/>
  <c r="H2150" i="5"/>
  <c r="Q2150" i="5" s="1"/>
  <c r="J2150" i="5"/>
  <c r="I2150" i="5"/>
  <c r="M2176" i="5"/>
  <c r="L2181" i="5"/>
  <c r="L2182" i="5"/>
  <c r="I2182" i="5"/>
  <c r="R2182" i="5" s="1"/>
  <c r="J2182" i="5"/>
  <c r="M2205" i="5"/>
  <c r="I2206" i="5"/>
  <c r="N2243" i="5"/>
  <c r="K2244" i="5"/>
  <c r="I2265" i="5"/>
  <c r="J2265" i="5"/>
  <c r="L2265" i="5"/>
  <c r="M2265" i="5"/>
  <c r="N2273" i="5"/>
  <c r="K2274" i="5"/>
  <c r="M2284" i="5"/>
  <c r="K2295" i="5"/>
  <c r="R2300" i="5"/>
  <c r="N2308" i="5"/>
  <c r="J2310" i="5"/>
  <c r="I2310" i="5"/>
  <c r="R2310" i="5" s="1"/>
  <c r="M2310" i="5"/>
  <c r="K2320" i="5"/>
  <c r="L2320" i="5"/>
  <c r="J2320" i="5"/>
  <c r="I2320" i="5"/>
  <c r="N2323" i="5"/>
  <c r="I2331" i="5"/>
  <c r="J2331" i="5"/>
  <c r="M2331" i="5"/>
  <c r="N2359" i="5"/>
  <c r="R2375" i="5"/>
  <c r="N2380" i="5"/>
  <c r="N2381" i="5"/>
  <c r="K2382" i="5"/>
  <c r="K2392" i="5"/>
  <c r="L2392" i="5"/>
  <c r="J2392" i="5"/>
  <c r="I2392" i="5"/>
  <c r="R2426" i="5"/>
  <c r="R2444" i="5"/>
  <c r="N2453" i="5"/>
  <c r="I2457" i="5"/>
  <c r="J2457" i="5"/>
  <c r="M2457" i="5"/>
  <c r="K2457" i="5"/>
  <c r="H2457" i="5"/>
  <c r="Q2457" i="5" s="1"/>
  <c r="J2472" i="5"/>
  <c r="I2472" i="5"/>
  <c r="H2472" i="5"/>
  <c r="Q2472" i="5" s="1"/>
  <c r="M2472" i="5"/>
  <c r="K2472" i="5"/>
  <c r="N2487" i="5"/>
  <c r="M1467" i="5"/>
  <c r="R1467" i="5" s="1"/>
  <c r="M1470" i="5"/>
  <c r="R1470" i="5" s="1"/>
  <c r="N1490" i="5"/>
  <c r="K1498" i="5"/>
  <c r="N1498" i="5" s="1"/>
  <c r="L1498" i="5"/>
  <c r="N1514" i="5"/>
  <c r="K1522" i="5"/>
  <c r="N1522" i="5" s="1"/>
  <c r="L1522" i="5"/>
  <c r="J1524" i="5"/>
  <c r="I1524" i="5"/>
  <c r="N1547" i="5"/>
  <c r="J1548" i="5"/>
  <c r="I1548" i="5"/>
  <c r="N1548" i="5" s="1"/>
  <c r="L1555" i="5"/>
  <c r="K1555" i="5"/>
  <c r="R1555" i="5" s="1"/>
  <c r="I1557" i="5"/>
  <c r="R1557" i="5" s="1"/>
  <c r="J1557" i="5"/>
  <c r="K1564" i="5"/>
  <c r="N1564" i="5" s="1"/>
  <c r="L1564" i="5"/>
  <c r="J1566" i="5"/>
  <c r="I1566" i="5"/>
  <c r="R1566" i="5" s="1"/>
  <c r="L1573" i="5"/>
  <c r="K1573" i="5"/>
  <c r="R1573" i="5" s="1"/>
  <c r="I1575" i="5"/>
  <c r="R1575" i="5" s="1"/>
  <c r="J1575" i="5"/>
  <c r="K1582" i="5"/>
  <c r="R1582" i="5" s="1"/>
  <c r="L1582" i="5"/>
  <c r="J1584" i="5"/>
  <c r="I1584" i="5"/>
  <c r="N1607" i="5"/>
  <c r="J1608" i="5"/>
  <c r="I1608" i="5"/>
  <c r="R1608" i="5" s="1"/>
  <c r="H1630" i="5"/>
  <c r="Q1630" i="5" s="1"/>
  <c r="N1631" i="5"/>
  <c r="J1632" i="5"/>
  <c r="I1632" i="5"/>
  <c r="L1639" i="5"/>
  <c r="K1639" i="5"/>
  <c r="N1639" i="5" s="1"/>
  <c r="I1641" i="5"/>
  <c r="J1641" i="5"/>
  <c r="I1654" i="5"/>
  <c r="H1656" i="5"/>
  <c r="Q1656" i="5" s="1"/>
  <c r="L1663" i="5"/>
  <c r="K1663" i="5"/>
  <c r="N1663" i="5" s="1"/>
  <c r="I1665" i="5"/>
  <c r="J1665" i="5"/>
  <c r="I1678" i="5"/>
  <c r="H1680" i="5"/>
  <c r="Q1680" i="5" s="1"/>
  <c r="L1687" i="5"/>
  <c r="K1687" i="5"/>
  <c r="N1687" i="5" s="1"/>
  <c r="I1689" i="5"/>
  <c r="J1689" i="5"/>
  <c r="I1702" i="5"/>
  <c r="H1704" i="5"/>
  <c r="Q1704" i="5" s="1"/>
  <c r="L1711" i="5"/>
  <c r="K1711" i="5"/>
  <c r="N1711" i="5" s="1"/>
  <c r="I1713" i="5"/>
  <c r="J1713" i="5"/>
  <c r="I1726" i="5"/>
  <c r="H1728" i="5"/>
  <c r="L1735" i="5"/>
  <c r="K1735" i="5"/>
  <c r="N1735" i="5" s="1"/>
  <c r="I1737" i="5"/>
  <c r="J1737" i="5"/>
  <c r="I1750" i="5"/>
  <c r="H1752" i="5"/>
  <c r="Q1752" i="5" s="1"/>
  <c r="L1759" i="5"/>
  <c r="K1759" i="5"/>
  <c r="R1759" i="5" s="1"/>
  <c r="I1761" i="5"/>
  <c r="J1761" i="5"/>
  <c r="L1767" i="5"/>
  <c r="I1774" i="5"/>
  <c r="R1774" i="5" s="1"/>
  <c r="K1776" i="5"/>
  <c r="H1783" i="5"/>
  <c r="Q1783" i="5" s="1"/>
  <c r="N1784" i="5"/>
  <c r="H1785" i="5"/>
  <c r="Q1785" i="5" s="1"/>
  <c r="K1792" i="5"/>
  <c r="N1792" i="5" s="1"/>
  <c r="L1792" i="5"/>
  <c r="J1798" i="5"/>
  <c r="K1800" i="5"/>
  <c r="H1807" i="5"/>
  <c r="Q1807" i="5" s="1"/>
  <c r="N1808" i="5"/>
  <c r="H1809" i="5"/>
  <c r="Q1809" i="5" s="1"/>
  <c r="M1813" i="5"/>
  <c r="M1815" i="5"/>
  <c r="K1816" i="5"/>
  <c r="R1816" i="5" s="1"/>
  <c r="L1816" i="5"/>
  <c r="J1818" i="5"/>
  <c r="I1818" i="5"/>
  <c r="M1822" i="5"/>
  <c r="M1824" i="5"/>
  <c r="L1825" i="5"/>
  <c r="K1825" i="5"/>
  <c r="R1825" i="5" s="1"/>
  <c r="J1831" i="5"/>
  <c r="L1833" i="5"/>
  <c r="I1840" i="5"/>
  <c r="R1840" i="5" s="1"/>
  <c r="K1842" i="5"/>
  <c r="H1849" i="5"/>
  <c r="Q1849" i="5" s="1"/>
  <c r="N1850" i="5"/>
  <c r="I1851" i="5"/>
  <c r="J1851" i="5"/>
  <c r="M1855" i="5"/>
  <c r="M1857" i="5"/>
  <c r="K1858" i="5"/>
  <c r="R1858" i="5" s="1"/>
  <c r="L1858" i="5"/>
  <c r="J1860" i="5"/>
  <c r="I1860" i="5"/>
  <c r="J1864" i="5"/>
  <c r="L1866" i="5"/>
  <c r="I1873" i="5"/>
  <c r="R1873" i="5" s="1"/>
  <c r="H1875" i="5"/>
  <c r="Q1875" i="5" s="1"/>
  <c r="M1881" i="5"/>
  <c r="K1882" i="5"/>
  <c r="R1882" i="5" s="1"/>
  <c r="L1882" i="5"/>
  <c r="J1884" i="5"/>
  <c r="I1884" i="5"/>
  <c r="J1888" i="5"/>
  <c r="L1890" i="5"/>
  <c r="I1897" i="5"/>
  <c r="H1899" i="5"/>
  <c r="Q1899" i="5" s="1"/>
  <c r="M1905" i="5"/>
  <c r="K1906" i="5"/>
  <c r="N1906" i="5" s="1"/>
  <c r="L1906" i="5"/>
  <c r="J1908" i="5"/>
  <c r="I1908" i="5"/>
  <c r="J1912" i="5"/>
  <c r="L1914" i="5"/>
  <c r="I1921" i="5"/>
  <c r="R1921" i="5" s="1"/>
  <c r="H1923" i="5"/>
  <c r="Q1923" i="5" s="1"/>
  <c r="M1929" i="5"/>
  <c r="K1930" i="5"/>
  <c r="N1930" i="5" s="1"/>
  <c r="L1930" i="5"/>
  <c r="J1932" i="5"/>
  <c r="I1932" i="5"/>
  <c r="J1936" i="5"/>
  <c r="L1938" i="5"/>
  <c r="I1945" i="5"/>
  <c r="H1947" i="5"/>
  <c r="Q1947" i="5" s="1"/>
  <c r="M1953" i="5"/>
  <c r="K1954" i="5"/>
  <c r="N1954" i="5" s="1"/>
  <c r="L1954" i="5"/>
  <c r="J1956" i="5"/>
  <c r="I1956" i="5"/>
  <c r="J1960" i="5"/>
  <c r="L1962" i="5"/>
  <c r="I1969" i="5"/>
  <c r="R1969" i="5" s="1"/>
  <c r="K1971" i="5"/>
  <c r="V1976" i="5"/>
  <c r="H1978" i="5"/>
  <c r="Q1978" i="5" s="1"/>
  <c r="N1979" i="5"/>
  <c r="J1980" i="5"/>
  <c r="I1980" i="5"/>
  <c r="M1984" i="5"/>
  <c r="L1986" i="5"/>
  <c r="I1993" i="5"/>
  <c r="K1995" i="5"/>
  <c r="I2002" i="5"/>
  <c r="R2002" i="5" s="1"/>
  <c r="K2004" i="5"/>
  <c r="H2011" i="5"/>
  <c r="Q2011" i="5" s="1"/>
  <c r="N2012" i="5"/>
  <c r="H2013" i="5"/>
  <c r="Q2013" i="5" s="1"/>
  <c r="M2017" i="5"/>
  <c r="M2019" i="5"/>
  <c r="K2020" i="5"/>
  <c r="R2020" i="5" s="1"/>
  <c r="L2020" i="5"/>
  <c r="J2026" i="5"/>
  <c r="K2028" i="5"/>
  <c r="H2035" i="5"/>
  <c r="Q2035" i="5" s="1"/>
  <c r="N2036" i="5"/>
  <c r="H2037" i="5"/>
  <c r="M2041" i="5"/>
  <c r="M2043" i="5"/>
  <c r="K2044" i="5"/>
  <c r="N2044" i="5" s="1"/>
  <c r="L2044" i="5"/>
  <c r="J2050" i="5"/>
  <c r="K2052" i="5"/>
  <c r="L2064" i="5"/>
  <c r="K2067" i="5"/>
  <c r="L2068" i="5"/>
  <c r="J2068" i="5"/>
  <c r="R2068" i="5" s="1"/>
  <c r="K2068" i="5"/>
  <c r="M2074" i="5"/>
  <c r="H2078" i="5"/>
  <c r="Q2078" i="5" s="1"/>
  <c r="I2078" i="5"/>
  <c r="R2078" i="5" s="1"/>
  <c r="J2078" i="5"/>
  <c r="I2081" i="5"/>
  <c r="R2081" i="5" s="1"/>
  <c r="L2091" i="5"/>
  <c r="K2094" i="5"/>
  <c r="L2095" i="5"/>
  <c r="K2095" i="5"/>
  <c r="J2095" i="5"/>
  <c r="R2095" i="5" s="1"/>
  <c r="M2101" i="5"/>
  <c r="H2105" i="5"/>
  <c r="Q2105" i="5" s="1"/>
  <c r="J2105" i="5"/>
  <c r="I2105" i="5"/>
  <c r="I2108" i="5"/>
  <c r="L2118" i="5"/>
  <c r="K2121" i="5"/>
  <c r="L2122" i="5"/>
  <c r="J2122" i="5"/>
  <c r="N2122" i="5" s="1"/>
  <c r="K2122" i="5"/>
  <c r="M2128" i="5"/>
  <c r="M2131" i="5"/>
  <c r="H2135" i="5"/>
  <c r="Q2135" i="5" s="1"/>
  <c r="K2135" i="5"/>
  <c r="R2135" i="5" s="1"/>
  <c r="L2135" i="5"/>
  <c r="L2145" i="5"/>
  <c r="L2146" i="5"/>
  <c r="J2146" i="5"/>
  <c r="I2146" i="5"/>
  <c r="K2150" i="5"/>
  <c r="J2172" i="5"/>
  <c r="I2172" i="5"/>
  <c r="N2172" i="5" s="1"/>
  <c r="L2172" i="5"/>
  <c r="M2172" i="5"/>
  <c r="R2177" i="5"/>
  <c r="M2181" i="5"/>
  <c r="H2182" i="5"/>
  <c r="L2186" i="5"/>
  <c r="J2187" i="5"/>
  <c r="I2187" i="5"/>
  <c r="H2187" i="5"/>
  <c r="N2200" i="5"/>
  <c r="J2202" i="5"/>
  <c r="I2202" i="5"/>
  <c r="R2202" i="5" s="1"/>
  <c r="M2202" i="5"/>
  <c r="R2207" i="5"/>
  <c r="V2207" i="5" s="1"/>
  <c r="I2235" i="5"/>
  <c r="J2235" i="5"/>
  <c r="K2235" i="5"/>
  <c r="L2235" i="5"/>
  <c r="K2236" i="5"/>
  <c r="R2236" i="5" s="1"/>
  <c r="L2236" i="5"/>
  <c r="M2236" i="5"/>
  <c r="N2238" i="5"/>
  <c r="J2250" i="5"/>
  <c r="I2250" i="5"/>
  <c r="L2250" i="5"/>
  <c r="K2250" i="5"/>
  <c r="L2251" i="5"/>
  <c r="K2251" i="5"/>
  <c r="N2251" i="5" s="1"/>
  <c r="M2251" i="5"/>
  <c r="H2265" i="5"/>
  <c r="M2269" i="5"/>
  <c r="L2274" i="5"/>
  <c r="J2280" i="5"/>
  <c r="I2280" i="5"/>
  <c r="M2280" i="5"/>
  <c r="L2280" i="5"/>
  <c r="R2285" i="5"/>
  <c r="M2290" i="5"/>
  <c r="L2295" i="5"/>
  <c r="L2305" i="5"/>
  <c r="K2305" i="5"/>
  <c r="H2305" i="5"/>
  <c r="I2305" i="5"/>
  <c r="R2305" i="5" s="1"/>
  <c r="H2310" i="5"/>
  <c r="Q2310" i="5" s="1"/>
  <c r="H2320" i="5"/>
  <c r="K2326" i="5"/>
  <c r="L2326" i="5"/>
  <c r="H2326" i="5"/>
  <c r="I2326" i="5"/>
  <c r="H2331" i="5"/>
  <c r="Q2331" i="5" s="1"/>
  <c r="M2335" i="5"/>
  <c r="M2349" i="5"/>
  <c r="I2350" i="5"/>
  <c r="R2350" i="5" s="1"/>
  <c r="K2356" i="5"/>
  <c r="L2356" i="5"/>
  <c r="I2356" i="5"/>
  <c r="J2356" i="5"/>
  <c r="N2367" i="5"/>
  <c r="L2382" i="5"/>
  <c r="H2392" i="5"/>
  <c r="Q2392" i="5" s="1"/>
  <c r="N2413" i="5"/>
  <c r="N2416" i="5"/>
  <c r="N2417" i="5"/>
  <c r="N2439" i="5"/>
  <c r="M2443" i="5"/>
  <c r="N2452" i="5"/>
  <c r="L2457" i="5"/>
  <c r="M2466" i="5"/>
  <c r="L2472" i="5"/>
  <c r="L2167" i="5"/>
  <c r="K2167" i="5"/>
  <c r="N2167" i="5" s="1"/>
  <c r="N2195" i="5"/>
  <c r="J2196" i="5"/>
  <c r="I2196" i="5"/>
  <c r="R2196" i="5" s="1"/>
  <c r="I2217" i="5"/>
  <c r="R2217" i="5" s="1"/>
  <c r="J2217" i="5"/>
  <c r="L2245" i="5"/>
  <c r="K2245" i="5"/>
  <c r="N2245" i="5" s="1"/>
  <c r="K2266" i="5"/>
  <c r="R2266" i="5" s="1"/>
  <c r="L2266" i="5"/>
  <c r="N2267" i="5"/>
  <c r="J2268" i="5"/>
  <c r="I2268" i="5"/>
  <c r="R2268" i="5" s="1"/>
  <c r="I2289" i="5"/>
  <c r="N2289" i="5" s="1"/>
  <c r="J2289" i="5"/>
  <c r="L2317" i="5"/>
  <c r="K2317" i="5"/>
  <c r="R2317" i="5" s="1"/>
  <c r="K2338" i="5"/>
  <c r="R2338" i="5" s="1"/>
  <c r="L2338" i="5"/>
  <c r="N2339" i="5"/>
  <c r="J2340" i="5"/>
  <c r="I2340" i="5"/>
  <c r="R2340" i="5" s="1"/>
  <c r="I2361" i="5"/>
  <c r="J2361" i="5"/>
  <c r="L2389" i="5"/>
  <c r="K2389" i="5"/>
  <c r="N2389" i="5" s="1"/>
  <c r="K2410" i="5"/>
  <c r="R2410" i="5" s="1"/>
  <c r="L2410" i="5"/>
  <c r="N2411" i="5"/>
  <c r="J2412" i="5"/>
  <c r="I2412" i="5"/>
  <c r="R2412" i="5" s="1"/>
  <c r="I2433" i="5"/>
  <c r="N2433" i="5" s="1"/>
  <c r="J2433" i="5"/>
  <c r="L2461" i="5"/>
  <c r="K2461" i="5"/>
  <c r="N2461" i="5" s="1"/>
  <c r="K2482" i="5"/>
  <c r="N2482" i="5" s="1"/>
  <c r="L2482" i="5"/>
  <c r="N2483" i="5"/>
  <c r="J2484" i="5"/>
  <c r="I2484" i="5"/>
  <c r="R2484" i="5" s="1"/>
  <c r="I2505" i="5"/>
  <c r="J2505" i="5"/>
  <c r="L2533" i="5"/>
  <c r="K2533" i="5"/>
  <c r="N2533" i="5" s="1"/>
  <c r="I2542" i="5"/>
  <c r="K2544" i="5"/>
  <c r="K2554" i="5"/>
  <c r="N2554" i="5" s="1"/>
  <c r="L2554" i="5"/>
  <c r="N2555" i="5"/>
  <c r="J2556" i="5"/>
  <c r="I2556" i="5"/>
  <c r="R2556" i="5" s="1"/>
  <c r="K2565" i="5"/>
  <c r="I2577" i="5"/>
  <c r="R2577" i="5" s="1"/>
  <c r="J2577" i="5"/>
  <c r="I2593" i="5"/>
  <c r="L2605" i="5"/>
  <c r="K2605" i="5"/>
  <c r="N2605" i="5" s="1"/>
  <c r="I2614" i="5"/>
  <c r="K2616" i="5"/>
  <c r="K2626" i="5"/>
  <c r="N2626" i="5" s="1"/>
  <c r="L2626" i="5"/>
  <c r="N2627" i="5"/>
  <c r="J2628" i="5"/>
  <c r="I2628" i="5"/>
  <c r="R2628" i="5" s="1"/>
  <c r="K2637" i="5"/>
  <c r="I2649" i="5"/>
  <c r="R2649" i="5" s="1"/>
  <c r="J2649" i="5"/>
  <c r="I2665" i="5"/>
  <c r="L2677" i="5"/>
  <c r="K2677" i="5"/>
  <c r="N2677" i="5" s="1"/>
  <c r="I2686" i="5"/>
  <c r="K2688" i="5"/>
  <c r="K2698" i="5"/>
  <c r="N2698" i="5" s="1"/>
  <c r="L2698" i="5"/>
  <c r="N2699" i="5"/>
  <c r="J2700" i="5"/>
  <c r="I2700" i="5"/>
  <c r="R2700" i="5" s="1"/>
  <c r="K2709" i="5"/>
  <c r="I2721" i="5"/>
  <c r="N2721" i="5" s="1"/>
  <c r="J2721" i="5"/>
  <c r="I2737" i="5"/>
  <c r="L2749" i="5"/>
  <c r="K2749" i="5"/>
  <c r="N2749" i="5" s="1"/>
  <c r="I2758" i="5"/>
  <c r="K2760" i="5"/>
  <c r="K2770" i="5"/>
  <c r="N2770" i="5" s="1"/>
  <c r="L2770" i="5"/>
  <c r="N2771" i="5"/>
  <c r="J2772" i="5"/>
  <c r="I2772" i="5"/>
  <c r="R2772" i="5" s="1"/>
  <c r="K2781" i="5"/>
  <c r="I2793" i="5"/>
  <c r="N2793" i="5" s="1"/>
  <c r="J2793" i="5"/>
  <c r="I2809" i="5"/>
  <c r="L2821" i="5"/>
  <c r="K2821" i="5"/>
  <c r="R2821" i="5" s="1"/>
  <c r="I2830" i="5"/>
  <c r="L2840" i="5"/>
  <c r="L2844" i="5"/>
  <c r="K2844" i="5"/>
  <c r="J2844" i="5"/>
  <c r="R2844" i="5" s="1"/>
  <c r="R2847" i="5"/>
  <c r="H2854" i="5"/>
  <c r="Q2854" i="5" s="1"/>
  <c r="J2854" i="5"/>
  <c r="I2854" i="5"/>
  <c r="N2856" i="5"/>
  <c r="L2867" i="5"/>
  <c r="L2871" i="5"/>
  <c r="J2871" i="5"/>
  <c r="N2871" i="5" s="1"/>
  <c r="K2871" i="5"/>
  <c r="R2874" i="5"/>
  <c r="I2888" i="5"/>
  <c r="J2888" i="5"/>
  <c r="M2888" i="5"/>
  <c r="I2892" i="5"/>
  <c r="M2902" i="5"/>
  <c r="H2902" i="5"/>
  <c r="Q2902" i="5" s="1"/>
  <c r="K2902" i="5"/>
  <c r="J2902" i="5"/>
  <c r="I2906" i="5"/>
  <c r="J2906" i="5"/>
  <c r="K2906" i="5"/>
  <c r="H2906" i="5"/>
  <c r="Q2906" i="5" s="1"/>
  <c r="I2934" i="5"/>
  <c r="M2943" i="5"/>
  <c r="S2957" i="5"/>
  <c r="K2967" i="5"/>
  <c r="L2967" i="5"/>
  <c r="M2967" i="5"/>
  <c r="H2967" i="5"/>
  <c r="Q2967" i="5" s="1"/>
  <c r="R3007" i="5"/>
  <c r="K3009" i="5"/>
  <c r="L3009" i="5"/>
  <c r="M3009" i="5"/>
  <c r="J3009" i="5"/>
  <c r="I3009" i="5"/>
  <c r="H3009" i="5"/>
  <c r="Q3009" i="5" s="1"/>
  <c r="S3219" i="5"/>
  <c r="V3219" i="5"/>
  <c r="T3219" i="5"/>
  <c r="U3219" i="5" s="1"/>
  <c r="K2524" i="5"/>
  <c r="L2524" i="5"/>
  <c r="N2525" i="5"/>
  <c r="J2526" i="5"/>
  <c r="I2526" i="5"/>
  <c r="R2526" i="5" s="1"/>
  <c r="J2542" i="5"/>
  <c r="L2544" i="5"/>
  <c r="I2547" i="5"/>
  <c r="J2547" i="5"/>
  <c r="N2547" i="5" s="1"/>
  <c r="L2565" i="5"/>
  <c r="L2575" i="5"/>
  <c r="K2575" i="5"/>
  <c r="J2593" i="5"/>
  <c r="K2596" i="5"/>
  <c r="L2596" i="5"/>
  <c r="N2597" i="5"/>
  <c r="J2598" i="5"/>
  <c r="I2598" i="5"/>
  <c r="J2614" i="5"/>
  <c r="L2616" i="5"/>
  <c r="I2619" i="5"/>
  <c r="J2619" i="5"/>
  <c r="L2637" i="5"/>
  <c r="L2647" i="5"/>
  <c r="K2647" i="5"/>
  <c r="J2665" i="5"/>
  <c r="K2668" i="5"/>
  <c r="L2668" i="5"/>
  <c r="N2669" i="5"/>
  <c r="J2670" i="5"/>
  <c r="I2670" i="5"/>
  <c r="J2686" i="5"/>
  <c r="L2688" i="5"/>
  <c r="I2691" i="5"/>
  <c r="N2691" i="5" s="1"/>
  <c r="J2691" i="5"/>
  <c r="L2709" i="5"/>
  <c r="L2719" i="5"/>
  <c r="K2719" i="5"/>
  <c r="J2737" i="5"/>
  <c r="K2740" i="5"/>
  <c r="L2740" i="5"/>
  <c r="N2741" i="5"/>
  <c r="J2742" i="5"/>
  <c r="I2742" i="5"/>
  <c r="R2742" i="5" s="1"/>
  <c r="J2758" i="5"/>
  <c r="L2760" i="5"/>
  <c r="I2763" i="5"/>
  <c r="J2763" i="5"/>
  <c r="L2781" i="5"/>
  <c r="L2791" i="5"/>
  <c r="K2791" i="5"/>
  <c r="J2809" i="5"/>
  <c r="K2812" i="5"/>
  <c r="L2812" i="5"/>
  <c r="N2813" i="5"/>
  <c r="J2814" i="5"/>
  <c r="I2814" i="5"/>
  <c r="J2830" i="5"/>
  <c r="J2834" i="5"/>
  <c r="M2834" i="5"/>
  <c r="L2834" i="5"/>
  <c r="M2840" i="5"/>
  <c r="L2841" i="5"/>
  <c r="I2841" i="5"/>
  <c r="H2841" i="5"/>
  <c r="Q2841" i="5" s="1"/>
  <c r="J2861" i="5"/>
  <c r="L2861" i="5"/>
  <c r="M2861" i="5"/>
  <c r="M2867" i="5"/>
  <c r="L2868" i="5"/>
  <c r="H2868" i="5"/>
  <c r="Q2868" i="5" s="1"/>
  <c r="I2868" i="5"/>
  <c r="L2898" i="5"/>
  <c r="K2898" i="5"/>
  <c r="J2898" i="5"/>
  <c r="R2902" i="5"/>
  <c r="K2907" i="5"/>
  <c r="L2907" i="5"/>
  <c r="I2907" i="5"/>
  <c r="J2907" i="5"/>
  <c r="L2940" i="5"/>
  <c r="I2940" i="5"/>
  <c r="J2940" i="5"/>
  <c r="M2944" i="5"/>
  <c r="H2944" i="5"/>
  <c r="Q2944" i="5" s="1"/>
  <c r="I2944" i="5"/>
  <c r="J2944" i="5"/>
  <c r="I2966" i="5"/>
  <c r="J2966" i="5"/>
  <c r="M2966" i="5"/>
  <c r="L2966" i="5"/>
  <c r="H2966" i="5"/>
  <c r="Q2966" i="5" s="1"/>
  <c r="R2967" i="5"/>
  <c r="M2968" i="5"/>
  <c r="H2968" i="5"/>
  <c r="Q2968" i="5" s="1"/>
  <c r="L2968" i="5"/>
  <c r="K2968" i="5"/>
  <c r="I2968" i="5"/>
  <c r="K2991" i="5"/>
  <c r="L2991" i="5"/>
  <c r="H2991" i="5"/>
  <c r="Q2991" i="5" s="1"/>
  <c r="I2991" i="5"/>
  <c r="I2445" i="5"/>
  <c r="N2445" i="5" s="1"/>
  <c r="J2445" i="5"/>
  <c r="R2461" i="5"/>
  <c r="L2473" i="5"/>
  <c r="K2473" i="5"/>
  <c r="R2482" i="5"/>
  <c r="K2494" i="5"/>
  <c r="L2494" i="5"/>
  <c r="N2495" i="5"/>
  <c r="J2496" i="5"/>
  <c r="I2496" i="5"/>
  <c r="I2517" i="5"/>
  <c r="J2517" i="5"/>
  <c r="H2524" i="5"/>
  <c r="Q2524" i="5" s="1"/>
  <c r="H2526" i="5"/>
  <c r="Q2526" i="5" s="1"/>
  <c r="M2542" i="5"/>
  <c r="M2544" i="5"/>
  <c r="L2545" i="5"/>
  <c r="K2545" i="5"/>
  <c r="H2547" i="5"/>
  <c r="Q2547" i="5" s="1"/>
  <c r="R2554" i="5"/>
  <c r="M2565" i="5"/>
  <c r="K2566" i="5"/>
  <c r="L2566" i="5"/>
  <c r="N2567" i="5"/>
  <c r="J2568" i="5"/>
  <c r="I2568" i="5"/>
  <c r="H2575" i="5"/>
  <c r="Q2575" i="5" s="1"/>
  <c r="I2589" i="5"/>
  <c r="J2589" i="5"/>
  <c r="M2593" i="5"/>
  <c r="H2596" i="5"/>
  <c r="Q2596" i="5" s="1"/>
  <c r="H2598" i="5"/>
  <c r="Q2598" i="5" s="1"/>
  <c r="R2605" i="5"/>
  <c r="M2614" i="5"/>
  <c r="M2616" i="5"/>
  <c r="L2617" i="5"/>
  <c r="K2617" i="5"/>
  <c r="H2619" i="5"/>
  <c r="Q2619" i="5" s="1"/>
  <c r="R2626" i="5"/>
  <c r="M2637" i="5"/>
  <c r="K2638" i="5"/>
  <c r="L2638" i="5"/>
  <c r="N2639" i="5"/>
  <c r="J2640" i="5"/>
  <c r="I2640" i="5"/>
  <c r="H2647" i="5"/>
  <c r="Q2647" i="5" s="1"/>
  <c r="I2661" i="5"/>
  <c r="J2661" i="5"/>
  <c r="M2665" i="5"/>
  <c r="R2677" i="5"/>
  <c r="M2686" i="5"/>
  <c r="M2688" i="5"/>
  <c r="L2689" i="5"/>
  <c r="K2689" i="5"/>
  <c r="R2698" i="5"/>
  <c r="M2709" i="5"/>
  <c r="K2710" i="5"/>
  <c r="L2710" i="5"/>
  <c r="N2711" i="5"/>
  <c r="J2712" i="5"/>
  <c r="I2712" i="5"/>
  <c r="H2719" i="5"/>
  <c r="Q2719" i="5" s="1"/>
  <c r="I2733" i="5"/>
  <c r="J2733" i="5"/>
  <c r="M2737" i="5"/>
  <c r="H2740" i="5"/>
  <c r="Q2740" i="5" s="1"/>
  <c r="H2742" i="5"/>
  <c r="Q2742" i="5" s="1"/>
  <c r="R2749" i="5"/>
  <c r="M2758" i="5"/>
  <c r="M2760" i="5"/>
  <c r="L2761" i="5"/>
  <c r="K2761" i="5"/>
  <c r="H2763" i="5"/>
  <c r="Q2763" i="5" s="1"/>
  <c r="R2770" i="5"/>
  <c r="M2781" i="5"/>
  <c r="K2782" i="5"/>
  <c r="L2782" i="5"/>
  <c r="N2783" i="5"/>
  <c r="J2784" i="5"/>
  <c r="I2784" i="5"/>
  <c r="H2791" i="5"/>
  <c r="Q2791" i="5" s="1"/>
  <c r="I2805" i="5"/>
  <c r="J2805" i="5"/>
  <c r="M2809" i="5"/>
  <c r="H2812" i="5"/>
  <c r="Q2812" i="5" s="1"/>
  <c r="H2814" i="5"/>
  <c r="Q2814" i="5" s="1"/>
  <c r="J2831" i="5"/>
  <c r="K2831" i="5"/>
  <c r="I2831" i="5"/>
  <c r="H2834" i="5"/>
  <c r="Q2834" i="5" s="1"/>
  <c r="J2841" i="5"/>
  <c r="J2858" i="5"/>
  <c r="I2858" i="5"/>
  <c r="K2858" i="5"/>
  <c r="H2861" i="5"/>
  <c r="Q2861" i="5" s="1"/>
  <c r="J2868" i="5"/>
  <c r="R2871" i="5"/>
  <c r="N2887" i="5"/>
  <c r="R2893" i="5"/>
  <c r="V2893" i="5" s="1"/>
  <c r="H2898" i="5"/>
  <c r="Q2898" i="5" s="1"/>
  <c r="J2903" i="5"/>
  <c r="I2903" i="5"/>
  <c r="K2903" i="5"/>
  <c r="N2905" i="5"/>
  <c r="H2907" i="5"/>
  <c r="Q2907" i="5" s="1"/>
  <c r="I2930" i="5"/>
  <c r="J2930" i="5"/>
  <c r="L2930" i="5"/>
  <c r="M2930" i="5"/>
  <c r="H2940" i="5"/>
  <c r="Q2940" i="5" s="1"/>
  <c r="K2944" i="5"/>
  <c r="N2958" i="5"/>
  <c r="K2966" i="5"/>
  <c r="J2968" i="5"/>
  <c r="J2991" i="5"/>
  <c r="R2992" i="5"/>
  <c r="L2994" i="5"/>
  <c r="K2994" i="5"/>
  <c r="M2994" i="5"/>
  <c r="J2994" i="5"/>
  <c r="I2994" i="5"/>
  <c r="L2515" i="5"/>
  <c r="K2515" i="5"/>
  <c r="R2524" i="5"/>
  <c r="K2536" i="5"/>
  <c r="L2536" i="5"/>
  <c r="N2537" i="5"/>
  <c r="J2538" i="5"/>
  <c r="I2538" i="5"/>
  <c r="I2559" i="5"/>
  <c r="J2559" i="5"/>
  <c r="L2587" i="5"/>
  <c r="K2587" i="5"/>
  <c r="K2608" i="5"/>
  <c r="L2608" i="5"/>
  <c r="N2609" i="5"/>
  <c r="J2610" i="5"/>
  <c r="I2610" i="5"/>
  <c r="I2631" i="5"/>
  <c r="J2631" i="5"/>
  <c r="L2659" i="5"/>
  <c r="K2659" i="5"/>
  <c r="K2680" i="5"/>
  <c r="L2680" i="5"/>
  <c r="N2681" i="5"/>
  <c r="J2682" i="5"/>
  <c r="I2682" i="5"/>
  <c r="I2703" i="5"/>
  <c r="J2703" i="5"/>
  <c r="R2719" i="5"/>
  <c r="L2731" i="5"/>
  <c r="K2731" i="5"/>
  <c r="R2740" i="5"/>
  <c r="K2752" i="5"/>
  <c r="L2752" i="5"/>
  <c r="N2753" i="5"/>
  <c r="J2754" i="5"/>
  <c r="I2754" i="5"/>
  <c r="I2775" i="5"/>
  <c r="J2775" i="5"/>
  <c r="L2803" i="5"/>
  <c r="K2803" i="5"/>
  <c r="K2824" i="5"/>
  <c r="L2824" i="5"/>
  <c r="N2825" i="5"/>
  <c r="J2826" i="5"/>
  <c r="I2826" i="5"/>
  <c r="I2834" i="5"/>
  <c r="K2841" i="5"/>
  <c r="H2848" i="5"/>
  <c r="Q2848" i="5" s="1"/>
  <c r="K2848" i="5"/>
  <c r="L2848" i="5"/>
  <c r="I2861" i="5"/>
  <c r="K2868" i="5"/>
  <c r="H2875" i="5"/>
  <c r="Q2875" i="5" s="1"/>
  <c r="L2875" i="5"/>
  <c r="K2875" i="5"/>
  <c r="I2898" i="5"/>
  <c r="N2921" i="5"/>
  <c r="R2922" i="5"/>
  <c r="M2926" i="5"/>
  <c r="H2926" i="5"/>
  <c r="Q2926" i="5" s="1"/>
  <c r="L2926" i="5"/>
  <c r="K2931" i="5"/>
  <c r="L2931" i="5"/>
  <c r="M2931" i="5"/>
  <c r="K2940" i="5"/>
  <c r="L2944" i="5"/>
  <c r="J2945" i="5"/>
  <c r="I2945" i="5"/>
  <c r="H2945" i="5"/>
  <c r="K2949" i="5"/>
  <c r="L2949" i="5"/>
  <c r="I2949" i="5"/>
  <c r="H2949" i="5"/>
  <c r="Q2949" i="5" s="1"/>
  <c r="I2960" i="5"/>
  <c r="J2960" i="5"/>
  <c r="M2960" i="5"/>
  <c r="N2965" i="5"/>
  <c r="L2970" i="5"/>
  <c r="K2970" i="5"/>
  <c r="R2970" i="5" s="1"/>
  <c r="J2970" i="5"/>
  <c r="H2970" i="5"/>
  <c r="Q2970" i="5" s="1"/>
  <c r="J2981" i="5"/>
  <c r="I2981" i="5"/>
  <c r="M2981" i="5"/>
  <c r="H2981" i="5"/>
  <c r="Q2981" i="5" s="1"/>
  <c r="M2991" i="5"/>
  <c r="H2994" i="5"/>
  <c r="Q2994" i="5" s="1"/>
  <c r="R2995" i="5"/>
  <c r="I2996" i="5"/>
  <c r="R2996" i="5" s="1"/>
  <c r="J2996" i="5"/>
  <c r="M2996" i="5"/>
  <c r="L2996" i="5"/>
  <c r="K2996" i="5"/>
  <c r="K2506" i="5"/>
  <c r="L2506" i="5"/>
  <c r="N2507" i="5"/>
  <c r="J2508" i="5"/>
  <c r="I2508" i="5"/>
  <c r="R2508" i="5" s="1"/>
  <c r="H2515" i="5"/>
  <c r="Q2515" i="5" s="1"/>
  <c r="I2529" i="5"/>
  <c r="J2529" i="5"/>
  <c r="H2536" i="5"/>
  <c r="H2538" i="5"/>
  <c r="Q2538" i="5" s="1"/>
  <c r="L2557" i="5"/>
  <c r="K2557" i="5"/>
  <c r="H2559" i="5"/>
  <c r="Q2559" i="5" s="1"/>
  <c r="K2578" i="5"/>
  <c r="L2578" i="5"/>
  <c r="N2579" i="5"/>
  <c r="J2580" i="5"/>
  <c r="I2580" i="5"/>
  <c r="H2587" i="5"/>
  <c r="Q2587" i="5" s="1"/>
  <c r="I2601" i="5"/>
  <c r="J2601" i="5"/>
  <c r="H2608" i="5"/>
  <c r="Q2608" i="5" s="1"/>
  <c r="H2610" i="5"/>
  <c r="Q2610" i="5" s="1"/>
  <c r="L2629" i="5"/>
  <c r="K2629" i="5"/>
  <c r="H2631" i="5"/>
  <c r="K2650" i="5"/>
  <c r="L2650" i="5"/>
  <c r="N2651" i="5"/>
  <c r="J2652" i="5"/>
  <c r="I2652" i="5"/>
  <c r="H2659" i="5"/>
  <c r="Q2659" i="5" s="1"/>
  <c r="I2673" i="5"/>
  <c r="J2673" i="5"/>
  <c r="H2680" i="5"/>
  <c r="H2682" i="5"/>
  <c r="Q2682" i="5" s="1"/>
  <c r="L2701" i="5"/>
  <c r="K2701" i="5"/>
  <c r="H2703" i="5"/>
  <c r="Q2703" i="5" s="1"/>
  <c r="K2722" i="5"/>
  <c r="L2722" i="5"/>
  <c r="N2723" i="5"/>
  <c r="J2724" i="5"/>
  <c r="I2724" i="5"/>
  <c r="R2724" i="5" s="1"/>
  <c r="H2731" i="5"/>
  <c r="Q2731" i="5" s="1"/>
  <c r="I2745" i="5"/>
  <c r="J2745" i="5"/>
  <c r="H2752" i="5"/>
  <c r="Q2752" i="5" s="1"/>
  <c r="H2754" i="5"/>
  <c r="Q2754" i="5" s="1"/>
  <c r="L2773" i="5"/>
  <c r="K2773" i="5"/>
  <c r="H2775" i="5"/>
  <c r="J2791" i="5"/>
  <c r="N2791" i="5" s="1"/>
  <c r="K2794" i="5"/>
  <c r="L2794" i="5"/>
  <c r="N2795" i="5"/>
  <c r="J2796" i="5"/>
  <c r="I2796" i="5"/>
  <c r="H2803" i="5"/>
  <c r="Q2803" i="5" s="1"/>
  <c r="K2805" i="5"/>
  <c r="J2812" i="5"/>
  <c r="L2814" i="5"/>
  <c r="I2817" i="5"/>
  <c r="J2817" i="5"/>
  <c r="H2824" i="5"/>
  <c r="Q2824" i="5" s="1"/>
  <c r="H2826" i="5"/>
  <c r="Q2826" i="5" s="1"/>
  <c r="L2831" i="5"/>
  <c r="K2834" i="5"/>
  <c r="L2835" i="5"/>
  <c r="J2835" i="5"/>
  <c r="K2835" i="5"/>
  <c r="M2841" i="5"/>
  <c r="H2845" i="5"/>
  <c r="Q2845" i="5" s="1"/>
  <c r="I2845" i="5"/>
  <c r="J2845" i="5"/>
  <c r="N2847" i="5"/>
  <c r="I2848" i="5"/>
  <c r="L2858" i="5"/>
  <c r="K2861" i="5"/>
  <c r="L2862" i="5"/>
  <c r="K2862" i="5"/>
  <c r="J2862" i="5"/>
  <c r="M2868" i="5"/>
  <c r="H2872" i="5"/>
  <c r="Q2872" i="5" s="1"/>
  <c r="J2872" i="5"/>
  <c r="I2872" i="5"/>
  <c r="N2874" i="5"/>
  <c r="I2875" i="5"/>
  <c r="M2898" i="5"/>
  <c r="L2904" i="5"/>
  <c r="J2904" i="5"/>
  <c r="I2904" i="5"/>
  <c r="M2908" i="5"/>
  <c r="H2908" i="5"/>
  <c r="Q2908" i="5" s="1"/>
  <c r="J2908" i="5"/>
  <c r="I2908" i="5"/>
  <c r="R2916" i="5"/>
  <c r="N2929" i="5"/>
  <c r="H2931" i="5"/>
  <c r="Q2931" i="5" s="1"/>
  <c r="M2940" i="5"/>
  <c r="J2993" i="5"/>
  <c r="I2993" i="5"/>
  <c r="K2993" i="5"/>
  <c r="L2993" i="5"/>
  <c r="M2057" i="5"/>
  <c r="M2062" i="5"/>
  <c r="R2062" i="5" s="1"/>
  <c r="M2075" i="5"/>
  <c r="R2075" i="5" s="1"/>
  <c r="M2080" i="5"/>
  <c r="N2080" i="5" s="1"/>
  <c r="M2093" i="5"/>
  <c r="R2093" i="5" s="1"/>
  <c r="M2098" i="5"/>
  <c r="R2098" i="5" s="1"/>
  <c r="M2111" i="5"/>
  <c r="R2111" i="5" s="1"/>
  <c r="M2116" i="5"/>
  <c r="N2153" i="5"/>
  <c r="J2154" i="5"/>
  <c r="I2154" i="5"/>
  <c r="M2156" i="5"/>
  <c r="H2156" i="5"/>
  <c r="Q2156" i="5" s="1"/>
  <c r="I2211" i="5"/>
  <c r="J2211" i="5"/>
  <c r="L2239" i="5"/>
  <c r="K2239" i="5"/>
  <c r="R2239" i="5" s="1"/>
  <c r="K2260" i="5"/>
  <c r="R2260" i="5" s="1"/>
  <c r="L2260" i="5"/>
  <c r="N2261" i="5"/>
  <c r="J2262" i="5"/>
  <c r="I2262" i="5"/>
  <c r="I2283" i="5"/>
  <c r="J2283" i="5"/>
  <c r="L2311" i="5"/>
  <c r="K2311" i="5"/>
  <c r="R2311" i="5" s="1"/>
  <c r="K2332" i="5"/>
  <c r="R2332" i="5" s="1"/>
  <c r="L2332" i="5"/>
  <c r="N2333" i="5"/>
  <c r="J2334" i="5"/>
  <c r="I2334" i="5"/>
  <c r="I2355" i="5"/>
  <c r="R2355" i="5" s="1"/>
  <c r="J2355" i="5"/>
  <c r="L2383" i="5"/>
  <c r="K2383" i="5"/>
  <c r="R2383" i="5" s="1"/>
  <c r="K2404" i="5"/>
  <c r="R2404" i="5" s="1"/>
  <c r="L2404" i="5"/>
  <c r="N2405" i="5"/>
  <c r="J2406" i="5"/>
  <c r="I2406" i="5"/>
  <c r="R2406" i="5" s="1"/>
  <c r="I2427" i="5"/>
  <c r="J2427" i="5"/>
  <c r="L2445" i="5"/>
  <c r="L2455" i="5"/>
  <c r="K2455" i="5"/>
  <c r="R2455" i="5" s="1"/>
  <c r="J2473" i="5"/>
  <c r="N2473" i="5" s="1"/>
  <c r="K2476" i="5"/>
  <c r="R2476" i="5" s="1"/>
  <c r="L2476" i="5"/>
  <c r="N2477" i="5"/>
  <c r="J2478" i="5"/>
  <c r="I2478" i="5"/>
  <c r="R2478" i="5" s="1"/>
  <c r="J2494" i="5"/>
  <c r="L2496" i="5"/>
  <c r="I2499" i="5"/>
  <c r="R2499" i="5" s="1"/>
  <c r="J2499" i="5"/>
  <c r="H2506" i="5"/>
  <c r="H2508" i="5"/>
  <c r="Q2508" i="5" s="1"/>
  <c r="I2515" i="5"/>
  <c r="L2517" i="5"/>
  <c r="N2517" i="5" s="1"/>
  <c r="M2524" i="5"/>
  <c r="M2526" i="5"/>
  <c r="L2527" i="5"/>
  <c r="K2527" i="5"/>
  <c r="R2527" i="5" s="1"/>
  <c r="H2529" i="5"/>
  <c r="I2536" i="5"/>
  <c r="K2538" i="5"/>
  <c r="J2545" i="5"/>
  <c r="M2547" i="5"/>
  <c r="K2548" i="5"/>
  <c r="L2548" i="5"/>
  <c r="N2549" i="5"/>
  <c r="J2550" i="5"/>
  <c r="I2550" i="5"/>
  <c r="R2550" i="5" s="1"/>
  <c r="H2557" i="5"/>
  <c r="K2559" i="5"/>
  <c r="J2566" i="5"/>
  <c r="L2568" i="5"/>
  <c r="I2571" i="5"/>
  <c r="J2571" i="5"/>
  <c r="M2575" i="5"/>
  <c r="R2575" i="5" s="1"/>
  <c r="H2578" i="5"/>
  <c r="Q2578" i="5" s="1"/>
  <c r="H2580" i="5"/>
  <c r="I2587" i="5"/>
  <c r="L2589" i="5"/>
  <c r="M2596" i="5"/>
  <c r="R2596" i="5" s="1"/>
  <c r="M2598" i="5"/>
  <c r="L2599" i="5"/>
  <c r="K2599" i="5"/>
  <c r="R2599" i="5" s="1"/>
  <c r="H2601" i="5"/>
  <c r="Q2601" i="5" s="1"/>
  <c r="I2608" i="5"/>
  <c r="K2610" i="5"/>
  <c r="J2617" i="5"/>
  <c r="M2619" i="5"/>
  <c r="K2620" i="5"/>
  <c r="R2620" i="5" s="1"/>
  <c r="L2620" i="5"/>
  <c r="N2621" i="5"/>
  <c r="J2622" i="5"/>
  <c r="I2622" i="5"/>
  <c r="R2622" i="5" s="1"/>
  <c r="H2629" i="5"/>
  <c r="K2631" i="5"/>
  <c r="J2638" i="5"/>
  <c r="L2640" i="5"/>
  <c r="I2643" i="5"/>
  <c r="J2643" i="5"/>
  <c r="M2647" i="5"/>
  <c r="R2647" i="5" s="1"/>
  <c r="H2650" i="5"/>
  <c r="Q2650" i="5" s="1"/>
  <c r="H2652" i="5"/>
  <c r="Q2652" i="5" s="1"/>
  <c r="I2659" i="5"/>
  <c r="L2661" i="5"/>
  <c r="N2661" i="5" s="1"/>
  <c r="M2668" i="5"/>
  <c r="R2668" i="5" s="1"/>
  <c r="M2670" i="5"/>
  <c r="L2671" i="5"/>
  <c r="K2671" i="5"/>
  <c r="H2673" i="5"/>
  <c r="Q2673" i="5" s="1"/>
  <c r="I2680" i="5"/>
  <c r="K2682" i="5"/>
  <c r="J2689" i="5"/>
  <c r="N2689" i="5" s="1"/>
  <c r="M2691" i="5"/>
  <c r="K2692" i="5"/>
  <c r="L2692" i="5"/>
  <c r="N2693" i="5"/>
  <c r="J2694" i="5"/>
  <c r="I2694" i="5"/>
  <c r="H2701" i="5"/>
  <c r="Q2701" i="5" s="1"/>
  <c r="K2703" i="5"/>
  <c r="J2710" i="5"/>
  <c r="L2712" i="5"/>
  <c r="I2715" i="5"/>
  <c r="R2715" i="5" s="1"/>
  <c r="J2715" i="5"/>
  <c r="M2719" i="5"/>
  <c r="H2722" i="5"/>
  <c r="H2724" i="5"/>
  <c r="I2731" i="5"/>
  <c r="L2733" i="5"/>
  <c r="M2740" i="5"/>
  <c r="M2742" i="5"/>
  <c r="L2743" i="5"/>
  <c r="K2743" i="5"/>
  <c r="R2743" i="5" s="1"/>
  <c r="H2745" i="5"/>
  <c r="I2752" i="5"/>
  <c r="K2754" i="5"/>
  <c r="J2761" i="5"/>
  <c r="M2763" i="5"/>
  <c r="K2764" i="5"/>
  <c r="L2764" i="5"/>
  <c r="N2765" i="5"/>
  <c r="J2766" i="5"/>
  <c r="I2766" i="5"/>
  <c r="R2766" i="5" s="1"/>
  <c r="H2773" i="5"/>
  <c r="Q2773" i="5" s="1"/>
  <c r="K2775" i="5"/>
  <c r="J2782" i="5"/>
  <c r="L2784" i="5"/>
  <c r="I2787" i="5"/>
  <c r="J2787" i="5"/>
  <c r="M2791" i="5"/>
  <c r="R2791" i="5" s="1"/>
  <c r="H2794" i="5"/>
  <c r="H2796" i="5"/>
  <c r="I2803" i="5"/>
  <c r="L2805" i="5"/>
  <c r="M2812" i="5"/>
  <c r="R2812" i="5" s="1"/>
  <c r="M2814" i="5"/>
  <c r="L2815" i="5"/>
  <c r="K2815" i="5"/>
  <c r="R2815" i="5" s="1"/>
  <c r="H2817" i="5"/>
  <c r="Q2817" i="5" s="1"/>
  <c r="I2824" i="5"/>
  <c r="R2824" i="5" s="1"/>
  <c r="K2826" i="5"/>
  <c r="M2831" i="5"/>
  <c r="L2832" i="5"/>
  <c r="H2832" i="5"/>
  <c r="Q2832" i="5" s="1"/>
  <c r="I2832" i="5"/>
  <c r="H2835" i="5"/>
  <c r="K2845" i="5"/>
  <c r="J2848" i="5"/>
  <c r="J2852" i="5"/>
  <c r="M2852" i="5"/>
  <c r="L2852" i="5"/>
  <c r="M2858" i="5"/>
  <c r="L2859" i="5"/>
  <c r="I2859" i="5"/>
  <c r="H2859" i="5"/>
  <c r="Q2859" i="5" s="1"/>
  <c r="H2862" i="5"/>
  <c r="K2872" i="5"/>
  <c r="J2875" i="5"/>
  <c r="I2894" i="5"/>
  <c r="J2894" i="5"/>
  <c r="M2894" i="5"/>
  <c r="L2894" i="5"/>
  <c r="R2899" i="5"/>
  <c r="V2899" i="5" s="1"/>
  <c r="M2903" i="5"/>
  <c r="H2904" i="5"/>
  <c r="Q2904" i="5" s="1"/>
  <c r="K2908" i="5"/>
  <c r="J2926" i="5"/>
  <c r="J2927" i="5"/>
  <c r="M2927" i="5"/>
  <c r="L2927" i="5"/>
  <c r="I2931" i="5"/>
  <c r="R2931" i="5" s="1"/>
  <c r="I2936" i="5"/>
  <c r="J2936" i="5"/>
  <c r="K2936" i="5"/>
  <c r="L2936" i="5"/>
  <c r="L2945" i="5"/>
  <c r="L2946" i="5"/>
  <c r="H2946" i="5"/>
  <c r="I2946" i="5"/>
  <c r="M2949" i="5"/>
  <c r="N2959" i="5"/>
  <c r="K2960" i="5"/>
  <c r="M2970" i="5"/>
  <c r="R2971" i="5"/>
  <c r="L2981" i="5"/>
  <c r="H2993" i="5"/>
  <c r="S3231" i="5"/>
  <c r="T3231" i="5"/>
  <c r="U3231" i="5" s="1"/>
  <c r="V3231" i="5"/>
  <c r="N2075" i="5"/>
  <c r="N2093" i="5"/>
  <c r="N2111" i="5"/>
  <c r="N2129" i="5"/>
  <c r="H2133" i="5"/>
  <c r="H2154" i="5"/>
  <c r="I2156" i="5"/>
  <c r="R2156" i="5" s="1"/>
  <c r="H2158" i="5"/>
  <c r="N2159" i="5"/>
  <c r="J2160" i="5"/>
  <c r="I2160" i="5"/>
  <c r="M2162" i="5"/>
  <c r="R2162" i="5" s="1"/>
  <c r="H2162" i="5"/>
  <c r="L2209" i="5"/>
  <c r="K2209" i="5"/>
  <c r="K2230" i="5"/>
  <c r="L2230" i="5"/>
  <c r="N2231" i="5"/>
  <c r="J2232" i="5"/>
  <c r="I2232" i="5"/>
  <c r="H2239" i="5"/>
  <c r="I2253" i="5"/>
  <c r="R2253" i="5" s="1"/>
  <c r="J2253" i="5"/>
  <c r="H2260" i="5"/>
  <c r="H2262" i="5"/>
  <c r="L2281" i="5"/>
  <c r="K2281" i="5"/>
  <c r="H2283" i="5"/>
  <c r="Q2283" i="5" s="1"/>
  <c r="K2302" i="5"/>
  <c r="L2302" i="5"/>
  <c r="N2303" i="5"/>
  <c r="J2304" i="5"/>
  <c r="I2304" i="5"/>
  <c r="N2304" i="5" s="1"/>
  <c r="H2311" i="5"/>
  <c r="I2325" i="5"/>
  <c r="J2325" i="5"/>
  <c r="H2332" i="5"/>
  <c r="H2334" i="5"/>
  <c r="L2353" i="5"/>
  <c r="K2353" i="5"/>
  <c r="H2355" i="5"/>
  <c r="K2374" i="5"/>
  <c r="L2374" i="5"/>
  <c r="N2375" i="5"/>
  <c r="J2376" i="5"/>
  <c r="I2376" i="5"/>
  <c r="H2383" i="5"/>
  <c r="I2397" i="5"/>
  <c r="J2397" i="5"/>
  <c r="H2404" i="5"/>
  <c r="H2406" i="5"/>
  <c r="Q2406" i="5" s="1"/>
  <c r="L2425" i="5"/>
  <c r="K2425" i="5"/>
  <c r="H2427" i="5"/>
  <c r="M2445" i="5"/>
  <c r="K2446" i="5"/>
  <c r="N2446" i="5" s="1"/>
  <c r="L2446" i="5"/>
  <c r="N2447" i="5"/>
  <c r="J2448" i="5"/>
  <c r="I2448" i="5"/>
  <c r="H2455" i="5"/>
  <c r="I2469" i="5"/>
  <c r="J2469" i="5"/>
  <c r="M2473" i="5"/>
  <c r="H2476" i="5"/>
  <c r="H2478" i="5"/>
  <c r="M2494" i="5"/>
  <c r="M2496" i="5"/>
  <c r="L2497" i="5"/>
  <c r="K2497" i="5"/>
  <c r="H2499" i="5"/>
  <c r="I2506" i="5"/>
  <c r="K2508" i="5"/>
  <c r="J2515" i="5"/>
  <c r="M2517" i="5"/>
  <c r="K2518" i="5"/>
  <c r="L2518" i="5"/>
  <c r="N2519" i="5"/>
  <c r="J2520" i="5"/>
  <c r="I2520" i="5"/>
  <c r="H2527" i="5"/>
  <c r="K2529" i="5"/>
  <c r="J2536" i="5"/>
  <c r="L2538" i="5"/>
  <c r="I2541" i="5"/>
  <c r="J2541" i="5"/>
  <c r="M2545" i="5"/>
  <c r="H2548" i="5"/>
  <c r="H2550" i="5"/>
  <c r="I2557" i="5"/>
  <c r="L2559" i="5"/>
  <c r="M2566" i="5"/>
  <c r="M2568" i="5"/>
  <c r="L2569" i="5"/>
  <c r="K2569" i="5"/>
  <c r="H2571" i="5"/>
  <c r="I2578" i="5"/>
  <c r="K2580" i="5"/>
  <c r="J2587" i="5"/>
  <c r="M2589" i="5"/>
  <c r="K2590" i="5"/>
  <c r="N2590" i="5" s="1"/>
  <c r="L2590" i="5"/>
  <c r="N2591" i="5"/>
  <c r="J2592" i="5"/>
  <c r="I2592" i="5"/>
  <c r="H2599" i="5"/>
  <c r="K2601" i="5"/>
  <c r="J2608" i="5"/>
  <c r="L2610" i="5"/>
  <c r="I2613" i="5"/>
  <c r="J2613" i="5"/>
  <c r="M2617" i="5"/>
  <c r="H2620" i="5"/>
  <c r="H2622" i="5"/>
  <c r="I2629" i="5"/>
  <c r="L2631" i="5"/>
  <c r="M2638" i="5"/>
  <c r="R2638" i="5" s="1"/>
  <c r="M2640" i="5"/>
  <c r="N2640" i="5" s="1"/>
  <c r="L2641" i="5"/>
  <c r="K2641" i="5"/>
  <c r="H2643" i="5"/>
  <c r="I2650" i="5"/>
  <c r="K2652" i="5"/>
  <c r="J2659" i="5"/>
  <c r="M2661" i="5"/>
  <c r="K2662" i="5"/>
  <c r="N2662" i="5" s="1"/>
  <c r="L2662" i="5"/>
  <c r="N2663" i="5"/>
  <c r="J2664" i="5"/>
  <c r="I2664" i="5"/>
  <c r="H2671" i="5"/>
  <c r="K2673" i="5"/>
  <c r="J2680" i="5"/>
  <c r="L2682" i="5"/>
  <c r="I2685" i="5"/>
  <c r="J2685" i="5"/>
  <c r="M2689" i="5"/>
  <c r="H2692" i="5"/>
  <c r="H2694" i="5"/>
  <c r="I2701" i="5"/>
  <c r="L2703" i="5"/>
  <c r="M2710" i="5"/>
  <c r="M2712" i="5"/>
  <c r="L2713" i="5"/>
  <c r="R2713" i="5" s="1"/>
  <c r="K2713" i="5"/>
  <c r="H2715" i="5"/>
  <c r="I2722" i="5"/>
  <c r="K2724" i="5"/>
  <c r="J2731" i="5"/>
  <c r="M2733" i="5"/>
  <c r="K2734" i="5"/>
  <c r="L2734" i="5"/>
  <c r="N2735" i="5"/>
  <c r="J2736" i="5"/>
  <c r="I2736" i="5"/>
  <c r="H2743" i="5"/>
  <c r="K2745" i="5"/>
  <c r="J2752" i="5"/>
  <c r="L2754" i="5"/>
  <c r="I2757" i="5"/>
  <c r="J2757" i="5"/>
  <c r="M2761" i="5"/>
  <c r="H2764" i="5"/>
  <c r="H2766" i="5"/>
  <c r="I2773" i="5"/>
  <c r="L2775" i="5"/>
  <c r="M2782" i="5"/>
  <c r="M2784" i="5"/>
  <c r="L2785" i="5"/>
  <c r="K2785" i="5"/>
  <c r="H2787" i="5"/>
  <c r="I2794" i="5"/>
  <c r="K2796" i="5"/>
  <c r="J2803" i="5"/>
  <c r="M2805" i="5"/>
  <c r="N2805" i="5" s="1"/>
  <c r="K2806" i="5"/>
  <c r="N2806" i="5" s="1"/>
  <c r="L2806" i="5"/>
  <c r="N2807" i="5"/>
  <c r="J2808" i="5"/>
  <c r="I2808" i="5"/>
  <c r="H2815" i="5"/>
  <c r="K2817" i="5"/>
  <c r="J2824" i="5"/>
  <c r="L2826" i="5"/>
  <c r="I2829" i="5"/>
  <c r="J2829" i="5"/>
  <c r="J2832" i="5"/>
  <c r="N2832" i="5" s="1"/>
  <c r="I2835" i="5"/>
  <c r="R2835" i="5" s="1"/>
  <c r="L2845" i="5"/>
  <c r="M2848" i="5"/>
  <c r="J2849" i="5"/>
  <c r="K2849" i="5"/>
  <c r="I2849" i="5"/>
  <c r="H2852" i="5"/>
  <c r="Q2852" i="5" s="1"/>
  <c r="N2854" i="5"/>
  <c r="J2859" i="5"/>
  <c r="N2859" i="5" s="1"/>
  <c r="I2862" i="5"/>
  <c r="R2862" i="5" s="1"/>
  <c r="L2872" i="5"/>
  <c r="M2875" i="5"/>
  <c r="J2876" i="5"/>
  <c r="I2876" i="5"/>
  <c r="K2876" i="5"/>
  <c r="N2885" i="5"/>
  <c r="R2886" i="5"/>
  <c r="N2888" i="5"/>
  <c r="M2890" i="5"/>
  <c r="H2890" i="5"/>
  <c r="L2890" i="5"/>
  <c r="R2890" i="5" s="1"/>
  <c r="H2894" i="5"/>
  <c r="K2895" i="5"/>
  <c r="L2895" i="5"/>
  <c r="M2895" i="5"/>
  <c r="N2902" i="5"/>
  <c r="K2904" i="5"/>
  <c r="L2908" i="5"/>
  <c r="J2909" i="5"/>
  <c r="H2909" i="5"/>
  <c r="I2909" i="5"/>
  <c r="K2913" i="5"/>
  <c r="L2913" i="5"/>
  <c r="H2913" i="5"/>
  <c r="Q2913" i="5" s="1"/>
  <c r="I2913" i="5"/>
  <c r="R2913" i="5" s="1"/>
  <c r="K2926" i="5"/>
  <c r="H2927" i="5"/>
  <c r="J2931" i="5"/>
  <c r="M2932" i="5"/>
  <c r="H2932" i="5"/>
  <c r="Q2932" i="5" s="1"/>
  <c r="K2932" i="5"/>
  <c r="L2932" i="5"/>
  <c r="H2936" i="5"/>
  <c r="K2937" i="5"/>
  <c r="L2937" i="5"/>
  <c r="M2937" i="5"/>
  <c r="J2937" i="5"/>
  <c r="M2945" i="5"/>
  <c r="J2946" i="5"/>
  <c r="L2960" i="5"/>
  <c r="N2967" i="5"/>
  <c r="M2993" i="5"/>
  <c r="N3009" i="5"/>
  <c r="I3032" i="5"/>
  <c r="J3032" i="5"/>
  <c r="M3032" i="5"/>
  <c r="L3032" i="5"/>
  <c r="K3032" i="5"/>
  <c r="H3032" i="5"/>
  <c r="Q3032" i="5" s="1"/>
  <c r="I2511" i="5"/>
  <c r="J2511" i="5"/>
  <c r="M2515" i="5"/>
  <c r="M2536" i="5"/>
  <c r="M2538" i="5"/>
  <c r="L2539" i="5"/>
  <c r="K2539" i="5"/>
  <c r="N2540" i="5"/>
  <c r="M2559" i="5"/>
  <c r="K2560" i="5"/>
  <c r="L2560" i="5"/>
  <c r="N2561" i="5"/>
  <c r="J2562" i="5"/>
  <c r="I2562" i="5"/>
  <c r="N2568" i="5"/>
  <c r="I2583" i="5"/>
  <c r="J2583" i="5"/>
  <c r="M2587" i="5"/>
  <c r="N2589" i="5"/>
  <c r="M2608" i="5"/>
  <c r="M2610" i="5"/>
  <c r="L2611" i="5"/>
  <c r="K2611" i="5"/>
  <c r="M2631" i="5"/>
  <c r="K2632" i="5"/>
  <c r="L2632" i="5"/>
  <c r="N2633" i="5"/>
  <c r="J2634" i="5"/>
  <c r="I2634" i="5"/>
  <c r="I2655" i="5"/>
  <c r="J2655" i="5"/>
  <c r="M2659" i="5"/>
  <c r="R2671" i="5"/>
  <c r="M2680" i="5"/>
  <c r="M2682" i="5"/>
  <c r="L2683" i="5"/>
  <c r="K2683" i="5"/>
  <c r="N2684" i="5"/>
  <c r="M2703" i="5"/>
  <c r="K2704" i="5"/>
  <c r="L2704" i="5"/>
  <c r="N2705" i="5"/>
  <c r="J2706" i="5"/>
  <c r="I2706" i="5"/>
  <c r="N2712" i="5"/>
  <c r="I2727" i="5"/>
  <c r="J2727" i="5"/>
  <c r="M2731" i="5"/>
  <c r="N2733" i="5"/>
  <c r="M2752" i="5"/>
  <c r="M2754" i="5"/>
  <c r="L2755" i="5"/>
  <c r="K2755" i="5"/>
  <c r="M2775" i="5"/>
  <c r="K2776" i="5"/>
  <c r="L2776" i="5"/>
  <c r="N2777" i="5"/>
  <c r="J2778" i="5"/>
  <c r="I2778" i="5"/>
  <c r="N2784" i="5"/>
  <c r="I2799" i="5"/>
  <c r="J2799" i="5"/>
  <c r="M2803" i="5"/>
  <c r="M2824" i="5"/>
  <c r="M2826" i="5"/>
  <c r="L2827" i="5"/>
  <c r="K2827" i="5"/>
  <c r="N2828" i="5"/>
  <c r="H2839" i="5"/>
  <c r="Q2839" i="5" s="1"/>
  <c r="L2839" i="5"/>
  <c r="K2839" i="5"/>
  <c r="H2866" i="5"/>
  <c r="K2866" i="5"/>
  <c r="L2866" i="5"/>
  <c r="R2880" i="5"/>
  <c r="S2893" i="5"/>
  <c r="T2893" i="5"/>
  <c r="U2893" i="5" s="1"/>
  <c r="V2922" i="5"/>
  <c r="L2928" i="5"/>
  <c r="K2928" i="5"/>
  <c r="M2928" i="5"/>
  <c r="N2935" i="5"/>
  <c r="N2944" i="5"/>
  <c r="M2962" i="5"/>
  <c r="H2962" i="5"/>
  <c r="L2962" i="5"/>
  <c r="J2962" i="5"/>
  <c r="J2963" i="5"/>
  <c r="L2963" i="5"/>
  <c r="H2963" i="5"/>
  <c r="M2963" i="5"/>
  <c r="L2964" i="5"/>
  <c r="M2964" i="5"/>
  <c r="K2964" i="5"/>
  <c r="I2964" i="5"/>
  <c r="R2964" i="5" s="1"/>
  <c r="R2986" i="5"/>
  <c r="N2991" i="5"/>
  <c r="N2995" i="5"/>
  <c r="L2365" i="5"/>
  <c r="K2365" i="5"/>
  <c r="R2374" i="5"/>
  <c r="K2386" i="5"/>
  <c r="L2386" i="5"/>
  <c r="N2387" i="5"/>
  <c r="J2388" i="5"/>
  <c r="I2388" i="5"/>
  <c r="I2409" i="5"/>
  <c r="J2409" i="5"/>
  <c r="R2425" i="5"/>
  <c r="L2437" i="5"/>
  <c r="K2437" i="5"/>
  <c r="R2446" i="5"/>
  <c r="K2458" i="5"/>
  <c r="L2458" i="5"/>
  <c r="N2459" i="5"/>
  <c r="J2460" i="5"/>
  <c r="I2460" i="5"/>
  <c r="I2481" i="5"/>
  <c r="J2481" i="5"/>
  <c r="R2497" i="5"/>
  <c r="M2506" i="5"/>
  <c r="M2508" i="5"/>
  <c r="L2509" i="5"/>
  <c r="K2509" i="5"/>
  <c r="H2511" i="5"/>
  <c r="R2518" i="5"/>
  <c r="M2529" i="5"/>
  <c r="K2530" i="5"/>
  <c r="L2530" i="5"/>
  <c r="N2531" i="5"/>
  <c r="J2532" i="5"/>
  <c r="I2532" i="5"/>
  <c r="H2539" i="5"/>
  <c r="Q2539" i="5" s="1"/>
  <c r="I2553" i="5"/>
  <c r="J2553" i="5"/>
  <c r="M2557" i="5"/>
  <c r="H2560" i="5"/>
  <c r="H2562" i="5"/>
  <c r="M2578" i="5"/>
  <c r="M2580" i="5"/>
  <c r="L2581" i="5"/>
  <c r="K2581" i="5"/>
  <c r="H2583" i="5"/>
  <c r="Q2583" i="5" s="1"/>
  <c r="R2590" i="5"/>
  <c r="M2601" i="5"/>
  <c r="K2602" i="5"/>
  <c r="L2602" i="5"/>
  <c r="N2603" i="5"/>
  <c r="J2604" i="5"/>
  <c r="I2604" i="5"/>
  <c r="H2611" i="5"/>
  <c r="I2625" i="5"/>
  <c r="J2625" i="5"/>
  <c r="M2629" i="5"/>
  <c r="H2632" i="5"/>
  <c r="Q2632" i="5" s="1"/>
  <c r="H2634" i="5"/>
  <c r="R2641" i="5"/>
  <c r="M2650" i="5"/>
  <c r="M2652" i="5"/>
  <c r="L2653" i="5"/>
  <c r="K2653" i="5"/>
  <c r="H2655" i="5"/>
  <c r="R2662" i="5"/>
  <c r="M2673" i="5"/>
  <c r="K2674" i="5"/>
  <c r="L2674" i="5"/>
  <c r="N2675" i="5"/>
  <c r="J2676" i="5"/>
  <c r="I2676" i="5"/>
  <c r="H2683" i="5"/>
  <c r="I2697" i="5"/>
  <c r="J2697" i="5"/>
  <c r="M2701" i="5"/>
  <c r="H2704" i="5"/>
  <c r="H2706" i="5"/>
  <c r="M2722" i="5"/>
  <c r="M2724" i="5"/>
  <c r="L2725" i="5"/>
  <c r="K2725" i="5"/>
  <c r="H2727" i="5"/>
  <c r="M2745" i="5"/>
  <c r="K2746" i="5"/>
  <c r="L2746" i="5"/>
  <c r="N2747" i="5"/>
  <c r="J2748" i="5"/>
  <c r="I2748" i="5"/>
  <c r="R2748" i="5" s="1"/>
  <c r="H2755" i="5"/>
  <c r="Q2755" i="5" s="1"/>
  <c r="I2769" i="5"/>
  <c r="J2769" i="5"/>
  <c r="M2773" i="5"/>
  <c r="H2776" i="5"/>
  <c r="H2778" i="5"/>
  <c r="M2794" i="5"/>
  <c r="M2796" i="5"/>
  <c r="L2797" i="5"/>
  <c r="K2797" i="5"/>
  <c r="H2799" i="5"/>
  <c r="Q2799" i="5" s="1"/>
  <c r="R2806" i="5"/>
  <c r="M2817" i="5"/>
  <c r="K2818" i="5"/>
  <c r="L2818" i="5"/>
  <c r="N2819" i="5"/>
  <c r="J2820" i="5"/>
  <c r="I2820" i="5"/>
  <c r="H2827" i="5"/>
  <c r="H2836" i="5"/>
  <c r="J2836" i="5"/>
  <c r="I2836" i="5"/>
  <c r="N2838" i="5"/>
  <c r="I2839" i="5"/>
  <c r="R2839" i="5" s="1"/>
  <c r="L2853" i="5"/>
  <c r="J2853" i="5"/>
  <c r="K2853" i="5"/>
  <c r="R2856" i="5"/>
  <c r="H2863" i="5"/>
  <c r="Q2863" i="5" s="1"/>
  <c r="I2863" i="5"/>
  <c r="J2863" i="5"/>
  <c r="N2865" i="5"/>
  <c r="I2866" i="5"/>
  <c r="J2891" i="5"/>
  <c r="L2891" i="5"/>
  <c r="M2891" i="5"/>
  <c r="R2895" i="5"/>
  <c r="I2900" i="5"/>
  <c r="J2900" i="5"/>
  <c r="L2900" i="5"/>
  <c r="K2900" i="5"/>
  <c r="L2910" i="5"/>
  <c r="I2910" i="5"/>
  <c r="H2910" i="5"/>
  <c r="H2928" i="5"/>
  <c r="J2933" i="5"/>
  <c r="L2933" i="5"/>
  <c r="K2933" i="5"/>
  <c r="R2937" i="5"/>
  <c r="I2962" i="5"/>
  <c r="R2962" i="5" s="1"/>
  <c r="I2963" i="5"/>
  <c r="R2963" i="5" s="1"/>
  <c r="H2964" i="5"/>
  <c r="J2987" i="5"/>
  <c r="I2987" i="5"/>
  <c r="R2987" i="5" s="1"/>
  <c r="M2987" i="5"/>
  <c r="L2987" i="5"/>
  <c r="K2987" i="5"/>
  <c r="H2987" i="5"/>
  <c r="N2994" i="5"/>
  <c r="L3030" i="5"/>
  <c r="K3030" i="5"/>
  <c r="M3030" i="5"/>
  <c r="J3030" i="5"/>
  <c r="I3030" i="5"/>
  <c r="H3030" i="5"/>
  <c r="I2379" i="5"/>
  <c r="J2379" i="5"/>
  <c r="L2407" i="5"/>
  <c r="K2407" i="5"/>
  <c r="K2428" i="5"/>
  <c r="L2428" i="5"/>
  <c r="N2429" i="5"/>
  <c r="J2430" i="5"/>
  <c r="I2430" i="5"/>
  <c r="I2451" i="5"/>
  <c r="J2451" i="5"/>
  <c r="L2479" i="5"/>
  <c r="K2479" i="5"/>
  <c r="K2500" i="5"/>
  <c r="L2500" i="5"/>
  <c r="N2501" i="5"/>
  <c r="J2502" i="5"/>
  <c r="I2502" i="5"/>
  <c r="K2511" i="5"/>
  <c r="I2523" i="5"/>
  <c r="J2523" i="5"/>
  <c r="I2539" i="5"/>
  <c r="L2551" i="5"/>
  <c r="K2551" i="5"/>
  <c r="I2560" i="5"/>
  <c r="K2562" i="5"/>
  <c r="K2572" i="5"/>
  <c r="L2572" i="5"/>
  <c r="N2573" i="5"/>
  <c r="J2574" i="5"/>
  <c r="I2574" i="5"/>
  <c r="K2583" i="5"/>
  <c r="I2595" i="5"/>
  <c r="J2595" i="5"/>
  <c r="I2611" i="5"/>
  <c r="L2623" i="5"/>
  <c r="K2623" i="5"/>
  <c r="I2632" i="5"/>
  <c r="K2634" i="5"/>
  <c r="K2644" i="5"/>
  <c r="L2644" i="5"/>
  <c r="N2645" i="5"/>
  <c r="J2646" i="5"/>
  <c r="I2646" i="5"/>
  <c r="H2653" i="5"/>
  <c r="K2655" i="5"/>
  <c r="I2667" i="5"/>
  <c r="J2667" i="5"/>
  <c r="I2683" i="5"/>
  <c r="L2695" i="5"/>
  <c r="K2695" i="5"/>
  <c r="H2697" i="5"/>
  <c r="I2704" i="5"/>
  <c r="R2704" i="5" s="1"/>
  <c r="K2706" i="5"/>
  <c r="K2716" i="5"/>
  <c r="L2716" i="5"/>
  <c r="N2717" i="5"/>
  <c r="J2718" i="5"/>
  <c r="I2718" i="5"/>
  <c r="H2725" i="5"/>
  <c r="K2727" i="5"/>
  <c r="I2739" i="5"/>
  <c r="J2739" i="5"/>
  <c r="H2746" i="5"/>
  <c r="H2748" i="5"/>
  <c r="I2755" i="5"/>
  <c r="L2767" i="5"/>
  <c r="K2767" i="5"/>
  <c r="H2769" i="5"/>
  <c r="I2776" i="5"/>
  <c r="K2778" i="5"/>
  <c r="K2788" i="5"/>
  <c r="L2788" i="5"/>
  <c r="N2789" i="5"/>
  <c r="J2790" i="5"/>
  <c r="I2790" i="5"/>
  <c r="H2797" i="5"/>
  <c r="K2799" i="5"/>
  <c r="I2811" i="5"/>
  <c r="J2811" i="5"/>
  <c r="H2818" i="5"/>
  <c r="H2820" i="5"/>
  <c r="I2827" i="5"/>
  <c r="K2836" i="5"/>
  <c r="J2839" i="5"/>
  <c r="J2843" i="5"/>
  <c r="L2843" i="5"/>
  <c r="M2843" i="5"/>
  <c r="L2850" i="5"/>
  <c r="H2850" i="5"/>
  <c r="I2850" i="5"/>
  <c r="H2853" i="5"/>
  <c r="K2863" i="5"/>
  <c r="J2866" i="5"/>
  <c r="J2870" i="5"/>
  <c r="M2870" i="5"/>
  <c r="L2870" i="5"/>
  <c r="K2877" i="5"/>
  <c r="L2877" i="5"/>
  <c r="I2877" i="5"/>
  <c r="H2877" i="5"/>
  <c r="H2891" i="5"/>
  <c r="M2896" i="5"/>
  <c r="H2896" i="5"/>
  <c r="L2896" i="5"/>
  <c r="K2896" i="5"/>
  <c r="H2900" i="5"/>
  <c r="K2901" i="5"/>
  <c r="L2901" i="5"/>
  <c r="J2901" i="5"/>
  <c r="M2901" i="5"/>
  <c r="J2910" i="5"/>
  <c r="S2922" i="5"/>
  <c r="I2924" i="5"/>
  <c r="J2924" i="5"/>
  <c r="M2924" i="5"/>
  <c r="N2926" i="5"/>
  <c r="I2928" i="5"/>
  <c r="R2928" i="5" s="1"/>
  <c r="N2931" i="5"/>
  <c r="H2933" i="5"/>
  <c r="M2938" i="5"/>
  <c r="H2938" i="5"/>
  <c r="Q2938" i="5" s="1"/>
  <c r="J2938" i="5"/>
  <c r="K2938" i="5"/>
  <c r="I2942" i="5"/>
  <c r="J2942" i="5"/>
  <c r="H2942" i="5"/>
  <c r="K2942" i="5"/>
  <c r="N2960" i="5"/>
  <c r="N2970" i="5"/>
  <c r="J2975" i="5"/>
  <c r="I2975" i="5"/>
  <c r="K2975" i="5"/>
  <c r="N2981" i="5"/>
  <c r="N2996" i="5"/>
  <c r="S3216" i="5"/>
  <c r="V3216" i="5"/>
  <c r="T3216" i="5"/>
  <c r="U3216" i="5" s="1"/>
  <c r="K2542" i="5"/>
  <c r="L2542" i="5"/>
  <c r="T2543" i="5"/>
  <c r="U2543" i="5" s="1"/>
  <c r="S2543" i="5"/>
  <c r="J2544" i="5"/>
  <c r="I2544" i="5"/>
  <c r="R2544" i="5" s="1"/>
  <c r="I2565" i="5"/>
  <c r="R2565" i="5" s="1"/>
  <c r="J2565" i="5"/>
  <c r="L2593" i="5"/>
  <c r="K2593" i="5"/>
  <c r="R2602" i="5"/>
  <c r="K2614" i="5"/>
  <c r="L2614" i="5"/>
  <c r="T2615" i="5"/>
  <c r="U2615" i="5" s="1"/>
  <c r="S2615" i="5"/>
  <c r="J2616" i="5"/>
  <c r="I2616" i="5"/>
  <c r="I2637" i="5"/>
  <c r="R2637" i="5" s="1"/>
  <c r="J2637" i="5"/>
  <c r="L2665" i="5"/>
  <c r="K2665" i="5"/>
  <c r="K2686" i="5"/>
  <c r="L2686" i="5"/>
  <c r="T2687" i="5"/>
  <c r="U2687" i="5" s="1"/>
  <c r="S2687" i="5"/>
  <c r="J2688" i="5"/>
  <c r="I2688" i="5"/>
  <c r="I2709" i="5"/>
  <c r="R2709" i="5" s="1"/>
  <c r="J2709" i="5"/>
  <c r="L2737" i="5"/>
  <c r="K2737" i="5"/>
  <c r="R2746" i="5"/>
  <c r="K2758" i="5"/>
  <c r="L2758" i="5"/>
  <c r="T2759" i="5"/>
  <c r="U2759" i="5" s="1"/>
  <c r="S2759" i="5"/>
  <c r="J2760" i="5"/>
  <c r="I2760" i="5"/>
  <c r="I2781" i="5"/>
  <c r="R2781" i="5" s="1"/>
  <c r="J2781" i="5"/>
  <c r="L2809" i="5"/>
  <c r="K2809" i="5"/>
  <c r="K2830" i="5"/>
  <c r="L2830" i="5"/>
  <c r="J2840" i="5"/>
  <c r="I2840" i="5"/>
  <c r="K2840" i="5"/>
  <c r="N2845" i="5"/>
  <c r="R2853" i="5"/>
  <c r="J2867" i="5"/>
  <c r="K2867" i="5"/>
  <c r="I2867" i="5"/>
  <c r="R2867" i="5" s="1"/>
  <c r="N2872" i="5"/>
  <c r="V2886" i="5"/>
  <c r="L2892" i="5"/>
  <c r="M2892" i="5"/>
  <c r="K2892" i="5"/>
  <c r="S2899" i="5"/>
  <c r="T2899" i="5"/>
  <c r="U2899" i="5" s="1"/>
  <c r="N2908" i="5"/>
  <c r="T2922" i="5"/>
  <c r="U2922" i="5" s="1"/>
  <c r="L2934" i="5"/>
  <c r="J2934" i="5"/>
  <c r="K2934" i="5"/>
  <c r="K2943" i="5"/>
  <c r="L2943" i="5"/>
  <c r="J2943" i="5"/>
  <c r="I2943" i="5"/>
  <c r="R2943" i="5" s="1"/>
  <c r="V2957" i="5"/>
  <c r="K3015" i="5"/>
  <c r="L3015" i="5"/>
  <c r="M3015" i="5"/>
  <c r="J3015" i="5"/>
  <c r="I3015" i="5"/>
  <c r="H3015" i="5"/>
  <c r="Q3015" i="5" s="1"/>
  <c r="J3017" i="5"/>
  <c r="I3017" i="5"/>
  <c r="M3017" i="5"/>
  <c r="L3017" i="5"/>
  <c r="K3017" i="5"/>
  <c r="R3022" i="5"/>
  <c r="M2066" i="5"/>
  <c r="M2071" i="5"/>
  <c r="M2084" i="5"/>
  <c r="M2089" i="5"/>
  <c r="M2102" i="5"/>
  <c r="M2107" i="5"/>
  <c r="M2120" i="5"/>
  <c r="M2125" i="5"/>
  <c r="M2138" i="5"/>
  <c r="M2143" i="5"/>
  <c r="N2156" i="5"/>
  <c r="L2161" i="5"/>
  <c r="K2161" i="5"/>
  <c r="M2164" i="5"/>
  <c r="N2189" i="5"/>
  <c r="J2190" i="5"/>
  <c r="I2190" i="5"/>
  <c r="M2192" i="5"/>
  <c r="R2192" i="5" s="1"/>
  <c r="H2192" i="5"/>
  <c r="L2203" i="5"/>
  <c r="K2203" i="5"/>
  <c r="K2224" i="5"/>
  <c r="L2224" i="5"/>
  <c r="N2225" i="5"/>
  <c r="J2226" i="5"/>
  <c r="I2226" i="5"/>
  <c r="I2247" i="5"/>
  <c r="J2247" i="5"/>
  <c r="L2275" i="5"/>
  <c r="K2275" i="5"/>
  <c r="K2296" i="5"/>
  <c r="L2296" i="5"/>
  <c r="N2297" i="5"/>
  <c r="J2298" i="5"/>
  <c r="I2298" i="5"/>
  <c r="I2319" i="5"/>
  <c r="J2319" i="5"/>
  <c r="L2347" i="5"/>
  <c r="K2347" i="5"/>
  <c r="J2365" i="5"/>
  <c r="K2368" i="5"/>
  <c r="L2368" i="5"/>
  <c r="N2369" i="5"/>
  <c r="J2370" i="5"/>
  <c r="I2370" i="5"/>
  <c r="K2379" i="5"/>
  <c r="J2386" i="5"/>
  <c r="L2388" i="5"/>
  <c r="I2391" i="5"/>
  <c r="J2391" i="5"/>
  <c r="I2407" i="5"/>
  <c r="L2409" i="5"/>
  <c r="L2419" i="5"/>
  <c r="K2419" i="5"/>
  <c r="I2428" i="5"/>
  <c r="K2430" i="5"/>
  <c r="J2437" i="5"/>
  <c r="K2440" i="5"/>
  <c r="L2440" i="5"/>
  <c r="N2441" i="5"/>
  <c r="J2442" i="5"/>
  <c r="I2442" i="5"/>
  <c r="K2451" i="5"/>
  <c r="J2458" i="5"/>
  <c r="L2460" i="5"/>
  <c r="I2463" i="5"/>
  <c r="J2463" i="5"/>
  <c r="I2479" i="5"/>
  <c r="L2481" i="5"/>
  <c r="L2491" i="5"/>
  <c r="K2491" i="5"/>
  <c r="I2500" i="5"/>
  <c r="K2502" i="5"/>
  <c r="J2509" i="5"/>
  <c r="M2511" i="5"/>
  <c r="K2512" i="5"/>
  <c r="L2512" i="5"/>
  <c r="N2513" i="5"/>
  <c r="J2514" i="5"/>
  <c r="I2514" i="5"/>
  <c r="K2523" i="5"/>
  <c r="J2530" i="5"/>
  <c r="N2530" i="5" s="1"/>
  <c r="L2532" i="5"/>
  <c r="I2535" i="5"/>
  <c r="J2535" i="5"/>
  <c r="M2539" i="5"/>
  <c r="H2542" i="5"/>
  <c r="H2544" i="5"/>
  <c r="I2551" i="5"/>
  <c r="L2553" i="5"/>
  <c r="M2560" i="5"/>
  <c r="M2562" i="5"/>
  <c r="L2563" i="5"/>
  <c r="K2563" i="5"/>
  <c r="H2565" i="5"/>
  <c r="I2572" i="5"/>
  <c r="K2574" i="5"/>
  <c r="J2581" i="5"/>
  <c r="N2581" i="5" s="1"/>
  <c r="M2583" i="5"/>
  <c r="K2584" i="5"/>
  <c r="L2584" i="5"/>
  <c r="N2585" i="5"/>
  <c r="J2586" i="5"/>
  <c r="I2586" i="5"/>
  <c r="H2593" i="5"/>
  <c r="K2595" i="5"/>
  <c r="J2602" i="5"/>
  <c r="N2602" i="5" s="1"/>
  <c r="L2604" i="5"/>
  <c r="I2607" i="5"/>
  <c r="J2607" i="5"/>
  <c r="M2611" i="5"/>
  <c r="H2614" i="5"/>
  <c r="H2616" i="5"/>
  <c r="I2623" i="5"/>
  <c r="L2625" i="5"/>
  <c r="M2632" i="5"/>
  <c r="M2634" i="5"/>
  <c r="L2635" i="5"/>
  <c r="K2635" i="5"/>
  <c r="H2637" i="5"/>
  <c r="I2644" i="5"/>
  <c r="K2646" i="5"/>
  <c r="J2653" i="5"/>
  <c r="M2655" i="5"/>
  <c r="K2656" i="5"/>
  <c r="L2656" i="5"/>
  <c r="N2657" i="5"/>
  <c r="J2658" i="5"/>
  <c r="I2658" i="5"/>
  <c r="H2665" i="5"/>
  <c r="K2667" i="5"/>
  <c r="J2674" i="5"/>
  <c r="N2674" i="5" s="1"/>
  <c r="L2676" i="5"/>
  <c r="I2679" i="5"/>
  <c r="J2679" i="5"/>
  <c r="M2683" i="5"/>
  <c r="H2686" i="5"/>
  <c r="H2688" i="5"/>
  <c r="I2695" i="5"/>
  <c r="L2697" i="5"/>
  <c r="M2704" i="5"/>
  <c r="M2706" i="5"/>
  <c r="L2707" i="5"/>
  <c r="K2707" i="5"/>
  <c r="H2709" i="5"/>
  <c r="I2716" i="5"/>
  <c r="K2718" i="5"/>
  <c r="J2725" i="5"/>
  <c r="R2725" i="5" s="1"/>
  <c r="M2727" i="5"/>
  <c r="K2728" i="5"/>
  <c r="L2728" i="5"/>
  <c r="N2729" i="5"/>
  <c r="J2730" i="5"/>
  <c r="I2730" i="5"/>
  <c r="H2737" i="5"/>
  <c r="K2739" i="5"/>
  <c r="J2746" i="5"/>
  <c r="L2748" i="5"/>
  <c r="I2751" i="5"/>
  <c r="J2751" i="5"/>
  <c r="M2755" i="5"/>
  <c r="H2758" i="5"/>
  <c r="H2760" i="5"/>
  <c r="I2767" i="5"/>
  <c r="L2769" i="5"/>
  <c r="M2776" i="5"/>
  <c r="M2778" i="5"/>
  <c r="L2779" i="5"/>
  <c r="K2779" i="5"/>
  <c r="H2781" i="5"/>
  <c r="I2788" i="5"/>
  <c r="K2790" i="5"/>
  <c r="J2797" i="5"/>
  <c r="R2797" i="5" s="1"/>
  <c r="M2799" i="5"/>
  <c r="K2800" i="5"/>
  <c r="L2800" i="5"/>
  <c r="N2801" i="5"/>
  <c r="J2802" i="5"/>
  <c r="I2802" i="5"/>
  <c r="H2809" i="5"/>
  <c r="K2811" i="5"/>
  <c r="J2818" i="5"/>
  <c r="R2818" i="5" s="1"/>
  <c r="L2820" i="5"/>
  <c r="I2823" i="5"/>
  <c r="J2823" i="5"/>
  <c r="M2827" i="5"/>
  <c r="H2830" i="5"/>
  <c r="M2836" i="5"/>
  <c r="H2840" i="5"/>
  <c r="I2843" i="5"/>
  <c r="K2850" i="5"/>
  <c r="M2853" i="5"/>
  <c r="H2857" i="5"/>
  <c r="Q2857" i="5" s="1"/>
  <c r="L2857" i="5"/>
  <c r="K2857" i="5"/>
  <c r="M2863" i="5"/>
  <c r="H2867" i="5"/>
  <c r="I2870" i="5"/>
  <c r="M2877" i="5"/>
  <c r="K2891" i="5"/>
  <c r="H2892" i="5"/>
  <c r="J2896" i="5"/>
  <c r="R2896" i="5" s="1"/>
  <c r="J2897" i="5"/>
  <c r="K2897" i="5"/>
  <c r="L2897" i="5"/>
  <c r="I2901" i="5"/>
  <c r="M2910" i="5"/>
  <c r="N2923" i="5"/>
  <c r="K2924" i="5"/>
  <c r="R2929" i="5"/>
  <c r="M2933" i="5"/>
  <c r="H2934" i="5"/>
  <c r="L2938" i="5"/>
  <c r="R2938" i="5" s="1"/>
  <c r="J2939" i="5"/>
  <c r="K2939" i="5"/>
  <c r="I2939" i="5"/>
  <c r="N2941" i="5"/>
  <c r="M2942" i="5"/>
  <c r="H2943" i="5"/>
  <c r="L2975" i="5"/>
  <c r="H3017" i="5"/>
  <c r="R3028" i="5"/>
  <c r="S3031" i="5"/>
  <c r="T3031" i="5"/>
  <c r="U3031" i="5" s="1"/>
  <c r="V3031" i="5"/>
  <c r="S3222" i="5"/>
  <c r="V3222" i="5"/>
  <c r="T3222" i="5"/>
  <c r="U3222" i="5" s="1"/>
  <c r="H2198" i="5"/>
  <c r="H2204" i="5"/>
  <c r="Q2204" i="5" s="1"/>
  <c r="H2210" i="5"/>
  <c r="Q2210" i="5" s="1"/>
  <c r="H2216" i="5"/>
  <c r="H2222" i="5"/>
  <c r="H2228" i="5"/>
  <c r="H2234" i="5"/>
  <c r="H2240" i="5"/>
  <c r="H2246" i="5"/>
  <c r="H2252" i="5"/>
  <c r="H2258" i="5"/>
  <c r="H2264" i="5"/>
  <c r="H2270" i="5"/>
  <c r="H2276" i="5"/>
  <c r="Q2276" i="5" s="1"/>
  <c r="H2282" i="5"/>
  <c r="Q2282" i="5" s="1"/>
  <c r="H2288" i="5"/>
  <c r="H2294" i="5"/>
  <c r="H2300" i="5"/>
  <c r="H2306" i="5"/>
  <c r="H2312" i="5"/>
  <c r="H2318" i="5"/>
  <c r="H2324" i="5"/>
  <c r="H2330" i="5"/>
  <c r="H2336" i="5"/>
  <c r="H2342" i="5"/>
  <c r="H2348" i="5"/>
  <c r="Q2348" i="5" s="1"/>
  <c r="H2354" i="5"/>
  <c r="Q2354" i="5" s="1"/>
  <c r="H2360" i="5"/>
  <c r="H2366" i="5"/>
  <c r="Q2366" i="5" s="1"/>
  <c r="H2372" i="5"/>
  <c r="H2378" i="5"/>
  <c r="H2384" i="5"/>
  <c r="H2390" i="5"/>
  <c r="H2396" i="5"/>
  <c r="H2402" i="5"/>
  <c r="H2408" i="5"/>
  <c r="Q2408" i="5" s="1"/>
  <c r="H2414" i="5"/>
  <c r="H2420" i="5"/>
  <c r="Q2420" i="5" s="1"/>
  <c r="H2426" i="5"/>
  <c r="Q2426" i="5" s="1"/>
  <c r="H2432" i="5"/>
  <c r="H2438" i="5"/>
  <c r="Q2438" i="5" s="1"/>
  <c r="H2444" i="5"/>
  <c r="H2450" i="5"/>
  <c r="H2456" i="5"/>
  <c r="H2462" i="5"/>
  <c r="H2468" i="5"/>
  <c r="H2474" i="5"/>
  <c r="H2480" i="5"/>
  <c r="Q2480" i="5" s="1"/>
  <c r="H2486" i="5"/>
  <c r="H2492" i="5"/>
  <c r="Q2492" i="5" s="1"/>
  <c r="H2498" i="5"/>
  <c r="Q2498" i="5" s="1"/>
  <c r="H2504" i="5"/>
  <c r="H2510" i="5"/>
  <c r="Q2510" i="5" s="1"/>
  <c r="H2516" i="5"/>
  <c r="H2522" i="5"/>
  <c r="H2528" i="5"/>
  <c r="Q2528" i="5" s="1"/>
  <c r="H2534" i="5"/>
  <c r="H2540" i="5"/>
  <c r="Q2540" i="5" s="1"/>
  <c r="H2546" i="5"/>
  <c r="H2552" i="5"/>
  <c r="Q2552" i="5" s="1"/>
  <c r="H2558" i="5"/>
  <c r="H2564" i="5"/>
  <c r="Q2564" i="5" s="1"/>
  <c r="H2570" i="5"/>
  <c r="Q2570" i="5" s="1"/>
  <c r="H2576" i="5"/>
  <c r="H2582" i="5"/>
  <c r="Q2582" i="5" s="1"/>
  <c r="H2588" i="5"/>
  <c r="H2594" i="5"/>
  <c r="Q2594" i="5" s="1"/>
  <c r="H2600" i="5"/>
  <c r="H2606" i="5"/>
  <c r="H2612" i="5"/>
  <c r="H2618" i="5"/>
  <c r="H2624" i="5"/>
  <c r="Q2624" i="5" s="1"/>
  <c r="H2630" i="5"/>
  <c r="H2636" i="5"/>
  <c r="Q2636" i="5" s="1"/>
  <c r="H2642" i="5"/>
  <c r="Q2642" i="5" s="1"/>
  <c r="H2648" i="5"/>
  <c r="H2654" i="5"/>
  <c r="Q2654" i="5" s="1"/>
  <c r="H2660" i="5"/>
  <c r="H2666" i="5"/>
  <c r="Q2666" i="5" s="1"/>
  <c r="H2672" i="5"/>
  <c r="Q2672" i="5" s="1"/>
  <c r="H2678" i="5"/>
  <c r="H2684" i="5"/>
  <c r="Q2684" i="5" s="1"/>
  <c r="H2690" i="5"/>
  <c r="H2696" i="5"/>
  <c r="Q2696" i="5" s="1"/>
  <c r="H2702" i="5"/>
  <c r="H2708" i="5"/>
  <c r="Q2708" i="5" s="1"/>
  <c r="H2714" i="5"/>
  <c r="Q2714" i="5" s="1"/>
  <c r="H2720" i="5"/>
  <c r="H2726" i="5"/>
  <c r="Q2726" i="5" s="1"/>
  <c r="H2732" i="5"/>
  <c r="H2738" i="5"/>
  <c r="Q2738" i="5" s="1"/>
  <c r="H2744" i="5"/>
  <c r="H2750" i="5"/>
  <c r="H2756" i="5"/>
  <c r="H2762" i="5"/>
  <c r="H2768" i="5"/>
  <c r="Q2768" i="5" s="1"/>
  <c r="H2774" i="5"/>
  <c r="H2780" i="5"/>
  <c r="Q2780" i="5" s="1"/>
  <c r="H2786" i="5"/>
  <c r="H2792" i="5"/>
  <c r="H2798" i="5"/>
  <c r="Q2798" i="5" s="1"/>
  <c r="H2804" i="5"/>
  <c r="H2810" i="5"/>
  <c r="Q2810" i="5" s="1"/>
  <c r="H2816" i="5"/>
  <c r="Q2816" i="5" s="1"/>
  <c r="H2822" i="5"/>
  <c r="H2828" i="5"/>
  <c r="Q2828" i="5" s="1"/>
  <c r="N2833" i="5"/>
  <c r="H2837" i="5"/>
  <c r="N2851" i="5"/>
  <c r="H2855" i="5"/>
  <c r="Q2855" i="5" s="1"/>
  <c r="N2869" i="5"/>
  <c r="H2873" i="5"/>
  <c r="H2880" i="5"/>
  <c r="N2881" i="5"/>
  <c r="I2882" i="5"/>
  <c r="J2882" i="5"/>
  <c r="M2884" i="5"/>
  <c r="R2884" i="5" s="1"/>
  <c r="H2884" i="5"/>
  <c r="Q2884" i="5" s="1"/>
  <c r="H2915" i="5"/>
  <c r="Q2915" i="5" s="1"/>
  <c r="K2925" i="5"/>
  <c r="L2925" i="5"/>
  <c r="H2952" i="5"/>
  <c r="Q2952" i="5" s="1"/>
  <c r="N2953" i="5"/>
  <c r="I2954" i="5"/>
  <c r="J2954" i="5"/>
  <c r="M2956" i="5"/>
  <c r="R2956" i="5" s="1"/>
  <c r="H2956" i="5"/>
  <c r="Q2956" i="5" s="1"/>
  <c r="L2969" i="5"/>
  <c r="K3003" i="5"/>
  <c r="L3003" i="5"/>
  <c r="R3003" i="5" s="1"/>
  <c r="L3024" i="5"/>
  <c r="K3024" i="5"/>
  <c r="N3024" i="5" s="1"/>
  <c r="N3025" i="5"/>
  <c r="I3026" i="5"/>
  <c r="J3026" i="5"/>
  <c r="J3047" i="5"/>
  <c r="I3047" i="5"/>
  <c r="R3047" i="5" s="1"/>
  <c r="K3075" i="5"/>
  <c r="N3075" i="5" s="1"/>
  <c r="L3075" i="5"/>
  <c r="L3096" i="5"/>
  <c r="K3096" i="5"/>
  <c r="N3097" i="5"/>
  <c r="I3098" i="5"/>
  <c r="J3098" i="5"/>
  <c r="J3119" i="5"/>
  <c r="I3119" i="5"/>
  <c r="R3119" i="5" s="1"/>
  <c r="K3147" i="5"/>
  <c r="L3147" i="5"/>
  <c r="L3168" i="5"/>
  <c r="N3168" i="5" s="1"/>
  <c r="K3168" i="5"/>
  <c r="N3169" i="5"/>
  <c r="I3170" i="5"/>
  <c r="R3170" i="5" s="1"/>
  <c r="J3170" i="5"/>
  <c r="K3179" i="5"/>
  <c r="J3191" i="5"/>
  <c r="I3191" i="5"/>
  <c r="K3209" i="5"/>
  <c r="J3209" i="5"/>
  <c r="I3209" i="5"/>
  <c r="N3217" i="5"/>
  <c r="R3246" i="5"/>
  <c r="N3251" i="5"/>
  <c r="V3519" i="5"/>
  <c r="V3524" i="5"/>
  <c r="K3045" i="5"/>
  <c r="L3045" i="5"/>
  <c r="L3066" i="5"/>
  <c r="K3066" i="5"/>
  <c r="N3067" i="5"/>
  <c r="I3068" i="5"/>
  <c r="J3068" i="5"/>
  <c r="J3089" i="5"/>
  <c r="I3089" i="5"/>
  <c r="K3117" i="5"/>
  <c r="L3117" i="5"/>
  <c r="L3138" i="5"/>
  <c r="K3138" i="5"/>
  <c r="S3139" i="5"/>
  <c r="T3139" i="5"/>
  <c r="U3139" i="5" s="1"/>
  <c r="I3140" i="5"/>
  <c r="J3140" i="5"/>
  <c r="J3161" i="5"/>
  <c r="I3161" i="5"/>
  <c r="K3189" i="5"/>
  <c r="L3189" i="5"/>
  <c r="K3206" i="5"/>
  <c r="I3206" i="5"/>
  <c r="H3206" i="5"/>
  <c r="Q3206" i="5" s="1"/>
  <c r="S3210" i="5"/>
  <c r="V3210" i="5"/>
  <c r="V3214" i="5"/>
  <c r="T3214" i="5"/>
  <c r="U3214" i="5" s="1"/>
  <c r="N3225" i="5"/>
  <c r="H3258" i="5"/>
  <c r="Q3258" i="5" s="1"/>
  <c r="M3258" i="5"/>
  <c r="N3258" i="5"/>
  <c r="L3258" i="5"/>
  <c r="K3258" i="5"/>
  <c r="J3258" i="5"/>
  <c r="S3352" i="5"/>
  <c r="T3352" i="5"/>
  <c r="U3352" i="5" s="1"/>
  <c r="V3352" i="5"/>
  <c r="T3520" i="5"/>
  <c r="U3520" i="5" s="1"/>
  <c r="S3520" i="5"/>
  <c r="V3520" i="5"/>
  <c r="L3036" i="5"/>
  <c r="K3036" i="5"/>
  <c r="N3037" i="5"/>
  <c r="I3038" i="5"/>
  <c r="J3038" i="5"/>
  <c r="H3045" i="5"/>
  <c r="Q3045" i="5" s="1"/>
  <c r="J3059" i="5"/>
  <c r="I3059" i="5"/>
  <c r="H3066" i="5"/>
  <c r="Q3066" i="5" s="1"/>
  <c r="H3068" i="5"/>
  <c r="Q3068" i="5" s="1"/>
  <c r="R3075" i="5"/>
  <c r="K3087" i="5"/>
  <c r="L3087" i="5"/>
  <c r="H3089" i="5"/>
  <c r="R3096" i="5"/>
  <c r="L3108" i="5"/>
  <c r="K3108" i="5"/>
  <c r="S3109" i="5"/>
  <c r="T3109" i="5"/>
  <c r="U3109" i="5" s="1"/>
  <c r="I3110" i="5"/>
  <c r="J3110" i="5"/>
  <c r="H3117" i="5"/>
  <c r="Q3117" i="5" s="1"/>
  <c r="J3131" i="5"/>
  <c r="I3131" i="5"/>
  <c r="H3138" i="5"/>
  <c r="Q3138" i="5" s="1"/>
  <c r="H3140" i="5"/>
  <c r="R3147" i="5"/>
  <c r="K3159" i="5"/>
  <c r="L3159" i="5"/>
  <c r="H3161" i="5"/>
  <c r="R3168" i="5"/>
  <c r="L3180" i="5"/>
  <c r="K3180" i="5"/>
  <c r="N3181" i="5"/>
  <c r="I3182" i="5"/>
  <c r="J3182" i="5"/>
  <c r="H3189" i="5"/>
  <c r="Q3189" i="5" s="1"/>
  <c r="J3203" i="5"/>
  <c r="I3203" i="5"/>
  <c r="J3206" i="5"/>
  <c r="T3210" i="5"/>
  <c r="U3210" i="5" s="1"/>
  <c r="R3258" i="5"/>
  <c r="V3275" i="5"/>
  <c r="S3370" i="5"/>
  <c r="V3370" i="5"/>
  <c r="T3370" i="5"/>
  <c r="U3370" i="5" s="1"/>
  <c r="S3376" i="5"/>
  <c r="V3376" i="5"/>
  <c r="T3376" i="5"/>
  <c r="U3376" i="5" s="1"/>
  <c r="S3406" i="5"/>
  <c r="V3406" i="5"/>
  <c r="T3406" i="5"/>
  <c r="U3406" i="5" s="1"/>
  <c r="N2971" i="5"/>
  <c r="I2972" i="5"/>
  <c r="J2972" i="5"/>
  <c r="M2974" i="5"/>
  <c r="H2974" i="5"/>
  <c r="K2985" i="5"/>
  <c r="L2985" i="5"/>
  <c r="L3006" i="5"/>
  <c r="K3006" i="5"/>
  <c r="N3007" i="5"/>
  <c r="I3008" i="5"/>
  <c r="N3008" i="5" s="1"/>
  <c r="J3008" i="5"/>
  <c r="J3029" i="5"/>
  <c r="I3029" i="5"/>
  <c r="H3036" i="5"/>
  <c r="H3038" i="5"/>
  <c r="Q3038" i="5" s="1"/>
  <c r="I3045" i="5"/>
  <c r="K3057" i="5"/>
  <c r="L3057" i="5"/>
  <c r="H3059" i="5"/>
  <c r="I3066" i="5"/>
  <c r="K3068" i="5"/>
  <c r="L3078" i="5"/>
  <c r="K3078" i="5"/>
  <c r="N3079" i="5"/>
  <c r="I3080" i="5"/>
  <c r="J3080" i="5"/>
  <c r="H3087" i="5"/>
  <c r="K3089" i="5"/>
  <c r="J3101" i="5"/>
  <c r="I3101" i="5"/>
  <c r="H3108" i="5"/>
  <c r="Q3108" i="5" s="1"/>
  <c r="H3110" i="5"/>
  <c r="Q3110" i="5" s="1"/>
  <c r="I3117" i="5"/>
  <c r="K3129" i="5"/>
  <c r="L3129" i="5"/>
  <c r="H3131" i="5"/>
  <c r="Q3131" i="5" s="1"/>
  <c r="I3138" i="5"/>
  <c r="K3140" i="5"/>
  <c r="L3150" i="5"/>
  <c r="K3150" i="5"/>
  <c r="N3151" i="5"/>
  <c r="I3152" i="5"/>
  <c r="J3152" i="5"/>
  <c r="H3159" i="5"/>
  <c r="Q3159" i="5" s="1"/>
  <c r="K3161" i="5"/>
  <c r="J3173" i="5"/>
  <c r="I3173" i="5"/>
  <c r="H3180" i="5"/>
  <c r="H3182" i="5"/>
  <c r="Q3182" i="5" s="1"/>
  <c r="I3189" i="5"/>
  <c r="K3201" i="5"/>
  <c r="L3201" i="5"/>
  <c r="H3203" i="5"/>
  <c r="Q3203" i="5" s="1"/>
  <c r="L3206" i="5"/>
  <c r="S3214" i="5"/>
  <c r="R3247" i="5"/>
  <c r="V3359" i="5"/>
  <c r="S3497" i="5"/>
  <c r="T3497" i="5"/>
  <c r="U3497" i="5" s="1"/>
  <c r="V3497" i="5"/>
  <c r="N2977" i="5"/>
  <c r="I2978" i="5"/>
  <c r="J2978" i="5"/>
  <c r="J2999" i="5"/>
  <c r="I2999" i="5"/>
  <c r="R2999" i="5" s="1"/>
  <c r="K3027" i="5"/>
  <c r="L3027" i="5"/>
  <c r="I3036" i="5"/>
  <c r="K3038" i="5"/>
  <c r="J3045" i="5"/>
  <c r="L3048" i="5"/>
  <c r="K3048" i="5"/>
  <c r="N3049" i="5"/>
  <c r="I3050" i="5"/>
  <c r="J3050" i="5"/>
  <c r="K3059" i="5"/>
  <c r="J3066" i="5"/>
  <c r="L3068" i="5"/>
  <c r="J3071" i="5"/>
  <c r="I3071" i="5"/>
  <c r="I3087" i="5"/>
  <c r="L3089" i="5"/>
  <c r="K3099" i="5"/>
  <c r="L3099" i="5"/>
  <c r="I3108" i="5"/>
  <c r="K3110" i="5"/>
  <c r="J3117" i="5"/>
  <c r="L3120" i="5"/>
  <c r="K3120" i="5"/>
  <c r="N3121" i="5"/>
  <c r="I3122" i="5"/>
  <c r="J3122" i="5"/>
  <c r="K3131" i="5"/>
  <c r="J3138" i="5"/>
  <c r="L3140" i="5"/>
  <c r="J3143" i="5"/>
  <c r="I3143" i="5"/>
  <c r="R3143" i="5" s="1"/>
  <c r="I3159" i="5"/>
  <c r="L3161" i="5"/>
  <c r="K3171" i="5"/>
  <c r="L3171" i="5"/>
  <c r="I3180" i="5"/>
  <c r="K3182" i="5"/>
  <c r="J3189" i="5"/>
  <c r="L3192" i="5"/>
  <c r="K3192" i="5"/>
  <c r="N3193" i="5"/>
  <c r="I3194" i="5"/>
  <c r="J3194" i="5"/>
  <c r="K3203" i="5"/>
  <c r="M3206" i="5"/>
  <c r="I3229" i="5"/>
  <c r="M3229" i="5"/>
  <c r="J3229" i="5"/>
  <c r="H3229" i="5"/>
  <c r="Q3229" i="5" s="1"/>
  <c r="N3243" i="5"/>
  <c r="V3424" i="5"/>
  <c r="V3503" i="5"/>
  <c r="K2883" i="5"/>
  <c r="R2883" i="5" s="1"/>
  <c r="L2883" i="5"/>
  <c r="N2911" i="5"/>
  <c r="I2912" i="5"/>
  <c r="J2912" i="5"/>
  <c r="M2914" i="5"/>
  <c r="H2914" i="5"/>
  <c r="Q2914" i="5" s="1"/>
  <c r="K2955" i="5"/>
  <c r="R2955" i="5" s="1"/>
  <c r="L2955" i="5"/>
  <c r="K2972" i="5"/>
  <c r="J2974" i="5"/>
  <c r="R2974" i="5" s="1"/>
  <c r="I2976" i="5"/>
  <c r="H2978" i="5"/>
  <c r="I2985" i="5"/>
  <c r="R2985" i="5" s="1"/>
  <c r="K2997" i="5"/>
  <c r="L2997" i="5"/>
  <c r="H2999" i="5"/>
  <c r="I3006" i="5"/>
  <c r="K3008" i="5"/>
  <c r="L3018" i="5"/>
  <c r="K3018" i="5"/>
  <c r="R3018" i="5" s="1"/>
  <c r="N3019" i="5"/>
  <c r="I3020" i="5"/>
  <c r="R3020" i="5" s="1"/>
  <c r="J3020" i="5"/>
  <c r="H3027" i="5"/>
  <c r="Q3027" i="5" s="1"/>
  <c r="K3029" i="5"/>
  <c r="J3036" i="5"/>
  <c r="L3038" i="5"/>
  <c r="J3041" i="5"/>
  <c r="I3041" i="5"/>
  <c r="M3045" i="5"/>
  <c r="H3048" i="5"/>
  <c r="H3050" i="5"/>
  <c r="I3057" i="5"/>
  <c r="L3059" i="5"/>
  <c r="M3066" i="5"/>
  <c r="M3068" i="5"/>
  <c r="K3069" i="5"/>
  <c r="L3069" i="5"/>
  <c r="H3071" i="5"/>
  <c r="Q3071" i="5" s="1"/>
  <c r="I3078" i="5"/>
  <c r="K3080" i="5"/>
  <c r="J3087" i="5"/>
  <c r="M3089" i="5"/>
  <c r="L3090" i="5"/>
  <c r="K3090" i="5"/>
  <c r="N3091" i="5"/>
  <c r="I3092" i="5"/>
  <c r="R3092" i="5" s="1"/>
  <c r="J3092" i="5"/>
  <c r="H3099" i="5"/>
  <c r="Q3099" i="5" s="1"/>
  <c r="K3101" i="5"/>
  <c r="J3108" i="5"/>
  <c r="L3110" i="5"/>
  <c r="J3113" i="5"/>
  <c r="I3113" i="5"/>
  <c r="R3113" i="5" s="1"/>
  <c r="M3117" i="5"/>
  <c r="H3120" i="5"/>
  <c r="H3122" i="5"/>
  <c r="Q3122" i="5" s="1"/>
  <c r="I3129" i="5"/>
  <c r="L3131" i="5"/>
  <c r="M3138" i="5"/>
  <c r="M3140" i="5"/>
  <c r="K3141" i="5"/>
  <c r="L3141" i="5"/>
  <c r="H3143" i="5"/>
  <c r="Q3143" i="5" s="1"/>
  <c r="I3150" i="5"/>
  <c r="K3152" i="5"/>
  <c r="J3159" i="5"/>
  <c r="M3161" i="5"/>
  <c r="L3162" i="5"/>
  <c r="K3162" i="5"/>
  <c r="R3162" i="5" s="1"/>
  <c r="N3163" i="5"/>
  <c r="I3164" i="5"/>
  <c r="R3164" i="5" s="1"/>
  <c r="J3164" i="5"/>
  <c r="H3171" i="5"/>
  <c r="K3173" i="5"/>
  <c r="J3180" i="5"/>
  <c r="L3182" i="5"/>
  <c r="J3185" i="5"/>
  <c r="I3185" i="5"/>
  <c r="R3185" i="5" s="1"/>
  <c r="M3189" i="5"/>
  <c r="H3192" i="5"/>
  <c r="H3194" i="5"/>
  <c r="Q3194" i="5" s="1"/>
  <c r="I3201" i="5"/>
  <c r="L3203" i="5"/>
  <c r="K3229" i="5"/>
  <c r="N3240" i="5"/>
  <c r="M3307" i="5"/>
  <c r="K3307" i="5"/>
  <c r="J3307" i="5"/>
  <c r="L3307" i="5"/>
  <c r="I3307" i="5"/>
  <c r="H3307" i="5"/>
  <c r="Q3307" i="5" s="1"/>
  <c r="S3322" i="5"/>
  <c r="V3322" i="5"/>
  <c r="T3322" i="5"/>
  <c r="U3322" i="5" s="1"/>
  <c r="V3347" i="5"/>
  <c r="S3371" i="5"/>
  <c r="V3371" i="5"/>
  <c r="T3371" i="5"/>
  <c r="U3371" i="5" s="1"/>
  <c r="V3513" i="5"/>
  <c r="N2842" i="5"/>
  <c r="H2846" i="5"/>
  <c r="N2860" i="5"/>
  <c r="H2864" i="5"/>
  <c r="H2879" i="5"/>
  <c r="Q2879" i="5" s="1"/>
  <c r="H2883" i="5"/>
  <c r="N2884" i="5"/>
  <c r="K2889" i="5"/>
  <c r="R2889" i="5" s="1"/>
  <c r="L2889" i="5"/>
  <c r="H2912" i="5"/>
  <c r="I2914" i="5"/>
  <c r="R2914" i="5" s="1"/>
  <c r="H2916" i="5"/>
  <c r="Q2916" i="5" s="1"/>
  <c r="N2917" i="5"/>
  <c r="I2918" i="5"/>
  <c r="J2918" i="5"/>
  <c r="M2920" i="5"/>
  <c r="R2920" i="5" s="1"/>
  <c r="H2920" i="5"/>
  <c r="Q2920" i="5" s="1"/>
  <c r="H2951" i="5"/>
  <c r="H2955" i="5"/>
  <c r="N2956" i="5"/>
  <c r="K2961" i="5"/>
  <c r="L2961" i="5"/>
  <c r="N2961" i="5" s="1"/>
  <c r="L2972" i="5"/>
  <c r="K2974" i="5"/>
  <c r="J2976" i="5"/>
  <c r="K2978" i="5"/>
  <c r="J2985" i="5"/>
  <c r="L2988" i="5"/>
  <c r="K2988" i="5"/>
  <c r="N2989" i="5"/>
  <c r="I2990" i="5"/>
  <c r="R2990" i="5" s="1"/>
  <c r="J2990" i="5"/>
  <c r="H2997" i="5"/>
  <c r="K2999" i="5"/>
  <c r="J3006" i="5"/>
  <c r="L3008" i="5"/>
  <c r="J3011" i="5"/>
  <c r="I3011" i="5"/>
  <c r="H3018" i="5"/>
  <c r="H3020" i="5"/>
  <c r="I3027" i="5"/>
  <c r="L3029" i="5"/>
  <c r="M3036" i="5"/>
  <c r="M3038" i="5"/>
  <c r="K3039" i="5"/>
  <c r="L3039" i="5"/>
  <c r="H3041" i="5"/>
  <c r="I3048" i="5"/>
  <c r="K3050" i="5"/>
  <c r="J3057" i="5"/>
  <c r="M3059" i="5"/>
  <c r="L3060" i="5"/>
  <c r="K3060" i="5"/>
  <c r="N3060" i="5" s="1"/>
  <c r="N3061" i="5"/>
  <c r="I3062" i="5"/>
  <c r="J3062" i="5"/>
  <c r="H3069" i="5"/>
  <c r="K3071" i="5"/>
  <c r="J3078" i="5"/>
  <c r="L3080" i="5"/>
  <c r="J3083" i="5"/>
  <c r="I3083" i="5"/>
  <c r="M3087" i="5"/>
  <c r="H3090" i="5"/>
  <c r="Q3090" i="5" s="1"/>
  <c r="H3092" i="5"/>
  <c r="I3099" i="5"/>
  <c r="L3101" i="5"/>
  <c r="M3108" i="5"/>
  <c r="M3110" i="5"/>
  <c r="K3111" i="5"/>
  <c r="N3111" i="5" s="1"/>
  <c r="L3111" i="5"/>
  <c r="H3113" i="5"/>
  <c r="I3120" i="5"/>
  <c r="K3122" i="5"/>
  <c r="J3129" i="5"/>
  <c r="M3131" i="5"/>
  <c r="L3132" i="5"/>
  <c r="K3132" i="5"/>
  <c r="N3132" i="5" s="1"/>
  <c r="N3133" i="5"/>
  <c r="I3134" i="5"/>
  <c r="J3134" i="5"/>
  <c r="V3139" i="5"/>
  <c r="H3141" i="5"/>
  <c r="K3143" i="5"/>
  <c r="J3150" i="5"/>
  <c r="L3152" i="5"/>
  <c r="J3155" i="5"/>
  <c r="I3155" i="5"/>
  <c r="M3159" i="5"/>
  <c r="H3162" i="5"/>
  <c r="Q3162" i="5" s="1"/>
  <c r="H3164" i="5"/>
  <c r="I3171" i="5"/>
  <c r="L3173" i="5"/>
  <c r="M3180" i="5"/>
  <c r="M3182" i="5"/>
  <c r="K3183" i="5"/>
  <c r="N3183" i="5" s="1"/>
  <c r="L3183" i="5"/>
  <c r="H3185" i="5"/>
  <c r="I3192" i="5"/>
  <c r="K3194" i="5"/>
  <c r="J3201" i="5"/>
  <c r="M3203" i="5"/>
  <c r="M3204" i="5"/>
  <c r="L3204" i="5"/>
  <c r="K3204" i="5"/>
  <c r="N3204" i="5" s="1"/>
  <c r="R3224" i="5"/>
  <c r="N3228" i="5"/>
  <c r="L3229" i="5"/>
  <c r="N3234" i="5"/>
  <c r="N3246" i="5"/>
  <c r="N3247" i="5"/>
  <c r="N3287" i="5"/>
  <c r="V3323" i="5"/>
  <c r="S3340" i="5"/>
  <c r="V3340" i="5"/>
  <c r="T3340" i="5"/>
  <c r="U3340" i="5" s="1"/>
  <c r="T3466" i="5"/>
  <c r="U3466" i="5" s="1"/>
  <c r="S3484" i="5"/>
  <c r="V3484" i="5"/>
  <c r="T3484" i="5"/>
  <c r="U3484" i="5" s="1"/>
  <c r="N3038" i="5"/>
  <c r="J3053" i="5"/>
  <c r="I3053" i="5"/>
  <c r="R3069" i="5"/>
  <c r="K3081" i="5"/>
  <c r="L3081" i="5"/>
  <c r="R3090" i="5"/>
  <c r="L3102" i="5"/>
  <c r="K3102" i="5"/>
  <c r="N3103" i="5"/>
  <c r="I3104" i="5"/>
  <c r="J3104" i="5"/>
  <c r="V3109" i="5"/>
  <c r="J3125" i="5"/>
  <c r="I3125" i="5"/>
  <c r="R3125" i="5" s="1"/>
  <c r="R3141" i="5"/>
  <c r="K3153" i="5"/>
  <c r="L3153" i="5"/>
  <c r="L3174" i="5"/>
  <c r="K3174" i="5"/>
  <c r="N3175" i="5"/>
  <c r="I3176" i="5"/>
  <c r="R3176" i="5" s="1"/>
  <c r="J3176" i="5"/>
  <c r="J3197" i="5"/>
  <c r="I3197" i="5"/>
  <c r="N3203" i="5"/>
  <c r="H3262" i="5"/>
  <c r="Q3262" i="5" s="1"/>
  <c r="M3262" i="5"/>
  <c r="L3262" i="5"/>
  <c r="K3262" i="5"/>
  <c r="J3262" i="5"/>
  <c r="I3262" i="5"/>
  <c r="R3267" i="5"/>
  <c r="K3300" i="5"/>
  <c r="I3300" i="5"/>
  <c r="R3300" i="5" s="1"/>
  <c r="H3300" i="5"/>
  <c r="Q3300" i="5" s="1"/>
  <c r="M3300" i="5"/>
  <c r="L3300" i="5"/>
  <c r="J3300" i="5"/>
  <c r="S3334" i="5"/>
  <c r="V3334" i="5"/>
  <c r="T3334" i="5"/>
  <c r="U3334" i="5" s="1"/>
  <c r="V3364" i="5"/>
  <c r="S3460" i="5"/>
  <c r="T3460" i="5"/>
  <c r="U3460" i="5" s="1"/>
  <c r="V3460" i="5"/>
  <c r="S3478" i="5"/>
  <c r="V3478" i="5"/>
  <c r="T3478" i="5"/>
  <c r="U3478" i="5" s="1"/>
  <c r="S3514" i="5"/>
  <c r="V3514" i="5"/>
  <c r="T3514" i="5"/>
  <c r="U3514" i="5" s="1"/>
  <c r="R2961" i="5"/>
  <c r="N2968" i="5"/>
  <c r="K2973" i="5"/>
  <c r="L2973" i="5"/>
  <c r="M2976" i="5"/>
  <c r="M2978" i="5"/>
  <c r="K2979" i="5"/>
  <c r="L2979" i="5"/>
  <c r="R2988" i="5"/>
  <c r="M2999" i="5"/>
  <c r="L3000" i="5"/>
  <c r="K3000" i="5"/>
  <c r="N3001" i="5"/>
  <c r="I3002" i="5"/>
  <c r="J3002" i="5"/>
  <c r="J3023" i="5"/>
  <c r="I3023" i="5"/>
  <c r="M3027" i="5"/>
  <c r="R3039" i="5"/>
  <c r="M3048" i="5"/>
  <c r="M3050" i="5"/>
  <c r="K3051" i="5"/>
  <c r="L3051" i="5"/>
  <c r="H3053" i="5"/>
  <c r="Q3053" i="5" s="1"/>
  <c r="R3060" i="5"/>
  <c r="M3071" i="5"/>
  <c r="L3072" i="5"/>
  <c r="K3072" i="5"/>
  <c r="N3073" i="5"/>
  <c r="I3074" i="5"/>
  <c r="N3074" i="5" s="1"/>
  <c r="J3074" i="5"/>
  <c r="H3081" i="5"/>
  <c r="J3095" i="5"/>
  <c r="I3095" i="5"/>
  <c r="M3099" i="5"/>
  <c r="H3102" i="5"/>
  <c r="Q3102" i="5" s="1"/>
  <c r="H3104" i="5"/>
  <c r="Q3104" i="5" s="1"/>
  <c r="M3120" i="5"/>
  <c r="M3122" i="5"/>
  <c r="K3123" i="5"/>
  <c r="L3123" i="5"/>
  <c r="H3125" i="5"/>
  <c r="Q3125" i="5" s="1"/>
  <c r="M3143" i="5"/>
  <c r="L3144" i="5"/>
  <c r="K3144" i="5"/>
  <c r="N3145" i="5"/>
  <c r="I3146" i="5"/>
  <c r="J3146" i="5"/>
  <c r="H3153" i="5"/>
  <c r="Q3153" i="5" s="1"/>
  <c r="J3167" i="5"/>
  <c r="I3167" i="5"/>
  <c r="M3171" i="5"/>
  <c r="H3174" i="5"/>
  <c r="Q3174" i="5" s="1"/>
  <c r="H3176" i="5"/>
  <c r="R3183" i="5"/>
  <c r="M3192" i="5"/>
  <c r="M3194" i="5"/>
  <c r="K3195" i="5"/>
  <c r="L3195" i="5"/>
  <c r="H3197" i="5"/>
  <c r="Q3197" i="5" s="1"/>
  <c r="R3204" i="5"/>
  <c r="N3213" i="5"/>
  <c r="L3266" i="5"/>
  <c r="J3266" i="5"/>
  <c r="M3266" i="5"/>
  <c r="K3266" i="5"/>
  <c r="I3266" i="5"/>
  <c r="N3266" i="5" s="1"/>
  <c r="H3266" i="5"/>
  <c r="Q3266" i="5" s="1"/>
  <c r="S3316" i="5"/>
  <c r="V3316" i="5"/>
  <c r="T3316" i="5"/>
  <c r="U3316" i="5" s="1"/>
  <c r="S3328" i="5"/>
  <c r="T3328" i="5"/>
  <c r="U3328" i="5" s="1"/>
  <c r="V3328" i="5"/>
  <c r="S3431" i="5"/>
  <c r="V3431" i="5"/>
  <c r="T3431" i="5"/>
  <c r="U3431" i="5" s="1"/>
  <c r="K3021" i="5"/>
  <c r="L3021" i="5"/>
  <c r="L3042" i="5"/>
  <c r="K3042" i="5"/>
  <c r="N3043" i="5"/>
  <c r="I3044" i="5"/>
  <c r="J3044" i="5"/>
  <c r="K3053" i="5"/>
  <c r="J3065" i="5"/>
  <c r="I3065" i="5"/>
  <c r="I3081" i="5"/>
  <c r="K3093" i="5"/>
  <c r="L3093" i="5"/>
  <c r="L3114" i="5"/>
  <c r="K3114" i="5"/>
  <c r="N3115" i="5"/>
  <c r="I3116" i="5"/>
  <c r="J3116" i="5"/>
  <c r="J3137" i="5"/>
  <c r="I3137" i="5"/>
  <c r="R3153" i="5"/>
  <c r="K3165" i="5"/>
  <c r="L3165" i="5"/>
  <c r="L3186" i="5"/>
  <c r="K3186" i="5"/>
  <c r="N3187" i="5"/>
  <c r="I3188" i="5"/>
  <c r="J3188" i="5"/>
  <c r="K3197" i="5"/>
  <c r="I3208" i="5"/>
  <c r="K3208" i="5"/>
  <c r="L3208" i="5"/>
  <c r="I3211" i="5"/>
  <c r="L3211" i="5"/>
  <c r="M3211" i="5"/>
  <c r="K3218" i="5"/>
  <c r="M3218" i="5"/>
  <c r="L3218" i="5"/>
  <c r="H3218" i="5"/>
  <c r="Q3218" i="5" s="1"/>
  <c r="N3224" i="5"/>
  <c r="R3250" i="5"/>
  <c r="S3448" i="5"/>
  <c r="V3448" i="5"/>
  <c r="T3448" i="5"/>
  <c r="U3448" i="5" s="1"/>
  <c r="L3012" i="5"/>
  <c r="K3012" i="5"/>
  <c r="R3012" i="5" s="1"/>
  <c r="N3013" i="5"/>
  <c r="I3014" i="5"/>
  <c r="R3014" i="5" s="1"/>
  <c r="J3014" i="5"/>
  <c r="H3021" i="5"/>
  <c r="J3035" i="5"/>
  <c r="I3035" i="5"/>
  <c r="R3035" i="5" s="1"/>
  <c r="H3044" i="5"/>
  <c r="L3053" i="5"/>
  <c r="K3063" i="5"/>
  <c r="R3063" i="5" s="1"/>
  <c r="L3063" i="5"/>
  <c r="R3072" i="5"/>
  <c r="J3081" i="5"/>
  <c r="L3084" i="5"/>
  <c r="K3084" i="5"/>
  <c r="N3085" i="5"/>
  <c r="I3086" i="5"/>
  <c r="R3086" i="5" s="1"/>
  <c r="J3086" i="5"/>
  <c r="J3107" i="5"/>
  <c r="I3107" i="5"/>
  <c r="R3107" i="5" s="1"/>
  <c r="R3123" i="5"/>
  <c r="K3135" i="5"/>
  <c r="R3135" i="5" s="1"/>
  <c r="L3135" i="5"/>
  <c r="L3156" i="5"/>
  <c r="K3156" i="5"/>
  <c r="N3157" i="5"/>
  <c r="I3158" i="5"/>
  <c r="R3158" i="5" s="1"/>
  <c r="J3158" i="5"/>
  <c r="J3179" i="5"/>
  <c r="I3179" i="5"/>
  <c r="R3179" i="5" s="1"/>
  <c r="I3205" i="5"/>
  <c r="J3205" i="5"/>
  <c r="K3205" i="5"/>
  <c r="K3215" i="5"/>
  <c r="M3215" i="5"/>
  <c r="L3215" i="5"/>
  <c r="H3215" i="5"/>
  <c r="I3226" i="5"/>
  <c r="M3226" i="5"/>
  <c r="J3226" i="5"/>
  <c r="H3226" i="5"/>
  <c r="Q3226" i="5" s="1"/>
  <c r="L3260" i="5"/>
  <c r="H3260" i="5"/>
  <c r="Q3260" i="5" s="1"/>
  <c r="M3260" i="5"/>
  <c r="K3260" i="5"/>
  <c r="J3260" i="5"/>
  <c r="S3280" i="5"/>
  <c r="T3280" i="5"/>
  <c r="U3280" i="5" s="1"/>
  <c r="V3280" i="5"/>
  <c r="S3298" i="5"/>
  <c r="V3298" i="5"/>
  <c r="T3298" i="5"/>
  <c r="U3298" i="5" s="1"/>
  <c r="V3317" i="5"/>
  <c r="S3389" i="5"/>
  <c r="T3389" i="5"/>
  <c r="U3389" i="5" s="1"/>
  <c r="V3389" i="5"/>
  <c r="S3395" i="5"/>
  <c r="V3395" i="5"/>
  <c r="T3395" i="5"/>
  <c r="U3395" i="5" s="1"/>
  <c r="V3455" i="5"/>
  <c r="S3472" i="5"/>
  <c r="V3472" i="5"/>
  <c r="T3472" i="5"/>
  <c r="U3472" i="5" s="1"/>
  <c r="S3479" i="5"/>
  <c r="V3479" i="5"/>
  <c r="T3479" i="5"/>
  <c r="U3479" i="5" s="1"/>
  <c r="M2878" i="5"/>
  <c r="R2878" i="5" s="1"/>
  <c r="H2878" i="5"/>
  <c r="Q2878" i="5" s="1"/>
  <c r="N2914" i="5"/>
  <c r="K2919" i="5"/>
  <c r="L2919" i="5"/>
  <c r="N2947" i="5"/>
  <c r="I2948" i="5"/>
  <c r="J2948" i="5"/>
  <c r="M2950" i="5"/>
  <c r="R2950" i="5" s="1"/>
  <c r="H2950" i="5"/>
  <c r="Q2950" i="5" s="1"/>
  <c r="K2969" i="5"/>
  <c r="J2973" i="5"/>
  <c r="R2973" i="5" s="1"/>
  <c r="J2979" i="5"/>
  <c r="L2982" i="5"/>
  <c r="K2982" i="5"/>
  <c r="R2982" i="5" s="1"/>
  <c r="N2983" i="5"/>
  <c r="I2984" i="5"/>
  <c r="J2984" i="5"/>
  <c r="J3000" i="5"/>
  <c r="R3000" i="5" s="1"/>
  <c r="L3002" i="5"/>
  <c r="J3005" i="5"/>
  <c r="I3005" i="5"/>
  <c r="N3005" i="5" s="1"/>
  <c r="H3012" i="5"/>
  <c r="H3014" i="5"/>
  <c r="Q3014" i="5" s="1"/>
  <c r="I3021" i="5"/>
  <c r="R3021" i="5" s="1"/>
  <c r="L3023" i="5"/>
  <c r="K3033" i="5"/>
  <c r="N3033" i="5" s="1"/>
  <c r="L3033" i="5"/>
  <c r="H3035" i="5"/>
  <c r="I3042" i="5"/>
  <c r="K3044" i="5"/>
  <c r="J3051" i="5"/>
  <c r="N3051" i="5" s="1"/>
  <c r="M3053" i="5"/>
  <c r="L3054" i="5"/>
  <c r="K3054" i="5"/>
  <c r="N3055" i="5"/>
  <c r="I3056" i="5"/>
  <c r="J3056" i="5"/>
  <c r="H3063" i="5"/>
  <c r="Q3063" i="5" s="1"/>
  <c r="K3065" i="5"/>
  <c r="J3072" i="5"/>
  <c r="L3074" i="5"/>
  <c r="J3077" i="5"/>
  <c r="I3077" i="5"/>
  <c r="R3077" i="5" s="1"/>
  <c r="M3081" i="5"/>
  <c r="H3084" i="5"/>
  <c r="H3086" i="5"/>
  <c r="Q3086" i="5" s="1"/>
  <c r="I3093" i="5"/>
  <c r="L3095" i="5"/>
  <c r="M3102" i="5"/>
  <c r="R3102" i="5" s="1"/>
  <c r="M3104" i="5"/>
  <c r="K3105" i="5"/>
  <c r="N3105" i="5" s="1"/>
  <c r="L3105" i="5"/>
  <c r="H3107" i="5"/>
  <c r="Q3107" i="5" s="1"/>
  <c r="I3114" i="5"/>
  <c r="K3116" i="5"/>
  <c r="J3123" i="5"/>
  <c r="M3125" i="5"/>
  <c r="L3126" i="5"/>
  <c r="K3126" i="5"/>
  <c r="R3126" i="5" s="1"/>
  <c r="N3127" i="5"/>
  <c r="I3128" i="5"/>
  <c r="R3128" i="5" s="1"/>
  <c r="J3128" i="5"/>
  <c r="H3135" i="5"/>
  <c r="Q3135" i="5" s="1"/>
  <c r="K3137" i="5"/>
  <c r="J3144" i="5"/>
  <c r="N3144" i="5" s="1"/>
  <c r="L3146" i="5"/>
  <c r="J3149" i="5"/>
  <c r="I3149" i="5"/>
  <c r="N3149" i="5" s="1"/>
  <c r="M3153" i="5"/>
  <c r="H3156" i="5"/>
  <c r="H3158" i="5"/>
  <c r="Q3158" i="5" s="1"/>
  <c r="I3165" i="5"/>
  <c r="R3165" i="5" s="1"/>
  <c r="L3167" i="5"/>
  <c r="M3174" i="5"/>
  <c r="R3174" i="5" s="1"/>
  <c r="M3176" i="5"/>
  <c r="K3177" i="5"/>
  <c r="N3177" i="5" s="1"/>
  <c r="L3177" i="5"/>
  <c r="H3179" i="5"/>
  <c r="Q3179" i="5" s="1"/>
  <c r="I3186" i="5"/>
  <c r="K3188" i="5"/>
  <c r="J3195" i="5"/>
  <c r="N3195" i="5" s="1"/>
  <c r="M3197" i="5"/>
  <c r="L3198" i="5"/>
  <c r="K3198" i="5"/>
  <c r="N3198" i="5" s="1"/>
  <c r="N3199" i="5"/>
  <c r="I3200" i="5"/>
  <c r="J3200" i="5"/>
  <c r="H3205" i="5"/>
  <c r="N3207" i="5"/>
  <c r="J3208" i="5"/>
  <c r="J3211" i="5"/>
  <c r="I3215" i="5"/>
  <c r="J3218" i="5"/>
  <c r="R3218" i="5" s="1"/>
  <c r="N3221" i="5"/>
  <c r="K3226" i="5"/>
  <c r="I3232" i="5"/>
  <c r="R3232" i="5" s="1"/>
  <c r="K3232" i="5"/>
  <c r="J3232" i="5"/>
  <c r="N3237" i="5"/>
  <c r="K3242" i="5"/>
  <c r="J3242" i="5"/>
  <c r="I3242" i="5"/>
  <c r="H3242" i="5"/>
  <c r="Q3242" i="5" s="1"/>
  <c r="M3242" i="5"/>
  <c r="L3242" i="5"/>
  <c r="K3245" i="5"/>
  <c r="J3245" i="5"/>
  <c r="I3245" i="5"/>
  <c r="R3245" i="5" s="1"/>
  <c r="H3245" i="5"/>
  <c r="Q3245" i="5" s="1"/>
  <c r="M3245" i="5"/>
  <c r="L3245" i="5"/>
  <c r="I3260" i="5"/>
  <c r="R3260" i="5" s="1"/>
  <c r="V3281" i="5"/>
  <c r="S3412" i="5"/>
  <c r="V3412" i="5"/>
  <c r="T3412" i="5"/>
  <c r="U3412" i="5" s="1"/>
  <c r="S3442" i="5"/>
  <c r="V3442" i="5"/>
  <c r="T3442" i="5"/>
  <c r="U3442" i="5" s="1"/>
  <c r="H3227" i="5"/>
  <c r="Q3227" i="5" s="1"/>
  <c r="H3230" i="5"/>
  <c r="Q3230" i="5" s="1"/>
  <c r="I3233" i="5"/>
  <c r="J3236" i="5"/>
  <c r="J3239" i="5"/>
  <c r="P3246" i="5"/>
  <c r="M3248" i="5"/>
  <c r="H3250" i="5"/>
  <c r="Q3250" i="5" s="1"/>
  <c r="L3254" i="5"/>
  <c r="N3254" i="5" s="1"/>
  <c r="M3254" i="5"/>
  <c r="M3255" i="5"/>
  <c r="L3257" i="5"/>
  <c r="J3261" i="5"/>
  <c r="I3263" i="5"/>
  <c r="I3265" i="5"/>
  <c r="M3268" i="5"/>
  <c r="L3303" i="5"/>
  <c r="K3303" i="5"/>
  <c r="R3303" i="5" s="1"/>
  <c r="I3327" i="5"/>
  <c r="N3329" i="5"/>
  <c r="R3341" i="5"/>
  <c r="M3350" i="5"/>
  <c r="L3350" i="5"/>
  <c r="K3350" i="5"/>
  <c r="R3350" i="5" s="1"/>
  <c r="R3353" i="5"/>
  <c r="S3353" i="5" s="1"/>
  <c r="N3363" i="5"/>
  <c r="M3398" i="5"/>
  <c r="L3398" i="5"/>
  <c r="H3398" i="5"/>
  <c r="I3398" i="5"/>
  <c r="R3398" i="5" s="1"/>
  <c r="I3409" i="5"/>
  <c r="N3423" i="5"/>
  <c r="N3437" i="5"/>
  <c r="R3449" i="5"/>
  <c r="R3453" i="5"/>
  <c r="M3458" i="5"/>
  <c r="L3458" i="5"/>
  <c r="K3458" i="5"/>
  <c r="R3458" i="5" s="1"/>
  <c r="R3461" i="5"/>
  <c r="S3461" i="5" s="1"/>
  <c r="N3471" i="5"/>
  <c r="I3476" i="5"/>
  <c r="M3506" i="5"/>
  <c r="L3506" i="5"/>
  <c r="H3506" i="5"/>
  <c r="I3506" i="5"/>
  <c r="R3506" i="5" s="1"/>
  <c r="I3522" i="5"/>
  <c r="N3525" i="5"/>
  <c r="J3526" i="5"/>
  <c r="N3531" i="5"/>
  <c r="N3537" i="5"/>
  <c r="V3680" i="5"/>
  <c r="H3252" i="5"/>
  <c r="Q3252" i="5" s="1"/>
  <c r="K3252" i="5"/>
  <c r="M3257" i="5"/>
  <c r="R3299" i="5"/>
  <c r="V3299" i="5" s="1"/>
  <c r="M3314" i="5"/>
  <c r="L3314" i="5"/>
  <c r="R3321" i="5"/>
  <c r="J3327" i="5"/>
  <c r="M3331" i="5"/>
  <c r="K3331" i="5"/>
  <c r="J3331" i="5"/>
  <c r="R3331" i="5" s="1"/>
  <c r="L3331" i="5"/>
  <c r="K3360" i="5"/>
  <c r="I3360" i="5"/>
  <c r="H3360" i="5"/>
  <c r="M3360" i="5"/>
  <c r="R3364" i="5"/>
  <c r="S3364" i="5" s="1"/>
  <c r="K3372" i="5"/>
  <c r="I3372" i="5"/>
  <c r="H3372" i="5"/>
  <c r="Q3372" i="5" s="1"/>
  <c r="M3372" i="5"/>
  <c r="L3372" i="5"/>
  <c r="N3377" i="5"/>
  <c r="R3424" i="5"/>
  <c r="S3424" i="5" s="1"/>
  <c r="R3435" i="5"/>
  <c r="M3439" i="5"/>
  <c r="K3439" i="5"/>
  <c r="J3439" i="5"/>
  <c r="R3439" i="5" s="1"/>
  <c r="L3439" i="5"/>
  <c r="K3468" i="5"/>
  <c r="I3468" i="5"/>
  <c r="H3468" i="5"/>
  <c r="Q3468" i="5" s="1"/>
  <c r="M3468" i="5"/>
  <c r="K3480" i="5"/>
  <c r="I3480" i="5"/>
  <c r="H3480" i="5"/>
  <c r="Q3480" i="5" s="1"/>
  <c r="M3480" i="5"/>
  <c r="L3480" i="5"/>
  <c r="S3485" i="5"/>
  <c r="T3485" i="5"/>
  <c r="U3485" i="5" s="1"/>
  <c r="V3485" i="5"/>
  <c r="N3572" i="5"/>
  <c r="V3597" i="5"/>
  <c r="T3663" i="5"/>
  <c r="U3663" i="5" s="1"/>
  <c r="S3663" i="5"/>
  <c r="V3663" i="5"/>
  <c r="L3233" i="5"/>
  <c r="M3236" i="5"/>
  <c r="M3239" i="5"/>
  <c r="H3241" i="5"/>
  <c r="Q3241" i="5" s="1"/>
  <c r="H3244" i="5"/>
  <c r="Q3244" i="5" s="1"/>
  <c r="I3252" i="5"/>
  <c r="H3256" i="5"/>
  <c r="Q3256" i="5" s="1"/>
  <c r="L3263" i="5"/>
  <c r="J3273" i="5"/>
  <c r="I3273" i="5"/>
  <c r="L3279" i="5"/>
  <c r="K3279" i="5"/>
  <c r="N3305" i="5"/>
  <c r="H3314" i="5"/>
  <c r="Q3314" i="5" s="1"/>
  <c r="K3324" i="5"/>
  <c r="I3324" i="5"/>
  <c r="H3324" i="5"/>
  <c r="Q3324" i="5" s="1"/>
  <c r="M3324" i="5"/>
  <c r="H3331" i="5"/>
  <c r="Q3331" i="5" s="1"/>
  <c r="M3332" i="5"/>
  <c r="L3332" i="5"/>
  <c r="J3332" i="5"/>
  <c r="R3332" i="5" s="1"/>
  <c r="K3332" i="5"/>
  <c r="R3335" i="5"/>
  <c r="S3335" i="5" s="1"/>
  <c r="J3360" i="5"/>
  <c r="J3372" i="5"/>
  <c r="M3373" i="5"/>
  <c r="K3373" i="5"/>
  <c r="J3373" i="5"/>
  <c r="N3373" i="5" s="1"/>
  <c r="N3405" i="5"/>
  <c r="N3430" i="5"/>
  <c r="H3439" i="5"/>
  <c r="Q3439" i="5" s="1"/>
  <c r="M3440" i="5"/>
  <c r="L3440" i="5"/>
  <c r="J3440" i="5"/>
  <c r="R3440" i="5" s="1"/>
  <c r="K3440" i="5"/>
  <c r="R3443" i="5"/>
  <c r="S3443" i="5" s="1"/>
  <c r="J3468" i="5"/>
  <c r="J3480" i="5"/>
  <c r="M3481" i="5"/>
  <c r="K3481" i="5"/>
  <c r="N3481" i="5" s="1"/>
  <c r="J3481" i="5"/>
  <c r="R3481" i="5" s="1"/>
  <c r="N3509" i="5"/>
  <c r="M3528" i="5"/>
  <c r="K3528" i="5"/>
  <c r="I3528" i="5"/>
  <c r="H3528" i="5"/>
  <c r="Q3528" i="5" s="1"/>
  <c r="J3528" i="5"/>
  <c r="L3528" i="5"/>
  <c r="N3543" i="5"/>
  <c r="R3546" i="5"/>
  <c r="N3585" i="5"/>
  <c r="V3608" i="5"/>
  <c r="T3608" i="5"/>
  <c r="U3608" i="5" s="1"/>
  <c r="S3608" i="5"/>
  <c r="J3271" i="5"/>
  <c r="R3271" i="5" s="1"/>
  <c r="H3271" i="5"/>
  <c r="Q3271" i="5" s="1"/>
  <c r="M3290" i="5"/>
  <c r="L3290" i="5"/>
  <c r="R3297" i="5"/>
  <c r="K3354" i="5"/>
  <c r="I3354" i="5"/>
  <c r="H3354" i="5"/>
  <c r="Q3354" i="5" s="1"/>
  <c r="M3354" i="5"/>
  <c r="M3361" i="5"/>
  <c r="K3361" i="5"/>
  <c r="J3361" i="5"/>
  <c r="I3361" i="5"/>
  <c r="H3361" i="5"/>
  <c r="Q3361" i="5" s="1"/>
  <c r="M3380" i="5"/>
  <c r="L3380" i="5"/>
  <c r="J3380" i="5"/>
  <c r="I3380" i="5"/>
  <c r="N3380" i="5" s="1"/>
  <c r="S3382" i="5"/>
  <c r="K3420" i="5"/>
  <c r="I3420" i="5"/>
  <c r="H3420" i="5"/>
  <c r="Q3420" i="5" s="1"/>
  <c r="M3420" i="5"/>
  <c r="L3420" i="5"/>
  <c r="J3420" i="5"/>
  <c r="M3421" i="5"/>
  <c r="K3421" i="5"/>
  <c r="J3421" i="5"/>
  <c r="I3421" i="5"/>
  <c r="L3421" i="5"/>
  <c r="N3453" i="5"/>
  <c r="K3462" i="5"/>
  <c r="I3462" i="5"/>
  <c r="H3462" i="5"/>
  <c r="Q3462" i="5" s="1"/>
  <c r="M3462" i="5"/>
  <c r="L3468" i="5"/>
  <c r="M3469" i="5"/>
  <c r="K3469" i="5"/>
  <c r="J3469" i="5"/>
  <c r="I3469" i="5"/>
  <c r="H3469" i="5"/>
  <c r="Q3469" i="5" s="1"/>
  <c r="M3488" i="5"/>
  <c r="L3488" i="5"/>
  <c r="J3488" i="5"/>
  <c r="I3488" i="5"/>
  <c r="N3490" i="5"/>
  <c r="M3511" i="5"/>
  <c r="K3511" i="5"/>
  <c r="J3511" i="5"/>
  <c r="L3511" i="5"/>
  <c r="M3512" i="5"/>
  <c r="L3512" i="5"/>
  <c r="J3512" i="5"/>
  <c r="R3512" i="5" s="1"/>
  <c r="H3512" i="5"/>
  <c r="Q3512" i="5" s="1"/>
  <c r="K3512" i="5"/>
  <c r="T3801" i="5"/>
  <c r="U3801" i="5" s="1"/>
  <c r="S3801" i="5"/>
  <c r="V3801" i="5"/>
  <c r="J3315" i="5"/>
  <c r="K3315" i="5"/>
  <c r="M3325" i="5"/>
  <c r="K3325" i="5"/>
  <c r="J3325" i="5"/>
  <c r="M3362" i="5"/>
  <c r="L3362" i="5"/>
  <c r="H3362" i="5"/>
  <c r="Q3362" i="5" s="1"/>
  <c r="I3362" i="5"/>
  <c r="S3387" i="5"/>
  <c r="V3387" i="5"/>
  <c r="H3421" i="5"/>
  <c r="Q3421" i="5" s="1"/>
  <c r="M3422" i="5"/>
  <c r="L3422" i="5"/>
  <c r="K3422" i="5"/>
  <c r="R3425" i="5"/>
  <c r="T3425" i="5" s="1"/>
  <c r="U3425" i="5" s="1"/>
  <c r="N3435" i="5"/>
  <c r="J3462" i="5"/>
  <c r="L3469" i="5"/>
  <c r="M3470" i="5"/>
  <c r="L3470" i="5"/>
  <c r="H3470" i="5"/>
  <c r="Q3470" i="5" s="1"/>
  <c r="I3470" i="5"/>
  <c r="S3495" i="5"/>
  <c r="V3495" i="5"/>
  <c r="M3518" i="5"/>
  <c r="L3518" i="5"/>
  <c r="J3518" i="5"/>
  <c r="I3518" i="5"/>
  <c r="H3518" i="5"/>
  <c r="Q3518" i="5" s="1"/>
  <c r="J3556" i="5"/>
  <c r="I3556" i="5"/>
  <c r="R3556" i="5" s="1"/>
  <c r="H3556" i="5"/>
  <c r="Q3556" i="5" s="1"/>
  <c r="M3556" i="5"/>
  <c r="L3556" i="5"/>
  <c r="K3556" i="5"/>
  <c r="T3633" i="5"/>
  <c r="U3633" i="5" s="1"/>
  <c r="S3633" i="5"/>
  <c r="V3633" i="5"/>
  <c r="J3212" i="5"/>
  <c r="K3235" i="5"/>
  <c r="R3235" i="5" s="1"/>
  <c r="K3238" i="5"/>
  <c r="R3238" i="5" s="1"/>
  <c r="L3241" i="5"/>
  <c r="R3241" i="5" s="1"/>
  <c r="L3244" i="5"/>
  <c r="R3244" i="5" s="1"/>
  <c r="M3252" i="5"/>
  <c r="K3256" i="5"/>
  <c r="R3256" i="5" s="1"/>
  <c r="H3264" i="5"/>
  <c r="Q3264" i="5" s="1"/>
  <c r="I3264" i="5"/>
  <c r="K3271" i="5"/>
  <c r="L3273" i="5"/>
  <c r="I3276" i="5"/>
  <c r="R3276" i="5" s="1"/>
  <c r="H3276" i="5"/>
  <c r="Q3276" i="5" s="1"/>
  <c r="K3276" i="5"/>
  <c r="J3276" i="5"/>
  <c r="J3279" i="5"/>
  <c r="R3279" i="5" s="1"/>
  <c r="I3290" i="5"/>
  <c r="R3304" i="5"/>
  <c r="S3304" i="5" s="1"/>
  <c r="K3314" i="5"/>
  <c r="R3314" i="5" s="1"/>
  <c r="H3315" i="5"/>
  <c r="Q3315" i="5" s="1"/>
  <c r="H3325" i="5"/>
  <c r="Q3325" i="5" s="1"/>
  <c r="K3336" i="5"/>
  <c r="I3336" i="5"/>
  <c r="H3336" i="5"/>
  <c r="Q3336" i="5" s="1"/>
  <c r="M3336" i="5"/>
  <c r="L3336" i="5"/>
  <c r="N3341" i="5"/>
  <c r="L3354" i="5"/>
  <c r="N3361" i="5"/>
  <c r="J3362" i="5"/>
  <c r="L3373" i="5"/>
  <c r="K3380" i="5"/>
  <c r="T3382" i="5"/>
  <c r="U3382" i="5" s="1"/>
  <c r="R3388" i="5"/>
  <c r="V3388" i="5" s="1"/>
  <c r="R3399" i="5"/>
  <c r="M3403" i="5"/>
  <c r="K3403" i="5"/>
  <c r="J3403" i="5"/>
  <c r="R3403" i="5" s="1"/>
  <c r="L3403" i="5"/>
  <c r="H3422" i="5"/>
  <c r="Q3422" i="5" s="1"/>
  <c r="K3432" i="5"/>
  <c r="I3432" i="5"/>
  <c r="H3432" i="5"/>
  <c r="M3432" i="5"/>
  <c r="R3436" i="5"/>
  <c r="S3436" i="5" s="1"/>
  <c r="K3444" i="5"/>
  <c r="I3444" i="5"/>
  <c r="H3444" i="5"/>
  <c r="Q3444" i="5" s="1"/>
  <c r="M3444" i="5"/>
  <c r="L3444" i="5"/>
  <c r="N3449" i="5"/>
  <c r="L3462" i="5"/>
  <c r="N3469" i="5"/>
  <c r="J3470" i="5"/>
  <c r="L3481" i="5"/>
  <c r="K3488" i="5"/>
  <c r="R3496" i="5"/>
  <c r="S3496" i="5" s="1"/>
  <c r="R3503" i="5"/>
  <c r="S3503" i="5" s="1"/>
  <c r="I3511" i="5"/>
  <c r="N3515" i="5"/>
  <c r="K3518" i="5"/>
  <c r="N3523" i="5"/>
  <c r="K3533" i="5"/>
  <c r="M3533" i="5"/>
  <c r="J3533" i="5"/>
  <c r="I3533" i="5"/>
  <c r="H3533" i="5"/>
  <c r="Q3533" i="5" s="1"/>
  <c r="L3533" i="5"/>
  <c r="V3561" i="5"/>
  <c r="T3729" i="5"/>
  <c r="U3729" i="5" s="1"/>
  <c r="S3729" i="5"/>
  <c r="V3729" i="5"/>
  <c r="V4018" i="5"/>
  <c r="T4018" i="5"/>
  <c r="U4018" i="5" s="1"/>
  <c r="S4018" i="5"/>
  <c r="H2980" i="5"/>
  <c r="Q2980" i="5" s="1"/>
  <c r="H2986" i="5"/>
  <c r="Q2986" i="5" s="1"/>
  <c r="H2992" i="5"/>
  <c r="H2998" i="5"/>
  <c r="Q2998" i="5" s="1"/>
  <c r="H3004" i="5"/>
  <c r="Q3004" i="5" s="1"/>
  <c r="H3010" i="5"/>
  <c r="H3016" i="5"/>
  <c r="H3022" i="5"/>
  <c r="Q3022" i="5" s="1"/>
  <c r="H3028" i="5"/>
  <c r="Q3028" i="5" s="1"/>
  <c r="H3034" i="5"/>
  <c r="Q3034" i="5" s="1"/>
  <c r="H3040" i="5"/>
  <c r="Q3040" i="5" s="1"/>
  <c r="H3046" i="5"/>
  <c r="Q3046" i="5" s="1"/>
  <c r="H3052" i="5"/>
  <c r="Q3052" i="5" s="1"/>
  <c r="H3058" i="5"/>
  <c r="Q3058" i="5" s="1"/>
  <c r="H3064" i="5"/>
  <c r="Q3064" i="5" s="1"/>
  <c r="H3070" i="5"/>
  <c r="Q3070" i="5" s="1"/>
  <c r="H3076" i="5"/>
  <c r="Q3076" i="5" s="1"/>
  <c r="H3082" i="5"/>
  <c r="Q3082" i="5" s="1"/>
  <c r="H3088" i="5"/>
  <c r="Q3088" i="5" s="1"/>
  <c r="H3094" i="5"/>
  <c r="Q3094" i="5" s="1"/>
  <c r="H3100" i="5"/>
  <c r="Q3100" i="5" s="1"/>
  <c r="H3106" i="5"/>
  <c r="Q3106" i="5" s="1"/>
  <c r="H3112" i="5"/>
  <c r="Q3112" i="5" s="1"/>
  <c r="H3118" i="5"/>
  <c r="Q3118" i="5" s="1"/>
  <c r="H3124" i="5"/>
  <c r="Q3124" i="5" s="1"/>
  <c r="H3130" i="5"/>
  <c r="Q3130" i="5" s="1"/>
  <c r="H3136" i="5"/>
  <c r="Q3136" i="5" s="1"/>
  <c r="H3142" i="5"/>
  <c r="Q3142" i="5" s="1"/>
  <c r="H3148" i="5"/>
  <c r="Q3148" i="5" s="1"/>
  <c r="H3154" i="5"/>
  <c r="Q3154" i="5" s="1"/>
  <c r="H3160" i="5"/>
  <c r="Q3160" i="5" s="1"/>
  <c r="H3166" i="5"/>
  <c r="Q3166" i="5" s="1"/>
  <c r="H3172" i="5"/>
  <c r="Q3172" i="5" s="1"/>
  <c r="H3178" i="5"/>
  <c r="Q3178" i="5" s="1"/>
  <c r="H3184" i="5"/>
  <c r="Q3184" i="5" s="1"/>
  <c r="H3190" i="5"/>
  <c r="Q3190" i="5" s="1"/>
  <c r="H3196" i="5"/>
  <c r="Q3196" i="5" s="1"/>
  <c r="H3202" i="5"/>
  <c r="Q3202" i="5" s="1"/>
  <c r="L3212" i="5"/>
  <c r="H3220" i="5"/>
  <c r="Q3220" i="5" s="1"/>
  <c r="H3223" i="5"/>
  <c r="Q3223" i="5" s="1"/>
  <c r="L3235" i="5"/>
  <c r="L3238" i="5"/>
  <c r="M3241" i="5"/>
  <c r="M3244" i="5"/>
  <c r="M3256" i="5"/>
  <c r="J3264" i="5"/>
  <c r="L3271" i="5"/>
  <c r="M3273" i="5"/>
  <c r="L3276" i="5"/>
  <c r="M3279" i="5"/>
  <c r="M3283" i="5"/>
  <c r="K3283" i="5"/>
  <c r="J3283" i="5"/>
  <c r="L3283" i="5"/>
  <c r="I3283" i="5"/>
  <c r="R3283" i="5" s="1"/>
  <c r="J3290" i="5"/>
  <c r="J3291" i="5"/>
  <c r="R3291" i="5" s="1"/>
  <c r="K3291" i="5"/>
  <c r="M3301" i="5"/>
  <c r="K3301" i="5"/>
  <c r="J3301" i="5"/>
  <c r="R3301" i="5" s="1"/>
  <c r="N3303" i="5"/>
  <c r="M3308" i="5"/>
  <c r="L3308" i="5"/>
  <c r="H3308" i="5"/>
  <c r="Q3308" i="5" s="1"/>
  <c r="I3308" i="5"/>
  <c r="R3311" i="5"/>
  <c r="S3311" i="5" s="1"/>
  <c r="I3315" i="5"/>
  <c r="K3318" i="5"/>
  <c r="I3318" i="5"/>
  <c r="R3318" i="5" s="1"/>
  <c r="H3318" i="5"/>
  <c r="Q3318" i="5" s="1"/>
  <c r="L3318" i="5"/>
  <c r="J3318" i="5"/>
  <c r="N3321" i="5"/>
  <c r="I3325" i="5"/>
  <c r="M3337" i="5"/>
  <c r="K3337" i="5"/>
  <c r="J3337" i="5"/>
  <c r="R3337" i="5" s="1"/>
  <c r="V3345" i="5"/>
  <c r="K3362" i="5"/>
  <c r="N3369" i="5"/>
  <c r="V3382" i="5"/>
  <c r="N3394" i="5"/>
  <c r="H3403" i="5"/>
  <c r="Q3403" i="5" s="1"/>
  <c r="M3404" i="5"/>
  <c r="L3404" i="5"/>
  <c r="J3404" i="5"/>
  <c r="N3404" i="5" s="1"/>
  <c r="K3404" i="5"/>
  <c r="R3407" i="5"/>
  <c r="S3407" i="5" s="1"/>
  <c r="I3422" i="5"/>
  <c r="J3432" i="5"/>
  <c r="J3444" i="5"/>
  <c r="M3445" i="5"/>
  <c r="K3445" i="5"/>
  <c r="J3445" i="5"/>
  <c r="N3445" i="5" s="1"/>
  <c r="K3470" i="5"/>
  <c r="N3477" i="5"/>
  <c r="N3502" i="5"/>
  <c r="P3518" i="5"/>
  <c r="T3687" i="5"/>
  <c r="U3687" i="5" s="1"/>
  <c r="S3687" i="5"/>
  <c r="V3687" i="5"/>
  <c r="J3253" i="5"/>
  <c r="H3253" i="5"/>
  <c r="Q3253" i="5" s="1"/>
  <c r="M3271" i="5"/>
  <c r="M3274" i="5"/>
  <c r="L3274" i="5"/>
  <c r="K3290" i="5"/>
  <c r="N3310" i="5"/>
  <c r="L3315" i="5"/>
  <c r="M3319" i="5"/>
  <c r="K3319" i="5"/>
  <c r="J3319" i="5"/>
  <c r="H3319" i="5"/>
  <c r="Q3319" i="5" s="1"/>
  <c r="I3319" i="5"/>
  <c r="L3325" i="5"/>
  <c r="M3344" i="5"/>
  <c r="L3344" i="5"/>
  <c r="J3344" i="5"/>
  <c r="I3344" i="5"/>
  <c r="S3346" i="5"/>
  <c r="N3350" i="5"/>
  <c r="N3362" i="5"/>
  <c r="R3381" i="5"/>
  <c r="K3384" i="5"/>
  <c r="I3384" i="5"/>
  <c r="H3384" i="5"/>
  <c r="Q3384" i="5" s="1"/>
  <c r="M3384" i="5"/>
  <c r="L3384" i="5"/>
  <c r="J3384" i="5"/>
  <c r="M3385" i="5"/>
  <c r="K3385" i="5"/>
  <c r="J3385" i="5"/>
  <c r="I3385" i="5"/>
  <c r="N3385" i="5" s="1"/>
  <c r="L3385" i="5"/>
  <c r="T3387" i="5"/>
  <c r="U3387" i="5" s="1"/>
  <c r="N3417" i="5"/>
  <c r="J3422" i="5"/>
  <c r="K3426" i="5"/>
  <c r="I3426" i="5"/>
  <c r="H3426" i="5"/>
  <c r="Q3426" i="5" s="1"/>
  <c r="M3426" i="5"/>
  <c r="M3433" i="5"/>
  <c r="K3433" i="5"/>
  <c r="J3433" i="5"/>
  <c r="I3433" i="5"/>
  <c r="R3433" i="5" s="1"/>
  <c r="H3433" i="5"/>
  <c r="Q3433" i="5" s="1"/>
  <c r="M3452" i="5"/>
  <c r="L3452" i="5"/>
  <c r="J3452" i="5"/>
  <c r="I3452" i="5"/>
  <c r="N3454" i="5"/>
  <c r="N3458" i="5"/>
  <c r="R3489" i="5"/>
  <c r="K3492" i="5"/>
  <c r="I3492" i="5"/>
  <c r="H3492" i="5"/>
  <c r="M3492" i="5"/>
  <c r="L3492" i="5"/>
  <c r="J3492" i="5"/>
  <c r="M3493" i="5"/>
  <c r="K3493" i="5"/>
  <c r="J3493" i="5"/>
  <c r="I3493" i="5"/>
  <c r="L3493" i="5"/>
  <c r="T3495" i="5"/>
  <c r="U3495" i="5" s="1"/>
  <c r="N3507" i="5"/>
  <c r="T3837" i="5"/>
  <c r="U3837" i="5" s="1"/>
  <c r="S3837" i="5"/>
  <c r="V3837" i="5"/>
  <c r="N3269" i="5"/>
  <c r="N3271" i="5"/>
  <c r="L3272" i="5"/>
  <c r="M3272" i="5"/>
  <c r="N3273" i="5"/>
  <c r="N3279" i="5"/>
  <c r="N3283" i="5"/>
  <c r="M3284" i="5"/>
  <c r="L3284" i="5"/>
  <c r="H3284" i="5"/>
  <c r="Q3284" i="5" s="1"/>
  <c r="I3284" i="5"/>
  <c r="K3294" i="5"/>
  <c r="I3294" i="5"/>
  <c r="H3294" i="5"/>
  <c r="Q3294" i="5" s="1"/>
  <c r="L3294" i="5"/>
  <c r="J3294" i="5"/>
  <c r="N3297" i="5"/>
  <c r="N3314" i="5"/>
  <c r="M3315" i="5"/>
  <c r="N3324" i="5"/>
  <c r="N3325" i="5"/>
  <c r="N3331" i="5"/>
  <c r="N3351" i="5"/>
  <c r="N3365" i="5"/>
  <c r="N3372" i="5"/>
  <c r="M3386" i="5"/>
  <c r="L3386" i="5"/>
  <c r="K3386" i="5"/>
  <c r="N3399" i="5"/>
  <c r="M3434" i="5"/>
  <c r="L3434" i="5"/>
  <c r="H3434" i="5"/>
  <c r="Q3434" i="5" s="1"/>
  <c r="I3434" i="5"/>
  <c r="N3439" i="5"/>
  <c r="S3459" i="5"/>
  <c r="V3459" i="5"/>
  <c r="R3471" i="5"/>
  <c r="N3480" i="5"/>
  <c r="M3494" i="5"/>
  <c r="L3494" i="5"/>
  <c r="K3494" i="5"/>
  <c r="R3508" i="5"/>
  <c r="S3508" i="5" s="1"/>
  <c r="T3524" i="5"/>
  <c r="U3524" i="5" s="1"/>
  <c r="S3524" i="5"/>
  <c r="M3540" i="5"/>
  <c r="L3540" i="5"/>
  <c r="K3540" i="5"/>
  <c r="J3540" i="5"/>
  <c r="I3540" i="5"/>
  <c r="N3591" i="5"/>
  <c r="V3615" i="5"/>
  <c r="V3717" i="5"/>
  <c r="I3248" i="5"/>
  <c r="N3248" i="5" s="1"/>
  <c r="K3253" i="5"/>
  <c r="J3255" i="5"/>
  <c r="H3257" i="5"/>
  <c r="Q3257" i="5" s="1"/>
  <c r="J3259" i="5"/>
  <c r="K3259" i="5"/>
  <c r="I3268" i="5"/>
  <c r="H3270" i="5"/>
  <c r="Q3270" i="5" s="1"/>
  <c r="K3270" i="5"/>
  <c r="H3272" i="5"/>
  <c r="Q3272" i="5" s="1"/>
  <c r="I3274" i="5"/>
  <c r="J3284" i="5"/>
  <c r="N3286" i="5"/>
  <c r="M3294" i="5"/>
  <c r="M3295" i="5"/>
  <c r="K3295" i="5"/>
  <c r="J3295" i="5"/>
  <c r="H3295" i="5"/>
  <c r="Q3295" i="5" s="1"/>
  <c r="I3295" i="5"/>
  <c r="M3309" i="5"/>
  <c r="I3309" i="5"/>
  <c r="H3309" i="5"/>
  <c r="Q3309" i="5" s="1"/>
  <c r="K3312" i="5"/>
  <c r="I3312" i="5"/>
  <c r="H3312" i="5"/>
  <c r="Q3312" i="5" s="1"/>
  <c r="N3319" i="5"/>
  <c r="M3320" i="5"/>
  <c r="L3320" i="5"/>
  <c r="J3320" i="5"/>
  <c r="I3320" i="5"/>
  <c r="N3320" i="5" s="1"/>
  <c r="K3344" i="5"/>
  <c r="T3346" i="5"/>
  <c r="U3346" i="5" s="1"/>
  <c r="R3359" i="5"/>
  <c r="S3359" i="5" s="1"/>
  <c r="R3363" i="5"/>
  <c r="M3367" i="5"/>
  <c r="K3367" i="5"/>
  <c r="J3367" i="5"/>
  <c r="L3367" i="5"/>
  <c r="H3386" i="5"/>
  <c r="Q3386" i="5" s="1"/>
  <c r="K3396" i="5"/>
  <c r="I3396" i="5"/>
  <c r="R3396" i="5" s="1"/>
  <c r="H3396" i="5"/>
  <c r="Q3396" i="5" s="1"/>
  <c r="M3396" i="5"/>
  <c r="R3400" i="5"/>
  <c r="V3400" i="5" s="1"/>
  <c r="K3408" i="5"/>
  <c r="I3408" i="5"/>
  <c r="H3408" i="5"/>
  <c r="Q3408" i="5" s="1"/>
  <c r="M3408" i="5"/>
  <c r="L3408" i="5"/>
  <c r="N3413" i="5"/>
  <c r="J3434" i="5"/>
  <c r="R3467" i="5"/>
  <c r="V3467" i="5" s="1"/>
  <c r="M3475" i="5"/>
  <c r="K3475" i="5"/>
  <c r="J3475" i="5"/>
  <c r="L3475" i="5"/>
  <c r="N3493" i="5"/>
  <c r="H3494" i="5"/>
  <c r="Q3494" i="5" s="1"/>
  <c r="K3504" i="5"/>
  <c r="I3504" i="5"/>
  <c r="H3504" i="5"/>
  <c r="Q3504" i="5" s="1"/>
  <c r="M3504" i="5"/>
  <c r="H3236" i="5"/>
  <c r="J3248" i="5"/>
  <c r="L3253" i="5"/>
  <c r="K3255" i="5"/>
  <c r="J3257" i="5"/>
  <c r="R3257" i="5" s="1"/>
  <c r="N3262" i="5"/>
  <c r="J3265" i="5"/>
  <c r="M3265" i="5"/>
  <c r="K3268" i="5"/>
  <c r="I3270" i="5"/>
  <c r="I3272" i="5"/>
  <c r="J3274" i="5"/>
  <c r="K3284" i="5"/>
  <c r="N3290" i="5"/>
  <c r="N3300" i="5"/>
  <c r="N3301" i="5"/>
  <c r="N3315" i="5"/>
  <c r="L3327" i="5"/>
  <c r="K3327" i="5"/>
  <c r="N3333" i="5"/>
  <c r="N3337" i="5"/>
  <c r="N3344" i="5"/>
  <c r="V3346" i="5"/>
  <c r="N3354" i="5"/>
  <c r="N3358" i="5"/>
  <c r="M3368" i="5"/>
  <c r="L3368" i="5"/>
  <c r="J3368" i="5"/>
  <c r="R3368" i="5" s="1"/>
  <c r="K3368" i="5"/>
  <c r="I3386" i="5"/>
  <c r="M3409" i="5"/>
  <c r="K3409" i="5"/>
  <c r="J3409" i="5"/>
  <c r="K3434" i="5"/>
  <c r="N3441" i="5"/>
  <c r="N3462" i="5"/>
  <c r="S3466" i="5"/>
  <c r="V3466" i="5"/>
  <c r="M3476" i="5"/>
  <c r="L3476" i="5"/>
  <c r="J3476" i="5"/>
  <c r="K3476" i="5"/>
  <c r="N3511" i="5"/>
  <c r="S3513" i="5"/>
  <c r="T3513" i="5"/>
  <c r="U3513" i="5" s="1"/>
  <c r="K3521" i="5"/>
  <c r="L3521" i="5"/>
  <c r="J3521" i="5"/>
  <c r="M3521" i="5"/>
  <c r="H3521" i="5"/>
  <c r="Q3521" i="5" s="1"/>
  <c r="M3522" i="5"/>
  <c r="L3522" i="5"/>
  <c r="K3522" i="5"/>
  <c r="I3526" i="5"/>
  <c r="M3526" i="5"/>
  <c r="L3526" i="5"/>
  <c r="V3535" i="5"/>
  <c r="T3535" i="5"/>
  <c r="U3535" i="5" s="1"/>
  <c r="S3535" i="5"/>
  <c r="L3575" i="5"/>
  <c r="K3575" i="5"/>
  <c r="J3575" i="5"/>
  <c r="M3575" i="5"/>
  <c r="I3575" i="5"/>
  <c r="H3575" i="5"/>
  <c r="Q3575" i="5" s="1"/>
  <c r="T3765" i="5"/>
  <c r="U3765" i="5" s="1"/>
  <c r="S3765" i="5"/>
  <c r="V3765" i="5"/>
  <c r="H3233" i="5"/>
  <c r="I3236" i="5"/>
  <c r="R3236" i="5" s="1"/>
  <c r="I3239" i="5"/>
  <c r="R3239" i="5" s="1"/>
  <c r="L3248" i="5"/>
  <c r="M3253" i="5"/>
  <c r="L3255" i="5"/>
  <c r="K3257" i="5"/>
  <c r="I3259" i="5"/>
  <c r="R3259" i="5" s="1"/>
  <c r="I3261" i="5"/>
  <c r="R3261" i="5" s="1"/>
  <c r="H3263" i="5"/>
  <c r="Q3263" i="5" s="1"/>
  <c r="H3265" i="5"/>
  <c r="Q3265" i="5" s="1"/>
  <c r="L3268" i="5"/>
  <c r="J3270" i="5"/>
  <c r="J3272" i="5"/>
  <c r="K3274" i="5"/>
  <c r="M3285" i="5"/>
  <c r="I3285" i="5"/>
  <c r="H3285" i="5"/>
  <c r="Q3285" i="5" s="1"/>
  <c r="K3288" i="5"/>
  <c r="I3288" i="5"/>
  <c r="R3288" i="5" s="1"/>
  <c r="H3288" i="5"/>
  <c r="Q3288" i="5" s="1"/>
  <c r="R3292" i="5"/>
  <c r="T3292" i="5" s="1"/>
  <c r="U3292" i="5" s="1"/>
  <c r="M3296" i="5"/>
  <c r="L3296" i="5"/>
  <c r="J3296" i="5"/>
  <c r="I3296" i="5"/>
  <c r="K3309" i="5"/>
  <c r="L3312" i="5"/>
  <c r="K3320" i="5"/>
  <c r="R3323" i="5"/>
  <c r="S3323" i="5" s="1"/>
  <c r="H3327" i="5"/>
  <c r="Q3327" i="5" s="1"/>
  <c r="R3345" i="5"/>
  <c r="S3345" i="5" s="1"/>
  <c r="K3348" i="5"/>
  <c r="I3348" i="5"/>
  <c r="H3348" i="5"/>
  <c r="Q3348" i="5" s="1"/>
  <c r="M3348" i="5"/>
  <c r="L3348" i="5"/>
  <c r="J3348" i="5"/>
  <c r="M3349" i="5"/>
  <c r="K3349" i="5"/>
  <c r="J3349" i="5"/>
  <c r="I3349" i="5"/>
  <c r="N3349" i="5" s="1"/>
  <c r="L3349" i="5"/>
  <c r="N3356" i="5"/>
  <c r="I3367" i="5"/>
  <c r="N3367" i="5" s="1"/>
  <c r="H3368" i="5"/>
  <c r="Q3368" i="5" s="1"/>
  <c r="N3381" i="5"/>
  <c r="J3386" i="5"/>
  <c r="K3390" i="5"/>
  <c r="I3390" i="5"/>
  <c r="R3390" i="5" s="1"/>
  <c r="H3390" i="5"/>
  <c r="Q3390" i="5" s="1"/>
  <c r="M3390" i="5"/>
  <c r="L3396" i="5"/>
  <c r="M3397" i="5"/>
  <c r="K3397" i="5"/>
  <c r="J3397" i="5"/>
  <c r="I3397" i="5"/>
  <c r="H3397" i="5"/>
  <c r="Q3397" i="5" s="1"/>
  <c r="H3409" i="5"/>
  <c r="Q3409" i="5" s="1"/>
  <c r="M3416" i="5"/>
  <c r="L3416" i="5"/>
  <c r="J3416" i="5"/>
  <c r="I3416" i="5"/>
  <c r="R3416" i="5" s="1"/>
  <c r="N3418" i="5"/>
  <c r="N3422" i="5"/>
  <c r="K3456" i="5"/>
  <c r="I3456" i="5"/>
  <c r="H3456" i="5"/>
  <c r="Q3456" i="5" s="1"/>
  <c r="M3456" i="5"/>
  <c r="L3456" i="5"/>
  <c r="J3456" i="5"/>
  <c r="M3457" i="5"/>
  <c r="K3457" i="5"/>
  <c r="J3457" i="5"/>
  <c r="I3457" i="5"/>
  <c r="R3457" i="5" s="1"/>
  <c r="L3457" i="5"/>
  <c r="T3459" i="5"/>
  <c r="U3459" i="5" s="1"/>
  <c r="N3464" i="5"/>
  <c r="I3475" i="5"/>
  <c r="R3475" i="5" s="1"/>
  <c r="H3476" i="5"/>
  <c r="Q3476" i="5" s="1"/>
  <c r="N3489" i="5"/>
  <c r="J3494" i="5"/>
  <c r="R3494" i="5" s="1"/>
  <c r="K3498" i="5"/>
  <c r="I3498" i="5"/>
  <c r="H3498" i="5"/>
  <c r="Q3498" i="5" s="1"/>
  <c r="M3498" i="5"/>
  <c r="L3504" i="5"/>
  <c r="M3505" i="5"/>
  <c r="K3505" i="5"/>
  <c r="J3505" i="5"/>
  <c r="I3505" i="5"/>
  <c r="H3505" i="5"/>
  <c r="Q3505" i="5" s="1"/>
  <c r="I3521" i="5"/>
  <c r="H3522" i="5"/>
  <c r="Q3522" i="5" s="1"/>
  <c r="H3526" i="5"/>
  <c r="Q3526" i="5" s="1"/>
  <c r="N3533" i="5"/>
  <c r="N3541" i="5"/>
  <c r="R3293" i="5"/>
  <c r="T3293" i="5" s="1"/>
  <c r="U3293" i="5" s="1"/>
  <c r="R3317" i="5"/>
  <c r="S3317" i="5" s="1"/>
  <c r="R3347" i="5"/>
  <c r="S3347" i="5" s="1"/>
  <c r="M3356" i="5"/>
  <c r="L3356" i="5"/>
  <c r="R3356" i="5" s="1"/>
  <c r="N3357" i="5"/>
  <c r="R3383" i="5"/>
  <c r="S3383" i="5" s="1"/>
  <c r="M3392" i="5"/>
  <c r="L3392" i="5"/>
  <c r="R3392" i="5" s="1"/>
  <c r="N3393" i="5"/>
  <c r="R3419" i="5"/>
  <c r="V3419" i="5" s="1"/>
  <c r="M3428" i="5"/>
  <c r="L3428" i="5"/>
  <c r="N3428" i="5" s="1"/>
  <c r="N3429" i="5"/>
  <c r="R3455" i="5"/>
  <c r="S3455" i="5" s="1"/>
  <c r="M3464" i="5"/>
  <c r="L3464" i="5"/>
  <c r="R3464" i="5" s="1"/>
  <c r="N3465" i="5"/>
  <c r="R3491" i="5"/>
  <c r="S3491" i="5" s="1"/>
  <c r="M3500" i="5"/>
  <c r="L3500" i="5"/>
  <c r="R3500" i="5" s="1"/>
  <c r="N3501" i="5"/>
  <c r="N3530" i="5"/>
  <c r="K3536" i="5"/>
  <c r="L3539" i="5"/>
  <c r="K3539" i="5"/>
  <c r="M3539" i="5"/>
  <c r="I3539" i="5"/>
  <c r="H3539" i="5"/>
  <c r="L3545" i="5"/>
  <c r="K3545" i="5"/>
  <c r="M3545" i="5"/>
  <c r="J3545" i="5"/>
  <c r="R3545" i="5" s="1"/>
  <c r="M3548" i="5"/>
  <c r="K3548" i="5"/>
  <c r="J3548" i="5"/>
  <c r="M3570" i="5"/>
  <c r="L3570" i="5"/>
  <c r="J3570" i="5"/>
  <c r="I3570" i="5"/>
  <c r="I3583" i="5"/>
  <c r="J3586" i="5"/>
  <c r="I3586" i="5"/>
  <c r="R3586" i="5" s="1"/>
  <c r="H3586" i="5"/>
  <c r="Q3586" i="5" s="1"/>
  <c r="J3590" i="5"/>
  <c r="I3594" i="5"/>
  <c r="J3598" i="5"/>
  <c r="I3598" i="5"/>
  <c r="R3598" i="5" s="1"/>
  <c r="H3598" i="5"/>
  <c r="Q3598" i="5" s="1"/>
  <c r="M3598" i="5"/>
  <c r="L3598" i="5"/>
  <c r="L3599" i="5"/>
  <c r="K3599" i="5"/>
  <c r="J3599" i="5"/>
  <c r="R3599" i="5" s="1"/>
  <c r="H3599" i="5"/>
  <c r="Q3599" i="5" s="1"/>
  <c r="M3599" i="5"/>
  <c r="R3615" i="5"/>
  <c r="T3615" i="5" s="1"/>
  <c r="U3615" i="5" s="1"/>
  <c r="M3620" i="5"/>
  <c r="K3620" i="5"/>
  <c r="M3636" i="5"/>
  <c r="L3636" i="5"/>
  <c r="K3636" i="5"/>
  <c r="J3636" i="5"/>
  <c r="H3636" i="5"/>
  <c r="Q3636" i="5" s="1"/>
  <c r="L3641" i="5"/>
  <c r="K3641" i="5"/>
  <c r="J3641" i="5"/>
  <c r="I3641" i="5"/>
  <c r="R3641" i="5" s="1"/>
  <c r="H3641" i="5"/>
  <c r="Q3641" i="5" s="1"/>
  <c r="L3653" i="5"/>
  <c r="K3653" i="5"/>
  <c r="J3653" i="5"/>
  <c r="I3653" i="5"/>
  <c r="M3653" i="5"/>
  <c r="R3657" i="5"/>
  <c r="T3657" i="5" s="1"/>
  <c r="U3657" i="5" s="1"/>
  <c r="M3756" i="5"/>
  <c r="L3756" i="5"/>
  <c r="K3756" i="5"/>
  <c r="J3756" i="5"/>
  <c r="I3756" i="5"/>
  <c r="H3756" i="5"/>
  <c r="Q3756" i="5" s="1"/>
  <c r="N3759" i="5"/>
  <c r="M3811" i="5"/>
  <c r="L3811" i="5"/>
  <c r="K3811" i="5"/>
  <c r="J3811" i="5"/>
  <c r="I3811" i="5"/>
  <c r="H3811" i="5"/>
  <c r="Q3811" i="5" s="1"/>
  <c r="M3828" i="5"/>
  <c r="L3828" i="5"/>
  <c r="K3828" i="5"/>
  <c r="J3828" i="5"/>
  <c r="I3828" i="5"/>
  <c r="H3828" i="5"/>
  <c r="Q3828" i="5" s="1"/>
  <c r="V3890" i="5"/>
  <c r="T3890" i="5"/>
  <c r="U3890" i="5" s="1"/>
  <c r="S3890" i="5"/>
  <c r="N3921" i="5"/>
  <c r="L3529" i="5"/>
  <c r="K3529" i="5"/>
  <c r="R3529" i="5" s="1"/>
  <c r="R3531" i="5"/>
  <c r="M3534" i="5"/>
  <c r="H3534" i="5"/>
  <c r="Q3534" i="5" s="1"/>
  <c r="L3551" i="5"/>
  <c r="K3551" i="5"/>
  <c r="R3551" i="5" s="1"/>
  <c r="M3558" i="5"/>
  <c r="L3558" i="5"/>
  <c r="R3573" i="5"/>
  <c r="V3573" i="5" s="1"/>
  <c r="L3587" i="5"/>
  <c r="K3587" i="5"/>
  <c r="J3587" i="5"/>
  <c r="M3587" i="5"/>
  <c r="I3587" i="5"/>
  <c r="R3603" i="5"/>
  <c r="R3607" i="5"/>
  <c r="M3642" i="5"/>
  <c r="L3642" i="5"/>
  <c r="K3642" i="5"/>
  <c r="N3651" i="5"/>
  <c r="R3681" i="5"/>
  <c r="M3690" i="5"/>
  <c r="L3690" i="5"/>
  <c r="K3690" i="5"/>
  <c r="R3690" i="5" s="1"/>
  <c r="H3690" i="5"/>
  <c r="Q3690" i="5" s="1"/>
  <c r="N3698" i="5"/>
  <c r="N3723" i="5"/>
  <c r="N3747" i="5"/>
  <c r="M3847" i="5"/>
  <c r="L3847" i="5"/>
  <c r="K3847" i="5"/>
  <c r="J3847" i="5"/>
  <c r="I3847" i="5"/>
  <c r="H3847" i="5"/>
  <c r="Q3847" i="5" s="1"/>
  <c r="K3893" i="5"/>
  <c r="J3893" i="5"/>
  <c r="I3893" i="5"/>
  <c r="M3893" i="5"/>
  <c r="L3893" i="5"/>
  <c r="H3893" i="5"/>
  <c r="Q3893" i="5" s="1"/>
  <c r="M3996" i="5"/>
  <c r="L3996" i="5"/>
  <c r="K3996" i="5"/>
  <c r="J3996" i="5"/>
  <c r="I3996" i="5"/>
  <c r="R3996" i="5" s="1"/>
  <c r="H3996" i="5"/>
  <c r="Q3996" i="5" s="1"/>
  <c r="V4054" i="5"/>
  <c r="T4054" i="5"/>
  <c r="U4054" i="5" s="1"/>
  <c r="S4054" i="5"/>
  <c r="R3554" i="5"/>
  <c r="N3556" i="5"/>
  <c r="N3565" i="5"/>
  <c r="M3600" i="5"/>
  <c r="L3600" i="5"/>
  <c r="K3600" i="5"/>
  <c r="R3620" i="5"/>
  <c r="L3647" i="5"/>
  <c r="K3647" i="5"/>
  <c r="J3647" i="5"/>
  <c r="I3647" i="5"/>
  <c r="M3647" i="5"/>
  <c r="H3647" i="5"/>
  <c r="Q3647" i="5" s="1"/>
  <c r="L3731" i="5"/>
  <c r="K3731" i="5"/>
  <c r="J3731" i="5"/>
  <c r="I3731" i="5"/>
  <c r="M3731" i="5"/>
  <c r="H3731" i="5"/>
  <c r="Q3731" i="5" s="1"/>
  <c r="O3860" i="5"/>
  <c r="V3932" i="5"/>
  <c r="T3932" i="5"/>
  <c r="U3932" i="5" s="1"/>
  <c r="S3932" i="5"/>
  <c r="V3938" i="5"/>
  <c r="M4128" i="5"/>
  <c r="L4128" i="5"/>
  <c r="K4128" i="5"/>
  <c r="J4128" i="5"/>
  <c r="I4128" i="5"/>
  <c r="H4128" i="5"/>
  <c r="Q4128" i="5" s="1"/>
  <c r="J3562" i="5"/>
  <c r="I3562" i="5"/>
  <c r="H3562" i="5"/>
  <c r="Q3562" i="5" s="1"/>
  <c r="M3562" i="5"/>
  <c r="L3562" i="5"/>
  <c r="L3563" i="5"/>
  <c r="K3563" i="5"/>
  <c r="J3563" i="5"/>
  <c r="R3563" i="5" s="1"/>
  <c r="H3563" i="5"/>
  <c r="Q3563" i="5" s="1"/>
  <c r="M3563" i="5"/>
  <c r="M3577" i="5"/>
  <c r="L3577" i="5"/>
  <c r="M3588" i="5"/>
  <c r="L3588" i="5"/>
  <c r="H3588" i="5"/>
  <c r="Q3588" i="5" s="1"/>
  <c r="H3600" i="5"/>
  <c r="Q3600" i="5" s="1"/>
  <c r="S3619" i="5"/>
  <c r="N3626" i="5"/>
  <c r="M3638" i="5"/>
  <c r="K3638" i="5"/>
  <c r="J3638" i="5"/>
  <c r="R3638" i="5" s="1"/>
  <c r="H3638" i="5"/>
  <c r="Q3638" i="5" s="1"/>
  <c r="R3642" i="5"/>
  <c r="M3668" i="5"/>
  <c r="K3668" i="5"/>
  <c r="N3674" i="5"/>
  <c r="L3677" i="5"/>
  <c r="K3677" i="5"/>
  <c r="J3677" i="5"/>
  <c r="I3677" i="5"/>
  <c r="M3677" i="5"/>
  <c r="L3743" i="5"/>
  <c r="K3743" i="5"/>
  <c r="J3743" i="5"/>
  <c r="I3743" i="5"/>
  <c r="M3743" i="5"/>
  <c r="H3743" i="5"/>
  <c r="Q3743" i="5" s="1"/>
  <c r="V3789" i="5"/>
  <c r="R3567" i="5"/>
  <c r="T3567" i="5" s="1"/>
  <c r="U3567" i="5" s="1"/>
  <c r="J3580" i="5"/>
  <c r="I3580" i="5"/>
  <c r="H3580" i="5"/>
  <c r="Q3580" i="5" s="1"/>
  <c r="K3580" i="5"/>
  <c r="L3596" i="5"/>
  <c r="K3596" i="5"/>
  <c r="M3612" i="5"/>
  <c r="L3612" i="5"/>
  <c r="K3612" i="5"/>
  <c r="J3612" i="5"/>
  <c r="H3612" i="5"/>
  <c r="Q3612" i="5" s="1"/>
  <c r="L3617" i="5"/>
  <c r="K3617" i="5"/>
  <c r="J3617" i="5"/>
  <c r="I3617" i="5"/>
  <c r="H3617" i="5"/>
  <c r="Q3617" i="5" s="1"/>
  <c r="T3619" i="5"/>
  <c r="U3619" i="5" s="1"/>
  <c r="L3629" i="5"/>
  <c r="K3629" i="5"/>
  <c r="J3629" i="5"/>
  <c r="I3629" i="5"/>
  <c r="M3629" i="5"/>
  <c r="M3649" i="5"/>
  <c r="K3649" i="5"/>
  <c r="J3649" i="5"/>
  <c r="H3649" i="5"/>
  <c r="Q3649" i="5" s="1"/>
  <c r="M3655" i="5"/>
  <c r="K3655" i="5"/>
  <c r="V3675" i="5"/>
  <c r="V3753" i="5"/>
  <c r="V3771" i="5"/>
  <c r="V3872" i="5"/>
  <c r="T3872" i="5"/>
  <c r="U3872" i="5" s="1"/>
  <c r="S3872" i="5"/>
  <c r="K3875" i="5"/>
  <c r="J3875" i="5"/>
  <c r="I3875" i="5"/>
  <c r="M3875" i="5"/>
  <c r="L3875" i="5"/>
  <c r="H3875" i="5"/>
  <c r="Q3875" i="5" s="1"/>
  <c r="T3904" i="5"/>
  <c r="U3904" i="5" s="1"/>
  <c r="S3904" i="5"/>
  <c r="V3904" i="5"/>
  <c r="M3907" i="5"/>
  <c r="K3907" i="5"/>
  <c r="I3907" i="5"/>
  <c r="L3907" i="5"/>
  <c r="J3907" i="5"/>
  <c r="H3907" i="5"/>
  <c r="Q3907" i="5" s="1"/>
  <c r="V3910" i="5"/>
  <c r="T3910" i="5"/>
  <c r="U3910" i="5" s="1"/>
  <c r="S3910" i="5"/>
  <c r="V3982" i="5"/>
  <c r="T3982" i="5"/>
  <c r="U3982" i="5" s="1"/>
  <c r="S3982" i="5"/>
  <c r="V4381" i="5"/>
  <c r="T4381" i="5"/>
  <c r="U4381" i="5" s="1"/>
  <c r="S4381" i="5"/>
  <c r="N3528" i="5"/>
  <c r="M3529" i="5"/>
  <c r="I3532" i="5"/>
  <c r="L3532" i="5"/>
  <c r="J3532" i="5"/>
  <c r="H3532" i="5"/>
  <c r="Q3532" i="5" s="1"/>
  <c r="L3534" i="5"/>
  <c r="R3534" i="5" s="1"/>
  <c r="M3551" i="5"/>
  <c r="K3558" i="5"/>
  <c r="R3558" i="5" s="1"/>
  <c r="M3564" i="5"/>
  <c r="L3564" i="5"/>
  <c r="K3564" i="5"/>
  <c r="R3571" i="5"/>
  <c r="I3577" i="5"/>
  <c r="L3580" i="5"/>
  <c r="L3581" i="5"/>
  <c r="K3581" i="5"/>
  <c r="J3581" i="5"/>
  <c r="L3584" i="5"/>
  <c r="N3584" i="5" s="1"/>
  <c r="J3588" i="5"/>
  <c r="J3592" i="5"/>
  <c r="I3592" i="5"/>
  <c r="H3592" i="5"/>
  <c r="Q3592" i="5" s="1"/>
  <c r="H3596" i="5"/>
  <c r="Q3596" i="5" s="1"/>
  <c r="J3600" i="5"/>
  <c r="R3600" i="5" s="1"/>
  <c r="N3603" i="5"/>
  <c r="N3607" i="5"/>
  <c r="I3612" i="5"/>
  <c r="R3612" i="5" s="1"/>
  <c r="M3617" i="5"/>
  <c r="M3618" i="5"/>
  <c r="L3618" i="5"/>
  <c r="K3618" i="5"/>
  <c r="N3627" i="5"/>
  <c r="H3629" i="5"/>
  <c r="Q3629" i="5" s="1"/>
  <c r="L3638" i="5"/>
  <c r="I3649" i="5"/>
  <c r="R3650" i="5"/>
  <c r="H3655" i="5"/>
  <c r="Q3655" i="5" s="1"/>
  <c r="I3668" i="5"/>
  <c r="M3692" i="5"/>
  <c r="K3692" i="5"/>
  <c r="H3692" i="5"/>
  <c r="Q3692" i="5" s="1"/>
  <c r="M3739" i="5"/>
  <c r="L3739" i="5"/>
  <c r="K3739" i="5"/>
  <c r="J3739" i="5"/>
  <c r="I3739" i="5"/>
  <c r="H3739" i="5"/>
  <c r="Q3739" i="5" s="1"/>
  <c r="V3741" i="5"/>
  <c r="M3794" i="5"/>
  <c r="L3794" i="5"/>
  <c r="K3794" i="5"/>
  <c r="J3794" i="5"/>
  <c r="I3794" i="5"/>
  <c r="H3794" i="5"/>
  <c r="Q3794" i="5" s="1"/>
  <c r="N3842" i="5"/>
  <c r="N3855" i="5"/>
  <c r="N3862" i="5"/>
  <c r="M3866" i="5"/>
  <c r="L3866" i="5"/>
  <c r="K3866" i="5"/>
  <c r="J3866" i="5"/>
  <c r="I3866" i="5"/>
  <c r="H3866" i="5"/>
  <c r="Q3866" i="5" s="1"/>
  <c r="L3947" i="5"/>
  <c r="K3947" i="5"/>
  <c r="J3947" i="5"/>
  <c r="I3947" i="5"/>
  <c r="M3947" i="5"/>
  <c r="H3947" i="5"/>
  <c r="Q3947" i="5" s="1"/>
  <c r="V4035" i="5"/>
  <c r="N3249" i="5"/>
  <c r="N3267" i="5"/>
  <c r="M3278" i="5"/>
  <c r="L3278" i="5"/>
  <c r="N3278" i="5" s="1"/>
  <c r="R3281" i="5"/>
  <c r="S3281" i="5" s="1"/>
  <c r="R3305" i="5"/>
  <c r="R3329" i="5"/>
  <c r="M3338" i="5"/>
  <c r="L3338" i="5"/>
  <c r="N3338" i="5" s="1"/>
  <c r="N3339" i="5"/>
  <c r="R3365" i="5"/>
  <c r="M3374" i="5"/>
  <c r="L3374" i="5"/>
  <c r="R3374" i="5" s="1"/>
  <c r="N3375" i="5"/>
  <c r="R3401" i="5"/>
  <c r="T3401" i="5" s="1"/>
  <c r="U3401" i="5" s="1"/>
  <c r="M3410" i="5"/>
  <c r="L3410" i="5"/>
  <c r="R3410" i="5" s="1"/>
  <c r="N3411" i="5"/>
  <c r="R3437" i="5"/>
  <c r="M3446" i="5"/>
  <c r="L3446" i="5"/>
  <c r="N3446" i="5" s="1"/>
  <c r="N3447" i="5"/>
  <c r="R3473" i="5"/>
  <c r="S3473" i="5" s="1"/>
  <c r="M3482" i="5"/>
  <c r="L3482" i="5"/>
  <c r="N3482" i="5" s="1"/>
  <c r="N3483" i="5"/>
  <c r="R3509" i="5"/>
  <c r="R3523" i="5"/>
  <c r="K3527" i="5"/>
  <c r="R3527" i="5" s="1"/>
  <c r="H3527" i="5"/>
  <c r="Q3527" i="5" s="1"/>
  <c r="J3527" i="5"/>
  <c r="K3532" i="5"/>
  <c r="H3564" i="5"/>
  <c r="Q3564" i="5" s="1"/>
  <c r="J3574" i="5"/>
  <c r="I3574" i="5"/>
  <c r="R3574" i="5" s="1"/>
  <c r="H3574" i="5"/>
  <c r="K3574" i="5"/>
  <c r="M3574" i="5"/>
  <c r="J3577" i="5"/>
  <c r="H3578" i="5"/>
  <c r="Q3578" i="5" s="1"/>
  <c r="J3578" i="5"/>
  <c r="M3580" i="5"/>
  <c r="H3581" i="5"/>
  <c r="Q3581" i="5" s="1"/>
  <c r="M3584" i="5"/>
  <c r="K3588" i="5"/>
  <c r="R3588" i="5" s="1"/>
  <c r="K3589" i="5"/>
  <c r="I3589" i="5"/>
  <c r="R3589" i="5" s="1"/>
  <c r="H3589" i="5"/>
  <c r="Q3589" i="5" s="1"/>
  <c r="M3589" i="5"/>
  <c r="K3592" i="5"/>
  <c r="I3596" i="5"/>
  <c r="H3618" i="5"/>
  <c r="Q3618" i="5" s="1"/>
  <c r="L3623" i="5"/>
  <c r="K3623" i="5"/>
  <c r="J3623" i="5"/>
  <c r="I3623" i="5"/>
  <c r="M3623" i="5"/>
  <c r="H3623" i="5"/>
  <c r="Q3623" i="5" s="1"/>
  <c r="N3641" i="5"/>
  <c r="L3649" i="5"/>
  <c r="I3655" i="5"/>
  <c r="S3667" i="5"/>
  <c r="J3668" i="5"/>
  <c r="M3679" i="5"/>
  <c r="R3679" i="5" s="1"/>
  <c r="K3679" i="5"/>
  <c r="N3681" i="5"/>
  <c r="I3692" i="5"/>
  <c r="L3779" i="5"/>
  <c r="K3779" i="5"/>
  <c r="J3779" i="5"/>
  <c r="I3779" i="5"/>
  <c r="M3779" i="5"/>
  <c r="H3779" i="5"/>
  <c r="Q3779" i="5" s="1"/>
  <c r="V3885" i="5"/>
  <c r="V3934" i="5"/>
  <c r="T3934" i="5"/>
  <c r="U3934" i="5" s="1"/>
  <c r="S3934" i="5"/>
  <c r="N3940" i="5"/>
  <c r="V4090" i="5"/>
  <c r="T4090" i="5"/>
  <c r="U4090" i="5" s="1"/>
  <c r="S4090" i="5"/>
  <c r="V4140" i="5"/>
  <c r="T4140" i="5"/>
  <c r="U4140" i="5" s="1"/>
  <c r="S4140" i="5"/>
  <c r="M3289" i="5"/>
  <c r="K3289" i="5"/>
  <c r="J3289" i="5"/>
  <c r="N3289" i="5" s="1"/>
  <c r="M3302" i="5"/>
  <c r="L3302" i="5"/>
  <c r="M3313" i="5"/>
  <c r="K3313" i="5"/>
  <c r="J3313" i="5"/>
  <c r="N3313" i="5" s="1"/>
  <c r="M3326" i="5"/>
  <c r="L3326" i="5"/>
  <c r="K3342" i="5"/>
  <c r="I3342" i="5"/>
  <c r="H3342" i="5"/>
  <c r="Q3342" i="5" s="1"/>
  <c r="M3342" i="5"/>
  <c r="M3355" i="5"/>
  <c r="K3355" i="5"/>
  <c r="J3355" i="5"/>
  <c r="R3355" i="5" s="1"/>
  <c r="K3378" i="5"/>
  <c r="I3378" i="5"/>
  <c r="R3378" i="5" s="1"/>
  <c r="H3378" i="5"/>
  <c r="Q3378" i="5" s="1"/>
  <c r="M3378" i="5"/>
  <c r="M3391" i="5"/>
  <c r="K3391" i="5"/>
  <c r="J3391" i="5"/>
  <c r="K3414" i="5"/>
  <c r="I3414" i="5"/>
  <c r="R3414" i="5" s="1"/>
  <c r="H3414" i="5"/>
  <c r="Q3414" i="5" s="1"/>
  <c r="M3414" i="5"/>
  <c r="M3427" i="5"/>
  <c r="K3427" i="5"/>
  <c r="J3427" i="5"/>
  <c r="R3427" i="5" s="1"/>
  <c r="K3450" i="5"/>
  <c r="I3450" i="5"/>
  <c r="H3450" i="5"/>
  <c r="Q3450" i="5" s="1"/>
  <c r="M3450" i="5"/>
  <c r="M3463" i="5"/>
  <c r="K3463" i="5"/>
  <c r="J3463" i="5"/>
  <c r="R3463" i="5" s="1"/>
  <c r="K3486" i="5"/>
  <c r="I3486" i="5"/>
  <c r="H3486" i="5"/>
  <c r="Q3486" i="5" s="1"/>
  <c r="M3486" i="5"/>
  <c r="M3499" i="5"/>
  <c r="K3499" i="5"/>
  <c r="J3499" i="5"/>
  <c r="N3499" i="5" s="1"/>
  <c r="K3516" i="5"/>
  <c r="I3516" i="5"/>
  <c r="H3516" i="5"/>
  <c r="Q3516" i="5" s="1"/>
  <c r="M3516" i="5"/>
  <c r="N3526" i="5"/>
  <c r="N3529" i="5"/>
  <c r="M3532" i="5"/>
  <c r="R3541" i="5"/>
  <c r="N3551" i="5"/>
  <c r="N3554" i="5"/>
  <c r="L3560" i="5"/>
  <c r="K3560" i="5"/>
  <c r="N3560" i="5" s="1"/>
  <c r="I3564" i="5"/>
  <c r="R3564" i="5" s="1"/>
  <c r="K3577" i="5"/>
  <c r="R3578" i="5"/>
  <c r="I3581" i="5"/>
  <c r="R3581" i="5" s="1"/>
  <c r="M3582" i="5"/>
  <c r="L3582" i="5"/>
  <c r="H3582" i="5"/>
  <c r="Q3582" i="5" s="1"/>
  <c r="J3582" i="5"/>
  <c r="R3582" i="5" s="1"/>
  <c r="L3592" i="5"/>
  <c r="J3596" i="5"/>
  <c r="L3605" i="5"/>
  <c r="K3605" i="5"/>
  <c r="J3605" i="5"/>
  <c r="R3605" i="5" s="1"/>
  <c r="H3605" i="5"/>
  <c r="Q3605" i="5" s="1"/>
  <c r="M3614" i="5"/>
  <c r="R3614" i="5" s="1"/>
  <c r="K3614" i="5"/>
  <c r="J3614" i="5"/>
  <c r="H3614" i="5"/>
  <c r="Q3614" i="5" s="1"/>
  <c r="I3618" i="5"/>
  <c r="R3618" i="5" s="1"/>
  <c r="N3620" i="5"/>
  <c r="N3636" i="5"/>
  <c r="J3655" i="5"/>
  <c r="R3656" i="5"/>
  <c r="V3656" i="5" s="1"/>
  <c r="T3667" i="5"/>
  <c r="U3667" i="5" s="1"/>
  <c r="L3668" i="5"/>
  <c r="M3684" i="5"/>
  <c r="L3684" i="5"/>
  <c r="K3684" i="5"/>
  <c r="J3684" i="5"/>
  <c r="R3684" i="5" s="1"/>
  <c r="H3684" i="5"/>
  <c r="Q3684" i="5" s="1"/>
  <c r="M3686" i="5"/>
  <c r="L3686" i="5"/>
  <c r="K3686" i="5"/>
  <c r="J3686" i="5"/>
  <c r="H3686" i="5"/>
  <c r="Q3686" i="5" s="1"/>
  <c r="N3691" i="5"/>
  <c r="J3692" i="5"/>
  <c r="N3705" i="5"/>
  <c r="M3722" i="5"/>
  <c r="L3722" i="5"/>
  <c r="J3722" i="5"/>
  <c r="I3722" i="5"/>
  <c r="H3722" i="5"/>
  <c r="Q3722" i="5" s="1"/>
  <c r="N3734" i="5"/>
  <c r="N3756" i="5"/>
  <c r="M3758" i="5"/>
  <c r="L3758" i="5"/>
  <c r="K3758" i="5"/>
  <c r="J3758" i="5"/>
  <c r="I3758" i="5"/>
  <c r="H3758" i="5"/>
  <c r="N3807" i="5"/>
  <c r="M3830" i="5"/>
  <c r="L3830" i="5"/>
  <c r="K3830" i="5"/>
  <c r="J3830" i="5"/>
  <c r="I3830" i="5"/>
  <c r="H3830" i="5"/>
  <c r="Q3830" i="5" s="1"/>
  <c r="N3856" i="5"/>
  <c r="L3602" i="5"/>
  <c r="J3602" i="5"/>
  <c r="I3602" i="5"/>
  <c r="R3609" i="5"/>
  <c r="T3609" i="5" s="1"/>
  <c r="U3609" i="5" s="1"/>
  <c r="M3625" i="5"/>
  <c r="K3625" i="5"/>
  <c r="J3625" i="5"/>
  <c r="H3625" i="5"/>
  <c r="Q3625" i="5" s="1"/>
  <c r="M3631" i="5"/>
  <c r="K3631" i="5"/>
  <c r="R3639" i="5"/>
  <c r="V3639" i="5" s="1"/>
  <c r="M3644" i="5"/>
  <c r="K3644" i="5"/>
  <c r="L3655" i="5"/>
  <c r="M3660" i="5"/>
  <c r="L3660" i="5"/>
  <c r="K3660" i="5"/>
  <c r="J3660" i="5"/>
  <c r="H3660" i="5"/>
  <c r="Q3660" i="5" s="1"/>
  <c r="R3686" i="5"/>
  <c r="N3859" i="5"/>
  <c r="T3868" i="5"/>
  <c r="U3868" i="5" s="1"/>
  <c r="S3868" i="5"/>
  <c r="V3868" i="5"/>
  <c r="V3946" i="5"/>
  <c r="T3946" i="5"/>
  <c r="U3946" i="5" s="1"/>
  <c r="S3946" i="5"/>
  <c r="V3999" i="5"/>
  <c r="L4275" i="5"/>
  <c r="K4275" i="5"/>
  <c r="J4275" i="5"/>
  <c r="I4275" i="5"/>
  <c r="M4275" i="5"/>
  <c r="H4275" i="5"/>
  <c r="Q4275" i="5" s="1"/>
  <c r="I3538" i="5"/>
  <c r="H3538" i="5"/>
  <c r="Q3538" i="5" s="1"/>
  <c r="K3553" i="5"/>
  <c r="I3553" i="5"/>
  <c r="H3553" i="5"/>
  <c r="Q3553" i="5" s="1"/>
  <c r="M3553" i="5"/>
  <c r="N3571" i="5"/>
  <c r="H3602" i="5"/>
  <c r="Q3602" i="5" s="1"/>
  <c r="M3606" i="5"/>
  <c r="L3606" i="5"/>
  <c r="J3606" i="5"/>
  <c r="I3606" i="5"/>
  <c r="I3625" i="5"/>
  <c r="R3626" i="5"/>
  <c r="H3631" i="5"/>
  <c r="Q3631" i="5" s="1"/>
  <c r="N3643" i="5"/>
  <c r="H3644" i="5"/>
  <c r="Q3644" i="5" s="1"/>
  <c r="I3660" i="5"/>
  <c r="M3666" i="5"/>
  <c r="L3666" i="5"/>
  <c r="K3666" i="5"/>
  <c r="L3671" i="5"/>
  <c r="K3671" i="5"/>
  <c r="J3671" i="5"/>
  <c r="I3671" i="5"/>
  <c r="M3671" i="5"/>
  <c r="H3671" i="5"/>
  <c r="Q3671" i="5" s="1"/>
  <c r="M3673" i="5"/>
  <c r="L3673" i="5"/>
  <c r="K3673" i="5"/>
  <c r="J3673" i="5"/>
  <c r="R3673" i="5" s="1"/>
  <c r="H3673" i="5"/>
  <c r="Q3673" i="5" s="1"/>
  <c r="R3674" i="5"/>
  <c r="M3697" i="5"/>
  <c r="L3697" i="5"/>
  <c r="K3697" i="5"/>
  <c r="J3697" i="5"/>
  <c r="R3697" i="5" s="1"/>
  <c r="H3697" i="5"/>
  <c r="Q3697" i="5" s="1"/>
  <c r="M3727" i="5"/>
  <c r="L3727" i="5"/>
  <c r="K3727" i="5"/>
  <c r="I3727" i="5"/>
  <c r="H3727" i="5"/>
  <c r="Q3727" i="5" s="1"/>
  <c r="M3775" i="5"/>
  <c r="L3775" i="5"/>
  <c r="K3775" i="5"/>
  <c r="J3775" i="5"/>
  <c r="I3775" i="5"/>
  <c r="H3775" i="5"/>
  <c r="Q3775" i="5" s="1"/>
  <c r="L3815" i="5"/>
  <c r="K3815" i="5"/>
  <c r="J3815" i="5"/>
  <c r="I3815" i="5"/>
  <c r="M3815" i="5"/>
  <c r="H3815" i="5"/>
  <c r="Q3815" i="5" s="1"/>
  <c r="T3886" i="5"/>
  <c r="U3886" i="5" s="1"/>
  <c r="S3886" i="5"/>
  <c r="V3886" i="5"/>
  <c r="V3897" i="5"/>
  <c r="V4000" i="5"/>
  <c r="T4000" i="5"/>
  <c r="U4000" i="5" s="1"/>
  <c r="S4000" i="5"/>
  <c r="V4071" i="5"/>
  <c r="L3536" i="5"/>
  <c r="J3536" i="5"/>
  <c r="I3536" i="5"/>
  <c r="N3540" i="5"/>
  <c r="L3569" i="5"/>
  <c r="K3569" i="5"/>
  <c r="J3569" i="5"/>
  <c r="H3569" i="5"/>
  <c r="Q3569" i="5" s="1"/>
  <c r="M3583" i="5"/>
  <c r="K3583" i="5"/>
  <c r="J3583" i="5"/>
  <c r="N3588" i="5"/>
  <c r="M3594" i="5"/>
  <c r="L3594" i="5"/>
  <c r="N3596" i="5"/>
  <c r="N3617" i="5"/>
  <c r="L3625" i="5"/>
  <c r="I3631" i="5"/>
  <c r="N3668" i="5"/>
  <c r="L3695" i="5"/>
  <c r="K3695" i="5"/>
  <c r="J3695" i="5"/>
  <c r="I3695" i="5"/>
  <c r="M3695" i="5"/>
  <c r="H3695" i="5"/>
  <c r="Q3695" i="5" s="1"/>
  <c r="L3701" i="5"/>
  <c r="K3701" i="5"/>
  <c r="J3701" i="5"/>
  <c r="I3701" i="5"/>
  <c r="R3701" i="5" s="1"/>
  <c r="M3701" i="5"/>
  <c r="H3701" i="5"/>
  <c r="Q3701" i="5" s="1"/>
  <c r="N3743" i="5"/>
  <c r="T3915" i="5"/>
  <c r="U3915" i="5" s="1"/>
  <c r="S3915" i="5"/>
  <c r="V3915" i="5"/>
  <c r="M3924" i="5"/>
  <c r="L3924" i="5"/>
  <c r="K3924" i="5"/>
  <c r="I3924" i="5"/>
  <c r="J3924" i="5"/>
  <c r="H3924" i="5"/>
  <c r="Q3924" i="5" s="1"/>
  <c r="V4171" i="5"/>
  <c r="R3275" i="5"/>
  <c r="T3275" i="5" s="1"/>
  <c r="U3275" i="5" s="1"/>
  <c r="K3277" i="5"/>
  <c r="J3277" i="5"/>
  <c r="R3277" i="5" s="1"/>
  <c r="K3282" i="5"/>
  <c r="I3282" i="5"/>
  <c r="H3282" i="5"/>
  <c r="Q3282" i="5" s="1"/>
  <c r="N3285" i="5"/>
  <c r="K3302" i="5"/>
  <c r="R3302" i="5" s="1"/>
  <c r="K3306" i="5"/>
  <c r="I3306" i="5"/>
  <c r="H3306" i="5"/>
  <c r="Q3306" i="5" s="1"/>
  <c r="N3309" i="5"/>
  <c r="K3326" i="5"/>
  <c r="N3326" i="5" s="1"/>
  <c r="K3330" i="5"/>
  <c r="I3330" i="5"/>
  <c r="H3330" i="5"/>
  <c r="Q3330" i="5" s="1"/>
  <c r="M3330" i="5"/>
  <c r="M3343" i="5"/>
  <c r="K3343" i="5"/>
  <c r="J3343" i="5"/>
  <c r="R3343" i="5" s="1"/>
  <c r="K3366" i="5"/>
  <c r="I3366" i="5"/>
  <c r="H3366" i="5"/>
  <c r="Q3366" i="5" s="1"/>
  <c r="M3366" i="5"/>
  <c r="M3379" i="5"/>
  <c r="K3379" i="5"/>
  <c r="J3379" i="5"/>
  <c r="K3402" i="5"/>
  <c r="I3402" i="5"/>
  <c r="H3402" i="5"/>
  <c r="Q3402" i="5" s="1"/>
  <c r="M3402" i="5"/>
  <c r="M3415" i="5"/>
  <c r="K3415" i="5"/>
  <c r="J3415" i="5"/>
  <c r="R3415" i="5" s="1"/>
  <c r="K3438" i="5"/>
  <c r="I3438" i="5"/>
  <c r="H3438" i="5"/>
  <c r="Q3438" i="5" s="1"/>
  <c r="M3438" i="5"/>
  <c r="M3451" i="5"/>
  <c r="K3451" i="5"/>
  <c r="J3451" i="5"/>
  <c r="K3474" i="5"/>
  <c r="I3474" i="5"/>
  <c r="H3474" i="5"/>
  <c r="M3474" i="5"/>
  <c r="M3487" i="5"/>
  <c r="K3487" i="5"/>
  <c r="J3487" i="5"/>
  <c r="R3487" i="5" s="1"/>
  <c r="K3510" i="5"/>
  <c r="I3510" i="5"/>
  <c r="R3510" i="5" s="1"/>
  <c r="H3510" i="5"/>
  <c r="Q3510" i="5" s="1"/>
  <c r="M3510" i="5"/>
  <c r="M3517" i="5"/>
  <c r="K3517" i="5"/>
  <c r="J3517" i="5"/>
  <c r="R3517" i="5" s="1"/>
  <c r="R3519" i="5"/>
  <c r="T3519" i="5" s="1"/>
  <c r="U3519" i="5" s="1"/>
  <c r="N3532" i="5"/>
  <c r="H3536" i="5"/>
  <c r="Q3536" i="5" s="1"/>
  <c r="K3538" i="5"/>
  <c r="K3542" i="5"/>
  <c r="I3542" i="5"/>
  <c r="H3542" i="5"/>
  <c r="M3542" i="5"/>
  <c r="N3549" i="5"/>
  <c r="L3553" i="5"/>
  <c r="M3560" i="5"/>
  <c r="R3560" i="5" s="1"/>
  <c r="L3566" i="5"/>
  <c r="J3566" i="5"/>
  <c r="I3566" i="5"/>
  <c r="R3566" i="5" s="1"/>
  <c r="I3569" i="5"/>
  <c r="R3569" i="5" s="1"/>
  <c r="R3579" i="5"/>
  <c r="T3579" i="5" s="1"/>
  <c r="U3579" i="5" s="1"/>
  <c r="N3581" i="5"/>
  <c r="H3583" i="5"/>
  <c r="Q3583" i="5" s="1"/>
  <c r="I3590" i="5"/>
  <c r="R3590" i="5" s="1"/>
  <c r="N3592" i="5"/>
  <c r="H3594" i="5"/>
  <c r="Q3594" i="5" s="1"/>
  <c r="N3601" i="5"/>
  <c r="M3602" i="5"/>
  <c r="K3606" i="5"/>
  <c r="N3612" i="5"/>
  <c r="J3631" i="5"/>
  <c r="R3632" i="5"/>
  <c r="T3632" i="5" s="1"/>
  <c r="U3632" i="5" s="1"/>
  <c r="J3644" i="5"/>
  <c r="R3644" i="5" s="1"/>
  <c r="N3650" i="5"/>
  <c r="M3662" i="5"/>
  <c r="K3662" i="5"/>
  <c r="J3662" i="5"/>
  <c r="R3662" i="5" s="1"/>
  <c r="H3662" i="5"/>
  <c r="I3666" i="5"/>
  <c r="M3720" i="5"/>
  <c r="L3720" i="5"/>
  <c r="K3720" i="5"/>
  <c r="J3720" i="5"/>
  <c r="I3720" i="5"/>
  <c r="H3720" i="5"/>
  <c r="Q3720" i="5" s="1"/>
  <c r="N3735" i="5"/>
  <c r="M3792" i="5"/>
  <c r="L3792" i="5"/>
  <c r="K3792" i="5"/>
  <c r="J3792" i="5"/>
  <c r="I3792" i="5"/>
  <c r="H3792" i="5"/>
  <c r="Q3792" i="5" s="1"/>
  <c r="N3831" i="5"/>
  <c r="L3851" i="5"/>
  <c r="K3851" i="5"/>
  <c r="J3851" i="5"/>
  <c r="I3851" i="5"/>
  <c r="M3851" i="5"/>
  <c r="H3851" i="5"/>
  <c r="Q3851" i="5" s="1"/>
  <c r="M3882" i="5"/>
  <c r="L3882" i="5"/>
  <c r="K3882" i="5"/>
  <c r="J3882" i="5"/>
  <c r="I3882" i="5"/>
  <c r="H3882" i="5"/>
  <c r="Q3882" i="5" s="1"/>
  <c r="V4135" i="5"/>
  <c r="V4164" i="5"/>
  <c r="T4164" i="5"/>
  <c r="U4164" i="5" s="1"/>
  <c r="S4164" i="5"/>
  <c r="K3547" i="5"/>
  <c r="N3547" i="5" s="1"/>
  <c r="I3552" i="5"/>
  <c r="R3552" i="5" s="1"/>
  <c r="N3553" i="5"/>
  <c r="K3559" i="5"/>
  <c r="N3559" i="5" s="1"/>
  <c r="R3561" i="5"/>
  <c r="T3561" i="5" s="1"/>
  <c r="U3561" i="5" s="1"/>
  <c r="N3570" i="5"/>
  <c r="N3589" i="5"/>
  <c r="K3595" i="5"/>
  <c r="R3595" i="5" s="1"/>
  <c r="R3597" i="5"/>
  <c r="T3597" i="5" s="1"/>
  <c r="U3597" i="5" s="1"/>
  <c r="N3606" i="5"/>
  <c r="L3611" i="5"/>
  <c r="K3611" i="5"/>
  <c r="J3611" i="5"/>
  <c r="I3611" i="5"/>
  <c r="I3613" i="5"/>
  <c r="R3613" i="5" s="1"/>
  <c r="L3635" i="5"/>
  <c r="K3635" i="5"/>
  <c r="J3635" i="5"/>
  <c r="I3635" i="5"/>
  <c r="I3637" i="5"/>
  <c r="R3637" i="5" s="1"/>
  <c r="L3659" i="5"/>
  <c r="K3659" i="5"/>
  <c r="J3659" i="5"/>
  <c r="I3659" i="5"/>
  <c r="R3659" i="5" s="1"/>
  <c r="I3661" i="5"/>
  <c r="R3661" i="5" s="1"/>
  <c r="L3683" i="5"/>
  <c r="K3683" i="5"/>
  <c r="J3683" i="5"/>
  <c r="I3683" i="5"/>
  <c r="I3685" i="5"/>
  <c r="R3685" i="5" s="1"/>
  <c r="L3707" i="5"/>
  <c r="K3707" i="5"/>
  <c r="J3707" i="5"/>
  <c r="I3707" i="5"/>
  <c r="R3707" i="5" s="1"/>
  <c r="I3709" i="5"/>
  <c r="R3709" i="5" s="1"/>
  <c r="J3728" i="5"/>
  <c r="R3728" i="5" s="1"/>
  <c r="J3745" i="5"/>
  <c r="R3745" i="5" s="1"/>
  <c r="R3747" i="5"/>
  <c r="J3764" i="5"/>
  <c r="N3764" i="5" s="1"/>
  <c r="J3781" i="5"/>
  <c r="R3781" i="5" s="1"/>
  <c r="R3783" i="5"/>
  <c r="T3783" i="5" s="1"/>
  <c r="U3783" i="5" s="1"/>
  <c r="J3800" i="5"/>
  <c r="R3800" i="5" s="1"/>
  <c r="J3817" i="5"/>
  <c r="R3817" i="5" s="1"/>
  <c r="R3819" i="5"/>
  <c r="T3819" i="5" s="1"/>
  <c r="U3819" i="5" s="1"/>
  <c r="J3836" i="5"/>
  <c r="N3836" i="5" s="1"/>
  <c r="J3853" i="5"/>
  <c r="R3853" i="5" s="1"/>
  <c r="K3860" i="5"/>
  <c r="J3860" i="5"/>
  <c r="I3860" i="5"/>
  <c r="R3860" i="5" s="1"/>
  <c r="H3860" i="5"/>
  <c r="Q3860" i="5" s="1"/>
  <c r="K3869" i="5"/>
  <c r="J3869" i="5"/>
  <c r="I3869" i="5"/>
  <c r="N3869" i="5" s="1"/>
  <c r="L3878" i="5"/>
  <c r="N3878" i="5" s="1"/>
  <c r="N3880" i="5"/>
  <c r="N3916" i="5"/>
  <c r="R3949" i="5"/>
  <c r="M3962" i="5"/>
  <c r="L3962" i="5"/>
  <c r="K3962" i="5"/>
  <c r="I3962" i="5"/>
  <c r="R3962" i="5" s="1"/>
  <c r="R3985" i="5"/>
  <c r="R3987" i="5"/>
  <c r="V4042" i="5"/>
  <c r="T4042" i="5"/>
  <c r="U4042" i="5" s="1"/>
  <c r="S4042" i="5"/>
  <c r="R4048" i="5"/>
  <c r="R4059" i="5"/>
  <c r="N4066" i="5"/>
  <c r="R4076" i="5"/>
  <c r="M4106" i="5"/>
  <c r="L4106" i="5"/>
  <c r="K4106" i="5"/>
  <c r="J4106" i="5"/>
  <c r="I4106" i="5"/>
  <c r="N4130" i="5"/>
  <c r="O4179" i="5"/>
  <c r="H4189" i="5"/>
  <c r="Q4189" i="5" s="1"/>
  <c r="M4189" i="5"/>
  <c r="L4189" i="5"/>
  <c r="K4189" i="5"/>
  <c r="J4189" i="5"/>
  <c r="R4189" i="5" s="1"/>
  <c r="V4856" i="5"/>
  <c r="R3711" i="5"/>
  <c r="T3711" i="5" s="1"/>
  <c r="U3711" i="5" s="1"/>
  <c r="M3714" i="5"/>
  <c r="L3714" i="5"/>
  <c r="N3714" i="5" s="1"/>
  <c r="K3714" i="5"/>
  <c r="R3714" i="5" s="1"/>
  <c r="N3715" i="5"/>
  <c r="L3737" i="5"/>
  <c r="K3737" i="5"/>
  <c r="J3737" i="5"/>
  <c r="I3737" i="5"/>
  <c r="M3750" i="5"/>
  <c r="L3750" i="5"/>
  <c r="K3750" i="5"/>
  <c r="L3773" i="5"/>
  <c r="K3773" i="5"/>
  <c r="J3773" i="5"/>
  <c r="I3773" i="5"/>
  <c r="M3786" i="5"/>
  <c r="L3786" i="5"/>
  <c r="K3786" i="5"/>
  <c r="L3809" i="5"/>
  <c r="K3809" i="5"/>
  <c r="J3809" i="5"/>
  <c r="I3809" i="5"/>
  <c r="M3822" i="5"/>
  <c r="L3822" i="5"/>
  <c r="K3822" i="5"/>
  <c r="L3845" i="5"/>
  <c r="K3845" i="5"/>
  <c r="J3845" i="5"/>
  <c r="I3845" i="5"/>
  <c r="J3863" i="5"/>
  <c r="I3863" i="5"/>
  <c r="M3863" i="5"/>
  <c r="L3863" i="5"/>
  <c r="K3863" i="5"/>
  <c r="H3863" i="5"/>
  <c r="Q3863" i="5" s="1"/>
  <c r="M3870" i="5"/>
  <c r="L3870" i="5"/>
  <c r="K3870" i="5"/>
  <c r="J3870" i="5"/>
  <c r="I3870" i="5"/>
  <c r="N3903" i="5"/>
  <c r="V3922" i="5"/>
  <c r="T3922" i="5"/>
  <c r="U3922" i="5" s="1"/>
  <c r="S3922" i="5"/>
  <c r="L3983" i="5"/>
  <c r="K3983" i="5"/>
  <c r="J3983" i="5"/>
  <c r="I3983" i="5"/>
  <c r="N3983" i="5"/>
  <c r="M3983" i="5"/>
  <c r="N3993" i="5"/>
  <c r="N4029" i="5"/>
  <c r="N4084" i="5"/>
  <c r="L4091" i="5"/>
  <c r="K4091" i="5"/>
  <c r="J4091" i="5"/>
  <c r="I4091" i="5"/>
  <c r="M4091" i="5"/>
  <c r="M4152" i="5"/>
  <c r="L4152" i="5"/>
  <c r="K4152" i="5"/>
  <c r="J4152" i="5"/>
  <c r="I4152" i="5"/>
  <c r="R4152" i="5" s="1"/>
  <c r="H3703" i="5"/>
  <c r="Q3703" i="5" s="1"/>
  <c r="H3714" i="5"/>
  <c r="Q3714" i="5" s="1"/>
  <c r="H3716" i="5"/>
  <c r="Q3716" i="5" s="1"/>
  <c r="H3733" i="5"/>
  <c r="Q3733" i="5" s="1"/>
  <c r="H3737" i="5"/>
  <c r="Q3737" i="5" s="1"/>
  <c r="R3741" i="5"/>
  <c r="T3741" i="5" s="1"/>
  <c r="U3741" i="5" s="1"/>
  <c r="H3750" i="5"/>
  <c r="Q3750" i="5" s="1"/>
  <c r="N3751" i="5"/>
  <c r="H3752" i="5"/>
  <c r="Q3752" i="5" s="1"/>
  <c r="H3769" i="5"/>
  <c r="Q3769" i="5" s="1"/>
  <c r="H3773" i="5"/>
  <c r="Q3773" i="5" s="1"/>
  <c r="R3777" i="5"/>
  <c r="T3777" i="5" s="1"/>
  <c r="U3777" i="5" s="1"/>
  <c r="H3786" i="5"/>
  <c r="Q3786" i="5" s="1"/>
  <c r="N3787" i="5"/>
  <c r="H3788" i="5"/>
  <c r="Q3788" i="5" s="1"/>
  <c r="H3805" i="5"/>
  <c r="Q3805" i="5" s="1"/>
  <c r="H3809" i="5"/>
  <c r="Q3809" i="5" s="1"/>
  <c r="R3813" i="5"/>
  <c r="T3813" i="5" s="1"/>
  <c r="U3813" i="5" s="1"/>
  <c r="H3822" i="5"/>
  <c r="Q3822" i="5" s="1"/>
  <c r="N3823" i="5"/>
  <c r="H3824" i="5"/>
  <c r="Q3824" i="5" s="1"/>
  <c r="H3841" i="5"/>
  <c r="Q3841" i="5" s="1"/>
  <c r="H3845" i="5"/>
  <c r="Q3845" i="5" s="1"/>
  <c r="R3849" i="5"/>
  <c r="T3849" i="5" s="1"/>
  <c r="U3849" i="5" s="1"/>
  <c r="H3858" i="5"/>
  <c r="Q3858" i="5" s="1"/>
  <c r="H3870" i="5"/>
  <c r="Q3870" i="5" s="1"/>
  <c r="R3873" i="5"/>
  <c r="M3895" i="5"/>
  <c r="L3895" i="5"/>
  <c r="K3895" i="5"/>
  <c r="J3895" i="5"/>
  <c r="I3895" i="5"/>
  <c r="R3895" i="5" s="1"/>
  <c r="K3905" i="5"/>
  <c r="J3905" i="5"/>
  <c r="I3905" i="5"/>
  <c r="R3905" i="5" s="1"/>
  <c r="M3905" i="5"/>
  <c r="H3905" i="5"/>
  <c r="Q3905" i="5" s="1"/>
  <c r="N3909" i="5"/>
  <c r="N3955" i="5"/>
  <c r="V3970" i="5"/>
  <c r="T3970" i="5"/>
  <c r="U3970" i="5" s="1"/>
  <c r="S3970" i="5"/>
  <c r="M3979" i="5"/>
  <c r="L3979" i="5"/>
  <c r="K3979" i="5"/>
  <c r="I3979" i="5"/>
  <c r="H3983" i="5"/>
  <c r="Q3983" i="5" s="1"/>
  <c r="V4006" i="5"/>
  <c r="T4006" i="5"/>
  <c r="U4006" i="5" s="1"/>
  <c r="S4006" i="5"/>
  <c r="M4070" i="5"/>
  <c r="L4070" i="5"/>
  <c r="K4070" i="5"/>
  <c r="J4070" i="5"/>
  <c r="I4070" i="5"/>
  <c r="R4070" i="5" s="1"/>
  <c r="H4091" i="5"/>
  <c r="Q4091" i="5" s="1"/>
  <c r="V4125" i="5"/>
  <c r="H4152" i="5"/>
  <c r="Q4152" i="5" s="1"/>
  <c r="N4154" i="5"/>
  <c r="V4232" i="5"/>
  <c r="T4232" i="5"/>
  <c r="U4232" i="5" s="1"/>
  <c r="S4232" i="5"/>
  <c r="L4337" i="5"/>
  <c r="K4337" i="5"/>
  <c r="J4337" i="5"/>
  <c r="I4337" i="5"/>
  <c r="M4337" i="5"/>
  <c r="H4337" i="5"/>
  <c r="Q4337" i="5" s="1"/>
  <c r="M3744" i="5"/>
  <c r="L3744" i="5"/>
  <c r="K3744" i="5"/>
  <c r="R3752" i="5"/>
  <c r="L3767" i="5"/>
  <c r="K3767" i="5"/>
  <c r="J3767" i="5"/>
  <c r="I3767" i="5"/>
  <c r="M3780" i="5"/>
  <c r="L3780" i="5"/>
  <c r="K3780" i="5"/>
  <c r="R3788" i="5"/>
  <c r="L3803" i="5"/>
  <c r="K3803" i="5"/>
  <c r="J3803" i="5"/>
  <c r="I3803" i="5"/>
  <c r="R3803" i="5" s="1"/>
  <c r="M3816" i="5"/>
  <c r="L3816" i="5"/>
  <c r="K3816" i="5"/>
  <c r="L3839" i="5"/>
  <c r="K3839" i="5"/>
  <c r="J3839" i="5"/>
  <c r="I3839" i="5"/>
  <c r="R3839" i="5" s="1"/>
  <c r="M3852" i="5"/>
  <c r="L3852" i="5"/>
  <c r="K3852" i="5"/>
  <c r="M3861" i="5"/>
  <c r="L3861" i="5"/>
  <c r="L3864" i="5"/>
  <c r="K3864" i="5"/>
  <c r="M3884" i="5"/>
  <c r="L3884" i="5"/>
  <c r="K3884" i="5"/>
  <c r="J3884" i="5"/>
  <c r="K3887" i="5"/>
  <c r="J3887" i="5"/>
  <c r="N3887" i="5" s="1"/>
  <c r="I3887" i="5"/>
  <c r="L3911" i="5"/>
  <c r="K3911" i="5"/>
  <c r="J3911" i="5"/>
  <c r="I3911" i="5"/>
  <c r="M3911" i="5"/>
  <c r="M3960" i="5"/>
  <c r="L3960" i="5"/>
  <c r="K3960" i="5"/>
  <c r="I3960" i="5"/>
  <c r="R3960" i="5" s="1"/>
  <c r="N3994" i="5"/>
  <c r="N4010" i="5"/>
  <c r="N4030" i="5"/>
  <c r="N4048" i="5"/>
  <c r="L4055" i="5"/>
  <c r="K4055" i="5"/>
  <c r="J4055" i="5"/>
  <c r="I4055" i="5"/>
  <c r="M4055" i="5"/>
  <c r="M4087" i="5"/>
  <c r="L4087" i="5"/>
  <c r="K4087" i="5"/>
  <c r="J4087" i="5"/>
  <c r="I4087" i="5"/>
  <c r="N4095" i="5"/>
  <c r="V4119" i="5"/>
  <c r="R4142" i="5"/>
  <c r="R4151" i="5"/>
  <c r="R3705" i="5"/>
  <c r="M3708" i="5"/>
  <c r="L3708" i="5"/>
  <c r="K3708" i="5"/>
  <c r="N3709" i="5"/>
  <c r="R3735" i="5"/>
  <c r="H3744" i="5"/>
  <c r="Q3744" i="5" s="1"/>
  <c r="N3745" i="5"/>
  <c r="H3746" i="5"/>
  <c r="Q3746" i="5" s="1"/>
  <c r="J3750" i="5"/>
  <c r="R3750" i="5" s="1"/>
  <c r="J3752" i="5"/>
  <c r="N3762" i="5"/>
  <c r="H3763" i="5"/>
  <c r="Q3763" i="5" s="1"/>
  <c r="H3767" i="5"/>
  <c r="J3769" i="5"/>
  <c r="R3769" i="5" s="1"/>
  <c r="R3771" i="5"/>
  <c r="S3771" i="5" s="1"/>
  <c r="H3780" i="5"/>
  <c r="Q3780" i="5" s="1"/>
  <c r="H3782" i="5"/>
  <c r="Q3782" i="5" s="1"/>
  <c r="J3786" i="5"/>
  <c r="R3786" i="5" s="1"/>
  <c r="J3788" i="5"/>
  <c r="H3799" i="5"/>
  <c r="Q3799" i="5" s="1"/>
  <c r="H3803" i="5"/>
  <c r="Q3803" i="5" s="1"/>
  <c r="J3805" i="5"/>
  <c r="R3805" i="5" s="1"/>
  <c r="R3807" i="5"/>
  <c r="H3816" i="5"/>
  <c r="Q3816" i="5" s="1"/>
  <c r="H3818" i="5"/>
  <c r="Q3818" i="5" s="1"/>
  <c r="J3822" i="5"/>
  <c r="R3822" i="5" s="1"/>
  <c r="J3824" i="5"/>
  <c r="R3824" i="5" s="1"/>
  <c r="H3835" i="5"/>
  <c r="Q3835" i="5" s="1"/>
  <c r="H3839" i="5"/>
  <c r="Q3839" i="5" s="1"/>
  <c r="J3841" i="5"/>
  <c r="R3841" i="5" s="1"/>
  <c r="R3843" i="5"/>
  <c r="S3843" i="5" s="1"/>
  <c r="H3852" i="5"/>
  <c r="Q3852" i="5" s="1"/>
  <c r="H3854" i="5"/>
  <c r="Q3854" i="5" s="1"/>
  <c r="J3858" i="5"/>
  <c r="R3858" i="5" s="1"/>
  <c r="H3861" i="5"/>
  <c r="Q3861" i="5" s="1"/>
  <c r="H3864" i="5"/>
  <c r="Q3864" i="5" s="1"/>
  <c r="R3867" i="5"/>
  <c r="S3867" i="5" s="1"/>
  <c r="M3877" i="5"/>
  <c r="L3877" i="5"/>
  <c r="K3877" i="5"/>
  <c r="J3877" i="5"/>
  <c r="R3877" i="5" s="1"/>
  <c r="H3884" i="5"/>
  <c r="Q3884" i="5" s="1"/>
  <c r="H3887" i="5"/>
  <c r="Q3887" i="5" s="1"/>
  <c r="M3888" i="5"/>
  <c r="L3888" i="5"/>
  <c r="K3888" i="5"/>
  <c r="J3888" i="5"/>
  <c r="I3888" i="5"/>
  <c r="H3888" i="5"/>
  <c r="Q3888" i="5" s="1"/>
  <c r="M3900" i="5"/>
  <c r="L3900" i="5"/>
  <c r="K3900" i="5"/>
  <c r="H3911" i="5"/>
  <c r="Q3911" i="5" s="1"/>
  <c r="H3960" i="5"/>
  <c r="Q3960" i="5" s="1"/>
  <c r="H4055" i="5"/>
  <c r="Q4055" i="5" s="1"/>
  <c r="H4087" i="5"/>
  <c r="Q4087" i="5" s="1"/>
  <c r="N4096" i="5"/>
  <c r="M4117" i="5"/>
  <c r="L4117" i="5"/>
  <c r="H4117" i="5"/>
  <c r="Q4117" i="5" s="1"/>
  <c r="K4117" i="5"/>
  <c r="J4117" i="5"/>
  <c r="I4117" i="5"/>
  <c r="N4188" i="5"/>
  <c r="N4190" i="5"/>
  <c r="T4225" i="5"/>
  <c r="U4225" i="5" s="1"/>
  <c r="S4225" i="5"/>
  <c r="V4225" i="5"/>
  <c r="K3703" i="5"/>
  <c r="R3703" i="5" s="1"/>
  <c r="H3708" i="5"/>
  <c r="Q3708" i="5" s="1"/>
  <c r="H3710" i="5"/>
  <c r="K3716" i="5"/>
  <c r="R3716" i="5" s="1"/>
  <c r="L3725" i="5"/>
  <c r="K3725" i="5"/>
  <c r="J3725" i="5"/>
  <c r="I3725" i="5"/>
  <c r="K3733" i="5"/>
  <c r="R3733" i="5" s="1"/>
  <c r="M3738" i="5"/>
  <c r="L3738" i="5"/>
  <c r="K3738" i="5"/>
  <c r="I3744" i="5"/>
  <c r="R3744" i="5" s="1"/>
  <c r="I3746" i="5"/>
  <c r="R3746" i="5" s="1"/>
  <c r="K3752" i="5"/>
  <c r="L3761" i="5"/>
  <c r="K3761" i="5"/>
  <c r="J3761" i="5"/>
  <c r="I3761" i="5"/>
  <c r="I3763" i="5"/>
  <c r="M3767" i="5"/>
  <c r="K3769" i="5"/>
  <c r="M3774" i="5"/>
  <c r="L3774" i="5"/>
  <c r="K3774" i="5"/>
  <c r="I3780" i="5"/>
  <c r="R3780" i="5" s="1"/>
  <c r="I3782" i="5"/>
  <c r="K3788" i="5"/>
  <c r="L3797" i="5"/>
  <c r="K3797" i="5"/>
  <c r="J3797" i="5"/>
  <c r="I3797" i="5"/>
  <c r="I3799" i="5"/>
  <c r="M3803" i="5"/>
  <c r="K3805" i="5"/>
  <c r="M3810" i="5"/>
  <c r="L3810" i="5"/>
  <c r="K3810" i="5"/>
  <c r="I3816" i="5"/>
  <c r="I3818" i="5"/>
  <c r="K3824" i="5"/>
  <c r="L3833" i="5"/>
  <c r="K3833" i="5"/>
  <c r="J3833" i="5"/>
  <c r="I3833" i="5"/>
  <c r="I3835" i="5"/>
  <c r="M3839" i="5"/>
  <c r="K3841" i="5"/>
  <c r="M3846" i="5"/>
  <c r="L3846" i="5"/>
  <c r="K3846" i="5"/>
  <c r="I3852" i="5"/>
  <c r="R3852" i="5" s="1"/>
  <c r="I3854" i="5"/>
  <c r="L3858" i="5"/>
  <c r="I3861" i="5"/>
  <c r="I3864" i="5"/>
  <c r="H3871" i="5"/>
  <c r="Q3871" i="5" s="1"/>
  <c r="H3877" i="5"/>
  <c r="Q3877" i="5" s="1"/>
  <c r="I3884" i="5"/>
  <c r="L3887" i="5"/>
  <c r="H3896" i="5"/>
  <c r="Q3896" i="5" s="1"/>
  <c r="H3900" i="5"/>
  <c r="Q3900" i="5" s="1"/>
  <c r="J3960" i="5"/>
  <c r="N3977" i="5"/>
  <c r="N3987" i="5"/>
  <c r="R4004" i="5"/>
  <c r="T4004" i="5" s="1"/>
  <c r="U4004" i="5" s="1"/>
  <c r="R4021" i="5"/>
  <c r="M4034" i="5"/>
  <c r="L4034" i="5"/>
  <c r="K4034" i="5"/>
  <c r="J4034" i="5"/>
  <c r="I4034" i="5"/>
  <c r="M4051" i="5"/>
  <c r="L4051" i="5"/>
  <c r="K4051" i="5"/>
  <c r="J4051" i="5"/>
  <c r="I4051" i="5"/>
  <c r="N4059" i="5"/>
  <c r="T4077" i="5"/>
  <c r="U4077" i="5" s="1"/>
  <c r="S4077" i="5"/>
  <c r="V4077" i="5"/>
  <c r="M4104" i="5"/>
  <c r="N4104" i="5" s="1"/>
  <c r="L4104" i="5"/>
  <c r="K4104" i="5"/>
  <c r="J4104" i="5"/>
  <c r="I4104" i="5"/>
  <c r="V4108" i="5"/>
  <c r="T4108" i="5"/>
  <c r="U4108" i="5" s="1"/>
  <c r="S4108" i="5"/>
  <c r="V4145" i="5"/>
  <c r="V4178" i="5"/>
  <c r="T4178" i="5"/>
  <c r="U4178" i="5" s="1"/>
  <c r="S4178" i="5"/>
  <c r="M4200" i="5"/>
  <c r="L4200" i="5"/>
  <c r="H4200" i="5"/>
  <c r="Q4200" i="5" s="1"/>
  <c r="K4200" i="5"/>
  <c r="J4200" i="5"/>
  <c r="V4269" i="5"/>
  <c r="T4269" i="5"/>
  <c r="U4269" i="5" s="1"/>
  <c r="S4269" i="5"/>
  <c r="N3775" i="5"/>
  <c r="N3792" i="5"/>
  <c r="N3811" i="5"/>
  <c r="J3816" i="5"/>
  <c r="J3818" i="5"/>
  <c r="N3828" i="5"/>
  <c r="J3835" i="5"/>
  <c r="N3847" i="5"/>
  <c r="J3852" i="5"/>
  <c r="J3854" i="5"/>
  <c r="J3861" i="5"/>
  <c r="J3864" i="5"/>
  <c r="N3866" i="5"/>
  <c r="N3873" i="5"/>
  <c r="N3875" i="5"/>
  <c r="M3887" i="5"/>
  <c r="N3893" i="5"/>
  <c r="T3898" i="5"/>
  <c r="U3898" i="5" s="1"/>
  <c r="S3898" i="5"/>
  <c r="M3902" i="5"/>
  <c r="L3902" i="5"/>
  <c r="K3902" i="5"/>
  <c r="J3902" i="5"/>
  <c r="I3902" i="5"/>
  <c r="V3928" i="5"/>
  <c r="T3928" i="5"/>
  <c r="U3928" i="5" s="1"/>
  <c r="S3928" i="5"/>
  <c r="T3951" i="5"/>
  <c r="U3951" i="5" s="1"/>
  <c r="S3951" i="5"/>
  <c r="V3951" i="5"/>
  <c r="V3958" i="5"/>
  <c r="T3958" i="5"/>
  <c r="U3958" i="5" s="1"/>
  <c r="S3958" i="5"/>
  <c r="N3962" i="5"/>
  <c r="M3998" i="5"/>
  <c r="L3998" i="5"/>
  <c r="K3998" i="5"/>
  <c r="J3998" i="5"/>
  <c r="I3998" i="5"/>
  <c r="V4060" i="5"/>
  <c r="T4060" i="5"/>
  <c r="U4060" i="5" s="1"/>
  <c r="S4060" i="5"/>
  <c r="N4076" i="5"/>
  <c r="N4106" i="5"/>
  <c r="R4200" i="5"/>
  <c r="M4242" i="5"/>
  <c r="L4242" i="5"/>
  <c r="K4242" i="5"/>
  <c r="J4242" i="5"/>
  <c r="N4242" i="5" s="1"/>
  <c r="I4242" i="5"/>
  <c r="N3546" i="5"/>
  <c r="L3557" i="5"/>
  <c r="K3557" i="5"/>
  <c r="J3557" i="5"/>
  <c r="R3557" i="5" s="1"/>
  <c r="J3568" i="5"/>
  <c r="I3568" i="5"/>
  <c r="H3568" i="5"/>
  <c r="Q3568" i="5" s="1"/>
  <c r="M3576" i="5"/>
  <c r="L3576" i="5"/>
  <c r="N3576" i="5" s="1"/>
  <c r="L3593" i="5"/>
  <c r="K3593" i="5"/>
  <c r="J3593" i="5"/>
  <c r="R3593" i="5" s="1"/>
  <c r="J3604" i="5"/>
  <c r="I3604" i="5"/>
  <c r="H3604" i="5"/>
  <c r="Q3604" i="5" s="1"/>
  <c r="R3627" i="5"/>
  <c r="M3630" i="5"/>
  <c r="L3630" i="5"/>
  <c r="K3630" i="5"/>
  <c r="R3630" i="5" s="1"/>
  <c r="N3631" i="5"/>
  <c r="R3651" i="5"/>
  <c r="M3654" i="5"/>
  <c r="L3654" i="5"/>
  <c r="K3654" i="5"/>
  <c r="R3654" i="5" s="1"/>
  <c r="N3655" i="5"/>
  <c r="R3675" i="5"/>
  <c r="T3675" i="5" s="1"/>
  <c r="U3675" i="5" s="1"/>
  <c r="M3678" i="5"/>
  <c r="L3678" i="5"/>
  <c r="K3678" i="5"/>
  <c r="R3678" i="5" s="1"/>
  <c r="N3679" i="5"/>
  <c r="R3699" i="5"/>
  <c r="T3699" i="5" s="1"/>
  <c r="U3699" i="5" s="1"/>
  <c r="M3702" i="5"/>
  <c r="L3702" i="5"/>
  <c r="K3702" i="5"/>
  <c r="R3702" i="5" s="1"/>
  <c r="N3703" i="5"/>
  <c r="J3708" i="5"/>
  <c r="R3708" i="5" s="1"/>
  <c r="J3710" i="5"/>
  <c r="R3710" i="5" s="1"/>
  <c r="L3719" i="5"/>
  <c r="K3719" i="5"/>
  <c r="J3719" i="5"/>
  <c r="I3719" i="5"/>
  <c r="R3719" i="5" s="1"/>
  <c r="I3721" i="5"/>
  <c r="M3725" i="5"/>
  <c r="M3732" i="5"/>
  <c r="L3732" i="5"/>
  <c r="K3732" i="5"/>
  <c r="R3732" i="5" s="1"/>
  <c r="I3738" i="5"/>
  <c r="R3738" i="5" s="1"/>
  <c r="I3740" i="5"/>
  <c r="N3740" i="5" s="1"/>
  <c r="K3746" i="5"/>
  <c r="L3755" i="5"/>
  <c r="K3755" i="5"/>
  <c r="J3755" i="5"/>
  <c r="I3755" i="5"/>
  <c r="R3755" i="5" s="1"/>
  <c r="I3757" i="5"/>
  <c r="N3757" i="5" s="1"/>
  <c r="M3761" i="5"/>
  <c r="K3763" i="5"/>
  <c r="M3768" i="5"/>
  <c r="L3768" i="5"/>
  <c r="K3768" i="5"/>
  <c r="R3768" i="5" s="1"/>
  <c r="I3774" i="5"/>
  <c r="N3774" i="5" s="1"/>
  <c r="I3776" i="5"/>
  <c r="K3782" i="5"/>
  <c r="L3791" i="5"/>
  <c r="K3791" i="5"/>
  <c r="J3791" i="5"/>
  <c r="I3791" i="5"/>
  <c r="N3791" i="5" s="1"/>
  <c r="I3793" i="5"/>
  <c r="R3793" i="5" s="1"/>
  <c r="M3797" i="5"/>
  <c r="K3799" i="5"/>
  <c r="M3804" i="5"/>
  <c r="L3804" i="5"/>
  <c r="N3804" i="5" s="1"/>
  <c r="K3804" i="5"/>
  <c r="I3810" i="5"/>
  <c r="I3812" i="5"/>
  <c r="K3818" i="5"/>
  <c r="L3827" i="5"/>
  <c r="K3827" i="5"/>
  <c r="J3827" i="5"/>
  <c r="I3827" i="5"/>
  <c r="R3827" i="5" s="1"/>
  <c r="I3829" i="5"/>
  <c r="N3829" i="5" s="1"/>
  <c r="M3833" i="5"/>
  <c r="K3835" i="5"/>
  <c r="M3840" i="5"/>
  <c r="L3840" i="5"/>
  <c r="K3840" i="5"/>
  <c r="N3840" i="5" s="1"/>
  <c r="I3846" i="5"/>
  <c r="I3848" i="5"/>
  <c r="N3848" i="5" s="1"/>
  <c r="K3854" i="5"/>
  <c r="K3861" i="5"/>
  <c r="M3864" i="5"/>
  <c r="J3871" i="5"/>
  <c r="R3871" i="5" s="1"/>
  <c r="R3885" i="5"/>
  <c r="S3885" i="5" s="1"/>
  <c r="H3889" i="5"/>
  <c r="Q3889" i="5" s="1"/>
  <c r="N3891" i="5"/>
  <c r="J3896" i="5"/>
  <c r="R3896" i="5" s="1"/>
  <c r="J3900" i="5"/>
  <c r="R3900" i="5" s="1"/>
  <c r="H3902" i="5"/>
  <c r="Q3902" i="5" s="1"/>
  <c r="N3919" i="5"/>
  <c r="V3964" i="5"/>
  <c r="T3964" i="5"/>
  <c r="U3964" i="5" s="1"/>
  <c r="S3964" i="5"/>
  <c r="R3976" i="5"/>
  <c r="V3976" i="5" s="1"/>
  <c r="N3988" i="5"/>
  <c r="H3998" i="5"/>
  <c r="Q3998" i="5" s="1"/>
  <c r="N4012" i="5"/>
  <c r="L4019" i="5"/>
  <c r="K4019" i="5"/>
  <c r="J4019" i="5"/>
  <c r="I4019" i="5"/>
  <c r="R4019" i="5" s="1"/>
  <c r="M4019" i="5"/>
  <c r="M4068" i="5"/>
  <c r="L4068" i="5"/>
  <c r="K4068" i="5"/>
  <c r="J4068" i="5"/>
  <c r="I4068" i="5"/>
  <c r="V4072" i="5"/>
  <c r="T4072" i="5"/>
  <c r="U4072" i="5" s="1"/>
  <c r="S4072" i="5"/>
  <c r="T4148" i="5"/>
  <c r="U4148" i="5" s="1"/>
  <c r="S4148" i="5"/>
  <c r="V4148" i="5"/>
  <c r="N4214" i="5"/>
  <c r="H4242" i="5"/>
  <c r="Q4242" i="5" s="1"/>
  <c r="V4250" i="5"/>
  <c r="T4250" i="5"/>
  <c r="U4250" i="5" s="1"/>
  <c r="S4250" i="5"/>
  <c r="J3550" i="5"/>
  <c r="I3550" i="5"/>
  <c r="N3558" i="5"/>
  <c r="N3577" i="5"/>
  <c r="R3585" i="5"/>
  <c r="N3594" i="5"/>
  <c r="N3618" i="5"/>
  <c r="N3642" i="5"/>
  <c r="N3666" i="5"/>
  <c r="N3690" i="5"/>
  <c r="K3710" i="5"/>
  <c r="J3721" i="5"/>
  <c r="N3721" i="5" s="1"/>
  <c r="R3723" i="5"/>
  <c r="N3733" i="5"/>
  <c r="J3738" i="5"/>
  <c r="J3740" i="5"/>
  <c r="L3746" i="5"/>
  <c r="N3750" i="5"/>
  <c r="J3757" i="5"/>
  <c r="R3759" i="5"/>
  <c r="L3763" i="5"/>
  <c r="N3769" i="5"/>
  <c r="J3774" i="5"/>
  <c r="J3776" i="5"/>
  <c r="L3782" i="5"/>
  <c r="J3793" i="5"/>
  <c r="R3795" i="5"/>
  <c r="V3795" i="5" s="1"/>
  <c r="L3799" i="5"/>
  <c r="N3805" i="5"/>
  <c r="J3810" i="5"/>
  <c r="J3812" i="5"/>
  <c r="L3818" i="5"/>
  <c r="N3822" i="5"/>
  <c r="J3829" i="5"/>
  <c r="R3831" i="5"/>
  <c r="L3835" i="5"/>
  <c r="N3841" i="5"/>
  <c r="J3846" i="5"/>
  <c r="J3848" i="5"/>
  <c r="L3854" i="5"/>
  <c r="K3871" i="5"/>
  <c r="I3889" i="5"/>
  <c r="K3896" i="5"/>
  <c r="N3896" i="5" s="1"/>
  <c r="V3898" i="5"/>
  <c r="N3913" i="5"/>
  <c r="M3943" i="5"/>
  <c r="K3943" i="5"/>
  <c r="I3943" i="5"/>
  <c r="R3943" i="5" s="1"/>
  <c r="N3952" i="5"/>
  <c r="N4041" i="5"/>
  <c r="N4070" i="5"/>
  <c r="N4101" i="5"/>
  <c r="N4177" i="5"/>
  <c r="T4243" i="5"/>
  <c r="U4243" i="5" s="1"/>
  <c r="S4243" i="5"/>
  <c r="V4243" i="5"/>
  <c r="L4355" i="5"/>
  <c r="K4355" i="5"/>
  <c r="J4355" i="5"/>
  <c r="I4355" i="5"/>
  <c r="M4355" i="5"/>
  <c r="N4355" i="5" s="1"/>
  <c r="L3665" i="5"/>
  <c r="K3665" i="5"/>
  <c r="J3665" i="5"/>
  <c r="I3665" i="5"/>
  <c r="R3680" i="5"/>
  <c r="T3680" i="5" s="1"/>
  <c r="U3680" i="5" s="1"/>
  <c r="L3689" i="5"/>
  <c r="K3689" i="5"/>
  <c r="J3689" i="5"/>
  <c r="I3689" i="5"/>
  <c r="R3689" i="5" s="1"/>
  <c r="R3704" i="5"/>
  <c r="V3704" i="5" s="1"/>
  <c r="L3710" i="5"/>
  <c r="L3713" i="5"/>
  <c r="K3713" i="5"/>
  <c r="J3713" i="5"/>
  <c r="I3713" i="5"/>
  <c r="K3721" i="5"/>
  <c r="M3726" i="5"/>
  <c r="L3726" i="5"/>
  <c r="K3726" i="5"/>
  <c r="R3726" i="5" s="1"/>
  <c r="R3734" i="5"/>
  <c r="K3740" i="5"/>
  <c r="L3749" i="5"/>
  <c r="K3749" i="5"/>
  <c r="J3749" i="5"/>
  <c r="I3749" i="5"/>
  <c r="R3749" i="5" s="1"/>
  <c r="K3757" i="5"/>
  <c r="M3762" i="5"/>
  <c r="L3762" i="5"/>
  <c r="K3762" i="5"/>
  <c r="R3762" i="5" s="1"/>
  <c r="R3770" i="5"/>
  <c r="V3770" i="5" s="1"/>
  <c r="K3776" i="5"/>
  <c r="L3785" i="5"/>
  <c r="K3785" i="5"/>
  <c r="J3785" i="5"/>
  <c r="I3785" i="5"/>
  <c r="K3793" i="5"/>
  <c r="M3798" i="5"/>
  <c r="L3798" i="5"/>
  <c r="K3798" i="5"/>
  <c r="R3798" i="5" s="1"/>
  <c r="R3806" i="5"/>
  <c r="V3806" i="5" s="1"/>
  <c r="K3812" i="5"/>
  <c r="L3821" i="5"/>
  <c r="K3821" i="5"/>
  <c r="J3821" i="5"/>
  <c r="I3821" i="5"/>
  <c r="R3821" i="5" s="1"/>
  <c r="M3834" i="5"/>
  <c r="L3834" i="5"/>
  <c r="K3834" i="5"/>
  <c r="R3834" i="5" s="1"/>
  <c r="R3842" i="5"/>
  <c r="I3857" i="5"/>
  <c r="M3857" i="5"/>
  <c r="L3857" i="5"/>
  <c r="K3857" i="5"/>
  <c r="R3859" i="5"/>
  <c r="N3861" i="5"/>
  <c r="L3871" i="5"/>
  <c r="R3874" i="5"/>
  <c r="T3874" i="5" s="1"/>
  <c r="U3874" i="5" s="1"/>
  <c r="R3878" i="5"/>
  <c r="J3889" i="5"/>
  <c r="N3895" i="5"/>
  <c r="L3896" i="5"/>
  <c r="R3903" i="5"/>
  <c r="M3926" i="5"/>
  <c r="K3926" i="5"/>
  <c r="I3926" i="5"/>
  <c r="N3939" i="5"/>
  <c r="N3968" i="5"/>
  <c r="M4015" i="5"/>
  <c r="L4015" i="5"/>
  <c r="K4015" i="5"/>
  <c r="J4015" i="5"/>
  <c r="I4015" i="5"/>
  <c r="N4023" i="5"/>
  <c r="N4040" i="5"/>
  <c r="V4078" i="5"/>
  <c r="T4078" i="5"/>
  <c r="U4078" i="5" s="1"/>
  <c r="S4078" i="5"/>
  <c r="T4113" i="5"/>
  <c r="U4113" i="5" s="1"/>
  <c r="S4113" i="5"/>
  <c r="V4113" i="5"/>
  <c r="T4207" i="5"/>
  <c r="U4207" i="5" s="1"/>
  <c r="S4207" i="5"/>
  <c r="V4207" i="5"/>
  <c r="J3544" i="5"/>
  <c r="I3544" i="5"/>
  <c r="R3544" i="5" s="1"/>
  <c r="K3550" i="5"/>
  <c r="R3555" i="5"/>
  <c r="T3555" i="5" s="1"/>
  <c r="U3555" i="5" s="1"/>
  <c r="N3564" i="5"/>
  <c r="N3583" i="5"/>
  <c r="R3591" i="5"/>
  <c r="N3600" i="5"/>
  <c r="R3621" i="5"/>
  <c r="T3621" i="5" s="1"/>
  <c r="U3621" i="5" s="1"/>
  <c r="M3624" i="5"/>
  <c r="L3624" i="5"/>
  <c r="K3624" i="5"/>
  <c r="R3624" i="5" s="1"/>
  <c r="N3625" i="5"/>
  <c r="R3645" i="5"/>
  <c r="T3645" i="5" s="1"/>
  <c r="U3645" i="5" s="1"/>
  <c r="M3648" i="5"/>
  <c r="L3648" i="5"/>
  <c r="K3648" i="5"/>
  <c r="N3648" i="5" s="1"/>
  <c r="N3649" i="5"/>
  <c r="H3665" i="5"/>
  <c r="Q3665" i="5" s="1"/>
  <c r="R3669" i="5"/>
  <c r="T3669" i="5" s="1"/>
  <c r="U3669" i="5" s="1"/>
  <c r="M3672" i="5"/>
  <c r="L3672" i="5"/>
  <c r="K3672" i="5"/>
  <c r="R3672" i="5" s="1"/>
  <c r="N3673" i="5"/>
  <c r="H3689" i="5"/>
  <c r="Q3689" i="5" s="1"/>
  <c r="R3693" i="5"/>
  <c r="T3693" i="5" s="1"/>
  <c r="U3693" i="5" s="1"/>
  <c r="M3696" i="5"/>
  <c r="L3696" i="5"/>
  <c r="K3696" i="5"/>
  <c r="N3696" i="5" s="1"/>
  <c r="N3697" i="5"/>
  <c r="H3713" i="5"/>
  <c r="Q3713" i="5" s="1"/>
  <c r="R3717" i="5"/>
  <c r="T3717" i="5" s="1"/>
  <c r="U3717" i="5" s="1"/>
  <c r="L3721" i="5"/>
  <c r="H3726" i="5"/>
  <c r="Q3726" i="5" s="1"/>
  <c r="N3727" i="5"/>
  <c r="N3744" i="5"/>
  <c r="H3745" i="5"/>
  <c r="Q3745" i="5" s="1"/>
  <c r="H3749" i="5"/>
  <c r="Q3749" i="5" s="1"/>
  <c r="R3753" i="5"/>
  <c r="T3753" i="5" s="1"/>
  <c r="U3753" i="5" s="1"/>
  <c r="L3757" i="5"/>
  <c r="H3762" i="5"/>
  <c r="Q3762" i="5" s="1"/>
  <c r="N3763" i="5"/>
  <c r="H3781" i="5"/>
  <c r="Q3781" i="5" s="1"/>
  <c r="H3785" i="5"/>
  <c r="Q3785" i="5" s="1"/>
  <c r="R3789" i="5"/>
  <c r="T3789" i="5" s="1"/>
  <c r="U3789" i="5" s="1"/>
  <c r="L3793" i="5"/>
  <c r="H3798" i="5"/>
  <c r="Q3798" i="5" s="1"/>
  <c r="N3799" i="5"/>
  <c r="N3816" i="5"/>
  <c r="H3817" i="5"/>
  <c r="Q3817" i="5" s="1"/>
  <c r="H3821" i="5"/>
  <c r="Q3821" i="5" s="1"/>
  <c r="R3825" i="5"/>
  <c r="T3825" i="5" s="1"/>
  <c r="U3825" i="5" s="1"/>
  <c r="L3829" i="5"/>
  <c r="H3834" i="5"/>
  <c r="Q3834" i="5" s="1"/>
  <c r="N3835" i="5"/>
  <c r="N3852" i="5"/>
  <c r="H3853" i="5"/>
  <c r="Q3853" i="5" s="1"/>
  <c r="H3857" i="5"/>
  <c r="Q3857" i="5" s="1"/>
  <c r="R3862" i="5"/>
  <c r="K3889" i="5"/>
  <c r="N3889" i="5" s="1"/>
  <c r="R3892" i="5"/>
  <c r="T3892" i="5" s="1"/>
  <c r="U3892" i="5" s="1"/>
  <c r="H3926" i="5"/>
  <c r="Q3926" i="5" s="1"/>
  <c r="N3933" i="5"/>
  <c r="R3940" i="5"/>
  <c r="J3943" i="5"/>
  <c r="N3969" i="5"/>
  <c r="R3991" i="5"/>
  <c r="N4005" i="5"/>
  <c r="H4015" i="5"/>
  <c r="Q4015" i="5" s="1"/>
  <c r="N4024" i="5"/>
  <c r="M4032" i="5"/>
  <c r="L4032" i="5"/>
  <c r="K4032" i="5"/>
  <c r="N4032" i="5" s="1"/>
  <c r="J4032" i="5"/>
  <c r="I4032" i="5"/>
  <c r="V4036" i="5"/>
  <c r="T4036" i="5"/>
  <c r="U4036" i="5" s="1"/>
  <c r="S4036" i="5"/>
  <c r="N4065" i="5"/>
  <c r="R4084" i="5"/>
  <c r="R4095" i="5"/>
  <c r="N4102" i="5"/>
  <c r="R3909" i="5"/>
  <c r="M3918" i="5"/>
  <c r="L3918" i="5"/>
  <c r="K3918" i="5"/>
  <c r="L3941" i="5"/>
  <c r="K3941" i="5"/>
  <c r="J3941" i="5"/>
  <c r="I3941" i="5"/>
  <c r="R3945" i="5"/>
  <c r="T3945" i="5" s="1"/>
  <c r="U3945" i="5" s="1"/>
  <c r="M3954" i="5"/>
  <c r="L3954" i="5"/>
  <c r="K3954" i="5"/>
  <c r="L3977" i="5"/>
  <c r="K3977" i="5"/>
  <c r="J3977" i="5"/>
  <c r="I3977" i="5"/>
  <c r="R3981" i="5"/>
  <c r="T3981" i="5" s="1"/>
  <c r="U3981" i="5" s="1"/>
  <c r="M3990" i="5"/>
  <c r="L3990" i="5"/>
  <c r="N3990" i="5" s="1"/>
  <c r="K3990" i="5"/>
  <c r="L4013" i="5"/>
  <c r="K4013" i="5"/>
  <c r="J4013" i="5"/>
  <c r="I4013" i="5"/>
  <c r="N4013" i="5" s="1"/>
  <c r="R4017" i="5"/>
  <c r="T4017" i="5" s="1"/>
  <c r="U4017" i="5" s="1"/>
  <c r="M4026" i="5"/>
  <c r="L4026" i="5"/>
  <c r="N4026" i="5" s="1"/>
  <c r="K4026" i="5"/>
  <c r="L4049" i="5"/>
  <c r="K4049" i="5"/>
  <c r="J4049" i="5"/>
  <c r="I4049" i="5"/>
  <c r="R4053" i="5"/>
  <c r="T4053" i="5" s="1"/>
  <c r="U4053" i="5" s="1"/>
  <c r="M4062" i="5"/>
  <c r="L4062" i="5"/>
  <c r="K4062" i="5"/>
  <c r="L4085" i="5"/>
  <c r="K4085" i="5"/>
  <c r="J4085" i="5"/>
  <c r="N4085" i="5" s="1"/>
  <c r="I4085" i="5"/>
  <c r="R4089" i="5"/>
  <c r="T4089" i="5" s="1"/>
  <c r="U4089" i="5" s="1"/>
  <c r="M4098" i="5"/>
  <c r="L4098" i="5"/>
  <c r="N4098" i="5" s="1"/>
  <c r="K4098" i="5"/>
  <c r="M4133" i="5"/>
  <c r="L4133" i="5"/>
  <c r="K4133" i="5"/>
  <c r="J4133" i="5"/>
  <c r="I4133" i="5"/>
  <c r="R4133" i="5" s="1"/>
  <c r="J4137" i="5"/>
  <c r="I4137" i="5"/>
  <c r="N4137" i="5" s="1"/>
  <c r="L4137" i="5"/>
  <c r="N4151" i="5"/>
  <c r="M4157" i="5"/>
  <c r="L4157" i="5"/>
  <c r="K4157" i="5"/>
  <c r="J4157" i="5"/>
  <c r="I4157" i="5"/>
  <c r="J4161" i="5"/>
  <c r="I4161" i="5"/>
  <c r="L4161" i="5"/>
  <c r="L4168" i="5"/>
  <c r="K4168" i="5"/>
  <c r="H4168" i="5"/>
  <c r="Q4168" i="5" s="1"/>
  <c r="L4179" i="5"/>
  <c r="J4179" i="5"/>
  <c r="I4179" i="5"/>
  <c r="R4179" i="5" s="1"/>
  <c r="K4179" i="5"/>
  <c r="L4180" i="5"/>
  <c r="K4180" i="5"/>
  <c r="M4180" i="5"/>
  <c r="J4180" i="5"/>
  <c r="I4180" i="5"/>
  <c r="R4180" i="5" s="1"/>
  <c r="H4180" i="5"/>
  <c r="Q4180" i="5" s="1"/>
  <c r="R4184" i="5"/>
  <c r="N4196" i="5"/>
  <c r="V4220" i="5"/>
  <c r="T4220" i="5"/>
  <c r="U4220" i="5" s="1"/>
  <c r="S4220" i="5"/>
  <c r="L4304" i="5"/>
  <c r="M4304" i="5"/>
  <c r="K4304" i="5"/>
  <c r="J4304" i="5"/>
  <c r="N4304" i="5" s="1"/>
  <c r="I4304" i="5"/>
  <c r="L4317" i="5"/>
  <c r="K4317" i="5"/>
  <c r="J4317" i="5"/>
  <c r="N4317" i="5" s="1"/>
  <c r="I4317" i="5"/>
  <c r="M4317" i="5"/>
  <c r="H4317" i="5"/>
  <c r="Q4317" i="5" s="1"/>
  <c r="N3991" i="5"/>
  <c r="N4008" i="5"/>
  <c r="M4111" i="5"/>
  <c r="H4111" i="5"/>
  <c r="Q4111" i="5" s="1"/>
  <c r="T4136" i="5"/>
  <c r="U4136" i="5" s="1"/>
  <c r="S4136" i="5"/>
  <c r="L4138" i="5"/>
  <c r="N4138" i="5" s="1"/>
  <c r="K4138" i="5"/>
  <c r="M4138" i="5"/>
  <c r="J4138" i="5"/>
  <c r="I4138" i="5"/>
  <c r="H4138" i="5"/>
  <c r="Q4138" i="5" s="1"/>
  <c r="N4142" i="5"/>
  <c r="T4160" i="5"/>
  <c r="U4160" i="5" s="1"/>
  <c r="S4160" i="5"/>
  <c r="L4162" i="5"/>
  <c r="K4162" i="5"/>
  <c r="M4162" i="5"/>
  <c r="J4162" i="5"/>
  <c r="I4162" i="5"/>
  <c r="H4162" i="5"/>
  <c r="Q4162" i="5" s="1"/>
  <c r="N4166" i="5"/>
  <c r="L4174" i="5"/>
  <c r="K4174" i="5"/>
  <c r="M4174" i="5"/>
  <c r="J4174" i="5"/>
  <c r="M4181" i="5"/>
  <c r="I4181" i="5"/>
  <c r="L4191" i="5"/>
  <c r="N4191" i="5" s="1"/>
  <c r="J4191" i="5"/>
  <c r="I4191" i="5"/>
  <c r="M4191" i="5"/>
  <c r="K4191" i="5"/>
  <c r="M4206" i="5"/>
  <c r="L4206" i="5"/>
  <c r="J4206" i="5"/>
  <c r="N4248" i="5"/>
  <c r="L4251" i="5"/>
  <c r="K4251" i="5"/>
  <c r="J4251" i="5"/>
  <c r="N4251" i="5" s="1"/>
  <c r="I4251" i="5"/>
  <c r="M4251" i="5"/>
  <c r="M3912" i="5"/>
  <c r="L3912" i="5"/>
  <c r="K3912" i="5"/>
  <c r="I3918" i="5"/>
  <c r="I3920" i="5"/>
  <c r="R3920" i="5" s="1"/>
  <c r="L3935" i="5"/>
  <c r="K3935" i="5"/>
  <c r="J3935" i="5"/>
  <c r="I3935" i="5"/>
  <c r="N3935" i="5" s="1"/>
  <c r="I3937" i="5"/>
  <c r="R3939" i="5"/>
  <c r="M3941" i="5"/>
  <c r="M3948" i="5"/>
  <c r="L3948" i="5"/>
  <c r="K3948" i="5"/>
  <c r="I3954" i="5"/>
  <c r="R3954" i="5" s="1"/>
  <c r="I3956" i="5"/>
  <c r="R3956" i="5" s="1"/>
  <c r="L3971" i="5"/>
  <c r="K3971" i="5"/>
  <c r="J3971" i="5"/>
  <c r="I3971" i="5"/>
  <c r="N3971" i="5" s="1"/>
  <c r="I3973" i="5"/>
  <c r="R3975" i="5"/>
  <c r="T3975" i="5" s="1"/>
  <c r="U3975" i="5" s="1"/>
  <c r="M3977" i="5"/>
  <c r="M3984" i="5"/>
  <c r="L3984" i="5"/>
  <c r="K3984" i="5"/>
  <c r="I3990" i="5"/>
  <c r="I3992" i="5"/>
  <c r="R3992" i="5" s="1"/>
  <c r="L4007" i="5"/>
  <c r="K4007" i="5"/>
  <c r="J4007" i="5"/>
  <c r="I4007" i="5"/>
  <c r="N4007" i="5" s="1"/>
  <c r="I4009" i="5"/>
  <c r="R4011" i="5"/>
  <c r="V4011" i="5" s="1"/>
  <c r="M4013" i="5"/>
  <c r="M4020" i="5"/>
  <c r="L4020" i="5"/>
  <c r="K4020" i="5"/>
  <c r="I4026" i="5"/>
  <c r="I4028" i="5"/>
  <c r="R4028" i="5" s="1"/>
  <c r="L4043" i="5"/>
  <c r="K4043" i="5"/>
  <c r="J4043" i="5"/>
  <c r="I4043" i="5"/>
  <c r="N4043" i="5" s="1"/>
  <c r="I4045" i="5"/>
  <c r="R4047" i="5"/>
  <c r="T4047" i="5" s="1"/>
  <c r="U4047" i="5" s="1"/>
  <c r="M4049" i="5"/>
  <c r="M4056" i="5"/>
  <c r="L4056" i="5"/>
  <c r="K4056" i="5"/>
  <c r="I4062" i="5"/>
  <c r="R4062" i="5" s="1"/>
  <c r="I4064" i="5"/>
  <c r="R4064" i="5" s="1"/>
  <c r="L4079" i="5"/>
  <c r="K4079" i="5"/>
  <c r="J4079" i="5"/>
  <c r="I4079" i="5"/>
  <c r="I4081" i="5"/>
  <c r="R4083" i="5"/>
  <c r="V4083" i="5" s="1"/>
  <c r="M4085" i="5"/>
  <c r="M4092" i="5"/>
  <c r="L4092" i="5"/>
  <c r="K4092" i="5"/>
  <c r="I4098" i="5"/>
  <c r="I4100" i="5"/>
  <c r="R4100" i="5" s="1"/>
  <c r="I4111" i="5"/>
  <c r="R4120" i="5"/>
  <c r="L4121" i="5"/>
  <c r="K4121" i="5"/>
  <c r="J4121" i="5"/>
  <c r="I4121" i="5"/>
  <c r="R4121" i="5" s="1"/>
  <c r="H4121" i="5"/>
  <c r="Q4121" i="5" s="1"/>
  <c r="R4125" i="5"/>
  <c r="T4125" i="5" s="1"/>
  <c r="U4125" i="5" s="1"/>
  <c r="I4129" i="5"/>
  <c r="M4134" i="5"/>
  <c r="I4134" i="5"/>
  <c r="K4137" i="5"/>
  <c r="M4139" i="5"/>
  <c r="L4139" i="5"/>
  <c r="H4139" i="5"/>
  <c r="Q4139" i="5" s="1"/>
  <c r="I4153" i="5"/>
  <c r="M4158" i="5"/>
  <c r="I4158" i="5"/>
  <c r="K4161" i="5"/>
  <c r="M4163" i="5"/>
  <c r="L4163" i="5"/>
  <c r="H4163" i="5"/>
  <c r="Q4163" i="5" s="1"/>
  <c r="J4168" i="5"/>
  <c r="R4168" i="5" s="1"/>
  <c r="N4172" i="5"/>
  <c r="H4174" i="5"/>
  <c r="Q4174" i="5" s="1"/>
  <c r="M4179" i="5"/>
  <c r="H4181" i="5"/>
  <c r="Q4181" i="5" s="1"/>
  <c r="H4191" i="5"/>
  <c r="Q4191" i="5" s="1"/>
  <c r="H4206" i="5"/>
  <c r="Q4206" i="5" s="1"/>
  <c r="S4249" i="5"/>
  <c r="H4251" i="5"/>
  <c r="Q4251" i="5" s="1"/>
  <c r="J4432" i="5"/>
  <c r="I4432" i="5"/>
  <c r="R4432" i="5" s="1"/>
  <c r="M4432" i="5"/>
  <c r="L4432" i="5"/>
  <c r="K4432" i="5"/>
  <c r="H4432" i="5"/>
  <c r="Q4432" i="5" s="1"/>
  <c r="N3949" i="5"/>
  <c r="N3985" i="5"/>
  <c r="N4110" i="5"/>
  <c r="J4111" i="5"/>
  <c r="M4122" i="5"/>
  <c r="L4122" i="5"/>
  <c r="K4122" i="5"/>
  <c r="J4122" i="5"/>
  <c r="N4124" i="5"/>
  <c r="R4139" i="5"/>
  <c r="J4149" i="5"/>
  <c r="I4149" i="5"/>
  <c r="M4149" i="5"/>
  <c r="L4149" i="5"/>
  <c r="N4149" i="5" s="1"/>
  <c r="K4149" i="5"/>
  <c r="H4149" i="5"/>
  <c r="Q4149" i="5" s="1"/>
  <c r="L4150" i="5"/>
  <c r="K4150" i="5"/>
  <c r="J4150" i="5"/>
  <c r="I4174" i="5"/>
  <c r="J4181" i="5"/>
  <c r="N4184" i="5"/>
  <c r="M4193" i="5"/>
  <c r="L4193" i="5"/>
  <c r="K4193" i="5"/>
  <c r="J4193" i="5"/>
  <c r="I4193" i="5"/>
  <c r="M4204" i="5"/>
  <c r="L4204" i="5"/>
  <c r="K4204" i="5"/>
  <c r="J4204" i="5"/>
  <c r="I4206" i="5"/>
  <c r="R4206" i="5" s="1"/>
  <c r="M4224" i="5"/>
  <c r="L4224" i="5"/>
  <c r="K4224" i="5"/>
  <c r="N4224" i="5" s="1"/>
  <c r="J4224" i="5"/>
  <c r="I4224" i="5"/>
  <c r="M4240" i="5"/>
  <c r="L4240" i="5"/>
  <c r="K4240" i="5"/>
  <c r="J4240" i="5"/>
  <c r="I4240" i="5"/>
  <c r="R4240" i="5" s="1"/>
  <c r="V4244" i="5"/>
  <c r="T4244" i="5"/>
  <c r="U4244" i="5" s="1"/>
  <c r="S4244" i="5"/>
  <c r="N4287" i="5"/>
  <c r="O4295" i="5"/>
  <c r="M4354" i="5"/>
  <c r="L4354" i="5"/>
  <c r="K4354" i="5"/>
  <c r="J4354" i="5"/>
  <c r="I4354" i="5"/>
  <c r="H4354" i="5"/>
  <c r="Q4354" i="5" s="1"/>
  <c r="M3906" i="5"/>
  <c r="L3906" i="5"/>
  <c r="K3906" i="5"/>
  <c r="I3912" i="5"/>
  <c r="R3912" i="5" s="1"/>
  <c r="I3914" i="5"/>
  <c r="N3914" i="5" s="1"/>
  <c r="K3920" i="5"/>
  <c r="L3929" i="5"/>
  <c r="K3929" i="5"/>
  <c r="J3929" i="5"/>
  <c r="I3929" i="5"/>
  <c r="I3931" i="5"/>
  <c r="M3935" i="5"/>
  <c r="K3937" i="5"/>
  <c r="M3942" i="5"/>
  <c r="L3942" i="5"/>
  <c r="K3942" i="5"/>
  <c r="K3956" i="5"/>
  <c r="L3965" i="5"/>
  <c r="K3965" i="5"/>
  <c r="J3965" i="5"/>
  <c r="I3965" i="5"/>
  <c r="M3971" i="5"/>
  <c r="K3973" i="5"/>
  <c r="M3978" i="5"/>
  <c r="L3978" i="5"/>
  <c r="K3978" i="5"/>
  <c r="K3992" i="5"/>
  <c r="L4001" i="5"/>
  <c r="K4001" i="5"/>
  <c r="J4001" i="5"/>
  <c r="I4001" i="5"/>
  <c r="M4007" i="5"/>
  <c r="K4009" i="5"/>
  <c r="M4014" i="5"/>
  <c r="L4014" i="5"/>
  <c r="K4014" i="5"/>
  <c r="K4028" i="5"/>
  <c r="L4037" i="5"/>
  <c r="K4037" i="5"/>
  <c r="J4037" i="5"/>
  <c r="I4037" i="5"/>
  <c r="R4037" i="5" s="1"/>
  <c r="K4045" i="5"/>
  <c r="M4050" i="5"/>
  <c r="L4050" i="5"/>
  <c r="K4050" i="5"/>
  <c r="L4073" i="5"/>
  <c r="K4073" i="5"/>
  <c r="J4073" i="5"/>
  <c r="N4073" i="5" s="1"/>
  <c r="I4073" i="5"/>
  <c r="M4086" i="5"/>
  <c r="L4086" i="5"/>
  <c r="K4086" i="5"/>
  <c r="L4109" i="5"/>
  <c r="K4109" i="5"/>
  <c r="J4109" i="5"/>
  <c r="I4109" i="5"/>
  <c r="K4111" i="5"/>
  <c r="N4120" i="5"/>
  <c r="H4122" i="5"/>
  <c r="Q4122" i="5" s="1"/>
  <c r="H4150" i="5"/>
  <c r="Q4150" i="5" s="1"/>
  <c r="N4161" i="5"/>
  <c r="M4170" i="5"/>
  <c r="L4170" i="5"/>
  <c r="K4170" i="5"/>
  <c r="J4170" i="5"/>
  <c r="L4176" i="5"/>
  <c r="K4176" i="5"/>
  <c r="J4176" i="5"/>
  <c r="I4176" i="5"/>
  <c r="R4176" i="5" s="1"/>
  <c r="H4176" i="5"/>
  <c r="Q4176" i="5" s="1"/>
  <c r="K4181" i="5"/>
  <c r="N4189" i="5"/>
  <c r="H4193" i="5"/>
  <c r="Q4193" i="5" s="1"/>
  <c r="H4204" i="5"/>
  <c r="Q4204" i="5" s="1"/>
  <c r="K4206" i="5"/>
  <c r="M4211" i="5"/>
  <c r="L4211" i="5"/>
  <c r="K4211" i="5"/>
  <c r="J4211" i="5"/>
  <c r="H4211" i="5"/>
  <c r="Q4211" i="5" s="1"/>
  <c r="H4224" i="5"/>
  <c r="Q4224" i="5" s="1"/>
  <c r="H4240" i="5"/>
  <c r="Q4240" i="5" s="1"/>
  <c r="N4275" i="5"/>
  <c r="M4281" i="5"/>
  <c r="L4281" i="5"/>
  <c r="K4281" i="5"/>
  <c r="J4281" i="5"/>
  <c r="I4281" i="5"/>
  <c r="L4285" i="5"/>
  <c r="M4285" i="5"/>
  <c r="K4285" i="5"/>
  <c r="J4285" i="5"/>
  <c r="I4285" i="5"/>
  <c r="H4285" i="5"/>
  <c r="Q4285" i="5" s="1"/>
  <c r="M4329" i="5"/>
  <c r="L4329" i="5"/>
  <c r="K4329" i="5"/>
  <c r="J4329" i="5"/>
  <c r="I4329" i="5"/>
  <c r="H4329" i="5"/>
  <c r="Q4329" i="5" s="1"/>
  <c r="O4358" i="5"/>
  <c r="J4369" i="5"/>
  <c r="M4369" i="5"/>
  <c r="L4369" i="5"/>
  <c r="N4369" i="5" s="1"/>
  <c r="K4369" i="5"/>
  <c r="I4369" i="5"/>
  <c r="H3906" i="5"/>
  <c r="Q3906" i="5" s="1"/>
  <c r="N3907" i="5"/>
  <c r="H3908" i="5"/>
  <c r="J3912" i="5"/>
  <c r="J3914" i="5"/>
  <c r="L3920" i="5"/>
  <c r="N3924" i="5"/>
  <c r="H3925" i="5"/>
  <c r="Q3925" i="5" s="1"/>
  <c r="H3929" i="5"/>
  <c r="Q3929" i="5" s="1"/>
  <c r="J3931" i="5"/>
  <c r="L3937" i="5"/>
  <c r="H3942" i="5"/>
  <c r="Q3942" i="5" s="1"/>
  <c r="H3944" i="5"/>
  <c r="Q3944" i="5" s="1"/>
  <c r="J3948" i="5"/>
  <c r="N3948" i="5" s="1"/>
  <c r="J3950" i="5"/>
  <c r="N3950" i="5" s="1"/>
  <c r="L3956" i="5"/>
  <c r="N3960" i="5"/>
  <c r="H3961" i="5"/>
  <c r="Q3961" i="5" s="1"/>
  <c r="H3965" i="5"/>
  <c r="Q3965" i="5" s="1"/>
  <c r="J3967" i="5"/>
  <c r="R3967" i="5" s="1"/>
  <c r="L3973" i="5"/>
  <c r="H3978" i="5"/>
  <c r="Q3978" i="5" s="1"/>
  <c r="N3979" i="5"/>
  <c r="H3980" i="5"/>
  <c r="Q3980" i="5" s="1"/>
  <c r="J3984" i="5"/>
  <c r="R3984" i="5" s="1"/>
  <c r="J3986" i="5"/>
  <c r="N3986" i="5" s="1"/>
  <c r="L3992" i="5"/>
  <c r="N3996" i="5"/>
  <c r="H3997" i="5"/>
  <c r="Q3997" i="5" s="1"/>
  <c r="H4001" i="5"/>
  <c r="Q4001" i="5" s="1"/>
  <c r="J4003" i="5"/>
  <c r="R4003" i="5" s="1"/>
  <c r="L4009" i="5"/>
  <c r="H4014" i="5"/>
  <c r="Q4014" i="5" s="1"/>
  <c r="H4016" i="5"/>
  <c r="Q4016" i="5" s="1"/>
  <c r="J4020" i="5"/>
  <c r="R4020" i="5" s="1"/>
  <c r="J4022" i="5"/>
  <c r="R4022" i="5" s="1"/>
  <c r="L4028" i="5"/>
  <c r="H4033" i="5"/>
  <c r="Q4033" i="5" s="1"/>
  <c r="H4037" i="5"/>
  <c r="Q4037" i="5" s="1"/>
  <c r="J4039" i="5"/>
  <c r="N4039" i="5" s="1"/>
  <c r="L4045" i="5"/>
  <c r="H4050" i="5"/>
  <c r="Q4050" i="5" s="1"/>
  <c r="N4051" i="5"/>
  <c r="H4052" i="5"/>
  <c r="J4056" i="5"/>
  <c r="R4056" i="5" s="1"/>
  <c r="J4058" i="5"/>
  <c r="R4058" i="5" s="1"/>
  <c r="L4064" i="5"/>
  <c r="N4068" i="5"/>
  <c r="H4069" i="5"/>
  <c r="Q4069" i="5" s="1"/>
  <c r="H4073" i="5"/>
  <c r="Q4073" i="5" s="1"/>
  <c r="J4075" i="5"/>
  <c r="R4075" i="5" s="1"/>
  <c r="L4081" i="5"/>
  <c r="N4081" i="5" s="1"/>
  <c r="H4086" i="5"/>
  <c r="Q4086" i="5" s="1"/>
  <c r="H4088" i="5"/>
  <c r="Q4088" i="5" s="1"/>
  <c r="J4092" i="5"/>
  <c r="R4092" i="5" s="1"/>
  <c r="J4094" i="5"/>
  <c r="N4094" i="5" s="1"/>
  <c r="L4100" i="5"/>
  <c r="H4105" i="5"/>
  <c r="Q4105" i="5" s="1"/>
  <c r="H4109" i="5"/>
  <c r="Q4109" i="5" s="1"/>
  <c r="L4111" i="5"/>
  <c r="K4118" i="5"/>
  <c r="R4118" i="5" s="1"/>
  <c r="I4122" i="5"/>
  <c r="R4122" i="5" s="1"/>
  <c r="N4128" i="5"/>
  <c r="M4129" i="5"/>
  <c r="N4129" i="5" s="1"/>
  <c r="K4134" i="5"/>
  <c r="V4136" i="5"/>
  <c r="K4139" i="5"/>
  <c r="I4150" i="5"/>
  <c r="R4150" i="5" s="1"/>
  <c r="N4152" i="5"/>
  <c r="M4153" i="5"/>
  <c r="N4153" i="5" s="1"/>
  <c r="K4158" i="5"/>
  <c r="V4160" i="5"/>
  <c r="K4163" i="5"/>
  <c r="R4163" i="5" s="1"/>
  <c r="H4170" i="5"/>
  <c r="Q4170" i="5" s="1"/>
  <c r="M4176" i="5"/>
  <c r="H4177" i="5"/>
  <c r="Q4177" i="5" s="1"/>
  <c r="J4177" i="5"/>
  <c r="L4181" i="5"/>
  <c r="H4194" i="5"/>
  <c r="Q4194" i="5" s="1"/>
  <c r="N4200" i="5"/>
  <c r="I4204" i="5"/>
  <c r="R4204" i="5" s="1"/>
  <c r="L4209" i="5"/>
  <c r="K4209" i="5"/>
  <c r="J4209" i="5"/>
  <c r="I4209" i="5"/>
  <c r="R4209" i="5" s="1"/>
  <c r="M4209" i="5"/>
  <c r="H4209" i="5"/>
  <c r="Q4209" i="5" s="1"/>
  <c r="I4211" i="5"/>
  <c r="N4237" i="5"/>
  <c r="H4258" i="5"/>
  <c r="Q4258" i="5" s="1"/>
  <c r="M4258" i="5"/>
  <c r="L4258" i="5"/>
  <c r="K4258" i="5"/>
  <c r="J4258" i="5"/>
  <c r="I4258" i="5"/>
  <c r="H4281" i="5"/>
  <c r="Q4281" i="5" s="1"/>
  <c r="N4288" i="5"/>
  <c r="N4313" i="5"/>
  <c r="O4340" i="5"/>
  <c r="L4346" i="5"/>
  <c r="M4346" i="5"/>
  <c r="K4346" i="5"/>
  <c r="J4346" i="5"/>
  <c r="N4346" i="5" s="1"/>
  <c r="I4346" i="5"/>
  <c r="H4369" i="5"/>
  <c r="Q4369" i="5" s="1"/>
  <c r="N3871" i="5"/>
  <c r="I3906" i="5"/>
  <c r="I3908" i="5"/>
  <c r="R3908" i="5" s="1"/>
  <c r="K3914" i="5"/>
  <c r="L3923" i="5"/>
  <c r="K3923" i="5"/>
  <c r="J3923" i="5"/>
  <c r="I3923" i="5"/>
  <c r="I3925" i="5"/>
  <c r="R3925" i="5" s="1"/>
  <c r="R3927" i="5"/>
  <c r="T3927" i="5" s="1"/>
  <c r="U3927" i="5" s="1"/>
  <c r="M3929" i="5"/>
  <c r="K3931" i="5"/>
  <c r="M3936" i="5"/>
  <c r="L3936" i="5"/>
  <c r="K3936" i="5"/>
  <c r="R3936" i="5" s="1"/>
  <c r="I3942" i="5"/>
  <c r="I3944" i="5"/>
  <c r="R3944" i="5" s="1"/>
  <c r="K3950" i="5"/>
  <c r="L3959" i="5"/>
  <c r="K3959" i="5"/>
  <c r="J3959" i="5"/>
  <c r="I3959" i="5"/>
  <c r="N3959" i="5" s="1"/>
  <c r="I3961" i="5"/>
  <c r="R3963" i="5"/>
  <c r="T3963" i="5" s="1"/>
  <c r="U3963" i="5" s="1"/>
  <c r="M3965" i="5"/>
  <c r="K3967" i="5"/>
  <c r="M3972" i="5"/>
  <c r="L3972" i="5"/>
  <c r="K3972" i="5"/>
  <c r="R3972" i="5" s="1"/>
  <c r="I3978" i="5"/>
  <c r="I3980" i="5"/>
  <c r="K3986" i="5"/>
  <c r="L3995" i="5"/>
  <c r="K3995" i="5"/>
  <c r="J3995" i="5"/>
  <c r="I3995" i="5"/>
  <c r="I3997" i="5"/>
  <c r="R3999" i="5"/>
  <c r="T3999" i="5" s="1"/>
  <c r="U3999" i="5" s="1"/>
  <c r="M4001" i="5"/>
  <c r="K4003" i="5"/>
  <c r="M4008" i="5"/>
  <c r="L4008" i="5"/>
  <c r="K4008" i="5"/>
  <c r="I4014" i="5"/>
  <c r="I4016" i="5"/>
  <c r="K4022" i="5"/>
  <c r="L4031" i="5"/>
  <c r="K4031" i="5"/>
  <c r="J4031" i="5"/>
  <c r="I4031" i="5"/>
  <c r="N4031" i="5" s="1"/>
  <c r="I4033" i="5"/>
  <c r="R4035" i="5"/>
  <c r="T4035" i="5" s="1"/>
  <c r="U4035" i="5" s="1"/>
  <c r="M4037" i="5"/>
  <c r="K4039" i="5"/>
  <c r="M4044" i="5"/>
  <c r="L4044" i="5"/>
  <c r="K4044" i="5"/>
  <c r="I4050" i="5"/>
  <c r="I4052" i="5"/>
  <c r="K4058" i="5"/>
  <c r="L4067" i="5"/>
  <c r="K4067" i="5"/>
  <c r="J4067" i="5"/>
  <c r="I4067" i="5"/>
  <c r="N4067" i="5" s="1"/>
  <c r="I4069" i="5"/>
  <c r="R4069" i="5" s="1"/>
  <c r="R4071" i="5"/>
  <c r="T4071" i="5" s="1"/>
  <c r="U4071" i="5" s="1"/>
  <c r="M4073" i="5"/>
  <c r="K4075" i="5"/>
  <c r="M4080" i="5"/>
  <c r="L4080" i="5"/>
  <c r="K4080" i="5"/>
  <c r="I4086" i="5"/>
  <c r="I4088" i="5"/>
  <c r="K4094" i="5"/>
  <c r="R4094" i="5" s="1"/>
  <c r="L4103" i="5"/>
  <c r="K4103" i="5"/>
  <c r="J4103" i="5"/>
  <c r="I4103" i="5"/>
  <c r="I4105" i="5"/>
  <c r="R4107" i="5"/>
  <c r="T4107" i="5" s="1"/>
  <c r="U4107" i="5" s="1"/>
  <c r="M4109" i="5"/>
  <c r="H4112" i="5"/>
  <c r="Q4112" i="5" s="1"/>
  <c r="N4117" i="5"/>
  <c r="L4118" i="5"/>
  <c r="M4123" i="5"/>
  <c r="L4123" i="5"/>
  <c r="H4123" i="5"/>
  <c r="Q4123" i="5" s="1"/>
  <c r="L4134" i="5"/>
  <c r="N4134" i="5" s="1"/>
  <c r="L4141" i="5"/>
  <c r="K4141" i="5"/>
  <c r="J4141" i="5"/>
  <c r="I4141" i="5"/>
  <c r="R4141" i="5" s="1"/>
  <c r="H4141" i="5"/>
  <c r="Q4141" i="5" s="1"/>
  <c r="R4145" i="5"/>
  <c r="T4145" i="5" s="1"/>
  <c r="U4145" i="5" s="1"/>
  <c r="M4150" i="5"/>
  <c r="L4158" i="5"/>
  <c r="L4165" i="5"/>
  <c r="K4165" i="5"/>
  <c r="J4165" i="5"/>
  <c r="I4165" i="5"/>
  <c r="H4165" i="5"/>
  <c r="Q4165" i="5" s="1"/>
  <c r="I4170" i="5"/>
  <c r="R4170" i="5" s="1"/>
  <c r="R4171" i="5"/>
  <c r="T4171" i="5" s="1"/>
  <c r="U4171" i="5" s="1"/>
  <c r="I4177" i="5"/>
  <c r="N4180" i="5"/>
  <c r="I4194" i="5"/>
  <c r="N4202" i="5"/>
  <c r="R4208" i="5"/>
  <c r="N4230" i="5"/>
  <c r="L4233" i="5"/>
  <c r="K4233" i="5"/>
  <c r="J4233" i="5"/>
  <c r="I4233" i="5"/>
  <c r="M4233" i="5"/>
  <c r="J4271" i="5"/>
  <c r="H4271" i="5"/>
  <c r="Q4271" i="5" s="1"/>
  <c r="M4271" i="5"/>
  <c r="L4271" i="5"/>
  <c r="K4271" i="5"/>
  <c r="H4346" i="5"/>
  <c r="Q4346" i="5" s="1"/>
  <c r="H3610" i="5"/>
  <c r="Q3610" i="5" s="1"/>
  <c r="H3616" i="5"/>
  <c r="Q3616" i="5" s="1"/>
  <c r="H3622" i="5"/>
  <c r="Q3622" i="5" s="1"/>
  <c r="H3628" i="5"/>
  <c r="H3634" i="5"/>
  <c r="Q3634" i="5" s="1"/>
  <c r="H3640" i="5"/>
  <c r="Q3640" i="5" s="1"/>
  <c r="H3646" i="5"/>
  <c r="Q3646" i="5" s="1"/>
  <c r="H3652" i="5"/>
  <c r="H3658" i="5"/>
  <c r="Q3658" i="5" s="1"/>
  <c r="H3664" i="5"/>
  <c r="Q3664" i="5" s="1"/>
  <c r="H3670" i="5"/>
  <c r="Q3670" i="5" s="1"/>
  <c r="H3676" i="5"/>
  <c r="Q3676" i="5" s="1"/>
  <c r="H3682" i="5"/>
  <c r="Q3682" i="5" s="1"/>
  <c r="H3688" i="5"/>
  <c r="Q3688" i="5" s="1"/>
  <c r="H3694" i="5"/>
  <c r="Q3694" i="5" s="1"/>
  <c r="H3700" i="5"/>
  <c r="Q3700" i="5" s="1"/>
  <c r="H3706" i="5"/>
  <c r="Q3706" i="5" s="1"/>
  <c r="H3712" i="5"/>
  <c r="Q3712" i="5" s="1"/>
  <c r="R3879" i="5"/>
  <c r="T3879" i="5" s="1"/>
  <c r="U3879" i="5" s="1"/>
  <c r="K3881" i="5"/>
  <c r="J3881" i="5"/>
  <c r="I3881" i="5"/>
  <c r="R3897" i="5"/>
  <c r="S3897" i="5" s="1"/>
  <c r="K3899" i="5"/>
  <c r="J3899" i="5"/>
  <c r="I3899" i="5"/>
  <c r="R3899" i="5" s="1"/>
  <c r="J3906" i="5"/>
  <c r="J3908" i="5"/>
  <c r="L3914" i="5"/>
  <c r="N3918" i="5"/>
  <c r="J3925" i="5"/>
  <c r="L3931" i="5"/>
  <c r="N3937" i="5"/>
  <c r="J3942" i="5"/>
  <c r="J3944" i="5"/>
  <c r="L3950" i="5"/>
  <c r="N3954" i="5"/>
  <c r="J3961" i="5"/>
  <c r="L3967" i="5"/>
  <c r="N3973" i="5"/>
  <c r="J3978" i="5"/>
  <c r="J3980" i="5"/>
  <c r="L3986" i="5"/>
  <c r="J3997" i="5"/>
  <c r="L4003" i="5"/>
  <c r="N4009" i="5"/>
  <c r="J4014" i="5"/>
  <c r="J4016" i="5"/>
  <c r="L4022" i="5"/>
  <c r="J4033" i="5"/>
  <c r="L4039" i="5"/>
  <c r="N4045" i="5"/>
  <c r="J4050" i="5"/>
  <c r="J4052" i="5"/>
  <c r="L4058" i="5"/>
  <c r="N4062" i="5"/>
  <c r="J4069" i="5"/>
  <c r="L4075" i="5"/>
  <c r="N4075" i="5" s="1"/>
  <c r="J4086" i="5"/>
  <c r="J4088" i="5"/>
  <c r="L4094" i="5"/>
  <c r="J4105" i="5"/>
  <c r="I4112" i="5"/>
  <c r="L4115" i="5"/>
  <c r="K4115" i="5"/>
  <c r="J4115" i="5"/>
  <c r="I4115" i="5"/>
  <c r="H4115" i="5"/>
  <c r="Q4115" i="5" s="1"/>
  <c r="M4118" i="5"/>
  <c r="R4119" i="5"/>
  <c r="T4119" i="5" s="1"/>
  <c r="U4119" i="5" s="1"/>
  <c r="N4150" i="5"/>
  <c r="N4162" i="5"/>
  <c r="M4165" i="5"/>
  <c r="K4177" i="5"/>
  <c r="K4194" i="5"/>
  <c r="R4196" i="5"/>
  <c r="N4206" i="5"/>
  <c r="H4233" i="5"/>
  <c r="Q4233" i="5" s="1"/>
  <c r="N4238" i="5"/>
  <c r="I4271" i="5"/>
  <c r="N4294" i="5"/>
  <c r="I3610" i="5"/>
  <c r="R3610" i="5" s="1"/>
  <c r="I3616" i="5"/>
  <c r="R3616" i="5" s="1"/>
  <c r="I3622" i="5"/>
  <c r="R3622" i="5" s="1"/>
  <c r="I3628" i="5"/>
  <c r="R3628" i="5" s="1"/>
  <c r="I3634" i="5"/>
  <c r="R3634" i="5" s="1"/>
  <c r="I3640" i="5"/>
  <c r="R3640" i="5" s="1"/>
  <c r="I3646" i="5"/>
  <c r="R3646" i="5" s="1"/>
  <c r="I3652" i="5"/>
  <c r="R3652" i="5" s="1"/>
  <c r="I3658" i="5"/>
  <c r="R3658" i="5" s="1"/>
  <c r="I3664" i="5"/>
  <c r="R3664" i="5" s="1"/>
  <c r="I3670" i="5"/>
  <c r="R3670" i="5" s="1"/>
  <c r="I3676" i="5"/>
  <c r="R3676" i="5" s="1"/>
  <c r="I3682" i="5"/>
  <c r="R3682" i="5" s="1"/>
  <c r="I3688" i="5"/>
  <c r="R3688" i="5" s="1"/>
  <c r="I3694" i="5"/>
  <c r="R3694" i="5" s="1"/>
  <c r="I3700" i="5"/>
  <c r="R3700" i="5" s="1"/>
  <c r="I3706" i="5"/>
  <c r="R3706" i="5" s="1"/>
  <c r="I3712" i="5"/>
  <c r="R3712" i="5" s="1"/>
  <c r="I3718" i="5"/>
  <c r="R3718" i="5" s="1"/>
  <c r="I3724" i="5"/>
  <c r="I3730" i="5"/>
  <c r="R3730" i="5" s="1"/>
  <c r="I3736" i="5"/>
  <c r="R3736" i="5" s="1"/>
  <c r="I3742" i="5"/>
  <c r="R3742" i="5" s="1"/>
  <c r="I3748" i="5"/>
  <c r="R3748" i="5" s="1"/>
  <c r="I3754" i="5"/>
  <c r="R3754" i="5" s="1"/>
  <c r="I3760" i="5"/>
  <c r="I3766" i="5"/>
  <c r="R3766" i="5" s="1"/>
  <c r="I3772" i="5"/>
  <c r="R3772" i="5" s="1"/>
  <c r="I3778" i="5"/>
  <c r="R3778" i="5" s="1"/>
  <c r="I3784" i="5"/>
  <c r="R3784" i="5" s="1"/>
  <c r="I3790" i="5"/>
  <c r="R3790" i="5" s="1"/>
  <c r="I3796" i="5"/>
  <c r="R3796" i="5" s="1"/>
  <c r="I3802" i="5"/>
  <c r="R3802" i="5" s="1"/>
  <c r="I3808" i="5"/>
  <c r="R3808" i="5" s="1"/>
  <c r="I3814" i="5"/>
  <c r="R3814" i="5" s="1"/>
  <c r="I3820" i="5"/>
  <c r="R3820" i="5" s="1"/>
  <c r="I3826" i="5"/>
  <c r="R3826" i="5" s="1"/>
  <c r="I3832" i="5"/>
  <c r="R3832" i="5" s="1"/>
  <c r="I3838" i="5"/>
  <c r="R3838" i="5" s="1"/>
  <c r="I3844" i="5"/>
  <c r="R3844" i="5" s="1"/>
  <c r="I3850" i="5"/>
  <c r="R3850" i="5" s="1"/>
  <c r="H3865" i="5"/>
  <c r="Q3865" i="5" s="1"/>
  <c r="M3876" i="5"/>
  <c r="L3876" i="5"/>
  <c r="K3876" i="5"/>
  <c r="R3876" i="5" s="1"/>
  <c r="H3881" i="5"/>
  <c r="H3883" i="5"/>
  <c r="Q3883" i="5" s="1"/>
  <c r="M3894" i="5"/>
  <c r="L3894" i="5"/>
  <c r="K3894" i="5"/>
  <c r="N3894" i="5" s="1"/>
  <c r="H3899" i="5"/>
  <c r="Q3899" i="5" s="1"/>
  <c r="H3901" i="5"/>
  <c r="Q3901" i="5" s="1"/>
  <c r="K3908" i="5"/>
  <c r="L3917" i="5"/>
  <c r="K3917" i="5"/>
  <c r="J3917" i="5"/>
  <c r="I3917" i="5"/>
  <c r="R3921" i="5"/>
  <c r="K3925" i="5"/>
  <c r="M3930" i="5"/>
  <c r="L3930" i="5"/>
  <c r="K3930" i="5"/>
  <c r="N3930" i="5" s="1"/>
  <c r="R3938" i="5"/>
  <c r="S3938" i="5" s="1"/>
  <c r="K3944" i="5"/>
  <c r="L3953" i="5"/>
  <c r="K3953" i="5"/>
  <c r="J3953" i="5"/>
  <c r="I3953" i="5"/>
  <c r="R3957" i="5"/>
  <c r="T3957" i="5" s="1"/>
  <c r="U3957" i="5" s="1"/>
  <c r="K3961" i="5"/>
  <c r="M3966" i="5"/>
  <c r="L3966" i="5"/>
  <c r="K3966" i="5"/>
  <c r="N3966" i="5" s="1"/>
  <c r="R3974" i="5"/>
  <c r="V3974" i="5" s="1"/>
  <c r="K3980" i="5"/>
  <c r="L3989" i="5"/>
  <c r="K3989" i="5"/>
  <c r="J3989" i="5"/>
  <c r="I3989" i="5"/>
  <c r="R3993" i="5"/>
  <c r="K3997" i="5"/>
  <c r="M4002" i="5"/>
  <c r="R4002" i="5" s="1"/>
  <c r="L4002" i="5"/>
  <c r="K4002" i="5"/>
  <c r="N4002" i="5" s="1"/>
  <c r="R4010" i="5"/>
  <c r="K4016" i="5"/>
  <c r="L4025" i="5"/>
  <c r="K4025" i="5"/>
  <c r="J4025" i="5"/>
  <c r="I4025" i="5"/>
  <c r="I4027" i="5"/>
  <c r="N4027" i="5" s="1"/>
  <c r="R4029" i="5"/>
  <c r="M4031" i="5"/>
  <c r="K4033" i="5"/>
  <c r="M4038" i="5"/>
  <c r="L4038" i="5"/>
  <c r="K4038" i="5"/>
  <c r="R4038" i="5" s="1"/>
  <c r="I4044" i="5"/>
  <c r="R4044" i="5" s="1"/>
  <c r="I4046" i="5"/>
  <c r="R4046" i="5" s="1"/>
  <c r="K4052" i="5"/>
  <c r="L4061" i="5"/>
  <c r="K4061" i="5"/>
  <c r="J4061" i="5"/>
  <c r="I4061" i="5"/>
  <c r="R4061" i="5" s="1"/>
  <c r="I4063" i="5"/>
  <c r="N4063" i="5" s="1"/>
  <c r="R4065" i="5"/>
  <c r="M4067" i="5"/>
  <c r="K4069" i="5"/>
  <c r="M4074" i="5"/>
  <c r="L4074" i="5"/>
  <c r="K4074" i="5"/>
  <c r="R4074" i="5" s="1"/>
  <c r="I4080" i="5"/>
  <c r="I4082" i="5"/>
  <c r="R4082" i="5" s="1"/>
  <c r="K4088" i="5"/>
  <c r="L4097" i="5"/>
  <c r="K4097" i="5"/>
  <c r="J4097" i="5"/>
  <c r="I4097" i="5"/>
  <c r="R4097" i="5" s="1"/>
  <c r="I4099" i="5"/>
  <c r="R4101" i="5"/>
  <c r="M4103" i="5"/>
  <c r="K4105" i="5"/>
  <c r="M4110" i="5"/>
  <c r="L4110" i="5"/>
  <c r="K4110" i="5"/>
  <c r="R4110" i="5" s="1"/>
  <c r="N4111" i="5"/>
  <c r="K4112" i="5"/>
  <c r="M4115" i="5"/>
  <c r="M4116" i="5"/>
  <c r="L4116" i="5"/>
  <c r="K4116" i="5"/>
  <c r="J4116" i="5"/>
  <c r="R4116" i="5" s="1"/>
  <c r="N4118" i="5"/>
  <c r="J4123" i="5"/>
  <c r="R4123" i="5" s="1"/>
  <c r="N4158" i="5"/>
  <c r="N4175" i="5"/>
  <c r="L4177" i="5"/>
  <c r="N4182" i="5"/>
  <c r="L4194" i="5"/>
  <c r="L4198" i="5"/>
  <c r="K4198" i="5"/>
  <c r="J4198" i="5"/>
  <c r="R4198" i="5" s="1"/>
  <c r="V4212" i="5"/>
  <c r="M4222" i="5"/>
  <c r="L4222" i="5"/>
  <c r="K4222" i="5"/>
  <c r="J4222" i="5"/>
  <c r="I4222" i="5"/>
  <c r="V4226" i="5"/>
  <c r="T4226" i="5"/>
  <c r="U4226" i="5" s="1"/>
  <c r="S4226" i="5"/>
  <c r="V4256" i="5"/>
  <c r="T4256" i="5"/>
  <c r="U4256" i="5" s="1"/>
  <c r="S4256" i="5"/>
  <c r="L4328" i="5"/>
  <c r="M4328" i="5"/>
  <c r="K4328" i="5"/>
  <c r="J4328" i="5"/>
  <c r="I4328" i="5"/>
  <c r="H4328" i="5"/>
  <c r="Q4328" i="5" s="1"/>
  <c r="I3865" i="5"/>
  <c r="R3865" i="5" s="1"/>
  <c r="L3881" i="5"/>
  <c r="I3883" i="5"/>
  <c r="R3883" i="5" s="1"/>
  <c r="L3899" i="5"/>
  <c r="I3901" i="5"/>
  <c r="R3901" i="5" s="1"/>
  <c r="L3925" i="5"/>
  <c r="N3931" i="5"/>
  <c r="L3961" i="5"/>
  <c r="N3967" i="5"/>
  <c r="N3984" i="5"/>
  <c r="L3997" i="5"/>
  <c r="N4003" i="5"/>
  <c r="N4020" i="5"/>
  <c r="H4021" i="5"/>
  <c r="Q4021" i="5" s="1"/>
  <c r="H4025" i="5"/>
  <c r="J4027" i="5"/>
  <c r="L4033" i="5"/>
  <c r="H4038" i="5"/>
  <c r="Q4038" i="5" s="1"/>
  <c r="J4044" i="5"/>
  <c r="N4056" i="5"/>
  <c r="H4057" i="5"/>
  <c r="Q4057" i="5" s="1"/>
  <c r="H4061" i="5"/>
  <c r="J4063" i="5"/>
  <c r="L4069" i="5"/>
  <c r="H4074" i="5"/>
  <c r="Q4074" i="5" s="1"/>
  <c r="J4080" i="5"/>
  <c r="N4092" i="5"/>
  <c r="H4093" i="5"/>
  <c r="Q4093" i="5" s="1"/>
  <c r="H4097" i="5"/>
  <c r="J4099" i="5"/>
  <c r="L4105" i="5"/>
  <c r="H4110" i="5"/>
  <c r="Q4110" i="5" s="1"/>
  <c r="L4112" i="5"/>
  <c r="N4114" i="5"/>
  <c r="H4116" i="5"/>
  <c r="Q4116" i="5" s="1"/>
  <c r="K4123" i="5"/>
  <c r="R4126" i="5"/>
  <c r="V4126" i="5" s="1"/>
  <c r="L4127" i="5"/>
  <c r="K4127" i="5"/>
  <c r="J4127" i="5"/>
  <c r="I4127" i="5"/>
  <c r="H4127" i="5"/>
  <c r="M4177" i="5"/>
  <c r="P4185" i="5"/>
  <c r="N4185" i="5"/>
  <c r="R4188" i="5"/>
  <c r="M4194" i="5"/>
  <c r="H4198" i="5"/>
  <c r="Q4198" i="5" s="1"/>
  <c r="N4208" i="5"/>
  <c r="L4215" i="5"/>
  <c r="K4215" i="5"/>
  <c r="J4215" i="5"/>
  <c r="I4215" i="5"/>
  <c r="H4222" i="5"/>
  <c r="Q4222" i="5" s="1"/>
  <c r="M4292" i="5"/>
  <c r="L4292" i="5"/>
  <c r="K4292" i="5"/>
  <c r="J4292" i="5"/>
  <c r="I4292" i="5"/>
  <c r="R4292" i="5" s="1"/>
  <c r="H4292" i="5"/>
  <c r="Q4292" i="5" s="1"/>
  <c r="L4272" i="5"/>
  <c r="J4272" i="5"/>
  <c r="M4272" i="5"/>
  <c r="K4272" i="5"/>
  <c r="I4272" i="5"/>
  <c r="H4272" i="5"/>
  <c r="Q4272" i="5" s="1"/>
  <c r="L4278" i="5"/>
  <c r="J4278" i="5"/>
  <c r="R4278" i="5" s="1"/>
  <c r="J4295" i="5"/>
  <c r="I4295" i="5"/>
  <c r="H4295" i="5"/>
  <c r="Q4295" i="5" s="1"/>
  <c r="N4298" i="5"/>
  <c r="M4336" i="5"/>
  <c r="L4336" i="5"/>
  <c r="K4336" i="5"/>
  <c r="J4336" i="5"/>
  <c r="R4336" i="5" s="1"/>
  <c r="J4426" i="5"/>
  <c r="I4426" i="5"/>
  <c r="R4426" i="5" s="1"/>
  <c r="H4426" i="5"/>
  <c r="Q4426" i="5" s="1"/>
  <c r="M4426" i="5"/>
  <c r="L4426" i="5"/>
  <c r="J4131" i="5"/>
  <c r="I4131" i="5"/>
  <c r="L4144" i="5"/>
  <c r="K4144" i="5"/>
  <c r="R4144" i="5" s="1"/>
  <c r="J4155" i="5"/>
  <c r="I4155" i="5"/>
  <c r="R4155" i="5" s="1"/>
  <c r="L4185" i="5"/>
  <c r="J4185" i="5"/>
  <c r="I4185" i="5"/>
  <c r="R4213" i="5"/>
  <c r="T4213" i="5" s="1"/>
  <c r="U4213" i="5" s="1"/>
  <c r="H4229" i="5"/>
  <c r="Q4229" i="5" s="1"/>
  <c r="R4231" i="5"/>
  <c r="T4231" i="5" s="1"/>
  <c r="U4231" i="5" s="1"/>
  <c r="H4247" i="5"/>
  <c r="Q4247" i="5" s="1"/>
  <c r="R4249" i="5"/>
  <c r="V4249" i="5" s="1"/>
  <c r="H4255" i="5"/>
  <c r="Q4255" i="5" s="1"/>
  <c r="H4268" i="5"/>
  <c r="Q4268" i="5" s="1"/>
  <c r="N4274" i="5"/>
  <c r="H4278" i="5"/>
  <c r="Q4278" i="5" s="1"/>
  <c r="K4295" i="5"/>
  <c r="L4296" i="5"/>
  <c r="K4296" i="5"/>
  <c r="J4296" i="5"/>
  <c r="R4296" i="5" s="1"/>
  <c r="M4296" i="5"/>
  <c r="M4318" i="5"/>
  <c r="R4318" i="5" s="1"/>
  <c r="L4318" i="5"/>
  <c r="K4318" i="5"/>
  <c r="R4323" i="5"/>
  <c r="R4330" i="5"/>
  <c r="T4330" i="5" s="1"/>
  <c r="U4330" i="5" s="1"/>
  <c r="H4336" i="5"/>
  <c r="Q4336" i="5" s="1"/>
  <c r="N4366" i="5"/>
  <c r="R4406" i="5"/>
  <c r="K4426" i="5"/>
  <c r="Q4550" i="5"/>
  <c r="J4651" i="5"/>
  <c r="K4651" i="5"/>
  <c r="H4651" i="5"/>
  <c r="Q4651" i="5" s="1"/>
  <c r="M4651" i="5"/>
  <c r="L4651" i="5"/>
  <c r="I4651" i="5"/>
  <c r="M4216" i="5"/>
  <c r="L4216" i="5"/>
  <c r="K4216" i="5"/>
  <c r="N4217" i="5"/>
  <c r="L4227" i="5"/>
  <c r="K4227" i="5"/>
  <c r="J4227" i="5"/>
  <c r="I4227" i="5"/>
  <c r="M4234" i="5"/>
  <c r="N4234" i="5" s="1"/>
  <c r="L4234" i="5"/>
  <c r="K4234" i="5"/>
  <c r="N4235" i="5"/>
  <c r="L4245" i="5"/>
  <c r="K4245" i="5"/>
  <c r="J4245" i="5"/>
  <c r="I4245" i="5"/>
  <c r="M4252" i="5"/>
  <c r="L4252" i="5"/>
  <c r="K4252" i="5"/>
  <c r="N4267" i="5"/>
  <c r="L4310" i="5"/>
  <c r="M4310" i="5"/>
  <c r="K4310" i="5"/>
  <c r="J4310" i="5"/>
  <c r="N4312" i="5"/>
  <c r="R4339" i="5"/>
  <c r="M4390" i="5"/>
  <c r="L4390" i="5"/>
  <c r="K4390" i="5"/>
  <c r="J4390" i="5"/>
  <c r="N4390" i="5" s="1"/>
  <c r="I4390" i="5"/>
  <c r="V4477" i="5"/>
  <c r="S4477" i="5"/>
  <c r="T4477" i="5"/>
  <c r="U4477" i="5" s="1"/>
  <c r="L4511" i="5"/>
  <c r="K4511" i="5"/>
  <c r="M4511" i="5"/>
  <c r="I4511" i="5"/>
  <c r="R4511" i="5" s="1"/>
  <c r="H4511" i="5"/>
  <c r="Q4511" i="5" s="1"/>
  <c r="S4736" i="5"/>
  <c r="V4736" i="5"/>
  <c r="T4736" i="5"/>
  <c r="U4736" i="5" s="1"/>
  <c r="H4216" i="5"/>
  <c r="Q4216" i="5" s="1"/>
  <c r="H4218" i="5"/>
  <c r="Q4218" i="5" s="1"/>
  <c r="H4227" i="5"/>
  <c r="Q4227" i="5" s="1"/>
  <c r="J4229" i="5"/>
  <c r="R4229" i="5" s="1"/>
  <c r="H4234" i="5"/>
  <c r="Q4234" i="5" s="1"/>
  <c r="H4236" i="5"/>
  <c r="Q4236" i="5" s="1"/>
  <c r="H4245" i="5"/>
  <c r="Q4245" i="5" s="1"/>
  <c r="J4247" i="5"/>
  <c r="R4247" i="5" s="1"/>
  <c r="H4252" i="5"/>
  <c r="Q4252" i="5" s="1"/>
  <c r="J4255" i="5"/>
  <c r="R4255" i="5" s="1"/>
  <c r="L4262" i="5"/>
  <c r="N4262" i="5" s="1"/>
  <c r="K4262" i="5"/>
  <c r="J4262" i="5"/>
  <c r="I4262" i="5"/>
  <c r="J4265" i="5"/>
  <c r="H4265" i="5"/>
  <c r="Q4265" i="5" s="1"/>
  <c r="M4265" i="5"/>
  <c r="L4265" i="5"/>
  <c r="J4268" i="5"/>
  <c r="R4268" i="5" s="1"/>
  <c r="I4276" i="5"/>
  <c r="K4278" i="5"/>
  <c r="H4293" i="5"/>
  <c r="Q4293" i="5" s="1"/>
  <c r="M4295" i="5"/>
  <c r="N4299" i="5"/>
  <c r="H4310" i="5"/>
  <c r="Q4310" i="5" s="1"/>
  <c r="H4386" i="5"/>
  <c r="Q4386" i="5" s="1"/>
  <c r="M4386" i="5"/>
  <c r="N4386" i="5" s="1"/>
  <c r="L4386" i="5"/>
  <c r="K4386" i="5"/>
  <c r="J4386" i="5"/>
  <c r="I4386" i="5"/>
  <c r="H4390" i="5"/>
  <c r="Q4390" i="5" s="1"/>
  <c r="J4511" i="5"/>
  <c r="V4903" i="5"/>
  <c r="T4903" i="5"/>
  <c r="U4903" i="5" s="1"/>
  <c r="S4903" i="5"/>
  <c r="N4204" i="5"/>
  <c r="I4216" i="5"/>
  <c r="I4218" i="5"/>
  <c r="N4222" i="5"/>
  <c r="M4227" i="5"/>
  <c r="K4229" i="5"/>
  <c r="I4234" i="5"/>
  <c r="I4236" i="5"/>
  <c r="N4240" i="5"/>
  <c r="M4245" i="5"/>
  <c r="K4247" i="5"/>
  <c r="I4252" i="5"/>
  <c r="K4255" i="5"/>
  <c r="H4262" i="5"/>
  <c r="Q4262" i="5" s="1"/>
  <c r="I4265" i="5"/>
  <c r="R4265" i="5" s="1"/>
  <c r="K4268" i="5"/>
  <c r="N4268" i="5" s="1"/>
  <c r="H4273" i="5"/>
  <c r="Q4273" i="5" s="1"/>
  <c r="J4276" i="5"/>
  <c r="M4278" i="5"/>
  <c r="H4286" i="5"/>
  <c r="Q4286" i="5" s="1"/>
  <c r="J4289" i="5"/>
  <c r="I4289" i="5"/>
  <c r="H4289" i="5"/>
  <c r="Q4289" i="5" s="1"/>
  <c r="I4293" i="5"/>
  <c r="I4310" i="5"/>
  <c r="H4314" i="5"/>
  <c r="Q4314" i="5" s="1"/>
  <c r="M4314" i="5"/>
  <c r="L4314" i="5"/>
  <c r="K4314" i="5"/>
  <c r="T4392" i="5"/>
  <c r="U4392" i="5" s="1"/>
  <c r="V4392" i="5"/>
  <c r="S4392" i="5"/>
  <c r="T4395" i="5"/>
  <c r="U4395" i="5" s="1"/>
  <c r="N4400" i="5"/>
  <c r="N4181" i="5"/>
  <c r="L4197" i="5"/>
  <c r="J4197" i="5"/>
  <c r="I4197" i="5"/>
  <c r="R4197" i="5" s="1"/>
  <c r="H4205" i="5"/>
  <c r="Q4205" i="5" s="1"/>
  <c r="J4216" i="5"/>
  <c r="J4218" i="5"/>
  <c r="H4223" i="5"/>
  <c r="Q4223" i="5" s="1"/>
  <c r="L4229" i="5"/>
  <c r="J4234" i="5"/>
  <c r="J4236" i="5"/>
  <c r="H4241" i="5"/>
  <c r="Q4241" i="5" s="1"/>
  <c r="L4247" i="5"/>
  <c r="J4252" i="5"/>
  <c r="N4252" i="5" s="1"/>
  <c r="M4255" i="5"/>
  <c r="N4258" i="5"/>
  <c r="M4262" i="5"/>
  <c r="K4265" i="5"/>
  <c r="L4268" i="5"/>
  <c r="I4273" i="5"/>
  <c r="N4273" i="5" s="1"/>
  <c r="K4276" i="5"/>
  <c r="N4285" i="5"/>
  <c r="I4286" i="5"/>
  <c r="K4289" i="5"/>
  <c r="J4293" i="5"/>
  <c r="I4314" i="5"/>
  <c r="N4328" i="5"/>
  <c r="V4384" i="5"/>
  <c r="N4139" i="5"/>
  <c r="H4146" i="5"/>
  <c r="L4147" i="5"/>
  <c r="N4147" i="5" s="1"/>
  <c r="N4163" i="5"/>
  <c r="M4183" i="5"/>
  <c r="N4183" i="5" s="1"/>
  <c r="L4186" i="5"/>
  <c r="K4186" i="5"/>
  <c r="R4186" i="5" s="1"/>
  <c r="L4187" i="5"/>
  <c r="R4187" i="5" s="1"/>
  <c r="I4195" i="5"/>
  <c r="H4197" i="5"/>
  <c r="Q4197" i="5" s="1"/>
  <c r="H4199" i="5"/>
  <c r="Q4199" i="5" s="1"/>
  <c r="L4203" i="5"/>
  <c r="K4203" i="5"/>
  <c r="J4203" i="5"/>
  <c r="I4203" i="5"/>
  <c r="R4203" i="5" s="1"/>
  <c r="I4205" i="5"/>
  <c r="M4210" i="5"/>
  <c r="L4210" i="5"/>
  <c r="K4210" i="5"/>
  <c r="R4210" i="5" s="1"/>
  <c r="N4211" i="5"/>
  <c r="K4218" i="5"/>
  <c r="L4221" i="5"/>
  <c r="K4221" i="5"/>
  <c r="J4221" i="5"/>
  <c r="I4221" i="5"/>
  <c r="R4221" i="5" s="1"/>
  <c r="I4223" i="5"/>
  <c r="M4228" i="5"/>
  <c r="L4228" i="5"/>
  <c r="K4228" i="5"/>
  <c r="N4229" i="5"/>
  <c r="K4236" i="5"/>
  <c r="N4236" i="5" s="1"/>
  <c r="L4239" i="5"/>
  <c r="K4239" i="5"/>
  <c r="J4239" i="5"/>
  <c r="I4239" i="5"/>
  <c r="N4239" i="5" s="1"/>
  <c r="I4241" i="5"/>
  <c r="M4246" i="5"/>
  <c r="L4246" i="5"/>
  <c r="K4246" i="5"/>
  <c r="R4246" i="5" s="1"/>
  <c r="J4273" i="5"/>
  <c r="L4276" i="5"/>
  <c r="N4276" i="5" s="1"/>
  <c r="L4280" i="5"/>
  <c r="K4280" i="5"/>
  <c r="J4280" i="5"/>
  <c r="I4280" i="5"/>
  <c r="N4280" i="5" s="1"/>
  <c r="J4283" i="5"/>
  <c r="H4283" i="5"/>
  <c r="Q4283" i="5" s="1"/>
  <c r="M4283" i="5"/>
  <c r="L4283" i="5"/>
  <c r="N4283" i="5" s="1"/>
  <c r="J4286" i="5"/>
  <c r="L4289" i="5"/>
  <c r="L4290" i="5"/>
  <c r="K4290" i="5"/>
  <c r="N4290" i="5" s="1"/>
  <c r="J4290" i="5"/>
  <c r="K4293" i="5"/>
  <c r="L4298" i="5"/>
  <c r="K4298" i="5"/>
  <c r="J4298" i="5"/>
  <c r="I4298" i="5"/>
  <c r="R4298" i="5" s="1"/>
  <c r="K4306" i="5"/>
  <c r="J4306" i="5"/>
  <c r="N4306" i="5" s="1"/>
  <c r="I4306" i="5"/>
  <c r="H4306" i="5"/>
  <c r="Q4306" i="5" s="1"/>
  <c r="J4314" i="5"/>
  <c r="J4315" i="5"/>
  <c r="N4315" i="5" s="1"/>
  <c r="M4315" i="5"/>
  <c r="L4315" i="5"/>
  <c r="N4336" i="5"/>
  <c r="N4348" i="5"/>
  <c r="J4351" i="5"/>
  <c r="M4351" i="5"/>
  <c r="L4351" i="5"/>
  <c r="N4385" i="5"/>
  <c r="N4387" i="5"/>
  <c r="N4397" i="5"/>
  <c r="R4461" i="5"/>
  <c r="J4510" i="5"/>
  <c r="I4510" i="5"/>
  <c r="M4510" i="5"/>
  <c r="L4510" i="5"/>
  <c r="K4510" i="5"/>
  <c r="H4773" i="5"/>
  <c r="Q4773" i="5" s="1"/>
  <c r="M4773" i="5"/>
  <c r="I4773" i="5"/>
  <c r="L4773" i="5"/>
  <c r="K4773" i="5"/>
  <c r="J4773" i="5"/>
  <c r="L4132" i="5"/>
  <c r="K4132" i="5"/>
  <c r="R4132" i="5" s="1"/>
  <c r="J4143" i="5"/>
  <c r="I4143" i="5"/>
  <c r="R4143" i="5" s="1"/>
  <c r="I4146" i="5"/>
  <c r="L4156" i="5"/>
  <c r="K4156" i="5"/>
  <c r="R4156" i="5" s="1"/>
  <c r="L4167" i="5"/>
  <c r="J4167" i="5"/>
  <c r="I4167" i="5"/>
  <c r="J4195" i="5"/>
  <c r="K4197" i="5"/>
  <c r="I4199" i="5"/>
  <c r="J4205" i="5"/>
  <c r="L4218" i="5"/>
  <c r="J4223" i="5"/>
  <c r="L4236" i="5"/>
  <c r="J4241" i="5"/>
  <c r="J4253" i="5"/>
  <c r="R4253" i="5" s="1"/>
  <c r="H4253" i="5"/>
  <c r="L4257" i="5"/>
  <c r="K4257" i="5"/>
  <c r="J4257" i="5"/>
  <c r="I4257" i="5"/>
  <c r="H4270" i="5"/>
  <c r="Q4270" i="5" s="1"/>
  <c r="M4270" i="5"/>
  <c r="L4270" i="5"/>
  <c r="K4270" i="5"/>
  <c r="J4270" i="5"/>
  <c r="K4273" i="5"/>
  <c r="M4276" i="5"/>
  <c r="N4278" i="5"/>
  <c r="K4286" i="5"/>
  <c r="M4289" i="5"/>
  <c r="H4290" i="5"/>
  <c r="Q4290" i="5" s="1"/>
  <c r="L4293" i="5"/>
  <c r="M4302" i="5"/>
  <c r="R4302" i="5" s="1"/>
  <c r="L4302" i="5"/>
  <c r="K4302" i="5"/>
  <c r="J4302" i="5"/>
  <c r="N4305" i="5"/>
  <c r="M4325" i="5"/>
  <c r="L4325" i="5"/>
  <c r="R4325" i="5" s="1"/>
  <c r="K4325" i="5"/>
  <c r="H4351" i="5"/>
  <c r="K4360" i="5"/>
  <c r="J4360" i="5"/>
  <c r="I4360" i="5"/>
  <c r="H4360" i="5"/>
  <c r="Q4360" i="5" s="1"/>
  <c r="M4360" i="5"/>
  <c r="L4360" i="5"/>
  <c r="L4364" i="5"/>
  <c r="M4364" i="5"/>
  <c r="N4364" i="5" s="1"/>
  <c r="K4364" i="5"/>
  <c r="J4364" i="5"/>
  <c r="I4364" i="5"/>
  <c r="N4388" i="5"/>
  <c r="H4510" i="5"/>
  <c r="Q4510" i="5" s="1"/>
  <c r="L4514" i="5"/>
  <c r="M4514" i="5"/>
  <c r="J4514" i="5"/>
  <c r="K4514" i="5"/>
  <c r="I4514" i="5"/>
  <c r="H4132" i="5"/>
  <c r="H4143" i="5"/>
  <c r="J4146" i="5"/>
  <c r="H4156" i="5"/>
  <c r="H4167" i="5"/>
  <c r="H4169" i="5"/>
  <c r="Q4169" i="5" s="1"/>
  <c r="N4174" i="5"/>
  <c r="R4182" i="5"/>
  <c r="L4192" i="5"/>
  <c r="K4192" i="5"/>
  <c r="N4192" i="5" s="1"/>
  <c r="K4195" i="5"/>
  <c r="M4197" i="5"/>
  <c r="J4199" i="5"/>
  <c r="I4201" i="5"/>
  <c r="R4201" i="5" s="1"/>
  <c r="K4205" i="5"/>
  <c r="R4212" i="5"/>
  <c r="S4212" i="5" s="1"/>
  <c r="N4216" i="5"/>
  <c r="K4223" i="5"/>
  <c r="R4230" i="5"/>
  <c r="K4241" i="5"/>
  <c r="R4248" i="5"/>
  <c r="H4263" i="5"/>
  <c r="Q4263" i="5" s="1"/>
  <c r="L4267" i="5"/>
  <c r="M4267" i="5"/>
  <c r="K4267" i="5"/>
  <c r="J4267" i="5"/>
  <c r="I4267" i="5"/>
  <c r="I4270" i="5"/>
  <c r="R4270" i="5" s="1"/>
  <c r="M4273" i="5"/>
  <c r="L4286" i="5"/>
  <c r="R4287" i="5"/>
  <c r="H4302" i="5"/>
  <c r="M4303" i="5"/>
  <c r="L4303" i="5"/>
  <c r="K4303" i="5"/>
  <c r="J4303" i="5"/>
  <c r="I4303" i="5"/>
  <c r="H4303" i="5"/>
  <c r="Q4303" i="5" s="1"/>
  <c r="M4307" i="5"/>
  <c r="N4307" i="5" s="1"/>
  <c r="L4307" i="5"/>
  <c r="K4307" i="5"/>
  <c r="R4307" i="5" s="1"/>
  <c r="J4321" i="5"/>
  <c r="M4321" i="5"/>
  <c r="L4321" i="5"/>
  <c r="K4321" i="5"/>
  <c r="I4321" i="5"/>
  <c r="R4321" i="5" s="1"/>
  <c r="H4325" i="5"/>
  <c r="Q4325" i="5" s="1"/>
  <c r="N4331" i="5"/>
  <c r="J4333" i="5"/>
  <c r="R4333" i="5" s="1"/>
  <c r="L4333" i="5"/>
  <c r="K4333" i="5"/>
  <c r="K4342" i="5"/>
  <c r="J4342" i="5"/>
  <c r="I4342" i="5"/>
  <c r="H4342" i="5"/>
  <c r="Q4342" i="5" s="1"/>
  <c r="M4342" i="5"/>
  <c r="L4342" i="5"/>
  <c r="H4344" i="5"/>
  <c r="Q4344" i="5" s="1"/>
  <c r="M4344" i="5"/>
  <c r="J4344" i="5"/>
  <c r="I4344" i="5"/>
  <c r="R4344" i="5" s="1"/>
  <c r="I4351" i="5"/>
  <c r="R4351" i="5" s="1"/>
  <c r="R4366" i="5"/>
  <c r="N4403" i="5"/>
  <c r="N4508" i="5"/>
  <c r="H4514" i="5"/>
  <c r="Q4514" i="5" s="1"/>
  <c r="N4133" i="5"/>
  <c r="R4135" i="5"/>
  <c r="T4135" i="5" s="1"/>
  <c r="U4135" i="5" s="1"/>
  <c r="N4157" i="5"/>
  <c r="R4159" i="5"/>
  <c r="V4159" i="5" s="1"/>
  <c r="L4173" i="5"/>
  <c r="J4173" i="5"/>
  <c r="I4173" i="5"/>
  <c r="R4173" i="5" s="1"/>
  <c r="N4193" i="5"/>
  <c r="L4195" i="5"/>
  <c r="K4199" i="5"/>
  <c r="L4205" i="5"/>
  <c r="R4219" i="5"/>
  <c r="T4219" i="5" s="1"/>
  <c r="U4219" i="5" s="1"/>
  <c r="L4223" i="5"/>
  <c r="R4237" i="5"/>
  <c r="L4241" i="5"/>
  <c r="L4254" i="5"/>
  <c r="J4254" i="5"/>
  <c r="M4254" i="5"/>
  <c r="K4254" i="5"/>
  <c r="I4254" i="5"/>
  <c r="R4254" i="5" s="1"/>
  <c r="H4254" i="5"/>
  <c r="L4260" i="5"/>
  <c r="J4260" i="5"/>
  <c r="N4260" i="5" s="1"/>
  <c r="R4263" i="5"/>
  <c r="N4279" i="5"/>
  <c r="R4322" i="5"/>
  <c r="N4349" i="5"/>
  <c r="M4372" i="5"/>
  <c r="L4372" i="5"/>
  <c r="K4372" i="5"/>
  <c r="J4372" i="5"/>
  <c r="I4372" i="5"/>
  <c r="H4372" i="5"/>
  <c r="Q4372" i="5" s="1"/>
  <c r="V4575" i="5"/>
  <c r="J4600" i="5"/>
  <c r="I4600" i="5"/>
  <c r="M4600" i="5"/>
  <c r="L4600" i="5"/>
  <c r="N4600" i="5" s="1"/>
  <c r="K4600" i="5"/>
  <c r="T4629" i="5"/>
  <c r="U4629" i="5" s="1"/>
  <c r="S4629" i="5"/>
  <c r="V4629" i="5"/>
  <c r="J4417" i="5"/>
  <c r="M4417" i="5"/>
  <c r="H4488" i="5"/>
  <c r="Q4488" i="5" s="1"/>
  <c r="M4488" i="5"/>
  <c r="K4488" i="5"/>
  <c r="J4488" i="5"/>
  <c r="I4488" i="5"/>
  <c r="J4663" i="5"/>
  <c r="K4663" i="5"/>
  <c r="M4663" i="5"/>
  <c r="L4663" i="5"/>
  <c r="I4663" i="5"/>
  <c r="H4663" i="5"/>
  <c r="Q4663" i="5" s="1"/>
  <c r="O4677" i="5"/>
  <c r="I4801" i="5"/>
  <c r="L4801" i="5"/>
  <c r="M4801" i="5"/>
  <c r="H4801" i="5"/>
  <c r="Q4801" i="5" s="1"/>
  <c r="K4801" i="5"/>
  <c r="J4801" i="5"/>
  <c r="R4367" i="5"/>
  <c r="V4367" i="5" s="1"/>
  <c r="R4377" i="5"/>
  <c r="T4377" i="5" s="1"/>
  <c r="U4377" i="5" s="1"/>
  <c r="I4380" i="5"/>
  <c r="R4380" i="5" s="1"/>
  <c r="R4395" i="5"/>
  <c r="S4395" i="5" s="1"/>
  <c r="H4404" i="5"/>
  <c r="Q4404" i="5" s="1"/>
  <c r="M4404" i="5"/>
  <c r="L4404" i="5"/>
  <c r="K4404" i="5"/>
  <c r="J4404" i="5"/>
  <c r="H4410" i="5"/>
  <c r="Q4410" i="5" s="1"/>
  <c r="M4410" i="5"/>
  <c r="N4410" i="5" s="1"/>
  <c r="H4417" i="5"/>
  <c r="Q4417" i="5" s="1"/>
  <c r="H4423" i="5"/>
  <c r="Q4423" i="5" s="1"/>
  <c r="N4425" i="5"/>
  <c r="H4434" i="5"/>
  <c r="Q4434" i="5" s="1"/>
  <c r="M4434" i="5"/>
  <c r="L4463" i="5"/>
  <c r="K4463" i="5"/>
  <c r="L4488" i="5"/>
  <c r="L4499" i="5"/>
  <c r="K4499" i="5"/>
  <c r="L4505" i="5"/>
  <c r="K4505" i="5"/>
  <c r="M4505" i="5"/>
  <c r="J4505" i="5"/>
  <c r="H4506" i="5"/>
  <c r="Q4506" i="5" s="1"/>
  <c r="M4506" i="5"/>
  <c r="L4506" i="5"/>
  <c r="K4506" i="5"/>
  <c r="J4506" i="5"/>
  <c r="I4506" i="5"/>
  <c r="R4506" i="5" s="1"/>
  <c r="L4532" i="5"/>
  <c r="M4532" i="5"/>
  <c r="N4532" i="5"/>
  <c r="J4532" i="5"/>
  <c r="I4532" i="5"/>
  <c r="H4532" i="5"/>
  <c r="Q4532" i="5" s="1"/>
  <c r="O4546" i="5"/>
  <c r="J4597" i="5"/>
  <c r="K4597" i="5"/>
  <c r="M4597" i="5"/>
  <c r="L4597" i="5"/>
  <c r="I4597" i="5"/>
  <c r="R4597" i="5" s="1"/>
  <c r="H4597" i="5"/>
  <c r="Q4597" i="5" s="1"/>
  <c r="H4608" i="5"/>
  <c r="Q4608" i="5" s="1"/>
  <c r="M4608" i="5"/>
  <c r="I4608" i="5"/>
  <c r="J4608" i="5"/>
  <c r="L4608" i="5"/>
  <c r="N4703" i="5"/>
  <c r="R4331" i="5"/>
  <c r="J4339" i="5"/>
  <c r="M4339" i="5"/>
  <c r="L4339" i="5"/>
  <c r="K4339" i="5"/>
  <c r="R4341" i="5"/>
  <c r="J4357" i="5"/>
  <c r="R4357" i="5" s="1"/>
  <c r="M4357" i="5"/>
  <c r="L4357" i="5"/>
  <c r="K4357" i="5"/>
  <c r="R4359" i="5"/>
  <c r="I4362" i="5"/>
  <c r="J4375" i="5"/>
  <c r="R4375" i="5" s="1"/>
  <c r="M4375" i="5"/>
  <c r="L4375" i="5"/>
  <c r="K4375" i="5"/>
  <c r="J4380" i="5"/>
  <c r="J4393" i="5"/>
  <c r="R4393" i="5" s="1"/>
  <c r="M4393" i="5"/>
  <c r="L4393" i="5"/>
  <c r="K4393" i="5"/>
  <c r="I4404" i="5"/>
  <c r="R4404" i="5" s="1"/>
  <c r="I4410" i="5"/>
  <c r="J4414" i="5"/>
  <c r="I4414" i="5"/>
  <c r="K4414" i="5"/>
  <c r="I4417" i="5"/>
  <c r="I4423" i="5"/>
  <c r="R4423" i="5" s="1"/>
  <c r="I4434" i="5"/>
  <c r="J4435" i="5"/>
  <c r="M4435" i="5"/>
  <c r="K4435" i="5"/>
  <c r="I4435" i="5"/>
  <c r="L4435" i="5"/>
  <c r="N4435" i="5" s="1"/>
  <c r="N4442" i="5"/>
  <c r="R4449" i="5"/>
  <c r="H4463" i="5"/>
  <c r="Q4463" i="5" s="1"/>
  <c r="J4480" i="5"/>
  <c r="I4480" i="5"/>
  <c r="R4480" i="5" s="1"/>
  <c r="M4480" i="5"/>
  <c r="H4499" i="5"/>
  <c r="Q4499" i="5" s="1"/>
  <c r="H4505" i="5"/>
  <c r="L4508" i="5"/>
  <c r="M4508" i="5"/>
  <c r="J4525" i="5"/>
  <c r="K4525" i="5"/>
  <c r="M4525" i="5"/>
  <c r="L4525" i="5"/>
  <c r="I4525" i="5"/>
  <c r="H4525" i="5"/>
  <c r="Q4525" i="5" s="1"/>
  <c r="K4532" i="5"/>
  <c r="K4608" i="5"/>
  <c r="H4662" i="5"/>
  <c r="Q4662" i="5" s="1"/>
  <c r="M4662" i="5"/>
  <c r="I4662" i="5"/>
  <c r="L4662" i="5"/>
  <c r="K4662" i="5"/>
  <c r="H4339" i="5"/>
  <c r="Q4339" i="5" s="1"/>
  <c r="H4357" i="5"/>
  <c r="Q4357" i="5" s="1"/>
  <c r="J4362" i="5"/>
  <c r="K4380" i="5"/>
  <c r="H4393" i="5"/>
  <c r="Q4393" i="5" s="1"/>
  <c r="I4396" i="5"/>
  <c r="M4396" i="5"/>
  <c r="L4396" i="5"/>
  <c r="K4396" i="5"/>
  <c r="J4396" i="5"/>
  <c r="N4409" i="5"/>
  <c r="J4410" i="5"/>
  <c r="J4411" i="5"/>
  <c r="M4411" i="5"/>
  <c r="L4411" i="5"/>
  <c r="K4411" i="5"/>
  <c r="I4411" i="5"/>
  <c r="R4411" i="5" s="1"/>
  <c r="H4414" i="5"/>
  <c r="Q4414" i="5" s="1"/>
  <c r="K4417" i="5"/>
  <c r="K4423" i="5"/>
  <c r="H4428" i="5"/>
  <c r="Q4428" i="5" s="1"/>
  <c r="M4428" i="5"/>
  <c r="N4428" i="5" s="1"/>
  <c r="I4428" i="5"/>
  <c r="J4429" i="5"/>
  <c r="M4429" i="5"/>
  <c r="L4429" i="5"/>
  <c r="K4429" i="5"/>
  <c r="J4434" i="5"/>
  <c r="H4435" i="5"/>
  <c r="Q4435" i="5" s="1"/>
  <c r="H4440" i="5"/>
  <c r="Q4440" i="5" s="1"/>
  <c r="M4440" i="5"/>
  <c r="I4463" i="5"/>
  <c r="R4463" i="5" s="1"/>
  <c r="L4475" i="5"/>
  <c r="K4475" i="5"/>
  <c r="M4475" i="5"/>
  <c r="I4475" i="5"/>
  <c r="H4475" i="5"/>
  <c r="R4479" i="5"/>
  <c r="H4480" i="5"/>
  <c r="Q4480" i="5" s="1"/>
  <c r="H4482" i="5"/>
  <c r="Q4482" i="5" s="1"/>
  <c r="M4482" i="5"/>
  <c r="L4482" i="5"/>
  <c r="K4482" i="5"/>
  <c r="J4482" i="5"/>
  <c r="R4482" i="5" s="1"/>
  <c r="L4484" i="5"/>
  <c r="M4484" i="5"/>
  <c r="K4484" i="5"/>
  <c r="I4499" i="5"/>
  <c r="R4499" i="5" s="1"/>
  <c r="I4505" i="5"/>
  <c r="H4508" i="5"/>
  <c r="Q4508" i="5" s="1"/>
  <c r="J4516" i="5"/>
  <c r="I4516" i="5"/>
  <c r="J4531" i="5"/>
  <c r="K4531" i="5"/>
  <c r="M4531" i="5"/>
  <c r="I4531" i="5"/>
  <c r="H4531" i="5"/>
  <c r="R4545" i="5"/>
  <c r="P4574" i="5"/>
  <c r="J4662" i="5"/>
  <c r="T4718" i="5"/>
  <c r="U4718" i="5" s="1"/>
  <c r="P4769" i="5"/>
  <c r="K4378" i="5"/>
  <c r="J4378" i="5"/>
  <c r="I4378" i="5"/>
  <c r="H4378" i="5"/>
  <c r="Q4378" i="5" s="1"/>
  <c r="J4399" i="5"/>
  <c r="M4399" i="5"/>
  <c r="L4399" i="5"/>
  <c r="L4415" i="5"/>
  <c r="K4415" i="5"/>
  <c r="M4415" i="5"/>
  <c r="L4421" i="5"/>
  <c r="K4421" i="5"/>
  <c r="N4426" i="5"/>
  <c r="J4450" i="5"/>
  <c r="I4450" i="5"/>
  <c r="R4450" i="5" s="1"/>
  <c r="L4450" i="5"/>
  <c r="K4450" i="5"/>
  <c r="M4450" i="5"/>
  <c r="H4450" i="5"/>
  <c r="Q4450" i="5" s="1"/>
  <c r="J4459" i="5"/>
  <c r="M4459" i="5"/>
  <c r="L4459" i="5"/>
  <c r="K4459" i="5"/>
  <c r="I4459" i="5"/>
  <c r="N4459" i="5" s="1"/>
  <c r="T4479" i="5"/>
  <c r="U4479" i="5" s="1"/>
  <c r="S4479" i="5"/>
  <c r="V4479" i="5"/>
  <c r="R4508" i="5"/>
  <c r="J4579" i="5"/>
  <c r="K4579" i="5"/>
  <c r="M4579" i="5"/>
  <c r="L4579" i="5"/>
  <c r="I4579" i="5"/>
  <c r="R4579" i="5" s="1"/>
  <c r="J4642" i="5"/>
  <c r="I4642" i="5"/>
  <c r="L4642" i="5"/>
  <c r="K4642" i="5"/>
  <c r="M4642" i="5"/>
  <c r="H4642" i="5"/>
  <c r="Q4642" i="5" s="1"/>
  <c r="N4401" i="5"/>
  <c r="R4429" i="5"/>
  <c r="L4454" i="5"/>
  <c r="M4454" i="5"/>
  <c r="J4454" i="5"/>
  <c r="I4454" i="5"/>
  <c r="K4454" i="5"/>
  <c r="H4454" i="5"/>
  <c r="Q4454" i="5" s="1"/>
  <c r="L4469" i="5"/>
  <c r="N4469" i="5" s="1"/>
  <c r="K4469" i="5"/>
  <c r="M4469" i="5"/>
  <c r="J4469" i="5"/>
  <c r="T4515" i="5"/>
  <c r="U4515" i="5" s="1"/>
  <c r="S4515" i="5"/>
  <c r="V4515" i="5"/>
  <c r="V4674" i="5"/>
  <c r="L4751" i="5"/>
  <c r="M4751" i="5"/>
  <c r="I4751" i="5"/>
  <c r="J4751" i="5"/>
  <c r="H4751" i="5"/>
  <c r="Q4751" i="5" s="1"/>
  <c r="K4751" i="5"/>
  <c r="S4952" i="5"/>
  <c r="V4952" i="5"/>
  <c r="T4952" i="5"/>
  <c r="U4952" i="5" s="1"/>
  <c r="N4255" i="5"/>
  <c r="N4286" i="5"/>
  <c r="R4294" i="5"/>
  <c r="K4326" i="5"/>
  <c r="R4326" i="5" s="1"/>
  <c r="N4341" i="5"/>
  <c r="J4347" i="5"/>
  <c r="R4347" i="5" s="1"/>
  <c r="H4350" i="5"/>
  <c r="Q4350" i="5" s="1"/>
  <c r="M4350" i="5"/>
  <c r="L4350" i="5"/>
  <c r="K4350" i="5"/>
  <c r="N4359" i="5"/>
  <c r="M4362" i="5"/>
  <c r="J4365" i="5"/>
  <c r="R4365" i="5" s="1"/>
  <c r="H4368" i="5"/>
  <c r="Q4368" i="5" s="1"/>
  <c r="M4368" i="5"/>
  <c r="L4368" i="5"/>
  <c r="K4368" i="5"/>
  <c r="I4373" i="5"/>
  <c r="N4373" i="5" s="1"/>
  <c r="M4378" i="5"/>
  <c r="K4383" i="5"/>
  <c r="R4383" i="5" s="1"/>
  <c r="L4389" i="5"/>
  <c r="K4389" i="5"/>
  <c r="N4389" i="5" s="1"/>
  <c r="J4389" i="5"/>
  <c r="I4389" i="5"/>
  <c r="J4391" i="5"/>
  <c r="I4399" i="5"/>
  <c r="N4399" i="5" s="1"/>
  <c r="I4402" i="5"/>
  <c r="M4402" i="5"/>
  <c r="I4405" i="5"/>
  <c r="I4415" i="5"/>
  <c r="N4415" i="5" s="1"/>
  <c r="N4417" i="5"/>
  <c r="I4421" i="5"/>
  <c r="N4421" i="5" s="1"/>
  <c r="N4423" i="5"/>
  <c r="L4428" i="5"/>
  <c r="K4440" i="5"/>
  <c r="R4440" i="5" s="1"/>
  <c r="H4452" i="5"/>
  <c r="Q4452" i="5" s="1"/>
  <c r="M4452" i="5"/>
  <c r="K4452" i="5"/>
  <c r="J4452" i="5"/>
  <c r="H4469" i="5"/>
  <c r="Q4469" i="5" s="1"/>
  <c r="H4470" i="5"/>
  <c r="Q4470" i="5" s="1"/>
  <c r="M4470" i="5"/>
  <c r="L4470" i="5"/>
  <c r="K4470" i="5"/>
  <c r="J4470" i="5"/>
  <c r="J4484" i="5"/>
  <c r="R4484" i="5" s="1"/>
  <c r="K4508" i="5"/>
  <c r="L4516" i="5"/>
  <c r="O4576" i="5"/>
  <c r="N4648" i="5"/>
  <c r="J4259" i="5"/>
  <c r="R4259" i="5" s="1"/>
  <c r="H4259" i="5"/>
  <c r="Q4259" i="5" s="1"/>
  <c r="J4277" i="5"/>
  <c r="R4277" i="5" s="1"/>
  <c r="H4277" i="5"/>
  <c r="Q4277" i="5" s="1"/>
  <c r="R4305" i="5"/>
  <c r="I4308" i="5"/>
  <c r="K4324" i="5"/>
  <c r="J4324" i="5"/>
  <c r="I4324" i="5"/>
  <c r="H4324" i="5"/>
  <c r="Q4324" i="5" s="1"/>
  <c r="L4326" i="5"/>
  <c r="H4332" i="5"/>
  <c r="Q4332" i="5" s="1"/>
  <c r="M4332" i="5"/>
  <c r="L4332" i="5"/>
  <c r="K4332" i="5"/>
  <c r="L4335" i="5"/>
  <c r="K4335" i="5"/>
  <c r="J4335" i="5"/>
  <c r="I4335" i="5"/>
  <c r="N4335" i="5" s="1"/>
  <c r="H4340" i="5"/>
  <c r="Q4340" i="5" s="1"/>
  <c r="K4347" i="5"/>
  <c r="I4350" i="5"/>
  <c r="L4353" i="5"/>
  <c r="K4353" i="5"/>
  <c r="J4353" i="5"/>
  <c r="I4353" i="5"/>
  <c r="R4353" i="5" s="1"/>
  <c r="H4358" i="5"/>
  <c r="Q4358" i="5" s="1"/>
  <c r="K4365" i="5"/>
  <c r="I4368" i="5"/>
  <c r="R4368" i="5" s="1"/>
  <c r="L4371" i="5"/>
  <c r="K4371" i="5"/>
  <c r="J4371" i="5"/>
  <c r="I4371" i="5"/>
  <c r="J4373" i="5"/>
  <c r="H4376" i="5"/>
  <c r="Q4376" i="5" s="1"/>
  <c r="M4379" i="5"/>
  <c r="L4379" i="5"/>
  <c r="K4379" i="5"/>
  <c r="N4379" i="5" s="1"/>
  <c r="L4383" i="5"/>
  <c r="H4389" i="5"/>
  <c r="Q4389" i="5" s="1"/>
  <c r="K4391" i="5"/>
  <c r="H4394" i="5"/>
  <c r="Q4394" i="5" s="1"/>
  <c r="H4397" i="5"/>
  <c r="Q4397" i="5" s="1"/>
  <c r="K4399" i="5"/>
  <c r="H4402" i="5"/>
  <c r="Q4402" i="5" s="1"/>
  <c r="K4405" i="5"/>
  <c r="J4408" i="5"/>
  <c r="I4408" i="5"/>
  <c r="J4415" i="5"/>
  <c r="J4421" i="5"/>
  <c r="L4440" i="5"/>
  <c r="I4452" i="5"/>
  <c r="J4453" i="5"/>
  <c r="R4453" i="5" s="1"/>
  <c r="M4453" i="5"/>
  <c r="L4453" i="5"/>
  <c r="H4453" i="5"/>
  <c r="Q4453" i="5" s="1"/>
  <c r="N4463" i="5"/>
  <c r="I4469" i="5"/>
  <c r="I4470" i="5"/>
  <c r="L4472" i="5"/>
  <c r="M4472" i="5"/>
  <c r="M4516" i="5"/>
  <c r="N4544" i="5"/>
  <c r="J4576" i="5"/>
  <c r="I4576" i="5"/>
  <c r="M4576" i="5"/>
  <c r="L4576" i="5"/>
  <c r="K4576" i="5"/>
  <c r="H4576" i="5"/>
  <c r="Q4576" i="5" s="1"/>
  <c r="N4706" i="5"/>
  <c r="M4291" i="5"/>
  <c r="L4291" i="5"/>
  <c r="R4291" i="5" s="1"/>
  <c r="N4310" i="5"/>
  <c r="N4318" i="5"/>
  <c r="N4323" i="5"/>
  <c r="M4326" i="5"/>
  <c r="N4339" i="5"/>
  <c r="R4340" i="5"/>
  <c r="M4343" i="5"/>
  <c r="L4343" i="5"/>
  <c r="K4343" i="5"/>
  <c r="R4343" i="5" s="1"/>
  <c r="L4347" i="5"/>
  <c r="R4358" i="5"/>
  <c r="M4361" i="5"/>
  <c r="L4361" i="5"/>
  <c r="K4361" i="5"/>
  <c r="R4361" i="5" s="1"/>
  <c r="L4365" i="5"/>
  <c r="K4373" i="5"/>
  <c r="N4375" i="5"/>
  <c r="R4376" i="5"/>
  <c r="L4391" i="5"/>
  <c r="N4393" i="5"/>
  <c r="R4397" i="5"/>
  <c r="L4405" i="5"/>
  <c r="M4421" i="5"/>
  <c r="R4431" i="5"/>
  <c r="R4437" i="5"/>
  <c r="T4437" i="5" s="1"/>
  <c r="U4437" i="5" s="1"/>
  <c r="J4447" i="5"/>
  <c r="H4447" i="5"/>
  <c r="Q4447" i="5" s="1"/>
  <c r="M4447" i="5"/>
  <c r="L4447" i="5"/>
  <c r="K4447" i="5"/>
  <c r="R4455" i="5"/>
  <c r="H4472" i="5"/>
  <c r="L4478" i="5"/>
  <c r="J4478" i="5"/>
  <c r="R4478" i="5" s="1"/>
  <c r="N4480" i="5"/>
  <c r="N4525" i="5"/>
  <c r="Q4667" i="5"/>
  <c r="L4781" i="5"/>
  <c r="M4781" i="5"/>
  <c r="I4781" i="5"/>
  <c r="R4781" i="5" s="1"/>
  <c r="J4781" i="5"/>
  <c r="K4781" i="5"/>
  <c r="H4781" i="5"/>
  <c r="Q4781" i="5" s="1"/>
  <c r="H4261" i="5"/>
  <c r="Q4261" i="5" s="1"/>
  <c r="I4264" i="5"/>
  <c r="L4266" i="5"/>
  <c r="J4266" i="5"/>
  <c r="H4279" i="5"/>
  <c r="Q4279" i="5" s="1"/>
  <c r="I4282" i="5"/>
  <c r="R4282" i="5" s="1"/>
  <c r="L4284" i="5"/>
  <c r="J4284" i="5"/>
  <c r="N4284" i="5" s="1"/>
  <c r="H4291" i="5"/>
  <c r="Q4291" i="5" s="1"/>
  <c r="N4292" i="5"/>
  <c r="M4297" i="5"/>
  <c r="L4297" i="5"/>
  <c r="R4297" i="5" s="1"/>
  <c r="K4301" i="5"/>
  <c r="J4301" i="5"/>
  <c r="I4301" i="5"/>
  <c r="R4301" i="5" s="1"/>
  <c r="H4301" i="5"/>
  <c r="Q4301" i="5" s="1"/>
  <c r="R4319" i="5"/>
  <c r="V4319" i="5" s="1"/>
  <c r="H4322" i="5"/>
  <c r="Q4322" i="5" s="1"/>
  <c r="H4343" i="5"/>
  <c r="Q4343" i="5" s="1"/>
  <c r="H4361" i="5"/>
  <c r="Q4361" i="5" s="1"/>
  <c r="L4382" i="5"/>
  <c r="M4382" i="5"/>
  <c r="K4382" i="5"/>
  <c r="J4382" i="5"/>
  <c r="N4382" i="5" s="1"/>
  <c r="R4384" i="5"/>
  <c r="T4384" i="5" s="1"/>
  <c r="U4384" i="5" s="1"/>
  <c r="J4394" i="5"/>
  <c r="R4394" i="5" s="1"/>
  <c r="R4400" i="5"/>
  <c r="K4402" i="5"/>
  <c r="M4405" i="5"/>
  <c r="K4408" i="5"/>
  <c r="L4409" i="5"/>
  <c r="K4409" i="5"/>
  <c r="M4409" i="5"/>
  <c r="J4409" i="5"/>
  <c r="R4409" i="5" s="1"/>
  <c r="R4419" i="5"/>
  <c r="R4425" i="5"/>
  <c r="N4429" i="5"/>
  <c r="N4441" i="5"/>
  <c r="H4446" i="5"/>
  <c r="Q4446" i="5" s="1"/>
  <c r="M4446" i="5"/>
  <c r="L4446" i="5"/>
  <c r="R4446" i="5" s="1"/>
  <c r="I4447" i="5"/>
  <c r="R4447" i="5" s="1"/>
  <c r="K4453" i="5"/>
  <c r="I4472" i="5"/>
  <c r="H4478" i="5"/>
  <c r="Q4478" i="5" s="1"/>
  <c r="H4512" i="5"/>
  <c r="Q4512" i="5" s="1"/>
  <c r="M4512" i="5"/>
  <c r="L4512" i="5"/>
  <c r="K4512" i="5"/>
  <c r="J4512" i="5"/>
  <c r="I4512" i="5"/>
  <c r="N4516" i="5"/>
  <c r="R4575" i="5"/>
  <c r="T4575" i="5" s="1"/>
  <c r="U4575" i="5" s="1"/>
  <c r="J4612" i="5"/>
  <c r="I4612" i="5"/>
  <c r="M4612" i="5"/>
  <c r="K4612" i="5"/>
  <c r="H4612" i="5"/>
  <c r="Q4612" i="5" s="1"/>
  <c r="S5000" i="5"/>
  <c r="V5000" i="5"/>
  <c r="T5000" i="5"/>
  <c r="U5000" i="5" s="1"/>
  <c r="N4545" i="5"/>
  <c r="J4546" i="5"/>
  <c r="I4546" i="5"/>
  <c r="H4590" i="5"/>
  <c r="Q4590" i="5" s="1"/>
  <c r="M4590" i="5"/>
  <c r="I4590" i="5"/>
  <c r="J4594" i="5"/>
  <c r="I4594" i="5"/>
  <c r="H4594" i="5"/>
  <c r="Q4594" i="5" s="1"/>
  <c r="N4599" i="5"/>
  <c r="N4611" i="5"/>
  <c r="H4656" i="5"/>
  <c r="Q4656" i="5" s="1"/>
  <c r="M4656" i="5"/>
  <c r="N4656" i="5" s="1"/>
  <c r="I4656" i="5"/>
  <c r="L4656" i="5"/>
  <c r="K4656" i="5"/>
  <c r="J4657" i="5"/>
  <c r="K4657" i="5"/>
  <c r="H4657" i="5"/>
  <c r="Q4657" i="5" s="1"/>
  <c r="I4657" i="5"/>
  <c r="L4664" i="5"/>
  <c r="M4664" i="5"/>
  <c r="H4664" i="5"/>
  <c r="Q4664" i="5" s="1"/>
  <c r="I4664" i="5"/>
  <c r="R4664" i="5" s="1"/>
  <c r="I4699" i="5"/>
  <c r="J4699" i="5"/>
  <c r="K4699" i="5"/>
  <c r="L4699" i="5"/>
  <c r="H4699" i="5"/>
  <c r="Q4699" i="5" s="1"/>
  <c r="J4726" i="5"/>
  <c r="K4726" i="5"/>
  <c r="I4726" i="5"/>
  <c r="R4726" i="5" s="1"/>
  <c r="H4726" i="5"/>
  <c r="Q4726" i="5" s="1"/>
  <c r="M4726" i="5"/>
  <c r="N4792" i="5"/>
  <c r="V4802" i="5"/>
  <c r="I4855" i="5"/>
  <c r="L4855" i="5"/>
  <c r="M4855" i="5"/>
  <c r="H4855" i="5"/>
  <c r="Q4855" i="5" s="1"/>
  <c r="K4855" i="5"/>
  <c r="J4855" i="5"/>
  <c r="O4921" i="5"/>
  <c r="L4544" i="5"/>
  <c r="M4544" i="5"/>
  <c r="H4546" i="5"/>
  <c r="Q4546" i="5" s="1"/>
  <c r="J4558" i="5"/>
  <c r="I4558" i="5"/>
  <c r="M4558" i="5"/>
  <c r="J4590" i="5"/>
  <c r="N4593" i="5"/>
  <c r="K4594" i="5"/>
  <c r="N4594" i="5" s="1"/>
  <c r="J4609" i="5"/>
  <c r="K4609" i="5"/>
  <c r="H4620" i="5"/>
  <c r="Q4620" i="5" s="1"/>
  <c r="M4620" i="5"/>
  <c r="I4620" i="5"/>
  <c r="L4628" i="5"/>
  <c r="M4628" i="5"/>
  <c r="K4628" i="5"/>
  <c r="N4641" i="5"/>
  <c r="R4647" i="5"/>
  <c r="V4647" i="5" s="1"/>
  <c r="J4656" i="5"/>
  <c r="L4657" i="5"/>
  <c r="L4658" i="5"/>
  <c r="M4658" i="5"/>
  <c r="H4658" i="5"/>
  <c r="Q4658" i="5" s="1"/>
  <c r="J4664" i="5"/>
  <c r="M4699" i="5"/>
  <c r="N4699" i="5" s="1"/>
  <c r="L4726" i="5"/>
  <c r="P4767" i="5"/>
  <c r="S4934" i="5"/>
  <c r="T4934" i="5"/>
  <c r="U4934" i="5" s="1"/>
  <c r="V4934" i="5"/>
  <c r="H4941" i="5"/>
  <c r="Q4941" i="5" s="1"/>
  <c r="M4941" i="5"/>
  <c r="I4941" i="5"/>
  <c r="J4941" i="5"/>
  <c r="K4941" i="5"/>
  <c r="L4941" i="5"/>
  <c r="H4544" i="5"/>
  <c r="Q4544" i="5" s="1"/>
  <c r="K4546" i="5"/>
  <c r="H4554" i="5"/>
  <c r="Q4554" i="5" s="1"/>
  <c r="M4554" i="5"/>
  <c r="I4554" i="5"/>
  <c r="K4554" i="5"/>
  <c r="J4554" i="5"/>
  <c r="H4558" i="5"/>
  <c r="Q4558" i="5" s="1"/>
  <c r="R4569" i="5"/>
  <c r="L4574" i="5"/>
  <c r="M4574" i="5"/>
  <c r="K4590" i="5"/>
  <c r="J4591" i="5"/>
  <c r="R4591" i="5" s="1"/>
  <c r="K4591" i="5"/>
  <c r="M4591" i="5"/>
  <c r="L4591" i="5"/>
  <c r="L4594" i="5"/>
  <c r="L4598" i="5"/>
  <c r="M4598" i="5"/>
  <c r="R4598" i="5" s="1"/>
  <c r="K4598" i="5"/>
  <c r="J4598" i="5"/>
  <c r="H4628" i="5"/>
  <c r="Q4628" i="5" s="1"/>
  <c r="J4639" i="5"/>
  <c r="K4639" i="5"/>
  <c r="M4657" i="5"/>
  <c r="K4664" i="5"/>
  <c r="L4703" i="5"/>
  <c r="M4703" i="5"/>
  <c r="H4703" i="5"/>
  <c r="Q4703" i="5" s="1"/>
  <c r="I4703" i="5"/>
  <c r="J4703" i="5"/>
  <c r="K4703" i="5"/>
  <c r="H4743" i="5"/>
  <c r="Q4743" i="5" s="1"/>
  <c r="M4743" i="5"/>
  <c r="I4743" i="5"/>
  <c r="R4743" i="5" s="1"/>
  <c r="J4743" i="5"/>
  <c r="L4743" i="5"/>
  <c r="K4743" i="5"/>
  <c r="J4756" i="5"/>
  <c r="K4756" i="5"/>
  <c r="L4756" i="5"/>
  <c r="I4756" i="5"/>
  <c r="R4756" i="5" s="1"/>
  <c r="H4756" i="5"/>
  <c r="Q4756" i="5" s="1"/>
  <c r="O4768" i="5"/>
  <c r="N4455" i="5"/>
  <c r="H4464" i="5"/>
  <c r="Q4464" i="5" s="1"/>
  <c r="M4464" i="5"/>
  <c r="I4464" i="5"/>
  <c r="H4476" i="5"/>
  <c r="Q4476" i="5" s="1"/>
  <c r="M4476" i="5"/>
  <c r="H4500" i="5"/>
  <c r="Q4500" i="5" s="1"/>
  <c r="M4500" i="5"/>
  <c r="I4500" i="5"/>
  <c r="R4500" i="5" s="1"/>
  <c r="J4528" i="5"/>
  <c r="I4528" i="5"/>
  <c r="M4528" i="5"/>
  <c r="L4528" i="5"/>
  <c r="H4536" i="5"/>
  <c r="Q4536" i="5" s="1"/>
  <c r="M4536" i="5"/>
  <c r="I4536" i="5"/>
  <c r="J4536" i="5"/>
  <c r="J4540" i="5"/>
  <c r="I4540" i="5"/>
  <c r="M4540" i="5"/>
  <c r="K4540" i="5"/>
  <c r="H4540" i="5"/>
  <c r="Q4540" i="5" s="1"/>
  <c r="I4544" i="5"/>
  <c r="L4546" i="5"/>
  <c r="L4554" i="5"/>
  <c r="N4557" i="5"/>
  <c r="K4558" i="5"/>
  <c r="H4574" i="5"/>
  <c r="Q4574" i="5" s="1"/>
  <c r="L4590" i="5"/>
  <c r="H4591" i="5"/>
  <c r="Q4591" i="5" s="1"/>
  <c r="M4594" i="5"/>
  <c r="H4598" i="5"/>
  <c r="Q4598" i="5" s="1"/>
  <c r="I4609" i="5"/>
  <c r="L4610" i="5"/>
  <c r="M4610" i="5"/>
  <c r="K4610" i="5"/>
  <c r="I4610" i="5"/>
  <c r="R4610" i="5" s="1"/>
  <c r="H4610" i="5"/>
  <c r="Q4610" i="5" s="1"/>
  <c r="H4614" i="5"/>
  <c r="Q4614" i="5" s="1"/>
  <c r="M4614" i="5"/>
  <c r="I4614" i="5"/>
  <c r="L4614" i="5"/>
  <c r="K4620" i="5"/>
  <c r="J4621" i="5"/>
  <c r="R4621" i="5" s="1"/>
  <c r="K4621" i="5"/>
  <c r="M4621" i="5"/>
  <c r="I4628" i="5"/>
  <c r="H4632" i="5"/>
  <c r="Q4632" i="5" s="1"/>
  <c r="M4632" i="5"/>
  <c r="I4632" i="5"/>
  <c r="H4639" i="5"/>
  <c r="Q4639" i="5" s="1"/>
  <c r="J4648" i="5"/>
  <c r="I4648" i="5"/>
  <c r="L4648" i="5"/>
  <c r="N4657" i="5"/>
  <c r="J4658" i="5"/>
  <c r="R4658" i="5" s="1"/>
  <c r="N4700" i="5"/>
  <c r="R4704" i="5"/>
  <c r="R4718" i="5"/>
  <c r="S4718" i="5" s="1"/>
  <c r="J4720" i="5"/>
  <c r="K4720" i="5"/>
  <c r="M4720" i="5"/>
  <c r="L4720" i="5"/>
  <c r="H4720" i="5"/>
  <c r="Q4720" i="5" s="1"/>
  <c r="I4720" i="5"/>
  <c r="M4756" i="5"/>
  <c r="V4758" i="5"/>
  <c r="S4772" i="5"/>
  <c r="V4772" i="5"/>
  <c r="T4772" i="5"/>
  <c r="U4772" i="5" s="1"/>
  <c r="Q4805" i="5"/>
  <c r="V4814" i="5"/>
  <c r="N4946" i="5"/>
  <c r="N5006" i="5"/>
  <c r="J4570" i="5"/>
  <c r="I4570" i="5"/>
  <c r="L4570" i="5"/>
  <c r="K4570" i="5"/>
  <c r="H4584" i="5"/>
  <c r="Q4584" i="5" s="1"/>
  <c r="M4584" i="5"/>
  <c r="I4584" i="5"/>
  <c r="L4584" i="5"/>
  <c r="K4584" i="5"/>
  <c r="L4592" i="5"/>
  <c r="M4592" i="5"/>
  <c r="H4592" i="5"/>
  <c r="Q4592" i="5" s="1"/>
  <c r="H4602" i="5"/>
  <c r="Q4602" i="5" s="1"/>
  <c r="M4602" i="5"/>
  <c r="I4602" i="5"/>
  <c r="T4605" i="5"/>
  <c r="U4605" i="5" s="1"/>
  <c r="S4605" i="5"/>
  <c r="J4606" i="5"/>
  <c r="I4606" i="5"/>
  <c r="J4633" i="5"/>
  <c r="K4633" i="5"/>
  <c r="L4633" i="5"/>
  <c r="I4633" i="5"/>
  <c r="L4640" i="5"/>
  <c r="M4640" i="5"/>
  <c r="J4640" i="5"/>
  <c r="I4640" i="5"/>
  <c r="R4640" i="5" s="1"/>
  <c r="L4673" i="5"/>
  <c r="M4673" i="5"/>
  <c r="K4673" i="5"/>
  <c r="H4673" i="5"/>
  <c r="Q4673" i="5" s="1"/>
  <c r="I4673" i="5"/>
  <c r="L4709" i="5"/>
  <c r="M4709" i="5"/>
  <c r="K4709" i="5"/>
  <c r="J4709" i="5"/>
  <c r="I4709" i="5"/>
  <c r="R4709" i="5" s="1"/>
  <c r="V4741" i="5"/>
  <c r="T4741" i="5"/>
  <c r="U4741" i="5" s="1"/>
  <c r="S4741" i="5"/>
  <c r="P4791" i="5"/>
  <c r="L4889" i="5"/>
  <c r="M4889" i="5"/>
  <c r="J4889" i="5"/>
  <c r="K4889" i="5"/>
  <c r="I4889" i="5"/>
  <c r="H4889" i="5"/>
  <c r="Q4889" i="5" s="1"/>
  <c r="L4913" i="5"/>
  <c r="M4913" i="5"/>
  <c r="J4913" i="5"/>
  <c r="I4913" i="5"/>
  <c r="H4913" i="5"/>
  <c r="Q4913" i="5" s="1"/>
  <c r="K4913" i="5"/>
  <c r="H4917" i="5"/>
  <c r="Q4917" i="5" s="1"/>
  <c r="M4917" i="5"/>
  <c r="I4917" i="5"/>
  <c r="L4917" i="5"/>
  <c r="J4917" i="5"/>
  <c r="K4917" i="5"/>
  <c r="S4964" i="5"/>
  <c r="V4964" i="5"/>
  <c r="T4964" i="5"/>
  <c r="U4964" i="5" s="1"/>
  <c r="S5241" i="5"/>
  <c r="V5241" i="5"/>
  <c r="T5241" i="5"/>
  <c r="U5241" i="5" s="1"/>
  <c r="H4518" i="5"/>
  <c r="Q4518" i="5" s="1"/>
  <c r="M4518" i="5"/>
  <c r="I4518" i="5"/>
  <c r="J4522" i="5"/>
  <c r="I4522" i="5"/>
  <c r="H4522" i="5"/>
  <c r="Q4522" i="5" s="1"/>
  <c r="N4527" i="5"/>
  <c r="N4539" i="5"/>
  <c r="K4544" i="5"/>
  <c r="H4570" i="5"/>
  <c r="Q4570" i="5" s="1"/>
  <c r="J4574" i="5"/>
  <c r="R4574" i="5" s="1"/>
  <c r="J4584" i="5"/>
  <c r="J4585" i="5"/>
  <c r="K4585" i="5"/>
  <c r="H4585" i="5"/>
  <c r="Q4585" i="5" s="1"/>
  <c r="J4588" i="5"/>
  <c r="I4588" i="5"/>
  <c r="I4592" i="5"/>
  <c r="J4602" i="5"/>
  <c r="J4603" i="5"/>
  <c r="K4603" i="5"/>
  <c r="M4603" i="5"/>
  <c r="I4603" i="5"/>
  <c r="H4603" i="5"/>
  <c r="Q4603" i="5" s="1"/>
  <c r="H4606" i="5"/>
  <c r="Q4606" i="5" s="1"/>
  <c r="N4608" i="5"/>
  <c r="M4609" i="5"/>
  <c r="H4633" i="5"/>
  <c r="Q4633" i="5" s="1"/>
  <c r="L4639" i="5"/>
  <c r="H4640" i="5"/>
  <c r="Q4640" i="5" s="1"/>
  <c r="N4642" i="5"/>
  <c r="N4651" i="5"/>
  <c r="J4673" i="5"/>
  <c r="J4708" i="5"/>
  <c r="K4708" i="5"/>
  <c r="M4708" i="5"/>
  <c r="H4708" i="5"/>
  <c r="Q4708" i="5" s="1"/>
  <c r="H4709" i="5"/>
  <c r="Q4709" i="5" s="1"/>
  <c r="N4760" i="5"/>
  <c r="N4801" i="5"/>
  <c r="S4826" i="5"/>
  <c r="V4826" i="5"/>
  <c r="P4845" i="5"/>
  <c r="N4311" i="5"/>
  <c r="N4329" i="5"/>
  <c r="N4347" i="5"/>
  <c r="N4365" i="5"/>
  <c r="N4383" i="5"/>
  <c r="L4418" i="5"/>
  <c r="I4418" i="5"/>
  <c r="N4419" i="5"/>
  <c r="R4424" i="5"/>
  <c r="T4424" i="5" s="1"/>
  <c r="U4424" i="5" s="1"/>
  <c r="L4430" i="5"/>
  <c r="H4430" i="5"/>
  <c r="Q4430" i="5" s="1"/>
  <c r="J4438" i="5"/>
  <c r="I4438" i="5"/>
  <c r="R4438" i="5" s="1"/>
  <c r="N4449" i="5"/>
  <c r="N4452" i="5"/>
  <c r="L4457" i="5"/>
  <c r="K4457" i="5"/>
  <c r="N4457" i="5" s="1"/>
  <c r="L4464" i="5"/>
  <c r="J4465" i="5"/>
  <c r="M4465" i="5"/>
  <c r="L4465" i="5"/>
  <c r="K4476" i="5"/>
  <c r="R4476" i="5" s="1"/>
  <c r="N4478" i="5"/>
  <c r="H4489" i="5"/>
  <c r="N4491" i="5"/>
  <c r="H4495" i="5"/>
  <c r="Q4495" i="5" s="1"/>
  <c r="L4500" i="5"/>
  <c r="J4501" i="5"/>
  <c r="M4501" i="5"/>
  <c r="L4501" i="5"/>
  <c r="N4514" i="5"/>
  <c r="J4518" i="5"/>
  <c r="N4521" i="5"/>
  <c r="K4522" i="5"/>
  <c r="J4537" i="5"/>
  <c r="R4537" i="5" s="1"/>
  <c r="K4537" i="5"/>
  <c r="H4548" i="5"/>
  <c r="Q4548" i="5" s="1"/>
  <c r="M4548" i="5"/>
  <c r="I4548" i="5"/>
  <c r="L4556" i="5"/>
  <c r="M4556" i="5"/>
  <c r="K4556" i="5"/>
  <c r="N4569" i="5"/>
  <c r="M4570" i="5"/>
  <c r="K4574" i="5"/>
  <c r="I4585" i="5"/>
  <c r="N4587" i="5"/>
  <c r="H4588" i="5"/>
  <c r="Q4588" i="5" s="1"/>
  <c r="J4592" i="5"/>
  <c r="K4602" i="5"/>
  <c r="L4603" i="5"/>
  <c r="K4606" i="5"/>
  <c r="L4621" i="5"/>
  <c r="L4632" i="5"/>
  <c r="M4633" i="5"/>
  <c r="M4639" i="5"/>
  <c r="R4639" i="5" s="1"/>
  <c r="K4640" i="5"/>
  <c r="M4648" i="5"/>
  <c r="H4671" i="5"/>
  <c r="Q4671" i="5" s="1"/>
  <c r="M4671" i="5"/>
  <c r="I4671" i="5"/>
  <c r="R4671" i="5" s="1"/>
  <c r="L4671" i="5"/>
  <c r="K4671" i="5"/>
  <c r="J4671" i="5"/>
  <c r="R4674" i="5"/>
  <c r="S4674" i="5" s="1"/>
  <c r="I4708" i="5"/>
  <c r="N4724" i="5"/>
  <c r="N4742" i="5"/>
  <c r="L4775" i="5"/>
  <c r="N4775" i="5" s="1"/>
  <c r="M4775" i="5"/>
  <c r="H4775" i="5"/>
  <c r="Q4775" i="5" s="1"/>
  <c r="K4775" i="5"/>
  <c r="J4775" i="5"/>
  <c r="I4775" i="5"/>
  <c r="N4806" i="5"/>
  <c r="L4835" i="5"/>
  <c r="M4835" i="5"/>
  <c r="H4835" i="5"/>
  <c r="Q4835" i="5" s="1"/>
  <c r="I4835" i="5"/>
  <c r="J4835" i="5"/>
  <c r="K4835" i="5"/>
  <c r="J4900" i="5"/>
  <c r="K4900" i="5"/>
  <c r="L4900" i="5"/>
  <c r="M4900" i="5"/>
  <c r="H4900" i="5"/>
  <c r="Q4900" i="5" s="1"/>
  <c r="I4900" i="5"/>
  <c r="H4971" i="5"/>
  <c r="Q4971" i="5" s="1"/>
  <c r="M4971" i="5"/>
  <c r="I4971" i="5"/>
  <c r="L4971" i="5"/>
  <c r="J4971" i="5"/>
  <c r="K4971" i="5"/>
  <c r="V4986" i="5"/>
  <c r="H4398" i="5"/>
  <c r="M4398" i="5"/>
  <c r="R4398" i="5" s="1"/>
  <c r="H4406" i="5"/>
  <c r="Q4406" i="5" s="1"/>
  <c r="L4427" i="5"/>
  <c r="K4427" i="5"/>
  <c r="N4427" i="5" s="1"/>
  <c r="R4430" i="5"/>
  <c r="J4444" i="5"/>
  <c r="I4444" i="5"/>
  <c r="N4444" i="5" s="1"/>
  <c r="M4444" i="5"/>
  <c r="L4448" i="5"/>
  <c r="M4448" i="5"/>
  <c r="K4448" i="5"/>
  <c r="N4448" i="5" s="1"/>
  <c r="J4462" i="5"/>
  <c r="I4462" i="5"/>
  <c r="H4462" i="5"/>
  <c r="J4471" i="5"/>
  <c r="M4471" i="5"/>
  <c r="K4471" i="5"/>
  <c r="I4471" i="5"/>
  <c r="R4471" i="5" s="1"/>
  <c r="L4476" i="5"/>
  <c r="J4483" i="5"/>
  <c r="H4483" i="5"/>
  <c r="Q4483" i="5" s="1"/>
  <c r="I4489" i="5"/>
  <c r="I4495" i="5"/>
  <c r="J4498" i="5"/>
  <c r="I4498" i="5"/>
  <c r="H4498" i="5"/>
  <c r="Q4498" i="5" s="1"/>
  <c r="H4501" i="5"/>
  <c r="Q4501" i="5" s="1"/>
  <c r="J4507" i="5"/>
  <c r="M4507" i="5"/>
  <c r="K4507" i="5"/>
  <c r="I4507" i="5"/>
  <c r="K4518" i="5"/>
  <c r="J4519" i="5"/>
  <c r="K4519" i="5"/>
  <c r="M4519" i="5"/>
  <c r="L4519" i="5"/>
  <c r="L4522" i="5"/>
  <c r="L4526" i="5"/>
  <c r="M4526" i="5"/>
  <c r="K4526" i="5"/>
  <c r="J4526" i="5"/>
  <c r="H4537" i="5"/>
  <c r="Q4537" i="5" s="1"/>
  <c r="J4548" i="5"/>
  <c r="H4556" i="5"/>
  <c r="Q4556" i="5" s="1"/>
  <c r="N4558" i="5"/>
  <c r="J4567" i="5"/>
  <c r="N4567" i="5" s="1"/>
  <c r="K4567" i="5"/>
  <c r="R4581" i="5"/>
  <c r="L4585" i="5"/>
  <c r="K4588" i="5"/>
  <c r="K4592" i="5"/>
  <c r="L4602" i="5"/>
  <c r="L4604" i="5"/>
  <c r="N4604" i="5" s="1"/>
  <c r="M4604" i="5"/>
  <c r="L4606" i="5"/>
  <c r="N4617" i="5"/>
  <c r="J4618" i="5"/>
  <c r="I4618" i="5"/>
  <c r="J4660" i="5"/>
  <c r="I4660" i="5"/>
  <c r="R4660" i="5" s="1"/>
  <c r="H4660" i="5"/>
  <c r="Q4660" i="5" s="1"/>
  <c r="J4666" i="5"/>
  <c r="I4666" i="5"/>
  <c r="R4666" i="5" s="1"/>
  <c r="H4666" i="5"/>
  <c r="K4666" i="5"/>
  <c r="I4675" i="5"/>
  <c r="R4675" i="5" s="1"/>
  <c r="J4675" i="5"/>
  <c r="K4675" i="5"/>
  <c r="M4675" i="5"/>
  <c r="L4675" i="5"/>
  <c r="H4707" i="5"/>
  <c r="Q4707" i="5" s="1"/>
  <c r="M4707" i="5"/>
  <c r="I4707" i="5"/>
  <c r="R4707" i="5" s="1"/>
  <c r="L4707" i="5"/>
  <c r="K4707" i="5"/>
  <c r="L4708" i="5"/>
  <c r="P4714" i="5"/>
  <c r="N4726" i="5"/>
  <c r="S4754" i="5"/>
  <c r="T4754" i="5"/>
  <c r="U4754" i="5" s="1"/>
  <c r="V4754" i="5"/>
  <c r="N4778" i="5"/>
  <c r="N4914" i="5"/>
  <c r="N4938" i="5"/>
  <c r="P4949" i="5"/>
  <c r="H4300" i="5"/>
  <c r="Q4300" i="5" s="1"/>
  <c r="H4309" i="5"/>
  <c r="H4316" i="5"/>
  <c r="Q4316" i="5" s="1"/>
  <c r="I4320" i="5"/>
  <c r="H4327" i="5"/>
  <c r="H4334" i="5"/>
  <c r="Q4334" i="5" s="1"/>
  <c r="I4338" i="5"/>
  <c r="R4338" i="5" s="1"/>
  <c r="H4345" i="5"/>
  <c r="Q4345" i="5" s="1"/>
  <c r="H4352" i="5"/>
  <c r="Q4352" i="5" s="1"/>
  <c r="I4356" i="5"/>
  <c r="R4356" i="5" s="1"/>
  <c r="H4363" i="5"/>
  <c r="H4370" i="5"/>
  <c r="Q4370" i="5" s="1"/>
  <c r="I4374" i="5"/>
  <c r="R4374" i="5" s="1"/>
  <c r="R4385" i="5"/>
  <c r="N4407" i="5"/>
  <c r="H4416" i="5"/>
  <c r="Q4416" i="5" s="1"/>
  <c r="M4416" i="5"/>
  <c r="J4416" i="5"/>
  <c r="L4433" i="5"/>
  <c r="K4433" i="5"/>
  <c r="M4433" i="5"/>
  <c r="J4433" i="5"/>
  <c r="R4433" i="5" s="1"/>
  <c r="N4434" i="5"/>
  <c r="L4439" i="5"/>
  <c r="K4439" i="5"/>
  <c r="M4439" i="5"/>
  <c r="I4439" i="5"/>
  <c r="R4439" i="5" s="1"/>
  <c r="H4439" i="5"/>
  <c r="Q4439" i="5" s="1"/>
  <c r="N4443" i="5"/>
  <c r="K4462" i="5"/>
  <c r="J4468" i="5"/>
  <c r="I4468" i="5"/>
  <c r="R4468" i="5" s="1"/>
  <c r="H4471" i="5"/>
  <c r="Q4471" i="5" s="1"/>
  <c r="N4473" i="5"/>
  <c r="I4483" i="5"/>
  <c r="J4486" i="5"/>
  <c r="I4486" i="5"/>
  <c r="N4486" i="5" s="1"/>
  <c r="L4486" i="5"/>
  <c r="K4486" i="5"/>
  <c r="K4489" i="5"/>
  <c r="L4490" i="5"/>
  <c r="M4490" i="5"/>
  <c r="J4490" i="5"/>
  <c r="I4490" i="5"/>
  <c r="L4493" i="5"/>
  <c r="K4493" i="5"/>
  <c r="R4493" i="5" s="1"/>
  <c r="K4495" i="5"/>
  <c r="I4501" i="5"/>
  <c r="J4504" i="5"/>
  <c r="I4504" i="5"/>
  <c r="R4504" i="5" s="1"/>
  <c r="L4518" i="5"/>
  <c r="M4522" i="5"/>
  <c r="L4538" i="5"/>
  <c r="M4538" i="5"/>
  <c r="K4538" i="5"/>
  <c r="I4538" i="5"/>
  <c r="H4538" i="5"/>
  <c r="Q4538" i="5" s="1"/>
  <c r="H4542" i="5"/>
  <c r="Q4542" i="5" s="1"/>
  <c r="M4542" i="5"/>
  <c r="I4542" i="5"/>
  <c r="L4542" i="5"/>
  <c r="K4548" i="5"/>
  <c r="J4549" i="5"/>
  <c r="R4549" i="5" s="1"/>
  <c r="K4549" i="5"/>
  <c r="M4549" i="5"/>
  <c r="I4556" i="5"/>
  <c r="H4560" i="5"/>
  <c r="Q4560" i="5" s="1"/>
  <c r="M4560" i="5"/>
  <c r="I4560" i="5"/>
  <c r="M4585" i="5"/>
  <c r="L4586" i="5"/>
  <c r="N4586" i="5" s="1"/>
  <c r="M4586" i="5"/>
  <c r="L4588" i="5"/>
  <c r="R4599" i="5"/>
  <c r="M4606" i="5"/>
  <c r="L4616" i="5"/>
  <c r="R4616" i="5" s="1"/>
  <c r="M4616" i="5"/>
  <c r="N4620" i="5"/>
  <c r="J4630" i="5"/>
  <c r="I4630" i="5"/>
  <c r="M4630" i="5"/>
  <c r="L4646" i="5"/>
  <c r="M4646" i="5"/>
  <c r="J4646" i="5"/>
  <c r="R4646" i="5" s="1"/>
  <c r="N4658" i="5"/>
  <c r="N4665" i="5"/>
  <c r="N4750" i="5"/>
  <c r="N4892" i="5"/>
  <c r="H4905" i="5"/>
  <c r="Q4905" i="5" s="1"/>
  <c r="M4905" i="5"/>
  <c r="I4905" i="5"/>
  <c r="L4905" i="5"/>
  <c r="N4905" i="5" s="1"/>
  <c r="K4905" i="5"/>
  <c r="J4905" i="5"/>
  <c r="I4309" i="5"/>
  <c r="R4309" i="5" s="1"/>
  <c r="I4316" i="5"/>
  <c r="R4316" i="5" s="1"/>
  <c r="J4320" i="5"/>
  <c r="I4327" i="5"/>
  <c r="R4327" i="5" s="1"/>
  <c r="I4334" i="5"/>
  <c r="R4334" i="5" s="1"/>
  <c r="L4412" i="5"/>
  <c r="K4412" i="5"/>
  <c r="N4412" i="5" s="1"/>
  <c r="N4413" i="5"/>
  <c r="R4427" i="5"/>
  <c r="R4436" i="5"/>
  <c r="S4436" i="5" s="1"/>
  <c r="R4448" i="5"/>
  <c r="R4460" i="5"/>
  <c r="V4460" i="5" s="1"/>
  <c r="L4466" i="5"/>
  <c r="R4466" i="5" s="1"/>
  <c r="H4466" i="5"/>
  <c r="J4474" i="5"/>
  <c r="I4474" i="5"/>
  <c r="R4474" i="5" s="1"/>
  <c r="N4485" i="5"/>
  <c r="N4488" i="5"/>
  <c r="L4489" i="5"/>
  <c r="L4495" i="5"/>
  <c r="L4502" i="5"/>
  <c r="R4502" i="5" s="1"/>
  <c r="H4502" i="5"/>
  <c r="Q4502" i="5" s="1"/>
  <c r="N4509" i="5"/>
  <c r="L4520" i="5"/>
  <c r="R4520" i="5" s="1"/>
  <c r="M4520" i="5"/>
  <c r="H4520" i="5"/>
  <c r="R4526" i="5"/>
  <c r="H4530" i="5"/>
  <c r="Q4530" i="5" s="1"/>
  <c r="M4530" i="5"/>
  <c r="I4530" i="5"/>
  <c r="R4530" i="5" s="1"/>
  <c r="N4533" i="5"/>
  <c r="J4534" i="5"/>
  <c r="I4534" i="5"/>
  <c r="N4554" i="5"/>
  <c r="J4561" i="5"/>
  <c r="K4561" i="5"/>
  <c r="L4561" i="5"/>
  <c r="I4561" i="5"/>
  <c r="R4561" i="5" s="1"/>
  <c r="R4567" i="5"/>
  <c r="L4568" i="5"/>
  <c r="M4568" i="5"/>
  <c r="J4568" i="5"/>
  <c r="I4568" i="5"/>
  <c r="N4568" i="5" s="1"/>
  <c r="H4572" i="5"/>
  <c r="Q4572" i="5" s="1"/>
  <c r="M4572" i="5"/>
  <c r="I4572" i="5"/>
  <c r="M4588" i="5"/>
  <c r="R4604" i="5"/>
  <c r="V4605" i="5"/>
  <c r="H4616" i="5"/>
  <c r="Q4616" i="5" s="1"/>
  <c r="N4621" i="5"/>
  <c r="H4626" i="5"/>
  <c r="Q4626" i="5" s="1"/>
  <c r="M4626" i="5"/>
  <c r="I4626" i="5"/>
  <c r="K4626" i="5"/>
  <c r="J4626" i="5"/>
  <c r="N4628" i="5"/>
  <c r="H4630" i="5"/>
  <c r="Q4630" i="5" s="1"/>
  <c r="R4641" i="5"/>
  <c r="H4646" i="5"/>
  <c r="N4659" i="5"/>
  <c r="N4670" i="5"/>
  <c r="H4683" i="5"/>
  <c r="M4683" i="5"/>
  <c r="I4683" i="5"/>
  <c r="L4683" i="5"/>
  <c r="K4683" i="5"/>
  <c r="J4684" i="5"/>
  <c r="K4684" i="5"/>
  <c r="M4684" i="5"/>
  <c r="I4684" i="5"/>
  <c r="R4684" i="5" s="1"/>
  <c r="N4748" i="5"/>
  <c r="H4803" i="5"/>
  <c r="Q4803" i="5" s="1"/>
  <c r="M4803" i="5"/>
  <c r="I4803" i="5"/>
  <c r="K4803" i="5"/>
  <c r="L4803" i="5"/>
  <c r="J4803" i="5"/>
  <c r="J4858" i="5"/>
  <c r="K4858" i="5"/>
  <c r="M4858" i="5"/>
  <c r="L4858" i="5"/>
  <c r="I4858" i="5"/>
  <c r="H4858" i="5"/>
  <c r="Q4858" i="5" s="1"/>
  <c r="N4872" i="5"/>
  <c r="I4687" i="5"/>
  <c r="J4687" i="5"/>
  <c r="H4687" i="5"/>
  <c r="Q4687" i="5" s="1"/>
  <c r="J4690" i="5"/>
  <c r="K4690" i="5"/>
  <c r="H4690" i="5"/>
  <c r="I4690" i="5"/>
  <c r="I4693" i="5"/>
  <c r="M4693" i="5"/>
  <c r="L4721" i="5"/>
  <c r="M4721" i="5"/>
  <c r="K4721" i="5"/>
  <c r="N4746" i="5"/>
  <c r="N4753" i="5"/>
  <c r="N4756" i="5"/>
  <c r="J4762" i="5"/>
  <c r="N4762" i="5" s="1"/>
  <c r="K4762" i="5"/>
  <c r="L4762" i="5"/>
  <c r="M4762" i="5"/>
  <c r="R4765" i="5"/>
  <c r="V4765" i="5" s="1"/>
  <c r="H4785" i="5"/>
  <c r="Q4785" i="5" s="1"/>
  <c r="M4785" i="5"/>
  <c r="I4785" i="5"/>
  <c r="L4785" i="5"/>
  <c r="I4789" i="5"/>
  <c r="K4789" i="5"/>
  <c r="J4789" i="5"/>
  <c r="J4792" i="5"/>
  <c r="K4792" i="5"/>
  <c r="I4792" i="5"/>
  <c r="L4792" i="5"/>
  <c r="H4815" i="5"/>
  <c r="Q4815" i="5" s="1"/>
  <c r="M4815" i="5"/>
  <c r="I4815" i="5"/>
  <c r="K4815" i="5"/>
  <c r="J4815" i="5"/>
  <c r="N4818" i="5"/>
  <c r="J4822" i="5"/>
  <c r="K4822" i="5"/>
  <c r="H4822" i="5"/>
  <c r="Q4822" i="5" s="1"/>
  <c r="I4822" i="5"/>
  <c r="I4825" i="5"/>
  <c r="N4825" i="5" s="1"/>
  <c r="M4825" i="5"/>
  <c r="H4839" i="5"/>
  <c r="Q4839" i="5" s="1"/>
  <c r="M4839" i="5"/>
  <c r="I4839" i="5"/>
  <c r="L4839" i="5"/>
  <c r="I4843" i="5"/>
  <c r="K4843" i="5"/>
  <c r="J4843" i="5"/>
  <c r="J4846" i="5"/>
  <c r="K4846" i="5"/>
  <c r="I4846" i="5"/>
  <c r="L4846" i="5"/>
  <c r="H4863" i="5"/>
  <c r="Q4863" i="5" s="1"/>
  <c r="M4863" i="5"/>
  <c r="I4863" i="5"/>
  <c r="J4863" i="5"/>
  <c r="K4863" i="5"/>
  <c r="N4866" i="5"/>
  <c r="R4890" i="5"/>
  <c r="T4890" i="5" s="1"/>
  <c r="U4890" i="5" s="1"/>
  <c r="L4901" i="5"/>
  <c r="M4901" i="5"/>
  <c r="J4901" i="5"/>
  <c r="I4901" i="5"/>
  <c r="N4916" i="5"/>
  <c r="N4920" i="5"/>
  <c r="J4927" i="5"/>
  <c r="I4927" i="5"/>
  <c r="N4940" i="5"/>
  <c r="J4957" i="5"/>
  <c r="I4957" i="5"/>
  <c r="M4957" i="5"/>
  <c r="L4957" i="5"/>
  <c r="H4957" i="5"/>
  <c r="J4966" i="5"/>
  <c r="R4966" i="5" s="1"/>
  <c r="K4966" i="5"/>
  <c r="M4966" i="5"/>
  <c r="L4966" i="5"/>
  <c r="H4966" i="5"/>
  <c r="I4711" i="5"/>
  <c r="J4711" i="5"/>
  <c r="H4711" i="5"/>
  <c r="J4714" i="5"/>
  <c r="K4714" i="5"/>
  <c r="H4714" i="5"/>
  <c r="Q4714" i="5" s="1"/>
  <c r="I4714" i="5"/>
  <c r="R4714" i="5" s="1"/>
  <c r="I4717" i="5"/>
  <c r="M4717" i="5"/>
  <c r="H4731" i="5"/>
  <c r="Q4731" i="5" s="1"/>
  <c r="M4731" i="5"/>
  <c r="N4731" i="5" s="1"/>
  <c r="I4731" i="5"/>
  <c r="L4731" i="5"/>
  <c r="I4735" i="5"/>
  <c r="K4735" i="5"/>
  <c r="J4735" i="5"/>
  <c r="J4738" i="5"/>
  <c r="K4738" i="5"/>
  <c r="I4738" i="5"/>
  <c r="R4738" i="5" s="1"/>
  <c r="L4738" i="5"/>
  <c r="R4758" i="5"/>
  <c r="S4758" i="5" s="1"/>
  <c r="N4773" i="5"/>
  <c r="N4788" i="5"/>
  <c r="N4808" i="5"/>
  <c r="J4816" i="5"/>
  <c r="N4816" i="5" s="1"/>
  <c r="K4816" i="5"/>
  <c r="L4816" i="5"/>
  <c r="M4816" i="5"/>
  <c r="R4819" i="5"/>
  <c r="V4819" i="5" s="1"/>
  <c r="N4842" i="5"/>
  <c r="R4860" i="5"/>
  <c r="J4864" i="5"/>
  <c r="K4864" i="5"/>
  <c r="I4864" i="5"/>
  <c r="R4864" i="5" s="1"/>
  <c r="H4864" i="5"/>
  <c r="Q4864" i="5" s="1"/>
  <c r="R4874" i="5"/>
  <c r="S4874" i="5" s="1"/>
  <c r="I4897" i="5"/>
  <c r="L4897" i="5"/>
  <c r="K4897" i="5"/>
  <c r="N4926" i="5"/>
  <c r="N4971" i="5"/>
  <c r="S5223" i="5"/>
  <c r="V5223" i="5"/>
  <c r="T5223" i="5"/>
  <c r="U5223" i="5" s="1"/>
  <c r="S5285" i="5"/>
  <c r="T5285" i="5"/>
  <c r="U5285" i="5" s="1"/>
  <c r="V5285" i="5"/>
  <c r="N4710" i="5"/>
  <c r="N4734" i="5"/>
  <c r="L4745" i="5"/>
  <c r="M4745" i="5"/>
  <c r="L4763" i="5"/>
  <c r="M4763" i="5"/>
  <c r="J4763" i="5"/>
  <c r="I4763" i="5"/>
  <c r="N4784" i="5"/>
  <c r="J4786" i="5"/>
  <c r="K4786" i="5"/>
  <c r="L4793" i="5"/>
  <c r="M4793" i="5"/>
  <c r="I4793" i="5"/>
  <c r="H4793" i="5"/>
  <c r="R4802" i="5"/>
  <c r="S4802" i="5" s="1"/>
  <c r="N4838" i="5"/>
  <c r="J4840" i="5"/>
  <c r="K4840" i="5"/>
  <c r="L4847" i="5"/>
  <c r="M4847" i="5"/>
  <c r="I4847" i="5"/>
  <c r="H4847" i="5"/>
  <c r="R4856" i="5"/>
  <c r="T4856" i="5" s="1"/>
  <c r="U4856" i="5" s="1"/>
  <c r="N4879" i="5"/>
  <c r="R4880" i="5"/>
  <c r="S4880" i="5" s="1"/>
  <c r="I4891" i="5"/>
  <c r="H4891" i="5"/>
  <c r="Q4891" i="5" s="1"/>
  <c r="J4891" i="5"/>
  <c r="H4897" i="5"/>
  <c r="R4914" i="5"/>
  <c r="T4956" i="5"/>
  <c r="U4956" i="5" s="1"/>
  <c r="S4956" i="5"/>
  <c r="P4961" i="5"/>
  <c r="J4969" i="5"/>
  <c r="I4969" i="5"/>
  <c r="L4969" i="5"/>
  <c r="H4969" i="5"/>
  <c r="Q4969" i="5" s="1"/>
  <c r="J5002" i="5"/>
  <c r="K5002" i="5"/>
  <c r="L5002" i="5"/>
  <c r="I5002" i="5"/>
  <c r="H5002" i="5"/>
  <c r="Q5002" i="5" s="1"/>
  <c r="T5030" i="5"/>
  <c r="U5030" i="5" s="1"/>
  <c r="V5030" i="5"/>
  <c r="S5030" i="5"/>
  <c r="N4730" i="5"/>
  <c r="J4732" i="5"/>
  <c r="R4732" i="5" s="1"/>
  <c r="K4732" i="5"/>
  <c r="L4739" i="5"/>
  <c r="M4739" i="5"/>
  <c r="I4739" i="5"/>
  <c r="H4739" i="5"/>
  <c r="H4779" i="5"/>
  <c r="M4779" i="5"/>
  <c r="I4779" i="5"/>
  <c r="J4779" i="5"/>
  <c r="K4779" i="5"/>
  <c r="N4782" i="5"/>
  <c r="R4806" i="5"/>
  <c r="R4816" i="5"/>
  <c r="L4817" i="5"/>
  <c r="M4817" i="5"/>
  <c r="J4817" i="5"/>
  <c r="I4817" i="5"/>
  <c r="L4865" i="5"/>
  <c r="M4865" i="5"/>
  <c r="I4865" i="5"/>
  <c r="J4865" i="5"/>
  <c r="H4887" i="5"/>
  <c r="M4887" i="5"/>
  <c r="I4887" i="5"/>
  <c r="K4887" i="5"/>
  <c r="L4887" i="5"/>
  <c r="S4890" i="5"/>
  <c r="L4919" i="5"/>
  <c r="M4919" i="5"/>
  <c r="H4919" i="5"/>
  <c r="I4919" i="5"/>
  <c r="H4935" i="5"/>
  <c r="Q4935" i="5" s="1"/>
  <c r="M4935" i="5"/>
  <c r="I4935" i="5"/>
  <c r="L4935" i="5"/>
  <c r="J4935" i="5"/>
  <c r="K4969" i="5"/>
  <c r="M5002" i="5"/>
  <c r="R5004" i="5"/>
  <c r="S5163" i="5"/>
  <c r="T5163" i="5"/>
  <c r="U5163" i="5" s="1"/>
  <c r="V5163" i="5"/>
  <c r="H4644" i="5"/>
  <c r="Q4644" i="5" s="1"/>
  <c r="M4644" i="5"/>
  <c r="I4644" i="5"/>
  <c r="L4685" i="5"/>
  <c r="M4685" i="5"/>
  <c r="K4685" i="5"/>
  <c r="J4685" i="5"/>
  <c r="R4685" i="5" s="1"/>
  <c r="L4693" i="5"/>
  <c r="N4693" i="5" s="1"/>
  <c r="R4694" i="5"/>
  <c r="S4694" i="5" s="1"/>
  <c r="R4698" i="5"/>
  <c r="M4711" i="5"/>
  <c r="K4717" i="5"/>
  <c r="H4725" i="5"/>
  <c r="M4725" i="5"/>
  <c r="I4725" i="5"/>
  <c r="J4725" i="5"/>
  <c r="K4725" i="5"/>
  <c r="N4728" i="5"/>
  <c r="H4732" i="5"/>
  <c r="Q4732" i="5" s="1"/>
  <c r="M4735" i="5"/>
  <c r="J4739" i="5"/>
  <c r="I4745" i="5"/>
  <c r="R4745" i="5" s="1"/>
  <c r="H4755" i="5"/>
  <c r="Q4755" i="5" s="1"/>
  <c r="M4755" i="5"/>
  <c r="I4755" i="5"/>
  <c r="L4755" i="5"/>
  <c r="I4759" i="5"/>
  <c r="N4759" i="5" s="1"/>
  <c r="K4759" i="5"/>
  <c r="J4759" i="5"/>
  <c r="K4763" i="5"/>
  <c r="L4779" i="5"/>
  <c r="J4780" i="5"/>
  <c r="K4780" i="5"/>
  <c r="I4780" i="5"/>
  <c r="H4780" i="5"/>
  <c r="Q4780" i="5" s="1"/>
  <c r="I4786" i="5"/>
  <c r="R4786" i="5" s="1"/>
  <c r="R4790" i="5"/>
  <c r="S4790" i="5" s="1"/>
  <c r="K4793" i="5"/>
  <c r="I4813" i="5"/>
  <c r="L4813" i="5"/>
  <c r="N4813" i="5" s="1"/>
  <c r="K4813" i="5"/>
  <c r="H4817" i="5"/>
  <c r="L4825" i="5"/>
  <c r="R4826" i="5"/>
  <c r="T4826" i="5" s="1"/>
  <c r="U4826" i="5" s="1"/>
  <c r="R4830" i="5"/>
  <c r="I4840" i="5"/>
  <c r="R4844" i="5"/>
  <c r="S4844" i="5" s="1"/>
  <c r="K4847" i="5"/>
  <c r="I4861" i="5"/>
  <c r="J4861" i="5"/>
  <c r="K4861" i="5"/>
  <c r="H4865" i="5"/>
  <c r="J4887" i="5"/>
  <c r="J4888" i="5"/>
  <c r="K4888" i="5"/>
  <c r="L4888" i="5"/>
  <c r="I4888" i="5"/>
  <c r="N4888" i="5" s="1"/>
  <c r="L4891" i="5"/>
  <c r="M4897" i="5"/>
  <c r="J4919" i="5"/>
  <c r="H4923" i="5"/>
  <c r="Q4923" i="5" s="1"/>
  <c r="M4923" i="5"/>
  <c r="I4923" i="5"/>
  <c r="K4923" i="5"/>
  <c r="L4923" i="5"/>
  <c r="J4924" i="5"/>
  <c r="R4924" i="5" s="1"/>
  <c r="K4924" i="5"/>
  <c r="M4924" i="5"/>
  <c r="L4924" i="5"/>
  <c r="H4924" i="5"/>
  <c r="M4927" i="5"/>
  <c r="K4935" i="5"/>
  <c r="L4937" i="5"/>
  <c r="M4937" i="5"/>
  <c r="H4937" i="5"/>
  <c r="K4937" i="5"/>
  <c r="I4937" i="5"/>
  <c r="M4969" i="5"/>
  <c r="J4972" i="5"/>
  <c r="K4972" i="5"/>
  <c r="H4972" i="5"/>
  <c r="Q4972" i="5" s="1"/>
  <c r="M4972" i="5"/>
  <c r="I4972" i="5"/>
  <c r="R4972" i="5" s="1"/>
  <c r="L4985" i="5"/>
  <c r="M4985" i="5"/>
  <c r="J4985" i="5"/>
  <c r="H4985" i="5"/>
  <c r="K4985" i="5"/>
  <c r="S5097" i="5"/>
  <c r="V5097" i="5"/>
  <c r="T5097" i="5"/>
  <c r="U5097" i="5" s="1"/>
  <c r="V4795" i="5"/>
  <c r="R4796" i="5"/>
  <c r="I4807" i="5"/>
  <c r="H4807" i="5"/>
  <c r="Q4807" i="5" s="1"/>
  <c r="J4807" i="5"/>
  <c r="V4849" i="5"/>
  <c r="R4850" i="5"/>
  <c r="H4857" i="5"/>
  <c r="Q4857" i="5" s="1"/>
  <c r="M4857" i="5"/>
  <c r="I4857" i="5"/>
  <c r="R4857" i="5" s="1"/>
  <c r="L4857" i="5"/>
  <c r="N4860" i="5"/>
  <c r="N4867" i="5"/>
  <c r="H4881" i="5"/>
  <c r="Q4881" i="5" s="1"/>
  <c r="M4881" i="5"/>
  <c r="I4881" i="5"/>
  <c r="R4898" i="5"/>
  <c r="S4898" i="5" s="1"/>
  <c r="J4915" i="5"/>
  <c r="I4915" i="5"/>
  <c r="L4915" i="5"/>
  <c r="K4915" i="5"/>
  <c r="L4925" i="5"/>
  <c r="M4925" i="5"/>
  <c r="J4937" i="5"/>
  <c r="V4956" i="5"/>
  <c r="N4968" i="5"/>
  <c r="L4972" i="5"/>
  <c r="I4985" i="5"/>
  <c r="R4985" i="5" s="1"/>
  <c r="S5115" i="5"/>
  <c r="V5115" i="5"/>
  <c r="T5115" i="5"/>
  <c r="U5115" i="5" s="1"/>
  <c r="S5290" i="5"/>
  <c r="V5290" i="5"/>
  <c r="T5290" i="5"/>
  <c r="U5290" i="5" s="1"/>
  <c r="N4717" i="5"/>
  <c r="N4721" i="5"/>
  <c r="L4727" i="5"/>
  <c r="M4727" i="5"/>
  <c r="I4727" i="5"/>
  <c r="J4727" i="5"/>
  <c r="M4732" i="5"/>
  <c r="H4749" i="5"/>
  <c r="Q4749" i="5" s="1"/>
  <c r="M4749" i="5"/>
  <c r="I4749" i="5"/>
  <c r="J4749" i="5"/>
  <c r="K4749" i="5"/>
  <c r="N4752" i="5"/>
  <c r="I4777" i="5"/>
  <c r="K4777" i="5"/>
  <c r="L4777" i="5"/>
  <c r="N4785" i="5"/>
  <c r="S4795" i="5"/>
  <c r="J4804" i="5"/>
  <c r="K4804" i="5"/>
  <c r="L4804" i="5"/>
  <c r="I4804" i="5"/>
  <c r="L4807" i="5"/>
  <c r="I4831" i="5"/>
  <c r="J4831" i="5"/>
  <c r="K4831" i="5"/>
  <c r="S4849" i="5"/>
  <c r="K4857" i="5"/>
  <c r="K4881" i="5"/>
  <c r="I4885" i="5"/>
  <c r="R4885" i="5" s="1"/>
  <c r="L4885" i="5"/>
  <c r="M4885" i="5"/>
  <c r="V4890" i="5"/>
  <c r="N4904" i="5"/>
  <c r="M4915" i="5"/>
  <c r="J4420" i="5"/>
  <c r="I4420" i="5"/>
  <c r="N4420" i="5" s="1"/>
  <c r="H4422" i="5"/>
  <c r="Q4422" i="5" s="1"/>
  <c r="M4422" i="5"/>
  <c r="R4422" i="5" s="1"/>
  <c r="J4456" i="5"/>
  <c r="I4456" i="5"/>
  <c r="H4458" i="5"/>
  <c r="Q4458" i="5" s="1"/>
  <c r="M4458" i="5"/>
  <c r="R4458" i="5" s="1"/>
  <c r="J4492" i="5"/>
  <c r="I4492" i="5"/>
  <c r="N4492" i="5" s="1"/>
  <c r="H4494" i="5"/>
  <c r="Q4494" i="5" s="1"/>
  <c r="M4494" i="5"/>
  <c r="N4518" i="5"/>
  <c r="H4524" i="5"/>
  <c r="Q4524" i="5" s="1"/>
  <c r="M4524" i="5"/>
  <c r="I4524" i="5"/>
  <c r="R4524" i="5" s="1"/>
  <c r="R4547" i="5"/>
  <c r="J4573" i="5"/>
  <c r="K4573" i="5"/>
  <c r="L4580" i="5"/>
  <c r="M4580" i="5"/>
  <c r="N4581" i="5"/>
  <c r="J4582" i="5"/>
  <c r="I4582" i="5"/>
  <c r="N4582" i="5" s="1"/>
  <c r="N4590" i="5"/>
  <c r="H4596" i="5"/>
  <c r="Q4596" i="5" s="1"/>
  <c r="M4596" i="5"/>
  <c r="I4596" i="5"/>
  <c r="R4619" i="5"/>
  <c r="J4645" i="5"/>
  <c r="K4645" i="5"/>
  <c r="L4652" i="5"/>
  <c r="M4652" i="5"/>
  <c r="N4653" i="5"/>
  <c r="J4654" i="5"/>
  <c r="I4654" i="5"/>
  <c r="N4662" i="5"/>
  <c r="H4668" i="5"/>
  <c r="Q4668" i="5" s="1"/>
  <c r="M4668" i="5"/>
  <c r="I4668" i="5"/>
  <c r="J4672" i="5"/>
  <c r="N4672" i="5" s="1"/>
  <c r="K4672" i="5"/>
  <c r="M4672" i="5"/>
  <c r="L4672" i="5"/>
  <c r="N4684" i="5"/>
  <c r="N4688" i="5"/>
  <c r="H4695" i="5"/>
  <c r="Q4695" i="5" s="1"/>
  <c r="M4695" i="5"/>
  <c r="I4695" i="5"/>
  <c r="R4695" i="5" s="1"/>
  <c r="L4695" i="5"/>
  <c r="N4698" i="5"/>
  <c r="N4715" i="5"/>
  <c r="I4723" i="5"/>
  <c r="J4723" i="5"/>
  <c r="K4723" i="5"/>
  <c r="H4727" i="5"/>
  <c r="L4749" i="5"/>
  <c r="J4750" i="5"/>
  <c r="K4750" i="5"/>
  <c r="I4750" i="5"/>
  <c r="H4750" i="5"/>
  <c r="Q4750" i="5" s="1"/>
  <c r="R4760" i="5"/>
  <c r="N4766" i="5"/>
  <c r="N4776" i="5"/>
  <c r="H4777" i="5"/>
  <c r="Q4777" i="5" s="1"/>
  <c r="N4783" i="5"/>
  <c r="N4786" i="5"/>
  <c r="T4795" i="5"/>
  <c r="U4795" i="5" s="1"/>
  <c r="H4797" i="5"/>
  <c r="Q4797" i="5" s="1"/>
  <c r="M4797" i="5"/>
  <c r="I4797" i="5"/>
  <c r="H4804" i="5"/>
  <c r="Q4804" i="5" s="1"/>
  <c r="M4807" i="5"/>
  <c r="R4814" i="5"/>
  <c r="T4814" i="5" s="1"/>
  <c r="U4814" i="5" s="1"/>
  <c r="H4827" i="5"/>
  <c r="Q4827" i="5" s="1"/>
  <c r="M4827" i="5"/>
  <c r="I4827" i="5"/>
  <c r="L4827" i="5"/>
  <c r="N4830" i="5"/>
  <c r="H4831" i="5"/>
  <c r="Q4831" i="5" s="1"/>
  <c r="N4840" i="5"/>
  <c r="T4849" i="5"/>
  <c r="U4849" i="5" s="1"/>
  <c r="H4851" i="5"/>
  <c r="Q4851" i="5" s="1"/>
  <c r="M4851" i="5"/>
  <c r="I4851" i="5"/>
  <c r="L4859" i="5"/>
  <c r="M4859" i="5"/>
  <c r="K4859" i="5"/>
  <c r="L4881" i="5"/>
  <c r="N4884" i="5"/>
  <c r="H4885" i="5"/>
  <c r="Q4885" i="5" s="1"/>
  <c r="N4891" i="5"/>
  <c r="R4916" i="5"/>
  <c r="J4925" i="5"/>
  <c r="N4925" i="5" s="1"/>
  <c r="N4928" i="5"/>
  <c r="J4939" i="5"/>
  <c r="I4939" i="5"/>
  <c r="R4939" i="5" s="1"/>
  <c r="H4939" i="5"/>
  <c r="M4939" i="5"/>
  <c r="K4939" i="5"/>
  <c r="L4955" i="5"/>
  <c r="M4955" i="5"/>
  <c r="K4955" i="5"/>
  <c r="J4955" i="5"/>
  <c r="H4955" i="5"/>
  <c r="R4962" i="5"/>
  <c r="N4969" i="5"/>
  <c r="J4987" i="5"/>
  <c r="I4987" i="5"/>
  <c r="L4987" i="5"/>
  <c r="H4987" i="5"/>
  <c r="M4987" i="5"/>
  <c r="N5002" i="5"/>
  <c r="V5133" i="5"/>
  <c r="N4440" i="5"/>
  <c r="L4445" i="5"/>
  <c r="K4445" i="5"/>
  <c r="N4461" i="5"/>
  <c r="N4476" i="5"/>
  <c r="L4481" i="5"/>
  <c r="K4481" i="5"/>
  <c r="N4497" i="5"/>
  <c r="N4512" i="5"/>
  <c r="H4513" i="5"/>
  <c r="J4543" i="5"/>
  <c r="K4543" i="5"/>
  <c r="L4550" i="5"/>
  <c r="M4550" i="5"/>
  <c r="N4551" i="5"/>
  <c r="J4552" i="5"/>
  <c r="I4552" i="5"/>
  <c r="N4552" i="5" s="1"/>
  <c r="H4566" i="5"/>
  <c r="Q4566" i="5" s="1"/>
  <c r="M4566" i="5"/>
  <c r="I4566" i="5"/>
  <c r="J4615" i="5"/>
  <c r="K4615" i="5"/>
  <c r="L4622" i="5"/>
  <c r="M4622" i="5"/>
  <c r="N4623" i="5"/>
  <c r="J4624" i="5"/>
  <c r="I4624" i="5"/>
  <c r="N4632" i="5"/>
  <c r="H4638" i="5"/>
  <c r="Q4638" i="5" s="1"/>
  <c r="M4638" i="5"/>
  <c r="I4638" i="5"/>
  <c r="L4679" i="5"/>
  <c r="M4679" i="5"/>
  <c r="H4679" i="5"/>
  <c r="Q4679" i="5" s="1"/>
  <c r="I4679" i="5"/>
  <c r="R4682" i="5"/>
  <c r="S4682" i="5" s="1"/>
  <c r="R4686" i="5"/>
  <c r="T4686" i="5" s="1"/>
  <c r="U4686" i="5" s="1"/>
  <c r="J4696" i="5"/>
  <c r="K4696" i="5"/>
  <c r="M4696" i="5"/>
  <c r="L4696" i="5"/>
  <c r="N4708" i="5"/>
  <c r="N4712" i="5"/>
  <c r="H4719" i="5"/>
  <c r="Q4719" i="5" s="1"/>
  <c r="M4719" i="5"/>
  <c r="I4719" i="5"/>
  <c r="L4719" i="5"/>
  <c r="N4722" i="5"/>
  <c r="K4727" i="5"/>
  <c r="N4729" i="5"/>
  <c r="N4732" i="5"/>
  <c r="N4745" i="5"/>
  <c r="L4750" i="5"/>
  <c r="J4777" i="5"/>
  <c r="N4781" i="5"/>
  <c r="R4784" i="5"/>
  <c r="R4788" i="5"/>
  <c r="N4796" i="5"/>
  <c r="J4797" i="5"/>
  <c r="M4804" i="5"/>
  <c r="L4805" i="5"/>
  <c r="M4805" i="5"/>
  <c r="J4805" i="5"/>
  <c r="K4805" i="5"/>
  <c r="R4808" i="5"/>
  <c r="N4820" i="5"/>
  <c r="J4827" i="5"/>
  <c r="J4828" i="5"/>
  <c r="K4828" i="5"/>
  <c r="M4828" i="5"/>
  <c r="L4828" i="5"/>
  <c r="L4831" i="5"/>
  <c r="R4842" i="5"/>
  <c r="N4850" i="5"/>
  <c r="H4859" i="5"/>
  <c r="Q4859" i="5" s="1"/>
  <c r="H4869" i="5"/>
  <c r="Q4869" i="5" s="1"/>
  <c r="M4869" i="5"/>
  <c r="I4869" i="5"/>
  <c r="L4869" i="5"/>
  <c r="I4873" i="5"/>
  <c r="N4873" i="5" s="1"/>
  <c r="K4873" i="5"/>
  <c r="J4873" i="5"/>
  <c r="J4876" i="5"/>
  <c r="K4876" i="5"/>
  <c r="I4876" i="5"/>
  <c r="N4876" i="5" s="1"/>
  <c r="L4876" i="5"/>
  <c r="J4885" i="5"/>
  <c r="H4899" i="5"/>
  <c r="Q4899" i="5" s="1"/>
  <c r="M4899" i="5"/>
  <c r="I4899" i="5"/>
  <c r="K4899" i="5"/>
  <c r="J4899" i="5"/>
  <c r="N4902" i="5"/>
  <c r="J4912" i="5"/>
  <c r="K4912" i="5"/>
  <c r="I4912" i="5"/>
  <c r="L4912" i="5"/>
  <c r="K4925" i="5"/>
  <c r="R4925" i="5" s="1"/>
  <c r="J4930" i="5"/>
  <c r="K4930" i="5"/>
  <c r="I4930" i="5"/>
  <c r="N4930" i="5" s="1"/>
  <c r="L4930" i="5"/>
  <c r="L4939" i="5"/>
  <c r="J4954" i="5"/>
  <c r="R4954" i="5" s="1"/>
  <c r="K4954" i="5"/>
  <c r="L4954" i="5"/>
  <c r="H4954" i="5"/>
  <c r="Q4954" i="5" s="1"/>
  <c r="M4954" i="5"/>
  <c r="I4955" i="5"/>
  <c r="N4970" i="5"/>
  <c r="J4978" i="5"/>
  <c r="R4978" i="5" s="1"/>
  <c r="K4978" i="5"/>
  <c r="L4978" i="5"/>
  <c r="H4978" i="5"/>
  <c r="Q4978" i="5" s="1"/>
  <c r="H4989" i="5"/>
  <c r="Q4989" i="5" s="1"/>
  <c r="M4989" i="5"/>
  <c r="I4989" i="5"/>
  <c r="L4989" i="5"/>
  <c r="N4989" i="5" s="1"/>
  <c r="J4989" i="5"/>
  <c r="N4994" i="5"/>
  <c r="T4986" i="5"/>
  <c r="U4986" i="5" s="1"/>
  <c r="S4986" i="5"/>
  <c r="P5021" i="5"/>
  <c r="S5079" i="5"/>
  <c r="T5079" i="5"/>
  <c r="U5079" i="5" s="1"/>
  <c r="V5079" i="5"/>
  <c r="S5127" i="5"/>
  <c r="T5127" i="5"/>
  <c r="U5127" i="5" s="1"/>
  <c r="V5127" i="5"/>
  <c r="S5181" i="5"/>
  <c r="T5181" i="5"/>
  <c r="U5181" i="5" s="1"/>
  <c r="V5181" i="5"/>
  <c r="N4431" i="5"/>
  <c r="I4445" i="5"/>
  <c r="N4446" i="5"/>
  <c r="L4451" i="5"/>
  <c r="K4451" i="5"/>
  <c r="N4451" i="5" s="1"/>
  <c r="N4467" i="5"/>
  <c r="I4481" i="5"/>
  <c r="R4481" i="5" s="1"/>
  <c r="N4482" i="5"/>
  <c r="L4487" i="5"/>
  <c r="K4487" i="5"/>
  <c r="R4487" i="5" s="1"/>
  <c r="L4492" i="5"/>
  <c r="K4494" i="5"/>
  <c r="R4494" i="5" s="1"/>
  <c r="J4496" i="5"/>
  <c r="R4496" i="5" s="1"/>
  <c r="N4503" i="5"/>
  <c r="K4513" i="5"/>
  <c r="R4513" i="5" s="1"/>
  <c r="I4543" i="5"/>
  <c r="R4543" i="5" s="1"/>
  <c r="I4550" i="5"/>
  <c r="R4550" i="5" s="1"/>
  <c r="K4552" i="5"/>
  <c r="J4555" i="5"/>
  <c r="N4555" i="5" s="1"/>
  <c r="K4555" i="5"/>
  <c r="L4562" i="5"/>
  <c r="M4562" i="5"/>
  <c r="N4563" i="5"/>
  <c r="J4564" i="5"/>
  <c r="I4564" i="5"/>
  <c r="K4566" i="5"/>
  <c r="L4573" i="5"/>
  <c r="H4578" i="5"/>
  <c r="Q4578" i="5" s="1"/>
  <c r="M4578" i="5"/>
  <c r="I4578" i="5"/>
  <c r="J4580" i="5"/>
  <c r="N4580" i="5" s="1"/>
  <c r="L4582" i="5"/>
  <c r="L4596" i="5"/>
  <c r="I4615" i="5"/>
  <c r="I4622" i="5"/>
  <c r="R4622" i="5" s="1"/>
  <c r="K4624" i="5"/>
  <c r="J4627" i="5"/>
  <c r="N4627" i="5" s="1"/>
  <c r="K4627" i="5"/>
  <c r="L4634" i="5"/>
  <c r="R4634" i="5" s="1"/>
  <c r="M4634" i="5"/>
  <c r="N4635" i="5"/>
  <c r="J4636" i="5"/>
  <c r="I4636" i="5"/>
  <c r="R4636" i="5" s="1"/>
  <c r="K4638" i="5"/>
  <c r="N4644" i="5"/>
  <c r="L4645" i="5"/>
  <c r="H4650" i="5"/>
  <c r="Q4650" i="5" s="1"/>
  <c r="M4650" i="5"/>
  <c r="I4650" i="5"/>
  <c r="R4650" i="5" s="1"/>
  <c r="J4652" i="5"/>
  <c r="R4652" i="5" s="1"/>
  <c r="L4654" i="5"/>
  <c r="L4668" i="5"/>
  <c r="I4669" i="5"/>
  <c r="N4669" i="5" s="1"/>
  <c r="M4669" i="5"/>
  <c r="K4679" i="5"/>
  <c r="I4696" i="5"/>
  <c r="R4696" i="5" s="1"/>
  <c r="L4697" i="5"/>
  <c r="M4697" i="5"/>
  <c r="K4697" i="5"/>
  <c r="K4719" i="5"/>
  <c r="M4723" i="5"/>
  <c r="I4747" i="5"/>
  <c r="N4747" i="5" s="1"/>
  <c r="K4747" i="5"/>
  <c r="L4747" i="5"/>
  <c r="N4755" i="5"/>
  <c r="H4761" i="5"/>
  <c r="Q4761" i="5" s="1"/>
  <c r="M4761" i="5"/>
  <c r="I4761" i="5"/>
  <c r="R4761" i="5" s="1"/>
  <c r="K4761" i="5"/>
  <c r="J4761" i="5"/>
  <c r="N4764" i="5"/>
  <c r="J4768" i="5"/>
  <c r="K4768" i="5"/>
  <c r="H4768" i="5"/>
  <c r="Q4768" i="5" s="1"/>
  <c r="I4768" i="5"/>
  <c r="I4771" i="5"/>
  <c r="R4771" i="5" s="1"/>
  <c r="M4771" i="5"/>
  <c r="L4797" i="5"/>
  <c r="N4800" i="5"/>
  <c r="I4805" i="5"/>
  <c r="R4805" i="5" s="1"/>
  <c r="N4807" i="5"/>
  <c r="I4828" i="5"/>
  <c r="L4829" i="5"/>
  <c r="M4829" i="5"/>
  <c r="K4829" i="5"/>
  <c r="R4829" i="5" s="1"/>
  <c r="L4851" i="5"/>
  <c r="N4854" i="5"/>
  <c r="J4859" i="5"/>
  <c r="R4859" i="5" s="1"/>
  <c r="N4868" i="5"/>
  <c r="K4869" i="5"/>
  <c r="J4870" i="5"/>
  <c r="R4870" i="5" s="1"/>
  <c r="K4870" i="5"/>
  <c r="L4873" i="5"/>
  <c r="M4876" i="5"/>
  <c r="L4877" i="5"/>
  <c r="M4877" i="5"/>
  <c r="I4877" i="5"/>
  <c r="H4877" i="5"/>
  <c r="Q4877" i="5" s="1"/>
  <c r="R4886" i="5"/>
  <c r="T4886" i="5" s="1"/>
  <c r="U4886" i="5" s="1"/>
  <c r="M4912" i="5"/>
  <c r="J4921" i="5"/>
  <c r="I4921" i="5"/>
  <c r="H4921" i="5"/>
  <c r="Q4921" i="5" s="1"/>
  <c r="K4921" i="5"/>
  <c r="M4930" i="5"/>
  <c r="R4932" i="5"/>
  <c r="L4967" i="5"/>
  <c r="M4967" i="5"/>
  <c r="J4967" i="5"/>
  <c r="R4967" i="5" s="1"/>
  <c r="H4967" i="5"/>
  <c r="Q4967" i="5" s="1"/>
  <c r="M4978" i="5"/>
  <c r="N4988" i="5"/>
  <c r="N5012" i="5"/>
  <c r="S5067" i="5"/>
  <c r="V5067" i="5"/>
  <c r="T5067" i="5"/>
  <c r="U5067" i="5" s="1"/>
  <c r="S5145" i="5"/>
  <c r="T5145" i="5"/>
  <c r="U5145" i="5" s="1"/>
  <c r="V5145" i="5"/>
  <c r="L4733" i="5"/>
  <c r="M4733" i="5"/>
  <c r="J4744" i="5"/>
  <c r="K4744" i="5"/>
  <c r="L4757" i="5"/>
  <c r="M4757" i="5"/>
  <c r="R4766" i="5"/>
  <c r="J4774" i="5"/>
  <c r="K4774" i="5"/>
  <c r="L4787" i="5"/>
  <c r="M4787" i="5"/>
  <c r="H4809" i="5"/>
  <c r="Q4809" i="5" s="1"/>
  <c r="M4809" i="5"/>
  <c r="I4809" i="5"/>
  <c r="N4812" i="5"/>
  <c r="R4820" i="5"/>
  <c r="L4841" i="5"/>
  <c r="M4841" i="5"/>
  <c r="L4871" i="5"/>
  <c r="M4871" i="5"/>
  <c r="H4893" i="5"/>
  <c r="Q4893" i="5" s="1"/>
  <c r="M4893" i="5"/>
  <c r="I4893" i="5"/>
  <c r="R4893" i="5" s="1"/>
  <c r="N4896" i="5"/>
  <c r="R4904" i="5"/>
  <c r="R4928" i="5"/>
  <c r="H4959" i="5"/>
  <c r="Q4959" i="5" s="1"/>
  <c r="M4959" i="5"/>
  <c r="I4959" i="5"/>
  <c r="R4959" i="5" s="1"/>
  <c r="R4970" i="5"/>
  <c r="J4990" i="5"/>
  <c r="K4990" i="5"/>
  <c r="N4995" i="5"/>
  <c r="J5014" i="5"/>
  <c r="K5014" i="5"/>
  <c r="I5024" i="5"/>
  <c r="H5024" i="5"/>
  <c r="Q5024" i="5" s="1"/>
  <c r="N5029" i="5"/>
  <c r="H5038" i="5"/>
  <c r="Q5038" i="5" s="1"/>
  <c r="I5038" i="5"/>
  <c r="M5038" i="5"/>
  <c r="L5038" i="5"/>
  <c r="L5042" i="5"/>
  <c r="M5042" i="5"/>
  <c r="M5044" i="5"/>
  <c r="I5051" i="5"/>
  <c r="N5061" i="5"/>
  <c r="I5081" i="5"/>
  <c r="K5090" i="5"/>
  <c r="R5091" i="5"/>
  <c r="S5091" i="5" s="1"/>
  <c r="N5101" i="5"/>
  <c r="K5106" i="5"/>
  <c r="R5139" i="5"/>
  <c r="R5143" i="5"/>
  <c r="H5164" i="5"/>
  <c r="Q5164" i="5" s="1"/>
  <c r="M5164" i="5"/>
  <c r="I5164" i="5"/>
  <c r="R5164" i="5" s="1"/>
  <c r="L5164" i="5"/>
  <c r="L5172" i="5"/>
  <c r="R5172" i="5" s="1"/>
  <c r="M5172" i="5"/>
  <c r="K5172" i="5"/>
  <c r="J5172" i="5"/>
  <c r="N5172" i="5" s="1"/>
  <c r="I5208" i="5"/>
  <c r="N5211" i="5"/>
  <c r="N5215" i="5"/>
  <c r="H5272" i="5"/>
  <c r="Q5272" i="5" s="1"/>
  <c r="M5272" i="5"/>
  <c r="I5272" i="5"/>
  <c r="L5272" i="5"/>
  <c r="J5272" i="5"/>
  <c r="I5286" i="5"/>
  <c r="K5294" i="5"/>
  <c r="L5294" i="5"/>
  <c r="H5294" i="5"/>
  <c r="Q5294" i="5" s="1"/>
  <c r="M5294" i="5"/>
  <c r="I5294" i="5"/>
  <c r="N5305" i="5"/>
  <c r="I5321" i="5"/>
  <c r="J5321" i="5"/>
  <c r="K5321" i="5"/>
  <c r="L5321" i="5"/>
  <c r="H5321" i="5"/>
  <c r="Q5321" i="5" s="1"/>
  <c r="M5321" i="5"/>
  <c r="S5536" i="5"/>
  <c r="T5536" i="5"/>
  <c r="U5536" i="5" s="1"/>
  <c r="V5536" i="5"/>
  <c r="N5037" i="5"/>
  <c r="L5052" i="5"/>
  <c r="M5052" i="5"/>
  <c r="J5052" i="5"/>
  <c r="K5052" i="5"/>
  <c r="J5063" i="5"/>
  <c r="K5063" i="5"/>
  <c r="J5072" i="5"/>
  <c r="I5072" i="5"/>
  <c r="H5072" i="5"/>
  <c r="Q5072" i="5" s="1"/>
  <c r="J5075" i="5"/>
  <c r="K5075" i="5"/>
  <c r="H5075" i="5"/>
  <c r="Q5075" i="5" s="1"/>
  <c r="I5075" i="5"/>
  <c r="N5085" i="5"/>
  <c r="N5089" i="5"/>
  <c r="J5135" i="5"/>
  <c r="K5135" i="5"/>
  <c r="L5135" i="5"/>
  <c r="M5135" i="5"/>
  <c r="J5144" i="5"/>
  <c r="I5144" i="5"/>
  <c r="L5144" i="5"/>
  <c r="M5144" i="5"/>
  <c r="L5160" i="5"/>
  <c r="M5160" i="5"/>
  <c r="I5160" i="5"/>
  <c r="J5160" i="5"/>
  <c r="N5191" i="5"/>
  <c r="H5254" i="5"/>
  <c r="Q5254" i="5" s="1"/>
  <c r="M5254" i="5"/>
  <c r="I5254" i="5"/>
  <c r="L5254" i="5"/>
  <c r="I5279" i="5"/>
  <c r="R5279" i="5" s="1"/>
  <c r="L5279" i="5"/>
  <c r="M5279" i="5"/>
  <c r="J5279" i="5"/>
  <c r="P5289" i="5"/>
  <c r="N5289" i="5"/>
  <c r="M5293" i="5"/>
  <c r="H5293" i="5"/>
  <c r="Q5293" i="5" s="1"/>
  <c r="I5293" i="5"/>
  <c r="K5293" i="5"/>
  <c r="S5332" i="5"/>
  <c r="T5332" i="5"/>
  <c r="U5332" i="5" s="1"/>
  <c r="V5332" i="5"/>
  <c r="S5392" i="5"/>
  <c r="T5392" i="5"/>
  <c r="U5392" i="5" s="1"/>
  <c r="V5392" i="5"/>
  <c r="S5404" i="5"/>
  <c r="T5404" i="5"/>
  <c r="U5404" i="5" s="1"/>
  <c r="V5404" i="5"/>
  <c r="S5452" i="5"/>
  <c r="T5452" i="5"/>
  <c r="U5452" i="5" s="1"/>
  <c r="V5452" i="5"/>
  <c r="L4931" i="5"/>
  <c r="M4931" i="5"/>
  <c r="N4932" i="5"/>
  <c r="J4933" i="5"/>
  <c r="I4933" i="5"/>
  <c r="J4942" i="5"/>
  <c r="K4942" i="5"/>
  <c r="H4977" i="5"/>
  <c r="Q4977" i="5" s="1"/>
  <c r="M4977" i="5"/>
  <c r="I4977" i="5"/>
  <c r="R4988" i="5"/>
  <c r="L4997" i="5"/>
  <c r="M4997" i="5"/>
  <c r="N4998" i="5"/>
  <c r="J4999" i="5"/>
  <c r="I4999" i="5"/>
  <c r="H5001" i="5"/>
  <c r="Q5001" i="5" s="1"/>
  <c r="M5001" i="5"/>
  <c r="I5001" i="5"/>
  <c r="R5012" i="5"/>
  <c r="L5028" i="5"/>
  <c r="M5028" i="5"/>
  <c r="J5028" i="5"/>
  <c r="K5028" i="5"/>
  <c r="J5039" i="5"/>
  <c r="K5039" i="5"/>
  <c r="M5039" i="5"/>
  <c r="H5052" i="5"/>
  <c r="Q5052" i="5" s="1"/>
  <c r="H5063" i="5"/>
  <c r="Q5063" i="5" s="1"/>
  <c r="K5072" i="5"/>
  <c r="L5075" i="5"/>
  <c r="R5103" i="5"/>
  <c r="R5107" i="5"/>
  <c r="H5128" i="5"/>
  <c r="Q5128" i="5" s="1"/>
  <c r="M5128" i="5"/>
  <c r="I5128" i="5"/>
  <c r="L5128" i="5"/>
  <c r="N5128" i="5" s="1"/>
  <c r="H5135" i="5"/>
  <c r="Q5135" i="5" s="1"/>
  <c r="L5136" i="5"/>
  <c r="M5136" i="5"/>
  <c r="K5136" i="5"/>
  <c r="J5136" i="5"/>
  <c r="H5144" i="5"/>
  <c r="Q5144" i="5" s="1"/>
  <c r="H5160" i="5"/>
  <c r="Q5160" i="5" s="1"/>
  <c r="N5175" i="5"/>
  <c r="N5179" i="5"/>
  <c r="R5205" i="5"/>
  <c r="T5205" i="5" s="1"/>
  <c r="U5205" i="5" s="1"/>
  <c r="J5225" i="5"/>
  <c r="K5225" i="5"/>
  <c r="L5225" i="5"/>
  <c r="M5225" i="5"/>
  <c r="J5234" i="5"/>
  <c r="I5234" i="5"/>
  <c r="L5234" i="5"/>
  <c r="M5234" i="5"/>
  <c r="L5250" i="5"/>
  <c r="M5250" i="5"/>
  <c r="I5250" i="5"/>
  <c r="J5250" i="5"/>
  <c r="J5254" i="5"/>
  <c r="R5259" i="5"/>
  <c r="N5277" i="5"/>
  <c r="H5279" i="5"/>
  <c r="Q5279" i="5" s="1"/>
  <c r="J5293" i="5"/>
  <c r="M5299" i="5"/>
  <c r="I5299" i="5"/>
  <c r="J5299" i="5"/>
  <c r="L5299" i="5"/>
  <c r="H5299" i="5"/>
  <c r="Q5299" i="5" s="1"/>
  <c r="R5302" i="5"/>
  <c r="N5329" i="5"/>
  <c r="S5428" i="5"/>
  <c r="T5428" i="5"/>
  <c r="U5428" i="5" s="1"/>
  <c r="V5428" i="5"/>
  <c r="S5560" i="5"/>
  <c r="T5560" i="5"/>
  <c r="U5560" i="5" s="1"/>
  <c r="V5560" i="5"/>
  <c r="L4973" i="5"/>
  <c r="M4973" i="5"/>
  <c r="N4974" i="5"/>
  <c r="J4975" i="5"/>
  <c r="I4975" i="5"/>
  <c r="J4984" i="5"/>
  <c r="K4984" i="5"/>
  <c r="J5008" i="5"/>
  <c r="K5008" i="5"/>
  <c r="J5033" i="5"/>
  <c r="K5033" i="5"/>
  <c r="H5033" i="5"/>
  <c r="Q5033" i="5" s="1"/>
  <c r="I5033" i="5"/>
  <c r="I5036" i="5"/>
  <c r="J5036" i="5"/>
  <c r="N5036" i="5" s="1"/>
  <c r="I5052" i="5"/>
  <c r="R5052" i="5" s="1"/>
  <c r="I5063" i="5"/>
  <c r="L5072" i="5"/>
  <c r="M5075" i="5"/>
  <c r="J5099" i="5"/>
  <c r="K5099" i="5"/>
  <c r="L5099" i="5"/>
  <c r="M5099" i="5"/>
  <c r="J5108" i="5"/>
  <c r="I5108" i="5"/>
  <c r="L5108" i="5"/>
  <c r="M5108" i="5"/>
  <c r="L5124" i="5"/>
  <c r="M5124" i="5"/>
  <c r="I5124" i="5"/>
  <c r="J5124" i="5"/>
  <c r="I5135" i="5"/>
  <c r="K5144" i="5"/>
  <c r="N5155" i="5"/>
  <c r="K5160" i="5"/>
  <c r="N5160" i="5" s="1"/>
  <c r="R5197" i="5"/>
  <c r="H5218" i="5"/>
  <c r="Q5218" i="5" s="1"/>
  <c r="M5218" i="5"/>
  <c r="I5218" i="5"/>
  <c r="L5218" i="5"/>
  <c r="L5226" i="5"/>
  <c r="M5226" i="5"/>
  <c r="K5226" i="5"/>
  <c r="J5226" i="5"/>
  <c r="K5254" i="5"/>
  <c r="N5265" i="5"/>
  <c r="K5279" i="5"/>
  <c r="L5293" i="5"/>
  <c r="N5344" i="5"/>
  <c r="S5524" i="5"/>
  <c r="T5524" i="5"/>
  <c r="U5524" i="5" s="1"/>
  <c r="V5524" i="5"/>
  <c r="K4517" i="5"/>
  <c r="N4517" i="5" s="1"/>
  <c r="K4523" i="5"/>
  <c r="N4523" i="5" s="1"/>
  <c r="K4529" i="5"/>
  <c r="R4529" i="5" s="1"/>
  <c r="K4535" i="5"/>
  <c r="N4535" i="5" s="1"/>
  <c r="K4541" i="5"/>
  <c r="R4541" i="5" s="1"/>
  <c r="K4547" i="5"/>
  <c r="N4547" i="5" s="1"/>
  <c r="K4553" i="5"/>
  <c r="N4553" i="5" s="1"/>
  <c r="K4559" i="5"/>
  <c r="N4559" i="5" s="1"/>
  <c r="K4565" i="5"/>
  <c r="R4565" i="5" s="1"/>
  <c r="K4571" i="5"/>
  <c r="N4571" i="5" s="1"/>
  <c r="K4577" i="5"/>
  <c r="R4577" i="5" s="1"/>
  <c r="K4583" i="5"/>
  <c r="N4583" i="5" s="1"/>
  <c r="K4589" i="5"/>
  <c r="N4589" i="5" s="1"/>
  <c r="K4595" i="5"/>
  <c r="N4595" i="5" s="1"/>
  <c r="K4601" i="5"/>
  <c r="N4601" i="5" s="1"/>
  <c r="K4607" i="5"/>
  <c r="N4607" i="5" s="1"/>
  <c r="K4613" i="5"/>
  <c r="N4613" i="5" s="1"/>
  <c r="K4619" i="5"/>
  <c r="N4619" i="5" s="1"/>
  <c r="K4625" i="5"/>
  <c r="N4625" i="5" s="1"/>
  <c r="K4631" i="5"/>
  <c r="R4631" i="5" s="1"/>
  <c r="K4637" i="5"/>
  <c r="N4637" i="5" s="1"/>
  <c r="K4643" i="5"/>
  <c r="N4643" i="5" s="1"/>
  <c r="K4649" i="5"/>
  <c r="N4649" i="5" s="1"/>
  <c r="K4655" i="5"/>
  <c r="N4655" i="5" s="1"/>
  <c r="K4661" i="5"/>
  <c r="R4661" i="5" s="1"/>
  <c r="K4667" i="5"/>
  <c r="R4667" i="5" s="1"/>
  <c r="N4668" i="5"/>
  <c r="J4678" i="5"/>
  <c r="R4678" i="5" s="1"/>
  <c r="K4678" i="5"/>
  <c r="L4681" i="5"/>
  <c r="N4681" i="5" s="1"/>
  <c r="L4691" i="5"/>
  <c r="N4691" i="5" s="1"/>
  <c r="M4691" i="5"/>
  <c r="J4702" i="5"/>
  <c r="N4702" i="5" s="1"/>
  <c r="K4702" i="5"/>
  <c r="L4705" i="5"/>
  <c r="N4705" i="5" s="1"/>
  <c r="L4715" i="5"/>
  <c r="R4715" i="5" s="1"/>
  <c r="M4715" i="5"/>
  <c r="K4733" i="5"/>
  <c r="N4733" i="5" s="1"/>
  <c r="H4737" i="5"/>
  <c r="M4737" i="5"/>
  <c r="I4737" i="5"/>
  <c r="N4740" i="5"/>
  <c r="M4744" i="5"/>
  <c r="R4748" i="5"/>
  <c r="K4757" i="5"/>
  <c r="R4757" i="5" s="1"/>
  <c r="L4769" i="5"/>
  <c r="R4769" i="5" s="1"/>
  <c r="M4769" i="5"/>
  <c r="M4774" i="5"/>
  <c r="N4774" i="5" s="1"/>
  <c r="R4778" i="5"/>
  <c r="K4787" i="5"/>
  <c r="R4787" i="5" s="1"/>
  <c r="H4791" i="5"/>
  <c r="Q4791" i="5" s="1"/>
  <c r="M4791" i="5"/>
  <c r="I4791" i="5"/>
  <c r="N4794" i="5"/>
  <c r="L4823" i="5"/>
  <c r="N4823" i="5" s="1"/>
  <c r="M4823" i="5"/>
  <c r="J4834" i="5"/>
  <c r="N4834" i="5" s="1"/>
  <c r="K4834" i="5"/>
  <c r="L4837" i="5"/>
  <c r="R4837" i="5" s="1"/>
  <c r="K4841" i="5"/>
  <c r="R4841" i="5" s="1"/>
  <c r="H4845" i="5"/>
  <c r="Q4845" i="5" s="1"/>
  <c r="M4845" i="5"/>
  <c r="I4845" i="5"/>
  <c r="R4845" i="5" s="1"/>
  <c r="N4848" i="5"/>
  <c r="K4871" i="5"/>
  <c r="R4871" i="5" s="1"/>
  <c r="H4875" i="5"/>
  <c r="M4875" i="5"/>
  <c r="I4875" i="5"/>
  <c r="R4875" i="5" s="1"/>
  <c r="N4878" i="5"/>
  <c r="R4922" i="5"/>
  <c r="S4922" i="5" s="1"/>
  <c r="N4923" i="5"/>
  <c r="I4931" i="5"/>
  <c r="N4931" i="5" s="1"/>
  <c r="K4933" i="5"/>
  <c r="R4940" i="5"/>
  <c r="I4942" i="5"/>
  <c r="R4942" i="5" s="1"/>
  <c r="L4949" i="5"/>
  <c r="R4949" i="5" s="1"/>
  <c r="M4949" i="5"/>
  <c r="N4950" i="5"/>
  <c r="J4951" i="5"/>
  <c r="I4951" i="5"/>
  <c r="R4951" i="5" s="1"/>
  <c r="H4953" i="5"/>
  <c r="Q4953" i="5" s="1"/>
  <c r="M4953" i="5"/>
  <c r="I4953" i="5"/>
  <c r="R4953" i="5" s="1"/>
  <c r="J4960" i="5"/>
  <c r="R4960" i="5" s="1"/>
  <c r="K4960" i="5"/>
  <c r="H4973" i="5"/>
  <c r="H4975" i="5"/>
  <c r="Q4975" i="5" s="1"/>
  <c r="K4977" i="5"/>
  <c r="H4984" i="5"/>
  <c r="Q4984" i="5" s="1"/>
  <c r="M4990" i="5"/>
  <c r="I4997" i="5"/>
  <c r="N4997" i="5" s="1"/>
  <c r="K4999" i="5"/>
  <c r="K5001" i="5"/>
  <c r="H5008" i="5"/>
  <c r="Q5008" i="5" s="1"/>
  <c r="M5014" i="5"/>
  <c r="M5024" i="5"/>
  <c r="I5028" i="5"/>
  <c r="R5028" i="5" s="1"/>
  <c r="L5033" i="5"/>
  <c r="H5036" i="5"/>
  <c r="Q5036" i="5" s="1"/>
  <c r="I5039" i="5"/>
  <c r="K5042" i="5"/>
  <c r="N5042" i="5" s="1"/>
  <c r="R5049" i="5"/>
  <c r="S5049" i="5" s="1"/>
  <c r="H5053" i="5"/>
  <c r="Q5053" i="5" s="1"/>
  <c r="J5053" i="5"/>
  <c r="I5053" i="5"/>
  <c r="L5063" i="5"/>
  <c r="M5072" i="5"/>
  <c r="H5092" i="5"/>
  <c r="Q5092" i="5" s="1"/>
  <c r="M5092" i="5"/>
  <c r="N5092" i="5" s="1"/>
  <c r="I5092" i="5"/>
  <c r="L5092" i="5"/>
  <c r="H5099" i="5"/>
  <c r="Q5099" i="5" s="1"/>
  <c r="L5100" i="5"/>
  <c r="M5100" i="5"/>
  <c r="K5100" i="5"/>
  <c r="J5100" i="5"/>
  <c r="H5108" i="5"/>
  <c r="Q5108" i="5" s="1"/>
  <c r="H5124" i="5"/>
  <c r="K5128" i="5"/>
  <c r="I5136" i="5"/>
  <c r="R5136" i="5" s="1"/>
  <c r="N5139" i="5"/>
  <c r="N5143" i="5"/>
  <c r="R5169" i="5"/>
  <c r="S5169" i="5" s="1"/>
  <c r="J5189" i="5"/>
  <c r="N5189" i="5" s="1"/>
  <c r="K5189" i="5"/>
  <c r="L5189" i="5"/>
  <c r="M5189" i="5"/>
  <c r="J5198" i="5"/>
  <c r="I5198" i="5"/>
  <c r="L5198" i="5"/>
  <c r="M5198" i="5"/>
  <c r="L5214" i="5"/>
  <c r="M5214" i="5"/>
  <c r="I5214" i="5"/>
  <c r="J5214" i="5"/>
  <c r="J5218" i="5"/>
  <c r="I5225" i="5"/>
  <c r="R5225" i="5" s="1"/>
  <c r="H5226" i="5"/>
  <c r="Q5226" i="5" s="1"/>
  <c r="K5234" i="5"/>
  <c r="N5234" i="5" s="1"/>
  <c r="R5235" i="5"/>
  <c r="S5235" i="5" s="1"/>
  <c r="N5245" i="5"/>
  <c r="K5250" i="5"/>
  <c r="L5283" i="5"/>
  <c r="M5283" i="5"/>
  <c r="J5283" i="5"/>
  <c r="I5283" i="5"/>
  <c r="H5283" i="5"/>
  <c r="S5614" i="5"/>
  <c r="V5614" i="5"/>
  <c r="T5614" i="5"/>
  <c r="U5614" i="5" s="1"/>
  <c r="R4676" i="5"/>
  <c r="S4676" i="5" s="1"/>
  <c r="M4681" i="5"/>
  <c r="H4689" i="5"/>
  <c r="M4689" i="5"/>
  <c r="I4689" i="5"/>
  <c r="R4689" i="5" s="1"/>
  <c r="N4692" i="5"/>
  <c r="R4700" i="5"/>
  <c r="M4705" i="5"/>
  <c r="H4713" i="5"/>
  <c r="Q4713" i="5" s="1"/>
  <c r="M4713" i="5"/>
  <c r="I4713" i="5"/>
  <c r="R4713" i="5" s="1"/>
  <c r="N4716" i="5"/>
  <c r="R4724" i="5"/>
  <c r="H4767" i="5"/>
  <c r="Q4767" i="5" s="1"/>
  <c r="M4767" i="5"/>
  <c r="I4767" i="5"/>
  <c r="R4767" i="5" s="1"/>
  <c r="N4770" i="5"/>
  <c r="L4799" i="5"/>
  <c r="N4799" i="5" s="1"/>
  <c r="M4799" i="5"/>
  <c r="J4810" i="5"/>
  <c r="K4810" i="5"/>
  <c r="H4821" i="5"/>
  <c r="Q4821" i="5" s="1"/>
  <c r="M4821" i="5"/>
  <c r="I4821" i="5"/>
  <c r="N4824" i="5"/>
  <c r="R4832" i="5"/>
  <c r="S4832" i="5" s="1"/>
  <c r="M4837" i="5"/>
  <c r="L4853" i="5"/>
  <c r="N4853" i="5" s="1"/>
  <c r="M4853" i="5"/>
  <c r="R4862" i="5"/>
  <c r="S4862" i="5" s="1"/>
  <c r="L4883" i="5"/>
  <c r="R4883" i="5" s="1"/>
  <c r="M4883" i="5"/>
  <c r="J4894" i="5"/>
  <c r="K4894" i="5"/>
  <c r="L4907" i="5"/>
  <c r="N4907" i="5" s="1"/>
  <c r="M4907" i="5"/>
  <c r="N4908" i="5"/>
  <c r="J4909" i="5"/>
  <c r="I4909" i="5"/>
  <c r="R4909" i="5" s="1"/>
  <c r="H4911" i="5"/>
  <c r="Q4911" i="5" s="1"/>
  <c r="M4911" i="5"/>
  <c r="I4911" i="5"/>
  <c r="J4918" i="5"/>
  <c r="N4918" i="5" s="1"/>
  <c r="K4918" i="5"/>
  <c r="H4929" i="5"/>
  <c r="Q4929" i="5" s="1"/>
  <c r="M4929" i="5"/>
  <c r="I4929" i="5"/>
  <c r="R4929" i="5" s="1"/>
  <c r="J4931" i="5"/>
  <c r="L4933" i="5"/>
  <c r="J4936" i="5"/>
  <c r="N4936" i="5" s="1"/>
  <c r="K4936" i="5"/>
  <c r="N4941" i="5"/>
  <c r="L4942" i="5"/>
  <c r="I4973" i="5"/>
  <c r="K4975" i="5"/>
  <c r="L4977" i="5"/>
  <c r="R4982" i="5"/>
  <c r="S4982" i="5" s="1"/>
  <c r="I4984" i="5"/>
  <c r="L4991" i="5"/>
  <c r="N4991" i="5" s="1"/>
  <c r="M4991" i="5"/>
  <c r="N4992" i="5"/>
  <c r="J4993" i="5"/>
  <c r="I4993" i="5"/>
  <c r="R4993" i="5" s="1"/>
  <c r="H4995" i="5"/>
  <c r="Q4995" i="5" s="1"/>
  <c r="M4995" i="5"/>
  <c r="I4995" i="5"/>
  <c r="J4997" i="5"/>
  <c r="L4999" i="5"/>
  <c r="L5001" i="5"/>
  <c r="R5006" i="5"/>
  <c r="I5008" i="5"/>
  <c r="R5008" i="5" s="1"/>
  <c r="L5015" i="5"/>
  <c r="N5015" i="5" s="1"/>
  <c r="M5015" i="5"/>
  <c r="N5016" i="5"/>
  <c r="J5017" i="5"/>
  <c r="I5017" i="5"/>
  <c r="R5017" i="5" s="1"/>
  <c r="H5019" i="5"/>
  <c r="Q5019" i="5" s="1"/>
  <c r="M5019" i="5"/>
  <c r="I5019" i="5"/>
  <c r="R5019" i="5" s="1"/>
  <c r="R5025" i="5"/>
  <c r="S5025" i="5" s="1"/>
  <c r="M5033" i="5"/>
  <c r="K5036" i="5"/>
  <c r="L5039" i="5"/>
  <c r="L5040" i="5"/>
  <c r="M5040" i="5"/>
  <c r="J5040" i="5"/>
  <c r="I5040" i="5"/>
  <c r="R5040" i="5" s="1"/>
  <c r="M5063" i="5"/>
  <c r="H5068" i="5"/>
  <c r="Q5068" i="5" s="1"/>
  <c r="I5068" i="5"/>
  <c r="K5068" i="5"/>
  <c r="J5068" i="5"/>
  <c r="N5068" i="5" s="1"/>
  <c r="L5088" i="5"/>
  <c r="M5088" i="5"/>
  <c r="I5088" i="5"/>
  <c r="J5088" i="5"/>
  <c r="I5099" i="5"/>
  <c r="R5099" i="5" s="1"/>
  <c r="K5108" i="5"/>
  <c r="R5109" i="5"/>
  <c r="S5109" i="5" s="1"/>
  <c r="N5119" i="5"/>
  <c r="K5124" i="5"/>
  <c r="R5157" i="5"/>
  <c r="R5161" i="5"/>
  <c r="H5182" i="5"/>
  <c r="Q5182" i="5" s="1"/>
  <c r="M5182" i="5"/>
  <c r="I5182" i="5"/>
  <c r="R5182" i="5" s="1"/>
  <c r="L5182" i="5"/>
  <c r="L5190" i="5"/>
  <c r="M5190" i="5"/>
  <c r="K5190" i="5"/>
  <c r="J5190" i="5"/>
  <c r="N5190" i="5" s="1"/>
  <c r="N5212" i="5"/>
  <c r="K5218" i="5"/>
  <c r="I5226" i="5"/>
  <c r="R5226" i="5" s="1"/>
  <c r="N5229" i="5"/>
  <c r="N5233" i="5"/>
  <c r="N5250" i="5"/>
  <c r="L5262" i="5"/>
  <c r="M5262" i="5"/>
  <c r="K5262" i="5"/>
  <c r="J5262" i="5"/>
  <c r="I5262" i="5"/>
  <c r="I5282" i="5"/>
  <c r="R5282" i="5" s="1"/>
  <c r="J5282" i="5"/>
  <c r="H5282" i="5"/>
  <c r="Q5282" i="5" s="1"/>
  <c r="K5282" i="5"/>
  <c r="I5339" i="5"/>
  <c r="J5339" i="5"/>
  <c r="H5339" i="5"/>
  <c r="Q5339" i="5" s="1"/>
  <c r="M5339" i="5"/>
  <c r="K5339" i="5"/>
  <c r="R5350" i="5"/>
  <c r="S5416" i="5"/>
  <c r="T5416" i="5"/>
  <c r="U5416" i="5" s="1"/>
  <c r="V5416" i="5"/>
  <c r="R5031" i="5"/>
  <c r="S5031" i="5" s="1"/>
  <c r="J5054" i="5"/>
  <c r="I5054" i="5"/>
  <c r="K5054" i="5"/>
  <c r="J5069" i="5"/>
  <c r="K5069" i="5"/>
  <c r="L5069" i="5"/>
  <c r="M5069" i="5"/>
  <c r="R5100" i="5"/>
  <c r="N5103" i="5"/>
  <c r="N5107" i="5"/>
  <c r="R5133" i="5"/>
  <c r="S5133" i="5" s="1"/>
  <c r="J5153" i="5"/>
  <c r="K5153" i="5"/>
  <c r="L5153" i="5"/>
  <c r="M5153" i="5"/>
  <c r="J5162" i="5"/>
  <c r="I5162" i="5"/>
  <c r="L5162" i="5"/>
  <c r="M5162" i="5"/>
  <c r="N5164" i="5"/>
  <c r="L5178" i="5"/>
  <c r="M5178" i="5"/>
  <c r="I5178" i="5"/>
  <c r="J5178" i="5"/>
  <c r="R5199" i="5"/>
  <c r="S5199" i="5" s="1"/>
  <c r="N5209" i="5"/>
  <c r="R5247" i="5"/>
  <c r="T5247" i="5" s="1"/>
  <c r="U5247" i="5" s="1"/>
  <c r="R5251" i="5"/>
  <c r="V5251" i="5" s="1"/>
  <c r="N5259" i="5"/>
  <c r="J5261" i="5"/>
  <c r="K5261" i="5"/>
  <c r="L5261" i="5"/>
  <c r="H5261" i="5"/>
  <c r="M5261" i="5"/>
  <c r="R5263" i="5"/>
  <c r="N5272" i="5"/>
  <c r="N5287" i="5"/>
  <c r="J5307" i="5"/>
  <c r="L5307" i="5"/>
  <c r="K5307" i="5"/>
  <c r="H5307" i="5"/>
  <c r="Q5307" i="5" s="1"/>
  <c r="I5307" i="5"/>
  <c r="K5310" i="5"/>
  <c r="L5310" i="5"/>
  <c r="J5310" i="5"/>
  <c r="M5310" i="5"/>
  <c r="H5310" i="5"/>
  <c r="Q5310" i="5" s="1"/>
  <c r="K5376" i="5"/>
  <c r="L5376" i="5"/>
  <c r="H5376" i="5"/>
  <c r="Q5376" i="5" s="1"/>
  <c r="I5376" i="5"/>
  <c r="R5376" i="5" s="1"/>
  <c r="J5376" i="5"/>
  <c r="M5376" i="5"/>
  <c r="S5380" i="5"/>
  <c r="T5380" i="5"/>
  <c r="U5380" i="5" s="1"/>
  <c r="V5380" i="5"/>
  <c r="S5476" i="5"/>
  <c r="T5476" i="5"/>
  <c r="U5476" i="5" s="1"/>
  <c r="V5476" i="5"/>
  <c r="S5500" i="5"/>
  <c r="T5500" i="5"/>
  <c r="U5500" i="5" s="1"/>
  <c r="V5500" i="5"/>
  <c r="L4943" i="5"/>
  <c r="M4943" i="5"/>
  <c r="N4944" i="5"/>
  <c r="J4945" i="5"/>
  <c r="I4945" i="5"/>
  <c r="H4947" i="5"/>
  <c r="Q4947" i="5" s="1"/>
  <c r="M4947" i="5"/>
  <c r="I4947" i="5"/>
  <c r="R4947" i="5" s="1"/>
  <c r="R4958" i="5"/>
  <c r="S4958" i="5" s="1"/>
  <c r="N4959" i="5"/>
  <c r="K4973" i="5"/>
  <c r="M4975" i="5"/>
  <c r="M4984" i="5"/>
  <c r="R4991" i="5"/>
  <c r="M5008" i="5"/>
  <c r="R5015" i="5"/>
  <c r="M5036" i="5"/>
  <c r="K5047" i="5"/>
  <c r="N5047" i="5" s="1"/>
  <c r="L5047" i="5"/>
  <c r="H5054" i="5"/>
  <c r="H5065" i="5"/>
  <c r="Q5065" i="5" s="1"/>
  <c r="L5065" i="5"/>
  <c r="R5065" i="5" s="1"/>
  <c r="M5065" i="5"/>
  <c r="H5069" i="5"/>
  <c r="Q5069" i="5" s="1"/>
  <c r="N5083" i="5"/>
  <c r="N5100" i="5"/>
  <c r="R5121" i="5"/>
  <c r="R5125" i="5"/>
  <c r="H5146" i="5"/>
  <c r="Q5146" i="5" s="1"/>
  <c r="M5146" i="5"/>
  <c r="I5146" i="5"/>
  <c r="L5146" i="5"/>
  <c r="H5153" i="5"/>
  <c r="Q5153" i="5" s="1"/>
  <c r="L5154" i="5"/>
  <c r="M5154" i="5"/>
  <c r="K5154" i="5"/>
  <c r="R5154" i="5" s="1"/>
  <c r="J5154" i="5"/>
  <c r="H5162" i="5"/>
  <c r="Q5162" i="5" s="1"/>
  <c r="H5178" i="5"/>
  <c r="Q5178" i="5" s="1"/>
  <c r="R5190" i="5"/>
  <c r="N5193" i="5"/>
  <c r="N5197" i="5"/>
  <c r="N5214" i="5"/>
  <c r="J5243" i="5"/>
  <c r="K5243" i="5"/>
  <c r="L5243" i="5"/>
  <c r="M5243" i="5"/>
  <c r="J5252" i="5"/>
  <c r="I5252" i="5"/>
  <c r="L5252" i="5"/>
  <c r="M5252" i="5"/>
  <c r="N5254" i="5"/>
  <c r="I5261" i="5"/>
  <c r="R5261" i="5" s="1"/>
  <c r="N5279" i="5"/>
  <c r="R5284" i="5"/>
  <c r="M5307" i="5"/>
  <c r="I5310" i="5"/>
  <c r="H5336" i="5"/>
  <c r="Q5336" i="5" s="1"/>
  <c r="I5336" i="5"/>
  <c r="J5336" i="5"/>
  <c r="K5336" i="5"/>
  <c r="L5336" i="5"/>
  <c r="M5347" i="5"/>
  <c r="I5347" i="5"/>
  <c r="J5347" i="5"/>
  <c r="H5347" i="5"/>
  <c r="Q5347" i="5" s="1"/>
  <c r="K5347" i="5"/>
  <c r="S5440" i="5"/>
  <c r="T5440" i="5"/>
  <c r="U5440" i="5" s="1"/>
  <c r="V5440" i="5"/>
  <c r="L5009" i="5"/>
  <c r="M5009" i="5"/>
  <c r="N5010" i="5"/>
  <c r="J5011" i="5"/>
  <c r="I5011" i="5"/>
  <c r="H5013" i="5"/>
  <c r="Q5013" i="5" s="1"/>
  <c r="M5013" i="5"/>
  <c r="I5013" i="5"/>
  <c r="K5023" i="5"/>
  <c r="L5023" i="5"/>
  <c r="N5039" i="5"/>
  <c r="H5050" i="5"/>
  <c r="Q5050" i="5" s="1"/>
  <c r="I5050" i="5"/>
  <c r="M5050" i="5"/>
  <c r="L5054" i="5"/>
  <c r="L5058" i="5"/>
  <c r="M5058" i="5"/>
  <c r="H5058" i="5"/>
  <c r="Q5058" i="5" s="1"/>
  <c r="I5058" i="5"/>
  <c r="R5061" i="5"/>
  <c r="N5063" i="5"/>
  <c r="I5069" i="5"/>
  <c r="R5069" i="5" s="1"/>
  <c r="L5070" i="5"/>
  <c r="M5070" i="5"/>
  <c r="J5070" i="5"/>
  <c r="I5070" i="5"/>
  <c r="N5088" i="5"/>
  <c r="J5117" i="5"/>
  <c r="R5117" i="5" s="1"/>
  <c r="K5117" i="5"/>
  <c r="L5117" i="5"/>
  <c r="M5117" i="5"/>
  <c r="J5126" i="5"/>
  <c r="I5126" i="5"/>
  <c r="L5126" i="5"/>
  <c r="M5126" i="5"/>
  <c r="L5142" i="5"/>
  <c r="M5142" i="5"/>
  <c r="I5142" i="5"/>
  <c r="J5142" i="5"/>
  <c r="I5153" i="5"/>
  <c r="R5153" i="5" s="1"/>
  <c r="K5162" i="5"/>
  <c r="N5173" i="5"/>
  <c r="K5178" i="5"/>
  <c r="N5178" i="5" s="1"/>
  <c r="R5215" i="5"/>
  <c r="H5236" i="5"/>
  <c r="Q5236" i="5" s="1"/>
  <c r="M5236" i="5"/>
  <c r="I5236" i="5"/>
  <c r="L5236" i="5"/>
  <c r="L5244" i="5"/>
  <c r="M5244" i="5"/>
  <c r="K5244" i="5"/>
  <c r="J5244" i="5"/>
  <c r="N5267" i="5"/>
  <c r="R5269" i="5"/>
  <c r="S5281" i="5"/>
  <c r="T5281" i="5"/>
  <c r="U5281" i="5" s="1"/>
  <c r="V5281" i="5"/>
  <c r="V5296" i="5"/>
  <c r="N5402" i="5"/>
  <c r="S5464" i="5"/>
  <c r="T5464" i="5"/>
  <c r="U5464" i="5" s="1"/>
  <c r="V5464" i="5"/>
  <c r="L4961" i="5"/>
  <c r="M4961" i="5"/>
  <c r="N4962" i="5"/>
  <c r="J4963" i="5"/>
  <c r="I4963" i="5"/>
  <c r="H4965" i="5"/>
  <c r="Q4965" i="5" s="1"/>
  <c r="M4965" i="5"/>
  <c r="I4965" i="5"/>
  <c r="R4976" i="5"/>
  <c r="S4976" i="5" s="1"/>
  <c r="N4977" i="5"/>
  <c r="J4996" i="5"/>
  <c r="K4996" i="5"/>
  <c r="H5009" i="5"/>
  <c r="H5011" i="5"/>
  <c r="J5013" i="5"/>
  <c r="H5020" i="5"/>
  <c r="K5020" i="5"/>
  <c r="L5020" i="5"/>
  <c r="H5023" i="5"/>
  <c r="Q5023" i="5" s="1"/>
  <c r="H5026" i="5"/>
  <c r="Q5026" i="5" s="1"/>
  <c r="I5026" i="5"/>
  <c r="M5026" i="5"/>
  <c r="R5037" i="5"/>
  <c r="H5041" i="5"/>
  <c r="Q5041" i="5" s="1"/>
  <c r="M5041" i="5"/>
  <c r="I5041" i="5"/>
  <c r="R5041" i="5" s="1"/>
  <c r="J5050" i="5"/>
  <c r="M5054" i="5"/>
  <c r="J5058" i="5"/>
  <c r="J5066" i="5"/>
  <c r="L5066" i="5"/>
  <c r="K5066" i="5"/>
  <c r="H5070" i="5"/>
  <c r="Q5070" i="5" s="1"/>
  <c r="N5073" i="5"/>
  <c r="R5085" i="5"/>
  <c r="R5089" i="5"/>
  <c r="H5110" i="5"/>
  <c r="Q5110" i="5" s="1"/>
  <c r="M5110" i="5"/>
  <c r="I5110" i="5"/>
  <c r="L5110" i="5"/>
  <c r="H5117" i="5"/>
  <c r="Q5117" i="5" s="1"/>
  <c r="L5118" i="5"/>
  <c r="M5118" i="5"/>
  <c r="K5118" i="5"/>
  <c r="J5118" i="5"/>
  <c r="H5126" i="5"/>
  <c r="Q5126" i="5" s="1"/>
  <c r="N5140" i="5"/>
  <c r="H5142" i="5"/>
  <c r="Q5142" i="5" s="1"/>
  <c r="N5157" i="5"/>
  <c r="N5161" i="5"/>
  <c r="R5187" i="5"/>
  <c r="S5187" i="5" s="1"/>
  <c r="J5207" i="5"/>
  <c r="K5207" i="5"/>
  <c r="L5207" i="5"/>
  <c r="M5207" i="5"/>
  <c r="N5210" i="5"/>
  <c r="J5216" i="5"/>
  <c r="I5216" i="5"/>
  <c r="L5216" i="5"/>
  <c r="M5216" i="5"/>
  <c r="N5218" i="5"/>
  <c r="L5232" i="5"/>
  <c r="M5232" i="5"/>
  <c r="I5232" i="5"/>
  <c r="J5232" i="5"/>
  <c r="J5236" i="5"/>
  <c r="N5236" i="5" s="1"/>
  <c r="H5244" i="5"/>
  <c r="Q5244" i="5" s="1"/>
  <c r="R5253" i="5"/>
  <c r="S5253" i="5" s="1"/>
  <c r="J5270" i="5"/>
  <c r="I5270" i="5"/>
  <c r="L5270" i="5"/>
  <c r="H5270" i="5"/>
  <c r="Q5270" i="5" s="1"/>
  <c r="M5270" i="5"/>
  <c r="R5271" i="5"/>
  <c r="S5271" i="5" s="1"/>
  <c r="H5306" i="5"/>
  <c r="Q5306" i="5" s="1"/>
  <c r="L5306" i="5"/>
  <c r="M5306" i="5"/>
  <c r="K5306" i="5"/>
  <c r="I5306" i="5"/>
  <c r="S5308" i="5"/>
  <c r="T5308" i="5"/>
  <c r="U5308" i="5" s="1"/>
  <c r="V5308" i="5"/>
  <c r="J5331" i="5"/>
  <c r="L5331" i="5"/>
  <c r="K5331" i="5"/>
  <c r="M5331" i="5"/>
  <c r="I5331" i="5"/>
  <c r="H5331" i="5"/>
  <c r="S5338" i="5"/>
  <c r="T5338" i="5"/>
  <c r="U5338" i="5" s="1"/>
  <c r="V5338" i="5"/>
  <c r="N5350" i="5"/>
  <c r="R5454" i="5"/>
  <c r="H5044" i="5"/>
  <c r="Q5044" i="5" s="1"/>
  <c r="I5044" i="5"/>
  <c r="J5044" i="5"/>
  <c r="K5044" i="5"/>
  <c r="J5051" i="5"/>
  <c r="K5051" i="5"/>
  <c r="M5051" i="5"/>
  <c r="L5051" i="5"/>
  <c r="N5053" i="5"/>
  <c r="N5064" i="5"/>
  <c r="J5081" i="5"/>
  <c r="K5081" i="5"/>
  <c r="L5081" i="5"/>
  <c r="M5081" i="5"/>
  <c r="J5090" i="5"/>
  <c r="I5090" i="5"/>
  <c r="L5090" i="5"/>
  <c r="M5090" i="5"/>
  <c r="L5106" i="5"/>
  <c r="M5106" i="5"/>
  <c r="I5106" i="5"/>
  <c r="J5106" i="5"/>
  <c r="T5137" i="5"/>
  <c r="U5137" i="5" s="1"/>
  <c r="S5137" i="5"/>
  <c r="V5137" i="5"/>
  <c r="H5200" i="5"/>
  <c r="Q5200" i="5" s="1"/>
  <c r="M5200" i="5"/>
  <c r="I5200" i="5"/>
  <c r="L5200" i="5"/>
  <c r="L5208" i="5"/>
  <c r="M5208" i="5"/>
  <c r="K5208" i="5"/>
  <c r="J5208" i="5"/>
  <c r="R5244" i="5"/>
  <c r="S5247" i="5"/>
  <c r="V5247" i="5"/>
  <c r="T5251" i="5"/>
  <c r="U5251" i="5" s="1"/>
  <c r="S5251" i="5"/>
  <c r="S5284" i="5"/>
  <c r="V5284" i="5"/>
  <c r="T5284" i="5"/>
  <c r="U5284" i="5" s="1"/>
  <c r="K5286" i="5"/>
  <c r="J5286" i="5"/>
  <c r="L5286" i="5"/>
  <c r="M5286" i="5"/>
  <c r="J5319" i="5"/>
  <c r="L5319" i="5"/>
  <c r="M5319" i="5"/>
  <c r="K5319" i="5"/>
  <c r="I5319" i="5"/>
  <c r="H5319" i="5"/>
  <c r="Q5319" i="5" s="1"/>
  <c r="S5356" i="5"/>
  <c r="T5356" i="5"/>
  <c r="U5356" i="5" s="1"/>
  <c r="V5356" i="5"/>
  <c r="S5488" i="5"/>
  <c r="T5488" i="5"/>
  <c r="U5488" i="5" s="1"/>
  <c r="V5488" i="5"/>
  <c r="S5512" i="5"/>
  <c r="T5512" i="5"/>
  <c r="U5512" i="5" s="1"/>
  <c r="V5512" i="5"/>
  <c r="H4677" i="5"/>
  <c r="Q4677" i="5" s="1"/>
  <c r="M4677" i="5"/>
  <c r="I4677" i="5"/>
  <c r="N4680" i="5"/>
  <c r="R4688" i="5"/>
  <c r="H4701" i="5"/>
  <c r="Q4701" i="5" s="1"/>
  <c r="M4701" i="5"/>
  <c r="I4701" i="5"/>
  <c r="N4704" i="5"/>
  <c r="R4712" i="5"/>
  <c r="J4798" i="5"/>
  <c r="N4798" i="5" s="1"/>
  <c r="K4798" i="5"/>
  <c r="L4811" i="5"/>
  <c r="N4811" i="5" s="1"/>
  <c r="M4811" i="5"/>
  <c r="H4833" i="5"/>
  <c r="Q4833" i="5" s="1"/>
  <c r="M4833" i="5"/>
  <c r="I4833" i="5"/>
  <c r="R4833" i="5" s="1"/>
  <c r="N4836" i="5"/>
  <c r="J4852" i="5"/>
  <c r="N4852" i="5" s="1"/>
  <c r="K4852" i="5"/>
  <c r="J4882" i="5"/>
  <c r="K4882" i="5"/>
  <c r="L4895" i="5"/>
  <c r="N4895" i="5" s="1"/>
  <c r="M4895" i="5"/>
  <c r="J4906" i="5"/>
  <c r="N4906" i="5" s="1"/>
  <c r="K4906" i="5"/>
  <c r="R4910" i="5"/>
  <c r="S4910" i="5" s="1"/>
  <c r="K4943" i="5"/>
  <c r="R4943" i="5" s="1"/>
  <c r="M4945" i="5"/>
  <c r="J4948" i="5"/>
  <c r="R4948" i="5" s="1"/>
  <c r="K4948" i="5"/>
  <c r="N4953" i="5"/>
  <c r="I4961" i="5"/>
  <c r="R4961" i="5" s="1"/>
  <c r="K4963" i="5"/>
  <c r="K4965" i="5"/>
  <c r="L4979" i="5"/>
  <c r="R4979" i="5" s="1"/>
  <c r="M4979" i="5"/>
  <c r="N4980" i="5"/>
  <c r="J4981" i="5"/>
  <c r="I4981" i="5"/>
  <c r="R4981" i="5" s="1"/>
  <c r="H4983" i="5"/>
  <c r="Q4983" i="5" s="1"/>
  <c r="M4983" i="5"/>
  <c r="I4983" i="5"/>
  <c r="R4994" i="5"/>
  <c r="I4996" i="5"/>
  <c r="R4996" i="5" s="1"/>
  <c r="L5003" i="5"/>
  <c r="R5003" i="5" s="1"/>
  <c r="M5003" i="5"/>
  <c r="N5004" i="5"/>
  <c r="J5005" i="5"/>
  <c r="I5005" i="5"/>
  <c r="R5005" i="5" s="1"/>
  <c r="H5007" i="5"/>
  <c r="Q5007" i="5" s="1"/>
  <c r="M5007" i="5"/>
  <c r="I5007" i="5"/>
  <c r="R5007" i="5" s="1"/>
  <c r="J5009" i="5"/>
  <c r="R5009" i="5" s="1"/>
  <c r="L5011" i="5"/>
  <c r="L5013" i="5"/>
  <c r="R5018" i="5"/>
  <c r="S5018" i="5" s="1"/>
  <c r="J5020" i="5"/>
  <c r="R5020" i="5" s="1"/>
  <c r="J5023" i="5"/>
  <c r="R5023" i="5" s="1"/>
  <c r="K5026" i="5"/>
  <c r="J5027" i="5"/>
  <c r="R5027" i="5" s="1"/>
  <c r="K5027" i="5"/>
  <c r="M5027" i="5"/>
  <c r="L5027" i="5"/>
  <c r="K5035" i="5"/>
  <c r="J5035" i="5"/>
  <c r="R5035" i="5" s="1"/>
  <c r="K5041" i="5"/>
  <c r="L5044" i="5"/>
  <c r="M5047" i="5"/>
  <c r="R5047" i="5" s="1"/>
  <c r="I5048" i="5"/>
  <c r="R5048" i="5" s="1"/>
  <c r="H5048" i="5"/>
  <c r="Q5048" i="5" s="1"/>
  <c r="L5050" i="5"/>
  <c r="N5050" i="5" s="1"/>
  <c r="H5051" i="5"/>
  <c r="Q5051" i="5" s="1"/>
  <c r="H5062" i="5"/>
  <c r="Q5062" i="5" s="1"/>
  <c r="I5062" i="5"/>
  <c r="M5062" i="5"/>
  <c r="L5062" i="5"/>
  <c r="I5066" i="5"/>
  <c r="R5066" i="5" s="1"/>
  <c r="H5071" i="5"/>
  <c r="Q5071" i="5" s="1"/>
  <c r="J5071" i="5"/>
  <c r="R5071" i="5" s="1"/>
  <c r="K5071" i="5"/>
  <c r="H5081" i="5"/>
  <c r="Q5081" i="5" s="1"/>
  <c r="L5082" i="5"/>
  <c r="M5082" i="5"/>
  <c r="K5082" i="5"/>
  <c r="J5082" i="5"/>
  <c r="R5082" i="5" s="1"/>
  <c r="H5090" i="5"/>
  <c r="Q5090" i="5" s="1"/>
  <c r="H5106" i="5"/>
  <c r="Q5106" i="5" s="1"/>
  <c r="K5110" i="5"/>
  <c r="I5118" i="5"/>
  <c r="R5118" i="5" s="1"/>
  <c r="N5121" i="5"/>
  <c r="N5125" i="5"/>
  <c r="N5142" i="5"/>
  <c r="R5151" i="5"/>
  <c r="T5151" i="5" s="1"/>
  <c r="U5151" i="5" s="1"/>
  <c r="J5171" i="5"/>
  <c r="R5171" i="5" s="1"/>
  <c r="K5171" i="5"/>
  <c r="L5171" i="5"/>
  <c r="M5171" i="5"/>
  <c r="N5174" i="5"/>
  <c r="J5180" i="5"/>
  <c r="I5180" i="5"/>
  <c r="L5180" i="5"/>
  <c r="M5180" i="5"/>
  <c r="N5182" i="5"/>
  <c r="L5196" i="5"/>
  <c r="M5196" i="5"/>
  <c r="I5196" i="5"/>
  <c r="N5196" i="5" s="1"/>
  <c r="J5196" i="5"/>
  <c r="J5200" i="5"/>
  <c r="I5207" i="5"/>
  <c r="R5207" i="5" s="1"/>
  <c r="H5208" i="5"/>
  <c r="Q5208" i="5" s="1"/>
  <c r="K5216" i="5"/>
  <c r="R5217" i="5"/>
  <c r="S5217" i="5" s="1"/>
  <c r="N5227" i="5"/>
  <c r="K5232" i="5"/>
  <c r="N5263" i="5"/>
  <c r="R5265" i="5"/>
  <c r="H5286" i="5"/>
  <c r="Q5286" i="5" s="1"/>
  <c r="S5548" i="5"/>
  <c r="T5548" i="5"/>
  <c r="U5548" i="5" s="1"/>
  <c r="V5548" i="5"/>
  <c r="S5572" i="5"/>
  <c r="T5572" i="5"/>
  <c r="U5572" i="5" s="1"/>
  <c r="V5572" i="5"/>
  <c r="H5060" i="5"/>
  <c r="Q5060" i="5" s="1"/>
  <c r="L5064" i="5"/>
  <c r="R5064" i="5" s="1"/>
  <c r="M5064" i="5"/>
  <c r="J5084" i="5"/>
  <c r="I5084" i="5"/>
  <c r="N5084" i="5" s="1"/>
  <c r="H5086" i="5"/>
  <c r="Q5086" i="5" s="1"/>
  <c r="M5086" i="5"/>
  <c r="I5086" i="5"/>
  <c r="J5093" i="5"/>
  <c r="R5093" i="5" s="1"/>
  <c r="K5093" i="5"/>
  <c r="J5102" i="5"/>
  <c r="I5102" i="5"/>
  <c r="R5102" i="5" s="1"/>
  <c r="H5104" i="5"/>
  <c r="Q5104" i="5" s="1"/>
  <c r="M5104" i="5"/>
  <c r="I5104" i="5"/>
  <c r="J5111" i="5"/>
  <c r="K5111" i="5"/>
  <c r="J5120" i="5"/>
  <c r="I5120" i="5"/>
  <c r="R5120" i="5" s="1"/>
  <c r="H5122" i="5"/>
  <c r="Q5122" i="5" s="1"/>
  <c r="M5122" i="5"/>
  <c r="I5122" i="5"/>
  <c r="J5129" i="5"/>
  <c r="N5129" i="5" s="1"/>
  <c r="K5129" i="5"/>
  <c r="J5138" i="5"/>
  <c r="I5138" i="5"/>
  <c r="N5138" i="5" s="1"/>
  <c r="H5140" i="5"/>
  <c r="Q5140" i="5" s="1"/>
  <c r="M5140" i="5"/>
  <c r="I5140" i="5"/>
  <c r="R5140" i="5" s="1"/>
  <c r="J5147" i="5"/>
  <c r="N5147" i="5" s="1"/>
  <c r="K5147" i="5"/>
  <c r="J5156" i="5"/>
  <c r="I5156" i="5"/>
  <c r="R5156" i="5" s="1"/>
  <c r="H5158" i="5"/>
  <c r="Q5158" i="5" s="1"/>
  <c r="M5158" i="5"/>
  <c r="I5158" i="5"/>
  <c r="R5158" i="5" s="1"/>
  <c r="J5165" i="5"/>
  <c r="R5165" i="5" s="1"/>
  <c r="K5165" i="5"/>
  <c r="J5174" i="5"/>
  <c r="I5174" i="5"/>
  <c r="H5176" i="5"/>
  <c r="Q5176" i="5" s="1"/>
  <c r="M5176" i="5"/>
  <c r="I5176" i="5"/>
  <c r="R5176" i="5" s="1"/>
  <c r="J5183" i="5"/>
  <c r="R5183" i="5" s="1"/>
  <c r="K5183" i="5"/>
  <c r="N5183" i="5" s="1"/>
  <c r="J5192" i="5"/>
  <c r="I5192" i="5"/>
  <c r="R5192" i="5" s="1"/>
  <c r="H5194" i="5"/>
  <c r="Q5194" i="5" s="1"/>
  <c r="M5194" i="5"/>
  <c r="I5194" i="5"/>
  <c r="J5201" i="5"/>
  <c r="R5201" i="5" s="1"/>
  <c r="K5201" i="5"/>
  <c r="J5210" i="5"/>
  <c r="I5210" i="5"/>
  <c r="R5210" i="5" s="1"/>
  <c r="H5212" i="5"/>
  <c r="Q5212" i="5" s="1"/>
  <c r="M5212" i="5"/>
  <c r="I5212" i="5"/>
  <c r="R5212" i="5" s="1"/>
  <c r="J5219" i="5"/>
  <c r="K5219" i="5"/>
  <c r="J5228" i="5"/>
  <c r="I5228" i="5"/>
  <c r="R5228" i="5" s="1"/>
  <c r="H5230" i="5"/>
  <c r="Q5230" i="5" s="1"/>
  <c r="M5230" i="5"/>
  <c r="I5230" i="5"/>
  <c r="J5237" i="5"/>
  <c r="R5237" i="5" s="1"/>
  <c r="K5237" i="5"/>
  <c r="J5246" i="5"/>
  <c r="I5246" i="5"/>
  <c r="N5246" i="5" s="1"/>
  <c r="H5248" i="5"/>
  <c r="Q5248" i="5" s="1"/>
  <c r="M5248" i="5"/>
  <c r="I5248" i="5"/>
  <c r="R5248" i="5" s="1"/>
  <c r="J5255" i="5"/>
  <c r="R5255" i="5" s="1"/>
  <c r="K5255" i="5"/>
  <c r="J5264" i="5"/>
  <c r="I5264" i="5"/>
  <c r="H5266" i="5"/>
  <c r="Q5266" i="5" s="1"/>
  <c r="M5266" i="5"/>
  <c r="I5266" i="5"/>
  <c r="R5266" i="5" s="1"/>
  <c r="J5273" i="5"/>
  <c r="N5273" i="5" s="1"/>
  <c r="K5273" i="5"/>
  <c r="J5301" i="5"/>
  <c r="H5301" i="5"/>
  <c r="Q5301" i="5" s="1"/>
  <c r="I5301" i="5"/>
  <c r="H5354" i="5"/>
  <c r="Q5354" i="5" s="1"/>
  <c r="L5354" i="5"/>
  <c r="R5354" i="5" s="1"/>
  <c r="M5354" i="5"/>
  <c r="K5358" i="5"/>
  <c r="L5358" i="5"/>
  <c r="J5358" i="5"/>
  <c r="N5358" i="5" s="1"/>
  <c r="M5358" i="5"/>
  <c r="I5381" i="5"/>
  <c r="J5381" i="5"/>
  <c r="K5381" i="5"/>
  <c r="H5381" i="5"/>
  <c r="Q5381" i="5" s="1"/>
  <c r="K5382" i="5"/>
  <c r="R5382" i="5" s="1"/>
  <c r="L5382" i="5"/>
  <c r="M5382" i="5"/>
  <c r="I5394" i="5"/>
  <c r="I5402" i="5"/>
  <c r="R5402" i="5" s="1"/>
  <c r="H5402" i="5"/>
  <c r="Q5402" i="5" s="1"/>
  <c r="J5402" i="5"/>
  <c r="K5402" i="5"/>
  <c r="K5403" i="5"/>
  <c r="J5403" i="5"/>
  <c r="L5403" i="5"/>
  <c r="I5403" i="5"/>
  <c r="R5407" i="5"/>
  <c r="I5415" i="5"/>
  <c r="I5420" i="5"/>
  <c r="R5420" i="5" s="1"/>
  <c r="H5420" i="5"/>
  <c r="Q5420" i="5" s="1"/>
  <c r="M5420" i="5"/>
  <c r="L5420" i="5"/>
  <c r="I5423" i="5"/>
  <c r="J5423" i="5"/>
  <c r="K5432" i="5"/>
  <c r="I5453" i="5"/>
  <c r="J5453" i="5"/>
  <c r="K5453" i="5"/>
  <c r="H5453" i="5"/>
  <c r="Q5453" i="5" s="1"/>
  <c r="K5454" i="5"/>
  <c r="L5454" i="5"/>
  <c r="M5454" i="5"/>
  <c r="I5474" i="5"/>
  <c r="H5474" i="5"/>
  <c r="Q5474" i="5" s="1"/>
  <c r="J5474" i="5"/>
  <c r="K5474" i="5"/>
  <c r="K5475" i="5"/>
  <c r="J5475" i="5"/>
  <c r="L5475" i="5"/>
  <c r="I5475" i="5"/>
  <c r="R5475" i="5" s="1"/>
  <c r="R5479" i="5"/>
  <c r="I5492" i="5"/>
  <c r="H5492" i="5"/>
  <c r="Q5492" i="5" s="1"/>
  <c r="M5492" i="5"/>
  <c r="L5492" i="5"/>
  <c r="I5495" i="5"/>
  <c r="J5495" i="5"/>
  <c r="I5525" i="5"/>
  <c r="R5525" i="5" s="1"/>
  <c r="J5525" i="5"/>
  <c r="K5525" i="5"/>
  <c r="H5525" i="5"/>
  <c r="Q5525" i="5" s="1"/>
  <c r="K5526" i="5"/>
  <c r="R5526" i="5" s="1"/>
  <c r="L5526" i="5"/>
  <c r="M5526" i="5"/>
  <c r="I5546" i="5"/>
  <c r="H5546" i="5"/>
  <c r="Q5546" i="5" s="1"/>
  <c r="J5546" i="5"/>
  <c r="K5546" i="5"/>
  <c r="K5547" i="5"/>
  <c r="J5547" i="5"/>
  <c r="L5547" i="5"/>
  <c r="I5547" i="5"/>
  <c r="R5551" i="5"/>
  <c r="R5590" i="5"/>
  <c r="T5599" i="5"/>
  <c r="U5599" i="5" s="1"/>
  <c r="S5599" i="5"/>
  <c r="I5606" i="5"/>
  <c r="L5606" i="5"/>
  <c r="K5606" i="5"/>
  <c r="J5606" i="5"/>
  <c r="H5606" i="5"/>
  <c r="Q5606" i="5" s="1"/>
  <c r="I5609" i="5"/>
  <c r="L5609" i="5"/>
  <c r="K5609" i="5"/>
  <c r="J5609" i="5"/>
  <c r="H5609" i="5"/>
  <c r="Q5609" i="5" s="1"/>
  <c r="S5731" i="5"/>
  <c r="T5731" i="5"/>
  <c r="U5731" i="5" s="1"/>
  <c r="V5731" i="5"/>
  <c r="S5791" i="5"/>
  <c r="T5791" i="5"/>
  <c r="U5791" i="5" s="1"/>
  <c r="V5791" i="5"/>
  <c r="N5410" i="5"/>
  <c r="N5422" i="5"/>
  <c r="S5482" i="5"/>
  <c r="T5482" i="5"/>
  <c r="U5482" i="5" s="1"/>
  <c r="V5482" i="5"/>
  <c r="S5494" i="5"/>
  <c r="T5494" i="5"/>
  <c r="U5494" i="5" s="1"/>
  <c r="V5494" i="5"/>
  <c r="S5554" i="5"/>
  <c r="T5554" i="5"/>
  <c r="U5554" i="5" s="1"/>
  <c r="V5554" i="5"/>
  <c r="S5575" i="5"/>
  <c r="T5575" i="5"/>
  <c r="U5575" i="5" s="1"/>
  <c r="V5575" i="5"/>
  <c r="K5586" i="5"/>
  <c r="L5586" i="5"/>
  <c r="M5586" i="5"/>
  <c r="J5586" i="5"/>
  <c r="J5594" i="5"/>
  <c r="K5594" i="5"/>
  <c r="M5594" i="5"/>
  <c r="I5594" i="5"/>
  <c r="H5594" i="5"/>
  <c r="Q5594" i="5" s="1"/>
  <c r="I5603" i="5"/>
  <c r="K5603" i="5"/>
  <c r="J5603" i="5"/>
  <c r="L5603" i="5"/>
  <c r="H5603" i="5"/>
  <c r="Q5603" i="5" s="1"/>
  <c r="Q5691" i="5"/>
  <c r="K5292" i="5"/>
  <c r="L5292" i="5"/>
  <c r="J5292" i="5"/>
  <c r="I5297" i="5"/>
  <c r="J5297" i="5"/>
  <c r="K5297" i="5"/>
  <c r="L5297" i="5"/>
  <c r="H5312" i="5"/>
  <c r="Q5312" i="5" s="1"/>
  <c r="I5312" i="5"/>
  <c r="J5312" i="5"/>
  <c r="N5314" i="5"/>
  <c r="I5315" i="5"/>
  <c r="J5315" i="5"/>
  <c r="M5323" i="5"/>
  <c r="I5323" i="5"/>
  <c r="J5323" i="5"/>
  <c r="N5353" i="5"/>
  <c r="J5355" i="5"/>
  <c r="L5355" i="5"/>
  <c r="K5355" i="5"/>
  <c r="R5358" i="5"/>
  <c r="I5369" i="5"/>
  <c r="J5369" i="5"/>
  <c r="K5369" i="5"/>
  <c r="L5369" i="5"/>
  <c r="K5370" i="5"/>
  <c r="L5370" i="5"/>
  <c r="M5370" i="5"/>
  <c r="J5370" i="5"/>
  <c r="K5391" i="5"/>
  <c r="J5391" i="5"/>
  <c r="L5391" i="5"/>
  <c r="M5391" i="5"/>
  <c r="I5408" i="5"/>
  <c r="H5408" i="5"/>
  <c r="Q5408" i="5" s="1"/>
  <c r="M5408" i="5"/>
  <c r="K5424" i="5"/>
  <c r="L5424" i="5"/>
  <c r="H5424" i="5"/>
  <c r="Q5424" i="5" s="1"/>
  <c r="I5424" i="5"/>
  <c r="R5424" i="5" s="1"/>
  <c r="I5441" i="5"/>
  <c r="J5441" i="5"/>
  <c r="K5441" i="5"/>
  <c r="L5441" i="5"/>
  <c r="K5442" i="5"/>
  <c r="L5442" i="5"/>
  <c r="M5442" i="5"/>
  <c r="J5442" i="5"/>
  <c r="K5463" i="5"/>
  <c r="J5463" i="5"/>
  <c r="L5463" i="5"/>
  <c r="M5463" i="5"/>
  <c r="I5480" i="5"/>
  <c r="H5480" i="5"/>
  <c r="Q5480" i="5" s="1"/>
  <c r="M5480" i="5"/>
  <c r="K5496" i="5"/>
  <c r="L5496" i="5"/>
  <c r="H5496" i="5"/>
  <c r="Q5496" i="5" s="1"/>
  <c r="I5496" i="5"/>
  <c r="I5513" i="5"/>
  <c r="R5513" i="5" s="1"/>
  <c r="J5513" i="5"/>
  <c r="K5513" i="5"/>
  <c r="L5513" i="5"/>
  <c r="K5514" i="5"/>
  <c r="L5514" i="5"/>
  <c r="M5514" i="5"/>
  <c r="J5514" i="5"/>
  <c r="K5535" i="5"/>
  <c r="J5535" i="5"/>
  <c r="L5535" i="5"/>
  <c r="M5535" i="5"/>
  <c r="I5552" i="5"/>
  <c r="H5552" i="5"/>
  <c r="Q5552" i="5" s="1"/>
  <c r="M5552" i="5"/>
  <c r="K5562" i="5"/>
  <c r="L5562" i="5"/>
  <c r="M5562" i="5"/>
  <c r="J5562" i="5"/>
  <c r="I5585" i="5"/>
  <c r="N5585" i="5" s="1"/>
  <c r="J5585" i="5"/>
  <c r="K5585" i="5"/>
  <c r="H5585" i="5"/>
  <c r="Q5585" i="5" s="1"/>
  <c r="L5585" i="5"/>
  <c r="H5586" i="5"/>
  <c r="Q5586" i="5" s="1"/>
  <c r="L5594" i="5"/>
  <c r="M5603" i="5"/>
  <c r="N5623" i="5"/>
  <c r="P5623" i="5"/>
  <c r="S5695" i="5"/>
  <c r="T5695" i="5"/>
  <c r="U5695" i="5" s="1"/>
  <c r="V5695" i="5"/>
  <c r="H5292" i="5"/>
  <c r="Q5292" i="5" s="1"/>
  <c r="N5293" i="5"/>
  <c r="H5297" i="5"/>
  <c r="Q5297" i="5" s="1"/>
  <c r="K5298" i="5"/>
  <c r="L5298" i="5"/>
  <c r="J5298" i="5"/>
  <c r="I5298" i="5"/>
  <c r="K5312" i="5"/>
  <c r="H5315" i="5"/>
  <c r="Q5315" i="5" s="1"/>
  <c r="H5323" i="5"/>
  <c r="Q5323" i="5" s="1"/>
  <c r="I5333" i="5"/>
  <c r="J5333" i="5"/>
  <c r="K5333" i="5"/>
  <c r="H5333" i="5"/>
  <c r="Q5333" i="5" s="1"/>
  <c r="M5341" i="5"/>
  <c r="L5341" i="5"/>
  <c r="H5355" i="5"/>
  <c r="Q5355" i="5" s="1"/>
  <c r="M5359" i="5"/>
  <c r="I5359" i="5"/>
  <c r="H5359" i="5"/>
  <c r="Q5359" i="5" s="1"/>
  <c r="H5366" i="5"/>
  <c r="Q5366" i="5" s="1"/>
  <c r="L5366" i="5"/>
  <c r="K5366" i="5"/>
  <c r="H5369" i="5"/>
  <c r="Q5369" i="5" s="1"/>
  <c r="H5370" i="5"/>
  <c r="Q5370" i="5" s="1"/>
  <c r="H5391" i="5"/>
  <c r="Q5391" i="5" s="1"/>
  <c r="J5408" i="5"/>
  <c r="N5419" i="5"/>
  <c r="J5424" i="5"/>
  <c r="H5441" i="5"/>
  <c r="Q5441" i="5" s="1"/>
  <c r="H5442" i="5"/>
  <c r="Q5442" i="5" s="1"/>
  <c r="H5463" i="5"/>
  <c r="Q5463" i="5" s="1"/>
  <c r="J5480" i="5"/>
  <c r="N5491" i="5"/>
  <c r="J5496" i="5"/>
  <c r="H5513" i="5"/>
  <c r="Q5513" i="5" s="1"/>
  <c r="H5514" i="5"/>
  <c r="Q5514" i="5" s="1"/>
  <c r="H5535" i="5"/>
  <c r="Q5535" i="5" s="1"/>
  <c r="J5552" i="5"/>
  <c r="I5561" i="5"/>
  <c r="J5561" i="5"/>
  <c r="K5561" i="5"/>
  <c r="H5561" i="5"/>
  <c r="Q5561" i="5" s="1"/>
  <c r="L5561" i="5"/>
  <c r="H5562" i="5"/>
  <c r="Q5562" i="5" s="1"/>
  <c r="M5585" i="5"/>
  <c r="I5586" i="5"/>
  <c r="R5586" i="5" s="1"/>
  <c r="K5616" i="5"/>
  <c r="L5616" i="5"/>
  <c r="M5616" i="5"/>
  <c r="I5616" i="5"/>
  <c r="R5616" i="5" s="1"/>
  <c r="H5616" i="5"/>
  <c r="Q5616" i="5" s="1"/>
  <c r="J5616" i="5"/>
  <c r="S5719" i="5"/>
  <c r="T5719" i="5"/>
  <c r="U5719" i="5" s="1"/>
  <c r="V5719" i="5"/>
  <c r="J5021" i="5"/>
  <c r="N5021" i="5" s="1"/>
  <c r="K5021" i="5"/>
  <c r="H5032" i="5"/>
  <c r="Q5032" i="5" s="1"/>
  <c r="I5032" i="5"/>
  <c r="R5032" i="5" s="1"/>
  <c r="R5043" i="5"/>
  <c r="S5043" i="5" s="1"/>
  <c r="J5045" i="5"/>
  <c r="R5045" i="5" s="1"/>
  <c r="K5045" i="5"/>
  <c r="J5057" i="5"/>
  <c r="N5057" i="5" s="1"/>
  <c r="K5057" i="5"/>
  <c r="M5060" i="5"/>
  <c r="R5060" i="5" s="1"/>
  <c r="L5076" i="5"/>
  <c r="R5076" i="5" s="1"/>
  <c r="M5076" i="5"/>
  <c r="J5078" i="5"/>
  <c r="I5078" i="5"/>
  <c r="R5078" i="5" s="1"/>
  <c r="H5080" i="5"/>
  <c r="Q5080" i="5" s="1"/>
  <c r="M5080" i="5"/>
  <c r="I5080" i="5"/>
  <c r="J5087" i="5"/>
  <c r="R5087" i="5" s="1"/>
  <c r="K5087" i="5"/>
  <c r="J5096" i="5"/>
  <c r="I5096" i="5"/>
  <c r="H5098" i="5"/>
  <c r="Q5098" i="5" s="1"/>
  <c r="M5098" i="5"/>
  <c r="I5098" i="5"/>
  <c r="R5098" i="5" s="1"/>
  <c r="J5105" i="5"/>
  <c r="N5105" i="5" s="1"/>
  <c r="K5105" i="5"/>
  <c r="J5114" i="5"/>
  <c r="I5114" i="5"/>
  <c r="H5116" i="5"/>
  <c r="Q5116" i="5" s="1"/>
  <c r="M5116" i="5"/>
  <c r="I5116" i="5"/>
  <c r="R5116" i="5" s="1"/>
  <c r="J5123" i="5"/>
  <c r="N5123" i="5" s="1"/>
  <c r="K5123" i="5"/>
  <c r="J5132" i="5"/>
  <c r="I5132" i="5"/>
  <c r="H5134" i="5"/>
  <c r="Q5134" i="5" s="1"/>
  <c r="M5134" i="5"/>
  <c r="I5134" i="5"/>
  <c r="R5134" i="5" s="1"/>
  <c r="J5141" i="5"/>
  <c r="N5141" i="5" s="1"/>
  <c r="K5141" i="5"/>
  <c r="J5150" i="5"/>
  <c r="I5150" i="5"/>
  <c r="R5150" i="5" s="1"/>
  <c r="H5152" i="5"/>
  <c r="Q5152" i="5" s="1"/>
  <c r="M5152" i="5"/>
  <c r="I5152" i="5"/>
  <c r="J5159" i="5"/>
  <c r="N5159" i="5" s="1"/>
  <c r="K5159" i="5"/>
  <c r="J5168" i="5"/>
  <c r="I5168" i="5"/>
  <c r="R5168" i="5" s="1"/>
  <c r="H5170" i="5"/>
  <c r="Q5170" i="5" s="1"/>
  <c r="M5170" i="5"/>
  <c r="I5170" i="5"/>
  <c r="J5177" i="5"/>
  <c r="N5177" i="5" s="1"/>
  <c r="K5177" i="5"/>
  <c r="J5186" i="5"/>
  <c r="I5186" i="5"/>
  <c r="H5188" i="5"/>
  <c r="Q5188" i="5" s="1"/>
  <c r="M5188" i="5"/>
  <c r="I5188" i="5"/>
  <c r="J5195" i="5"/>
  <c r="R5195" i="5" s="1"/>
  <c r="K5195" i="5"/>
  <c r="J5204" i="5"/>
  <c r="I5204" i="5"/>
  <c r="H5206" i="5"/>
  <c r="Q5206" i="5" s="1"/>
  <c r="M5206" i="5"/>
  <c r="I5206" i="5"/>
  <c r="R5206" i="5" s="1"/>
  <c r="J5213" i="5"/>
  <c r="R5213" i="5" s="1"/>
  <c r="K5213" i="5"/>
  <c r="J5222" i="5"/>
  <c r="I5222" i="5"/>
  <c r="H5224" i="5"/>
  <c r="Q5224" i="5" s="1"/>
  <c r="M5224" i="5"/>
  <c r="I5224" i="5"/>
  <c r="R5224" i="5" s="1"/>
  <c r="J5231" i="5"/>
  <c r="N5231" i="5" s="1"/>
  <c r="K5231" i="5"/>
  <c r="J5240" i="5"/>
  <c r="I5240" i="5"/>
  <c r="H5242" i="5"/>
  <c r="Q5242" i="5" s="1"/>
  <c r="M5242" i="5"/>
  <c r="I5242" i="5"/>
  <c r="R5242" i="5" s="1"/>
  <c r="J5249" i="5"/>
  <c r="R5249" i="5" s="1"/>
  <c r="K5249" i="5"/>
  <c r="J5258" i="5"/>
  <c r="I5258" i="5"/>
  <c r="R5258" i="5" s="1"/>
  <c r="H5260" i="5"/>
  <c r="Q5260" i="5" s="1"/>
  <c r="M5260" i="5"/>
  <c r="I5260" i="5"/>
  <c r="J5267" i="5"/>
  <c r="R5267" i="5" s="1"/>
  <c r="K5267" i="5"/>
  <c r="J5276" i="5"/>
  <c r="I5276" i="5"/>
  <c r="R5276" i="5" s="1"/>
  <c r="H5278" i="5"/>
  <c r="Q5278" i="5" s="1"/>
  <c r="M5278" i="5"/>
  <c r="I5278" i="5"/>
  <c r="N5282" i="5"/>
  <c r="N5291" i="5"/>
  <c r="I5292" i="5"/>
  <c r="M5297" i="5"/>
  <c r="H5298" i="5"/>
  <c r="Q5298" i="5" s="1"/>
  <c r="L5312" i="5"/>
  <c r="K5315" i="5"/>
  <c r="N5321" i="5"/>
  <c r="K5323" i="5"/>
  <c r="H5330" i="5"/>
  <c r="Q5330" i="5" s="1"/>
  <c r="L5330" i="5"/>
  <c r="R5330" i="5" s="1"/>
  <c r="M5330" i="5"/>
  <c r="L5333" i="5"/>
  <c r="K5334" i="5"/>
  <c r="L5334" i="5"/>
  <c r="J5334" i="5"/>
  <c r="N5334" i="5" s="1"/>
  <c r="M5334" i="5"/>
  <c r="N5336" i="5"/>
  <c r="H5341" i="5"/>
  <c r="Q5341" i="5" s="1"/>
  <c r="J5349" i="5"/>
  <c r="H5349" i="5"/>
  <c r="Q5349" i="5" s="1"/>
  <c r="I5349" i="5"/>
  <c r="R5349" i="5" s="1"/>
  <c r="I5355" i="5"/>
  <c r="J5359" i="5"/>
  <c r="I5366" i="5"/>
  <c r="M5369" i="5"/>
  <c r="I5370" i="5"/>
  <c r="R5370" i="5" s="1"/>
  <c r="I5378" i="5"/>
  <c r="R5378" i="5" s="1"/>
  <c r="H5378" i="5"/>
  <c r="J5378" i="5"/>
  <c r="K5378" i="5"/>
  <c r="K5379" i="5"/>
  <c r="J5379" i="5"/>
  <c r="L5379" i="5"/>
  <c r="I5379" i="5"/>
  <c r="N5379" i="5" s="1"/>
  <c r="R5383" i="5"/>
  <c r="I5391" i="5"/>
  <c r="I5396" i="5"/>
  <c r="R5396" i="5" s="1"/>
  <c r="H5396" i="5"/>
  <c r="Q5396" i="5" s="1"/>
  <c r="M5396" i="5"/>
  <c r="L5396" i="5"/>
  <c r="I5399" i="5"/>
  <c r="J5399" i="5"/>
  <c r="K5408" i="5"/>
  <c r="M5423" i="5"/>
  <c r="M5424" i="5"/>
  <c r="I5429" i="5"/>
  <c r="J5429" i="5"/>
  <c r="N5429" i="5" s="1"/>
  <c r="K5429" i="5"/>
  <c r="H5429" i="5"/>
  <c r="Q5429" i="5" s="1"/>
  <c r="K5430" i="5"/>
  <c r="R5430" i="5" s="1"/>
  <c r="L5430" i="5"/>
  <c r="M5430" i="5"/>
  <c r="N5432" i="5"/>
  <c r="M5441" i="5"/>
  <c r="I5442" i="5"/>
  <c r="R5442" i="5" s="1"/>
  <c r="I5450" i="5"/>
  <c r="H5450" i="5"/>
  <c r="J5450" i="5"/>
  <c r="K5450" i="5"/>
  <c r="K5451" i="5"/>
  <c r="J5451" i="5"/>
  <c r="L5451" i="5"/>
  <c r="I5451" i="5"/>
  <c r="R5451" i="5" s="1"/>
  <c r="R5455" i="5"/>
  <c r="I5463" i="5"/>
  <c r="R5463" i="5" s="1"/>
  <c r="I5468" i="5"/>
  <c r="H5468" i="5"/>
  <c r="Q5468" i="5" s="1"/>
  <c r="M5468" i="5"/>
  <c r="L5468" i="5"/>
  <c r="I5471" i="5"/>
  <c r="R5471" i="5" s="1"/>
  <c r="J5471" i="5"/>
  <c r="K5480" i="5"/>
  <c r="M5495" i="5"/>
  <c r="N5495" i="5" s="1"/>
  <c r="M5496" i="5"/>
  <c r="I5501" i="5"/>
  <c r="J5501" i="5"/>
  <c r="K5501" i="5"/>
  <c r="H5501" i="5"/>
  <c r="Q5501" i="5" s="1"/>
  <c r="K5502" i="5"/>
  <c r="N5502" i="5" s="1"/>
  <c r="L5502" i="5"/>
  <c r="M5502" i="5"/>
  <c r="M5513" i="5"/>
  <c r="I5514" i="5"/>
  <c r="R5514" i="5" s="1"/>
  <c r="I5522" i="5"/>
  <c r="R5522" i="5" s="1"/>
  <c r="H5522" i="5"/>
  <c r="J5522" i="5"/>
  <c r="K5522" i="5"/>
  <c r="K5523" i="5"/>
  <c r="J5523" i="5"/>
  <c r="L5523" i="5"/>
  <c r="I5523" i="5"/>
  <c r="R5527" i="5"/>
  <c r="I5535" i="5"/>
  <c r="I5540" i="5"/>
  <c r="H5540" i="5"/>
  <c r="Q5540" i="5" s="1"/>
  <c r="M5540" i="5"/>
  <c r="L5540" i="5"/>
  <c r="I5543" i="5"/>
  <c r="J5543" i="5"/>
  <c r="K5552" i="5"/>
  <c r="M5561" i="5"/>
  <c r="I5562" i="5"/>
  <c r="R5562" i="5" s="1"/>
  <c r="I5567" i="5"/>
  <c r="J5567" i="5"/>
  <c r="N5567" i="5" s="1"/>
  <c r="M5567" i="5"/>
  <c r="S5584" i="5"/>
  <c r="T5584" i="5"/>
  <c r="U5584" i="5" s="1"/>
  <c r="N5616" i="5"/>
  <c r="L5034" i="5"/>
  <c r="R5034" i="5" s="1"/>
  <c r="M5034" i="5"/>
  <c r="R5055" i="5"/>
  <c r="S5055" i="5" s="1"/>
  <c r="N5056" i="5"/>
  <c r="H5074" i="5"/>
  <c r="Q5074" i="5" s="1"/>
  <c r="I5074" i="5"/>
  <c r="R5074" i="5" s="1"/>
  <c r="N5077" i="5"/>
  <c r="L5094" i="5"/>
  <c r="N5094" i="5" s="1"/>
  <c r="M5094" i="5"/>
  <c r="R5094" i="5" s="1"/>
  <c r="N5095" i="5"/>
  <c r="L5112" i="5"/>
  <c r="R5112" i="5" s="1"/>
  <c r="M5112" i="5"/>
  <c r="N5113" i="5"/>
  <c r="L5130" i="5"/>
  <c r="R5130" i="5" s="1"/>
  <c r="M5130" i="5"/>
  <c r="N5131" i="5"/>
  <c r="L5148" i="5"/>
  <c r="R5148" i="5" s="1"/>
  <c r="M5148" i="5"/>
  <c r="N5149" i="5"/>
  <c r="L5166" i="5"/>
  <c r="N5166" i="5" s="1"/>
  <c r="M5166" i="5"/>
  <c r="N5167" i="5"/>
  <c r="L5184" i="5"/>
  <c r="R5184" i="5" s="1"/>
  <c r="M5184" i="5"/>
  <c r="N5185" i="5"/>
  <c r="L5202" i="5"/>
  <c r="R5202" i="5" s="1"/>
  <c r="M5202" i="5"/>
  <c r="N5203" i="5"/>
  <c r="L5220" i="5"/>
  <c r="R5220" i="5" s="1"/>
  <c r="M5220" i="5"/>
  <c r="N5221" i="5"/>
  <c r="L5238" i="5"/>
  <c r="N5238" i="5" s="1"/>
  <c r="M5238" i="5"/>
  <c r="N5239" i="5"/>
  <c r="L5256" i="5"/>
  <c r="R5256" i="5" s="1"/>
  <c r="M5256" i="5"/>
  <c r="N5257" i="5"/>
  <c r="L5274" i="5"/>
  <c r="N5274" i="5" s="1"/>
  <c r="M5274" i="5"/>
  <c r="N5275" i="5"/>
  <c r="J5288" i="5"/>
  <c r="I5288" i="5"/>
  <c r="N5288" i="5" s="1"/>
  <c r="M5292" i="5"/>
  <c r="M5298" i="5"/>
  <c r="R5305" i="5"/>
  <c r="M5312" i="5"/>
  <c r="R5313" i="5"/>
  <c r="L5315" i="5"/>
  <c r="R5320" i="5"/>
  <c r="S5320" i="5" s="1"/>
  <c r="L5323" i="5"/>
  <c r="N5326" i="5"/>
  <c r="M5333" i="5"/>
  <c r="N5333" i="5" s="1"/>
  <c r="I5341" i="5"/>
  <c r="M5355" i="5"/>
  <c r="K5359" i="5"/>
  <c r="J5366" i="5"/>
  <c r="J5367" i="5"/>
  <c r="N5367" i="5" s="1"/>
  <c r="L5367" i="5"/>
  <c r="M5367" i="5"/>
  <c r="N5386" i="5"/>
  <c r="N5398" i="5"/>
  <c r="N5407" i="5"/>
  <c r="L5408" i="5"/>
  <c r="N5458" i="5"/>
  <c r="J5468" i="5"/>
  <c r="N5470" i="5"/>
  <c r="H5471" i="5"/>
  <c r="Q5471" i="5" s="1"/>
  <c r="N5479" i="5"/>
  <c r="L5480" i="5"/>
  <c r="L5501" i="5"/>
  <c r="H5502" i="5"/>
  <c r="Q5502" i="5" s="1"/>
  <c r="L5522" i="5"/>
  <c r="H5523" i="5"/>
  <c r="Q5523" i="5" s="1"/>
  <c r="N5530" i="5"/>
  <c r="J5540" i="5"/>
  <c r="N5542" i="5"/>
  <c r="H5543" i="5"/>
  <c r="Q5543" i="5" s="1"/>
  <c r="N5551" i="5"/>
  <c r="L5552" i="5"/>
  <c r="R5563" i="5"/>
  <c r="V5563" i="5" s="1"/>
  <c r="H5567" i="5"/>
  <c r="Q5567" i="5" s="1"/>
  <c r="K5574" i="5"/>
  <c r="L5574" i="5"/>
  <c r="M5574" i="5"/>
  <c r="J5574" i="5"/>
  <c r="N5574" i="5" s="1"/>
  <c r="N5578" i="5"/>
  <c r="I5588" i="5"/>
  <c r="H5588" i="5"/>
  <c r="M5588" i="5"/>
  <c r="L5588" i="5"/>
  <c r="I5345" i="5"/>
  <c r="J5345" i="5"/>
  <c r="K5345" i="5"/>
  <c r="L5345" i="5"/>
  <c r="H5360" i="5"/>
  <c r="Q5360" i="5" s="1"/>
  <c r="I5360" i="5"/>
  <c r="J5360" i="5"/>
  <c r="N5362" i="5"/>
  <c r="I5363" i="5"/>
  <c r="J5363" i="5"/>
  <c r="N5365" i="5"/>
  <c r="N5381" i="5"/>
  <c r="N5382" i="5"/>
  <c r="I5384" i="5"/>
  <c r="H5384" i="5"/>
  <c r="Q5384" i="5" s="1"/>
  <c r="M5384" i="5"/>
  <c r="R5388" i="5"/>
  <c r="K5400" i="5"/>
  <c r="L5400" i="5"/>
  <c r="H5400" i="5"/>
  <c r="Q5400" i="5" s="1"/>
  <c r="I5400" i="5"/>
  <c r="I5417" i="5"/>
  <c r="J5417" i="5"/>
  <c r="K5417" i="5"/>
  <c r="L5417" i="5"/>
  <c r="K5418" i="5"/>
  <c r="L5418" i="5"/>
  <c r="M5418" i="5"/>
  <c r="J5418" i="5"/>
  <c r="K5439" i="5"/>
  <c r="J5439" i="5"/>
  <c r="L5439" i="5"/>
  <c r="M5439" i="5"/>
  <c r="N5453" i="5"/>
  <c r="N5454" i="5"/>
  <c r="I5456" i="5"/>
  <c r="H5456" i="5"/>
  <c r="Q5456" i="5" s="1"/>
  <c r="M5456" i="5"/>
  <c r="K5472" i="5"/>
  <c r="L5472" i="5"/>
  <c r="H5472" i="5"/>
  <c r="Q5472" i="5" s="1"/>
  <c r="I5472" i="5"/>
  <c r="I5489" i="5"/>
  <c r="J5489" i="5"/>
  <c r="K5489" i="5"/>
  <c r="L5489" i="5"/>
  <c r="K5490" i="5"/>
  <c r="L5490" i="5"/>
  <c r="M5490" i="5"/>
  <c r="J5490" i="5"/>
  <c r="K5511" i="5"/>
  <c r="J5511" i="5"/>
  <c r="L5511" i="5"/>
  <c r="M5511" i="5"/>
  <c r="N5525" i="5"/>
  <c r="N5526" i="5"/>
  <c r="I5528" i="5"/>
  <c r="H5528" i="5"/>
  <c r="Q5528" i="5" s="1"/>
  <c r="M5528" i="5"/>
  <c r="K5544" i="5"/>
  <c r="L5544" i="5"/>
  <c r="H5544" i="5"/>
  <c r="Q5544" i="5" s="1"/>
  <c r="I5544" i="5"/>
  <c r="N5566" i="5"/>
  <c r="I5573" i="5"/>
  <c r="J5573" i="5"/>
  <c r="K5573" i="5"/>
  <c r="H5573" i="5"/>
  <c r="Q5573" i="5" s="1"/>
  <c r="N5606" i="5"/>
  <c r="T5612" i="5"/>
  <c r="U5612" i="5" s="1"/>
  <c r="V5612" i="5"/>
  <c r="S5612" i="5"/>
  <c r="S5683" i="5"/>
  <c r="T5683" i="5"/>
  <c r="U5683" i="5" s="1"/>
  <c r="V5683" i="5"/>
  <c r="S5701" i="5"/>
  <c r="T5701" i="5"/>
  <c r="U5701" i="5" s="1"/>
  <c r="V5701" i="5"/>
  <c r="S5743" i="5"/>
  <c r="T5743" i="5"/>
  <c r="U5743" i="5" s="1"/>
  <c r="V5743" i="5"/>
  <c r="I5309" i="5"/>
  <c r="J5309" i="5"/>
  <c r="K5309" i="5"/>
  <c r="H5309" i="5"/>
  <c r="Q5309" i="5" s="1"/>
  <c r="M5317" i="5"/>
  <c r="L5317" i="5"/>
  <c r="M5335" i="5"/>
  <c r="I5335" i="5"/>
  <c r="H5335" i="5"/>
  <c r="Q5335" i="5" s="1"/>
  <c r="H5342" i="5"/>
  <c r="Q5342" i="5" s="1"/>
  <c r="L5342" i="5"/>
  <c r="K5342" i="5"/>
  <c r="H5345" i="5"/>
  <c r="Q5345" i="5" s="1"/>
  <c r="K5346" i="5"/>
  <c r="L5346" i="5"/>
  <c r="J5346" i="5"/>
  <c r="I5346" i="5"/>
  <c r="R5346" i="5" s="1"/>
  <c r="K5360" i="5"/>
  <c r="H5363" i="5"/>
  <c r="Q5363" i="5" s="1"/>
  <c r="R5367" i="5"/>
  <c r="J5384" i="5"/>
  <c r="N5395" i="5"/>
  <c r="J5400" i="5"/>
  <c r="H5417" i="5"/>
  <c r="Q5417" i="5" s="1"/>
  <c r="H5418" i="5"/>
  <c r="Q5418" i="5" s="1"/>
  <c r="H5439" i="5"/>
  <c r="Q5439" i="5" s="1"/>
  <c r="J5456" i="5"/>
  <c r="N5467" i="5"/>
  <c r="J5472" i="5"/>
  <c r="H5489" i="5"/>
  <c r="Q5489" i="5" s="1"/>
  <c r="H5490" i="5"/>
  <c r="Q5490" i="5" s="1"/>
  <c r="H5511" i="5"/>
  <c r="Q5511" i="5" s="1"/>
  <c r="J5528" i="5"/>
  <c r="N5539" i="5"/>
  <c r="J5544" i="5"/>
  <c r="I5564" i="5"/>
  <c r="H5564" i="5"/>
  <c r="Q5564" i="5" s="1"/>
  <c r="M5564" i="5"/>
  <c r="L5564" i="5"/>
  <c r="L5573" i="5"/>
  <c r="T5595" i="5"/>
  <c r="U5595" i="5" s="1"/>
  <c r="S5595" i="5"/>
  <c r="N5603" i="5"/>
  <c r="N5617" i="5"/>
  <c r="J5325" i="5"/>
  <c r="H5325" i="5"/>
  <c r="Q5325" i="5" s="1"/>
  <c r="I5325" i="5"/>
  <c r="M5345" i="5"/>
  <c r="L5360" i="5"/>
  <c r="K5363" i="5"/>
  <c r="N5369" i="5"/>
  <c r="I5372" i="5"/>
  <c r="H5372" i="5"/>
  <c r="Q5372" i="5" s="1"/>
  <c r="M5372" i="5"/>
  <c r="L5372" i="5"/>
  <c r="I5375" i="5"/>
  <c r="J5375" i="5"/>
  <c r="K5384" i="5"/>
  <c r="N5387" i="5"/>
  <c r="M5400" i="5"/>
  <c r="I5405" i="5"/>
  <c r="J5405" i="5"/>
  <c r="K5405" i="5"/>
  <c r="H5405" i="5"/>
  <c r="Q5405" i="5" s="1"/>
  <c r="K5406" i="5"/>
  <c r="L5406" i="5"/>
  <c r="M5406" i="5"/>
  <c r="N5408" i="5"/>
  <c r="M5417" i="5"/>
  <c r="I5418" i="5"/>
  <c r="I5426" i="5"/>
  <c r="R5426" i="5" s="1"/>
  <c r="H5426" i="5"/>
  <c r="Q5426" i="5" s="1"/>
  <c r="J5426" i="5"/>
  <c r="K5426" i="5"/>
  <c r="K5427" i="5"/>
  <c r="J5427" i="5"/>
  <c r="L5427" i="5"/>
  <c r="I5427" i="5"/>
  <c r="R5431" i="5"/>
  <c r="V5431" i="5" s="1"/>
  <c r="I5439" i="5"/>
  <c r="N5441" i="5"/>
  <c r="I5444" i="5"/>
  <c r="R5444" i="5" s="1"/>
  <c r="H5444" i="5"/>
  <c r="Q5444" i="5" s="1"/>
  <c r="M5444" i="5"/>
  <c r="L5444" i="5"/>
  <c r="I5447" i="5"/>
  <c r="J5447" i="5"/>
  <c r="K5456" i="5"/>
  <c r="M5472" i="5"/>
  <c r="I5477" i="5"/>
  <c r="J5477" i="5"/>
  <c r="K5477" i="5"/>
  <c r="H5477" i="5"/>
  <c r="Q5477" i="5" s="1"/>
  <c r="K5478" i="5"/>
  <c r="L5478" i="5"/>
  <c r="M5478" i="5"/>
  <c r="N5480" i="5"/>
  <c r="M5489" i="5"/>
  <c r="I5490" i="5"/>
  <c r="R5490" i="5" s="1"/>
  <c r="I5498" i="5"/>
  <c r="H5498" i="5"/>
  <c r="Q5498" i="5" s="1"/>
  <c r="J5498" i="5"/>
  <c r="K5498" i="5"/>
  <c r="K5499" i="5"/>
  <c r="J5499" i="5"/>
  <c r="L5499" i="5"/>
  <c r="I5499" i="5"/>
  <c r="R5503" i="5"/>
  <c r="S5503" i="5" s="1"/>
  <c r="I5511" i="5"/>
  <c r="R5511" i="5" s="1"/>
  <c r="I5516" i="5"/>
  <c r="H5516" i="5"/>
  <c r="Q5516" i="5" s="1"/>
  <c r="M5516" i="5"/>
  <c r="L5516" i="5"/>
  <c r="I5519" i="5"/>
  <c r="R5519" i="5" s="1"/>
  <c r="J5519" i="5"/>
  <c r="I5549" i="5"/>
  <c r="J5549" i="5"/>
  <c r="K5549" i="5"/>
  <c r="H5549" i="5"/>
  <c r="Q5549" i="5" s="1"/>
  <c r="K5550" i="5"/>
  <c r="L5550" i="5"/>
  <c r="M5550" i="5"/>
  <c r="N5552" i="5"/>
  <c r="S5587" i="5"/>
  <c r="T5587" i="5"/>
  <c r="U5587" i="5" s="1"/>
  <c r="N5594" i="5"/>
  <c r="K5598" i="5"/>
  <c r="L5598" i="5"/>
  <c r="M5598" i="5"/>
  <c r="I5598" i="5"/>
  <c r="H5598" i="5"/>
  <c r="Q5598" i="5" s="1"/>
  <c r="P5604" i="5"/>
  <c r="T5615" i="5"/>
  <c r="U5615" i="5" s="1"/>
  <c r="V5615" i="5"/>
  <c r="S5615" i="5"/>
  <c r="I5621" i="5"/>
  <c r="H5621" i="5"/>
  <c r="Q5621" i="5" s="1"/>
  <c r="J5621" i="5"/>
  <c r="L5621" i="5"/>
  <c r="K5621" i="5"/>
  <c r="M5621" i="5"/>
  <c r="S5773" i="5"/>
  <c r="T5773" i="5"/>
  <c r="U5773" i="5" s="1"/>
  <c r="V5773" i="5"/>
  <c r="L5268" i="5"/>
  <c r="M5268" i="5"/>
  <c r="N5269" i="5"/>
  <c r="N5295" i="5"/>
  <c r="R5296" i="5"/>
  <c r="S5296" i="5" s="1"/>
  <c r="N5302" i="5"/>
  <c r="M5309" i="5"/>
  <c r="I5317" i="5"/>
  <c r="N5317" i="5" s="1"/>
  <c r="K5325" i="5"/>
  <c r="N5327" i="5"/>
  <c r="K5335" i="5"/>
  <c r="J5342" i="5"/>
  <c r="J5343" i="5"/>
  <c r="L5343" i="5"/>
  <c r="M5343" i="5"/>
  <c r="M5346" i="5"/>
  <c r="R5353" i="5"/>
  <c r="M5360" i="5"/>
  <c r="R5361" i="5"/>
  <c r="L5363" i="5"/>
  <c r="R5368" i="5"/>
  <c r="S5368" i="5" s="1"/>
  <c r="J5372" i="5"/>
  <c r="N5374" i="5"/>
  <c r="H5375" i="5"/>
  <c r="Q5375" i="5" s="1"/>
  <c r="N5383" i="5"/>
  <c r="L5384" i="5"/>
  <c r="L5405" i="5"/>
  <c r="H5406" i="5"/>
  <c r="Q5406" i="5" s="1"/>
  <c r="L5426" i="5"/>
  <c r="H5427" i="5"/>
  <c r="Q5427" i="5" s="1"/>
  <c r="N5434" i="5"/>
  <c r="J5444" i="5"/>
  <c r="N5446" i="5"/>
  <c r="H5447" i="5"/>
  <c r="Q5447" i="5" s="1"/>
  <c r="N5455" i="5"/>
  <c r="L5456" i="5"/>
  <c r="L5477" i="5"/>
  <c r="H5478" i="5"/>
  <c r="Q5478" i="5" s="1"/>
  <c r="L5498" i="5"/>
  <c r="H5499" i="5"/>
  <c r="Q5499" i="5" s="1"/>
  <c r="N5506" i="5"/>
  <c r="J5516" i="5"/>
  <c r="N5518" i="5"/>
  <c r="H5519" i="5"/>
  <c r="Q5519" i="5" s="1"/>
  <c r="N5527" i="5"/>
  <c r="L5528" i="5"/>
  <c r="L5549" i="5"/>
  <c r="H5550" i="5"/>
  <c r="Q5550" i="5" s="1"/>
  <c r="K5559" i="5"/>
  <c r="J5559" i="5"/>
  <c r="L5559" i="5"/>
  <c r="I5559" i="5"/>
  <c r="N5559" i="5" s="1"/>
  <c r="M5559" i="5"/>
  <c r="N5561" i="5"/>
  <c r="K5564" i="5"/>
  <c r="R5569" i="5"/>
  <c r="I5576" i="5"/>
  <c r="R5576" i="5" s="1"/>
  <c r="H5576" i="5"/>
  <c r="Q5576" i="5" s="1"/>
  <c r="M5576" i="5"/>
  <c r="L5576" i="5"/>
  <c r="J5576" i="5"/>
  <c r="N5596" i="5"/>
  <c r="J5598" i="5"/>
  <c r="K5600" i="5"/>
  <c r="J5600" i="5"/>
  <c r="M5600" i="5"/>
  <c r="L5600" i="5"/>
  <c r="R5617" i="5"/>
  <c r="I5630" i="5"/>
  <c r="R5630" i="5" s="1"/>
  <c r="K5630" i="5"/>
  <c r="L5630" i="5"/>
  <c r="M5630" i="5"/>
  <c r="J5630" i="5"/>
  <c r="H5630" i="5"/>
  <c r="Q5630" i="5" s="1"/>
  <c r="S5725" i="5"/>
  <c r="T5725" i="5"/>
  <c r="U5725" i="5" s="1"/>
  <c r="V5725" i="5"/>
  <c r="I5393" i="5"/>
  <c r="R5393" i="5" s="1"/>
  <c r="J5393" i="5"/>
  <c r="K5393" i="5"/>
  <c r="L5393" i="5"/>
  <c r="K5394" i="5"/>
  <c r="L5394" i="5"/>
  <c r="M5394" i="5"/>
  <c r="J5394" i="5"/>
  <c r="K5415" i="5"/>
  <c r="J5415" i="5"/>
  <c r="L5415" i="5"/>
  <c r="M5415" i="5"/>
  <c r="N5430" i="5"/>
  <c r="I5432" i="5"/>
  <c r="H5432" i="5"/>
  <c r="Q5432" i="5" s="1"/>
  <c r="M5432" i="5"/>
  <c r="R5436" i="5"/>
  <c r="K5447" i="5"/>
  <c r="K5448" i="5"/>
  <c r="L5448" i="5"/>
  <c r="H5448" i="5"/>
  <c r="I5448" i="5"/>
  <c r="I5465" i="5"/>
  <c r="R5465" i="5" s="1"/>
  <c r="J5465" i="5"/>
  <c r="K5465" i="5"/>
  <c r="L5465" i="5"/>
  <c r="K5466" i="5"/>
  <c r="L5466" i="5"/>
  <c r="M5466" i="5"/>
  <c r="J5466" i="5"/>
  <c r="R5466" i="5" s="1"/>
  <c r="R5473" i="5"/>
  <c r="K5487" i="5"/>
  <c r="J5487" i="5"/>
  <c r="R5487" i="5" s="1"/>
  <c r="L5487" i="5"/>
  <c r="M5487" i="5"/>
  <c r="M5498" i="5"/>
  <c r="N5501" i="5"/>
  <c r="I5504" i="5"/>
  <c r="H5504" i="5"/>
  <c r="Q5504" i="5" s="1"/>
  <c r="M5504" i="5"/>
  <c r="K5519" i="5"/>
  <c r="K5520" i="5"/>
  <c r="L5520" i="5"/>
  <c r="H5520" i="5"/>
  <c r="I5520" i="5"/>
  <c r="R5520" i="5" s="1"/>
  <c r="I5537" i="5"/>
  <c r="J5537" i="5"/>
  <c r="K5537" i="5"/>
  <c r="L5537" i="5"/>
  <c r="K5538" i="5"/>
  <c r="L5538" i="5"/>
  <c r="M5538" i="5"/>
  <c r="J5538" i="5"/>
  <c r="R5538" i="5" s="1"/>
  <c r="R5545" i="5"/>
  <c r="M5549" i="5"/>
  <c r="I5550" i="5"/>
  <c r="R5550" i="5" s="1"/>
  <c r="N5589" i="5"/>
  <c r="K5607" i="5"/>
  <c r="J5607" i="5"/>
  <c r="L5607" i="5"/>
  <c r="I5607" i="5"/>
  <c r="H5607" i="5"/>
  <c r="Q5607" i="5" s="1"/>
  <c r="K5610" i="5"/>
  <c r="J5610" i="5"/>
  <c r="L5610" i="5"/>
  <c r="I5610" i="5"/>
  <c r="H5610" i="5"/>
  <c r="Q5610" i="5" s="1"/>
  <c r="T5622" i="5"/>
  <c r="U5622" i="5" s="1"/>
  <c r="V5622" i="5"/>
  <c r="S5622" i="5"/>
  <c r="V5625" i="5"/>
  <c r="T5625" i="5"/>
  <c r="U5625" i="5" s="1"/>
  <c r="S5625" i="5"/>
  <c r="S5632" i="5"/>
  <c r="T5632" i="5"/>
  <c r="U5632" i="5" s="1"/>
  <c r="V5632" i="5"/>
  <c r="S5647" i="5"/>
  <c r="T5647" i="5"/>
  <c r="U5647" i="5" s="1"/>
  <c r="V5647" i="5"/>
  <c r="L5022" i="5"/>
  <c r="N5022" i="5" s="1"/>
  <c r="M5022" i="5"/>
  <c r="L5046" i="5"/>
  <c r="R5046" i="5" s="1"/>
  <c r="M5046" i="5"/>
  <c r="H5056" i="5"/>
  <c r="Q5056" i="5" s="1"/>
  <c r="I5056" i="5"/>
  <c r="R5056" i="5" s="1"/>
  <c r="N5059" i="5"/>
  <c r="R5073" i="5"/>
  <c r="N5074" i="5"/>
  <c r="I5268" i="5"/>
  <c r="R5268" i="5" s="1"/>
  <c r="K5280" i="5"/>
  <c r="I5280" i="5"/>
  <c r="R5280" i="5" s="1"/>
  <c r="H5280" i="5"/>
  <c r="Q5280" i="5" s="1"/>
  <c r="M5311" i="5"/>
  <c r="I5311" i="5"/>
  <c r="H5311" i="5"/>
  <c r="Q5311" i="5" s="1"/>
  <c r="K5317" i="5"/>
  <c r="H5318" i="5"/>
  <c r="Q5318" i="5" s="1"/>
  <c r="L5318" i="5"/>
  <c r="K5318" i="5"/>
  <c r="R5318" i="5" s="1"/>
  <c r="K5322" i="5"/>
  <c r="L5322" i="5"/>
  <c r="J5322" i="5"/>
  <c r="I5322" i="5"/>
  <c r="R5322" i="5" s="1"/>
  <c r="M5325" i="5"/>
  <c r="I5343" i="5"/>
  <c r="N5343" i="5" s="1"/>
  <c r="I5357" i="5"/>
  <c r="J5357" i="5"/>
  <c r="K5357" i="5"/>
  <c r="H5357" i="5"/>
  <c r="Q5357" i="5" s="1"/>
  <c r="M5365" i="5"/>
  <c r="L5365" i="5"/>
  <c r="R5365" i="5" s="1"/>
  <c r="N5371" i="5"/>
  <c r="L5375" i="5"/>
  <c r="H5393" i="5"/>
  <c r="Q5393" i="5" s="1"/>
  <c r="H5394" i="5"/>
  <c r="Q5394" i="5" s="1"/>
  <c r="J5406" i="5"/>
  <c r="R5406" i="5" s="1"/>
  <c r="H5415" i="5"/>
  <c r="Q5415" i="5" s="1"/>
  <c r="J5432" i="5"/>
  <c r="N5443" i="5"/>
  <c r="L5447" i="5"/>
  <c r="N5447" i="5" s="1"/>
  <c r="J5448" i="5"/>
  <c r="H5465" i="5"/>
  <c r="Q5465" i="5" s="1"/>
  <c r="H5466" i="5"/>
  <c r="J5478" i="5"/>
  <c r="R5478" i="5" s="1"/>
  <c r="H5487" i="5"/>
  <c r="J5504" i="5"/>
  <c r="N5515" i="5"/>
  <c r="L5519" i="5"/>
  <c r="J5520" i="5"/>
  <c r="H5537" i="5"/>
  <c r="Q5537" i="5" s="1"/>
  <c r="H5538" i="5"/>
  <c r="J5550" i="5"/>
  <c r="K5571" i="5"/>
  <c r="J5571" i="5"/>
  <c r="L5571" i="5"/>
  <c r="I5571" i="5"/>
  <c r="I5600" i="5"/>
  <c r="R5600" i="5" s="1"/>
  <c r="K5604" i="5"/>
  <c r="N5604" i="5" s="1"/>
  <c r="I5604" i="5"/>
  <c r="J5604" i="5"/>
  <c r="L5604" i="5"/>
  <c r="H5604" i="5"/>
  <c r="Q5604" i="5" s="1"/>
  <c r="M5607" i="5"/>
  <c r="M5610" i="5"/>
  <c r="V5620" i="5"/>
  <c r="N5626" i="5"/>
  <c r="N5628" i="5"/>
  <c r="S5629" i="5"/>
  <c r="T5629" i="5"/>
  <c r="U5629" i="5" s="1"/>
  <c r="T5707" i="5"/>
  <c r="U5707" i="5" s="1"/>
  <c r="S5749" i="5"/>
  <c r="T5749" i="5"/>
  <c r="U5749" i="5" s="1"/>
  <c r="V5749" i="5"/>
  <c r="S5797" i="5"/>
  <c r="T5797" i="5"/>
  <c r="U5797" i="5" s="1"/>
  <c r="V5797" i="5"/>
  <c r="I5303" i="5"/>
  <c r="J5303" i="5"/>
  <c r="N5315" i="5"/>
  <c r="I5327" i="5"/>
  <c r="R5327" i="5" s="1"/>
  <c r="J5327" i="5"/>
  <c r="N5339" i="5"/>
  <c r="I5351" i="5"/>
  <c r="N5351" i="5" s="1"/>
  <c r="J5351" i="5"/>
  <c r="N5363" i="5"/>
  <c r="N5375" i="5"/>
  <c r="I5387" i="5"/>
  <c r="R5387" i="5" s="1"/>
  <c r="J5387" i="5"/>
  <c r="R5389" i="5"/>
  <c r="N5399" i="5"/>
  <c r="I5411" i="5"/>
  <c r="R5411" i="5" s="1"/>
  <c r="J5411" i="5"/>
  <c r="R5413" i="5"/>
  <c r="N5423" i="5"/>
  <c r="I5435" i="5"/>
  <c r="N5435" i="5" s="1"/>
  <c r="J5435" i="5"/>
  <c r="R5437" i="5"/>
  <c r="I5459" i="5"/>
  <c r="R5459" i="5" s="1"/>
  <c r="J5459" i="5"/>
  <c r="R5461" i="5"/>
  <c r="I5483" i="5"/>
  <c r="R5483" i="5" s="1"/>
  <c r="J5483" i="5"/>
  <c r="R5485" i="5"/>
  <c r="I5507" i="5"/>
  <c r="J5507" i="5"/>
  <c r="R5509" i="5"/>
  <c r="I5531" i="5"/>
  <c r="R5531" i="5" s="1"/>
  <c r="J5531" i="5"/>
  <c r="R5533" i="5"/>
  <c r="N5543" i="5"/>
  <c r="I5555" i="5"/>
  <c r="R5555" i="5" s="1"/>
  <c r="J5555" i="5"/>
  <c r="R5557" i="5"/>
  <c r="I5579" i="5"/>
  <c r="N5579" i="5" s="1"/>
  <c r="J5579" i="5"/>
  <c r="R5581" i="5"/>
  <c r="N5618" i="5"/>
  <c r="I5627" i="5"/>
  <c r="N5627" i="5" s="1"/>
  <c r="J5627" i="5"/>
  <c r="K5627" i="5"/>
  <c r="R5650" i="5"/>
  <c r="R5662" i="5"/>
  <c r="I5666" i="5"/>
  <c r="R5666" i="5" s="1"/>
  <c r="J5666" i="5"/>
  <c r="I5675" i="5"/>
  <c r="R5675" i="5" s="1"/>
  <c r="H5675" i="5"/>
  <c r="Q5675" i="5" s="1"/>
  <c r="M5675" i="5"/>
  <c r="K5679" i="5"/>
  <c r="L5679" i="5"/>
  <c r="I5679" i="5"/>
  <c r="R5679" i="5" s="1"/>
  <c r="H5679" i="5"/>
  <c r="Q5679" i="5" s="1"/>
  <c r="N5686" i="5"/>
  <c r="N5698" i="5"/>
  <c r="K5700" i="5"/>
  <c r="J5700" i="5"/>
  <c r="H5700" i="5"/>
  <c r="Q5700" i="5" s="1"/>
  <c r="I5700" i="5"/>
  <c r="R5700" i="5" s="1"/>
  <c r="K5721" i="5"/>
  <c r="R5721" i="5" s="1"/>
  <c r="L5721" i="5"/>
  <c r="R5746" i="5"/>
  <c r="R5755" i="5"/>
  <c r="S5755" i="5" s="1"/>
  <c r="N5761" i="5"/>
  <c r="K5772" i="5"/>
  <c r="J5772" i="5"/>
  <c r="H5772" i="5"/>
  <c r="I5772" i="5"/>
  <c r="R5772" i="5" s="1"/>
  <c r="R5779" i="5"/>
  <c r="R5794" i="5"/>
  <c r="S5929" i="5"/>
  <c r="T5929" i="5"/>
  <c r="U5929" i="5" s="1"/>
  <c r="V5929" i="5"/>
  <c r="I5636" i="5"/>
  <c r="L5636" i="5"/>
  <c r="M5636" i="5"/>
  <c r="K5646" i="5"/>
  <c r="J5646" i="5"/>
  <c r="I5646" i="5"/>
  <c r="H5646" i="5"/>
  <c r="Q5646" i="5" s="1"/>
  <c r="S5653" i="5"/>
  <c r="T5653" i="5"/>
  <c r="U5653" i="5" s="1"/>
  <c r="V5653" i="5"/>
  <c r="K5658" i="5"/>
  <c r="J5658" i="5"/>
  <c r="I5658" i="5"/>
  <c r="L5658" i="5"/>
  <c r="I5684" i="5"/>
  <c r="J5684" i="5"/>
  <c r="L5684" i="5"/>
  <c r="M5684" i="5"/>
  <c r="I5729" i="5"/>
  <c r="R5729" i="5" s="1"/>
  <c r="H5729" i="5"/>
  <c r="Q5729" i="5" s="1"/>
  <c r="K5729" i="5"/>
  <c r="J5729" i="5"/>
  <c r="K5730" i="5"/>
  <c r="J5730" i="5"/>
  <c r="M5730" i="5"/>
  <c r="N5740" i="5"/>
  <c r="K5763" i="5"/>
  <c r="L5763" i="5"/>
  <c r="I5763" i="5"/>
  <c r="R5763" i="5" s="1"/>
  <c r="J5763" i="5"/>
  <c r="I5795" i="5"/>
  <c r="H5795" i="5"/>
  <c r="Q5795" i="5" s="1"/>
  <c r="L5795" i="5"/>
  <c r="N5795" i="5" s="1"/>
  <c r="J5795" i="5"/>
  <c r="K5796" i="5"/>
  <c r="J5796" i="5"/>
  <c r="H5796" i="5"/>
  <c r="Q5796" i="5" s="1"/>
  <c r="I5796" i="5"/>
  <c r="I5804" i="5"/>
  <c r="R5804" i="5" s="1"/>
  <c r="J5804" i="5"/>
  <c r="L5804" i="5"/>
  <c r="H5804" i="5"/>
  <c r="Q5804" i="5" s="1"/>
  <c r="M5804" i="5"/>
  <c r="N5836" i="5"/>
  <c r="S5977" i="5"/>
  <c r="T5977" i="5"/>
  <c r="U5977" i="5" s="1"/>
  <c r="V5977" i="5"/>
  <c r="V6064" i="5"/>
  <c r="T6064" i="5"/>
  <c r="U6064" i="5" s="1"/>
  <c r="S6064" i="5"/>
  <c r="I5633" i="5"/>
  <c r="K5633" i="5"/>
  <c r="L5633" i="5"/>
  <c r="H5636" i="5"/>
  <c r="Q5636" i="5" s="1"/>
  <c r="I5639" i="5"/>
  <c r="L5639" i="5"/>
  <c r="M5639" i="5"/>
  <c r="I5642" i="5"/>
  <c r="J5642" i="5"/>
  <c r="L5646" i="5"/>
  <c r="H5658" i="5"/>
  <c r="Q5658" i="5" s="1"/>
  <c r="N5665" i="5"/>
  <c r="K5667" i="5"/>
  <c r="L5667" i="5"/>
  <c r="H5667" i="5"/>
  <c r="Q5667" i="5" s="1"/>
  <c r="I5667" i="5"/>
  <c r="H5684" i="5"/>
  <c r="Q5684" i="5" s="1"/>
  <c r="I5696" i="5"/>
  <c r="J5696" i="5"/>
  <c r="L5696" i="5"/>
  <c r="K5696" i="5"/>
  <c r="I5717" i="5"/>
  <c r="R5717" i="5" s="1"/>
  <c r="H5717" i="5"/>
  <c r="Q5717" i="5" s="1"/>
  <c r="K5717" i="5"/>
  <c r="L5717" i="5"/>
  <c r="K5718" i="5"/>
  <c r="J5718" i="5"/>
  <c r="M5718" i="5"/>
  <c r="L5718" i="5"/>
  <c r="L5729" i="5"/>
  <c r="H5730" i="5"/>
  <c r="Q5730" i="5" s="1"/>
  <c r="S5758" i="5"/>
  <c r="V5758" i="5"/>
  <c r="H5763" i="5"/>
  <c r="Q5763" i="5" s="1"/>
  <c r="K5795" i="5"/>
  <c r="L5796" i="5"/>
  <c r="K5804" i="5"/>
  <c r="S5809" i="5"/>
  <c r="T5809" i="5"/>
  <c r="U5809" i="5" s="1"/>
  <c r="K5823" i="5"/>
  <c r="L5823" i="5"/>
  <c r="N5823" i="5" s="1"/>
  <c r="J5823" i="5"/>
  <c r="I5823" i="5"/>
  <c r="H5823" i="5"/>
  <c r="Q5823" i="5" s="1"/>
  <c r="K5826" i="5"/>
  <c r="J5826" i="5"/>
  <c r="L5826" i="5"/>
  <c r="N5826" i="5" s="1"/>
  <c r="H5826" i="5"/>
  <c r="Q5826" i="5" s="1"/>
  <c r="K5829" i="5"/>
  <c r="L5829" i="5"/>
  <c r="H5829" i="5"/>
  <c r="Q5829" i="5" s="1"/>
  <c r="M5829" i="5"/>
  <c r="I5829" i="5"/>
  <c r="R5829" i="5" s="1"/>
  <c r="N5833" i="5"/>
  <c r="I5852" i="5"/>
  <c r="J5852" i="5"/>
  <c r="M5852" i="5"/>
  <c r="L5852" i="5"/>
  <c r="N5852" i="5" s="1"/>
  <c r="K5852" i="5"/>
  <c r="H5852" i="5"/>
  <c r="Q5852" i="5" s="1"/>
  <c r="S5881" i="5"/>
  <c r="T5881" i="5"/>
  <c r="U5881" i="5" s="1"/>
  <c r="V5881" i="5"/>
  <c r="S5947" i="5"/>
  <c r="T5947" i="5"/>
  <c r="U5947" i="5" s="1"/>
  <c r="V5947" i="5"/>
  <c r="N5621" i="5"/>
  <c r="H5633" i="5"/>
  <c r="N5635" i="5"/>
  <c r="J5636" i="5"/>
  <c r="N5638" i="5"/>
  <c r="H5639" i="5"/>
  <c r="Q5639" i="5" s="1"/>
  <c r="H5642" i="5"/>
  <c r="Q5642" i="5" s="1"/>
  <c r="M5646" i="5"/>
  <c r="I5651" i="5"/>
  <c r="H5651" i="5"/>
  <c r="Q5651" i="5" s="1"/>
  <c r="L5651" i="5"/>
  <c r="M5651" i="5"/>
  <c r="M5658" i="5"/>
  <c r="I5663" i="5"/>
  <c r="H5663" i="5"/>
  <c r="L5663" i="5"/>
  <c r="K5663" i="5"/>
  <c r="J5667" i="5"/>
  <c r="N5674" i="5"/>
  <c r="K5684" i="5"/>
  <c r="H5696" i="5"/>
  <c r="Q5696" i="5" s="1"/>
  <c r="K5697" i="5"/>
  <c r="L5697" i="5"/>
  <c r="J5717" i="5"/>
  <c r="H5718" i="5"/>
  <c r="Q5718" i="5" s="1"/>
  <c r="M5729" i="5"/>
  <c r="I5730" i="5"/>
  <c r="R5730" i="5" s="1"/>
  <c r="N5737" i="5"/>
  <c r="I5747" i="5"/>
  <c r="H5747" i="5"/>
  <c r="Q5747" i="5" s="1"/>
  <c r="K5751" i="5"/>
  <c r="L5751" i="5"/>
  <c r="I5751" i="5"/>
  <c r="H5751" i="5"/>
  <c r="M5763" i="5"/>
  <c r="I5780" i="5"/>
  <c r="J5780" i="5"/>
  <c r="N5780" i="5" s="1"/>
  <c r="L5780" i="5"/>
  <c r="M5780" i="5"/>
  <c r="K5790" i="5"/>
  <c r="J5790" i="5"/>
  <c r="M5790" i="5"/>
  <c r="L5790" i="5"/>
  <c r="M5795" i="5"/>
  <c r="M5796" i="5"/>
  <c r="I5822" i="5"/>
  <c r="J5822" i="5"/>
  <c r="H5822" i="5"/>
  <c r="Q5822" i="5" s="1"/>
  <c r="K5822" i="5"/>
  <c r="I5826" i="5"/>
  <c r="J5829" i="5"/>
  <c r="P5844" i="5"/>
  <c r="K5850" i="5"/>
  <c r="N5850" i="5" s="1"/>
  <c r="J5850" i="5"/>
  <c r="M5850" i="5"/>
  <c r="L5850" i="5"/>
  <c r="I5850" i="5"/>
  <c r="H5850" i="5"/>
  <c r="Q5850" i="5" s="1"/>
  <c r="S5899" i="5"/>
  <c r="T5899" i="5"/>
  <c r="U5899" i="5" s="1"/>
  <c r="V5899" i="5"/>
  <c r="V5983" i="5"/>
  <c r="N5299" i="5"/>
  <c r="N5323" i="5"/>
  <c r="N5347" i="5"/>
  <c r="K5388" i="5"/>
  <c r="L5388" i="5"/>
  <c r="I5390" i="5"/>
  <c r="H5390" i="5"/>
  <c r="Q5390" i="5" s="1"/>
  <c r="K5412" i="5"/>
  <c r="R5412" i="5" s="1"/>
  <c r="L5412" i="5"/>
  <c r="I5414" i="5"/>
  <c r="H5414" i="5"/>
  <c r="K5436" i="5"/>
  <c r="L5436" i="5"/>
  <c r="I5438" i="5"/>
  <c r="R5438" i="5" s="1"/>
  <c r="H5438" i="5"/>
  <c r="Q5438" i="5" s="1"/>
  <c r="K5460" i="5"/>
  <c r="R5460" i="5" s="1"/>
  <c r="L5460" i="5"/>
  <c r="I5462" i="5"/>
  <c r="H5462" i="5"/>
  <c r="Q5462" i="5" s="1"/>
  <c r="K5484" i="5"/>
  <c r="R5484" i="5" s="1"/>
  <c r="L5484" i="5"/>
  <c r="I5486" i="5"/>
  <c r="H5486" i="5"/>
  <c r="K5508" i="5"/>
  <c r="R5508" i="5" s="1"/>
  <c r="L5508" i="5"/>
  <c r="I5510" i="5"/>
  <c r="R5510" i="5" s="1"/>
  <c r="H5510" i="5"/>
  <c r="Q5510" i="5" s="1"/>
  <c r="K5532" i="5"/>
  <c r="R5532" i="5" s="1"/>
  <c r="L5532" i="5"/>
  <c r="I5534" i="5"/>
  <c r="H5534" i="5"/>
  <c r="Q5534" i="5" s="1"/>
  <c r="K5556" i="5"/>
  <c r="R5556" i="5" s="1"/>
  <c r="L5556" i="5"/>
  <c r="I5558" i="5"/>
  <c r="H5558" i="5"/>
  <c r="K5580" i="5"/>
  <c r="R5580" i="5" s="1"/>
  <c r="L5580" i="5"/>
  <c r="I5582" i="5"/>
  <c r="R5582" i="5" s="1"/>
  <c r="H5582" i="5"/>
  <c r="N5590" i="5"/>
  <c r="I5591" i="5"/>
  <c r="M5591" i="5"/>
  <c r="N5597" i="5"/>
  <c r="N5602" i="5"/>
  <c r="N5611" i="5"/>
  <c r="K5631" i="5"/>
  <c r="I5631" i="5"/>
  <c r="H5631" i="5"/>
  <c r="Q5631" i="5" s="1"/>
  <c r="J5633" i="5"/>
  <c r="K5636" i="5"/>
  <c r="K5637" i="5"/>
  <c r="J5637" i="5"/>
  <c r="I5637" i="5"/>
  <c r="J5639" i="5"/>
  <c r="N5641" i="5"/>
  <c r="K5642" i="5"/>
  <c r="K5643" i="5"/>
  <c r="L5643" i="5"/>
  <c r="H5643" i="5"/>
  <c r="Q5643" i="5" s="1"/>
  <c r="I5643" i="5"/>
  <c r="J5651" i="5"/>
  <c r="J5663" i="5"/>
  <c r="K5664" i="5"/>
  <c r="J5664" i="5"/>
  <c r="M5667" i="5"/>
  <c r="M5696" i="5"/>
  <c r="H5697" i="5"/>
  <c r="Q5697" i="5" s="1"/>
  <c r="I5705" i="5"/>
  <c r="H5705" i="5"/>
  <c r="Q5705" i="5" s="1"/>
  <c r="K5705" i="5"/>
  <c r="J5705" i="5"/>
  <c r="K5706" i="5"/>
  <c r="R5706" i="5" s="1"/>
  <c r="J5706" i="5"/>
  <c r="M5706" i="5"/>
  <c r="R5710" i="5"/>
  <c r="M5717" i="5"/>
  <c r="I5718" i="5"/>
  <c r="L5730" i="5"/>
  <c r="K5739" i="5"/>
  <c r="L5739" i="5"/>
  <c r="I5739" i="5"/>
  <c r="J5739" i="5"/>
  <c r="J5747" i="5"/>
  <c r="J5751" i="5"/>
  <c r="I5756" i="5"/>
  <c r="J5756" i="5"/>
  <c r="L5756" i="5"/>
  <c r="M5756" i="5"/>
  <c r="T5758" i="5"/>
  <c r="U5758" i="5" s="1"/>
  <c r="I5768" i="5"/>
  <c r="R5768" i="5" s="1"/>
  <c r="J5768" i="5"/>
  <c r="L5768" i="5"/>
  <c r="K5768" i="5"/>
  <c r="H5780" i="5"/>
  <c r="Q5780" i="5" s="1"/>
  <c r="N5783" i="5"/>
  <c r="H5790" i="5"/>
  <c r="N5803" i="5"/>
  <c r="L5822" i="5"/>
  <c r="M5826" i="5"/>
  <c r="I5828" i="5"/>
  <c r="R5828" i="5" s="1"/>
  <c r="J5828" i="5"/>
  <c r="L5828" i="5"/>
  <c r="H5828" i="5"/>
  <c r="Q5828" i="5" s="1"/>
  <c r="N5839" i="5"/>
  <c r="O5845" i="5"/>
  <c r="N5845" i="5"/>
  <c r="N5863" i="5"/>
  <c r="S5911" i="5"/>
  <c r="T5911" i="5"/>
  <c r="U5911" i="5" s="1"/>
  <c r="V5911" i="5"/>
  <c r="I5300" i="5"/>
  <c r="R5300" i="5" s="1"/>
  <c r="K5304" i="5"/>
  <c r="N5304" i="5" s="1"/>
  <c r="L5304" i="5"/>
  <c r="H5313" i="5"/>
  <c r="Q5313" i="5" s="1"/>
  <c r="I5324" i="5"/>
  <c r="K5328" i="5"/>
  <c r="R5328" i="5" s="1"/>
  <c r="L5328" i="5"/>
  <c r="H5337" i="5"/>
  <c r="Q5337" i="5" s="1"/>
  <c r="I5348" i="5"/>
  <c r="K5352" i="5"/>
  <c r="R5352" i="5" s="1"/>
  <c r="L5352" i="5"/>
  <c r="H5361" i="5"/>
  <c r="K5373" i="5"/>
  <c r="J5373" i="5"/>
  <c r="R5373" i="5" s="1"/>
  <c r="H5388" i="5"/>
  <c r="N5389" i="5"/>
  <c r="J5390" i="5"/>
  <c r="K5397" i="5"/>
  <c r="J5397" i="5"/>
  <c r="N5397" i="5" s="1"/>
  <c r="H5412" i="5"/>
  <c r="Q5412" i="5" s="1"/>
  <c r="N5413" i="5"/>
  <c r="J5414" i="5"/>
  <c r="K5421" i="5"/>
  <c r="J5421" i="5"/>
  <c r="N5421" i="5" s="1"/>
  <c r="H5436" i="5"/>
  <c r="N5437" i="5"/>
  <c r="J5438" i="5"/>
  <c r="K5445" i="5"/>
  <c r="J5445" i="5"/>
  <c r="N5445" i="5" s="1"/>
  <c r="H5460" i="5"/>
  <c r="N5461" i="5"/>
  <c r="J5462" i="5"/>
  <c r="K5469" i="5"/>
  <c r="J5469" i="5"/>
  <c r="R5469" i="5" s="1"/>
  <c r="H5484" i="5"/>
  <c r="Q5484" i="5" s="1"/>
  <c r="N5485" i="5"/>
  <c r="J5486" i="5"/>
  <c r="K5493" i="5"/>
  <c r="J5493" i="5"/>
  <c r="R5493" i="5" s="1"/>
  <c r="H5508" i="5"/>
  <c r="N5509" i="5"/>
  <c r="J5510" i="5"/>
  <c r="K5517" i="5"/>
  <c r="J5517" i="5"/>
  <c r="N5517" i="5" s="1"/>
  <c r="H5532" i="5"/>
  <c r="N5533" i="5"/>
  <c r="J5534" i="5"/>
  <c r="K5541" i="5"/>
  <c r="J5541" i="5"/>
  <c r="R5541" i="5" s="1"/>
  <c r="H5556" i="5"/>
  <c r="Q5556" i="5" s="1"/>
  <c r="N5557" i="5"/>
  <c r="J5558" i="5"/>
  <c r="K5565" i="5"/>
  <c r="J5565" i="5"/>
  <c r="R5565" i="5" s="1"/>
  <c r="H5580" i="5"/>
  <c r="N5581" i="5"/>
  <c r="J5582" i="5"/>
  <c r="H5591" i="5"/>
  <c r="Q5591" i="5" s="1"/>
  <c r="K5601" i="5"/>
  <c r="I5601" i="5"/>
  <c r="J5601" i="5"/>
  <c r="N5605" i="5"/>
  <c r="N5608" i="5"/>
  <c r="N5619" i="5"/>
  <c r="R5620" i="5"/>
  <c r="S5620" i="5" s="1"/>
  <c r="J5631" i="5"/>
  <c r="M5633" i="5"/>
  <c r="K5634" i="5"/>
  <c r="I5634" i="5"/>
  <c r="R5634" i="5" s="1"/>
  <c r="H5634" i="5"/>
  <c r="H5637" i="5"/>
  <c r="Q5637" i="5" s="1"/>
  <c r="K5639" i="5"/>
  <c r="K5640" i="5"/>
  <c r="J5640" i="5"/>
  <c r="I5640" i="5"/>
  <c r="R5640" i="5" s="1"/>
  <c r="L5642" i="5"/>
  <c r="J5643" i="5"/>
  <c r="N5650" i="5"/>
  <c r="K5651" i="5"/>
  <c r="R5659" i="5"/>
  <c r="S5659" i="5" s="1"/>
  <c r="N5662" i="5"/>
  <c r="M5663" i="5"/>
  <c r="H5664" i="5"/>
  <c r="Q5664" i="5" s="1"/>
  <c r="I5693" i="5"/>
  <c r="H5693" i="5"/>
  <c r="Q5693" i="5" s="1"/>
  <c r="K5693" i="5"/>
  <c r="N5693" i="5" s="1"/>
  <c r="L5693" i="5"/>
  <c r="K5694" i="5"/>
  <c r="J5694" i="5"/>
  <c r="N5694" i="5" s="1"/>
  <c r="M5694" i="5"/>
  <c r="L5694" i="5"/>
  <c r="I5697" i="5"/>
  <c r="R5697" i="5" s="1"/>
  <c r="L5705" i="5"/>
  <c r="N5705" i="5" s="1"/>
  <c r="H5706" i="5"/>
  <c r="Q5706" i="5" s="1"/>
  <c r="N5716" i="5"/>
  <c r="H5739" i="5"/>
  <c r="Q5739" i="5" s="1"/>
  <c r="N5746" i="5"/>
  <c r="K5747" i="5"/>
  <c r="K5748" i="5"/>
  <c r="J5748" i="5"/>
  <c r="H5748" i="5"/>
  <c r="Q5748" i="5" s="1"/>
  <c r="I5748" i="5"/>
  <c r="R5748" i="5" s="1"/>
  <c r="M5751" i="5"/>
  <c r="K5769" i="5"/>
  <c r="R5769" i="5" s="1"/>
  <c r="L5769" i="5"/>
  <c r="N5779" i="5"/>
  <c r="K5780" i="5"/>
  <c r="I5790" i="5"/>
  <c r="V5809" i="5"/>
  <c r="K5814" i="5"/>
  <c r="J5814" i="5"/>
  <c r="M5814" i="5"/>
  <c r="L5814" i="5"/>
  <c r="I5814" i="5"/>
  <c r="R5814" i="5" s="1"/>
  <c r="N5821" i="5"/>
  <c r="M5822" i="5"/>
  <c r="N5639" i="5"/>
  <c r="R5664" i="5"/>
  <c r="S5671" i="5"/>
  <c r="T5671" i="5"/>
  <c r="U5671" i="5" s="1"/>
  <c r="I5672" i="5"/>
  <c r="R5672" i="5" s="1"/>
  <c r="J5672" i="5"/>
  <c r="K5672" i="5"/>
  <c r="H5672" i="5"/>
  <c r="Q5672" i="5" s="1"/>
  <c r="K5673" i="5"/>
  <c r="L5673" i="5"/>
  <c r="M5673" i="5"/>
  <c r="I5681" i="5"/>
  <c r="H5681" i="5"/>
  <c r="Q5681" i="5" s="1"/>
  <c r="K5681" i="5"/>
  <c r="J5681" i="5"/>
  <c r="K5682" i="5"/>
  <c r="N5682" i="5" s="1"/>
  <c r="J5682" i="5"/>
  <c r="M5682" i="5"/>
  <c r="N5721" i="5"/>
  <c r="S5734" i="5"/>
  <c r="V5734" i="5"/>
  <c r="K5775" i="5"/>
  <c r="L5775" i="5"/>
  <c r="M5775" i="5"/>
  <c r="I5775" i="5"/>
  <c r="R5775" i="5" s="1"/>
  <c r="H5775" i="5"/>
  <c r="Q5775" i="5" s="1"/>
  <c r="K5847" i="5"/>
  <c r="L5847" i="5"/>
  <c r="M5847" i="5"/>
  <c r="J5847" i="5"/>
  <c r="I5847" i="5"/>
  <c r="R5847" i="5" s="1"/>
  <c r="H5847" i="5"/>
  <c r="Q5847" i="5" s="1"/>
  <c r="S5953" i="5"/>
  <c r="T5953" i="5"/>
  <c r="U5953" i="5" s="1"/>
  <c r="V5953" i="5"/>
  <c r="S5995" i="5"/>
  <c r="T5995" i="5"/>
  <c r="U5995" i="5" s="1"/>
  <c r="V5995" i="5"/>
  <c r="N5593" i="5"/>
  <c r="K5613" i="5"/>
  <c r="L5613" i="5"/>
  <c r="M5613" i="5"/>
  <c r="N5643" i="5"/>
  <c r="L5672" i="5"/>
  <c r="H5673" i="5"/>
  <c r="Q5673" i="5" s="1"/>
  <c r="L5681" i="5"/>
  <c r="H5682" i="5"/>
  <c r="Q5682" i="5" s="1"/>
  <c r="N5684" i="5"/>
  <c r="R5686" i="5"/>
  <c r="R5694" i="5"/>
  <c r="M5697" i="5"/>
  <c r="R5698" i="5"/>
  <c r="R5707" i="5"/>
  <c r="S5707" i="5" s="1"/>
  <c r="N5713" i="5"/>
  <c r="I5723" i="5"/>
  <c r="N5723" i="5" s="1"/>
  <c r="H5723" i="5"/>
  <c r="Q5723" i="5" s="1"/>
  <c r="K5727" i="5"/>
  <c r="L5727" i="5"/>
  <c r="I5727" i="5"/>
  <c r="R5727" i="5" s="1"/>
  <c r="H5727" i="5"/>
  <c r="Q5727" i="5" s="1"/>
  <c r="N5730" i="5"/>
  <c r="N5739" i="5"/>
  <c r="I5744" i="5"/>
  <c r="J5744" i="5"/>
  <c r="L5744" i="5"/>
  <c r="K5744" i="5"/>
  <c r="M5747" i="5"/>
  <c r="I5765" i="5"/>
  <c r="H5765" i="5"/>
  <c r="Q5765" i="5" s="1"/>
  <c r="K5765" i="5"/>
  <c r="L5765" i="5"/>
  <c r="K5766" i="5"/>
  <c r="J5766" i="5"/>
  <c r="N5766" i="5" s="1"/>
  <c r="M5766" i="5"/>
  <c r="L5766" i="5"/>
  <c r="J5775" i="5"/>
  <c r="K5799" i="5"/>
  <c r="L5799" i="5"/>
  <c r="M5799" i="5"/>
  <c r="I5799" i="5"/>
  <c r="H5799" i="5"/>
  <c r="Q5799" i="5" s="1"/>
  <c r="N5814" i="5"/>
  <c r="R5815" i="5"/>
  <c r="T5815" i="5" s="1"/>
  <c r="U5815" i="5" s="1"/>
  <c r="R5845" i="5"/>
  <c r="N5851" i="5"/>
  <c r="S5857" i="5"/>
  <c r="T5857" i="5"/>
  <c r="U5857" i="5" s="1"/>
  <c r="V5857" i="5"/>
  <c r="S5869" i="5"/>
  <c r="T5869" i="5"/>
  <c r="U5869" i="5" s="1"/>
  <c r="S5905" i="5"/>
  <c r="T5905" i="5"/>
  <c r="U5905" i="5" s="1"/>
  <c r="V5905" i="5"/>
  <c r="K5583" i="5"/>
  <c r="J5583" i="5"/>
  <c r="K5592" i="5"/>
  <c r="J5592" i="5"/>
  <c r="I5592" i="5"/>
  <c r="H5613" i="5"/>
  <c r="Q5613" i="5" s="1"/>
  <c r="R5644" i="5"/>
  <c r="I5648" i="5"/>
  <c r="J5648" i="5"/>
  <c r="K5648" i="5"/>
  <c r="H5648" i="5"/>
  <c r="Q5648" i="5" s="1"/>
  <c r="K5649" i="5"/>
  <c r="L5649" i="5"/>
  <c r="M5649" i="5"/>
  <c r="I5660" i="5"/>
  <c r="N5660" i="5" s="1"/>
  <c r="J5660" i="5"/>
  <c r="K5660" i="5"/>
  <c r="L5660" i="5"/>
  <c r="K5661" i="5"/>
  <c r="L5661" i="5"/>
  <c r="M5661" i="5"/>
  <c r="J5661" i="5"/>
  <c r="M5672" i="5"/>
  <c r="I5673" i="5"/>
  <c r="R5673" i="5" s="1"/>
  <c r="M5681" i="5"/>
  <c r="I5682" i="5"/>
  <c r="N5692" i="5"/>
  <c r="N5696" i="5"/>
  <c r="K5715" i="5"/>
  <c r="L5715" i="5"/>
  <c r="I5715" i="5"/>
  <c r="J5715" i="5"/>
  <c r="J5727" i="5"/>
  <c r="I5732" i="5"/>
  <c r="N5732" i="5" s="1"/>
  <c r="J5732" i="5"/>
  <c r="L5732" i="5"/>
  <c r="M5732" i="5"/>
  <c r="T5734" i="5"/>
  <c r="U5734" i="5" s="1"/>
  <c r="K5745" i="5"/>
  <c r="L5745" i="5"/>
  <c r="R5782" i="5"/>
  <c r="T5782" i="5" s="1"/>
  <c r="U5782" i="5" s="1"/>
  <c r="V5788" i="5"/>
  <c r="J5799" i="5"/>
  <c r="N5806" i="5"/>
  <c r="N5827" i="5"/>
  <c r="V5869" i="5"/>
  <c r="J5673" i="5"/>
  <c r="L5682" i="5"/>
  <c r="N5710" i="5"/>
  <c r="S5722" i="5"/>
  <c r="V5722" i="5"/>
  <c r="K5724" i="5"/>
  <c r="J5724" i="5"/>
  <c r="H5724" i="5"/>
  <c r="Q5724" i="5" s="1"/>
  <c r="I5724" i="5"/>
  <c r="N5747" i="5"/>
  <c r="I5753" i="5"/>
  <c r="H5753" i="5"/>
  <c r="Q5753" i="5" s="1"/>
  <c r="K5753" i="5"/>
  <c r="J5753" i="5"/>
  <c r="K5754" i="5"/>
  <c r="J5754" i="5"/>
  <c r="M5754" i="5"/>
  <c r="S5812" i="5"/>
  <c r="K5817" i="5"/>
  <c r="L5817" i="5"/>
  <c r="J5817" i="5"/>
  <c r="H5817" i="5"/>
  <c r="Q5817" i="5" s="1"/>
  <c r="K5568" i="5"/>
  <c r="R5568" i="5" s="1"/>
  <c r="L5568" i="5"/>
  <c r="I5570" i="5"/>
  <c r="R5570" i="5" s="1"/>
  <c r="H5570" i="5"/>
  <c r="Q5570" i="5" s="1"/>
  <c r="I5583" i="5"/>
  <c r="N5583" i="5" s="1"/>
  <c r="L5592" i="5"/>
  <c r="J5613" i="5"/>
  <c r="R5613" i="5" s="1"/>
  <c r="I5624" i="5"/>
  <c r="R5624" i="5" s="1"/>
  <c r="J5624" i="5"/>
  <c r="K5624" i="5"/>
  <c r="M5648" i="5"/>
  <c r="I5649" i="5"/>
  <c r="N5649" i="5" s="1"/>
  <c r="M5660" i="5"/>
  <c r="I5661" i="5"/>
  <c r="R5661" i="5" s="1"/>
  <c r="N5664" i="5"/>
  <c r="R5674" i="5"/>
  <c r="N5689" i="5"/>
  <c r="I5699" i="5"/>
  <c r="H5699" i="5"/>
  <c r="Q5699" i="5" s="1"/>
  <c r="K5703" i="5"/>
  <c r="L5703" i="5"/>
  <c r="I5703" i="5"/>
  <c r="H5703" i="5"/>
  <c r="M5715" i="5"/>
  <c r="L5723" i="5"/>
  <c r="L5724" i="5"/>
  <c r="K5732" i="5"/>
  <c r="I5741" i="5"/>
  <c r="H5741" i="5"/>
  <c r="K5741" i="5"/>
  <c r="L5741" i="5"/>
  <c r="K5742" i="5"/>
  <c r="J5742" i="5"/>
  <c r="R5742" i="5" s="1"/>
  <c r="M5742" i="5"/>
  <c r="L5742" i="5"/>
  <c r="I5745" i="5"/>
  <c r="R5745" i="5" s="1"/>
  <c r="L5753" i="5"/>
  <c r="H5754" i="5"/>
  <c r="Q5754" i="5" s="1"/>
  <c r="N5756" i="5"/>
  <c r="N5764" i="5"/>
  <c r="N5768" i="5"/>
  <c r="I5777" i="5"/>
  <c r="R5777" i="5" s="1"/>
  <c r="H5777" i="5"/>
  <c r="Q5777" i="5" s="1"/>
  <c r="M5777" i="5"/>
  <c r="K5777" i="5"/>
  <c r="J5777" i="5"/>
  <c r="N5785" i="5"/>
  <c r="I5792" i="5"/>
  <c r="J5792" i="5"/>
  <c r="L5792" i="5"/>
  <c r="K5792" i="5"/>
  <c r="K5793" i="5"/>
  <c r="L5793" i="5"/>
  <c r="J5793" i="5"/>
  <c r="H5793" i="5"/>
  <c r="Q5793" i="5" s="1"/>
  <c r="I5801" i="5"/>
  <c r="H5801" i="5"/>
  <c r="Q5801" i="5" s="1"/>
  <c r="M5801" i="5"/>
  <c r="K5801" i="5"/>
  <c r="J5801" i="5"/>
  <c r="I5816" i="5"/>
  <c r="J5816" i="5"/>
  <c r="L5816" i="5"/>
  <c r="K5816" i="5"/>
  <c r="H5816" i="5"/>
  <c r="Q5816" i="5" s="1"/>
  <c r="I5817" i="5"/>
  <c r="K5820" i="5"/>
  <c r="J5820" i="5"/>
  <c r="H5820" i="5"/>
  <c r="Q5820" i="5" s="1"/>
  <c r="I5820" i="5"/>
  <c r="R5820" i="5" s="1"/>
  <c r="I5837" i="5"/>
  <c r="H5837" i="5"/>
  <c r="Q5837" i="5" s="1"/>
  <c r="L5837" i="5"/>
  <c r="J5837" i="5"/>
  <c r="M5837" i="5"/>
  <c r="S5923" i="5"/>
  <c r="T5923" i="5"/>
  <c r="U5923" i="5" s="1"/>
  <c r="V5923" i="5"/>
  <c r="K5316" i="5"/>
  <c r="R5316" i="5" s="1"/>
  <c r="L5316" i="5"/>
  <c r="K5340" i="5"/>
  <c r="N5340" i="5" s="1"/>
  <c r="L5340" i="5"/>
  <c r="K5364" i="5"/>
  <c r="N5364" i="5" s="1"/>
  <c r="L5364" i="5"/>
  <c r="N5377" i="5"/>
  <c r="K5385" i="5"/>
  <c r="J5385" i="5"/>
  <c r="N5385" i="5" s="1"/>
  <c r="N5401" i="5"/>
  <c r="K5409" i="5"/>
  <c r="J5409" i="5"/>
  <c r="N5409" i="5" s="1"/>
  <c r="N5425" i="5"/>
  <c r="K5433" i="5"/>
  <c r="J5433" i="5"/>
  <c r="N5433" i="5" s="1"/>
  <c r="N5449" i="5"/>
  <c r="K5457" i="5"/>
  <c r="J5457" i="5"/>
  <c r="R5457" i="5" s="1"/>
  <c r="N5473" i="5"/>
  <c r="K5481" i="5"/>
  <c r="J5481" i="5"/>
  <c r="R5481" i="5" s="1"/>
  <c r="N5497" i="5"/>
  <c r="K5505" i="5"/>
  <c r="J5505" i="5"/>
  <c r="N5505" i="5" s="1"/>
  <c r="N5521" i="5"/>
  <c r="K5529" i="5"/>
  <c r="J5529" i="5"/>
  <c r="N5529" i="5" s="1"/>
  <c r="N5545" i="5"/>
  <c r="K5553" i="5"/>
  <c r="J5553" i="5"/>
  <c r="R5553" i="5" s="1"/>
  <c r="H5568" i="5"/>
  <c r="Q5568" i="5" s="1"/>
  <c r="N5569" i="5"/>
  <c r="J5570" i="5"/>
  <c r="K5577" i="5"/>
  <c r="J5577" i="5"/>
  <c r="R5577" i="5" s="1"/>
  <c r="L5583" i="5"/>
  <c r="M5592" i="5"/>
  <c r="R5602" i="5"/>
  <c r="K5619" i="5"/>
  <c r="R5619" i="5" s="1"/>
  <c r="M5619" i="5"/>
  <c r="H5624" i="5"/>
  <c r="Q5624" i="5" s="1"/>
  <c r="J5649" i="5"/>
  <c r="K5670" i="5"/>
  <c r="J5670" i="5"/>
  <c r="I5670" i="5"/>
  <c r="H5670" i="5"/>
  <c r="Q5670" i="5" s="1"/>
  <c r="V5671" i="5"/>
  <c r="N5677" i="5"/>
  <c r="K5691" i="5"/>
  <c r="L5691" i="5"/>
  <c r="I5691" i="5"/>
  <c r="J5691" i="5"/>
  <c r="J5699" i="5"/>
  <c r="J5703" i="5"/>
  <c r="I5708" i="5"/>
  <c r="R5708" i="5" s="1"/>
  <c r="J5708" i="5"/>
  <c r="L5708" i="5"/>
  <c r="M5708" i="5"/>
  <c r="I5720" i="5"/>
  <c r="J5720" i="5"/>
  <c r="N5720" i="5" s="1"/>
  <c r="L5720" i="5"/>
  <c r="K5720" i="5"/>
  <c r="T5722" i="5"/>
  <c r="U5722" i="5" s="1"/>
  <c r="M5723" i="5"/>
  <c r="M5724" i="5"/>
  <c r="J5741" i="5"/>
  <c r="H5742" i="5"/>
  <c r="Q5742" i="5" s="1"/>
  <c r="J5745" i="5"/>
  <c r="M5753" i="5"/>
  <c r="I5754" i="5"/>
  <c r="R5767" i="5"/>
  <c r="S5767" i="5" s="1"/>
  <c r="I5771" i="5"/>
  <c r="R5771" i="5" s="1"/>
  <c r="H5771" i="5"/>
  <c r="Q5771" i="5" s="1"/>
  <c r="J5771" i="5"/>
  <c r="L5777" i="5"/>
  <c r="H5792" i="5"/>
  <c r="Q5792" i="5" s="1"/>
  <c r="I5793" i="5"/>
  <c r="R5793" i="5" s="1"/>
  <c r="L5801" i="5"/>
  <c r="M5816" i="5"/>
  <c r="M5817" i="5"/>
  <c r="I5819" i="5"/>
  <c r="R5819" i="5" s="1"/>
  <c r="H5819" i="5"/>
  <c r="Q5819" i="5" s="1"/>
  <c r="L5819" i="5"/>
  <c r="J5819" i="5"/>
  <c r="L5820" i="5"/>
  <c r="K5837" i="5"/>
  <c r="S5971" i="5"/>
  <c r="T5971" i="5"/>
  <c r="U5971" i="5" s="1"/>
  <c r="V5971" i="5"/>
  <c r="K5652" i="5"/>
  <c r="J5652" i="5"/>
  <c r="R5652" i="5" s="1"/>
  <c r="I5654" i="5"/>
  <c r="J5654" i="5"/>
  <c r="R5656" i="5"/>
  <c r="N5666" i="5"/>
  <c r="K5685" i="5"/>
  <c r="R5685" i="5" s="1"/>
  <c r="L5685" i="5"/>
  <c r="I5687" i="5"/>
  <c r="R5687" i="5" s="1"/>
  <c r="H5687" i="5"/>
  <c r="Q5687" i="5" s="1"/>
  <c r="K5709" i="5"/>
  <c r="N5709" i="5" s="1"/>
  <c r="L5709" i="5"/>
  <c r="I5711" i="5"/>
  <c r="R5711" i="5" s="1"/>
  <c r="H5711" i="5"/>
  <c r="Q5711" i="5" s="1"/>
  <c r="K5733" i="5"/>
  <c r="R5733" i="5" s="1"/>
  <c r="L5733" i="5"/>
  <c r="I5735" i="5"/>
  <c r="H5735" i="5"/>
  <c r="Q5735" i="5" s="1"/>
  <c r="K5757" i="5"/>
  <c r="N5757" i="5" s="1"/>
  <c r="L5757" i="5"/>
  <c r="I5759" i="5"/>
  <c r="R5759" i="5" s="1"/>
  <c r="H5759" i="5"/>
  <c r="Q5759" i="5" s="1"/>
  <c r="K5781" i="5"/>
  <c r="R5781" i="5" s="1"/>
  <c r="L5781" i="5"/>
  <c r="I5783" i="5"/>
  <c r="R5783" i="5" s="1"/>
  <c r="H5783" i="5"/>
  <c r="Q5783" i="5" s="1"/>
  <c r="K5805" i="5"/>
  <c r="R5805" i="5" s="1"/>
  <c r="L5805" i="5"/>
  <c r="I5807" i="5"/>
  <c r="R5807" i="5" s="1"/>
  <c r="H5807" i="5"/>
  <c r="Q5807" i="5" s="1"/>
  <c r="N5828" i="5"/>
  <c r="K5838" i="5"/>
  <c r="J5838" i="5"/>
  <c r="R5838" i="5" s="1"/>
  <c r="I5840" i="5"/>
  <c r="R5840" i="5" s="1"/>
  <c r="J5840" i="5"/>
  <c r="R5842" i="5"/>
  <c r="I5853" i="5"/>
  <c r="K5862" i="5"/>
  <c r="R5862" i="5" s="1"/>
  <c r="J5862" i="5"/>
  <c r="N5862" i="5" s="1"/>
  <c r="I5864" i="5"/>
  <c r="R5864" i="5" s="1"/>
  <c r="J5864" i="5"/>
  <c r="R5866" i="5"/>
  <c r="K5871" i="5"/>
  <c r="R5871" i="5" s="1"/>
  <c r="L5871" i="5"/>
  <c r="N5871" i="5" s="1"/>
  <c r="I5873" i="5"/>
  <c r="R5873" i="5" s="1"/>
  <c r="H5873" i="5"/>
  <c r="Q5873" i="5" s="1"/>
  <c r="I5882" i="5"/>
  <c r="K5882" i="5"/>
  <c r="L5882" i="5"/>
  <c r="J5916" i="5"/>
  <c r="I5916" i="5"/>
  <c r="H5916" i="5"/>
  <c r="Q5916" i="5" s="1"/>
  <c r="H5927" i="5"/>
  <c r="Q5927" i="5" s="1"/>
  <c r="J5927" i="5"/>
  <c r="I5927" i="5"/>
  <c r="R5927" i="5" s="1"/>
  <c r="I5948" i="5"/>
  <c r="R5948" i="5" s="1"/>
  <c r="J5948" i="5"/>
  <c r="L5948" i="5"/>
  <c r="M5948" i="5"/>
  <c r="R5959" i="5"/>
  <c r="S5959" i="5" s="1"/>
  <c r="H5963" i="5"/>
  <c r="Q5963" i="5" s="1"/>
  <c r="J5963" i="5"/>
  <c r="K5963" i="5"/>
  <c r="K5994" i="5"/>
  <c r="J5994" i="5"/>
  <c r="N5994" i="5" s="1"/>
  <c r="M5994" i="5"/>
  <c r="L5994" i="5"/>
  <c r="R5998" i="5"/>
  <c r="N6001" i="5"/>
  <c r="R6010" i="5"/>
  <c r="K6015" i="5"/>
  <c r="L6015" i="5"/>
  <c r="I6015" i="5"/>
  <c r="H6015" i="5"/>
  <c r="Q6015" i="5" s="1"/>
  <c r="J6015" i="5"/>
  <c r="I6020" i="5"/>
  <c r="J6020" i="5"/>
  <c r="L6020" i="5"/>
  <c r="N6020" i="5" s="1"/>
  <c r="K6020" i="5"/>
  <c r="K6021" i="5"/>
  <c r="L6021" i="5"/>
  <c r="M6021" i="5"/>
  <c r="N6025" i="5"/>
  <c r="I6029" i="5"/>
  <c r="R6029" i="5" s="1"/>
  <c r="H6029" i="5"/>
  <c r="Q6029" i="5" s="1"/>
  <c r="M6029" i="5"/>
  <c r="K6029" i="5"/>
  <c r="J6029" i="5"/>
  <c r="L6050" i="5"/>
  <c r="I6050" i="5"/>
  <c r="J6050" i="5"/>
  <c r="M6050" i="5"/>
  <c r="K6050" i="5"/>
  <c r="S5872" i="5"/>
  <c r="K5880" i="5"/>
  <c r="J5880" i="5"/>
  <c r="K5949" i="5"/>
  <c r="L5949" i="5"/>
  <c r="M5949" i="5"/>
  <c r="J5949" i="5"/>
  <c r="R5963" i="5"/>
  <c r="K5967" i="5"/>
  <c r="L5967" i="5"/>
  <c r="H5967" i="5"/>
  <c r="Q5967" i="5" s="1"/>
  <c r="I5967" i="5"/>
  <c r="R5967" i="5" s="1"/>
  <c r="V5986" i="5"/>
  <c r="I5993" i="5"/>
  <c r="H5993" i="5"/>
  <c r="Q5993" i="5" s="1"/>
  <c r="K5993" i="5"/>
  <c r="J5993" i="5"/>
  <c r="L5993" i="5"/>
  <c r="N5993" i="5" s="1"/>
  <c r="S6013" i="5"/>
  <c r="T6013" i="5"/>
  <c r="U6013" i="5" s="1"/>
  <c r="V6013" i="5"/>
  <c r="L6059" i="5"/>
  <c r="I6059" i="5"/>
  <c r="R6059" i="5" s="1"/>
  <c r="H6059" i="5"/>
  <c r="Q6059" i="5" s="1"/>
  <c r="J6059" i="5"/>
  <c r="H6063" i="5"/>
  <c r="Q6063" i="5" s="1"/>
  <c r="J6063" i="5"/>
  <c r="K6063" i="5"/>
  <c r="L6063" i="5"/>
  <c r="I6063" i="5"/>
  <c r="M6063" i="5"/>
  <c r="H6066" i="5"/>
  <c r="Q6066" i="5" s="1"/>
  <c r="L6066" i="5"/>
  <c r="M6066" i="5"/>
  <c r="J6066" i="5"/>
  <c r="I6066" i="5"/>
  <c r="K6066" i="5"/>
  <c r="S6224" i="5"/>
  <c r="V6224" i="5"/>
  <c r="T6224" i="5"/>
  <c r="U6224" i="5" s="1"/>
  <c r="I5825" i="5"/>
  <c r="H5825" i="5"/>
  <c r="Q5825" i="5" s="1"/>
  <c r="N5848" i="5"/>
  <c r="I5849" i="5"/>
  <c r="H5849" i="5"/>
  <c r="Q5849" i="5" s="1"/>
  <c r="H5880" i="5"/>
  <c r="Q5880" i="5" s="1"/>
  <c r="H5885" i="5"/>
  <c r="Q5885" i="5" s="1"/>
  <c r="M5885" i="5"/>
  <c r="I5885" i="5"/>
  <c r="M5902" i="5"/>
  <c r="J5902" i="5"/>
  <c r="K5902" i="5"/>
  <c r="J5928" i="5"/>
  <c r="I5928" i="5"/>
  <c r="K5928" i="5"/>
  <c r="M5938" i="5"/>
  <c r="J5938" i="5"/>
  <c r="I5938" i="5"/>
  <c r="H5949" i="5"/>
  <c r="Q5949" i="5" s="1"/>
  <c r="J5964" i="5"/>
  <c r="I5964" i="5"/>
  <c r="H5964" i="5"/>
  <c r="J5967" i="5"/>
  <c r="H5975" i="5"/>
  <c r="Q5975" i="5" s="1"/>
  <c r="J5975" i="5"/>
  <c r="I5975" i="5"/>
  <c r="R5975" i="5" s="1"/>
  <c r="K5979" i="5"/>
  <c r="L5979" i="5"/>
  <c r="I5979" i="5"/>
  <c r="H5979" i="5"/>
  <c r="Q5979" i="5" s="1"/>
  <c r="M5993" i="5"/>
  <c r="R5994" i="5"/>
  <c r="I5999" i="5"/>
  <c r="H5999" i="5"/>
  <c r="Q5999" i="5" s="1"/>
  <c r="M5999" i="5"/>
  <c r="R6021" i="5"/>
  <c r="K6059" i="5"/>
  <c r="N6070" i="5"/>
  <c r="N5824" i="5"/>
  <c r="J5825" i="5"/>
  <c r="K5832" i="5"/>
  <c r="J5832" i="5"/>
  <c r="I5834" i="5"/>
  <c r="J5834" i="5"/>
  <c r="R5836" i="5"/>
  <c r="J5849" i="5"/>
  <c r="K5856" i="5"/>
  <c r="J5856" i="5"/>
  <c r="I5858" i="5"/>
  <c r="J5858" i="5"/>
  <c r="R5860" i="5"/>
  <c r="N5875" i="5"/>
  <c r="I5880" i="5"/>
  <c r="R5880" i="5" s="1"/>
  <c r="J5885" i="5"/>
  <c r="I5888" i="5"/>
  <c r="L5888" i="5"/>
  <c r="K5888" i="5"/>
  <c r="H5902" i="5"/>
  <c r="Q5902" i="5" s="1"/>
  <c r="H5909" i="5"/>
  <c r="Q5909" i="5" s="1"/>
  <c r="M5909" i="5"/>
  <c r="I5912" i="5"/>
  <c r="J5912" i="5"/>
  <c r="L5912" i="5"/>
  <c r="K5912" i="5"/>
  <c r="H5928" i="5"/>
  <c r="H5938" i="5"/>
  <c r="Q5938" i="5" s="1"/>
  <c r="N5941" i="5"/>
  <c r="I5949" i="5"/>
  <c r="K5964" i="5"/>
  <c r="M5967" i="5"/>
  <c r="K5975" i="5"/>
  <c r="J5979" i="5"/>
  <c r="I5984" i="5"/>
  <c r="J5984" i="5"/>
  <c r="L5984" i="5"/>
  <c r="N5984" i="5" s="1"/>
  <c r="M5984" i="5"/>
  <c r="J5999" i="5"/>
  <c r="K6006" i="5"/>
  <c r="N6006" i="5" s="1"/>
  <c r="J6006" i="5"/>
  <c r="M6006" i="5"/>
  <c r="L6006" i="5"/>
  <c r="N6046" i="5"/>
  <c r="L6053" i="5"/>
  <c r="K6053" i="5"/>
  <c r="M6053" i="5"/>
  <c r="I6053" i="5"/>
  <c r="H6053" i="5"/>
  <c r="Q6053" i="5" s="1"/>
  <c r="J6053" i="5"/>
  <c r="N6053" i="5" s="1"/>
  <c r="M6059" i="5"/>
  <c r="S6218" i="5"/>
  <c r="T6218" i="5"/>
  <c r="U6218" i="5" s="1"/>
  <c r="V6218" i="5"/>
  <c r="M5652" i="5"/>
  <c r="M5654" i="5"/>
  <c r="K5655" i="5"/>
  <c r="N5655" i="5" s="1"/>
  <c r="L5655" i="5"/>
  <c r="N5680" i="5"/>
  <c r="K5688" i="5"/>
  <c r="J5688" i="5"/>
  <c r="R5688" i="5" s="1"/>
  <c r="N5704" i="5"/>
  <c r="M5709" i="5"/>
  <c r="K5712" i="5"/>
  <c r="J5712" i="5"/>
  <c r="R5712" i="5" s="1"/>
  <c r="N5728" i="5"/>
  <c r="M5733" i="5"/>
  <c r="M5735" i="5"/>
  <c r="N5735" i="5" s="1"/>
  <c r="K5736" i="5"/>
  <c r="J5736" i="5"/>
  <c r="N5736" i="5" s="1"/>
  <c r="N5752" i="5"/>
  <c r="M5757" i="5"/>
  <c r="K5760" i="5"/>
  <c r="J5760" i="5"/>
  <c r="R5760" i="5" s="1"/>
  <c r="N5776" i="5"/>
  <c r="K5784" i="5"/>
  <c r="J5784" i="5"/>
  <c r="R5784" i="5" s="1"/>
  <c r="N5800" i="5"/>
  <c r="K5808" i="5"/>
  <c r="J5808" i="5"/>
  <c r="N5808" i="5" s="1"/>
  <c r="N5822" i="5"/>
  <c r="K5825" i="5"/>
  <c r="H5832" i="5"/>
  <c r="H5834" i="5"/>
  <c r="Q5834" i="5" s="1"/>
  <c r="K5841" i="5"/>
  <c r="N5841" i="5" s="1"/>
  <c r="L5841" i="5"/>
  <c r="K5849" i="5"/>
  <c r="H5856" i="5"/>
  <c r="H5858" i="5"/>
  <c r="Q5858" i="5" s="1"/>
  <c r="K5865" i="5"/>
  <c r="R5865" i="5" s="1"/>
  <c r="L5865" i="5"/>
  <c r="I5867" i="5"/>
  <c r="R5867" i="5" s="1"/>
  <c r="H5867" i="5"/>
  <c r="Q5867" i="5" s="1"/>
  <c r="K5874" i="5"/>
  <c r="J5874" i="5"/>
  <c r="N5874" i="5" s="1"/>
  <c r="I5876" i="5"/>
  <c r="J5876" i="5"/>
  <c r="R5878" i="5"/>
  <c r="L5880" i="5"/>
  <c r="K5885" i="5"/>
  <c r="N5887" i="5"/>
  <c r="H5888" i="5"/>
  <c r="Q5888" i="5" s="1"/>
  <c r="I5891" i="5"/>
  <c r="R5891" i="5" s="1"/>
  <c r="H5891" i="5"/>
  <c r="Q5891" i="5" s="1"/>
  <c r="I5902" i="5"/>
  <c r="N5908" i="5"/>
  <c r="I5909" i="5"/>
  <c r="H5912" i="5"/>
  <c r="Q5912" i="5" s="1"/>
  <c r="K5913" i="5"/>
  <c r="L5913" i="5"/>
  <c r="R5913" i="5" s="1"/>
  <c r="M5913" i="5"/>
  <c r="R5920" i="5"/>
  <c r="L5928" i="5"/>
  <c r="K5938" i="5"/>
  <c r="J5946" i="5"/>
  <c r="M5946" i="5"/>
  <c r="M5950" i="5"/>
  <c r="J5950" i="5"/>
  <c r="K5950" i="5"/>
  <c r="N5950" i="5" s="1"/>
  <c r="L5964" i="5"/>
  <c r="L5975" i="5"/>
  <c r="J5976" i="5"/>
  <c r="I5976" i="5"/>
  <c r="K5976" i="5"/>
  <c r="N5976" i="5" s="1"/>
  <c r="M5979" i="5"/>
  <c r="H5984" i="5"/>
  <c r="Q5984" i="5" s="1"/>
  <c r="K5999" i="5"/>
  <c r="N5999" i="5" s="1"/>
  <c r="I6005" i="5"/>
  <c r="R6005" i="5" s="1"/>
  <c r="H6005" i="5"/>
  <c r="Q6005" i="5" s="1"/>
  <c r="K6005" i="5"/>
  <c r="J6005" i="5"/>
  <c r="H6006" i="5"/>
  <c r="Q6006" i="5" s="1"/>
  <c r="K6018" i="5"/>
  <c r="J6018" i="5"/>
  <c r="N6018" i="5" s="1"/>
  <c r="M6018" i="5"/>
  <c r="L6018" i="5"/>
  <c r="N6031" i="5"/>
  <c r="N5656" i="5"/>
  <c r="I5657" i="5"/>
  <c r="R5657" i="5" s="1"/>
  <c r="H5657" i="5"/>
  <c r="Q5657" i="5" s="1"/>
  <c r="I5690" i="5"/>
  <c r="J5690" i="5"/>
  <c r="N5690" i="5" s="1"/>
  <c r="R5692" i="5"/>
  <c r="I5714" i="5"/>
  <c r="R5714" i="5" s="1"/>
  <c r="J5714" i="5"/>
  <c r="R5716" i="5"/>
  <c r="N5726" i="5"/>
  <c r="I5738" i="5"/>
  <c r="R5738" i="5" s="1"/>
  <c r="J5738" i="5"/>
  <c r="R5740" i="5"/>
  <c r="I5762" i="5"/>
  <c r="J5762" i="5"/>
  <c r="N5762" i="5" s="1"/>
  <c r="R5764" i="5"/>
  <c r="I5786" i="5"/>
  <c r="R5786" i="5" s="1"/>
  <c r="J5786" i="5"/>
  <c r="R5788" i="5"/>
  <c r="S5788" i="5" s="1"/>
  <c r="N5798" i="5"/>
  <c r="I5810" i="5"/>
  <c r="R5810" i="5" s="1"/>
  <c r="J5810" i="5"/>
  <c r="R5812" i="5"/>
  <c r="V5812" i="5" s="1"/>
  <c r="L5825" i="5"/>
  <c r="I5832" i="5"/>
  <c r="K5834" i="5"/>
  <c r="N5834" i="5" s="1"/>
  <c r="N5842" i="5"/>
  <c r="I5843" i="5"/>
  <c r="R5843" i="5" s="1"/>
  <c r="H5843" i="5"/>
  <c r="L5849" i="5"/>
  <c r="I5856" i="5"/>
  <c r="K5858" i="5"/>
  <c r="N5858" i="5" s="1"/>
  <c r="N5866" i="5"/>
  <c r="V5872" i="5"/>
  <c r="M5880" i="5"/>
  <c r="L5885" i="5"/>
  <c r="K5886" i="5"/>
  <c r="R5886" i="5" s="1"/>
  <c r="L5886" i="5"/>
  <c r="J5888" i="5"/>
  <c r="L5902" i="5"/>
  <c r="H5903" i="5"/>
  <c r="Q5903" i="5" s="1"/>
  <c r="J5903" i="5"/>
  <c r="I5903" i="5"/>
  <c r="R5903" i="5" s="1"/>
  <c r="J5909" i="5"/>
  <c r="N5909" i="5" s="1"/>
  <c r="M5912" i="5"/>
  <c r="I5924" i="5"/>
  <c r="J5924" i="5"/>
  <c r="L5924" i="5"/>
  <c r="M5924" i="5"/>
  <c r="M5928" i="5"/>
  <c r="R5935" i="5"/>
  <c r="T5935" i="5" s="1"/>
  <c r="U5935" i="5" s="1"/>
  <c r="L5938" i="5"/>
  <c r="H5939" i="5"/>
  <c r="Q5939" i="5" s="1"/>
  <c r="J5939" i="5"/>
  <c r="K5939" i="5"/>
  <c r="R5939" i="5" s="1"/>
  <c r="H5957" i="5"/>
  <c r="Q5957" i="5" s="1"/>
  <c r="M5957" i="5"/>
  <c r="R5957" i="5" s="1"/>
  <c r="I5960" i="5"/>
  <c r="J5960" i="5"/>
  <c r="L5960" i="5"/>
  <c r="K5960" i="5"/>
  <c r="N5960" i="5" s="1"/>
  <c r="M5964" i="5"/>
  <c r="M5975" i="5"/>
  <c r="K5984" i="5"/>
  <c r="N5998" i="5"/>
  <c r="L5999" i="5"/>
  <c r="I6006" i="5"/>
  <c r="R6007" i="5"/>
  <c r="S6007" i="5" s="1"/>
  <c r="N6010" i="5"/>
  <c r="I6017" i="5"/>
  <c r="R6017" i="5" s="1"/>
  <c r="H6017" i="5"/>
  <c r="Q6017" i="5" s="1"/>
  <c r="K6017" i="5"/>
  <c r="J6017" i="5"/>
  <c r="L6017" i="5"/>
  <c r="I6023" i="5"/>
  <c r="H6023" i="5"/>
  <c r="Q6023" i="5" s="1"/>
  <c r="M6023" i="5"/>
  <c r="J6023" i="5"/>
  <c r="R5874" i="5"/>
  <c r="N5893" i="5"/>
  <c r="I5894" i="5"/>
  <c r="M5894" i="5"/>
  <c r="K5925" i="5"/>
  <c r="L5925" i="5"/>
  <c r="M5925" i="5"/>
  <c r="J5925" i="5"/>
  <c r="K5943" i="5"/>
  <c r="L5943" i="5"/>
  <c r="H5943" i="5"/>
  <c r="Q5943" i="5" s="1"/>
  <c r="I5943" i="5"/>
  <c r="R5946" i="5"/>
  <c r="N5948" i="5"/>
  <c r="R5950" i="5"/>
  <c r="N5956" i="5"/>
  <c r="K5961" i="5"/>
  <c r="L5961" i="5"/>
  <c r="M5961" i="5"/>
  <c r="N5975" i="5"/>
  <c r="N6021" i="5"/>
  <c r="H6035" i="5"/>
  <c r="Q6035" i="5" s="1"/>
  <c r="M6035" i="5"/>
  <c r="I6035" i="5"/>
  <c r="R6035" i="5" s="1"/>
  <c r="L6035" i="5"/>
  <c r="K6035" i="5"/>
  <c r="N6050" i="5"/>
  <c r="S6230" i="5"/>
  <c r="T6230" i="5"/>
  <c r="U6230" i="5" s="1"/>
  <c r="V6230" i="5"/>
  <c r="N5770" i="5"/>
  <c r="K5778" i="5"/>
  <c r="J5778" i="5"/>
  <c r="N5778" i="5" s="1"/>
  <c r="N5794" i="5"/>
  <c r="K5802" i="5"/>
  <c r="J5802" i="5"/>
  <c r="N5802" i="5" s="1"/>
  <c r="N5818" i="5"/>
  <c r="M5832" i="5"/>
  <c r="M5834" i="5"/>
  <c r="K5835" i="5"/>
  <c r="R5835" i="5" s="1"/>
  <c r="L5835" i="5"/>
  <c r="M5856" i="5"/>
  <c r="M5858" i="5"/>
  <c r="K5859" i="5"/>
  <c r="N5859" i="5" s="1"/>
  <c r="L5859" i="5"/>
  <c r="K5889" i="5"/>
  <c r="I5889" i="5"/>
  <c r="N5889" i="5" s="1"/>
  <c r="J5889" i="5"/>
  <c r="H5894" i="5"/>
  <c r="Q5894" i="5" s="1"/>
  <c r="K5897" i="5"/>
  <c r="N5897" i="5" s="1"/>
  <c r="L5897" i="5"/>
  <c r="J5904" i="5"/>
  <c r="I5904" i="5"/>
  <c r="N5904" i="5" s="1"/>
  <c r="K5904" i="5"/>
  <c r="R5907" i="5"/>
  <c r="L5909" i="5"/>
  <c r="M5914" i="5"/>
  <c r="J5914" i="5"/>
  <c r="I5914" i="5"/>
  <c r="R5914" i="5" s="1"/>
  <c r="H5925" i="5"/>
  <c r="Q5925" i="5" s="1"/>
  <c r="J5940" i="5"/>
  <c r="I5940" i="5"/>
  <c r="H5940" i="5"/>
  <c r="Q5940" i="5" s="1"/>
  <c r="J5943" i="5"/>
  <c r="H5951" i="5"/>
  <c r="Q5951" i="5" s="1"/>
  <c r="J5951" i="5"/>
  <c r="I5951" i="5"/>
  <c r="H5961" i="5"/>
  <c r="Q5961" i="5" s="1"/>
  <c r="I5972" i="5"/>
  <c r="N5972" i="5" s="1"/>
  <c r="J5972" i="5"/>
  <c r="L5972" i="5"/>
  <c r="M5972" i="5"/>
  <c r="R6019" i="5"/>
  <c r="S6019" i="5" s="1"/>
  <c r="J6035" i="5"/>
  <c r="J6037" i="5"/>
  <c r="I6037" i="5"/>
  <c r="H6037" i="5"/>
  <c r="Q6037" i="5" s="1"/>
  <c r="L6037" i="5"/>
  <c r="K6037" i="5"/>
  <c r="N6052" i="5"/>
  <c r="N5860" i="5"/>
  <c r="I5861" i="5"/>
  <c r="H5861" i="5"/>
  <c r="K5868" i="5"/>
  <c r="J5868" i="5"/>
  <c r="I5870" i="5"/>
  <c r="J5870" i="5"/>
  <c r="R5872" i="5"/>
  <c r="T5872" i="5" s="1"/>
  <c r="U5872" i="5" s="1"/>
  <c r="K5877" i="5"/>
  <c r="L5877" i="5"/>
  <c r="N5885" i="5"/>
  <c r="J5894" i="5"/>
  <c r="N5917" i="5"/>
  <c r="I5925" i="5"/>
  <c r="R5925" i="5" s="1"/>
  <c r="M5943" i="5"/>
  <c r="I5961" i="5"/>
  <c r="K5973" i="5"/>
  <c r="L5973" i="5"/>
  <c r="M5973" i="5"/>
  <c r="J5973" i="5"/>
  <c r="I5981" i="5"/>
  <c r="H5981" i="5"/>
  <c r="Q5981" i="5" s="1"/>
  <c r="K5981" i="5"/>
  <c r="J5981" i="5"/>
  <c r="K5982" i="5"/>
  <c r="J5982" i="5"/>
  <c r="M5982" i="5"/>
  <c r="R5986" i="5"/>
  <c r="S5986" i="5" s="1"/>
  <c r="K5991" i="5"/>
  <c r="L5991" i="5"/>
  <c r="I5991" i="5"/>
  <c r="H5991" i="5"/>
  <c r="Q5991" i="5" s="1"/>
  <c r="J5991" i="5"/>
  <c r="I5996" i="5"/>
  <c r="R5996" i="5" s="1"/>
  <c r="J5996" i="5"/>
  <c r="L5996" i="5"/>
  <c r="K5996" i="5"/>
  <c r="K5997" i="5"/>
  <c r="L5997" i="5"/>
  <c r="M5997" i="5"/>
  <c r="S6022" i="5"/>
  <c r="V6022" i="5"/>
  <c r="K6034" i="5"/>
  <c r="N6034" i="5" s="1"/>
  <c r="J6034" i="5"/>
  <c r="M6034" i="5"/>
  <c r="I6034" i="5"/>
  <c r="H6034" i="5"/>
  <c r="Q6034" i="5" s="1"/>
  <c r="T6084" i="5"/>
  <c r="U6084" i="5" s="1"/>
  <c r="S6084" i="5"/>
  <c r="V6084" i="5"/>
  <c r="K5787" i="5"/>
  <c r="L5787" i="5"/>
  <c r="I5789" i="5"/>
  <c r="H5789" i="5"/>
  <c r="R5802" i="5"/>
  <c r="K5811" i="5"/>
  <c r="L5811" i="5"/>
  <c r="I5813" i="5"/>
  <c r="H5813" i="5"/>
  <c r="K5844" i="5"/>
  <c r="J5844" i="5"/>
  <c r="I5846" i="5"/>
  <c r="N5846" i="5" s="1"/>
  <c r="J5846" i="5"/>
  <c r="R5848" i="5"/>
  <c r="J5861" i="5"/>
  <c r="H5868" i="5"/>
  <c r="H5870" i="5"/>
  <c r="Q5870" i="5" s="1"/>
  <c r="H5877" i="5"/>
  <c r="N5878" i="5"/>
  <c r="I5879" i="5"/>
  <c r="R5879" i="5" s="1"/>
  <c r="H5879" i="5"/>
  <c r="Q5879" i="5" s="1"/>
  <c r="M5884" i="5"/>
  <c r="K5884" i="5"/>
  <c r="J5884" i="5"/>
  <c r="K5894" i="5"/>
  <c r="N5896" i="5"/>
  <c r="R5897" i="5"/>
  <c r="I5900" i="5"/>
  <c r="J5900" i="5"/>
  <c r="M5900" i="5"/>
  <c r="N5912" i="5"/>
  <c r="J5922" i="5"/>
  <c r="M5922" i="5"/>
  <c r="M5926" i="5"/>
  <c r="J5926" i="5"/>
  <c r="K5926" i="5"/>
  <c r="N5938" i="5"/>
  <c r="J5952" i="5"/>
  <c r="I5952" i="5"/>
  <c r="K5952" i="5"/>
  <c r="J5961" i="5"/>
  <c r="N5961" i="5" s="1"/>
  <c r="M5962" i="5"/>
  <c r="J5962" i="5"/>
  <c r="I5962" i="5"/>
  <c r="H5973" i="5"/>
  <c r="Q5973" i="5" s="1"/>
  <c r="L5981" i="5"/>
  <c r="H5982" i="5"/>
  <c r="Q5982" i="5" s="1"/>
  <c r="N5989" i="5"/>
  <c r="M5991" i="5"/>
  <c r="H5996" i="5"/>
  <c r="Q5996" i="5" s="1"/>
  <c r="H5997" i="5"/>
  <c r="Q5997" i="5" s="1"/>
  <c r="I6008" i="5"/>
  <c r="J6008" i="5"/>
  <c r="L6008" i="5"/>
  <c r="K6008" i="5"/>
  <c r="M6008" i="5"/>
  <c r="L6034" i="5"/>
  <c r="J6073" i="5"/>
  <c r="K6073" i="5"/>
  <c r="L6073" i="5"/>
  <c r="I6073" i="5"/>
  <c r="H6073" i="5"/>
  <c r="Q6073" i="5" s="1"/>
  <c r="M6073" i="5"/>
  <c r="K5853" i="5"/>
  <c r="L5853" i="5"/>
  <c r="K5861" i="5"/>
  <c r="I5868" i="5"/>
  <c r="K5870" i="5"/>
  <c r="N5876" i="5"/>
  <c r="I5877" i="5"/>
  <c r="R5877" i="5" s="1"/>
  <c r="L5894" i="5"/>
  <c r="K5895" i="5"/>
  <c r="J5895" i="5"/>
  <c r="I5895" i="5"/>
  <c r="R5895" i="5" s="1"/>
  <c r="N5913" i="5"/>
  <c r="H5915" i="5"/>
  <c r="J5915" i="5"/>
  <c r="K5915" i="5"/>
  <c r="H5933" i="5"/>
  <c r="Q5933" i="5" s="1"/>
  <c r="M5933" i="5"/>
  <c r="I5936" i="5"/>
  <c r="R5936" i="5" s="1"/>
  <c r="J5936" i="5"/>
  <c r="L5936" i="5"/>
  <c r="K5936" i="5"/>
  <c r="N5946" i="5"/>
  <c r="N5965" i="5"/>
  <c r="I5973" i="5"/>
  <c r="M5981" i="5"/>
  <c r="I5982" i="5"/>
  <c r="M5996" i="5"/>
  <c r="I5997" i="5"/>
  <c r="T6022" i="5"/>
  <c r="U6022" i="5" s="1"/>
  <c r="K6027" i="5"/>
  <c r="L6027" i="5"/>
  <c r="M6027" i="5"/>
  <c r="I6027" i="5"/>
  <c r="H6027" i="5"/>
  <c r="Q6027" i="5" s="1"/>
  <c r="N5644" i="5"/>
  <c r="I5645" i="5"/>
  <c r="R5645" i="5" s="1"/>
  <c r="H5645" i="5"/>
  <c r="Q5645" i="5" s="1"/>
  <c r="N5668" i="5"/>
  <c r="I5669" i="5"/>
  <c r="R5669" i="5" s="1"/>
  <c r="H5669" i="5"/>
  <c r="Q5669" i="5" s="1"/>
  <c r="K5676" i="5"/>
  <c r="J5676" i="5"/>
  <c r="N5676" i="5" s="1"/>
  <c r="I5678" i="5"/>
  <c r="N5678" i="5" s="1"/>
  <c r="J5678" i="5"/>
  <c r="R5680" i="5"/>
  <c r="I5702" i="5"/>
  <c r="N5702" i="5" s="1"/>
  <c r="J5702" i="5"/>
  <c r="R5704" i="5"/>
  <c r="N5714" i="5"/>
  <c r="I5726" i="5"/>
  <c r="R5726" i="5" s="1"/>
  <c r="J5726" i="5"/>
  <c r="R5728" i="5"/>
  <c r="N5738" i="5"/>
  <c r="I5750" i="5"/>
  <c r="N5750" i="5" s="1"/>
  <c r="J5750" i="5"/>
  <c r="R5752" i="5"/>
  <c r="I5774" i="5"/>
  <c r="N5774" i="5" s="1"/>
  <c r="J5774" i="5"/>
  <c r="R5776" i="5"/>
  <c r="M5778" i="5"/>
  <c r="N5786" i="5"/>
  <c r="I5787" i="5"/>
  <c r="K5789" i="5"/>
  <c r="I5798" i="5"/>
  <c r="J5798" i="5"/>
  <c r="R5800" i="5"/>
  <c r="M5802" i="5"/>
  <c r="N5810" i="5"/>
  <c r="I5811" i="5"/>
  <c r="R5811" i="5" s="1"/>
  <c r="K5813" i="5"/>
  <c r="N5830" i="5"/>
  <c r="I5831" i="5"/>
  <c r="R5831" i="5" s="1"/>
  <c r="H5831" i="5"/>
  <c r="Q5831" i="5" s="1"/>
  <c r="M5835" i="5"/>
  <c r="I5844" i="5"/>
  <c r="K5846" i="5"/>
  <c r="H5853" i="5"/>
  <c r="Q5853" i="5" s="1"/>
  <c r="N5854" i="5"/>
  <c r="I5855" i="5"/>
  <c r="R5855" i="5" s="1"/>
  <c r="H5855" i="5"/>
  <c r="Q5855" i="5" s="1"/>
  <c r="M5859" i="5"/>
  <c r="L5861" i="5"/>
  <c r="L5868" i="5"/>
  <c r="L5870" i="5"/>
  <c r="J5877" i="5"/>
  <c r="K5879" i="5"/>
  <c r="I5884" i="5"/>
  <c r="M5890" i="5"/>
  <c r="L5890" i="5"/>
  <c r="R5890" i="5" s="1"/>
  <c r="H5895" i="5"/>
  <c r="Q5895" i="5" s="1"/>
  <c r="M5897" i="5"/>
  <c r="I5898" i="5"/>
  <c r="R5898" i="5" s="1"/>
  <c r="H5898" i="5"/>
  <c r="Q5898" i="5" s="1"/>
  <c r="K5900" i="5"/>
  <c r="K5901" i="5"/>
  <c r="L5901" i="5"/>
  <c r="M5901" i="5"/>
  <c r="J5901" i="5"/>
  <c r="N5901" i="5" s="1"/>
  <c r="R5908" i="5"/>
  <c r="I5915" i="5"/>
  <c r="R5915" i="5" s="1"/>
  <c r="K5919" i="5"/>
  <c r="L5919" i="5"/>
  <c r="H5919" i="5"/>
  <c r="I5919" i="5"/>
  <c r="I5922" i="5"/>
  <c r="N5922" i="5" s="1"/>
  <c r="N5924" i="5"/>
  <c r="I5926" i="5"/>
  <c r="R5926" i="5" s="1"/>
  <c r="N5932" i="5"/>
  <c r="I5933" i="5"/>
  <c r="R5933" i="5" s="1"/>
  <c r="H5936" i="5"/>
  <c r="Q5936" i="5" s="1"/>
  <c r="K5937" i="5"/>
  <c r="R5937" i="5" s="1"/>
  <c r="L5937" i="5"/>
  <c r="M5937" i="5"/>
  <c r="R5944" i="5"/>
  <c r="L5952" i="5"/>
  <c r="N5957" i="5"/>
  <c r="K5962" i="5"/>
  <c r="J5970" i="5"/>
  <c r="R5970" i="5" s="1"/>
  <c r="M5970" i="5"/>
  <c r="M5974" i="5"/>
  <c r="J5974" i="5"/>
  <c r="N5974" i="5" s="1"/>
  <c r="K5974" i="5"/>
  <c r="L5982" i="5"/>
  <c r="R5983" i="5"/>
  <c r="S5983" i="5" s="1"/>
  <c r="J5997" i="5"/>
  <c r="K6003" i="5"/>
  <c r="L6003" i="5"/>
  <c r="I6003" i="5"/>
  <c r="R6003" i="5" s="1"/>
  <c r="H6003" i="5"/>
  <c r="Q6003" i="5" s="1"/>
  <c r="N6023" i="5"/>
  <c r="J6027" i="5"/>
  <c r="R6040" i="5"/>
  <c r="R6046" i="5"/>
  <c r="N6115" i="5"/>
  <c r="N5920" i="5"/>
  <c r="N5944" i="5"/>
  <c r="N5968" i="5"/>
  <c r="K5985" i="5"/>
  <c r="N5985" i="5" s="1"/>
  <c r="L5985" i="5"/>
  <c r="I5987" i="5"/>
  <c r="H5987" i="5"/>
  <c r="Q5987" i="5" s="1"/>
  <c r="K6009" i="5"/>
  <c r="L6009" i="5"/>
  <c r="I6011" i="5"/>
  <c r="H6011" i="5"/>
  <c r="Q6011" i="5" s="1"/>
  <c r="N6038" i="5"/>
  <c r="J6039" i="5"/>
  <c r="N6039" i="5" s="1"/>
  <c r="K6039" i="5"/>
  <c r="N6040" i="5"/>
  <c r="H6057" i="5"/>
  <c r="Q6057" i="5" s="1"/>
  <c r="L6057" i="5"/>
  <c r="K6057" i="5"/>
  <c r="R6057" i="5" s="1"/>
  <c r="J6067" i="5"/>
  <c r="K6067" i="5"/>
  <c r="I6067" i="5"/>
  <c r="R6067" i="5" s="1"/>
  <c r="J6082" i="5"/>
  <c r="N6082" i="5" s="1"/>
  <c r="K6082" i="5"/>
  <c r="L6082" i="5"/>
  <c r="M6082" i="5"/>
  <c r="J6097" i="5"/>
  <c r="I6097" i="5"/>
  <c r="R6097" i="5" s="1"/>
  <c r="L6097" i="5"/>
  <c r="K6097" i="5"/>
  <c r="H6111" i="5"/>
  <c r="Q6111" i="5" s="1"/>
  <c r="M6111" i="5"/>
  <c r="I6111" i="5"/>
  <c r="L6111" i="5"/>
  <c r="J6115" i="5"/>
  <c r="I6115" i="5"/>
  <c r="K6115" i="5"/>
  <c r="L6115" i="5"/>
  <c r="R6138" i="5"/>
  <c r="N6150" i="5"/>
  <c r="R6235" i="5"/>
  <c r="R6241" i="5"/>
  <c r="K6270" i="5"/>
  <c r="J6270" i="5"/>
  <c r="I6270" i="5"/>
  <c r="L6270" i="5"/>
  <c r="M6270" i="5"/>
  <c r="H6270" i="5"/>
  <c r="S6338" i="5"/>
  <c r="V6338" i="5"/>
  <c r="T6338" i="5"/>
  <c r="U6338" i="5" s="1"/>
  <c r="H6054" i="5"/>
  <c r="Q6054" i="5" s="1"/>
  <c r="J6054" i="5"/>
  <c r="I6054" i="5"/>
  <c r="N6056" i="5"/>
  <c r="L6083" i="5"/>
  <c r="M6083" i="5"/>
  <c r="R6083" i="5" s="1"/>
  <c r="K6083" i="5"/>
  <c r="J6083" i="5"/>
  <c r="N6083" i="5" s="1"/>
  <c r="N6090" i="5"/>
  <c r="R6092" i="5"/>
  <c r="L6125" i="5"/>
  <c r="M6125" i="5"/>
  <c r="H6125" i="5"/>
  <c r="Q6125" i="5" s="1"/>
  <c r="I6125" i="5"/>
  <c r="H6153" i="5"/>
  <c r="Q6153" i="5" s="1"/>
  <c r="M6153" i="5"/>
  <c r="I6153" i="5"/>
  <c r="J6157" i="5"/>
  <c r="I6157" i="5"/>
  <c r="K6157" i="5"/>
  <c r="H6157" i="5"/>
  <c r="Q6157" i="5" s="1"/>
  <c r="N6176" i="5"/>
  <c r="I6219" i="5"/>
  <c r="L6219" i="5"/>
  <c r="N6219" i="5" s="1"/>
  <c r="H6219" i="5"/>
  <c r="Q6219" i="5" s="1"/>
  <c r="J6219" i="5"/>
  <c r="R6222" i="5"/>
  <c r="I6231" i="5"/>
  <c r="K6231" i="5"/>
  <c r="J6231" i="5"/>
  <c r="M6231" i="5"/>
  <c r="L6231" i="5"/>
  <c r="I6237" i="5"/>
  <c r="K6237" i="5"/>
  <c r="M6237" i="5"/>
  <c r="J6237" i="5"/>
  <c r="L6237" i="5"/>
  <c r="H6237" i="5"/>
  <c r="Q6237" i="5" s="1"/>
  <c r="V6319" i="5"/>
  <c r="H6045" i="5"/>
  <c r="Q6045" i="5" s="1"/>
  <c r="J6045" i="5"/>
  <c r="R6045" i="5" s="1"/>
  <c r="K6045" i="5"/>
  <c r="H6048" i="5"/>
  <c r="Q6048" i="5" s="1"/>
  <c r="L6048" i="5"/>
  <c r="M6048" i="5"/>
  <c r="J6061" i="5"/>
  <c r="M6061" i="5"/>
  <c r="H6135" i="5"/>
  <c r="Q6135" i="5" s="1"/>
  <c r="M6135" i="5"/>
  <c r="N6135" i="5" s="1"/>
  <c r="I6135" i="5"/>
  <c r="L6135" i="5"/>
  <c r="J6139" i="5"/>
  <c r="I6139" i="5"/>
  <c r="N6139" i="5" s="1"/>
  <c r="K6139" i="5"/>
  <c r="L6139" i="5"/>
  <c r="R6162" i="5"/>
  <c r="H6180" i="5"/>
  <c r="Q6180" i="5" s="1"/>
  <c r="M6180" i="5"/>
  <c r="N6180" i="5" s="1"/>
  <c r="K6180" i="5"/>
  <c r="J6180" i="5"/>
  <c r="R6236" i="5"/>
  <c r="S6236" i="5" s="1"/>
  <c r="V6354" i="5"/>
  <c r="N6047" i="5"/>
  <c r="J6058" i="5"/>
  <c r="K6058" i="5"/>
  <c r="L6058" i="5"/>
  <c r="N6063" i="5"/>
  <c r="N6066" i="5"/>
  <c r="L6068" i="5"/>
  <c r="I6068" i="5"/>
  <c r="J6068" i="5"/>
  <c r="N6078" i="5"/>
  <c r="N6096" i="5"/>
  <c r="R6102" i="5"/>
  <c r="N6114" i="5"/>
  <c r="L6149" i="5"/>
  <c r="M6149" i="5"/>
  <c r="H6149" i="5"/>
  <c r="I6149" i="5"/>
  <c r="I6172" i="5"/>
  <c r="M6172" i="5"/>
  <c r="L6172" i="5"/>
  <c r="K6179" i="5"/>
  <c r="H6179" i="5"/>
  <c r="Q6179" i="5" s="1"/>
  <c r="I6179" i="5"/>
  <c r="J6179" i="5"/>
  <c r="L6179" i="5"/>
  <c r="J6181" i="5"/>
  <c r="L6181" i="5"/>
  <c r="K6181" i="5"/>
  <c r="H6181" i="5"/>
  <c r="L6182" i="5"/>
  <c r="J6182" i="5"/>
  <c r="K6182" i="5"/>
  <c r="I6182" i="5"/>
  <c r="R6182" i="5" s="1"/>
  <c r="M6182" i="5"/>
  <c r="M6203" i="5"/>
  <c r="I6203" i="5"/>
  <c r="R6203" i="5" s="1"/>
  <c r="K6203" i="5"/>
  <c r="L6203" i="5"/>
  <c r="J6203" i="5"/>
  <c r="H6203" i="5"/>
  <c r="Q6203" i="5" s="1"/>
  <c r="V6229" i="5"/>
  <c r="T6271" i="5"/>
  <c r="U6271" i="5" s="1"/>
  <c r="S6290" i="5"/>
  <c r="T6290" i="5"/>
  <c r="U6290" i="5" s="1"/>
  <c r="V6290" i="5"/>
  <c r="S6314" i="5"/>
  <c r="V6314" i="5"/>
  <c r="T6314" i="5"/>
  <c r="U6314" i="5" s="1"/>
  <c r="T6355" i="5"/>
  <c r="U6355" i="5" s="1"/>
  <c r="S6355" i="5"/>
  <c r="V6355" i="5"/>
  <c r="K5892" i="5"/>
  <c r="R5892" i="5" s="1"/>
  <c r="K5907" i="5"/>
  <c r="L5907" i="5"/>
  <c r="L5910" i="5"/>
  <c r="R5910" i="5" s="1"/>
  <c r="L5921" i="5"/>
  <c r="R5921" i="5" s="1"/>
  <c r="K5931" i="5"/>
  <c r="R5931" i="5" s="1"/>
  <c r="L5931" i="5"/>
  <c r="L5934" i="5"/>
  <c r="N5934" i="5" s="1"/>
  <c r="L5945" i="5"/>
  <c r="R5945" i="5" s="1"/>
  <c r="K5955" i="5"/>
  <c r="R5955" i="5" s="1"/>
  <c r="L5955" i="5"/>
  <c r="L5958" i="5"/>
  <c r="N5958" i="5" s="1"/>
  <c r="L5969" i="5"/>
  <c r="N5980" i="5"/>
  <c r="M5985" i="5"/>
  <c r="M5987" i="5"/>
  <c r="K5988" i="5"/>
  <c r="J5988" i="5"/>
  <c r="R5988" i="5" s="1"/>
  <c r="N6004" i="5"/>
  <c r="M6009" i="5"/>
  <c r="M6011" i="5"/>
  <c r="K6012" i="5"/>
  <c r="J6012" i="5"/>
  <c r="R6012" i="5" s="1"/>
  <c r="N6028" i="5"/>
  <c r="N6033" i="5"/>
  <c r="M6039" i="5"/>
  <c r="L6045" i="5"/>
  <c r="J6048" i="5"/>
  <c r="R6048" i="5" s="1"/>
  <c r="M6054" i="5"/>
  <c r="J6055" i="5"/>
  <c r="H6055" i="5"/>
  <c r="Q6055" i="5" s="1"/>
  <c r="I6055" i="5"/>
  <c r="H6058" i="5"/>
  <c r="Q6058" i="5" s="1"/>
  <c r="I6061" i="5"/>
  <c r="R6061" i="5" s="1"/>
  <c r="H6068" i="5"/>
  <c r="Q6068" i="5" s="1"/>
  <c r="L6071" i="5"/>
  <c r="M6071" i="5"/>
  <c r="K6071" i="5"/>
  <c r="H6075" i="5"/>
  <c r="Q6075" i="5" s="1"/>
  <c r="M6075" i="5"/>
  <c r="N6075" i="5" s="1"/>
  <c r="I6075" i="5"/>
  <c r="K6075" i="5"/>
  <c r="L6075" i="5"/>
  <c r="J6076" i="5"/>
  <c r="K6076" i="5"/>
  <c r="M6076" i="5"/>
  <c r="L6076" i="5"/>
  <c r="J6088" i="5"/>
  <c r="K6088" i="5"/>
  <c r="I6088" i="5"/>
  <c r="H6088" i="5"/>
  <c r="Q6088" i="5" s="1"/>
  <c r="H6093" i="5"/>
  <c r="Q6093" i="5" s="1"/>
  <c r="M6093" i="5"/>
  <c r="I6093" i="5"/>
  <c r="H6117" i="5"/>
  <c r="Q6117" i="5" s="1"/>
  <c r="M6117" i="5"/>
  <c r="I6117" i="5"/>
  <c r="J6121" i="5"/>
  <c r="I6121" i="5"/>
  <c r="K6121" i="5"/>
  <c r="H6121" i="5"/>
  <c r="Q6121" i="5" s="1"/>
  <c r="K6135" i="5"/>
  <c r="M6139" i="5"/>
  <c r="J6149" i="5"/>
  <c r="L6153" i="5"/>
  <c r="H6159" i="5"/>
  <c r="Q6159" i="5" s="1"/>
  <c r="M6159" i="5"/>
  <c r="I6159" i="5"/>
  <c r="L6159" i="5"/>
  <c r="J6163" i="5"/>
  <c r="I6163" i="5"/>
  <c r="K6163" i="5"/>
  <c r="L6163" i="5"/>
  <c r="H6172" i="5"/>
  <c r="Q6172" i="5" s="1"/>
  <c r="M6179" i="5"/>
  <c r="L6180" i="5"/>
  <c r="I6181" i="5"/>
  <c r="H6182" i="5"/>
  <c r="Q6182" i="5" s="1"/>
  <c r="N6188" i="5"/>
  <c r="N6241" i="5"/>
  <c r="S6253" i="5"/>
  <c r="T6253" i="5"/>
  <c r="U6253" i="5" s="1"/>
  <c r="V6253" i="5"/>
  <c r="V6275" i="5"/>
  <c r="T6275" i="5"/>
  <c r="U6275" i="5" s="1"/>
  <c r="S6275" i="5"/>
  <c r="H5883" i="5"/>
  <c r="Q5883" i="5" s="1"/>
  <c r="N5906" i="5"/>
  <c r="H5907" i="5"/>
  <c r="M5910" i="5"/>
  <c r="I5918" i="5"/>
  <c r="J5918" i="5"/>
  <c r="M5921" i="5"/>
  <c r="H5931" i="5"/>
  <c r="Q5931" i="5" s="1"/>
  <c r="M5934" i="5"/>
  <c r="I5942" i="5"/>
  <c r="R5942" i="5" s="1"/>
  <c r="J5942" i="5"/>
  <c r="M5945" i="5"/>
  <c r="N5954" i="5"/>
  <c r="H5955" i="5"/>
  <c r="Q5955" i="5" s="1"/>
  <c r="M5958" i="5"/>
  <c r="I5966" i="5"/>
  <c r="J5966" i="5"/>
  <c r="M5969" i="5"/>
  <c r="H5988" i="5"/>
  <c r="Q5988" i="5" s="1"/>
  <c r="I5990" i="5"/>
  <c r="R5990" i="5" s="1"/>
  <c r="J5990" i="5"/>
  <c r="R5992" i="5"/>
  <c r="H6012" i="5"/>
  <c r="Q6012" i="5" s="1"/>
  <c r="I6014" i="5"/>
  <c r="R6014" i="5" s="1"/>
  <c r="J6014" i="5"/>
  <c r="R6016" i="5"/>
  <c r="L6032" i="5"/>
  <c r="K6032" i="5"/>
  <c r="N6032" i="5" s="1"/>
  <c r="M6032" i="5"/>
  <c r="M6045" i="5"/>
  <c r="K6048" i="5"/>
  <c r="J6049" i="5"/>
  <c r="K6049" i="5"/>
  <c r="I6049" i="5"/>
  <c r="R6049" i="5" s="1"/>
  <c r="K6055" i="5"/>
  <c r="I6058" i="5"/>
  <c r="K6061" i="5"/>
  <c r="L6062" i="5"/>
  <c r="K6062" i="5"/>
  <c r="J6062" i="5"/>
  <c r="N6062" i="5" s="1"/>
  <c r="K6068" i="5"/>
  <c r="H6071" i="5"/>
  <c r="Q6071" i="5" s="1"/>
  <c r="J6075" i="5"/>
  <c r="H6076" i="5"/>
  <c r="L6088" i="5"/>
  <c r="L6089" i="5"/>
  <c r="R6089" i="5" s="1"/>
  <c r="M6089" i="5"/>
  <c r="J6089" i="5"/>
  <c r="K6089" i="5"/>
  <c r="N6092" i="5"/>
  <c r="J6093" i="5"/>
  <c r="H6099" i="5"/>
  <c r="Q6099" i="5" s="1"/>
  <c r="M6099" i="5"/>
  <c r="I6099" i="5"/>
  <c r="L6099" i="5"/>
  <c r="J6103" i="5"/>
  <c r="I6103" i="5"/>
  <c r="K6103" i="5"/>
  <c r="L6103" i="5"/>
  <c r="J6117" i="5"/>
  <c r="L6121" i="5"/>
  <c r="R6126" i="5"/>
  <c r="N6138" i="5"/>
  <c r="K6149" i="5"/>
  <c r="J6159" i="5"/>
  <c r="H6163" i="5"/>
  <c r="Q6163" i="5" s="1"/>
  <c r="J6172" i="5"/>
  <c r="K6173" i="5"/>
  <c r="L6173" i="5"/>
  <c r="J6173" i="5"/>
  <c r="H6173" i="5"/>
  <c r="Q6173" i="5" s="1"/>
  <c r="I6173" i="5"/>
  <c r="R6173" i="5" s="1"/>
  <c r="H6174" i="5"/>
  <c r="Q6174" i="5" s="1"/>
  <c r="M6174" i="5"/>
  <c r="J6174" i="5"/>
  <c r="K6174" i="5"/>
  <c r="L6174" i="5"/>
  <c r="M6181" i="5"/>
  <c r="I6190" i="5"/>
  <c r="R6190" i="5" s="1"/>
  <c r="J6190" i="5"/>
  <c r="K6190" i="5"/>
  <c r="L6190" i="5"/>
  <c r="H6190" i="5"/>
  <c r="R6191" i="5"/>
  <c r="R6201" i="5"/>
  <c r="S6201" i="5" s="1"/>
  <c r="K6202" i="5"/>
  <c r="L6202" i="5"/>
  <c r="M6202" i="5"/>
  <c r="J6202" i="5"/>
  <c r="I6202" i="5"/>
  <c r="H6202" i="5"/>
  <c r="R6246" i="5"/>
  <c r="V6332" i="5"/>
  <c r="S6356" i="5"/>
  <c r="V6356" i="5"/>
  <c r="T6356" i="5"/>
  <c r="U6356" i="5" s="1"/>
  <c r="R6071" i="5"/>
  <c r="L6077" i="5"/>
  <c r="M6077" i="5"/>
  <c r="J6094" i="5"/>
  <c r="K6094" i="5"/>
  <c r="H6094" i="5"/>
  <c r="I6094" i="5"/>
  <c r="R6094" i="5" s="1"/>
  <c r="N6111" i="5"/>
  <c r="L6113" i="5"/>
  <c r="M6113" i="5"/>
  <c r="H6113" i="5"/>
  <c r="I6113" i="5"/>
  <c r="H6141" i="5"/>
  <c r="Q6141" i="5" s="1"/>
  <c r="M6141" i="5"/>
  <c r="I6141" i="5"/>
  <c r="J6145" i="5"/>
  <c r="I6145" i="5"/>
  <c r="R6145" i="5" s="1"/>
  <c r="K6145" i="5"/>
  <c r="H6145" i="5"/>
  <c r="V6236" i="5"/>
  <c r="S6254" i="5"/>
  <c r="V6254" i="5"/>
  <c r="T6254" i="5"/>
  <c r="U6254" i="5" s="1"/>
  <c r="T6349" i="5"/>
  <c r="U6349" i="5" s="1"/>
  <c r="S6349" i="5"/>
  <c r="V6349" i="5"/>
  <c r="K6030" i="5"/>
  <c r="J6030" i="5"/>
  <c r="N6030" i="5" s="1"/>
  <c r="J6043" i="5"/>
  <c r="N6043" i="5" s="1"/>
  <c r="M6043" i="5"/>
  <c r="N6054" i="5"/>
  <c r="H6072" i="5"/>
  <c r="Q6072" i="5" s="1"/>
  <c r="K6072" i="5"/>
  <c r="J6072" i="5"/>
  <c r="R6072" i="5" s="1"/>
  <c r="H6077" i="5"/>
  <c r="Q6077" i="5" s="1"/>
  <c r="L6094" i="5"/>
  <c r="L6095" i="5"/>
  <c r="M6095" i="5"/>
  <c r="I6095" i="5"/>
  <c r="R6095" i="5" s="1"/>
  <c r="H6095" i="5"/>
  <c r="Q6095" i="5" s="1"/>
  <c r="N6098" i="5"/>
  <c r="J6113" i="5"/>
  <c r="H6123" i="5"/>
  <c r="Q6123" i="5" s="1"/>
  <c r="M6123" i="5"/>
  <c r="I6123" i="5"/>
  <c r="L6123" i="5"/>
  <c r="J6127" i="5"/>
  <c r="I6127" i="5"/>
  <c r="K6127" i="5"/>
  <c r="L6127" i="5"/>
  <c r="J6141" i="5"/>
  <c r="L6145" i="5"/>
  <c r="R6150" i="5"/>
  <c r="N6153" i="5"/>
  <c r="N6162" i="5"/>
  <c r="R6175" i="5"/>
  <c r="N6189" i="5"/>
  <c r="T6102" i="5"/>
  <c r="U6102" i="5" s="1"/>
  <c r="S6102" i="5"/>
  <c r="L6137" i="5"/>
  <c r="M6137" i="5"/>
  <c r="H6137" i="5"/>
  <c r="Q6137" i="5" s="1"/>
  <c r="I6137" i="5"/>
  <c r="R6137" i="5" s="1"/>
  <c r="H6165" i="5"/>
  <c r="Q6165" i="5" s="1"/>
  <c r="M6165" i="5"/>
  <c r="I6165" i="5"/>
  <c r="J6169" i="5"/>
  <c r="I6169" i="5"/>
  <c r="K6169" i="5"/>
  <c r="H6169" i="5"/>
  <c r="Q6169" i="5" s="1"/>
  <c r="K6185" i="5"/>
  <c r="L6185" i="5"/>
  <c r="M6185" i="5"/>
  <c r="I6185" i="5"/>
  <c r="J6185" i="5"/>
  <c r="H6186" i="5"/>
  <c r="Q6186" i="5" s="1"/>
  <c r="M6186" i="5"/>
  <c r="J6186" i="5"/>
  <c r="I6186" i="5"/>
  <c r="R6208" i="5"/>
  <c r="H6105" i="5"/>
  <c r="Q6105" i="5" s="1"/>
  <c r="M6105" i="5"/>
  <c r="I6105" i="5"/>
  <c r="J6109" i="5"/>
  <c r="I6109" i="5"/>
  <c r="K6109" i="5"/>
  <c r="H6109" i="5"/>
  <c r="Q6109" i="5" s="1"/>
  <c r="H6147" i="5"/>
  <c r="Q6147" i="5" s="1"/>
  <c r="M6147" i="5"/>
  <c r="I6147" i="5"/>
  <c r="L6147" i="5"/>
  <c r="J6151" i="5"/>
  <c r="I6151" i="5"/>
  <c r="K6151" i="5"/>
  <c r="L6151" i="5"/>
  <c r="N6172" i="5"/>
  <c r="S6183" i="5"/>
  <c r="V6183" i="5"/>
  <c r="T6183" i="5"/>
  <c r="U6183" i="5" s="1"/>
  <c r="T6201" i="5"/>
  <c r="U6201" i="5" s="1"/>
  <c r="S6259" i="5"/>
  <c r="V6259" i="5"/>
  <c r="T6259" i="5"/>
  <c r="U6259" i="5" s="1"/>
  <c r="N5992" i="5"/>
  <c r="K6000" i="5"/>
  <c r="J6000" i="5"/>
  <c r="R6000" i="5" s="1"/>
  <c r="N6016" i="5"/>
  <c r="K6024" i="5"/>
  <c r="J6024" i="5"/>
  <c r="R6024" i="5" s="1"/>
  <c r="L6030" i="5"/>
  <c r="J6041" i="5"/>
  <c r="I6041" i="5"/>
  <c r="K6043" i="5"/>
  <c r="L6044" i="5"/>
  <c r="K6044" i="5"/>
  <c r="J6044" i="5"/>
  <c r="R6044" i="5" s="1"/>
  <c r="N6055" i="5"/>
  <c r="N6065" i="5"/>
  <c r="M6072" i="5"/>
  <c r="K6077" i="5"/>
  <c r="R6077" i="5" s="1"/>
  <c r="J6091" i="5"/>
  <c r="I6091" i="5"/>
  <c r="R6091" i="5" s="1"/>
  <c r="M6091" i="5"/>
  <c r="R6096" i="5"/>
  <c r="V6102" i="5"/>
  <c r="J6105" i="5"/>
  <c r="L6109" i="5"/>
  <c r="R6114" i="5"/>
  <c r="N6117" i="5"/>
  <c r="N6126" i="5"/>
  <c r="K6137" i="5"/>
  <c r="J6147" i="5"/>
  <c r="H6151" i="5"/>
  <c r="Q6151" i="5" s="1"/>
  <c r="N6159" i="5"/>
  <c r="L6161" i="5"/>
  <c r="M6161" i="5"/>
  <c r="H6161" i="5"/>
  <c r="Q6161" i="5" s="1"/>
  <c r="I6161" i="5"/>
  <c r="R6161" i="5" s="1"/>
  <c r="K6165" i="5"/>
  <c r="M6169" i="5"/>
  <c r="L6186" i="5"/>
  <c r="M6233" i="5"/>
  <c r="H6233" i="5"/>
  <c r="Q6233" i="5" s="1"/>
  <c r="I6233" i="5"/>
  <c r="L6233" i="5"/>
  <c r="K6233" i="5"/>
  <c r="J6233" i="5"/>
  <c r="S6260" i="5"/>
  <c r="T6260" i="5"/>
  <c r="U6260" i="5" s="1"/>
  <c r="T6403" i="5"/>
  <c r="U6403" i="5" s="1"/>
  <c r="V6403" i="5"/>
  <c r="S6403" i="5"/>
  <c r="I5906" i="5"/>
  <c r="J5906" i="5"/>
  <c r="N5918" i="5"/>
  <c r="I5930" i="5"/>
  <c r="R5930" i="5" s="1"/>
  <c r="J5930" i="5"/>
  <c r="N5942" i="5"/>
  <c r="I5954" i="5"/>
  <c r="J5954" i="5"/>
  <c r="N5966" i="5"/>
  <c r="I5978" i="5"/>
  <c r="R5978" i="5" s="1"/>
  <c r="J5978" i="5"/>
  <c r="R5980" i="5"/>
  <c r="N5990" i="5"/>
  <c r="H6000" i="5"/>
  <c r="I6002" i="5"/>
  <c r="J6002" i="5"/>
  <c r="R6004" i="5"/>
  <c r="N6014" i="5"/>
  <c r="H6024" i="5"/>
  <c r="I6026" i="5"/>
  <c r="N6026" i="5" s="1"/>
  <c r="J6026" i="5"/>
  <c r="R6028" i="5"/>
  <c r="M6030" i="5"/>
  <c r="H6036" i="5"/>
  <c r="L6036" i="5"/>
  <c r="R6036" i="5" s="1"/>
  <c r="M6036" i="5"/>
  <c r="H6041" i="5"/>
  <c r="L6043" i="5"/>
  <c r="H6044" i="5"/>
  <c r="Q6044" i="5" s="1"/>
  <c r="R6047" i="5"/>
  <c r="N6071" i="5"/>
  <c r="R6086" i="5"/>
  <c r="S6086" i="5" s="1"/>
  <c r="H6091" i="5"/>
  <c r="Q6091" i="5" s="1"/>
  <c r="N6099" i="5"/>
  <c r="L6101" i="5"/>
  <c r="M6101" i="5"/>
  <c r="H6101" i="5"/>
  <c r="Q6101" i="5" s="1"/>
  <c r="I6101" i="5"/>
  <c r="R6101" i="5" s="1"/>
  <c r="K6105" i="5"/>
  <c r="M6109" i="5"/>
  <c r="H6129" i="5"/>
  <c r="Q6129" i="5" s="1"/>
  <c r="M6129" i="5"/>
  <c r="I6129" i="5"/>
  <c r="R6129" i="5" s="1"/>
  <c r="J6133" i="5"/>
  <c r="I6133" i="5"/>
  <c r="K6133" i="5"/>
  <c r="H6133" i="5"/>
  <c r="Q6133" i="5" s="1"/>
  <c r="K6147" i="5"/>
  <c r="M6151" i="5"/>
  <c r="J6161" i="5"/>
  <c r="L6165" i="5"/>
  <c r="R6195" i="5"/>
  <c r="J6217" i="5"/>
  <c r="L6217" i="5"/>
  <c r="M6217" i="5"/>
  <c r="I6217" i="5"/>
  <c r="H6217" i="5"/>
  <c r="Q6217" i="5" s="1"/>
  <c r="N6227" i="5"/>
  <c r="R6229" i="5"/>
  <c r="T6229" i="5" s="1"/>
  <c r="U6229" i="5" s="1"/>
  <c r="N6248" i="5"/>
  <c r="P6255" i="5"/>
  <c r="V6260" i="5"/>
  <c r="J6085" i="5"/>
  <c r="I6085" i="5"/>
  <c r="R6085" i="5" s="1"/>
  <c r="N6093" i="5"/>
  <c r="H6198" i="5"/>
  <c r="M6198" i="5"/>
  <c r="J6198" i="5"/>
  <c r="R6198" i="5" s="1"/>
  <c r="K6198" i="5"/>
  <c r="N6200" i="5"/>
  <c r="J6211" i="5"/>
  <c r="K6211" i="5"/>
  <c r="I6211" i="5"/>
  <c r="I6228" i="5"/>
  <c r="N6228" i="5" s="1"/>
  <c r="M6228" i="5"/>
  <c r="N6237" i="5"/>
  <c r="I6267" i="5"/>
  <c r="R6267" i="5" s="1"/>
  <c r="K6267" i="5"/>
  <c r="L6267" i="5"/>
  <c r="J6267" i="5"/>
  <c r="H6267" i="5"/>
  <c r="M6267" i="5"/>
  <c r="K6274" i="5"/>
  <c r="M6274" i="5"/>
  <c r="J6274" i="5"/>
  <c r="L6274" i="5"/>
  <c r="I6274" i="5"/>
  <c r="H6274" i="5"/>
  <c r="R6296" i="5"/>
  <c r="V6296" i="5" s="1"/>
  <c r="M6311" i="5"/>
  <c r="J6311" i="5"/>
  <c r="K6311" i="5"/>
  <c r="I6311" i="5"/>
  <c r="H6311" i="5"/>
  <c r="Q6311" i="5" s="1"/>
  <c r="J6348" i="5"/>
  <c r="I6348" i="5"/>
  <c r="N6348" i="5" s="1"/>
  <c r="K6348" i="5"/>
  <c r="L6348" i="5"/>
  <c r="P6381" i="5"/>
  <c r="S6386" i="5"/>
  <c r="V6386" i="5"/>
  <c r="T6386" i="5"/>
  <c r="U6386" i="5" s="1"/>
  <c r="S6413" i="5"/>
  <c r="V6413" i="5"/>
  <c r="T6413" i="5"/>
  <c r="U6413" i="5" s="1"/>
  <c r="N6451" i="5"/>
  <c r="N6277" i="5"/>
  <c r="K6280" i="5"/>
  <c r="N6280" i="5" s="1"/>
  <c r="M6280" i="5"/>
  <c r="L6280" i="5"/>
  <c r="I6280" i="5"/>
  <c r="H6280" i="5"/>
  <c r="Q6280" i="5" s="1"/>
  <c r="J6280" i="5"/>
  <c r="M6281" i="5"/>
  <c r="H6281" i="5"/>
  <c r="Q6281" i="5" s="1"/>
  <c r="I6281" i="5"/>
  <c r="M6287" i="5"/>
  <c r="J6287" i="5"/>
  <c r="I6287" i="5"/>
  <c r="K6287" i="5"/>
  <c r="H6287" i="5"/>
  <c r="Q6287" i="5" s="1"/>
  <c r="I6288" i="5"/>
  <c r="J6288" i="5"/>
  <c r="M6293" i="5"/>
  <c r="L6293" i="5"/>
  <c r="J6293" i="5"/>
  <c r="N6293" i="5" s="1"/>
  <c r="I6293" i="5"/>
  <c r="I6309" i="5"/>
  <c r="L6309" i="5"/>
  <c r="K6309" i="5"/>
  <c r="J6309" i="5"/>
  <c r="H6309" i="5"/>
  <c r="Q6309" i="5" s="1"/>
  <c r="M6309" i="5"/>
  <c r="R6332" i="5"/>
  <c r="S6332" i="5" s="1"/>
  <c r="L6336" i="5"/>
  <c r="M6336" i="5"/>
  <c r="K6336" i="5"/>
  <c r="N6336" i="5" s="1"/>
  <c r="K6358" i="5"/>
  <c r="M6358" i="5"/>
  <c r="L6358" i="5"/>
  <c r="H6358" i="5"/>
  <c r="Q6358" i="5" s="1"/>
  <c r="I6358" i="5"/>
  <c r="R6358" i="5" s="1"/>
  <c r="J6358" i="5"/>
  <c r="N6373" i="5"/>
  <c r="M6377" i="5"/>
  <c r="H6377" i="5"/>
  <c r="Q6377" i="5" s="1"/>
  <c r="I6377" i="5"/>
  <c r="K6377" i="5"/>
  <c r="J6377" i="5"/>
  <c r="N6391" i="5"/>
  <c r="S6266" i="5"/>
  <c r="N6272" i="5"/>
  <c r="I6279" i="5"/>
  <c r="K6279" i="5"/>
  <c r="J6279" i="5"/>
  <c r="N6279" i="5" s="1"/>
  <c r="H6279" i="5"/>
  <c r="Q6279" i="5" s="1"/>
  <c r="L6279" i="5"/>
  <c r="H6293" i="5"/>
  <c r="Q6293" i="5" s="1"/>
  <c r="N6302" i="5"/>
  <c r="N6309" i="5"/>
  <c r="R6313" i="5"/>
  <c r="T6313" i="5" s="1"/>
  <c r="U6313" i="5" s="1"/>
  <c r="H6336" i="5"/>
  <c r="Q6336" i="5" s="1"/>
  <c r="M6341" i="5"/>
  <c r="H6341" i="5"/>
  <c r="Q6341" i="5" s="1"/>
  <c r="I6341" i="5"/>
  <c r="L6341" i="5"/>
  <c r="K6341" i="5"/>
  <c r="S6344" i="5"/>
  <c r="V6344" i="5"/>
  <c r="T6344" i="5"/>
  <c r="U6344" i="5" s="1"/>
  <c r="S6284" i="5"/>
  <c r="T6284" i="5"/>
  <c r="U6284" i="5" s="1"/>
  <c r="V6284" i="5"/>
  <c r="S6318" i="5"/>
  <c r="S6374" i="5"/>
  <c r="V6374" i="5"/>
  <c r="T6374" i="5"/>
  <c r="U6374" i="5" s="1"/>
  <c r="S6392" i="5"/>
  <c r="V6392" i="5"/>
  <c r="T6392" i="5"/>
  <c r="U6392" i="5" s="1"/>
  <c r="V6493" i="5"/>
  <c r="R6074" i="5"/>
  <c r="V6074" i="5" s="1"/>
  <c r="H6081" i="5"/>
  <c r="Q6081" i="5" s="1"/>
  <c r="M6081" i="5"/>
  <c r="I6081" i="5"/>
  <c r="L6107" i="5"/>
  <c r="N6107" i="5" s="1"/>
  <c r="M6107" i="5"/>
  <c r="N6108" i="5"/>
  <c r="L6119" i="5"/>
  <c r="N6119" i="5" s="1"/>
  <c r="M6119" i="5"/>
  <c r="N6120" i="5"/>
  <c r="L6131" i="5"/>
  <c r="N6131" i="5" s="1"/>
  <c r="M6131" i="5"/>
  <c r="N6132" i="5"/>
  <c r="L6143" i="5"/>
  <c r="R6143" i="5" s="1"/>
  <c r="M6143" i="5"/>
  <c r="N6144" i="5"/>
  <c r="L6155" i="5"/>
  <c r="R6155" i="5" s="1"/>
  <c r="M6155" i="5"/>
  <c r="N6156" i="5"/>
  <c r="L6167" i="5"/>
  <c r="M6167" i="5"/>
  <c r="N6168" i="5"/>
  <c r="N6179" i="5"/>
  <c r="J6187" i="5"/>
  <c r="H6187" i="5"/>
  <c r="Q6187" i="5" s="1"/>
  <c r="I6187" i="5"/>
  <c r="R6187" i="5" s="1"/>
  <c r="J6193" i="5"/>
  <c r="R6193" i="5" s="1"/>
  <c r="L6193" i="5"/>
  <c r="M6193" i="5"/>
  <c r="N6216" i="5"/>
  <c r="R6223" i="5"/>
  <c r="L6228" i="5"/>
  <c r="K6232" i="5"/>
  <c r="J6232" i="5"/>
  <c r="N6232" i="5" s="1"/>
  <c r="L6232" i="5"/>
  <c r="M6232" i="5"/>
  <c r="N6235" i="5"/>
  <c r="M6251" i="5"/>
  <c r="J6251" i="5"/>
  <c r="K6251" i="5"/>
  <c r="I6251" i="5"/>
  <c r="R6251" i="5" s="1"/>
  <c r="L6251" i="5"/>
  <c r="T6266" i="5"/>
  <c r="U6266" i="5" s="1"/>
  <c r="N6278" i="5"/>
  <c r="L6281" i="5"/>
  <c r="L6288" i="5"/>
  <c r="M6305" i="5"/>
  <c r="H6305" i="5"/>
  <c r="Q6305" i="5" s="1"/>
  <c r="I6305" i="5"/>
  <c r="R6305" i="5" s="1"/>
  <c r="J6305" i="5"/>
  <c r="K6305" i="5"/>
  <c r="R6306" i="5"/>
  <c r="T6306" i="5" s="1"/>
  <c r="U6306" i="5" s="1"/>
  <c r="N6308" i="5"/>
  <c r="T6318" i="5"/>
  <c r="U6318" i="5" s="1"/>
  <c r="J6336" i="5"/>
  <c r="R6336" i="5" s="1"/>
  <c r="R6342" i="5"/>
  <c r="N6042" i="5"/>
  <c r="N6060" i="5"/>
  <c r="J6079" i="5"/>
  <c r="I6079" i="5"/>
  <c r="J6100" i="5"/>
  <c r="N6100" i="5" s="1"/>
  <c r="K6100" i="5"/>
  <c r="J6112" i="5"/>
  <c r="K6112" i="5"/>
  <c r="J6124" i="5"/>
  <c r="R6124" i="5" s="1"/>
  <c r="K6124" i="5"/>
  <c r="J6136" i="5"/>
  <c r="N6136" i="5" s="1"/>
  <c r="K6136" i="5"/>
  <c r="J6148" i="5"/>
  <c r="N6148" i="5" s="1"/>
  <c r="K6148" i="5"/>
  <c r="J6160" i="5"/>
  <c r="N6160" i="5" s="1"/>
  <c r="K6160" i="5"/>
  <c r="I6196" i="5"/>
  <c r="M6196" i="5"/>
  <c r="N6196" i="5" s="1"/>
  <c r="V6266" i="5"/>
  <c r="R6283" i="5"/>
  <c r="T6283" i="5" s="1"/>
  <c r="U6283" i="5" s="1"/>
  <c r="M6288" i="5"/>
  <c r="R6295" i="5"/>
  <c r="S6295" i="5" s="1"/>
  <c r="R6301" i="5"/>
  <c r="J6330" i="5"/>
  <c r="N6330" i="5" s="1"/>
  <c r="K6330" i="5"/>
  <c r="L6330" i="5"/>
  <c r="I6330" i="5"/>
  <c r="N6361" i="5"/>
  <c r="J6366" i="5"/>
  <c r="R6366" i="5" s="1"/>
  <c r="K6366" i="5"/>
  <c r="M6366" i="5"/>
  <c r="H6366" i="5"/>
  <c r="Q6366" i="5" s="1"/>
  <c r="K6364" i="5"/>
  <c r="M6364" i="5"/>
  <c r="L6364" i="5"/>
  <c r="J6364" i="5"/>
  <c r="I6364" i="5"/>
  <c r="N6177" i="5"/>
  <c r="I6178" i="5"/>
  <c r="J6178" i="5"/>
  <c r="H6178" i="5"/>
  <c r="Q6178" i="5" s="1"/>
  <c r="L6194" i="5"/>
  <c r="J6194" i="5"/>
  <c r="I6194" i="5"/>
  <c r="M6221" i="5"/>
  <c r="K6221" i="5"/>
  <c r="H6221" i="5"/>
  <c r="Q6221" i="5" s="1"/>
  <c r="I6221" i="5"/>
  <c r="K6234" i="5"/>
  <c r="N6234" i="5" s="1"/>
  <c r="L6234" i="5"/>
  <c r="R6234" i="5" s="1"/>
  <c r="N6300" i="5"/>
  <c r="N6311" i="5"/>
  <c r="K6328" i="5"/>
  <c r="M6328" i="5"/>
  <c r="L6328" i="5"/>
  <c r="J6328" i="5"/>
  <c r="H6328" i="5"/>
  <c r="Q6328" i="5" s="1"/>
  <c r="I6328" i="5"/>
  <c r="R6328" i="5" s="1"/>
  <c r="N6337" i="5"/>
  <c r="I6351" i="5"/>
  <c r="L6351" i="5"/>
  <c r="K6351" i="5"/>
  <c r="J6351" i="5"/>
  <c r="M6351" i="5"/>
  <c r="H6364" i="5"/>
  <c r="Q6364" i="5" s="1"/>
  <c r="K6197" i="5"/>
  <c r="L6197" i="5"/>
  <c r="J6197" i="5"/>
  <c r="R6197" i="5" s="1"/>
  <c r="L6204" i="5"/>
  <c r="J6204" i="5"/>
  <c r="I6204" i="5"/>
  <c r="R6210" i="5"/>
  <c r="T6210" i="5" s="1"/>
  <c r="U6210" i="5" s="1"/>
  <c r="N6223" i="5"/>
  <c r="N6231" i="5"/>
  <c r="P6268" i="5"/>
  <c r="N6287" i="5"/>
  <c r="N6289" i="5"/>
  <c r="K6322" i="5"/>
  <c r="M6322" i="5"/>
  <c r="L6322" i="5"/>
  <c r="H6322" i="5"/>
  <c r="Q6322" i="5" s="1"/>
  <c r="I6322" i="5"/>
  <c r="N6342" i="5"/>
  <c r="V6445" i="5"/>
  <c r="L6240" i="5"/>
  <c r="M6240" i="5"/>
  <c r="K6240" i="5"/>
  <c r="I6261" i="5"/>
  <c r="K6261" i="5"/>
  <c r="J6261" i="5"/>
  <c r="H6261" i="5"/>
  <c r="Q6261" i="5" s="1"/>
  <c r="S6271" i="5"/>
  <c r="V6271" i="5"/>
  <c r="N6276" i="5"/>
  <c r="R6277" i="5"/>
  <c r="N6362" i="5"/>
  <c r="N6212" i="5"/>
  <c r="K6244" i="5"/>
  <c r="M6244" i="5"/>
  <c r="L6244" i="5"/>
  <c r="J6244" i="5"/>
  <c r="I6244" i="5"/>
  <c r="N6252" i="5"/>
  <c r="M6257" i="5"/>
  <c r="K6257" i="5"/>
  <c r="L6257" i="5"/>
  <c r="J6257" i="5"/>
  <c r="R6257" i="5" s="1"/>
  <c r="M6263" i="5"/>
  <c r="L6263" i="5"/>
  <c r="J6263" i="5"/>
  <c r="I6263" i="5"/>
  <c r="K6298" i="5"/>
  <c r="M6298" i="5"/>
  <c r="L6298" i="5"/>
  <c r="I6298" i="5"/>
  <c r="R6298" i="5" s="1"/>
  <c r="H6298" i="5"/>
  <c r="Q6298" i="5" s="1"/>
  <c r="N6301" i="5"/>
  <c r="M6317" i="5"/>
  <c r="L6317" i="5"/>
  <c r="I6317" i="5"/>
  <c r="R6317" i="5" s="1"/>
  <c r="J6317" i="5"/>
  <c r="R6323" i="5"/>
  <c r="H6324" i="5"/>
  <c r="Q6324" i="5" s="1"/>
  <c r="M6324" i="5"/>
  <c r="I6324" i="5"/>
  <c r="L6324" i="5"/>
  <c r="N6326" i="5"/>
  <c r="K6334" i="5"/>
  <c r="M6334" i="5"/>
  <c r="L6334" i="5"/>
  <c r="J6334" i="5"/>
  <c r="R6334" i="5" s="1"/>
  <c r="N6350" i="5"/>
  <c r="V6385" i="5"/>
  <c r="L6437" i="5"/>
  <c r="J6437" i="5"/>
  <c r="M6437" i="5"/>
  <c r="K6437" i="5"/>
  <c r="I6437" i="5"/>
  <c r="H6437" i="5"/>
  <c r="Q6437" i="5" s="1"/>
  <c r="V6439" i="5"/>
  <c r="N6051" i="5"/>
  <c r="N6069" i="5"/>
  <c r="R6080" i="5"/>
  <c r="T6080" i="5" s="1"/>
  <c r="U6080" i="5" s="1"/>
  <c r="H6087" i="5"/>
  <c r="Q6087" i="5" s="1"/>
  <c r="M6087" i="5"/>
  <c r="I6087" i="5"/>
  <c r="J6106" i="5"/>
  <c r="R6106" i="5" s="1"/>
  <c r="K6106" i="5"/>
  <c r="J6118" i="5"/>
  <c r="R6118" i="5" s="1"/>
  <c r="K6118" i="5"/>
  <c r="J6130" i="5"/>
  <c r="R6130" i="5" s="1"/>
  <c r="K6130" i="5"/>
  <c r="J6142" i="5"/>
  <c r="N6142" i="5" s="1"/>
  <c r="K6142" i="5"/>
  <c r="J6154" i="5"/>
  <c r="R6154" i="5" s="1"/>
  <c r="K6154" i="5"/>
  <c r="J6166" i="5"/>
  <c r="R6166" i="5" s="1"/>
  <c r="K6166" i="5"/>
  <c r="M6197" i="5"/>
  <c r="M6204" i="5"/>
  <c r="H6205" i="5"/>
  <c r="J6205" i="5"/>
  <c r="R6205" i="5" s="1"/>
  <c r="K6205" i="5"/>
  <c r="M6234" i="5"/>
  <c r="I6240" i="5"/>
  <c r="R6240" i="5" s="1"/>
  <c r="H6244" i="5"/>
  <c r="Q6244" i="5" s="1"/>
  <c r="M6245" i="5"/>
  <c r="I6245" i="5"/>
  <c r="J6245" i="5"/>
  <c r="R6248" i="5"/>
  <c r="H6257" i="5"/>
  <c r="Q6257" i="5" s="1"/>
  <c r="M6261" i="5"/>
  <c r="H6263" i="5"/>
  <c r="Q6263" i="5" s="1"/>
  <c r="J6264" i="5"/>
  <c r="I6264" i="5"/>
  <c r="R6264" i="5" s="1"/>
  <c r="K6268" i="5"/>
  <c r="M6268" i="5"/>
  <c r="I6268" i="5"/>
  <c r="J6268" i="5"/>
  <c r="I6291" i="5"/>
  <c r="K6291" i="5"/>
  <c r="J6291" i="5"/>
  <c r="M6291" i="5"/>
  <c r="N6291" i="5" s="1"/>
  <c r="I6297" i="5"/>
  <c r="K6297" i="5"/>
  <c r="J6297" i="5"/>
  <c r="H6297" i="5"/>
  <c r="L6297" i="5"/>
  <c r="J6298" i="5"/>
  <c r="V6306" i="5"/>
  <c r="K6310" i="5"/>
  <c r="M6310" i="5"/>
  <c r="L6310" i="5"/>
  <c r="J6310" i="5"/>
  <c r="I6310" i="5"/>
  <c r="R6310" i="5" s="1"/>
  <c r="H6317" i="5"/>
  <c r="Q6317" i="5" s="1"/>
  <c r="R6318" i="5"/>
  <c r="V6318" i="5" s="1"/>
  <c r="J6324" i="5"/>
  <c r="N6324" i="5" s="1"/>
  <c r="N6331" i="5"/>
  <c r="H6334" i="5"/>
  <c r="Q6334" i="5" s="1"/>
  <c r="N6343" i="5"/>
  <c r="N6366" i="5"/>
  <c r="S6368" i="5"/>
  <c r="V6368" i="5"/>
  <c r="T6368" i="5"/>
  <c r="U6368" i="5" s="1"/>
  <c r="H6192" i="5"/>
  <c r="Q6192" i="5" s="1"/>
  <c r="M6192" i="5"/>
  <c r="M6209" i="5"/>
  <c r="I6209" i="5"/>
  <c r="K6238" i="5"/>
  <c r="M6238" i="5"/>
  <c r="J6238" i="5"/>
  <c r="I6238" i="5"/>
  <c r="N6242" i="5"/>
  <c r="N6269" i="5"/>
  <c r="I6273" i="5"/>
  <c r="R6273" i="5" s="1"/>
  <c r="K6273" i="5"/>
  <c r="M6273" i="5"/>
  <c r="L6273" i="5"/>
  <c r="K6286" i="5"/>
  <c r="R6286" i="5" s="1"/>
  <c r="M6286" i="5"/>
  <c r="L6286" i="5"/>
  <c r="N6288" i="5"/>
  <c r="I6321" i="5"/>
  <c r="L6321" i="5"/>
  <c r="K6321" i="5"/>
  <c r="J6321" i="5"/>
  <c r="R6325" i="5"/>
  <c r="M6329" i="5"/>
  <c r="J6329" i="5"/>
  <c r="I6329" i="5"/>
  <c r="R6329" i="5" s="1"/>
  <c r="I6333" i="5"/>
  <c r="L6333" i="5"/>
  <c r="K6333" i="5"/>
  <c r="J6333" i="5"/>
  <c r="M6333" i="5"/>
  <c r="H6360" i="5"/>
  <c r="Q6360" i="5" s="1"/>
  <c r="M6360" i="5"/>
  <c r="I6360" i="5"/>
  <c r="R6391" i="5"/>
  <c r="L6407" i="5"/>
  <c r="I6407" i="5"/>
  <c r="N6407" i="5" s="1"/>
  <c r="M6407" i="5"/>
  <c r="K6407" i="5"/>
  <c r="J6407" i="5"/>
  <c r="R6432" i="5"/>
  <c r="I6440" i="5"/>
  <c r="R6440" i="5" s="1"/>
  <c r="H6440" i="5"/>
  <c r="Q6440" i="5" s="1"/>
  <c r="M6440" i="5"/>
  <c r="N6440" i="5"/>
  <c r="J6454" i="5"/>
  <c r="N6454" i="5" s="1"/>
  <c r="M6454" i="5"/>
  <c r="L6454" i="5"/>
  <c r="K6454" i="5"/>
  <c r="N6481" i="5"/>
  <c r="R6498" i="5"/>
  <c r="M6353" i="5"/>
  <c r="L6353" i="5"/>
  <c r="J6384" i="5"/>
  <c r="I6384" i="5"/>
  <c r="I6387" i="5"/>
  <c r="R6387" i="5" s="1"/>
  <c r="L6387" i="5"/>
  <c r="K6387" i="5"/>
  <c r="J6387" i="5"/>
  <c r="R6395" i="5"/>
  <c r="L6419" i="5"/>
  <c r="J6419" i="5"/>
  <c r="K6419" i="5"/>
  <c r="R6419" i="5" s="1"/>
  <c r="H6441" i="5"/>
  <c r="Q6441" i="5" s="1"/>
  <c r="K6441" i="5"/>
  <c r="J6441" i="5"/>
  <c r="I6441" i="5"/>
  <c r="M6441" i="5"/>
  <c r="L6441" i="5"/>
  <c r="L6443" i="5"/>
  <c r="I6443" i="5"/>
  <c r="M6443" i="5"/>
  <c r="K6443" i="5"/>
  <c r="J6443" i="5"/>
  <c r="N6402" i="5"/>
  <c r="I6452" i="5"/>
  <c r="H6452" i="5"/>
  <c r="Q6452" i="5" s="1"/>
  <c r="M6452" i="5"/>
  <c r="L6452" i="5"/>
  <c r="J6452" i="5"/>
  <c r="R6457" i="5"/>
  <c r="S6457" i="5" s="1"/>
  <c r="J6460" i="5"/>
  <c r="N6460" i="5" s="1"/>
  <c r="M6460" i="5"/>
  <c r="L6460" i="5"/>
  <c r="I6460" i="5"/>
  <c r="K6460" i="5"/>
  <c r="O6489" i="5"/>
  <c r="L6528" i="5"/>
  <c r="K6528" i="5"/>
  <c r="J6528" i="5"/>
  <c r="I6528" i="5"/>
  <c r="H6528" i="5"/>
  <c r="Q6528" i="5" s="1"/>
  <c r="M6528" i="5"/>
  <c r="H6396" i="5"/>
  <c r="Q6396" i="5" s="1"/>
  <c r="M6396" i="5"/>
  <c r="I6396" i="5"/>
  <c r="R6396" i="5" s="1"/>
  <c r="H6460" i="5"/>
  <c r="Q6460" i="5" s="1"/>
  <c r="L6492" i="5"/>
  <c r="K6492" i="5"/>
  <c r="I6492" i="5"/>
  <c r="M6492" i="5"/>
  <c r="J6492" i="5"/>
  <c r="H6492" i="5"/>
  <c r="Q6492" i="5" s="1"/>
  <c r="K6104" i="5"/>
  <c r="N6104" i="5" s="1"/>
  <c r="K6110" i="5"/>
  <c r="N6110" i="5" s="1"/>
  <c r="K6116" i="5"/>
  <c r="N6116" i="5" s="1"/>
  <c r="K6122" i="5"/>
  <c r="R6122" i="5" s="1"/>
  <c r="K6128" i="5"/>
  <c r="R6128" i="5" s="1"/>
  <c r="K6134" i="5"/>
  <c r="R6134" i="5" s="1"/>
  <c r="K6140" i="5"/>
  <c r="N6140" i="5" s="1"/>
  <c r="K6146" i="5"/>
  <c r="R6146" i="5" s="1"/>
  <c r="K6152" i="5"/>
  <c r="N6152" i="5" s="1"/>
  <c r="K6158" i="5"/>
  <c r="R6158" i="5" s="1"/>
  <c r="K6164" i="5"/>
  <c r="N6164" i="5" s="1"/>
  <c r="K6170" i="5"/>
  <c r="N6170" i="5" s="1"/>
  <c r="N6171" i="5"/>
  <c r="L6184" i="5"/>
  <c r="N6184" i="5" s="1"/>
  <c r="L6192" i="5"/>
  <c r="R6192" i="5" s="1"/>
  <c r="N6195" i="5"/>
  <c r="L6209" i="5"/>
  <c r="K6220" i="5"/>
  <c r="H6220" i="5"/>
  <c r="Q6220" i="5" s="1"/>
  <c r="M6239" i="5"/>
  <c r="H6239" i="5"/>
  <c r="Q6239" i="5" s="1"/>
  <c r="I6239" i="5"/>
  <c r="R6247" i="5"/>
  <c r="S6247" i="5" s="1"/>
  <c r="N6282" i="5"/>
  <c r="N6325" i="5"/>
  <c r="J6353" i="5"/>
  <c r="R6353" i="5" s="1"/>
  <c r="I6357" i="5"/>
  <c r="R6357" i="5" s="1"/>
  <c r="L6357" i="5"/>
  <c r="K6357" i="5"/>
  <c r="J6357" i="5"/>
  <c r="R6361" i="5"/>
  <c r="M6365" i="5"/>
  <c r="J6365" i="5"/>
  <c r="N6365" i="5" s="1"/>
  <c r="I6365" i="5"/>
  <c r="I6369" i="5"/>
  <c r="L6369" i="5"/>
  <c r="K6369" i="5"/>
  <c r="J6369" i="5"/>
  <c r="M6369" i="5"/>
  <c r="L6384" i="5"/>
  <c r="J6396" i="5"/>
  <c r="J6404" i="5"/>
  <c r="R6404" i="5" s="1"/>
  <c r="M6404" i="5"/>
  <c r="N6404" i="5" s="1"/>
  <c r="L6404" i="5"/>
  <c r="K6404" i="5"/>
  <c r="N6412" i="5"/>
  <c r="M6419" i="5"/>
  <c r="N6432" i="5"/>
  <c r="H6435" i="5"/>
  <c r="Q6435" i="5" s="1"/>
  <c r="K6435" i="5"/>
  <c r="J6435" i="5"/>
  <c r="L6435" i="5"/>
  <c r="M6435" i="5"/>
  <c r="R6444" i="5"/>
  <c r="V6455" i="5"/>
  <c r="S6455" i="5"/>
  <c r="T6455" i="5"/>
  <c r="U6455" i="5" s="1"/>
  <c r="P6482" i="5"/>
  <c r="N6486" i="5"/>
  <c r="T6576" i="5"/>
  <c r="U6576" i="5" s="1"/>
  <c r="V6576" i="5"/>
  <c r="S6576" i="5"/>
  <c r="H6175" i="5"/>
  <c r="Q6175" i="5" s="1"/>
  <c r="M6184" i="5"/>
  <c r="H6191" i="5"/>
  <c r="H6199" i="5"/>
  <c r="Q6199" i="5" s="1"/>
  <c r="R6206" i="5"/>
  <c r="T6206" i="5" s="1"/>
  <c r="U6206" i="5" s="1"/>
  <c r="I6213" i="5"/>
  <c r="R6213" i="5" s="1"/>
  <c r="J6213" i="5"/>
  <c r="N6214" i="5"/>
  <c r="M6215" i="5"/>
  <c r="K6215" i="5"/>
  <c r="I6220" i="5"/>
  <c r="K6226" i="5"/>
  <c r="J6226" i="5"/>
  <c r="N6226" i="5" s="1"/>
  <c r="L6226" i="5"/>
  <c r="R6226" i="5" s="1"/>
  <c r="J6239" i="5"/>
  <c r="N6246" i="5"/>
  <c r="I6258" i="5"/>
  <c r="R6258" i="5" s="1"/>
  <c r="H6258" i="5"/>
  <c r="N6265" i="5"/>
  <c r="K6294" i="5"/>
  <c r="J6294" i="5"/>
  <c r="R6294" i="5" s="1"/>
  <c r="J6312" i="5"/>
  <c r="I6312" i="5"/>
  <c r="R6312" i="5" s="1"/>
  <c r="I6315" i="5"/>
  <c r="L6315" i="5"/>
  <c r="K6315" i="5"/>
  <c r="J6315" i="5"/>
  <c r="R6319" i="5"/>
  <c r="T6319" i="5" s="1"/>
  <c r="U6319" i="5" s="1"/>
  <c r="N6328" i="5"/>
  <c r="I6345" i="5"/>
  <c r="L6345" i="5"/>
  <c r="K6345" i="5"/>
  <c r="J6345" i="5"/>
  <c r="H6345" i="5"/>
  <c r="M6345" i="5"/>
  <c r="K6346" i="5"/>
  <c r="M6346" i="5"/>
  <c r="L6346" i="5"/>
  <c r="J6346" i="5"/>
  <c r="I6346" i="5"/>
  <c r="K6353" i="5"/>
  <c r="R6354" i="5"/>
  <c r="T6354" i="5" s="1"/>
  <c r="U6354" i="5" s="1"/>
  <c r="H6357" i="5"/>
  <c r="Q6357" i="5" s="1"/>
  <c r="H6365" i="5"/>
  <c r="Q6365" i="5" s="1"/>
  <c r="H6369" i="5"/>
  <c r="Q6369" i="5" s="1"/>
  <c r="K6370" i="5"/>
  <c r="N6370" i="5" s="1"/>
  <c r="M6370" i="5"/>
  <c r="L6370" i="5"/>
  <c r="M6384" i="5"/>
  <c r="R6385" i="5"/>
  <c r="T6385" i="5" s="1"/>
  <c r="U6385" i="5" s="1"/>
  <c r="M6389" i="5"/>
  <c r="L6389" i="5"/>
  <c r="R6389" i="5" s="1"/>
  <c r="K6396" i="5"/>
  <c r="N6398" i="5"/>
  <c r="K6400" i="5"/>
  <c r="N6400" i="5" s="1"/>
  <c r="M6400" i="5"/>
  <c r="L6400" i="5"/>
  <c r="J6400" i="5"/>
  <c r="H6404" i="5"/>
  <c r="Q6404" i="5" s="1"/>
  <c r="I6434" i="5"/>
  <c r="H6434" i="5"/>
  <c r="M6434" i="5"/>
  <c r="L6434" i="5"/>
  <c r="I6435" i="5"/>
  <c r="R6435" i="5" s="1"/>
  <c r="L6504" i="5"/>
  <c r="K6504" i="5"/>
  <c r="J6504" i="5"/>
  <c r="I6504" i="5"/>
  <c r="M6504" i="5"/>
  <c r="H6504" i="5"/>
  <c r="Q6504" i="5" s="1"/>
  <c r="L6533" i="5"/>
  <c r="M6533" i="5"/>
  <c r="K6533" i="5"/>
  <c r="J6533" i="5"/>
  <c r="I6533" i="5"/>
  <c r="H6533" i="5"/>
  <c r="Q6533" i="5" s="1"/>
  <c r="S6577" i="5"/>
  <c r="V6577" i="5"/>
  <c r="T6577" i="5"/>
  <c r="U6577" i="5" s="1"/>
  <c r="M6347" i="5"/>
  <c r="J6347" i="5"/>
  <c r="N6347" i="5" s="1"/>
  <c r="K6347" i="5"/>
  <c r="N6360" i="5"/>
  <c r="N6379" i="5"/>
  <c r="N6387" i="5"/>
  <c r="I6393" i="5"/>
  <c r="L6393" i="5"/>
  <c r="K6393" i="5"/>
  <c r="J6393" i="5"/>
  <c r="R6397" i="5"/>
  <c r="L6401" i="5"/>
  <c r="J6401" i="5"/>
  <c r="I6401" i="5"/>
  <c r="R6401" i="5" s="1"/>
  <c r="R6405" i="5"/>
  <c r="R6410" i="5"/>
  <c r="R6415" i="5"/>
  <c r="P6417" i="5"/>
  <c r="I6438" i="5"/>
  <c r="N6438" i="5" s="1"/>
  <c r="J6438" i="5"/>
  <c r="N6443" i="5"/>
  <c r="R6481" i="5"/>
  <c r="N6427" i="5"/>
  <c r="N6444" i="5"/>
  <c r="I6446" i="5"/>
  <c r="H6446" i="5"/>
  <c r="Q6446" i="5" s="1"/>
  <c r="M6446" i="5"/>
  <c r="L6446" i="5"/>
  <c r="T6558" i="5"/>
  <c r="U6558" i="5" s="1"/>
  <c r="S6558" i="5"/>
  <c r="V6558" i="5"/>
  <c r="I6381" i="5"/>
  <c r="R6381" i="5" s="1"/>
  <c r="L6381" i="5"/>
  <c r="K6381" i="5"/>
  <c r="J6381" i="5"/>
  <c r="H6381" i="5"/>
  <c r="Q6381" i="5" s="1"/>
  <c r="M6381" i="5"/>
  <c r="K6382" i="5"/>
  <c r="M6382" i="5"/>
  <c r="L6382" i="5"/>
  <c r="J6382" i="5"/>
  <c r="I6382" i="5"/>
  <c r="K6394" i="5"/>
  <c r="M6394" i="5"/>
  <c r="L6394" i="5"/>
  <c r="H6394" i="5"/>
  <c r="Q6394" i="5" s="1"/>
  <c r="I6394" i="5"/>
  <c r="L6425" i="5"/>
  <c r="M6425" i="5"/>
  <c r="I6425" i="5"/>
  <c r="H6425" i="5"/>
  <c r="Q6425" i="5" s="1"/>
  <c r="H6429" i="5"/>
  <c r="Q6429" i="5" s="1"/>
  <c r="K6429" i="5"/>
  <c r="J6429" i="5"/>
  <c r="M6429" i="5"/>
  <c r="N6369" i="5"/>
  <c r="R6378" i="5"/>
  <c r="S6378" i="5" s="1"/>
  <c r="H6382" i="5"/>
  <c r="Q6382" i="5" s="1"/>
  <c r="J6394" i="5"/>
  <c r="R6402" i="5"/>
  <c r="N6409" i="5"/>
  <c r="H6417" i="5"/>
  <c r="Q6417" i="5" s="1"/>
  <c r="K6417" i="5"/>
  <c r="J6417" i="5"/>
  <c r="M6417" i="5"/>
  <c r="T6421" i="5"/>
  <c r="U6421" i="5" s="1"/>
  <c r="J6425" i="5"/>
  <c r="I6429" i="5"/>
  <c r="N6435" i="5"/>
  <c r="L6438" i="5"/>
  <c r="K6446" i="5"/>
  <c r="K6462" i="5"/>
  <c r="J6462" i="5"/>
  <c r="H6462" i="5"/>
  <c r="Q6462" i="5" s="1"/>
  <c r="M6462" i="5"/>
  <c r="L6462" i="5"/>
  <c r="I6462" i="5"/>
  <c r="I6207" i="5"/>
  <c r="R6207" i="5" s="1"/>
  <c r="J6207" i="5"/>
  <c r="N6208" i="5"/>
  <c r="R6212" i="5"/>
  <c r="K6214" i="5"/>
  <c r="R6214" i="5" s="1"/>
  <c r="H6214" i="5"/>
  <c r="Q6214" i="5" s="1"/>
  <c r="N6222" i="5"/>
  <c r="N6239" i="5"/>
  <c r="I6243" i="5"/>
  <c r="R6243" i="5" s="1"/>
  <c r="K6243" i="5"/>
  <c r="K6262" i="5"/>
  <c r="M6262" i="5"/>
  <c r="H6262" i="5"/>
  <c r="Q6262" i="5" s="1"/>
  <c r="I6262" i="5"/>
  <c r="R6262" i="5" s="1"/>
  <c r="I6285" i="5"/>
  <c r="K6285" i="5"/>
  <c r="J6285" i="5"/>
  <c r="M6285" i="5"/>
  <c r="L6285" i="5"/>
  <c r="R6289" i="5"/>
  <c r="M6299" i="5"/>
  <c r="H6299" i="5"/>
  <c r="Q6299" i="5" s="1"/>
  <c r="I6299" i="5"/>
  <c r="N6307" i="5"/>
  <c r="N6315" i="5"/>
  <c r="R6320" i="5"/>
  <c r="S6320" i="5" s="1"/>
  <c r="R6337" i="5"/>
  <c r="L6372" i="5"/>
  <c r="N6372" i="5" s="1"/>
  <c r="M6372" i="5"/>
  <c r="N6380" i="5"/>
  <c r="M6383" i="5"/>
  <c r="J6383" i="5"/>
  <c r="N6383" i="5" s="1"/>
  <c r="K6383" i="5"/>
  <c r="N6397" i="5"/>
  <c r="I6417" i="5"/>
  <c r="K6425" i="5"/>
  <c r="L6429" i="5"/>
  <c r="M6438" i="5"/>
  <c r="J6448" i="5"/>
  <c r="N6448" i="5" s="1"/>
  <c r="M6448" i="5"/>
  <c r="L6448" i="5"/>
  <c r="K6448" i="5"/>
  <c r="P6460" i="5"/>
  <c r="J6466" i="5"/>
  <c r="R6466" i="5" s="1"/>
  <c r="M6466" i="5"/>
  <c r="L6466" i="5"/>
  <c r="N6466" i="5" s="1"/>
  <c r="K6466" i="5"/>
  <c r="H6466" i="5"/>
  <c r="Q6466" i="5" s="1"/>
  <c r="R6467" i="5"/>
  <c r="J6490" i="5"/>
  <c r="M6490" i="5"/>
  <c r="L6490" i="5"/>
  <c r="K6490" i="5"/>
  <c r="H6490" i="5"/>
  <c r="Q6490" i="5" s="1"/>
  <c r="I6490" i="5"/>
  <c r="K6250" i="5"/>
  <c r="N6250" i="5" s="1"/>
  <c r="M6250" i="5"/>
  <c r="I6303" i="5"/>
  <c r="L6303" i="5"/>
  <c r="K6303" i="5"/>
  <c r="J6303" i="5"/>
  <c r="R6307" i="5"/>
  <c r="K6316" i="5"/>
  <c r="R6316" i="5" s="1"/>
  <c r="M6316" i="5"/>
  <c r="L6316" i="5"/>
  <c r="I6339" i="5"/>
  <c r="L6339" i="5"/>
  <c r="K6339" i="5"/>
  <c r="J6339" i="5"/>
  <c r="R6343" i="5"/>
  <c r="K6352" i="5"/>
  <c r="N6352" i="5" s="1"/>
  <c r="M6352" i="5"/>
  <c r="L6352" i="5"/>
  <c r="I6375" i="5"/>
  <c r="L6375" i="5"/>
  <c r="K6375" i="5"/>
  <c r="J6375" i="5"/>
  <c r="R6379" i="5"/>
  <c r="K6388" i="5"/>
  <c r="R6388" i="5" s="1"/>
  <c r="M6388" i="5"/>
  <c r="L6388" i="5"/>
  <c r="N6388" i="5" s="1"/>
  <c r="H6411" i="5"/>
  <c r="Q6411" i="5" s="1"/>
  <c r="J6411" i="5"/>
  <c r="M6411" i="5"/>
  <c r="L6411" i="5"/>
  <c r="K6411" i="5"/>
  <c r="R6411" i="5" s="1"/>
  <c r="I6414" i="5"/>
  <c r="R6414" i="5" s="1"/>
  <c r="L6414" i="5"/>
  <c r="K6414" i="5"/>
  <c r="J6414" i="5"/>
  <c r="N6426" i="5"/>
  <c r="L6431" i="5"/>
  <c r="K6431" i="5"/>
  <c r="R6431" i="5" s="1"/>
  <c r="M6431" i="5"/>
  <c r="M6450" i="5"/>
  <c r="L6450" i="5"/>
  <c r="R6473" i="5"/>
  <c r="I6474" i="5"/>
  <c r="R6474" i="5" s="1"/>
  <c r="H6474" i="5"/>
  <c r="Q6474" i="5" s="1"/>
  <c r="L6474" i="5"/>
  <c r="K6474" i="5"/>
  <c r="J6474" i="5"/>
  <c r="L6497" i="5"/>
  <c r="M6497" i="5"/>
  <c r="K6497" i="5"/>
  <c r="I6497" i="5"/>
  <c r="R6497" i="5" s="1"/>
  <c r="J6514" i="5"/>
  <c r="M6514" i="5"/>
  <c r="L6514" i="5"/>
  <c r="K6514" i="5"/>
  <c r="I6514" i="5"/>
  <c r="H6514" i="5"/>
  <c r="Q6514" i="5" s="1"/>
  <c r="N6523" i="5"/>
  <c r="J6585" i="5"/>
  <c r="I6585" i="5"/>
  <c r="M6585" i="5"/>
  <c r="L6585" i="5"/>
  <c r="K6585" i="5"/>
  <c r="H6585" i="5"/>
  <c r="Q6585" i="5" s="1"/>
  <c r="L6225" i="5"/>
  <c r="R6225" i="5" s="1"/>
  <c r="L6250" i="5"/>
  <c r="I6255" i="5"/>
  <c r="R6255" i="5" s="1"/>
  <c r="K6255" i="5"/>
  <c r="K6304" i="5"/>
  <c r="R6304" i="5" s="1"/>
  <c r="M6304" i="5"/>
  <c r="N6304" i="5" s="1"/>
  <c r="L6304" i="5"/>
  <c r="I6327" i="5"/>
  <c r="R6327" i="5" s="1"/>
  <c r="L6327" i="5"/>
  <c r="K6327" i="5"/>
  <c r="J6327" i="5"/>
  <c r="R6331" i="5"/>
  <c r="K6335" i="5"/>
  <c r="R6335" i="5" s="1"/>
  <c r="K6340" i="5"/>
  <c r="R6340" i="5" s="1"/>
  <c r="M6340" i="5"/>
  <c r="L6340" i="5"/>
  <c r="I6363" i="5"/>
  <c r="L6363" i="5"/>
  <c r="K6363" i="5"/>
  <c r="J6363" i="5"/>
  <c r="R6367" i="5"/>
  <c r="T6367" i="5" s="1"/>
  <c r="U6367" i="5" s="1"/>
  <c r="K6371" i="5"/>
  <c r="R6371" i="5" s="1"/>
  <c r="K6376" i="5"/>
  <c r="R6376" i="5" s="1"/>
  <c r="M6376" i="5"/>
  <c r="L6376" i="5"/>
  <c r="K6390" i="5"/>
  <c r="R6390" i="5" s="1"/>
  <c r="I6399" i="5"/>
  <c r="L6399" i="5"/>
  <c r="K6399" i="5"/>
  <c r="J6399" i="5"/>
  <c r="R6421" i="5"/>
  <c r="S6421" i="5" s="1"/>
  <c r="N6441" i="5"/>
  <c r="K6450" i="5"/>
  <c r="R6450" i="5" s="1"/>
  <c r="T6588" i="5"/>
  <c r="U6588" i="5" s="1"/>
  <c r="S6588" i="5"/>
  <c r="V6588" i="5"/>
  <c r="I6249" i="5"/>
  <c r="R6249" i="5" s="1"/>
  <c r="K6249" i="5"/>
  <c r="N6281" i="5"/>
  <c r="N6299" i="5"/>
  <c r="N6305" i="5"/>
  <c r="N6322" i="5"/>
  <c r="N6341" i="5"/>
  <c r="N6358" i="5"/>
  <c r="N6377" i="5"/>
  <c r="N6394" i="5"/>
  <c r="N6405" i="5"/>
  <c r="R6406" i="5"/>
  <c r="V6406" i="5" s="1"/>
  <c r="I6428" i="5"/>
  <c r="R6428" i="5" s="1"/>
  <c r="H6428" i="5"/>
  <c r="H6483" i="5"/>
  <c r="Q6483" i="5" s="1"/>
  <c r="K6483" i="5"/>
  <c r="J6483" i="5"/>
  <c r="R6483" i="5" s="1"/>
  <c r="M6483" i="5"/>
  <c r="L6485" i="5"/>
  <c r="K6485" i="5"/>
  <c r="N6487" i="5"/>
  <c r="L6540" i="5"/>
  <c r="K6540" i="5"/>
  <c r="J6540" i="5"/>
  <c r="I6540" i="5"/>
  <c r="H6540" i="5"/>
  <c r="Q6540" i="5" s="1"/>
  <c r="M6540" i="5"/>
  <c r="N6555" i="5"/>
  <c r="N6467" i="5"/>
  <c r="N6475" i="5"/>
  <c r="R6485" i="5"/>
  <c r="H6489" i="5"/>
  <c r="Q6489" i="5" s="1"/>
  <c r="K6489" i="5"/>
  <c r="J6489" i="5"/>
  <c r="I6489" i="5"/>
  <c r="N6499" i="5"/>
  <c r="H6471" i="5"/>
  <c r="Q6471" i="5" s="1"/>
  <c r="K6471" i="5"/>
  <c r="J6471" i="5"/>
  <c r="L6489" i="5"/>
  <c r="J6502" i="5"/>
  <c r="M6502" i="5"/>
  <c r="L6502" i="5"/>
  <c r="K6502" i="5"/>
  <c r="I6502" i="5"/>
  <c r="H6502" i="5"/>
  <c r="Q6502" i="5" s="1"/>
  <c r="L6509" i="5"/>
  <c r="N6509" i="5" s="1"/>
  <c r="M6509" i="5"/>
  <c r="K6509" i="5"/>
  <c r="J6509" i="5"/>
  <c r="I6509" i="5"/>
  <c r="N6514" i="5"/>
  <c r="L6521" i="5"/>
  <c r="M6521" i="5"/>
  <c r="K6521" i="5"/>
  <c r="J6521" i="5"/>
  <c r="I6521" i="5"/>
  <c r="I6471" i="5"/>
  <c r="H6477" i="5"/>
  <c r="Q6477" i="5" s="1"/>
  <c r="K6477" i="5"/>
  <c r="J6477" i="5"/>
  <c r="N6477" i="5" s="1"/>
  <c r="J6478" i="5"/>
  <c r="M6478" i="5"/>
  <c r="L6478" i="5"/>
  <c r="I6478" i="5"/>
  <c r="H6478" i="5"/>
  <c r="Q6478" i="5" s="1"/>
  <c r="K6478" i="5"/>
  <c r="L6479" i="5"/>
  <c r="M6479" i="5"/>
  <c r="M6489" i="5"/>
  <c r="H6501" i="5"/>
  <c r="Q6501" i="5" s="1"/>
  <c r="K6501" i="5"/>
  <c r="J6501" i="5"/>
  <c r="I6501" i="5"/>
  <c r="H6509" i="5"/>
  <c r="Q6509" i="5" s="1"/>
  <c r="L6516" i="5"/>
  <c r="K6516" i="5"/>
  <c r="J6516" i="5"/>
  <c r="I6516" i="5"/>
  <c r="N6516" i="5" s="1"/>
  <c r="M6516" i="5"/>
  <c r="N6529" i="5"/>
  <c r="R6534" i="5"/>
  <c r="O6549" i="5"/>
  <c r="R6463" i="5"/>
  <c r="S6463" i="5" s="1"/>
  <c r="R6494" i="5"/>
  <c r="T6552" i="5"/>
  <c r="U6552" i="5" s="1"/>
  <c r="S6552" i="5"/>
  <c r="V6552" i="5"/>
  <c r="L6592" i="5"/>
  <c r="I6592" i="5"/>
  <c r="M6592" i="5"/>
  <c r="N6592" i="5" s="1"/>
  <c r="K6592" i="5"/>
  <c r="J6592" i="5"/>
  <c r="H6592" i="5"/>
  <c r="Q6592" i="5" s="1"/>
  <c r="K6256" i="5"/>
  <c r="R6256" i="5" s="1"/>
  <c r="M6256" i="5"/>
  <c r="K6292" i="5"/>
  <c r="N6292" i="5" s="1"/>
  <c r="M6292" i="5"/>
  <c r="L6292" i="5"/>
  <c r="N6323" i="5"/>
  <c r="N6340" i="5"/>
  <c r="N6359" i="5"/>
  <c r="N6376" i="5"/>
  <c r="N6395" i="5"/>
  <c r="L6408" i="5"/>
  <c r="R6408" i="5" s="1"/>
  <c r="M6408" i="5"/>
  <c r="N6415" i="5"/>
  <c r="H6423" i="5"/>
  <c r="Q6423" i="5" s="1"/>
  <c r="K6423" i="5"/>
  <c r="J6423" i="5"/>
  <c r="J6442" i="5"/>
  <c r="R6442" i="5" s="1"/>
  <c r="M6442" i="5"/>
  <c r="L6442" i="5"/>
  <c r="L6456" i="5"/>
  <c r="K6456" i="5"/>
  <c r="I6456" i="5"/>
  <c r="M6456" i="5"/>
  <c r="I6464" i="5"/>
  <c r="H6464" i="5"/>
  <c r="Q6464" i="5" s="1"/>
  <c r="K6464" i="5"/>
  <c r="J6464" i="5"/>
  <c r="M6464" i="5"/>
  <c r="L6464" i="5"/>
  <c r="N6469" i="5"/>
  <c r="M6471" i="5"/>
  <c r="L6477" i="5"/>
  <c r="I6479" i="5"/>
  <c r="M6501" i="5"/>
  <c r="O6525" i="5"/>
  <c r="O6537" i="5"/>
  <c r="L6545" i="5"/>
  <c r="M6545" i="5"/>
  <c r="K6545" i="5"/>
  <c r="J6545" i="5"/>
  <c r="I6545" i="5"/>
  <c r="H6545" i="5"/>
  <c r="Q6545" i="5" s="1"/>
  <c r="L6574" i="5"/>
  <c r="I6574" i="5"/>
  <c r="M6574" i="5"/>
  <c r="K6574" i="5"/>
  <c r="J6574" i="5"/>
  <c r="H6574" i="5"/>
  <c r="Q6574" i="5" s="1"/>
  <c r="J6424" i="5"/>
  <c r="M6424" i="5"/>
  <c r="L6424" i="5"/>
  <c r="N6425" i="5"/>
  <c r="R6439" i="5"/>
  <c r="S6439" i="5" s="1"/>
  <c r="I6449" i="5"/>
  <c r="H6453" i="5"/>
  <c r="K6453" i="5"/>
  <c r="J6453" i="5"/>
  <c r="K6468" i="5"/>
  <c r="K6470" i="5"/>
  <c r="I6480" i="5"/>
  <c r="I6482" i="5"/>
  <c r="H6482" i="5"/>
  <c r="Q6482" i="5" s="1"/>
  <c r="I6484" i="5"/>
  <c r="R6488" i="5"/>
  <c r="L6491" i="5"/>
  <c r="M6491" i="5"/>
  <c r="N6492" i="5"/>
  <c r="N6497" i="5"/>
  <c r="R6500" i="5"/>
  <c r="L6503" i="5"/>
  <c r="M6503" i="5"/>
  <c r="N6504" i="5"/>
  <c r="R6512" i="5"/>
  <c r="L6515" i="5"/>
  <c r="M6515" i="5"/>
  <c r="N6521" i="5"/>
  <c r="R6524" i="5"/>
  <c r="L6527" i="5"/>
  <c r="M6527" i="5"/>
  <c r="N6528" i="5"/>
  <c r="N6533" i="5"/>
  <c r="R6536" i="5"/>
  <c r="L6539" i="5"/>
  <c r="M6539" i="5"/>
  <c r="N6540" i="5"/>
  <c r="R6548" i="5"/>
  <c r="H6554" i="5"/>
  <c r="Q6554" i="5" s="1"/>
  <c r="M6554" i="5"/>
  <c r="I6557" i="5"/>
  <c r="R6557" i="5" s="1"/>
  <c r="L6559" i="5"/>
  <c r="R6568" i="5"/>
  <c r="I6579" i="5"/>
  <c r="L6580" i="5"/>
  <c r="I6580" i="5"/>
  <c r="J6580" i="5"/>
  <c r="M6580" i="5"/>
  <c r="K6580" i="5"/>
  <c r="L6583" i="5"/>
  <c r="J6598" i="5"/>
  <c r="H6599" i="5"/>
  <c r="Q6599" i="5" s="1"/>
  <c r="L6599" i="5"/>
  <c r="I6599" i="5"/>
  <c r="M6599" i="5"/>
  <c r="K6603" i="5"/>
  <c r="M6611" i="5"/>
  <c r="I6619" i="5"/>
  <c r="H6626" i="5"/>
  <c r="Q6626" i="5" s="1"/>
  <c r="K6626" i="5"/>
  <c r="L6626" i="5"/>
  <c r="N6630" i="5"/>
  <c r="L6642" i="5"/>
  <c r="K6642" i="5"/>
  <c r="J6642" i="5"/>
  <c r="M6642" i="5"/>
  <c r="J6654" i="5"/>
  <c r="K6654" i="5"/>
  <c r="H6662" i="5"/>
  <c r="Q6662" i="5" s="1"/>
  <c r="K6662" i="5"/>
  <c r="L6662" i="5"/>
  <c r="L6677" i="5"/>
  <c r="J6677" i="5"/>
  <c r="M6677" i="5"/>
  <c r="K6677" i="5"/>
  <c r="N6714" i="5"/>
  <c r="K6804" i="5"/>
  <c r="I6804" i="5"/>
  <c r="J6804" i="5"/>
  <c r="M6804" i="5"/>
  <c r="L6804" i="5"/>
  <c r="H6804" i="5"/>
  <c r="Q6804" i="5" s="1"/>
  <c r="H6410" i="5"/>
  <c r="Q6410" i="5" s="1"/>
  <c r="I6416" i="5"/>
  <c r="R6416" i="5" s="1"/>
  <c r="H6416" i="5"/>
  <c r="Q6416" i="5" s="1"/>
  <c r="H6420" i="5"/>
  <c r="Q6420" i="5" s="1"/>
  <c r="H6424" i="5"/>
  <c r="Q6424" i="5" s="1"/>
  <c r="J6430" i="5"/>
  <c r="N6430" i="5" s="1"/>
  <c r="M6430" i="5"/>
  <c r="L6430" i="5"/>
  <c r="R6445" i="5"/>
  <c r="T6445" i="5" s="1"/>
  <c r="U6445" i="5" s="1"/>
  <c r="J6449" i="5"/>
  <c r="I6453" i="5"/>
  <c r="R6453" i="5" s="1"/>
  <c r="H6459" i="5"/>
  <c r="Q6459" i="5" s="1"/>
  <c r="K6459" i="5"/>
  <c r="J6459" i="5"/>
  <c r="H6461" i="5"/>
  <c r="Q6461" i="5" s="1"/>
  <c r="N6462" i="5"/>
  <c r="L6468" i="5"/>
  <c r="L6470" i="5"/>
  <c r="J6480" i="5"/>
  <c r="J6482" i="5"/>
  <c r="H6491" i="5"/>
  <c r="Q6491" i="5" s="1"/>
  <c r="J6496" i="5"/>
  <c r="M6496" i="5"/>
  <c r="L6496" i="5"/>
  <c r="K6496" i="5"/>
  <c r="H6498" i="5"/>
  <c r="Q6498" i="5" s="1"/>
  <c r="H6503" i="5"/>
  <c r="Q6503" i="5" s="1"/>
  <c r="J6508" i="5"/>
  <c r="R6508" i="5" s="1"/>
  <c r="M6508" i="5"/>
  <c r="L6508" i="5"/>
  <c r="K6508" i="5"/>
  <c r="H6510" i="5"/>
  <c r="Q6510" i="5" s="1"/>
  <c r="H6515" i="5"/>
  <c r="Q6515" i="5" s="1"/>
  <c r="J6520" i="5"/>
  <c r="R6520" i="5" s="1"/>
  <c r="M6520" i="5"/>
  <c r="L6520" i="5"/>
  <c r="K6520" i="5"/>
  <c r="H6522" i="5"/>
  <c r="Q6522" i="5" s="1"/>
  <c r="H6527" i="5"/>
  <c r="Q6527" i="5" s="1"/>
  <c r="J6532" i="5"/>
  <c r="R6532" i="5" s="1"/>
  <c r="M6532" i="5"/>
  <c r="L6532" i="5"/>
  <c r="K6532" i="5"/>
  <c r="H6534" i="5"/>
  <c r="Q6534" i="5" s="1"/>
  <c r="H6539" i="5"/>
  <c r="Q6539" i="5" s="1"/>
  <c r="J6544" i="5"/>
  <c r="R6544" i="5" s="1"/>
  <c r="M6544" i="5"/>
  <c r="L6544" i="5"/>
  <c r="K6544" i="5"/>
  <c r="H6546" i="5"/>
  <c r="Q6546" i="5" s="1"/>
  <c r="H6551" i="5"/>
  <c r="Q6551" i="5" s="1"/>
  <c r="I6554" i="5"/>
  <c r="R6554" i="5" s="1"/>
  <c r="J6557" i="5"/>
  <c r="M6559" i="5"/>
  <c r="K6565" i="5"/>
  <c r="M6565" i="5"/>
  <c r="L6565" i="5"/>
  <c r="R6565" i="5" s="1"/>
  <c r="H6569" i="5"/>
  <c r="Q6569" i="5" s="1"/>
  <c r="J6569" i="5"/>
  <c r="M6569" i="5"/>
  <c r="L6569" i="5"/>
  <c r="K6569" i="5"/>
  <c r="N6571" i="5"/>
  <c r="H6572" i="5"/>
  <c r="Q6572" i="5" s="1"/>
  <c r="M6572" i="5"/>
  <c r="K6579" i="5"/>
  <c r="H6580" i="5"/>
  <c r="Q6580" i="5" s="1"/>
  <c r="M6583" i="5"/>
  <c r="R6594" i="5"/>
  <c r="K6598" i="5"/>
  <c r="J6599" i="5"/>
  <c r="I6626" i="5"/>
  <c r="R6626" i="5" s="1"/>
  <c r="H6632" i="5"/>
  <c r="Q6632" i="5" s="1"/>
  <c r="L6632" i="5"/>
  <c r="K6632" i="5"/>
  <c r="R6632" i="5" s="1"/>
  <c r="M6632" i="5"/>
  <c r="H6642" i="5"/>
  <c r="Q6642" i="5" s="1"/>
  <c r="H6654" i="5"/>
  <c r="Q6654" i="5" s="1"/>
  <c r="I6662" i="5"/>
  <c r="H6677" i="5"/>
  <c r="Q6677" i="5" s="1"/>
  <c r="H6722" i="5"/>
  <c r="Q6722" i="5" s="1"/>
  <c r="L6722" i="5"/>
  <c r="K6722" i="5"/>
  <c r="J6722" i="5"/>
  <c r="I6722" i="5"/>
  <c r="M6722" i="5"/>
  <c r="I6422" i="5"/>
  <c r="R6422" i="5" s="1"/>
  <c r="H6422" i="5"/>
  <c r="Q6422" i="5" s="1"/>
  <c r="I6424" i="5"/>
  <c r="J6436" i="5"/>
  <c r="M6436" i="5"/>
  <c r="L6436" i="5"/>
  <c r="N6437" i="5"/>
  <c r="K6449" i="5"/>
  <c r="R6451" i="5"/>
  <c r="L6453" i="5"/>
  <c r="I6461" i="5"/>
  <c r="R6461" i="5" s="1"/>
  <c r="H6465" i="5"/>
  <c r="K6465" i="5"/>
  <c r="J6465" i="5"/>
  <c r="R6465" i="5" s="1"/>
  <c r="M6468" i="5"/>
  <c r="K6480" i="5"/>
  <c r="K6482" i="5"/>
  <c r="I6491" i="5"/>
  <c r="R6491" i="5" s="1"/>
  <c r="R6493" i="5"/>
  <c r="S6493" i="5" s="1"/>
  <c r="I6503" i="5"/>
  <c r="R6503" i="5" s="1"/>
  <c r="R6505" i="5"/>
  <c r="S6505" i="5" s="1"/>
  <c r="H6508" i="5"/>
  <c r="I6515" i="5"/>
  <c r="R6515" i="5" s="1"/>
  <c r="R6517" i="5"/>
  <c r="S6517" i="5" s="1"/>
  <c r="H6520" i="5"/>
  <c r="I6527" i="5"/>
  <c r="R6527" i="5" s="1"/>
  <c r="R6529" i="5"/>
  <c r="H6532" i="5"/>
  <c r="I6539" i="5"/>
  <c r="R6541" i="5"/>
  <c r="S6541" i="5" s="1"/>
  <c r="H6544" i="5"/>
  <c r="I6551" i="5"/>
  <c r="R6551" i="5" s="1"/>
  <c r="J6554" i="5"/>
  <c r="K6557" i="5"/>
  <c r="H6565" i="5"/>
  <c r="Q6565" i="5" s="1"/>
  <c r="I6569" i="5"/>
  <c r="R6569" i="5" s="1"/>
  <c r="I6572" i="5"/>
  <c r="R6572" i="5" s="1"/>
  <c r="L6579" i="5"/>
  <c r="H6581" i="5"/>
  <c r="Q6581" i="5" s="1"/>
  <c r="L6581" i="5"/>
  <c r="R6581" i="5" s="1"/>
  <c r="N6586" i="5"/>
  <c r="H6587" i="5"/>
  <c r="Q6587" i="5" s="1"/>
  <c r="M6587" i="5"/>
  <c r="K6599" i="5"/>
  <c r="L6616" i="5"/>
  <c r="J6616" i="5"/>
  <c r="J6626" i="5"/>
  <c r="I6642" i="5"/>
  <c r="R6642" i="5" s="1"/>
  <c r="H6644" i="5"/>
  <c r="K6644" i="5"/>
  <c r="L6644" i="5"/>
  <c r="I6654" i="5"/>
  <c r="R6654" i="5" s="1"/>
  <c r="J6657" i="5"/>
  <c r="R6657" i="5" s="1"/>
  <c r="H6657" i="5"/>
  <c r="Q6657" i="5" s="1"/>
  <c r="M6657" i="5"/>
  <c r="L6657" i="5"/>
  <c r="K6657" i="5"/>
  <c r="J6662" i="5"/>
  <c r="I6677" i="5"/>
  <c r="N6684" i="5"/>
  <c r="L6700" i="5"/>
  <c r="J6700" i="5"/>
  <c r="K6700" i="5"/>
  <c r="I6700" i="5"/>
  <c r="H6700" i="5"/>
  <c r="Q6700" i="5" s="1"/>
  <c r="M6700" i="5"/>
  <c r="J6561" i="5"/>
  <c r="N6561" i="5" s="1"/>
  <c r="M6561" i="5"/>
  <c r="R6587" i="5"/>
  <c r="R6590" i="5"/>
  <c r="L6601" i="5"/>
  <c r="R6601" i="5" s="1"/>
  <c r="M6601" i="5"/>
  <c r="J6639" i="5"/>
  <c r="H6639" i="5"/>
  <c r="Q6639" i="5" s="1"/>
  <c r="M6639" i="5"/>
  <c r="L6639" i="5"/>
  <c r="R6639" i="5" s="1"/>
  <c r="R6644" i="5"/>
  <c r="L6665" i="5"/>
  <c r="M6665" i="5"/>
  <c r="K6665" i="5"/>
  <c r="J6665" i="5"/>
  <c r="R6665" i="5" s="1"/>
  <c r="J6681" i="5"/>
  <c r="H6681" i="5"/>
  <c r="Q6681" i="5" s="1"/>
  <c r="K6681" i="5"/>
  <c r="I6681" i="5"/>
  <c r="R6681" i="5" s="1"/>
  <c r="M6681" i="5"/>
  <c r="L6681" i="5"/>
  <c r="H6696" i="5"/>
  <c r="Q6696" i="5" s="1"/>
  <c r="M6696" i="5"/>
  <c r="K6696" i="5"/>
  <c r="J6696" i="5"/>
  <c r="I6696" i="5"/>
  <c r="L6696" i="5"/>
  <c r="H6513" i="5"/>
  <c r="Q6513" i="5" s="1"/>
  <c r="K6513" i="5"/>
  <c r="J6513" i="5"/>
  <c r="I6513" i="5"/>
  <c r="H6525" i="5"/>
  <c r="Q6525" i="5" s="1"/>
  <c r="K6525" i="5"/>
  <c r="J6525" i="5"/>
  <c r="I6525" i="5"/>
  <c r="R6525" i="5" s="1"/>
  <c r="H6537" i="5"/>
  <c r="Q6537" i="5" s="1"/>
  <c r="K6537" i="5"/>
  <c r="J6537" i="5"/>
  <c r="I6537" i="5"/>
  <c r="H6549" i="5"/>
  <c r="Q6549" i="5" s="1"/>
  <c r="K6549" i="5"/>
  <c r="J6549" i="5"/>
  <c r="I6549" i="5"/>
  <c r="N6568" i="5"/>
  <c r="K6582" i="5"/>
  <c r="I6582" i="5"/>
  <c r="M6582" i="5"/>
  <c r="L6582" i="5"/>
  <c r="J6582" i="5"/>
  <c r="J6591" i="5"/>
  <c r="I6591" i="5"/>
  <c r="R6591" i="5" s="1"/>
  <c r="K6591" i="5"/>
  <c r="M6591" i="5"/>
  <c r="L6591" i="5"/>
  <c r="R6616" i="5"/>
  <c r="R6555" i="5"/>
  <c r="R6570" i="5"/>
  <c r="S6570" i="5" s="1"/>
  <c r="T6594" i="5"/>
  <c r="U6594" i="5" s="1"/>
  <c r="S6594" i="5"/>
  <c r="J6621" i="5"/>
  <c r="R6621" i="5" s="1"/>
  <c r="H6621" i="5"/>
  <c r="Q6621" i="5" s="1"/>
  <c r="M6621" i="5"/>
  <c r="L6622" i="5"/>
  <c r="J6622" i="5"/>
  <c r="I6622" i="5"/>
  <c r="M6622" i="5"/>
  <c r="K6622" i="5"/>
  <c r="H6614" i="5"/>
  <c r="Q6614" i="5" s="1"/>
  <c r="M6614" i="5"/>
  <c r="L6634" i="5"/>
  <c r="J6634" i="5"/>
  <c r="M6634" i="5"/>
  <c r="L6647" i="5"/>
  <c r="M6647" i="5"/>
  <c r="K6647" i="5"/>
  <c r="H6668" i="5"/>
  <c r="Q6668" i="5" s="1"/>
  <c r="L6668" i="5"/>
  <c r="K6668" i="5"/>
  <c r="J6668" i="5"/>
  <c r="M6668" i="5"/>
  <c r="H6716" i="5"/>
  <c r="Q6716" i="5" s="1"/>
  <c r="I6716" i="5"/>
  <c r="J6716" i="5"/>
  <c r="M6716" i="5"/>
  <c r="L6716" i="5"/>
  <c r="J6526" i="5"/>
  <c r="M6526" i="5"/>
  <c r="L6526" i="5"/>
  <c r="K6526" i="5"/>
  <c r="J6538" i="5"/>
  <c r="M6538" i="5"/>
  <c r="L6538" i="5"/>
  <c r="K6538" i="5"/>
  <c r="L6550" i="5"/>
  <c r="J6550" i="5"/>
  <c r="M6550" i="5"/>
  <c r="K6550" i="5"/>
  <c r="L6556" i="5"/>
  <c r="I6556" i="5"/>
  <c r="K6556" i="5"/>
  <c r="M6556" i="5"/>
  <c r="I6614" i="5"/>
  <c r="R6614" i="5" s="1"/>
  <c r="M6624" i="5"/>
  <c r="L6624" i="5"/>
  <c r="N6632" i="5"/>
  <c r="H6634" i="5"/>
  <c r="Q6634" i="5" s="1"/>
  <c r="H6647" i="5"/>
  <c r="Q6647" i="5" s="1"/>
  <c r="I6668" i="5"/>
  <c r="L6689" i="5"/>
  <c r="M6689" i="5"/>
  <c r="H6689" i="5"/>
  <c r="Q6689" i="5" s="1"/>
  <c r="J6689" i="5"/>
  <c r="I6689" i="5"/>
  <c r="K6716" i="5"/>
  <c r="I6458" i="5"/>
  <c r="R6458" i="5" s="1"/>
  <c r="H6458" i="5"/>
  <c r="Q6458" i="5" s="1"/>
  <c r="J6472" i="5"/>
  <c r="M6472" i="5"/>
  <c r="L6472" i="5"/>
  <c r="N6473" i="5"/>
  <c r="R6487" i="5"/>
  <c r="R6499" i="5"/>
  <c r="R6511" i="5"/>
  <c r="V6511" i="5" s="1"/>
  <c r="R6523" i="5"/>
  <c r="H6526" i="5"/>
  <c r="Q6526" i="5" s="1"/>
  <c r="R6535" i="5"/>
  <c r="T6535" i="5" s="1"/>
  <c r="U6535" i="5" s="1"/>
  <c r="H6538" i="5"/>
  <c r="Q6538" i="5" s="1"/>
  <c r="R6547" i="5"/>
  <c r="T6547" i="5" s="1"/>
  <c r="U6547" i="5" s="1"/>
  <c r="H6550" i="5"/>
  <c r="Q6550" i="5" s="1"/>
  <c r="H6556" i="5"/>
  <c r="Q6556" i="5" s="1"/>
  <c r="H6563" i="5"/>
  <c r="Q6563" i="5" s="1"/>
  <c r="L6563" i="5"/>
  <c r="J6567" i="5"/>
  <c r="I6567" i="5"/>
  <c r="L6567" i="5"/>
  <c r="M6567" i="5"/>
  <c r="H6578" i="5"/>
  <c r="Q6578" i="5" s="1"/>
  <c r="J6578" i="5"/>
  <c r="R6578" i="5" s="1"/>
  <c r="K6578" i="5"/>
  <c r="M6578" i="5"/>
  <c r="L6578" i="5"/>
  <c r="H6583" i="5"/>
  <c r="Q6583" i="5" s="1"/>
  <c r="N6590" i="5"/>
  <c r="L6593" i="5"/>
  <c r="I6593" i="5"/>
  <c r="N6593" i="5" s="1"/>
  <c r="M6593" i="5"/>
  <c r="K6593" i="5"/>
  <c r="J6593" i="5"/>
  <c r="H6596" i="5"/>
  <c r="Q6596" i="5" s="1"/>
  <c r="J6596" i="5"/>
  <c r="R6596" i="5" s="1"/>
  <c r="K6596" i="5"/>
  <c r="J6606" i="5"/>
  <c r="H6611" i="5"/>
  <c r="Q6611" i="5" s="1"/>
  <c r="J6614" i="5"/>
  <c r="L6621" i="5"/>
  <c r="H6624" i="5"/>
  <c r="Q6624" i="5" s="1"/>
  <c r="J6629" i="5"/>
  <c r="I6634" i="5"/>
  <c r="I6647" i="5"/>
  <c r="R6647" i="5" s="1"/>
  <c r="N6666" i="5"/>
  <c r="L6670" i="5"/>
  <c r="J6670" i="5"/>
  <c r="M6670" i="5"/>
  <c r="K6689" i="5"/>
  <c r="N6689" i="5" s="1"/>
  <c r="R6714" i="5"/>
  <c r="J6789" i="5"/>
  <c r="H6789" i="5"/>
  <c r="Q6789" i="5" s="1"/>
  <c r="M6789" i="5"/>
  <c r="L6789" i="5"/>
  <c r="K6789" i="5"/>
  <c r="I6789" i="5"/>
  <c r="I6526" i="5"/>
  <c r="I6538" i="5"/>
  <c r="I6550" i="5"/>
  <c r="R6550" i="5" s="1"/>
  <c r="J6553" i="5"/>
  <c r="H6553" i="5"/>
  <c r="Q6553" i="5" s="1"/>
  <c r="L6553" i="5"/>
  <c r="K6553" i="5"/>
  <c r="I6553" i="5"/>
  <c r="J6556" i="5"/>
  <c r="R6563" i="5"/>
  <c r="I6583" i="5"/>
  <c r="J6597" i="5"/>
  <c r="H6597" i="5"/>
  <c r="Q6597" i="5" s="1"/>
  <c r="L6597" i="5"/>
  <c r="N6597" i="5" s="1"/>
  <c r="K6597" i="5"/>
  <c r="I6597" i="5"/>
  <c r="K6606" i="5"/>
  <c r="I6611" i="5"/>
  <c r="K6614" i="5"/>
  <c r="I6624" i="5"/>
  <c r="K6629" i="5"/>
  <c r="R6629" i="5" s="1"/>
  <c r="K6634" i="5"/>
  <c r="J6647" i="5"/>
  <c r="H6686" i="5"/>
  <c r="Q6686" i="5" s="1"/>
  <c r="I6686" i="5"/>
  <c r="R6686" i="5" s="1"/>
  <c r="L6686" i="5"/>
  <c r="K6686" i="5"/>
  <c r="J6686" i="5"/>
  <c r="M6686" i="5"/>
  <c r="J6759" i="5"/>
  <c r="H6759" i="5"/>
  <c r="Q6759" i="5" s="1"/>
  <c r="I6759" i="5"/>
  <c r="M6759" i="5"/>
  <c r="L6759" i="5"/>
  <c r="K6759" i="5"/>
  <c r="K6458" i="5"/>
  <c r="I6468" i="5"/>
  <c r="N6468" i="5" s="1"/>
  <c r="I6470" i="5"/>
  <c r="H6470" i="5"/>
  <c r="Q6470" i="5" s="1"/>
  <c r="I6472" i="5"/>
  <c r="R6472" i="5" s="1"/>
  <c r="J6484" i="5"/>
  <c r="M6484" i="5"/>
  <c r="L6484" i="5"/>
  <c r="N6485" i="5"/>
  <c r="H6495" i="5"/>
  <c r="Q6495" i="5" s="1"/>
  <c r="K6495" i="5"/>
  <c r="J6495" i="5"/>
  <c r="I6495" i="5"/>
  <c r="H6507" i="5"/>
  <c r="Q6507" i="5" s="1"/>
  <c r="K6507" i="5"/>
  <c r="J6507" i="5"/>
  <c r="I6507" i="5"/>
  <c r="R6507" i="5" s="1"/>
  <c r="H6519" i="5"/>
  <c r="Q6519" i="5" s="1"/>
  <c r="K6519" i="5"/>
  <c r="J6519" i="5"/>
  <c r="I6519" i="5"/>
  <c r="H6531" i="5"/>
  <c r="Q6531" i="5" s="1"/>
  <c r="K6531" i="5"/>
  <c r="J6531" i="5"/>
  <c r="I6531" i="5"/>
  <c r="H6543" i="5"/>
  <c r="Q6543" i="5" s="1"/>
  <c r="K6543" i="5"/>
  <c r="J6543" i="5"/>
  <c r="I6543" i="5"/>
  <c r="R6543" i="5" s="1"/>
  <c r="M6553" i="5"/>
  <c r="I6559" i="5"/>
  <c r="J6563" i="5"/>
  <c r="K6567" i="5"/>
  <c r="J6583" i="5"/>
  <c r="J6589" i="5"/>
  <c r="R6589" i="5" s="1"/>
  <c r="K6589" i="5"/>
  <c r="M6589" i="5"/>
  <c r="L6589" i="5"/>
  <c r="L6596" i="5"/>
  <c r="M6597" i="5"/>
  <c r="L6598" i="5"/>
  <c r="I6598" i="5"/>
  <c r="J6603" i="5"/>
  <c r="H6603" i="5"/>
  <c r="Q6603" i="5" s="1"/>
  <c r="M6603" i="5"/>
  <c r="L6606" i="5"/>
  <c r="N6606" i="5" s="1"/>
  <c r="J6611" i="5"/>
  <c r="L6614" i="5"/>
  <c r="K6619" i="5"/>
  <c r="M6619" i="5"/>
  <c r="L6619" i="5"/>
  <c r="J6624" i="5"/>
  <c r="M6629" i="5"/>
  <c r="H6650" i="5"/>
  <c r="Q6650" i="5" s="1"/>
  <c r="K6650" i="5"/>
  <c r="J6650" i="5"/>
  <c r="I6650" i="5"/>
  <c r="M6650" i="5"/>
  <c r="L6650" i="5"/>
  <c r="I6670" i="5"/>
  <c r="J6418" i="5"/>
  <c r="M6418" i="5"/>
  <c r="L6418" i="5"/>
  <c r="N6419" i="5"/>
  <c r="R6433" i="5"/>
  <c r="S6433" i="5" s="1"/>
  <c r="H6447" i="5"/>
  <c r="Q6447" i="5" s="1"/>
  <c r="K6447" i="5"/>
  <c r="J6447" i="5"/>
  <c r="R6447" i="5" s="1"/>
  <c r="H6449" i="5"/>
  <c r="Q6449" i="5" s="1"/>
  <c r="N6450" i="5"/>
  <c r="L6458" i="5"/>
  <c r="J6470" i="5"/>
  <c r="K6472" i="5"/>
  <c r="I6476" i="5"/>
  <c r="R6476" i="5" s="1"/>
  <c r="H6476" i="5"/>
  <c r="Q6476" i="5" s="1"/>
  <c r="H6484" i="5"/>
  <c r="Q6484" i="5" s="1"/>
  <c r="L6495" i="5"/>
  <c r="L6507" i="5"/>
  <c r="L6519" i="5"/>
  <c r="L6531" i="5"/>
  <c r="L6543" i="5"/>
  <c r="H6557" i="5"/>
  <c r="Q6557" i="5" s="1"/>
  <c r="K6559" i="5"/>
  <c r="K6563" i="5"/>
  <c r="H6579" i="5"/>
  <c r="Q6579" i="5" s="1"/>
  <c r="H6589" i="5"/>
  <c r="Q6589" i="5" s="1"/>
  <c r="M6596" i="5"/>
  <c r="H6598" i="5"/>
  <c r="Q6598" i="5" s="1"/>
  <c r="I6603" i="5"/>
  <c r="L6604" i="5"/>
  <c r="J6604" i="5"/>
  <c r="I6604" i="5"/>
  <c r="R6604" i="5" s="1"/>
  <c r="K6611" i="5"/>
  <c r="H6619" i="5"/>
  <c r="Q6619" i="5" s="1"/>
  <c r="K6624" i="5"/>
  <c r="J6637" i="5"/>
  <c r="I6637" i="5"/>
  <c r="M6637" i="5"/>
  <c r="L6637" i="5"/>
  <c r="K6637" i="5"/>
  <c r="N6648" i="5"/>
  <c r="L6652" i="5"/>
  <c r="J6652" i="5"/>
  <c r="M6652" i="5"/>
  <c r="K6652" i="5"/>
  <c r="I6652" i="5"/>
  <c r="R6652" i="5" s="1"/>
  <c r="R6655" i="5"/>
  <c r="K6660" i="5"/>
  <c r="J6660" i="5"/>
  <c r="I6660" i="5"/>
  <c r="M6660" i="5"/>
  <c r="L6660" i="5"/>
  <c r="N6660" i="5" s="1"/>
  <c r="K6670" i="5"/>
  <c r="N6554" i="5"/>
  <c r="H6560" i="5"/>
  <c r="Q6560" i="5" s="1"/>
  <c r="J6560" i="5"/>
  <c r="L6562" i="5"/>
  <c r="I6562" i="5"/>
  <c r="R6562" i="5" s="1"/>
  <c r="N6563" i="5"/>
  <c r="N6572" i="5"/>
  <c r="J6573" i="5"/>
  <c r="I6573" i="5"/>
  <c r="N6574" i="5"/>
  <c r="N6587" i="5"/>
  <c r="K6600" i="5"/>
  <c r="L6600" i="5"/>
  <c r="N6601" i="5"/>
  <c r="L6623" i="5"/>
  <c r="J6623" i="5"/>
  <c r="K6623" i="5"/>
  <c r="R6625" i="5"/>
  <c r="T6625" i="5" s="1"/>
  <c r="U6625" i="5" s="1"/>
  <c r="L6628" i="5"/>
  <c r="J6628" i="5"/>
  <c r="I6628" i="5"/>
  <c r="K6628" i="5"/>
  <c r="N6639" i="5"/>
  <c r="J6655" i="5"/>
  <c r="K6658" i="5"/>
  <c r="N6665" i="5"/>
  <c r="J6672" i="5"/>
  <c r="L6672" i="5"/>
  <c r="K6672" i="5"/>
  <c r="N6677" i="5"/>
  <c r="L6683" i="5"/>
  <c r="H6683" i="5"/>
  <c r="Q6683" i="5" s="1"/>
  <c r="J6683" i="5"/>
  <c r="M6683" i="5"/>
  <c r="K6683" i="5"/>
  <c r="J6690" i="5"/>
  <c r="L6694" i="5"/>
  <c r="J6694" i="5"/>
  <c r="M6694" i="5"/>
  <c r="J6708" i="5"/>
  <c r="M6709" i="5"/>
  <c r="H6709" i="5"/>
  <c r="Q6709" i="5" s="1"/>
  <c r="L6709" i="5"/>
  <c r="J6709" i="5"/>
  <c r="I6709" i="5"/>
  <c r="I6725" i="5"/>
  <c r="L6725" i="5"/>
  <c r="J6725" i="5"/>
  <c r="P6740" i="5"/>
  <c r="H6488" i="5"/>
  <c r="Q6488" i="5" s="1"/>
  <c r="H6494" i="5"/>
  <c r="Q6494" i="5" s="1"/>
  <c r="H6500" i="5"/>
  <c r="Q6500" i="5" s="1"/>
  <c r="H6506" i="5"/>
  <c r="Q6506" i="5" s="1"/>
  <c r="H6512" i="5"/>
  <c r="Q6512" i="5" s="1"/>
  <c r="H6518" i="5"/>
  <c r="Q6518" i="5" s="1"/>
  <c r="H6524" i="5"/>
  <c r="H6530" i="5"/>
  <c r="Q6530" i="5" s="1"/>
  <c r="H6536" i="5"/>
  <c r="Q6536" i="5" s="1"/>
  <c r="H6542" i="5"/>
  <c r="Q6542" i="5" s="1"/>
  <c r="H6548" i="5"/>
  <c r="Q6548" i="5" s="1"/>
  <c r="I6560" i="5"/>
  <c r="R6560" i="5" s="1"/>
  <c r="H6562" i="5"/>
  <c r="H6564" i="5"/>
  <c r="Q6564" i="5" s="1"/>
  <c r="N6565" i="5"/>
  <c r="R6571" i="5"/>
  <c r="H6573" i="5"/>
  <c r="H6575" i="5"/>
  <c r="Q6575" i="5" s="1"/>
  <c r="R6586" i="5"/>
  <c r="R6595" i="5"/>
  <c r="S6595" i="5" s="1"/>
  <c r="H6600" i="5"/>
  <c r="Q6600" i="5" s="1"/>
  <c r="J6613" i="5"/>
  <c r="N6613" i="5" s="1"/>
  <c r="K6613" i="5"/>
  <c r="N6619" i="5"/>
  <c r="H6623" i="5"/>
  <c r="Q6623" i="5" s="1"/>
  <c r="H6628" i="5"/>
  <c r="L6641" i="5"/>
  <c r="J6641" i="5"/>
  <c r="K6641" i="5"/>
  <c r="R6643" i="5"/>
  <c r="T6643" i="5" s="1"/>
  <c r="U6643" i="5" s="1"/>
  <c r="L6646" i="5"/>
  <c r="J6646" i="5"/>
  <c r="I6646" i="5"/>
  <c r="K6646" i="5"/>
  <c r="K6655" i="5"/>
  <c r="N6657" i="5"/>
  <c r="H6672" i="5"/>
  <c r="Q6672" i="5" s="1"/>
  <c r="J6675" i="5"/>
  <c r="H6675" i="5"/>
  <c r="Q6675" i="5" s="1"/>
  <c r="M6675" i="5"/>
  <c r="N6675" i="5" s="1"/>
  <c r="L6679" i="5"/>
  <c r="I6679" i="5"/>
  <c r="K6679" i="5"/>
  <c r="J6679" i="5"/>
  <c r="I6683" i="5"/>
  <c r="K6690" i="5"/>
  <c r="H6694" i="5"/>
  <c r="L6708" i="5"/>
  <c r="K6709" i="5"/>
  <c r="I6713" i="5"/>
  <c r="L6713" i="5"/>
  <c r="J6713" i="5"/>
  <c r="M6713" i="5"/>
  <c r="K6713" i="5"/>
  <c r="N6722" i="5"/>
  <c r="H6725" i="5"/>
  <c r="Q6725" i="5" s="1"/>
  <c r="K6726" i="5"/>
  <c r="I6726" i="5"/>
  <c r="L6726" i="5"/>
  <c r="J6726" i="5"/>
  <c r="K6738" i="5"/>
  <c r="L6738" i="5"/>
  <c r="M6738" i="5"/>
  <c r="J6738" i="5"/>
  <c r="I6738" i="5"/>
  <c r="N6746" i="5"/>
  <c r="H6764" i="5"/>
  <c r="Q6764" i="5" s="1"/>
  <c r="M6764" i="5"/>
  <c r="M6799" i="5"/>
  <c r="K6799" i="5"/>
  <c r="L6799" i="5"/>
  <c r="J6799" i="5"/>
  <c r="I6799" i="5"/>
  <c r="K6560" i="5"/>
  <c r="J6562" i="5"/>
  <c r="I6564" i="5"/>
  <c r="R6564" i="5" s="1"/>
  <c r="H6566" i="5"/>
  <c r="J6566" i="5"/>
  <c r="R6566" i="5" s="1"/>
  <c r="N6567" i="5"/>
  <c r="K6573" i="5"/>
  <c r="I6575" i="5"/>
  <c r="R6575" i="5" s="1"/>
  <c r="N6599" i="5"/>
  <c r="I6600" i="5"/>
  <c r="R6600" i="5" s="1"/>
  <c r="H6608" i="5"/>
  <c r="Q6608" i="5" s="1"/>
  <c r="K6608" i="5"/>
  <c r="R6608" i="5" s="1"/>
  <c r="L6608" i="5"/>
  <c r="N6612" i="5"/>
  <c r="J6618" i="5"/>
  <c r="N6618" i="5" s="1"/>
  <c r="K6618" i="5"/>
  <c r="I6623" i="5"/>
  <c r="M6628" i="5"/>
  <c r="J6631" i="5"/>
  <c r="R6631" i="5" s="1"/>
  <c r="K6631" i="5"/>
  <c r="N6631" i="5" s="1"/>
  <c r="N6637" i="5"/>
  <c r="H6641" i="5"/>
  <c r="Q6641" i="5" s="1"/>
  <c r="H6646" i="5"/>
  <c r="L6655" i="5"/>
  <c r="L6659" i="5"/>
  <c r="J6659" i="5"/>
  <c r="K6659" i="5"/>
  <c r="R6661" i="5"/>
  <c r="T6661" i="5" s="1"/>
  <c r="U6661" i="5" s="1"/>
  <c r="L6664" i="5"/>
  <c r="J6664" i="5"/>
  <c r="I6664" i="5"/>
  <c r="K6664" i="5"/>
  <c r="I6672" i="5"/>
  <c r="I6675" i="5"/>
  <c r="H6679" i="5"/>
  <c r="Q6679" i="5" s="1"/>
  <c r="L6690" i="5"/>
  <c r="I6694" i="5"/>
  <c r="H6698" i="5"/>
  <c r="Q6698" i="5" s="1"/>
  <c r="L6698" i="5"/>
  <c r="R6698" i="5" s="1"/>
  <c r="M6698" i="5"/>
  <c r="N6700" i="5"/>
  <c r="H6713" i="5"/>
  <c r="Q6713" i="5" s="1"/>
  <c r="K6720" i="5"/>
  <c r="R6720" i="5" s="1"/>
  <c r="H6720" i="5"/>
  <c r="Q6720" i="5" s="1"/>
  <c r="M6720" i="5"/>
  <c r="K6725" i="5"/>
  <c r="H6726" i="5"/>
  <c r="Q6726" i="5" s="1"/>
  <c r="H6738" i="5"/>
  <c r="Q6738" i="5" s="1"/>
  <c r="R6739" i="5"/>
  <c r="S6739" i="5" s="1"/>
  <c r="I6764" i="5"/>
  <c r="K6774" i="5"/>
  <c r="L6774" i="5"/>
  <c r="M6774" i="5"/>
  <c r="H6799" i="5"/>
  <c r="Q6799" i="5" s="1"/>
  <c r="J6636" i="5"/>
  <c r="N6636" i="5" s="1"/>
  <c r="K6636" i="5"/>
  <c r="J6649" i="5"/>
  <c r="N6649" i="5" s="1"/>
  <c r="K6649" i="5"/>
  <c r="M6655" i="5"/>
  <c r="J6667" i="5"/>
  <c r="L6667" i="5"/>
  <c r="K6667" i="5"/>
  <c r="N6667" i="5" s="1"/>
  <c r="L6702" i="5"/>
  <c r="M6702" i="5"/>
  <c r="M6727" i="5"/>
  <c r="H6727" i="5"/>
  <c r="K6727" i="5"/>
  <c r="I6727" i="5"/>
  <c r="K6732" i="5"/>
  <c r="R6732" i="5" s="1"/>
  <c r="H6732" i="5"/>
  <c r="Q6732" i="5" s="1"/>
  <c r="H6740" i="5"/>
  <c r="Q6740" i="5" s="1"/>
  <c r="J6740" i="5"/>
  <c r="M6740" i="5"/>
  <c r="M6751" i="5"/>
  <c r="L6751" i="5"/>
  <c r="K6751" i="5"/>
  <c r="J6751" i="5"/>
  <c r="R6751" i="5" s="1"/>
  <c r="L6833" i="5"/>
  <c r="J6833" i="5"/>
  <c r="I6833" i="5"/>
  <c r="M6833" i="5"/>
  <c r="N6833" i="5" s="1"/>
  <c r="K6833" i="5"/>
  <c r="H6833" i="5"/>
  <c r="Q6833" i="5" s="1"/>
  <c r="R6684" i="5"/>
  <c r="H6692" i="5"/>
  <c r="Q6692" i="5" s="1"/>
  <c r="M6692" i="5"/>
  <c r="R6710" i="5"/>
  <c r="M6733" i="5"/>
  <c r="N6733" i="5" s="1"/>
  <c r="I6733" i="5"/>
  <c r="L6733" i="5"/>
  <c r="K6733" i="5"/>
  <c r="R6740" i="5"/>
  <c r="I6743" i="5"/>
  <c r="L6743" i="5"/>
  <c r="N6743" i="5" s="1"/>
  <c r="M6743" i="5"/>
  <c r="K6743" i="5"/>
  <c r="H6685" i="5"/>
  <c r="L6685" i="5"/>
  <c r="J6685" i="5"/>
  <c r="I6685" i="5"/>
  <c r="R6685" i="5" s="1"/>
  <c r="R6692" i="5"/>
  <c r="M6715" i="5"/>
  <c r="L6715" i="5"/>
  <c r="J6715" i="5"/>
  <c r="N6715" i="5" s="1"/>
  <c r="K6715" i="5"/>
  <c r="H6728" i="5"/>
  <c r="Q6728" i="5" s="1"/>
  <c r="L6728" i="5"/>
  <c r="R6728" i="5" s="1"/>
  <c r="M6728" i="5"/>
  <c r="V6827" i="5"/>
  <c r="T6827" i="5"/>
  <c r="U6827" i="5" s="1"/>
  <c r="S6827" i="5"/>
  <c r="Q6745" i="5"/>
  <c r="N6745" i="5"/>
  <c r="V6750" i="5"/>
  <c r="T6750" i="5"/>
  <c r="U6750" i="5" s="1"/>
  <c r="S6750" i="5"/>
  <c r="I6755" i="5"/>
  <c r="R6755" i="5" s="1"/>
  <c r="L6755" i="5"/>
  <c r="M6755" i="5"/>
  <c r="K6755" i="5"/>
  <c r="I6761" i="5"/>
  <c r="L6761" i="5"/>
  <c r="J6761" i="5"/>
  <c r="M6761" i="5"/>
  <c r="K6761" i="5"/>
  <c r="H6761" i="5"/>
  <c r="Q6761" i="5" s="1"/>
  <c r="K6822" i="5"/>
  <c r="I6822" i="5"/>
  <c r="L6822" i="5"/>
  <c r="M6822" i="5"/>
  <c r="J6822" i="5"/>
  <c r="H6822" i="5"/>
  <c r="Q6822" i="5" s="1"/>
  <c r="J6755" i="5"/>
  <c r="N6759" i="5"/>
  <c r="V6775" i="5"/>
  <c r="L6640" i="5"/>
  <c r="J6640" i="5"/>
  <c r="I6640" i="5"/>
  <c r="L6673" i="5"/>
  <c r="N6673" i="5" s="1"/>
  <c r="M6680" i="5"/>
  <c r="N6680" i="5" s="1"/>
  <c r="H6704" i="5"/>
  <c r="Q6704" i="5" s="1"/>
  <c r="J6704" i="5"/>
  <c r="M6704" i="5"/>
  <c r="N6710" i="5"/>
  <c r="J6717" i="5"/>
  <c r="H6717" i="5"/>
  <c r="Q6717" i="5" s="1"/>
  <c r="L6717" i="5"/>
  <c r="J6723" i="5"/>
  <c r="H6723" i="5"/>
  <c r="Q6723" i="5" s="1"/>
  <c r="I6723" i="5"/>
  <c r="M6723" i="5"/>
  <c r="K6723" i="5"/>
  <c r="L6723" i="5"/>
  <c r="N6629" i="5"/>
  <c r="H6640" i="5"/>
  <c r="Q6640" i="5" s="1"/>
  <c r="N6654" i="5"/>
  <c r="H6655" i="5"/>
  <c r="Q6655" i="5" s="1"/>
  <c r="L6658" i="5"/>
  <c r="J6658" i="5"/>
  <c r="I6658" i="5"/>
  <c r="N6670" i="5"/>
  <c r="H6690" i="5"/>
  <c r="Q6690" i="5" s="1"/>
  <c r="N6692" i="5"/>
  <c r="I6704" i="5"/>
  <c r="R6704" i="5" s="1"/>
  <c r="K6708" i="5"/>
  <c r="I6708" i="5"/>
  <c r="I6717" i="5"/>
  <c r="N6721" i="5"/>
  <c r="J6831" i="5"/>
  <c r="K6831" i="5"/>
  <c r="N6831" i="5" s="1"/>
  <c r="I6831" i="5"/>
  <c r="H6831" i="5"/>
  <c r="Q6831" i="5" s="1"/>
  <c r="M6831" i="5"/>
  <c r="L6831" i="5"/>
  <c r="N6551" i="5"/>
  <c r="H6584" i="5"/>
  <c r="Q6584" i="5" s="1"/>
  <c r="J6584" i="5"/>
  <c r="R6584" i="5" s="1"/>
  <c r="N6585" i="5"/>
  <c r="N6596" i="5"/>
  <c r="L6605" i="5"/>
  <c r="J6605" i="5"/>
  <c r="N6605" i="5" s="1"/>
  <c r="K6605" i="5"/>
  <c r="R6607" i="5"/>
  <c r="S6607" i="5" s="1"/>
  <c r="L6610" i="5"/>
  <c r="J6610" i="5"/>
  <c r="I6610" i="5"/>
  <c r="K6610" i="5"/>
  <c r="N6621" i="5"/>
  <c r="N6624" i="5"/>
  <c r="K6640" i="5"/>
  <c r="N6647" i="5"/>
  <c r="H6658" i="5"/>
  <c r="Q6658" i="5" s="1"/>
  <c r="R6678" i="5"/>
  <c r="V6678" i="5" s="1"/>
  <c r="R6682" i="5"/>
  <c r="I6690" i="5"/>
  <c r="K6704" i="5"/>
  <c r="H6708" i="5"/>
  <c r="Q6708" i="5" s="1"/>
  <c r="K6717" i="5"/>
  <c r="N6805" i="5"/>
  <c r="J6693" i="5"/>
  <c r="H6693" i="5"/>
  <c r="Q6693" i="5" s="1"/>
  <c r="N6696" i="5"/>
  <c r="L6701" i="5"/>
  <c r="H6701" i="5"/>
  <c r="Q6701" i="5" s="1"/>
  <c r="N6702" i="5"/>
  <c r="M6721" i="5"/>
  <c r="J6721" i="5"/>
  <c r="J6729" i="5"/>
  <c r="H6729" i="5"/>
  <c r="Q6729" i="5" s="1"/>
  <c r="K6729" i="5"/>
  <c r="H6734" i="5"/>
  <c r="L6734" i="5"/>
  <c r="K6741" i="5"/>
  <c r="J6744" i="5"/>
  <c r="J6749" i="5"/>
  <c r="I6762" i="5"/>
  <c r="J6768" i="5"/>
  <c r="J6777" i="5"/>
  <c r="H6777" i="5"/>
  <c r="Q6777" i="5" s="1"/>
  <c r="L6780" i="5"/>
  <c r="M6782" i="5"/>
  <c r="H6782" i="5"/>
  <c r="I6787" i="5"/>
  <c r="N6789" i="5"/>
  <c r="M6811" i="5"/>
  <c r="K6811" i="5"/>
  <c r="J6811" i="5"/>
  <c r="N6811" i="5" s="1"/>
  <c r="L6811" i="5"/>
  <c r="K6816" i="5"/>
  <c r="I6816" i="5"/>
  <c r="M6817" i="5"/>
  <c r="K6817" i="5"/>
  <c r="H6817" i="5"/>
  <c r="Q6817" i="5" s="1"/>
  <c r="L6817" i="5"/>
  <c r="J6817" i="5"/>
  <c r="I6817" i="5"/>
  <c r="H6824" i="5"/>
  <c r="Q6824" i="5" s="1"/>
  <c r="K6824" i="5"/>
  <c r="J6824" i="5"/>
  <c r="I6824" i="5"/>
  <c r="L6826" i="5"/>
  <c r="K6826" i="5"/>
  <c r="I6826" i="5"/>
  <c r="M6826" i="5"/>
  <c r="J6826" i="5"/>
  <c r="N6826" i="5" s="1"/>
  <c r="K6835" i="5"/>
  <c r="J6835" i="5"/>
  <c r="I6835" i="5"/>
  <c r="J6837" i="5"/>
  <c r="M6837" i="5"/>
  <c r="L6837" i="5"/>
  <c r="H6837" i="5"/>
  <c r="Q6837" i="5" s="1"/>
  <c r="K6837" i="5"/>
  <c r="I6837" i="5"/>
  <c r="K6840" i="5"/>
  <c r="J6840" i="5"/>
  <c r="N6840" i="5" s="1"/>
  <c r="I6840" i="5"/>
  <c r="R6674" i="5"/>
  <c r="L6676" i="5"/>
  <c r="J6676" i="5"/>
  <c r="R6695" i="5"/>
  <c r="V6695" i="5" s="1"/>
  <c r="J6699" i="5"/>
  <c r="R6699" i="5" s="1"/>
  <c r="H6699" i="5"/>
  <c r="K6699" i="5"/>
  <c r="J6705" i="5"/>
  <c r="H6705" i="5"/>
  <c r="Q6705" i="5" s="1"/>
  <c r="R6734" i="5"/>
  <c r="J6753" i="5"/>
  <c r="H6753" i="5"/>
  <c r="Q6753" i="5" s="1"/>
  <c r="L6753" i="5"/>
  <c r="M6753" i="5"/>
  <c r="J6762" i="5"/>
  <c r="M6763" i="5"/>
  <c r="H6763" i="5"/>
  <c r="Q6763" i="5" s="1"/>
  <c r="K6763" i="5"/>
  <c r="J6763" i="5"/>
  <c r="I6763" i="5"/>
  <c r="R6763" i="5" s="1"/>
  <c r="L6768" i="5"/>
  <c r="J6801" i="5"/>
  <c r="R6801" i="5" s="1"/>
  <c r="H6801" i="5"/>
  <c r="Q6801" i="5" s="1"/>
  <c r="M6801" i="5"/>
  <c r="N6804" i="5"/>
  <c r="N6823" i="5"/>
  <c r="N6845" i="5"/>
  <c r="L6866" i="5"/>
  <c r="M6866" i="5"/>
  <c r="K6866" i="5"/>
  <c r="J6866" i="5"/>
  <c r="I6866" i="5"/>
  <c r="R6866" i="5" s="1"/>
  <c r="J6867" i="5"/>
  <c r="I6867" i="5"/>
  <c r="H6867" i="5"/>
  <c r="Q6867" i="5" s="1"/>
  <c r="M6867" i="5"/>
  <c r="N6761" i="5"/>
  <c r="J6783" i="5"/>
  <c r="H6783" i="5"/>
  <c r="Q6783" i="5" s="1"/>
  <c r="I6783" i="5"/>
  <c r="M6783" i="5"/>
  <c r="L6783" i="5"/>
  <c r="K6783" i="5"/>
  <c r="K6792" i="5"/>
  <c r="I6792" i="5"/>
  <c r="M6792" i="5"/>
  <c r="R6811" i="5"/>
  <c r="R6818" i="5"/>
  <c r="I6869" i="5"/>
  <c r="M6869" i="5"/>
  <c r="L6869" i="5"/>
  <c r="K6869" i="5"/>
  <c r="J6869" i="5"/>
  <c r="M6879" i="5"/>
  <c r="J6879" i="5"/>
  <c r="I6879" i="5"/>
  <c r="R6879" i="5" s="1"/>
  <c r="H6879" i="5"/>
  <c r="Q6879" i="5" s="1"/>
  <c r="L6879" i="5"/>
  <c r="K6602" i="5"/>
  <c r="R6602" i="5" s="1"/>
  <c r="J6609" i="5"/>
  <c r="R6609" i="5" s="1"/>
  <c r="H6609" i="5"/>
  <c r="Q6609" i="5" s="1"/>
  <c r="J6617" i="5"/>
  <c r="R6617" i="5" s="1"/>
  <c r="K6620" i="5"/>
  <c r="N6620" i="5" s="1"/>
  <c r="J6627" i="5"/>
  <c r="R6627" i="5" s="1"/>
  <c r="H6627" i="5"/>
  <c r="Q6627" i="5" s="1"/>
  <c r="J6635" i="5"/>
  <c r="R6635" i="5" s="1"/>
  <c r="K6638" i="5"/>
  <c r="N6638" i="5" s="1"/>
  <c r="J6645" i="5"/>
  <c r="R6645" i="5" s="1"/>
  <c r="H6645" i="5"/>
  <c r="Q6645" i="5" s="1"/>
  <c r="J6653" i="5"/>
  <c r="R6653" i="5" s="1"/>
  <c r="K6656" i="5"/>
  <c r="N6656" i="5" s="1"/>
  <c r="J6663" i="5"/>
  <c r="R6663" i="5" s="1"/>
  <c r="H6663" i="5"/>
  <c r="Q6663" i="5" s="1"/>
  <c r="J6671" i="5"/>
  <c r="R6671" i="5" s="1"/>
  <c r="K6674" i="5"/>
  <c r="N6674" i="5" s="1"/>
  <c r="I6676" i="5"/>
  <c r="L6682" i="5"/>
  <c r="J6682" i="5"/>
  <c r="N6682" i="5" s="1"/>
  <c r="N6683" i="5"/>
  <c r="K6691" i="5"/>
  <c r="N6691" i="5" s="1"/>
  <c r="L6693" i="5"/>
  <c r="J6697" i="5"/>
  <c r="N6697" i="5" s="1"/>
  <c r="L6699" i="5"/>
  <c r="K6701" i="5"/>
  <c r="I6703" i="5"/>
  <c r="R6703" i="5" s="1"/>
  <c r="K6705" i="5"/>
  <c r="I6719" i="5"/>
  <c r="R6719" i="5" s="1"/>
  <c r="L6719" i="5"/>
  <c r="M6719" i="5"/>
  <c r="K6721" i="5"/>
  <c r="R6721" i="5" s="1"/>
  <c r="N6726" i="5"/>
  <c r="M6729" i="5"/>
  <c r="K6734" i="5"/>
  <c r="I6737" i="5"/>
  <c r="L6737" i="5"/>
  <c r="H6737" i="5"/>
  <c r="Q6737" i="5" s="1"/>
  <c r="J6747" i="5"/>
  <c r="R6747" i="5" s="1"/>
  <c r="H6747" i="5"/>
  <c r="Q6747" i="5" s="1"/>
  <c r="K6753" i="5"/>
  <c r="I6758" i="5"/>
  <c r="R6758" i="5" s="1"/>
  <c r="M6762" i="5"/>
  <c r="H6770" i="5"/>
  <c r="Q6770" i="5" s="1"/>
  <c r="L6770" i="5"/>
  <c r="R6770" i="5" s="1"/>
  <c r="M6770" i="5"/>
  <c r="N6770" i="5" s="1"/>
  <c r="L6777" i="5"/>
  <c r="K6782" i="5"/>
  <c r="R6782" i="5" s="1"/>
  <c r="H6792" i="5"/>
  <c r="Q6792" i="5" s="1"/>
  <c r="N6799" i="5"/>
  <c r="K6801" i="5"/>
  <c r="L6816" i="5"/>
  <c r="J6819" i="5"/>
  <c r="I6819" i="5"/>
  <c r="H6819" i="5"/>
  <c r="Q6819" i="5" s="1"/>
  <c r="M6819" i="5"/>
  <c r="M6835" i="5"/>
  <c r="M6840" i="5"/>
  <c r="L6867" i="5"/>
  <c r="H6869" i="5"/>
  <c r="Q6869" i="5" s="1"/>
  <c r="K6879" i="5"/>
  <c r="R6841" i="5"/>
  <c r="H6860" i="5"/>
  <c r="Q6860" i="5" s="1"/>
  <c r="M6860" i="5"/>
  <c r="K6860" i="5"/>
  <c r="J6860" i="5"/>
  <c r="I6860" i="5"/>
  <c r="R6860" i="5" s="1"/>
  <c r="J6829" i="5"/>
  <c r="H6829" i="5"/>
  <c r="Q6829" i="5" s="1"/>
  <c r="M6829" i="5"/>
  <c r="K6829" i="5"/>
  <c r="L6829" i="5"/>
  <c r="M6794" i="5"/>
  <c r="H6794" i="5"/>
  <c r="Q6794" i="5" s="1"/>
  <c r="J6813" i="5"/>
  <c r="I6813" i="5"/>
  <c r="H6813" i="5"/>
  <c r="Q6813" i="5" s="1"/>
  <c r="I6829" i="5"/>
  <c r="N6829" i="5" s="1"/>
  <c r="N6837" i="5"/>
  <c r="H6842" i="5"/>
  <c r="Q6842" i="5" s="1"/>
  <c r="K6842" i="5"/>
  <c r="J6842" i="5"/>
  <c r="I6842" i="5"/>
  <c r="L6842" i="5"/>
  <c r="M6842" i="5"/>
  <c r="L6856" i="5"/>
  <c r="J6856" i="5"/>
  <c r="I6856" i="5"/>
  <c r="R6856" i="5" s="1"/>
  <c r="H6856" i="5"/>
  <c r="Q6856" i="5" s="1"/>
  <c r="M6856" i="5"/>
  <c r="K6856" i="5"/>
  <c r="M6878" i="5"/>
  <c r="L6878" i="5"/>
  <c r="I6878" i="5"/>
  <c r="K6878" i="5"/>
  <c r="J6878" i="5"/>
  <c r="H6878" i="5"/>
  <c r="Q6878" i="5" s="1"/>
  <c r="S6859" i="5"/>
  <c r="V6863" i="5"/>
  <c r="T6863" i="5"/>
  <c r="U6863" i="5" s="1"/>
  <c r="N6737" i="5"/>
  <c r="N6767" i="5"/>
  <c r="R6775" i="5"/>
  <c r="S6775" i="5" s="1"/>
  <c r="K6780" i="5"/>
  <c r="I6780" i="5"/>
  <c r="K6794" i="5"/>
  <c r="R6794" i="5" s="1"/>
  <c r="M6813" i="5"/>
  <c r="J6741" i="5"/>
  <c r="H6741" i="5"/>
  <c r="Q6741" i="5" s="1"/>
  <c r="K6744" i="5"/>
  <c r="I6744" i="5"/>
  <c r="M6744" i="5"/>
  <c r="R6746" i="5"/>
  <c r="I6749" i="5"/>
  <c r="L6749" i="5"/>
  <c r="N6764" i="5"/>
  <c r="H6768" i="5"/>
  <c r="Q6768" i="5" s="1"/>
  <c r="M6776" i="5"/>
  <c r="H6776" i="5"/>
  <c r="Q6776" i="5" s="1"/>
  <c r="J6776" i="5"/>
  <c r="L6776" i="5"/>
  <c r="K6776" i="5"/>
  <c r="H6780" i="5"/>
  <c r="Q6780" i="5" s="1"/>
  <c r="M6781" i="5"/>
  <c r="K6781" i="5"/>
  <c r="H6781" i="5"/>
  <c r="Q6781" i="5" s="1"/>
  <c r="L6781" i="5"/>
  <c r="J6781" i="5"/>
  <c r="I6781" i="5"/>
  <c r="M6787" i="5"/>
  <c r="K6787" i="5"/>
  <c r="L6794" i="5"/>
  <c r="P6801" i="5"/>
  <c r="N6819" i="5"/>
  <c r="J6615" i="5"/>
  <c r="R6615" i="5" s="1"/>
  <c r="H6615" i="5"/>
  <c r="Q6615" i="5" s="1"/>
  <c r="J6633" i="5"/>
  <c r="R6633" i="5" s="1"/>
  <c r="H6633" i="5"/>
  <c r="J6651" i="5"/>
  <c r="R6651" i="5" s="1"/>
  <c r="H6651" i="5"/>
  <c r="Q6651" i="5" s="1"/>
  <c r="J6669" i="5"/>
  <c r="R6669" i="5" s="1"/>
  <c r="H6669" i="5"/>
  <c r="J6687" i="5"/>
  <c r="R6687" i="5" s="1"/>
  <c r="H6687" i="5"/>
  <c r="Q6687" i="5" s="1"/>
  <c r="N6690" i="5"/>
  <c r="I6707" i="5"/>
  <c r="N6707" i="5" s="1"/>
  <c r="L6707" i="5"/>
  <c r="J6711" i="5"/>
  <c r="R6711" i="5" s="1"/>
  <c r="H6711" i="5"/>
  <c r="Q6711" i="5" s="1"/>
  <c r="N6725" i="5"/>
  <c r="I6741" i="5"/>
  <c r="R6741" i="5" s="1"/>
  <c r="H6744" i="5"/>
  <c r="Q6744" i="5" s="1"/>
  <c r="H6749" i="5"/>
  <c r="Q6749" i="5" s="1"/>
  <c r="M6757" i="5"/>
  <c r="J6757" i="5"/>
  <c r="N6757" i="5" s="1"/>
  <c r="L6757" i="5"/>
  <c r="R6757" i="5" s="1"/>
  <c r="K6757" i="5"/>
  <c r="H6762" i="5"/>
  <c r="Q6762" i="5" s="1"/>
  <c r="I6768" i="5"/>
  <c r="R6768" i="5" s="1"/>
  <c r="I6776" i="5"/>
  <c r="J6780" i="5"/>
  <c r="H6787" i="5"/>
  <c r="Q6787" i="5" s="1"/>
  <c r="M6806" i="5"/>
  <c r="R6806" i="5" s="1"/>
  <c r="H6806" i="5"/>
  <c r="Q6806" i="5" s="1"/>
  <c r="K6806" i="5"/>
  <c r="L6806" i="5"/>
  <c r="K6810" i="5"/>
  <c r="I6810" i="5"/>
  <c r="N6810" i="5" s="1"/>
  <c r="R6852" i="5"/>
  <c r="K6853" i="5"/>
  <c r="J6853" i="5"/>
  <c r="I6853" i="5"/>
  <c r="L6853" i="5"/>
  <c r="J6765" i="5"/>
  <c r="H6765" i="5"/>
  <c r="Q6765" i="5" s="1"/>
  <c r="K6786" i="5"/>
  <c r="I6786" i="5"/>
  <c r="M6793" i="5"/>
  <c r="K6793" i="5"/>
  <c r="J6795" i="5"/>
  <c r="H6795" i="5"/>
  <c r="Q6795" i="5" s="1"/>
  <c r="N6816" i="5"/>
  <c r="L6838" i="5"/>
  <c r="J6838" i="5"/>
  <c r="I6838" i="5"/>
  <c r="R6838" i="5" s="1"/>
  <c r="H6838" i="5"/>
  <c r="Q6838" i="5" s="1"/>
  <c r="H6848" i="5"/>
  <c r="Q6848" i="5" s="1"/>
  <c r="M6848" i="5"/>
  <c r="L6848" i="5"/>
  <c r="J6848" i="5"/>
  <c r="N6853" i="5"/>
  <c r="S6977" i="5"/>
  <c r="V6977" i="5"/>
  <c r="T6977" i="5"/>
  <c r="U6977" i="5" s="1"/>
  <c r="N6755" i="5"/>
  <c r="I6765" i="5"/>
  <c r="R6765" i="5" s="1"/>
  <c r="H6769" i="5"/>
  <c r="I6773" i="5"/>
  <c r="R6773" i="5" s="1"/>
  <c r="L6773" i="5"/>
  <c r="N6774" i="5"/>
  <c r="H6786" i="5"/>
  <c r="Q6786" i="5" s="1"/>
  <c r="N6792" i="5"/>
  <c r="H6793" i="5"/>
  <c r="I6795" i="5"/>
  <c r="M6800" i="5"/>
  <c r="H6800" i="5"/>
  <c r="Q6800" i="5" s="1"/>
  <c r="R6823" i="5"/>
  <c r="H6830" i="5"/>
  <c r="Q6830" i="5" s="1"/>
  <c r="L6830" i="5"/>
  <c r="K6838" i="5"/>
  <c r="L6844" i="5"/>
  <c r="M6844" i="5"/>
  <c r="K6844" i="5"/>
  <c r="R6844" i="5" s="1"/>
  <c r="I6848" i="5"/>
  <c r="J6849" i="5"/>
  <c r="K6849" i="5"/>
  <c r="I6849" i="5"/>
  <c r="H6849" i="5"/>
  <c r="Q6849" i="5" s="1"/>
  <c r="R6859" i="5"/>
  <c r="V6859" i="5" s="1"/>
  <c r="N6875" i="5"/>
  <c r="N6881" i="5"/>
  <c r="T7071" i="5"/>
  <c r="U7071" i="5" s="1"/>
  <c r="V7071" i="5"/>
  <c r="S7071" i="5"/>
  <c r="T7941" i="5"/>
  <c r="U7941" i="5" s="1"/>
  <c r="S7941" i="5"/>
  <c r="V7941" i="5"/>
  <c r="J6735" i="5"/>
  <c r="R6735" i="5" s="1"/>
  <c r="H6735" i="5"/>
  <c r="Q6735" i="5" s="1"/>
  <c r="I6752" i="5"/>
  <c r="R6752" i="5" s="1"/>
  <c r="H6756" i="5"/>
  <c r="Q6756" i="5" s="1"/>
  <c r="K6765" i="5"/>
  <c r="I6769" i="5"/>
  <c r="R6769" i="5" s="1"/>
  <c r="J6771" i="5"/>
  <c r="R6771" i="5" s="1"/>
  <c r="H6771" i="5"/>
  <c r="Q6771" i="5" s="1"/>
  <c r="H6773" i="5"/>
  <c r="Q6773" i="5" s="1"/>
  <c r="J6786" i="5"/>
  <c r="I6793" i="5"/>
  <c r="R6793" i="5" s="1"/>
  <c r="K6795" i="5"/>
  <c r="K6798" i="5"/>
  <c r="I6798" i="5"/>
  <c r="I6800" i="5"/>
  <c r="R6800" i="5" s="1"/>
  <c r="M6805" i="5"/>
  <c r="K6805" i="5"/>
  <c r="R6805" i="5" s="1"/>
  <c r="J6807" i="5"/>
  <c r="R6807" i="5" s="1"/>
  <c r="H6807" i="5"/>
  <c r="R6812" i="5"/>
  <c r="N6822" i="5"/>
  <c r="I6830" i="5"/>
  <c r="M6838" i="5"/>
  <c r="H6844" i="5"/>
  <c r="Q6844" i="5" s="1"/>
  <c r="K6848" i="5"/>
  <c r="L6849" i="5"/>
  <c r="L6851" i="5"/>
  <c r="K6851" i="5"/>
  <c r="J6851" i="5"/>
  <c r="R6851" i="5" s="1"/>
  <c r="H6851" i="5"/>
  <c r="Q6851" i="5" s="1"/>
  <c r="S6959" i="5"/>
  <c r="V6959" i="5"/>
  <c r="T6959" i="5"/>
  <c r="U6959" i="5" s="1"/>
  <c r="V6920" i="5"/>
  <c r="S6887" i="5"/>
  <c r="V6887" i="5"/>
  <c r="T6887" i="5"/>
  <c r="U6887" i="5" s="1"/>
  <c r="N6895" i="5"/>
  <c r="V6951" i="5"/>
  <c r="V6899" i="5"/>
  <c r="J6855" i="5"/>
  <c r="M6855" i="5"/>
  <c r="L6855" i="5"/>
  <c r="I6855" i="5"/>
  <c r="N6868" i="5"/>
  <c r="M6874" i="5"/>
  <c r="L6874" i="5"/>
  <c r="K6874" i="5"/>
  <c r="J6874" i="5"/>
  <c r="I6874" i="5"/>
  <c r="M6938" i="5"/>
  <c r="H6938" i="5"/>
  <c r="Q6938" i="5" s="1"/>
  <c r="L6938" i="5"/>
  <c r="K6938" i="5"/>
  <c r="J6938" i="5"/>
  <c r="I6938" i="5"/>
  <c r="R6938" i="5" s="1"/>
  <c r="P6890" i="5"/>
  <c r="K6895" i="5"/>
  <c r="J6895" i="5"/>
  <c r="M6895" i="5"/>
  <c r="L6895" i="5"/>
  <c r="I6895" i="5"/>
  <c r="H6895" i="5"/>
  <c r="Q6895" i="5" s="1"/>
  <c r="K6919" i="5"/>
  <c r="H6919" i="5"/>
  <c r="Q6919" i="5" s="1"/>
  <c r="M6919" i="5"/>
  <c r="N6919" i="5" s="1"/>
  <c r="L6919" i="5"/>
  <c r="J6919" i="5"/>
  <c r="I6919" i="5"/>
  <c r="S6947" i="5"/>
  <c r="V6947" i="5"/>
  <c r="T6947" i="5"/>
  <c r="U6947" i="5" s="1"/>
  <c r="K6855" i="5"/>
  <c r="N6905" i="5"/>
  <c r="N6915" i="5"/>
  <c r="L6688" i="5"/>
  <c r="J6688" i="5"/>
  <c r="R6688" i="5" s="1"/>
  <c r="N6713" i="5"/>
  <c r="I6731" i="5"/>
  <c r="L6731" i="5"/>
  <c r="N6732" i="5"/>
  <c r="N6749" i="5"/>
  <c r="I6767" i="5"/>
  <c r="R6767" i="5" s="1"/>
  <c r="L6767" i="5"/>
  <c r="N6768" i="5"/>
  <c r="N6780" i="5"/>
  <c r="M6788" i="5"/>
  <c r="R6788" i="5" s="1"/>
  <c r="H6788" i="5"/>
  <c r="Q6788" i="5" s="1"/>
  <c r="N6841" i="5"/>
  <c r="J6847" i="5"/>
  <c r="I6847" i="5"/>
  <c r="H6847" i="5"/>
  <c r="Q6847" i="5" s="1"/>
  <c r="M6847" i="5"/>
  <c r="N6866" i="5"/>
  <c r="N6869" i="5"/>
  <c r="N6893" i="5"/>
  <c r="M6956" i="5"/>
  <c r="J6956" i="5"/>
  <c r="I6956" i="5"/>
  <c r="L6956" i="5"/>
  <c r="H7005" i="5"/>
  <c r="Q7005" i="5" s="1"/>
  <c r="I7005" i="5"/>
  <c r="M7005" i="5"/>
  <c r="L7005" i="5"/>
  <c r="N7005" i="5" s="1"/>
  <c r="K7005" i="5"/>
  <c r="J7005" i="5"/>
  <c r="H6915" i="5"/>
  <c r="Q6915" i="5" s="1"/>
  <c r="M6915" i="5"/>
  <c r="J6915" i="5"/>
  <c r="J6928" i="5"/>
  <c r="H6928" i="5"/>
  <c r="Q6928" i="5" s="1"/>
  <c r="I6928" i="5"/>
  <c r="L6928" i="5"/>
  <c r="K6928" i="5"/>
  <c r="K6943" i="5"/>
  <c r="L6943" i="5"/>
  <c r="M6943" i="5"/>
  <c r="H6943" i="5"/>
  <c r="Q6943" i="5" s="1"/>
  <c r="M6944" i="5"/>
  <c r="H6944" i="5"/>
  <c r="Q6944" i="5" s="1"/>
  <c r="I6944" i="5"/>
  <c r="L6944" i="5"/>
  <c r="M6950" i="5"/>
  <c r="I6950" i="5"/>
  <c r="L6950" i="5"/>
  <c r="H6956" i="5"/>
  <c r="Q6956" i="5" s="1"/>
  <c r="J6982" i="5"/>
  <c r="H6982" i="5"/>
  <c r="Q6982" i="5" s="1"/>
  <c r="L6982" i="5"/>
  <c r="K6982" i="5"/>
  <c r="I6982" i="5"/>
  <c r="M6982" i="5"/>
  <c r="N6995" i="5"/>
  <c r="I7008" i="5"/>
  <c r="L7008" i="5"/>
  <c r="K7008" i="5"/>
  <c r="K7009" i="5"/>
  <c r="H7009" i="5"/>
  <c r="Q7009" i="5" s="1"/>
  <c r="M7009" i="5"/>
  <c r="L7009" i="5"/>
  <c r="J7009" i="5"/>
  <c r="K7021" i="5"/>
  <c r="M7021" i="5"/>
  <c r="H7021" i="5"/>
  <c r="Q7021" i="5" s="1"/>
  <c r="L7021" i="5"/>
  <c r="J7021" i="5"/>
  <c r="I7021" i="5"/>
  <c r="M7034" i="5"/>
  <c r="H7034" i="5"/>
  <c r="Q7034" i="5" s="1"/>
  <c r="L7034" i="5"/>
  <c r="K7034" i="5"/>
  <c r="J7034" i="5"/>
  <c r="I7034" i="5"/>
  <c r="J6706" i="5"/>
  <c r="J6712" i="5"/>
  <c r="R6712" i="5" s="1"/>
  <c r="J6718" i="5"/>
  <c r="R6718" i="5" s="1"/>
  <c r="J6724" i="5"/>
  <c r="R6724" i="5" s="1"/>
  <c r="J6730" i="5"/>
  <c r="R6730" i="5" s="1"/>
  <c r="J6736" i="5"/>
  <c r="R6736" i="5" s="1"/>
  <c r="J6742" i="5"/>
  <c r="R6742" i="5" s="1"/>
  <c r="J6748" i="5"/>
  <c r="R6748" i="5" s="1"/>
  <c r="J6754" i="5"/>
  <c r="N6754" i="5" s="1"/>
  <c r="J6760" i="5"/>
  <c r="R6760" i="5" s="1"/>
  <c r="J6766" i="5"/>
  <c r="N6766" i="5" s="1"/>
  <c r="J6772" i="5"/>
  <c r="R6772" i="5" s="1"/>
  <c r="J6778" i="5"/>
  <c r="R6778" i="5" s="1"/>
  <c r="L6779" i="5"/>
  <c r="R6779" i="5" s="1"/>
  <c r="J6784" i="5"/>
  <c r="R6784" i="5" s="1"/>
  <c r="L6785" i="5"/>
  <c r="R6785" i="5" s="1"/>
  <c r="J6790" i="5"/>
  <c r="R6790" i="5" s="1"/>
  <c r="L6791" i="5"/>
  <c r="R6791" i="5" s="1"/>
  <c r="J6796" i="5"/>
  <c r="N6796" i="5" s="1"/>
  <c r="L6797" i="5"/>
  <c r="R6797" i="5" s="1"/>
  <c r="J6802" i="5"/>
  <c r="R6802" i="5" s="1"/>
  <c r="L6803" i="5"/>
  <c r="R6803" i="5" s="1"/>
  <c r="J6808" i="5"/>
  <c r="N6808" i="5" s="1"/>
  <c r="L6809" i="5"/>
  <c r="R6809" i="5" s="1"/>
  <c r="J6814" i="5"/>
  <c r="N6814" i="5" s="1"/>
  <c r="L6815" i="5"/>
  <c r="R6815" i="5" s="1"/>
  <c r="J6820" i="5"/>
  <c r="R6820" i="5" s="1"/>
  <c r="L6821" i="5"/>
  <c r="R6821" i="5" s="1"/>
  <c r="M6825" i="5"/>
  <c r="J6828" i="5"/>
  <c r="R6828" i="5" s="1"/>
  <c r="M6832" i="5"/>
  <c r="M6836" i="5"/>
  <c r="K6839" i="5"/>
  <c r="M6843" i="5"/>
  <c r="J6846" i="5"/>
  <c r="R6846" i="5" s="1"/>
  <c r="M6850" i="5"/>
  <c r="M6854" i="5"/>
  <c r="K6857" i="5"/>
  <c r="R6857" i="5" s="1"/>
  <c r="M6861" i="5"/>
  <c r="K6864" i="5"/>
  <c r="R6864" i="5" s="1"/>
  <c r="N6867" i="5"/>
  <c r="I6876" i="5"/>
  <c r="H6876" i="5"/>
  <c r="Q6876" i="5" s="1"/>
  <c r="L6876" i="5"/>
  <c r="L6903" i="5"/>
  <c r="M6908" i="5"/>
  <c r="L6908" i="5"/>
  <c r="N6909" i="5"/>
  <c r="K6910" i="5"/>
  <c r="H6910" i="5"/>
  <c r="Q6910" i="5" s="1"/>
  <c r="I6915" i="5"/>
  <c r="M6928" i="5"/>
  <c r="I6943" i="5"/>
  <c r="J6944" i="5"/>
  <c r="H6945" i="5"/>
  <c r="Q6945" i="5" s="1"/>
  <c r="J6945" i="5"/>
  <c r="M6945" i="5"/>
  <c r="I6945" i="5"/>
  <c r="H6950" i="5"/>
  <c r="Q6950" i="5" s="1"/>
  <c r="K6956" i="5"/>
  <c r="I6984" i="5"/>
  <c r="L6984" i="5"/>
  <c r="K6984" i="5"/>
  <c r="H6984" i="5"/>
  <c r="Q6984" i="5" s="1"/>
  <c r="N7007" i="5"/>
  <c r="H7008" i="5"/>
  <c r="Q7008" i="5" s="1"/>
  <c r="I7009" i="5"/>
  <c r="N7013" i="5"/>
  <c r="L6839" i="5"/>
  <c r="N6839" i="5" s="1"/>
  <c r="L6857" i="5"/>
  <c r="M6902" i="5"/>
  <c r="L6902" i="5"/>
  <c r="I6902" i="5"/>
  <c r="K6915" i="5"/>
  <c r="N6932" i="5"/>
  <c r="H6939" i="5"/>
  <c r="Q6939" i="5" s="1"/>
  <c r="L6939" i="5"/>
  <c r="J6939" i="5"/>
  <c r="I6939" i="5"/>
  <c r="M6939" i="5"/>
  <c r="J6943" i="5"/>
  <c r="K6944" i="5"/>
  <c r="J6950" i="5"/>
  <c r="J7008" i="5"/>
  <c r="I7020" i="5"/>
  <c r="L7020" i="5"/>
  <c r="K7020" i="5"/>
  <c r="J7020" i="5"/>
  <c r="H7020" i="5"/>
  <c r="Q7020" i="5" s="1"/>
  <c r="H7029" i="5"/>
  <c r="Q7029" i="5" s="1"/>
  <c r="K7029" i="5"/>
  <c r="M7029" i="5"/>
  <c r="L7029" i="5"/>
  <c r="J7029" i="5"/>
  <c r="I7029" i="5"/>
  <c r="N7037" i="5"/>
  <c r="H6812" i="5"/>
  <c r="H6818" i="5"/>
  <c r="Q6818" i="5" s="1"/>
  <c r="H6834" i="5"/>
  <c r="M6839" i="5"/>
  <c r="H6852" i="5"/>
  <c r="Q6852" i="5" s="1"/>
  <c r="N6857" i="5"/>
  <c r="M6857" i="5"/>
  <c r="M6864" i="5"/>
  <c r="I6871" i="5"/>
  <c r="R6871" i="5" s="1"/>
  <c r="K6876" i="5"/>
  <c r="H6880" i="5"/>
  <c r="Q6880" i="5" s="1"/>
  <c r="M6890" i="5"/>
  <c r="L6890" i="5"/>
  <c r="N6891" i="5"/>
  <c r="H6902" i="5"/>
  <c r="Q6902" i="5" s="1"/>
  <c r="I6904" i="5"/>
  <c r="R6904" i="5" s="1"/>
  <c r="I6906" i="5"/>
  <c r="R6906" i="5" s="1"/>
  <c r="H6906" i="5"/>
  <c r="Q6906" i="5" s="1"/>
  <c r="I6908" i="5"/>
  <c r="R6908" i="5" s="1"/>
  <c r="J6910" i="5"/>
  <c r="L6915" i="5"/>
  <c r="I6930" i="5"/>
  <c r="L6930" i="5"/>
  <c r="J6930" i="5"/>
  <c r="H6930" i="5"/>
  <c r="Q6930" i="5" s="1"/>
  <c r="N6933" i="5"/>
  <c r="K6939" i="5"/>
  <c r="L6945" i="5"/>
  <c r="K6950" i="5"/>
  <c r="N6950" i="5" s="1"/>
  <c r="K6961" i="5"/>
  <c r="L6961" i="5"/>
  <c r="I6961" i="5"/>
  <c r="H6961" i="5"/>
  <c r="Q6961" i="5" s="1"/>
  <c r="J6961" i="5"/>
  <c r="N6961" i="5" s="1"/>
  <c r="M6984" i="5"/>
  <c r="N7004" i="5"/>
  <c r="M7008" i="5"/>
  <c r="M7020" i="5"/>
  <c r="N7023" i="5"/>
  <c r="R7031" i="5"/>
  <c r="K7069" i="5"/>
  <c r="M7069" i="5"/>
  <c r="H7069" i="5"/>
  <c r="Q7069" i="5" s="1"/>
  <c r="L7069" i="5"/>
  <c r="J7069" i="5"/>
  <c r="I7069" i="5"/>
  <c r="M6884" i="5"/>
  <c r="L6884" i="5"/>
  <c r="N6885" i="5"/>
  <c r="K6886" i="5"/>
  <c r="H6886" i="5"/>
  <c r="Q6886" i="5" s="1"/>
  <c r="M6896" i="5"/>
  <c r="L6896" i="5"/>
  <c r="I6896" i="5"/>
  <c r="R6896" i="5" s="1"/>
  <c r="L6917" i="5"/>
  <c r="J6917" i="5"/>
  <c r="R6962" i="5"/>
  <c r="H6963" i="5"/>
  <c r="Q6963" i="5" s="1"/>
  <c r="J6963" i="5"/>
  <c r="M6963" i="5"/>
  <c r="L6963" i="5"/>
  <c r="K6963" i="5"/>
  <c r="J6976" i="5"/>
  <c r="H6976" i="5"/>
  <c r="Q6976" i="5" s="1"/>
  <c r="K6976" i="5"/>
  <c r="I6976" i="5"/>
  <c r="L6976" i="5"/>
  <c r="R6987" i="5"/>
  <c r="J6988" i="5"/>
  <c r="H6988" i="5"/>
  <c r="Q6988" i="5" s="1"/>
  <c r="I6988" i="5"/>
  <c r="M6988" i="5"/>
  <c r="L6988" i="5"/>
  <c r="I6990" i="5"/>
  <c r="R6990" i="5" s="1"/>
  <c r="L6990" i="5"/>
  <c r="H6990" i="5"/>
  <c r="Q6990" i="5" s="1"/>
  <c r="M6990" i="5"/>
  <c r="K6990" i="5"/>
  <c r="H6862" i="5"/>
  <c r="Q6862" i="5" s="1"/>
  <c r="J6865" i="5"/>
  <c r="H6865" i="5"/>
  <c r="Q6865" i="5" s="1"/>
  <c r="N6874" i="5"/>
  <c r="I6882" i="5"/>
  <c r="H6882" i="5"/>
  <c r="Q6882" i="5" s="1"/>
  <c r="H6884" i="5"/>
  <c r="Q6884" i="5" s="1"/>
  <c r="I6886" i="5"/>
  <c r="H6892" i="5"/>
  <c r="Q6892" i="5" s="1"/>
  <c r="H6896" i="5"/>
  <c r="Q6896" i="5" s="1"/>
  <c r="H6898" i="5"/>
  <c r="Q6898" i="5" s="1"/>
  <c r="I6900" i="5"/>
  <c r="H6900" i="5"/>
  <c r="Q6900" i="5" s="1"/>
  <c r="L6900" i="5"/>
  <c r="K6913" i="5"/>
  <c r="J6913" i="5"/>
  <c r="L6913" i="5"/>
  <c r="H6917" i="5"/>
  <c r="Q6917" i="5" s="1"/>
  <c r="I6963" i="5"/>
  <c r="R6963" i="5" s="1"/>
  <c r="M6976" i="5"/>
  <c r="N6976" i="5" s="1"/>
  <c r="K6988" i="5"/>
  <c r="J6990" i="5"/>
  <c r="N7019" i="5"/>
  <c r="I6862" i="5"/>
  <c r="I6865" i="5"/>
  <c r="H6870" i="5"/>
  <c r="M6870" i="5"/>
  <c r="K6877" i="5"/>
  <c r="J6877" i="5"/>
  <c r="J6882" i="5"/>
  <c r="I6884" i="5"/>
  <c r="J6886" i="5"/>
  <c r="I6892" i="5"/>
  <c r="J6896" i="5"/>
  <c r="I6898" i="5"/>
  <c r="J6900" i="5"/>
  <c r="H6913" i="5"/>
  <c r="Q6913" i="5" s="1"/>
  <c r="I6917" i="5"/>
  <c r="R6917" i="5" s="1"/>
  <c r="K6925" i="5"/>
  <c r="J6925" i="5"/>
  <c r="N6928" i="5"/>
  <c r="N6943" i="5"/>
  <c r="N6956" i="5"/>
  <c r="I6978" i="5"/>
  <c r="L6978" i="5"/>
  <c r="K6978" i="5"/>
  <c r="J6978" i="5"/>
  <c r="H6978" i="5"/>
  <c r="Q6978" i="5" s="1"/>
  <c r="N7009" i="5"/>
  <c r="M7040" i="5"/>
  <c r="K7040" i="5"/>
  <c r="L7040" i="5"/>
  <c r="J7040" i="5"/>
  <c r="I7040" i="5"/>
  <c r="R7040" i="5" s="1"/>
  <c r="H7040" i="5"/>
  <c r="Q7040" i="5" s="1"/>
  <c r="R6911" i="5"/>
  <c r="V6911" i="5" s="1"/>
  <c r="H6921" i="5"/>
  <c r="Q6921" i="5" s="1"/>
  <c r="M6921" i="5"/>
  <c r="J6921" i="5"/>
  <c r="N6945" i="5"/>
  <c r="M6974" i="5"/>
  <c r="L6974" i="5"/>
  <c r="K6974" i="5"/>
  <c r="H6974" i="5"/>
  <c r="Q6974" i="5" s="1"/>
  <c r="T6991" i="5"/>
  <c r="U6991" i="5" s="1"/>
  <c r="S6991" i="5"/>
  <c r="V6991" i="5"/>
  <c r="H6993" i="5"/>
  <c r="Q6993" i="5" s="1"/>
  <c r="M6993" i="5"/>
  <c r="L6993" i="5"/>
  <c r="K6993" i="5"/>
  <c r="I6993" i="5"/>
  <c r="H7011" i="5"/>
  <c r="Q7011" i="5" s="1"/>
  <c r="K7011" i="5"/>
  <c r="J7011" i="5"/>
  <c r="I7011" i="5"/>
  <c r="N7011" i="5" s="1"/>
  <c r="M7011" i="5"/>
  <c r="L7011" i="5"/>
  <c r="N7034" i="5"/>
  <c r="S7067" i="5"/>
  <c r="V7067" i="5"/>
  <c r="T7067" i="5"/>
  <c r="U7067" i="5" s="1"/>
  <c r="I6858" i="5"/>
  <c r="N6858" i="5" s="1"/>
  <c r="K6862" i="5"/>
  <c r="L6865" i="5"/>
  <c r="J6870" i="5"/>
  <c r="R6870" i="5" s="1"/>
  <c r="L6872" i="5"/>
  <c r="H6872" i="5"/>
  <c r="Q6872" i="5" s="1"/>
  <c r="R6875" i="5"/>
  <c r="I6877" i="5"/>
  <c r="L6882" i="5"/>
  <c r="K6884" i="5"/>
  <c r="M6886" i="5"/>
  <c r="L6892" i="5"/>
  <c r="K6898" i="5"/>
  <c r="M6900" i="5"/>
  <c r="N6908" i="5"/>
  <c r="M6913" i="5"/>
  <c r="M6917" i="5"/>
  <c r="I6921" i="5"/>
  <c r="I6925" i="5"/>
  <c r="N6931" i="5"/>
  <c r="R6932" i="5"/>
  <c r="I6974" i="5"/>
  <c r="N6982" i="5"/>
  <c r="J6993" i="5"/>
  <c r="K6997" i="5"/>
  <c r="M6997" i="5"/>
  <c r="L6997" i="5"/>
  <c r="H6999" i="5"/>
  <c r="Q6999" i="5" s="1"/>
  <c r="K6999" i="5"/>
  <c r="M6999" i="5"/>
  <c r="J6999" i="5"/>
  <c r="I6999" i="5"/>
  <c r="P7018" i="5"/>
  <c r="J6858" i="5"/>
  <c r="M6862" i="5"/>
  <c r="M6865" i="5"/>
  <c r="K6870" i="5"/>
  <c r="N6873" i="5"/>
  <c r="L6877" i="5"/>
  <c r="M6882" i="5"/>
  <c r="M6892" i="5"/>
  <c r="N6892" i="5" s="1"/>
  <c r="L6898" i="5"/>
  <c r="N6902" i="5"/>
  <c r="R6909" i="5"/>
  <c r="M6914" i="5"/>
  <c r="I6914" i="5"/>
  <c r="R6914" i="5" s="1"/>
  <c r="K6921" i="5"/>
  <c r="L6925" i="5"/>
  <c r="N6930" i="5"/>
  <c r="K6967" i="5"/>
  <c r="I6967" i="5"/>
  <c r="R6967" i="5" s="1"/>
  <c r="M6967" i="5"/>
  <c r="J6967" i="5"/>
  <c r="H6967" i="5"/>
  <c r="Q6967" i="5" s="1"/>
  <c r="L6967" i="5"/>
  <c r="M6968" i="5"/>
  <c r="L6968" i="5"/>
  <c r="R6968" i="5" s="1"/>
  <c r="J6974" i="5"/>
  <c r="N6987" i="5"/>
  <c r="N6989" i="5"/>
  <c r="I6996" i="5"/>
  <c r="L6996" i="5"/>
  <c r="K6996" i="5"/>
  <c r="J6996" i="5"/>
  <c r="H6996" i="5"/>
  <c r="Q6996" i="5" s="1"/>
  <c r="J7006" i="5"/>
  <c r="H7006" i="5"/>
  <c r="Q7006" i="5" s="1"/>
  <c r="L7006" i="5"/>
  <c r="K7006" i="5"/>
  <c r="M7006" i="5"/>
  <c r="M7010" i="5"/>
  <c r="N7010" i="5" s="1"/>
  <c r="I7010" i="5"/>
  <c r="H7010" i="5"/>
  <c r="Q7010" i="5" s="1"/>
  <c r="L7010" i="5"/>
  <c r="K7010" i="5"/>
  <c r="I6825" i="5"/>
  <c r="R6825" i="5" s="1"/>
  <c r="I6832" i="5"/>
  <c r="R6832" i="5" s="1"/>
  <c r="J6836" i="5"/>
  <c r="R6836" i="5" s="1"/>
  <c r="I6843" i="5"/>
  <c r="R6843" i="5" s="1"/>
  <c r="I6850" i="5"/>
  <c r="R6850" i="5" s="1"/>
  <c r="J6854" i="5"/>
  <c r="R6854" i="5" s="1"/>
  <c r="I6861" i="5"/>
  <c r="R6861" i="5" s="1"/>
  <c r="L6870" i="5"/>
  <c r="J6872" i="5"/>
  <c r="M6877" i="5"/>
  <c r="K6889" i="5"/>
  <c r="J6889" i="5"/>
  <c r="N6889" i="5" s="1"/>
  <c r="L6889" i="5"/>
  <c r="M6897" i="5"/>
  <c r="J6897" i="5"/>
  <c r="R6897" i="5" s="1"/>
  <c r="I6903" i="5"/>
  <c r="R6903" i="5" s="1"/>
  <c r="H6914" i="5"/>
  <c r="Q6914" i="5" s="1"/>
  <c r="L6921" i="5"/>
  <c r="J6922" i="5"/>
  <c r="R6922" i="5" s="1"/>
  <c r="H6922" i="5"/>
  <c r="Q6922" i="5" s="1"/>
  <c r="L6922" i="5"/>
  <c r="M6925" i="5"/>
  <c r="N6925" i="5" s="1"/>
  <c r="R6927" i="5"/>
  <c r="T6927" i="5" s="1"/>
  <c r="U6927" i="5" s="1"/>
  <c r="R6933" i="5"/>
  <c r="K6937" i="5"/>
  <c r="I6937" i="5"/>
  <c r="H6937" i="5"/>
  <c r="Q6937" i="5" s="1"/>
  <c r="L6937" i="5"/>
  <c r="J6937" i="5"/>
  <c r="N6953" i="5"/>
  <c r="H6968" i="5"/>
  <c r="Q6968" i="5" s="1"/>
  <c r="R6980" i="5"/>
  <c r="M6996" i="5"/>
  <c r="I6997" i="5"/>
  <c r="I7006" i="5"/>
  <c r="J7010" i="5"/>
  <c r="T7091" i="5"/>
  <c r="U7091" i="5" s="1"/>
  <c r="V7091" i="5"/>
  <c r="S7091" i="5"/>
  <c r="M6932" i="5"/>
  <c r="H6932" i="5"/>
  <c r="Q6932" i="5" s="1"/>
  <c r="I6960" i="5"/>
  <c r="L6960" i="5"/>
  <c r="N6960" i="5" s="1"/>
  <c r="J6960" i="5"/>
  <c r="H6960" i="5"/>
  <c r="Q6960" i="5" s="1"/>
  <c r="M6960" i="5"/>
  <c r="K6960" i="5"/>
  <c r="N6965" i="5"/>
  <c r="M6980" i="5"/>
  <c r="K6980" i="5"/>
  <c r="N6980" i="5" s="1"/>
  <c r="K7033" i="5"/>
  <c r="N7033" i="5" s="1"/>
  <c r="M7033" i="5"/>
  <c r="L7033" i="5"/>
  <c r="J7033" i="5"/>
  <c r="N7021" i="5"/>
  <c r="N7031" i="5"/>
  <c r="I7038" i="5"/>
  <c r="R7038" i="5" s="1"/>
  <c r="L7038" i="5"/>
  <c r="K7038" i="5"/>
  <c r="M7038" i="5"/>
  <c r="J7038" i="5"/>
  <c r="R7042" i="5"/>
  <c r="H7059" i="5"/>
  <c r="Q7059" i="5" s="1"/>
  <c r="J7059" i="5"/>
  <c r="I7059" i="5"/>
  <c r="M7059" i="5"/>
  <c r="L7059" i="5"/>
  <c r="R7054" i="5"/>
  <c r="V7098" i="5"/>
  <c r="T7098" i="5"/>
  <c r="U7098" i="5" s="1"/>
  <c r="S7098" i="5"/>
  <c r="S7061" i="5"/>
  <c r="V7061" i="5"/>
  <c r="T7061" i="5"/>
  <c r="U7061" i="5" s="1"/>
  <c r="M7046" i="5"/>
  <c r="L7046" i="5"/>
  <c r="V7130" i="5"/>
  <c r="Q7139" i="5"/>
  <c r="V7154" i="5"/>
  <c r="N6879" i="5"/>
  <c r="R6881" i="5"/>
  <c r="K6883" i="5"/>
  <c r="J6883" i="5"/>
  <c r="N6883" i="5" s="1"/>
  <c r="I6894" i="5"/>
  <c r="R6894" i="5" s="1"/>
  <c r="H6894" i="5"/>
  <c r="Q6894" i="5" s="1"/>
  <c r="N6903" i="5"/>
  <c r="R6905" i="5"/>
  <c r="K6907" i="5"/>
  <c r="J6907" i="5"/>
  <c r="L6918" i="5"/>
  <c r="N6918" i="5" s="1"/>
  <c r="J6918" i="5"/>
  <c r="I6918" i="5"/>
  <c r="R6920" i="5"/>
  <c r="T6920" i="5" s="1"/>
  <c r="U6920" i="5" s="1"/>
  <c r="M6926" i="5"/>
  <c r="J6926" i="5"/>
  <c r="I6926" i="5"/>
  <c r="H6926" i="5"/>
  <c r="Q6926" i="5" s="1"/>
  <c r="L6926" i="5"/>
  <c r="J6940" i="5"/>
  <c r="R6940" i="5" s="1"/>
  <c r="H6940" i="5"/>
  <c r="H6975" i="5"/>
  <c r="Q6975" i="5" s="1"/>
  <c r="K6975" i="5"/>
  <c r="J6975" i="5"/>
  <c r="L6975" i="5"/>
  <c r="I6975" i="5"/>
  <c r="R6975" i="5" s="1"/>
  <c r="R6983" i="5"/>
  <c r="S6983" i="5" s="1"/>
  <c r="M7022" i="5"/>
  <c r="J7022" i="5"/>
  <c r="I7022" i="5"/>
  <c r="N7022" i="5" s="1"/>
  <c r="L7022" i="5"/>
  <c r="N7043" i="5"/>
  <c r="I7046" i="5"/>
  <c r="K7003" i="5"/>
  <c r="N7003" i="5" s="1"/>
  <c r="J7003" i="5"/>
  <c r="M7003" i="5"/>
  <c r="I7003" i="5"/>
  <c r="H7003" i="5"/>
  <c r="Q7003" i="5" s="1"/>
  <c r="K7015" i="5"/>
  <c r="J7015" i="5"/>
  <c r="I7015" i="5"/>
  <c r="H7015" i="5"/>
  <c r="Q7015" i="5" s="1"/>
  <c r="M7015" i="5"/>
  <c r="L7015" i="5"/>
  <c r="K7046" i="5"/>
  <c r="N7046" i="5" s="1"/>
  <c r="T7070" i="5"/>
  <c r="U7070" i="5" s="1"/>
  <c r="I6888" i="5"/>
  <c r="R6888" i="5" s="1"/>
  <c r="H6888" i="5"/>
  <c r="Q6888" i="5" s="1"/>
  <c r="N6897" i="5"/>
  <c r="R6899" i="5"/>
  <c r="T6899" i="5" s="1"/>
  <c r="U6899" i="5" s="1"/>
  <c r="K6901" i="5"/>
  <c r="J6901" i="5"/>
  <c r="R6901" i="5" s="1"/>
  <c r="I6912" i="5"/>
  <c r="R6912" i="5" s="1"/>
  <c r="H6912" i="5"/>
  <c r="Q6912" i="5" s="1"/>
  <c r="J6916" i="5"/>
  <c r="R6916" i="5" s="1"/>
  <c r="H6916" i="5"/>
  <c r="Q6916" i="5" s="1"/>
  <c r="M6916" i="5"/>
  <c r="L6916" i="5"/>
  <c r="J6934" i="5"/>
  <c r="R6934" i="5" s="1"/>
  <c r="H6934" i="5"/>
  <c r="Q6934" i="5" s="1"/>
  <c r="R6953" i="5"/>
  <c r="N6968" i="5"/>
  <c r="J6970" i="5"/>
  <c r="R6970" i="5" s="1"/>
  <c r="H6970" i="5"/>
  <c r="L7003" i="5"/>
  <c r="M7016" i="5"/>
  <c r="R7016" i="5" s="1"/>
  <c r="K7016" i="5"/>
  <c r="N7016" i="5" s="1"/>
  <c r="H7035" i="5"/>
  <c r="Q7035" i="5" s="1"/>
  <c r="J7035" i="5"/>
  <c r="I7035" i="5"/>
  <c r="R7035" i="5" s="1"/>
  <c r="R6931" i="5"/>
  <c r="I6942" i="5"/>
  <c r="R6942" i="5" s="1"/>
  <c r="L6942" i="5"/>
  <c r="J6952" i="5"/>
  <c r="H6952" i="5"/>
  <c r="Q6952" i="5" s="1"/>
  <c r="I6952" i="5"/>
  <c r="R6952" i="5" s="1"/>
  <c r="M6952" i="5"/>
  <c r="J6958" i="5"/>
  <c r="H6958" i="5"/>
  <c r="Q6958" i="5" s="1"/>
  <c r="K6958" i="5"/>
  <c r="I6958" i="5"/>
  <c r="R6958" i="5" s="1"/>
  <c r="K6973" i="5"/>
  <c r="R6973" i="5" s="1"/>
  <c r="H6973" i="5"/>
  <c r="Q6973" i="5" s="1"/>
  <c r="M6973" i="5"/>
  <c r="L6973" i="5"/>
  <c r="R7023" i="5"/>
  <c r="N7025" i="5"/>
  <c r="N7029" i="5"/>
  <c r="R7055" i="5"/>
  <c r="N7099" i="5"/>
  <c r="R7104" i="5"/>
  <c r="N6963" i="5"/>
  <c r="N6978" i="5"/>
  <c r="N6990" i="5"/>
  <c r="R6995" i="5"/>
  <c r="J7012" i="5"/>
  <c r="R7012" i="5" s="1"/>
  <c r="H7012" i="5"/>
  <c r="Q7012" i="5" s="1"/>
  <c r="K7027" i="5"/>
  <c r="M7027" i="5"/>
  <c r="L7027" i="5"/>
  <c r="N7027" i="5" s="1"/>
  <c r="I7044" i="5"/>
  <c r="R7044" i="5" s="1"/>
  <c r="L7044" i="5"/>
  <c r="K7044" i="5"/>
  <c r="N7100" i="5"/>
  <c r="N7117" i="5"/>
  <c r="L7122" i="5"/>
  <c r="K7122" i="5"/>
  <c r="J7122" i="5"/>
  <c r="M7122" i="5"/>
  <c r="I7122" i="5"/>
  <c r="H7122" i="5"/>
  <c r="Q7122" i="5" s="1"/>
  <c r="K7045" i="5"/>
  <c r="M7045" i="5"/>
  <c r="H7045" i="5"/>
  <c r="Q7045" i="5" s="1"/>
  <c r="L7045" i="5"/>
  <c r="J7045" i="5"/>
  <c r="N7055" i="5"/>
  <c r="N7059" i="5"/>
  <c r="M7088" i="5"/>
  <c r="K7088" i="5"/>
  <c r="J7088" i="5"/>
  <c r="I7088" i="5"/>
  <c r="R7088" i="5" s="1"/>
  <c r="H7088" i="5"/>
  <c r="Q7088" i="5" s="1"/>
  <c r="N7111" i="5"/>
  <c r="I7045" i="5"/>
  <c r="H7053" i="5"/>
  <c r="Q7053" i="5" s="1"/>
  <c r="K7053" i="5"/>
  <c r="M7053" i="5"/>
  <c r="K7057" i="5"/>
  <c r="N7057" i="5" s="1"/>
  <c r="M7057" i="5"/>
  <c r="R7070" i="5"/>
  <c r="S7070" i="5" s="1"/>
  <c r="K7137" i="5"/>
  <c r="I7137" i="5"/>
  <c r="H7137" i="5"/>
  <c r="Q7137" i="5" s="1"/>
  <c r="M7137" i="5"/>
  <c r="L7137" i="5"/>
  <c r="J7137" i="5"/>
  <c r="R7053" i="5"/>
  <c r="I7062" i="5"/>
  <c r="L7062" i="5"/>
  <c r="K7062" i="5"/>
  <c r="M7062" i="5"/>
  <c r="R7066" i="5"/>
  <c r="S7105" i="5"/>
  <c r="V7105" i="5"/>
  <c r="T7105" i="5"/>
  <c r="U7105" i="5" s="1"/>
  <c r="M7058" i="5"/>
  <c r="H7058" i="5"/>
  <c r="L7058" i="5"/>
  <c r="K7058" i="5"/>
  <c r="J7058" i="5"/>
  <c r="R7058" i="5" s="1"/>
  <c r="H7062" i="5"/>
  <c r="Q7062" i="5" s="1"/>
  <c r="N7069" i="5"/>
  <c r="N7085" i="5"/>
  <c r="R7090" i="5"/>
  <c r="N7106" i="5"/>
  <c r="N7073" i="5"/>
  <c r="K7075" i="5"/>
  <c r="M7075" i="5"/>
  <c r="L7075" i="5"/>
  <c r="R7075" i="5" s="1"/>
  <c r="H7075" i="5"/>
  <c r="Q7075" i="5" s="1"/>
  <c r="R7079" i="5"/>
  <c r="M7121" i="5"/>
  <c r="L7121" i="5"/>
  <c r="K7121" i="5"/>
  <c r="J7121" i="5"/>
  <c r="I7121" i="5"/>
  <c r="R7121" i="5" s="1"/>
  <c r="H7121" i="5"/>
  <c r="Q7121" i="5" s="1"/>
  <c r="M7064" i="5"/>
  <c r="K7064" i="5"/>
  <c r="N7079" i="5"/>
  <c r="K7081" i="5"/>
  <c r="M7081" i="5"/>
  <c r="L7081" i="5"/>
  <c r="N7089" i="5"/>
  <c r="S7136" i="5"/>
  <c r="V7136" i="5"/>
  <c r="T7136" i="5"/>
  <c r="U7136" i="5" s="1"/>
  <c r="L7230" i="5"/>
  <c r="J7230" i="5"/>
  <c r="M7230" i="5"/>
  <c r="K7230" i="5"/>
  <c r="I7230" i="5"/>
  <c r="H7230" i="5"/>
  <c r="Q7230" i="5" s="1"/>
  <c r="I6924" i="5"/>
  <c r="L6924" i="5"/>
  <c r="M6924" i="5"/>
  <c r="I6948" i="5"/>
  <c r="L6948" i="5"/>
  <c r="N6948" i="5" s="1"/>
  <c r="H6957" i="5"/>
  <c r="Q6957" i="5" s="1"/>
  <c r="L6957" i="5"/>
  <c r="R6969" i="5"/>
  <c r="V6969" i="5" s="1"/>
  <c r="I6972" i="5"/>
  <c r="N6972" i="5" s="1"/>
  <c r="L6972" i="5"/>
  <c r="N6988" i="5"/>
  <c r="J6994" i="5"/>
  <c r="H6994" i="5"/>
  <c r="Q6994" i="5" s="1"/>
  <c r="L6994" i="5"/>
  <c r="K6994" i="5"/>
  <c r="I6994" i="5"/>
  <c r="N6996" i="5"/>
  <c r="N7008" i="5"/>
  <c r="I7014" i="5"/>
  <c r="L7014" i="5"/>
  <c r="N7040" i="5"/>
  <c r="R7047" i="5"/>
  <c r="T7047" i="5" s="1"/>
  <c r="U7047" i="5" s="1"/>
  <c r="N7049" i="5"/>
  <c r="H7064" i="5"/>
  <c r="Q7064" i="5" s="1"/>
  <c r="H7081" i="5"/>
  <c r="Q7081" i="5" s="1"/>
  <c r="M7082" i="5"/>
  <c r="R7082" i="5" s="1"/>
  <c r="H7082" i="5"/>
  <c r="L7082" i="5"/>
  <c r="K7082" i="5"/>
  <c r="J7082" i="5"/>
  <c r="J6946" i="5"/>
  <c r="R6946" i="5" s="1"/>
  <c r="H6946" i="5"/>
  <c r="R6951" i="5"/>
  <c r="T6951" i="5" s="1"/>
  <c r="U6951" i="5" s="1"/>
  <c r="R6957" i="5"/>
  <c r="K6979" i="5"/>
  <c r="J6979" i="5"/>
  <c r="I6979" i="5"/>
  <c r="M6986" i="5"/>
  <c r="I6986" i="5"/>
  <c r="N6986" i="5" s="1"/>
  <c r="L6986" i="5"/>
  <c r="K6986" i="5"/>
  <c r="N7001" i="5"/>
  <c r="R7018" i="5"/>
  <c r="K7051" i="5"/>
  <c r="R7051" i="5" s="1"/>
  <c r="M7051" i="5"/>
  <c r="L7051" i="5"/>
  <c r="I7064" i="5"/>
  <c r="R7064" i="5" s="1"/>
  <c r="I7068" i="5"/>
  <c r="R7068" i="5" s="1"/>
  <c r="L7068" i="5"/>
  <c r="K7068" i="5"/>
  <c r="I7081" i="5"/>
  <c r="R6992" i="5"/>
  <c r="V6992" i="5" s="1"/>
  <c r="K7039" i="5"/>
  <c r="M7039" i="5"/>
  <c r="N7051" i="5"/>
  <c r="K7063" i="5"/>
  <c r="M7063" i="5"/>
  <c r="M7077" i="5"/>
  <c r="K7087" i="5"/>
  <c r="M7087" i="5"/>
  <c r="K7107" i="5"/>
  <c r="I7107" i="5"/>
  <c r="H7107" i="5"/>
  <c r="Q7107" i="5" s="1"/>
  <c r="L7107" i="5"/>
  <c r="J7107" i="5"/>
  <c r="N7137" i="5"/>
  <c r="N7148" i="5"/>
  <c r="J7303" i="5"/>
  <c r="M7303" i="5"/>
  <c r="L7303" i="5"/>
  <c r="I7303" i="5"/>
  <c r="H7303" i="5"/>
  <c r="Q7303" i="5" s="1"/>
  <c r="K7303" i="5"/>
  <c r="N6984" i="5"/>
  <c r="H6998" i="5"/>
  <c r="Q6998" i="5" s="1"/>
  <c r="J7000" i="5"/>
  <c r="H7000" i="5"/>
  <c r="Q7000" i="5" s="1"/>
  <c r="I7002" i="5"/>
  <c r="L7002" i="5"/>
  <c r="I7026" i="5"/>
  <c r="L7026" i="5"/>
  <c r="K7026" i="5"/>
  <c r="H7028" i="5"/>
  <c r="N7038" i="5"/>
  <c r="H7039" i="5"/>
  <c r="Q7039" i="5" s="1"/>
  <c r="I7050" i="5"/>
  <c r="R7050" i="5" s="1"/>
  <c r="L7050" i="5"/>
  <c r="K7050" i="5"/>
  <c r="H7052" i="5"/>
  <c r="Q7052" i="5" s="1"/>
  <c r="N7062" i="5"/>
  <c r="H7063" i="5"/>
  <c r="Q7063" i="5" s="1"/>
  <c r="I7074" i="5"/>
  <c r="L7074" i="5"/>
  <c r="K7074" i="5"/>
  <c r="H7076" i="5"/>
  <c r="H7087" i="5"/>
  <c r="Q7087" i="5" s="1"/>
  <c r="K7101" i="5"/>
  <c r="I7101" i="5"/>
  <c r="H7101" i="5"/>
  <c r="Q7101" i="5" s="1"/>
  <c r="M7101" i="5"/>
  <c r="M7102" i="5"/>
  <c r="K7102" i="5"/>
  <c r="J7102" i="5"/>
  <c r="L7102" i="5"/>
  <c r="I7102" i="5"/>
  <c r="H7102" i="5"/>
  <c r="Q7102" i="5" s="1"/>
  <c r="M7103" i="5"/>
  <c r="L7103" i="5"/>
  <c r="R7103" i="5" s="1"/>
  <c r="K7103" i="5"/>
  <c r="M7107" i="5"/>
  <c r="M7109" i="5"/>
  <c r="L7109" i="5"/>
  <c r="J7109" i="5"/>
  <c r="N7109" i="5" s="1"/>
  <c r="I7109" i="5"/>
  <c r="N7160" i="5"/>
  <c r="P7240" i="5"/>
  <c r="P7285" i="5"/>
  <c r="I6936" i="5"/>
  <c r="L6936" i="5"/>
  <c r="N6937" i="5"/>
  <c r="H6949" i="5"/>
  <c r="Q6949" i="5" s="1"/>
  <c r="H6962" i="5"/>
  <c r="Q6962" i="5" s="1"/>
  <c r="J6964" i="5"/>
  <c r="R6964" i="5" s="1"/>
  <c r="H6964" i="5"/>
  <c r="Q6964" i="5" s="1"/>
  <c r="I6966" i="5"/>
  <c r="R6966" i="5" s="1"/>
  <c r="L6966" i="5"/>
  <c r="I6981" i="5"/>
  <c r="R6981" i="5" s="1"/>
  <c r="H6985" i="5"/>
  <c r="Q6985" i="5" s="1"/>
  <c r="I6998" i="5"/>
  <c r="R6998" i="5" s="1"/>
  <c r="I7000" i="5"/>
  <c r="R7000" i="5" s="1"/>
  <c r="H7002" i="5"/>
  <c r="Q7002" i="5" s="1"/>
  <c r="I7017" i="5"/>
  <c r="H7026" i="5"/>
  <c r="Q7026" i="5" s="1"/>
  <c r="I7028" i="5"/>
  <c r="R7028" i="5" s="1"/>
  <c r="I7039" i="5"/>
  <c r="R7039" i="5" s="1"/>
  <c r="I7041" i="5"/>
  <c r="H7050" i="5"/>
  <c r="Q7050" i="5" s="1"/>
  <c r="I7052" i="5"/>
  <c r="R7052" i="5" s="1"/>
  <c r="I7063" i="5"/>
  <c r="I7065" i="5"/>
  <c r="R7065" i="5" s="1"/>
  <c r="H7074" i="5"/>
  <c r="Q7074" i="5" s="1"/>
  <c r="I7076" i="5"/>
  <c r="R7076" i="5" s="1"/>
  <c r="I7087" i="5"/>
  <c r="R7087" i="5" s="1"/>
  <c r="R7089" i="5"/>
  <c r="N7093" i="5"/>
  <c r="N7118" i="5"/>
  <c r="R7124" i="5"/>
  <c r="R7110" i="5"/>
  <c r="N7112" i="5"/>
  <c r="M7116" i="5"/>
  <c r="L7116" i="5"/>
  <c r="H7116" i="5"/>
  <c r="Q7116" i="5" s="1"/>
  <c r="K7125" i="5"/>
  <c r="I7125" i="5"/>
  <c r="H7125" i="5"/>
  <c r="Q7125" i="5" s="1"/>
  <c r="M7125" i="5"/>
  <c r="L7125" i="5"/>
  <c r="J7125" i="5"/>
  <c r="J7127" i="5"/>
  <c r="M7127" i="5"/>
  <c r="L7127" i="5"/>
  <c r="K7127" i="5"/>
  <c r="I7127" i="5"/>
  <c r="J7092" i="5"/>
  <c r="R7092" i="5" s="1"/>
  <c r="M7092" i="5"/>
  <c r="L7092" i="5"/>
  <c r="I7116" i="5"/>
  <c r="N7123" i="5"/>
  <c r="H7127" i="5"/>
  <c r="R7129" i="5"/>
  <c r="L7134" i="5"/>
  <c r="K7134" i="5"/>
  <c r="J7134" i="5"/>
  <c r="R7134" i="5" s="1"/>
  <c r="H7134" i="5"/>
  <c r="Q7134" i="5" s="1"/>
  <c r="K7173" i="5"/>
  <c r="I7173" i="5"/>
  <c r="H7173" i="5"/>
  <c r="Q7173" i="5" s="1"/>
  <c r="M7173" i="5"/>
  <c r="L7173" i="5"/>
  <c r="J7173" i="5"/>
  <c r="V7178" i="5"/>
  <c r="K7197" i="5"/>
  <c r="I7197" i="5"/>
  <c r="R7197" i="5" s="1"/>
  <c r="H7197" i="5"/>
  <c r="Q7197" i="5" s="1"/>
  <c r="M7197" i="5"/>
  <c r="L7197" i="5"/>
  <c r="J7197" i="5"/>
  <c r="S7202" i="5"/>
  <c r="V7202" i="5"/>
  <c r="N7270" i="5"/>
  <c r="K7095" i="5"/>
  <c r="I7095" i="5"/>
  <c r="H7095" i="5"/>
  <c r="Q7095" i="5" s="1"/>
  <c r="L7146" i="5"/>
  <c r="K7146" i="5"/>
  <c r="J7146" i="5"/>
  <c r="H7146" i="5"/>
  <c r="Q7146" i="5" s="1"/>
  <c r="R7146" i="5"/>
  <c r="R7148" i="5"/>
  <c r="N7074" i="5"/>
  <c r="K7083" i="5"/>
  <c r="R7083" i="5" s="1"/>
  <c r="I7086" i="5"/>
  <c r="L7086" i="5"/>
  <c r="K7086" i="5"/>
  <c r="N7086" i="5" s="1"/>
  <c r="K7092" i="5"/>
  <c r="L7095" i="5"/>
  <c r="M7096" i="5"/>
  <c r="K7096" i="5"/>
  <c r="J7096" i="5"/>
  <c r="H7096" i="5"/>
  <c r="Q7096" i="5" s="1"/>
  <c r="L7096" i="5"/>
  <c r="R7099" i="5"/>
  <c r="N7101" i="5"/>
  <c r="M7146" i="5"/>
  <c r="K7149" i="5"/>
  <c r="I7149" i="5"/>
  <c r="R7149" i="5" s="1"/>
  <c r="H7149" i="5"/>
  <c r="Q7149" i="5" s="1"/>
  <c r="M7149" i="5"/>
  <c r="L7149" i="5"/>
  <c r="J7149" i="5"/>
  <c r="J7211" i="5"/>
  <c r="H7211" i="5"/>
  <c r="Q7211" i="5" s="1"/>
  <c r="M7211" i="5"/>
  <c r="L7211" i="5"/>
  <c r="N7211" i="5" s="1"/>
  <c r="K7211" i="5"/>
  <c r="I7211" i="5"/>
  <c r="L7083" i="5"/>
  <c r="M7095" i="5"/>
  <c r="N7103" i="5"/>
  <c r="N7104" i="5"/>
  <c r="N7110" i="5"/>
  <c r="N7124" i="5"/>
  <c r="S7135" i="5"/>
  <c r="T7135" i="5"/>
  <c r="U7135" i="5" s="1"/>
  <c r="K7161" i="5"/>
  <c r="I7161" i="5"/>
  <c r="H7161" i="5"/>
  <c r="Q7161" i="5" s="1"/>
  <c r="M7161" i="5"/>
  <c r="L7161" i="5"/>
  <c r="J7161" i="5"/>
  <c r="N7161" i="5" s="1"/>
  <c r="L7244" i="5"/>
  <c r="H7244" i="5"/>
  <c r="Q7244" i="5" s="1"/>
  <c r="K7244" i="5"/>
  <c r="J7244" i="5"/>
  <c r="M7244" i="5"/>
  <c r="I7244" i="5"/>
  <c r="R7112" i="5"/>
  <c r="N7147" i="5"/>
  <c r="V7172" i="5"/>
  <c r="R7207" i="5"/>
  <c r="V7354" i="5"/>
  <c r="I6954" i="5"/>
  <c r="N6954" i="5" s="1"/>
  <c r="L6954" i="5"/>
  <c r="N6955" i="5"/>
  <c r="N7020" i="5"/>
  <c r="I7032" i="5"/>
  <c r="N7032" i="5" s="1"/>
  <c r="L7032" i="5"/>
  <c r="K7032" i="5"/>
  <c r="N7044" i="5"/>
  <c r="I7056" i="5"/>
  <c r="N7056" i="5" s="1"/>
  <c r="L7056" i="5"/>
  <c r="K7056" i="5"/>
  <c r="K7077" i="5"/>
  <c r="N7077" i="5" s="1"/>
  <c r="I7080" i="5"/>
  <c r="N7080" i="5" s="1"/>
  <c r="L7080" i="5"/>
  <c r="K7080" i="5"/>
  <c r="M7086" i="5"/>
  <c r="R7093" i="5"/>
  <c r="O7120" i="5"/>
  <c r="V7135" i="5"/>
  <c r="N7166" i="5"/>
  <c r="K7185" i="5"/>
  <c r="I7185" i="5"/>
  <c r="R7185" i="5" s="1"/>
  <c r="H7185" i="5"/>
  <c r="Q7185" i="5" s="1"/>
  <c r="M7185" i="5"/>
  <c r="L7185" i="5"/>
  <c r="J7185" i="5"/>
  <c r="T7190" i="5"/>
  <c r="U7190" i="5" s="1"/>
  <c r="R7219" i="5"/>
  <c r="T7219" i="5" s="1"/>
  <c r="U7219" i="5" s="1"/>
  <c r="R7100" i="5"/>
  <c r="J7115" i="5"/>
  <c r="R7115" i="5" s="1"/>
  <c r="K7119" i="5"/>
  <c r="I7119" i="5"/>
  <c r="H7119" i="5"/>
  <c r="Q7119" i="5" s="1"/>
  <c r="N7122" i="5"/>
  <c r="N7129" i="5"/>
  <c r="R7130" i="5"/>
  <c r="S7130" i="5" s="1"/>
  <c r="N7141" i="5"/>
  <c r="R7142" i="5"/>
  <c r="T7142" i="5" s="1"/>
  <c r="U7142" i="5" s="1"/>
  <c r="N7146" i="5"/>
  <c r="N7153" i="5"/>
  <c r="R7154" i="5"/>
  <c r="S7154" i="5" s="1"/>
  <c r="N7165" i="5"/>
  <c r="R7166" i="5"/>
  <c r="N7177" i="5"/>
  <c r="R7178" i="5"/>
  <c r="S7178" i="5" s="1"/>
  <c r="N7189" i="5"/>
  <c r="R7190" i="5"/>
  <c r="S7190" i="5" s="1"/>
  <c r="N7201" i="5"/>
  <c r="R7202" i="5"/>
  <c r="T7202" i="5" s="1"/>
  <c r="U7202" i="5" s="1"/>
  <c r="J7205" i="5"/>
  <c r="H7205" i="5"/>
  <c r="Q7205" i="5" s="1"/>
  <c r="M7205" i="5"/>
  <c r="L7205" i="5"/>
  <c r="N7213" i="5"/>
  <c r="R7214" i="5"/>
  <c r="L7224" i="5"/>
  <c r="J7224" i="5"/>
  <c r="M7239" i="5"/>
  <c r="K7239" i="5"/>
  <c r="I7239" i="5"/>
  <c r="H7239" i="5"/>
  <c r="Q7239" i="5" s="1"/>
  <c r="N7318" i="5"/>
  <c r="N7324" i="5"/>
  <c r="N7342" i="5"/>
  <c r="P7396" i="5"/>
  <c r="J6923" i="5"/>
  <c r="R6923" i="5" s="1"/>
  <c r="J6929" i="5"/>
  <c r="R6929" i="5" s="1"/>
  <c r="J6935" i="5"/>
  <c r="R6935" i="5" s="1"/>
  <c r="J6941" i="5"/>
  <c r="J6971" i="5"/>
  <c r="N6971" i="5" s="1"/>
  <c r="H7018" i="5"/>
  <c r="Q7018" i="5" s="1"/>
  <c r="H7024" i="5"/>
  <c r="Q7024" i="5" s="1"/>
  <c r="H7030" i="5"/>
  <c r="Q7030" i="5" s="1"/>
  <c r="H7036" i="5"/>
  <c r="Q7036" i="5" s="1"/>
  <c r="H7042" i="5"/>
  <c r="Q7042" i="5" s="1"/>
  <c r="H7048" i="5"/>
  <c r="Q7048" i="5" s="1"/>
  <c r="H7054" i="5"/>
  <c r="Q7054" i="5" s="1"/>
  <c r="H7060" i="5"/>
  <c r="Q7060" i="5" s="1"/>
  <c r="H7066" i="5"/>
  <c r="H7072" i="5"/>
  <c r="Q7072" i="5" s="1"/>
  <c r="H7078" i="5"/>
  <c r="Q7078" i="5" s="1"/>
  <c r="H7084" i="5"/>
  <c r="Q7084" i="5" s="1"/>
  <c r="H7090" i="5"/>
  <c r="Q7090" i="5" s="1"/>
  <c r="H7104" i="5"/>
  <c r="Q7104" i="5" s="1"/>
  <c r="M7108" i="5"/>
  <c r="K7108" i="5"/>
  <c r="J7108" i="5"/>
  <c r="J7119" i="5"/>
  <c r="H7128" i="5"/>
  <c r="Q7128" i="5" s="1"/>
  <c r="J7133" i="5"/>
  <c r="M7133" i="5"/>
  <c r="L7133" i="5"/>
  <c r="H7140" i="5"/>
  <c r="Q7140" i="5" s="1"/>
  <c r="J7145" i="5"/>
  <c r="M7145" i="5"/>
  <c r="L7145" i="5"/>
  <c r="H7152" i="5"/>
  <c r="Q7152" i="5" s="1"/>
  <c r="J7157" i="5"/>
  <c r="M7157" i="5"/>
  <c r="L7157" i="5"/>
  <c r="H7164" i="5"/>
  <c r="Q7164" i="5" s="1"/>
  <c r="J7169" i="5"/>
  <c r="M7169" i="5"/>
  <c r="L7169" i="5"/>
  <c r="H7176" i="5"/>
  <c r="Q7176" i="5" s="1"/>
  <c r="J7181" i="5"/>
  <c r="M7181" i="5"/>
  <c r="L7181" i="5"/>
  <c r="H7188" i="5"/>
  <c r="Q7188" i="5" s="1"/>
  <c r="J7193" i="5"/>
  <c r="M7193" i="5"/>
  <c r="L7193" i="5"/>
  <c r="H7200" i="5"/>
  <c r="Q7200" i="5" s="1"/>
  <c r="I7205" i="5"/>
  <c r="N7207" i="5"/>
  <c r="R7208" i="5"/>
  <c r="L7218" i="5"/>
  <c r="J7218" i="5"/>
  <c r="H7224" i="5"/>
  <c r="Q7224" i="5" s="1"/>
  <c r="K7233" i="5"/>
  <c r="I7233" i="5"/>
  <c r="H7233" i="5"/>
  <c r="Q7233" i="5" s="1"/>
  <c r="J7239" i="5"/>
  <c r="N7269" i="5"/>
  <c r="N7280" i="5"/>
  <c r="H7302" i="5"/>
  <c r="Q7302" i="5" s="1"/>
  <c r="M7302" i="5"/>
  <c r="K7302" i="5"/>
  <c r="J7302" i="5"/>
  <c r="I7302" i="5"/>
  <c r="R7302" i="5" s="1"/>
  <c r="R7311" i="5"/>
  <c r="N7330" i="5"/>
  <c r="P7345" i="5"/>
  <c r="R7359" i="5"/>
  <c r="J7363" i="5"/>
  <c r="M7363" i="5"/>
  <c r="L7363" i="5"/>
  <c r="K7363" i="5"/>
  <c r="I7363" i="5"/>
  <c r="H7363" i="5"/>
  <c r="Q7363" i="5" s="1"/>
  <c r="L7381" i="5"/>
  <c r="I7381" i="5"/>
  <c r="M7381" i="5"/>
  <c r="K7381" i="5"/>
  <c r="J7381" i="5"/>
  <c r="H7381" i="5"/>
  <c r="Q7381" i="5" s="1"/>
  <c r="R7106" i="5"/>
  <c r="L7212" i="5"/>
  <c r="N7212" i="5" s="1"/>
  <c r="J7212" i="5"/>
  <c r="K7227" i="5"/>
  <c r="I7227" i="5"/>
  <c r="H7227" i="5"/>
  <c r="Q7227" i="5" s="1"/>
  <c r="N7238" i="5"/>
  <c r="H7240" i="5"/>
  <c r="Q7240" i="5" s="1"/>
  <c r="M7240" i="5"/>
  <c r="K7240" i="5"/>
  <c r="J7240" i="5"/>
  <c r="R7245" i="5"/>
  <c r="N7251" i="5"/>
  <c r="K7271" i="5"/>
  <c r="H7271" i="5"/>
  <c r="I7271" i="5"/>
  <c r="M7271" i="5"/>
  <c r="L7271" i="5"/>
  <c r="N7294" i="5"/>
  <c r="P7333" i="5"/>
  <c r="M7097" i="5"/>
  <c r="N7097" i="5" s="1"/>
  <c r="L7097" i="5"/>
  <c r="R7097" i="5" s="1"/>
  <c r="I7108" i="5"/>
  <c r="M7114" i="5"/>
  <c r="K7114" i="5"/>
  <c r="J7114" i="5"/>
  <c r="M7119" i="5"/>
  <c r="H7126" i="5"/>
  <c r="M7126" i="5"/>
  <c r="K7126" i="5"/>
  <c r="J7126" i="5"/>
  <c r="R7126" i="5" s="1"/>
  <c r="J7128" i="5"/>
  <c r="R7128" i="5" s="1"/>
  <c r="I7133" i="5"/>
  <c r="N7133" i="5" s="1"/>
  <c r="H7138" i="5"/>
  <c r="M7138" i="5"/>
  <c r="K7138" i="5"/>
  <c r="J7138" i="5"/>
  <c r="R7138" i="5" s="1"/>
  <c r="J7140" i="5"/>
  <c r="R7140" i="5" s="1"/>
  <c r="I7145" i="5"/>
  <c r="R7145" i="5" s="1"/>
  <c r="H7150" i="5"/>
  <c r="M7150" i="5"/>
  <c r="K7150" i="5"/>
  <c r="J7150" i="5"/>
  <c r="R7150" i="5" s="1"/>
  <c r="J7152" i="5"/>
  <c r="R7152" i="5" s="1"/>
  <c r="I7157" i="5"/>
  <c r="N7157" i="5" s="1"/>
  <c r="H7162" i="5"/>
  <c r="Q7162" i="5" s="1"/>
  <c r="M7162" i="5"/>
  <c r="K7162" i="5"/>
  <c r="J7162" i="5"/>
  <c r="R7162" i="5" s="1"/>
  <c r="J7164" i="5"/>
  <c r="R7164" i="5" s="1"/>
  <c r="I7169" i="5"/>
  <c r="R7169" i="5" s="1"/>
  <c r="H7174" i="5"/>
  <c r="Q7174" i="5" s="1"/>
  <c r="M7174" i="5"/>
  <c r="K7174" i="5"/>
  <c r="J7174" i="5"/>
  <c r="R7174" i="5" s="1"/>
  <c r="J7176" i="5"/>
  <c r="R7176" i="5" s="1"/>
  <c r="I7181" i="5"/>
  <c r="R7181" i="5" s="1"/>
  <c r="H7186" i="5"/>
  <c r="Q7186" i="5" s="1"/>
  <c r="M7186" i="5"/>
  <c r="K7186" i="5"/>
  <c r="J7186" i="5"/>
  <c r="R7186" i="5" s="1"/>
  <c r="J7188" i="5"/>
  <c r="R7188" i="5" s="1"/>
  <c r="I7193" i="5"/>
  <c r="R7193" i="5" s="1"/>
  <c r="H7198" i="5"/>
  <c r="Q7198" i="5" s="1"/>
  <c r="M7198" i="5"/>
  <c r="K7198" i="5"/>
  <c r="J7198" i="5"/>
  <c r="R7198" i="5" s="1"/>
  <c r="J7200" i="5"/>
  <c r="R7200" i="5" s="1"/>
  <c r="L7206" i="5"/>
  <c r="J7206" i="5"/>
  <c r="R7206" i="5" s="1"/>
  <c r="H7212" i="5"/>
  <c r="Q7212" i="5" s="1"/>
  <c r="I7218" i="5"/>
  <c r="K7221" i="5"/>
  <c r="I7221" i="5"/>
  <c r="R7221" i="5" s="1"/>
  <c r="H7221" i="5"/>
  <c r="Q7221" i="5" s="1"/>
  <c r="K7224" i="5"/>
  <c r="J7227" i="5"/>
  <c r="N7232" i="5"/>
  <c r="L7233" i="5"/>
  <c r="I7240" i="5"/>
  <c r="R7240" i="5" s="1"/>
  <c r="K7253" i="5"/>
  <c r="H7253" i="5"/>
  <c r="Q7253" i="5" s="1"/>
  <c r="M7253" i="5"/>
  <c r="J7253" i="5"/>
  <c r="R7253" i="5" s="1"/>
  <c r="I7264" i="5"/>
  <c r="K7264" i="5"/>
  <c r="H7264" i="5"/>
  <c r="Q7264" i="5" s="1"/>
  <c r="J7271" i="5"/>
  <c r="L7274" i="5"/>
  <c r="K7274" i="5"/>
  <c r="J7274" i="5"/>
  <c r="H7274" i="5"/>
  <c r="Q7274" i="5" s="1"/>
  <c r="R7281" i="5"/>
  <c r="V7281" i="5" s="1"/>
  <c r="R7287" i="5"/>
  <c r="N7300" i="5"/>
  <c r="K7307" i="5"/>
  <c r="I7307" i="5"/>
  <c r="H7307" i="5"/>
  <c r="Q7307" i="5" s="1"/>
  <c r="J7307" i="5"/>
  <c r="M7307" i="5"/>
  <c r="R7347" i="5"/>
  <c r="K7215" i="5"/>
  <c r="I7215" i="5"/>
  <c r="H7215" i="5"/>
  <c r="Q7215" i="5" s="1"/>
  <c r="N7226" i="5"/>
  <c r="H7234" i="5"/>
  <c r="Q7234" i="5" s="1"/>
  <c r="M7234" i="5"/>
  <c r="K7234" i="5"/>
  <c r="J7234" i="5"/>
  <c r="I7246" i="5"/>
  <c r="L7246" i="5"/>
  <c r="J7246" i="5"/>
  <c r="H7246" i="5"/>
  <c r="Q7246" i="5" s="1"/>
  <c r="K7259" i="5"/>
  <c r="H7259" i="5"/>
  <c r="Q7259" i="5" s="1"/>
  <c r="L7259" i="5"/>
  <c r="I7259" i="5"/>
  <c r="H7266" i="5"/>
  <c r="Q7266" i="5" s="1"/>
  <c r="M7266" i="5"/>
  <c r="J7266" i="5"/>
  <c r="L7266" i="5"/>
  <c r="I7266" i="5"/>
  <c r="R7266" i="5" s="1"/>
  <c r="J7267" i="5"/>
  <c r="L7267" i="5"/>
  <c r="K7267" i="5"/>
  <c r="H7267" i="5"/>
  <c r="Q7267" i="5" s="1"/>
  <c r="R7274" i="5"/>
  <c r="K7283" i="5"/>
  <c r="I7283" i="5"/>
  <c r="H7283" i="5"/>
  <c r="Q7283" i="5" s="1"/>
  <c r="J7283" i="5"/>
  <c r="M7283" i="5"/>
  <c r="J7315" i="5"/>
  <c r="M7315" i="5"/>
  <c r="L7315" i="5"/>
  <c r="I7315" i="5"/>
  <c r="H7315" i="5"/>
  <c r="Q7315" i="5" s="1"/>
  <c r="M7120" i="5"/>
  <c r="K7120" i="5"/>
  <c r="J7120" i="5"/>
  <c r="R7120" i="5" s="1"/>
  <c r="K7131" i="5"/>
  <c r="I7131" i="5"/>
  <c r="H7131" i="5"/>
  <c r="Q7131" i="5" s="1"/>
  <c r="K7143" i="5"/>
  <c r="I7143" i="5"/>
  <c r="R7143" i="5" s="1"/>
  <c r="H7143" i="5"/>
  <c r="Q7143" i="5" s="1"/>
  <c r="K7155" i="5"/>
  <c r="I7155" i="5"/>
  <c r="R7155" i="5" s="1"/>
  <c r="H7155" i="5"/>
  <c r="Q7155" i="5" s="1"/>
  <c r="K7167" i="5"/>
  <c r="I7167" i="5"/>
  <c r="R7167" i="5" s="1"/>
  <c r="H7167" i="5"/>
  <c r="Q7167" i="5" s="1"/>
  <c r="K7179" i="5"/>
  <c r="I7179" i="5"/>
  <c r="H7179" i="5"/>
  <c r="Q7179" i="5" s="1"/>
  <c r="K7191" i="5"/>
  <c r="I7191" i="5"/>
  <c r="R7191" i="5" s="1"/>
  <c r="H7191" i="5"/>
  <c r="Q7191" i="5" s="1"/>
  <c r="K7203" i="5"/>
  <c r="I7203" i="5"/>
  <c r="R7203" i="5" s="1"/>
  <c r="H7203" i="5"/>
  <c r="Q7203" i="5" s="1"/>
  <c r="K7209" i="5"/>
  <c r="I7209" i="5"/>
  <c r="R7209" i="5" s="1"/>
  <c r="H7209" i="5"/>
  <c r="Q7209" i="5" s="1"/>
  <c r="J7215" i="5"/>
  <c r="N7220" i="5"/>
  <c r="H7228" i="5"/>
  <c r="M7228" i="5"/>
  <c r="K7228" i="5"/>
  <c r="J7228" i="5"/>
  <c r="R7228" i="5" s="1"/>
  <c r="N7230" i="5"/>
  <c r="I7234" i="5"/>
  <c r="J7241" i="5"/>
  <c r="R7241" i="5" s="1"/>
  <c r="H7241" i="5"/>
  <c r="M7241" i="5"/>
  <c r="L7241" i="5"/>
  <c r="K7246" i="5"/>
  <c r="H7248" i="5"/>
  <c r="Q7248" i="5" s="1"/>
  <c r="M7248" i="5"/>
  <c r="J7248" i="5"/>
  <c r="K7248" i="5"/>
  <c r="I7248" i="5"/>
  <c r="J7259" i="5"/>
  <c r="K7266" i="5"/>
  <c r="I7267" i="5"/>
  <c r="S7281" i="5"/>
  <c r="L7283" i="5"/>
  <c r="K7315" i="5"/>
  <c r="R7323" i="5"/>
  <c r="J7351" i="5"/>
  <c r="M7351" i="5"/>
  <c r="L7351" i="5"/>
  <c r="I7351" i="5"/>
  <c r="H7351" i="5"/>
  <c r="Q7351" i="5" s="1"/>
  <c r="H7362" i="5"/>
  <c r="Q7362" i="5" s="1"/>
  <c r="M7362" i="5"/>
  <c r="K7362" i="5"/>
  <c r="J7362" i="5"/>
  <c r="L7362" i="5"/>
  <c r="I7362" i="5"/>
  <c r="R7362" i="5" s="1"/>
  <c r="N7366" i="5"/>
  <c r="N7159" i="5"/>
  <c r="R7160" i="5"/>
  <c r="N7164" i="5"/>
  <c r="N7171" i="5"/>
  <c r="R7172" i="5"/>
  <c r="S7172" i="5" s="1"/>
  <c r="N7176" i="5"/>
  <c r="N7183" i="5"/>
  <c r="R7184" i="5"/>
  <c r="S7184" i="5" s="1"/>
  <c r="N7188" i="5"/>
  <c r="N7195" i="5"/>
  <c r="R7196" i="5"/>
  <c r="S7196" i="5" s="1"/>
  <c r="N7214" i="5"/>
  <c r="H7222" i="5"/>
  <c r="Q7222" i="5" s="1"/>
  <c r="M7222" i="5"/>
  <c r="K7222" i="5"/>
  <c r="J7222" i="5"/>
  <c r="N7224" i="5"/>
  <c r="J7249" i="5"/>
  <c r="L7249" i="5"/>
  <c r="M7249" i="5"/>
  <c r="H7249" i="5"/>
  <c r="Q7249" i="5" s="1"/>
  <c r="J7261" i="5"/>
  <c r="L7261" i="5"/>
  <c r="M7261" i="5"/>
  <c r="I7261" i="5"/>
  <c r="T7281" i="5"/>
  <c r="U7281" i="5" s="1"/>
  <c r="J7291" i="5"/>
  <c r="M7291" i="5"/>
  <c r="L7291" i="5"/>
  <c r="I7291" i="5"/>
  <c r="H7291" i="5"/>
  <c r="Q7291" i="5" s="1"/>
  <c r="N7303" i="5"/>
  <c r="H7314" i="5"/>
  <c r="Q7314" i="5" s="1"/>
  <c r="M7314" i="5"/>
  <c r="K7314" i="5"/>
  <c r="J7314" i="5"/>
  <c r="I7314" i="5"/>
  <c r="J7339" i="5"/>
  <c r="M7339" i="5"/>
  <c r="L7339" i="5"/>
  <c r="I7339" i="5"/>
  <c r="H7339" i="5"/>
  <c r="Q7339" i="5" s="1"/>
  <c r="J7139" i="5"/>
  <c r="M7139" i="5"/>
  <c r="L7139" i="5"/>
  <c r="J7151" i="5"/>
  <c r="M7151" i="5"/>
  <c r="L7151" i="5"/>
  <c r="H7158" i="5"/>
  <c r="Q7158" i="5" s="1"/>
  <c r="J7163" i="5"/>
  <c r="M7163" i="5"/>
  <c r="L7163" i="5"/>
  <c r="H7170" i="5"/>
  <c r="Q7170" i="5" s="1"/>
  <c r="J7175" i="5"/>
  <c r="M7175" i="5"/>
  <c r="L7175" i="5"/>
  <c r="H7182" i="5"/>
  <c r="Q7182" i="5" s="1"/>
  <c r="J7187" i="5"/>
  <c r="M7187" i="5"/>
  <c r="L7187" i="5"/>
  <c r="H7194" i="5"/>
  <c r="Q7194" i="5" s="1"/>
  <c r="J7199" i="5"/>
  <c r="M7199" i="5"/>
  <c r="L7199" i="5"/>
  <c r="N7208" i="5"/>
  <c r="H7216" i="5"/>
  <c r="Q7216" i="5" s="1"/>
  <c r="M7216" i="5"/>
  <c r="K7216" i="5"/>
  <c r="J7216" i="5"/>
  <c r="R7216" i="5" s="1"/>
  <c r="N7218" i="5"/>
  <c r="I7222" i="5"/>
  <c r="R7222" i="5" s="1"/>
  <c r="J7235" i="5"/>
  <c r="R7235" i="5" s="1"/>
  <c r="H7235" i="5"/>
  <c r="Q7235" i="5" s="1"/>
  <c r="M7235" i="5"/>
  <c r="L7235" i="5"/>
  <c r="I7249" i="5"/>
  <c r="R7249" i="5" s="1"/>
  <c r="L7256" i="5"/>
  <c r="K7256" i="5"/>
  <c r="I7256" i="5"/>
  <c r="H7256" i="5"/>
  <c r="Q7256" i="5" s="1"/>
  <c r="H7261" i="5"/>
  <c r="Q7261" i="5" s="1"/>
  <c r="K7291" i="5"/>
  <c r="N7306" i="5"/>
  <c r="L7314" i="5"/>
  <c r="J7327" i="5"/>
  <c r="M7327" i="5"/>
  <c r="L7327" i="5"/>
  <c r="I7327" i="5"/>
  <c r="H7327" i="5"/>
  <c r="Q7327" i="5" s="1"/>
  <c r="K7339" i="5"/>
  <c r="N7360" i="5"/>
  <c r="R7371" i="5"/>
  <c r="K7473" i="5"/>
  <c r="M7473" i="5"/>
  <c r="L7473" i="5"/>
  <c r="I7473" i="5"/>
  <c r="H7473" i="5"/>
  <c r="Q7473" i="5" s="1"/>
  <c r="J7473" i="5"/>
  <c r="H7210" i="5"/>
  <c r="M7210" i="5"/>
  <c r="K7210" i="5"/>
  <c r="J7210" i="5"/>
  <c r="J7229" i="5"/>
  <c r="H7229" i="5"/>
  <c r="M7229" i="5"/>
  <c r="L7229" i="5"/>
  <c r="S7237" i="5"/>
  <c r="R7238" i="5"/>
  <c r="H7278" i="5"/>
  <c r="Q7278" i="5" s="1"/>
  <c r="M7278" i="5"/>
  <c r="J7278" i="5"/>
  <c r="K7278" i="5"/>
  <c r="I7278" i="5"/>
  <c r="J7279" i="5"/>
  <c r="L7279" i="5"/>
  <c r="H7279" i="5"/>
  <c r="Q7279" i="5" s="1"/>
  <c r="M7279" i="5"/>
  <c r="K7279" i="5"/>
  <c r="S7282" i="5"/>
  <c r="T7282" i="5"/>
  <c r="U7282" i="5" s="1"/>
  <c r="H7290" i="5"/>
  <c r="Q7290" i="5" s="1"/>
  <c r="M7290" i="5"/>
  <c r="K7290" i="5"/>
  <c r="J7290" i="5"/>
  <c r="I7290" i="5"/>
  <c r="R7299" i="5"/>
  <c r="N7302" i="5"/>
  <c r="K7319" i="5"/>
  <c r="I7319" i="5"/>
  <c r="H7319" i="5"/>
  <c r="Q7319" i="5" s="1"/>
  <c r="J7319" i="5"/>
  <c r="M7319" i="5"/>
  <c r="H7350" i="5"/>
  <c r="Q7350" i="5" s="1"/>
  <c r="M7350" i="5"/>
  <c r="K7350" i="5"/>
  <c r="J7350" i="5"/>
  <c r="N7350" i="5" s="1"/>
  <c r="L7350" i="5"/>
  <c r="I7350" i="5"/>
  <c r="N7363" i="5"/>
  <c r="T7379" i="5"/>
  <c r="U7379" i="5" s="1"/>
  <c r="S7379" i="5"/>
  <c r="V7379" i="5"/>
  <c r="N7381" i="5"/>
  <c r="M7115" i="5"/>
  <c r="L7115" i="5"/>
  <c r="H7132" i="5"/>
  <c r="Q7132" i="5" s="1"/>
  <c r="M7132" i="5"/>
  <c r="K7132" i="5"/>
  <c r="J7132" i="5"/>
  <c r="I7139" i="5"/>
  <c r="H7144" i="5"/>
  <c r="Q7144" i="5" s="1"/>
  <c r="M7144" i="5"/>
  <c r="K7144" i="5"/>
  <c r="J7144" i="5"/>
  <c r="I7151" i="5"/>
  <c r="N7151" i="5" s="1"/>
  <c r="H7156" i="5"/>
  <c r="Q7156" i="5" s="1"/>
  <c r="M7156" i="5"/>
  <c r="K7156" i="5"/>
  <c r="J7156" i="5"/>
  <c r="J7158" i="5"/>
  <c r="R7158" i="5" s="1"/>
  <c r="I7163" i="5"/>
  <c r="N7163" i="5" s="1"/>
  <c r="H7168" i="5"/>
  <c r="Q7168" i="5" s="1"/>
  <c r="M7168" i="5"/>
  <c r="K7168" i="5"/>
  <c r="J7168" i="5"/>
  <c r="J7170" i="5"/>
  <c r="R7170" i="5" s="1"/>
  <c r="I7175" i="5"/>
  <c r="H7180" i="5"/>
  <c r="Q7180" i="5" s="1"/>
  <c r="M7180" i="5"/>
  <c r="K7180" i="5"/>
  <c r="J7180" i="5"/>
  <c r="J7182" i="5"/>
  <c r="R7182" i="5" s="1"/>
  <c r="I7187" i="5"/>
  <c r="H7192" i="5"/>
  <c r="Q7192" i="5" s="1"/>
  <c r="M7192" i="5"/>
  <c r="K7192" i="5"/>
  <c r="J7192" i="5"/>
  <c r="J7194" i="5"/>
  <c r="R7194" i="5" s="1"/>
  <c r="I7199" i="5"/>
  <c r="H7204" i="5"/>
  <c r="Q7204" i="5" s="1"/>
  <c r="M7204" i="5"/>
  <c r="K7204" i="5"/>
  <c r="J7204" i="5"/>
  <c r="N7206" i="5"/>
  <c r="I7210" i="5"/>
  <c r="L7216" i="5"/>
  <c r="J7223" i="5"/>
  <c r="H7223" i="5"/>
  <c r="Q7223" i="5" s="1"/>
  <c r="M7223" i="5"/>
  <c r="L7223" i="5"/>
  <c r="I7229" i="5"/>
  <c r="N7231" i="5"/>
  <c r="R7232" i="5"/>
  <c r="K7235" i="5"/>
  <c r="M7256" i="5"/>
  <c r="N7264" i="5"/>
  <c r="I7276" i="5"/>
  <c r="L7276" i="5"/>
  <c r="J7276" i="5"/>
  <c r="H7276" i="5"/>
  <c r="Q7276" i="5" s="1"/>
  <c r="L7278" i="5"/>
  <c r="I7279" i="5"/>
  <c r="V7282" i="5"/>
  <c r="L7290" i="5"/>
  <c r="L7319" i="5"/>
  <c r="H7338" i="5"/>
  <c r="Q7338" i="5" s="1"/>
  <c r="M7338" i="5"/>
  <c r="K7338" i="5"/>
  <c r="J7338" i="5"/>
  <c r="L7338" i="5"/>
  <c r="I7338" i="5"/>
  <c r="R7094" i="5"/>
  <c r="S7094" i="5" s="1"/>
  <c r="K7113" i="5"/>
  <c r="I7113" i="5"/>
  <c r="R7113" i="5" s="1"/>
  <c r="H7113" i="5"/>
  <c r="Q7113" i="5" s="1"/>
  <c r="H7115" i="5"/>
  <c r="Q7115" i="5" s="1"/>
  <c r="N7116" i="5"/>
  <c r="I7132" i="5"/>
  <c r="K7139" i="5"/>
  <c r="I7144" i="5"/>
  <c r="R7144" i="5" s="1"/>
  <c r="K7151" i="5"/>
  <c r="I7156" i="5"/>
  <c r="K7158" i="5"/>
  <c r="K7163" i="5"/>
  <c r="I7168" i="5"/>
  <c r="K7170" i="5"/>
  <c r="K7175" i="5"/>
  <c r="I7180" i="5"/>
  <c r="K7182" i="5"/>
  <c r="K7187" i="5"/>
  <c r="I7192" i="5"/>
  <c r="R7192" i="5" s="1"/>
  <c r="K7194" i="5"/>
  <c r="K7199" i="5"/>
  <c r="I7204" i="5"/>
  <c r="L7210" i="5"/>
  <c r="J7217" i="5"/>
  <c r="R7217" i="5" s="1"/>
  <c r="H7217" i="5"/>
  <c r="Q7217" i="5" s="1"/>
  <c r="M7217" i="5"/>
  <c r="L7217" i="5"/>
  <c r="I7223" i="5"/>
  <c r="R7223" i="5" s="1"/>
  <c r="N7225" i="5"/>
  <c r="R7226" i="5"/>
  <c r="K7229" i="5"/>
  <c r="L7236" i="5"/>
  <c r="J7236" i="5"/>
  <c r="N7236" i="5" s="1"/>
  <c r="L7243" i="5"/>
  <c r="J7243" i="5"/>
  <c r="R7243" i="5" s="1"/>
  <c r="H7243" i="5"/>
  <c r="Q7243" i="5" s="1"/>
  <c r="N7246" i="5"/>
  <c r="N7259" i="5"/>
  <c r="N7267" i="5"/>
  <c r="R7269" i="5"/>
  <c r="K7276" i="5"/>
  <c r="N7288" i="5"/>
  <c r="K7295" i="5"/>
  <c r="I7295" i="5"/>
  <c r="H7295" i="5"/>
  <c r="Q7295" i="5" s="1"/>
  <c r="J7295" i="5"/>
  <c r="M7295" i="5"/>
  <c r="N7307" i="5"/>
  <c r="H7326" i="5"/>
  <c r="Q7326" i="5" s="1"/>
  <c r="M7326" i="5"/>
  <c r="K7326" i="5"/>
  <c r="J7326" i="5"/>
  <c r="N7326" i="5" s="1"/>
  <c r="L7326" i="5"/>
  <c r="I7326" i="5"/>
  <c r="N7348" i="5"/>
  <c r="V7384" i="5"/>
  <c r="I7250" i="5"/>
  <c r="H7254" i="5"/>
  <c r="M7254" i="5"/>
  <c r="J7254" i="5"/>
  <c r="N7257" i="5"/>
  <c r="J7277" i="5"/>
  <c r="I7286" i="5"/>
  <c r="R7286" i="5" s="1"/>
  <c r="I7298" i="5"/>
  <c r="I7310" i="5"/>
  <c r="I7322" i="5"/>
  <c r="I7334" i="5"/>
  <c r="I7346" i="5"/>
  <c r="I7358" i="5"/>
  <c r="T7417" i="5"/>
  <c r="U7417" i="5" s="1"/>
  <c r="V7417" i="5"/>
  <c r="S7417" i="5"/>
  <c r="N7446" i="5"/>
  <c r="J7250" i="5"/>
  <c r="H7260" i="5"/>
  <c r="Q7260" i="5" s="1"/>
  <c r="M7260" i="5"/>
  <c r="J7260" i="5"/>
  <c r="R7260" i="5" s="1"/>
  <c r="N7263" i="5"/>
  <c r="H7284" i="5"/>
  <c r="Q7284" i="5" s="1"/>
  <c r="M7284" i="5"/>
  <c r="K7284" i="5"/>
  <c r="J7284" i="5"/>
  <c r="R7284" i="5" s="1"/>
  <c r="J7286" i="5"/>
  <c r="H7296" i="5"/>
  <c r="Q7296" i="5" s="1"/>
  <c r="M7296" i="5"/>
  <c r="K7296" i="5"/>
  <c r="J7296" i="5"/>
  <c r="R7296" i="5" s="1"/>
  <c r="J7298" i="5"/>
  <c r="H7308" i="5"/>
  <c r="Q7308" i="5" s="1"/>
  <c r="M7308" i="5"/>
  <c r="K7308" i="5"/>
  <c r="J7308" i="5"/>
  <c r="R7308" i="5" s="1"/>
  <c r="J7310" i="5"/>
  <c r="H7320" i="5"/>
  <c r="Q7320" i="5" s="1"/>
  <c r="M7320" i="5"/>
  <c r="K7320" i="5"/>
  <c r="J7320" i="5"/>
  <c r="R7320" i="5" s="1"/>
  <c r="J7322" i="5"/>
  <c r="H7332" i="5"/>
  <c r="Q7332" i="5" s="1"/>
  <c r="M7332" i="5"/>
  <c r="K7332" i="5"/>
  <c r="J7332" i="5"/>
  <c r="R7332" i="5" s="1"/>
  <c r="J7334" i="5"/>
  <c r="N7334" i="5" s="1"/>
  <c r="H7344" i="5"/>
  <c r="Q7344" i="5" s="1"/>
  <c r="M7344" i="5"/>
  <c r="R7344" i="5" s="1"/>
  <c r="K7344" i="5"/>
  <c r="J7344" i="5"/>
  <c r="J7346" i="5"/>
  <c r="H7356" i="5"/>
  <c r="Q7356" i="5" s="1"/>
  <c r="M7356" i="5"/>
  <c r="K7356" i="5"/>
  <c r="J7356" i="5"/>
  <c r="R7356" i="5" s="1"/>
  <c r="J7358" i="5"/>
  <c r="H7368" i="5"/>
  <c r="Q7368" i="5" s="1"/>
  <c r="M7368" i="5"/>
  <c r="K7368" i="5"/>
  <c r="J7368" i="5"/>
  <c r="R7368" i="5" s="1"/>
  <c r="J7370" i="5"/>
  <c r="R7375" i="5"/>
  <c r="H7378" i="5"/>
  <c r="Q7378" i="5" s="1"/>
  <c r="L7382" i="5"/>
  <c r="K7382" i="5"/>
  <c r="I7382" i="5"/>
  <c r="H7382" i="5"/>
  <c r="Q7382" i="5" s="1"/>
  <c r="J7386" i="5"/>
  <c r="L7386" i="5"/>
  <c r="K7386" i="5"/>
  <c r="S7477" i="5"/>
  <c r="V7477" i="5"/>
  <c r="T7477" i="5"/>
  <c r="U7477" i="5" s="1"/>
  <c r="H7373" i="5"/>
  <c r="Q7373" i="5" s="1"/>
  <c r="M7373" i="5"/>
  <c r="K7373" i="5"/>
  <c r="J7373" i="5"/>
  <c r="L7387" i="5"/>
  <c r="K7387" i="5"/>
  <c r="I7387" i="5"/>
  <c r="H7387" i="5"/>
  <c r="Q7387" i="5" s="1"/>
  <c r="R7440" i="5"/>
  <c r="V7444" i="5"/>
  <c r="S7447" i="5"/>
  <c r="V7447" i="5"/>
  <c r="T7447" i="5"/>
  <c r="U7447" i="5" s="1"/>
  <c r="V7470" i="5"/>
  <c r="T7470" i="5"/>
  <c r="U7470" i="5" s="1"/>
  <c r="S7470" i="5"/>
  <c r="N7244" i="5"/>
  <c r="M7250" i="5"/>
  <c r="K7252" i="5"/>
  <c r="R7252" i="5" s="1"/>
  <c r="L7254" i="5"/>
  <c r="J7258" i="5"/>
  <c r="R7258" i="5" s="1"/>
  <c r="K7260" i="5"/>
  <c r="J7262" i="5"/>
  <c r="N7262" i="5" s="1"/>
  <c r="I7268" i="5"/>
  <c r="R7268" i="5" s="1"/>
  <c r="R7270" i="5"/>
  <c r="H7272" i="5"/>
  <c r="M7272" i="5"/>
  <c r="J7272" i="5"/>
  <c r="R7272" i="5" s="1"/>
  <c r="N7275" i="5"/>
  <c r="L7284" i="5"/>
  <c r="N7284" i="5" s="1"/>
  <c r="M7286" i="5"/>
  <c r="K7289" i="5"/>
  <c r="I7289" i="5"/>
  <c r="R7289" i="5" s="1"/>
  <c r="H7289" i="5"/>
  <c r="Q7289" i="5" s="1"/>
  <c r="L7296" i="5"/>
  <c r="M7298" i="5"/>
  <c r="K7301" i="5"/>
  <c r="I7301" i="5"/>
  <c r="R7301" i="5" s="1"/>
  <c r="H7301" i="5"/>
  <c r="Q7301" i="5" s="1"/>
  <c r="L7308" i="5"/>
  <c r="M7310" i="5"/>
  <c r="K7313" i="5"/>
  <c r="I7313" i="5"/>
  <c r="H7313" i="5"/>
  <c r="L7320" i="5"/>
  <c r="M7322" i="5"/>
  <c r="K7325" i="5"/>
  <c r="I7325" i="5"/>
  <c r="H7325" i="5"/>
  <c r="Q7325" i="5" s="1"/>
  <c r="L7332" i="5"/>
  <c r="M7334" i="5"/>
  <c r="K7337" i="5"/>
  <c r="I7337" i="5"/>
  <c r="R7337" i="5" s="1"/>
  <c r="H7337" i="5"/>
  <c r="L7344" i="5"/>
  <c r="M7346" i="5"/>
  <c r="K7349" i="5"/>
  <c r="I7349" i="5"/>
  <c r="R7349" i="5" s="1"/>
  <c r="H7349" i="5"/>
  <c r="Q7349" i="5" s="1"/>
  <c r="L7356" i="5"/>
  <c r="M7358" i="5"/>
  <c r="K7361" i="5"/>
  <c r="I7361" i="5"/>
  <c r="H7361" i="5"/>
  <c r="Q7361" i="5" s="1"/>
  <c r="L7368" i="5"/>
  <c r="M7370" i="5"/>
  <c r="N7370" i="5" s="1"/>
  <c r="I7373" i="5"/>
  <c r="J7378" i="5"/>
  <c r="R7378" i="5" s="1"/>
  <c r="M7382" i="5"/>
  <c r="N7382" i="5" s="1"/>
  <c r="J7383" i="5"/>
  <c r="H7383" i="5"/>
  <c r="Q7383" i="5" s="1"/>
  <c r="M7383" i="5"/>
  <c r="L7383" i="5"/>
  <c r="I7386" i="5"/>
  <c r="J7387" i="5"/>
  <c r="R7391" i="5"/>
  <c r="V7413" i="5"/>
  <c r="O7560" i="5"/>
  <c r="N7286" i="5"/>
  <c r="N7293" i="5"/>
  <c r="R7294" i="5"/>
  <c r="N7298" i="5"/>
  <c r="N7305" i="5"/>
  <c r="R7306" i="5"/>
  <c r="N7310" i="5"/>
  <c r="N7317" i="5"/>
  <c r="R7318" i="5"/>
  <c r="N7329" i="5"/>
  <c r="R7330" i="5"/>
  <c r="N7341" i="5"/>
  <c r="R7342" i="5"/>
  <c r="N7346" i="5"/>
  <c r="N7353" i="5"/>
  <c r="R7354" i="5"/>
  <c r="S7354" i="5" s="1"/>
  <c r="N7358" i="5"/>
  <c r="N7365" i="5"/>
  <c r="R7366" i="5"/>
  <c r="L7373" i="5"/>
  <c r="M7387" i="5"/>
  <c r="H7388" i="5"/>
  <c r="Q7388" i="5" s="1"/>
  <c r="L7388" i="5"/>
  <c r="J7388" i="5"/>
  <c r="O7455" i="5"/>
  <c r="S7471" i="5"/>
  <c r="V7471" i="5"/>
  <c r="T7471" i="5"/>
  <c r="U7471" i="5" s="1"/>
  <c r="K7247" i="5"/>
  <c r="N7247" i="5" s="1"/>
  <c r="H7247" i="5"/>
  <c r="Q7247" i="5" s="1"/>
  <c r="J7255" i="5"/>
  <c r="N7255" i="5" s="1"/>
  <c r="L7255" i="5"/>
  <c r="N7256" i="5"/>
  <c r="J7285" i="5"/>
  <c r="N7285" i="5" s="1"/>
  <c r="M7285" i="5"/>
  <c r="L7285" i="5"/>
  <c r="H7292" i="5"/>
  <c r="Q7292" i="5" s="1"/>
  <c r="J7297" i="5"/>
  <c r="M7297" i="5"/>
  <c r="L7297" i="5"/>
  <c r="N7297" i="5" s="1"/>
  <c r="H7304" i="5"/>
  <c r="Q7304" i="5" s="1"/>
  <c r="J7309" i="5"/>
  <c r="N7309" i="5" s="1"/>
  <c r="M7309" i="5"/>
  <c r="L7309" i="5"/>
  <c r="H7316" i="5"/>
  <c r="Q7316" i="5" s="1"/>
  <c r="J7321" i="5"/>
  <c r="R7321" i="5" s="1"/>
  <c r="M7321" i="5"/>
  <c r="L7321" i="5"/>
  <c r="H7328" i="5"/>
  <c r="Q7328" i="5" s="1"/>
  <c r="J7333" i="5"/>
  <c r="N7333" i="5" s="1"/>
  <c r="M7333" i="5"/>
  <c r="L7333" i="5"/>
  <c r="H7340" i="5"/>
  <c r="Q7340" i="5" s="1"/>
  <c r="J7345" i="5"/>
  <c r="R7345" i="5" s="1"/>
  <c r="M7345" i="5"/>
  <c r="L7345" i="5"/>
  <c r="H7352" i="5"/>
  <c r="Q7352" i="5" s="1"/>
  <c r="J7357" i="5"/>
  <c r="R7357" i="5" s="1"/>
  <c r="M7357" i="5"/>
  <c r="L7357" i="5"/>
  <c r="H7364" i="5"/>
  <c r="Q7364" i="5" s="1"/>
  <c r="J7369" i="5"/>
  <c r="M7369" i="5"/>
  <c r="L7369" i="5"/>
  <c r="N7375" i="5"/>
  <c r="I7388" i="5"/>
  <c r="N7395" i="5"/>
  <c r="K7424" i="5"/>
  <c r="I7424" i="5"/>
  <c r="H7424" i="5"/>
  <c r="Q7424" i="5" s="1"/>
  <c r="M7424" i="5"/>
  <c r="L7424" i="5"/>
  <c r="J7424" i="5"/>
  <c r="S7441" i="5"/>
  <c r="T7441" i="5"/>
  <c r="U7441" i="5" s="1"/>
  <c r="V7441" i="5"/>
  <c r="S7495" i="5"/>
  <c r="V7495" i="5"/>
  <c r="T7495" i="5"/>
  <c r="U7495" i="5" s="1"/>
  <c r="T7511" i="5"/>
  <c r="U7511" i="5" s="1"/>
  <c r="S7511" i="5"/>
  <c r="V7511" i="5"/>
  <c r="I7292" i="5"/>
  <c r="I7304" i="5"/>
  <c r="I7316" i="5"/>
  <c r="I7328" i="5"/>
  <c r="R7328" i="5" s="1"/>
  <c r="I7340" i="5"/>
  <c r="I7352" i="5"/>
  <c r="I7364" i="5"/>
  <c r="K7374" i="5"/>
  <c r="M7374" i="5"/>
  <c r="N7383" i="5"/>
  <c r="K7388" i="5"/>
  <c r="L7411" i="5"/>
  <c r="K7411" i="5"/>
  <c r="M7411" i="5"/>
  <c r="J7411" i="5"/>
  <c r="I7411" i="5"/>
  <c r="R7411" i="5" s="1"/>
  <c r="H7411" i="5"/>
  <c r="Q7411" i="5" s="1"/>
  <c r="M7419" i="5"/>
  <c r="L7419" i="5"/>
  <c r="K7419" i="5"/>
  <c r="J7419" i="5"/>
  <c r="I7419" i="5"/>
  <c r="H7419" i="5"/>
  <c r="Q7419" i="5" s="1"/>
  <c r="V7428" i="5"/>
  <c r="T7428" i="5"/>
  <c r="U7428" i="5" s="1"/>
  <c r="S7428" i="5"/>
  <c r="S7435" i="5"/>
  <c r="V7435" i="5"/>
  <c r="T7435" i="5"/>
  <c r="U7435" i="5" s="1"/>
  <c r="R7384" i="5"/>
  <c r="S7384" i="5" s="1"/>
  <c r="N7386" i="5"/>
  <c r="V7452" i="5"/>
  <c r="T7452" i="5"/>
  <c r="U7452" i="5" s="1"/>
  <c r="S7452" i="5"/>
  <c r="J7242" i="5"/>
  <c r="N7242" i="5" s="1"/>
  <c r="L7247" i="5"/>
  <c r="K7255" i="5"/>
  <c r="K7265" i="5"/>
  <c r="H7265" i="5"/>
  <c r="Q7265" i="5" s="1"/>
  <c r="J7273" i="5"/>
  <c r="L7273" i="5"/>
  <c r="N7274" i="5"/>
  <c r="K7285" i="5"/>
  <c r="K7292" i="5"/>
  <c r="K7297" i="5"/>
  <c r="R7297" i="5" s="1"/>
  <c r="K7304" i="5"/>
  <c r="K7309" i="5"/>
  <c r="K7316" i="5"/>
  <c r="N7316" i="5" s="1"/>
  <c r="K7321" i="5"/>
  <c r="K7328" i="5"/>
  <c r="K7333" i="5"/>
  <c r="K7340" i="5"/>
  <c r="K7345" i="5"/>
  <c r="K7352" i="5"/>
  <c r="K7357" i="5"/>
  <c r="K7364" i="5"/>
  <c r="K7369" i="5"/>
  <c r="R7369" i="5" s="1"/>
  <c r="I7374" i="5"/>
  <c r="N7374" i="5" s="1"/>
  <c r="J7377" i="5"/>
  <c r="I7377" i="5"/>
  <c r="M7377" i="5"/>
  <c r="L7377" i="5"/>
  <c r="J7400" i="5"/>
  <c r="L7400" i="5"/>
  <c r="M7400" i="5"/>
  <c r="K7400" i="5"/>
  <c r="I7400" i="5"/>
  <c r="R7400" i="5" s="1"/>
  <c r="N7410" i="5"/>
  <c r="J7416" i="5"/>
  <c r="H7416" i="5"/>
  <c r="Q7416" i="5" s="1"/>
  <c r="M7416" i="5"/>
  <c r="K7416" i="5"/>
  <c r="N7416" i="5" s="1"/>
  <c r="I7416" i="5"/>
  <c r="N7420" i="5"/>
  <c r="S7429" i="5"/>
  <c r="V7429" i="5"/>
  <c r="T7429" i="5"/>
  <c r="U7429" i="5" s="1"/>
  <c r="N7433" i="5"/>
  <c r="K7331" i="5"/>
  <c r="I7331" i="5"/>
  <c r="H7331" i="5"/>
  <c r="Q7331" i="5" s="1"/>
  <c r="K7343" i="5"/>
  <c r="I7343" i="5"/>
  <c r="H7343" i="5"/>
  <c r="Q7343" i="5" s="1"/>
  <c r="K7355" i="5"/>
  <c r="I7355" i="5"/>
  <c r="H7355" i="5"/>
  <c r="Q7355" i="5" s="1"/>
  <c r="N7357" i="5"/>
  <c r="K7367" i="5"/>
  <c r="I7367" i="5"/>
  <c r="H7367" i="5"/>
  <c r="Q7367" i="5" s="1"/>
  <c r="N7369" i="5"/>
  <c r="J7380" i="5"/>
  <c r="H7380" i="5"/>
  <c r="Q7380" i="5" s="1"/>
  <c r="L7380" i="5"/>
  <c r="K7380" i="5"/>
  <c r="R7401" i="5"/>
  <c r="I7402" i="5"/>
  <c r="L7402" i="5"/>
  <c r="K7402" i="5"/>
  <c r="J7402" i="5"/>
  <c r="T7421" i="5"/>
  <c r="U7421" i="5" s="1"/>
  <c r="S7421" i="5"/>
  <c r="L7242" i="5"/>
  <c r="N7245" i="5"/>
  <c r="J7265" i="5"/>
  <c r="R7265" i="5" s="1"/>
  <c r="I7273" i="5"/>
  <c r="N7273" i="5" s="1"/>
  <c r="K7277" i="5"/>
  <c r="R7277" i="5" s="1"/>
  <c r="H7277" i="5"/>
  <c r="Q7277" i="5" s="1"/>
  <c r="N7287" i="5"/>
  <c r="R7288" i="5"/>
  <c r="N7299" i="5"/>
  <c r="R7300" i="5"/>
  <c r="N7304" i="5"/>
  <c r="N7311" i="5"/>
  <c r="R7312" i="5"/>
  <c r="S7312" i="5" s="1"/>
  <c r="N7323" i="5"/>
  <c r="R7324" i="5"/>
  <c r="N7328" i="5"/>
  <c r="J7331" i="5"/>
  <c r="N7335" i="5"/>
  <c r="R7336" i="5"/>
  <c r="S7336" i="5" s="1"/>
  <c r="N7340" i="5"/>
  <c r="J7343" i="5"/>
  <c r="N7347" i="5"/>
  <c r="R7348" i="5"/>
  <c r="J7355" i="5"/>
  <c r="N7359" i="5"/>
  <c r="R7360" i="5"/>
  <c r="N7364" i="5"/>
  <c r="J7367" i="5"/>
  <c r="N7371" i="5"/>
  <c r="L7374" i="5"/>
  <c r="K7377" i="5"/>
  <c r="I7380" i="5"/>
  <c r="R7380" i="5" s="1"/>
  <c r="L7390" i="5"/>
  <c r="K7390" i="5"/>
  <c r="I7390" i="5"/>
  <c r="H7402" i="5"/>
  <c r="Q7402" i="5" s="1"/>
  <c r="N7412" i="5"/>
  <c r="H7415" i="5"/>
  <c r="Q7415" i="5" s="1"/>
  <c r="L7415" i="5"/>
  <c r="M7415" i="5"/>
  <c r="K7415" i="5"/>
  <c r="J7415" i="5"/>
  <c r="I7415" i="5"/>
  <c r="R7415" i="5" s="1"/>
  <c r="N7388" i="5"/>
  <c r="I7389" i="5"/>
  <c r="K7389" i="5"/>
  <c r="N7390" i="5"/>
  <c r="K7394" i="5"/>
  <c r="R7394" i="5" s="1"/>
  <c r="N7415" i="5"/>
  <c r="J7426" i="5"/>
  <c r="R7426" i="5" s="1"/>
  <c r="K7440" i="5"/>
  <c r="L7443" i="5"/>
  <c r="R7446" i="5"/>
  <c r="R7465" i="5"/>
  <c r="K7467" i="5"/>
  <c r="J7467" i="5"/>
  <c r="I7467" i="5"/>
  <c r="H7467" i="5"/>
  <c r="Q7467" i="5" s="1"/>
  <c r="N7493" i="5"/>
  <c r="N7525" i="5"/>
  <c r="N7531" i="5"/>
  <c r="L7393" i="5"/>
  <c r="K7393" i="5"/>
  <c r="L7394" i="5"/>
  <c r="H7414" i="5"/>
  <c r="Q7414" i="5" s="1"/>
  <c r="M7414" i="5"/>
  <c r="J7414" i="5"/>
  <c r="R7414" i="5" s="1"/>
  <c r="K7426" i="5"/>
  <c r="L7440" i="5"/>
  <c r="M7456" i="5"/>
  <c r="L7456" i="5"/>
  <c r="K7456" i="5"/>
  <c r="I7466" i="5"/>
  <c r="K7466" i="5"/>
  <c r="J7466" i="5"/>
  <c r="H7466" i="5"/>
  <c r="Q7466" i="5" s="1"/>
  <c r="M7466" i="5"/>
  <c r="N7489" i="5"/>
  <c r="T7577" i="5"/>
  <c r="U7577" i="5" s="1"/>
  <c r="V7577" i="5"/>
  <c r="S7577" i="5"/>
  <c r="N7459" i="5"/>
  <c r="V7556" i="5"/>
  <c r="J7372" i="5"/>
  <c r="R7372" i="5" s="1"/>
  <c r="N7373" i="5"/>
  <c r="K7376" i="5"/>
  <c r="R7376" i="5" s="1"/>
  <c r="L7389" i="5"/>
  <c r="J7391" i="5"/>
  <c r="N7391" i="5" s="1"/>
  <c r="I7393" i="5"/>
  <c r="R7393" i="5" s="1"/>
  <c r="H7397" i="5"/>
  <c r="Q7397" i="5" s="1"/>
  <c r="L7397" i="5"/>
  <c r="R7397" i="5" s="1"/>
  <c r="J7401" i="5"/>
  <c r="N7401" i="5" s="1"/>
  <c r="K7406" i="5"/>
  <c r="R7406" i="5" s="1"/>
  <c r="H7406" i="5"/>
  <c r="Q7406" i="5" s="1"/>
  <c r="I7408" i="5"/>
  <c r="R7408" i="5" s="1"/>
  <c r="K7414" i="5"/>
  <c r="H7427" i="5"/>
  <c r="Q7427" i="5" s="1"/>
  <c r="I7427" i="5"/>
  <c r="R7427" i="5" s="1"/>
  <c r="N7440" i="5"/>
  <c r="N7454" i="5"/>
  <c r="I7456" i="5"/>
  <c r="K7461" i="5"/>
  <c r="M7461" i="5"/>
  <c r="L7461" i="5"/>
  <c r="J7461" i="5"/>
  <c r="N7465" i="5"/>
  <c r="N7475" i="5"/>
  <c r="N7451" i="5"/>
  <c r="H7469" i="5"/>
  <c r="Q7469" i="5" s="1"/>
  <c r="L7469" i="5"/>
  <c r="K7469" i="5"/>
  <c r="J7469" i="5"/>
  <c r="N7486" i="5"/>
  <c r="R7501" i="5"/>
  <c r="K7562" i="5"/>
  <c r="I7562" i="5"/>
  <c r="M7562" i="5"/>
  <c r="H7562" i="5"/>
  <c r="Q7562" i="5" s="1"/>
  <c r="L7562" i="5"/>
  <c r="J7562" i="5"/>
  <c r="R7395" i="5"/>
  <c r="J7404" i="5"/>
  <c r="N7404" i="5" s="1"/>
  <c r="L7404" i="5"/>
  <c r="I7425" i="5"/>
  <c r="L7425" i="5"/>
  <c r="K7425" i="5"/>
  <c r="R7457" i="5"/>
  <c r="T7457" i="5" s="1"/>
  <c r="U7457" i="5" s="1"/>
  <c r="I7469" i="5"/>
  <c r="R7469" i="5" s="1"/>
  <c r="N7473" i="5"/>
  <c r="V7476" i="5"/>
  <c r="T7476" i="5"/>
  <c r="U7476" i="5" s="1"/>
  <c r="S7476" i="5"/>
  <c r="J7422" i="5"/>
  <c r="L7422" i="5"/>
  <c r="H7439" i="5"/>
  <c r="Q7439" i="5" s="1"/>
  <c r="I7439" i="5"/>
  <c r="R7439" i="5" s="1"/>
  <c r="L7439" i="5"/>
  <c r="K7439" i="5"/>
  <c r="I7442" i="5"/>
  <c r="K7442" i="5"/>
  <c r="M7442" i="5"/>
  <c r="R7453" i="5"/>
  <c r="S7453" i="5" s="1"/>
  <c r="N7467" i="5"/>
  <c r="O7505" i="5"/>
  <c r="I7514" i="5"/>
  <c r="L7514" i="5"/>
  <c r="J7514" i="5"/>
  <c r="M7514" i="5"/>
  <c r="K7514" i="5"/>
  <c r="H7514" i="5"/>
  <c r="Q7514" i="5" s="1"/>
  <c r="S7519" i="5"/>
  <c r="V7519" i="5"/>
  <c r="T7519" i="5"/>
  <c r="U7519" i="5" s="1"/>
  <c r="S7558" i="5"/>
  <c r="T7558" i="5"/>
  <c r="U7558" i="5" s="1"/>
  <c r="V7558" i="5"/>
  <c r="N7408" i="5"/>
  <c r="H7409" i="5"/>
  <c r="Q7409" i="5" s="1"/>
  <c r="I7409" i="5"/>
  <c r="R7420" i="5"/>
  <c r="H7422" i="5"/>
  <c r="Q7422" i="5" s="1"/>
  <c r="N7432" i="5"/>
  <c r="J7439" i="5"/>
  <c r="H7442" i="5"/>
  <c r="Q7442" i="5" s="1"/>
  <c r="H7445" i="5"/>
  <c r="Q7445" i="5" s="1"/>
  <c r="L7445" i="5"/>
  <c r="I7448" i="5"/>
  <c r="M7448" i="5"/>
  <c r="L7448" i="5"/>
  <c r="J7458" i="5"/>
  <c r="K7458" i="5"/>
  <c r="I7458" i="5"/>
  <c r="H7458" i="5"/>
  <c r="Q7458" i="5" s="1"/>
  <c r="M7458" i="5"/>
  <c r="M7498" i="5"/>
  <c r="H7498" i="5"/>
  <c r="Q7498" i="5" s="1"/>
  <c r="L7498" i="5"/>
  <c r="J7498" i="5"/>
  <c r="I7498" i="5"/>
  <c r="R7498" i="5" s="1"/>
  <c r="J7398" i="5"/>
  <c r="H7398" i="5"/>
  <c r="Q7398" i="5" s="1"/>
  <c r="K7404" i="5"/>
  <c r="I7407" i="5"/>
  <c r="R7407" i="5" s="1"/>
  <c r="K7407" i="5"/>
  <c r="J7409" i="5"/>
  <c r="R7413" i="5"/>
  <c r="T7413" i="5" s="1"/>
  <c r="U7413" i="5" s="1"/>
  <c r="I7422" i="5"/>
  <c r="M7425" i="5"/>
  <c r="K7431" i="5"/>
  <c r="I7431" i="5"/>
  <c r="M7431" i="5"/>
  <c r="L7431" i="5"/>
  <c r="M7439" i="5"/>
  <c r="J7442" i="5"/>
  <c r="I7445" i="5"/>
  <c r="H7448" i="5"/>
  <c r="Q7448" i="5" s="1"/>
  <c r="K7449" i="5"/>
  <c r="L7449" i="5"/>
  <c r="I7449" i="5"/>
  <c r="H7449" i="5"/>
  <c r="N7456" i="5"/>
  <c r="L7458" i="5"/>
  <c r="K7498" i="5"/>
  <c r="N7501" i="5"/>
  <c r="V7503" i="5"/>
  <c r="T7503" i="5"/>
  <c r="U7503" i="5" s="1"/>
  <c r="V7515" i="5"/>
  <c r="T7515" i="5"/>
  <c r="U7515" i="5" s="1"/>
  <c r="S7515" i="5"/>
  <c r="R7531" i="5"/>
  <c r="M7561" i="5"/>
  <c r="H7561" i="5"/>
  <c r="Q7561" i="5" s="1"/>
  <c r="K7561" i="5"/>
  <c r="J7561" i="5"/>
  <c r="I7561" i="5"/>
  <c r="L7561" i="5"/>
  <c r="K7409" i="5"/>
  <c r="J7418" i="5"/>
  <c r="R7418" i="5" s="1"/>
  <c r="M7418" i="5"/>
  <c r="L7418" i="5"/>
  <c r="K7422" i="5"/>
  <c r="J7434" i="5"/>
  <c r="K7434" i="5"/>
  <c r="R7434" i="5" s="1"/>
  <c r="M7434" i="5"/>
  <c r="L7442" i="5"/>
  <c r="K7443" i="5"/>
  <c r="H7443" i="5"/>
  <c r="J7445" i="5"/>
  <c r="J7448" i="5"/>
  <c r="M7450" i="5"/>
  <c r="J7450" i="5"/>
  <c r="I7450" i="5"/>
  <c r="H7450" i="5"/>
  <c r="Q7450" i="5" s="1"/>
  <c r="L7450" i="5"/>
  <c r="R7454" i="5"/>
  <c r="N7478" i="5"/>
  <c r="N7481" i="5"/>
  <c r="S7483" i="5"/>
  <c r="V7483" i="5"/>
  <c r="T7483" i="5"/>
  <c r="U7483" i="5" s="1"/>
  <c r="R7488" i="5"/>
  <c r="H7624" i="5"/>
  <c r="Q7624" i="5" s="1"/>
  <c r="M7624" i="5"/>
  <c r="I7624" i="5"/>
  <c r="R7624" i="5" s="1"/>
  <c r="L7624" i="5"/>
  <c r="J7624" i="5"/>
  <c r="K7624" i="5"/>
  <c r="H7396" i="5"/>
  <c r="Q7396" i="5" s="1"/>
  <c r="M7396" i="5"/>
  <c r="J7396" i="5"/>
  <c r="R7396" i="5" s="1"/>
  <c r="K7398" i="5"/>
  <c r="R7398" i="5" s="1"/>
  <c r="L7405" i="5"/>
  <c r="R7405" i="5" s="1"/>
  <c r="H7405" i="5"/>
  <c r="Q7405" i="5" s="1"/>
  <c r="J7407" i="5"/>
  <c r="L7409" i="5"/>
  <c r="H7418" i="5"/>
  <c r="Q7418" i="5" s="1"/>
  <c r="M7422" i="5"/>
  <c r="L7423" i="5"/>
  <c r="R7423" i="5" s="1"/>
  <c r="H7423" i="5"/>
  <c r="Q7423" i="5" s="1"/>
  <c r="H7426" i="5"/>
  <c r="Q7426" i="5" s="1"/>
  <c r="J7431" i="5"/>
  <c r="H7434" i="5"/>
  <c r="Q7434" i="5" s="1"/>
  <c r="N7436" i="5"/>
  <c r="K7437" i="5"/>
  <c r="R7437" i="5" s="1"/>
  <c r="M7437" i="5"/>
  <c r="H7440" i="5"/>
  <c r="Q7440" i="5" s="1"/>
  <c r="I7443" i="5"/>
  <c r="K7445" i="5"/>
  <c r="K7448" i="5"/>
  <c r="N7448" i="5" s="1"/>
  <c r="M7449" i="5"/>
  <c r="K7450" i="5"/>
  <c r="R7459" i="5"/>
  <c r="M7474" i="5"/>
  <c r="J7474" i="5"/>
  <c r="I7474" i="5"/>
  <c r="R7474" i="5" s="1"/>
  <c r="H7474" i="5"/>
  <c r="Q7474" i="5" s="1"/>
  <c r="L7474" i="5"/>
  <c r="R7475" i="5"/>
  <c r="R7489" i="5"/>
  <c r="J7385" i="5"/>
  <c r="R7385" i="5" s="1"/>
  <c r="I7392" i="5"/>
  <c r="R7392" i="5" s="1"/>
  <c r="I7399" i="5"/>
  <c r="R7399" i="5" s="1"/>
  <c r="J7403" i="5"/>
  <c r="R7444" i="5"/>
  <c r="T7444" i="5" s="1"/>
  <c r="U7444" i="5" s="1"/>
  <c r="L7455" i="5"/>
  <c r="K7463" i="5"/>
  <c r="R7468" i="5"/>
  <c r="V7468" i="5" s="1"/>
  <c r="L7479" i="5"/>
  <c r="M7482" i="5"/>
  <c r="K7487" i="5"/>
  <c r="M7490" i="5"/>
  <c r="K7492" i="5"/>
  <c r="L7494" i="5"/>
  <c r="K7500" i="5"/>
  <c r="R7500" i="5" s="1"/>
  <c r="L7502" i="5"/>
  <c r="L7508" i="5"/>
  <c r="H7517" i="5"/>
  <c r="Q7517" i="5" s="1"/>
  <c r="L7517" i="5"/>
  <c r="R7517" i="5" s="1"/>
  <c r="K7517" i="5"/>
  <c r="K7528" i="5"/>
  <c r="J7536" i="5"/>
  <c r="R7536" i="5" s="1"/>
  <c r="H7536" i="5"/>
  <c r="Q7536" i="5" s="1"/>
  <c r="M7536" i="5"/>
  <c r="L7536" i="5"/>
  <c r="H7541" i="5"/>
  <c r="Q7541" i="5" s="1"/>
  <c r="M7541" i="5"/>
  <c r="J7541" i="5"/>
  <c r="R7556" i="5"/>
  <c r="T7556" i="5" s="1"/>
  <c r="U7556" i="5" s="1"/>
  <c r="I7559" i="5"/>
  <c r="L7559" i="5"/>
  <c r="M7559" i="5"/>
  <c r="H7559" i="5"/>
  <c r="Q7559" i="5" s="1"/>
  <c r="O7585" i="5"/>
  <c r="N7595" i="5"/>
  <c r="P7609" i="5"/>
  <c r="N7625" i="5"/>
  <c r="N7442" i="5"/>
  <c r="M7455" i="5"/>
  <c r="L7463" i="5"/>
  <c r="N7466" i="5"/>
  <c r="M7479" i="5"/>
  <c r="L7487" i="5"/>
  <c r="K7491" i="5"/>
  <c r="I7491" i="5"/>
  <c r="R7491" i="5" s="1"/>
  <c r="L7492" i="5"/>
  <c r="L7500" i="5"/>
  <c r="M7508" i="5"/>
  <c r="K7509" i="5"/>
  <c r="J7509" i="5"/>
  <c r="K7521" i="5"/>
  <c r="L7521" i="5"/>
  <c r="J7521" i="5"/>
  <c r="N7539" i="5"/>
  <c r="R7541" i="5"/>
  <c r="J7542" i="5"/>
  <c r="H7542" i="5"/>
  <c r="Q7542" i="5" s="1"/>
  <c r="M7542" i="5"/>
  <c r="K7542" i="5"/>
  <c r="I7542" i="5"/>
  <c r="R7547" i="5"/>
  <c r="N7549" i="5"/>
  <c r="J7559" i="5"/>
  <c r="J7574" i="5"/>
  <c r="I7574" i="5"/>
  <c r="L7574" i="5"/>
  <c r="M7574" i="5"/>
  <c r="H7574" i="5"/>
  <c r="Q7574" i="5" s="1"/>
  <c r="K7574" i="5"/>
  <c r="N7626" i="5"/>
  <c r="L7551" i="5"/>
  <c r="K7551" i="5"/>
  <c r="H7551" i="5"/>
  <c r="Q7551" i="5" s="1"/>
  <c r="K7571" i="5"/>
  <c r="L7571" i="5"/>
  <c r="I7571" i="5"/>
  <c r="M7571" i="5"/>
  <c r="J7571" i="5"/>
  <c r="H7571" i="5"/>
  <c r="Q7571" i="5" s="1"/>
  <c r="P7599" i="5"/>
  <c r="J7430" i="5"/>
  <c r="R7430" i="5" s="1"/>
  <c r="I7438" i="5"/>
  <c r="R7462" i="5"/>
  <c r="T7462" i="5" s="1"/>
  <c r="U7462" i="5" s="1"/>
  <c r="R7486" i="5"/>
  <c r="H7505" i="5"/>
  <c r="Q7505" i="5" s="1"/>
  <c r="L7505" i="5"/>
  <c r="R7505" i="5" s="1"/>
  <c r="N7513" i="5"/>
  <c r="R7537" i="5"/>
  <c r="S7537" i="5" s="1"/>
  <c r="L7541" i="5"/>
  <c r="I7551" i="5"/>
  <c r="J7567" i="5"/>
  <c r="H7567" i="5"/>
  <c r="L7567" i="5"/>
  <c r="I7567" i="5"/>
  <c r="M7567" i="5"/>
  <c r="K7567" i="5"/>
  <c r="V7578" i="5"/>
  <c r="S7578" i="5"/>
  <c r="T7578" i="5"/>
  <c r="U7578" i="5" s="1"/>
  <c r="K7584" i="5"/>
  <c r="I7584" i="5"/>
  <c r="R7584" i="5" s="1"/>
  <c r="L7584" i="5"/>
  <c r="J7584" i="5"/>
  <c r="H7584" i="5"/>
  <c r="Q7584" i="5" s="1"/>
  <c r="N7584" i="5"/>
  <c r="M7584" i="5"/>
  <c r="P7772" i="5"/>
  <c r="N7460" i="5"/>
  <c r="N7484" i="5"/>
  <c r="N7496" i="5"/>
  <c r="K7497" i="5"/>
  <c r="M7497" i="5"/>
  <c r="H7499" i="5"/>
  <c r="Q7499" i="5" s="1"/>
  <c r="M7499" i="5"/>
  <c r="I7499" i="5"/>
  <c r="M7522" i="5"/>
  <c r="J7522" i="5"/>
  <c r="N7522" i="5" s="1"/>
  <c r="I7526" i="5"/>
  <c r="L7526" i="5"/>
  <c r="J7526" i="5"/>
  <c r="J7551" i="5"/>
  <c r="P7587" i="5"/>
  <c r="P7598" i="5"/>
  <c r="L7600" i="5"/>
  <c r="H7600" i="5"/>
  <c r="Q7600" i="5" s="1"/>
  <c r="K7600" i="5"/>
  <c r="J7600" i="5"/>
  <c r="I7600" i="5"/>
  <c r="M7600" i="5"/>
  <c r="H7606" i="5"/>
  <c r="Q7606" i="5" s="1"/>
  <c r="M7606" i="5"/>
  <c r="K7606" i="5"/>
  <c r="J7606" i="5"/>
  <c r="R7606" i="5" s="1"/>
  <c r="L7606" i="5"/>
  <c r="H7480" i="5"/>
  <c r="Q7480" i="5" s="1"/>
  <c r="H7488" i="5"/>
  <c r="Q7488" i="5" s="1"/>
  <c r="H7497" i="5"/>
  <c r="Q7497" i="5" s="1"/>
  <c r="J7499" i="5"/>
  <c r="M7534" i="5"/>
  <c r="L7534" i="5"/>
  <c r="K7534" i="5"/>
  <c r="M7551" i="5"/>
  <c r="H7621" i="5"/>
  <c r="Q7621" i="5" s="1"/>
  <c r="J7621" i="5"/>
  <c r="I7621" i="5"/>
  <c r="L7621" i="5"/>
  <c r="M7621" i="5"/>
  <c r="K7621" i="5"/>
  <c r="I7648" i="5"/>
  <c r="K7648" i="5"/>
  <c r="H7648" i="5"/>
  <c r="Q7648" i="5" s="1"/>
  <c r="M7648" i="5"/>
  <c r="L7648" i="5"/>
  <c r="J7648" i="5"/>
  <c r="M7668" i="5"/>
  <c r="K7668" i="5"/>
  <c r="J7668" i="5"/>
  <c r="H7668" i="5"/>
  <c r="Q7668" i="5" s="1"/>
  <c r="L7668" i="5"/>
  <c r="I7668" i="5"/>
  <c r="V7671" i="5"/>
  <c r="J7512" i="5"/>
  <c r="H7512" i="5"/>
  <c r="Q7512" i="5" s="1"/>
  <c r="K7512" i="5"/>
  <c r="R7512" i="5" s="1"/>
  <c r="N7517" i="5"/>
  <c r="K7527" i="5"/>
  <c r="L7527" i="5"/>
  <c r="I7527" i="5"/>
  <c r="H7527" i="5"/>
  <c r="Q7527" i="5" s="1"/>
  <c r="I7538" i="5"/>
  <c r="L7538" i="5"/>
  <c r="H7538" i="5"/>
  <c r="Q7538" i="5" s="1"/>
  <c r="M7538" i="5"/>
  <c r="K7538" i="5"/>
  <c r="I7544" i="5"/>
  <c r="R7544" i="5" s="1"/>
  <c r="L7544" i="5"/>
  <c r="M7544" i="5"/>
  <c r="J7544" i="5"/>
  <c r="H7544" i="5"/>
  <c r="Q7544" i="5" s="1"/>
  <c r="N7547" i="5"/>
  <c r="T7572" i="5"/>
  <c r="U7572" i="5" s="1"/>
  <c r="S7572" i="5"/>
  <c r="V7572" i="5"/>
  <c r="V7608" i="5"/>
  <c r="N7507" i="5"/>
  <c r="M7510" i="5"/>
  <c r="J7510" i="5"/>
  <c r="H7523" i="5"/>
  <c r="Q7523" i="5" s="1"/>
  <c r="L7523" i="5"/>
  <c r="J7523" i="5"/>
  <c r="I7523" i="5"/>
  <c r="N7523" i="5" s="1"/>
  <c r="K7545" i="5"/>
  <c r="M7545" i="5"/>
  <c r="I7545" i="5"/>
  <c r="N7574" i="5"/>
  <c r="I7576" i="5"/>
  <c r="J7576" i="5"/>
  <c r="M7576" i="5"/>
  <c r="K7576" i="5"/>
  <c r="N7576" i="5" s="1"/>
  <c r="L7576" i="5"/>
  <c r="H7576" i="5"/>
  <c r="Q7576" i="5" s="1"/>
  <c r="V7634" i="5"/>
  <c r="S7634" i="5"/>
  <c r="S7641" i="5"/>
  <c r="V7641" i="5"/>
  <c r="T7641" i="5"/>
  <c r="U7641" i="5" s="1"/>
  <c r="L7464" i="5"/>
  <c r="R7464" i="5" s="1"/>
  <c r="L7472" i="5"/>
  <c r="R7472" i="5" s="1"/>
  <c r="K7480" i="5"/>
  <c r="R7480" i="5" s="1"/>
  <c r="H7482" i="5"/>
  <c r="Q7482" i="5" s="1"/>
  <c r="J7485" i="5"/>
  <c r="N7485" i="5" s="1"/>
  <c r="L7488" i="5"/>
  <c r="H7490" i="5"/>
  <c r="Q7490" i="5" s="1"/>
  <c r="L7497" i="5"/>
  <c r="R7497" i="5" s="1"/>
  <c r="J7506" i="5"/>
  <c r="H7506" i="5"/>
  <c r="Q7506" i="5" s="1"/>
  <c r="H7510" i="5"/>
  <c r="Q7510" i="5" s="1"/>
  <c r="L7512" i="5"/>
  <c r="L7522" i="5"/>
  <c r="K7523" i="5"/>
  <c r="M7527" i="5"/>
  <c r="J7534" i="5"/>
  <c r="R7534" i="5" s="1"/>
  <c r="N7543" i="5"/>
  <c r="H7545" i="5"/>
  <c r="Q7545" i="5" s="1"/>
  <c r="I7553" i="5"/>
  <c r="R7553" i="5" s="1"/>
  <c r="L7553" i="5"/>
  <c r="J7553" i="5"/>
  <c r="H7553" i="5"/>
  <c r="Q7553" i="5" s="1"/>
  <c r="N7571" i="5"/>
  <c r="T7634" i="5"/>
  <c r="U7634" i="5" s="1"/>
  <c r="S7665" i="5"/>
  <c r="V7665" i="5"/>
  <c r="T7665" i="5"/>
  <c r="U7665" i="5" s="1"/>
  <c r="H7455" i="5"/>
  <c r="Q7455" i="5" s="1"/>
  <c r="M7464" i="5"/>
  <c r="M7472" i="5"/>
  <c r="H7479" i="5"/>
  <c r="Q7479" i="5" s="1"/>
  <c r="L7480" i="5"/>
  <c r="I7482" i="5"/>
  <c r="R7482" i="5" s="1"/>
  <c r="L7485" i="5"/>
  <c r="M7488" i="5"/>
  <c r="J7490" i="5"/>
  <c r="H7492" i="5"/>
  <c r="Q7492" i="5" s="1"/>
  <c r="J7494" i="5"/>
  <c r="R7494" i="5" s="1"/>
  <c r="K7494" i="5"/>
  <c r="I7502" i="5"/>
  <c r="R7502" i="5" s="1"/>
  <c r="K7502" i="5"/>
  <c r="I7506" i="5"/>
  <c r="H7508" i="5"/>
  <c r="Q7508" i="5" s="1"/>
  <c r="I7510" i="5"/>
  <c r="M7512" i="5"/>
  <c r="M7516" i="5"/>
  <c r="L7516" i="5"/>
  <c r="H7516" i="5"/>
  <c r="Q7516" i="5" s="1"/>
  <c r="M7523" i="5"/>
  <c r="J7524" i="5"/>
  <c r="H7524" i="5"/>
  <c r="Q7524" i="5" s="1"/>
  <c r="K7524" i="5"/>
  <c r="M7528" i="5"/>
  <c r="H7528" i="5"/>
  <c r="Q7528" i="5" s="1"/>
  <c r="J7545" i="5"/>
  <c r="K7553" i="5"/>
  <c r="K7554" i="5"/>
  <c r="J7554" i="5"/>
  <c r="M7554" i="5"/>
  <c r="I7554" i="5"/>
  <c r="H7554" i="5"/>
  <c r="Q7554" i="5" s="1"/>
  <c r="H7627" i="5"/>
  <c r="Q7627" i="5" s="1"/>
  <c r="L7627" i="5"/>
  <c r="M7627" i="5"/>
  <c r="K7627" i="5"/>
  <c r="J7627" i="5"/>
  <c r="I7627" i="5"/>
  <c r="I7455" i="5"/>
  <c r="I7463" i="5"/>
  <c r="R7463" i="5" s="1"/>
  <c r="N7472" i="5"/>
  <c r="I7479" i="5"/>
  <c r="R7479" i="5" s="1"/>
  <c r="K7482" i="5"/>
  <c r="M7485" i="5"/>
  <c r="I7487" i="5"/>
  <c r="R7487" i="5" s="1"/>
  <c r="K7490" i="5"/>
  <c r="R7490" i="5" s="1"/>
  <c r="I7492" i="5"/>
  <c r="R7492" i="5" s="1"/>
  <c r="H7494" i="5"/>
  <c r="H7500" i="5"/>
  <c r="Q7500" i="5" s="1"/>
  <c r="H7502" i="5"/>
  <c r="Q7502" i="5" s="1"/>
  <c r="R7504" i="5"/>
  <c r="V7504" i="5" s="1"/>
  <c r="K7506" i="5"/>
  <c r="J7508" i="5"/>
  <c r="R7508" i="5" s="1"/>
  <c r="K7510" i="5"/>
  <c r="I7516" i="5"/>
  <c r="I7524" i="5"/>
  <c r="N7526" i="5"/>
  <c r="I7528" i="5"/>
  <c r="R7528" i="5" s="1"/>
  <c r="L7545" i="5"/>
  <c r="N7552" i="5"/>
  <c r="M7553" i="5"/>
  <c r="L7554" i="5"/>
  <c r="M7555" i="5"/>
  <c r="L7555" i="5"/>
  <c r="I7555" i="5"/>
  <c r="N7557" i="5"/>
  <c r="H7591" i="5"/>
  <c r="Q7591" i="5" s="1"/>
  <c r="K7591" i="5"/>
  <c r="M7591" i="5"/>
  <c r="L7591" i="5"/>
  <c r="I7591" i="5"/>
  <c r="I7540" i="5"/>
  <c r="R7540" i="5" s="1"/>
  <c r="N7555" i="5"/>
  <c r="N7559" i="5"/>
  <c r="L7560" i="5"/>
  <c r="N7562" i="5"/>
  <c r="R7563" i="5"/>
  <c r="L7575" i="5"/>
  <c r="M7575" i="5"/>
  <c r="J7575" i="5"/>
  <c r="N7575" i="5" s="1"/>
  <c r="H7579" i="5"/>
  <c r="Q7579" i="5" s="1"/>
  <c r="L7579" i="5"/>
  <c r="K7579" i="5"/>
  <c r="H7601" i="5"/>
  <c r="Q7601" i="5" s="1"/>
  <c r="M7601" i="5"/>
  <c r="L7601" i="5"/>
  <c r="K7601" i="5"/>
  <c r="I7601" i="5"/>
  <c r="J7604" i="5"/>
  <c r="L7604" i="5"/>
  <c r="M7604" i="5"/>
  <c r="K7604" i="5"/>
  <c r="I7604" i="5"/>
  <c r="H7604" i="5"/>
  <c r="Q7604" i="5" s="1"/>
  <c r="H7609" i="5"/>
  <c r="Q7609" i="5" s="1"/>
  <c r="K7609" i="5"/>
  <c r="J7609" i="5"/>
  <c r="M7609" i="5"/>
  <c r="L7609" i="5"/>
  <c r="I7609" i="5"/>
  <c r="K7655" i="5"/>
  <c r="L7655" i="5"/>
  <c r="I7655" i="5"/>
  <c r="R7655" i="5" s="1"/>
  <c r="M7655" i="5"/>
  <c r="H7655" i="5"/>
  <c r="Q7655" i="5" s="1"/>
  <c r="V7745" i="5"/>
  <c r="T7745" i="5"/>
  <c r="U7745" i="5" s="1"/>
  <c r="S7745" i="5"/>
  <c r="J7540" i="5"/>
  <c r="H7546" i="5"/>
  <c r="Q7546" i="5" s="1"/>
  <c r="J7548" i="5"/>
  <c r="H7548" i="5"/>
  <c r="I7550" i="5"/>
  <c r="L7550" i="5"/>
  <c r="H7575" i="5"/>
  <c r="Q7575" i="5" s="1"/>
  <c r="R7579" i="5"/>
  <c r="J7586" i="5"/>
  <c r="R7586" i="5" s="1"/>
  <c r="H7586" i="5"/>
  <c r="Q7586" i="5" s="1"/>
  <c r="M7586" i="5"/>
  <c r="K7586" i="5"/>
  <c r="J7601" i="5"/>
  <c r="R7603" i="5"/>
  <c r="L7623" i="5"/>
  <c r="J7623" i="5"/>
  <c r="H7623" i="5"/>
  <c r="Q7623" i="5" s="1"/>
  <c r="M7623" i="5"/>
  <c r="K7623" i="5"/>
  <c r="I7623" i="5"/>
  <c r="R7647" i="5"/>
  <c r="J7655" i="5"/>
  <c r="V7658" i="5"/>
  <c r="S7658" i="5"/>
  <c r="T7658" i="5"/>
  <c r="U7658" i="5" s="1"/>
  <c r="V7666" i="5"/>
  <c r="T7666" i="5"/>
  <c r="U7666" i="5" s="1"/>
  <c r="S7666" i="5"/>
  <c r="N7508" i="5"/>
  <c r="J7518" i="5"/>
  <c r="H7518" i="5"/>
  <c r="I7520" i="5"/>
  <c r="L7520" i="5"/>
  <c r="N7521" i="5"/>
  <c r="J7529" i="5"/>
  <c r="N7529" i="5" s="1"/>
  <c r="I7533" i="5"/>
  <c r="R7533" i="5" s="1"/>
  <c r="L7540" i="5"/>
  <c r="J7546" i="5"/>
  <c r="R7546" i="5" s="1"/>
  <c r="K7548" i="5"/>
  <c r="J7550" i="5"/>
  <c r="H7564" i="5"/>
  <c r="Q7564" i="5" s="1"/>
  <c r="L7564" i="5"/>
  <c r="J7564" i="5"/>
  <c r="R7564" i="5" s="1"/>
  <c r="K7575" i="5"/>
  <c r="R7575" i="5" s="1"/>
  <c r="M7579" i="5"/>
  <c r="H7585" i="5"/>
  <c r="Q7585" i="5" s="1"/>
  <c r="J7585" i="5"/>
  <c r="K7585" i="5"/>
  <c r="M7585" i="5"/>
  <c r="L7585" i="5"/>
  <c r="I7585" i="5"/>
  <c r="N7585" i="5" s="1"/>
  <c r="L7586" i="5"/>
  <c r="N7597" i="5"/>
  <c r="N7602" i="5"/>
  <c r="R7613" i="5"/>
  <c r="H7619" i="5"/>
  <c r="J7619" i="5"/>
  <c r="M7619" i="5"/>
  <c r="L7619" i="5"/>
  <c r="K7619" i="5"/>
  <c r="I7619" i="5"/>
  <c r="R7631" i="5"/>
  <c r="N7659" i="5"/>
  <c r="N7701" i="5"/>
  <c r="J7718" i="5"/>
  <c r="I7718" i="5"/>
  <c r="H7718" i="5"/>
  <c r="Q7718" i="5" s="1"/>
  <c r="L7718" i="5"/>
  <c r="K7718" i="5"/>
  <c r="N7718" i="5" s="1"/>
  <c r="J7737" i="5"/>
  <c r="H7737" i="5"/>
  <c r="Q7737" i="5" s="1"/>
  <c r="M7737" i="5"/>
  <c r="L7737" i="5"/>
  <c r="K7737" i="5"/>
  <c r="I7737" i="5"/>
  <c r="N7563" i="5"/>
  <c r="R7588" i="5"/>
  <c r="N7621" i="5"/>
  <c r="H7675" i="5"/>
  <c r="Q7675" i="5" s="1"/>
  <c r="L7675" i="5"/>
  <c r="M7675" i="5"/>
  <c r="J7675" i="5"/>
  <c r="I7675" i="5"/>
  <c r="K7675" i="5"/>
  <c r="S7683" i="5"/>
  <c r="T7683" i="5"/>
  <c r="U7683" i="5" s="1"/>
  <c r="V7683" i="5"/>
  <c r="S7707" i="5"/>
  <c r="T7707" i="5"/>
  <c r="U7707" i="5" s="1"/>
  <c r="V7707" i="5"/>
  <c r="H7772" i="5"/>
  <c r="Q7772" i="5" s="1"/>
  <c r="M7772" i="5"/>
  <c r="L7772" i="5"/>
  <c r="K7772" i="5"/>
  <c r="I7772" i="5"/>
  <c r="J7772" i="5"/>
  <c r="K7565" i="5"/>
  <c r="L7565" i="5"/>
  <c r="M7565" i="5"/>
  <c r="I7565" i="5"/>
  <c r="N7629" i="5"/>
  <c r="N7650" i="5"/>
  <c r="O7732" i="5"/>
  <c r="N7514" i="5"/>
  <c r="M7518" i="5"/>
  <c r="M7520" i="5"/>
  <c r="J7530" i="5"/>
  <c r="R7530" i="5" s="1"/>
  <c r="H7530" i="5"/>
  <c r="Q7530" i="5" s="1"/>
  <c r="I7532" i="5"/>
  <c r="R7532" i="5" s="1"/>
  <c r="L7532" i="5"/>
  <c r="L7535" i="5"/>
  <c r="N7535" i="5" s="1"/>
  <c r="N7550" i="5"/>
  <c r="H7565" i="5"/>
  <c r="R7572" i="5"/>
  <c r="T7711" i="5"/>
  <c r="U7711" i="5" s="1"/>
  <c r="S7711" i="5"/>
  <c r="V7711" i="5"/>
  <c r="I7702" i="5"/>
  <c r="M7702" i="5"/>
  <c r="L7702" i="5"/>
  <c r="K7702" i="5"/>
  <c r="J7702" i="5"/>
  <c r="H7702" i="5"/>
  <c r="Q7702" i="5" s="1"/>
  <c r="K7560" i="5"/>
  <c r="J7560" i="5"/>
  <c r="R7560" i="5" s="1"/>
  <c r="H7560" i="5"/>
  <c r="Q7560" i="5" s="1"/>
  <c r="H7573" i="5"/>
  <c r="Q7573" i="5" s="1"/>
  <c r="K7573" i="5"/>
  <c r="L7573" i="5"/>
  <c r="I7573" i="5"/>
  <c r="R7573" i="5" s="1"/>
  <c r="N7589" i="5"/>
  <c r="J7596" i="5"/>
  <c r="K7596" i="5"/>
  <c r="M7596" i="5"/>
  <c r="I7596" i="5"/>
  <c r="R7597" i="5"/>
  <c r="N7635" i="5"/>
  <c r="R7642" i="5"/>
  <c r="I7726" i="5"/>
  <c r="M7726" i="5"/>
  <c r="L7726" i="5"/>
  <c r="K7726" i="5"/>
  <c r="N7726" i="5" s="1"/>
  <c r="J7726" i="5"/>
  <c r="H7726" i="5"/>
  <c r="Q7726" i="5" s="1"/>
  <c r="H7566" i="5"/>
  <c r="M7566" i="5"/>
  <c r="H7570" i="5"/>
  <c r="Q7570" i="5" s="1"/>
  <c r="M7570" i="5"/>
  <c r="L7581" i="5"/>
  <c r="I7581" i="5"/>
  <c r="M7581" i="5"/>
  <c r="K7589" i="5"/>
  <c r="H7589" i="5"/>
  <c r="Q7589" i="5" s="1"/>
  <c r="I7594" i="5"/>
  <c r="R7594" i="5" s="1"/>
  <c r="L7594" i="5"/>
  <c r="J7616" i="5"/>
  <c r="N7616" i="5" s="1"/>
  <c r="K7616" i="5"/>
  <c r="M7616" i="5"/>
  <c r="N7648" i="5"/>
  <c r="N7653" i="5"/>
  <c r="M7704" i="5"/>
  <c r="J7704" i="5"/>
  <c r="I7704" i="5"/>
  <c r="H7704" i="5"/>
  <c r="Q7704" i="5" s="1"/>
  <c r="K7704" i="5"/>
  <c r="N7719" i="5"/>
  <c r="S7805" i="5"/>
  <c r="V7805" i="5"/>
  <c r="T7805" i="5"/>
  <c r="U7805" i="5" s="1"/>
  <c r="J7566" i="5"/>
  <c r="R7566" i="5" s="1"/>
  <c r="I7568" i="5"/>
  <c r="R7568" i="5" s="1"/>
  <c r="J7570" i="5"/>
  <c r="R7570" i="5" s="1"/>
  <c r="J7581" i="5"/>
  <c r="L7587" i="5"/>
  <c r="J7587" i="5"/>
  <c r="N7587" i="5" s="1"/>
  <c r="I7587" i="5"/>
  <c r="J7589" i="5"/>
  <c r="R7589" i="5" s="1"/>
  <c r="J7594" i="5"/>
  <c r="K7607" i="5"/>
  <c r="R7607" i="5" s="1"/>
  <c r="L7607" i="5"/>
  <c r="N7613" i="5"/>
  <c r="I7616" i="5"/>
  <c r="J7622" i="5"/>
  <c r="I7622" i="5"/>
  <c r="N7622" i="5" s="1"/>
  <c r="J7640" i="5"/>
  <c r="K7640" i="5"/>
  <c r="H7651" i="5"/>
  <c r="Q7651" i="5" s="1"/>
  <c r="L7651" i="5"/>
  <c r="J7651" i="5"/>
  <c r="M7651" i="5"/>
  <c r="N7651" i="5" s="1"/>
  <c r="R7677" i="5"/>
  <c r="N7689" i="5"/>
  <c r="N7717" i="5"/>
  <c r="J7592" i="5"/>
  <c r="I7592" i="5"/>
  <c r="R7592" i="5" s="1"/>
  <c r="N7642" i="5"/>
  <c r="L7582" i="5"/>
  <c r="J7582" i="5"/>
  <c r="N7582" i="5" s="1"/>
  <c r="N7586" i="5"/>
  <c r="R7614" i="5"/>
  <c r="L7617" i="5"/>
  <c r="I7617" i="5"/>
  <c r="K7617" i="5"/>
  <c r="M7632" i="5"/>
  <c r="J7632" i="5"/>
  <c r="R7632" i="5" s="1"/>
  <c r="H7632" i="5"/>
  <c r="Q7632" i="5" s="1"/>
  <c r="L7632" i="5"/>
  <c r="K7632" i="5"/>
  <c r="R7640" i="5"/>
  <c r="M7644" i="5"/>
  <c r="K7644" i="5"/>
  <c r="H7657" i="5"/>
  <c r="Q7657" i="5" s="1"/>
  <c r="J7657" i="5"/>
  <c r="M7657" i="5"/>
  <c r="R7657" i="5" s="1"/>
  <c r="K7657" i="5"/>
  <c r="N7657" i="5" s="1"/>
  <c r="J7670" i="5"/>
  <c r="H7670" i="5"/>
  <c r="Q7670" i="5" s="1"/>
  <c r="M7670" i="5"/>
  <c r="R7670" i="5" s="1"/>
  <c r="K7670" i="5"/>
  <c r="N7706" i="5"/>
  <c r="R7602" i="5"/>
  <c r="L7605" i="5"/>
  <c r="J7605" i="5"/>
  <c r="J7610" i="5"/>
  <c r="I7610" i="5"/>
  <c r="H7610" i="5"/>
  <c r="Q7610" i="5" s="1"/>
  <c r="K7620" i="5"/>
  <c r="J7620" i="5"/>
  <c r="I7636" i="5"/>
  <c r="R7636" i="5" s="1"/>
  <c r="L7636" i="5"/>
  <c r="J7636" i="5"/>
  <c r="M7636" i="5"/>
  <c r="N7699" i="5"/>
  <c r="T7728" i="5"/>
  <c r="U7728" i="5" s="1"/>
  <c r="S7728" i="5"/>
  <c r="V7728" i="5"/>
  <c r="K7679" i="5"/>
  <c r="H7679" i="5"/>
  <c r="Q7679" i="5" s="1"/>
  <c r="L7679" i="5"/>
  <c r="J7679" i="5"/>
  <c r="K7582" i="5"/>
  <c r="R7590" i="5"/>
  <c r="M7592" i="5"/>
  <c r="L7593" i="5"/>
  <c r="K7593" i="5"/>
  <c r="N7604" i="5"/>
  <c r="I7605" i="5"/>
  <c r="L7610" i="5"/>
  <c r="M7617" i="5"/>
  <c r="I7620" i="5"/>
  <c r="N7631" i="5"/>
  <c r="K7636" i="5"/>
  <c r="J7644" i="5"/>
  <c r="R7644" i="5" s="1"/>
  <c r="N7647" i="5"/>
  <c r="R7671" i="5"/>
  <c r="S7671" i="5" s="1"/>
  <c r="N7674" i="5"/>
  <c r="I7679" i="5"/>
  <c r="R7679" i="5" s="1"/>
  <c r="H7681" i="5"/>
  <c r="Q7681" i="5" s="1"/>
  <c r="J7681" i="5"/>
  <c r="I7681" i="5"/>
  <c r="M7681" i="5"/>
  <c r="L7681" i="5"/>
  <c r="R7682" i="5"/>
  <c r="V7682" i="5" s="1"/>
  <c r="Q7716" i="5"/>
  <c r="J7580" i="5"/>
  <c r="R7580" i="5" s="1"/>
  <c r="K7580" i="5"/>
  <c r="L7580" i="5"/>
  <c r="M7582" i="5"/>
  <c r="K7605" i="5"/>
  <c r="M7610" i="5"/>
  <c r="N7612" i="5"/>
  <c r="N7614" i="5"/>
  <c r="H7615" i="5"/>
  <c r="Q7615" i="5" s="1"/>
  <c r="K7615" i="5"/>
  <c r="L7618" i="5"/>
  <c r="K7618" i="5"/>
  <c r="R7618" i="5" s="1"/>
  <c r="L7620" i="5"/>
  <c r="R7633" i="5"/>
  <c r="N7640" i="5"/>
  <c r="L7644" i="5"/>
  <c r="K7649" i="5"/>
  <c r="J7649" i="5"/>
  <c r="L7649" i="5"/>
  <c r="R7649" i="5" s="1"/>
  <c r="N7668" i="5"/>
  <c r="I7672" i="5"/>
  <c r="R7672" i="5" s="1"/>
  <c r="K7672" i="5"/>
  <c r="L7672" i="5"/>
  <c r="N7677" i="5"/>
  <c r="M7679" i="5"/>
  <c r="K7685" i="5"/>
  <c r="I7685" i="5"/>
  <c r="L7685" i="5"/>
  <c r="H7685" i="5"/>
  <c r="Q7685" i="5" s="1"/>
  <c r="J7688" i="5"/>
  <c r="K7688" i="5"/>
  <c r="M7688" i="5"/>
  <c r="I7688" i="5"/>
  <c r="H7688" i="5"/>
  <c r="Q7688" i="5" s="1"/>
  <c r="J7694" i="5"/>
  <c r="H7694" i="5"/>
  <c r="Q7694" i="5" s="1"/>
  <c r="I7694" i="5"/>
  <c r="M7694" i="5"/>
  <c r="L7694" i="5"/>
  <c r="H7580" i="5"/>
  <c r="Q7580" i="5" s="1"/>
  <c r="H7583" i="5"/>
  <c r="Q7583" i="5" s="1"/>
  <c r="K7583" i="5"/>
  <c r="R7583" i="5" s="1"/>
  <c r="I7593" i="5"/>
  <c r="J7598" i="5"/>
  <c r="K7598" i="5"/>
  <c r="R7598" i="5" s="1"/>
  <c r="H7598" i="5"/>
  <c r="Q7598" i="5" s="1"/>
  <c r="H7603" i="5"/>
  <c r="Q7603" i="5" s="1"/>
  <c r="J7603" i="5"/>
  <c r="M7605" i="5"/>
  <c r="L7611" i="5"/>
  <c r="I7611" i="5"/>
  <c r="I7615" i="5"/>
  <c r="R7615" i="5" s="1"/>
  <c r="H7618" i="5"/>
  <c r="Q7618" i="5" s="1"/>
  <c r="M7620" i="5"/>
  <c r="R7629" i="5"/>
  <c r="M7638" i="5"/>
  <c r="H7638" i="5"/>
  <c r="Q7638" i="5" s="1"/>
  <c r="K7638" i="5"/>
  <c r="R7638" i="5" s="1"/>
  <c r="H7649" i="5"/>
  <c r="Q7649" i="5" s="1"/>
  <c r="R7653" i="5"/>
  <c r="I7660" i="5"/>
  <c r="L7660" i="5"/>
  <c r="M7660" i="5"/>
  <c r="J7660" i="5"/>
  <c r="H7660" i="5"/>
  <c r="Q7660" i="5" s="1"/>
  <c r="H7672" i="5"/>
  <c r="Q7672" i="5" s="1"/>
  <c r="R7683" i="5"/>
  <c r="I7684" i="5"/>
  <c r="R7684" i="5" s="1"/>
  <c r="L7684" i="5"/>
  <c r="M7684" i="5"/>
  <c r="K7684" i="5"/>
  <c r="J7684" i="5"/>
  <c r="H7684" i="5"/>
  <c r="Q7684" i="5" s="1"/>
  <c r="J7685" i="5"/>
  <c r="L7688" i="5"/>
  <c r="K7694" i="5"/>
  <c r="R7626" i="5"/>
  <c r="H7639" i="5"/>
  <c r="Q7639" i="5" s="1"/>
  <c r="M7639" i="5"/>
  <c r="N7655" i="5"/>
  <c r="M7656" i="5"/>
  <c r="J7656" i="5"/>
  <c r="N7670" i="5"/>
  <c r="J7712" i="5"/>
  <c r="I7712" i="5"/>
  <c r="M7712" i="5"/>
  <c r="M7722" i="5"/>
  <c r="L7722" i="5"/>
  <c r="K7722" i="5"/>
  <c r="V7833" i="5"/>
  <c r="T7833" i="5"/>
  <c r="U7833" i="5" s="1"/>
  <c r="S7833" i="5"/>
  <c r="K7637" i="5"/>
  <c r="I7637" i="5"/>
  <c r="J7652" i="5"/>
  <c r="L7652" i="5"/>
  <c r="I7654" i="5"/>
  <c r="R7654" i="5" s="1"/>
  <c r="H7654" i="5"/>
  <c r="Q7654" i="5" s="1"/>
  <c r="H7669" i="5"/>
  <c r="I7669" i="5"/>
  <c r="M7686" i="5"/>
  <c r="H7686" i="5"/>
  <c r="Q7686" i="5" s="1"/>
  <c r="K7697" i="5"/>
  <c r="J7697" i="5"/>
  <c r="N7698" i="5"/>
  <c r="M7716" i="5"/>
  <c r="I7716" i="5"/>
  <c r="R7739" i="5"/>
  <c r="N7751" i="5"/>
  <c r="M7753" i="5"/>
  <c r="K7753" i="5"/>
  <c r="J7753" i="5"/>
  <c r="I7753" i="5"/>
  <c r="I7770" i="5"/>
  <c r="J7770" i="5"/>
  <c r="H7770" i="5"/>
  <c r="Q7770" i="5" s="1"/>
  <c r="M7770" i="5"/>
  <c r="L7770" i="5"/>
  <c r="J7773" i="5"/>
  <c r="N7773" i="5" s="1"/>
  <c r="L7773" i="5"/>
  <c r="K7773" i="5"/>
  <c r="M7773" i="5"/>
  <c r="I7773" i="5"/>
  <c r="N7780" i="5"/>
  <c r="R7797" i="5"/>
  <c r="M7838" i="5"/>
  <c r="H7838" i="5"/>
  <c r="Q7838" i="5" s="1"/>
  <c r="K7838" i="5"/>
  <c r="J7838" i="5"/>
  <c r="N7838" i="5" s="1"/>
  <c r="I7838" i="5"/>
  <c r="L7838" i="5"/>
  <c r="M7861" i="5"/>
  <c r="H7861" i="5"/>
  <c r="Q7861" i="5" s="1"/>
  <c r="L7861" i="5"/>
  <c r="J7861" i="5"/>
  <c r="I7861" i="5"/>
  <c r="K7861" i="5"/>
  <c r="T7806" i="5"/>
  <c r="U7806" i="5" s="1"/>
  <c r="V7806" i="5"/>
  <c r="S7806" i="5"/>
  <c r="H7588" i="5"/>
  <c r="Q7588" i="5" s="1"/>
  <c r="M7588" i="5"/>
  <c r="L7599" i="5"/>
  <c r="I7599" i="5"/>
  <c r="R7599" i="5" s="1"/>
  <c r="N7600" i="5"/>
  <c r="R7608" i="5"/>
  <c r="T7608" i="5" s="1"/>
  <c r="U7608" i="5" s="1"/>
  <c r="H7633" i="5"/>
  <c r="Q7633" i="5" s="1"/>
  <c r="J7633" i="5"/>
  <c r="J7637" i="5"/>
  <c r="K7639" i="5"/>
  <c r="J7646" i="5"/>
  <c r="R7646" i="5" s="1"/>
  <c r="H7646" i="5"/>
  <c r="Q7646" i="5" s="1"/>
  <c r="R7650" i="5"/>
  <c r="I7652" i="5"/>
  <c r="R7652" i="5" s="1"/>
  <c r="K7654" i="5"/>
  <c r="K7656" i="5"/>
  <c r="R7656" i="5" s="1"/>
  <c r="H7663" i="5"/>
  <c r="Q7663" i="5" s="1"/>
  <c r="M7663" i="5"/>
  <c r="R7663" i="5" s="1"/>
  <c r="K7669" i="5"/>
  <c r="N7679" i="5"/>
  <c r="M7680" i="5"/>
  <c r="J7680" i="5"/>
  <c r="N7680" i="5" s="1"/>
  <c r="J7686" i="5"/>
  <c r="R7686" i="5" s="1"/>
  <c r="I7697" i="5"/>
  <c r="R7697" i="5" s="1"/>
  <c r="R7699" i="5"/>
  <c r="L7712" i="5"/>
  <c r="J7716" i="5"/>
  <c r="N7716" i="5" s="1"/>
  <c r="J7722" i="5"/>
  <c r="R7722" i="5" s="1"/>
  <c r="L7753" i="5"/>
  <c r="J7755" i="5"/>
  <c r="R7755" i="5" s="1"/>
  <c r="H7755" i="5"/>
  <c r="Q7755" i="5" s="1"/>
  <c r="M7755" i="5"/>
  <c r="N7759" i="5"/>
  <c r="N7769" i="5"/>
  <c r="V7856" i="5"/>
  <c r="T7856" i="5"/>
  <c r="U7856" i="5" s="1"/>
  <c r="S7856" i="5"/>
  <c r="S7864" i="5"/>
  <c r="V7864" i="5"/>
  <c r="T7864" i="5"/>
  <c r="U7864" i="5" s="1"/>
  <c r="K7661" i="5"/>
  <c r="I7661" i="5"/>
  <c r="J7676" i="5"/>
  <c r="L7676" i="5"/>
  <c r="I7678" i="5"/>
  <c r="R7678" i="5" s="1"/>
  <c r="H7678" i="5"/>
  <c r="Q7678" i="5" s="1"/>
  <c r="H7693" i="5"/>
  <c r="I7693" i="5"/>
  <c r="K7703" i="5"/>
  <c r="J7703" i="5"/>
  <c r="N7703" i="5" s="1"/>
  <c r="N7705" i="5"/>
  <c r="R7723" i="5"/>
  <c r="T7723" i="5" s="1"/>
  <c r="U7723" i="5" s="1"/>
  <c r="J7747" i="5"/>
  <c r="I7747" i="5"/>
  <c r="M7747" i="5"/>
  <c r="K7747" i="5"/>
  <c r="H7747" i="5"/>
  <c r="Q7747" i="5" s="1"/>
  <c r="H7748" i="5"/>
  <c r="Q7748" i="5" s="1"/>
  <c r="I7748" i="5"/>
  <c r="R7748" i="5" s="1"/>
  <c r="M7748" i="5"/>
  <c r="N7763" i="5"/>
  <c r="V7799" i="5"/>
  <c r="S7835" i="5"/>
  <c r="V7835" i="5"/>
  <c r="T7835" i="5"/>
  <c r="U7835" i="5" s="1"/>
  <c r="N7841" i="5"/>
  <c r="R7680" i="5"/>
  <c r="N7690" i="5"/>
  <c r="R7764" i="5"/>
  <c r="K7777" i="5"/>
  <c r="M7777" i="5"/>
  <c r="J7777" i="5"/>
  <c r="I7777" i="5"/>
  <c r="H7777" i="5"/>
  <c r="Q7777" i="5" s="1"/>
  <c r="T7872" i="5"/>
  <c r="U7872" i="5" s="1"/>
  <c r="V7872" i="5"/>
  <c r="S7872" i="5"/>
  <c r="H7687" i="5"/>
  <c r="M7687" i="5"/>
  <c r="J7700" i="5"/>
  <c r="I7700" i="5"/>
  <c r="R7700" i="5" s="1"/>
  <c r="L7700" i="5"/>
  <c r="N7709" i="5"/>
  <c r="J7724" i="5"/>
  <c r="I7724" i="5"/>
  <c r="M7724" i="5"/>
  <c r="L7724" i="5"/>
  <c r="J7734" i="5"/>
  <c r="R7734" i="5" s="1"/>
  <c r="H7734" i="5"/>
  <c r="Q7734" i="5" s="1"/>
  <c r="N7746" i="5"/>
  <c r="L7777" i="5"/>
  <c r="I7824" i="5"/>
  <c r="L7824" i="5"/>
  <c r="M7824" i="5"/>
  <c r="K7824" i="5"/>
  <c r="J7824" i="5"/>
  <c r="N7824" i="5" s="1"/>
  <c r="H7824" i="5"/>
  <c r="Q7824" i="5" s="1"/>
  <c r="M7661" i="5"/>
  <c r="J7664" i="5"/>
  <c r="K7664" i="5"/>
  <c r="M7676" i="5"/>
  <c r="M7678" i="5"/>
  <c r="J7687" i="5"/>
  <c r="R7687" i="5" s="1"/>
  <c r="M7693" i="5"/>
  <c r="N7695" i="5"/>
  <c r="I7696" i="5"/>
  <c r="K7696" i="5"/>
  <c r="K7700" i="5"/>
  <c r="N7702" i="5"/>
  <c r="M7703" i="5"/>
  <c r="N7713" i="5"/>
  <c r="I7714" i="5"/>
  <c r="M7714" i="5"/>
  <c r="K7714" i="5"/>
  <c r="K7724" i="5"/>
  <c r="R7725" i="5"/>
  <c r="V7725" i="5" s="1"/>
  <c r="J7729" i="5"/>
  <c r="I7729" i="5"/>
  <c r="K7729" i="5"/>
  <c r="K7734" i="5"/>
  <c r="N7753" i="5"/>
  <c r="R7757" i="5"/>
  <c r="K7758" i="5"/>
  <c r="J7758" i="5"/>
  <c r="L7758" i="5"/>
  <c r="I7758" i="5"/>
  <c r="R7758" i="5" s="1"/>
  <c r="H7758" i="5"/>
  <c r="Q7758" i="5" s="1"/>
  <c r="R7767" i="5"/>
  <c r="L7744" i="5"/>
  <c r="H7744" i="5"/>
  <c r="Q7744" i="5" s="1"/>
  <c r="M7744" i="5"/>
  <c r="N7744" i="5" s="1"/>
  <c r="K7744" i="5"/>
  <c r="S7811" i="5"/>
  <c r="V7811" i="5"/>
  <c r="T7811" i="5"/>
  <c r="U7811" i="5" s="1"/>
  <c r="N7568" i="5"/>
  <c r="L7569" i="5"/>
  <c r="J7569" i="5"/>
  <c r="N7569" i="5" s="1"/>
  <c r="N7590" i="5"/>
  <c r="J7628" i="5"/>
  <c r="N7628" i="5" s="1"/>
  <c r="L7628" i="5"/>
  <c r="I7630" i="5"/>
  <c r="R7630" i="5" s="1"/>
  <c r="H7630" i="5"/>
  <c r="Q7630" i="5" s="1"/>
  <c r="H7645" i="5"/>
  <c r="Q7645" i="5" s="1"/>
  <c r="I7645" i="5"/>
  <c r="R7645" i="5" s="1"/>
  <c r="M7662" i="5"/>
  <c r="R7662" i="5" s="1"/>
  <c r="H7662" i="5"/>
  <c r="Q7662" i="5" s="1"/>
  <c r="I7664" i="5"/>
  <c r="N7664" i="5" s="1"/>
  <c r="K7673" i="5"/>
  <c r="J7673" i="5"/>
  <c r="L7687" i="5"/>
  <c r="M7692" i="5"/>
  <c r="K7692" i="5"/>
  <c r="R7692" i="5" s="1"/>
  <c r="J7696" i="5"/>
  <c r="R7701" i="5"/>
  <c r="J7714" i="5"/>
  <c r="N7714" i="5" s="1"/>
  <c r="K7715" i="5"/>
  <c r="L7715" i="5"/>
  <c r="J7715" i="5"/>
  <c r="I7715" i="5"/>
  <c r="L7729" i="5"/>
  <c r="H7730" i="5"/>
  <c r="Q7730" i="5" s="1"/>
  <c r="I7730" i="5"/>
  <c r="M7730" i="5"/>
  <c r="L7730" i="5"/>
  <c r="K7730" i="5"/>
  <c r="M7734" i="5"/>
  <c r="H7736" i="5"/>
  <c r="J7736" i="5"/>
  <c r="I7736" i="5"/>
  <c r="R7736" i="5" s="1"/>
  <c r="K7736" i="5"/>
  <c r="I7744" i="5"/>
  <c r="H7760" i="5"/>
  <c r="Q7760" i="5" s="1"/>
  <c r="M7760" i="5"/>
  <c r="L7760" i="5"/>
  <c r="K7760" i="5"/>
  <c r="R7760" i="5" s="1"/>
  <c r="J7760" i="5"/>
  <c r="J7761" i="5"/>
  <c r="I7761" i="5"/>
  <c r="H7761" i="5"/>
  <c r="Q7761" i="5" s="1"/>
  <c r="L7761" i="5"/>
  <c r="K7761" i="5"/>
  <c r="T7802" i="5"/>
  <c r="U7802" i="5" s="1"/>
  <c r="V7802" i="5"/>
  <c r="S7802" i="5"/>
  <c r="N7812" i="5"/>
  <c r="N7737" i="5"/>
  <c r="H7754" i="5"/>
  <c r="Q7754" i="5" s="1"/>
  <c r="J7754" i="5"/>
  <c r="I7754" i="5"/>
  <c r="R7754" i="5" s="1"/>
  <c r="N7796" i="5"/>
  <c r="N7800" i="5"/>
  <c r="N7821" i="5"/>
  <c r="N7846" i="5"/>
  <c r="N7733" i="5"/>
  <c r="J7743" i="5"/>
  <c r="I7743" i="5"/>
  <c r="H7743" i="5"/>
  <c r="Q7743" i="5" s="1"/>
  <c r="L7750" i="5"/>
  <c r="I7750" i="5"/>
  <c r="R7750" i="5" s="1"/>
  <c r="H7750" i="5"/>
  <c r="Q7750" i="5" s="1"/>
  <c r="I7759" i="5"/>
  <c r="M7759" i="5"/>
  <c r="H7766" i="5"/>
  <c r="Q7766" i="5" s="1"/>
  <c r="M7766" i="5"/>
  <c r="K7766" i="5"/>
  <c r="M7798" i="5"/>
  <c r="H7798" i="5"/>
  <c r="Q7798" i="5" s="1"/>
  <c r="L7798" i="5"/>
  <c r="T7857" i="5"/>
  <c r="U7857" i="5" s="1"/>
  <c r="V7857" i="5"/>
  <c r="S7857" i="5"/>
  <c r="L7895" i="5"/>
  <c r="H7895" i="5"/>
  <c r="Q7895" i="5" s="1"/>
  <c r="I7895" i="5"/>
  <c r="K7895" i="5"/>
  <c r="K7860" i="5"/>
  <c r="J7860" i="5"/>
  <c r="L7860" i="5"/>
  <c r="M7860" i="5"/>
  <c r="I7860" i="5"/>
  <c r="N7860" i="5" s="1"/>
  <c r="N7570" i="5"/>
  <c r="N7588" i="5"/>
  <c r="N7606" i="5"/>
  <c r="N7624" i="5"/>
  <c r="N7630" i="5"/>
  <c r="M7643" i="5"/>
  <c r="R7643" i="5" s="1"/>
  <c r="M7667" i="5"/>
  <c r="R7667" i="5" s="1"/>
  <c r="N7678" i="5"/>
  <c r="M7691" i="5"/>
  <c r="R7691" i="5" s="1"/>
  <c r="L7710" i="5"/>
  <c r="R7710" i="5" s="1"/>
  <c r="I7720" i="5"/>
  <c r="M7720" i="5"/>
  <c r="N7720" i="5" s="1"/>
  <c r="J7727" i="5"/>
  <c r="N7727" i="5" s="1"/>
  <c r="L7732" i="5"/>
  <c r="I7732" i="5"/>
  <c r="R7732" i="5" s="1"/>
  <c r="H7732" i="5"/>
  <c r="Q7732" i="5" s="1"/>
  <c r="I7741" i="5"/>
  <c r="M7741" i="5"/>
  <c r="L7743" i="5"/>
  <c r="K7750" i="5"/>
  <c r="K7752" i="5"/>
  <c r="R7752" i="5" s="1"/>
  <c r="M7754" i="5"/>
  <c r="J7759" i="5"/>
  <c r="L7762" i="5"/>
  <c r="R7762" i="5" s="1"/>
  <c r="H7762" i="5"/>
  <c r="Q7762" i="5" s="1"/>
  <c r="M7762" i="5"/>
  <c r="J7766" i="5"/>
  <c r="R7766" i="5" s="1"/>
  <c r="H7778" i="5"/>
  <c r="Q7778" i="5" s="1"/>
  <c r="M7778" i="5"/>
  <c r="J7778" i="5"/>
  <c r="I7778" i="5"/>
  <c r="N7791" i="5"/>
  <c r="J7798" i="5"/>
  <c r="R7798" i="5" s="1"/>
  <c r="K7807" i="5"/>
  <c r="L7807" i="5"/>
  <c r="M7807" i="5"/>
  <c r="J7807" i="5"/>
  <c r="R7807" i="5" s="1"/>
  <c r="M7826" i="5"/>
  <c r="K7826" i="5"/>
  <c r="I7826" i="5"/>
  <c r="R7826" i="5" s="1"/>
  <c r="H7826" i="5"/>
  <c r="Q7826" i="5" s="1"/>
  <c r="J7826" i="5"/>
  <c r="I7842" i="5"/>
  <c r="M7842" i="5"/>
  <c r="L7842" i="5"/>
  <c r="K7842" i="5"/>
  <c r="J7842" i="5"/>
  <c r="H7842" i="5"/>
  <c r="Q7842" i="5" s="1"/>
  <c r="R7844" i="5"/>
  <c r="H7860" i="5"/>
  <c r="Q7860" i="5" s="1"/>
  <c r="M7895" i="5"/>
  <c r="N7936" i="5"/>
  <c r="N7834" i="5"/>
  <c r="J7785" i="5"/>
  <c r="N7785" i="5" s="1"/>
  <c r="M7785" i="5"/>
  <c r="K7785" i="5"/>
  <c r="K7789" i="5"/>
  <c r="I7789" i="5"/>
  <c r="H7789" i="5"/>
  <c r="Q7789" i="5" s="1"/>
  <c r="R7799" i="5"/>
  <c r="S7799" i="5" s="1"/>
  <c r="L7809" i="5"/>
  <c r="M7809" i="5"/>
  <c r="K7809" i="5"/>
  <c r="J7809" i="5"/>
  <c r="I7809" i="5"/>
  <c r="R7809" i="5" s="1"/>
  <c r="T7815" i="5"/>
  <c r="U7815" i="5" s="1"/>
  <c r="V7815" i="5"/>
  <c r="R7817" i="5"/>
  <c r="N7823" i="5"/>
  <c r="R7829" i="5"/>
  <c r="I7830" i="5"/>
  <c r="L7830" i="5"/>
  <c r="J7830" i="5"/>
  <c r="H7830" i="5"/>
  <c r="Q7830" i="5" s="1"/>
  <c r="M7830" i="5"/>
  <c r="K7830" i="5"/>
  <c r="M7832" i="5"/>
  <c r="H7832" i="5"/>
  <c r="Q7832" i="5" s="1"/>
  <c r="L7832" i="5"/>
  <c r="T7878" i="5"/>
  <c r="U7878" i="5" s="1"/>
  <c r="S7878" i="5"/>
  <c r="S7870" i="5"/>
  <c r="T7870" i="5"/>
  <c r="U7870" i="5" s="1"/>
  <c r="N7893" i="5"/>
  <c r="O7903" i="5"/>
  <c r="J7912" i="5"/>
  <c r="L7912" i="5"/>
  <c r="I7912" i="5"/>
  <c r="H7912" i="5"/>
  <c r="Q7912" i="5" s="1"/>
  <c r="L7786" i="5"/>
  <c r="K7786" i="5"/>
  <c r="N7786" i="5" s="1"/>
  <c r="J7786" i="5"/>
  <c r="I7786" i="5"/>
  <c r="K7795" i="5"/>
  <c r="I7795" i="5"/>
  <c r="M7795" i="5"/>
  <c r="L7795" i="5"/>
  <c r="J7795" i="5"/>
  <c r="M7820" i="5"/>
  <c r="K7820" i="5"/>
  <c r="L7820" i="5"/>
  <c r="J7820" i="5"/>
  <c r="I7820" i="5"/>
  <c r="H7820" i="5"/>
  <c r="Q7820" i="5" s="1"/>
  <c r="L7851" i="5"/>
  <c r="M7851" i="5"/>
  <c r="K7851" i="5"/>
  <c r="J7851" i="5"/>
  <c r="I7851" i="5"/>
  <c r="R7851" i="5" s="1"/>
  <c r="K7912" i="5"/>
  <c r="J7706" i="5"/>
  <c r="I7706" i="5"/>
  <c r="H7742" i="5"/>
  <c r="Q7742" i="5" s="1"/>
  <c r="M7742" i="5"/>
  <c r="N7742" i="5" s="1"/>
  <c r="J7749" i="5"/>
  <c r="M7749" i="5"/>
  <c r="L7756" i="5"/>
  <c r="M7756" i="5"/>
  <c r="N7757" i="5"/>
  <c r="K7765" i="5"/>
  <c r="L7765" i="5"/>
  <c r="J7765" i="5"/>
  <c r="L7785" i="5"/>
  <c r="H7786" i="5"/>
  <c r="Q7786" i="5" s="1"/>
  <c r="M7789" i="5"/>
  <c r="R7790" i="5"/>
  <c r="H7795" i="5"/>
  <c r="Q7795" i="5" s="1"/>
  <c r="K7813" i="5"/>
  <c r="M7813" i="5"/>
  <c r="L7813" i="5"/>
  <c r="J7813" i="5"/>
  <c r="K7832" i="5"/>
  <c r="R7832" i="5" s="1"/>
  <c r="H7851" i="5"/>
  <c r="Q7851" i="5" s="1"/>
  <c r="K7862" i="5"/>
  <c r="I7862" i="5"/>
  <c r="R7862" i="5" s="1"/>
  <c r="M7862" i="5"/>
  <c r="L7862" i="5"/>
  <c r="J7862" i="5"/>
  <c r="H7862" i="5"/>
  <c r="Q7862" i="5" s="1"/>
  <c r="M7912" i="5"/>
  <c r="H7706" i="5"/>
  <c r="Q7706" i="5" s="1"/>
  <c r="I7708" i="5"/>
  <c r="R7708" i="5" s="1"/>
  <c r="M7708" i="5"/>
  <c r="H7735" i="5"/>
  <c r="Q7735" i="5" s="1"/>
  <c r="K7740" i="5"/>
  <c r="J7740" i="5"/>
  <c r="N7741" i="5"/>
  <c r="I7742" i="5"/>
  <c r="N7764" i="5"/>
  <c r="H7765" i="5"/>
  <c r="Q7765" i="5" s="1"/>
  <c r="L7768" i="5"/>
  <c r="H7768" i="5"/>
  <c r="Q7768" i="5" s="1"/>
  <c r="M7768" i="5"/>
  <c r="L7774" i="5"/>
  <c r="K7774" i="5"/>
  <c r="I7774" i="5"/>
  <c r="R7774" i="5" s="1"/>
  <c r="N7781" i="5"/>
  <c r="I7782" i="5"/>
  <c r="N7782" i="5" s="1"/>
  <c r="K7782" i="5"/>
  <c r="H7782" i="5"/>
  <c r="Q7782" i="5" s="1"/>
  <c r="M7786" i="5"/>
  <c r="N7807" i="5"/>
  <c r="H7813" i="5"/>
  <c r="Q7813" i="5" s="1"/>
  <c r="K7819" i="5"/>
  <c r="H7819" i="5"/>
  <c r="Q7819" i="5" s="1"/>
  <c r="L7819" i="5"/>
  <c r="J7819" i="5"/>
  <c r="I7819" i="5"/>
  <c r="N7819" i="5" s="1"/>
  <c r="R7822" i="5"/>
  <c r="N7829" i="5"/>
  <c r="I7847" i="5"/>
  <c r="L7847" i="5"/>
  <c r="M7847" i="5"/>
  <c r="K7847" i="5"/>
  <c r="V7870" i="5"/>
  <c r="I7910" i="5"/>
  <c r="J7910" i="5"/>
  <c r="N7910" i="5" s="1"/>
  <c r="H7910" i="5"/>
  <c r="Q7910" i="5" s="1"/>
  <c r="M7910" i="5"/>
  <c r="L7910" i="5"/>
  <c r="K7910" i="5"/>
  <c r="K7706" i="5"/>
  <c r="H7708" i="5"/>
  <c r="Q7708" i="5" s="1"/>
  <c r="H7721" i="5"/>
  <c r="Q7721" i="5" s="1"/>
  <c r="J7731" i="5"/>
  <c r="R7731" i="5" s="1"/>
  <c r="M7731" i="5"/>
  <c r="I7735" i="5"/>
  <c r="R7735" i="5" s="1"/>
  <c r="L7738" i="5"/>
  <c r="N7738" i="5" s="1"/>
  <c r="M7738" i="5"/>
  <c r="R7738" i="5" s="1"/>
  <c r="N7739" i="5"/>
  <c r="H7740" i="5"/>
  <c r="Q7740" i="5" s="1"/>
  <c r="J7742" i="5"/>
  <c r="I7749" i="5"/>
  <c r="R7749" i="5" s="1"/>
  <c r="N7755" i="5"/>
  <c r="I7756" i="5"/>
  <c r="R7756" i="5" s="1"/>
  <c r="I7763" i="5"/>
  <c r="R7763" i="5" s="1"/>
  <c r="I7765" i="5"/>
  <c r="R7765" i="5" s="1"/>
  <c r="I7768" i="5"/>
  <c r="H7774" i="5"/>
  <c r="Q7774" i="5" s="1"/>
  <c r="J7782" i="5"/>
  <c r="R7791" i="5"/>
  <c r="I7813" i="5"/>
  <c r="N7817" i="5"/>
  <c r="M7819" i="5"/>
  <c r="H7847" i="5"/>
  <c r="Q7847" i="5" s="1"/>
  <c r="N7852" i="5"/>
  <c r="K7866" i="5"/>
  <c r="M7866" i="5"/>
  <c r="L7866" i="5"/>
  <c r="I7866" i="5"/>
  <c r="R7866" i="5" s="1"/>
  <c r="H7866" i="5"/>
  <c r="Q7866" i="5" s="1"/>
  <c r="J7866" i="5"/>
  <c r="L7925" i="5"/>
  <c r="K7925" i="5"/>
  <c r="M7925" i="5"/>
  <c r="J7925" i="5"/>
  <c r="I7925" i="5"/>
  <c r="R7925" i="5" s="1"/>
  <c r="H7925" i="5"/>
  <c r="Q7925" i="5" s="1"/>
  <c r="N7787" i="5"/>
  <c r="N7853" i="5"/>
  <c r="M7855" i="5"/>
  <c r="I7855" i="5"/>
  <c r="L7855" i="5"/>
  <c r="K7855" i="5"/>
  <c r="L7937" i="5"/>
  <c r="K7937" i="5"/>
  <c r="J7937" i="5"/>
  <c r="I7937" i="5"/>
  <c r="R7937" i="5" s="1"/>
  <c r="H7937" i="5"/>
  <c r="Q7937" i="5" s="1"/>
  <c r="M8048" i="5"/>
  <c r="I8048" i="5"/>
  <c r="R8048" i="5" s="1"/>
  <c r="L8048" i="5"/>
  <c r="J8048" i="5"/>
  <c r="K8048" i="5"/>
  <c r="H8048" i="5"/>
  <c r="Q8048" i="5" s="1"/>
  <c r="H7767" i="5"/>
  <c r="Q7767" i="5" s="1"/>
  <c r="M7776" i="5"/>
  <c r="R7776" i="5" s="1"/>
  <c r="H7783" i="5"/>
  <c r="Q7783" i="5" s="1"/>
  <c r="I7788" i="5"/>
  <c r="R7788" i="5" s="1"/>
  <c r="K7788" i="5"/>
  <c r="M7790" i="5"/>
  <c r="L7790" i="5"/>
  <c r="N7790" i="5" s="1"/>
  <c r="H7797" i="5"/>
  <c r="Q7797" i="5" s="1"/>
  <c r="H7804" i="5"/>
  <c r="Q7804" i="5" s="1"/>
  <c r="M7804" i="5"/>
  <c r="R7804" i="5" s="1"/>
  <c r="K7825" i="5"/>
  <c r="H7825" i="5"/>
  <c r="Q7825" i="5" s="1"/>
  <c r="H7828" i="5"/>
  <c r="Q7828" i="5" s="1"/>
  <c r="H7855" i="5"/>
  <c r="Q7855" i="5" s="1"/>
  <c r="R7886" i="5"/>
  <c r="J7924" i="5"/>
  <c r="I7924" i="5"/>
  <c r="N7924" i="5" s="1"/>
  <c r="K7924" i="5"/>
  <c r="H7924" i="5"/>
  <c r="Q7924" i="5" s="1"/>
  <c r="M7924" i="5"/>
  <c r="L7924" i="5"/>
  <c r="M7937" i="5"/>
  <c r="S7988" i="5"/>
  <c r="V7988" i="5"/>
  <c r="R7783" i="5"/>
  <c r="R7825" i="5"/>
  <c r="R7828" i="5"/>
  <c r="K7831" i="5"/>
  <c r="J7831" i="5"/>
  <c r="M7831" i="5"/>
  <c r="N7832" i="5"/>
  <c r="N7836" i="5"/>
  <c r="R7837" i="5"/>
  <c r="M7843" i="5"/>
  <c r="K7843" i="5"/>
  <c r="L7843" i="5"/>
  <c r="I7843" i="5"/>
  <c r="R7843" i="5" s="1"/>
  <c r="H7843" i="5"/>
  <c r="Q7843" i="5" s="1"/>
  <c r="I7869" i="5"/>
  <c r="K7869" i="5"/>
  <c r="M7869" i="5"/>
  <c r="N7793" i="5"/>
  <c r="J7816" i="5"/>
  <c r="M7816" i="5"/>
  <c r="L7816" i="5"/>
  <c r="H7831" i="5"/>
  <c r="Q7831" i="5" s="1"/>
  <c r="R7852" i="5"/>
  <c r="R7863" i="5"/>
  <c r="H7869" i="5"/>
  <c r="Q7869" i="5" s="1"/>
  <c r="R7876" i="5"/>
  <c r="T7902" i="5"/>
  <c r="U7902" i="5" s="1"/>
  <c r="V7902" i="5"/>
  <c r="S7902" i="5"/>
  <c r="T7947" i="5"/>
  <c r="U7947" i="5" s="1"/>
  <c r="S7947" i="5"/>
  <c r="V7947" i="5"/>
  <c r="I7794" i="5"/>
  <c r="N7794" i="5" s="1"/>
  <c r="M7794" i="5"/>
  <c r="K7801" i="5"/>
  <c r="L7801" i="5"/>
  <c r="M7808" i="5"/>
  <c r="I7808" i="5"/>
  <c r="R7808" i="5" s="1"/>
  <c r="I7812" i="5"/>
  <c r="R7812" i="5" s="1"/>
  <c r="J7812" i="5"/>
  <c r="M7812" i="5"/>
  <c r="I7831" i="5"/>
  <c r="M7849" i="5"/>
  <c r="K7849" i="5"/>
  <c r="N7875" i="5"/>
  <c r="I7877" i="5"/>
  <c r="K7877" i="5"/>
  <c r="M7877" i="5"/>
  <c r="L7877" i="5"/>
  <c r="J7877" i="5"/>
  <c r="H7877" i="5"/>
  <c r="Q7877" i="5" s="1"/>
  <c r="J7880" i="5"/>
  <c r="N7880" i="5" s="1"/>
  <c r="I7880" i="5"/>
  <c r="M7880" i="5"/>
  <c r="L7880" i="5"/>
  <c r="N7925" i="5"/>
  <c r="K7879" i="5"/>
  <c r="L7879" i="5"/>
  <c r="J7879" i="5"/>
  <c r="N7879" i="5" s="1"/>
  <c r="I7879" i="5"/>
  <c r="H7879" i="5"/>
  <c r="Q7879" i="5" s="1"/>
  <c r="J7890" i="5"/>
  <c r="L7890" i="5"/>
  <c r="M7890" i="5"/>
  <c r="I7890" i="5"/>
  <c r="R7890" i="5" s="1"/>
  <c r="H7890" i="5"/>
  <c r="Q7890" i="5" s="1"/>
  <c r="I7892" i="5"/>
  <c r="J7892" i="5"/>
  <c r="L7892" i="5"/>
  <c r="M7892" i="5"/>
  <c r="K7914" i="5"/>
  <c r="J7914" i="5"/>
  <c r="I7914" i="5"/>
  <c r="R7914" i="5" s="1"/>
  <c r="H7914" i="5"/>
  <c r="Q7914" i="5" s="1"/>
  <c r="N7921" i="5"/>
  <c r="J7933" i="5"/>
  <c r="I7933" i="5"/>
  <c r="M7933" i="5"/>
  <c r="L7933" i="5"/>
  <c r="K7933" i="5"/>
  <c r="H7933" i="5"/>
  <c r="Q7933" i="5" s="1"/>
  <c r="N7775" i="5"/>
  <c r="L7792" i="5"/>
  <c r="R7792" i="5" s="1"/>
  <c r="J7794" i="5"/>
  <c r="I7801" i="5"/>
  <c r="J7808" i="5"/>
  <c r="J7810" i="5"/>
  <c r="N7810" i="5" s="1"/>
  <c r="K7812" i="5"/>
  <c r="K7816" i="5"/>
  <c r="R7821" i="5"/>
  <c r="N7828" i="5"/>
  <c r="I7849" i="5"/>
  <c r="R7849" i="5" s="1"/>
  <c r="I7853" i="5"/>
  <c r="L7853" i="5"/>
  <c r="K7853" i="5"/>
  <c r="N7861" i="5"/>
  <c r="I7871" i="5"/>
  <c r="H7871" i="5"/>
  <c r="Q7871" i="5" s="1"/>
  <c r="J7871" i="5"/>
  <c r="M7871" i="5"/>
  <c r="L7871" i="5"/>
  <c r="M7879" i="5"/>
  <c r="K7880" i="5"/>
  <c r="K7890" i="5"/>
  <c r="H7892" i="5"/>
  <c r="Q7892" i="5" s="1"/>
  <c r="L7914" i="5"/>
  <c r="N7923" i="5"/>
  <c r="N7863" i="5"/>
  <c r="N7876" i="5"/>
  <c r="J7882" i="5"/>
  <c r="M7882" i="5"/>
  <c r="H7882" i="5"/>
  <c r="Q7882" i="5" s="1"/>
  <c r="K7882" i="5"/>
  <c r="K7892" i="5"/>
  <c r="K7896" i="5"/>
  <c r="I7896" i="5"/>
  <c r="L7896" i="5"/>
  <c r="J7896" i="5"/>
  <c r="H7896" i="5"/>
  <c r="Q7896" i="5" s="1"/>
  <c r="H7899" i="5"/>
  <c r="Q7899" i="5" s="1"/>
  <c r="I7899" i="5"/>
  <c r="K7899" i="5"/>
  <c r="M7899" i="5"/>
  <c r="R7900" i="5"/>
  <c r="M7914" i="5"/>
  <c r="I7771" i="5"/>
  <c r="R7771" i="5" s="1"/>
  <c r="I7779" i="5"/>
  <c r="R7779" i="5" s="1"/>
  <c r="H7784" i="5"/>
  <c r="Q7784" i="5" s="1"/>
  <c r="M7784" i="5"/>
  <c r="R7784" i="5" s="1"/>
  <c r="L7794" i="5"/>
  <c r="M7801" i="5"/>
  <c r="I7803" i="5"/>
  <c r="R7803" i="5" s="1"/>
  <c r="L7808" i="5"/>
  <c r="L7810" i="5"/>
  <c r="I7827" i="5"/>
  <c r="L7827" i="5"/>
  <c r="K7827" i="5"/>
  <c r="N7827" i="5" s="1"/>
  <c r="N7831" i="5"/>
  <c r="H7839" i="5"/>
  <c r="Q7839" i="5" s="1"/>
  <c r="M7839" i="5"/>
  <c r="R7839" i="5" s="1"/>
  <c r="L7849" i="5"/>
  <c r="I7850" i="5"/>
  <c r="L7850" i="5"/>
  <c r="J7850" i="5"/>
  <c r="H7850" i="5"/>
  <c r="Q7850" i="5" s="1"/>
  <c r="J7853" i="5"/>
  <c r="N7858" i="5"/>
  <c r="I7882" i="5"/>
  <c r="M7896" i="5"/>
  <c r="J7899" i="5"/>
  <c r="N7899" i="5" s="1"/>
  <c r="L7913" i="5"/>
  <c r="H7913" i="5"/>
  <c r="Q7913" i="5" s="1"/>
  <c r="J7913" i="5"/>
  <c r="I7913" i="5"/>
  <c r="N7913" i="5" s="1"/>
  <c r="M7913" i="5"/>
  <c r="T7970" i="5"/>
  <c r="U7970" i="5" s="1"/>
  <c r="N7844" i="5"/>
  <c r="H7822" i="5"/>
  <c r="Q7822" i="5" s="1"/>
  <c r="K7854" i="5"/>
  <c r="N7854" i="5" s="1"/>
  <c r="J7854" i="5"/>
  <c r="H7868" i="5"/>
  <c r="Q7868" i="5" s="1"/>
  <c r="N7884" i="5"/>
  <c r="J7885" i="5"/>
  <c r="I7885" i="5"/>
  <c r="L7885" i="5"/>
  <c r="N7886" i="5"/>
  <c r="M7909" i="5"/>
  <c r="J7909" i="5"/>
  <c r="I7909" i="5"/>
  <c r="R7909" i="5" s="1"/>
  <c r="L7909" i="5"/>
  <c r="N7914" i="5"/>
  <c r="R7953" i="5"/>
  <c r="T7953" i="5" s="1"/>
  <c r="U7953" i="5" s="1"/>
  <c r="M7956" i="5"/>
  <c r="K7956" i="5"/>
  <c r="J7956" i="5"/>
  <c r="N7956" i="5" s="1"/>
  <c r="L7956" i="5"/>
  <c r="I7956" i="5"/>
  <c r="H7956" i="5"/>
  <c r="Q7956" i="5" s="1"/>
  <c r="P7967" i="5"/>
  <c r="I7814" i="5"/>
  <c r="R7814" i="5" s="1"/>
  <c r="J7818" i="5"/>
  <c r="R7818" i="5" s="1"/>
  <c r="J7837" i="5"/>
  <c r="N7837" i="5" s="1"/>
  <c r="K7840" i="5"/>
  <c r="R7840" i="5" s="1"/>
  <c r="I7845" i="5"/>
  <c r="R7845" i="5" s="1"/>
  <c r="I7854" i="5"/>
  <c r="N7855" i="5"/>
  <c r="J7859" i="5"/>
  <c r="N7859" i="5" s="1"/>
  <c r="J7868" i="5"/>
  <c r="R7868" i="5" s="1"/>
  <c r="K7875" i="5"/>
  <c r="R7875" i="5" s="1"/>
  <c r="I7883" i="5"/>
  <c r="R7883" i="5" s="1"/>
  <c r="K7885" i="5"/>
  <c r="J7888" i="5"/>
  <c r="R7888" i="5" s="1"/>
  <c r="H7888" i="5"/>
  <c r="M7888" i="5"/>
  <c r="M7891" i="5"/>
  <c r="I7891" i="5"/>
  <c r="H7905" i="5"/>
  <c r="Q7905" i="5" s="1"/>
  <c r="L7905" i="5"/>
  <c r="M7905" i="5"/>
  <c r="K7905" i="5"/>
  <c r="K7909" i="5"/>
  <c r="N7916" i="5"/>
  <c r="N7922" i="5"/>
  <c r="R7927" i="5"/>
  <c r="R7962" i="5"/>
  <c r="J7894" i="5"/>
  <c r="L7894" i="5"/>
  <c r="I7894" i="5"/>
  <c r="M7894" i="5"/>
  <c r="I7946" i="5"/>
  <c r="M7946" i="5"/>
  <c r="J7946" i="5"/>
  <c r="H7946" i="5"/>
  <c r="Q7946" i="5" s="1"/>
  <c r="L7946" i="5"/>
  <c r="L7949" i="5"/>
  <c r="K7949" i="5"/>
  <c r="I7949" i="5"/>
  <c r="H7949" i="5"/>
  <c r="Q7949" i="5" s="1"/>
  <c r="M7949" i="5"/>
  <c r="J7949" i="5"/>
  <c r="M7967" i="5"/>
  <c r="L7967" i="5"/>
  <c r="K7967" i="5"/>
  <c r="I7967" i="5"/>
  <c r="R7967" i="5" s="1"/>
  <c r="H7967" i="5"/>
  <c r="Q7967" i="5" s="1"/>
  <c r="J7967" i="5"/>
  <c r="K7928" i="5"/>
  <c r="J7928" i="5"/>
  <c r="L7928" i="5"/>
  <c r="I7928" i="5"/>
  <c r="H7928" i="5"/>
  <c r="R7929" i="5"/>
  <c r="I7934" i="5"/>
  <c r="M7934" i="5"/>
  <c r="K7934" i="5"/>
  <c r="N7934" i="5" s="1"/>
  <c r="J7934" i="5"/>
  <c r="L7940" i="5"/>
  <c r="I7940" i="5"/>
  <c r="H7940" i="5"/>
  <c r="Q7940" i="5" s="1"/>
  <c r="M7940" i="5"/>
  <c r="K7940" i="5"/>
  <c r="S7958" i="5"/>
  <c r="V7958" i="5"/>
  <c r="T7958" i="5"/>
  <c r="U7958" i="5" s="1"/>
  <c r="M7985" i="5"/>
  <c r="L7985" i="5"/>
  <c r="K7985" i="5"/>
  <c r="I7985" i="5"/>
  <c r="H7985" i="5"/>
  <c r="Q7985" i="5" s="1"/>
  <c r="J7985" i="5"/>
  <c r="I7865" i="5"/>
  <c r="H7865" i="5"/>
  <c r="Q7865" i="5" s="1"/>
  <c r="M7867" i="5"/>
  <c r="H7867" i="5"/>
  <c r="H7874" i="5"/>
  <c r="Q7874" i="5" s="1"/>
  <c r="R7898" i="5"/>
  <c r="N7917" i="5"/>
  <c r="M7928" i="5"/>
  <c r="H7934" i="5"/>
  <c r="Q7934" i="5" s="1"/>
  <c r="J7940" i="5"/>
  <c r="V7953" i="5"/>
  <c r="N7954" i="5"/>
  <c r="T7980" i="5"/>
  <c r="U7980" i="5" s="1"/>
  <c r="V7980" i="5"/>
  <c r="S7980" i="5"/>
  <c r="R7932" i="5"/>
  <c r="N7959" i="5"/>
  <c r="N7962" i="5"/>
  <c r="N7842" i="5"/>
  <c r="K7848" i="5"/>
  <c r="R7848" i="5" s="1"/>
  <c r="H7848" i="5"/>
  <c r="Q7848" i="5" s="1"/>
  <c r="M7865" i="5"/>
  <c r="L7867" i="5"/>
  <c r="R7867" i="5" s="1"/>
  <c r="M7873" i="5"/>
  <c r="J7873" i="5"/>
  <c r="R7873" i="5" s="1"/>
  <c r="L7874" i="5"/>
  <c r="R7874" i="5" s="1"/>
  <c r="K7886" i="5"/>
  <c r="J7903" i="5"/>
  <c r="N7903" i="5" s="1"/>
  <c r="M7903" i="5"/>
  <c r="L7903" i="5"/>
  <c r="R7921" i="5"/>
  <c r="N7929" i="5"/>
  <c r="H7887" i="5"/>
  <c r="Q7887" i="5" s="1"/>
  <c r="L7887" i="5"/>
  <c r="N7890" i="5"/>
  <c r="J7898" i="5"/>
  <c r="H7904" i="5"/>
  <c r="Q7904" i="5" s="1"/>
  <c r="M7904" i="5"/>
  <c r="N7904" i="5" s="1"/>
  <c r="J7906" i="5"/>
  <c r="R7906" i="5" s="1"/>
  <c r="H7906" i="5"/>
  <c r="M7938" i="5"/>
  <c r="I7938" i="5"/>
  <c r="H7938" i="5"/>
  <c r="Q7938" i="5" s="1"/>
  <c r="M7944" i="5"/>
  <c r="K7944" i="5"/>
  <c r="L7944" i="5"/>
  <c r="N7961" i="5"/>
  <c r="L7968" i="5"/>
  <c r="K7968" i="5"/>
  <c r="M7968" i="5"/>
  <c r="J7968" i="5"/>
  <c r="I7968" i="5"/>
  <c r="N7982" i="5"/>
  <c r="M8018" i="5"/>
  <c r="I8018" i="5"/>
  <c r="H8018" i="5"/>
  <c r="Q8018" i="5" s="1"/>
  <c r="J8018" i="5"/>
  <c r="L8018" i="5"/>
  <c r="K8018" i="5"/>
  <c r="O8032" i="5"/>
  <c r="T8052" i="5"/>
  <c r="U8052" i="5" s="1"/>
  <c r="S8052" i="5"/>
  <c r="V8052" i="5"/>
  <c r="R7904" i="5"/>
  <c r="R7935" i="5"/>
  <c r="J7938" i="5"/>
  <c r="H7944" i="5"/>
  <c r="Q7944" i="5" s="1"/>
  <c r="M7951" i="5"/>
  <c r="L7951" i="5"/>
  <c r="H7951" i="5"/>
  <c r="Q7951" i="5" s="1"/>
  <c r="K7960" i="5"/>
  <c r="L7960" i="5"/>
  <c r="J7960" i="5"/>
  <c r="M7960" i="5"/>
  <c r="N7973" i="5"/>
  <c r="N7976" i="5"/>
  <c r="J7992" i="5"/>
  <c r="M7992" i="5"/>
  <c r="L7992" i="5"/>
  <c r="I7992" i="5"/>
  <c r="H7992" i="5"/>
  <c r="Q7992" i="5" s="1"/>
  <c r="K7992" i="5"/>
  <c r="H7881" i="5"/>
  <c r="I7881" i="5"/>
  <c r="R7881" i="5" s="1"/>
  <c r="K7887" i="5"/>
  <c r="R7887" i="5" s="1"/>
  <c r="L7901" i="5"/>
  <c r="K7901" i="5"/>
  <c r="K7904" i="5"/>
  <c r="L7906" i="5"/>
  <c r="K7908" i="5"/>
  <c r="R7908" i="5" s="1"/>
  <c r="J7918" i="5"/>
  <c r="I7918" i="5"/>
  <c r="K7918" i="5"/>
  <c r="N7927" i="5"/>
  <c r="L7938" i="5"/>
  <c r="J7944" i="5"/>
  <c r="R7944" i="5" s="1"/>
  <c r="J7951" i="5"/>
  <c r="R7951" i="5" s="1"/>
  <c r="I7960" i="5"/>
  <c r="R7965" i="5"/>
  <c r="R7970" i="5"/>
  <c r="S7970" i="5" s="1"/>
  <c r="L7995" i="5"/>
  <c r="H7995" i="5"/>
  <c r="Q7995" i="5" s="1"/>
  <c r="I7995" i="5"/>
  <c r="M7995" i="5"/>
  <c r="K7995" i="5"/>
  <c r="J7995" i="5"/>
  <c r="L8015" i="5"/>
  <c r="M8015" i="5"/>
  <c r="H8015" i="5"/>
  <c r="I8015" i="5"/>
  <c r="K8015" i="5"/>
  <c r="N7920" i="5"/>
  <c r="M7926" i="5"/>
  <c r="J7926" i="5"/>
  <c r="R7926" i="5" s="1"/>
  <c r="L7931" i="5"/>
  <c r="K7931" i="5"/>
  <c r="I7931" i="5"/>
  <c r="N7931" i="5" s="1"/>
  <c r="J7936" i="5"/>
  <c r="I7936" i="5"/>
  <c r="M7936" i="5"/>
  <c r="L7936" i="5"/>
  <c r="H7939" i="5"/>
  <c r="M7939" i="5"/>
  <c r="L7939" i="5"/>
  <c r="R7939" i="5" s="1"/>
  <c r="M7945" i="5"/>
  <c r="I7945" i="5"/>
  <c r="H7945" i="5"/>
  <c r="Q7945" i="5" s="1"/>
  <c r="N7964" i="5"/>
  <c r="I7971" i="5"/>
  <c r="R7971" i="5" s="1"/>
  <c r="M7971" i="5"/>
  <c r="L7971" i="5"/>
  <c r="J7971" i="5"/>
  <c r="H7971" i="5"/>
  <c r="Q7971" i="5" s="1"/>
  <c r="N7977" i="5"/>
  <c r="R7980" i="5"/>
  <c r="R7988" i="5"/>
  <c r="T7988" i="5" s="1"/>
  <c r="U7988" i="5" s="1"/>
  <c r="N7993" i="5"/>
  <c r="R7916" i="5"/>
  <c r="L7986" i="5"/>
  <c r="K7986" i="5"/>
  <c r="I7986" i="5"/>
  <c r="H7986" i="5"/>
  <c r="Q7986" i="5" s="1"/>
  <c r="M7986" i="5"/>
  <c r="J7986" i="5"/>
  <c r="I7989" i="5"/>
  <c r="M7989" i="5"/>
  <c r="L7989" i="5"/>
  <c r="J7989" i="5"/>
  <c r="H7989" i="5"/>
  <c r="K7989" i="5"/>
  <c r="J8020" i="5"/>
  <c r="H8020" i="5"/>
  <c r="Q8020" i="5" s="1"/>
  <c r="M8020" i="5"/>
  <c r="K8020" i="5"/>
  <c r="L8020" i="5"/>
  <c r="I8020" i="5"/>
  <c r="O8039" i="5"/>
  <c r="N7935" i="5"/>
  <c r="R7961" i="5"/>
  <c r="J7994" i="5"/>
  <c r="M7994" i="5"/>
  <c r="L7994" i="5"/>
  <c r="I7994" i="5"/>
  <c r="H7994" i="5"/>
  <c r="Q7994" i="5" s="1"/>
  <c r="K7994" i="5"/>
  <c r="T8004" i="5"/>
  <c r="U8004" i="5" s="1"/>
  <c r="V8004" i="5"/>
  <c r="T8010" i="5"/>
  <c r="U8010" i="5" s="1"/>
  <c r="V8010" i="5"/>
  <c r="S8010" i="5"/>
  <c r="R8038" i="5"/>
  <c r="N7897" i="5"/>
  <c r="M7921" i="5"/>
  <c r="L7943" i="5"/>
  <c r="K7943" i="5"/>
  <c r="I7943" i="5"/>
  <c r="M7943" i="5"/>
  <c r="J7943" i="5"/>
  <c r="M7975" i="5"/>
  <c r="L7975" i="5"/>
  <c r="J7975" i="5"/>
  <c r="I7975" i="5"/>
  <c r="N7975" i="5" s="1"/>
  <c r="K7975" i="5"/>
  <c r="H7975" i="5"/>
  <c r="Q7975" i="5" s="1"/>
  <c r="H8037" i="5"/>
  <c r="Q8037" i="5" s="1"/>
  <c r="M8037" i="5"/>
  <c r="I8037" i="5"/>
  <c r="L8037" i="5"/>
  <c r="J8037" i="5"/>
  <c r="K8037" i="5"/>
  <c r="H7898" i="5"/>
  <c r="Q7898" i="5" s="1"/>
  <c r="H7915" i="5"/>
  <c r="Q7915" i="5" s="1"/>
  <c r="R7922" i="5"/>
  <c r="H7932" i="5"/>
  <c r="Q7932" i="5" s="1"/>
  <c r="H7943" i="5"/>
  <c r="M7950" i="5"/>
  <c r="K7950" i="5"/>
  <c r="J7950" i="5"/>
  <c r="N7981" i="5"/>
  <c r="I7983" i="5"/>
  <c r="R7983" i="5" s="1"/>
  <c r="L7983" i="5"/>
  <c r="K7983" i="5"/>
  <c r="J7983" i="5"/>
  <c r="H7993" i="5"/>
  <c r="Q7993" i="5" s="1"/>
  <c r="L7993" i="5"/>
  <c r="K7993" i="5"/>
  <c r="M7993" i="5"/>
  <c r="J7993" i="5"/>
  <c r="I7993" i="5"/>
  <c r="L7919" i="5"/>
  <c r="K7919" i="5"/>
  <c r="R7919" i="5" s="1"/>
  <c r="J7930" i="5"/>
  <c r="I7930" i="5"/>
  <c r="R7930" i="5" s="1"/>
  <c r="N7965" i="5"/>
  <c r="L7987" i="5"/>
  <c r="K7987" i="5"/>
  <c r="R7987" i="5" s="1"/>
  <c r="R7998" i="5"/>
  <c r="R8026" i="5"/>
  <c r="J8032" i="5"/>
  <c r="M8032" i="5"/>
  <c r="H8032" i="5"/>
  <c r="Q8032" i="5" s="1"/>
  <c r="L8032" i="5"/>
  <c r="I8032" i="5"/>
  <c r="K8032" i="5"/>
  <c r="M7889" i="5"/>
  <c r="R7889" i="5" s="1"/>
  <c r="M7893" i="5"/>
  <c r="R7893" i="5" s="1"/>
  <c r="M7900" i="5"/>
  <c r="N7900" i="5" s="1"/>
  <c r="M7907" i="5"/>
  <c r="R7907" i="5" s="1"/>
  <c r="M7911" i="5"/>
  <c r="N7911" i="5" s="1"/>
  <c r="H7919" i="5"/>
  <c r="Q7919" i="5" s="1"/>
  <c r="L7920" i="5"/>
  <c r="R7920" i="5" s="1"/>
  <c r="H7930" i="5"/>
  <c r="Q7930" i="5" s="1"/>
  <c r="I7952" i="5"/>
  <c r="R7952" i="5" s="1"/>
  <c r="L7955" i="5"/>
  <c r="K7955" i="5"/>
  <c r="I7955" i="5"/>
  <c r="R7955" i="5" s="1"/>
  <c r="H7955" i="5"/>
  <c r="Q7955" i="5" s="1"/>
  <c r="I7969" i="5"/>
  <c r="R7969" i="5" s="1"/>
  <c r="H7969" i="5"/>
  <c r="Q7969" i="5" s="1"/>
  <c r="M7979" i="5"/>
  <c r="R7979" i="5" s="1"/>
  <c r="K7979" i="5"/>
  <c r="J7979" i="5"/>
  <c r="N7979" i="5" s="1"/>
  <c r="H7987" i="5"/>
  <c r="Q7987" i="5" s="1"/>
  <c r="L8003" i="5"/>
  <c r="M8003" i="5"/>
  <c r="H8003" i="5"/>
  <c r="Q8003" i="5" s="1"/>
  <c r="J8003" i="5"/>
  <c r="K8003" i="5"/>
  <c r="I8003" i="5"/>
  <c r="J8008" i="5"/>
  <c r="M8008" i="5"/>
  <c r="H8008" i="5"/>
  <c r="Q8008" i="5" s="1"/>
  <c r="K8008" i="5"/>
  <c r="J8002" i="5"/>
  <c r="H8002" i="5"/>
  <c r="M8002" i="5"/>
  <c r="L8002" i="5"/>
  <c r="K8002" i="5"/>
  <c r="R8004" i="5"/>
  <c r="S8004" i="5" s="1"/>
  <c r="H8031" i="5"/>
  <c r="Q8031" i="5" s="1"/>
  <c r="I8031" i="5"/>
  <c r="R8031" i="5" s="1"/>
  <c r="M8031" i="5"/>
  <c r="K8031" i="5"/>
  <c r="J8031" i="5"/>
  <c r="H8043" i="5"/>
  <c r="Q8043" i="5" s="1"/>
  <c r="M8043" i="5"/>
  <c r="I8043" i="5"/>
  <c r="R8043" i="5" s="1"/>
  <c r="J8043" i="5"/>
  <c r="L8043" i="5"/>
  <c r="R7976" i="5"/>
  <c r="N7997" i="5"/>
  <c r="R8002" i="5"/>
  <c r="J8005" i="5"/>
  <c r="I8005" i="5"/>
  <c r="M8005" i="5"/>
  <c r="K8005" i="5"/>
  <c r="H8005" i="5"/>
  <c r="Q8005" i="5" s="1"/>
  <c r="J8011" i="5"/>
  <c r="H8011" i="5"/>
  <c r="Q8011" i="5" s="1"/>
  <c r="K8011" i="5"/>
  <c r="M8011" i="5"/>
  <c r="N8038" i="5"/>
  <c r="K8043" i="5"/>
  <c r="N7968" i="5"/>
  <c r="I8011" i="5"/>
  <c r="N8035" i="5"/>
  <c r="N7932" i="5"/>
  <c r="N7950" i="5"/>
  <c r="M7957" i="5"/>
  <c r="L7957" i="5"/>
  <c r="K7966" i="5"/>
  <c r="M7966" i="5"/>
  <c r="L7966" i="5"/>
  <c r="I7966" i="5"/>
  <c r="H7966" i="5"/>
  <c r="Q7966" i="5" s="1"/>
  <c r="K7984" i="5"/>
  <c r="I7984" i="5"/>
  <c r="R7984" i="5" s="1"/>
  <c r="H7984" i="5"/>
  <c r="Q7984" i="5" s="1"/>
  <c r="K7990" i="5"/>
  <c r="M7990" i="5"/>
  <c r="J7990" i="5"/>
  <c r="N7990" i="5" s="1"/>
  <c r="I7990" i="5"/>
  <c r="M7972" i="5"/>
  <c r="R7972" i="5" s="1"/>
  <c r="L7991" i="5"/>
  <c r="N7991" i="5" s="1"/>
  <c r="J7996" i="5"/>
  <c r="N7996" i="5" s="1"/>
  <c r="I7996" i="5"/>
  <c r="J7999" i="5"/>
  <c r="I7999" i="5"/>
  <c r="M8012" i="5"/>
  <c r="I8012" i="5"/>
  <c r="J8012" i="5"/>
  <c r="H8019" i="5"/>
  <c r="Q8019" i="5" s="1"/>
  <c r="M8019" i="5"/>
  <c r="I8019" i="5"/>
  <c r="R8019" i="5" s="1"/>
  <c r="L8019" i="5"/>
  <c r="H7963" i="5"/>
  <c r="Q7963" i="5" s="1"/>
  <c r="H7978" i="5"/>
  <c r="Q7978" i="5" s="1"/>
  <c r="H7996" i="5"/>
  <c r="Q7996" i="5" s="1"/>
  <c r="N7998" i="5"/>
  <c r="H7999" i="5"/>
  <c r="Q7999" i="5" s="1"/>
  <c r="H8012" i="5"/>
  <c r="Q8012" i="5" s="1"/>
  <c r="J8019" i="5"/>
  <c r="N8022" i="5"/>
  <c r="N8053" i="5"/>
  <c r="I7942" i="5"/>
  <c r="R7942" i="5" s="1"/>
  <c r="I7948" i="5"/>
  <c r="R7948" i="5" s="1"/>
  <c r="I7954" i="5"/>
  <c r="R7954" i="5" s="1"/>
  <c r="J7959" i="5"/>
  <c r="J7963" i="5"/>
  <c r="I7974" i="5"/>
  <c r="R7974" i="5" s="1"/>
  <c r="J7978" i="5"/>
  <c r="L7996" i="5"/>
  <c r="L7999" i="5"/>
  <c r="I8006" i="5"/>
  <c r="R8006" i="5" s="1"/>
  <c r="M8006" i="5"/>
  <c r="H8006" i="5"/>
  <c r="Q8006" i="5" s="1"/>
  <c r="L8012" i="5"/>
  <c r="H8013" i="5"/>
  <c r="Q8013" i="5" s="1"/>
  <c r="I8013" i="5"/>
  <c r="M8013" i="5"/>
  <c r="K8013" i="5"/>
  <c r="J8029" i="5"/>
  <c r="H8029" i="5"/>
  <c r="Q8029" i="5" s="1"/>
  <c r="L8029" i="5"/>
  <c r="R8058" i="5"/>
  <c r="K7959" i="5"/>
  <c r="K7963" i="5"/>
  <c r="N7963" i="5" s="1"/>
  <c r="L7978" i="5"/>
  <c r="M7996" i="5"/>
  <c r="L7997" i="5"/>
  <c r="M7997" i="5"/>
  <c r="H7997" i="5"/>
  <c r="Q7997" i="5" s="1"/>
  <c r="I7997" i="5"/>
  <c r="R7997" i="5" s="1"/>
  <c r="M7999" i="5"/>
  <c r="M8000" i="5"/>
  <c r="I8000" i="5"/>
  <c r="R8000" i="5" s="1"/>
  <c r="K8000" i="5"/>
  <c r="J8006" i="5"/>
  <c r="J8013" i="5"/>
  <c r="I8024" i="5"/>
  <c r="N8024" i="5" s="1"/>
  <c r="M8024" i="5"/>
  <c r="H8024" i="5"/>
  <c r="Q8024" i="5" s="1"/>
  <c r="L8024" i="5"/>
  <c r="I8029" i="5"/>
  <c r="L8051" i="5"/>
  <c r="M8051" i="5"/>
  <c r="H8051" i="5"/>
  <c r="Q8051" i="5" s="1"/>
  <c r="I8051" i="5"/>
  <c r="J8014" i="5"/>
  <c r="M8014" i="5"/>
  <c r="H8014" i="5"/>
  <c r="Q8014" i="5" s="1"/>
  <c r="J8017" i="5"/>
  <c r="N8017" i="5" s="1"/>
  <c r="I8017" i="5"/>
  <c r="N8028" i="5"/>
  <c r="N8040" i="5"/>
  <c r="R8041" i="5"/>
  <c r="N7999" i="5"/>
  <c r="H8007" i="5"/>
  <c r="M8007" i="5"/>
  <c r="I8007" i="5"/>
  <c r="R8007" i="5" s="1"/>
  <c r="L8007" i="5"/>
  <c r="I8014" i="5"/>
  <c r="N8016" i="5"/>
  <c r="H8017" i="5"/>
  <c r="Q8017" i="5" s="1"/>
  <c r="N8023" i="5"/>
  <c r="H8025" i="5"/>
  <c r="M8025" i="5"/>
  <c r="I8025" i="5"/>
  <c r="L8025" i="5"/>
  <c r="J8025" i="5"/>
  <c r="M8029" i="5"/>
  <c r="N8043" i="5"/>
  <c r="K8051" i="5"/>
  <c r="J8056" i="5"/>
  <c r="H8056" i="5"/>
  <c r="Q8056" i="5" s="1"/>
  <c r="M8056" i="5"/>
  <c r="K8056" i="5"/>
  <c r="I8056" i="5"/>
  <c r="N8056" i="5" s="1"/>
  <c r="L8056" i="5"/>
  <c r="H8001" i="5"/>
  <c r="M8001" i="5"/>
  <c r="I8001" i="5"/>
  <c r="L8001" i="5"/>
  <c r="K8014" i="5"/>
  <c r="K8017" i="5"/>
  <c r="J8026" i="5"/>
  <c r="M8026" i="5"/>
  <c r="H8026" i="5"/>
  <c r="Q8026" i="5" s="1"/>
  <c r="M8036" i="5"/>
  <c r="I8036" i="5"/>
  <c r="H8036" i="5"/>
  <c r="Q8036" i="5" s="1"/>
  <c r="L8036" i="5"/>
  <c r="O8051" i="5"/>
  <c r="H8055" i="5"/>
  <c r="Q8055" i="5" s="1"/>
  <c r="M8055" i="5"/>
  <c r="K8055" i="5"/>
  <c r="J8055" i="5"/>
  <c r="N8055" i="5" s="1"/>
  <c r="I8055" i="5"/>
  <c r="L8055" i="5"/>
  <c r="L8033" i="5"/>
  <c r="M8033" i="5"/>
  <c r="H8033" i="5"/>
  <c r="Q8033" i="5" s="1"/>
  <c r="J8033" i="5"/>
  <c r="I8033" i="5"/>
  <c r="R8039" i="5"/>
  <c r="J8044" i="5"/>
  <c r="R8044" i="5" s="1"/>
  <c r="M8044" i="5"/>
  <c r="H8044" i="5"/>
  <c r="Q8044" i="5" s="1"/>
  <c r="L8009" i="5"/>
  <c r="H8009" i="5"/>
  <c r="Q8009" i="5" s="1"/>
  <c r="M8009" i="5"/>
  <c r="R8009" i="5" s="1"/>
  <c r="L8021" i="5"/>
  <c r="R8021" i="5" s="1"/>
  <c r="M8021" i="5"/>
  <c r="H8021" i="5"/>
  <c r="M8030" i="5"/>
  <c r="I8030" i="5"/>
  <c r="N8034" i="5"/>
  <c r="M8041" i="5"/>
  <c r="K8044" i="5"/>
  <c r="H8049" i="5"/>
  <c r="Q8049" i="5" s="1"/>
  <c r="I8049" i="5"/>
  <c r="M8049" i="5"/>
  <c r="J8049" i="5"/>
  <c r="N8041" i="5"/>
  <c r="I8042" i="5"/>
  <c r="M8042" i="5"/>
  <c r="L8044" i="5"/>
  <c r="N8046" i="5"/>
  <c r="H8042" i="5"/>
  <c r="Q8042" i="5" s="1"/>
  <c r="L8045" i="5"/>
  <c r="H8045" i="5"/>
  <c r="M8045" i="5"/>
  <c r="R8045" i="5" s="1"/>
  <c r="J8038" i="5"/>
  <c r="H8038" i="5"/>
  <c r="Q8038" i="5" s="1"/>
  <c r="M8038" i="5"/>
  <c r="J8042" i="5"/>
  <c r="J8050" i="5"/>
  <c r="M8050" i="5"/>
  <c r="H8050" i="5"/>
  <c r="Q8050" i="5" s="1"/>
  <c r="J8053" i="5"/>
  <c r="R8053" i="5" s="1"/>
  <c r="K8053" i="5"/>
  <c r="N8057" i="5"/>
  <c r="N8058" i="5"/>
  <c r="L8027" i="5"/>
  <c r="R8027" i="5" s="1"/>
  <c r="H8027" i="5"/>
  <c r="Q8027" i="5" s="1"/>
  <c r="M8027" i="5"/>
  <c r="L8039" i="5"/>
  <c r="M8039" i="5"/>
  <c r="H8039" i="5"/>
  <c r="Q8039" i="5" s="1"/>
  <c r="M8047" i="5"/>
  <c r="N8047" i="5" s="1"/>
  <c r="M8053" i="5"/>
  <c r="H8059" i="5"/>
  <c r="Q8059" i="5" s="1"/>
  <c r="I8059" i="5"/>
  <c r="J8059" i="5"/>
  <c r="K8059" i="5"/>
  <c r="N8059" i="5" s="1"/>
  <c r="L8059" i="5"/>
  <c r="I8054" i="5"/>
  <c r="R8054" i="5" s="1"/>
  <c r="H8057" i="5"/>
  <c r="Q8057" i="5" s="1"/>
  <c r="M8057" i="5"/>
  <c r="R8057" i="5" s="1"/>
  <c r="V7727" i="5" l="1"/>
  <c r="V7569" i="5"/>
  <c r="V7522" i="5"/>
  <c r="V7163" i="5"/>
  <c r="V7212" i="5"/>
  <c r="T7016" i="5"/>
  <c r="U7016" i="5" s="1"/>
  <c r="V7016" i="5"/>
  <c r="S7016" i="5"/>
  <c r="T6980" i="5"/>
  <c r="U6980" i="5" s="1"/>
  <c r="S6980" i="5"/>
  <c r="V6980" i="5"/>
  <c r="T6674" i="5"/>
  <c r="U6674" i="5" s="1"/>
  <c r="V6674" i="5"/>
  <c r="S6674" i="5"/>
  <c r="T6631" i="5"/>
  <c r="U6631" i="5" s="1"/>
  <c r="V6631" i="5"/>
  <c r="S6631" i="5"/>
  <c r="V6324" i="5"/>
  <c r="V6196" i="5"/>
  <c r="V5736" i="5"/>
  <c r="V4799" i="5"/>
  <c r="V4931" i="5"/>
  <c r="V4427" i="5"/>
  <c r="T4427" i="5"/>
  <c r="U4427" i="5" s="1"/>
  <c r="S4427" i="5"/>
  <c r="V4699" i="5"/>
  <c r="V4435" i="5"/>
  <c r="V4268" i="5"/>
  <c r="T4268" i="5"/>
  <c r="U4268" i="5" s="1"/>
  <c r="S4268" i="5"/>
  <c r="V4094" i="5"/>
  <c r="T4094" i="5"/>
  <c r="U4094" i="5" s="1"/>
  <c r="S4094" i="5"/>
  <c r="V4224" i="5"/>
  <c r="V2961" i="5"/>
  <c r="S2961" i="5"/>
  <c r="T2961" i="5"/>
  <c r="U2961" i="5" s="1"/>
  <c r="V7860" i="5"/>
  <c r="V7297" i="5"/>
  <c r="S7297" i="5"/>
  <c r="T7297" i="5"/>
  <c r="U7297" i="5" s="1"/>
  <c r="V6468" i="5"/>
  <c r="V6400" i="5"/>
  <c r="V5846" i="5"/>
  <c r="V5364" i="5"/>
  <c r="V5421" i="5"/>
  <c r="V5429" i="5"/>
  <c r="V4705" i="5"/>
  <c r="V4925" i="5"/>
  <c r="S4925" i="5"/>
  <c r="T4925" i="5"/>
  <c r="U4925" i="5" s="1"/>
  <c r="V4234" i="5"/>
  <c r="V4075" i="5"/>
  <c r="T4075" i="5"/>
  <c r="U4075" i="5" s="1"/>
  <c r="S4075" i="5"/>
  <c r="V3959" i="5"/>
  <c r="V3914" i="5"/>
  <c r="S3204" i="5"/>
  <c r="T3204" i="5"/>
  <c r="U3204" i="5" s="1"/>
  <c r="V3204" i="5"/>
  <c r="V7880" i="5"/>
  <c r="V7616" i="5"/>
  <c r="V7485" i="5"/>
  <c r="V6592" i="5"/>
  <c r="V5972" i="5"/>
  <c r="V5808" i="5"/>
  <c r="V5709" i="5"/>
  <c r="V5379" i="5"/>
  <c r="V5183" i="5"/>
  <c r="T5183" i="5"/>
  <c r="U5183" i="5" s="1"/>
  <c r="S5183" i="5"/>
  <c r="V4284" i="5"/>
  <c r="V4002" i="5"/>
  <c r="T4002" i="5"/>
  <c r="U4002" i="5" s="1"/>
  <c r="S4002" i="5"/>
  <c r="V4137" i="5"/>
  <c r="T3714" i="5"/>
  <c r="U3714" i="5" s="1"/>
  <c r="S3714" i="5"/>
  <c r="V3714" i="5"/>
  <c r="V3326" i="5"/>
  <c r="V3278" i="5"/>
  <c r="V3248" i="5"/>
  <c r="V3168" i="5"/>
  <c r="T3168" i="5"/>
  <c r="U3168" i="5" s="1"/>
  <c r="S3168" i="5"/>
  <c r="T7657" i="5"/>
  <c r="U7657" i="5" s="1"/>
  <c r="V7657" i="5"/>
  <c r="S7657" i="5"/>
  <c r="V7333" i="5"/>
  <c r="V7080" i="5"/>
  <c r="V6883" i="5"/>
  <c r="S6304" i="5"/>
  <c r="V6304" i="5"/>
  <c r="T6304" i="5"/>
  <c r="U6304" i="5" s="1"/>
  <c r="V6404" i="5"/>
  <c r="T6404" i="5"/>
  <c r="U6404" i="5" s="1"/>
  <c r="S6404" i="5"/>
  <c r="V6291" i="5"/>
  <c r="V5834" i="5"/>
  <c r="V5340" i="5"/>
  <c r="V5367" i="5"/>
  <c r="T5367" i="5"/>
  <c r="U5367" i="5" s="1"/>
  <c r="S5367" i="5"/>
  <c r="V5190" i="5"/>
  <c r="S5190" i="5"/>
  <c r="T5190" i="5"/>
  <c r="U5190" i="5" s="1"/>
  <c r="V4637" i="5"/>
  <c r="V4239" i="5"/>
  <c r="V3721" i="5"/>
  <c r="V3008" i="5"/>
  <c r="T7837" i="5"/>
  <c r="U7837" i="5" s="1"/>
  <c r="V7837" i="5"/>
  <c r="S7837" i="5"/>
  <c r="V7651" i="5"/>
  <c r="S7401" i="5"/>
  <c r="T7401" i="5"/>
  <c r="U7401" i="5" s="1"/>
  <c r="V7401" i="5"/>
  <c r="V5094" i="5"/>
  <c r="T5094" i="5"/>
  <c r="U5094" i="5" s="1"/>
  <c r="S5094" i="5"/>
  <c r="V5172" i="5"/>
  <c r="T5172" i="5"/>
  <c r="U5172" i="5" s="1"/>
  <c r="S5172" i="5"/>
  <c r="V4876" i="5"/>
  <c r="V3481" i="5"/>
  <c r="T3481" i="5"/>
  <c r="U3481" i="5" s="1"/>
  <c r="S3481" i="5"/>
  <c r="V7738" i="5"/>
  <c r="T7738" i="5"/>
  <c r="U7738" i="5" s="1"/>
  <c r="S7738" i="5"/>
  <c r="T7284" i="5"/>
  <c r="U7284" i="5" s="1"/>
  <c r="V7284" i="5"/>
  <c r="S7284" i="5"/>
  <c r="V7326" i="5"/>
  <c r="V7133" i="5"/>
  <c r="V7097" i="5"/>
  <c r="T7097" i="5"/>
  <c r="U7097" i="5" s="1"/>
  <c r="S7097" i="5"/>
  <c r="S6234" i="5"/>
  <c r="V6234" i="5"/>
  <c r="T6234" i="5"/>
  <c r="U6234" i="5" s="1"/>
  <c r="V6148" i="5"/>
  <c r="V5871" i="5"/>
  <c r="T5871" i="5"/>
  <c r="U5871" i="5" s="1"/>
  <c r="S5871" i="5"/>
  <c r="V5517" i="5"/>
  <c r="V4448" i="5"/>
  <c r="T4448" i="5"/>
  <c r="U4448" i="5" s="1"/>
  <c r="S4448" i="5"/>
  <c r="V4399" i="5"/>
  <c r="T4307" i="5"/>
  <c r="U4307" i="5" s="1"/>
  <c r="S4307" i="5"/>
  <c r="V4307" i="5"/>
  <c r="V4280" i="5"/>
  <c r="V3950" i="5"/>
  <c r="V4013" i="5"/>
  <c r="V3060" i="5"/>
  <c r="T3060" i="5"/>
  <c r="U3060" i="5" s="1"/>
  <c r="S3060" i="5"/>
  <c r="V8056" i="5"/>
  <c r="T7979" i="5"/>
  <c r="U7979" i="5" s="1"/>
  <c r="S7979" i="5"/>
  <c r="V7979" i="5"/>
  <c r="T7904" i="5"/>
  <c r="U7904" i="5" s="1"/>
  <c r="S7904" i="5"/>
  <c r="V7904" i="5"/>
  <c r="S7575" i="5"/>
  <c r="V7575" i="5"/>
  <c r="T7575" i="5"/>
  <c r="U7575" i="5" s="1"/>
  <c r="V6757" i="5"/>
  <c r="T6757" i="5"/>
  <c r="U6757" i="5" s="1"/>
  <c r="S6757" i="5"/>
  <c r="V6330" i="5"/>
  <c r="V6119" i="5"/>
  <c r="V6043" i="5"/>
  <c r="V6219" i="5"/>
  <c r="V5976" i="5"/>
  <c r="V5505" i="5"/>
  <c r="S5358" i="5"/>
  <c r="V5358" i="5"/>
  <c r="T5358" i="5"/>
  <c r="U5358" i="5" s="1"/>
  <c r="S5047" i="5"/>
  <c r="V5047" i="5"/>
  <c r="T5047" i="5"/>
  <c r="U5047" i="5" s="1"/>
  <c r="S4619" i="5"/>
  <c r="V4619" i="5"/>
  <c r="T4619" i="5"/>
  <c r="U4619" i="5" s="1"/>
  <c r="S4547" i="5"/>
  <c r="T4547" i="5"/>
  <c r="U4547" i="5" s="1"/>
  <c r="V4547" i="5"/>
  <c r="V4888" i="5"/>
  <c r="V4775" i="5"/>
  <c r="V4304" i="5"/>
  <c r="V4104" i="5"/>
  <c r="V3105" i="5"/>
  <c r="V7990" i="5"/>
  <c r="V7416" i="5"/>
  <c r="V7056" i="5"/>
  <c r="V6960" i="5"/>
  <c r="V6976" i="5"/>
  <c r="T6770" i="5"/>
  <c r="U6770" i="5" s="1"/>
  <c r="S6770" i="5"/>
  <c r="V6770" i="5"/>
  <c r="V6605" i="5"/>
  <c r="V6226" i="5"/>
  <c r="T6226" i="5"/>
  <c r="U6226" i="5" s="1"/>
  <c r="S6226" i="5"/>
  <c r="V6116" i="5"/>
  <c r="V6460" i="5"/>
  <c r="V6062" i="5"/>
  <c r="V5583" i="5"/>
  <c r="V4991" i="5"/>
  <c r="T4991" i="5"/>
  <c r="U4991" i="5" s="1"/>
  <c r="S4991" i="5"/>
  <c r="V4693" i="5"/>
  <c r="V4816" i="5"/>
  <c r="S4816" i="5"/>
  <c r="T4816" i="5"/>
  <c r="U4816" i="5" s="1"/>
  <c r="V4027" i="5"/>
  <c r="V4134" i="5"/>
  <c r="V4067" i="5"/>
  <c r="V8017" i="5"/>
  <c r="S7680" i="5"/>
  <c r="T7680" i="5"/>
  <c r="U7680" i="5" s="1"/>
  <c r="V7680" i="5"/>
  <c r="V6814" i="5"/>
  <c r="V6184" i="5"/>
  <c r="V6018" i="5"/>
  <c r="V5994" i="5"/>
  <c r="T5994" i="5"/>
  <c r="U5994" i="5" s="1"/>
  <c r="S5994" i="5"/>
  <c r="V5694" i="5"/>
  <c r="S5694" i="5"/>
  <c r="T5694" i="5"/>
  <c r="U5694" i="5" s="1"/>
  <c r="V5333" i="5"/>
  <c r="V4535" i="5"/>
  <c r="V5128" i="5"/>
  <c r="V4656" i="5"/>
  <c r="T3896" i="5"/>
  <c r="U3896" i="5" s="1"/>
  <c r="S3896" i="5"/>
  <c r="V3896" i="5"/>
  <c r="V7003" i="5"/>
  <c r="V6682" i="5"/>
  <c r="T6682" i="5"/>
  <c r="U6682" i="5" s="1"/>
  <c r="S6682" i="5"/>
  <c r="T6811" i="5"/>
  <c r="U6811" i="5" s="1"/>
  <c r="S6811" i="5"/>
  <c r="V6811" i="5"/>
  <c r="V6352" i="5"/>
  <c r="S5897" i="5"/>
  <c r="V5897" i="5"/>
  <c r="T5897" i="5"/>
  <c r="U5897" i="5" s="1"/>
  <c r="V5984" i="5"/>
  <c r="V5435" i="5"/>
  <c r="V4389" i="5"/>
  <c r="S3560" i="5"/>
  <c r="V3560" i="5"/>
  <c r="T3560" i="5"/>
  <c r="U3560" i="5" s="1"/>
  <c r="V7628" i="5"/>
  <c r="V7523" i="5"/>
  <c r="V7255" i="5"/>
  <c r="V7109" i="5"/>
  <c r="V7046" i="5"/>
  <c r="V6466" i="5"/>
  <c r="T6466" i="5"/>
  <c r="U6466" i="5" s="1"/>
  <c r="S6466" i="5"/>
  <c r="V6370" i="5"/>
  <c r="V6336" i="5"/>
  <c r="T6336" i="5"/>
  <c r="U6336" i="5" s="1"/>
  <c r="S6336" i="5"/>
  <c r="V6083" i="5"/>
  <c r="S6083" i="5"/>
  <c r="T6083" i="5"/>
  <c r="U6083" i="5" s="1"/>
  <c r="V5862" i="5"/>
  <c r="T5862" i="5"/>
  <c r="U5862" i="5" s="1"/>
  <c r="S5862" i="5"/>
  <c r="V5732" i="5"/>
  <c r="V5604" i="5"/>
  <c r="V4555" i="5"/>
  <c r="V4412" i="5"/>
  <c r="V4153" i="5"/>
  <c r="V3648" i="5"/>
  <c r="V3804" i="5"/>
  <c r="T3878" i="5"/>
  <c r="U3878" i="5" s="1"/>
  <c r="S3878" i="5"/>
  <c r="V3878" i="5"/>
  <c r="V7934" i="5"/>
  <c r="V7790" i="5"/>
  <c r="S7790" i="5"/>
  <c r="T7790" i="5"/>
  <c r="U7790" i="5" s="1"/>
  <c r="V7011" i="5"/>
  <c r="V6388" i="5"/>
  <c r="T6388" i="5"/>
  <c r="U6388" i="5" s="1"/>
  <c r="S6388" i="5"/>
  <c r="V5802" i="5"/>
  <c r="T5802" i="5"/>
  <c r="U5802" i="5" s="1"/>
  <c r="S5802" i="5"/>
  <c r="S5950" i="5"/>
  <c r="T5950" i="5"/>
  <c r="U5950" i="5" s="1"/>
  <c r="V5950" i="5"/>
  <c r="V5874" i="5"/>
  <c r="T5874" i="5"/>
  <c r="U5874" i="5" s="1"/>
  <c r="S5874" i="5"/>
  <c r="V5495" i="5"/>
  <c r="V4604" i="5"/>
  <c r="T4604" i="5"/>
  <c r="U4604" i="5" s="1"/>
  <c r="S4604" i="5"/>
  <c r="V4469" i="5"/>
  <c r="V4459" i="5"/>
  <c r="V3869" i="5"/>
  <c r="R7816" i="5"/>
  <c r="N7816" i="5"/>
  <c r="N7843" i="5"/>
  <c r="R8042" i="5"/>
  <c r="Q8021" i="5"/>
  <c r="N8021" i="5"/>
  <c r="Q8007" i="5"/>
  <c r="N8007" i="5"/>
  <c r="N8005" i="5"/>
  <c r="N8026" i="5"/>
  <c r="R7990" i="5"/>
  <c r="T7990" i="5" s="1"/>
  <c r="U7990" i="5" s="1"/>
  <c r="R7957" i="5"/>
  <c r="R8008" i="5"/>
  <c r="N8003" i="5"/>
  <c r="N7957" i="5"/>
  <c r="N7952" i="5"/>
  <c r="N8011" i="5"/>
  <c r="R8020" i="5"/>
  <c r="R7945" i="5"/>
  <c r="T7927" i="5"/>
  <c r="U7927" i="5" s="1"/>
  <c r="V7927" i="5"/>
  <c r="S7927" i="5"/>
  <c r="Q7881" i="5"/>
  <c r="N7881" i="5"/>
  <c r="N8000" i="5"/>
  <c r="N7949" i="5"/>
  <c r="T7917" i="5"/>
  <c r="U7917" i="5" s="1"/>
  <c r="S7917" i="5"/>
  <c r="V7917" i="5"/>
  <c r="R7934" i="5"/>
  <c r="T7934" i="5" s="1"/>
  <c r="U7934" i="5" s="1"/>
  <c r="R7946" i="5"/>
  <c r="R7956" i="5"/>
  <c r="V7956" i="5" s="1"/>
  <c r="N7948" i="5"/>
  <c r="R7899" i="5"/>
  <c r="T7899" i="5" s="1"/>
  <c r="U7899" i="5" s="1"/>
  <c r="S7876" i="5"/>
  <c r="T7876" i="5"/>
  <c r="U7876" i="5" s="1"/>
  <c r="V7876" i="5"/>
  <c r="R7933" i="5"/>
  <c r="R7892" i="5"/>
  <c r="N7882" i="5"/>
  <c r="S7793" i="5"/>
  <c r="V7793" i="5"/>
  <c r="T7793" i="5"/>
  <c r="U7793" i="5" s="1"/>
  <c r="N7898" i="5"/>
  <c r="N8031" i="5"/>
  <c r="S7787" i="5"/>
  <c r="T7787" i="5"/>
  <c r="U7787" i="5" s="1"/>
  <c r="V7787" i="5"/>
  <c r="R7768" i="5"/>
  <c r="N7877" i="5"/>
  <c r="N7734" i="5"/>
  <c r="N7992" i="5"/>
  <c r="N7771" i="5"/>
  <c r="R7741" i="5"/>
  <c r="N7654" i="5"/>
  <c r="N7848" i="5"/>
  <c r="R7759" i="5"/>
  <c r="T7800" i="5"/>
  <c r="U7800" i="5" s="1"/>
  <c r="S7800" i="5"/>
  <c r="V7800" i="5"/>
  <c r="R7730" i="5"/>
  <c r="T7590" i="5"/>
  <c r="U7590" i="5" s="1"/>
  <c r="V7590" i="5"/>
  <c r="S7590" i="5"/>
  <c r="V7690" i="5"/>
  <c r="S7690" i="5"/>
  <c r="T7690" i="5"/>
  <c r="U7690" i="5" s="1"/>
  <c r="R7693" i="5"/>
  <c r="N7731" i="5"/>
  <c r="R7716" i="5"/>
  <c r="S7716" i="5" s="1"/>
  <c r="R7593" i="5"/>
  <c r="R7620" i="5"/>
  <c r="N7620" i="5"/>
  <c r="N7722" i="5"/>
  <c r="T7725" i="5"/>
  <c r="U7725" i="5" s="1"/>
  <c r="N7776" i="5"/>
  <c r="N7777" i="5"/>
  <c r="N7672" i="5"/>
  <c r="R7616" i="5"/>
  <c r="S7616" i="5" s="1"/>
  <c r="N7644" i="5"/>
  <c r="S7563" i="5"/>
  <c r="T7563" i="5"/>
  <c r="U7563" i="5" s="1"/>
  <c r="V7563" i="5"/>
  <c r="Q7619" i="5"/>
  <c r="N7619" i="5"/>
  <c r="N7538" i="5"/>
  <c r="S7552" i="5"/>
  <c r="T7552" i="5"/>
  <c r="U7552" i="5" s="1"/>
  <c r="V7552" i="5"/>
  <c r="N7633" i="5"/>
  <c r="R7576" i="5"/>
  <c r="V7576" i="5" s="1"/>
  <c r="T7547" i="5"/>
  <c r="U7547" i="5" s="1"/>
  <c r="V7547" i="5"/>
  <c r="S7547" i="5"/>
  <c r="R7527" i="5"/>
  <c r="R7668" i="5"/>
  <c r="N7553" i="5"/>
  <c r="N7554" i="5"/>
  <c r="R7438" i="5"/>
  <c r="N7438" i="5"/>
  <c r="R7521" i="5"/>
  <c r="R7403" i="5"/>
  <c r="N7403" i="5"/>
  <c r="N7469" i="5"/>
  <c r="N7406" i="5"/>
  <c r="R7422" i="5"/>
  <c r="T7475" i="5"/>
  <c r="U7475" i="5" s="1"/>
  <c r="V7475" i="5"/>
  <c r="S7475" i="5"/>
  <c r="N7506" i="5"/>
  <c r="R7467" i="5"/>
  <c r="N7400" i="5"/>
  <c r="V7371" i="5"/>
  <c r="S7371" i="5"/>
  <c r="T7371" i="5"/>
  <c r="U7371" i="5" s="1"/>
  <c r="S7335" i="5"/>
  <c r="V7335" i="5"/>
  <c r="T7335" i="5"/>
  <c r="U7335" i="5" s="1"/>
  <c r="N7407" i="5"/>
  <c r="R7367" i="5"/>
  <c r="T7453" i="5"/>
  <c r="U7453" i="5" s="1"/>
  <c r="N7455" i="5"/>
  <c r="S7353" i="5"/>
  <c r="V7353" i="5"/>
  <c r="T7353" i="5"/>
  <c r="U7353" i="5" s="1"/>
  <c r="S7305" i="5"/>
  <c r="V7305" i="5"/>
  <c r="T7305" i="5"/>
  <c r="U7305" i="5" s="1"/>
  <c r="R7373" i="5"/>
  <c r="R7313" i="5"/>
  <c r="R7346" i="5"/>
  <c r="R7250" i="5"/>
  <c r="N7268" i="5"/>
  <c r="S7225" i="5"/>
  <c r="V7225" i="5"/>
  <c r="T7225" i="5"/>
  <c r="U7225" i="5" s="1"/>
  <c r="N7392" i="5"/>
  <c r="N7399" i="5"/>
  <c r="S7183" i="5"/>
  <c r="T7183" i="5"/>
  <c r="U7183" i="5" s="1"/>
  <c r="V7183" i="5"/>
  <c r="R7247" i="5"/>
  <c r="T7247" i="5" s="1"/>
  <c r="U7247" i="5" s="1"/>
  <c r="S7220" i="5"/>
  <c r="V7220" i="5"/>
  <c r="T7220" i="5"/>
  <c r="U7220" i="5" s="1"/>
  <c r="R7179" i="5"/>
  <c r="R7131" i="5"/>
  <c r="N7332" i="5"/>
  <c r="N7345" i="5"/>
  <c r="N7092" i="5"/>
  <c r="N7356" i="5"/>
  <c r="N7182" i="5"/>
  <c r="N7134" i="5"/>
  <c r="N7216" i="5"/>
  <c r="S7166" i="5"/>
  <c r="V7166" i="5"/>
  <c r="T7166" i="5"/>
  <c r="U7166" i="5" s="1"/>
  <c r="N7068" i="5"/>
  <c r="N7376" i="5"/>
  <c r="R7161" i="5"/>
  <c r="T7161" i="5" s="1"/>
  <c r="U7161" i="5" s="1"/>
  <c r="R7086" i="5"/>
  <c r="T7086" i="5" s="1"/>
  <c r="U7086" i="5" s="1"/>
  <c r="N7283" i="5"/>
  <c r="N7181" i="5"/>
  <c r="V7219" i="5"/>
  <c r="R7017" i="5"/>
  <c r="N7017" i="5"/>
  <c r="R7101" i="5"/>
  <c r="N7167" i="5"/>
  <c r="R7014" i="5"/>
  <c r="S7073" i="5"/>
  <c r="V7073" i="5"/>
  <c r="T7073" i="5"/>
  <c r="U7073" i="5" s="1"/>
  <c r="N7060" i="5"/>
  <c r="V7142" i="5"/>
  <c r="S7043" i="5"/>
  <c r="V7043" i="5"/>
  <c r="T7043" i="5"/>
  <c r="U7043" i="5" s="1"/>
  <c r="T7154" i="5"/>
  <c r="U7154" i="5" s="1"/>
  <c r="R6997" i="5"/>
  <c r="S6989" i="5"/>
  <c r="V6989" i="5"/>
  <c r="T6989" i="5"/>
  <c r="U6989" i="5" s="1"/>
  <c r="N6952" i="5"/>
  <c r="V6873" i="5"/>
  <c r="T6873" i="5"/>
  <c r="U6873" i="5" s="1"/>
  <c r="S6873" i="5"/>
  <c r="R6921" i="5"/>
  <c r="S7047" i="5"/>
  <c r="R6993" i="5"/>
  <c r="R6886" i="5"/>
  <c r="N6942" i="5"/>
  <c r="R7069" i="5"/>
  <c r="V7004" i="5"/>
  <c r="T7004" i="5"/>
  <c r="U7004" i="5" s="1"/>
  <c r="S7004" i="5"/>
  <c r="N6921" i="5"/>
  <c r="R7008" i="5"/>
  <c r="R6950" i="5"/>
  <c r="T6950" i="5" s="1"/>
  <c r="U6950" i="5" s="1"/>
  <c r="R6928" i="5"/>
  <c r="T6866" i="5"/>
  <c r="U6866" i="5" s="1"/>
  <c r="S6866" i="5"/>
  <c r="V6866" i="5"/>
  <c r="N6864" i="5"/>
  <c r="S6868" i="5"/>
  <c r="V6868" i="5"/>
  <c r="T6868" i="5"/>
  <c r="U6868" i="5" s="1"/>
  <c r="S6899" i="5"/>
  <c r="N6876" i="5"/>
  <c r="S6881" i="5"/>
  <c r="V6881" i="5"/>
  <c r="T6881" i="5"/>
  <c r="U6881" i="5" s="1"/>
  <c r="T6911" i="5"/>
  <c r="U6911" i="5" s="1"/>
  <c r="N6832" i="5"/>
  <c r="N6801" i="5"/>
  <c r="N6848" i="5"/>
  <c r="R6792" i="5"/>
  <c r="N6842" i="5"/>
  <c r="N6821" i="5"/>
  <c r="N6760" i="5"/>
  <c r="T6647" i="5"/>
  <c r="U6647" i="5" s="1"/>
  <c r="V6647" i="5"/>
  <c r="S6647" i="5"/>
  <c r="T6596" i="5"/>
  <c r="U6596" i="5" s="1"/>
  <c r="S6596" i="5"/>
  <c r="V6596" i="5"/>
  <c r="N6741" i="5"/>
  <c r="N6776" i="5"/>
  <c r="R6822" i="5"/>
  <c r="R6808" i="5"/>
  <c r="S6808" i="5" s="1"/>
  <c r="N6783" i="5"/>
  <c r="N6708" i="5"/>
  <c r="R6727" i="5"/>
  <c r="N6771" i="5"/>
  <c r="N6711" i="5"/>
  <c r="R6637" i="5"/>
  <c r="R6603" i="5"/>
  <c r="N6645" i="5"/>
  <c r="R6789" i="5"/>
  <c r="N6581" i="5"/>
  <c r="N6604" i="5"/>
  <c r="N6650" i="5"/>
  <c r="N6578" i="5"/>
  <c r="Q6532" i="5"/>
  <c r="N6532" i="5"/>
  <c r="R6459" i="5"/>
  <c r="N6712" i="5"/>
  <c r="R6619" i="5"/>
  <c r="R6449" i="5"/>
  <c r="R6423" i="5"/>
  <c r="S6529" i="5"/>
  <c r="V6529" i="5"/>
  <c r="T6529" i="5"/>
  <c r="U6529" i="5" s="1"/>
  <c r="R6471" i="5"/>
  <c r="R6618" i="5"/>
  <c r="V6618" i="5" s="1"/>
  <c r="N6495" i="5"/>
  <c r="N6420" i="5"/>
  <c r="N6472" i="5"/>
  <c r="V6607" i="5"/>
  <c r="R6339" i="5"/>
  <c r="R6490" i="5"/>
  <c r="S6511" i="5"/>
  <c r="R6430" i="5"/>
  <c r="V6430" i="5" s="1"/>
  <c r="T6570" i="5"/>
  <c r="U6570" i="5" s="1"/>
  <c r="R6393" i="5"/>
  <c r="V6535" i="5"/>
  <c r="R6504" i="5"/>
  <c r="R6400" i="5"/>
  <c r="T6400" i="5" s="1"/>
  <c r="U6400" i="5" s="1"/>
  <c r="Q6345" i="5"/>
  <c r="N6345" i="5"/>
  <c r="R6220" i="5"/>
  <c r="N6548" i="5"/>
  <c r="R6460" i="5"/>
  <c r="S6460" i="5" s="1"/>
  <c r="T6402" i="5"/>
  <c r="U6402" i="5" s="1"/>
  <c r="S6402" i="5"/>
  <c r="V6402" i="5"/>
  <c r="R6441" i="5"/>
  <c r="R6321" i="5"/>
  <c r="S6242" i="5"/>
  <c r="V6242" i="5"/>
  <c r="T6242" i="5"/>
  <c r="U6242" i="5" s="1"/>
  <c r="R6291" i="5"/>
  <c r="T6291" i="5" s="1"/>
  <c r="U6291" i="5" s="1"/>
  <c r="R6087" i="5"/>
  <c r="T6439" i="5"/>
  <c r="U6439" i="5" s="1"/>
  <c r="S6385" i="5"/>
  <c r="S6306" i="5"/>
  <c r="R6330" i="5"/>
  <c r="T6330" i="5" s="1"/>
  <c r="U6330" i="5" s="1"/>
  <c r="N6263" i="5"/>
  <c r="T6493" i="5"/>
  <c r="U6493" i="5" s="1"/>
  <c r="S6406" i="5"/>
  <c r="S6272" i="5"/>
  <c r="T6272" i="5"/>
  <c r="U6272" i="5" s="1"/>
  <c r="V6272" i="5"/>
  <c r="N6371" i="5"/>
  <c r="R6280" i="5"/>
  <c r="S6280" i="5" s="1"/>
  <c r="S6248" i="5"/>
  <c r="V6248" i="5"/>
  <c r="T6248" i="5"/>
  <c r="U6248" i="5" s="1"/>
  <c r="R6119" i="5"/>
  <c r="S6119" i="5" s="1"/>
  <c r="T6071" i="5"/>
  <c r="U6071" i="5" s="1"/>
  <c r="S6071" i="5"/>
  <c r="V6071" i="5"/>
  <c r="Q6024" i="5"/>
  <c r="N6024" i="5"/>
  <c r="R5954" i="5"/>
  <c r="R6170" i="5"/>
  <c r="S6170" i="5" s="1"/>
  <c r="N6122" i="5"/>
  <c r="R6105" i="5"/>
  <c r="V6206" i="5"/>
  <c r="R6104" i="5"/>
  <c r="S6104" i="5" s="1"/>
  <c r="R6164" i="5"/>
  <c r="Q6113" i="5"/>
  <c r="N6113" i="5"/>
  <c r="V6283" i="5"/>
  <c r="R6117" i="5"/>
  <c r="T6033" i="5"/>
  <c r="U6033" i="5" s="1"/>
  <c r="S6033" i="5"/>
  <c r="V6033" i="5"/>
  <c r="R5969" i="5"/>
  <c r="S6229" i="5"/>
  <c r="N6187" i="5"/>
  <c r="T6320" i="5"/>
  <c r="U6320" i="5" s="1"/>
  <c r="N6165" i="5"/>
  <c r="R6116" i="5"/>
  <c r="S6116" i="5" s="1"/>
  <c r="S6319" i="5"/>
  <c r="R6232" i="5"/>
  <c r="S6232" i="5" s="1"/>
  <c r="N6193" i="5"/>
  <c r="R6125" i="5"/>
  <c r="N6072" i="5"/>
  <c r="T6296" i="5"/>
  <c r="U6296" i="5" s="1"/>
  <c r="T6150" i="5"/>
  <c r="U6150" i="5" s="1"/>
  <c r="S6150" i="5"/>
  <c r="V6150" i="5"/>
  <c r="R6009" i="5"/>
  <c r="R5884" i="5"/>
  <c r="N5884" i="5"/>
  <c r="R5844" i="5"/>
  <c r="V6080" i="5"/>
  <c r="R5868" i="5"/>
  <c r="R5962" i="5"/>
  <c r="R6034" i="5"/>
  <c r="S6034" i="5" s="1"/>
  <c r="R5861" i="5"/>
  <c r="V6021" i="5"/>
  <c r="T6021" i="5"/>
  <c r="U6021" i="5" s="1"/>
  <c r="S6021" i="5"/>
  <c r="R5943" i="5"/>
  <c r="N5890" i="5"/>
  <c r="Q5843" i="5"/>
  <c r="N5843" i="5"/>
  <c r="N6088" i="5"/>
  <c r="N5926" i="5"/>
  <c r="S5887" i="5"/>
  <c r="T5887" i="5"/>
  <c r="U5887" i="5" s="1"/>
  <c r="V5887" i="5"/>
  <c r="R5938" i="5"/>
  <c r="R5885" i="5"/>
  <c r="R5825" i="5"/>
  <c r="N6035" i="5"/>
  <c r="R5974" i="5"/>
  <c r="S5974" i="5" s="1"/>
  <c r="S6001" i="5"/>
  <c r="T6001" i="5"/>
  <c r="U6001" i="5" s="1"/>
  <c r="V6001" i="5"/>
  <c r="R5882" i="5"/>
  <c r="N5642" i="5"/>
  <c r="S5545" i="5"/>
  <c r="V5545" i="5"/>
  <c r="T5545" i="5"/>
  <c r="U5545" i="5" s="1"/>
  <c r="S5449" i="5"/>
  <c r="V5449" i="5"/>
  <c r="T5449" i="5"/>
  <c r="U5449" i="5" s="1"/>
  <c r="R5901" i="5"/>
  <c r="T5901" i="5" s="1"/>
  <c r="U5901" i="5" s="1"/>
  <c r="R5801" i="5"/>
  <c r="Q5703" i="5"/>
  <c r="N5703" i="5"/>
  <c r="V6019" i="5"/>
  <c r="S5806" i="5"/>
  <c r="V5806" i="5"/>
  <c r="T5806" i="5"/>
  <c r="U5806" i="5" s="1"/>
  <c r="N5847" i="5"/>
  <c r="R5744" i="5"/>
  <c r="N5910" i="5"/>
  <c r="T5788" i="5"/>
  <c r="U5788" i="5" s="1"/>
  <c r="N5927" i="5"/>
  <c r="N5759" i="5"/>
  <c r="N5708" i="5"/>
  <c r="Q5436" i="5"/>
  <c r="N5436" i="5"/>
  <c r="R5739" i="5"/>
  <c r="R5631" i="5"/>
  <c r="Q5558" i="5"/>
  <c r="N5558" i="5"/>
  <c r="Q5486" i="5"/>
  <c r="N5486" i="5"/>
  <c r="Q5414" i="5"/>
  <c r="N5414" i="5"/>
  <c r="T5983" i="5"/>
  <c r="U5983" i="5" s="1"/>
  <c r="R5852" i="5"/>
  <c r="V5852" i="5" s="1"/>
  <c r="V5782" i="5"/>
  <c r="S5935" i="5"/>
  <c r="N5672" i="5"/>
  <c r="T5620" i="5"/>
  <c r="U5620" i="5" s="1"/>
  <c r="R5571" i="5"/>
  <c r="S5371" i="5"/>
  <c r="T5371" i="5"/>
  <c r="U5371" i="5" s="1"/>
  <c r="V5371" i="5"/>
  <c r="S5815" i="5"/>
  <c r="T5563" i="5"/>
  <c r="U5563" i="5" s="1"/>
  <c r="V5501" i="5"/>
  <c r="R5432" i="5"/>
  <c r="R5342" i="5"/>
  <c r="N5531" i="5"/>
  <c r="R5405" i="5"/>
  <c r="N5613" i="5"/>
  <c r="R5709" i="5"/>
  <c r="T5709" i="5" s="1"/>
  <c r="U5709" i="5" s="1"/>
  <c r="N5609" i="5"/>
  <c r="R5384" i="5"/>
  <c r="R5588" i="5"/>
  <c r="T5221" i="5"/>
  <c r="U5221" i="5" s="1"/>
  <c r="S5221" i="5"/>
  <c r="V5221" i="5"/>
  <c r="T5149" i="5"/>
  <c r="U5149" i="5" s="1"/>
  <c r="S5149" i="5"/>
  <c r="V5149" i="5"/>
  <c r="T5077" i="5"/>
  <c r="U5077" i="5" s="1"/>
  <c r="S5077" i="5"/>
  <c r="V5077" i="5"/>
  <c r="R5543" i="5"/>
  <c r="R5450" i="5"/>
  <c r="R5391" i="5"/>
  <c r="R5366" i="5"/>
  <c r="V5282" i="5"/>
  <c r="S5282" i="5"/>
  <c r="T5282" i="5"/>
  <c r="U5282" i="5" s="1"/>
  <c r="R5188" i="5"/>
  <c r="R5132" i="5"/>
  <c r="N5760" i="5"/>
  <c r="R5552" i="5"/>
  <c r="N5478" i="5"/>
  <c r="N5405" i="5"/>
  <c r="S5431" i="5"/>
  <c r="N5661" i="5"/>
  <c r="R5606" i="5"/>
  <c r="R5505" i="5"/>
  <c r="T5505" i="5" s="1"/>
  <c r="U5505" i="5" s="1"/>
  <c r="R5453" i="5"/>
  <c r="R5415" i="5"/>
  <c r="R5230" i="5"/>
  <c r="R5174" i="5"/>
  <c r="R5111" i="5"/>
  <c r="N5046" i="5"/>
  <c r="R4882" i="5"/>
  <c r="S4704" i="5"/>
  <c r="V4704" i="5"/>
  <c r="T4704" i="5"/>
  <c r="U4704" i="5" s="1"/>
  <c r="R5106" i="5"/>
  <c r="R5334" i="5"/>
  <c r="S5334" i="5" s="1"/>
  <c r="R5306" i="5"/>
  <c r="N5256" i="5"/>
  <c r="S5157" i="5"/>
  <c r="V5157" i="5"/>
  <c r="T5157" i="5"/>
  <c r="U5157" i="5" s="1"/>
  <c r="R5231" i="5"/>
  <c r="V5231" i="5" s="1"/>
  <c r="R5070" i="5"/>
  <c r="N5252" i="5"/>
  <c r="R5252" i="5"/>
  <c r="N5176" i="5"/>
  <c r="R4945" i="5"/>
  <c r="N5376" i="5"/>
  <c r="R5057" i="5"/>
  <c r="V5057" i="5" s="1"/>
  <c r="N5390" i="5"/>
  <c r="S5229" i="5"/>
  <c r="V5229" i="5"/>
  <c r="T5229" i="5"/>
  <c r="U5229" i="5" s="1"/>
  <c r="R5177" i="5"/>
  <c r="V5177" i="5" s="1"/>
  <c r="T5016" i="5"/>
  <c r="U5016" i="5" s="1"/>
  <c r="S5016" i="5"/>
  <c r="V5016" i="5"/>
  <c r="N5493" i="5"/>
  <c r="N5201" i="5"/>
  <c r="T4950" i="5"/>
  <c r="U4950" i="5" s="1"/>
  <c r="S4950" i="5"/>
  <c r="V4950" i="5"/>
  <c r="Q4875" i="5"/>
  <c r="N4875" i="5"/>
  <c r="S4794" i="5"/>
  <c r="V4794" i="5"/>
  <c r="T4794" i="5"/>
  <c r="U4794" i="5" s="1"/>
  <c r="S4740" i="5"/>
  <c r="T4740" i="5"/>
  <c r="U4740" i="5" s="1"/>
  <c r="V4740" i="5"/>
  <c r="N5427" i="5"/>
  <c r="R5274" i="5"/>
  <c r="V5274" i="5" s="1"/>
  <c r="N5111" i="5"/>
  <c r="N5535" i="5"/>
  <c r="T5191" i="5"/>
  <c r="U5191" i="5" s="1"/>
  <c r="S5191" i="5"/>
  <c r="V5191" i="5"/>
  <c r="S5037" i="5"/>
  <c r="T5037" i="5"/>
  <c r="U5037" i="5" s="1"/>
  <c r="V5037" i="5"/>
  <c r="T5215" i="5"/>
  <c r="U5215" i="5" s="1"/>
  <c r="S5215" i="5"/>
  <c r="V5215" i="5"/>
  <c r="R5159" i="5"/>
  <c r="V5159" i="5" s="1"/>
  <c r="R5051" i="5"/>
  <c r="N5019" i="5"/>
  <c r="N4911" i="5"/>
  <c r="R4809" i="5"/>
  <c r="V5151" i="5"/>
  <c r="R5042" i="5"/>
  <c r="T5042" i="5" s="1"/>
  <c r="U5042" i="5" s="1"/>
  <c r="R4828" i="5"/>
  <c r="S4764" i="5"/>
  <c r="V4764" i="5"/>
  <c r="T4764" i="5"/>
  <c r="U4764" i="5" s="1"/>
  <c r="R4697" i="5"/>
  <c r="R4564" i="5"/>
  <c r="T4503" i="5"/>
  <c r="U4503" i="5" s="1"/>
  <c r="S4503" i="5"/>
  <c r="V4503" i="5"/>
  <c r="R4445" i="5"/>
  <c r="N4445" i="5"/>
  <c r="N5270" i="5"/>
  <c r="N5005" i="5"/>
  <c r="S4970" i="5"/>
  <c r="V4970" i="5"/>
  <c r="T4970" i="5"/>
  <c r="U4970" i="5" s="1"/>
  <c r="S4850" i="5"/>
  <c r="V4850" i="5"/>
  <c r="T4850" i="5"/>
  <c r="U4850" i="5" s="1"/>
  <c r="V4732" i="5"/>
  <c r="T4732" i="5"/>
  <c r="U4732" i="5" s="1"/>
  <c r="S4732" i="5"/>
  <c r="V4632" i="5"/>
  <c r="N4560" i="5"/>
  <c r="R5189" i="5"/>
  <c r="V5189" i="5" s="1"/>
  <c r="Q4987" i="5"/>
  <c r="N4987" i="5"/>
  <c r="N4871" i="5"/>
  <c r="T4783" i="5"/>
  <c r="U4783" i="5" s="1"/>
  <c r="V4783" i="5"/>
  <c r="S4783" i="5"/>
  <c r="S5205" i="5"/>
  <c r="N4809" i="5"/>
  <c r="N5099" i="5"/>
  <c r="V4867" i="5"/>
  <c r="T4867" i="5"/>
  <c r="U4867" i="5" s="1"/>
  <c r="S4867" i="5"/>
  <c r="N5075" i="5"/>
  <c r="R4840" i="5"/>
  <c r="N4719" i="5"/>
  <c r="R4644" i="5"/>
  <c r="N5072" i="5"/>
  <c r="N4757" i="5"/>
  <c r="V5091" i="5"/>
  <c r="R4891" i="5"/>
  <c r="R4762" i="5"/>
  <c r="V4762" i="5" s="1"/>
  <c r="N5225" i="5"/>
  <c r="N5076" i="5"/>
  <c r="N4882" i="5"/>
  <c r="R4735" i="5"/>
  <c r="N4735" i="5"/>
  <c r="R4927" i="5"/>
  <c r="R4785" i="5"/>
  <c r="R4721" i="5"/>
  <c r="R4637" i="5"/>
  <c r="S4637" i="5" s="1"/>
  <c r="T4509" i="5"/>
  <c r="U4509" i="5" s="1"/>
  <c r="S4509" i="5"/>
  <c r="V4509" i="5"/>
  <c r="R4451" i="5"/>
  <c r="V4451" i="5" s="1"/>
  <c r="V5018" i="5"/>
  <c r="N4821" i="5"/>
  <c r="R4630" i="5"/>
  <c r="R4483" i="5"/>
  <c r="R4571" i="5"/>
  <c r="N4524" i="5"/>
  <c r="N4565" i="5"/>
  <c r="T4419" i="5"/>
  <c r="U4419" i="5" s="1"/>
  <c r="S4419" i="5"/>
  <c r="V4419" i="5"/>
  <c r="R4592" i="5"/>
  <c r="T4527" i="5"/>
  <c r="U4527" i="5" s="1"/>
  <c r="S4527" i="5"/>
  <c r="V4527" i="5"/>
  <c r="V5235" i="5"/>
  <c r="N5027" i="5"/>
  <c r="N4626" i="5"/>
  <c r="R4536" i="5"/>
  <c r="R4464" i="5"/>
  <c r="S4819" i="5"/>
  <c r="N4578" i="5"/>
  <c r="N4549" i="5"/>
  <c r="N4767" i="5"/>
  <c r="R4613" i="5"/>
  <c r="S4613" i="5" s="1"/>
  <c r="R4681" i="5"/>
  <c r="V4681" i="5" s="1"/>
  <c r="R4472" i="5"/>
  <c r="V4292" i="5"/>
  <c r="T4292" i="5"/>
  <c r="U4292" i="5" s="1"/>
  <c r="S4292" i="5"/>
  <c r="N4404" i="5"/>
  <c r="V4463" i="5"/>
  <c r="T4463" i="5"/>
  <c r="U4463" i="5" s="1"/>
  <c r="S4463" i="5"/>
  <c r="R4371" i="5"/>
  <c r="R4324" i="5"/>
  <c r="S4886" i="5"/>
  <c r="N4391" i="5"/>
  <c r="R4454" i="5"/>
  <c r="N4720" i="5"/>
  <c r="R4642" i="5"/>
  <c r="N4769" i="5"/>
  <c r="N4566" i="5"/>
  <c r="R4475" i="5"/>
  <c r="R4414" i="5"/>
  <c r="N4453" i="5"/>
  <c r="N4631" i="5"/>
  <c r="R4627" i="5"/>
  <c r="V4627" i="5" s="1"/>
  <c r="V4436" i="5"/>
  <c r="R4315" i="5"/>
  <c r="V4315" i="5" s="1"/>
  <c r="R4364" i="5"/>
  <c r="V4364" i="5" s="1"/>
  <c r="N4187" i="5"/>
  <c r="V4336" i="5"/>
  <c r="T4336" i="5"/>
  <c r="U4336" i="5" s="1"/>
  <c r="S4336" i="5"/>
  <c r="N4777" i="5"/>
  <c r="R4286" i="5"/>
  <c r="R4236" i="5"/>
  <c r="V4236" i="5" s="1"/>
  <c r="N4634" i="5"/>
  <c r="R4262" i="5"/>
  <c r="S4262" i="5" s="1"/>
  <c r="N4370" i="5"/>
  <c r="N4303" i="5"/>
  <c r="V4235" i="5"/>
  <c r="T4235" i="5"/>
  <c r="U4235" i="5" s="1"/>
  <c r="S4235" i="5"/>
  <c r="R4651" i="5"/>
  <c r="R4391" i="5"/>
  <c r="R4272" i="5"/>
  <c r="Q4025" i="5"/>
  <c r="N4025" i="5"/>
  <c r="V4175" i="5"/>
  <c r="T4175" i="5"/>
  <c r="U4175" i="5" s="1"/>
  <c r="S4175" i="5"/>
  <c r="R4183" i="5"/>
  <c r="T4183" i="5" s="1"/>
  <c r="U4183" i="5" s="1"/>
  <c r="V4330" i="5"/>
  <c r="S4180" i="5"/>
  <c r="V4180" i="5"/>
  <c r="T4180" i="5"/>
  <c r="U4180" i="5" s="1"/>
  <c r="R4086" i="5"/>
  <c r="R3995" i="5"/>
  <c r="T3871" i="5"/>
  <c r="U3871" i="5" s="1"/>
  <c r="S3871" i="5"/>
  <c r="V3871" i="5"/>
  <c r="R4211" i="5"/>
  <c r="R3931" i="5"/>
  <c r="V4377" i="5"/>
  <c r="N4295" i="5"/>
  <c r="N4199" i="5"/>
  <c r="V3949" i="5"/>
  <c r="T3949" i="5"/>
  <c r="U3949" i="5" s="1"/>
  <c r="S3949" i="5"/>
  <c r="S4319" i="5"/>
  <c r="N4272" i="5"/>
  <c r="N4227" i="5"/>
  <c r="R4157" i="5"/>
  <c r="V3852" i="5"/>
  <c r="T3852" i="5"/>
  <c r="U3852" i="5" s="1"/>
  <c r="S3852" i="5"/>
  <c r="R4192" i="5"/>
  <c r="V4192" i="5" s="1"/>
  <c r="T4023" i="5"/>
  <c r="U4023" i="5" s="1"/>
  <c r="S4023" i="5"/>
  <c r="V4023" i="5"/>
  <c r="R3665" i="5"/>
  <c r="V3975" i="5"/>
  <c r="T3642" i="5"/>
  <c r="U3642" i="5" s="1"/>
  <c r="V3642" i="5"/>
  <c r="S3642" i="5"/>
  <c r="V4012" i="5"/>
  <c r="T4012" i="5"/>
  <c r="U4012" i="5" s="1"/>
  <c r="S4012" i="5"/>
  <c r="R3846" i="5"/>
  <c r="R3812" i="5"/>
  <c r="R3604" i="5"/>
  <c r="R3902" i="5"/>
  <c r="S3873" i="5"/>
  <c r="T3873" i="5"/>
  <c r="U3873" i="5" s="1"/>
  <c r="V3873" i="5"/>
  <c r="R3833" i="5"/>
  <c r="R3799" i="5"/>
  <c r="N3624" i="5"/>
  <c r="N3956" i="5"/>
  <c r="S4119" i="5"/>
  <c r="N4055" i="5"/>
  <c r="V3994" i="5"/>
  <c r="T3994" i="5"/>
  <c r="U3994" i="5" s="1"/>
  <c r="S3994" i="5"/>
  <c r="N3900" i="5"/>
  <c r="S4125" i="5"/>
  <c r="N4037" i="5"/>
  <c r="S4856" i="5"/>
  <c r="T4130" i="5"/>
  <c r="U4130" i="5" s="1"/>
  <c r="S4130" i="5"/>
  <c r="V4130" i="5"/>
  <c r="R3635" i="5"/>
  <c r="N3635" i="5"/>
  <c r="S3589" i="5"/>
  <c r="V3589" i="5"/>
  <c r="T3589" i="5"/>
  <c r="U3589" i="5" s="1"/>
  <c r="V3813" i="5"/>
  <c r="V3601" i="5"/>
  <c r="T3601" i="5"/>
  <c r="U3601" i="5" s="1"/>
  <c r="S3601" i="5"/>
  <c r="N3451" i="5"/>
  <c r="R3402" i="5"/>
  <c r="R3282" i="5"/>
  <c r="S3795" i="5"/>
  <c r="R3727" i="5"/>
  <c r="R4275" i="5"/>
  <c r="T3843" i="5"/>
  <c r="U3843" i="5" s="1"/>
  <c r="N3877" i="5"/>
  <c r="N3827" i="5"/>
  <c r="N3755" i="5"/>
  <c r="V3940" i="5"/>
  <c r="T3940" i="5"/>
  <c r="U3940" i="5" s="1"/>
  <c r="S3940" i="5"/>
  <c r="V4004" i="5"/>
  <c r="R3866" i="5"/>
  <c r="R3794" i="5"/>
  <c r="S3741" i="5"/>
  <c r="N3695" i="5"/>
  <c r="S4159" i="5"/>
  <c r="V3825" i="5"/>
  <c r="T3771" i="5"/>
  <c r="U3771" i="5" s="1"/>
  <c r="R3677" i="5"/>
  <c r="V3879" i="5"/>
  <c r="N3602" i="5"/>
  <c r="R3893" i="5"/>
  <c r="R3594" i="5"/>
  <c r="T3530" i="5"/>
  <c r="U3530" i="5" s="1"/>
  <c r="V3530" i="5"/>
  <c r="S3530" i="5"/>
  <c r="R3547" i="5"/>
  <c r="T3547" i="5" s="1"/>
  <c r="U3547" i="5" s="1"/>
  <c r="S3418" i="5"/>
  <c r="V3418" i="5"/>
  <c r="T3418" i="5"/>
  <c r="U3418" i="5" s="1"/>
  <c r="R3285" i="5"/>
  <c r="S3639" i="5"/>
  <c r="S3441" i="5"/>
  <c r="T3441" i="5"/>
  <c r="U3441" i="5" s="1"/>
  <c r="V3441" i="5"/>
  <c r="S3358" i="5"/>
  <c r="V3358" i="5"/>
  <c r="T3358" i="5"/>
  <c r="U3358" i="5" s="1"/>
  <c r="V3290" i="5"/>
  <c r="R3504" i="5"/>
  <c r="R3255" i="5"/>
  <c r="N3605" i="5"/>
  <c r="N3410" i="5"/>
  <c r="R3384" i="5"/>
  <c r="N3568" i="5"/>
  <c r="N3390" i="5"/>
  <c r="R3432" i="5"/>
  <c r="R3264" i="5"/>
  <c r="N3521" i="5"/>
  <c r="R3470" i="5"/>
  <c r="N3420" i="5"/>
  <c r="S3573" i="5"/>
  <c r="N3312" i="5"/>
  <c r="V3632" i="5"/>
  <c r="N3427" i="5"/>
  <c r="N3457" i="5"/>
  <c r="S3680" i="5"/>
  <c r="S3525" i="5"/>
  <c r="V3525" i="5"/>
  <c r="T3525" i="5"/>
  <c r="U3525" i="5" s="1"/>
  <c r="N3291" i="5"/>
  <c r="R3200" i="5"/>
  <c r="N3072" i="5"/>
  <c r="Q3035" i="5"/>
  <c r="N3035" i="5"/>
  <c r="S2947" i="5"/>
  <c r="T2947" i="5"/>
  <c r="U2947" i="5" s="1"/>
  <c r="V2947" i="5"/>
  <c r="N3229" i="5"/>
  <c r="R3205" i="5"/>
  <c r="T3335" i="5"/>
  <c r="U3335" i="5" s="1"/>
  <c r="N3220" i="5"/>
  <c r="S3467" i="5"/>
  <c r="R3254" i="5"/>
  <c r="S3254" i="5" s="1"/>
  <c r="Q3176" i="5"/>
  <c r="N3176" i="5"/>
  <c r="R3132" i="5"/>
  <c r="V3132" i="5" s="1"/>
  <c r="T3388" i="5"/>
  <c r="U3388" i="5" s="1"/>
  <c r="Q3164" i="5"/>
  <c r="N3164" i="5"/>
  <c r="S3133" i="5"/>
  <c r="T3133" i="5"/>
  <c r="U3133" i="5" s="1"/>
  <c r="V3133" i="5"/>
  <c r="N3039" i="5"/>
  <c r="Q2997" i="5"/>
  <c r="N2997" i="5"/>
  <c r="S3425" i="5"/>
  <c r="S3240" i="5"/>
  <c r="V3240" i="5"/>
  <c r="T3240" i="5"/>
  <c r="U3240" i="5" s="1"/>
  <c r="N3142" i="5"/>
  <c r="R3078" i="5"/>
  <c r="N3078" i="5"/>
  <c r="R3041" i="5"/>
  <c r="R3006" i="5"/>
  <c r="N2950" i="5"/>
  <c r="S3400" i="5"/>
  <c r="N3227" i="5"/>
  <c r="N3172" i="5"/>
  <c r="S3121" i="5"/>
  <c r="T3121" i="5"/>
  <c r="U3121" i="5" s="1"/>
  <c r="V3121" i="5"/>
  <c r="N3028" i="5"/>
  <c r="R3482" i="5"/>
  <c r="T3482" i="5" s="1"/>
  <c r="U3482" i="5" s="1"/>
  <c r="V3293" i="5"/>
  <c r="R3138" i="5"/>
  <c r="Q2974" i="5"/>
  <c r="N2974" i="5"/>
  <c r="R3182" i="5"/>
  <c r="N3088" i="5"/>
  <c r="S3419" i="5"/>
  <c r="R3140" i="5"/>
  <c r="T3299" i="5"/>
  <c r="U3299" i="5" s="1"/>
  <c r="R3191" i="5"/>
  <c r="N3191" i="5"/>
  <c r="R3026" i="5"/>
  <c r="S2953" i="5"/>
  <c r="T2953" i="5"/>
  <c r="U2953" i="5" s="1"/>
  <c r="V2953" i="5"/>
  <c r="Q2873" i="5"/>
  <c r="N2873" i="5"/>
  <c r="Q2792" i="5"/>
  <c r="N2792" i="5"/>
  <c r="Q2720" i="5"/>
  <c r="N2720" i="5"/>
  <c r="Q2648" i="5"/>
  <c r="N2648" i="5"/>
  <c r="Q2576" i="5"/>
  <c r="N2576" i="5"/>
  <c r="Q2504" i="5"/>
  <c r="N2504" i="5"/>
  <c r="Q2432" i="5"/>
  <c r="N2432" i="5"/>
  <c r="Q2360" i="5"/>
  <c r="N2360" i="5"/>
  <c r="Q2288" i="5"/>
  <c r="N2288" i="5"/>
  <c r="Q2216" i="5"/>
  <c r="N2216" i="5"/>
  <c r="N3122" i="5"/>
  <c r="N2985" i="5"/>
  <c r="Q2830" i="5"/>
  <c r="N2830" i="5"/>
  <c r="R2800" i="5"/>
  <c r="N2800" i="5"/>
  <c r="R2767" i="5"/>
  <c r="N2767" i="5"/>
  <c r="T2729" i="5"/>
  <c r="U2729" i="5" s="1"/>
  <c r="S2729" i="5"/>
  <c r="V2729" i="5"/>
  <c r="R2658" i="5"/>
  <c r="N2658" i="5"/>
  <c r="N2564" i="5"/>
  <c r="N2492" i="5"/>
  <c r="T2441" i="5"/>
  <c r="U2441" i="5" s="1"/>
  <c r="S2441" i="5"/>
  <c r="V2441" i="5"/>
  <c r="R2391" i="5"/>
  <c r="N2391" i="5"/>
  <c r="R2247" i="5"/>
  <c r="N2247" i="5"/>
  <c r="R2089" i="5"/>
  <c r="N2089" i="5"/>
  <c r="N2975" i="5"/>
  <c r="N2879" i="5"/>
  <c r="R2850" i="5"/>
  <c r="R2811" i="5"/>
  <c r="N2811" i="5"/>
  <c r="Q2653" i="5"/>
  <c r="N2653" i="5"/>
  <c r="R2379" i="5"/>
  <c r="N2379" i="5"/>
  <c r="Q2964" i="5"/>
  <c r="N2964" i="5"/>
  <c r="T2819" i="5"/>
  <c r="U2819" i="5" s="1"/>
  <c r="S2819" i="5"/>
  <c r="V2819" i="5"/>
  <c r="Q2776" i="5"/>
  <c r="N2776" i="5"/>
  <c r="Q2727" i="5"/>
  <c r="N2727" i="5"/>
  <c r="Q2683" i="5"/>
  <c r="N2683" i="5"/>
  <c r="N2510" i="5"/>
  <c r="N3026" i="5"/>
  <c r="N2952" i="5"/>
  <c r="V2885" i="5"/>
  <c r="T2885" i="5"/>
  <c r="U2885" i="5" s="1"/>
  <c r="S2885" i="5"/>
  <c r="R2808" i="5"/>
  <c r="N2808" i="5"/>
  <c r="Q2743" i="5"/>
  <c r="N2743" i="5"/>
  <c r="N2713" i="5"/>
  <c r="Q2643" i="5"/>
  <c r="N2643" i="5"/>
  <c r="R2613" i="5"/>
  <c r="N2613" i="5"/>
  <c r="N2425" i="5"/>
  <c r="Q2355" i="5"/>
  <c r="N2355" i="5"/>
  <c r="Q2158" i="5"/>
  <c r="N2158" i="5"/>
  <c r="N3182" i="5"/>
  <c r="N2875" i="5"/>
  <c r="N2672" i="5"/>
  <c r="R2608" i="5"/>
  <c r="R2334" i="5"/>
  <c r="N2668" i="5"/>
  <c r="V2749" i="5"/>
  <c r="T2749" i="5"/>
  <c r="U2749" i="5" s="1"/>
  <c r="S2749" i="5"/>
  <c r="V2554" i="5"/>
  <c r="T2554" i="5"/>
  <c r="U2554" i="5" s="1"/>
  <c r="S2554" i="5"/>
  <c r="V2461" i="5"/>
  <c r="T2461" i="5"/>
  <c r="U2461" i="5" s="1"/>
  <c r="S2461" i="5"/>
  <c r="V1920" i="5"/>
  <c r="V1894" i="5"/>
  <c r="T1894" i="5"/>
  <c r="U1894" i="5" s="1"/>
  <c r="S1894" i="5"/>
  <c r="V1867" i="5"/>
  <c r="T1867" i="5"/>
  <c r="U1867" i="5" s="1"/>
  <c r="S1867" i="5"/>
  <c r="V1525" i="5"/>
  <c r="V1333" i="5"/>
  <c r="V1237" i="5"/>
  <c r="V1450" i="5"/>
  <c r="T1450" i="5"/>
  <c r="U1450" i="5" s="1"/>
  <c r="S1450" i="5"/>
  <c r="S8053" i="5"/>
  <c r="V8053" i="5"/>
  <c r="T8053" i="5"/>
  <c r="U8053" i="5" s="1"/>
  <c r="T8022" i="5"/>
  <c r="U8022" i="5" s="1"/>
  <c r="V8022" i="5"/>
  <c r="S8022" i="5"/>
  <c r="R8003" i="5"/>
  <c r="R7993" i="5"/>
  <c r="R7950" i="5"/>
  <c r="R8037" i="5"/>
  <c r="T7977" i="5"/>
  <c r="U7977" i="5" s="1"/>
  <c r="S7977" i="5"/>
  <c r="V7977" i="5"/>
  <c r="R7995" i="5"/>
  <c r="N7994" i="5"/>
  <c r="R7938" i="5"/>
  <c r="T7929" i="5"/>
  <c r="U7929" i="5" s="1"/>
  <c r="S7929" i="5"/>
  <c r="V7929" i="5"/>
  <c r="N7951" i="5"/>
  <c r="N7908" i="5"/>
  <c r="N7907" i="5"/>
  <c r="N7942" i="5"/>
  <c r="N7905" i="5"/>
  <c r="T7863" i="5"/>
  <c r="U7863" i="5" s="1"/>
  <c r="V7863" i="5"/>
  <c r="S7863" i="5"/>
  <c r="T7925" i="5"/>
  <c r="U7925" i="5" s="1"/>
  <c r="V7925" i="5"/>
  <c r="S7925" i="5"/>
  <c r="N7987" i="5"/>
  <c r="R7706" i="5"/>
  <c r="R7820" i="5"/>
  <c r="N7820" i="5"/>
  <c r="N7768" i="5"/>
  <c r="N7818" i="5"/>
  <c r="T7796" i="5"/>
  <c r="U7796" i="5" s="1"/>
  <c r="S7796" i="5"/>
  <c r="V7796" i="5"/>
  <c r="R7673" i="5"/>
  <c r="R7729" i="5"/>
  <c r="R7696" i="5"/>
  <c r="Q7687" i="5"/>
  <c r="N7687" i="5"/>
  <c r="Q7693" i="5"/>
  <c r="N7693" i="5"/>
  <c r="R7727" i="5"/>
  <c r="T7727" i="5" s="1"/>
  <c r="U7727" i="5" s="1"/>
  <c r="T7679" i="5"/>
  <c r="U7679" i="5" s="1"/>
  <c r="V7679" i="5"/>
  <c r="S7679" i="5"/>
  <c r="R7637" i="5"/>
  <c r="N7637" i="5"/>
  <c r="R7712" i="5"/>
  <c r="N7770" i="5"/>
  <c r="N7592" i="5"/>
  <c r="R7688" i="5"/>
  <c r="S7725" i="5"/>
  <c r="N7766" i="5"/>
  <c r="N7615" i="5"/>
  <c r="R7726" i="5"/>
  <c r="S7726" i="5" s="1"/>
  <c r="R7565" i="5"/>
  <c r="R7737" i="5"/>
  <c r="R7718" i="5"/>
  <c r="V7718" i="5" s="1"/>
  <c r="R7582" i="5"/>
  <c r="T7582" i="5" s="1"/>
  <c r="U7582" i="5" s="1"/>
  <c r="R7604" i="5"/>
  <c r="N7697" i="5"/>
  <c r="V7571" i="5"/>
  <c r="N7528" i="5"/>
  <c r="R7600" i="5"/>
  <c r="V7496" i="5"/>
  <c r="T7496" i="5"/>
  <c r="U7496" i="5" s="1"/>
  <c r="S7496" i="5"/>
  <c r="R7551" i="5"/>
  <c r="V7626" i="5"/>
  <c r="S7626" i="5"/>
  <c r="T7626" i="5"/>
  <c r="U7626" i="5" s="1"/>
  <c r="T7595" i="5"/>
  <c r="U7595" i="5" s="1"/>
  <c r="S7595" i="5"/>
  <c r="V7595" i="5"/>
  <c r="Q7443" i="5"/>
  <c r="N7443" i="5"/>
  <c r="N7540" i="5"/>
  <c r="N7487" i="5"/>
  <c r="S7465" i="5"/>
  <c r="T7465" i="5"/>
  <c r="U7465" i="5" s="1"/>
  <c r="V7465" i="5"/>
  <c r="N7498" i="5"/>
  <c r="R7466" i="5"/>
  <c r="S7287" i="5"/>
  <c r="V7287" i="5"/>
  <c r="T7287" i="5"/>
  <c r="U7287" i="5" s="1"/>
  <c r="V7453" i="5"/>
  <c r="V7410" i="5"/>
  <c r="T7410" i="5"/>
  <c r="U7410" i="5" s="1"/>
  <c r="S7410" i="5"/>
  <c r="V7346" i="5"/>
  <c r="S7346" i="5"/>
  <c r="T7346" i="5"/>
  <c r="U7346" i="5" s="1"/>
  <c r="N7394" i="5"/>
  <c r="Q7337" i="5"/>
  <c r="N7337" i="5"/>
  <c r="S7444" i="5"/>
  <c r="R7382" i="5"/>
  <c r="T7382" i="5" s="1"/>
  <c r="U7382" i="5" s="1"/>
  <c r="R7334" i="5"/>
  <c r="V7334" i="5" s="1"/>
  <c r="T7384" i="5"/>
  <c r="U7384" i="5" s="1"/>
  <c r="R7180" i="5"/>
  <c r="R7276" i="5"/>
  <c r="T7176" i="5"/>
  <c r="U7176" i="5" s="1"/>
  <c r="S7176" i="5"/>
  <c r="V7176" i="5"/>
  <c r="N7295" i="5"/>
  <c r="R7215" i="5"/>
  <c r="S7300" i="5"/>
  <c r="V7300" i="5"/>
  <c r="T7300" i="5"/>
  <c r="U7300" i="5" s="1"/>
  <c r="Q7150" i="5"/>
  <c r="N7150" i="5"/>
  <c r="Q7126" i="5"/>
  <c r="N7126" i="5"/>
  <c r="N7327" i="5"/>
  <c r="N7351" i="5"/>
  <c r="N7197" i="5"/>
  <c r="T7172" i="5"/>
  <c r="U7172" i="5" s="1"/>
  <c r="N7204" i="5"/>
  <c r="T7101" i="5"/>
  <c r="U7101" i="5" s="1"/>
  <c r="S7101" i="5"/>
  <c r="V7101" i="5"/>
  <c r="T7270" i="5"/>
  <c r="U7270" i="5" s="1"/>
  <c r="S7270" i="5"/>
  <c r="V7270" i="5"/>
  <c r="R7173" i="5"/>
  <c r="R7125" i="5"/>
  <c r="S7219" i="5"/>
  <c r="N7168" i="5"/>
  <c r="N7075" i="5"/>
  <c r="R6979" i="5"/>
  <c r="V7008" i="5"/>
  <c r="T7008" i="5"/>
  <c r="U7008" i="5" s="1"/>
  <c r="S7008" i="5"/>
  <c r="N7064" i="5"/>
  <c r="R7057" i="5"/>
  <c r="V7057" i="5" s="1"/>
  <c r="R7062" i="5"/>
  <c r="N7081" i="5"/>
  <c r="S7142" i="5"/>
  <c r="T6968" i="5"/>
  <c r="U6968" i="5" s="1"/>
  <c r="V6968" i="5"/>
  <c r="S6968" i="5"/>
  <c r="R7015" i="5"/>
  <c r="R7027" i="5"/>
  <c r="S7027" i="5" s="1"/>
  <c r="N6975" i="5"/>
  <c r="T6987" i="5"/>
  <c r="U6987" i="5" s="1"/>
  <c r="V6987" i="5"/>
  <c r="S6987" i="5"/>
  <c r="V7047" i="5"/>
  <c r="N6964" i="5"/>
  <c r="N6923" i="5"/>
  <c r="T6933" i="5"/>
  <c r="U6933" i="5" s="1"/>
  <c r="V6933" i="5"/>
  <c r="S6933" i="5"/>
  <c r="V6891" i="5"/>
  <c r="T6891" i="5"/>
  <c r="U6891" i="5" s="1"/>
  <c r="S6891" i="5"/>
  <c r="Q6834" i="5"/>
  <c r="N6834" i="5"/>
  <c r="R6984" i="5"/>
  <c r="R6915" i="5"/>
  <c r="N6865" i="5"/>
  <c r="R6895" i="5"/>
  <c r="N6938" i="5"/>
  <c r="N6861" i="5"/>
  <c r="N6944" i="5"/>
  <c r="S6875" i="5"/>
  <c r="T6875" i="5"/>
  <c r="U6875" i="5" s="1"/>
  <c r="V6875" i="5"/>
  <c r="S6911" i="5"/>
  <c r="N6825" i="5"/>
  <c r="N6779" i="5"/>
  <c r="N6847" i="5"/>
  <c r="R6819" i="5"/>
  <c r="R6676" i="5"/>
  <c r="N6676" i="5"/>
  <c r="R6705" i="5"/>
  <c r="R6840" i="5"/>
  <c r="V6840" i="5" s="1"/>
  <c r="N6830" i="5"/>
  <c r="R6817" i="5"/>
  <c r="R6762" i="5"/>
  <c r="V6702" i="5"/>
  <c r="N6753" i="5"/>
  <c r="R6658" i="5"/>
  <c r="T6775" i="5"/>
  <c r="U6775" i="5" s="1"/>
  <c r="N6800" i="5"/>
  <c r="R6814" i="5"/>
  <c r="S6814" i="5" s="1"/>
  <c r="N6655" i="5"/>
  <c r="R6764" i="5"/>
  <c r="R6623" i="5"/>
  <c r="N6788" i="5"/>
  <c r="Q6628" i="5"/>
  <c r="N6628" i="5"/>
  <c r="S6565" i="5"/>
  <c r="V6565" i="5"/>
  <c r="T6565" i="5"/>
  <c r="U6565" i="5" s="1"/>
  <c r="R6709" i="5"/>
  <c r="N6642" i="5"/>
  <c r="S6419" i="5"/>
  <c r="V6419" i="5"/>
  <c r="T6419" i="5"/>
  <c r="U6419" i="5" s="1"/>
  <c r="R6598" i="5"/>
  <c r="R6559" i="5"/>
  <c r="R6583" i="5"/>
  <c r="R6716" i="5"/>
  <c r="N6663" i="5"/>
  <c r="R6680" i="5"/>
  <c r="T6680" i="5" s="1"/>
  <c r="U6680" i="5" s="1"/>
  <c r="N6575" i="5"/>
  <c r="N6436" i="5"/>
  <c r="R6662" i="5"/>
  <c r="N6687" i="5"/>
  <c r="N6614" i="5"/>
  <c r="N6545" i="5"/>
  <c r="R6574" i="5"/>
  <c r="N6530" i="5"/>
  <c r="N6458" i="5"/>
  <c r="S6487" i="5"/>
  <c r="V6487" i="5"/>
  <c r="T6487" i="5"/>
  <c r="U6487" i="5" s="1"/>
  <c r="N6608" i="5"/>
  <c r="T6607" i="5"/>
  <c r="U6607" i="5" s="1"/>
  <c r="R6462" i="5"/>
  <c r="R6429" i="5"/>
  <c r="R6425" i="5"/>
  <c r="N6506" i="5"/>
  <c r="N6534" i="5"/>
  <c r="V6387" i="5"/>
  <c r="T6387" i="5"/>
  <c r="U6387" i="5" s="1"/>
  <c r="S6387" i="5"/>
  <c r="S6535" i="5"/>
  <c r="R6215" i="5"/>
  <c r="N6382" i="5"/>
  <c r="R6492" i="5"/>
  <c r="N6512" i="5"/>
  <c r="R6407" i="5"/>
  <c r="V6407" i="5" s="1"/>
  <c r="N6316" i="5"/>
  <c r="R6238" i="5"/>
  <c r="R6245" i="5"/>
  <c r="N6245" i="5"/>
  <c r="S6445" i="5"/>
  <c r="N6335" i="5"/>
  <c r="N6257" i="5"/>
  <c r="T6406" i="5"/>
  <c r="U6406" i="5" s="1"/>
  <c r="N6364" i="5"/>
  <c r="N6327" i="5"/>
  <c r="R6288" i="5"/>
  <c r="N6155" i="5"/>
  <c r="N6118" i="5"/>
  <c r="V6014" i="5"/>
  <c r="T6014" i="5"/>
  <c r="U6014" i="5" s="1"/>
  <c r="S6014" i="5"/>
  <c r="V5942" i="5"/>
  <c r="T5942" i="5"/>
  <c r="U5942" i="5" s="1"/>
  <c r="S5942" i="5"/>
  <c r="T6117" i="5"/>
  <c r="U6117" i="5" s="1"/>
  <c r="V6117" i="5"/>
  <c r="S6117" i="5"/>
  <c r="S6016" i="5"/>
  <c r="T6016" i="5"/>
  <c r="U6016" i="5" s="1"/>
  <c r="V6016" i="5"/>
  <c r="V6201" i="5"/>
  <c r="R6151" i="5"/>
  <c r="R6185" i="5"/>
  <c r="S6206" i="5"/>
  <c r="S6098" i="5"/>
  <c r="T6098" i="5"/>
  <c r="U6098" i="5" s="1"/>
  <c r="V6098" i="5"/>
  <c r="R6062" i="5"/>
  <c r="S6062" i="5" s="1"/>
  <c r="Q6145" i="5"/>
  <c r="N6145" i="5"/>
  <c r="R6174" i="5"/>
  <c r="T6138" i="5"/>
  <c r="U6138" i="5" s="1"/>
  <c r="S6138" i="5"/>
  <c r="V6138" i="5"/>
  <c r="R6099" i="5"/>
  <c r="S6283" i="5"/>
  <c r="R6181" i="5"/>
  <c r="N6081" i="5"/>
  <c r="S6028" i="5"/>
  <c r="V6028" i="5"/>
  <c r="T6028" i="5"/>
  <c r="U6028" i="5" s="1"/>
  <c r="N6186" i="5"/>
  <c r="R6179" i="5"/>
  <c r="T6179" i="5" s="1"/>
  <c r="U6179" i="5" s="1"/>
  <c r="V6066" i="5"/>
  <c r="V6320" i="5"/>
  <c r="N6101" i="5"/>
  <c r="V6176" i="5"/>
  <c r="S6176" i="5"/>
  <c r="T6176" i="5"/>
  <c r="U6176" i="5" s="1"/>
  <c r="T6056" i="5"/>
  <c r="U6056" i="5" s="1"/>
  <c r="V6056" i="5"/>
  <c r="S6056" i="5"/>
  <c r="S6296" i="5"/>
  <c r="N6146" i="5"/>
  <c r="R5787" i="5"/>
  <c r="N5787" i="5"/>
  <c r="S6080" i="5"/>
  <c r="R5982" i="5"/>
  <c r="R6008" i="5"/>
  <c r="R5846" i="5"/>
  <c r="S5846" i="5" s="1"/>
  <c r="S5917" i="5"/>
  <c r="T5917" i="5"/>
  <c r="U5917" i="5" s="1"/>
  <c r="V5917" i="5"/>
  <c r="S5860" i="5"/>
  <c r="T5860" i="5"/>
  <c r="U5860" i="5" s="1"/>
  <c r="V5860" i="5"/>
  <c r="R5940" i="5"/>
  <c r="N5880" i="5"/>
  <c r="N5970" i="5"/>
  <c r="N5937" i="5"/>
  <c r="Q5856" i="5"/>
  <c r="N5856" i="5"/>
  <c r="T5986" i="5"/>
  <c r="U5986" i="5" s="1"/>
  <c r="Q5928" i="5"/>
  <c r="N5928" i="5"/>
  <c r="R5888" i="5"/>
  <c r="R5979" i="5"/>
  <c r="R6050" i="5"/>
  <c r="N5973" i="5"/>
  <c r="R5691" i="5"/>
  <c r="N5886" i="5"/>
  <c r="R5817" i="5"/>
  <c r="R5703" i="5"/>
  <c r="T6019" i="5"/>
  <c r="U6019" i="5" s="1"/>
  <c r="R5753" i="5"/>
  <c r="R5648" i="5"/>
  <c r="S5739" i="5"/>
  <c r="V5739" i="5"/>
  <c r="T5739" i="5"/>
  <c r="U5739" i="5" s="1"/>
  <c r="N5891" i="5"/>
  <c r="N5895" i="5"/>
  <c r="R5601" i="5"/>
  <c r="N5601" i="5"/>
  <c r="S5485" i="5"/>
  <c r="V5485" i="5"/>
  <c r="T5485" i="5"/>
  <c r="U5485" i="5" s="1"/>
  <c r="Q5361" i="5"/>
  <c r="N5361" i="5"/>
  <c r="R5705" i="5"/>
  <c r="T5705" i="5" s="1"/>
  <c r="U5705" i="5" s="1"/>
  <c r="R5558" i="5"/>
  <c r="R5486" i="5"/>
  <c r="R5414" i="5"/>
  <c r="N5754" i="5"/>
  <c r="N5700" i="5"/>
  <c r="Q5663" i="5"/>
  <c r="N5663" i="5"/>
  <c r="S5635" i="5"/>
  <c r="V5635" i="5"/>
  <c r="T5635" i="5"/>
  <c r="U5635" i="5" s="1"/>
  <c r="N5945" i="5"/>
  <c r="R5841" i="5"/>
  <c r="V5841" i="5" s="1"/>
  <c r="R5823" i="5"/>
  <c r="T5823" i="5" s="1"/>
  <c r="U5823" i="5" s="1"/>
  <c r="S5782" i="5"/>
  <c r="S5698" i="5"/>
  <c r="V5698" i="5"/>
  <c r="T5698" i="5"/>
  <c r="U5698" i="5" s="1"/>
  <c r="Q5466" i="5"/>
  <c r="N5466" i="5"/>
  <c r="T5074" i="5"/>
  <c r="U5074" i="5" s="1"/>
  <c r="V5074" i="5"/>
  <c r="S5074" i="5"/>
  <c r="V5767" i="5"/>
  <c r="R5610" i="5"/>
  <c r="S5563" i="5"/>
  <c r="R5537" i="5"/>
  <c r="T5430" i="5"/>
  <c r="U5430" i="5" s="1"/>
  <c r="V5430" i="5"/>
  <c r="S5430" i="5"/>
  <c r="S5455" i="5"/>
  <c r="V5455" i="5"/>
  <c r="T5455" i="5"/>
  <c r="U5455" i="5" s="1"/>
  <c r="S5374" i="5"/>
  <c r="T5374" i="5"/>
  <c r="U5374" i="5" s="1"/>
  <c r="V5374" i="5"/>
  <c r="R5529" i="5"/>
  <c r="V5529" i="5" s="1"/>
  <c r="R5335" i="5"/>
  <c r="S5606" i="5"/>
  <c r="T5606" i="5"/>
  <c r="U5606" i="5" s="1"/>
  <c r="V5606" i="5"/>
  <c r="R5456" i="5"/>
  <c r="T5382" i="5"/>
  <c r="U5382" i="5" s="1"/>
  <c r="V5382" i="5"/>
  <c r="S5382" i="5"/>
  <c r="R5345" i="5"/>
  <c r="S5542" i="5"/>
  <c r="T5542" i="5"/>
  <c r="U5542" i="5" s="1"/>
  <c r="V5542" i="5"/>
  <c r="S5458" i="5"/>
  <c r="T5458" i="5"/>
  <c r="U5458" i="5" s="1"/>
  <c r="V5458" i="5"/>
  <c r="R5288" i="5"/>
  <c r="V5288" i="5" s="1"/>
  <c r="R5501" i="5"/>
  <c r="T5501" i="5" s="1"/>
  <c r="U5501" i="5" s="1"/>
  <c r="R5468" i="5"/>
  <c r="R5421" i="5"/>
  <c r="T5421" i="5" s="1"/>
  <c r="U5421" i="5" s="1"/>
  <c r="R5278" i="5"/>
  <c r="R5222" i="5"/>
  <c r="N5222" i="5"/>
  <c r="S5419" i="5"/>
  <c r="T5419" i="5"/>
  <c r="U5419" i="5" s="1"/>
  <c r="V5419" i="5"/>
  <c r="N5550" i="5"/>
  <c r="N5477" i="5"/>
  <c r="R5369" i="5"/>
  <c r="V5369" i="5" s="1"/>
  <c r="R5594" i="5"/>
  <c r="S5422" i="5"/>
  <c r="T5422" i="5"/>
  <c r="U5422" i="5" s="1"/>
  <c r="V5422" i="5"/>
  <c r="N5646" i="5"/>
  <c r="R5546" i="5"/>
  <c r="R5445" i="5"/>
  <c r="V5445" i="5" s="1"/>
  <c r="R5264" i="5"/>
  <c r="R5104" i="5"/>
  <c r="N5426" i="5"/>
  <c r="R5180" i="5"/>
  <c r="T4953" i="5"/>
  <c r="U4953" i="5" s="1"/>
  <c r="S4953" i="5"/>
  <c r="V4953" i="5"/>
  <c r="R4701" i="5"/>
  <c r="Q5331" i="5"/>
  <c r="N5331" i="5"/>
  <c r="R5216" i="5"/>
  <c r="R5050" i="5"/>
  <c r="T5050" i="5" s="1"/>
  <c r="U5050" i="5" s="1"/>
  <c r="R5307" i="5"/>
  <c r="T4992" i="5"/>
  <c r="U4992" i="5" s="1"/>
  <c r="S4992" i="5"/>
  <c r="V4992" i="5"/>
  <c r="T4908" i="5"/>
  <c r="U4908" i="5" s="1"/>
  <c r="S4908" i="5"/>
  <c r="V4908" i="5"/>
  <c r="S4824" i="5"/>
  <c r="V4824" i="5"/>
  <c r="T4824" i="5"/>
  <c r="U4824" i="5" s="1"/>
  <c r="N5468" i="5"/>
  <c r="T5245" i="5"/>
  <c r="U5245" i="5" s="1"/>
  <c r="S5245" i="5"/>
  <c r="V5245" i="5"/>
  <c r="N5200" i="5"/>
  <c r="T5143" i="5"/>
  <c r="U5143" i="5" s="1"/>
  <c r="S5143" i="5"/>
  <c r="V5143" i="5"/>
  <c r="R5039" i="5"/>
  <c r="R4791" i="5"/>
  <c r="R4737" i="5"/>
  <c r="N5418" i="5"/>
  <c r="S5265" i="5"/>
  <c r="V5265" i="5"/>
  <c r="T5265" i="5"/>
  <c r="U5265" i="5" s="1"/>
  <c r="N5110" i="5"/>
  <c r="R5063" i="5"/>
  <c r="N5469" i="5"/>
  <c r="R5238" i="5"/>
  <c r="V5238" i="5" s="1"/>
  <c r="R5001" i="5"/>
  <c r="N4947" i="5"/>
  <c r="R5072" i="5"/>
  <c r="N5294" i="5"/>
  <c r="S5211" i="5"/>
  <c r="V5211" i="5"/>
  <c r="T5211" i="5"/>
  <c r="U5211" i="5" s="1"/>
  <c r="S5151" i="5"/>
  <c r="N5038" i="5"/>
  <c r="R4615" i="5"/>
  <c r="T4431" i="5"/>
  <c r="U4431" i="5" s="1"/>
  <c r="S4431" i="5"/>
  <c r="V4431" i="5"/>
  <c r="N5202" i="5"/>
  <c r="S4994" i="5"/>
  <c r="V4994" i="5"/>
  <c r="T4994" i="5"/>
  <c r="U4994" i="5" s="1"/>
  <c r="R4955" i="5"/>
  <c r="R4876" i="5"/>
  <c r="T4876" i="5" s="1"/>
  <c r="U4876" i="5" s="1"/>
  <c r="S4729" i="5"/>
  <c r="V4729" i="5"/>
  <c r="T4729" i="5"/>
  <c r="U4729" i="5" s="1"/>
  <c r="R4624" i="5"/>
  <c r="R4552" i="5"/>
  <c r="V4552" i="5" s="1"/>
  <c r="T5133" i="5"/>
  <c r="U5133" i="5" s="1"/>
  <c r="R4827" i="5"/>
  <c r="N5195" i="5"/>
  <c r="N5081" i="5"/>
  <c r="S4860" i="5"/>
  <c r="T4860" i="5"/>
  <c r="U4860" i="5" s="1"/>
  <c r="V4860" i="5"/>
  <c r="N5028" i="5"/>
  <c r="R4937" i="5"/>
  <c r="Q4739" i="5"/>
  <c r="N4739" i="5"/>
  <c r="T5091" i="5"/>
  <c r="U5091" i="5" s="1"/>
  <c r="Q4793" i="5"/>
  <c r="N4793" i="5"/>
  <c r="T5043" i="5"/>
  <c r="U5043" i="5" s="1"/>
  <c r="S4808" i="5"/>
  <c r="V4808" i="5"/>
  <c r="T4808" i="5"/>
  <c r="U4808" i="5" s="1"/>
  <c r="R4711" i="5"/>
  <c r="Q4966" i="5"/>
  <c r="N4966" i="5"/>
  <c r="R4863" i="5"/>
  <c r="R4839" i="5"/>
  <c r="R4815" i="5"/>
  <c r="N4877" i="5"/>
  <c r="R4803" i="5"/>
  <c r="R4572" i="5"/>
  <c r="T5018" i="5"/>
  <c r="U5018" i="5" s="1"/>
  <c r="N4815" i="5"/>
  <c r="R4560" i="5"/>
  <c r="T4473" i="5"/>
  <c r="U4473" i="5" s="1"/>
  <c r="S4473" i="5"/>
  <c r="V4473" i="5"/>
  <c r="Q4363" i="5"/>
  <c r="N4363" i="5"/>
  <c r="N4949" i="5"/>
  <c r="V4726" i="5"/>
  <c r="S4726" i="5"/>
  <c r="T4726" i="5"/>
  <c r="U4726" i="5" s="1"/>
  <c r="R4618" i="5"/>
  <c r="N4618" i="5"/>
  <c r="R4498" i="5"/>
  <c r="Q4462" i="5"/>
  <c r="N4462" i="5"/>
  <c r="R4906" i="5"/>
  <c r="V4906" i="5" s="1"/>
  <c r="R4835" i="5"/>
  <c r="R4465" i="5"/>
  <c r="R4418" i="5"/>
  <c r="R4588" i="5"/>
  <c r="T5235" i="5"/>
  <c r="U5235" i="5" s="1"/>
  <c r="N5024" i="5"/>
  <c r="R4917" i="5"/>
  <c r="S4647" i="5"/>
  <c r="S4814" i="5"/>
  <c r="R4720" i="5"/>
  <c r="R4609" i="5"/>
  <c r="T4557" i="5"/>
  <c r="U4557" i="5" s="1"/>
  <c r="S4557" i="5"/>
  <c r="V4557" i="5"/>
  <c r="T4819" i="5"/>
  <c r="U4819" i="5" s="1"/>
  <c r="N4695" i="5"/>
  <c r="R4941" i="5"/>
  <c r="T4802" i="5"/>
  <c r="U4802" i="5" s="1"/>
  <c r="N4678" i="5"/>
  <c r="N4577" i="5"/>
  <c r="N4458" i="5"/>
  <c r="R4379" i="5"/>
  <c r="T4379" i="5" s="1"/>
  <c r="U4379" i="5" s="1"/>
  <c r="N4543" i="5"/>
  <c r="N4357" i="5"/>
  <c r="R4576" i="5"/>
  <c r="N4679" i="5"/>
  <c r="R4389" i="5"/>
  <c r="T4389" i="5" s="1"/>
  <c r="U4389" i="5" s="1"/>
  <c r="N4709" i="5"/>
  <c r="N4564" i="5"/>
  <c r="N4361" i="5"/>
  <c r="N4447" i="5"/>
  <c r="N4602" i="5"/>
  <c r="R4532" i="5"/>
  <c r="R4801" i="5"/>
  <c r="N4616" i="5"/>
  <c r="N4406" i="5"/>
  <c r="V4278" i="5"/>
  <c r="T4278" i="5"/>
  <c r="U4278" i="5" s="1"/>
  <c r="S4278" i="5"/>
  <c r="R4167" i="5"/>
  <c r="N4411" i="5"/>
  <c r="R4195" i="5"/>
  <c r="N4640" i="5"/>
  <c r="R4234" i="5"/>
  <c r="T4234" i="5" s="1"/>
  <c r="U4234" i="5" s="1"/>
  <c r="N4615" i="5"/>
  <c r="N4344" i="5"/>
  <c r="N4291" i="5"/>
  <c r="N4380" i="5"/>
  <c r="N4332" i="5"/>
  <c r="N4259" i="5"/>
  <c r="T4212" i="5"/>
  <c r="U4212" i="5" s="1"/>
  <c r="V4158" i="5"/>
  <c r="R4080" i="5"/>
  <c r="N4245" i="5"/>
  <c r="Q3652" i="5"/>
  <c r="N3652" i="5"/>
  <c r="S4330" i="5"/>
  <c r="R4177" i="5"/>
  <c r="R4052" i="5"/>
  <c r="R3961" i="5"/>
  <c r="N4536" i="5"/>
  <c r="V4313" i="5"/>
  <c r="T4313" i="5"/>
  <c r="U4313" i="5" s="1"/>
  <c r="S4313" i="5"/>
  <c r="N4087" i="5"/>
  <c r="R4369" i="5"/>
  <c r="V4369" i="5" s="1"/>
  <c r="R3965" i="5"/>
  <c r="R3929" i="5"/>
  <c r="S4377" i="5"/>
  <c r="R4224" i="5"/>
  <c r="T4224" i="5" s="1"/>
  <c r="U4224" i="5" s="1"/>
  <c r="R4193" i="5"/>
  <c r="N4116" i="5"/>
  <c r="R4191" i="5"/>
  <c r="V4191" i="5" s="1"/>
  <c r="R4162" i="5"/>
  <c r="N4044" i="5"/>
  <c r="N4223" i="5"/>
  <c r="N4121" i="5"/>
  <c r="R4032" i="5"/>
  <c r="V4032" i="5" s="1"/>
  <c r="T3933" i="5"/>
  <c r="U3933" i="5" s="1"/>
  <c r="S3933" i="5"/>
  <c r="V3933" i="5"/>
  <c r="S3600" i="5"/>
  <c r="V3600" i="5"/>
  <c r="T3600" i="5"/>
  <c r="U3600" i="5" s="1"/>
  <c r="N4165" i="5"/>
  <c r="N4022" i="5"/>
  <c r="R3713" i="5"/>
  <c r="N3870" i="5"/>
  <c r="T3805" i="5"/>
  <c r="U3805" i="5" s="1"/>
  <c r="S3805" i="5"/>
  <c r="V3805" i="5"/>
  <c r="T3750" i="5"/>
  <c r="U3750" i="5" s="1"/>
  <c r="S3750" i="5"/>
  <c r="V3750" i="5"/>
  <c r="T3618" i="5"/>
  <c r="U3618" i="5" s="1"/>
  <c r="V3618" i="5"/>
  <c r="S3618" i="5"/>
  <c r="V4214" i="5"/>
  <c r="T4214" i="5"/>
  <c r="U4214" i="5" s="1"/>
  <c r="S4214" i="5"/>
  <c r="R3840" i="5"/>
  <c r="V3840" i="5" s="1"/>
  <c r="R3810" i="5"/>
  <c r="R3776" i="5"/>
  <c r="S3546" i="5"/>
  <c r="V3546" i="5"/>
  <c r="T3546" i="5"/>
  <c r="U3546" i="5" s="1"/>
  <c r="V3962" i="5"/>
  <c r="T3962" i="5"/>
  <c r="U3962" i="5" s="1"/>
  <c r="S3962" i="5"/>
  <c r="N3995" i="5"/>
  <c r="R3864" i="5"/>
  <c r="R3797" i="5"/>
  <c r="R3763" i="5"/>
  <c r="R3725" i="5"/>
  <c r="N4468" i="5"/>
  <c r="N3942" i="5"/>
  <c r="N3853" i="5"/>
  <c r="Q3767" i="5"/>
  <c r="N3767" i="5"/>
  <c r="R4055" i="5"/>
  <c r="N3972" i="5"/>
  <c r="N4028" i="5"/>
  <c r="N3702" i="5"/>
  <c r="T4029" i="5"/>
  <c r="U4029" i="5" s="1"/>
  <c r="S4029" i="5"/>
  <c r="V4029" i="5"/>
  <c r="R3737" i="5"/>
  <c r="N4633" i="5"/>
  <c r="N4046" i="5"/>
  <c r="R3948" i="5"/>
  <c r="V3948" i="5" s="1"/>
  <c r="V3570" i="5"/>
  <c r="V4047" i="5"/>
  <c r="N3863" i="5"/>
  <c r="S3813" i="5"/>
  <c r="R3720" i="5"/>
  <c r="T3549" i="5"/>
  <c r="U3549" i="5" s="1"/>
  <c r="S3549" i="5"/>
  <c r="V3549" i="5"/>
  <c r="V3743" i="5"/>
  <c r="S3588" i="5"/>
  <c r="V3588" i="5"/>
  <c r="T3588" i="5"/>
  <c r="U3588" i="5" s="1"/>
  <c r="T3795" i="5"/>
  <c r="U3795" i="5" s="1"/>
  <c r="N3802" i="5"/>
  <c r="T3867" i="5"/>
  <c r="U3867" i="5" s="1"/>
  <c r="N3821" i="5"/>
  <c r="V3691" i="5"/>
  <c r="T3691" i="5"/>
  <c r="U3691" i="5" s="1"/>
  <c r="S3691" i="5"/>
  <c r="N3785" i="5"/>
  <c r="S3411" i="5"/>
  <c r="V3411" i="5"/>
  <c r="T3411" i="5"/>
  <c r="U3411" i="5" s="1"/>
  <c r="T4159" i="5"/>
  <c r="U4159" i="5" s="1"/>
  <c r="S3825" i="5"/>
  <c r="R3764" i="5"/>
  <c r="V3764" i="5" s="1"/>
  <c r="N3590" i="5"/>
  <c r="V3819" i="5"/>
  <c r="S3879" i="5"/>
  <c r="N3736" i="5"/>
  <c r="N3684" i="5"/>
  <c r="N3839" i="5"/>
  <c r="S3501" i="5"/>
  <c r="V3501" i="5"/>
  <c r="T3501" i="5"/>
  <c r="U3501" i="5" s="1"/>
  <c r="S3393" i="5"/>
  <c r="V3393" i="5"/>
  <c r="T3393" i="5"/>
  <c r="U3393" i="5" s="1"/>
  <c r="S3541" i="5"/>
  <c r="V3541" i="5"/>
  <c r="T3541" i="5"/>
  <c r="U3541" i="5" s="1"/>
  <c r="T3639" i="5"/>
  <c r="U3639" i="5" s="1"/>
  <c r="N3355" i="5"/>
  <c r="Q3236" i="5"/>
  <c r="N3236" i="5"/>
  <c r="S3615" i="5"/>
  <c r="S3365" i="5"/>
  <c r="V3365" i="5"/>
  <c r="T3365" i="5"/>
  <c r="U3365" i="5" s="1"/>
  <c r="V3271" i="5"/>
  <c r="T3271" i="5"/>
  <c r="U3271" i="5" s="1"/>
  <c r="S3271" i="5"/>
  <c r="N3392" i="5"/>
  <c r="R3253" i="5"/>
  <c r="N3557" i="5"/>
  <c r="N3598" i="5"/>
  <c r="V3361" i="5"/>
  <c r="V3609" i="5"/>
  <c r="N3408" i="5"/>
  <c r="T3573" i="5"/>
  <c r="U3573" i="5" s="1"/>
  <c r="N3494" i="5"/>
  <c r="R3361" i="5"/>
  <c r="T3361" i="5" s="1"/>
  <c r="U3361" i="5" s="1"/>
  <c r="N3545" i="5"/>
  <c r="N3426" i="5"/>
  <c r="R3273" i="5"/>
  <c r="R3372" i="5"/>
  <c r="T3372" i="5" s="1"/>
  <c r="U3372" i="5" s="1"/>
  <c r="R3522" i="5"/>
  <c r="S3363" i="5"/>
  <c r="V3363" i="5"/>
  <c r="T3363" i="5"/>
  <c r="U3363" i="5" s="1"/>
  <c r="S3199" i="5"/>
  <c r="T3199" i="5"/>
  <c r="U3199" i="5" s="1"/>
  <c r="V3199" i="5"/>
  <c r="N3034" i="5"/>
  <c r="R2984" i="5"/>
  <c r="N2984" i="5"/>
  <c r="R3195" i="5"/>
  <c r="N3527" i="5"/>
  <c r="V3335" i="5"/>
  <c r="R3188" i="5"/>
  <c r="N3188" i="5"/>
  <c r="R3116" i="5"/>
  <c r="N3116" i="5"/>
  <c r="V3461" i="5"/>
  <c r="Q3081" i="5"/>
  <c r="N3081" i="5"/>
  <c r="S3388" i="5"/>
  <c r="N3244" i="5"/>
  <c r="N3154" i="5"/>
  <c r="S3287" i="5"/>
  <c r="V3287" i="5"/>
  <c r="T3287" i="5"/>
  <c r="U3287" i="5" s="1"/>
  <c r="R3062" i="5"/>
  <c r="N3062" i="5"/>
  <c r="T2956" i="5"/>
  <c r="U2956" i="5" s="1"/>
  <c r="V2956" i="5"/>
  <c r="S2956" i="5"/>
  <c r="N3415" i="5"/>
  <c r="R3307" i="5"/>
  <c r="N3232" i="5"/>
  <c r="Q3171" i="5"/>
  <c r="N3171" i="5"/>
  <c r="Q2999" i="5"/>
  <c r="N2999" i="5"/>
  <c r="R3446" i="5"/>
  <c r="V3446" i="5" s="1"/>
  <c r="N3226" i="5"/>
  <c r="N3456" i="5"/>
  <c r="S3293" i="5"/>
  <c r="Q3180" i="5"/>
  <c r="N3180" i="5"/>
  <c r="R3080" i="5"/>
  <c r="N3080" i="5"/>
  <c r="Q3036" i="5"/>
  <c r="N3036" i="5"/>
  <c r="S3275" i="5"/>
  <c r="S3181" i="5"/>
  <c r="T3181" i="5"/>
  <c r="U3181" i="5" s="1"/>
  <c r="V3181" i="5"/>
  <c r="R3131" i="5"/>
  <c r="N3396" i="5"/>
  <c r="T3258" i="5"/>
  <c r="U3258" i="5" s="1"/>
  <c r="S3258" i="5"/>
  <c r="V3258" i="5"/>
  <c r="S3519" i="5"/>
  <c r="S3299" i="5"/>
  <c r="S3025" i="5"/>
  <c r="T3025" i="5"/>
  <c r="U3025" i="5" s="1"/>
  <c r="V3025" i="5"/>
  <c r="T2869" i="5"/>
  <c r="U2869" i="5" s="1"/>
  <c r="V2869" i="5"/>
  <c r="S2869" i="5"/>
  <c r="Q2786" i="5"/>
  <c r="N2786" i="5"/>
  <c r="N3104" i="5"/>
  <c r="R2870" i="5"/>
  <c r="N2870" i="5"/>
  <c r="Q2760" i="5"/>
  <c r="N2760" i="5"/>
  <c r="Q2593" i="5"/>
  <c r="N2593" i="5"/>
  <c r="N2563" i="5"/>
  <c r="R2563" i="5"/>
  <c r="V2530" i="5"/>
  <c r="N2491" i="5"/>
  <c r="R2491" i="5"/>
  <c r="R2226" i="5"/>
  <c r="N2226" i="5"/>
  <c r="T2189" i="5"/>
  <c r="U2189" i="5" s="1"/>
  <c r="S2189" i="5"/>
  <c r="V2189" i="5"/>
  <c r="R2084" i="5"/>
  <c r="N2084" i="5"/>
  <c r="Q2877" i="5"/>
  <c r="N2877" i="5"/>
  <c r="Q2850" i="5"/>
  <c r="N2850" i="5"/>
  <c r="V3292" i="5"/>
  <c r="N2726" i="5"/>
  <c r="R2676" i="5"/>
  <c r="N2676" i="5"/>
  <c r="S2995" i="5"/>
  <c r="T2995" i="5"/>
  <c r="U2995" i="5" s="1"/>
  <c r="V2995" i="5"/>
  <c r="R2583" i="5"/>
  <c r="Q2927" i="5"/>
  <c r="N2927" i="5"/>
  <c r="R2736" i="5"/>
  <c r="N2736" i="5"/>
  <c r="N2642" i="5"/>
  <c r="R2578" i="5"/>
  <c r="N2354" i="5"/>
  <c r="R2302" i="5"/>
  <c r="N2302" i="5"/>
  <c r="T2231" i="5"/>
  <c r="U2231" i="5" s="1"/>
  <c r="S2231" i="5"/>
  <c r="V2231" i="5"/>
  <c r="S2959" i="5"/>
  <c r="T2959" i="5"/>
  <c r="U2959" i="5" s="1"/>
  <c r="V2959" i="5"/>
  <c r="Q2835" i="5"/>
  <c r="N2835" i="5"/>
  <c r="N2638" i="5"/>
  <c r="R2580" i="5"/>
  <c r="N2596" i="5"/>
  <c r="V2677" i="5"/>
  <c r="T2677" i="5"/>
  <c r="U2677" i="5" s="1"/>
  <c r="S2677" i="5"/>
  <c r="V2337" i="5"/>
  <c r="V1963" i="5"/>
  <c r="T1963" i="5"/>
  <c r="U1963" i="5" s="1"/>
  <c r="S1963" i="5"/>
  <c r="V1357" i="5"/>
  <c r="T1357" i="5"/>
  <c r="U1357" i="5" s="1"/>
  <c r="S1357" i="5"/>
  <c r="S1462" i="5"/>
  <c r="V1462" i="5"/>
  <c r="T1462" i="5"/>
  <c r="U1462" i="5" s="1"/>
  <c r="V1405" i="5"/>
  <c r="T1405" i="5"/>
  <c r="U1405" i="5" s="1"/>
  <c r="S1405" i="5"/>
  <c r="V768" i="5"/>
  <c r="T768" i="5"/>
  <c r="U768" i="5" s="1"/>
  <c r="S768" i="5"/>
  <c r="V732" i="5"/>
  <c r="T732" i="5"/>
  <c r="U732" i="5" s="1"/>
  <c r="S732" i="5"/>
  <c r="V305" i="5"/>
  <c r="T8043" i="5"/>
  <c r="U8043" i="5" s="1"/>
  <c r="V8043" i="5"/>
  <c r="S8043" i="5"/>
  <c r="R8012" i="5"/>
  <c r="N8050" i="5"/>
  <c r="R7991" i="5"/>
  <c r="T7991" i="5" s="1"/>
  <c r="U7991" i="5" s="1"/>
  <c r="V7920" i="5"/>
  <c r="T7920" i="5"/>
  <c r="U7920" i="5" s="1"/>
  <c r="S7920" i="5"/>
  <c r="R7918" i="5"/>
  <c r="N7918" i="5"/>
  <c r="N8032" i="5"/>
  <c r="S7982" i="5"/>
  <c r="T7982" i="5"/>
  <c r="U7982" i="5" s="1"/>
  <c r="V7982" i="5"/>
  <c r="V7954" i="5"/>
  <c r="S7954" i="5"/>
  <c r="T7954" i="5"/>
  <c r="U7954" i="5" s="1"/>
  <c r="Q7928" i="5"/>
  <c r="N7928" i="5"/>
  <c r="T7886" i="5"/>
  <c r="U7886" i="5" s="1"/>
  <c r="V7886" i="5"/>
  <c r="S7886" i="5"/>
  <c r="R7903" i="5"/>
  <c r="T7903" i="5" s="1"/>
  <c r="U7903" i="5" s="1"/>
  <c r="R7859" i="5"/>
  <c r="S7859" i="5" s="1"/>
  <c r="R7871" i="5"/>
  <c r="N7919" i="5"/>
  <c r="R7877" i="5"/>
  <c r="N7873" i="5"/>
  <c r="S7852" i="5"/>
  <c r="V7852" i="5"/>
  <c r="T7852" i="5"/>
  <c r="U7852" i="5" s="1"/>
  <c r="N7792" i="5"/>
  <c r="T7630" i="5"/>
  <c r="U7630" i="5" s="1"/>
  <c r="S7630" i="5"/>
  <c r="V7630" i="5"/>
  <c r="N7749" i="5"/>
  <c r="S7695" i="5"/>
  <c r="T7695" i="5"/>
  <c r="U7695" i="5" s="1"/>
  <c r="V7695" i="5"/>
  <c r="S7841" i="5"/>
  <c r="V7841" i="5"/>
  <c r="T7841" i="5"/>
  <c r="U7841" i="5" s="1"/>
  <c r="N7849" i="5"/>
  <c r="N7809" i="5"/>
  <c r="T7698" i="5"/>
  <c r="U7698" i="5" s="1"/>
  <c r="S7698" i="5"/>
  <c r="V7698" i="5"/>
  <c r="T7668" i="5"/>
  <c r="U7668" i="5" s="1"/>
  <c r="S7668" i="5"/>
  <c r="V7668" i="5"/>
  <c r="T7699" i="5"/>
  <c r="U7699" i="5" s="1"/>
  <c r="S7699" i="5"/>
  <c r="V7699" i="5"/>
  <c r="N7754" i="5"/>
  <c r="T7613" i="5"/>
  <c r="U7613" i="5" s="1"/>
  <c r="V7613" i="5"/>
  <c r="S7613" i="5"/>
  <c r="R7581" i="5"/>
  <c r="R7569" i="5"/>
  <c r="T7569" i="5" s="1"/>
  <c r="U7569" i="5" s="1"/>
  <c r="N7692" i="5"/>
  <c r="N7610" i="5"/>
  <c r="N7607" i="5"/>
  <c r="R7550" i="5"/>
  <c r="Q7494" i="5"/>
  <c r="N7494" i="5"/>
  <c r="R7627" i="5"/>
  <c r="N7564" i="5"/>
  <c r="S7507" i="5"/>
  <c r="V7507" i="5"/>
  <c r="T7507" i="5"/>
  <c r="U7507" i="5" s="1"/>
  <c r="V7484" i="5"/>
  <c r="T7484" i="5"/>
  <c r="U7484" i="5" s="1"/>
  <c r="S7484" i="5"/>
  <c r="N7599" i="5"/>
  <c r="N7594" i="5"/>
  <c r="S7549" i="5"/>
  <c r="V7549" i="5"/>
  <c r="T7549" i="5"/>
  <c r="U7549" i="5" s="1"/>
  <c r="S7466" i="5"/>
  <c r="V7466" i="5"/>
  <c r="T7466" i="5"/>
  <c r="U7466" i="5" s="1"/>
  <c r="T7481" i="5"/>
  <c r="U7481" i="5" s="1"/>
  <c r="S7481" i="5"/>
  <c r="V7481" i="5"/>
  <c r="N7623" i="5"/>
  <c r="S7468" i="5"/>
  <c r="V7467" i="5"/>
  <c r="T7467" i="5"/>
  <c r="U7467" i="5" s="1"/>
  <c r="S7467" i="5"/>
  <c r="N7536" i="5"/>
  <c r="R7425" i="5"/>
  <c r="T7486" i="5"/>
  <c r="U7486" i="5" s="1"/>
  <c r="V7486" i="5"/>
  <c r="S7486" i="5"/>
  <c r="N7464" i="5"/>
  <c r="N7426" i="5"/>
  <c r="T7373" i="5"/>
  <c r="U7373" i="5" s="1"/>
  <c r="S7373" i="5"/>
  <c r="V7373" i="5"/>
  <c r="N7491" i="5"/>
  <c r="N7458" i="5"/>
  <c r="S7364" i="5"/>
  <c r="V7328" i="5"/>
  <c r="T7328" i="5"/>
  <c r="U7328" i="5" s="1"/>
  <c r="S7328" i="5"/>
  <c r="V7357" i="5"/>
  <c r="T7357" i="5"/>
  <c r="U7357" i="5" s="1"/>
  <c r="S7357" i="5"/>
  <c r="N7425" i="5"/>
  <c r="R7364" i="5"/>
  <c r="V7364" i="5" s="1"/>
  <c r="S7275" i="5"/>
  <c r="V7275" i="5"/>
  <c r="T7275" i="5"/>
  <c r="U7275" i="5" s="1"/>
  <c r="R7322" i="5"/>
  <c r="N7367" i="5"/>
  <c r="S7306" i="5"/>
  <c r="T7306" i="5"/>
  <c r="U7306" i="5" s="1"/>
  <c r="V7306" i="5"/>
  <c r="N7296" i="5"/>
  <c r="R7309" i="5"/>
  <c r="V7309" i="5" s="1"/>
  <c r="N7344" i="5"/>
  <c r="N7291" i="5"/>
  <c r="S7342" i="5"/>
  <c r="T7342" i="5"/>
  <c r="U7342" i="5" s="1"/>
  <c r="V7342" i="5"/>
  <c r="S7213" i="5"/>
  <c r="V7213" i="5"/>
  <c r="T7213" i="5"/>
  <c r="U7213" i="5" s="1"/>
  <c r="S7177" i="5"/>
  <c r="V7177" i="5"/>
  <c r="T7177" i="5"/>
  <c r="U7177" i="5" s="1"/>
  <c r="S7129" i="5"/>
  <c r="V7129" i="5"/>
  <c r="T7129" i="5"/>
  <c r="U7129" i="5" s="1"/>
  <c r="T7354" i="5"/>
  <c r="U7354" i="5" s="1"/>
  <c r="N7349" i="5"/>
  <c r="N7258" i="5"/>
  <c r="N7261" i="5"/>
  <c r="N7156" i="5"/>
  <c r="N7162" i="5"/>
  <c r="S6984" i="5"/>
  <c r="V6984" i="5"/>
  <c r="T6984" i="5"/>
  <c r="U6984" i="5" s="1"/>
  <c r="S7148" i="5"/>
  <c r="V7148" i="5"/>
  <c r="T7148" i="5"/>
  <c r="U7148" i="5" s="1"/>
  <c r="Q7082" i="5"/>
  <c r="N7082" i="5"/>
  <c r="V7059" i="5"/>
  <c r="R6907" i="5"/>
  <c r="N6907" i="5"/>
  <c r="N7036" i="5"/>
  <c r="N6974" i="5"/>
  <c r="T7094" i="5"/>
  <c r="U7094" i="5" s="1"/>
  <c r="N6916" i="5"/>
  <c r="Q6870" i="5"/>
  <c r="N6870" i="5"/>
  <c r="R6890" i="5"/>
  <c r="S6995" i="5"/>
  <c r="V6995" i="5"/>
  <c r="T6995" i="5"/>
  <c r="U6995" i="5" s="1"/>
  <c r="N6962" i="5"/>
  <c r="S6732" i="5"/>
  <c r="T6732" i="5"/>
  <c r="U6732" i="5" s="1"/>
  <c r="V6732" i="5"/>
  <c r="N6852" i="5"/>
  <c r="R6855" i="5"/>
  <c r="N6888" i="5"/>
  <c r="R6889" i="5"/>
  <c r="V6889" i="5" s="1"/>
  <c r="R6798" i="5"/>
  <c r="Q6769" i="5"/>
  <c r="N6769" i="5"/>
  <c r="N6872" i="5"/>
  <c r="R6853" i="5"/>
  <c r="N6798" i="5"/>
  <c r="N6778" i="5"/>
  <c r="R6744" i="5"/>
  <c r="N6849" i="5"/>
  <c r="S6620" i="5"/>
  <c r="R6867" i="5"/>
  <c r="N6809" i="5"/>
  <c r="V6624" i="5"/>
  <c r="N6748" i="5"/>
  <c r="N6688" i="5"/>
  <c r="N6817" i="5"/>
  <c r="Q6727" i="5"/>
  <c r="N6727" i="5"/>
  <c r="R6620" i="5"/>
  <c r="V6620" i="5" s="1"/>
  <c r="V6567" i="5"/>
  <c r="R6726" i="5"/>
  <c r="Q6694" i="5"/>
  <c r="N6694" i="5"/>
  <c r="V6639" i="5"/>
  <c r="T6639" i="5"/>
  <c r="U6639" i="5" s="1"/>
  <c r="S6639" i="5"/>
  <c r="V6587" i="5"/>
  <c r="T6587" i="5"/>
  <c r="U6587" i="5" s="1"/>
  <c r="S6587" i="5"/>
  <c r="T6554" i="5"/>
  <c r="U6554" i="5" s="1"/>
  <c r="V6554" i="5"/>
  <c r="S6554" i="5"/>
  <c r="N6635" i="5"/>
  <c r="R6667" i="5"/>
  <c r="T6667" i="5" s="1"/>
  <c r="U6667" i="5" s="1"/>
  <c r="N6640" i="5"/>
  <c r="N6641" i="5"/>
  <c r="R6582" i="5"/>
  <c r="N6582" i="5"/>
  <c r="R6696" i="5"/>
  <c r="R6700" i="5"/>
  <c r="V6700" i="5" s="1"/>
  <c r="N6616" i="5"/>
  <c r="R6424" i="5"/>
  <c r="R6649" i="5"/>
  <c r="T6649" i="5" s="1"/>
  <c r="U6649" i="5" s="1"/>
  <c r="V6540" i="5"/>
  <c r="R6484" i="5"/>
  <c r="V6425" i="5"/>
  <c r="T6425" i="5"/>
  <c r="U6425" i="5" s="1"/>
  <c r="S6425" i="5"/>
  <c r="N6525" i="5"/>
  <c r="R6516" i="5"/>
  <c r="S6516" i="5" s="1"/>
  <c r="N6626" i="5"/>
  <c r="N6584" i="5"/>
  <c r="T6405" i="5"/>
  <c r="U6405" i="5" s="1"/>
  <c r="V6405" i="5"/>
  <c r="S6405" i="5"/>
  <c r="N6449" i="5"/>
  <c r="N6651" i="5"/>
  <c r="N6560" i="5"/>
  <c r="N6459" i="5"/>
  <c r="T6505" i="5"/>
  <c r="U6505" i="5" s="1"/>
  <c r="T6379" i="5"/>
  <c r="U6379" i="5" s="1"/>
  <c r="S6379" i="5"/>
  <c r="V6379" i="5"/>
  <c r="V6486" i="5"/>
  <c r="S6486" i="5"/>
  <c r="T6486" i="5"/>
  <c r="U6486" i="5" s="1"/>
  <c r="N6474" i="5"/>
  <c r="R6384" i="5"/>
  <c r="N6384" i="5"/>
  <c r="S6288" i="5"/>
  <c r="T6288" i="5"/>
  <c r="U6288" i="5" s="1"/>
  <c r="V6288" i="5"/>
  <c r="T6366" i="5"/>
  <c r="U6366" i="5" s="1"/>
  <c r="S6366" i="5"/>
  <c r="V6366" i="5"/>
  <c r="R6268" i="5"/>
  <c r="R6370" i="5"/>
  <c r="S6370" i="5" s="1"/>
  <c r="R6263" i="5"/>
  <c r="R6383" i="5"/>
  <c r="T6383" i="5" s="1"/>
  <c r="U6383" i="5" s="1"/>
  <c r="S6289" i="5"/>
  <c r="V6289" i="5"/>
  <c r="T6289" i="5"/>
  <c r="U6289" i="5" s="1"/>
  <c r="N6310" i="5"/>
  <c r="N6244" i="5"/>
  <c r="S6278" i="5"/>
  <c r="T6278" i="5"/>
  <c r="U6278" i="5" s="1"/>
  <c r="V6278" i="5"/>
  <c r="T6168" i="5"/>
  <c r="U6168" i="5" s="1"/>
  <c r="S6168" i="5"/>
  <c r="V6168" i="5"/>
  <c r="T6120" i="5"/>
  <c r="U6120" i="5" s="1"/>
  <c r="S6120" i="5"/>
  <c r="V6120" i="5"/>
  <c r="T6391" i="5"/>
  <c r="U6391" i="5" s="1"/>
  <c r="S6391" i="5"/>
  <c r="V6391" i="5"/>
  <c r="S6227" i="5"/>
  <c r="V6227" i="5"/>
  <c r="T6227" i="5"/>
  <c r="U6227" i="5" s="1"/>
  <c r="R6152" i="5"/>
  <c r="S6152" i="5" s="1"/>
  <c r="R6110" i="5"/>
  <c r="S6110" i="5" s="1"/>
  <c r="V6247" i="5"/>
  <c r="V6065" i="5"/>
  <c r="T6065" i="5"/>
  <c r="U6065" i="5" s="1"/>
  <c r="S6065" i="5"/>
  <c r="N6154" i="5"/>
  <c r="N6199" i="5"/>
  <c r="R6136" i="5"/>
  <c r="V6136" i="5" s="1"/>
  <c r="T6054" i="5"/>
  <c r="U6054" i="5" s="1"/>
  <c r="S6054" i="5"/>
  <c r="V6054" i="5"/>
  <c r="T6332" i="5"/>
  <c r="U6332" i="5" s="1"/>
  <c r="N6134" i="5"/>
  <c r="N6147" i="5"/>
  <c r="R6148" i="5"/>
  <c r="T6148" i="5" s="1"/>
  <c r="U6148" i="5" s="1"/>
  <c r="V6313" i="5"/>
  <c r="R6054" i="5"/>
  <c r="Q6270" i="5"/>
  <c r="N6270" i="5"/>
  <c r="N6141" i="5"/>
  <c r="R5987" i="5"/>
  <c r="V5786" i="5"/>
  <c r="T5786" i="5"/>
  <c r="U5786" i="5" s="1"/>
  <c r="S5786" i="5"/>
  <c r="T6074" i="5"/>
  <c r="U6074" i="5" s="1"/>
  <c r="Q5915" i="5"/>
  <c r="N5915" i="5"/>
  <c r="R6073" i="5"/>
  <c r="N6185" i="5"/>
  <c r="N6213" i="5"/>
  <c r="R6018" i="5"/>
  <c r="T6018" i="5" s="1"/>
  <c r="U6018" i="5" s="1"/>
  <c r="S5842" i="5"/>
  <c r="V5842" i="5"/>
  <c r="T5842" i="5"/>
  <c r="U5842" i="5" s="1"/>
  <c r="N6049" i="5"/>
  <c r="N5962" i="5"/>
  <c r="S5776" i="5"/>
  <c r="V5776" i="5"/>
  <c r="T5776" i="5"/>
  <c r="U5776" i="5" s="1"/>
  <c r="N6169" i="5"/>
  <c r="N6009" i="5"/>
  <c r="R6063" i="5"/>
  <c r="T6063" i="5" s="1"/>
  <c r="U6063" i="5" s="1"/>
  <c r="T5812" i="5"/>
  <c r="U5812" i="5" s="1"/>
  <c r="N5652" i="5"/>
  <c r="R5715" i="5"/>
  <c r="R5736" i="5"/>
  <c r="S5736" i="5" s="1"/>
  <c r="N5853" i="5"/>
  <c r="N5892" i="5"/>
  <c r="N5811" i="5"/>
  <c r="S5662" i="5"/>
  <c r="T5662" i="5"/>
  <c r="U5662" i="5" s="1"/>
  <c r="V5662" i="5"/>
  <c r="N5699" i="5"/>
  <c r="S5611" i="5"/>
  <c r="V5611" i="5"/>
  <c r="T5611" i="5"/>
  <c r="U5611" i="5" s="1"/>
  <c r="N5949" i="5"/>
  <c r="Q5751" i="5"/>
  <c r="N5751" i="5"/>
  <c r="R5663" i="5"/>
  <c r="Q5633" i="5"/>
  <c r="N5633" i="5"/>
  <c r="N5898" i="5"/>
  <c r="S5833" i="5"/>
  <c r="T5833" i="5"/>
  <c r="U5833" i="5" s="1"/>
  <c r="V5833" i="5"/>
  <c r="R5639" i="5"/>
  <c r="N5931" i="5"/>
  <c r="N5769" i="5"/>
  <c r="S5686" i="5"/>
  <c r="V5686" i="5"/>
  <c r="T5686" i="5"/>
  <c r="U5686" i="5" s="1"/>
  <c r="V5707" i="5"/>
  <c r="T5767" i="5"/>
  <c r="U5767" i="5" s="1"/>
  <c r="N5636" i="5"/>
  <c r="N5553" i="5"/>
  <c r="R5397" i="5"/>
  <c r="V5397" i="5" s="1"/>
  <c r="R5528" i="5"/>
  <c r="T5454" i="5"/>
  <c r="U5454" i="5" s="1"/>
  <c r="V5454" i="5"/>
  <c r="S5454" i="5"/>
  <c r="V5381" i="5"/>
  <c r="N5777" i="5"/>
  <c r="S5578" i="5"/>
  <c r="T5578" i="5"/>
  <c r="U5578" i="5" s="1"/>
  <c r="V5578" i="5"/>
  <c r="R5341" i="5"/>
  <c r="Q5522" i="5"/>
  <c r="N5522" i="5"/>
  <c r="N5465" i="5"/>
  <c r="N5411" i="5"/>
  <c r="R5379" i="5"/>
  <c r="T5379" i="5" s="1"/>
  <c r="U5379" i="5" s="1"/>
  <c r="R5355" i="5"/>
  <c r="R5152" i="5"/>
  <c r="R5096" i="5"/>
  <c r="N5681" i="5"/>
  <c r="N5549" i="5"/>
  <c r="R5441" i="5"/>
  <c r="R5315" i="5"/>
  <c r="V5755" i="5"/>
  <c r="S5410" i="5"/>
  <c r="T5410" i="5"/>
  <c r="U5410" i="5" s="1"/>
  <c r="V5410" i="5"/>
  <c r="N5528" i="5"/>
  <c r="R5495" i="5"/>
  <c r="T5495" i="5" s="1"/>
  <c r="U5495" i="5" s="1"/>
  <c r="R5403" i="5"/>
  <c r="R5194" i="5"/>
  <c r="R5138" i="5"/>
  <c r="V5138" i="5" s="1"/>
  <c r="R4983" i="5"/>
  <c r="R5319" i="5"/>
  <c r="N5564" i="5"/>
  <c r="R5331" i="5"/>
  <c r="R5105" i="5"/>
  <c r="V5105" i="5" s="1"/>
  <c r="Q5020" i="5"/>
  <c r="N5020" i="5"/>
  <c r="R4963" i="5"/>
  <c r="N5412" i="5"/>
  <c r="N5188" i="5"/>
  <c r="N5544" i="5"/>
  <c r="R5347" i="5"/>
  <c r="N5280" i="5"/>
  <c r="N5154" i="5"/>
  <c r="V5100" i="5"/>
  <c r="T5100" i="5"/>
  <c r="U5100" i="5" s="1"/>
  <c r="S5100" i="5"/>
  <c r="T4944" i="5"/>
  <c r="U4944" i="5" s="1"/>
  <c r="S4944" i="5"/>
  <c r="V4944" i="5"/>
  <c r="N5496" i="5"/>
  <c r="R5166" i="5"/>
  <c r="V5166" i="5" s="1"/>
  <c r="R5054" i="5"/>
  <c r="N5372" i="5"/>
  <c r="N5071" i="5"/>
  <c r="V5015" i="5"/>
  <c r="T5015" i="5"/>
  <c r="U5015" i="5" s="1"/>
  <c r="S5015" i="5"/>
  <c r="R4821" i="5"/>
  <c r="S4716" i="5"/>
  <c r="V4716" i="5"/>
  <c r="T4716" i="5"/>
  <c r="U4716" i="5" s="1"/>
  <c r="N5442" i="5"/>
  <c r="S5139" i="5"/>
  <c r="V5139" i="5"/>
  <c r="T5139" i="5"/>
  <c r="U5139" i="5" s="1"/>
  <c r="R5092" i="5"/>
  <c r="T5092" i="5" s="1"/>
  <c r="U5092" i="5" s="1"/>
  <c r="S4848" i="5"/>
  <c r="V4848" i="5"/>
  <c r="T4848" i="5"/>
  <c r="U4848" i="5" s="1"/>
  <c r="N5391" i="5"/>
  <c r="N5170" i="5"/>
  <c r="N5444" i="5"/>
  <c r="R5299" i="5"/>
  <c r="N5237" i="5"/>
  <c r="R5160" i="5"/>
  <c r="S5160" i="5" s="1"/>
  <c r="N5571" i="5"/>
  <c r="R5208" i="5"/>
  <c r="R5014" i="5"/>
  <c r="S4896" i="5"/>
  <c r="T4896" i="5"/>
  <c r="U4896" i="5" s="1"/>
  <c r="V4896" i="5"/>
  <c r="N5346" i="5"/>
  <c r="N5150" i="5"/>
  <c r="S5012" i="5"/>
  <c r="T5012" i="5"/>
  <c r="U5012" i="5" s="1"/>
  <c r="V5012" i="5"/>
  <c r="R4921" i="5"/>
  <c r="T4644" i="5"/>
  <c r="U4644" i="5" s="1"/>
  <c r="S4644" i="5"/>
  <c r="V4644" i="5"/>
  <c r="R4601" i="5"/>
  <c r="T4563" i="5"/>
  <c r="U4563" i="5" s="1"/>
  <c r="S4563" i="5"/>
  <c r="V4563" i="5"/>
  <c r="N5286" i="5"/>
  <c r="N5135" i="5"/>
  <c r="R4912" i="5"/>
  <c r="T4476" i="5"/>
  <c r="U4476" i="5" s="1"/>
  <c r="S4476" i="5"/>
  <c r="V4476" i="5"/>
  <c r="R4987" i="5"/>
  <c r="Q4939" i="5"/>
  <c r="N4939" i="5"/>
  <c r="S4776" i="5"/>
  <c r="T4776" i="5"/>
  <c r="U4776" i="5" s="1"/>
  <c r="V4776" i="5"/>
  <c r="R4723" i="5"/>
  <c r="R4645" i="5"/>
  <c r="R4573" i="5"/>
  <c r="R4456" i="5"/>
  <c r="R4804" i="5"/>
  <c r="R4749" i="5"/>
  <c r="T5025" i="5"/>
  <c r="U5025" i="5" s="1"/>
  <c r="N4917" i="5"/>
  <c r="N5328" i="5"/>
  <c r="R4780" i="5"/>
  <c r="T5031" i="5"/>
  <c r="U5031" i="5" s="1"/>
  <c r="R4935" i="5"/>
  <c r="R4887" i="5"/>
  <c r="R4739" i="5"/>
  <c r="N4948" i="5"/>
  <c r="V4879" i="5"/>
  <c r="T4879" i="5"/>
  <c r="U4879" i="5" s="1"/>
  <c r="S4879" i="5"/>
  <c r="R4793" i="5"/>
  <c r="V5043" i="5"/>
  <c r="S4788" i="5"/>
  <c r="T4788" i="5"/>
  <c r="U4788" i="5" s="1"/>
  <c r="V4788" i="5"/>
  <c r="R4731" i="5"/>
  <c r="T4731" i="5" s="1"/>
  <c r="U4731" i="5" s="1"/>
  <c r="R5273" i="5"/>
  <c r="V5273" i="5" s="1"/>
  <c r="S4872" i="5"/>
  <c r="T4872" i="5"/>
  <c r="U4872" i="5" s="1"/>
  <c r="V4872" i="5"/>
  <c r="R4534" i="5"/>
  <c r="R4811" i="5"/>
  <c r="V4811" i="5" s="1"/>
  <c r="R4625" i="5"/>
  <c r="R4538" i="5"/>
  <c r="N4714" i="5"/>
  <c r="V4567" i="5"/>
  <c r="S4567" i="5"/>
  <c r="T4567" i="5"/>
  <c r="U4567" i="5" s="1"/>
  <c r="R4462" i="5"/>
  <c r="R4900" i="5"/>
  <c r="R4522" i="5"/>
  <c r="N4984" i="5"/>
  <c r="T4647" i="5"/>
  <c r="U4647" i="5" s="1"/>
  <c r="R4606" i="5"/>
  <c r="R4559" i="5"/>
  <c r="S4559" i="5" s="1"/>
  <c r="N4805" i="5"/>
  <c r="N4652" i="5"/>
  <c r="S4686" i="5"/>
  <c r="R4699" i="5"/>
  <c r="T4699" i="5" s="1"/>
  <c r="U4699" i="5" s="1"/>
  <c r="R4656" i="5"/>
  <c r="T4656" i="5" s="1"/>
  <c r="U4656" i="5" s="1"/>
  <c r="R4546" i="5"/>
  <c r="N4673" i="5"/>
  <c r="N4529" i="5"/>
  <c r="R4335" i="5"/>
  <c r="V4335" i="5" s="1"/>
  <c r="R4672" i="5"/>
  <c r="V4672" i="5" s="1"/>
  <c r="T4359" i="5"/>
  <c r="U4359" i="5" s="1"/>
  <c r="S4359" i="5"/>
  <c r="V4359" i="5"/>
  <c r="V4255" i="5"/>
  <c r="T4255" i="5"/>
  <c r="U4255" i="5" s="1"/>
  <c r="S4255" i="5"/>
  <c r="R4751" i="5"/>
  <c r="V4694" i="5"/>
  <c r="N4598" i="5"/>
  <c r="V4718" i="5"/>
  <c r="R4428" i="5"/>
  <c r="T4428" i="5" s="1"/>
  <c r="U4428" i="5" s="1"/>
  <c r="R4662" i="5"/>
  <c r="S4442" i="5"/>
  <c r="V4442" i="5"/>
  <c r="T4442" i="5"/>
  <c r="U4442" i="5" s="1"/>
  <c r="R4410" i="5"/>
  <c r="T4410" i="5" s="1"/>
  <c r="U4410" i="5" s="1"/>
  <c r="R4362" i="5"/>
  <c r="R4799" i="5"/>
  <c r="S4799" i="5" s="1"/>
  <c r="N4677" i="5"/>
  <c r="N4402" i="5"/>
  <c r="N4297" i="5"/>
  <c r="S4157" i="5"/>
  <c r="V4157" i="5"/>
  <c r="T4157" i="5"/>
  <c r="U4157" i="5" s="1"/>
  <c r="Q4253" i="5"/>
  <c r="N4253" i="5"/>
  <c r="R4773" i="5"/>
  <c r="R4290" i="5"/>
  <c r="V4290" i="5" s="1"/>
  <c r="T4211" i="5"/>
  <c r="U4211" i="5" s="1"/>
  <c r="S4211" i="5"/>
  <c r="V4211" i="5"/>
  <c r="T4400" i="5"/>
  <c r="U4400" i="5" s="1"/>
  <c r="S4400" i="5"/>
  <c r="V4400" i="5"/>
  <c r="R4586" i="5"/>
  <c r="S4586" i="5" s="1"/>
  <c r="S4299" i="5"/>
  <c r="T4299" i="5"/>
  <c r="U4299" i="5" s="1"/>
  <c r="V4299" i="5"/>
  <c r="N4342" i="5"/>
  <c r="T4366" i="5"/>
  <c r="U4366" i="5" s="1"/>
  <c r="S4366" i="5"/>
  <c r="V4366" i="5"/>
  <c r="R4131" i="5"/>
  <c r="V4020" i="5"/>
  <c r="T4020" i="5"/>
  <c r="U4020" i="5" s="1"/>
  <c r="S4020" i="5"/>
  <c r="N4241" i="5"/>
  <c r="R4112" i="5"/>
  <c r="R4233" i="5"/>
  <c r="N4173" i="5"/>
  <c r="R4050" i="5"/>
  <c r="R3959" i="5"/>
  <c r="T3959" i="5" s="1"/>
  <c r="U3959" i="5" s="1"/>
  <c r="N4534" i="5"/>
  <c r="T4288" i="5"/>
  <c r="U4288" i="5" s="1"/>
  <c r="S4288" i="5"/>
  <c r="V4288" i="5"/>
  <c r="R4001" i="5"/>
  <c r="V4287" i="5"/>
  <c r="T4287" i="5"/>
  <c r="U4287" i="5" s="1"/>
  <c r="S4287" i="5"/>
  <c r="N4432" i="5"/>
  <c r="V4172" i="5"/>
  <c r="T4172" i="5"/>
  <c r="U4172" i="5" s="1"/>
  <c r="S4172" i="5"/>
  <c r="R4111" i="5"/>
  <c r="R4251" i="5"/>
  <c r="V4251" i="5" s="1"/>
  <c r="R4317" i="5"/>
  <c r="V4317" i="5" s="1"/>
  <c r="R4049" i="5"/>
  <c r="R3941" i="5"/>
  <c r="N3941" i="5"/>
  <c r="N4105" i="5"/>
  <c r="N3780" i="5"/>
  <c r="R4015" i="5"/>
  <c r="R3857" i="5"/>
  <c r="V3952" i="5"/>
  <c r="T3952" i="5"/>
  <c r="U3952" i="5" s="1"/>
  <c r="S3952" i="5"/>
  <c r="S3594" i="5"/>
  <c r="V3594" i="5"/>
  <c r="T3594" i="5"/>
  <c r="U3594" i="5" s="1"/>
  <c r="R3804" i="5"/>
  <c r="T3804" i="5" s="1"/>
  <c r="U3804" i="5" s="1"/>
  <c r="R3774" i="5"/>
  <c r="V3774" i="5" s="1"/>
  <c r="R3740" i="5"/>
  <c r="V3740" i="5" s="1"/>
  <c r="R4242" i="5"/>
  <c r="V4242" i="5" s="1"/>
  <c r="V3866" i="5"/>
  <c r="T3866" i="5"/>
  <c r="U3866" i="5" s="1"/>
  <c r="S3866" i="5"/>
  <c r="R4039" i="5"/>
  <c r="V4039" i="5" s="1"/>
  <c r="T3987" i="5"/>
  <c r="U3987" i="5" s="1"/>
  <c r="S3987" i="5"/>
  <c r="V3987" i="5"/>
  <c r="R3861" i="5"/>
  <c r="R3761" i="5"/>
  <c r="V4231" i="5"/>
  <c r="V4096" i="5"/>
  <c r="T4096" i="5"/>
  <c r="U4096" i="5" s="1"/>
  <c r="S4096" i="5"/>
  <c r="N3936" i="5"/>
  <c r="N4115" i="5"/>
  <c r="R3966" i="5"/>
  <c r="V3966" i="5" s="1"/>
  <c r="R3887" i="5"/>
  <c r="V3887" i="5" s="1"/>
  <c r="V4089" i="5"/>
  <c r="V3823" i="5"/>
  <c r="T3823" i="5"/>
  <c r="U3823" i="5" s="1"/>
  <c r="S3823" i="5"/>
  <c r="N3768" i="5"/>
  <c r="N4333" i="5"/>
  <c r="R3863" i="5"/>
  <c r="N4345" i="5"/>
  <c r="R4106" i="5"/>
  <c r="V3916" i="5"/>
  <c r="T3916" i="5"/>
  <c r="U3916" i="5" s="1"/>
  <c r="S3916" i="5"/>
  <c r="N3846" i="5"/>
  <c r="R3683" i="5"/>
  <c r="N3683" i="5"/>
  <c r="S4047" i="5"/>
  <c r="N3379" i="5"/>
  <c r="R3330" i="5"/>
  <c r="N3706" i="5"/>
  <c r="N4088" i="5"/>
  <c r="R3660" i="5"/>
  <c r="T3571" i="5"/>
  <c r="U3571" i="5" s="1"/>
  <c r="V3571" i="5"/>
  <c r="S3571" i="5"/>
  <c r="N3888" i="5"/>
  <c r="V3777" i="5"/>
  <c r="V3867" i="5"/>
  <c r="N3818" i="5"/>
  <c r="V3734" i="5"/>
  <c r="T3734" i="5"/>
  <c r="U3734" i="5" s="1"/>
  <c r="S3734" i="5"/>
  <c r="N3689" i="5"/>
  <c r="N3947" i="5"/>
  <c r="R3617" i="5"/>
  <c r="S3819" i="5"/>
  <c r="R3743" i="5"/>
  <c r="T3743" i="5" s="1"/>
  <c r="U3743" i="5" s="1"/>
  <c r="N3876" i="5"/>
  <c r="N3665" i="5"/>
  <c r="N3812" i="5"/>
  <c r="N3797" i="5"/>
  <c r="N3739" i="5"/>
  <c r="N3534" i="5"/>
  <c r="N3629" i="5"/>
  <c r="V3354" i="5"/>
  <c r="N3686" i="5"/>
  <c r="S3286" i="5"/>
  <c r="V3286" i="5"/>
  <c r="T3286" i="5"/>
  <c r="U3286" i="5" s="1"/>
  <c r="R3248" i="5"/>
  <c r="T3248" i="5" s="1"/>
  <c r="U3248" i="5" s="1"/>
  <c r="V3439" i="5"/>
  <c r="S3439" i="5"/>
  <c r="T3439" i="5"/>
  <c r="U3439" i="5" s="1"/>
  <c r="R3294" i="5"/>
  <c r="T3269" i="5"/>
  <c r="U3269" i="5" s="1"/>
  <c r="V3269" i="5"/>
  <c r="S3269" i="5"/>
  <c r="N3517" i="5"/>
  <c r="Q3492" i="5"/>
  <c r="N3492" i="5"/>
  <c r="N3707" i="5"/>
  <c r="S3369" i="5"/>
  <c r="T3369" i="5"/>
  <c r="U3369" i="5" s="1"/>
  <c r="V3369" i="5"/>
  <c r="T3523" i="5"/>
  <c r="U3523" i="5" s="1"/>
  <c r="V3523" i="5"/>
  <c r="S3523" i="5"/>
  <c r="R3290" i="5"/>
  <c r="T3290" i="5" s="1"/>
  <c r="U3290" i="5" s="1"/>
  <c r="S3609" i="5"/>
  <c r="R3518" i="5"/>
  <c r="S3401" i="5"/>
  <c r="S3490" i="5"/>
  <c r="V3490" i="5"/>
  <c r="T3490" i="5"/>
  <c r="U3490" i="5" s="1"/>
  <c r="N3409" i="5"/>
  <c r="N3638" i="5"/>
  <c r="R3265" i="5"/>
  <c r="R3233" i="5"/>
  <c r="R3373" i="5"/>
  <c r="V3373" i="5" s="1"/>
  <c r="V3198" i="5"/>
  <c r="S2983" i="5"/>
  <c r="T2983" i="5"/>
  <c r="U2983" i="5" s="1"/>
  <c r="V2983" i="5"/>
  <c r="R2919" i="5"/>
  <c r="N2919" i="5"/>
  <c r="N3348" i="5"/>
  <c r="N3512" i="5"/>
  <c r="S3187" i="5"/>
  <c r="T3187" i="5"/>
  <c r="U3187" i="5" s="1"/>
  <c r="V3187" i="5"/>
  <c r="S3115" i="5"/>
  <c r="T3115" i="5"/>
  <c r="U3115" i="5" s="1"/>
  <c r="V3115" i="5"/>
  <c r="R3044" i="5"/>
  <c r="T3461" i="5"/>
  <c r="U3461" i="5" s="1"/>
  <c r="N3294" i="5"/>
  <c r="N3124" i="5"/>
  <c r="N2980" i="5"/>
  <c r="N3504" i="5"/>
  <c r="N3384" i="5"/>
  <c r="N3241" i="5"/>
  <c r="N3082" i="5"/>
  <c r="R3099" i="5"/>
  <c r="S3061" i="5"/>
  <c r="T3061" i="5"/>
  <c r="U3061" i="5" s="1"/>
  <c r="V3061" i="5"/>
  <c r="Q2955" i="5"/>
  <c r="N2955" i="5"/>
  <c r="T2884" i="5"/>
  <c r="U2884" i="5" s="1"/>
  <c r="V2884" i="5"/>
  <c r="S2884" i="5"/>
  <c r="N3070" i="5"/>
  <c r="N2998" i="5"/>
  <c r="N3434" i="5"/>
  <c r="N3416" i="5"/>
  <c r="R3289" i="5"/>
  <c r="V3289" i="5" s="1"/>
  <c r="R3173" i="5"/>
  <c r="N3173" i="5"/>
  <c r="N3130" i="5"/>
  <c r="S3079" i="5"/>
  <c r="T3079" i="5"/>
  <c r="U3079" i="5" s="1"/>
  <c r="V3079" i="5"/>
  <c r="R3029" i="5"/>
  <c r="N3029" i="5"/>
  <c r="R3206" i="5"/>
  <c r="R3068" i="5"/>
  <c r="V3496" i="5"/>
  <c r="N3277" i="5"/>
  <c r="R3098" i="5"/>
  <c r="N3102" i="5"/>
  <c r="Q2867" i="5"/>
  <c r="N2867" i="5"/>
  <c r="Q2758" i="5"/>
  <c r="N2758" i="5"/>
  <c r="N2728" i="5"/>
  <c r="R2728" i="5"/>
  <c r="R2695" i="5"/>
  <c r="N2695" i="5"/>
  <c r="T2657" i="5"/>
  <c r="U2657" i="5" s="1"/>
  <c r="S2657" i="5"/>
  <c r="V2657" i="5"/>
  <c r="R2586" i="5"/>
  <c r="N2586" i="5"/>
  <c r="N2440" i="5"/>
  <c r="R2440" i="5"/>
  <c r="R2386" i="5"/>
  <c r="N2386" i="5"/>
  <c r="R2319" i="5"/>
  <c r="N2319" i="5"/>
  <c r="R2164" i="5"/>
  <c r="N2164" i="5"/>
  <c r="R2071" i="5"/>
  <c r="N2071" i="5"/>
  <c r="R2581" i="5"/>
  <c r="Q2933" i="5"/>
  <c r="N2933" i="5"/>
  <c r="R2877" i="5"/>
  <c r="Q2797" i="5"/>
  <c r="N2797" i="5"/>
  <c r="R2755" i="5"/>
  <c r="R2451" i="5"/>
  <c r="N2451" i="5"/>
  <c r="S3292" i="5"/>
  <c r="R2900" i="5"/>
  <c r="R2553" i="5"/>
  <c r="N2553" i="5"/>
  <c r="N2438" i="5"/>
  <c r="N2366" i="5"/>
  <c r="S2684" i="5"/>
  <c r="T2684" i="5"/>
  <c r="U2684" i="5" s="1"/>
  <c r="V2684" i="5"/>
  <c r="T2633" i="5"/>
  <c r="U2633" i="5" s="1"/>
  <c r="S2633" i="5"/>
  <c r="V2633" i="5"/>
  <c r="T2902" i="5"/>
  <c r="U2902" i="5" s="1"/>
  <c r="S2902" i="5"/>
  <c r="V2902" i="5"/>
  <c r="T2807" i="5"/>
  <c r="U2807" i="5" s="1"/>
  <c r="S2807" i="5"/>
  <c r="V2807" i="5"/>
  <c r="N2641" i="5"/>
  <c r="N2353" i="5"/>
  <c r="N3159" i="5"/>
  <c r="R2927" i="5"/>
  <c r="Q2862" i="5"/>
  <c r="N2862" i="5"/>
  <c r="R2566" i="5"/>
  <c r="N2566" i="5"/>
  <c r="Q2529" i="5"/>
  <c r="N2529" i="5"/>
  <c r="R2427" i="5"/>
  <c r="T2333" i="5"/>
  <c r="U2333" i="5" s="1"/>
  <c r="S2333" i="5"/>
  <c r="V2333" i="5"/>
  <c r="T2791" i="5"/>
  <c r="U2791" i="5" s="1"/>
  <c r="S2791" i="5"/>
  <c r="V2791" i="5"/>
  <c r="V2605" i="5"/>
  <c r="T2605" i="5"/>
  <c r="U2605" i="5" s="1"/>
  <c r="S2605" i="5"/>
  <c r="V1414" i="5"/>
  <c r="T1414" i="5"/>
  <c r="U1414" i="5" s="1"/>
  <c r="S1414" i="5"/>
  <c r="V696" i="5"/>
  <c r="T696" i="5"/>
  <c r="U696" i="5" s="1"/>
  <c r="S696" i="5"/>
  <c r="V681" i="5"/>
  <c r="T681" i="5"/>
  <c r="U681" i="5" s="1"/>
  <c r="S681" i="5"/>
  <c r="V588" i="5"/>
  <c r="S588" i="5"/>
  <c r="T588" i="5"/>
  <c r="U588" i="5" s="1"/>
  <c r="V82" i="5"/>
  <c r="Q8001" i="5"/>
  <c r="N8001" i="5"/>
  <c r="V7950" i="5"/>
  <c r="T7950" i="5"/>
  <c r="U7950" i="5" s="1"/>
  <c r="S7950" i="5"/>
  <c r="R7978" i="5"/>
  <c r="T7932" i="5"/>
  <c r="U7932" i="5" s="1"/>
  <c r="S7932" i="5"/>
  <c r="V7932" i="5"/>
  <c r="Q8002" i="5"/>
  <c r="N8002" i="5"/>
  <c r="R8047" i="5"/>
  <c r="S8047" i="5" s="1"/>
  <c r="R7943" i="5"/>
  <c r="N7978" i="5"/>
  <c r="R7986" i="5"/>
  <c r="N7974" i="5"/>
  <c r="N8037" i="5"/>
  <c r="R7968" i="5"/>
  <c r="Q7906" i="5"/>
  <c r="N7906" i="5"/>
  <c r="N8020" i="5"/>
  <c r="S7953" i="5"/>
  <c r="Q7867" i="5"/>
  <c r="N7867" i="5"/>
  <c r="R7928" i="5"/>
  <c r="R7894" i="5"/>
  <c r="N7894" i="5"/>
  <c r="R7854" i="5"/>
  <c r="S7854" i="5" s="1"/>
  <c r="N7865" i="5"/>
  <c r="T7923" i="5"/>
  <c r="U7923" i="5" s="1"/>
  <c r="S7923" i="5"/>
  <c r="V7923" i="5"/>
  <c r="N7868" i="5"/>
  <c r="R7801" i="5"/>
  <c r="T7921" i="5"/>
  <c r="U7921" i="5" s="1"/>
  <c r="S7921" i="5"/>
  <c r="V7921" i="5"/>
  <c r="V7875" i="5"/>
  <c r="T7875" i="5"/>
  <c r="U7875" i="5" s="1"/>
  <c r="S7875" i="5"/>
  <c r="R7794" i="5"/>
  <c r="V7794" i="5" s="1"/>
  <c r="S7836" i="5"/>
  <c r="T7836" i="5"/>
  <c r="U7836" i="5" s="1"/>
  <c r="V7836" i="5"/>
  <c r="S7807" i="5"/>
  <c r="V7807" i="5"/>
  <c r="T7807" i="5"/>
  <c r="U7807" i="5" s="1"/>
  <c r="R7785" i="5"/>
  <c r="V7785" i="5" s="1"/>
  <c r="R7830" i="5"/>
  <c r="N7847" i="5"/>
  <c r="V7624" i="5"/>
  <c r="T7624" i="5"/>
  <c r="U7624" i="5" s="1"/>
  <c r="S7624" i="5"/>
  <c r="R7895" i="5"/>
  <c r="R7744" i="5"/>
  <c r="V7744" i="5" s="1"/>
  <c r="R7715" i="5"/>
  <c r="R7664" i="5"/>
  <c r="V7664" i="5" s="1"/>
  <c r="V7568" i="5"/>
  <c r="S7568" i="5"/>
  <c r="T7568" i="5"/>
  <c r="U7568" i="5" s="1"/>
  <c r="N7721" i="5"/>
  <c r="R7861" i="5"/>
  <c r="R7770" i="5"/>
  <c r="N7700" i="5"/>
  <c r="N7663" i="5"/>
  <c r="N7735" i="5"/>
  <c r="N7675" i="5"/>
  <c r="R7605" i="5"/>
  <c r="R7610" i="5"/>
  <c r="N7750" i="5"/>
  <c r="R7651" i="5"/>
  <c r="T7651" i="5" s="1"/>
  <c r="U7651" i="5" s="1"/>
  <c r="S7653" i="5"/>
  <c r="T7653" i="5"/>
  <c r="U7653" i="5" s="1"/>
  <c r="V7653" i="5"/>
  <c r="S7635" i="5"/>
  <c r="V7635" i="5"/>
  <c r="T7635" i="5"/>
  <c r="U7635" i="5" s="1"/>
  <c r="N7710" i="5"/>
  <c r="S7682" i="5"/>
  <c r="S7701" i="5"/>
  <c r="T7701" i="5"/>
  <c r="U7701" i="5" s="1"/>
  <c r="V7701" i="5"/>
  <c r="N7605" i="5"/>
  <c r="T7521" i="5"/>
  <c r="U7521" i="5" s="1"/>
  <c r="V7521" i="5"/>
  <c r="S7521" i="5"/>
  <c r="Q7548" i="5"/>
  <c r="N7548" i="5"/>
  <c r="R7535" i="5"/>
  <c r="R7510" i="5"/>
  <c r="R7545" i="5"/>
  <c r="R7522" i="5"/>
  <c r="S7522" i="5" s="1"/>
  <c r="R7621" i="5"/>
  <c r="T7621" i="5" s="1"/>
  <c r="U7621" i="5" s="1"/>
  <c r="V7460" i="5"/>
  <c r="T7460" i="5"/>
  <c r="U7460" i="5" s="1"/>
  <c r="S7460" i="5"/>
  <c r="N7593" i="5"/>
  <c r="V7478" i="5"/>
  <c r="T7478" i="5"/>
  <c r="U7478" i="5" s="1"/>
  <c r="S7478" i="5"/>
  <c r="R7445" i="5"/>
  <c r="T7468" i="5"/>
  <c r="U7468" i="5" s="1"/>
  <c r="R7529" i="5"/>
  <c r="T7529" i="5" s="1"/>
  <c r="U7529" i="5" s="1"/>
  <c r="N7463" i="5"/>
  <c r="N7488" i="5"/>
  <c r="N7573" i="5"/>
  <c r="T7433" i="5"/>
  <c r="U7433" i="5" s="1"/>
  <c r="S7433" i="5"/>
  <c r="V7433" i="5"/>
  <c r="T7274" i="5"/>
  <c r="U7274" i="5" s="1"/>
  <c r="V7274" i="5"/>
  <c r="S7274" i="5"/>
  <c r="R7352" i="5"/>
  <c r="V7457" i="5"/>
  <c r="R7424" i="5"/>
  <c r="N7321" i="5"/>
  <c r="S7341" i="5"/>
  <c r="V7341" i="5"/>
  <c r="T7341" i="5"/>
  <c r="U7341" i="5" s="1"/>
  <c r="S7293" i="5"/>
  <c r="V7293" i="5"/>
  <c r="T7293" i="5"/>
  <c r="U7293" i="5" s="1"/>
  <c r="N7516" i="5"/>
  <c r="R7310" i="5"/>
  <c r="T7312" i="5"/>
  <c r="U7312" i="5" s="1"/>
  <c r="N7265" i="5"/>
  <c r="R7319" i="5"/>
  <c r="S7360" i="5"/>
  <c r="V7360" i="5"/>
  <c r="T7360" i="5"/>
  <c r="U7360" i="5" s="1"/>
  <c r="S7171" i="5"/>
  <c r="T7171" i="5"/>
  <c r="U7171" i="5" s="1"/>
  <c r="V7171" i="5"/>
  <c r="R7285" i="5"/>
  <c r="V7285" i="5" s="1"/>
  <c r="N7290" i="5"/>
  <c r="R7114" i="5"/>
  <c r="N7114" i="5"/>
  <c r="S7294" i="5"/>
  <c r="T7294" i="5"/>
  <c r="U7294" i="5" s="1"/>
  <c r="V7294" i="5"/>
  <c r="R7381" i="5"/>
  <c r="V7381" i="5" s="1"/>
  <c r="N7339" i="5"/>
  <c r="V7280" i="5"/>
  <c r="T7280" i="5"/>
  <c r="U7280" i="5" s="1"/>
  <c r="S7280" i="5"/>
  <c r="R6941" i="5"/>
  <c r="N6941" i="5"/>
  <c r="S7324" i="5"/>
  <c r="V7324" i="5"/>
  <c r="T7324" i="5"/>
  <c r="U7324" i="5" s="1"/>
  <c r="N7170" i="5"/>
  <c r="V7190" i="5"/>
  <c r="N7120" i="5"/>
  <c r="R7056" i="5"/>
  <c r="T7056" i="5" s="1"/>
  <c r="U7056" i="5" s="1"/>
  <c r="N7140" i="5"/>
  <c r="N7180" i="5"/>
  <c r="N7253" i="5"/>
  <c r="N7252" i="5"/>
  <c r="R7127" i="5"/>
  <c r="N7186" i="5"/>
  <c r="R6936" i="5"/>
  <c r="S7160" i="5"/>
  <c r="V7160" i="5"/>
  <c r="T7160" i="5"/>
  <c r="U7160" i="5" s="1"/>
  <c r="V7038" i="5"/>
  <c r="T7038" i="5"/>
  <c r="U7038" i="5" s="1"/>
  <c r="S7038" i="5"/>
  <c r="R6994" i="5"/>
  <c r="R6948" i="5"/>
  <c r="V6948" i="5" s="1"/>
  <c r="S7106" i="5"/>
  <c r="V7106" i="5"/>
  <c r="T7106" i="5"/>
  <c r="U7106" i="5" s="1"/>
  <c r="N7119" i="5"/>
  <c r="S7055" i="5"/>
  <c r="V7055" i="5"/>
  <c r="T7055" i="5"/>
  <c r="U7055" i="5" s="1"/>
  <c r="N7121" i="5"/>
  <c r="S7099" i="5"/>
  <c r="T7099" i="5"/>
  <c r="U7099" i="5" s="1"/>
  <c r="V7099" i="5"/>
  <c r="V6897" i="5"/>
  <c r="S6897" i="5"/>
  <c r="T6897" i="5"/>
  <c r="U6897" i="5" s="1"/>
  <c r="Q6940" i="5"/>
  <c r="N6940" i="5"/>
  <c r="N7054" i="5"/>
  <c r="N7039" i="5"/>
  <c r="R7033" i="5"/>
  <c r="V7033" i="5" s="1"/>
  <c r="S7031" i="5"/>
  <c r="V7031" i="5"/>
  <c r="T7031" i="5"/>
  <c r="U7031" i="5" s="1"/>
  <c r="R6971" i="5"/>
  <c r="S6971" i="5" s="1"/>
  <c r="V7094" i="5"/>
  <c r="N6979" i="5"/>
  <c r="R6865" i="5"/>
  <c r="R6882" i="5"/>
  <c r="S6969" i="5"/>
  <c r="N6914" i="5"/>
  <c r="Q6812" i="5"/>
  <c r="N6812" i="5"/>
  <c r="R6706" i="5"/>
  <c r="N6706" i="5"/>
  <c r="R6944" i="5"/>
  <c r="S6951" i="5"/>
  <c r="N6958" i="5"/>
  <c r="N6854" i="5"/>
  <c r="S6853" i="5"/>
  <c r="V6853" i="5"/>
  <c r="T6853" i="5"/>
  <c r="U6853" i="5" s="1"/>
  <c r="Q6633" i="5"/>
  <c r="N6633" i="5"/>
  <c r="V6767" i="5"/>
  <c r="T6767" i="5"/>
  <c r="U6767" i="5" s="1"/>
  <c r="S6767" i="5"/>
  <c r="R6813" i="5"/>
  <c r="N6846" i="5"/>
  <c r="R6796" i="5"/>
  <c r="S6796" i="5" s="1"/>
  <c r="Q6699" i="5"/>
  <c r="N6699" i="5"/>
  <c r="V6621" i="5"/>
  <c r="T6621" i="5"/>
  <c r="U6621" i="5" s="1"/>
  <c r="S6621" i="5"/>
  <c r="N6744" i="5"/>
  <c r="N6787" i="5"/>
  <c r="N6772" i="5"/>
  <c r="N6701" i="5"/>
  <c r="V6657" i="5"/>
  <c r="T6657" i="5"/>
  <c r="U6657" i="5" s="1"/>
  <c r="S6657" i="5"/>
  <c r="T6619" i="5"/>
  <c r="U6619" i="5" s="1"/>
  <c r="V6619" i="5"/>
  <c r="S6619" i="5"/>
  <c r="Q6562" i="5"/>
  <c r="N6562" i="5"/>
  <c r="T6739" i="5"/>
  <c r="U6739" i="5" s="1"/>
  <c r="N6693" i="5"/>
  <c r="R6624" i="5"/>
  <c r="T6624" i="5" s="1"/>
  <c r="U6624" i="5" s="1"/>
  <c r="T6666" i="5"/>
  <c r="U6666" i="5" s="1"/>
  <c r="V6666" i="5"/>
  <c r="S6666" i="5"/>
  <c r="R6606" i="5"/>
  <c r="T6606" i="5" s="1"/>
  <c r="U6606" i="5" s="1"/>
  <c r="T6695" i="5"/>
  <c r="U6695" i="5" s="1"/>
  <c r="N6520" i="5"/>
  <c r="Q6520" i="5"/>
  <c r="N6609" i="5"/>
  <c r="S6415" i="5"/>
  <c r="T6415" i="5"/>
  <c r="U6415" i="5" s="1"/>
  <c r="V6415" i="5"/>
  <c r="N6543" i="5"/>
  <c r="N6598" i="5"/>
  <c r="S6643" i="5"/>
  <c r="V6555" i="5"/>
  <c r="S6555" i="5"/>
  <c r="T6555" i="5"/>
  <c r="U6555" i="5" s="1"/>
  <c r="V6394" i="5"/>
  <c r="T6441" i="5"/>
  <c r="U6441" i="5" s="1"/>
  <c r="V6441" i="5"/>
  <c r="S6441" i="5"/>
  <c r="V6595" i="5"/>
  <c r="V6547" i="5"/>
  <c r="N6503" i="5"/>
  <c r="S6380" i="5"/>
  <c r="V6380" i="5"/>
  <c r="T6380" i="5"/>
  <c r="U6380" i="5" s="1"/>
  <c r="V6222" i="5"/>
  <c r="T6222" i="5"/>
  <c r="U6222" i="5" s="1"/>
  <c r="S6222" i="5"/>
  <c r="V6505" i="5"/>
  <c r="V6360" i="5"/>
  <c r="S6265" i="5"/>
  <c r="V6265" i="5"/>
  <c r="T6265" i="5"/>
  <c r="U6265" i="5" s="1"/>
  <c r="V6214" i="5"/>
  <c r="T6214" i="5"/>
  <c r="U6214" i="5" s="1"/>
  <c r="S6214" i="5"/>
  <c r="N6482" i="5"/>
  <c r="S6432" i="5"/>
  <c r="V6432" i="5"/>
  <c r="T6432" i="5"/>
  <c r="U6432" i="5" s="1"/>
  <c r="R6448" i="5"/>
  <c r="V6448" i="5" s="1"/>
  <c r="V6454" i="5"/>
  <c r="T6343" i="5"/>
  <c r="U6343" i="5" s="1"/>
  <c r="S6343" i="5"/>
  <c r="V6343" i="5"/>
  <c r="S6350" i="5"/>
  <c r="V6350" i="5"/>
  <c r="T6350" i="5"/>
  <c r="U6350" i="5" s="1"/>
  <c r="V6300" i="5"/>
  <c r="T6300" i="5"/>
  <c r="U6300" i="5" s="1"/>
  <c r="S6300" i="5"/>
  <c r="N6411" i="5"/>
  <c r="N6353" i="5"/>
  <c r="V6309" i="5"/>
  <c r="N6390" i="5"/>
  <c r="Q6198" i="5"/>
  <c r="N6198" i="5"/>
  <c r="T6247" i="5"/>
  <c r="U6247" i="5" s="1"/>
  <c r="V6367" i="5"/>
  <c r="N6197" i="5"/>
  <c r="N6238" i="5"/>
  <c r="N6129" i="5"/>
  <c r="N5978" i="5"/>
  <c r="N5930" i="5"/>
  <c r="R6107" i="5"/>
  <c r="S6107" i="5" s="1"/>
  <c r="T6114" i="5"/>
  <c r="U6114" i="5" s="1"/>
  <c r="S6114" i="5"/>
  <c r="V6114" i="5"/>
  <c r="S6313" i="5"/>
  <c r="V5932" i="5"/>
  <c r="T5932" i="5"/>
  <c r="U5932" i="5" s="1"/>
  <c r="S5932" i="5"/>
  <c r="V5714" i="5"/>
  <c r="T5714" i="5"/>
  <c r="U5714" i="5" s="1"/>
  <c r="S5714" i="5"/>
  <c r="S5668" i="5"/>
  <c r="V5668" i="5"/>
  <c r="T5668" i="5"/>
  <c r="U5668" i="5" s="1"/>
  <c r="S6074" i="5"/>
  <c r="R5973" i="5"/>
  <c r="T5913" i="5"/>
  <c r="U5913" i="5" s="1"/>
  <c r="S5913" i="5"/>
  <c r="V5913" i="5"/>
  <c r="N6137" i="5"/>
  <c r="V5885" i="5"/>
  <c r="T5885" i="5"/>
  <c r="U5885" i="5" s="1"/>
  <c r="S5885" i="5"/>
  <c r="N6124" i="5"/>
  <c r="R6142" i="5"/>
  <c r="V6142" i="5" s="1"/>
  <c r="T5975" i="5"/>
  <c r="U5975" i="5" s="1"/>
  <c r="S5975" i="5"/>
  <c r="V5975" i="5"/>
  <c r="R6184" i="5"/>
  <c r="T6184" i="5" s="1"/>
  <c r="U6184" i="5" s="1"/>
  <c r="N6045" i="5"/>
  <c r="S5704" i="5"/>
  <c r="V5704" i="5"/>
  <c r="T5704" i="5"/>
  <c r="U5704" i="5" s="1"/>
  <c r="V6046" i="5"/>
  <c r="T6046" i="5"/>
  <c r="U6046" i="5" s="1"/>
  <c r="S6046" i="5"/>
  <c r="R5834" i="5"/>
  <c r="S5834" i="5" s="1"/>
  <c r="N6003" i="5"/>
  <c r="R5934" i="5"/>
  <c r="V5934" i="5" s="1"/>
  <c r="S5521" i="5"/>
  <c r="V5521" i="5"/>
  <c r="T5521" i="5"/>
  <c r="U5521" i="5" s="1"/>
  <c r="S5425" i="5"/>
  <c r="T5425" i="5"/>
  <c r="U5425" i="5" s="1"/>
  <c r="V5425" i="5"/>
  <c r="V5768" i="5"/>
  <c r="T5768" i="5"/>
  <c r="U5768" i="5" s="1"/>
  <c r="S5768" i="5"/>
  <c r="N6027" i="5"/>
  <c r="V5814" i="5"/>
  <c r="S5814" i="5"/>
  <c r="T5814" i="5"/>
  <c r="U5814" i="5" s="1"/>
  <c r="V5730" i="5"/>
  <c r="T5730" i="5"/>
  <c r="U5730" i="5" s="1"/>
  <c r="S5730" i="5"/>
  <c r="T5593" i="5"/>
  <c r="U5593" i="5" s="1"/>
  <c r="V5593" i="5"/>
  <c r="S5593" i="5"/>
  <c r="Q5634" i="5"/>
  <c r="N5634" i="5"/>
  <c r="S5533" i="5"/>
  <c r="V5533" i="5"/>
  <c r="T5533" i="5"/>
  <c r="U5533" i="5" s="1"/>
  <c r="S5602" i="5"/>
  <c r="T5602" i="5"/>
  <c r="U5602" i="5" s="1"/>
  <c r="V5602" i="5"/>
  <c r="R5751" i="5"/>
  <c r="N5745" i="5"/>
  <c r="S5665" i="5"/>
  <c r="T5665" i="5"/>
  <c r="U5665" i="5" s="1"/>
  <c r="V5665" i="5"/>
  <c r="N5921" i="5"/>
  <c r="S5761" i="5"/>
  <c r="T5761" i="5"/>
  <c r="U5761" i="5" s="1"/>
  <c r="V5761" i="5"/>
  <c r="V5315" i="5"/>
  <c r="T5315" i="5"/>
  <c r="U5315" i="5" s="1"/>
  <c r="S5315" i="5"/>
  <c r="T5059" i="5"/>
  <c r="U5059" i="5" s="1"/>
  <c r="V5059" i="5"/>
  <c r="S5059" i="5"/>
  <c r="Q5520" i="5"/>
  <c r="N5520" i="5"/>
  <c r="S5527" i="5"/>
  <c r="V5527" i="5"/>
  <c r="T5527" i="5"/>
  <c r="U5527" i="5" s="1"/>
  <c r="S5446" i="5"/>
  <c r="T5446" i="5"/>
  <c r="U5446" i="5" s="1"/>
  <c r="V5446" i="5"/>
  <c r="V5327" i="5"/>
  <c r="S5327" i="5"/>
  <c r="T5327" i="5"/>
  <c r="U5327" i="5" s="1"/>
  <c r="T5552" i="5"/>
  <c r="U5552" i="5" s="1"/>
  <c r="V5552" i="5"/>
  <c r="S5552" i="5"/>
  <c r="R5418" i="5"/>
  <c r="V5387" i="5"/>
  <c r="T5387" i="5"/>
  <c r="U5387" i="5" s="1"/>
  <c r="S5387" i="5"/>
  <c r="T5526" i="5"/>
  <c r="U5526" i="5" s="1"/>
  <c r="V5526" i="5"/>
  <c r="S5526" i="5"/>
  <c r="V5453" i="5"/>
  <c r="S5453" i="5"/>
  <c r="T5453" i="5"/>
  <c r="U5453" i="5" s="1"/>
  <c r="T5365" i="5"/>
  <c r="U5365" i="5" s="1"/>
  <c r="V5365" i="5"/>
  <c r="S5365" i="5"/>
  <c r="N5718" i="5"/>
  <c r="S5530" i="5"/>
  <c r="T5530" i="5"/>
  <c r="U5530" i="5" s="1"/>
  <c r="V5530" i="5"/>
  <c r="S5407" i="5"/>
  <c r="V5407" i="5"/>
  <c r="T5407" i="5"/>
  <c r="U5407" i="5" s="1"/>
  <c r="T5275" i="5"/>
  <c r="U5275" i="5" s="1"/>
  <c r="S5275" i="5"/>
  <c r="V5275" i="5"/>
  <c r="T5203" i="5"/>
  <c r="U5203" i="5" s="1"/>
  <c r="S5203" i="5"/>
  <c r="V5203" i="5"/>
  <c r="T5131" i="5"/>
  <c r="U5131" i="5" s="1"/>
  <c r="S5131" i="5"/>
  <c r="V5131" i="5"/>
  <c r="T5056" i="5"/>
  <c r="U5056" i="5" s="1"/>
  <c r="V5056" i="5"/>
  <c r="S5056" i="5"/>
  <c r="T5432" i="5"/>
  <c r="U5432" i="5" s="1"/>
  <c r="V5432" i="5"/>
  <c r="S5432" i="5"/>
  <c r="R5409" i="5"/>
  <c r="V5409" i="5" s="1"/>
  <c r="R5186" i="5"/>
  <c r="N5186" i="5"/>
  <c r="N5679" i="5"/>
  <c r="R5585" i="5"/>
  <c r="V5585" i="5" s="1"/>
  <c r="S5314" i="5"/>
  <c r="T5314" i="5"/>
  <c r="U5314" i="5" s="1"/>
  <c r="V5314" i="5"/>
  <c r="T5755" i="5"/>
  <c r="U5755" i="5" s="1"/>
  <c r="V5503" i="5"/>
  <c r="R5433" i="5"/>
  <c r="V5433" i="5" s="1"/>
  <c r="V5174" i="5"/>
  <c r="T5174" i="5"/>
  <c r="U5174" i="5" s="1"/>
  <c r="S5174" i="5"/>
  <c r="N5104" i="5"/>
  <c r="S4836" i="5"/>
  <c r="V4836" i="5"/>
  <c r="T4836" i="5"/>
  <c r="U4836" i="5" s="1"/>
  <c r="N5463" i="5"/>
  <c r="R5200" i="5"/>
  <c r="V5064" i="5"/>
  <c r="S5064" i="5"/>
  <c r="T5064" i="5"/>
  <c r="U5064" i="5" s="1"/>
  <c r="V5210" i="5"/>
  <c r="T5210" i="5"/>
  <c r="U5210" i="5" s="1"/>
  <c r="S5210" i="5"/>
  <c r="T5140" i="5"/>
  <c r="U5140" i="5" s="1"/>
  <c r="V5140" i="5"/>
  <c r="S5140" i="5"/>
  <c r="T5402" i="5"/>
  <c r="U5402" i="5" s="1"/>
  <c r="V5402" i="5"/>
  <c r="S5402" i="5"/>
  <c r="V5267" i="5"/>
  <c r="S5267" i="5"/>
  <c r="T5267" i="5"/>
  <c r="U5267" i="5" s="1"/>
  <c r="V5039" i="5"/>
  <c r="S5039" i="5"/>
  <c r="T5039" i="5"/>
  <c r="U5039" i="5" s="1"/>
  <c r="N5514" i="5"/>
  <c r="V5279" i="5"/>
  <c r="T5279" i="5"/>
  <c r="U5279" i="5" s="1"/>
  <c r="S5279" i="5"/>
  <c r="N5098" i="5"/>
  <c r="S5259" i="5"/>
  <c r="V5259" i="5"/>
  <c r="T5259" i="5"/>
  <c r="U5259" i="5" s="1"/>
  <c r="N5165" i="5"/>
  <c r="N5112" i="5"/>
  <c r="N5352" i="5"/>
  <c r="T5212" i="5"/>
  <c r="U5212" i="5" s="1"/>
  <c r="V5212" i="5"/>
  <c r="S5212" i="5"/>
  <c r="N5134" i="5"/>
  <c r="N5330" i="5"/>
  <c r="Q4973" i="5"/>
  <c r="N4973" i="5"/>
  <c r="Q4737" i="5"/>
  <c r="N4737" i="5"/>
  <c r="S4601" i="5"/>
  <c r="V4601" i="5"/>
  <c r="T4601" i="5"/>
  <c r="U4601" i="5" s="1"/>
  <c r="N5373" i="5"/>
  <c r="N5248" i="5"/>
  <c r="N5184" i="5"/>
  <c r="N5451" i="5"/>
  <c r="N5066" i="5"/>
  <c r="N5194" i="5"/>
  <c r="N5118" i="5"/>
  <c r="N5298" i="5"/>
  <c r="N5148" i="5"/>
  <c r="S4988" i="5"/>
  <c r="T4988" i="5"/>
  <c r="U4988" i="5" s="1"/>
  <c r="V4988" i="5"/>
  <c r="S4800" i="5"/>
  <c r="V4800" i="5"/>
  <c r="T4800" i="5"/>
  <c r="U4800" i="5" s="1"/>
  <c r="N5132" i="5"/>
  <c r="S4722" i="5"/>
  <c r="T4722" i="5"/>
  <c r="U4722" i="5" s="1"/>
  <c r="V4722" i="5"/>
  <c r="T4623" i="5"/>
  <c r="U4623" i="5" s="1"/>
  <c r="S4623" i="5"/>
  <c r="V4623" i="5"/>
  <c r="T4551" i="5"/>
  <c r="U4551" i="5" s="1"/>
  <c r="S4551" i="5"/>
  <c r="V4551" i="5"/>
  <c r="T4461" i="5"/>
  <c r="U4461" i="5" s="1"/>
  <c r="S4461" i="5"/>
  <c r="V4461" i="5"/>
  <c r="S4766" i="5"/>
  <c r="T4766" i="5"/>
  <c r="U4766" i="5" s="1"/>
  <c r="V4766" i="5"/>
  <c r="V4715" i="5"/>
  <c r="T4715" i="5"/>
  <c r="U4715" i="5" s="1"/>
  <c r="S4715" i="5"/>
  <c r="N5162" i="5"/>
  <c r="V5271" i="5"/>
  <c r="V5025" i="5"/>
  <c r="V5320" i="5"/>
  <c r="Q4985" i="5"/>
  <c r="N4985" i="5"/>
  <c r="Q4937" i="5"/>
  <c r="N4937" i="5"/>
  <c r="V5031" i="5"/>
  <c r="N4943" i="5"/>
  <c r="S4734" i="5"/>
  <c r="T4734" i="5"/>
  <c r="U4734" i="5" s="1"/>
  <c r="V4734" i="5"/>
  <c r="T4920" i="5"/>
  <c r="U4920" i="5" s="1"/>
  <c r="S4920" i="5"/>
  <c r="V4920" i="5"/>
  <c r="N4993" i="5"/>
  <c r="V4750" i="5"/>
  <c r="R4490" i="5"/>
  <c r="N4490" i="5"/>
  <c r="T4938" i="5"/>
  <c r="U4938" i="5" s="1"/>
  <c r="S4938" i="5"/>
  <c r="V4938" i="5"/>
  <c r="T4617" i="5"/>
  <c r="U4617" i="5" s="1"/>
  <c r="S4617" i="5"/>
  <c r="V4617" i="5"/>
  <c r="R4495" i="5"/>
  <c r="S4383" i="5"/>
  <c r="V4383" i="5"/>
  <c r="T4383" i="5"/>
  <c r="U4383" i="5" s="1"/>
  <c r="R4705" i="5"/>
  <c r="T4705" i="5" s="1"/>
  <c r="U4705" i="5" s="1"/>
  <c r="S5006" i="5"/>
  <c r="V5006" i="5"/>
  <c r="T5006" i="5"/>
  <c r="U5006" i="5" s="1"/>
  <c r="N4650" i="5"/>
  <c r="N4596" i="5"/>
  <c r="T4455" i="5"/>
  <c r="U4455" i="5" s="1"/>
  <c r="S4455" i="5"/>
  <c r="V4455" i="5"/>
  <c r="T4976" i="5"/>
  <c r="U4976" i="5" s="1"/>
  <c r="R4535" i="5"/>
  <c r="S4535" i="5" s="1"/>
  <c r="V4393" i="5"/>
  <c r="S4393" i="5"/>
  <c r="T4393" i="5"/>
  <c r="U4393" i="5" s="1"/>
  <c r="T4880" i="5"/>
  <c r="U4880" i="5" s="1"/>
  <c r="R4308" i="5"/>
  <c r="N4308" i="5"/>
  <c r="V4423" i="5"/>
  <c r="T4423" i="5"/>
  <c r="U4423" i="5" s="1"/>
  <c r="S4423" i="5"/>
  <c r="N4487" i="5"/>
  <c r="T4694" i="5"/>
  <c r="U4694" i="5" s="1"/>
  <c r="Q4531" i="5"/>
  <c r="N4531" i="5"/>
  <c r="V4409" i="5"/>
  <c r="T4409" i="5"/>
  <c r="U4409" i="5" s="1"/>
  <c r="S4409" i="5"/>
  <c r="N4343" i="5"/>
  <c r="V4703" i="5"/>
  <c r="V4532" i="5"/>
  <c r="T4532" i="5"/>
  <c r="U4532" i="5" s="1"/>
  <c r="S4532" i="5"/>
  <c r="T4425" i="5"/>
  <c r="U4425" i="5" s="1"/>
  <c r="S4425" i="5"/>
  <c r="V4425" i="5"/>
  <c r="V4279" i="5"/>
  <c r="T4279" i="5"/>
  <c r="U4279" i="5" s="1"/>
  <c r="S4279" i="5"/>
  <c r="T4305" i="5"/>
  <c r="U4305" i="5" s="1"/>
  <c r="S4305" i="5"/>
  <c r="V4305" i="5"/>
  <c r="S4397" i="5"/>
  <c r="V4397" i="5"/>
  <c r="T4397" i="5"/>
  <c r="U4397" i="5" s="1"/>
  <c r="R4273" i="5"/>
  <c r="S4273" i="5" s="1"/>
  <c r="N4530" i="5"/>
  <c r="V4298" i="5"/>
  <c r="T4298" i="5"/>
  <c r="U4298" i="5" s="1"/>
  <c r="S4298" i="5"/>
  <c r="V4185" i="5"/>
  <c r="V4114" i="5"/>
  <c r="T4114" i="5"/>
  <c r="U4114" i="5" s="1"/>
  <c r="S4114" i="5"/>
  <c r="V4003" i="5"/>
  <c r="T4003" i="5"/>
  <c r="U4003" i="5" s="1"/>
  <c r="S4003" i="5"/>
  <c r="N4210" i="5"/>
  <c r="R3760" i="5"/>
  <c r="N3760" i="5"/>
  <c r="V4238" i="5"/>
  <c r="T4238" i="5"/>
  <c r="U4238" i="5" s="1"/>
  <c r="S4238" i="5"/>
  <c r="V4162" i="5"/>
  <c r="T4162" i="5"/>
  <c r="U4162" i="5" s="1"/>
  <c r="S4162" i="5"/>
  <c r="N4324" i="5"/>
  <c r="R4016" i="5"/>
  <c r="N4484" i="5"/>
  <c r="N4270" i="5"/>
  <c r="V4110" i="5"/>
  <c r="T4110" i="5"/>
  <c r="U4110" i="5" s="1"/>
  <c r="S4110" i="5"/>
  <c r="V4102" i="5"/>
  <c r="T4102" i="5"/>
  <c r="U4102" i="5" s="1"/>
  <c r="S4102" i="5"/>
  <c r="N3920" i="5"/>
  <c r="V3763" i="5"/>
  <c r="T3763" i="5"/>
  <c r="U3763" i="5" s="1"/>
  <c r="S3763" i="5"/>
  <c r="T3697" i="5"/>
  <c r="U3697" i="5" s="1"/>
  <c r="S3697" i="5"/>
  <c r="V3697" i="5"/>
  <c r="T4177" i="5"/>
  <c r="U4177" i="5" s="1"/>
  <c r="S4177" i="5"/>
  <c r="V4177" i="5"/>
  <c r="V3988" i="5"/>
  <c r="T3988" i="5"/>
  <c r="U3988" i="5" s="1"/>
  <c r="S3988" i="5"/>
  <c r="S3891" i="5"/>
  <c r="T3891" i="5"/>
  <c r="U3891" i="5" s="1"/>
  <c r="V3891" i="5"/>
  <c r="T3703" i="5"/>
  <c r="U3703" i="5" s="1"/>
  <c r="S3703" i="5"/>
  <c r="V3703" i="5"/>
  <c r="V3762" i="5"/>
  <c r="S3762" i="5"/>
  <c r="T3762" i="5"/>
  <c r="U3762" i="5" s="1"/>
  <c r="T4095" i="5"/>
  <c r="U4095" i="5" s="1"/>
  <c r="S4095" i="5"/>
  <c r="V4095" i="5"/>
  <c r="N3857" i="5"/>
  <c r="N4293" i="5"/>
  <c r="S4089" i="5"/>
  <c r="V4219" i="5"/>
  <c r="N4001" i="5"/>
  <c r="S3903" i="5"/>
  <c r="V3903" i="5"/>
  <c r="T3903" i="5"/>
  <c r="U3903" i="5" s="1"/>
  <c r="N3901" i="5"/>
  <c r="N3803" i="5"/>
  <c r="V3650" i="5"/>
  <c r="T3650" i="5"/>
  <c r="U3650" i="5" s="1"/>
  <c r="S3650" i="5"/>
  <c r="Q3542" i="5"/>
  <c r="N3542" i="5"/>
  <c r="N3854" i="5"/>
  <c r="R3775" i="5"/>
  <c r="V3775" i="5" s="1"/>
  <c r="N3658" i="5"/>
  <c r="V3874" i="5"/>
  <c r="S3777" i="5"/>
  <c r="T3807" i="5"/>
  <c r="U3807" i="5" s="1"/>
  <c r="S3807" i="5"/>
  <c r="V3807" i="5"/>
  <c r="N3730" i="5"/>
  <c r="R3391" i="5"/>
  <c r="R3342" i="5"/>
  <c r="R3739" i="5"/>
  <c r="V4107" i="5"/>
  <c r="R3907" i="5"/>
  <c r="R3875" i="5"/>
  <c r="S3753" i="5"/>
  <c r="N3860" i="5"/>
  <c r="N3664" i="5"/>
  <c r="R3828" i="5"/>
  <c r="N3794" i="5"/>
  <c r="N3728" i="5"/>
  <c r="R3498" i="5"/>
  <c r="R3296" i="5"/>
  <c r="N3614" i="5"/>
  <c r="R3272" i="5"/>
  <c r="R3408" i="5"/>
  <c r="R3312" i="5"/>
  <c r="N3604" i="5"/>
  <c r="R3434" i="5"/>
  <c r="S3351" i="5"/>
  <c r="V3351" i="5"/>
  <c r="T3351" i="5"/>
  <c r="U3351" i="5" s="1"/>
  <c r="S3507" i="5"/>
  <c r="V3507" i="5"/>
  <c r="T3507" i="5"/>
  <c r="U3507" i="5" s="1"/>
  <c r="R3492" i="5"/>
  <c r="S3502" i="5"/>
  <c r="V3502" i="5"/>
  <c r="T3502" i="5"/>
  <c r="U3502" i="5" s="1"/>
  <c r="R3422" i="5"/>
  <c r="S3561" i="5"/>
  <c r="N3522" i="5"/>
  <c r="S3449" i="5"/>
  <c r="T3449" i="5"/>
  <c r="U3449" i="5" s="1"/>
  <c r="V3449" i="5"/>
  <c r="S3341" i="5"/>
  <c r="T3341" i="5"/>
  <c r="U3341" i="5" s="1"/>
  <c r="V3341" i="5"/>
  <c r="N3288" i="5"/>
  <c r="R3488" i="5"/>
  <c r="R3462" i="5"/>
  <c r="T3543" i="5"/>
  <c r="U3543" i="5" s="1"/>
  <c r="S3543" i="5"/>
  <c r="V3543" i="5"/>
  <c r="S3405" i="5"/>
  <c r="T3405" i="5"/>
  <c r="U3405" i="5" s="1"/>
  <c r="V3405" i="5"/>
  <c r="N3368" i="5"/>
  <c r="Q3506" i="5"/>
  <c r="N3506" i="5"/>
  <c r="N3444" i="5"/>
  <c r="R3263" i="5"/>
  <c r="S3127" i="5"/>
  <c r="T3127" i="5"/>
  <c r="U3127" i="5" s="1"/>
  <c r="V3127" i="5"/>
  <c r="R3033" i="5"/>
  <c r="V3033" i="5" s="1"/>
  <c r="T2914" i="5"/>
  <c r="U2914" i="5" s="1"/>
  <c r="V2914" i="5"/>
  <c r="S2914" i="5"/>
  <c r="N3342" i="5"/>
  <c r="R3051" i="5"/>
  <c r="R3499" i="5"/>
  <c r="V3499" i="5" s="1"/>
  <c r="R3326" i="5"/>
  <c r="T3326" i="5" s="1"/>
  <c r="U3326" i="5" s="1"/>
  <c r="S3043" i="5"/>
  <c r="T3043" i="5"/>
  <c r="U3043" i="5" s="1"/>
  <c r="V3043" i="5"/>
  <c r="S3213" i="5"/>
  <c r="V3213" i="5"/>
  <c r="T3213" i="5"/>
  <c r="U3213" i="5" s="1"/>
  <c r="R3167" i="5"/>
  <c r="N3167" i="5"/>
  <c r="R3074" i="5"/>
  <c r="V3074" i="5" s="1"/>
  <c r="T3364" i="5"/>
  <c r="U3364" i="5" s="1"/>
  <c r="N3223" i="5"/>
  <c r="T3247" i="5"/>
  <c r="U3247" i="5" s="1"/>
  <c r="S3247" i="5"/>
  <c r="V3247" i="5"/>
  <c r="R3192" i="5"/>
  <c r="R3155" i="5"/>
  <c r="Q3092" i="5"/>
  <c r="N3092" i="5"/>
  <c r="S2989" i="5"/>
  <c r="T2989" i="5"/>
  <c r="U2989" i="5" s="1"/>
  <c r="V2989" i="5"/>
  <c r="Q2951" i="5"/>
  <c r="N2951" i="5"/>
  <c r="Q2883" i="5"/>
  <c r="N2883" i="5"/>
  <c r="N3330" i="5"/>
  <c r="V3383" i="5"/>
  <c r="R2972" i="5"/>
  <c r="N2972" i="5"/>
  <c r="S3067" i="5"/>
  <c r="T3067" i="5"/>
  <c r="U3067" i="5" s="1"/>
  <c r="V3067" i="5"/>
  <c r="T3496" i="5"/>
  <c r="U3496" i="5" s="1"/>
  <c r="N3256" i="5"/>
  <c r="S3097" i="5"/>
  <c r="T3097" i="5"/>
  <c r="U3097" i="5" s="1"/>
  <c r="V3097" i="5"/>
  <c r="R2925" i="5"/>
  <c r="T2851" i="5"/>
  <c r="U2851" i="5" s="1"/>
  <c r="V2851" i="5"/>
  <c r="S2851" i="5"/>
  <c r="Q2774" i="5"/>
  <c r="N2774" i="5"/>
  <c r="Q2702" i="5"/>
  <c r="N2702" i="5"/>
  <c r="Q2630" i="5"/>
  <c r="N2630" i="5"/>
  <c r="Q2558" i="5"/>
  <c r="N2558" i="5"/>
  <c r="Q2486" i="5"/>
  <c r="N2486" i="5"/>
  <c r="Q2414" i="5"/>
  <c r="N2414" i="5"/>
  <c r="Q2342" i="5"/>
  <c r="N2342" i="5"/>
  <c r="Q2270" i="5"/>
  <c r="N2270" i="5"/>
  <c r="Q2198" i="5"/>
  <c r="N2198" i="5"/>
  <c r="N3090" i="5"/>
  <c r="S2923" i="5"/>
  <c r="T2923" i="5"/>
  <c r="U2923" i="5" s="1"/>
  <c r="V2923" i="5"/>
  <c r="R2823" i="5"/>
  <c r="N2823" i="5"/>
  <c r="Q2688" i="5"/>
  <c r="N2688" i="5"/>
  <c r="R2514" i="5"/>
  <c r="N2514" i="5"/>
  <c r="R2437" i="5"/>
  <c r="N2437" i="5"/>
  <c r="R2298" i="5"/>
  <c r="N2298" i="5"/>
  <c r="T2225" i="5"/>
  <c r="U2225" i="5" s="1"/>
  <c r="S2225" i="5"/>
  <c r="V2225" i="5"/>
  <c r="R2161" i="5"/>
  <c r="N2161" i="5"/>
  <c r="N2066" i="5"/>
  <c r="R2066" i="5"/>
  <c r="N2982" i="5"/>
  <c r="R2760" i="5"/>
  <c r="T2931" i="5"/>
  <c r="U2931" i="5" s="1"/>
  <c r="V2931" i="5"/>
  <c r="S2931" i="5"/>
  <c r="R2790" i="5"/>
  <c r="N2790" i="5"/>
  <c r="Q2748" i="5"/>
  <c r="N2748" i="5"/>
  <c r="T2645" i="5"/>
  <c r="U2645" i="5" s="1"/>
  <c r="S2645" i="5"/>
  <c r="V2645" i="5"/>
  <c r="R2574" i="5"/>
  <c r="N2574" i="5"/>
  <c r="R2523" i="5"/>
  <c r="N2523" i="5"/>
  <c r="R2430" i="5"/>
  <c r="N2430" i="5"/>
  <c r="N3143" i="5"/>
  <c r="R2769" i="5"/>
  <c r="T2675" i="5"/>
  <c r="U2675" i="5" s="1"/>
  <c r="S2675" i="5"/>
  <c r="V2675" i="5"/>
  <c r="Q2634" i="5"/>
  <c r="N2634" i="5"/>
  <c r="N2990" i="5"/>
  <c r="Q2962" i="5"/>
  <c r="N2962" i="5"/>
  <c r="R2799" i="5"/>
  <c r="N2937" i="5"/>
  <c r="N2925" i="5"/>
  <c r="R2773" i="5"/>
  <c r="T2735" i="5"/>
  <c r="U2735" i="5" s="1"/>
  <c r="S2735" i="5"/>
  <c r="V2735" i="5"/>
  <c r="R2664" i="5"/>
  <c r="N2664" i="5"/>
  <c r="N2570" i="5"/>
  <c r="R2506" i="5"/>
  <c r="Q2455" i="5"/>
  <c r="N2455" i="5"/>
  <c r="Q2404" i="5"/>
  <c r="N2404" i="5"/>
  <c r="N2282" i="5"/>
  <c r="N2230" i="5"/>
  <c r="R2230" i="5"/>
  <c r="Q2133" i="5"/>
  <c r="N2133" i="5"/>
  <c r="N3138" i="5"/>
  <c r="R2946" i="5"/>
  <c r="R2926" i="5"/>
  <c r="Q2629" i="5"/>
  <c r="N2629" i="5"/>
  <c r="N2528" i="5"/>
  <c r="R2494" i="5"/>
  <c r="N2494" i="5"/>
  <c r="Q2775" i="5"/>
  <c r="N2775" i="5"/>
  <c r="N2831" i="5"/>
  <c r="V1918" i="5"/>
  <c r="T1918" i="5"/>
  <c r="U1918" i="5" s="1"/>
  <c r="S1918" i="5"/>
  <c r="V1939" i="5"/>
  <c r="T1939" i="5"/>
  <c r="U1939" i="5" s="1"/>
  <c r="S1939" i="5"/>
  <c r="V1264" i="5"/>
  <c r="V1215" i="5"/>
  <c r="V1164" i="5"/>
  <c r="V1426" i="5"/>
  <c r="T1426" i="5"/>
  <c r="U1426" i="5" s="1"/>
  <c r="S1426" i="5"/>
  <c r="V1345" i="5"/>
  <c r="T1345" i="5"/>
  <c r="U1345" i="5" s="1"/>
  <c r="S1345" i="5"/>
  <c r="V1174" i="5"/>
  <c r="T1174" i="5"/>
  <c r="U1174" i="5" s="1"/>
  <c r="S1174" i="5"/>
  <c r="V516" i="5"/>
  <c r="T516" i="5"/>
  <c r="U516" i="5" s="1"/>
  <c r="S516" i="5"/>
  <c r="V215" i="5"/>
  <c r="R8025" i="5"/>
  <c r="R8049" i="5"/>
  <c r="Q8025" i="5"/>
  <c r="N8025" i="5"/>
  <c r="Q7943" i="5"/>
  <c r="N7943" i="5"/>
  <c r="N8027" i="5"/>
  <c r="N8009" i="5"/>
  <c r="Q7939" i="5"/>
  <c r="N7939" i="5"/>
  <c r="N7985" i="5"/>
  <c r="N7915" i="5"/>
  <c r="R7992" i="5"/>
  <c r="T7962" i="5"/>
  <c r="U7962" i="5" s="1"/>
  <c r="V7962" i="5"/>
  <c r="S7962" i="5"/>
  <c r="R7891" i="5"/>
  <c r="R7885" i="5"/>
  <c r="T7844" i="5"/>
  <c r="U7844" i="5" s="1"/>
  <c r="V7844" i="5"/>
  <c r="S7844" i="5"/>
  <c r="N7892" i="5"/>
  <c r="N7966" i="5"/>
  <c r="V7861" i="5"/>
  <c r="T7861" i="5"/>
  <c r="U7861" i="5" s="1"/>
  <c r="S7861" i="5"/>
  <c r="N7885" i="5"/>
  <c r="N7874" i="5"/>
  <c r="S7832" i="5"/>
  <c r="V7832" i="5"/>
  <c r="T7832" i="5"/>
  <c r="U7832" i="5" s="1"/>
  <c r="N7930" i="5"/>
  <c r="N7826" i="5"/>
  <c r="V7755" i="5"/>
  <c r="T7755" i="5"/>
  <c r="U7755" i="5" s="1"/>
  <c r="S7755" i="5"/>
  <c r="N7840" i="5"/>
  <c r="T7606" i="5"/>
  <c r="U7606" i="5" s="1"/>
  <c r="V7606" i="5"/>
  <c r="S7606" i="5"/>
  <c r="R7724" i="5"/>
  <c r="S7769" i="5"/>
  <c r="T7769" i="5"/>
  <c r="U7769" i="5" s="1"/>
  <c r="V7769" i="5"/>
  <c r="V7600" i="5"/>
  <c r="T7600" i="5"/>
  <c r="U7600" i="5" s="1"/>
  <c r="S7600" i="5"/>
  <c r="N7767" i="5"/>
  <c r="R7611" i="5"/>
  <c r="V7674" i="5"/>
  <c r="T7674" i="5"/>
  <c r="U7674" i="5" s="1"/>
  <c r="S7674" i="5"/>
  <c r="V7604" i="5"/>
  <c r="S7604" i="5"/>
  <c r="T7604" i="5"/>
  <c r="U7604" i="5" s="1"/>
  <c r="N7696" i="5"/>
  <c r="N7691" i="5"/>
  <c r="T7682" i="5"/>
  <c r="U7682" i="5" s="1"/>
  <c r="S7659" i="5"/>
  <c r="V7659" i="5"/>
  <c r="T7659" i="5"/>
  <c r="U7659" i="5" s="1"/>
  <c r="S7602" i="5"/>
  <c r="V7602" i="5"/>
  <c r="T7602" i="5"/>
  <c r="U7602" i="5" s="1"/>
  <c r="R7548" i="5"/>
  <c r="N7534" i="5"/>
  <c r="T7517" i="5"/>
  <c r="U7517" i="5" s="1"/>
  <c r="V7517" i="5"/>
  <c r="S7517" i="5"/>
  <c r="R7526" i="5"/>
  <c r="N7772" i="5"/>
  <c r="S7513" i="5"/>
  <c r="V7513" i="5"/>
  <c r="T7513" i="5"/>
  <c r="U7513" i="5" s="1"/>
  <c r="N7581" i="5"/>
  <c r="N7545" i="5"/>
  <c r="R7509" i="5"/>
  <c r="N7546" i="5"/>
  <c r="R7561" i="5"/>
  <c r="T7432" i="5"/>
  <c r="U7432" i="5" s="1"/>
  <c r="V7432" i="5"/>
  <c r="S7432" i="5"/>
  <c r="R7461" i="5"/>
  <c r="N7461" i="5"/>
  <c r="S7556" i="5"/>
  <c r="S7459" i="5"/>
  <c r="V7459" i="5"/>
  <c r="T7459" i="5"/>
  <c r="U7459" i="5" s="1"/>
  <c r="S7531" i="5"/>
  <c r="V7531" i="5"/>
  <c r="T7531" i="5"/>
  <c r="U7531" i="5" s="1"/>
  <c r="R7389" i="5"/>
  <c r="N7389" i="5"/>
  <c r="T7412" i="5"/>
  <c r="U7412" i="5" s="1"/>
  <c r="S7412" i="5"/>
  <c r="V7412" i="5"/>
  <c r="S7359" i="5"/>
  <c r="V7359" i="5"/>
  <c r="T7359" i="5"/>
  <c r="U7359" i="5" s="1"/>
  <c r="S7323" i="5"/>
  <c r="V7323" i="5"/>
  <c r="T7323" i="5"/>
  <c r="U7323" i="5" s="1"/>
  <c r="R7273" i="5"/>
  <c r="V7273" i="5" s="1"/>
  <c r="R7402" i="5"/>
  <c r="R7355" i="5"/>
  <c r="R7340" i="5"/>
  <c r="S7457" i="5"/>
  <c r="S7286" i="5"/>
  <c r="V7286" i="5"/>
  <c r="T7286" i="5"/>
  <c r="U7286" i="5" s="1"/>
  <c r="R7386" i="5"/>
  <c r="V7386" i="5" s="1"/>
  <c r="R7361" i="5"/>
  <c r="N7480" i="5"/>
  <c r="S7413" i="5"/>
  <c r="R7298" i="5"/>
  <c r="S7298" i="5" s="1"/>
  <c r="R7168" i="5"/>
  <c r="V7264" i="5"/>
  <c r="R7139" i="5"/>
  <c r="R7255" i="5"/>
  <c r="T7255" i="5" s="1"/>
  <c r="U7255" i="5" s="1"/>
  <c r="Q7210" i="5"/>
  <c r="N7210" i="5"/>
  <c r="R7314" i="5"/>
  <c r="R7261" i="5"/>
  <c r="T7164" i="5"/>
  <c r="U7164" i="5" s="1"/>
  <c r="V7164" i="5"/>
  <c r="S7164" i="5"/>
  <c r="R7267" i="5"/>
  <c r="V7267" i="5" s="1"/>
  <c r="Q7241" i="5"/>
  <c r="N7241" i="5"/>
  <c r="R7246" i="5"/>
  <c r="V7246" i="5" s="1"/>
  <c r="R7264" i="5"/>
  <c r="T7264" i="5" s="1"/>
  <c r="U7264" i="5" s="1"/>
  <c r="N7277" i="5"/>
  <c r="S7238" i="5"/>
  <c r="V7238" i="5"/>
  <c r="T7238" i="5"/>
  <c r="U7238" i="5" s="1"/>
  <c r="S7330" i="5"/>
  <c r="T7330" i="5"/>
  <c r="U7330" i="5" s="1"/>
  <c r="V7330" i="5"/>
  <c r="S7269" i="5"/>
  <c r="V7269" i="5"/>
  <c r="T7269" i="5"/>
  <c r="U7269" i="5" s="1"/>
  <c r="S7207" i="5"/>
  <c r="V7207" i="5"/>
  <c r="T7207" i="5"/>
  <c r="U7207" i="5" s="1"/>
  <c r="S7318" i="5"/>
  <c r="T7318" i="5"/>
  <c r="U7318" i="5" s="1"/>
  <c r="V7318" i="5"/>
  <c r="V7044" i="5"/>
  <c r="T7044" i="5"/>
  <c r="U7044" i="5" s="1"/>
  <c r="S7044" i="5"/>
  <c r="N7301" i="5"/>
  <c r="N7169" i="5"/>
  <c r="N7222" i="5"/>
  <c r="N7203" i="5"/>
  <c r="N7233" i="5"/>
  <c r="T7336" i="5"/>
  <c r="U7336" i="5" s="1"/>
  <c r="N7149" i="5"/>
  <c r="Q7076" i="5"/>
  <c r="N7076" i="5"/>
  <c r="Q7028" i="5"/>
  <c r="N7028" i="5"/>
  <c r="N7131" i="5"/>
  <c r="S7051" i="5"/>
  <c r="V7051" i="5"/>
  <c r="T7051" i="5"/>
  <c r="U7051" i="5" s="1"/>
  <c r="N7095" i="5"/>
  <c r="S7117" i="5"/>
  <c r="T7117" i="5"/>
  <c r="U7117" i="5" s="1"/>
  <c r="V7117" i="5"/>
  <c r="T6990" i="5"/>
  <c r="U6990" i="5" s="1"/>
  <c r="S6990" i="5"/>
  <c r="V6990" i="5"/>
  <c r="N7088" i="5"/>
  <c r="N7012" i="5"/>
  <c r="R7022" i="5"/>
  <c r="T7022" i="5" s="1"/>
  <c r="U7022" i="5" s="1"/>
  <c r="N7145" i="5"/>
  <c r="S6965" i="5"/>
  <c r="V6965" i="5"/>
  <c r="T6965" i="5"/>
  <c r="U6965" i="5" s="1"/>
  <c r="N7048" i="5"/>
  <c r="T6908" i="5"/>
  <c r="U6908" i="5" s="1"/>
  <c r="S6908" i="5"/>
  <c r="V6908" i="5"/>
  <c r="N7026" i="5"/>
  <c r="R6862" i="5"/>
  <c r="R6913" i="5"/>
  <c r="T6969" i="5"/>
  <c r="U6969" i="5" s="1"/>
  <c r="R7077" i="5"/>
  <c r="T7077" i="5" s="1"/>
  <c r="U7077" i="5" s="1"/>
  <c r="R6939" i="5"/>
  <c r="V6909" i="5"/>
  <c r="T6909" i="5"/>
  <c r="U6909" i="5" s="1"/>
  <c r="S6909" i="5"/>
  <c r="N7045" i="5"/>
  <c r="R6982" i="5"/>
  <c r="R6956" i="5"/>
  <c r="R6847" i="5"/>
  <c r="R6731" i="5"/>
  <c r="N6935" i="5"/>
  <c r="N6939" i="5"/>
  <c r="S6755" i="5"/>
  <c r="V6755" i="5"/>
  <c r="T6755" i="5"/>
  <c r="U6755" i="5" s="1"/>
  <c r="N6747" i="5"/>
  <c r="R6878" i="5"/>
  <c r="R6842" i="5"/>
  <c r="R6869" i="5"/>
  <c r="N6794" i="5"/>
  <c r="R6837" i="5"/>
  <c r="N6803" i="5"/>
  <c r="V6696" i="5"/>
  <c r="S6696" i="5"/>
  <c r="T6696" i="5"/>
  <c r="U6696" i="5" s="1"/>
  <c r="V6551" i="5"/>
  <c r="T6551" i="5"/>
  <c r="U6551" i="5" s="1"/>
  <c r="S6551" i="5"/>
  <c r="T6721" i="5"/>
  <c r="U6721" i="5" s="1"/>
  <c r="S6721" i="5"/>
  <c r="V6721" i="5"/>
  <c r="R6723" i="5"/>
  <c r="V6759" i="5"/>
  <c r="N6781" i="5"/>
  <c r="R6754" i="5"/>
  <c r="R6743" i="5"/>
  <c r="V6743" i="5" s="1"/>
  <c r="S6678" i="5"/>
  <c r="N6723" i="5"/>
  <c r="R6638" i="5"/>
  <c r="T6638" i="5" s="1"/>
  <c r="U6638" i="5" s="1"/>
  <c r="N6735" i="5"/>
  <c r="R6694" i="5"/>
  <c r="R6659" i="5"/>
  <c r="N6566" i="5"/>
  <c r="Q6566" i="5"/>
  <c r="N6751" i="5"/>
  <c r="N6686" i="5"/>
  <c r="N6802" i="5"/>
  <c r="R6628" i="5"/>
  <c r="V6574" i="5"/>
  <c r="S6574" i="5"/>
  <c r="T6574" i="5"/>
  <c r="U6574" i="5" s="1"/>
  <c r="V6739" i="5"/>
  <c r="N6623" i="5"/>
  <c r="R6418" i="5"/>
  <c r="R6553" i="5"/>
  <c r="N6777" i="5"/>
  <c r="N6679" i="5"/>
  <c r="N6569" i="5"/>
  <c r="S6695" i="5"/>
  <c r="R6613" i="5"/>
  <c r="V6613" i="5" s="1"/>
  <c r="N6579" i="5"/>
  <c r="N6583" i="5"/>
  <c r="N6496" i="5"/>
  <c r="R6580" i="5"/>
  <c r="R6482" i="5"/>
  <c r="N6553" i="5"/>
  <c r="R6464" i="5"/>
  <c r="R6521" i="5"/>
  <c r="R6502" i="5"/>
  <c r="V6643" i="5"/>
  <c r="S6475" i="5"/>
  <c r="T6475" i="5"/>
  <c r="U6475" i="5" s="1"/>
  <c r="V6475" i="5"/>
  <c r="T6595" i="5"/>
  <c r="U6595" i="5" s="1"/>
  <c r="S6547" i="5"/>
  <c r="N6501" i="5"/>
  <c r="R6375" i="5"/>
  <c r="N6538" i="5"/>
  <c r="N6414" i="5"/>
  <c r="N6357" i="5"/>
  <c r="R6533" i="5"/>
  <c r="N6498" i="5"/>
  <c r="S6398" i="5"/>
  <c r="V6398" i="5"/>
  <c r="T6398" i="5"/>
  <c r="U6398" i="5" s="1"/>
  <c r="R6345" i="5"/>
  <c r="Q6258" i="5"/>
  <c r="N6258" i="5"/>
  <c r="N6429" i="5"/>
  <c r="N6483" i="5"/>
  <c r="R6528" i="5"/>
  <c r="R6372" i="5"/>
  <c r="V6372" i="5" s="1"/>
  <c r="R6333" i="5"/>
  <c r="T6069" i="5"/>
  <c r="U6069" i="5" s="1"/>
  <c r="V6069" i="5"/>
  <c r="S6069" i="5"/>
  <c r="R6437" i="5"/>
  <c r="S6212" i="5"/>
  <c r="V6212" i="5"/>
  <c r="T6212" i="5"/>
  <c r="U6212" i="5" s="1"/>
  <c r="R6261" i="5"/>
  <c r="S6342" i="5"/>
  <c r="T6342" i="5"/>
  <c r="U6342" i="5" s="1"/>
  <c r="V6342" i="5"/>
  <c r="N6192" i="5"/>
  <c r="N6294" i="5"/>
  <c r="R6178" i="5"/>
  <c r="N6286" i="5"/>
  <c r="N6225" i="5"/>
  <c r="N6112" i="5"/>
  <c r="S6308" i="5"/>
  <c r="V6308" i="5"/>
  <c r="T6308" i="5"/>
  <c r="U6308" i="5" s="1"/>
  <c r="N6167" i="5"/>
  <c r="N6410" i="5"/>
  <c r="R6347" i="5"/>
  <c r="T6347" i="5" s="1"/>
  <c r="U6347" i="5" s="1"/>
  <c r="S6302" i="5"/>
  <c r="V6302" i="5"/>
  <c r="T6302" i="5"/>
  <c r="U6302" i="5" s="1"/>
  <c r="R6287" i="5"/>
  <c r="S6287" i="5" s="1"/>
  <c r="S6277" i="5"/>
  <c r="T6277" i="5"/>
  <c r="U6277" i="5" s="1"/>
  <c r="V6277" i="5"/>
  <c r="N6381" i="5"/>
  <c r="Q6274" i="5"/>
  <c r="N6274" i="5"/>
  <c r="V6237" i="5"/>
  <c r="R6217" i="5"/>
  <c r="Q6041" i="5"/>
  <c r="N6041" i="5"/>
  <c r="R6002" i="5"/>
  <c r="S5992" i="5"/>
  <c r="T5992" i="5"/>
  <c r="U5992" i="5" s="1"/>
  <c r="V5992" i="5"/>
  <c r="R6147" i="5"/>
  <c r="S6367" i="5"/>
  <c r="N6174" i="5"/>
  <c r="N6143" i="5"/>
  <c r="N6106" i="5"/>
  <c r="R6157" i="5"/>
  <c r="N6123" i="5"/>
  <c r="T6040" i="5"/>
  <c r="U6040" i="5" s="1"/>
  <c r="S6040" i="5"/>
  <c r="V6040" i="5"/>
  <c r="S5830" i="5"/>
  <c r="V5830" i="5"/>
  <c r="T5830" i="5"/>
  <c r="U5830" i="5" s="1"/>
  <c r="S5965" i="5"/>
  <c r="T5965" i="5"/>
  <c r="U5965" i="5" s="1"/>
  <c r="V5965" i="5"/>
  <c r="R5958" i="5"/>
  <c r="V5958" i="5" s="1"/>
  <c r="N6095" i="5"/>
  <c r="R5981" i="5"/>
  <c r="S5818" i="5"/>
  <c r="V5818" i="5"/>
  <c r="T5818" i="5"/>
  <c r="U5818" i="5" s="1"/>
  <c r="N6097" i="5"/>
  <c r="R5832" i="5"/>
  <c r="R5762" i="5"/>
  <c r="V5762" i="5" s="1"/>
  <c r="R5690" i="5"/>
  <c r="V5690" i="5" s="1"/>
  <c r="V6031" i="5"/>
  <c r="T6031" i="5"/>
  <c r="U6031" i="5" s="1"/>
  <c r="S6031" i="5"/>
  <c r="R6043" i="5"/>
  <c r="T6043" i="5" s="1"/>
  <c r="U6043" i="5" s="1"/>
  <c r="S5875" i="5"/>
  <c r="T5875" i="5"/>
  <c r="U5875" i="5" s="1"/>
  <c r="V5875" i="5"/>
  <c r="N5879" i="5"/>
  <c r="V6210" i="5"/>
  <c r="N6251" i="5"/>
  <c r="R6030" i="5"/>
  <c r="V6030" i="5" s="1"/>
  <c r="R5720" i="5"/>
  <c r="V5720" i="5" s="1"/>
  <c r="S5677" i="5"/>
  <c r="T5677" i="5"/>
  <c r="U5677" i="5" s="1"/>
  <c r="V5677" i="5"/>
  <c r="R5985" i="5"/>
  <c r="V5985" i="5" s="1"/>
  <c r="S5764" i="5"/>
  <c r="T5764" i="5"/>
  <c r="U5764" i="5" s="1"/>
  <c r="V5764" i="5"/>
  <c r="Q5741" i="5"/>
  <c r="N5741" i="5"/>
  <c r="N5781" i="5"/>
  <c r="R5724" i="5"/>
  <c r="N5955" i="5"/>
  <c r="R5592" i="5"/>
  <c r="R5808" i="5"/>
  <c r="S5808" i="5" s="1"/>
  <c r="N5685" i="5"/>
  <c r="N5865" i="5"/>
  <c r="N5805" i="5"/>
  <c r="Q5532" i="5"/>
  <c r="N5532" i="5"/>
  <c r="S5413" i="5"/>
  <c r="V5413" i="5"/>
  <c r="T5413" i="5"/>
  <c r="U5413" i="5" s="1"/>
  <c r="R5348" i="5"/>
  <c r="N5348" i="5"/>
  <c r="N5882" i="5"/>
  <c r="N5817" i="5"/>
  <c r="R5718" i="5"/>
  <c r="S5641" i="5"/>
  <c r="V5641" i="5"/>
  <c r="T5641" i="5"/>
  <c r="U5641" i="5" s="1"/>
  <c r="T5597" i="5"/>
  <c r="U5597" i="5" s="1"/>
  <c r="V5597" i="5"/>
  <c r="S5597" i="5"/>
  <c r="N5844" i="5"/>
  <c r="N6015" i="5"/>
  <c r="N5733" i="5"/>
  <c r="N5712" i="5"/>
  <c r="N5903" i="5"/>
  <c r="R5796" i="5"/>
  <c r="R5646" i="5"/>
  <c r="N5925" i="5"/>
  <c r="V5543" i="5"/>
  <c r="T5543" i="5"/>
  <c r="U5543" i="5" s="1"/>
  <c r="S5543" i="5"/>
  <c r="N5471" i="5"/>
  <c r="R5757" i="5"/>
  <c r="V5757" i="5" s="1"/>
  <c r="R5448" i="5"/>
  <c r="N5837" i="5"/>
  <c r="R5477" i="5"/>
  <c r="V5441" i="5"/>
  <c r="S5441" i="5"/>
  <c r="T5441" i="5"/>
  <c r="U5441" i="5" s="1"/>
  <c r="R5385" i="5"/>
  <c r="V5385" i="5" s="1"/>
  <c r="R5325" i="5"/>
  <c r="S5467" i="5"/>
  <c r="T5467" i="5"/>
  <c r="U5467" i="5" s="1"/>
  <c r="V5467" i="5"/>
  <c r="V5525" i="5"/>
  <c r="S5525" i="5"/>
  <c r="T5525" i="5"/>
  <c r="U5525" i="5" s="1"/>
  <c r="R5417" i="5"/>
  <c r="S5398" i="5"/>
  <c r="T5398" i="5"/>
  <c r="U5398" i="5" s="1"/>
  <c r="V5398" i="5"/>
  <c r="S5326" i="5"/>
  <c r="T5326" i="5"/>
  <c r="U5326" i="5" s="1"/>
  <c r="V5326" i="5"/>
  <c r="R5567" i="5"/>
  <c r="V5567" i="5" s="1"/>
  <c r="R5540" i="5"/>
  <c r="N5213" i="5"/>
  <c r="V5659" i="5"/>
  <c r="N5577" i="5"/>
  <c r="T5503" i="5"/>
  <c r="U5503" i="5" s="1"/>
  <c r="N5570" i="5"/>
  <c r="R5496" i="5"/>
  <c r="N5573" i="5"/>
  <c r="R5474" i="5"/>
  <c r="N5345" i="5"/>
  <c r="N5439" i="5"/>
  <c r="N5093" i="5"/>
  <c r="V5053" i="5"/>
  <c r="N5396" i="5"/>
  <c r="Q5011" i="5"/>
  <c r="N5011" i="5"/>
  <c r="T4962" i="5"/>
  <c r="U4962" i="5" s="1"/>
  <c r="S4962" i="5"/>
  <c r="V4962" i="5"/>
  <c r="T5173" i="5"/>
  <c r="U5173" i="5" s="1"/>
  <c r="S5173" i="5"/>
  <c r="V5173" i="5"/>
  <c r="R5126" i="5"/>
  <c r="N5499" i="5"/>
  <c r="N5278" i="5"/>
  <c r="T5083" i="5"/>
  <c r="U5083" i="5" s="1"/>
  <c r="S5083" i="5"/>
  <c r="V5083" i="5"/>
  <c r="T5164" i="5"/>
  <c r="U5164" i="5" s="1"/>
  <c r="V5164" i="5"/>
  <c r="S5164" i="5"/>
  <c r="T5107" i="5"/>
  <c r="U5107" i="5" s="1"/>
  <c r="S5107" i="5"/>
  <c r="V5107" i="5"/>
  <c r="R5262" i="5"/>
  <c r="N5035" i="5"/>
  <c r="R4984" i="5"/>
  <c r="N5319" i="5"/>
  <c r="R5198" i="5"/>
  <c r="N4965" i="5"/>
  <c r="N5355" i="5"/>
  <c r="T5155" i="5"/>
  <c r="U5155" i="5" s="1"/>
  <c r="S5155" i="5"/>
  <c r="V5155" i="5"/>
  <c r="R5108" i="5"/>
  <c r="R5036" i="5"/>
  <c r="T5036" i="5" s="1"/>
  <c r="U5036" i="5" s="1"/>
  <c r="R4975" i="5"/>
  <c r="T5179" i="5"/>
  <c r="U5179" i="5" s="1"/>
  <c r="S5179" i="5"/>
  <c r="V5179" i="5"/>
  <c r="R5128" i="5"/>
  <c r="T5128" i="5" s="1"/>
  <c r="U5128" i="5" s="1"/>
  <c r="R4999" i="5"/>
  <c r="R4933" i="5"/>
  <c r="N5424" i="5"/>
  <c r="N5276" i="5"/>
  <c r="N5065" i="5"/>
  <c r="N5116" i="5"/>
  <c r="N5262" i="5"/>
  <c r="S4868" i="5"/>
  <c r="T4868" i="5"/>
  <c r="U4868" i="5" s="1"/>
  <c r="V4868" i="5"/>
  <c r="N4562" i="5"/>
  <c r="N5208" i="5"/>
  <c r="T5049" i="5"/>
  <c r="U5049" i="5" s="1"/>
  <c r="R4989" i="5"/>
  <c r="T4989" i="5" s="1"/>
  <c r="U4989" i="5" s="1"/>
  <c r="R4679" i="5"/>
  <c r="N5070" i="5"/>
  <c r="R4851" i="5"/>
  <c r="R4702" i="5"/>
  <c r="V4702" i="5" s="1"/>
  <c r="R4668" i="5"/>
  <c r="V4668" i="5" s="1"/>
  <c r="R4596" i="5"/>
  <c r="N5087" i="5"/>
  <c r="T5271" i="5"/>
  <c r="U5271" i="5" s="1"/>
  <c r="T5320" i="5"/>
  <c r="U5320" i="5" s="1"/>
  <c r="R4923" i="5"/>
  <c r="N4869" i="5"/>
  <c r="R4823" i="5"/>
  <c r="V4823" i="5" s="1"/>
  <c r="Q4887" i="5"/>
  <c r="N4887" i="5"/>
  <c r="N5051" i="5"/>
  <c r="N4979" i="5"/>
  <c r="N4942" i="5"/>
  <c r="Q4847" i="5"/>
  <c r="N4847" i="5"/>
  <c r="S4710" i="5"/>
  <c r="T4710" i="5"/>
  <c r="U4710" i="5" s="1"/>
  <c r="V4710" i="5"/>
  <c r="N5220" i="5"/>
  <c r="T4773" i="5"/>
  <c r="U4773" i="5" s="1"/>
  <c r="V4773" i="5"/>
  <c r="S4773" i="5"/>
  <c r="S4916" i="5"/>
  <c r="T4916" i="5"/>
  <c r="U4916" i="5" s="1"/>
  <c r="V4916" i="5"/>
  <c r="N4857" i="5"/>
  <c r="R4693" i="5"/>
  <c r="T4693" i="5" s="1"/>
  <c r="U4693" i="5" s="1"/>
  <c r="R4858" i="5"/>
  <c r="R4798" i="5"/>
  <c r="V4798" i="5" s="1"/>
  <c r="R4683" i="5"/>
  <c r="R4568" i="5"/>
  <c r="V4568" i="5" s="1"/>
  <c r="T4533" i="5"/>
  <c r="U4533" i="5" s="1"/>
  <c r="S4533" i="5"/>
  <c r="V4533" i="5"/>
  <c r="T4413" i="5"/>
  <c r="U4413" i="5" s="1"/>
  <c r="S4413" i="5"/>
  <c r="V4413" i="5"/>
  <c r="N4954" i="5"/>
  <c r="T4665" i="5"/>
  <c r="U4665" i="5" s="1"/>
  <c r="S4665" i="5"/>
  <c r="V4665" i="5"/>
  <c r="R4556" i="5"/>
  <c r="T4914" i="5"/>
  <c r="U4914" i="5" s="1"/>
  <c r="S4914" i="5"/>
  <c r="V4914" i="5"/>
  <c r="N4494" i="5"/>
  <c r="Q4398" i="5"/>
  <c r="N4398" i="5"/>
  <c r="T4765" i="5"/>
  <c r="U4765" i="5" s="1"/>
  <c r="R4548" i="5"/>
  <c r="V4365" i="5"/>
  <c r="T4365" i="5"/>
  <c r="U4365" i="5" s="1"/>
  <c r="S4365" i="5"/>
  <c r="N4701" i="5"/>
  <c r="R4518" i="5"/>
  <c r="N5117" i="5"/>
  <c r="N4881" i="5"/>
  <c r="R4584" i="5"/>
  <c r="S4946" i="5"/>
  <c r="V4946" i="5"/>
  <c r="T4946" i="5"/>
  <c r="U4946" i="5" s="1"/>
  <c r="R4544" i="5"/>
  <c r="T4544" i="5" s="1"/>
  <c r="U4544" i="5" s="1"/>
  <c r="N4960" i="5"/>
  <c r="N4768" i="5"/>
  <c r="V4976" i="5"/>
  <c r="N4697" i="5"/>
  <c r="T4641" i="5"/>
  <c r="U4641" i="5" s="1"/>
  <c r="S4641" i="5"/>
  <c r="V4641" i="5"/>
  <c r="T4593" i="5"/>
  <c r="U4593" i="5" s="1"/>
  <c r="S4593" i="5"/>
  <c r="V4593" i="5"/>
  <c r="N5003" i="5"/>
  <c r="T4545" i="5"/>
  <c r="U4545" i="5" s="1"/>
  <c r="S4545" i="5"/>
  <c r="V4545" i="5"/>
  <c r="R4512" i="5"/>
  <c r="V4880" i="5"/>
  <c r="N4541" i="5"/>
  <c r="N4591" i="5"/>
  <c r="R4421" i="5"/>
  <c r="T4421" i="5" s="1"/>
  <c r="U4421" i="5" s="1"/>
  <c r="R4531" i="5"/>
  <c r="R4435" i="5"/>
  <c r="T4435" i="5" s="1"/>
  <c r="U4435" i="5" s="1"/>
  <c r="N4540" i="5"/>
  <c r="N4368" i="5"/>
  <c r="R4372" i="5"/>
  <c r="S4133" i="5"/>
  <c r="V4133" i="5"/>
  <c r="T4133" i="5"/>
  <c r="U4133" i="5" s="1"/>
  <c r="R4267" i="5"/>
  <c r="S4267" i="5" s="1"/>
  <c r="N4501" i="5"/>
  <c r="N4394" i="5"/>
  <c r="T4229" i="5"/>
  <c r="U4229" i="5" s="1"/>
  <c r="S4229" i="5"/>
  <c r="V4229" i="5"/>
  <c r="S4367" i="5"/>
  <c r="V4395" i="5"/>
  <c r="V4222" i="5"/>
  <c r="N4438" i="5"/>
  <c r="N4334" i="5"/>
  <c r="R4227" i="5"/>
  <c r="N4360" i="5"/>
  <c r="N4837" i="5"/>
  <c r="Q4061" i="5"/>
  <c r="N4061" i="5"/>
  <c r="N4205" i="5"/>
  <c r="V4118" i="5"/>
  <c r="T4118" i="5"/>
  <c r="U4118" i="5" s="1"/>
  <c r="S4118" i="5"/>
  <c r="T4150" i="5"/>
  <c r="U4150" i="5" s="1"/>
  <c r="S4150" i="5"/>
  <c r="V4150" i="5"/>
  <c r="N4316" i="5"/>
  <c r="R4014" i="5"/>
  <c r="R3923" i="5"/>
  <c r="R4260" i="5"/>
  <c r="V4260" i="5" s="1"/>
  <c r="V3960" i="5"/>
  <c r="T3960" i="5"/>
  <c r="U3960" i="5" s="1"/>
  <c r="S3960" i="5"/>
  <c r="V4275" i="5"/>
  <c r="T4275" i="5"/>
  <c r="U4275" i="5" s="1"/>
  <c r="S4275" i="5"/>
  <c r="T4189" i="5"/>
  <c r="U4189" i="5" s="1"/>
  <c r="V4189" i="5"/>
  <c r="S4189" i="5"/>
  <c r="R4354" i="5"/>
  <c r="N4093" i="5"/>
  <c r="T4249" i="5"/>
  <c r="U4249" i="5" s="1"/>
  <c r="R4134" i="5"/>
  <c r="S4134" i="5" s="1"/>
  <c r="R4098" i="5"/>
  <c r="T4098" i="5" s="1"/>
  <c r="U4098" i="5" s="1"/>
  <c r="R4026" i="5"/>
  <c r="T4026" i="5" s="1"/>
  <c r="U4026" i="5" s="1"/>
  <c r="R3990" i="5"/>
  <c r="T3990" i="5" s="1"/>
  <c r="U3990" i="5" s="1"/>
  <c r="R3918" i="5"/>
  <c r="T3918" i="5" s="1"/>
  <c r="U3918" i="5" s="1"/>
  <c r="R4181" i="5"/>
  <c r="V3991" i="5"/>
  <c r="T3991" i="5"/>
  <c r="U3991" i="5" s="1"/>
  <c r="S3991" i="5"/>
  <c r="S3564" i="5"/>
  <c r="T3564" i="5"/>
  <c r="U3564" i="5" s="1"/>
  <c r="V3564" i="5"/>
  <c r="V3895" i="5"/>
  <c r="T3895" i="5"/>
  <c r="U3895" i="5" s="1"/>
  <c r="S3895" i="5"/>
  <c r="V4437" i="5"/>
  <c r="N4109" i="5"/>
  <c r="R3998" i="5"/>
  <c r="R4034" i="5"/>
  <c r="R3854" i="5"/>
  <c r="N3905" i="5"/>
  <c r="T3751" i="5"/>
  <c r="U3751" i="5" s="1"/>
  <c r="S3751" i="5"/>
  <c r="V3751" i="5"/>
  <c r="S4219" i="5"/>
  <c r="N4091" i="5"/>
  <c r="T3993" i="5"/>
  <c r="U3993" i="5" s="1"/>
  <c r="S3993" i="5"/>
  <c r="V3993" i="5"/>
  <c r="N3902" i="5"/>
  <c r="R3845" i="5"/>
  <c r="T3880" i="5"/>
  <c r="U3880" i="5" s="1"/>
  <c r="S3880" i="5"/>
  <c r="V3880" i="5"/>
  <c r="N3944" i="5"/>
  <c r="R3851" i="5"/>
  <c r="R3542" i="5"/>
  <c r="N3659" i="5"/>
  <c r="S4071" i="5"/>
  <c r="N3838" i="5"/>
  <c r="N4034" i="5"/>
  <c r="S3874" i="5"/>
  <c r="N3858" i="5"/>
  <c r="N3772" i="5"/>
  <c r="R3516" i="5"/>
  <c r="T3885" i="5"/>
  <c r="U3885" i="5" s="1"/>
  <c r="R3779" i="5"/>
  <c r="R3655" i="5"/>
  <c r="T3655" i="5" s="1"/>
  <c r="U3655" i="5" s="1"/>
  <c r="R3596" i="5"/>
  <c r="R3947" i="5"/>
  <c r="R3668" i="5"/>
  <c r="S3668" i="5" s="1"/>
  <c r="T3607" i="5"/>
  <c r="U3607" i="5" s="1"/>
  <c r="V3607" i="5"/>
  <c r="S3607" i="5"/>
  <c r="S4107" i="5"/>
  <c r="N3815" i="5"/>
  <c r="N3814" i="5"/>
  <c r="V3674" i="5"/>
  <c r="T3674" i="5"/>
  <c r="U3674" i="5" s="1"/>
  <c r="S3674" i="5"/>
  <c r="V3626" i="5"/>
  <c r="T3626" i="5"/>
  <c r="U3626" i="5" s="1"/>
  <c r="S3626" i="5"/>
  <c r="T3938" i="5"/>
  <c r="U3938" i="5" s="1"/>
  <c r="R3731" i="5"/>
  <c r="R3648" i="5"/>
  <c r="T3648" i="5" s="1"/>
  <c r="U3648" i="5" s="1"/>
  <c r="R3584" i="5"/>
  <c r="S3584" i="5" s="1"/>
  <c r="N3779" i="5"/>
  <c r="R4852" i="5"/>
  <c r="V4852" i="5" s="1"/>
  <c r="N3778" i="5"/>
  <c r="N3692" i="5"/>
  <c r="Q3233" i="5"/>
  <c r="N3233" i="5"/>
  <c r="R3576" i="5"/>
  <c r="V3576" i="5" s="1"/>
  <c r="R3526" i="5"/>
  <c r="S3526" i="5" s="1"/>
  <c r="R3270" i="5"/>
  <c r="V3657" i="5"/>
  <c r="R3274" i="5"/>
  <c r="S3717" i="5"/>
  <c r="T3591" i="5"/>
  <c r="U3591" i="5" s="1"/>
  <c r="S3591" i="5"/>
  <c r="V3591" i="5"/>
  <c r="V3331" i="5"/>
  <c r="S3331" i="5"/>
  <c r="T3331" i="5"/>
  <c r="U3331" i="5" s="1"/>
  <c r="R3284" i="5"/>
  <c r="N3500" i="5"/>
  <c r="R3385" i="5"/>
  <c r="V3385" i="5" s="1"/>
  <c r="T3350" i="5"/>
  <c r="U3350" i="5" s="1"/>
  <c r="V3350" i="5"/>
  <c r="S3350" i="5"/>
  <c r="R3315" i="5"/>
  <c r="R3420" i="5"/>
  <c r="N3599" i="5"/>
  <c r="R3379" i="5"/>
  <c r="S3597" i="5"/>
  <c r="N3647" i="5"/>
  <c r="S3437" i="5"/>
  <c r="V3437" i="5"/>
  <c r="T3437" i="5"/>
  <c r="U3437" i="5" s="1"/>
  <c r="N3343" i="5"/>
  <c r="T3221" i="5"/>
  <c r="U3221" i="5" s="1"/>
  <c r="S3221" i="5"/>
  <c r="V3221" i="5"/>
  <c r="R3056" i="5"/>
  <c r="T3455" i="5"/>
  <c r="U3455" i="5" s="1"/>
  <c r="T3317" i="5"/>
  <c r="U3317" i="5" s="1"/>
  <c r="R3226" i="5"/>
  <c r="Q3044" i="5"/>
  <c r="N3044" i="5"/>
  <c r="V3304" i="5"/>
  <c r="R3278" i="5"/>
  <c r="T3278" i="5" s="1"/>
  <c r="U3278" i="5" s="1"/>
  <c r="S3073" i="5"/>
  <c r="T3073" i="5"/>
  <c r="U3073" i="5" s="1"/>
  <c r="V3073" i="5"/>
  <c r="R3445" i="5"/>
  <c r="S3246" i="5"/>
  <c r="V3246" i="5"/>
  <c r="T3246" i="5"/>
  <c r="U3246" i="5" s="1"/>
  <c r="Q3185" i="5"/>
  <c r="N3185" i="5"/>
  <c r="R3027" i="5"/>
  <c r="N2988" i="5"/>
  <c r="R3201" i="5"/>
  <c r="N3201" i="5"/>
  <c r="S3163" i="5"/>
  <c r="T3163" i="5"/>
  <c r="U3163" i="5" s="1"/>
  <c r="V3163" i="5"/>
  <c r="R2997" i="5"/>
  <c r="R2912" i="5"/>
  <c r="T3424" i="5"/>
  <c r="U3424" i="5" s="1"/>
  <c r="T3311" i="5"/>
  <c r="U3311" i="5" s="1"/>
  <c r="R3159" i="5"/>
  <c r="T3383" i="5"/>
  <c r="U3383" i="5" s="1"/>
  <c r="S2971" i="5"/>
  <c r="T2971" i="5"/>
  <c r="U2971" i="5" s="1"/>
  <c r="V2971" i="5"/>
  <c r="N3252" i="5"/>
  <c r="N3253" i="5"/>
  <c r="R3198" i="5"/>
  <c r="T3198" i="5" s="1"/>
  <c r="U3198" i="5" s="1"/>
  <c r="N3096" i="5"/>
  <c r="N3004" i="5"/>
  <c r="N2920" i="5"/>
  <c r="Q2837" i="5"/>
  <c r="N2837" i="5"/>
  <c r="Q2336" i="5"/>
  <c r="N2336" i="5"/>
  <c r="Q2264" i="5"/>
  <c r="N2264" i="5"/>
  <c r="N3239" i="5"/>
  <c r="N3063" i="5"/>
  <c r="Q2943" i="5"/>
  <c r="N2943" i="5"/>
  <c r="R2857" i="5"/>
  <c r="R2788" i="5"/>
  <c r="N2788" i="5"/>
  <c r="Q2686" i="5"/>
  <c r="N2686" i="5"/>
  <c r="N2656" i="5"/>
  <c r="R2656" i="5"/>
  <c r="R2623" i="5"/>
  <c r="N2623" i="5"/>
  <c r="T2585" i="5"/>
  <c r="U2585" i="5" s="1"/>
  <c r="S2585" i="5"/>
  <c r="V2585" i="5"/>
  <c r="R2479" i="5"/>
  <c r="N2479" i="5"/>
  <c r="R2370" i="5"/>
  <c r="N2370" i="5"/>
  <c r="N3263" i="5"/>
  <c r="R2840" i="5"/>
  <c r="R2688" i="5"/>
  <c r="R2616" i="5"/>
  <c r="N3179" i="5"/>
  <c r="S2970" i="5"/>
  <c r="T2970" i="5"/>
  <c r="U2970" i="5" s="1"/>
  <c r="V2970" i="5"/>
  <c r="Q2746" i="5"/>
  <c r="N2746" i="5"/>
  <c r="Q2697" i="5"/>
  <c r="N2697" i="5"/>
  <c r="N3128" i="5"/>
  <c r="R2532" i="5"/>
  <c r="N2532" i="5"/>
  <c r="Q2866" i="5"/>
  <c r="N2866" i="5"/>
  <c r="R2511" i="5"/>
  <c r="N2915" i="5"/>
  <c r="V2806" i="5"/>
  <c r="T2806" i="5"/>
  <c r="U2806" i="5" s="1"/>
  <c r="S2806" i="5"/>
  <c r="Q2766" i="5"/>
  <c r="N2766" i="5"/>
  <c r="Q2599" i="5"/>
  <c r="N2599" i="5"/>
  <c r="N2569" i="5"/>
  <c r="R2569" i="5"/>
  <c r="Q2499" i="5"/>
  <c r="N2499" i="5"/>
  <c r="R2448" i="5"/>
  <c r="N2448" i="5"/>
  <c r="Q2334" i="5"/>
  <c r="N2334" i="5"/>
  <c r="R2281" i="5"/>
  <c r="N2281" i="5"/>
  <c r="N2210" i="5"/>
  <c r="T2129" i="5"/>
  <c r="U2129" i="5" s="1"/>
  <c r="V2129" i="5"/>
  <c r="S2129" i="5"/>
  <c r="N3126" i="5"/>
  <c r="Q2796" i="5"/>
  <c r="N2796" i="5"/>
  <c r="R2731" i="5"/>
  <c r="T2693" i="5"/>
  <c r="U2693" i="5" s="1"/>
  <c r="S2693" i="5"/>
  <c r="V2693" i="5"/>
  <c r="Q2557" i="5"/>
  <c r="N2557" i="5"/>
  <c r="V1639" i="5"/>
  <c r="V2344" i="5"/>
  <c r="T2344" i="5"/>
  <c r="U2344" i="5" s="1"/>
  <c r="S2344" i="5"/>
  <c r="V1903" i="5"/>
  <c r="T1903" i="5"/>
  <c r="U1903" i="5" s="1"/>
  <c r="S1903" i="5"/>
  <c r="V1662" i="5"/>
  <c r="V1429" i="5"/>
  <c r="T1429" i="5"/>
  <c r="U1429" i="5" s="1"/>
  <c r="S1429" i="5"/>
  <c r="V552" i="5"/>
  <c r="V488" i="5"/>
  <c r="V29" i="5"/>
  <c r="V76" i="5"/>
  <c r="R8051" i="5"/>
  <c r="N8054" i="5"/>
  <c r="T8028" i="5"/>
  <c r="U8028" i="5" s="1"/>
  <c r="S8028" i="5"/>
  <c r="V8028" i="5"/>
  <c r="T7998" i="5"/>
  <c r="U7998" i="5" s="1"/>
  <c r="V7998" i="5"/>
  <c r="S7998" i="5"/>
  <c r="N7955" i="5"/>
  <c r="N7984" i="5"/>
  <c r="R7949" i="5"/>
  <c r="R7882" i="5"/>
  <c r="N7945" i="5"/>
  <c r="R7896" i="5"/>
  <c r="R7847" i="5"/>
  <c r="N7784" i="5"/>
  <c r="T7764" i="5"/>
  <c r="U7764" i="5" s="1"/>
  <c r="S7764" i="5"/>
  <c r="V7764" i="5"/>
  <c r="R7911" i="5"/>
  <c r="T7911" i="5" s="1"/>
  <c r="U7911" i="5" s="1"/>
  <c r="T7757" i="5"/>
  <c r="U7757" i="5" s="1"/>
  <c r="V7757" i="5"/>
  <c r="S7757" i="5"/>
  <c r="R7912" i="5"/>
  <c r="S7823" i="5"/>
  <c r="V7823" i="5"/>
  <c r="T7823" i="5"/>
  <c r="U7823" i="5" s="1"/>
  <c r="T7834" i="5"/>
  <c r="U7834" i="5" s="1"/>
  <c r="V7834" i="5"/>
  <c r="S7834" i="5"/>
  <c r="T7588" i="5"/>
  <c r="U7588" i="5" s="1"/>
  <c r="S7588" i="5"/>
  <c r="V7588" i="5"/>
  <c r="N7795" i="5"/>
  <c r="R7743" i="5"/>
  <c r="N7686" i="5"/>
  <c r="R7824" i="5"/>
  <c r="V7824" i="5" s="1"/>
  <c r="N7676" i="5"/>
  <c r="V7759" i="5"/>
  <c r="T7759" i="5"/>
  <c r="U7759" i="5" s="1"/>
  <c r="S7759" i="5"/>
  <c r="T7780" i="5"/>
  <c r="U7780" i="5" s="1"/>
  <c r="V7780" i="5"/>
  <c r="S7780" i="5"/>
  <c r="R7753" i="5"/>
  <c r="V7670" i="5"/>
  <c r="T7670" i="5"/>
  <c r="U7670" i="5" s="1"/>
  <c r="S7670" i="5"/>
  <c r="N7743" i="5"/>
  <c r="N7662" i="5"/>
  <c r="N7646" i="5"/>
  <c r="R7676" i="5"/>
  <c r="T7717" i="5"/>
  <c r="U7717" i="5" s="1"/>
  <c r="S7717" i="5"/>
  <c r="V7717" i="5"/>
  <c r="N7778" i="5"/>
  <c r="R7596" i="5"/>
  <c r="N7583" i="5"/>
  <c r="N7645" i="5"/>
  <c r="T7597" i="5"/>
  <c r="U7597" i="5" s="1"/>
  <c r="S7597" i="5"/>
  <c r="V7597" i="5"/>
  <c r="R7520" i="5"/>
  <c r="N7639" i="5"/>
  <c r="T7526" i="5"/>
  <c r="U7526" i="5" s="1"/>
  <c r="S7526" i="5"/>
  <c r="V7526" i="5"/>
  <c r="R7506" i="5"/>
  <c r="R7542" i="5"/>
  <c r="S7501" i="5"/>
  <c r="T7501" i="5"/>
  <c r="U7501" i="5" s="1"/>
  <c r="V7501" i="5"/>
  <c r="N7530" i="5"/>
  <c r="T7395" i="5"/>
  <c r="U7395" i="5" s="1"/>
  <c r="V7395" i="5"/>
  <c r="S7395" i="5"/>
  <c r="N7560" i="5"/>
  <c r="Q7272" i="5"/>
  <c r="N7272" i="5"/>
  <c r="R7262" i="5"/>
  <c r="T7262" i="5" s="1"/>
  <c r="U7262" i="5" s="1"/>
  <c r="R7210" i="5"/>
  <c r="R7187" i="5"/>
  <c r="N7187" i="5"/>
  <c r="R7163" i="5"/>
  <c r="T7163" i="5" s="1"/>
  <c r="U7163" i="5" s="1"/>
  <c r="V7312" i="5"/>
  <c r="R7333" i="5"/>
  <c r="S7333" i="5" s="1"/>
  <c r="N7409" i="5"/>
  <c r="N7243" i="5"/>
  <c r="N7343" i="5"/>
  <c r="R7218" i="5"/>
  <c r="V7218" i="5" s="1"/>
  <c r="N7320" i="5"/>
  <c r="R7205" i="5"/>
  <c r="Q7066" i="5"/>
  <c r="N7066" i="5"/>
  <c r="S7165" i="5"/>
  <c r="V7165" i="5"/>
  <c r="T7165" i="5"/>
  <c r="U7165" i="5" s="1"/>
  <c r="R7119" i="5"/>
  <c r="N7115" i="5"/>
  <c r="N7289" i="5"/>
  <c r="N7152" i="5"/>
  <c r="N7221" i="5"/>
  <c r="R7096" i="5"/>
  <c r="N7179" i="5"/>
  <c r="N7223" i="5"/>
  <c r="N7185" i="5"/>
  <c r="V7336" i="5"/>
  <c r="N7155" i="5"/>
  <c r="R7063" i="5"/>
  <c r="N7143" i="5"/>
  <c r="R7102" i="5"/>
  <c r="T7089" i="5"/>
  <c r="U7089" i="5" s="1"/>
  <c r="S7089" i="5"/>
  <c r="V7089" i="5"/>
  <c r="S7085" i="5"/>
  <c r="V7085" i="5"/>
  <c r="T7085" i="5"/>
  <c r="U7085" i="5" s="1"/>
  <c r="S7100" i="5"/>
  <c r="T7100" i="5"/>
  <c r="U7100" i="5" s="1"/>
  <c r="V7100" i="5"/>
  <c r="N6985" i="5"/>
  <c r="V6903" i="5"/>
  <c r="T6903" i="5"/>
  <c r="U6903" i="5" s="1"/>
  <c r="S6903" i="5"/>
  <c r="N7139" i="5"/>
  <c r="N7063" i="5"/>
  <c r="N7078" i="5"/>
  <c r="N7018" i="5"/>
  <c r="V6982" i="5"/>
  <c r="T6982" i="5"/>
  <c r="U6982" i="5" s="1"/>
  <c r="S6982" i="5"/>
  <c r="R6898" i="5"/>
  <c r="N7024" i="5"/>
  <c r="R6988" i="5"/>
  <c r="R6930" i="5"/>
  <c r="V6930" i="5" s="1"/>
  <c r="S7037" i="5"/>
  <c r="V7037" i="5"/>
  <c r="T7037" i="5"/>
  <c r="U7037" i="5" s="1"/>
  <c r="R7020" i="5"/>
  <c r="S7013" i="5"/>
  <c r="V7013" i="5"/>
  <c r="T7013" i="5"/>
  <c r="U7013" i="5" s="1"/>
  <c r="R6945" i="5"/>
  <c r="T6945" i="5" s="1"/>
  <c r="U6945" i="5" s="1"/>
  <c r="R7034" i="5"/>
  <c r="S7034" i="5" s="1"/>
  <c r="N6904" i="5"/>
  <c r="N6929" i="5"/>
  <c r="N6906" i="5"/>
  <c r="N6836" i="5"/>
  <c r="R6849" i="5"/>
  <c r="N6994" i="5"/>
  <c r="R6776" i="5"/>
  <c r="N6806" i="5"/>
  <c r="R6701" i="5"/>
  <c r="R6783" i="5"/>
  <c r="N6790" i="5"/>
  <c r="R6826" i="5"/>
  <c r="S6826" i="5" s="1"/>
  <c r="V6789" i="5"/>
  <c r="T6789" i="5"/>
  <c r="U6789" i="5" s="1"/>
  <c r="S6789" i="5"/>
  <c r="R6610" i="5"/>
  <c r="R6717" i="5"/>
  <c r="S6654" i="5"/>
  <c r="V6654" i="5"/>
  <c r="T6654" i="5"/>
  <c r="U6654" i="5" s="1"/>
  <c r="N6773" i="5"/>
  <c r="T6678" i="5"/>
  <c r="U6678" i="5" s="1"/>
  <c r="N6704" i="5"/>
  <c r="T6612" i="5"/>
  <c r="U6612" i="5" s="1"/>
  <c r="V6612" i="5"/>
  <c r="S6612" i="5"/>
  <c r="V6722" i="5"/>
  <c r="R6683" i="5"/>
  <c r="N6740" i="5"/>
  <c r="R6573" i="5"/>
  <c r="R6715" i="5"/>
  <c r="T6715" i="5" s="1"/>
  <c r="U6715" i="5" s="1"/>
  <c r="N6591" i="5"/>
  <c r="R6470" i="5"/>
  <c r="R6611" i="5"/>
  <c r="R6634" i="5"/>
  <c r="N6762" i="5"/>
  <c r="R6668" i="5"/>
  <c r="R6561" i="5"/>
  <c r="V6561" i="5" s="1"/>
  <c r="N6603" i="5"/>
  <c r="S6568" i="5"/>
  <c r="V6568" i="5"/>
  <c r="T6568" i="5"/>
  <c r="U6568" i="5" s="1"/>
  <c r="N6653" i="5"/>
  <c r="N6559" i="5"/>
  <c r="Q6465" i="5"/>
  <c r="N6465" i="5"/>
  <c r="S6504" i="5"/>
  <c r="V6504" i="5"/>
  <c r="T6504" i="5"/>
  <c r="U6504" i="5" s="1"/>
  <c r="R6480" i="5"/>
  <c r="N6491" i="5"/>
  <c r="N6602" i="5"/>
  <c r="R6478" i="5"/>
  <c r="T6467" i="5"/>
  <c r="U6467" i="5" s="1"/>
  <c r="S6467" i="5"/>
  <c r="V6467" i="5"/>
  <c r="T6358" i="5"/>
  <c r="U6358" i="5" s="1"/>
  <c r="S6358" i="5"/>
  <c r="V6358" i="5"/>
  <c r="N6539" i="5"/>
  <c r="N6461" i="5"/>
  <c r="N6515" i="5"/>
  <c r="R6394" i="5"/>
  <c r="T6394" i="5" s="1"/>
  <c r="U6394" i="5" s="1"/>
  <c r="N6500" i="5"/>
  <c r="N6470" i="5"/>
  <c r="T6328" i="5"/>
  <c r="U6328" i="5" s="1"/>
  <c r="S6328" i="5"/>
  <c r="V6328" i="5"/>
  <c r="N6476" i="5"/>
  <c r="S6195" i="5"/>
  <c r="V6195" i="5"/>
  <c r="T6195" i="5"/>
  <c r="U6195" i="5" s="1"/>
  <c r="R6454" i="5"/>
  <c r="S6454" i="5" s="1"/>
  <c r="T6440" i="5"/>
  <c r="U6440" i="5" s="1"/>
  <c r="S6440" i="5"/>
  <c r="V6440" i="5"/>
  <c r="N6389" i="5"/>
  <c r="R6209" i="5"/>
  <c r="T6331" i="5"/>
  <c r="U6331" i="5" s="1"/>
  <c r="S6331" i="5"/>
  <c r="V6331" i="5"/>
  <c r="Q6297" i="5"/>
  <c r="N6297" i="5"/>
  <c r="T6051" i="5"/>
  <c r="U6051" i="5" s="1"/>
  <c r="V6051" i="5"/>
  <c r="S6051" i="5"/>
  <c r="N6209" i="5"/>
  <c r="N6268" i="5"/>
  <c r="T6511" i="5"/>
  <c r="U6511" i="5" s="1"/>
  <c r="R6351" i="5"/>
  <c r="S6177" i="5"/>
  <c r="V6177" i="5"/>
  <c r="T6177" i="5"/>
  <c r="U6177" i="5" s="1"/>
  <c r="N6312" i="5"/>
  <c r="T6156" i="5"/>
  <c r="U6156" i="5" s="1"/>
  <c r="S6156" i="5"/>
  <c r="V6156" i="5"/>
  <c r="T6108" i="5"/>
  <c r="U6108" i="5" s="1"/>
  <c r="S6108" i="5"/>
  <c r="V6108" i="5"/>
  <c r="S6451" i="5"/>
  <c r="T6451" i="5"/>
  <c r="U6451" i="5" s="1"/>
  <c r="V6451" i="5"/>
  <c r="R6274" i="5"/>
  <c r="Q6000" i="5"/>
  <c r="N6000" i="5"/>
  <c r="N6178" i="5"/>
  <c r="S6189" i="5"/>
  <c r="T6189" i="5"/>
  <c r="U6189" i="5" s="1"/>
  <c r="V6189" i="5"/>
  <c r="R6127" i="5"/>
  <c r="R6032" i="5"/>
  <c r="T6032" i="5" s="1"/>
  <c r="U6032" i="5" s="1"/>
  <c r="T6236" i="5"/>
  <c r="U6236" i="5" s="1"/>
  <c r="R6141" i="5"/>
  <c r="Q6094" i="5"/>
  <c r="N6094" i="5"/>
  <c r="Q6190" i="5"/>
  <c r="N6190" i="5"/>
  <c r="S6092" i="5"/>
  <c r="V6092" i="5"/>
  <c r="T6092" i="5"/>
  <c r="U6092" i="5" s="1"/>
  <c r="R6140" i="5"/>
  <c r="S6140" i="5" s="1"/>
  <c r="R6093" i="5"/>
  <c r="T6093" i="5" s="1"/>
  <c r="U6093" i="5" s="1"/>
  <c r="R6076" i="5"/>
  <c r="R6055" i="5"/>
  <c r="V6055" i="5" s="1"/>
  <c r="N6105" i="5"/>
  <c r="N6215" i="5"/>
  <c r="R6139" i="5"/>
  <c r="V6139" i="5" s="1"/>
  <c r="R6231" i="5"/>
  <c r="R6270" i="5"/>
  <c r="N6085" i="5"/>
  <c r="V5968" i="5"/>
  <c r="T5968" i="5"/>
  <c r="U5968" i="5" s="1"/>
  <c r="S5968" i="5"/>
  <c r="V5946" i="5"/>
  <c r="T5946" i="5"/>
  <c r="U5946" i="5" s="1"/>
  <c r="S5946" i="5"/>
  <c r="N6128" i="5"/>
  <c r="N5902" i="5"/>
  <c r="S5878" i="5"/>
  <c r="V5878" i="5"/>
  <c r="T5878" i="5"/>
  <c r="U5878" i="5" s="1"/>
  <c r="Q5813" i="5"/>
  <c r="N5813" i="5"/>
  <c r="R6082" i="5"/>
  <c r="V6082" i="5" s="1"/>
  <c r="R5889" i="5"/>
  <c r="V5889" i="5" s="1"/>
  <c r="T6050" i="5"/>
  <c r="U6050" i="5" s="1"/>
  <c r="S6050" i="5"/>
  <c r="V6050" i="5"/>
  <c r="N5988" i="5"/>
  <c r="R5876" i="5"/>
  <c r="N6073" i="5"/>
  <c r="N6008" i="5"/>
  <c r="R5984" i="5"/>
  <c r="T5984" i="5" s="1"/>
  <c r="U5984" i="5" s="1"/>
  <c r="N5870" i="5"/>
  <c r="S6210" i="5"/>
  <c r="N6151" i="5"/>
  <c r="R6020" i="5"/>
  <c r="V6020" i="5" s="1"/>
  <c r="V5828" i="5"/>
  <c r="T5828" i="5"/>
  <c r="U5828" i="5" s="1"/>
  <c r="S5828" i="5"/>
  <c r="N5969" i="5"/>
  <c r="R5754" i="5"/>
  <c r="N5981" i="5"/>
  <c r="R5741" i="5"/>
  <c r="R5699" i="5"/>
  <c r="N5943" i="5"/>
  <c r="N5804" i="5"/>
  <c r="N5864" i="5"/>
  <c r="N5793" i="5"/>
  <c r="S5581" i="5"/>
  <c r="T5581" i="5"/>
  <c r="U5581" i="5" s="1"/>
  <c r="V5581" i="5"/>
  <c r="S5863" i="5"/>
  <c r="T5863" i="5"/>
  <c r="U5863" i="5" s="1"/>
  <c r="V5863" i="5"/>
  <c r="N5816" i="5"/>
  <c r="R5534" i="5"/>
  <c r="R5462" i="5"/>
  <c r="R5390" i="5"/>
  <c r="N5687" i="5"/>
  <c r="V6007" i="5"/>
  <c r="N5916" i="5"/>
  <c r="R5303" i="5"/>
  <c r="N5657" i="5"/>
  <c r="Q5538" i="5"/>
  <c r="N5538" i="5"/>
  <c r="S5443" i="5"/>
  <c r="T5443" i="5"/>
  <c r="U5443" i="5" s="1"/>
  <c r="V5443" i="5"/>
  <c r="N5316" i="5"/>
  <c r="N5742" i="5"/>
  <c r="Q5448" i="5"/>
  <c r="N5448" i="5"/>
  <c r="N5775" i="5"/>
  <c r="S5518" i="5"/>
  <c r="T5518" i="5"/>
  <c r="U5518" i="5" s="1"/>
  <c r="V5518" i="5"/>
  <c r="S5434" i="5"/>
  <c r="T5434" i="5"/>
  <c r="U5434" i="5" s="1"/>
  <c r="V5434" i="5"/>
  <c r="R5317" i="5"/>
  <c r="T5317" i="5" s="1"/>
  <c r="U5317" i="5" s="1"/>
  <c r="N5753" i="5"/>
  <c r="R5439" i="5"/>
  <c r="R5573" i="5"/>
  <c r="R5489" i="5"/>
  <c r="R5400" i="5"/>
  <c r="R5363" i="5"/>
  <c r="N5688" i="5"/>
  <c r="S5386" i="5"/>
  <c r="T5386" i="5"/>
  <c r="U5386" i="5" s="1"/>
  <c r="V5386" i="5"/>
  <c r="N5565" i="5"/>
  <c r="N5537" i="5"/>
  <c r="N5483" i="5"/>
  <c r="V5321" i="5"/>
  <c r="T5659" i="5"/>
  <c r="U5659" i="5" s="1"/>
  <c r="N5576" i="5"/>
  <c r="S5623" i="5"/>
  <c r="T5623" i="5"/>
  <c r="U5623" i="5" s="1"/>
  <c r="V5623" i="5"/>
  <c r="R5312" i="5"/>
  <c r="N5691" i="5"/>
  <c r="N5456" i="5"/>
  <c r="R5301" i="5"/>
  <c r="R5129" i="5"/>
  <c r="V5129" i="5" s="1"/>
  <c r="R5196" i="5"/>
  <c r="S5196" i="5" s="1"/>
  <c r="R5062" i="5"/>
  <c r="S4680" i="5"/>
  <c r="V4680" i="5"/>
  <c r="T4680" i="5"/>
  <c r="U4680" i="5" s="1"/>
  <c r="N5303" i="5"/>
  <c r="R5232" i="5"/>
  <c r="S5073" i="5"/>
  <c r="V5073" i="5"/>
  <c r="T5073" i="5"/>
  <c r="U5073" i="5" s="1"/>
  <c r="Q5009" i="5"/>
  <c r="N5009" i="5"/>
  <c r="V5368" i="5"/>
  <c r="V5063" i="5"/>
  <c r="T5063" i="5"/>
  <c r="U5063" i="5" s="1"/>
  <c r="S5063" i="5"/>
  <c r="N5268" i="5"/>
  <c r="N5600" i="5"/>
  <c r="S5103" i="5"/>
  <c r="V5103" i="5"/>
  <c r="T5103" i="5"/>
  <c r="U5103" i="5" s="1"/>
  <c r="N5342" i="5"/>
  <c r="T5119" i="5"/>
  <c r="U5119" i="5" s="1"/>
  <c r="S5119" i="5"/>
  <c r="V5119" i="5"/>
  <c r="R5068" i="5"/>
  <c r="T5068" i="5" s="1"/>
  <c r="U5068" i="5" s="1"/>
  <c r="N4894" i="5"/>
  <c r="N5586" i="5"/>
  <c r="Q5283" i="5"/>
  <c r="N5283" i="5"/>
  <c r="Q5124" i="5"/>
  <c r="N5124" i="5"/>
  <c r="N5354" i="5"/>
  <c r="R5033" i="5"/>
  <c r="S5175" i="5"/>
  <c r="V5175" i="5"/>
  <c r="T5175" i="5"/>
  <c r="U5175" i="5" s="1"/>
  <c r="N5415" i="5"/>
  <c r="N5309" i="5"/>
  <c r="N5264" i="5"/>
  <c r="T5089" i="5"/>
  <c r="U5089" i="5" s="1"/>
  <c r="S5089" i="5"/>
  <c r="V5089" i="5"/>
  <c r="R5321" i="5"/>
  <c r="T5321" i="5" s="1"/>
  <c r="U5321" i="5" s="1"/>
  <c r="R5286" i="5"/>
  <c r="R4990" i="5"/>
  <c r="N4787" i="5"/>
  <c r="N5198" i="5"/>
  <c r="N5078" i="5"/>
  <c r="V5049" i="5"/>
  <c r="S4902" i="5"/>
  <c r="T4902" i="5"/>
  <c r="U4902" i="5" s="1"/>
  <c r="V4902" i="5"/>
  <c r="S4796" i="5"/>
  <c r="V4796" i="5"/>
  <c r="T4796" i="5"/>
  <c r="U4796" i="5" s="1"/>
  <c r="R4719" i="5"/>
  <c r="S4928" i="5"/>
  <c r="T4928" i="5"/>
  <c r="U4928" i="5" s="1"/>
  <c r="V4928" i="5"/>
  <c r="S4698" i="5"/>
  <c r="T4698" i="5"/>
  <c r="U4698" i="5" s="1"/>
  <c r="V4698" i="5"/>
  <c r="N5082" i="5"/>
  <c r="R4915" i="5"/>
  <c r="Q4865" i="5"/>
  <c r="N4865" i="5"/>
  <c r="Q4817" i="5"/>
  <c r="N4817" i="5"/>
  <c r="R5022" i="5"/>
  <c r="V5022" i="5" s="1"/>
  <c r="S4782" i="5"/>
  <c r="V4782" i="5"/>
  <c r="T4782" i="5"/>
  <c r="U4782" i="5" s="1"/>
  <c r="N5034" i="5"/>
  <c r="N4972" i="5"/>
  <c r="R4918" i="5"/>
  <c r="V4918" i="5" s="1"/>
  <c r="R4847" i="5"/>
  <c r="V5217" i="5"/>
  <c r="N5008" i="5"/>
  <c r="N4901" i="5"/>
  <c r="R4901" i="5"/>
  <c r="R4825" i="5"/>
  <c r="V4825" i="5" s="1"/>
  <c r="R4792" i="5"/>
  <c r="V4792" i="5" s="1"/>
  <c r="R4690" i="5"/>
  <c r="S4748" i="5"/>
  <c r="V4748" i="5"/>
  <c r="T4748" i="5"/>
  <c r="U4748" i="5" s="1"/>
  <c r="R4626" i="5"/>
  <c r="V4488" i="5"/>
  <c r="S4658" i="5"/>
  <c r="T4658" i="5"/>
  <c r="U4658" i="5" s="1"/>
  <c r="V4658" i="5"/>
  <c r="R4894" i="5"/>
  <c r="R4519" i="5"/>
  <c r="R4489" i="5"/>
  <c r="N4999" i="5"/>
  <c r="S4806" i="5"/>
  <c r="T4806" i="5"/>
  <c r="U4806" i="5" s="1"/>
  <c r="V4806" i="5"/>
  <c r="T4452" i="5"/>
  <c r="U4452" i="5" s="1"/>
  <c r="V4452" i="5"/>
  <c r="S4452" i="5"/>
  <c r="V4347" i="5"/>
  <c r="T4347" i="5"/>
  <c r="U4347" i="5" s="1"/>
  <c r="S4347" i="5"/>
  <c r="T4801" i="5"/>
  <c r="U4801" i="5" s="1"/>
  <c r="S4801" i="5"/>
  <c r="V4801" i="5"/>
  <c r="V4686" i="5"/>
  <c r="V5109" i="5"/>
  <c r="N4863" i="5"/>
  <c r="N4899" i="5"/>
  <c r="R4648" i="5"/>
  <c r="V4648" i="5" s="1"/>
  <c r="R4614" i="5"/>
  <c r="N4542" i="5"/>
  <c r="R4528" i="5"/>
  <c r="N4696" i="5"/>
  <c r="T4982" i="5"/>
  <c r="U4982" i="5" s="1"/>
  <c r="T4611" i="5"/>
  <c r="U4611" i="5" s="1"/>
  <c r="S4611" i="5"/>
  <c r="V4611" i="5"/>
  <c r="N4506" i="5"/>
  <c r="R4452" i="5"/>
  <c r="N4588" i="5"/>
  <c r="S4401" i="5"/>
  <c r="V4401" i="5"/>
  <c r="T4401" i="5"/>
  <c r="U4401" i="5" s="1"/>
  <c r="T4676" i="5"/>
  <c r="U4676" i="5" s="1"/>
  <c r="R4459" i="5"/>
  <c r="S4459" i="5" s="1"/>
  <c r="R4378" i="5"/>
  <c r="N4456" i="5"/>
  <c r="T4898" i="5"/>
  <c r="U4898" i="5" s="1"/>
  <c r="N4639" i="5"/>
  <c r="N4422" i="5"/>
  <c r="N4371" i="5"/>
  <c r="R4663" i="5"/>
  <c r="N4528" i="5"/>
  <c r="T4874" i="5"/>
  <c r="U4874" i="5" s="1"/>
  <c r="R4600" i="5"/>
  <c r="V4600" i="5" s="1"/>
  <c r="N4538" i="5"/>
  <c r="V4331" i="5"/>
  <c r="T4331" i="5"/>
  <c r="U4331" i="5" s="1"/>
  <c r="S4331" i="5"/>
  <c r="R4303" i="5"/>
  <c r="Q4167" i="5"/>
  <c r="N4167" i="5"/>
  <c r="N4498" i="5"/>
  <c r="N4584" i="5"/>
  <c r="V4387" i="5"/>
  <c r="S4387" i="5"/>
  <c r="T4387" i="5"/>
  <c r="U4387" i="5" s="1"/>
  <c r="N4261" i="5"/>
  <c r="R4228" i="5"/>
  <c r="N4354" i="5"/>
  <c r="R4310" i="5"/>
  <c r="R4218" i="5"/>
  <c r="N4504" i="5"/>
  <c r="S4384" i="5"/>
  <c r="N4511" i="5"/>
  <c r="N4325" i="5"/>
  <c r="R4655" i="5"/>
  <c r="S4655" i="5" s="1"/>
  <c r="V4424" i="5"/>
  <c r="R4295" i="5"/>
  <c r="N4246" i="5"/>
  <c r="V3984" i="5"/>
  <c r="T3984" i="5"/>
  <c r="U3984" i="5" s="1"/>
  <c r="S3984" i="5"/>
  <c r="N4203" i="5"/>
  <c r="S4231" i="5"/>
  <c r="N4144" i="5"/>
  <c r="Q3628" i="5"/>
  <c r="N3628" i="5"/>
  <c r="R4105" i="5"/>
  <c r="R4008" i="5"/>
  <c r="V4008" i="5" s="1"/>
  <c r="R3980" i="5"/>
  <c r="R4258" i="5"/>
  <c r="V3996" i="5"/>
  <c r="T3996" i="5"/>
  <c r="U3996" i="5" s="1"/>
  <c r="S3996" i="5"/>
  <c r="R4285" i="5"/>
  <c r="V4285" i="5" s="1"/>
  <c r="R4149" i="5"/>
  <c r="V4149" i="5" s="1"/>
  <c r="N4074" i="5"/>
  <c r="N4221" i="5"/>
  <c r="V4682" i="5"/>
  <c r="V4196" i="5"/>
  <c r="T4196" i="5"/>
  <c r="U4196" i="5" s="1"/>
  <c r="S4196" i="5"/>
  <c r="V4151" i="5"/>
  <c r="T4151" i="5"/>
  <c r="U4151" i="5" s="1"/>
  <c r="S4151" i="5"/>
  <c r="S4083" i="5"/>
  <c r="R3785" i="5"/>
  <c r="S4437" i="5"/>
  <c r="T4101" i="5"/>
  <c r="U4101" i="5" s="1"/>
  <c r="S4101" i="5"/>
  <c r="V4101" i="5"/>
  <c r="T3841" i="5"/>
  <c r="U3841" i="5" s="1"/>
  <c r="S3841" i="5"/>
  <c r="V3841" i="5"/>
  <c r="N3786" i="5"/>
  <c r="T3733" i="5"/>
  <c r="U3733" i="5" s="1"/>
  <c r="S3733" i="5"/>
  <c r="V3733" i="5"/>
  <c r="S3558" i="5"/>
  <c r="V3558" i="5"/>
  <c r="T3558" i="5"/>
  <c r="U3558" i="5" s="1"/>
  <c r="N4141" i="5"/>
  <c r="S4145" i="5"/>
  <c r="N3925" i="5"/>
  <c r="R3818" i="5"/>
  <c r="V4053" i="5"/>
  <c r="N3798" i="5"/>
  <c r="N4170" i="5"/>
  <c r="R4087" i="5"/>
  <c r="N4050" i="5"/>
  <c r="N3992" i="5"/>
  <c r="V3955" i="5"/>
  <c r="T3955" i="5"/>
  <c r="U3955" i="5" s="1"/>
  <c r="S3955" i="5"/>
  <c r="R4091" i="5"/>
  <c r="R3870" i="5"/>
  <c r="T3715" i="5"/>
  <c r="U3715" i="5" s="1"/>
  <c r="S3715" i="5"/>
  <c r="V3715" i="5"/>
  <c r="N3998" i="5"/>
  <c r="N3738" i="5"/>
  <c r="R3611" i="5"/>
  <c r="R3792" i="5"/>
  <c r="V3792" i="5" s="1"/>
  <c r="V3581" i="5"/>
  <c r="S3581" i="5"/>
  <c r="T3581" i="5"/>
  <c r="U3581" i="5" s="1"/>
  <c r="R3438" i="5"/>
  <c r="S4171" i="5"/>
  <c r="S3643" i="5"/>
  <c r="V3643" i="5"/>
  <c r="T3643" i="5"/>
  <c r="U3643" i="5" s="1"/>
  <c r="N3737" i="5"/>
  <c r="S3856" i="5"/>
  <c r="V3856" i="5"/>
  <c r="T3856" i="5"/>
  <c r="U3856" i="5" s="1"/>
  <c r="Q3758" i="5"/>
  <c r="N3758" i="5"/>
  <c r="N3725" i="5"/>
  <c r="N3654" i="5"/>
  <c r="S3483" i="5"/>
  <c r="V3483" i="5"/>
  <c r="T3483" i="5"/>
  <c r="U3483" i="5" s="1"/>
  <c r="S3375" i="5"/>
  <c r="V3375" i="5"/>
  <c r="T3375" i="5"/>
  <c r="U3375" i="5" s="1"/>
  <c r="T3267" i="5"/>
  <c r="U3267" i="5" s="1"/>
  <c r="S3267" i="5"/>
  <c r="V3267" i="5"/>
  <c r="T3862" i="5"/>
  <c r="U3862" i="5" s="1"/>
  <c r="S3862" i="5"/>
  <c r="V3862" i="5"/>
  <c r="N3790" i="5"/>
  <c r="T3603" i="5"/>
  <c r="U3603" i="5" s="1"/>
  <c r="S3603" i="5"/>
  <c r="V3603" i="5"/>
  <c r="R3577" i="5"/>
  <c r="T3577" i="5" s="1"/>
  <c r="U3577" i="5" s="1"/>
  <c r="S3806" i="5"/>
  <c r="N3748" i="5"/>
  <c r="R3580" i="5"/>
  <c r="N3809" i="5"/>
  <c r="N3670" i="5"/>
  <c r="N3582" i="5"/>
  <c r="V3849" i="5"/>
  <c r="S3770" i="5"/>
  <c r="T3651" i="5"/>
  <c r="U3651" i="5" s="1"/>
  <c r="S3651" i="5"/>
  <c r="V3651" i="5"/>
  <c r="S3974" i="5"/>
  <c r="N3773" i="5"/>
  <c r="N3685" i="5"/>
  <c r="R3583" i="5"/>
  <c r="V3583" i="5" s="1"/>
  <c r="S3465" i="5"/>
  <c r="V3465" i="5"/>
  <c r="T3465" i="5"/>
  <c r="U3465" i="5" s="1"/>
  <c r="S3357" i="5"/>
  <c r="V3357" i="5"/>
  <c r="T3357" i="5"/>
  <c r="U3357" i="5" s="1"/>
  <c r="S3381" i="5"/>
  <c r="T3381" i="5"/>
  <c r="U3381" i="5" s="1"/>
  <c r="V3381" i="5"/>
  <c r="V3337" i="5"/>
  <c r="T3337" i="5"/>
  <c r="U3337" i="5" s="1"/>
  <c r="S3337" i="5"/>
  <c r="S3657" i="5"/>
  <c r="V3401" i="5"/>
  <c r="N3563" i="5"/>
  <c r="S3310" i="5"/>
  <c r="V3310" i="5"/>
  <c r="T3310" i="5"/>
  <c r="U3310" i="5" s="1"/>
  <c r="N3498" i="5"/>
  <c r="N3569" i="5"/>
  <c r="S3453" i="5"/>
  <c r="T3453" i="5"/>
  <c r="U3453" i="5" s="1"/>
  <c r="V3453" i="5"/>
  <c r="T3585" i="5"/>
  <c r="U3585" i="5" s="1"/>
  <c r="S3585" i="5"/>
  <c r="V3585" i="5"/>
  <c r="R3252" i="5"/>
  <c r="V3579" i="5"/>
  <c r="R3428" i="5"/>
  <c r="V3473" i="5"/>
  <c r="V3195" i="5"/>
  <c r="T3195" i="5"/>
  <c r="U3195" i="5" s="1"/>
  <c r="S3195" i="5"/>
  <c r="Q3156" i="5"/>
  <c r="N3156" i="5"/>
  <c r="R3093" i="5"/>
  <c r="N3093" i="5"/>
  <c r="S3055" i="5"/>
  <c r="T3055" i="5"/>
  <c r="U3055" i="5" s="1"/>
  <c r="V3055" i="5"/>
  <c r="R2979" i="5"/>
  <c r="N2979" i="5"/>
  <c r="T3304" i="5"/>
  <c r="U3304" i="5" s="1"/>
  <c r="N3276" i="5"/>
  <c r="R3023" i="5"/>
  <c r="N3023" i="5"/>
  <c r="R3197" i="5"/>
  <c r="S3234" i="5"/>
  <c r="T3234" i="5"/>
  <c r="U3234" i="5" s="1"/>
  <c r="V3234" i="5"/>
  <c r="N3184" i="5"/>
  <c r="Q3020" i="5"/>
  <c r="N3020" i="5"/>
  <c r="Q2864" i="5"/>
  <c r="N2864" i="5"/>
  <c r="T3347" i="5"/>
  <c r="U3347" i="5" s="1"/>
  <c r="S2911" i="5"/>
  <c r="T2911" i="5"/>
  <c r="U2911" i="5" s="1"/>
  <c r="V2911" i="5"/>
  <c r="V3311" i="5"/>
  <c r="R3194" i="5"/>
  <c r="R3108" i="5"/>
  <c r="R3050" i="5"/>
  <c r="R3117" i="5"/>
  <c r="R3008" i="5"/>
  <c r="S3008" i="5" s="1"/>
  <c r="N3486" i="5"/>
  <c r="V3353" i="5"/>
  <c r="N3165" i="5"/>
  <c r="R3110" i="5"/>
  <c r="N3450" i="5"/>
  <c r="R3338" i="5"/>
  <c r="V3338" i="5" s="1"/>
  <c r="N3190" i="5"/>
  <c r="T3251" i="5"/>
  <c r="U3251" i="5" s="1"/>
  <c r="V3251" i="5"/>
  <c r="S3251" i="5"/>
  <c r="S3169" i="5"/>
  <c r="T3169" i="5"/>
  <c r="U3169" i="5" s="1"/>
  <c r="V3169" i="5"/>
  <c r="T2833" i="5"/>
  <c r="U2833" i="5" s="1"/>
  <c r="V2833" i="5"/>
  <c r="S2833" i="5"/>
  <c r="Q2762" i="5"/>
  <c r="N2762" i="5"/>
  <c r="Q2690" i="5"/>
  <c r="N2690" i="5"/>
  <c r="Q2618" i="5"/>
  <c r="N2618" i="5"/>
  <c r="Q2546" i="5"/>
  <c r="N2546" i="5"/>
  <c r="Q2474" i="5"/>
  <c r="N2474" i="5"/>
  <c r="Q2402" i="5"/>
  <c r="N2402" i="5"/>
  <c r="Q2330" i="5"/>
  <c r="N2330" i="5"/>
  <c r="Q2258" i="5"/>
  <c r="N2258" i="5"/>
  <c r="R2901" i="5"/>
  <c r="N2901" i="5"/>
  <c r="Q2781" i="5"/>
  <c r="N2781" i="5"/>
  <c r="R2751" i="5"/>
  <c r="N2751" i="5"/>
  <c r="Q2616" i="5"/>
  <c r="N2616" i="5"/>
  <c r="T2513" i="5"/>
  <c r="U2513" i="5" s="1"/>
  <c r="S2513" i="5"/>
  <c r="V2513" i="5"/>
  <c r="R2428" i="5"/>
  <c r="N2428" i="5"/>
  <c r="T2297" i="5"/>
  <c r="U2297" i="5" s="1"/>
  <c r="S2297" i="5"/>
  <c r="V2297" i="5"/>
  <c r="N2224" i="5"/>
  <c r="R2224" i="5"/>
  <c r="T2156" i="5"/>
  <c r="U2156" i="5" s="1"/>
  <c r="V2156" i="5"/>
  <c r="S2156" i="5"/>
  <c r="N3218" i="5"/>
  <c r="N3155" i="5"/>
  <c r="V2960" i="5"/>
  <c r="T2926" i="5"/>
  <c r="U2926" i="5" s="1"/>
  <c r="V2926" i="5"/>
  <c r="S2926" i="5"/>
  <c r="Q2900" i="5"/>
  <c r="N2900" i="5"/>
  <c r="T2789" i="5"/>
  <c r="U2789" i="5" s="1"/>
  <c r="S2789" i="5"/>
  <c r="V2789" i="5"/>
  <c r="N2696" i="5"/>
  <c r="T2573" i="5"/>
  <c r="U2573" i="5" s="1"/>
  <c r="S2573" i="5"/>
  <c r="V2573" i="5"/>
  <c r="R2502" i="5"/>
  <c r="N2502" i="5"/>
  <c r="T2429" i="5"/>
  <c r="U2429" i="5" s="1"/>
  <c r="S2429" i="5"/>
  <c r="V2429" i="5"/>
  <c r="N3107" i="5"/>
  <c r="N2582" i="5"/>
  <c r="N3200" i="5"/>
  <c r="T2561" i="5"/>
  <c r="U2561" i="5" s="1"/>
  <c r="S2561" i="5"/>
  <c r="V2561" i="5"/>
  <c r="N3197" i="5"/>
  <c r="N3027" i="5"/>
  <c r="N2895" i="5"/>
  <c r="Q2764" i="5"/>
  <c r="N2764" i="5"/>
  <c r="N2734" i="5"/>
  <c r="R2701" i="5"/>
  <c r="T2663" i="5"/>
  <c r="U2663" i="5" s="1"/>
  <c r="S2663" i="5"/>
  <c r="V2663" i="5"/>
  <c r="R2592" i="5"/>
  <c r="N2592" i="5"/>
  <c r="N2498" i="5"/>
  <c r="R2397" i="5"/>
  <c r="N2397" i="5"/>
  <c r="Q2332" i="5"/>
  <c r="N2332" i="5"/>
  <c r="R2209" i="5"/>
  <c r="N2209" i="5"/>
  <c r="T2111" i="5"/>
  <c r="U2111" i="5" s="1"/>
  <c r="V2111" i="5"/>
  <c r="S2111" i="5"/>
  <c r="N3099" i="5"/>
  <c r="Q2794" i="5"/>
  <c r="N2794" i="5"/>
  <c r="R2764" i="5"/>
  <c r="Q2724" i="5"/>
  <c r="N2724" i="5"/>
  <c r="V2661" i="5"/>
  <c r="Q2631" i="5"/>
  <c r="N2631" i="5"/>
  <c r="V2691" i="5"/>
  <c r="V2251" i="5"/>
  <c r="V1548" i="5"/>
  <c r="V1780" i="5"/>
  <c r="T1780" i="5"/>
  <c r="U1780" i="5" s="1"/>
  <c r="S1780" i="5"/>
  <c r="T2329" i="5"/>
  <c r="U2329" i="5" s="1"/>
  <c r="S2329" i="5"/>
  <c r="V2329" i="5"/>
  <c r="V1999" i="5"/>
  <c r="T1999" i="5"/>
  <c r="U1999" i="5" s="1"/>
  <c r="S1999" i="5"/>
  <c r="V1834" i="5"/>
  <c r="T1834" i="5"/>
  <c r="U1834" i="5" s="1"/>
  <c r="S1834" i="5"/>
  <c r="V789" i="5"/>
  <c r="T789" i="5"/>
  <c r="U789" i="5" s="1"/>
  <c r="S789" i="5"/>
  <c r="V70" i="5"/>
  <c r="N8019" i="5"/>
  <c r="V7999" i="5"/>
  <c r="R8036" i="5"/>
  <c r="V8058" i="5"/>
  <c r="T8058" i="5"/>
  <c r="U8058" i="5" s="1"/>
  <c r="S8058" i="5"/>
  <c r="S8023" i="5"/>
  <c r="V8023" i="5"/>
  <c r="T8023" i="5"/>
  <c r="U8023" i="5" s="1"/>
  <c r="R8029" i="5"/>
  <c r="R7963" i="5"/>
  <c r="T7963" i="5" s="1"/>
  <c r="U7963" i="5" s="1"/>
  <c r="N7995" i="5"/>
  <c r="N8008" i="5"/>
  <c r="R8015" i="5"/>
  <c r="R8059" i="5"/>
  <c r="S8059" i="5" s="1"/>
  <c r="Q8045" i="5"/>
  <c r="N8045" i="5"/>
  <c r="R7959" i="5"/>
  <c r="T7959" i="5" s="1"/>
  <c r="U7959" i="5" s="1"/>
  <c r="R8011" i="5"/>
  <c r="R8005" i="5"/>
  <c r="R8032" i="5"/>
  <c r="V7965" i="5"/>
  <c r="T7965" i="5"/>
  <c r="U7965" i="5" s="1"/>
  <c r="S7965" i="5"/>
  <c r="N7926" i="5"/>
  <c r="N7944" i="5"/>
  <c r="N7969" i="5"/>
  <c r="Q8015" i="5"/>
  <c r="N8015" i="5"/>
  <c r="N8018" i="5"/>
  <c r="R7865" i="5"/>
  <c r="T7884" i="5"/>
  <c r="U7884" i="5" s="1"/>
  <c r="V7884" i="5"/>
  <c r="S7884" i="5"/>
  <c r="V7970" i="5"/>
  <c r="S7858" i="5"/>
  <c r="V7858" i="5"/>
  <c r="T7858" i="5"/>
  <c r="U7858" i="5" s="1"/>
  <c r="R7827" i="5"/>
  <c r="V7827" i="5" s="1"/>
  <c r="S7775" i="5"/>
  <c r="V7775" i="5"/>
  <c r="T7775" i="5"/>
  <c r="U7775" i="5" s="1"/>
  <c r="R7831" i="5"/>
  <c r="V7831" i="5" s="1"/>
  <c r="S7817" i="5"/>
  <c r="V7817" i="5"/>
  <c r="T7817" i="5"/>
  <c r="U7817" i="5" s="1"/>
  <c r="N7748" i="5"/>
  <c r="N7845" i="5"/>
  <c r="N7762" i="5"/>
  <c r="N7808" i="5"/>
  <c r="N7839" i="5"/>
  <c r="R7789" i="5"/>
  <c r="N7822" i="5"/>
  <c r="R7720" i="5"/>
  <c r="T7720" i="5" s="1"/>
  <c r="U7720" i="5" s="1"/>
  <c r="T7570" i="5"/>
  <c r="U7570" i="5" s="1"/>
  <c r="V7570" i="5"/>
  <c r="S7570" i="5"/>
  <c r="N7883" i="5"/>
  <c r="N7789" i="5"/>
  <c r="V7737" i="5"/>
  <c r="T7737" i="5"/>
  <c r="U7737" i="5" s="1"/>
  <c r="S7737" i="5"/>
  <c r="N7684" i="5"/>
  <c r="R7777" i="5"/>
  <c r="T7799" i="5"/>
  <c r="U7799" i="5" s="1"/>
  <c r="R7747" i="5"/>
  <c r="R7661" i="5"/>
  <c r="R7773" i="5"/>
  <c r="V7773" i="5" s="1"/>
  <c r="N7656" i="5"/>
  <c r="R7660" i="5"/>
  <c r="N7729" i="5"/>
  <c r="T7614" i="5"/>
  <c r="U7614" i="5" s="1"/>
  <c r="V7614" i="5"/>
  <c r="S7614" i="5"/>
  <c r="N7704" i="5"/>
  <c r="N7643" i="5"/>
  <c r="R7617" i="5"/>
  <c r="N7660" i="5"/>
  <c r="N7715" i="5"/>
  <c r="N7649" i="5"/>
  <c r="N7758" i="5"/>
  <c r="R7772" i="5"/>
  <c r="R7675" i="5"/>
  <c r="N7667" i="5"/>
  <c r="Q7518" i="5"/>
  <c r="N7518" i="5"/>
  <c r="R7609" i="5"/>
  <c r="R7601" i="5"/>
  <c r="V7562" i="5"/>
  <c r="T7557" i="5"/>
  <c r="U7557" i="5" s="1"/>
  <c r="V7557" i="5"/>
  <c r="S7557" i="5"/>
  <c r="R7524" i="5"/>
  <c r="N7551" i="5"/>
  <c r="N7617" i="5"/>
  <c r="S7608" i="5"/>
  <c r="N7598" i="5"/>
  <c r="N7681" i="5"/>
  <c r="N7418" i="5"/>
  <c r="R7443" i="5"/>
  <c r="R7458" i="5"/>
  <c r="R7442" i="5"/>
  <c r="V7442" i="5" s="1"/>
  <c r="N7445" i="5"/>
  <c r="S7525" i="5"/>
  <c r="V7525" i="5"/>
  <c r="T7525" i="5"/>
  <c r="U7525" i="5" s="1"/>
  <c r="S7462" i="5"/>
  <c r="R7390" i="5"/>
  <c r="S7390" i="5" s="1"/>
  <c r="N7352" i="5"/>
  <c r="S7245" i="5"/>
  <c r="V7245" i="5"/>
  <c r="T7245" i="5"/>
  <c r="U7245" i="5" s="1"/>
  <c r="N7542" i="5"/>
  <c r="R7419" i="5"/>
  <c r="N7405" i="5"/>
  <c r="R7316" i="5"/>
  <c r="V7316" i="5" s="1"/>
  <c r="R7388" i="5"/>
  <c r="S7388" i="5" s="1"/>
  <c r="S7329" i="5"/>
  <c r="V7329" i="5"/>
  <c r="T7329" i="5"/>
  <c r="U7329" i="5" s="1"/>
  <c r="R7404" i="5"/>
  <c r="V7404" i="5" s="1"/>
  <c r="N7419" i="5"/>
  <c r="V7446" i="5"/>
  <c r="T7446" i="5"/>
  <c r="U7446" i="5" s="1"/>
  <c r="S7446" i="5"/>
  <c r="S7348" i="5"/>
  <c r="V7348" i="5"/>
  <c r="T7348" i="5"/>
  <c r="U7348" i="5" s="1"/>
  <c r="R7295" i="5"/>
  <c r="N7372" i="5"/>
  <c r="V7206" i="5"/>
  <c r="S7206" i="5"/>
  <c r="T7206" i="5"/>
  <c r="U7206" i="5" s="1"/>
  <c r="R7350" i="5"/>
  <c r="T7350" i="5" s="1"/>
  <c r="U7350" i="5" s="1"/>
  <c r="R7256" i="5"/>
  <c r="S7256" i="5" s="1"/>
  <c r="S7214" i="5"/>
  <c r="V7214" i="5"/>
  <c r="T7214" i="5"/>
  <c r="U7214" i="5" s="1"/>
  <c r="S7159" i="5"/>
  <c r="T7159" i="5"/>
  <c r="U7159" i="5" s="1"/>
  <c r="V7159" i="5"/>
  <c r="R7351" i="5"/>
  <c r="R7234" i="5"/>
  <c r="N7319" i="5"/>
  <c r="R7108" i="5"/>
  <c r="R7227" i="5"/>
  <c r="R7363" i="5"/>
  <c r="T7363" i="5" s="1"/>
  <c r="U7363" i="5" s="1"/>
  <c r="N7314" i="5"/>
  <c r="N7260" i="5"/>
  <c r="N7248" i="5"/>
  <c r="N7158" i="5"/>
  <c r="N7279" i="5"/>
  <c r="S7147" i="5"/>
  <c r="T7147" i="5"/>
  <c r="U7147" i="5" s="1"/>
  <c r="V7147" i="5"/>
  <c r="N7198" i="5"/>
  <c r="S7124" i="5"/>
  <c r="V7124" i="5"/>
  <c r="T7124" i="5"/>
  <c r="U7124" i="5" s="1"/>
  <c r="N7217" i="5"/>
  <c r="N7209" i="5"/>
  <c r="T7178" i="5"/>
  <c r="U7178" i="5" s="1"/>
  <c r="S7112" i="5"/>
  <c r="V7112" i="5"/>
  <c r="T7112" i="5"/>
  <c r="U7112" i="5" s="1"/>
  <c r="N7144" i="5"/>
  <c r="N6967" i="5"/>
  <c r="N7240" i="5"/>
  <c r="N7132" i="5"/>
  <c r="R7303" i="5"/>
  <c r="R6924" i="5"/>
  <c r="N7087" i="5"/>
  <c r="V7069" i="5"/>
  <c r="T7069" i="5"/>
  <c r="U7069" i="5" s="1"/>
  <c r="S7069" i="5"/>
  <c r="R7045" i="5"/>
  <c r="N7050" i="5"/>
  <c r="V7070" i="5"/>
  <c r="R7003" i="5"/>
  <c r="T7003" i="5" s="1"/>
  <c r="U7003" i="5" s="1"/>
  <c r="R7059" i="5"/>
  <c r="T7059" i="5" s="1"/>
  <c r="U7059" i="5" s="1"/>
  <c r="R6974" i="5"/>
  <c r="R6858" i="5"/>
  <c r="V6858" i="5" s="1"/>
  <c r="S7019" i="5"/>
  <c r="V7019" i="5"/>
  <c r="T7019" i="5"/>
  <c r="U7019" i="5" s="1"/>
  <c r="R6961" i="5"/>
  <c r="V6961" i="5" s="1"/>
  <c r="N7035" i="5"/>
  <c r="R7009" i="5"/>
  <c r="S7009" i="5" s="1"/>
  <c r="T6841" i="5"/>
  <c r="U6841" i="5" s="1"/>
  <c r="S6841" i="5"/>
  <c r="V6841" i="5"/>
  <c r="R6919" i="5"/>
  <c r="V6919" i="5" s="1"/>
  <c r="N6890" i="5"/>
  <c r="N6901" i="5"/>
  <c r="N6851" i="5"/>
  <c r="S6927" i="5"/>
  <c r="S6920" i="5"/>
  <c r="N6894" i="5"/>
  <c r="R6830" i="5"/>
  <c r="R6795" i="5"/>
  <c r="R6781" i="5"/>
  <c r="N6882" i="5"/>
  <c r="V6656" i="5"/>
  <c r="N6786" i="5"/>
  <c r="R6691" i="5"/>
  <c r="V6691" i="5" s="1"/>
  <c r="R6787" i="5"/>
  <c r="R6693" i="5"/>
  <c r="R6708" i="5"/>
  <c r="N6742" i="5"/>
  <c r="N6731" i="5"/>
  <c r="R6636" i="5"/>
  <c r="T6636" i="5" s="1"/>
  <c r="U6636" i="5" s="1"/>
  <c r="T6746" i="5"/>
  <c r="U6746" i="5" s="1"/>
  <c r="V6746" i="5"/>
  <c r="S6746" i="5"/>
  <c r="R6646" i="5"/>
  <c r="V6677" i="5"/>
  <c r="N6724" i="5"/>
  <c r="R6673" i="5"/>
  <c r="T6673" i="5" s="1"/>
  <c r="U6673" i="5" s="1"/>
  <c r="R6468" i="5"/>
  <c r="T6468" i="5" s="1"/>
  <c r="U6468" i="5" s="1"/>
  <c r="N6730" i="5"/>
  <c r="N6652" i="5"/>
  <c r="R6622" i="5"/>
  <c r="N6557" i="5"/>
  <c r="V6684" i="5"/>
  <c r="T6684" i="5"/>
  <c r="U6684" i="5" s="1"/>
  <c r="S6684" i="5"/>
  <c r="N6508" i="5"/>
  <c r="Q6508" i="5"/>
  <c r="N6431" i="5"/>
  <c r="N6668" i="5"/>
  <c r="R6579" i="5"/>
  <c r="V6533" i="5"/>
  <c r="S6533" i="5"/>
  <c r="T6533" i="5"/>
  <c r="U6533" i="5" s="1"/>
  <c r="N6408" i="5"/>
  <c r="R6545" i="5"/>
  <c r="N6484" i="5"/>
  <c r="R6456" i="5"/>
  <c r="S6395" i="5"/>
  <c r="V6395" i="5"/>
  <c r="T6395" i="5"/>
  <c r="U6395" i="5" s="1"/>
  <c r="R6477" i="5"/>
  <c r="T6477" i="5" s="1"/>
  <c r="U6477" i="5" s="1"/>
  <c r="S6661" i="5"/>
  <c r="R6540" i="5"/>
  <c r="S6540" i="5" s="1"/>
  <c r="N6518" i="5"/>
  <c r="R6363" i="5"/>
  <c r="N6600" i="5"/>
  <c r="N6531" i="5"/>
  <c r="N6507" i="5"/>
  <c r="R6446" i="5"/>
  <c r="N6490" i="5"/>
  <c r="R6346" i="5"/>
  <c r="T6246" i="5"/>
  <c r="U6246" i="5" s="1"/>
  <c r="V6246" i="5"/>
  <c r="S6246" i="5"/>
  <c r="V6412" i="5"/>
  <c r="S6412" i="5"/>
  <c r="T6412" i="5"/>
  <c r="U6412" i="5" s="1"/>
  <c r="T6325" i="5"/>
  <c r="U6325" i="5" s="1"/>
  <c r="S6325" i="5"/>
  <c r="V6325" i="5"/>
  <c r="T6517" i="5"/>
  <c r="U6517" i="5" s="1"/>
  <c r="N6442" i="5"/>
  <c r="V6457" i="5"/>
  <c r="N6393" i="5"/>
  <c r="R6196" i="5"/>
  <c r="T6196" i="5" s="1"/>
  <c r="U6196" i="5" s="1"/>
  <c r="T6216" i="5"/>
  <c r="U6216" i="5" s="1"/>
  <c r="V6216" i="5"/>
  <c r="S6216" i="5"/>
  <c r="R6292" i="5"/>
  <c r="S6292" i="5" s="1"/>
  <c r="N6424" i="5"/>
  <c r="R6228" i="5"/>
  <c r="V6228" i="5" s="1"/>
  <c r="V5990" i="5"/>
  <c r="T5990" i="5"/>
  <c r="U5990" i="5" s="1"/>
  <c r="S5990" i="5"/>
  <c r="R5906" i="5"/>
  <c r="R6100" i="5"/>
  <c r="V6100" i="5" s="1"/>
  <c r="V6295" i="5"/>
  <c r="N6233" i="5"/>
  <c r="R5966" i="5"/>
  <c r="R5918" i="5"/>
  <c r="V5918" i="5" s="1"/>
  <c r="S6004" i="5"/>
  <c r="V6004" i="5"/>
  <c r="T6004" i="5"/>
  <c r="U6004" i="5" s="1"/>
  <c r="N6203" i="5"/>
  <c r="R6172" i="5"/>
  <c r="R6153" i="5"/>
  <c r="T6090" i="5"/>
  <c r="U6090" i="5" s="1"/>
  <c r="S6090" i="5"/>
  <c r="V6090" i="5"/>
  <c r="N6375" i="5"/>
  <c r="R6039" i="5"/>
  <c r="V6039" i="5" s="1"/>
  <c r="V5944" i="5"/>
  <c r="T5944" i="5"/>
  <c r="U5944" i="5" s="1"/>
  <c r="S5944" i="5"/>
  <c r="T5957" i="5"/>
  <c r="U5957" i="5" s="1"/>
  <c r="V5957" i="5"/>
  <c r="S5957" i="5"/>
  <c r="R5922" i="5"/>
  <c r="V5922" i="5" s="1"/>
  <c r="R5774" i="5"/>
  <c r="V5774" i="5" s="1"/>
  <c r="R5702" i="5"/>
  <c r="V5702" i="5" s="1"/>
  <c r="S5644" i="5"/>
  <c r="V5644" i="5"/>
  <c r="T5644" i="5"/>
  <c r="U5644" i="5" s="1"/>
  <c r="R6027" i="5"/>
  <c r="N6058" i="5"/>
  <c r="S5989" i="5"/>
  <c r="T5989" i="5"/>
  <c r="U5989" i="5" s="1"/>
  <c r="V5989" i="5"/>
  <c r="Q5877" i="5"/>
  <c r="N5877" i="5"/>
  <c r="R5813" i="5"/>
  <c r="N6012" i="5"/>
  <c r="R5991" i="5"/>
  <c r="N6061" i="5"/>
  <c r="R5972" i="5"/>
  <c r="S5972" i="5" s="1"/>
  <c r="N6048" i="5"/>
  <c r="S6010" i="5"/>
  <c r="V6010" i="5"/>
  <c r="T6010" i="5"/>
  <c r="U6010" i="5" s="1"/>
  <c r="R5960" i="5"/>
  <c r="V5960" i="5" s="1"/>
  <c r="N5987" i="5"/>
  <c r="R5909" i="5"/>
  <c r="T5909" i="5" s="1"/>
  <c r="U5909" i="5" s="1"/>
  <c r="Q5832" i="5"/>
  <c r="N5832" i="5"/>
  <c r="S5752" i="5"/>
  <c r="V5752" i="5"/>
  <c r="T5752" i="5"/>
  <c r="U5752" i="5" s="1"/>
  <c r="S5680" i="5"/>
  <c r="V5680" i="5"/>
  <c r="T5680" i="5"/>
  <c r="U5680" i="5" s="1"/>
  <c r="N6068" i="5"/>
  <c r="R5912" i="5"/>
  <c r="V5912" i="5" s="1"/>
  <c r="R5999" i="5"/>
  <c r="T5999" i="5" s="1"/>
  <c r="U5999" i="5" s="1"/>
  <c r="R5928" i="5"/>
  <c r="V5666" i="5"/>
  <c r="T5666" i="5"/>
  <c r="U5666" i="5" s="1"/>
  <c r="S5666" i="5"/>
  <c r="N5951" i="5"/>
  <c r="S5497" i="5"/>
  <c r="T5497" i="5"/>
  <c r="U5497" i="5" s="1"/>
  <c r="V5497" i="5"/>
  <c r="S5401" i="5"/>
  <c r="V5401" i="5"/>
  <c r="T5401" i="5"/>
  <c r="U5401" i="5" s="1"/>
  <c r="V5959" i="5"/>
  <c r="R5837" i="5"/>
  <c r="R5816" i="5"/>
  <c r="S5689" i="5"/>
  <c r="T5689" i="5"/>
  <c r="U5689" i="5" s="1"/>
  <c r="V5689" i="5"/>
  <c r="N5591" i="5"/>
  <c r="N5888" i="5"/>
  <c r="R5766" i="5"/>
  <c r="V5766" i="5" s="1"/>
  <c r="N5873" i="5"/>
  <c r="S5692" i="5"/>
  <c r="T5692" i="5"/>
  <c r="U5692" i="5" s="1"/>
  <c r="V5692" i="5"/>
  <c r="R5660" i="5"/>
  <c r="V5660" i="5" s="1"/>
  <c r="R5681" i="5"/>
  <c r="S5639" i="5"/>
  <c r="V5639" i="5"/>
  <c r="T5639" i="5"/>
  <c r="U5639" i="5" s="1"/>
  <c r="N5840" i="5"/>
  <c r="R5790" i="5"/>
  <c r="S5650" i="5"/>
  <c r="T5650" i="5"/>
  <c r="U5650" i="5" s="1"/>
  <c r="V5650" i="5"/>
  <c r="Q5580" i="5"/>
  <c r="N5580" i="5"/>
  <c r="S5461" i="5"/>
  <c r="V5461" i="5"/>
  <c r="T5461" i="5"/>
  <c r="U5461" i="5" s="1"/>
  <c r="N5855" i="5"/>
  <c r="S5803" i="5"/>
  <c r="T5803" i="5"/>
  <c r="U5803" i="5" s="1"/>
  <c r="V5803" i="5"/>
  <c r="R5637" i="5"/>
  <c r="R5591" i="5"/>
  <c r="T6007" i="5"/>
  <c r="U6007" i="5" s="1"/>
  <c r="R5655" i="5"/>
  <c r="S5655" i="5" s="1"/>
  <c r="R5633" i="5"/>
  <c r="N5744" i="5"/>
  <c r="R5859" i="5"/>
  <c r="T5859" i="5" s="1"/>
  <c r="U5859" i="5" s="1"/>
  <c r="N5799" i="5"/>
  <c r="N5651" i="5"/>
  <c r="R5357" i="5"/>
  <c r="N5727" i="5"/>
  <c r="R5607" i="5"/>
  <c r="N5481" i="5"/>
  <c r="V5561" i="5"/>
  <c r="R5598" i="5"/>
  <c r="R5498" i="5"/>
  <c r="S5566" i="5"/>
  <c r="T5566" i="5"/>
  <c r="U5566" i="5" s="1"/>
  <c r="V5566" i="5"/>
  <c r="R5472" i="5"/>
  <c r="S5362" i="5"/>
  <c r="T5362" i="5"/>
  <c r="U5362" i="5" s="1"/>
  <c r="V5362" i="5"/>
  <c r="N5610" i="5"/>
  <c r="T5257" i="5"/>
  <c r="U5257" i="5" s="1"/>
  <c r="S5257" i="5"/>
  <c r="V5257" i="5"/>
  <c r="T5185" i="5"/>
  <c r="U5185" i="5" s="1"/>
  <c r="S5185" i="5"/>
  <c r="V5185" i="5"/>
  <c r="T5113" i="5"/>
  <c r="U5113" i="5" s="1"/>
  <c r="S5113" i="5"/>
  <c r="V5113" i="5"/>
  <c r="R5535" i="5"/>
  <c r="N5504" i="5"/>
  <c r="R5399" i="5"/>
  <c r="V5399" i="5" s="1"/>
  <c r="R5240" i="5"/>
  <c r="N5240" i="5"/>
  <c r="R5080" i="5"/>
  <c r="S5491" i="5"/>
  <c r="T5491" i="5"/>
  <c r="U5491" i="5" s="1"/>
  <c r="V5491" i="5"/>
  <c r="N5784" i="5"/>
  <c r="N5457" i="5"/>
  <c r="V5353" i="5"/>
  <c r="T5353" i="5"/>
  <c r="U5353" i="5" s="1"/>
  <c r="S5353" i="5"/>
  <c r="R5547" i="5"/>
  <c r="R5492" i="5"/>
  <c r="R5423" i="5"/>
  <c r="V5423" i="5" s="1"/>
  <c r="R5381" i="5"/>
  <c r="S5381" i="5" s="1"/>
  <c r="R5219" i="5"/>
  <c r="R5122" i="5"/>
  <c r="T5263" i="5"/>
  <c r="U5263" i="5" s="1"/>
  <c r="S5263" i="5"/>
  <c r="V5263" i="5"/>
  <c r="R4677" i="5"/>
  <c r="N5400" i="5"/>
  <c r="S5350" i="5"/>
  <c r="T5350" i="5"/>
  <c r="U5350" i="5" s="1"/>
  <c r="V5350" i="5"/>
  <c r="N5001" i="5"/>
  <c r="T5368" i="5"/>
  <c r="U5368" i="5" s="1"/>
  <c r="N5120" i="5"/>
  <c r="R5013" i="5"/>
  <c r="N5266" i="5"/>
  <c r="N5243" i="5"/>
  <c r="N5568" i="5"/>
  <c r="N5341" i="5"/>
  <c r="T5287" i="5"/>
  <c r="U5287" i="5" s="1"/>
  <c r="S5287" i="5"/>
  <c r="V5287" i="5"/>
  <c r="R5574" i="5"/>
  <c r="T5574" i="5" s="1"/>
  <c r="U5574" i="5" s="1"/>
  <c r="R4810" i="5"/>
  <c r="N5556" i="5"/>
  <c r="R5283" i="5"/>
  <c r="N5192" i="5"/>
  <c r="N5122" i="5"/>
  <c r="R4931" i="5"/>
  <c r="T4931" i="5" s="1"/>
  <c r="U4931" i="5" s="1"/>
  <c r="S5344" i="5"/>
  <c r="T5344" i="5"/>
  <c r="U5344" i="5" s="1"/>
  <c r="V5344" i="5"/>
  <c r="R5135" i="5"/>
  <c r="N5102" i="5"/>
  <c r="T4974" i="5"/>
  <c r="U4974" i="5" s="1"/>
  <c r="S4974" i="5"/>
  <c r="V4974" i="5"/>
  <c r="S5277" i="5"/>
  <c r="V5277" i="5"/>
  <c r="T5277" i="5"/>
  <c r="U5277" i="5" s="1"/>
  <c r="R5234" i="5"/>
  <c r="V5234" i="5" s="1"/>
  <c r="T4998" i="5"/>
  <c r="U4998" i="5" s="1"/>
  <c r="S4998" i="5"/>
  <c r="V4998" i="5"/>
  <c r="T4932" i="5"/>
  <c r="U4932" i="5" s="1"/>
  <c r="S4932" i="5"/>
  <c r="V4932" i="5"/>
  <c r="S5085" i="5"/>
  <c r="V5085" i="5"/>
  <c r="T5085" i="5"/>
  <c r="U5085" i="5" s="1"/>
  <c r="R5502" i="5"/>
  <c r="T5502" i="5" s="1"/>
  <c r="U5502" i="5" s="1"/>
  <c r="T5101" i="5"/>
  <c r="U5101" i="5" s="1"/>
  <c r="S5101" i="5"/>
  <c r="V5101" i="5"/>
  <c r="R5038" i="5"/>
  <c r="R4774" i="5"/>
  <c r="V4774" i="5" s="1"/>
  <c r="N5226" i="5"/>
  <c r="S4854" i="5"/>
  <c r="V4854" i="5"/>
  <c r="T4854" i="5"/>
  <c r="U4854" i="5" s="1"/>
  <c r="R4669" i="5"/>
  <c r="V4669" i="5" s="1"/>
  <c r="T4635" i="5"/>
  <c r="U4635" i="5" s="1"/>
  <c r="S4635" i="5"/>
  <c r="V4635" i="5"/>
  <c r="R4578" i="5"/>
  <c r="R4555" i="5"/>
  <c r="T4555" i="5" s="1"/>
  <c r="U4555" i="5" s="1"/>
  <c r="T4482" i="5"/>
  <c r="U4482" i="5" s="1"/>
  <c r="V4482" i="5"/>
  <c r="S4482" i="5"/>
  <c r="N5058" i="5"/>
  <c r="R4873" i="5"/>
  <c r="S4873" i="5" s="1"/>
  <c r="T4440" i="5"/>
  <c r="U4440" i="5" s="1"/>
  <c r="S4440" i="5"/>
  <c r="V4440" i="5"/>
  <c r="T5055" i="5"/>
  <c r="U5055" i="5" s="1"/>
  <c r="Q4955" i="5"/>
  <c r="N4955" i="5"/>
  <c r="R4750" i="5"/>
  <c r="S4750" i="5" s="1"/>
  <c r="R4420" i="5"/>
  <c r="V4420" i="5" s="1"/>
  <c r="N4945" i="5"/>
  <c r="R5243" i="5"/>
  <c r="R4936" i="5"/>
  <c r="V4936" i="5" s="1"/>
  <c r="S4728" i="5"/>
  <c r="V4728" i="5"/>
  <c r="T4728" i="5"/>
  <c r="U4728" i="5" s="1"/>
  <c r="R4691" i="5"/>
  <c r="V4691" i="5" s="1"/>
  <c r="R4865" i="5"/>
  <c r="T5217" i="5"/>
  <c r="U5217" i="5" s="1"/>
  <c r="R4717" i="5"/>
  <c r="Q4957" i="5"/>
  <c r="N4957" i="5"/>
  <c r="R4846" i="5"/>
  <c r="R4822" i="5"/>
  <c r="Q4690" i="5"/>
  <c r="N4690" i="5"/>
  <c r="Q4683" i="5"/>
  <c r="N4683" i="5"/>
  <c r="T4485" i="5"/>
  <c r="U4485" i="5" s="1"/>
  <c r="S4485" i="5"/>
  <c r="V4485" i="5"/>
  <c r="R4607" i="5"/>
  <c r="S4607" i="5" s="1"/>
  <c r="R4457" i="5"/>
  <c r="T4457" i="5" s="1"/>
  <c r="U4457" i="5" s="1"/>
  <c r="R4416" i="5"/>
  <c r="N4855" i="5"/>
  <c r="Q4666" i="5"/>
  <c r="N4666" i="5"/>
  <c r="N4804" i="5"/>
  <c r="S4742" i="5"/>
  <c r="V4742" i="5"/>
  <c r="T4742" i="5"/>
  <c r="U4742" i="5" s="1"/>
  <c r="R4649" i="5"/>
  <c r="S4649" i="5" s="1"/>
  <c r="T4449" i="5"/>
  <c r="U4449" i="5" s="1"/>
  <c r="S4449" i="5"/>
  <c r="V4449" i="5"/>
  <c r="S4765" i="5"/>
  <c r="R4603" i="5"/>
  <c r="T5109" i="5"/>
  <c r="U5109" i="5" s="1"/>
  <c r="N4935" i="5"/>
  <c r="R4913" i="5"/>
  <c r="N4828" i="5"/>
  <c r="R4602" i="5"/>
  <c r="N4885" i="5"/>
  <c r="N4927" i="5"/>
  <c r="R4733" i="5"/>
  <c r="V4733" i="5" s="1"/>
  <c r="N4556" i="5"/>
  <c r="T4958" i="5"/>
  <c r="U4958" i="5" s="1"/>
  <c r="N4671" i="5"/>
  <c r="R4562" i="5"/>
  <c r="V4982" i="5"/>
  <c r="R4855" i="5"/>
  <c r="R4612" i="5"/>
  <c r="N4266" i="5"/>
  <c r="V4480" i="5"/>
  <c r="T4480" i="5"/>
  <c r="U4480" i="5" s="1"/>
  <c r="S4480" i="5"/>
  <c r="V4375" i="5"/>
  <c r="S4375" i="5"/>
  <c r="T4375" i="5"/>
  <c r="U4375" i="5" s="1"/>
  <c r="S4706" i="5"/>
  <c r="T4706" i="5"/>
  <c r="U4706" i="5" s="1"/>
  <c r="V4706" i="5"/>
  <c r="N4499" i="5"/>
  <c r="R4332" i="5"/>
  <c r="N4576" i="5"/>
  <c r="R4415" i="5"/>
  <c r="S4415" i="5" s="1"/>
  <c r="T4674" i="5"/>
  <c r="U4674" i="5" s="1"/>
  <c r="N4981" i="5"/>
  <c r="V4676" i="5"/>
  <c r="V4898" i="5"/>
  <c r="N4614" i="5"/>
  <c r="Q4505" i="5"/>
  <c r="N4505" i="5"/>
  <c r="N4636" i="5"/>
  <c r="N4597" i="5"/>
  <c r="R4523" i="5"/>
  <c r="S4523" i="5" s="1"/>
  <c r="N4663" i="5"/>
  <c r="R4488" i="5"/>
  <c r="T4488" i="5" s="1"/>
  <c r="U4488" i="5" s="1"/>
  <c r="V4874" i="5"/>
  <c r="Q4156" i="5"/>
  <c r="N4156" i="5"/>
  <c r="N4495" i="5"/>
  <c r="R4146" i="5"/>
  <c r="V4385" i="5"/>
  <c r="T4385" i="5"/>
  <c r="U4385" i="5" s="1"/>
  <c r="S4385" i="5"/>
  <c r="R4306" i="5"/>
  <c r="V4306" i="5" s="1"/>
  <c r="N4247" i="5"/>
  <c r="R4205" i="5"/>
  <c r="N4168" i="5"/>
  <c r="N4338" i="5"/>
  <c r="R4293" i="5"/>
  <c r="R4216" i="5"/>
  <c r="V4216" i="5" s="1"/>
  <c r="N4496" i="5"/>
  <c r="R4276" i="5"/>
  <c r="T4276" i="5" s="1"/>
  <c r="U4276" i="5" s="1"/>
  <c r="R4390" i="5"/>
  <c r="V4390" i="5" s="1"/>
  <c r="N4321" i="5"/>
  <c r="N4550" i="5"/>
  <c r="N4352" i="5"/>
  <c r="R4185" i="5"/>
  <c r="T4185" i="5" s="1"/>
  <c r="U4185" i="5" s="1"/>
  <c r="N4592" i="5"/>
  <c r="N4418" i="5"/>
  <c r="N4228" i="5"/>
  <c r="R4215" i="5"/>
  <c r="V4056" i="5"/>
  <c r="T4056" i="5"/>
  <c r="U4056" i="5" s="1"/>
  <c r="S4056" i="5"/>
  <c r="V3967" i="5"/>
  <c r="T3967" i="5"/>
  <c r="U3967" i="5" s="1"/>
  <c r="S3967" i="5"/>
  <c r="R4328" i="5"/>
  <c r="R4099" i="5"/>
  <c r="N4314" i="5"/>
  <c r="N4289" i="5"/>
  <c r="V4230" i="5"/>
  <c r="T4230" i="5"/>
  <c r="U4230" i="5" s="1"/>
  <c r="S4230" i="5"/>
  <c r="R4165" i="5"/>
  <c r="R4103" i="5"/>
  <c r="R3978" i="5"/>
  <c r="R4346" i="5"/>
  <c r="V4346" i="5" s="1"/>
  <c r="N4358" i="5"/>
  <c r="R4073" i="5"/>
  <c r="V4073" i="5" s="1"/>
  <c r="R3950" i="5"/>
  <c r="T3950" i="5" s="1"/>
  <c r="U3950" i="5" s="1"/>
  <c r="R3914" i="5"/>
  <c r="T3914" i="5" s="1"/>
  <c r="U3914" i="5" s="1"/>
  <c r="N4215" i="5"/>
  <c r="V4184" i="5"/>
  <c r="T4184" i="5"/>
  <c r="U4184" i="5" s="1"/>
  <c r="S4184" i="5"/>
  <c r="N4057" i="5"/>
  <c r="N4218" i="5"/>
  <c r="R4129" i="5"/>
  <c r="T4129" i="5" s="1"/>
  <c r="U4129" i="5" s="1"/>
  <c r="V4248" i="5"/>
  <c r="T4248" i="5"/>
  <c r="U4248" i="5" s="1"/>
  <c r="S4248" i="5"/>
  <c r="N4131" i="5"/>
  <c r="T4682" i="5"/>
  <c r="U4682" i="5" s="1"/>
  <c r="R4304" i="5"/>
  <c r="T4304" i="5" s="1"/>
  <c r="U4304" i="5" s="1"/>
  <c r="R4085" i="5"/>
  <c r="V4085" i="5" s="1"/>
  <c r="R3977" i="5"/>
  <c r="V3977" i="5" s="1"/>
  <c r="N4082" i="5"/>
  <c r="V4024" i="5"/>
  <c r="T4024" i="5"/>
  <c r="U4024" i="5" s="1"/>
  <c r="S4024" i="5"/>
  <c r="T4083" i="5"/>
  <c r="U4083" i="5" s="1"/>
  <c r="N4100" i="5"/>
  <c r="N3929" i="5"/>
  <c r="R3550" i="5"/>
  <c r="N4019" i="5"/>
  <c r="R3829" i="5"/>
  <c r="V3829" i="5" s="1"/>
  <c r="S3631" i="5"/>
  <c r="S4213" i="5"/>
  <c r="N3911" i="5"/>
  <c r="R3816" i="5"/>
  <c r="R3782" i="5"/>
  <c r="Q3710" i="5"/>
  <c r="N3710" i="5"/>
  <c r="V4190" i="5"/>
  <c r="T4190" i="5"/>
  <c r="U4190" i="5" s="1"/>
  <c r="S4190" i="5"/>
  <c r="S4053" i="5"/>
  <c r="V4048" i="5"/>
  <c r="T4048" i="5"/>
  <c r="U4048" i="5" s="1"/>
  <c r="S4048" i="5"/>
  <c r="T3909" i="5"/>
  <c r="U3909" i="5" s="1"/>
  <c r="S3909" i="5"/>
  <c r="V3909" i="5"/>
  <c r="R3773" i="5"/>
  <c r="R3869" i="5"/>
  <c r="T3869" i="5" s="1"/>
  <c r="U3869" i="5" s="1"/>
  <c r="R3882" i="5"/>
  <c r="N3713" i="5"/>
  <c r="R3894" i="5"/>
  <c r="V3894" i="5" s="1"/>
  <c r="R3631" i="5"/>
  <c r="T3631" i="5" s="1"/>
  <c r="U3631" i="5" s="1"/>
  <c r="R3553" i="5"/>
  <c r="S3553" i="5" s="1"/>
  <c r="S3999" i="5"/>
  <c r="N3646" i="5"/>
  <c r="R3758" i="5"/>
  <c r="N3637" i="5"/>
  <c r="R3450" i="5"/>
  <c r="V3641" i="5"/>
  <c r="S3641" i="5"/>
  <c r="T3641" i="5"/>
  <c r="U3641" i="5" s="1"/>
  <c r="T3249" i="5"/>
  <c r="U3249" i="5" s="1"/>
  <c r="S3249" i="5"/>
  <c r="V3249" i="5"/>
  <c r="T3855" i="5"/>
  <c r="U3855" i="5" s="1"/>
  <c r="S3855" i="5"/>
  <c r="V3855" i="5"/>
  <c r="N3784" i="5"/>
  <c r="R3532" i="5"/>
  <c r="T3806" i="5"/>
  <c r="U3806" i="5" s="1"/>
  <c r="N3746" i="5"/>
  <c r="N3800" i="5"/>
  <c r="V3565" i="5"/>
  <c r="T3565" i="5"/>
  <c r="U3565" i="5" s="1"/>
  <c r="S3565" i="5"/>
  <c r="V3963" i="5"/>
  <c r="S3849" i="5"/>
  <c r="T3770" i="5"/>
  <c r="U3770" i="5" s="1"/>
  <c r="T3974" i="5"/>
  <c r="U3974" i="5" s="1"/>
  <c r="T3759" i="5"/>
  <c r="U3759" i="5" s="1"/>
  <c r="S3759" i="5"/>
  <c r="V3759" i="5"/>
  <c r="R3636" i="5"/>
  <c r="R3570" i="5"/>
  <c r="T3570" i="5" s="1"/>
  <c r="U3570" i="5" s="1"/>
  <c r="N3539" i="5"/>
  <c r="Q3539" i="5"/>
  <c r="R3521" i="5"/>
  <c r="S3489" i="5"/>
  <c r="T3489" i="5"/>
  <c r="U3489" i="5" s="1"/>
  <c r="V3489" i="5"/>
  <c r="N3374" i="5"/>
  <c r="R3575" i="5"/>
  <c r="R3386" i="5"/>
  <c r="S3333" i="5"/>
  <c r="T3333" i="5"/>
  <c r="U3333" i="5" s="1"/>
  <c r="V3333" i="5"/>
  <c r="R3309" i="5"/>
  <c r="V3309" i="5" s="1"/>
  <c r="V3555" i="5"/>
  <c r="V3324" i="5"/>
  <c r="N3470" i="5"/>
  <c r="R3344" i="5"/>
  <c r="S3344" i="5" s="1"/>
  <c r="S3656" i="5"/>
  <c r="N3488" i="5"/>
  <c r="R3308" i="5"/>
  <c r="Q3016" i="5"/>
  <c r="N3016" i="5"/>
  <c r="S3515" i="5"/>
  <c r="T3515" i="5"/>
  <c r="U3515" i="5" s="1"/>
  <c r="V3515" i="5"/>
  <c r="N3238" i="5"/>
  <c r="N3510" i="5"/>
  <c r="S3435" i="5"/>
  <c r="V3435" i="5"/>
  <c r="T3435" i="5"/>
  <c r="U3435" i="5" s="1"/>
  <c r="N3386" i="5"/>
  <c r="N3722" i="5"/>
  <c r="V3572" i="5"/>
  <c r="T3572" i="5"/>
  <c r="U3572" i="5" s="1"/>
  <c r="S3572" i="5"/>
  <c r="R3480" i="5"/>
  <c r="Q3360" i="5"/>
  <c r="N3360" i="5"/>
  <c r="S3579" i="5"/>
  <c r="R3476" i="5"/>
  <c r="S3423" i="5"/>
  <c r="V3423" i="5"/>
  <c r="T3423" i="5"/>
  <c r="U3423" i="5" s="1"/>
  <c r="N3468" i="5"/>
  <c r="N3308" i="5"/>
  <c r="R3215" i="5"/>
  <c r="N3054" i="5"/>
  <c r="N2973" i="5"/>
  <c r="N3516" i="5"/>
  <c r="Q3215" i="5"/>
  <c r="N3215" i="5"/>
  <c r="S3157" i="5"/>
  <c r="T3157" i="5"/>
  <c r="U3157" i="5" s="1"/>
  <c r="V3157" i="5"/>
  <c r="S3085" i="5"/>
  <c r="T3085" i="5"/>
  <c r="U3085" i="5" s="1"/>
  <c r="V3085" i="5"/>
  <c r="N3166" i="5"/>
  <c r="N3094" i="5"/>
  <c r="N3022" i="5"/>
  <c r="N3196" i="5"/>
  <c r="R3262" i="5"/>
  <c r="R3053" i="5"/>
  <c r="R3120" i="5"/>
  <c r="R3083" i="5"/>
  <c r="Q3018" i="5"/>
  <c r="N3018" i="5"/>
  <c r="T2860" i="5"/>
  <c r="U2860" i="5" s="1"/>
  <c r="V2860" i="5"/>
  <c r="S2860" i="5"/>
  <c r="Q3192" i="5"/>
  <c r="N3192" i="5"/>
  <c r="R3129" i="5"/>
  <c r="N3129" i="5"/>
  <c r="S3091" i="5"/>
  <c r="T3091" i="5"/>
  <c r="U3091" i="5" s="1"/>
  <c r="V3091" i="5"/>
  <c r="Q2978" i="5"/>
  <c r="N2978" i="5"/>
  <c r="N3414" i="5"/>
  <c r="S3193" i="5"/>
  <c r="T3193" i="5"/>
  <c r="U3193" i="5" s="1"/>
  <c r="V3193" i="5"/>
  <c r="N3100" i="5"/>
  <c r="S3049" i="5"/>
  <c r="T3049" i="5"/>
  <c r="U3049" i="5" s="1"/>
  <c r="V3049" i="5"/>
  <c r="R2978" i="5"/>
  <c r="T3359" i="5"/>
  <c r="U3359" i="5" s="1"/>
  <c r="R3066" i="5"/>
  <c r="S3007" i="5"/>
  <c r="T3007" i="5"/>
  <c r="U3007" i="5" s="1"/>
  <c r="V3007" i="5"/>
  <c r="N3476" i="5"/>
  <c r="T3353" i="5"/>
  <c r="U3353" i="5" s="1"/>
  <c r="Q3161" i="5"/>
  <c r="N3161" i="5"/>
  <c r="R3059" i="5"/>
  <c r="T3443" i="5"/>
  <c r="U3443" i="5" s="1"/>
  <c r="N3306" i="5"/>
  <c r="N3118" i="5"/>
  <c r="R3054" i="5"/>
  <c r="N3440" i="5"/>
  <c r="N3250" i="5"/>
  <c r="N3076" i="5"/>
  <c r="N3003" i="5"/>
  <c r="Q2756" i="5"/>
  <c r="N2756" i="5"/>
  <c r="Q2612" i="5"/>
  <c r="N2612" i="5"/>
  <c r="Q2468" i="5"/>
  <c r="N2468" i="5"/>
  <c r="Q2396" i="5"/>
  <c r="N2396" i="5"/>
  <c r="Q2324" i="5"/>
  <c r="N2324" i="5"/>
  <c r="Q2252" i="5"/>
  <c r="N2252" i="5"/>
  <c r="S2941" i="5"/>
  <c r="T2941" i="5"/>
  <c r="U2941" i="5" s="1"/>
  <c r="V2941" i="5"/>
  <c r="N2780" i="5"/>
  <c r="R2716" i="5"/>
  <c r="N2716" i="5"/>
  <c r="R2653" i="5"/>
  <c r="Q2614" i="5"/>
  <c r="N2614" i="5"/>
  <c r="R2584" i="5"/>
  <c r="N2584" i="5"/>
  <c r="R2551" i="5"/>
  <c r="N2551" i="5"/>
  <c r="R2463" i="5"/>
  <c r="N2463" i="5"/>
  <c r="N2420" i="5"/>
  <c r="T2369" i="5"/>
  <c r="U2369" i="5" s="1"/>
  <c r="S2369" i="5"/>
  <c r="V2369" i="5"/>
  <c r="N2204" i="5"/>
  <c r="N2143" i="5"/>
  <c r="R2143" i="5"/>
  <c r="N3153" i="5"/>
  <c r="R3017" i="5"/>
  <c r="N3053" i="5"/>
  <c r="R2739" i="5"/>
  <c r="N2739" i="5"/>
  <c r="N3077" i="5"/>
  <c r="Q2987" i="5"/>
  <c r="N2987" i="5"/>
  <c r="R2933" i="5"/>
  <c r="R2891" i="5"/>
  <c r="R2836" i="5"/>
  <c r="N2798" i="5"/>
  <c r="T2531" i="5"/>
  <c r="U2531" i="5" s="1"/>
  <c r="S2531" i="5"/>
  <c r="V2531" i="5"/>
  <c r="N3189" i="5"/>
  <c r="S2935" i="5"/>
  <c r="T2935" i="5"/>
  <c r="U2935" i="5" s="1"/>
  <c r="V2935" i="5"/>
  <c r="R2727" i="5"/>
  <c r="N3014" i="5"/>
  <c r="Q2894" i="5"/>
  <c r="N2894" i="5"/>
  <c r="Q2694" i="5"/>
  <c r="N2694" i="5"/>
  <c r="Q2527" i="5"/>
  <c r="N2527" i="5"/>
  <c r="N2497" i="5"/>
  <c r="T2447" i="5"/>
  <c r="U2447" i="5" s="1"/>
  <c r="S2447" i="5"/>
  <c r="V2447" i="5"/>
  <c r="Q2383" i="5"/>
  <c r="N2383" i="5"/>
  <c r="Q2262" i="5"/>
  <c r="N2262" i="5"/>
  <c r="T2093" i="5"/>
  <c r="U2093" i="5" s="1"/>
  <c r="V2093" i="5"/>
  <c r="S2093" i="5"/>
  <c r="Q2722" i="5"/>
  <c r="N2722" i="5"/>
  <c r="R2692" i="5"/>
  <c r="R2659" i="5"/>
  <c r="T2621" i="5"/>
  <c r="U2621" i="5" s="1"/>
  <c r="S2621" i="5"/>
  <c r="V2621" i="5"/>
  <c r="R2057" i="5"/>
  <c r="N2057" i="5"/>
  <c r="V2466" i="5"/>
  <c r="V1975" i="5"/>
  <c r="T1975" i="5"/>
  <c r="U1975" i="5" s="1"/>
  <c r="S1975" i="5"/>
  <c r="V1942" i="5"/>
  <c r="T1942" i="5"/>
  <c r="U1942" i="5" s="1"/>
  <c r="S1942" i="5"/>
  <c r="V1915" i="5"/>
  <c r="T1915" i="5"/>
  <c r="U1915" i="5" s="1"/>
  <c r="S1915" i="5"/>
  <c r="T1657" i="5"/>
  <c r="U1657" i="5" s="1"/>
  <c r="S1657" i="5"/>
  <c r="V1657" i="5"/>
  <c r="V1666" i="5"/>
  <c r="V1438" i="5"/>
  <c r="T1438" i="5"/>
  <c r="U1438" i="5" s="1"/>
  <c r="S1438" i="5"/>
  <c r="V1366" i="5"/>
  <c r="T1366" i="5"/>
  <c r="U1366" i="5" s="1"/>
  <c r="S1366" i="5"/>
  <c r="V1402" i="5"/>
  <c r="T1402" i="5"/>
  <c r="U1402" i="5" s="1"/>
  <c r="S1402" i="5"/>
  <c r="V804" i="5"/>
  <c r="T804" i="5"/>
  <c r="U804" i="5" s="1"/>
  <c r="S804" i="5"/>
  <c r="T369" i="5"/>
  <c r="U369" i="5" s="1"/>
  <c r="V369" i="5"/>
  <c r="S369" i="5"/>
  <c r="T7993" i="5"/>
  <c r="U7993" i="5" s="1"/>
  <c r="V7993" i="5"/>
  <c r="S7993" i="5"/>
  <c r="S8041" i="5"/>
  <c r="T8041" i="5"/>
  <c r="U8041" i="5" s="1"/>
  <c r="V8041" i="5"/>
  <c r="N8051" i="5"/>
  <c r="R8056" i="5"/>
  <c r="T8056" i="5" s="1"/>
  <c r="U8056" i="5" s="1"/>
  <c r="T8040" i="5"/>
  <c r="U8040" i="5" s="1"/>
  <c r="V8040" i="5"/>
  <c r="S8040" i="5"/>
  <c r="N8048" i="5"/>
  <c r="T8057" i="5"/>
  <c r="U8057" i="5" s="1"/>
  <c r="S8057" i="5"/>
  <c r="V8057" i="5"/>
  <c r="R7999" i="5"/>
  <c r="S7999" i="5" s="1"/>
  <c r="S8035" i="5"/>
  <c r="V8035" i="5"/>
  <c r="T8035" i="5"/>
  <c r="U8035" i="5" s="1"/>
  <c r="N7983" i="5"/>
  <c r="R8055" i="5"/>
  <c r="T8055" i="5" s="1"/>
  <c r="U8055" i="5" s="1"/>
  <c r="T8016" i="5"/>
  <c r="U8016" i="5" s="1"/>
  <c r="V8016" i="5"/>
  <c r="S8016" i="5"/>
  <c r="R8017" i="5"/>
  <c r="S8017" i="5" s="1"/>
  <c r="R8013" i="5"/>
  <c r="R7996" i="5"/>
  <c r="V7996" i="5" s="1"/>
  <c r="N7972" i="5"/>
  <c r="N8049" i="5"/>
  <c r="N7946" i="5"/>
  <c r="V7897" i="5"/>
  <c r="T7897" i="5"/>
  <c r="U7897" i="5" s="1"/>
  <c r="S7897" i="5"/>
  <c r="N7938" i="5"/>
  <c r="Q7989" i="5"/>
  <c r="N7989" i="5"/>
  <c r="R7936" i="5"/>
  <c r="N7937" i="5"/>
  <c r="N7986" i="5"/>
  <c r="R7940" i="5"/>
  <c r="N7896" i="5"/>
  <c r="Q7888" i="5"/>
  <c r="N7888" i="5"/>
  <c r="N7869" i="5"/>
  <c r="N7887" i="5"/>
  <c r="R7853" i="5"/>
  <c r="S7853" i="5" s="1"/>
  <c r="N7933" i="5"/>
  <c r="R7879" i="5"/>
  <c r="T7879" i="5" s="1"/>
  <c r="U7879" i="5" s="1"/>
  <c r="R7880" i="5"/>
  <c r="T7880" i="5" s="1"/>
  <c r="U7880" i="5" s="1"/>
  <c r="N7912" i="5"/>
  <c r="R7869" i="5"/>
  <c r="N7891" i="5"/>
  <c r="R7813" i="5"/>
  <c r="S7829" i="5"/>
  <c r="V7829" i="5"/>
  <c r="T7829" i="5"/>
  <c r="U7829" i="5" s="1"/>
  <c r="R7742" i="5"/>
  <c r="T7742" i="5" s="1"/>
  <c r="U7742" i="5" s="1"/>
  <c r="N7798" i="5"/>
  <c r="N7814" i="5"/>
  <c r="R7842" i="5"/>
  <c r="T7842" i="5" s="1"/>
  <c r="U7842" i="5" s="1"/>
  <c r="T7791" i="5"/>
  <c r="U7791" i="5" s="1"/>
  <c r="V7791" i="5"/>
  <c r="S7791" i="5"/>
  <c r="N7871" i="5"/>
  <c r="N7779" i="5"/>
  <c r="T7733" i="5"/>
  <c r="U7733" i="5" s="1"/>
  <c r="S7733" i="5"/>
  <c r="V7733" i="5"/>
  <c r="R7761" i="5"/>
  <c r="Q7736" i="5"/>
  <c r="N7736" i="5"/>
  <c r="N7801" i="5"/>
  <c r="R7714" i="5"/>
  <c r="T7714" i="5" s="1"/>
  <c r="U7714" i="5" s="1"/>
  <c r="N7830" i="5"/>
  <c r="V7709" i="5"/>
  <c r="T7709" i="5"/>
  <c r="U7709" i="5" s="1"/>
  <c r="S7709" i="5"/>
  <c r="R7669" i="5"/>
  <c r="N7765" i="5"/>
  <c r="R7685" i="5"/>
  <c r="V7612" i="5"/>
  <c r="T7612" i="5"/>
  <c r="U7612" i="5" s="1"/>
  <c r="S7612" i="5"/>
  <c r="S7647" i="5"/>
  <c r="T7647" i="5"/>
  <c r="U7647" i="5" s="1"/>
  <c r="V7647" i="5"/>
  <c r="N7747" i="5"/>
  <c r="V7642" i="5"/>
  <c r="T7642" i="5"/>
  <c r="U7642" i="5" s="1"/>
  <c r="S7642" i="5"/>
  <c r="S7689" i="5"/>
  <c r="V7689" i="5"/>
  <c r="T7689" i="5"/>
  <c r="U7689" i="5" s="1"/>
  <c r="R7587" i="5"/>
  <c r="S7587" i="5" s="1"/>
  <c r="S7719" i="5"/>
  <c r="V7719" i="5"/>
  <c r="T7719" i="5"/>
  <c r="U7719" i="5" s="1"/>
  <c r="Q7566" i="5"/>
  <c r="N7566" i="5"/>
  <c r="N7732" i="5"/>
  <c r="N7661" i="5"/>
  <c r="V7723" i="5"/>
  <c r="R7619" i="5"/>
  <c r="R7585" i="5"/>
  <c r="T7585" i="5" s="1"/>
  <c r="U7585" i="5" s="1"/>
  <c r="R7518" i="5"/>
  <c r="N7636" i="5"/>
  <c r="N7532" i="5"/>
  <c r="R7555" i="5"/>
  <c r="R7516" i="5"/>
  <c r="N7520" i="5"/>
  <c r="N7502" i="5"/>
  <c r="R7571" i="5"/>
  <c r="T7571" i="5" s="1"/>
  <c r="U7571" i="5" s="1"/>
  <c r="N7760" i="5"/>
  <c r="N7527" i="5"/>
  <c r="N7479" i="5"/>
  <c r="R7409" i="5"/>
  <c r="N7474" i="5"/>
  <c r="T7451" i="5"/>
  <c r="U7451" i="5" s="1"/>
  <c r="V7451" i="5"/>
  <c r="S7451" i="5"/>
  <c r="N7541" i="5"/>
  <c r="N7509" i="5"/>
  <c r="N7439" i="5"/>
  <c r="V7462" i="5"/>
  <c r="S7311" i="5"/>
  <c r="V7311" i="5"/>
  <c r="T7311" i="5"/>
  <c r="U7311" i="5" s="1"/>
  <c r="R7343" i="5"/>
  <c r="V7420" i="5"/>
  <c r="T7420" i="5"/>
  <c r="U7420" i="5" s="1"/>
  <c r="S7420" i="5"/>
  <c r="S7504" i="5"/>
  <c r="R7304" i="5"/>
  <c r="N7322" i="5"/>
  <c r="R7325" i="5"/>
  <c r="R7370" i="5"/>
  <c r="V7370" i="5" s="1"/>
  <c r="S7257" i="5"/>
  <c r="V7257" i="5"/>
  <c r="T7257" i="5"/>
  <c r="U7257" i="5" s="1"/>
  <c r="R7326" i="5"/>
  <c r="T7326" i="5" s="1"/>
  <c r="U7326" i="5" s="1"/>
  <c r="R7204" i="5"/>
  <c r="R7156" i="5"/>
  <c r="R7279" i="5"/>
  <c r="R7242" i="5"/>
  <c r="N7308" i="5"/>
  <c r="R7473" i="5"/>
  <c r="N7423" i="5"/>
  <c r="N7200" i="5"/>
  <c r="N7368" i="5"/>
  <c r="R7248" i="5"/>
  <c r="N7385" i="5"/>
  <c r="R7283" i="5"/>
  <c r="N7278" i="5"/>
  <c r="Q7138" i="5"/>
  <c r="N7138" i="5"/>
  <c r="R7271" i="5"/>
  <c r="N7250" i="5"/>
  <c r="R7032" i="5"/>
  <c r="T7032" i="5" s="1"/>
  <c r="U7032" i="5" s="1"/>
  <c r="N7125" i="5"/>
  <c r="N7174" i="5"/>
  <c r="V7110" i="5"/>
  <c r="T7110" i="5"/>
  <c r="U7110" i="5" s="1"/>
  <c r="S7110" i="5"/>
  <c r="R7211" i="5"/>
  <c r="V7211" i="5" s="1"/>
  <c r="N7205" i="5"/>
  <c r="N7234" i="5"/>
  <c r="R7074" i="5"/>
  <c r="T7074" i="5" s="1"/>
  <c r="U7074" i="5" s="1"/>
  <c r="R7026" i="5"/>
  <c r="Q6946" i="5"/>
  <c r="N6946" i="5"/>
  <c r="N7053" i="5"/>
  <c r="N7083" i="5"/>
  <c r="R7137" i="5"/>
  <c r="S7137" i="5" s="1"/>
  <c r="S7111" i="5"/>
  <c r="V7111" i="5"/>
  <c r="T7111" i="5"/>
  <c r="U7111" i="5" s="1"/>
  <c r="N6966" i="5"/>
  <c r="N7006" i="5"/>
  <c r="R6926" i="5"/>
  <c r="T7130" i="5"/>
  <c r="U7130" i="5" s="1"/>
  <c r="S6953" i="5"/>
  <c r="V6953" i="5"/>
  <c r="T6953" i="5"/>
  <c r="U6953" i="5" s="1"/>
  <c r="R6872" i="5"/>
  <c r="R6996" i="5"/>
  <c r="V6996" i="5" s="1"/>
  <c r="N6934" i="5"/>
  <c r="N7072" i="5"/>
  <c r="N6910" i="5"/>
  <c r="R6978" i="5"/>
  <c r="S6978" i="5" s="1"/>
  <c r="R6892" i="5"/>
  <c r="V6892" i="5" s="1"/>
  <c r="R6910" i="5"/>
  <c r="R7029" i="5"/>
  <c r="N7002" i="5"/>
  <c r="R6839" i="5"/>
  <c r="T6839" i="5" s="1"/>
  <c r="U6839" i="5" s="1"/>
  <c r="S6754" i="5"/>
  <c r="V6754" i="5"/>
  <c r="T6754" i="5"/>
  <c r="U6754" i="5" s="1"/>
  <c r="R6874" i="5"/>
  <c r="T6874" i="5" s="1"/>
  <c r="U6874" i="5" s="1"/>
  <c r="T6983" i="5"/>
  <c r="U6983" i="5" s="1"/>
  <c r="V6927" i="5"/>
  <c r="N6878" i="5"/>
  <c r="V6822" i="5"/>
  <c r="S6822" i="5"/>
  <c r="T6822" i="5"/>
  <c r="U6822" i="5" s="1"/>
  <c r="N6793" i="5"/>
  <c r="Q6793" i="5"/>
  <c r="N6844" i="5"/>
  <c r="R6707" i="5"/>
  <c r="V6707" i="5" s="1"/>
  <c r="N6860" i="5"/>
  <c r="N6862" i="5"/>
  <c r="N6797" i="5"/>
  <c r="R6737" i="5"/>
  <c r="T6737" i="5" s="1"/>
  <c r="U6737" i="5" s="1"/>
  <c r="R6753" i="5"/>
  <c r="R6816" i="5"/>
  <c r="T6816" i="5" s="1"/>
  <c r="U6816" i="5" s="1"/>
  <c r="Q6782" i="5"/>
  <c r="N6782" i="5"/>
  <c r="N6734" i="5"/>
  <c r="Q6734" i="5"/>
  <c r="N6838" i="5"/>
  <c r="R6690" i="5"/>
  <c r="R6640" i="5"/>
  <c r="N6828" i="5"/>
  <c r="T6745" i="5"/>
  <c r="U6745" i="5" s="1"/>
  <c r="S6745" i="5"/>
  <c r="V6745" i="5"/>
  <c r="R6702" i="5"/>
  <c r="S6702" i="5" s="1"/>
  <c r="N6818" i="5"/>
  <c r="R6675" i="5"/>
  <c r="V6675" i="5" s="1"/>
  <c r="Q6646" i="5"/>
  <c r="N6646" i="5"/>
  <c r="R6738" i="5"/>
  <c r="R6697" i="5"/>
  <c r="V6697" i="5" s="1"/>
  <c r="T6572" i="5"/>
  <c r="U6572" i="5" s="1"/>
  <c r="V6572" i="5"/>
  <c r="S6572" i="5"/>
  <c r="N6681" i="5"/>
  <c r="N6610" i="5"/>
  <c r="S6450" i="5"/>
  <c r="T6450" i="5"/>
  <c r="U6450" i="5" s="1"/>
  <c r="V6450" i="5"/>
  <c r="R6670" i="5"/>
  <c r="V6670" i="5" s="1"/>
  <c r="R6531" i="5"/>
  <c r="R6495" i="5"/>
  <c r="R6597" i="5"/>
  <c r="V6597" i="5" s="1"/>
  <c r="N6729" i="5"/>
  <c r="N6752" i="5"/>
  <c r="R6556" i="5"/>
  <c r="R6549" i="5"/>
  <c r="R6513" i="5"/>
  <c r="R6677" i="5"/>
  <c r="T6677" i="5" s="1"/>
  <c r="U6677" i="5" s="1"/>
  <c r="R6722" i="5"/>
  <c r="T6722" i="5" s="1"/>
  <c r="U6722" i="5" s="1"/>
  <c r="R6804" i="5"/>
  <c r="N6662" i="5"/>
  <c r="T6630" i="5"/>
  <c r="U6630" i="5" s="1"/>
  <c r="V6630" i="5"/>
  <c r="S6630" i="5"/>
  <c r="R6599" i="5"/>
  <c r="S6528" i="5"/>
  <c r="V6528" i="5"/>
  <c r="T6528" i="5"/>
  <c r="U6528" i="5" s="1"/>
  <c r="N6615" i="5"/>
  <c r="R6479" i="5"/>
  <c r="S6376" i="5"/>
  <c r="V6376" i="5"/>
  <c r="T6376" i="5"/>
  <c r="U6376" i="5" s="1"/>
  <c r="T6541" i="5"/>
  <c r="U6541" i="5" s="1"/>
  <c r="V6661" i="5"/>
  <c r="V6322" i="5"/>
  <c r="N6513" i="5"/>
  <c r="S6523" i="5"/>
  <c r="V6523" i="5"/>
  <c r="T6523" i="5"/>
  <c r="U6523" i="5" s="1"/>
  <c r="R6352" i="5"/>
  <c r="T6352" i="5" s="1"/>
  <c r="U6352" i="5" s="1"/>
  <c r="R6285" i="5"/>
  <c r="N6285" i="5"/>
  <c r="S6208" i="5"/>
  <c r="V6208" i="5"/>
  <c r="T6208" i="5"/>
  <c r="U6208" i="5" s="1"/>
  <c r="N6452" i="5"/>
  <c r="N6488" i="5"/>
  <c r="T6444" i="5"/>
  <c r="U6444" i="5" s="1"/>
  <c r="S6444" i="5"/>
  <c r="V6444" i="5"/>
  <c r="N6243" i="5"/>
  <c r="R6369" i="5"/>
  <c r="V6369" i="5" s="1"/>
  <c r="N6317" i="5"/>
  <c r="R6443" i="5"/>
  <c r="N6564" i="5"/>
  <c r="R6360" i="5"/>
  <c r="T6360" i="5" s="1"/>
  <c r="U6360" i="5" s="1"/>
  <c r="V6517" i="5"/>
  <c r="T6301" i="5"/>
  <c r="U6301" i="5" s="1"/>
  <c r="S6301" i="5"/>
  <c r="V6301" i="5"/>
  <c r="N6363" i="5"/>
  <c r="R6322" i="5"/>
  <c r="T6322" i="5" s="1"/>
  <c r="U6322" i="5" s="1"/>
  <c r="S6231" i="5"/>
  <c r="T6231" i="5"/>
  <c r="U6231" i="5" s="1"/>
  <c r="V6231" i="5"/>
  <c r="T6457" i="5"/>
  <c r="U6457" i="5" s="1"/>
  <c r="T6337" i="5"/>
  <c r="U6337" i="5" s="1"/>
  <c r="S6337" i="5"/>
  <c r="V6337" i="5"/>
  <c r="R6221" i="5"/>
  <c r="N6087" i="5"/>
  <c r="R6377" i="5"/>
  <c r="T6377" i="5" s="1"/>
  <c r="U6377" i="5" s="1"/>
  <c r="R6309" i="5"/>
  <c r="S6309" i="5" s="1"/>
  <c r="R6281" i="5"/>
  <c r="N6422" i="5"/>
  <c r="R6348" i="5"/>
  <c r="T6348" i="5" s="1"/>
  <c r="U6348" i="5" s="1"/>
  <c r="R6211" i="5"/>
  <c r="N6298" i="5"/>
  <c r="R6133" i="5"/>
  <c r="Q6036" i="5"/>
  <c r="N6036" i="5"/>
  <c r="T6295" i="5"/>
  <c r="U6295" i="5" s="1"/>
  <c r="N6173" i="5"/>
  <c r="R6112" i="5"/>
  <c r="N6089" i="5"/>
  <c r="R6058" i="5"/>
  <c r="Q6181" i="5"/>
  <c r="N6181" i="5"/>
  <c r="R6167" i="5"/>
  <c r="T6096" i="5"/>
  <c r="U6096" i="5" s="1"/>
  <c r="S6096" i="5"/>
  <c r="V6096" i="5"/>
  <c r="V6047" i="5"/>
  <c r="T6047" i="5"/>
  <c r="U6047" i="5" s="1"/>
  <c r="S6047" i="5"/>
  <c r="R6180" i="5"/>
  <c r="T6180" i="5" s="1"/>
  <c r="U6180" i="5" s="1"/>
  <c r="R6115" i="5"/>
  <c r="T6038" i="5"/>
  <c r="U6038" i="5" s="1"/>
  <c r="V6038" i="5"/>
  <c r="S6038" i="5"/>
  <c r="V5920" i="5"/>
  <c r="T5920" i="5"/>
  <c r="U5920" i="5" s="1"/>
  <c r="S5920" i="5"/>
  <c r="R5919" i="5"/>
  <c r="V5810" i="5"/>
  <c r="T5810" i="5"/>
  <c r="U5810" i="5" s="1"/>
  <c r="S5810" i="5"/>
  <c r="N6109" i="5"/>
  <c r="R5952" i="5"/>
  <c r="N5952" i="5"/>
  <c r="N6011" i="5"/>
  <c r="V6052" i="5"/>
  <c r="T6052" i="5"/>
  <c r="U6052" i="5" s="1"/>
  <c r="S6052" i="5"/>
  <c r="S5794" i="5"/>
  <c r="V5794" i="5"/>
  <c r="T5794" i="5"/>
  <c r="U5794" i="5" s="1"/>
  <c r="R5924" i="5"/>
  <c r="V5924" i="5" s="1"/>
  <c r="V5908" i="5"/>
  <c r="T5908" i="5"/>
  <c r="U5908" i="5" s="1"/>
  <c r="S5908" i="5"/>
  <c r="N6067" i="5"/>
  <c r="S5824" i="5"/>
  <c r="V5824" i="5"/>
  <c r="T5824" i="5"/>
  <c r="U5824" i="5" s="1"/>
  <c r="N5997" i="5"/>
  <c r="N6127" i="5"/>
  <c r="R5916" i="5"/>
  <c r="R5735" i="5"/>
  <c r="T5735" i="5" s="1"/>
  <c r="U5735" i="5" s="1"/>
  <c r="N5939" i="5"/>
  <c r="R5670" i="5"/>
  <c r="T5959" i="5"/>
  <c r="U5959" i="5" s="1"/>
  <c r="N5829" i="5"/>
  <c r="N5807" i="5"/>
  <c r="R5583" i="5"/>
  <c r="T5583" i="5" s="1"/>
  <c r="U5583" i="5" s="1"/>
  <c r="R5682" i="5"/>
  <c r="V5682" i="5" s="1"/>
  <c r="R5799" i="5"/>
  <c r="R5765" i="5"/>
  <c r="N5771" i="5"/>
  <c r="N5675" i="5"/>
  <c r="N6029" i="5"/>
  <c r="S5746" i="5"/>
  <c r="V5746" i="5"/>
  <c r="T5746" i="5"/>
  <c r="U5746" i="5" s="1"/>
  <c r="N5645" i="5"/>
  <c r="Q5460" i="5"/>
  <c r="N5460" i="5"/>
  <c r="S5845" i="5"/>
  <c r="T5845" i="5"/>
  <c r="U5845" i="5" s="1"/>
  <c r="V5845" i="5"/>
  <c r="N5792" i="5"/>
  <c r="S5590" i="5"/>
  <c r="V5590" i="5"/>
  <c r="T5590" i="5"/>
  <c r="U5590" i="5" s="1"/>
  <c r="R5826" i="5"/>
  <c r="V5826" i="5" s="1"/>
  <c r="R5747" i="5"/>
  <c r="T5747" i="5" s="1"/>
  <c r="U5747" i="5" s="1"/>
  <c r="R5676" i="5"/>
  <c r="V5676" i="5" s="1"/>
  <c r="R5651" i="5"/>
  <c r="N5624" i="5"/>
  <c r="N5849" i="5"/>
  <c r="S5740" i="5"/>
  <c r="T5740" i="5"/>
  <c r="U5740" i="5" s="1"/>
  <c r="V5740" i="5"/>
  <c r="R5684" i="5"/>
  <c r="S5684" i="5" s="1"/>
  <c r="N5835" i="5"/>
  <c r="R5627" i="5"/>
  <c r="V5627" i="5" s="1"/>
  <c r="N5637" i="5"/>
  <c r="R5343" i="5"/>
  <c r="V5343" i="5" s="1"/>
  <c r="R5311" i="5"/>
  <c r="S5506" i="5"/>
  <c r="T5506" i="5"/>
  <c r="U5506" i="5" s="1"/>
  <c r="V5506" i="5"/>
  <c r="S5302" i="5"/>
  <c r="T5302" i="5"/>
  <c r="U5302" i="5" s="1"/>
  <c r="V5302" i="5"/>
  <c r="R5516" i="5"/>
  <c r="N5459" i="5"/>
  <c r="R5427" i="5"/>
  <c r="R5375" i="5"/>
  <c r="N5801" i="5"/>
  <c r="N5670" i="5"/>
  <c r="R5544" i="5"/>
  <c r="N5607" i="5"/>
  <c r="N5796" i="5"/>
  <c r="V5336" i="5"/>
  <c r="S5336" i="5"/>
  <c r="R5170" i="5"/>
  <c r="R5114" i="5"/>
  <c r="N5041" i="5"/>
  <c r="N5630" i="5"/>
  <c r="R5333" i="5"/>
  <c r="S5333" i="5" s="1"/>
  <c r="N5765" i="5"/>
  <c r="N5335" i="5"/>
  <c r="R5609" i="5"/>
  <c r="N5489" i="5"/>
  <c r="N5562" i="5"/>
  <c r="N5260" i="5"/>
  <c r="T4980" i="5"/>
  <c r="U4980" i="5" s="1"/>
  <c r="S4980" i="5"/>
  <c r="V4980" i="5"/>
  <c r="N5311" i="5"/>
  <c r="N5152" i="5"/>
  <c r="N5349" i="5"/>
  <c r="R5058" i="5"/>
  <c r="R5336" i="5"/>
  <c r="T5336" i="5" s="1"/>
  <c r="U5336" i="5" s="1"/>
  <c r="V5214" i="5"/>
  <c r="T4959" i="5"/>
  <c r="U4959" i="5" s="1"/>
  <c r="V4959" i="5"/>
  <c r="S4959" i="5"/>
  <c r="N5546" i="5"/>
  <c r="N5475" i="5"/>
  <c r="N5313" i="5"/>
  <c r="N5224" i="5"/>
  <c r="R5162" i="5"/>
  <c r="N5086" i="5"/>
  <c r="N5492" i="5"/>
  <c r="T4923" i="5"/>
  <c r="U4923" i="5" s="1"/>
  <c r="S4923" i="5"/>
  <c r="V4923" i="5"/>
  <c r="N5322" i="5"/>
  <c r="R5340" i="5"/>
  <c r="T5340" i="5" s="1"/>
  <c r="U5340" i="5" s="1"/>
  <c r="R5123" i="5"/>
  <c r="V5123" i="5" s="1"/>
  <c r="R5293" i="5"/>
  <c r="V5293" i="5" s="1"/>
  <c r="R5254" i="5"/>
  <c r="N5146" i="5"/>
  <c r="N5310" i="5"/>
  <c r="T5187" i="5"/>
  <c r="U5187" i="5" s="1"/>
  <c r="N5108" i="5"/>
  <c r="N5045" i="5"/>
  <c r="N5048" i="5"/>
  <c r="N5292" i="5"/>
  <c r="V5055" i="5"/>
  <c r="R4797" i="5"/>
  <c r="T4662" i="5"/>
  <c r="U4662" i="5" s="1"/>
  <c r="S4662" i="5"/>
  <c r="V4662" i="5"/>
  <c r="V4590" i="5"/>
  <c r="T4518" i="5"/>
  <c r="U4518" i="5" s="1"/>
  <c r="S4518" i="5"/>
  <c r="V4518" i="5"/>
  <c r="N4839" i="5"/>
  <c r="T4785" i="5"/>
  <c r="U4785" i="5" s="1"/>
  <c r="V4785" i="5"/>
  <c r="S4785" i="5"/>
  <c r="R4727" i="5"/>
  <c r="N5136" i="5"/>
  <c r="N5216" i="5"/>
  <c r="R4919" i="5"/>
  <c r="S4730" i="5"/>
  <c r="T4730" i="5"/>
  <c r="U4730" i="5" s="1"/>
  <c r="V4730" i="5"/>
  <c r="R4907" i="5"/>
  <c r="V4907" i="5" s="1"/>
  <c r="S4784" i="5"/>
  <c r="T4784" i="5"/>
  <c r="U4784" i="5" s="1"/>
  <c r="V4784" i="5"/>
  <c r="V4971" i="5"/>
  <c r="S4842" i="5"/>
  <c r="T4842" i="5"/>
  <c r="U4842" i="5" s="1"/>
  <c r="V4842" i="5"/>
  <c r="N5090" i="5"/>
  <c r="N4743" i="5"/>
  <c r="N4675" i="5"/>
  <c r="T4443" i="5"/>
  <c r="U4443" i="5" s="1"/>
  <c r="S4443" i="5"/>
  <c r="V4443" i="5"/>
  <c r="Q4327" i="5"/>
  <c r="N4327" i="5"/>
  <c r="N4851" i="5"/>
  <c r="R4507" i="5"/>
  <c r="N4507" i="5"/>
  <c r="N4803" i="5"/>
  <c r="S4724" i="5"/>
  <c r="V4724" i="5"/>
  <c r="T4724" i="5"/>
  <c r="U4724" i="5" s="1"/>
  <c r="T4587" i="5"/>
  <c r="U4587" i="5" s="1"/>
  <c r="S4587" i="5"/>
  <c r="V4587" i="5"/>
  <c r="T4491" i="5"/>
  <c r="U4491" i="5" s="1"/>
  <c r="S4491" i="5"/>
  <c r="V4491" i="5"/>
  <c r="V4311" i="5"/>
  <c r="T4311" i="5"/>
  <c r="U4311" i="5" s="1"/>
  <c r="S4311" i="5"/>
  <c r="V4651" i="5"/>
  <c r="S4651" i="5"/>
  <c r="T4651" i="5"/>
  <c r="U4651" i="5" s="1"/>
  <c r="N5249" i="5"/>
  <c r="V4922" i="5"/>
  <c r="N4579" i="5"/>
  <c r="N4858" i="5"/>
  <c r="N4912" i="5"/>
  <c r="R4643" i="5"/>
  <c r="S4643" i="5" s="1"/>
  <c r="V4958" i="5"/>
  <c r="N4900" i="5"/>
  <c r="R4853" i="5"/>
  <c r="V4853" i="5" s="1"/>
  <c r="N4661" i="5"/>
  <c r="T4599" i="5"/>
  <c r="U4599" i="5" s="1"/>
  <c r="S4599" i="5"/>
  <c r="V4599" i="5"/>
  <c r="V4441" i="5"/>
  <c r="T4441" i="5"/>
  <c r="U4441" i="5" s="1"/>
  <c r="S4441" i="5"/>
  <c r="N4685" i="5"/>
  <c r="V4339" i="5"/>
  <c r="S4339" i="5"/>
  <c r="T4339" i="5"/>
  <c r="U4339" i="5" s="1"/>
  <c r="R4412" i="5"/>
  <c r="T4412" i="5" s="1"/>
  <c r="U4412" i="5" s="1"/>
  <c r="R4373" i="5"/>
  <c r="S4373" i="5" s="1"/>
  <c r="N4889" i="5"/>
  <c r="V4426" i="5"/>
  <c r="T4426" i="5"/>
  <c r="U4426" i="5" s="1"/>
  <c r="S4426" i="5"/>
  <c r="N4624" i="5"/>
  <c r="N4416" i="5"/>
  <c r="N4622" i="5"/>
  <c r="N5017" i="5"/>
  <c r="S4508" i="5"/>
  <c r="V4508" i="5"/>
  <c r="T4508" i="5"/>
  <c r="U4508" i="5" s="1"/>
  <c r="N4493" i="5"/>
  <c r="V4163" i="5"/>
  <c r="T4163" i="5"/>
  <c r="U4163" i="5" s="1"/>
  <c r="S4163" i="5"/>
  <c r="V4328" i="5"/>
  <c r="T4328" i="5"/>
  <c r="U4328" i="5" s="1"/>
  <c r="S4328" i="5"/>
  <c r="T4258" i="5"/>
  <c r="U4258" i="5" s="1"/>
  <c r="V4258" i="5"/>
  <c r="S4258" i="5"/>
  <c r="V4204" i="5"/>
  <c r="T4204" i="5"/>
  <c r="U4204" i="5" s="1"/>
  <c r="S4204" i="5"/>
  <c r="N4433" i="5"/>
  <c r="N4372" i="5"/>
  <c r="T4312" i="5"/>
  <c r="U4312" i="5" s="1"/>
  <c r="S4312" i="5"/>
  <c r="V4312" i="5"/>
  <c r="N4376" i="5"/>
  <c r="N4301" i="5"/>
  <c r="Q4127" i="5"/>
  <c r="N4127" i="5"/>
  <c r="Q3881" i="5"/>
  <c r="N3881" i="5"/>
  <c r="V4206" i="5"/>
  <c r="T4206" i="5"/>
  <c r="U4206" i="5" s="1"/>
  <c r="S4206" i="5"/>
  <c r="Q3908" i="5"/>
  <c r="N3908" i="5"/>
  <c r="V4120" i="5"/>
  <c r="T4120" i="5"/>
  <c r="U4120" i="5" s="1"/>
  <c r="S4120" i="5"/>
  <c r="R3986" i="5"/>
  <c r="V3986" i="5" s="1"/>
  <c r="N4038" i="5"/>
  <c r="N4209" i="5"/>
  <c r="N4123" i="5"/>
  <c r="R4137" i="5"/>
  <c r="T4137" i="5" s="1"/>
  <c r="U4137" i="5" s="1"/>
  <c r="V3816" i="5"/>
  <c r="T3816" i="5"/>
  <c r="U3816" i="5" s="1"/>
  <c r="S3816" i="5"/>
  <c r="V3968" i="5"/>
  <c r="T3968" i="5"/>
  <c r="U3968" i="5" s="1"/>
  <c r="S3968" i="5"/>
  <c r="V4070" i="5"/>
  <c r="T4070" i="5"/>
  <c r="U4070" i="5" s="1"/>
  <c r="S4070" i="5"/>
  <c r="V3913" i="5"/>
  <c r="T3913" i="5"/>
  <c r="U3913" i="5" s="1"/>
  <c r="S3913" i="5"/>
  <c r="N4122" i="5"/>
  <c r="T4059" i="5"/>
  <c r="U4059" i="5" s="1"/>
  <c r="S4059" i="5"/>
  <c r="V4059" i="5"/>
  <c r="V4188" i="5"/>
  <c r="T4188" i="5"/>
  <c r="U4188" i="5" s="1"/>
  <c r="S4188" i="5"/>
  <c r="N3834" i="5"/>
  <c r="V3745" i="5"/>
  <c r="S3745" i="5"/>
  <c r="T3745" i="5"/>
  <c r="U3745" i="5" s="1"/>
  <c r="N4033" i="5"/>
  <c r="N3926" i="5"/>
  <c r="V3981" i="5"/>
  <c r="V3983" i="5"/>
  <c r="N4103" i="5"/>
  <c r="N3810" i="5"/>
  <c r="N3708" i="5"/>
  <c r="N3630" i="5"/>
  <c r="R3366" i="5"/>
  <c r="R3306" i="5"/>
  <c r="N3808" i="5"/>
  <c r="R3815" i="5"/>
  <c r="R3671" i="5"/>
  <c r="R3696" i="5"/>
  <c r="V3696" i="5" s="1"/>
  <c r="R3602" i="5"/>
  <c r="R3830" i="5"/>
  <c r="R3722" i="5"/>
  <c r="S3636" i="5"/>
  <c r="V3636" i="5"/>
  <c r="T3636" i="5"/>
  <c r="U3636" i="5" s="1"/>
  <c r="N3595" i="5"/>
  <c r="S3554" i="5"/>
  <c r="T3554" i="5"/>
  <c r="U3554" i="5" s="1"/>
  <c r="V3554" i="5"/>
  <c r="R3313" i="5"/>
  <c r="V3313" i="5" s="1"/>
  <c r="N3640" i="5"/>
  <c r="Q3574" i="5"/>
  <c r="N3574" i="5"/>
  <c r="N3850" i="5"/>
  <c r="N3782" i="5"/>
  <c r="R3649" i="5"/>
  <c r="S3649" i="5" s="1"/>
  <c r="N3694" i="5"/>
  <c r="N3796" i="5"/>
  <c r="N3833" i="5"/>
  <c r="R3647" i="5"/>
  <c r="V3556" i="5"/>
  <c r="T3556" i="5"/>
  <c r="U3556" i="5" s="1"/>
  <c r="S3556" i="5"/>
  <c r="S3963" i="5"/>
  <c r="R3539" i="5"/>
  <c r="R3397" i="5"/>
  <c r="R3348" i="5"/>
  <c r="N3677" i="5"/>
  <c r="S3555" i="5"/>
  <c r="N3318" i="5"/>
  <c r="V3669" i="5"/>
  <c r="R3493" i="5"/>
  <c r="V3493" i="5" s="1"/>
  <c r="T3458" i="5"/>
  <c r="U3458" i="5" s="1"/>
  <c r="V3458" i="5"/>
  <c r="S3458" i="5"/>
  <c r="T3656" i="5"/>
  <c r="U3656" i="5" s="1"/>
  <c r="S3477" i="5"/>
  <c r="T3477" i="5"/>
  <c r="U3477" i="5" s="1"/>
  <c r="V3477" i="5"/>
  <c r="Q3010" i="5"/>
  <c r="N3010" i="5"/>
  <c r="N3676" i="5"/>
  <c r="N3544" i="5"/>
  <c r="R3511" i="5"/>
  <c r="V3511" i="5" s="1"/>
  <c r="R3444" i="5"/>
  <c r="R3336" i="5"/>
  <c r="N3235" i="5"/>
  <c r="R3362" i="5"/>
  <c r="T3362" i="5" s="1"/>
  <c r="U3362" i="5" s="1"/>
  <c r="R3354" i="5"/>
  <c r="T3354" i="5" s="1"/>
  <c r="U3354" i="5" s="1"/>
  <c r="V3693" i="5"/>
  <c r="V3567" i="5"/>
  <c r="R3528" i="5"/>
  <c r="R3324" i="5"/>
  <c r="T3324" i="5" s="1"/>
  <c r="U3324" i="5" s="1"/>
  <c r="N3562" i="5"/>
  <c r="N3397" i="5"/>
  <c r="R3360" i="5"/>
  <c r="T3473" i="5"/>
  <c r="U3473" i="5" s="1"/>
  <c r="R3409" i="5"/>
  <c r="N3336" i="5"/>
  <c r="T3281" i="5"/>
  <c r="U3281" i="5" s="1"/>
  <c r="R3186" i="5"/>
  <c r="R3149" i="5"/>
  <c r="V3149" i="5" s="1"/>
  <c r="N3123" i="5"/>
  <c r="Q3084" i="5"/>
  <c r="N3084" i="5"/>
  <c r="Q3012" i="5"/>
  <c r="N3012" i="5"/>
  <c r="N2969" i="5"/>
  <c r="R2969" i="5"/>
  <c r="T3508" i="5"/>
  <c r="U3508" i="5" s="1"/>
  <c r="N3402" i="5"/>
  <c r="N3260" i="5"/>
  <c r="R3156" i="5"/>
  <c r="R3084" i="5"/>
  <c r="Q3021" i="5"/>
  <c r="N3021" i="5"/>
  <c r="N3284" i="5"/>
  <c r="R3211" i="5"/>
  <c r="N3211" i="5"/>
  <c r="N3332" i="5"/>
  <c r="R3266" i="5"/>
  <c r="T3266" i="5" s="1"/>
  <c r="U3266" i="5" s="1"/>
  <c r="R3146" i="5"/>
  <c r="N3146" i="5"/>
  <c r="R3111" i="5"/>
  <c r="S3228" i="5"/>
  <c r="V3228" i="5"/>
  <c r="T3228" i="5"/>
  <c r="U3228" i="5" s="1"/>
  <c r="V3183" i="5"/>
  <c r="T3183" i="5"/>
  <c r="U3183" i="5" s="1"/>
  <c r="S3183" i="5"/>
  <c r="Q3113" i="5"/>
  <c r="N3113" i="5"/>
  <c r="R3011" i="5"/>
  <c r="N3011" i="5"/>
  <c r="R2918" i="5"/>
  <c r="N2918" i="5"/>
  <c r="Q2846" i="5"/>
  <c r="N2846" i="5"/>
  <c r="N3274" i="5"/>
  <c r="R2976" i="5"/>
  <c r="N2976" i="5"/>
  <c r="T3407" i="5"/>
  <c r="U3407" i="5" s="1"/>
  <c r="S3243" i="5"/>
  <c r="V3243" i="5"/>
  <c r="T3243" i="5"/>
  <c r="U3243" i="5" s="1"/>
  <c r="S2977" i="5"/>
  <c r="T2977" i="5"/>
  <c r="U2977" i="5" s="1"/>
  <c r="V2977" i="5"/>
  <c r="R3152" i="5"/>
  <c r="N3152" i="5"/>
  <c r="Q3059" i="5"/>
  <c r="N3059" i="5"/>
  <c r="R3203" i="5"/>
  <c r="V3203" i="5" s="1"/>
  <c r="N3160" i="5"/>
  <c r="V3443" i="5"/>
  <c r="N3270" i="5"/>
  <c r="S3225" i="5"/>
  <c r="V3225" i="5"/>
  <c r="T3225" i="5"/>
  <c r="U3225" i="5" s="1"/>
  <c r="N3046" i="5"/>
  <c r="T3436" i="5"/>
  <c r="U3436" i="5" s="1"/>
  <c r="Q2822" i="5"/>
  <c r="N2822" i="5"/>
  <c r="Q2750" i="5"/>
  <c r="N2750" i="5"/>
  <c r="Q2678" i="5"/>
  <c r="N2678" i="5"/>
  <c r="Q2606" i="5"/>
  <c r="N2606" i="5"/>
  <c r="Q2534" i="5"/>
  <c r="N2534" i="5"/>
  <c r="Q2462" i="5"/>
  <c r="N2462" i="5"/>
  <c r="Q2390" i="5"/>
  <c r="N2390" i="5"/>
  <c r="Q2318" i="5"/>
  <c r="N2318" i="5"/>
  <c r="Q2246" i="5"/>
  <c r="N2246" i="5"/>
  <c r="R2939" i="5"/>
  <c r="N2939" i="5"/>
  <c r="Q2809" i="5"/>
  <c r="N2809" i="5"/>
  <c r="N2779" i="5"/>
  <c r="R2779" i="5"/>
  <c r="Q2709" i="5"/>
  <c r="N2709" i="5"/>
  <c r="R2679" i="5"/>
  <c r="N2679" i="5"/>
  <c r="Q2544" i="5"/>
  <c r="N2544" i="5"/>
  <c r="N2512" i="5"/>
  <c r="R2512" i="5"/>
  <c r="R2419" i="5"/>
  <c r="N2419" i="5"/>
  <c r="N2296" i="5"/>
  <c r="R2296" i="5"/>
  <c r="N2203" i="5"/>
  <c r="R2203" i="5"/>
  <c r="R2138" i="5"/>
  <c r="N2138" i="5"/>
  <c r="N3135" i="5"/>
  <c r="Q2942" i="5"/>
  <c r="N2942" i="5"/>
  <c r="N3056" i="5"/>
  <c r="Q2928" i="5"/>
  <c r="N2928" i="5"/>
  <c r="R2866" i="5"/>
  <c r="T2747" i="5"/>
  <c r="U2747" i="5" s="1"/>
  <c r="S2747" i="5"/>
  <c r="V2747" i="5"/>
  <c r="Q2706" i="5"/>
  <c r="N2706" i="5"/>
  <c r="R2625" i="5"/>
  <c r="N2625" i="5"/>
  <c r="R2481" i="5"/>
  <c r="N2481" i="5"/>
  <c r="R2409" i="5"/>
  <c r="N2409" i="5"/>
  <c r="N3170" i="5"/>
  <c r="T2777" i="5"/>
  <c r="U2777" i="5" s="1"/>
  <c r="S2777" i="5"/>
  <c r="V2777" i="5"/>
  <c r="N3125" i="5"/>
  <c r="Q2936" i="5"/>
  <c r="N2936" i="5"/>
  <c r="R2829" i="5"/>
  <c r="N2829" i="5"/>
  <c r="Q2692" i="5"/>
  <c r="N2692" i="5"/>
  <c r="V2662" i="5"/>
  <c r="T2662" i="5"/>
  <c r="U2662" i="5" s="1"/>
  <c r="S2662" i="5"/>
  <c r="R2629" i="5"/>
  <c r="T2591" i="5"/>
  <c r="U2591" i="5" s="1"/>
  <c r="S2591" i="5"/>
  <c r="V2591" i="5"/>
  <c r="R2520" i="5"/>
  <c r="N2520" i="5"/>
  <c r="R2376" i="5"/>
  <c r="N2376" i="5"/>
  <c r="R2325" i="5"/>
  <c r="N2325" i="5"/>
  <c r="Q2260" i="5"/>
  <c r="N2260" i="5"/>
  <c r="Q2162" i="5"/>
  <c r="N2162" i="5"/>
  <c r="T2075" i="5"/>
  <c r="U2075" i="5" s="1"/>
  <c r="V2075" i="5"/>
  <c r="S2075" i="5"/>
  <c r="N3047" i="5"/>
  <c r="N2857" i="5"/>
  <c r="R2761" i="5"/>
  <c r="N2761" i="5"/>
  <c r="N3131" i="5"/>
  <c r="V1644" i="5"/>
  <c r="V1392" i="5"/>
  <c r="V1570" i="5"/>
  <c r="T1570" i="5"/>
  <c r="U1570" i="5" s="1"/>
  <c r="S1570" i="5"/>
  <c r="T1516" i="5"/>
  <c r="U1516" i="5" s="1"/>
  <c r="V1516" i="5"/>
  <c r="S1516" i="5"/>
  <c r="V823" i="5"/>
  <c r="V645" i="5"/>
  <c r="T645" i="5"/>
  <c r="U645" i="5" s="1"/>
  <c r="S645" i="5"/>
  <c r="V753" i="5"/>
  <c r="T753" i="5"/>
  <c r="U753" i="5" s="1"/>
  <c r="S753" i="5"/>
  <c r="V73" i="5"/>
  <c r="V594" i="5"/>
  <c r="T594" i="5"/>
  <c r="U594" i="5" s="1"/>
  <c r="S594" i="5"/>
  <c r="V148" i="5"/>
  <c r="V8038" i="5"/>
  <c r="T8038" i="5"/>
  <c r="U8038" i="5" s="1"/>
  <c r="S8038" i="5"/>
  <c r="T8034" i="5"/>
  <c r="U8034" i="5" s="1"/>
  <c r="S8034" i="5"/>
  <c r="V8034" i="5"/>
  <c r="R8014" i="5"/>
  <c r="R7966" i="5"/>
  <c r="S7968" i="5"/>
  <c r="T7968" i="5"/>
  <c r="U7968" i="5" s="1"/>
  <c r="V7968" i="5"/>
  <c r="R7975" i="5"/>
  <c r="V7975" i="5" s="1"/>
  <c r="T7935" i="5"/>
  <c r="U7935" i="5" s="1"/>
  <c r="S7935" i="5"/>
  <c r="V7935" i="5"/>
  <c r="N8042" i="5"/>
  <c r="R7960" i="5"/>
  <c r="R7901" i="5"/>
  <c r="N7901" i="5"/>
  <c r="S7976" i="5"/>
  <c r="T7976" i="5"/>
  <c r="U7976" i="5" s="1"/>
  <c r="V7976" i="5"/>
  <c r="T7961" i="5"/>
  <c r="U7961" i="5" s="1"/>
  <c r="S7961" i="5"/>
  <c r="V7961" i="5"/>
  <c r="S7890" i="5"/>
  <c r="T7890" i="5"/>
  <c r="U7890" i="5" s="1"/>
  <c r="V7890" i="5"/>
  <c r="V7922" i="5"/>
  <c r="T7922" i="5"/>
  <c r="U7922" i="5" s="1"/>
  <c r="S7922" i="5"/>
  <c r="S7914" i="5"/>
  <c r="T7914" i="5"/>
  <c r="U7914" i="5" s="1"/>
  <c r="V7914" i="5"/>
  <c r="N7909" i="5"/>
  <c r="N7850" i="5"/>
  <c r="R7855" i="5"/>
  <c r="S7855" i="5" s="1"/>
  <c r="N7803" i="5"/>
  <c r="R7782" i="5"/>
  <c r="V7782" i="5" s="1"/>
  <c r="V7741" i="5"/>
  <c r="T7741" i="5"/>
  <c r="U7741" i="5" s="1"/>
  <c r="S7741" i="5"/>
  <c r="N7797" i="5"/>
  <c r="R7778" i="5"/>
  <c r="N7708" i="5"/>
  <c r="N7862" i="5"/>
  <c r="S7846" i="5"/>
  <c r="V7846" i="5"/>
  <c r="T7846" i="5"/>
  <c r="U7846" i="5" s="1"/>
  <c r="N7730" i="5"/>
  <c r="N7756" i="5"/>
  <c r="S7713" i="5"/>
  <c r="T7713" i="5"/>
  <c r="U7713" i="5" s="1"/>
  <c r="V7713" i="5"/>
  <c r="R7703" i="5"/>
  <c r="Q7669" i="5"/>
  <c r="N7669" i="5"/>
  <c r="N7724" i="5"/>
  <c r="T7655" i="5"/>
  <c r="U7655" i="5" s="1"/>
  <c r="S7655" i="5"/>
  <c r="V7655" i="5"/>
  <c r="N7601" i="5"/>
  <c r="N7611" i="5"/>
  <c r="N7688" i="5"/>
  <c r="N7712" i="5"/>
  <c r="Q7565" i="5"/>
  <c r="N7565" i="5"/>
  <c r="S7723" i="5"/>
  <c r="S7508" i="5"/>
  <c r="V7508" i="5"/>
  <c r="T7508" i="5"/>
  <c r="U7508" i="5" s="1"/>
  <c r="R7623" i="5"/>
  <c r="V7559" i="5"/>
  <c r="S7543" i="5"/>
  <c r="V7543" i="5"/>
  <c r="T7543" i="5"/>
  <c r="U7543" i="5" s="1"/>
  <c r="R7485" i="5"/>
  <c r="T7485" i="5" s="1"/>
  <c r="U7485" i="5" s="1"/>
  <c r="R7523" i="5"/>
  <c r="T7523" i="5" s="1"/>
  <c r="U7523" i="5" s="1"/>
  <c r="N7591" i="5"/>
  <c r="R7499" i="5"/>
  <c r="R7567" i="5"/>
  <c r="N7500" i="5"/>
  <c r="R7559" i="5"/>
  <c r="S7559" i="5" s="1"/>
  <c r="R7450" i="5"/>
  <c r="R7431" i="5"/>
  <c r="N7431" i="5"/>
  <c r="T7473" i="5"/>
  <c r="U7473" i="5" s="1"/>
  <c r="S7473" i="5"/>
  <c r="V7473" i="5"/>
  <c r="N7450" i="5"/>
  <c r="R7456" i="5"/>
  <c r="T7537" i="5"/>
  <c r="U7537" i="5" s="1"/>
  <c r="S7489" i="5"/>
  <c r="T7489" i="5"/>
  <c r="U7489" i="5" s="1"/>
  <c r="V7489" i="5"/>
  <c r="N7499" i="5"/>
  <c r="S7347" i="5"/>
  <c r="V7347" i="5"/>
  <c r="T7347" i="5"/>
  <c r="U7347" i="5" s="1"/>
  <c r="V7304" i="5"/>
  <c r="T7304" i="5"/>
  <c r="U7304" i="5" s="1"/>
  <c r="S7304" i="5"/>
  <c r="N7437" i="5"/>
  <c r="R7416" i="5"/>
  <c r="S7416" i="5" s="1"/>
  <c r="T7504" i="5"/>
  <c r="U7504" i="5" s="1"/>
  <c r="R7292" i="5"/>
  <c r="T7375" i="5"/>
  <c r="U7375" i="5" s="1"/>
  <c r="V7375" i="5"/>
  <c r="S7375" i="5"/>
  <c r="R7383" i="5"/>
  <c r="R7387" i="5"/>
  <c r="N7393" i="5"/>
  <c r="R7254" i="5"/>
  <c r="S7288" i="5"/>
  <c r="V7288" i="5"/>
  <c r="T7288" i="5"/>
  <c r="U7288" i="5" s="1"/>
  <c r="R7236" i="5"/>
  <c r="V7236" i="5" s="1"/>
  <c r="R7338" i="5"/>
  <c r="T7302" i="5"/>
  <c r="U7302" i="5" s="1"/>
  <c r="V7302" i="5"/>
  <c r="S7302" i="5"/>
  <c r="R7327" i="5"/>
  <c r="S7208" i="5"/>
  <c r="V7208" i="5"/>
  <c r="T7208" i="5"/>
  <c r="U7208" i="5" s="1"/>
  <c r="S7366" i="5"/>
  <c r="V7366" i="5"/>
  <c r="T7366" i="5"/>
  <c r="U7366" i="5" s="1"/>
  <c r="N7338" i="5"/>
  <c r="R7259" i="5"/>
  <c r="V7259" i="5" s="1"/>
  <c r="N7276" i="5"/>
  <c r="R7157" i="5"/>
  <c r="V7157" i="5" s="1"/>
  <c r="R7133" i="5"/>
  <c r="T7133" i="5" s="1"/>
  <c r="U7133" i="5" s="1"/>
  <c r="Q7271" i="5"/>
  <c r="N7271" i="5"/>
  <c r="R7212" i="5"/>
  <c r="T7212" i="5" s="1"/>
  <c r="U7212" i="5" s="1"/>
  <c r="N7396" i="5"/>
  <c r="R7239" i="5"/>
  <c r="S7201" i="5"/>
  <c r="V7201" i="5"/>
  <c r="T7201" i="5"/>
  <c r="U7201" i="5" s="1"/>
  <c r="S7153" i="5"/>
  <c r="V7153" i="5"/>
  <c r="T7153" i="5"/>
  <c r="U7153" i="5" s="1"/>
  <c r="V7020" i="5"/>
  <c r="T7020" i="5"/>
  <c r="U7020" i="5" s="1"/>
  <c r="S7020" i="5"/>
  <c r="T7196" i="5"/>
  <c r="U7196" i="5" s="1"/>
  <c r="Q7127" i="5"/>
  <c r="N7127" i="5"/>
  <c r="S7118" i="5"/>
  <c r="V7118" i="5"/>
  <c r="T7118" i="5"/>
  <c r="U7118" i="5" s="1"/>
  <c r="R7041" i="5"/>
  <c r="N7041" i="5"/>
  <c r="N7239" i="5"/>
  <c r="R7109" i="5"/>
  <c r="T7109" i="5" s="1"/>
  <c r="U7109" i="5" s="1"/>
  <c r="R7107" i="5"/>
  <c r="S7001" i="5"/>
  <c r="V7001" i="5"/>
  <c r="T7001" i="5"/>
  <c r="U7001" i="5" s="1"/>
  <c r="S7049" i="5"/>
  <c r="V7049" i="5"/>
  <c r="T7049" i="5"/>
  <c r="U7049" i="5" s="1"/>
  <c r="V6988" i="5"/>
  <c r="T6988" i="5"/>
  <c r="U6988" i="5" s="1"/>
  <c r="S6988" i="5"/>
  <c r="R7230" i="5"/>
  <c r="V7230" i="5" s="1"/>
  <c r="T6963" i="5"/>
  <c r="U6963" i="5" s="1"/>
  <c r="S6963" i="5"/>
  <c r="V6963" i="5"/>
  <c r="T7029" i="5"/>
  <c r="U7029" i="5" s="1"/>
  <c r="S7029" i="5"/>
  <c r="V7029" i="5"/>
  <c r="N7042" i="5"/>
  <c r="N6917" i="5"/>
  <c r="R7010" i="5"/>
  <c r="T7010" i="5" s="1"/>
  <c r="U7010" i="5" s="1"/>
  <c r="N6993" i="5"/>
  <c r="R6999" i="5"/>
  <c r="R7011" i="5"/>
  <c r="T7011" i="5" s="1"/>
  <c r="U7011" i="5" s="1"/>
  <c r="T6956" i="5"/>
  <c r="U6956" i="5" s="1"/>
  <c r="S6956" i="5"/>
  <c r="V6956" i="5"/>
  <c r="R6900" i="5"/>
  <c r="N7030" i="5"/>
  <c r="T7023" i="5"/>
  <c r="U7023" i="5" s="1"/>
  <c r="V7023" i="5"/>
  <c r="S7023" i="5"/>
  <c r="N6999" i="5"/>
  <c r="N6936" i="5"/>
  <c r="S7007" i="5"/>
  <c r="V7007" i="5"/>
  <c r="T7007" i="5"/>
  <c r="U7007" i="5" s="1"/>
  <c r="N6900" i="5"/>
  <c r="V6983" i="5"/>
  <c r="N6913" i="5"/>
  <c r="N6855" i="5"/>
  <c r="R6848" i="5"/>
  <c r="S6792" i="5"/>
  <c r="V6792" i="5"/>
  <c r="T6792" i="5"/>
  <c r="U6792" i="5" s="1"/>
  <c r="R6786" i="5"/>
  <c r="R6810" i="5"/>
  <c r="S6810" i="5" s="1"/>
  <c r="T6690" i="5"/>
  <c r="U6690" i="5" s="1"/>
  <c r="V6690" i="5"/>
  <c r="S6690" i="5"/>
  <c r="N6843" i="5"/>
  <c r="N6850" i="5"/>
  <c r="N6815" i="5"/>
  <c r="R6766" i="5"/>
  <c r="S6766" i="5" s="1"/>
  <c r="N6738" i="5"/>
  <c r="R6824" i="5"/>
  <c r="N6820" i="5"/>
  <c r="R6831" i="5"/>
  <c r="V6831" i="5" s="1"/>
  <c r="T6629" i="5"/>
  <c r="U6629" i="5" s="1"/>
  <c r="V6629" i="5"/>
  <c r="S6629" i="5"/>
  <c r="Q6685" i="5"/>
  <c r="N6685" i="5"/>
  <c r="R6733" i="5"/>
  <c r="S6733" i="5" s="1"/>
  <c r="R6672" i="5"/>
  <c r="R6799" i="5"/>
  <c r="V6799" i="5" s="1"/>
  <c r="R6679" i="5"/>
  <c r="V6563" i="5"/>
  <c r="T6563" i="5"/>
  <c r="U6563" i="5" s="1"/>
  <c r="S6563" i="5"/>
  <c r="T6648" i="5"/>
  <c r="U6648" i="5" s="1"/>
  <c r="V6648" i="5"/>
  <c r="S6648" i="5"/>
  <c r="R6593" i="5"/>
  <c r="V6593" i="5" s="1"/>
  <c r="R6567" i="5"/>
  <c r="T6567" i="5" s="1"/>
  <c r="U6567" i="5" s="1"/>
  <c r="Q6644" i="5"/>
  <c r="N6644" i="5"/>
  <c r="V6586" i="5"/>
  <c r="S6586" i="5"/>
  <c r="T6586" i="5"/>
  <c r="U6586" i="5" s="1"/>
  <c r="N6556" i="5"/>
  <c r="N6456" i="5"/>
  <c r="N6580" i="5"/>
  <c r="S6359" i="5"/>
  <c r="V6359" i="5"/>
  <c r="T6359" i="5"/>
  <c r="U6359" i="5" s="1"/>
  <c r="N6549" i="5"/>
  <c r="R6501" i="5"/>
  <c r="V6541" i="5"/>
  <c r="N6464" i="5"/>
  <c r="V6305" i="5"/>
  <c r="T6305" i="5"/>
  <c r="U6305" i="5" s="1"/>
  <c r="S6305" i="5"/>
  <c r="N6502" i="5"/>
  <c r="R6399" i="5"/>
  <c r="N6399" i="5"/>
  <c r="N6522" i="5"/>
  <c r="R6303" i="5"/>
  <c r="S6427" i="5"/>
  <c r="T6427" i="5"/>
  <c r="U6427" i="5" s="1"/>
  <c r="V6427" i="5"/>
  <c r="V6443" i="5"/>
  <c r="T6443" i="5"/>
  <c r="U6443" i="5" s="1"/>
  <c r="S6443" i="5"/>
  <c r="Q6191" i="5"/>
  <c r="N6191" i="5"/>
  <c r="R6365" i="5"/>
  <c r="T6365" i="5" s="1"/>
  <c r="U6365" i="5" s="1"/>
  <c r="V6282" i="5"/>
  <c r="T6282" i="5"/>
  <c r="U6282" i="5" s="1"/>
  <c r="S6282" i="5"/>
  <c r="S6171" i="5"/>
  <c r="V6171" i="5"/>
  <c r="T6171" i="5"/>
  <c r="U6171" i="5" s="1"/>
  <c r="N6489" i="5"/>
  <c r="N6401" i="5"/>
  <c r="N6546" i="5"/>
  <c r="R6297" i="5"/>
  <c r="Q6205" i="5"/>
  <c r="N6205" i="5"/>
  <c r="S6326" i="5"/>
  <c r="V6326" i="5"/>
  <c r="T6326" i="5"/>
  <c r="U6326" i="5" s="1"/>
  <c r="S6362" i="5"/>
  <c r="V6362" i="5"/>
  <c r="T6362" i="5"/>
  <c r="U6362" i="5" s="1"/>
  <c r="V6223" i="5"/>
  <c r="T6223" i="5"/>
  <c r="U6223" i="5" s="1"/>
  <c r="S6223" i="5"/>
  <c r="R6364" i="5"/>
  <c r="R6079" i="5"/>
  <c r="T6144" i="5"/>
  <c r="U6144" i="5" s="1"/>
  <c r="S6144" i="5"/>
  <c r="V6144" i="5"/>
  <c r="R6081" i="5"/>
  <c r="T6378" i="5"/>
  <c r="U6378" i="5" s="1"/>
  <c r="N6351" i="5"/>
  <c r="R6293" i="5"/>
  <c r="T6293" i="5" s="1"/>
  <c r="U6293" i="5" s="1"/>
  <c r="N6262" i="5"/>
  <c r="N6207" i="5"/>
  <c r="R6233" i="5"/>
  <c r="R6041" i="5"/>
  <c r="R6186" i="5"/>
  <c r="R6169" i="5"/>
  <c r="T6162" i="5"/>
  <c r="U6162" i="5" s="1"/>
  <c r="S6162" i="5"/>
  <c r="V6162" i="5"/>
  <c r="R6123" i="5"/>
  <c r="N6079" i="5"/>
  <c r="N6221" i="5"/>
  <c r="R6131" i="5"/>
  <c r="S6131" i="5" s="1"/>
  <c r="N6217" i="5"/>
  <c r="Q5907" i="5"/>
  <c r="N5907" i="5"/>
  <c r="R6163" i="5"/>
  <c r="N6091" i="5"/>
  <c r="R6075" i="5"/>
  <c r="T6075" i="5" s="1"/>
  <c r="U6075" i="5" s="1"/>
  <c r="N6166" i="5"/>
  <c r="S6354" i="5"/>
  <c r="R6135" i="5"/>
  <c r="T6135" i="5" s="1"/>
  <c r="U6135" i="5" s="1"/>
  <c r="N6261" i="5"/>
  <c r="Q5919" i="5"/>
  <c r="N5919" i="5"/>
  <c r="N6182" i="5"/>
  <c r="N5883" i="5"/>
  <c r="T6086" i="5"/>
  <c r="U6086" i="5" s="1"/>
  <c r="R5900" i="5"/>
  <c r="Q5868" i="5"/>
  <c r="N5868" i="5"/>
  <c r="N6059" i="5"/>
  <c r="R5870" i="5"/>
  <c r="R5951" i="5"/>
  <c r="V5956" i="5"/>
  <c r="T5956" i="5"/>
  <c r="U5956" i="5" s="1"/>
  <c r="S5956" i="5"/>
  <c r="R6006" i="5"/>
  <c r="V6006" i="5" s="1"/>
  <c r="S5866" i="5"/>
  <c r="V5866" i="5"/>
  <c r="T5866" i="5"/>
  <c r="U5866" i="5" s="1"/>
  <c r="S5656" i="5"/>
  <c r="V5656" i="5"/>
  <c r="T5656" i="5"/>
  <c r="U5656" i="5" s="1"/>
  <c r="R5902" i="5"/>
  <c r="R5858" i="5"/>
  <c r="V5858" i="5" s="1"/>
  <c r="N6163" i="5"/>
  <c r="N5996" i="5"/>
  <c r="Q5964" i="5"/>
  <c r="N5964" i="5"/>
  <c r="N5914" i="5"/>
  <c r="R5849" i="5"/>
  <c r="R6066" i="5"/>
  <c r="T6066" i="5" s="1"/>
  <c r="U6066" i="5" s="1"/>
  <c r="R5993" i="5"/>
  <c r="T5993" i="5" s="1"/>
  <c r="U5993" i="5" s="1"/>
  <c r="N6121" i="5"/>
  <c r="R6015" i="5"/>
  <c r="S5569" i="5"/>
  <c r="V5569" i="5"/>
  <c r="T5569" i="5"/>
  <c r="U5569" i="5" s="1"/>
  <c r="N5825" i="5"/>
  <c r="R5792" i="5"/>
  <c r="V5664" i="5"/>
  <c r="S5664" i="5"/>
  <c r="T5664" i="5"/>
  <c r="U5664" i="5" s="1"/>
  <c r="N5867" i="5"/>
  <c r="N5963" i="5"/>
  <c r="N6017" i="5"/>
  <c r="S5821" i="5"/>
  <c r="T5821" i="5"/>
  <c r="U5821" i="5" s="1"/>
  <c r="V5821" i="5"/>
  <c r="S5509" i="5"/>
  <c r="V5509" i="5"/>
  <c r="T5509" i="5"/>
  <c r="U5509" i="5" s="1"/>
  <c r="R5324" i="5"/>
  <c r="N5324" i="5"/>
  <c r="Q5790" i="5"/>
  <c r="N5790" i="5"/>
  <c r="R5756" i="5"/>
  <c r="V5756" i="5" s="1"/>
  <c r="Q5582" i="5"/>
  <c r="N5582" i="5"/>
  <c r="V5347" i="5"/>
  <c r="T5347" i="5"/>
  <c r="U5347" i="5" s="1"/>
  <c r="S5347" i="5"/>
  <c r="S5737" i="5"/>
  <c r="T5737" i="5"/>
  <c r="U5737" i="5" s="1"/>
  <c r="V5737" i="5"/>
  <c r="S5674" i="5"/>
  <c r="V5674" i="5"/>
  <c r="T5674" i="5"/>
  <c r="U5674" i="5" s="1"/>
  <c r="N5991" i="5"/>
  <c r="R5696" i="5"/>
  <c r="V5696" i="5" s="1"/>
  <c r="N5648" i="5"/>
  <c r="N5838" i="5"/>
  <c r="N5711" i="5"/>
  <c r="V5618" i="5"/>
  <c r="T5618" i="5"/>
  <c r="U5618" i="5" s="1"/>
  <c r="S5618" i="5"/>
  <c r="N5519" i="5"/>
  <c r="V5375" i="5"/>
  <c r="T5375" i="5"/>
  <c r="U5375" i="5" s="1"/>
  <c r="S5375" i="5"/>
  <c r="R5604" i="5"/>
  <c r="S5604" i="5" s="1"/>
  <c r="N5717" i="5"/>
  <c r="R5559" i="5"/>
  <c r="V5559" i="5" s="1"/>
  <c r="N5513" i="5"/>
  <c r="N5729" i="5"/>
  <c r="R5564" i="5"/>
  <c r="R5309" i="5"/>
  <c r="N5658" i="5"/>
  <c r="R5360" i="5"/>
  <c r="N5592" i="5"/>
  <c r="N5763" i="5"/>
  <c r="N5555" i="5"/>
  <c r="R5523" i="5"/>
  <c r="Q5378" i="5"/>
  <c r="N5378" i="5"/>
  <c r="R5260" i="5"/>
  <c r="R5204" i="5"/>
  <c r="N5204" i="5"/>
  <c r="N5748" i="5"/>
  <c r="N5598" i="5"/>
  <c r="N5325" i="5"/>
  <c r="N5360" i="5"/>
  <c r="R5246" i="5"/>
  <c r="V5246" i="5" s="1"/>
  <c r="R5086" i="5"/>
  <c r="N5242" i="5"/>
  <c r="R5364" i="5"/>
  <c r="T5364" i="5" s="1"/>
  <c r="U5364" i="5" s="1"/>
  <c r="N5300" i="5"/>
  <c r="R5090" i="5"/>
  <c r="N5312" i="5"/>
  <c r="R5142" i="5"/>
  <c r="N5255" i="5"/>
  <c r="T5197" i="5"/>
  <c r="U5197" i="5" s="1"/>
  <c r="S5197" i="5"/>
  <c r="V5197" i="5"/>
  <c r="R5146" i="5"/>
  <c r="N5541" i="5"/>
  <c r="V5272" i="5"/>
  <c r="T5209" i="5"/>
  <c r="U5209" i="5" s="1"/>
  <c r="S5209" i="5"/>
  <c r="V5209" i="5"/>
  <c r="R4995" i="5"/>
  <c r="T4995" i="5" s="1"/>
  <c r="U4995" i="5" s="1"/>
  <c r="R4973" i="5"/>
  <c r="R4911" i="5"/>
  <c r="S4692" i="5"/>
  <c r="V4692" i="5"/>
  <c r="T4692" i="5"/>
  <c r="U4692" i="5" s="1"/>
  <c r="N5534" i="5"/>
  <c r="R5214" i="5"/>
  <c r="S5214" i="5" s="1"/>
  <c r="R5053" i="5"/>
  <c r="T5053" i="5" s="1"/>
  <c r="U5053" i="5" s="1"/>
  <c r="S4571" i="5"/>
  <c r="V4571" i="5"/>
  <c r="T4571" i="5"/>
  <c r="U4571" i="5" s="1"/>
  <c r="R5124" i="5"/>
  <c r="V5329" i="5"/>
  <c r="T5329" i="5"/>
  <c r="U5329" i="5" s="1"/>
  <c r="S5329" i="5"/>
  <c r="N5228" i="5"/>
  <c r="N5158" i="5"/>
  <c r="R5075" i="5"/>
  <c r="N5462" i="5"/>
  <c r="V5305" i="5"/>
  <c r="S5305" i="5"/>
  <c r="T5305" i="5"/>
  <c r="U5305" i="5" s="1"/>
  <c r="R5272" i="5"/>
  <c r="T5272" i="5" s="1"/>
  <c r="U5272" i="5" s="1"/>
  <c r="V5029" i="5"/>
  <c r="T5029" i="5"/>
  <c r="U5029" i="5" s="1"/>
  <c r="S5029" i="5"/>
  <c r="V5187" i="5"/>
  <c r="R4877" i="5"/>
  <c r="N4841" i="5"/>
  <c r="R4768" i="5"/>
  <c r="T4467" i="5"/>
  <c r="U4467" i="5" s="1"/>
  <c r="S4467" i="5"/>
  <c r="V4467" i="5"/>
  <c r="N5044" i="5"/>
  <c r="R4899" i="5"/>
  <c r="R4869" i="5"/>
  <c r="S4820" i="5"/>
  <c r="V4820" i="5"/>
  <c r="T4820" i="5"/>
  <c r="U4820" i="5" s="1"/>
  <c r="S4781" i="5"/>
  <c r="V4781" i="5"/>
  <c r="T4781" i="5"/>
  <c r="U4781" i="5" s="1"/>
  <c r="S4712" i="5"/>
  <c r="T4712" i="5"/>
  <c r="U4712" i="5" s="1"/>
  <c r="V4712" i="5"/>
  <c r="R4589" i="5"/>
  <c r="S4589" i="5" s="1"/>
  <c r="R4517" i="5"/>
  <c r="S4517" i="5" s="1"/>
  <c r="N5207" i="5"/>
  <c r="V4891" i="5"/>
  <c r="T4891" i="5"/>
  <c r="U4891" i="5" s="1"/>
  <c r="S4891" i="5"/>
  <c r="V4840" i="5"/>
  <c r="T4840" i="5"/>
  <c r="U4840" i="5" s="1"/>
  <c r="S4840" i="5"/>
  <c r="R4654" i="5"/>
  <c r="N4654" i="5"/>
  <c r="R4582" i="5"/>
  <c r="V4582" i="5" s="1"/>
  <c r="N4933" i="5"/>
  <c r="R4881" i="5"/>
  <c r="N5171" i="5"/>
  <c r="R4861" i="5"/>
  <c r="R4813" i="5"/>
  <c r="T4813" i="5" s="1"/>
  <c r="U4813" i="5" s="1"/>
  <c r="N4996" i="5"/>
  <c r="Q4919" i="5"/>
  <c r="N4919" i="5"/>
  <c r="R4779" i="5"/>
  <c r="T5169" i="5"/>
  <c r="U5169" i="5" s="1"/>
  <c r="R4969" i="5"/>
  <c r="V4969" i="5" s="1"/>
  <c r="R4763" i="5"/>
  <c r="N4763" i="5"/>
  <c r="V5253" i="5"/>
  <c r="N5180" i="5"/>
  <c r="T4926" i="5"/>
  <c r="U4926" i="5" s="1"/>
  <c r="S4926" i="5"/>
  <c r="V4926" i="5"/>
  <c r="N5069" i="5"/>
  <c r="V4756" i="5"/>
  <c r="T4756" i="5"/>
  <c r="U4756" i="5" s="1"/>
  <c r="S4756" i="5"/>
  <c r="N4723" i="5"/>
  <c r="S4670" i="5"/>
  <c r="T4670" i="5"/>
  <c r="U4670" i="5" s="1"/>
  <c r="V4670" i="5"/>
  <c r="V4621" i="5"/>
  <c r="T4621" i="5"/>
  <c r="U4621" i="5" s="1"/>
  <c r="S4621" i="5"/>
  <c r="R4905" i="5"/>
  <c r="T4905" i="5" s="1"/>
  <c r="U4905" i="5" s="1"/>
  <c r="R4320" i="5"/>
  <c r="N4320" i="5"/>
  <c r="S4778" i="5"/>
  <c r="V4778" i="5"/>
  <c r="T4778" i="5"/>
  <c r="U4778" i="5" s="1"/>
  <c r="N4526" i="5"/>
  <c r="R4444" i="5"/>
  <c r="V4444" i="5" s="1"/>
  <c r="N4797" i="5"/>
  <c r="R4708" i="5"/>
  <c r="R4585" i="5"/>
  <c r="Q4489" i="5"/>
  <c r="N4489" i="5"/>
  <c r="S4760" i="5"/>
  <c r="V4760" i="5"/>
  <c r="T4760" i="5"/>
  <c r="U4760" i="5" s="1"/>
  <c r="N5244" i="5"/>
  <c r="N5106" i="5"/>
  <c r="T4922" i="5"/>
  <c r="U4922" i="5" s="1"/>
  <c r="N4791" i="5"/>
  <c r="R4673" i="5"/>
  <c r="R4633" i="5"/>
  <c r="N4833" i="5"/>
  <c r="T4758" i="5"/>
  <c r="U4758" i="5" s="1"/>
  <c r="N4707" i="5"/>
  <c r="R4632" i="5"/>
  <c r="T4632" i="5" s="1"/>
  <c r="U4632" i="5" s="1"/>
  <c r="R4583" i="5"/>
  <c r="S4583" i="5" s="1"/>
  <c r="N4909" i="5"/>
  <c r="N4846" i="5"/>
  <c r="N4660" i="5"/>
  <c r="R4558" i="5"/>
  <c r="V4558" i="5" s="1"/>
  <c r="N4967" i="5"/>
  <c r="T4844" i="5"/>
  <c r="U4844" i="5" s="1"/>
  <c r="R4657" i="5"/>
  <c r="V4657" i="5" s="1"/>
  <c r="T4910" i="5"/>
  <c r="U4910" i="5" s="1"/>
  <c r="N4609" i="5"/>
  <c r="V4429" i="5"/>
  <c r="S4429" i="5"/>
  <c r="T4429" i="5"/>
  <c r="U4429" i="5" s="1"/>
  <c r="R4264" i="5"/>
  <c r="N4264" i="5"/>
  <c r="N4667" i="5"/>
  <c r="N4522" i="5"/>
  <c r="R4405" i="5"/>
  <c r="N4405" i="5"/>
  <c r="T4341" i="5"/>
  <c r="U4341" i="5" s="1"/>
  <c r="S4341" i="5"/>
  <c r="V4341" i="5"/>
  <c r="N4861" i="5"/>
  <c r="T4790" i="5"/>
  <c r="U4790" i="5" s="1"/>
  <c r="N4570" i="5"/>
  <c r="N4612" i="5"/>
  <c r="R4516" i="5"/>
  <c r="V4516" i="5" s="1"/>
  <c r="R4396" i="5"/>
  <c r="N4396" i="5"/>
  <c r="N4864" i="5"/>
  <c r="R4434" i="5"/>
  <c r="T4434" i="5" s="1"/>
  <c r="U4434" i="5" s="1"/>
  <c r="S4575" i="5"/>
  <c r="Q4254" i="5"/>
  <c r="N4254" i="5"/>
  <c r="S4460" i="5"/>
  <c r="Q4143" i="5"/>
  <c r="N4143" i="5"/>
  <c r="T4460" i="5"/>
  <c r="U4460" i="5" s="1"/>
  <c r="R4360" i="5"/>
  <c r="N4296" i="5"/>
  <c r="R4223" i="5"/>
  <c r="R4289" i="5"/>
  <c r="R4252" i="5"/>
  <c r="T4252" i="5" s="1"/>
  <c r="U4252" i="5" s="1"/>
  <c r="T4367" i="5"/>
  <c r="U4367" i="5" s="1"/>
  <c r="R4245" i="5"/>
  <c r="V4217" i="5"/>
  <c r="T4217" i="5"/>
  <c r="U4217" i="5" s="1"/>
  <c r="S4217" i="5"/>
  <c r="N4537" i="5"/>
  <c r="N4350" i="5"/>
  <c r="R4127" i="5"/>
  <c r="Q4097" i="5"/>
  <c r="N4097" i="5"/>
  <c r="R4222" i="5"/>
  <c r="T4222" i="5" s="1"/>
  <c r="U4222" i="5" s="1"/>
  <c r="R4063" i="5"/>
  <c r="V4063" i="5" s="1"/>
  <c r="R3917" i="5"/>
  <c r="N3917" i="5"/>
  <c r="T4294" i="5"/>
  <c r="U4294" i="5" s="1"/>
  <c r="S4294" i="5"/>
  <c r="V4294" i="5"/>
  <c r="T3954" i="5"/>
  <c r="U3954" i="5" s="1"/>
  <c r="S3954" i="5"/>
  <c r="V3954" i="5"/>
  <c r="V4202" i="5"/>
  <c r="T4202" i="5"/>
  <c r="U4202" i="5" s="1"/>
  <c r="S4202" i="5"/>
  <c r="R4067" i="5"/>
  <c r="T4067" i="5" s="1"/>
  <c r="U4067" i="5" s="1"/>
  <c r="R3942" i="5"/>
  <c r="N4201" i="5"/>
  <c r="T4152" i="5"/>
  <c r="U4152" i="5" s="1"/>
  <c r="V4152" i="5"/>
  <c r="S4152" i="5"/>
  <c r="V3907" i="5"/>
  <c r="T3907" i="5"/>
  <c r="U3907" i="5" s="1"/>
  <c r="S3907" i="5"/>
  <c r="R4174" i="5"/>
  <c r="T4174" i="5" s="1"/>
  <c r="U4174" i="5" s="1"/>
  <c r="V4124" i="5"/>
  <c r="T4124" i="5"/>
  <c r="U4124" i="5" s="1"/>
  <c r="S4124" i="5"/>
  <c r="N4021" i="5"/>
  <c r="N4198" i="5"/>
  <c r="R4158" i="5"/>
  <c r="S4158" i="5" s="1"/>
  <c r="N4155" i="5"/>
  <c r="N4465" i="5"/>
  <c r="T4065" i="5"/>
  <c r="U4065" i="5" s="1"/>
  <c r="S4065" i="5"/>
  <c r="V4065" i="5"/>
  <c r="T4005" i="5"/>
  <c r="U4005" i="5" s="1"/>
  <c r="S4005" i="5"/>
  <c r="V4005" i="5"/>
  <c r="N3884" i="5"/>
  <c r="V3799" i="5"/>
  <c r="T3799" i="5"/>
  <c r="U3799" i="5" s="1"/>
  <c r="S3799" i="5"/>
  <c r="V3625" i="5"/>
  <c r="N3965" i="5"/>
  <c r="R4355" i="5"/>
  <c r="S4355" i="5" s="1"/>
  <c r="T4041" i="5"/>
  <c r="U4041" i="5" s="1"/>
  <c r="S4041" i="5"/>
  <c r="V4041" i="5"/>
  <c r="N4362" i="5"/>
  <c r="R3791" i="5"/>
  <c r="V3791" i="5" s="1"/>
  <c r="R3757" i="5"/>
  <c r="V3757" i="5" s="1"/>
  <c r="R3721" i="5"/>
  <c r="T3721" i="5" s="1"/>
  <c r="U3721" i="5" s="1"/>
  <c r="T3679" i="5"/>
  <c r="U3679" i="5" s="1"/>
  <c r="S3679" i="5"/>
  <c r="V3679" i="5"/>
  <c r="R3568" i="5"/>
  <c r="N4195" i="5"/>
  <c r="N4058" i="5"/>
  <c r="R4117" i="5"/>
  <c r="T4117" i="5" s="1"/>
  <c r="U4117" i="5" s="1"/>
  <c r="S4126" i="5"/>
  <c r="V4030" i="5"/>
  <c r="T4030" i="5"/>
  <c r="U4030" i="5" s="1"/>
  <c r="S4030" i="5"/>
  <c r="N3923" i="5"/>
  <c r="T4154" i="5"/>
  <c r="U4154" i="5" s="1"/>
  <c r="S4154" i="5"/>
  <c r="V4154" i="5"/>
  <c r="S3981" i="5"/>
  <c r="R3983" i="5"/>
  <c r="T3983" i="5" s="1"/>
  <c r="U3983" i="5" s="1"/>
  <c r="N4179" i="5"/>
  <c r="N3882" i="5"/>
  <c r="N3844" i="5"/>
  <c r="N3613" i="5"/>
  <c r="V3532" i="5"/>
  <c r="T3532" i="5"/>
  <c r="U3532" i="5" s="1"/>
  <c r="S3532" i="5"/>
  <c r="N4112" i="5"/>
  <c r="V3617" i="5"/>
  <c r="S3617" i="5"/>
  <c r="T3617" i="5"/>
  <c r="U3617" i="5" s="1"/>
  <c r="R3625" i="5"/>
  <c r="S3625" i="5" s="1"/>
  <c r="V3957" i="5"/>
  <c r="N3688" i="5"/>
  <c r="S3620" i="5"/>
  <c r="V3620" i="5"/>
  <c r="T3620" i="5"/>
  <c r="U3620" i="5" s="1"/>
  <c r="S3551" i="5"/>
  <c r="V3551" i="5"/>
  <c r="T3551" i="5"/>
  <c r="U3551" i="5" s="1"/>
  <c r="N3851" i="5"/>
  <c r="N3754" i="5"/>
  <c r="S4035" i="5"/>
  <c r="V3927" i="5"/>
  <c r="V3842" i="5"/>
  <c r="T3842" i="5"/>
  <c r="U3842" i="5" s="1"/>
  <c r="S3842" i="5"/>
  <c r="N3761" i="5"/>
  <c r="N3719" i="5"/>
  <c r="N3566" i="5"/>
  <c r="V3528" i="5"/>
  <c r="T3528" i="5"/>
  <c r="U3528" i="5" s="1"/>
  <c r="S3528" i="5"/>
  <c r="R3629" i="5"/>
  <c r="N3978" i="5"/>
  <c r="S3704" i="5"/>
  <c r="N3661" i="5"/>
  <c r="R3562" i="5"/>
  <c r="N3830" i="5"/>
  <c r="N3716" i="5"/>
  <c r="T3747" i="5"/>
  <c r="U3747" i="5" s="1"/>
  <c r="S3747" i="5"/>
  <c r="V3747" i="5"/>
  <c r="R3930" i="5"/>
  <c r="V3930" i="5" s="1"/>
  <c r="R3756" i="5"/>
  <c r="R3653" i="5"/>
  <c r="R3505" i="5"/>
  <c r="R3367" i="5"/>
  <c r="V3367" i="5" s="1"/>
  <c r="V3711" i="5"/>
  <c r="V3262" i="5"/>
  <c r="T3262" i="5"/>
  <c r="U3262" i="5" s="1"/>
  <c r="S3262" i="5"/>
  <c r="N3593" i="5"/>
  <c r="R3295" i="5"/>
  <c r="R3268" i="5"/>
  <c r="V3645" i="5"/>
  <c r="T3480" i="5"/>
  <c r="U3480" i="5" s="1"/>
  <c r="V3480" i="5"/>
  <c r="S3480" i="5"/>
  <c r="S3399" i="5"/>
  <c r="V3399" i="5"/>
  <c r="T3399" i="5"/>
  <c r="U3399" i="5" s="1"/>
  <c r="V3283" i="5"/>
  <c r="S3283" i="5"/>
  <c r="T3283" i="5"/>
  <c r="U3283" i="5" s="1"/>
  <c r="S3669" i="5"/>
  <c r="S3454" i="5"/>
  <c r="V3454" i="5"/>
  <c r="T3454" i="5"/>
  <c r="U3454" i="5" s="1"/>
  <c r="R3426" i="5"/>
  <c r="N3282" i="5"/>
  <c r="V3621" i="5"/>
  <c r="N3212" i="5"/>
  <c r="N3653" i="5"/>
  <c r="R3469" i="5"/>
  <c r="T3469" i="5" s="1"/>
  <c r="U3469" i="5" s="1"/>
  <c r="R3421" i="5"/>
  <c r="R3380" i="5"/>
  <c r="S3380" i="5" s="1"/>
  <c r="S3693" i="5"/>
  <c r="S3567" i="5"/>
  <c r="R3559" i="5"/>
  <c r="V3559" i="5" s="1"/>
  <c r="N3378" i="5"/>
  <c r="N3255" i="5"/>
  <c r="N3578" i="5"/>
  <c r="S3471" i="5"/>
  <c r="V3471" i="5"/>
  <c r="T3471" i="5"/>
  <c r="U3471" i="5" s="1"/>
  <c r="N3403" i="5"/>
  <c r="S3329" i="5"/>
  <c r="V3329" i="5"/>
  <c r="T3329" i="5"/>
  <c r="U3329" i="5" s="1"/>
  <c r="R3242" i="5"/>
  <c r="R3005" i="5"/>
  <c r="V3005" i="5" s="1"/>
  <c r="V3508" i="5"/>
  <c r="N3302" i="5"/>
  <c r="N3272" i="5"/>
  <c r="S3145" i="5"/>
  <c r="T3145" i="5"/>
  <c r="U3145" i="5" s="1"/>
  <c r="V3145" i="5"/>
  <c r="R3002" i="5"/>
  <c r="N3002" i="5"/>
  <c r="Q3141" i="5"/>
  <c r="N3141" i="5"/>
  <c r="N3112" i="5"/>
  <c r="R3048" i="5"/>
  <c r="S2917" i="5"/>
  <c r="T2917" i="5"/>
  <c r="U2917" i="5" s="1"/>
  <c r="V2917" i="5"/>
  <c r="T2842" i="5"/>
  <c r="U2842" i="5" s="1"/>
  <c r="V2842" i="5"/>
  <c r="S2842" i="5"/>
  <c r="N3265" i="5"/>
  <c r="Q3120" i="5"/>
  <c r="N3120" i="5"/>
  <c r="R3057" i="5"/>
  <c r="N3057" i="5"/>
  <c r="S3019" i="5"/>
  <c r="T3019" i="5"/>
  <c r="U3019" i="5" s="1"/>
  <c r="V3019" i="5"/>
  <c r="N2878" i="5"/>
  <c r="V3407" i="5"/>
  <c r="N3202" i="5"/>
  <c r="S3151" i="5"/>
  <c r="T3151" i="5"/>
  <c r="U3151" i="5" s="1"/>
  <c r="V3151" i="5"/>
  <c r="R3101" i="5"/>
  <c r="N3101" i="5"/>
  <c r="N3058" i="5"/>
  <c r="N3307" i="5"/>
  <c r="N3268" i="5"/>
  <c r="R3177" i="5"/>
  <c r="V3177" i="5" s="1"/>
  <c r="V3436" i="5"/>
  <c r="V3217" i="5"/>
  <c r="T3217" i="5"/>
  <c r="U3217" i="5" s="1"/>
  <c r="S3217" i="5"/>
  <c r="N3148" i="5"/>
  <c r="V3075" i="5"/>
  <c r="T3075" i="5"/>
  <c r="U3075" i="5" s="1"/>
  <c r="S3075" i="5"/>
  <c r="Q2744" i="5"/>
  <c r="N2744" i="5"/>
  <c r="Q2600" i="5"/>
  <c r="N2600" i="5"/>
  <c r="Q2456" i="5"/>
  <c r="N2456" i="5"/>
  <c r="Q2384" i="5"/>
  <c r="N2384" i="5"/>
  <c r="Q2312" i="5"/>
  <c r="N2312" i="5"/>
  <c r="Q2240" i="5"/>
  <c r="N2240" i="5"/>
  <c r="N3194" i="5"/>
  <c r="R2897" i="5"/>
  <c r="N2897" i="5"/>
  <c r="R2802" i="5"/>
  <c r="N2802" i="5"/>
  <c r="N2708" i="5"/>
  <c r="R2644" i="5"/>
  <c r="N2644" i="5"/>
  <c r="V2581" i="5"/>
  <c r="T2581" i="5"/>
  <c r="U2581" i="5" s="1"/>
  <c r="S2581" i="5"/>
  <c r="Q2542" i="5"/>
  <c r="N2542" i="5"/>
  <c r="R2458" i="5"/>
  <c r="N2458" i="5"/>
  <c r="N2368" i="5"/>
  <c r="R2368" i="5"/>
  <c r="N2276" i="5"/>
  <c r="N2125" i="5"/>
  <c r="R2125" i="5"/>
  <c r="R2924" i="5"/>
  <c r="N2924" i="5"/>
  <c r="Q2896" i="5"/>
  <c r="N2896" i="5"/>
  <c r="R2827" i="5"/>
  <c r="Q2725" i="5"/>
  <c r="N2725" i="5"/>
  <c r="R2683" i="5"/>
  <c r="N2624" i="5"/>
  <c r="N2408" i="5"/>
  <c r="N3045" i="5"/>
  <c r="Q2910" i="5"/>
  <c r="N2910" i="5"/>
  <c r="T2865" i="5"/>
  <c r="U2865" i="5" s="1"/>
  <c r="S2865" i="5"/>
  <c r="V2865" i="5"/>
  <c r="Q2836" i="5"/>
  <c r="N2836" i="5"/>
  <c r="Q2704" i="5"/>
  <c r="N2704" i="5"/>
  <c r="Q2655" i="5"/>
  <c r="N2655" i="5"/>
  <c r="Q2611" i="5"/>
  <c r="N2611" i="5"/>
  <c r="R2460" i="5"/>
  <c r="N2460" i="5"/>
  <c r="R2388" i="5"/>
  <c r="N2388" i="5"/>
  <c r="N3158" i="5"/>
  <c r="S2828" i="5"/>
  <c r="T2828" i="5"/>
  <c r="U2828" i="5" s="1"/>
  <c r="V2828" i="5"/>
  <c r="N3110" i="5"/>
  <c r="Q2890" i="5"/>
  <c r="N2890" i="5"/>
  <c r="V2859" i="5"/>
  <c r="R2794" i="5"/>
  <c r="V2446" i="5"/>
  <c r="S2446" i="5"/>
  <c r="T2446" i="5"/>
  <c r="U2446" i="5" s="1"/>
  <c r="Q2993" i="5"/>
  <c r="N2993" i="5"/>
  <c r="Q2580" i="5"/>
  <c r="N2580" i="5"/>
  <c r="R2283" i="5"/>
  <c r="N2283" i="5"/>
  <c r="N3119" i="5"/>
  <c r="Q2680" i="5"/>
  <c r="N2680" i="5"/>
  <c r="V1927" i="5"/>
  <c r="T1927" i="5"/>
  <c r="U1927" i="5" s="1"/>
  <c r="S1927" i="5"/>
  <c r="V2139" i="5"/>
  <c r="V1216" i="5"/>
  <c r="V660" i="5"/>
  <c r="T660" i="5"/>
  <c r="U660" i="5" s="1"/>
  <c r="S660" i="5"/>
  <c r="V13" i="5"/>
  <c r="V166" i="5"/>
  <c r="T8046" i="5"/>
  <c r="U8046" i="5" s="1"/>
  <c r="V8046" i="5"/>
  <c r="S8046" i="5"/>
  <c r="R8030" i="5"/>
  <c r="N8030" i="5"/>
  <c r="R8024" i="5"/>
  <c r="V8024" i="5" s="1"/>
  <c r="S7997" i="5"/>
  <c r="V7997" i="5"/>
  <c r="T7997" i="5"/>
  <c r="U7997" i="5" s="1"/>
  <c r="N8039" i="5"/>
  <c r="N8033" i="5"/>
  <c r="S7964" i="5"/>
  <c r="T7964" i="5"/>
  <c r="U7964" i="5" s="1"/>
  <c r="V7964" i="5"/>
  <c r="R7931" i="5"/>
  <c r="T7931" i="5" s="1"/>
  <c r="U7931" i="5" s="1"/>
  <c r="N8013" i="5"/>
  <c r="V7973" i="5"/>
  <c r="T7973" i="5"/>
  <c r="U7973" i="5" s="1"/>
  <c r="S7973" i="5"/>
  <c r="R8018" i="5"/>
  <c r="R7985" i="5"/>
  <c r="S7916" i="5"/>
  <c r="T7916" i="5"/>
  <c r="U7916" i="5" s="1"/>
  <c r="V7916" i="5"/>
  <c r="N7967" i="5"/>
  <c r="R7913" i="5"/>
  <c r="S7913" i="5" s="1"/>
  <c r="T7828" i="5"/>
  <c r="U7828" i="5" s="1"/>
  <c r="V7828" i="5"/>
  <c r="S7828" i="5"/>
  <c r="R7924" i="5"/>
  <c r="V7924" i="5" s="1"/>
  <c r="T7739" i="5"/>
  <c r="U7739" i="5" s="1"/>
  <c r="S7739" i="5"/>
  <c r="V7739" i="5"/>
  <c r="R7819" i="5"/>
  <c r="V7819" i="5" s="1"/>
  <c r="S7781" i="5"/>
  <c r="T7781" i="5"/>
  <c r="U7781" i="5" s="1"/>
  <c r="V7781" i="5"/>
  <c r="R7740" i="5"/>
  <c r="R7795" i="5"/>
  <c r="R7810" i="5"/>
  <c r="S7810" i="5" s="1"/>
  <c r="N7940" i="5"/>
  <c r="R7860" i="5"/>
  <c r="S7860" i="5" s="1"/>
  <c r="T7705" i="5"/>
  <c r="U7705" i="5" s="1"/>
  <c r="S7705" i="5"/>
  <c r="V7705" i="5"/>
  <c r="N7694" i="5"/>
  <c r="N7889" i="5"/>
  <c r="R7838" i="5"/>
  <c r="V7838" i="5" s="1"/>
  <c r="T7751" i="5"/>
  <c r="U7751" i="5" s="1"/>
  <c r="S7751" i="5"/>
  <c r="V7751" i="5"/>
  <c r="R7694" i="5"/>
  <c r="V7640" i="5"/>
  <c r="S7640" i="5"/>
  <c r="T7640" i="5"/>
  <c r="U7640" i="5" s="1"/>
  <c r="V7586" i="5"/>
  <c r="S7586" i="5"/>
  <c r="T7586" i="5"/>
  <c r="U7586" i="5" s="1"/>
  <c r="N7603" i="5"/>
  <c r="N7685" i="5"/>
  <c r="R7622" i="5"/>
  <c r="V7622" i="5" s="1"/>
  <c r="T7589" i="5"/>
  <c r="U7589" i="5" s="1"/>
  <c r="S7589" i="5"/>
  <c r="V7589" i="5"/>
  <c r="V7550" i="5"/>
  <c r="T7550" i="5"/>
  <c r="U7550" i="5" s="1"/>
  <c r="S7550" i="5"/>
  <c r="V7650" i="5"/>
  <c r="T7650" i="5"/>
  <c r="U7650" i="5" s="1"/>
  <c r="S7650" i="5"/>
  <c r="N7596" i="5"/>
  <c r="S7555" i="5"/>
  <c r="V7555" i="5"/>
  <c r="T7555" i="5"/>
  <c r="U7555" i="5" s="1"/>
  <c r="V7472" i="5"/>
  <c r="T7472" i="5"/>
  <c r="U7472" i="5" s="1"/>
  <c r="S7472" i="5"/>
  <c r="S7584" i="5"/>
  <c r="T7584" i="5"/>
  <c r="U7584" i="5" s="1"/>
  <c r="V7584" i="5"/>
  <c r="N7492" i="5"/>
  <c r="N7632" i="5"/>
  <c r="T7456" i="5"/>
  <c r="U7456" i="5" s="1"/>
  <c r="V7456" i="5"/>
  <c r="S7456" i="5"/>
  <c r="T7408" i="5"/>
  <c r="U7408" i="5" s="1"/>
  <c r="S7408" i="5"/>
  <c r="V7408" i="5"/>
  <c r="N7524" i="5"/>
  <c r="V7454" i="5"/>
  <c r="T7454" i="5"/>
  <c r="U7454" i="5" s="1"/>
  <c r="S7454" i="5"/>
  <c r="V7537" i="5"/>
  <c r="T7493" i="5"/>
  <c r="U7493" i="5" s="1"/>
  <c r="S7493" i="5"/>
  <c r="V7493" i="5"/>
  <c r="N7422" i="5"/>
  <c r="N7430" i="5"/>
  <c r="R7377" i="5"/>
  <c r="N7377" i="5"/>
  <c r="S7365" i="5"/>
  <c r="V7365" i="5"/>
  <c r="T7365" i="5"/>
  <c r="U7365" i="5" s="1"/>
  <c r="S7317" i="5"/>
  <c r="T7317" i="5"/>
  <c r="U7317" i="5" s="1"/>
  <c r="V7317" i="5"/>
  <c r="Q7229" i="5"/>
  <c r="N7229" i="5"/>
  <c r="V7303" i="5"/>
  <c r="T7303" i="5"/>
  <c r="U7303" i="5" s="1"/>
  <c r="S7303" i="5"/>
  <c r="S7195" i="5"/>
  <c r="T7195" i="5"/>
  <c r="U7195" i="5" s="1"/>
  <c r="V7195" i="5"/>
  <c r="N7331" i="5"/>
  <c r="N7355" i="5"/>
  <c r="N7194" i="5"/>
  <c r="V7146" i="5"/>
  <c r="T7146" i="5"/>
  <c r="U7146" i="5" s="1"/>
  <c r="S7146" i="5"/>
  <c r="N7266" i="5"/>
  <c r="T6955" i="5"/>
  <c r="U6955" i="5" s="1"/>
  <c r="S6955" i="5"/>
  <c r="V6955" i="5"/>
  <c r="V7196" i="5"/>
  <c r="N7325" i="5"/>
  <c r="T7104" i="5"/>
  <c r="U7104" i="5" s="1"/>
  <c r="S7104" i="5"/>
  <c r="V7104" i="5"/>
  <c r="N7113" i="5"/>
  <c r="S7123" i="5"/>
  <c r="T7123" i="5"/>
  <c r="U7123" i="5" s="1"/>
  <c r="V7123" i="5"/>
  <c r="T7184" i="5"/>
  <c r="U7184" i="5" s="1"/>
  <c r="V7062" i="5"/>
  <c r="T7062" i="5"/>
  <c r="U7062" i="5" s="1"/>
  <c r="S7062" i="5"/>
  <c r="N7128" i="5"/>
  <c r="N7108" i="5"/>
  <c r="S7025" i="5"/>
  <c r="V7025" i="5"/>
  <c r="T7025" i="5"/>
  <c r="U7025" i="5" s="1"/>
  <c r="S6992" i="5"/>
  <c r="V6931" i="5"/>
  <c r="S6931" i="5"/>
  <c r="T6931" i="5"/>
  <c r="U6931" i="5" s="1"/>
  <c r="V6943" i="5"/>
  <c r="R6884" i="5"/>
  <c r="N6981" i="5"/>
  <c r="V6885" i="5"/>
  <c r="T6885" i="5"/>
  <c r="U6885" i="5" s="1"/>
  <c r="S6885" i="5"/>
  <c r="T6857" i="5"/>
  <c r="U6857" i="5" s="1"/>
  <c r="S6857" i="5"/>
  <c r="V6857" i="5"/>
  <c r="N6998" i="5"/>
  <c r="S6932" i="5"/>
  <c r="V6932" i="5"/>
  <c r="T6932" i="5"/>
  <c r="U6932" i="5" s="1"/>
  <c r="N7000" i="5"/>
  <c r="N6973" i="5"/>
  <c r="S6893" i="5"/>
  <c r="T6893" i="5"/>
  <c r="U6893" i="5" s="1"/>
  <c r="V6893" i="5"/>
  <c r="T6915" i="5"/>
  <c r="U6915" i="5" s="1"/>
  <c r="S6915" i="5"/>
  <c r="V6915" i="5"/>
  <c r="V6895" i="5"/>
  <c r="T6895" i="5"/>
  <c r="U6895" i="5" s="1"/>
  <c r="S6895" i="5"/>
  <c r="N6912" i="5"/>
  <c r="Q6807" i="5"/>
  <c r="N6807" i="5"/>
  <c r="N6926" i="5"/>
  <c r="V6819" i="5"/>
  <c r="T6819" i="5"/>
  <c r="U6819" i="5" s="1"/>
  <c r="S6819" i="5"/>
  <c r="T6764" i="5"/>
  <c r="U6764" i="5" s="1"/>
  <c r="V6764" i="5"/>
  <c r="S6764" i="5"/>
  <c r="V6837" i="5"/>
  <c r="S6837" i="5"/>
  <c r="T6837" i="5"/>
  <c r="U6837" i="5" s="1"/>
  <c r="V6845" i="5"/>
  <c r="T6845" i="5"/>
  <c r="U6845" i="5" s="1"/>
  <c r="S6845" i="5"/>
  <c r="T6805" i="5"/>
  <c r="U6805" i="5" s="1"/>
  <c r="V6805" i="5"/>
  <c r="S6805" i="5"/>
  <c r="T6692" i="5"/>
  <c r="U6692" i="5" s="1"/>
  <c r="S6692" i="5"/>
  <c r="V6692" i="5"/>
  <c r="N6736" i="5"/>
  <c r="N6671" i="5"/>
  <c r="T6637" i="5"/>
  <c r="U6637" i="5" s="1"/>
  <c r="V6637" i="5"/>
  <c r="S6637" i="5"/>
  <c r="Q6524" i="5"/>
  <c r="N6524" i="5"/>
  <c r="N6617" i="5"/>
  <c r="N6703" i="5"/>
  <c r="T6632" i="5"/>
  <c r="U6632" i="5" s="1"/>
  <c r="V6632" i="5"/>
  <c r="S6632" i="5"/>
  <c r="N6784" i="5"/>
  <c r="N6763" i="5"/>
  <c r="N6672" i="5"/>
  <c r="Q6544" i="5"/>
  <c r="N6544" i="5"/>
  <c r="V6571" i="5"/>
  <c r="T6571" i="5"/>
  <c r="U6571" i="5" s="1"/>
  <c r="S6571" i="5"/>
  <c r="S6497" i="5"/>
  <c r="V6497" i="5"/>
  <c r="T6497" i="5"/>
  <c r="U6497" i="5" s="1"/>
  <c r="S6340" i="5"/>
  <c r="T6340" i="5"/>
  <c r="U6340" i="5" s="1"/>
  <c r="V6340" i="5"/>
  <c r="S6625" i="5"/>
  <c r="Q6428" i="5"/>
  <c r="N6428" i="5"/>
  <c r="N6494" i="5"/>
  <c r="R6496" i="5"/>
  <c r="S6409" i="5"/>
  <c r="T6409" i="5"/>
  <c r="U6409" i="5" s="1"/>
  <c r="V6409" i="5"/>
  <c r="N6526" i="5"/>
  <c r="Q6434" i="5"/>
  <c r="N6434" i="5"/>
  <c r="N6256" i="5"/>
  <c r="R6436" i="5"/>
  <c r="T6463" i="5"/>
  <c r="U6463" i="5" s="1"/>
  <c r="V6433" i="5"/>
  <c r="T6361" i="5"/>
  <c r="U6361" i="5" s="1"/>
  <c r="S6361" i="5"/>
  <c r="V6361" i="5"/>
  <c r="R6250" i="5"/>
  <c r="T6250" i="5" s="1"/>
  <c r="U6250" i="5" s="1"/>
  <c r="V6378" i="5"/>
  <c r="N6329" i="5"/>
  <c r="T6099" i="5"/>
  <c r="U6099" i="5" s="1"/>
  <c r="V6099" i="5"/>
  <c r="S6099" i="5"/>
  <c r="T6172" i="5"/>
  <c r="U6172" i="5" s="1"/>
  <c r="S6172" i="5"/>
  <c r="V6172" i="5"/>
  <c r="N6158" i="5"/>
  <c r="N6220" i="5"/>
  <c r="N6130" i="5"/>
  <c r="Q6202" i="5"/>
  <c r="N6202" i="5"/>
  <c r="V5954" i="5"/>
  <c r="T5954" i="5"/>
  <c r="U5954" i="5" s="1"/>
  <c r="S5954" i="5"/>
  <c r="V5906" i="5"/>
  <c r="T5906" i="5"/>
  <c r="U5906" i="5" s="1"/>
  <c r="S5906" i="5"/>
  <c r="N6249" i="5"/>
  <c r="T6078" i="5"/>
  <c r="U6078" i="5" s="1"/>
  <c r="S6078" i="5"/>
  <c r="V6078" i="5"/>
  <c r="V6115" i="5"/>
  <c r="S6115" i="5"/>
  <c r="T6115" i="5"/>
  <c r="U6115" i="5" s="1"/>
  <c r="S5854" i="5"/>
  <c r="V5854" i="5"/>
  <c r="T5854" i="5"/>
  <c r="U5854" i="5" s="1"/>
  <c r="N6133" i="5"/>
  <c r="V6086" i="5"/>
  <c r="S5938" i="5"/>
  <c r="T5938" i="5"/>
  <c r="U5938" i="5" s="1"/>
  <c r="V5938" i="5"/>
  <c r="N6057" i="5"/>
  <c r="V5726" i="5"/>
  <c r="S5726" i="5"/>
  <c r="T5726" i="5"/>
  <c r="U5726" i="5" s="1"/>
  <c r="N6157" i="5"/>
  <c r="N5936" i="5"/>
  <c r="N6161" i="5"/>
  <c r="R5964" i="5"/>
  <c r="S5848" i="5"/>
  <c r="V5848" i="5"/>
  <c r="T5848" i="5"/>
  <c r="U5848" i="5" s="1"/>
  <c r="N5894" i="5"/>
  <c r="R5654" i="5"/>
  <c r="S5473" i="5"/>
  <c r="V5473" i="5"/>
  <c r="T5473" i="5"/>
  <c r="U5473" i="5" s="1"/>
  <c r="S5377" i="5"/>
  <c r="V5377" i="5"/>
  <c r="T5377" i="5"/>
  <c r="U5377" i="5" s="1"/>
  <c r="S5785" i="5"/>
  <c r="T5785" i="5"/>
  <c r="U5785" i="5" s="1"/>
  <c r="V5785" i="5"/>
  <c r="N5831" i="5"/>
  <c r="S5827" i="5"/>
  <c r="T5827" i="5"/>
  <c r="U5827" i="5" s="1"/>
  <c r="V5827" i="5"/>
  <c r="N6005" i="5"/>
  <c r="R5723" i="5"/>
  <c r="T5723" i="5" s="1"/>
  <c r="U5723" i="5" s="1"/>
  <c r="N5967" i="5"/>
  <c r="S5779" i="5"/>
  <c r="T5779" i="5"/>
  <c r="U5779" i="5" s="1"/>
  <c r="V5779" i="5"/>
  <c r="T5619" i="5"/>
  <c r="U5619" i="5" s="1"/>
  <c r="S5619" i="5"/>
  <c r="V5619" i="5"/>
  <c r="Q5508" i="5"/>
  <c r="N5508" i="5"/>
  <c r="S5389" i="5"/>
  <c r="V5389" i="5"/>
  <c r="T5389" i="5"/>
  <c r="U5389" i="5" s="1"/>
  <c r="S5839" i="5"/>
  <c r="T5839" i="5"/>
  <c r="U5839" i="5" s="1"/>
  <c r="V5839" i="5"/>
  <c r="T5783" i="5"/>
  <c r="U5783" i="5" s="1"/>
  <c r="V5783" i="5"/>
  <c r="S5783" i="5"/>
  <c r="N5654" i="5"/>
  <c r="N5669" i="5"/>
  <c r="N5979" i="5"/>
  <c r="S5836" i="5"/>
  <c r="T5836" i="5"/>
  <c r="U5836" i="5" s="1"/>
  <c r="V5836" i="5"/>
  <c r="R5658" i="5"/>
  <c r="R5636" i="5"/>
  <c r="V5363" i="5"/>
  <c r="T5363" i="5"/>
  <c r="U5363" i="5" s="1"/>
  <c r="S5363" i="5"/>
  <c r="S5515" i="5"/>
  <c r="T5515" i="5"/>
  <c r="U5515" i="5" s="1"/>
  <c r="V5515" i="5"/>
  <c r="S5596" i="5"/>
  <c r="V5596" i="5"/>
  <c r="T5596" i="5"/>
  <c r="U5596" i="5" s="1"/>
  <c r="T5295" i="5"/>
  <c r="U5295" i="5" s="1"/>
  <c r="S5295" i="5"/>
  <c r="V5295" i="5"/>
  <c r="S5479" i="5"/>
  <c r="V5479" i="5"/>
  <c r="T5479" i="5"/>
  <c r="U5479" i="5" s="1"/>
  <c r="T5239" i="5"/>
  <c r="U5239" i="5" s="1"/>
  <c r="S5239" i="5"/>
  <c r="V5239" i="5"/>
  <c r="T5167" i="5"/>
  <c r="U5167" i="5" s="1"/>
  <c r="S5167" i="5"/>
  <c r="V5167" i="5"/>
  <c r="T5095" i="5"/>
  <c r="U5095" i="5" s="1"/>
  <c r="S5095" i="5"/>
  <c r="V5095" i="5"/>
  <c r="S5142" i="5"/>
  <c r="V5142" i="5"/>
  <c r="T5142" i="5"/>
  <c r="U5142" i="5" s="1"/>
  <c r="T5004" i="5"/>
  <c r="U5004" i="5" s="1"/>
  <c r="S5004" i="5"/>
  <c r="V5004" i="5"/>
  <c r="N5230" i="5"/>
  <c r="N5219" i="5"/>
  <c r="R5026" i="5"/>
  <c r="N5540" i="5"/>
  <c r="T5296" i="5"/>
  <c r="U5296" i="5" s="1"/>
  <c r="R5236" i="5"/>
  <c r="T5236" i="5" s="1"/>
  <c r="U5236" i="5" s="1"/>
  <c r="R5011" i="5"/>
  <c r="N5370" i="5"/>
  <c r="N5318" i="5"/>
  <c r="T5254" i="5"/>
  <c r="U5254" i="5" s="1"/>
  <c r="V5254" i="5"/>
  <c r="S5254" i="5"/>
  <c r="S5193" i="5"/>
  <c r="V5193" i="5"/>
  <c r="T5193" i="5"/>
  <c r="U5193" i="5" s="1"/>
  <c r="Q5054" i="5"/>
  <c r="N5054" i="5"/>
  <c r="N5516" i="5"/>
  <c r="N5156" i="5"/>
  <c r="N5258" i="5"/>
  <c r="N5062" i="5"/>
  <c r="S4770" i="5"/>
  <c r="V4770" i="5"/>
  <c r="T4770" i="5"/>
  <c r="U4770" i="5" s="1"/>
  <c r="N5523" i="5"/>
  <c r="S4878" i="5"/>
  <c r="T4878" i="5"/>
  <c r="U4878" i="5" s="1"/>
  <c r="V4878" i="5"/>
  <c r="N5306" i="5"/>
  <c r="R5218" i="5"/>
  <c r="N5026" i="5"/>
  <c r="N5307" i="5"/>
  <c r="N5511" i="5"/>
  <c r="N5403" i="5"/>
  <c r="R5081" i="5"/>
  <c r="R4747" i="5"/>
  <c r="S4747" i="5" s="1"/>
  <c r="N5130" i="5"/>
  <c r="N5040" i="5"/>
  <c r="R4930" i="5"/>
  <c r="V4930" i="5" s="1"/>
  <c r="N4810" i="5"/>
  <c r="V4708" i="5"/>
  <c r="T4708" i="5"/>
  <c r="U4708" i="5" s="1"/>
  <c r="S4708" i="5"/>
  <c r="R4638" i="5"/>
  <c r="R4566" i="5"/>
  <c r="Q4513" i="5"/>
  <c r="N4513" i="5"/>
  <c r="V5199" i="5"/>
  <c r="R4834" i="5"/>
  <c r="V4834" i="5" s="1"/>
  <c r="T4968" i="5"/>
  <c r="U4968" i="5" s="1"/>
  <c r="S4968" i="5"/>
  <c r="V4968" i="5"/>
  <c r="Q4924" i="5"/>
  <c r="N4924" i="5"/>
  <c r="N4893" i="5"/>
  <c r="R4759" i="5"/>
  <c r="S4759" i="5" s="1"/>
  <c r="R4725" i="5"/>
  <c r="N5144" i="5"/>
  <c r="N4978" i="5"/>
  <c r="N4859" i="5"/>
  <c r="V5169" i="5"/>
  <c r="N5007" i="5"/>
  <c r="Q4897" i="5"/>
  <c r="N4897" i="5"/>
  <c r="T5253" i="5"/>
  <c r="U5253" i="5" s="1"/>
  <c r="N5153" i="5"/>
  <c r="N5014" i="5"/>
  <c r="R4957" i="5"/>
  <c r="V4753" i="5"/>
  <c r="T4753" i="5"/>
  <c r="U4753" i="5" s="1"/>
  <c r="S4753" i="5"/>
  <c r="N4822" i="5"/>
  <c r="T4659" i="5"/>
  <c r="U4659" i="5" s="1"/>
  <c r="S4659" i="5"/>
  <c r="V4659" i="5"/>
  <c r="Q4520" i="5"/>
  <c r="N4520" i="5"/>
  <c r="Q4466" i="5"/>
  <c r="N4466" i="5"/>
  <c r="S4407" i="5"/>
  <c r="V4407" i="5"/>
  <c r="T4407" i="5"/>
  <c r="U4407" i="5" s="1"/>
  <c r="N4761" i="5"/>
  <c r="N4780" i="5"/>
  <c r="S4478" i="5"/>
  <c r="T4478" i="5"/>
  <c r="U4478" i="5" s="1"/>
  <c r="V4478" i="5"/>
  <c r="N4975" i="5"/>
  <c r="N4713" i="5"/>
  <c r="V4642" i="5"/>
  <c r="T4642" i="5"/>
  <c r="U4642" i="5" s="1"/>
  <c r="S4642" i="5"/>
  <c r="N5052" i="5"/>
  <c r="N4831" i="5"/>
  <c r="R4540" i="5"/>
  <c r="R4703" i="5"/>
  <c r="S4703" i="5" s="1"/>
  <c r="R4554" i="5"/>
  <c r="T4554" i="5" s="1"/>
  <c r="U4554" i="5" s="1"/>
  <c r="R4620" i="5"/>
  <c r="T4620" i="5" s="1"/>
  <c r="U4620" i="5" s="1"/>
  <c r="N4921" i="5"/>
  <c r="V4844" i="5"/>
  <c r="R4594" i="5"/>
  <c r="V4594" i="5" s="1"/>
  <c r="V4910" i="5"/>
  <c r="N4606" i="5"/>
  <c r="Q4472" i="5"/>
  <c r="N4472" i="5"/>
  <c r="T4323" i="5"/>
  <c r="U4323" i="5" s="1"/>
  <c r="S4323" i="5"/>
  <c r="V4323" i="5"/>
  <c r="R4470" i="5"/>
  <c r="R4408" i="5"/>
  <c r="N4408" i="5"/>
  <c r="N4645" i="5"/>
  <c r="V4790" i="5"/>
  <c r="T4862" i="5"/>
  <c r="U4862" i="5" s="1"/>
  <c r="N4610" i="5"/>
  <c r="T4832" i="5"/>
  <c r="U4832" i="5" s="1"/>
  <c r="N4573" i="5"/>
  <c r="N4470" i="5"/>
  <c r="T4193" i="5"/>
  <c r="U4193" i="5" s="1"/>
  <c r="V4193" i="5"/>
  <c r="S4193" i="5"/>
  <c r="T4436" i="5"/>
  <c r="U4436" i="5" s="1"/>
  <c r="Q4132" i="5"/>
  <c r="N4132" i="5"/>
  <c r="R4266" i="5"/>
  <c r="R4199" i="5"/>
  <c r="N4510" i="5"/>
  <c r="Q4146" i="5"/>
  <c r="N4146" i="5"/>
  <c r="R4314" i="5"/>
  <c r="S4424" i="5"/>
  <c r="V4274" i="5"/>
  <c r="T4274" i="5"/>
  <c r="U4274" i="5" s="1"/>
  <c r="S4274" i="5"/>
  <c r="N4169" i="5"/>
  <c r="N4502" i="5"/>
  <c r="V3931" i="5"/>
  <c r="T3931" i="5"/>
  <c r="U3931" i="5" s="1"/>
  <c r="S3931" i="5"/>
  <c r="R3953" i="5"/>
  <c r="N3953" i="5"/>
  <c r="R3724" i="5"/>
  <c r="N3724" i="5"/>
  <c r="N4282" i="5"/>
  <c r="N4471" i="5"/>
  <c r="R4194" i="5"/>
  <c r="R4033" i="5"/>
  <c r="S4200" i="5"/>
  <c r="V4200" i="5"/>
  <c r="T4200" i="5"/>
  <c r="U4200" i="5" s="1"/>
  <c r="N3943" i="5"/>
  <c r="N4322" i="5"/>
  <c r="R4382" i="5"/>
  <c r="V4382" i="5" s="1"/>
  <c r="N4197" i="5"/>
  <c r="T4142" i="5"/>
  <c r="U4142" i="5" s="1"/>
  <c r="S4142" i="5"/>
  <c r="V4142" i="5"/>
  <c r="N4439" i="5"/>
  <c r="N4064" i="5"/>
  <c r="V3744" i="5"/>
  <c r="T3744" i="5"/>
  <c r="U3744" i="5" s="1"/>
  <c r="S3744" i="5"/>
  <c r="S3673" i="5"/>
  <c r="V3673" i="5"/>
  <c r="T3673" i="5"/>
  <c r="U3673" i="5" s="1"/>
  <c r="N3961" i="5"/>
  <c r="S3861" i="5"/>
  <c r="V3861" i="5"/>
  <c r="T3861" i="5"/>
  <c r="U3861" i="5" s="1"/>
  <c r="V4017" i="5"/>
  <c r="T3822" i="5"/>
  <c r="U3822" i="5" s="1"/>
  <c r="S3822" i="5"/>
  <c r="V3822" i="5"/>
  <c r="T3769" i="5"/>
  <c r="U3769" i="5" s="1"/>
  <c r="S3769" i="5"/>
  <c r="V3769" i="5"/>
  <c r="V4106" i="5"/>
  <c r="T4106" i="5"/>
  <c r="U4106" i="5" s="1"/>
  <c r="S4106" i="5"/>
  <c r="V3893" i="5"/>
  <c r="T3893" i="5"/>
  <c r="U3893" i="5" s="1"/>
  <c r="S3893" i="5"/>
  <c r="V3828" i="5"/>
  <c r="T3828" i="5"/>
  <c r="U3828" i="5" s="1"/>
  <c r="S3828" i="5"/>
  <c r="R4051" i="5"/>
  <c r="V4051" i="5" s="1"/>
  <c r="N3997" i="5"/>
  <c r="R3888" i="5"/>
  <c r="N3781" i="5"/>
  <c r="T4126" i="5"/>
  <c r="U4126" i="5" s="1"/>
  <c r="S4011" i="5"/>
  <c r="N3865" i="5"/>
  <c r="V3787" i="5"/>
  <c r="T3787" i="5"/>
  <c r="U3787" i="5" s="1"/>
  <c r="S3787" i="5"/>
  <c r="N3732" i="5"/>
  <c r="N4086" i="5"/>
  <c r="N4069" i="5"/>
  <c r="N3793" i="5"/>
  <c r="R3836" i="5"/>
  <c r="V3836" i="5" s="1"/>
  <c r="N3701" i="5"/>
  <c r="S3612" i="5"/>
  <c r="V3612" i="5"/>
  <c r="T3612" i="5"/>
  <c r="U3612" i="5" s="1"/>
  <c r="N3474" i="5"/>
  <c r="Q3474" i="5"/>
  <c r="N3616" i="5"/>
  <c r="T3897" i="5"/>
  <c r="U3897" i="5" s="1"/>
  <c r="N3682" i="5"/>
  <c r="R3606" i="5"/>
  <c r="V3606" i="5" s="1"/>
  <c r="R3538" i="5"/>
  <c r="S3957" i="5"/>
  <c r="T3859" i="5"/>
  <c r="U3859" i="5" s="1"/>
  <c r="S3859" i="5"/>
  <c r="V3859" i="5"/>
  <c r="V3945" i="5"/>
  <c r="N3720" i="5"/>
  <c r="S3447" i="5"/>
  <c r="V3447" i="5"/>
  <c r="T3447" i="5"/>
  <c r="U3447" i="5" s="1"/>
  <c r="S3339" i="5"/>
  <c r="V3339" i="5"/>
  <c r="T3339" i="5"/>
  <c r="U3339" i="5" s="1"/>
  <c r="S3927" i="5"/>
  <c r="N3832" i="5"/>
  <c r="N3752" i="5"/>
  <c r="N3718" i="5"/>
  <c r="R3592" i="5"/>
  <c r="T3592" i="5" s="1"/>
  <c r="U3592" i="5" s="1"/>
  <c r="V3892" i="5"/>
  <c r="N3864" i="5"/>
  <c r="N3788" i="5"/>
  <c r="S3675" i="5"/>
  <c r="S3976" i="5"/>
  <c r="S3789" i="5"/>
  <c r="T3704" i="5"/>
  <c r="U3704" i="5" s="1"/>
  <c r="N3660" i="5"/>
  <c r="V3783" i="5"/>
  <c r="V3699" i="5"/>
  <c r="R3847" i="5"/>
  <c r="V3847" i="5" s="1"/>
  <c r="T3723" i="5"/>
  <c r="U3723" i="5" s="1"/>
  <c r="S3723" i="5"/>
  <c r="V3723" i="5"/>
  <c r="T3921" i="5"/>
  <c r="U3921" i="5" s="1"/>
  <c r="S3921" i="5"/>
  <c r="V3921" i="5"/>
  <c r="R3811" i="5"/>
  <c r="V3811" i="5" s="1"/>
  <c r="S3429" i="5"/>
  <c r="T3429" i="5"/>
  <c r="U3429" i="5" s="1"/>
  <c r="V3429" i="5"/>
  <c r="R3456" i="5"/>
  <c r="V3356" i="5"/>
  <c r="T3356" i="5"/>
  <c r="U3356" i="5" s="1"/>
  <c r="S3356" i="5"/>
  <c r="S3711" i="5"/>
  <c r="T3315" i="5"/>
  <c r="U3315" i="5" s="1"/>
  <c r="S3315" i="5"/>
  <c r="V3315" i="5"/>
  <c r="N3550" i="5"/>
  <c r="R3320" i="5"/>
  <c r="V3320" i="5" s="1"/>
  <c r="S3645" i="5"/>
  <c r="R3540" i="5"/>
  <c r="T3314" i="5"/>
  <c r="U3314" i="5" s="1"/>
  <c r="V3314" i="5"/>
  <c r="S3314" i="5"/>
  <c r="S3279" i="5"/>
  <c r="T3279" i="5"/>
  <c r="U3279" i="5" s="1"/>
  <c r="V3279" i="5"/>
  <c r="R3452" i="5"/>
  <c r="N3452" i="5"/>
  <c r="N3634" i="5"/>
  <c r="R3451" i="5"/>
  <c r="R3325" i="5"/>
  <c r="V3325" i="5" s="1"/>
  <c r="S3621" i="5"/>
  <c r="T3345" i="5"/>
  <c r="U3345" i="5" s="1"/>
  <c r="N3536" i="5"/>
  <c r="S3377" i="5"/>
  <c r="T3377" i="5"/>
  <c r="U3377" i="5" s="1"/>
  <c r="V3377" i="5"/>
  <c r="S3537" i="5"/>
  <c r="T3537" i="5"/>
  <c r="U3537" i="5" s="1"/>
  <c r="V3537" i="5"/>
  <c r="R3327" i="5"/>
  <c r="S3207" i="5"/>
  <c r="T3207" i="5"/>
  <c r="U3207" i="5" s="1"/>
  <c r="V3207" i="5"/>
  <c r="N3178" i="5"/>
  <c r="R3114" i="5"/>
  <c r="N3114" i="5"/>
  <c r="V3051" i="5"/>
  <c r="T3051" i="5"/>
  <c r="U3051" i="5" s="1"/>
  <c r="S3051" i="5"/>
  <c r="R3144" i="5"/>
  <c r="N3264" i="5"/>
  <c r="R3081" i="5"/>
  <c r="N3538" i="5"/>
  <c r="S3001" i="5"/>
  <c r="T3001" i="5"/>
  <c r="U3001" i="5" s="1"/>
  <c r="V3001" i="5"/>
  <c r="S3175" i="5"/>
  <c r="T3175" i="5"/>
  <c r="U3175" i="5" s="1"/>
  <c r="V3175" i="5"/>
  <c r="R3104" i="5"/>
  <c r="V3491" i="5"/>
  <c r="Q3041" i="5"/>
  <c r="N3041" i="5"/>
  <c r="N3259" i="5"/>
  <c r="Q3050" i="5"/>
  <c r="N3050" i="5"/>
  <c r="T3503" i="5"/>
  <c r="U3503" i="5" s="1"/>
  <c r="N2986" i="5"/>
  <c r="N3296" i="5"/>
  <c r="N3261" i="5"/>
  <c r="R3161" i="5"/>
  <c r="R3105" i="5"/>
  <c r="T3105" i="5" s="1"/>
  <c r="U3105" i="5" s="1"/>
  <c r="R3209" i="5"/>
  <c r="N3209" i="5"/>
  <c r="R2882" i="5"/>
  <c r="N2882" i="5"/>
  <c r="Q2522" i="5"/>
  <c r="N2522" i="5"/>
  <c r="Q2450" i="5"/>
  <c r="N2450" i="5"/>
  <c r="Q2378" i="5"/>
  <c r="N2378" i="5"/>
  <c r="Q2306" i="5"/>
  <c r="N2306" i="5"/>
  <c r="Q2234" i="5"/>
  <c r="N2234" i="5"/>
  <c r="R3024" i="5"/>
  <c r="S3024" i="5" s="1"/>
  <c r="R2843" i="5"/>
  <c r="N2843" i="5"/>
  <c r="Q2737" i="5"/>
  <c r="N2737" i="5"/>
  <c r="R2707" i="5"/>
  <c r="N2707" i="5"/>
  <c r="Q2637" i="5"/>
  <c r="N2637" i="5"/>
  <c r="R2607" i="5"/>
  <c r="N2607" i="5"/>
  <c r="R2509" i="5"/>
  <c r="N2509" i="5"/>
  <c r="N2365" i="5"/>
  <c r="R2365" i="5"/>
  <c r="R2275" i="5"/>
  <c r="N2275" i="5"/>
  <c r="Q2192" i="5"/>
  <c r="N2192" i="5"/>
  <c r="R2120" i="5"/>
  <c r="N2120" i="5"/>
  <c r="R3015" i="5"/>
  <c r="N2810" i="5"/>
  <c r="V2996" i="5"/>
  <c r="T2996" i="5"/>
  <c r="U2996" i="5" s="1"/>
  <c r="S2996" i="5"/>
  <c r="R2942" i="5"/>
  <c r="Q2820" i="5"/>
  <c r="N2820" i="5"/>
  <c r="R2776" i="5"/>
  <c r="R2718" i="5"/>
  <c r="N2718" i="5"/>
  <c r="R2560" i="5"/>
  <c r="Q3030" i="5"/>
  <c r="N3030" i="5"/>
  <c r="R2910" i="5"/>
  <c r="Q2827" i="5"/>
  <c r="N2827" i="5"/>
  <c r="N2654" i="5"/>
  <c r="R2604" i="5"/>
  <c r="N2604" i="5"/>
  <c r="N3117" i="5"/>
  <c r="S2540" i="5"/>
  <c r="T2540" i="5"/>
  <c r="U2540" i="5" s="1"/>
  <c r="V2540" i="5"/>
  <c r="N3108" i="5"/>
  <c r="R2932" i="5"/>
  <c r="V2590" i="5"/>
  <c r="T2590" i="5"/>
  <c r="U2590" i="5" s="1"/>
  <c r="S2590" i="5"/>
  <c r="V2304" i="5"/>
  <c r="N2816" i="5"/>
  <c r="R2548" i="5"/>
  <c r="N3068" i="5"/>
  <c r="V2770" i="5"/>
  <c r="T2770" i="5"/>
  <c r="U2770" i="5" s="1"/>
  <c r="S2770" i="5"/>
  <c r="V1756" i="5"/>
  <c r="T1756" i="5"/>
  <c r="U1756" i="5" s="1"/>
  <c r="S1756" i="5"/>
  <c r="V1543" i="5"/>
  <c r="T2278" i="5"/>
  <c r="U2278" i="5" s="1"/>
  <c r="S2278" i="5"/>
  <c r="V2278" i="5"/>
  <c r="V1870" i="5"/>
  <c r="T1870" i="5"/>
  <c r="U1870" i="5" s="1"/>
  <c r="S1870" i="5"/>
  <c r="V1987" i="5"/>
  <c r="T1987" i="5"/>
  <c r="U1987" i="5" s="1"/>
  <c r="S1987" i="5"/>
  <c r="V1891" i="5"/>
  <c r="T1891" i="5"/>
  <c r="U1891" i="5" s="1"/>
  <c r="S1891" i="5"/>
  <c r="V1378" i="5"/>
  <c r="T1378" i="5"/>
  <c r="U1378" i="5" s="1"/>
  <c r="S1378" i="5"/>
  <c r="V1012" i="5"/>
  <c r="V810" i="5"/>
  <c r="T810" i="5"/>
  <c r="U810" i="5" s="1"/>
  <c r="S810" i="5"/>
  <c r="V609" i="5"/>
  <c r="T609" i="5"/>
  <c r="U609" i="5" s="1"/>
  <c r="S609" i="5"/>
  <c r="V161" i="5"/>
  <c r="V157" i="5"/>
  <c r="V7763" i="5"/>
  <c r="S7763" i="5"/>
  <c r="T7763" i="5"/>
  <c r="U7763" i="5" s="1"/>
  <c r="T7703" i="5"/>
  <c r="U7703" i="5" s="1"/>
  <c r="S7703" i="5"/>
  <c r="V7703" i="5"/>
  <c r="S7677" i="5"/>
  <c r="T7677" i="5"/>
  <c r="U7677" i="5" s="1"/>
  <c r="V7677" i="5"/>
  <c r="T7631" i="5"/>
  <c r="U7631" i="5" s="1"/>
  <c r="S7631" i="5"/>
  <c r="V7631" i="5"/>
  <c r="V7706" i="5"/>
  <c r="T7706" i="5"/>
  <c r="U7706" i="5" s="1"/>
  <c r="S7706" i="5"/>
  <c r="T7535" i="5"/>
  <c r="U7535" i="5" s="1"/>
  <c r="S7535" i="5"/>
  <c r="V7535" i="5"/>
  <c r="S7629" i="5"/>
  <c r="V7629" i="5"/>
  <c r="T7629" i="5"/>
  <c r="U7629" i="5" s="1"/>
  <c r="R7554" i="5"/>
  <c r="R7538" i="5"/>
  <c r="T7671" i="5"/>
  <c r="U7671" i="5" s="1"/>
  <c r="Q7567" i="5"/>
  <c r="N7567" i="5"/>
  <c r="R7574" i="5"/>
  <c r="V7574" i="5" s="1"/>
  <c r="V7625" i="5"/>
  <c r="S7625" i="5"/>
  <c r="T7625" i="5"/>
  <c r="U7625" i="5" s="1"/>
  <c r="N7544" i="5"/>
  <c r="V7436" i="5"/>
  <c r="T7436" i="5"/>
  <c r="U7436" i="5" s="1"/>
  <c r="S7436" i="5"/>
  <c r="Q7449" i="5"/>
  <c r="N7449" i="5"/>
  <c r="R7514" i="5"/>
  <c r="V7514" i="5" s="1"/>
  <c r="R7562" i="5"/>
  <c r="S7562" i="5" s="1"/>
  <c r="N7510" i="5"/>
  <c r="V7440" i="5"/>
  <c r="T7440" i="5"/>
  <c r="U7440" i="5" s="1"/>
  <c r="S7440" i="5"/>
  <c r="N7482" i="5"/>
  <c r="T7415" i="5"/>
  <c r="U7415" i="5" s="1"/>
  <c r="V7415" i="5"/>
  <c r="S7415" i="5"/>
  <c r="V7340" i="5"/>
  <c r="T7340" i="5"/>
  <c r="U7340" i="5" s="1"/>
  <c r="S7340" i="5"/>
  <c r="S7299" i="5"/>
  <c r="V7299" i="5"/>
  <c r="T7299" i="5"/>
  <c r="U7299" i="5" s="1"/>
  <c r="V7369" i="5"/>
  <c r="T7369" i="5"/>
  <c r="U7369" i="5" s="1"/>
  <c r="S7369" i="5"/>
  <c r="R7331" i="5"/>
  <c r="T7242" i="5"/>
  <c r="U7242" i="5" s="1"/>
  <c r="V7242" i="5"/>
  <c r="S7242" i="5"/>
  <c r="V7383" i="5"/>
  <c r="T7383" i="5"/>
  <c r="U7383" i="5" s="1"/>
  <c r="S7383" i="5"/>
  <c r="N7427" i="5"/>
  <c r="V7358" i="5"/>
  <c r="S7310" i="5"/>
  <c r="V7310" i="5"/>
  <c r="T7310" i="5"/>
  <c r="U7310" i="5" s="1"/>
  <c r="N7380" i="5"/>
  <c r="N7398" i="5"/>
  <c r="Q7254" i="5"/>
  <c r="N7254" i="5"/>
  <c r="S7231" i="5"/>
  <c r="V7231" i="5"/>
  <c r="T7231" i="5"/>
  <c r="U7231" i="5" s="1"/>
  <c r="T7188" i="5"/>
  <c r="U7188" i="5" s="1"/>
  <c r="S7188" i="5"/>
  <c r="V7188" i="5"/>
  <c r="S7251" i="5"/>
  <c r="V7251" i="5"/>
  <c r="T7251" i="5"/>
  <c r="U7251" i="5" s="1"/>
  <c r="R7233" i="5"/>
  <c r="N7387" i="5"/>
  <c r="N7249" i="5"/>
  <c r="R7080" i="5"/>
  <c r="T7080" i="5" s="1"/>
  <c r="U7080" i="5" s="1"/>
  <c r="R7244" i="5"/>
  <c r="V7244" i="5" s="1"/>
  <c r="T7103" i="5"/>
  <c r="U7103" i="5" s="1"/>
  <c r="S7103" i="5"/>
  <c r="V7103" i="5"/>
  <c r="N7361" i="5"/>
  <c r="R7116" i="5"/>
  <c r="T7116" i="5" s="1"/>
  <c r="U7116" i="5" s="1"/>
  <c r="V7184" i="5"/>
  <c r="N7235" i="5"/>
  <c r="N7096" i="5"/>
  <c r="R7002" i="5"/>
  <c r="N7227" i="5"/>
  <c r="N7090" i="5"/>
  <c r="T7040" i="5"/>
  <c r="U7040" i="5" s="1"/>
  <c r="S7040" i="5"/>
  <c r="V7040" i="5"/>
  <c r="R6972" i="5"/>
  <c r="V6972" i="5" s="1"/>
  <c r="S7079" i="5"/>
  <c r="V7079" i="5"/>
  <c r="T7079" i="5"/>
  <c r="U7079" i="5" s="1"/>
  <c r="N7084" i="5"/>
  <c r="R7122" i="5"/>
  <c r="V7122" i="5" s="1"/>
  <c r="N7215" i="5"/>
  <c r="N7107" i="5"/>
  <c r="N7014" i="5"/>
  <c r="R6960" i="5"/>
  <c r="T6960" i="5" s="1"/>
  <c r="U6960" i="5" s="1"/>
  <c r="T6992" i="5"/>
  <c r="U6992" i="5" s="1"/>
  <c r="R6925" i="5"/>
  <c r="T6925" i="5" s="1"/>
  <c r="U6925" i="5" s="1"/>
  <c r="V6928" i="5"/>
  <c r="T6928" i="5"/>
  <c r="U6928" i="5" s="1"/>
  <c r="S6928" i="5"/>
  <c r="N7015" i="5"/>
  <c r="N6997" i="5"/>
  <c r="R6943" i="5"/>
  <c r="T6943" i="5" s="1"/>
  <c r="U6943" i="5" s="1"/>
  <c r="R6876" i="5"/>
  <c r="N6880" i="5"/>
  <c r="S6768" i="5"/>
  <c r="T6768" i="5"/>
  <c r="U6768" i="5" s="1"/>
  <c r="V6768" i="5"/>
  <c r="S6905" i="5"/>
  <c r="V6905" i="5"/>
  <c r="T6905" i="5"/>
  <c r="U6905" i="5" s="1"/>
  <c r="N6896" i="5"/>
  <c r="N6785" i="5"/>
  <c r="N6922" i="5"/>
  <c r="N6813" i="5"/>
  <c r="T6859" i="5"/>
  <c r="U6859" i="5" s="1"/>
  <c r="R6829" i="5"/>
  <c r="V6829" i="5" s="1"/>
  <c r="N6886" i="5"/>
  <c r="V6726" i="5"/>
  <c r="T6726" i="5"/>
  <c r="U6726" i="5" s="1"/>
  <c r="S6726" i="5"/>
  <c r="V6683" i="5"/>
  <c r="S6683" i="5"/>
  <c r="T6683" i="5"/>
  <c r="U6683" i="5" s="1"/>
  <c r="N6756" i="5"/>
  <c r="T6823" i="5"/>
  <c r="U6823" i="5" s="1"/>
  <c r="S6823" i="5"/>
  <c r="V6823" i="5"/>
  <c r="N6728" i="5"/>
  <c r="R6883" i="5"/>
  <c r="T6883" i="5" s="1"/>
  <c r="U6883" i="5" s="1"/>
  <c r="R6835" i="5"/>
  <c r="N6835" i="5"/>
  <c r="R6729" i="5"/>
  <c r="R6605" i="5"/>
  <c r="T6605" i="5" s="1"/>
  <c r="U6605" i="5" s="1"/>
  <c r="T6710" i="5"/>
  <c r="U6710" i="5" s="1"/>
  <c r="V6710" i="5"/>
  <c r="S6710" i="5"/>
  <c r="N6795" i="5"/>
  <c r="N6717" i="5"/>
  <c r="R6833" i="5"/>
  <c r="T6833" i="5" s="1"/>
  <c r="U6833" i="5" s="1"/>
  <c r="N6718" i="5"/>
  <c r="V6599" i="5"/>
  <c r="T6599" i="5"/>
  <c r="U6599" i="5" s="1"/>
  <c r="S6599" i="5"/>
  <c r="R6725" i="5"/>
  <c r="S6725" i="5" s="1"/>
  <c r="T6665" i="5"/>
  <c r="U6665" i="5" s="1"/>
  <c r="S6665" i="5"/>
  <c r="V6665" i="5"/>
  <c r="R6650" i="5"/>
  <c r="R6538" i="5"/>
  <c r="T6590" i="5"/>
  <c r="U6590" i="5" s="1"/>
  <c r="V6590" i="5"/>
  <c r="S6590" i="5"/>
  <c r="S6473" i="5"/>
  <c r="V6473" i="5"/>
  <c r="T6473" i="5"/>
  <c r="U6473" i="5" s="1"/>
  <c r="N6698" i="5"/>
  <c r="N6719" i="5"/>
  <c r="N6659" i="5"/>
  <c r="N6709" i="5"/>
  <c r="N6634" i="5"/>
  <c r="S6437" i="5"/>
  <c r="T6437" i="5"/>
  <c r="U6437" i="5" s="1"/>
  <c r="V6437" i="5"/>
  <c r="T6462" i="5"/>
  <c r="U6462" i="5" s="1"/>
  <c r="S6462" i="5"/>
  <c r="V6462" i="5"/>
  <c r="N6716" i="5"/>
  <c r="S6492" i="5"/>
  <c r="V6492" i="5"/>
  <c r="T6492" i="5"/>
  <c r="U6492" i="5" s="1"/>
  <c r="S6469" i="5"/>
  <c r="T6469" i="5"/>
  <c r="U6469" i="5" s="1"/>
  <c r="V6469" i="5"/>
  <c r="S6323" i="5"/>
  <c r="T6323" i="5"/>
  <c r="U6323" i="5" s="1"/>
  <c r="V6323" i="5"/>
  <c r="R6592" i="5"/>
  <c r="T6592" i="5" s="1"/>
  <c r="U6592" i="5" s="1"/>
  <c r="N6542" i="5"/>
  <c r="R6509" i="5"/>
  <c r="S6509" i="5" s="1"/>
  <c r="S6499" i="5"/>
  <c r="V6499" i="5"/>
  <c r="T6499" i="5"/>
  <c r="U6499" i="5" s="1"/>
  <c r="V6625" i="5"/>
  <c r="N6536" i="5"/>
  <c r="S6281" i="5"/>
  <c r="T6281" i="5"/>
  <c r="U6281" i="5" s="1"/>
  <c r="V6281" i="5"/>
  <c r="N6480" i="5"/>
  <c r="R6514" i="5"/>
  <c r="V6514" i="5" s="1"/>
  <c r="R6417" i="5"/>
  <c r="T6307" i="5"/>
  <c r="U6307" i="5" s="1"/>
  <c r="S6307" i="5"/>
  <c r="V6307" i="5"/>
  <c r="N6527" i="5"/>
  <c r="V6570" i="5"/>
  <c r="R6438" i="5"/>
  <c r="T6438" i="5" s="1"/>
  <c r="U6438" i="5" s="1"/>
  <c r="R6434" i="5"/>
  <c r="R6315" i="5"/>
  <c r="V6315" i="5" s="1"/>
  <c r="S6164" i="5"/>
  <c r="V6164" i="5"/>
  <c r="T6164" i="5"/>
  <c r="U6164" i="5" s="1"/>
  <c r="N6471" i="5"/>
  <c r="R6452" i="5"/>
  <c r="S6481" i="5"/>
  <c r="V6481" i="5"/>
  <c r="T6481" i="5"/>
  <c r="U6481" i="5" s="1"/>
  <c r="N6346" i="5"/>
  <c r="T6269" i="5"/>
  <c r="U6269" i="5" s="1"/>
  <c r="V6269" i="5"/>
  <c r="S6269" i="5"/>
  <c r="V6463" i="5"/>
  <c r="R6324" i="5"/>
  <c r="S6324" i="5" s="1"/>
  <c r="V6252" i="5"/>
  <c r="S6252" i="5"/>
  <c r="T6252" i="5"/>
  <c r="U6252" i="5" s="1"/>
  <c r="T6276" i="5"/>
  <c r="U6276" i="5" s="1"/>
  <c r="S6276" i="5"/>
  <c r="V6276" i="5"/>
  <c r="N6447" i="5"/>
  <c r="R6204" i="5"/>
  <c r="T6433" i="5"/>
  <c r="U6433" i="5" s="1"/>
  <c r="N6334" i="5"/>
  <c r="T6060" i="5"/>
  <c r="U6060" i="5" s="1"/>
  <c r="V6060" i="5"/>
  <c r="S6060" i="5"/>
  <c r="N6240" i="5"/>
  <c r="N6418" i="5"/>
  <c r="R6341" i="5"/>
  <c r="V6341" i="5" s="1"/>
  <c r="T6373" i="5"/>
  <c r="U6373" i="5" s="1"/>
  <c r="S6373" i="5"/>
  <c r="V6373" i="5"/>
  <c r="N6255" i="5"/>
  <c r="N6175" i="5"/>
  <c r="V5966" i="5"/>
  <c r="T5966" i="5"/>
  <c r="U5966" i="5" s="1"/>
  <c r="S5966" i="5"/>
  <c r="R6160" i="5"/>
  <c r="V6160" i="5" s="1"/>
  <c r="R6109" i="5"/>
  <c r="R6165" i="5"/>
  <c r="T6153" i="5"/>
  <c r="U6153" i="5" s="1"/>
  <c r="V6153" i="5"/>
  <c r="S6153" i="5"/>
  <c r="N6211" i="5"/>
  <c r="R6202" i="5"/>
  <c r="R6103" i="5"/>
  <c r="N6103" i="5"/>
  <c r="N6002" i="5"/>
  <c r="S6241" i="5"/>
  <c r="V6241" i="5"/>
  <c r="T6241" i="5"/>
  <c r="U6241" i="5" s="1"/>
  <c r="R6121" i="5"/>
  <c r="R6088" i="5"/>
  <c r="R6149" i="5"/>
  <c r="R6237" i="5"/>
  <c r="T6237" i="5" s="1"/>
  <c r="U6237" i="5" s="1"/>
  <c r="R6219" i="5"/>
  <c r="T6219" i="5" s="1"/>
  <c r="U6219" i="5" s="1"/>
  <c r="N6303" i="5"/>
  <c r="R6111" i="5"/>
  <c r="T6111" i="5" s="1"/>
  <c r="U6111" i="5" s="1"/>
  <c r="R6011" i="5"/>
  <c r="R5750" i="5"/>
  <c r="V5750" i="5" s="1"/>
  <c r="R5678" i="5"/>
  <c r="V5678" i="5" s="1"/>
  <c r="V5876" i="5"/>
  <c r="T5876" i="5"/>
  <c r="U5876" i="5" s="1"/>
  <c r="S5876" i="5"/>
  <c r="V5896" i="5"/>
  <c r="S5896" i="5"/>
  <c r="T5896" i="5"/>
  <c r="U5896" i="5" s="1"/>
  <c r="Q5789" i="5"/>
  <c r="N5789" i="5"/>
  <c r="N6044" i="5"/>
  <c r="R5961" i="5"/>
  <c r="T5961" i="5" s="1"/>
  <c r="U5961" i="5" s="1"/>
  <c r="S5770" i="5"/>
  <c r="V5770" i="5"/>
  <c r="T5770" i="5"/>
  <c r="U5770" i="5" s="1"/>
  <c r="V5948" i="5"/>
  <c r="S5948" i="5"/>
  <c r="T5948" i="5"/>
  <c r="U5948" i="5" s="1"/>
  <c r="R5894" i="5"/>
  <c r="S5998" i="5"/>
  <c r="V5998" i="5"/>
  <c r="T5998" i="5"/>
  <c r="U5998" i="5" s="1"/>
  <c r="R5856" i="5"/>
  <c r="N6125" i="5"/>
  <c r="R5976" i="5"/>
  <c r="T5976" i="5" s="1"/>
  <c r="U5976" i="5" s="1"/>
  <c r="N5933" i="5"/>
  <c r="R5949" i="5"/>
  <c r="N5900" i="5"/>
  <c r="V6070" i="5"/>
  <c r="T6070" i="5"/>
  <c r="U6070" i="5" s="1"/>
  <c r="S6070" i="5"/>
  <c r="S6025" i="5"/>
  <c r="T6025" i="5"/>
  <c r="U6025" i="5" s="1"/>
  <c r="V6025" i="5"/>
  <c r="R5853" i="5"/>
  <c r="S5710" i="5"/>
  <c r="V5710" i="5"/>
  <c r="T5710" i="5"/>
  <c r="U5710" i="5" s="1"/>
  <c r="S5713" i="5"/>
  <c r="T5713" i="5"/>
  <c r="U5713" i="5" s="1"/>
  <c r="V5713" i="5"/>
  <c r="N5820" i="5"/>
  <c r="V5721" i="5"/>
  <c r="T5721" i="5"/>
  <c r="U5721" i="5" s="1"/>
  <c r="S5721" i="5"/>
  <c r="S5716" i="5"/>
  <c r="T5716" i="5"/>
  <c r="U5716" i="5" s="1"/>
  <c r="V5716" i="5"/>
  <c r="S5608" i="5"/>
  <c r="T5608" i="5"/>
  <c r="U5608" i="5" s="1"/>
  <c r="V5608" i="5"/>
  <c r="S5557" i="5"/>
  <c r="V5557" i="5"/>
  <c r="T5557" i="5"/>
  <c r="U5557" i="5" s="1"/>
  <c r="Q5388" i="5"/>
  <c r="N5388" i="5"/>
  <c r="S5299" i="5"/>
  <c r="V5299" i="5"/>
  <c r="T5299" i="5"/>
  <c r="U5299" i="5" s="1"/>
  <c r="R5780" i="5"/>
  <c r="V5780" i="5" s="1"/>
  <c r="V5935" i="5"/>
  <c r="V5628" i="5"/>
  <c r="S5628" i="5"/>
  <c r="T5628" i="5"/>
  <c r="U5628" i="5" s="1"/>
  <c r="V5815" i="5"/>
  <c r="N5667" i="5"/>
  <c r="S5589" i="5"/>
  <c r="T5589" i="5"/>
  <c r="U5589" i="5" s="1"/>
  <c r="V5589" i="5"/>
  <c r="R5504" i="5"/>
  <c r="T5269" i="5"/>
  <c r="U5269" i="5" s="1"/>
  <c r="S5269" i="5"/>
  <c r="V5269" i="5"/>
  <c r="V5594" i="5"/>
  <c r="T5594" i="5"/>
  <c r="U5594" i="5" s="1"/>
  <c r="S5594" i="5"/>
  <c r="R5549" i="5"/>
  <c r="N5640" i="5"/>
  <c r="S5539" i="5"/>
  <c r="T5539" i="5"/>
  <c r="U5539" i="5" s="1"/>
  <c r="V5539" i="5"/>
  <c r="S5395" i="5"/>
  <c r="T5395" i="5"/>
  <c r="U5395" i="5" s="1"/>
  <c r="V5395" i="5"/>
  <c r="N5631" i="5"/>
  <c r="R5429" i="5"/>
  <c r="S5429" i="5" s="1"/>
  <c r="R5292" i="5"/>
  <c r="N5724" i="5"/>
  <c r="R5408" i="5"/>
  <c r="T5408" i="5" s="1"/>
  <c r="U5408" i="5" s="1"/>
  <c r="R5323" i="5"/>
  <c r="T5323" i="5" s="1"/>
  <c r="U5323" i="5" s="1"/>
  <c r="R5297" i="5"/>
  <c r="N5715" i="5"/>
  <c r="R5517" i="5"/>
  <c r="T5517" i="5" s="1"/>
  <c r="U5517" i="5" s="1"/>
  <c r="R5394" i="5"/>
  <c r="R5147" i="5"/>
  <c r="V5147" i="5" s="1"/>
  <c r="T5227" i="5"/>
  <c r="U5227" i="5" s="1"/>
  <c r="S5227" i="5"/>
  <c r="V5227" i="5"/>
  <c r="T5182" i="5"/>
  <c r="U5182" i="5" s="1"/>
  <c r="V5182" i="5"/>
  <c r="S5182" i="5"/>
  <c r="T5125" i="5"/>
  <c r="U5125" i="5" s="1"/>
  <c r="S5125" i="5"/>
  <c r="V5125" i="5"/>
  <c r="R4895" i="5"/>
  <c r="V4895" i="5" s="1"/>
  <c r="R5270" i="5"/>
  <c r="T5218" i="5"/>
  <c r="U5218" i="5" s="1"/>
  <c r="V5218" i="5"/>
  <c r="S5218" i="5"/>
  <c r="N5060" i="5"/>
  <c r="N5490" i="5"/>
  <c r="N5359" i="5"/>
  <c r="R5310" i="5"/>
  <c r="N5510" i="5"/>
  <c r="R5339" i="5"/>
  <c r="V5339" i="5" s="1"/>
  <c r="S5250" i="5"/>
  <c r="V5250" i="5"/>
  <c r="R5088" i="5"/>
  <c r="T4941" i="5"/>
  <c r="U4941" i="5" s="1"/>
  <c r="V4941" i="5"/>
  <c r="S4941" i="5"/>
  <c r="R4997" i="5"/>
  <c r="T4997" i="5" s="1"/>
  <c r="U4997" i="5" s="1"/>
  <c r="N5472" i="5"/>
  <c r="N5013" i="5"/>
  <c r="R5250" i="5"/>
  <c r="T5250" i="5" s="1"/>
  <c r="U5250" i="5" s="1"/>
  <c r="N5080" i="5"/>
  <c r="R4977" i="5"/>
  <c r="T4977" i="5" s="1"/>
  <c r="U4977" i="5" s="1"/>
  <c r="N5484" i="5"/>
  <c r="T5289" i="5"/>
  <c r="U5289" i="5" s="1"/>
  <c r="S5289" i="5"/>
  <c r="V5289" i="5"/>
  <c r="R5144" i="5"/>
  <c r="N5420" i="5"/>
  <c r="N5297" i="5"/>
  <c r="R5024" i="5"/>
  <c r="N4929" i="5"/>
  <c r="N4572" i="5"/>
  <c r="T4512" i="5"/>
  <c r="U4512" i="5" s="1"/>
  <c r="S4512" i="5"/>
  <c r="V4512" i="5"/>
  <c r="T5199" i="5"/>
  <c r="U5199" i="5" s="1"/>
  <c r="S4884" i="5"/>
  <c r="V4884" i="5"/>
  <c r="T4884" i="5"/>
  <c r="U4884" i="5" s="1"/>
  <c r="S4688" i="5"/>
  <c r="T4688" i="5"/>
  <c r="U4688" i="5" s="1"/>
  <c r="V4688" i="5"/>
  <c r="T4653" i="5"/>
  <c r="U4653" i="5" s="1"/>
  <c r="S4653" i="5"/>
  <c r="V4653" i="5"/>
  <c r="T4581" i="5"/>
  <c r="U4581" i="5" s="1"/>
  <c r="S4581" i="5"/>
  <c r="V4581" i="5"/>
  <c r="R4492" i="5"/>
  <c r="V4492" i="5" s="1"/>
  <c r="V5205" i="5"/>
  <c r="R4831" i="5"/>
  <c r="R4777" i="5"/>
  <c r="T4721" i="5"/>
  <c r="U4721" i="5" s="1"/>
  <c r="S4721" i="5"/>
  <c r="V4721" i="5"/>
  <c r="R4807" i="5"/>
  <c r="V4807" i="5" s="1"/>
  <c r="N4827" i="5"/>
  <c r="Q4779" i="5"/>
  <c r="N4779" i="5"/>
  <c r="N4961" i="5"/>
  <c r="S4838" i="5"/>
  <c r="T4838" i="5"/>
  <c r="U4838" i="5" s="1"/>
  <c r="V4838" i="5"/>
  <c r="N5126" i="5"/>
  <c r="N4990" i="5"/>
  <c r="S4866" i="5"/>
  <c r="V4866" i="5"/>
  <c r="T4866" i="5"/>
  <c r="U4866" i="5" s="1"/>
  <c r="S4818" i="5"/>
  <c r="V4818" i="5"/>
  <c r="T4818" i="5"/>
  <c r="U4818" i="5" s="1"/>
  <c r="R4789" i="5"/>
  <c r="S4746" i="5"/>
  <c r="T4746" i="5"/>
  <c r="U4746" i="5" s="1"/>
  <c r="V4746" i="5"/>
  <c r="Q4646" i="5"/>
  <c r="N4646" i="5"/>
  <c r="R4542" i="5"/>
  <c r="R4486" i="5"/>
  <c r="V4486" i="5" s="1"/>
  <c r="Q4309" i="5"/>
  <c r="N4309" i="5"/>
  <c r="R4971" i="5"/>
  <c r="T4971" i="5" s="1"/>
  <c r="U4971" i="5" s="1"/>
  <c r="R4775" i="5"/>
  <c r="T4775" i="5" s="1"/>
  <c r="U4775" i="5" s="1"/>
  <c r="N4687" i="5"/>
  <c r="N4638" i="5"/>
  <c r="T4539" i="5"/>
  <c r="U4539" i="5" s="1"/>
  <c r="S4539" i="5"/>
  <c r="V4539" i="5"/>
  <c r="S4700" i="5"/>
  <c r="V4700" i="5"/>
  <c r="T4700" i="5"/>
  <c r="U4700" i="5" s="1"/>
  <c r="N4883" i="5"/>
  <c r="N4630" i="5"/>
  <c r="N4829" i="5"/>
  <c r="R4553" i="5"/>
  <c r="N4500" i="5"/>
  <c r="N4603" i="5"/>
  <c r="S4318" i="5"/>
  <c r="V4318" i="5"/>
  <c r="T4318" i="5"/>
  <c r="U4318" i="5" s="1"/>
  <c r="R4469" i="5"/>
  <c r="T4469" i="5" s="1"/>
  <c r="U4469" i="5" s="1"/>
  <c r="V4886" i="5"/>
  <c r="R4402" i="5"/>
  <c r="V4862" i="5"/>
  <c r="N4574" i="5"/>
  <c r="V4832" i="5"/>
  <c r="R4417" i="5"/>
  <c r="V4417" i="5" s="1"/>
  <c r="R4608" i="5"/>
  <c r="T4608" i="5" s="1"/>
  <c r="U4608" i="5" s="1"/>
  <c r="N4546" i="5"/>
  <c r="N4519" i="5"/>
  <c r="V4349" i="5"/>
  <c r="T4349" i="5"/>
  <c r="U4349" i="5" s="1"/>
  <c r="S4349" i="5"/>
  <c r="Q4302" i="5"/>
  <c r="N4302" i="5"/>
  <c r="R4514" i="5"/>
  <c r="S4514" i="5" s="1"/>
  <c r="N4414" i="5"/>
  <c r="R4257" i="5"/>
  <c r="N4257" i="5"/>
  <c r="R4510" i="5"/>
  <c r="R4283" i="5"/>
  <c r="V4283" i="5" s="1"/>
  <c r="R4241" i="5"/>
  <c r="V4139" i="5"/>
  <c r="T4139" i="5"/>
  <c r="U4139" i="5" s="1"/>
  <c r="S4139" i="5"/>
  <c r="T4181" i="5"/>
  <c r="U4181" i="5" s="1"/>
  <c r="S4181" i="5"/>
  <c r="V4181" i="5"/>
  <c r="N4356" i="5"/>
  <c r="N4353" i="5"/>
  <c r="V4092" i="5"/>
  <c r="T4092" i="5"/>
  <c r="U4092" i="5" s="1"/>
  <c r="S4092" i="5"/>
  <c r="V4182" i="5"/>
  <c r="T4182" i="5"/>
  <c r="U4182" i="5" s="1"/>
  <c r="S4182" i="5"/>
  <c r="R4027" i="5"/>
  <c r="T4027" i="5" s="1"/>
  <c r="U4027" i="5" s="1"/>
  <c r="R3989" i="5"/>
  <c r="N3989" i="5"/>
  <c r="R4271" i="5"/>
  <c r="R4115" i="5"/>
  <c r="V4009" i="5"/>
  <c r="N4271" i="5"/>
  <c r="R4031" i="5"/>
  <c r="V4031" i="5" s="1"/>
  <c r="R3906" i="5"/>
  <c r="V3979" i="5"/>
  <c r="N4481" i="5"/>
  <c r="R4284" i="5"/>
  <c r="T4284" i="5" s="1"/>
  <c r="U4284" i="5" s="1"/>
  <c r="R4109" i="5"/>
  <c r="T4319" i="5"/>
  <c r="U4319" i="5" s="1"/>
  <c r="V3985" i="5"/>
  <c r="T3985" i="5"/>
  <c r="U3985" i="5" s="1"/>
  <c r="S3985" i="5"/>
  <c r="N4374" i="5"/>
  <c r="R4153" i="5"/>
  <c r="T4153" i="5" s="1"/>
  <c r="U4153" i="5" s="1"/>
  <c r="R4081" i="5"/>
  <c r="T4081" i="5" s="1"/>
  <c r="U4081" i="5" s="1"/>
  <c r="R4045" i="5"/>
  <c r="T4045" i="5" s="1"/>
  <c r="U4045" i="5" s="1"/>
  <c r="R4009" i="5"/>
  <c r="T4009" i="5" s="1"/>
  <c r="U4009" i="5" s="1"/>
  <c r="R3973" i="5"/>
  <c r="S3973" i="5" s="1"/>
  <c r="R3937" i="5"/>
  <c r="S3937" i="5" s="1"/>
  <c r="N4300" i="5"/>
  <c r="N4099" i="5"/>
  <c r="R4161" i="5"/>
  <c r="V4161" i="5" s="1"/>
  <c r="R4013" i="5"/>
  <c r="T4013" i="5" s="1"/>
  <c r="U4013" i="5" s="1"/>
  <c r="T3969" i="5"/>
  <c r="U3969" i="5" s="1"/>
  <c r="S3969" i="5"/>
  <c r="V3969" i="5"/>
  <c r="V3727" i="5"/>
  <c r="T3727" i="5"/>
  <c r="U3727" i="5" s="1"/>
  <c r="S3727" i="5"/>
  <c r="N4049" i="5"/>
  <c r="T3939" i="5"/>
  <c r="U3939" i="5" s="1"/>
  <c r="S3939" i="5"/>
  <c r="V3939" i="5"/>
  <c r="S4017" i="5"/>
  <c r="R3889" i="5"/>
  <c r="T3889" i="5" s="1"/>
  <c r="U3889" i="5" s="1"/>
  <c r="T3690" i="5"/>
  <c r="U3690" i="5" s="1"/>
  <c r="S3690" i="5"/>
  <c r="V3690" i="5"/>
  <c r="V3919" i="5"/>
  <c r="S3919" i="5"/>
  <c r="T3919" i="5"/>
  <c r="U3919" i="5" s="1"/>
  <c r="V4076" i="5"/>
  <c r="T4076" i="5"/>
  <c r="U4076" i="5" s="1"/>
  <c r="S4076" i="5"/>
  <c r="S3975" i="5"/>
  <c r="R3884" i="5"/>
  <c r="N3672" i="5"/>
  <c r="N3726" i="5"/>
  <c r="T4011" i="5"/>
  <c r="U4011" i="5" s="1"/>
  <c r="R3911" i="5"/>
  <c r="N4337" i="5"/>
  <c r="R4147" i="5"/>
  <c r="V4147" i="5" s="1"/>
  <c r="R3979" i="5"/>
  <c r="T3979" i="5" s="1"/>
  <c r="U3979" i="5" s="1"/>
  <c r="V4084" i="5"/>
  <c r="T4084" i="5"/>
  <c r="U4084" i="5" s="1"/>
  <c r="S4084" i="5"/>
  <c r="N4176" i="5"/>
  <c r="V4066" i="5"/>
  <c r="T4066" i="5"/>
  <c r="U4066" i="5" s="1"/>
  <c r="S4066" i="5"/>
  <c r="S4135" i="5"/>
  <c r="T3831" i="5"/>
  <c r="U3831" i="5" s="1"/>
  <c r="S3831" i="5"/>
  <c r="V3831" i="5"/>
  <c r="T3735" i="5"/>
  <c r="U3735" i="5" s="1"/>
  <c r="S3735" i="5"/>
  <c r="V3735" i="5"/>
  <c r="R3666" i="5"/>
  <c r="R3474" i="5"/>
  <c r="V3285" i="5"/>
  <c r="T3285" i="5"/>
  <c r="U3285" i="5" s="1"/>
  <c r="S3285" i="5"/>
  <c r="N3776" i="5"/>
  <c r="S3596" i="5"/>
  <c r="T3596" i="5"/>
  <c r="U3596" i="5" s="1"/>
  <c r="V3596" i="5"/>
  <c r="S3540" i="5"/>
  <c r="T3540" i="5"/>
  <c r="U3540" i="5" s="1"/>
  <c r="V3540" i="5"/>
  <c r="N3742" i="5"/>
  <c r="N3678" i="5"/>
  <c r="V3843" i="5"/>
  <c r="N4016" i="5"/>
  <c r="S3945" i="5"/>
  <c r="N3826" i="5"/>
  <c r="R3692" i="5"/>
  <c r="S4004" i="5"/>
  <c r="N3824" i="5"/>
  <c r="N3749" i="5"/>
  <c r="T3627" i="5"/>
  <c r="U3627" i="5" s="1"/>
  <c r="S3627" i="5"/>
  <c r="V3627" i="5"/>
  <c r="S3892" i="5"/>
  <c r="N3845" i="5"/>
  <c r="T3976" i="5"/>
  <c r="U3976" i="5" s="1"/>
  <c r="N3644" i="5"/>
  <c r="N3899" i="5"/>
  <c r="S3783" i="5"/>
  <c r="S3699" i="5"/>
  <c r="N3712" i="5"/>
  <c r="N3622" i="5"/>
  <c r="N3552" i="5"/>
  <c r="V3428" i="5"/>
  <c r="T3428" i="5"/>
  <c r="U3428" i="5" s="1"/>
  <c r="S3428" i="5"/>
  <c r="V3464" i="5"/>
  <c r="T3464" i="5"/>
  <c r="U3464" i="5" s="1"/>
  <c r="S3464" i="5"/>
  <c r="N3463" i="5"/>
  <c r="V3301" i="5"/>
  <c r="T3301" i="5"/>
  <c r="U3301" i="5" s="1"/>
  <c r="S3301" i="5"/>
  <c r="N3433" i="5"/>
  <c r="V3297" i="5"/>
  <c r="T3297" i="5"/>
  <c r="U3297" i="5" s="1"/>
  <c r="S3297" i="5"/>
  <c r="V3273" i="5"/>
  <c r="T3273" i="5"/>
  <c r="U3273" i="5" s="1"/>
  <c r="S3273" i="5"/>
  <c r="N3586" i="5"/>
  <c r="V3445" i="5"/>
  <c r="T3445" i="5"/>
  <c r="U3445" i="5" s="1"/>
  <c r="S3445" i="5"/>
  <c r="S3394" i="5"/>
  <c r="V3394" i="5"/>
  <c r="T3394" i="5"/>
  <c r="U3394" i="5" s="1"/>
  <c r="V3321" i="5"/>
  <c r="T3321" i="5"/>
  <c r="U3321" i="5" s="1"/>
  <c r="S3321" i="5"/>
  <c r="S3303" i="5"/>
  <c r="T3303" i="5"/>
  <c r="U3303" i="5" s="1"/>
  <c r="V3303" i="5"/>
  <c r="Q2992" i="5"/>
  <c r="N2992" i="5"/>
  <c r="R3533" i="5"/>
  <c r="V3533" i="5" s="1"/>
  <c r="N3487" i="5"/>
  <c r="N3580" i="5"/>
  <c r="S3632" i="5"/>
  <c r="S3509" i="5"/>
  <c r="V3509" i="5"/>
  <c r="T3509" i="5"/>
  <c r="U3509" i="5" s="1"/>
  <c r="S3305" i="5"/>
  <c r="V3305" i="5"/>
  <c r="T3305" i="5"/>
  <c r="U3305" i="5" s="1"/>
  <c r="N3518" i="5"/>
  <c r="R3468" i="5"/>
  <c r="S3531" i="5"/>
  <c r="V3531" i="5"/>
  <c r="T3531" i="5"/>
  <c r="U3531" i="5" s="1"/>
  <c r="Q3398" i="5"/>
  <c r="N3398" i="5"/>
  <c r="Q3205" i="5"/>
  <c r="N3205" i="5"/>
  <c r="V3144" i="5"/>
  <c r="T3144" i="5"/>
  <c r="U3144" i="5" s="1"/>
  <c r="S3144" i="5"/>
  <c r="N3257" i="5"/>
  <c r="N3136" i="5"/>
  <c r="S3013" i="5"/>
  <c r="T3013" i="5"/>
  <c r="U3013" i="5" s="1"/>
  <c r="V3013" i="5"/>
  <c r="R3404" i="5"/>
  <c r="V3404" i="5" s="1"/>
  <c r="R3208" i="5"/>
  <c r="N3208" i="5"/>
  <c r="R3137" i="5"/>
  <c r="N3137" i="5"/>
  <c r="R3065" i="5"/>
  <c r="N3065" i="5"/>
  <c r="T3467" i="5"/>
  <c r="U3467" i="5" s="1"/>
  <c r="N3052" i="5"/>
  <c r="N3438" i="5"/>
  <c r="S3103" i="5"/>
  <c r="T3103" i="5"/>
  <c r="U3103" i="5" s="1"/>
  <c r="V3103" i="5"/>
  <c r="T3491" i="5"/>
  <c r="U3491" i="5" s="1"/>
  <c r="T3323" i="5"/>
  <c r="U3323" i="5" s="1"/>
  <c r="V3111" i="5"/>
  <c r="T3111" i="5"/>
  <c r="U3111" i="5" s="1"/>
  <c r="S3111" i="5"/>
  <c r="N3040" i="5"/>
  <c r="V3425" i="5"/>
  <c r="N3245" i="5"/>
  <c r="R3150" i="5"/>
  <c r="N3150" i="5"/>
  <c r="Q3048" i="5"/>
  <c r="N3048" i="5"/>
  <c r="T3400" i="5"/>
  <c r="U3400" i="5" s="1"/>
  <c r="R3087" i="5"/>
  <c r="N3295" i="5"/>
  <c r="N3186" i="5"/>
  <c r="R3038" i="5"/>
  <c r="V3038" i="5" s="1"/>
  <c r="T3419" i="5"/>
  <c r="U3419" i="5" s="1"/>
  <c r="R3212" i="5"/>
  <c r="R3089" i="5"/>
  <c r="N3421" i="5"/>
  <c r="N3147" i="5"/>
  <c r="S2881" i="5"/>
  <c r="T2881" i="5"/>
  <c r="U2881" i="5" s="1"/>
  <c r="V2881" i="5"/>
  <c r="Q2804" i="5"/>
  <c r="N2804" i="5"/>
  <c r="Q2732" i="5"/>
  <c r="N2732" i="5"/>
  <c r="Q2660" i="5"/>
  <c r="N2660" i="5"/>
  <c r="Q2588" i="5"/>
  <c r="N2588" i="5"/>
  <c r="Q2516" i="5"/>
  <c r="N2516" i="5"/>
  <c r="Q2444" i="5"/>
  <c r="N2444" i="5"/>
  <c r="Q2372" i="5"/>
  <c r="N2372" i="5"/>
  <c r="Q2300" i="5"/>
  <c r="N2300" i="5"/>
  <c r="Q2228" i="5"/>
  <c r="N2228" i="5"/>
  <c r="N3174" i="5"/>
  <c r="Q3017" i="5"/>
  <c r="N3017" i="5"/>
  <c r="Q2892" i="5"/>
  <c r="N2892" i="5"/>
  <c r="Q2840" i="5"/>
  <c r="N2840" i="5"/>
  <c r="T2801" i="5"/>
  <c r="U2801" i="5" s="1"/>
  <c r="S2801" i="5"/>
  <c r="V2801" i="5"/>
  <c r="R2730" i="5"/>
  <c r="N2730" i="5"/>
  <c r="N2636" i="5"/>
  <c r="R2572" i="5"/>
  <c r="N2572" i="5"/>
  <c r="R2442" i="5"/>
  <c r="N2442" i="5"/>
  <c r="R2407" i="5"/>
  <c r="N2407" i="5"/>
  <c r="N2348" i="5"/>
  <c r="N2107" i="5"/>
  <c r="R2107" i="5"/>
  <c r="N3083" i="5"/>
  <c r="N2738" i="5"/>
  <c r="R2674" i="5"/>
  <c r="V2674" i="5" s="1"/>
  <c r="N2916" i="5"/>
  <c r="Q2891" i="5"/>
  <c r="N2891" i="5"/>
  <c r="N2855" i="5"/>
  <c r="Q2818" i="5"/>
  <c r="N2818" i="5"/>
  <c r="Q2769" i="5"/>
  <c r="N2769" i="5"/>
  <c r="R2667" i="5"/>
  <c r="N2667" i="5"/>
  <c r="N2552" i="5"/>
  <c r="N2480" i="5"/>
  <c r="R3030" i="5"/>
  <c r="R2863" i="5"/>
  <c r="R2820" i="5"/>
  <c r="Q2562" i="5"/>
  <c r="N2562" i="5"/>
  <c r="T2459" i="5"/>
  <c r="U2459" i="5" s="1"/>
  <c r="S2459" i="5"/>
  <c r="V2459" i="5"/>
  <c r="T2387" i="5"/>
  <c r="U2387" i="5" s="1"/>
  <c r="S2387" i="5"/>
  <c r="V2387" i="5"/>
  <c r="N3098" i="5"/>
  <c r="Q2963" i="5"/>
  <c r="N2963" i="5"/>
  <c r="T2705" i="5"/>
  <c r="U2705" i="5" s="1"/>
  <c r="S2705" i="5"/>
  <c r="V2705" i="5"/>
  <c r="R2655" i="5"/>
  <c r="N3066" i="5"/>
  <c r="N2785" i="5"/>
  <c r="R2785" i="5"/>
  <c r="Q2715" i="5"/>
  <c r="N2715" i="5"/>
  <c r="R2685" i="5"/>
  <c r="N2685" i="5"/>
  <c r="Q2550" i="5"/>
  <c r="N2550" i="5"/>
  <c r="Q2478" i="5"/>
  <c r="N2478" i="5"/>
  <c r="Q2427" i="5"/>
  <c r="N2427" i="5"/>
  <c r="Q2239" i="5"/>
  <c r="N2239" i="5"/>
  <c r="R2852" i="5"/>
  <c r="R2782" i="5"/>
  <c r="N2782" i="5"/>
  <c r="Q2745" i="5"/>
  <c r="N2745" i="5"/>
  <c r="N2617" i="5"/>
  <c r="T2153" i="5"/>
  <c r="U2153" i="5" s="1"/>
  <c r="S2153" i="5"/>
  <c r="V2153" i="5"/>
  <c r="N3006" i="5"/>
  <c r="Q2536" i="5"/>
  <c r="N2536" i="5"/>
  <c r="S2871" i="5"/>
  <c r="V2871" i="5"/>
  <c r="T2871" i="5"/>
  <c r="U2871" i="5" s="1"/>
  <c r="V2698" i="5"/>
  <c r="T2698" i="5"/>
  <c r="U2698" i="5" s="1"/>
  <c r="S2698" i="5"/>
  <c r="V2122" i="5"/>
  <c r="V1954" i="5"/>
  <c r="V1663" i="5"/>
  <c r="S1465" i="5"/>
  <c r="V1465" i="5"/>
  <c r="T1465" i="5"/>
  <c r="U1465" i="5" s="1"/>
  <c r="V1390" i="5"/>
  <c r="T1390" i="5"/>
  <c r="U1390" i="5" s="1"/>
  <c r="S1390" i="5"/>
  <c r="V1381" i="5"/>
  <c r="T1381" i="5"/>
  <c r="U1381" i="5" s="1"/>
  <c r="S1381" i="5"/>
  <c r="V537" i="5"/>
  <c r="T537" i="5"/>
  <c r="U537" i="5" s="1"/>
  <c r="S537" i="5"/>
  <c r="V25" i="5"/>
  <c r="T7893" i="5"/>
  <c r="U7893" i="5" s="1"/>
  <c r="S7893" i="5"/>
  <c r="V7893" i="5"/>
  <c r="V7936" i="5"/>
  <c r="T7936" i="5"/>
  <c r="U7936" i="5" s="1"/>
  <c r="S7936" i="5"/>
  <c r="T7678" i="5"/>
  <c r="U7678" i="5" s="1"/>
  <c r="S7678" i="5"/>
  <c r="V7678" i="5"/>
  <c r="T7821" i="5"/>
  <c r="U7821" i="5" s="1"/>
  <c r="V7821" i="5"/>
  <c r="S7821" i="5"/>
  <c r="V7812" i="5"/>
  <c r="T7812" i="5"/>
  <c r="U7812" i="5" s="1"/>
  <c r="S7812" i="5"/>
  <c r="S7753" i="5"/>
  <c r="T7753" i="5"/>
  <c r="U7753" i="5" s="1"/>
  <c r="V7753" i="5"/>
  <c r="S7702" i="5"/>
  <c r="V7702" i="5"/>
  <c r="N7774" i="5"/>
  <c r="R8050" i="5"/>
  <c r="N8029" i="5"/>
  <c r="R8033" i="5"/>
  <c r="R8001" i="5"/>
  <c r="N8044" i="5"/>
  <c r="N8006" i="5"/>
  <c r="V7900" i="5"/>
  <c r="T7900" i="5"/>
  <c r="U7900" i="5" s="1"/>
  <c r="S7900" i="5"/>
  <c r="T7981" i="5"/>
  <c r="U7981" i="5" s="1"/>
  <c r="S7981" i="5"/>
  <c r="V7981" i="5"/>
  <c r="N8012" i="5"/>
  <c r="R7994" i="5"/>
  <c r="N8036" i="5"/>
  <c r="R7989" i="5"/>
  <c r="N8014" i="5"/>
  <c r="N7971" i="5"/>
  <c r="N7960" i="5"/>
  <c r="R7905" i="5"/>
  <c r="R7850" i="5"/>
  <c r="N7866" i="5"/>
  <c r="N7895" i="5"/>
  <c r="N7813" i="5"/>
  <c r="R7910" i="5"/>
  <c r="V7910" i="5" s="1"/>
  <c r="N7788" i="5"/>
  <c r="N7825" i="5"/>
  <c r="R7786" i="5"/>
  <c r="S7786" i="5" s="1"/>
  <c r="N7783" i="5"/>
  <c r="N7851" i="5"/>
  <c r="N7804" i="5"/>
  <c r="T7746" i="5"/>
  <c r="U7746" i="5" s="1"/>
  <c r="S7746" i="5"/>
  <c r="V7746" i="5"/>
  <c r="N7752" i="5"/>
  <c r="N7761" i="5"/>
  <c r="R7639" i="5"/>
  <c r="R7628" i="5"/>
  <c r="S7628" i="5" s="1"/>
  <c r="R7681" i="5"/>
  <c r="N7627" i="5"/>
  <c r="N7740" i="5"/>
  <c r="N7638" i="5"/>
  <c r="N7673" i="5"/>
  <c r="N7618" i="5"/>
  <c r="R7704" i="5"/>
  <c r="R7702" i="5"/>
  <c r="T7702" i="5" s="1"/>
  <c r="U7702" i="5" s="1"/>
  <c r="N7533" i="5"/>
  <c r="N7579" i="5"/>
  <c r="N7652" i="5"/>
  <c r="R7591" i="5"/>
  <c r="R7455" i="5"/>
  <c r="N7561" i="5"/>
  <c r="R7648" i="5"/>
  <c r="S7648" i="5" s="1"/>
  <c r="N7580" i="5"/>
  <c r="V7539" i="5"/>
  <c r="T7539" i="5"/>
  <c r="U7539" i="5" s="1"/>
  <c r="S7539" i="5"/>
  <c r="N7490" i="5"/>
  <c r="N7609" i="5"/>
  <c r="R7449" i="5"/>
  <c r="N7424" i="5"/>
  <c r="R7448" i="5"/>
  <c r="T7448" i="5" s="1"/>
  <c r="U7448" i="5" s="1"/>
  <c r="N7505" i="5"/>
  <c r="N7497" i="5"/>
  <c r="N7434" i="5"/>
  <c r="T7391" i="5"/>
  <c r="U7391" i="5" s="1"/>
  <c r="S7391" i="5"/>
  <c r="V7391" i="5"/>
  <c r="N7512" i="5"/>
  <c r="N7411" i="5"/>
  <c r="N7292" i="5"/>
  <c r="R7374" i="5"/>
  <c r="V7374" i="5" s="1"/>
  <c r="N7414" i="5"/>
  <c r="N7378" i="5"/>
  <c r="N7402" i="5"/>
  <c r="Q7313" i="5"/>
  <c r="N7313" i="5"/>
  <c r="S7263" i="5"/>
  <c r="T7263" i="5"/>
  <c r="U7263" i="5" s="1"/>
  <c r="V7263" i="5"/>
  <c r="R7358" i="5"/>
  <c r="S7358" i="5" s="1"/>
  <c r="R7132" i="5"/>
  <c r="R7229" i="5"/>
  <c r="R7199" i="5"/>
  <c r="N7199" i="5"/>
  <c r="R7175" i="5"/>
  <c r="N7175" i="5"/>
  <c r="R7151" i="5"/>
  <c r="V7151" i="5" s="1"/>
  <c r="N7397" i="5"/>
  <c r="R7290" i="5"/>
  <c r="R7278" i="5"/>
  <c r="R7339" i="5"/>
  <c r="R7291" i="5"/>
  <c r="N7228" i="5"/>
  <c r="Q7228" i="5"/>
  <c r="R7315" i="5"/>
  <c r="S7226" i="5"/>
  <c r="V7226" i="5"/>
  <c r="T7226" i="5"/>
  <c r="U7226" i="5" s="1"/>
  <c r="R7307" i="5"/>
  <c r="S7307" i="5" s="1"/>
  <c r="S7232" i="5"/>
  <c r="V7232" i="5"/>
  <c r="T7232" i="5"/>
  <c r="U7232" i="5" s="1"/>
  <c r="N7362" i="5"/>
  <c r="R7224" i="5"/>
  <c r="V7224" i="5" s="1"/>
  <c r="S7189" i="5"/>
  <c r="V7189" i="5"/>
  <c r="T7189" i="5"/>
  <c r="U7189" i="5" s="1"/>
  <c r="S7141" i="5"/>
  <c r="V7141" i="5"/>
  <c r="T7141" i="5"/>
  <c r="U7141" i="5" s="1"/>
  <c r="N7173" i="5"/>
  <c r="R6954" i="5"/>
  <c r="V6954" i="5" s="1"/>
  <c r="N7193" i="5"/>
  <c r="N7102" i="5"/>
  <c r="N7315" i="5"/>
  <c r="R7095" i="5"/>
  <c r="S7093" i="5"/>
  <c r="V7093" i="5"/>
  <c r="T7093" i="5"/>
  <c r="U7093" i="5" s="1"/>
  <c r="N7192" i="5"/>
  <c r="N7191" i="5"/>
  <c r="R7081" i="5"/>
  <c r="R6986" i="5"/>
  <c r="V6986" i="5" s="1"/>
  <c r="Q7058" i="5"/>
  <c r="N7058" i="5"/>
  <c r="Q6970" i="5"/>
  <c r="N6970" i="5"/>
  <c r="R7046" i="5"/>
  <c r="T7046" i="5" s="1"/>
  <c r="U7046" i="5" s="1"/>
  <c r="R6918" i="5"/>
  <c r="V6918" i="5" s="1"/>
  <c r="T6879" i="5"/>
  <c r="U6879" i="5" s="1"/>
  <c r="S6879" i="5"/>
  <c r="V6879" i="5"/>
  <c r="N7052" i="5"/>
  <c r="R7006" i="5"/>
  <c r="R6937" i="5"/>
  <c r="V6937" i="5" s="1"/>
  <c r="N6898" i="5"/>
  <c r="N6924" i="5"/>
  <c r="R6877" i="5"/>
  <c r="N7065" i="5"/>
  <c r="N6949" i="5"/>
  <c r="R6976" i="5"/>
  <c r="T6976" i="5" s="1"/>
  <c r="U6976" i="5" s="1"/>
  <c r="N6957" i="5"/>
  <c r="R6902" i="5"/>
  <c r="S6902" i="5" s="1"/>
  <c r="V6867" i="5"/>
  <c r="T6867" i="5"/>
  <c r="U6867" i="5" s="1"/>
  <c r="S6867" i="5"/>
  <c r="R7021" i="5"/>
  <c r="T7021" i="5" s="1"/>
  <c r="U7021" i="5" s="1"/>
  <c r="R7005" i="5"/>
  <c r="T7005" i="5" s="1"/>
  <c r="U7005" i="5" s="1"/>
  <c r="V6869" i="5"/>
  <c r="T6869" i="5"/>
  <c r="U6869" i="5" s="1"/>
  <c r="S6869" i="5"/>
  <c r="N6877" i="5"/>
  <c r="N6884" i="5"/>
  <c r="N6669" i="5"/>
  <c r="Q6669" i="5"/>
  <c r="R6749" i="5"/>
  <c r="S6749" i="5" s="1"/>
  <c r="R6780" i="5"/>
  <c r="T6780" i="5" s="1"/>
  <c r="U6780" i="5" s="1"/>
  <c r="N6871" i="5"/>
  <c r="S6804" i="5"/>
  <c r="V6804" i="5"/>
  <c r="T6804" i="5"/>
  <c r="U6804" i="5" s="1"/>
  <c r="N6720" i="5"/>
  <c r="N6856" i="5"/>
  <c r="R6777" i="5"/>
  <c r="N6824" i="5"/>
  <c r="N6765" i="5"/>
  <c r="N6791" i="5"/>
  <c r="R6761" i="5"/>
  <c r="V6761" i="5" s="1"/>
  <c r="R6774" i="5"/>
  <c r="T6774" i="5" s="1"/>
  <c r="U6774" i="5" s="1"/>
  <c r="R6664" i="5"/>
  <c r="N6664" i="5"/>
  <c r="N6589" i="5"/>
  <c r="R6713" i="5"/>
  <c r="S6713" i="5" s="1"/>
  <c r="R6641" i="5"/>
  <c r="Q6573" i="5"/>
  <c r="N6573" i="5"/>
  <c r="T6601" i="5"/>
  <c r="U6601" i="5" s="1"/>
  <c r="V6601" i="5"/>
  <c r="S6601" i="5"/>
  <c r="R6660" i="5"/>
  <c r="T6660" i="5" s="1"/>
  <c r="U6660" i="5" s="1"/>
  <c r="R6519" i="5"/>
  <c r="T6485" i="5"/>
  <c r="U6485" i="5" s="1"/>
  <c r="S6485" i="5"/>
  <c r="V6485" i="5"/>
  <c r="R6759" i="5"/>
  <c r="T6759" i="5" s="1"/>
  <c r="U6759" i="5" s="1"/>
  <c r="R6526" i="5"/>
  <c r="R6689" i="5"/>
  <c r="S6689" i="5" s="1"/>
  <c r="N6627" i="5"/>
  <c r="N6658" i="5"/>
  <c r="R6537" i="5"/>
  <c r="N6758" i="5"/>
  <c r="N6705" i="5"/>
  <c r="R6539" i="5"/>
  <c r="N6611" i="5"/>
  <c r="N6550" i="5"/>
  <c r="V6714" i="5"/>
  <c r="S6714" i="5"/>
  <c r="T6714" i="5"/>
  <c r="U6714" i="5" s="1"/>
  <c r="R6656" i="5"/>
  <c r="T6656" i="5" s="1"/>
  <c r="U6656" i="5" s="1"/>
  <c r="N6622" i="5"/>
  <c r="S6521" i="5"/>
  <c r="V6521" i="5"/>
  <c r="T6521" i="5"/>
  <c r="U6521" i="5" s="1"/>
  <c r="Q6453" i="5"/>
  <c r="N6453" i="5"/>
  <c r="N6537" i="5"/>
  <c r="R6489" i="5"/>
  <c r="N6519" i="5"/>
  <c r="N6423" i="5"/>
  <c r="N6478" i="5"/>
  <c r="R6585" i="5"/>
  <c r="V6585" i="5" s="1"/>
  <c r="T6426" i="5"/>
  <c r="U6426" i="5" s="1"/>
  <c r="V6426" i="5"/>
  <c r="S6426" i="5"/>
  <c r="N6510" i="5"/>
  <c r="T6397" i="5"/>
  <c r="U6397" i="5" s="1"/>
  <c r="S6397" i="5"/>
  <c r="V6397" i="5"/>
  <c r="R6299" i="5"/>
  <c r="S6299" i="5" s="1"/>
  <c r="T6435" i="5"/>
  <c r="U6435" i="5" s="1"/>
  <c r="V6435" i="5"/>
  <c r="S6435" i="5"/>
  <c r="N6396" i="5"/>
  <c r="R6382" i="5"/>
  <c r="N6417" i="5"/>
  <c r="R6239" i="5"/>
  <c r="T6239" i="5" s="1"/>
  <c r="U6239" i="5" s="1"/>
  <c r="N6446" i="5"/>
  <c r="N6479" i="5"/>
  <c r="R6244" i="5"/>
  <c r="R6194" i="5"/>
  <c r="N6333" i="5"/>
  <c r="N6264" i="5"/>
  <c r="T6042" i="5"/>
  <c r="U6042" i="5" s="1"/>
  <c r="V6042" i="5"/>
  <c r="S6042" i="5"/>
  <c r="S6235" i="5"/>
  <c r="V6235" i="5"/>
  <c r="T6235" i="5"/>
  <c r="U6235" i="5" s="1"/>
  <c r="T6132" i="5"/>
  <c r="U6132" i="5" s="1"/>
  <c r="S6132" i="5"/>
  <c r="V6132" i="5"/>
  <c r="N6416" i="5"/>
  <c r="R6279" i="5"/>
  <c r="V6279" i="5" s="1"/>
  <c r="R6311" i="5"/>
  <c r="T6311" i="5" s="1"/>
  <c r="U6311" i="5" s="1"/>
  <c r="Q6267" i="5"/>
  <c r="N6267" i="5"/>
  <c r="V6200" i="5"/>
  <c r="T6200" i="5"/>
  <c r="U6200" i="5" s="1"/>
  <c r="S6200" i="5"/>
  <c r="R6026" i="5"/>
  <c r="V6026" i="5" s="1"/>
  <c r="N6273" i="5"/>
  <c r="T6126" i="5"/>
  <c r="U6126" i="5" s="1"/>
  <c r="S6126" i="5"/>
  <c r="V6126" i="5"/>
  <c r="N6321" i="5"/>
  <c r="N6204" i="5"/>
  <c r="R6113" i="5"/>
  <c r="N6076" i="5"/>
  <c r="Q6076" i="5"/>
  <c r="T6188" i="5"/>
  <c r="U6188" i="5" s="1"/>
  <c r="V6188" i="5"/>
  <c r="S6188" i="5"/>
  <c r="R6159" i="5"/>
  <c r="T6159" i="5" s="1"/>
  <c r="U6159" i="5" s="1"/>
  <c r="S5980" i="5"/>
  <c r="T5980" i="5"/>
  <c r="U5980" i="5" s="1"/>
  <c r="V5980" i="5"/>
  <c r="Q6149" i="5"/>
  <c r="N6149" i="5"/>
  <c r="R6068" i="5"/>
  <c r="N6339" i="5"/>
  <c r="N6194" i="5"/>
  <c r="N6077" i="5"/>
  <c r="R5798" i="5"/>
  <c r="V5798" i="5" s="1"/>
  <c r="V5738" i="5"/>
  <c r="T5738" i="5"/>
  <c r="U5738" i="5" s="1"/>
  <c r="S5738" i="5"/>
  <c r="R5997" i="5"/>
  <c r="R5789" i="5"/>
  <c r="Q5861" i="5"/>
  <c r="N5861" i="5"/>
  <c r="R6037" i="5"/>
  <c r="R5904" i="5"/>
  <c r="V5904" i="5" s="1"/>
  <c r="S5893" i="5"/>
  <c r="V5893" i="5"/>
  <c r="T5893" i="5"/>
  <c r="U5893" i="5" s="1"/>
  <c r="R6023" i="5"/>
  <c r="T6023" i="5" s="1"/>
  <c r="U6023" i="5" s="1"/>
  <c r="S5800" i="5"/>
  <c r="V5800" i="5"/>
  <c r="T5800" i="5"/>
  <c r="U5800" i="5" s="1"/>
  <c r="S5728" i="5"/>
  <c r="V5728" i="5"/>
  <c r="T5728" i="5"/>
  <c r="U5728" i="5" s="1"/>
  <c r="R6053" i="5"/>
  <c r="S6053" i="5" s="1"/>
  <c r="S5941" i="5"/>
  <c r="T5941" i="5"/>
  <c r="U5941" i="5" s="1"/>
  <c r="V5941" i="5"/>
  <c r="N5982" i="5"/>
  <c r="N6037" i="5"/>
  <c r="R5778" i="5"/>
  <c r="V5778" i="5" s="1"/>
  <c r="N5706" i="5"/>
  <c r="R5649" i="5"/>
  <c r="T5649" i="5" s="1"/>
  <c r="U5649" i="5" s="1"/>
  <c r="N5697" i="5"/>
  <c r="R5732" i="5"/>
  <c r="T5732" i="5" s="1"/>
  <c r="U5732" i="5" s="1"/>
  <c r="S5851" i="5"/>
  <c r="T5851" i="5"/>
  <c r="U5851" i="5" s="1"/>
  <c r="V5851" i="5"/>
  <c r="N5819" i="5"/>
  <c r="N5940" i="5"/>
  <c r="R5693" i="5"/>
  <c r="T5693" i="5" s="1"/>
  <c r="U5693" i="5" s="1"/>
  <c r="S5605" i="5"/>
  <c r="T5605" i="5"/>
  <c r="U5605" i="5" s="1"/>
  <c r="V5605" i="5"/>
  <c r="S5437" i="5"/>
  <c r="V5437" i="5"/>
  <c r="T5437" i="5"/>
  <c r="U5437" i="5" s="1"/>
  <c r="R5304" i="5"/>
  <c r="V5304" i="5" s="1"/>
  <c r="R5643" i="5"/>
  <c r="V5643" i="5" s="1"/>
  <c r="R5850" i="5"/>
  <c r="V5850" i="5" s="1"/>
  <c r="R5822" i="5"/>
  <c r="V5822" i="5" s="1"/>
  <c r="S5638" i="5"/>
  <c r="V5638" i="5"/>
  <c r="T5638" i="5"/>
  <c r="U5638" i="5" s="1"/>
  <c r="R5667" i="5"/>
  <c r="R5642" i="5"/>
  <c r="R5795" i="5"/>
  <c r="T5795" i="5" s="1"/>
  <c r="U5795" i="5" s="1"/>
  <c r="Q5772" i="5"/>
  <c r="N5772" i="5"/>
  <c r="N5673" i="5"/>
  <c r="R5579" i="5"/>
  <c r="V5579" i="5" s="1"/>
  <c r="R5507" i="5"/>
  <c r="R5435" i="5"/>
  <c r="T5435" i="5" s="1"/>
  <c r="U5435" i="5" s="1"/>
  <c r="R5351" i="5"/>
  <c r="V5351" i="5" s="1"/>
  <c r="S5626" i="5"/>
  <c r="T5626" i="5"/>
  <c r="U5626" i="5" s="1"/>
  <c r="V5626" i="5"/>
  <c r="Q5487" i="5"/>
  <c r="N5487" i="5"/>
  <c r="S5383" i="5"/>
  <c r="V5383" i="5"/>
  <c r="T5383" i="5"/>
  <c r="U5383" i="5" s="1"/>
  <c r="R5621" i="5"/>
  <c r="V5621" i="5" s="1"/>
  <c r="R5499" i="5"/>
  <c r="R5447" i="5"/>
  <c r="V5447" i="5" s="1"/>
  <c r="R5372" i="5"/>
  <c r="S5617" i="5"/>
  <c r="V5617" i="5"/>
  <c r="T5617" i="5"/>
  <c r="U5617" i="5" s="1"/>
  <c r="Q5588" i="5"/>
  <c r="N5588" i="5"/>
  <c r="S5551" i="5"/>
  <c r="V5551" i="5"/>
  <c r="T5551" i="5"/>
  <c r="U5551" i="5" s="1"/>
  <c r="S5470" i="5"/>
  <c r="T5470" i="5"/>
  <c r="U5470" i="5" s="1"/>
  <c r="V5470" i="5"/>
  <c r="N5357" i="5"/>
  <c r="S5616" i="5"/>
  <c r="T5616" i="5"/>
  <c r="U5616" i="5" s="1"/>
  <c r="V5616" i="5"/>
  <c r="Q5450" i="5"/>
  <c r="N5450" i="5"/>
  <c r="N5393" i="5"/>
  <c r="T5291" i="5"/>
  <c r="U5291" i="5" s="1"/>
  <c r="S5291" i="5"/>
  <c r="V5291" i="5"/>
  <c r="R5021" i="5"/>
  <c r="V5021" i="5" s="1"/>
  <c r="R5561" i="5"/>
  <c r="T5561" i="5" s="1"/>
  <c r="U5561" i="5" s="1"/>
  <c r="T5431" i="5"/>
  <c r="U5431" i="5" s="1"/>
  <c r="R5359" i="5"/>
  <c r="R5298" i="5"/>
  <c r="R5480" i="5"/>
  <c r="T5480" i="5" s="1"/>
  <c r="U5480" i="5" s="1"/>
  <c r="N5406" i="5"/>
  <c r="R5603" i="5"/>
  <c r="S5603" i="5" s="1"/>
  <c r="N5507" i="5"/>
  <c r="N5417" i="5"/>
  <c r="N5384" i="5"/>
  <c r="R5084" i="5"/>
  <c r="V5084" i="5" s="1"/>
  <c r="N5547" i="5"/>
  <c r="S5121" i="5"/>
  <c r="V5121" i="5"/>
  <c r="T5121" i="5"/>
  <c r="U5121" i="5" s="1"/>
  <c r="R5044" i="5"/>
  <c r="N5337" i="5"/>
  <c r="T5161" i="5"/>
  <c r="U5161" i="5" s="1"/>
  <c r="S5161" i="5"/>
  <c r="V5161" i="5"/>
  <c r="R5110" i="5"/>
  <c r="R4965" i="5"/>
  <c r="S5088" i="5"/>
  <c r="T5088" i="5"/>
  <c r="U5088" i="5" s="1"/>
  <c r="V5088" i="5"/>
  <c r="T5010" i="5"/>
  <c r="U5010" i="5" s="1"/>
  <c r="S5010" i="5"/>
  <c r="V5010" i="5"/>
  <c r="R5141" i="5"/>
  <c r="V5141" i="5" s="1"/>
  <c r="Q5261" i="5"/>
  <c r="N5261" i="5"/>
  <c r="R5178" i="5"/>
  <c r="S5178" i="5" s="1"/>
  <c r="N5394" i="5"/>
  <c r="N5301" i="5"/>
  <c r="T5233" i="5"/>
  <c r="U5233" i="5" s="1"/>
  <c r="S5233" i="5"/>
  <c r="V5233" i="5"/>
  <c r="Q4689" i="5"/>
  <c r="N4689" i="5"/>
  <c r="N5498" i="5"/>
  <c r="S4625" i="5"/>
  <c r="V4625" i="5"/>
  <c r="T4625" i="5"/>
  <c r="U4625" i="5" s="1"/>
  <c r="S4553" i="5"/>
  <c r="V4553" i="5"/>
  <c r="T4553" i="5"/>
  <c r="U4553" i="5" s="1"/>
  <c r="N5438" i="5"/>
  <c r="N5023" i="5"/>
  <c r="N5474" i="5"/>
  <c r="N5206" i="5"/>
  <c r="N5366" i="5"/>
  <c r="R5294" i="5"/>
  <c r="N5232" i="5"/>
  <c r="S5061" i="5"/>
  <c r="T5061" i="5"/>
  <c r="U5061" i="5" s="1"/>
  <c r="V5061" i="5"/>
  <c r="S4812" i="5"/>
  <c r="T4812" i="5"/>
  <c r="U4812" i="5" s="1"/>
  <c r="V4812" i="5"/>
  <c r="R4744" i="5"/>
  <c r="T4446" i="5"/>
  <c r="U4446" i="5" s="1"/>
  <c r="V4446" i="5"/>
  <c r="S4446" i="5"/>
  <c r="N5033" i="5"/>
  <c r="T4745" i="5"/>
  <c r="U4745" i="5" s="1"/>
  <c r="V4745" i="5"/>
  <c r="S4745" i="5"/>
  <c r="T4497" i="5"/>
  <c r="U4497" i="5" s="1"/>
  <c r="S4497" i="5"/>
  <c r="V4497" i="5"/>
  <c r="N4951" i="5"/>
  <c r="S4830" i="5"/>
  <c r="T4830" i="5"/>
  <c r="U4830" i="5" s="1"/>
  <c r="V4830" i="5"/>
  <c r="V4786" i="5"/>
  <c r="T4786" i="5"/>
  <c r="U4786" i="5" s="1"/>
  <c r="S4786" i="5"/>
  <c r="Q4727" i="5"/>
  <c r="N4727" i="5"/>
  <c r="V4684" i="5"/>
  <c r="T4684" i="5"/>
  <c r="U4684" i="5" s="1"/>
  <c r="S4684" i="5"/>
  <c r="S4904" i="5"/>
  <c r="V4904" i="5"/>
  <c r="T4904" i="5"/>
  <c r="U4904" i="5" s="1"/>
  <c r="S4752" i="5"/>
  <c r="V4752" i="5"/>
  <c r="T4752" i="5"/>
  <c r="U4752" i="5" s="1"/>
  <c r="V4717" i="5"/>
  <c r="T4717" i="5"/>
  <c r="U4717" i="5" s="1"/>
  <c r="S4717" i="5"/>
  <c r="N5114" i="5"/>
  <c r="N4870" i="5"/>
  <c r="R4888" i="5"/>
  <c r="S4888" i="5" s="1"/>
  <c r="R4755" i="5"/>
  <c r="T4755" i="5" s="1"/>
  <c r="U4755" i="5" s="1"/>
  <c r="Q4725" i="5"/>
  <c r="N4725" i="5"/>
  <c r="N5096" i="5"/>
  <c r="N4963" i="5"/>
  <c r="R4817" i="5"/>
  <c r="N5168" i="5"/>
  <c r="R5002" i="5"/>
  <c r="V5002" i="5" s="1"/>
  <c r="R4897" i="5"/>
  <c r="Q4711" i="5"/>
  <c r="N4711" i="5"/>
  <c r="N4983" i="5"/>
  <c r="S4940" i="5"/>
  <c r="V4940" i="5"/>
  <c r="T4940" i="5"/>
  <c r="U4940" i="5" s="1"/>
  <c r="R4843" i="5"/>
  <c r="R4687" i="5"/>
  <c r="S4892" i="5"/>
  <c r="V4892" i="5"/>
  <c r="T4892" i="5"/>
  <c r="U4892" i="5" s="1"/>
  <c r="R4501" i="5"/>
  <c r="T4569" i="5"/>
  <c r="U4569" i="5" s="1"/>
  <c r="S4569" i="5"/>
  <c r="V4569" i="5"/>
  <c r="T4521" i="5"/>
  <c r="U4521" i="5" s="1"/>
  <c r="S4521" i="5"/>
  <c r="V4521" i="5"/>
  <c r="N4845" i="5"/>
  <c r="R4595" i="5"/>
  <c r="S4595" i="5" s="1"/>
  <c r="N5032" i="5"/>
  <c r="R4889" i="5"/>
  <c r="N4744" i="5"/>
  <c r="R4570" i="5"/>
  <c r="N4738" i="5"/>
  <c r="N4664" i="5"/>
  <c r="R4628" i="5"/>
  <c r="V4628" i="5" s="1"/>
  <c r="N4561" i="5"/>
  <c r="N4835" i="5"/>
  <c r="N4749" i="5"/>
  <c r="R4580" i="5"/>
  <c r="T4580" i="5" s="1"/>
  <c r="U4580" i="5" s="1"/>
  <c r="N4771" i="5"/>
  <c r="N4548" i="5"/>
  <c r="N4915" i="5"/>
  <c r="N4843" i="5"/>
  <c r="R4590" i="5"/>
  <c r="S4590" i="5" s="1"/>
  <c r="N4913" i="5"/>
  <c r="S4310" i="5"/>
  <c r="V4310" i="5"/>
  <c r="T4310" i="5"/>
  <c r="U4310" i="5" s="1"/>
  <c r="R4350" i="5"/>
  <c r="R4399" i="5"/>
  <c r="T4399" i="5" s="1"/>
  <c r="U4399" i="5" s="1"/>
  <c r="S4286" i="5"/>
  <c r="V4286" i="5"/>
  <c r="T4286" i="5"/>
  <c r="U4286" i="5" s="1"/>
  <c r="N4751" i="5"/>
  <c r="N4585" i="5"/>
  <c r="N4789" i="5"/>
  <c r="R4505" i="5"/>
  <c r="Q4475" i="5"/>
  <c r="N4475" i="5"/>
  <c r="R4525" i="5"/>
  <c r="V4525" i="5" s="1"/>
  <c r="N4464" i="5"/>
  <c r="V4403" i="5"/>
  <c r="T4403" i="5"/>
  <c r="U4403" i="5" s="1"/>
  <c r="S4403" i="5"/>
  <c r="R4342" i="5"/>
  <c r="V4388" i="5"/>
  <c r="T4388" i="5"/>
  <c r="U4388" i="5" s="1"/>
  <c r="S4388" i="5"/>
  <c r="Q4351" i="5"/>
  <c r="N4351" i="5"/>
  <c r="T4348" i="5"/>
  <c r="U4348" i="5" s="1"/>
  <c r="S4348" i="5"/>
  <c r="V4348" i="5"/>
  <c r="R4280" i="5"/>
  <c r="T4280" i="5" s="1"/>
  <c r="U4280" i="5" s="1"/>
  <c r="R4239" i="5"/>
  <c r="T4239" i="5" s="1"/>
  <c r="U4239" i="5" s="1"/>
  <c r="N4450" i="5"/>
  <c r="N4281" i="5"/>
  <c r="V4240" i="5"/>
  <c r="T4240" i="5"/>
  <c r="U4240" i="5" s="1"/>
  <c r="S4240" i="5"/>
  <c r="R4386" i="5"/>
  <c r="T4386" i="5" s="1"/>
  <c r="U4386" i="5" s="1"/>
  <c r="N4326" i="5"/>
  <c r="N4483" i="5"/>
  <c r="N4378" i="5"/>
  <c r="N4263" i="5"/>
  <c r="N4430" i="5"/>
  <c r="V4208" i="5"/>
  <c r="T4208" i="5"/>
  <c r="U4208" i="5" s="1"/>
  <c r="S4208" i="5"/>
  <c r="N3912" i="5"/>
  <c r="T4111" i="5"/>
  <c r="U4111" i="5" s="1"/>
  <c r="S4111" i="5"/>
  <c r="V4111" i="5"/>
  <c r="R4025" i="5"/>
  <c r="N4265" i="5"/>
  <c r="T4062" i="5"/>
  <c r="U4062" i="5" s="1"/>
  <c r="S4062" i="5"/>
  <c r="V4062" i="5"/>
  <c r="R3881" i="5"/>
  <c r="N4186" i="5"/>
  <c r="R4088" i="5"/>
  <c r="R3997" i="5"/>
  <c r="N4340" i="5"/>
  <c r="T4237" i="5"/>
  <c r="U4237" i="5" s="1"/>
  <c r="S4237" i="5"/>
  <c r="V4237" i="5"/>
  <c r="Q4052" i="5"/>
  <c r="N4052" i="5"/>
  <c r="N4015" i="5"/>
  <c r="N4474" i="5"/>
  <c r="R4329" i="5"/>
  <c r="S4329" i="5" s="1"/>
  <c r="R4281" i="5"/>
  <c r="N4454" i="5"/>
  <c r="R4079" i="5"/>
  <c r="R4043" i="5"/>
  <c r="V4043" i="5" s="1"/>
  <c r="R4007" i="5"/>
  <c r="V4007" i="5" s="1"/>
  <c r="R3971" i="5"/>
  <c r="V3971" i="5" s="1"/>
  <c r="R3935" i="5"/>
  <c r="V3935" i="5" s="1"/>
  <c r="N4277" i="5"/>
  <c r="T4166" i="5"/>
  <c r="U4166" i="5" s="1"/>
  <c r="S4166" i="5"/>
  <c r="V4166" i="5"/>
  <c r="R4138" i="5"/>
  <c r="V4138" i="5" s="1"/>
  <c r="N4080" i="5"/>
  <c r="N4233" i="5"/>
  <c r="N4194" i="5"/>
  <c r="V4040" i="5"/>
  <c r="T4040" i="5"/>
  <c r="U4040" i="5" s="1"/>
  <c r="S4040" i="5"/>
  <c r="R3926" i="5"/>
  <c r="N3883" i="5"/>
  <c r="T3666" i="5"/>
  <c r="U3666" i="5" s="1"/>
  <c r="S3666" i="5"/>
  <c r="V3666" i="5"/>
  <c r="R4068" i="5"/>
  <c r="V4068" i="5" s="1"/>
  <c r="N4014" i="5"/>
  <c r="N3906" i="5"/>
  <c r="R3848" i="5"/>
  <c r="V3848" i="5" s="1"/>
  <c r="V3875" i="5"/>
  <c r="T3875" i="5"/>
  <c r="U3875" i="5" s="1"/>
  <c r="S3875" i="5"/>
  <c r="R4104" i="5"/>
  <c r="T4104" i="5" s="1"/>
  <c r="U4104" i="5" s="1"/>
  <c r="R3835" i="5"/>
  <c r="V3835" i="5" s="1"/>
  <c r="N3817" i="5"/>
  <c r="V3709" i="5"/>
  <c r="T3709" i="5"/>
  <c r="U3709" i="5" s="1"/>
  <c r="S3709" i="5"/>
  <c r="V4010" i="5"/>
  <c r="T4010" i="5"/>
  <c r="U4010" i="5" s="1"/>
  <c r="S4010" i="5"/>
  <c r="R3767" i="5"/>
  <c r="R4337" i="5"/>
  <c r="N4079" i="5"/>
  <c r="R3809" i="5"/>
  <c r="Q3662" i="5"/>
  <c r="N3662" i="5"/>
  <c r="R3924" i="5"/>
  <c r="S3924" i="5" s="1"/>
  <c r="R3695" i="5"/>
  <c r="R3536" i="5"/>
  <c r="N3980" i="5"/>
  <c r="V3756" i="5"/>
  <c r="T3756" i="5"/>
  <c r="U3756" i="5" s="1"/>
  <c r="S3756" i="5"/>
  <c r="T3705" i="5"/>
  <c r="U3705" i="5" s="1"/>
  <c r="S3705" i="5"/>
  <c r="V3705" i="5"/>
  <c r="V3529" i="5"/>
  <c r="T3529" i="5"/>
  <c r="U3529" i="5" s="1"/>
  <c r="S3529" i="5"/>
  <c r="R3486" i="5"/>
  <c r="N3820" i="5"/>
  <c r="T3681" i="5"/>
  <c r="U3681" i="5" s="1"/>
  <c r="S3681" i="5"/>
  <c r="V3681" i="5"/>
  <c r="R3623" i="5"/>
  <c r="N3700" i="5"/>
  <c r="N3671" i="5"/>
  <c r="N3766" i="5"/>
  <c r="R4128" i="5"/>
  <c r="T4128" i="5" s="1"/>
  <c r="U4128" i="5" s="1"/>
  <c r="V3698" i="5"/>
  <c r="T3698" i="5"/>
  <c r="U3698" i="5" s="1"/>
  <c r="S3698" i="5"/>
  <c r="R3587" i="5"/>
  <c r="N3587" i="5"/>
  <c r="N3548" i="5"/>
  <c r="N3731" i="5"/>
  <c r="T3422" i="5"/>
  <c r="U3422" i="5" s="1"/>
  <c r="V3422" i="5"/>
  <c r="S3422" i="5"/>
  <c r="R3349" i="5"/>
  <c r="V3349" i="5" s="1"/>
  <c r="T3462" i="5"/>
  <c r="U3462" i="5" s="1"/>
  <c r="S3462" i="5"/>
  <c r="V3462" i="5"/>
  <c r="N3366" i="5"/>
  <c r="T3300" i="5"/>
  <c r="U3300" i="5" s="1"/>
  <c r="V3300" i="5"/>
  <c r="S3300" i="5"/>
  <c r="S3413" i="5"/>
  <c r="T3413" i="5"/>
  <c r="U3413" i="5" s="1"/>
  <c r="V3413" i="5"/>
  <c r="N3623" i="5"/>
  <c r="N3610" i="5"/>
  <c r="S3417" i="5"/>
  <c r="T3417" i="5"/>
  <c r="U3417" i="5" s="1"/>
  <c r="V3417" i="5"/>
  <c r="R3319" i="5"/>
  <c r="V3319" i="5" s="1"/>
  <c r="N3575" i="5"/>
  <c r="N3391" i="5"/>
  <c r="N3611" i="5"/>
  <c r="Q3432" i="5"/>
  <c r="N3432" i="5"/>
  <c r="N3475" i="5"/>
  <c r="N3327" i="5"/>
  <c r="R3548" i="5"/>
  <c r="S3430" i="5"/>
  <c r="V3430" i="5"/>
  <c r="T3430" i="5"/>
  <c r="U3430" i="5" s="1"/>
  <c r="N3505" i="5"/>
  <c r="S3237" i="5"/>
  <c r="T3237" i="5"/>
  <c r="U3237" i="5" s="1"/>
  <c r="V3237" i="5"/>
  <c r="N3106" i="5"/>
  <c r="R3042" i="5"/>
  <c r="N3042" i="5"/>
  <c r="N3000" i="5"/>
  <c r="R2948" i="5"/>
  <c r="N2948" i="5"/>
  <c r="N3230" i="5"/>
  <c r="N3064" i="5"/>
  <c r="T3224" i="5"/>
  <c r="U3224" i="5" s="1"/>
  <c r="S3224" i="5"/>
  <c r="V3224" i="5"/>
  <c r="R3095" i="5"/>
  <c r="N3095" i="5"/>
  <c r="R3171" i="5"/>
  <c r="R3134" i="5"/>
  <c r="N3134" i="5"/>
  <c r="Q3069" i="5"/>
  <c r="N3069" i="5"/>
  <c r="Q2912" i="5"/>
  <c r="N2912" i="5"/>
  <c r="N3242" i="5"/>
  <c r="R3229" i="5"/>
  <c r="R3180" i="5"/>
  <c r="R3122" i="5"/>
  <c r="R3071" i="5"/>
  <c r="R3036" i="5"/>
  <c r="R3189" i="5"/>
  <c r="Q3087" i="5"/>
  <c r="N3087" i="5"/>
  <c r="R3045" i="5"/>
  <c r="Q3140" i="5"/>
  <c r="N3140" i="5"/>
  <c r="Q3089" i="5"/>
  <c r="N3089" i="5"/>
  <c r="S3037" i="5"/>
  <c r="T3037" i="5"/>
  <c r="U3037" i="5" s="1"/>
  <c r="V3037" i="5"/>
  <c r="R2954" i="5"/>
  <c r="N2954" i="5"/>
  <c r="Q2880" i="5"/>
  <c r="N2880" i="5"/>
  <c r="Q2294" i="5"/>
  <c r="N2294" i="5"/>
  <c r="Q2222" i="5"/>
  <c r="N2222" i="5"/>
  <c r="N3162" i="5"/>
  <c r="N3015" i="5"/>
  <c r="Q2934" i="5"/>
  <c r="N2934" i="5"/>
  <c r="Q2665" i="5"/>
  <c r="N2665" i="5"/>
  <c r="N2635" i="5"/>
  <c r="R2635" i="5"/>
  <c r="V2602" i="5"/>
  <c r="T2602" i="5"/>
  <c r="U2602" i="5" s="1"/>
  <c r="S2602" i="5"/>
  <c r="Q2565" i="5"/>
  <c r="N2565" i="5"/>
  <c r="R2535" i="5"/>
  <c r="N2535" i="5"/>
  <c r="R2500" i="5"/>
  <c r="N2500" i="5"/>
  <c r="N2347" i="5"/>
  <c r="R2347" i="5"/>
  <c r="R2190" i="5"/>
  <c r="N2190" i="5"/>
  <c r="R2102" i="5"/>
  <c r="N2102" i="5"/>
  <c r="N3071" i="5"/>
  <c r="N2666" i="5"/>
  <c r="N2594" i="5"/>
  <c r="R2530" i="5"/>
  <c r="T2530" i="5" s="1"/>
  <c r="U2530" i="5" s="1"/>
  <c r="N2913" i="5"/>
  <c r="N2889" i="5"/>
  <c r="Q2853" i="5"/>
  <c r="N2853" i="5"/>
  <c r="N2768" i="5"/>
  <c r="T2717" i="5"/>
  <c r="U2717" i="5" s="1"/>
  <c r="S2717" i="5"/>
  <c r="V2717" i="5"/>
  <c r="R2611" i="5"/>
  <c r="Q2778" i="5"/>
  <c r="N2778" i="5"/>
  <c r="R2734" i="5"/>
  <c r="R2697" i="5"/>
  <c r="T2603" i="5"/>
  <c r="U2603" i="5" s="1"/>
  <c r="S2603" i="5"/>
  <c r="V2603" i="5"/>
  <c r="Q2560" i="5"/>
  <c r="N2560" i="5"/>
  <c r="Q2511" i="5"/>
  <c r="N2511" i="5"/>
  <c r="N3086" i="5"/>
  <c r="S2886" i="5"/>
  <c r="T2886" i="5"/>
  <c r="U2886" i="5" s="1"/>
  <c r="R2849" i="5"/>
  <c r="N2849" i="5"/>
  <c r="Q2815" i="5"/>
  <c r="N2815" i="5"/>
  <c r="N2714" i="5"/>
  <c r="R2650" i="5"/>
  <c r="Q2548" i="5"/>
  <c r="N2548" i="5"/>
  <c r="N2518" i="5"/>
  <c r="Q2476" i="5"/>
  <c r="N2476" i="5"/>
  <c r="N2426" i="5"/>
  <c r="N2374" i="5"/>
  <c r="T2303" i="5"/>
  <c r="U2303" i="5" s="1"/>
  <c r="S2303" i="5"/>
  <c r="V2303" i="5"/>
  <c r="R2232" i="5"/>
  <c r="N2232" i="5"/>
  <c r="T2159" i="5"/>
  <c r="U2159" i="5" s="1"/>
  <c r="S2159" i="5"/>
  <c r="V2159" i="5"/>
  <c r="N3206" i="5"/>
  <c r="R2894" i="5"/>
  <c r="N2848" i="5"/>
  <c r="R2710" i="5"/>
  <c r="N2545" i="5"/>
  <c r="R2545" i="5"/>
  <c r="Q2506" i="5"/>
  <c r="N2506" i="5"/>
  <c r="T2261" i="5"/>
  <c r="U2261" i="5" s="1"/>
  <c r="S2261" i="5"/>
  <c r="V2261" i="5"/>
  <c r="R2116" i="5"/>
  <c r="N2116" i="5"/>
  <c r="V2626" i="5"/>
  <c r="T2626" i="5"/>
  <c r="U2626" i="5" s="1"/>
  <c r="S2626" i="5"/>
  <c r="V2482" i="5"/>
  <c r="T2482" i="5"/>
  <c r="U2482" i="5" s="1"/>
  <c r="S2482" i="5"/>
  <c r="V71" i="5"/>
  <c r="R2646" i="5"/>
  <c r="R2595" i="5"/>
  <c r="R2539" i="5"/>
  <c r="R2778" i="5"/>
  <c r="R2634" i="5"/>
  <c r="R3032" i="5"/>
  <c r="R2876" i="5"/>
  <c r="N2876" i="5"/>
  <c r="Q2671" i="5"/>
  <c r="N2671" i="5"/>
  <c r="Q2571" i="5"/>
  <c r="N2571" i="5"/>
  <c r="R2541" i="5"/>
  <c r="R2469" i="5"/>
  <c r="Q2154" i="5"/>
  <c r="N2154" i="5"/>
  <c r="R2936" i="5"/>
  <c r="R2787" i="5"/>
  <c r="T2477" i="5"/>
  <c r="U2477" i="5" s="1"/>
  <c r="S2477" i="5"/>
  <c r="V2477" i="5"/>
  <c r="T2405" i="5"/>
  <c r="U2405" i="5" s="1"/>
  <c r="S2405" i="5"/>
  <c r="V2405" i="5"/>
  <c r="R2848" i="5"/>
  <c r="T2795" i="5"/>
  <c r="U2795" i="5" s="1"/>
  <c r="S2795" i="5"/>
  <c r="V2795" i="5"/>
  <c r="T2507" i="5"/>
  <c r="U2507" i="5" s="1"/>
  <c r="S2507" i="5"/>
  <c r="V2507" i="5"/>
  <c r="R2981" i="5"/>
  <c r="V2981" i="5" s="1"/>
  <c r="N2938" i="5"/>
  <c r="R2826" i="5"/>
  <c r="R2754" i="5"/>
  <c r="R2682" i="5"/>
  <c r="R2610" i="5"/>
  <c r="R2538" i="5"/>
  <c r="N2839" i="5"/>
  <c r="R2906" i="5"/>
  <c r="R2361" i="5"/>
  <c r="R2187" i="5"/>
  <c r="R1945" i="5"/>
  <c r="R1908" i="5"/>
  <c r="N1908" i="5"/>
  <c r="R1818" i="5"/>
  <c r="N1818" i="5"/>
  <c r="R1750" i="5"/>
  <c r="R1702" i="5"/>
  <c r="R1654" i="5"/>
  <c r="R1584" i="5"/>
  <c r="R2206" i="5"/>
  <c r="S1970" i="5"/>
  <c r="T1970" i="5"/>
  <c r="U1970" i="5" s="1"/>
  <c r="V1970" i="5"/>
  <c r="R1888" i="5"/>
  <c r="Q1842" i="5"/>
  <c r="N1842" i="5"/>
  <c r="N2233" i="5"/>
  <c r="R2052" i="5"/>
  <c r="R1984" i="5"/>
  <c r="Q1938" i="5"/>
  <c r="N1938" i="5"/>
  <c r="Q1890" i="5"/>
  <c r="N1890" i="5"/>
  <c r="N2966" i="5"/>
  <c r="R2274" i="5"/>
  <c r="R2215" i="5"/>
  <c r="V2215" i="5" s="1"/>
  <c r="R2080" i="5"/>
  <c r="T2080" i="5" s="1"/>
  <c r="U2080" i="5" s="1"/>
  <c r="R1962" i="5"/>
  <c r="R1890" i="5"/>
  <c r="S1790" i="5"/>
  <c r="T1790" i="5"/>
  <c r="U1790" i="5" s="1"/>
  <c r="V1790" i="5"/>
  <c r="N2821" i="5"/>
  <c r="R2418" i="5"/>
  <c r="R2400" i="5"/>
  <c r="R2149" i="5"/>
  <c r="R1929" i="5"/>
  <c r="R1881" i="5"/>
  <c r="R1824" i="5"/>
  <c r="R2464" i="5"/>
  <c r="R2359" i="5"/>
  <c r="N2340" i="5"/>
  <c r="R2214" i="5"/>
  <c r="R2170" i="5"/>
  <c r="R2010" i="5"/>
  <c r="T1895" i="5"/>
  <c r="U1895" i="5" s="1"/>
  <c r="S1895" i="5"/>
  <c r="V1895" i="5"/>
  <c r="R1545" i="5"/>
  <c r="R2373" i="5"/>
  <c r="R2293" i="5"/>
  <c r="N2521" i="5"/>
  <c r="R2083" i="5"/>
  <c r="V2061" i="5"/>
  <c r="T2061" i="5"/>
  <c r="U2061" i="5" s="1"/>
  <c r="S2061" i="5"/>
  <c r="R2038" i="5"/>
  <c r="R1948" i="5"/>
  <c r="R1900" i="5"/>
  <c r="R2434" i="5"/>
  <c r="R2152" i="5"/>
  <c r="N2940" i="5"/>
  <c r="R2364" i="5"/>
  <c r="N2141" i="5"/>
  <c r="N2060" i="5"/>
  <c r="R1906" i="5"/>
  <c r="V1906" i="5" s="1"/>
  <c r="N2719" i="5"/>
  <c r="N2515" i="5"/>
  <c r="R2212" i="5"/>
  <c r="V2097" i="5"/>
  <c r="T2097" i="5"/>
  <c r="U2097" i="5" s="1"/>
  <c r="S2097" i="5"/>
  <c r="Q2065" i="5"/>
  <c r="N2065" i="5"/>
  <c r="S1760" i="5"/>
  <c r="T1760" i="5"/>
  <c r="U1760" i="5" s="1"/>
  <c r="V1760" i="5"/>
  <c r="S1664" i="5"/>
  <c r="T1664" i="5"/>
  <c r="U1664" i="5" s="1"/>
  <c r="V1664" i="5"/>
  <c r="T1583" i="5"/>
  <c r="U1583" i="5" s="1"/>
  <c r="S1583" i="5"/>
  <c r="V1583" i="5"/>
  <c r="R1717" i="5"/>
  <c r="R1618" i="5"/>
  <c r="R1567" i="5"/>
  <c r="S1199" i="5"/>
  <c r="T1199" i="5"/>
  <c r="U1199" i="5" s="1"/>
  <c r="V1199" i="5"/>
  <c r="R1143" i="5"/>
  <c r="N1093" i="5"/>
  <c r="S935" i="5"/>
  <c r="T935" i="5"/>
  <c r="U935" i="5" s="1"/>
  <c r="V935" i="5"/>
  <c r="R1270" i="5"/>
  <c r="N2067" i="5"/>
  <c r="Q1449" i="5"/>
  <c r="N1449" i="5"/>
  <c r="Q1401" i="5"/>
  <c r="N1401" i="5"/>
  <c r="R1309" i="5"/>
  <c r="R1261" i="5"/>
  <c r="N1879" i="5"/>
  <c r="R1795" i="5"/>
  <c r="R1449" i="5"/>
  <c r="N2101" i="5"/>
  <c r="R1714" i="5"/>
  <c r="N1714" i="5"/>
  <c r="N1477" i="5"/>
  <c r="T1406" i="5"/>
  <c r="U1406" i="5" s="1"/>
  <c r="S1406" i="5"/>
  <c r="V1406" i="5"/>
  <c r="R1302" i="5"/>
  <c r="R1267" i="5"/>
  <c r="S1229" i="5"/>
  <c r="T1229" i="5"/>
  <c r="U1229" i="5" s="1"/>
  <c r="V1229" i="5"/>
  <c r="Q1131" i="5"/>
  <c r="N1131" i="5"/>
  <c r="T1082" i="5"/>
  <c r="U1082" i="5" s="1"/>
  <c r="S1082" i="5"/>
  <c r="V1082" i="5"/>
  <c r="S1007" i="5"/>
  <c r="T1007" i="5"/>
  <c r="U1007" i="5" s="1"/>
  <c r="V1007" i="5"/>
  <c r="R942" i="5"/>
  <c r="N2184" i="5"/>
  <c r="N1815" i="5"/>
  <c r="R1635" i="5"/>
  <c r="S1592" i="5"/>
  <c r="T1592" i="5"/>
  <c r="U1592" i="5" s="1"/>
  <c r="V1592" i="5"/>
  <c r="R1540" i="5"/>
  <c r="T1340" i="5"/>
  <c r="U1340" i="5" s="1"/>
  <c r="S1340" i="5"/>
  <c r="V1340" i="5"/>
  <c r="T1244" i="5"/>
  <c r="U1244" i="5" s="1"/>
  <c r="S1244" i="5"/>
  <c r="V1244" i="5"/>
  <c r="R1188" i="5"/>
  <c r="R1144" i="5"/>
  <c r="N2112" i="5"/>
  <c r="N1816" i="5"/>
  <c r="N1746" i="5"/>
  <c r="N1683" i="5"/>
  <c r="R1411" i="5"/>
  <c r="N1369" i="5"/>
  <c r="R1330" i="5"/>
  <c r="N2148" i="5"/>
  <c r="Q1719" i="5"/>
  <c r="N1719" i="5"/>
  <c r="R1354" i="5"/>
  <c r="R1297" i="5"/>
  <c r="R1249" i="5"/>
  <c r="N1794" i="5"/>
  <c r="R1672" i="5"/>
  <c r="V1672" i="5" s="1"/>
  <c r="N1773" i="5"/>
  <c r="R1299" i="5"/>
  <c r="R2130" i="5"/>
  <c r="V2130" i="5" s="1"/>
  <c r="Q1647" i="5"/>
  <c r="N1647" i="5"/>
  <c r="R1623" i="5"/>
  <c r="R1242" i="5"/>
  <c r="R1038" i="5"/>
  <c r="N1374" i="5"/>
  <c r="N1126" i="5"/>
  <c r="R1075" i="5"/>
  <c r="T1052" i="5"/>
  <c r="U1052" i="5" s="1"/>
  <c r="S1052" i="5"/>
  <c r="V1052" i="5"/>
  <c r="R806" i="5"/>
  <c r="S640" i="5"/>
  <c r="T640" i="5"/>
  <c r="U640" i="5" s="1"/>
  <c r="V640" i="5"/>
  <c r="N475" i="5"/>
  <c r="N1587" i="5"/>
  <c r="T938" i="5"/>
  <c r="U938" i="5" s="1"/>
  <c r="S938" i="5"/>
  <c r="V938" i="5"/>
  <c r="S881" i="5"/>
  <c r="T881" i="5"/>
  <c r="U881" i="5" s="1"/>
  <c r="V881" i="5"/>
  <c r="R620" i="5"/>
  <c r="N1546" i="5"/>
  <c r="N1224" i="5"/>
  <c r="R1149" i="5"/>
  <c r="R773" i="5"/>
  <c r="R629" i="5"/>
  <c r="N1318" i="5"/>
  <c r="R1036" i="5"/>
  <c r="V1036" i="5" s="1"/>
  <c r="R991" i="5"/>
  <c r="V991" i="5" s="1"/>
  <c r="N781" i="5"/>
  <c r="R717" i="5"/>
  <c r="V717" i="5" s="1"/>
  <c r="N1329" i="5"/>
  <c r="S911" i="5"/>
  <c r="T911" i="5"/>
  <c r="U911" i="5" s="1"/>
  <c r="V911" i="5"/>
  <c r="T871" i="5"/>
  <c r="U871" i="5" s="1"/>
  <c r="V871" i="5"/>
  <c r="S871" i="5"/>
  <c r="N1518" i="5"/>
  <c r="R1018" i="5"/>
  <c r="R970" i="5"/>
  <c r="S970" i="5" s="1"/>
  <c r="Q943" i="5"/>
  <c r="N943" i="5"/>
  <c r="Q859" i="5"/>
  <c r="N859" i="5"/>
  <c r="S827" i="5"/>
  <c r="V827" i="5"/>
  <c r="T827" i="5"/>
  <c r="U827" i="5" s="1"/>
  <c r="Q677" i="5"/>
  <c r="N677" i="5"/>
  <c r="R575" i="5"/>
  <c r="R503" i="5"/>
  <c r="Q459" i="5"/>
  <c r="N459" i="5"/>
  <c r="N337" i="5"/>
  <c r="N1428" i="5"/>
  <c r="S1181" i="5"/>
  <c r="T1181" i="5"/>
  <c r="U1181" i="5" s="1"/>
  <c r="V1181" i="5"/>
  <c r="R1014" i="5"/>
  <c r="R853" i="5"/>
  <c r="N799" i="5"/>
  <c r="R735" i="5"/>
  <c r="N735" i="5"/>
  <c r="R698" i="5"/>
  <c r="Q633" i="5"/>
  <c r="N633" i="5"/>
  <c r="R570" i="5"/>
  <c r="R461" i="5"/>
  <c r="S1133" i="5"/>
  <c r="T1133" i="5"/>
  <c r="U1133" i="5" s="1"/>
  <c r="V1133" i="5"/>
  <c r="R894" i="5"/>
  <c r="R814" i="5"/>
  <c r="S706" i="5"/>
  <c r="T706" i="5"/>
  <c r="U706" i="5" s="1"/>
  <c r="V706" i="5"/>
  <c r="N1704" i="5"/>
  <c r="N1456" i="5"/>
  <c r="N1269" i="5"/>
  <c r="N808" i="5"/>
  <c r="R758" i="5"/>
  <c r="N758" i="5"/>
  <c r="N715" i="5"/>
  <c r="R558" i="5"/>
  <c r="N1453" i="5"/>
  <c r="R1140" i="5"/>
  <c r="R1009" i="5"/>
  <c r="N601" i="5"/>
  <c r="R551" i="5"/>
  <c r="N551" i="5"/>
  <c r="N1656" i="5"/>
  <c r="R1033" i="5"/>
  <c r="V1033" i="5" s="1"/>
  <c r="N1242" i="5"/>
  <c r="S1115" i="5"/>
  <c r="T1115" i="5"/>
  <c r="U1115" i="5" s="1"/>
  <c r="V1115" i="5"/>
  <c r="R792" i="5"/>
  <c r="R335" i="5"/>
  <c r="V217" i="5"/>
  <c r="S153" i="5"/>
  <c r="V153" i="5"/>
  <c r="T153" i="5"/>
  <c r="U153" i="5" s="1"/>
  <c r="R118" i="5"/>
  <c r="N31" i="5"/>
  <c r="R564" i="5"/>
  <c r="Q312" i="5"/>
  <c r="N312" i="5"/>
  <c r="Q218" i="5"/>
  <c r="N218" i="5"/>
  <c r="N205" i="5"/>
  <c r="N1144" i="5"/>
  <c r="N623" i="5"/>
  <c r="R587" i="5"/>
  <c r="S478" i="5"/>
  <c r="T478" i="5"/>
  <c r="U478" i="5" s="1"/>
  <c r="V478" i="5"/>
  <c r="R167" i="5"/>
  <c r="S54" i="5"/>
  <c r="T54" i="5"/>
  <c r="U54" i="5" s="1"/>
  <c r="V54" i="5"/>
  <c r="R313" i="5"/>
  <c r="N1075" i="5"/>
  <c r="N497" i="5"/>
  <c r="R368" i="5"/>
  <c r="R211" i="5"/>
  <c r="N115" i="5"/>
  <c r="N1099" i="5"/>
  <c r="N611" i="5"/>
  <c r="S905" i="5"/>
  <c r="N657" i="5"/>
  <c r="N506" i="5"/>
  <c r="S436" i="5"/>
  <c r="T436" i="5"/>
  <c r="U436" i="5" s="1"/>
  <c r="V436" i="5"/>
  <c r="N260" i="5"/>
  <c r="S159" i="5"/>
  <c r="T159" i="5"/>
  <c r="U159" i="5" s="1"/>
  <c r="V159" i="5"/>
  <c r="N509" i="5"/>
  <c r="R465" i="5"/>
  <c r="V465" i="5" s="1"/>
  <c r="R362" i="5"/>
  <c r="R217" i="5"/>
  <c r="T217" i="5" s="1"/>
  <c r="U217" i="5" s="1"/>
  <c r="R184" i="5"/>
  <c r="V848" i="5"/>
  <c r="N435" i="5"/>
  <c r="R402" i="5"/>
  <c r="V402" i="5" s="1"/>
  <c r="R284" i="5"/>
  <c r="N779" i="5"/>
  <c r="N560" i="5"/>
  <c r="N259" i="5"/>
  <c r="N152" i="5"/>
  <c r="N973" i="5"/>
  <c r="N239" i="5"/>
  <c r="R212" i="5"/>
  <c r="N1030" i="5"/>
  <c r="N809" i="5"/>
  <c r="N693" i="5"/>
  <c r="R440" i="5"/>
  <c r="N1074" i="5"/>
  <c r="N608" i="5"/>
  <c r="N23" i="5"/>
  <c r="N164" i="5"/>
  <c r="V231" i="5"/>
  <c r="T84" i="5"/>
  <c r="U84" i="5" s="1"/>
  <c r="N311" i="5"/>
  <c r="T108" i="5"/>
  <c r="U108" i="5" s="1"/>
  <c r="T33" i="5"/>
  <c r="U33" i="5" s="1"/>
  <c r="N122" i="5"/>
  <c r="N476" i="5"/>
  <c r="V234" i="5"/>
  <c r="R170" i="5"/>
  <c r="V170" i="5" s="1"/>
  <c r="T111" i="5"/>
  <c r="U111" i="5" s="1"/>
  <c r="N368" i="5"/>
  <c r="T138" i="5"/>
  <c r="U138" i="5" s="1"/>
  <c r="N128" i="5"/>
  <c r="R2752" i="5"/>
  <c r="R2587" i="5"/>
  <c r="T2549" i="5"/>
  <c r="U2549" i="5" s="1"/>
  <c r="S2549" i="5"/>
  <c r="V2549" i="5"/>
  <c r="R2875" i="5"/>
  <c r="T2847" i="5"/>
  <c r="U2847" i="5" s="1"/>
  <c r="V2847" i="5"/>
  <c r="S2847" i="5"/>
  <c r="T2651" i="5"/>
  <c r="U2651" i="5" s="1"/>
  <c r="S2651" i="5"/>
  <c r="V2651" i="5"/>
  <c r="N2863" i="5"/>
  <c r="T2495" i="5"/>
  <c r="U2495" i="5" s="1"/>
  <c r="S2495" i="5"/>
  <c r="V2495" i="5"/>
  <c r="R2670" i="5"/>
  <c r="T2771" i="5"/>
  <c r="U2771" i="5" s="1"/>
  <c r="S2771" i="5"/>
  <c r="V2771" i="5"/>
  <c r="R2593" i="5"/>
  <c r="T2267" i="5"/>
  <c r="U2267" i="5" s="1"/>
  <c r="S2267" i="5"/>
  <c r="V2267" i="5"/>
  <c r="R2473" i="5"/>
  <c r="T2473" i="5" s="1"/>
  <c r="U2473" i="5" s="1"/>
  <c r="Q2265" i="5"/>
  <c r="N2265" i="5"/>
  <c r="R2108" i="5"/>
  <c r="S2012" i="5"/>
  <c r="T2012" i="5"/>
  <c r="U2012" i="5" s="1"/>
  <c r="V2012" i="5"/>
  <c r="R1851" i="5"/>
  <c r="N1851" i="5"/>
  <c r="N2742" i="5"/>
  <c r="N2610" i="5"/>
  <c r="R2392" i="5"/>
  <c r="R2331" i="5"/>
  <c r="Q1969" i="5"/>
  <c r="N1969" i="5"/>
  <c r="T1841" i="5"/>
  <c r="U1841" i="5" s="1"/>
  <c r="S1841" i="5"/>
  <c r="V1841" i="5"/>
  <c r="Q1800" i="5"/>
  <c r="N1800" i="5"/>
  <c r="T1751" i="5"/>
  <c r="U1751" i="5" s="1"/>
  <c r="S1751" i="5"/>
  <c r="V1751" i="5"/>
  <c r="T1679" i="5"/>
  <c r="U1679" i="5" s="1"/>
  <c r="S1679" i="5"/>
  <c r="V1679" i="5"/>
  <c r="R2335" i="5"/>
  <c r="R2091" i="5"/>
  <c r="R2017" i="5"/>
  <c r="T1937" i="5"/>
  <c r="U1937" i="5" s="1"/>
  <c r="S1937" i="5"/>
  <c r="V1937" i="5"/>
  <c r="T1889" i="5"/>
  <c r="U1889" i="5" s="1"/>
  <c r="S1889" i="5"/>
  <c r="V1889" i="5"/>
  <c r="T1799" i="5"/>
  <c r="U1799" i="5" s="1"/>
  <c r="S1799" i="5"/>
  <c r="V1799" i="5"/>
  <c r="S1718" i="5"/>
  <c r="T1718" i="5"/>
  <c r="U1718" i="5" s="1"/>
  <c r="V1718" i="5"/>
  <c r="N2898" i="5"/>
  <c r="T2213" i="5"/>
  <c r="U2213" i="5" s="1"/>
  <c r="S2213" i="5"/>
  <c r="V2213" i="5"/>
  <c r="R2128" i="5"/>
  <c r="V2103" i="5"/>
  <c r="S2103" i="5"/>
  <c r="T2103" i="5"/>
  <c r="U2103" i="5" s="1"/>
  <c r="V2079" i="5"/>
  <c r="T2079" i="5"/>
  <c r="U2079" i="5" s="1"/>
  <c r="S2079" i="5"/>
  <c r="S1928" i="5"/>
  <c r="T1928" i="5"/>
  <c r="U1928" i="5" s="1"/>
  <c r="V1928" i="5"/>
  <c r="S1880" i="5"/>
  <c r="T1880" i="5"/>
  <c r="U1880" i="5" s="1"/>
  <c r="V1880" i="5"/>
  <c r="T2168" i="5"/>
  <c r="U2168" i="5" s="1"/>
  <c r="V2168" i="5"/>
  <c r="S2168" i="5"/>
  <c r="T2132" i="5"/>
  <c r="U2132" i="5" s="1"/>
  <c r="V2132" i="5"/>
  <c r="S2132" i="5"/>
  <c r="R2047" i="5"/>
  <c r="V2047" i="5" s="1"/>
  <c r="R1966" i="5"/>
  <c r="R2059" i="5"/>
  <c r="T1535" i="5"/>
  <c r="U1535" i="5" s="1"/>
  <c r="S1535" i="5"/>
  <c r="V1535" i="5"/>
  <c r="N2457" i="5"/>
  <c r="V2142" i="5"/>
  <c r="T2142" i="5"/>
  <c r="U2142" i="5" s="1"/>
  <c r="S2142" i="5"/>
  <c r="Q2059" i="5"/>
  <c r="N2059" i="5"/>
  <c r="T2422" i="5"/>
  <c r="U2422" i="5" s="1"/>
  <c r="V2422" i="5"/>
  <c r="S2422" i="5"/>
  <c r="R2352" i="5"/>
  <c r="R2029" i="5"/>
  <c r="T1925" i="5"/>
  <c r="U1925" i="5" s="1"/>
  <c r="S1925" i="5"/>
  <c r="V1925" i="5"/>
  <c r="T1877" i="5"/>
  <c r="U1877" i="5" s="1"/>
  <c r="S1877" i="5"/>
  <c r="V1877" i="5"/>
  <c r="R1821" i="5"/>
  <c r="R2488" i="5"/>
  <c r="N2382" i="5"/>
  <c r="R2241" i="5"/>
  <c r="N2673" i="5"/>
  <c r="N2467" i="5"/>
  <c r="R2251" i="5"/>
  <c r="T2251" i="5" s="1"/>
  <c r="U2251" i="5" s="1"/>
  <c r="R2122" i="5"/>
  <c r="S2122" i="5" s="1"/>
  <c r="R2007" i="5"/>
  <c r="Q2421" i="5"/>
  <c r="N2421" i="5"/>
  <c r="Q2092" i="5"/>
  <c r="N2092" i="5"/>
  <c r="S1574" i="5"/>
  <c r="T1574" i="5"/>
  <c r="U1574" i="5" s="1"/>
  <c r="V1574" i="5"/>
  <c r="N2362" i="5"/>
  <c r="N1929" i="5"/>
  <c r="T1256" i="5"/>
  <c r="U1256" i="5" s="1"/>
  <c r="S1256" i="5"/>
  <c r="V1256" i="5"/>
  <c r="N1959" i="5"/>
  <c r="R1734" i="5"/>
  <c r="R1563" i="5"/>
  <c r="R1542" i="5"/>
  <c r="R1423" i="5"/>
  <c r="R1375" i="5"/>
  <c r="N2052" i="5"/>
  <c r="R1779" i="5"/>
  <c r="T1448" i="5"/>
  <c r="U1448" i="5" s="1"/>
  <c r="S1448" i="5"/>
  <c r="V1448" i="5"/>
  <c r="T1400" i="5"/>
  <c r="U1400" i="5" s="1"/>
  <c r="S1400" i="5"/>
  <c r="V1400" i="5"/>
  <c r="R1204" i="5"/>
  <c r="N2181" i="5"/>
  <c r="N1872" i="5"/>
  <c r="V1581" i="5"/>
  <c r="T1581" i="5"/>
  <c r="U1581" i="5" s="1"/>
  <c r="S1581" i="5"/>
  <c r="R1554" i="5"/>
  <c r="N2094" i="5"/>
  <c r="S1634" i="5"/>
  <c r="T1634" i="5"/>
  <c r="U1634" i="5" s="1"/>
  <c r="V1634" i="5"/>
  <c r="R1392" i="5"/>
  <c r="T1392" i="5" s="1"/>
  <c r="U1392" i="5" s="1"/>
  <c r="R1335" i="5"/>
  <c r="N2299" i="5"/>
  <c r="N1917" i="5"/>
  <c r="S1301" i="5"/>
  <c r="T1301" i="5"/>
  <c r="U1301" i="5" s="1"/>
  <c r="V1301" i="5"/>
  <c r="T1178" i="5"/>
  <c r="U1178" i="5" s="1"/>
  <c r="S1178" i="5"/>
  <c r="V1178" i="5"/>
  <c r="T1130" i="5"/>
  <c r="U1130" i="5" s="1"/>
  <c r="S1130" i="5"/>
  <c r="V1130" i="5"/>
  <c r="Q1081" i="5"/>
  <c r="N1081" i="5"/>
  <c r="Q1006" i="5"/>
  <c r="N1006" i="5"/>
  <c r="N2128" i="5"/>
  <c r="N1813" i="5"/>
  <c r="R1131" i="5"/>
  <c r="N2073" i="5"/>
  <c r="R1792" i="5"/>
  <c r="V1792" i="5" s="1"/>
  <c r="T1682" i="5"/>
  <c r="U1682" i="5" s="1"/>
  <c r="R1446" i="5"/>
  <c r="R1245" i="5"/>
  <c r="N1675" i="5"/>
  <c r="R1539" i="5"/>
  <c r="N1984" i="5"/>
  <c r="Q1786" i="5"/>
  <c r="N1786" i="5"/>
  <c r="N1752" i="5"/>
  <c r="R1581" i="5"/>
  <c r="R1356" i="5"/>
  <c r="N1320" i="5"/>
  <c r="N1965" i="5"/>
  <c r="V1733" i="5"/>
  <c r="R1683" i="5"/>
  <c r="R1660" i="5"/>
  <c r="V1660" i="5" s="1"/>
  <c r="R1489" i="5"/>
  <c r="R1428" i="5"/>
  <c r="Q1810" i="5"/>
  <c r="N1810" i="5"/>
  <c r="T1745" i="5"/>
  <c r="U1745" i="5" s="1"/>
  <c r="S1745" i="5"/>
  <c r="V1745" i="5"/>
  <c r="N1591" i="5"/>
  <c r="T1541" i="5"/>
  <c r="U1541" i="5" s="1"/>
  <c r="S1541" i="5"/>
  <c r="V1541" i="5"/>
  <c r="S1241" i="5"/>
  <c r="T1241" i="5"/>
  <c r="U1241" i="5" s="1"/>
  <c r="V1241" i="5"/>
  <c r="S971" i="5"/>
  <c r="T971" i="5"/>
  <c r="U971" i="5" s="1"/>
  <c r="V971" i="5"/>
  <c r="N1578" i="5"/>
  <c r="R1117" i="5"/>
  <c r="T1117" i="5" s="1"/>
  <c r="U1117" i="5" s="1"/>
  <c r="T1022" i="5"/>
  <c r="U1022" i="5" s="1"/>
  <c r="S1022" i="5"/>
  <c r="V1022" i="5"/>
  <c r="T974" i="5"/>
  <c r="U974" i="5" s="1"/>
  <c r="S974" i="5"/>
  <c r="V974" i="5"/>
  <c r="R880" i="5"/>
  <c r="R374" i="5"/>
  <c r="N374" i="5"/>
  <c r="R931" i="5"/>
  <c r="V931" i="5" s="1"/>
  <c r="R801" i="5"/>
  <c r="R708" i="5"/>
  <c r="N1527" i="5"/>
  <c r="R1216" i="5"/>
  <c r="S1216" i="5" s="1"/>
  <c r="S908" i="5"/>
  <c r="T908" i="5"/>
  <c r="U908" i="5" s="1"/>
  <c r="V908" i="5"/>
  <c r="R829" i="5"/>
  <c r="S772" i="5"/>
  <c r="T772" i="5"/>
  <c r="U772" i="5" s="1"/>
  <c r="V772" i="5"/>
  <c r="R722" i="5"/>
  <c r="N679" i="5"/>
  <c r="S628" i="5"/>
  <c r="T628" i="5"/>
  <c r="U628" i="5" s="1"/>
  <c r="V628" i="5"/>
  <c r="N1306" i="5"/>
  <c r="N709" i="5"/>
  <c r="N1327" i="5"/>
  <c r="R948" i="5"/>
  <c r="R782" i="5"/>
  <c r="N1491" i="5"/>
  <c r="N1228" i="5"/>
  <c r="S1145" i="5"/>
  <c r="T1145" i="5"/>
  <c r="U1145" i="5" s="1"/>
  <c r="V1145" i="5"/>
  <c r="Q856" i="5"/>
  <c r="N856" i="5"/>
  <c r="Q675" i="5"/>
  <c r="N675" i="5"/>
  <c r="S574" i="5"/>
  <c r="T574" i="5"/>
  <c r="U574" i="5" s="1"/>
  <c r="V574" i="5"/>
  <c r="S502" i="5"/>
  <c r="T502" i="5"/>
  <c r="U502" i="5" s="1"/>
  <c r="V502" i="5"/>
  <c r="Q389" i="5"/>
  <c r="N389" i="5"/>
  <c r="T1046" i="5"/>
  <c r="U1046" i="5" s="1"/>
  <c r="S1046" i="5"/>
  <c r="V1046" i="5"/>
  <c r="T1028" i="5"/>
  <c r="U1028" i="5" s="1"/>
  <c r="S1028" i="5"/>
  <c r="V1028" i="5"/>
  <c r="R990" i="5"/>
  <c r="Q728" i="5"/>
  <c r="N728" i="5"/>
  <c r="Q561" i="5"/>
  <c r="N561" i="5"/>
  <c r="S460" i="5"/>
  <c r="T460" i="5"/>
  <c r="U460" i="5" s="1"/>
  <c r="V460" i="5"/>
  <c r="R528" i="5"/>
  <c r="N1356" i="5"/>
  <c r="R1243" i="5"/>
  <c r="N1116" i="5"/>
  <c r="S813" i="5"/>
  <c r="T813" i="5"/>
  <c r="U813" i="5" s="1"/>
  <c r="V813" i="5"/>
  <c r="N757" i="5"/>
  <c r="N1702" i="5"/>
  <c r="N1452" i="5"/>
  <c r="R1176" i="5"/>
  <c r="S1091" i="5"/>
  <c r="T1091" i="5"/>
  <c r="U1091" i="5" s="1"/>
  <c r="V1091" i="5"/>
  <c r="R1017" i="5"/>
  <c r="R981" i="5"/>
  <c r="V981" i="5" s="1"/>
  <c r="R898" i="5"/>
  <c r="R849" i="5"/>
  <c r="N849" i="5"/>
  <c r="Q600" i="5"/>
  <c r="N600" i="5"/>
  <c r="R542" i="5"/>
  <c r="R1221" i="5"/>
  <c r="R809" i="5"/>
  <c r="R695" i="5"/>
  <c r="S550" i="5"/>
  <c r="T550" i="5"/>
  <c r="U550" i="5" s="1"/>
  <c r="V550" i="5"/>
  <c r="N1654" i="5"/>
  <c r="S1211" i="5"/>
  <c r="T1211" i="5"/>
  <c r="U1211" i="5" s="1"/>
  <c r="V1211" i="5"/>
  <c r="N1027" i="5"/>
  <c r="R945" i="5"/>
  <c r="N1681" i="5"/>
  <c r="N1389" i="5"/>
  <c r="R1162" i="5"/>
  <c r="V1162" i="5" s="1"/>
  <c r="R1072" i="5"/>
  <c r="S1072" i="5" s="1"/>
  <c r="S610" i="5"/>
  <c r="T610" i="5"/>
  <c r="U610" i="5" s="1"/>
  <c r="V610" i="5"/>
  <c r="S394" i="5"/>
  <c r="T394" i="5"/>
  <c r="U394" i="5" s="1"/>
  <c r="V394" i="5"/>
  <c r="T301" i="5"/>
  <c r="U301" i="5" s="1"/>
  <c r="V301" i="5"/>
  <c r="S301" i="5"/>
  <c r="R599" i="5"/>
  <c r="N966" i="5"/>
  <c r="N393" i="5"/>
  <c r="R330" i="5"/>
  <c r="T330" i="5" s="1"/>
  <c r="U330" i="5" s="1"/>
  <c r="S75" i="5"/>
  <c r="V75" i="5"/>
  <c r="T75" i="5"/>
  <c r="U75" i="5" s="1"/>
  <c r="N1042" i="5"/>
  <c r="S484" i="5"/>
  <c r="T484" i="5"/>
  <c r="U484" i="5" s="1"/>
  <c r="V484" i="5"/>
  <c r="S310" i="5"/>
  <c r="T310" i="5"/>
  <c r="U310" i="5" s="1"/>
  <c r="V310" i="5"/>
  <c r="R11" i="5"/>
  <c r="N11" i="5"/>
  <c r="S168" i="5"/>
  <c r="T168" i="5"/>
  <c r="U168" i="5" s="1"/>
  <c r="V168" i="5"/>
  <c r="N621" i="5"/>
  <c r="R419" i="5"/>
  <c r="Q324" i="5"/>
  <c r="N324" i="5"/>
  <c r="T181" i="5"/>
  <c r="U181" i="5" s="1"/>
  <c r="V181" i="5"/>
  <c r="S181" i="5"/>
  <c r="R47" i="5"/>
  <c r="N644" i="5"/>
  <c r="R248" i="5"/>
  <c r="S210" i="5"/>
  <c r="T210" i="5"/>
  <c r="U210" i="5" s="1"/>
  <c r="V210" i="5"/>
  <c r="N37" i="5"/>
  <c r="N523" i="5"/>
  <c r="N1086" i="5"/>
  <c r="R534" i="5"/>
  <c r="R378" i="5"/>
  <c r="S117" i="5"/>
  <c r="V117" i="5"/>
  <c r="T117" i="5"/>
  <c r="U117" i="5" s="1"/>
  <c r="N1149" i="5"/>
  <c r="N901" i="5"/>
  <c r="N629" i="5"/>
  <c r="R495" i="5"/>
  <c r="V495" i="5" s="1"/>
  <c r="V257" i="5"/>
  <c r="T257" i="5"/>
  <c r="U257" i="5" s="1"/>
  <c r="S257" i="5"/>
  <c r="N579" i="5"/>
  <c r="N499" i="5"/>
  <c r="N421" i="5"/>
  <c r="T297" i="5"/>
  <c r="U297" i="5" s="1"/>
  <c r="V297" i="5"/>
  <c r="S297" i="5"/>
  <c r="T270" i="5"/>
  <c r="U270" i="5" s="1"/>
  <c r="V270" i="5"/>
  <c r="S270" i="5"/>
  <c r="N1110" i="5"/>
  <c r="T848" i="5"/>
  <c r="U848" i="5" s="1"/>
  <c r="N450" i="5"/>
  <c r="N88" i="5"/>
  <c r="N118" i="5"/>
  <c r="R515" i="5"/>
  <c r="R417" i="5"/>
  <c r="N350" i="5"/>
  <c r="N119" i="5"/>
  <c r="N936" i="5"/>
  <c r="R552" i="5"/>
  <c r="T552" i="5" s="1"/>
  <c r="U552" i="5" s="1"/>
  <c r="N414" i="5"/>
  <c r="R314" i="5"/>
  <c r="N211" i="5"/>
  <c r="R104" i="5"/>
  <c r="V104" i="5" s="1"/>
  <c r="N994" i="5"/>
  <c r="N639" i="5"/>
  <c r="N503" i="5"/>
  <c r="R253" i="5"/>
  <c r="R214" i="5"/>
  <c r="S214" i="5" s="1"/>
  <c r="N1062" i="5"/>
  <c r="N14" i="5"/>
  <c r="T132" i="5"/>
  <c r="U132" i="5" s="1"/>
  <c r="S231" i="5"/>
  <c r="V84" i="5"/>
  <c r="T9" i="5"/>
  <c r="U9" i="5" s="1"/>
  <c r="N291" i="5"/>
  <c r="V33" i="5"/>
  <c r="N233" i="5"/>
  <c r="S234" i="5"/>
  <c r="V165" i="5"/>
  <c r="S111" i="5"/>
  <c r="V138" i="5"/>
  <c r="S2929" i="5"/>
  <c r="T2929" i="5"/>
  <c r="U2929" i="5" s="1"/>
  <c r="V2929" i="5"/>
  <c r="T2874" i="5"/>
  <c r="U2874" i="5" s="1"/>
  <c r="V2874" i="5"/>
  <c r="S2874" i="5"/>
  <c r="R2745" i="5"/>
  <c r="R2601" i="5"/>
  <c r="T2825" i="5"/>
  <c r="U2825" i="5" s="1"/>
  <c r="S2825" i="5"/>
  <c r="V2825" i="5"/>
  <c r="T2753" i="5"/>
  <c r="U2753" i="5" s="1"/>
  <c r="S2753" i="5"/>
  <c r="V2753" i="5"/>
  <c r="T2681" i="5"/>
  <c r="U2681" i="5" s="1"/>
  <c r="S2681" i="5"/>
  <c r="V2681" i="5"/>
  <c r="T2609" i="5"/>
  <c r="U2609" i="5" s="1"/>
  <c r="S2609" i="5"/>
  <c r="V2609" i="5"/>
  <c r="T2537" i="5"/>
  <c r="U2537" i="5" s="1"/>
  <c r="S2537" i="5"/>
  <c r="V2537" i="5"/>
  <c r="R2930" i="5"/>
  <c r="R2733" i="5"/>
  <c r="V2733" i="5" s="1"/>
  <c r="R2907" i="5"/>
  <c r="R2619" i="5"/>
  <c r="R2433" i="5"/>
  <c r="V2433" i="5" s="1"/>
  <c r="R2326" i="5"/>
  <c r="R2105" i="5"/>
  <c r="S1850" i="5"/>
  <c r="T1850" i="5"/>
  <c r="U1850" i="5" s="1"/>
  <c r="V1850" i="5"/>
  <c r="S1784" i="5"/>
  <c r="T1784" i="5"/>
  <c r="U1784" i="5" s="1"/>
  <c r="V1784" i="5"/>
  <c r="R1737" i="5"/>
  <c r="N1737" i="5"/>
  <c r="R1689" i="5"/>
  <c r="N1689" i="5"/>
  <c r="R1641" i="5"/>
  <c r="N1641" i="5"/>
  <c r="S1490" i="5"/>
  <c r="T1490" i="5"/>
  <c r="U1490" i="5" s="1"/>
  <c r="V1490" i="5"/>
  <c r="N2740" i="5"/>
  <c r="N2587" i="5"/>
  <c r="R2472" i="5"/>
  <c r="V2323" i="5"/>
  <c r="T2323" i="5"/>
  <c r="U2323" i="5" s="1"/>
  <c r="S2323" i="5"/>
  <c r="T2003" i="5"/>
  <c r="U2003" i="5" s="1"/>
  <c r="S2003" i="5"/>
  <c r="V2003" i="5"/>
  <c r="S1922" i="5"/>
  <c r="T1922" i="5"/>
  <c r="U1922" i="5" s="1"/>
  <c r="V1922" i="5"/>
  <c r="Q1840" i="5"/>
  <c r="N1840" i="5"/>
  <c r="R1798" i="5"/>
  <c r="Q1678" i="5"/>
  <c r="N1678" i="5"/>
  <c r="V2123" i="5"/>
  <c r="T2051" i="5"/>
  <c r="U2051" i="5" s="1"/>
  <c r="S2051" i="5"/>
  <c r="V2051" i="5"/>
  <c r="R2004" i="5"/>
  <c r="R1971" i="5"/>
  <c r="Q1936" i="5"/>
  <c r="N1936" i="5"/>
  <c r="Q1888" i="5"/>
  <c r="N1888" i="5"/>
  <c r="V2272" i="5"/>
  <c r="T2272" i="5"/>
  <c r="U2272" i="5" s="1"/>
  <c r="S2272" i="5"/>
  <c r="R2101" i="5"/>
  <c r="S2018" i="5"/>
  <c r="T2018" i="5"/>
  <c r="U2018" i="5" s="1"/>
  <c r="V2018" i="5"/>
  <c r="N2754" i="5"/>
  <c r="R2389" i="5"/>
  <c r="V2389" i="5" s="1"/>
  <c r="R2043" i="5"/>
  <c r="T2357" i="5"/>
  <c r="U2357" i="5" s="1"/>
  <c r="S2357" i="5"/>
  <c r="V2357" i="5"/>
  <c r="V2194" i="5"/>
  <c r="T2194" i="5"/>
  <c r="U2194" i="5" s="1"/>
  <c r="S2194" i="5"/>
  <c r="T2009" i="5"/>
  <c r="U2009" i="5" s="1"/>
  <c r="S2009" i="5"/>
  <c r="V2009" i="5"/>
  <c r="R1848" i="5"/>
  <c r="S1748" i="5"/>
  <c r="T1748" i="5"/>
  <c r="U1748" i="5" s="1"/>
  <c r="V1748" i="5"/>
  <c r="S1652" i="5"/>
  <c r="T1652" i="5"/>
  <c r="U1652" i="5" s="1"/>
  <c r="V1652" i="5"/>
  <c r="N2868" i="5"/>
  <c r="N2556" i="5"/>
  <c r="R2413" i="5"/>
  <c r="S2413" i="5" s="1"/>
  <c r="T2291" i="5"/>
  <c r="U2291" i="5" s="1"/>
  <c r="S2291" i="5"/>
  <c r="V2291" i="5"/>
  <c r="N2266" i="5"/>
  <c r="R2238" i="5"/>
  <c r="R2199" i="5"/>
  <c r="S2024" i="5"/>
  <c r="T2024" i="5"/>
  <c r="U2024" i="5" s="1"/>
  <c r="V2024" i="5"/>
  <c r="S1838" i="5"/>
  <c r="T1838" i="5"/>
  <c r="U1838" i="5" s="1"/>
  <c r="V1838" i="5"/>
  <c r="S1796" i="5"/>
  <c r="T1796" i="5"/>
  <c r="U1796" i="5" s="1"/>
  <c r="V1796" i="5"/>
  <c r="R1725" i="5"/>
  <c r="R1653" i="5"/>
  <c r="T2177" i="5"/>
  <c r="U2177" i="5" s="1"/>
  <c r="S2177" i="5"/>
  <c r="V2177" i="5"/>
  <c r="Q2140" i="5"/>
  <c r="N2140" i="5"/>
  <c r="N2108" i="5"/>
  <c r="N2649" i="5"/>
  <c r="T2212" i="5"/>
  <c r="U2212" i="5" s="1"/>
  <c r="S2212" i="5"/>
  <c r="V2212" i="5"/>
  <c r="R2099" i="5"/>
  <c r="R2016" i="5"/>
  <c r="S1754" i="5"/>
  <c r="T1754" i="5"/>
  <c r="U1754" i="5" s="1"/>
  <c r="V1754" i="5"/>
  <c r="R2377" i="5"/>
  <c r="R2271" i="5"/>
  <c r="R2136" i="5"/>
  <c r="N2650" i="5"/>
  <c r="N2454" i="5"/>
  <c r="N2114" i="5"/>
  <c r="R2055" i="5"/>
  <c r="R1954" i="5"/>
  <c r="S1954" i="5" s="1"/>
  <c r="R1893" i="5"/>
  <c r="Q2151" i="5"/>
  <c r="N2151" i="5"/>
  <c r="V2124" i="5"/>
  <c r="T2124" i="5"/>
  <c r="U2124" i="5" s="1"/>
  <c r="S2124" i="5"/>
  <c r="R2092" i="5"/>
  <c r="N2063" i="5"/>
  <c r="T1907" i="5"/>
  <c r="U1907" i="5" s="1"/>
  <c r="S1907" i="5"/>
  <c r="V1907" i="5"/>
  <c r="R1827" i="5"/>
  <c r="T1565" i="5"/>
  <c r="U1565" i="5" s="1"/>
  <c r="S1565" i="5"/>
  <c r="V1565" i="5"/>
  <c r="N2314" i="5"/>
  <c r="N1858" i="5"/>
  <c r="R1755" i="5"/>
  <c r="R1668" i="5"/>
  <c r="S1532" i="5"/>
  <c r="T1532" i="5"/>
  <c r="U1532" i="5" s="1"/>
  <c r="V1532" i="5"/>
  <c r="R1443" i="5"/>
  <c r="N1443" i="5"/>
  <c r="R1384" i="5"/>
  <c r="N1384" i="5"/>
  <c r="R1351" i="5"/>
  <c r="N1351" i="5"/>
  <c r="R912" i="5"/>
  <c r="N912" i="5"/>
  <c r="N1882" i="5"/>
  <c r="R1644" i="5"/>
  <c r="S1644" i="5" s="1"/>
  <c r="V1561" i="5"/>
  <c r="T1561" i="5"/>
  <c r="U1561" i="5" s="1"/>
  <c r="S1561" i="5"/>
  <c r="R1318" i="5"/>
  <c r="T1190" i="5"/>
  <c r="U1190" i="5" s="1"/>
  <c r="S1190" i="5"/>
  <c r="V1190" i="5"/>
  <c r="N2040" i="5"/>
  <c r="V1540" i="5"/>
  <c r="T1540" i="5"/>
  <c r="U1540" i="5" s="1"/>
  <c r="S1540" i="5"/>
  <c r="Q1447" i="5"/>
  <c r="N1447" i="5"/>
  <c r="Q1399" i="5"/>
  <c r="N1399" i="5"/>
  <c r="R1296" i="5"/>
  <c r="R1248" i="5"/>
  <c r="R1191" i="5"/>
  <c r="N1191" i="5"/>
  <c r="T1148" i="5"/>
  <c r="U1148" i="5" s="1"/>
  <c r="S1148" i="5"/>
  <c r="V1148" i="5"/>
  <c r="N2058" i="5"/>
  <c r="N1869" i="5"/>
  <c r="R1639" i="5"/>
  <c r="T1639" i="5" s="1"/>
  <c r="U1639" i="5" s="1"/>
  <c r="N2068" i="5"/>
  <c r="R1627" i="5"/>
  <c r="V1627" i="5" s="1"/>
  <c r="R1549" i="5"/>
  <c r="N1549" i="5"/>
  <c r="S1391" i="5"/>
  <c r="T1391" i="5"/>
  <c r="U1391" i="5" s="1"/>
  <c r="V1391" i="5"/>
  <c r="R1206" i="5"/>
  <c r="N2277" i="5"/>
  <c r="N1828" i="5"/>
  <c r="R1059" i="5"/>
  <c r="N2121" i="5"/>
  <c r="N1806" i="5"/>
  <c r="S1538" i="5"/>
  <c r="T1538" i="5"/>
  <c r="U1538" i="5" s="1"/>
  <c r="V1538" i="5"/>
  <c r="R1372" i="5"/>
  <c r="N1372" i="5"/>
  <c r="S890" i="5"/>
  <c r="V890" i="5"/>
  <c r="T890" i="5"/>
  <c r="U890" i="5" s="1"/>
  <c r="N1995" i="5"/>
  <c r="S1682" i="5"/>
  <c r="S1604" i="5"/>
  <c r="T1604" i="5"/>
  <c r="U1604" i="5" s="1"/>
  <c r="V1604" i="5"/>
  <c r="R1494" i="5"/>
  <c r="S1445" i="5"/>
  <c r="T1445" i="5"/>
  <c r="U1445" i="5" s="1"/>
  <c r="V1445" i="5"/>
  <c r="R1363" i="5"/>
  <c r="R1789" i="5"/>
  <c r="V1659" i="5"/>
  <c r="T1659" i="5"/>
  <c r="U1659" i="5" s="1"/>
  <c r="S1659" i="5"/>
  <c r="N1620" i="5"/>
  <c r="N1533" i="5"/>
  <c r="R1506" i="5"/>
  <c r="R1332" i="5"/>
  <c r="N1332" i="5"/>
  <c r="R1284" i="5"/>
  <c r="R1236" i="5"/>
  <c r="T1160" i="5"/>
  <c r="U1160" i="5" s="1"/>
  <c r="S1160" i="5"/>
  <c r="V1160" i="5"/>
  <c r="N1971" i="5"/>
  <c r="N1651" i="5"/>
  <c r="N1579" i="5"/>
  <c r="R1551" i="5"/>
  <c r="R1437" i="5"/>
  <c r="R1389" i="5"/>
  <c r="N1947" i="5"/>
  <c r="S1733" i="5"/>
  <c r="N1674" i="5"/>
  <c r="R1648" i="5"/>
  <c r="V1648" i="5" s="1"/>
  <c r="R1576" i="5"/>
  <c r="N2472" i="5"/>
  <c r="R1810" i="5"/>
  <c r="R1588" i="5"/>
  <c r="R1522" i="5"/>
  <c r="S1522" i="5" s="1"/>
  <c r="T1370" i="5"/>
  <c r="U1370" i="5" s="1"/>
  <c r="S1370" i="5"/>
  <c r="V1370" i="5"/>
  <c r="T1118" i="5"/>
  <c r="U1118" i="5" s="1"/>
  <c r="S1118" i="5"/>
  <c r="V1118" i="5"/>
  <c r="T962" i="5"/>
  <c r="U962" i="5" s="1"/>
  <c r="S962" i="5"/>
  <c r="V962" i="5"/>
  <c r="N1560" i="5"/>
  <c r="R590" i="5"/>
  <c r="V590" i="5" s="1"/>
  <c r="R317" i="5"/>
  <c r="N577" i="5"/>
  <c r="V1173" i="5"/>
  <c r="T1173" i="5"/>
  <c r="U1173" i="5" s="1"/>
  <c r="S1173" i="5"/>
  <c r="V930" i="5"/>
  <c r="T930" i="5"/>
  <c r="U930" i="5" s="1"/>
  <c r="S930" i="5"/>
  <c r="V864" i="5"/>
  <c r="T864" i="5"/>
  <c r="U864" i="5" s="1"/>
  <c r="S864" i="5"/>
  <c r="N793" i="5"/>
  <c r="N891" i="5"/>
  <c r="R826" i="5"/>
  <c r="S826" i="5" s="1"/>
  <c r="N1296" i="5"/>
  <c r="N637" i="5"/>
  <c r="N1315" i="5"/>
  <c r="S941" i="5"/>
  <c r="T941" i="5"/>
  <c r="U941" i="5" s="1"/>
  <c r="V941" i="5"/>
  <c r="R710" i="5"/>
  <c r="N1461" i="5"/>
  <c r="V1225" i="5"/>
  <c r="Q1014" i="5"/>
  <c r="N1014" i="5"/>
  <c r="T968" i="5"/>
  <c r="U968" i="5" s="1"/>
  <c r="S968" i="5"/>
  <c r="V968" i="5"/>
  <c r="Q888" i="5"/>
  <c r="N888" i="5"/>
  <c r="S854" i="5"/>
  <c r="V854" i="5"/>
  <c r="T854" i="5"/>
  <c r="U854" i="5" s="1"/>
  <c r="Q770" i="5"/>
  <c r="N770" i="5"/>
  <c r="Q605" i="5"/>
  <c r="N605" i="5"/>
  <c r="Q387" i="5"/>
  <c r="N387" i="5"/>
  <c r="N541" i="5"/>
  <c r="N1276" i="5"/>
  <c r="S1175" i="5"/>
  <c r="T1175" i="5"/>
  <c r="U1175" i="5" s="1"/>
  <c r="V1175" i="5"/>
  <c r="T1004" i="5"/>
  <c r="U1004" i="5" s="1"/>
  <c r="S1004" i="5"/>
  <c r="V1004" i="5"/>
  <c r="N727" i="5"/>
  <c r="R663" i="5"/>
  <c r="N663" i="5"/>
  <c r="N367" i="5"/>
  <c r="N1354" i="5"/>
  <c r="R1114" i="5"/>
  <c r="V1114" i="5" s="1"/>
  <c r="R1039" i="5"/>
  <c r="R916" i="5"/>
  <c r="R828" i="5"/>
  <c r="R800" i="5"/>
  <c r="R584" i="5"/>
  <c r="N1680" i="5"/>
  <c r="N949" i="5"/>
  <c r="N1410" i="5"/>
  <c r="R855" i="5"/>
  <c r="S694" i="5"/>
  <c r="T694" i="5"/>
  <c r="U694" i="5" s="1"/>
  <c r="V694" i="5"/>
  <c r="R644" i="5"/>
  <c r="N1494" i="5"/>
  <c r="N1341" i="5"/>
  <c r="R1183" i="5"/>
  <c r="R1122" i="5"/>
  <c r="R1080" i="5"/>
  <c r="V1080" i="5" s="1"/>
  <c r="R1024" i="5"/>
  <c r="T1024" i="5" s="1"/>
  <c r="U1024" i="5" s="1"/>
  <c r="R897" i="5"/>
  <c r="N731" i="5"/>
  <c r="R690" i="5"/>
  <c r="S690" i="5" s="1"/>
  <c r="R581" i="5"/>
  <c r="N1611" i="5"/>
  <c r="N1387" i="5"/>
  <c r="R1225" i="5"/>
  <c r="T1225" i="5" s="1"/>
  <c r="U1225" i="5" s="1"/>
  <c r="N1143" i="5"/>
  <c r="R1108" i="5"/>
  <c r="R873" i="5"/>
  <c r="R741" i="5"/>
  <c r="R539" i="5"/>
  <c r="R467" i="5"/>
  <c r="S598" i="5"/>
  <c r="T598" i="5"/>
  <c r="U598" i="5" s="1"/>
  <c r="V598" i="5"/>
  <c r="N913" i="5"/>
  <c r="R455" i="5"/>
  <c r="Q390" i="5"/>
  <c r="N390" i="5"/>
  <c r="R365" i="5"/>
  <c r="S144" i="5"/>
  <c r="V144" i="5"/>
  <c r="T144" i="5"/>
  <c r="U144" i="5" s="1"/>
  <c r="R28" i="5"/>
  <c r="N62" i="5"/>
  <c r="N999" i="5"/>
  <c r="N764" i="5"/>
  <c r="N564" i="5"/>
  <c r="R474" i="5"/>
  <c r="V474" i="5" s="1"/>
  <c r="N452" i="5"/>
  <c r="N372" i="5"/>
  <c r="R308" i="5"/>
  <c r="N251" i="5"/>
  <c r="Q110" i="5"/>
  <c r="N110" i="5"/>
  <c r="V10" i="5"/>
  <c r="R360" i="5"/>
  <c r="N988" i="5"/>
  <c r="N783" i="5"/>
  <c r="N602" i="5"/>
  <c r="R521" i="5"/>
  <c r="V471" i="5"/>
  <c r="T471" i="5"/>
  <c r="U471" i="5" s="1"/>
  <c r="S471" i="5"/>
  <c r="R399" i="5"/>
  <c r="R324" i="5"/>
  <c r="S228" i="5"/>
  <c r="V228" i="5"/>
  <c r="T228" i="5"/>
  <c r="U228" i="5" s="1"/>
  <c r="R35" i="5"/>
  <c r="R53" i="5"/>
  <c r="V53" i="5" s="1"/>
  <c r="R115" i="5"/>
  <c r="N975" i="5"/>
  <c r="N587" i="5"/>
  <c r="R70" i="5"/>
  <c r="S70" i="5" s="1"/>
  <c r="R151" i="5"/>
  <c r="V151" i="5" s="1"/>
  <c r="R585" i="5"/>
  <c r="S447" i="5"/>
  <c r="T447" i="5"/>
  <c r="U447" i="5" s="1"/>
  <c r="V401" i="5"/>
  <c r="R285" i="5"/>
  <c r="N894" i="5"/>
  <c r="N627" i="5"/>
  <c r="N567" i="5"/>
  <c r="N457" i="5"/>
  <c r="N359" i="5"/>
  <c r="R332" i="5"/>
  <c r="R268" i="5"/>
  <c r="T268" i="5" s="1"/>
  <c r="U268" i="5" s="1"/>
  <c r="T243" i="5"/>
  <c r="U243" i="5" s="1"/>
  <c r="V243" i="5"/>
  <c r="S243" i="5"/>
  <c r="R173" i="5"/>
  <c r="S141" i="5"/>
  <c r="V141" i="5"/>
  <c r="T141" i="5"/>
  <c r="U141" i="5" s="1"/>
  <c r="R447" i="5"/>
  <c r="V447" i="5" s="1"/>
  <c r="R208" i="5"/>
  <c r="T208" i="5" s="1"/>
  <c r="U208" i="5" s="1"/>
  <c r="R80" i="5"/>
  <c r="N734" i="5"/>
  <c r="N507" i="5"/>
  <c r="R294" i="5"/>
  <c r="S207" i="5"/>
  <c r="V207" i="5"/>
  <c r="T207" i="5"/>
  <c r="U207" i="5" s="1"/>
  <c r="R175" i="5"/>
  <c r="N897" i="5"/>
  <c r="R477" i="5"/>
  <c r="N269" i="5"/>
  <c r="R237" i="5"/>
  <c r="N103" i="5"/>
  <c r="N946" i="5"/>
  <c r="N595" i="5"/>
  <c r="R458" i="5"/>
  <c r="V458" i="5" s="1"/>
  <c r="N433" i="5"/>
  <c r="N379" i="5"/>
  <c r="T252" i="5"/>
  <c r="U252" i="5" s="1"/>
  <c r="V252" i="5"/>
  <c r="S252" i="5"/>
  <c r="R73" i="5"/>
  <c r="T73" i="5" s="1"/>
  <c r="U73" i="5" s="1"/>
  <c r="N1023" i="5"/>
  <c r="N423" i="5"/>
  <c r="N362" i="5"/>
  <c r="T123" i="5"/>
  <c r="U123" i="5" s="1"/>
  <c r="R5" i="5"/>
  <c r="V5" i="5" s="1"/>
  <c r="V132" i="5"/>
  <c r="T198" i="5"/>
  <c r="U198" i="5" s="1"/>
  <c r="V9" i="5"/>
  <c r="T222" i="5"/>
  <c r="U222" i="5" s="1"/>
  <c r="N485" i="5"/>
  <c r="R227" i="5"/>
  <c r="V227" i="5" s="1"/>
  <c r="N381" i="5"/>
  <c r="N347" i="5"/>
  <c r="T165" i="5"/>
  <c r="U165" i="5" s="1"/>
  <c r="N98" i="5"/>
  <c r="T225" i="5"/>
  <c r="U225" i="5" s="1"/>
  <c r="N332" i="5"/>
  <c r="R2680" i="5"/>
  <c r="R2515" i="5"/>
  <c r="R2211" i="5"/>
  <c r="N2211" i="5"/>
  <c r="R2872" i="5"/>
  <c r="T2872" i="5" s="1"/>
  <c r="U2872" i="5" s="1"/>
  <c r="R2845" i="5"/>
  <c r="T2845" i="5" s="1"/>
  <c r="U2845" i="5" s="1"/>
  <c r="R2689" i="5"/>
  <c r="T2689" i="5" s="1"/>
  <c r="U2689" i="5" s="1"/>
  <c r="R2949" i="5"/>
  <c r="R2589" i="5"/>
  <c r="V2589" i="5" s="1"/>
  <c r="R2966" i="5"/>
  <c r="T2669" i="5"/>
  <c r="U2669" i="5" s="1"/>
  <c r="S2669" i="5"/>
  <c r="V2669" i="5"/>
  <c r="R2830" i="5"/>
  <c r="T2699" i="5"/>
  <c r="U2699" i="5" s="1"/>
  <c r="S2699" i="5"/>
  <c r="V2699" i="5"/>
  <c r="T2339" i="5"/>
  <c r="U2339" i="5" s="1"/>
  <c r="S2339" i="5"/>
  <c r="V2339" i="5"/>
  <c r="V2367" i="5"/>
  <c r="T2367" i="5"/>
  <c r="U2367" i="5" s="1"/>
  <c r="S2367" i="5"/>
  <c r="Q2326" i="5"/>
  <c r="N2326" i="5"/>
  <c r="Q2182" i="5"/>
  <c r="N2182" i="5"/>
  <c r="Q2037" i="5"/>
  <c r="N2037" i="5"/>
  <c r="R1932" i="5"/>
  <c r="N1932" i="5"/>
  <c r="N2731" i="5"/>
  <c r="N2577" i="5"/>
  <c r="R2320" i="5"/>
  <c r="R2121" i="5"/>
  <c r="Q2002" i="5"/>
  <c r="N2002" i="5"/>
  <c r="R1960" i="5"/>
  <c r="Q1921" i="5"/>
  <c r="N1921" i="5"/>
  <c r="R2466" i="5"/>
  <c r="S2466" i="5" s="1"/>
  <c r="V2175" i="5"/>
  <c r="S2175" i="5"/>
  <c r="T2175" i="5"/>
  <c r="U2175" i="5" s="1"/>
  <c r="Q2050" i="5"/>
  <c r="N2050" i="5"/>
  <c r="R1776" i="5"/>
  <c r="T2170" i="5"/>
  <c r="U2170" i="5" s="1"/>
  <c r="S2170" i="5"/>
  <c r="V2170" i="5"/>
  <c r="V2076" i="5"/>
  <c r="T2076" i="5"/>
  <c r="U2076" i="5" s="1"/>
  <c r="S2076" i="5"/>
  <c r="S1856" i="5"/>
  <c r="T1856" i="5"/>
  <c r="U1856" i="5" s="1"/>
  <c r="V1856" i="5"/>
  <c r="T1823" i="5"/>
  <c r="U1823" i="5" s="1"/>
  <c r="S1823" i="5"/>
  <c r="V1823" i="5"/>
  <c r="R1767" i="5"/>
  <c r="N2752" i="5"/>
  <c r="R2254" i="5"/>
  <c r="R2220" i="5"/>
  <c r="R2087" i="5"/>
  <c r="V1876" i="5"/>
  <c r="R2424" i="5"/>
  <c r="S2424" i="5" s="1"/>
  <c r="R2353" i="5"/>
  <c r="T2321" i="5"/>
  <c r="U2321" i="5" s="1"/>
  <c r="S2321" i="5"/>
  <c r="V2321" i="5"/>
  <c r="R2185" i="5"/>
  <c r="R2166" i="5"/>
  <c r="T1805" i="5"/>
  <c r="U1805" i="5" s="1"/>
  <c r="S1805" i="5"/>
  <c r="V1805" i="5"/>
  <c r="R1512" i="5"/>
  <c r="N2844" i="5"/>
  <c r="R2127" i="5"/>
  <c r="T1967" i="5"/>
  <c r="U1967" i="5" s="1"/>
  <c r="S1967" i="5"/>
  <c r="V1967" i="5"/>
  <c r="N2670" i="5"/>
  <c r="R2174" i="5"/>
  <c r="R2056" i="5"/>
  <c r="V2056" i="5" s="1"/>
  <c r="S1982" i="5"/>
  <c r="T1982" i="5"/>
  <c r="U1982" i="5" s="1"/>
  <c r="V1982" i="5"/>
  <c r="R1935" i="5"/>
  <c r="R1887" i="5"/>
  <c r="R2398" i="5"/>
  <c r="R1972" i="5"/>
  <c r="R2286" i="5"/>
  <c r="N2268" i="5"/>
  <c r="R2178" i="5"/>
  <c r="S2006" i="5"/>
  <c r="T2006" i="5"/>
  <c r="U2006" i="5" s="1"/>
  <c r="V2006" i="5"/>
  <c r="R1950" i="5"/>
  <c r="R1902" i="5"/>
  <c r="R2341" i="5"/>
  <c r="N2652" i="5"/>
  <c r="T2465" i="5"/>
  <c r="U2465" i="5" s="1"/>
  <c r="S2465" i="5"/>
  <c r="V2465" i="5"/>
  <c r="R2301" i="5"/>
  <c r="Q2197" i="5"/>
  <c r="N2197" i="5"/>
  <c r="R2119" i="5"/>
  <c r="S1826" i="5"/>
  <c r="T1826" i="5"/>
  <c r="U1826" i="5" s="1"/>
  <c r="V1826" i="5"/>
  <c r="S1736" i="5"/>
  <c r="T1736" i="5"/>
  <c r="U1736" i="5" s="1"/>
  <c r="V1736" i="5"/>
  <c r="S1640" i="5"/>
  <c r="T1640" i="5"/>
  <c r="U1640" i="5" s="1"/>
  <c r="V1640" i="5"/>
  <c r="S1556" i="5"/>
  <c r="T1556" i="5"/>
  <c r="U1556" i="5" s="1"/>
  <c r="V1556" i="5"/>
  <c r="N2290" i="5"/>
  <c r="N1821" i="5"/>
  <c r="R1747" i="5"/>
  <c r="V1747" i="5" s="1"/>
  <c r="S1616" i="5"/>
  <c r="T1616" i="5"/>
  <c r="U1616" i="5" s="1"/>
  <c r="V1616" i="5"/>
  <c r="R1189" i="5"/>
  <c r="N1189" i="5"/>
  <c r="R1479" i="5"/>
  <c r="N1668" i="5"/>
  <c r="R1599" i="5"/>
  <c r="S1343" i="5"/>
  <c r="T1343" i="5"/>
  <c r="U1343" i="5" s="1"/>
  <c r="V1343" i="5"/>
  <c r="S1295" i="5"/>
  <c r="T1295" i="5"/>
  <c r="U1295" i="5" s="1"/>
  <c r="V1295" i="5"/>
  <c r="S1247" i="5"/>
  <c r="T1247" i="5"/>
  <c r="U1247" i="5" s="1"/>
  <c r="V1247" i="5"/>
  <c r="N2028" i="5"/>
  <c r="N1809" i="5"/>
  <c r="N1732" i="5"/>
  <c r="V1635" i="5"/>
  <c r="S1635" i="5"/>
  <c r="T1635" i="5"/>
  <c r="U1635" i="5" s="1"/>
  <c r="V1552" i="5"/>
  <c r="T1552" i="5"/>
  <c r="U1552" i="5" s="1"/>
  <c r="S1552" i="5"/>
  <c r="R1377" i="5"/>
  <c r="T1238" i="5"/>
  <c r="U1238" i="5" s="1"/>
  <c r="S1238" i="5"/>
  <c r="V1238" i="5"/>
  <c r="N2013" i="5"/>
  <c r="T1625" i="5"/>
  <c r="U1625" i="5" s="1"/>
  <c r="S1625" i="5"/>
  <c r="V1625" i="5"/>
  <c r="R1503" i="5"/>
  <c r="R1440" i="5"/>
  <c r="R1287" i="5"/>
  <c r="R1326" i="5"/>
  <c r="R933" i="5"/>
  <c r="R882" i="5"/>
  <c r="N2095" i="5"/>
  <c r="N1795" i="5"/>
  <c r="R1626" i="5"/>
  <c r="V1626" i="5" s="1"/>
  <c r="R1590" i="5"/>
  <c r="T1268" i="5"/>
  <c r="U1268" i="5" s="1"/>
  <c r="S1268" i="5"/>
  <c r="V1268" i="5"/>
  <c r="R984" i="5"/>
  <c r="N1978" i="5"/>
  <c r="R1666" i="5"/>
  <c r="T1666" i="5" s="1"/>
  <c r="U1666" i="5" s="1"/>
  <c r="R1527" i="5"/>
  <c r="N1441" i="5"/>
  <c r="R1398" i="5"/>
  <c r="R1317" i="5"/>
  <c r="N1288" i="5"/>
  <c r="N2077" i="5"/>
  <c r="S1658" i="5"/>
  <c r="T1658" i="5"/>
  <c r="U1658" i="5" s="1"/>
  <c r="V1658" i="5"/>
  <c r="N1617" i="5"/>
  <c r="T1571" i="5"/>
  <c r="U1571" i="5" s="1"/>
  <c r="S1571" i="5"/>
  <c r="V1571" i="5"/>
  <c r="T1436" i="5"/>
  <c r="U1436" i="5" s="1"/>
  <c r="S1436" i="5"/>
  <c r="V1436" i="5"/>
  <c r="T1388" i="5"/>
  <c r="U1388" i="5" s="1"/>
  <c r="S1388" i="5"/>
  <c r="V1388" i="5"/>
  <c r="S1331" i="5"/>
  <c r="T1331" i="5"/>
  <c r="U1331" i="5" s="1"/>
  <c r="V1331" i="5"/>
  <c r="S1283" i="5"/>
  <c r="T1283" i="5"/>
  <c r="U1283" i="5" s="1"/>
  <c r="V1283" i="5"/>
  <c r="S1235" i="5"/>
  <c r="T1235" i="5"/>
  <c r="U1235" i="5" s="1"/>
  <c r="V1235" i="5"/>
  <c r="Q1576" i="5"/>
  <c r="N1576" i="5"/>
  <c r="N1545" i="5"/>
  <c r="R1518" i="5"/>
  <c r="T1250" i="5"/>
  <c r="U1250" i="5" s="1"/>
  <c r="S1250" i="5"/>
  <c r="V1250" i="5"/>
  <c r="N2136" i="5"/>
  <c r="N1935" i="5"/>
  <c r="R1624" i="5"/>
  <c r="T1624" i="5" s="1"/>
  <c r="U1624" i="5" s="1"/>
  <c r="N2398" i="5"/>
  <c r="N2031" i="5"/>
  <c r="Q1741" i="5"/>
  <c r="N1741" i="5"/>
  <c r="S1508" i="5"/>
  <c r="T1508" i="5"/>
  <c r="U1508" i="5" s="1"/>
  <c r="V1508" i="5"/>
  <c r="S1313" i="5"/>
  <c r="T1313" i="5"/>
  <c r="U1313" i="5" s="1"/>
  <c r="V1313" i="5"/>
  <c r="R1218" i="5"/>
  <c r="S902" i="5"/>
  <c r="V902" i="5"/>
  <c r="T902" i="5"/>
  <c r="U902" i="5" s="1"/>
  <c r="N1305" i="5"/>
  <c r="S316" i="5"/>
  <c r="T316" i="5"/>
  <c r="U316" i="5" s="1"/>
  <c r="V316" i="5"/>
  <c r="N1440" i="5"/>
  <c r="S929" i="5"/>
  <c r="T929" i="5"/>
  <c r="U929" i="5" s="1"/>
  <c r="V929" i="5"/>
  <c r="S742" i="5"/>
  <c r="T742" i="5"/>
  <c r="U742" i="5" s="1"/>
  <c r="V742" i="5"/>
  <c r="N1486" i="5"/>
  <c r="R957" i="5"/>
  <c r="N1275" i="5"/>
  <c r="R979" i="5"/>
  <c r="V979" i="5" s="1"/>
  <c r="R1158" i="5"/>
  <c r="R909" i="5"/>
  <c r="R638" i="5"/>
  <c r="N1459" i="5"/>
  <c r="N1207" i="5"/>
  <c r="S1055" i="5"/>
  <c r="T1055" i="5"/>
  <c r="U1055" i="5" s="1"/>
  <c r="V1055" i="5"/>
  <c r="R934" i="5"/>
  <c r="Q853" i="5"/>
  <c r="N853" i="5"/>
  <c r="Q820" i="5"/>
  <c r="N820" i="5"/>
  <c r="N769" i="5"/>
  <c r="Q603" i="5"/>
  <c r="N603" i="5"/>
  <c r="R540" i="5"/>
  <c r="R512" i="5"/>
  <c r="R1171" i="5"/>
  <c r="Q1125" i="5"/>
  <c r="N1125" i="5"/>
  <c r="T980" i="5"/>
  <c r="U980" i="5" s="1"/>
  <c r="S980" i="5"/>
  <c r="V980" i="5"/>
  <c r="Q656" i="5"/>
  <c r="N656" i="5"/>
  <c r="N511" i="5"/>
  <c r="R491" i="5"/>
  <c r="V873" i="5"/>
  <c r="T873" i="5"/>
  <c r="U873" i="5" s="1"/>
  <c r="S873" i="5"/>
  <c r="R635" i="5"/>
  <c r="N1630" i="5"/>
  <c r="N1386" i="5"/>
  <c r="N1150" i="5"/>
  <c r="R1056" i="5"/>
  <c r="Q846" i="5"/>
  <c r="N846" i="5"/>
  <c r="R702" i="5"/>
  <c r="R651" i="5"/>
  <c r="R593" i="5"/>
  <c r="N593" i="5"/>
  <c r="N1774" i="5"/>
  <c r="N1360" i="5"/>
  <c r="R997" i="5"/>
  <c r="R964" i="5"/>
  <c r="R901" i="5"/>
  <c r="N745" i="5"/>
  <c r="N1492" i="5"/>
  <c r="N1015" i="5"/>
  <c r="N680" i="5"/>
  <c r="S580" i="5"/>
  <c r="T580" i="5"/>
  <c r="U580" i="5" s="1"/>
  <c r="V580" i="5"/>
  <c r="N1542" i="5"/>
  <c r="N847" i="5"/>
  <c r="N733" i="5"/>
  <c r="S538" i="5"/>
  <c r="T538" i="5"/>
  <c r="U538" i="5" s="1"/>
  <c r="V538" i="5"/>
  <c r="S466" i="5"/>
  <c r="T466" i="5"/>
  <c r="U466" i="5" s="1"/>
  <c r="V466" i="5"/>
  <c r="T283" i="5"/>
  <c r="U283" i="5" s="1"/>
  <c r="V283" i="5"/>
  <c r="S283" i="5"/>
  <c r="N843" i="5"/>
  <c r="R509" i="5"/>
  <c r="V268" i="5"/>
  <c r="N954" i="5"/>
  <c r="N720" i="5"/>
  <c r="S472" i="5"/>
  <c r="T472" i="5"/>
  <c r="U472" i="5" s="1"/>
  <c r="V472" i="5"/>
  <c r="N278" i="5"/>
  <c r="Q249" i="5"/>
  <c r="N249" i="5"/>
  <c r="R176" i="5"/>
  <c r="R2" i="5"/>
  <c r="S2" i="5" s="1"/>
  <c r="R74" i="5"/>
  <c r="N755" i="5"/>
  <c r="S442" i="5"/>
  <c r="T442" i="5"/>
  <c r="U442" i="5" s="1"/>
  <c r="V442" i="5"/>
  <c r="T130" i="5"/>
  <c r="U130" i="5" s="1"/>
  <c r="V130" i="5"/>
  <c r="S130" i="5"/>
  <c r="N918" i="5"/>
  <c r="N361" i="5"/>
  <c r="R178" i="5"/>
  <c r="R140" i="5"/>
  <c r="R16" i="5"/>
  <c r="R513" i="5"/>
  <c r="N886" i="5"/>
  <c r="S376" i="5"/>
  <c r="T376" i="5"/>
  <c r="U376" i="5" s="1"/>
  <c r="V376" i="5"/>
  <c r="N1063" i="5"/>
  <c r="N797" i="5"/>
  <c r="R428" i="5"/>
  <c r="N287" i="5"/>
  <c r="R255" i="5"/>
  <c r="S60" i="5"/>
  <c r="T60" i="5"/>
  <c r="U60" i="5" s="1"/>
  <c r="V60" i="5"/>
  <c r="N1180" i="5"/>
  <c r="N525" i="5"/>
  <c r="R453" i="5"/>
  <c r="S411" i="5"/>
  <c r="V411" i="5"/>
  <c r="R377" i="5"/>
  <c r="R295" i="5"/>
  <c r="N172" i="5"/>
  <c r="R43" i="5"/>
  <c r="N1041" i="5"/>
  <c r="N788" i="5"/>
  <c r="T477" i="5"/>
  <c r="U477" i="5" s="1"/>
  <c r="V477" i="5"/>
  <c r="S477" i="5"/>
  <c r="N79" i="5"/>
  <c r="R40" i="5"/>
  <c r="T40" i="5" s="1"/>
  <c r="U40" i="5" s="1"/>
  <c r="N702" i="5"/>
  <c r="N500" i="5"/>
  <c r="R254" i="5"/>
  <c r="N143" i="5"/>
  <c r="R113" i="5"/>
  <c r="N46" i="5"/>
  <c r="N852" i="5"/>
  <c r="R411" i="5"/>
  <c r="T411" i="5" s="1"/>
  <c r="U411" i="5" s="1"/>
  <c r="R264" i="5"/>
  <c r="R203" i="5"/>
  <c r="R91" i="5"/>
  <c r="T91" i="5" s="1"/>
  <c r="U91" i="5" s="1"/>
  <c r="N922" i="5"/>
  <c r="N773" i="5"/>
  <c r="R426" i="5"/>
  <c r="S426" i="5" s="1"/>
  <c r="S364" i="5"/>
  <c r="T364" i="5"/>
  <c r="U364" i="5" s="1"/>
  <c r="V364" i="5"/>
  <c r="R250" i="5"/>
  <c r="T842" i="5"/>
  <c r="U842" i="5" s="1"/>
  <c r="N351" i="5"/>
  <c r="V198" i="5"/>
  <c r="N68" i="5"/>
  <c r="R95" i="5"/>
  <c r="V95" i="5" s="1"/>
  <c r="R29" i="5"/>
  <c r="T29" i="5" s="1"/>
  <c r="U29" i="5" s="1"/>
  <c r="N191" i="5"/>
  <c r="T192" i="5"/>
  <c r="U192" i="5" s="1"/>
  <c r="N56" i="5"/>
  <c r="V225" i="5"/>
  <c r="N236" i="5"/>
  <c r="N107" i="5"/>
  <c r="R2643" i="5"/>
  <c r="R2908" i="5"/>
  <c r="T2908" i="5" s="1"/>
  <c r="U2908" i="5" s="1"/>
  <c r="R2817" i="5"/>
  <c r="S2905" i="5"/>
  <c r="T2905" i="5"/>
  <c r="U2905" i="5" s="1"/>
  <c r="V2905" i="5"/>
  <c r="R2858" i="5"/>
  <c r="R2712" i="5"/>
  <c r="V2712" i="5" s="1"/>
  <c r="R2505" i="5"/>
  <c r="S2036" i="5"/>
  <c r="T2036" i="5"/>
  <c r="U2036" i="5" s="1"/>
  <c r="V2036" i="5"/>
  <c r="R1548" i="5"/>
  <c r="S1548" i="5" s="1"/>
  <c r="T2273" i="5"/>
  <c r="U2273" i="5" s="1"/>
  <c r="S2273" i="5"/>
  <c r="V2273" i="5"/>
  <c r="S1874" i="5"/>
  <c r="T1874" i="5"/>
  <c r="U1874" i="5" s="1"/>
  <c r="V1874" i="5"/>
  <c r="R1785" i="5"/>
  <c r="N2317" i="5"/>
  <c r="R2269" i="5"/>
  <c r="T2174" i="5"/>
  <c r="U2174" i="5" s="1"/>
  <c r="S2174" i="5"/>
  <c r="V2174" i="5"/>
  <c r="R2118" i="5"/>
  <c r="N2118" i="5"/>
  <c r="R2077" i="5"/>
  <c r="Q1833" i="5"/>
  <c r="N1833" i="5"/>
  <c r="S1694" i="5"/>
  <c r="T1694" i="5"/>
  <c r="U1694" i="5" s="1"/>
  <c r="V1694" i="5"/>
  <c r="N2578" i="5"/>
  <c r="T2165" i="5"/>
  <c r="U2165" i="5" s="1"/>
  <c r="S2165" i="5"/>
  <c r="V2165" i="5"/>
  <c r="R1914" i="5"/>
  <c r="S1766" i="5"/>
  <c r="T1766" i="5"/>
  <c r="U1766" i="5" s="1"/>
  <c r="V1766" i="5"/>
  <c r="N2505" i="5"/>
  <c r="R2141" i="5"/>
  <c r="R2034" i="5"/>
  <c r="V2034" i="5" s="1"/>
  <c r="S2000" i="5"/>
  <c r="T2000" i="5"/>
  <c r="U2000" i="5" s="1"/>
  <c r="V2000" i="5"/>
  <c r="T1919" i="5"/>
  <c r="U1919" i="5" s="1"/>
  <c r="S1919" i="5"/>
  <c r="V1919" i="5"/>
  <c r="N2824" i="5"/>
  <c r="R2263" i="5"/>
  <c r="N2263" i="5"/>
  <c r="N2236" i="5"/>
  <c r="R2086" i="5"/>
  <c r="R1992" i="5"/>
  <c r="R1933" i="5"/>
  <c r="S1933" i="5" s="1"/>
  <c r="R1896" i="5"/>
  <c r="S1502" i="5"/>
  <c r="T1502" i="5"/>
  <c r="U1502" i="5" s="1"/>
  <c r="V1502" i="5"/>
  <c r="N2081" i="5"/>
  <c r="R2025" i="5"/>
  <c r="S1934" i="5"/>
  <c r="T1934" i="5"/>
  <c r="U1934" i="5" s="1"/>
  <c r="V1934" i="5"/>
  <c r="S1886" i="5"/>
  <c r="T1886" i="5"/>
  <c r="U1886" i="5" s="1"/>
  <c r="V1886" i="5"/>
  <c r="R1830" i="5"/>
  <c r="N2619" i="5"/>
  <c r="R2096" i="5"/>
  <c r="T2015" i="5"/>
  <c r="U2015" i="5" s="1"/>
  <c r="S2015" i="5"/>
  <c r="V2015" i="5"/>
  <c r="R1812" i="5"/>
  <c r="V1812" i="5" s="1"/>
  <c r="N2659" i="5"/>
  <c r="R2337" i="5"/>
  <c r="T2337" i="5" s="1"/>
  <c r="U2337" i="5" s="1"/>
  <c r="R1845" i="5"/>
  <c r="N2906" i="5"/>
  <c r="R2385" i="5"/>
  <c r="S2385" i="5" s="1"/>
  <c r="R2109" i="5"/>
  <c r="R1998" i="5"/>
  <c r="R1941" i="5"/>
  <c r="N2464" i="5"/>
  <c r="N2412" i="5"/>
  <c r="R2197" i="5"/>
  <c r="N2144" i="5"/>
  <c r="Q2119" i="5"/>
  <c r="N2119" i="5"/>
  <c r="N2090" i="5"/>
  <c r="T1817" i="5"/>
  <c r="U1817" i="5" s="1"/>
  <c r="S1817" i="5"/>
  <c r="V1817" i="5"/>
  <c r="N2254" i="5"/>
  <c r="N1603" i="5"/>
  <c r="T1280" i="5"/>
  <c r="U1280" i="5" s="1"/>
  <c r="S1280" i="5"/>
  <c r="V1280" i="5"/>
  <c r="N1069" i="5"/>
  <c r="R1687" i="5"/>
  <c r="V1687" i="5" s="1"/>
  <c r="R1546" i="5"/>
  <c r="V1528" i="5"/>
  <c r="T1528" i="5"/>
  <c r="U1528" i="5" s="1"/>
  <c r="S1528" i="5"/>
  <c r="N1470" i="5"/>
  <c r="S1409" i="5"/>
  <c r="T1409" i="5"/>
  <c r="U1409" i="5" s="1"/>
  <c r="V1409" i="5"/>
  <c r="N2032" i="5"/>
  <c r="R1803" i="5"/>
  <c r="N1744" i="5"/>
  <c r="R1663" i="5"/>
  <c r="T1663" i="5" s="1"/>
  <c r="U1663" i="5" s="1"/>
  <c r="N1593" i="5"/>
  <c r="R1525" i="5"/>
  <c r="S1525" i="5" s="1"/>
  <c r="N2016" i="5"/>
  <c r="R1804" i="5"/>
  <c r="V1804" i="5" s="1"/>
  <c r="N1720" i="5"/>
  <c r="N2011" i="5"/>
  <c r="N1615" i="5"/>
  <c r="S1439" i="5"/>
  <c r="T1439" i="5"/>
  <c r="U1439" i="5" s="1"/>
  <c r="V1439" i="5"/>
  <c r="R1239" i="5"/>
  <c r="N1807" i="5"/>
  <c r="R1638" i="5"/>
  <c r="T1430" i="5"/>
  <c r="U1430" i="5" s="1"/>
  <c r="S1430" i="5"/>
  <c r="V1430" i="5"/>
  <c r="R1359" i="5"/>
  <c r="S1325" i="5"/>
  <c r="T1325" i="5"/>
  <c r="U1325" i="5" s="1"/>
  <c r="V1325" i="5"/>
  <c r="R1291" i="5"/>
  <c r="R1254" i="5"/>
  <c r="T1058" i="5"/>
  <c r="U1058" i="5" s="1"/>
  <c r="S1058" i="5"/>
  <c r="V1058" i="5"/>
  <c r="Q984" i="5"/>
  <c r="N984" i="5"/>
  <c r="N2352" i="5"/>
  <c r="N1951" i="5"/>
  <c r="R1560" i="5"/>
  <c r="S1489" i="5"/>
  <c r="V1489" i="5"/>
  <c r="T1489" i="5"/>
  <c r="U1489" i="5" s="1"/>
  <c r="S1397" i="5"/>
  <c r="T1397" i="5"/>
  <c r="U1397" i="5" s="1"/>
  <c r="V1397" i="5"/>
  <c r="N2293" i="5"/>
  <c r="N1989" i="5"/>
  <c r="R1758" i="5"/>
  <c r="V1758" i="5" s="1"/>
  <c r="R1719" i="5"/>
  <c r="R1642" i="5"/>
  <c r="V1642" i="5" s="1"/>
  <c r="N1555" i="5"/>
  <c r="N1923" i="5"/>
  <c r="R1740" i="5"/>
  <c r="N1618" i="5"/>
  <c r="N1566" i="5"/>
  <c r="N1725" i="5"/>
  <c r="R1417" i="5"/>
  <c r="V1417" i="5" s="1"/>
  <c r="N2029" i="5"/>
  <c r="R1741" i="5"/>
  <c r="R1692" i="5"/>
  <c r="V1692" i="5" s="1"/>
  <c r="R1647" i="5"/>
  <c r="S1586" i="5"/>
  <c r="T1586" i="5"/>
  <c r="U1586" i="5" s="1"/>
  <c r="V1586" i="5"/>
  <c r="Q1501" i="5"/>
  <c r="N1501" i="5"/>
  <c r="S1217" i="5"/>
  <c r="T1217" i="5"/>
  <c r="U1217" i="5" s="1"/>
  <c r="V1217" i="5"/>
  <c r="N1515" i="5"/>
  <c r="N1303" i="5"/>
  <c r="R1201" i="5"/>
  <c r="R1032" i="5"/>
  <c r="T986" i="5"/>
  <c r="U986" i="5" s="1"/>
  <c r="S986" i="5"/>
  <c r="V986" i="5"/>
  <c r="S965" i="5"/>
  <c r="T965" i="5"/>
  <c r="U965" i="5" s="1"/>
  <c r="V965" i="5"/>
  <c r="N763" i="5"/>
  <c r="R662" i="5"/>
  <c r="R518" i="5"/>
  <c r="R353" i="5"/>
  <c r="N1437" i="5"/>
  <c r="R692" i="5"/>
  <c r="R1053" i="5"/>
  <c r="R666" i="5"/>
  <c r="N1273" i="5"/>
  <c r="V1140" i="5"/>
  <c r="S1140" i="5"/>
  <c r="T1140" i="5"/>
  <c r="U1140" i="5" s="1"/>
  <c r="R752" i="5"/>
  <c r="N1234" i="5"/>
  <c r="Q1137" i="5"/>
  <c r="N1137" i="5"/>
  <c r="R761" i="5"/>
  <c r="V761" i="5" s="1"/>
  <c r="S1205" i="5"/>
  <c r="T1205" i="5"/>
  <c r="U1205" i="5" s="1"/>
  <c r="V1205" i="5"/>
  <c r="R1170" i="5"/>
  <c r="R961" i="5"/>
  <c r="V961" i="5" s="1"/>
  <c r="Q934" i="5"/>
  <c r="N934" i="5"/>
  <c r="R888" i="5"/>
  <c r="Q850" i="5"/>
  <c r="N850" i="5"/>
  <c r="Q798" i="5"/>
  <c r="N798" i="5"/>
  <c r="Q698" i="5"/>
  <c r="N698" i="5"/>
  <c r="N1246" i="5"/>
  <c r="Q925" i="5"/>
  <c r="N925" i="5"/>
  <c r="N655" i="5"/>
  <c r="R591" i="5"/>
  <c r="S591" i="5" s="1"/>
  <c r="N439" i="5"/>
  <c r="N1330" i="5"/>
  <c r="N870" i="5"/>
  <c r="S634" i="5"/>
  <c r="T634" i="5"/>
  <c r="U634" i="5" s="1"/>
  <c r="V634" i="5"/>
  <c r="N1503" i="5"/>
  <c r="N1198" i="5"/>
  <c r="R1141" i="5"/>
  <c r="V1141" i="5" s="1"/>
  <c r="R1113" i="5"/>
  <c r="R1089" i="5"/>
  <c r="N1054" i="5"/>
  <c r="R846" i="5"/>
  <c r="R795" i="5"/>
  <c r="S592" i="5"/>
  <c r="T592" i="5"/>
  <c r="U592" i="5" s="1"/>
  <c r="V592" i="5"/>
  <c r="N1645" i="5"/>
  <c r="N1339" i="5"/>
  <c r="N1197" i="5"/>
  <c r="R1051" i="5"/>
  <c r="R1227" i="5"/>
  <c r="R1012" i="5"/>
  <c r="T1012" i="5" s="1"/>
  <c r="U1012" i="5" s="1"/>
  <c r="N775" i="5"/>
  <c r="R725" i="5"/>
  <c r="R674" i="5"/>
  <c r="N631" i="5"/>
  <c r="N1506" i="5"/>
  <c r="N1365" i="5"/>
  <c r="R648" i="5"/>
  <c r="N373" i="5"/>
  <c r="N785" i="5"/>
  <c r="Q449" i="5"/>
  <c r="N449" i="5"/>
  <c r="R386" i="5"/>
  <c r="Q308" i="5"/>
  <c r="N308" i="5"/>
  <c r="Q266" i="5"/>
  <c r="N266" i="5"/>
  <c r="R136" i="5"/>
  <c r="N927" i="5"/>
  <c r="Q276" i="5"/>
  <c r="N276" i="5"/>
  <c r="T175" i="5"/>
  <c r="U175" i="5" s="1"/>
  <c r="S175" i="5"/>
  <c r="V175" i="5"/>
  <c r="R10" i="5"/>
  <c r="T10" i="5" s="1"/>
  <c r="U10" i="5" s="1"/>
  <c r="N964" i="5"/>
  <c r="N729" i="5"/>
  <c r="R429" i="5"/>
  <c r="S429" i="5" s="1"/>
  <c r="N357" i="5"/>
  <c r="T288" i="5"/>
  <c r="U288" i="5" s="1"/>
  <c r="S288" i="5"/>
  <c r="V288" i="5"/>
  <c r="R26" i="5"/>
  <c r="N858" i="5"/>
  <c r="N416" i="5"/>
  <c r="S382" i="5"/>
  <c r="T382" i="5"/>
  <c r="U382" i="5" s="1"/>
  <c r="V382" i="5"/>
  <c r="R354" i="5"/>
  <c r="S354" i="5" s="1"/>
  <c r="R311" i="5"/>
  <c r="Q176" i="5"/>
  <c r="N176" i="5"/>
  <c r="R103" i="5"/>
  <c r="R299" i="5"/>
  <c r="N835" i="5"/>
  <c r="N585" i="5"/>
  <c r="R363" i="5"/>
  <c r="V363" i="5" s="1"/>
  <c r="R258" i="5"/>
  <c r="N1053" i="5"/>
  <c r="N780" i="5"/>
  <c r="N607" i="5"/>
  <c r="V284" i="5"/>
  <c r="S284" i="5"/>
  <c r="T284" i="5"/>
  <c r="U284" i="5" s="1"/>
  <c r="R226" i="5"/>
  <c r="T226" i="5" s="1"/>
  <c r="U226" i="5" s="1"/>
  <c r="N1129" i="5"/>
  <c r="R494" i="5"/>
  <c r="N410" i="5"/>
  <c r="R241" i="5"/>
  <c r="N1000" i="5"/>
  <c r="N777" i="5"/>
  <c r="R578" i="5"/>
  <c r="R347" i="5"/>
  <c r="N1095" i="5"/>
  <c r="N666" i="5"/>
  <c r="N286" i="5"/>
  <c r="N112" i="5"/>
  <c r="N599" i="5"/>
  <c r="R326" i="5"/>
  <c r="N307" i="5"/>
  <c r="N202" i="5"/>
  <c r="R148" i="5"/>
  <c r="T148" i="5" s="1"/>
  <c r="U148" i="5" s="1"/>
  <c r="N880" i="5"/>
  <c r="N771" i="5"/>
  <c r="R280" i="5"/>
  <c r="N61" i="5"/>
  <c r="N248" i="5"/>
  <c r="N348" i="5"/>
  <c r="T114" i="5"/>
  <c r="U114" i="5" s="1"/>
  <c r="N513" i="5"/>
  <c r="V81" i="5"/>
  <c r="N264" i="5"/>
  <c r="V135" i="5"/>
  <c r="N306" i="5"/>
  <c r="N89" i="5"/>
  <c r="N254" i="5"/>
  <c r="V192" i="5"/>
  <c r="R161" i="5"/>
  <c r="S161" i="5" s="1"/>
  <c r="N8" i="5"/>
  <c r="N206" i="5"/>
  <c r="R38" i="5"/>
  <c r="V38" i="5" s="1"/>
  <c r="T63" i="5"/>
  <c r="U63" i="5" s="1"/>
  <c r="R2568" i="5"/>
  <c r="V2568" i="5" s="1"/>
  <c r="R2968" i="5"/>
  <c r="T2968" i="5" s="1"/>
  <c r="U2968" i="5" s="1"/>
  <c r="R2814" i="5"/>
  <c r="R2598" i="5"/>
  <c r="N3032" i="5"/>
  <c r="R2758" i="5"/>
  <c r="T2627" i="5"/>
  <c r="U2627" i="5" s="1"/>
  <c r="S2627" i="5"/>
  <c r="V2627" i="5"/>
  <c r="T2411" i="5"/>
  <c r="U2411" i="5" s="1"/>
  <c r="S2411" i="5"/>
  <c r="V2411" i="5"/>
  <c r="N2763" i="5"/>
  <c r="S2452" i="5"/>
  <c r="V2452" i="5"/>
  <c r="T2452" i="5"/>
  <c r="U2452" i="5" s="1"/>
  <c r="R2235" i="5"/>
  <c r="N2235" i="5"/>
  <c r="Q1728" i="5"/>
  <c r="N1728" i="5"/>
  <c r="R1632" i="5"/>
  <c r="N1632" i="5"/>
  <c r="N2710" i="5"/>
  <c r="S1994" i="5"/>
  <c r="T1994" i="5"/>
  <c r="U1994" i="5" s="1"/>
  <c r="V1994" i="5"/>
  <c r="Q1873" i="5"/>
  <c r="N1873" i="5"/>
  <c r="T1727" i="5"/>
  <c r="U1727" i="5" s="1"/>
  <c r="S1727" i="5"/>
  <c r="V1727" i="5"/>
  <c r="T1655" i="5"/>
  <c r="U1655" i="5" s="1"/>
  <c r="S1655" i="5"/>
  <c r="V1655" i="5"/>
  <c r="T2219" i="5"/>
  <c r="U2219" i="5" s="1"/>
  <c r="S2219" i="5"/>
  <c r="V2219" i="5"/>
  <c r="V1966" i="5"/>
  <c r="T1966" i="5"/>
  <c r="U1966" i="5" s="1"/>
  <c r="S1966" i="5"/>
  <c r="S1832" i="5"/>
  <c r="T1832" i="5"/>
  <c r="U1832" i="5" s="1"/>
  <c r="V1832" i="5"/>
  <c r="N2814" i="5"/>
  <c r="R2382" i="5"/>
  <c r="R2295" i="5"/>
  <c r="T2099" i="5"/>
  <c r="U2099" i="5" s="1"/>
  <c r="S2099" i="5"/>
  <c r="V2099" i="5"/>
  <c r="R2074" i="5"/>
  <c r="V1885" i="5"/>
  <c r="V1852" i="5"/>
  <c r="V1819" i="5"/>
  <c r="S2503" i="5"/>
  <c r="V2503" i="5"/>
  <c r="T2503" i="5"/>
  <c r="U2503" i="5" s="1"/>
  <c r="R2415" i="5"/>
  <c r="R1815" i="5"/>
  <c r="R1990" i="5"/>
  <c r="S1724" i="5"/>
  <c r="T1724" i="5"/>
  <c r="U1724" i="5" s="1"/>
  <c r="V1724" i="5"/>
  <c r="T1511" i="5"/>
  <c r="U1511" i="5" s="1"/>
  <c r="S1511" i="5"/>
  <c r="V1511" i="5"/>
  <c r="N2538" i="5"/>
  <c r="N2217" i="5"/>
  <c r="S2048" i="5"/>
  <c r="T2048" i="5"/>
  <c r="U2048" i="5" s="1"/>
  <c r="V2048" i="5"/>
  <c r="N2583" i="5"/>
  <c r="R2358" i="5"/>
  <c r="R2322" i="5"/>
  <c r="R2292" i="5"/>
  <c r="N2186" i="5"/>
  <c r="Q2014" i="5"/>
  <c r="N2014" i="5"/>
  <c r="S2054" i="5"/>
  <c r="T2054" i="5"/>
  <c r="U2054" i="5" s="1"/>
  <c r="V2054" i="5"/>
  <c r="R2188" i="5"/>
  <c r="N2259" i="5"/>
  <c r="T1883" i="5"/>
  <c r="U1883" i="5" s="1"/>
  <c r="S1883" i="5"/>
  <c r="V1883" i="5"/>
  <c r="N2185" i="5"/>
  <c r="V1779" i="5"/>
  <c r="T1779" i="5"/>
  <c r="U1779" i="5" s="1"/>
  <c r="S1779" i="5"/>
  <c r="R1711" i="5"/>
  <c r="R1408" i="5"/>
  <c r="N1408" i="5"/>
  <c r="R1371" i="5"/>
  <c r="N1371" i="5"/>
  <c r="R1209" i="5"/>
  <c r="N1209" i="5"/>
  <c r="R1119" i="5"/>
  <c r="N1119" i="5"/>
  <c r="S1061" i="5"/>
  <c r="T1061" i="5"/>
  <c r="U1061" i="5" s="1"/>
  <c r="V1061" i="5"/>
  <c r="V1791" i="5"/>
  <c r="R1456" i="5"/>
  <c r="V1407" i="5"/>
  <c r="T1407" i="5"/>
  <c r="U1407" i="5" s="1"/>
  <c r="S1407" i="5"/>
  <c r="N2400" i="5"/>
  <c r="N2020" i="5"/>
  <c r="N1582" i="5"/>
  <c r="V1483" i="5"/>
  <c r="S1483" i="5"/>
  <c r="T1483" i="5"/>
  <c r="U1483" i="5" s="1"/>
  <c r="T1124" i="5"/>
  <c r="U1124" i="5" s="1"/>
  <c r="S1124" i="5"/>
  <c r="V1124" i="5"/>
  <c r="N2010" i="5"/>
  <c r="R1537" i="5"/>
  <c r="R1425" i="5"/>
  <c r="T1310" i="5"/>
  <c r="U1310" i="5" s="1"/>
  <c r="S1310" i="5"/>
  <c r="V1310" i="5"/>
  <c r="N2004" i="5"/>
  <c r="R1738" i="5"/>
  <c r="N1738" i="5"/>
  <c r="N1684" i="5"/>
  <c r="T1601" i="5"/>
  <c r="U1601" i="5" s="1"/>
  <c r="S1601" i="5"/>
  <c r="V1601" i="5"/>
  <c r="S1253" i="5"/>
  <c r="T1253" i="5"/>
  <c r="U1253" i="5" s="1"/>
  <c r="V1253" i="5"/>
  <c r="Q1057" i="5"/>
  <c r="N1057" i="5"/>
  <c r="S983" i="5"/>
  <c r="T983" i="5"/>
  <c r="U983" i="5" s="1"/>
  <c r="V983" i="5"/>
  <c r="T1769" i="5"/>
  <c r="U1769" i="5" s="1"/>
  <c r="S1769" i="5"/>
  <c r="V1769" i="5"/>
  <c r="R1396" i="5"/>
  <c r="N1396" i="5"/>
  <c r="T1220" i="5"/>
  <c r="U1220" i="5" s="1"/>
  <c r="S1220" i="5"/>
  <c r="V1220" i="5"/>
  <c r="R1120" i="5"/>
  <c r="N1120" i="5"/>
  <c r="N2350" i="5"/>
  <c r="R1602" i="5"/>
  <c r="N1510" i="5"/>
  <c r="S1463" i="5"/>
  <c r="V1463" i="5"/>
  <c r="T1463" i="5"/>
  <c r="U1463" i="5" s="1"/>
  <c r="R1435" i="5"/>
  <c r="N1393" i="5"/>
  <c r="N2269" i="5"/>
  <c r="N1968" i="5"/>
  <c r="T1613" i="5"/>
  <c r="U1613" i="5" s="1"/>
  <c r="S1613" i="5"/>
  <c r="V1613" i="5"/>
  <c r="T1136" i="5"/>
  <c r="U1136" i="5" s="1"/>
  <c r="S1136" i="5"/>
  <c r="V1136" i="5"/>
  <c r="N1911" i="5"/>
  <c r="R1564" i="5"/>
  <c r="V1564" i="5" s="1"/>
  <c r="N1534" i="5"/>
  <c r="N1513" i="5"/>
  <c r="T1298" i="5"/>
  <c r="U1298" i="5" s="1"/>
  <c r="S1298" i="5"/>
  <c r="V1298" i="5"/>
  <c r="N2104" i="5"/>
  <c r="N1881" i="5"/>
  <c r="R1461" i="5"/>
  <c r="T1346" i="5"/>
  <c r="U1346" i="5" s="1"/>
  <c r="S1346" i="5"/>
  <c r="V1346" i="5"/>
  <c r="R1275" i="5"/>
  <c r="N2025" i="5"/>
  <c r="T1643" i="5"/>
  <c r="U1643" i="5" s="1"/>
  <c r="S1643" i="5"/>
  <c r="V1643" i="5"/>
  <c r="T1442" i="5"/>
  <c r="U1442" i="5" s="1"/>
  <c r="S1442" i="5"/>
  <c r="V1442" i="5"/>
  <c r="T1208" i="5"/>
  <c r="U1208" i="5" s="1"/>
  <c r="S1208" i="5"/>
  <c r="V1208" i="5"/>
  <c r="T1094" i="5"/>
  <c r="U1094" i="5" s="1"/>
  <c r="S1094" i="5"/>
  <c r="V1094" i="5"/>
  <c r="N1504" i="5"/>
  <c r="N1293" i="5"/>
  <c r="V1102" i="5"/>
  <c r="S1102" i="5"/>
  <c r="T1102" i="5"/>
  <c r="U1102" i="5" s="1"/>
  <c r="S878" i="5"/>
  <c r="T878" i="5"/>
  <c r="U878" i="5" s="1"/>
  <c r="V878" i="5"/>
  <c r="S352" i="5"/>
  <c r="T352" i="5"/>
  <c r="U352" i="5" s="1"/>
  <c r="V352" i="5"/>
  <c r="N1435" i="5"/>
  <c r="N1446" i="5"/>
  <c r="R1074" i="5"/>
  <c r="S884" i="5"/>
  <c r="V884" i="5"/>
  <c r="T884" i="5"/>
  <c r="U884" i="5" s="1"/>
  <c r="R759" i="5"/>
  <c r="N1759" i="5"/>
  <c r="N1245" i="5"/>
  <c r="R1138" i="5"/>
  <c r="V1138" i="5" s="1"/>
  <c r="R680" i="5"/>
  <c r="N1669" i="5"/>
  <c r="N1231" i="5"/>
  <c r="V904" i="5"/>
  <c r="T904" i="5"/>
  <c r="U904" i="5" s="1"/>
  <c r="S904" i="5"/>
  <c r="R689" i="5"/>
  <c r="N1404" i="5"/>
  <c r="N1200" i="5"/>
  <c r="Q1159" i="5"/>
  <c r="N1159" i="5"/>
  <c r="T1112" i="5"/>
  <c r="U1112" i="5" s="1"/>
  <c r="S1112" i="5"/>
  <c r="V1112" i="5"/>
  <c r="Q1002" i="5"/>
  <c r="N1002" i="5"/>
  <c r="Q817" i="5"/>
  <c r="N817" i="5"/>
  <c r="N697" i="5"/>
  <c r="Q366" i="5"/>
  <c r="N366" i="5"/>
  <c r="T292" i="5"/>
  <c r="U292" i="5" s="1"/>
  <c r="V292" i="5"/>
  <c r="S292" i="5"/>
  <c r="N1240" i="5"/>
  <c r="R1125" i="5"/>
  <c r="Q814" i="5"/>
  <c r="N814" i="5"/>
  <c r="Q684" i="5"/>
  <c r="N684" i="5"/>
  <c r="Q584" i="5"/>
  <c r="N584" i="5"/>
  <c r="N1299" i="5"/>
  <c r="R1152" i="5"/>
  <c r="V1152" i="5" s="1"/>
  <c r="R1093" i="5"/>
  <c r="T868" i="5"/>
  <c r="U868" i="5" s="1"/>
  <c r="V868" i="5"/>
  <c r="S868" i="5"/>
  <c r="R825" i="5"/>
  <c r="N685" i="5"/>
  <c r="N1362" i="5"/>
  <c r="R1192" i="5"/>
  <c r="R1005" i="5"/>
  <c r="R969" i="5"/>
  <c r="V969" i="5" s="1"/>
  <c r="N940" i="5"/>
  <c r="S896" i="5"/>
  <c r="T896" i="5"/>
  <c r="U896" i="5" s="1"/>
  <c r="V896" i="5"/>
  <c r="R737" i="5"/>
  <c r="N737" i="5"/>
  <c r="R686" i="5"/>
  <c r="N686" i="5"/>
  <c r="N643" i="5"/>
  <c r="N1188" i="5"/>
  <c r="R852" i="5"/>
  <c r="R788" i="5"/>
  <c r="N529" i="5"/>
  <c r="N1003" i="5"/>
  <c r="R927" i="5"/>
  <c r="S724" i="5"/>
  <c r="T724" i="5"/>
  <c r="U724" i="5" s="1"/>
  <c r="V724" i="5"/>
  <c r="T1478" i="5"/>
  <c r="U1478" i="5" s="1"/>
  <c r="N1363" i="5"/>
  <c r="R1096" i="5"/>
  <c r="R835" i="5"/>
  <c r="S682" i="5"/>
  <c r="T682" i="5"/>
  <c r="U682" i="5" s="1"/>
  <c r="V682" i="5"/>
  <c r="R597" i="5"/>
  <c r="T265" i="5"/>
  <c r="U265" i="5" s="1"/>
  <c r="V265" i="5"/>
  <c r="S265" i="5"/>
  <c r="S526" i="5"/>
  <c r="T526" i="5"/>
  <c r="U526" i="5" s="1"/>
  <c r="V526" i="5"/>
  <c r="N782" i="5"/>
  <c r="N504" i="5"/>
  <c r="T16" i="5"/>
  <c r="U16" i="5" s="1"/>
  <c r="S16" i="5"/>
  <c r="V16" i="5"/>
  <c r="R907" i="5"/>
  <c r="V907" i="5" s="1"/>
  <c r="Q404" i="5"/>
  <c r="N404" i="5"/>
  <c r="Q345" i="5"/>
  <c r="N345" i="5"/>
  <c r="Q303" i="5"/>
  <c r="N303" i="5"/>
  <c r="Q273" i="5"/>
  <c r="N273" i="5"/>
  <c r="Q246" i="5"/>
  <c r="N246" i="5"/>
  <c r="R44" i="5"/>
  <c r="N44" i="5"/>
  <c r="R160" i="5"/>
  <c r="V86" i="5"/>
  <c r="S86" i="5"/>
  <c r="T86" i="5"/>
  <c r="U86" i="5" s="1"/>
  <c r="N937" i="5"/>
  <c r="N699" i="5"/>
  <c r="N427" i="5"/>
  <c r="R312" i="5"/>
  <c r="R286" i="5"/>
  <c r="S21" i="5"/>
  <c r="V21" i="5"/>
  <c r="T21" i="5"/>
  <c r="U21" i="5" s="1"/>
  <c r="N806" i="5"/>
  <c r="N573" i="5"/>
  <c r="R233" i="5"/>
  <c r="Q35" i="5"/>
  <c r="N35" i="5"/>
  <c r="N832" i="5"/>
  <c r="N501" i="5"/>
  <c r="N776" i="5"/>
  <c r="S417" i="5"/>
  <c r="V417" i="5"/>
  <c r="T417" i="5"/>
  <c r="U417" i="5" s="1"/>
  <c r="R383" i="5"/>
  <c r="R282" i="5"/>
  <c r="N253" i="5"/>
  <c r="N1084" i="5"/>
  <c r="V371" i="5"/>
  <c r="R342" i="5"/>
  <c r="N325" i="5"/>
  <c r="S294" i="5"/>
  <c r="V294" i="5"/>
  <c r="T294" i="5"/>
  <c r="U294" i="5" s="1"/>
  <c r="S267" i="5"/>
  <c r="V267" i="5"/>
  <c r="T267" i="5"/>
  <c r="U267" i="5" s="1"/>
  <c r="R164" i="5"/>
  <c r="R133" i="5"/>
  <c r="N997" i="5"/>
  <c r="N767" i="5"/>
  <c r="S370" i="5"/>
  <c r="T370" i="5"/>
  <c r="U370" i="5" s="1"/>
  <c r="V370" i="5"/>
  <c r="R230" i="5"/>
  <c r="R155" i="5"/>
  <c r="S155" i="5" s="1"/>
  <c r="N1071" i="5"/>
  <c r="N641" i="5"/>
  <c r="R492" i="5"/>
  <c r="S400" i="5"/>
  <c r="T400" i="5"/>
  <c r="U400" i="5" s="1"/>
  <c r="V400" i="5"/>
  <c r="R199" i="5"/>
  <c r="R137" i="5"/>
  <c r="V137" i="5" s="1"/>
  <c r="R58" i="5"/>
  <c r="T58" i="5" s="1"/>
  <c r="U58" i="5" s="1"/>
  <c r="N759" i="5"/>
  <c r="N597" i="5"/>
  <c r="R371" i="5"/>
  <c r="T371" i="5" s="1"/>
  <c r="U371" i="5" s="1"/>
  <c r="N296" i="5"/>
  <c r="R232" i="5"/>
  <c r="S232" i="5" s="1"/>
  <c r="T279" i="5"/>
  <c r="U279" i="5" s="1"/>
  <c r="V279" i="5"/>
  <c r="S279" i="5"/>
  <c r="S57" i="5"/>
  <c r="N179" i="5"/>
  <c r="N326" i="5"/>
  <c r="V114" i="5"/>
  <c r="T42" i="5"/>
  <c r="U42" i="5" s="1"/>
  <c r="T189" i="5"/>
  <c r="U189" i="5" s="1"/>
  <c r="N116" i="5"/>
  <c r="N212" i="5"/>
  <c r="T81" i="5"/>
  <c r="U81" i="5" s="1"/>
  <c r="R543" i="5"/>
  <c r="V543" i="5" s="1"/>
  <c r="T135" i="5"/>
  <c r="U135" i="5" s="1"/>
  <c r="N299" i="5"/>
  <c r="N83" i="5"/>
  <c r="N80" i="5"/>
  <c r="T156" i="5"/>
  <c r="U156" i="5" s="1"/>
  <c r="T204" i="5"/>
  <c r="U204" i="5" s="1"/>
  <c r="T105" i="5"/>
  <c r="U105" i="5" s="1"/>
  <c r="N194" i="5"/>
  <c r="N398" i="5"/>
  <c r="R2975" i="5"/>
  <c r="R2632" i="5"/>
  <c r="T2501" i="5"/>
  <c r="U2501" i="5" s="1"/>
  <c r="S2501" i="5"/>
  <c r="V2501" i="5"/>
  <c r="V2994" i="5"/>
  <c r="T2838" i="5"/>
  <c r="U2838" i="5" s="1"/>
  <c r="S2838" i="5"/>
  <c r="V2838" i="5"/>
  <c r="R2706" i="5"/>
  <c r="R2562" i="5"/>
  <c r="T2967" i="5"/>
  <c r="U2967" i="5" s="1"/>
  <c r="V2967" i="5"/>
  <c r="S2967" i="5"/>
  <c r="R2909" i="5"/>
  <c r="Q2787" i="5"/>
  <c r="N2787" i="5"/>
  <c r="R2757" i="5"/>
  <c r="Q2622" i="5"/>
  <c r="N2622" i="5"/>
  <c r="Q2311" i="5"/>
  <c r="N2311" i="5"/>
  <c r="Q2946" i="5"/>
  <c r="N2946" i="5"/>
  <c r="R2832" i="5"/>
  <c r="V2832" i="5" s="1"/>
  <c r="R2571" i="5"/>
  <c r="R2262" i="5"/>
  <c r="Q2945" i="5"/>
  <c r="N2945" i="5"/>
  <c r="R2861" i="5"/>
  <c r="R2903" i="5"/>
  <c r="R2805" i="5"/>
  <c r="V2805" i="5" s="1"/>
  <c r="T2711" i="5"/>
  <c r="U2711" i="5" s="1"/>
  <c r="S2711" i="5"/>
  <c r="V2711" i="5"/>
  <c r="R2533" i="5"/>
  <c r="T2533" i="5" s="1"/>
  <c r="U2533" i="5" s="1"/>
  <c r="R2944" i="5"/>
  <c r="T2944" i="5" s="1"/>
  <c r="U2944" i="5" s="1"/>
  <c r="R2763" i="5"/>
  <c r="R2547" i="5"/>
  <c r="V2547" i="5" s="1"/>
  <c r="R2892" i="5"/>
  <c r="T2856" i="5"/>
  <c r="U2856" i="5" s="1"/>
  <c r="V2856" i="5"/>
  <c r="S2856" i="5"/>
  <c r="R2356" i="5"/>
  <c r="N2356" i="5"/>
  <c r="Q2320" i="5"/>
  <c r="N2320" i="5"/>
  <c r="R1993" i="5"/>
  <c r="R1956" i="5"/>
  <c r="N1956" i="5"/>
  <c r="R1897" i="5"/>
  <c r="R1860" i="5"/>
  <c r="N1860" i="5"/>
  <c r="R1726" i="5"/>
  <c r="R1678" i="5"/>
  <c r="T1547" i="5"/>
  <c r="U1547" i="5" s="1"/>
  <c r="S1547" i="5"/>
  <c r="V1547" i="5"/>
  <c r="N2904" i="5"/>
  <c r="T2381" i="5"/>
  <c r="U2381" i="5" s="1"/>
  <c r="S2381" i="5"/>
  <c r="V2381" i="5"/>
  <c r="R2067" i="5"/>
  <c r="R2026" i="5"/>
  <c r="Q1993" i="5"/>
  <c r="N1993" i="5"/>
  <c r="R1947" i="5"/>
  <c r="N2541" i="5"/>
  <c r="T2399" i="5"/>
  <c r="U2399" i="5" s="1"/>
  <c r="S2399" i="5"/>
  <c r="V2399" i="5"/>
  <c r="R2041" i="5"/>
  <c r="Q1962" i="5"/>
  <c r="N1962" i="5"/>
  <c r="Q1914" i="5"/>
  <c r="N1914" i="5"/>
  <c r="Q1866" i="5"/>
  <c r="N1866" i="5"/>
  <c r="Q1831" i="5"/>
  <c r="N1831" i="5"/>
  <c r="N2812" i="5"/>
  <c r="V2488" i="5"/>
  <c r="T2488" i="5"/>
  <c r="U2488" i="5" s="1"/>
  <c r="S2488" i="5"/>
  <c r="S2434" i="5"/>
  <c r="V2434" i="5"/>
  <c r="T2434" i="5"/>
  <c r="U2434" i="5" s="1"/>
  <c r="T2147" i="5"/>
  <c r="U2147" i="5" s="1"/>
  <c r="S2147" i="5"/>
  <c r="V2147" i="5"/>
  <c r="R1846" i="5"/>
  <c r="T1846" i="5" s="1"/>
  <c r="U1846" i="5" s="1"/>
  <c r="N2907" i="5"/>
  <c r="S2371" i="5"/>
  <c r="T2371" i="5"/>
  <c r="U2371" i="5" s="1"/>
  <c r="V2371" i="5"/>
  <c r="R2313" i="5"/>
  <c r="T2183" i="5"/>
  <c r="U2183" i="5" s="1"/>
  <c r="S2183" i="5"/>
  <c r="V2183" i="5"/>
  <c r="R1953" i="5"/>
  <c r="R1905" i="5"/>
  <c r="R1857" i="5"/>
  <c r="R2449" i="5"/>
  <c r="V2449" i="5" s="1"/>
  <c r="N2410" i="5"/>
  <c r="V2223" i="5"/>
  <c r="T2223" i="5"/>
  <c r="U2223" i="5" s="1"/>
  <c r="S2223" i="5"/>
  <c r="T2033" i="5"/>
  <c r="U2033" i="5" s="1"/>
  <c r="S2033" i="5"/>
  <c r="V2033" i="5"/>
  <c r="R1782" i="5"/>
  <c r="V1782" i="5" s="1"/>
  <c r="R1488" i="5"/>
  <c r="N2508" i="5"/>
  <c r="R2328" i="5"/>
  <c r="R2137" i="5"/>
  <c r="N2078" i="5"/>
  <c r="T1991" i="5"/>
  <c r="U1991" i="5" s="1"/>
  <c r="S1991" i="5"/>
  <c r="V1991" i="5"/>
  <c r="T1829" i="5"/>
  <c r="U1829" i="5" s="1"/>
  <c r="S1829" i="5"/>
  <c r="V1829" i="5"/>
  <c r="S1772" i="5"/>
  <c r="T1772" i="5"/>
  <c r="U1772" i="5" s="1"/>
  <c r="V1772" i="5"/>
  <c r="R1701" i="5"/>
  <c r="V1701" i="5" s="1"/>
  <c r="N2392" i="5"/>
  <c r="R1924" i="5"/>
  <c r="T1924" i="5" s="1"/>
  <c r="U1924" i="5" s="1"/>
  <c r="R1876" i="5"/>
  <c r="T1876" i="5" s="1"/>
  <c r="U1876" i="5" s="1"/>
  <c r="R2490" i="5"/>
  <c r="R2126" i="5"/>
  <c r="T2126" i="5" s="1"/>
  <c r="U2126" i="5" s="1"/>
  <c r="R2053" i="5"/>
  <c r="R1854" i="5"/>
  <c r="T1811" i="5"/>
  <c r="U1811" i="5" s="1"/>
  <c r="S1811" i="5"/>
  <c r="V1811" i="5"/>
  <c r="N2817" i="5"/>
  <c r="T1997" i="5"/>
  <c r="U1997" i="5" s="1"/>
  <c r="S1997" i="5"/>
  <c r="V1997" i="5"/>
  <c r="R2227" i="5"/>
  <c r="R2044" i="5"/>
  <c r="V2044" i="5" s="1"/>
  <c r="N2903" i="5"/>
  <c r="N2632" i="5"/>
  <c r="R2346" i="5"/>
  <c r="V2346" i="5" s="1"/>
  <c r="N2253" i="5"/>
  <c r="N2166" i="5"/>
  <c r="N2117" i="5"/>
  <c r="R2046" i="5"/>
  <c r="V2046" i="5" s="1"/>
  <c r="S1712" i="5"/>
  <c r="T1712" i="5"/>
  <c r="U1712" i="5" s="1"/>
  <c r="V1712" i="5"/>
  <c r="V1771" i="5"/>
  <c r="Q1729" i="5"/>
  <c r="N1729" i="5"/>
  <c r="R1705" i="5"/>
  <c r="T1705" i="5" s="1"/>
  <c r="U1705" i="5" s="1"/>
  <c r="R1167" i="5"/>
  <c r="V1167" i="5" s="1"/>
  <c r="R963" i="5"/>
  <c r="N2316" i="5"/>
  <c r="T1352" i="5"/>
  <c r="U1352" i="5" s="1"/>
  <c r="S1352" i="5"/>
  <c r="V1352" i="5"/>
  <c r="R1233" i="5"/>
  <c r="R1722" i="5"/>
  <c r="V1636" i="5"/>
  <c r="R1471" i="5"/>
  <c r="Q1425" i="5"/>
  <c r="N1425" i="5"/>
  <c r="Q1377" i="5"/>
  <c r="N1377" i="5"/>
  <c r="R1333" i="5"/>
  <c r="T1333" i="5" s="1"/>
  <c r="U1333" i="5" s="1"/>
  <c r="R1285" i="5"/>
  <c r="R1237" i="5"/>
  <c r="S1237" i="5" s="1"/>
  <c r="N2349" i="5"/>
  <c r="N2008" i="5"/>
  <c r="R1765" i="5"/>
  <c r="R1698" i="5"/>
  <c r="T1649" i="5"/>
  <c r="U1649" i="5" s="1"/>
  <c r="S1649" i="5"/>
  <c r="V1649" i="5"/>
  <c r="N2335" i="5"/>
  <c r="V1480" i="5"/>
  <c r="T1480" i="5"/>
  <c r="U1480" i="5" s="1"/>
  <c r="S1480" i="5"/>
  <c r="R1368" i="5"/>
  <c r="V1368" i="5" s="1"/>
  <c r="R1777" i="5"/>
  <c r="T1559" i="5"/>
  <c r="U1559" i="5" s="1"/>
  <c r="S1559" i="5"/>
  <c r="V1559" i="5"/>
  <c r="Q1050" i="5"/>
  <c r="N1050" i="5"/>
  <c r="Q982" i="5"/>
  <c r="N982" i="5"/>
  <c r="N1992" i="5"/>
  <c r="R1507" i="5"/>
  <c r="T1507" i="5" s="1"/>
  <c r="U1507" i="5" s="1"/>
  <c r="T1292" i="5"/>
  <c r="U1292" i="5" s="1"/>
  <c r="S1292" i="5"/>
  <c r="V1292" i="5"/>
  <c r="R1107" i="5"/>
  <c r="N2313" i="5"/>
  <c r="N1875" i="5"/>
  <c r="R1743" i="5"/>
  <c r="T1505" i="5"/>
  <c r="U1505" i="5" s="1"/>
  <c r="S1505" i="5"/>
  <c r="V1505" i="5"/>
  <c r="N2257" i="5"/>
  <c r="T1715" i="5"/>
  <c r="U1715" i="5" s="1"/>
  <c r="S1715" i="5"/>
  <c r="V1715" i="5"/>
  <c r="T1517" i="5"/>
  <c r="U1517" i="5" s="1"/>
  <c r="S1517" i="5"/>
  <c r="V1517" i="5"/>
  <c r="N1474" i="5"/>
  <c r="R1321" i="5"/>
  <c r="T1321" i="5" s="1"/>
  <c r="U1321" i="5" s="1"/>
  <c r="R1273" i="5"/>
  <c r="R1212" i="5"/>
  <c r="R1531" i="5"/>
  <c r="T1531" i="5" s="1"/>
  <c r="U1531" i="5" s="1"/>
  <c r="R1498" i="5"/>
  <c r="V1498" i="5" s="1"/>
  <c r="N2055" i="5"/>
  <c r="S1562" i="5"/>
  <c r="T1562" i="5"/>
  <c r="U1562" i="5" s="1"/>
  <c r="V1562" i="5"/>
  <c r="R1404" i="5"/>
  <c r="R1336" i="5"/>
  <c r="V1336" i="5" s="1"/>
  <c r="N2271" i="5"/>
  <c r="N2019" i="5"/>
  <c r="N1638" i="5"/>
  <c r="R1572" i="5"/>
  <c r="R1290" i="5"/>
  <c r="V1290" i="5" s="1"/>
  <c r="N1285" i="5"/>
  <c r="R1099" i="5"/>
  <c r="N691" i="5"/>
  <c r="R569" i="5"/>
  <c r="R425" i="5"/>
  <c r="V425" i="5" s="1"/>
  <c r="N1422" i="5"/>
  <c r="N1132" i="5"/>
  <c r="T956" i="5"/>
  <c r="U956" i="5" s="1"/>
  <c r="S956" i="5"/>
  <c r="V956" i="5"/>
  <c r="R780" i="5"/>
  <c r="R527" i="5"/>
  <c r="N1324" i="5"/>
  <c r="T1192" i="5"/>
  <c r="U1192" i="5" s="1"/>
  <c r="S1192" i="5"/>
  <c r="V1192" i="5"/>
  <c r="R701" i="5"/>
  <c r="N1717" i="5"/>
  <c r="N1239" i="5"/>
  <c r="R803" i="5"/>
  <c r="N1602" i="5"/>
  <c r="N1230" i="5"/>
  <c r="R617" i="5"/>
  <c r="V617" i="5" s="1"/>
  <c r="N1380" i="5"/>
  <c r="S959" i="5"/>
  <c r="T959" i="5"/>
  <c r="U959" i="5" s="1"/>
  <c r="V959" i="5"/>
  <c r="R791" i="5"/>
  <c r="Q726" i="5"/>
  <c r="N726" i="5"/>
  <c r="Q626" i="5"/>
  <c r="N626" i="5"/>
  <c r="Q482" i="5"/>
  <c r="N482" i="5"/>
  <c r="S430" i="5"/>
  <c r="T430" i="5"/>
  <c r="U430" i="5" s="1"/>
  <c r="V430" i="5"/>
  <c r="N1204" i="5"/>
  <c r="N1020" i="5"/>
  <c r="R1002" i="5"/>
  <c r="R921" i="5"/>
  <c r="R812" i="5"/>
  <c r="R786" i="5"/>
  <c r="N786" i="5"/>
  <c r="S748" i="5"/>
  <c r="T748" i="5"/>
  <c r="U748" i="5" s="1"/>
  <c r="V748" i="5"/>
  <c r="N583" i="5"/>
  <c r="N549" i="5"/>
  <c r="N1297" i="5"/>
  <c r="R1030" i="5"/>
  <c r="R728" i="5"/>
  <c r="S562" i="5"/>
  <c r="T562" i="5"/>
  <c r="U562" i="5" s="1"/>
  <c r="V562" i="5"/>
  <c r="N1359" i="5"/>
  <c r="R1135" i="5"/>
  <c r="N882" i="5"/>
  <c r="N837" i="5"/>
  <c r="N787" i="5"/>
  <c r="S736" i="5"/>
  <c r="T736" i="5"/>
  <c r="U736" i="5" s="1"/>
  <c r="V736" i="5"/>
  <c r="N1573" i="5"/>
  <c r="S1127" i="5"/>
  <c r="T1127" i="5"/>
  <c r="U1127" i="5" s="1"/>
  <c r="V1127" i="5"/>
  <c r="R623" i="5"/>
  <c r="N1161" i="5"/>
  <c r="R1104" i="5"/>
  <c r="R1068" i="5"/>
  <c r="V1068" i="5" s="1"/>
  <c r="R954" i="5"/>
  <c r="N867" i="5"/>
  <c r="V1478" i="5"/>
  <c r="N1323" i="5"/>
  <c r="R1128" i="5"/>
  <c r="V1128" i="5" s="1"/>
  <c r="T834" i="5"/>
  <c r="U834" i="5" s="1"/>
  <c r="V834" i="5"/>
  <c r="S834" i="5"/>
  <c r="N589" i="5"/>
  <c r="N445" i="5"/>
  <c r="N1222" i="5"/>
  <c r="N716" i="5"/>
  <c r="Q434" i="5"/>
  <c r="N434" i="5"/>
  <c r="V378" i="5"/>
  <c r="S378" i="5"/>
  <c r="T378" i="5"/>
  <c r="U378" i="5" s="1"/>
  <c r="V109" i="5"/>
  <c r="R41" i="5"/>
  <c r="N898" i="5"/>
  <c r="N636" i="5"/>
  <c r="R462" i="5"/>
  <c r="R404" i="5"/>
  <c r="R345" i="5"/>
  <c r="R300" i="5"/>
  <c r="R273" i="5"/>
  <c r="Q77" i="5"/>
  <c r="N77" i="5"/>
  <c r="T43" i="5"/>
  <c r="U43" i="5" s="1"/>
  <c r="V43" i="5"/>
  <c r="S43" i="5"/>
  <c r="T261" i="5"/>
  <c r="U261" i="5" s="1"/>
  <c r="S261" i="5"/>
  <c r="V261" i="5"/>
  <c r="S3" i="5"/>
  <c r="V3" i="5"/>
  <c r="T3" i="5"/>
  <c r="U3" i="5" s="1"/>
  <c r="N28" i="5"/>
  <c r="N349" i="5"/>
  <c r="R350" i="5"/>
  <c r="R107" i="5"/>
  <c r="N795" i="5"/>
  <c r="R480" i="5"/>
  <c r="T480" i="5" s="1"/>
  <c r="U480" i="5" s="1"/>
  <c r="T232" i="5"/>
  <c r="U232" i="5" s="1"/>
  <c r="Q167" i="5"/>
  <c r="N167" i="5"/>
  <c r="R92" i="5"/>
  <c r="V230" i="5"/>
  <c r="T230" i="5"/>
  <c r="U230" i="5" s="1"/>
  <c r="S230" i="5"/>
  <c r="R169" i="5"/>
  <c r="R61" i="5"/>
  <c r="S36" i="5"/>
  <c r="T36" i="5"/>
  <c r="U36" i="5" s="1"/>
  <c r="V36" i="5"/>
  <c r="N829" i="5"/>
  <c r="R443" i="5"/>
  <c r="N336" i="5"/>
  <c r="T250" i="5"/>
  <c r="U250" i="5" s="1"/>
  <c r="V250" i="5"/>
  <c r="S250" i="5"/>
  <c r="R82" i="5"/>
  <c r="T82" i="5" s="1"/>
  <c r="U82" i="5" s="1"/>
  <c r="R479" i="5"/>
  <c r="S406" i="5"/>
  <c r="T406" i="5"/>
  <c r="U406" i="5" s="1"/>
  <c r="V406" i="5"/>
  <c r="N22" i="5"/>
  <c r="N1051" i="5"/>
  <c r="N791" i="5"/>
  <c r="R519" i="5"/>
  <c r="T519" i="5" s="1"/>
  <c r="U519" i="5" s="1"/>
  <c r="T492" i="5"/>
  <c r="U492" i="5" s="1"/>
  <c r="S492" i="5"/>
  <c r="V492" i="5"/>
  <c r="N365" i="5"/>
  <c r="N321" i="5"/>
  <c r="R197" i="5"/>
  <c r="N163" i="5"/>
  <c r="N909" i="5"/>
  <c r="N741" i="5"/>
  <c r="N415" i="5"/>
  <c r="R305" i="5"/>
  <c r="S305" i="5" s="1"/>
  <c r="N229" i="5"/>
  <c r="N154" i="5"/>
  <c r="N1039" i="5"/>
  <c r="N638" i="5"/>
  <c r="R557" i="5"/>
  <c r="V557" i="5" s="1"/>
  <c r="R464" i="5"/>
  <c r="R281" i="5"/>
  <c r="R240" i="5"/>
  <c r="N136" i="5"/>
  <c r="N723" i="5"/>
  <c r="N262" i="5"/>
  <c r="R190" i="5"/>
  <c r="N408" i="5"/>
  <c r="N762" i="5"/>
  <c r="R608" i="5"/>
  <c r="N800" i="5"/>
  <c r="N309" i="5"/>
  <c r="N521" i="5"/>
  <c r="V42" i="5"/>
  <c r="V189" i="5"/>
  <c r="V99" i="5"/>
  <c r="N528" i="5"/>
  <c r="N209" i="5"/>
  <c r="T195" i="5"/>
  <c r="U195" i="5" s="1"/>
  <c r="N491" i="5"/>
  <c r="N275" i="5"/>
  <c r="N74" i="5"/>
  <c r="N314" i="5"/>
  <c r="T183" i="5"/>
  <c r="U183" i="5" s="1"/>
  <c r="V156" i="5"/>
  <c r="V204" i="5"/>
  <c r="V105" i="5"/>
  <c r="V186" i="5"/>
  <c r="N302" i="5"/>
  <c r="Q2909" i="5"/>
  <c r="N2909" i="5"/>
  <c r="R2722" i="5"/>
  <c r="Q2620" i="5"/>
  <c r="N2620" i="5"/>
  <c r="R2557" i="5"/>
  <c r="T2519" i="5"/>
  <c r="U2519" i="5" s="1"/>
  <c r="S2519" i="5"/>
  <c r="V2519" i="5"/>
  <c r="T2375" i="5"/>
  <c r="U2375" i="5" s="1"/>
  <c r="S2375" i="5"/>
  <c r="V2375" i="5"/>
  <c r="R2304" i="5"/>
  <c r="T2304" i="5" s="1"/>
  <c r="U2304" i="5" s="1"/>
  <c r="R2160" i="5"/>
  <c r="R2859" i="5"/>
  <c r="T2859" i="5" s="1"/>
  <c r="U2859" i="5" s="1"/>
  <c r="R2803" i="5"/>
  <c r="T2765" i="5"/>
  <c r="U2765" i="5" s="1"/>
  <c r="S2765" i="5"/>
  <c r="V2765" i="5"/>
  <c r="R2694" i="5"/>
  <c r="R2536" i="5"/>
  <c r="R2154" i="5"/>
  <c r="T2723" i="5"/>
  <c r="U2723" i="5" s="1"/>
  <c r="S2723" i="5"/>
  <c r="V2723" i="5"/>
  <c r="T2579" i="5"/>
  <c r="U2579" i="5" s="1"/>
  <c r="S2579" i="5"/>
  <c r="V2579" i="5"/>
  <c r="S2965" i="5"/>
  <c r="T2965" i="5"/>
  <c r="U2965" i="5" s="1"/>
  <c r="V2965" i="5"/>
  <c r="R2945" i="5"/>
  <c r="V2958" i="5"/>
  <c r="T2958" i="5"/>
  <c r="U2958" i="5" s="1"/>
  <c r="S2958" i="5"/>
  <c r="R2661" i="5"/>
  <c r="T2661" i="5" s="1"/>
  <c r="U2661" i="5" s="1"/>
  <c r="T2567" i="5"/>
  <c r="U2567" i="5" s="1"/>
  <c r="S2567" i="5"/>
  <c r="V2567" i="5"/>
  <c r="T2813" i="5"/>
  <c r="U2813" i="5" s="1"/>
  <c r="S2813" i="5"/>
  <c r="V2813" i="5"/>
  <c r="T2597" i="5"/>
  <c r="U2597" i="5" s="1"/>
  <c r="S2597" i="5"/>
  <c r="V2597" i="5"/>
  <c r="R3009" i="5"/>
  <c r="V3009" i="5" s="1"/>
  <c r="R2934" i="5"/>
  <c r="R2854" i="5"/>
  <c r="T2854" i="5" s="1"/>
  <c r="U2854" i="5" s="1"/>
  <c r="R2809" i="5"/>
  <c r="R2686" i="5"/>
  <c r="T2555" i="5"/>
  <c r="U2555" i="5" s="1"/>
  <c r="S2555" i="5"/>
  <c r="V2555" i="5"/>
  <c r="T2483" i="5"/>
  <c r="U2483" i="5" s="1"/>
  <c r="S2483" i="5"/>
  <c r="V2483" i="5"/>
  <c r="R2250" i="5"/>
  <c r="N2250" i="5"/>
  <c r="S1808" i="5"/>
  <c r="T1808" i="5"/>
  <c r="U1808" i="5" s="1"/>
  <c r="V1808" i="5"/>
  <c r="T1631" i="5"/>
  <c r="U1631" i="5" s="1"/>
  <c r="S1631" i="5"/>
  <c r="V1631" i="5"/>
  <c r="R1524" i="5"/>
  <c r="N1524" i="5"/>
  <c r="S2380" i="5"/>
  <c r="V2380" i="5"/>
  <c r="T2380" i="5"/>
  <c r="U2380" i="5" s="1"/>
  <c r="R2167" i="5"/>
  <c r="V2167" i="5" s="1"/>
  <c r="Q2064" i="5"/>
  <c r="N2064" i="5"/>
  <c r="S1946" i="5"/>
  <c r="T1946" i="5"/>
  <c r="U1946" i="5" s="1"/>
  <c r="V1946" i="5"/>
  <c r="R1864" i="5"/>
  <c r="Q1776" i="5"/>
  <c r="N1776" i="5"/>
  <c r="R1704" i="5"/>
  <c r="R2443" i="5"/>
  <c r="T2443" i="5" s="1"/>
  <c r="U2443" i="5" s="1"/>
  <c r="R2145" i="5"/>
  <c r="N2145" i="5"/>
  <c r="R2028" i="5"/>
  <c r="R1995" i="5"/>
  <c r="T1961" i="5"/>
  <c r="U1961" i="5" s="1"/>
  <c r="S1961" i="5"/>
  <c r="V1961" i="5"/>
  <c r="T1913" i="5"/>
  <c r="U1913" i="5" s="1"/>
  <c r="S1913" i="5"/>
  <c r="V1913" i="5"/>
  <c r="T1865" i="5"/>
  <c r="U1865" i="5" s="1"/>
  <c r="S1865" i="5"/>
  <c r="V1865" i="5"/>
  <c r="S1670" i="5"/>
  <c r="T1670" i="5"/>
  <c r="U1670" i="5" s="1"/>
  <c r="V1670" i="5"/>
  <c r="R2244" i="5"/>
  <c r="S2042" i="5"/>
  <c r="T2042" i="5"/>
  <c r="U2042" i="5" s="1"/>
  <c r="V2042" i="5"/>
  <c r="T1985" i="5"/>
  <c r="U1985" i="5" s="1"/>
  <c r="S1985" i="5"/>
  <c r="V1985" i="5"/>
  <c r="S1814" i="5"/>
  <c r="T1814" i="5"/>
  <c r="U1814" i="5" s="1"/>
  <c r="V1814" i="5"/>
  <c r="T2435" i="5"/>
  <c r="U2435" i="5" s="1"/>
  <c r="S2435" i="5"/>
  <c r="V2435" i="5"/>
  <c r="N2307" i="5"/>
  <c r="R2019" i="5"/>
  <c r="S1904" i="5"/>
  <c r="T1904" i="5"/>
  <c r="U1904" i="5" s="1"/>
  <c r="V1904" i="5"/>
  <c r="Q2493" i="5"/>
  <c r="N2493" i="5"/>
  <c r="R2148" i="5"/>
  <c r="R1837" i="5"/>
  <c r="V1837" i="5" s="1"/>
  <c r="R2439" i="5"/>
  <c r="T2393" i="5"/>
  <c r="U2393" i="5" s="1"/>
  <c r="S2393" i="5"/>
  <c r="V2393" i="5"/>
  <c r="Q2358" i="5"/>
  <c r="N2358" i="5"/>
  <c r="N2202" i="5"/>
  <c r="R2179" i="5"/>
  <c r="R2113" i="5"/>
  <c r="R1957" i="5"/>
  <c r="S1957" i="5" s="1"/>
  <c r="R1920" i="5"/>
  <c r="T1920" i="5" s="1"/>
  <c r="U1920" i="5" s="1"/>
  <c r="R1861" i="5"/>
  <c r="S1861" i="5" s="1"/>
  <c r="T1619" i="5"/>
  <c r="U1619" i="5" s="1"/>
  <c r="S1619" i="5"/>
  <c r="V1619" i="5"/>
  <c r="R2287" i="5"/>
  <c r="V2287" i="5" s="1"/>
  <c r="S2207" i="5"/>
  <c r="N2098" i="5"/>
  <c r="R2257" i="5"/>
  <c r="R2123" i="5"/>
  <c r="T2123" i="5" s="1"/>
  <c r="U2123" i="5" s="1"/>
  <c r="R2040" i="5"/>
  <c r="R2005" i="5"/>
  <c r="T1949" i="5"/>
  <c r="U1949" i="5" s="1"/>
  <c r="S1949" i="5"/>
  <c r="V1949" i="5"/>
  <c r="T1901" i="5"/>
  <c r="U1901" i="5" s="1"/>
  <c r="S1901" i="5"/>
  <c r="V1901" i="5"/>
  <c r="R1788" i="5"/>
  <c r="N2799" i="5"/>
  <c r="N2274" i="5"/>
  <c r="N2755" i="5"/>
  <c r="N2418" i="5"/>
  <c r="N2087" i="5"/>
  <c r="R1930" i="5"/>
  <c r="V1930" i="5" s="1"/>
  <c r="R1869" i="5"/>
  <c r="R2403" i="5"/>
  <c r="Q2191" i="5"/>
  <c r="N2191" i="5"/>
  <c r="R2139" i="5"/>
  <c r="S2139" i="5" s="1"/>
  <c r="R2085" i="5"/>
  <c r="V2085" i="5" s="1"/>
  <c r="T1793" i="5"/>
  <c r="U1793" i="5" s="1"/>
  <c r="S1793" i="5"/>
  <c r="V1793" i="5"/>
  <c r="N2127" i="5"/>
  <c r="R1723" i="5"/>
  <c r="V1723" i="5" s="1"/>
  <c r="S1598" i="5"/>
  <c r="T1598" i="5"/>
  <c r="U1598" i="5" s="1"/>
  <c r="V1598" i="5"/>
  <c r="T1553" i="5"/>
  <c r="U1553" i="5" s="1"/>
  <c r="S1553" i="5"/>
  <c r="V1553" i="5"/>
  <c r="R1485" i="5"/>
  <c r="V1485" i="5" s="1"/>
  <c r="T1304" i="5"/>
  <c r="U1304" i="5" s="1"/>
  <c r="S1304" i="5"/>
  <c r="V1304" i="5"/>
  <c r="N2221" i="5"/>
  <c r="R1699" i="5"/>
  <c r="V1699" i="5" s="1"/>
  <c r="R1633" i="5"/>
  <c r="R1587" i="5"/>
  <c r="R1447" i="5"/>
  <c r="R1399" i="5"/>
  <c r="V1350" i="5"/>
  <c r="T1350" i="5"/>
  <c r="U1350" i="5" s="1"/>
  <c r="S1350" i="5"/>
  <c r="R1294" i="5"/>
  <c r="N2205" i="5"/>
  <c r="N1953" i="5"/>
  <c r="V1789" i="5"/>
  <c r="S1789" i="5"/>
  <c r="T1789" i="5"/>
  <c r="U1789" i="5" s="1"/>
  <c r="R1612" i="5"/>
  <c r="V1612" i="5" s="1"/>
  <c r="N1467" i="5"/>
  <c r="T1424" i="5"/>
  <c r="U1424" i="5" s="1"/>
  <c r="S1424" i="5"/>
  <c r="V1424" i="5"/>
  <c r="T1376" i="5"/>
  <c r="U1376" i="5" s="1"/>
  <c r="S1376" i="5"/>
  <c r="V1376" i="5"/>
  <c r="R1182" i="5"/>
  <c r="V1182" i="5" s="1"/>
  <c r="N2328" i="5"/>
  <c r="R1578" i="5"/>
  <c r="N2286" i="5"/>
  <c r="N1896" i="5"/>
  <c r="R1662" i="5"/>
  <c r="S1662" i="5" s="1"/>
  <c r="S1367" i="5"/>
  <c r="T1367" i="5"/>
  <c r="U1367" i="5" s="1"/>
  <c r="V1367" i="5"/>
  <c r="N1629" i="5"/>
  <c r="R1515" i="5"/>
  <c r="T1196" i="5"/>
  <c r="U1196" i="5" s="1"/>
  <c r="S1196" i="5"/>
  <c r="V1196" i="5"/>
  <c r="T1154" i="5"/>
  <c r="U1154" i="5" s="1"/>
  <c r="S1154" i="5"/>
  <c r="V1154" i="5"/>
  <c r="T1106" i="5"/>
  <c r="U1106" i="5" s="1"/>
  <c r="S1106" i="5"/>
  <c r="V1106" i="5"/>
  <c r="S1049" i="5"/>
  <c r="T1049" i="5"/>
  <c r="U1049" i="5" s="1"/>
  <c r="V1049" i="5"/>
  <c r="R951" i="5"/>
  <c r="Q924" i="5"/>
  <c r="N924" i="5"/>
  <c r="N1977" i="5"/>
  <c r="S1580" i="5"/>
  <c r="T1580" i="5"/>
  <c r="U1580" i="5" s="1"/>
  <c r="V1580" i="5"/>
  <c r="T1454" i="5"/>
  <c r="U1454" i="5" s="1"/>
  <c r="S1454" i="5"/>
  <c r="V1454" i="5"/>
  <c r="R1210" i="5"/>
  <c r="N1210" i="5"/>
  <c r="R1168" i="5"/>
  <c r="N1168" i="5"/>
  <c r="N2206" i="5"/>
  <c r="N1863" i="5"/>
  <c r="R1791" i="5"/>
  <c r="S1791" i="5" s="1"/>
  <c r="T1739" i="5"/>
  <c r="U1739" i="5" s="1"/>
  <c r="S1739" i="5"/>
  <c r="V1739" i="5"/>
  <c r="S1628" i="5"/>
  <c r="T1628" i="5"/>
  <c r="U1628" i="5" s="1"/>
  <c r="V1628" i="5"/>
  <c r="N1588" i="5"/>
  <c r="N1500" i="5"/>
  <c r="R1387" i="5"/>
  <c r="R1341" i="5"/>
  <c r="N1312" i="5"/>
  <c r="R1269" i="5"/>
  <c r="N1899" i="5"/>
  <c r="R1786" i="5"/>
  <c r="N1710" i="5"/>
  <c r="N1600" i="5"/>
  <c r="N1512" i="5"/>
  <c r="N1857" i="5"/>
  <c r="R1771" i="5"/>
  <c r="S1771" i="5" s="1"/>
  <c r="N1554" i="5"/>
  <c r="N1530" i="5"/>
  <c r="T1226" i="5"/>
  <c r="U1226" i="5" s="1"/>
  <c r="S1226" i="5"/>
  <c r="V1226" i="5"/>
  <c r="N2053" i="5"/>
  <c r="R1614" i="5"/>
  <c r="R1543" i="5"/>
  <c r="T1543" i="5" s="1"/>
  <c r="U1543" i="5" s="1"/>
  <c r="R1323" i="5"/>
  <c r="N2017" i="5"/>
  <c r="S1289" i="5"/>
  <c r="T1289" i="5"/>
  <c r="U1289" i="5" s="1"/>
  <c r="V1289" i="5"/>
  <c r="S1019" i="5"/>
  <c r="T1019" i="5"/>
  <c r="U1019" i="5" s="1"/>
  <c r="V1019" i="5"/>
  <c r="R1041" i="5"/>
  <c r="T998" i="5"/>
  <c r="U998" i="5" s="1"/>
  <c r="S998" i="5"/>
  <c r="V998" i="5"/>
  <c r="N951" i="5"/>
  <c r="S568" i="5"/>
  <c r="T568" i="5"/>
  <c r="U568" i="5" s="1"/>
  <c r="V568" i="5"/>
  <c r="S424" i="5"/>
  <c r="T424" i="5"/>
  <c r="U424" i="5" s="1"/>
  <c r="V424" i="5"/>
  <c r="N505" i="5"/>
  <c r="N1254" i="5"/>
  <c r="R832" i="5"/>
  <c r="R764" i="5"/>
  <c r="N1314" i="5"/>
  <c r="V1176" i="5"/>
  <c r="S1176" i="5"/>
  <c r="T1176" i="5"/>
  <c r="U1176" i="5" s="1"/>
  <c r="R1086" i="5"/>
  <c r="N1038" i="5"/>
  <c r="R794" i="5"/>
  <c r="V794" i="5" s="1"/>
  <c r="N751" i="5"/>
  <c r="S700" i="5"/>
  <c r="T700" i="5"/>
  <c r="U700" i="5" s="1"/>
  <c r="V700" i="5"/>
  <c r="R650" i="5"/>
  <c r="V1221" i="5"/>
  <c r="S1221" i="5"/>
  <c r="T1221" i="5"/>
  <c r="U1221" i="5" s="1"/>
  <c r="Q1065" i="5"/>
  <c r="N1065" i="5"/>
  <c r="R731" i="5"/>
  <c r="N1536" i="5"/>
  <c r="V1227" i="5"/>
  <c r="T1227" i="5"/>
  <c r="U1227" i="5" s="1"/>
  <c r="S1227" i="5"/>
  <c r="R1137" i="5"/>
  <c r="R1065" i="5"/>
  <c r="T932" i="5"/>
  <c r="U932" i="5" s="1"/>
  <c r="S932" i="5"/>
  <c r="V932" i="5"/>
  <c r="R889" i="5"/>
  <c r="N1693" i="5"/>
  <c r="N1317" i="5"/>
  <c r="T1100" i="5"/>
  <c r="U1100" i="5" s="1"/>
  <c r="S1100" i="5"/>
  <c r="V1100" i="5"/>
  <c r="Q1044" i="5"/>
  <c r="N1044" i="5"/>
  <c r="R952" i="5"/>
  <c r="N885" i="5"/>
  <c r="R885" i="5"/>
  <c r="S790" i="5"/>
  <c r="T790" i="5"/>
  <c r="U790" i="5" s="1"/>
  <c r="V790" i="5"/>
  <c r="N625" i="5"/>
  <c r="R524" i="5"/>
  <c r="N481" i="5"/>
  <c r="T274" i="5"/>
  <c r="U274" i="5" s="1"/>
  <c r="V274" i="5"/>
  <c r="S274" i="5"/>
  <c r="R1147" i="5"/>
  <c r="S1037" i="5"/>
  <c r="T1037" i="5"/>
  <c r="U1037" i="5" s="1"/>
  <c r="V1037" i="5"/>
  <c r="N996" i="5"/>
  <c r="R978" i="5"/>
  <c r="S830" i="5"/>
  <c r="V830" i="5"/>
  <c r="T830" i="5"/>
  <c r="U830" i="5" s="1"/>
  <c r="Q612" i="5"/>
  <c r="N612" i="5"/>
  <c r="Q489" i="5"/>
  <c r="N489" i="5"/>
  <c r="R410" i="5"/>
  <c r="N319" i="5"/>
  <c r="N1281" i="5"/>
  <c r="N1201" i="5"/>
  <c r="R1069" i="5"/>
  <c r="N900" i="5"/>
  <c r="S857" i="5"/>
  <c r="V857" i="5"/>
  <c r="T857" i="5"/>
  <c r="U857" i="5" s="1"/>
  <c r="R779" i="5"/>
  <c r="N1344" i="5"/>
  <c r="S1103" i="5"/>
  <c r="T1103" i="5"/>
  <c r="U1103" i="5" s="1"/>
  <c r="V1103" i="5"/>
  <c r="S1079" i="5"/>
  <c r="T1079" i="5"/>
  <c r="U1079" i="5" s="1"/>
  <c r="V1079" i="5"/>
  <c r="R1047" i="5"/>
  <c r="V1047" i="5" s="1"/>
  <c r="N967" i="5"/>
  <c r="R877" i="5"/>
  <c r="N1569" i="5"/>
  <c r="R1021" i="5"/>
  <c r="S1021" i="5" s="1"/>
  <c r="N673" i="5"/>
  <c r="S622" i="5"/>
  <c r="T622" i="5"/>
  <c r="U622" i="5" s="1"/>
  <c r="V622" i="5"/>
  <c r="N1471" i="5"/>
  <c r="N1300" i="5"/>
  <c r="R1219" i="5"/>
  <c r="N1158" i="5"/>
  <c r="N1066" i="5"/>
  <c r="T926" i="5"/>
  <c r="U926" i="5" s="1"/>
  <c r="S926" i="5"/>
  <c r="V926" i="5"/>
  <c r="R862" i="5"/>
  <c r="S862" i="5" s="1"/>
  <c r="N1302" i="5"/>
  <c r="N1195" i="5"/>
  <c r="N892" i="5"/>
  <c r="N805" i="5"/>
  <c r="R525" i="5"/>
  <c r="R344" i="5"/>
  <c r="S344" i="5" s="1"/>
  <c r="T247" i="5"/>
  <c r="U247" i="5" s="1"/>
  <c r="V247" i="5"/>
  <c r="S247" i="5"/>
  <c r="N1212" i="5"/>
  <c r="N705" i="5"/>
  <c r="N548" i="5"/>
  <c r="V494" i="5"/>
  <c r="T494" i="5"/>
  <c r="U494" i="5" s="1"/>
  <c r="S494" i="5"/>
  <c r="R375" i="5"/>
  <c r="S375" i="5" s="1"/>
  <c r="N343" i="5"/>
  <c r="T295" i="5"/>
  <c r="U295" i="5" s="1"/>
  <c r="S295" i="5"/>
  <c r="V295" i="5"/>
  <c r="T184" i="5"/>
  <c r="U184" i="5" s="1"/>
  <c r="V184" i="5"/>
  <c r="S184" i="5"/>
  <c r="N883" i="5"/>
  <c r="N632" i="5"/>
  <c r="N431" i="5"/>
  <c r="Q300" i="5"/>
  <c r="N300" i="5"/>
  <c r="R67" i="5"/>
  <c r="R34" i="5"/>
  <c r="T34" i="5" s="1"/>
  <c r="U34" i="5" s="1"/>
  <c r="N575" i="5"/>
  <c r="N865" i="5"/>
  <c r="N678" i="5"/>
  <c r="R536" i="5"/>
  <c r="R200" i="5"/>
  <c r="N106" i="5"/>
  <c r="N774" i="5"/>
  <c r="V545" i="5"/>
  <c r="T545" i="5"/>
  <c r="U545" i="5" s="1"/>
  <c r="S545" i="5"/>
  <c r="R202" i="5"/>
  <c r="Q26" i="5"/>
  <c r="N26" i="5"/>
  <c r="N20" i="5"/>
  <c r="R566" i="5"/>
  <c r="V566" i="5" s="1"/>
  <c r="N85" i="5"/>
  <c r="N819" i="5"/>
  <c r="R333" i="5"/>
  <c r="R245" i="5"/>
  <c r="R71" i="5"/>
  <c r="S71" i="5" s="1"/>
  <c r="N746" i="5"/>
  <c r="N539" i="5"/>
  <c r="S346" i="5"/>
  <c r="T346" i="5"/>
  <c r="U346" i="5" s="1"/>
  <c r="V346" i="5"/>
  <c r="N1011" i="5"/>
  <c r="N765" i="5"/>
  <c r="V483" i="5"/>
  <c r="R432" i="5"/>
  <c r="S432" i="5" s="1"/>
  <c r="N386" i="5"/>
  <c r="S340" i="5"/>
  <c r="T340" i="5"/>
  <c r="U340" i="5" s="1"/>
  <c r="V340" i="5"/>
  <c r="N196" i="5"/>
  <c r="R122" i="5"/>
  <c r="V893" i="5"/>
  <c r="N711" i="5"/>
  <c r="N558" i="5"/>
  <c r="T441" i="5"/>
  <c r="U441" i="5" s="1"/>
  <c r="V441" i="5"/>
  <c r="S441" i="5"/>
  <c r="V356" i="5"/>
  <c r="T356" i="5"/>
  <c r="U356" i="5" s="1"/>
  <c r="S356" i="5"/>
  <c r="R327" i="5"/>
  <c r="V327" i="5" s="1"/>
  <c r="N987" i="5"/>
  <c r="N524" i="5"/>
  <c r="R166" i="5"/>
  <c r="T166" i="5" s="1"/>
  <c r="U166" i="5" s="1"/>
  <c r="R7" i="5"/>
  <c r="V7" i="5" s="1"/>
  <c r="S508" i="5"/>
  <c r="T508" i="5"/>
  <c r="U508" i="5" s="1"/>
  <c r="V508" i="5"/>
  <c r="N473" i="5"/>
  <c r="R396" i="5"/>
  <c r="S396" i="5" s="1"/>
  <c r="N320" i="5"/>
  <c r="R291" i="5"/>
  <c r="R139" i="5"/>
  <c r="T139" i="5" s="1"/>
  <c r="U139" i="5" s="1"/>
  <c r="N142" i="5"/>
  <c r="N750" i="5"/>
  <c r="N535" i="5"/>
  <c r="R356" i="5"/>
  <c r="R277" i="5"/>
  <c r="N285" i="5"/>
  <c r="T66" i="5"/>
  <c r="U66" i="5" s="1"/>
  <c r="T99" i="5"/>
  <c r="U99" i="5" s="1"/>
  <c r="N383" i="5"/>
  <c r="V195" i="5"/>
  <c r="N479" i="5"/>
  <c r="N224" i="5"/>
  <c r="N59" i="5"/>
  <c r="N282" i="5"/>
  <c r="V183" i="5"/>
  <c r="T186" i="5"/>
  <c r="U186" i="5" s="1"/>
  <c r="R2993" i="5"/>
  <c r="R2904" i="5"/>
  <c r="R2673" i="5"/>
  <c r="R2529" i="5"/>
  <c r="R2994" i="5"/>
  <c r="T2994" i="5" s="1"/>
  <c r="U2994" i="5" s="1"/>
  <c r="R2784" i="5"/>
  <c r="V2784" i="5" s="1"/>
  <c r="N2932" i="5"/>
  <c r="V2439" i="5"/>
  <c r="T2439" i="5"/>
  <c r="U2439" i="5" s="1"/>
  <c r="S2439" i="5"/>
  <c r="R2280" i="5"/>
  <c r="N2280" i="5"/>
  <c r="R2172" i="5"/>
  <c r="V2172" i="5" s="1"/>
  <c r="R1761" i="5"/>
  <c r="N1761" i="5"/>
  <c r="R1713" i="5"/>
  <c r="N1713" i="5"/>
  <c r="R1665" i="5"/>
  <c r="N1665" i="5"/>
  <c r="N2858" i="5"/>
  <c r="R2265" i="5"/>
  <c r="R2150" i="5"/>
  <c r="Q1945" i="5"/>
  <c r="N1945" i="5"/>
  <c r="T1775" i="5"/>
  <c r="U1775" i="5" s="1"/>
  <c r="S1775" i="5"/>
  <c r="V1775" i="5"/>
  <c r="R2104" i="5"/>
  <c r="R2064" i="5"/>
  <c r="Q1960" i="5"/>
  <c r="N1960" i="5"/>
  <c r="Q1912" i="5"/>
  <c r="N1912" i="5"/>
  <c r="Q1864" i="5"/>
  <c r="N1864" i="5"/>
  <c r="R1822" i="5"/>
  <c r="V2475" i="5"/>
  <c r="S2475" i="5"/>
  <c r="T2475" i="5"/>
  <c r="U2475" i="5" s="1"/>
  <c r="T2423" i="5"/>
  <c r="U2423" i="5" s="1"/>
  <c r="S2423" i="5"/>
  <c r="V2423" i="5"/>
  <c r="V2373" i="5"/>
  <c r="T2373" i="5"/>
  <c r="U2373" i="5" s="1"/>
  <c r="S2373" i="5"/>
  <c r="R2284" i="5"/>
  <c r="R1938" i="5"/>
  <c r="R1866" i="5"/>
  <c r="T2489" i="5"/>
  <c r="U2489" i="5" s="1"/>
  <c r="S2489" i="5"/>
  <c r="V2489" i="5"/>
  <c r="S2431" i="5"/>
  <c r="V2431" i="5"/>
  <c r="T2431" i="5"/>
  <c r="U2431" i="5" s="1"/>
  <c r="T2237" i="5"/>
  <c r="U2237" i="5" s="1"/>
  <c r="S2237" i="5"/>
  <c r="V2237" i="5"/>
  <c r="V1902" i="5"/>
  <c r="T1902" i="5"/>
  <c r="U1902" i="5" s="1"/>
  <c r="S1902" i="5"/>
  <c r="V2403" i="5"/>
  <c r="S2403" i="5"/>
  <c r="T2403" i="5"/>
  <c r="U2403" i="5" s="1"/>
  <c r="T1943" i="5"/>
  <c r="U1943" i="5" s="1"/>
  <c r="S1943" i="5"/>
  <c r="V1943" i="5"/>
  <c r="T1871" i="5"/>
  <c r="U1871" i="5" s="1"/>
  <c r="S1871" i="5"/>
  <c r="V1871" i="5"/>
  <c r="S1700" i="5"/>
  <c r="T1700" i="5"/>
  <c r="U1700" i="5" s="1"/>
  <c r="V1700" i="5"/>
  <c r="T1487" i="5"/>
  <c r="U1487" i="5" s="1"/>
  <c r="S1487" i="5"/>
  <c r="V1487" i="5"/>
  <c r="R2248" i="5"/>
  <c r="N2248" i="5"/>
  <c r="R1762" i="5"/>
  <c r="R1596" i="5"/>
  <c r="V1596" i="5" s="1"/>
  <c r="N2526" i="5"/>
  <c r="N2310" i="5"/>
  <c r="T2207" i="5"/>
  <c r="U2207" i="5" s="1"/>
  <c r="R2169" i="5"/>
  <c r="V2115" i="5"/>
  <c r="T2115" i="5"/>
  <c r="U2115" i="5" s="1"/>
  <c r="S2115" i="5"/>
  <c r="R2049" i="5"/>
  <c r="R2014" i="5"/>
  <c r="S1820" i="5"/>
  <c r="T1820" i="5"/>
  <c r="U1820" i="5" s="1"/>
  <c r="V1820" i="5"/>
  <c r="Q1948" i="5"/>
  <c r="N1948" i="5"/>
  <c r="N2595" i="5"/>
  <c r="R2394" i="5"/>
  <c r="V2394" i="5" s="1"/>
  <c r="N2295" i="5"/>
  <c r="R2208" i="5"/>
  <c r="N2415" i="5"/>
  <c r="R2082" i="5"/>
  <c r="R2031" i="5"/>
  <c r="N2575" i="5"/>
  <c r="R2191" i="5"/>
  <c r="V2157" i="5"/>
  <c r="T2157" i="5"/>
  <c r="U2157" i="5" s="1"/>
  <c r="S2157" i="5"/>
  <c r="T2045" i="5"/>
  <c r="U2045" i="5" s="1"/>
  <c r="S2045" i="5"/>
  <c r="V2045" i="5"/>
  <c r="T1955" i="5"/>
  <c r="U1955" i="5" s="1"/>
  <c r="S1955" i="5"/>
  <c r="V1955" i="5"/>
  <c r="T1859" i="5"/>
  <c r="U1859" i="5" s="1"/>
  <c r="S1859" i="5"/>
  <c r="V1859" i="5"/>
  <c r="R1770" i="5"/>
  <c r="V1770" i="5" s="1"/>
  <c r="T1523" i="5"/>
  <c r="U1523" i="5" s="1"/>
  <c r="S1523" i="5"/>
  <c r="V1523" i="5"/>
  <c r="N2082" i="5"/>
  <c r="R1768" i="5"/>
  <c r="V1768" i="5" s="1"/>
  <c r="T1685" i="5"/>
  <c r="U1685" i="5" s="1"/>
  <c r="S1685" i="5"/>
  <c r="V1685" i="5"/>
  <c r="R1432" i="5"/>
  <c r="N1432" i="5"/>
  <c r="R1395" i="5"/>
  <c r="N1395" i="5"/>
  <c r="S1018" i="5"/>
  <c r="V1018" i="5"/>
  <c r="T1018" i="5"/>
  <c r="U1018" i="5" s="1"/>
  <c r="T1697" i="5"/>
  <c r="U1697" i="5" s="1"/>
  <c r="S1697" i="5"/>
  <c r="V1697" i="5"/>
  <c r="N1785" i="5"/>
  <c r="T1673" i="5"/>
  <c r="U1673" i="5" s="1"/>
  <c r="S1673" i="5"/>
  <c r="V1673" i="5"/>
  <c r="R1558" i="5"/>
  <c r="S1558" i="5" s="1"/>
  <c r="Q1423" i="5"/>
  <c r="N1423" i="5"/>
  <c r="Q1375" i="5"/>
  <c r="N1375" i="5"/>
  <c r="N2292" i="5"/>
  <c r="N1998" i="5"/>
  <c r="R1611" i="5"/>
  <c r="R1491" i="5"/>
  <c r="T1286" i="5"/>
  <c r="U1286" i="5" s="1"/>
  <c r="S1286" i="5"/>
  <c r="V1286" i="5"/>
  <c r="N2244" i="5"/>
  <c r="N1893" i="5"/>
  <c r="R1416" i="5"/>
  <c r="T1358" i="5"/>
  <c r="U1358" i="5" s="1"/>
  <c r="S1358" i="5"/>
  <c r="V1358" i="5"/>
  <c r="R1311" i="5"/>
  <c r="V1311" i="5" s="1"/>
  <c r="N1972" i="5"/>
  <c r="V1572" i="5"/>
  <c r="T1572" i="5"/>
  <c r="U1572" i="5" s="1"/>
  <c r="S1572" i="5"/>
  <c r="T1382" i="5"/>
  <c r="U1382" i="5" s="1"/>
  <c r="S1382" i="5"/>
  <c r="V1382" i="5"/>
  <c r="Q1153" i="5"/>
  <c r="N1153" i="5"/>
  <c r="Q1105" i="5"/>
  <c r="N1105" i="5"/>
  <c r="Q1048" i="5"/>
  <c r="N1048" i="5"/>
  <c r="S923" i="5"/>
  <c r="T923" i="5"/>
  <c r="U923" i="5" s="1"/>
  <c r="V923" i="5"/>
  <c r="N2406" i="5"/>
  <c r="N1944" i="5"/>
  <c r="Q1594" i="5"/>
  <c r="N1594" i="5"/>
  <c r="R1420" i="5"/>
  <c r="N1420" i="5"/>
  <c r="T1040" i="5"/>
  <c r="U1040" i="5" s="1"/>
  <c r="S1040" i="5"/>
  <c r="V1040" i="5"/>
  <c r="N2199" i="5"/>
  <c r="N1848" i="5"/>
  <c r="N1788" i="5"/>
  <c r="N1734" i="5"/>
  <c r="V1609" i="5"/>
  <c r="N1575" i="5"/>
  <c r="N1497" i="5"/>
  <c r="R1455" i="5"/>
  <c r="R1422" i="5"/>
  <c r="N2220" i="5"/>
  <c r="N1887" i="5"/>
  <c r="R1708" i="5"/>
  <c r="V1708" i="5" s="1"/>
  <c r="R1636" i="5"/>
  <c r="T1636" i="5" s="1"/>
  <c r="U1636" i="5" s="1"/>
  <c r="R1308" i="5"/>
  <c r="V1308" i="5" s="1"/>
  <c r="R1260" i="5"/>
  <c r="T1260" i="5" s="1"/>
  <c r="U1260" i="5" s="1"/>
  <c r="N1855" i="5"/>
  <c r="R1597" i="5"/>
  <c r="S1484" i="5"/>
  <c r="T1484" i="5"/>
  <c r="U1484" i="5" s="1"/>
  <c r="V1484" i="5"/>
  <c r="R1413" i="5"/>
  <c r="R1365" i="5"/>
  <c r="N2049" i="5"/>
  <c r="R1716" i="5"/>
  <c r="V1716" i="5" s="1"/>
  <c r="R1671" i="5"/>
  <c r="V1671" i="5" s="1"/>
  <c r="T1529" i="5"/>
  <c r="U1529" i="5" s="1"/>
  <c r="S1529" i="5"/>
  <c r="V1529" i="5"/>
  <c r="N2241" i="5"/>
  <c r="N1740" i="5"/>
  <c r="T1418" i="5"/>
  <c r="U1418" i="5" s="1"/>
  <c r="S1418" i="5"/>
  <c r="V1418" i="5"/>
  <c r="T1166" i="5"/>
  <c r="U1166" i="5" s="1"/>
  <c r="S1166" i="5"/>
  <c r="V1166" i="5"/>
  <c r="T1070" i="5"/>
  <c r="U1070" i="5" s="1"/>
  <c r="S1070" i="5"/>
  <c r="V1070" i="5"/>
  <c r="N1416" i="5"/>
  <c r="N1252" i="5"/>
  <c r="N1090" i="5"/>
  <c r="N942" i="5"/>
  <c r="S784" i="5"/>
  <c r="T784" i="5"/>
  <c r="U784" i="5" s="1"/>
  <c r="V784" i="5"/>
  <c r="N619" i="5"/>
  <c r="N331" i="5"/>
  <c r="V1243" i="5"/>
  <c r="T1243" i="5"/>
  <c r="U1243" i="5" s="1"/>
  <c r="S1243" i="5"/>
  <c r="V948" i="5"/>
  <c r="T948" i="5"/>
  <c r="U948" i="5" s="1"/>
  <c r="S948" i="5"/>
  <c r="T831" i="5"/>
  <c r="U831" i="5" s="1"/>
  <c r="V831" i="5"/>
  <c r="S831" i="5"/>
  <c r="N1029" i="5"/>
  <c r="R966" i="5"/>
  <c r="R879" i="5"/>
  <c r="N1633" i="5"/>
  <c r="N1218" i="5"/>
  <c r="T1064" i="5"/>
  <c r="U1064" i="5" s="1"/>
  <c r="S1064" i="5"/>
  <c r="V1064" i="5"/>
  <c r="R659" i="5"/>
  <c r="N1479" i="5"/>
  <c r="V1219" i="5"/>
  <c r="S1219" i="5"/>
  <c r="T1219" i="5"/>
  <c r="U1219" i="5" s="1"/>
  <c r="N1621" i="5"/>
  <c r="N1309" i="5"/>
  <c r="Q990" i="5"/>
  <c r="N990" i="5"/>
  <c r="Q952" i="5"/>
  <c r="N952" i="5"/>
  <c r="Q654" i="5"/>
  <c r="N654" i="5"/>
  <c r="Q554" i="5"/>
  <c r="N554" i="5"/>
  <c r="S358" i="5"/>
  <c r="T358" i="5"/>
  <c r="U358" i="5" s="1"/>
  <c r="V358" i="5"/>
  <c r="T1481" i="5"/>
  <c r="U1481" i="5" s="1"/>
  <c r="T1016" i="5"/>
  <c r="U1016" i="5" s="1"/>
  <c r="S1016" i="5"/>
  <c r="V1016" i="5"/>
  <c r="N972" i="5"/>
  <c r="N919" i="5"/>
  <c r="Q828" i="5"/>
  <c r="N828" i="5"/>
  <c r="R714" i="5"/>
  <c r="N714" i="5"/>
  <c r="S676" i="5"/>
  <c r="T676" i="5"/>
  <c r="U676" i="5" s="1"/>
  <c r="V676" i="5"/>
  <c r="Q540" i="5"/>
  <c r="N540" i="5"/>
  <c r="R482" i="5"/>
  <c r="N1798" i="5"/>
  <c r="N1278" i="5"/>
  <c r="S1067" i="5"/>
  <c r="T1067" i="5"/>
  <c r="U1067" i="5" s="1"/>
  <c r="V1067" i="5"/>
  <c r="R822" i="5"/>
  <c r="S778" i="5"/>
  <c r="T778" i="5"/>
  <c r="U778" i="5" s="1"/>
  <c r="V778" i="5"/>
  <c r="N1342" i="5"/>
  <c r="R630" i="5"/>
  <c r="R579" i="5"/>
  <c r="N1155" i="5"/>
  <c r="R985" i="5"/>
  <c r="T985" i="5" s="1"/>
  <c r="U985" i="5" s="1"/>
  <c r="R843" i="5"/>
  <c r="R572" i="5"/>
  <c r="N572" i="5"/>
  <c r="N1468" i="5"/>
  <c r="N1294" i="5"/>
  <c r="N803" i="5"/>
  <c r="N659" i="5"/>
  <c r="R618" i="5"/>
  <c r="T618" i="5" s="1"/>
  <c r="U618" i="5" s="1"/>
  <c r="N559" i="5"/>
  <c r="N1291" i="5"/>
  <c r="R720" i="5"/>
  <c r="N517" i="5"/>
  <c r="N1111" i="5"/>
  <c r="N689" i="5"/>
  <c r="V536" i="5"/>
  <c r="S536" i="5"/>
  <c r="T536" i="5"/>
  <c r="U536" i="5" s="1"/>
  <c r="Q293" i="5"/>
  <c r="N293" i="5"/>
  <c r="S27" i="5"/>
  <c r="T27" i="5"/>
  <c r="U27" i="5" s="1"/>
  <c r="V27" i="5"/>
  <c r="Q498" i="5"/>
  <c r="N498" i="5"/>
  <c r="Q420" i="5"/>
  <c r="N420" i="5"/>
  <c r="T244" i="5"/>
  <c r="U244" i="5" s="1"/>
  <c r="S244" i="5"/>
  <c r="V244" i="5"/>
  <c r="Q134" i="5"/>
  <c r="N134" i="5"/>
  <c r="R259" i="5"/>
  <c r="N671" i="5"/>
  <c r="V342" i="5"/>
  <c r="T342" i="5"/>
  <c r="U342" i="5" s="1"/>
  <c r="S342" i="5"/>
  <c r="R13" i="5"/>
  <c r="T13" i="5" s="1"/>
  <c r="U13" i="5" s="1"/>
  <c r="N94" i="5"/>
  <c r="N744" i="5"/>
  <c r="R224" i="5"/>
  <c r="Q200" i="5"/>
  <c r="N200" i="5"/>
  <c r="R158" i="5"/>
  <c r="R127" i="5"/>
  <c r="T277" i="5"/>
  <c r="U277" i="5" s="1"/>
  <c r="V277" i="5"/>
  <c r="S277" i="5"/>
  <c r="R381" i="5"/>
  <c r="N1165" i="5"/>
  <c r="N756" i="5"/>
  <c r="S556" i="5"/>
  <c r="T556" i="5"/>
  <c r="U556" i="5" s="1"/>
  <c r="V556" i="5"/>
  <c r="R530" i="5"/>
  <c r="R398" i="5"/>
  <c r="N957" i="5"/>
  <c r="N740" i="5"/>
  <c r="N533" i="5"/>
  <c r="V470" i="5"/>
  <c r="S470" i="5"/>
  <c r="T470" i="5"/>
  <c r="U470" i="5" s="1"/>
  <c r="N280" i="5"/>
  <c r="N4" i="5"/>
  <c r="N955" i="5"/>
  <c r="N683" i="5"/>
  <c r="N380" i="5"/>
  <c r="N121" i="5"/>
  <c r="T893" i="5"/>
  <c r="U893" i="5" s="1"/>
  <c r="N672" i="5"/>
  <c r="S544" i="5"/>
  <c r="T544" i="5"/>
  <c r="U544" i="5" s="1"/>
  <c r="V544" i="5"/>
  <c r="V440" i="5"/>
  <c r="S440" i="5"/>
  <c r="T440" i="5"/>
  <c r="U440" i="5" s="1"/>
  <c r="N355" i="5"/>
  <c r="R221" i="5"/>
  <c r="R146" i="5"/>
  <c r="N879" i="5"/>
  <c r="N518" i="5"/>
  <c r="R100" i="5"/>
  <c r="T100" i="5" s="1"/>
  <c r="U100" i="5" s="1"/>
  <c r="N1108" i="5"/>
  <c r="N674" i="5"/>
  <c r="R223" i="5"/>
  <c r="R179" i="5"/>
  <c r="N743" i="5"/>
  <c r="N534" i="5"/>
  <c r="N487" i="5"/>
  <c r="N19" i="5"/>
  <c r="N725" i="5"/>
  <c r="N281" i="5"/>
  <c r="V66" i="5"/>
  <c r="N263" i="5"/>
  <c r="N542" i="5"/>
  <c r="T180" i="5"/>
  <c r="U180" i="5" s="1"/>
  <c r="N360" i="5"/>
  <c r="N41" i="5"/>
  <c r="N428" i="5"/>
  <c r="N203" i="5"/>
  <c r="V30" i="5"/>
  <c r="N258" i="5"/>
  <c r="T129" i="5"/>
  <c r="U129" i="5" s="1"/>
  <c r="N455" i="5"/>
  <c r="N197" i="5"/>
  <c r="R2617" i="5"/>
  <c r="V2921" i="5"/>
  <c r="T2921" i="5"/>
  <c r="U2921" i="5" s="1"/>
  <c r="S2921" i="5"/>
  <c r="R2640" i="5"/>
  <c r="V2640" i="5" s="1"/>
  <c r="R2841" i="5"/>
  <c r="R2793" i="5"/>
  <c r="V2793" i="5" s="1"/>
  <c r="R2737" i="5"/>
  <c r="R2614" i="5"/>
  <c r="N2930" i="5"/>
  <c r="N2608" i="5"/>
  <c r="T2417" i="5"/>
  <c r="U2417" i="5" s="1"/>
  <c r="S2417" i="5"/>
  <c r="V2417" i="5"/>
  <c r="Q2305" i="5"/>
  <c r="N2305" i="5"/>
  <c r="R2245" i="5"/>
  <c r="V2245" i="5" s="1"/>
  <c r="R1980" i="5"/>
  <c r="N1980" i="5"/>
  <c r="R1884" i="5"/>
  <c r="N1884" i="5"/>
  <c r="V1711" i="5"/>
  <c r="T1711" i="5"/>
  <c r="U1711" i="5" s="1"/>
  <c r="S1711" i="5"/>
  <c r="N2841" i="5"/>
  <c r="V2487" i="5"/>
  <c r="S2487" i="5"/>
  <c r="R2457" i="5"/>
  <c r="V2359" i="5"/>
  <c r="T2359" i="5"/>
  <c r="U2359" i="5" s="1"/>
  <c r="S2359" i="5"/>
  <c r="S1898" i="5"/>
  <c r="T1898" i="5"/>
  <c r="U1898" i="5" s="1"/>
  <c r="V1898" i="5"/>
  <c r="T1703" i="5"/>
  <c r="U1703" i="5" s="1"/>
  <c r="S1703" i="5"/>
  <c r="V1703" i="5"/>
  <c r="S1622" i="5"/>
  <c r="T1622" i="5"/>
  <c r="U1622" i="5" s="1"/>
  <c r="V1622" i="5"/>
  <c r="T2027" i="5"/>
  <c r="U2027" i="5" s="1"/>
  <c r="S2027" i="5"/>
  <c r="V2027" i="5"/>
  <c r="R2205" i="5"/>
  <c r="S1981" i="5"/>
  <c r="V1981" i="5"/>
  <c r="T1981" i="5"/>
  <c r="U1981" i="5" s="1"/>
  <c r="S1909" i="5"/>
  <c r="V1909" i="5"/>
  <c r="T1909" i="5"/>
  <c r="U1909" i="5" s="1"/>
  <c r="R1833" i="5"/>
  <c r="N2861" i="5"/>
  <c r="T2327" i="5"/>
  <c r="U2327" i="5" s="1"/>
  <c r="S2327" i="5"/>
  <c r="V2327" i="5"/>
  <c r="R2114" i="5"/>
  <c r="V1950" i="5"/>
  <c r="T1950" i="5"/>
  <c r="U1950" i="5" s="1"/>
  <c r="S1950" i="5"/>
  <c r="T1900" i="5"/>
  <c r="U1900" i="5" s="1"/>
  <c r="S1900" i="5"/>
  <c r="V1900" i="5"/>
  <c r="T1847" i="5"/>
  <c r="U1847" i="5" s="1"/>
  <c r="S1847" i="5"/>
  <c r="V1847" i="5"/>
  <c r="R2493" i="5"/>
  <c r="R1828" i="5"/>
  <c r="N2700" i="5"/>
  <c r="T2351" i="5"/>
  <c r="U2351" i="5" s="1"/>
  <c r="S2351" i="5"/>
  <c r="V2351" i="5"/>
  <c r="N2105" i="5"/>
  <c r="R1852" i="5"/>
  <c r="S1852" i="5" s="1"/>
  <c r="R1819" i="5"/>
  <c r="S1819" i="5" s="1"/>
  <c r="R2487" i="5"/>
  <c r="T2487" i="5" s="1"/>
  <c r="U2487" i="5" s="1"/>
  <c r="T2285" i="5"/>
  <c r="U2285" i="5" s="1"/>
  <c r="S2285" i="5"/>
  <c r="V2285" i="5"/>
  <c r="N2196" i="5"/>
  <c r="Q2113" i="5"/>
  <c r="N2113" i="5"/>
  <c r="R1959" i="5"/>
  <c r="R1911" i="5"/>
  <c r="R1863" i="5"/>
  <c r="R2485" i="5"/>
  <c r="V2364" i="5"/>
  <c r="S2364" i="5"/>
  <c r="T2364" i="5"/>
  <c r="U2364" i="5" s="1"/>
  <c r="V2301" i="5"/>
  <c r="T2301" i="5"/>
  <c r="U2301" i="5" s="1"/>
  <c r="S2301" i="5"/>
  <c r="T2255" i="5"/>
  <c r="U2255" i="5" s="1"/>
  <c r="S2255" i="5"/>
  <c r="V2255" i="5"/>
  <c r="T2039" i="5"/>
  <c r="U2039" i="5" s="1"/>
  <c r="S2039" i="5"/>
  <c r="V2039" i="5"/>
  <c r="R1996" i="5"/>
  <c r="T1787" i="5"/>
  <c r="U1787" i="5" s="1"/>
  <c r="S1787" i="5"/>
  <c r="V1787" i="5"/>
  <c r="R1974" i="5"/>
  <c r="V1974" i="5" s="1"/>
  <c r="R1926" i="5"/>
  <c r="V1926" i="5" s="1"/>
  <c r="R1878" i="5"/>
  <c r="V1878" i="5" s="1"/>
  <c r="R1917" i="5"/>
  <c r="N2834" i="5"/>
  <c r="N2559" i="5"/>
  <c r="R2395" i="5"/>
  <c r="R2155" i="5"/>
  <c r="T2134" i="5"/>
  <c r="U2134" i="5" s="1"/>
  <c r="V2134" i="5"/>
  <c r="S2134" i="5"/>
  <c r="S1688" i="5"/>
  <c r="T1688" i="5"/>
  <c r="U1688" i="5" s="1"/>
  <c r="V1688" i="5"/>
  <c r="N2022" i="5"/>
  <c r="T1721" i="5"/>
  <c r="U1721" i="5" s="1"/>
  <c r="S1721" i="5"/>
  <c r="V1721" i="5"/>
  <c r="S1520" i="5"/>
  <c r="T1520" i="5"/>
  <c r="U1520" i="5" s="1"/>
  <c r="V1520" i="5"/>
  <c r="V1473" i="5"/>
  <c r="T1473" i="5"/>
  <c r="U1473" i="5" s="1"/>
  <c r="S1473" i="5"/>
  <c r="R1497" i="5"/>
  <c r="R1434" i="5"/>
  <c r="R1386" i="5"/>
  <c r="N2149" i="5"/>
  <c r="N1854" i="5"/>
  <c r="R1458" i="5"/>
  <c r="V1458" i="5" s="1"/>
  <c r="S1319" i="5"/>
  <c r="T1319" i="5"/>
  <c r="U1319" i="5" s="1"/>
  <c r="V1319" i="5"/>
  <c r="S1271" i="5"/>
  <c r="T1271" i="5"/>
  <c r="U1271" i="5" s="1"/>
  <c r="V1271" i="5"/>
  <c r="S1223" i="5"/>
  <c r="T1223" i="5"/>
  <c r="U1223" i="5" s="1"/>
  <c r="V1223" i="5"/>
  <c r="N2284" i="5"/>
  <c r="N1996" i="5"/>
  <c r="R1645" i="5"/>
  <c r="N1605" i="5"/>
  <c r="N2227" i="5"/>
  <c r="S1415" i="5"/>
  <c r="T1415" i="5"/>
  <c r="U1415" i="5" s="1"/>
  <c r="V1415" i="5"/>
  <c r="R1215" i="5"/>
  <c r="S1215" i="5" s="1"/>
  <c r="R1164" i="5"/>
  <c r="S1164" i="5" s="1"/>
  <c r="R1348" i="5"/>
  <c r="S1277" i="5"/>
  <c r="T1277" i="5"/>
  <c r="U1277" i="5" s="1"/>
  <c r="V1277" i="5"/>
  <c r="N2341" i="5"/>
  <c r="N1941" i="5"/>
  <c r="R1594" i="5"/>
  <c r="S1349" i="5"/>
  <c r="T1349" i="5"/>
  <c r="U1349" i="5" s="1"/>
  <c r="V1349" i="5"/>
  <c r="T1316" i="5"/>
  <c r="U1316" i="5" s="1"/>
  <c r="S1316" i="5"/>
  <c r="V1316" i="5"/>
  <c r="S1031" i="5"/>
  <c r="T1031" i="5"/>
  <c r="U1031" i="5" s="1"/>
  <c r="V1031" i="5"/>
  <c r="N2188" i="5"/>
  <c r="N1827" i="5"/>
  <c r="N1608" i="5"/>
  <c r="S1421" i="5"/>
  <c r="T1421" i="5"/>
  <c r="U1421" i="5" s="1"/>
  <c r="V1421" i="5"/>
  <c r="N2208" i="5"/>
  <c r="N1849" i="5"/>
  <c r="R1731" i="5"/>
  <c r="V1731" i="5" s="1"/>
  <c r="R1585" i="5"/>
  <c r="R1464" i="5"/>
  <c r="V1464" i="5" s="1"/>
  <c r="T1412" i="5"/>
  <c r="U1412" i="5" s="1"/>
  <c r="S1412" i="5"/>
  <c r="V1412" i="5"/>
  <c r="T1364" i="5"/>
  <c r="U1364" i="5" s="1"/>
  <c r="S1364" i="5"/>
  <c r="V1364" i="5"/>
  <c r="S1307" i="5"/>
  <c r="T1307" i="5"/>
  <c r="U1307" i="5" s="1"/>
  <c r="V1307" i="5"/>
  <c r="S1259" i="5"/>
  <c r="T1259" i="5"/>
  <c r="U1259" i="5" s="1"/>
  <c r="V1259" i="5"/>
  <c r="R1203" i="5"/>
  <c r="V1203" i="5" s="1"/>
  <c r="N1839" i="5"/>
  <c r="N1686" i="5"/>
  <c r="N1521" i="5"/>
  <c r="V1476" i="5"/>
  <c r="T1476" i="5"/>
  <c r="U1476" i="5" s="1"/>
  <c r="S1476" i="5"/>
  <c r="N2043" i="5"/>
  <c r="R1264" i="5"/>
  <c r="T1264" i="5" s="1"/>
  <c r="U1264" i="5" s="1"/>
  <c r="N2214" i="5"/>
  <c r="N1905" i="5"/>
  <c r="S1778" i="5"/>
  <c r="T1778" i="5"/>
  <c r="U1778" i="5" s="1"/>
  <c r="V1778" i="5"/>
  <c r="R1735" i="5"/>
  <c r="V1735" i="5" s="1"/>
  <c r="Q1482" i="5"/>
  <c r="N1482" i="5"/>
  <c r="R1266" i="5"/>
  <c r="N1413" i="5"/>
  <c r="R1161" i="5"/>
  <c r="R1062" i="5"/>
  <c r="N933" i="5"/>
  <c r="N844" i="5"/>
  <c r="R713" i="5"/>
  <c r="S496" i="5"/>
  <c r="T496" i="5"/>
  <c r="U496" i="5" s="1"/>
  <c r="V496" i="5"/>
  <c r="S670" i="5"/>
  <c r="T670" i="5"/>
  <c r="U670" i="5" s="1"/>
  <c r="V670" i="5"/>
  <c r="S947" i="5"/>
  <c r="T947" i="5"/>
  <c r="U947" i="5" s="1"/>
  <c r="V947" i="5"/>
  <c r="N721" i="5"/>
  <c r="N1753" i="5"/>
  <c r="N1257" i="5"/>
  <c r="R1098" i="5"/>
  <c r="N1059" i="5"/>
  <c r="V1017" i="5"/>
  <c r="T1017" i="5"/>
  <c r="U1017" i="5" s="1"/>
  <c r="S1017" i="5"/>
  <c r="N874" i="5"/>
  <c r="N1206" i="5"/>
  <c r="R1045" i="5"/>
  <c r="V1045" i="5" s="1"/>
  <c r="S1183" i="5"/>
  <c r="V1183" i="5"/>
  <c r="T1183" i="5"/>
  <c r="U1183" i="5" s="1"/>
  <c r="V1122" i="5"/>
  <c r="S1122" i="5"/>
  <c r="T1122" i="5"/>
  <c r="U1122" i="5" s="1"/>
  <c r="T950" i="5"/>
  <c r="U950" i="5" s="1"/>
  <c r="S950" i="5"/>
  <c r="V950" i="5"/>
  <c r="N1567" i="5"/>
  <c r="N1284" i="5"/>
  <c r="R1194" i="5"/>
  <c r="V1194" i="5" s="1"/>
  <c r="T1088" i="5"/>
  <c r="U1088" i="5" s="1"/>
  <c r="S1088" i="5"/>
  <c r="V1088" i="5"/>
  <c r="Q1035" i="5"/>
  <c r="N1035" i="5"/>
  <c r="N840" i="5"/>
  <c r="Q812" i="5"/>
  <c r="N812" i="5"/>
  <c r="S718" i="5"/>
  <c r="T718" i="5"/>
  <c r="U718" i="5" s="1"/>
  <c r="V718" i="5"/>
  <c r="N553" i="5"/>
  <c r="T256" i="5"/>
  <c r="U256" i="5" s="1"/>
  <c r="V256" i="5"/>
  <c r="S256" i="5"/>
  <c r="V1481" i="5"/>
  <c r="T992" i="5"/>
  <c r="U992" i="5" s="1"/>
  <c r="S992" i="5"/>
  <c r="V992" i="5"/>
  <c r="Q825" i="5"/>
  <c r="N825" i="5"/>
  <c r="Q707" i="5"/>
  <c r="N707" i="5"/>
  <c r="N1743" i="5"/>
  <c r="N1267" i="5"/>
  <c r="R1060" i="5"/>
  <c r="N613" i="5"/>
  <c r="S490" i="5"/>
  <c r="T490" i="5"/>
  <c r="U490" i="5" s="1"/>
  <c r="V490" i="5"/>
  <c r="N1338" i="5"/>
  <c r="R993" i="5"/>
  <c r="R774" i="5"/>
  <c r="N571" i="5"/>
  <c r="N1539" i="5"/>
  <c r="R767" i="5"/>
  <c r="R716" i="5"/>
  <c r="N1750" i="5"/>
  <c r="N1282" i="5"/>
  <c r="S917" i="5"/>
  <c r="T917" i="5"/>
  <c r="U917" i="5" s="1"/>
  <c r="V917" i="5"/>
  <c r="N752" i="5"/>
  <c r="R602" i="5"/>
  <c r="N1287" i="5"/>
  <c r="S754" i="5"/>
  <c r="T754" i="5"/>
  <c r="U754" i="5" s="1"/>
  <c r="V754" i="5"/>
  <c r="R576" i="5"/>
  <c r="N1060" i="5"/>
  <c r="N662" i="5"/>
  <c r="S520" i="5"/>
  <c r="T520" i="5"/>
  <c r="U520" i="5" s="1"/>
  <c r="V520" i="5"/>
  <c r="Q462" i="5"/>
  <c r="N462" i="5"/>
  <c r="S418" i="5"/>
  <c r="T418" i="5"/>
  <c r="U418" i="5" s="1"/>
  <c r="V418" i="5"/>
  <c r="R101" i="5"/>
  <c r="V101" i="5" s="1"/>
  <c r="R37" i="5"/>
  <c r="N1113" i="5"/>
  <c r="V578" i="5"/>
  <c r="T578" i="5"/>
  <c r="U578" i="5" s="1"/>
  <c r="S578" i="5"/>
  <c r="R449" i="5"/>
  <c r="N397" i="5"/>
  <c r="Q339" i="5"/>
  <c r="N339" i="5"/>
  <c r="T271" i="5"/>
  <c r="U271" i="5" s="1"/>
  <c r="S271" i="5"/>
  <c r="V271" i="5"/>
  <c r="T67" i="5"/>
  <c r="U67" i="5" s="1"/>
  <c r="S67" i="5"/>
  <c r="V67" i="5"/>
  <c r="N193" i="5"/>
  <c r="N493" i="5"/>
  <c r="R76" i="5"/>
  <c r="T76" i="5" s="1"/>
  <c r="U76" i="5" s="1"/>
  <c r="N1177" i="5"/>
  <c r="N722" i="5"/>
  <c r="R473" i="5"/>
  <c r="R302" i="5"/>
  <c r="T223" i="5"/>
  <c r="U223" i="5" s="1"/>
  <c r="V223" i="5"/>
  <c r="S223" i="5"/>
  <c r="V221" i="5"/>
  <c r="T221" i="5"/>
  <c r="U221" i="5" s="1"/>
  <c r="S221" i="5"/>
  <c r="R98" i="5"/>
  <c r="N1147" i="5"/>
  <c r="N945" i="5"/>
  <c r="N713" i="5"/>
  <c r="V464" i="5"/>
  <c r="S464" i="5"/>
  <c r="T464" i="5"/>
  <c r="U464" i="5" s="1"/>
  <c r="N391" i="5"/>
  <c r="R235" i="5"/>
  <c r="T235" i="5" s="1"/>
  <c r="U235" i="5" s="1"/>
  <c r="N928" i="5"/>
  <c r="N650" i="5"/>
  <c r="R109" i="5"/>
  <c r="T109" i="5" s="1"/>
  <c r="U109" i="5" s="1"/>
  <c r="N220" i="5"/>
  <c r="N145" i="5"/>
  <c r="N444" i="5"/>
  <c r="R392" i="5"/>
  <c r="S392" i="5" s="1"/>
  <c r="R341" i="5"/>
  <c r="T341" i="5" s="1"/>
  <c r="U341" i="5" s="1"/>
  <c r="N1087" i="5"/>
  <c r="N668" i="5"/>
  <c r="N335" i="5"/>
  <c r="R318" i="5"/>
  <c r="N289" i="5"/>
  <c r="N178" i="5"/>
  <c r="N708" i="5"/>
  <c r="N531" i="5"/>
  <c r="N486" i="5"/>
  <c r="S334" i="5"/>
  <c r="T334" i="5"/>
  <c r="U334" i="5" s="1"/>
  <c r="V334" i="5"/>
  <c r="N719" i="5"/>
  <c r="N146" i="5"/>
  <c r="N272" i="5"/>
  <c r="T219" i="5"/>
  <c r="U219" i="5" s="1"/>
  <c r="N438" i="5"/>
  <c r="T90" i="5"/>
  <c r="U90" i="5" s="1"/>
  <c r="N353" i="5"/>
  <c r="N182" i="5"/>
  <c r="N32" i="5"/>
  <c r="N377" i="5"/>
  <c r="T30" i="5"/>
  <c r="U30" i="5" s="1"/>
  <c r="N245" i="5"/>
  <c r="T174" i="5"/>
  <c r="U174" i="5" s="1"/>
  <c r="V129" i="5"/>
  <c r="N446" i="5"/>
  <c r="T147" i="5"/>
  <c r="U147" i="5" s="1"/>
  <c r="R2796" i="5"/>
  <c r="R2960" i="5"/>
  <c r="T2960" i="5" s="1"/>
  <c r="U2960" i="5" s="1"/>
  <c r="S2887" i="5"/>
  <c r="T2887" i="5"/>
  <c r="U2887" i="5" s="1"/>
  <c r="V2887" i="5"/>
  <c r="R2831" i="5"/>
  <c r="T2783" i="5"/>
  <c r="U2783" i="5" s="1"/>
  <c r="S2783" i="5"/>
  <c r="V2783" i="5"/>
  <c r="R2517" i="5"/>
  <c r="V2517" i="5" s="1"/>
  <c r="R2445" i="5"/>
  <c r="V2445" i="5" s="1"/>
  <c r="R2991" i="5"/>
  <c r="T2991" i="5" s="1"/>
  <c r="U2991" i="5" s="1"/>
  <c r="R2940" i="5"/>
  <c r="R2868" i="5"/>
  <c r="R2691" i="5"/>
  <c r="T2691" i="5" s="1"/>
  <c r="U2691" i="5" s="1"/>
  <c r="R2888" i="5"/>
  <c r="V2888" i="5" s="1"/>
  <c r="R2289" i="5"/>
  <c r="V2289" i="5" s="1"/>
  <c r="N2598" i="5"/>
  <c r="V2416" i="5"/>
  <c r="T2416" i="5"/>
  <c r="U2416" i="5" s="1"/>
  <c r="S2416" i="5"/>
  <c r="V2238" i="5"/>
  <c r="S2238" i="5"/>
  <c r="T2238" i="5"/>
  <c r="U2238" i="5" s="1"/>
  <c r="V2200" i="5"/>
  <c r="S2200" i="5"/>
  <c r="T2200" i="5"/>
  <c r="U2200" i="5" s="1"/>
  <c r="N2628" i="5"/>
  <c r="N2484" i="5"/>
  <c r="T2453" i="5"/>
  <c r="U2453" i="5" s="1"/>
  <c r="S2453" i="5"/>
  <c r="V2453" i="5"/>
  <c r="N2338" i="5"/>
  <c r="V2308" i="5"/>
  <c r="T2308" i="5"/>
  <c r="U2308" i="5" s="1"/>
  <c r="S2308" i="5"/>
  <c r="T2243" i="5"/>
  <c r="U2243" i="5" s="1"/>
  <c r="S2243" i="5"/>
  <c r="V2243" i="5"/>
  <c r="R2094" i="5"/>
  <c r="R2050" i="5"/>
  <c r="R1936" i="5"/>
  <c r="Q1897" i="5"/>
  <c r="N1897" i="5"/>
  <c r="R1809" i="5"/>
  <c r="V2490" i="5"/>
  <c r="T2490" i="5"/>
  <c r="U2490" i="5" s="1"/>
  <c r="S2490" i="5"/>
  <c r="R2349" i="5"/>
  <c r="R2290" i="5"/>
  <c r="R2186" i="5"/>
  <c r="V2137" i="5"/>
  <c r="T2137" i="5"/>
  <c r="U2137" i="5" s="1"/>
  <c r="S2137" i="5"/>
  <c r="T2096" i="5"/>
  <c r="U2096" i="5" s="1"/>
  <c r="V2096" i="5"/>
  <c r="S2096" i="5"/>
  <c r="Q2026" i="5"/>
  <c r="N2026" i="5"/>
  <c r="V1990" i="5"/>
  <c r="T1990" i="5"/>
  <c r="U1990" i="5" s="1"/>
  <c r="S1990" i="5"/>
  <c r="R1855" i="5"/>
  <c r="R1813" i="5"/>
  <c r="S1742" i="5"/>
  <c r="T1742" i="5"/>
  <c r="U1742" i="5" s="1"/>
  <c r="V1742" i="5"/>
  <c r="S1646" i="5"/>
  <c r="T1646" i="5"/>
  <c r="U1646" i="5" s="1"/>
  <c r="V1646" i="5"/>
  <c r="N2646" i="5"/>
  <c r="N2852" i="5"/>
  <c r="R2467" i="5"/>
  <c r="V2322" i="5"/>
  <c r="S2322" i="5"/>
  <c r="T2322" i="5"/>
  <c r="U2322" i="5" s="1"/>
  <c r="V1845" i="5"/>
  <c r="T1845" i="5"/>
  <c r="U1845" i="5" s="1"/>
  <c r="S1845" i="5"/>
  <c r="V2395" i="5"/>
  <c r="T2395" i="5"/>
  <c r="U2395" i="5" s="1"/>
  <c r="S2395" i="5"/>
  <c r="N2949" i="5"/>
  <c r="N2682" i="5"/>
  <c r="N2135" i="5"/>
  <c r="R1885" i="5"/>
  <c r="S1885" i="5" s="1"/>
  <c r="R1749" i="5"/>
  <c r="V1749" i="5" s="1"/>
  <c r="R1677" i="5"/>
  <c r="T1595" i="5"/>
  <c r="U1595" i="5" s="1"/>
  <c r="S1595" i="5"/>
  <c r="V1595" i="5"/>
  <c r="N2826" i="5"/>
  <c r="N2331" i="5"/>
  <c r="V2088" i="5"/>
  <c r="T2088" i="5"/>
  <c r="U2088" i="5" s="1"/>
  <c r="S2088" i="5"/>
  <c r="S1958" i="5"/>
  <c r="T1958" i="5"/>
  <c r="U1958" i="5" s="1"/>
  <c r="V1958" i="5"/>
  <c r="S1910" i="5"/>
  <c r="T1910" i="5"/>
  <c r="U1910" i="5" s="1"/>
  <c r="V1910" i="5"/>
  <c r="S1862" i="5"/>
  <c r="T1862" i="5"/>
  <c r="U1862" i="5" s="1"/>
  <c r="V1862" i="5"/>
  <c r="R1797" i="5"/>
  <c r="R2436" i="5"/>
  <c r="N2361" i="5"/>
  <c r="R2072" i="5"/>
  <c r="T2072" i="5" s="1"/>
  <c r="U2072" i="5" s="1"/>
  <c r="Q2038" i="5"/>
  <c r="N2038" i="5"/>
  <c r="R1764" i="5"/>
  <c r="T1764" i="5" s="1"/>
  <c r="U1764" i="5" s="1"/>
  <c r="N2773" i="5"/>
  <c r="N2469" i="5"/>
  <c r="N2160" i="5"/>
  <c r="S2030" i="5"/>
  <c r="T2030" i="5"/>
  <c r="U2030" i="5" s="1"/>
  <c r="V2030" i="5"/>
  <c r="N2703" i="5"/>
  <c r="R2316" i="5"/>
  <c r="N2539" i="5"/>
  <c r="Q2155" i="5"/>
  <c r="N2155" i="5"/>
  <c r="V2070" i="5"/>
  <c r="T2070" i="5"/>
  <c r="U2070" i="5" s="1"/>
  <c r="S2070" i="5"/>
  <c r="N2007" i="5"/>
  <c r="Q1755" i="5"/>
  <c r="N1755" i="5"/>
  <c r="N1677" i="5"/>
  <c r="T1328" i="5"/>
  <c r="U1328" i="5" s="1"/>
  <c r="S1328" i="5"/>
  <c r="V1328" i="5"/>
  <c r="T1232" i="5"/>
  <c r="U1232" i="5" s="1"/>
  <c r="S1232" i="5"/>
  <c r="V1232" i="5"/>
  <c r="S953" i="5"/>
  <c r="T953" i="5"/>
  <c r="U953" i="5" s="1"/>
  <c r="V953" i="5"/>
  <c r="N1653" i="5"/>
  <c r="V1495" i="5"/>
  <c r="T1495" i="5"/>
  <c r="U1495" i="5" s="1"/>
  <c r="S1495" i="5"/>
  <c r="S1433" i="5"/>
  <c r="T1433" i="5"/>
  <c r="U1433" i="5" s="1"/>
  <c r="V1433" i="5"/>
  <c r="S1385" i="5"/>
  <c r="T1385" i="5"/>
  <c r="U1385" i="5" s="1"/>
  <c r="V1385" i="5"/>
  <c r="R1329" i="5"/>
  <c r="N2109" i="5"/>
  <c r="S1457" i="5"/>
  <c r="T1457" i="5"/>
  <c r="U1457" i="5" s="1"/>
  <c r="V1457" i="5"/>
  <c r="R1353" i="5"/>
  <c r="V1353" i="5" s="1"/>
  <c r="Q1270" i="5"/>
  <c r="N1270" i="5"/>
  <c r="T1172" i="5"/>
  <c r="U1172" i="5" s="1"/>
  <c r="S1172" i="5"/>
  <c r="V1172" i="5"/>
  <c r="N2256" i="5"/>
  <c r="N1797" i="5"/>
  <c r="R1521" i="5"/>
  <c r="R1401" i="5"/>
  <c r="R1344" i="5"/>
  <c r="N2218" i="5"/>
  <c r="N1830" i="5"/>
  <c r="R1263" i="5"/>
  <c r="T1263" i="5" s="1"/>
  <c r="U1263" i="5" s="1"/>
  <c r="N2401" i="5"/>
  <c r="T1757" i="5"/>
  <c r="U1757" i="5" s="1"/>
  <c r="S1757" i="5"/>
  <c r="V1757" i="5"/>
  <c r="R1650" i="5"/>
  <c r="S1187" i="5"/>
  <c r="T1187" i="5"/>
  <c r="U1187" i="5" s="1"/>
  <c r="V1187" i="5"/>
  <c r="Q915" i="5"/>
  <c r="N915" i="5"/>
  <c r="N2229" i="5"/>
  <c r="S1706" i="5"/>
  <c r="T1706" i="5"/>
  <c r="U1706" i="5" s="1"/>
  <c r="V1706" i="5"/>
  <c r="T1493" i="5"/>
  <c r="U1493" i="5" s="1"/>
  <c r="S1493" i="5"/>
  <c r="V1493" i="5"/>
  <c r="R1083" i="5"/>
  <c r="R915" i="5"/>
  <c r="N2176" i="5"/>
  <c r="N1824" i="5"/>
  <c r="S1781" i="5"/>
  <c r="R1606" i="5"/>
  <c r="N1563" i="5"/>
  <c r="R1374" i="5"/>
  <c r="N2178" i="5"/>
  <c r="N1825" i="5"/>
  <c r="T1763" i="5"/>
  <c r="U1763" i="5" s="1"/>
  <c r="S1763" i="5"/>
  <c r="V1763" i="5"/>
  <c r="N1722" i="5"/>
  <c r="R1696" i="5"/>
  <c r="V1696" i="5" s="1"/>
  <c r="R1707" i="5"/>
  <c r="T1274" i="5"/>
  <c r="U1274" i="5" s="1"/>
  <c r="S1274" i="5"/>
  <c r="V1274" i="5"/>
  <c r="N2041" i="5"/>
  <c r="R1609" i="5"/>
  <c r="S1609" i="5" s="1"/>
  <c r="R1251" i="5"/>
  <c r="N2179" i="5"/>
  <c r="N1777" i="5"/>
  <c r="T1709" i="5"/>
  <c r="U1709" i="5" s="1"/>
  <c r="S1709" i="5"/>
  <c r="V1709" i="5"/>
  <c r="N1650" i="5"/>
  <c r="N1557" i="5"/>
  <c r="S1265" i="5"/>
  <c r="T1265" i="5"/>
  <c r="U1265" i="5" s="1"/>
  <c r="V1265" i="5"/>
  <c r="S995" i="5"/>
  <c r="T995" i="5"/>
  <c r="U995" i="5" s="1"/>
  <c r="V995" i="5"/>
  <c r="N1411" i="5"/>
  <c r="T1010" i="5"/>
  <c r="U1010" i="5" s="1"/>
  <c r="S1010" i="5"/>
  <c r="V1010" i="5"/>
  <c r="V921" i="5"/>
  <c r="S921" i="5"/>
  <c r="T921" i="5"/>
  <c r="U921" i="5" s="1"/>
  <c r="S712" i="5"/>
  <c r="T712" i="5"/>
  <c r="U712" i="5" s="1"/>
  <c r="V712" i="5"/>
  <c r="N403" i="5"/>
  <c r="N1623" i="5"/>
  <c r="S889" i="5"/>
  <c r="V889" i="5"/>
  <c r="T889" i="5"/>
  <c r="U889" i="5" s="1"/>
  <c r="N1597" i="5"/>
  <c r="N1255" i="5"/>
  <c r="V1056" i="5"/>
  <c r="T1056" i="5"/>
  <c r="U1056" i="5" s="1"/>
  <c r="S1056" i="5"/>
  <c r="V1005" i="5"/>
  <c r="T1005" i="5"/>
  <c r="U1005" i="5" s="1"/>
  <c r="S1005" i="5"/>
  <c r="R910" i="5"/>
  <c r="T910" i="5" s="1"/>
  <c r="U910" i="5" s="1"/>
  <c r="R738" i="5"/>
  <c r="V738" i="5" s="1"/>
  <c r="N1347" i="5"/>
  <c r="V1104" i="5"/>
  <c r="T1104" i="5"/>
  <c r="U1104" i="5" s="1"/>
  <c r="S1104" i="5"/>
  <c r="R823" i="5"/>
  <c r="T823" i="5" s="1"/>
  <c r="U823" i="5" s="1"/>
  <c r="N739" i="5"/>
  <c r="N1266" i="5"/>
  <c r="T838" i="5"/>
  <c r="U838" i="5" s="1"/>
  <c r="V838" i="5"/>
  <c r="S838" i="5"/>
  <c r="N811" i="5"/>
  <c r="Q749" i="5"/>
  <c r="N749" i="5"/>
  <c r="Q582" i="5"/>
  <c r="N582" i="5"/>
  <c r="N409" i="5"/>
  <c r="R1185" i="5"/>
  <c r="V1185" i="5" s="1"/>
  <c r="R1035" i="5"/>
  <c r="N963" i="5"/>
  <c r="Q822" i="5"/>
  <c r="N822" i="5"/>
  <c r="R807" i="5"/>
  <c r="N807" i="5"/>
  <c r="R770" i="5"/>
  <c r="R642" i="5"/>
  <c r="N642" i="5"/>
  <c r="S604" i="5"/>
  <c r="T604" i="5"/>
  <c r="U604" i="5" s="1"/>
  <c r="V604" i="5"/>
  <c r="Q468" i="5"/>
  <c r="N468" i="5"/>
  <c r="N1606" i="5"/>
  <c r="N1261" i="5"/>
  <c r="R925" i="5"/>
  <c r="S851" i="5"/>
  <c r="T851" i="5"/>
  <c r="U851" i="5" s="1"/>
  <c r="V851" i="5"/>
  <c r="S818" i="5"/>
  <c r="T818" i="5"/>
  <c r="U818" i="5" s="1"/>
  <c r="V818" i="5"/>
  <c r="R656" i="5"/>
  <c r="N469" i="5"/>
  <c r="N1335" i="5"/>
  <c r="R1134" i="5"/>
  <c r="V1134" i="5" s="1"/>
  <c r="R1101" i="5"/>
  <c r="V1101" i="5" s="1"/>
  <c r="R1077" i="5"/>
  <c r="R960" i="5"/>
  <c r="V960" i="5" s="1"/>
  <c r="R816" i="5"/>
  <c r="N816" i="5"/>
  <c r="R723" i="5"/>
  <c r="R665" i="5"/>
  <c r="N665" i="5"/>
  <c r="R614" i="5"/>
  <c r="N614" i="5"/>
  <c r="N1537" i="5"/>
  <c r="S766" i="5"/>
  <c r="T766" i="5"/>
  <c r="U766" i="5" s="1"/>
  <c r="V766" i="5"/>
  <c r="N1726" i="5"/>
  <c r="N1455" i="5"/>
  <c r="N1251" i="5"/>
  <c r="R1092" i="5"/>
  <c r="R976" i="5"/>
  <c r="T976" i="5" s="1"/>
  <c r="U976" i="5" s="1"/>
  <c r="R936" i="5"/>
  <c r="N906" i="5"/>
  <c r="R797" i="5"/>
  <c r="R746" i="5"/>
  <c r="N703" i="5"/>
  <c r="R653" i="5"/>
  <c r="N1272" i="5"/>
  <c r="N1179" i="5"/>
  <c r="R669" i="5"/>
  <c r="R323" i="5"/>
  <c r="T323" i="5" s="1"/>
  <c r="U323" i="5" s="1"/>
  <c r="N649" i="5"/>
  <c r="N651" i="5"/>
  <c r="Q456" i="5"/>
  <c r="N456" i="5"/>
  <c r="R290" i="5"/>
  <c r="V290" i="5" s="1"/>
  <c r="T241" i="5"/>
  <c r="U241" i="5" s="1"/>
  <c r="S241" i="5"/>
  <c r="V241" i="5"/>
  <c r="N1096" i="5"/>
  <c r="N576" i="5"/>
  <c r="S328" i="5"/>
  <c r="T328" i="5"/>
  <c r="U328" i="5" s="1"/>
  <c r="V328" i="5"/>
  <c r="T298" i="5"/>
  <c r="U298" i="5" s="1"/>
  <c r="S298" i="5"/>
  <c r="V298" i="5"/>
  <c r="T199" i="5"/>
  <c r="U199" i="5" s="1"/>
  <c r="S199" i="5"/>
  <c r="V199" i="5"/>
  <c r="S87" i="5"/>
  <c r="V87" i="5"/>
  <c r="T87" i="5"/>
  <c r="U87" i="5" s="1"/>
  <c r="R131" i="5"/>
  <c r="S131" i="5" s="1"/>
  <c r="N64" i="5"/>
  <c r="T55" i="5"/>
  <c r="U55" i="5" s="1"/>
  <c r="V55" i="5"/>
  <c r="S55" i="5"/>
  <c r="N653" i="5"/>
  <c r="N419" i="5"/>
  <c r="Q419" i="5"/>
  <c r="R339" i="5"/>
  <c r="R94" i="5"/>
  <c r="N1171" i="5"/>
  <c r="S453" i="5"/>
  <c r="V453" i="5"/>
  <c r="T453" i="5"/>
  <c r="U453" i="5" s="1"/>
  <c r="T190" i="5"/>
  <c r="U190" i="5" s="1"/>
  <c r="V190" i="5"/>
  <c r="S190" i="5"/>
  <c r="Q125" i="5"/>
  <c r="N125" i="5"/>
  <c r="R83" i="5"/>
  <c r="R272" i="5"/>
  <c r="R4" i="5"/>
  <c r="N97" i="5"/>
  <c r="N1123" i="5"/>
  <c r="N648" i="5"/>
  <c r="N546" i="5"/>
  <c r="N395" i="5"/>
  <c r="V905" i="5"/>
  <c r="N710" i="5"/>
  <c r="S514" i="5"/>
  <c r="T514" i="5"/>
  <c r="U514" i="5" s="1"/>
  <c r="V514" i="5"/>
  <c r="N463" i="5"/>
  <c r="N313" i="5"/>
  <c r="N916" i="5"/>
  <c r="S150" i="5"/>
  <c r="V150" i="5"/>
  <c r="T150" i="5"/>
  <c r="U150" i="5" s="1"/>
  <c r="N596" i="5"/>
  <c r="N512" i="5"/>
  <c r="N317" i="5"/>
  <c r="N801" i="5"/>
  <c r="N565" i="5"/>
  <c r="R188" i="5"/>
  <c r="V188" i="5" s="1"/>
  <c r="R124" i="5"/>
  <c r="T124" i="5" s="1"/>
  <c r="U124" i="5" s="1"/>
  <c r="N1032" i="5"/>
  <c r="R624" i="5"/>
  <c r="V624" i="5" s="1"/>
  <c r="R555" i="5"/>
  <c r="T555" i="5" s="1"/>
  <c r="U555" i="5" s="1"/>
  <c r="R128" i="5"/>
  <c r="N52" i="5"/>
  <c r="N704" i="5"/>
  <c r="N530" i="5"/>
  <c r="R401" i="5"/>
  <c r="T401" i="5" s="1"/>
  <c r="U401" i="5" s="1"/>
  <c r="N169" i="5"/>
  <c r="N1135" i="5"/>
  <c r="N669" i="5"/>
  <c r="N140" i="5"/>
  <c r="N240" i="5"/>
  <c r="V219" i="5"/>
  <c r="N255" i="5"/>
  <c r="V90" i="5"/>
  <c r="N333" i="5"/>
  <c r="N113" i="5"/>
  <c r="N237" i="5"/>
  <c r="V174" i="5"/>
  <c r="N443" i="5"/>
  <c r="V147" i="5"/>
  <c r="N65" i="5"/>
  <c r="N158" i="5"/>
  <c r="R2652" i="5"/>
  <c r="R2898" i="5"/>
  <c r="R2834" i="5"/>
  <c r="R2775" i="5"/>
  <c r="R2703" i="5"/>
  <c r="R2631" i="5"/>
  <c r="R2559" i="5"/>
  <c r="T2639" i="5"/>
  <c r="U2639" i="5" s="1"/>
  <c r="S2639" i="5"/>
  <c r="V2639" i="5"/>
  <c r="R2496" i="5"/>
  <c r="N2496" i="5"/>
  <c r="T2741" i="5"/>
  <c r="U2741" i="5" s="1"/>
  <c r="S2741" i="5"/>
  <c r="V2741" i="5"/>
  <c r="T2525" i="5"/>
  <c r="U2525" i="5" s="1"/>
  <c r="S2525" i="5"/>
  <c r="V2525" i="5"/>
  <c r="R2721" i="5"/>
  <c r="V2721" i="5" s="1"/>
  <c r="R2665" i="5"/>
  <c r="R2542" i="5"/>
  <c r="T2195" i="5"/>
  <c r="U2195" i="5" s="1"/>
  <c r="S2195" i="5"/>
  <c r="V2195" i="5"/>
  <c r="Q2187" i="5"/>
  <c r="N2187" i="5"/>
  <c r="R2146" i="5"/>
  <c r="N2146" i="5"/>
  <c r="T1979" i="5"/>
  <c r="U1979" i="5" s="1"/>
  <c r="S1979" i="5"/>
  <c r="V1979" i="5"/>
  <c r="T1607" i="5"/>
  <c r="U1607" i="5" s="1"/>
  <c r="S1607" i="5"/>
  <c r="V1607" i="5"/>
  <c r="S1514" i="5"/>
  <c r="T1514" i="5"/>
  <c r="U1514" i="5" s="1"/>
  <c r="V1514" i="5"/>
  <c r="N2757" i="5"/>
  <c r="Q2091" i="5"/>
  <c r="N2091" i="5"/>
  <c r="N2803" i="5"/>
  <c r="S2485" i="5"/>
  <c r="V2485" i="5"/>
  <c r="T2485" i="5"/>
  <c r="U2485" i="5" s="1"/>
  <c r="V2436" i="5"/>
  <c r="S2436" i="5"/>
  <c r="T2436" i="5"/>
  <c r="U2436" i="5" s="1"/>
  <c r="V2023" i="5"/>
  <c r="T2023" i="5"/>
  <c r="U2023" i="5" s="1"/>
  <c r="S2023" i="5"/>
  <c r="Q1986" i="5"/>
  <c r="N1986" i="5"/>
  <c r="R1842" i="5"/>
  <c r="R1800" i="5"/>
  <c r="Q2470" i="5"/>
  <c r="N2470" i="5"/>
  <c r="R2181" i="5"/>
  <c r="V2106" i="5"/>
  <c r="T2106" i="5"/>
  <c r="U2106" i="5" s="1"/>
  <c r="S2106" i="5"/>
  <c r="V2083" i="5"/>
  <c r="S2083" i="5"/>
  <c r="T2083" i="5"/>
  <c r="U2083" i="5" s="1"/>
  <c r="N2062" i="5"/>
  <c r="R2060" i="5"/>
  <c r="N2601" i="5"/>
  <c r="R2343" i="5"/>
  <c r="V2343" i="5" s="1"/>
  <c r="T2173" i="5"/>
  <c r="U2173" i="5" s="1"/>
  <c r="V2173" i="5"/>
  <c r="S2173" i="5"/>
  <c r="S1676" i="5"/>
  <c r="T1676" i="5"/>
  <c r="U1676" i="5" s="1"/>
  <c r="V1676" i="5"/>
  <c r="N2647" i="5"/>
  <c r="R2277" i="5"/>
  <c r="R2001" i="5"/>
  <c r="T2001" i="5" s="1"/>
  <c r="U2001" i="5" s="1"/>
  <c r="N2772" i="5"/>
  <c r="T2363" i="5"/>
  <c r="U2363" i="5" s="1"/>
  <c r="S2363" i="5"/>
  <c r="V2363" i="5"/>
  <c r="N2150" i="5"/>
  <c r="R2110" i="5"/>
  <c r="V2110" i="5" s="1"/>
  <c r="Q2086" i="5"/>
  <c r="N2086" i="5"/>
  <c r="T1853" i="5"/>
  <c r="U1853" i="5" s="1"/>
  <c r="S1853" i="5"/>
  <c r="V1853" i="5"/>
  <c r="N2701" i="5"/>
  <c r="N2524" i="5"/>
  <c r="R2069" i="5"/>
  <c r="V2069" i="5" s="1"/>
  <c r="N2035" i="5"/>
  <c r="R1983" i="5"/>
  <c r="V1983" i="5" s="1"/>
  <c r="R1843" i="5"/>
  <c r="R2256" i="5"/>
  <c r="R2218" i="5"/>
  <c r="T2309" i="5"/>
  <c r="U2309" i="5" s="1"/>
  <c r="S2309" i="5"/>
  <c r="V2309" i="5"/>
  <c r="N2180" i="5"/>
  <c r="T2021" i="5"/>
  <c r="U2021" i="5" s="1"/>
  <c r="S2021" i="5"/>
  <c r="V2021" i="5"/>
  <c r="T1931" i="5"/>
  <c r="U1931" i="5" s="1"/>
  <c r="S1931" i="5"/>
  <c r="V1931" i="5"/>
  <c r="T1499" i="5"/>
  <c r="U1499" i="5" s="1"/>
  <c r="S1499" i="5"/>
  <c r="V1499" i="5"/>
  <c r="N2005" i="5"/>
  <c r="R1419" i="5"/>
  <c r="N1419" i="5"/>
  <c r="S1361" i="5"/>
  <c r="T1361" i="5"/>
  <c r="U1361" i="5" s="1"/>
  <c r="V1361" i="5"/>
  <c r="R1156" i="5"/>
  <c r="N1156" i="5"/>
  <c r="T944" i="5"/>
  <c r="U944" i="5" s="1"/>
  <c r="S944" i="5"/>
  <c r="V944" i="5"/>
  <c r="V1431" i="5"/>
  <c r="T1431" i="5"/>
  <c r="U1431" i="5" s="1"/>
  <c r="S1431" i="5"/>
  <c r="V1383" i="5"/>
  <c r="T1383" i="5"/>
  <c r="U1383" i="5" s="1"/>
  <c r="S1383" i="5"/>
  <c r="N2074" i="5"/>
  <c r="R1509" i="5"/>
  <c r="V1509" i="5" s="1"/>
  <c r="R1213" i="5"/>
  <c r="V1213" i="5" s="1"/>
  <c r="N2242" i="5"/>
  <c r="N1762" i="5"/>
  <c r="V1590" i="5"/>
  <c r="T1590" i="5"/>
  <c r="U1590" i="5" s="1"/>
  <c r="S1590" i="5"/>
  <c r="V1519" i="5"/>
  <c r="T1519" i="5"/>
  <c r="U1519" i="5" s="1"/>
  <c r="S1519" i="5"/>
  <c r="T1262" i="5"/>
  <c r="U1262" i="5" s="1"/>
  <c r="S1262" i="5"/>
  <c r="V1262" i="5"/>
  <c r="N1783" i="5"/>
  <c r="T1589" i="5"/>
  <c r="U1589" i="5" s="1"/>
  <c r="S1589" i="5"/>
  <c r="V1589" i="5"/>
  <c r="N2377" i="5"/>
  <c r="S1730" i="5"/>
  <c r="T1730" i="5"/>
  <c r="U1730" i="5" s="1"/>
  <c r="V1730" i="5"/>
  <c r="S1526" i="5"/>
  <c r="T1526" i="5"/>
  <c r="U1526" i="5" s="1"/>
  <c r="V1526" i="5"/>
  <c r="Q1186" i="5"/>
  <c r="N1186" i="5"/>
  <c r="Q1008" i="5"/>
  <c r="N1008" i="5"/>
  <c r="T914" i="5"/>
  <c r="U914" i="5" s="1"/>
  <c r="S914" i="5"/>
  <c r="V914" i="5"/>
  <c r="N1843" i="5"/>
  <c r="R1690" i="5"/>
  <c r="N1690" i="5"/>
  <c r="N1488" i="5"/>
  <c r="R1444" i="5"/>
  <c r="N1444" i="5"/>
  <c r="N2131" i="5"/>
  <c r="N1822" i="5"/>
  <c r="S1373" i="5"/>
  <c r="T1373" i="5"/>
  <c r="U1373" i="5" s="1"/>
  <c r="V1373" i="5"/>
  <c r="R1293" i="5"/>
  <c r="N2169" i="5"/>
  <c r="N1803" i="5"/>
  <c r="V1695" i="5"/>
  <c r="T1695" i="5"/>
  <c r="U1695" i="5" s="1"/>
  <c r="S1695" i="5"/>
  <c r="R1459" i="5"/>
  <c r="T1202" i="5"/>
  <c r="U1202" i="5" s="1"/>
  <c r="S1202" i="5"/>
  <c r="V1202" i="5"/>
  <c r="N2100" i="5"/>
  <c r="N1801" i="5"/>
  <c r="N1765" i="5"/>
  <c r="N1698" i="5"/>
  <c r="T1460" i="5"/>
  <c r="U1460" i="5" s="1"/>
  <c r="S1460" i="5"/>
  <c r="V1460" i="5"/>
  <c r="R1380" i="5"/>
  <c r="N2152" i="5"/>
  <c r="N1836" i="5"/>
  <c r="N1767" i="5"/>
  <c r="T1394" i="5"/>
  <c r="U1394" i="5" s="1"/>
  <c r="S1394" i="5"/>
  <c r="V1394" i="5"/>
  <c r="S1337" i="5"/>
  <c r="T1337" i="5"/>
  <c r="U1337" i="5" s="1"/>
  <c r="V1337" i="5"/>
  <c r="T1142" i="5"/>
  <c r="U1142" i="5" s="1"/>
  <c r="S1142" i="5"/>
  <c r="V1142" i="5"/>
  <c r="N1614" i="5"/>
  <c r="N1398" i="5"/>
  <c r="V1146" i="5"/>
  <c r="S1146" i="5"/>
  <c r="T1146" i="5"/>
  <c r="U1146" i="5" s="1"/>
  <c r="V1078" i="5"/>
  <c r="S1078" i="5"/>
  <c r="T1078" i="5"/>
  <c r="U1078" i="5" s="1"/>
  <c r="T895" i="5"/>
  <c r="U895" i="5" s="1"/>
  <c r="V895" i="5"/>
  <c r="S895" i="5"/>
  <c r="N547" i="5"/>
  <c r="N1599" i="5"/>
  <c r="V939" i="5"/>
  <c r="T939" i="5"/>
  <c r="U939" i="5" s="1"/>
  <c r="S939" i="5"/>
  <c r="N1584" i="5"/>
  <c r="N1233" i="5"/>
  <c r="V993" i="5"/>
  <c r="T993" i="5"/>
  <c r="U993" i="5" s="1"/>
  <c r="S993" i="5"/>
  <c r="T841" i="5"/>
  <c r="U841" i="5" s="1"/>
  <c r="V841" i="5"/>
  <c r="S841" i="5"/>
  <c r="R687" i="5"/>
  <c r="V687" i="5" s="1"/>
  <c r="N1326" i="5"/>
  <c r="N1348" i="5"/>
  <c r="V1092" i="5"/>
  <c r="T1092" i="5"/>
  <c r="U1092" i="5" s="1"/>
  <c r="S1092" i="5"/>
  <c r="T877" i="5"/>
  <c r="U877" i="5" s="1"/>
  <c r="V877" i="5"/>
  <c r="S877" i="5"/>
  <c r="N667" i="5"/>
  <c r="N1551" i="5"/>
  <c r="N1258" i="5"/>
  <c r="S1151" i="5"/>
  <c r="T1151" i="5"/>
  <c r="U1151" i="5" s="1"/>
  <c r="V1151" i="5"/>
  <c r="T1076" i="5"/>
  <c r="U1076" i="5" s="1"/>
  <c r="S1076" i="5"/>
  <c r="V1076" i="5"/>
  <c r="Q1026" i="5"/>
  <c r="N1026" i="5"/>
  <c r="Q978" i="5"/>
  <c r="N978" i="5"/>
  <c r="Q747" i="5"/>
  <c r="N747" i="5"/>
  <c r="S646" i="5"/>
  <c r="T646" i="5"/>
  <c r="U646" i="5" s="1"/>
  <c r="V646" i="5"/>
  <c r="Q461" i="5"/>
  <c r="N461" i="5"/>
  <c r="Q338" i="5"/>
  <c r="N338" i="5"/>
  <c r="T238" i="5"/>
  <c r="U238" i="5" s="1"/>
  <c r="V238" i="5"/>
  <c r="S238" i="5"/>
  <c r="S821" i="5"/>
  <c r="T821" i="5"/>
  <c r="U821" i="5" s="1"/>
  <c r="V821" i="5"/>
  <c r="Q635" i="5"/>
  <c r="N635" i="5"/>
  <c r="S532" i="5"/>
  <c r="T532" i="5"/>
  <c r="U532" i="5" s="1"/>
  <c r="V532" i="5"/>
  <c r="S388" i="5"/>
  <c r="T388" i="5"/>
  <c r="U388" i="5" s="1"/>
  <c r="V388" i="5"/>
  <c r="N1585" i="5"/>
  <c r="N1248" i="5"/>
  <c r="S1139" i="5"/>
  <c r="T1139" i="5"/>
  <c r="U1139" i="5" s="1"/>
  <c r="V1139" i="5"/>
  <c r="R707" i="5"/>
  <c r="N1279" i="5"/>
  <c r="N958" i="5"/>
  <c r="V903" i="5"/>
  <c r="T903" i="5"/>
  <c r="U903" i="5" s="1"/>
  <c r="S903" i="5"/>
  <c r="S664" i="5"/>
  <c r="T664" i="5"/>
  <c r="U664" i="5" s="1"/>
  <c r="V664" i="5"/>
  <c r="R819" i="5"/>
  <c r="N1707" i="5"/>
  <c r="N1434" i="5"/>
  <c r="N1236" i="5"/>
  <c r="T1214" i="5"/>
  <c r="U1214" i="5" s="1"/>
  <c r="S1214" i="5"/>
  <c r="V1214" i="5"/>
  <c r="S899" i="5"/>
  <c r="T899" i="5"/>
  <c r="U899" i="5" s="1"/>
  <c r="V899" i="5"/>
  <c r="S796" i="5"/>
  <c r="T796" i="5"/>
  <c r="U796" i="5" s="1"/>
  <c r="V796" i="5"/>
  <c r="S652" i="5"/>
  <c r="T652" i="5"/>
  <c r="U652" i="5" s="1"/>
  <c r="V652" i="5"/>
  <c r="N1249" i="5"/>
  <c r="N1170" i="5"/>
  <c r="R876" i="5"/>
  <c r="N661" i="5"/>
  <c r="R488" i="5"/>
  <c r="T488" i="5" s="1"/>
  <c r="U488" i="5" s="1"/>
  <c r="S322" i="5"/>
  <c r="T322" i="5"/>
  <c r="U322" i="5" s="1"/>
  <c r="V322" i="5"/>
  <c r="R636" i="5"/>
  <c r="N1009" i="5"/>
  <c r="R615" i="5"/>
  <c r="Q405" i="5"/>
  <c r="N405" i="5"/>
  <c r="T133" i="5"/>
  <c r="U133" i="5" s="1"/>
  <c r="V133" i="5"/>
  <c r="S133" i="5"/>
  <c r="R32" i="5"/>
  <c r="N1083" i="5"/>
  <c r="N855" i="5"/>
  <c r="N569" i="5"/>
  <c r="V437" i="5"/>
  <c r="T437" i="5"/>
  <c r="U437" i="5" s="1"/>
  <c r="S412" i="5"/>
  <c r="T412" i="5"/>
  <c r="U412" i="5" s="1"/>
  <c r="V412" i="5"/>
  <c r="R390" i="5"/>
  <c r="Q185" i="5"/>
  <c r="N185" i="5"/>
  <c r="R187" i="5"/>
  <c r="R25" i="5"/>
  <c r="T25" i="5" s="1"/>
  <c r="U25" i="5" s="1"/>
  <c r="R506" i="5"/>
  <c r="N647" i="5"/>
  <c r="R85" i="5"/>
  <c r="N1077" i="5"/>
  <c r="N701" i="5"/>
  <c r="R413" i="5"/>
  <c r="V413" i="5" s="1"/>
  <c r="R329" i="5"/>
  <c r="S329" i="5" s="1"/>
  <c r="R149" i="5"/>
  <c r="R215" i="5"/>
  <c r="T215" i="5" s="1"/>
  <c r="U215" i="5" s="1"/>
  <c r="S93" i="5"/>
  <c r="V93" i="5"/>
  <c r="T93" i="5"/>
  <c r="U93" i="5" s="1"/>
  <c r="R49" i="5"/>
  <c r="S49" i="5" s="1"/>
  <c r="N1107" i="5"/>
  <c r="N527" i="5"/>
  <c r="S69" i="5"/>
  <c r="T69" i="5"/>
  <c r="U69" i="5" s="1"/>
  <c r="V69" i="5"/>
  <c r="N692" i="5"/>
  <c r="N510" i="5"/>
  <c r="N451" i="5"/>
  <c r="S304" i="5"/>
  <c r="T304" i="5"/>
  <c r="U304" i="5" s="1"/>
  <c r="V304" i="5"/>
  <c r="N615" i="5"/>
  <c r="N515" i="5"/>
  <c r="N467" i="5"/>
  <c r="N876" i="5"/>
  <c r="N581" i="5"/>
  <c r="R437" i="5"/>
  <c r="S437" i="5" s="1"/>
  <c r="R407" i="5"/>
  <c r="V407" i="5" s="1"/>
  <c r="R315" i="5"/>
  <c r="N792" i="5"/>
  <c r="N563" i="5"/>
  <c r="R476" i="5"/>
  <c r="N187" i="5"/>
  <c r="N620" i="5"/>
  <c r="R483" i="5"/>
  <c r="T483" i="5" s="1"/>
  <c r="U483" i="5" s="1"/>
  <c r="R422" i="5"/>
  <c r="V422" i="5" s="1"/>
  <c r="N385" i="5"/>
  <c r="N242" i="5"/>
  <c r="R157" i="5"/>
  <c r="T157" i="5" s="1"/>
  <c r="U157" i="5" s="1"/>
  <c r="N127" i="5"/>
  <c r="N1089" i="5"/>
  <c r="N695" i="5"/>
  <c r="R606" i="5"/>
  <c r="T606" i="5" s="1"/>
  <c r="U606" i="5" s="1"/>
  <c r="N522" i="5"/>
  <c r="N399" i="5"/>
  <c r="N160" i="5"/>
  <c r="N1098" i="5"/>
  <c r="N630" i="5"/>
  <c r="N173" i="5"/>
  <c r="N318" i="5"/>
  <c r="N50" i="5"/>
  <c r="N315" i="5"/>
  <c r="N92" i="5"/>
  <c r="N570" i="5"/>
  <c r="N384" i="5"/>
  <c r="N47" i="5"/>
  <c r="N149" i="5"/>
  <c r="N17" i="5"/>
  <c r="T187" i="5" l="1"/>
  <c r="U187" i="5" s="1"/>
  <c r="V187" i="5"/>
  <c r="S187" i="5"/>
  <c r="V522" i="5"/>
  <c r="T522" i="5"/>
  <c r="U522" i="5" s="1"/>
  <c r="S522" i="5"/>
  <c r="V92" i="5"/>
  <c r="S92" i="5"/>
  <c r="T92" i="5"/>
  <c r="U92" i="5" s="1"/>
  <c r="T315" i="5"/>
  <c r="U315" i="5" s="1"/>
  <c r="S315" i="5"/>
  <c r="V315" i="5"/>
  <c r="T405" i="5"/>
  <c r="U405" i="5" s="1"/>
  <c r="V405" i="5"/>
  <c r="S405" i="5"/>
  <c r="V173" i="5"/>
  <c r="S173" i="5"/>
  <c r="T173" i="5"/>
  <c r="U173" i="5" s="1"/>
  <c r="T385" i="5"/>
  <c r="U385" i="5" s="1"/>
  <c r="S385" i="5"/>
  <c r="V385" i="5"/>
  <c r="V876" i="5"/>
  <c r="S876" i="5"/>
  <c r="T876" i="5"/>
  <c r="U876" i="5" s="1"/>
  <c r="V1077" i="5"/>
  <c r="T1077" i="5"/>
  <c r="U1077" i="5" s="1"/>
  <c r="S1077" i="5"/>
  <c r="V1434" i="5"/>
  <c r="T1434" i="5"/>
  <c r="U1434" i="5" s="1"/>
  <c r="S1434" i="5"/>
  <c r="V1326" i="5"/>
  <c r="T1326" i="5"/>
  <c r="U1326" i="5" s="1"/>
  <c r="S1326" i="5"/>
  <c r="V1398" i="5"/>
  <c r="T1398" i="5"/>
  <c r="U1398" i="5" s="1"/>
  <c r="S1398" i="5"/>
  <c r="V1836" i="5"/>
  <c r="T1836" i="5"/>
  <c r="U1836" i="5" s="1"/>
  <c r="S1836" i="5"/>
  <c r="S2131" i="5"/>
  <c r="V2131" i="5"/>
  <c r="T2131" i="5"/>
  <c r="U2131" i="5" s="1"/>
  <c r="T1186" i="5"/>
  <c r="U1186" i="5" s="1"/>
  <c r="S1186" i="5"/>
  <c r="V1186" i="5"/>
  <c r="V1783" i="5"/>
  <c r="S1783" i="5"/>
  <c r="T1783" i="5"/>
  <c r="U1783" i="5" s="1"/>
  <c r="T1156" i="5"/>
  <c r="U1156" i="5" s="1"/>
  <c r="S1156" i="5"/>
  <c r="V1156" i="5"/>
  <c r="V2470" i="5"/>
  <c r="S2470" i="5"/>
  <c r="T2470" i="5"/>
  <c r="U2470" i="5" s="1"/>
  <c r="V317" i="5"/>
  <c r="T317" i="5"/>
  <c r="U317" i="5" s="1"/>
  <c r="S317" i="5"/>
  <c r="V710" i="5"/>
  <c r="T710" i="5"/>
  <c r="U710" i="5" s="1"/>
  <c r="S710" i="5"/>
  <c r="V665" i="5"/>
  <c r="S665" i="5"/>
  <c r="T665" i="5"/>
  <c r="U665" i="5" s="1"/>
  <c r="T409" i="5"/>
  <c r="U409" i="5" s="1"/>
  <c r="S409" i="5"/>
  <c r="V409" i="5"/>
  <c r="V1255" i="5"/>
  <c r="T1255" i="5"/>
  <c r="U1255" i="5" s="1"/>
  <c r="S1255" i="5"/>
  <c r="V1650" i="5"/>
  <c r="T1650" i="5"/>
  <c r="U1650" i="5" s="1"/>
  <c r="S1650" i="5"/>
  <c r="V1824" i="5"/>
  <c r="T1824" i="5"/>
  <c r="U1824" i="5" s="1"/>
  <c r="S1824" i="5"/>
  <c r="V1755" i="5"/>
  <c r="T1755" i="5"/>
  <c r="U1755" i="5" s="1"/>
  <c r="S1755" i="5"/>
  <c r="V2331" i="5"/>
  <c r="T2331" i="5"/>
  <c r="U2331" i="5" s="1"/>
  <c r="S2331" i="5"/>
  <c r="V2338" i="5"/>
  <c r="T2338" i="5"/>
  <c r="U2338" i="5" s="1"/>
  <c r="S2338" i="5"/>
  <c r="V719" i="5"/>
  <c r="T719" i="5"/>
  <c r="U719" i="5" s="1"/>
  <c r="S719" i="5"/>
  <c r="T1087" i="5"/>
  <c r="U1087" i="5" s="1"/>
  <c r="V1087" i="5"/>
  <c r="S1087" i="5"/>
  <c r="V341" i="5"/>
  <c r="T49" i="5"/>
  <c r="U49" i="5" s="1"/>
  <c r="V1686" i="5"/>
  <c r="T1686" i="5"/>
  <c r="U1686" i="5" s="1"/>
  <c r="S1686" i="5"/>
  <c r="V1827" i="5"/>
  <c r="T1827" i="5"/>
  <c r="U1827" i="5" s="1"/>
  <c r="S1827" i="5"/>
  <c r="V1941" i="5"/>
  <c r="T1941" i="5"/>
  <c r="U1941" i="5" s="1"/>
  <c r="S1941" i="5"/>
  <c r="V1605" i="5"/>
  <c r="T1605" i="5"/>
  <c r="U1605" i="5" s="1"/>
  <c r="S1605" i="5"/>
  <c r="T2105" i="5"/>
  <c r="U2105" i="5" s="1"/>
  <c r="V2105" i="5"/>
  <c r="S2105" i="5"/>
  <c r="S2305" i="5"/>
  <c r="V2305" i="5"/>
  <c r="T2305" i="5"/>
  <c r="U2305" i="5" s="1"/>
  <c r="S360" i="5"/>
  <c r="V360" i="5"/>
  <c r="T360" i="5"/>
  <c r="U360" i="5" s="1"/>
  <c r="T392" i="5"/>
  <c r="U392" i="5" s="1"/>
  <c r="T744" i="5"/>
  <c r="U744" i="5" s="1"/>
  <c r="S744" i="5"/>
  <c r="V744" i="5"/>
  <c r="V572" i="5"/>
  <c r="T572" i="5"/>
  <c r="U572" i="5" s="1"/>
  <c r="S572" i="5"/>
  <c r="V554" i="5"/>
  <c r="T554" i="5"/>
  <c r="U554" i="5" s="1"/>
  <c r="S554" i="5"/>
  <c r="T1105" i="5"/>
  <c r="U1105" i="5" s="1"/>
  <c r="S1105" i="5"/>
  <c r="V1105" i="5"/>
  <c r="V2292" i="5"/>
  <c r="S2292" i="5"/>
  <c r="T2292" i="5"/>
  <c r="U2292" i="5" s="1"/>
  <c r="V2082" i="5"/>
  <c r="T2082" i="5"/>
  <c r="U2082" i="5" s="1"/>
  <c r="S2082" i="5"/>
  <c r="V1864" i="5"/>
  <c r="T1864" i="5"/>
  <c r="U1864" i="5" s="1"/>
  <c r="S1864" i="5"/>
  <c r="T535" i="5"/>
  <c r="U535" i="5" s="1"/>
  <c r="S535" i="5"/>
  <c r="V535" i="5"/>
  <c r="V1011" i="5"/>
  <c r="S1011" i="5"/>
  <c r="T1011" i="5"/>
  <c r="U1011" i="5" s="1"/>
  <c r="V20" i="5"/>
  <c r="T20" i="5"/>
  <c r="U20" i="5" s="1"/>
  <c r="S20" i="5"/>
  <c r="S865" i="5"/>
  <c r="T865" i="5"/>
  <c r="U865" i="5" s="1"/>
  <c r="V865" i="5"/>
  <c r="V1066" i="5"/>
  <c r="T1066" i="5"/>
  <c r="U1066" i="5" s="1"/>
  <c r="S1066" i="5"/>
  <c r="V967" i="5"/>
  <c r="T967" i="5"/>
  <c r="U967" i="5" s="1"/>
  <c r="S967" i="5"/>
  <c r="V1536" i="5"/>
  <c r="T1536" i="5"/>
  <c r="U1536" i="5" s="1"/>
  <c r="S1536" i="5"/>
  <c r="V1530" i="5"/>
  <c r="T1530" i="5"/>
  <c r="U1530" i="5" s="1"/>
  <c r="S1530" i="5"/>
  <c r="S1168" i="5"/>
  <c r="T1168" i="5"/>
  <c r="U1168" i="5" s="1"/>
  <c r="V1168" i="5"/>
  <c r="V1953" i="5"/>
  <c r="T1953" i="5"/>
  <c r="U1953" i="5" s="1"/>
  <c r="S1953" i="5"/>
  <c r="V2755" i="5"/>
  <c r="T2755" i="5"/>
  <c r="U2755" i="5" s="1"/>
  <c r="S2755" i="5"/>
  <c r="V302" i="5"/>
  <c r="S302" i="5"/>
  <c r="T302" i="5"/>
  <c r="U302" i="5" s="1"/>
  <c r="T528" i="5"/>
  <c r="U528" i="5" s="1"/>
  <c r="S528" i="5"/>
  <c r="V528" i="5"/>
  <c r="T723" i="5"/>
  <c r="U723" i="5" s="1"/>
  <c r="S723" i="5"/>
  <c r="V723" i="5"/>
  <c r="V741" i="5"/>
  <c r="T741" i="5"/>
  <c r="U741" i="5" s="1"/>
  <c r="S741" i="5"/>
  <c r="T22" i="5"/>
  <c r="U22" i="5" s="1"/>
  <c r="S22" i="5"/>
  <c r="V22" i="5"/>
  <c r="V232" i="5"/>
  <c r="V434" i="5"/>
  <c r="T434" i="5"/>
  <c r="U434" i="5" s="1"/>
  <c r="S434" i="5"/>
  <c r="V867" i="5"/>
  <c r="T867" i="5"/>
  <c r="U867" i="5" s="1"/>
  <c r="S867" i="5"/>
  <c r="T549" i="5"/>
  <c r="U549" i="5" s="1"/>
  <c r="S549" i="5"/>
  <c r="V549" i="5"/>
  <c r="T2812" i="5"/>
  <c r="U2812" i="5" s="1"/>
  <c r="S2812" i="5"/>
  <c r="V2812" i="5"/>
  <c r="T2069" i="5"/>
  <c r="U2069" i="5" s="1"/>
  <c r="S2946" i="5"/>
  <c r="V2946" i="5"/>
  <c r="T2946" i="5"/>
  <c r="U2946" i="5" s="1"/>
  <c r="V299" i="5"/>
  <c r="T299" i="5"/>
  <c r="U299" i="5" s="1"/>
  <c r="S299" i="5"/>
  <c r="V501" i="5"/>
  <c r="T501" i="5"/>
  <c r="U501" i="5" s="1"/>
  <c r="S501" i="5"/>
  <c r="T427" i="5"/>
  <c r="U427" i="5" s="1"/>
  <c r="S427" i="5"/>
  <c r="V427" i="5"/>
  <c r="V782" i="5"/>
  <c r="T782" i="5"/>
  <c r="U782" i="5" s="1"/>
  <c r="S782" i="5"/>
  <c r="T643" i="5"/>
  <c r="U643" i="5" s="1"/>
  <c r="S643" i="5"/>
  <c r="V643" i="5"/>
  <c r="V1362" i="5"/>
  <c r="T1362" i="5"/>
  <c r="U1362" i="5" s="1"/>
  <c r="S1362" i="5"/>
  <c r="T1185" i="5"/>
  <c r="U1185" i="5" s="1"/>
  <c r="S2104" i="5"/>
  <c r="V2104" i="5"/>
  <c r="T2104" i="5"/>
  <c r="U2104" i="5" s="1"/>
  <c r="S1120" i="5"/>
  <c r="T1120" i="5"/>
  <c r="U1120" i="5" s="1"/>
  <c r="V1120" i="5"/>
  <c r="V2004" i="5"/>
  <c r="T2004" i="5"/>
  <c r="U2004" i="5" s="1"/>
  <c r="S2004" i="5"/>
  <c r="T1819" i="5"/>
  <c r="U1819" i="5" s="1"/>
  <c r="V2763" i="5"/>
  <c r="T2763" i="5"/>
  <c r="U2763" i="5" s="1"/>
  <c r="S2763" i="5"/>
  <c r="V519" i="5"/>
  <c r="V729" i="5"/>
  <c r="T729" i="5"/>
  <c r="U729" i="5" s="1"/>
  <c r="S729" i="5"/>
  <c r="V308" i="5"/>
  <c r="S308" i="5"/>
  <c r="T308" i="5"/>
  <c r="U308" i="5" s="1"/>
  <c r="T439" i="5"/>
  <c r="U439" i="5" s="1"/>
  <c r="S439" i="5"/>
  <c r="V439" i="5"/>
  <c r="T763" i="5"/>
  <c r="U763" i="5" s="1"/>
  <c r="S763" i="5"/>
  <c r="V763" i="5"/>
  <c r="V1725" i="5"/>
  <c r="T1725" i="5"/>
  <c r="U1725" i="5" s="1"/>
  <c r="S1725" i="5"/>
  <c r="V2385" i="5"/>
  <c r="V2578" i="5"/>
  <c r="T2578" i="5"/>
  <c r="U2578" i="5" s="1"/>
  <c r="S2578" i="5"/>
  <c r="V143" i="5"/>
  <c r="T143" i="5"/>
  <c r="U143" i="5" s="1"/>
  <c r="S143" i="5"/>
  <c r="T172" i="5"/>
  <c r="U172" i="5" s="1"/>
  <c r="V172" i="5"/>
  <c r="S172" i="5"/>
  <c r="S557" i="5"/>
  <c r="V278" i="5"/>
  <c r="S278" i="5"/>
  <c r="T278" i="5"/>
  <c r="U278" i="5" s="1"/>
  <c r="V847" i="5"/>
  <c r="T847" i="5"/>
  <c r="U847" i="5" s="1"/>
  <c r="S847" i="5"/>
  <c r="V1360" i="5"/>
  <c r="T1360" i="5"/>
  <c r="U1360" i="5" s="1"/>
  <c r="S1360" i="5"/>
  <c r="T1741" i="5"/>
  <c r="U1741" i="5" s="1"/>
  <c r="V1741" i="5"/>
  <c r="S1741" i="5"/>
  <c r="S1576" i="5"/>
  <c r="T1576" i="5"/>
  <c r="U1576" i="5" s="1"/>
  <c r="V1576" i="5"/>
  <c r="S2077" i="5"/>
  <c r="V2077" i="5"/>
  <c r="T2077" i="5"/>
  <c r="U2077" i="5" s="1"/>
  <c r="V1732" i="5"/>
  <c r="T1732" i="5"/>
  <c r="U1732" i="5" s="1"/>
  <c r="S1732" i="5"/>
  <c r="V2652" i="5"/>
  <c r="T2652" i="5"/>
  <c r="U2652" i="5" s="1"/>
  <c r="S2652" i="5"/>
  <c r="S2844" i="5"/>
  <c r="V2844" i="5"/>
  <c r="T2844" i="5"/>
  <c r="U2844" i="5" s="1"/>
  <c r="S1687" i="5"/>
  <c r="V98" i="5"/>
  <c r="S98" i="5"/>
  <c r="T98" i="5"/>
  <c r="U98" i="5" s="1"/>
  <c r="V362" i="5"/>
  <c r="T362" i="5"/>
  <c r="U362" i="5" s="1"/>
  <c r="S362" i="5"/>
  <c r="T103" i="5"/>
  <c r="U103" i="5" s="1"/>
  <c r="V103" i="5"/>
  <c r="S103" i="5"/>
  <c r="S10" i="5"/>
  <c r="V999" i="5"/>
  <c r="S999" i="5"/>
  <c r="T999" i="5"/>
  <c r="U999" i="5" s="1"/>
  <c r="T367" i="5"/>
  <c r="U367" i="5" s="1"/>
  <c r="S367" i="5"/>
  <c r="V367" i="5"/>
  <c r="V387" i="5"/>
  <c r="T387" i="5"/>
  <c r="U387" i="5" s="1"/>
  <c r="S387" i="5"/>
  <c r="V1560" i="5"/>
  <c r="S1560" i="5"/>
  <c r="T1560" i="5"/>
  <c r="U1560" i="5" s="1"/>
  <c r="V1971" i="5"/>
  <c r="T1971" i="5"/>
  <c r="U1971" i="5" s="1"/>
  <c r="S1971" i="5"/>
  <c r="V1995" i="5"/>
  <c r="T1995" i="5"/>
  <c r="U1995" i="5" s="1"/>
  <c r="S1995" i="5"/>
  <c r="V1828" i="5"/>
  <c r="S1828" i="5"/>
  <c r="T1828" i="5"/>
  <c r="U1828" i="5" s="1"/>
  <c r="V2058" i="5"/>
  <c r="T2058" i="5"/>
  <c r="U2058" i="5" s="1"/>
  <c r="S2058" i="5"/>
  <c r="V1882" i="5"/>
  <c r="T1882" i="5"/>
  <c r="U1882" i="5" s="1"/>
  <c r="S1882" i="5"/>
  <c r="T2108" i="5"/>
  <c r="U2108" i="5" s="1"/>
  <c r="S2108" i="5"/>
  <c r="V2108" i="5"/>
  <c r="V2556" i="5"/>
  <c r="T2556" i="5"/>
  <c r="U2556" i="5" s="1"/>
  <c r="S2556" i="5"/>
  <c r="V1936" i="5"/>
  <c r="T1936" i="5"/>
  <c r="U1936" i="5" s="1"/>
  <c r="S1936" i="5"/>
  <c r="V1062" i="5"/>
  <c r="S1062" i="5"/>
  <c r="T1062" i="5"/>
  <c r="U1062" i="5" s="1"/>
  <c r="V119" i="5"/>
  <c r="S119" i="5"/>
  <c r="T119" i="5"/>
  <c r="U119" i="5" s="1"/>
  <c r="V1149" i="5"/>
  <c r="T1149" i="5"/>
  <c r="U1149" i="5" s="1"/>
  <c r="S1149" i="5"/>
  <c r="S324" i="5"/>
  <c r="V324" i="5"/>
  <c r="T324" i="5"/>
  <c r="U324" i="5" s="1"/>
  <c r="V1452" i="5"/>
  <c r="T1452" i="5"/>
  <c r="U1452" i="5" s="1"/>
  <c r="S1452" i="5"/>
  <c r="V389" i="5"/>
  <c r="T389" i="5"/>
  <c r="U389" i="5" s="1"/>
  <c r="S389" i="5"/>
  <c r="T1306" i="5"/>
  <c r="U1306" i="5" s="1"/>
  <c r="S1306" i="5"/>
  <c r="V1306" i="5"/>
  <c r="T1081" i="5"/>
  <c r="U1081" i="5" s="1"/>
  <c r="S1081" i="5"/>
  <c r="V1081" i="5"/>
  <c r="S2299" i="5"/>
  <c r="T2299" i="5"/>
  <c r="U2299" i="5" s="1"/>
  <c r="V2299" i="5"/>
  <c r="V2181" i="5"/>
  <c r="S2181" i="5"/>
  <c r="T2181" i="5"/>
  <c r="U2181" i="5" s="1"/>
  <c r="V2092" i="5"/>
  <c r="T2092" i="5"/>
  <c r="U2092" i="5" s="1"/>
  <c r="S2092" i="5"/>
  <c r="S2059" i="5"/>
  <c r="T2059" i="5"/>
  <c r="U2059" i="5" s="1"/>
  <c r="V2059" i="5"/>
  <c r="T1861" i="5"/>
  <c r="U1861" i="5" s="1"/>
  <c r="T2424" i="5"/>
  <c r="U2424" i="5" s="1"/>
  <c r="S1030" i="5"/>
  <c r="V1030" i="5"/>
  <c r="T1030" i="5"/>
  <c r="U1030" i="5" s="1"/>
  <c r="V506" i="5"/>
  <c r="T506" i="5"/>
  <c r="U506" i="5" s="1"/>
  <c r="S506" i="5"/>
  <c r="V214" i="5"/>
  <c r="S312" i="5"/>
  <c r="V312" i="5"/>
  <c r="T312" i="5"/>
  <c r="U312" i="5" s="1"/>
  <c r="V1453" i="5"/>
  <c r="T1453" i="5"/>
  <c r="U1453" i="5" s="1"/>
  <c r="S1453" i="5"/>
  <c r="T799" i="5"/>
  <c r="U799" i="5" s="1"/>
  <c r="S799" i="5"/>
  <c r="V799" i="5"/>
  <c r="V677" i="5"/>
  <c r="T677" i="5"/>
  <c r="U677" i="5" s="1"/>
  <c r="S677" i="5"/>
  <c r="V1794" i="5"/>
  <c r="T1794" i="5"/>
  <c r="U1794" i="5" s="1"/>
  <c r="S1794" i="5"/>
  <c r="V1816" i="5"/>
  <c r="T1816" i="5"/>
  <c r="U1816" i="5" s="1"/>
  <c r="S1816" i="5"/>
  <c r="V1131" i="5"/>
  <c r="S1131" i="5"/>
  <c r="T1131" i="5"/>
  <c r="U1131" i="5" s="1"/>
  <c r="T1642" i="5"/>
  <c r="U1642" i="5" s="1"/>
  <c r="V1449" i="5"/>
  <c r="T1449" i="5"/>
  <c r="U1449" i="5" s="1"/>
  <c r="S1449" i="5"/>
  <c r="V2065" i="5"/>
  <c r="T2065" i="5"/>
  <c r="U2065" i="5" s="1"/>
  <c r="S2065" i="5"/>
  <c r="S2940" i="5"/>
  <c r="V2940" i="5"/>
  <c r="T2940" i="5"/>
  <c r="U2940" i="5" s="1"/>
  <c r="T71" i="5"/>
  <c r="U71" i="5" s="1"/>
  <c r="T429" i="5"/>
  <c r="U429" i="5" s="1"/>
  <c r="T1522" i="5"/>
  <c r="U1522" i="5" s="1"/>
  <c r="V2232" i="5"/>
  <c r="T2232" i="5"/>
  <c r="U2232" i="5" s="1"/>
  <c r="S2232" i="5"/>
  <c r="S2768" i="5"/>
  <c r="T2768" i="5"/>
  <c r="U2768" i="5" s="1"/>
  <c r="V2768" i="5"/>
  <c r="V2880" i="5"/>
  <c r="T2880" i="5"/>
  <c r="U2880" i="5" s="1"/>
  <c r="S2880" i="5"/>
  <c r="T3087" i="5"/>
  <c r="U3087" i="5" s="1"/>
  <c r="S3087" i="5"/>
  <c r="V3087" i="5"/>
  <c r="V3610" i="5"/>
  <c r="T3610" i="5"/>
  <c r="U3610" i="5" s="1"/>
  <c r="S3610" i="5"/>
  <c r="V3766" i="5"/>
  <c r="T3766" i="5"/>
  <c r="U3766" i="5" s="1"/>
  <c r="S3766" i="5"/>
  <c r="T4326" i="5"/>
  <c r="U4326" i="5" s="1"/>
  <c r="V4326" i="5"/>
  <c r="S4326" i="5"/>
  <c r="V4351" i="5"/>
  <c r="T4351" i="5"/>
  <c r="U4351" i="5" s="1"/>
  <c r="S4351" i="5"/>
  <c r="V4664" i="5"/>
  <c r="T4664" i="5"/>
  <c r="U4664" i="5" s="1"/>
  <c r="S4664" i="5"/>
  <c r="S4711" i="5"/>
  <c r="V4711" i="5"/>
  <c r="T4711" i="5"/>
  <c r="U4711" i="5" s="1"/>
  <c r="V4870" i="5"/>
  <c r="T4870" i="5"/>
  <c r="U4870" i="5" s="1"/>
  <c r="S4870" i="5"/>
  <c r="V5394" i="5"/>
  <c r="T5394" i="5"/>
  <c r="U5394" i="5" s="1"/>
  <c r="S5394" i="5"/>
  <c r="V5417" i="5"/>
  <c r="S5417" i="5"/>
  <c r="T5417" i="5"/>
  <c r="U5417" i="5" s="1"/>
  <c r="V5772" i="5"/>
  <c r="T5772" i="5"/>
  <c r="U5772" i="5" s="1"/>
  <c r="S5772" i="5"/>
  <c r="V6339" i="5"/>
  <c r="T6339" i="5"/>
  <c r="U6339" i="5" s="1"/>
  <c r="S6339" i="5"/>
  <c r="V6076" i="5"/>
  <c r="T6076" i="5"/>
  <c r="U6076" i="5" s="1"/>
  <c r="S6076" i="5"/>
  <c r="S6267" i="5"/>
  <c r="T6267" i="5"/>
  <c r="U6267" i="5" s="1"/>
  <c r="V6267" i="5"/>
  <c r="V6478" i="5"/>
  <c r="T6478" i="5"/>
  <c r="U6478" i="5" s="1"/>
  <c r="S6478" i="5"/>
  <c r="T6720" i="5"/>
  <c r="U6720" i="5" s="1"/>
  <c r="S6720" i="5"/>
  <c r="V6720" i="5"/>
  <c r="V6884" i="5"/>
  <c r="T6884" i="5"/>
  <c r="U6884" i="5" s="1"/>
  <c r="S6884" i="5"/>
  <c r="T7228" i="5"/>
  <c r="U7228" i="5" s="1"/>
  <c r="V7228" i="5"/>
  <c r="S7228" i="5"/>
  <c r="V7411" i="5"/>
  <c r="T7411" i="5"/>
  <c r="U7411" i="5" s="1"/>
  <c r="S7411" i="5"/>
  <c r="V7490" i="5"/>
  <c r="T7490" i="5"/>
  <c r="U7490" i="5" s="1"/>
  <c r="S7490" i="5"/>
  <c r="V7866" i="5"/>
  <c r="T7866" i="5"/>
  <c r="U7866" i="5" s="1"/>
  <c r="S7866" i="5"/>
  <c r="T155" i="5"/>
  <c r="U155" i="5" s="1"/>
  <c r="T344" i="5"/>
  <c r="U344" i="5" s="1"/>
  <c r="V618" i="5"/>
  <c r="S1464" i="5"/>
  <c r="T1954" i="5"/>
  <c r="U1954" i="5" s="1"/>
  <c r="V2715" i="5"/>
  <c r="T2715" i="5"/>
  <c r="U2715" i="5" s="1"/>
  <c r="S2715" i="5"/>
  <c r="V2963" i="5"/>
  <c r="T2963" i="5"/>
  <c r="U2963" i="5" s="1"/>
  <c r="S2963" i="5"/>
  <c r="S2444" i="5"/>
  <c r="T2444" i="5"/>
  <c r="U2444" i="5" s="1"/>
  <c r="V2444" i="5"/>
  <c r="T3398" i="5"/>
  <c r="U3398" i="5" s="1"/>
  <c r="S3398" i="5"/>
  <c r="V3398" i="5"/>
  <c r="V4883" i="5"/>
  <c r="T4883" i="5"/>
  <c r="U4883" i="5" s="1"/>
  <c r="S4883" i="5"/>
  <c r="S5484" i="5"/>
  <c r="V5484" i="5"/>
  <c r="T5484" i="5"/>
  <c r="U5484" i="5" s="1"/>
  <c r="S6211" i="5"/>
  <c r="T6211" i="5"/>
  <c r="U6211" i="5" s="1"/>
  <c r="V6211" i="5"/>
  <c r="T6447" i="5"/>
  <c r="U6447" i="5" s="1"/>
  <c r="V6447" i="5"/>
  <c r="S6447" i="5"/>
  <c r="T6346" i="5"/>
  <c r="U6346" i="5" s="1"/>
  <c r="S6346" i="5"/>
  <c r="V6346" i="5"/>
  <c r="S6709" i="5"/>
  <c r="V6709" i="5"/>
  <c r="T6709" i="5"/>
  <c r="U6709" i="5" s="1"/>
  <c r="T6896" i="5"/>
  <c r="U6896" i="5" s="1"/>
  <c r="V6896" i="5"/>
  <c r="S6896" i="5"/>
  <c r="T329" i="5"/>
  <c r="U329" i="5" s="1"/>
  <c r="T690" i="5"/>
  <c r="U690" i="5" s="1"/>
  <c r="S1260" i="5"/>
  <c r="V2443" i="5"/>
  <c r="V2707" i="5"/>
  <c r="T2707" i="5"/>
  <c r="U2707" i="5" s="1"/>
  <c r="S2707" i="5"/>
  <c r="V3296" i="5"/>
  <c r="T3296" i="5"/>
  <c r="U3296" i="5" s="1"/>
  <c r="S3296" i="5"/>
  <c r="S3864" i="5"/>
  <c r="V3864" i="5"/>
  <c r="T3864" i="5"/>
  <c r="U3864" i="5" s="1"/>
  <c r="V4086" i="5"/>
  <c r="T4086" i="5"/>
  <c r="U4086" i="5" s="1"/>
  <c r="S4086" i="5"/>
  <c r="T4713" i="5"/>
  <c r="U4713" i="5" s="1"/>
  <c r="V4713" i="5"/>
  <c r="S4713" i="5"/>
  <c r="V4520" i="5"/>
  <c r="T4520" i="5"/>
  <c r="U4520" i="5" s="1"/>
  <c r="S4520" i="5"/>
  <c r="T5306" i="5"/>
  <c r="U5306" i="5" s="1"/>
  <c r="S5306" i="5"/>
  <c r="V5306" i="5"/>
  <c r="V5054" i="5"/>
  <c r="S5054" i="5"/>
  <c r="T5054" i="5"/>
  <c r="U5054" i="5" s="1"/>
  <c r="V5323" i="5"/>
  <c r="T6299" i="5"/>
  <c r="U6299" i="5" s="1"/>
  <c r="S6703" i="5"/>
  <c r="V6703" i="5"/>
  <c r="T6703" i="5"/>
  <c r="U6703" i="5" s="1"/>
  <c r="S6943" i="5"/>
  <c r="V7524" i="5"/>
  <c r="T7524" i="5"/>
  <c r="U7524" i="5" s="1"/>
  <c r="S7524" i="5"/>
  <c r="S7940" i="5"/>
  <c r="V7940" i="5"/>
  <c r="T7940" i="5"/>
  <c r="U7940" i="5" s="1"/>
  <c r="V8030" i="5"/>
  <c r="S8030" i="5"/>
  <c r="T8030" i="5"/>
  <c r="U8030" i="5" s="1"/>
  <c r="S166" i="5"/>
  <c r="V910" i="5"/>
  <c r="S1764" i="5"/>
  <c r="V2993" i="5"/>
  <c r="T2993" i="5"/>
  <c r="U2993" i="5" s="1"/>
  <c r="S2993" i="5"/>
  <c r="V2704" i="5"/>
  <c r="T2704" i="5"/>
  <c r="U2704" i="5" s="1"/>
  <c r="S2704" i="5"/>
  <c r="T2368" i="5"/>
  <c r="U2368" i="5" s="1"/>
  <c r="V2368" i="5"/>
  <c r="S2368" i="5"/>
  <c r="S2600" i="5"/>
  <c r="T2600" i="5"/>
  <c r="U2600" i="5" s="1"/>
  <c r="V2600" i="5"/>
  <c r="S3212" i="5"/>
  <c r="V3212" i="5"/>
  <c r="T3212" i="5"/>
  <c r="U3212" i="5" s="1"/>
  <c r="T3661" i="5"/>
  <c r="U3661" i="5" s="1"/>
  <c r="V3661" i="5"/>
  <c r="S3661" i="5"/>
  <c r="V4179" i="5"/>
  <c r="T4179" i="5"/>
  <c r="U4179" i="5" s="1"/>
  <c r="S4179" i="5"/>
  <c r="V4058" i="5"/>
  <c r="T4058" i="5"/>
  <c r="U4058" i="5" s="1"/>
  <c r="S4058" i="5"/>
  <c r="V4296" i="5"/>
  <c r="T4296" i="5"/>
  <c r="U4296" i="5" s="1"/>
  <c r="S4296" i="5"/>
  <c r="S4667" i="5"/>
  <c r="T4667" i="5"/>
  <c r="U4667" i="5" s="1"/>
  <c r="V4667" i="5"/>
  <c r="V4660" i="5"/>
  <c r="S4660" i="5"/>
  <c r="T4660" i="5"/>
  <c r="U4660" i="5" s="1"/>
  <c r="S5106" i="5"/>
  <c r="V5106" i="5"/>
  <c r="T5106" i="5"/>
  <c r="U5106" i="5" s="1"/>
  <c r="V4723" i="5"/>
  <c r="T4723" i="5"/>
  <c r="U4723" i="5" s="1"/>
  <c r="S4723" i="5"/>
  <c r="V4654" i="5"/>
  <c r="S4654" i="5"/>
  <c r="T4654" i="5"/>
  <c r="U4654" i="5" s="1"/>
  <c r="S5272" i="5"/>
  <c r="T5300" i="5"/>
  <c r="U5300" i="5" s="1"/>
  <c r="V5300" i="5"/>
  <c r="S5300" i="5"/>
  <c r="V5204" i="5"/>
  <c r="S5204" i="5"/>
  <c r="T5204" i="5"/>
  <c r="U5204" i="5" s="1"/>
  <c r="V6163" i="5"/>
  <c r="S6163" i="5"/>
  <c r="T6163" i="5"/>
  <c r="U6163" i="5" s="1"/>
  <c r="V6182" i="5"/>
  <c r="T6182" i="5"/>
  <c r="U6182" i="5" s="1"/>
  <c r="S6182" i="5"/>
  <c r="T6217" i="5"/>
  <c r="U6217" i="5" s="1"/>
  <c r="S6217" i="5"/>
  <c r="V6217" i="5"/>
  <c r="V6207" i="5"/>
  <c r="T6207" i="5"/>
  <c r="U6207" i="5" s="1"/>
  <c r="S6207" i="5"/>
  <c r="V6401" i="5"/>
  <c r="T6401" i="5"/>
  <c r="U6401" i="5" s="1"/>
  <c r="S6401" i="5"/>
  <c r="T6738" i="5"/>
  <c r="U6738" i="5" s="1"/>
  <c r="V6738" i="5"/>
  <c r="S6738" i="5"/>
  <c r="V7042" i="5"/>
  <c r="T7042" i="5"/>
  <c r="U7042" i="5" s="1"/>
  <c r="S7042" i="5"/>
  <c r="S7437" i="5"/>
  <c r="V7437" i="5"/>
  <c r="T7437" i="5"/>
  <c r="U7437" i="5" s="1"/>
  <c r="T7591" i="5"/>
  <c r="U7591" i="5" s="1"/>
  <c r="V7591" i="5"/>
  <c r="S7591" i="5"/>
  <c r="T7669" i="5"/>
  <c r="U7669" i="5" s="1"/>
  <c r="V7669" i="5"/>
  <c r="S7669" i="5"/>
  <c r="V7708" i="5"/>
  <c r="T7708" i="5"/>
  <c r="U7708" i="5" s="1"/>
  <c r="S7708" i="5"/>
  <c r="T1644" i="5"/>
  <c r="U1644" i="5" s="1"/>
  <c r="V2409" i="5"/>
  <c r="T2409" i="5"/>
  <c r="U2409" i="5" s="1"/>
  <c r="S2409" i="5"/>
  <c r="T2928" i="5"/>
  <c r="U2928" i="5" s="1"/>
  <c r="V2928" i="5"/>
  <c r="S2928" i="5"/>
  <c r="T2419" i="5"/>
  <c r="U2419" i="5" s="1"/>
  <c r="V2419" i="5"/>
  <c r="S2419" i="5"/>
  <c r="V2809" i="5"/>
  <c r="T2809" i="5"/>
  <c r="U2809" i="5" s="1"/>
  <c r="S2809" i="5"/>
  <c r="S2534" i="5"/>
  <c r="T2534" i="5"/>
  <c r="U2534" i="5" s="1"/>
  <c r="V2534" i="5"/>
  <c r="V3146" i="5"/>
  <c r="T3146" i="5"/>
  <c r="U3146" i="5" s="1"/>
  <c r="S3146" i="5"/>
  <c r="T3402" i="5"/>
  <c r="U3402" i="5" s="1"/>
  <c r="S3402" i="5"/>
  <c r="V3402" i="5"/>
  <c r="T3336" i="5"/>
  <c r="U3336" i="5" s="1"/>
  <c r="V3336" i="5"/>
  <c r="S3336" i="5"/>
  <c r="V3235" i="5"/>
  <c r="T3235" i="5"/>
  <c r="U3235" i="5" s="1"/>
  <c r="S3235" i="5"/>
  <c r="V3640" i="5"/>
  <c r="T3640" i="5"/>
  <c r="U3640" i="5" s="1"/>
  <c r="S3640" i="5"/>
  <c r="V4127" i="5"/>
  <c r="T4127" i="5"/>
  <c r="U4127" i="5" s="1"/>
  <c r="S4127" i="5"/>
  <c r="V5216" i="5"/>
  <c r="T5216" i="5"/>
  <c r="U5216" i="5" s="1"/>
  <c r="S5216" i="5"/>
  <c r="T4590" i="5"/>
  <c r="U4590" i="5" s="1"/>
  <c r="T5146" i="5"/>
  <c r="U5146" i="5" s="1"/>
  <c r="V5146" i="5"/>
  <c r="S5146" i="5"/>
  <c r="T5224" i="5"/>
  <c r="U5224" i="5" s="1"/>
  <c r="S5224" i="5"/>
  <c r="V5224" i="5"/>
  <c r="V5349" i="5"/>
  <c r="T5349" i="5"/>
  <c r="U5349" i="5" s="1"/>
  <c r="S5349" i="5"/>
  <c r="T5801" i="5"/>
  <c r="U5801" i="5" s="1"/>
  <c r="S5801" i="5"/>
  <c r="V5801" i="5"/>
  <c r="V6109" i="5"/>
  <c r="S6109" i="5"/>
  <c r="T6109" i="5"/>
  <c r="U6109" i="5" s="1"/>
  <c r="T6422" i="5"/>
  <c r="U6422" i="5" s="1"/>
  <c r="S6422" i="5"/>
  <c r="V6422" i="5"/>
  <c r="T6243" i="5"/>
  <c r="U6243" i="5" s="1"/>
  <c r="S6243" i="5"/>
  <c r="V6243" i="5"/>
  <c r="V7250" i="5"/>
  <c r="T7250" i="5"/>
  <c r="U7250" i="5" s="1"/>
  <c r="S7250" i="5"/>
  <c r="T7200" i="5"/>
  <c r="U7200" i="5" s="1"/>
  <c r="S7200" i="5"/>
  <c r="V7200" i="5"/>
  <c r="V7732" i="5"/>
  <c r="T7732" i="5"/>
  <c r="U7732" i="5" s="1"/>
  <c r="S7732" i="5"/>
  <c r="V7871" i="5"/>
  <c r="S7871" i="5"/>
  <c r="T7871" i="5"/>
  <c r="U7871" i="5" s="1"/>
  <c r="S7891" i="5"/>
  <c r="V7891" i="5"/>
  <c r="T7891" i="5"/>
  <c r="U7891" i="5" s="1"/>
  <c r="T7972" i="5"/>
  <c r="U7972" i="5" s="1"/>
  <c r="S7972" i="5"/>
  <c r="V7972" i="5"/>
  <c r="T7" i="5"/>
  <c r="U7" i="5" s="1"/>
  <c r="V330" i="5"/>
  <c r="S1666" i="5"/>
  <c r="V2383" i="5"/>
  <c r="T2383" i="5"/>
  <c r="U2383" i="5" s="1"/>
  <c r="S2383" i="5"/>
  <c r="V3014" i="5"/>
  <c r="S3014" i="5"/>
  <c r="T3014" i="5"/>
  <c r="U3014" i="5" s="1"/>
  <c r="T3118" i="5"/>
  <c r="U3118" i="5" s="1"/>
  <c r="S3118" i="5"/>
  <c r="V3118" i="5"/>
  <c r="T3374" i="5"/>
  <c r="U3374" i="5" s="1"/>
  <c r="S3374" i="5"/>
  <c r="V3374" i="5"/>
  <c r="V3646" i="5"/>
  <c r="T3646" i="5"/>
  <c r="U3646" i="5" s="1"/>
  <c r="S3646" i="5"/>
  <c r="V4057" i="5"/>
  <c r="T4057" i="5"/>
  <c r="U4057" i="5" s="1"/>
  <c r="S4057" i="5"/>
  <c r="V4496" i="5"/>
  <c r="T4496" i="5"/>
  <c r="U4496" i="5" s="1"/>
  <c r="S4496" i="5"/>
  <c r="V4495" i="5"/>
  <c r="S4495" i="5"/>
  <c r="T4495" i="5"/>
  <c r="U4495" i="5" s="1"/>
  <c r="V4556" i="5"/>
  <c r="T4556" i="5"/>
  <c r="U4556" i="5" s="1"/>
  <c r="S4556" i="5"/>
  <c r="T4329" i="5"/>
  <c r="U4329" i="5" s="1"/>
  <c r="T4855" i="5"/>
  <c r="U4855" i="5" s="1"/>
  <c r="S4855" i="5"/>
  <c r="V4855" i="5"/>
  <c r="V4945" i="5"/>
  <c r="T4945" i="5"/>
  <c r="U4945" i="5" s="1"/>
  <c r="S4945" i="5"/>
  <c r="S5561" i="5"/>
  <c r="V5877" i="5"/>
  <c r="T5877" i="5"/>
  <c r="U5877" i="5" s="1"/>
  <c r="S5877" i="5"/>
  <c r="V6442" i="5"/>
  <c r="T6442" i="5"/>
  <c r="U6442" i="5" s="1"/>
  <c r="S6442" i="5"/>
  <c r="V6490" i="5"/>
  <c r="T6490" i="5"/>
  <c r="U6490" i="5" s="1"/>
  <c r="S6490" i="5"/>
  <c r="T6668" i="5"/>
  <c r="U6668" i="5" s="1"/>
  <c r="S6668" i="5"/>
  <c r="V6668" i="5"/>
  <c r="T6894" i="5"/>
  <c r="U6894" i="5" s="1"/>
  <c r="V6894" i="5"/>
  <c r="S6894" i="5"/>
  <c r="T7050" i="5"/>
  <c r="U7050" i="5" s="1"/>
  <c r="V7050" i="5"/>
  <c r="S7050" i="5"/>
  <c r="V7808" i="5"/>
  <c r="T7808" i="5"/>
  <c r="U7808" i="5" s="1"/>
  <c r="S7808" i="5"/>
  <c r="S7944" i="5"/>
  <c r="V7944" i="5"/>
  <c r="T7944" i="5"/>
  <c r="U7944" i="5" s="1"/>
  <c r="T70" i="5"/>
  <c r="U70" i="5" s="1"/>
  <c r="T1033" i="5"/>
  <c r="U1033" i="5" s="1"/>
  <c r="S2661" i="5"/>
  <c r="V2209" i="5"/>
  <c r="T2209" i="5"/>
  <c r="U2209" i="5" s="1"/>
  <c r="S2209" i="5"/>
  <c r="V3197" i="5"/>
  <c r="T3197" i="5"/>
  <c r="U3197" i="5" s="1"/>
  <c r="S3197" i="5"/>
  <c r="T2224" i="5"/>
  <c r="U2224" i="5" s="1"/>
  <c r="S2224" i="5"/>
  <c r="V2224" i="5"/>
  <c r="T3486" i="5"/>
  <c r="U3486" i="5" s="1"/>
  <c r="V3486" i="5"/>
  <c r="S3486" i="5"/>
  <c r="T2979" i="5"/>
  <c r="U2979" i="5" s="1"/>
  <c r="S2979" i="5"/>
  <c r="V2979" i="5"/>
  <c r="V3737" i="5"/>
  <c r="T3737" i="5"/>
  <c r="U3737" i="5" s="1"/>
  <c r="S3737" i="5"/>
  <c r="T3992" i="5"/>
  <c r="U3992" i="5" s="1"/>
  <c r="S3992" i="5"/>
  <c r="V3992" i="5"/>
  <c r="T3973" i="5"/>
  <c r="U3973" i="5" s="1"/>
  <c r="V4511" i="5"/>
  <c r="T4511" i="5"/>
  <c r="U4511" i="5" s="1"/>
  <c r="S4511" i="5"/>
  <c r="V4498" i="5"/>
  <c r="T4498" i="5"/>
  <c r="U4498" i="5" s="1"/>
  <c r="S4498" i="5"/>
  <c r="V4696" i="5"/>
  <c r="T4696" i="5"/>
  <c r="U4696" i="5" s="1"/>
  <c r="S4696" i="5"/>
  <c r="V4580" i="5"/>
  <c r="V5415" i="5"/>
  <c r="T5415" i="5"/>
  <c r="U5415" i="5" s="1"/>
  <c r="S5415" i="5"/>
  <c r="S5124" i="5"/>
  <c r="V5124" i="5"/>
  <c r="T5124" i="5"/>
  <c r="U5124" i="5" s="1"/>
  <c r="T5753" i="5"/>
  <c r="U5753" i="5" s="1"/>
  <c r="S5753" i="5"/>
  <c r="V5753" i="5"/>
  <c r="V5316" i="5"/>
  <c r="T5316" i="5"/>
  <c r="U5316" i="5" s="1"/>
  <c r="S5316" i="5"/>
  <c r="T5684" i="5"/>
  <c r="U5684" i="5" s="1"/>
  <c r="V6094" i="5"/>
  <c r="T6094" i="5"/>
  <c r="U6094" i="5" s="1"/>
  <c r="S6094" i="5"/>
  <c r="S6559" i="5"/>
  <c r="V6559" i="5"/>
  <c r="T6559" i="5"/>
  <c r="U6559" i="5" s="1"/>
  <c r="V6591" i="5"/>
  <c r="T6591" i="5"/>
  <c r="U6591" i="5" s="1"/>
  <c r="S6591" i="5"/>
  <c r="T6836" i="5"/>
  <c r="U6836" i="5" s="1"/>
  <c r="V6836" i="5"/>
  <c r="S6836" i="5"/>
  <c r="T7185" i="5"/>
  <c r="U7185" i="5" s="1"/>
  <c r="V7185" i="5"/>
  <c r="S7185" i="5"/>
  <c r="V7066" i="5"/>
  <c r="T7066" i="5"/>
  <c r="U7066" i="5" s="1"/>
  <c r="S7066" i="5"/>
  <c r="V7363" i="5"/>
  <c r="T7388" i="5"/>
  <c r="U7388" i="5" s="1"/>
  <c r="V7984" i="5"/>
  <c r="S7984" i="5"/>
  <c r="T7984" i="5"/>
  <c r="U7984" i="5" s="1"/>
  <c r="V131" i="5"/>
  <c r="V1263" i="5"/>
  <c r="S961" i="5"/>
  <c r="V2001" i="5"/>
  <c r="V2656" i="5"/>
  <c r="T2656" i="5"/>
  <c r="U2656" i="5" s="1"/>
  <c r="S2656" i="5"/>
  <c r="S2336" i="5"/>
  <c r="T2336" i="5"/>
  <c r="U2336" i="5" s="1"/>
  <c r="V2336" i="5"/>
  <c r="V2988" i="5"/>
  <c r="T2988" i="5"/>
  <c r="U2988" i="5" s="1"/>
  <c r="S2988" i="5"/>
  <c r="V3814" i="5"/>
  <c r="T3814" i="5"/>
  <c r="U3814" i="5" s="1"/>
  <c r="S3814" i="5"/>
  <c r="T3553" i="5"/>
  <c r="U3553" i="5" s="1"/>
  <c r="T4368" i="5"/>
  <c r="U4368" i="5" s="1"/>
  <c r="V4368" i="5"/>
  <c r="S4368" i="5"/>
  <c r="T5003" i="5"/>
  <c r="U5003" i="5" s="1"/>
  <c r="S5003" i="5"/>
  <c r="V5003" i="5"/>
  <c r="V4942" i="5"/>
  <c r="T4942" i="5"/>
  <c r="U4942" i="5" s="1"/>
  <c r="S4942" i="5"/>
  <c r="T4965" i="5"/>
  <c r="U4965" i="5" s="1"/>
  <c r="S4965" i="5"/>
  <c r="V4965" i="5"/>
  <c r="V5011" i="5"/>
  <c r="T5011" i="5"/>
  <c r="U5011" i="5" s="1"/>
  <c r="S5011" i="5"/>
  <c r="T5570" i="5"/>
  <c r="U5570" i="5" s="1"/>
  <c r="V5570" i="5"/>
  <c r="S5570" i="5"/>
  <c r="T5879" i="5"/>
  <c r="U5879" i="5" s="1"/>
  <c r="V5879" i="5"/>
  <c r="S5879" i="5"/>
  <c r="V6357" i="5"/>
  <c r="T6357" i="5"/>
  <c r="U6357" i="5" s="1"/>
  <c r="S6357" i="5"/>
  <c r="S6802" i="5"/>
  <c r="V6802" i="5"/>
  <c r="T6802" i="5"/>
  <c r="U6802" i="5" s="1"/>
  <c r="V7840" i="5"/>
  <c r="S7840" i="5"/>
  <c r="T7840" i="5"/>
  <c r="U7840" i="5" s="1"/>
  <c r="T151" i="5"/>
  <c r="U151" i="5" s="1"/>
  <c r="V1507" i="5"/>
  <c r="V1117" i="5"/>
  <c r="V2533" i="5"/>
  <c r="S2528" i="5"/>
  <c r="T2528" i="5"/>
  <c r="U2528" i="5" s="1"/>
  <c r="V2528" i="5"/>
  <c r="S2937" i="5"/>
  <c r="T2937" i="5"/>
  <c r="U2937" i="5" s="1"/>
  <c r="V2937" i="5"/>
  <c r="V2748" i="5"/>
  <c r="T2748" i="5"/>
  <c r="U2748" i="5" s="1"/>
  <c r="S2748" i="5"/>
  <c r="V2823" i="5"/>
  <c r="T2823" i="5"/>
  <c r="U2823" i="5" s="1"/>
  <c r="S2823" i="5"/>
  <c r="S2414" i="5"/>
  <c r="T2414" i="5"/>
  <c r="U2414" i="5" s="1"/>
  <c r="V2414" i="5"/>
  <c r="V2972" i="5"/>
  <c r="S2972" i="5"/>
  <c r="T2972" i="5"/>
  <c r="U2972" i="5" s="1"/>
  <c r="S3522" i="5"/>
  <c r="V3522" i="5"/>
  <c r="T3522" i="5"/>
  <c r="U3522" i="5" s="1"/>
  <c r="T3511" i="5"/>
  <c r="U3511" i="5" s="1"/>
  <c r="V3664" i="5"/>
  <c r="T3664" i="5"/>
  <c r="U3664" i="5" s="1"/>
  <c r="S3664" i="5"/>
  <c r="T3649" i="5"/>
  <c r="U3649" i="5" s="1"/>
  <c r="T3924" i="5"/>
  <c r="U3924" i="5" s="1"/>
  <c r="T4267" i="5"/>
  <c r="U4267" i="5" s="1"/>
  <c r="V4174" i="5"/>
  <c r="T4703" i="5"/>
  <c r="U4703" i="5" s="1"/>
  <c r="T4648" i="5"/>
  <c r="U4648" i="5" s="1"/>
  <c r="S4525" i="5"/>
  <c r="V4490" i="5"/>
  <c r="T4490" i="5"/>
  <c r="U4490" i="5" s="1"/>
  <c r="S4490" i="5"/>
  <c r="V5162" i="5"/>
  <c r="T5162" i="5"/>
  <c r="U5162" i="5" s="1"/>
  <c r="S5162" i="5"/>
  <c r="T5248" i="5"/>
  <c r="U5248" i="5" s="1"/>
  <c r="V5248" i="5"/>
  <c r="S5248" i="5"/>
  <c r="T5330" i="5"/>
  <c r="U5330" i="5" s="1"/>
  <c r="S5330" i="5"/>
  <c r="V5330" i="5"/>
  <c r="S5621" i="5"/>
  <c r="T6411" i="5"/>
  <c r="U6411" i="5" s="1"/>
  <c r="V6411" i="5"/>
  <c r="S6411" i="5"/>
  <c r="V6520" i="5"/>
  <c r="T6520" i="5"/>
  <c r="U6520" i="5" s="1"/>
  <c r="S6520" i="5"/>
  <c r="V6699" i="5"/>
  <c r="T6699" i="5"/>
  <c r="U6699" i="5" s="1"/>
  <c r="S6699" i="5"/>
  <c r="T6725" i="5"/>
  <c r="U6725" i="5" s="1"/>
  <c r="V6914" i="5"/>
  <c r="S6914" i="5"/>
  <c r="T6914" i="5"/>
  <c r="U6914" i="5" s="1"/>
  <c r="T7121" i="5"/>
  <c r="U7121" i="5" s="1"/>
  <c r="V7121" i="5"/>
  <c r="S7121" i="5"/>
  <c r="T7137" i="5"/>
  <c r="U7137" i="5" s="1"/>
  <c r="T7180" i="5"/>
  <c r="U7180" i="5" s="1"/>
  <c r="V7180" i="5"/>
  <c r="S7180" i="5"/>
  <c r="S6941" i="5"/>
  <c r="V6941" i="5"/>
  <c r="T6941" i="5"/>
  <c r="U6941" i="5" s="1"/>
  <c r="T7290" i="5"/>
  <c r="U7290" i="5" s="1"/>
  <c r="V7290" i="5"/>
  <c r="S7290" i="5"/>
  <c r="T7265" i="5"/>
  <c r="U7265" i="5" s="1"/>
  <c r="S7265" i="5"/>
  <c r="V7265" i="5"/>
  <c r="V7488" i="5"/>
  <c r="T7488" i="5"/>
  <c r="U7488" i="5" s="1"/>
  <c r="S7488" i="5"/>
  <c r="S7868" i="5"/>
  <c r="T7868" i="5"/>
  <c r="U7868" i="5" s="1"/>
  <c r="V7868" i="5"/>
  <c r="V7867" i="5"/>
  <c r="T7867" i="5"/>
  <c r="U7867" i="5" s="1"/>
  <c r="S7867" i="5"/>
  <c r="V354" i="5"/>
  <c r="S1770" i="5"/>
  <c r="T2566" i="5"/>
  <c r="U2566" i="5" s="1"/>
  <c r="S2566" i="5"/>
  <c r="V2566" i="5"/>
  <c r="V2991" i="5"/>
  <c r="T3024" i="5"/>
  <c r="U3024" i="5" s="1"/>
  <c r="T3130" i="5"/>
  <c r="U3130" i="5" s="1"/>
  <c r="S3130" i="5"/>
  <c r="V3130" i="5"/>
  <c r="V3707" i="5"/>
  <c r="T3707" i="5"/>
  <c r="U3707" i="5" s="1"/>
  <c r="S3707" i="5"/>
  <c r="V3665" i="5"/>
  <c r="S3665" i="5"/>
  <c r="T3665" i="5"/>
  <c r="U3665" i="5" s="1"/>
  <c r="V3592" i="5"/>
  <c r="T3768" i="5"/>
  <c r="U3768" i="5" s="1"/>
  <c r="S3768" i="5"/>
  <c r="V3768" i="5"/>
  <c r="V4432" i="5"/>
  <c r="S4432" i="5"/>
  <c r="T4432" i="5"/>
  <c r="U4432" i="5" s="1"/>
  <c r="S4652" i="5"/>
  <c r="V4652" i="5"/>
  <c r="T4652" i="5"/>
  <c r="U4652" i="5" s="1"/>
  <c r="V4714" i="5"/>
  <c r="T4714" i="5"/>
  <c r="U4714" i="5" s="1"/>
  <c r="S4714" i="5"/>
  <c r="S5346" i="5"/>
  <c r="T5346" i="5"/>
  <c r="U5346" i="5" s="1"/>
  <c r="V5346" i="5"/>
  <c r="V5391" i="5"/>
  <c r="T5391" i="5"/>
  <c r="U5391" i="5" s="1"/>
  <c r="S5391" i="5"/>
  <c r="T5522" i="5"/>
  <c r="U5522" i="5" s="1"/>
  <c r="V5522" i="5"/>
  <c r="S5522" i="5"/>
  <c r="S5747" i="5"/>
  <c r="S6134" i="5"/>
  <c r="T6134" i="5"/>
  <c r="U6134" i="5" s="1"/>
  <c r="V6134" i="5"/>
  <c r="V6239" i="5"/>
  <c r="V6292" i="5"/>
  <c r="V6727" i="5"/>
  <c r="T6727" i="5"/>
  <c r="U6727" i="5" s="1"/>
  <c r="S6727" i="5"/>
  <c r="T6620" i="5"/>
  <c r="U6620" i="5" s="1"/>
  <c r="V7036" i="5"/>
  <c r="T7036" i="5"/>
  <c r="U7036" i="5" s="1"/>
  <c r="S7036" i="5"/>
  <c r="T7349" i="5"/>
  <c r="U7349" i="5" s="1"/>
  <c r="V7349" i="5"/>
  <c r="S7349" i="5"/>
  <c r="T7259" i="5"/>
  <c r="U7259" i="5" s="1"/>
  <c r="V7594" i="5"/>
  <c r="S7594" i="5"/>
  <c r="T7594" i="5"/>
  <c r="U7594" i="5" s="1"/>
  <c r="V323" i="5"/>
  <c r="V480" i="5"/>
  <c r="T907" i="5"/>
  <c r="U907" i="5" s="1"/>
  <c r="V1846" i="5"/>
  <c r="T2638" i="5"/>
  <c r="U2638" i="5" s="1"/>
  <c r="S2638" i="5"/>
  <c r="V2638" i="5"/>
  <c r="S2726" i="5"/>
  <c r="T2726" i="5"/>
  <c r="U2726" i="5" s="1"/>
  <c r="V2726" i="5"/>
  <c r="V2870" i="5"/>
  <c r="S2870" i="5"/>
  <c r="T2870" i="5"/>
  <c r="U2870" i="5" s="1"/>
  <c r="V3080" i="5"/>
  <c r="S3080" i="5"/>
  <c r="T3080" i="5"/>
  <c r="U3080" i="5" s="1"/>
  <c r="T3232" i="5"/>
  <c r="U3232" i="5" s="1"/>
  <c r="S3232" i="5"/>
  <c r="V3232" i="5"/>
  <c r="S3244" i="5"/>
  <c r="V3244" i="5"/>
  <c r="T3244" i="5"/>
  <c r="U3244" i="5" s="1"/>
  <c r="V2984" i="5"/>
  <c r="T2984" i="5"/>
  <c r="U2984" i="5" s="1"/>
  <c r="S2984" i="5"/>
  <c r="T3426" i="5"/>
  <c r="U3426" i="5" s="1"/>
  <c r="S3426" i="5"/>
  <c r="V3426" i="5"/>
  <c r="V3469" i="5"/>
  <c r="T3319" i="5"/>
  <c r="U3319" i="5" s="1"/>
  <c r="S4285" i="5"/>
  <c r="S4657" i="5"/>
  <c r="V4514" i="5"/>
  <c r="T4807" i="5"/>
  <c r="U4807" i="5" s="1"/>
  <c r="T5200" i="5"/>
  <c r="U5200" i="5" s="1"/>
  <c r="V5200" i="5"/>
  <c r="S5200" i="5"/>
  <c r="T5426" i="5"/>
  <c r="U5426" i="5" s="1"/>
  <c r="V5426" i="5"/>
  <c r="S5426" i="5"/>
  <c r="T5550" i="5"/>
  <c r="U5550" i="5" s="1"/>
  <c r="V5550" i="5"/>
  <c r="S5550" i="5"/>
  <c r="V5700" i="5"/>
  <c r="T5700" i="5"/>
  <c r="U5700" i="5" s="1"/>
  <c r="S5700" i="5"/>
  <c r="V5880" i="5"/>
  <c r="T5880" i="5"/>
  <c r="U5880" i="5" s="1"/>
  <c r="S5880" i="5"/>
  <c r="S5787" i="5"/>
  <c r="V5787" i="5"/>
  <c r="T5787" i="5"/>
  <c r="U5787" i="5" s="1"/>
  <c r="S6179" i="5"/>
  <c r="T6382" i="5"/>
  <c r="U6382" i="5" s="1"/>
  <c r="V6382" i="5"/>
  <c r="S6382" i="5"/>
  <c r="T6608" i="5"/>
  <c r="U6608" i="5" s="1"/>
  <c r="V6608" i="5"/>
  <c r="S6608" i="5"/>
  <c r="V6575" i="5"/>
  <c r="T6575" i="5"/>
  <c r="U6575" i="5" s="1"/>
  <c r="S6575" i="5"/>
  <c r="V6861" i="5"/>
  <c r="T6861" i="5"/>
  <c r="U6861" i="5" s="1"/>
  <c r="S6861" i="5"/>
  <c r="V7064" i="5"/>
  <c r="T7064" i="5"/>
  <c r="U7064" i="5" s="1"/>
  <c r="S7064" i="5"/>
  <c r="T7126" i="5"/>
  <c r="U7126" i="5" s="1"/>
  <c r="V7126" i="5"/>
  <c r="S7126" i="5"/>
  <c r="S7224" i="5"/>
  <c r="V7307" i="5"/>
  <c r="S7571" i="5"/>
  <c r="T7766" i="5"/>
  <c r="U7766" i="5" s="1"/>
  <c r="V7766" i="5"/>
  <c r="S7766" i="5"/>
  <c r="T7693" i="5"/>
  <c r="U7693" i="5" s="1"/>
  <c r="S7693" i="5"/>
  <c r="V7693" i="5"/>
  <c r="S7820" i="5"/>
  <c r="T7820" i="5"/>
  <c r="U7820" i="5" s="1"/>
  <c r="V7820" i="5"/>
  <c r="T7907" i="5"/>
  <c r="U7907" i="5" s="1"/>
  <c r="S7907" i="5"/>
  <c r="V7907" i="5"/>
  <c r="V2" i="5"/>
  <c r="V1531" i="5"/>
  <c r="V3182" i="5"/>
  <c r="T3182" i="5"/>
  <c r="U3182" i="5" s="1"/>
  <c r="S3182" i="5"/>
  <c r="V2811" i="5"/>
  <c r="T2811" i="5"/>
  <c r="U2811" i="5" s="1"/>
  <c r="S2811" i="5"/>
  <c r="T2974" i="5"/>
  <c r="U2974" i="5" s="1"/>
  <c r="S2974" i="5"/>
  <c r="V2974" i="5"/>
  <c r="T2950" i="5"/>
  <c r="U2950" i="5" s="1"/>
  <c r="V2950" i="5"/>
  <c r="S2950" i="5"/>
  <c r="V3039" i="5"/>
  <c r="T3039" i="5"/>
  <c r="U3039" i="5" s="1"/>
  <c r="S3039" i="5"/>
  <c r="V3220" i="5"/>
  <c r="T3220" i="5"/>
  <c r="U3220" i="5" s="1"/>
  <c r="S3220" i="5"/>
  <c r="S3290" i="5"/>
  <c r="T3877" i="5"/>
  <c r="U3877" i="5" s="1"/>
  <c r="S3877" i="5"/>
  <c r="V3877" i="5"/>
  <c r="V4272" i="5"/>
  <c r="T4272" i="5"/>
  <c r="U4272" i="5" s="1"/>
  <c r="S4272" i="5"/>
  <c r="T3937" i="5"/>
  <c r="U3937" i="5" s="1"/>
  <c r="T4821" i="5"/>
  <c r="U4821" i="5" s="1"/>
  <c r="V4821" i="5"/>
  <c r="S4821" i="5"/>
  <c r="V4882" i="5"/>
  <c r="T4882" i="5"/>
  <c r="U4882" i="5" s="1"/>
  <c r="S4882" i="5"/>
  <c r="S5501" i="5"/>
  <c r="S5423" i="5"/>
  <c r="T5558" i="5"/>
  <c r="U5558" i="5" s="1"/>
  <c r="S5558" i="5"/>
  <c r="V5558" i="5"/>
  <c r="T5847" i="5"/>
  <c r="U5847" i="5" s="1"/>
  <c r="S5847" i="5"/>
  <c r="V5847" i="5"/>
  <c r="S6122" i="5"/>
  <c r="T6122" i="5"/>
  <c r="U6122" i="5" s="1"/>
  <c r="V6122" i="5"/>
  <c r="S6712" i="5"/>
  <c r="V6712" i="5"/>
  <c r="T6712" i="5"/>
  <c r="U6712" i="5" s="1"/>
  <c r="V6711" i="5"/>
  <c r="T6711" i="5"/>
  <c r="U6711" i="5" s="1"/>
  <c r="S6711" i="5"/>
  <c r="T6670" i="5"/>
  <c r="U6670" i="5" s="1"/>
  <c r="T7167" i="5"/>
  <c r="U7167" i="5" s="1"/>
  <c r="V7167" i="5"/>
  <c r="S7167" i="5"/>
  <c r="S7734" i="5"/>
  <c r="V7734" i="5"/>
  <c r="T7734" i="5"/>
  <c r="U7734" i="5" s="1"/>
  <c r="S7957" i="5"/>
  <c r="T7957" i="5"/>
  <c r="U7957" i="5" s="1"/>
  <c r="V7957" i="5"/>
  <c r="S7843" i="5"/>
  <c r="V7843" i="5"/>
  <c r="T7843" i="5"/>
  <c r="U7843" i="5" s="1"/>
  <c r="S3869" i="5"/>
  <c r="V4421" i="5"/>
  <c r="S5092" i="5"/>
  <c r="T5304" i="5"/>
  <c r="U5304" i="5" s="1"/>
  <c r="S6613" i="5"/>
  <c r="S6961" i="5"/>
  <c r="T7309" i="5"/>
  <c r="U7309" i="5" s="1"/>
  <c r="S7956" i="5"/>
  <c r="S8055" i="5"/>
  <c r="S4242" i="5"/>
  <c r="V3990" i="5"/>
  <c r="T4273" i="5"/>
  <c r="U4273" i="5" s="1"/>
  <c r="S4457" i="5"/>
  <c r="S4555" i="5"/>
  <c r="T5021" i="5"/>
  <c r="U5021" i="5" s="1"/>
  <c r="S5627" i="5"/>
  <c r="V5993" i="5"/>
  <c r="V6170" i="5"/>
  <c r="S6743" i="5"/>
  <c r="S7057" i="5"/>
  <c r="T7404" i="5"/>
  <c r="U7404" i="5" s="1"/>
  <c r="S3320" i="5"/>
  <c r="S4031" i="5"/>
  <c r="S4315" i="5"/>
  <c r="S4420" i="5"/>
  <c r="T5334" i="5"/>
  <c r="U5334" i="5" s="1"/>
  <c r="S5984" i="5"/>
  <c r="T6107" i="5"/>
  <c r="U6107" i="5" s="1"/>
  <c r="T6689" i="5"/>
  <c r="U6689" i="5" s="1"/>
  <c r="S7374" i="5"/>
  <c r="T3367" i="5"/>
  <c r="U3367" i="5" s="1"/>
  <c r="S3971" i="5"/>
  <c r="S5128" i="5"/>
  <c r="T4852" i="5"/>
  <c r="U4852" i="5" s="1"/>
  <c r="V6034" i="5"/>
  <c r="V6110" i="5"/>
  <c r="T6814" i="5"/>
  <c r="U6814" i="5" s="1"/>
  <c r="S3033" i="5"/>
  <c r="S4067" i="5"/>
  <c r="S4905" i="5"/>
  <c r="V4613" i="5"/>
  <c r="T5585" i="5"/>
  <c r="U5585" i="5" s="1"/>
  <c r="T6039" i="5"/>
  <c r="U6039" i="5" s="1"/>
  <c r="T6026" i="5"/>
  <c r="U6026" i="5" s="1"/>
  <c r="S7448" i="5"/>
  <c r="V7742" i="5"/>
  <c r="S3105" i="5"/>
  <c r="S3986" i="5"/>
  <c r="S4672" i="5"/>
  <c r="T5177" i="5"/>
  <c r="U5177" i="5" s="1"/>
  <c r="S5409" i="5"/>
  <c r="S6006" i="5"/>
  <c r="S6043" i="5"/>
  <c r="V6667" i="5"/>
  <c r="S6972" i="5"/>
  <c r="T7824" i="5"/>
  <c r="U7824" i="5" s="1"/>
  <c r="T7975" i="5"/>
  <c r="U7975" i="5" s="1"/>
  <c r="S2640" i="5"/>
  <c r="S3887" i="5"/>
  <c r="T4262" i="5"/>
  <c r="U4262" i="5" s="1"/>
  <c r="S4594" i="5"/>
  <c r="T4823" i="5"/>
  <c r="U4823" i="5" s="1"/>
  <c r="S5502" i="5"/>
  <c r="S6618" i="5"/>
  <c r="S7133" i="5"/>
  <c r="T7370" i="5"/>
  <c r="U7370" i="5" s="1"/>
  <c r="S3132" i="5"/>
  <c r="S4039" i="5"/>
  <c r="S4252" i="5"/>
  <c r="T4895" i="5"/>
  <c r="U4895" i="5" s="1"/>
  <c r="S5795" i="5"/>
  <c r="T5960" i="5"/>
  <c r="U5960" i="5" s="1"/>
  <c r="T6279" i="5"/>
  <c r="U6279" i="5" s="1"/>
  <c r="S6561" i="5"/>
  <c r="V6950" i="5"/>
  <c r="S3289" i="5"/>
  <c r="S3721" i="5"/>
  <c r="S4428" i="5"/>
  <c r="T4702" i="5"/>
  <c r="U4702" i="5" s="1"/>
  <c r="S5246" i="5"/>
  <c r="S5340" i="5"/>
  <c r="T5834" i="5"/>
  <c r="U5834" i="5" s="1"/>
  <c r="T6280" i="5"/>
  <c r="U6280" i="5" s="1"/>
  <c r="S6883" i="5"/>
  <c r="S6954" i="5"/>
  <c r="T7854" i="5"/>
  <c r="U7854" i="5" s="1"/>
  <c r="S3278" i="5"/>
  <c r="S4032" i="5"/>
  <c r="S4317" i="5"/>
  <c r="T4643" i="5"/>
  <c r="U4643" i="5" s="1"/>
  <c r="S5735" i="5"/>
  <c r="T5972" i="5"/>
  <c r="U5972" i="5" s="1"/>
  <c r="T6889" i="5"/>
  <c r="U6889" i="5" s="1"/>
  <c r="S7485" i="5"/>
  <c r="S3829" i="5"/>
  <c r="S4283" i="5"/>
  <c r="T4415" i="5"/>
  <c r="U4415" i="5" s="1"/>
  <c r="T4649" i="5"/>
  <c r="U4649" i="5" s="1"/>
  <c r="S5317" i="5"/>
  <c r="S5364" i="5"/>
  <c r="S5922" i="5"/>
  <c r="S6100" i="5"/>
  <c r="S6468" i="5"/>
  <c r="S7350" i="5"/>
  <c r="S7819" i="5"/>
  <c r="S3576" i="5"/>
  <c r="T4930" i="5"/>
  <c r="U4930" i="5" s="1"/>
  <c r="T4655" i="5"/>
  <c r="U4655" i="5" s="1"/>
  <c r="S5129" i="5"/>
  <c r="T5736" i="5"/>
  <c r="U5736" i="5" s="1"/>
  <c r="S6597" i="5"/>
  <c r="S7163" i="5"/>
  <c r="T7522" i="5"/>
  <c r="U7522" i="5" s="1"/>
  <c r="V1707" i="5"/>
  <c r="T1707" i="5"/>
  <c r="U1707" i="5" s="1"/>
  <c r="S1707" i="5"/>
  <c r="V1599" i="5"/>
  <c r="T1599" i="5"/>
  <c r="U1599" i="5" s="1"/>
  <c r="S1599" i="5"/>
  <c r="V1614" i="5"/>
  <c r="T1614" i="5"/>
  <c r="U1614" i="5" s="1"/>
  <c r="S1614" i="5"/>
  <c r="V2152" i="5"/>
  <c r="T2152" i="5"/>
  <c r="U2152" i="5" s="1"/>
  <c r="S2152" i="5"/>
  <c r="S1444" i="5"/>
  <c r="V1444" i="5"/>
  <c r="T1444" i="5"/>
  <c r="U1444" i="5" s="1"/>
  <c r="V2035" i="5"/>
  <c r="T2035" i="5"/>
  <c r="U2035" i="5" s="1"/>
  <c r="S2035" i="5"/>
  <c r="V237" i="5"/>
  <c r="T237" i="5"/>
  <c r="U237" i="5" s="1"/>
  <c r="S237" i="5"/>
  <c r="V530" i="5"/>
  <c r="T530" i="5"/>
  <c r="U530" i="5" s="1"/>
  <c r="S530" i="5"/>
  <c r="V512" i="5"/>
  <c r="S512" i="5"/>
  <c r="T512" i="5"/>
  <c r="U512" i="5" s="1"/>
  <c r="S651" i="5"/>
  <c r="V651" i="5"/>
  <c r="T651" i="5"/>
  <c r="U651" i="5" s="1"/>
  <c r="V582" i="5"/>
  <c r="T582" i="5"/>
  <c r="U582" i="5" s="1"/>
  <c r="S582" i="5"/>
  <c r="T1597" i="5"/>
  <c r="U1597" i="5" s="1"/>
  <c r="S1597" i="5"/>
  <c r="V1597" i="5"/>
  <c r="T2176" i="5"/>
  <c r="U2176" i="5" s="1"/>
  <c r="S2176" i="5"/>
  <c r="V2176" i="5"/>
  <c r="V1653" i="5"/>
  <c r="T1653" i="5"/>
  <c r="U1653" i="5" s="1"/>
  <c r="S1653" i="5"/>
  <c r="V2826" i="5"/>
  <c r="S2826" i="5"/>
  <c r="T2826" i="5"/>
  <c r="U2826" i="5" s="1"/>
  <c r="V1897" i="5"/>
  <c r="T1897" i="5"/>
  <c r="U1897" i="5" s="1"/>
  <c r="S1897" i="5"/>
  <c r="V245" i="5"/>
  <c r="T245" i="5"/>
  <c r="U245" i="5" s="1"/>
  <c r="S245" i="5"/>
  <c r="T391" i="5"/>
  <c r="U391" i="5" s="1"/>
  <c r="S391" i="5"/>
  <c r="V391" i="5"/>
  <c r="V662" i="5"/>
  <c r="T662" i="5"/>
  <c r="U662" i="5" s="1"/>
  <c r="S662" i="5"/>
  <c r="T1282" i="5"/>
  <c r="U1282" i="5" s="1"/>
  <c r="S1282" i="5"/>
  <c r="V1282" i="5"/>
  <c r="T613" i="5"/>
  <c r="U613" i="5" s="1"/>
  <c r="S613" i="5"/>
  <c r="V613" i="5"/>
  <c r="V1059" i="5"/>
  <c r="T1059" i="5"/>
  <c r="U1059" i="5" s="1"/>
  <c r="S1059" i="5"/>
  <c r="V1839" i="5"/>
  <c r="T1839" i="5"/>
  <c r="U1839" i="5" s="1"/>
  <c r="S1839" i="5"/>
  <c r="V2188" i="5"/>
  <c r="T2188" i="5"/>
  <c r="U2188" i="5" s="1"/>
  <c r="S2188" i="5"/>
  <c r="S2341" i="5"/>
  <c r="V2341" i="5"/>
  <c r="T2341" i="5"/>
  <c r="U2341" i="5" s="1"/>
  <c r="V2559" i="5"/>
  <c r="S2559" i="5"/>
  <c r="T2559" i="5"/>
  <c r="U2559" i="5" s="1"/>
  <c r="V674" i="5"/>
  <c r="T674" i="5"/>
  <c r="U674" i="5" s="1"/>
  <c r="S674" i="5"/>
  <c r="V392" i="5"/>
  <c r="V756" i="5"/>
  <c r="T756" i="5"/>
  <c r="U756" i="5" s="1"/>
  <c r="S756" i="5"/>
  <c r="T94" i="5"/>
  <c r="U94" i="5" s="1"/>
  <c r="S94" i="5"/>
  <c r="V94" i="5"/>
  <c r="T420" i="5"/>
  <c r="U420" i="5" s="1"/>
  <c r="V420" i="5"/>
  <c r="S420" i="5"/>
  <c r="V689" i="5"/>
  <c r="T689" i="5"/>
  <c r="U689" i="5" s="1"/>
  <c r="S689" i="5"/>
  <c r="S828" i="5"/>
  <c r="T828" i="5"/>
  <c r="U828" i="5" s="1"/>
  <c r="V828" i="5"/>
  <c r="V1479" i="5"/>
  <c r="T1479" i="5"/>
  <c r="U1479" i="5" s="1"/>
  <c r="S1479" i="5"/>
  <c r="V942" i="5"/>
  <c r="T942" i="5"/>
  <c r="U942" i="5" s="1"/>
  <c r="S942" i="5"/>
  <c r="V1497" i="5"/>
  <c r="T1497" i="5"/>
  <c r="U1497" i="5" s="1"/>
  <c r="S1497" i="5"/>
  <c r="S1420" i="5"/>
  <c r="V1420" i="5"/>
  <c r="T1420" i="5"/>
  <c r="U1420" i="5" s="1"/>
  <c r="V1375" i="5"/>
  <c r="T1375" i="5"/>
  <c r="U1375" i="5" s="1"/>
  <c r="S1375" i="5"/>
  <c r="V2595" i="5"/>
  <c r="T2595" i="5"/>
  <c r="U2595" i="5" s="1"/>
  <c r="S2595" i="5"/>
  <c r="V282" i="5"/>
  <c r="T282" i="5"/>
  <c r="U282" i="5" s="1"/>
  <c r="S282" i="5"/>
  <c r="V750" i="5"/>
  <c r="T750" i="5"/>
  <c r="U750" i="5" s="1"/>
  <c r="S750" i="5"/>
  <c r="V524" i="5"/>
  <c r="T524" i="5"/>
  <c r="U524" i="5" s="1"/>
  <c r="S524" i="5"/>
  <c r="V26" i="5"/>
  <c r="S26" i="5"/>
  <c r="T26" i="5"/>
  <c r="U26" i="5" s="1"/>
  <c r="V575" i="5"/>
  <c r="T575" i="5"/>
  <c r="U575" i="5" s="1"/>
  <c r="S575" i="5"/>
  <c r="V1158" i="5"/>
  <c r="S1158" i="5"/>
  <c r="T1158" i="5"/>
  <c r="U1158" i="5" s="1"/>
  <c r="V900" i="5"/>
  <c r="T900" i="5"/>
  <c r="U900" i="5" s="1"/>
  <c r="S900" i="5"/>
  <c r="T625" i="5"/>
  <c r="U625" i="5" s="1"/>
  <c r="S625" i="5"/>
  <c r="V625" i="5"/>
  <c r="V1317" i="5"/>
  <c r="T1317" i="5"/>
  <c r="U1317" i="5" s="1"/>
  <c r="S1317" i="5"/>
  <c r="V1038" i="5"/>
  <c r="T1038" i="5"/>
  <c r="U1038" i="5" s="1"/>
  <c r="S1038" i="5"/>
  <c r="V1554" i="5"/>
  <c r="T1554" i="5"/>
  <c r="U1554" i="5" s="1"/>
  <c r="S1554" i="5"/>
  <c r="V1500" i="5"/>
  <c r="T1500" i="5"/>
  <c r="U1500" i="5" s="1"/>
  <c r="S1500" i="5"/>
  <c r="V2205" i="5"/>
  <c r="S2205" i="5"/>
  <c r="T2205" i="5"/>
  <c r="U2205" i="5" s="1"/>
  <c r="V2274" i="5"/>
  <c r="T2274" i="5"/>
  <c r="U2274" i="5" s="1"/>
  <c r="S2274" i="5"/>
  <c r="V2202" i="5"/>
  <c r="T2202" i="5"/>
  <c r="U2202" i="5" s="1"/>
  <c r="S2202" i="5"/>
  <c r="T136" i="5"/>
  <c r="U136" i="5" s="1"/>
  <c r="V136" i="5"/>
  <c r="S136" i="5"/>
  <c r="S909" i="5"/>
  <c r="V909" i="5"/>
  <c r="T909" i="5"/>
  <c r="U909" i="5" s="1"/>
  <c r="T787" i="5"/>
  <c r="U787" i="5" s="1"/>
  <c r="S787" i="5"/>
  <c r="V787" i="5"/>
  <c r="T583" i="5"/>
  <c r="U583" i="5" s="1"/>
  <c r="S583" i="5"/>
  <c r="V583" i="5"/>
  <c r="V1380" i="5"/>
  <c r="T1380" i="5"/>
  <c r="U1380" i="5" s="1"/>
  <c r="S1380" i="5"/>
  <c r="T691" i="5"/>
  <c r="U691" i="5" s="1"/>
  <c r="S691" i="5"/>
  <c r="V691" i="5"/>
  <c r="T2078" i="5"/>
  <c r="U2078" i="5" s="1"/>
  <c r="V2078" i="5"/>
  <c r="S2078" i="5"/>
  <c r="V2410" i="5"/>
  <c r="T2410" i="5"/>
  <c r="U2410" i="5" s="1"/>
  <c r="S2410" i="5"/>
  <c r="S2907" i="5"/>
  <c r="V2907" i="5"/>
  <c r="T2907" i="5"/>
  <c r="U2907" i="5" s="1"/>
  <c r="V1831" i="5"/>
  <c r="T1831" i="5"/>
  <c r="U1831" i="5" s="1"/>
  <c r="S1831" i="5"/>
  <c r="S2904" i="5"/>
  <c r="T2904" i="5"/>
  <c r="U2904" i="5" s="1"/>
  <c r="V2904" i="5"/>
  <c r="S2320" i="5"/>
  <c r="T2320" i="5"/>
  <c r="U2320" i="5" s="1"/>
  <c r="V2320" i="5"/>
  <c r="T396" i="5"/>
  <c r="U396" i="5" s="1"/>
  <c r="T832" i="5"/>
  <c r="U832" i="5" s="1"/>
  <c r="S832" i="5"/>
  <c r="V832" i="5"/>
  <c r="V699" i="5"/>
  <c r="T699" i="5"/>
  <c r="U699" i="5" s="1"/>
  <c r="S699" i="5"/>
  <c r="T303" i="5"/>
  <c r="U303" i="5" s="1"/>
  <c r="S303" i="5"/>
  <c r="V303" i="5"/>
  <c r="T1363" i="5"/>
  <c r="U1363" i="5" s="1"/>
  <c r="S1363" i="5"/>
  <c r="V1363" i="5"/>
  <c r="V686" i="5"/>
  <c r="S686" i="5"/>
  <c r="T686" i="5"/>
  <c r="U686" i="5" s="1"/>
  <c r="T685" i="5"/>
  <c r="U685" i="5" s="1"/>
  <c r="S685" i="5"/>
  <c r="V685" i="5"/>
  <c r="V814" i="5"/>
  <c r="S814" i="5"/>
  <c r="T814" i="5"/>
  <c r="U814" i="5" s="1"/>
  <c r="V1002" i="5"/>
  <c r="T1002" i="5"/>
  <c r="U1002" i="5" s="1"/>
  <c r="S1002" i="5"/>
  <c r="V1446" i="5"/>
  <c r="T1446" i="5"/>
  <c r="U1446" i="5" s="1"/>
  <c r="S1446" i="5"/>
  <c r="S1185" i="5"/>
  <c r="S1057" i="5"/>
  <c r="V1057" i="5"/>
  <c r="T1057" i="5"/>
  <c r="U1057" i="5" s="1"/>
  <c r="S1582" i="5"/>
  <c r="V1582" i="5"/>
  <c r="T1582" i="5"/>
  <c r="U1582" i="5" s="1"/>
  <c r="T2186" i="5"/>
  <c r="U2186" i="5" s="1"/>
  <c r="V2186" i="5"/>
  <c r="S2186" i="5"/>
  <c r="S513" i="5"/>
  <c r="T513" i="5"/>
  <c r="U513" i="5" s="1"/>
  <c r="V513" i="5"/>
  <c r="V599" i="5"/>
  <c r="S599" i="5"/>
  <c r="T599" i="5"/>
  <c r="U599" i="5" s="1"/>
  <c r="V1129" i="5"/>
  <c r="T1129" i="5"/>
  <c r="U1129" i="5" s="1"/>
  <c r="S1129" i="5"/>
  <c r="S519" i="5"/>
  <c r="S964" i="5"/>
  <c r="T964" i="5"/>
  <c r="U964" i="5" s="1"/>
  <c r="V964" i="5"/>
  <c r="T775" i="5"/>
  <c r="U775" i="5" s="1"/>
  <c r="S775" i="5"/>
  <c r="V775" i="5"/>
  <c r="V1054" i="5"/>
  <c r="T1054" i="5"/>
  <c r="U1054" i="5" s="1"/>
  <c r="S1054" i="5"/>
  <c r="S934" i="5"/>
  <c r="T934" i="5"/>
  <c r="U934" i="5" s="1"/>
  <c r="V934" i="5"/>
  <c r="V1566" i="5"/>
  <c r="T1566" i="5"/>
  <c r="U1566" i="5" s="1"/>
  <c r="S1566" i="5"/>
  <c r="V1593" i="5"/>
  <c r="T1593" i="5"/>
  <c r="U1593" i="5" s="1"/>
  <c r="S1593" i="5"/>
  <c r="V2505" i="5"/>
  <c r="T2505" i="5"/>
  <c r="U2505" i="5" s="1"/>
  <c r="S2505" i="5"/>
  <c r="V2317" i="5"/>
  <c r="T2317" i="5"/>
  <c r="U2317" i="5" s="1"/>
  <c r="S2317" i="5"/>
  <c r="V56" i="5"/>
  <c r="T56" i="5"/>
  <c r="U56" i="5" s="1"/>
  <c r="S56" i="5"/>
  <c r="V287" i="5"/>
  <c r="T287" i="5"/>
  <c r="U287" i="5" s="1"/>
  <c r="S287" i="5"/>
  <c r="T361" i="5"/>
  <c r="U361" i="5" s="1"/>
  <c r="S361" i="5"/>
  <c r="V361" i="5"/>
  <c r="T557" i="5"/>
  <c r="U557" i="5" s="1"/>
  <c r="V843" i="5"/>
  <c r="T843" i="5"/>
  <c r="U843" i="5" s="1"/>
  <c r="S843" i="5"/>
  <c r="V1542" i="5"/>
  <c r="T1542" i="5"/>
  <c r="U1542" i="5" s="1"/>
  <c r="S1542" i="5"/>
  <c r="V1774" i="5"/>
  <c r="T1774" i="5"/>
  <c r="U1774" i="5" s="1"/>
  <c r="S1774" i="5"/>
  <c r="V1305" i="5"/>
  <c r="T1305" i="5"/>
  <c r="U1305" i="5" s="1"/>
  <c r="S1305" i="5"/>
  <c r="V1288" i="5"/>
  <c r="T1288" i="5"/>
  <c r="U1288" i="5" s="1"/>
  <c r="S1288" i="5"/>
  <c r="V2013" i="5"/>
  <c r="T2013" i="5"/>
  <c r="U2013" i="5" s="1"/>
  <c r="S2013" i="5"/>
  <c r="V1809" i="5"/>
  <c r="S1809" i="5"/>
  <c r="T1809" i="5"/>
  <c r="U1809" i="5" s="1"/>
  <c r="V1668" i="5"/>
  <c r="S1668" i="5"/>
  <c r="T1668" i="5"/>
  <c r="U1668" i="5" s="1"/>
  <c r="S1876" i="5"/>
  <c r="T1687" i="5"/>
  <c r="U1687" i="5" s="1"/>
  <c r="T423" i="5"/>
  <c r="U423" i="5" s="1"/>
  <c r="S423" i="5"/>
  <c r="V423" i="5"/>
  <c r="V62" i="5"/>
  <c r="S62" i="5"/>
  <c r="T62" i="5"/>
  <c r="U62" i="5" s="1"/>
  <c r="V731" i="5"/>
  <c r="T731" i="5"/>
  <c r="U731" i="5" s="1"/>
  <c r="S731" i="5"/>
  <c r="S663" i="5"/>
  <c r="V663" i="5"/>
  <c r="T663" i="5"/>
  <c r="U663" i="5" s="1"/>
  <c r="V2472" i="5"/>
  <c r="S2472" i="5"/>
  <c r="T2472" i="5"/>
  <c r="U2472" i="5" s="1"/>
  <c r="V2277" i="5"/>
  <c r="S2277" i="5"/>
  <c r="T2277" i="5"/>
  <c r="U2277" i="5" s="1"/>
  <c r="V912" i="5"/>
  <c r="T912" i="5"/>
  <c r="U912" i="5" s="1"/>
  <c r="S912" i="5"/>
  <c r="S2140" i="5"/>
  <c r="T2140" i="5"/>
  <c r="U2140" i="5" s="1"/>
  <c r="V2140" i="5"/>
  <c r="V2868" i="5"/>
  <c r="T2868" i="5"/>
  <c r="U2868" i="5" s="1"/>
  <c r="S2868" i="5"/>
  <c r="V1840" i="5"/>
  <c r="T1840" i="5"/>
  <c r="U1840" i="5" s="1"/>
  <c r="S1840" i="5"/>
  <c r="S2587" i="5"/>
  <c r="V2587" i="5"/>
  <c r="T2587" i="5"/>
  <c r="U2587" i="5" s="1"/>
  <c r="V350" i="5"/>
  <c r="T350" i="5"/>
  <c r="U350" i="5" s="1"/>
  <c r="S350" i="5"/>
  <c r="V1027" i="5"/>
  <c r="T1027" i="5"/>
  <c r="U1027" i="5" s="1"/>
  <c r="S1027" i="5"/>
  <c r="T600" i="5"/>
  <c r="U600" i="5" s="1"/>
  <c r="S600" i="5"/>
  <c r="V600" i="5"/>
  <c r="T1702" i="5"/>
  <c r="U1702" i="5" s="1"/>
  <c r="S1702" i="5"/>
  <c r="V1702" i="5"/>
  <c r="V561" i="5"/>
  <c r="T561" i="5"/>
  <c r="U561" i="5" s="1"/>
  <c r="S561" i="5"/>
  <c r="S969" i="5"/>
  <c r="V1675" i="5"/>
  <c r="T1675" i="5"/>
  <c r="U1675" i="5" s="1"/>
  <c r="S1675" i="5"/>
  <c r="V1861" i="5"/>
  <c r="V2424" i="5"/>
  <c r="V1969" i="5"/>
  <c r="T1969" i="5"/>
  <c r="U1969" i="5" s="1"/>
  <c r="S1969" i="5"/>
  <c r="V2265" i="5"/>
  <c r="T2265" i="5"/>
  <c r="U2265" i="5" s="1"/>
  <c r="S2265" i="5"/>
  <c r="V657" i="5"/>
  <c r="T657" i="5"/>
  <c r="U657" i="5" s="1"/>
  <c r="S657" i="5"/>
  <c r="T214" i="5"/>
  <c r="U214" i="5" s="1"/>
  <c r="V1126" i="5"/>
  <c r="T1126" i="5"/>
  <c r="U1126" i="5" s="1"/>
  <c r="S1126" i="5"/>
  <c r="V2112" i="5"/>
  <c r="T2112" i="5"/>
  <c r="U2112" i="5" s="1"/>
  <c r="S2112" i="5"/>
  <c r="S1642" i="5"/>
  <c r="V2671" i="5"/>
  <c r="T2671" i="5"/>
  <c r="U2671" i="5" s="1"/>
  <c r="S2671" i="5"/>
  <c r="V429" i="5"/>
  <c r="V1522" i="5"/>
  <c r="T2506" i="5"/>
  <c r="U2506" i="5" s="1"/>
  <c r="S2506" i="5"/>
  <c r="V2506" i="5"/>
  <c r="S2714" i="5"/>
  <c r="T2714" i="5"/>
  <c r="U2714" i="5" s="1"/>
  <c r="V2714" i="5"/>
  <c r="S2853" i="5"/>
  <c r="V2853" i="5"/>
  <c r="T2853" i="5"/>
  <c r="U2853" i="5" s="1"/>
  <c r="V2635" i="5"/>
  <c r="T2635" i="5"/>
  <c r="U2635" i="5" s="1"/>
  <c r="S2635" i="5"/>
  <c r="V3134" i="5"/>
  <c r="T3134" i="5"/>
  <c r="U3134" i="5" s="1"/>
  <c r="S3134" i="5"/>
  <c r="T3000" i="5"/>
  <c r="U3000" i="5" s="1"/>
  <c r="S3000" i="5"/>
  <c r="V3000" i="5"/>
  <c r="S3327" i="5"/>
  <c r="T3327" i="5"/>
  <c r="U3327" i="5" s="1"/>
  <c r="V3327" i="5"/>
  <c r="V3623" i="5"/>
  <c r="T3623" i="5"/>
  <c r="U3623" i="5" s="1"/>
  <c r="S3623" i="5"/>
  <c r="V3671" i="5"/>
  <c r="T3671" i="5"/>
  <c r="U3671" i="5" s="1"/>
  <c r="S3671" i="5"/>
  <c r="V4079" i="5"/>
  <c r="T4079" i="5"/>
  <c r="U4079" i="5" s="1"/>
  <c r="S4079" i="5"/>
  <c r="T4913" i="5"/>
  <c r="U4913" i="5" s="1"/>
  <c r="V4913" i="5"/>
  <c r="S4913" i="5"/>
  <c r="V4738" i="5"/>
  <c r="T4738" i="5"/>
  <c r="U4738" i="5" s="1"/>
  <c r="S4738" i="5"/>
  <c r="V5114" i="5"/>
  <c r="S5114" i="5"/>
  <c r="T5114" i="5"/>
  <c r="U5114" i="5" s="1"/>
  <c r="V5507" i="5"/>
  <c r="T5507" i="5"/>
  <c r="U5507" i="5" s="1"/>
  <c r="S5507" i="5"/>
  <c r="V5393" i="5"/>
  <c r="S5393" i="5"/>
  <c r="T5393" i="5"/>
  <c r="U5393" i="5" s="1"/>
  <c r="T6423" i="5"/>
  <c r="U6423" i="5" s="1"/>
  <c r="V6423" i="5"/>
  <c r="S6423" i="5"/>
  <c r="V6877" i="5"/>
  <c r="T6877" i="5"/>
  <c r="U6877" i="5" s="1"/>
  <c r="S6877" i="5"/>
  <c r="S6949" i="5"/>
  <c r="V6949" i="5"/>
  <c r="T6949" i="5"/>
  <c r="U6949" i="5" s="1"/>
  <c r="V7512" i="5"/>
  <c r="T7512" i="5"/>
  <c r="U7512" i="5" s="1"/>
  <c r="S7512" i="5"/>
  <c r="V155" i="5"/>
  <c r="V344" i="5"/>
  <c r="S618" i="5"/>
  <c r="T1464" i="5"/>
  <c r="U1464" i="5" s="1"/>
  <c r="V2916" i="5"/>
  <c r="T2916" i="5"/>
  <c r="U2916" i="5" s="1"/>
  <c r="S2916" i="5"/>
  <c r="V2442" i="5"/>
  <c r="T2442" i="5"/>
  <c r="U2442" i="5" s="1"/>
  <c r="S2442" i="5"/>
  <c r="T2892" i="5"/>
  <c r="U2892" i="5" s="1"/>
  <c r="V2892" i="5"/>
  <c r="S2892" i="5"/>
  <c r="V3048" i="5"/>
  <c r="T3048" i="5"/>
  <c r="U3048" i="5" s="1"/>
  <c r="S3048" i="5"/>
  <c r="S3552" i="5"/>
  <c r="V3552" i="5"/>
  <c r="T3552" i="5"/>
  <c r="U3552" i="5" s="1"/>
  <c r="V4049" i="5"/>
  <c r="T4049" i="5"/>
  <c r="U4049" i="5" s="1"/>
  <c r="S4049" i="5"/>
  <c r="V4481" i="5"/>
  <c r="T4481" i="5"/>
  <c r="U4481" i="5" s="1"/>
  <c r="S4481" i="5"/>
  <c r="V3989" i="5"/>
  <c r="T3989" i="5"/>
  <c r="U3989" i="5" s="1"/>
  <c r="S3989" i="5"/>
  <c r="V4302" i="5"/>
  <c r="T4302" i="5"/>
  <c r="U4302" i="5" s="1"/>
  <c r="S4302" i="5"/>
  <c r="S5715" i="5"/>
  <c r="V5715" i="5"/>
  <c r="T5715" i="5"/>
  <c r="U5715" i="5" s="1"/>
  <c r="S5388" i="5"/>
  <c r="T5388" i="5"/>
  <c r="U5388" i="5" s="1"/>
  <c r="V5388" i="5"/>
  <c r="V6527" i="5"/>
  <c r="T6527" i="5"/>
  <c r="U6527" i="5" s="1"/>
  <c r="S6527" i="5"/>
  <c r="T6659" i="5"/>
  <c r="U6659" i="5" s="1"/>
  <c r="S6659" i="5"/>
  <c r="V6659" i="5"/>
  <c r="T7361" i="5"/>
  <c r="U7361" i="5" s="1"/>
  <c r="V7361" i="5"/>
  <c r="S7361" i="5"/>
  <c r="V7482" i="5"/>
  <c r="T7482" i="5"/>
  <c r="U7482" i="5" s="1"/>
  <c r="S7482" i="5"/>
  <c r="V7544" i="5"/>
  <c r="T7544" i="5"/>
  <c r="U7544" i="5" s="1"/>
  <c r="S7544" i="5"/>
  <c r="V329" i="5"/>
  <c r="V690" i="5"/>
  <c r="V1260" i="5"/>
  <c r="S2443" i="5"/>
  <c r="S2450" i="5"/>
  <c r="T2450" i="5"/>
  <c r="U2450" i="5" s="1"/>
  <c r="V2450" i="5"/>
  <c r="T2986" i="5"/>
  <c r="U2986" i="5" s="1"/>
  <c r="S2986" i="5"/>
  <c r="V2986" i="5"/>
  <c r="V2968" i="5"/>
  <c r="V3720" i="5"/>
  <c r="T3720" i="5"/>
  <c r="U3720" i="5" s="1"/>
  <c r="S3720" i="5"/>
  <c r="T3474" i="5"/>
  <c r="U3474" i="5" s="1"/>
  <c r="S3474" i="5"/>
  <c r="V3474" i="5"/>
  <c r="T3732" i="5"/>
  <c r="U3732" i="5" s="1"/>
  <c r="V3732" i="5"/>
  <c r="S3732" i="5"/>
  <c r="T4502" i="5"/>
  <c r="U4502" i="5" s="1"/>
  <c r="V4502" i="5"/>
  <c r="S4502" i="5"/>
  <c r="V4132" i="5"/>
  <c r="T4132" i="5"/>
  <c r="U4132" i="5" s="1"/>
  <c r="S4132" i="5"/>
  <c r="V4645" i="5"/>
  <c r="S4645" i="5"/>
  <c r="T4645" i="5"/>
  <c r="U4645" i="5" s="1"/>
  <c r="V4975" i="5"/>
  <c r="S4975" i="5"/>
  <c r="T4975" i="5"/>
  <c r="U4975" i="5" s="1"/>
  <c r="T4897" i="5"/>
  <c r="U4897" i="5" s="1"/>
  <c r="V4897" i="5"/>
  <c r="S4897" i="5"/>
  <c r="V4810" i="5"/>
  <c r="S4810" i="5"/>
  <c r="T4810" i="5"/>
  <c r="U4810" i="5" s="1"/>
  <c r="T5540" i="5"/>
  <c r="U5540" i="5" s="1"/>
  <c r="V5540" i="5"/>
  <c r="S5540" i="5"/>
  <c r="S5323" i="5"/>
  <c r="S5508" i="5"/>
  <c r="V5508" i="5"/>
  <c r="T5508" i="5"/>
  <c r="U5508" i="5" s="1"/>
  <c r="T5798" i="5"/>
  <c r="U5798" i="5" s="1"/>
  <c r="T6329" i="5"/>
  <c r="U6329" i="5" s="1"/>
  <c r="V6329" i="5"/>
  <c r="S6329" i="5"/>
  <c r="V6526" i="5"/>
  <c r="T6526" i="5"/>
  <c r="U6526" i="5" s="1"/>
  <c r="S6526" i="5"/>
  <c r="T6428" i="5"/>
  <c r="U6428" i="5" s="1"/>
  <c r="V6428" i="5"/>
  <c r="S6428" i="5"/>
  <c r="T6617" i="5"/>
  <c r="U6617" i="5" s="1"/>
  <c r="S6617" i="5"/>
  <c r="V6617" i="5"/>
  <c r="V7377" i="5"/>
  <c r="T7377" i="5"/>
  <c r="U7377" i="5" s="1"/>
  <c r="S7377" i="5"/>
  <c r="T8013" i="5"/>
  <c r="U8013" i="5" s="1"/>
  <c r="V8013" i="5"/>
  <c r="S8013" i="5"/>
  <c r="S910" i="5"/>
  <c r="V1764" i="5"/>
  <c r="V3119" i="5"/>
  <c r="T3119" i="5"/>
  <c r="U3119" i="5" s="1"/>
  <c r="S3119" i="5"/>
  <c r="V2725" i="5"/>
  <c r="T2725" i="5"/>
  <c r="U2725" i="5" s="1"/>
  <c r="S2725" i="5"/>
  <c r="T2458" i="5"/>
  <c r="U2458" i="5" s="1"/>
  <c r="V2458" i="5"/>
  <c r="S2458" i="5"/>
  <c r="V2897" i="5"/>
  <c r="T2897" i="5"/>
  <c r="U2897" i="5" s="1"/>
  <c r="S2897" i="5"/>
  <c r="V3268" i="5"/>
  <c r="T3268" i="5"/>
  <c r="U3268" i="5" s="1"/>
  <c r="S3268" i="5"/>
  <c r="T4195" i="5"/>
  <c r="U4195" i="5" s="1"/>
  <c r="S4195" i="5"/>
  <c r="V4195" i="5"/>
  <c r="T4264" i="5"/>
  <c r="U4264" i="5" s="1"/>
  <c r="V4264" i="5"/>
  <c r="S4264" i="5"/>
  <c r="V4846" i="5"/>
  <c r="S4846" i="5"/>
  <c r="T4846" i="5"/>
  <c r="U4846" i="5" s="1"/>
  <c r="V5244" i="5"/>
  <c r="T5244" i="5"/>
  <c r="U5244" i="5" s="1"/>
  <c r="S5244" i="5"/>
  <c r="T5462" i="5"/>
  <c r="U5462" i="5" s="1"/>
  <c r="S5462" i="5"/>
  <c r="V5462" i="5"/>
  <c r="T5729" i="5"/>
  <c r="U5729" i="5" s="1"/>
  <c r="S5729" i="5"/>
  <c r="V5729" i="5"/>
  <c r="T5711" i="5"/>
  <c r="U5711" i="5" s="1"/>
  <c r="V5711" i="5"/>
  <c r="S5711" i="5"/>
  <c r="V5919" i="5"/>
  <c r="T5919" i="5"/>
  <c r="U5919" i="5" s="1"/>
  <c r="S5919" i="5"/>
  <c r="V6262" i="5"/>
  <c r="S6262" i="5"/>
  <c r="T6262" i="5"/>
  <c r="U6262" i="5" s="1"/>
  <c r="T6489" i="5"/>
  <c r="U6489" i="5" s="1"/>
  <c r="V6489" i="5"/>
  <c r="S6489" i="5"/>
  <c r="T6464" i="5"/>
  <c r="U6464" i="5" s="1"/>
  <c r="V6464" i="5"/>
  <c r="S6464" i="5"/>
  <c r="V7127" i="5"/>
  <c r="T7127" i="5"/>
  <c r="U7127" i="5" s="1"/>
  <c r="S7127" i="5"/>
  <c r="V7450" i="5"/>
  <c r="T7450" i="5"/>
  <c r="U7450" i="5" s="1"/>
  <c r="S7450" i="5"/>
  <c r="S3009" i="5"/>
  <c r="V3011" i="5"/>
  <c r="T3011" i="5"/>
  <c r="U3011" i="5" s="1"/>
  <c r="S3011" i="5"/>
  <c r="V5017" i="5"/>
  <c r="T5017" i="5"/>
  <c r="U5017" i="5" s="1"/>
  <c r="S5017" i="5"/>
  <c r="T4851" i="5"/>
  <c r="U4851" i="5" s="1"/>
  <c r="V4851" i="5"/>
  <c r="S4851" i="5"/>
  <c r="S4971" i="5"/>
  <c r="V5136" i="5"/>
  <c r="T5136" i="5"/>
  <c r="U5136" i="5" s="1"/>
  <c r="S5136" i="5"/>
  <c r="V5313" i="5"/>
  <c r="S5313" i="5"/>
  <c r="T5313" i="5"/>
  <c r="U5313" i="5" s="1"/>
  <c r="T5152" i="5"/>
  <c r="U5152" i="5" s="1"/>
  <c r="S5152" i="5"/>
  <c r="V5152" i="5"/>
  <c r="V5630" i="5"/>
  <c r="T5630" i="5"/>
  <c r="U5630" i="5" s="1"/>
  <c r="S5630" i="5"/>
  <c r="S5637" i="5"/>
  <c r="T5637" i="5"/>
  <c r="U5637" i="5" s="1"/>
  <c r="V5637" i="5"/>
  <c r="S6173" i="5"/>
  <c r="T6173" i="5"/>
  <c r="U6173" i="5" s="1"/>
  <c r="V6173" i="5"/>
  <c r="V6615" i="5"/>
  <c r="T6615" i="5"/>
  <c r="U6615" i="5" s="1"/>
  <c r="S6615" i="5"/>
  <c r="V6610" i="5"/>
  <c r="T6610" i="5"/>
  <c r="U6610" i="5" s="1"/>
  <c r="S6610" i="5"/>
  <c r="T6878" i="5"/>
  <c r="U6878" i="5" s="1"/>
  <c r="S6878" i="5"/>
  <c r="V6878" i="5"/>
  <c r="S7423" i="5"/>
  <c r="V7423" i="5"/>
  <c r="T7423" i="5"/>
  <c r="U7423" i="5" s="1"/>
  <c r="T7439" i="5"/>
  <c r="U7439" i="5" s="1"/>
  <c r="V7439" i="5"/>
  <c r="S7439" i="5"/>
  <c r="V7502" i="5"/>
  <c r="T7502" i="5"/>
  <c r="U7502" i="5" s="1"/>
  <c r="S7502" i="5"/>
  <c r="T7566" i="5"/>
  <c r="U7566" i="5" s="1"/>
  <c r="S7566" i="5"/>
  <c r="V7566" i="5"/>
  <c r="V7747" i="5"/>
  <c r="T7747" i="5"/>
  <c r="U7747" i="5" s="1"/>
  <c r="S7747" i="5"/>
  <c r="V7986" i="5"/>
  <c r="S7986" i="5"/>
  <c r="T7986" i="5"/>
  <c r="U7986" i="5" s="1"/>
  <c r="V2987" i="5"/>
  <c r="T2987" i="5"/>
  <c r="U2987" i="5" s="1"/>
  <c r="S2987" i="5"/>
  <c r="V2716" i="5"/>
  <c r="T2716" i="5"/>
  <c r="U2716" i="5" s="1"/>
  <c r="S2716" i="5"/>
  <c r="S2468" i="5"/>
  <c r="T2468" i="5"/>
  <c r="U2468" i="5" s="1"/>
  <c r="V2468" i="5"/>
  <c r="T3306" i="5"/>
  <c r="U3306" i="5" s="1"/>
  <c r="V3306" i="5"/>
  <c r="S3306" i="5"/>
  <c r="T3470" i="5"/>
  <c r="U3470" i="5" s="1"/>
  <c r="S3470" i="5"/>
  <c r="V3470" i="5"/>
  <c r="V4082" i="5"/>
  <c r="T4082" i="5"/>
  <c r="U4082" i="5" s="1"/>
  <c r="S4082" i="5"/>
  <c r="V4156" i="5"/>
  <c r="T4156" i="5"/>
  <c r="U4156" i="5" s="1"/>
  <c r="S4156" i="5"/>
  <c r="V4329" i="5"/>
  <c r="V4957" i="5"/>
  <c r="S4957" i="5"/>
  <c r="T4957" i="5"/>
  <c r="U4957" i="5" s="1"/>
  <c r="V5102" i="5"/>
  <c r="T5102" i="5"/>
  <c r="U5102" i="5" s="1"/>
  <c r="S5102" i="5"/>
  <c r="S5610" i="5"/>
  <c r="V5610" i="5"/>
  <c r="T5610" i="5"/>
  <c r="U5610" i="5" s="1"/>
  <c r="T5873" i="5"/>
  <c r="U5873" i="5" s="1"/>
  <c r="V5873" i="5"/>
  <c r="S5873" i="5"/>
  <c r="T5987" i="5"/>
  <c r="U5987" i="5" s="1"/>
  <c r="V5987" i="5"/>
  <c r="S5987" i="5"/>
  <c r="S6431" i="5"/>
  <c r="V6431" i="5"/>
  <c r="T6431" i="5"/>
  <c r="U6431" i="5" s="1"/>
  <c r="S6724" i="5"/>
  <c r="V6724" i="5"/>
  <c r="T6724" i="5"/>
  <c r="U6724" i="5" s="1"/>
  <c r="V7279" i="5"/>
  <c r="S7279" i="5"/>
  <c r="T7279" i="5"/>
  <c r="U7279" i="5" s="1"/>
  <c r="V7762" i="5"/>
  <c r="T7762" i="5"/>
  <c r="U7762" i="5" s="1"/>
  <c r="S7762" i="5"/>
  <c r="T7926" i="5"/>
  <c r="U7926" i="5" s="1"/>
  <c r="V7926" i="5"/>
  <c r="S7926" i="5"/>
  <c r="V8008" i="5"/>
  <c r="T8008" i="5"/>
  <c r="U8008" i="5" s="1"/>
  <c r="S8008" i="5"/>
  <c r="T7999" i="5"/>
  <c r="U7999" i="5" s="1"/>
  <c r="S91" i="5"/>
  <c r="T1213" i="5"/>
  <c r="U1213" i="5" s="1"/>
  <c r="S1804" i="5"/>
  <c r="T1548" i="5"/>
  <c r="U1548" i="5" s="1"/>
  <c r="V2734" i="5"/>
  <c r="T2734" i="5"/>
  <c r="U2734" i="5" s="1"/>
  <c r="S2734" i="5"/>
  <c r="V2502" i="5"/>
  <c r="T2502" i="5"/>
  <c r="U2502" i="5" s="1"/>
  <c r="S2502" i="5"/>
  <c r="V2781" i="5"/>
  <c r="T2781" i="5"/>
  <c r="U2781" i="5" s="1"/>
  <c r="S2781" i="5"/>
  <c r="S2546" i="5"/>
  <c r="T2546" i="5"/>
  <c r="U2546" i="5" s="1"/>
  <c r="V2546" i="5"/>
  <c r="V3020" i="5"/>
  <c r="T3020" i="5"/>
  <c r="U3020" i="5" s="1"/>
  <c r="S3020" i="5"/>
  <c r="V4050" i="5"/>
  <c r="T4050" i="5"/>
  <c r="U4050" i="5" s="1"/>
  <c r="S4050" i="5"/>
  <c r="V4144" i="5"/>
  <c r="T4144" i="5"/>
  <c r="U4144" i="5" s="1"/>
  <c r="S4144" i="5"/>
  <c r="V4167" i="5"/>
  <c r="T4167" i="5"/>
  <c r="U4167" i="5" s="1"/>
  <c r="S4167" i="5"/>
  <c r="V4528" i="5"/>
  <c r="T4528" i="5"/>
  <c r="U4528" i="5" s="1"/>
  <c r="S4528" i="5"/>
  <c r="S4580" i="5"/>
  <c r="V5684" i="5"/>
  <c r="V6215" i="5"/>
  <c r="T6215" i="5"/>
  <c r="U6215" i="5" s="1"/>
  <c r="S6215" i="5"/>
  <c r="T6653" i="5"/>
  <c r="U6653" i="5" s="1"/>
  <c r="V6653" i="5"/>
  <c r="S6653" i="5"/>
  <c r="T6773" i="5"/>
  <c r="U6773" i="5" s="1"/>
  <c r="V6773" i="5"/>
  <c r="S6773" i="5"/>
  <c r="T6906" i="5"/>
  <c r="U6906" i="5" s="1"/>
  <c r="V6906" i="5"/>
  <c r="S6906" i="5"/>
  <c r="V7223" i="5"/>
  <c r="T7223" i="5"/>
  <c r="U7223" i="5" s="1"/>
  <c r="S7223" i="5"/>
  <c r="V7388" i="5"/>
  <c r="T7955" i="5"/>
  <c r="U7955" i="5" s="1"/>
  <c r="S7955" i="5"/>
  <c r="V7955" i="5"/>
  <c r="S95" i="5"/>
  <c r="S170" i="5"/>
  <c r="S425" i="5"/>
  <c r="T1662" i="5"/>
  <c r="U1662" i="5" s="1"/>
  <c r="V1705" i="5"/>
  <c r="S1735" i="5"/>
  <c r="V2334" i="5"/>
  <c r="T2334" i="5"/>
  <c r="U2334" i="5" s="1"/>
  <c r="S2334" i="5"/>
  <c r="V3128" i="5"/>
  <c r="T3128" i="5"/>
  <c r="U3128" i="5" s="1"/>
  <c r="S3128" i="5"/>
  <c r="V3263" i="5"/>
  <c r="T3263" i="5"/>
  <c r="U3263" i="5" s="1"/>
  <c r="S3263" i="5"/>
  <c r="V2686" i="5"/>
  <c r="T2686" i="5"/>
  <c r="U2686" i="5" s="1"/>
  <c r="S2686" i="5"/>
  <c r="V3343" i="5"/>
  <c r="S3343" i="5"/>
  <c r="T3343" i="5"/>
  <c r="U3343" i="5" s="1"/>
  <c r="V3779" i="5"/>
  <c r="T3779" i="5"/>
  <c r="U3779" i="5" s="1"/>
  <c r="S3779" i="5"/>
  <c r="V3815" i="5"/>
  <c r="T3815" i="5"/>
  <c r="U3815" i="5" s="1"/>
  <c r="S3815" i="5"/>
  <c r="V3772" i="5"/>
  <c r="T3772" i="5"/>
  <c r="U3772" i="5" s="1"/>
  <c r="S3772" i="5"/>
  <c r="V3553" i="5"/>
  <c r="V4205" i="5"/>
  <c r="T4205" i="5"/>
  <c r="U4205" i="5" s="1"/>
  <c r="S4205" i="5"/>
  <c r="V4540" i="5"/>
  <c r="T4540" i="5"/>
  <c r="U4540" i="5" s="1"/>
  <c r="S4540" i="5"/>
  <c r="T4398" i="5"/>
  <c r="U4398" i="5" s="1"/>
  <c r="V4398" i="5"/>
  <c r="S4398" i="5"/>
  <c r="S4979" i="5"/>
  <c r="V4979" i="5"/>
  <c r="T4979" i="5"/>
  <c r="U4979" i="5" s="1"/>
  <c r="S5293" i="5"/>
  <c r="S5532" i="5"/>
  <c r="T5532" i="5"/>
  <c r="U5532" i="5" s="1"/>
  <c r="V5532" i="5"/>
  <c r="S5918" i="5"/>
  <c r="S6237" i="5"/>
  <c r="S6410" i="5"/>
  <c r="V6410" i="5"/>
  <c r="T6410" i="5"/>
  <c r="U6410" i="5" s="1"/>
  <c r="V6414" i="5"/>
  <c r="T6414" i="5"/>
  <c r="U6414" i="5" s="1"/>
  <c r="S6414" i="5"/>
  <c r="V6569" i="5"/>
  <c r="T6569" i="5"/>
  <c r="U6569" i="5" s="1"/>
  <c r="S6569" i="5"/>
  <c r="T6686" i="5"/>
  <c r="U6686" i="5" s="1"/>
  <c r="V6686" i="5"/>
  <c r="S6686" i="5"/>
  <c r="T6781" i="5"/>
  <c r="U6781" i="5" s="1"/>
  <c r="S6781" i="5"/>
  <c r="V6781" i="5"/>
  <c r="T6939" i="5"/>
  <c r="U6939" i="5" s="1"/>
  <c r="S6939" i="5"/>
  <c r="V6939" i="5"/>
  <c r="T7149" i="5"/>
  <c r="U7149" i="5" s="1"/>
  <c r="S7149" i="5"/>
  <c r="V7149" i="5"/>
  <c r="T7210" i="5"/>
  <c r="U7210" i="5" s="1"/>
  <c r="V7210" i="5"/>
  <c r="S7210" i="5"/>
  <c r="V7389" i="5"/>
  <c r="T7389" i="5"/>
  <c r="U7389" i="5" s="1"/>
  <c r="S7389" i="5"/>
  <c r="V7691" i="5"/>
  <c r="S7691" i="5"/>
  <c r="T7691" i="5"/>
  <c r="U7691" i="5" s="1"/>
  <c r="V7767" i="5"/>
  <c r="S7767" i="5"/>
  <c r="T7767" i="5"/>
  <c r="U7767" i="5" s="1"/>
  <c r="V7915" i="5"/>
  <c r="T7915" i="5"/>
  <c r="U7915" i="5" s="1"/>
  <c r="S7915" i="5"/>
  <c r="S215" i="5"/>
  <c r="S1290" i="5"/>
  <c r="T1164" i="5"/>
  <c r="U1164" i="5" s="1"/>
  <c r="S1264" i="5"/>
  <c r="S1708" i="5"/>
  <c r="S2793" i="5"/>
  <c r="V2629" i="5"/>
  <c r="T2629" i="5"/>
  <c r="U2629" i="5" s="1"/>
  <c r="S2629" i="5"/>
  <c r="T2455" i="5"/>
  <c r="U2455" i="5" s="1"/>
  <c r="V2455" i="5"/>
  <c r="S2455" i="5"/>
  <c r="S2733" i="5"/>
  <c r="S3511" i="5"/>
  <c r="V3860" i="5"/>
  <c r="T3860" i="5"/>
  <c r="U3860" i="5" s="1"/>
  <c r="S3860" i="5"/>
  <c r="V3649" i="5"/>
  <c r="S4008" i="5"/>
  <c r="V3924" i="5"/>
  <c r="V4267" i="5"/>
  <c r="V4343" i="5"/>
  <c r="S4343" i="5"/>
  <c r="T4343" i="5"/>
  <c r="U4343" i="5" s="1"/>
  <c r="S4648" i="5"/>
  <c r="T4525" i="5"/>
  <c r="U4525" i="5" s="1"/>
  <c r="V5373" i="5"/>
  <c r="T5373" i="5"/>
  <c r="U5373" i="5" s="1"/>
  <c r="S5373" i="5"/>
  <c r="S4907" i="5"/>
  <c r="T5621" i="5"/>
  <c r="U5621" i="5" s="1"/>
  <c r="S6055" i="5"/>
  <c r="T6454" i="5"/>
  <c r="U6454" i="5" s="1"/>
  <c r="T7140" i="5"/>
  <c r="U7140" i="5" s="1"/>
  <c r="V7140" i="5"/>
  <c r="S7140" i="5"/>
  <c r="T7463" i="5"/>
  <c r="U7463" i="5" s="1"/>
  <c r="V7463" i="5"/>
  <c r="S7463" i="5"/>
  <c r="V8002" i="5"/>
  <c r="T8002" i="5"/>
  <c r="U8002" i="5" s="1"/>
  <c r="S8002" i="5"/>
  <c r="T354" i="5"/>
  <c r="U354" i="5" s="1"/>
  <c r="T1770" i="5"/>
  <c r="U1770" i="5" s="1"/>
  <c r="S2991" i="5"/>
  <c r="V2164" i="5"/>
  <c r="T2164" i="5"/>
  <c r="U2164" i="5" s="1"/>
  <c r="S2164" i="5"/>
  <c r="V3024" i="5"/>
  <c r="V3173" i="5"/>
  <c r="S3173" i="5"/>
  <c r="T3173" i="5"/>
  <c r="U3173" i="5" s="1"/>
  <c r="T3492" i="5"/>
  <c r="U3492" i="5" s="1"/>
  <c r="S3492" i="5"/>
  <c r="V3492" i="5"/>
  <c r="V3876" i="5"/>
  <c r="T3876" i="5"/>
  <c r="U3876" i="5" s="1"/>
  <c r="S3876" i="5"/>
  <c r="T3888" i="5"/>
  <c r="U3888" i="5" s="1"/>
  <c r="S3888" i="5"/>
  <c r="V3888" i="5"/>
  <c r="V3780" i="5"/>
  <c r="T3780" i="5"/>
  <c r="U3780" i="5" s="1"/>
  <c r="S3780" i="5"/>
  <c r="V4342" i="5"/>
  <c r="T4342" i="5"/>
  <c r="U4342" i="5" s="1"/>
  <c r="S4342" i="5"/>
  <c r="S4805" i="5"/>
  <c r="V4805" i="5"/>
  <c r="T4805" i="5"/>
  <c r="U4805" i="5" s="1"/>
  <c r="V5747" i="5"/>
  <c r="T6474" i="5"/>
  <c r="U6474" i="5" s="1"/>
  <c r="S6474" i="5"/>
  <c r="V6474" i="5"/>
  <c r="T6560" i="5"/>
  <c r="U6560" i="5" s="1"/>
  <c r="V6560" i="5"/>
  <c r="S6560" i="5"/>
  <c r="T6525" i="5"/>
  <c r="U6525" i="5" s="1"/>
  <c r="V6525" i="5"/>
  <c r="S6525" i="5"/>
  <c r="V6849" i="5"/>
  <c r="T6849" i="5"/>
  <c r="U6849" i="5" s="1"/>
  <c r="S6849" i="5"/>
  <c r="T6870" i="5"/>
  <c r="U6870" i="5" s="1"/>
  <c r="V6870" i="5"/>
  <c r="S6870" i="5"/>
  <c r="V6907" i="5"/>
  <c r="T6907" i="5"/>
  <c r="U6907" i="5" s="1"/>
  <c r="S6907" i="5"/>
  <c r="V7599" i="5"/>
  <c r="S7599" i="5"/>
  <c r="T7599" i="5"/>
  <c r="U7599" i="5" s="1"/>
  <c r="S7607" i="5"/>
  <c r="V7607" i="5"/>
  <c r="T7607" i="5"/>
  <c r="U7607" i="5" s="1"/>
  <c r="V7919" i="5"/>
  <c r="T7919" i="5"/>
  <c r="U7919" i="5" s="1"/>
  <c r="S7919" i="5"/>
  <c r="V124" i="5"/>
  <c r="S976" i="5"/>
  <c r="S2337" i="5"/>
  <c r="S1792" i="5"/>
  <c r="S2835" i="5"/>
  <c r="T2835" i="5"/>
  <c r="U2835" i="5" s="1"/>
  <c r="V2835" i="5"/>
  <c r="S2642" i="5"/>
  <c r="T2642" i="5"/>
  <c r="U2642" i="5" s="1"/>
  <c r="V2642" i="5"/>
  <c r="V3545" i="5"/>
  <c r="T3545" i="5"/>
  <c r="U3545" i="5" s="1"/>
  <c r="S3545" i="5"/>
  <c r="V3598" i="5"/>
  <c r="T3598" i="5"/>
  <c r="U3598" i="5" s="1"/>
  <c r="S3598" i="5"/>
  <c r="S3319" i="5"/>
  <c r="V3802" i="5"/>
  <c r="T3802" i="5"/>
  <c r="U3802" i="5" s="1"/>
  <c r="S3802" i="5"/>
  <c r="S3655" i="5"/>
  <c r="T4536" i="5"/>
  <c r="U4536" i="5" s="1"/>
  <c r="V4536" i="5"/>
  <c r="S4536" i="5"/>
  <c r="T4158" i="5"/>
  <c r="U4158" i="5" s="1"/>
  <c r="T4285" i="5"/>
  <c r="U4285" i="5" s="1"/>
  <c r="T4458" i="5"/>
  <c r="U4458" i="5" s="1"/>
  <c r="V4458" i="5"/>
  <c r="S4458" i="5"/>
  <c r="T4657" i="5"/>
  <c r="U4657" i="5" s="1"/>
  <c r="T4514" i="5"/>
  <c r="U4514" i="5" s="1"/>
  <c r="S4949" i="5"/>
  <c r="V4949" i="5"/>
  <c r="T4949" i="5"/>
  <c r="U4949" i="5" s="1"/>
  <c r="S4554" i="5"/>
  <c r="T5038" i="5"/>
  <c r="U5038" i="5" s="1"/>
  <c r="S5038" i="5"/>
  <c r="V5038" i="5"/>
  <c r="T5110" i="5"/>
  <c r="U5110" i="5" s="1"/>
  <c r="V5110" i="5"/>
  <c r="S5110" i="5"/>
  <c r="V5754" i="5"/>
  <c r="T5754" i="5"/>
  <c r="U5754" i="5" s="1"/>
  <c r="S5754" i="5"/>
  <c r="V5895" i="5"/>
  <c r="T5895" i="5"/>
  <c r="U5895" i="5" s="1"/>
  <c r="S5895" i="5"/>
  <c r="T5973" i="5"/>
  <c r="U5973" i="5" s="1"/>
  <c r="V5973" i="5"/>
  <c r="S5973" i="5"/>
  <c r="S6066" i="5"/>
  <c r="V6179" i="5"/>
  <c r="V6753" i="5"/>
  <c r="T6753" i="5"/>
  <c r="U6753" i="5" s="1"/>
  <c r="S6753" i="5"/>
  <c r="V6676" i="5"/>
  <c r="S6676" i="5"/>
  <c r="T6676" i="5"/>
  <c r="U6676" i="5" s="1"/>
  <c r="T6938" i="5"/>
  <c r="U6938" i="5" s="1"/>
  <c r="V6938" i="5"/>
  <c r="S6938" i="5"/>
  <c r="T7224" i="5"/>
  <c r="U7224" i="5" s="1"/>
  <c r="T7307" i="5"/>
  <c r="U7307" i="5" s="1"/>
  <c r="T7697" i="5"/>
  <c r="U7697" i="5" s="1"/>
  <c r="V7697" i="5"/>
  <c r="S7697" i="5"/>
  <c r="T7908" i="5"/>
  <c r="U7908" i="5" s="1"/>
  <c r="S7908" i="5"/>
  <c r="V7908" i="5"/>
  <c r="V375" i="5"/>
  <c r="S931" i="5"/>
  <c r="S1333" i="5"/>
  <c r="S1920" i="5"/>
  <c r="V2158" i="5"/>
  <c r="T2158" i="5"/>
  <c r="U2158" i="5" s="1"/>
  <c r="S2158" i="5"/>
  <c r="V2808" i="5"/>
  <c r="T2808" i="5"/>
  <c r="U2808" i="5" s="1"/>
  <c r="S2808" i="5"/>
  <c r="V2776" i="5"/>
  <c r="T2776" i="5"/>
  <c r="U2776" i="5" s="1"/>
  <c r="S2776" i="5"/>
  <c r="T2830" i="5"/>
  <c r="U2830" i="5" s="1"/>
  <c r="S2830" i="5"/>
  <c r="V2830" i="5"/>
  <c r="S2504" i="5"/>
  <c r="T2504" i="5"/>
  <c r="U2504" i="5" s="1"/>
  <c r="V2504" i="5"/>
  <c r="V4303" i="5"/>
  <c r="T4303" i="5"/>
  <c r="U4303" i="5" s="1"/>
  <c r="S4303" i="5"/>
  <c r="S4391" i="5"/>
  <c r="V4391" i="5"/>
  <c r="T4391" i="5"/>
  <c r="U4391" i="5" s="1"/>
  <c r="V5076" i="5"/>
  <c r="T5076" i="5"/>
  <c r="U5076" i="5" s="1"/>
  <c r="S5076" i="5"/>
  <c r="T4560" i="5"/>
  <c r="U4560" i="5" s="1"/>
  <c r="V4560" i="5"/>
  <c r="S4560" i="5"/>
  <c r="V5252" i="5"/>
  <c r="T5252" i="5"/>
  <c r="U5252" i="5" s="1"/>
  <c r="S5252" i="5"/>
  <c r="V5405" i="5"/>
  <c r="S5405" i="5"/>
  <c r="T5405" i="5"/>
  <c r="U5405" i="5" s="1"/>
  <c r="S5609" i="5"/>
  <c r="T5609" i="5"/>
  <c r="U5609" i="5" s="1"/>
  <c r="V5609" i="5"/>
  <c r="T5423" i="5"/>
  <c r="U5423" i="5" s="1"/>
  <c r="V6371" i="5"/>
  <c r="T6371" i="5"/>
  <c r="U6371" i="5" s="1"/>
  <c r="S6371" i="5"/>
  <c r="V6345" i="5"/>
  <c r="T6345" i="5"/>
  <c r="U6345" i="5" s="1"/>
  <c r="S6345" i="5"/>
  <c r="V6472" i="5"/>
  <c r="T6472" i="5"/>
  <c r="U6472" i="5" s="1"/>
  <c r="S6472" i="5"/>
  <c r="T6700" i="5"/>
  <c r="U6700" i="5" s="1"/>
  <c r="S6670" i="5"/>
  <c r="T6848" i="5"/>
  <c r="U6848" i="5" s="1"/>
  <c r="S6848" i="5"/>
  <c r="V6848" i="5"/>
  <c r="T6864" i="5"/>
  <c r="U6864" i="5" s="1"/>
  <c r="V6864" i="5"/>
  <c r="S6864" i="5"/>
  <c r="T6942" i="5"/>
  <c r="U6942" i="5" s="1"/>
  <c r="V6942" i="5"/>
  <c r="S6942" i="5"/>
  <c r="V7455" i="5"/>
  <c r="T7455" i="5"/>
  <c r="U7455" i="5" s="1"/>
  <c r="S7455" i="5"/>
  <c r="V7506" i="5"/>
  <c r="T7506" i="5"/>
  <c r="U7506" i="5" s="1"/>
  <c r="S7506" i="5"/>
  <c r="V7554" i="5"/>
  <c r="S7554" i="5"/>
  <c r="T7554" i="5"/>
  <c r="U7554" i="5" s="1"/>
  <c r="T7538" i="5"/>
  <c r="U7538" i="5" s="1"/>
  <c r="V7538" i="5"/>
  <c r="S7538" i="5"/>
  <c r="V7722" i="5"/>
  <c r="S7722" i="5"/>
  <c r="T7722" i="5"/>
  <c r="U7722" i="5" s="1"/>
  <c r="V7877" i="5"/>
  <c r="T7877" i="5"/>
  <c r="U7877" i="5" s="1"/>
  <c r="S7877" i="5"/>
  <c r="T7949" i="5"/>
  <c r="U7949" i="5" s="1"/>
  <c r="V7949" i="5"/>
  <c r="S7949" i="5"/>
  <c r="V8003" i="5"/>
  <c r="T8003" i="5"/>
  <c r="U8003" i="5" s="1"/>
  <c r="S8003" i="5"/>
  <c r="T7853" i="5"/>
  <c r="U7853" i="5" s="1"/>
  <c r="S4421" i="5"/>
  <c r="V5092" i="5"/>
  <c r="S5304" i="5"/>
  <c r="T6613" i="5"/>
  <c r="U6613" i="5" s="1"/>
  <c r="T6961" i="5"/>
  <c r="U6961" i="5" s="1"/>
  <c r="S7309" i="5"/>
  <c r="T7956" i="5"/>
  <c r="U7956" i="5" s="1"/>
  <c r="V8055" i="5"/>
  <c r="T4242" i="5"/>
  <c r="U4242" i="5" s="1"/>
  <c r="S3990" i="5"/>
  <c r="V4273" i="5"/>
  <c r="V4457" i="5"/>
  <c r="S5021" i="5"/>
  <c r="T5627" i="5"/>
  <c r="U5627" i="5" s="1"/>
  <c r="S5993" i="5"/>
  <c r="T6170" i="5"/>
  <c r="U6170" i="5" s="1"/>
  <c r="T6743" i="5"/>
  <c r="U6743" i="5" s="1"/>
  <c r="T7057" i="5"/>
  <c r="U7057" i="5" s="1"/>
  <c r="S7404" i="5"/>
  <c r="T3320" i="5"/>
  <c r="U3320" i="5" s="1"/>
  <c r="T4031" i="5"/>
  <c r="U4031" i="5" s="1"/>
  <c r="T4315" i="5"/>
  <c r="U4315" i="5" s="1"/>
  <c r="T4420" i="5"/>
  <c r="U4420" i="5" s="1"/>
  <c r="V5334" i="5"/>
  <c r="V6107" i="5"/>
  <c r="V6689" i="5"/>
  <c r="T7374" i="5"/>
  <c r="U7374" i="5" s="1"/>
  <c r="S3367" i="5"/>
  <c r="T3971" i="5"/>
  <c r="U3971" i="5" s="1"/>
  <c r="S4852" i="5"/>
  <c r="T6034" i="5"/>
  <c r="U6034" i="5" s="1"/>
  <c r="T6110" i="5"/>
  <c r="U6110" i="5" s="1"/>
  <c r="T3033" i="5"/>
  <c r="U3033" i="5" s="1"/>
  <c r="V4905" i="5"/>
  <c r="T4613" i="5"/>
  <c r="U4613" i="5" s="1"/>
  <c r="S5585" i="5"/>
  <c r="S6039" i="5"/>
  <c r="S6026" i="5"/>
  <c r="S7056" i="5"/>
  <c r="V7448" i="5"/>
  <c r="S7742" i="5"/>
  <c r="S4304" i="5"/>
  <c r="T3986" i="5"/>
  <c r="U3986" i="5" s="1"/>
  <c r="T4672" i="5"/>
  <c r="U4672" i="5" s="1"/>
  <c r="S5177" i="5"/>
  <c r="T5409" i="5"/>
  <c r="U5409" i="5" s="1"/>
  <c r="T6006" i="5"/>
  <c r="U6006" i="5" s="1"/>
  <c r="S6667" i="5"/>
  <c r="T6972" i="5"/>
  <c r="U6972" i="5" s="1"/>
  <c r="S7824" i="5"/>
  <c r="S7975" i="5"/>
  <c r="T2640" i="5"/>
  <c r="U2640" i="5" s="1"/>
  <c r="T3887" i="5"/>
  <c r="U3887" i="5" s="1"/>
  <c r="V4262" i="5"/>
  <c r="T4594" i="5"/>
  <c r="U4594" i="5" s="1"/>
  <c r="S4823" i="5"/>
  <c r="V5502" i="5"/>
  <c r="T6618" i="5"/>
  <c r="U6618" i="5" s="1"/>
  <c r="S7370" i="5"/>
  <c r="T3132" i="5"/>
  <c r="U3132" i="5" s="1"/>
  <c r="T4039" i="5"/>
  <c r="U4039" i="5" s="1"/>
  <c r="V4252" i="5"/>
  <c r="S4895" i="5"/>
  <c r="V5795" i="5"/>
  <c r="S5960" i="5"/>
  <c r="S6279" i="5"/>
  <c r="T6561" i="5"/>
  <c r="U6561" i="5" s="1"/>
  <c r="S6950" i="5"/>
  <c r="T3289" i="5"/>
  <c r="U3289" i="5" s="1"/>
  <c r="V4428" i="5"/>
  <c r="S4702" i="5"/>
  <c r="T5246" i="5"/>
  <c r="U5246" i="5" s="1"/>
  <c r="V6280" i="5"/>
  <c r="T6954" i="5"/>
  <c r="U6954" i="5" s="1"/>
  <c r="V7854" i="5"/>
  <c r="T4032" i="5"/>
  <c r="U4032" i="5" s="1"/>
  <c r="T4317" i="5"/>
  <c r="U4317" i="5" s="1"/>
  <c r="V4643" i="5"/>
  <c r="V5735" i="5"/>
  <c r="S6889" i="5"/>
  <c r="T3829" i="5"/>
  <c r="U3829" i="5" s="1"/>
  <c r="T4283" i="5"/>
  <c r="U4283" i="5" s="1"/>
  <c r="V4415" i="5"/>
  <c r="V4649" i="5"/>
  <c r="V5317" i="5"/>
  <c r="T5922" i="5"/>
  <c r="U5922" i="5" s="1"/>
  <c r="T6100" i="5"/>
  <c r="U6100" i="5" s="1"/>
  <c r="V7350" i="5"/>
  <c r="T7819" i="5"/>
  <c r="U7819" i="5" s="1"/>
  <c r="T3576" i="5"/>
  <c r="U3576" i="5" s="1"/>
  <c r="S4930" i="5"/>
  <c r="V4655" i="5"/>
  <c r="T5129" i="5"/>
  <c r="U5129" i="5" s="1"/>
  <c r="S6196" i="5"/>
  <c r="T6597" i="5"/>
  <c r="U6597" i="5" s="1"/>
  <c r="T630" i="5"/>
  <c r="U630" i="5" s="1"/>
  <c r="S630" i="5"/>
  <c r="V630" i="5"/>
  <c r="V467" i="5"/>
  <c r="T467" i="5"/>
  <c r="U467" i="5" s="1"/>
  <c r="S467" i="5"/>
  <c r="T1009" i="5"/>
  <c r="U1009" i="5" s="1"/>
  <c r="S1009" i="5"/>
  <c r="V1009" i="5"/>
  <c r="V1098" i="5"/>
  <c r="S1098" i="5"/>
  <c r="T1098" i="5"/>
  <c r="U1098" i="5" s="1"/>
  <c r="V515" i="5"/>
  <c r="T515" i="5"/>
  <c r="U515" i="5" s="1"/>
  <c r="S515" i="5"/>
  <c r="V1107" i="5"/>
  <c r="T1107" i="5"/>
  <c r="U1107" i="5" s="1"/>
  <c r="S1107" i="5"/>
  <c r="V647" i="5"/>
  <c r="T647" i="5"/>
  <c r="U647" i="5" s="1"/>
  <c r="S647" i="5"/>
  <c r="V747" i="5"/>
  <c r="T747" i="5"/>
  <c r="U747" i="5" s="1"/>
  <c r="S747" i="5"/>
  <c r="T1258" i="5"/>
  <c r="U1258" i="5" s="1"/>
  <c r="S1258" i="5"/>
  <c r="V1258" i="5"/>
  <c r="T547" i="5"/>
  <c r="U547" i="5" s="1"/>
  <c r="S547" i="5"/>
  <c r="V547" i="5"/>
  <c r="V2074" i="5"/>
  <c r="T2074" i="5"/>
  <c r="U2074" i="5" s="1"/>
  <c r="S2074" i="5"/>
  <c r="V2601" i="5"/>
  <c r="T2601" i="5"/>
  <c r="U2601" i="5" s="1"/>
  <c r="S2601" i="5"/>
  <c r="V113" i="5"/>
  <c r="S113" i="5"/>
  <c r="T113" i="5"/>
  <c r="U113" i="5" s="1"/>
  <c r="V704" i="5"/>
  <c r="T704" i="5"/>
  <c r="U704" i="5" s="1"/>
  <c r="S704" i="5"/>
  <c r="V596" i="5"/>
  <c r="T596" i="5"/>
  <c r="U596" i="5" s="1"/>
  <c r="S596" i="5"/>
  <c r="V395" i="5"/>
  <c r="T395" i="5"/>
  <c r="U395" i="5" s="1"/>
  <c r="S395" i="5"/>
  <c r="T649" i="5"/>
  <c r="U649" i="5" s="1"/>
  <c r="S649" i="5"/>
  <c r="V649" i="5"/>
  <c r="S642" i="5"/>
  <c r="V642" i="5"/>
  <c r="T642" i="5"/>
  <c r="U642" i="5" s="1"/>
  <c r="V1722" i="5"/>
  <c r="T1722" i="5"/>
  <c r="U1722" i="5" s="1"/>
  <c r="S1722" i="5"/>
  <c r="V2109" i="5"/>
  <c r="T2109" i="5"/>
  <c r="U2109" i="5" s="1"/>
  <c r="S2109" i="5"/>
  <c r="V2007" i="5"/>
  <c r="T2007" i="5"/>
  <c r="U2007" i="5" s="1"/>
  <c r="S2007" i="5"/>
  <c r="V2160" i="5"/>
  <c r="T2160" i="5"/>
  <c r="U2160" i="5" s="1"/>
  <c r="S2160" i="5"/>
  <c r="V1113" i="5"/>
  <c r="T1113" i="5"/>
  <c r="U1113" i="5" s="1"/>
  <c r="S1113" i="5"/>
  <c r="S1060" i="5"/>
  <c r="V1060" i="5"/>
  <c r="T1060" i="5"/>
  <c r="U1060" i="5" s="1"/>
  <c r="T1750" i="5"/>
  <c r="U1750" i="5" s="1"/>
  <c r="S1750" i="5"/>
  <c r="V1750" i="5"/>
  <c r="T1996" i="5"/>
  <c r="U1996" i="5" s="1"/>
  <c r="S1996" i="5"/>
  <c r="V1996" i="5"/>
  <c r="V1854" i="5"/>
  <c r="S1854" i="5"/>
  <c r="T1854" i="5"/>
  <c r="U1854" i="5" s="1"/>
  <c r="V2834" i="5"/>
  <c r="S2834" i="5"/>
  <c r="T2834" i="5"/>
  <c r="U2834" i="5" s="1"/>
  <c r="V542" i="5"/>
  <c r="S542" i="5"/>
  <c r="T542" i="5"/>
  <c r="U542" i="5" s="1"/>
  <c r="T1108" i="5"/>
  <c r="U1108" i="5" s="1"/>
  <c r="S1108" i="5"/>
  <c r="V1108" i="5"/>
  <c r="S1165" i="5"/>
  <c r="V1165" i="5"/>
  <c r="T1165" i="5"/>
  <c r="U1165" i="5" s="1"/>
  <c r="T1111" i="5"/>
  <c r="U1111" i="5" s="1"/>
  <c r="V1111" i="5"/>
  <c r="S1111" i="5"/>
  <c r="V654" i="5"/>
  <c r="T654" i="5"/>
  <c r="U654" i="5" s="1"/>
  <c r="S654" i="5"/>
  <c r="V1090" i="5"/>
  <c r="S1090" i="5"/>
  <c r="T1090" i="5"/>
  <c r="U1090" i="5" s="1"/>
  <c r="V1740" i="5"/>
  <c r="S1740" i="5"/>
  <c r="T1740" i="5"/>
  <c r="U1740" i="5" s="1"/>
  <c r="V1575" i="5"/>
  <c r="T1575" i="5"/>
  <c r="U1575" i="5" s="1"/>
  <c r="S1575" i="5"/>
  <c r="T1153" i="5"/>
  <c r="U1153" i="5" s="1"/>
  <c r="S1153" i="5"/>
  <c r="V1153" i="5"/>
  <c r="T1948" i="5"/>
  <c r="U1948" i="5" s="1"/>
  <c r="S1948" i="5"/>
  <c r="V1948" i="5"/>
  <c r="V2310" i="5"/>
  <c r="T2310" i="5"/>
  <c r="U2310" i="5" s="1"/>
  <c r="S2310" i="5"/>
  <c r="V1912" i="5"/>
  <c r="T1912" i="5"/>
  <c r="U1912" i="5" s="1"/>
  <c r="S1912" i="5"/>
  <c r="V59" i="5"/>
  <c r="T59" i="5"/>
  <c r="U59" i="5" s="1"/>
  <c r="S59" i="5"/>
  <c r="T142" i="5"/>
  <c r="U142" i="5" s="1"/>
  <c r="V142" i="5"/>
  <c r="S142" i="5"/>
  <c r="V987" i="5"/>
  <c r="S987" i="5"/>
  <c r="T987" i="5"/>
  <c r="U987" i="5" s="1"/>
  <c r="T196" i="5"/>
  <c r="U196" i="5" s="1"/>
  <c r="V196" i="5"/>
  <c r="S196" i="5"/>
  <c r="T1693" i="5"/>
  <c r="U1693" i="5" s="1"/>
  <c r="V1693" i="5"/>
  <c r="S1693" i="5"/>
  <c r="V1065" i="5"/>
  <c r="S1065" i="5"/>
  <c r="T1065" i="5"/>
  <c r="U1065" i="5" s="1"/>
  <c r="V1588" i="5"/>
  <c r="T1588" i="5"/>
  <c r="U1588" i="5" s="1"/>
  <c r="S1588" i="5"/>
  <c r="S1210" i="5"/>
  <c r="V1210" i="5"/>
  <c r="T1210" i="5"/>
  <c r="U1210" i="5" s="1"/>
  <c r="V2799" i="5"/>
  <c r="T2799" i="5"/>
  <c r="U2799" i="5" s="1"/>
  <c r="S2799" i="5"/>
  <c r="T2098" i="5"/>
  <c r="U2098" i="5" s="1"/>
  <c r="V2098" i="5"/>
  <c r="S2098" i="5"/>
  <c r="V2358" i="5"/>
  <c r="T2358" i="5"/>
  <c r="U2358" i="5" s="1"/>
  <c r="S2358" i="5"/>
  <c r="T163" i="5"/>
  <c r="U163" i="5" s="1"/>
  <c r="V163" i="5"/>
  <c r="S163" i="5"/>
  <c r="V716" i="5"/>
  <c r="T716" i="5"/>
  <c r="U716" i="5" s="1"/>
  <c r="S716" i="5"/>
  <c r="V837" i="5"/>
  <c r="T837" i="5"/>
  <c r="U837" i="5" s="1"/>
  <c r="S837" i="5"/>
  <c r="V2055" i="5"/>
  <c r="T2055" i="5"/>
  <c r="U2055" i="5" s="1"/>
  <c r="S2055" i="5"/>
  <c r="S2392" i="5"/>
  <c r="T2392" i="5"/>
  <c r="U2392" i="5" s="1"/>
  <c r="V2392" i="5"/>
  <c r="V2311" i="5"/>
  <c r="T2311" i="5"/>
  <c r="U2311" i="5" s="1"/>
  <c r="S2311" i="5"/>
  <c r="V396" i="5"/>
  <c r="V35" i="5"/>
  <c r="T35" i="5"/>
  <c r="U35" i="5" s="1"/>
  <c r="S35" i="5"/>
  <c r="T937" i="5"/>
  <c r="U937" i="5" s="1"/>
  <c r="V937" i="5"/>
  <c r="S937" i="5"/>
  <c r="V1231" i="5"/>
  <c r="T1231" i="5"/>
  <c r="U1231" i="5" s="1"/>
  <c r="S1231" i="5"/>
  <c r="T1435" i="5"/>
  <c r="U1435" i="5" s="1"/>
  <c r="S1435" i="5"/>
  <c r="V1435" i="5"/>
  <c r="V1968" i="5"/>
  <c r="T1968" i="5"/>
  <c r="U1968" i="5" s="1"/>
  <c r="S1968" i="5"/>
  <c r="V2020" i="5"/>
  <c r="T2020" i="5"/>
  <c r="U2020" i="5" s="1"/>
  <c r="S2020" i="5"/>
  <c r="V1119" i="5"/>
  <c r="T1119" i="5"/>
  <c r="U1119" i="5" s="1"/>
  <c r="S1119" i="5"/>
  <c r="S2185" i="5"/>
  <c r="V2185" i="5"/>
  <c r="T2185" i="5"/>
  <c r="U2185" i="5" s="1"/>
  <c r="T1852" i="5"/>
  <c r="U1852" i="5" s="1"/>
  <c r="T2710" i="5"/>
  <c r="U2710" i="5" s="1"/>
  <c r="S2710" i="5"/>
  <c r="V2710" i="5"/>
  <c r="T112" i="5"/>
  <c r="U112" i="5" s="1"/>
  <c r="V112" i="5"/>
  <c r="S112" i="5"/>
  <c r="T585" i="5"/>
  <c r="U585" i="5" s="1"/>
  <c r="S585" i="5"/>
  <c r="V585" i="5"/>
  <c r="T655" i="5"/>
  <c r="U655" i="5" s="1"/>
  <c r="S655" i="5"/>
  <c r="V655" i="5"/>
  <c r="S1501" i="5"/>
  <c r="V1501" i="5"/>
  <c r="T1501" i="5"/>
  <c r="U1501" i="5" s="1"/>
  <c r="S1618" i="5"/>
  <c r="V1618" i="5"/>
  <c r="T1618" i="5"/>
  <c r="U1618" i="5" s="1"/>
  <c r="V2906" i="5"/>
  <c r="T2906" i="5"/>
  <c r="U2906" i="5" s="1"/>
  <c r="S2906" i="5"/>
  <c r="V500" i="5"/>
  <c r="T500" i="5"/>
  <c r="U500" i="5" s="1"/>
  <c r="S500" i="5"/>
  <c r="S422" i="5"/>
  <c r="V593" i="5"/>
  <c r="S593" i="5"/>
  <c r="T593" i="5"/>
  <c r="U593" i="5" s="1"/>
  <c r="V2031" i="5"/>
  <c r="T2031" i="5"/>
  <c r="U2031" i="5" s="1"/>
  <c r="S2031" i="5"/>
  <c r="V1795" i="5"/>
  <c r="S1795" i="5"/>
  <c r="T1795" i="5"/>
  <c r="U1795" i="5" s="1"/>
  <c r="V2028" i="5"/>
  <c r="T2028" i="5"/>
  <c r="U2028" i="5" s="1"/>
  <c r="S2028" i="5"/>
  <c r="T1758" i="5"/>
  <c r="U1758" i="5" s="1"/>
  <c r="T2394" i="5"/>
  <c r="U2394" i="5" s="1"/>
  <c r="V347" i="5"/>
  <c r="S347" i="5"/>
  <c r="T347" i="5"/>
  <c r="U347" i="5" s="1"/>
  <c r="V1023" i="5"/>
  <c r="S1023" i="5"/>
  <c r="T1023" i="5"/>
  <c r="U1023" i="5" s="1"/>
  <c r="V269" i="5"/>
  <c r="T269" i="5"/>
  <c r="U269" i="5" s="1"/>
  <c r="S269" i="5"/>
  <c r="V426" i="5"/>
  <c r="V1410" i="5"/>
  <c r="T1410" i="5"/>
  <c r="U1410" i="5" s="1"/>
  <c r="S1410" i="5"/>
  <c r="V605" i="5"/>
  <c r="T605" i="5"/>
  <c r="U605" i="5" s="1"/>
  <c r="S605" i="5"/>
  <c r="V1014" i="5"/>
  <c r="T1014" i="5"/>
  <c r="U1014" i="5" s="1"/>
  <c r="S1014" i="5"/>
  <c r="V1858" i="5"/>
  <c r="T1858" i="5"/>
  <c r="U1858" i="5" s="1"/>
  <c r="S1858" i="5"/>
  <c r="V2754" i="5"/>
  <c r="S2754" i="5"/>
  <c r="T2754" i="5"/>
  <c r="U2754" i="5" s="1"/>
  <c r="T2740" i="5"/>
  <c r="U2740" i="5" s="1"/>
  <c r="S2740" i="5"/>
  <c r="V2740" i="5"/>
  <c r="T757" i="5"/>
  <c r="U757" i="5" s="1"/>
  <c r="S757" i="5"/>
  <c r="V757" i="5"/>
  <c r="T969" i="5"/>
  <c r="U969" i="5" s="1"/>
  <c r="V2421" i="5"/>
  <c r="S2421" i="5"/>
  <c r="T2421" i="5"/>
  <c r="U2421" i="5" s="1"/>
  <c r="V311" i="5"/>
  <c r="T311" i="5"/>
  <c r="U311" i="5" s="1"/>
  <c r="S311" i="5"/>
  <c r="V239" i="5"/>
  <c r="T239" i="5"/>
  <c r="U239" i="5" s="1"/>
  <c r="S239" i="5"/>
  <c r="T115" i="5"/>
  <c r="U115" i="5" s="1"/>
  <c r="V115" i="5"/>
  <c r="S115" i="5"/>
  <c r="T715" i="5"/>
  <c r="U715" i="5" s="1"/>
  <c r="S715" i="5"/>
  <c r="V715" i="5"/>
  <c r="V1318" i="5"/>
  <c r="T1318" i="5"/>
  <c r="U1318" i="5" s="1"/>
  <c r="S1318" i="5"/>
  <c r="V1374" i="5"/>
  <c r="T1374" i="5"/>
  <c r="U1374" i="5" s="1"/>
  <c r="S1374" i="5"/>
  <c r="S1714" i="5"/>
  <c r="T1714" i="5"/>
  <c r="U1714" i="5" s="1"/>
  <c r="V1714" i="5"/>
  <c r="V2067" i="5"/>
  <c r="S2067" i="5"/>
  <c r="T2067" i="5"/>
  <c r="U2067" i="5" s="1"/>
  <c r="V2966" i="5"/>
  <c r="S2966" i="5"/>
  <c r="T2966" i="5"/>
  <c r="U2966" i="5" s="1"/>
  <c r="T2938" i="5"/>
  <c r="U2938" i="5" s="1"/>
  <c r="S2938" i="5"/>
  <c r="V2938" i="5"/>
  <c r="S101" i="5"/>
  <c r="S981" i="5"/>
  <c r="V2815" i="5"/>
  <c r="T2815" i="5"/>
  <c r="U2815" i="5" s="1"/>
  <c r="S2815" i="5"/>
  <c r="V2347" i="5"/>
  <c r="T2347" i="5"/>
  <c r="U2347" i="5" s="1"/>
  <c r="S2347" i="5"/>
  <c r="V2665" i="5"/>
  <c r="T2665" i="5"/>
  <c r="U2665" i="5" s="1"/>
  <c r="S2665" i="5"/>
  <c r="V2954" i="5"/>
  <c r="T2954" i="5"/>
  <c r="U2954" i="5" s="1"/>
  <c r="S2954" i="5"/>
  <c r="V3042" i="5"/>
  <c r="T3042" i="5"/>
  <c r="U3042" i="5" s="1"/>
  <c r="S3042" i="5"/>
  <c r="V3475" i="5"/>
  <c r="S3475" i="5"/>
  <c r="T3475" i="5"/>
  <c r="U3475" i="5" s="1"/>
  <c r="V3700" i="5"/>
  <c r="T3700" i="5"/>
  <c r="U3700" i="5" s="1"/>
  <c r="S3700" i="5"/>
  <c r="S4789" i="5"/>
  <c r="T4789" i="5"/>
  <c r="U4789" i="5" s="1"/>
  <c r="V4789" i="5"/>
  <c r="V4727" i="5"/>
  <c r="T4727" i="5"/>
  <c r="U4727" i="5" s="1"/>
  <c r="S4727" i="5"/>
  <c r="V5261" i="5"/>
  <c r="T5261" i="5"/>
  <c r="U5261" i="5" s="1"/>
  <c r="S5261" i="5"/>
  <c r="T5450" i="5"/>
  <c r="U5450" i="5" s="1"/>
  <c r="V5450" i="5"/>
  <c r="S5450" i="5"/>
  <c r="V5588" i="5"/>
  <c r="S5588" i="5"/>
  <c r="T5588" i="5"/>
  <c r="U5588" i="5" s="1"/>
  <c r="V5487" i="5"/>
  <c r="T5487" i="5"/>
  <c r="U5487" i="5" s="1"/>
  <c r="S5487" i="5"/>
  <c r="T5861" i="5"/>
  <c r="U5861" i="5" s="1"/>
  <c r="V5861" i="5"/>
  <c r="S5861" i="5"/>
  <c r="V6149" i="5"/>
  <c r="T6149" i="5"/>
  <c r="U6149" i="5" s="1"/>
  <c r="S6149" i="5"/>
  <c r="S6204" i="5"/>
  <c r="T6204" i="5"/>
  <c r="U6204" i="5" s="1"/>
  <c r="V6204" i="5"/>
  <c r="S6264" i="5"/>
  <c r="V6264" i="5"/>
  <c r="T6264" i="5"/>
  <c r="U6264" i="5" s="1"/>
  <c r="T6519" i="5"/>
  <c r="U6519" i="5" s="1"/>
  <c r="V6519" i="5"/>
  <c r="S6519" i="5"/>
  <c r="V6589" i="5"/>
  <c r="T6589" i="5"/>
  <c r="U6589" i="5" s="1"/>
  <c r="S6589" i="5"/>
  <c r="T7065" i="5"/>
  <c r="U7065" i="5" s="1"/>
  <c r="V7065" i="5"/>
  <c r="S7065" i="5"/>
  <c r="V6970" i="5"/>
  <c r="T6970" i="5"/>
  <c r="U6970" i="5" s="1"/>
  <c r="S6970" i="5"/>
  <c r="V7315" i="5"/>
  <c r="T7315" i="5"/>
  <c r="U7315" i="5" s="1"/>
  <c r="S7315" i="5"/>
  <c r="T7362" i="5"/>
  <c r="U7362" i="5" s="1"/>
  <c r="V7362" i="5"/>
  <c r="S7362" i="5"/>
  <c r="S7618" i="5"/>
  <c r="T7618" i="5"/>
  <c r="U7618" i="5" s="1"/>
  <c r="V7618" i="5"/>
  <c r="V34" i="5"/>
  <c r="S1036" i="5"/>
  <c r="T2122" i="5"/>
  <c r="U2122" i="5" s="1"/>
  <c r="S2536" i="5"/>
  <c r="V2536" i="5"/>
  <c r="T2536" i="5"/>
  <c r="U2536" i="5" s="1"/>
  <c r="V2239" i="5"/>
  <c r="T2239" i="5"/>
  <c r="U2239" i="5" s="1"/>
  <c r="S2239" i="5"/>
  <c r="V3098" i="5"/>
  <c r="T3098" i="5"/>
  <c r="U3098" i="5" s="1"/>
  <c r="S3098" i="5"/>
  <c r="S2480" i="5"/>
  <c r="T2480" i="5"/>
  <c r="U2480" i="5" s="1"/>
  <c r="V2480" i="5"/>
  <c r="S2981" i="5"/>
  <c r="S2516" i="5"/>
  <c r="T2516" i="5"/>
  <c r="U2516" i="5" s="1"/>
  <c r="V2516" i="5"/>
  <c r="V3580" i="5"/>
  <c r="T3580" i="5"/>
  <c r="U3580" i="5" s="1"/>
  <c r="S3580" i="5"/>
  <c r="V3433" i="5"/>
  <c r="S3433" i="5"/>
  <c r="T3433" i="5"/>
  <c r="U3433" i="5" s="1"/>
  <c r="V3622" i="5"/>
  <c r="T3622" i="5"/>
  <c r="U3622" i="5" s="1"/>
  <c r="S3622" i="5"/>
  <c r="V3749" i="5"/>
  <c r="S3749" i="5"/>
  <c r="T3749" i="5"/>
  <c r="U3749" i="5" s="1"/>
  <c r="S3979" i="5"/>
  <c r="T5080" i="5"/>
  <c r="U5080" i="5" s="1"/>
  <c r="S5080" i="5"/>
  <c r="V5080" i="5"/>
  <c r="T6719" i="5"/>
  <c r="U6719" i="5" s="1"/>
  <c r="V6719" i="5"/>
  <c r="S6719" i="5"/>
  <c r="T7358" i="5"/>
  <c r="U7358" i="5" s="1"/>
  <c r="S157" i="5"/>
  <c r="S1012" i="5"/>
  <c r="T1308" i="5"/>
  <c r="U1308" i="5" s="1"/>
  <c r="S1543" i="5"/>
  <c r="S2172" i="5"/>
  <c r="V3068" i="5"/>
  <c r="T3068" i="5"/>
  <c r="U3068" i="5" s="1"/>
  <c r="S3068" i="5"/>
  <c r="V3030" i="5"/>
  <c r="T3030" i="5"/>
  <c r="U3030" i="5" s="1"/>
  <c r="S3030" i="5"/>
  <c r="S2810" i="5"/>
  <c r="T2810" i="5"/>
  <c r="U2810" i="5" s="1"/>
  <c r="V2810" i="5"/>
  <c r="T2365" i="5"/>
  <c r="U2365" i="5" s="1"/>
  <c r="V2365" i="5"/>
  <c r="S2365" i="5"/>
  <c r="V2737" i="5"/>
  <c r="T2737" i="5"/>
  <c r="U2737" i="5" s="1"/>
  <c r="S2737" i="5"/>
  <c r="S2968" i="5"/>
  <c r="V3114" i="5"/>
  <c r="T3114" i="5"/>
  <c r="U3114" i="5" s="1"/>
  <c r="S3114" i="5"/>
  <c r="T4064" i="5"/>
  <c r="U4064" i="5" s="1"/>
  <c r="S4064" i="5"/>
  <c r="V4064" i="5"/>
  <c r="V4169" i="5"/>
  <c r="T4169" i="5"/>
  <c r="U4169" i="5" s="1"/>
  <c r="S4169" i="5"/>
  <c r="V4408" i="5"/>
  <c r="T4408" i="5"/>
  <c r="U4408" i="5" s="1"/>
  <c r="S4408" i="5"/>
  <c r="V4921" i="5"/>
  <c r="T4921" i="5"/>
  <c r="U4921" i="5" s="1"/>
  <c r="S4921" i="5"/>
  <c r="S4977" i="5"/>
  <c r="S5480" i="5"/>
  <c r="S5894" i="5"/>
  <c r="V5894" i="5"/>
  <c r="T5894" i="5"/>
  <c r="U5894" i="5" s="1"/>
  <c r="S5798" i="5"/>
  <c r="S6202" i="5"/>
  <c r="T6202" i="5"/>
  <c r="U6202" i="5" s="1"/>
  <c r="V6202" i="5"/>
  <c r="T6524" i="5"/>
  <c r="U6524" i="5" s="1"/>
  <c r="S6524" i="5"/>
  <c r="V6524" i="5"/>
  <c r="T1216" i="5"/>
  <c r="U1216" i="5" s="1"/>
  <c r="S1723" i="5"/>
  <c r="T2343" i="5"/>
  <c r="U2343" i="5" s="1"/>
  <c r="V2283" i="5"/>
  <c r="T2283" i="5"/>
  <c r="U2283" i="5" s="1"/>
  <c r="S2283" i="5"/>
  <c r="T2836" i="5"/>
  <c r="U2836" i="5" s="1"/>
  <c r="V2836" i="5"/>
  <c r="S2836" i="5"/>
  <c r="S2744" i="5"/>
  <c r="T2744" i="5"/>
  <c r="U2744" i="5" s="1"/>
  <c r="V2744" i="5"/>
  <c r="V3307" i="5"/>
  <c r="T3307" i="5"/>
  <c r="U3307" i="5" s="1"/>
  <c r="S3307" i="5"/>
  <c r="T3272" i="5"/>
  <c r="U3272" i="5" s="1"/>
  <c r="S3272" i="5"/>
  <c r="V3272" i="5"/>
  <c r="T3578" i="5"/>
  <c r="U3578" i="5" s="1"/>
  <c r="V3578" i="5"/>
  <c r="S3578" i="5"/>
  <c r="T3282" i="5"/>
  <c r="U3282" i="5" s="1"/>
  <c r="V3282" i="5"/>
  <c r="S3282" i="5"/>
  <c r="V3978" i="5"/>
  <c r="S3978" i="5"/>
  <c r="T3978" i="5"/>
  <c r="U3978" i="5" s="1"/>
  <c r="V3965" i="5"/>
  <c r="S3965" i="5"/>
  <c r="T3965" i="5"/>
  <c r="U3965" i="5" s="1"/>
  <c r="T4350" i="5"/>
  <c r="U4350" i="5" s="1"/>
  <c r="V4350" i="5"/>
  <c r="S4350" i="5"/>
  <c r="V4612" i="5"/>
  <c r="T4612" i="5"/>
  <c r="U4612" i="5" s="1"/>
  <c r="S4612" i="5"/>
  <c r="V4909" i="5"/>
  <c r="T4909" i="5"/>
  <c r="U4909" i="5" s="1"/>
  <c r="S4909" i="5"/>
  <c r="T5534" i="5"/>
  <c r="U5534" i="5" s="1"/>
  <c r="S5534" i="5"/>
  <c r="V5534" i="5"/>
  <c r="T5242" i="5"/>
  <c r="U5242" i="5" s="1"/>
  <c r="S5242" i="5"/>
  <c r="V5242" i="5"/>
  <c r="V5513" i="5"/>
  <c r="S5513" i="5"/>
  <c r="T5513" i="5"/>
  <c r="U5513" i="5" s="1"/>
  <c r="V5838" i="5"/>
  <c r="T5838" i="5"/>
  <c r="U5838" i="5" s="1"/>
  <c r="S5838" i="5"/>
  <c r="S5822" i="5"/>
  <c r="S6221" i="5"/>
  <c r="V6221" i="5"/>
  <c r="T6221" i="5"/>
  <c r="U6221" i="5" s="1"/>
  <c r="T6644" i="5"/>
  <c r="U6644" i="5" s="1"/>
  <c r="V6644" i="5"/>
  <c r="S6644" i="5"/>
  <c r="S6815" i="5"/>
  <c r="V6815" i="5"/>
  <c r="T6815" i="5"/>
  <c r="U6815" i="5" s="1"/>
  <c r="V6855" i="5"/>
  <c r="S6855" i="5"/>
  <c r="T6855" i="5"/>
  <c r="U6855" i="5" s="1"/>
  <c r="V7030" i="5"/>
  <c r="T7030" i="5"/>
  <c r="U7030" i="5" s="1"/>
  <c r="S7030" i="5"/>
  <c r="V7396" i="5"/>
  <c r="T7396" i="5"/>
  <c r="U7396" i="5" s="1"/>
  <c r="S7396" i="5"/>
  <c r="S7565" i="5"/>
  <c r="V7565" i="5"/>
  <c r="T7565" i="5"/>
  <c r="U7565" i="5" s="1"/>
  <c r="V7797" i="5"/>
  <c r="T7797" i="5"/>
  <c r="U7797" i="5" s="1"/>
  <c r="S7797" i="5"/>
  <c r="V7901" i="5"/>
  <c r="T7901" i="5"/>
  <c r="U7901" i="5" s="1"/>
  <c r="S7901" i="5"/>
  <c r="T2162" i="5"/>
  <c r="U2162" i="5" s="1"/>
  <c r="V2162" i="5"/>
  <c r="S2162" i="5"/>
  <c r="T3009" i="5"/>
  <c r="U3009" i="5" s="1"/>
  <c r="V2481" i="5"/>
  <c r="T2481" i="5"/>
  <c r="U2481" i="5" s="1"/>
  <c r="S2481" i="5"/>
  <c r="V3056" i="5"/>
  <c r="T3056" i="5"/>
  <c r="U3056" i="5" s="1"/>
  <c r="S3056" i="5"/>
  <c r="V2939" i="5"/>
  <c r="S2939" i="5"/>
  <c r="T2939" i="5"/>
  <c r="U2939" i="5" s="1"/>
  <c r="S2606" i="5"/>
  <c r="T2606" i="5"/>
  <c r="U2606" i="5" s="1"/>
  <c r="V2606" i="5"/>
  <c r="V3926" i="5"/>
  <c r="T3926" i="5"/>
  <c r="U3926" i="5" s="1"/>
  <c r="S3926" i="5"/>
  <c r="V4122" i="5"/>
  <c r="S4122" i="5"/>
  <c r="T4122" i="5"/>
  <c r="U4122" i="5" s="1"/>
  <c r="S3908" i="5"/>
  <c r="V3908" i="5"/>
  <c r="T3908" i="5"/>
  <c r="U3908" i="5" s="1"/>
  <c r="V4301" i="5"/>
  <c r="T4301" i="5"/>
  <c r="U4301" i="5" s="1"/>
  <c r="S4301" i="5"/>
  <c r="V4622" i="5"/>
  <c r="T4622" i="5"/>
  <c r="U4622" i="5" s="1"/>
  <c r="S4622" i="5"/>
  <c r="T4685" i="5"/>
  <c r="U4685" i="5" s="1"/>
  <c r="S4685" i="5"/>
  <c r="V4685" i="5"/>
  <c r="V4912" i="5"/>
  <c r="S4912" i="5"/>
  <c r="T4912" i="5"/>
  <c r="U4912" i="5" s="1"/>
  <c r="V4327" i="5"/>
  <c r="T4327" i="5"/>
  <c r="U4327" i="5" s="1"/>
  <c r="S4327" i="5"/>
  <c r="V5475" i="5"/>
  <c r="T5475" i="5"/>
  <c r="U5475" i="5" s="1"/>
  <c r="S5475" i="5"/>
  <c r="S5311" i="5"/>
  <c r="V5311" i="5"/>
  <c r="T5311" i="5"/>
  <c r="U5311" i="5" s="1"/>
  <c r="V5041" i="5"/>
  <c r="T5041" i="5"/>
  <c r="U5041" i="5" s="1"/>
  <c r="S5041" i="5"/>
  <c r="T5939" i="5"/>
  <c r="U5939" i="5" s="1"/>
  <c r="S5939" i="5"/>
  <c r="V5939" i="5"/>
  <c r="V6363" i="5"/>
  <c r="S6363" i="5"/>
  <c r="T6363" i="5"/>
  <c r="U6363" i="5" s="1"/>
  <c r="V6681" i="5"/>
  <c r="T6681" i="5"/>
  <c r="U6681" i="5" s="1"/>
  <c r="S6681" i="5"/>
  <c r="V6910" i="5"/>
  <c r="T6910" i="5"/>
  <c r="U6910" i="5" s="1"/>
  <c r="S6910" i="5"/>
  <c r="T7138" i="5"/>
  <c r="U7138" i="5" s="1"/>
  <c r="V7138" i="5"/>
  <c r="S7138" i="5"/>
  <c r="V7322" i="5"/>
  <c r="S7322" i="5"/>
  <c r="T7322" i="5"/>
  <c r="U7322" i="5" s="1"/>
  <c r="T7509" i="5"/>
  <c r="U7509" i="5" s="1"/>
  <c r="S7509" i="5"/>
  <c r="V7509" i="5"/>
  <c r="T7520" i="5"/>
  <c r="U7520" i="5" s="1"/>
  <c r="S7520" i="5"/>
  <c r="V7520" i="5"/>
  <c r="S7830" i="5"/>
  <c r="V7830" i="5"/>
  <c r="T7830" i="5"/>
  <c r="U7830" i="5" s="1"/>
  <c r="V7912" i="5"/>
  <c r="T7912" i="5"/>
  <c r="U7912" i="5" s="1"/>
  <c r="S7912" i="5"/>
  <c r="S7937" i="5"/>
  <c r="V7937" i="5"/>
  <c r="T7937" i="5"/>
  <c r="U7937" i="5" s="1"/>
  <c r="S3215" i="5"/>
  <c r="V3215" i="5"/>
  <c r="T3215" i="5"/>
  <c r="U3215" i="5" s="1"/>
  <c r="T3510" i="5"/>
  <c r="U3510" i="5" s="1"/>
  <c r="S3510" i="5"/>
  <c r="V3510" i="5"/>
  <c r="S3324" i="5"/>
  <c r="V3631" i="5"/>
  <c r="V4981" i="5"/>
  <c r="S4981" i="5"/>
  <c r="T4981" i="5"/>
  <c r="U4981" i="5" s="1"/>
  <c r="V4927" i="5"/>
  <c r="S4927" i="5"/>
  <c r="T4927" i="5"/>
  <c r="U4927" i="5" s="1"/>
  <c r="V5226" i="5"/>
  <c r="T5226" i="5"/>
  <c r="U5226" i="5" s="1"/>
  <c r="S5226" i="5"/>
  <c r="T5504" i="5"/>
  <c r="U5504" i="5" s="1"/>
  <c r="V5504" i="5"/>
  <c r="S5504" i="5"/>
  <c r="V5481" i="5"/>
  <c r="T5481" i="5"/>
  <c r="U5481" i="5" s="1"/>
  <c r="S5481" i="5"/>
  <c r="V6203" i="5"/>
  <c r="S6203" i="5"/>
  <c r="T6203" i="5"/>
  <c r="U6203" i="5" s="1"/>
  <c r="T6507" i="5"/>
  <c r="U6507" i="5" s="1"/>
  <c r="V6507" i="5"/>
  <c r="S6507" i="5"/>
  <c r="S6677" i="5"/>
  <c r="V7158" i="5"/>
  <c r="T7158" i="5"/>
  <c r="U7158" i="5" s="1"/>
  <c r="S7158" i="5"/>
  <c r="V7405" i="5"/>
  <c r="T7405" i="5"/>
  <c r="U7405" i="5" s="1"/>
  <c r="S7405" i="5"/>
  <c r="T7445" i="5"/>
  <c r="U7445" i="5" s="1"/>
  <c r="V7445" i="5"/>
  <c r="S7445" i="5"/>
  <c r="S7514" i="5"/>
  <c r="S7845" i="5"/>
  <c r="V7845" i="5"/>
  <c r="T7845" i="5"/>
  <c r="U7845" i="5" s="1"/>
  <c r="T7995" i="5"/>
  <c r="U7995" i="5" s="1"/>
  <c r="V7995" i="5"/>
  <c r="S7995" i="5"/>
  <c r="V91" i="5"/>
  <c r="S1213" i="5"/>
  <c r="T1804" i="5"/>
  <c r="U1804" i="5" s="1"/>
  <c r="V2332" i="5"/>
  <c r="T2332" i="5"/>
  <c r="U2332" i="5" s="1"/>
  <c r="S2332" i="5"/>
  <c r="V2764" i="5"/>
  <c r="T2764" i="5"/>
  <c r="U2764" i="5" s="1"/>
  <c r="S2764" i="5"/>
  <c r="V3738" i="5"/>
  <c r="T3738" i="5"/>
  <c r="U3738" i="5" s="1"/>
  <c r="S3738" i="5"/>
  <c r="V4504" i="5"/>
  <c r="S4504" i="5"/>
  <c r="T4504" i="5"/>
  <c r="U4504" i="5" s="1"/>
  <c r="T4417" i="5"/>
  <c r="U4417" i="5" s="1"/>
  <c r="T4542" i="5"/>
  <c r="U4542" i="5" s="1"/>
  <c r="V4542" i="5"/>
  <c r="S4542" i="5"/>
  <c r="S4817" i="5"/>
  <c r="T4817" i="5"/>
  <c r="U4817" i="5" s="1"/>
  <c r="V4817" i="5"/>
  <c r="S5283" i="5"/>
  <c r="V5283" i="5"/>
  <c r="T5283" i="5"/>
  <c r="U5283" i="5" s="1"/>
  <c r="S5600" i="5"/>
  <c r="V5600" i="5"/>
  <c r="T5600" i="5"/>
  <c r="U5600" i="5" s="1"/>
  <c r="V5303" i="5"/>
  <c r="T5303" i="5"/>
  <c r="U5303" i="5" s="1"/>
  <c r="S5303" i="5"/>
  <c r="V5816" i="5"/>
  <c r="T5816" i="5"/>
  <c r="U5816" i="5" s="1"/>
  <c r="S5816" i="5"/>
  <c r="V5804" i="5"/>
  <c r="T5804" i="5"/>
  <c r="U5804" i="5" s="1"/>
  <c r="S5804" i="5"/>
  <c r="T6105" i="5"/>
  <c r="U6105" i="5" s="1"/>
  <c r="V6105" i="5"/>
  <c r="S6105" i="5"/>
  <c r="S6799" i="5"/>
  <c r="S6929" i="5"/>
  <c r="V6929" i="5"/>
  <c r="T6929" i="5"/>
  <c r="U6929" i="5" s="1"/>
  <c r="V7018" i="5"/>
  <c r="T7018" i="5"/>
  <c r="U7018" i="5" s="1"/>
  <c r="S7018" i="5"/>
  <c r="T7179" i="5"/>
  <c r="U7179" i="5" s="1"/>
  <c r="V7179" i="5"/>
  <c r="S7179" i="5"/>
  <c r="V7187" i="5"/>
  <c r="T7187" i="5"/>
  <c r="U7187" i="5" s="1"/>
  <c r="S7187" i="5"/>
  <c r="T95" i="5"/>
  <c r="U95" i="5" s="1"/>
  <c r="T170" i="5"/>
  <c r="U170" i="5" s="1"/>
  <c r="T425" i="5"/>
  <c r="U425" i="5" s="1"/>
  <c r="S1705" i="5"/>
  <c r="T1735" i="5"/>
  <c r="U1735" i="5" s="1"/>
  <c r="V2697" i="5"/>
  <c r="T2697" i="5"/>
  <c r="U2697" i="5" s="1"/>
  <c r="S2697" i="5"/>
  <c r="V2370" i="5"/>
  <c r="T2370" i="5"/>
  <c r="U2370" i="5" s="1"/>
  <c r="S2370" i="5"/>
  <c r="V2837" i="5"/>
  <c r="T2837" i="5"/>
  <c r="U2837" i="5" s="1"/>
  <c r="S2837" i="5"/>
  <c r="V3185" i="5"/>
  <c r="T3185" i="5"/>
  <c r="U3185" i="5" s="1"/>
  <c r="S3185" i="5"/>
  <c r="T3858" i="5"/>
  <c r="U3858" i="5" s="1"/>
  <c r="S3858" i="5"/>
  <c r="V3858" i="5"/>
  <c r="V4061" i="5"/>
  <c r="T4061" i="5"/>
  <c r="U4061" i="5" s="1"/>
  <c r="S4061" i="5"/>
  <c r="V5051" i="5"/>
  <c r="S5051" i="5"/>
  <c r="T5051" i="5"/>
  <c r="U5051" i="5" s="1"/>
  <c r="V5319" i="5"/>
  <c r="T5319" i="5"/>
  <c r="U5319" i="5" s="1"/>
  <c r="S5319" i="5"/>
  <c r="T5396" i="5"/>
  <c r="U5396" i="5" s="1"/>
  <c r="V5396" i="5"/>
  <c r="S5396" i="5"/>
  <c r="T5293" i="5"/>
  <c r="U5293" i="5" s="1"/>
  <c r="T5918" i="5"/>
  <c r="U5918" i="5" s="1"/>
  <c r="V6274" i="5"/>
  <c r="T6274" i="5"/>
  <c r="U6274" i="5" s="1"/>
  <c r="S6274" i="5"/>
  <c r="S6167" i="5"/>
  <c r="V6167" i="5"/>
  <c r="T6167" i="5"/>
  <c r="U6167" i="5" s="1"/>
  <c r="T6483" i="5"/>
  <c r="U6483" i="5" s="1"/>
  <c r="V6483" i="5"/>
  <c r="S6483" i="5"/>
  <c r="V6538" i="5"/>
  <c r="T6538" i="5"/>
  <c r="U6538" i="5" s="1"/>
  <c r="S6538" i="5"/>
  <c r="V6679" i="5"/>
  <c r="T6679" i="5"/>
  <c r="U6679" i="5" s="1"/>
  <c r="S6679" i="5"/>
  <c r="V6751" i="5"/>
  <c r="T6751" i="5"/>
  <c r="U6751" i="5" s="1"/>
  <c r="S6751" i="5"/>
  <c r="S6759" i="5"/>
  <c r="S6935" i="5"/>
  <c r="V6935" i="5"/>
  <c r="T6935" i="5"/>
  <c r="U6935" i="5" s="1"/>
  <c r="V6874" i="5"/>
  <c r="T7277" i="5"/>
  <c r="U7277" i="5" s="1"/>
  <c r="V7277" i="5"/>
  <c r="S7277" i="5"/>
  <c r="V7480" i="5"/>
  <c r="T7480" i="5"/>
  <c r="U7480" i="5" s="1"/>
  <c r="S7480" i="5"/>
  <c r="T7648" i="5"/>
  <c r="U7648" i="5" s="1"/>
  <c r="V7966" i="5"/>
  <c r="S7966" i="5"/>
  <c r="T7966" i="5"/>
  <c r="U7966" i="5" s="1"/>
  <c r="V7985" i="5"/>
  <c r="S7985" i="5"/>
  <c r="T7985" i="5"/>
  <c r="U7985" i="5" s="1"/>
  <c r="T1290" i="5"/>
  <c r="U1290" i="5" s="1"/>
  <c r="T1708" i="5"/>
  <c r="U1708" i="5" s="1"/>
  <c r="T2793" i="5"/>
  <c r="U2793" i="5" s="1"/>
  <c r="T2733" i="5"/>
  <c r="U2733" i="5" s="1"/>
  <c r="V3143" i="5"/>
  <c r="T3143" i="5"/>
  <c r="U3143" i="5" s="1"/>
  <c r="S3143" i="5"/>
  <c r="V2790" i="5"/>
  <c r="T2790" i="5"/>
  <c r="U2790" i="5" s="1"/>
  <c r="S2790" i="5"/>
  <c r="S2486" i="5"/>
  <c r="T2486" i="5"/>
  <c r="U2486" i="5" s="1"/>
  <c r="V2486" i="5"/>
  <c r="V3803" i="5"/>
  <c r="T3803" i="5"/>
  <c r="U3803" i="5" s="1"/>
  <c r="S3803" i="5"/>
  <c r="T4008" i="5"/>
  <c r="U4008" i="5" s="1"/>
  <c r="V4484" i="5"/>
  <c r="T4484" i="5"/>
  <c r="U4484" i="5" s="1"/>
  <c r="S4484" i="5"/>
  <c r="T4530" i="5"/>
  <c r="U4530" i="5" s="1"/>
  <c r="S4530" i="5"/>
  <c r="V4530" i="5"/>
  <c r="T4596" i="5"/>
  <c r="U4596" i="5" s="1"/>
  <c r="V4596" i="5"/>
  <c r="S4596" i="5"/>
  <c r="S4620" i="5"/>
  <c r="V5148" i="5"/>
  <c r="T5148" i="5"/>
  <c r="U5148" i="5" s="1"/>
  <c r="S5148" i="5"/>
  <c r="T4907" i="5"/>
  <c r="U4907" i="5" s="1"/>
  <c r="T5098" i="5"/>
  <c r="U5098" i="5" s="1"/>
  <c r="S5098" i="5"/>
  <c r="V5098" i="5"/>
  <c r="V5463" i="5"/>
  <c r="T5463" i="5"/>
  <c r="U5463" i="5" s="1"/>
  <c r="S5463" i="5"/>
  <c r="V6137" i="5"/>
  <c r="T6137" i="5"/>
  <c r="U6137" i="5" s="1"/>
  <c r="S6137" i="5"/>
  <c r="T6055" i="5"/>
  <c r="U6055" i="5" s="1"/>
  <c r="T7039" i="5"/>
  <c r="U7039" i="5" s="1"/>
  <c r="S7039" i="5"/>
  <c r="V7039" i="5"/>
  <c r="S7386" i="5"/>
  <c r="T7675" i="5"/>
  <c r="U7675" i="5" s="1"/>
  <c r="S7675" i="5"/>
  <c r="V7675" i="5"/>
  <c r="S2862" i="5"/>
  <c r="T2862" i="5"/>
  <c r="U2862" i="5" s="1"/>
  <c r="V2862" i="5"/>
  <c r="S2568" i="5"/>
  <c r="S2366" i="5"/>
  <c r="T2366" i="5"/>
  <c r="U2366" i="5" s="1"/>
  <c r="V2366" i="5"/>
  <c r="V2933" i="5"/>
  <c r="S2933" i="5"/>
  <c r="T2933" i="5"/>
  <c r="U2933" i="5" s="1"/>
  <c r="V2695" i="5"/>
  <c r="T2695" i="5"/>
  <c r="U2695" i="5" s="1"/>
  <c r="S2695" i="5"/>
  <c r="V3683" i="5"/>
  <c r="T3683" i="5"/>
  <c r="U3683" i="5" s="1"/>
  <c r="S3683" i="5"/>
  <c r="V4105" i="5"/>
  <c r="T4105" i="5"/>
  <c r="U4105" i="5" s="1"/>
  <c r="S4105" i="5"/>
  <c r="V4173" i="5"/>
  <c r="T4173" i="5"/>
  <c r="U4173" i="5" s="1"/>
  <c r="S4173" i="5"/>
  <c r="V4253" i="5"/>
  <c r="T4253" i="5"/>
  <c r="U4253" i="5" s="1"/>
  <c r="S4253" i="5"/>
  <c r="T5564" i="5"/>
  <c r="U5564" i="5" s="1"/>
  <c r="V5564" i="5"/>
  <c r="S5564" i="5"/>
  <c r="T5699" i="5"/>
  <c r="U5699" i="5" s="1"/>
  <c r="V5699" i="5"/>
  <c r="S5699" i="5"/>
  <c r="T6141" i="5"/>
  <c r="U6141" i="5" s="1"/>
  <c r="V6141" i="5"/>
  <c r="S6141" i="5"/>
  <c r="V6651" i="5"/>
  <c r="T6651" i="5"/>
  <c r="U6651" i="5" s="1"/>
  <c r="S6651" i="5"/>
  <c r="T6582" i="5"/>
  <c r="U6582" i="5" s="1"/>
  <c r="S6582" i="5"/>
  <c r="V6582" i="5"/>
  <c r="V6817" i="5"/>
  <c r="T6817" i="5"/>
  <c r="U6817" i="5" s="1"/>
  <c r="S6817" i="5"/>
  <c r="T6888" i="5"/>
  <c r="U6888" i="5" s="1"/>
  <c r="V6888" i="5"/>
  <c r="S6888" i="5"/>
  <c r="V7291" i="5"/>
  <c r="T7291" i="5"/>
  <c r="U7291" i="5" s="1"/>
  <c r="S7291" i="5"/>
  <c r="S7244" i="5"/>
  <c r="V7623" i="5"/>
  <c r="T7623" i="5"/>
  <c r="U7623" i="5" s="1"/>
  <c r="S7623" i="5"/>
  <c r="V7610" i="5"/>
  <c r="S7610" i="5"/>
  <c r="T7610" i="5"/>
  <c r="U7610" i="5" s="1"/>
  <c r="S124" i="5"/>
  <c r="V976" i="5"/>
  <c r="T1792" i="5"/>
  <c r="U1792" i="5" s="1"/>
  <c r="V2736" i="5"/>
  <c r="T2736" i="5"/>
  <c r="U2736" i="5" s="1"/>
  <c r="S2736" i="5"/>
  <c r="V2850" i="5"/>
  <c r="T2850" i="5"/>
  <c r="U2850" i="5" s="1"/>
  <c r="S2850" i="5"/>
  <c r="T2491" i="5"/>
  <c r="U2491" i="5" s="1"/>
  <c r="V2491" i="5"/>
  <c r="S2491" i="5"/>
  <c r="V3104" i="5"/>
  <c r="T3104" i="5"/>
  <c r="U3104" i="5" s="1"/>
  <c r="S3104" i="5"/>
  <c r="T3180" i="5"/>
  <c r="U3180" i="5" s="1"/>
  <c r="S3180" i="5"/>
  <c r="V3180" i="5"/>
  <c r="V3415" i="5"/>
  <c r="S3415" i="5"/>
  <c r="T3415" i="5"/>
  <c r="U3415" i="5" s="1"/>
  <c r="V3081" i="5"/>
  <c r="T3081" i="5"/>
  <c r="U3081" i="5" s="1"/>
  <c r="S3081" i="5"/>
  <c r="T3034" i="5"/>
  <c r="U3034" i="5" s="1"/>
  <c r="S3034" i="5"/>
  <c r="V3034" i="5"/>
  <c r="V3557" i="5"/>
  <c r="T3557" i="5"/>
  <c r="U3557" i="5" s="1"/>
  <c r="S3557" i="5"/>
  <c r="V3863" i="5"/>
  <c r="T3863" i="5"/>
  <c r="U3863" i="5" s="1"/>
  <c r="S3863" i="5"/>
  <c r="T3702" i="5"/>
  <c r="U3702" i="5" s="1"/>
  <c r="V3702" i="5"/>
  <c r="S3702" i="5"/>
  <c r="V3655" i="5"/>
  <c r="S3835" i="5"/>
  <c r="V4116" i="5"/>
  <c r="T4116" i="5"/>
  <c r="U4116" i="5" s="1"/>
  <c r="S4116" i="5"/>
  <c r="T4602" i="5"/>
  <c r="U4602" i="5" s="1"/>
  <c r="S4602" i="5"/>
  <c r="V4602" i="5"/>
  <c r="S4577" i="5"/>
  <c r="V4577" i="5"/>
  <c r="T4577" i="5"/>
  <c r="U4577" i="5" s="1"/>
  <c r="V4363" i="5"/>
  <c r="T4363" i="5"/>
  <c r="U4363" i="5" s="1"/>
  <c r="S4363" i="5"/>
  <c r="V4554" i="5"/>
  <c r="T5603" i="5"/>
  <c r="U5603" i="5" s="1"/>
  <c r="V5891" i="5"/>
  <c r="S5891" i="5"/>
  <c r="T5891" i="5"/>
  <c r="U5891" i="5" s="1"/>
  <c r="S6146" i="5"/>
  <c r="T6146" i="5"/>
  <c r="U6146" i="5" s="1"/>
  <c r="V6146" i="5"/>
  <c r="V6118" i="5"/>
  <c r="T6118" i="5"/>
  <c r="U6118" i="5" s="1"/>
  <c r="S6118" i="5"/>
  <c r="S6257" i="5"/>
  <c r="V6257" i="5"/>
  <c r="T6257" i="5"/>
  <c r="U6257" i="5" s="1"/>
  <c r="V6663" i="5"/>
  <c r="T6663" i="5"/>
  <c r="U6663" i="5" s="1"/>
  <c r="S6663" i="5"/>
  <c r="T6585" i="5"/>
  <c r="U6585" i="5" s="1"/>
  <c r="T6975" i="5"/>
  <c r="U6975" i="5" s="1"/>
  <c r="V6975" i="5"/>
  <c r="S6975" i="5"/>
  <c r="T7150" i="5"/>
  <c r="U7150" i="5" s="1"/>
  <c r="V7150" i="5"/>
  <c r="S7150" i="5"/>
  <c r="T7687" i="5"/>
  <c r="U7687" i="5" s="1"/>
  <c r="S7687" i="5"/>
  <c r="V7687" i="5"/>
  <c r="T7951" i="5"/>
  <c r="U7951" i="5" s="1"/>
  <c r="S7951" i="5"/>
  <c r="V7951" i="5"/>
  <c r="T375" i="5"/>
  <c r="U375" i="5" s="1"/>
  <c r="T931" i="5"/>
  <c r="U931" i="5" s="1"/>
  <c r="S2492" i="5"/>
  <c r="T2492" i="5"/>
  <c r="U2492" i="5" s="1"/>
  <c r="V2492" i="5"/>
  <c r="T3390" i="5"/>
  <c r="U3390" i="5" s="1"/>
  <c r="S3390" i="5"/>
  <c r="V3390" i="5"/>
  <c r="V3695" i="5"/>
  <c r="S3695" i="5"/>
  <c r="T3695" i="5"/>
  <c r="U3695" i="5" s="1"/>
  <c r="V4370" i="5"/>
  <c r="T4370" i="5"/>
  <c r="U4370" i="5" s="1"/>
  <c r="S4370" i="5"/>
  <c r="V5225" i="5"/>
  <c r="T5225" i="5"/>
  <c r="U5225" i="5" s="1"/>
  <c r="S5225" i="5"/>
  <c r="S4632" i="5"/>
  <c r="V5005" i="5"/>
  <c r="T5005" i="5"/>
  <c r="U5005" i="5" s="1"/>
  <c r="S5005" i="5"/>
  <c r="T5478" i="5"/>
  <c r="U5478" i="5" s="1"/>
  <c r="V5478" i="5"/>
  <c r="S5478" i="5"/>
  <c r="T6072" i="5"/>
  <c r="U6072" i="5" s="1"/>
  <c r="S6072" i="5"/>
  <c r="V6072" i="5"/>
  <c r="V6420" i="5"/>
  <c r="T6420" i="5"/>
  <c r="U6420" i="5" s="1"/>
  <c r="S6420" i="5"/>
  <c r="V6532" i="5"/>
  <c r="T6532" i="5"/>
  <c r="U6532" i="5" s="1"/>
  <c r="S6532" i="5"/>
  <c r="S6700" i="5"/>
  <c r="V6801" i="5"/>
  <c r="T6801" i="5"/>
  <c r="U6801" i="5" s="1"/>
  <c r="S6801" i="5"/>
  <c r="T7017" i="5"/>
  <c r="U7017" i="5" s="1"/>
  <c r="S7017" i="5"/>
  <c r="V7017" i="5"/>
  <c r="T7216" i="5"/>
  <c r="U7216" i="5" s="1"/>
  <c r="V7216" i="5"/>
  <c r="S7216" i="5"/>
  <c r="S7268" i="5"/>
  <c r="V7268" i="5"/>
  <c r="T7268" i="5"/>
  <c r="U7268" i="5" s="1"/>
  <c r="S7553" i="5"/>
  <c r="T7553" i="5"/>
  <c r="U7553" i="5" s="1"/>
  <c r="V7553" i="5"/>
  <c r="S7619" i="5"/>
  <c r="T7619" i="5"/>
  <c r="U7619" i="5" s="1"/>
  <c r="V7619" i="5"/>
  <c r="S7620" i="5"/>
  <c r="V7620" i="5"/>
  <c r="T7620" i="5"/>
  <c r="U7620" i="5" s="1"/>
  <c r="V8000" i="5"/>
  <c r="S8000" i="5"/>
  <c r="T8000" i="5"/>
  <c r="U8000" i="5" s="1"/>
  <c r="V7853" i="5"/>
  <c r="V527" i="5"/>
  <c r="S527" i="5"/>
  <c r="T527" i="5"/>
  <c r="U527" i="5" s="1"/>
  <c r="V17" i="5"/>
  <c r="T17" i="5"/>
  <c r="U17" i="5" s="1"/>
  <c r="S17" i="5"/>
  <c r="T160" i="5"/>
  <c r="U160" i="5" s="1"/>
  <c r="V160" i="5"/>
  <c r="S160" i="5"/>
  <c r="V620" i="5"/>
  <c r="T620" i="5"/>
  <c r="U620" i="5" s="1"/>
  <c r="S620" i="5"/>
  <c r="V615" i="5"/>
  <c r="T615" i="5"/>
  <c r="U615" i="5" s="1"/>
  <c r="S615" i="5"/>
  <c r="V569" i="5"/>
  <c r="T569" i="5"/>
  <c r="U569" i="5" s="1"/>
  <c r="S569" i="5"/>
  <c r="V1248" i="5"/>
  <c r="T1248" i="5"/>
  <c r="U1248" i="5" s="1"/>
  <c r="S1248" i="5"/>
  <c r="V1551" i="5"/>
  <c r="S1551" i="5"/>
  <c r="T1551" i="5"/>
  <c r="U1551" i="5" s="1"/>
  <c r="V1488" i="5"/>
  <c r="T1488" i="5"/>
  <c r="U1488" i="5" s="1"/>
  <c r="S1488" i="5"/>
  <c r="S2524" i="5"/>
  <c r="V2524" i="5"/>
  <c r="T2524" i="5"/>
  <c r="U2524" i="5" s="1"/>
  <c r="V2772" i="5"/>
  <c r="T2772" i="5"/>
  <c r="U2772" i="5" s="1"/>
  <c r="S2772" i="5"/>
  <c r="S2803" i="5"/>
  <c r="V2803" i="5"/>
  <c r="T2803" i="5"/>
  <c r="U2803" i="5" s="1"/>
  <c r="T333" i="5"/>
  <c r="U333" i="5" s="1"/>
  <c r="S333" i="5"/>
  <c r="V333" i="5"/>
  <c r="T52" i="5"/>
  <c r="U52" i="5" s="1"/>
  <c r="V52" i="5"/>
  <c r="S52" i="5"/>
  <c r="V546" i="5"/>
  <c r="T546" i="5"/>
  <c r="U546" i="5" s="1"/>
  <c r="S546" i="5"/>
  <c r="T64" i="5"/>
  <c r="U64" i="5" s="1"/>
  <c r="S64" i="5"/>
  <c r="V64" i="5"/>
  <c r="V1251" i="5"/>
  <c r="T1251" i="5"/>
  <c r="U1251" i="5" s="1"/>
  <c r="S1251" i="5"/>
  <c r="V816" i="5"/>
  <c r="T816" i="5"/>
  <c r="U816" i="5" s="1"/>
  <c r="S816" i="5"/>
  <c r="V749" i="5"/>
  <c r="T749" i="5"/>
  <c r="U749" i="5" s="1"/>
  <c r="S749" i="5"/>
  <c r="V1347" i="5"/>
  <c r="T1347" i="5"/>
  <c r="U1347" i="5" s="1"/>
  <c r="S1347" i="5"/>
  <c r="V1797" i="5"/>
  <c r="S1797" i="5"/>
  <c r="T1797" i="5"/>
  <c r="U1797" i="5" s="1"/>
  <c r="V2469" i="5"/>
  <c r="S2469" i="5"/>
  <c r="T2469" i="5"/>
  <c r="U2469" i="5" s="1"/>
  <c r="V2598" i="5"/>
  <c r="T2598" i="5"/>
  <c r="U2598" i="5" s="1"/>
  <c r="S2598" i="5"/>
  <c r="V377" i="5"/>
  <c r="S377" i="5"/>
  <c r="T377" i="5"/>
  <c r="U377" i="5" s="1"/>
  <c r="V444" i="5"/>
  <c r="T444" i="5"/>
  <c r="U444" i="5" s="1"/>
  <c r="S444" i="5"/>
  <c r="V1267" i="5"/>
  <c r="T1267" i="5"/>
  <c r="U1267" i="5" s="1"/>
  <c r="S1267" i="5"/>
  <c r="V1257" i="5"/>
  <c r="T1257" i="5"/>
  <c r="U1257" i="5" s="1"/>
  <c r="S1257" i="5"/>
  <c r="T2284" i="5"/>
  <c r="U2284" i="5" s="1"/>
  <c r="S2284" i="5"/>
  <c r="V2284" i="5"/>
  <c r="S2149" i="5"/>
  <c r="V2149" i="5"/>
  <c r="T2149" i="5"/>
  <c r="U2149" i="5" s="1"/>
  <c r="S2113" i="5"/>
  <c r="T2113" i="5"/>
  <c r="U2113" i="5" s="1"/>
  <c r="V2113" i="5"/>
  <c r="V2841" i="5"/>
  <c r="T2841" i="5"/>
  <c r="U2841" i="5" s="1"/>
  <c r="S2841" i="5"/>
  <c r="V263" i="5"/>
  <c r="T263" i="5"/>
  <c r="U263" i="5" s="1"/>
  <c r="S263" i="5"/>
  <c r="T672" i="5"/>
  <c r="U672" i="5" s="1"/>
  <c r="V672" i="5"/>
  <c r="S672" i="5"/>
  <c r="S498" i="5"/>
  <c r="T498" i="5"/>
  <c r="U498" i="5" s="1"/>
  <c r="V498" i="5"/>
  <c r="T517" i="5"/>
  <c r="U517" i="5" s="1"/>
  <c r="S517" i="5"/>
  <c r="V517" i="5"/>
  <c r="V1278" i="5"/>
  <c r="T1278" i="5"/>
  <c r="U1278" i="5" s="1"/>
  <c r="S1278" i="5"/>
  <c r="V919" i="5"/>
  <c r="T919" i="5"/>
  <c r="U919" i="5" s="1"/>
  <c r="S919" i="5"/>
  <c r="V1252" i="5"/>
  <c r="T1252" i="5"/>
  <c r="U1252" i="5" s="1"/>
  <c r="S1252" i="5"/>
  <c r="V2241" i="5"/>
  <c r="S2241" i="5"/>
  <c r="T2241" i="5"/>
  <c r="U2241" i="5" s="1"/>
  <c r="S1594" i="5"/>
  <c r="T1594" i="5"/>
  <c r="U1594" i="5" s="1"/>
  <c r="V1594" i="5"/>
  <c r="V1423" i="5"/>
  <c r="T1423" i="5"/>
  <c r="U1423" i="5" s="1"/>
  <c r="S1423" i="5"/>
  <c r="V2526" i="5"/>
  <c r="S2526" i="5"/>
  <c r="T2526" i="5"/>
  <c r="U2526" i="5" s="1"/>
  <c r="V2858" i="5"/>
  <c r="T2858" i="5"/>
  <c r="U2858" i="5" s="1"/>
  <c r="S2858" i="5"/>
  <c r="V224" i="5"/>
  <c r="T224" i="5"/>
  <c r="U224" i="5" s="1"/>
  <c r="S224" i="5"/>
  <c r="T343" i="5"/>
  <c r="U343" i="5" s="1"/>
  <c r="S343" i="5"/>
  <c r="V343" i="5"/>
  <c r="V1300" i="5"/>
  <c r="T1300" i="5"/>
  <c r="U1300" i="5" s="1"/>
  <c r="S1300" i="5"/>
  <c r="T1201" i="5"/>
  <c r="U1201" i="5" s="1"/>
  <c r="S1201" i="5"/>
  <c r="V1201" i="5"/>
  <c r="V996" i="5"/>
  <c r="T996" i="5"/>
  <c r="U996" i="5" s="1"/>
  <c r="S996" i="5"/>
  <c r="V1857" i="5"/>
  <c r="T1857" i="5"/>
  <c r="U1857" i="5" s="1"/>
  <c r="S1857" i="5"/>
  <c r="V1629" i="5"/>
  <c r="T1629" i="5"/>
  <c r="U1629" i="5" s="1"/>
  <c r="S1629" i="5"/>
  <c r="V1776" i="5"/>
  <c r="T1776" i="5"/>
  <c r="U1776" i="5" s="1"/>
  <c r="S1776" i="5"/>
  <c r="V1524" i="5"/>
  <c r="T1524" i="5"/>
  <c r="U1524" i="5" s="1"/>
  <c r="S1524" i="5"/>
  <c r="V555" i="5"/>
  <c r="V636" i="5"/>
  <c r="T636" i="5"/>
  <c r="U636" i="5" s="1"/>
  <c r="S636" i="5"/>
  <c r="V1222" i="5"/>
  <c r="T1222" i="5"/>
  <c r="U1222" i="5" s="1"/>
  <c r="S1222" i="5"/>
  <c r="V882" i="5"/>
  <c r="T882" i="5"/>
  <c r="U882" i="5" s="1"/>
  <c r="S882" i="5"/>
  <c r="V482" i="5"/>
  <c r="T482" i="5"/>
  <c r="U482" i="5" s="1"/>
  <c r="S482" i="5"/>
  <c r="V1230" i="5"/>
  <c r="T1230" i="5"/>
  <c r="U1230" i="5" s="1"/>
  <c r="S1230" i="5"/>
  <c r="V1324" i="5"/>
  <c r="T1324" i="5"/>
  <c r="U1324" i="5" s="1"/>
  <c r="S1324" i="5"/>
  <c r="V1285" i="5"/>
  <c r="T1285" i="5"/>
  <c r="U1285" i="5" s="1"/>
  <c r="S1285" i="5"/>
  <c r="T2257" i="5"/>
  <c r="U2257" i="5" s="1"/>
  <c r="V2257" i="5"/>
  <c r="S2257" i="5"/>
  <c r="V1992" i="5"/>
  <c r="T1992" i="5"/>
  <c r="U1992" i="5" s="1"/>
  <c r="S1992" i="5"/>
  <c r="V1377" i="5"/>
  <c r="T1377" i="5"/>
  <c r="U1377" i="5" s="1"/>
  <c r="S1377" i="5"/>
  <c r="V1866" i="5"/>
  <c r="T1866" i="5"/>
  <c r="U1866" i="5" s="1"/>
  <c r="S1866" i="5"/>
  <c r="V2356" i="5"/>
  <c r="T2356" i="5"/>
  <c r="U2356" i="5" s="1"/>
  <c r="S2356" i="5"/>
  <c r="V641" i="5"/>
  <c r="T641" i="5"/>
  <c r="U641" i="5" s="1"/>
  <c r="S641" i="5"/>
  <c r="S345" i="5"/>
  <c r="V345" i="5"/>
  <c r="T345" i="5"/>
  <c r="U345" i="5" s="1"/>
  <c r="V737" i="5"/>
  <c r="S737" i="5"/>
  <c r="T737" i="5"/>
  <c r="U737" i="5" s="1"/>
  <c r="T1669" i="5"/>
  <c r="U1669" i="5" s="1"/>
  <c r="V1669" i="5"/>
  <c r="S1669" i="5"/>
  <c r="V1293" i="5"/>
  <c r="T1293" i="5"/>
  <c r="U1293" i="5" s="1"/>
  <c r="S1293" i="5"/>
  <c r="S2269" i="5"/>
  <c r="V2269" i="5"/>
  <c r="T2269" i="5"/>
  <c r="U2269" i="5" s="1"/>
  <c r="V2400" i="5"/>
  <c r="S2400" i="5"/>
  <c r="T2400" i="5"/>
  <c r="U2400" i="5" s="1"/>
  <c r="V1632" i="5"/>
  <c r="T1632" i="5"/>
  <c r="U1632" i="5" s="1"/>
  <c r="S1632" i="5"/>
  <c r="V206" i="5"/>
  <c r="S206" i="5"/>
  <c r="T206" i="5"/>
  <c r="U206" i="5" s="1"/>
  <c r="T348" i="5"/>
  <c r="U348" i="5" s="1"/>
  <c r="V348" i="5"/>
  <c r="S348" i="5"/>
  <c r="T286" i="5"/>
  <c r="U286" i="5" s="1"/>
  <c r="V286" i="5"/>
  <c r="S286" i="5"/>
  <c r="T835" i="5"/>
  <c r="U835" i="5" s="1"/>
  <c r="S835" i="5"/>
  <c r="V835" i="5"/>
  <c r="V449" i="5"/>
  <c r="S449" i="5"/>
  <c r="T449" i="5"/>
  <c r="U449" i="5" s="1"/>
  <c r="T925" i="5"/>
  <c r="U925" i="5" s="1"/>
  <c r="S925" i="5"/>
  <c r="V925" i="5"/>
  <c r="V1744" i="5"/>
  <c r="T1744" i="5"/>
  <c r="U1744" i="5" s="1"/>
  <c r="S1744" i="5"/>
  <c r="T1069" i="5"/>
  <c r="U1069" i="5" s="1"/>
  <c r="S1069" i="5"/>
  <c r="V1069" i="5"/>
  <c r="T2090" i="5"/>
  <c r="U2090" i="5" s="1"/>
  <c r="S2090" i="5"/>
  <c r="V2090" i="5"/>
  <c r="S2346" i="5"/>
  <c r="V191" i="5"/>
  <c r="T191" i="5"/>
  <c r="U191" i="5" s="1"/>
  <c r="S191" i="5"/>
  <c r="V773" i="5"/>
  <c r="T773" i="5"/>
  <c r="U773" i="5" s="1"/>
  <c r="S773" i="5"/>
  <c r="T702" i="5"/>
  <c r="U702" i="5" s="1"/>
  <c r="S702" i="5"/>
  <c r="V702" i="5"/>
  <c r="V797" i="5"/>
  <c r="T797" i="5"/>
  <c r="U797" i="5" s="1"/>
  <c r="S797" i="5"/>
  <c r="T422" i="5"/>
  <c r="U422" i="5" s="1"/>
  <c r="V755" i="5"/>
  <c r="T755" i="5"/>
  <c r="U755" i="5" s="1"/>
  <c r="S755" i="5"/>
  <c r="V1207" i="5"/>
  <c r="S1207" i="5"/>
  <c r="T1207" i="5"/>
  <c r="U1207" i="5" s="1"/>
  <c r="V2398" i="5"/>
  <c r="S2398" i="5"/>
  <c r="T2398" i="5"/>
  <c r="U2398" i="5" s="1"/>
  <c r="S2095" i="5"/>
  <c r="V2095" i="5"/>
  <c r="T2095" i="5"/>
  <c r="U2095" i="5" s="1"/>
  <c r="S1758" i="5"/>
  <c r="V1821" i="5"/>
  <c r="S1821" i="5"/>
  <c r="T1821" i="5"/>
  <c r="U1821" i="5" s="1"/>
  <c r="V1924" i="5"/>
  <c r="S2394" i="5"/>
  <c r="V1921" i="5"/>
  <c r="T1921" i="5"/>
  <c r="U1921" i="5" s="1"/>
  <c r="S1921" i="5"/>
  <c r="V1932" i="5"/>
  <c r="T1932" i="5"/>
  <c r="U1932" i="5" s="1"/>
  <c r="S1932" i="5"/>
  <c r="S381" i="5"/>
  <c r="V381" i="5"/>
  <c r="T381" i="5"/>
  <c r="U381" i="5" s="1"/>
  <c r="T426" i="5"/>
  <c r="U426" i="5" s="1"/>
  <c r="V359" i="5"/>
  <c r="T359" i="5"/>
  <c r="U359" i="5" s="1"/>
  <c r="S359" i="5"/>
  <c r="V110" i="5"/>
  <c r="S110" i="5"/>
  <c r="T110" i="5"/>
  <c r="U110" i="5" s="1"/>
  <c r="V949" i="5"/>
  <c r="T949" i="5"/>
  <c r="U949" i="5" s="1"/>
  <c r="S949" i="5"/>
  <c r="T727" i="5"/>
  <c r="U727" i="5" s="1"/>
  <c r="S727" i="5"/>
  <c r="V727" i="5"/>
  <c r="V1315" i="5"/>
  <c r="T1315" i="5"/>
  <c r="U1315" i="5" s="1"/>
  <c r="S1315" i="5"/>
  <c r="V2040" i="5"/>
  <c r="S2040" i="5"/>
  <c r="T2040" i="5"/>
  <c r="U2040" i="5" s="1"/>
  <c r="V1351" i="5"/>
  <c r="T1351" i="5"/>
  <c r="U1351" i="5" s="1"/>
  <c r="S1351" i="5"/>
  <c r="T2314" i="5"/>
  <c r="U2314" i="5" s="1"/>
  <c r="V2314" i="5"/>
  <c r="S2314" i="5"/>
  <c r="V503" i="5"/>
  <c r="S503" i="5"/>
  <c r="T503" i="5"/>
  <c r="U503" i="5" s="1"/>
  <c r="T421" i="5"/>
  <c r="U421" i="5" s="1"/>
  <c r="S421" i="5"/>
  <c r="V421" i="5"/>
  <c r="T621" i="5"/>
  <c r="U621" i="5" s="1"/>
  <c r="S621" i="5"/>
  <c r="V621" i="5"/>
  <c r="T1042" i="5"/>
  <c r="U1042" i="5" s="1"/>
  <c r="V1042" i="5"/>
  <c r="S1042" i="5"/>
  <c r="V849" i="5"/>
  <c r="T849" i="5"/>
  <c r="U849" i="5" s="1"/>
  <c r="S849" i="5"/>
  <c r="V728" i="5"/>
  <c r="T728" i="5"/>
  <c r="U728" i="5" s="1"/>
  <c r="S728" i="5"/>
  <c r="T1228" i="5"/>
  <c r="U1228" i="5" s="1"/>
  <c r="V1228" i="5"/>
  <c r="S1228" i="5"/>
  <c r="V1959" i="5"/>
  <c r="T1959" i="5"/>
  <c r="U1959" i="5" s="1"/>
  <c r="S1959" i="5"/>
  <c r="T1933" i="5"/>
  <c r="U1933" i="5" s="1"/>
  <c r="T2863" i="5"/>
  <c r="U2863" i="5" s="1"/>
  <c r="V2863" i="5"/>
  <c r="S2863" i="5"/>
  <c r="S973" i="5"/>
  <c r="T973" i="5"/>
  <c r="U973" i="5" s="1"/>
  <c r="V973" i="5"/>
  <c r="S407" i="5"/>
  <c r="T31" i="5"/>
  <c r="U31" i="5" s="1"/>
  <c r="S31" i="5"/>
  <c r="V31" i="5"/>
  <c r="V758" i="5"/>
  <c r="S758" i="5"/>
  <c r="T758" i="5"/>
  <c r="U758" i="5" s="1"/>
  <c r="V1587" i="5"/>
  <c r="S1587" i="5"/>
  <c r="T1587" i="5"/>
  <c r="U1587" i="5" s="1"/>
  <c r="V1815" i="5"/>
  <c r="T1815" i="5"/>
  <c r="U1815" i="5" s="1"/>
  <c r="S1815" i="5"/>
  <c r="V1890" i="5"/>
  <c r="T1890" i="5"/>
  <c r="U1890" i="5" s="1"/>
  <c r="S1890" i="5"/>
  <c r="T2413" i="5"/>
  <c r="U2413" i="5" s="1"/>
  <c r="V2876" i="5"/>
  <c r="T2876" i="5"/>
  <c r="U2876" i="5" s="1"/>
  <c r="S2876" i="5"/>
  <c r="T101" i="5"/>
  <c r="U101" i="5" s="1"/>
  <c r="T981" i="5"/>
  <c r="U981" i="5" s="1"/>
  <c r="V2889" i="5"/>
  <c r="T2889" i="5"/>
  <c r="U2889" i="5" s="1"/>
  <c r="S2889" i="5"/>
  <c r="V2500" i="5"/>
  <c r="T2500" i="5"/>
  <c r="U2500" i="5" s="1"/>
  <c r="S2500" i="5"/>
  <c r="T3432" i="5"/>
  <c r="U3432" i="5" s="1"/>
  <c r="S3432" i="5"/>
  <c r="V3432" i="5"/>
  <c r="T4340" i="5"/>
  <c r="U4340" i="5" s="1"/>
  <c r="S4340" i="5"/>
  <c r="V4340" i="5"/>
  <c r="V4585" i="5"/>
  <c r="T4585" i="5"/>
  <c r="U4585" i="5" s="1"/>
  <c r="S4585" i="5"/>
  <c r="S4843" i="5"/>
  <c r="T4843" i="5"/>
  <c r="U4843" i="5" s="1"/>
  <c r="V4843" i="5"/>
  <c r="V4744" i="5"/>
  <c r="T4744" i="5"/>
  <c r="U4744" i="5" s="1"/>
  <c r="S4744" i="5"/>
  <c r="T5406" i="5"/>
  <c r="U5406" i="5" s="1"/>
  <c r="V5406" i="5"/>
  <c r="S5406" i="5"/>
  <c r="V6321" i="5"/>
  <c r="T6321" i="5"/>
  <c r="U6321" i="5" s="1"/>
  <c r="S6321" i="5"/>
  <c r="V6333" i="5"/>
  <c r="T6333" i="5"/>
  <c r="U6333" i="5" s="1"/>
  <c r="S6333" i="5"/>
  <c r="V6550" i="5"/>
  <c r="S6550" i="5"/>
  <c r="T6550" i="5"/>
  <c r="U6550" i="5" s="1"/>
  <c r="V6664" i="5"/>
  <c r="T6664" i="5"/>
  <c r="U6664" i="5" s="1"/>
  <c r="S6664" i="5"/>
  <c r="V7102" i="5"/>
  <c r="T7102" i="5"/>
  <c r="U7102" i="5" s="1"/>
  <c r="S7102" i="5"/>
  <c r="V7673" i="5"/>
  <c r="T7673" i="5"/>
  <c r="U7673" i="5" s="1"/>
  <c r="S7673" i="5"/>
  <c r="V7804" i="5"/>
  <c r="T7804" i="5"/>
  <c r="U7804" i="5" s="1"/>
  <c r="S7804" i="5"/>
  <c r="V7960" i="5"/>
  <c r="S7960" i="5"/>
  <c r="T7960" i="5"/>
  <c r="U7960" i="5" s="1"/>
  <c r="S34" i="5"/>
  <c r="T1036" i="5"/>
  <c r="U1036" i="5" s="1"/>
  <c r="V2785" i="5"/>
  <c r="T2785" i="5"/>
  <c r="U2785" i="5" s="1"/>
  <c r="S2785" i="5"/>
  <c r="S2552" i="5"/>
  <c r="T2552" i="5"/>
  <c r="U2552" i="5" s="1"/>
  <c r="V2552" i="5"/>
  <c r="T2981" i="5"/>
  <c r="U2981" i="5" s="1"/>
  <c r="V2572" i="5"/>
  <c r="T2572" i="5"/>
  <c r="U2572" i="5" s="1"/>
  <c r="S2572" i="5"/>
  <c r="V3017" i="5"/>
  <c r="T3017" i="5"/>
  <c r="U3017" i="5" s="1"/>
  <c r="S3017" i="5"/>
  <c r="V3147" i="5"/>
  <c r="T3147" i="5"/>
  <c r="U3147" i="5" s="1"/>
  <c r="S3147" i="5"/>
  <c r="S3150" i="5"/>
  <c r="V3150" i="5"/>
  <c r="T3150" i="5"/>
  <c r="U3150" i="5" s="1"/>
  <c r="V3487" i="5"/>
  <c r="S3487" i="5"/>
  <c r="T3487" i="5"/>
  <c r="U3487" i="5" s="1"/>
  <c r="V3712" i="5"/>
  <c r="T3712" i="5"/>
  <c r="U3712" i="5" s="1"/>
  <c r="S3712" i="5"/>
  <c r="S3824" i="5"/>
  <c r="V3824" i="5"/>
  <c r="T3824" i="5"/>
  <c r="U3824" i="5" s="1"/>
  <c r="S4646" i="5"/>
  <c r="V4646" i="5"/>
  <c r="T4646" i="5"/>
  <c r="U4646" i="5" s="1"/>
  <c r="V4990" i="5"/>
  <c r="T4990" i="5"/>
  <c r="U4990" i="5" s="1"/>
  <c r="S4990" i="5"/>
  <c r="T4572" i="5"/>
  <c r="U4572" i="5" s="1"/>
  <c r="V4572" i="5"/>
  <c r="S4572" i="5"/>
  <c r="T5510" i="5"/>
  <c r="U5510" i="5" s="1"/>
  <c r="S5510" i="5"/>
  <c r="V5510" i="5"/>
  <c r="S5640" i="5"/>
  <c r="V5640" i="5"/>
  <c r="T5640" i="5"/>
  <c r="U5640" i="5" s="1"/>
  <c r="V5667" i="5"/>
  <c r="T5667" i="5"/>
  <c r="U5667" i="5" s="1"/>
  <c r="S5667" i="5"/>
  <c r="V5820" i="5"/>
  <c r="T5820" i="5"/>
  <c r="U5820" i="5" s="1"/>
  <c r="S5820" i="5"/>
  <c r="T6698" i="5"/>
  <c r="U6698" i="5" s="1"/>
  <c r="V6698" i="5"/>
  <c r="S6698" i="5"/>
  <c r="S1308" i="5"/>
  <c r="T2172" i="5"/>
  <c r="U2172" i="5" s="1"/>
  <c r="S2473" i="5"/>
  <c r="T3108" i="5"/>
  <c r="U3108" i="5" s="1"/>
  <c r="S3108" i="5"/>
  <c r="V3108" i="5"/>
  <c r="V2872" i="5"/>
  <c r="V2509" i="5"/>
  <c r="T2509" i="5"/>
  <c r="U2509" i="5" s="1"/>
  <c r="S2509" i="5"/>
  <c r="S2522" i="5"/>
  <c r="T2522" i="5"/>
  <c r="U2522" i="5" s="1"/>
  <c r="V2522" i="5"/>
  <c r="V3050" i="5"/>
  <c r="T3050" i="5"/>
  <c r="U3050" i="5" s="1"/>
  <c r="S3050" i="5"/>
  <c r="V3536" i="5"/>
  <c r="T3536" i="5"/>
  <c r="U3536" i="5" s="1"/>
  <c r="S3536" i="5"/>
  <c r="V3718" i="5"/>
  <c r="T3718" i="5"/>
  <c r="U3718" i="5" s="1"/>
  <c r="S3718" i="5"/>
  <c r="V4439" i="5"/>
  <c r="T4439" i="5"/>
  <c r="U4439" i="5" s="1"/>
  <c r="S4439" i="5"/>
  <c r="T5007" i="5"/>
  <c r="U5007" i="5" s="1"/>
  <c r="V5007" i="5"/>
  <c r="S5007" i="5"/>
  <c r="S5040" i="5"/>
  <c r="V5040" i="5"/>
  <c r="T5040" i="5"/>
  <c r="U5040" i="5" s="1"/>
  <c r="V4977" i="5"/>
  <c r="V5480" i="5"/>
  <c r="V5654" i="5"/>
  <c r="T5654" i="5"/>
  <c r="U5654" i="5" s="1"/>
  <c r="S5654" i="5"/>
  <c r="T5831" i="5"/>
  <c r="U5831" i="5" s="1"/>
  <c r="S5831" i="5"/>
  <c r="V5831" i="5"/>
  <c r="T6998" i="5"/>
  <c r="U6998" i="5" s="1"/>
  <c r="V6998" i="5"/>
  <c r="S6998" i="5"/>
  <c r="V7430" i="5"/>
  <c r="T7430" i="5"/>
  <c r="U7430" i="5" s="1"/>
  <c r="S7430" i="5"/>
  <c r="S13" i="5"/>
  <c r="T1723" i="5"/>
  <c r="U1723" i="5" s="1"/>
  <c r="S2343" i="5"/>
  <c r="V3158" i="5"/>
  <c r="T3158" i="5"/>
  <c r="U3158" i="5" s="1"/>
  <c r="S3158" i="5"/>
  <c r="V2542" i="5"/>
  <c r="T2542" i="5"/>
  <c r="U2542" i="5" s="1"/>
  <c r="S2542" i="5"/>
  <c r="V3194" i="5"/>
  <c r="T3194" i="5"/>
  <c r="U3194" i="5" s="1"/>
  <c r="S3194" i="5"/>
  <c r="T3058" i="5"/>
  <c r="U3058" i="5" s="1"/>
  <c r="S3058" i="5"/>
  <c r="V3058" i="5"/>
  <c r="S3057" i="5"/>
  <c r="V3057" i="5"/>
  <c r="T3057" i="5"/>
  <c r="U3057" i="5" s="1"/>
  <c r="T3112" i="5"/>
  <c r="U3112" i="5" s="1"/>
  <c r="S3112" i="5"/>
  <c r="V3112" i="5"/>
  <c r="V3302" i="5"/>
  <c r="T3302" i="5"/>
  <c r="U3302" i="5" s="1"/>
  <c r="S3302" i="5"/>
  <c r="V3255" i="5"/>
  <c r="T3255" i="5"/>
  <c r="U3255" i="5" s="1"/>
  <c r="S3255" i="5"/>
  <c r="V3754" i="5"/>
  <c r="T3754" i="5"/>
  <c r="U3754" i="5" s="1"/>
  <c r="S3754" i="5"/>
  <c r="T3625" i="5"/>
  <c r="U3625" i="5" s="1"/>
  <c r="V4537" i="5"/>
  <c r="T4537" i="5"/>
  <c r="U4537" i="5" s="1"/>
  <c r="S4537" i="5"/>
  <c r="V4143" i="5"/>
  <c r="T4143" i="5"/>
  <c r="U4143" i="5" s="1"/>
  <c r="S4143" i="5"/>
  <c r="V4570" i="5"/>
  <c r="S4570" i="5"/>
  <c r="T4570" i="5"/>
  <c r="U4570" i="5" s="1"/>
  <c r="T4320" i="5"/>
  <c r="U4320" i="5" s="1"/>
  <c r="V4320" i="5"/>
  <c r="S4320" i="5"/>
  <c r="V4919" i="5"/>
  <c r="T4919" i="5"/>
  <c r="U4919" i="5" s="1"/>
  <c r="S4919" i="5"/>
  <c r="V4841" i="5"/>
  <c r="S4841" i="5"/>
  <c r="T4841" i="5"/>
  <c r="U4841" i="5" s="1"/>
  <c r="T5158" i="5"/>
  <c r="U5158" i="5" s="1"/>
  <c r="V5158" i="5"/>
  <c r="S5158" i="5"/>
  <c r="V5541" i="5"/>
  <c r="T5541" i="5"/>
  <c r="U5541" i="5" s="1"/>
  <c r="S5541" i="5"/>
  <c r="T5378" i="5"/>
  <c r="U5378" i="5" s="1"/>
  <c r="V5378" i="5"/>
  <c r="S5378" i="5"/>
  <c r="V5648" i="5"/>
  <c r="S5648" i="5"/>
  <c r="T5648" i="5"/>
  <c r="U5648" i="5" s="1"/>
  <c r="T5582" i="5"/>
  <c r="U5582" i="5" s="1"/>
  <c r="S5582" i="5"/>
  <c r="V5582" i="5"/>
  <c r="T5822" i="5"/>
  <c r="U5822" i="5" s="1"/>
  <c r="V6261" i="5"/>
  <c r="T6261" i="5"/>
  <c r="U6261" i="5" s="1"/>
  <c r="S6261" i="5"/>
  <c r="V6079" i="5"/>
  <c r="T6079" i="5"/>
  <c r="U6079" i="5" s="1"/>
  <c r="S6079" i="5"/>
  <c r="V6351" i="5"/>
  <c r="T6351" i="5"/>
  <c r="U6351" i="5" s="1"/>
  <c r="S6351" i="5"/>
  <c r="V6850" i="5"/>
  <c r="T6850" i="5"/>
  <c r="U6850" i="5" s="1"/>
  <c r="S6850" i="5"/>
  <c r="S6913" i="5"/>
  <c r="V6913" i="5"/>
  <c r="T6913" i="5"/>
  <c r="U6913" i="5" s="1"/>
  <c r="S7393" i="5"/>
  <c r="V7393" i="5"/>
  <c r="T7393" i="5"/>
  <c r="U7393" i="5" s="1"/>
  <c r="S40" i="5"/>
  <c r="S823" i="5"/>
  <c r="S1930" i="5"/>
  <c r="V2942" i="5"/>
  <c r="T2942" i="5"/>
  <c r="U2942" i="5" s="1"/>
  <c r="S2942" i="5"/>
  <c r="T2512" i="5"/>
  <c r="U2512" i="5" s="1"/>
  <c r="S2512" i="5"/>
  <c r="V2512" i="5"/>
  <c r="T3270" i="5"/>
  <c r="U3270" i="5" s="1"/>
  <c r="V3270" i="5"/>
  <c r="S3270" i="5"/>
  <c r="V3113" i="5"/>
  <c r="T3113" i="5"/>
  <c r="U3113" i="5" s="1"/>
  <c r="S3113" i="5"/>
  <c r="V3332" i="5"/>
  <c r="T3332" i="5"/>
  <c r="U3332" i="5" s="1"/>
  <c r="S3332" i="5"/>
  <c r="V2969" i="5"/>
  <c r="T2969" i="5"/>
  <c r="U2969" i="5" s="1"/>
  <c r="S2969" i="5"/>
  <c r="V3808" i="5"/>
  <c r="T3808" i="5"/>
  <c r="U3808" i="5" s="1"/>
  <c r="S3808" i="5"/>
  <c r="V4033" i="5"/>
  <c r="T4033" i="5"/>
  <c r="U4033" i="5" s="1"/>
  <c r="S4033" i="5"/>
  <c r="S3847" i="5"/>
  <c r="V4376" i="5"/>
  <c r="T4376" i="5"/>
  <c r="U4376" i="5" s="1"/>
  <c r="S4376" i="5"/>
  <c r="T4416" i="5"/>
  <c r="U4416" i="5" s="1"/>
  <c r="V4416" i="5"/>
  <c r="S4416" i="5"/>
  <c r="V4858" i="5"/>
  <c r="T4858" i="5"/>
  <c r="U4858" i="5" s="1"/>
  <c r="S4858" i="5"/>
  <c r="T5546" i="5"/>
  <c r="U5546" i="5" s="1"/>
  <c r="V5546" i="5"/>
  <c r="S5546" i="5"/>
  <c r="V5459" i="5"/>
  <c r="T5459" i="5"/>
  <c r="U5459" i="5" s="1"/>
  <c r="S5459" i="5"/>
  <c r="T5835" i="5"/>
  <c r="U5835" i="5" s="1"/>
  <c r="S5835" i="5"/>
  <c r="V5835" i="5"/>
  <c r="T6029" i="5"/>
  <c r="U6029" i="5" s="1"/>
  <c r="S6029" i="5"/>
  <c r="V6029" i="5"/>
  <c r="V6159" i="5"/>
  <c r="T6513" i="5"/>
  <c r="U6513" i="5" s="1"/>
  <c r="V6513" i="5"/>
  <c r="S6513" i="5"/>
  <c r="S6797" i="5"/>
  <c r="V6797" i="5"/>
  <c r="T6797" i="5"/>
  <c r="U6797" i="5" s="1"/>
  <c r="V7072" i="5"/>
  <c r="T7072" i="5"/>
  <c r="U7072" i="5" s="1"/>
  <c r="S7072" i="5"/>
  <c r="V7006" i="5"/>
  <c r="T7006" i="5"/>
  <c r="U7006" i="5" s="1"/>
  <c r="S7006" i="5"/>
  <c r="T7234" i="5"/>
  <c r="U7234" i="5" s="1"/>
  <c r="V7234" i="5"/>
  <c r="S7234" i="5"/>
  <c r="T7308" i="5"/>
  <c r="U7308" i="5" s="1"/>
  <c r="V7308" i="5"/>
  <c r="S7308" i="5"/>
  <c r="T7541" i="5"/>
  <c r="U7541" i="5" s="1"/>
  <c r="V7541" i="5"/>
  <c r="S7541" i="5"/>
  <c r="V3077" i="5"/>
  <c r="T3077" i="5"/>
  <c r="U3077" i="5" s="1"/>
  <c r="S3077" i="5"/>
  <c r="S2420" i="5"/>
  <c r="T2420" i="5"/>
  <c r="U2420" i="5" s="1"/>
  <c r="V2420" i="5"/>
  <c r="S2780" i="5"/>
  <c r="T2780" i="5"/>
  <c r="U2780" i="5" s="1"/>
  <c r="V2780" i="5"/>
  <c r="S2612" i="5"/>
  <c r="T2612" i="5"/>
  <c r="U2612" i="5" s="1"/>
  <c r="V2612" i="5"/>
  <c r="S3129" i="5"/>
  <c r="V3129" i="5"/>
  <c r="T3129" i="5"/>
  <c r="U3129" i="5" s="1"/>
  <c r="T3360" i="5"/>
  <c r="U3360" i="5" s="1"/>
  <c r="V3360" i="5"/>
  <c r="S3360" i="5"/>
  <c r="V3238" i="5"/>
  <c r="T3238" i="5"/>
  <c r="U3238" i="5" s="1"/>
  <c r="S3238" i="5"/>
  <c r="V4228" i="5"/>
  <c r="T4228" i="5"/>
  <c r="U4228" i="5" s="1"/>
  <c r="S4228" i="5"/>
  <c r="T4338" i="5"/>
  <c r="U4338" i="5" s="1"/>
  <c r="V4338" i="5"/>
  <c r="S4338" i="5"/>
  <c r="T4885" i="5"/>
  <c r="U4885" i="5" s="1"/>
  <c r="S4885" i="5"/>
  <c r="V4885" i="5"/>
  <c r="S4955" i="5"/>
  <c r="V4955" i="5"/>
  <c r="T4955" i="5"/>
  <c r="U4955" i="5" s="1"/>
  <c r="T5400" i="5"/>
  <c r="U5400" i="5" s="1"/>
  <c r="S5400" i="5"/>
  <c r="V5400" i="5"/>
  <c r="S5888" i="5"/>
  <c r="T5888" i="5"/>
  <c r="U5888" i="5" s="1"/>
  <c r="V5888" i="5"/>
  <c r="T6068" i="5"/>
  <c r="U6068" i="5" s="1"/>
  <c r="S6068" i="5"/>
  <c r="V6068" i="5"/>
  <c r="T6531" i="5"/>
  <c r="U6531" i="5" s="1"/>
  <c r="V6531" i="5"/>
  <c r="S6531" i="5"/>
  <c r="V6508" i="5"/>
  <c r="T6508" i="5"/>
  <c r="U6508" i="5" s="1"/>
  <c r="S6508" i="5"/>
  <c r="V6851" i="5"/>
  <c r="T6851" i="5"/>
  <c r="U6851" i="5" s="1"/>
  <c r="S6851" i="5"/>
  <c r="T7248" i="5"/>
  <c r="U7248" i="5" s="1"/>
  <c r="V7248" i="5"/>
  <c r="S7248" i="5"/>
  <c r="T7514" i="5"/>
  <c r="U7514" i="5" s="1"/>
  <c r="V7729" i="5"/>
  <c r="T7729" i="5"/>
  <c r="U7729" i="5" s="1"/>
  <c r="S7729" i="5"/>
  <c r="V7789" i="5"/>
  <c r="S7789" i="5"/>
  <c r="T7789" i="5"/>
  <c r="U7789" i="5" s="1"/>
  <c r="T7748" i="5"/>
  <c r="U7748" i="5" s="1"/>
  <c r="V7748" i="5"/>
  <c r="S7748" i="5"/>
  <c r="T8019" i="5"/>
  <c r="U8019" i="5" s="1"/>
  <c r="V8019" i="5"/>
  <c r="S8019" i="5"/>
  <c r="V2724" i="5"/>
  <c r="T2724" i="5"/>
  <c r="U2724" i="5" s="1"/>
  <c r="S2724" i="5"/>
  <c r="S2960" i="5"/>
  <c r="T2901" i="5"/>
  <c r="U2901" i="5" s="1"/>
  <c r="S2901" i="5"/>
  <c r="V2901" i="5"/>
  <c r="S2618" i="5"/>
  <c r="T2618" i="5"/>
  <c r="U2618" i="5" s="1"/>
  <c r="V2618" i="5"/>
  <c r="T3184" i="5"/>
  <c r="U3184" i="5" s="1"/>
  <c r="S3184" i="5"/>
  <c r="V3184" i="5"/>
  <c r="S3325" i="5"/>
  <c r="V3998" i="5"/>
  <c r="T3998" i="5"/>
  <c r="U3998" i="5" s="1"/>
  <c r="S3998" i="5"/>
  <c r="T4170" i="5"/>
  <c r="U4170" i="5" s="1"/>
  <c r="S4170" i="5"/>
  <c r="V4170" i="5"/>
  <c r="V4203" i="5"/>
  <c r="T4203" i="5"/>
  <c r="U4203" i="5" s="1"/>
  <c r="S4203" i="5"/>
  <c r="T4216" i="5"/>
  <c r="U4216" i="5" s="1"/>
  <c r="V4371" i="5"/>
  <c r="T4371" i="5"/>
  <c r="U4371" i="5" s="1"/>
  <c r="S4371" i="5"/>
  <c r="S4417" i="5"/>
  <c r="S4901" i="5"/>
  <c r="T4901" i="5"/>
  <c r="U4901" i="5" s="1"/>
  <c r="V4901" i="5"/>
  <c r="V4787" i="5"/>
  <c r="S4787" i="5"/>
  <c r="T4787" i="5"/>
  <c r="U4787" i="5" s="1"/>
  <c r="S5268" i="5"/>
  <c r="V5268" i="5"/>
  <c r="T5268" i="5"/>
  <c r="U5268" i="5" s="1"/>
  <c r="V5688" i="5"/>
  <c r="S5688" i="5"/>
  <c r="T5688" i="5"/>
  <c r="U5688" i="5" s="1"/>
  <c r="S5696" i="5"/>
  <c r="T5924" i="5"/>
  <c r="U5924" i="5" s="1"/>
  <c r="V6389" i="5"/>
  <c r="S6389" i="5"/>
  <c r="T6389" i="5"/>
  <c r="U6389" i="5" s="1"/>
  <c r="T6470" i="5"/>
  <c r="U6470" i="5" s="1"/>
  <c r="V6470" i="5"/>
  <c r="S6470" i="5"/>
  <c r="T6740" i="5"/>
  <c r="U6740" i="5" s="1"/>
  <c r="V6740" i="5"/>
  <c r="S6740" i="5"/>
  <c r="T6799" i="5"/>
  <c r="U6799" i="5" s="1"/>
  <c r="V6904" i="5"/>
  <c r="S6904" i="5"/>
  <c r="T6904" i="5"/>
  <c r="U6904" i="5" s="1"/>
  <c r="V7078" i="5"/>
  <c r="T7078" i="5"/>
  <c r="U7078" i="5" s="1"/>
  <c r="S7078" i="5"/>
  <c r="T7320" i="5"/>
  <c r="U7320" i="5" s="1"/>
  <c r="V7320" i="5"/>
  <c r="S7320" i="5"/>
  <c r="V7530" i="5"/>
  <c r="T7530" i="5"/>
  <c r="U7530" i="5" s="1"/>
  <c r="S7530" i="5"/>
  <c r="T7639" i="5"/>
  <c r="U7639" i="5" s="1"/>
  <c r="S7639" i="5"/>
  <c r="V7639" i="5"/>
  <c r="T7784" i="5"/>
  <c r="U7784" i="5" s="1"/>
  <c r="V7784" i="5"/>
  <c r="S7784" i="5"/>
  <c r="V2448" i="5"/>
  <c r="S2448" i="5"/>
  <c r="T2448" i="5"/>
  <c r="U2448" i="5" s="1"/>
  <c r="V2788" i="5"/>
  <c r="T2788" i="5"/>
  <c r="U2788" i="5" s="1"/>
  <c r="S2788" i="5"/>
  <c r="V3500" i="5"/>
  <c r="T3500" i="5"/>
  <c r="U3500" i="5" s="1"/>
  <c r="S3500" i="5"/>
  <c r="T3344" i="5"/>
  <c r="U3344" i="5" s="1"/>
  <c r="V3905" i="5"/>
  <c r="T3905" i="5"/>
  <c r="U3905" i="5" s="1"/>
  <c r="S3905" i="5"/>
  <c r="T4494" i="5"/>
  <c r="U4494" i="5" s="1"/>
  <c r="S4494" i="5"/>
  <c r="V4494" i="5"/>
  <c r="T4887" i="5"/>
  <c r="U4887" i="5" s="1"/>
  <c r="V4887" i="5"/>
  <c r="S4887" i="5"/>
  <c r="T4969" i="5"/>
  <c r="U4969" i="5" s="1"/>
  <c r="S5262" i="5"/>
  <c r="V5262" i="5"/>
  <c r="T5262" i="5"/>
  <c r="U5262" i="5" s="1"/>
  <c r="S5278" i="5"/>
  <c r="V5278" i="5"/>
  <c r="T5278" i="5"/>
  <c r="U5278" i="5" s="1"/>
  <c r="T5925" i="5"/>
  <c r="U5925" i="5" s="1"/>
  <c r="V5925" i="5"/>
  <c r="S5925" i="5"/>
  <c r="V5805" i="5"/>
  <c r="T5805" i="5"/>
  <c r="U5805" i="5" s="1"/>
  <c r="S5805" i="5"/>
  <c r="T6123" i="5"/>
  <c r="U6123" i="5" s="1"/>
  <c r="V6123" i="5"/>
  <c r="S6123" i="5"/>
  <c r="T6429" i="5"/>
  <c r="U6429" i="5" s="1"/>
  <c r="V6429" i="5"/>
  <c r="S6429" i="5"/>
  <c r="V6777" i="5"/>
  <c r="T6777" i="5"/>
  <c r="U6777" i="5" s="1"/>
  <c r="S6777" i="5"/>
  <c r="S6803" i="5"/>
  <c r="V6803" i="5"/>
  <c r="T6803" i="5"/>
  <c r="U6803" i="5" s="1"/>
  <c r="S6874" i="5"/>
  <c r="V7021" i="5"/>
  <c r="T7233" i="5"/>
  <c r="U7233" i="5" s="1"/>
  <c r="V7233" i="5"/>
  <c r="S7233" i="5"/>
  <c r="V7648" i="5"/>
  <c r="V7892" i="5"/>
  <c r="T7892" i="5"/>
  <c r="U7892" i="5" s="1"/>
  <c r="S7892" i="5"/>
  <c r="V7939" i="5"/>
  <c r="T7939" i="5"/>
  <c r="U7939" i="5" s="1"/>
  <c r="S7939" i="5"/>
  <c r="V2430" i="5"/>
  <c r="T2430" i="5"/>
  <c r="U2430" i="5" s="1"/>
  <c r="S2430" i="5"/>
  <c r="T3330" i="5"/>
  <c r="U3330" i="5" s="1"/>
  <c r="S3330" i="5"/>
  <c r="V3330" i="5"/>
  <c r="V3614" i="5"/>
  <c r="T3614" i="5"/>
  <c r="U3614" i="5" s="1"/>
  <c r="S3614" i="5"/>
  <c r="V3658" i="5"/>
  <c r="T3658" i="5"/>
  <c r="U3658" i="5" s="1"/>
  <c r="S3658" i="5"/>
  <c r="V3901" i="5"/>
  <c r="T3901" i="5"/>
  <c r="U3901" i="5" s="1"/>
  <c r="S3901" i="5"/>
  <c r="T4308" i="5"/>
  <c r="U4308" i="5" s="1"/>
  <c r="V4308" i="5"/>
  <c r="S4308" i="5"/>
  <c r="T4516" i="5"/>
  <c r="U4516" i="5" s="1"/>
  <c r="T4650" i="5"/>
  <c r="U4650" i="5" s="1"/>
  <c r="V4650" i="5"/>
  <c r="S4650" i="5"/>
  <c r="S4558" i="5"/>
  <c r="V4620" i="5"/>
  <c r="T4943" i="5"/>
  <c r="U4943" i="5" s="1"/>
  <c r="V4943" i="5"/>
  <c r="S4943" i="5"/>
  <c r="S5298" i="5"/>
  <c r="T5298" i="5"/>
  <c r="U5298" i="5" s="1"/>
  <c r="V5298" i="5"/>
  <c r="T5912" i="5"/>
  <c r="U5912" i="5" s="1"/>
  <c r="S6360" i="5"/>
  <c r="T6846" i="5"/>
  <c r="U6846" i="5" s="1"/>
  <c r="S6846" i="5"/>
  <c r="V6846" i="5"/>
  <c r="V7054" i="5"/>
  <c r="T7054" i="5"/>
  <c r="U7054" i="5" s="1"/>
  <c r="S7054" i="5"/>
  <c r="V7120" i="5"/>
  <c r="T7120" i="5"/>
  <c r="U7120" i="5" s="1"/>
  <c r="S7120" i="5"/>
  <c r="T7516" i="5"/>
  <c r="U7516" i="5" s="1"/>
  <c r="V7516" i="5"/>
  <c r="S7516" i="5"/>
  <c r="T7386" i="5"/>
  <c r="U7386" i="5" s="1"/>
  <c r="V7710" i="5"/>
  <c r="T7710" i="5"/>
  <c r="U7710" i="5" s="1"/>
  <c r="S7710" i="5"/>
  <c r="S7735" i="5"/>
  <c r="V7735" i="5"/>
  <c r="T7735" i="5"/>
  <c r="U7735" i="5" s="1"/>
  <c r="V8020" i="5"/>
  <c r="S8020" i="5"/>
  <c r="T8020" i="5"/>
  <c r="U8020" i="5" s="1"/>
  <c r="S58" i="5"/>
  <c r="S1311" i="5"/>
  <c r="T1812" i="5"/>
  <c r="U1812" i="5" s="1"/>
  <c r="T2568" i="5"/>
  <c r="U2568" i="5" s="1"/>
  <c r="S2438" i="5"/>
  <c r="T2438" i="5"/>
  <c r="U2438" i="5" s="1"/>
  <c r="V2438" i="5"/>
  <c r="V2319" i="5"/>
  <c r="T2319" i="5"/>
  <c r="U2319" i="5" s="1"/>
  <c r="S2319" i="5"/>
  <c r="V3277" i="5"/>
  <c r="T3277" i="5"/>
  <c r="U3277" i="5" s="1"/>
  <c r="S3277" i="5"/>
  <c r="S3198" i="5"/>
  <c r="V3517" i="5"/>
  <c r="S3517" i="5"/>
  <c r="T3517" i="5"/>
  <c r="U3517" i="5" s="1"/>
  <c r="T3686" i="5"/>
  <c r="U3686" i="5" s="1"/>
  <c r="S3686" i="5"/>
  <c r="V3686" i="5"/>
  <c r="V3941" i="5"/>
  <c r="T3941" i="5"/>
  <c r="U3941" i="5" s="1"/>
  <c r="S3941" i="5"/>
  <c r="V5328" i="5"/>
  <c r="T5328" i="5"/>
  <c r="U5328" i="5" s="1"/>
  <c r="S5328" i="5"/>
  <c r="V4939" i="5"/>
  <c r="T4939" i="5"/>
  <c r="U4939" i="5" s="1"/>
  <c r="S4939" i="5"/>
  <c r="V5154" i="5"/>
  <c r="T5154" i="5"/>
  <c r="U5154" i="5" s="1"/>
  <c r="S5154" i="5"/>
  <c r="V5553" i="5"/>
  <c r="T5553" i="5"/>
  <c r="U5553" i="5" s="1"/>
  <c r="S5553" i="5"/>
  <c r="S6270" i="5"/>
  <c r="T6270" i="5"/>
  <c r="U6270" i="5" s="1"/>
  <c r="V6270" i="5"/>
  <c r="V6449" i="5"/>
  <c r="T6449" i="5"/>
  <c r="U6449" i="5" s="1"/>
  <c r="S6449" i="5"/>
  <c r="V6688" i="5"/>
  <c r="T6688" i="5"/>
  <c r="U6688" i="5" s="1"/>
  <c r="S6688" i="5"/>
  <c r="S6778" i="5"/>
  <c r="V6778" i="5"/>
  <c r="T6778" i="5"/>
  <c r="U6778" i="5" s="1"/>
  <c r="T7009" i="5"/>
  <c r="U7009" i="5" s="1"/>
  <c r="S7059" i="5"/>
  <c r="T7344" i="5"/>
  <c r="U7344" i="5" s="1"/>
  <c r="V7344" i="5"/>
  <c r="S7344" i="5"/>
  <c r="T7244" i="5"/>
  <c r="U7244" i="5" s="1"/>
  <c r="V7426" i="5"/>
  <c r="T7426" i="5"/>
  <c r="U7426" i="5" s="1"/>
  <c r="S7426" i="5"/>
  <c r="S7692" i="5"/>
  <c r="V7692" i="5"/>
  <c r="T7692" i="5"/>
  <c r="U7692" i="5" s="1"/>
  <c r="V7749" i="5"/>
  <c r="S7749" i="5"/>
  <c r="T7749" i="5"/>
  <c r="U7749" i="5" s="1"/>
  <c r="S2530" i="5"/>
  <c r="S2786" i="5"/>
  <c r="T2786" i="5"/>
  <c r="U2786" i="5" s="1"/>
  <c r="V2786" i="5"/>
  <c r="T3494" i="5"/>
  <c r="U3494" i="5" s="1"/>
  <c r="V3494" i="5"/>
  <c r="S3494" i="5"/>
  <c r="V3236" i="5"/>
  <c r="T3236" i="5"/>
  <c r="U3236" i="5" s="1"/>
  <c r="S3236" i="5"/>
  <c r="T4028" i="5"/>
  <c r="U4028" i="5" s="1"/>
  <c r="S4028" i="5"/>
  <c r="V4028" i="5"/>
  <c r="V3995" i="5"/>
  <c r="T3995" i="5"/>
  <c r="U3995" i="5" s="1"/>
  <c r="S3995" i="5"/>
  <c r="T3835" i="5"/>
  <c r="U3835" i="5" s="1"/>
  <c r="S4640" i="5"/>
  <c r="V4640" i="5"/>
  <c r="T4640" i="5"/>
  <c r="U4640" i="5" s="1"/>
  <c r="V4447" i="5"/>
  <c r="T4447" i="5"/>
  <c r="U4447" i="5" s="1"/>
  <c r="S4447" i="5"/>
  <c r="V4678" i="5"/>
  <c r="S4678" i="5"/>
  <c r="T4678" i="5"/>
  <c r="U4678" i="5" s="1"/>
  <c r="V5081" i="5"/>
  <c r="T5081" i="5"/>
  <c r="U5081" i="5" s="1"/>
  <c r="S5081" i="5"/>
  <c r="V5603" i="5"/>
  <c r="S6155" i="5"/>
  <c r="V6155" i="5"/>
  <c r="T6155" i="5"/>
  <c r="U6155" i="5" s="1"/>
  <c r="V6335" i="5"/>
  <c r="T6335" i="5"/>
  <c r="U6335" i="5" s="1"/>
  <c r="S6335" i="5"/>
  <c r="V6628" i="5"/>
  <c r="T6628" i="5"/>
  <c r="U6628" i="5" s="1"/>
  <c r="S6628" i="5"/>
  <c r="S6585" i="5"/>
  <c r="T6749" i="5"/>
  <c r="U6749" i="5" s="1"/>
  <c r="S7381" i="5"/>
  <c r="T7487" i="5"/>
  <c r="U7487" i="5" s="1"/>
  <c r="V7487" i="5"/>
  <c r="S7487" i="5"/>
  <c r="V7592" i="5"/>
  <c r="T7592" i="5"/>
  <c r="U7592" i="5" s="1"/>
  <c r="S7592" i="5"/>
  <c r="S7987" i="5"/>
  <c r="V7987" i="5"/>
  <c r="T7987" i="5"/>
  <c r="U7987" i="5" s="1"/>
  <c r="V2355" i="5"/>
  <c r="T2355" i="5"/>
  <c r="U2355" i="5" s="1"/>
  <c r="S2355" i="5"/>
  <c r="V2879" i="5"/>
  <c r="T2879" i="5"/>
  <c r="U2879" i="5" s="1"/>
  <c r="S2879" i="5"/>
  <c r="S2564" i="5"/>
  <c r="T2564" i="5"/>
  <c r="U2564" i="5" s="1"/>
  <c r="V2564" i="5"/>
  <c r="S2985" i="5"/>
  <c r="T2985" i="5"/>
  <c r="U2985" i="5" s="1"/>
  <c r="V2985" i="5"/>
  <c r="S2576" i="5"/>
  <c r="T2576" i="5"/>
  <c r="U2576" i="5" s="1"/>
  <c r="V2576" i="5"/>
  <c r="S3078" i="5"/>
  <c r="V3078" i="5"/>
  <c r="T3078" i="5"/>
  <c r="U3078" i="5" s="1"/>
  <c r="S3229" i="5"/>
  <c r="V3229" i="5"/>
  <c r="T3229" i="5"/>
  <c r="U3229" i="5" s="1"/>
  <c r="V3568" i="5"/>
  <c r="T3568" i="5"/>
  <c r="U3568" i="5" s="1"/>
  <c r="S3568" i="5"/>
  <c r="V3635" i="5"/>
  <c r="S3635" i="5"/>
  <c r="T3635" i="5"/>
  <c r="U3635" i="5" s="1"/>
  <c r="V4055" i="5"/>
  <c r="T4055" i="5"/>
  <c r="U4055" i="5" s="1"/>
  <c r="S4055" i="5"/>
  <c r="T4767" i="5"/>
  <c r="U4767" i="5" s="1"/>
  <c r="V4767" i="5"/>
  <c r="S4767" i="5"/>
  <c r="V5099" i="5"/>
  <c r="T5099" i="5"/>
  <c r="U5099" i="5" s="1"/>
  <c r="S5099" i="5"/>
  <c r="V5270" i="5"/>
  <c r="T5270" i="5"/>
  <c r="U5270" i="5" s="1"/>
  <c r="S5270" i="5"/>
  <c r="V5046" i="5"/>
  <c r="S5046" i="5"/>
  <c r="T5046" i="5"/>
  <c r="U5046" i="5" s="1"/>
  <c r="S5613" i="5"/>
  <c r="V5613" i="5"/>
  <c r="T5613" i="5"/>
  <c r="U5613" i="5" s="1"/>
  <c r="V5672" i="5"/>
  <c r="S5672" i="5"/>
  <c r="T5672" i="5"/>
  <c r="U5672" i="5" s="1"/>
  <c r="V5642" i="5"/>
  <c r="T5642" i="5"/>
  <c r="U5642" i="5" s="1"/>
  <c r="S5642" i="5"/>
  <c r="V6024" i="5"/>
  <c r="T6024" i="5"/>
  <c r="U6024" i="5" s="1"/>
  <c r="S6024" i="5"/>
  <c r="T6495" i="5"/>
  <c r="U6495" i="5" s="1"/>
  <c r="V6495" i="5"/>
  <c r="S6495" i="5"/>
  <c r="V6832" i="5"/>
  <c r="T6832" i="5"/>
  <c r="U6832" i="5" s="1"/>
  <c r="S6832" i="5"/>
  <c r="V7134" i="5"/>
  <c r="T7134" i="5"/>
  <c r="U7134" i="5" s="1"/>
  <c r="S7134" i="5"/>
  <c r="T7881" i="5"/>
  <c r="U7881" i="5" s="1"/>
  <c r="V7881" i="5"/>
  <c r="S7881" i="5"/>
  <c r="S4147" i="5"/>
  <c r="S4918" i="5"/>
  <c r="V5693" i="5"/>
  <c r="V6347" i="5"/>
  <c r="V6649" i="5"/>
  <c r="S7011" i="5"/>
  <c r="S7585" i="5"/>
  <c r="T7859" i="5"/>
  <c r="U7859" i="5" s="1"/>
  <c r="T3584" i="5"/>
  <c r="U3584" i="5" s="1"/>
  <c r="S3804" i="5"/>
  <c r="V4098" i="5"/>
  <c r="S4192" i="5"/>
  <c r="S4412" i="5"/>
  <c r="V4595" i="5"/>
  <c r="T5105" i="5"/>
  <c r="U5105" i="5" s="1"/>
  <c r="S5723" i="5"/>
  <c r="S6082" i="5"/>
  <c r="T6370" i="5"/>
  <c r="U6370" i="5" s="1"/>
  <c r="V7005" i="5"/>
  <c r="S6948" i="5"/>
  <c r="S3338" i="5"/>
  <c r="S3740" i="5"/>
  <c r="S4183" i="5"/>
  <c r="S4389" i="5"/>
  <c r="V4873" i="5"/>
  <c r="S5351" i="5"/>
  <c r="T5841" i="5"/>
  <c r="U5841" i="5" s="1"/>
  <c r="T5974" i="5"/>
  <c r="U5974" i="5" s="1"/>
  <c r="S6142" i="5"/>
  <c r="S7794" i="5"/>
  <c r="S3840" i="5"/>
  <c r="S4007" i="5"/>
  <c r="T4535" i="5"/>
  <c r="U4535" i="5" s="1"/>
  <c r="T5333" i="5"/>
  <c r="U5333" i="5" s="1"/>
  <c r="V5961" i="5"/>
  <c r="S6184" i="5"/>
  <c r="S6918" i="5"/>
  <c r="T7913" i="5"/>
  <c r="U7913" i="5" s="1"/>
  <c r="S3385" i="5"/>
  <c r="T4134" i="5"/>
  <c r="U4134" i="5" s="1"/>
  <c r="V5042" i="5"/>
  <c r="S5343" i="5"/>
  <c r="V6032" i="5"/>
  <c r="T6136" i="5"/>
  <c r="U6136" i="5" s="1"/>
  <c r="S6430" i="5"/>
  <c r="S6976" i="5"/>
  <c r="T7285" i="5"/>
  <c r="U7285" i="5" s="1"/>
  <c r="T7587" i="5"/>
  <c r="U7587" i="5" s="1"/>
  <c r="S7879" i="5"/>
  <c r="S3404" i="5"/>
  <c r="S4191" i="5"/>
  <c r="S4364" i="5"/>
  <c r="S5236" i="5"/>
  <c r="T5288" i="5"/>
  <c r="U5288" i="5" s="1"/>
  <c r="S5505" i="5"/>
  <c r="S5976" i="5"/>
  <c r="T6119" i="5"/>
  <c r="U6119" i="5" s="1"/>
  <c r="S6831" i="5"/>
  <c r="T6971" i="5"/>
  <c r="U6971" i="5" s="1"/>
  <c r="V7714" i="5"/>
  <c r="S4013" i="5"/>
  <c r="S4280" i="5"/>
  <c r="S4997" i="5"/>
  <c r="S5559" i="5"/>
  <c r="S6135" i="5"/>
  <c r="S6448" i="5"/>
  <c r="S6697" i="5"/>
  <c r="S7157" i="5"/>
  <c r="S7718" i="5"/>
  <c r="S3373" i="5"/>
  <c r="V4081" i="5"/>
  <c r="T4586" i="5"/>
  <c r="U4586" i="5" s="1"/>
  <c r="T4559" i="5"/>
  <c r="U4559" i="5" s="1"/>
  <c r="T5196" i="5"/>
  <c r="U5196" i="5" s="1"/>
  <c r="T5166" i="5"/>
  <c r="U5166" i="5" s="1"/>
  <c r="S5780" i="5"/>
  <c r="S5676" i="5"/>
  <c r="V6232" i="5"/>
  <c r="S6593" i="5"/>
  <c r="S6858" i="5"/>
  <c r="T7726" i="5"/>
  <c r="U7726" i="5" s="1"/>
  <c r="S7903" i="5"/>
  <c r="S3547" i="5"/>
  <c r="V3889" i="5"/>
  <c r="V4379" i="5"/>
  <c r="S4834" i="5"/>
  <c r="T5057" i="5"/>
  <c r="U5057" i="5" s="1"/>
  <c r="S5433" i="5"/>
  <c r="V5859" i="5"/>
  <c r="S6160" i="5"/>
  <c r="V7027" i="5"/>
  <c r="S7080" i="5"/>
  <c r="S7773" i="5"/>
  <c r="T7996" i="5"/>
  <c r="U7996" i="5" s="1"/>
  <c r="S3326" i="5"/>
  <c r="V4026" i="5"/>
  <c r="T4853" i="5"/>
  <c r="U4853" i="5" s="1"/>
  <c r="S5379" i="5"/>
  <c r="T5808" i="5"/>
  <c r="U5808" i="5" s="1"/>
  <c r="V6516" i="5"/>
  <c r="T7334" i="5"/>
  <c r="U7334" i="5" s="1"/>
  <c r="T7616" i="5"/>
  <c r="U7616" i="5" s="1"/>
  <c r="S3149" i="5"/>
  <c r="S3914" i="5"/>
  <c r="S3966" i="5"/>
  <c r="S4306" i="5"/>
  <c r="S4492" i="5"/>
  <c r="S4705" i="5"/>
  <c r="S5852" i="5"/>
  <c r="T5655" i="5"/>
  <c r="U5655" i="5" s="1"/>
  <c r="T6139" i="5"/>
  <c r="U6139" i="5" s="1"/>
  <c r="T6152" i="5"/>
  <c r="U6152" i="5" s="1"/>
  <c r="V6636" i="5"/>
  <c r="T7924" i="5"/>
  <c r="U7924" i="5" s="1"/>
  <c r="S3074" i="5"/>
  <c r="S4224" i="5"/>
  <c r="S4600" i="5"/>
  <c r="T4762" i="5"/>
  <c r="U4762" i="5" s="1"/>
  <c r="S4451" i="5"/>
  <c r="S4774" i="5"/>
  <c r="S5826" i="5"/>
  <c r="S5690" i="5"/>
  <c r="T6324" i="5"/>
  <c r="U6324" i="5" s="1"/>
  <c r="T6919" i="5"/>
  <c r="U6919" i="5" s="1"/>
  <c r="S7236" i="5"/>
  <c r="S7569" i="5"/>
  <c r="V399" i="5"/>
  <c r="T399" i="5"/>
  <c r="U399" i="5" s="1"/>
  <c r="S399" i="5"/>
  <c r="T855" i="5"/>
  <c r="U855" i="5" s="1"/>
  <c r="S855" i="5"/>
  <c r="V855" i="5"/>
  <c r="S1585" i="5"/>
  <c r="T1585" i="5"/>
  <c r="U1585" i="5" s="1"/>
  <c r="V1585" i="5"/>
  <c r="V978" i="5"/>
  <c r="T978" i="5"/>
  <c r="U978" i="5" s="1"/>
  <c r="S978" i="5"/>
  <c r="T667" i="5"/>
  <c r="U667" i="5" s="1"/>
  <c r="S667" i="5"/>
  <c r="V667" i="5"/>
  <c r="S1690" i="5"/>
  <c r="T1690" i="5"/>
  <c r="U1690" i="5" s="1"/>
  <c r="V1690" i="5"/>
  <c r="V2701" i="5"/>
  <c r="T2701" i="5"/>
  <c r="U2701" i="5" s="1"/>
  <c r="S2701" i="5"/>
  <c r="T2062" i="5"/>
  <c r="U2062" i="5" s="1"/>
  <c r="V2062" i="5"/>
  <c r="S2062" i="5"/>
  <c r="V1986" i="5"/>
  <c r="T1986" i="5"/>
  <c r="U1986" i="5" s="1"/>
  <c r="S1986" i="5"/>
  <c r="V2091" i="5"/>
  <c r="T2091" i="5"/>
  <c r="U2091" i="5" s="1"/>
  <c r="S2091" i="5"/>
  <c r="S2146" i="5"/>
  <c r="V2146" i="5"/>
  <c r="T2146" i="5"/>
  <c r="U2146" i="5" s="1"/>
  <c r="V648" i="5"/>
  <c r="T648" i="5"/>
  <c r="U648" i="5" s="1"/>
  <c r="S648" i="5"/>
  <c r="V1455" i="5"/>
  <c r="T1455" i="5"/>
  <c r="U1455" i="5" s="1"/>
  <c r="S1455" i="5"/>
  <c r="T1411" i="5"/>
  <c r="U1411" i="5" s="1"/>
  <c r="S1411" i="5"/>
  <c r="V1411" i="5"/>
  <c r="T1777" i="5"/>
  <c r="U1777" i="5" s="1"/>
  <c r="S1777" i="5"/>
  <c r="V1777" i="5"/>
  <c r="V2256" i="5"/>
  <c r="S2256" i="5"/>
  <c r="T2256" i="5"/>
  <c r="U2256" i="5" s="1"/>
  <c r="V2773" i="5"/>
  <c r="T2773" i="5"/>
  <c r="U2773" i="5" s="1"/>
  <c r="S2773" i="5"/>
  <c r="V2484" i="5"/>
  <c r="T2484" i="5"/>
  <c r="U2484" i="5" s="1"/>
  <c r="S2484" i="5"/>
  <c r="V32" i="5"/>
  <c r="S32" i="5"/>
  <c r="T32" i="5"/>
  <c r="U32" i="5" s="1"/>
  <c r="V486" i="5"/>
  <c r="T486" i="5"/>
  <c r="U486" i="5" s="1"/>
  <c r="S486" i="5"/>
  <c r="T145" i="5"/>
  <c r="U145" i="5" s="1"/>
  <c r="V145" i="5"/>
  <c r="S145" i="5"/>
  <c r="V1743" i="5"/>
  <c r="T1743" i="5"/>
  <c r="U1743" i="5" s="1"/>
  <c r="S1743" i="5"/>
  <c r="T553" i="5"/>
  <c r="U553" i="5" s="1"/>
  <c r="S553" i="5"/>
  <c r="V553" i="5"/>
  <c r="T1753" i="5"/>
  <c r="U1753" i="5" s="1"/>
  <c r="S1753" i="5"/>
  <c r="V1753" i="5"/>
  <c r="V844" i="5"/>
  <c r="T844" i="5"/>
  <c r="U844" i="5" s="1"/>
  <c r="S844" i="5"/>
  <c r="V1905" i="5"/>
  <c r="T1905" i="5"/>
  <c r="U1905" i="5" s="1"/>
  <c r="S1905" i="5"/>
  <c r="V2022" i="5"/>
  <c r="T2022" i="5"/>
  <c r="U2022" i="5" s="1"/>
  <c r="S2022" i="5"/>
  <c r="V2700" i="5"/>
  <c r="T2700" i="5"/>
  <c r="U2700" i="5" s="1"/>
  <c r="S2700" i="5"/>
  <c r="T2110" i="5"/>
  <c r="U2110" i="5" s="1"/>
  <c r="V197" i="5"/>
  <c r="S197" i="5"/>
  <c r="T197" i="5"/>
  <c r="U197" i="5" s="1"/>
  <c r="V518" i="5"/>
  <c r="T518" i="5"/>
  <c r="U518" i="5" s="1"/>
  <c r="S518" i="5"/>
  <c r="V1155" i="5"/>
  <c r="T1155" i="5"/>
  <c r="U1155" i="5" s="1"/>
  <c r="S1155" i="5"/>
  <c r="T1798" i="5"/>
  <c r="U1798" i="5" s="1"/>
  <c r="S1798" i="5"/>
  <c r="V1798" i="5"/>
  <c r="V972" i="5"/>
  <c r="T972" i="5"/>
  <c r="U972" i="5" s="1"/>
  <c r="S972" i="5"/>
  <c r="S952" i="5"/>
  <c r="T952" i="5"/>
  <c r="U952" i="5" s="1"/>
  <c r="V952" i="5"/>
  <c r="V1416" i="5"/>
  <c r="T1416" i="5"/>
  <c r="U1416" i="5" s="1"/>
  <c r="S1416" i="5"/>
  <c r="V1855" i="5"/>
  <c r="T1855" i="5"/>
  <c r="U1855" i="5" s="1"/>
  <c r="S1855" i="5"/>
  <c r="T1609" i="5"/>
  <c r="U1609" i="5" s="1"/>
  <c r="V1893" i="5"/>
  <c r="T1893" i="5"/>
  <c r="U1893" i="5" s="1"/>
  <c r="S1893" i="5"/>
  <c r="V1395" i="5"/>
  <c r="T1395" i="5"/>
  <c r="U1395" i="5" s="1"/>
  <c r="S1395" i="5"/>
  <c r="V1960" i="5"/>
  <c r="T1960" i="5"/>
  <c r="U1960" i="5" s="1"/>
  <c r="S1960" i="5"/>
  <c r="V1665" i="5"/>
  <c r="T1665" i="5"/>
  <c r="U1665" i="5" s="1"/>
  <c r="S1665" i="5"/>
  <c r="T2932" i="5"/>
  <c r="U2932" i="5" s="1"/>
  <c r="S2932" i="5"/>
  <c r="V2932" i="5"/>
  <c r="V479" i="5"/>
  <c r="T479" i="5"/>
  <c r="U479" i="5" s="1"/>
  <c r="S479" i="5"/>
  <c r="V539" i="5"/>
  <c r="T539" i="5"/>
  <c r="U539" i="5" s="1"/>
  <c r="S539" i="5"/>
  <c r="V300" i="5"/>
  <c r="T300" i="5"/>
  <c r="U300" i="5" s="1"/>
  <c r="S300" i="5"/>
  <c r="T805" i="5"/>
  <c r="U805" i="5" s="1"/>
  <c r="S805" i="5"/>
  <c r="V805" i="5"/>
  <c r="S1471" i="5"/>
  <c r="T1471" i="5"/>
  <c r="U1471" i="5" s="1"/>
  <c r="V1471" i="5"/>
  <c r="V1281" i="5"/>
  <c r="T1281" i="5"/>
  <c r="U1281" i="5" s="1"/>
  <c r="S1281" i="5"/>
  <c r="V2017" i="5"/>
  <c r="T2017" i="5"/>
  <c r="U2017" i="5" s="1"/>
  <c r="S2017" i="5"/>
  <c r="V1512" i="5"/>
  <c r="T1512" i="5"/>
  <c r="U1512" i="5" s="1"/>
  <c r="S1512" i="5"/>
  <c r="V2307" i="5"/>
  <c r="T2307" i="5"/>
  <c r="U2307" i="5" s="1"/>
  <c r="S2307" i="5"/>
  <c r="V2620" i="5"/>
  <c r="T2620" i="5"/>
  <c r="U2620" i="5" s="1"/>
  <c r="S2620" i="5"/>
  <c r="V521" i="5"/>
  <c r="S521" i="5"/>
  <c r="T521" i="5"/>
  <c r="U521" i="5" s="1"/>
  <c r="V321" i="5"/>
  <c r="T321" i="5"/>
  <c r="U321" i="5" s="1"/>
  <c r="S321" i="5"/>
  <c r="S555" i="5"/>
  <c r="S898" i="5"/>
  <c r="T898" i="5"/>
  <c r="U898" i="5" s="1"/>
  <c r="V898" i="5"/>
  <c r="T445" i="5"/>
  <c r="U445" i="5" s="1"/>
  <c r="S445" i="5"/>
  <c r="V445" i="5"/>
  <c r="V1161" i="5"/>
  <c r="T1161" i="5"/>
  <c r="U1161" i="5" s="1"/>
  <c r="S1161" i="5"/>
  <c r="V1602" i="5"/>
  <c r="T1602" i="5"/>
  <c r="U1602" i="5" s="1"/>
  <c r="S1602" i="5"/>
  <c r="S982" i="5"/>
  <c r="V982" i="5"/>
  <c r="T982" i="5"/>
  <c r="U982" i="5" s="1"/>
  <c r="T2335" i="5"/>
  <c r="U2335" i="5" s="1"/>
  <c r="S2335" i="5"/>
  <c r="V2335" i="5"/>
  <c r="V2316" i="5"/>
  <c r="T2316" i="5"/>
  <c r="U2316" i="5" s="1"/>
  <c r="S2316" i="5"/>
  <c r="V2817" i="5"/>
  <c r="T2817" i="5"/>
  <c r="U2817" i="5" s="1"/>
  <c r="S2817" i="5"/>
  <c r="V2508" i="5"/>
  <c r="T2508" i="5"/>
  <c r="U2508" i="5" s="1"/>
  <c r="S2508" i="5"/>
  <c r="V2541" i="5"/>
  <c r="T2541" i="5"/>
  <c r="U2541" i="5" s="1"/>
  <c r="S2541" i="5"/>
  <c r="V2622" i="5"/>
  <c r="T2622" i="5"/>
  <c r="U2622" i="5" s="1"/>
  <c r="S2622" i="5"/>
  <c r="V212" i="5"/>
  <c r="T212" i="5"/>
  <c r="U212" i="5" s="1"/>
  <c r="S212" i="5"/>
  <c r="V296" i="5"/>
  <c r="T296" i="5"/>
  <c r="U296" i="5" s="1"/>
  <c r="S296" i="5"/>
  <c r="V1071" i="5"/>
  <c r="T1071" i="5"/>
  <c r="U1071" i="5" s="1"/>
  <c r="S1071" i="5"/>
  <c r="T1084" i="5"/>
  <c r="U1084" i="5" s="1"/>
  <c r="S1084" i="5"/>
  <c r="V1084" i="5"/>
  <c r="V1240" i="5"/>
  <c r="T1240" i="5"/>
  <c r="U1240" i="5" s="1"/>
  <c r="S1240" i="5"/>
  <c r="T1504" i="5"/>
  <c r="U1504" i="5" s="1"/>
  <c r="V1504" i="5"/>
  <c r="S1504" i="5"/>
  <c r="S1513" i="5"/>
  <c r="V1513" i="5"/>
  <c r="T1513" i="5"/>
  <c r="U1513" i="5" s="1"/>
  <c r="V1393" i="5"/>
  <c r="T1393" i="5"/>
  <c r="U1393" i="5" s="1"/>
  <c r="S1393" i="5"/>
  <c r="V1209" i="5"/>
  <c r="S1209" i="5"/>
  <c r="T1209" i="5"/>
  <c r="U1209" i="5" s="1"/>
  <c r="V8" i="5"/>
  <c r="S8" i="5"/>
  <c r="T8" i="5"/>
  <c r="U8" i="5" s="1"/>
  <c r="V248" i="5"/>
  <c r="S248" i="5"/>
  <c r="T248" i="5"/>
  <c r="U248" i="5" s="1"/>
  <c r="V666" i="5"/>
  <c r="T666" i="5"/>
  <c r="U666" i="5" s="1"/>
  <c r="S666" i="5"/>
  <c r="V416" i="5"/>
  <c r="T416" i="5"/>
  <c r="U416" i="5" s="1"/>
  <c r="S416" i="5"/>
  <c r="T1273" i="5"/>
  <c r="U1273" i="5" s="1"/>
  <c r="S1273" i="5"/>
  <c r="V1273" i="5"/>
  <c r="V1923" i="5"/>
  <c r="T1923" i="5"/>
  <c r="U1923" i="5" s="1"/>
  <c r="S1923" i="5"/>
  <c r="V1615" i="5"/>
  <c r="T1615" i="5"/>
  <c r="U1615" i="5" s="1"/>
  <c r="S1615" i="5"/>
  <c r="V2119" i="5"/>
  <c r="T2119" i="5"/>
  <c r="U2119" i="5" s="1"/>
  <c r="S2119" i="5"/>
  <c r="V2236" i="5"/>
  <c r="T2236" i="5"/>
  <c r="U2236" i="5" s="1"/>
  <c r="S2236" i="5"/>
  <c r="T2346" i="5"/>
  <c r="U2346" i="5" s="1"/>
  <c r="V1833" i="5"/>
  <c r="T1833" i="5"/>
  <c r="U1833" i="5" s="1"/>
  <c r="S1833" i="5"/>
  <c r="V922" i="5"/>
  <c r="T922" i="5"/>
  <c r="U922" i="5" s="1"/>
  <c r="S922" i="5"/>
  <c r="T1063" i="5"/>
  <c r="U1063" i="5" s="1"/>
  <c r="V1063" i="5"/>
  <c r="S1063" i="5"/>
  <c r="V720" i="5"/>
  <c r="T720" i="5"/>
  <c r="U720" i="5" s="1"/>
  <c r="S720" i="5"/>
  <c r="V603" i="5"/>
  <c r="T603" i="5"/>
  <c r="U603" i="5" s="1"/>
  <c r="S603" i="5"/>
  <c r="T1459" i="5"/>
  <c r="U1459" i="5" s="1"/>
  <c r="S1459" i="5"/>
  <c r="V1459" i="5"/>
  <c r="V1441" i="5"/>
  <c r="T1441" i="5"/>
  <c r="U1441" i="5" s="1"/>
  <c r="S1441" i="5"/>
  <c r="S2290" i="5"/>
  <c r="V2290" i="5"/>
  <c r="T2290" i="5"/>
  <c r="U2290" i="5" s="1"/>
  <c r="S1924" i="5"/>
  <c r="S897" i="5"/>
  <c r="V897" i="5"/>
  <c r="T897" i="5"/>
  <c r="U897" i="5" s="1"/>
  <c r="T457" i="5"/>
  <c r="U457" i="5" s="1"/>
  <c r="S457" i="5"/>
  <c r="V457" i="5"/>
  <c r="V1680" i="5"/>
  <c r="S1680" i="5"/>
  <c r="T1680" i="5"/>
  <c r="U1680" i="5" s="1"/>
  <c r="V770" i="5"/>
  <c r="T770" i="5"/>
  <c r="U770" i="5" s="1"/>
  <c r="S770" i="5"/>
  <c r="T1128" i="5"/>
  <c r="U1128" i="5" s="1"/>
  <c r="T637" i="5"/>
  <c r="U637" i="5" s="1"/>
  <c r="S637" i="5"/>
  <c r="V637" i="5"/>
  <c r="V1674" i="5"/>
  <c r="T1674" i="5"/>
  <c r="U1674" i="5" s="1"/>
  <c r="S1674" i="5"/>
  <c r="S1372" i="5"/>
  <c r="V1372" i="5"/>
  <c r="T1372" i="5"/>
  <c r="U1372" i="5" s="1"/>
  <c r="V1191" i="5"/>
  <c r="T1191" i="5"/>
  <c r="U1191" i="5" s="1"/>
  <c r="S1191" i="5"/>
  <c r="V2151" i="5"/>
  <c r="T2151" i="5"/>
  <c r="U2151" i="5" s="1"/>
  <c r="S2151" i="5"/>
  <c r="V233" i="5"/>
  <c r="T233" i="5"/>
  <c r="U233" i="5" s="1"/>
  <c r="S233" i="5"/>
  <c r="V639" i="5"/>
  <c r="T639" i="5"/>
  <c r="U639" i="5" s="1"/>
  <c r="S639" i="5"/>
  <c r="T118" i="5"/>
  <c r="U118" i="5" s="1"/>
  <c r="V118" i="5"/>
  <c r="S118" i="5"/>
  <c r="T499" i="5"/>
  <c r="U499" i="5" s="1"/>
  <c r="S499" i="5"/>
  <c r="V499" i="5"/>
  <c r="V432" i="5"/>
  <c r="V1491" i="5"/>
  <c r="S1491" i="5"/>
  <c r="T1491" i="5"/>
  <c r="U1491" i="5" s="1"/>
  <c r="T679" i="5"/>
  <c r="U679" i="5" s="1"/>
  <c r="S679" i="5"/>
  <c r="V679" i="5"/>
  <c r="V1965" i="5"/>
  <c r="T1965" i="5"/>
  <c r="U1965" i="5" s="1"/>
  <c r="S1965" i="5"/>
  <c r="V1933" i="5"/>
  <c r="V128" i="5"/>
  <c r="T128" i="5"/>
  <c r="U128" i="5" s="1"/>
  <c r="S128" i="5"/>
  <c r="V152" i="5"/>
  <c r="T152" i="5"/>
  <c r="U152" i="5" s="1"/>
  <c r="S152" i="5"/>
  <c r="V509" i="5"/>
  <c r="T509" i="5"/>
  <c r="U509" i="5" s="1"/>
  <c r="S509" i="5"/>
  <c r="T407" i="5"/>
  <c r="U407" i="5" s="1"/>
  <c r="S327" i="5"/>
  <c r="V1242" i="5"/>
  <c r="T1242" i="5"/>
  <c r="U1242" i="5" s="1"/>
  <c r="S1242" i="5"/>
  <c r="T475" i="5"/>
  <c r="U475" i="5" s="1"/>
  <c r="S475" i="5"/>
  <c r="V475" i="5"/>
  <c r="V1719" i="5"/>
  <c r="T1719" i="5"/>
  <c r="U1719" i="5" s="1"/>
  <c r="S1719" i="5"/>
  <c r="V2184" i="5"/>
  <c r="T2184" i="5"/>
  <c r="U2184" i="5" s="1"/>
  <c r="S2184" i="5"/>
  <c r="V2101" i="5"/>
  <c r="T2101" i="5"/>
  <c r="U2101" i="5" s="1"/>
  <c r="S2101" i="5"/>
  <c r="V2413" i="5"/>
  <c r="T2545" i="5"/>
  <c r="U2545" i="5" s="1"/>
  <c r="S2545" i="5"/>
  <c r="V2545" i="5"/>
  <c r="V2849" i="5"/>
  <c r="T2849" i="5"/>
  <c r="U2849" i="5" s="1"/>
  <c r="S2849" i="5"/>
  <c r="S2913" i="5"/>
  <c r="V2913" i="5"/>
  <c r="T2913" i="5"/>
  <c r="U2913" i="5" s="1"/>
  <c r="T2934" i="5"/>
  <c r="U2934" i="5" s="1"/>
  <c r="S2934" i="5"/>
  <c r="V2934" i="5"/>
  <c r="V3095" i="5"/>
  <c r="T3095" i="5"/>
  <c r="U3095" i="5" s="1"/>
  <c r="S3095" i="5"/>
  <c r="T3106" i="5"/>
  <c r="U3106" i="5" s="1"/>
  <c r="S3106" i="5"/>
  <c r="V3106" i="5"/>
  <c r="V3731" i="5"/>
  <c r="T3731" i="5"/>
  <c r="U3731" i="5" s="1"/>
  <c r="S3731" i="5"/>
  <c r="T4194" i="5"/>
  <c r="U4194" i="5" s="1"/>
  <c r="S4194" i="5"/>
  <c r="V4194" i="5"/>
  <c r="V3912" i="5"/>
  <c r="T3912" i="5"/>
  <c r="U3912" i="5" s="1"/>
  <c r="S3912" i="5"/>
  <c r="T4751" i="5"/>
  <c r="U4751" i="5" s="1"/>
  <c r="S4751" i="5"/>
  <c r="V4751" i="5"/>
  <c r="V4915" i="5"/>
  <c r="T4915" i="5"/>
  <c r="U4915" i="5" s="1"/>
  <c r="S4915" i="5"/>
  <c r="V5168" i="5"/>
  <c r="S5168" i="5"/>
  <c r="T5168" i="5"/>
  <c r="U5168" i="5" s="1"/>
  <c r="S5232" i="5"/>
  <c r="V5232" i="5"/>
  <c r="T5232" i="5"/>
  <c r="U5232" i="5" s="1"/>
  <c r="V5337" i="5"/>
  <c r="T5337" i="5"/>
  <c r="U5337" i="5" s="1"/>
  <c r="S5337" i="5"/>
  <c r="V5697" i="5"/>
  <c r="T5697" i="5"/>
  <c r="U5697" i="5" s="1"/>
  <c r="S5697" i="5"/>
  <c r="T6416" i="5"/>
  <c r="U6416" i="5" s="1"/>
  <c r="V6416" i="5"/>
  <c r="S6416" i="5"/>
  <c r="T6537" i="5"/>
  <c r="U6537" i="5" s="1"/>
  <c r="V6537" i="5"/>
  <c r="S6537" i="5"/>
  <c r="T6611" i="5"/>
  <c r="U6611" i="5" s="1"/>
  <c r="S6611" i="5"/>
  <c r="V6611" i="5"/>
  <c r="V6871" i="5"/>
  <c r="T6871" i="5"/>
  <c r="U6871" i="5" s="1"/>
  <c r="S6871" i="5"/>
  <c r="S6924" i="5"/>
  <c r="T6924" i="5"/>
  <c r="U6924" i="5" s="1"/>
  <c r="V6924" i="5"/>
  <c r="S7058" i="5"/>
  <c r="V7058" i="5"/>
  <c r="T7058" i="5"/>
  <c r="U7058" i="5" s="1"/>
  <c r="V7193" i="5"/>
  <c r="T7193" i="5"/>
  <c r="U7193" i="5" s="1"/>
  <c r="S7193" i="5"/>
  <c r="V7580" i="5"/>
  <c r="T7580" i="5"/>
  <c r="U7580" i="5" s="1"/>
  <c r="S7580" i="5"/>
  <c r="V7638" i="5"/>
  <c r="S7638" i="5"/>
  <c r="T7638" i="5"/>
  <c r="U7638" i="5" s="1"/>
  <c r="T7851" i="5"/>
  <c r="U7851" i="5" s="1"/>
  <c r="V7851" i="5"/>
  <c r="S7851" i="5"/>
  <c r="V7971" i="5"/>
  <c r="S7971" i="5"/>
  <c r="T7971" i="5"/>
  <c r="U7971" i="5" s="1"/>
  <c r="V8006" i="5"/>
  <c r="S8006" i="5"/>
  <c r="T8006" i="5"/>
  <c r="U8006" i="5" s="1"/>
  <c r="S3006" i="5"/>
  <c r="T3006" i="5"/>
  <c r="U3006" i="5" s="1"/>
  <c r="V3006" i="5"/>
  <c r="V2427" i="5"/>
  <c r="T2427" i="5"/>
  <c r="U2427" i="5" s="1"/>
  <c r="S2427" i="5"/>
  <c r="T3066" i="5"/>
  <c r="U3066" i="5" s="1"/>
  <c r="S3066" i="5"/>
  <c r="V3066" i="5"/>
  <c r="V2667" i="5"/>
  <c r="T2667" i="5"/>
  <c r="U2667" i="5" s="1"/>
  <c r="S2667" i="5"/>
  <c r="S2588" i="5"/>
  <c r="T2588" i="5"/>
  <c r="U2588" i="5" s="1"/>
  <c r="V2588" i="5"/>
  <c r="V3421" i="5"/>
  <c r="T3421" i="5"/>
  <c r="U3421" i="5" s="1"/>
  <c r="S3421" i="5"/>
  <c r="T3438" i="5"/>
  <c r="U3438" i="5" s="1"/>
  <c r="S3438" i="5"/>
  <c r="V3438" i="5"/>
  <c r="S4337" i="5"/>
  <c r="V4337" i="5"/>
  <c r="T4337" i="5"/>
  <c r="U4337" i="5" s="1"/>
  <c r="V5126" i="5"/>
  <c r="T5126" i="5"/>
  <c r="U5126" i="5" s="1"/>
  <c r="S5126" i="5"/>
  <c r="T4929" i="5"/>
  <c r="U4929" i="5" s="1"/>
  <c r="V4929" i="5"/>
  <c r="S4929" i="5"/>
  <c r="T5013" i="5"/>
  <c r="U5013" i="5" s="1"/>
  <c r="V5013" i="5"/>
  <c r="S5013" i="5"/>
  <c r="V6418" i="5"/>
  <c r="S6418" i="5"/>
  <c r="T6418" i="5"/>
  <c r="U6418" i="5" s="1"/>
  <c r="T6716" i="5"/>
  <c r="U6716" i="5" s="1"/>
  <c r="S6716" i="5"/>
  <c r="V6716" i="5"/>
  <c r="S6835" i="5"/>
  <c r="V6835" i="5"/>
  <c r="T6835" i="5"/>
  <c r="U6835" i="5" s="1"/>
  <c r="V2473" i="5"/>
  <c r="S2872" i="5"/>
  <c r="V2843" i="5"/>
  <c r="T2843" i="5"/>
  <c r="U2843" i="5" s="1"/>
  <c r="S2843" i="5"/>
  <c r="T3178" i="5"/>
  <c r="U3178" i="5" s="1"/>
  <c r="S3178" i="5"/>
  <c r="V3178" i="5"/>
  <c r="S3752" i="5"/>
  <c r="V3752" i="5"/>
  <c r="T3752" i="5"/>
  <c r="U3752" i="5" s="1"/>
  <c r="V4471" i="5"/>
  <c r="T4471" i="5"/>
  <c r="U4471" i="5" s="1"/>
  <c r="S4471" i="5"/>
  <c r="V5130" i="5"/>
  <c r="T5130" i="5"/>
  <c r="U5130" i="5" s="1"/>
  <c r="S5130" i="5"/>
  <c r="V5523" i="5"/>
  <c r="T5523" i="5"/>
  <c r="U5523" i="5" s="1"/>
  <c r="S5523" i="5"/>
  <c r="T6057" i="5"/>
  <c r="U6057" i="5" s="1"/>
  <c r="S6057" i="5"/>
  <c r="V6057" i="5"/>
  <c r="V6130" i="5"/>
  <c r="T6130" i="5"/>
  <c r="U6130" i="5" s="1"/>
  <c r="S6130" i="5"/>
  <c r="S6514" i="5"/>
  <c r="V6544" i="5"/>
  <c r="T6544" i="5"/>
  <c r="U6544" i="5" s="1"/>
  <c r="S6544" i="5"/>
  <c r="V6780" i="5"/>
  <c r="T7266" i="5"/>
  <c r="U7266" i="5" s="1"/>
  <c r="V7266" i="5"/>
  <c r="S7266" i="5"/>
  <c r="V7422" i="5"/>
  <c r="S7422" i="5"/>
  <c r="T7422" i="5"/>
  <c r="U7422" i="5" s="1"/>
  <c r="V7967" i="5"/>
  <c r="S7967" i="5"/>
  <c r="T7967" i="5"/>
  <c r="U7967" i="5" s="1"/>
  <c r="S2517" i="5"/>
  <c r="V2388" i="5"/>
  <c r="T2388" i="5"/>
  <c r="U2388" i="5" s="1"/>
  <c r="S2388" i="5"/>
  <c r="T2896" i="5"/>
  <c r="U2896" i="5" s="1"/>
  <c r="S2896" i="5"/>
  <c r="V2896" i="5"/>
  <c r="S2240" i="5"/>
  <c r="T2240" i="5"/>
  <c r="U2240" i="5" s="1"/>
  <c r="V2240" i="5"/>
  <c r="V3101" i="5"/>
  <c r="S3101" i="5"/>
  <c r="T3101" i="5"/>
  <c r="U3101" i="5" s="1"/>
  <c r="V3141" i="5"/>
  <c r="T3141" i="5"/>
  <c r="U3141" i="5" s="1"/>
  <c r="S3141" i="5"/>
  <c r="T3378" i="5"/>
  <c r="U3378" i="5" s="1"/>
  <c r="V3378" i="5"/>
  <c r="S3378" i="5"/>
  <c r="V3851" i="5"/>
  <c r="T3851" i="5"/>
  <c r="U3851" i="5" s="1"/>
  <c r="S3851" i="5"/>
  <c r="V4465" i="5"/>
  <c r="S4465" i="5"/>
  <c r="T4465" i="5"/>
  <c r="U4465" i="5" s="1"/>
  <c r="V5069" i="5"/>
  <c r="S5069" i="5"/>
  <c r="T5069" i="5"/>
  <c r="U5069" i="5" s="1"/>
  <c r="V5228" i="5"/>
  <c r="T5228" i="5"/>
  <c r="U5228" i="5" s="1"/>
  <c r="S5228" i="5"/>
  <c r="T5717" i="5"/>
  <c r="U5717" i="5" s="1"/>
  <c r="S5717" i="5"/>
  <c r="V5717" i="5"/>
  <c r="T6017" i="5"/>
  <c r="U6017" i="5" s="1"/>
  <c r="S6017" i="5"/>
  <c r="V6017" i="5"/>
  <c r="V6121" i="5"/>
  <c r="S6121" i="5"/>
  <c r="T6121" i="5"/>
  <c r="U6121" i="5" s="1"/>
  <c r="T6549" i="5"/>
  <c r="U6549" i="5" s="1"/>
  <c r="V6549" i="5"/>
  <c r="S6549" i="5"/>
  <c r="T6685" i="5"/>
  <c r="U6685" i="5" s="1"/>
  <c r="S6685" i="5"/>
  <c r="V6685" i="5"/>
  <c r="V6843" i="5"/>
  <c r="T6843" i="5"/>
  <c r="U6843" i="5" s="1"/>
  <c r="S6843" i="5"/>
  <c r="T7271" i="5"/>
  <c r="U7271" i="5" s="1"/>
  <c r="V7271" i="5"/>
  <c r="S7271" i="5"/>
  <c r="V7712" i="5"/>
  <c r="T7712" i="5"/>
  <c r="U7712" i="5" s="1"/>
  <c r="S7712" i="5"/>
  <c r="V40" i="5"/>
  <c r="T1930" i="5"/>
  <c r="U1930" i="5" s="1"/>
  <c r="V2260" i="5"/>
  <c r="T2260" i="5"/>
  <c r="U2260" i="5" s="1"/>
  <c r="S2260" i="5"/>
  <c r="V3125" i="5"/>
  <c r="T3125" i="5"/>
  <c r="U3125" i="5" s="1"/>
  <c r="S3125" i="5"/>
  <c r="V2625" i="5"/>
  <c r="T2625" i="5"/>
  <c r="U2625" i="5" s="1"/>
  <c r="S2625" i="5"/>
  <c r="V2544" i="5"/>
  <c r="T2544" i="5"/>
  <c r="U2544" i="5" s="1"/>
  <c r="S2544" i="5"/>
  <c r="S2246" i="5"/>
  <c r="T2246" i="5"/>
  <c r="U2246" i="5" s="1"/>
  <c r="V2246" i="5"/>
  <c r="S2678" i="5"/>
  <c r="T2678" i="5"/>
  <c r="U2678" i="5" s="1"/>
  <c r="V2678" i="5"/>
  <c r="T3211" i="5"/>
  <c r="U3211" i="5" s="1"/>
  <c r="S3211" i="5"/>
  <c r="V3211" i="5"/>
  <c r="V3012" i="5"/>
  <c r="S3012" i="5"/>
  <c r="T3012" i="5"/>
  <c r="U3012" i="5" s="1"/>
  <c r="V3397" i="5"/>
  <c r="T3397" i="5"/>
  <c r="U3397" i="5" s="1"/>
  <c r="S3397" i="5"/>
  <c r="V3544" i="5"/>
  <c r="S3544" i="5"/>
  <c r="T3544" i="5"/>
  <c r="U3544" i="5" s="1"/>
  <c r="V3833" i="5"/>
  <c r="T3833" i="5"/>
  <c r="U3833" i="5" s="1"/>
  <c r="S3833" i="5"/>
  <c r="T3847" i="5"/>
  <c r="U3847" i="5" s="1"/>
  <c r="S4068" i="5"/>
  <c r="V4624" i="5"/>
  <c r="T4624" i="5"/>
  <c r="U4624" i="5" s="1"/>
  <c r="S4624" i="5"/>
  <c r="V4579" i="5"/>
  <c r="S4579" i="5"/>
  <c r="T4579" i="5"/>
  <c r="U4579" i="5" s="1"/>
  <c r="T5675" i="5"/>
  <c r="U5675" i="5" s="1"/>
  <c r="V5675" i="5"/>
  <c r="S5675" i="5"/>
  <c r="S6159" i="5"/>
  <c r="T6087" i="5"/>
  <c r="U6087" i="5" s="1"/>
  <c r="V6087" i="5"/>
  <c r="S6087" i="5"/>
  <c r="T6488" i="5"/>
  <c r="U6488" i="5" s="1"/>
  <c r="S6488" i="5"/>
  <c r="V6488" i="5"/>
  <c r="T6752" i="5"/>
  <c r="U6752" i="5" s="1"/>
  <c r="S6752" i="5"/>
  <c r="V6752" i="5"/>
  <c r="T6828" i="5"/>
  <c r="U6828" i="5" s="1"/>
  <c r="V6828" i="5"/>
  <c r="S6828" i="5"/>
  <c r="V6862" i="5"/>
  <c r="T6862" i="5"/>
  <c r="U6862" i="5" s="1"/>
  <c r="S6862" i="5"/>
  <c r="V6934" i="5"/>
  <c r="T6934" i="5"/>
  <c r="U6934" i="5" s="1"/>
  <c r="S6934" i="5"/>
  <c r="V6966" i="5"/>
  <c r="T6966" i="5"/>
  <c r="U6966" i="5" s="1"/>
  <c r="S6966" i="5"/>
  <c r="V7205" i="5"/>
  <c r="T7205" i="5"/>
  <c r="U7205" i="5" s="1"/>
  <c r="S7205" i="5"/>
  <c r="T7278" i="5"/>
  <c r="U7278" i="5" s="1"/>
  <c r="V7278" i="5"/>
  <c r="S7278" i="5"/>
  <c r="V7801" i="5"/>
  <c r="T7801" i="5"/>
  <c r="U7801" i="5" s="1"/>
  <c r="S7801" i="5"/>
  <c r="V7989" i="5"/>
  <c r="S7989" i="5"/>
  <c r="T7989" i="5"/>
  <c r="U7989" i="5" s="1"/>
  <c r="V8048" i="5"/>
  <c r="S8048" i="5"/>
  <c r="T8048" i="5"/>
  <c r="U8048" i="5" s="1"/>
  <c r="T137" i="5"/>
  <c r="U137" i="5" s="1"/>
  <c r="S717" i="5"/>
  <c r="S1624" i="5"/>
  <c r="T2466" i="5"/>
  <c r="U2466" i="5" s="1"/>
  <c r="V2739" i="5"/>
  <c r="T2739" i="5"/>
  <c r="U2739" i="5" s="1"/>
  <c r="S2739" i="5"/>
  <c r="V2463" i="5"/>
  <c r="T2463" i="5"/>
  <c r="U2463" i="5" s="1"/>
  <c r="S2463" i="5"/>
  <c r="V3161" i="5"/>
  <c r="T3161" i="5"/>
  <c r="U3161" i="5" s="1"/>
  <c r="S3161" i="5"/>
  <c r="T3196" i="5"/>
  <c r="U3196" i="5" s="1"/>
  <c r="S3196" i="5"/>
  <c r="V3196" i="5"/>
  <c r="T3516" i="5"/>
  <c r="U3516" i="5" s="1"/>
  <c r="V3516" i="5"/>
  <c r="S3516" i="5"/>
  <c r="V4215" i="5"/>
  <c r="T4215" i="5"/>
  <c r="U4215" i="5" s="1"/>
  <c r="S4215" i="5"/>
  <c r="V4289" i="5"/>
  <c r="T4289" i="5"/>
  <c r="U4289" i="5" s="1"/>
  <c r="S4289" i="5"/>
  <c r="S4418" i="5"/>
  <c r="V4418" i="5"/>
  <c r="T4418" i="5"/>
  <c r="U4418" i="5" s="1"/>
  <c r="S4168" i="5"/>
  <c r="V4168" i="5"/>
  <c r="T4168" i="5"/>
  <c r="U4168" i="5" s="1"/>
  <c r="T5341" i="5"/>
  <c r="U5341" i="5" s="1"/>
  <c r="S5341" i="5"/>
  <c r="V5341" i="5"/>
  <c r="S5727" i="5"/>
  <c r="T5727" i="5"/>
  <c r="U5727" i="5" s="1"/>
  <c r="V5727" i="5"/>
  <c r="V5840" i="5"/>
  <c r="T5840" i="5"/>
  <c r="U5840" i="5" s="1"/>
  <c r="S5840" i="5"/>
  <c r="S5591" i="5"/>
  <c r="T5591" i="5"/>
  <c r="U5591" i="5" s="1"/>
  <c r="V5591" i="5"/>
  <c r="V6424" i="5"/>
  <c r="T6424" i="5"/>
  <c r="U6424" i="5" s="1"/>
  <c r="S6424" i="5"/>
  <c r="V6600" i="5"/>
  <c r="T6600" i="5"/>
  <c r="U6600" i="5" s="1"/>
  <c r="S6600" i="5"/>
  <c r="V6786" i="5"/>
  <c r="T6786" i="5"/>
  <c r="U6786" i="5" s="1"/>
  <c r="S6786" i="5"/>
  <c r="V6901" i="5"/>
  <c r="S6901" i="5"/>
  <c r="T6901" i="5"/>
  <c r="U6901" i="5" s="1"/>
  <c r="T7209" i="5"/>
  <c r="U7209" i="5" s="1"/>
  <c r="V7209" i="5"/>
  <c r="S7209" i="5"/>
  <c r="T7260" i="5"/>
  <c r="U7260" i="5" s="1"/>
  <c r="V7260" i="5"/>
  <c r="S7260" i="5"/>
  <c r="V7542" i="5"/>
  <c r="T7542" i="5"/>
  <c r="U7542" i="5" s="1"/>
  <c r="S7542" i="5"/>
  <c r="T7562" i="5"/>
  <c r="U7562" i="5" s="1"/>
  <c r="T7883" i="5"/>
  <c r="U7883" i="5" s="1"/>
  <c r="S7883" i="5"/>
  <c r="V7883" i="5"/>
  <c r="S188" i="5"/>
  <c r="S1672" i="5"/>
  <c r="S2251" i="5"/>
  <c r="V2397" i="5"/>
  <c r="T2397" i="5"/>
  <c r="U2397" i="5" s="1"/>
  <c r="S2397" i="5"/>
  <c r="S2805" i="5"/>
  <c r="S2944" i="5"/>
  <c r="V2428" i="5"/>
  <c r="T2428" i="5"/>
  <c r="U2428" i="5" s="1"/>
  <c r="S2428" i="5"/>
  <c r="T3325" i="5"/>
  <c r="U3325" i="5" s="1"/>
  <c r="V3790" i="5"/>
  <c r="T3790" i="5"/>
  <c r="U3790" i="5" s="1"/>
  <c r="S3790" i="5"/>
  <c r="V3798" i="5"/>
  <c r="T3798" i="5"/>
  <c r="U3798" i="5" s="1"/>
  <c r="S3798" i="5"/>
  <c r="T3786" i="5"/>
  <c r="U3786" i="5" s="1"/>
  <c r="S3786" i="5"/>
  <c r="V3786" i="5"/>
  <c r="S4216" i="5"/>
  <c r="T4422" i="5"/>
  <c r="U4422" i="5" s="1"/>
  <c r="V4422" i="5"/>
  <c r="S4422" i="5"/>
  <c r="V5008" i="5"/>
  <c r="S5008" i="5"/>
  <c r="T5008" i="5"/>
  <c r="U5008" i="5" s="1"/>
  <c r="V4865" i="5"/>
  <c r="T4865" i="5"/>
  <c r="U4865" i="5" s="1"/>
  <c r="S4865" i="5"/>
  <c r="T5586" i="5"/>
  <c r="U5586" i="5" s="1"/>
  <c r="V5586" i="5"/>
  <c r="S5586" i="5"/>
  <c r="T5576" i="5"/>
  <c r="U5576" i="5" s="1"/>
  <c r="V5576" i="5"/>
  <c r="S5576" i="5"/>
  <c r="V5538" i="5"/>
  <c r="T5538" i="5"/>
  <c r="U5538" i="5" s="1"/>
  <c r="S5538" i="5"/>
  <c r="T5696" i="5"/>
  <c r="U5696" i="5" s="1"/>
  <c r="V6151" i="5"/>
  <c r="S6151" i="5"/>
  <c r="T6151" i="5"/>
  <c r="U6151" i="5" s="1"/>
  <c r="S5924" i="5"/>
  <c r="T6268" i="5"/>
  <c r="U6268" i="5" s="1"/>
  <c r="V6268" i="5"/>
  <c r="S6268" i="5"/>
  <c r="T6500" i="5"/>
  <c r="U6500" i="5" s="1"/>
  <c r="S6500" i="5"/>
  <c r="V6500" i="5"/>
  <c r="T6602" i="5"/>
  <c r="U6602" i="5" s="1"/>
  <c r="V6602" i="5"/>
  <c r="S6602" i="5"/>
  <c r="T6713" i="5"/>
  <c r="U6713" i="5" s="1"/>
  <c r="V7063" i="5"/>
  <c r="T7063" i="5"/>
  <c r="U7063" i="5" s="1"/>
  <c r="S7063" i="5"/>
  <c r="T7221" i="5"/>
  <c r="U7221" i="5" s="1"/>
  <c r="S7221" i="5"/>
  <c r="V7221" i="5"/>
  <c r="V7646" i="5"/>
  <c r="T7646" i="5"/>
  <c r="U7646" i="5" s="1"/>
  <c r="S7646" i="5"/>
  <c r="S227" i="5"/>
  <c r="S488" i="5"/>
  <c r="S1353" i="5"/>
  <c r="T2085" i="5"/>
  <c r="U2085" i="5" s="1"/>
  <c r="S2215" i="5"/>
  <c r="S1906" i="5"/>
  <c r="V2796" i="5"/>
  <c r="T2796" i="5"/>
  <c r="U2796" i="5" s="1"/>
  <c r="S2796" i="5"/>
  <c r="V2915" i="5"/>
  <c r="T2915" i="5"/>
  <c r="U2915" i="5" s="1"/>
  <c r="S2915" i="5"/>
  <c r="V2746" i="5"/>
  <c r="T2746" i="5"/>
  <c r="U2746" i="5" s="1"/>
  <c r="S2746" i="5"/>
  <c r="V2479" i="5"/>
  <c r="T2479" i="5"/>
  <c r="U2479" i="5" s="1"/>
  <c r="S2479" i="5"/>
  <c r="T2920" i="5"/>
  <c r="U2920" i="5" s="1"/>
  <c r="V2920" i="5"/>
  <c r="S2920" i="5"/>
  <c r="V3044" i="5"/>
  <c r="T3044" i="5"/>
  <c r="U3044" i="5" s="1"/>
  <c r="S3044" i="5"/>
  <c r="V3344" i="5"/>
  <c r="V4034" i="5"/>
  <c r="T4034" i="5"/>
  <c r="U4034" i="5" s="1"/>
  <c r="S4034" i="5"/>
  <c r="V4093" i="5"/>
  <c r="T4093" i="5"/>
  <c r="U4093" i="5" s="1"/>
  <c r="S4093" i="5"/>
  <c r="V4837" i="5"/>
  <c r="T4837" i="5"/>
  <c r="U4837" i="5" s="1"/>
  <c r="S4837" i="5"/>
  <c r="T4881" i="5"/>
  <c r="U4881" i="5" s="1"/>
  <c r="V4881" i="5"/>
  <c r="S4881" i="5"/>
  <c r="S4969" i="5"/>
  <c r="T5116" i="5"/>
  <c r="U5116" i="5" s="1"/>
  <c r="S5116" i="5"/>
  <c r="V5116" i="5"/>
  <c r="S5035" i="5"/>
  <c r="T5035" i="5"/>
  <c r="U5035" i="5" s="1"/>
  <c r="V5035" i="5"/>
  <c r="V5499" i="5"/>
  <c r="T5499" i="5"/>
  <c r="U5499" i="5" s="1"/>
  <c r="S5499" i="5"/>
  <c r="S5053" i="5"/>
  <c r="V5865" i="5"/>
  <c r="S5865" i="5"/>
  <c r="T5865" i="5"/>
  <c r="U5865" i="5" s="1"/>
  <c r="S6095" i="5"/>
  <c r="T6095" i="5"/>
  <c r="U6095" i="5" s="1"/>
  <c r="V6095" i="5"/>
  <c r="V6381" i="5"/>
  <c r="T6381" i="5"/>
  <c r="U6381" i="5" s="1"/>
  <c r="S6381" i="5"/>
  <c r="V6258" i="5"/>
  <c r="S6258" i="5"/>
  <c r="T6258" i="5"/>
  <c r="U6258" i="5" s="1"/>
  <c r="T6501" i="5"/>
  <c r="U6501" i="5" s="1"/>
  <c r="V6501" i="5"/>
  <c r="S6501" i="5"/>
  <c r="T6566" i="5"/>
  <c r="U6566" i="5" s="1"/>
  <c r="S6566" i="5"/>
  <c r="V6566" i="5"/>
  <c r="S7021" i="5"/>
  <c r="T7095" i="5"/>
  <c r="U7095" i="5" s="1"/>
  <c r="S7095" i="5"/>
  <c r="V7095" i="5"/>
  <c r="T7203" i="5"/>
  <c r="U7203" i="5" s="1"/>
  <c r="V7203" i="5"/>
  <c r="S7203" i="5"/>
  <c r="T7546" i="5"/>
  <c r="U7546" i="5" s="1"/>
  <c r="V7546" i="5"/>
  <c r="S7546" i="5"/>
  <c r="T7534" i="5"/>
  <c r="U7534" i="5" s="1"/>
  <c r="S7534" i="5"/>
  <c r="V7534" i="5"/>
  <c r="S7826" i="5"/>
  <c r="V7826" i="5"/>
  <c r="T7826" i="5"/>
  <c r="U7826" i="5" s="1"/>
  <c r="V100" i="5"/>
  <c r="S624" i="5"/>
  <c r="T1215" i="5"/>
  <c r="U1215" i="5" s="1"/>
  <c r="S2245" i="5"/>
  <c r="V2831" i="5"/>
  <c r="T2831" i="5"/>
  <c r="U2831" i="5" s="1"/>
  <c r="S2831" i="5"/>
  <c r="S2570" i="5"/>
  <c r="T2570" i="5"/>
  <c r="U2570" i="5" s="1"/>
  <c r="V2570" i="5"/>
  <c r="V2298" i="5"/>
  <c r="S2298" i="5"/>
  <c r="T2298" i="5"/>
  <c r="U2298" i="5" s="1"/>
  <c r="S2558" i="5"/>
  <c r="T2558" i="5"/>
  <c r="U2558" i="5" s="1"/>
  <c r="V2558" i="5"/>
  <c r="V2883" i="5"/>
  <c r="T2883" i="5"/>
  <c r="U2883" i="5" s="1"/>
  <c r="S2883" i="5"/>
  <c r="V4324" i="5"/>
  <c r="T4324" i="5"/>
  <c r="U4324" i="5" s="1"/>
  <c r="S4324" i="5"/>
  <c r="S4516" i="5"/>
  <c r="T4558" i="5"/>
  <c r="U4558" i="5" s="1"/>
  <c r="S4995" i="5"/>
  <c r="T5134" i="5"/>
  <c r="U5134" i="5" s="1"/>
  <c r="S5134" i="5"/>
  <c r="V5134" i="5"/>
  <c r="T6045" i="5"/>
  <c r="U6045" i="5" s="1"/>
  <c r="V6045" i="5"/>
  <c r="S6045" i="5"/>
  <c r="S5912" i="5"/>
  <c r="V5930" i="5"/>
  <c r="T5930" i="5"/>
  <c r="U5930" i="5" s="1"/>
  <c r="S5930" i="5"/>
  <c r="V6287" i="5"/>
  <c r="V6503" i="5"/>
  <c r="T6503" i="5"/>
  <c r="U6503" i="5" s="1"/>
  <c r="S6503" i="5"/>
  <c r="T6854" i="5"/>
  <c r="U6854" i="5" s="1"/>
  <c r="V6854" i="5"/>
  <c r="S6854" i="5"/>
  <c r="T7034" i="5"/>
  <c r="U7034" i="5" s="1"/>
  <c r="V6940" i="5"/>
  <c r="T6940" i="5"/>
  <c r="U6940" i="5" s="1"/>
  <c r="S6940" i="5"/>
  <c r="T7119" i="5"/>
  <c r="U7119" i="5" s="1"/>
  <c r="V7119" i="5"/>
  <c r="S7119" i="5"/>
  <c r="T7663" i="5"/>
  <c r="U7663" i="5" s="1"/>
  <c r="S7663" i="5"/>
  <c r="V7663" i="5"/>
  <c r="S7831" i="5"/>
  <c r="V7906" i="5"/>
  <c r="T7906" i="5"/>
  <c r="U7906" i="5" s="1"/>
  <c r="S7906" i="5"/>
  <c r="V58" i="5"/>
  <c r="T1311" i="5"/>
  <c r="U1311" i="5" s="1"/>
  <c r="S1812" i="5"/>
  <c r="V2553" i="5"/>
  <c r="T2553" i="5"/>
  <c r="U2553" i="5" s="1"/>
  <c r="S2553" i="5"/>
  <c r="S3416" i="5"/>
  <c r="V3416" i="5"/>
  <c r="T3416" i="5"/>
  <c r="U3416" i="5" s="1"/>
  <c r="V3846" i="5"/>
  <c r="T3846" i="5"/>
  <c r="U3846" i="5" s="1"/>
  <c r="S3846" i="5"/>
  <c r="T4917" i="5"/>
  <c r="U4917" i="5" s="1"/>
  <c r="V4917" i="5"/>
  <c r="S4917" i="5"/>
  <c r="T5071" i="5"/>
  <c r="U5071" i="5" s="1"/>
  <c r="V5071" i="5"/>
  <c r="S5071" i="5"/>
  <c r="V5280" i="5"/>
  <c r="T5280" i="5"/>
  <c r="U5280" i="5" s="1"/>
  <c r="S5280" i="5"/>
  <c r="V5549" i="5"/>
  <c r="S5549" i="5"/>
  <c r="T5549" i="5"/>
  <c r="U5549" i="5" s="1"/>
  <c r="S5636" i="5"/>
  <c r="V5636" i="5"/>
  <c r="T5636" i="5"/>
  <c r="U5636" i="5" s="1"/>
  <c r="V5898" i="5"/>
  <c r="T5898" i="5"/>
  <c r="U5898" i="5" s="1"/>
  <c r="S5898" i="5"/>
  <c r="V6213" i="5"/>
  <c r="T6213" i="5"/>
  <c r="U6213" i="5" s="1"/>
  <c r="S6213" i="5"/>
  <c r="V6641" i="5"/>
  <c r="T6641" i="5"/>
  <c r="U6641" i="5" s="1"/>
  <c r="S6641" i="5"/>
  <c r="S6748" i="5"/>
  <c r="V6748" i="5"/>
  <c r="T6748" i="5"/>
  <c r="U6748" i="5" s="1"/>
  <c r="T6798" i="5"/>
  <c r="U6798" i="5" s="1"/>
  <c r="V6798" i="5"/>
  <c r="S6798" i="5"/>
  <c r="T6852" i="5"/>
  <c r="U6852" i="5" s="1"/>
  <c r="S6852" i="5"/>
  <c r="V6852" i="5"/>
  <c r="V7009" i="5"/>
  <c r="V7464" i="5"/>
  <c r="T7464" i="5"/>
  <c r="U7464" i="5" s="1"/>
  <c r="S7464" i="5"/>
  <c r="V7842" i="5"/>
  <c r="S53" i="5"/>
  <c r="V1072" i="5"/>
  <c r="S617" i="5"/>
  <c r="S1024" i="5"/>
  <c r="S1182" i="5"/>
  <c r="S1596" i="5"/>
  <c r="S2044" i="5"/>
  <c r="V2927" i="5"/>
  <c r="T2927" i="5"/>
  <c r="U2927" i="5" s="1"/>
  <c r="S2927" i="5"/>
  <c r="V2877" i="5"/>
  <c r="T2877" i="5"/>
  <c r="U2877" i="5" s="1"/>
  <c r="S2877" i="5"/>
  <c r="T3396" i="5"/>
  <c r="U3396" i="5" s="1"/>
  <c r="V3396" i="5"/>
  <c r="S3396" i="5"/>
  <c r="V3392" i="5"/>
  <c r="T3392" i="5"/>
  <c r="U3392" i="5" s="1"/>
  <c r="S3392" i="5"/>
  <c r="V3839" i="5"/>
  <c r="T3839" i="5"/>
  <c r="U3839" i="5" s="1"/>
  <c r="S3839" i="5"/>
  <c r="V3785" i="5"/>
  <c r="T3785" i="5"/>
  <c r="U3785" i="5" s="1"/>
  <c r="S3785" i="5"/>
  <c r="V3972" i="5"/>
  <c r="T3972" i="5"/>
  <c r="U3972" i="5" s="1"/>
  <c r="S3972" i="5"/>
  <c r="S3792" i="5"/>
  <c r="S4117" i="5"/>
  <c r="V4361" i="5"/>
  <c r="S4361" i="5"/>
  <c r="T4361" i="5"/>
  <c r="U4361" i="5" s="1"/>
  <c r="S4434" i="5"/>
  <c r="V5195" i="5"/>
  <c r="S5195" i="5"/>
  <c r="T5195" i="5"/>
  <c r="U5195" i="5" s="1"/>
  <c r="T5468" i="5"/>
  <c r="U5468" i="5" s="1"/>
  <c r="V5468" i="5"/>
  <c r="S5468" i="5"/>
  <c r="V5222" i="5"/>
  <c r="S5222" i="5"/>
  <c r="T5222" i="5"/>
  <c r="U5222" i="5" s="1"/>
  <c r="T6186" i="5"/>
  <c r="U6186" i="5" s="1"/>
  <c r="S6186" i="5"/>
  <c r="V6186" i="5"/>
  <c r="V6145" i="5"/>
  <c r="S6145" i="5"/>
  <c r="T6145" i="5"/>
  <c r="U6145" i="5" s="1"/>
  <c r="T6458" i="5"/>
  <c r="U6458" i="5" s="1"/>
  <c r="V6458" i="5"/>
  <c r="S6458" i="5"/>
  <c r="V6847" i="5"/>
  <c r="S6847" i="5"/>
  <c r="T6847" i="5"/>
  <c r="U6847" i="5" s="1"/>
  <c r="V6749" i="5"/>
  <c r="T7381" i="5"/>
  <c r="U7381" i="5" s="1"/>
  <c r="V7540" i="5"/>
  <c r="S7540" i="5"/>
  <c r="T7540" i="5"/>
  <c r="U7540" i="5" s="1"/>
  <c r="T7770" i="5"/>
  <c r="U7770" i="5" s="1"/>
  <c r="S7770" i="5"/>
  <c r="V7770" i="5"/>
  <c r="V985" i="5"/>
  <c r="S1368" i="5"/>
  <c r="S2046" i="5"/>
  <c r="S2034" i="5"/>
  <c r="V2975" i="5"/>
  <c r="S2975" i="5"/>
  <c r="T2975" i="5"/>
  <c r="U2975" i="5" s="1"/>
  <c r="V2658" i="5"/>
  <c r="T2658" i="5"/>
  <c r="U2658" i="5" s="1"/>
  <c r="S2658" i="5"/>
  <c r="V3122" i="5"/>
  <c r="T3122" i="5"/>
  <c r="U3122" i="5" s="1"/>
  <c r="S3122" i="5"/>
  <c r="V3164" i="5"/>
  <c r="T3164" i="5"/>
  <c r="U3164" i="5" s="1"/>
  <c r="S3164" i="5"/>
  <c r="V3457" i="5"/>
  <c r="T3457" i="5"/>
  <c r="U3457" i="5" s="1"/>
  <c r="S3457" i="5"/>
  <c r="T4634" i="5"/>
  <c r="U4634" i="5" s="1"/>
  <c r="V4634" i="5"/>
  <c r="S4634" i="5"/>
  <c r="S4631" i="5"/>
  <c r="V4631" i="5"/>
  <c r="T4631" i="5"/>
  <c r="U4631" i="5" s="1"/>
  <c r="V4549" i="5"/>
  <c r="T4549" i="5"/>
  <c r="U4549" i="5" s="1"/>
  <c r="S4549" i="5"/>
  <c r="T4809" i="5"/>
  <c r="U4809" i="5" s="1"/>
  <c r="V4809" i="5"/>
  <c r="S4809" i="5"/>
  <c r="V4445" i="5"/>
  <c r="T4445" i="5"/>
  <c r="U4445" i="5" s="1"/>
  <c r="S4445" i="5"/>
  <c r="V5760" i="5"/>
  <c r="S5760" i="5"/>
  <c r="T5760" i="5"/>
  <c r="U5760" i="5" s="1"/>
  <c r="T5369" i="5"/>
  <c r="U5369" i="5" s="1"/>
  <c r="S5436" i="5"/>
  <c r="V5436" i="5"/>
  <c r="T5436" i="5"/>
  <c r="U5436" i="5" s="1"/>
  <c r="S5926" i="5"/>
  <c r="V5926" i="5"/>
  <c r="T5926" i="5"/>
  <c r="U5926" i="5" s="1"/>
  <c r="V6193" i="5"/>
  <c r="S6193" i="5"/>
  <c r="T6193" i="5"/>
  <c r="U6193" i="5" s="1"/>
  <c r="T6578" i="5"/>
  <c r="U6578" i="5" s="1"/>
  <c r="V6578" i="5"/>
  <c r="S6578" i="5"/>
  <c r="V6771" i="5"/>
  <c r="T6771" i="5"/>
  <c r="U6771" i="5" s="1"/>
  <c r="S6771" i="5"/>
  <c r="V7182" i="5"/>
  <c r="T7182" i="5"/>
  <c r="U7182" i="5" s="1"/>
  <c r="S7182" i="5"/>
  <c r="V7407" i="5"/>
  <c r="T7407" i="5"/>
  <c r="U7407" i="5" s="1"/>
  <c r="S7407" i="5"/>
  <c r="V7816" i="5"/>
  <c r="T7816" i="5"/>
  <c r="U7816" i="5" s="1"/>
  <c r="S7816" i="5"/>
  <c r="T4147" i="5"/>
  <c r="U4147" i="5" s="1"/>
  <c r="T4918" i="5"/>
  <c r="U4918" i="5" s="1"/>
  <c r="S5693" i="5"/>
  <c r="S6347" i="5"/>
  <c r="S6649" i="5"/>
  <c r="V7585" i="5"/>
  <c r="V7859" i="5"/>
  <c r="V3584" i="5"/>
  <c r="S4098" i="5"/>
  <c r="T4192" i="5"/>
  <c r="U4192" i="5" s="1"/>
  <c r="T4595" i="5"/>
  <c r="U4595" i="5" s="1"/>
  <c r="S5105" i="5"/>
  <c r="V5723" i="5"/>
  <c r="T6082" i="5"/>
  <c r="U6082" i="5" s="1"/>
  <c r="S7005" i="5"/>
  <c r="T6948" i="5"/>
  <c r="U6948" i="5" s="1"/>
  <c r="S7523" i="5"/>
  <c r="T3338" i="5"/>
  <c r="U3338" i="5" s="1"/>
  <c r="T3740" i="5"/>
  <c r="U3740" i="5" s="1"/>
  <c r="V4183" i="5"/>
  <c r="T4873" i="5"/>
  <c r="U4873" i="5" s="1"/>
  <c r="T5351" i="5"/>
  <c r="U5351" i="5" s="1"/>
  <c r="S5841" i="5"/>
  <c r="V5974" i="5"/>
  <c r="T6142" i="5"/>
  <c r="U6142" i="5" s="1"/>
  <c r="T7794" i="5"/>
  <c r="U7794" i="5" s="1"/>
  <c r="T3840" i="5"/>
  <c r="U3840" i="5" s="1"/>
  <c r="T4007" i="5"/>
  <c r="U4007" i="5" s="1"/>
  <c r="S5961" i="5"/>
  <c r="T6918" i="5"/>
  <c r="U6918" i="5" s="1"/>
  <c r="V7913" i="5"/>
  <c r="T3385" i="5"/>
  <c r="U3385" i="5" s="1"/>
  <c r="S5042" i="5"/>
  <c r="T5343" i="5"/>
  <c r="U5343" i="5" s="1"/>
  <c r="S6032" i="5"/>
  <c r="S6136" i="5"/>
  <c r="T6430" i="5"/>
  <c r="U6430" i="5" s="1"/>
  <c r="S7285" i="5"/>
  <c r="V7587" i="5"/>
  <c r="V7879" i="5"/>
  <c r="T3404" i="5"/>
  <c r="U3404" i="5" s="1"/>
  <c r="T4191" i="5"/>
  <c r="U4191" i="5" s="1"/>
  <c r="T4364" i="5"/>
  <c r="U4364" i="5" s="1"/>
  <c r="V5236" i="5"/>
  <c r="S5288" i="5"/>
  <c r="T6831" i="5"/>
  <c r="U6831" i="5" s="1"/>
  <c r="V6971" i="5"/>
  <c r="S7714" i="5"/>
  <c r="V4997" i="5"/>
  <c r="T5559" i="5"/>
  <c r="U5559" i="5" s="1"/>
  <c r="V6135" i="5"/>
  <c r="T6448" i="5"/>
  <c r="U6448" i="5" s="1"/>
  <c r="T6697" i="5"/>
  <c r="U6697" i="5" s="1"/>
  <c r="T7157" i="5"/>
  <c r="U7157" i="5" s="1"/>
  <c r="T7718" i="5"/>
  <c r="U7718" i="5" s="1"/>
  <c r="T3373" i="5"/>
  <c r="U3373" i="5" s="1"/>
  <c r="S4081" i="5"/>
  <c r="V4586" i="5"/>
  <c r="V4559" i="5"/>
  <c r="V5196" i="5"/>
  <c r="S5166" i="5"/>
  <c r="T5780" i="5"/>
  <c r="U5780" i="5" s="1"/>
  <c r="T5676" i="5"/>
  <c r="U5676" i="5" s="1"/>
  <c r="T6232" i="5"/>
  <c r="U6232" i="5" s="1"/>
  <c r="T6593" i="5"/>
  <c r="U6593" i="5" s="1"/>
  <c r="T6858" i="5"/>
  <c r="U6858" i="5" s="1"/>
  <c r="V7726" i="5"/>
  <c r="V7903" i="5"/>
  <c r="V3547" i="5"/>
  <c r="S3889" i="5"/>
  <c r="S4379" i="5"/>
  <c r="T4834" i="5"/>
  <c r="U4834" i="5" s="1"/>
  <c r="S5057" i="5"/>
  <c r="T5433" i="5"/>
  <c r="U5433" i="5" s="1"/>
  <c r="S5859" i="5"/>
  <c r="T6160" i="5"/>
  <c r="U6160" i="5" s="1"/>
  <c r="T7027" i="5"/>
  <c r="U7027" i="5" s="1"/>
  <c r="T7773" i="5"/>
  <c r="U7773" i="5" s="1"/>
  <c r="S7996" i="5"/>
  <c r="S4026" i="5"/>
  <c r="S4853" i="5"/>
  <c r="T6516" i="5"/>
  <c r="U6516" i="5" s="1"/>
  <c r="S7334" i="5"/>
  <c r="T3149" i="5"/>
  <c r="U3149" i="5" s="1"/>
  <c r="T3966" i="5"/>
  <c r="U3966" i="5" s="1"/>
  <c r="T4306" i="5"/>
  <c r="U4306" i="5" s="1"/>
  <c r="T4492" i="5"/>
  <c r="U4492" i="5" s="1"/>
  <c r="T5852" i="5"/>
  <c r="U5852" i="5" s="1"/>
  <c r="V5655" i="5"/>
  <c r="S6139" i="5"/>
  <c r="V6152" i="5"/>
  <c r="S6636" i="5"/>
  <c r="S7924" i="5"/>
  <c r="T3074" i="5"/>
  <c r="U3074" i="5" s="1"/>
  <c r="T4600" i="5"/>
  <c r="U4600" i="5" s="1"/>
  <c r="S4762" i="5"/>
  <c r="T4451" i="5"/>
  <c r="U4451" i="5" s="1"/>
  <c r="T4774" i="5"/>
  <c r="U4774" i="5" s="1"/>
  <c r="T5826" i="5"/>
  <c r="U5826" i="5" s="1"/>
  <c r="T5690" i="5"/>
  <c r="U5690" i="5" s="1"/>
  <c r="S6919" i="5"/>
  <c r="T7236" i="5"/>
  <c r="U7236" i="5" s="1"/>
  <c r="T2180" i="5"/>
  <c r="U2180" i="5" s="1"/>
  <c r="S2180" i="5"/>
  <c r="V2180" i="5"/>
  <c r="V255" i="5"/>
  <c r="T255" i="5"/>
  <c r="U255" i="5" s="1"/>
  <c r="S255" i="5"/>
  <c r="T1123" i="5"/>
  <c r="U1123" i="5" s="1"/>
  <c r="V1123" i="5"/>
  <c r="S1123" i="5"/>
  <c r="S576" i="5"/>
  <c r="V576" i="5"/>
  <c r="T576" i="5"/>
  <c r="U576" i="5" s="1"/>
  <c r="V1179" i="5"/>
  <c r="T1179" i="5"/>
  <c r="U1179" i="5" s="1"/>
  <c r="S1179" i="5"/>
  <c r="T1726" i="5"/>
  <c r="U1726" i="5" s="1"/>
  <c r="S1726" i="5"/>
  <c r="V1726" i="5"/>
  <c r="S807" i="5"/>
  <c r="V807" i="5"/>
  <c r="T807" i="5"/>
  <c r="U807" i="5" s="1"/>
  <c r="T811" i="5"/>
  <c r="U811" i="5" s="1"/>
  <c r="S811" i="5"/>
  <c r="V811" i="5"/>
  <c r="V1623" i="5"/>
  <c r="T1623" i="5"/>
  <c r="U1623" i="5" s="1"/>
  <c r="S1623" i="5"/>
  <c r="S2179" i="5"/>
  <c r="T2179" i="5"/>
  <c r="U2179" i="5" s="1"/>
  <c r="V2179" i="5"/>
  <c r="V2628" i="5"/>
  <c r="T2628" i="5"/>
  <c r="U2628" i="5" s="1"/>
  <c r="S2628" i="5"/>
  <c r="V182" i="5"/>
  <c r="S182" i="5"/>
  <c r="T182" i="5"/>
  <c r="U182" i="5" s="1"/>
  <c r="V531" i="5"/>
  <c r="T531" i="5"/>
  <c r="U531" i="5" s="1"/>
  <c r="S531" i="5"/>
  <c r="T220" i="5"/>
  <c r="U220" i="5" s="1"/>
  <c r="V220" i="5"/>
  <c r="S220" i="5"/>
  <c r="V713" i="5"/>
  <c r="T713" i="5"/>
  <c r="U713" i="5" s="1"/>
  <c r="S713" i="5"/>
  <c r="V722" i="5"/>
  <c r="T722" i="5"/>
  <c r="U722" i="5" s="1"/>
  <c r="S722" i="5"/>
  <c r="V1539" i="5"/>
  <c r="T1539" i="5"/>
  <c r="U1539" i="5" s="1"/>
  <c r="S1539" i="5"/>
  <c r="V707" i="5"/>
  <c r="T707" i="5"/>
  <c r="U707" i="5" s="1"/>
  <c r="S707" i="5"/>
  <c r="V1284" i="5"/>
  <c r="S1284" i="5"/>
  <c r="T1284" i="5"/>
  <c r="U1284" i="5" s="1"/>
  <c r="V1206" i="5"/>
  <c r="S1206" i="5"/>
  <c r="T1206" i="5"/>
  <c r="U1206" i="5" s="1"/>
  <c r="T721" i="5"/>
  <c r="U721" i="5" s="1"/>
  <c r="S721" i="5"/>
  <c r="V721" i="5"/>
  <c r="V933" i="5"/>
  <c r="T933" i="5"/>
  <c r="U933" i="5" s="1"/>
  <c r="S933" i="5"/>
  <c r="V2214" i="5"/>
  <c r="T2214" i="5"/>
  <c r="U2214" i="5" s="1"/>
  <c r="S2214" i="5"/>
  <c r="V2196" i="5"/>
  <c r="T2196" i="5"/>
  <c r="U2196" i="5" s="1"/>
  <c r="S2196" i="5"/>
  <c r="S2110" i="5"/>
  <c r="S2608" i="5"/>
  <c r="V2608" i="5"/>
  <c r="T2608" i="5"/>
  <c r="U2608" i="5" s="1"/>
  <c r="V455" i="5"/>
  <c r="S455" i="5"/>
  <c r="T455" i="5"/>
  <c r="U455" i="5" s="1"/>
  <c r="V281" i="5"/>
  <c r="T281" i="5"/>
  <c r="U281" i="5" s="1"/>
  <c r="S281" i="5"/>
  <c r="S879" i="5"/>
  <c r="V879" i="5"/>
  <c r="T879" i="5"/>
  <c r="U879" i="5" s="1"/>
  <c r="T121" i="5"/>
  <c r="U121" i="5" s="1"/>
  <c r="S121" i="5"/>
  <c r="V121" i="5"/>
  <c r="V533" i="5"/>
  <c r="T533" i="5"/>
  <c r="U533" i="5" s="1"/>
  <c r="S533" i="5"/>
  <c r="V1291" i="5"/>
  <c r="T1291" i="5"/>
  <c r="U1291" i="5" s="1"/>
  <c r="S1291" i="5"/>
  <c r="V1944" i="5"/>
  <c r="T1944" i="5"/>
  <c r="U1944" i="5" s="1"/>
  <c r="S1944" i="5"/>
  <c r="V2244" i="5"/>
  <c r="T2244" i="5"/>
  <c r="U2244" i="5" s="1"/>
  <c r="S2244" i="5"/>
  <c r="V320" i="5"/>
  <c r="T320" i="5"/>
  <c r="U320" i="5" s="1"/>
  <c r="S320" i="5"/>
  <c r="V746" i="5"/>
  <c r="T746" i="5"/>
  <c r="U746" i="5" s="1"/>
  <c r="S746" i="5"/>
  <c r="V892" i="5"/>
  <c r="T892" i="5"/>
  <c r="U892" i="5" s="1"/>
  <c r="S892" i="5"/>
  <c r="T319" i="5"/>
  <c r="U319" i="5" s="1"/>
  <c r="S319" i="5"/>
  <c r="V319" i="5"/>
  <c r="V951" i="5"/>
  <c r="T951" i="5"/>
  <c r="U951" i="5" s="1"/>
  <c r="S951" i="5"/>
  <c r="V1600" i="5"/>
  <c r="T1600" i="5"/>
  <c r="U1600" i="5" s="1"/>
  <c r="S1600" i="5"/>
  <c r="V2191" i="5"/>
  <c r="T2191" i="5"/>
  <c r="U2191" i="5" s="1"/>
  <c r="S2191" i="5"/>
  <c r="V2072" i="5"/>
  <c r="S309" i="5"/>
  <c r="V309" i="5"/>
  <c r="T309" i="5"/>
  <c r="U309" i="5" s="1"/>
  <c r="V365" i="5"/>
  <c r="T365" i="5"/>
  <c r="U365" i="5" s="1"/>
  <c r="S365" i="5"/>
  <c r="T589" i="5"/>
  <c r="U589" i="5" s="1"/>
  <c r="S589" i="5"/>
  <c r="V589" i="5"/>
  <c r="V1359" i="5"/>
  <c r="T1359" i="5"/>
  <c r="U1359" i="5" s="1"/>
  <c r="S1359" i="5"/>
  <c r="S786" i="5"/>
  <c r="V786" i="5"/>
  <c r="T786" i="5"/>
  <c r="U786" i="5" s="1"/>
  <c r="V626" i="5"/>
  <c r="T626" i="5"/>
  <c r="U626" i="5" s="1"/>
  <c r="S626" i="5"/>
  <c r="V1425" i="5"/>
  <c r="T1425" i="5"/>
  <c r="U1425" i="5" s="1"/>
  <c r="S1425" i="5"/>
  <c r="T2117" i="5"/>
  <c r="U2117" i="5" s="1"/>
  <c r="S2117" i="5"/>
  <c r="V2117" i="5"/>
  <c r="V1914" i="5"/>
  <c r="T1914" i="5"/>
  <c r="U1914" i="5" s="1"/>
  <c r="S1914" i="5"/>
  <c r="V398" i="5"/>
  <c r="S398" i="5"/>
  <c r="T398" i="5"/>
  <c r="U398" i="5" s="1"/>
  <c r="V116" i="5"/>
  <c r="T116" i="5"/>
  <c r="U116" i="5" s="1"/>
  <c r="S116" i="5"/>
  <c r="T253" i="5"/>
  <c r="U253" i="5" s="1"/>
  <c r="S253" i="5"/>
  <c r="V253" i="5"/>
  <c r="V573" i="5"/>
  <c r="T573" i="5"/>
  <c r="U573" i="5" s="1"/>
  <c r="S573" i="5"/>
  <c r="V404" i="5"/>
  <c r="S404" i="5"/>
  <c r="T404" i="5"/>
  <c r="U404" i="5" s="1"/>
  <c r="V2025" i="5"/>
  <c r="T2025" i="5"/>
  <c r="U2025" i="5" s="1"/>
  <c r="S2025" i="5"/>
  <c r="S1534" i="5"/>
  <c r="V1534" i="5"/>
  <c r="T1534" i="5"/>
  <c r="U1534" i="5" s="1"/>
  <c r="S1396" i="5"/>
  <c r="V1396" i="5"/>
  <c r="T1396" i="5"/>
  <c r="U1396" i="5" s="1"/>
  <c r="V2583" i="5"/>
  <c r="T2583" i="5"/>
  <c r="U2583" i="5" s="1"/>
  <c r="S2583" i="5"/>
  <c r="T1885" i="5"/>
  <c r="U1885" i="5" s="1"/>
  <c r="V2814" i="5"/>
  <c r="T2814" i="5"/>
  <c r="U2814" i="5" s="1"/>
  <c r="S2814" i="5"/>
  <c r="V1728" i="5"/>
  <c r="S1728" i="5"/>
  <c r="T1728" i="5"/>
  <c r="U1728" i="5" s="1"/>
  <c r="T61" i="5"/>
  <c r="U61" i="5" s="1"/>
  <c r="V61" i="5"/>
  <c r="S61" i="5"/>
  <c r="V1095" i="5"/>
  <c r="T1095" i="5"/>
  <c r="U1095" i="5" s="1"/>
  <c r="S1095" i="5"/>
  <c r="T858" i="5"/>
  <c r="U858" i="5" s="1"/>
  <c r="S858" i="5"/>
  <c r="V858" i="5"/>
  <c r="V785" i="5"/>
  <c r="T785" i="5"/>
  <c r="U785" i="5" s="1"/>
  <c r="S785" i="5"/>
  <c r="V1197" i="5"/>
  <c r="T1197" i="5"/>
  <c r="U1197" i="5" s="1"/>
  <c r="S1197" i="5"/>
  <c r="V1198" i="5"/>
  <c r="T1198" i="5"/>
  <c r="U1198" i="5" s="1"/>
  <c r="S1198" i="5"/>
  <c r="V1246" i="5"/>
  <c r="T1246" i="5"/>
  <c r="U1246" i="5" s="1"/>
  <c r="S1246" i="5"/>
  <c r="V1555" i="5"/>
  <c r="T1555" i="5"/>
  <c r="U1555" i="5" s="1"/>
  <c r="S1555" i="5"/>
  <c r="V2011" i="5"/>
  <c r="T2011" i="5"/>
  <c r="U2011" i="5" s="1"/>
  <c r="S2011" i="5"/>
  <c r="V2032" i="5"/>
  <c r="T2032" i="5"/>
  <c r="U2032" i="5" s="1"/>
  <c r="S2032" i="5"/>
  <c r="S2659" i="5"/>
  <c r="V2659" i="5"/>
  <c r="T2659" i="5"/>
  <c r="U2659" i="5" s="1"/>
  <c r="T2263" i="5"/>
  <c r="U2263" i="5" s="1"/>
  <c r="S2263" i="5"/>
  <c r="V2263" i="5"/>
  <c r="T79" i="5"/>
  <c r="U79" i="5" s="1"/>
  <c r="V79" i="5"/>
  <c r="S79" i="5"/>
  <c r="V918" i="5"/>
  <c r="T918" i="5"/>
  <c r="U918" i="5" s="1"/>
  <c r="S918" i="5"/>
  <c r="V954" i="5"/>
  <c r="S954" i="5"/>
  <c r="T954" i="5"/>
  <c r="U954" i="5" s="1"/>
  <c r="V680" i="5"/>
  <c r="T680" i="5"/>
  <c r="U680" i="5" s="1"/>
  <c r="S680" i="5"/>
  <c r="T511" i="5"/>
  <c r="U511" i="5" s="1"/>
  <c r="S511" i="5"/>
  <c r="V511" i="5"/>
  <c r="V1935" i="5"/>
  <c r="T1935" i="5"/>
  <c r="U1935" i="5" s="1"/>
  <c r="S1935" i="5"/>
  <c r="V2037" i="5"/>
  <c r="T2037" i="5"/>
  <c r="U2037" i="5" s="1"/>
  <c r="S2037" i="5"/>
  <c r="V485" i="5"/>
  <c r="T485" i="5"/>
  <c r="U485" i="5" s="1"/>
  <c r="S485" i="5"/>
  <c r="V567" i="5"/>
  <c r="T567" i="5"/>
  <c r="U567" i="5" s="1"/>
  <c r="S567" i="5"/>
  <c r="V251" i="5"/>
  <c r="S251" i="5"/>
  <c r="T251" i="5"/>
  <c r="U251" i="5" s="1"/>
  <c r="S1128" i="5"/>
  <c r="V1296" i="5"/>
  <c r="T1296" i="5"/>
  <c r="U1296" i="5" s="1"/>
  <c r="S1296" i="5"/>
  <c r="V1384" i="5"/>
  <c r="T1384" i="5"/>
  <c r="U1384" i="5" s="1"/>
  <c r="S1384" i="5"/>
  <c r="S994" i="5"/>
  <c r="V994" i="5"/>
  <c r="T994" i="5"/>
  <c r="U994" i="5" s="1"/>
  <c r="T88" i="5"/>
  <c r="U88" i="5" s="1"/>
  <c r="V88" i="5"/>
  <c r="S88" i="5"/>
  <c r="T579" i="5"/>
  <c r="U579" i="5" s="1"/>
  <c r="V579" i="5"/>
  <c r="S579" i="5"/>
  <c r="T432" i="5"/>
  <c r="U432" i="5" s="1"/>
  <c r="T1654" i="5"/>
  <c r="U1654" i="5" s="1"/>
  <c r="S1654" i="5"/>
  <c r="V1654" i="5"/>
  <c r="V1527" i="5"/>
  <c r="S1527" i="5"/>
  <c r="T1527" i="5"/>
  <c r="U1527" i="5" s="1"/>
  <c r="V1591" i="5"/>
  <c r="T1591" i="5"/>
  <c r="U1591" i="5" s="1"/>
  <c r="S1591" i="5"/>
  <c r="V1320" i="5"/>
  <c r="T1320" i="5"/>
  <c r="U1320" i="5" s="1"/>
  <c r="S1320" i="5"/>
  <c r="V2457" i="5"/>
  <c r="S2457" i="5"/>
  <c r="T2457" i="5"/>
  <c r="U2457" i="5" s="1"/>
  <c r="V2610" i="5"/>
  <c r="S2610" i="5"/>
  <c r="T2610" i="5"/>
  <c r="U2610" i="5" s="1"/>
  <c r="V164" i="5"/>
  <c r="S164" i="5"/>
  <c r="T164" i="5"/>
  <c r="U164" i="5" s="1"/>
  <c r="T259" i="5"/>
  <c r="U259" i="5" s="1"/>
  <c r="V259" i="5"/>
  <c r="S259" i="5"/>
  <c r="T327" i="5"/>
  <c r="U327" i="5" s="1"/>
  <c r="S808" i="5"/>
  <c r="T808" i="5"/>
  <c r="U808" i="5" s="1"/>
  <c r="V808" i="5"/>
  <c r="S859" i="5"/>
  <c r="V859" i="5"/>
  <c r="T859" i="5"/>
  <c r="U859" i="5" s="1"/>
  <c r="V2821" i="5"/>
  <c r="T2821" i="5"/>
  <c r="U2821" i="5" s="1"/>
  <c r="S2821" i="5"/>
  <c r="V1938" i="5"/>
  <c r="T1938" i="5"/>
  <c r="U1938" i="5" s="1"/>
  <c r="S1938" i="5"/>
  <c r="T38" i="5"/>
  <c r="U38" i="5" s="1"/>
  <c r="T970" i="5"/>
  <c r="U970" i="5" s="1"/>
  <c r="V2374" i="5"/>
  <c r="T2374" i="5"/>
  <c r="U2374" i="5" s="1"/>
  <c r="S2374" i="5"/>
  <c r="V2535" i="5"/>
  <c r="T2535" i="5"/>
  <c r="U2535" i="5" s="1"/>
  <c r="S2535" i="5"/>
  <c r="V3611" i="5"/>
  <c r="S3611" i="5"/>
  <c r="T3611" i="5"/>
  <c r="U3611" i="5" s="1"/>
  <c r="V3548" i="5"/>
  <c r="S3548" i="5"/>
  <c r="T3548" i="5"/>
  <c r="U3548" i="5" s="1"/>
  <c r="S3906" i="5"/>
  <c r="V3906" i="5"/>
  <c r="T3906" i="5"/>
  <c r="U3906" i="5" s="1"/>
  <c r="V4233" i="5"/>
  <c r="T4233" i="5"/>
  <c r="U4233" i="5" s="1"/>
  <c r="S4233" i="5"/>
  <c r="T4454" i="5"/>
  <c r="U4454" i="5" s="1"/>
  <c r="S4454" i="5"/>
  <c r="V4454" i="5"/>
  <c r="V4281" i="5"/>
  <c r="T4281" i="5"/>
  <c r="U4281" i="5" s="1"/>
  <c r="S4281" i="5"/>
  <c r="T4548" i="5"/>
  <c r="U4548" i="5" s="1"/>
  <c r="V4548" i="5"/>
  <c r="S4548" i="5"/>
  <c r="T5032" i="5"/>
  <c r="U5032" i="5" s="1"/>
  <c r="V5032" i="5"/>
  <c r="S5032" i="5"/>
  <c r="V5033" i="5"/>
  <c r="T5033" i="5"/>
  <c r="U5033" i="5" s="1"/>
  <c r="S5033" i="5"/>
  <c r="T5498" i="5"/>
  <c r="U5498" i="5" s="1"/>
  <c r="V5498" i="5"/>
  <c r="S5498" i="5"/>
  <c r="T6453" i="5"/>
  <c r="U6453" i="5" s="1"/>
  <c r="V6453" i="5"/>
  <c r="S6453" i="5"/>
  <c r="S6898" i="5"/>
  <c r="V6898" i="5"/>
  <c r="T6898" i="5"/>
  <c r="U6898" i="5" s="1"/>
  <c r="T7397" i="5"/>
  <c r="U7397" i="5" s="1"/>
  <c r="V7397" i="5"/>
  <c r="S7397" i="5"/>
  <c r="T7313" i="5"/>
  <c r="U7313" i="5" s="1"/>
  <c r="V7313" i="5"/>
  <c r="S7313" i="5"/>
  <c r="V7434" i="5"/>
  <c r="T7434" i="5"/>
  <c r="U7434" i="5" s="1"/>
  <c r="S7434" i="5"/>
  <c r="S7740" i="5"/>
  <c r="V7740" i="5"/>
  <c r="T7740" i="5"/>
  <c r="U7740" i="5" s="1"/>
  <c r="V7783" i="5"/>
  <c r="T7783" i="5"/>
  <c r="U7783" i="5" s="1"/>
  <c r="S7783" i="5"/>
  <c r="V8014" i="5"/>
  <c r="T8014" i="5"/>
  <c r="U8014" i="5" s="1"/>
  <c r="S8014" i="5"/>
  <c r="V8044" i="5"/>
  <c r="T8044" i="5"/>
  <c r="U8044" i="5" s="1"/>
  <c r="S8044" i="5"/>
  <c r="V862" i="5"/>
  <c r="S1671" i="5"/>
  <c r="S1114" i="5"/>
  <c r="S1141" i="5"/>
  <c r="S2167" i="5"/>
  <c r="S2589" i="5"/>
  <c r="S2636" i="5"/>
  <c r="T2636" i="5"/>
  <c r="U2636" i="5" s="1"/>
  <c r="V2636" i="5"/>
  <c r="V3174" i="5"/>
  <c r="T3174" i="5"/>
  <c r="U3174" i="5" s="1"/>
  <c r="S3174" i="5"/>
  <c r="V3245" i="5"/>
  <c r="T3245" i="5"/>
  <c r="U3245" i="5" s="1"/>
  <c r="S3245" i="5"/>
  <c r="T3052" i="5"/>
  <c r="U3052" i="5" s="1"/>
  <c r="S3052" i="5"/>
  <c r="V3052" i="5"/>
  <c r="T3136" i="5"/>
  <c r="U3136" i="5" s="1"/>
  <c r="S3136" i="5"/>
  <c r="V3136" i="5"/>
  <c r="T2992" i="5"/>
  <c r="U2992" i="5" s="1"/>
  <c r="S2992" i="5"/>
  <c r="V2992" i="5"/>
  <c r="T5472" i="5"/>
  <c r="U5472" i="5" s="1"/>
  <c r="S5472" i="5"/>
  <c r="V5472" i="5"/>
  <c r="S5359" i="5"/>
  <c r="V5359" i="5"/>
  <c r="T5359" i="5"/>
  <c r="U5359" i="5" s="1"/>
  <c r="V5724" i="5"/>
  <c r="T5724" i="5"/>
  <c r="U5724" i="5" s="1"/>
  <c r="S5724" i="5"/>
  <c r="V5900" i="5"/>
  <c r="S5900" i="5"/>
  <c r="T5900" i="5"/>
  <c r="U5900" i="5" s="1"/>
  <c r="T6240" i="5"/>
  <c r="U6240" i="5" s="1"/>
  <c r="S6240" i="5"/>
  <c r="V6240" i="5"/>
  <c r="T6471" i="5"/>
  <c r="U6471" i="5" s="1"/>
  <c r="V6471" i="5"/>
  <c r="S6471" i="5"/>
  <c r="T6542" i="5"/>
  <c r="U6542" i="5" s="1"/>
  <c r="S6542" i="5"/>
  <c r="V6542" i="5"/>
  <c r="T7427" i="5"/>
  <c r="U7427" i="5" s="1"/>
  <c r="V7427" i="5"/>
  <c r="S7427" i="5"/>
  <c r="V7510" i="5"/>
  <c r="T7510" i="5"/>
  <c r="U7510" i="5" s="1"/>
  <c r="S7510" i="5"/>
  <c r="T161" i="5"/>
  <c r="U161" i="5" s="1"/>
  <c r="S402" i="5"/>
  <c r="S979" i="5"/>
  <c r="S991" i="5"/>
  <c r="T1983" i="5"/>
  <c r="U1983" i="5" s="1"/>
  <c r="S1660" i="5"/>
  <c r="S2289" i="5"/>
  <c r="V2718" i="5"/>
  <c r="T2718" i="5"/>
  <c r="U2718" i="5" s="1"/>
  <c r="S2718" i="5"/>
  <c r="V2607" i="5"/>
  <c r="T2607" i="5"/>
  <c r="U2607" i="5" s="1"/>
  <c r="S2607" i="5"/>
  <c r="V2882" i="5"/>
  <c r="T2882" i="5"/>
  <c r="U2882" i="5" s="1"/>
  <c r="S2882" i="5"/>
  <c r="V3259" i="5"/>
  <c r="T3259" i="5"/>
  <c r="U3259" i="5" s="1"/>
  <c r="S3259" i="5"/>
  <c r="V3832" i="5"/>
  <c r="T3832" i="5"/>
  <c r="U3832" i="5" s="1"/>
  <c r="S3832" i="5"/>
  <c r="V3701" i="5"/>
  <c r="T3701" i="5"/>
  <c r="U3701" i="5" s="1"/>
  <c r="S3701" i="5"/>
  <c r="V3865" i="5"/>
  <c r="T3865" i="5"/>
  <c r="U3865" i="5" s="1"/>
  <c r="S3865" i="5"/>
  <c r="T4282" i="5"/>
  <c r="U4282" i="5" s="1"/>
  <c r="V4282" i="5"/>
  <c r="S4282" i="5"/>
  <c r="V4780" i="5"/>
  <c r="S4780" i="5"/>
  <c r="T4780" i="5"/>
  <c r="U4780" i="5" s="1"/>
  <c r="V4822" i="5"/>
  <c r="S4822" i="5"/>
  <c r="T4822" i="5"/>
  <c r="U4822" i="5" s="1"/>
  <c r="T4859" i="5"/>
  <c r="U4859" i="5" s="1"/>
  <c r="S4859" i="5"/>
  <c r="V4859" i="5"/>
  <c r="T6220" i="5"/>
  <c r="U6220" i="5" s="1"/>
  <c r="S6220" i="5"/>
  <c r="V6220" i="5"/>
  <c r="S6315" i="5"/>
  <c r="T6514" i="5"/>
  <c r="U6514" i="5" s="1"/>
  <c r="S6780" i="5"/>
  <c r="V7229" i="5"/>
  <c r="T7229" i="5"/>
  <c r="U7229" i="5" s="1"/>
  <c r="S7229" i="5"/>
  <c r="V7685" i="5"/>
  <c r="T7685" i="5"/>
  <c r="U7685" i="5" s="1"/>
  <c r="S7685" i="5"/>
  <c r="S566" i="5"/>
  <c r="S1648" i="5"/>
  <c r="S2130" i="5"/>
  <c r="S2047" i="5"/>
  <c r="T2517" i="5"/>
  <c r="U2517" i="5" s="1"/>
  <c r="V3120" i="5"/>
  <c r="T3120" i="5"/>
  <c r="U3120" i="5" s="1"/>
  <c r="S3120" i="5"/>
  <c r="V4112" i="5"/>
  <c r="T4112" i="5"/>
  <c r="U4112" i="5" s="1"/>
  <c r="S4112" i="5"/>
  <c r="V4155" i="5"/>
  <c r="T4155" i="5"/>
  <c r="U4155" i="5" s="1"/>
  <c r="S4155" i="5"/>
  <c r="V4861" i="5"/>
  <c r="S4861" i="5"/>
  <c r="T4861" i="5"/>
  <c r="U4861" i="5" s="1"/>
  <c r="T4707" i="5"/>
  <c r="U4707" i="5" s="1"/>
  <c r="S4707" i="5"/>
  <c r="V4707" i="5"/>
  <c r="V4489" i="5"/>
  <c r="S4489" i="5"/>
  <c r="T4489" i="5"/>
  <c r="U4489" i="5" s="1"/>
  <c r="V4996" i="5"/>
  <c r="S4996" i="5"/>
  <c r="T4996" i="5"/>
  <c r="U4996" i="5" s="1"/>
  <c r="T5360" i="5"/>
  <c r="U5360" i="5" s="1"/>
  <c r="S5360" i="5"/>
  <c r="V5360" i="5"/>
  <c r="S5991" i="5"/>
  <c r="V5991" i="5"/>
  <c r="T5991" i="5"/>
  <c r="U5991" i="5" s="1"/>
  <c r="T5963" i="5"/>
  <c r="U5963" i="5" s="1"/>
  <c r="V5963" i="5"/>
  <c r="S5963" i="5"/>
  <c r="T6900" i="5"/>
  <c r="U6900" i="5" s="1"/>
  <c r="V6900" i="5"/>
  <c r="S6900" i="5"/>
  <c r="V7431" i="5"/>
  <c r="T7431" i="5"/>
  <c r="U7431" i="5" s="1"/>
  <c r="S7431" i="5"/>
  <c r="V7688" i="5"/>
  <c r="S7688" i="5"/>
  <c r="T7688" i="5"/>
  <c r="U7688" i="5" s="1"/>
  <c r="V8042" i="5"/>
  <c r="T8042" i="5"/>
  <c r="U8042" i="5" s="1"/>
  <c r="S8042" i="5"/>
  <c r="S2712" i="5"/>
  <c r="V3135" i="5"/>
  <c r="T3135" i="5"/>
  <c r="U3135" i="5" s="1"/>
  <c r="S3135" i="5"/>
  <c r="T3160" i="5"/>
  <c r="U3160" i="5" s="1"/>
  <c r="S3160" i="5"/>
  <c r="V3160" i="5"/>
  <c r="V3562" i="5"/>
  <c r="T3562" i="5"/>
  <c r="U3562" i="5" s="1"/>
  <c r="S3562" i="5"/>
  <c r="V3676" i="5"/>
  <c r="T3676" i="5"/>
  <c r="U3676" i="5" s="1"/>
  <c r="S3676" i="5"/>
  <c r="T3318" i="5"/>
  <c r="U3318" i="5" s="1"/>
  <c r="S3318" i="5"/>
  <c r="V3318" i="5"/>
  <c r="V3796" i="5"/>
  <c r="T3796" i="5"/>
  <c r="U3796" i="5" s="1"/>
  <c r="S3796" i="5"/>
  <c r="V3595" i="5"/>
  <c r="T3595" i="5"/>
  <c r="U3595" i="5" s="1"/>
  <c r="S3595" i="5"/>
  <c r="T4068" i="5"/>
  <c r="U4068" i="5" s="1"/>
  <c r="S5322" i="5"/>
  <c r="T5322" i="5"/>
  <c r="U5322" i="5" s="1"/>
  <c r="V5322" i="5"/>
  <c r="V5792" i="5"/>
  <c r="T5792" i="5"/>
  <c r="U5792" i="5" s="1"/>
  <c r="S5792" i="5"/>
  <c r="T5771" i="5"/>
  <c r="U5771" i="5" s="1"/>
  <c r="V5771" i="5"/>
  <c r="S5771" i="5"/>
  <c r="V6127" i="5"/>
  <c r="S6127" i="5"/>
  <c r="T6127" i="5"/>
  <c r="U6127" i="5" s="1"/>
  <c r="T6452" i="5"/>
  <c r="U6452" i="5" s="1"/>
  <c r="V6452" i="5"/>
  <c r="S6452" i="5"/>
  <c r="S6322" i="5"/>
  <c r="V6729" i="5"/>
  <c r="T6729" i="5"/>
  <c r="U6729" i="5" s="1"/>
  <c r="S6729" i="5"/>
  <c r="T6860" i="5"/>
  <c r="U6860" i="5" s="1"/>
  <c r="V6860" i="5"/>
  <c r="S6860" i="5"/>
  <c r="T6902" i="5"/>
  <c r="U6902" i="5" s="1"/>
  <c r="V7532" i="5"/>
  <c r="T7532" i="5"/>
  <c r="U7532" i="5" s="1"/>
  <c r="S7532" i="5"/>
  <c r="T7736" i="5"/>
  <c r="U7736" i="5" s="1"/>
  <c r="V7736" i="5"/>
  <c r="S7736" i="5"/>
  <c r="V7814" i="5"/>
  <c r="T7814" i="5"/>
  <c r="U7814" i="5" s="1"/>
  <c r="S7814" i="5"/>
  <c r="S7933" i="5"/>
  <c r="T7933" i="5"/>
  <c r="U7933" i="5" s="1"/>
  <c r="V7933" i="5"/>
  <c r="S137" i="5"/>
  <c r="T717" i="5"/>
  <c r="U717" i="5" s="1"/>
  <c r="V1624" i="5"/>
  <c r="V2722" i="5"/>
  <c r="T2722" i="5"/>
  <c r="U2722" i="5" s="1"/>
  <c r="S2722" i="5"/>
  <c r="V2497" i="5"/>
  <c r="S2497" i="5"/>
  <c r="T2497" i="5"/>
  <c r="U2497" i="5" s="1"/>
  <c r="T3189" i="5"/>
  <c r="U3189" i="5" s="1"/>
  <c r="S3189" i="5"/>
  <c r="V3189" i="5"/>
  <c r="S2756" i="5"/>
  <c r="T2756" i="5"/>
  <c r="U2756" i="5" s="1"/>
  <c r="V2756" i="5"/>
  <c r="T3100" i="5"/>
  <c r="U3100" i="5" s="1"/>
  <c r="S3100" i="5"/>
  <c r="V3100" i="5"/>
  <c r="V3192" i="5"/>
  <c r="T3192" i="5"/>
  <c r="U3192" i="5" s="1"/>
  <c r="S3192" i="5"/>
  <c r="T3022" i="5"/>
  <c r="U3022" i="5" s="1"/>
  <c r="S3022" i="5"/>
  <c r="V3022" i="5"/>
  <c r="V2973" i="5"/>
  <c r="T2973" i="5"/>
  <c r="U2973" i="5" s="1"/>
  <c r="S2973" i="5"/>
  <c r="V3713" i="5"/>
  <c r="S3713" i="5"/>
  <c r="T3713" i="5"/>
  <c r="U3713" i="5" s="1"/>
  <c r="V4019" i="5"/>
  <c r="T4019" i="5"/>
  <c r="U4019" i="5" s="1"/>
  <c r="S4019" i="5"/>
  <c r="T4314" i="5"/>
  <c r="U4314" i="5" s="1"/>
  <c r="V4314" i="5"/>
  <c r="S4314" i="5"/>
  <c r="V4592" i="5"/>
  <c r="T4592" i="5"/>
  <c r="U4592" i="5" s="1"/>
  <c r="S4592" i="5"/>
  <c r="V4663" i="5"/>
  <c r="T4663" i="5"/>
  <c r="U4663" i="5" s="1"/>
  <c r="S4663" i="5"/>
  <c r="V4576" i="5"/>
  <c r="S4576" i="5"/>
  <c r="T4576" i="5"/>
  <c r="U4576" i="5" s="1"/>
  <c r="V4266" i="5"/>
  <c r="T4266" i="5"/>
  <c r="U4266" i="5" s="1"/>
  <c r="S4266" i="5"/>
  <c r="V4828" i="5"/>
  <c r="T4828" i="5"/>
  <c r="U4828" i="5" s="1"/>
  <c r="S4828" i="5"/>
  <c r="T5568" i="5"/>
  <c r="U5568" i="5" s="1"/>
  <c r="S5568" i="5"/>
  <c r="V5568" i="5"/>
  <c r="V5457" i="5"/>
  <c r="T5457" i="5"/>
  <c r="U5457" i="5" s="1"/>
  <c r="S5457" i="5"/>
  <c r="V6058" i="5"/>
  <c r="T6058" i="5"/>
  <c r="U6058" i="5" s="1"/>
  <c r="S6058" i="5"/>
  <c r="V6484" i="5"/>
  <c r="T6484" i="5"/>
  <c r="U6484" i="5" s="1"/>
  <c r="S6484" i="5"/>
  <c r="S6656" i="5"/>
  <c r="T6890" i="5"/>
  <c r="U6890" i="5" s="1"/>
  <c r="V6890" i="5"/>
  <c r="S6890" i="5"/>
  <c r="T7087" i="5"/>
  <c r="U7087" i="5" s="1"/>
  <c r="S7087" i="5"/>
  <c r="V7087" i="5"/>
  <c r="V7217" i="5"/>
  <c r="T7217" i="5"/>
  <c r="U7217" i="5" s="1"/>
  <c r="S7217" i="5"/>
  <c r="T7314" i="5"/>
  <c r="U7314" i="5" s="1"/>
  <c r="V7314" i="5"/>
  <c r="S7314" i="5"/>
  <c r="S7758" i="5"/>
  <c r="T7758" i="5"/>
  <c r="U7758" i="5" s="1"/>
  <c r="V7758" i="5"/>
  <c r="S7656" i="5"/>
  <c r="V7656" i="5"/>
  <c r="T7656" i="5"/>
  <c r="U7656" i="5" s="1"/>
  <c r="T188" i="5"/>
  <c r="U188" i="5" s="1"/>
  <c r="T1672" i="5"/>
  <c r="U1672" i="5" s="1"/>
  <c r="T2805" i="5"/>
  <c r="U2805" i="5" s="1"/>
  <c r="V2944" i="5"/>
  <c r="S2258" i="5"/>
  <c r="T2258" i="5"/>
  <c r="U2258" i="5" s="1"/>
  <c r="V2258" i="5"/>
  <c r="S2690" i="5"/>
  <c r="T2690" i="5"/>
  <c r="U2690" i="5" s="1"/>
  <c r="V2690" i="5"/>
  <c r="V3093" i="5"/>
  <c r="T3093" i="5"/>
  <c r="U3093" i="5" s="1"/>
  <c r="S3093" i="5"/>
  <c r="V3654" i="5"/>
  <c r="T3654" i="5"/>
  <c r="U3654" i="5" s="1"/>
  <c r="S3654" i="5"/>
  <c r="S3309" i="5"/>
  <c r="V4354" i="5"/>
  <c r="T4354" i="5"/>
  <c r="U4354" i="5" s="1"/>
  <c r="S4354" i="5"/>
  <c r="V4639" i="5"/>
  <c r="S4639" i="5"/>
  <c r="T4639" i="5"/>
  <c r="U4639" i="5" s="1"/>
  <c r="V4588" i="5"/>
  <c r="S4588" i="5"/>
  <c r="T4588" i="5"/>
  <c r="U4588" i="5" s="1"/>
  <c r="T4899" i="5"/>
  <c r="U4899" i="5" s="1"/>
  <c r="S4899" i="5"/>
  <c r="V4899" i="5"/>
  <c r="S4488" i="5"/>
  <c r="T5354" i="5"/>
  <c r="U5354" i="5" s="1"/>
  <c r="S5354" i="5"/>
  <c r="V5354" i="5"/>
  <c r="V4894" i="5"/>
  <c r="T4894" i="5"/>
  <c r="U4894" i="5" s="1"/>
  <c r="S4894" i="5"/>
  <c r="T5813" i="5"/>
  <c r="U5813" i="5" s="1"/>
  <c r="S5813" i="5"/>
  <c r="V5813" i="5"/>
  <c r="V6209" i="5"/>
  <c r="T6209" i="5"/>
  <c r="U6209" i="5" s="1"/>
  <c r="S6209" i="5"/>
  <c r="V6491" i="5"/>
  <c r="S6491" i="5"/>
  <c r="T6491" i="5"/>
  <c r="U6491" i="5" s="1"/>
  <c r="V6603" i="5"/>
  <c r="T6603" i="5"/>
  <c r="U6603" i="5" s="1"/>
  <c r="S6603" i="5"/>
  <c r="S6722" i="5"/>
  <c r="T6806" i="5"/>
  <c r="U6806" i="5" s="1"/>
  <c r="S6806" i="5"/>
  <c r="V6806" i="5"/>
  <c r="V6713" i="5"/>
  <c r="V7139" i="5"/>
  <c r="T7139" i="5"/>
  <c r="U7139" i="5" s="1"/>
  <c r="S7139" i="5"/>
  <c r="T7152" i="5"/>
  <c r="U7152" i="5" s="1"/>
  <c r="V7152" i="5"/>
  <c r="S7152" i="5"/>
  <c r="T7343" i="5"/>
  <c r="U7343" i="5" s="1"/>
  <c r="V7343" i="5"/>
  <c r="S7343" i="5"/>
  <c r="V7662" i="5"/>
  <c r="T7662" i="5"/>
  <c r="U7662" i="5" s="1"/>
  <c r="S7662" i="5"/>
  <c r="V7676" i="5"/>
  <c r="T7676" i="5"/>
  <c r="U7676" i="5" s="1"/>
  <c r="S7676" i="5"/>
  <c r="T227" i="5"/>
  <c r="U227" i="5" s="1"/>
  <c r="T1353" i="5"/>
  <c r="U1353" i="5" s="1"/>
  <c r="S2085" i="5"/>
  <c r="T2215" i="5"/>
  <c r="U2215" i="5" s="1"/>
  <c r="T1906" i="5"/>
  <c r="U1906" i="5" s="1"/>
  <c r="V2499" i="5"/>
  <c r="T2499" i="5"/>
  <c r="U2499" i="5" s="1"/>
  <c r="S2499" i="5"/>
  <c r="T3004" i="5"/>
  <c r="U3004" i="5" s="1"/>
  <c r="S3004" i="5"/>
  <c r="V3004" i="5"/>
  <c r="V3647" i="5"/>
  <c r="T3647" i="5"/>
  <c r="U3647" i="5" s="1"/>
  <c r="S3647" i="5"/>
  <c r="V3838" i="5"/>
  <c r="T3838" i="5"/>
  <c r="U3838" i="5" s="1"/>
  <c r="S3838" i="5"/>
  <c r="V4360" i="5"/>
  <c r="T4360" i="5"/>
  <c r="U4360" i="5" s="1"/>
  <c r="S4360" i="5"/>
  <c r="V4394" i="5"/>
  <c r="T4394" i="5"/>
  <c r="U4394" i="5" s="1"/>
  <c r="S4394" i="5"/>
  <c r="V4591" i="5"/>
  <c r="T4591" i="5"/>
  <c r="U4591" i="5" s="1"/>
  <c r="S4591" i="5"/>
  <c r="V5117" i="5"/>
  <c r="T5117" i="5"/>
  <c r="U5117" i="5" s="1"/>
  <c r="S5117" i="5"/>
  <c r="T5065" i="5"/>
  <c r="U5065" i="5" s="1"/>
  <c r="S5065" i="5"/>
  <c r="V5065" i="5"/>
  <c r="V5577" i="5"/>
  <c r="T5577" i="5"/>
  <c r="U5577" i="5" s="1"/>
  <c r="S5577" i="5"/>
  <c r="T5837" i="5"/>
  <c r="U5837" i="5" s="1"/>
  <c r="V5837" i="5"/>
  <c r="S5837" i="5"/>
  <c r="V5685" i="5"/>
  <c r="T5685" i="5"/>
  <c r="U5685" i="5" s="1"/>
  <c r="S5685" i="5"/>
  <c r="V6106" i="5"/>
  <c r="T6106" i="5"/>
  <c r="U6106" i="5" s="1"/>
  <c r="S6106" i="5"/>
  <c r="V6041" i="5"/>
  <c r="S6041" i="5"/>
  <c r="T6041" i="5"/>
  <c r="U6041" i="5" s="1"/>
  <c r="V6553" i="5"/>
  <c r="T6553" i="5"/>
  <c r="U6553" i="5" s="1"/>
  <c r="S6553" i="5"/>
  <c r="T6794" i="5"/>
  <c r="U6794" i="5" s="1"/>
  <c r="V6794" i="5"/>
  <c r="S6794" i="5"/>
  <c r="T7222" i="5"/>
  <c r="U7222" i="5" s="1"/>
  <c r="V7222" i="5"/>
  <c r="S7222" i="5"/>
  <c r="V7241" i="5"/>
  <c r="T7241" i="5"/>
  <c r="U7241" i="5" s="1"/>
  <c r="S7241" i="5"/>
  <c r="S7264" i="5"/>
  <c r="S7696" i="5"/>
  <c r="V7696" i="5"/>
  <c r="T7696" i="5"/>
  <c r="U7696" i="5" s="1"/>
  <c r="V7930" i="5"/>
  <c r="T7930" i="5"/>
  <c r="U7930" i="5" s="1"/>
  <c r="S7930" i="5"/>
  <c r="T8009" i="5"/>
  <c r="U8009" i="5" s="1"/>
  <c r="S8009" i="5"/>
  <c r="V8009" i="5"/>
  <c r="S100" i="5"/>
  <c r="T624" i="5"/>
  <c r="U624" i="5" s="1"/>
  <c r="T2245" i="5"/>
  <c r="U2245" i="5" s="1"/>
  <c r="V2775" i="5"/>
  <c r="S2775" i="5"/>
  <c r="T2775" i="5"/>
  <c r="U2775" i="5" s="1"/>
  <c r="T3138" i="5"/>
  <c r="U3138" i="5" s="1"/>
  <c r="S3138" i="5"/>
  <c r="V3138" i="5"/>
  <c r="V2664" i="5"/>
  <c r="T2664" i="5"/>
  <c r="U2664" i="5" s="1"/>
  <c r="S2664" i="5"/>
  <c r="T2962" i="5"/>
  <c r="U2962" i="5" s="1"/>
  <c r="V2962" i="5"/>
  <c r="S2962" i="5"/>
  <c r="V2523" i="5"/>
  <c r="T2523" i="5"/>
  <c r="U2523" i="5" s="1"/>
  <c r="S2523" i="5"/>
  <c r="V3090" i="5"/>
  <c r="T3090" i="5"/>
  <c r="U3090" i="5" s="1"/>
  <c r="S3090" i="5"/>
  <c r="T3444" i="5"/>
  <c r="U3444" i="5" s="1"/>
  <c r="V3444" i="5"/>
  <c r="S3444" i="5"/>
  <c r="T3288" i="5"/>
  <c r="U3288" i="5" s="1"/>
  <c r="S3288" i="5"/>
  <c r="V3288" i="5"/>
  <c r="V3604" i="5"/>
  <c r="T3604" i="5"/>
  <c r="U3604" i="5" s="1"/>
  <c r="S3604" i="5"/>
  <c r="V3854" i="5"/>
  <c r="T3854" i="5"/>
  <c r="U3854" i="5" s="1"/>
  <c r="S3854" i="5"/>
  <c r="V3918" i="5"/>
  <c r="V3760" i="5"/>
  <c r="T3760" i="5"/>
  <c r="U3760" i="5" s="1"/>
  <c r="S3760" i="5"/>
  <c r="S4185" i="5"/>
  <c r="V4531" i="5"/>
  <c r="S4531" i="5"/>
  <c r="T4531" i="5"/>
  <c r="U4531" i="5" s="1"/>
  <c r="V4544" i="5"/>
  <c r="T4750" i="5"/>
  <c r="U4750" i="5" s="1"/>
  <c r="V4937" i="5"/>
  <c r="T4937" i="5"/>
  <c r="U4937" i="5" s="1"/>
  <c r="S4937" i="5"/>
  <c r="V4995" i="5"/>
  <c r="S4668" i="5"/>
  <c r="S5679" i="5"/>
  <c r="T5679" i="5"/>
  <c r="U5679" i="5" s="1"/>
  <c r="V5679" i="5"/>
  <c r="V5978" i="5"/>
  <c r="T5978" i="5"/>
  <c r="U5978" i="5" s="1"/>
  <c r="S5978" i="5"/>
  <c r="T6198" i="5"/>
  <c r="U6198" i="5" s="1"/>
  <c r="V6198" i="5"/>
  <c r="S6198" i="5"/>
  <c r="T6287" i="5"/>
  <c r="U6287" i="5" s="1"/>
  <c r="V6598" i="5"/>
  <c r="S6598" i="5"/>
  <c r="T6598" i="5"/>
  <c r="U6598" i="5" s="1"/>
  <c r="V6701" i="5"/>
  <c r="T6701" i="5"/>
  <c r="U6701" i="5" s="1"/>
  <c r="S6701" i="5"/>
  <c r="V6958" i="5"/>
  <c r="T6958" i="5"/>
  <c r="U6958" i="5" s="1"/>
  <c r="S6958" i="5"/>
  <c r="V7034" i="5"/>
  <c r="S7122" i="5"/>
  <c r="V7339" i="5"/>
  <c r="T7339" i="5"/>
  <c r="U7339" i="5" s="1"/>
  <c r="S7339" i="5"/>
  <c r="S7218" i="5"/>
  <c r="V7548" i="5"/>
  <c r="T7548" i="5"/>
  <c r="U7548" i="5" s="1"/>
  <c r="S7548" i="5"/>
  <c r="V7700" i="5"/>
  <c r="T7700" i="5"/>
  <c r="U7700" i="5" s="1"/>
  <c r="S7700" i="5"/>
  <c r="T7831" i="5"/>
  <c r="U7831" i="5" s="1"/>
  <c r="T3159" i="5"/>
  <c r="U3159" i="5" s="1"/>
  <c r="S3159" i="5"/>
  <c r="V3159" i="5"/>
  <c r="V2845" i="5"/>
  <c r="T2386" i="5"/>
  <c r="U2386" i="5" s="1"/>
  <c r="V2386" i="5"/>
  <c r="S2386" i="5"/>
  <c r="V2728" i="5"/>
  <c r="T2728" i="5"/>
  <c r="U2728" i="5" s="1"/>
  <c r="S2728" i="5"/>
  <c r="T3434" i="5"/>
  <c r="U3434" i="5" s="1"/>
  <c r="S3434" i="5"/>
  <c r="V3434" i="5"/>
  <c r="T3082" i="5"/>
  <c r="U3082" i="5" s="1"/>
  <c r="S3082" i="5"/>
  <c r="V3082" i="5"/>
  <c r="S3354" i="5"/>
  <c r="V3947" i="5"/>
  <c r="T3947" i="5"/>
  <c r="U3947" i="5" s="1"/>
  <c r="S3947" i="5"/>
  <c r="S4128" i="5"/>
  <c r="V4241" i="5"/>
  <c r="T4241" i="5"/>
  <c r="U4241" i="5" s="1"/>
  <c r="S4241" i="5"/>
  <c r="V4984" i="5"/>
  <c r="S4984" i="5"/>
  <c r="T4984" i="5"/>
  <c r="U4984" i="5" s="1"/>
  <c r="S4628" i="5"/>
  <c r="T5372" i="5"/>
  <c r="U5372" i="5" s="1"/>
  <c r="V5372" i="5"/>
  <c r="S5372" i="5"/>
  <c r="T5681" i="5"/>
  <c r="U5681" i="5" s="1"/>
  <c r="S5681" i="5"/>
  <c r="V5681" i="5"/>
  <c r="V5633" i="5"/>
  <c r="T5633" i="5"/>
  <c r="U5633" i="5" s="1"/>
  <c r="S5633" i="5"/>
  <c r="V6009" i="5"/>
  <c r="T6009" i="5"/>
  <c r="U6009" i="5" s="1"/>
  <c r="S6009" i="5"/>
  <c r="S6185" i="5"/>
  <c r="T6185" i="5"/>
  <c r="U6185" i="5" s="1"/>
  <c r="V6185" i="5"/>
  <c r="S6244" i="5"/>
  <c r="T6244" i="5"/>
  <c r="U6244" i="5" s="1"/>
  <c r="V6244" i="5"/>
  <c r="V6640" i="5"/>
  <c r="S6640" i="5"/>
  <c r="T6640" i="5"/>
  <c r="U6640" i="5" s="1"/>
  <c r="V6694" i="5"/>
  <c r="T6694" i="5"/>
  <c r="U6694" i="5" s="1"/>
  <c r="S6694" i="5"/>
  <c r="T7162" i="5"/>
  <c r="U7162" i="5" s="1"/>
  <c r="V7162" i="5"/>
  <c r="S7162" i="5"/>
  <c r="T7296" i="5"/>
  <c r="U7296" i="5" s="1"/>
  <c r="V7296" i="5"/>
  <c r="S7296" i="5"/>
  <c r="T7364" i="5"/>
  <c r="U7364" i="5" s="1"/>
  <c r="S7842" i="5"/>
  <c r="V8050" i="5"/>
  <c r="S8050" i="5"/>
  <c r="T8050" i="5"/>
  <c r="U8050" i="5" s="1"/>
  <c r="T53" i="5"/>
  <c r="U53" i="5" s="1"/>
  <c r="T1072" i="5"/>
  <c r="U1072" i="5" s="1"/>
  <c r="T617" i="5"/>
  <c r="U617" i="5" s="1"/>
  <c r="V1024" i="5"/>
  <c r="T1182" i="5"/>
  <c r="U1182" i="5" s="1"/>
  <c r="T1596" i="5"/>
  <c r="U1596" i="5" s="1"/>
  <c r="T2044" i="5"/>
  <c r="U2044" i="5" s="1"/>
  <c r="T3456" i="5"/>
  <c r="U3456" i="5" s="1"/>
  <c r="V3456" i="5"/>
  <c r="S3456" i="5"/>
  <c r="V3116" i="5"/>
  <c r="T3116" i="5"/>
  <c r="U3116" i="5" s="1"/>
  <c r="S3116" i="5"/>
  <c r="T3408" i="5"/>
  <c r="U3408" i="5" s="1"/>
  <c r="V3408" i="5"/>
  <c r="S3408" i="5"/>
  <c r="V3355" i="5"/>
  <c r="T3355" i="5"/>
  <c r="U3355" i="5" s="1"/>
  <c r="S3355" i="5"/>
  <c r="S3684" i="5"/>
  <c r="V3684" i="5"/>
  <c r="T3684" i="5"/>
  <c r="U3684" i="5" s="1"/>
  <c r="T3526" i="5"/>
  <c r="U3526" i="5" s="1"/>
  <c r="S3570" i="5"/>
  <c r="T3792" i="5"/>
  <c r="U3792" i="5" s="1"/>
  <c r="V4117" i="5"/>
  <c r="V4259" i="5"/>
  <c r="T4259" i="5"/>
  <c r="U4259" i="5" s="1"/>
  <c r="S4259" i="5"/>
  <c r="V4411" i="5"/>
  <c r="T4411" i="5"/>
  <c r="U4411" i="5" s="1"/>
  <c r="S4411" i="5"/>
  <c r="V4564" i="5"/>
  <c r="T4564" i="5"/>
  <c r="U4564" i="5" s="1"/>
  <c r="S4564" i="5"/>
  <c r="V4462" i="5"/>
  <c r="T4462" i="5"/>
  <c r="U4462" i="5" s="1"/>
  <c r="S4462" i="5"/>
  <c r="V4434" i="5"/>
  <c r="S4793" i="5"/>
  <c r="T4793" i="5"/>
  <c r="U4793" i="5" s="1"/>
  <c r="V4793" i="5"/>
  <c r="V5202" i="5"/>
  <c r="T5202" i="5"/>
  <c r="U5202" i="5" s="1"/>
  <c r="S5202" i="5"/>
  <c r="V5418" i="5"/>
  <c r="T5418" i="5"/>
  <c r="U5418" i="5" s="1"/>
  <c r="S5418" i="5"/>
  <c r="V5331" i="5"/>
  <c r="T5331" i="5"/>
  <c r="U5331" i="5" s="1"/>
  <c r="S5331" i="5"/>
  <c r="V5646" i="5"/>
  <c r="S5646" i="5"/>
  <c r="T5646" i="5"/>
  <c r="U5646" i="5" s="1"/>
  <c r="V5928" i="5"/>
  <c r="T5928" i="5"/>
  <c r="U5928" i="5" s="1"/>
  <c r="S5928" i="5"/>
  <c r="V6327" i="5"/>
  <c r="S6327" i="5"/>
  <c r="T6327" i="5"/>
  <c r="U6327" i="5" s="1"/>
  <c r="S6245" i="5"/>
  <c r="T6245" i="5"/>
  <c r="U6245" i="5" s="1"/>
  <c r="V6245" i="5"/>
  <c r="T6530" i="5"/>
  <c r="U6530" i="5" s="1"/>
  <c r="S6530" i="5"/>
  <c r="V6530" i="5"/>
  <c r="T6788" i="5"/>
  <c r="U6788" i="5" s="1"/>
  <c r="S6788" i="5"/>
  <c r="V6788" i="5"/>
  <c r="T6702" i="5"/>
  <c r="U6702" i="5" s="1"/>
  <c r="S6779" i="5"/>
  <c r="V6779" i="5"/>
  <c r="T6779" i="5"/>
  <c r="U6779" i="5" s="1"/>
  <c r="S6923" i="5"/>
  <c r="V6923" i="5"/>
  <c r="T6923" i="5"/>
  <c r="U6923" i="5" s="1"/>
  <c r="S7075" i="5"/>
  <c r="T7075" i="5"/>
  <c r="U7075" i="5" s="1"/>
  <c r="V7075" i="5"/>
  <c r="V7443" i="5"/>
  <c r="T7443" i="5"/>
  <c r="U7443" i="5" s="1"/>
  <c r="S7443" i="5"/>
  <c r="S985" i="5"/>
  <c r="T1368" i="5"/>
  <c r="U1368" i="5" s="1"/>
  <c r="T1525" i="5"/>
  <c r="U1525" i="5" s="1"/>
  <c r="T2046" i="5"/>
  <c r="U2046" i="5" s="1"/>
  <c r="T2034" i="5"/>
  <c r="U2034" i="5" s="1"/>
  <c r="V2425" i="5"/>
  <c r="T2425" i="5"/>
  <c r="U2425" i="5" s="1"/>
  <c r="S2425" i="5"/>
  <c r="T2089" i="5"/>
  <c r="U2089" i="5" s="1"/>
  <c r="V2089" i="5"/>
  <c r="S2089" i="5"/>
  <c r="S2216" i="5"/>
  <c r="T2216" i="5"/>
  <c r="U2216" i="5" s="1"/>
  <c r="V2216" i="5"/>
  <c r="S2648" i="5"/>
  <c r="T2648" i="5"/>
  <c r="U2648" i="5" s="1"/>
  <c r="V2648" i="5"/>
  <c r="V3191" i="5"/>
  <c r="T3191" i="5"/>
  <c r="U3191" i="5" s="1"/>
  <c r="S3191" i="5"/>
  <c r="T3028" i="5"/>
  <c r="U3028" i="5" s="1"/>
  <c r="S3028" i="5"/>
  <c r="V3028" i="5"/>
  <c r="T3142" i="5"/>
  <c r="U3142" i="5" s="1"/>
  <c r="S3142" i="5"/>
  <c r="V3142" i="5"/>
  <c r="V3427" i="5"/>
  <c r="T3427" i="5"/>
  <c r="U3427" i="5" s="1"/>
  <c r="S3427" i="5"/>
  <c r="V3410" i="5"/>
  <c r="T3410" i="5"/>
  <c r="U3410" i="5" s="1"/>
  <c r="S3410" i="5"/>
  <c r="T3956" i="5"/>
  <c r="U3956" i="5" s="1"/>
  <c r="S3956" i="5"/>
  <c r="V3956" i="5"/>
  <c r="V4199" i="5"/>
  <c r="T4199" i="5"/>
  <c r="U4199" i="5" s="1"/>
  <c r="S4199" i="5"/>
  <c r="V4025" i="5"/>
  <c r="T4025" i="5"/>
  <c r="U4025" i="5" s="1"/>
  <c r="S4025" i="5"/>
  <c r="V4453" i="5"/>
  <c r="S4453" i="5"/>
  <c r="T4453" i="5"/>
  <c r="U4453" i="5" s="1"/>
  <c r="T4578" i="5"/>
  <c r="U4578" i="5" s="1"/>
  <c r="V4578" i="5"/>
  <c r="S4578" i="5"/>
  <c r="T4875" i="5"/>
  <c r="U4875" i="5" s="1"/>
  <c r="V4875" i="5"/>
  <c r="S4875" i="5"/>
  <c r="S5369" i="5"/>
  <c r="S5703" i="5"/>
  <c r="T5703" i="5"/>
  <c r="U5703" i="5" s="1"/>
  <c r="V5703" i="5"/>
  <c r="V6088" i="5"/>
  <c r="S6088" i="5"/>
  <c r="T6088" i="5"/>
  <c r="U6088" i="5" s="1"/>
  <c r="T6650" i="5"/>
  <c r="U6650" i="5" s="1"/>
  <c r="V6650" i="5"/>
  <c r="S6650" i="5"/>
  <c r="V7181" i="5"/>
  <c r="T7181" i="5"/>
  <c r="U7181" i="5" s="1"/>
  <c r="S7181" i="5"/>
  <c r="T7356" i="5"/>
  <c r="U7356" i="5" s="1"/>
  <c r="V7356" i="5"/>
  <c r="S7356" i="5"/>
  <c r="V8026" i="5"/>
  <c r="T8026" i="5"/>
  <c r="U8026" i="5" s="1"/>
  <c r="S8026" i="5"/>
  <c r="V563" i="5"/>
  <c r="T563" i="5"/>
  <c r="U563" i="5" s="1"/>
  <c r="S563" i="5"/>
  <c r="V185" i="5"/>
  <c r="T185" i="5"/>
  <c r="U185" i="5" s="1"/>
  <c r="S185" i="5"/>
  <c r="V1026" i="5"/>
  <c r="T1026" i="5"/>
  <c r="U1026" i="5" s="1"/>
  <c r="S1026" i="5"/>
  <c r="V1698" i="5"/>
  <c r="T1698" i="5"/>
  <c r="U1698" i="5" s="1"/>
  <c r="S1698" i="5"/>
  <c r="V2169" i="5"/>
  <c r="T2169" i="5"/>
  <c r="U2169" i="5" s="1"/>
  <c r="S2169" i="5"/>
  <c r="T1843" i="5"/>
  <c r="U1843" i="5" s="1"/>
  <c r="S1843" i="5"/>
  <c r="V1843" i="5"/>
  <c r="T2647" i="5"/>
  <c r="U2647" i="5" s="1"/>
  <c r="S2647" i="5"/>
  <c r="V2647" i="5"/>
  <c r="V2757" i="5"/>
  <c r="T2757" i="5"/>
  <c r="U2757" i="5" s="1"/>
  <c r="S2757" i="5"/>
  <c r="V2187" i="5"/>
  <c r="T2187" i="5"/>
  <c r="U2187" i="5" s="1"/>
  <c r="S2187" i="5"/>
  <c r="T916" i="5"/>
  <c r="U916" i="5" s="1"/>
  <c r="S916" i="5"/>
  <c r="V916" i="5"/>
  <c r="T97" i="5"/>
  <c r="U97" i="5" s="1"/>
  <c r="S97" i="5"/>
  <c r="V97" i="5"/>
  <c r="V1171" i="5"/>
  <c r="T1171" i="5"/>
  <c r="U1171" i="5" s="1"/>
  <c r="S1171" i="5"/>
  <c r="S1096" i="5"/>
  <c r="T1096" i="5"/>
  <c r="U1096" i="5" s="1"/>
  <c r="V1096" i="5"/>
  <c r="V1272" i="5"/>
  <c r="T1272" i="5"/>
  <c r="U1272" i="5" s="1"/>
  <c r="S1272" i="5"/>
  <c r="T403" i="5"/>
  <c r="U403" i="5" s="1"/>
  <c r="S403" i="5"/>
  <c r="V403" i="5"/>
  <c r="V1825" i="5"/>
  <c r="T1825" i="5"/>
  <c r="U1825" i="5" s="1"/>
  <c r="S1825" i="5"/>
  <c r="V2155" i="5"/>
  <c r="T2155" i="5"/>
  <c r="U2155" i="5" s="1"/>
  <c r="S2155" i="5"/>
  <c r="T2038" i="5"/>
  <c r="U2038" i="5" s="1"/>
  <c r="S2038" i="5"/>
  <c r="V2038" i="5"/>
  <c r="V353" i="5"/>
  <c r="S353" i="5"/>
  <c r="T353" i="5"/>
  <c r="U353" i="5" s="1"/>
  <c r="V708" i="5"/>
  <c r="T708" i="5"/>
  <c r="U708" i="5" s="1"/>
  <c r="S708" i="5"/>
  <c r="V945" i="5"/>
  <c r="S945" i="5"/>
  <c r="T945" i="5"/>
  <c r="U945" i="5" s="1"/>
  <c r="V1177" i="5"/>
  <c r="T1177" i="5"/>
  <c r="U1177" i="5" s="1"/>
  <c r="S1177" i="5"/>
  <c r="T571" i="5"/>
  <c r="U571" i="5" s="1"/>
  <c r="S571" i="5"/>
  <c r="V571" i="5"/>
  <c r="S1567" i="5"/>
  <c r="T1567" i="5"/>
  <c r="U1567" i="5" s="1"/>
  <c r="V1567" i="5"/>
  <c r="V874" i="5"/>
  <c r="T874" i="5"/>
  <c r="U874" i="5" s="1"/>
  <c r="S874" i="5"/>
  <c r="V1849" i="5"/>
  <c r="T1849" i="5"/>
  <c r="U1849" i="5" s="1"/>
  <c r="S1849" i="5"/>
  <c r="V2930" i="5"/>
  <c r="T2930" i="5"/>
  <c r="U2930" i="5" s="1"/>
  <c r="S2930" i="5"/>
  <c r="V725" i="5"/>
  <c r="T725" i="5"/>
  <c r="U725" i="5" s="1"/>
  <c r="S725" i="5"/>
  <c r="V380" i="5"/>
  <c r="T380" i="5"/>
  <c r="U380" i="5" s="1"/>
  <c r="S380" i="5"/>
  <c r="V740" i="5"/>
  <c r="T740" i="5"/>
  <c r="U740" i="5" s="1"/>
  <c r="S740" i="5"/>
  <c r="V671" i="5"/>
  <c r="T671" i="5"/>
  <c r="U671" i="5" s="1"/>
  <c r="S671" i="5"/>
  <c r="T559" i="5"/>
  <c r="U559" i="5" s="1"/>
  <c r="S559" i="5"/>
  <c r="V559" i="5"/>
  <c r="V540" i="5"/>
  <c r="S540" i="5"/>
  <c r="T540" i="5"/>
  <c r="U540" i="5" s="1"/>
  <c r="V990" i="5"/>
  <c r="T990" i="5"/>
  <c r="U990" i="5" s="1"/>
  <c r="S990" i="5"/>
  <c r="V1218" i="5"/>
  <c r="T1218" i="5"/>
  <c r="U1218" i="5" s="1"/>
  <c r="S1218" i="5"/>
  <c r="V1734" i="5"/>
  <c r="T1734" i="5"/>
  <c r="U1734" i="5" s="1"/>
  <c r="S1734" i="5"/>
  <c r="V2406" i="5"/>
  <c r="S2406" i="5"/>
  <c r="T2406" i="5"/>
  <c r="U2406" i="5" s="1"/>
  <c r="V1432" i="5"/>
  <c r="T1432" i="5"/>
  <c r="U1432" i="5" s="1"/>
  <c r="S1432" i="5"/>
  <c r="T2575" i="5"/>
  <c r="U2575" i="5" s="1"/>
  <c r="S2575" i="5"/>
  <c r="V2575" i="5"/>
  <c r="S2248" i="5"/>
  <c r="T2248" i="5"/>
  <c r="U2248" i="5" s="1"/>
  <c r="V2248" i="5"/>
  <c r="V1713" i="5"/>
  <c r="T1713" i="5"/>
  <c r="U1713" i="5" s="1"/>
  <c r="S1713" i="5"/>
  <c r="V383" i="5"/>
  <c r="S383" i="5"/>
  <c r="T383" i="5"/>
  <c r="U383" i="5" s="1"/>
  <c r="V386" i="5"/>
  <c r="T386" i="5"/>
  <c r="U386" i="5" s="1"/>
  <c r="S386" i="5"/>
  <c r="V431" i="5"/>
  <c r="T431" i="5"/>
  <c r="U431" i="5" s="1"/>
  <c r="S431" i="5"/>
  <c r="V1195" i="5"/>
  <c r="T1195" i="5"/>
  <c r="U1195" i="5" s="1"/>
  <c r="S1195" i="5"/>
  <c r="T885" i="5"/>
  <c r="U885" i="5" s="1"/>
  <c r="V885" i="5"/>
  <c r="S885" i="5"/>
  <c r="V1314" i="5"/>
  <c r="T1314" i="5"/>
  <c r="U1314" i="5" s="1"/>
  <c r="S1314" i="5"/>
  <c r="V1710" i="5"/>
  <c r="T1710" i="5"/>
  <c r="U1710" i="5" s="1"/>
  <c r="S1710" i="5"/>
  <c r="S2072" i="5"/>
  <c r="V314" i="5"/>
  <c r="T314" i="5"/>
  <c r="U314" i="5" s="1"/>
  <c r="S314" i="5"/>
  <c r="V800" i="5"/>
  <c r="T800" i="5"/>
  <c r="U800" i="5" s="1"/>
  <c r="S800" i="5"/>
  <c r="V638" i="5"/>
  <c r="T638" i="5"/>
  <c r="U638" i="5" s="1"/>
  <c r="S638" i="5"/>
  <c r="T795" i="5"/>
  <c r="U795" i="5" s="1"/>
  <c r="S795" i="5"/>
  <c r="V795" i="5"/>
  <c r="S109" i="5"/>
  <c r="V1239" i="5"/>
  <c r="S1239" i="5"/>
  <c r="T1239" i="5"/>
  <c r="U1239" i="5" s="1"/>
  <c r="V1638" i="5"/>
  <c r="T1638" i="5"/>
  <c r="U1638" i="5" s="1"/>
  <c r="S1638" i="5"/>
  <c r="V1050" i="5"/>
  <c r="T1050" i="5"/>
  <c r="U1050" i="5" s="1"/>
  <c r="S1050" i="5"/>
  <c r="V2166" i="5"/>
  <c r="T2166" i="5"/>
  <c r="U2166" i="5" s="1"/>
  <c r="S2166" i="5"/>
  <c r="V1993" i="5"/>
  <c r="T1993" i="5"/>
  <c r="U1993" i="5" s="1"/>
  <c r="S1993" i="5"/>
  <c r="V194" i="5"/>
  <c r="T194" i="5"/>
  <c r="U194" i="5" s="1"/>
  <c r="S194" i="5"/>
  <c r="S597" i="5"/>
  <c r="T597" i="5"/>
  <c r="U597" i="5" s="1"/>
  <c r="V597" i="5"/>
  <c r="V806" i="5"/>
  <c r="T806" i="5"/>
  <c r="U806" i="5" s="1"/>
  <c r="S806" i="5"/>
  <c r="T1159" i="5"/>
  <c r="U1159" i="5" s="1"/>
  <c r="S1159" i="5"/>
  <c r="V1159" i="5"/>
  <c r="V1245" i="5"/>
  <c r="T1245" i="5"/>
  <c r="U1245" i="5" s="1"/>
  <c r="S1245" i="5"/>
  <c r="V2010" i="5"/>
  <c r="T2010" i="5"/>
  <c r="U2010" i="5" s="1"/>
  <c r="S2010" i="5"/>
  <c r="V1371" i="5"/>
  <c r="T1371" i="5"/>
  <c r="U1371" i="5" s="1"/>
  <c r="S1371" i="5"/>
  <c r="V2259" i="5"/>
  <c r="T2259" i="5"/>
  <c r="U2259" i="5" s="1"/>
  <c r="S2259" i="5"/>
  <c r="T607" i="5"/>
  <c r="U607" i="5" s="1"/>
  <c r="S607" i="5"/>
  <c r="V607" i="5"/>
  <c r="S139" i="5"/>
  <c r="S276" i="5"/>
  <c r="V276" i="5"/>
  <c r="T276" i="5"/>
  <c r="U276" i="5" s="1"/>
  <c r="T373" i="5"/>
  <c r="U373" i="5" s="1"/>
  <c r="S373" i="5"/>
  <c r="V373" i="5"/>
  <c r="V1339" i="5"/>
  <c r="T1339" i="5"/>
  <c r="U1339" i="5" s="1"/>
  <c r="S1339" i="5"/>
  <c r="V1503" i="5"/>
  <c r="S1503" i="5"/>
  <c r="T1503" i="5"/>
  <c r="U1503" i="5" s="1"/>
  <c r="V698" i="5"/>
  <c r="T698" i="5"/>
  <c r="U698" i="5" s="1"/>
  <c r="S698" i="5"/>
  <c r="V1951" i="5"/>
  <c r="T1951" i="5"/>
  <c r="U1951" i="5" s="1"/>
  <c r="S1951" i="5"/>
  <c r="S1626" i="5"/>
  <c r="T2144" i="5"/>
  <c r="U2144" i="5" s="1"/>
  <c r="S2144" i="5"/>
  <c r="V2144" i="5"/>
  <c r="S1974" i="5"/>
  <c r="V68" i="5"/>
  <c r="S68" i="5"/>
  <c r="T68" i="5"/>
  <c r="U68" i="5" s="1"/>
  <c r="V1015" i="5"/>
  <c r="T1015" i="5"/>
  <c r="U1015" i="5" s="1"/>
  <c r="S1015" i="5"/>
  <c r="V846" i="5"/>
  <c r="T846" i="5"/>
  <c r="U846" i="5" s="1"/>
  <c r="S846" i="5"/>
  <c r="V656" i="5"/>
  <c r="T656" i="5"/>
  <c r="U656" i="5" s="1"/>
  <c r="S656" i="5"/>
  <c r="T769" i="5"/>
  <c r="U769" i="5" s="1"/>
  <c r="S769" i="5"/>
  <c r="V769" i="5"/>
  <c r="T1152" i="5"/>
  <c r="U1152" i="5" s="1"/>
  <c r="V2136" i="5"/>
  <c r="T2136" i="5"/>
  <c r="U2136" i="5" s="1"/>
  <c r="S2136" i="5"/>
  <c r="T1692" i="5"/>
  <c r="U1692" i="5" s="1"/>
  <c r="S2197" i="5"/>
  <c r="V2197" i="5"/>
  <c r="T2197" i="5"/>
  <c r="U2197" i="5" s="1"/>
  <c r="S1837" i="5"/>
  <c r="V2002" i="5"/>
  <c r="T2002" i="5"/>
  <c r="U2002" i="5" s="1"/>
  <c r="S2002" i="5"/>
  <c r="V2211" i="5"/>
  <c r="T2211" i="5"/>
  <c r="U2211" i="5" s="1"/>
  <c r="S2211" i="5"/>
  <c r="V627" i="5"/>
  <c r="T627" i="5"/>
  <c r="U627" i="5" s="1"/>
  <c r="S627" i="5"/>
  <c r="V587" i="5"/>
  <c r="T587" i="5"/>
  <c r="U587" i="5" s="1"/>
  <c r="S587" i="5"/>
  <c r="V1947" i="5"/>
  <c r="T1947" i="5"/>
  <c r="U1947" i="5" s="1"/>
  <c r="S1947" i="5"/>
  <c r="V1332" i="5"/>
  <c r="S1332" i="5"/>
  <c r="T1332" i="5"/>
  <c r="U1332" i="5" s="1"/>
  <c r="S1549" i="5"/>
  <c r="T1549" i="5"/>
  <c r="U1549" i="5" s="1"/>
  <c r="V1549" i="5"/>
  <c r="S1878" i="5"/>
  <c r="V1641" i="5"/>
  <c r="T1641" i="5"/>
  <c r="U1641" i="5" s="1"/>
  <c r="S1641" i="5"/>
  <c r="V291" i="5"/>
  <c r="T291" i="5"/>
  <c r="U291" i="5" s="1"/>
  <c r="S291" i="5"/>
  <c r="V450" i="5"/>
  <c r="T450" i="5"/>
  <c r="U450" i="5" s="1"/>
  <c r="S450" i="5"/>
  <c r="V606" i="5"/>
  <c r="V1116" i="5"/>
  <c r="S1116" i="5"/>
  <c r="T1116" i="5"/>
  <c r="U1116" i="5" s="1"/>
  <c r="V2073" i="5"/>
  <c r="S2073" i="5"/>
  <c r="T2073" i="5"/>
  <c r="U2073" i="5" s="1"/>
  <c r="V2094" i="5"/>
  <c r="T2094" i="5"/>
  <c r="U2094" i="5" s="1"/>
  <c r="S2094" i="5"/>
  <c r="T2056" i="5"/>
  <c r="U2056" i="5" s="1"/>
  <c r="V2742" i="5"/>
  <c r="T2742" i="5"/>
  <c r="U2742" i="5" s="1"/>
  <c r="S2742" i="5"/>
  <c r="V368" i="5"/>
  <c r="S368" i="5"/>
  <c r="T368" i="5"/>
  <c r="U368" i="5" s="1"/>
  <c r="V23" i="5"/>
  <c r="T23" i="5"/>
  <c r="U23" i="5" s="1"/>
  <c r="S23" i="5"/>
  <c r="V560" i="5"/>
  <c r="T560" i="5"/>
  <c r="U560" i="5" s="1"/>
  <c r="S560" i="5"/>
  <c r="S458" i="5"/>
  <c r="V1656" i="5"/>
  <c r="S1656" i="5"/>
  <c r="T1656" i="5"/>
  <c r="U1656" i="5" s="1"/>
  <c r="V1269" i="5"/>
  <c r="T1269" i="5"/>
  <c r="U1269" i="5" s="1"/>
  <c r="S1269" i="5"/>
  <c r="V1428" i="5"/>
  <c r="T1428" i="5"/>
  <c r="U1428" i="5" s="1"/>
  <c r="S1428" i="5"/>
  <c r="S1080" i="5"/>
  <c r="V1224" i="5"/>
  <c r="T1224" i="5"/>
  <c r="U1224" i="5" s="1"/>
  <c r="S1224" i="5"/>
  <c r="V1647" i="5"/>
  <c r="T1647" i="5"/>
  <c r="U1647" i="5" s="1"/>
  <c r="S1647" i="5"/>
  <c r="V2148" i="5"/>
  <c r="S2148" i="5"/>
  <c r="T2148" i="5"/>
  <c r="U2148" i="5" s="1"/>
  <c r="S2515" i="5"/>
  <c r="V2515" i="5"/>
  <c r="T2515" i="5"/>
  <c r="U2515" i="5" s="1"/>
  <c r="S38" i="5"/>
  <c r="V970" i="5"/>
  <c r="T2848" i="5"/>
  <c r="U2848" i="5" s="1"/>
  <c r="S2848" i="5"/>
  <c r="V2848" i="5"/>
  <c r="S2426" i="5"/>
  <c r="T2426" i="5"/>
  <c r="U2426" i="5" s="1"/>
  <c r="V2426" i="5"/>
  <c r="V2778" i="5"/>
  <c r="T2778" i="5"/>
  <c r="U2778" i="5" s="1"/>
  <c r="S2778" i="5"/>
  <c r="S2594" i="5"/>
  <c r="T2594" i="5"/>
  <c r="U2594" i="5" s="1"/>
  <c r="V2594" i="5"/>
  <c r="T3015" i="5"/>
  <c r="U3015" i="5" s="1"/>
  <c r="S3015" i="5"/>
  <c r="V3015" i="5"/>
  <c r="V3391" i="5"/>
  <c r="T3391" i="5"/>
  <c r="U3391" i="5" s="1"/>
  <c r="S3391" i="5"/>
  <c r="V3587" i="5"/>
  <c r="T3587" i="5"/>
  <c r="U3587" i="5" s="1"/>
  <c r="S3587" i="5"/>
  <c r="V3980" i="5"/>
  <c r="T3980" i="5"/>
  <c r="U3980" i="5" s="1"/>
  <c r="S3980" i="5"/>
  <c r="V4014" i="5"/>
  <c r="T4014" i="5"/>
  <c r="U4014" i="5" s="1"/>
  <c r="S4014" i="5"/>
  <c r="V4080" i="5"/>
  <c r="T4080" i="5"/>
  <c r="U4080" i="5" s="1"/>
  <c r="S4080" i="5"/>
  <c r="V4186" i="5"/>
  <c r="S4186" i="5"/>
  <c r="T4186" i="5"/>
  <c r="U4186" i="5" s="1"/>
  <c r="V4450" i="5"/>
  <c r="T4450" i="5"/>
  <c r="U4450" i="5" s="1"/>
  <c r="S4450" i="5"/>
  <c r="V4771" i="5"/>
  <c r="T4771" i="5"/>
  <c r="U4771" i="5" s="1"/>
  <c r="S4771" i="5"/>
  <c r="V4963" i="5"/>
  <c r="S4963" i="5"/>
  <c r="T4963" i="5"/>
  <c r="U4963" i="5" s="1"/>
  <c r="T5366" i="5"/>
  <c r="U5366" i="5" s="1"/>
  <c r="V5366" i="5"/>
  <c r="S5366" i="5"/>
  <c r="T4689" i="5"/>
  <c r="U4689" i="5" s="1"/>
  <c r="S4689" i="5"/>
  <c r="V4689" i="5"/>
  <c r="V5706" i="5"/>
  <c r="T5706" i="5"/>
  <c r="U5706" i="5" s="1"/>
  <c r="S5706" i="5"/>
  <c r="T6479" i="5"/>
  <c r="U6479" i="5" s="1"/>
  <c r="S6479" i="5"/>
  <c r="V6479" i="5"/>
  <c r="V6705" i="5"/>
  <c r="T6705" i="5"/>
  <c r="U6705" i="5" s="1"/>
  <c r="S6705" i="5"/>
  <c r="T7173" i="5"/>
  <c r="U7173" i="5" s="1"/>
  <c r="V7173" i="5"/>
  <c r="S7173" i="5"/>
  <c r="V7497" i="5"/>
  <c r="S7497" i="5"/>
  <c r="T7497" i="5"/>
  <c r="U7497" i="5" s="1"/>
  <c r="S7561" i="5"/>
  <c r="T7561" i="5"/>
  <c r="U7561" i="5" s="1"/>
  <c r="V7561" i="5"/>
  <c r="T7627" i="5"/>
  <c r="U7627" i="5" s="1"/>
  <c r="V7627" i="5"/>
  <c r="S7627" i="5"/>
  <c r="S25" i="5"/>
  <c r="T862" i="5"/>
  <c r="U862" i="5" s="1"/>
  <c r="T1671" i="5"/>
  <c r="U1671" i="5" s="1"/>
  <c r="T1114" i="5"/>
  <c r="U1114" i="5" s="1"/>
  <c r="T1141" i="5"/>
  <c r="U1141" i="5" s="1"/>
  <c r="T2167" i="5"/>
  <c r="U2167" i="5" s="1"/>
  <c r="V2478" i="5"/>
  <c r="T2478" i="5"/>
  <c r="U2478" i="5" s="1"/>
  <c r="S2478" i="5"/>
  <c r="T2589" i="5"/>
  <c r="U2589" i="5" s="1"/>
  <c r="V2769" i="5"/>
  <c r="T2769" i="5"/>
  <c r="U2769" i="5" s="1"/>
  <c r="S2769" i="5"/>
  <c r="S2738" i="5"/>
  <c r="T2738" i="5"/>
  <c r="U2738" i="5" s="1"/>
  <c r="V2738" i="5"/>
  <c r="V2730" i="5"/>
  <c r="T2730" i="5"/>
  <c r="U2730" i="5" s="1"/>
  <c r="S2730" i="5"/>
  <c r="S2228" i="5"/>
  <c r="T2228" i="5"/>
  <c r="U2228" i="5" s="1"/>
  <c r="V2228" i="5"/>
  <c r="S2660" i="5"/>
  <c r="T2660" i="5"/>
  <c r="U2660" i="5" s="1"/>
  <c r="V2660" i="5"/>
  <c r="V3257" i="5"/>
  <c r="T3257" i="5"/>
  <c r="U3257" i="5" s="1"/>
  <c r="S3257" i="5"/>
  <c r="S3518" i="5"/>
  <c r="T3518" i="5"/>
  <c r="U3518" i="5" s="1"/>
  <c r="V3518" i="5"/>
  <c r="V3463" i="5"/>
  <c r="T3463" i="5"/>
  <c r="U3463" i="5" s="1"/>
  <c r="S3463" i="5"/>
  <c r="V3899" i="5"/>
  <c r="T3899" i="5"/>
  <c r="U3899" i="5" s="1"/>
  <c r="S3899" i="5"/>
  <c r="V3826" i="5"/>
  <c r="T3826" i="5"/>
  <c r="U3826" i="5" s="1"/>
  <c r="S3826" i="5"/>
  <c r="V3776" i="5"/>
  <c r="T3776" i="5"/>
  <c r="U3776" i="5" s="1"/>
  <c r="S3776" i="5"/>
  <c r="T4374" i="5"/>
  <c r="U4374" i="5" s="1"/>
  <c r="V4374" i="5"/>
  <c r="S4374" i="5"/>
  <c r="V4519" i="5"/>
  <c r="T4519" i="5"/>
  <c r="U4519" i="5" s="1"/>
  <c r="S4519" i="5"/>
  <c r="V5297" i="5"/>
  <c r="S5297" i="5"/>
  <c r="T5297" i="5"/>
  <c r="U5297" i="5" s="1"/>
  <c r="V5490" i="5"/>
  <c r="T5490" i="5"/>
  <c r="U5490" i="5" s="1"/>
  <c r="S5490" i="5"/>
  <c r="V6886" i="5"/>
  <c r="T6886" i="5"/>
  <c r="U6886" i="5" s="1"/>
  <c r="S6886" i="5"/>
  <c r="S7014" i="5"/>
  <c r="V7014" i="5"/>
  <c r="T7014" i="5"/>
  <c r="U7014" i="5" s="1"/>
  <c r="V7090" i="5"/>
  <c r="T7090" i="5"/>
  <c r="U7090" i="5" s="1"/>
  <c r="S7090" i="5"/>
  <c r="T7567" i="5"/>
  <c r="U7567" i="5" s="1"/>
  <c r="S7567" i="5"/>
  <c r="V7567" i="5"/>
  <c r="T402" i="5"/>
  <c r="U402" i="5" s="1"/>
  <c r="T979" i="5"/>
  <c r="U979" i="5" s="1"/>
  <c r="T991" i="5"/>
  <c r="U991" i="5" s="1"/>
  <c r="S1983" i="5"/>
  <c r="T1660" i="5"/>
  <c r="U1660" i="5" s="1"/>
  <c r="T2289" i="5"/>
  <c r="U2289" i="5" s="1"/>
  <c r="V3041" i="5"/>
  <c r="T3041" i="5"/>
  <c r="U3041" i="5" s="1"/>
  <c r="S3041" i="5"/>
  <c r="S3660" i="5"/>
  <c r="V3660" i="5"/>
  <c r="T3660" i="5"/>
  <c r="U3660" i="5" s="1"/>
  <c r="V3724" i="5"/>
  <c r="T3724" i="5"/>
  <c r="U3724" i="5" s="1"/>
  <c r="S3724" i="5"/>
  <c r="T4761" i="5"/>
  <c r="U4761" i="5" s="1"/>
  <c r="S4761" i="5"/>
  <c r="V4761" i="5"/>
  <c r="V4978" i="5"/>
  <c r="T4978" i="5"/>
  <c r="U4978" i="5" s="1"/>
  <c r="S4978" i="5"/>
  <c r="V4513" i="5"/>
  <c r="S4513" i="5"/>
  <c r="T4513" i="5"/>
  <c r="U4513" i="5" s="1"/>
  <c r="V5219" i="5"/>
  <c r="T5219" i="5"/>
  <c r="U5219" i="5" s="1"/>
  <c r="S5219" i="5"/>
  <c r="S6158" i="5"/>
  <c r="T6158" i="5"/>
  <c r="U6158" i="5" s="1"/>
  <c r="V6158" i="5"/>
  <c r="T6315" i="5"/>
  <c r="U6315" i="5" s="1"/>
  <c r="V6672" i="5"/>
  <c r="S6672" i="5"/>
  <c r="T6672" i="5"/>
  <c r="U6672" i="5" s="1"/>
  <c r="S6761" i="5"/>
  <c r="T6926" i="5"/>
  <c r="U6926" i="5" s="1"/>
  <c r="V6926" i="5"/>
  <c r="S6926" i="5"/>
  <c r="V7596" i="5"/>
  <c r="T7596" i="5"/>
  <c r="U7596" i="5" s="1"/>
  <c r="S7596" i="5"/>
  <c r="T7603" i="5"/>
  <c r="U7603" i="5" s="1"/>
  <c r="S7603" i="5"/>
  <c r="V7603" i="5"/>
  <c r="T7889" i="5"/>
  <c r="U7889" i="5" s="1"/>
  <c r="V7889" i="5"/>
  <c r="S7889" i="5"/>
  <c r="T8033" i="5"/>
  <c r="U8033" i="5" s="1"/>
  <c r="V8033" i="5"/>
  <c r="S8033" i="5"/>
  <c r="T566" i="5"/>
  <c r="U566" i="5" s="1"/>
  <c r="T1648" i="5"/>
  <c r="U1648" i="5" s="1"/>
  <c r="T2130" i="5"/>
  <c r="U2130" i="5" s="1"/>
  <c r="T2047" i="5"/>
  <c r="U2047" i="5" s="1"/>
  <c r="S2859" i="5"/>
  <c r="V2460" i="5"/>
  <c r="T2460" i="5"/>
  <c r="U2460" i="5" s="1"/>
  <c r="S2460" i="5"/>
  <c r="V2924" i="5"/>
  <c r="T2924" i="5"/>
  <c r="U2924" i="5" s="1"/>
  <c r="S2924" i="5"/>
  <c r="S2312" i="5"/>
  <c r="T2312" i="5"/>
  <c r="U2312" i="5" s="1"/>
  <c r="V2312" i="5"/>
  <c r="S3038" i="5"/>
  <c r="V3923" i="5"/>
  <c r="S3923" i="5"/>
  <c r="T3923" i="5"/>
  <c r="U3923" i="5" s="1"/>
  <c r="V4254" i="5"/>
  <c r="T4254" i="5"/>
  <c r="U4254" i="5" s="1"/>
  <c r="S4254" i="5"/>
  <c r="V4609" i="5"/>
  <c r="T4609" i="5"/>
  <c r="U4609" i="5" s="1"/>
  <c r="S4609" i="5"/>
  <c r="V5325" i="5"/>
  <c r="T5325" i="5"/>
  <c r="U5325" i="5" s="1"/>
  <c r="S5325" i="5"/>
  <c r="V5555" i="5"/>
  <c r="T5555" i="5"/>
  <c r="U5555" i="5" s="1"/>
  <c r="S5555" i="5"/>
  <c r="V5790" i="5"/>
  <c r="S5790" i="5"/>
  <c r="T5790" i="5"/>
  <c r="U5790" i="5" s="1"/>
  <c r="T5867" i="5"/>
  <c r="U5867" i="5" s="1"/>
  <c r="S5867" i="5"/>
  <c r="V5867" i="5"/>
  <c r="V6059" i="5"/>
  <c r="T6059" i="5"/>
  <c r="U6059" i="5" s="1"/>
  <c r="S6059" i="5"/>
  <c r="V6166" i="5"/>
  <c r="T6166" i="5"/>
  <c r="U6166" i="5" s="1"/>
  <c r="S6166" i="5"/>
  <c r="V6522" i="5"/>
  <c r="T6522" i="5"/>
  <c r="U6522" i="5" s="1"/>
  <c r="S6522" i="5"/>
  <c r="T7559" i="5"/>
  <c r="U7559" i="5" s="1"/>
  <c r="S7611" i="5"/>
  <c r="V7611" i="5"/>
  <c r="T7611" i="5"/>
  <c r="U7611" i="5" s="1"/>
  <c r="T7756" i="5"/>
  <c r="U7756" i="5" s="1"/>
  <c r="S7756" i="5"/>
  <c r="V7756" i="5"/>
  <c r="S73" i="5"/>
  <c r="S1045" i="5"/>
  <c r="S1392" i="5"/>
  <c r="V3131" i="5"/>
  <c r="T3131" i="5"/>
  <c r="U3131" i="5" s="1"/>
  <c r="S3131" i="5"/>
  <c r="V2325" i="5"/>
  <c r="T2325" i="5"/>
  <c r="U2325" i="5" s="1"/>
  <c r="S2325" i="5"/>
  <c r="T2712" i="5"/>
  <c r="U2712" i="5" s="1"/>
  <c r="V2706" i="5"/>
  <c r="T2706" i="5"/>
  <c r="U2706" i="5" s="1"/>
  <c r="S2706" i="5"/>
  <c r="T2138" i="5"/>
  <c r="U2138" i="5" s="1"/>
  <c r="V2138" i="5"/>
  <c r="S2138" i="5"/>
  <c r="V2679" i="5"/>
  <c r="T2679" i="5"/>
  <c r="U2679" i="5" s="1"/>
  <c r="S2679" i="5"/>
  <c r="S2318" i="5"/>
  <c r="T2318" i="5"/>
  <c r="U2318" i="5" s="1"/>
  <c r="V2318" i="5"/>
  <c r="S2750" i="5"/>
  <c r="T2750" i="5"/>
  <c r="U2750" i="5" s="1"/>
  <c r="V2750" i="5"/>
  <c r="V2976" i="5"/>
  <c r="S2976" i="5"/>
  <c r="T2976" i="5"/>
  <c r="U2976" i="5" s="1"/>
  <c r="S3284" i="5"/>
  <c r="T3284" i="5"/>
  <c r="U3284" i="5" s="1"/>
  <c r="V3284" i="5"/>
  <c r="V3084" i="5"/>
  <c r="T3084" i="5"/>
  <c r="U3084" i="5" s="1"/>
  <c r="S3084" i="5"/>
  <c r="T3010" i="5"/>
  <c r="U3010" i="5" s="1"/>
  <c r="S3010" i="5"/>
  <c r="V3010" i="5"/>
  <c r="V3694" i="5"/>
  <c r="T3694" i="5"/>
  <c r="U3694" i="5" s="1"/>
  <c r="S3694" i="5"/>
  <c r="S3630" i="5"/>
  <c r="V3630" i="5"/>
  <c r="T3630" i="5"/>
  <c r="U3630" i="5" s="1"/>
  <c r="V5249" i="5"/>
  <c r="S5249" i="5"/>
  <c r="T5249" i="5"/>
  <c r="U5249" i="5" s="1"/>
  <c r="T4839" i="5"/>
  <c r="U4839" i="5" s="1"/>
  <c r="V4839" i="5"/>
  <c r="S4839" i="5"/>
  <c r="S5292" i="5"/>
  <c r="V5292" i="5"/>
  <c r="T5292" i="5"/>
  <c r="U5292" i="5" s="1"/>
  <c r="T5260" i="5"/>
  <c r="U5260" i="5" s="1"/>
  <c r="S5260" i="5"/>
  <c r="V5260" i="5"/>
  <c r="V5997" i="5"/>
  <c r="T5997" i="5"/>
  <c r="U5997" i="5" s="1"/>
  <c r="S5997" i="5"/>
  <c r="T6036" i="5"/>
  <c r="U6036" i="5" s="1"/>
  <c r="S6036" i="5"/>
  <c r="V6036" i="5"/>
  <c r="V6902" i="5"/>
  <c r="T7385" i="5"/>
  <c r="U7385" i="5" s="1"/>
  <c r="V7385" i="5"/>
  <c r="S7385" i="5"/>
  <c r="S7636" i="5"/>
  <c r="T7636" i="5"/>
  <c r="U7636" i="5" s="1"/>
  <c r="V7636" i="5"/>
  <c r="S7798" i="5"/>
  <c r="V7798" i="5"/>
  <c r="T7798" i="5"/>
  <c r="U7798" i="5" s="1"/>
  <c r="V7938" i="5"/>
  <c r="T7938" i="5"/>
  <c r="U7938" i="5" s="1"/>
  <c r="S7938" i="5"/>
  <c r="V2527" i="5"/>
  <c r="T2527" i="5"/>
  <c r="U2527" i="5" s="1"/>
  <c r="S2527" i="5"/>
  <c r="V3053" i="5"/>
  <c r="T3053" i="5"/>
  <c r="U3053" i="5" s="1"/>
  <c r="S3053" i="5"/>
  <c r="V2551" i="5"/>
  <c r="T2551" i="5"/>
  <c r="U2551" i="5" s="1"/>
  <c r="S2551" i="5"/>
  <c r="T3094" i="5"/>
  <c r="U3094" i="5" s="1"/>
  <c r="S3094" i="5"/>
  <c r="V3094" i="5"/>
  <c r="V3054" i="5"/>
  <c r="T3054" i="5"/>
  <c r="U3054" i="5" s="1"/>
  <c r="S3054" i="5"/>
  <c r="V3539" i="5"/>
  <c r="T3539" i="5"/>
  <c r="U3539" i="5" s="1"/>
  <c r="S3539" i="5"/>
  <c r="V4131" i="5"/>
  <c r="T4131" i="5"/>
  <c r="U4131" i="5" s="1"/>
  <c r="S4131" i="5"/>
  <c r="T4247" i="5"/>
  <c r="U4247" i="5" s="1"/>
  <c r="S4247" i="5"/>
  <c r="V4247" i="5"/>
  <c r="V5243" i="5"/>
  <c r="T5243" i="5"/>
  <c r="U5243" i="5" s="1"/>
  <c r="S5243" i="5"/>
  <c r="V5784" i="5"/>
  <c r="S5784" i="5"/>
  <c r="T5784" i="5"/>
  <c r="U5784" i="5" s="1"/>
  <c r="T5651" i="5"/>
  <c r="U5651" i="5" s="1"/>
  <c r="V5651" i="5"/>
  <c r="S5651" i="5"/>
  <c r="T5855" i="5"/>
  <c r="U5855" i="5" s="1"/>
  <c r="V5855" i="5"/>
  <c r="S5855" i="5"/>
  <c r="T6048" i="5"/>
  <c r="U6048" i="5" s="1"/>
  <c r="S6048" i="5"/>
  <c r="V6048" i="5"/>
  <c r="T6518" i="5"/>
  <c r="U6518" i="5" s="1"/>
  <c r="S6518" i="5"/>
  <c r="V6518" i="5"/>
  <c r="V7418" i="5"/>
  <c r="T7418" i="5"/>
  <c r="U7418" i="5" s="1"/>
  <c r="S7418" i="5"/>
  <c r="S7649" i="5"/>
  <c r="V7649" i="5"/>
  <c r="T7649" i="5"/>
  <c r="U7649" i="5" s="1"/>
  <c r="V2794" i="5"/>
  <c r="T2794" i="5"/>
  <c r="U2794" i="5" s="1"/>
  <c r="S2794" i="5"/>
  <c r="S2498" i="5"/>
  <c r="T2498" i="5"/>
  <c r="U2498" i="5" s="1"/>
  <c r="V2498" i="5"/>
  <c r="S2696" i="5"/>
  <c r="T2696" i="5"/>
  <c r="U2696" i="5" s="1"/>
  <c r="V2696" i="5"/>
  <c r="V3155" i="5"/>
  <c r="T3155" i="5"/>
  <c r="U3155" i="5" s="1"/>
  <c r="S3155" i="5"/>
  <c r="T3190" i="5"/>
  <c r="U3190" i="5" s="1"/>
  <c r="S3190" i="5"/>
  <c r="V3190" i="5"/>
  <c r="V3563" i="5"/>
  <c r="T3563" i="5"/>
  <c r="U3563" i="5" s="1"/>
  <c r="S3563" i="5"/>
  <c r="T3582" i="5"/>
  <c r="U3582" i="5" s="1"/>
  <c r="V3582" i="5"/>
  <c r="S3582" i="5"/>
  <c r="V3725" i="5"/>
  <c r="T3725" i="5"/>
  <c r="U3725" i="5" s="1"/>
  <c r="S3725" i="5"/>
  <c r="T3309" i="5"/>
  <c r="U3309" i="5" s="1"/>
  <c r="T4863" i="5"/>
  <c r="U4863" i="5" s="1"/>
  <c r="S4863" i="5"/>
  <c r="V4863" i="5"/>
  <c r="V4517" i="5"/>
  <c r="S5321" i="5"/>
  <c r="T5657" i="5"/>
  <c r="U5657" i="5" s="1"/>
  <c r="V5657" i="5"/>
  <c r="S5657" i="5"/>
  <c r="S5943" i="5"/>
  <c r="V5943" i="5"/>
  <c r="T5943" i="5"/>
  <c r="U5943" i="5" s="1"/>
  <c r="V5870" i="5"/>
  <c r="T5870" i="5"/>
  <c r="U5870" i="5" s="1"/>
  <c r="S5870" i="5"/>
  <c r="V6515" i="5"/>
  <c r="T6515" i="5"/>
  <c r="U6515" i="5" s="1"/>
  <c r="S6515" i="5"/>
  <c r="V6737" i="5"/>
  <c r="T7289" i="5"/>
  <c r="U7289" i="5" s="1"/>
  <c r="V7289" i="5"/>
  <c r="S7289" i="5"/>
  <c r="V7243" i="5"/>
  <c r="T7243" i="5"/>
  <c r="U7243" i="5" s="1"/>
  <c r="S7243" i="5"/>
  <c r="T7272" i="5"/>
  <c r="U7272" i="5" s="1"/>
  <c r="V7272" i="5"/>
  <c r="S7272" i="5"/>
  <c r="V7743" i="5"/>
  <c r="T7743" i="5"/>
  <c r="U7743" i="5" s="1"/>
  <c r="S7743" i="5"/>
  <c r="S7945" i="5"/>
  <c r="V7945" i="5"/>
  <c r="T7945" i="5"/>
  <c r="U7945" i="5" s="1"/>
  <c r="V3126" i="5"/>
  <c r="T3126" i="5"/>
  <c r="U3126" i="5" s="1"/>
  <c r="S3126" i="5"/>
  <c r="S2784" i="5"/>
  <c r="S2943" i="5"/>
  <c r="V2943" i="5"/>
  <c r="T2943" i="5"/>
  <c r="U2943" i="5" s="1"/>
  <c r="V3096" i="5"/>
  <c r="T3096" i="5"/>
  <c r="U3096" i="5" s="1"/>
  <c r="S3096" i="5"/>
  <c r="T3902" i="5"/>
  <c r="U3902" i="5" s="1"/>
  <c r="S3902" i="5"/>
  <c r="V3902" i="5"/>
  <c r="V4316" i="5"/>
  <c r="T4316" i="5"/>
  <c r="U4316" i="5" s="1"/>
  <c r="S4316" i="5"/>
  <c r="V4501" i="5"/>
  <c r="T4501" i="5"/>
  <c r="U4501" i="5" s="1"/>
  <c r="S4501" i="5"/>
  <c r="S4541" i="5"/>
  <c r="T4541" i="5"/>
  <c r="U4541" i="5" s="1"/>
  <c r="V4541" i="5"/>
  <c r="V5220" i="5"/>
  <c r="T5220" i="5"/>
  <c r="U5220" i="5" s="1"/>
  <c r="S5220" i="5"/>
  <c r="T4869" i="5"/>
  <c r="U4869" i="5" s="1"/>
  <c r="V4869" i="5"/>
  <c r="S4869" i="5"/>
  <c r="S5070" i="5"/>
  <c r="T5070" i="5"/>
  <c r="U5070" i="5" s="1"/>
  <c r="V5070" i="5"/>
  <c r="V5276" i="5"/>
  <c r="S5276" i="5"/>
  <c r="T5276" i="5"/>
  <c r="U5276" i="5" s="1"/>
  <c r="V5093" i="5"/>
  <c r="S5093" i="5"/>
  <c r="T5093" i="5"/>
  <c r="U5093" i="5" s="1"/>
  <c r="T5903" i="5"/>
  <c r="U5903" i="5" s="1"/>
  <c r="S5903" i="5"/>
  <c r="V5903" i="5"/>
  <c r="V5817" i="5"/>
  <c r="T5817" i="5"/>
  <c r="U5817" i="5" s="1"/>
  <c r="S5817" i="5"/>
  <c r="S6143" i="5"/>
  <c r="V6143" i="5"/>
  <c r="T6143" i="5"/>
  <c r="U6143" i="5" s="1"/>
  <c r="V6112" i="5"/>
  <c r="T6112" i="5"/>
  <c r="U6112" i="5" s="1"/>
  <c r="S6112" i="5"/>
  <c r="V6623" i="5"/>
  <c r="T6623" i="5"/>
  <c r="U6623" i="5" s="1"/>
  <c r="S6623" i="5"/>
  <c r="V7145" i="5"/>
  <c r="T7145" i="5"/>
  <c r="U7145" i="5" s="1"/>
  <c r="S7145" i="5"/>
  <c r="V7169" i="5"/>
  <c r="T7169" i="5"/>
  <c r="U7169" i="5" s="1"/>
  <c r="S7169" i="5"/>
  <c r="T7545" i="5"/>
  <c r="U7545" i="5" s="1"/>
  <c r="S7545" i="5"/>
  <c r="V7545" i="5"/>
  <c r="V8027" i="5"/>
  <c r="T8027" i="5"/>
  <c r="U8027" i="5" s="1"/>
  <c r="S8027" i="5"/>
  <c r="V2133" i="5"/>
  <c r="T2133" i="5"/>
  <c r="U2133" i="5" s="1"/>
  <c r="S2133" i="5"/>
  <c r="T2437" i="5"/>
  <c r="U2437" i="5" s="1"/>
  <c r="V2437" i="5"/>
  <c r="S2437" i="5"/>
  <c r="S2198" i="5"/>
  <c r="T2198" i="5"/>
  <c r="U2198" i="5" s="1"/>
  <c r="V2198" i="5"/>
  <c r="S2630" i="5"/>
  <c r="T2630" i="5"/>
  <c r="U2630" i="5" s="1"/>
  <c r="V2630" i="5"/>
  <c r="V2951" i="5"/>
  <c r="T2951" i="5"/>
  <c r="U2951" i="5" s="1"/>
  <c r="S2951" i="5"/>
  <c r="V3223" i="5"/>
  <c r="T3223" i="5"/>
  <c r="U3223" i="5" s="1"/>
  <c r="S3223" i="5"/>
  <c r="V3506" i="5"/>
  <c r="T3506" i="5"/>
  <c r="U3506" i="5" s="1"/>
  <c r="S3506" i="5"/>
  <c r="V3362" i="5"/>
  <c r="S3533" i="5"/>
  <c r="T3668" i="5"/>
  <c r="U3668" i="5" s="1"/>
  <c r="S3977" i="5"/>
  <c r="S3918" i="5"/>
  <c r="S4544" i="5"/>
  <c r="T4792" i="5"/>
  <c r="U4792" i="5" s="1"/>
  <c r="T4668" i="5"/>
  <c r="U4668" i="5" s="1"/>
  <c r="V5514" i="5"/>
  <c r="T5514" i="5"/>
  <c r="U5514" i="5" s="1"/>
  <c r="S5514" i="5"/>
  <c r="T5104" i="5"/>
  <c r="U5104" i="5" s="1"/>
  <c r="S5104" i="5"/>
  <c r="V5104" i="5"/>
  <c r="V5186" i="5"/>
  <c r="S5186" i="5"/>
  <c r="T5186" i="5"/>
  <c r="U5186" i="5" s="1"/>
  <c r="V5718" i="5"/>
  <c r="T5718" i="5"/>
  <c r="U5718" i="5" s="1"/>
  <c r="S5718" i="5"/>
  <c r="T6129" i="5"/>
  <c r="U6129" i="5" s="1"/>
  <c r="V6129" i="5"/>
  <c r="S6129" i="5"/>
  <c r="T6543" i="5"/>
  <c r="U6543" i="5" s="1"/>
  <c r="V6543" i="5"/>
  <c r="S6543" i="5"/>
  <c r="S6772" i="5"/>
  <c r="V6772" i="5"/>
  <c r="T6772" i="5"/>
  <c r="U6772" i="5" s="1"/>
  <c r="T7122" i="5"/>
  <c r="U7122" i="5" s="1"/>
  <c r="T7218" i="5"/>
  <c r="U7218" i="5" s="1"/>
  <c r="S82" i="5"/>
  <c r="T590" i="5"/>
  <c r="U590" i="5" s="1"/>
  <c r="S1485" i="5"/>
  <c r="S1782" i="5"/>
  <c r="V2353" i="5"/>
  <c r="S2353" i="5"/>
  <c r="T2353" i="5"/>
  <c r="U2353" i="5" s="1"/>
  <c r="S2845" i="5"/>
  <c r="V2758" i="5"/>
  <c r="T2758" i="5"/>
  <c r="U2758" i="5" s="1"/>
  <c r="S2758" i="5"/>
  <c r="T2998" i="5"/>
  <c r="U2998" i="5" s="1"/>
  <c r="S2998" i="5"/>
  <c r="V2998" i="5"/>
  <c r="S3241" i="5"/>
  <c r="V3241" i="5"/>
  <c r="T3241" i="5"/>
  <c r="U3241" i="5" s="1"/>
  <c r="V3689" i="5"/>
  <c r="S3689" i="5"/>
  <c r="T3689" i="5"/>
  <c r="U3689" i="5" s="1"/>
  <c r="V4088" i="5"/>
  <c r="T4088" i="5"/>
  <c r="U4088" i="5" s="1"/>
  <c r="S4088" i="5"/>
  <c r="V4128" i="5"/>
  <c r="S4529" i="5"/>
  <c r="V4529" i="5"/>
  <c r="T4529" i="5"/>
  <c r="U4529" i="5" s="1"/>
  <c r="T4628" i="5"/>
  <c r="U4628" i="5" s="1"/>
  <c r="V5571" i="5"/>
  <c r="T5571" i="5"/>
  <c r="U5571" i="5" s="1"/>
  <c r="S5571" i="5"/>
  <c r="T5544" i="5"/>
  <c r="U5544" i="5" s="1"/>
  <c r="S5544" i="5"/>
  <c r="V5544" i="5"/>
  <c r="T5777" i="5"/>
  <c r="U5777" i="5" s="1"/>
  <c r="S5777" i="5"/>
  <c r="V5777" i="5"/>
  <c r="S5811" i="5"/>
  <c r="V5811" i="5"/>
  <c r="T5811" i="5"/>
  <c r="U5811" i="5" s="1"/>
  <c r="V6169" i="5"/>
  <c r="S6169" i="5"/>
  <c r="T6169" i="5"/>
  <c r="U6169" i="5" s="1"/>
  <c r="V6199" i="5"/>
  <c r="T6199" i="5"/>
  <c r="U6199" i="5" s="1"/>
  <c r="S6199" i="5"/>
  <c r="T6310" i="5"/>
  <c r="U6310" i="5" s="1"/>
  <c r="V6310" i="5"/>
  <c r="S6310" i="5"/>
  <c r="T6540" i="5"/>
  <c r="U6540" i="5" s="1"/>
  <c r="S6624" i="5"/>
  <c r="V6816" i="5"/>
  <c r="V6945" i="5"/>
  <c r="S6996" i="5"/>
  <c r="T7156" i="5"/>
  <c r="U7156" i="5" s="1"/>
  <c r="V7156" i="5"/>
  <c r="S7156" i="5"/>
  <c r="T2084" i="5"/>
  <c r="U2084" i="5" s="1"/>
  <c r="V2084" i="5"/>
  <c r="S2084" i="5"/>
  <c r="S3226" i="5"/>
  <c r="V3226" i="5"/>
  <c r="T3226" i="5"/>
  <c r="U3226" i="5" s="1"/>
  <c r="V3062" i="5"/>
  <c r="T3062" i="5"/>
  <c r="U3062" i="5" s="1"/>
  <c r="S3062" i="5"/>
  <c r="V3736" i="5"/>
  <c r="T3736" i="5"/>
  <c r="U3736" i="5" s="1"/>
  <c r="S3736" i="5"/>
  <c r="V3526" i="5"/>
  <c r="S3743" i="5"/>
  <c r="V3767" i="5"/>
  <c r="T3767" i="5"/>
  <c r="U3767" i="5" s="1"/>
  <c r="S3767" i="5"/>
  <c r="T4332" i="5"/>
  <c r="U4332" i="5" s="1"/>
  <c r="S4332" i="5"/>
  <c r="V4332" i="5"/>
  <c r="T4709" i="5"/>
  <c r="U4709" i="5" s="1"/>
  <c r="V4709" i="5"/>
  <c r="S4709" i="5"/>
  <c r="T4695" i="5"/>
  <c r="U4695" i="5" s="1"/>
  <c r="S4695" i="5"/>
  <c r="V4695" i="5"/>
  <c r="S4877" i="5"/>
  <c r="V4877" i="5"/>
  <c r="T4877" i="5"/>
  <c r="U4877" i="5" s="1"/>
  <c r="S5294" i="5"/>
  <c r="V5294" i="5"/>
  <c r="T5294" i="5"/>
  <c r="U5294" i="5" s="1"/>
  <c r="T5945" i="5"/>
  <c r="U5945" i="5" s="1"/>
  <c r="V5945" i="5"/>
  <c r="S5945" i="5"/>
  <c r="V5361" i="5"/>
  <c r="T5361" i="5"/>
  <c r="U5361" i="5" s="1"/>
  <c r="S5361" i="5"/>
  <c r="T6364" i="5"/>
  <c r="U6364" i="5" s="1"/>
  <c r="S6364" i="5"/>
  <c r="V6364" i="5"/>
  <c r="V6534" i="5"/>
  <c r="T6534" i="5"/>
  <c r="U6534" i="5" s="1"/>
  <c r="S6534" i="5"/>
  <c r="V6825" i="5"/>
  <c r="T6825" i="5"/>
  <c r="U6825" i="5" s="1"/>
  <c r="S6825" i="5"/>
  <c r="V6865" i="5"/>
  <c r="T6865" i="5"/>
  <c r="U6865" i="5" s="1"/>
  <c r="S6865" i="5"/>
  <c r="V6964" i="5"/>
  <c r="T6964" i="5"/>
  <c r="U6964" i="5" s="1"/>
  <c r="S6964" i="5"/>
  <c r="T7168" i="5"/>
  <c r="U7168" i="5" s="1"/>
  <c r="V7168" i="5"/>
  <c r="S7168" i="5"/>
  <c r="T7337" i="5"/>
  <c r="U7337" i="5" s="1"/>
  <c r="V7337" i="5"/>
  <c r="S7337" i="5"/>
  <c r="S7528" i="5"/>
  <c r="V7528" i="5"/>
  <c r="T7528" i="5"/>
  <c r="U7528" i="5" s="1"/>
  <c r="S7621" i="5"/>
  <c r="T7637" i="5"/>
  <c r="U7637" i="5" s="1"/>
  <c r="V7637" i="5"/>
  <c r="S7637" i="5"/>
  <c r="V2613" i="5"/>
  <c r="T2613" i="5"/>
  <c r="U2613" i="5" s="1"/>
  <c r="S2613" i="5"/>
  <c r="V2952" i="5"/>
  <c r="T2952" i="5"/>
  <c r="U2952" i="5" s="1"/>
  <c r="S2952" i="5"/>
  <c r="T2964" i="5"/>
  <c r="U2964" i="5" s="1"/>
  <c r="V2964" i="5"/>
  <c r="S2964" i="5"/>
  <c r="V3605" i="5"/>
  <c r="S3605" i="5"/>
  <c r="T3605" i="5"/>
  <c r="U3605" i="5" s="1"/>
  <c r="T3624" i="5"/>
  <c r="U3624" i="5" s="1"/>
  <c r="V3624" i="5"/>
  <c r="S3624" i="5"/>
  <c r="V4295" i="5"/>
  <c r="T4295" i="5"/>
  <c r="U4295" i="5" s="1"/>
  <c r="S4295" i="5"/>
  <c r="V4757" i="5"/>
  <c r="T4757" i="5"/>
  <c r="U4757" i="5" s="1"/>
  <c r="S4757" i="5"/>
  <c r="T4911" i="5"/>
  <c r="U4911" i="5" s="1"/>
  <c r="V4911" i="5"/>
  <c r="S4911" i="5"/>
  <c r="V5708" i="5"/>
  <c r="T5708" i="5"/>
  <c r="U5708" i="5" s="1"/>
  <c r="S5708" i="5"/>
  <c r="T5843" i="5"/>
  <c r="U5843" i="5" s="1"/>
  <c r="V5843" i="5"/>
  <c r="S5843" i="5"/>
  <c r="S6113" i="5"/>
  <c r="V6113" i="5"/>
  <c r="T6113" i="5"/>
  <c r="U6113" i="5" s="1"/>
  <c r="V6604" i="5"/>
  <c r="S6604" i="5"/>
  <c r="T6604" i="5"/>
  <c r="U6604" i="5" s="1"/>
  <c r="V6708" i="5"/>
  <c r="T6708" i="5"/>
  <c r="U6708" i="5" s="1"/>
  <c r="S6708" i="5"/>
  <c r="T7283" i="5"/>
  <c r="U7283" i="5" s="1"/>
  <c r="V7283" i="5"/>
  <c r="S7283" i="5"/>
  <c r="S7092" i="5"/>
  <c r="V7092" i="5"/>
  <c r="T7092" i="5"/>
  <c r="U7092" i="5" s="1"/>
  <c r="T7399" i="5"/>
  <c r="U7399" i="5" s="1"/>
  <c r="V7399" i="5"/>
  <c r="S7399" i="5"/>
  <c r="S7406" i="5"/>
  <c r="V7406" i="5"/>
  <c r="T7406" i="5"/>
  <c r="U7406" i="5" s="1"/>
  <c r="V7731" i="5"/>
  <c r="T7731" i="5"/>
  <c r="U7731" i="5" s="1"/>
  <c r="S7731" i="5"/>
  <c r="T8031" i="5"/>
  <c r="U8031" i="5" s="1"/>
  <c r="V8031" i="5"/>
  <c r="S8031" i="5"/>
  <c r="V7948" i="5"/>
  <c r="S7948" i="5"/>
  <c r="T7948" i="5"/>
  <c r="U7948" i="5" s="1"/>
  <c r="S8005" i="5"/>
  <c r="T8005" i="5"/>
  <c r="U8005" i="5" s="1"/>
  <c r="V8005" i="5"/>
  <c r="V3266" i="5"/>
  <c r="T4459" i="5"/>
  <c r="U4459" i="5" s="1"/>
  <c r="S4813" i="5"/>
  <c r="S5495" i="5"/>
  <c r="V6833" i="5"/>
  <c r="S7033" i="5"/>
  <c r="S7782" i="5"/>
  <c r="S7934" i="5"/>
  <c r="S3313" i="5"/>
  <c r="S3648" i="5"/>
  <c r="S4369" i="5"/>
  <c r="S4335" i="5"/>
  <c r="S4568" i="5"/>
  <c r="S4733" i="5"/>
  <c r="S5274" i="5"/>
  <c r="S5732" i="5"/>
  <c r="T6808" i="5"/>
  <c r="U6808" i="5" s="1"/>
  <c r="S7109" i="5"/>
  <c r="T7622" i="5"/>
  <c r="U7622" i="5" s="1"/>
  <c r="S3446" i="5"/>
  <c r="S3774" i="5"/>
  <c r="S4276" i="5"/>
  <c r="S4444" i="5"/>
  <c r="S5138" i="5"/>
  <c r="S5435" i="5"/>
  <c r="T5858" i="5"/>
  <c r="U5858" i="5" s="1"/>
  <c r="V6075" i="5"/>
  <c r="T6104" i="5"/>
  <c r="U6104" i="5" s="1"/>
  <c r="S7963" i="5"/>
  <c r="S4043" i="5"/>
  <c r="T4607" i="5"/>
  <c r="U4607" i="5" s="1"/>
  <c r="T5022" i="5"/>
  <c r="U5022" i="5" s="1"/>
  <c r="V6053" i="5"/>
  <c r="S5901" i="5"/>
  <c r="S6477" i="5"/>
  <c r="S7273" i="5"/>
  <c r="T8024" i="5"/>
  <c r="U8024" i="5" s="1"/>
  <c r="S3836" i="5"/>
  <c r="S4027" i="5"/>
  <c r="S4693" i="5"/>
  <c r="S5583" i="5"/>
  <c r="T6460" i="5"/>
  <c r="U6460" i="5" s="1"/>
  <c r="S6605" i="5"/>
  <c r="S6960" i="5"/>
  <c r="S7316" i="5"/>
  <c r="T7744" i="5"/>
  <c r="U7744" i="5" s="1"/>
  <c r="S7911" i="5"/>
  <c r="S4104" i="5"/>
  <c r="S4073" i="5"/>
  <c r="S4775" i="5"/>
  <c r="T5084" i="5"/>
  <c r="U5084" i="5" s="1"/>
  <c r="S5823" i="5"/>
  <c r="S5720" i="5"/>
  <c r="S5904" i="5"/>
  <c r="S7151" i="5"/>
  <c r="T7786" i="5"/>
  <c r="U7786" i="5" s="1"/>
  <c r="S8056" i="5"/>
  <c r="S3177" i="5"/>
  <c r="S3950" i="5"/>
  <c r="T5160" i="5"/>
  <c r="U5160" i="5" s="1"/>
  <c r="S5234" i="5"/>
  <c r="S5517" i="5"/>
  <c r="S5934" i="5"/>
  <c r="S6606" i="5"/>
  <c r="T6810" i="5"/>
  <c r="U6810" i="5" s="1"/>
  <c r="S7326" i="5"/>
  <c r="S7838" i="5"/>
  <c r="V4129" i="5"/>
  <c r="S4876" i="5"/>
  <c r="S4936" i="5"/>
  <c r="S5273" i="5"/>
  <c r="S5238" i="5"/>
  <c r="V5705" i="5"/>
  <c r="S5750" i="5"/>
  <c r="T6407" i="5"/>
  <c r="U6407" i="5" s="1"/>
  <c r="T6733" i="5"/>
  <c r="U6733" i="5" s="1"/>
  <c r="S6925" i="5"/>
  <c r="S7651" i="5"/>
  <c r="S7991" i="5"/>
  <c r="S3757" i="5"/>
  <c r="S4239" i="5"/>
  <c r="T4747" i="5"/>
  <c r="U4747" i="5" s="1"/>
  <c r="T5123" i="5"/>
  <c r="U5123" i="5" s="1"/>
  <c r="S5529" i="5"/>
  <c r="S5678" i="5"/>
  <c r="S6291" i="5"/>
  <c r="T6826" i="5"/>
  <c r="U6826" i="5" s="1"/>
  <c r="V7086" i="5"/>
  <c r="T7333" i="5"/>
  <c r="U7333" i="5" s="1"/>
  <c r="V7716" i="5"/>
  <c r="S4085" i="5"/>
  <c r="S4284" i="5"/>
  <c r="S4811" i="5"/>
  <c r="T5579" i="5"/>
  <c r="U5579" i="5" s="1"/>
  <c r="S5762" i="5"/>
  <c r="S6592" i="5"/>
  <c r="S7382" i="5"/>
  <c r="T7664" i="5"/>
  <c r="U7664" i="5" s="1"/>
  <c r="V3254" i="5"/>
  <c r="S4346" i="5"/>
  <c r="S4234" i="5"/>
  <c r="S4410" i="5"/>
  <c r="T5159" i="5"/>
  <c r="U5159" i="5" s="1"/>
  <c r="S5421" i="5"/>
  <c r="T5846" i="5"/>
  <c r="U5846" i="5" s="1"/>
  <c r="S5958" i="5"/>
  <c r="S6365" i="5"/>
  <c r="S6673" i="5"/>
  <c r="T7860" i="5"/>
  <c r="U7860" i="5" s="1"/>
  <c r="S7827" i="5"/>
  <c r="S3005" i="5"/>
  <c r="S4435" i="5"/>
  <c r="V4759" i="5"/>
  <c r="S4669" i="5"/>
  <c r="S4931" i="5"/>
  <c r="S5850" i="5"/>
  <c r="S5889" i="5"/>
  <c r="V6383" i="5"/>
  <c r="V6715" i="5"/>
  <c r="V6839" i="5"/>
  <c r="S6986" i="5"/>
  <c r="S7262" i="5"/>
  <c r="V1083" i="5"/>
  <c r="T1083" i="5"/>
  <c r="U1083" i="5" s="1"/>
  <c r="S1083" i="5"/>
  <c r="V1803" i="5"/>
  <c r="T1803" i="5"/>
  <c r="U1803" i="5" s="1"/>
  <c r="S1803" i="5"/>
  <c r="V1419" i="5"/>
  <c r="T1419" i="5"/>
  <c r="U1419" i="5" s="1"/>
  <c r="S1419" i="5"/>
  <c r="T384" i="5"/>
  <c r="U384" i="5" s="1"/>
  <c r="S384" i="5"/>
  <c r="V384" i="5"/>
  <c r="S570" i="5"/>
  <c r="V570" i="5"/>
  <c r="T570" i="5"/>
  <c r="U570" i="5" s="1"/>
  <c r="V695" i="5"/>
  <c r="T695" i="5"/>
  <c r="U695" i="5" s="1"/>
  <c r="S695" i="5"/>
  <c r="V792" i="5"/>
  <c r="T792" i="5"/>
  <c r="U792" i="5" s="1"/>
  <c r="S792" i="5"/>
  <c r="T451" i="5"/>
  <c r="U451" i="5" s="1"/>
  <c r="S451" i="5"/>
  <c r="V451" i="5"/>
  <c r="T661" i="5"/>
  <c r="U661" i="5" s="1"/>
  <c r="S661" i="5"/>
  <c r="V661" i="5"/>
  <c r="V338" i="5"/>
  <c r="T338" i="5"/>
  <c r="U338" i="5" s="1"/>
  <c r="S338" i="5"/>
  <c r="V1765" i="5"/>
  <c r="S1765" i="5"/>
  <c r="T1765" i="5"/>
  <c r="U1765" i="5" s="1"/>
  <c r="T2005" i="5"/>
  <c r="U2005" i="5" s="1"/>
  <c r="S2005" i="5"/>
  <c r="V2005" i="5"/>
  <c r="S240" i="5"/>
  <c r="V240" i="5"/>
  <c r="T240" i="5"/>
  <c r="U240" i="5" s="1"/>
  <c r="V1032" i="5"/>
  <c r="S1032" i="5"/>
  <c r="T1032" i="5"/>
  <c r="U1032" i="5" s="1"/>
  <c r="T313" i="5"/>
  <c r="U313" i="5" s="1"/>
  <c r="V313" i="5"/>
  <c r="S313" i="5"/>
  <c r="V1261" i="5"/>
  <c r="T1261" i="5"/>
  <c r="U1261" i="5" s="1"/>
  <c r="S1261" i="5"/>
  <c r="S822" i="5"/>
  <c r="T822" i="5"/>
  <c r="U822" i="5" s="1"/>
  <c r="V822" i="5"/>
  <c r="V2178" i="5"/>
  <c r="S2178" i="5"/>
  <c r="T2178" i="5"/>
  <c r="U2178" i="5" s="1"/>
  <c r="T178" i="5"/>
  <c r="U178" i="5" s="1"/>
  <c r="V178" i="5"/>
  <c r="S178" i="5"/>
  <c r="V650" i="5"/>
  <c r="T650" i="5"/>
  <c r="U650" i="5" s="1"/>
  <c r="S650" i="5"/>
  <c r="T1147" i="5"/>
  <c r="U1147" i="5" s="1"/>
  <c r="V1147" i="5"/>
  <c r="S1147" i="5"/>
  <c r="T339" i="5"/>
  <c r="U339" i="5" s="1"/>
  <c r="S339" i="5"/>
  <c r="V339" i="5"/>
  <c r="V1287" i="5"/>
  <c r="T1287" i="5"/>
  <c r="U1287" i="5" s="1"/>
  <c r="S1287" i="5"/>
  <c r="S825" i="5"/>
  <c r="T825" i="5"/>
  <c r="U825" i="5" s="1"/>
  <c r="V825" i="5"/>
  <c r="S960" i="5"/>
  <c r="V2043" i="5"/>
  <c r="T2043" i="5"/>
  <c r="U2043" i="5" s="1"/>
  <c r="S2043" i="5"/>
  <c r="V2208" i="5"/>
  <c r="T2208" i="5"/>
  <c r="U2208" i="5" s="1"/>
  <c r="S2208" i="5"/>
  <c r="V1884" i="5"/>
  <c r="T1884" i="5"/>
  <c r="U1884" i="5" s="1"/>
  <c r="S1884" i="5"/>
  <c r="S258" i="5"/>
  <c r="T258" i="5"/>
  <c r="U258" i="5" s="1"/>
  <c r="V258" i="5"/>
  <c r="T19" i="5"/>
  <c r="U19" i="5" s="1"/>
  <c r="V19" i="5"/>
  <c r="S19" i="5"/>
  <c r="V683" i="5"/>
  <c r="T683" i="5"/>
  <c r="U683" i="5" s="1"/>
  <c r="S683" i="5"/>
  <c r="V957" i="5"/>
  <c r="S957" i="5"/>
  <c r="T957" i="5"/>
  <c r="U957" i="5" s="1"/>
  <c r="V1342" i="5"/>
  <c r="T1342" i="5"/>
  <c r="U1342" i="5" s="1"/>
  <c r="S1342" i="5"/>
  <c r="S1633" i="5"/>
  <c r="T1633" i="5"/>
  <c r="U1633" i="5" s="1"/>
  <c r="V1633" i="5"/>
  <c r="V1788" i="5"/>
  <c r="S1788" i="5"/>
  <c r="T1788" i="5"/>
  <c r="U1788" i="5" s="1"/>
  <c r="V473" i="5"/>
  <c r="T473" i="5"/>
  <c r="U473" i="5" s="1"/>
  <c r="S473" i="5"/>
  <c r="T774" i="5"/>
  <c r="U774" i="5" s="1"/>
  <c r="S774" i="5"/>
  <c r="V774" i="5"/>
  <c r="V632" i="5"/>
  <c r="T632" i="5"/>
  <c r="U632" i="5" s="1"/>
  <c r="S632" i="5"/>
  <c r="V1302" i="5"/>
  <c r="T1302" i="5"/>
  <c r="U1302" i="5" s="1"/>
  <c r="S1302" i="5"/>
  <c r="S489" i="5"/>
  <c r="V489" i="5"/>
  <c r="T489" i="5"/>
  <c r="U489" i="5" s="1"/>
  <c r="V1467" i="5"/>
  <c r="T1467" i="5"/>
  <c r="U1467" i="5" s="1"/>
  <c r="S1467" i="5"/>
  <c r="S2888" i="5"/>
  <c r="V74" i="5"/>
  <c r="T74" i="5"/>
  <c r="U74" i="5" s="1"/>
  <c r="S74" i="5"/>
  <c r="S1039" i="5"/>
  <c r="V1039" i="5"/>
  <c r="T1039" i="5"/>
  <c r="U1039" i="5" s="1"/>
  <c r="V726" i="5"/>
  <c r="T726" i="5"/>
  <c r="U726" i="5" s="1"/>
  <c r="S726" i="5"/>
  <c r="T1717" i="5"/>
  <c r="U1717" i="5" s="1"/>
  <c r="V1717" i="5"/>
  <c r="S1717" i="5"/>
  <c r="V2019" i="5"/>
  <c r="T2019" i="5"/>
  <c r="U2019" i="5" s="1"/>
  <c r="S2019" i="5"/>
  <c r="V2253" i="5"/>
  <c r="S2253" i="5"/>
  <c r="T2253" i="5"/>
  <c r="U2253" i="5" s="1"/>
  <c r="V1962" i="5"/>
  <c r="T1962" i="5"/>
  <c r="U1962" i="5" s="1"/>
  <c r="S1962" i="5"/>
  <c r="V1860" i="5"/>
  <c r="T1860" i="5"/>
  <c r="U1860" i="5" s="1"/>
  <c r="S1860" i="5"/>
  <c r="V2945" i="5"/>
  <c r="T2945" i="5"/>
  <c r="U2945" i="5" s="1"/>
  <c r="S2945" i="5"/>
  <c r="V2787" i="5"/>
  <c r="T2787" i="5"/>
  <c r="U2787" i="5" s="1"/>
  <c r="S2787" i="5"/>
  <c r="V759" i="5"/>
  <c r="T759" i="5"/>
  <c r="U759" i="5" s="1"/>
  <c r="S759" i="5"/>
  <c r="V44" i="5"/>
  <c r="T44" i="5"/>
  <c r="U44" i="5" s="1"/>
  <c r="S44" i="5"/>
  <c r="V1003" i="5"/>
  <c r="T1003" i="5"/>
  <c r="U1003" i="5" s="1"/>
  <c r="S1003" i="5"/>
  <c r="V1759" i="5"/>
  <c r="T1759" i="5"/>
  <c r="U1759" i="5" s="1"/>
  <c r="S1759" i="5"/>
  <c r="V1911" i="5"/>
  <c r="T1911" i="5"/>
  <c r="U1911" i="5" s="1"/>
  <c r="S1911" i="5"/>
  <c r="V2235" i="5"/>
  <c r="T2235" i="5"/>
  <c r="U2235" i="5" s="1"/>
  <c r="S2235" i="5"/>
  <c r="V254" i="5"/>
  <c r="T254" i="5"/>
  <c r="U254" i="5" s="1"/>
  <c r="S254" i="5"/>
  <c r="V771" i="5"/>
  <c r="T771" i="5"/>
  <c r="U771" i="5" s="1"/>
  <c r="S771" i="5"/>
  <c r="V780" i="5"/>
  <c r="T780" i="5"/>
  <c r="U780" i="5" s="1"/>
  <c r="S780" i="5"/>
  <c r="V139" i="5"/>
  <c r="T1645" i="5"/>
  <c r="U1645" i="5" s="1"/>
  <c r="V1645" i="5"/>
  <c r="S1645" i="5"/>
  <c r="V2352" i="5"/>
  <c r="T2352" i="5"/>
  <c r="U2352" i="5" s="1"/>
  <c r="S2352" i="5"/>
  <c r="T1626" i="5"/>
  <c r="U1626" i="5" s="1"/>
  <c r="V1603" i="5"/>
  <c r="T1603" i="5"/>
  <c r="U1603" i="5" s="1"/>
  <c r="S1603" i="5"/>
  <c r="S2824" i="5"/>
  <c r="V2824" i="5"/>
  <c r="T2824" i="5"/>
  <c r="U2824" i="5" s="1"/>
  <c r="T1974" i="5"/>
  <c r="U1974" i="5" s="1"/>
  <c r="V2118" i="5"/>
  <c r="T2118" i="5"/>
  <c r="U2118" i="5" s="1"/>
  <c r="S2118" i="5"/>
  <c r="S525" i="5"/>
  <c r="T525" i="5"/>
  <c r="U525" i="5" s="1"/>
  <c r="V525" i="5"/>
  <c r="V208" i="5"/>
  <c r="S268" i="5"/>
  <c r="T1492" i="5"/>
  <c r="U1492" i="5" s="1"/>
  <c r="V1492" i="5"/>
  <c r="S1492" i="5"/>
  <c r="V820" i="5"/>
  <c r="T820" i="5"/>
  <c r="U820" i="5" s="1"/>
  <c r="S820" i="5"/>
  <c r="S1152" i="5"/>
  <c r="V1978" i="5"/>
  <c r="T1978" i="5"/>
  <c r="U1978" i="5" s="1"/>
  <c r="S1978" i="5"/>
  <c r="S1692" i="5"/>
  <c r="V2670" i="5"/>
  <c r="T2670" i="5"/>
  <c r="U2670" i="5" s="1"/>
  <c r="S2670" i="5"/>
  <c r="T1837" i="5"/>
  <c r="U1837" i="5" s="1"/>
  <c r="S2182" i="5"/>
  <c r="V2182" i="5"/>
  <c r="T2182" i="5"/>
  <c r="U2182" i="5" s="1"/>
  <c r="T379" i="5"/>
  <c r="U379" i="5" s="1"/>
  <c r="S379" i="5"/>
  <c r="V379" i="5"/>
  <c r="V894" i="5"/>
  <c r="S894" i="5"/>
  <c r="T894" i="5"/>
  <c r="U894" i="5" s="1"/>
  <c r="V975" i="5"/>
  <c r="S975" i="5"/>
  <c r="T975" i="5"/>
  <c r="U975" i="5" s="1"/>
  <c r="V372" i="5"/>
  <c r="T372" i="5"/>
  <c r="U372" i="5" s="1"/>
  <c r="S372" i="5"/>
  <c r="T390" i="5"/>
  <c r="U390" i="5" s="1"/>
  <c r="S390" i="5"/>
  <c r="V390" i="5"/>
  <c r="V1143" i="5"/>
  <c r="T1143" i="5"/>
  <c r="U1143" i="5" s="1"/>
  <c r="S1143" i="5"/>
  <c r="V1341" i="5"/>
  <c r="T1341" i="5"/>
  <c r="U1341" i="5" s="1"/>
  <c r="S1341" i="5"/>
  <c r="V891" i="5"/>
  <c r="T891" i="5"/>
  <c r="U891" i="5" s="1"/>
  <c r="S891" i="5"/>
  <c r="V1443" i="5"/>
  <c r="T1443" i="5"/>
  <c r="U1443" i="5" s="1"/>
  <c r="S1443" i="5"/>
  <c r="V2266" i="5"/>
  <c r="T2266" i="5"/>
  <c r="U2266" i="5" s="1"/>
  <c r="S2266" i="5"/>
  <c r="T1878" i="5"/>
  <c r="U1878" i="5" s="1"/>
  <c r="S2123" i="5"/>
  <c r="T211" i="5"/>
  <c r="U211" i="5" s="1"/>
  <c r="V211" i="5"/>
  <c r="S211" i="5"/>
  <c r="S606" i="5"/>
  <c r="V644" i="5"/>
  <c r="T644" i="5"/>
  <c r="U644" i="5" s="1"/>
  <c r="S644" i="5"/>
  <c r="V11" i="5"/>
  <c r="T11" i="5"/>
  <c r="U11" i="5" s="1"/>
  <c r="S11" i="5"/>
  <c r="S1068" i="5"/>
  <c r="V1578" i="5"/>
  <c r="S1578" i="5"/>
  <c r="T1578" i="5"/>
  <c r="U1578" i="5" s="1"/>
  <c r="V1929" i="5"/>
  <c r="T1929" i="5"/>
  <c r="U1929" i="5" s="1"/>
  <c r="S1929" i="5"/>
  <c r="V2467" i="5"/>
  <c r="T2467" i="5"/>
  <c r="U2467" i="5" s="1"/>
  <c r="S2467" i="5"/>
  <c r="S2056" i="5"/>
  <c r="S2898" i="5"/>
  <c r="T2898" i="5"/>
  <c r="U2898" i="5" s="1"/>
  <c r="V2898" i="5"/>
  <c r="V1851" i="5"/>
  <c r="T1851" i="5"/>
  <c r="U1851" i="5" s="1"/>
  <c r="S1851" i="5"/>
  <c r="V608" i="5"/>
  <c r="T608" i="5"/>
  <c r="U608" i="5" s="1"/>
  <c r="S608" i="5"/>
  <c r="V779" i="5"/>
  <c r="T779" i="5"/>
  <c r="U779" i="5" s="1"/>
  <c r="S779" i="5"/>
  <c r="T458" i="5"/>
  <c r="U458" i="5" s="1"/>
  <c r="V623" i="5"/>
  <c r="T623" i="5"/>
  <c r="U623" i="5" s="1"/>
  <c r="S623" i="5"/>
  <c r="V551" i="5"/>
  <c r="T551" i="5"/>
  <c r="U551" i="5" s="1"/>
  <c r="S551" i="5"/>
  <c r="V1456" i="5"/>
  <c r="T1456" i="5"/>
  <c r="U1456" i="5" s="1"/>
  <c r="S1456" i="5"/>
  <c r="V633" i="5"/>
  <c r="T633" i="5"/>
  <c r="U633" i="5" s="1"/>
  <c r="S633" i="5"/>
  <c r="T337" i="5"/>
  <c r="U337" i="5" s="1"/>
  <c r="S337" i="5"/>
  <c r="V337" i="5"/>
  <c r="S943" i="5"/>
  <c r="T943" i="5"/>
  <c r="U943" i="5" s="1"/>
  <c r="V943" i="5"/>
  <c r="T1080" i="5"/>
  <c r="U1080" i="5" s="1"/>
  <c r="S1546" i="5"/>
  <c r="V1546" i="5"/>
  <c r="T1546" i="5"/>
  <c r="U1546" i="5" s="1"/>
  <c r="V1879" i="5"/>
  <c r="T1879" i="5"/>
  <c r="U1879" i="5" s="1"/>
  <c r="S1879" i="5"/>
  <c r="T1093" i="5"/>
  <c r="U1093" i="5" s="1"/>
  <c r="S1093" i="5"/>
  <c r="V1093" i="5"/>
  <c r="T2719" i="5"/>
  <c r="U2719" i="5" s="1"/>
  <c r="S2719" i="5"/>
  <c r="V2719" i="5"/>
  <c r="V2154" i="5"/>
  <c r="T2154" i="5"/>
  <c r="U2154" i="5" s="1"/>
  <c r="S2154" i="5"/>
  <c r="T2476" i="5"/>
  <c r="U2476" i="5" s="1"/>
  <c r="V2476" i="5"/>
  <c r="S2476" i="5"/>
  <c r="S2666" i="5"/>
  <c r="T2666" i="5"/>
  <c r="U2666" i="5" s="1"/>
  <c r="V2666" i="5"/>
  <c r="V2565" i="5"/>
  <c r="T2565" i="5"/>
  <c r="U2565" i="5" s="1"/>
  <c r="S2565" i="5"/>
  <c r="V3162" i="5"/>
  <c r="T3162" i="5"/>
  <c r="U3162" i="5" s="1"/>
  <c r="S3162" i="5"/>
  <c r="V3089" i="5"/>
  <c r="T3089" i="5"/>
  <c r="U3089" i="5" s="1"/>
  <c r="S3089" i="5"/>
  <c r="V3575" i="5"/>
  <c r="S3575" i="5"/>
  <c r="T3575" i="5"/>
  <c r="U3575" i="5" s="1"/>
  <c r="V3820" i="5"/>
  <c r="T3820" i="5"/>
  <c r="U3820" i="5" s="1"/>
  <c r="S3820" i="5"/>
  <c r="T4845" i="5"/>
  <c r="U4845" i="5" s="1"/>
  <c r="V4845" i="5"/>
  <c r="S4845" i="5"/>
  <c r="V5096" i="5"/>
  <c r="S5096" i="5"/>
  <c r="T5096" i="5"/>
  <c r="U5096" i="5" s="1"/>
  <c r="T5206" i="5"/>
  <c r="U5206" i="5" s="1"/>
  <c r="S5206" i="5"/>
  <c r="V5206" i="5"/>
  <c r="V5357" i="5"/>
  <c r="S5357" i="5"/>
  <c r="T5357" i="5"/>
  <c r="U5357" i="5" s="1"/>
  <c r="V5940" i="5"/>
  <c r="S5940" i="5"/>
  <c r="T5940" i="5"/>
  <c r="U5940" i="5" s="1"/>
  <c r="S6273" i="5"/>
  <c r="T6273" i="5"/>
  <c r="U6273" i="5" s="1"/>
  <c r="V6273" i="5"/>
  <c r="T6446" i="5"/>
  <c r="U6446" i="5" s="1"/>
  <c r="V6446" i="5"/>
  <c r="S6446" i="5"/>
  <c r="V6510" i="5"/>
  <c r="T6510" i="5"/>
  <c r="U6510" i="5" s="1"/>
  <c r="S6510" i="5"/>
  <c r="T6758" i="5"/>
  <c r="U6758" i="5" s="1"/>
  <c r="S6758" i="5"/>
  <c r="V6758" i="5"/>
  <c r="S6791" i="5"/>
  <c r="T6791" i="5"/>
  <c r="U6791" i="5" s="1"/>
  <c r="V6791" i="5"/>
  <c r="V7175" i="5"/>
  <c r="T7175" i="5"/>
  <c r="U7175" i="5" s="1"/>
  <c r="S7175" i="5"/>
  <c r="V7402" i="5"/>
  <c r="S7402" i="5"/>
  <c r="T7402" i="5"/>
  <c r="U7402" i="5" s="1"/>
  <c r="T7505" i="5"/>
  <c r="U7505" i="5" s="1"/>
  <c r="V7505" i="5"/>
  <c r="S7505" i="5"/>
  <c r="S7825" i="5"/>
  <c r="V7825" i="5"/>
  <c r="T7825" i="5"/>
  <c r="U7825" i="5" s="1"/>
  <c r="V8036" i="5"/>
  <c r="T8036" i="5"/>
  <c r="U8036" i="5" s="1"/>
  <c r="S8036" i="5"/>
  <c r="V3083" i="5"/>
  <c r="T3083" i="5"/>
  <c r="U3083" i="5" s="1"/>
  <c r="S3083" i="5"/>
  <c r="T3040" i="5"/>
  <c r="U3040" i="5" s="1"/>
  <c r="S3040" i="5"/>
  <c r="V3040" i="5"/>
  <c r="V3065" i="5"/>
  <c r="T3065" i="5"/>
  <c r="U3065" i="5" s="1"/>
  <c r="S3065" i="5"/>
  <c r="V3586" i="5"/>
  <c r="T3586" i="5"/>
  <c r="U3586" i="5" s="1"/>
  <c r="S3586" i="5"/>
  <c r="S3644" i="5"/>
  <c r="V3644" i="5"/>
  <c r="T3644" i="5"/>
  <c r="U3644" i="5" s="1"/>
  <c r="V3726" i="5"/>
  <c r="S3726" i="5"/>
  <c r="T3726" i="5"/>
  <c r="U3726" i="5" s="1"/>
  <c r="V4271" i="5"/>
  <c r="T4271" i="5"/>
  <c r="U4271" i="5" s="1"/>
  <c r="S4271" i="5"/>
  <c r="V4546" i="5"/>
  <c r="T4546" i="5"/>
  <c r="U4546" i="5" s="1"/>
  <c r="S4546" i="5"/>
  <c r="V4603" i="5"/>
  <c r="T4603" i="5"/>
  <c r="U4603" i="5" s="1"/>
  <c r="S4603" i="5"/>
  <c r="T4638" i="5"/>
  <c r="U4638" i="5" s="1"/>
  <c r="V4638" i="5"/>
  <c r="S4638" i="5"/>
  <c r="T5420" i="5"/>
  <c r="U5420" i="5" s="1"/>
  <c r="V5420" i="5"/>
  <c r="S5420" i="5"/>
  <c r="V5060" i="5"/>
  <c r="T5060" i="5"/>
  <c r="U5060" i="5" s="1"/>
  <c r="S5060" i="5"/>
  <c r="T5933" i="5"/>
  <c r="U5933" i="5" s="1"/>
  <c r="V5933" i="5"/>
  <c r="S5933" i="5"/>
  <c r="V6480" i="5"/>
  <c r="T6480" i="5"/>
  <c r="U6480" i="5" s="1"/>
  <c r="S6480" i="5"/>
  <c r="S6718" i="5"/>
  <c r="V6718" i="5"/>
  <c r="T6718" i="5"/>
  <c r="U6718" i="5" s="1"/>
  <c r="T6728" i="5"/>
  <c r="U6728" i="5" s="1"/>
  <c r="S6728" i="5"/>
  <c r="V6728" i="5"/>
  <c r="S6880" i="5"/>
  <c r="V6880" i="5"/>
  <c r="T6880" i="5"/>
  <c r="U6880" i="5" s="1"/>
  <c r="T7107" i="5"/>
  <c r="U7107" i="5" s="1"/>
  <c r="V7107" i="5"/>
  <c r="S7107" i="5"/>
  <c r="T7227" i="5"/>
  <c r="U7227" i="5" s="1"/>
  <c r="V7227" i="5"/>
  <c r="S7227" i="5"/>
  <c r="V7249" i="5"/>
  <c r="S7249" i="5"/>
  <c r="T7249" i="5"/>
  <c r="U7249" i="5" s="1"/>
  <c r="T7254" i="5"/>
  <c r="U7254" i="5" s="1"/>
  <c r="V7254" i="5"/>
  <c r="S7254" i="5"/>
  <c r="S2816" i="5"/>
  <c r="T2816" i="5"/>
  <c r="U2816" i="5" s="1"/>
  <c r="V2816" i="5"/>
  <c r="T3117" i="5"/>
  <c r="U3117" i="5" s="1"/>
  <c r="S3117" i="5"/>
  <c r="V3117" i="5"/>
  <c r="T2120" i="5"/>
  <c r="U2120" i="5" s="1"/>
  <c r="V2120" i="5"/>
  <c r="S2120" i="5"/>
  <c r="V2637" i="5"/>
  <c r="T2637" i="5"/>
  <c r="U2637" i="5" s="1"/>
  <c r="S2637" i="5"/>
  <c r="S2234" i="5"/>
  <c r="T2234" i="5"/>
  <c r="U2234" i="5" s="1"/>
  <c r="V2234" i="5"/>
  <c r="V3209" i="5"/>
  <c r="T3209" i="5"/>
  <c r="U3209" i="5" s="1"/>
  <c r="S3209" i="5"/>
  <c r="V3538" i="5"/>
  <c r="S3538" i="5"/>
  <c r="T3538" i="5"/>
  <c r="U3538" i="5" s="1"/>
  <c r="S3606" i="5"/>
  <c r="V3961" i="5"/>
  <c r="S3961" i="5"/>
  <c r="T3961" i="5"/>
  <c r="U3961" i="5" s="1"/>
  <c r="V4197" i="5"/>
  <c r="T4197" i="5"/>
  <c r="U4197" i="5" s="1"/>
  <c r="S4197" i="5"/>
  <c r="T4470" i="5"/>
  <c r="U4470" i="5" s="1"/>
  <c r="V4470" i="5"/>
  <c r="S4470" i="5"/>
  <c r="V4831" i="5"/>
  <c r="T4831" i="5"/>
  <c r="U4831" i="5" s="1"/>
  <c r="S4831" i="5"/>
  <c r="V5144" i="5"/>
  <c r="T5144" i="5"/>
  <c r="U5144" i="5" s="1"/>
  <c r="S5144" i="5"/>
  <c r="V5403" i="5"/>
  <c r="T5403" i="5"/>
  <c r="U5403" i="5" s="1"/>
  <c r="S5403" i="5"/>
  <c r="T5230" i="5"/>
  <c r="U5230" i="5" s="1"/>
  <c r="V5230" i="5"/>
  <c r="S5230" i="5"/>
  <c r="V6161" i="5"/>
  <c r="T6161" i="5"/>
  <c r="U6161" i="5" s="1"/>
  <c r="S6161" i="5"/>
  <c r="V6249" i="5"/>
  <c r="T6249" i="5"/>
  <c r="U6249" i="5" s="1"/>
  <c r="S6249" i="5"/>
  <c r="V6763" i="5"/>
  <c r="T6763" i="5"/>
  <c r="U6763" i="5" s="1"/>
  <c r="S6763" i="5"/>
  <c r="T6671" i="5"/>
  <c r="U6671" i="5" s="1"/>
  <c r="V6671" i="5"/>
  <c r="S6671" i="5"/>
  <c r="T6761" i="5"/>
  <c r="U6761" i="5" s="1"/>
  <c r="V6807" i="5"/>
  <c r="T6807" i="5"/>
  <c r="U6807" i="5" s="1"/>
  <c r="S6807" i="5"/>
  <c r="T7113" i="5"/>
  <c r="U7113" i="5" s="1"/>
  <c r="S7113" i="5"/>
  <c r="V7113" i="5"/>
  <c r="S7632" i="5"/>
  <c r="V7632" i="5"/>
  <c r="T7632" i="5"/>
  <c r="U7632" i="5" s="1"/>
  <c r="V7694" i="5"/>
  <c r="T7694" i="5"/>
  <c r="U7694" i="5" s="1"/>
  <c r="S7694" i="5"/>
  <c r="S8039" i="5"/>
  <c r="V8039" i="5"/>
  <c r="T8039" i="5"/>
  <c r="U8039" i="5" s="1"/>
  <c r="V2580" i="5"/>
  <c r="T2580" i="5"/>
  <c r="U2580" i="5" s="1"/>
  <c r="S2580" i="5"/>
  <c r="V2910" i="5"/>
  <c r="T2910" i="5"/>
  <c r="U2910" i="5" s="1"/>
  <c r="S2910" i="5"/>
  <c r="T3148" i="5"/>
  <c r="U3148" i="5" s="1"/>
  <c r="S3148" i="5"/>
  <c r="V3148" i="5"/>
  <c r="V3265" i="5"/>
  <c r="S3265" i="5"/>
  <c r="T3265" i="5"/>
  <c r="U3265" i="5" s="1"/>
  <c r="T3038" i="5"/>
  <c r="U3038" i="5" s="1"/>
  <c r="V3566" i="5"/>
  <c r="T3566" i="5"/>
  <c r="U3566" i="5" s="1"/>
  <c r="S3566" i="5"/>
  <c r="T4198" i="5"/>
  <c r="U4198" i="5" s="1"/>
  <c r="S4198" i="5"/>
  <c r="V4198" i="5"/>
  <c r="T4201" i="5"/>
  <c r="U4201" i="5" s="1"/>
  <c r="V4201" i="5"/>
  <c r="S4201" i="5"/>
  <c r="V3917" i="5"/>
  <c r="T3917" i="5"/>
  <c r="U3917" i="5" s="1"/>
  <c r="S3917" i="5"/>
  <c r="T4833" i="5"/>
  <c r="U4833" i="5" s="1"/>
  <c r="V4833" i="5"/>
  <c r="S4833" i="5"/>
  <c r="T5598" i="5"/>
  <c r="U5598" i="5" s="1"/>
  <c r="S5598" i="5"/>
  <c r="V5598" i="5"/>
  <c r="S5763" i="5"/>
  <c r="V5763" i="5"/>
  <c r="T5763" i="5"/>
  <c r="U5763" i="5" s="1"/>
  <c r="V5868" i="5"/>
  <c r="T5868" i="5"/>
  <c r="U5868" i="5" s="1"/>
  <c r="S5868" i="5"/>
  <c r="V6399" i="5"/>
  <c r="S6399" i="5"/>
  <c r="T6399" i="5"/>
  <c r="U6399" i="5" s="1"/>
  <c r="T7239" i="5"/>
  <c r="U7239" i="5" s="1"/>
  <c r="V7239" i="5"/>
  <c r="S7239" i="5"/>
  <c r="T7499" i="5"/>
  <c r="U7499" i="5" s="1"/>
  <c r="S7499" i="5"/>
  <c r="V7499" i="5"/>
  <c r="V7601" i="5"/>
  <c r="T7601" i="5"/>
  <c r="U7601" i="5" s="1"/>
  <c r="S7601" i="5"/>
  <c r="T7730" i="5"/>
  <c r="U7730" i="5" s="1"/>
  <c r="V7730" i="5"/>
  <c r="S7730" i="5"/>
  <c r="V7803" i="5"/>
  <c r="T7803" i="5"/>
  <c r="U7803" i="5" s="1"/>
  <c r="S7803" i="5"/>
  <c r="T1045" i="5"/>
  <c r="U1045" i="5" s="1"/>
  <c r="T2761" i="5"/>
  <c r="U2761" i="5" s="1"/>
  <c r="S2761" i="5"/>
  <c r="V2761" i="5"/>
  <c r="V2692" i="5"/>
  <c r="T2692" i="5"/>
  <c r="U2692" i="5" s="1"/>
  <c r="S2692" i="5"/>
  <c r="V3059" i="5"/>
  <c r="T3059" i="5"/>
  <c r="U3059" i="5" s="1"/>
  <c r="S3059" i="5"/>
  <c r="V3021" i="5"/>
  <c r="T3021" i="5"/>
  <c r="U3021" i="5" s="1"/>
  <c r="S3021" i="5"/>
  <c r="V3677" i="5"/>
  <c r="T3677" i="5"/>
  <c r="U3677" i="5" s="1"/>
  <c r="S3677" i="5"/>
  <c r="T3708" i="5"/>
  <c r="U3708" i="5" s="1"/>
  <c r="S3708" i="5"/>
  <c r="V3708" i="5"/>
  <c r="V3834" i="5"/>
  <c r="T3834" i="5"/>
  <c r="U3834" i="5" s="1"/>
  <c r="S3834" i="5"/>
  <c r="T4123" i="5"/>
  <c r="U4123" i="5" s="1"/>
  <c r="V4123" i="5"/>
  <c r="S4123" i="5"/>
  <c r="V4372" i="5"/>
  <c r="T4372" i="5"/>
  <c r="U4372" i="5" s="1"/>
  <c r="S4372" i="5"/>
  <c r="S4675" i="5"/>
  <c r="T4675" i="5"/>
  <c r="U4675" i="5" s="1"/>
  <c r="V4675" i="5"/>
  <c r="V5048" i="5"/>
  <c r="T5048" i="5"/>
  <c r="U5048" i="5" s="1"/>
  <c r="S5048" i="5"/>
  <c r="T5214" i="5"/>
  <c r="U5214" i="5" s="1"/>
  <c r="T5562" i="5"/>
  <c r="U5562" i="5" s="1"/>
  <c r="V5562" i="5"/>
  <c r="S5562" i="5"/>
  <c r="V6838" i="5"/>
  <c r="T6838" i="5"/>
  <c r="U6838" i="5" s="1"/>
  <c r="S6838" i="5"/>
  <c r="S6844" i="5"/>
  <c r="T6844" i="5"/>
  <c r="U6844" i="5" s="1"/>
  <c r="V6844" i="5"/>
  <c r="S7230" i="5"/>
  <c r="V7474" i="5"/>
  <c r="S7474" i="5"/>
  <c r="T7474" i="5"/>
  <c r="U7474" i="5" s="1"/>
  <c r="T7887" i="5"/>
  <c r="U7887" i="5" s="1"/>
  <c r="V7887" i="5"/>
  <c r="S7887" i="5"/>
  <c r="S687" i="5"/>
  <c r="S2547" i="5"/>
  <c r="S2252" i="5"/>
  <c r="T2252" i="5"/>
  <c r="U2252" i="5" s="1"/>
  <c r="V2252" i="5"/>
  <c r="V3003" i="5"/>
  <c r="S3003" i="5"/>
  <c r="T3003" i="5"/>
  <c r="U3003" i="5" s="1"/>
  <c r="V3476" i="5"/>
  <c r="T3476" i="5"/>
  <c r="U3476" i="5" s="1"/>
  <c r="S3476" i="5"/>
  <c r="T3166" i="5"/>
  <c r="U3166" i="5" s="1"/>
  <c r="S3166" i="5"/>
  <c r="V3166" i="5"/>
  <c r="T3016" i="5"/>
  <c r="U3016" i="5" s="1"/>
  <c r="S3016" i="5"/>
  <c r="V3016" i="5"/>
  <c r="V3800" i="5"/>
  <c r="T3800" i="5"/>
  <c r="U3800" i="5" s="1"/>
  <c r="S3800" i="5"/>
  <c r="V3710" i="5"/>
  <c r="T3710" i="5"/>
  <c r="U3710" i="5" s="1"/>
  <c r="S3710" i="5"/>
  <c r="V3929" i="5"/>
  <c r="S3929" i="5"/>
  <c r="T3929" i="5"/>
  <c r="U3929" i="5" s="1"/>
  <c r="V4352" i="5"/>
  <c r="T4352" i="5"/>
  <c r="U4352" i="5" s="1"/>
  <c r="S4352" i="5"/>
  <c r="V4597" i="5"/>
  <c r="T4597" i="5"/>
  <c r="U4597" i="5" s="1"/>
  <c r="S4597" i="5"/>
  <c r="V4499" i="5"/>
  <c r="T4499" i="5"/>
  <c r="U4499" i="5" s="1"/>
  <c r="S4499" i="5"/>
  <c r="T4935" i="5"/>
  <c r="U4935" i="5" s="1"/>
  <c r="S4935" i="5"/>
  <c r="V4935" i="5"/>
  <c r="T4683" i="5"/>
  <c r="U4683" i="5" s="1"/>
  <c r="S4683" i="5"/>
  <c r="V4683" i="5"/>
  <c r="T5122" i="5"/>
  <c r="U5122" i="5" s="1"/>
  <c r="V5122" i="5"/>
  <c r="S5122" i="5"/>
  <c r="T5266" i="5"/>
  <c r="U5266" i="5" s="1"/>
  <c r="V5266" i="5"/>
  <c r="S5266" i="5"/>
  <c r="S5799" i="5"/>
  <c r="T5799" i="5"/>
  <c r="U5799" i="5" s="1"/>
  <c r="V5799" i="5"/>
  <c r="S6341" i="5"/>
  <c r="V6408" i="5"/>
  <c r="T6408" i="5"/>
  <c r="U6408" i="5" s="1"/>
  <c r="S6408" i="5"/>
  <c r="T6557" i="5"/>
  <c r="U6557" i="5" s="1"/>
  <c r="S6557" i="5"/>
  <c r="V6557" i="5"/>
  <c r="S7419" i="5"/>
  <c r="T7419" i="5"/>
  <c r="U7419" i="5" s="1"/>
  <c r="V7419" i="5"/>
  <c r="T7681" i="5"/>
  <c r="U7681" i="5" s="1"/>
  <c r="S7681" i="5"/>
  <c r="V7681" i="5"/>
  <c r="S7715" i="5"/>
  <c r="V7715" i="5"/>
  <c r="T7715" i="5"/>
  <c r="U7715" i="5" s="1"/>
  <c r="S226" i="5"/>
  <c r="S738" i="5"/>
  <c r="S1768" i="5"/>
  <c r="S2691" i="5"/>
  <c r="V2592" i="5"/>
  <c r="T2592" i="5"/>
  <c r="U2592" i="5" s="1"/>
  <c r="S2592" i="5"/>
  <c r="S2832" i="5"/>
  <c r="V3200" i="5"/>
  <c r="T3200" i="5"/>
  <c r="U3200" i="5" s="1"/>
  <c r="S3200" i="5"/>
  <c r="S3218" i="5"/>
  <c r="V3218" i="5"/>
  <c r="T3218" i="5"/>
  <c r="U3218" i="5" s="1"/>
  <c r="S2330" i="5"/>
  <c r="T2330" i="5"/>
  <c r="U2330" i="5" s="1"/>
  <c r="V2330" i="5"/>
  <c r="S2762" i="5"/>
  <c r="T2762" i="5"/>
  <c r="U2762" i="5" s="1"/>
  <c r="V2762" i="5"/>
  <c r="V3156" i="5"/>
  <c r="T3156" i="5"/>
  <c r="U3156" i="5" s="1"/>
  <c r="S3156" i="5"/>
  <c r="V3670" i="5"/>
  <c r="T3670" i="5"/>
  <c r="U3670" i="5" s="1"/>
  <c r="S3670" i="5"/>
  <c r="T3758" i="5"/>
  <c r="U3758" i="5" s="1"/>
  <c r="S3758" i="5"/>
  <c r="V3758" i="5"/>
  <c r="S3925" i="5"/>
  <c r="V3925" i="5"/>
  <c r="T3925" i="5"/>
  <c r="U3925" i="5" s="1"/>
  <c r="V4246" i="5"/>
  <c r="T4246" i="5"/>
  <c r="U4246" i="5" s="1"/>
  <c r="S4246" i="5"/>
  <c r="V4261" i="5"/>
  <c r="T4261" i="5"/>
  <c r="U4261" i="5" s="1"/>
  <c r="S4261" i="5"/>
  <c r="V4456" i="5"/>
  <c r="T4456" i="5"/>
  <c r="U4456" i="5" s="1"/>
  <c r="S4456" i="5"/>
  <c r="T4506" i="5"/>
  <c r="U4506" i="5" s="1"/>
  <c r="V4506" i="5"/>
  <c r="S4506" i="5"/>
  <c r="V5082" i="5"/>
  <c r="T5082" i="5"/>
  <c r="U5082" i="5" s="1"/>
  <c r="S5082" i="5"/>
  <c r="T4517" i="5"/>
  <c r="U4517" i="5" s="1"/>
  <c r="T6461" i="5"/>
  <c r="U6461" i="5" s="1"/>
  <c r="V6461" i="5"/>
  <c r="S6461" i="5"/>
  <c r="S6737" i="5"/>
  <c r="V7115" i="5"/>
  <c r="T7115" i="5"/>
  <c r="U7115" i="5" s="1"/>
  <c r="S7115" i="5"/>
  <c r="T7409" i="5"/>
  <c r="U7409" i="5" s="1"/>
  <c r="V7409" i="5"/>
  <c r="S7409" i="5"/>
  <c r="S7442" i="5"/>
  <c r="V7686" i="5"/>
  <c r="T7686" i="5"/>
  <c r="U7686" i="5" s="1"/>
  <c r="S7686" i="5"/>
  <c r="S76" i="5"/>
  <c r="T591" i="5"/>
  <c r="U591" i="5" s="1"/>
  <c r="S1138" i="5"/>
  <c r="V1558" i="5"/>
  <c r="S1747" i="5"/>
  <c r="S2721" i="5"/>
  <c r="T2784" i="5"/>
  <c r="U2784" i="5" s="1"/>
  <c r="V3659" i="5"/>
  <c r="S3659" i="5"/>
  <c r="T3659" i="5"/>
  <c r="U3659" i="5" s="1"/>
  <c r="S3577" i="5"/>
  <c r="V4334" i="5"/>
  <c r="T4334" i="5"/>
  <c r="U4334" i="5" s="1"/>
  <c r="S4334" i="5"/>
  <c r="T4697" i="5"/>
  <c r="U4697" i="5" s="1"/>
  <c r="S4697" i="5"/>
  <c r="V4697" i="5"/>
  <c r="T4701" i="5"/>
  <c r="U4701" i="5" s="1"/>
  <c r="V4701" i="5"/>
  <c r="S4701" i="5"/>
  <c r="V5424" i="5"/>
  <c r="T5424" i="5"/>
  <c r="U5424" i="5" s="1"/>
  <c r="S5424" i="5"/>
  <c r="V5439" i="5"/>
  <c r="T5439" i="5"/>
  <c r="U5439" i="5" s="1"/>
  <c r="S5439" i="5"/>
  <c r="V5213" i="5"/>
  <c r="S5213" i="5"/>
  <c r="T5213" i="5"/>
  <c r="U5213" i="5" s="1"/>
  <c r="V5712" i="5"/>
  <c r="S5712" i="5"/>
  <c r="T5712" i="5"/>
  <c r="U5712" i="5" s="1"/>
  <c r="V5882" i="5"/>
  <c r="T5882" i="5"/>
  <c r="U5882" i="5" s="1"/>
  <c r="S5882" i="5"/>
  <c r="T6174" i="5"/>
  <c r="U6174" i="5" s="1"/>
  <c r="V6174" i="5"/>
  <c r="S6174" i="5"/>
  <c r="S6225" i="5"/>
  <c r="T6225" i="5"/>
  <c r="U6225" i="5" s="1"/>
  <c r="V6225" i="5"/>
  <c r="V6377" i="5"/>
  <c r="V6735" i="5"/>
  <c r="T6735" i="5"/>
  <c r="U6735" i="5" s="1"/>
  <c r="S6735" i="5"/>
  <c r="V7045" i="5"/>
  <c r="T7045" i="5"/>
  <c r="U7045" i="5" s="1"/>
  <c r="S7045" i="5"/>
  <c r="T7026" i="5"/>
  <c r="U7026" i="5" s="1"/>
  <c r="V7026" i="5"/>
  <c r="S7026" i="5"/>
  <c r="T7301" i="5"/>
  <c r="U7301" i="5" s="1"/>
  <c r="V7301" i="5"/>
  <c r="S7301" i="5"/>
  <c r="V7581" i="5"/>
  <c r="S7581" i="5"/>
  <c r="T7581" i="5"/>
  <c r="U7581" i="5" s="1"/>
  <c r="T7943" i="5"/>
  <c r="U7943" i="5" s="1"/>
  <c r="V7943" i="5"/>
  <c r="S7943" i="5"/>
  <c r="S104" i="5"/>
  <c r="S794" i="5"/>
  <c r="S1458" i="5"/>
  <c r="S1749" i="5"/>
  <c r="S2433" i="5"/>
  <c r="S2080" i="5"/>
  <c r="V2990" i="5"/>
  <c r="T2990" i="5"/>
  <c r="U2990" i="5" s="1"/>
  <c r="S2990" i="5"/>
  <c r="V2574" i="5"/>
  <c r="T2574" i="5"/>
  <c r="U2574" i="5" s="1"/>
  <c r="S2574" i="5"/>
  <c r="S3256" i="5"/>
  <c r="T3256" i="5"/>
  <c r="U3256" i="5" s="1"/>
  <c r="V3256" i="5"/>
  <c r="S3362" i="5"/>
  <c r="T3533" i="5"/>
  <c r="U3533" i="5" s="1"/>
  <c r="V3668" i="5"/>
  <c r="V4001" i="5"/>
  <c r="T4001" i="5"/>
  <c r="U4001" i="5" s="1"/>
  <c r="S4001" i="5"/>
  <c r="T3977" i="5"/>
  <c r="U3977" i="5" s="1"/>
  <c r="T4270" i="5"/>
  <c r="U4270" i="5" s="1"/>
  <c r="V4270" i="5"/>
  <c r="S4270" i="5"/>
  <c r="S3894" i="5"/>
  <c r="S4792" i="5"/>
  <c r="S4608" i="5"/>
  <c r="V4985" i="5"/>
  <c r="T4985" i="5"/>
  <c r="U4985" i="5" s="1"/>
  <c r="S4985" i="5"/>
  <c r="V5132" i="5"/>
  <c r="S5132" i="5"/>
  <c r="T5132" i="5"/>
  <c r="U5132" i="5" s="1"/>
  <c r="V5118" i="5"/>
  <c r="T5118" i="5"/>
  <c r="U5118" i="5" s="1"/>
  <c r="S5118" i="5"/>
  <c r="T5921" i="5"/>
  <c r="U5921" i="5" s="1"/>
  <c r="V5921" i="5"/>
  <c r="S5921" i="5"/>
  <c r="S6111" i="5"/>
  <c r="V6390" i="5"/>
  <c r="T6390" i="5"/>
  <c r="U6390" i="5" s="1"/>
  <c r="S6390" i="5"/>
  <c r="S6369" i="5"/>
  <c r="V6693" i="5"/>
  <c r="T6693" i="5"/>
  <c r="U6693" i="5" s="1"/>
  <c r="S6693" i="5"/>
  <c r="T6787" i="5"/>
  <c r="U6787" i="5" s="1"/>
  <c r="S6787" i="5"/>
  <c r="V6787" i="5"/>
  <c r="V6979" i="5"/>
  <c r="T6979" i="5"/>
  <c r="U6979" i="5" s="1"/>
  <c r="S6979" i="5"/>
  <c r="V7847" i="5"/>
  <c r="S7847" i="5"/>
  <c r="T7847" i="5"/>
  <c r="U7847" i="5" s="1"/>
  <c r="V7865" i="5"/>
  <c r="T7865" i="5"/>
  <c r="U7865" i="5" s="1"/>
  <c r="S7865" i="5"/>
  <c r="T8037" i="5"/>
  <c r="U8037" i="5" s="1"/>
  <c r="V8037" i="5"/>
  <c r="S8037" i="5"/>
  <c r="S590" i="5"/>
  <c r="T1485" i="5"/>
  <c r="U1485" i="5" s="1"/>
  <c r="T1782" i="5"/>
  <c r="U1782" i="5" s="1"/>
  <c r="V2641" i="5"/>
  <c r="T2641" i="5"/>
  <c r="U2641" i="5" s="1"/>
  <c r="S2641" i="5"/>
  <c r="V3029" i="5"/>
  <c r="S3029" i="5"/>
  <c r="T3029" i="5"/>
  <c r="U3029" i="5" s="1"/>
  <c r="T3070" i="5"/>
  <c r="U3070" i="5" s="1"/>
  <c r="S3070" i="5"/>
  <c r="V3070" i="5"/>
  <c r="T3384" i="5"/>
  <c r="U3384" i="5" s="1"/>
  <c r="S3384" i="5"/>
  <c r="V3384" i="5"/>
  <c r="V3629" i="5"/>
  <c r="T3629" i="5"/>
  <c r="U3629" i="5" s="1"/>
  <c r="S3629" i="5"/>
  <c r="V3706" i="5"/>
  <c r="T3706" i="5"/>
  <c r="U3706" i="5" s="1"/>
  <c r="S3706" i="5"/>
  <c r="V4115" i="5"/>
  <c r="T4115" i="5"/>
  <c r="U4115" i="5" s="1"/>
  <c r="S4115" i="5"/>
  <c r="S3775" i="5"/>
  <c r="V4297" i="5"/>
  <c r="T4297" i="5"/>
  <c r="U4297" i="5" s="1"/>
  <c r="S4297" i="5"/>
  <c r="T4598" i="5"/>
  <c r="U4598" i="5" s="1"/>
  <c r="S4598" i="5"/>
  <c r="V4598" i="5"/>
  <c r="T4673" i="5"/>
  <c r="U4673" i="5" s="1"/>
  <c r="S4673" i="5"/>
  <c r="V4673" i="5"/>
  <c r="T5188" i="5"/>
  <c r="U5188" i="5" s="1"/>
  <c r="S5188" i="5"/>
  <c r="V5188" i="5"/>
  <c r="T5381" i="5"/>
  <c r="U5381" i="5" s="1"/>
  <c r="S5892" i="5"/>
  <c r="T5892" i="5"/>
  <c r="U5892" i="5" s="1"/>
  <c r="V5892" i="5"/>
  <c r="T5915" i="5"/>
  <c r="U5915" i="5" s="1"/>
  <c r="V5915" i="5"/>
  <c r="S5915" i="5"/>
  <c r="V6154" i="5"/>
  <c r="T6154" i="5"/>
  <c r="U6154" i="5" s="1"/>
  <c r="S6154" i="5"/>
  <c r="V6311" i="5"/>
  <c r="T6584" i="5"/>
  <c r="U6584" i="5" s="1"/>
  <c r="V6584" i="5"/>
  <c r="S6584" i="5"/>
  <c r="T6635" i="5"/>
  <c r="U6635" i="5" s="1"/>
  <c r="V6635" i="5"/>
  <c r="S6635" i="5"/>
  <c r="S6816" i="5"/>
  <c r="S6945" i="5"/>
  <c r="T6996" i="5"/>
  <c r="U6996" i="5" s="1"/>
  <c r="V7261" i="5"/>
  <c r="S7261" i="5"/>
  <c r="T7261" i="5"/>
  <c r="U7261" i="5" s="1"/>
  <c r="T7390" i="5"/>
  <c r="U7390" i="5" s="1"/>
  <c r="S7809" i="5"/>
  <c r="V7809" i="5"/>
  <c r="T7809" i="5"/>
  <c r="U7809" i="5" s="1"/>
  <c r="S7792" i="5"/>
  <c r="V7792" i="5"/>
  <c r="T7792" i="5"/>
  <c r="U7792" i="5" s="1"/>
  <c r="S290" i="5"/>
  <c r="S1101" i="5"/>
  <c r="S761" i="5"/>
  <c r="T1167" i="5"/>
  <c r="U1167" i="5" s="1"/>
  <c r="S1627" i="5"/>
  <c r="V2563" i="5"/>
  <c r="T2563" i="5"/>
  <c r="U2563" i="5" s="1"/>
  <c r="S2563" i="5"/>
  <c r="V3188" i="5"/>
  <c r="T3188" i="5"/>
  <c r="U3188" i="5" s="1"/>
  <c r="S3188" i="5"/>
  <c r="S3361" i="5"/>
  <c r="V3870" i="5"/>
  <c r="T3870" i="5"/>
  <c r="U3870" i="5" s="1"/>
  <c r="S3870" i="5"/>
  <c r="T4380" i="5"/>
  <c r="U4380" i="5" s="1"/>
  <c r="V4380" i="5"/>
  <c r="S4380" i="5"/>
  <c r="V5024" i="5"/>
  <c r="T5024" i="5"/>
  <c r="U5024" i="5" s="1"/>
  <c r="S5024" i="5"/>
  <c r="T6506" i="5"/>
  <c r="U6506" i="5" s="1"/>
  <c r="S6506" i="5"/>
  <c r="V6506" i="5"/>
  <c r="V6545" i="5"/>
  <c r="S6545" i="5"/>
  <c r="T6545" i="5"/>
  <c r="U6545" i="5" s="1"/>
  <c r="S6937" i="5"/>
  <c r="T7204" i="5"/>
  <c r="U7204" i="5" s="1"/>
  <c r="V7204" i="5"/>
  <c r="S7204" i="5"/>
  <c r="T7574" i="5"/>
  <c r="U7574" i="5" s="1"/>
  <c r="V7621" i="5"/>
  <c r="V7994" i="5"/>
  <c r="T7994" i="5"/>
  <c r="U7994" i="5" s="1"/>
  <c r="S7994" i="5"/>
  <c r="S474" i="5"/>
  <c r="S1612" i="5"/>
  <c r="S1336" i="5"/>
  <c r="S1699" i="5"/>
  <c r="S1564" i="5"/>
  <c r="T2668" i="5"/>
  <c r="U2668" i="5" s="1"/>
  <c r="S2668" i="5"/>
  <c r="V2668" i="5"/>
  <c r="V3026" i="5"/>
  <c r="T3026" i="5"/>
  <c r="U3026" i="5" s="1"/>
  <c r="S3026" i="5"/>
  <c r="V2247" i="5"/>
  <c r="T2247" i="5"/>
  <c r="U2247" i="5" s="1"/>
  <c r="S2247" i="5"/>
  <c r="S2288" i="5"/>
  <c r="T2288" i="5"/>
  <c r="U2288" i="5" s="1"/>
  <c r="V2288" i="5"/>
  <c r="S2720" i="5"/>
  <c r="T2720" i="5"/>
  <c r="U2720" i="5" s="1"/>
  <c r="V2720" i="5"/>
  <c r="V3035" i="5"/>
  <c r="S3035" i="5"/>
  <c r="T3035" i="5"/>
  <c r="U3035" i="5" s="1"/>
  <c r="T3312" i="5"/>
  <c r="U3312" i="5" s="1"/>
  <c r="S3312" i="5"/>
  <c r="V3312" i="5"/>
  <c r="S3372" i="5"/>
  <c r="V3451" i="5"/>
  <c r="S3451" i="5"/>
  <c r="T3451" i="5"/>
  <c r="U3451" i="5" s="1"/>
  <c r="S4777" i="5"/>
  <c r="V4777" i="5"/>
  <c r="T4777" i="5"/>
  <c r="U4777" i="5" s="1"/>
  <c r="S4565" i="5"/>
  <c r="V4565" i="5"/>
  <c r="T4565" i="5"/>
  <c r="U4565" i="5" s="1"/>
  <c r="V5072" i="5"/>
  <c r="S5072" i="5"/>
  <c r="T5072" i="5"/>
  <c r="U5072" i="5" s="1"/>
  <c r="T5019" i="5"/>
  <c r="U5019" i="5" s="1"/>
  <c r="V5019" i="5"/>
  <c r="S5019" i="5"/>
  <c r="V5535" i="5"/>
  <c r="T5535" i="5"/>
  <c r="U5535" i="5" s="1"/>
  <c r="S5535" i="5"/>
  <c r="T5390" i="5"/>
  <c r="U5390" i="5" s="1"/>
  <c r="S5390" i="5"/>
  <c r="V5390" i="5"/>
  <c r="V5256" i="5"/>
  <c r="S5256" i="5"/>
  <c r="T5256" i="5"/>
  <c r="U5256" i="5" s="1"/>
  <c r="T5759" i="5"/>
  <c r="U5759" i="5" s="1"/>
  <c r="V5759" i="5"/>
  <c r="S5759" i="5"/>
  <c r="S5884" i="5"/>
  <c r="V5884" i="5"/>
  <c r="T5884" i="5"/>
  <c r="U5884" i="5" s="1"/>
  <c r="T6263" i="5"/>
  <c r="U6263" i="5" s="1"/>
  <c r="S6263" i="5"/>
  <c r="V6263" i="5"/>
  <c r="V6581" i="5"/>
  <c r="T6581" i="5"/>
  <c r="U6581" i="5" s="1"/>
  <c r="S6581" i="5"/>
  <c r="V6783" i="5"/>
  <c r="T6783" i="5"/>
  <c r="U6783" i="5" s="1"/>
  <c r="S6783" i="5"/>
  <c r="V7060" i="5"/>
  <c r="T7060" i="5"/>
  <c r="U7060" i="5" s="1"/>
  <c r="S7060" i="5"/>
  <c r="V7345" i="5"/>
  <c r="S7345" i="5"/>
  <c r="T7345" i="5"/>
  <c r="U7345" i="5" s="1"/>
  <c r="V7392" i="5"/>
  <c r="T7392" i="5"/>
  <c r="U7392" i="5" s="1"/>
  <c r="S7392" i="5"/>
  <c r="T7469" i="5"/>
  <c r="U7469" i="5" s="1"/>
  <c r="S7469" i="5"/>
  <c r="V7469" i="5"/>
  <c r="V7644" i="5"/>
  <c r="T7644" i="5"/>
  <c r="U7644" i="5" s="1"/>
  <c r="S7644" i="5"/>
  <c r="T7848" i="5"/>
  <c r="U7848" i="5" s="1"/>
  <c r="S7848" i="5"/>
  <c r="V7848" i="5"/>
  <c r="V7898" i="5"/>
  <c r="T7898" i="5"/>
  <c r="U7898" i="5" s="1"/>
  <c r="S7898" i="5"/>
  <c r="T8007" i="5"/>
  <c r="U8007" i="5" s="1"/>
  <c r="V8007" i="5"/>
  <c r="S8007" i="5"/>
  <c r="S3266" i="5"/>
  <c r="V4813" i="5"/>
  <c r="S6833" i="5"/>
  <c r="T7033" i="5"/>
  <c r="U7033" i="5" s="1"/>
  <c r="T7782" i="5"/>
  <c r="U7782" i="5" s="1"/>
  <c r="T3313" i="5"/>
  <c r="U3313" i="5" s="1"/>
  <c r="T4369" i="5"/>
  <c r="U4369" i="5" s="1"/>
  <c r="T4335" i="5"/>
  <c r="U4335" i="5" s="1"/>
  <c r="T4568" i="5"/>
  <c r="U4568" i="5" s="1"/>
  <c r="T4733" i="5"/>
  <c r="U4733" i="5" s="1"/>
  <c r="T5274" i="5"/>
  <c r="U5274" i="5" s="1"/>
  <c r="V6808" i="5"/>
  <c r="S7622" i="5"/>
  <c r="T3446" i="5"/>
  <c r="U3446" i="5" s="1"/>
  <c r="T3774" i="5"/>
  <c r="U3774" i="5" s="1"/>
  <c r="V4276" i="5"/>
  <c r="T4444" i="5"/>
  <c r="U4444" i="5" s="1"/>
  <c r="T5138" i="5"/>
  <c r="U5138" i="5" s="1"/>
  <c r="S5858" i="5"/>
  <c r="S6075" i="5"/>
  <c r="V6104" i="5"/>
  <c r="V7963" i="5"/>
  <c r="T4043" i="5"/>
  <c r="U4043" i="5" s="1"/>
  <c r="V4607" i="5"/>
  <c r="S5022" i="5"/>
  <c r="T6053" i="5"/>
  <c r="U6053" i="5" s="1"/>
  <c r="V5901" i="5"/>
  <c r="V6477" i="5"/>
  <c r="T7273" i="5"/>
  <c r="U7273" i="5" s="1"/>
  <c r="S8024" i="5"/>
  <c r="T3836" i="5"/>
  <c r="U3836" i="5" s="1"/>
  <c r="T6062" i="5"/>
  <c r="U6062" i="5" s="1"/>
  <c r="T7316" i="5"/>
  <c r="U7316" i="5" s="1"/>
  <c r="S7744" i="5"/>
  <c r="V7911" i="5"/>
  <c r="T4073" i="5"/>
  <c r="U4073" i="5" s="1"/>
  <c r="S5084" i="5"/>
  <c r="V5823" i="5"/>
  <c r="T5720" i="5"/>
  <c r="U5720" i="5" s="1"/>
  <c r="T5904" i="5"/>
  <c r="U5904" i="5" s="1"/>
  <c r="S6330" i="5"/>
  <c r="T7151" i="5"/>
  <c r="U7151" i="5" s="1"/>
  <c r="V7786" i="5"/>
  <c r="T3177" i="5"/>
  <c r="U3177" i="5" s="1"/>
  <c r="V5160" i="5"/>
  <c r="T5234" i="5"/>
  <c r="U5234" i="5" s="1"/>
  <c r="T5934" i="5"/>
  <c r="U5934" i="5" s="1"/>
  <c r="V6606" i="5"/>
  <c r="V6810" i="5"/>
  <c r="T7838" i="5"/>
  <c r="U7838" i="5" s="1"/>
  <c r="S4129" i="5"/>
  <c r="T4936" i="5"/>
  <c r="U4936" i="5" s="1"/>
  <c r="T5273" i="5"/>
  <c r="U5273" i="5" s="1"/>
  <c r="T5238" i="5"/>
  <c r="U5238" i="5" s="1"/>
  <c r="S5705" i="5"/>
  <c r="T5750" i="5"/>
  <c r="U5750" i="5" s="1"/>
  <c r="S6407" i="5"/>
  <c r="V6733" i="5"/>
  <c r="V6925" i="5"/>
  <c r="V7991" i="5"/>
  <c r="T3757" i="5"/>
  <c r="U3757" i="5" s="1"/>
  <c r="V4747" i="5"/>
  <c r="S5123" i="5"/>
  <c r="T5529" i="5"/>
  <c r="U5529" i="5" s="1"/>
  <c r="T5678" i="5"/>
  <c r="U5678" i="5" s="1"/>
  <c r="V6826" i="5"/>
  <c r="S7086" i="5"/>
  <c r="T7716" i="5"/>
  <c r="U7716" i="5" s="1"/>
  <c r="T4085" i="5"/>
  <c r="U4085" i="5" s="1"/>
  <c r="T4811" i="5"/>
  <c r="U4811" i="5" s="1"/>
  <c r="S5579" i="5"/>
  <c r="T5762" i="5"/>
  <c r="U5762" i="5" s="1"/>
  <c r="V7382" i="5"/>
  <c r="S7664" i="5"/>
  <c r="T3254" i="5"/>
  <c r="U3254" i="5" s="1"/>
  <c r="T4346" i="5"/>
  <c r="U4346" i="5" s="1"/>
  <c r="V4410" i="5"/>
  <c r="S5159" i="5"/>
  <c r="T5958" i="5"/>
  <c r="U5958" i="5" s="1"/>
  <c r="V6365" i="5"/>
  <c r="V6673" i="5"/>
  <c r="T7827" i="5"/>
  <c r="U7827" i="5" s="1"/>
  <c r="T3005" i="5"/>
  <c r="U3005" i="5" s="1"/>
  <c r="T4759" i="5"/>
  <c r="U4759" i="5" s="1"/>
  <c r="T4669" i="5"/>
  <c r="U4669" i="5" s="1"/>
  <c r="T5850" i="5"/>
  <c r="U5850" i="5" s="1"/>
  <c r="T5889" i="5"/>
  <c r="U5889" i="5" s="1"/>
  <c r="S6383" i="5"/>
  <c r="S6715" i="5"/>
  <c r="S6839" i="5"/>
  <c r="T6986" i="5"/>
  <c r="U6986" i="5" s="1"/>
  <c r="V7262" i="5"/>
  <c r="S7727" i="5"/>
  <c r="V510" i="5"/>
  <c r="T510" i="5"/>
  <c r="U510" i="5" s="1"/>
  <c r="S510" i="5"/>
  <c r="V1233" i="5"/>
  <c r="T1233" i="5"/>
  <c r="U1233" i="5" s="1"/>
  <c r="S1233" i="5"/>
  <c r="T1801" i="5"/>
  <c r="U1801" i="5" s="1"/>
  <c r="S1801" i="5"/>
  <c r="V1801" i="5"/>
  <c r="V2377" i="5"/>
  <c r="S2377" i="5"/>
  <c r="T2377" i="5"/>
  <c r="U2377" i="5" s="1"/>
  <c r="S2086" i="5"/>
  <c r="T2086" i="5"/>
  <c r="U2086" i="5" s="1"/>
  <c r="V2086" i="5"/>
  <c r="V2496" i="5"/>
  <c r="T2496" i="5"/>
  <c r="U2496" i="5" s="1"/>
  <c r="S2496" i="5"/>
  <c r="V158" i="5"/>
  <c r="T158" i="5"/>
  <c r="U158" i="5" s="1"/>
  <c r="S158" i="5"/>
  <c r="V140" i="5"/>
  <c r="T140" i="5"/>
  <c r="U140" i="5" s="1"/>
  <c r="S140" i="5"/>
  <c r="T463" i="5"/>
  <c r="U463" i="5" s="1"/>
  <c r="S463" i="5"/>
  <c r="V463" i="5"/>
  <c r="T703" i="5"/>
  <c r="U703" i="5" s="1"/>
  <c r="S703" i="5"/>
  <c r="V703" i="5"/>
  <c r="S1606" i="5"/>
  <c r="V1606" i="5"/>
  <c r="T1606" i="5"/>
  <c r="U1606" i="5" s="1"/>
  <c r="V2041" i="5"/>
  <c r="T2041" i="5"/>
  <c r="U2041" i="5" s="1"/>
  <c r="S2041" i="5"/>
  <c r="T2401" i="5"/>
  <c r="U2401" i="5" s="1"/>
  <c r="V2401" i="5"/>
  <c r="S2401" i="5"/>
  <c r="V1270" i="5"/>
  <c r="T1270" i="5"/>
  <c r="U1270" i="5" s="1"/>
  <c r="S1270" i="5"/>
  <c r="V2539" i="5"/>
  <c r="T2539" i="5"/>
  <c r="U2539" i="5" s="1"/>
  <c r="S2539" i="5"/>
  <c r="T2135" i="5"/>
  <c r="U2135" i="5" s="1"/>
  <c r="S2135" i="5"/>
  <c r="V2135" i="5"/>
  <c r="S438" i="5"/>
  <c r="V438" i="5"/>
  <c r="T438" i="5"/>
  <c r="U438" i="5" s="1"/>
  <c r="T289" i="5"/>
  <c r="U289" i="5" s="1"/>
  <c r="S289" i="5"/>
  <c r="V289" i="5"/>
  <c r="T928" i="5"/>
  <c r="U928" i="5" s="1"/>
  <c r="V928" i="5"/>
  <c r="S928" i="5"/>
  <c r="T493" i="5"/>
  <c r="U493" i="5" s="1"/>
  <c r="S493" i="5"/>
  <c r="V493" i="5"/>
  <c r="T462" i="5"/>
  <c r="U462" i="5" s="1"/>
  <c r="S462" i="5"/>
  <c r="V462" i="5"/>
  <c r="V812" i="5"/>
  <c r="T812" i="5"/>
  <c r="U812" i="5" s="1"/>
  <c r="S812" i="5"/>
  <c r="T960" i="5"/>
  <c r="U960" i="5" s="1"/>
  <c r="V1413" i="5"/>
  <c r="T1413" i="5"/>
  <c r="U1413" i="5" s="1"/>
  <c r="S1413" i="5"/>
  <c r="V2861" i="5"/>
  <c r="T2861" i="5"/>
  <c r="U2861" i="5" s="1"/>
  <c r="S2861" i="5"/>
  <c r="T487" i="5"/>
  <c r="U487" i="5" s="1"/>
  <c r="S487" i="5"/>
  <c r="V487" i="5"/>
  <c r="T355" i="5"/>
  <c r="U355" i="5" s="1"/>
  <c r="S355" i="5"/>
  <c r="V355" i="5"/>
  <c r="T955" i="5"/>
  <c r="U955" i="5" s="1"/>
  <c r="V955" i="5"/>
  <c r="S955" i="5"/>
  <c r="V134" i="5"/>
  <c r="T134" i="5"/>
  <c r="U134" i="5" s="1"/>
  <c r="S134" i="5"/>
  <c r="V293" i="5"/>
  <c r="T293" i="5"/>
  <c r="U293" i="5" s="1"/>
  <c r="S293" i="5"/>
  <c r="V659" i="5"/>
  <c r="T659" i="5"/>
  <c r="U659" i="5" s="1"/>
  <c r="S659" i="5"/>
  <c r="V1309" i="5"/>
  <c r="T1309" i="5"/>
  <c r="U1309" i="5" s="1"/>
  <c r="S1309" i="5"/>
  <c r="T331" i="5"/>
  <c r="U331" i="5" s="1"/>
  <c r="S331" i="5"/>
  <c r="V331" i="5"/>
  <c r="V1848" i="5"/>
  <c r="T1848" i="5"/>
  <c r="U1848" i="5" s="1"/>
  <c r="S1848" i="5"/>
  <c r="V1761" i="5"/>
  <c r="T1761" i="5"/>
  <c r="U1761" i="5" s="1"/>
  <c r="S1761" i="5"/>
  <c r="T106" i="5"/>
  <c r="U106" i="5" s="1"/>
  <c r="V106" i="5"/>
  <c r="S106" i="5"/>
  <c r="V883" i="5"/>
  <c r="T883" i="5"/>
  <c r="U883" i="5" s="1"/>
  <c r="S883" i="5"/>
  <c r="V548" i="5"/>
  <c r="S548" i="5"/>
  <c r="T548" i="5"/>
  <c r="U548" i="5" s="1"/>
  <c r="T673" i="5"/>
  <c r="U673" i="5" s="1"/>
  <c r="S673" i="5"/>
  <c r="V673" i="5"/>
  <c r="V1344" i="5"/>
  <c r="T1344" i="5"/>
  <c r="U1344" i="5" s="1"/>
  <c r="S1344" i="5"/>
  <c r="V1044" i="5"/>
  <c r="T1044" i="5"/>
  <c r="U1044" i="5" s="1"/>
  <c r="S1044" i="5"/>
  <c r="T2053" i="5"/>
  <c r="U2053" i="5" s="1"/>
  <c r="S2053" i="5"/>
  <c r="V2053" i="5"/>
  <c r="V1899" i="5"/>
  <c r="T1899" i="5"/>
  <c r="U1899" i="5" s="1"/>
  <c r="S1899" i="5"/>
  <c r="V1896" i="5"/>
  <c r="T1896" i="5"/>
  <c r="U1896" i="5" s="1"/>
  <c r="S1896" i="5"/>
  <c r="T2888" i="5"/>
  <c r="U2888" i="5" s="1"/>
  <c r="V275" i="5"/>
  <c r="T275" i="5"/>
  <c r="U275" i="5" s="1"/>
  <c r="S275" i="5"/>
  <c r="V762" i="5"/>
  <c r="T762" i="5"/>
  <c r="U762" i="5" s="1"/>
  <c r="S762" i="5"/>
  <c r="T154" i="5"/>
  <c r="U154" i="5" s="1"/>
  <c r="V154" i="5"/>
  <c r="S154" i="5"/>
  <c r="V77" i="5"/>
  <c r="T77" i="5"/>
  <c r="U77" i="5" s="1"/>
  <c r="S77" i="5"/>
  <c r="V2271" i="5"/>
  <c r="S2271" i="5"/>
  <c r="T2271" i="5"/>
  <c r="U2271" i="5" s="1"/>
  <c r="T1474" i="5"/>
  <c r="U1474" i="5" s="1"/>
  <c r="V1474" i="5"/>
  <c r="S1474" i="5"/>
  <c r="V1875" i="5"/>
  <c r="T1875" i="5"/>
  <c r="U1875" i="5" s="1"/>
  <c r="S1875" i="5"/>
  <c r="S1636" i="5"/>
  <c r="T1729" i="5"/>
  <c r="U1729" i="5" s="1"/>
  <c r="S1729" i="5"/>
  <c r="V1729" i="5"/>
  <c r="T325" i="5"/>
  <c r="U325" i="5" s="1"/>
  <c r="S325" i="5"/>
  <c r="V325" i="5"/>
  <c r="T529" i="5"/>
  <c r="U529" i="5" s="1"/>
  <c r="S529" i="5"/>
  <c r="V529" i="5"/>
  <c r="V940" i="5"/>
  <c r="T940" i="5"/>
  <c r="U940" i="5" s="1"/>
  <c r="S940" i="5"/>
  <c r="V1299" i="5"/>
  <c r="T1299" i="5"/>
  <c r="U1299" i="5" s="1"/>
  <c r="S1299" i="5"/>
  <c r="V366" i="5"/>
  <c r="T366" i="5"/>
  <c r="U366" i="5" s="1"/>
  <c r="S366" i="5"/>
  <c r="V1200" i="5"/>
  <c r="T1200" i="5"/>
  <c r="U1200" i="5" s="1"/>
  <c r="S1200" i="5"/>
  <c r="T1791" i="5"/>
  <c r="U1791" i="5" s="1"/>
  <c r="V1408" i="5"/>
  <c r="T1408" i="5"/>
  <c r="U1408" i="5" s="1"/>
  <c r="S1408" i="5"/>
  <c r="T1957" i="5"/>
  <c r="U1957" i="5" s="1"/>
  <c r="V3032" i="5"/>
  <c r="T3032" i="5"/>
  <c r="U3032" i="5" s="1"/>
  <c r="S3032" i="5"/>
  <c r="V89" i="5"/>
  <c r="T89" i="5"/>
  <c r="U89" i="5" s="1"/>
  <c r="S89" i="5"/>
  <c r="S880" i="5"/>
  <c r="V880" i="5"/>
  <c r="T880" i="5"/>
  <c r="U880" i="5" s="1"/>
  <c r="V777" i="5"/>
  <c r="T777" i="5"/>
  <c r="U777" i="5" s="1"/>
  <c r="S777" i="5"/>
  <c r="V1053" i="5"/>
  <c r="T1053" i="5"/>
  <c r="U1053" i="5" s="1"/>
  <c r="S1053" i="5"/>
  <c r="V927" i="5"/>
  <c r="S927" i="5"/>
  <c r="T927" i="5"/>
  <c r="U927" i="5" s="1"/>
  <c r="V1365" i="5"/>
  <c r="T1365" i="5"/>
  <c r="U1365" i="5" s="1"/>
  <c r="S1365" i="5"/>
  <c r="V798" i="5"/>
  <c r="T798" i="5"/>
  <c r="U798" i="5" s="1"/>
  <c r="S798" i="5"/>
  <c r="V1437" i="5"/>
  <c r="T1437" i="5"/>
  <c r="U1437" i="5" s="1"/>
  <c r="S1437" i="5"/>
  <c r="V984" i="5"/>
  <c r="T984" i="5"/>
  <c r="U984" i="5" s="1"/>
  <c r="S984" i="5"/>
  <c r="T1716" i="5"/>
  <c r="U1716" i="5" s="1"/>
  <c r="V2412" i="5"/>
  <c r="T2412" i="5"/>
  <c r="U2412" i="5" s="1"/>
  <c r="S2412" i="5"/>
  <c r="T2081" i="5"/>
  <c r="U2081" i="5" s="1"/>
  <c r="S2081" i="5"/>
  <c r="V2081" i="5"/>
  <c r="V351" i="5"/>
  <c r="T351" i="5"/>
  <c r="U351" i="5" s="1"/>
  <c r="S351" i="5"/>
  <c r="T1180" i="5"/>
  <c r="U1180" i="5" s="1"/>
  <c r="S1180" i="5"/>
  <c r="V1180" i="5"/>
  <c r="T886" i="5"/>
  <c r="U886" i="5" s="1"/>
  <c r="V886" i="5"/>
  <c r="S886" i="5"/>
  <c r="S208" i="5"/>
  <c r="T745" i="5"/>
  <c r="U745" i="5" s="1"/>
  <c r="S745" i="5"/>
  <c r="V745" i="5"/>
  <c r="V1617" i="5"/>
  <c r="T1617" i="5"/>
  <c r="U1617" i="5" s="1"/>
  <c r="S1617" i="5"/>
  <c r="V2268" i="5"/>
  <c r="T2268" i="5"/>
  <c r="U2268" i="5" s="1"/>
  <c r="S2268" i="5"/>
  <c r="V2126" i="5"/>
  <c r="T433" i="5"/>
  <c r="U433" i="5" s="1"/>
  <c r="S433" i="5"/>
  <c r="V433" i="5"/>
  <c r="V602" i="5"/>
  <c r="T602" i="5"/>
  <c r="U602" i="5" s="1"/>
  <c r="S602" i="5"/>
  <c r="V452" i="5"/>
  <c r="T452" i="5"/>
  <c r="U452" i="5" s="1"/>
  <c r="S452" i="5"/>
  <c r="V1494" i="5"/>
  <c r="S1494" i="5"/>
  <c r="T1494" i="5"/>
  <c r="U1494" i="5" s="1"/>
  <c r="S1225" i="5"/>
  <c r="T1134" i="5"/>
  <c r="U1134" i="5" s="1"/>
  <c r="V1399" i="5"/>
  <c r="T1399" i="5"/>
  <c r="U1399" i="5" s="1"/>
  <c r="S1399" i="5"/>
  <c r="V1689" i="5"/>
  <c r="T1689" i="5"/>
  <c r="U1689" i="5" s="1"/>
  <c r="S1689" i="5"/>
  <c r="V1110" i="5"/>
  <c r="S1110" i="5"/>
  <c r="T1110" i="5"/>
  <c r="U1110" i="5" s="1"/>
  <c r="V393" i="5"/>
  <c r="S393" i="5"/>
  <c r="T393" i="5"/>
  <c r="U393" i="5" s="1"/>
  <c r="V1356" i="5"/>
  <c r="T1356" i="5"/>
  <c r="U1356" i="5" s="1"/>
  <c r="S1356" i="5"/>
  <c r="V675" i="5"/>
  <c r="T675" i="5"/>
  <c r="U675" i="5" s="1"/>
  <c r="S675" i="5"/>
  <c r="T1068" i="5"/>
  <c r="U1068" i="5" s="1"/>
  <c r="V1752" i="5"/>
  <c r="S1752" i="5"/>
  <c r="T1752" i="5"/>
  <c r="U1752" i="5" s="1"/>
  <c r="V1813" i="5"/>
  <c r="T1813" i="5"/>
  <c r="U1813" i="5" s="1"/>
  <c r="S1813" i="5"/>
  <c r="S2362" i="5"/>
  <c r="V2362" i="5"/>
  <c r="T2362" i="5"/>
  <c r="U2362" i="5" s="1"/>
  <c r="V2673" i="5"/>
  <c r="T2673" i="5"/>
  <c r="U2673" i="5" s="1"/>
  <c r="S2673" i="5"/>
  <c r="V1800" i="5"/>
  <c r="T1800" i="5"/>
  <c r="U1800" i="5" s="1"/>
  <c r="S1800" i="5"/>
  <c r="V1074" i="5"/>
  <c r="S1074" i="5"/>
  <c r="T1074" i="5"/>
  <c r="U1074" i="5" s="1"/>
  <c r="V260" i="5"/>
  <c r="T260" i="5"/>
  <c r="U260" i="5" s="1"/>
  <c r="S260" i="5"/>
  <c r="V497" i="5"/>
  <c r="T497" i="5"/>
  <c r="U497" i="5" s="1"/>
  <c r="S497" i="5"/>
  <c r="S1144" i="5"/>
  <c r="T1144" i="5"/>
  <c r="U1144" i="5" s="1"/>
  <c r="V1144" i="5"/>
  <c r="S217" i="5"/>
  <c r="V1704" i="5"/>
  <c r="S1704" i="5"/>
  <c r="T1704" i="5"/>
  <c r="U1704" i="5" s="1"/>
  <c r="V459" i="5"/>
  <c r="T459" i="5"/>
  <c r="U459" i="5" s="1"/>
  <c r="S459" i="5"/>
  <c r="V1369" i="5"/>
  <c r="T1369" i="5"/>
  <c r="U1369" i="5" s="1"/>
  <c r="S1369" i="5"/>
  <c r="V2340" i="5"/>
  <c r="T2340" i="5"/>
  <c r="U2340" i="5" s="1"/>
  <c r="S2340" i="5"/>
  <c r="T2839" i="5"/>
  <c r="U2839" i="5" s="1"/>
  <c r="S2839" i="5"/>
  <c r="V2839" i="5"/>
  <c r="V1021" i="5"/>
  <c r="S1701" i="5"/>
  <c r="T2116" i="5"/>
  <c r="U2116" i="5" s="1"/>
  <c r="V2116" i="5"/>
  <c r="S2116" i="5"/>
  <c r="V3206" i="5"/>
  <c r="T3206" i="5"/>
  <c r="U3206" i="5" s="1"/>
  <c r="S3206" i="5"/>
  <c r="V3086" i="5"/>
  <c r="T3086" i="5"/>
  <c r="U3086" i="5" s="1"/>
  <c r="S3086" i="5"/>
  <c r="V3071" i="5"/>
  <c r="T3071" i="5"/>
  <c r="U3071" i="5" s="1"/>
  <c r="S3071" i="5"/>
  <c r="S2222" i="5"/>
  <c r="T2222" i="5"/>
  <c r="U2222" i="5" s="1"/>
  <c r="V2222" i="5"/>
  <c r="V3242" i="5"/>
  <c r="T3242" i="5"/>
  <c r="U3242" i="5" s="1"/>
  <c r="S3242" i="5"/>
  <c r="V3505" i="5"/>
  <c r="T3505" i="5"/>
  <c r="U3505" i="5" s="1"/>
  <c r="S3505" i="5"/>
  <c r="T3366" i="5"/>
  <c r="U3366" i="5" s="1"/>
  <c r="S3366" i="5"/>
  <c r="V3366" i="5"/>
  <c r="V4474" i="5"/>
  <c r="S4474" i="5"/>
  <c r="T4474" i="5"/>
  <c r="U4474" i="5" s="1"/>
  <c r="T4430" i="5"/>
  <c r="U4430" i="5" s="1"/>
  <c r="V4430" i="5"/>
  <c r="S4430" i="5"/>
  <c r="T4749" i="5"/>
  <c r="U4749" i="5" s="1"/>
  <c r="V4749" i="5"/>
  <c r="S4749" i="5"/>
  <c r="T4725" i="5"/>
  <c r="U4725" i="5" s="1"/>
  <c r="S4725" i="5"/>
  <c r="V4725" i="5"/>
  <c r="T5474" i="5"/>
  <c r="U5474" i="5" s="1"/>
  <c r="V5474" i="5"/>
  <c r="S5474" i="5"/>
  <c r="T5819" i="5"/>
  <c r="U5819" i="5" s="1"/>
  <c r="V5819" i="5"/>
  <c r="S5819" i="5"/>
  <c r="V6037" i="5"/>
  <c r="T6037" i="5"/>
  <c r="U6037" i="5" s="1"/>
  <c r="S6037" i="5"/>
  <c r="V6765" i="5"/>
  <c r="T6765" i="5"/>
  <c r="U6765" i="5" s="1"/>
  <c r="S6765" i="5"/>
  <c r="V6669" i="5"/>
  <c r="T6669" i="5"/>
  <c r="U6669" i="5" s="1"/>
  <c r="S6669" i="5"/>
  <c r="T7052" i="5"/>
  <c r="U7052" i="5" s="1"/>
  <c r="V7052" i="5"/>
  <c r="S7052" i="5"/>
  <c r="T7191" i="5"/>
  <c r="U7191" i="5" s="1"/>
  <c r="V7191" i="5"/>
  <c r="S7191" i="5"/>
  <c r="S7378" i="5"/>
  <c r="V7378" i="5"/>
  <c r="T7378" i="5"/>
  <c r="U7378" i="5" s="1"/>
  <c r="V7788" i="5"/>
  <c r="T7788" i="5"/>
  <c r="U7788" i="5" s="1"/>
  <c r="S7788" i="5"/>
  <c r="S8029" i="5"/>
  <c r="T8029" i="5"/>
  <c r="U8029" i="5" s="1"/>
  <c r="V8029" i="5"/>
  <c r="S413" i="5"/>
  <c r="T5" i="5"/>
  <c r="U5" i="5" s="1"/>
  <c r="T826" i="5"/>
  <c r="U826" i="5" s="1"/>
  <c r="T1203" i="5"/>
  <c r="U1203" i="5" s="1"/>
  <c r="S1162" i="5"/>
  <c r="S1663" i="5"/>
  <c r="T2617" i="5"/>
  <c r="U2617" i="5" s="1"/>
  <c r="S2617" i="5"/>
  <c r="V2617" i="5"/>
  <c r="V2550" i="5"/>
  <c r="T2550" i="5"/>
  <c r="U2550" i="5" s="1"/>
  <c r="S2550" i="5"/>
  <c r="V2818" i="5"/>
  <c r="T2818" i="5"/>
  <c r="U2818" i="5" s="1"/>
  <c r="S2818" i="5"/>
  <c r="S2300" i="5"/>
  <c r="T2300" i="5"/>
  <c r="U2300" i="5" s="1"/>
  <c r="V2300" i="5"/>
  <c r="S2732" i="5"/>
  <c r="T2732" i="5"/>
  <c r="U2732" i="5" s="1"/>
  <c r="V2732" i="5"/>
  <c r="V4016" i="5"/>
  <c r="T4016" i="5"/>
  <c r="U4016" i="5" s="1"/>
  <c r="S4016" i="5"/>
  <c r="V3672" i="5"/>
  <c r="T3672" i="5"/>
  <c r="U3672" i="5" s="1"/>
  <c r="S3672" i="5"/>
  <c r="T4500" i="5"/>
  <c r="U4500" i="5" s="1"/>
  <c r="V4500" i="5"/>
  <c r="S4500" i="5"/>
  <c r="S4687" i="5"/>
  <c r="V4687" i="5"/>
  <c r="T4687" i="5"/>
  <c r="U4687" i="5" s="1"/>
  <c r="S4961" i="5"/>
  <c r="T4961" i="5"/>
  <c r="U4961" i="5" s="1"/>
  <c r="V4961" i="5"/>
  <c r="S5002" i="5"/>
  <c r="V5631" i="5"/>
  <c r="T5631" i="5"/>
  <c r="U5631" i="5" s="1"/>
  <c r="S5631" i="5"/>
  <c r="V6002" i="5"/>
  <c r="T6002" i="5"/>
  <c r="U6002" i="5" s="1"/>
  <c r="S6002" i="5"/>
  <c r="T7215" i="5"/>
  <c r="U7215" i="5" s="1"/>
  <c r="V7215" i="5"/>
  <c r="S7215" i="5"/>
  <c r="S7387" i="5"/>
  <c r="V7387" i="5"/>
  <c r="T7387" i="5"/>
  <c r="U7387" i="5" s="1"/>
  <c r="T7449" i="5"/>
  <c r="U7449" i="5" s="1"/>
  <c r="S7449" i="5"/>
  <c r="V7449" i="5"/>
  <c r="S543" i="5"/>
  <c r="S465" i="5"/>
  <c r="S495" i="5"/>
  <c r="S1417" i="5"/>
  <c r="S2389" i="5"/>
  <c r="S2304" i="5"/>
  <c r="V2604" i="5"/>
  <c r="T2604" i="5"/>
  <c r="U2604" i="5" s="1"/>
  <c r="S2604" i="5"/>
  <c r="V2820" i="5"/>
  <c r="T2820" i="5"/>
  <c r="U2820" i="5" s="1"/>
  <c r="S2820" i="5"/>
  <c r="V3634" i="5"/>
  <c r="T3634" i="5"/>
  <c r="U3634" i="5" s="1"/>
  <c r="S3634" i="5"/>
  <c r="V3550" i="5"/>
  <c r="T3550" i="5"/>
  <c r="U3550" i="5" s="1"/>
  <c r="S3550" i="5"/>
  <c r="T3606" i="5"/>
  <c r="U3606" i="5" s="1"/>
  <c r="V3781" i="5"/>
  <c r="T3781" i="5"/>
  <c r="U3781" i="5" s="1"/>
  <c r="S3781" i="5"/>
  <c r="V3953" i="5"/>
  <c r="T3953" i="5"/>
  <c r="U3953" i="5" s="1"/>
  <c r="S3953" i="5"/>
  <c r="V4146" i="5"/>
  <c r="T4146" i="5"/>
  <c r="U4146" i="5" s="1"/>
  <c r="S4146" i="5"/>
  <c r="V4573" i="5"/>
  <c r="T4573" i="5"/>
  <c r="U4573" i="5" s="1"/>
  <c r="S4573" i="5"/>
  <c r="S4472" i="5"/>
  <c r="V4472" i="5"/>
  <c r="T4472" i="5"/>
  <c r="U4472" i="5" s="1"/>
  <c r="S5052" i="5"/>
  <c r="V5052" i="5"/>
  <c r="T5052" i="5"/>
  <c r="U5052" i="5" s="1"/>
  <c r="V5511" i="5"/>
  <c r="T5511" i="5"/>
  <c r="U5511" i="5" s="1"/>
  <c r="S5511" i="5"/>
  <c r="T5062" i="5"/>
  <c r="U5062" i="5" s="1"/>
  <c r="V5062" i="5"/>
  <c r="S5062" i="5"/>
  <c r="T5318" i="5"/>
  <c r="U5318" i="5" s="1"/>
  <c r="V5318" i="5"/>
  <c r="S5318" i="5"/>
  <c r="V5936" i="5"/>
  <c r="S5936" i="5"/>
  <c r="T5936" i="5"/>
  <c r="U5936" i="5" s="1"/>
  <c r="S6784" i="5"/>
  <c r="V6784" i="5"/>
  <c r="T6784" i="5"/>
  <c r="U6784" i="5" s="1"/>
  <c r="S6736" i="5"/>
  <c r="V6736" i="5"/>
  <c r="T6736" i="5"/>
  <c r="U6736" i="5" s="1"/>
  <c r="V7194" i="5"/>
  <c r="T7194" i="5"/>
  <c r="U7194" i="5" s="1"/>
  <c r="S7194" i="5"/>
  <c r="V7492" i="5"/>
  <c r="T7492" i="5"/>
  <c r="U7492" i="5" s="1"/>
  <c r="S7492" i="5"/>
  <c r="S235" i="5"/>
  <c r="S1194" i="5"/>
  <c r="T2139" i="5"/>
  <c r="U2139" i="5" s="1"/>
  <c r="S2287" i="5"/>
  <c r="S2445" i="5"/>
  <c r="V2611" i="5"/>
  <c r="T2611" i="5"/>
  <c r="U2611" i="5" s="1"/>
  <c r="S2611" i="5"/>
  <c r="V2644" i="5"/>
  <c r="T2644" i="5"/>
  <c r="U2644" i="5" s="1"/>
  <c r="S2644" i="5"/>
  <c r="S2384" i="5"/>
  <c r="T2384" i="5"/>
  <c r="U2384" i="5" s="1"/>
  <c r="V2384" i="5"/>
  <c r="V3593" i="5"/>
  <c r="T3593" i="5"/>
  <c r="U3593" i="5" s="1"/>
  <c r="S3593" i="5"/>
  <c r="V3719" i="5"/>
  <c r="T3719" i="5"/>
  <c r="U3719" i="5" s="1"/>
  <c r="S3719" i="5"/>
  <c r="V4021" i="5"/>
  <c r="T4021" i="5"/>
  <c r="U4021" i="5" s="1"/>
  <c r="S4021" i="5"/>
  <c r="V5180" i="5"/>
  <c r="T5180" i="5"/>
  <c r="U5180" i="5" s="1"/>
  <c r="S5180" i="5"/>
  <c r="V5171" i="5"/>
  <c r="T5171" i="5"/>
  <c r="U5171" i="5" s="1"/>
  <c r="S5171" i="5"/>
  <c r="V5207" i="5"/>
  <c r="T5207" i="5"/>
  <c r="U5207" i="5" s="1"/>
  <c r="S5207" i="5"/>
  <c r="V5255" i="5"/>
  <c r="T5255" i="5"/>
  <c r="U5255" i="5" s="1"/>
  <c r="S5255" i="5"/>
  <c r="V5748" i="5"/>
  <c r="T5748" i="5"/>
  <c r="U5748" i="5" s="1"/>
  <c r="S5748" i="5"/>
  <c r="V5592" i="5"/>
  <c r="T5592" i="5"/>
  <c r="U5592" i="5" s="1"/>
  <c r="S5592" i="5"/>
  <c r="T5324" i="5"/>
  <c r="U5324" i="5" s="1"/>
  <c r="S5324" i="5"/>
  <c r="V5324" i="5"/>
  <c r="S5914" i="5"/>
  <c r="T5914" i="5"/>
  <c r="U5914" i="5" s="1"/>
  <c r="V5914" i="5"/>
  <c r="V6091" i="5"/>
  <c r="T6091" i="5"/>
  <c r="U6091" i="5" s="1"/>
  <c r="S6091" i="5"/>
  <c r="T6205" i="5"/>
  <c r="U6205" i="5" s="1"/>
  <c r="S6205" i="5"/>
  <c r="V6205" i="5"/>
  <c r="V6580" i="5"/>
  <c r="S6580" i="5"/>
  <c r="T6580" i="5"/>
  <c r="U6580" i="5" s="1"/>
  <c r="T7041" i="5"/>
  <c r="U7041" i="5" s="1"/>
  <c r="S7041" i="5"/>
  <c r="V7041" i="5"/>
  <c r="V7276" i="5"/>
  <c r="S7276" i="5"/>
  <c r="T7276" i="5"/>
  <c r="U7276" i="5" s="1"/>
  <c r="V2376" i="5"/>
  <c r="T2376" i="5"/>
  <c r="U2376" i="5" s="1"/>
  <c r="S2376" i="5"/>
  <c r="V2709" i="5"/>
  <c r="T2709" i="5"/>
  <c r="U2709" i="5" s="1"/>
  <c r="S2709" i="5"/>
  <c r="S2390" i="5"/>
  <c r="T2390" i="5"/>
  <c r="U2390" i="5" s="1"/>
  <c r="V2390" i="5"/>
  <c r="S2822" i="5"/>
  <c r="T2822" i="5"/>
  <c r="U2822" i="5" s="1"/>
  <c r="V2822" i="5"/>
  <c r="S3274" i="5"/>
  <c r="T3274" i="5"/>
  <c r="U3274" i="5" s="1"/>
  <c r="V3274" i="5"/>
  <c r="V3123" i="5"/>
  <c r="T3123" i="5"/>
  <c r="U3123" i="5" s="1"/>
  <c r="S3123" i="5"/>
  <c r="V3782" i="5"/>
  <c r="T3782" i="5"/>
  <c r="U3782" i="5" s="1"/>
  <c r="S3782" i="5"/>
  <c r="V3810" i="5"/>
  <c r="T3810" i="5"/>
  <c r="U3810" i="5" s="1"/>
  <c r="S3810" i="5"/>
  <c r="V4209" i="5"/>
  <c r="T4209" i="5"/>
  <c r="U4209" i="5" s="1"/>
  <c r="S4209" i="5"/>
  <c r="V4433" i="5"/>
  <c r="T4433" i="5"/>
  <c r="U4433" i="5" s="1"/>
  <c r="S4433" i="5"/>
  <c r="S4889" i="5"/>
  <c r="V4889" i="5"/>
  <c r="T4889" i="5"/>
  <c r="U4889" i="5" s="1"/>
  <c r="T4743" i="5"/>
  <c r="U4743" i="5" s="1"/>
  <c r="V4743" i="5"/>
  <c r="S4743" i="5"/>
  <c r="V5045" i="5"/>
  <c r="T5045" i="5"/>
  <c r="U5045" i="5" s="1"/>
  <c r="S5045" i="5"/>
  <c r="V5489" i="5"/>
  <c r="S5489" i="5"/>
  <c r="T5489" i="5"/>
  <c r="U5489" i="5" s="1"/>
  <c r="V5796" i="5"/>
  <c r="T5796" i="5"/>
  <c r="U5796" i="5" s="1"/>
  <c r="S5796" i="5"/>
  <c r="T5849" i="5"/>
  <c r="U5849" i="5" s="1"/>
  <c r="V5849" i="5"/>
  <c r="S5849" i="5"/>
  <c r="V6181" i="5"/>
  <c r="S6181" i="5"/>
  <c r="T6181" i="5"/>
  <c r="U6181" i="5" s="1"/>
  <c r="V6564" i="5"/>
  <c r="S6564" i="5"/>
  <c r="T6564" i="5"/>
  <c r="U6564" i="5" s="1"/>
  <c r="V6646" i="5"/>
  <c r="T6646" i="5"/>
  <c r="U6646" i="5" s="1"/>
  <c r="S6646" i="5"/>
  <c r="T7230" i="5"/>
  <c r="U7230" i="5" s="1"/>
  <c r="V7869" i="5"/>
  <c r="T7869" i="5"/>
  <c r="U7869" i="5" s="1"/>
  <c r="S7869" i="5"/>
  <c r="V7983" i="5"/>
  <c r="T7983" i="5"/>
  <c r="U7983" i="5" s="1"/>
  <c r="S7983" i="5"/>
  <c r="T687" i="5"/>
  <c r="U687" i="5" s="1"/>
  <c r="T2547" i="5"/>
  <c r="U2547" i="5" s="1"/>
  <c r="V2694" i="5"/>
  <c r="T2694" i="5"/>
  <c r="U2694" i="5" s="1"/>
  <c r="S2694" i="5"/>
  <c r="V3153" i="5"/>
  <c r="T3153" i="5"/>
  <c r="U3153" i="5" s="1"/>
  <c r="S3153" i="5"/>
  <c r="V2584" i="5"/>
  <c r="T2584" i="5"/>
  <c r="U2584" i="5" s="1"/>
  <c r="S2584" i="5"/>
  <c r="T3076" i="5"/>
  <c r="U3076" i="5" s="1"/>
  <c r="S3076" i="5"/>
  <c r="V3076" i="5"/>
  <c r="S3308" i="5"/>
  <c r="V3308" i="5"/>
  <c r="T3308" i="5"/>
  <c r="U3308" i="5" s="1"/>
  <c r="V3746" i="5"/>
  <c r="T3746" i="5"/>
  <c r="U3746" i="5" s="1"/>
  <c r="S3746" i="5"/>
  <c r="T4100" i="5"/>
  <c r="U4100" i="5" s="1"/>
  <c r="S4100" i="5"/>
  <c r="V4100" i="5"/>
  <c r="T4358" i="5"/>
  <c r="U4358" i="5" s="1"/>
  <c r="S4358" i="5"/>
  <c r="V4358" i="5"/>
  <c r="V4550" i="5"/>
  <c r="T4550" i="5"/>
  <c r="U4550" i="5" s="1"/>
  <c r="S4550" i="5"/>
  <c r="V4636" i="5"/>
  <c r="T4636" i="5"/>
  <c r="U4636" i="5" s="1"/>
  <c r="S4636" i="5"/>
  <c r="S4755" i="5"/>
  <c r="V5192" i="5"/>
  <c r="T5192" i="5"/>
  <c r="U5192" i="5" s="1"/>
  <c r="S5192" i="5"/>
  <c r="S5756" i="5"/>
  <c r="T5951" i="5"/>
  <c r="U5951" i="5" s="1"/>
  <c r="S5951" i="5"/>
  <c r="V5951" i="5"/>
  <c r="V6061" i="5"/>
  <c r="T6061" i="5"/>
  <c r="U6061" i="5" s="1"/>
  <c r="S6061" i="5"/>
  <c r="V6375" i="5"/>
  <c r="T6375" i="5"/>
  <c r="U6375" i="5" s="1"/>
  <c r="S6375" i="5"/>
  <c r="V6233" i="5"/>
  <c r="T6233" i="5"/>
  <c r="U6233" i="5" s="1"/>
  <c r="S6233" i="5"/>
  <c r="T6341" i="5"/>
  <c r="U6341" i="5" s="1"/>
  <c r="T6882" i="5"/>
  <c r="U6882" i="5" s="1"/>
  <c r="V6882" i="5"/>
  <c r="S6882" i="5"/>
  <c r="T7132" i="5"/>
  <c r="U7132" i="5" s="1"/>
  <c r="V7132" i="5"/>
  <c r="S7132" i="5"/>
  <c r="V7352" i="5"/>
  <c r="T7352" i="5"/>
  <c r="U7352" i="5" s="1"/>
  <c r="S7352" i="5"/>
  <c r="V7598" i="5"/>
  <c r="T7598" i="5"/>
  <c r="U7598" i="5" s="1"/>
  <c r="S7598" i="5"/>
  <c r="T7660" i="5"/>
  <c r="U7660" i="5" s="1"/>
  <c r="V7660" i="5"/>
  <c r="S7660" i="5"/>
  <c r="V8018" i="5"/>
  <c r="S8018" i="5"/>
  <c r="T8018" i="5"/>
  <c r="U8018" i="5" s="1"/>
  <c r="V226" i="5"/>
  <c r="T738" i="5"/>
  <c r="U738" i="5" s="1"/>
  <c r="T1768" i="5"/>
  <c r="U1768" i="5" s="1"/>
  <c r="V3099" i="5"/>
  <c r="T3099" i="5"/>
  <c r="U3099" i="5" s="1"/>
  <c r="S3099" i="5"/>
  <c r="T2832" i="5"/>
  <c r="U2832" i="5" s="1"/>
  <c r="S2582" i="5"/>
  <c r="T2582" i="5"/>
  <c r="U2582" i="5" s="1"/>
  <c r="V2582" i="5"/>
  <c r="T3450" i="5"/>
  <c r="U3450" i="5" s="1"/>
  <c r="V3450" i="5"/>
  <c r="S3450" i="5"/>
  <c r="V3023" i="5"/>
  <c r="T3023" i="5"/>
  <c r="U3023" i="5" s="1"/>
  <c r="S3023" i="5"/>
  <c r="V3809" i="5"/>
  <c r="T3809" i="5"/>
  <c r="U3809" i="5" s="1"/>
  <c r="S3809" i="5"/>
  <c r="V3628" i="5"/>
  <c r="T3628" i="5"/>
  <c r="U3628" i="5" s="1"/>
  <c r="S3628" i="5"/>
  <c r="V4972" i="5"/>
  <c r="T4972" i="5"/>
  <c r="U4972" i="5" s="1"/>
  <c r="S4972" i="5"/>
  <c r="V5009" i="5"/>
  <c r="T5009" i="5"/>
  <c r="U5009" i="5" s="1"/>
  <c r="S5009" i="5"/>
  <c r="S5408" i="5"/>
  <c r="S5775" i="5"/>
  <c r="T5775" i="5"/>
  <c r="U5775" i="5" s="1"/>
  <c r="V5775" i="5"/>
  <c r="V5916" i="5"/>
  <c r="S5916" i="5"/>
  <c r="T5916" i="5"/>
  <c r="U5916" i="5" s="1"/>
  <c r="V6008" i="5"/>
  <c r="T6008" i="5"/>
  <c r="U6008" i="5" s="1"/>
  <c r="S6008" i="5"/>
  <c r="V6539" i="5"/>
  <c r="T6539" i="5"/>
  <c r="U6539" i="5" s="1"/>
  <c r="S6539" i="5"/>
  <c r="T6762" i="5"/>
  <c r="U6762" i="5" s="1"/>
  <c r="S6762" i="5"/>
  <c r="V6762" i="5"/>
  <c r="T6766" i="5"/>
  <c r="U6766" i="5" s="1"/>
  <c r="T7143" i="5"/>
  <c r="U7143" i="5" s="1"/>
  <c r="V7143" i="5"/>
  <c r="S7143" i="5"/>
  <c r="V7560" i="5"/>
  <c r="T7560" i="5"/>
  <c r="U7560" i="5" s="1"/>
  <c r="S7560" i="5"/>
  <c r="T7442" i="5"/>
  <c r="U7442" i="5" s="1"/>
  <c r="T7645" i="5"/>
  <c r="U7645" i="5" s="1"/>
  <c r="V7645" i="5"/>
  <c r="S7645" i="5"/>
  <c r="V8054" i="5"/>
  <c r="T8054" i="5"/>
  <c r="U8054" i="5" s="1"/>
  <c r="S8054" i="5"/>
  <c r="V591" i="5"/>
  <c r="T1138" i="5"/>
  <c r="U1138" i="5" s="1"/>
  <c r="T1558" i="5"/>
  <c r="U1558" i="5" s="1"/>
  <c r="T1747" i="5"/>
  <c r="U1747" i="5" s="1"/>
  <c r="T2721" i="5"/>
  <c r="U2721" i="5" s="1"/>
  <c r="V2569" i="5"/>
  <c r="T2569" i="5"/>
  <c r="U2569" i="5" s="1"/>
  <c r="S2569" i="5"/>
  <c r="V3063" i="5"/>
  <c r="T3063" i="5"/>
  <c r="U3063" i="5" s="1"/>
  <c r="S3063" i="5"/>
  <c r="V3253" i="5"/>
  <c r="T3253" i="5"/>
  <c r="U3253" i="5" s="1"/>
  <c r="S3253" i="5"/>
  <c r="S3203" i="5"/>
  <c r="V3599" i="5"/>
  <c r="T3599" i="5"/>
  <c r="U3599" i="5" s="1"/>
  <c r="S3599" i="5"/>
  <c r="V3233" i="5"/>
  <c r="T3233" i="5"/>
  <c r="U3233" i="5" s="1"/>
  <c r="S3233" i="5"/>
  <c r="V3577" i="5"/>
  <c r="V4438" i="5"/>
  <c r="S4438" i="5"/>
  <c r="T4438" i="5"/>
  <c r="U4438" i="5" s="1"/>
  <c r="V5355" i="5"/>
  <c r="T5355" i="5"/>
  <c r="U5355" i="5" s="1"/>
  <c r="S5355" i="5"/>
  <c r="V5345" i="5"/>
  <c r="S5345" i="5"/>
  <c r="T5345" i="5"/>
  <c r="U5345" i="5" s="1"/>
  <c r="S5399" i="5"/>
  <c r="V5733" i="5"/>
  <c r="T5733" i="5"/>
  <c r="U5733" i="5" s="1"/>
  <c r="S5733" i="5"/>
  <c r="T5348" i="5"/>
  <c r="U5348" i="5" s="1"/>
  <c r="V5348" i="5"/>
  <c r="S5348" i="5"/>
  <c r="V5955" i="5"/>
  <c r="T5955" i="5"/>
  <c r="U5955" i="5" s="1"/>
  <c r="S5955" i="5"/>
  <c r="S6093" i="5"/>
  <c r="T6286" i="5"/>
  <c r="U6286" i="5" s="1"/>
  <c r="S6286" i="5"/>
  <c r="V6286" i="5"/>
  <c r="S6377" i="5"/>
  <c r="V6496" i="5"/>
  <c r="T6496" i="5"/>
  <c r="U6496" i="5" s="1"/>
  <c r="S6496" i="5"/>
  <c r="V7012" i="5"/>
  <c r="T7012" i="5"/>
  <c r="U7012" i="5" s="1"/>
  <c r="S7012" i="5"/>
  <c r="T7131" i="5"/>
  <c r="U7131" i="5" s="1"/>
  <c r="V7131" i="5"/>
  <c r="S7131" i="5"/>
  <c r="T7256" i="5"/>
  <c r="U7256" i="5" s="1"/>
  <c r="T104" i="5"/>
  <c r="U104" i="5" s="1"/>
  <c r="T794" i="5"/>
  <c r="U794" i="5" s="1"/>
  <c r="T1458" i="5"/>
  <c r="U1458" i="5" s="1"/>
  <c r="T1749" i="5"/>
  <c r="U1749" i="5" s="1"/>
  <c r="T2433" i="5"/>
  <c r="U2433" i="5" s="1"/>
  <c r="V2080" i="5"/>
  <c r="V2634" i="5"/>
  <c r="T2634" i="5"/>
  <c r="U2634" i="5" s="1"/>
  <c r="S2634" i="5"/>
  <c r="T2982" i="5"/>
  <c r="U2982" i="5" s="1"/>
  <c r="V2982" i="5"/>
  <c r="S2982" i="5"/>
  <c r="V2514" i="5"/>
  <c r="T2514" i="5"/>
  <c r="U2514" i="5" s="1"/>
  <c r="S2514" i="5"/>
  <c r="S2270" i="5"/>
  <c r="T2270" i="5"/>
  <c r="U2270" i="5" s="1"/>
  <c r="V2270" i="5"/>
  <c r="S2702" i="5"/>
  <c r="T2702" i="5"/>
  <c r="U2702" i="5" s="1"/>
  <c r="V2702" i="5"/>
  <c r="T3342" i="5"/>
  <c r="U3342" i="5" s="1"/>
  <c r="V3342" i="5"/>
  <c r="S3342" i="5"/>
  <c r="V3368" i="5"/>
  <c r="T3368" i="5"/>
  <c r="U3368" i="5" s="1"/>
  <c r="S3368" i="5"/>
  <c r="S3493" i="5"/>
  <c r="S4161" i="5"/>
  <c r="V4045" i="5"/>
  <c r="T3894" i="5"/>
  <c r="U3894" i="5" s="1"/>
  <c r="V4487" i="5"/>
  <c r="T4487" i="5"/>
  <c r="U4487" i="5" s="1"/>
  <c r="S4487" i="5"/>
  <c r="V4608" i="5"/>
  <c r="V4993" i="5"/>
  <c r="T4993" i="5"/>
  <c r="U4993" i="5" s="1"/>
  <c r="S4993" i="5"/>
  <c r="T5194" i="5"/>
  <c r="U5194" i="5" s="1"/>
  <c r="V5194" i="5"/>
  <c r="S5194" i="5"/>
  <c r="T4737" i="5"/>
  <c r="U4737" i="5" s="1"/>
  <c r="V4737" i="5"/>
  <c r="S4737" i="5"/>
  <c r="V5352" i="5"/>
  <c r="S5352" i="5"/>
  <c r="T5352" i="5"/>
  <c r="U5352" i="5" s="1"/>
  <c r="V5520" i="5"/>
  <c r="T5520" i="5"/>
  <c r="U5520" i="5" s="1"/>
  <c r="S5520" i="5"/>
  <c r="S6003" i="5"/>
  <c r="T6003" i="5"/>
  <c r="U6003" i="5" s="1"/>
  <c r="V6003" i="5"/>
  <c r="S6023" i="5"/>
  <c r="V6111" i="5"/>
  <c r="T6309" i="5"/>
  <c r="U6309" i="5" s="1"/>
  <c r="T6482" i="5"/>
  <c r="U6482" i="5" s="1"/>
  <c r="V6482" i="5"/>
  <c r="S6482" i="5"/>
  <c r="T6369" i="5"/>
  <c r="U6369" i="5" s="1"/>
  <c r="V6744" i="5"/>
  <c r="T6744" i="5"/>
  <c r="U6744" i="5" s="1"/>
  <c r="S6744" i="5"/>
  <c r="V6633" i="5"/>
  <c r="T6633" i="5"/>
  <c r="U6633" i="5" s="1"/>
  <c r="S6633" i="5"/>
  <c r="S6706" i="5"/>
  <c r="V6706" i="5"/>
  <c r="T6706" i="5"/>
  <c r="U6706" i="5" s="1"/>
  <c r="T7186" i="5"/>
  <c r="U7186" i="5" s="1"/>
  <c r="V7186" i="5"/>
  <c r="S7186" i="5"/>
  <c r="V7170" i="5"/>
  <c r="T7170" i="5"/>
  <c r="U7170" i="5" s="1"/>
  <c r="S7170" i="5"/>
  <c r="S7593" i="5"/>
  <c r="V7593" i="5"/>
  <c r="T7593" i="5"/>
  <c r="U7593" i="5" s="1"/>
  <c r="V7721" i="5"/>
  <c r="T7721" i="5"/>
  <c r="U7721" i="5" s="1"/>
  <c r="S7721" i="5"/>
  <c r="V7974" i="5"/>
  <c r="T7974" i="5"/>
  <c r="U7974" i="5" s="1"/>
  <c r="S7974" i="5"/>
  <c r="V2451" i="5"/>
  <c r="T2451" i="5"/>
  <c r="U2451" i="5" s="1"/>
  <c r="S2451" i="5"/>
  <c r="S2908" i="5"/>
  <c r="T2440" i="5"/>
  <c r="U2440" i="5" s="1"/>
  <c r="V2440" i="5"/>
  <c r="S2440" i="5"/>
  <c r="V2867" i="5"/>
  <c r="T2867" i="5"/>
  <c r="U2867" i="5" s="1"/>
  <c r="S2867" i="5"/>
  <c r="T3504" i="5"/>
  <c r="U3504" i="5" s="1"/>
  <c r="V3504" i="5"/>
  <c r="S3504" i="5"/>
  <c r="V3512" i="5"/>
  <c r="T3512" i="5"/>
  <c r="U3512" i="5" s="1"/>
  <c r="S3512" i="5"/>
  <c r="S3534" i="5"/>
  <c r="V3534" i="5"/>
  <c r="T3534" i="5"/>
  <c r="U3534" i="5" s="1"/>
  <c r="V3936" i="5"/>
  <c r="S3936" i="5"/>
  <c r="T3936" i="5"/>
  <c r="U3936" i="5" s="1"/>
  <c r="T3775" i="5"/>
  <c r="U3775" i="5" s="1"/>
  <c r="V4402" i="5"/>
  <c r="T4402" i="5"/>
  <c r="U4402" i="5" s="1"/>
  <c r="S4402" i="5"/>
  <c r="V5237" i="5"/>
  <c r="T5237" i="5"/>
  <c r="U5237" i="5" s="1"/>
  <c r="S5237" i="5"/>
  <c r="V5442" i="5"/>
  <c r="T5442" i="5"/>
  <c r="U5442" i="5" s="1"/>
  <c r="S5442" i="5"/>
  <c r="V5496" i="5"/>
  <c r="T5496" i="5"/>
  <c r="U5496" i="5" s="1"/>
  <c r="S5496" i="5"/>
  <c r="S5412" i="5"/>
  <c r="V5412" i="5"/>
  <c r="T5412" i="5"/>
  <c r="U5412" i="5" s="1"/>
  <c r="S5751" i="5"/>
  <c r="T5751" i="5"/>
  <c r="U5751" i="5" s="1"/>
  <c r="V5751" i="5"/>
  <c r="V5853" i="5"/>
  <c r="T5853" i="5"/>
  <c r="U5853" i="5" s="1"/>
  <c r="S5853" i="5"/>
  <c r="S6063" i="5"/>
  <c r="S6311" i="5"/>
  <c r="T6626" i="5"/>
  <c r="U6626" i="5" s="1"/>
  <c r="S6626" i="5"/>
  <c r="V6626" i="5"/>
  <c r="S6567" i="5"/>
  <c r="S6809" i="5"/>
  <c r="V6809" i="5"/>
  <c r="T6809" i="5"/>
  <c r="U6809" i="5" s="1"/>
  <c r="S6962" i="5"/>
  <c r="V6962" i="5"/>
  <c r="T6962" i="5"/>
  <c r="U6962" i="5" s="1"/>
  <c r="S7258" i="5"/>
  <c r="V7258" i="5"/>
  <c r="T7258" i="5"/>
  <c r="U7258" i="5" s="1"/>
  <c r="V7390" i="5"/>
  <c r="T7564" i="5"/>
  <c r="U7564" i="5" s="1"/>
  <c r="S7564" i="5"/>
  <c r="V7564" i="5"/>
  <c r="S7849" i="5"/>
  <c r="V7849" i="5"/>
  <c r="T7849" i="5"/>
  <c r="U7849" i="5" s="1"/>
  <c r="T7855" i="5"/>
  <c r="U7855" i="5" s="1"/>
  <c r="T290" i="5"/>
  <c r="U290" i="5" s="1"/>
  <c r="T1101" i="5"/>
  <c r="U1101" i="5" s="1"/>
  <c r="T761" i="5"/>
  <c r="U761" i="5" s="1"/>
  <c r="S1167" i="5"/>
  <c r="T1627" i="5"/>
  <c r="U1627" i="5" s="1"/>
  <c r="V2593" i="5"/>
  <c r="T2593" i="5"/>
  <c r="U2593" i="5" s="1"/>
  <c r="S2593" i="5"/>
  <c r="V2999" i="5"/>
  <c r="S2999" i="5"/>
  <c r="T2999" i="5"/>
  <c r="U2999" i="5" s="1"/>
  <c r="V4046" i="5"/>
  <c r="T4046" i="5"/>
  <c r="U4046" i="5" s="1"/>
  <c r="S4046" i="5"/>
  <c r="V3853" i="5"/>
  <c r="T3853" i="5"/>
  <c r="U3853" i="5" s="1"/>
  <c r="S3853" i="5"/>
  <c r="V4291" i="5"/>
  <c r="T4291" i="5"/>
  <c r="U4291" i="5" s="1"/>
  <c r="S4291" i="5"/>
  <c r="V4679" i="5"/>
  <c r="T4679" i="5"/>
  <c r="U4679" i="5" s="1"/>
  <c r="S4679" i="5"/>
  <c r="V4618" i="5"/>
  <c r="T4618" i="5"/>
  <c r="U4618" i="5" s="1"/>
  <c r="S4618" i="5"/>
  <c r="S4739" i="5"/>
  <c r="V4739" i="5"/>
  <c r="T4739" i="5"/>
  <c r="U4739" i="5" s="1"/>
  <c r="T4947" i="5"/>
  <c r="U4947" i="5" s="1"/>
  <c r="V4947" i="5"/>
  <c r="S4947" i="5"/>
  <c r="V5856" i="5"/>
  <c r="S5856" i="5"/>
  <c r="T5856" i="5"/>
  <c r="U5856" i="5" s="1"/>
  <c r="T6081" i="5"/>
  <c r="U6081" i="5" s="1"/>
  <c r="S6081" i="5"/>
  <c r="V6081" i="5"/>
  <c r="V6131" i="5"/>
  <c r="V6316" i="5"/>
  <c r="S6316" i="5"/>
  <c r="T6316" i="5"/>
  <c r="U6316" i="5" s="1"/>
  <c r="T6614" i="5"/>
  <c r="U6614" i="5" s="1"/>
  <c r="V6614" i="5"/>
  <c r="S6614" i="5"/>
  <c r="T6655" i="5"/>
  <c r="U6655" i="5" s="1"/>
  <c r="V6655" i="5"/>
  <c r="S6655" i="5"/>
  <c r="S6930" i="5"/>
  <c r="T6937" i="5"/>
  <c r="U6937" i="5" s="1"/>
  <c r="T7295" i="5"/>
  <c r="U7295" i="5" s="1"/>
  <c r="V7295" i="5"/>
  <c r="S7295" i="5"/>
  <c r="S7267" i="5"/>
  <c r="V7394" i="5"/>
  <c r="S7394" i="5"/>
  <c r="T7394" i="5"/>
  <c r="U7394" i="5" s="1"/>
  <c r="S7574" i="5"/>
  <c r="T474" i="5"/>
  <c r="U474" i="5" s="1"/>
  <c r="T1612" i="5"/>
  <c r="U1612" i="5" s="1"/>
  <c r="T1336" i="5"/>
  <c r="U1336" i="5" s="1"/>
  <c r="T1699" i="5"/>
  <c r="U1699" i="5" s="1"/>
  <c r="T1564" i="5"/>
  <c r="U1564" i="5" s="1"/>
  <c r="V2643" i="5"/>
  <c r="T2643" i="5"/>
  <c r="U2643" i="5" s="1"/>
  <c r="S2643" i="5"/>
  <c r="S2510" i="5"/>
  <c r="T2510" i="5"/>
  <c r="U2510" i="5" s="1"/>
  <c r="V2510" i="5"/>
  <c r="V2379" i="5"/>
  <c r="T2379" i="5"/>
  <c r="U2379" i="5" s="1"/>
  <c r="S2379" i="5"/>
  <c r="V3176" i="5"/>
  <c r="T3176" i="5"/>
  <c r="U3176" i="5" s="1"/>
  <c r="S3176" i="5"/>
  <c r="V3372" i="5"/>
  <c r="V3602" i="5"/>
  <c r="T3602" i="5"/>
  <c r="U3602" i="5" s="1"/>
  <c r="S3602" i="5"/>
  <c r="T4566" i="5"/>
  <c r="U4566" i="5" s="1"/>
  <c r="V4566" i="5"/>
  <c r="S4566" i="5"/>
  <c r="T4404" i="5"/>
  <c r="U4404" i="5" s="1"/>
  <c r="V4404" i="5"/>
  <c r="S4404" i="5"/>
  <c r="T4524" i="5"/>
  <c r="U4524" i="5" s="1"/>
  <c r="V4524" i="5"/>
  <c r="S4524" i="5"/>
  <c r="V5111" i="5"/>
  <c r="T5111" i="5"/>
  <c r="U5111" i="5" s="1"/>
  <c r="S5111" i="5"/>
  <c r="V5531" i="5"/>
  <c r="T5531" i="5"/>
  <c r="U5531" i="5" s="1"/>
  <c r="S5531" i="5"/>
  <c r="T5414" i="5"/>
  <c r="U5414" i="5" s="1"/>
  <c r="S5414" i="5"/>
  <c r="V5414" i="5"/>
  <c r="T5927" i="5"/>
  <c r="U5927" i="5" s="1"/>
  <c r="S5927" i="5"/>
  <c r="V5927" i="5"/>
  <c r="S5890" i="5"/>
  <c r="V5890" i="5"/>
  <c r="T5890" i="5"/>
  <c r="U5890" i="5" s="1"/>
  <c r="T6165" i="5"/>
  <c r="U6165" i="5" s="1"/>
  <c r="V6165" i="5"/>
  <c r="S6165" i="5"/>
  <c r="T6876" i="5"/>
  <c r="U6876" i="5" s="1"/>
  <c r="S6876" i="5"/>
  <c r="V6876" i="5"/>
  <c r="T6921" i="5"/>
  <c r="U6921" i="5" s="1"/>
  <c r="S6921" i="5"/>
  <c r="V6921" i="5"/>
  <c r="T7332" i="5"/>
  <c r="U7332" i="5" s="1"/>
  <c r="V7332" i="5"/>
  <c r="S7332" i="5"/>
  <c r="V7116" i="5"/>
  <c r="T7403" i="5"/>
  <c r="U7403" i="5" s="1"/>
  <c r="V7403" i="5"/>
  <c r="S7403" i="5"/>
  <c r="T7654" i="5"/>
  <c r="U7654" i="5" s="1"/>
  <c r="V7654" i="5"/>
  <c r="S7654" i="5"/>
  <c r="V692" i="5"/>
  <c r="T692" i="5"/>
  <c r="U692" i="5" s="1"/>
  <c r="S692" i="5"/>
  <c r="V1170" i="5"/>
  <c r="S1170" i="5"/>
  <c r="T1170" i="5"/>
  <c r="U1170" i="5" s="1"/>
  <c r="V958" i="5"/>
  <c r="T958" i="5"/>
  <c r="U958" i="5" s="1"/>
  <c r="S958" i="5"/>
  <c r="V461" i="5"/>
  <c r="T461" i="5"/>
  <c r="U461" i="5" s="1"/>
  <c r="S461" i="5"/>
  <c r="V1584" i="5"/>
  <c r="T1584" i="5"/>
  <c r="U1584" i="5" s="1"/>
  <c r="S1584" i="5"/>
  <c r="V2100" i="5"/>
  <c r="S2100" i="5"/>
  <c r="T2100" i="5"/>
  <c r="U2100" i="5" s="1"/>
  <c r="V65" i="5"/>
  <c r="S65" i="5"/>
  <c r="T65" i="5"/>
  <c r="U65" i="5" s="1"/>
  <c r="V669" i="5"/>
  <c r="T669" i="5"/>
  <c r="U669" i="5" s="1"/>
  <c r="S669" i="5"/>
  <c r="T1537" i="5"/>
  <c r="U1537" i="5" s="1"/>
  <c r="S1537" i="5"/>
  <c r="V1537" i="5"/>
  <c r="V1335" i="5"/>
  <c r="T1335" i="5"/>
  <c r="U1335" i="5" s="1"/>
  <c r="S1335" i="5"/>
  <c r="S468" i="5"/>
  <c r="V468" i="5"/>
  <c r="T468" i="5"/>
  <c r="U468" i="5" s="1"/>
  <c r="V963" i="5"/>
  <c r="T963" i="5"/>
  <c r="U963" i="5" s="1"/>
  <c r="S963" i="5"/>
  <c r="V1266" i="5"/>
  <c r="T1266" i="5"/>
  <c r="U1266" i="5" s="1"/>
  <c r="S1266" i="5"/>
  <c r="V1563" i="5"/>
  <c r="T1563" i="5"/>
  <c r="U1563" i="5" s="1"/>
  <c r="S1563" i="5"/>
  <c r="V2361" i="5"/>
  <c r="S2361" i="5"/>
  <c r="T2361" i="5"/>
  <c r="U2361" i="5" s="1"/>
  <c r="V2682" i="5"/>
  <c r="S2682" i="5"/>
  <c r="T2682" i="5"/>
  <c r="U2682" i="5" s="1"/>
  <c r="V2852" i="5"/>
  <c r="S2852" i="5"/>
  <c r="T2852" i="5"/>
  <c r="U2852" i="5" s="1"/>
  <c r="T193" i="5"/>
  <c r="U193" i="5" s="1"/>
  <c r="V193" i="5"/>
  <c r="S193" i="5"/>
  <c r="T397" i="5"/>
  <c r="U397" i="5" s="1"/>
  <c r="S397" i="5"/>
  <c r="V397" i="5"/>
  <c r="V752" i="5"/>
  <c r="T752" i="5"/>
  <c r="U752" i="5" s="1"/>
  <c r="S752" i="5"/>
  <c r="V1338" i="5"/>
  <c r="T1338" i="5"/>
  <c r="U1338" i="5" s="1"/>
  <c r="S1338" i="5"/>
  <c r="V1980" i="5"/>
  <c r="T1980" i="5"/>
  <c r="U1980" i="5" s="1"/>
  <c r="S1980" i="5"/>
  <c r="V203" i="5"/>
  <c r="T203" i="5"/>
  <c r="U203" i="5" s="1"/>
  <c r="S203" i="5"/>
  <c r="T534" i="5"/>
  <c r="U534" i="5" s="1"/>
  <c r="S534" i="5"/>
  <c r="V534" i="5"/>
  <c r="T4" i="5"/>
  <c r="U4" i="5" s="1"/>
  <c r="V4" i="5"/>
  <c r="S4" i="5"/>
  <c r="B4" i="6" s="1"/>
  <c r="V200" i="5"/>
  <c r="T200" i="5"/>
  <c r="U200" i="5" s="1"/>
  <c r="S200" i="5"/>
  <c r="V803" i="5"/>
  <c r="T803" i="5"/>
  <c r="U803" i="5" s="1"/>
  <c r="S803" i="5"/>
  <c r="T1621" i="5"/>
  <c r="U1621" i="5" s="1"/>
  <c r="S1621" i="5"/>
  <c r="V1621" i="5"/>
  <c r="T619" i="5"/>
  <c r="U619" i="5" s="1"/>
  <c r="S619" i="5"/>
  <c r="V619" i="5"/>
  <c r="V2049" i="5"/>
  <c r="T2049" i="5"/>
  <c r="U2049" i="5" s="1"/>
  <c r="S2049" i="5"/>
  <c r="V1887" i="5"/>
  <c r="T1887" i="5"/>
  <c r="U1887" i="5" s="1"/>
  <c r="S1887" i="5"/>
  <c r="V2199" i="5"/>
  <c r="S2199" i="5"/>
  <c r="T2199" i="5"/>
  <c r="U2199" i="5" s="1"/>
  <c r="V1785" i="5"/>
  <c r="S1785" i="5"/>
  <c r="T1785" i="5"/>
  <c r="U1785" i="5" s="1"/>
  <c r="V2415" i="5"/>
  <c r="S2415" i="5"/>
  <c r="T2415" i="5"/>
  <c r="U2415" i="5" s="1"/>
  <c r="S285" i="5"/>
  <c r="V285" i="5"/>
  <c r="T285" i="5"/>
  <c r="U285" i="5" s="1"/>
  <c r="S483" i="5"/>
  <c r="S819" i="5"/>
  <c r="V819" i="5"/>
  <c r="T819" i="5"/>
  <c r="U819" i="5" s="1"/>
  <c r="V705" i="5"/>
  <c r="T705" i="5"/>
  <c r="U705" i="5" s="1"/>
  <c r="S705" i="5"/>
  <c r="V612" i="5"/>
  <c r="T612" i="5"/>
  <c r="U612" i="5" s="1"/>
  <c r="S612" i="5"/>
  <c r="V1254" i="5"/>
  <c r="T1254" i="5"/>
  <c r="U1254" i="5" s="1"/>
  <c r="S1254" i="5"/>
  <c r="V2286" i="5"/>
  <c r="T2286" i="5"/>
  <c r="U2286" i="5" s="1"/>
  <c r="S2286" i="5"/>
  <c r="V2064" i="5"/>
  <c r="T2064" i="5"/>
  <c r="U2064" i="5" s="1"/>
  <c r="S2064" i="5"/>
  <c r="V491" i="5"/>
  <c r="S491" i="5"/>
  <c r="T491" i="5"/>
  <c r="U491" i="5" s="1"/>
  <c r="V408" i="5"/>
  <c r="S408" i="5"/>
  <c r="T408" i="5"/>
  <c r="U408" i="5" s="1"/>
  <c r="T229" i="5"/>
  <c r="U229" i="5" s="1"/>
  <c r="V229" i="5"/>
  <c r="S229" i="5"/>
  <c r="V336" i="5"/>
  <c r="T336" i="5"/>
  <c r="U336" i="5" s="1"/>
  <c r="S336" i="5"/>
  <c r="V167" i="5"/>
  <c r="T167" i="5"/>
  <c r="U167" i="5" s="1"/>
  <c r="S167" i="5"/>
  <c r="T349" i="5"/>
  <c r="U349" i="5" s="1"/>
  <c r="S349" i="5"/>
  <c r="V349" i="5"/>
  <c r="T1573" i="5"/>
  <c r="U1573" i="5" s="1"/>
  <c r="S1573" i="5"/>
  <c r="V1573" i="5"/>
  <c r="S1047" i="5"/>
  <c r="T1132" i="5"/>
  <c r="U1132" i="5" s="1"/>
  <c r="S1132" i="5"/>
  <c r="V1132" i="5"/>
  <c r="V2313" i="5"/>
  <c r="S2313" i="5"/>
  <c r="T2313" i="5"/>
  <c r="U2313" i="5" s="1"/>
  <c r="V2632" i="5"/>
  <c r="T2632" i="5"/>
  <c r="U2632" i="5" s="1"/>
  <c r="S2632" i="5"/>
  <c r="S2854" i="5"/>
  <c r="S2994" i="5"/>
  <c r="V326" i="5"/>
  <c r="S326" i="5"/>
  <c r="T326" i="5"/>
  <c r="U326" i="5" s="1"/>
  <c r="V246" i="5"/>
  <c r="T246" i="5"/>
  <c r="U246" i="5" s="1"/>
  <c r="S246" i="5"/>
  <c r="V584" i="5"/>
  <c r="T584" i="5"/>
  <c r="U584" i="5" s="1"/>
  <c r="S584" i="5"/>
  <c r="V1404" i="5"/>
  <c r="T1404" i="5"/>
  <c r="U1404" i="5" s="1"/>
  <c r="S1404" i="5"/>
  <c r="V1510" i="5"/>
  <c r="T1510" i="5"/>
  <c r="U1510" i="5" s="1"/>
  <c r="S1510" i="5"/>
  <c r="V1684" i="5"/>
  <c r="T1684" i="5"/>
  <c r="U1684" i="5" s="1"/>
  <c r="S1684" i="5"/>
  <c r="V2217" i="5"/>
  <c r="T2217" i="5"/>
  <c r="U2217" i="5" s="1"/>
  <c r="S2217" i="5"/>
  <c r="V1957" i="5"/>
  <c r="V1873" i="5"/>
  <c r="T1873" i="5"/>
  <c r="U1873" i="5" s="1"/>
  <c r="S1873" i="5"/>
  <c r="S306" i="5"/>
  <c r="T306" i="5"/>
  <c r="U306" i="5" s="1"/>
  <c r="V306" i="5"/>
  <c r="T1000" i="5"/>
  <c r="U1000" i="5" s="1"/>
  <c r="V1000" i="5"/>
  <c r="S1000" i="5"/>
  <c r="V176" i="5"/>
  <c r="T176" i="5"/>
  <c r="U176" i="5" s="1"/>
  <c r="S176" i="5"/>
  <c r="V1506" i="5"/>
  <c r="T1506" i="5"/>
  <c r="U1506" i="5" s="1"/>
  <c r="S1506" i="5"/>
  <c r="V1137" i="5"/>
  <c r="T1137" i="5"/>
  <c r="U1137" i="5" s="1"/>
  <c r="S1137" i="5"/>
  <c r="V1303" i="5"/>
  <c r="T1303" i="5"/>
  <c r="U1303" i="5" s="1"/>
  <c r="S1303" i="5"/>
  <c r="V1989" i="5"/>
  <c r="T1989" i="5"/>
  <c r="U1989" i="5" s="1"/>
  <c r="S1989" i="5"/>
  <c r="V1720" i="5"/>
  <c r="T1720" i="5"/>
  <c r="U1720" i="5" s="1"/>
  <c r="S1720" i="5"/>
  <c r="V1470" i="5"/>
  <c r="T1470" i="5"/>
  <c r="U1470" i="5" s="1"/>
  <c r="S1470" i="5"/>
  <c r="S1716" i="5"/>
  <c r="S2464" i="5"/>
  <c r="V2464" i="5"/>
  <c r="T2464" i="5"/>
  <c r="U2464" i="5" s="1"/>
  <c r="T2449" i="5"/>
  <c r="U2449" i="5" s="1"/>
  <c r="S852" i="5"/>
  <c r="V852" i="5"/>
  <c r="T852" i="5"/>
  <c r="U852" i="5" s="1"/>
  <c r="V788" i="5"/>
  <c r="T788" i="5"/>
  <c r="U788" i="5" s="1"/>
  <c r="S788" i="5"/>
  <c r="T363" i="5"/>
  <c r="U363" i="5" s="1"/>
  <c r="V1150" i="5"/>
  <c r="T1150" i="5"/>
  <c r="U1150" i="5" s="1"/>
  <c r="S1150" i="5"/>
  <c r="V853" i="5"/>
  <c r="T853" i="5"/>
  <c r="U853" i="5" s="1"/>
  <c r="S853" i="5"/>
  <c r="V1275" i="5"/>
  <c r="T1275" i="5"/>
  <c r="U1275" i="5" s="1"/>
  <c r="S1275" i="5"/>
  <c r="V1440" i="5"/>
  <c r="T1440" i="5"/>
  <c r="U1440" i="5" s="1"/>
  <c r="S1440" i="5"/>
  <c r="T1189" i="5"/>
  <c r="U1189" i="5" s="1"/>
  <c r="S1189" i="5"/>
  <c r="V1189" i="5"/>
  <c r="S2752" i="5"/>
  <c r="V2752" i="5"/>
  <c r="T2752" i="5"/>
  <c r="U2752" i="5" s="1"/>
  <c r="S2126" i="5"/>
  <c r="V2050" i="5"/>
  <c r="T2050" i="5"/>
  <c r="U2050" i="5" s="1"/>
  <c r="S2050" i="5"/>
  <c r="S2326" i="5"/>
  <c r="V2326" i="5"/>
  <c r="T2326" i="5"/>
  <c r="U2326" i="5" s="1"/>
  <c r="S401" i="5"/>
  <c r="V783" i="5"/>
  <c r="T783" i="5"/>
  <c r="U783" i="5" s="1"/>
  <c r="S783" i="5"/>
  <c r="T1387" i="5"/>
  <c r="U1387" i="5" s="1"/>
  <c r="S1387" i="5"/>
  <c r="V1387" i="5"/>
  <c r="V888" i="5"/>
  <c r="S888" i="5"/>
  <c r="T888" i="5"/>
  <c r="U888" i="5" s="1"/>
  <c r="S1134" i="5"/>
  <c r="T577" i="5"/>
  <c r="U577" i="5" s="1"/>
  <c r="S577" i="5"/>
  <c r="V577" i="5"/>
  <c r="V1533" i="5"/>
  <c r="T1533" i="5"/>
  <c r="U1533" i="5" s="1"/>
  <c r="S1533" i="5"/>
  <c r="V1806" i="5"/>
  <c r="T1806" i="5"/>
  <c r="U1806" i="5" s="1"/>
  <c r="S1806" i="5"/>
  <c r="S2068" i="5"/>
  <c r="V2068" i="5"/>
  <c r="T2068" i="5"/>
  <c r="U2068" i="5" s="1"/>
  <c r="T2114" i="5"/>
  <c r="U2114" i="5" s="1"/>
  <c r="V2114" i="5"/>
  <c r="S2114" i="5"/>
  <c r="S1926" i="5"/>
  <c r="V414" i="5"/>
  <c r="T414" i="5"/>
  <c r="U414" i="5" s="1"/>
  <c r="S414" i="5"/>
  <c r="V1086" i="5"/>
  <c r="S1086" i="5"/>
  <c r="T1086" i="5"/>
  <c r="U1086" i="5" s="1"/>
  <c r="V966" i="5"/>
  <c r="S966" i="5"/>
  <c r="T966" i="5"/>
  <c r="U966" i="5" s="1"/>
  <c r="V374" i="5"/>
  <c r="T374" i="5"/>
  <c r="U374" i="5" s="1"/>
  <c r="S374" i="5"/>
  <c r="T1810" i="5"/>
  <c r="U1810" i="5" s="1"/>
  <c r="S1810" i="5"/>
  <c r="V1810" i="5"/>
  <c r="T1786" i="5"/>
  <c r="U1786" i="5" s="1"/>
  <c r="S1786" i="5"/>
  <c r="V1786" i="5"/>
  <c r="V2128" i="5"/>
  <c r="T2128" i="5"/>
  <c r="U2128" i="5" s="1"/>
  <c r="S2128" i="5"/>
  <c r="V2052" i="5"/>
  <c r="T2052" i="5"/>
  <c r="U2052" i="5" s="1"/>
  <c r="S2052" i="5"/>
  <c r="V611" i="5"/>
  <c r="T611" i="5"/>
  <c r="U611" i="5" s="1"/>
  <c r="S611" i="5"/>
  <c r="T1075" i="5"/>
  <c r="U1075" i="5" s="1"/>
  <c r="V1075" i="5"/>
  <c r="S1075" i="5"/>
  <c r="T205" i="5"/>
  <c r="U205" i="5" s="1"/>
  <c r="V205" i="5"/>
  <c r="S205" i="5"/>
  <c r="T601" i="5"/>
  <c r="U601" i="5" s="1"/>
  <c r="S601" i="5"/>
  <c r="V601" i="5"/>
  <c r="V1329" i="5"/>
  <c r="T1329" i="5"/>
  <c r="U1329" i="5" s="1"/>
  <c r="S1329" i="5"/>
  <c r="T2060" i="5"/>
  <c r="U2060" i="5" s="1"/>
  <c r="V2060" i="5"/>
  <c r="S2060" i="5"/>
  <c r="S2233" i="5"/>
  <c r="T2233" i="5"/>
  <c r="U2233" i="5" s="1"/>
  <c r="V2233" i="5"/>
  <c r="V1818" i="5"/>
  <c r="T1818" i="5"/>
  <c r="U1818" i="5" s="1"/>
  <c r="S1818" i="5"/>
  <c r="T1021" i="5"/>
  <c r="U1021" i="5" s="1"/>
  <c r="T1701" i="5"/>
  <c r="U1701" i="5" s="1"/>
  <c r="V2518" i="5"/>
  <c r="T2518" i="5"/>
  <c r="U2518" i="5" s="1"/>
  <c r="S2518" i="5"/>
  <c r="V2511" i="5"/>
  <c r="T2511" i="5"/>
  <c r="U2511" i="5" s="1"/>
  <c r="S2511" i="5"/>
  <c r="T2102" i="5"/>
  <c r="U2102" i="5" s="1"/>
  <c r="V2102" i="5"/>
  <c r="S2102" i="5"/>
  <c r="V3140" i="5"/>
  <c r="T3140" i="5"/>
  <c r="U3140" i="5" s="1"/>
  <c r="S3140" i="5"/>
  <c r="V2912" i="5"/>
  <c r="T2912" i="5"/>
  <c r="U2912" i="5" s="1"/>
  <c r="S2912" i="5"/>
  <c r="T3064" i="5"/>
  <c r="U3064" i="5" s="1"/>
  <c r="S3064" i="5"/>
  <c r="V3064" i="5"/>
  <c r="V4015" i="5"/>
  <c r="T4015" i="5"/>
  <c r="U4015" i="5" s="1"/>
  <c r="S4015" i="5"/>
  <c r="V4263" i="5"/>
  <c r="T4263" i="5"/>
  <c r="U4263" i="5" s="1"/>
  <c r="S4263" i="5"/>
  <c r="T4464" i="5"/>
  <c r="U4464" i="5" s="1"/>
  <c r="V4464" i="5"/>
  <c r="S4464" i="5"/>
  <c r="T4835" i="5"/>
  <c r="U4835" i="5" s="1"/>
  <c r="S4835" i="5"/>
  <c r="V4835" i="5"/>
  <c r="S5023" i="5"/>
  <c r="V5023" i="5"/>
  <c r="T5023" i="5"/>
  <c r="U5023" i="5" s="1"/>
  <c r="V5547" i="5"/>
  <c r="T5547" i="5"/>
  <c r="U5547" i="5" s="1"/>
  <c r="S5547" i="5"/>
  <c r="S5643" i="5"/>
  <c r="V5982" i="5"/>
  <c r="T5982" i="5"/>
  <c r="U5982" i="5" s="1"/>
  <c r="S5982" i="5"/>
  <c r="T6417" i="5"/>
  <c r="U6417" i="5" s="1"/>
  <c r="V6417" i="5"/>
  <c r="S6417" i="5"/>
  <c r="V6658" i="5"/>
  <c r="S6658" i="5"/>
  <c r="T6658" i="5"/>
  <c r="U6658" i="5" s="1"/>
  <c r="T6824" i="5"/>
  <c r="U6824" i="5" s="1"/>
  <c r="V6824" i="5"/>
  <c r="S6824" i="5"/>
  <c r="V6774" i="5"/>
  <c r="T7192" i="5"/>
  <c r="U7192" i="5" s="1"/>
  <c r="V7192" i="5"/>
  <c r="S7192" i="5"/>
  <c r="V7199" i="5"/>
  <c r="T7199" i="5"/>
  <c r="U7199" i="5" s="1"/>
  <c r="S7199" i="5"/>
  <c r="T7414" i="5"/>
  <c r="U7414" i="5" s="1"/>
  <c r="S7414" i="5"/>
  <c r="V7414" i="5"/>
  <c r="S7424" i="5"/>
  <c r="V7424" i="5"/>
  <c r="T7424" i="5"/>
  <c r="U7424" i="5" s="1"/>
  <c r="V7652" i="5"/>
  <c r="T7652" i="5"/>
  <c r="U7652" i="5" s="1"/>
  <c r="S7652" i="5"/>
  <c r="V8012" i="5"/>
  <c r="T8012" i="5"/>
  <c r="U8012" i="5" s="1"/>
  <c r="S8012" i="5"/>
  <c r="T413" i="5"/>
  <c r="U413" i="5" s="1"/>
  <c r="S5" i="5"/>
  <c r="V826" i="5"/>
  <c r="S1203" i="5"/>
  <c r="T1162" i="5"/>
  <c r="U1162" i="5" s="1"/>
  <c r="V2745" i="5"/>
  <c r="T2745" i="5"/>
  <c r="U2745" i="5" s="1"/>
  <c r="S2745" i="5"/>
  <c r="V2562" i="5"/>
  <c r="T2562" i="5"/>
  <c r="U2562" i="5" s="1"/>
  <c r="S2562" i="5"/>
  <c r="T2107" i="5"/>
  <c r="U2107" i="5" s="1"/>
  <c r="V2107" i="5"/>
  <c r="S2107" i="5"/>
  <c r="V3186" i="5"/>
  <c r="T3186" i="5"/>
  <c r="U3186" i="5" s="1"/>
  <c r="S3186" i="5"/>
  <c r="V3137" i="5"/>
  <c r="T3137" i="5"/>
  <c r="U3137" i="5" s="1"/>
  <c r="S3137" i="5"/>
  <c r="V3845" i="5"/>
  <c r="T3845" i="5"/>
  <c r="U3845" i="5" s="1"/>
  <c r="S3845" i="5"/>
  <c r="S4009" i="5"/>
  <c r="V4257" i="5"/>
  <c r="T4257" i="5"/>
  <c r="U4257" i="5" s="1"/>
  <c r="S4257" i="5"/>
  <c r="T4779" i="5"/>
  <c r="U4779" i="5" s="1"/>
  <c r="V4779" i="5"/>
  <c r="S4779" i="5"/>
  <c r="T5002" i="5"/>
  <c r="U5002" i="5" s="1"/>
  <c r="V6125" i="5"/>
  <c r="T6125" i="5"/>
  <c r="U6125" i="5" s="1"/>
  <c r="S6125" i="5"/>
  <c r="V6103" i="5"/>
  <c r="S6103" i="5"/>
  <c r="T6103" i="5"/>
  <c r="U6103" i="5" s="1"/>
  <c r="V6334" i="5"/>
  <c r="T6334" i="5"/>
  <c r="U6334" i="5" s="1"/>
  <c r="S6334" i="5"/>
  <c r="V6717" i="5"/>
  <c r="T6717" i="5"/>
  <c r="U6717" i="5" s="1"/>
  <c r="S6717" i="5"/>
  <c r="V6813" i="5"/>
  <c r="T6813" i="5"/>
  <c r="U6813" i="5" s="1"/>
  <c r="S6813" i="5"/>
  <c r="V7096" i="5"/>
  <c r="T7096" i="5"/>
  <c r="U7096" i="5" s="1"/>
  <c r="S7096" i="5"/>
  <c r="V7398" i="5"/>
  <c r="T7398" i="5"/>
  <c r="U7398" i="5" s="1"/>
  <c r="S7398" i="5"/>
  <c r="T543" i="5"/>
  <c r="U543" i="5" s="1"/>
  <c r="T465" i="5"/>
  <c r="U465" i="5" s="1"/>
  <c r="T495" i="5"/>
  <c r="U495" i="5" s="1"/>
  <c r="T1417" i="5"/>
  <c r="U1417" i="5" s="1"/>
  <c r="T2389" i="5"/>
  <c r="U2389" i="5" s="1"/>
  <c r="T2192" i="5"/>
  <c r="U2192" i="5" s="1"/>
  <c r="S2192" i="5"/>
  <c r="V2192" i="5"/>
  <c r="S2674" i="5"/>
  <c r="S2306" i="5"/>
  <c r="T2306" i="5"/>
  <c r="U2306" i="5" s="1"/>
  <c r="V2306" i="5"/>
  <c r="T3264" i="5"/>
  <c r="U3264" i="5" s="1"/>
  <c r="V3264" i="5"/>
  <c r="S3264" i="5"/>
  <c r="S3452" i="5"/>
  <c r="V3452" i="5"/>
  <c r="T3452" i="5"/>
  <c r="U3452" i="5" s="1"/>
  <c r="V3682" i="5"/>
  <c r="T3682" i="5"/>
  <c r="U3682" i="5" s="1"/>
  <c r="S3682" i="5"/>
  <c r="V4322" i="5"/>
  <c r="T4322" i="5"/>
  <c r="U4322" i="5" s="1"/>
  <c r="S4322" i="5"/>
  <c r="V5307" i="5"/>
  <c r="T5307" i="5"/>
  <c r="U5307" i="5" s="1"/>
  <c r="S5307" i="5"/>
  <c r="V5258" i="5"/>
  <c r="S5258" i="5"/>
  <c r="T5258" i="5"/>
  <c r="U5258" i="5" s="1"/>
  <c r="V5370" i="5"/>
  <c r="T5370" i="5"/>
  <c r="U5370" i="5" s="1"/>
  <c r="S5370" i="5"/>
  <c r="V5967" i="5"/>
  <c r="T5967" i="5"/>
  <c r="U5967" i="5" s="1"/>
  <c r="S5967" i="5"/>
  <c r="V6157" i="5"/>
  <c r="S6157" i="5"/>
  <c r="T6157" i="5"/>
  <c r="U6157" i="5" s="1"/>
  <c r="V6133" i="5"/>
  <c r="S6133" i="5"/>
  <c r="T6133" i="5"/>
  <c r="U6133" i="5" s="1"/>
  <c r="T6494" i="5"/>
  <c r="U6494" i="5" s="1"/>
  <c r="S6494" i="5"/>
  <c r="V6494" i="5"/>
  <c r="T6912" i="5"/>
  <c r="U6912" i="5" s="1"/>
  <c r="V6912" i="5"/>
  <c r="S6912" i="5"/>
  <c r="T7355" i="5"/>
  <c r="U7355" i="5" s="1"/>
  <c r="V7355" i="5"/>
  <c r="S7355" i="5"/>
  <c r="V235" i="5"/>
  <c r="T1194" i="5"/>
  <c r="U1194" i="5" s="1"/>
  <c r="T2287" i="5"/>
  <c r="U2287" i="5" s="1"/>
  <c r="T2445" i="5"/>
  <c r="U2445" i="5" s="1"/>
  <c r="V2689" i="5"/>
  <c r="T2890" i="5"/>
  <c r="U2890" i="5" s="1"/>
  <c r="V2890" i="5"/>
  <c r="S2890" i="5"/>
  <c r="T3045" i="5"/>
  <c r="U3045" i="5" s="1"/>
  <c r="S3045" i="5"/>
  <c r="V3045" i="5"/>
  <c r="T2125" i="5"/>
  <c r="U2125" i="5" s="1"/>
  <c r="V2125" i="5"/>
  <c r="S2125" i="5"/>
  <c r="T3202" i="5"/>
  <c r="U3202" i="5" s="1"/>
  <c r="S3202" i="5"/>
  <c r="V3202" i="5"/>
  <c r="V3002" i="5"/>
  <c r="T3002" i="5"/>
  <c r="U3002" i="5" s="1"/>
  <c r="S3002" i="5"/>
  <c r="S3716" i="5"/>
  <c r="V3716" i="5"/>
  <c r="T3716" i="5"/>
  <c r="U3716" i="5" s="1"/>
  <c r="V3761" i="5"/>
  <c r="T3761" i="5"/>
  <c r="U3761" i="5" s="1"/>
  <c r="S3761" i="5"/>
  <c r="T3613" i="5"/>
  <c r="U3613" i="5" s="1"/>
  <c r="S3613" i="5"/>
  <c r="V3613" i="5"/>
  <c r="T4362" i="5"/>
  <c r="U4362" i="5" s="1"/>
  <c r="S4362" i="5"/>
  <c r="V4362" i="5"/>
  <c r="V3884" i="5"/>
  <c r="T3884" i="5"/>
  <c r="U3884" i="5" s="1"/>
  <c r="S3884" i="5"/>
  <c r="V4405" i="5"/>
  <c r="S4405" i="5"/>
  <c r="T4405" i="5"/>
  <c r="U4405" i="5" s="1"/>
  <c r="T4797" i="5"/>
  <c r="U4797" i="5" s="1"/>
  <c r="V4797" i="5"/>
  <c r="S4797" i="5"/>
  <c r="T5141" i="5"/>
  <c r="U5141" i="5" s="1"/>
  <c r="V5519" i="5"/>
  <c r="T5519" i="5"/>
  <c r="U5519" i="5" s="1"/>
  <c r="S5519" i="5"/>
  <c r="V5964" i="5"/>
  <c r="S5964" i="5"/>
  <c r="T5964" i="5"/>
  <c r="U5964" i="5" s="1"/>
  <c r="V6191" i="5"/>
  <c r="S6191" i="5"/>
  <c r="T6191" i="5"/>
  <c r="U6191" i="5" s="1"/>
  <c r="V6502" i="5"/>
  <c r="T6502" i="5"/>
  <c r="U6502" i="5" s="1"/>
  <c r="S6502" i="5"/>
  <c r="V6456" i="5"/>
  <c r="T6456" i="5"/>
  <c r="U6456" i="5" s="1"/>
  <c r="S6456" i="5"/>
  <c r="T6936" i="5"/>
  <c r="U6936" i="5" s="1"/>
  <c r="S6936" i="5"/>
  <c r="V6936" i="5"/>
  <c r="T6993" i="5"/>
  <c r="U6993" i="5" s="1"/>
  <c r="S6993" i="5"/>
  <c r="V6993" i="5"/>
  <c r="V7500" i="5"/>
  <c r="S7500" i="5"/>
  <c r="T7500" i="5"/>
  <c r="U7500" i="5" s="1"/>
  <c r="V7850" i="5"/>
  <c r="T7850" i="5"/>
  <c r="U7850" i="5" s="1"/>
  <c r="S7850" i="5"/>
  <c r="S148" i="5"/>
  <c r="V1321" i="5"/>
  <c r="S1509" i="5"/>
  <c r="T2857" i="5"/>
  <c r="U2857" i="5" s="1"/>
  <c r="S2857" i="5"/>
  <c r="V2857" i="5"/>
  <c r="V2829" i="5"/>
  <c r="T2829" i="5"/>
  <c r="U2829" i="5" s="1"/>
  <c r="S2829" i="5"/>
  <c r="V2203" i="5"/>
  <c r="T2203" i="5"/>
  <c r="U2203" i="5" s="1"/>
  <c r="S2203" i="5"/>
  <c r="V3152" i="5"/>
  <c r="S3152" i="5"/>
  <c r="T3152" i="5"/>
  <c r="U3152" i="5" s="1"/>
  <c r="V2846" i="5"/>
  <c r="T2846" i="5"/>
  <c r="U2846" i="5" s="1"/>
  <c r="S2846" i="5"/>
  <c r="V3850" i="5"/>
  <c r="T3850" i="5"/>
  <c r="U3850" i="5" s="1"/>
  <c r="S3850" i="5"/>
  <c r="V4103" i="5"/>
  <c r="T4103" i="5"/>
  <c r="U4103" i="5" s="1"/>
  <c r="S4103" i="5"/>
  <c r="V4038" i="5"/>
  <c r="T4038" i="5"/>
  <c r="U4038" i="5" s="1"/>
  <c r="S4038" i="5"/>
  <c r="T4493" i="5"/>
  <c r="U4493" i="5" s="1"/>
  <c r="V4493" i="5"/>
  <c r="S4493" i="5"/>
  <c r="S4661" i="5"/>
  <c r="T4661" i="5"/>
  <c r="U4661" i="5" s="1"/>
  <c r="V4661" i="5"/>
  <c r="V5090" i="5"/>
  <c r="T5090" i="5"/>
  <c r="U5090" i="5" s="1"/>
  <c r="S5090" i="5"/>
  <c r="V5108" i="5"/>
  <c r="T5108" i="5"/>
  <c r="U5108" i="5" s="1"/>
  <c r="S5108" i="5"/>
  <c r="T5492" i="5"/>
  <c r="U5492" i="5" s="1"/>
  <c r="V5492" i="5"/>
  <c r="S5492" i="5"/>
  <c r="S5607" i="5"/>
  <c r="V5607" i="5"/>
  <c r="T5607" i="5"/>
  <c r="U5607" i="5" s="1"/>
  <c r="T5624" i="5"/>
  <c r="U5624" i="5" s="1"/>
  <c r="S5624" i="5"/>
  <c r="V5624" i="5"/>
  <c r="S5460" i="5"/>
  <c r="T5460" i="5"/>
  <c r="U5460" i="5" s="1"/>
  <c r="V5460" i="5"/>
  <c r="T6011" i="5"/>
  <c r="U6011" i="5" s="1"/>
  <c r="V6011" i="5"/>
  <c r="S6011" i="5"/>
  <c r="S6298" i="5"/>
  <c r="V6298" i="5"/>
  <c r="T6298" i="5"/>
  <c r="U6298" i="5" s="1"/>
  <c r="V6285" i="5"/>
  <c r="S6285" i="5"/>
  <c r="T6285" i="5"/>
  <c r="U6285" i="5" s="1"/>
  <c r="T6662" i="5"/>
  <c r="U6662" i="5" s="1"/>
  <c r="V6662" i="5"/>
  <c r="S6662" i="5"/>
  <c r="T6734" i="5"/>
  <c r="U6734" i="5" s="1"/>
  <c r="V6734" i="5"/>
  <c r="S6734" i="5"/>
  <c r="V6793" i="5"/>
  <c r="T6793" i="5"/>
  <c r="U6793" i="5" s="1"/>
  <c r="S6793" i="5"/>
  <c r="S7002" i="5"/>
  <c r="V7002" i="5"/>
  <c r="T7002" i="5"/>
  <c r="U7002" i="5" s="1"/>
  <c r="T7083" i="5"/>
  <c r="U7083" i="5" s="1"/>
  <c r="V7083" i="5"/>
  <c r="S7083" i="5"/>
  <c r="T7174" i="5"/>
  <c r="U7174" i="5" s="1"/>
  <c r="V7174" i="5"/>
  <c r="S7174" i="5"/>
  <c r="V7479" i="5"/>
  <c r="S7479" i="5"/>
  <c r="T7479" i="5"/>
  <c r="U7479" i="5" s="1"/>
  <c r="T7765" i="5"/>
  <c r="U7765" i="5" s="1"/>
  <c r="S7765" i="5"/>
  <c r="V7765" i="5"/>
  <c r="V7888" i="5"/>
  <c r="S7888" i="5"/>
  <c r="T7888" i="5"/>
  <c r="U7888" i="5" s="1"/>
  <c r="V8051" i="5"/>
  <c r="T8051" i="5"/>
  <c r="U8051" i="5" s="1"/>
  <c r="S8051" i="5"/>
  <c r="S2798" i="5"/>
  <c r="T2798" i="5"/>
  <c r="U2798" i="5" s="1"/>
  <c r="V2798" i="5"/>
  <c r="S2324" i="5"/>
  <c r="T2324" i="5"/>
  <c r="U2324" i="5" s="1"/>
  <c r="V2324" i="5"/>
  <c r="V3250" i="5"/>
  <c r="T3250" i="5"/>
  <c r="U3250" i="5" s="1"/>
  <c r="S3250" i="5"/>
  <c r="T3414" i="5"/>
  <c r="U3414" i="5" s="1"/>
  <c r="V3414" i="5"/>
  <c r="S3414" i="5"/>
  <c r="T3468" i="5"/>
  <c r="U3468" i="5" s="1"/>
  <c r="V3468" i="5"/>
  <c r="S3468" i="5"/>
  <c r="T3722" i="5"/>
  <c r="U3722" i="5" s="1"/>
  <c r="S3722" i="5"/>
  <c r="V3722" i="5"/>
  <c r="V4321" i="5"/>
  <c r="T4321" i="5"/>
  <c r="U4321" i="5" s="1"/>
  <c r="S4321" i="5"/>
  <c r="V4505" i="5"/>
  <c r="T4505" i="5"/>
  <c r="U4505" i="5" s="1"/>
  <c r="S4505" i="5"/>
  <c r="V4804" i="5"/>
  <c r="S4804" i="5"/>
  <c r="T4804" i="5"/>
  <c r="U4804" i="5" s="1"/>
  <c r="V4690" i="5"/>
  <c r="T4690" i="5"/>
  <c r="U4690" i="5" s="1"/>
  <c r="S4690" i="5"/>
  <c r="V4755" i="5"/>
  <c r="V5120" i="5"/>
  <c r="T5120" i="5"/>
  <c r="U5120" i="5" s="1"/>
  <c r="S5120" i="5"/>
  <c r="V5744" i="5"/>
  <c r="T5744" i="5"/>
  <c r="U5744" i="5" s="1"/>
  <c r="S5744" i="5"/>
  <c r="T5756" i="5"/>
  <c r="U5756" i="5" s="1"/>
  <c r="V6652" i="5"/>
  <c r="S6652" i="5"/>
  <c r="T6652" i="5"/>
  <c r="U6652" i="5" s="1"/>
  <c r="V6978" i="5"/>
  <c r="T7240" i="5"/>
  <c r="U7240" i="5" s="1"/>
  <c r="V7240" i="5"/>
  <c r="S7240" i="5"/>
  <c r="T7198" i="5"/>
  <c r="U7198" i="5" s="1"/>
  <c r="V7198" i="5"/>
  <c r="S7198" i="5"/>
  <c r="T7319" i="5"/>
  <c r="U7319" i="5" s="1"/>
  <c r="V7319" i="5"/>
  <c r="S7319" i="5"/>
  <c r="V7518" i="5"/>
  <c r="T7518" i="5"/>
  <c r="U7518" i="5" s="1"/>
  <c r="S7518" i="5"/>
  <c r="T7822" i="5"/>
  <c r="U7822" i="5" s="1"/>
  <c r="V7822" i="5"/>
  <c r="S7822" i="5"/>
  <c r="V8015" i="5"/>
  <c r="T8015" i="5"/>
  <c r="U8015" i="5" s="1"/>
  <c r="S8015" i="5"/>
  <c r="V8045" i="5"/>
  <c r="S8045" i="5"/>
  <c r="T8045" i="5"/>
  <c r="U8045" i="5" s="1"/>
  <c r="V3107" i="5"/>
  <c r="T3107" i="5"/>
  <c r="U3107" i="5" s="1"/>
  <c r="S3107" i="5"/>
  <c r="V2616" i="5"/>
  <c r="T2616" i="5"/>
  <c r="U2616" i="5" s="1"/>
  <c r="S2616" i="5"/>
  <c r="S2402" i="5"/>
  <c r="T2402" i="5"/>
  <c r="U2402" i="5" s="1"/>
  <c r="V2402" i="5"/>
  <c r="V4141" i="5"/>
  <c r="T4141" i="5"/>
  <c r="U4141" i="5" s="1"/>
  <c r="S4141" i="5"/>
  <c r="V4221" i="5"/>
  <c r="T4221" i="5"/>
  <c r="U4221" i="5" s="1"/>
  <c r="S4221" i="5"/>
  <c r="V4999" i="5"/>
  <c r="T4999" i="5"/>
  <c r="U4999" i="5" s="1"/>
  <c r="S4999" i="5"/>
  <c r="T5034" i="5"/>
  <c r="U5034" i="5" s="1"/>
  <c r="V5034" i="5"/>
  <c r="S5034" i="5"/>
  <c r="T4589" i="5"/>
  <c r="U4589" i="5" s="1"/>
  <c r="V5483" i="5"/>
  <c r="T5483" i="5"/>
  <c r="U5483" i="5" s="1"/>
  <c r="S5483" i="5"/>
  <c r="V5408" i="5"/>
  <c r="V5448" i="5"/>
  <c r="T5448" i="5"/>
  <c r="U5448" i="5" s="1"/>
  <c r="S5448" i="5"/>
  <c r="V5793" i="5"/>
  <c r="T5793" i="5"/>
  <c r="U5793" i="5" s="1"/>
  <c r="S5793" i="5"/>
  <c r="T5981" i="5"/>
  <c r="U5981" i="5" s="1"/>
  <c r="S5981" i="5"/>
  <c r="V5981" i="5"/>
  <c r="V6073" i="5"/>
  <c r="S6073" i="5"/>
  <c r="T6073" i="5"/>
  <c r="U6073" i="5" s="1"/>
  <c r="V6085" i="5"/>
  <c r="T6085" i="5"/>
  <c r="U6085" i="5" s="1"/>
  <c r="S6085" i="5"/>
  <c r="V6178" i="5"/>
  <c r="T6178" i="5"/>
  <c r="U6178" i="5" s="1"/>
  <c r="S6178" i="5"/>
  <c r="V6297" i="5"/>
  <c r="S6297" i="5"/>
  <c r="T6297" i="5"/>
  <c r="U6297" i="5" s="1"/>
  <c r="V6766" i="5"/>
  <c r="V7024" i="5"/>
  <c r="T7024" i="5"/>
  <c r="U7024" i="5" s="1"/>
  <c r="S7024" i="5"/>
  <c r="S6985" i="5"/>
  <c r="V6985" i="5"/>
  <c r="T6985" i="5"/>
  <c r="U6985" i="5" s="1"/>
  <c r="S7583" i="5"/>
  <c r="V7583" i="5"/>
  <c r="T7583" i="5"/>
  <c r="U7583" i="5" s="1"/>
  <c r="V7795" i="5"/>
  <c r="T7795" i="5"/>
  <c r="U7795" i="5" s="1"/>
  <c r="S7795" i="5"/>
  <c r="V7959" i="5"/>
  <c r="V2599" i="5"/>
  <c r="T2599" i="5"/>
  <c r="U2599" i="5" s="1"/>
  <c r="S2599" i="5"/>
  <c r="T2866" i="5"/>
  <c r="U2866" i="5" s="1"/>
  <c r="S2866" i="5"/>
  <c r="V2866" i="5"/>
  <c r="V3179" i="5"/>
  <c r="T3179" i="5"/>
  <c r="U3179" i="5" s="1"/>
  <c r="S3179" i="5"/>
  <c r="V2623" i="5"/>
  <c r="T2623" i="5"/>
  <c r="U2623" i="5" s="1"/>
  <c r="S2623" i="5"/>
  <c r="V3239" i="5"/>
  <c r="S3239" i="5"/>
  <c r="T3239" i="5"/>
  <c r="U3239" i="5" s="1"/>
  <c r="T3252" i="5"/>
  <c r="U3252" i="5" s="1"/>
  <c r="S3252" i="5"/>
  <c r="V3252" i="5"/>
  <c r="T3203" i="5"/>
  <c r="U3203" i="5" s="1"/>
  <c r="S4222" i="5"/>
  <c r="V4768" i="5"/>
  <c r="S4768" i="5"/>
  <c r="T4768" i="5"/>
  <c r="U4768" i="5" s="1"/>
  <c r="V4523" i="5"/>
  <c r="T5399" i="5"/>
  <c r="U5399" i="5" s="1"/>
  <c r="S6015" i="5"/>
  <c r="V6015" i="5"/>
  <c r="T6015" i="5"/>
  <c r="U6015" i="5" s="1"/>
  <c r="V6093" i="5"/>
  <c r="S6583" i="5"/>
  <c r="T6583" i="5"/>
  <c r="U6583" i="5" s="1"/>
  <c r="V6583" i="5"/>
  <c r="V6723" i="5"/>
  <c r="T6723" i="5"/>
  <c r="U6723" i="5" s="1"/>
  <c r="S6723" i="5"/>
  <c r="V6747" i="5"/>
  <c r="T6747" i="5"/>
  <c r="U6747" i="5" s="1"/>
  <c r="S6747" i="5"/>
  <c r="T7088" i="5"/>
  <c r="U7088" i="5" s="1"/>
  <c r="S7088" i="5"/>
  <c r="V7088" i="5"/>
  <c r="T7028" i="5"/>
  <c r="U7028" i="5" s="1"/>
  <c r="V7028" i="5"/>
  <c r="S7028" i="5"/>
  <c r="T7246" i="5"/>
  <c r="U7246" i="5" s="1"/>
  <c r="V7256" i="5"/>
  <c r="S7874" i="5"/>
  <c r="V7874" i="5"/>
  <c r="T7874" i="5"/>
  <c r="U7874" i="5" s="1"/>
  <c r="T8025" i="5"/>
  <c r="U8025" i="5" s="1"/>
  <c r="V8025" i="5"/>
  <c r="S8025" i="5"/>
  <c r="V2230" i="5"/>
  <c r="T2230" i="5"/>
  <c r="U2230" i="5" s="1"/>
  <c r="S2230" i="5"/>
  <c r="V3167" i="5"/>
  <c r="T3167" i="5"/>
  <c r="U3167" i="5" s="1"/>
  <c r="S3167" i="5"/>
  <c r="T3493" i="5"/>
  <c r="U3493" i="5" s="1"/>
  <c r="V3728" i="5"/>
  <c r="T3728" i="5"/>
  <c r="U3728" i="5" s="1"/>
  <c r="S3728" i="5"/>
  <c r="V3730" i="5"/>
  <c r="T3730" i="5"/>
  <c r="U3730" i="5" s="1"/>
  <c r="S3730" i="5"/>
  <c r="V3542" i="5"/>
  <c r="T3542" i="5"/>
  <c r="U3542" i="5" s="1"/>
  <c r="S3542" i="5"/>
  <c r="S3583" i="5"/>
  <c r="T3920" i="5"/>
  <c r="U3920" i="5" s="1"/>
  <c r="S3920" i="5"/>
  <c r="V3920" i="5"/>
  <c r="T4161" i="5"/>
  <c r="U4161" i="5" s="1"/>
  <c r="S4045" i="5"/>
  <c r="V5066" i="5"/>
  <c r="T5066" i="5"/>
  <c r="U5066" i="5" s="1"/>
  <c r="S5066" i="5"/>
  <c r="V5112" i="5"/>
  <c r="T5112" i="5"/>
  <c r="U5112" i="5" s="1"/>
  <c r="S5112" i="5"/>
  <c r="S6027" i="5"/>
  <c r="T6027" i="5"/>
  <c r="U6027" i="5" s="1"/>
  <c r="V6027" i="5"/>
  <c r="V6023" i="5"/>
  <c r="V6562" i="5"/>
  <c r="T6562" i="5"/>
  <c r="U6562" i="5" s="1"/>
  <c r="S6562" i="5"/>
  <c r="V7894" i="5"/>
  <c r="T7894" i="5"/>
  <c r="U7894" i="5" s="1"/>
  <c r="S7894" i="5"/>
  <c r="S1731" i="5"/>
  <c r="S1696" i="5"/>
  <c r="S1498" i="5"/>
  <c r="V2908" i="5"/>
  <c r="V2586" i="5"/>
  <c r="T2586" i="5"/>
  <c r="U2586" i="5" s="1"/>
  <c r="S2586" i="5"/>
  <c r="T2980" i="5"/>
  <c r="U2980" i="5" s="1"/>
  <c r="S2980" i="5"/>
  <c r="V2980" i="5"/>
  <c r="T3348" i="5"/>
  <c r="U3348" i="5" s="1"/>
  <c r="V3348" i="5"/>
  <c r="S3348" i="5"/>
  <c r="V3638" i="5"/>
  <c r="T3638" i="5"/>
  <c r="U3638" i="5" s="1"/>
  <c r="S3638" i="5"/>
  <c r="V3739" i="5"/>
  <c r="T3739" i="5"/>
  <c r="U3739" i="5" s="1"/>
  <c r="S3739" i="5"/>
  <c r="V3379" i="5"/>
  <c r="S3379" i="5"/>
  <c r="T3379" i="5"/>
  <c r="U3379" i="5" s="1"/>
  <c r="V4345" i="5"/>
  <c r="T4345" i="5"/>
  <c r="U4345" i="5" s="1"/>
  <c r="S4345" i="5"/>
  <c r="T4677" i="5"/>
  <c r="U4677" i="5" s="1"/>
  <c r="S4677" i="5"/>
  <c r="V4677" i="5"/>
  <c r="V4948" i="5"/>
  <c r="S4948" i="5"/>
  <c r="T4948" i="5"/>
  <c r="U4948" i="5" s="1"/>
  <c r="T5528" i="5"/>
  <c r="U5528" i="5" s="1"/>
  <c r="V5528" i="5"/>
  <c r="S5528" i="5"/>
  <c r="V6063" i="5"/>
  <c r="T6459" i="5"/>
  <c r="U6459" i="5" s="1"/>
  <c r="V6459" i="5"/>
  <c r="S6459" i="5"/>
  <c r="V6872" i="5"/>
  <c r="S6872" i="5"/>
  <c r="T6872" i="5"/>
  <c r="U6872" i="5" s="1"/>
  <c r="V6916" i="5"/>
  <c r="T6916" i="5"/>
  <c r="U6916" i="5" s="1"/>
  <c r="S6916" i="5"/>
  <c r="T7082" i="5"/>
  <c r="U7082" i="5" s="1"/>
  <c r="V7082" i="5"/>
  <c r="S7082" i="5"/>
  <c r="V7074" i="5"/>
  <c r="T7367" i="5"/>
  <c r="U7367" i="5" s="1"/>
  <c r="V7367" i="5"/>
  <c r="S7367" i="5"/>
  <c r="V7425" i="5"/>
  <c r="T7425" i="5"/>
  <c r="U7425" i="5" s="1"/>
  <c r="S7425" i="5"/>
  <c r="V7536" i="5"/>
  <c r="T7536" i="5"/>
  <c r="U7536" i="5" s="1"/>
  <c r="S7536" i="5"/>
  <c r="T7754" i="5"/>
  <c r="U7754" i="5" s="1"/>
  <c r="V7754" i="5"/>
  <c r="S7754" i="5"/>
  <c r="V7855" i="5"/>
  <c r="V2302" i="5"/>
  <c r="T2302" i="5"/>
  <c r="U2302" i="5" s="1"/>
  <c r="S2302" i="5"/>
  <c r="S3590" i="5"/>
  <c r="V3590" i="5"/>
  <c r="T3590" i="5"/>
  <c r="U3590" i="5" s="1"/>
  <c r="V4633" i="5"/>
  <c r="S4633" i="5"/>
  <c r="T4633" i="5"/>
  <c r="U4633" i="5" s="1"/>
  <c r="S3942" i="5"/>
  <c r="V3942" i="5"/>
  <c r="T3942" i="5"/>
  <c r="U3942" i="5" s="1"/>
  <c r="V4022" i="5"/>
  <c r="T4022" i="5"/>
  <c r="U4022" i="5" s="1"/>
  <c r="S4022" i="5"/>
  <c r="V4121" i="5"/>
  <c r="T4121" i="5"/>
  <c r="U4121" i="5" s="1"/>
  <c r="S4121" i="5"/>
  <c r="V4087" i="5"/>
  <c r="T4087" i="5"/>
  <c r="U4087" i="5" s="1"/>
  <c r="S4087" i="5"/>
  <c r="V3652" i="5"/>
  <c r="T3652" i="5"/>
  <c r="U3652" i="5" s="1"/>
  <c r="S3652" i="5"/>
  <c r="T4344" i="5"/>
  <c r="U4344" i="5" s="1"/>
  <c r="S4344" i="5"/>
  <c r="V4344" i="5"/>
  <c r="T6131" i="5"/>
  <c r="U6131" i="5" s="1"/>
  <c r="V6687" i="5"/>
  <c r="T6687" i="5"/>
  <c r="U6687" i="5" s="1"/>
  <c r="S6687" i="5"/>
  <c r="T6834" i="5"/>
  <c r="U6834" i="5" s="1"/>
  <c r="S6834" i="5"/>
  <c r="V6834" i="5"/>
  <c r="T6930" i="5"/>
  <c r="U6930" i="5" s="1"/>
  <c r="V7081" i="5"/>
  <c r="T7081" i="5"/>
  <c r="U7081" i="5" s="1"/>
  <c r="S7081" i="5"/>
  <c r="T7197" i="5"/>
  <c r="U7197" i="5" s="1"/>
  <c r="V7197" i="5"/>
  <c r="S7197" i="5"/>
  <c r="T7267" i="5"/>
  <c r="U7267" i="5" s="1"/>
  <c r="V7298" i="5"/>
  <c r="V2683" i="5"/>
  <c r="T2683" i="5"/>
  <c r="U2683" i="5" s="1"/>
  <c r="S2683" i="5"/>
  <c r="V2391" i="5"/>
  <c r="T2391" i="5"/>
  <c r="U2391" i="5" s="1"/>
  <c r="S2391" i="5"/>
  <c r="V2767" i="5"/>
  <c r="T2767" i="5"/>
  <c r="U2767" i="5" s="1"/>
  <c r="S2767" i="5"/>
  <c r="S2360" i="5"/>
  <c r="T2360" i="5"/>
  <c r="U2360" i="5" s="1"/>
  <c r="V2360" i="5"/>
  <c r="S2792" i="5"/>
  <c r="T2792" i="5"/>
  <c r="U2792" i="5" s="1"/>
  <c r="V2792" i="5"/>
  <c r="T3172" i="5"/>
  <c r="U3172" i="5" s="1"/>
  <c r="S3172" i="5"/>
  <c r="V3172" i="5"/>
  <c r="V3072" i="5"/>
  <c r="T3072" i="5"/>
  <c r="U3072" i="5" s="1"/>
  <c r="S3072" i="5"/>
  <c r="T3420" i="5"/>
  <c r="U3420" i="5" s="1"/>
  <c r="V3420" i="5"/>
  <c r="S3420" i="5"/>
  <c r="V4037" i="5"/>
  <c r="T4037" i="5"/>
  <c r="U4037" i="5" s="1"/>
  <c r="S4037" i="5"/>
  <c r="S3811" i="5"/>
  <c r="S4051" i="5"/>
  <c r="V4769" i="5"/>
  <c r="T4769" i="5"/>
  <c r="U4769" i="5" s="1"/>
  <c r="S4769" i="5"/>
  <c r="T4626" i="5"/>
  <c r="U4626" i="5" s="1"/>
  <c r="V4626" i="5"/>
  <c r="S4626" i="5"/>
  <c r="T4719" i="5"/>
  <c r="U4719" i="5" s="1"/>
  <c r="S4719" i="5"/>
  <c r="V4719" i="5"/>
  <c r="V4871" i="5"/>
  <c r="T4871" i="5"/>
  <c r="U4871" i="5" s="1"/>
  <c r="S4871" i="5"/>
  <c r="V5376" i="5"/>
  <c r="T5376" i="5"/>
  <c r="U5376" i="5" s="1"/>
  <c r="S5376" i="5"/>
  <c r="S5339" i="5"/>
  <c r="V6035" i="5"/>
  <c r="T6035" i="5"/>
  <c r="U6035" i="5" s="1"/>
  <c r="S6035" i="5"/>
  <c r="V6645" i="5"/>
  <c r="T6645" i="5"/>
  <c r="U6645" i="5" s="1"/>
  <c r="S6645" i="5"/>
  <c r="S6760" i="5"/>
  <c r="V6760" i="5"/>
  <c r="T6760" i="5"/>
  <c r="U6760" i="5" s="1"/>
  <c r="V6952" i="5"/>
  <c r="T6952" i="5"/>
  <c r="U6952" i="5" s="1"/>
  <c r="S6952" i="5"/>
  <c r="T7376" i="5"/>
  <c r="U7376" i="5" s="1"/>
  <c r="V7376" i="5"/>
  <c r="S7376" i="5"/>
  <c r="S7116" i="5"/>
  <c r="T7633" i="5"/>
  <c r="U7633" i="5" s="1"/>
  <c r="V7633" i="5"/>
  <c r="S7633" i="5"/>
  <c r="S7672" i="5"/>
  <c r="V7672" i="5"/>
  <c r="T7672" i="5"/>
  <c r="U7672" i="5" s="1"/>
  <c r="V8021" i="5"/>
  <c r="T8021" i="5"/>
  <c r="U8021" i="5" s="1"/>
  <c r="S8021" i="5"/>
  <c r="S3349" i="5"/>
  <c r="S4469" i="5"/>
  <c r="S4582" i="5"/>
  <c r="S5574" i="5"/>
  <c r="V6660" i="5"/>
  <c r="S6829" i="5"/>
  <c r="V7032" i="5"/>
  <c r="S7931" i="5"/>
  <c r="S3696" i="5"/>
  <c r="T4382" i="5"/>
  <c r="U4382" i="5" s="1"/>
  <c r="S4825" i="5"/>
  <c r="V5068" i="5"/>
  <c r="T5604" i="5"/>
  <c r="U5604" i="5" s="1"/>
  <c r="V6509" i="5"/>
  <c r="S7255" i="5"/>
  <c r="T7628" i="5"/>
  <c r="U7628" i="5" s="1"/>
  <c r="S3499" i="5"/>
  <c r="S4149" i="5"/>
  <c r="S4290" i="5"/>
  <c r="S4731" i="5"/>
  <c r="T5231" i="5"/>
  <c r="U5231" i="5" s="1"/>
  <c r="S5385" i="5"/>
  <c r="S5909" i="5"/>
  <c r="S6293" i="5"/>
  <c r="S6352" i="5"/>
  <c r="S7003" i="5"/>
  <c r="T3380" i="5"/>
  <c r="U3380" i="5" s="1"/>
  <c r="S3935" i="5"/>
  <c r="S4656" i="5"/>
  <c r="S5189" i="5"/>
  <c r="S5445" i="5"/>
  <c r="S6018" i="5"/>
  <c r="V6180" i="5"/>
  <c r="S6638" i="5"/>
  <c r="S7582" i="5"/>
  <c r="S4251" i="5"/>
  <c r="S4236" i="5"/>
  <c r="S4989" i="5"/>
  <c r="V5178" i="5"/>
  <c r="S6020" i="5"/>
  <c r="S6030" i="5"/>
  <c r="T6116" i="5"/>
  <c r="U6116" i="5" s="1"/>
  <c r="S6691" i="5"/>
  <c r="S7211" i="5"/>
  <c r="T7416" i="5"/>
  <c r="U7416" i="5" s="1"/>
  <c r="S7785" i="5"/>
  <c r="S7990" i="5"/>
  <c r="S3848" i="5"/>
  <c r="S3948" i="5"/>
  <c r="T4888" i="5"/>
  <c r="U4888" i="5" s="1"/>
  <c r="T4681" i="5"/>
  <c r="U4681" i="5" s="1"/>
  <c r="S5397" i="5"/>
  <c r="S5757" i="5"/>
  <c r="S6219" i="5"/>
  <c r="V6438" i="5"/>
  <c r="V7010" i="5"/>
  <c r="T8047" i="5"/>
  <c r="U8047" i="5" s="1"/>
  <c r="V3482" i="5"/>
  <c r="S4063" i="5"/>
  <c r="S4399" i="5"/>
  <c r="T4691" i="5"/>
  <c r="U4691" i="5" s="1"/>
  <c r="S5147" i="5"/>
  <c r="T5660" i="5"/>
  <c r="U5660" i="5" s="1"/>
  <c r="S6148" i="5"/>
  <c r="S6675" i="5"/>
  <c r="S4138" i="5"/>
  <c r="S4390" i="5"/>
  <c r="S4627" i="5"/>
  <c r="T4798" i="5"/>
  <c r="U4798" i="5" s="1"/>
  <c r="S5567" i="5"/>
  <c r="S5447" i="5"/>
  <c r="S5766" i="5"/>
  <c r="S5985" i="5"/>
  <c r="T6372" i="5"/>
  <c r="U6372" i="5" s="1"/>
  <c r="S6840" i="5"/>
  <c r="S7077" i="5"/>
  <c r="S7910" i="5"/>
  <c r="T3008" i="5"/>
  <c r="U3008" i="5" s="1"/>
  <c r="S3791" i="5"/>
  <c r="S4260" i="5"/>
  <c r="T4637" i="5"/>
  <c r="U4637" i="5" s="1"/>
  <c r="V5050" i="5"/>
  <c r="S5999" i="5"/>
  <c r="S6348" i="5"/>
  <c r="T6140" i="5"/>
  <c r="U6140" i="5" s="1"/>
  <c r="S6707" i="5"/>
  <c r="V7161" i="5"/>
  <c r="S7529" i="5"/>
  <c r="T7810" i="5"/>
  <c r="U7810" i="5" s="1"/>
  <c r="S3248" i="5"/>
  <c r="T4355" i="5"/>
  <c r="U4355" i="5" s="1"/>
  <c r="S4137" i="5"/>
  <c r="S4486" i="5"/>
  <c r="S4906" i="5"/>
  <c r="S5709" i="5"/>
  <c r="S5778" i="5"/>
  <c r="T6796" i="5"/>
  <c r="U6796" i="5" s="1"/>
  <c r="S7576" i="5"/>
  <c r="S3764" i="5"/>
  <c r="S3959" i="5"/>
  <c r="S4386" i="5"/>
  <c r="T4373" i="5"/>
  <c r="U4373" i="5" s="1"/>
  <c r="V5036" i="5"/>
  <c r="T5429" i="5"/>
  <c r="U5429" i="5" s="1"/>
  <c r="S5682" i="5"/>
  <c r="T5774" i="5"/>
  <c r="U5774" i="5" s="1"/>
  <c r="S6228" i="5"/>
  <c r="V7022" i="5"/>
  <c r="V7720" i="5"/>
  <c r="T8059" i="5"/>
  <c r="U8059" i="5" s="1"/>
  <c r="T3559" i="5"/>
  <c r="U3559" i="5" s="1"/>
  <c r="S3930" i="5"/>
  <c r="S4552" i="5"/>
  <c r="T4583" i="5"/>
  <c r="U4583" i="5" s="1"/>
  <c r="T4799" i="5"/>
  <c r="U4799" i="5" s="1"/>
  <c r="S5649" i="5"/>
  <c r="S5702" i="5"/>
  <c r="S6250" i="5"/>
  <c r="S6680" i="5"/>
  <c r="S6892" i="5"/>
  <c r="S7212" i="5"/>
  <c r="S7247" i="5"/>
  <c r="S7899" i="5"/>
  <c r="T127" i="5"/>
  <c r="U127" i="5" s="1"/>
  <c r="V127" i="5"/>
  <c r="S127" i="5"/>
  <c r="V1279" i="5"/>
  <c r="T1279" i="5"/>
  <c r="U1279" i="5" s="1"/>
  <c r="S1279" i="5"/>
  <c r="V1008" i="5"/>
  <c r="T1008" i="5"/>
  <c r="U1008" i="5" s="1"/>
  <c r="S1008" i="5"/>
  <c r="S1762" i="5"/>
  <c r="T1762" i="5"/>
  <c r="U1762" i="5" s="1"/>
  <c r="V1762" i="5"/>
  <c r="T1135" i="5"/>
  <c r="U1135" i="5" s="1"/>
  <c r="V1135" i="5"/>
  <c r="S1135" i="5"/>
  <c r="T565" i="5"/>
  <c r="U565" i="5" s="1"/>
  <c r="S565" i="5"/>
  <c r="V565" i="5"/>
  <c r="V125" i="5"/>
  <c r="T125" i="5"/>
  <c r="U125" i="5" s="1"/>
  <c r="S125" i="5"/>
  <c r="V419" i="5"/>
  <c r="S419" i="5"/>
  <c r="T419" i="5"/>
  <c r="U419" i="5" s="1"/>
  <c r="V614" i="5"/>
  <c r="S614" i="5"/>
  <c r="T614" i="5"/>
  <c r="U614" i="5" s="1"/>
  <c r="T469" i="5"/>
  <c r="U469" i="5" s="1"/>
  <c r="S469" i="5"/>
  <c r="V469" i="5"/>
  <c r="T739" i="5"/>
  <c r="U739" i="5" s="1"/>
  <c r="S739" i="5"/>
  <c r="V739" i="5"/>
  <c r="V2229" i="5"/>
  <c r="T2229" i="5"/>
  <c r="U2229" i="5" s="1"/>
  <c r="S2229" i="5"/>
  <c r="V1830" i="5"/>
  <c r="S1830" i="5"/>
  <c r="T1830" i="5"/>
  <c r="U1830" i="5" s="1"/>
  <c r="V2703" i="5"/>
  <c r="S2703" i="5"/>
  <c r="T2703" i="5"/>
  <c r="U2703" i="5" s="1"/>
  <c r="V2949" i="5"/>
  <c r="T2949" i="5"/>
  <c r="U2949" i="5" s="1"/>
  <c r="S2949" i="5"/>
  <c r="V2646" i="5"/>
  <c r="T2646" i="5"/>
  <c r="U2646" i="5" s="1"/>
  <c r="S2646" i="5"/>
  <c r="V2026" i="5"/>
  <c r="T2026" i="5"/>
  <c r="U2026" i="5" s="1"/>
  <c r="S2026" i="5"/>
  <c r="V446" i="5"/>
  <c r="T446" i="5"/>
  <c r="U446" i="5" s="1"/>
  <c r="S446" i="5"/>
  <c r="V272" i="5"/>
  <c r="T272" i="5"/>
  <c r="U272" i="5" s="1"/>
  <c r="S272" i="5"/>
  <c r="V335" i="5"/>
  <c r="T335" i="5"/>
  <c r="U335" i="5" s="1"/>
  <c r="S335" i="5"/>
  <c r="S341" i="5"/>
  <c r="V49" i="5"/>
  <c r="V840" i="5"/>
  <c r="T840" i="5"/>
  <c r="U840" i="5" s="1"/>
  <c r="S840" i="5"/>
  <c r="V1482" i="5"/>
  <c r="T1482" i="5"/>
  <c r="U1482" i="5" s="1"/>
  <c r="S1482" i="5"/>
  <c r="V428" i="5"/>
  <c r="T428" i="5"/>
  <c r="U428" i="5" s="1"/>
  <c r="S428" i="5"/>
  <c r="V743" i="5"/>
  <c r="T743" i="5"/>
  <c r="U743" i="5" s="1"/>
  <c r="S743" i="5"/>
  <c r="T280" i="5"/>
  <c r="U280" i="5" s="1"/>
  <c r="S280" i="5"/>
  <c r="V280" i="5"/>
  <c r="V1294" i="5"/>
  <c r="T1294" i="5"/>
  <c r="U1294" i="5" s="1"/>
  <c r="S1294" i="5"/>
  <c r="V1029" i="5"/>
  <c r="T1029" i="5"/>
  <c r="U1029" i="5" s="1"/>
  <c r="S1029" i="5"/>
  <c r="V2220" i="5"/>
  <c r="S2220" i="5"/>
  <c r="T2220" i="5"/>
  <c r="U2220" i="5" s="1"/>
  <c r="S1048" i="5"/>
  <c r="V1048" i="5"/>
  <c r="T1048" i="5"/>
  <c r="U1048" i="5" s="1"/>
  <c r="T1972" i="5"/>
  <c r="U1972" i="5" s="1"/>
  <c r="S1972" i="5"/>
  <c r="V1972" i="5"/>
  <c r="T558" i="5"/>
  <c r="U558" i="5" s="1"/>
  <c r="V558" i="5"/>
  <c r="S558" i="5"/>
  <c r="T85" i="5"/>
  <c r="U85" i="5" s="1"/>
  <c r="V85" i="5"/>
  <c r="S85" i="5"/>
  <c r="V1212" i="5"/>
  <c r="S1212" i="5"/>
  <c r="T1212" i="5"/>
  <c r="U1212" i="5" s="1"/>
  <c r="V1569" i="5"/>
  <c r="S1569" i="5"/>
  <c r="T1569" i="5"/>
  <c r="U1569" i="5" s="1"/>
  <c r="T505" i="5"/>
  <c r="U505" i="5" s="1"/>
  <c r="S505" i="5"/>
  <c r="V505" i="5"/>
  <c r="V1312" i="5"/>
  <c r="T1312" i="5"/>
  <c r="U1312" i="5" s="1"/>
  <c r="S1312" i="5"/>
  <c r="V1863" i="5"/>
  <c r="T1863" i="5"/>
  <c r="U1863" i="5" s="1"/>
  <c r="S1863" i="5"/>
  <c r="V1977" i="5"/>
  <c r="T1977" i="5"/>
  <c r="U1977" i="5" s="1"/>
  <c r="S1977" i="5"/>
  <c r="T2087" i="5"/>
  <c r="U2087" i="5" s="1"/>
  <c r="V2087" i="5"/>
  <c r="S2087" i="5"/>
  <c r="V2493" i="5"/>
  <c r="S2493" i="5"/>
  <c r="T2493" i="5"/>
  <c r="U2493" i="5" s="1"/>
  <c r="V2909" i="5"/>
  <c r="S2909" i="5"/>
  <c r="T2909" i="5"/>
  <c r="U2909" i="5" s="1"/>
  <c r="V791" i="5"/>
  <c r="T791" i="5"/>
  <c r="U791" i="5" s="1"/>
  <c r="S791" i="5"/>
  <c r="T28" i="5"/>
  <c r="U28" i="5" s="1"/>
  <c r="V28" i="5"/>
  <c r="S28" i="5"/>
  <c r="V1323" i="5"/>
  <c r="T1323" i="5"/>
  <c r="U1323" i="5" s="1"/>
  <c r="S1323" i="5"/>
  <c r="V1020" i="5"/>
  <c r="T1020" i="5"/>
  <c r="U1020" i="5" s="1"/>
  <c r="S1020" i="5"/>
  <c r="T1047" i="5"/>
  <c r="U1047" i="5" s="1"/>
  <c r="V1422" i="5"/>
  <c r="T1422" i="5"/>
  <c r="U1422" i="5" s="1"/>
  <c r="S1422" i="5"/>
  <c r="V2008" i="5"/>
  <c r="T2008" i="5"/>
  <c r="U2008" i="5" s="1"/>
  <c r="S2008" i="5"/>
  <c r="T1771" i="5"/>
  <c r="U1771" i="5" s="1"/>
  <c r="V2903" i="5"/>
  <c r="S2903" i="5"/>
  <c r="T2903" i="5"/>
  <c r="U2903" i="5" s="1"/>
  <c r="S2069" i="5"/>
  <c r="V1956" i="5"/>
  <c r="T1956" i="5"/>
  <c r="U1956" i="5" s="1"/>
  <c r="S1956" i="5"/>
  <c r="V2854" i="5"/>
  <c r="V80" i="5"/>
  <c r="T80" i="5"/>
  <c r="U80" i="5" s="1"/>
  <c r="S80" i="5"/>
  <c r="V179" i="5"/>
  <c r="T179" i="5"/>
  <c r="U179" i="5" s="1"/>
  <c r="S179" i="5"/>
  <c r="V767" i="5"/>
  <c r="T767" i="5"/>
  <c r="U767" i="5" s="1"/>
  <c r="S767" i="5"/>
  <c r="S371" i="5"/>
  <c r="T697" i="5"/>
  <c r="U697" i="5" s="1"/>
  <c r="S697" i="5"/>
  <c r="V697" i="5"/>
  <c r="S1738" i="5"/>
  <c r="T1738" i="5"/>
  <c r="U1738" i="5" s="1"/>
  <c r="V1738" i="5"/>
  <c r="V2538" i="5"/>
  <c r="S2538" i="5"/>
  <c r="T2538" i="5"/>
  <c r="U2538" i="5" s="1"/>
  <c r="T202" i="5"/>
  <c r="U202" i="5" s="1"/>
  <c r="V202" i="5"/>
  <c r="S202" i="5"/>
  <c r="V357" i="5"/>
  <c r="T357" i="5"/>
  <c r="U357" i="5" s="1"/>
  <c r="S357" i="5"/>
  <c r="V266" i="5"/>
  <c r="S266" i="5"/>
  <c r="T266" i="5"/>
  <c r="U266" i="5" s="1"/>
  <c r="T631" i="5"/>
  <c r="U631" i="5" s="1"/>
  <c r="S631" i="5"/>
  <c r="V631" i="5"/>
  <c r="V870" i="5"/>
  <c r="T870" i="5"/>
  <c r="U870" i="5" s="1"/>
  <c r="S870" i="5"/>
  <c r="V850" i="5"/>
  <c r="T850" i="5"/>
  <c r="U850" i="5" s="1"/>
  <c r="S850" i="5"/>
  <c r="V1515" i="5"/>
  <c r="S1515" i="5"/>
  <c r="T1515" i="5"/>
  <c r="U1515" i="5" s="1"/>
  <c r="T2029" i="5"/>
  <c r="U2029" i="5" s="1"/>
  <c r="S2029" i="5"/>
  <c r="V2029" i="5"/>
  <c r="T2293" i="5"/>
  <c r="U2293" i="5" s="1"/>
  <c r="V2293" i="5"/>
  <c r="S2293" i="5"/>
  <c r="T2385" i="5"/>
  <c r="U2385" i="5" s="1"/>
  <c r="S2449" i="5"/>
  <c r="V107" i="5"/>
  <c r="S107" i="5"/>
  <c r="T107" i="5"/>
  <c r="U107" i="5" s="1"/>
  <c r="T46" i="5"/>
  <c r="U46" i="5" s="1"/>
  <c r="S46" i="5"/>
  <c r="V46" i="5"/>
  <c r="V1041" i="5"/>
  <c r="S1041" i="5"/>
  <c r="T1041" i="5"/>
  <c r="U1041" i="5" s="1"/>
  <c r="S249" i="5"/>
  <c r="V249" i="5"/>
  <c r="T249" i="5"/>
  <c r="U249" i="5" s="1"/>
  <c r="S363" i="5"/>
  <c r="V1386" i="5"/>
  <c r="T1386" i="5"/>
  <c r="U1386" i="5" s="1"/>
  <c r="S1386" i="5"/>
  <c r="V2577" i="5"/>
  <c r="T2577" i="5"/>
  <c r="U2577" i="5" s="1"/>
  <c r="S2577" i="5"/>
  <c r="V332" i="5"/>
  <c r="S332" i="5"/>
  <c r="T332" i="5"/>
  <c r="U332" i="5" s="1"/>
  <c r="T595" i="5"/>
  <c r="U595" i="5" s="1"/>
  <c r="S595" i="5"/>
  <c r="V595" i="5"/>
  <c r="T507" i="5"/>
  <c r="U507" i="5" s="1"/>
  <c r="V507" i="5"/>
  <c r="S507" i="5"/>
  <c r="T988" i="5"/>
  <c r="U988" i="5" s="1"/>
  <c r="V988" i="5"/>
  <c r="S988" i="5"/>
  <c r="T564" i="5"/>
  <c r="U564" i="5" s="1"/>
  <c r="S564" i="5"/>
  <c r="V564" i="5"/>
  <c r="V913" i="5"/>
  <c r="T913" i="5"/>
  <c r="U913" i="5" s="1"/>
  <c r="S913" i="5"/>
  <c r="V1611" i="5"/>
  <c r="S1611" i="5"/>
  <c r="T1611" i="5"/>
  <c r="U1611" i="5" s="1"/>
  <c r="V1276" i="5"/>
  <c r="T1276" i="5"/>
  <c r="U1276" i="5" s="1"/>
  <c r="S1276" i="5"/>
  <c r="V1461" i="5"/>
  <c r="T1461" i="5"/>
  <c r="U1461" i="5" s="1"/>
  <c r="S1461" i="5"/>
  <c r="V1579" i="5"/>
  <c r="T1579" i="5"/>
  <c r="U1579" i="5" s="1"/>
  <c r="S1579" i="5"/>
  <c r="V1620" i="5"/>
  <c r="T1620" i="5"/>
  <c r="U1620" i="5" s="1"/>
  <c r="S1620" i="5"/>
  <c r="V2121" i="5"/>
  <c r="S2121" i="5"/>
  <c r="T2121" i="5"/>
  <c r="U2121" i="5" s="1"/>
  <c r="V1447" i="5"/>
  <c r="T1447" i="5"/>
  <c r="U1447" i="5" s="1"/>
  <c r="S1447" i="5"/>
  <c r="V2454" i="5"/>
  <c r="S2454" i="5"/>
  <c r="T2454" i="5"/>
  <c r="U2454" i="5" s="1"/>
  <c r="T1926" i="5"/>
  <c r="U1926" i="5" s="1"/>
  <c r="V1888" i="5"/>
  <c r="T1888" i="5"/>
  <c r="U1888" i="5" s="1"/>
  <c r="S1888" i="5"/>
  <c r="T1678" i="5"/>
  <c r="U1678" i="5" s="1"/>
  <c r="S1678" i="5"/>
  <c r="V1678" i="5"/>
  <c r="V1737" i="5"/>
  <c r="S1737" i="5"/>
  <c r="T1737" i="5"/>
  <c r="U1737" i="5" s="1"/>
  <c r="V629" i="5"/>
  <c r="T629" i="5"/>
  <c r="U629" i="5" s="1"/>
  <c r="S629" i="5"/>
  <c r="T523" i="5"/>
  <c r="U523" i="5" s="1"/>
  <c r="S523" i="5"/>
  <c r="V523" i="5"/>
  <c r="V1389" i="5"/>
  <c r="T1389" i="5"/>
  <c r="U1389" i="5" s="1"/>
  <c r="S1389" i="5"/>
  <c r="S856" i="5"/>
  <c r="V856" i="5"/>
  <c r="T856" i="5"/>
  <c r="U856" i="5" s="1"/>
  <c r="V1327" i="5"/>
  <c r="T1327" i="5"/>
  <c r="U1327" i="5" s="1"/>
  <c r="S1327" i="5"/>
  <c r="S1006" i="5"/>
  <c r="V1006" i="5"/>
  <c r="T1006" i="5"/>
  <c r="U1006" i="5" s="1"/>
  <c r="V2382" i="5"/>
  <c r="S2382" i="5"/>
  <c r="T2382" i="5"/>
  <c r="U2382" i="5" s="1"/>
  <c r="V476" i="5"/>
  <c r="S476" i="5"/>
  <c r="T476" i="5"/>
  <c r="U476" i="5" s="1"/>
  <c r="T693" i="5"/>
  <c r="U693" i="5" s="1"/>
  <c r="S693" i="5"/>
  <c r="V693" i="5"/>
  <c r="V435" i="5"/>
  <c r="T435" i="5"/>
  <c r="U435" i="5" s="1"/>
  <c r="S435" i="5"/>
  <c r="T1099" i="5"/>
  <c r="U1099" i="5" s="1"/>
  <c r="V1099" i="5"/>
  <c r="S1099" i="5"/>
  <c r="V218" i="5"/>
  <c r="T218" i="5"/>
  <c r="U218" i="5" s="1"/>
  <c r="S218" i="5"/>
  <c r="S735" i="5"/>
  <c r="V735" i="5"/>
  <c r="T735" i="5"/>
  <c r="U735" i="5" s="1"/>
  <c r="V1773" i="5"/>
  <c r="T1773" i="5"/>
  <c r="U1773" i="5" s="1"/>
  <c r="S1773" i="5"/>
  <c r="V1683" i="5"/>
  <c r="T1683" i="5"/>
  <c r="U1683" i="5" s="1"/>
  <c r="S1683" i="5"/>
  <c r="T1477" i="5"/>
  <c r="U1477" i="5" s="1"/>
  <c r="V1477" i="5"/>
  <c r="S1477" i="5"/>
  <c r="V1401" i="5"/>
  <c r="T1401" i="5"/>
  <c r="U1401" i="5" s="1"/>
  <c r="S1401" i="5"/>
  <c r="T2141" i="5"/>
  <c r="U2141" i="5" s="1"/>
  <c r="V2141" i="5"/>
  <c r="S2141" i="5"/>
  <c r="V2521" i="5"/>
  <c r="T2521" i="5"/>
  <c r="U2521" i="5" s="1"/>
  <c r="S2521" i="5"/>
  <c r="V1842" i="5"/>
  <c r="T1842" i="5"/>
  <c r="U1842" i="5" s="1"/>
  <c r="S1842" i="5"/>
  <c r="V2548" i="5"/>
  <c r="T2548" i="5"/>
  <c r="U2548" i="5" s="1"/>
  <c r="S2548" i="5"/>
  <c r="S2294" i="5"/>
  <c r="T2294" i="5"/>
  <c r="U2294" i="5" s="1"/>
  <c r="V2294" i="5"/>
  <c r="T3230" i="5"/>
  <c r="U3230" i="5" s="1"/>
  <c r="S3230" i="5"/>
  <c r="V3230" i="5"/>
  <c r="V3662" i="5"/>
  <c r="T3662" i="5"/>
  <c r="U3662" i="5" s="1"/>
  <c r="S3662" i="5"/>
  <c r="V3817" i="5"/>
  <c r="T3817" i="5"/>
  <c r="U3817" i="5" s="1"/>
  <c r="S3817" i="5"/>
  <c r="V4052" i="5"/>
  <c r="T4052" i="5"/>
  <c r="U4052" i="5" s="1"/>
  <c r="S4052" i="5"/>
  <c r="V4378" i="5"/>
  <c r="T4378" i="5"/>
  <c r="U4378" i="5" s="1"/>
  <c r="S4378" i="5"/>
  <c r="V4561" i="5"/>
  <c r="T4561" i="5"/>
  <c r="U4561" i="5" s="1"/>
  <c r="S4561" i="5"/>
  <c r="V4951" i="5"/>
  <c r="S4951" i="5"/>
  <c r="T4951" i="5"/>
  <c r="U4951" i="5" s="1"/>
  <c r="T5438" i="5"/>
  <c r="U5438" i="5" s="1"/>
  <c r="S5438" i="5"/>
  <c r="V5438" i="5"/>
  <c r="T5643" i="5"/>
  <c r="U5643" i="5" s="1"/>
  <c r="V6077" i="5"/>
  <c r="T6077" i="5"/>
  <c r="U6077" i="5" s="1"/>
  <c r="S6077" i="5"/>
  <c r="V6622" i="5"/>
  <c r="S6622" i="5"/>
  <c r="T6622" i="5"/>
  <c r="U6622" i="5" s="1"/>
  <c r="V6627" i="5"/>
  <c r="T6627" i="5"/>
  <c r="U6627" i="5" s="1"/>
  <c r="S6627" i="5"/>
  <c r="V6573" i="5"/>
  <c r="T6573" i="5"/>
  <c r="U6573" i="5" s="1"/>
  <c r="S6573" i="5"/>
  <c r="S6774" i="5"/>
  <c r="T7579" i="5"/>
  <c r="U7579" i="5" s="1"/>
  <c r="S7579" i="5"/>
  <c r="V7579" i="5"/>
  <c r="V7761" i="5"/>
  <c r="T7761" i="5"/>
  <c r="U7761" i="5" s="1"/>
  <c r="S7761" i="5"/>
  <c r="S7813" i="5"/>
  <c r="V7813" i="5"/>
  <c r="T7813" i="5"/>
  <c r="U7813" i="5" s="1"/>
  <c r="T7774" i="5"/>
  <c r="U7774" i="5" s="1"/>
  <c r="V7774" i="5"/>
  <c r="S7774" i="5"/>
  <c r="V2685" i="5"/>
  <c r="T2685" i="5"/>
  <c r="U2685" i="5" s="1"/>
  <c r="S2685" i="5"/>
  <c r="V2855" i="5"/>
  <c r="T2855" i="5"/>
  <c r="U2855" i="5" s="1"/>
  <c r="S2855" i="5"/>
  <c r="S2348" i="5"/>
  <c r="T2348" i="5"/>
  <c r="U2348" i="5" s="1"/>
  <c r="V2348" i="5"/>
  <c r="S2372" i="5"/>
  <c r="T2372" i="5"/>
  <c r="U2372" i="5" s="1"/>
  <c r="V2372" i="5"/>
  <c r="S2804" i="5"/>
  <c r="T2804" i="5"/>
  <c r="U2804" i="5" s="1"/>
  <c r="V2804" i="5"/>
  <c r="V3295" i="5"/>
  <c r="S3295" i="5"/>
  <c r="T3295" i="5"/>
  <c r="U3295" i="5" s="1"/>
  <c r="V3205" i="5"/>
  <c r="T3205" i="5"/>
  <c r="U3205" i="5" s="1"/>
  <c r="S3205" i="5"/>
  <c r="V3678" i="5"/>
  <c r="T3678" i="5"/>
  <c r="U3678" i="5" s="1"/>
  <c r="S3678" i="5"/>
  <c r="S4176" i="5"/>
  <c r="T4176" i="5"/>
  <c r="U4176" i="5" s="1"/>
  <c r="V4176" i="5"/>
  <c r="V4099" i="5"/>
  <c r="T4099" i="5"/>
  <c r="U4099" i="5" s="1"/>
  <c r="S4099" i="5"/>
  <c r="V4353" i="5"/>
  <c r="T4353" i="5"/>
  <c r="U4353" i="5" s="1"/>
  <c r="S4353" i="5"/>
  <c r="T4829" i="5"/>
  <c r="U4829" i="5" s="1"/>
  <c r="S4829" i="5"/>
  <c r="V4829" i="5"/>
  <c r="S6044" i="5"/>
  <c r="T6044" i="5"/>
  <c r="U6044" i="5" s="1"/>
  <c r="V6044" i="5"/>
  <c r="V6175" i="5"/>
  <c r="S6175" i="5"/>
  <c r="T6175" i="5"/>
  <c r="U6175" i="5" s="1"/>
  <c r="V6795" i="5"/>
  <c r="T6795" i="5"/>
  <c r="U6795" i="5" s="1"/>
  <c r="S6795" i="5"/>
  <c r="V6922" i="5"/>
  <c r="T6922" i="5"/>
  <c r="U6922" i="5" s="1"/>
  <c r="S6922" i="5"/>
  <c r="S6997" i="5"/>
  <c r="V6997" i="5"/>
  <c r="T6997" i="5"/>
  <c r="U6997" i="5" s="1"/>
  <c r="V7084" i="5"/>
  <c r="T7084" i="5"/>
  <c r="U7084" i="5" s="1"/>
  <c r="S7084" i="5"/>
  <c r="V7235" i="5"/>
  <c r="T7235" i="5"/>
  <c r="U7235" i="5" s="1"/>
  <c r="S7235" i="5"/>
  <c r="V7380" i="5"/>
  <c r="T7380" i="5"/>
  <c r="U7380" i="5" s="1"/>
  <c r="S7380" i="5"/>
  <c r="S2654" i="5"/>
  <c r="T2654" i="5"/>
  <c r="U2654" i="5" s="1"/>
  <c r="V2654" i="5"/>
  <c r="T2674" i="5"/>
  <c r="U2674" i="5" s="1"/>
  <c r="V3793" i="5"/>
  <c r="T3793" i="5"/>
  <c r="U3793" i="5" s="1"/>
  <c r="S3793" i="5"/>
  <c r="V3997" i="5"/>
  <c r="T3997" i="5"/>
  <c r="U3997" i="5" s="1"/>
  <c r="S3997" i="5"/>
  <c r="V3943" i="5"/>
  <c r="T3943" i="5"/>
  <c r="U3943" i="5" s="1"/>
  <c r="S3943" i="5"/>
  <c r="V4510" i="5"/>
  <c r="S4510" i="5"/>
  <c r="T4510" i="5"/>
  <c r="U4510" i="5" s="1"/>
  <c r="T4610" i="5"/>
  <c r="U4610" i="5" s="1"/>
  <c r="S4610" i="5"/>
  <c r="V4610" i="5"/>
  <c r="V4606" i="5"/>
  <c r="T4606" i="5"/>
  <c r="U4606" i="5" s="1"/>
  <c r="S4606" i="5"/>
  <c r="T4466" i="5"/>
  <c r="U4466" i="5" s="1"/>
  <c r="V4466" i="5"/>
  <c r="S4466" i="5"/>
  <c r="V5014" i="5"/>
  <c r="T5014" i="5"/>
  <c r="U5014" i="5" s="1"/>
  <c r="S5014" i="5"/>
  <c r="T4893" i="5"/>
  <c r="U4893" i="5" s="1"/>
  <c r="S4893" i="5"/>
  <c r="V4893" i="5"/>
  <c r="T5026" i="5"/>
  <c r="U5026" i="5" s="1"/>
  <c r="S5026" i="5"/>
  <c r="V5026" i="5"/>
  <c r="V5156" i="5"/>
  <c r="T5156" i="5"/>
  <c r="U5156" i="5" s="1"/>
  <c r="S5156" i="5"/>
  <c r="S5979" i="5"/>
  <c r="T5979" i="5"/>
  <c r="U5979" i="5" s="1"/>
  <c r="V5979" i="5"/>
  <c r="V6256" i="5"/>
  <c r="S6256" i="5"/>
  <c r="T6256" i="5"/>
  <c r="U6256" i="5" s="1"/>
  <c r="V6299" i="5"/>
  <c r="V6973" i="5"/>
  <c r="T6973" i="5"/>
  <c r="U6973" i="5" s="1"/>
  <c r="S6973" i="5"/>
  <c r="T6981" i="5"/>
  <c r="U6981" i="5" s="1"/>
  <c r="S6981" i="5"/>
  <c r="V6981" i="5"/>
  <c r="V7108" i="5"/>
  <c r="S7108" i="5"/>
  <c r="T7108" i="5"/>
  <c r="U7108" i="5" s="1"/>
  <c r="T7331" i="5"/>
  <c r="U7331" i="5" s="1"/>
  <c r="V7331" i="5"/>
  <c r="S7331" i="5"/>
  <c r="S2689" i="5"/>
  <c r="V2655" i="5"/>
  <c r="T2655" i="5"/>
  <c r="U2655" i="5" s="1"/>
  <c r="S2655" i="5"/>
  <c r="S2408" i="5"/>
  <c r="T2408" i="5"/>
  <c r="U2408" i="5" s="1"/>
  <c r="V2408" i="5"/>
  <c r="S2276" i="5"/>
  <c r="T2276" i="5"/>
  <c r="U2276" i="5" s="1"/>
  <c r="V2276" i="5"/>
  <c r="S2708" i="5"/>
  <c r="T2708" i="5"/>
  <c r="U2708" i="5" s="1"/>
  <c r="V2708" i="5"/>
  <c r="S2456" i="5"/>
  <c r="T2456" i="5"/>
  <c r="U2456" i="5" s="1"/>
  <c r="V2456" i="5"/>
  <c r="V3403" i="5"/>
  <c r="S3403" i="5"/>
  <c r="T3403" i="5"/>
  <c r="U3403" i="5" s="1"/>
  <c r="T3830" i="5"/>
  <c r="U3830" i="5" s="1"/>
  <c r="S3830" i="5"/>
  <c r="V3830" i="5"/>
  <c r="V3844" i="5"/>
  <c r="T3844" i="5"/>
  <c r="U3844" i="5" s="1"/>
  <c r="S3844" i="5"/>
  <c r="V4864" i="5"/>
  <c r="S4864" i="5"/>
  <c r="T4864" i="5"/>
  <c r="U4864" i="5" s="1"/>
  <c r="V4967" i="5"/>
  <c r="S4967" i="5"/>
  <c r="T4967" i="5"/>
  <c r="U4967" i="5" s="1"/>
  <c r="T4791" i="5"/>
  <c r="U4791" i="5" s="1"/>
  <c r="V4791" i="5"/>
  <c r="S4791" i="5"/>
  <c r="S4763" i="5"/>
  <c r="T4763" i="5"/>
  <c r="U4763" i="5" s="1"/>
  <c r="V4763" i="5"/>
  <c r="V4933" i="5"/>
  <c r="T4933" i="5"/>
  <c r="U4933" i="5" s="1"/>
  <c r="S4933" i="5"/>
  <c r="T5044" i="5"/>
  <c r="U5044" i="5" s="1"/>
  <c r="V5044" i="5"/>
  <c r="S5044" i="5"/>
  <c r="T5312" i="5"/>
  <c r="U5312" i="5" s="1"/>
  <c r="V5312" i="5"/>
  <c r="S5312" i="5"/>
  <c r="S5141" i="5"/>
  <c r="V5658" i="5"/>
  <c r="S5658" i="5"/>
  <c r="T5658" i="5"/>
  <c r="U5658" i="5" s="1"/>
  <c r="V5907" i="5"/>
  <c r="T5907" i="5"/>
  <c r="U5907" i="5" s="1"/>
  <c r="S5907" i="5"/>
  <c r="V6556" i="5"/>
  <c r="T6556" i="5"/>
  <c r="U6556" i="5" s="1"/>
  <c r="S6556" i="5"/>
  <c r="S6820" i="5"/>
  <c r="V6820" i="5"/>
  <c r="T6820" i="5"/>
  <c r="U6820" i="5" s="1"/>
  <c r="T6999" i="5"/>
  <c r="U6999" i="5" s="1"/>
  <c r="V6999" i="5"/>
  <c r="S6999" i="5"/>
  <c r="T7338" i="5"/>
  <c r="U7338" i="5" s="1"/>
  <c r="V7338" i="5"/>
  <c r="S7338" i="5"/>
  <c r="S7909" i="5"/>
  <c r="T7909" i="5"/>
  <c r="U7909" i="5" s="1"/>
  <c r="V7909" i="5"/>
  <c r="S1321" i="5"/>
  <c r="T1509" i="5"/>
  <c r="U1509" i="5" s="1"/>
  <c r="V3047" i="5"/>
  <c r="T3047" i="5"/>
  <c r="U3047" i="5" s="1"/>
  <c r="S3047" i="5"/>
  <c r="V2520" i="5"/>
  <c r="T2520" i="5"/>
  <c r="U2520" i="5" s="1"/>
  <c r="S2520" i="5"/>
  <c r="S2462" i="5"/>
  <c r="T2462" i="5"/>
  <c r="U2462" i="5" s="1"/>
  <c r="V2462" i="5"/>
  <c r="V3574" i="5"/>
  <c r="T3574" i="5"/>
  <c r="U3574" i="5" s="1"/>
  <c r="S3574" i="5"/>
  <c r="S3983" i="5"/>
  <c r="V3881" i="5"/>
  <c r="T3881" i="5"/>
  <c r="U3881" i="5" s="1"/>
  <c r="S3881" i="5"/>
  <c r="T4803" i="5"/>
  <c r="U4803" i="5" s="1"/>
  <c r="S4803" i="5"/>
  <c r="V4803" i="5"/>
  <c r="T5086" i="5"/>
  <c r="U5086" i="5" s="1"/>
  <c r="V5086" i="5"/>
  <c r="S5086" i="5"/>
  <c r="S5335" i="5"/>
  <c r="V5335" i="5"/>
  <c r="T5335" i="5"/>
  <c r="U5335" i="5" s="1"/>
  <c r="T5807" i="5"/>
  <c r="U5807" i="5" s="1"/>
  <c r="V5807" i="5"/>
  <c r="S5807" i="5"/>
  <c r="V6067" i="5"/>
  <c r="S6067" i="5"/>
  <c r="T6067" i="5"/>
  <c r="U6067" i="5" s="1"/>
  <c r="V5952" i="5"/>
  <c r="T5952" i="5"/>
  <c r="U5952" i="5" s="1"/>
  <c r="S5952" i="5"/>
  <c r="V6317" i="5"/>
  <c r="T6317" i="5"/>
  <c r="U6317" i="5" s="1"/>
  <c r="S6317" i="5"/>
  <c r="T6782" i="5"/>
  <c r="U6782" i="5" s="1"/>
  <c r="S6782" i="5"/>
  <c r="V6782" i="5"/>
  <c r="T7053" i="5"/>
  <c r="U7053" i="5" s="1"/>
  <c r="V7053" i="5"/>
  <c r="S7053" i="5"/>
  <c r="T7125" i="5"/>
  <c r="U7125" i="5" s="1"/>
  <c r="V7125" i="5"/>
  <c r="S7125" i="5"/>
  <c r="T7527" i="5"/>
  <c r="U7527" i="5" s="1"/>
  <c r="V7527" i="5"/>
  <c r="S7527" i="5"/>
  <c r="V7946" i="5"/>
  <c r="T7946" i="5"/>
  <c r="U7946" i="5" s="1"/>
  <c r="S7946" i="5"/>
  <c r="S7" i="5"/>
  <c r="S330" i="5"/>
  <c r="T2057" i="5"/>
  <c r="U2057" i="5" s="1"/>
  <c r="V2057" i="5"/>
  <c r="S2057" i="5"/>
  <c r="V2262" i="5"/>
  <c r="T2262" i="5"/>
  <c r="U2262" i="5" s="1"/>
  <c r="S2262" i="5"/>
  <c r="V2894" i="5"/>
  <c r="S2894" i="5"/>
  <c r="T2894" i="5"/>
  <c r="U2894" i="5" s="1"/>
  <c r="T2143" i="5"/>
  <c r="U2143" i="5" s="1"/>
  <c r="V2143" i="5"/>
  <c r="S2143" i="5"/>
  <c r="V2614" i="5"/>
  <c r="T2614" i="5"/>
  <c r="U2614" i="5" s="1"/>
  <c r="S2614" i="5"/>
  <c r="V3440" i="5"/>
  <c r="T3440" i="5"/>
  <c r="U3440" i="5" s="1"/>
  <c r="S3440" i="5"/>
  <c r="V2978" i="5"/>
  <c r="S2978" i="5"/>
  <c r="T2978" i="5"/>
  <c r="U2978" i="5" s="1"/>
  <c r="V3018" i="5"/>
  <c r="T3018" i="5"/>
  <c r="U3018" i="5" s="1"/>
  <c r="S3018" i="5"/>
  <c r="T3386" i="5"/>
  <c r="U3386" i="5" s="1"/>
  <c r="V3386" i="5"/>
  <c r="S3386" i="5"/>
  <c r="S3488" i="5"/>
  <c r="V3488" i="5"/>
  <c r="T3488" i="5"/>
  <c r="U3488" i="5" s="1"/>
  <c r="T3637" i="5"/>
  <c r="U3637" i="5" s="1"/>
  <c r="V3637" i="5"/>
  <c r="S3637" i="5"/>
  <c r="T4671" i="5"/>
  <c r="U4671" i="5" s="1"/>
  <c r="S4671" i="5"/>
  <c r="V4671" i="5"/>
  <c r="V4666" i="5"/>
  <c r="T4666" i="5"/>
  <c r="U4666" i="5" s="1"/>
  <c r="S4666" i="5"/>
  <c r="V5058" i="5"/>
  <c r="T5058" i="5"/>
  <c r="U5058" i="5" s="1"/>
  <c r="S5058" i="5"/>
  <c r="S5556" i="5"/>
  <c r="V5556" i="5"/>
  <c r="T5556" i="5"/>
  <c r="U5556" i="5" s="1"/>
  <c r="S5580" i="5"/>
  <c r="V5580" i="5"/>
  <c r="T5580" i="5"/>
  <c r="U5580" i="5" s="1"/>
  <c r="V5832" i="5"/>
  <c r="S5832" i="5"/>
  <c r="T5832" i="5"/>
  <c r="U5832" i="5" s="1"/>
  <c r="V6012" i="5"/>
  <c r="S6012" i="5"/>
  <c r="T6012" i="5"/>
  <c r="U6012" i="5" s="1"/>
  <c r="V6393" i="5"/>
  <c r="T6393" i="5"/>
  <c r="U6393" i="5" s="1"/>
  <c r="S6393" i="5"/>
  <c r="S6730" i="5"/>
  <c r="V6730" i="5"/>
  <c r="T6730" i="5"/>
  <c r="U6730" i="5" s="1"/>
  <c r="V6731" i="5"/>
  <c r="T6731" i="5"/>
  <c r="U6731" i="5" s="1"/>
  <c r="S6731" i="5"/>
  <c r="T6978" i="5"/>
  <c r="U6978" i="5" s="1"/>
  <c r="V6967" i="5"/>
  <c r="T6967" i="5"/>
  <c r="U6967" i="5" s="1"/>
  <c r="S6967" i="5"/>
  <c r="V7617" i="5"/>
  <c r="T7617" i="5"/>
  <c r="U7617" i="5" s="1"/>
  <c r="S7617" i="5"/>
  <c r="V7643" i="5"/>
  <c r="T7643" i="5"/>
  <c r="U7643" i="5" s="1"/>
  <c r="S7643" i="5"/>
  <c r="S1033" i="5"/>
  <c r="V2631" i="5"/>
  <c r="S2631" i="5"/>
  <c r="T2631" i="5"/>
  <c r="U2631" i="5" s="1"/>
  <c r="T2895" i="5"/>
  <c r="U2895" i="5" s="1"/>
  <c r="V2895" i="5"/>
  <c r="S2895" i="5"/>
  <c r="V2900" i="5"/>
  <c r="S2900" i="5"/>
  <c r="T2900" i="5"/>
  <c r="U2900" i="5" s="1"/>
  <c r="V3165" i="5"/>
  <c r="T3165" i="5"/>
  <c r="U3165" i="5" s="1"/>
  <c r="S3165" i="5"/>
  <c r="T3276" i="5"/>
  <c r="U3276" i="5" s="1"/>
  <c r="S3276" i="5"/>
  <c r="V3276" i="5"/>
  <c r="V3569" i="5"/>
  <c r="S3569" i="5"/>
  <c r="T3569" i="5"/>
  <c r="U3569" i="5" s="1"/>
  <c r="V3685" i="5"/>
  <c r="T3685" i="5"/>
  <c r="U3685" i="5" s="1"/>
  <c r="S3685" i="5"/>
  <c r="V3748" i="5"/>
  <c r="T3748" i="5"/>
  <c r="U3748" i="5" s="1"/>
  <c r="S3748" i="5"/>
  <c r="V4074" i="5"/>
  <c r="T4074" i="5"/>
  <c r="U4074" i="5" s="1"/>
  <c r="S4074" i="5"/>
  <c r="V3973" i="5"/>
  <c r="T4538" i="5"/>
  <c r="U4538" i="5" s="1"/>
  <c r="S4538" i="5"/>
  <c r="V4538" i="5"/>
  <c r="V5078" i="5"/>
  <c r="S5078" i="5"/>
  <c r="T5078" i="5"/>
  <c r="U5078" i="5" s="1"/>
  <c r="V5264" i="5"/>
  <c r="T5264" i="5"/>
  <c r="U5264" i="5" s="1"/>
  <c r="S5264" i="5"/>
  <c r="V4589" i="5"/>
  <c r="T5342" i="5"/>
  <c r="U5342" i="5" s="1"/>
  <c r="V5342" i="5"/>
  <c r="S5342" i="5"/>
  <c r="T5456" i="5"/>
  <c r="U5456" i="5" s="1"/>
  <c r="V5456" i="5"/>
  <c r="S5456" i="5"/>
  <c r="V5537" i="5"/>
  <c r="S5537" i="5"/>
  <c r="T5537" i="5"/>
  <c r="U5537" i="5" s="1"/>
  <c r="T5687" i="5"/>
  <c r="U5687" i="5" s="1"/>
  <c r="V5687" i="5"/>
  <c r="S5687" i="5"/>
  <c r="V5864" i="5"/>
  <c r="T5864" i="5"/>
  <c r="U5864" i="5" s="1"/>
  <c r="S5864" i="5"/>
  <c r="S5902" i="5"/>
  <c r="V5902" i="5"/>
  <c r="T5902" i="5"/>
  <c r="U5902" i="5" s="1"/>
  <c r="S6190" i="5"/>
  <c r="V6190" i="5"/>
  <c r="T6190" i="5"/>
  <c r="U6190" i="5" s="1"/>
  <c r="V6000" i="5"/>
  <c r="T6000" i="5"/>
  <c r="U6000" i="5" s="1"/>
  <c r="S6000" i="5"/>
  <c r="T6312" i="5"/>
  <c r="U6312" i="5" s="1"/>
  <c r="S6312" i="5"/>
  <c r="V6312" i="5"/>
  <c r="T6465" i="5"/>
  <c r="U6465" i="5" s="1"/>
  <c r="V6465" i="5"/>
  <c r="S6465" i="5"/>
  <c r="V6994" i="5"/>
  <c r="T6994" i="5"/>
  <c r="U6994" i="5" s="1"/>
  <c r="S6994" i="5"/>
  <c r="T7155" i="5"/>
  <c r="U7155" i="5" s="1"/>
  <c r="V7155" i="5"/>
  <c r="S7155" i="5"/>
  <c r="S7363" i="5"/>
  <c r="S7959" i="5"/>
  <c r="T131" i="5"/>
  <c r="U131" i="5" s="1"/>
  <c r="S29" i="5"/>
  <c r="S552" i="5"/>
  <c r="S1263" i="5"/>
  <c r="T961" i="5"/>
  <c r="U961" i="5" s="1"/>
  <c r="S2001" i="5"/>
  <c r="S1639" i="5"/>
  <c r="V2557" i="5"/>
  <c r="T2557" i="5"/>
  <c r="U2557" i="5" s="1"/>
  <c r="S2557" i="5"/>
  <c r="S2210" i="5"/>
  <c r="T2210" i="5"/>
  <c r="U2210" i="5" s="1"/>
  <c r="V2210" i="5"/>
  <c r="S2264" i="5"/>
  <c r="T2264" i="5"/>
  <c r="U2264" i="5" s="1"/>
  <c r="V2264" i="5"/>
  <c r="S3201" i="5"/>
  <c r="V3201" i="5"/>
  <c r="T3201" i="5"/>
  <c r="U3201" i="5" s="1"/>
  <c r="S3692" i="5"/>
  <c r="V3692" i="5"/>
  <c r="T3692" i="5"/>
  <c r="U3692" i="5" s="1"/>
  <c r="S3944" i="5"/>
  <c r="V3944" i="5"/>
  <c r="T3944" i="5"/>
  <c r="U3944" i="5" s="1"/>
  <c r="V4091" i="5"/>
  <c r="T4091" i="5"/>
  <c r="U4091" i="5" s="1"/>
  <c r="S4091" i="5"/>
  <c r="V4109" i="5"/>
  <c r="T4109" i="5"/>
  <c r="U4109" i="5" s="1"/>
  <c r="S4109" i="5"/>
  <c r="V4960" i="5"/>
  <c r="S4960" i="5"/>
  <c r="T4960" i="5"/>
  <c r="U4960" i="5" s="1"/>
  <c r="S4847" i="5"/>
  <c r="T4847" i="5"/>
  <c r="U4847" i="5" s="1"/>
  <c r="V4847" i="5"/>
  <c r="V5087" i="5"/>
  <c r="S5087" i="5"/>
  <c r="T5087" i="5"/>
  <c r="U5087" i="5" s="1"/>
  <c r="V5208" i="5"/>
  <c r="T5208" i="5"/>
  <c r="U5208" i="5" s="1"/>
  <c r="S5208" i="5"/>
  <c r="T4523" i="5"/>
  <c r="U4523" i="5" s="1"/>
  <c r="V5573" i="5"/>
  <c r="S5573" i="5"/>
  <c r="T5573" i="5"/>
  <c r="U5573" i="5" s="1"/>
  <c r="V5844" i="5"/>
  <c r="S5844" i="5"/>
  <c r="T5844" i="5"/>
  <c r="U5844" i="5" s="1"/>
  <c r="V5781" i="5"/>
  <c r="T5781" i="5"/>
  <c r="U5781" i="5" s="1"/>
  <c r="S5781" i="5"/>
  <c r="T6251" i="5"/>
  <c r="U6251" i="5" s="1"/>
  <c r="V6251" i="5"/>
  <c r="S6251" i="5"/>
  <c r="T6294" i="5"/>
  <c r="U6294" i="5" s="1"/>
  <c r="S6294" i="5"/>
  <c r="V6294" i="5"/>
  <c r="V6498" i="5"/>
  <c r="S6498" i="5"/>
  <c r="T6498" i="5"/>
  <c r="U6498" i="5" s="1"/>
  <c r="V6579" i="5"/>
  <c r="T6579" i="5"/>
  <c r="U6579" i="5" s="1"/>
  <c r="S6579" i="5"/>
  <c r="S7246" i="5"/>
  <c r="T7461" i="5"/>
  <c r="U7461" i="5" s="1"/>
  <c r="S7461" i="5"/>
  <c r="V7461" i="5"/>
  <c r="V7885" i="5"/>
  <c r="T7885" i="5"/>
  <c r="U7885" i="5" s="1"/>
  <c r="S7885" i="5"/>
  <c r="S151" i="5"/>
  <c r="S1507" i="5"/>
  <c r="S1117" i="5"/>
  <c r="S2533" i="5"/>
  <c r="T2494" i="5"/>
  <c r="U2494" i="5" s="1"/>
  <c r="S2494" i="5"/>
  <c r="V2494" i="5"/>
  <c r="S2282" i="5"/>
  <c r="T2282" i="5"/>
  <c r="U2282" i="5" s="1"/>
  <c r="V2282" i="5"/>
  <c r="T2066" i="5"/>
  <c r="U2066" i="5" s="1"/>
  <c r="V2066" i="5"/>
  <c r="S2066" i="5"/>
  <c r="V2688" i="5"/>
  <c r="T2688" i="5"/>
  <c r="U2688" i="5" s="1"/>
  <c r="S2688" i="5"/>
  <c r="S2342" i="5"/>
  <c r="T2342" i="5"/>
  <c r="U2342" i="5" s="1"/>
  <c r="V2342" i="5"/>
  <c r="S2774" i="5"/>
  <c r="T2774" i="5"/>
  <c r="U2774" i="5" s="1"/>
  <c r="V2774" i="5"/>
  <c r="T3794" i="5"/>
  <c r="U3794" i="5" s="1"/>
  <c r="S3794" i="5"/>
  <c r="V3794" i="5"/>
  <c r="T4293" i="5"/>
  <c r="U4293" i="5" s="1"/>
  <c r="S4293" i="5"/>
  <c r="V4293" i="5"/>
  <c r="T3583" i="5"/>
  <c r="U3583" i="5" s="1"/>
  <c r="V4210" i="5"/>
  <c r="T4210" i="5"/>
  <c r="U4210" i="5" s="1"/>
  <c r="S4210" i="5"/>
  <c r="S4174" i="5"/>
  <c r="V5451" i="5"/>
  <c r="T5451" i="5"/>
  <c r="U5451" i="5" s="1"/>
  <c r="S5451" i="5"/>
  <c r="S4973" i="5"/>
  <c r="V4973" i="5"/>
  <c r="T4973" i="5"/>
  <c r="U4973" i="5" s="1"/>
  <c r="V5165" i="5"/>
  <c r="T5165" i="5"/>
  <c r="U5165" i="5" s="1"/>
  <c r="S5165" i="5"/>
  <c r="V5634" i="5"/>
  <c r="S5634" i="5"/>
  <c r="T5634" i="5"/>
  <c r="U5634" i="5" s="1"/>
  <c r="V6124" i="5"/>
  <c r="T6124" i="5"/>
  <c r="U6124" i="5" s="1"/>
  <c r="S6124" i="5"/>
  <c r="S6238" i="5"/>
  <c r="T6238" i="5"/>
  <c r="U6238" i="5" s="1"/>
  <c r="V6238" i="5"/>
  <c r="S6394" i="5"/>
  <c r="V6609" i="5"/>
  <c r="T6609" i="5"/>
  <c r="U6609" i="5" s="1"/>
  <c r="S6609" i="5"/>
  <c r="V6725" i="5"/>
  <c r="T6812" i="5"/>
  <c r="U6812" i="5" s="1"/>
  <c r="S6812" i="5"/>
  <c r="V6812" i="5"/>
  <c r="V7137" i="5"/>
  <c r="T7252" i="5"/>
  <c r="U7252" i="5" s="1"/>
  <c r="V7252" i="5"/>
  <c r="S7252" i="5"/>
  <c r="V7114" i="5"/>
  <c r="T7114" i="5"/>
  <c r="U7114" i="5" s="1"/>
  <c r="S7114" i="5"/>
  <c r="V7321" i="5"/>
  <c r="S7321" i="5"/>
  <c r="T7321" i="5"/>
  <c r="U7321" i="5" s="1"/>
  <c r="T7605" i="5"/>
  <c r="U7605" i="5" s="1"/>
  <c r="V7605" i="5"/>
  <c r="S7605" i="5"/>
  <c r="T7978" i="5"/>
  <c r="U7978" i="5" s="1"/>
  <c r="V7978" i="5"/>
  <c r="S7978" i="5"/>
  <c r="T8001" i="5"/>
  <c r="U8001" i="5" s="1"/>
  <c r="V8001" i="5"/>
  <c r="S8001" i="5"/>
  <c r="T1731" i="5"/>
  <c r="U1731" i="5" s="1"/>
  <c r="T1696" i="5"/>
  <c r="U1696" i="5" s="1"/>
  <c r="T1498" i="5"/>
  <c r="U1498" i="5" s="1"/>
  <c r="V2529" i="5"/>
  <c r="T2529" i="5"/>
  <c r="U2529" i="5" s="1"/>
  <c r="S2529" i="5"/>
  <c r="V3102" i="5"/>
  <c r="T3102" i="5"/>
  <c r="U3102" i="5" s="1"/>
  <c r="S3102" i="5"/>
  <c r="T3124" i="5"/>
  <c r="U3124" i="5" s="1"/>
  <c r="S3124" i="5"/>
  <c r="V3124" i="5"/>
  <c r="V2919" i="5"/>
  <c r="T2919" i="5"/>
  <c r="U2919" i="5" s="1"/>
  <c r="S2919" i="5"/>
  <c r="V3409" i="5"/>
  <c r="T3409" i="5"/>
  <c r="U3409" i="5" s="1"/>
  <c r="S3409" i="5"/>
  <c r="V3797" i="5"/>
  <c r="T3797" i="5"/>
  <c r="U3797" i="5" s="1"/>
  <c r="S3797" i="5"/>
  <c r="V3818" i="5"/>
  <c r="T3818" i="5"/>
  <c r="U3818" i="5" s="1"/>
  <c r="S3818" i="5"/>
  <c r="S3592" i="5"/>
  <c r="V5135" i="5"/>
  <c r="T5135" i="5"/>
  <c r="U5135" i="5" s="1"/>
  <c r="S5135" i="5"/>
  <c r="T5444" i="5"/>
  <c r="U5444" i="5" s="1"/>
  <c r="V5444" i="5"/>
  <c r="S5444" i="5"/>
  <c r="T5020" i="5"/>
  <c r="U5020" i="5" s="1"/>
  <c r="V5020" i="5"/>
  <c r="S5020" i="5"/>
  <c r="V5411" i="5"/>
  <c r="T5411" i="5"/>
  <c r="U5411" i="5" s="1"/>
  <c r="S5411" i="5"/>
  <c r="V5769" i="5"/>
  <c r="S5769" i="5"/>
  <c r="T5769" i="5"/>
  <c r="U5769" i="5" s="1"/>
  <c r="T5949" i="5"/>
  <c r="U5949" i="5" s="1"/>
  <c r="V5949" i="5"/>
  <c r="S5949" i="5"/>
  <c r="S5962" i="5"/>
  <c r="T5962" i="5"/>
  <c r="U5962" i="5" s="1"/>
  <c r="V5962" i="5"/>
  <c r="S6239" i="5"/>
  <c r="T6292" i="5"/>
  <c r="U6292" i="5" s="1"/>
  <c r="V6769" i="5"/>
  <c r="T6769" i="5"/>
  <c r="U6769" i="5" s="1"/>
  <c r="S6769" i="5"/>
  <c r="S7074" i="5"/>
  <c r="S7259" i="5"/>
  <c r="V7458" i="5"/>
  <c r="T7458" i="5"/>
  <c r="U7458" i="5" s="1"/>
  <c r="S7458" i="5"/>
  <c r="V7494" i="5"/>
  <c r="T7494" i="5"/>
  <c r="U7494" i="5" s="1"/>
  <c r="S7494" i="5"/>
  <c r="V8032" i="5"/>
  <c r="T8032" i="5"/>
  <c r="U8032" i="5" s="1"/>
  <c r="S8032" i="5"/>
  <c r="T305" i="5"/>
  <c r="U305" i="5" s="1"/>
  <c r="S323" i="5"/>
  <c r="S480" i="5"/>
  <c r="S907" i="5"/>
  <c r="S1846" i="5"/>
  <c r="T2596" i="5"/>
  <c r="U2596" i="5" s="1"/>
  <c r="S2596" i="5"/>
  <c r="V2596" i="5"/>
  <c r="V2676" i="5"/>
  <c r="T2676" i="5"/>
  <c r="U2676" i="5" s="1"/>
  <c r="S2676" i="5"/>
  <c r="V2760" i="5"/>
  <c r="T2760" i="5"/>
  <c r="U2760" i="5" s="1"/>
  <c r="S2760" i="5"/>
  <c r="T3036" i="5"/>
  <c r="U3036" i="5" s="1"/>
  <c r="S3036" i="5"/>
  <c r="V3036" i="5"/>
  <c r="V3171" i="5"/>
  <c r="T3171" i="5"/>
  <c r="U3171" i="5" s="1"/>
  <c r="S3171" i="5"/>
  <c r="S3527" i="5"/>
  <c r="V3527" i="5"/>
  <c r="T3527" i="5"/>
  <c r="U3527" i="5" s="1"/>
  <c r="S3469" i="5"/>
  <c r="V4468" i="5"/>
  <c r="S4468" i="5"/>
  <c r="T4468" i="5"/>
  <c r="U4468" i="5" s="1"/>
  <c r="V4165" i="5"/>
  <c r="T4165" i="5"/>
  <c r="U4165" i="5" s="1"/>
  <c r="S4165" i="5"/>
  <c r="V4223" i="5"/>
  <c r="T4223" i="5"/>
  <c r="U4223" i="5" s="1"/>
  <c r="S4223" i="5"/>
  <c r="V4615" i="5"/>
  <c r="T4615" i="5"/>
  <c r="U4615" i="5" s="1"/>
  <c r="S4615" i="5"/>
  <c r="V4406" i="5"/>
  <c r="T4406" i="5"/>
  <c r="U4406" i="5" s="1"/>
  <c r="S4406" i="5"/>
  <c r="V4357" i="5"/>
  <c r="S4357" i="5"/>
  <c r="T4357" i="5"/>
  <c r="U4357" i="5" s="1"/>
  <c r="V4966" i="5"/>
  <c r="S4966" i="5"/>
  <c r="T4966" i="5"/>
  <c r="U4966" i="5" s="1"/>
  <c r="S4807" i="5"/>
  <c r="V5466" i="5"/>
  <c r="T5466" i="5"/>
  <c r="U5466" i="5" s="1"/>
  <c r="S5466" i="5"/>
  <c r="T5663" i="5"/>
  <c r="U5663" i="5" s="1"/>
  <c r="V5663" i="5"/>
  <c r="S5663" i="5"/>
  <c r="T5937" i="5"/>
  <c r="U5937" i="5" s="1"/>
  <c r="S5937" i="5"/>
  <c r="V5937" i="5"/>
  <c r="V6101" i="5"/>
  <c r="T6101" i="5"/>
  <c r="U6101" i="5" s="1"/>
  <c r="S6101" i="5"/>
  <c r="T6512" i="5"/>
  <c r="U6512" i="5" s="1"/>
  <c r="S6512" i="5"/>
  <c r="V6512" i="5"/>
  <c r="T6642" i="5"/>
  <c r="U6642" i="5" s="1"/>
  <c r="S6642" i="5"/>
  <c r="V6642" i="5"/>
  <c r="T6800" i="5"/>
  <c r="U6800" i="5" s="1"/>
  <c r="V6800" i="5"/>
  <c r="S6800" i="5"/>
  <c r="T6830" i="5"/>
  <c r="U6830" i="5" s="1"/>
  <c r="S6830" i="5"/>
  <c r="V6830" i="5"/>
  <c r="V7351" i="5"/>
  <c r="T7351" i="5"/>
  <c r="U7351" i="5" s="1"/>
  <c r="S7351" i="5"/>
  <c r="T7298" i="5"/>
  <c r="U7298" i="5" s="1"/>
  <c r="T7818" i="5"/>
  <c r="U7818" i="5" s="1"/>
  <c r="S7818" i="5"/>
  <c r="V7818" i="5"/>
  <c r="T7905" i="5"/>
  <c r="U7905" i="5" s="1"/>
  <c r="S7905" i="5"/>
  <c r="V7905" i="5"/>
  <c r="T2" i="5"/>
  <c r="T1237" i="5"/>
  <c r="U1237" i="5" s="1"/>
  <c r="S1531" i="5"/>
  <c r="S2672" i="5"/>
  <c r="T2672" i="5"/>
  <c r="U2672" i="5" s="1"/>
  <c r="V2672" i="5"/>
  <c r="V2713" i="5"/>
  <c r="T2713" i="5"/>
  <c r="U2713" i="5" s="1"/>
  <c r="S2713" i="5"/>
  <c r="V2653" i="5"/>
  <c r="T2653" i="5"/>
  <c r="U2653" i="5" s="1"/>
  <c r="S2653" i="5"/>
  <c r="T3088" i="5"/>
  <c r="U3088" i="5" s="1"/>
  <c r="S3088" i="5"/>
  <c r="V3088" i="5"/>
  <c r="T3227" i="5"/>
  <c r="U3227" i="5" s="1"/>
  <c r="S3227" i="5"/>
  <c r="V3227" i="5"/>
  <c r="V2997" i="5"/>
  <c r="T2997" i="5"/>
  <c r="U2997" i="5" s="1"/>
  <c r="S2997" i="5"/>
  <c r="V3755" i="5"/>
  <c r="T3755" i="5"/>
  <c r="U3755" i="5" s="1"/>
  <c r="S3755" i="5"/>
  <c r="T3811" i="5"/>
  <c r="U3811" i="5" s="1"/>
  <c r="T4051" i="5"/>
  <c r="U4051" i="5" s="1"/>
  <c r="V3937" i="5"/>
  <c r="V5027" i="5"/>
  <c r="S5027" i="5"/>
  <c r="T5027" i="5"/>
  <c r="U5027" i="5" s="1"/>
  <c r="S4735" i="5"/>
  <c r="T4735" i="5"/>
  <c r="U4735" i="5" s="1"/>
  <c r="V4735" i="5"/>
  <c r="V4987" i="5"/>
  <c r="T4987" i="5"/>
  <c r="U4987" i="5" s="1"/>
  <c r="S4987" i="5"/>
  <c r="V5427" i="5"/>
  <c r="T5427" i="5"/>
  <c r="U5427" i="5" s="1"/>
  <c r="S5427" i="5"/>
  <c r="V5201" i="5"/>
  <c r="T5201" i="5"/>
  <c r="U5201" i="5" s="1"/>
  <c r="S5201" i="5"/>
  <c r="T5339" i="5"/>
  <c r="U5339" i="5" s="1"/>
  <c r="T5486" i="5"/>
  <c r="U5486" i="5" s="1"/>
  <c r="S5486" i="5"/>
  <c r="V5486" i="5"/>
  <c r="V5910" i="5"/>
  <c r="T5910" i="5"/>
  <c r="U5910" i="5" s="1"/>
  <c r="S5910" i="5"/>
  <c r="V6187" i="5"/>
  <c r="T6187" i="5"/>
  <c r="U6187" i="5" s="1"/>
  <c r="S6187" i="5"/>
  <c r="T6776" i="5"/>
  <c r="U6776" i="5" s="1"/>
  <c r="S6776" i="5"/>
  <c r="V6776" i="5"/>
  <c r="S6821" i="5"/>
  <c r="V6821" i="5"/>
  <c r="T6821" i="5"/>
  <c r="U6821" i="5" s="1"/>
  <c r="V7068" i="5"/>
  <c r="T7068" i="5"/>
  <c r="U7068" i="5" s="1"/>
  <c r="S7068" i="5"/>
  <c r="S7777" i="5"/>
  <c r="V7777" i="5"/>
  <c r="T7777" i="5"/>
  <c r="U7777" i="5" s="1"/>
  <c r="S7771" i="5"/>
  <c r="T7771" i="5"/>
  <c r="U7771" i="5" s="1"/>
  <c r="V7771" i="5"/>
  <c r="S8011" i="5"/>
  <c r="V8011" i="5"/>
  <c r="T8011" i="5"/>
  <c r="U8011" i="5" s="1"/>
  <c r="T3349" i="5"/>
  <c r="U3349" i="5" s="1"/>
  <c r="T4582" i="5"/>
  <c r="U4582" i="5" s="1"/>
  <c r="V5574" i="5"/>
  <c r="S6660" i="5"/>
  <c r="T6829" i="5"/>
  <c r="U6829" i="5" s="1"/>
  <c r="S7032" i="5"/>
  <c r="V7931" i="5"/>
  <c r="T3696" i="5"/>
  <c r="U3696" i="5" s="1"/>
  <c r="S4153" i="5"/>
  <c r="S4382" i="5"/>
  <c r="T4825" i="5"/>
  <c r="U4825" i="5" s="1"/>
  <c r="S5068" i="5"/>
  <c r="T6509" i="5"/>
  <c r="U6509" i="5" s="1"/>
  <c r="S7046" i="5"/>
  <c r="T3499" i="5"/>
  <c r="U3499" i="5" s="1"/>
  <c r="T4149" i="5"/>
  <c r="U4149" i="5" s="1"/>
  <c r="T4290" i="5"/>
  <c r="U4290" i="5" s="1"/>
  <c r="V4731" i="5"/>
  <c r="S5231" i="5"/>
  <c r="T5385" i="5"/>
  <c r="U5385" i="5" s="1"/>
  <c r="V5909" i="5"/>
  <c r="V6293" i="5"/>
  <c r="V3380" i="5"/>
  <c r="T3935" i="5"/>
  <c r="U3935" i="5" s="1"/>
  <c r="T5189" i="5"/>
  <c r="U5189" i="5" s="1"/>
  <c r="T5445" i="5"/>
  <c r="U5445" i="5" s="1"/>
  <c r="S6180" i="5"/>
  <c r="V6638" i="5"/>
  <c r="V7582" i="5"/>
  <c r="T8017" i="5"/>
  <c r="U8017" i="5" s="1"/>
  <c r="T4251" i="5"/>
  <c r="U4251" i="5" s="1"/>
  <c r="T4236" i="5"/>
  <c r="U4236" i="5" s="1"/>
  <c r="V4989" i="5"/>
  <c r="T5178" i="5"/>
  <c r="U5178" i="5" s="1"/>
  <c r="T6020" i="5"/>
  <c r="U6020" i="5" s="1"/>
  <c r="T6030" i="5"/>
  <c r="U6030" i="5" s="1"/>
  <c r="T6691" i="5"/>
  <c r="U6691" i="5" s="1"/>
  <c r="T7211" i="5"/>
  <c r="U7211" i="5" s="1"/>
  <c r="T7785" i="5"/>
  <c r="U7785" i="5" s="1"/>
  <c r="T3848" i="5"/>
  <c r="U3848" i="5" s="1"/>
  <c r="T3948" i="5"/>
  <c r="U3948" i="5" s="1"/>
  <c r="S4681" i="5"/>
  <c r="T5397" i="5"/>
  <c r="U5397" i="5" s="1"/>
  <c r="T5757" i="5"/>
  <c r="U5757" i="5" s="1"/>
  <c r="S6438" i="5"/>
  <c r="S7010" i="5"/>
  <c r="V8047" i="5"/>
  <c r="S3482" i="5"/>
  <c r="T4063" i="5"/>
  <c r="U4063" i="5" s="1"/>
  <c r="S4691" i="5"/>
  <c r="T5147" i="5"/>
  <c r="U5147" i="5" s="1"/>
  <c r="S5660" i="5"/>
  <c r="T6675" i="5"/>
  <c r="U6675" i="5" s="1"/>
  <c r="T4138" i="5"/>
  <c r="U4138" i="5" s="1"/>
  <c r="T4390" i="5"/>
  <c r="U4390" i="5" s="1"/>
  <c r="T4627" i="5"/>
  <c r="U4627" i="5" s="1"/>
  <c r="S4798" i="5"/>
  <c r="T5567" i="5"/>
  <c r="U5567" i="5" s="1"/>
  <c r="T5447" i="5"/>
  <c r="U5447" i="5" s="1"/>
  <c r="T5766" i="5"/>
  <c r="U5766" i="5" s="1"/>
  <c r="T5985" i="5"/>
  <c r="U5985" i="5" s="1"/>
  <c r="S6372" i="5"/>
  <c r="T6840" i="5"/>
  <c r="U6840" i="5" s="1"/>
  <c r="V7077" i="5"/>
  <c r="T7910" i="5"/>
  <c r="U7910" i="5" s="1"/>
  <c r="T3791" i="5"/>
  <c r="U3791" i="5" s="1"/>
  <c r="T4260" i="5"/>
  <c r="U4260" i="5" s="1"/>
  <c r="S5050" i="5"/>
  <c r="V5999" i="5"/>
  <c r="V6348" i="5"/>
  <c r="V6140" i="5"/>
  <c r="T6707" i="5"/>
  <c r="U6707" i="5" s="1"/>
  <c r="S7161" i="5"/>
  <c r="V7529" i="5"/>
  <c r="V7810" i="5"/>
  <c r="V4355" i="5"/>
  <c r="T4486" i="5"/>
  <c r="U4486" i="5" s="1"/>
  <c r="T4906" i="5"/>
  <c r="U4906" i="5" s="1"/>
  <c r="T5778" i="5"/>
  <c r="U5778" i="5" s="1"/>
  <c r="V6796" i="5"/>
  <c r="T7576" i="5"/>
  <c r="U7576" i="5" s="1"/>
  <c r="S7880" i="5"/>
  <c r="T3764" i="5"/>
  <c r="U3764" i="5" s="1"/>
  <c r="V4386" i="5"/>
  <c r="V4373" i="5"/>
  <c r="S5036" i="5"/>
  <c r="T5682" i="5"/>
  <c r="U5682" i="5" s="1"/>
  <c r="S5774" i="5"/>
  <c r="T6228" i="5"/>
  <c r="U6228" i="5" s="1"/>
  <c r="S6400" i="5"/>
  <c r="S7022" i="5"/>
  <c r="S7720" i="5"/>
  <c r="V8059" i="5"/>
  <c r="S3559" i="5"/>
  <c r="T3930" i="5"/>
  <c r="U3930" i="5" s="1"/>
  <c r="S4699" i="5"/>
  <c r="T4552" i="5"/>
  <c r="U4552" i="5" s="1"/>
  <c r="V4583" i="5"/>
  <c r="V5649" i="5"/>
  <c r="T5702" i="5"/>
  <c r="U5702" i="5" s="1"/>
  <c r="V6250" i="5"/>
  <c r="V6680" i="5"/>
  <c r="T6892" i="5"/>
  <c r="U6892" i="5" s="1"/>
  <c r="V7247" i="5"/>
  <c r="V7899" i="5"/>
  <c r="V149" i="5"/>
  <c r="T149" i="5"/>
  <c r="U149" i="5" s="1"/>
  <c r="S149" i="5"/>
  <c r="V47" i="5"/>
  <c r="S47" i="5"/>
  <c r="T47" i="5"/>
  <c r="U47" i="5" s="1"/>
  <c r="V1089" i="5"/>
  <c r="T1089" i="5"/>
  <c r="U1089" i="5" s="1"/>
  <c r="S1089" i="5"/>
  <c r="V50" i="5"/>
  <c r="T50" i="5"/>
  <c r="U50" i="5" s="1"/>
  <c r="S50" i="5"/>
  <c r="T1249" i="5"/>
  <c r="U1249" i="5" s="1"/>
  <c r="S1249" i="5"/>
  <c r="V1249" i="5"/>
  <c r="V318" i="5"/>
  <c r="T318" i="5"/>
  <c r="U318" i="5" s="1"/>
  <c r="S318" i="5"/>
  <c r="V242" i="5"/>
  <c r="T242" i="5"/>
  <c r="U242" i="5" s="1"/>
  <c r="S242" i="5"/>
  <c r="V581" i="5"/>
  <c r="T581" i="5"/>
  <c r="U581" i="5" s="1"/>
  <c r="S581" i="5"/>
  <c r="V701" i="5"/>
  <c r="T701" i="5"/>
  <c r="U701" i="5" s="1"/>
  <c r="S701" i="5"/>
  <c r="V1236" i="5"/>
  <c r="S1236" i="5"/>
  <c r="T1236" i="5"/>
  <c r="U1236" i="5" s="1"/>
  <c r="V635" i="5"/>
  <c r="T635" i="5"/>
  <c r="U635" i="5" s="1"/>
  <c r="S635" i="5"/>
  <c r="V1348" i="5"/>
  <c r="T1348" i="5"/>
  <c r="U1348" i="5" s="1"/>
  <c r="S1348" i="5"/>
  <c r="V1767" i="5"/>
  <c r="T1767" i="5"/>
  <c r="U1767" i="5" s="1"/>
  <c r="S1767" i="5"/>
  <c r="V1822" i="5"/>
  <c r="T1822" i="5"/>
  <c r="U1822" i="5" s="1"/>
  <c r="S1822" i="5"/>
  <c r="T2242" i="5"/>
  <c r="U2242" i="5" s="1"/>
  <c r="V2242" i="5"/>
  <c r="S2242" i="5"/>
  <c r="T2150" i="5"/>
  <c r="U2150" i="5" s="1"/>
  <c r="V2150" i="5"/>
  <c r="S2150" i="5"/>
  <c r="V443" i="5"/>
  <c r="T443" i="5"/>
  <c r="U443" i="5" s="1"/>
  <c r="S443" i="5"/>
  <c r="T169" i="5"/>
  <c r="U169" i="5" s="1"/>
  <c r="V169" i="5"/>
  <c r="S169" i="5"/>
  <c r="V801" i="5"/>
  <c r="T801" i="5"/>
  <c r="U801" i="5" s="1"/>
  <c r="S801" i="5"/>
  <c r="V653" i="5"/>
  <c r="T653" i="5"/>
  <c r="U653" i="5" s="1"/>
  <c r="S653" i="5"/>
  <c r="T456" i="5"/>
  <c r="U456" i="5" s="1"/>
  <c r="V456" i="5"/>
  <c r="S456" i="5"/>
  <c r="V906" i="5"/>
  <c r="T906" i="5"/>
  <c r="U906" i="5" s="1"/>
  <c r="S906" i="5"/>
  <c r="V1557" i="5"/>
  <c r="T1557" i="5"/>
  <c r="U1557" i="5" s="1"/>
  <c r="S1557" i="5"/>
  <c r="V915" i="5"/>
  <c r="T915" i="5"/>
  <c r="U915" i="5" s="1"/>
  <c r="S915" i="5"/>
  <c r="S2218" i="5"/>
  <c r="V2218" i="5"/>
  <c r="T2218" i="5"/>
  <c r="U2218" i="5" s="1"/>
  <c r="V1677" i="5"/>
  <c r="T1677" i="5"/>
  <c r="U1677" i="5" s="1"/>
  <c r="S1677" i="5"/>
  <c r="V146" i="5"/>
  <c r="T146" i="5"/>
  <c r="U146" i="5" s="1"/>
  <c r="S146" i="5"/>
  <c r="V668" i="5"/>
  <c r="T668" i="5"/>
  <c r="U668" i="5" s="1"/>
  <c r="S668" i="5"/>
  <c r="V1035" i="5"/>
  <c r="T1035" i="5"/>
  <c r="U1035" i="5" s="1"/>
  <c r="S1035" i="5"/>
  <c r="V1521" i="5"/>
  <c r="T1521" i="5"/>
  <c r="U1521" i="5" s="1"/>
  <c r="S1521" i="5"/>
  <c r="V1608" i="5"/>
  <c r="T1608" i="5"/>
  <c r="U1608" i="5" s="1"/>
  <c r="S1608" i="5"/>
  <c r="S2227" i="5"/>
  <c r="T2227" i="5"/>
  <c r="U2227" i="5" s="1"/>
  <c r="V2227" i="5"/>
  <c r="V41" i="5"/>
  <c r="T41" i="5"/>
  <c r="U41" i="5" s="1"/>
  <c r="S41" i="5"/>
  <c r="S1468" i="5"/>
  <c r="T1468" i="5"/>
  <c r="U1468" i="5" s="1"/>
  <c r="V1468" i="5"/>
  <c r="S714" i="5"/>
  <c r="V714" i="5"/>
  <c r="T714" i="5"/>
  <c r="U714" i="5" s="1"/>
  <c r="V1998" i="5"/>
  <c r="T1998" i="5"/>
  <c r="U1998" i="5" s="1"/>
  <c r="S1998" i="5"/>
  <c r="V2295" i="5"/>
  <c r="T2295" i="5"/>
  <c r="U2295" i="5" s="1"/>
  <c r="S2295" i="5"/>
  <c r="V1945" i="5"/>
  <c r="T1945" i="5"/>
  <c r="U1945" i="5" s="1"/>
  <c r="S1945" i="5"/>
  <c r="V2280" i="5"/>
  <c r="T2280" i="5"/>
  <c r="U2280" i="5" s="1"/>
  <c r="S2280" i="5"/>
  <c r="V711" i="5"/>
  <c r="T711" i="5"/>
  <c r="U711" i="5" s="1"/>
  <c r="S711" i="5"/>
  <c r="T765" i="5"/>
  <c r="U765" i="5" s="1"/>
  <c r="S765" i="5"/>
  <c r="V765" i="5"/>
  <c r="V678" i="5"/>
  <c r="T678" i="5"/>
  <c r="U678" i="5" s="1"/>
  <c r="S678" i="5"/>
  <c r="T481" i="5"/>
  <c r="U481" i="5" s="1"/>
  <c r="S481" i="5"/>
  <c r="V481" i="5"/>
  <c r="T751" i="5"/>
  <c r="U751" i="5" s="1"/>
  <c r="S751" i="5"/>
  <c r="V751" i="5"/>
  <c r="T2206" i="5"/>
  <c r="U2206" i="5" s="1"/>
  <c r="V2206" i="5"/>
  <c r="S2206" i="5"/>
  <c r="V924" i="5"/>
  <c r="T924" i="5"/>
  <c r="U924" i="5" s="1"/>
  <c r="S924" i="5"/>
  <c r="V2328" i="5"/>
  <c r="S2328" i="5"/>
  <c r="T2328" i="5"/>
  <c r="U2328" i="5" s="1"/>
  <c r="T2221" i="5"/>
  <c r="U2221" i="5" s="1"/>
  <c r="V2221" i="5"/>
  <c r="S2221" i="5"/>
  <c r="V2127" i="5"/>
  <c r="S2127" i="5"/>
  <c r="T2127" i="5"/>
  <c r="U2127" i="5" s="1"/>
  <c r="V2418" i="5"/>
  <c r="S2418" i="5"/>
  <c r="T2418" i="5"/>
  <c r="U2418" i="5" s="1"/>
  <c r="V2145" i="5"/>
  <c r="S2145" i="5"/>
  <c r="T2145" i="5"/>
  <c r="U2145" i="5" s="1"/>
  <c r="V2250" i="5"/>
  <c r="S2250" i="5"/>
  <c r="T2250" i="5"/>
  <c r="U2250" i="5" s="1"/>
  <c r="V209" i="5"/>
  <c r="T209" i="5"/>
  <c r="U209" i="5" s="1"/>
  <c r="S209" i="5"/>
  <c r="T262" i="5"/>
  <c r="U262" i="5" s="1"/>
  <c r="S262" i="5"/>
  <c r="V262" i="5"/>
  <c r="T415" i="5"/>
  <c r="U415" i="5" s="1"/>
  <c r="S415" i="5"/>
  <c r="V415" i="5"/>
  <c r="T1051" i="5"/>
  <c r="U1051" i="5" s="1"/>
  <c r="S1051" i="5"/>
  <c r="V1051" i="5"/>
  <c r="S829" i="5"/>
  <c r="V829" i="5"/>
  <c r="T829" i="5"/>
  <c r="U829" i="5" s="1"/>
  <c r="T1297" i="5"/>
  <c r="U1297" i="5" s="1"/>
  <c r="S1297" i="5"/>
  <c r="V1297" i="5"/>
  <c r="V1204" i="5"/>
  <c r="S1204" i="5"/>
  <c r="T1204" i="5"/>
  <c r="U1204" i="5" s="1"/>
  <c r="V2349" i="5"/>
  <c r="S2349" i="5"/>
  <c r="T2349" i="5"/>
  <c r="U2349" i="5" s="1"/>
  <c r="V83" i="5"/>
  <c r="T83" i="5"/>
  <c r="U83" i="5" s="1"/>
  <c r="S83" i="5"/>
  <c r="S997" i="5"/>
  <c r="T997" i="5"/>
  <c r="U997" i="5" s="1"/>
  <c r="V997" i="5"/>
  <c r="V776" i="5"/>
  <c r="T776" i="5"/>
  <c r="U776" i="5" s="1"/>
  <c r="S776" i="5"/>
  <c r="V273" i="5"/>
  <c r="T273" i="5"/>
  <c r="U273" i="5" s="1"/>
  <c r="S273" i="5"/>
  <c r="S504" i="5"/>
  <c r="V504" i="5"/>
  <c r="T504" i="5"/>
  <c r="U504" i="5" s="1"/>
  <c r="V1188" i="5"/>
  <c r="T1188" i="5"/>
  <c r="U1188" i="5" s="1"/>
  <c r="S1188" i="5"/>
  <c r="V684" i="5"/>
  <c r="T684" i="5"/>
  <c r="U684" i="5" s="1"/>
  <c r="S684" i="5"/>
  <c r="V817" i="5"/>
  <c r="T817" i="5"/>
  <c r="U817" i="5" s="1"/>
  <c r="S817" i="5"/>
  <c r="V1881" i="5"/>
  <c r="T1881" i="5"/>
  <c r="U1881" i="5" s="1"/>
  <c r="S1881" i="5"/>
  <c r="T2350" i="5"/>
  <c r="U2350" i="5" s="1"/>
  <c r="V2350" i="5"/>
  <c r="S2350" i="5"/>
  <c r="T2014" i="5"/>
  <c r="U2014" i="5" s="1"/>
  <c r="S2014" i="5"/>
  <c r="V2014" i="5"/>
  <c r="V264" i="5"/>
  <c r="T264" i="5"/>
  <c r="U264" i="5" s="1"/>
  <c r="S264" i="5"/>
  <c r="T307" i="5"/>
  <c r="U307" i="5" s="1"/>
  <c r="S307" i="5"/>
  <c r="V307" i="5"/>
  <c r="V410" i="5"/>
  <c r="T410" i="5"/>
  <c r="U410" i="5" s="1"/>
  <c r="S410" i="5"/>
  <c r="T1330" i="5"/>
  <c r="U1330" i="5" s="1"/>
  <c r="S1330" i="5"/>
  <c r="V1330" i="5"/>
  <c r="T1234" i="5"/>
  <c r="U1234" i="5" s="1"/>
  <c r="S1234" i="5"/>
  <c r="V1234" i="5"/>
  <c r="V1807" i="5"/>
  <c r="S1807" i="5"/>
  <c r="T1807" i="5"/>
  <c r="U1807" i="5" s="1"/>
  <c r="V2016" i="5"/>
  <c r="S2016" i="5"/>
  <c r="T2016" i="5"/>
  <c r="U2016" i="5" s="1"/>
  <c r="S2254" i="5"/>
  <c r="V2254" i="5"/>
  <c r="T2254" i="5"/>
  <c r="U2254" i="5" s="1"/>
  <c r="V2619" i="5"/>
  <c r="T2619" i="5"/>
  <c r="U2619" i="5" s="1"/>
  <c r="S2619" i="5"/>
  <c r="V236" i="5"/>
  <c r="T236" i="5"/>
  <c r="U236" i="5" s="1"/>
  <c r="S236" i="5"/>
  <c r="T733" i="5"/>
  <c r="U733" i="5" s="1"/>
  <c r="S733" i="5"/>
  <c r="V733" i="5"/>
  <c r="V1630" i="5"/>
  <c r="S1630" i="5"/>
  <c r="T1630" i="5"/>
  <c r="U1630" i="5" s="1"/>
  <c r="V1125" i="5"/>
  <c r="T1125" i="5"/>
  <c r="U1125" i="5" s="1"/>
  <c r="S1125" i="5"/>
  <c r="V1486" i="5"/>
  <c r="T1486" i="5"/>
  <c r="U1486" i="5" s="1"/>
  <c r="S1486" i="5"/>
  <c r="V1545" i="5"/>
  <c r="T1545" i="5"/>
  <c r="U1545" i="5" s="1"/>
  <c r="S1545" i="5"/>
  <c r="S2731" i="5"/>
  <c r="V2731" i="5"/>
  <c r="T2731" i="5"/>
  <c r="U2731" i="5" s="1"/>
  <c r="T946" i="5"/>
  <c r="U946" i="5" s="1"/>
  <c r="V946" i="5"/>
  <c r="S946" i="5"/>
  <c r="V734" i="5"/>
  <c r="T734" i="5"/>
  <c r="U734" i="5" s="1"/>
  <c r="S734" i="5"/>
  <c r="V764" i="5"/>
  <c r="T764" i="5"/>
  <c r="U764" i="5" s="1"/>
  <c r="S764" i="5"/>
  <c r="T1354" i="5"/>
  <c r="U1354" i="5" s="1"/>
  <c r="S1354" i="5"/>
  <c r="V1354" i="5"/>
  <c r="T541" i="5"/>
  <c r="U541" i="5" s="1"/>
  <c r="S541" i="5"/>
  <c r="V541" i="5"/>
  <c r="T793" i="5"/>
  <c r="U793" i="5" s="1"/>
  <c r="S793" i="5"/>
  <c r="V793" i="5"/>
  <c r="V1651" i="5"/>
  <c r="T1651" i="5"/>
  <c r="U1651" i="5" s="1"/>
  <c r="S1651" i="5"/>
  <c r="V1869" i="5"/>
  <c r="T1869" i="5"/>
  <c r="U1869" i="5" s="1"/>
  <c r="S1869" i="5"/>
  <c r="T2063" i="5"/>
  <c r="U2063" i="5" s="1"/>
  <c r="S2063" i="5"/>
  <c r="V2063" i="5"/>
  <c r="V2650" i="5"/>
  <c r="T2650" i="5"/>
  <c r="U2650" i="5" s="1"/>
  <c r="S2650" i="5"/>
  <c r="V2649" i="5"/>
  <c r="T2649" i="5"/>
  <c r="U2649" i="5" s="1"/>
  <c r="S2649" i="5"/>
  <c r="V14" i="5"/>
  <c r="T14" i="5"/>
  <c r="U14" i="5" s="1"/>
  <c r="S14" i="5"/>
  <c r="V936" i="5"/>
  <c r="S936" i="5"/>
  <c r="T936" i="5"/>
  <c r="U936" i="5" s="1"/>
  <c r="V901" i="5"/>
  <c r="T901" i="5"/>
  <c r="U901" i="5" s="1"/>
  <c r="S901" i="5"/>
  <c r="T37" i="5"/>
  <c r="U37" i="5" s="1"/>
  <c r="S37" i="5"/>
  <c r="V37" i="5"/>
  <c r="T1681" i="5"/>
  <c r="U1681" i="5" s="1"/>
  <c r="S1681" i="5"/>
  <c r="V1681" i="5"/>
  <c r="T709" i="5"/>
  <c r="U709" i="5" s="1"/>
  <c r="S709" i="5"/>
  <c r="V709" i="5"/>
  <c r="V1984" i="5"/>
  <c r="T1984" i="5"/>
  <c r="U1984" i="5" s="1"/>
  <c r="S1984" i="5"/>
  <c r="V1917" i="5"/>
  <c r="T1917" i="5"/>
  <c r="U1917" i="5" s="1"/>
  <c r="S1917" i="5"/>
  <c r="V1872" i="5"/>
  <c r="T1872" i="5"/>
  <c r="U1872" i="5" s="1"/>
  <c r="S1872" i="5"/>
  <c r="V122" i="5"/>
  <c r="S122" i="5"/>
  <c r="T122" i="5"/>
  <c r="U122" i="5" s="1"/>
  <c r="V809" i="5"/>
  <c r="T809" i="5"/>
  <c r="U809" i="5" s="1"/>
  <c r="S809" i="5"/>
  <c r="V1518" i="5"/>
  <c r="S1518" i="5"/>
  <c r="T1518" i="5"/>
  <c r="U1518" i="5" s="1"/>
  <c r="T781" i="5"/>
  <c r="U781" i="5" s="1"/>
  <c r="S781" i="5"/>
  <c r="V781" i="5"/>
  <c r="V1746" i="5"/>
  <c r="T1746" i="5"/>
  <c r="U1746" i="5" s="1"/>
  <c r="S1746" i="5"/>
  <c r="V1908" i="5"/>
  <c r="T1908" i="5"/>
  <c r="U1908" i="5" s="1"/>
  <c r="S1908" i="5"/>
  <c r="V2571" i="5"/>
  <c r="T2571" i="5"/>
  <c r="U2571" i="5" s="1"/>
  <c r="S2571" i="5"/>
  <c r="V2560" i="5"/>
  <c r="T2560" i="5"/>
  <c r="U2560" i="5" s="1"/>
  <c r="S2560" i="5"/>
  <c r="V2190" i="5"/>
  <c r="T2190" i="5"/>
  <c r="U2190" i="5" s="1"/>
  <c r="S2190" i="5"/>
  <c r="V3069" i="5"/>
  <c r="T3069" i="5"/>
  <c r="U3069" i="5" s="1"/>
  <c r="S3069" i="5"/>
  <c r="V2948" i="5"/>
  <c r="T2948" i="5"/>
  <c r="U2948" i="5" s="1"/>
  <c r="S2948" i="5"/>
  <c r="V3883" i="5"/>
  <c r="T3883" i="5"/>
  <c r="U3883" i="5" s="1"/>
  <c r="S3883" i="5"/>
  <c r="V4277" i="5"/>
  <c r="T4277" i="5"/>
  <c r="U4277" i="5" s="1"/>
  <c r="S4277" i="5"/>
  <c r="V4265" i="5"/>
  <c r="T4265" i="5"/>
  <c r="U4265" i="5" s="1"/>
  <c r="S4265" i="5"/>
  <c r="V4483" i="5"/>
  <c r="T4483" i="5"/>
  <c r="U4483" i="5" s="1"/>
  <c r="S4483" i="5"/>
  <c r="V4475" i="5"/>
  <c r="T4475" i="5"/>
  <c r="U4475" i="5" s="1"/>
  <c r="S4475" i="5"/>
  <c r="T4983" i="5"/>
  <c r="U4983" i="5" s="1"/>
  <c r="S4983" i="5"/>
  <c r="V4983" i="5"/>
  <c r="V5301" i="5"/>
  <c r="T5301" i="5"/>
  <c r="U5301" i="5" s="1"/>
  <c r="S5301" i="5"/>
  <c r="T5384" i="5"/>
  <c r="U5384" i="5" s="1"/>
  <c r="V5384" i="5"/>
  <c r="S5384" i="5"/>
  <c r="T5673" i="5"/>
  <c r="U5673" i="5" s="1"/>
  <c r="V5673" i="5"/>
  <c r="S5673" i="5"/>
  <c r="S6194" i="5"/>
  <c r="V6194" i="5"/>
  <c r="T6194" i="5"/>
  <c r="U6194" i="5" s="1"/>
  <c r="V6396" i="5"/>
  <c r="T6396" i="5"/>
  <c r="U6396" i="5" s="1"/>
  <c r="S6396" i="5"/>
  <c r="V6856" i="5"/>
  <c r="T6856" i="5"/>
  <c r="U6856" i="5" s="1"/>
  <c r="S6856" i="5"/>
  <c r="T6957" i="5"/>
  <c r="U6957" i="5" s="1"/>
  <c r="V6957" i="5"/>
  <c r="S6957" i="5"/>
  <c r="V7292" i="5"/>
  <c r="T7292" i="5"/>
  <c r="U7292" i="5" s="1"/>
  <c r="S7292" i="5"/>
  <c r="T7609" i="5"/>
  <c r="U7609" i="5" s="1"/>
  <c r="S7609" i="5"/>
  <c r="V7609" i="5"/>
  <c r="V7533" i="5"/>
  <c r="T7533" i="5"/>
  <c r="U7533" i="5" s="1"/>
  <c r="S7533" i="5"/>
  <c r="T7752" i="5"/>
  <c r="U7752" i="5" s="1"/>
  <c r="S7752" i="5"/>
  <c r="V7752" i="5"/>
  <c r="T7895" i="5"/>
  <c r="U7895" i="5" s="1"/>
  <c r="V7895" i="5"/>
  <c r="S7895" i="5"/>
  <c r="T2782" i="5"/>
  <c r="U2782" i="5" s="1"/>
  <c r="S2782" i="5"/>
  <c r="V2782" i="5"/>
  <c r="V2891" i="5"/>
  <c r="T2891" i="5"/>
  <c r="U2891" i="5" s="1"/>
  <c r="S2891" i="5"/>
  <c r="V2407" i="5"/>
  <c r="T2407" i="5"/>
  <c r="U2407" i="5" s="1"/>
  <c r="S2407" i="5"/>
  <c r="V2840" i="5"/>
  <c r="T2840" i="5"/>
  <c r="U2840" i="5" s="1"/>
  <c r="S2840" i="5"/>
  <c r="S3208" i="5"/>
  <c r="V3208" i="5"/>
  <c r="T3208" i="5"/>
  <c r="U3208" i="5" s="1"/>
  <c r="V3742" i="5"/>
  <c r="T3742" i="5"/>
  <c r="U3742" i="5" s="1"/>
  <c r="S3742" i="5"/>
  <c r="T4300" i="5"/>
  <c r="U4300" i="5" s="1"/>
  <c r="S4300" i="5"/>
  <c r="V4300" i="5"/>
  <c r="T4356" i="5"/>
  <c r="U4356" i="5" s="1"/>
  <c r="V4356" i="5"/>
  <c r="S4356" i="5"/>
  <c r="V4414" i="5"/>
  <c r="T4414" i="5"/>
  <c r="U4414" i="5" s="1"/>
  <c r="S4414" i="5"/>
  <c r="S4574" i="5"/>
  <c r="T4574" i="5"/>
  <c r="U4574" i="5" s="1"/>
  <c r="V4574" i="5"/>
  <c r="V4630" i="5"/>
  <c r="T4630" i="5"/>
  <c r="U4630" i="5" s="1"/>
  <c r="S4630" i="5"/>
  <c r="V4309" i="5"/>
  <c r="T4309" i="5"/>
  <c r="U4309" i="5" s="1"/>
  <c r="S4309" i="5"/>
  <c r="T4827" i="5"/>
  <c r="U4827" i="5" s="1"/>
  <c r="S4827" i="5"/>
  <c r="V4827" i="5"/>
  <c r="T5789" i="5"/>
  <c r="U5789" i="5" s="1"/>
  <c r="S5789" i="5"/>
  <c r="V5789" i="5"/>
  <c r="V6303" i="5"/>
  <c r="T6303" i="5"/>
  <c r="U6303" i="5" s="1"/>
  <c r="S6303" i="5"/>
  <c r="V6255" i="5"/>
  <c r="S6255" i="5"/>
  <c r="T6255" i="5"/>
  <c r="U6255" i="5" s="1"/>
  <c r="T6536" i="5"/>
  <c r="U6536" i="5" s="1"/>
  <c r="S6536" i="5"/>
  <c r="V6536" i="5"/>
  <c r="V6634" i="5"/>
  <c r="S6634" i="5"/>
  <c r="T6634" i="5"/>
  <c r="U6634" i="5" s="1"/>
  <c r="T6756" i="5"/>
  <c r="U6756" i="5" s="1"/>
  <c r="V6756" i="5"/>
  <c r="S6756" i="5"/>
  <c r="S6785" i="5"/>
  <c r="T6785" i="5"/>
  <c r="U6785" i="5" s="1"/>
  <c r="V6785" i="5"/>
  <c r="T7015" i="5"/>
  <c r="U7015" i="5" s="1"/>
  <c r="S7015" i="5"/>
  <c r="V7015" i="5"/>
  <c r="V2827" i="5"/>
  <c r="T2827" i="5"/>
  <c r="U2827" i="5" s="1"/>
  <c r="S2827" i="5"/>
  <c r="V2275" i="5"/>
  <c r="T2275" i="5"/>
  <c r="U2275" i="5" s="1"/>
  <c r="S2275" i="5"/>
  <c r="S2378" i="5"/>
  <c r="T2378" i="5"/>
  <c r="U2378" i="5" s="1"/>
  <c r="V2378" i="5"/>
  <c r="V3261" i="5"/>
  <c r="T3261" i="5"/>
  <c r="U3261" i="5" s="1"/>
  <c r="S3261" i="5"/>
  <c r="S3788" i="5"/>
  <c r="V3788" i="5"/>
  <c r="T3788" i="5"/>
  <c r="U3788" i="5" s="1"/>
  <c r="V3616" i="5"/>
  <c r="T3616" i="5"/>
  <c r="U3616" i="5" s="1"/>
  <c r="S3616" i="5"/>
  <c r="V4069" i="5"/>
  <c r="T4069" i="5"/>
  <c r="U4069" i="5" s="1"/>
  <c r="S4069" i="5"/>
  <c r="V5153" i="5"/>
  <c r="T5153" i="5"/>
  <c r="U5153" i="5" s="1"/>
  <c r="S5153" i="5"/>
  <c r="V4924" i="5"/>
  <c r="S4924" i="5"/>
  <c r="T4924" i="5"/>
  <c r="U4924" i="5" s="1"/>
  <c r="T5516" i="5"/>
  <c r="U5516" i="5" s="1"/>
  <c r="V5516" i="5"/>
  <c r="S5516" i="5"/>
  <c r="T5669" i="5"/>
  <c r="U5669" i="5" s="1"/>
  <c r="V5669" i="5"/>
  <c r="S5669" i="5"/>
  <c r="T6005" i="5"/>
  <c r="U6005" i="5" s="1"/>
  <c r="S6005" i="5"/>
  <c r="V6005" i="5"/>
  <c r="T6434" i="5"/>
  <c r="U6434" i="5" s="1"/>
  <c r="V6434" i="5"/>
  <c r="S6434" i="5"/>
  <c r="V7000" i="5"/>
  <c r="T7000" i="5"/>
  <c r="U7000" i="5" s="1"/>
  <c r="S7000" i="5"/>
  <c r="T7128" i="5"/>
  <c r="U7128" i="5" s="1"/>
  <c r="V7128" i="5"/>
  <c r="S7128" i="5"/>
  <c r="T7325" i="5"/>
  <c r="U7325" i="5" s="1"/>
  <c r="V7325" i="5"/>
  <c r="S7325" i="5"/>
  <c r="S2680" i="5"/>
  <c r="V2680" i="5"/>
  <c r="T2680" i="5"/>
  <c r="U2680" i="5" s="1"/>
  <c r="V3110" i="5"/>
  <c r="T3110" i="5"/>
  <c r="U3110" i="5" s="1"/>
  <c r="S3110" i="5"/>
  <c r="S2624" i="5"/>
  <c r="T2624" i="5"/>
  <c r="U2624" i="5" s="1"/>
  <c r="V2624" i="5"/>
  <c r="V2802" i="5"/>
  <c r="T2802" i="5"/>
  <c r="U2802" i="5" s="1"/>
  <c r="S2802" i="5"/>
  <c r="T2878" i="5"/>
  <c r="U2878" i="5" s="1"/>
  <c r="V2878" i="5"/>
  <c r="S2878" i="5"/>
  <c r="V3653" i="5"/>
  <c r="T3653" i="5"/>
  <c r="U3653" i="5" s="1"/>
  <c r="S3653" i="5"/>
  <c r="V3688" i="5"/>
  <c r="T3688" i="5"/>
  <c r="U3688" i="5" s="1"/>
  <c r="S3688" i="5"/>
  <c r="S3882" i="5"/>
  <c r="V3882" i="5"/>
  <c r="T3882" i="5"/>
  <c r="U3882" i="5" s="1"/>
  <c r="V4097" i="5"/>
  <c r="T4097" i="5"/>
  <c r="U4097" i="5" s="1"/>
  <c r="S4097" i="5"/>
  <c r="S4396" i="5"/>
  <c r="V4396" i="5"/>
  <c r="T4396" i="5"/>
  <c r="U4396" i="5" s="1"/>
  <c r="V4522" i="5"/>
  <c r="T4522" i="5"/>
  <c r="U4522" i="5" s="1"/>
  <c r="S4522" i="5"/>
  <c r="T4526" i="5"/>
  <c r="U4526" i="5" s="1"/>
  <c r="V4526" i="5"/>
  <c r="S4526" i="5"/>
  <c r="T5825" i="5"/>
  <c r="U5825" i="5" s="1"/>
  <c r="V5825" i="5"/>
  <c r="S5825" i="5"/>
  <c r="V5996" i="5"/>
  <c r="T5996" i="5"/>
  <c r="U5996" i="5" s="1"/>
  <c r="S5996" i="5"/>
  <c r="T5883" i="5"/>
  <c r="U5883" i="5" s="1"/>
  <c r="V5883" i="5"/>
  <c r="S5883" i="5"/>
  <c r="V6546" i="5"/>
  <c r="T6546" i="5"/>
  <c r="U6546" i="5" s="1"/>
  <c r="S6546" i="5"/>
  <c r="V6917" i="5"/>
  <c r="S6917" i="5"/>
  <c r="T6917" i="5"/>
  <c r="U6917" i="5" s="1"/>
  <c r="V7724" i="5"/>
  <c r="T7724" i="5"/>
  <c r="U7724" i="5" s="1"/>
  <c r="S7724" i="5"/>
  <c r="T7862" i="5"/>
  <c r="U7862" i="5" s="1"/>
  <c r="V7862" i="5"/>
  <c r="S7862" i="5"/>
  <c r="V2936" i="5"/>
  <c r="S2936" i="5"/>
  <c r="T2936" i="5"/>
  <c r="U2936" i="5" s="1"/>
  <c r="V3170" i="5"/>
  <c r="T3170" i="5"/>
  <c r="U3170" i="5" s="1"/>
  <c r="S3170" i="5"/>
  <c r="V2296" i="5"/>
  <c r="T2296" i="5"/>
  <c r="U2296" i="5" s="1"/>
  <c r="S2296" i="5"/>
  <c r="V2779" i="5"/>
  <c r="T2779" i="5"/>
  <c r="U2779" i="5" s="1"/>
  <c r="S2779" i="5"/>
  <c r="T3046" i="5"/>
  <c r="U3046" i="5" s="1"/>
  <c r="S3046" i="5"/>
  <c r="V3046" i="5"/>
  <c r="V2918" i="5"/>
  <c r="T2918" i="5"/>
  <c r="U2918" i="5" s="1"/>
  <c r="S2918" i="5"/>
  <c r="V3260" i="5"/>
  <c r="T3260" i="5"/>
  <c r="U3260" i="5" s="1"/>
  <c r="S3260" i="5"/>
  <c r="V4900" i="5"/>
  <c r="S4900" i="5"/>
  <c r="T4900" i="5"/>
  <c r="U4900" i="5" s="1"/>
  <c r="V4507" i="5"/>
  <c r="T4507" i="5"/>
  <c r="U4507" i="5" s="1"/>
  <c r="S4507" i="5"/>
  <c r="S5310" i="5"/>
  <c r="V5310" i="5"/>
  <c r="T5310" i="5"/>
  <c r="U5310" i="5" s="1"/>
  <c r="T5765" i="5"/>
  <c r="U5765" i="5" s="1"/>
  <c r="S5765" i="5"/>
  <c r="V5765" i="5"/>
  <c r="V5670" i="5"/>
  <c r="S5670" i="5"/>
  <c r="T5670" i="5"/>
  <c r="U5670" i="5" s="1"/>
  <c r="T5645" i="5"/>
  <c r="U5645" i="5" s="1"/>
  <c r="V5645" i="5"/>
  <c r="S5645" i="5"/>
  <c r="V5829" i="5"/>
  <c r="T5829" i="5"/>
  <c r="U5829" i="5" s="1"/>
  <c r="S5829" i="5"/>
  <c r="T6089" i="5"/>
  <c r="U6089" i="5" s="1"/>
  <c r="S6089" i="5"/>
  <c r="V6089" i="5"/>
  <c r="T6818" i="5"/>
  <c r="U6818" i="5" s="1"/>
  <c r="S6818" i="5"/>
  <c r="V6818" i="5"/>
  <c r="V6946" i="5"/>
  <c r="T6946" i="5"/>
  <c r="U6946" i="5" s="1"/>
  <c r="S6946" i="5"/>
  <c r="T7368" i="5"/>
  <c r="U7368" i="5" s="1"/>
  <c r="V7368" i="5"/>
  <c r="S7368" i="5"/>
  <c r="T7760" i="5"/>
  <c r="U7760" i="5" s="1"/>
  <c r="V7760" i="5"/>
  <c r="S7760" i="5"/>
  <c r="V7661" i="5"/>
  <c r="T7661" i="5"/>
  <c r="U7661" i="5" s="1"/>
  <c r="S7661" i="5"/>
  <c r="V7779" i="5"/>
  <c r="T7779" i="5"/>
  <c r="U7779" i="5" s="1"/>
  <c r="S7779" i="5"/>
  <c r="S7896" i="5"/>
  <c r="T7896" i="5"/>
  <c r="U7896" i="5" s="1"/>
  <c r="V7896" i="5"/>
  <c r="T8049" i="5"/>
  <c r="U8049" i="5" s="1"/>
  <c r="V8049" i="5"/>
  <c r="S8049" i="5"/>
  <c r="S2204" i="5"/>
  <c r="T2204" i="5"/>
  <c r="U2204" i="5" s="1"/>
  <c r="V2204" i="5"/>
  <c r="S2396" i="5"/>
  <c r="T2396" i="5"/>
  <c r="U2396" i="5" s="1"/>
  <c r="V2396" i="5"/>
  <c r="V3784" i="5"/>
  <c r="T3784" i="5"/>
  <c r="U3784" i="5" s="1"/>
  <c r="S3784" i="5"/>
  <c r="V3911" i="5"/>
  <c r="T3911" i="5"/>
  <c r="U3911" i="5" s="1"/>
  <c r="S3911" i="5"/>
  <c r="V4218" i="5"/>
  <c r="T4218" i="5"/>
  <c r="U4218" i="5" s="1"/>
  <c r="S4218" i="5"/>
  <c r="T4614" i="5"/>
  <c r="U4614" i="5" s="1"/>
  <c r="V4614" i="5"/>
  <c r="S4614" i="5"/>
  <c r="T5001" i="5"/>
  <c r="U5001" i="5" s="1"/>
  <c r="V5001" i="5"/>
  <c r="S5001" i="5"/>
  <c r="V5240" i="5"/>
  <c r="S5240" i="5"/>
  <c r="T5240" i="5"/>
  <c r="U5240" i="5" s="1"/>
  <c r="S6742" i="5"/>
  <c r="V6742" i="5"/>
  <c r="T6742" i="5"/>
  <c r="U6742" i="5" s="1"/>
  <c r="T7035" i="5"/>
  <c r="U7035" i="5" s="1"/>
  <c r="V7035" i="5"/>
  <c r="S7035" i="5"/>
  <c r="T7144" i="5"/>
  <c r="U7144" i="5" s="1"/>
  <c r="V7144" i="5"/>
  <c r="S7144" i="5"/>
  <c r="T7372" i="5"/>
  <c r="U7372" i="5" s="1"/>
  <c r="V7372" i="5"/>
  <c r="S7372" i="5"/>
  <c r="T7551" i="5"/>
  <c r="U7551" i="5" s="1"/>
  <c r="V7551" i="5"/>
  <c r="S7551" i="5"/>
  <c r="S7667" i="5"/>
  <c r="V7667" i="5"/>
  <c r="T7667" i="5"/>
  <c r="U7667" i="5" s="1"/>
  <c r="V7704" i="5"/>
  <c r="T7704" i="5"/>
  <c r="U7704" i="5" s="1"/>
  <c r="S7704" i="5"/>
  <c r="S7684" i="5"/>
  <c r="V7684" i="5"/>
  <c r="T7684" i="5"/>
  <c r="U7684" i="5" s="1"/>
  <c r="T7839" i="5"/>
  <c r="U7839" i="5" s="1"/>
  <c r="S7839" i="5"/>
  <c r="V7839" i="5"/>
  <c r="V7969" i="5"/>
  <c r="S7969" i="5"/>
  <c r="T7969" i="5"/>
  <c r="U7969" i="5" s="1"/>
  <c r="V3027" i="5"/>
  <c r="S3027" i="5"/>
  <c r="T3027" i="5"/>
  <c r="U3027" i="5" s="1"/>
  <c r="V2751" i="5"/>
  <c r="T2751" i="5"/>
  <c r="U2751" i="5" s="1"/>
  <c r="S2751" i="5"/>
  <c r="S2474" i="5"/>
  <c r="T2474" i="5"/>
  <c r="U2474" i="5" s="1"/>
  <c r="V2474" i="5"/>
  <c r="V2864" i="5"/>
  <c r="T2864" i="5"/>
  <c r="U2864" i="5" s="1"/>
  <c r="S2864" i="5"/>
  <c r="T3498" i="5"/>
  <c r="U3498" i="5" s="1"/>
  <c r="S3498" i="5"/>
  <c r="V3498" i="5"/>
  <c r="V3773" i="5"/>
  <c r="T3773" i="5"/>
  <c r="U3773" i="5" s="1"/>
  <c r="S3773" i="5"/>
  <c r="V4325" i="5"/>
  <c r="T4325" i="5"/>
  <c r="U4325" i="5" s="1"/>
  <c r="S4325" i="5"/>
  <c r="T4584" i="5"/>
  <c r="U4584" i="5" s="1"/>
  <c r="S4584" i="5"/>
  <c r="V4584" i="5"/>
  <c r="V5198" i="5"/>
  <c r="T5198" i="5"/>
  <c r="U5198" i="5" s="1"/>
  <c r="S5198" i="5"/>
  <c r="V5309" i="5"/>
  <c r="S5309" i="5"/>
  <c r="T5309" i="5"/>
  <c r="U5309" i="5" s="1"/>
  <c r="S5691" i="5"/>
  <c r="V5691" i="5"/>
  <c r="T5691" i="5"/>
  <c r="U5691" i="5" s="1"/>
  <c r="V5565" i="5"/>
  <c r="T5565" i="5"/>
  <c r="U5565" i="5" s="1"/>
  <c r="S5565" i="5"/>
  <c r="V5742" i="5"/>
  <c r="T5742" i="5"/>
  <c r="U5742" i="5" s="1"/>
  <c r="S5742" i="5"/>
  <c r="T5969" i="5"/>
  <c r="U5969" i="5" s="1"/>
  <c r="V5969" i="5"/>
  <c r="S5969" i="5"/>
  <c r="V5988" i="5"/>
  <c r="S5988" i="5"/>
  <c r="T5988" i="5"/>
  <c r="U5988" i="5" s="1"/>
  <c r="S6128" i="5"/>
  <c r="V6128" i="5"/>
  <c r="T6128" i="5"/>
  <c r="U6128" i="5" s="1"/>
  <c r="T6476" i="5"/>
  <c r="U6476" i="5" s="1"/>
  <c r="S6476" i="5"/>
  <c r="V6476" i="5"/>
  <c r="T6704" i="5"/>
  <c r="U6704" i="5" s="1"/>
  <c r="V6704" i="5"/>
  <c r="S6704" i="5"/>
  <c r="S6790" i="5"/>
  <c r="V6790" i="5"/>
  <c r="T6790" i="5"/>
  <c r="U6790" i="5" s="1"/>
  <c r="T7778" i="5"/>
  <c r="U7778" i="5" s="1"/>
  <c r="S7778" i="5"/>
  <c r="V7778" i="5"/>
  <c r="V2281" i="5"/>
  <c r="T2281" i="5"/>
  <c r="U2281" i="5" s="1"/>
  <c r="S2281" i="5"/>
  <c r="V2766" i="5"/>
  <c r="T2766" i="5"/>
  <c r="U2766" i="5" s="1"/>
  <c r="S2766" i="5"/>
  <c r="V2532" i="5"/>
  <c r="T2532" i="5"/>
  <c r="U2532" i="5" s="1"/>
  <c r="S2532" i="5"/>
  <c r="V3778" i="5"/>
  <c r="T3778" i="5"/>
  <c r="U3778" i="5" s="1"/>
  <c r="S3778" i="5"/>
  <c r="V4954" i="5"/>
  <c r="T4954" i="5"/>
  <c r="U4954" i="5" s="1"/>
  <c r="S4954" i="5"/>
  <c r="T4857" i="5"/>
  <c r="U4857" i="5" s="1"/>
  <c r="S4857" i="5"/>
  <c r="V4857" i="5"/>
  <c r="T4562" i="5"/>
  <c r="U4562" i="5" s="1"/>
  <c r="V4562" i="5"/>
  <c r="S4562" i="5"/>
  <c r="V5471" i="5"/>
  <c r="T5471" i="5"/>
  <c r="U5471" i="5" s="1"/>
  <c r="S5471" i="5"/>
  <c r="T5741" i="5"/>
  <c r="U5741" i="5" s="1"/>
  <c r="S5741" i="5"/>
  <c r="V5741" i="5"/>
  <c r="V6097" i="5"/>
  <c r="T6097" i="5"/>
  <c r="U6097" i="5" s="1"/>
  <c r="S6097" i="5"/>
  <c r="T6192" i="5"/>
  <c r="U6192" i="5" s="1"/>
  <c r="V6192" i="5"/>
  <c r="S6192" i="5"/>
  <c r="V7048" i="5"/>
  <c r="T7048" i="5"/>
  <c r="U7048" i="5" s="1"/>
  <c r="S7048" i="5"/>
  <c r="T7076" i="5"/>
  <c r="U7076" i="5" s="1"/>
  <c r="V7076" i="5"/>
  <c r="S7076" i="5"/>
  <c r="T7772" i="5"/>
  <c r="U7772" i="5" s="1"/>
  <c r="S7772" i="5"/>
  <c r="V7772" i="5"/>
  <c r="V2404" i="5"/>
  <c r="T2404" i="5"/>
  <c r="U2404" i="5" s="1"/>
  <c r="S2404" i="5"/>
  <c r="V2925" i="5"/>
  <c r="T2925" i="5"/>
  <c r="U2925" i="5" s="1"/>
  <c r="S2925" i="5"/>
  <c r="V2161" i="5"/>
  <c r="T2161" i="5"/>
  <c r="U2161" i="5" s="1"/>
  <c r="S2161" i="5"/>
  <c r="V3092" i="5"/>
  <c r="T3092" i="5"/>
  <c r="U3092" i="5" s="1"/>
  <c r="S3092" i="5"/>
  <c r="V3857" i="5"/>
  <c r="T3857" i="5"/>
  <c r="U3857" i="5" s="1"/>
  <c r="S3857" i="5"/>
  <c r="V5184" i="5"/>
  <c r="T5184" i="5"/>
  <c r="U5184" i="5" s="1"/>
  <c r="S5184" i="5"/>
  <c r="V5745" i="5"/>
  <c r="T5745" i="5"/>
  <c r="U5745" i="5" s="1"/>
  <c r="S5745" i="5"/>
  <c r="S6197" i="5"/>
  <c r="T6197" i="5"/>
  <c r="U6197" i="5" s="1"/>
  <c r="V6197" i="5"/>
  <c r="V6353" i="5"/>
  <c r="S6353" i="5"/>
  <c r="T6353" i="5"/>
  <c r="U6353" i="5" s="1"/>
  <c r="T7253" i="5"/>
  <c r="U7253" i="5" s="1"/>
  <c r="V7253" i="5"/>
  <c r="S7253" i="5"/>
  <c r="T7573" i="5"/>
  <c r="U7573" i="5" s="1"/>
  <c r="S7573" i="5"/>
  <c r="V7573" i="5"/>
  <c r="V7750" i="5"/>
  <c r="T7750" i="5"/>
  <c r="U7750" i="5" s="1"/>
  <c r="S7750" i="5"/>
  <c r="V2797" i="5"/>
  <c r="T2797" i="5"/>
  <c r="U2797" i="5" s="1"/>
  <c r="S2797" i="5"/>
  <c r="T2071" i="5"/>
  <c r="U2071" i="5" s="1"/>
  <c r="V2071" i="5"/>
  <c r="S2071" i="5"/>
  <c r="V2955" i="5"/>
  <c r="T2955" i="5"/>
  <c r="U2955" i="5" s="1"/>
  <c r="S2955" i="5"/>
  <c r="T3294" i="5"/>
  <c r="U3294" i="5" s="1"/>
  <c r="V3294" i="5"/>
  <c r="S3294" i="5"/>
  <c r="V3812" i="5"/>
  <c r="T3812" i="5"/>
  <c r="U3812" i="5" s="1"/>
  <c r="S3812" i="5"/>
  <c r="V4333" i="5"/>
  <c r="T4333" i="5"/>
  <c r="U4333" i="5" s="1"/>
  <c r="S4333" i="5"/>
  <c r="V4534" i="5"/>
  <c r="T4534" i="5"/>
  <c r="U4534" i="5" s="1"/>
  <c r="S4534" i="5"/>
  <c r="V5286" i="5"/>
  <c r="T5286" i="5"/>
  <c r="U5286" i="5" s="1"/>
  <c r="S5286" i="5"/>
  <c r="V5150" i="5"/>
  <c r="S5150" i="5"/>
  <c r="T5150" i="5"/>
  <c r="U5150" i="5" s="1"/>
  <c r="T5170" i="5"/>
  <c r="U5170" i="5" s="1"/>
  <c r="S5170" i="5"/>
  <c r="V5170" i="5"/>
  <c r="V5465" i="5"/>
  <c r="S5465" i="5"/>
  <c r="T5465" i="5"/>
  <c r="U5465" i="5" s="1"/>
  <c r="V5931" i="5"/>
  <c r="T5931" i="5"/>
  <c r="U5931" i="5" s="1"/>
  <c r="S5931" i="5"/>
  <c r="V5652" i="5"/>
  <c r="T5652" i="5"/>
  <c r="U5652" i="5" s="1"/>
  <c r="S5652" i="5"/>
  <c r="V6049" i="5"/>
  <c r="S6049" i="5"/>
  <c r="T6049" i="5"/>
  <c r="U6049" i="5" s="1"/>
  <c r="T6147" i="5"/>
  <c r="U6147" i="5" s="1"/>
  <c r="V6147" i="5"/>
  <c r="S6147" i="5"/>
  <c r="T6384" i="5"/>
  <c r="U6384" i="5" s="1"/>
  <c r="V6384" i="5"/>
  <c r="S6384" i="5"/>
  <c r="V6616" i="5"/>
  <c r="S6616" i="5"/>
  <c r="T6616" i="5"/>
  <c r="U6616" i="5" s="1"/>
  <c r="T6974" i="5"/>
  <c r="U6974" i="5" s="1"/>
  <c r="S6974" i="5"/>
  <c r="V6974" i="5"/>
  <c r="S7491" i="5"/>
  <c r="V7491" i="5"/>
  <c r="T7491" i="5"/>
  <c r="U7491" i="5" s="1"/>
  <c r="V7873" i="5"/>
  <c r="T7873" i="5"/>
  <c r="U7873" i="5" s="1"/>
  <c r="S7873" i="5"/>
  <c r="T7928" i="5"/>
  <c r="U7928" i="5" s="1"/>
  <c r="S7928" i="5"/>
  <c r="V7928" i="5"/>
  <c r="V7918" i="5"/>
  <c r="S7918" i="5"/>
  <c r="T7918" i="5"/>
  <c r="U7918" i="5" s="1"/>
  <c r="S2354" i="5"/>
  <c r="T2354" i="5"/>
  <c r="U2354" i="5" s="1"/>
  <c r="V2354" i="5"/>
  <c r="V2226" i="5"/>
  <c r="T2226" i="5"/>
  <c r="U2226" i="5" s="1"/>
  <c r="S2226" i="5"/>
  <c r="T3154" i="5"/>
  <c r="U3154" i="5" s="1"/>
  <c r="S3154" i="5"/>
  <c r="V3154" i="5"/>
  <c r="V3821" i="5"/>
  <c r="T3821" i="5"/>
  <c r="U3821" i="5" s="1"/>
  <c r="S3821" i="5"/>
  <c r="V4044" i="5"/>
  <c r="T4044" i="5"/>
  <c r="U4044" i="5" s="1"/>
  <c r="S4044" i="5"/>
  <c r="V4245" i="5"/>
  <c r="T4245" i="5"/>
  <c r="U4245" i="5" s="1"/>
  <c r="S4245" i="5"/>
  <c r="T4616" i="5"/>
  <c r="U4616" i="5" s="1"/>
  <c r="V4616" i="5"/>
  <c r="S4616" i="5"/>
  <c r="V4543" i="5"/>
  <c r="T4543" i="5"/>
  <c r="U4543" i="5" s="1"/>
  <c r="S4543" i="5"/>
  <c r="T4815" i="5"/>
  <c r="U4815" i="5" s="1"/>
  <c r="S4815" i="5"/>
  <c r="V4815" i="5"/>
  <c r="V5028" i="5"/>
  <c r="T5028" i="5"/>
  <c r="U5028" i="5" s="1"/>
  <c r="S5028" i="5"/>
  <c r="V5469" i="5"/>
  <c r="T5469" i="5"/>
  <c r="U5469" i="5" s="1"/>
  <c r="S5469" i="5"/>
  <c r="V5477" i="5"/>
  <c r="S5477" i="5"/>
  <c r="T5477" i="5"/>
  <c r="U5477" i="5" s="1"/>
  <c r="S5601" i="5"/>
  <c r="T5601" i="5"/>
  <c r="U5601" i="5" s="1"/>
  <c r="V5601" i="5"/>
  <c r="V5886" i="5"/>
  <c r="T5886" i="5"/>
  <c r="U5886" i="5" s="1"/>
  <c r="S5886" i="5"/>
  <c r="V5970" i="5"/>
  <c r="T5970" i="5"/>
  <c r="U5970" i="5" s="1"/>
  <c r="S5970" i="5"/>
  <c r="V6436" i="5"/>
  <c r="S6436" i="5"/>
  <c r="T6436" i="5"/>
  <c r="U6436" i="5" s="1"/>
  <c r="S6944" i="5"/>
  <c r="V6944" i="5"/>
  <c r="T6944" i="5"/>
  <c r="U6944" i="5" s="1"/>
  <c r="V7327" i="5"/>
  <c r="T7327" i="5"/>
  <c r="U7327" i="5" s="1"/>
  <c r="S7327" i="5"/>
  <c r="V7498" i="5"/>
  <c r="T7498" i="5"/>
  <c r="U7498" i="5" s="1"/>
  <c r="S7498" i="5"/>
  <c r="T7615" i="5"/>
  <c r="U7615" i="5" s="1"/>
  <c r="S7615" i="5"/>
  <c r="V7615" i="5"/>
  <c r="V7768" i="5"/>
  <c r="T7768" i="5"/>
  <c r="U7768" i="5" s="1"/>
  <c r="S7768" i="5"/>
  <c r="V7942" i="5"/>
  <c r="S7942" i="5"/>
  <c r="T7942" i="5"/>
  <c r="U7942" i="5" s="1"/>
  <c r="T2875" i="5"/>
  <c r="U2875" i="5" s="1"/>
  <c r="S2875" i="5"/>
  <c r="V2875" i="5"/>
  <c r="V2743" i="5"/>
  <c r="T2743" i="5"/>
  <c r="U2743" i="5" s="1"/>
  <c r="S2743" i="5"/>
  <c r="V2727" i="5"/>
  <c r="T2727" i="5"/>
  <c r="U2727" i="5" s="1"/>
  <c r="S2727" i="5"/>
  <c r="V2800" i="5"/>
  <c r="T2800" i="5"/>
  <c r="U2800" i="5" s="1"/>
  <c r="S2800" i="5"/>
  <c r="S2432" i="5"/>
  <c r="T2432" i="5"/>
  <c r="U2432" i="5" s="1"/>
  <c r="V2432" i="5"/>
  <c r="V2873" i="5"/>
  <c r="T2873" i="5"/>
  <c r="U2873" i="5" s="1"/>
  <c r="S2873" i="5"/>
  <c r="T3291" i="5"/>
  <c r="U3291" i="5" s="1"/>
  <c r="V3291" i="5"/>
  <c r="S3291" i="5"/>
  <c r="V3521" i="5"/>
  <c r="T3521" i="5"/>
  <c r="U3521" i="5" s="1"/>
  <c r="S3521" i="5"/>
  <c r="V3827" i="5"/>
  <c r="T3827" i="5"/>
  <c r="U3827" i="5" s="1"/>
  <c r="S3827" i="5"/>
  <c r="S3900" i="5"/>
  <c r="V3900" i="5"/>
  <c r="T3900" i="5"/>
  <c r="U3900" i="5" s="1"/>
  <c r="V4227" i="5"/>
  <c r="T4227" i="5"/>
  <c r="U4227" i="5" s="1"/>
  <c r="S4227" i="5"/>
  <c r="V4187" i="5"/>
  <c r="T4187" i="5"/>
  <c r="U4187" i="5" s="1"/>
  <c r="S4187" i="5"/>
  <c r="V4720" i="5"/>
  <c r="T4720" i="5"/>
  <c r="U4720" i="5" s="1"/>
  <c r="S4720" i="5"/>
  <c r="V5075" i="5"/>
  <c r="T5075" i="5"/>
  <c r="U5075" i="5" s="1"/>
  <c r="S5075" i="5"/>
  <c r="V5493" i="5"/>
  <c r="T5493" i="5"/>
  <c r="U5493" i="5" s="1"/>
  <c r="S5493" i="5"/>
  <c r="T5176" i="5"/>
  <c r="U5176" i="5" s="1"/>
  <c r="V5176" i="5"/>
  <c r="S5176" i="5"/>
  <c r="V5661" i="5"/>
  <c r="T5661" i="5"/>
  <c r="U5661" i="5" s="1"/>
  <c r="S5661" i="5"/>
  <c r="T6548" i="5"/>
  <c r="U6548" i="5" s="1"/>
  <c r="S6548" i="5"/>
  <c r="V6548" i="5"/>
  <c r="V6741" i="5"/>
  <c r="T6741" i="5"/>
  <c r="U6741" i="5" s="1"/>
  <c r="S6741" i="5"/>
  <c r="T6842" i="5"/>
  <c r="U6842" i="5" s="1"/>
  <c r="V6842" i="5"/>
  <c r="S6842" i="5"/>
  <c r="V7400" i="5"/>
  <c r="T7400" i="5"/>
  <c r="U7400" i="5" s="1"/>
  <c r="S7400" i="5"/>
  <c r="T7438" i="5"/>
  <c r="U7438" i="5" s="1"/>
  <c r="S7438" i="5"/>
  <c r="V7438" i="5"/>
  <c r="V7776" i="5"/>
  <c r="S7776" i="5"/>
  <c r="T7776" i="5"/>
  <c r="U7776" i="5" s="1"/>
  <c r="V7992" i="5"/>
  <c r="S7992" i="5"/>
  <c r="T7992" i="5"/>
  <c r="U7992" i="5" s="1"/>
  <c r="V7882" i="5"/>
  <c r="T7882" i="5"/>
  <c r="U7882" i="5" s="1"/>
  <c r="S7882" i="5"/>
  <c r="T7952" i="5"/>
  <c r="U7952" i="5" s="1"/>
  <c r="S7952" i="5"/>
  <c r="V7952" i="5"/>
  <c r="U2" i="5" l="1"/>
  <c r="B9" i="6"/>
  <c r="B3" i="6"/>
  <c r="B5" i="6" s="1"/>
  <c r="E7" i="6"/>
  <c r="E6" i="6"/>
  <c r="E4" i="6"/>
  <c r="E3" i="6"/>
  <c r="E5" i="6"/>
  <c r="B8" i="6" l="1"/>
  <c r="B6" i="6"/>
  <c r="B7" i="6"/>
</calcChain>
</file>

<file path=xl/sharedStrings.xml><?xml version="1.0" encoding="utf-8"?>
<sst xmlns="http://schemas.openxmlformats.org/spreadsheetml/2006/main" count="64638" uniqueCount="14033">
  <si>
    <t>MAP 340B Compliance + Analytics System</t>
  </si>
  <si>
    <t>What this workbook does</t>
  </si>
  <si>
    <t>Required 2025 review fields</t>
  </si>
  <si>
    <t>India team benchmarks</t>
  </si>
  <si>
    <t>Prescription number</t>
  </si>
  <si>
    <t>Week 1 target / analyst</t>
  </si>
  <si>
    <t>100 claims/day</t>
  </si>
  <si>
    <t>Fill date</t>
  </si>
  <si>
    <t>Steady-state target / analyst</t>
  </si>
  <si>
    <t>150-200 claims/day</t>
  </si>
  <si>
    <t>Drug name</t>
  </si>
  <si>
    <t>Combined team target</t>
  </si>
  <si>
    <t>300-400 claims/day</t>
  </si>
  <si>
    <t>NDC</t>
  </si>
  <si>
    <t>QA review sample</t>
  </si>
  <si>
    <t>10% daily</t>
  </si>
  <si>
    <t>Prescribing provider</t>
  </si>
  <si>
    <t>Accuracy target</t>
  </si>
  <si>
    <t>&gt;99%</t>
  </si>
  <si>
    <t>Provider NPI</t>
  </si>
  <si>
    <t>Site location</t>
  </si>
  <si>
    <t>Pharmacy location</t>
  </si>
  <si>
    <t>How to use</t>
  </si>
  <si>
    <t>Patient encounter site</t>
  </si>
  <si>
    <t>1. Review Raw_Data imported from January '25.xlsx.</t>
  </si>
  <si>
    <t>340B ID</t>
  </si>
  <si>
    <t>2. Complete Store_Map for each store number.</t>
  </si>
  <si>
    <t>Covered entity</t>
  </si>
  <si>
    <t>3. Complete Site_Entity_Map with valid site / 340B ID / covered entity details.</t>
  </si>
  <si>
    <t>Entity site address</t>
  </si>
  <si>
    <t>4. Review Scrubbing_Engine for PASS/REVIEW flags and risk score.</t>
  </si>
  <si>
    <t>5. Use Dashboard and Daily_Production for reporting.</t>
  </si>
  <si>
    <t>Provider address</t>
  </si>
  <si>
    <t>Store number</t>
  </si>
  <si>
    <t>Patient name</t>
  </si>
  <si>
    <t>Patient birthdate</t>
  </si>
  <si>
    <t>6249548</t>
  </si>
  <si>
    <t>TAMSULOSIN HCL 0.4 MG CAPSU</t>
  </si>
  <si>
    <t>65862059801</t>
  </si>
  <si>
    <t>GIBBS, JON</t>
  </si>
  <si>
    <t>1700896156</t>
  </si>
  <si>
    <t>3651 WHEELER RD</t>
  </si>
  <si>
    <t>0</t>
  </si>
  <si>
    <t>BROWN***, ROBERT C</t>
  </si>
  <si>
    <t>6250699</t>
  </si>
  <si>
    <t>MECLIZINE 25 MG TABLET</t>
  </si>
  <si>
    <t>16571066101</t>
  </si>
  <si>
    <t>FROST, JERRY A</t>
  </si>
  <si>
    <t>6250960</t>
  </si>
  <si>
    <t>PROPRANOLOL ER 60 MG CAPSUL</t>
  </si>
  <si>
    <t>228277811</t>
  </si>
  <si>
    <t>BYNE, EDMUND</t>
  </si>
  <si>
    <t>1033186648</t>
  </si>
  <si>
    <t>480 MARTIN LUTHER KING RD</t>
  </si>
  <si>
    <t>KENNEDY, HOLLIE R</t>
  </si>
  <si>
    <t>6250242</t>
  </si>
  <si>
    <t>METFORMIN HCL 1,000 MG TABL</t>
  </si>
  <si>
    <t>65862001099</t>
  </si>
  <si>
    <t>PARKS, KERRY</t>
  </si>
  <si>
    <t>6238783</t>
  </si>
  <si>
    <t>METFORMIN HCL 500 MG TABLET</t>
  </si>
  <si>
    <t>68382075805</t>
  </si>
  <si>
    <t>BLOUNT, PENNY R</t>
  </si>
  <si>
    <t>6238778</t>
  </si>
  <si>
    <t>TIZANIDINE HCL 4 MG TABLET</t>
  </si>
  <si>
    <t>57664050389</t>
  </si>
  <si>
    <t>6247451</t>
  </si>
  <si>
    <t>INSULIN LISPRO 100 UNIT/MLP</t>
  </si>
  <si>
    <t>2822259</t>
  </si>
  <si>
    <t>BEARD***, QUIANTANNA N</t>
  </si>
  <si>
    <t>6246683</t>
  </si>
  <si>
    <t>ATORVASTATIN 10 MG TABLET</t>
  </si>
  <si>
    <t>67877051190</t>
  </si>
  <si>
    <t>PALMER, GLORIER</t>
  </si>
  <si>
    <t>6249118</t>
  </si>
  <si>
    <t>ATORVASTATIN 80 MG TABLET</t>
  </si>
  <si>
    <t>378395305</t>
  </si>
  <si>
    <t>MACHADO, MARIA</t>
  </si>
  <si>
    <t>1619100302</t>
  </si>
  <si>
    <t>2467 GOLDEN CAMP RD</t>
  </si>
  <si>
    <t>6249137</t>
  </si>
  <si>
    <t>OMEPRAZOLE DR 20 MG CAPSULE</t>
  </si>
  <si>
    <t>68382041205</t>
  </si>
  <si>
    <t>HARRIS***, THELMA P</t>
  </si>
  <si>
    <t>6249138</t>
  </si>
  <si>
    <t>BACLOFEN 10 MG TABLET</t>
  </si>
  <si>
    <t>52817032000</t>
  </si>
  <si>
    <t>6249364</t>
  </si>
  <si>
    <t>OZEMPIC 1 MG/DOSE (4 MG/3 M</t>
  </si>
  <si>
    <t>169413013</t>
  </si>
  <si>
    <t>TUCKER***, TIKERA</t>
  </si>
  <si>
    <t>6251089</t>
  </si>
  <si>
    <t>ONDANSETRON HCL 4 MG TABLET</t>
  </si>
  <si>
    <t>65862018730</t>
  </si>
  <si>
    <t>STODDARD, MICHELLE A</t>
  </si>
  <si>
    <t>6251091</t>
  </si>
  <si>
    <t>6250846</t>
  </si>
  <si>
    <t>NICOTINE 21 MG/24HR PATCH</t>
  </si>
  <si>
    <t>43598044874</t>
  </si>
  <si>
    <t>CHAPMAN**, PATRICK</t>
  </si>
  <si>
    <t>6237201</t>
  </si>
  <si>
    <t>INSULIN DEGLUDEC PEN (U-200</t>
  </si>
  <si>
    <t>73070050315</t>
  </si>
  <si>
    <t>YOUNG, CHRISTOPHER L</t>
  </si>
  <si>
    <t>6246681</t>
  </si>
  <si>
    <t>AMLODIPINE BESYLATE 5 MG TA</t>
  </si>
  <si>
    <t>69097012715</t>
  </si>
  <si>
    <t>6246682</t>
  </si>
  <si>
    <t>6251060</t>
  </si>
  <si>
    <t>HYDROCHLOROTHIAZIDE 25 MG T</t>
  </si>
  <si>
    <t>29300012810</t>
  </si>
  <si>
    <t>YASIN, NURA</t>
  </si>
  <si>
    <t>1265518567</t>
  </si>
  <si>
    <t>1111 GARREDD BLVD</t>
  </si>
  <si>
    <t>WILLIAMS**, LETITIA M</t>
  </si>
  <si>
    <t>6251055</t>
  </si>
  <si>
    <t>LISINOPRIL 10 MG TABLET</t>
  </si>
  <si>
    <t>68180098003</t>
  </si>
  <si>
    <t>LEWIS, TONIA R</t>
  </si>
  <si>
    <t>6251056</t>
  </si>
  <si>
    <t>LORATADINE 10 MG TABLET</t>
  </si>
  <si>
    <t>904685289</t>
  </si>
  <si>
    <t>6248190</t>
  </si>
  <si>
    <t>SMITH***, DERRICK O</t>
  </si>
  <si>
    <t>6248176</t>
  </si>
  <si>
    <t>METFORMIN HCL ER 500 MG TAB</t>
  </si>
  <si>
    <t>49483062350</t>
  </si>
  <si>
    <t>6245345</t>
  </si>
  <si>
    <t>6238686</t>
  </si>
  <si>
    <t>ELIQUIS 5 MG TABLET</t>
  </si>
  <si>
    <t>3089421</t>
  </si>
  <si>
    <t>6237175</t>
  </si>
  <si>
    <t>BUSPIRONE HCL 30 MG TABLET</t>
  </si>
  <si>
    <t>16729028912</t>
  </si>
  <si>
    <t>THOMPSON, NICHOLE</t>
  </si>
  <si>
    <t>6246217</t>
  </si>
  <si>
    <t>HYDROXYZINE HCL 25 MG TABLE</t>
  </si>
  <si>
    <t>23155050110</t>
  </si>
  <si>
    <t>6228925</t>
  </si>
  <si>
    <t>VENTOLIN HFA 90 MCG INHALER</t>
  </si>
  <si>
    <t>173068220</t>
  </si>
  <si>
    <t>BLOUNT, EDWARD I</t>
  </si>
  <si>
    <t>6231790</t>
  </si>
  <si>
    <t>NAPROXEN 500 MG TABLET</t>
  </si>
  <si>
    <t>68462019001</t>
  </si>
  <si>
    <t>FRYER, STEPHANIE K</t>
  </si>
  <si>
    <t>6236200</t>
  </si>
  <si>
    <t>LOSARTAN POTASSIUM 100 MG T</t>
  </si>
  <si>
    <t>65862020399</t>
  </si>
  <si>
    <t>DUNBAR**, JANICE P</t>
  </si>
  <si>
    <t>6242329</t>
  </si>
  <si>
    <t>LAMOTRIGINE 150 MG TABLET</t>
  </si>
  <si>
    <t>51672413204</t>
  </si>
  <si>
    <t>HARRIS**DECEASED*, TRACY</t>
  </si>
  <si>
    <t>6244124</t>
  </si>
  <si>
    <t>RAMELTEON 8 MG TABLET</t>
  </si>
  <si>
    <t>69367035630</t>
  </si>
  <si>
    <t>ALLEN, AMANDA</t>
  </si>
  <si>
    <t>1982231882</t>
  </si>
  <si>
    <t>MILLER, AMY W</t>
  </si>
  <si>
    <t>6245058</t>
  </si>
  <si>
    <t>JOHNSON***, BARBARA</t>
  </si>
  <si>
    <t>6245151</t>
  </si>
  <si>
    <t>ISDELL, LAWANA</t>
  </si>
  <si>
    <t>6245154</t>
  </si>
  <si>
    <t>DICLOFENAC SOD DR 75 MG TAB</t>
  </si>
  <si>
    <t>61442010360</t>
  </si>
  <si>
    <t>6245168</t>
  </si>
  <si>
    <t>GLIMEPIRIDE 1 MG TABLET</t>
  </si>
  <si>
    <t>55111032001</t>
  </si>
  <si>
    <t>6245477</t>
  </si>
  <si>
    <t>HYDRALAZINE 50 MG TABLET</t>
  </si>
  <si>
    <t>50111032803</t>
  </si>
  <si>
    <t>6245492</t>
  </si>
  <si>
    <t>SERTRALINE HCL 50 MG TABLET</t>
  </si>
  <si>
    <t>65862001205</t>
  </si>
  <si>
    <t>REESE***, PATRICIA G</t>
  </si>
  <si>
    <t>6247465</t>
  </si>
  <si>
    <t>MIDODRINE HCL 10 MG TABLET</t>
  </si>
  <si>
    <t>60505132501</t>
  </si>
  <si>
    <t>6247861</t>
  </si>
  <si>
    <t>CELECOXIB 200 MG CAPSULE</t>
  </si>
  <si>
    <t>75834023801</t>
  </si>
  <si>
    <t>6249244</t>
  </si>
  <si>
    <t>PANTOPRAZOLE SOD DR 40 MG T</t>
  </si>
  <si>
    <t>65862056090</t>
  </si>
  <si>
    <t>GOODWIN, WILLIE</t>
  </si>
  <si>
    <t>6249292</t>
  </si>
  <si>
    <t>LOSARTAN-HCTZ 50-12.5 MG TA</t>
  </si>
  <si>
    <t>65862046899</t>
  </si>
  <si>
    <t>GINN, TOMMY</t>
  </si>
  <si>
    <t>6249358</t>
  </si>
  <si>
    <t>BARNES, JOHN</t>
  </si>
  <si>
    <t>4010815</t>
  </si>
  <si>
    <t>PHENTERMINE 37.5 MG CAPSULE</t>
  </si>
  <si>
    <t>10702002901</t>
  </si>
  <si>
    <t>NICKERSON, CASINA</t>
  </si>
  <si>
    <t>6249359</t>
  </si>
  <si>
    <t>6249386</t>
  </si>
  <si>
    <t>POTASSIUM CL ER 20 MEQ TABL</t>
  </si>
  <si>
    <t>832532511</t>
  </si>
  <si>
    <t>6249405</t>
  </si>
  <si>
    <t>GABAPENTIN 800 MG TABLET</t>
  </si>
  <si>
    <t>65862052405</t>
  </si>
  <si>
    <t>FORD, JAMES</t>
  </si>
  <si>
    <t>1033117684</t>
  </si>
  <si>
    <t>501 E BROAD ST</t>
  </si>
  <si>
    <t>FAOUR***, FREDERICK L</t>
  </si>
  <si>
    <t>6251087</t>
  </si>
  <si>
    <t>FREESTYLE LIBRE 3 PLUS SENS</t>
  </si>
  <si>
    <t>57599084400</t>
  </si>
  <si>
    <t>6251088</t>
  </si>
  <si>
    <t>ACYCLOVIR 400 MG TABLET</t>
  </si>
  <si>
    <t>31722077701</t>
  </si>
  <si>
    <t>6251083</t>
  </si>
  <si>
    <t>AMLODIPINE BESYLATE 10 MG T</t>
  </si>
  <si>
    <t>69097012815</t>
  </si>
  <si>
    <t>AKHTAR, MARIAM</t>
  </si>
  <si>
    <t>1780024596</t>
  </si>
  <si>
    <t>OATMAN, SHARON</t>
  </si>
  <si>
    <t>6251084</t>
  </si>
  <si>
    <t>RYBELSUS 7 MG TABLET</t>
  </si>
  <si>
    <t>169430730</t>
  </si>
  <si>
    <t>4010860</t>
  </si>
  <si>
    <t>DIPHENOXYLATE-ATROP 2.5-0.0</t>
  </si>
  <si>
    <t>69315091001</t>
  </si>
  <si>
    <t>TAYLOR**, LILLIAN A</t>
  </si>
  <si>
    <t>6247547</t>
  </si>
  <si>
    <t>SPIRONOLACTONE 25 MG TABLET</t>
  </si>
  <si>
    <t>53489014305</t>
  </si>
  <si>
    <t>GUPTA, SHUCHITA</t>
  </si>
  <si>
    <t>1679773642</t>
  </si>
  <si>
    <t>1350 WALTON WAY</t>
  </si>
  <si>
    <t>PURCELL, WILBERT</t>
  </si>
  <si>
    <t>6241328</t>
  </si>
  <si>
    <t>FAMOTIDINE 20 MG TABLET</t>
  </si>
  <si>
    <t>172572880</t>
  </si>
  <si>
    <t>6250292</t>
  </si>
  <si>
    <t>MOUNJARO 10 MG/0.5 ML PEN</t>
  </si>
  <si>
    <t>2147180</t>
  </si>
  <si>
    <t>PADGETTE, DANIEL T</t>
  </si>
  <si>
    <t>6227123</t>
  </si>
  <si>
    <t>GLIMEPIRIDE 2 MG TABLET</t>
  </si>
  <si>
    <t>55111032105</t>
  </si>
  <si>
    <t>HERRINGTON***, JOHN K</t>
  </si>
  <si>
    <t>6227128</t>
  </si>
  <si>
    <t>AMITRIPTYLINE HCL 10 MG TAB</t>
  </si>
  <si>
    <t>70756020111</t>
  </si>
  <si>
    <t>6227129</t>
  </si>
  <si>
    <t>6240530</t>
  </si>
  <si>
    <t>DICYCLOMINE 20 MG TABLET</t>
  </si>
  <si>
    <t>527128201</t>
  </si>
  <si>
    <t>6240531</t>
  </si>
  <si>
    <t>PANTOPRAZOLE SOD DR 20 MG T</t>
  </si>
  <si>
    <t>65862055990</t>
  </si>
  <si>
    <t>6241692</t>
  </si>
  <si>
    <t>6241698</t>
  </si>
  <si>
    <t>6244719</t>
  </si>
  <si>
    <t>LISINOPRIL 40 MG TABLET</t>
  </si>
  <si>
    <t>68180097903</t>
  </si>
  <si>
    <t>6247208</t>
  </si>
  <si>
    <t>JARDIANCE 25 MG TABLET</t>
  </si>
  <si>
    <t>597015390</t>
  </si>
  <si>
    <t>6247209</t>
  </si>
  <si>
    <t>METHIMAZOLE 10 MG TABLET</t>
  </si>
  <si>
    <t>23155007101</t>
  </si>
  <si>
    <t>6247318</t>
  </si>
  <si>
    <t>BD UF MICRO PEN NEEDLE 6MMX</t>
  </si>
  <si>
    <t>8290320749</t>
  </si>
  <si>
    <t>6247319</t>
  </si>
  <si>
    <t>LANTUS SOLOSTAR 100 UNIT/ML</t>
  </si>
  <si>
    <t>88221905</t>
  </si>
  <si>
    <t>6248952</t>
  </si>
  <si>
    <t>MELOXICAM 15 MG TABLET</t>
  </si>
  <si>
    <t>68382005105</t>
  </si>
  <si>
    <t>6243657</t>
  </si>
  <si>
    <t>OZEMPIC 0.25-0.5 MG/DOSE PE</t>
  </si>
  <si>
    <t>169418113</t>
  </si>
  <si>
    <t>4010611</t>
  </si>
  <si>
    <t>LYRICA 300 MG CAPSULE</t>
  </si>
  <si>
    <t>71101868</t>
  </si>
  <si>
    <t>6251036</t>
  </si>
  <si>
    <t>ONETOUCH VERIO TEST STRIP</t>
  </si>
  <si>
    <t>53885027210</t>
  </si>
  <si>
    <t>CUNNINGHAM, TOMMIE L</t>
  </si>
  <si>
    <t>6247313</t>
  </si>
  <si>
    <t>NOVOLIN 70-30 100 UNIT/ML V</t>
  </si>
  <si>
    <t>169183711</t>
  </si>
  <si>
    <t>TAYLOR, LEON</t>
  </si>
  <si>
    <t>6251018</t>
  </si>
  <si>
    <t>*SULFAMETHOXAZOLE-TMP DS TA</t>
  </si>
  <si>
    <t>57237023301</t>
  </si>
  <si>
    <t>PATEL, ALPEN</t>
  </si>
  <si>
    <t>1962652735</t>
  </si>
  <si>
    <t>51 JOANNA WAY</t>
  </si>
  <si>
    <t>ROGERS, SACOLA</t>
  </si>
  <si>
    <t>4010569</t>
  </si>
  <si>
    <t>LYRICA 25 MG CAPSULE</t>
  </si>
  <si>
    <t>71101268</t>
  </si>
  <si>
    <t>Shrestha MBBS, Rakchhya</t>
  </si>
  <si>
    <t>1922675024</t>
  </si>
  <si>
    <t>1120 15th St</t>
  </si>
  <si>
    <t>4010568</t>
  </si>
  <si>
    <t>LYRICA 100 MG CAPSULE</t>
  </si>
  <si>
    <t>71101568</t>
  </si>
  <si>
    <t>6236459</t>
  </si>
  <si>
    <t>PERSON, JACQUELINE</t>
  </si>
  <si>
    <t>6236460</t>
  </si>
  <si>
    <t>ESOMEPRAZOLE MAG DR 40 MG C</t>
  </si>
  <si>
    <t>65862078490</t>
  </si>
  <si>
    <t>6239456</t>
  </si>
  <si>
    <t>ATORVASTATIN 40 MG TABLET</t>
  </si>
  <si>
    <t>67877051310</t>
  </si>
  <si>
    <t>6239455</t>
  </si>
  <si>
    <t>LISINOPRIL 20 MG TABLET</t>
  </si>
  <si>
    <t>68180098103</t>
  </si>
  <si>
    <t>6239454</t>
  </si>
  <si>
    <t>4010861</t>
  </si>
  <si>
    <t>BUPRENORPHIN-NALOXON 8-2 MG</t>
  </si>
  <si>
    <t>54018913</t>
  </si>
  <si>
    <t>O'NEIL***, JENNIFER</t>
  </si>
  <si>
    <t>6251092</t>
  </si>
  <si>
    <t>MUCINEX ER 600 MG TABLET</t>
  </si>
  <si>
    <t>63824000834</t>
  </si>
  <si>
    <t>6251093</t>
  </si>
  <si>
    <t>AZITHROMYCIN 250 MG TABLET</t>
  </si>
  <si>
    <t>50111078751</t>
  </si>
  <si>
    <t>6251094</t>
  </si>
  <si>
    <t>OSELTAMIVIR PHOS 75 MG CAPS</t>
  </si>
  <si>
    <t>72205004411</t>
  </si>
  <si>
    <t>JONES, YASHEAKA O</t>
  </si>
  <si>
    <t>6233167</t>
  </si>
  <si>
    <t>LEVOTHYROXINE 100 MCG TABLE</t>
  </si>
  <si>
    <t>68180096909</t>
  </si>
  <si>
    <t>ROBINSON, LASHONDA N</t>
  </si>
  <si>
    <t>6251095</t>
  </si>
  <si>
    <t>CRUMPTON, KATHY</t>
  </si>
  <si>
    <t>6251100</t>
  </si>
  <si>
    <t>THOMPSON, THOMAS</t>
  </si>
  <si>
    <t>6251101</t>
  </si>
  <si>
    <t>6251102</t>
  </si>
  <si>
    <t>PIOGLITAZONE HCL 30 MG TABL</t>
  </si>
  <si>
    <t>57237022090</t>
  </si>
  <si>
    <t>6251103</t>
  </si>
  <si>
    <t>METOPROLOL SUCC ER 100 MG T</t>
  </si>
  <si>
    <t>45963067711</t>
  </si>
  <si>
    <t>6251109</t>
  </si>
  <si>
    <t>ATORVASTATIN 20 MG TABLET</t>
  </si>
  <si>
    <t>60505257908</t>
  </si>
  <si>
    <t>LANZA, ARNOLD</t>
  </si>
  <si>
    <t>6251110</t>
  </si>
  <si>
    <t>HYDROCORTISONE 2.5% CREAM</t>
  </si>
  <si>
    <t>168008031</t>
  </si>
  <si>
    <t>HARSHMAN, SONALI</t>
  </si>
  <si>
    <t>1104084516</t>
  </si>
  <si>
    <t>CAMPBELL, KALI</t>
  </si>
  <si>
    <t>6247740</t>
  </si>
  <si>
    <t>FAMOTIDINE 40 MG TABLET</t>
  </si>
  <si>
    <t>172572960</t>
  </si>
  <si>
    <t>SATRIO, GALIH</t>
  </si>
  <si>
    <t>6232732</t>
  </si>
  <si>
    <t>DANNER, JENNIFER H</t>
  </si>
  <si>
    <t>6232730</t>
  </si>
  <si>
    <t>ALLOPURINOL 100 MG TABLET</t>
  </si>
  <si>
    <t>70710120901</t>
  </si>
  <si>
    <t>6232731</t>
  </si>
  <si>
    <t>6232733</t>
  </si>
  <si>
    <t>ASPIRIN EC 81 MG TABLET</t>
  </si>
  <si>
    <t>904678370</t>
  </si>
  <si>
    <t>6232725</t>
  </si>
  <si>
    <t>6251104</t>
  </si>
  <si>
    <t>CIPROFLOXACIN HCL 250 MG TA</t>
  </si>
  <si>
    <t>65862007601</t>
  </si>
  <si>
    <t>HOLT, DOROTHY L</t>
  </si>
  <si>
    <t>6251108</t>
  </si>
  <si>
    <t>6245167</t>
  </si>
  <si>
    <t>BREO ELLIPTA 200-25 MCG INH</t>
  </si>
  <si>
    <t>173088210</t>
  </si>
  <si>
    <t>HANNAMAN, JERRY L</t>
  </si>
  <si>
    <t>6242463</t>
  </si>
  <si>
    <t>LOSARTAN-HCTZ 100-12.5 MG T</t>
  </si>
  <si>
    <t>65862046990</t>
  </si>
  <si>
    <t>DURHAM, PATRICIA A</t>
  </si>
  <si>
    <t>6248653</t>
  </si>
  <si>
    <t>TIZANIDINE HCL 2 MG TABLET</t>
  </si>
  <si>
    <t>55111017915</t>
  </si>
  <si>
    <t>RALEY, KATHY C</t>
  </si>
  <si>
    <t>6251112</t>
  </si>
  <si>
    <t>SMALLLEY, RONALD L</t>
  </si>
  <si>
    <t>6251113</t>
  </si>
  <si>
    <t>LOSARTAN-HCTZ 100-25 MG TAB</t>
  </si>
  <si>
    <t>65862047099</t>
  </si>
  <si>
    <t>6251114</t>
  </si>
  <si>
    <t>METOPROLOL SUCC ER 50 MG TA</t>
  </si>
  <si>
    <t>55111046701</t>
  </si>
  <si>
    <t>6232945</t>
  </si>
  <si>
    <t>CETIRIZINE HCL 10 MG TABLET</t>
  </si>
  <si>
    <t>904671746</t>
  </si>
  <si>
    <t>KELLEY, MICHAEL L</t>
  </si>
  <si>
    <t>6236249</t>
  </si>
  <si>
    <t>FERROUS SULFATE 325 MG TABL</t>
  </si>
  <si>
    <t>904759080</t>
  </si>
  <si>
    <t>6251118</t>
  </si>
  <si>
    <t>MOSLEY, EMILY</t>
  </si>
  <si>
    <t>6251119</t>
  </si>
  <si>
    <t>AMOX-CLAV 875-125 MG TABLET</t>
  </si>
  <si>
    <t>42571016242</t>
  </si>
  <si>
    <t>6251120</t>
  </si>
  <si>
    <t>AMITRIPTYLINE HCL 100 MG TA</t>
  </si>
  <si>
    <t>70710122901</t>
  </si>
  <si>
    <t>ETINGE, BIE</t>
  </si>
  <si>
    <t>1093007890</t>
  </si>
  <si>
    <t>1115 GARREDD BLVD</t>
  </si>
  <si>
    <t>HUNTER, CHARMAINE L</t>
  </si>
  <si>
    <t>6251121</t>
  </si>
  <si>
    <t>6251122</t>
  </si>
  <si>
    <t>JUDKINS***, ERICA L</t>
  </si>
  <si>
    <t>6251123</t>
  </si>
  <si>
    <t>6251124</t>
  </si>
  <si>
    <t>IBUPROFEN 800 MG TABLET</t>
  </si>
  <si>
    <t>59651036205</t>
  </si>
  <si>
    <t>6251127</t>
  </si>
  <si>
    <t>OMEPRAZOLE DR 40 MG CAPSULE</t>
  </si>
  <si>
    <t>68382050010</t>
  </si>
  <si>
    <t>LYNCH, AMELIA M</t>
  </si>
  <si>
    <t>6251128</t>
  </si>
  <si>
    <t>6246685</t>
  </si>
  <si>
    <t>6251130</t>
  </si>
  <si>
    <t>MOUNJARO 2.5 MG/0.5 ML PEN</t>
  </si>
  <si>
    <t>2150680</t>
  </si>
  <si>
    <t>6251132</t>
  </si>
  <si>
    <t>HYDROCHLOROTHIAZIDE 12.5 MG</t>
  </si>
  <si>
    <t>69315015510</t>
  </si>
  <si>
    <t>6246315</t>
  </si>
  <si>
    <t>GABAPENTIN 300 MG CAPSULE</t>
  </si>
  <si>
    <t>50228018010</t>
  </si>
  <si>
    <t>SAPP***, JERRY</t>
  </si>
  <si>
    <t>6244695</t>
  </si>
  <si>
    <t>*ENTRESTO 24 MG-26 MG TABLE</t>
  </si>
  <si>
    <t>78065920</t>
  </si>
  <si>
    <t>DUNLAP, STEPHANIE</t>
  </si>
  <si>
    <t>1376568675</t>
  </si>
  <si>
    <t>1120 15th St FW 100</t>
  </si>
  <si>
    <t>6238911</t>
  </si>
  <si>
    <t>LUDA***, JOSEPH</t>
  </si>
  <si>
    <t>6249998</t>
  </si>
  <si>
    <t>6251135</t>
  </si>
  <si>
    <t>CHLORTHALIDONE 25 MG TABLET</t>
  </si>
  <si>
    <t>75834010901</t>
  </si>
  <si>
    <t>LYNN, SHEILA</t>
  </si>
  <si>
    <t>6251136</t>
  </si>
  <si>
    <t>6251138</t>
  </si>
  <si>
    <t>HODGES, ALEXIS</t>
  </si>
  <si>
    <t>6245509</t>
  </si>
  <si>
    <t>THOMAS, CHRISTOPHER L</t>
  </si>
  <si>
    <t>6250486</t>
  </si>
  <si>
    <t>BATES, WILLIAM</t>
  </si>
  <si>
    <t>6250487</t>
  </si>
  <si>
    <t>TADALAFIL 20 MG TABLET</t>
  </si>
  <si>
    <t>27241011403</t>
  </si>
  <si>
    <t>6249099</t>
  </si>
  <si>
    <t>MCCORKLE, ASHLEY</t>
  </si>
  <si>
    <t>6241127</t>
  </si>
  <si>
    <t>MCCLADDIE***, EVELYN</t>
  </si>
  <si>
    <t>6241129</t>
  </si>
  <si>
    <t>6251140</t>
  </si>
  <si>
    <t>SAVAGE, SYLVIA T</t>
  </si>
  <si>
    <t>6251139</t>
  </si>
  <si>
    <t>TWILLEY, ANNETTE</t>
  </si>
  <si>
    <t>6241131</t>
  </si>
  <si>
    <t>6241130</t>
  </si>
  <si>
    <t>6251141</t>
  </si>
  <si>
    <t>WILLIAMS, BRYANNA</t>
  </si>
  <si>
    <t>6251142</t>
  </si>
  <si>
    <t>BENZONATATE 100 MG CAPSULE</t>
  </si>
  <si>
    <t>64380071207</t>
  </si>
  <si>
    <t>6232694</t>
  </si>
  <si>
    <t>LISINOPRIL-HCTZ 20-25 MG TA</t>
  </si>
  <si>
    <t>68180052002</t>
  </si>
  <si>
    <t>FRANK**, SHANTELL L</t>
  </si>
  <si>
    <t>6232695</t>
  </si>
  <si>
    <t>CABERGOLINE 0.5 MG TABLET</t>
  </si>
  <si>
    <t>59762100501</t>
  </si>
  <si>
    <t>6232696</t>
  </si>
  <si>
    <t>FENOFIBRATE 67 MG CAPSULE</t>
  </si>
  <si>
    <t>27241011804</t>
  </si>
  <si>
    <t>6232698</t>
  </si>
  <si>
    <t>6245612</t>
  </si>
  <si>
    <t>6245954</t>
  </si>
  <si>
    <t>6248460</t>
  </si>
  <si>
    <t>SERTRALINE HCL 100 MG TABLE</t>
  </si>
  <si>
    <t>65862001305</t>
  </si>
  <si>
    <t>LEWIS, MISTY</t>
  </si>
  <si>
    <t>1831760255</t>
  </si>
  <si>
    <t>3633 WHEELER RD SUITE 365</t>
  </si>
  <si>
    <t>6241780</t>
  </si>
  <si>
    <t>BUSPIRONE HCL 15 MG TABLET</t>
  </si>
  <si>
    <t>93100301</t>
  </si>
  <si>
    <t>STEINER, DAVID</t>
  </si>
  <si>
    <t>1972508802</t>
  </si>
  <si>
    <t>FOSTER, BRADLEY C</t>
  </si>
  <si>
    <t>6244750</t>
  </si>
  <si>
    <t>LURASIDONE HCL 120 MG TABLE</t>
  </si>
  <si>
    <t>43598035530</t>
  </si>
  <si>
    <t>6245786</t>
  </si>
  <si>
    <t>OXCARBAZEPINE 300 MG TABLET</t>
  </si>
  <si>
    <t>31722002401</t>
  </si>
  <si>
    <t>6233621</t>
  </si>
  <si>
    <t>TRAZODONE 50 MG TABLET</t>
  </si>
  <si>
    <t>50111056002</t>
  </si>
  <si>
    <t>MCCORD, STEPHEN C</t>
  </si>
  <si>
    <t>6248453</t>
  </si>
  <si>
    <t>*MELOXICAM 15 MG TABLET</t>
  </si>
  <si>
    <t>68382005101</t>
  </si>
  <si>
    <t>HAVRILLA, GEORGE</t>
  </si>
  <si>
    <t>1306841374</t>
  </si>
  <si>
    <t>544 W HILL ST</t>
  </si>
  <si>
    <t>WILSON**, ELEANOR V</t>
  </si>
  <si>
    <t>6247125</t>
  </si>
  <si>
    <t>6247124</t>
  </si>
  <si>
    <t>GABAPENTIN 100 MG CAPSULE</t>
  </si>
  <si>
    <t>67877022210</t>
  </si>
  <si>
    <t>6246579</t>
  </si>
  <si>
    <t>HUGHES, SUSAN</t>
  </si>
  <si>
    <t>6246578</t>
  </si>
  <si>
    <t>VITAMIN D2 1.25MG(50,000 UN</t>
  </si>
  <si>
    <t>64380073706</t>
  </si>
  <si>
    <t>6240864</t>
  </si>
  <si>
    <t>6245776</t>
  </si>
  <si>
    <t>ROBERSON, STEPHANIE</t>
  </si>
  <si>
    <t>6245775</t>
  </si>
  <si>
    <t>6245774</t>
  </si>
  <si>
    <t>6251145</t>
  </si>
  <si>
    <t>DEXAMETHASONE 1 MG TABLET</t>
  </si>
  <si>
    <t>54418125</t>
  </si>
  <si>
    <t>THOMAS, NIYETROSHIA</t>
  </si>
  <si>
    <t>6226117</t>
  </si>
  <si>
    <t>BRADLEY, DAVID</t>
  </si>
  <si>
    <t>6251146</t>
  </si>
  <si>
    <t>ALLEN, ERNESTINE</t>
  </si>
  <si>
    <t>6244979</t>
  </si>
  <si>
    <t>EZETIMIBE 10 MG TABLET</t>
  </si>
  <si>
    <t>69238115409</t>
  </si>
  <si>
    <t>ELLIOTT**, LONDON</t>
  </si>
  <si>
    <t>6248717</t>
  </si>
  <si>
    <t>FUROSEMIDE 20 MG TABLET</t>
  </si>
  <si>
    <t>69315011610</t>
  </si>
  <si>
    <t>6237982</t>
  </si>
  <si>
    <t>THOMPKINS, ATHENA N</t>
  </si>
  <si>
    <t>6240216</t>
  </si>
  <si>
    <t>SILDENAFIL 100 MG TABLET</t>
  </si>
  <si>
    <t>27241006903</t>
  </si>
  <si>
    <t>GIGANTE*, VICTOR</t>
  </si>
  <si>
    <t>6250481</t>
  </si>
  <si>
    <t>ESCITALOPRAM 20 MG TABLET</t>
  </si>
  <si>
    <t>65862037501</t>
  </si>
  <si>
    <t>JORDAN***, BRENDA L</t>
  </si>
  <si>
    <t>6250601</t>
  </si>
  <si>
    <t>FUROSEMIDE 80 MG TABLET</t>
  </si>
  <si>
    <t>43547040310</t>
  </si>
  <si>
    <t>MCNEILL, PHILLIP</t>
  </si>
  <si>
    <t>6250908</t>
  </si>
  <si>
    <t>6233582</t>
  </si>
  <si>
    <t>ALFORD, ELLERY J</t>
  </si>
  <si>
    <t>6245373</t>
  </si>
  <si>
    <t>DOXAZOSIN MESYLATE 8 MG TAB</t>
  </si>
  <si>
    <t>60505009600</t>
  </si>
  <si>
    <t>WILSON, MAMIE L</t>
  </si>
  <si>
    <t>6245374</t>
  </si>
  <si>
    <t>FUROSEMIDE 40 MG TABLET</t>
  </si>
  <si>
    <t>69315011710</t>
  </si>
  <si>
    <t>6245401</t>
  </si>
  <si>
    <t>JONES, ALDRION</t>
  </si>
  <si>
    <t>6247559</t>
  </si>
  <si>
    <t>FLUTICASONE PROP 50 MCG SPR</t>
  </si>
  <si>
    <t>536118365</t>
  </si>
  <si>
    <t>JOHNSON, GALVIN</t>
  </si>
  <si>
    <t>6249552</t>
  </si>
  <si>
    <t>MARTINEZ, JESSICA</t>
  </si>
  <si>
    <t>6250139</t>
  </si>
  <si>
    <t>GORDON***, JAMES</t>
  </si>
  <si>
    <t>6251150</t>
  </si>
  <si>
    <t>WASHINGTON**, BARBARA</t>
  </si>
  <si>
    <t>6251144</t>
  </si>
  <si>
    <t>6247336</t>
  </si>
  <si>
    <t>SUGGS***, KATJA</t>
  </si>
  <si>
    <t>6247339</t>
  </si>
  <si>
    <t>VENLAFAXINE HCL ER 37.5 MG</t>
  </si>
  <si>
    <t>65862052790</t>
  </si>
  <si>
    <t>6247489</t>
  </si>
  <si>
    <t>ROSUVASTATIN CALCIUM 20 MG</t>
  </si>
  <si>
    <t>65862029590</t>
  </si>
  <si>
    <t>6247490</t>
  </si>
  <si>
    <t>6240538</t>
  </si>
  <si>
    <t>LIPPMAN**, TERESA</t>
  </si>
  <si>
    <t>6249419</t>
  </si>
  <si>
    <t>DANTE, OMARI</t>
  </si>
  <si>
    <t>6243138</t>
  </si>
  <si>
    <t>6249418</t>
  </si>
  <si>
    <t>GABAPENTIN 600 MG TABLET</t>
  </si>
  <si>
    <t>65862052305</t>
  </si>
  <si>
    <t>6243342</t>
  </si>
  <si>
    <t>THOMAS**, CATHERINE</t>
  </si>
  <si>
    <t>6243343</t>
  </si>
  <si>
    <t>6244984</t>
  </si>
  <si>
    <t>CUNNINGHAM***, LENA L</t>
  </si>
  <si>
    <t>6233243</t>
  </si>
  <si>
    <t>CHANNELL, DAVID C</t>
  </si>
  <si>
    <t>6245315</t>
  </si>
  <si>
    <t>6245165</t>
  </si>
  <si>
    <t>TRAZODONE 150 MG TABLET</t>
  </si>
  <si>
    <t>68382080701</t>
  </si>
  <si>
    <t>6242394</t>
  </si>
  <si>
    <t>6241034</t>
  </si>
  <si>
    <t>6236080</t>
  </si>
  <si>
    <t>FERROUS GLUCONATE 324 MG TA</t>
  </si>
  <si>
    <t>54629064501</t>
  </si>
  <si>
    <t>6245171</t>
  </si>
  <si>
    <t>LISINOPRIL-HCTZ 20-12.5MG</t>
  </si>
  <si>
    <t>68180051902</t>
  </si>
  <si>
    <t>OGDEN***, CHARLES A</t>
  </si>
  <si>
    <t>6245172</t>
  </si>
  <si>
    <t>6245173</t>
  </si>
  <si>
    <t>SPIRIVA RESPIMAT 2.5 MCG IN</t>
  </si>
  <si>
    <t>597010061</t>
  </si>
  <si>
    <t>6245175</t>
  </si>
  <si>
    <t>6247341</t>
  </si>
  <si>
    <t>6247173</t>
  </si>
  <si>
    <t>GRIFFIN, EIKO S</t>
  </si>
  <si>
    <t>6247174</t>
  </si>
  <si>
    <t>6247175</t>
  </si>
  <si>
    <t>6250193</t>
  </si>
  <si>
    <t>JOHNSON, PRINCESSA</t>
  </si>
  <si>
    <t>1295754596</t>
  </si>
  <si>
    <t>2803 WRIGHTSBORO ROAD</t>
  </si>
  <si>
    <t>6234410</t>
  </si>
  <si>
    <t>50228014605</t>
  </si>
  <si>
    <t>6249980</t>
  </si>
  <si>
    <t>JOHNSON, SENTINEL J</t>
  </si>
  <si>
    <t>6245988</t>
  </si>
  <si>
    <t>CARVEDILOL 25 MG TABLET</t>
  </si>
  <si>
    <t>68382009505</t>
  </si>
  <si>
    <t>DOUGLAS, NIA</t>
  </si>
  <si>
    <t>6246553</t>
  </si>
  <si>
    <t>COMPTON, TONI</t>
  </si>
  <si>
    <t>6248880</t>
  </si>
  <si>
    <t>DAVIS, STEPHANIE</t>
  </si>
  <si>
    <t>6248885</t>
  </si>
  <si>
    <t>MECLIZINE 50 MG TABLET</t>
  </si>
  <si>
    <t>16571066201</t>
  </si>
  <si>
    <t>6248891</t>
  </si>
  <si>
    <t>RABEPRAZOLE SOD DR 20 MG TA</t>
  </si>
  <si>
    <t>62175030232</t>
  </si>
  <si>
    <t>6248947</t>
  </si>
  <si>
    <t>HOLYBRICE, JORDACHE</t>
  </si>
  <si>
    <t>6248953</t>
  </si>
  <si>
    <t>CYCLOBENZAPRINE 10 MG TABLE</t>
  </si>
  <si>
    <t>69097084615</t>
  </si>
  <si>
    <t>REEL***, JONKEISHA</t>
  </si>
  <si>
    <t>6249159</t>
  </si>
  <si>
    <t>ELLERBEE***, JENNIFER</t>
  </si>
  <si>
    <t>6241942</t>
  </si>
  <si>
    <t>FARXIGA 10 MG TABLET</t>
  </si>
  <si>
    <t>310621030</t>
  </si>
  <si>
    <t>6251157</t>
  </si>
  <si>
    <t>PREDNISONE 20 MG TABLET</t>
  </si>
  <si>
    <t>591544301</t>
  </si>
  <si>
    <t>CLARK, MICHAEL</t>
  </si>
  <si>
    <t>6251158</t>
  </si>
  <si>
    <t>6251159</t>
  </si>
  <si>
    <t>BENZONATATE 200 MG CAPSULE</t>
  </si>
  <si>
    <t>42806071501</t>
  </si>
  <si>
    <t>6251160</t>
  </si>
  <si>
    <t>LOSARTAN POTASSIUM 50 MG TA</t>
  </si>
  <si>
    <t>65862020299</t>
  </si>
  <si>
    <t>6251161</t>
  </si>
  <si>
    <t>CRAWFORD, NADINE</t>
  </si>
  <si>
    <t>6243807</t>
  </si>
  <si>
    <t>HAMILTON**, PAMELA</t>
  </si>
  <si>
    <t>6251163</t>
  </si>
  <si>
    <t>NIFEDIPINE ER 30 MG TABLET</t>
  </si>
  <si>
    <t>68682010810</t>
  </si>
  <si>
    <t>FREMPONG**, MERCY</t>
  </si>
  <si>
    <t>6251164</t>
  </si>
  <si>
    <t>JOHNSON, MARILYN M</t>
  </si>
  <si>
    <t>6251165</t>
  </si>
  <si>
    <t>LANGSTON, DAVID M</t>
  </si>
  <si>
    <t>6235196</t>
  </si>
  <si>
    <t>BRYANT, STARLESHA Q</t>
  </si>
  <si>
    <t>6251167</t>
  </si>
  <si>
    <t>HOLDEN**, JOHN</t>
  </si>
  <si>
    <t>6251168</t>
  </si>
  <si>
    <t>ALBUTEROL HFA 90 MCG INHALE</t>
  </si>
  <si>
    <t>93317431</t>
  </si>
  <si>
    <t>6251169</t>
  </si>
  <si>
    <t>6251170</t>
  </si>
  <si>
    <t>METRONIDAZOLE VAGINAL 0.75%</t>
  </si>
  <si>
    <t>45802013970</t>
  </si>
  <si>
    <t>GRESHAM, J. MARK</t>
  </si>
  <si>
    <t>1326026618</t>
  </si>
  <si>
    <t>2806 HILLCREEK DR</t>
  </si>
  <si>
    <t>LAWSON, SANTRESE</t>
  </si>
  <si>
    <t>6245495</t>
  </si>
  <si>
    <t>6251176</t>
  </si>
  <si>
    <t>METRONIDAZOLE 500 MG TABLET</t>
  </si>
  <si>
    <t>29300022705</t>
  </si>
  <si>
    <t>BRINSON, SHANIA</t>
  </si>
  <si>
    <t>6251182</t>
  </si>
  <si>
    <t>CONEY, ROSE M</t>
  </si>
  <si>
    <t>6242392</t>
  </si>
  <si>
    <t>BOYD, CURTIS O</t>
  </si>
  <si>
    <t>6244988</t>
  </si>
  <si>
    <t>MCCLATTIE***, LORENE</t>
  </si>
  <si>
    <t>6244987</t>
  </si>
  <si>
    <t>6249987</t>
  </si>
  <si>
    <t>VALSARTAN 40 MG TABLET</t>
  </si>
  <si>
    <t>55111073190</t>
  </si>
  <si>
    <t>6251001</t>
  </si>
  <si>
    <t>CARBAMAZEPINE 200 MG TABLET</t>
  </si>
  <si>
    <t>13668026801</t>
  </si>
  <si>
    <t>6239217</t>
  </si>
  <si>
    <t>GOWDY, ERMMA M</t>
  </si>
  <si>
    <t>6240528</t>
  </si>
  <si>
    <t>69097014260</t>
  </si>
  <si>
    <t>DESAMOURS, JANIE A</t>
  </si>
  <si>
    <t>6248514</t>
  </si>
  <si>
    <t>6239743</t>
  </si>
  <si>
    <t>HYDROXYZINE HCL 50 MG TABLE</t>
  </si>
  <si>
    <t>59651050105</t>
  </si>
  <si>
    <t>6239738</t>
  </si>
  <si>
    <t>DULOXETINE HCL DR 30 MG CAP</t>
  </si>
  <si>
    <t>27241009803</t>
  </si>
  <si>
    <t>6251192</t>
  </si>
  <si>
    <t>66993001968</t>
  </si>
  <si>
    <t>CRUZ, BRENDA M</t>
  </si>
  <si>
    <t>6251193</t>
  </si>
  <si>
    <t>PROPAFENONE HCL ER 225 MG C</t>
  </si>
  <si>
    <t>16571073606</t>
  </si>
  <si>
    <t>6244215</t>
  </si>
  <si>
    <t>GLIPIZIDE 10 MG TABLET</t>
  </si>
  <si>
    <t>60505014201</t>
  </si>
  <si>
    <t>EVANS***, JASMINE</t>
  </si>
  <si>
    <t>6251194</t>
  </si>
  <si>
    <t>HYDROXYZINE PAM 50 MG CAP</t>
  </si>
  <si>
    <t>185067605</t>
  </si>
  <si>
    <t>TURNER**, JAMES C</t>
  </si>
  <si>
    <t>6251195</t>
  </si>
  <si>
    <t>PALIPERIDONE ER 6 MG TABLET</t>
  </si>
  <si>
    <t>47335076683</t>
  </si>
  <si>
    <t>6251196</t>
  </si>
  <si>
    <t>6251198</t>
  </si>
  <si>
    <t>PROPRANOLOL 10 MG TABLET</t>
  </si>
  <si>
    <t>69238207701</t>
  </si>
  <si>
    <t>6251205</t>
  </si>
  <si>
    <t>ONDANSETRON HCL 8 MG TABLET</t>
  </si>
  <si>
    <t>55111015430</t>
  </si>
  <si>
    <t>GARCIA, KRYSTA</t>
  </si>
  <si>
    <t>6251206</t>
  </si>
  <si>
    <t>MISOPROSTOL 200 MCG TABLET</t>
  </si>
  <si>
    <t>59762500801</t>
  </si>
  <si>
    <t>2003353</t>
  </si>
  <si>
    <t>DEXMETHYLPHENIDATE ER 15 MG</t>
  </si>
  <si>
    <t>49884042801</t>
  </si>
  <si>
    <t>GRESHAM, JAYCE D</t>
  </si>
  <si>
    <t>6238615</t>
  </si>
  <si>
    <t>MCNEILL, DESTINY U</t>
  </si>
  <si>
    <t>6251209</t>
  </si>
  <si>
    <t>KETOROLAC 10 MG TABLET</t>
  </si>
  <si>
    <t>93031401</t>
  </si>
  <si>
    <t>4010864</t>
  </si>
  <si>
    <t>CLONAZEPAM 0.5 MG TABLET</t>
  </si>
  <si>
    <t>93083205</t>
  </si>
  <si>
    <t>MCDANIEL, AMY L</t>
  </si>
  <si>
    <t>6240426</t>
  </si>
  <si>
    <t>TRUE METRIX GLUCOSE TEST ST</t>
  </si>
  <si>
    <t>56151146001</t>
  </si>
  <si>
    <t>PEARSON, BEATRICE A</t>
  </si>
  <si>
    <t>6245548</t>
  </si>
  <si>
    <t>TRUEPLUS SYR 0.3ML 31GX5/16</t>
  </si>
  <si>
    <t>56151173101</t>
  </si>
  <si>
    <t>6245531</t>
  </si>
  <si>
    <t>BENAZEPRIL-HCTZ 20-12.5 MG</t>
  </si>
  <si>
    <t>574022901</t>
  </si>
  <si>
    <t>6245530</t>
  </si>
  <si>
    <t>6245529</t>
  </si>
  <si>
    <t>6240433</t>
  </si>
  <si>
    <t>TRUEPLUS 33G LANCETS</t>
  </si>
  <si>
    <t>56151014701</t>
  </si>
  <si>
    <t>6251082</t>
  </si>
  <si>
    <t>TURNER, SHUNTADIAN</t>
  </si>
  <si>
    <t>6246261</t>
  </si>
  <si>
    <t>ROBINSON SNEED, DARLENE</t>
  </si>
  <si>
    <t>6246260</t>
  </si>
  <si>
    <t>6248937</t>
  </si>
  <si>
    <t>ANDREWS, CASSANDRA</t>
  </si>
  <si>
    <t>6243673</t>
  </si>
  <si>
    <t>BUSPIRONE HCL 10 MG TABLET</t>
  </si>
  <si>
    <t>29300024505</t>
  </si>
  <si>
    <t>REDFERN, IRIS H</t>
  </si>
  <si>
    <t>6251149</t>
  </si>
  <si>
    <t>LORATADINE 10 MG ODT</t>
  </si>
  <si>
    <t>536136707</t>
  </si>
  <si>
    <t>JOHNSON, LAZARIYA C</t>
  </si>
  <si>
    <t>6251148</t>
  </si>
  <si>
    <t>536118399</t>
  </si>
  <si>
    <t>2003357</t>
  </si>
  <si>
    <t>METHYLPHENIDATE ER 18 MG TA</t>
  </si>
  <si>
    <t>13811070610</t>
  </si>
  <si>
    <t>6241089</t>
  </si>
  <si>
    <t>PAROXETINE HCL 40 MG TABLET</t>
  </si>
  <si>
    <t>43547035009</t>
  </si>
  <si>
    <t>COWAN, JEFF</t>
  </si>
  <si>
    <t>6244741</t>
  </si>
  <si>
    <t>MIRTAZAPINE 15 MG TABLET5</t>
  </si>
  <si>
    <t>13107003134</t>
  </si>
  <si>
    <t>6239360</t>
  </si>
  <si>
    <t>6242602</t>
  </si>
  <si>
    <t>VITAMIN B-12 100 MCG TABLET</t>
  </si>
  <si>
    <t>80681007100</t>
  </si>
  <si>
    <t>6251214</t>
  </si>
  <si>
    <t>COKLEY, DONALD</t>
  </si>
  <si>
    <t>6251215</t>
  </si>
  <si>
    <t>6251216</t>
  </si>
  <si>
    <t>ASPIRIN 81 MG CHEWABLE TABL</t>
  </si>
  <si>
    <t>904679480</t>
  </si>
  <si>
    <t>6251217</t>
  </si>
  <si>
    <t>*PANTOPRAZOLE SOD DR 40 MG</t>
  </si>
  <si>
    <t>55111033390</t>
  </si>
  <si>
    <t>CHOKKALINGAM, SHOBASHALIN</t>
  </si>
  <si>
    <t>1508865718</t>
  </si>
  <si>
    <t>2258 WRIGHTSBORO RD</t>
  </si>
  <si>
    <t>HABERSHAM, CORNELIA Y</t>
  </si>
  <si>
    <t>6251218</t>
  </si>
  <si>
    <t>STILES, EUGENE C</t>
  </si>
  <si>
    <t>6251219</t>
  </si>
  <si>
    <t>HYDROCHLOROTHIAZIDE 50 MG T</t>
  </si>
  <si>
    <t>29300012901</t>
  </si>
  <si>
    <t>6251220</t>
  </si>
  <si>
    <t>6251222</t>
  </si>
  <si>
    <t>IPRA-ALBUT 0.5-3(2.5) MG/3</t>
  </si>
  <si>
    <t>69097017353</t>
  </si>
  <si>
    <t>THURMOND, SAMUEL R</t>
  </si>
  <si>
    <t>6243805</t>
  </si>
  <si>
    <t>ROHL***, STEPHEN A</t>
  </si>
  <si>
    <t>6249413</t>
  </si>
  <si>
    <t>832125030</t>
  </si>
  <si>
    <t>6251223</t>
  </si>
  <si>
    <t>BUDESONIDE-FORMOTEROL 160-4</t>
  </si>
  <si>
    <t>310737020</t>
  </si>
  <si>
    <t>4010866</t>
  </si>
  <si>
    <t>BUPRENORP-NALOX 8-2 MG SL F</t>
  </si>
  <si>
    <t>781723864</t>
  </si>
  <si>
    <t>LENNON, AMANDA</t>
  </si>
  <si>
    <t>6251117</t>
  </si>
  <si>
    <t>CARVEDILOL 12.5 MG TABLET</t>
  </si>
  <si>
    <t>68382009405</t>
  </si>
  <si>
    <t>SCOTT, JUSTIN M</t>
  </si>
  <si>
    <t>6251116</t>
  </si>
  <si>
    <t>6251115</t>
  </si>
  <si>
    <t>6240320</t>
  </si>
  <si>
    <t>6246489</t>
  </si>
  <si>
    <t>6251147</t>
  </si>
  <si>
    <t>6248623</t>
  </si>
  <si>
    <t>BD INS SYRNG UF 0.3 ML 8MMX</t>
  </si>
  <si>
    <t>8290328438</t>
  </si>
  <si>
    <t>JOHNSON***, LEONTYNE M</t>
  </si>
  <si>
    <t>6248613</t>
  </si>
  <si>
    <t>6248610</t>
  </si>
  <si>
    <t>6242500</t>
  </si>
  <si>
    <t>6251177</t>
  </si>
  <si>
    <t>BRADLEY**, FLORENCE</t>
  </si>
  <si>
    <t>6251178</t>
  </si>
  <si>
    <t>6251224</t>
  </si>
  <si>
    <t>6251225</t>
  </si>
  <si>
    <t>*FUROSEMIDE 20 MG TABLET</t>
  </si>
  <si>
    <t>43547040110</t>
  </si>
  <si>
    <t>AZER, WAEL</t>
  </si>
  <si>
    <t>1841588241</t>
  </si>
  <si>
    <t>417 W 3RD AVE</t>
  </si>
  <si>
    <t>6251226</t>
  </si>
  <si>
    <t>*POTASSIUM CL ER 20 MEQ TAB</t>
  </si>
  <si>
    <t>6233192</t>
  </si>
  <si>
    <t>62332002891</t>
  </si>
  <si>
    <t>6249228</t>
  </si>
  <si>
    <t>*ELIQUIS 5 MG TABLET</t>
  </si>
  <si>
    <t>BLAKESLEE, ASHLEE</t>
  </si>
  <si>
    <t>1508398439</t>
  </si>
  <si>
    <t>4350 Towne Centre Drive</t>
  </si>
  <si>
    <t>HENDERSON, TARA E</t>
  </si>
  <si>
    <t>6233954</t>
  </si>
  <si>
    <t>6238948</t>
  </si>
  <si>
    <t>SPIRIVA 18 MCG CP-HANDIHALE</t>
  </si>
  <si>
    <t>597007541</t>
  </si>
  <si>
    <t>SCREVEN***, SHARON</t>
  </si>
  <si>
    <t>6246224</t>
  </si>
  <si>
    <t>6245121</t>
  </si>
  <si>
    <t>IPRAT-ALBUT 0.5-3(2.5) MG/3</t>
  </si>
  <si>
    <t>378967130</t>
  </si>
  <si>
    <t>6249190</t>
  </si>
  <si>
    <t>OZEMPIC 2 MG/DOSE (8 MG/3 M</t>
  </si>
  <si>
    <t>169477212</t>
  </si>
  <si>
    <t>BUTLER, SHEILA</t>
  </si>
  <si>
    <t>6248680</t>
  </si>
  <si>
    <t>BERRY, STACIA L</t>
  </si>
  <si>
    <t>6250274</t>
  </si>
  <si>
    <t>KING, LATIEUYA L</t>
  </si>
  <si>
    <t>6229098</t>
  </si>
  <si>
    <t>6251236</t>
  </si>
  <si>
    <t>TRIAMCINOLONE 0.1% LOTION</t>
  </si>
  <si>
    <t>70752013005</t>
  </si>
  <si>
    <t>SCHNOVEL, TANYA L</t>
  </si>
  <si>
    <t>6251237</t>
  </si>
  <si>
    <t>6251238</t>
  </si>
  <si>
    <t>TERRELL, RUTHIE L</t>
  </si>
  <si>
    <t>6251240</t>
  </si>
  <si>
    <t>STEPHENS***, PATRICIA</t>
  </si>
  <si>
    <t>6251242</t>
  </si>
  <si>
    <t>PRAVASTATIN SODIUM 20 MG TA</t>
  </si>
  <si>
    <t>93720198</t>
  </si>
  <si>
    <t>6251243</t>
  </si>
  <si>
    <t>6229718</t>
  </si>
  <si>
    <t>CITALOPRAM HBR 10 MG TABLET</t>
  </si>
  <si>
    <t>378623101</t>
  </si>
  <si>
    <t>BARLESTON, TAMMIE</t>
  </si>
  <si>
    <t>6229719</t>
  </si>
  <si>
    <t>6251247</t>
  </si>
  <si>
    <t>6251248</t>
  </si>
  <si>
    <t>6251254</t>
  </si>
  <si>
    <t>AMOXICILLIN 500 MG CAPSULE</t>
  </si>
  <si>
    <t>781261305</t>
  </si>
  <si>
    <t>6251255</t>
  </si>
  <si>
    <t>VALSARTAN 320 MG TABLET</t>
  </si>
  <si>
    <t>62332004790</t>
  </si>
  <si>
    <t>6248686</t>
  </si>
  <si>
    <t>GRAHAM, MARQUITA D</t>
  </si>
  <si>
    <t>6247351</t>
  </si>
  <si>
    <t>PARR, SYLVIA W</t>
  </si>
  <si>
    <t>6249196</t>
  </si>
  <si>
    <t>*LANTUS 100 UNIT/ML VIAL</t>
  </si>
  <si>
    <t>88222033</t>
  </si>
  <si>
    <t>Thompson, Aprylle</t>
  </si>
  <si>
    <t>1285256487</t>
  </si>
  <si>
    <t>6251259</t>
  </si>
  <si>
    <t>6251260</t>
  </si>
  <si>
    <t>DIPHENHYDRAMINE 25 MG CAPSU</t>
  </si>
  <si>
    <t>69618002401</t>
  </si>
  <si>
    <t>6244678</t>
  </si>
  <si>
    <t>TRIAMTERENE-HCTZ 37.5-25 MG</t>
  </si>
  <si>
    <t>60505265605</t>
  </si>
  <si>
    <t>LINWOOD***, LEWIS M</t>
  </si>
  <si>
    <t>6244677</t>
  </si>
  <si>
    <t>LEVOTHYROXINE 125 MCG TABLE</t>
  </si>
  <si>
    <t>68180097101</t>
  </si>
  <si>
    <t>6244675</t>
  </si>
  <si>
    <t>6251270</t>
  </si>
  <si>
    <t>PREDNISONE 10 MG TABLET</t>
  </si>
  <si>
    <t>60219170705</t>
  </si>
  <si>
    <t>BUSSEY, DERRELL L</t>
  </si>
  <si>
    <t>6251271</t>
  </si>
  <si>
    <t>6251273</t>
  </si>
  <si>
    <t>LEAKES, JOAN M</t>
  </si>
  <si>
    <t>6251274</t>
  </si>
  <si>
    <t>6233299</t>
  </si>
  <si>
    <t>ATENOLOL 100 MG TABLET</t>
  </si>
  <si>
    <t>93075305</t>
  </si>
  <si>
    <t>BRADLEY***, GWENDOLYN D</t>
  </si>
  <si>
    <t>6245470</t>
  </si>
  <si>
    <t>6234310</t>
  </si>
  <si>
    <t>MAYS***, TAMEKA D</t>
  </si>
  <si>
    <t>6251279</t>
  </si>
  <si>
    <t>ACETAMINOPHEN 500 MG TABLET</t>
  </si>
  <si>
    <t>904673059</t>
  </si>
  <si>
    <t>6251283</t>
  </si>
  <si>
    <t>FLUOXETINE HCL 20 MG TABLET</t>
  </si>
  <si>
    <t>43598056601</t>
  </si>
  <si>
    <t>BYNUM***, MELISSA</t>
  </si>
  <si>
    <t>6251284</t>
  </si>
  <si>
    <t>CHOUDARY, SANDEEP</t>
  </si>
  <si>
    <t>6251287</t>
  </si>
  <si>
    <t>6251290</t>
  </si>
  <si>
    <t>6251292</t>
  </si>
  <si>
    <t>6243954</t>
  </si>
  <si>
    <t>JENKINS, NORRIS</t>
  </si>
  <si>
    <t>6243964</t>
  </si>
  <si>
    <t>ENALAPRIL MALEATE 20 MG TAB</t>
  </si>
  <si>
    <t>68682071301</t>
  </si>
  <si>
    <t>6251293</t>
  </si>
  <si>
    <t>FLUCONAZOLE 150 MG TABLET</t>
  </si>
  <si>
    <t>57237000511</t>
  </si>
  <si>
    <t>6251294</t>
  </si>
  <si>
    <t>METHOCARBAMOL 500 MG TABLET</t>
  </si>
  <si>
    <t>43547040510</t>
  </si>
  <si>
    <t>6251295</t>
  </si>
  <si>
    <t>METOPROLOL TARTRATE 25 MG T</t>
  </si>
  <si>
    <t>65862006299</t>
  </si>
  <si>
    <t>6251297</t>
  </si>
  <si>
    <t>OLIVER, MCKENZIE</t>
  </si>
  <si>
    <t>6251298</t>
  </si>
  <si>
    <t>ALBUTEROL SUL 2.5 MG/3 ML S</t>
  </si>
  <si>
    <t>76204020030</t>
  </si>
  <si>
    <t>6251299</t>
  </si>
  <si>
    <t>6251300</t>
  </si>
  <si>
    <t>6251301</t>
  </si>
  <si>
    <t>PATTERSON***, MARIE</t>
  </si>
  <si>
    <t>6251302</t>
  </si>
  <si>
    <t>6251277</t>
  </si>
  <si>
    <t>VRAYLAR 3 MG CAPSULE</t>
  </si>
  <si>
    <t>61874013030</t>
  </si>
  <si>
    <t>6251307</t>
  </si>
  <si>
    <t>FLUCONAZOLE 40 MG/ML SUSP</t>
  </si>
  <si>
    <t>59762503001</t>
  </si>
  <si>
    <t>PEASE III, DAVID</t>
  </si>
  <si>
    <t>6251285</t>
  </si>
  <si>
    <t>6251308</t>
  </si>
  <si>
    <t>AZITHROMYCIN 500 MG TABLET</t>
  </si>
  <si>
    <t>527239532</t>
  </si>
  <si>
    <t>BROWN, SYNDASIA D</t>
  </si>
  <si>
    <t>6249182</t>
  </si>
  <si>
    <t>VALACYCLOVIR HCL 1 GRAM TAB</t>
  </si>
  <si>
    <t>57237004330</t>
  </si>
  <si>
    <t>GILCHRIST, SHAKIKA Q</t>
  </si>
  <si>
    <t>6242311</t>
  </si>
  <si>
    <t>METHIMAZOLE 5 MG TABLET</t>
  </si>
  <si>
    <t>23155007001</t>
  </si>
  <si>
    <t>6240859</t>
  </si>
  <si>
    <t>ZANELLA URBINA, REYNA</t>
  </si>
  <si>
    <t>6248561</t>
  </si>
  <si>
    <t>6236717</t>
  </si>
  <si>
    <t>PRAVASTATIN SODIUM 80 MG TA</t>
  </si>
  <si>
    <t>60505132309</t>
  </si>
  <si>
    <t>MERRIWETHER, AARON R</t>
  </si>
  <si>
    <t>6236716</t>
  </si>
  <si>
    <t>6236715</t>
  </si>
  <si>
    <t>6251309</t>
  </si>
  <si>
    <t>OSELTAMIVIR 6 MG/ML SUSPENS</t>
  </si>
  <si>
    <t>68180067801</t>
  </si>
  <si>
    <t>BUGGS, JAMES</t>
  </si>
  <si>
    <t>6251311</t>
  </si>
  <si>
    <t>LEVOCETIRIZINE 5 MG TABLET</t>
  </si>
  <si>
    <t>33342020010</t>
  </si>
  <si>
    <t>6251312</t>
  </si>
  <si>
    <t>AZELASTINE 0.1% (137 MCG) S</t>
  </si>
  <si>
    <t>60505083305</t>
  </si>
  <si>
    <t>4010816</t>
  </si>
  <si>
    <t>ZOLPIDEM TART ER 12.5 MG TA</t>
  </si>
  <si>
    <t>47335030888</t>
  </si>
  <si>
    <t>MIDDLETON, TORII M</t>
  </si>
  <si>
    <t>6251313</t>
  </si>
  <si>
    <t>781729685</t>
  </si>
  <si>
    <t>DEANGELO, ALAN</t>
  </si>
  <si>
    <t>1982741237</t>
  </si>
  <si>
    <t>3623 J DEWEY GRAY CIRCLE</t>
  </si>
  <si>
    <t>6251314</t>
  </si>
  <si>
    <t>AKHTAR, MIRIAM</t>
  </si>
  <si>
    <t>HEATH, CHIQUITA T</t>
  </si>
  <si>
    <t>6246274</t>
  </si>
  <si>
    <t>HUNT, KIMBERLY D</t>
  </si>
  <si>
    <t>6246273</t>
  </si>
  <si>
    <t>6249699</t>
  </si>
  <si>
    <t>FLEMING, ASHLEY</t>
  </si>
  <si>
    <t>6251315</t>
  </si>
  <si>
    <t>6251316</t>
  </si>
  <si>
    <t>CLINTON, NIYTISHA</t>
  </si>
  <si>
    <t>6251317</t>
  </si>
  <si>
    <t>METHYLPREDNISOLONE 4 MG DOS</t>
  </si>
  <si>
    <t>59746000103</t>
  </si>
  <si>
    <t>6249943</t>
  </si>
  <si>
    <t>GABAPENTIN 400 MG CAPSULE</t>
  </si>
  <si>
    <t>69097081507</t>
  </si>
  <si>
    <t>6241642</t>
  </si>
  <si>
    <t>NIFEDIPINE ER 90 MG TABLET</t>
  </si>
  <si>
    <t>62175026237</t>
  </si>
  <si>
    <t>MCCANTS***, BARBARA J</t>
  </si>
  <si>
    <t>6249376</t>
  </si>
  <si>
    <t>WALTON***, JOHN</t>
  </si>
  <si>
    <t>6249383</t>
  </si>
  <si>
    <t>6250016</t>
  </si>
  <si>
    <t>*DICLOFENAC SOD DR 50 MG TA</t>
  </si>
  <si>
    <t>61442010260</t>
  </si>
  <si>
    <t>SUN, ZHOU</t>
  </si>
  <si>
    <t>1164837415</t>
  </si>
  <si>
    <t>1120 15TH ST BIW 2144</t>
  </si>
  <si>
    <t>6246587</t>
  </si>
  <si>
    <t>MCFADDEN, JASMINE</t>
  </si>
  <si>
    <t>6250936</t>
  </si>
  <si>
    <t>JOHNSON**, CAMULA L</t>
  </si>
  <si>
    <t>6251076</t>
  </si>
  <si>
    <t>PONDER***, TAHREA D</t>
  </si>
  <si>
    <t>6246442</t>
  </si>
  <si>
    <t>TRINTELLIX 10 MG TABLET</t>
  </si>
  <si>
    <t>64764073030</t>
  </si>
  <si>
    <t>SAMUELS***, NAPOLEON I</t>
  </si>
  <si>
    <t>6250124</t>
  </si>
  <si>
    <t>PRIESTER***, DENISHA R</t>
  </si>
  <si>
    <t>6250120</t>
  </si>
  <si>
    <t>6250937</t>
  </si>
  <si>
    <t>MARTIN**, JOHN L</t>
  </si>
  <si>
    <t>6239731</t>
  </si>
  <si>
    <t>6248518</t>
  </si>
  <si>
    <t>6248516</t>
  </si>
  <si>
    <t>6249944</t>
  </si>
  <si>
    <t>6238781</t>
  </si>
  <si>
    <t>ROSUVASTATIN CALCIUM 10 MG</t>
  </si>
  <si>
    <t>68462026290</t>
  </si>
  <si>
    <t>6251322</t>
  </si>
  <si>
    <t>QUINN, VERNON</t>
  </si>
  <si>
    <t>6240418</t>
  </si>
  <si>
    <t>MOUNJARO 7.5 MG/0.5 ML PEN.</t>
  </si>
  <si>
    <t>2148480</t>
  </si>
  <si>
    <t>CLARK***, SHIRLEY</t>
  </si>
  <si>
    <t>6241020</t>
  </si>
  <si>
    <t>WHITAKER**, WILLIAM J</t>
  </si>
  <si>
    <t>6244457</t>
  </si>
  <si>
    <t>UNIFINE PENTIPS 8MM 31G</t>
  </si>
  <si>
    <t>8470353001</t>
  </si>
  <si>
    <t>JOHNSON**, CINDY</t>
  </si>
  <si>
    <t>6245574</t>
  </si>
  <si>
    <t>WELLS, WANDA F</t>
  </si>
  <si>
    <t>6247418</t>
  </si>
  <si>
    <t>WIGGINS, GENEVA</t>
  </si>
  <si>
    <t>6247799</t>
  </si>
  <si>
    <t>DROSPIRENONE-EE 3-0.02 MG T</t>
  </si>
  <si>
    <t>68462072029</t>
  </si>
  <si>
    <t>6247810</t>
  </si>
  <si>
    <t>HARRISON, THOMAS</t>
  </si>
  <si>
    <t>6247862</t>
  </si>
  <si>
    <t>MELOXICAM 7.5 MG TABLET</t>
  </si>
  <si>
    <t>68382005001</t>
  </si>
  <si>
    <t>ROGERS***, CONSTANCE M</t>
  </si>
  <si>
    <t>6249639</t>
  </si>
  <si>
    <t>SNEED, ANITA M</t>
  </si>
  <si>
    <t>6249640</t>
  </si>
  <si>
    <t>6249641</t>
  </si>
  <si>
    <t>HYDRALAZINE 100 MG TABLETS</t>
  </si>
  <si>
    <t>31722052201</t>
  </si>
  <si>
    <t>6249642</t>
  </si>
  <si>
    <t>BYSTOLIC 20 MG TABLET</t>
  </si>
  <si>
    <t>456142090</t>
  </si>
  <si>
    <t>6249643</t>
  </si>
  <si>
    <t>6249644</t>
  </si>
  <si>
    <t>DONEPEZIL HCL 10 MG TABLET</t>
  </si>
  <si>
    <t>13668010390</t>
  </si>
  <si>
    <t>6238268</t>
  </si>
  <si>
    <t>6233164</t>
  </si>
  <si>
    <t>ATENOLOL 50 MG TABLET</t>
  </si>
  <si>
    <t>68382002310</t>
  </si>
  <si>
    <t>6251330</t>
  </si>
  <si>
    <t>WILLIAMS***, THELMA</t>
  </si>
  <si>
    <t>6245494</t>
  </si>
  <si>
    <t>GLIPIZIDE 5 MG TABLET</t>
  </si>
  <si>
    <t>60505014101</t>
  </si>
  <si>
    <t>6238384</t>
  </si>
  <si>
    <t>CLINTON, TERESA H</t>
  </si>
  <si>
    <t>6251331</t>
  </si>
  <si>
    <t>WILLIAMS**, WANDA</t>
  </si>
  <si>
    <t>6251332</t>
  </si>
  <si>
    <t>BISOPROLOL-HCTZ 5-6.25 MG T</t>
  </si>
  <si>
    <t>29300018805</t>
  </si>
  <si>
    <t>6249162</t>
  </si>
  <si>
    <t>PINETA, DINORA A</t>
  </si>
  <si>
    <t>6251333</t>
  </si>
  <si>
    <t>BRADSHAW**, BERNARD</t>
  </si>
  <si>
    <t>6251334</t>
  </si>
  <si>
    <t>6251335</t>
  </si>
  <si>
    <t>60505082901</t>
  </si>
  <si>
    <t>6244357</t>
  </si>
  <si>
    <t>WHITE***, NORMAN E</t>
  </si>
  <si>
    <t>6243624</t>
  </si>
  <si>
    <t>LOCKHART, APRIL</t>
  </si>
  <si>
    <t>6243635</t>
  </si>
  <si>
    <t>HYDRALAZINE 25 MG TABLET</t>
  </si>
  <si>
    <t>50111032703</t>
  </si>
  <si>
    <t>6243637</t>
  </si>
  <si>
    <t>6248917</t>
  </si>
  <si>
    <t>6243622</t>
  </si>
  <si>
    <t>DAPAGLIFLOZIN 10 MG TABLET</t>
  </si>
  <si>
    <t>66993045730</t>
  </si>
  <si>
    <t>6251337</t>
  </si>
  <si>
    <t>HOBBS, JAMIE</t>
  </si>
  <si>
    <t>6251338</t>
  </si>
  <si>
    <t>6251339</t>
  </si>
  <si>
    <t>PORTILLO MEJIA, MONICA</t>
  </si>
  <si>
    <t>4010730</t>
  </si>
  <si>
    <t>LACOSAMIDE 150 MG TABLET</t>
  </si>
  <si>
    <t>67877073560</t>
  </si>
  <si>
    <t>LARABEE, DEVIN</t>
  </si>
  <si>
    <t>6251341</t>
  </si>
  <si>
    <t>6251342</t>
  </si>
  <si>
    <t>6251343</t>
  </si>
  <si>
    <t>6251340</t>
  </si>
  <si>
    <t>GUAIFENESIN DM 10MG/100MG</t>
  </si>
  <si>
    <t>58657050408</t>
  </si>
  <si>
    <t>6244039</t>
  </si>
  <si>
    <t>GUZMAN GOMEZ, LUIS A</t>
  </si>
  <si>
    <t>6244038</t>
  </si>
  <si>
    <t>6244037</t>
  </si>
  <si>
    <t>6251344</t>
  </si>
  <si>
    <t>MCKINNIE, VANITA A</t>
  </si>
  <si>
    <t>6251345</t>
  </si>
  <si>
    <t>6251346</t>
  </si>
  <si>
    <t>Echols, Steven</t>
  </si>
  <si>
    <t>1417935545</t>
  </si>
  <si>
    <t>DARBY, GAIL N</t>
  </si>
  <si>
    <t>6245144</t>
  </si>
  <si>
    <t>KURTZ, CYRIL</t>
  </si>
  <si>
    <t>6245146</t>
  </si>
  <si>
    <t>6245147</t>
  </si>
  <si>
    <t>6245148</t>
  </si>
  <si>
    <t>6245145</t>
  </si>
  <si>
    <t>6226518</t>
  </si>
  <si>
    <t>6243420</t>
  </si>
  <si>
    <t>6244158</t>
  </si>
  <si>
    <t>6247686</t>
  </si>
  <si>
    <t>6241834</t>
  </si>
  <si>
    <t>WILLIAMS, CHRISTOPHER C</t>
  </si>
  <si>
    <t>6233513</t>
  </si>
  <si>
    <t>DANTIGNAC, JOHNNY</t>
  </si>
  <si>
    <t>6243384</t>
  </si>
  <si>
    <t>JOHNSON**, TERESA</t>
  </si>
  <si>
    <t>6249440</t>
  </si>
  <si>
    <t>6243396</t>
  </si>
  <si>
    <t>RUSSELL***, ALETHIA R</t>
  </si>
  <si>
    <t>6243400</t>
  </si>
  <si>
    <t>6244533</t>
  </si>
  <si>
    <t>29300039810</t>
  </si>
  <si>
    <t>HUMPHREY, LORENZO H</t>
  </si>
  <si>
    <t>6245415</t>
  </si>
  <si>
    <t>TUCKER, TIFFANY</t>
  </si>
  <si>
    <t>6244661</t>
  </si>
  <si>
    <t>6244896</t>
  </si>
  <si>
    <t>CURRAN, PATRICK S</t>
  </si>
  <si>
    <t>6237509</t>
  </si>
  <si>
    <t>6249012</t>
  </si>
  <si>
    <t>MARSHALL, MELINDA</t>
  </si>
  <si>
    <t>6249013</t>
  </si>
  <si>
    <t>6249011</t>
  </si>
  <si>
    <t>6249014</t>
  </si>
  <si>
    <t>6251347</t>
  </si>
  <si>
    <t>MORRIS***, KIMKEESHA S</t>
  </si>
  <si>
    <t>6251348</t>
  </si>
  <si>
    <t>6251349</t>
  </si>
  <si>
    <t>6251350</t>
  </si>
  <si>
    <t>6251351</t>
  </si>
  <si>
    <t>6251352</t>
  </si>
  <si>
    <t>6251354</t>
  </si>
  <si>
    <t>NORMAN**, MARIO M</t>
  </si>
  <si>
    <t>6243939</t>
  </si>
  <si>
    <t>PROMETHAZINE 25 MG TABLET</t>
  </si>
  <si>
    <t>68382004101</t>
  </si>
  <si>
    <t>LAL, SUNIL</t>
  </si>
  <si>
    <t>1952320236</t>
  </si>
  <si>
    <t>3623 J DEWEY GRAY CIRCLE STE 210</t>
  </si>
  <si>
    <t>PALMER, GLEN</t>
  </si>
  <si>
    <t>6243938</t>
  </si>
  <si>
    <t>BISACODYL EC 5 MG TABLET</t>
  </si>
  <si>
    <t>904674860</t>
  </si>
  <si>
    <t>6243937</t>
  </si>
  <si>
    <t>SOD SUL-POTASS SUL-MAG SUL</t>
  </si>
  <si>
    <t>10572001201</t>
  </si>
  <si>
    <t>6245222</t>
  </si>
  <si>
    <t>SIMMONS, KEYSHA R</t>
  </si>
  <si>
    <t>6251355</t>
  </si>
  <si>
    <t>WILLIAMS, RODERICA L</t>
  </si>
  <si>
    <t>6251356</t>
  </si>
  <si>
    <t>6251357</t>
  </si>
  <si>
    <t>6251358</t>
  </si>
  <si>
    <t>6251359</t>
  </si>
  <si>
    <t>6250102</t>
  </si>
  <si>
    <t>WILLIAMS**, RAVEN C</t>
  </si>
  <si>
    <t>6250101</t>
  </si>
  <si>
    <t>6250100</t>
  </si>
  <si>
    <t>6251360</t>
  </si>
  <si>
    <t>MILLER, SHIRLEY A</t>
  </si>
  <si>
    <t>6244624</t>
  </si>
  <si>
    <t>ROBBINS***, CARLA J</t>
  </si>
  <si>
    <t>6244622</t>
  </si>
  <si>
    <t>6251362</t>
  </si>
  <si>
    <t>6251363</t>
  </si>
  <si>
    <t>6248897</t>
  </si>
  <si>
    <t>CLAY, SHEENA P</t>
  </si>
  <si>
    <t>6246136</t>
  </si>
  <si>
    <t>SERTRALINE HCL 25 MG TABLET</t>
  </si>
  <si>
    <t>68180035103</t>
  </si>
  <si>
    <t>HARPER, JESSICA M</t>
  </si>
  <si>
    <t>6236438</t>
  </si>
  <si>
    <t>BLISOVI FE 1-20 TABLET</t>
  </si>
  <si>
    <t>68180086573</t>
  </si>
  <si>
    <t>BAHR, EVAN</t>
  </si>
  <si>
    <t>1033105416</t>
  </si>
  <si>
    <t>2300 WRIGHTSBORO RD</t>
  </si>
  <si>
    <t>6233946</t>
  </si>
  <si>
    <t>6251364</t>
  </si>
  <si>
    <t>HALL***, CHARLES</t>
  </si>
  <si>
    <t>6251365</t>
  </si>
  <si>
    <t>63824000832</t>
  </si>
  <si>
    <t>6246866</t>
  </si>
  <si>
    <t>SMITH, LASHONDA Y</t>
  </si>
  <si>
    <t>6242822</t>
  </si>
  <si>
    <t>TRAZODONE 100 MG TABLET</t>
  </si>
  <si>
    <t>13107008001</t>
  </si>
  <si>
    <t>6251367</t>
  </si>
  <si>
    <t>CUMMINGS***, JUANITA Z</t>
  </si>
  <si>
    <t>6251368</t>
  </si>
  <si>
    <t>6251369</t>
  </si>
  <si>
    <t>TOPIRAMATE 100 MG TABLET</t>
  </si>
  <si>
    <t>29300011716</t>
  </si>
  <si>
    <t>6251371</t>
  </si>
  <si>
    <t>GRISSOM, SHELITA R</t>
  </si>
  <si>
    <t>6251373</t>
  </si>
  <si>
    <t>6251374</t>
  </si>
  <si>
    <t>6251375</t>
  </si>
  <si>
    <t>6251376</t>
  </si>
  <si>
    <t>6251377</t>
  </si>
  <si>
    <t>6228953</t>
  </si>
  <si>
    <t>BYNES, RONNIE N</t>
  </si>
  <si>
    <t>6241557</t>
  </si>
  <si>
    <t>6241559</t>
  </si>
  <si>
    <t>6248058</t>
  </si>
  <si>
    <t>FREESTYLE LIBRE 2 SENSOR</t>
  </si>
  <si>
    <t>57599080000</t>
  </si>
  <si>
    <t>6247761</t>
  </si>
  <si>
    <t>NOVOLOG 100 UNIT/ML VIAL</t>
  </si>
  <si>
    <t>169750111</t>
  </si>
  <si>
    <t>6228940</t>
  </si>
  <si>
    <t>6242265</t>
  </si>
  <si>
    <t>6244555</t>
  </si>
  <si>
    <t>MONTELUKAST SOD 10 MG TABLE</t>
  </si>
  <si>
    <t>13668008105</t>
  </si>
  <si>
    <t>THERATTIL, JAYA</t>
  </si>
  <si>
    <t>1043285810</t>
  </si>
  <si>
    <t>6246047</t>
  </si>
  <si>
    <t>6247860</t>
  </si>
  <si>
    <t>6229811</t>
  </si>
  <si>
    <t>JOHNSON**, LARRY D</t>
  </si>
  <si>
    <t>6251379</t>
  </si>
  <si>
    <t>6251382</t>
  </si>
  <si>
    <t>HATNEY, MARGARET L</t>
  </si>
  <si>
    <t>6251383</t>
  </si>
  <si>
    <t>6249473</t>
  </si>
  <si>
    <t>HEATH, PATERIEA S</t>
  </si>
  <si>
    <t>6251385</t>
  </si>
  <si>
    <t>6251388</t>
  </si>
  <si>
    <t>FLUTICASONE-SALMETEROL 250-</t>
  </si>
  <si>
    <t>54032756</t>
  </si>
  <si>
    <t>6251389</t>
  </si>
  <si>
    <t>6251390</t>
  </si>
  <si>
    <t>DIXON, HARMONIE</t>
  </si>
  <si>
    <t>6234412</t>
  </si>
  <si>
    <t>6234411</t>
  </si>
  <si>
    <t>6251391</t>
  </si>
  <si>
    <t>CLOPIDOGREL 75 MG TABLET</t>
  </si>
  <si>
    <t>55111019605</t>
  </si>
  <si>
    <t>6233985</t>
  </si>
  <si>
    <t>SMALLEY***, REGINALD A</t>
  </si>
  <si>
    <t>6232043</t>
  </si>
  <si>
    <t>ALLEN, VICTORIA</t>
  </si>
  <si>
    <t>6232044</t>
  </si>
  <si>
    <t>6232040</t>
  </si>
  <si>
    <t>6241173</t>
  </si>
  <si>
    <t>VENLAFAXINE HCL ER 75 MG CA</t>
  </si>
  <si>
    <t>65862052890</t>
  </si>
  <si>
    <t>FELBERG, RETA S</t>
  </si>
  <si>
    <t>6230291</t>
  </si>
  <si>
    <t>MIRTAZAPINE 30 MG TABLET</t>
  </si>
  <si>
    <t>13107000334</t>
  </si>
  <si>
    <t>6249961</t>
  </si>
  <si>
    <t>6249329</t>
  </si>
  <si>
    <t>CARVEDILOL 6.25 MG TABLET</t>
  </si>
  <si>
    <t>68382009305</t>
  </si>
  <si>
    <t>MACHADO, RODOLFO</t>
  </si>
  <si>
    <t>1124235536</t>
  </si>
  <si>
    <t>3614 J Dewey Gray Circle</t>
  </si>
  <si>
    <t>6250377</t>
  </si>
  <si>
    <t>JONES SR., BOBBY J</t>
  </si>
  <si>
    <t>6246672</t>
  </si>
  <si>
    <t>6246673</t>
  </si>
  <si>
    <t>FARXIGA 5 MG TABLET</t>
  </si>
  <si>
    <t>310620530</t>
  </si>
  <si>
    <t>6246671</t>
  </si>
  <si>
    <t>6249602</t>
  </si>
  <si>
    <t>IBUPROFEN 600 MG TABLET</t>
  </si>
  <si>
    <t>67877032005</t>
  </si>
  <si>
    <t>GILCHRIST***, MILLER</t>
  </si>
  <si>
    <t>6247743</t>
  </si>
  <si>
    <t>*NIFEDIPINE ER 60 MG TABLET</t>
  </si>
  <si>
    <t>50742026101</t>
  </si>
  <si>
    <t>SIMMONS, DONNA C</t>
  </si>
  <si>
    <t>6245091</t>
  </si>
  <si>
    <t>PORTS, JOANN W</t>
  </si>
  <si>
    <t>6251395</t>
  </si>
  <si>
    <t>DOCUSATE SODIUM 100 MG SOFT</t>
  </si>
  <si>
    <t>904728060</t>
  </si>
  <si>
    <t>WALKER***, JANET J</t>
  </si>
  <si>
    <t>6251396</t>
  </si>
  <si>
    <t>6234370</t>
  </si>
  <si>
    <t>BD UF ORIG PEN NDL 12.7MMX2</t>
  </si>
  <si>
    <t>8290328203</t>
  </si>
  <si>
    <t>CACERES, DAVID J</t>
  </si>
  <si>
    <t>6251397</t>
  </si>
  <si>
    <t>LEVERETT***, DELORIS A</t>
  </si>
  <si>
    <t>6251398</t>
  </si>
  <si>
    <t>6248525</t>
  </si>
  <si>
    <t>LEVOTHYROXINE 175 MCG TAB</t>
  </si>
  <si>
    <t>68180097409</t>
  </si>
  <si>
    <t>WOOMER, BOBBI J</t>
  </si>
  <si>
    <t>6248523</t>
  </si>
  <si>
    <t>6243858</t>
  </si>
  <si>
    <t>BISOPROLOL-HCTZ 10-6.25 MG</t>
  </si>
  <si>
    <t>378050501</t>
  </si>
  <si>
    <t>LOVETT, BESSIE B</t>
  </si>
  <si>
    <t>6239655</t>
  </si>
  <si>
    <t>ABRAMS, SHANIKA L</t>
  </si>
  <si>
    <t>6231507</t>
  </si>
  <si>
    <t>29300038905</t>
  </si>
  <si>
    <t>PALMER, KELVIN B</t>
  </si>
  <si>
    <t>6245214</t>
  </si>
  <si>
    <t>BUTLER, DEBRA L</t>
  </si>
  <si>
    <t>6227875</t>
  </si>
  <si>
    <t>6227872</t>
  </si>
  <si>
    <t>6227874</t>
  </si>
  <si>
    <t>6233538</t>
  </si>
  <si>
    <t>VALSARTAN-HCTZ 320-12.5 MG</t>
  </si>
  <si>
    <t>378632477</t>
  </si>
  <si>
    <t>WILLIAMS***, CHARLES T</t>
  </si>
  <si>
    <t>6243891</t>
  </si>
  <si>
    <t>6243551</t>
  </si>
  <si>
    <t>6243108</t>
  </si>
  <si>
    <t>6243107</t>
  </si>
  <si>
    <t>6243105</t>
  </si>
  <si>
    <t>NOVOLOG 100 UNIT/ML FLEXPEN</t>
  </si>
  <si>
    <t>169633910</t>
  </si>
  <si>
    <t>6243104</t>
  </si>
  <si>
    <t>6233536</t>
  </si>
  <si>
    <t>6251399</t>
  </si>
  <si>
    <t>PARLANTE, TERESA ***</t>
  </si>
  <si>
    <t>6251400</t>
  </si>
  <si>
    <t>CITALOPRAM HBR 20 MG TABLET</t>
  </si>
  <si>
    <t>69097082307</t>
  </si>
  <si>
    <t>6251401</t>
  </si>
  <si>
    <t>6251402</t>
  </si>
  <si>
    <t>6234893</t>
  </si>
  <si>
    <t>MIMS, SHARON</t>
  </si>
  <si>
    <t>6235027</t>
  </si>
  <si>
    <t>6244296</t>
  </si>
  <si>
    <t>MCCLENDON, TYIESHA</t>
  </si>
  <si>
    <t>6246131</t>
  </si>
  <si>
    <t>6244165</t>
  </si>
  <si>
    <t>HARRISON, NATHAN C</t>
  </si>
  <si>
    <t>6243118</t>
  </si>
  <si>
    <t>6251403</t>
  </si>
  <si>
    <t>HARRIS, SHARON L</t>
  </si>
  <si>
    <t>6251404</t>
  </si>
  <si>
    <t>6251405</t>
  </si>
  <si>
    <t>6251406</t>
  </si>
  <si>
    <t>6251407</t>
  </si>
  <si>
    <t>GOUDY, TRAVIS</t>
  </si>
  <si>
    <t>6251408</t>
  </si>
  <si>
    <t>JACOBS**, ASHLEY</t>
  </si>
  <si>
    <t>6250544</t>
  </si>
  <si>
    <t>NYSTATIN 100,000 UNIT/ML SU</t>
  </si>
  <si>
    <t>121086816</t>
  </si>
  <si>
    <t>MASON JR, ERIC</t>
  </si>
  <si>
    <t>6251409</t>
  </si>
  <si>
    <t>ATOMOXETINE HCL 18 MG CAPSU</t>
  </si>
  <si>
    <t>68462026630</t>
  </si>
  <si>
    <t>MILLER, ISAAC</t>
  </si>
  <si>
    <t>6243549</t>
  </si>
  <si>
    <t>BD UF SHORT PEN NEEDLE 8MMX</t>
  </si>
  <si>
    <t>8290320109</t>
  </si>
  <si>
    <t>6251410</t>
  </si>
  <si>
    <t>ELAM****, EUGENE</t>
  </si>
  <si>
    <t>6251412</t>
  </si>
  <si>
    <t>DICYCLOMINE 10 MG CAPSULE</t>
  </si>
  <si>
    <t>527058610</t>
  </si>
  <si>
    <t>6251413</t>
  </si>
  <si>
    <t>BENTON, AZEKIEL*** K</t>
  </si>
  <si>
    <t>6251414</t>
  </si>
  <si>
    <t>6251415</t>
  </si>
  <si>
    <t>6251416</t>
  </si>
  <si>
    <t>FREEMAN, JOSHUA</t>
  </si>
  <si>
    <t>6243780</t>
  </si>
  <si>
    <t>MORGAN***, CAROLYN W</t>
  </si>
  <si>
    <t>6249353</t>
  </si>
  <si>
    <t>PRAVASTATIN SODIUM 40 MG TA</t>
  </si>
  <si>
    <t>93720298</t>
  </si>
  <si>
    <t>6246302</t>
  </si>
  <si>
    <t>6246305</t>
  </si>
  <si>
    <t>VERAPAMIL SR 180 MG CAPSULE</t>
  </si>
  <si>
    <t>591288201</t>
  </si>
  <si>
    <t>6242261</t>
  </si>
  <si>
    <t>STONE KEMP, DEBORAH L</t>
  </si>
  <si>
    <t>6242260</t>
  </si>
  <si>
    <t>6251420</t>
  </si>
  <si>
    <t>6246297</t>
  </si>
  <si>
    <t>6246296</t>
  </si>
  <si>
    <t>6251421</t>
  </si>
  <si>
    <t>HARRIS, PRISCILLA</t>
  </si>
  <si>
    <t>6251428</t>
  </si>
  <si>
    <t>FERRELL, INDIA O</t>
  </si>
  <si>
    <t>6251432</t>
  </si>
  <si>
    <t>SAFFORD, AVA M</t>
  </si>
  <si>
    <t>6245253</t>
  </si>
  <si>
    <t>LOSARTAN POTASSIUM 25 MG TA</t>
  </si>
  <si>
    <t>68382013510</t>
  </si>
  <si>
    <t>2467 GOLDEN CAMP ROAD</t>
  </si>
  <si>
    <t>6251436</t>
  </si>
  <si>
    <t>PRENATAL VITAMINS TABLET</t>
  </si>
  <si>
    <t>536408501</t>
  </si>
  <si>
    <t>6251440</t>
  </si>
  <si>
    <t>6251441</t>
  </si>
  <si>
    <t>SWAN, NAYDENE D</t>
  </si>
  <si>
    <t>6238548</t>
  </si>
  <si>
    <t>TRAZODONE 300 MG TABLET</t>
  </si>
  <si>
    <t>60505265901</t>
  </si>
  <si>
    <t>6251444</t>
  </si>
  <si>
    <t>*OMEPRAZOLE DR 40 MG CAPSUL</t>
  </si>
  <si>
    <t>781223431</t>
  </si>
  <si>
    <t>DEMENT, MARY</t>
  </si>
  <si>
    <t>1851404354</t>
  </si>
  <si>
    <t>OLIVER, BRANDY</t>
  </si>
  <si>
    <t>6251445</t>
  </si>
  <si>
    <t>*ONDANSETRON HCL 4 MG TABLE</t>
  </si>
  <si>
    <t>6251329</t>
  </si>
  <si>
    <t>*TIZANIDINE HCL 4 MG TABLET</t>
  </si>
  <si>
    <t>Adkins NP, Jacob</t>
  </si>
  <si>
    <t>1508330739</t>
  </si>
  <si>
    <t>TARTE, VICTOR</t>
  </si>
  <si>
    <t>6251328</t>
  </si>
  <si>
    <t>*NAPROXEN 500MG TABLETS</t>
  </si>
  <si>
    <t>70010013901</t>
  </si>
  <si>
    <t>6251447</t>
  </si>
  <si>
    <t>CEPHALEXIN 500 MG CAPSULE</t>
  </si>
  <si>
    <t>68180012201</t>
  </si>
  <si>
    <t>SPIGNARDO, JOSEPH</t>
  </si>
  <si>
    <t>6251451</t>
  </si>
  <si>
    <t>HELTON, CHRISTINA</t>
  </si>
  <si>
    <t>6246935</t>
  </si>
  <si>
    <t>VITAMIN D3 400 UNIT/ML LIQU</t>
  </si>
  <si>
    <t>69618001959</t>
  </si>
  <si>
    <t>6251452</t>
  </si>
  <si>
    <t>6251454</t>
  </si>
  <si>
    <t>6251455</t>
  </si>
  <si>
    <t>70010006599</t>
  </si>
  <si>
    <t>6251456</t>
  </si>
  <si>
    <t>RENEW, MARGARET</t>
  </si>
  <si>
    <t>1699759688</t>
  </si>
  <si>
    <t>4321 UNIVERSITY PKWY</t>
  </si>
  <si>
    <t>GIBBS, JENNIFER</t>
  </si>
  <si>
    <t>6251457</t>
  </si>
  <si>
    <t>LEVOFLOXACIN 500 MG TABLET</t>
  </si>
  <si>
    <t>31722072250</t>
  </si>
  <si>
    <t>6251458</t>
  </si>
  <si>
    <t>MOXIFLOXACIN 0.5% EYE SOL</t>
  </si>
  <si>
    <t>68180042101</t>
  </si>
  <si>
    <t>6251461</t>
  </si>
  <si>
    <t>*NICOTINE 14 MG/24HR PATCH</t>
  </si>
  <si>
    <t>536589571</t>
  </si>
  <si>
    <t>REHMAN, FAIZ-UR</t>
  </si>
  <si>
    <t>1518304534</t>
  </si>
  <si>
    <t>BELCHER, LUTHER</t>
  </si>
  <si>
    <t>6250278</t>
  </si>
  <si>
    <t>6239551</t>
  </si>
  <si>
    <t>6247417</t>
  </si>
  <si>
    <t>METOPROLOL SUCC ER 25 MG TA</t>
  </si>
  <si>
    <t>55111046601</t>
  </si>
  <si>
    <t>6251275</t>
  </si>
  <si>
    <t>6237199</t>
  </si>
  <si>
    <t>INSULIN ASPART 100 UNIT/ML</t>
  </si>
  <si>
    <t>73070010315</t>
  </si>
  <si>
    <t>6244487</t>
  </si>
  <si>
    <t>LATANOPROST 0.005% EYE DROP</t>
  </si>
  <si>
    <t>61314054701</t>
  </si>
  <si>
    <t>ULRICH, LANE</t>
  </si>
  <si>
    <t>1730191081</t>
  </si>
  <si>
    <t>1120 15TH ST</t>
  </si>
  <si>
    <t>SHAW***, PAMELA</t>
  </si>
  <si>
    <t>6246278</t>
  </si>
  <si>
    <t>PIFELTRO 100 MG TABLET</t>
  </si>
  <si>
    <t>6306901</t>
  </si>
  <si>
    <t>DAVIS, KEPLER</t>
  </si>
  <si>
    <t>1740357425</t>
  </si>
  <si>
    <t>2050 WALTON WAY</t>
  </si>
  <si>
    <t>6248129</t>
  </si>
  <si>
    <t>6248148</t>
  </si>
  <si>
    <t>6248977</t>
  </si>
  <si>
    <t>MERRIWEATHER, RANDALL</t>
  </si>
  <si>
    <t>4010868</t>
  </si>
  <si>
    <t>ZOLPIDEM TARTRATE 10 MG TAB</t>
  </si>
  <si>
    <t>13668000810</t>
  </si>
  <si>
    <t>6249780</t>
  </si>
  <si>
    <t>6249781</t>
  </si>
  <si>
    <t>GLIPIZIDE ER 10 MG TABLET</t>
  </si>
  <si>
    <t>591084501</t>
  </si>
  <si>
    <t>6251468</t>
  </si>
  <si>
    <t>6240249</t>
  </si>
  <si>
    <t>CONLEY, OCTAVIA D</t>
  </si>
  <si>
    <t>6239043</t>
  </si>
  <si>
    <t>6247431</t>
  </si>
  <si>
    <t>6239045</t>
  </si>
  <si>
    <t>ONETOUCH ULTRA BLUE TEST ST</t>
  </si>
  <si>
    <t>53885024450</t>
  </si>
  <si>
    <t>6251469</t>
  </si>
  <si>
    <t>6251470</t>
  </si>
  <si>
    <t>TRIAMCINOLONE 55 MCG NASAL</t>
  </si>
  <si>
    <t>45802010901</t>
  </si>
  <si>
    <t>6227955</t>
  </si>
  <si>
    <t>GIBSON***, CURTIS</t>
  </si>
  <si>
    <t>6229632</t>
  </si>
  <si>
    <t>MACK***, ETHEL</t>
  </si>
  <si>
    <t>6249194</t>
  </si>
  <si>
    <t>6249161</t>
  </si>
  <si>
    <t>6249193</t>
  </si>
  <si>
    <t>6249160</t>
  </si>
  <si>
    <t>6243990</t>
  </si>
  <si>
    <t>BOOZER, ERICA F</t>
  </si>
  <si>
    <t>6245277</t>
  </si>
  <si>
    <t>BRYAN, STEPHEN</t>
  </si>
  <si>
    <t>6245276</t>
  </si>
  <si>
    <t>SIMVASTATIN 20 MG TABLET</t>
  </si>
  <si>
    <t>70377000315</t>
  </si>
  <si>
    <t>6245274</t>
  </si>
  <si>
    <t>6245273</t>
  </si>
  <si>
    <t>6245272</t>
  </si>
  <si>
    <t>MIRTAZAPINE 7.5 MG TABLET</t>
  </si>
  <si>
    <t>13107000130</t>
  </si>
  <si>
    <t>6245278</t>
  </si>
  <si>
    <t>6248229</t>
  </si>
  <si>
    <t>SUMATRIPTAN SUCC 50 MG TABL</t>
  </si>
  <si>
    <t>65862014736</t>
  </si>
  <si>
    <t>6251475</t>
  </si>
  <si>
    <t>LOPEZ GODOY, AMADO BENJAM</t>
  </si>
  <si>
    <t>6251476</t>
  </si>
  <si>
    <t>6251477</t>
  </si>
  <si>
    <t>6251478</t>
  </si>
  <si>
    <t>6251479</t>
  </si>
  <si>
    <t>DICLOFENAC SODIUM 1% GEL</t>
  </si>
  <si>
    <t>43598097710</t>
  </si>
  <si>
    <t>6251480</t>
  </si>
  <si>
    <t>MACK***, GREGORY</t>
  </si>
  <si>
    <t>6247340</t>
  </si>
  <si>
    <t>METOPROLOL TARTRATE 50 MG T</t>
  </si>
  <si>
    <t>57237010199</t>
  </si>
  <si>
    <t>MYERS, LEONARA</t>
  </si>
  <si>
    <t>6245952</t>
  </si>
  <si>
    <t>6245951</t>
  </si>
  <si>
    <t>6245949</t>
  </si>
  <si>
    <t>GLIMEPIRIDE 4 MG TABLET</t>
  </si>
  <si>
    <t>55111032201</t>
  </si>
  <si>
    <t>6245030</t>
  </si>
  <si>
    <t>NICHOLSON***, TAMMIE</t>
  </si>
  <si>
    <t>6245029</t>
  </si>
  <si>
    <t>LISINOPRIL 30 MG TABLET</t>
  </si>
  <si>
    <t>68180098201</t>
  </si>
  <si>
    <t>6247462</t>
  </si>
  <si>
    <t>6247476</t>
  </si>
  <si>
    <t>TRIAMCINOLONE 0.1% OINTMENT</t>
  </si>
  <si>
    <t>45802005535</t>
  </si>
  <si>
    <t>6245434</t>
  </si>
  <si>
    <t>MEDROXYPROGESTERONE 150 MG/</t>
  </si>
  <si>
    <t>66993037083</t>
  </si>
  <si>
    <t>ROBERSON, FRANKEERA</t>
  </si>
  <si>
    <t>6246722</t>
  </si>
  <si>
    <t>NIFEDIPINE ER 60 MG TABLET</t>
  </si>
  <si>
    <t>50742062101</t>
  </si>
  <si>
    <t>FULLER, DENISE</t>
  </si>
  <si>
    <t>6239793</t>
  </si>
  <si>
    <t>MARSHALL, JAMES F</t>
  </si>
  <si>
    <t>6239794</t>
  </si>
  <si>
    <t>6239795</t>
  </si>
  <si>
    <t>6239943</t>
  </si>
  <si>
    <t>6251486</t>
  </si>
  <si>
    <t>ADOLPHE, MATINA</t>
  </si>
  <si>
    <t>6245182</t>
  </si>
  <si>
    <t>LACTULOSE 10 GM/15 ML SOLUT</t>
  </si>
  <si>
    <t>121087316</t>
  </si>
  <si>
    <t>BAXTER, OSCAR</t>
  </si>
  <si>
    <t>6248633</t>
  </si>
  <si>
    <t>6248634</t>
  </si>
  <si>
    <t>6248627</t>
  </si>
  <si>
    <t>6251008</t>
  </si>
  <si>
    <t>MCCRAY**, RICHARD</t>
  </si>
  <si>
    <t>6249184</t>
  </si>
  <si>
    <t>PINTAVORN, PAIRACH</t>
  </si>
  <si>
    <t>1588626030</t>
  </si>
  <si>
    <t>818 ST SEBASTIAN WAY</t>
  </si>
  <si>
    <t>6251488</t>
  </si>
  <si>
    <t>WILLIAMS, JENNY F</t>
  </si>
  <si>
    <t>6242541</t>
  </si>
  <si>
    <t>MILLER, HANNALEE</t>
  </si>
  <si>
    <t>6248668</t>
  </si>
  <si>
    <t>OTT, ROBERT</t>
  </si>
  <si>
    <t>6248669</t>
  </si>
  <si>
    <t>6239676</t>
  </si>
  <si>
    <t>ROBERSON, EARTHEL</t>
  </si>
  <si>
    <t>6242763</t>
  </si>
  <si>
    <t>6249068</t>
  </si>
  <si>
    <t>HYDROXYCHLOROQUINE 400 MG T</t>
  </si>
  <si>
    <t>43598013101</t>
  </si>
  <si>
    <t>WILLIAMS, JOAN M</t>
  </si>
  <si>
    <t>4010789</t>
  </si>
  <si>
    <t>PHENTERMINE 37.5 MG TABLET</t>
  </si>
  <si>
    <t>10702002501</t>
  </si>
  <si>
    <t>6249058</t>
  </si>
  <si>
    <t>COLEMAN, KATRINA</t>
  </si>
  <si>
    <t>6249059</t>
  </si>
  <si>
    <t>6249060</t>
  </si>
  <si>
    <t>6249061</t>
  </si>
  <si>
    <t>6249062</t>
  </si>
  <si>
    <t>QUINN, KATHLEEN</t>
  </si>
  <si>
    <t>6249066</t>
  </si>
  <si>
    <t>6249175</t>
  </si>
  <si>
    <t>6241665</t>
  </si>
  <si>
    <t>WIXELA 500-50 INHUB</t>
  </si>
  <si>
    <t>378932232</t>
  </si>
  <si>
    <t>FOSTER***, ELIZABETH D</t>
  </si>
  <si>
    <t>6233246</t>
  </si>
  <si>
    <t>6240333</t>
  </si>
  <si>
    <t>6248519</t>
  </si>
  <si>
    <t>METHOCARBAMOL 750 MG TABLET</t>
  </si>
  <si>
    <t>43547022610</t>
  </si>
  <si>
    <t>6244960</t>
  </si>
  <si>
    <t>Schindler, Julie</t>
  </si>
  <si>
    <t>1013906452</t>
  </si>
  <si>
    <t>1115 Garredd Blvd</t>
  </si>
  <si>
    <t>DIX***, TIA</t>
  </si>
  <si>
    <t>6251003</t>
  </si>
  <si>
    <t>6247404</t>
  </si>
  <si>
    <t>6251473</t>
  </si>
  <si>
    <t>*OLANZAPINE 20 MG TABLET</t>
  </si>
  <si>
    <t>55111016830</t>
  </si>
  <si>
    <t>KAPOOR, KALVIN</t>
  </si>
  <si>
    <t>1861829392</t>
  </si>
  <si>
    <t>519 BLACKBURN DR</t>
  </si>
  <si>
    <t>MCBRIDE, CYNTHIA</t>
  </si>
  <si>
    <t>6251472</t>
  </si>
  <si>
    <t>*VENLAFAXINE HCL ER 150 MG</t>
  </si>
  <si>
    <t>65862069730</t>
  </si>
  <si>
    <t>6251471</t>
  </si>
  <si>
    <t>*HYDROXYZINE PAM 25 MG CAP</t>
  </si>
  <si>
    <t>555032302</t>
  </si>
  <si>
    <t>6251490</t>
  </si>
  <si>
    <t>THEURICH***, GABRIELA</t>
  </si>
  <si>
    <t>6246036</t>
  </si>
  <si>
    <t>JONES, MARY W</t>
  </si>
  <si>
    <t>6247727</t>
  </si>
  <si>
    <t>TACROLIMUS 0.03% OINTMENT</t>
  </si>
  <si>
    <t>45802039000</t>
  </si>
  <si>
    <t>THAKORE, MORGAN</t>
  </si>
  <si>
    <t>1770875130</t>
  </si>
  <si>
    <t>1248 AUGUSTA WEST PARKWAY</t>
  </si>
  <si>
    <t>6247728</t>
  </si>
  <si>
    <t>CLOBETASOL 0.05% OINTMENT</t>
  </si>
  <si>
    <t>51672125901</t>
  </si>
  <si>
    <t>6235684</t>
  </si>
  <si>
    <t>68180021609</t>
  </si>
  <si>
    <t>GRISSOM, LINDA</t>
  </si>
  <si>
    <t>6245038</t>
  </si>
  <si>
    <t>EDWARDS, SONIA</t>
  </si>
  <si>
    <t>6240068</t>
  </si>
  <si>
    <t>LEVERETT, THERON L</t>
  </si>
  <si>
    <t>6251336</t>
  </si>
  <si>
    <t>NICOTINE 14 MG/24HR PATCH</t>
  </si>
  <si>
    <t>WRIGHT, KEITH</t>
  </si>
  <si>
    <t>6236571</t>
  </si>
  <si>
    <t>GRACE**, SAMUEL</t>
  </si>
  <si>
    <t>6236570</t>
  </si>
  <si>
    <t>6246020</t>
  </si>
  <si>
    <t>FLUTICASONE PROP HFA 44 MCG</t>
  </si>
  <si>
    <t>66993007896</t>
  </si>
  <si>
    <t>NABRIAT***, EBONY</t>
  </si>
  <si>
    <t>6251493</t>
  </si>
  <si>
    <t>6251494</t>
  </si>
  <si>
    <t>DULOXETINE HCL DR 20 MG CAP</t>
  </si>
  <si>
    <t>68180029407</t>
  </si>
  <si>
    <t>6251496</t>
  </si>
  <si>
    <t>6251498</t>
  </si>
  <si>
    <t>6251499</t>
  </si>
  <si>
    <t>6249791</t>
  </si>
  <si>
    <t>MCQUEEN***, MARIETTA</t>
  </si>
  <si>
    <t>6249778</t>
  </si>
  <si>
    <t>6251504</t>
  </si>
  <si>
    <t>MCCAIN*, MAMIE P</t>
  </si>
  <si>
    <t>6251505</t>
  </si>
  <si>
    <t>6251506</t>
  </si>
  <si>
    <t>6251507</t>
  </si>
  <si>
    <t>6247037</t>
  </si>
  <si>
    <t>JOHNSON***, GLORIANNA</t>
  </si>
  <si>
    <t>6247036</t>
  </si>
  <si>
    <t>FLUOXETINE HCL 10 MG CAPSUL</t>
  </si>
  <si>
    <t>65862019201</t>
  </si>
  <si>
    <t>6247035</t>
  </si>
  <si>
    <t>6251508</t>
  </si>
  <si>
    <t>SLIGH**, TERESA D</t>
  </si>
  <si>
    <t>6251509</t>
  </si>
  <si>
    <t>6226954</t>
  </si>
  <si>
    <t>UNIFINE PENTIPS 32G 4MM0*8</t>
  </si>
  <si>
    <t>8470114001</t>
  </si>
  <si>
    <t>BULLARD, ANNIE</t>
  </si>
  <si>
    <t>6230439</t>
  </si>
  <si>
    <t>BUTLER, LOIS J</t>
  </si>
  <si>
    <t>6230440</t>
  </si>
  <si>
    <t>6230443</t>
  </si>
  <si>
    <t>6240703</t>
  </si>
  <si>
    <t>6245322</t>
  </si>
  <si>
    <t>MORGAN, JOHN</t>
  </si>
  <si>
    <t>1023127024</t>
  </si>
  <si>
    <t>1447 HARPER ST</t>
  </si>
  <si>
    <t>SUAREZ DE MELENCI, GLORIA H</t>
  </si>
  <si>
    <t>6239760</t>
  </si>
  <si>
    <t>COOLEY**, MARILYN</t>
  </si>
  <si>
    <t>6239762</t>
  </si>
  <si>
    <t>6236876</t>
  </si>
  <si>
    <t>BROOKINS, CHARLIE B</t>
  </si>
  <si>
    <t>6236874</t>
  </si>
  <si>
    <t>6244607</t>
  </si>
  <si>
    <t>6249380</t>
  </si>
  <si>
    <t>CALCITRIOL 0.25 MCG CAPSULE</t>
  </si>
  <si>
    <t>54000713</t>
  </si>
  <si>
    <t>6247358</t>
  </si>
  <si>
    <t>MUGHAL, WAJAHAT R</t>
  </si>
  <si>
    <t>6246373</t>
  </si>
  <si>
    <t>6245560</t>
  </si>
  <si>
    <t>RISPERIDONE 2 MG TABLET</t>
  </si>
  <si>
    <t>68382011514</t>
  </si>
  <si>
    <t>POWELL***, KENNETH</t>
  </si>
  <si>
    <t>6237681</t>
  </si>
  <si>
    <t>ARIPIPRAZOLE 5 MG TABLET</t>
  </si>
  <si>
    <t>31722082030</t>
  </si>
  <si>
    <t>6243386</t>
  </si>
  <si>
    <t>6243997</t>
  </si>
  <si>
    <t>OGLESBY, BARBARA</t>
  </si>
  <si>
    <t>6243884</t>
  </si>
  <si>
    <t>6242660</t>
  </si>
  <si>
    <t>6236056</t>
  </si>
  <si>
    <t>6228788</t>
  </si>
  <si>
    <t>WADE, VELVA</t>
  </si>
  <si>
    <t>6250551</t>
  </si>
  <si>
    <t>PETERSON, JAMEY</t>
  </si>
  <si>
    <t>6250550</t>
  </si>
  <si>
    <t>DOXYCYCLINE HYCLATE 100 MG</t>
  </si>
  <si>
    <t>62135098505</t>
  </si>
  <si>
    <t>6250548</t>
  </si>
  <si>
    <t>6251510</t>
  </si>
  <si>
    <t>MELCHOR EDUARDO, PEREZ P</t>
  </si>
  <si>
    <t>6251511</t>
  </si>
  <si>
    <t>6245490</t>
  </si>
  <si>
    <t>6241384</t>
  </si>
  <si>
    <t>LINZESS 145 MCG CAPSULE</t>
  </si>
  <si>
    <t>456120130</t>
  </si>
  <si>
    <t>ALLEY, STACY L</t>
  </si>
  <si>
    <t>6243467</t>
  </si>
  <si>
    <t>ROBERTS, COLEY</t>
  </si>
  <si>
    <t>6243460</t>
  </si>
  <si>
    <t>6243458</t>
  </si>
  <si>
    <t>CYCLOBENZAPRINE 5 MG TABLET</t>
  </si>
  <si>
    <t>43547039910</t>
  </si>
  <si>
    <t>6251323</t>
  </si>
  <si>
    <t>56151146004</t>
  </si>
  <si>
    <t>6251324</t>
  </si>
  <si>
    <t>6251318</t>
  </si>
  <si>
    <t>TRUE METRIX BLOOD GLUCOSE M</t>
  </si>
  <si>
    <t>56151147002</t>
  </si>
  <si>
    <t>6249397</t>
  </si>
  <si>
    <t>6251514</t>
  </si>
  <si>
    <t>JOHNSON, TAVATTA E</t>
  </si>
  <si>
    <t>6251515</t>
  </si>
  <si>
    <t>6251517</t>
  </si>
  <si>
    <t>6251518</t>
  </si>
  <si>
    <t>GANTA, ALEKYA</t>
  </si>
  <si>
    <t>6251519</t>
  </si>
  <si>
    <t>ONDANSETRON ODT 4 MG TABLET</t>
  </si>
  <si>
    <t>68462015713</t>
  </si>
  <si>
    <t>6251520</t>
  </si>
  <si>
    <t>EPINEPHRINE 0.3 MG AUTO-INJ</t>
  </si>
  <si>
    <t>49502010202</t>
  </si>
  <si>
    <t>6239908</t>
  </si>
  <si>
    <t>LEVETIRACETAM 500 MG TABLET</t>
  </si>
  <si>
    <t>31722053712</t>
  </si>
  <si>
    <t>LOUGH, SARIAH</t>
  </si>
  <si>
    <t>6251521</t>
  </si>
  <si>
    <t>BUDESONIDE-FORMOTEROL 80-4.</t>
  </si>
  <si>
    <t>310737220</t>
  </si>
  <si>
    <t>RHODES, JAYCEON W</t>
  </si>
  <si>
    <t>6251522</t>
  </si>
  <si>
    <t>CHILD LORATADINE 5 MG/5 ML</t>
  </si>
  <si>
    <t>51672213108</t>
  </si>
  <si>
    <t>6251523</t>
  </si>
  <si>
    <t>6251524</t>
  </si>
  <si>
    <t>POLYETHYLENE GLYCOL 3350 PO</t>
  </si>
  <si>
    <t>45802086803</t>
  </si>
  <si>
    <t>6251526</t>
  </si>
  <si>
    <t>6247580</t>
  </si>
  <si>
    <t>FEW, BRANDON</t>
  </si>
  <si>
    <t>6247579</t>
  </si>
  <si>
    <t>6247578</t>
  </si>
  <si>
    <t>6247577</t>
  </si>
  <si>
    <t>6247576</t>
  </si>
  <si>
    <t>RYBELSUS 3 MG TABLET</t>
  </si>
  <si>
    <t>169430330</t>
  </si>
  <si>
    <t>6247575</t>
  </si>
  <si>
    <t>6247574</t>
  </si>
  <si>
    <t>6251239</t>
  </si>
  <si>
    <t>6251528</t>
  </si>
  <si>
    <t>6251530</t>
  </si>
  <si>
    <t>6251534</t>
  </si>
  <si>
    <t>WILLIAMS, CORBIANA R</t>
  </si>
  <si>
    <t>6251535</t>
  </si>
  <si>
    <t>WEST, JASMINE</t>
  </si>
  <si>
    <t>6251536</t>
  </si>
  <si>
    <t>6251537</t>
  </si>
  <si>
    <t>ESTRADIOL 1 MG TABLET</t>
  </si>
  <si>
    <t>555088602</t>
  </si>
  <si>
    <t>6251539</t>
  </si>
  <si>
    <t>6243857</t>
  </si>
  <si>
    <t>COLEMAN, THOMAS</t>
  </si>
  <si>
    <t>6245767</t>
  </si>
  <si>
    <t>LAMBRIGHT***, DELORIS J</t>
  </si>
  <si>
    <t>6246768</t>
  </si>
  <si>
    <t>6247938</t>
  </si>
  <si>
    <t>GUANFACINE HCL ER 4 MG TABL</t>
  </si>
  <si>
    <t>228285511</t>
  </si>
  <si>
    <t>BROOKS-TUCKER***, JOSHUA P</t>
  </si>
  <si>
    <t>6248695</t>
  </si>
  <si>
    <t>6249862</t>
  </si>
  <si>
    <t>BURKETT, SAMUEL</t>
  </si>
  <si>
    <t>1699749069</t>
  </si>
  <si>
    <t>3624 J DEWEY GRAY CIRCLE</t>
  </si>
  <si>
    <t>BOYTON***, FRANKIE</t>
  </si>
  <si>
    <t>4010792</t>
  </si>
  <si>
    <t>SALATINO, JOSEPH</t>
  </si>
  <si>
    <t>6246277</t>
  </si>
  <si>
    <t>JANUMET 50-1,000 MG TABLET</t>
  </si>
  <si>
    <t>6057762</t>
  </si>
  <si>
    <t>6247373</t>
  </si>
  <si>
    <t>AMLODIPINE BESYLATE 2.5 MG</t>
  </si>
  <si>
    <t>69097012605</t>
  </si>
  <si>
    <t>LEE***, PAMELA</t>
  </si>
  <si>
    <t>6251544</t>
  </si>
  <si>
    <t>TRIAMTERENE-HCTZ 75-50 MG T</t>
  </si>
  <si>
    <t>60505265701</t>
  </si>
  <si>
    <t>6251545</t>
  </si>
  <si>
    <t>LOVASTATIN 20 MG TABLET</t>
  </si>
  <si>
    <t>68180046803</t>
  </si>
  <si>
    <t>6238933</t>
  </si>
  <si>
    <t>JACKSON***, KENNETH</t>
  </si>
  <si>
    <t>6239383</t>
  </si>
  <si>
    <t>VALSARTAN 160 MG TABLET</t>
  </si>
  <si>
    <t>55111073390</t>
  </si>
  <si>
    <t>6251546</t>
  </si>
  <si>
    <t>MIMS, FRANK</t>
  </si>
  <si>
    <t>6251547</t>
  </si>
  <si>
    <t>6251548</t>
  </si>
  <si>
    <t>6251549</t>
  </si>
  <si>
    <t>SMITH, DEJONE M</t>
  </si>
  <si>
    <t>6251531</t>
  </si>
  <si>
    <t>BUPROPION HCL XL 150 MG TAB</t>
  </si>
  <si>
    <t>68180031909</t>
  </si>
  <si>
    <t>EVANS, LATASHA</t>
  </si>
  <si>
    <t>6251551</t>
  </si>
  <si>
    <t>CHAMBERS-YANKSON*, VEARLENE</t>
  </si>
  <si>
    <t>6251552</t>
  </si>
  <si>
    <t>WILLIAMS**, ARETHA</t>
  </si>
  <si>
    <t>6251553</t>
  </si>
  <si>
    <t>6251554</t>
  </si>
  <si>
    <t>6251555</t>
  </si>
  <si>
    <t>DULOXETINE HCL DR 40 MG CAP</t>
  </si>
  <si>
    <t>68180029706</t>
  </si>
  <si>
    <t>6251556</t>
  </si>
  <si>
    <t>6249917</t>
  </si>
  <si>
    <t>ESTRADIOL TDS 0.025 MG/DAY</t>
  </si>
  <si>
    <t>781711954</t>
  </si>
  <si>
    <t>PERDUE, BARBARA L</t>
  </si>
  <si>
    <t>4010869</t>
  </si>
  <si>
    <t>*ALPRAZOLAM ER 1 MG TABLET</t>
  </si>
  <si>
    <t>65862045560</t>
  </si>
  <si>
    <t>LONDINO, DONNA</t>
  </si>
  <si>
    <t>1447369632</t>
  </si>
  <si>
    <t>BENTLEY, MINDY A</t>
  </si>
  <si>
    <t>6251446</t>
  </si>
  <si>
    <t>*CLEARLAX</t>
  </si>
  <si>
    <t>70000041501</t>
  </si>
  <si>
    <t>6251557</t>
  </si>
  <si>
    <t>*DOXYCYCLIN HYCLATE 100 MG</t>
  </si>
  <si>
    <t>53489011902</t>
  </si>
  <si>
    <t>WILSON, KATRINA</t>
  </si>
  <si>
    <t>1336607522</t>
  </si>
  <si>
    <t>3486 PEACH ORCHARD RD</t>
  </si>
  <si>
    <t>6251559</t>
  </si>
  <si>
    <t>*METHYLPREDNISOLONE 4MG DOS</t>
  </si>
  <si>
    <t>6245216</t>
  </si>
  <si>
    <t>CICCIO, ANGELA D</t>
  </si>
  <si>
    <t>6245223</t>
  </si>
  <si>
    <t>2003359</t>
  </si>
  <si>
    <t>DEXTROAMP-AMPHET ER 20 MG C</t>
  </si>
  <si>
    <t>115148901</t>
  </si>
  <si>
    <t>6248494</t>
  </si>
  <si>
    <t>WILLINGHAM, ROY J</t>
  </si>
  <si>
    <t>6236537</t>
  </si>
  <si>
    <t>6246156</t>
  </si>
  <si>
    <t>EVANS***, ROSETTA</t>
  </si>
  <si>
    <t>6240616</t>
  </si>
  <si>
    <t>6249156</t>
  </si>
  <si>
    <t>6249157</t>
  </si>
  <si>
    <t>6245075</t>
  </si>
  <si>
    <t>LOVASTATIN 40 MG TABLET</t>
  </si>
  <si>
    <t>93092810</t>
  </si>
  <si>
    <t>WILLIAMS, CHARLES M</t>
  </si>
  <si>
    <t>6245069</t>
  </si>
  <si>
    <t>6245073</t>
  </si>
  <si>
    <t>6245234</t>
  </si>
  <si>
    <t>6245070</t>
  </si>
  <si>
    <t>6251564</t>
  </si>
  <si>
    <t>6251565</t>
  </si>
  <si>
    <t>6245071</t>
  </si>
  <si>
    <t>6251566</t>
  </si>
  <si>
    <t>6251570</t>
  </si>
  <si>
    <t>4010870</t>
  </si>
  <si>
    <t>POOLE, JENNIFER A</t>
  </si>
  <si>
    <t>6251576</t>
  </si>
  <si>
    <t>6245772</t>
  </si>
  <si>
    <t>JONES, CHARLES E</t>
  </si>
  <si>
    <t>6250992</t>
  </si>
  <si>
    <t>6249381</t>
  </si>
  <si>
    <t>ROSUVASTATIN CALCIUM 5 MG T</t>
  </si>
  <si>
    <t>68462026190</t>
  </si>
  <si>
    <t>6240966</t>
  </si>
  <si>
    <t>BRIGHAM, CHRISTOPHER</t>
  </si>
  <si>
    <t>6229734</t>
  </si>
  <si>
    <t>LABETALOL HCL 200 MG TABLET</t>
  </si>
  <si>
    <t>70377006113</t>
  </si>
  <si>
    <t>WILLIAMS, VARDEN</t>
  </si>
  <si>
    <t>6249637</t>
  </si>
  <si>
    <t>AMLODIPINE-ATORVAST 10-20 M</t>
  </si>
  <si>
    <t>378451893</t>
  </si>
  <si>
    <t>6251578</t>
  </si>
  <si>
    <t>LYONS, JACQUELYN</t>
  </si>
  <si>
    <t>6247562</t>
  </si>
  <si>
    <t>HALL, DIANE</t>
  </si>
  <si>
    <t>6247561</t>
  </si>
  <si>
    <t>6246194</t>
  </si>
  <si>
    <t>6246193</t>
  </si>
  <si>
    <t>6246192</t>
  </si>
  <si>
    <t>6232600</t>
  </si>
  <si>
    <t>4010749</t>
  </si>
  <si>
    <t>6248876</t>
  </si>
  <si>
    <t>71093011205</t>
  </si>
  <si>
    <t>6251579</t>
  </si>
  <si>
    <t>GOLDEN, MARIANNE</t>
  </si>
  <si>
    <t>6251580</t>
  </si>
  <si>
    <t>6251581</t>
  </si>
  <si>
    <t>GIBBS***, SENORITA</t>
  </si>
  <si>
    <t>6251582</t>
  </si>
  <si>
    <t>6248874</t>
  </si>
  <si>
    <t>LANTUS 100 UNIT/ML VIAL</t>
  </si>
  <si>
    <t>6247713</t>
  </si>
  <si>
    <t>OXYBUTYNIN CL ER 15 MG TABL</t>
  </si>
  <si>
    <t>27241015704</t>
  </si>
  <si>
    <t>MIMS**, MONIQUE M</t>
  </si>
  <si>
    <t>6247724</t>
  </si>
  <si>
    <t>6248873</t>
  </si>
  <si>
    <t>6227440</t>
  </si>
  <si>
    <t>6251587</t>
  </si>
  <si>
    <t>LOPEZ SANCHEZ, EUGENIA</t>
  </si>
  <si>
    <t>6251588</t>
  </si>
  <si>
    <t>6251589</t>
  </si>
  <si>
    <t>CLONIDINE HCL 0.2 MG TABLET</t>
  </si>
  <si>
    <t>228212850</t>
  </si>
  <si>
    <t>WILSON, JENNIFER D</t>
  </si>
  <si>
    <t>6247933</t>
  </si>
  <si>
    <t>NOVOLIN N 100 UNIT/ML VIAL</t>
  </si>
  <si>
    <t>169183411</t>
  </si>
  <si>
    <t>WRIGHT***, MICAH J</t>
  </si>
  <si>
    <t>6251590</t>
  </si>
  <si>
    <t>RADFORD, DONNA</t>
  </si>
  <si>
    <t>6240767</t>
  </si>
  <si>
    <t>NABUMETONE 500 MG TABLET</t>
  </si>
  <si>
    <t>69367024101</t>
  </si>
  <si>
    <t>LASTER***, JAYNE E</t>
  </si>
  <si>
    <t>6242363</t>
  </si>
  <si>
    <t>WILLIAMS, ANDREW H</t>
  </si>
  <si>
    <t>6251591</t>
  </si>
  <si>
    <t>POLYMYXIN B-TMP EYE DROPS</t>
  </si>
  <si>
    <t>24208031510</t>
  </si>
  <si>
    <t>HAYNES, RUDOLPH F</t>
  </si>
  <si>
    <t>6238757</t>
  </si>
  <si>
    <t>PEDERSEN, JENNIFER</t>
  </si>
  <si>
    <t>1073606661</t>
  </si>
  <si>
    <t>CRAWFORD, AMANDA S</t>
  </si>
  <si>
    <t>6237853</t>
  </si>
  <si>
    <t>TRESIBA FLEXTOUCH 200 UNIT/</t>
  </si>
  <si>
    <t>169255013</t>
  </si>
  <si>
    <t>6237856</t>
  </si>
  <si>
    <t>DEXCOM G7 SENSOR</t>
  </si>
  <si>
    <t>8627007701</t>
  </si>
  <si>
    <t>6251592</t>
  </si>
  <si>
    <t>6251593</t>
  </si>
  <si>
    <t>HAYNES, DANQUEISHA</t>
  </si>
  <si>
    <t>6251594</t>
  </si>
  <si>
    <t>6251595</t>
  </si>
  <si>
    <t>ESCITALOPRAM 10 MG TABLET</t>
  </si>
  <si>
    <t>43547028110</t>
  </si>
  <si>
    <t>6251596</t>
  </si>
  <si>
    <t>6251597</t>
  </si>
  <si>
    <t>IMIPRAMINE HCL 10 MG TABLET</t>
  </si>
  <si>
    <t>69315013301</t>
  </si>
  <si>
    <t>6249115</t>
  </si>
  <si>
    <t>DUPIXENT 300 MG/2 ML SYRING</t>
  </si>
  <si>
    <t>24591401</t>
  </si>
  <si>
    <t>1265 INTERSTATE PKWY</t>
  </si>
  <si>
    <t>6248090</t>
  </si>
  <si>
    <t>CITALOPRAM HBR 40 MG TABLET</t>
  </si>
  <si>
    <t>378623301</t>
  </si>
  <si>
    <t>REED, ROBERT</t>
  </si>
  <si>
    <t>6246116</t>
  </si>
  <si>
    <t>BARNES****, JESSICA L</t>
  </si>
  <si>
    <t>6246549</t>
  </si>
  <si>
    <t>LOVE***, OTELIA</t>
  </si>
  <si>
    <t>6228789</t>
  </si>
  <si>
    <t>6249729</t>
  </si>
  <si>
    <t>PRESSLEY, RANDALL B</t>
  </si>
  <si>
    <t>6241235</t>
  </si>
  <si>
    <t>HUMULIN R 500 UNITS/ML KWIK</t>
  </si>
  <si>
    <t>2882427</t>
  </si>
  <si>
    <t>6239182</t>
  </si>
  <si>
    <t>VICTOZA 2-PAK 18 MG/3 ML PE</t>
  </si>
  <si>
    <t>169406012</t>
  </si>
  <si>
    <t>6251598</t>
  </si>
  <si>
    <t>TERCONAZOLE 0.8% CREAM</t>
  </si>
  <si>
    <t>168034720</t>
  </si>
  <si>
    <t>DAVIS, JANET</t>
  </si>
  <si>
    <t>1417949066</t>
  </si>
  <si>
    <t>1348 WALTON WAY SUITE 4300</t>
  </si>
  <si>
    <t>THOMAS, SHANEKA L</t>
  </si>
  <si>
    <t>6251599</t>
  </si>
  <si>
    <t>AMOX-CLAV 500-125 MG TABLET</t>
  </si>
  <si>
    <t>93227434</t>
  </si>
  <si>
    <t>6251600</t>
  </si>
  <si>
    <t>TELMISARTAN-HCTZ 80-25 MG T</t>
  </si>
  <si>
    <t>43547044303</t>
  </si>
  <si>
    <t>CLINE**, DEBORAH</t>
  </si>
  <si>
    <t>6251602</t>
  </si>
  <si>
    <t>6251603</t>
  </si>
  <si>
    <t>6251605</t>
  </si>
  <si>
    <t>LATASHA, RYANS</t>
  </si>
  <si>
    <t>6231849</t>
  </si>
  <si>
    <t>JANUVIA 100 MG TABLET</t>
  </si>
  <si>
    <t>6027754</t>
  </si>
  <si>
    <t>6240370</t>
  </si>
  <si>
    <t>6249562</t>
  </si>
  <si>
    <t>NAILS***, NATHAN</t>
  </si>
  <si>
    <t>6251607</t>
  </si>
  <si>
    <t>LIVINGSTON, JACK B</t>
  </si>
  <si>
    <t>6248808</t>
  </si>
  <si>
    <t>WELCHER, LACHANDRA N</t>
  </si>
  <si>
    <t>6248807</t>
  </si>
  <si>
    <t>6248802</t>
  </si>
  <si>
    <t>GLYBURIDE 5 MG TABLET</t>
  </si>
  <si>
    <t>23155005801</t>
  </si>
  <si>
    <t>6246863</t>
  </si>
  <si>
    <t>6251608</t>
  </si>
  <si>
    <t>OFLOXACIN 0.3% EYE DROP</t>
  </si>
  <si>
    <t>60505056001</t>
  </si>
  <si>
    <t>CERNA, MALACHI</t>
  </si>
  <si>
    <t>6248213</t>
  </si>
  <si>
    <t>OROPEZA BALDERAS, NORMA</t>
  </si>
  <si>
    <t>6251609</t>
  </si>
  <si>
    <t>*ALBUTEROL HFA 90 MCG INHAL</t>
  </si>
  <si>
    <t>6251610</t>
  </si>
  <si>
    <t>ANTHONY**, HARRIETT</t>
  </si>
  <si>
    <t>6251611</t>
  </si>
  <si>
    <t>70700010617</t>
  </si>
  <si>
    <t>SHEPPARD, MOLLY</t>
  </si>
  <si>
    <t>6251614</t>
  </si>
  <si>
    <t>6251615</t>
  </si>
  <si>
    <t>6251616</t>
  </si>
  <si>
    <t>CHLORTHALIDONE 50 MG TABLET</t>
  </si>
  <si>
    <t>75834011001</t>
  </si>
  <si>
    <t>6251617</t>
  </si>
  <si>
    <t>6251618</t>
  </si>
  <si>
    <t>6251619</t>
  </si>
  <si>
    <t>6251620</t>
  </si>
  <si>
    <t>6251621</t>
  </si>
  <si>
    <t>6231863</t>
  </si>
  <si>
    <t>RYANS****, GWENDOLYN</t>
  </si>
  <si>
    <t>6231862</t>
  </si>
  <si>
    <t>6245431</t>
  </si>
  <si>
    <t>ISOSORBIDE MONONIT ER 120 M</t>
  </si>
  <si>
    <t>13668010601</t>
  </si>
  <si>
    <t>6245475</t>
  </si>
  <si>
    <t>DANIEL***, LINDA C</t>
  </si>
  <si>
    <t>6245476</t>
  </si>
  <si>
    <t>6245474</t>
  </si>
  <si>
    <t>6249785</t>
  </si>
  <si>
    <t>6250140</t>
  </si>
  <si>
    <t>ATENOLOL 25 MG TABLET</t>
  </si>
  <si>
    <t>68382002210</t>
  </si>
  <si>
    <t>WILSON, MARY L</t>
  </si>
  <si>
    <t>6231649</t>
  </si>
  <si>
    <t>6233718</t>
  </si>
  <si>
    <t>6229579</t>
  </si>
  <si>
    <t>6235597</t>
  </si>
  <si>
    <t>6235621</t>
  </si>
  <si>
    <t>CLEMONS***, RAYMOND</t>
  </si>
  <si>
    <t>6239428</t>
  </si>
  <si>
    <t>SYMBICORT 160-4.5 MCG INHAL</t>
  </si>
  <si>
    <t>186037020</t>
  </si>
  <si>
    <t>6241537</t>
  </si>
  <si>
    <t>6244106</t>
  </si>
  <si>
    <t>6244307</t>
  </si>
  <si>
    <t>6244392</t>
  </si>
  <si>
    <t>BEARD***, JOHNNIE</t>
  </si>
  <si>
    <t>6244393</t>
  </si>
  <si>
    <t>DOXAZOSIN MESYLATE 2 MG TAB</t>
  </si>
  <si>
    <t>60505009400</t>
  </si>
  <si>
    <t>6244703</t>
  </si>
  <si>
    <t>6246450</t>
  </si>
  <si>
    <t>MOORE, BETTY A</t>
  </si>
  <si>
    <t>6246451</t>
  </si>
  <si>
    <t>6246666</t>
  </si>
  <si>
    <t>WILLIAMS, FRANK B</t>
  </si>
  <si>
    <t>6247883</t>
  </si>
  <si>
    <t>DESCOVY 200-25 MG TABLET</t>
  </si>
  <si>
    <t>61958200201</t>
  </si>
  <si>
    <t>6248135</t>
  </si>
  <si>
    <t>GREEN***, TANETTA L</t>
  </si>
  <si>
    <t>6246350</t>
  </si>
  <si>
    <t>TRULICITY 3 MG/0.5 ML PEN</t>
  </si>
  <si>
    <t>2223680</t>
  </si>
  <si>
    <t>6243097</t>
  </si>
  <si>
    <t>JOHNSON, DAVID</t>
  </si>
  <si>
    <t>6243100</t>
  </si>
  <si>
    <t>6243102</t>
  </si>
  <si>
    <t>6229760</t>
  </si>
  <si>
    <t>CASH**, LAURA</t>
  </si>
  <si>
    <t>6243098</t>
  </si>
  <si>
    <t>6243101</t>
  </si>
  <si>
    <t>ISOSORBIDE MONONIT ER 60 MG</t>
  </si>
  <si>
    <t>59651054001</t>
  </si>
  <si>
    <t>6251622</t>
  </si>
  <si>
    <t>DUNN, SILVIA</t>
  </si>
  <si>
    <t>6249740</t>
  </si>
  <si>
    <t>6243040</t>
  </si>
  <si>
    <t>6240096</t>
  </si>
  <si>
    <t>PROPYLTHIOURACIL 50 MG TABL</t>
  </si>
  <si>
    <t>67253065110</t>
  </si>
  <si>
    <t>WOODEN, TIMOTHY</t>
  </si>
  <si>
    <t>6240095</t>
  </si>
  <si>
    <t>6240094</t>
  </si>
  <si>
    <t>6249428</t>
  </si>
  <si>
    <t>6246679</t>
  </si>
  <si>
    <t>6250168</t>
  </si>
  <si>
    <t>6232858</t>
  </si>
  <si>
    <t>BORDEN, BEVERLY</t>
  </si>
  <si>
    <t>6245993</t>
  </si>
  <si>
    <t>6245995</t>
  </si>
  <si>
    <t>6247210</t>
  </si>
  <si>
    <t>6245994</t>
  </si>
  <si>
    <t>6245996</t>
  </si>
  <si>
    <t>6251628</t>
  </si>
  <si>
    <t>*TAMSULOSIN HCL 0.4 MG CAPS</t>
  </si>
  <si>
    <t>Pike MD, James Frederick</t>
  </si>
  <si>
    <t>1437725959</t>
  </si>
  <si>
    <t>JONES***, DAVID</t>
  </si>
  <si>
    <t>6248637</t>
  </si>
  <si>
    <t>6251629</t>
  </si>
  <si>
    <t>LEWIS**, NANCY</t>
  </si>
  <si>
    <t>6251630</t>
  </si>
  <si>
    <t>TRIAMCINOLONE 0.1% CREAM</t>
  </si>
  <si>
    <t>51672128208</t>
  </si>
  <si>
    <t>DUBON, JOSE</t>
  </si>
  <si>
    <t>4010733</t>
  </si>
  <si>
    <t>TURNER, EARNEST</t>
  </si>
  <si>
    <t>6245360</t>
  </si>
  <si>
    <t>6245359</t>
  </si>
  <si>
    <t>6245358</t>
  </si>
  <si>
    <t>6232972</t>
  </si>
  <si>
    <t>CLINPRO 5000 1.1% TOOTHPAST</t>
  </si>
  <si>
    <t>48878313004</t>
  </si>
  <si>
    <t>COOK, JAMES</t>
  </si>
  <si>
    <t>1275150294</t>
  </si>
  <si>
    <t>127 TELFAIR ST</t>
  </si>
  <si>
    <t>6251632</t>
  </si>
  <si>
    <t>SEARSON, CAROLYN C</t>
  </si>
  <si>
    <t>6249809</t>
  </si>
  <si>
    <t>VITAMIN B-12 1,000 MCG</t>
  </si>
  <si>
    <t>10006070022</t>
  </si>
  <si>
    <t>WILSON, HENRY</t>
  </si>
  <si>
    <t>6249808</t>
  </si>
  <si>
    <t>VITAMIN D3 2,000 UNIT SOFTG</t>
  </si>
  <si>
    <t>69618000901</t>
  </si>
  <si>
    <t>6239673</t>
  </si>
  <si>
    <t>6239672</t>
  </si>
  <si>
    <t>6239671</t>
  </si>
  <si>
    <t>LISINOPRIL 2.5 MG TABLET</t>
  </si>
  <si>
    <t>68180051201</t>
  </si>
  <si>
    <t>6239650</t>
  </si>
  <si>
    <t>BUMETANIDE 1 MG TABLET</t>
  </si>
  <si>
    <t>185012901</t>
  </si>
  <si>
    <t>6239649</t>
  </si>
  <si>
    <t>6239648</t>
  </si>
  <si>
    <t>6239647</t>
  </si>
  <si>
    <t>6239642</t>
  </si>
  <si>
    <t>6239641</t>
  </si>
  <si>
    <t>6244390</t>
  </si>
  <si>
    <t>POWELL****, MARY L</t>
  </si>
  <si>
    <t>6243803</t>
  </si>
  <si>
    <t>ROBINSON, LORRAINE</t>
  </si>
  <si>
    <t>6243802</t>
  </si>
  <si>
    <t>6251633</t>
  </si>
  <si>
    <t>6251634</t>
  </si>
  <si>
    <t>BROOKS, DAVE</t>
  </si>
  <si>
    <t>6251635</t>
  </si>
  <si>
    <t>BROWN, WILLIE B</t>
  </si>
  <si>
    <t>6245347</t>
  </si>
  <si>
    <t>REID, CLEVE R</t>
  </si>
  <si>
    <t>6251638</t>
  </si>
  <si>
    <t>WEGOVY 1.7 MG/0.75 ML PEN</t>
  </si>
  <si>
    <t>169451714</t>
  </si>
  <si>
    <t>FIELDS, NIKKI L</t>
  </si>
  <si>
    <t>6251641</t>
  </si>
  <si>
    <t>HOPKINS, GABRIELLE</t>
  </si>
  <si>
    <t>6251642</t>
  </si>
  <si>
    <t>MOORE**, BRENDA</t>
  </si>
  <si>
    <t>6236666</t>
  </si>
  <si>
    <t>6249474</t>
  </si>
  <si>
    <t>6247549</t>
  </si>
  <si>
    <t>6240612</t>
  </si>
  <si>
    <t>CRUMPLER, ZION A</t>
  </si>
  <si>
    <t>6251648</t>
  </si>
  <si>
    <t>*ERYTHROMYCIN 0.5% EYE OINT</t>
  </si>
  <si>
    <t>24208091055</t>
  </si>
  <si>
    <t>McBee, Norwood</t>
  </si>
  <si>
    <t>1871740993</t>
  </si>
  <si>
    <t>2851 Washington Road</t>
  </si>
  <si>
    <t>TURNER***, ALICIA R</t>
  </si>
  <si>
    <t>6235754</t>
  </si>
  <si>
    <t>LEVETIRACETAM 1,000 MG TABL</t>
  </si>
  <si>
    <t>31722053960</t>
  </si>
  <si>
    <t>BLANCO, EFRAIN B</t>
  </si>
  <si>
    <t>6249217</t>
  </si>
  <si>
    <t>6250192</t>
  </si>
  <si>
    <t>6248048</t>
  </si>
  <si>
    <t>*SPIRONOLACTONE 25 MG TABLE</t>
  </si>
  <si>
    <t>53489014301</t>
  </si>
  <si>
    <t>REHMAN, FAIZ</t>
  </si>
  <si>
    <t>1730168261</t>
  </si>
  <si>
    <t>4350 TOWNE CENTER DR STE 1100</t>
  </si>
  <si>
    <t>6236372</t>
  </si>
  <si>
    <t>FERA**, TAMEKA J</t>
  </si>
  <si>
    <t>6251653</t>
  </si>
  <si>
    <t>4010871</t>
  </si>
  <si>
    <t>PREGABALIN 50 MG CAPSULE</t>
  </si>
  <si>
    <t>31722061190</t>
  </si>
  <si>
    <t>6241133</t>
  </si>
  <si>
    <t>ADVAIR HFA 230-21 MCG INHAL</t>
  </si>
  <si>
    <t>173071720</t>
  </si>
  <si>
    <t>BROWN, TANIA</t>
  </si>
  <si>
    <t>6226880</t>
  </si>
  <si>
    <t>6241136</t>
  </si>
  <si>
    <t>6241135</t>
  </si>
  <si>
    <t>6235369</t>
  </si>
  <si>
    <t>6248535</t>
  </si>
  <si>
    <t>WILLIAMSON**, EVER</t>
  </si>
  <si>
    <t>6248527</t>
  </si>
  <si>
    <t>6248529</t>
  </si>
  <si>
    <t>BISOPROLOL FUMARATE 5 MG TA</t>
  </si>
  <si>
    <t>29300012601</t>
  </si>
  <si>
    <t>6249722</t>
  </si>
  <si>
    <t>BUTLER-DO NOT USE, RAKESHA L</t>
  </si>
  <si>
    <t>6234194</t>
  </si>
  <si>
    <t>OLMSRTN-AMLDPN-HCTZ 40-10-2</t>
  </si>
  <si>
    <t>49884079011</t>
  </si>
  <si>
    <t>GONZALEZ, ANDREA</t>
  </si>
  <si>
    <t>1336176403</t>
  </si>
  <si>
    <t>SMITH, LEVARN</t>
  </si>
  <si>
    <t>6245606</t>
  </si>
  <si>
    <t>GIBBS***, JOYCE M</t>
  </si>
  <si>
    <t>6230048</t>
  </si>
  <si>
    <t>6246643</t>
  </si>
  <si>
    <t>TAYLOR, THOMAS A</t>
  </si>
  <si>
    <t>6246630</t>
  </si>
  <si>
    <t>TRULICITY 4.5 MG/0.5 ML PEN</t>
  </si>
  <si>
    <t>2318280</t>
  </si>
  <si>
    <t>6251654</t>
  </si>
  <si>
    <t>ESPINAL TORRES***, ARACELI</t>
  </si>
  <si>
    <t>6248354</t>
  </si>
  <si>
    <t>RAIFORD***, MELISA</t>
  </si>
  <si>
    <t>6245920</t>
  </si>
  <si>
    <t>6228611</t>
  </si>
  <si>
    <t>6228609</t>
  </si>
  <si>
    <t>6243702</t>
  </si>
  <si>
    <t>ATENOLOL-CHLORTHALI 50-25 M</t>
  </si>
  <si>
    <t>591578201</t>
  </si>
  <si>
    <t>WILSON***, CHARLIE</t>
  </si>
  <si>
    <t>6242509</t>
  </si>
  <si>
    <t>SUMATRIPTAN SUCC 100 MG TAB</t>
  </si>
  <si>
    <t>62756052269</t>
  </si>
  <si>
    <t>6242508</t>
  </si>
  <si>
    <t>6242507</t>
  </si>
  <si>
    <t>AMITRIPTYLINE HCL 25 MG TAB</t>
  </si>
  <si>
    <t>70710122601</t>
  </si>
  <si>
    <t>6248779</t>
  </si>
  <si>
    <t>IRBESARTAN 150 MG TABLET</t>
  </si>
  <si>
    <t>31722073030</t>
  </si>
  <si>
    <t>RODRIGUEZ, ANETTE</t>
  </si>
  <si>
    <t>6244447</t>
  </si>
  <si>
    <t>RAGONTON, PETE</t>
  </si>
  <si>
    <t>6231356</t>
  </si>
  <si>
    <t>MCCOY***, DOLORES B</t>
  </si>
  <si>
    <t>6249962</t>
  </si>
  <si>
    <t>LEVOTHYROXINE 50 MCG TABLET</t>
  </si>
  <si>
    <t>68180096609</t>
  </si>
  <si>
    <t>6245706</t>
  </si>
  <si>
    <t>6246146</t>
  </si>
  <si>
    <t>6251657</t>
  </si>
  <si>
    <t>6251658</t>
  </si>
  <si>
    <t>YASIN, DR. NURA</t>
  </si>
  <si>
    <t>6239218</t>
  </si>
  <si>
    <t>6251659</t>
  </si>
  <si>
    <t>*LUBIPROSTONE 24 MCG CAPSUL</t>
  </si>
  <si>
    <t>43598016860</t>
  </si>
  <si>
    <t>REED, ANDREA</t>
  </si>
  <si>
    <t>1225766629</t>
  </si>
  <si>
    <t>1120 15th st</t>
  </si>
  <si>
    <t>6251660</t>
  </si>
  <si>
    <t>HUBBARD, JOSHUA</t>
  </si>
  <si>
    <t>6251661</t>
  </si>
  <si>
    <t>6251662</t>
  </si>
  <si>
    <t>4010872</t>
  </si>
  <si>
    <t>DIAZEPAM 5 MG TABLET</t>
  </si>
  <si>
    <t>172392660</t>
  </si>
  <si>
    <t>6249726</t>
  </si>
  <si>
    <t>FREESTYLE LIBRE 3 SENSOR</t>
  </si>
  <si>
    <t>57599081800</t>
  </si>
  <si>
    <t>WHEELER***, TIESE</t>
  </si>
  <si>
    <t>6238736</t>
  </si>
  <si>
    <t>6251663</t>
  </si>
  <si>
    <t>VAUGHN, BERTHA</t>
  </si>
  <si>
    <t>6235897</t>
  </si>
  <si>
    <t>DOMINGUEZ, CELEDONIO</t>
  </si>
  <si>
    <t>6233610</t>
  </si>
  <si>
    <t>6235906</t>
  </si>
  <si>
    <t>JARDIANCE 10 MG TABLETS</t>
  </si>
  <si>
    <t>597015230</t>
  </si>
  <si>
    <t>6229729</t>
  </si>
  <si>
    <t>ROGERS, TAMMY</t>
  </si>
  <si>
    <t>6229730</t>
  </si>
  <si>
    <t>VALSARTAN 80 MG TABLET</t>
  </si>
  <si>
    <t>62332004590</t>
  </si>
  <si>
    <t>6235728</t>
  </si>
  <si>
    <t>6247871</t>
  </si>
  <si>
    <t>HABERSHAM**, RENATO D</t>
  </si>
  <si>
    <t>6244760</t>
  </si>
  <si>
    <t>ROBERTS, MARGARET</t>
  </si>
  <si>
    <t>6235429</t>
  </si>
  <si>
    <t>LEVOTHYROXINE 200 MCG TABLE</t>
  </si>
  <si>
    <t>69238184001</t>
  </si>
  <si>
    <t>GARVIN, HALEIGH E</t>
  </si>
  <si>
    <t>6250339</t>
  </si>
  <si>
    <t>6249638</t>
  </si>
  <si>
    <t>6235427</t>
  </si>
  <si>
    <t>6250336</t>
  </si>
  <si>
    <t>6251664</t>
  </si>
  <si>
    <t>CLOTRIMAZOLE 1% CREAM</t>
  </si>
  <si>
    <t>68462018117</t>
  </si>
  <si>
    <t>6251423</t>
  </si>
  <si>
    <t>PRIDE, ROSEANN D</t>
  </si>
  <si>
    <t>6251429</t>
  </si>
  <si>
    <t>6251427</t>
  </si>
  <si>
    <t>6251426</t>
  </si>
  <si>
    <t>6251425</t>
  </si>
  <si>
    <t>6251424</t>
  </si>
  <si>
    <t>6251670</t>
  </si>
  <si>
    <t>ROBINSON, SHACORIA ***</t>
  </si>
  <si>
    <t>6251671</t>
  </si>
  <si>
    <t>6251672</t>
  </si>
  <si>
    <t>SHANNON***, HARRY</t>
  </si>
  <si>
    <t>6251673</t>
  </si>
  <si>
    <t>BAGROWSKI***, LINDA J</t>
  </si>
  <si>
    <t>6251674</t>
  </si>
  <si>
    <t>VENLAFAXINE HCL ER 150 MG C</t>
  </si>
  <si>
    <t>65862069790</t>
  </si>
  <si>
    <t>6251675</t>
  </si>
  <si>
    <t>45802005505</t>
  </si>
  <si>
    <t>BUSSEY, ALEXIS</t>
  </si>
  <si>
    <t>6251679</t>
  </si>
  <si>
    <t>6251680</t>
  </si>
  <si>
    <t>PARRISH, REBECCA</t>
  </si>
  <si>
    <t>6251681</t>
  </si>
  <si>
    <t>6251682</t>
  </si>
  <si>
    <t>6248892</t>
  </si>
  <si>
    <t>6249415</t>
  </si>
  <si>
    <t>QUETIAPINE FUMARATE 25 MG T</t>
  </si>
  <si>
    <t>68180044501</t>
  </si>
  <si>
    <t>HURST***, MARCUS</t>
  </si>
  <si>
    <t>6249416</t>
  </si>
  <si>
    <t>6238734</t>
  </si>
  <si>
    <t>HUMALOG 100 UNITS/ML KWIKPE</t>
  </si>
  <si>
    <t>2879959</t>
  </si>
  <si>
    <t>6245788</t>
  </si>
  <si>
    <t>PEARSON, LINDA</t>
  </si>
  <si>
    <t>6245790</t>
  </si>
  <si>
    <t>RAHNEY, WILLIE</t>
  </si>
  <si>
    <t>6245792</t>
  </si>
  <si>
    <t>6247593</t>
  </si>
  <si>
    <t>6248906</t>
  </si>
  <si>
    <t>EMGALITY 120 MG/ML PEN</t>
  </si>
  <si>
    <t>2143611</t>
  </si>
  <si>
    <t>SHEPPARD, BRENDA L</t>
  </si>
  <si>
    <t>6213511</t>
  </si>
  <si>
    <t>ROBINSON, DEBORAH</t>
  </si>
  <si>
    <t>6233212</t>
  </si>
  <si>
    <t>GLOVER**, SANDRA</t>
  </si>
  <si>
    <t>6234658</t>
  </si>
  <si>
    <t>6237579</t>
  </si>
  <si>
    <t>TOMPKINS, LEROY</t>
  </si>
  <si>
    <t>6240019</t>
  </si>
  <si>
    <t>FARMER, DERRICK</t>
  </si>
  <si>
    <t>6240022</t>
  </si>
  <si>
    <t>6240024</t>
  </si>
  <si>
    <t>6240054</t>
  </si>
  <si>
    <t>6245482</t>
  </si>
  <si>
    <t>BUCIO-GASPAR***, MARIA G</t>
  </si>
  <si>
    <t>6245962</t>
  </si>
  <si>
    <t>6245965</t>
  </si>
  <si>
    <t>6245983</t>
  </si>
  <si>
    <t>6245985</t>
  </si>
  <si>
    <t>6248262</t>
  </si>
  <si>
    <t>6250000</t>
  </si>
  <si>
    <t>MIKLES***, ANGELA G</t>
  </si>
  <si>
    <t>6240158</t>
  </si>
  <si>
    <t>MOUNJARO 12.5 MG/0.5 ML PEN</t>
  </si>
  <si>
    <t>2146080</t>
  </si>
  <si>
    <t>WOOD, WESLEY</t>
  </si>
  <si>
    <t>6250001</t>
  </si>
  <si>
    <t>6250002</t>
  </si>
  <si>
    <t>4010840</t>
  </si>
  <si>
    <t>PREGABALIN 75 MG CAPSULE</t>
  </si>
  <si>
    <t>69238131209</t>
  </si>
  <si>
    <t>DUHON, LAURA R</t>
  </si>
  <si>
    <t>6251577</t>
  </si>
  <si>
    <t>6251683</t>
  </si>
  <si>
    <t>MOORE***###, ALFRED</t>
  </si>
  <si>
    <t>6251684</t>
  </si>
  <si>
    <t>BATES, KIMBERLY R</t>
  </si>
  <si>
    <t>6251685</t>
  </si>
  <si>
    <t>4010873</t>
  </si>
  <si>
    <t>6244712</t>
  </si>
  <si>
    <t>6251086</t>
  </si>
  <si>
    <t>MOUNJARO 5 MG/0.5 ML PEN</t>
  </si>
  <si>
    <t>2149580</t>
  </si>
  <si>
    <t>6251690</t>
  </si>
  <si>
    <t>6251691</t>
  </si>
  <si>
    <t>BROWN, LOLETHA</t>
  </si>
  <si>
    <t>6251692</t>
  </si>
  <si>
    <t>6251693</t>
  </si>
  <si>
    <t>6251694</t>
  </si>
  <si>
    <t>6251695</t>
  </si>
  <si>
    <t>6251697</t>
  </si>
  <si>
    <t>*AMOX-CLAV 875-125 MG TABLE</t>
  </si>
  <si>
    <t>CAUGHMAN, PAT</t>
  </si>
  <si>
    <t>1760793400</t>
  </si>
  <si>
    <t>4250-2 WASHINGTON  RD</t>
  </si>
  <si>
    <t>RICHARDS, JUNIOR</t>
  </si>
  <si>
    <t>6251034</t>
  </si>
  <si>
    <t>TRIAMCINOLONE 0.5% OINTMENT</t>
  </si>
  <si>
    <t>45802004935</t>
  </si>
  <si>
    <t>HOBBS**, LARRY S</t>
  </si>
  <si>
    <t>6251700</t>
  </si>
  <si>
    <t>6251699</t>
  </si>
  <si>
    <t>THOMPSON, CAROLYN</t>
  </si>
  <si>
    <t>6251698</t>
  </si>
  <si>
    <t>6251701</t>
  </si>
  <si>
    <t>SUTTON, MICHAEL D</t>
  </si>
  <si>
    <t>6251702</t>
  </si>
  <si>
    <t>6251703</t>
  </si>
  <si>
    <t>6251704</t>
  </si>
  <si>
    <t>6251705</t>
  </si>
  <si>
    <t>6251706</t>
  </si>
  <si>
    <t>DAWKINS, ALFONZO</t>
  </si>
  <si>
    <t>4010874</t>
  </si>
  <si>
    <t>ACETAMINOPHEN-COD #3 TABLET</t>
  </si>
  <si>
    <t>64380044601</t>
  </si>
  <si>
    <t>6251707</t>
  </si>
  <si>
    <t>HAMILTON, VICTORIA</t>
  </si>
  <si>
    <t>6251708</t>
  </si>
  <si>
    <t>HYDROXYZINE PAM 25 MG CAP</t>
  </si>
  <si>
    <t>555032304</t>
  </si>
  <si>
    <t>6251709</t>
  </si>
  <si>
    <t>SMITH, JULIE A</t>
  </si>
  <si>
    <t>6251710</t>
  </si>
  <si>
    <t>MELATONIN 5 MG TABLET</t>
  </si>
  <si>
    <t>80681004001</t>
  </si>
  <si>
    <t>6251711</t>
  </si>
  <si>
    <t>6251712</t>
  </si>
  <si>
    <t>6251713</t>
  </si>
  <si>
    <t>6240799</t>
  </si>
  <si>
    <t>RHYNES, ADRIAN R</t>
  </si>
  <si>
    <t>6240797</t>
  </si>
  <si>
    <t>6251716</t>
  </si>
  <si>
    <t>6249267</t>
  </si>
  <si>
    <t>JORDAN***, FRANKIE W</t>
  </si>
  <si>
    <t>6247231</t>
  </si>
  <si>
    <t>527163201</t>
  </si>
  <si>
    <t>WILSON***, DARRELL B</t>
  </si>
  <si>
    <t>6250996</t>
  </si>
  <si>
    <t>SCRIVEN**, SHARON M</t>
  </si>
  <si>
    <t>6249686</t>
  </si>
  <si>
    <t>FLUOXETINE HCL 20 MG CAPSUL</t>
  </si>
  <si>
    <t>65862019301</t>
  </si>
  <si>
    <t>RIOS**, BELINDA</t>
  </si>
  <si>
    <t>6250997</t>
  </si>
  <si>
    <t>6251199</t>
  </si>
  <si>
    <t>6251484</t>
  </si>
  <si>
    <t>6251483</t>
  </si>
  <si>
    <t>6234603</t>
  </si>
  <si>
    <t>GERMAN, RICHARD A</t>
  </si>
  <si>
    <t>6234604</t>
  </si>
  <si>
    <t>6234607</t>
  </si>
  <si>
    <t>6234608</t>
  </si>
  <si>
    <t>6234627</t>
  </si>
  <si>
    <t>POTASSIUM CL ER 10 MEQ TABL</t>
  </si>
  <si>
    <t>832532311</t>
  </si>
  <si>
    <t>6234656</t>
  </si>
  <si>
    <t>AMITRIPTYLINE HCL 50 MG TAB</t>
  </si>
  <si>
    <t>70756020312</t>
  </si>
  <si>
    <t>6234660</t>
  </si>
  <si>
    <t>6240343</t>
  </si>
  <si>
    <t>EDWARDS, FREDERICK L</t>
  </si>
  <si>
    <t>6240467</t>
  </si>
  <si>
    <t>JONES, FAY</t>
  </si>
  <si>
    <t>6240469</t>
  </si>
  <si>
    <t>6240475</t>
  </si>
  <si>
    <t>6240476</t>
  </si>
  <si>
    <t>6240477</t>
  </si>
  <si>
    <t>6240478</t>
  </si>
  <si>
    <t>BUPROPION HCL SR 150 MG TAB</t>
  </si>
  <si>
    <t>591354105</t>
  </si>
  <si>
    <t>6240503</t>
  </si>
  <si>
    <t>6240507</t>
  </si>
  <si>
    <t>LEWIS, BARBARA A</t>
  </si>
  <si>
    <t>6240516</t>
  </si>
  <si>
    <t>VALACYCLOVIR HCL 500 MG TAB</t>
  </si>
  <si>
    <t>57237004290</t>
  </si>
  <si>
    <t>JONES***, MITZEY</t>
  </si>
  <si>
    <t>6240597</t>
  </si>
  <si>
    <t>PAROXETINE HCL 20 MG TABLET</t>
  </si>
  <si>
    <t>68382009816</t>
  </si>
  <si>
    <t>6244300</t>
  </si>
  <si>
    <t>CLARK###, BELINDA M</t>
  </si>
  <si>
    <t>6244302</t>
  </si>
  <si>
    <t>6246158</t>
  </si>
  <si>
    <t>6246159</t>
  </si>
  <si>
    <t>6246167</t>
  </si>
  <si>
    <t>*ANASTROZOLE 1 MG TABLET</t>
  </si>
  <si>
    <t>68382020906</t>
  </si>
  <si>
    <t>Parikh, Jigarkumar</t>
  </si>
  <si>
    <t>1073775722</t>
  </si>
  <si>
    <t>1348 Walton Way</t>
  </si>
  <si>
    <t>ROGERS***, LIZZIE</t>
  </si>
  <si>
    <t>6246767</t>
  </si>
  <si>
    <t>6251718</t>
  </si>
  <si>
    <t>WALKER***, FREDDIE</t>
  </si>
  <si>
    <t>6251719</t>
  </si>
  <si>
    <t>6251720</t>
  </si>
  <si>
    <t>ADKINS, NAZZIRAH N</t>
  </si>
  <si>
    <t>6249871</t>
  </si>
  <si>
    <t>TIVICAY 50 MG TABLET</t>
  </si>
  <si>
    <t>49702022813</t>
  </si>
  <si>
    <t>6251724</t>
  </si>
  <si>
    <t>MEDROXYPROGESTERONE 10 MG T</t>
  </si>
  <si>
    <t>555077902</t>
  </si>
  <si>
    <t>GORDON, SHAMEKIA L</t>
  </si>
  <si>
    <t>6251725</t>
  </si>
  <si>
    <t>6251726</t>
  </si>
  <si>
    <t>ACCU-CHEK GUIDE MONITOR SYS</t>
  </si>
  <si>
    <t>65702072910</t>
  </si>
  <si>
    <t>Nicholson, Matthew</t>
  </si>
  <si>
    <t>1962639823</t>
  </si>
  <si>
    <t>820 St. Sebastian Way STE</t>
  </si>
  <si>
    <t>SCRUGGS**, GERALDINE</t>
  </si>
  <si>
    <t>6251727</t>
  </si>
  <si>
    <t>ACCU-CHEK GUIDE TEST STRIP</t>
  </si>
  <si>
    <t>65702071210</t>
  </si>
  <si>
    <t>6251728</t>
  </si>
  <si>
    <t>6251729</t>
  </si>
  <si>
    <t>6251730</t>
  </si>
  <si>
    <t>VERAPAMIL 120 MG TABLET</t>
  </si>
  <si>
    <t>23155048601</t>
  </si>
  <si>
    <t>6251731</t>
  </si>
  <si>
    <t>6251732</t>
  </si>
  <si>
    <t>TADALAFIL 10 MG TABLET</t>
  </si>
  <si>
    <t>62332017930</t>
  </si>
  <si>
    <t>PERDUE, ROBERT D</t>
  </si>
  <si>
    <t>6251734</t>
  </si>
  <si>
    <t>PROCTOR**, PATRICIA</t>
  </si>
  <si>
    <t>6251735</t>
  </si>
  <si>
    <t>TOUJEO MAX SOLOSTR 300 UNIT</t>
  </si>
  <si>
    <t>24587102</t>
  </si>
  <si>
    <t>6251736</t>
  </si>
  <si>
    <t>ROBINSON, TRAVARUS</t>
  </si>
  <si>
    <t>6251737</t>
  </si>
  <si>
    <t>4010875</t>
  </si>
  <si>
    <t>SHAW, BOBBIE</t>
  </si>
  <si>
    <t>6251738</t>
  </si>
  <si>
    <t>6251739</t>
  </si>
  <si>
    <t>6251740</t>
  </si>
  <si>
    <t>6251741</t>
  </si>
  <si>
    <t>6251742</t>
  </si>
  <si>
    <t>6251743</t>
  </si>
  <si>
    <t>6251745</t>
  </si>
  <si>
    <t>AMOXICILLIN 400 MG/5 ML SUS</t>
  </si>
  <si>
    <t>65862007175</t>
  </si>
  <si>
    <t>OTERO-ROSS, KYSHANA J</t>
  </si>
  <si>
    <t>6245191</t>
  </si>
  <si>
    <t>HOGAN, LEROY</t>
  </si>
  <si>
    <t>6241694</t>
  </si>
  <si>
    <t>BERRIANN, JAMECKA W</t>
  </si>
  <si>
    <t>6245136</t>
  </si>
  <si>
    <t>BERRIAN, DEVANTE</t>
  </si>
  <si>
    <t>6251746</t>
  </si>
  <si>
    <t>6251747</t>
  </si>
  <si>
    <t>6251748</t>
  </si>
  <si>
    <t>MORRISONO, ISABELLA</t>
  </si>
  <si>
    <t>6239063</t>
  </si>
  <si>
    <t>AMLOD-BENAZEP 10-40 MG</t>
  </si>
  <si>
    <t>65862058701</t>
  </si>
  <si>
    <t>MCGEE, RICHMOND</t>
  </si>
  <si>
    <t>6239064</t>
  </si>
  <si>
    <t>6246495</t>
  </si>
  <si>
    <t>ALLOPURINOL 300 MG TABLET</t>
  </si>
  <si>
    <t>378018101</t>
  </si>
  <si>
    <t>6246493</t>
  </si>
  <si>
    <t>6228957</t>
  </si>
  <si>
    <t>PHILPOTTS**, CAROLYN</t>
  </si>
  <si>
    <t>6239946</t>
  </si>
  <si>
    <t>6248287</t>
  </si>
  <si>
    <t>6248097</t>
  </si>
  <si>
    <t>6248096</t>
  </si>
  <si>
    <t>4010833</t>
  </si>
  <si>
    <t>65162003310</t>
  </si>
  <si>
    <t>DAGGERHART, TINA</t>
  </si>
  <si>
    <t>6243392</t>
  </si>
  <si>
    <t>GLIPIZIDE ER 2.5 MG TABLET</t>
  </si>
  <si>
    <t>64980027903</t>
  </si>
  <si>
    <t>KENT, DOROTHY</t>
  </si>
  <si>
    <t>6241355</t>
  </si>
  <si>
    <t>JOHNSON***, RYKEL</t>
  </si>
  <si>
    <t>6242847</t>
  </si>
  <si>
    <t>6242863</t>
  </si>
  <si>
    <t>6241353</t>
  </si>
  <si>
    <t>METFORMIN HCL ER 750 MG TAB</t>
  </si>
  <si>
    <t>62756014301</t>
  </si>
  <si>
    <t>6242080</t>
  </si>
  <si>
    <t>ONETOUCH DELICA PLUS 33G LA</t>
  </si>
  <si>
    <t>53885000810</t>
  </si>
  <si>
    <t>6242076</t>
  </si>
  <si>
    <t>6244228</t>
  </si>
  <si>
    <t>DONALDSON, LAMDIA D</t>
  </si>
  <si>
    <t>6230197</t>
  </si>
  <si>
    <t>ADMELOG SOLOSTAR 100 UNIT/M</t>
  </si>
  <si>
    <t>24592505</t>
  </si>
  <si>
    <t>6239430</t>
  </si>
  <si>
    <t>MERCER, CARLA L</t>
  </si>
  <si>
    <t>6239880</t>
  </si>
  <si>
    <t>6237303</t>
  </si>
  <si>
    <t>6245327</t>
  </si>
  <si>
    <t>6251749</t>
  </si>
  <si>
    <t>COLEMAN, WAYNE D</t>
  </si>
  <si>
    <t>6251750</t>
  </si>
  <si>
    <t>6251752</t>
  </si>
  <si>
    <t>6251753</t>
  </si>
  <si>
    <t>6250591</t>
  </si>
  <si>
    <t>HARRELL, MICHEAL T</t>
  </si>
  <si>
    <t>6245213</t>
  </si>
  <si>
    <t>ADAMS, TONEY R</t>
  </si>
  <si>
    <t>6251754</t>
  </si>
  <si>
    <t>6251755</t>
  </si>
  <si>
    <t>6251756</t>
  </si>
  <si>
    <t>6246409</t>
  </si>
  <si>
    <t>MCCLELLAN, BESSIE</t>
  </si>
  <si>
    <t>6248346</t>
  </si>
  <si>
    <t>6248347</t>
  </si>
  <si>
    <t>6251760</t>
  </si>
  <si>
    <t>BROOKS, JOE H</t>
  </si>
  <si>
    <t>6236202</t>
  </si>
  <si>
    <t>6251762</t>
  </si>
  <si>
    <t>CODY**, REGINA</t>
  </si>
  <si>
    <t>6245977</t>
  </si>
  <si>
    <t>NORG-ETHIN ESTRA 0.25-0.035</t>
  </si>
  <si>
    <t>68462030929</t>
  </si>
  <si>
    <t>6245978</t>
  </si>
  <si>
    <t>6249982</t>
  </si>
  <si>
    <t>CYPROHEPTADINE 4 MG TABLET</t>
  </si>
  <si>
    <t>52817021010</t>
  </si>
  <si>
    <t>WILLIAMS, ROSA L</t>
  </si>
  <si>
    <t>6251767</t>
  </si>
  <si>
    <t>6251769</t>
  </si>
  <si>
    <t>6235616</t>
  </si>
  <si>
    <t>VOSS, JUDY L</t>
  </si>
  <si>
    <t>6232781</t>
  </si>
  <si>
    <t>DIVALPROEX SOD DR 500 MG TA</t>
  </si>
  <si>
    <t>62756079888</t>
  </si>
  <si>
    <t>6244153</t>
  </si>
  <si>
    <t>6251770</t>
  </si>
  <si>
    <t>CHANNELL, COREY</t>
  </si>
  <si>
    <t>6251771</t>
  </si>
  <si>
    <t>6248748</t>
  </si>
  <si>
    <t>BAKER, VERLIRIA L</t>
  </si>
  <si>
    <t>6251772</t>
  </si>
  <si>
    <t>6251774</t>
  </si>
  <si>
    <t>6251775</t>
  </si>
  <si>
    <t>6251776</t>
  </si>
  <si>
    <t>JOHNSON, MARY F</t>
  </si>
  <si>
    <t>6251773</t>
  </si>
  <si>
    <t>6251778</t>
  </si>
  <si>
    <t>6239066</t>
  </si>
  <si>
    <t>BROOKS, CHANITA Z</t>
  </si>
  <si>
    <t>6251604</t>
  </si>
  <si>
    <t>JONES, SHIRELLE D</t>
  </si>
  <si>
    <t>6243072</t>
  </si>
  <si>
    <t>BRACEWELL, TIMOTHY E</t>
  </si>
  <si>
    <t>6243071</t>
  </si>
  <si>
    <t>6240714</t>
  </si>
  <si>
    <t>6249758</t>
  </si>
  <si>
    <t>GAVILAX POWDER</t>
  </si>
  <si>
    <t>43386031208</t>
  </si>
  <si>
    <t>PERPER, DAVID</t>
  </si>
  <si>
    <t>6249759</t>
  </si>
  <si>
    <t>6251781</t>
  </si>
  <si>
    <t>6251782</t>
  </si>
  <si>
    <t>6251783</t>
  </si>
  <si>
    <t>6249676</t>
  </si>
  <si>
    <t>DANCY, KENNETH G</t>
  </si>
  <si>
    <t>6249674</t>
  </si>
  <si>
    <t>6247497</t>
  </si>
  <si>
    <t>6247496</t>
  </si>
  <si>
    <t>6247495</t>
  </si>
  <si>
    <t>6247494</t>
  </si>
  <si>
    <t>6245197</t>
  </si>
  <si>
    <t>6245471</t>
  </si>
  <si>
    <t>6251784</t>
  </si>
  <si>
    <t>6251786</t>
  </si>
  <si>
    <t>JACKSON***, WENDIE</t>
  </si>
  <si>
    <t>6251787</t>
  </si>
  <si>
    <t>NITROFURANTOIN MONO-MCR 100</t>
  </si>
  <si>
    <t>47781030301</t>
  </si>
  <si>
    <t>ALISANGCO, MARCIE</t>
  </si>
  <si>
    <t>1225222680</t>
  </si>
  <si>
    <t>820 ST SEBASTIAN WAY</t>
  </si>
  <si>
    <t>6251792</t>
  </si>
  <si>
    <t>67877025180</t>
  </si>
  <si>
    <t>MILLS, KAYLA</t>
  </si>
  <si>
    <t>6238716</t>
  </si>
  <si>
    <t>WILLINGHAM, ANGELA</t>
  </si>
  <si>
    <t>6228768</t>
  </si>
  <si>
    <t>6251796</t>
  </si>
  <si>
    <t>PEG-3350 AND ELECTROLYTES S</t>
  </si>
  <si>
    <t>10572010001</t>
  </si>
  <si>
    <t>6241426</t>
  </si>
  <si>
    <t>MUPIROCIN 2% OINTMENT</t>
  </si>
  <si>
    <t>45802011222</t>
  </si>
  <si>
    <t>6251798</t>
  </si>
  <si>
    <t>6232285</t>
  </si>
  <si>
    <t>6251799</t>
  </si>
  <si>
    <t>6251801</t>
  </si>
  <si>
    <t>6251802</t>
  </si>
  <si>
    <t>*FLUCONAZOLE 150 MG TABLET</t>
  </si>
  <si>
    <t>Ali, Usman</t>
  </si>
  <si>
    <t>1245612084</t>
  </si>
  <si>
    <t>1945 Lakepoint Dr</t>
  </si>
  <si>
    <t>6251804</t>
  </si>
  <si>
    <t>HYDROXYZINE HCL 10 MG TABLE</t>
  </si>
  <si>
    <t>23155050001</t>
  </si>
  <si>
    <t>6239264</t>
  </si>
  <si>
    <t>CAMPBELL, DENNIS</t>
  </si>
  <si>
    <t>6246422</t>
  </si>
  <si>
    <t>6239265</t>
  </si>
  <si>
    <t>BENAZEPRIL HCL 40 MG TABLET</t>
  </si>
  <si>
    <t>43547033810</t>
  </si>
  <si>
    <t>6239266</t>
  </si>
  <si>
    <t>6251818</t>
  </si>
  <si>
    <t>WRIGHT, NADIA C</t>
  </si>
  <si>
    <t>6251676</t>
  </si>
  <si>
    <t>Uhunmwangho, Charity</t>
  </si>
  <si>
    <t>1326210493</t>
  </si>
  <si>
    <t>1215 George C Wilson Dr S</t>
  </si>
  <si>
    <t>MATHIS, SHAMIKA</t>
  </si>
  <si>
    <t>6251819</t>
  </si>
  <si>
    <t>RALEY***, HANNAH</t>
  </si>
  <si>
    <t>6233280</t>
  </si>
  <si>
    <t>BROWN, HELEN V</t>
  </si>
  <si>
    <t>4010826</t>
  </si>
  <si>
    <t>WALKER, AGNES</t>
  </si>
  <si>
    <t>6249707</t>
  </si>
  <si>
    <t>TRIAMCINOLONE 0.5% CREAM</t>
  </si>
  <si>
    <t>45802006535</t>
  </si>
  <si>
    <t>LEWIS***, KIMBERLY</t>
  </si>
  <si>
    <t>6245239</t>
  </si>
  <si>
    <t>BULLARD, DEVON R</t>
  </si>
  <si>
    <t>6245238</t>
  </si>
  <si>
    <t>6247776</t>
  </si>
  <si>
    <t>WHITAKER**, JEANNIE C</t>
  </si>
  <si>
    <t>6251821</t>
  </si>
  <si>
    <t>VITAMIN D3 125 MCG CAPSULE</t>
  </si>
  <si>
    <t>80681013100</t>
  </si>
  <si>
    <t>CURTIS, MICHAEL</t>
  </si>
  <si>
    <t>6251822</t>
  </si>
  <si>
    <t>6251823</t>
  </si>
  <si>
    <t>6251824</t>
  </si>
  <si>
    <t>6251825</t>
  </si>
  <si>
    <t>6251826</t>
  </si>
  <si>
    <t>6251827</t>
  </si>
  <si>
    <t>6251828</t>
  </si>
  <si>
    <t>6251829</t>
  </si>
  <si>
    <t>KETOCONAZOLE 2% SHAMPOO</t>
  </si>
  <si>
    <t>45802046564</t>
  </si>
  <si>
    <t>GUPTON, GIOVONNI</t>
  </si>
  <si>
    <t>6251830</t>
  </si>
  <si>
    <t>VANDUZEE**, SANDRA E</t>
  </si>
  <si>
    <t>6236144</t>
  </si>
  <si>
    <t>MOONEY***, ROBERT D</t>
  </si>
  <si>
    <t>6229222</t>
  </si>
  <si>
    <t>HILL, FRANCES A</t>
  </si>
  <si>
    <t>6244085</t>
  </si>
  <si>
    <t>6251543</t>
  </si>
  <si>
    <t>MILES, DARRYL</t>
  </si>
  <si>
    <t>6243286</t>
  </si>
  <si>
    <t>*ELIQUIS 2.5 MG TABLET</t>
  </si>
  <si>
    <t>3089321</t>
  </si>
  <si>
    <t>KUTLAR, ABDULLAH</t>
  </si>
  <si>
    <t>1780793349</t>
  </si>
  <si>
    <t>BRUYERE, DEAN D</t>
  </si>
  <si>
    <t>6251831</t>
  </si>
  <si>
    <t>MANTECA, SARAH</t>
  </si>
  <si>
    <t>6248245</t>
  </si>
  <si>
    <t>LISINOPRIL-HCTZ 10-12.5 MG</t>
  </si>
  <si>
    <t>68180051802</t>
  </si>
  <si>
    <t>HOBBS, MARIA</t>
  </si>
  <si>
    <t>6248242</t>
  </si>
  <si>
    <t>6248674</t>
  </si>
  <si>
    <t>KINSEY, SHAWAN</t>
  </si>
  <si>
    <t>6248675</t>
  </si>
  <si>
    <t>6243821</t>
  </si>
  <si>
    <t>6243654</t>
  </si>
  <si>
    <t>6239679</t>
  </si>
  <si>
    <t>6242686</t>
  </si>
  <si>
    <t>6237347</t>
  </si>
  <si>
    <t>ADVAIR 250-50 DISKUS</t>
  </si>
  <si>
    <t>173069600</t>
  </si>
  <si>
    <t>HOBBS, LYRIC</t>
  </si>
  <si>
    <t>6251832</t>
  </si>
  <si>
    <t>33342033380</t>
  </si>
  <si>
    <t>6248730</t>
  </si>
  <si>
    <t>FARUK***, GOLAM M</t>
  </si>
  <si>
    <t>4010876</t>
  </si>
  <si>
    <t>PREGABALIN 100 MG CAPSULE</t>
  </si>
  <si>
    <t>69238131309</t>
  </si>
  <si>
    <t>WALKER***, SHIRLEY A</t>
  </si>
  <si>
    <t>6251838</t>
  </si>
  <si>
    <t>6251839</t>
  </si>
  <si>
    <t>WILLIAMS, CALVIN V</t>
  </si>
  <si>
    <t>6251840</t>
  </si>
  <si>
    <t>6251841</t>
  </si>
  <si>
    <t>SANTOS, DIGNA</t>
  </si>
  <si>
    <t>6251842</t>
  </si>
  <si>
    <t>6245966</t>
  </si>
  <si>
    <t>BASAGLAR TEMPO PEN 100 UNIT</t>
  </si>
  <si>
    <t>2821405</t>
  </si>
  <si>
    <t>BARKER, MICHAEL A</t>
  </si>
  <si>
    <t>6247690</t>
  </si>
  <si>
    <t>BASAGLAR 100 UNIT/ML KWIKPE</t>
  </si>
  <si>
    <t>2771559</t>
  </si>
  <si>
    <t>WITT**, KAREN</t>
  </si>
  <si>
    <t>6245344</t>
  </si>
  <si>
    <t>6245355</t>
  </si>
  <si>
    <t>WILLIAMS, JASSMAN C</t>
  </si>
  <si>
    <t>6245186</t>
  </si>
  <si>
    <t>73070010011</t>
  </si>
  <si>
    <t>HOPE**, ELOISE</t>
  </si>
  <si>
    <t>6249629</t>
  </si>
  <si>
    <t>OVERTON, FRANK</t>
  </si>
  <si>
    <t>6249630</t>
  </si>
  <si>
    <t>6249632</t>
  </si>
  <si>
    <t>6249633</t>
  </si>
  <si>
    <t>6240372</t>
  </si>
  <si>
    <t>6243140</t>
  </si>
  <si>
    <t>TOLBERT***, SCOTTIE</t>
  </si>
  <si>
    <t>6243141</t>
  </si>
  <si>
    <t>6246122</t>
  </si>
  <si>
    <t>SEXION, PATRICK B</t>
  </si>
  <si>
    <t>6246121</t>
  </si>
  <si>
    <t>6244699</t>
  </si>
  <si>
    <t>PATEL, DEVESH</t>
  </si>
  <si>
    <t>1316902943</t>
  </si>
  <si>
    <t>820 SAINT SEBASTIAN WAY</t>
  </si>
  <si>
    <t>6244707</t>
  </si>
  <si>
    <t>Folk, Gretchen</t>
  </si>
  <si>
    <t>1144976085</t>
  </si>
  <si>
    <t>701 Greene St.</t>
  </si>
  <si>
    <t>6248107</t>
  </si>
  <si>
    <t>6251845</t>
  </si>
  <si>
    <t>PRESTON, LACEY</t>
  </si>
  <si>
    <t>1912508532</t>
  </si>
  <si>
    <t>1210 ROY RD</t>
  </si>
  <si>
    <t>ALMODOVAR, IRIS N</t>
  </si>
  <si>
    <t>6251846</t>
  </si>
  <si>
    <t>6241863</t>
  </si>
  <si>
    <t>50111078855</t>
  </si>
  <si>
    <t>6251847</t>
  </si>
  <si>
    <t>6251848</t>
  </si>
  <si>
    <t>HALL, MAURICE ANTH A</t>
  </si>
  <si>
    <t>6239315</t>
  </si>
  <si>
    <t>6241752</t>
  </si>
  <si>
    <t>BROWN***, EVELYN</t>
  </si>
  <si>
    <t>6242175</t>
  </si>
  <si>
    <t>FERGUSON JR**, CHRISTOPHER C</t>
  </si>
  <si>
    <t>6245198</t>
  </si>
  <si>
    <t>6245199</t>
  </si>
  <si>
    <t>6245380</t>
  </si>
  <si>
    <t>ALMODOVAR, ALEXIS</t>
  </si>
  <si>
    <t>6245679</t>
  </si>
  <si>
    <t>COLLINS**, LATASHA</t>
  </si>
  <si>
    <t>6245932</t>
  </si>
  <si>
    <t>OWEN, LEILA</t>
  </si>
  <si>
    <t>6245933</t>
  </si>
  <si>
    <t>6246836</t>
  </si>
  <si>
    <t>TERRY***, JACQUELYN F</t>
  </si>
  <si>
    <t>6248444</t>
  </si>
  <si>
    <t>WIDEMAN, JESSICA M</t>
  </si>
  <si>
    <t>6248448</t>
  </si>
  <si>
    <t>FROVATRIPTAN SUCC 2.5 MG TA</t>
  </si>
  <si>
    <t>603371834</t>
  </si>
  <si>
    <t>6237546</t>
  </si>
  <si>
    <t>6250257</t>
  </si>
  <si>
    <t>THOMAS, MICHAEL</t>
  </si>
  <si>
    <t>6241294</t>
  </si>
  <si>
    <t>6227808</t>
  </si>
  <si>
    <t>SEARSON SR., ALBERT</t>
  </si>
  <si>
    <t>6251137</t>
  </si>
  <si>
    <t>6243381</t>
  </si>
  <si>
    <t>DANG, KEVIN</t>
  </si>
  <si>
    <t>6246514</t>
  </si>
  <si>
    <t>6247642</t>
  </si>
  <si>
    <t>FENOFIBRATE 160 MG TABLET</t>
  </si>
  <si>
    <t>60219552209</t>
  </si>
  <si>
    <t>LAACK**, CARL K</t>
  </si>
  <si>
    <t>6247643</t>
  </si>
  <si>
    <t>6247640</t>
  </si>
  <si>
    <t>6248266</t>
  </si>
  <si>
    <t>EVANS***, TASHIA J</t>
  </si>
  <si>
    <t>6241456</t>
  </si>
  <si>
    <t>6248268</t>
  </si>
  <si>
    <t>6248267</t>
  </si>
  <si>
    <t>6247464</t>
  </si>
  <si>
    <t>4010877</t>
  </si>
  <si>
    <t>47781035703</t>
  </si>
  <si>
    <t>MARSHALL, NICOLE</t>
  </si>
  <si>
    <t>6251853</t>
  </si>
  <si>
    <t>6251855</t>
  </si>
  <si>
    <t>6251856</t>
  </si>
  <si>
    <t>6229661</t>
  </si>
  <si>
    <t>MOORE, STEPHANIE S</t>
  </si>
  <si>
    <t>6229660</t>
  </si>
  <si>
    <t>6249268</t>
  </si>
  <si>
    <t>6251857</t>
  </si>
  <si>
    <t>FREEMAN, KAILA</t>
  </si>
  <si>
    <t>6251858</t>
  </si>
  <si>
    <t>6251859</t>
  </si>
  <si>
    <t>6251860</t>
  </si>
  <si>
    <t>6251864</t>
  </si>
  <si>
    <t>*LEVOFLOXACIN 500 MG TABLET</t>
  </si>
  <si>
    <t>55111028050</t>
  </si>
  <si>
    <t>MARTIN, BRITTA</t>
  </si>
  <si>
    <t>1578055323</t>
  </si>
  <si>
    <t>COLEMAN**, RAYMOND L</t>
  </si>
  <si>
    <t>6249678</t>
  </si>
  <si>
    <t>LEWIS, SABRINA</t>
  </si>
  <si>
    <t>6251865</t>
  </si>
  <si>
    <t>BUTLER, REKESHA L</t>
  </si>
  <si>
    <t>6248288</t>
  </si>
  <si>
    <t>BROWN**, CNEMEKIA B</t>
  </si>
  <si>
    <t>6248159</t>
  </si>
  <si>
    <t>6251866</t>
  </si>
  <si>
    <t>MATHIS GRIFFIN, KATRENA</t>
  </si>
  <si>
    <t>6251867</t>
  </si>
  <si>
    <t>HUDSON***, JAMES A</t>
  </si>
  <si>
    <t>6251868</t>
  </si>
  <si>
    <t>PERRY, MONIQUE M</t>
  </si>
  <si>
    <t>6251869</t>
  </si>
  <si>
    <t>DEXCOM G6 SENSOR</t>
  </si>
  <si>
    <t>8627005303</t>
  </si>
  <si>
    <t>6227980</t>
  </si>
  <si>
    <t>6234613</t>
  </si>
  <si>
    <t>6230245</t>
  </si>
  <si>
    <t>6230253</t>
  </si>
  <si>
    <t>6227981</t>
  </si>
  <si>
    <t>6244373</t>
  </si>
  <si>
    <t>MCREYNOLDS**, BERNADETTE</t>
  </si>
  <si>
    <t>6249241</t>
  </si>
  <si>
    <t>BOBBITT***, MONICA</t>
  </si>
  <si>
    <t>6238581</t>
  </si>
  <si>
    <t>TOPIRAMATE 25 MG TABLET</t>
  </si>
  <si>
    <t>29300011516</t>
  </si>
  <si>
    <t>6233578</t>
  </si>
  <si>
    <t>6234466</t>
  </si>
  <si>
    <t>6245141</t>
  </si>
  <si>
    <t>WIGGINS***, VOLERIE</t>
  </si>
  <si>
    <t>6246023</t>
  </si>
  <si>
    <t>6251879</t>
  </si>
  <si>
    <t>SCRUGGS, ALQUITA S</t>
  </si>
  <si>
    <t>6251882</t>
  </si>
  <si>
    <t>SPELL, SHANTA</t>
  </si>
  <si>
    <t>6251883</t>
  </si>
  <si>
    <t>6251884</t>
  </si>
  <si>
    <t>4010698</t>
  </si>
  <si>
    <t>SMITH**, ALMA</t>
  </si>
  <si>
    <t>4010879</t>
  </si>
  <si>
    <t>CLARK, TIANNA</t>
  </si>
  <si>
    <t>6251886</t>
  </si>
  <si>
    <t>6250108</t>
  </si>
  <si>
    <t>VELEZ, ELBA</t>
  </si>
  <si>
    <t>6250107</t>
  </si>
  <si>
    <t>SIMVASTATIN 40 MG TABLET</t>
  </si>
  <si>
    <t>65862005399</t>
  </si>
  <si>
    <t>6250106</t>
  </si>
  <si>
    <t>6250105</t>
  </si>
  <si>
    <t>LEVOTHYROXINE 25 MCG TABLET</t>
  </si>
  <si>
    <t>68180096509</t>
  </si>
  <si>
    <t>6250104</t>
  </si>
  <si>
    <t>6250103</t>
  </si>
  <si>
    <t>4010839</t>
  </si>
  <si>
    <t>ZOLPIDEM TARTRATE 5 MG TABL</t>
  </si>
  <si>
    <t>781531701</t>
  </si>
  <si>
    <t>6243147</t>
  </si>
  <si>
    <t>FREEMAN, TYSON</t>
  </si>
  <si>
    <t>6237031</t>
  </si>
  <si>
    <t>6237029</t>
  </si>
  <si>
    <t>6246551</t>
  </si>
  <si>
    <t>6243487</t>
  </si>
  <si>
    <t>BUTLER ERVIN, TONYA</t>
  </si>
  <si>
    <t>6240402</t>
  </si>
  <si>
    <t>TRELEGY ELLIPTA 100-62.5-25</t>
  </si>
  <si>
    <t>173088710</t>
  </si>
  <si>
    <t>6247471</t>
  </si>
  <si>
    <t>6248198</t>
  </si>
  <si>
    <t>ACYCLOVIR 800 MG TABLET</t>
  </si>
  <si>
    <t>60505530701</t>
  </si>
  <si>
    <t>BRYSON, LYNDSAY T</t>
  </si>
  <si>
    <t>4010821</t>
  </si>
  <si>
    <t>HERRON, KRISTI</t>
  </si>
  <si>
    <t>6246910</t>
  </si>
  <si>
    <t>6250446</t>
  </si>
  <si>
    <t>TRETINOIN 0.025% CREAM</t>
  </si>
  <si>
    <t>378808245</t>
  </si>
  <si>
    <t>CANIONERO, JORDAN</t>
  </si>
  <si>
    <t>6250435</t>
  </si>
  <si>
    <t>CLINDAMYCIN PHOSP 1% LOTION</t>
  </si>
  <si>
    <t>168020360</t>
  </si>
  <si>
    <t>6251888</t>
  </si>
  <si>
    <t>WEST***, VALERIE D</t>
  </si>
  <si>
    <t>6251891</t>
  </si>
  <si>
    <t>HANKERSON***, TEMEKO</t>
  </si>
  <si>
    <t>6249890</t>
  </si>
  <si>
    <t>WOODS, KENNETH</t>
  </si>
  <si>
    <t>6251894</t>
  </si>
  <si>
    <t>6231371</t>
  </si>
  <si>
    <t>6246471</t>
  </si>
  <si>
    <t>6251896</t>
  </si>
  <si>
    <t>HYDROCORTISONE 2.5% OINTMEN</t>
  </si>
  <si>
    <t>168014630</t>
  </si>
  <si>
    <t>JONES, LYRIC S</t>
  </si>
  <si>
    <t>6251898</t>
  </si>
  <si>
    <t>6251903</t>
  </si>
  <si>
    <t>6245130</t>
  </si>
  <si>
    <t>WILLIAMS, HENRY</t>
  </si>
  <si>
    <t>6245129</t>
  </si>
  <si>
    <t>6243308</t>
  </si>
  <si>
    <t>RUMMEL**, LISA</t>
  </si>
  <si>
    <t>6251905</t>
  </si>
  <si>
    <t>TATE, ANN</t>
  </si>
  <si>
    <t>6247187</t>
  </si>
  <si>
    <t>ESCITALOPRAM 5 MG TABLET</t>
  </si>
  <si>
    <t>13668013501</t>
  </si>
  <si>
    <t>KELLY, RHONDA S</t>
  </si>
  <si>
    <t>6251906</t>
  </si>
  <si>
    <t>6251907</t>
  </si>
  <si>
    <t>6251908</t>
  </si>
  <si>
    <t>4010856</t>
  </si>
  <si>
    <t>NORMAN**, REGINA</t>
  </si>
  <si>
    <t>6247487</t>
  </si>
  <si>
    <t>SIMS, PAMELA L</t>
  </si>
  <si>
    <t>6229243</t>
  </si>
  <si>
    <t>4010798</t>
  </si>
  <si>
    <t>MCQUEEN***, EDGIE N</t>
  </si>
  <si>
    <t>6244149</t>
  </si>
  <si>
    <t>BRADLEY***, TERESA</t>
  </si>
  <si>
    <t>6244148</t>
  </si>
  <si>
    <t>6248276</t>
  </si>
  <si>
    <t>CELECOXIB 100 MG CAPSULE</t>
  </si>
  <si>
    <t>62332014131</t>
  </si>
  <si>
    <t>ROGERS**, VERONICA J</t>
  </si>
  <si>
    <t>6232266</t>
  </si>
  <si>
    <t>6245350</t>
  </si>
  <si>
    <t>6248387</t>
  </si>
  <si>
    <t>CURRY, PAMELA</t>
  </si>
  <si>
    <t>6235393</t>
  </si>
  <si>
    <t>6249610</t>
  </si>
  <si>
    <t>MURPHY, CHARLIE</t>
  </si>
  <si>
    <t>6246218</t>
  </si>
  <si>
    <t>4010857</t>
  </si>
  <si>
    <t>TRAMADOL HCL 50 MG TABLET</t>
  </si>
  <si>
    <t>93005805</t>
  </si>
  <si>
    <t>6249424</t>
  </si>
  <si>
    <t>YOUNG, STEVEN</t>
  </si>
  <si>
    <t>6251910</t>
  </si>
  <si>
    <t>BLUNT***, SYLVESTER</t>
  </si>
  <si>
    <t>6251915</t>
  </si>
  <si>
    <t>JACKSON***, TAMELA E</t>
  </si>
  <si>
    <t>6251916</t>
  </si>
  <si>
    <t>6251919</t>
  </si>
  <si>
    <t>6251925</t>
  </si>
  <si>
    <t>2003365</t>
  </si>
  <si>
    <t>METHYLPHENIDATE 5 MG TABLET</t>
  </si>
  <si>
    <t>57664022888</t>
  </si>
  <si>
    <t>6238307</t>
  </si>
  <si>
    <t>DAVIS, GLADYS</t>
  </si>
  <si>
    <t>6251926</t>
  </si>
  <si>
    <t>COLCLOUGH, JENYIFER</t>
  </si>
  <si>
    <t>6251927</t>
  </si>
  <si>
    <t>6251928</t>
  </si>
  <si>
    <t>6251930</t>
  </si>
  <si>
    <t>6248283</t>
  </si>
  <si>
    <t>6248278</t>
  </si>
  <si>
    <t>6248280</t>
  </si>
  <si>
    <t>6248274</t>
  </si>
  <si>
    <t>6245430</t>
  </si>
  <si>
    <t>DULERA 200 MCG-5 MCG INHALE</t>
  </si>
  <si>
    <t>78206012601</t>
  </si>
  <si>
    <t>6246074</t>
  </si>
  <si>
    <t>JOHNSON, BEVERLY A</t>
  </si>
  <si>
    <t>6247710</t>
  </si>
  <si>
    <t>DOLITTLE**, ROY</t>
  </si>
  <si>
    <t>6245900</t>
  </si>
  <si>
    <t>6247927</t>
  </si>
  <si>
    <t>*CLOPIDOGREL 75 MG TABLET</t>
  </si>
  <si>
    <t>50228012490</t>
  </si>
  <si>
    <t>Mohsin, Nuverah</t>
  </si>
  <si>
    <t>1235889064</t>
  </si>
  <si>
    <t>1003 CHAFEE AVE</t>
  </si>
  <si>
    <t>FORBES***, HELEN</t>
  </si>
  <si>
    <t>6247928</t>
  </si>
  <si>
    <t>*ATORVASTATIN 40 MG TABLET</t>
  </si>
  <si>
    <t>378395277</t>
  </si>
  <si>
    <t>6247926</t>
  </si>
  <si>
    <t>*ASPIRIN EC 81 MG TABLET</t>
  </si>
  <si>
    <t>57896098101</t>
  </si>
  <si>
    <t>6245467</t>
  </si>
  <si>
    <t>ROPINIROLE HCL 0.25 MG TABL</t>
  </si>
  <si>
    <t>43547026810</t>
  </si>
  <si>
    <t>6251931</t>
  </si>
  <si>
    <t>6251932</t>
  </si>
  <si>
    <t>6251933</t>
  </si>
  <si>
    <t>6248833</t>
  </si>
  <si>
    <t>6242583</t>
  </si>
  <si>
    <t>6251935</t>
  </si>
  <si>
    <t>6251936</t>
  </si>
  <si>
    <t>6245162</t>
  </si>
  <si>
    <t>WALKER, JERRY L</t>
  </si>
  <si>
    <t>6245161</t>
  </si>
  <si>
    <t>6244388</t>
  </si>
  <si>
    <t>6247084</t>
  </si>
  <si>
    <t>LEVOTHYROXINE 75 MCG TABLET</t>
  </si>
  <si>
    <t>378180577</t>
  </si>
  <si>
    <t>SHIPLEY***, MARILYN</t>
  </si>
  <si>
    <t>6250143</t>
  </si>
  <si>
    <t>6250172</t>
  </si>
  <si>
    <t>SCARVER**, SUSAN A</t>
  </si>
  <si>
    <t>6246345</t>
  </si>
  <si>
    <t>45802005536</t>
  </si>
  <si>
    <t>6232127</t>
  </si>
  <si>
    <t>SAMUELS***, ELLIE MAE</t>
  </si>
  <si>
    <t>6248070</t>
  </si>
  <si>
    <t>6237383</t>
  </si>
  <si>
    <t>6246251</t>
  </si>
  <si>
    <t>6246252</t>
  </si>
  <si>
    <t>29300018901</t>
  </si>
  <si>
    <t>6245917</t>
  </si>
  <si>
    <t>SCOTT***, ELISCHA</t>
  </si>
  <si>
    <t>6244233</t>
  </si>
  <si>
    <t>6248877</t>
  </si>
  <si>
    <t>6249855</t>
  </si>
  <si>
    <t>KITSON, SUZANNE E</t>
  </si>
  <si>
    <t>6249852</t>
  </si>
  <si>
    <t>6249854</t>
  </si>
  <si>
    <t>4010720</t>
  </si>
  <si>
    <t>HOLMES***, SARA A</t>
  </si>
  <si>
    <t>6251033</t>
  </si>
  <si>
    <t>HOUSTON***, ADARA N</t>
  </si>
  <si>
    <t>6251937</t>
  </si>
  <si>
    <t>ATROVENT 17 MCG HFA INHALER</t>
  </si>
  <si>
    <t>597008717</t>
  </si>
  <si>
    <t>6251938</t>
  </si>
  <si>
    <t>6251948</t>
  </si>
  <si>
    <t>DEAN***, SHANTAL L</t>
  </si>
  <si>
    <t>6251952</t>
  </si>
  <si>
    <t>6251721</t>
  </si>
  <si>
    <t>6251953</t>
  </si>
  <si>
    <t>378581477</t>
  </si>
  <si>
    <t>6251955</t>
  </si>
  <si>
    <t>PROCTOR***, JAMERIA</t>
  </si>
  <si>
    <t>6251959</t>
  </si>
  <si>
    <t>TURNER III, HOWARD</t>
  </si>
  <si>
    <t>6230734</t>
  </si>
  <si>
    <t>6233683</t>
  </si>
  <si>
    <t>68682010610</t>
  </si>
  <si>
    <t>STENARD, JAMES</t>
  </si>
  <si>
    <t>1396275491</t>
  </si>
  <si>
    <t>701 GREENE ST.</t>
  </si>
  <si>
    <t>KYLER, CARRIE L</t>
  </si>
  <si>
    <t>6247671</t>
  </si>
  <si>
    <t>TOUJEO SOLOSTAR 300 UNIT/ML</t>
  </si>
  <si>
    <t>24586903</t>
  </si>
  <si>
    <t>BROOKS, TERRANCE</t>
  </si>
  <si>
    <t>6247672</t>
  </si>
  <si>
    <t>6228234</t>
  </si>
  <si>
    <t>CLAUS**, LAWRENCE</t>
  </si>
  <si>
    <t>6228233</t>
  </si>
  <si>
    <t>INVOKANA 100 MG TABLET</t>
  </si>
  <si>
    <t>50458014030</t>
  </si>
  <si>
    <t>6234662</t>
  </si>
  <si>
    <t>6251464</t>
  </si>
  <si>
    <t>MAGNESIUM OXIDE 400 MG TABL</t>
  </si>
  <si>
    <t>603020922</t>
  </si>
  <si>
    <t>6245584</t>
  </si>
  <si>
    <t>MIMS, LATOYA J</t>
  </si>
  <si>
    <t>6245731</t>
  </si>
  <si>
    <t>6251960</t>
  </si>
  <si>
    <t>6251963</t>
  </si>
  <si>
    <t>6243273</t>
  </si>
  <si>
    <t>6231881</t>
  </si>
  <si>
    <t>BUCHANAN, DORTHY</t>
  </si>
  <si>
    <t>6247602</t>
  </si>
  <si>
    <t>COMBS, DELORIS</t>
  </si>
  <si>
    <t>6251381</t>
  </si>
  <si>
    <t>SANDERS***, MARVIN E</t>
  </si>
  <si>
    <t>6245183</t>
  </si>
  <si>
    <t>6249605</t>
  </si>
  <si>
    <t>PINSON***, BRANDI</t>
  </si>
  <si>
    <t>6240985</t>
  </si>
  <si>
    <t>MOMETASONE FUROATE 50 MCG S</t>
  </si>
  <si>
    <t>60505083001</t>
  </si>
  <si>
    <t>6243401</t>
  </si>
  <si>
    <t>*MEMANTINE HCL 5 MG TABLET</t>
  </si>
  <si>
    <t>55111059660</t>
  </si>
  <si>
    <t>6245657</t>
  </si>
  <si>
    <t>JONES, KALILAH</t>
  </si>
  <si>
    <t>6229990</t>
  </si>
  <si>
    <t>6245628</t>
  </si>
  <si>
    <t>JOHNSON***, MITCHELL</t>
  </si>
  <si>
    <t>6247793</t>
  </si>
  <si>
    <t>CETIRIZINE HCL 5 MG TABLET</t>
  </si>
  <si>
    <t>378363501</t>
  </si>
  <si>
    <t>WOODS***, RHONDA E</t>
  </si>
  <si>
    <t>6247837</t>
  </si>
  <si>
    <t>6247836</t>
  </si>
  <si>
    <t>6251805</t>
  </si>
  <si>
    <t>6251803</t>
  </si>
  <si>
    <t>4010881</t>
  </si>
  <si>
    <t>STONE, BRIAN</t>
  </si>
  <si>
    <t>6233715</t>
  </si>
  <si>
    <t>STEWART***, ELAINE</t>
  </si>
  <si>
    <t>6243999</t>
  </si>
  <si>
    <t>6239366</t>
  </si>
  <si>
    <t>RODGERS***, REGINALD E</t>
  </si>
  <si>
    <t>6239367</t>
  </si>
  <si>
    <t>6246755</t>
  </si>
  <si>
    <t>6246830</t>
  </si>
  <si>
    <t>ALEXANDER**, ANTHONY</t>
  </si>
  <si>
    <t>6246831</t>
  </si>
  <si>
    <t>6248787</t>
  </si>
  <si>
    <t>NORIEGA**, ROMANO</t>
  </si>
  <si>
    <t>6248784</t>
  </si>
  <si>
    <t>6248788</t>
  </si>
  <si>
    <t>6248786</t>
  </si>
  <si>
    <t>6250210</t>
  </si>
  <si>
    <t>LEVOTHYROXINE 150 MCG TABLE</t>
  </si>
  <si>
    <t>16729045515</t>
  </si>
  <si>
    <t>HARRIS, TASHARA</t>
  </si>
  <si>
    <t>6250211</t>
  </si>
  <si>
    <t>6250212</t>
  </si>
  <si>
    <t>6250110</t>
  </si>
  <si>
    <t>6240371</t>
  </si>
  <si>
    <t>TRINTELLIX 20 MG TABLET</t>
  </si>
  <si>
    <t>64764075030</t>
  </si>
  <si>
    <t>6229483</t>
  </si>
  <si>
    <t>LAWRENCE**, GLORIA L</t>
  </si>
  <si>
    <t>6229478</t>
  </si>
  <si>
    <t>6250561</t>
  </si>
  <si>
    <t>MADDOX***, BEULAH M</t>
  </si>
  <si>
    <t>6250560</t>
  </si>
  <si>
    <t>6228374</t>
  </si>
  <si>
    <t>WILLIAMS, LESLIE L</t>
  </si>
  <si>
    <t>6228373</t>
  </si>
  <si>
    <t>4010882</t>
  </si>
  <si>
    <t>6251973</t>
  </si>
  <si>
    <t>6251976</t>
  </si>
  <si>
    <t>6251977</t>
  </si>
  <si>
    <t>13668033005</t>
  </si>
  <si>
    <t>6251978</t>
  </si>
  <si>
    <t>DOXEPIN 25 MG CAPSULE</t>
  </si>
  <si>
    <t>378312501</t>
  </si>
  <si>
    <t>6246053</t>
  </si>
  <si>
    <t>ESTARYLLA 0.25-0.035 MG TAB</t>
  </si>
  <si>
    <t>70700011985</t>
  </si>
  <si>
    <t>MEZQUITE, ROCIO</t>
  </si>
  <si>
    <t>6251980</t>
  </si>
  <si>
    <t>HAMLETT**, DEKYRIE</t>
  </si>
  <si>
    <t>6251981</t>
  </si>
  <si>
    <t>IRBESARTAN-HCTZ 300-12.5 MG</t>
  </si>
  <si>
    <t>33342005810</t>
  </si>
  <si>
    <t>MAY***, MICHAEL A</t>
  </si>
  <si>
    <t>6251982</t>
  </si>
  <si>
    <t>6251983</t>
  </si>
  <si>
    <t>6230841</t>
  </si>
  <si>
    <t>GLIPIZIDE ER 5 MG TABLET</t>
  </si>
  <si>
    <t>64980028001</t>
  </si>
  <si>
    <t>6230839</t>
  </si>
  <si>
    <t>6230840</t>
  </si>
  <si>
    <t>6251986</t>
  </si>
  <si>
    <t>DURHAM, ZANERIYA</t>
  </si>
  <si>
    <t>6251987</t>
  </si>
  <si>
    <t>QUARTERMAN**, GLORIA R</t>
  </si>
  <si>
    <t>6251988</t>
  </si>
  <si>
    <t>6251989</t>
  </si>
  <si>
    <t>6251990</t>
  </si>
  <si>
    <t>6251992</t>
  </si>
  <si>
    <t>TROSPIUM CHLORIDE 20 MG TAB</t>
  </si>
  <si>
    <t>69097091203</t>
  </si>
  <si>
    <t>MURRAY, VELMA*** J</t>
  </si>
  <si>
    <t>6251993</t>
  </si>
  <si>
    <t>6245896</t>
  </si>
  <si>
    <t>*VALSARTAN 160 MG TABLET</t>
  </si>
  <si>
    <t>Shah, Bimal</t>
  </si>
  <si>
    <t>1043319890</t>
  </si>
  <si>
    <t>820 St Sebastian Way</t>
  </si>
  <si>
    <t>6250117</t>
  </si>
  <si>
    <t>SMITH, CYNTHIA V</t>
  </si>
  <si>
    <t>6250118</t>
  </si>
  <si>
    <t>6250085</t>
  </si>
  <si>
    <t>QUETIAPINE FUMARATE 50 MG T</t>
  </si>
  <si>
    <t>65862049001</t>
  </si>
  <si>
    <t>6237266</t>
  </si>
  <si>
    <t>6251994</t>
  </si>
  <si>
    <t>DOXAZOSIN MESYLATE 1 MG TAB</t>
  </si>
  <si>
    <t>16729021101</t>
  </si>
  <si>
    <t>6251995</t>
  </si>
  <si>
    <t>ELIQUIS 2.5 MG TABLET</t>
  </si>
  <si>
    <t>6251996</t>
  </si>
  <si>
    <t>6251997</t>
  </si>
  <si>
    <t>LUMIGAN 0.01% EYE DROPS</t>
  </si>
  <si>
    <t>23320503</t>
  </si>
  <si>
    <t>6251998</t>
  </si>
  <si>
    <t>6251999</t>
  </si>
  <si>
    <t>6252000</t>
  </si>
  <si>
    <t>6252001</t>
  </si>
  <si>
    <t>MARION, LEVEITICUS M</t>
  </si>
  <si>
    <t>6252002</t>
  </si>
  <si>
    <t>TRESIBA FLEXTOUCH 100 UNIT/</t>
  </si>
  <si>
    <t>169266015</t>
  </si>
  <si>
    <t>GRIFFIN ****, LINDA F</t>
  </si>
  <si>
    <t>6247781</t>
  </si>
  <si>
    <t>NEWMAN, ROBIN S</t>
  </si>
  <si>
    <t>6247782</t>
  </si>
  <si>
    <t>6251924</t>
  </si>
  <si>
    <t>BULLOCK, CAMILLE</t>
  </si>
  <si>
    <t>2003366</t>
  </si>
  <si>
    <t>DEXTROAMP-AMPHETAMIN 10 MG</t>
  </si>
  <si>
    <t>555097202</t>
  </si>
  <si>
    <t>ERTLE, VALERIE</t>
  </si>
  <si>
    <t>1245619592</t>
  </si>
  <si>
    <t>RILEY, JOSEPH D</t>
  </si>
  <si>
    <t>6252003</t>
  </si>
  <si>
    <t>2003368</t>
  </si>
  <si>
    <t>DEXMETHYLPHENIDATE ER 5 MG</t>
  </si>
  <si>
    <t>115991801</t>
  </si>
  <si>
    <t>DYKES, RONNIE E</t>
  </si>
  <si>
    <t>6252006</t>
  </si>
  <si>
    <t>6252007</t>
  </si>
  <si>
    <t>CLONIDINE HCL 0.1 MG TABLET</t>
  </si>
  <si>
    <t>228212750</t>
  </si>
  <si>
    <t>6252009</t>
  </si>
  <si>
    <t>ROBERSON, TALAYAH</t>
  </si>
  <si>
    <t>6252011</t>
  </si>
  <si>
    <t>IBUPROFEN 100 MG/5 ML SUSP</t>
  </si>
  <si>
    <t>59651003212</t>
  </si>
  <si>
    <t>6237785</t>
  </si>
  <si>
    <t>WARNER, WILLIE MAE</t>
  </si>
  <si>
    <t>6237786</t>
  </si>
  <si>
    <t>6246169</t>
  </si>
  <si>
    <t>6251878</t>
  </si>
  <si>
    <t>ADVAIR 500-50 DISKUS</t>
  </si>
  <si>
    <t>173069700</t>
  </si>
  <si>
    <t>COLEMAN, ARRICK</t>
  </si>
  <si>
    <t>6251877</t>
  </si>
  <si>
    <t>6251876</t>
  </si>
  <si>
    <t>6251873</t>
  </si>
  <si>
    <t>6251872</t>
  </si>
  <si>
    <t>BD LUER-LOK SYR 3 ML 25GX5/</t>
  </si>
  <si>
    <t>8290309570</t>
  </si>
  <si>
    <t>6251871</t>
  </si>
  <si>
    <t>6251874</t>
  </si>
  <si>
    <t>6252012</t>
  </si>
  <si>
    <t>*AMLODIPINE BESYLATE 5 MG T</t>
  </si>
  <si>
    <t>67877019890</t>
  </si>
  <si>
    <t>6252013</t>
  </si>
  <si>
    <t>METOPROLOL TARTRATE 100 MG</t>
  </si>
  <si>
    <t>378004710</t>
  </si>
  <si>
    <t>WEATHERSBY***, CORNELL R</t>
  </si>
  <si>
    <t>6252014</t>
  </si>
  <si>
    <t>6252016</t>
  </si>
  <si>
    <t>GAUTA, CZEDRICK</t>
  </si>
  <si>
    <t>6252017</t>
  </si>
  <si>
    <t>*LATANOPROST 0.005% EYE DRO</t>
  </si>
  <si>
    <t>SMITH, RYAN</t>
  </si>
  <si>
    <t>1003017468</t>
  </si>
  <si>
    <t>1330 INTERSTATE PARKWAY</t>
  </si>
  <si>
    <t>6252018</t>
  </si>
  <si>
    <t>*BUPROPION HCL XL 300 MG TA</t>
  </si>
  <si>
    <t>68180032009</t>
  </si>
  <si>
    <t>Fomunung, Grace</t>
  </si>
  <si>
    <t>1679028575</t>
  </si>
  <si>
    <t>3206 Thimbleberry Trail</t>
  </si>
  <si>
    <t>CAMACHO, JOSE</t>
  </si>
  <si>
    <t>6252020</t>
  </si>
  <si>
    <t>*NALTREXONE 50 MG TABLET</t>
  </si>
  <si>
    <t>47335032683</t>
  </si>
  <si>
    <t>6244244</t>
  </si>
  <si>
    <t>RICHMOND, CARLA</t>
  </si>
  <si>
    <t>6242069</t>
  </si>
  <si>
    <t>6242070</t>
  </si>
  <si>
    <t>6242071</t>
  </si>
  <si>
    <t>TRIUMEQ 600-50-300 MG TABLE</t>
  </si>
  <si>
    <t>49702023113</t>
  </si>
  <si>
    <t>6252021</t>
  </si>
  <si>
    <t>6252022</t>
  </si>
  <si>
    <t>6245184</t>
  </si>
  <si>
    <t>6243484</t>
  </si>
  <si>
    <t>IRBESARTAN-HCTZ 150-12.5 MG</t>
  </si>
  <si>
    <t>43547033009</t>
  </si>
  <si>
    <t>6247357</t>
  </si>
  <si>
    <t>6252025</t>
  </si>
  <si>
    <t>6247356</t>
  </si>
  <si>
    <t>FENOFIBRATE 48 MG TABLET</t>
  </si>
  <si>
    <t>69097045905</t>
  </si>
  <si>
    <t>6252027</t>
  </si>
  <si>
    <t>6252028</t>
  </si>
  <si>
    <t>TRULICITY 1.5 MG/0.5 ML PEN</t>
  </si>
  <si>
    <t>2143480</t>
  </si>
  <si>
    <t>6251304</t>
  </si>
  <si>
    <t>6251303</t>
  </si>
  <si>
    <t>6251917</t>
  </si>
  <si>
    <t>SPRADLEY, LAMESHER G</t>
  </si>
  <si>
    <t>6251809</t>
  </si>
  <si>
    <t>6251052</t>
  </si>
  <si>
    <t>HYDROCORTISONE 1% CREAM</t>
  </si>
  <si>
    <t>45802043803</t>
  </si>
  <si>
    <t>HAROLD, AREONNA</t>
  </si>
  <si>
    <t>6251813</t>
  </si>
  <si>
    <t>2003367</t>
  </si>
  <si>
    <t>DEXTROAMP-AMPHET ER 30 MG C</t>
  </si>
  <si>
    <t>527079537</t>
  </si>
  <si>
    <t>6245446</t>
  </si>
  <si>
    <t>6241383</t>
  </si>
  <si>
    <t>6241939</t>
  </si>
  <si>
    <t>OXYBUTYNIN 5 MG TABLET</t>
  </si>
  <si>
    <t>832003850</t>
  </si>
  <si>
    <t>6252029</t>
  </si>
  <si>
    <t>FOSTER****, CYNTHIA</t>
  </si>
  <si>
    <t>6252030</t>
  </si>
  <si>
    <t>ALLEN***, RICHARD</t>
  </si>
  <si>
    <t>6252031</t>
  </si>
  <si>
    <t>6247741</t>
  </si>
  <si>
    <t>6235210</t>
  </si>
  <si>
    <t>BUPROPION HCL SR 200 MG TAB</t>
  </si>
  <si>
    <t>591354260</t>
  </si>
  <si>
    <t>6239982</t>
  </si>
  <si>
    <t>ROYAL***, FERNANDEZ</t>
  </si>
  <si>
    <t>6239983</t>
  </si>
  <si>
    <t>6239980</t>
  </si>
  <si>
    <t>6239981</t>
  </si>
  <si>
    <t>BENAZEPRIL-HCTZ 20-25 MG TA</t>
  </si>
  <si>
    <t>62559041701</t>
  </si>
  <si>
    <t>6233158</t>
  </si>
  <si>
    <t>COLCHICINE 0.6 MG TABLET</t>
  </si>
  <si>
    <t>67877058901</t>
  </si>
  <si>
    <t>6233156</t>
  </si>
  <si>
    <t>6252039</t>
  </si>
  <si>
    <t>6252019</t>
  </si>
  <si>
    <t>*BUPROPION HCL SR 150 MG TA</t>
  </si>
  <si>
    <t>591354125</t>
  </si>
  <si>
    <t>6245958</t>
  </si>
  <si>
    <t>NORIEGA, EDITH</t>
  </si>
  <si>
    <t>6249981</t>
  </si>
  <si>
    <t>6239250</t>
  </si>
  <si>
    <t>6239251</t>
  </si>
  <si>
    <t>6239252</t>
  </si>
  <si>
    <t>6252041</t>
  </si>
  <si>
    <t>MAYS, LASHAY</t>
  </si>
  <si>
    <t>6246903</t>
  </si>
  <si>
    <t>WALKER, MARY E</t>
  </si>
  <si>
    <t>6239352</t>
  </si>
  <si>
    <t>METFORMIN HCL 850 MG TABLET</t>
  </si>
  <si>
    <t>67877056205</t>
  </si>
  <si>
    <t>6252043</t>
  </si>
  <si>
    <t>6252044</t>
  </si>
  <si>
    <t>6252032</t>
  </si>
  <si>
    <t>6242927</t>
  </si>
  <si>
    <t>COOK, DERECK B</t>
  </si>
  <si>
    <t>6230481</t>
  </si>
  <si>
    <t>ORTALAZA, ABIGAIL</t>
  </si>
  <si>
    <t>6230484</t>
  </si>
  <si>
    <t>6252045</t>
  </si>
  <si>
    <t>MARSHALL, KATELIN</t>
  </si>
  <si>
    <t>6252046</t>
  </si>
  <si>
    <t>6252051</t>
  </si>
  <si>
    <t>6252052</t>
  </si>
  <si>
    <t>6252053</t>
  </si>
  <si>
    <t>6252054</t>
  </si>
  <si>
    <t>KADO, JANICE P</t>
  </si>
  <si>
    <t>4010884</t>
  </si>
  <si>
    <t>6252055</t>
  </si>
  <si>
    <t>*FLUOXETINE HCL 60 MG TABLE</t>
  </si>
  <si>
    <t>43598063230</t>
  </si>
  <si>
    <t>6252056</t>
  </si>
  <si>
    <t>LOWE, DENISE</t>
  </si>
  <si>
    <t>6252057</t>
  </si>
  <si>
    <t>6252058</t>
  </si>
  <si>
    <t>MYERS**, SANDRA</t>
  </si>
  <si>
    <t>6252059</t>
  </si>
  <si>
    <t>ROBINSON, TRACY</t>
  </si>
  <si>
    <t>6252060</t>
  </si>
  <si>
    <t>6252061</t>
  </si>
  <si>
    <t>6252062</t>
  </si>
  <si>
    <t>6252063</t>
  </si>
  <si>
    <t>6252064</t>
  </si>
  <si>
    <t>SWEAT****, MAMIE</t>
  </si>
  <si>
    <t>6252072</t>
  </si>
  <si>
    <t>UNIFINE PENTIPS  4MM 32G</t>
  </si>
  <si>
    <t>8470354001</t>
  </si>
  <si>
    <t>OBANNER, ATTONDRA</t>
  </si>
  <si>
    <t>6252073</t>
  </si>
  <si>
    <t>DELCAMBRE, ALICE R</t>
  </si>
  <si>
    <t>6252074</t>
  </si>
  <si>
    <t>4010885</t>
  </si>
  <si>
    <t>6252075</t>
  </si>
  <si>
    <t>HACKER***, BETTY L</t>
  </si>
  <si>
    <t>6241477</t>
  </si>
  <si>
    <t>6234188</t>
  </si>
  <si>
    <t>6234192</t>
  </si>
  <si>
    <t>6237563</t>
  </si>
  <si>
    <t>6240525</t>
  </si>
  <si>
    <t>CAIN, BETTY A</t>
  </si>
  <si>
    <t>6241349</t>
  </si>
  <si>
    <t>6241457</t>
  </si>
  <si>
    <t>68180097109</t>
  </si>
  <si>
    <t>6243178</t>
  </si>
  <si>
    <t>WALTON, WILLIE L</t>
  </si>
  <si>
    <t>6243671</t>
  </si>
  <si>
    <t>6243800</t>
  </si>
  <si>
    <t>6245449</t>
  </si>
  <si>
    <t>6246234</t>
  </si>
  <si>
    <t>6246239</t>
  </si>
  <si>
    <t>6246241</t>
  </si>
  <si>
    <t>6246906</t>
  </si>
  <si>
    <t>STEPHENS***, SEQUOIA</t>
  </si>
  <si>
    <t>6246920</t>
  </si>
  <si>
    <t>HOLLOMAN***, MONICA R</t>
  </si>
  <si>
    <t>6246928</t>
  </si>
  <si>
    <t>LEVOTHYROXINE 112 MCG TABLE</t>
  </si>
  <si>
    <t>68180097001</t>
  </si>
  <si>
    <t>HESTER, DEBORAH A</t>
  </si>
  <si>
    <t>6246931</t>
  </si>
  <si>
    <t>6246932</t>
  </si>
  <si>
    <t>6246934</t>
  </si>
  <si>
    <t>6248693</t>
  </si>
  <si>
    <t>6250402</t>
  </si>
  <si>
    <t>57664050658</t>
  </si>
  <si>
    <t>ELLIOTT, ROBERT</t>
  </si>
  <si>
    <t>6250448</t>
  </si>
  <si>
    <t>6247425</t>
  </si>
  <si>
    <t>LOVE, DEVIN</t>
  </si>
  <si>
    <t>6247420</t>
  </si>
  <si>
    <t>6247421</t>
  </si>
  <si>
    <t>6248141</t>
  </si>
  <si>
    <t>STOKES, ERIKA N</t>
  </si>
  <si>
    <t>6243166</t>
  </si>
  <si>
    <t>6229030</t>
  </si>
  <si>
    <t>6229031</t>
  </si>
  <si>
    <t>6229027</t>
  </si>
  <si>
    <t>2003361</t>
  </si>
  <si>
    <t>METHYLPHENIDATE ER(CD) 10MG</t>
  </si>
  <si>
    <t>406181001</t>
  </si>
  <si>
    <t>THRASHER, ADAM</t>
  </si>
  <si>
    <t>6245354</t>
  </si>
  <si>
    <t>6241392</t>
  </si>
  <si>
    <t>SPAIN, KIMBERLY P</t>
  </si>
  <si>
    <t>6241391</t>
  </si>
  <si>
    <t>6252077</t>
  </si>
  <si>
    <t>6252078</t>
  </si>
  <si>
    <t>6241026</t>
  </si>
  <si>
    <t>6244522</t>
  </si>
  <si>
    <t>WELCH, WILLIE</t>
  </si>
  <si>
    <t>6241312</t>
  </si>
  <si>
    <t>6245054</t>
  </si>
  <si>
    <t>DANIEL, ALEXANDER</t>
  </si>
  <si>
    <t>1093243826</t>
  </si>
  <si>
    <t>905 STEVENS CREEK RD</t>
  </si>
  <si>
    <t>MILLIGAN, CARMEN L</t>
  </si>
  <si>
    <t>6245819</t>
  </si>
  <si>
    <t>JOHNSON, NATHANIEL</t>
  </si>
  <si>
    <t>6245820</t>
  </si>
  <si>
    <t>6247276</t>
  </si>
  <si>
    <t>6248137</t>
  </si>
  <si>
    <t>HOUSTON***, ANGELA</t>
  </si>
  <si>
    <t>6247901</t>
  </si>
  <si>
    <t>6247889</t>
  </si>
  <si>
    <t>6239495</t>
  </si>
  <si>
    <t>*BUMETANIDE 2 MG TABLET</t>
  </si>
  <si>
    <t>185013001</t>
  </si>
  <si>
    <t>6236366</t>
  </si>
  <si>
    <t>6246862</t>
  </si>
  <si>
    <t>PASCHAL***, RUBY</t>
  </si>
  <si>
    <t>6245854</t>
  </si>
  <si>
    <t>HERRINGTON, ROOSEVELT</t>
  </si>
  <si>
    <t>6245856</t>
  </si>
  <si>
    <t>6252079</t>
  </si>
  <si>
    <t>6229101</t>
  </si>
  <si>
    <t>TOPIRAMATE 50 MG TABLET</t>
  </si>
  <si>
    <t>68382013914</t>
  </si>
  <si>
    <t>6252081</t>
  </si>
  <si>
    <t>6252082</t>
  </si>
  <si>
    <t>6252083</t>
  </si>
  <si>
    <t>6252085</t>
  </si>
  <si>
    <t>OXYBUTYNIN CL ER 5 MG TABLE</t>
  </si>
  <si>
    <t>65162037110</t>
  </si>
  <si>
    <t>6242229</t>
  </si>
  <si>
    <t>DICLOFENAC SOD DR EC 50 MG</t>
  </si>
  <si>
    <t>228255006</t>
  </si>
  <si>
    <t>FRAZIER-HENLEY**, BRENDA</t>
  </si>
  <si>
    <t>6229009</t>
  </si>
  <si>
    <t>6252086</t>
  </si>
  <si>
    <t>LOVETT, JORDAN</t>
  </si>
  <si>
    <t>6252087</t>
  </si>
  <si>
    <t>6252088</t>
  </si>
  <si>
    <t>6252089</t>
  </si>
  <si>
    <t>FLUTICASONE-SALMETEROL 500-</t>
  </si>
  <si>
    <t>66993058697</t>
  </si>
  <si>
    <t>6252090</t>
  </si>
  <si>
    <t>6248031</t>
  </si>
  <si>
    <t>6252094</t>
  </si>
  <si>
    <t>ANDERSON, JONATHAN</t>
  </si>
  <si>
    <t>6252098</t>
  </si>
  <si>
    <t>6252110</t>
  </si>
  <si>
    <t>SCOTT, DESTINY</t>
  </si>
  <si>
    <t>6252113</t>
  </si>
  <si>
    <t>6246102</t>
  </si>
  <si>
    <t>KITCHINGS, VERZELL</t>
  </si>
  <si>
    <t>6252115</t>
  </si>
  <si>
    <t>HOUSTON, GEORGETTA</t>
  </si>
  <si>
    <t>6252116</t>
  </si>
  <si>
    <t>6244000</t>
  </si>
  <si>
    <t>TRUEPLUS ULTRA THIN 30G LAN</t>
  </si>
  <si>
    <t>56151014401</t>
  </si>
  <si>
    <t>6252117</t>
  </si>
  <si>
    <t>MCGHEE, ANORA</t>
  </si>
  <si>
    <t>6233914</t>
  </si>
  <si>
    <t>6245822</t>
  </si>
  <si>
    <t>BELL, AVASTEIN C</t>
  </si>
  <si>
    <t>6245721</t>
  </si>
  <si>
    <t>6252119</t>
  </si>
  <si>
    <t>6241380</t>
  </si>
  <si>
    <t>6237596</t>
  </si>
  <si>
    <t>STANLEY, TERRY</t>
  </si>
  <si>
    <t>6237595</t>
  </si>
  <si>
    <t>6237594</t>
  </si>
  <si>
    <t>6237592</t>
  </si>
  <si>
    <t>6237593</t>
  </si>
  <si>
    <t>6244095</t>
  </si>
  <si>
    <t>BARGERON, MICHAEL</t>
  </si>
  <si>
    <t>6244094</t>
  </si>
  <si>
    <t>6244093</t>
  </si>
  <si>
    <t>6245180</t>
  </si>
  <si>
    <t>6252120</t>
  </si>
  <si>
    <t>6252123</t>
  </si>
  <si>
    <t>MCCORKLE SHAW, NESIREE Z</t>
  </si>
  <si>
    <t>6252133</t>
  </si>
  <si>
    <t>Singh, Dilip</t>
  </si>
  <si>
    <t>1265886287</t>
  </si>
  <si>
    <t>1447 HARPER ST FL 4</t>
  </si>
  <si>
    <t>JOHNSON, JAMES</t>
  </si>
  <si>
    <t>6252135</t>
  </si>
  <si>
    <t>6247062</t>
  </si>
  <si>
    <t>6248511</t>
  </si>
  <si>
    <t>6248456</t>
  </si>
  <si>
    <t>CARR, GERALD L</t>
  </si>
  <si>
    <t>6252136</t>
  </si>
  <si>
    <t>TRADJENTA 5 MG TABLET</t>
  </si>
  <si>
    <t>597014090</t>
  </si>
  <si>
    <t>6245719</t>
  </si>
  <si>
    <t>6246622</t>
  </si>
  <si>
    <t>6252137</t>
  </si>
  <si>
    <t>DAWSON, DIAMOND</t>
  </si>
  <si>
    <t>6252138</t>
  </si>
  <si>
    <t>NAPROXEN SODIUM 550 MG TAB</t>
  </si>
  <si>
    <t>68462017901</t>
  </si>
  <si>
    <t>6252139</t>
  </si>
  <si>
    <t>RIOS, JOSHUA</t>
  </si>
  <si>
    <t>6252140</t>
  </si>
  <si>
    <t>RIOS MOSS, KATHERINE</t>
  </si>
  <si>
    <t>6252141</t>
  </si>
  <si>
    <t>6242443</t>
  </si>
  <si>
    <t>6236209</t>
  </si>
  <si>
    <t>6236208</t>
  </si>
  <si>
    <t>6242343</t>
  </si>
  <si>
    <t>ALJRAOUDI, WAEL</t>
  </si>
  <si>
    <t>1033312129</t>
  </si>
  <si>
    <t>9500 EUCLID AVE</t>
  </si>
  <si>
    <t>6248485</t>
  </si>
  <si>
    <t>6252145</t>
  </si>
  <si>
    <t>6243223</t>
  </si>
  <si>
    <t>MIRTAZAPINE 45 MG TABLET</t>
  </si>
  <si>
    <t>57237001030</t>
  </si>
  <si>
    <t>HAYNES, SHIRLEY D</t>
  </si>
  <si>
    <t>6252147</t>
  </si>
  <si>
    <t>HANDY, KAREN A</t>
  </si>
  <si>
    <t>6252149</t>
  </si>
  <si>
    <t>FOLIC ACID 1 MG TABLET</t>
  </si>
  <si>
    <t>11534016501</t>
  </si>
  <si>
    <t>6252152</t>
  </si>
  <si>
    <t>6240636</t>
  </si>
  <si>
    <t>6233634</t>
  </si>
  <si>
    <t>6252154</t>
  </si>
  <si>
    <t>6246559</t>
  </si>
  <si>
    <t>MITCHELL, DEVRON</t>
  </si>
  <si>
    <t>6246560</t>
  </si>
  <si>
    <t>6235375</t>
  </si>
  <si>
    <t>MORGAN, ROXROY</t>
  </si>
  <si>
    <t>6252157</t>
  </si>
  <si>
    <t>SINGLETON, SHARON Y</t>
  </si>
  <si>
    <t>6244700</t>
  </si>
  <si>
    <t>SIMMONS**, COLORESSA</t>
  </si>
  <si>
    <t>6249540</t>
  </si>
  <si>
    <t>6252158</t>
  </si>
  <si>
    <t>6252159</t>
  </si>
  <si>
    <t>6252160</t>
  </si>
  <si>
    <t>6252164</t>
  </si>
  <si>
    <t>6252165</t>
  </si>
  <si>
    <t>6252167</t>
  </si>
  <si>
    <t>RIOS MOSS***, KAYLANIE</t>
  </si>
  <si>
    <t>6235488</t>
  </si>
  <si>
    <t>6252168</t>
  </si>
  <si>
    <t>DOXAZOSIN MESYLATE 4 MG TAB</t>
  </si>
  <si>
    <t>60505009500</t>
  </si>
  <si>
    <t>LOVETT, LEONARD</t>
  </si>
  <si>
    <t>6252169</t>
  </si>
  <si>
    <t>6252170</t>
  </si>
  <si>
    <t>4010886</t>
  </si>
  <si>
    <t>GANDY, MONIQUA N</t>
  </si>
  <si>
    <t>6252173</t>
  </si>
  <si>
    <t>6252175</t>
  </si>
  <si>
    <t>6252177</t>
  </si>
  <si>
    <t>NEOMYCIN-POLYMYXIN-HC EAR S</t>
  </si>
  <si>
    <t>24208063110</t>
  </si>
  <si>
    <t>6252179</t>
  </si>
  <si>
    <t>6233178</t>
  </si>
  <si>
    <t>HEATH, QUINTON S</t>
  </si>
  <si>
    <t>6250175</t>
  </si>
  <si>
    <t>JENKINS, DOROTHY J</t>
  </si>
  <si>
    <t>6250176</t>
  </si>
  <si>
    <t>6250178</t>
  </si>
  <si>
    <t>6250179</t>
  </si>
  <si>
    <t>6237479</t>
  </si>
  <si>
    <t>6240032</t>
  </si>
  <si>
    <t>6240035</t>
  </si>
  <si>
    <t>6252180</t>
  </si>
  <si>
    <t>ALCOHOL 70% SWABS</t>
  </si>
  <si>
    <t>70000011201</t>
  </si>
  <si>
    <t>6252155</t>
  </si>
  <si>
    <t>6252153</t>
  </si>
  <si>
    <t>NEBIVOLOL 10 MG TABLET</t>
  </si>
  <si>
    <t>59651013930</t>
  </si>
  <si>
    <t>6252181</t>
  </si>
  <si>
    <t>6252146</t>
  </si>
  <si>
    <t>6252148</t>
  </si>
  <si>
    <t>6232508</t>
  </si>
  <si>
    <t>6252183</t>
  </si>
  <si>
    <t>6252184</t>
  </si>
  <si>
    <t>6252185</t>
  </si>
  <si>
    <t>SMITH JR., RICHARD E</t>
  </si>
  <si>
    <t>6252186</t>
  </si>
  <si>
    <t>6252187</t>
  </si>
  <si>
    <t>6252189</t>
  </si>
  <si>
    <t>6252193</t>
  </si>
  <si>
    <t>6252194</t>
  </si>
  <si>
    <t>6252195</t>
  </si>
  <si>
    <t>MAJOR, ASHLEY N</t>
  </si>
  <si>
    <t>6251041</t>
  </si>
  <si>
    <t>*FERROUS SULFATE 325 MG TAB</t>
  </si>
  <si>
    <t>536100901</t>
  </si>
  <si>
    <t>Bloodworth, James</t>
  </si>
  <si>
    <t>1730164781</t>
  </si>
  <si>
    <t>1025 Verdae Blvd.</t>
  </si>
  <si>
    <t>CLARK, JENNIFER B</t>
  </si>
  <si>
    <t>6252199</t>
  </si>
  <si>
    <t>DOUSE, ROBERT A</t>
  </si>
  <si>
    <t>6252200</t>
  </si>
  <si>
    <t>PALAZZO, ANTHONY</t>
  </si>
  <si>
    <t>1285648600</t>
  </si>
  <si>
    <t>3650 DEWEY GRAY CIRCLE</t>
  </si>
  <si>
    <t>CHEATHAM, KADARIUS</t>
  </si>
  <si>
    <t>6246198</t>
  </si>
  <si>
    <t>HALEY, KELVIN</t>
  </si>
  <si>
    <t>6246202</t>
  </si>
  <si>
    <t>6246197</t>
  </si>
  <si>
    <t>6246201</t>
  </si>
  <si>
    <t>6249767</t>
  </si>
  <si>
    <t>6228761</t>
  </si>
  <si>
    <t>6228764</t>
  </si>
  <si>
    <t>6239085</t>
  </si>
  <si>
    <t>DORSEY, WILLIE</t>
  </si>
  <si>
    <t>6239402</t>
  </si>
  <si>
    <t>6240415</t>
  </si>
  <si>
    <t>HAGINS***, SHIKILLA L</t>
  </si>
  <si>
    <t>6240622</t>
  </si>
  <si>
    <t>WALKER***, PEARLIE O</t>
  </si>
  <si>
    <t>6240625</t>
  </si>
  <si>
    <t>6240627</t>
  </si>
  <si>
    <t>6246168</t>
  </si>
  <si>
    <t>*VENLAFAXINE HCL ER 75 MG C</t>
  </si>
  <si>
    <t>6250491</t>
  </si>
  <si>
    <t>6250683</t>
  </si>
  <si>
    <t>6250685</t>
  </si>
  <si>
    <t>TRULICITY 0.75 MG/0.5 ML PE</t>
  </si>
  <si>
    <t>2143380</t>
  </si>
  <si>
    <t>6244686</t>
  </si>
  <si>
    <t>6247737</t>
  </si>
  <si>
    <t>WRIGHT***, JULIA M</t>
  </si>
  <si>
    <t>6248350</t>
  </si>
  <si>
    <t>6248909</t>
  </si>
  <si>
    <t>BARBOZA***, JEAN</t>
  </si>
  <si>
    <t>6231646</t>
  </si>
  <si>
    <t>6240666</t>
  </si>
  <si>
    <t>REEVES***, CARMELLIA L</t>
  </si>
  <si>
    <t>6240721</t>
  </si>
  <si>
    <t>6240725</t>
  </si>
  <si>
    <t>6241010</t>
  </si>
  <si>
    <t>6241011</t>
  </si>
  <si>
    <t>LISINOPRIL 5 MG TABLET</t>
  </si>
  <si>
    <t>68180051303</t>
  </si>
  <si>
    <t>6241015</t>
  </si>
  <si>
    <t>6245937</t>
  </si>
  <si>
    <t>6246665</t>
  </si>
  <si>
    <t>HARRIS, ELMER D</t>
  </si>
  <si>
    <t>6246930</t>
  </si>
  <si>
    <t>6248566</t>
  </si>
  <si>
    <t>PHENYTOIN SOD EXT 100 MG CA</t>
  </si>
  <si>
    <t>65862069201</t>
  </si>
  <si>
    <t>CHANCE, SHARON</t>
  </si>
  <si>
    <t>6248753</t>
  </si>
  <si>
    <t>6250580</t>
  </si>
  <si>
    <t>WILLIAMS***, JOHN L</t>
  </si>
  <si>
    <t>6250664</t>
  </si>
  <si>
    <t>6250667</t>
  </si>
  <si>
    <t>6245484</t>
  </si>
  <si>
    <t>6248043</t>
  </si>
  <si>
    <t>6248044</t>
  </si>
  <si>
    <t>527058601</t>
  </si>
  <si>
    <t>6252201</t>
  </si>
  <si>
    <t>Mcclard MD, Jessica</t>
  </si>
  <si>
    <t>1790277556</t>
  </si>
  <si>
    <t>AUCC Thomson Neurology</t>
  </si>
  <si>
    <t>LUNCEFORD***, CARL L</t>
  </si>
  <si>
    <t>6248286</t>
  </si>
  <si>
    <t>DUKES***, ARLENE</t>
  </si>
  <si>
    <t>6246009</t>
  </si>
  <si>
    <t>6246008</t>
  </si>
  <si>
    <t>6246007</t>
  </si>
  <si>
    <t>6246015</t>
  </si>
  <si>
    <t>CILOSTAZOL 100 MG TABLET</t>
  </si>
  <si>
    <t>60505252201</t>
  </si>
  <si>
    <t>BOSTIC, DOROTHY J</t>
  </si>
  <si>
    <t>6244213</t>
  </si>
  <si>
    <t>EADDY**, AMBER</t>
  </si>
  <si>
    <t>6244214</t>
  </si>
  <si>
    <t>6252015</t>
  </si>
  <si>
    <t>6252204</t>
  </si>
  <si>
    <t>6243048</t>
  </si>
  <si>
    <t>4010887</t>
  </si>
  <si>
    <t>SUBOXONE 12 MG-3 MG SL FILM</t>
  </si>
  <si>
    <t>12496121203</t>
  </si>
  <si>
    <t>6250014</t>
  </si>
  <si>
    <t>HARRIS, LUANNE</t>
  </si>
  <si>
    <t>6250015</t>
  </si>
  <si>
    <t>6250013</t>
  </si>
  <si>
    <t>6250054</t>
  </si>
  <si>
    <t>DUNTON***, LARNICE N</t>
  </si>
  <si>
    <t>6250081</t>
  </si>
  <si>
    <t>6250087</t>
  </si>
  <si>
    <t>6240447</t>
  </si>
  <si>
    <t>JARDIANCE 10 MG TABLET</t>
  </si>
  <si>
    <t>597015290</t>
  </si>
  <si>
    <t>LOCKHART, BOBBY R</t>
  </si>
  <si>
    <t>6252208</t>
  </si>
  <si>
    <t>TRUEDRAW LANCING DEVICE</t>
  </si>
  <si>
    <t>56151014201</t>
  </si>
  <si>
    <t>6246463</t>
  </si>
  <si>
    <t>WILLIAMS**, SHELLAN</t>
  </si>
  <si>
    <t>6248618</t>
  </si>
  <si>
    <t>6230813</t>
  </si>
  <si>
    <t>LYNCH, PATRICIA</t>
  </si>
  <si>
    <t>6252209</t>
  </si>
  <si>
    <t>BUPROPION HCL XL 300 MG TAB</t>
  </si>
  <si>
    <t>45963014230</t>
  </si>
  <si>
    <t>6252211</t>
  </si>
  <si>
    <t>6252215</t>
  </si>
  <si>
    <t>6245367</t>
  </si>
  <si>
    <t>WILLIAMS**, RALPH T</t>
  </si>
  <si>
    <t>6245366</t>
  </si>
  <si>
    <t>6245365</t>
  </si>
  <si>
    <t>6245364</t>
  </si>
  <si>
    <t>6252217</t>
  </si>
  <si>
    <t>4010852</t>
  </si>
  <si>
    <t>CLONAZEPAM 1 MG TABLET</t>
  </si>
  <si>
    <t>43547040710</t>
  </si>
  <si>
    <t>COOK***, TONYA A</t>
  </si>
  <si>
    <t>6248433</t>
  </si>
  <si>
    <t>6252218</t>
  </si>
  <si>
    <t>LOESTRIN 21 1.5-30 TABLET</t>
  </si>
  <si>
    <t>51285012797</t>
  </si>
  <si>
    <t>WIGGINS***, ATEAY</t>
  </si>
  <si>
    <t>4010888</t>
  </si>
  <si>
    <t>6252220</t>
  </si>
  <si>
    <t>6252221</t>
  </si>
  <si>
    <t>WILLIAMS, AARON</t>
  </si>
  <si>
    <t>6252222</t>
  </si>
  <si>
    <t>6252223</t>
  </si>
  <si>
    <t>6252224</t>
  </si>
  <si>
    <t>6252225</t>
  </si>
  <si>
    <t>6245929</t>
  </si>
  <si>
    <t>6239616</t>
  </si>
  <si>
    <t>6235772</t>
  </si>
  <si>
    <t>6236658</t>
  </si>
  <si>
    <t>6231680</t>
  </si>
  <si>
    <t>6240684</t>
  </si>
  <si>
    <t>SOLORIO BUCIO, PERLA</t>
  </si>
  <si>
    <t>6231329</t>
  </si>
  <si>
    <t>4010889</t>
  </si>
  <si>
    <t>*TRAMADOL HCL 50 MG TABLET</t>
  </si>
  <si>
    <t>57664037708</t>
  </si>
  <si>
    <t>BUSSEY, SCHVON</t>
  </si>
  <si>
    <t>1093139693</t>
  </si>
  <si>
    <t>229 GUCCI CIRCLE</t>
  </si>
  <si>
    <t>BUSSEY, BRIEN</t>
  </si>
  <si>
    <t>6252227</t>
  </si>
  <si>
    <t>CYANOCOBALAMIN 1,000 MCG/ML</t>
  </si>
  <si>
    <t>517003125</t>
  </si>
  <si>
    <t>NEWTON***, ANGELINA J</t>
  </si>
  <si>
    <t>6252228</t>
  </si>
  <si>
    <t>6244166</t>
  </si>
  <si>
    <t>BLYTHE, KESHIA N</t>
  </si>
  <si>
    <t>6227153</t>
  </si>
  <si>
    <t>6244726</t>
  </si>
  <si>
    <t>TAFFE**, OLIVE J</t>
  </si>
  <si>
    <t>6244725</t>
  </si>
  <si>
    <t>6237180</t>
  </si>
  <si>
    <t>6236168</t>
  </si>
  <si>
    <t>AMITRIPTYLINE HCL 75 MG TAB</t>
  </si>
  <si>
    <t>57664069288</t>
  </si>
  <si>
    <t>6236162</t>
  </si>
  <si>
    <t>PAROXETINE ER 12.5 MG TABLE</t>
  </si>
  <si>
    <t>62175047032</t>
  </si>
  <si>
    <t>6245318</t>
  </si>
  <si>
    <t>THOMPKINS, JANICE S</t>
  </si>
  <si>
    <t>6245317</t>
  </si>
  <si>
    <t>6245319</t>
  </si>
  <si>
    <t>6252230</t>
  </si>
  <si>
    <t>6252231</t>
  </si>
  <si>
    <t>6252233</t>
  </si>
  <si>
    <t>6252236</t>
  </si>
  <si>
    <t>6252237</t>
  </si>
  <si>
    <t>6252238</t>
  </si>
  <si>
    <t>6242278</t>
  </si>
  <si>
    <t>HARPER, WILLIAM E</t>
  </si>
  <si>
    <t>6244227</t>
  </si>
  <si>
    <t>FELODIPINE ER 10 MG TABLET</t>
  </si>
  <si>
    <t>13668013401</t>
  </si>
  <si>
    <t>MCFARLIN, RYOLLA R</t>
  </si>
  <si>
    <t>6252239</t>
  </si>
  <si>
    <t>FOSINOPRIL SODIUM 40 MG TAB</t>
  </si>
  <si>
    <t>69097085805</t>
  </si>
  <si>
    <t>6244403</t>
  </si>
  <si>
    <t>BUCIO GASPAR, JUANA</t>
  </si>
  <si>
    <t>6242636</t>
  </si>
  <si>
    <t>STURGIS***, DONNA W</t>
  </si>
  <si>
    <t>6248336</t>
  </si>
  <si>
    <t>6248335</t>
  </si>
  <si>
    <t>HUMIRA PEN 40 MG/0.8 ML</t>
  </si>
  <si>
    <t>74433902</t>
  </si>
  <si>
    <t>6252241</t>
  </si>
  <si>
    <t>UPTON, ZAL-AJAH</t>
  </si>
  <si>
    <t>6247813</t>
  </si>
  <si>
    <t>6238405</t>
  </si>
  <si>
    <t>VEST, MARY</t>
  </si>
  <si>
    <t>6238404</t>
  </si>
  <si>
    <t>6234558</t>
  </si>
  <si>
    <t>6252242</t>
  </si>
  <si>
    <t>TOBRAMYCIN 0.3% EYE DROP</t>
  </si>
  <si>
    <t>70069013101</t>
  </si>
  <si>
    <t>6252244</t>
  </si>
  <si>
    <t>6252245</t>
  </si>
  <si>
    <t>6252246</t>
  </si>
  <si>
    <t>54327099</t>
  </si>
  <si>
    <t>6252249</t>
  </si>
  <si>
    <t>6252250</t>
  </si>
  <si>
    <t>6252251</t>
  </si>
  <si>
    <t>GIBSON***, MAURICE</t>
  </si>
  <si>
    <t>6252252</t>
  </si>
  <si>
    <t>6252253</t>
  </si>
  <si>
    <t>6252254</t>
  </si>
  <si>
    <t>FOLEY, TERRY</t>
  </si>
  <si>
    <t>6252256</t>
  </si>
  <si>
    <t>ADAMS***, CONSOVELLA</t>
  </si>
  <si>
    <t>6252257</t>
  </si>
  <si>
    <t>6252259</t>
  </si>
  <si>
    <t>INDOMETHACIN 50 MG CAPSULE</t>
  </si>
  <si>
    <t>68462030201</t>
  </si>
  <si>
    <t>6252261</t>
  </si>
  <si>
    <t>6252262</t>
  </si>
  <si>
    <t>6252263</t>
  </si>
  <si>
    <t>6252264</t>
  </si>
  <si>
    <t>6252265</t>
  </si>
  <si>
    <t>6252266</t>
  </si>
  <si>
    <t>ARIPIPRAZOLE 2 MG TABLET</t>
  </si>
  <si>
    <t>65162089603</t>
  </si>
  <si>
    <t>6252267</t>
  </si>
  <si>
    <t>6252269</t>
  </si>
  <si>
    <t>6252270</t>
  </si>
  <si>
    <t>6252271</t>
  </si>
  <si>
    <t>6252272</t>
  </si>
  <si>
    <t>6252273</t>
  </si>
  <si>
    <t>6238621</t>
  </si>
  <si>
    <t>BELCHER, ADRIENNE M</t>
  </si>
  <si>
    <t>6252276</t>
  </si>
  <si>
    <t>PIOGLITAZONE HCL 45 MG TABL</t>
  </si>
  <si>
    <t>93727356</t>
  </si>
  <si>
    <t>VAZQUEZ, JOHNNY P</t>
  </si>
  <si>
    <t>6252277</t>
  </si>
  <si>
    <t>GLYBURIDE-METFORMIN 5-500 M</t>
  </si>
  <si>
    <t>65862008201</t>
  </si>
  <si>
    <t>6252280</t>
  </si>
  <si>
    <t>PHENAZOPYRIDINE 100 MG TAB</t>
  </si>
  <si>
    <t>65162068110</t>
  </si>
  <si>
    <t>VELEZ RODRIGUEZ, ERIKA</t>
  </si>
  <si>
    <t>6252281</t>
  </si>
  <si>
    <t>6252282</t>
  </si>
  <si>
    <t>CIPROFLOXACIN HCL 500 MG TA</t>
  </si>
  <si>
    <t>58657067601</t>
  </si>
  <si>
    <t>6252283</t>
  </si>
  <si>
    <t>6252284</t>
  </si>
  <si>
    <t>BRADLEY, TRAWAWDA L</t>
  </si>
  <si>
    <t>6252285</t>
  </si>
  <si>
    <t>WEGOVY 0.5 MG/0.5 ML PEN</t>
  </si>
  <si>
    <t>169450514</t>
  </si>
  <si>
    <t>6252288</t>
  </si>
  <si>
    <t>LOPEZ RAMOS, ROSELIA</t>
  </si>
  <si>
    <t>6252289</t>
  </si>
  <si>
    <t>MOODY, LYRIC</t>
  </si>
  <si>
    <t>6252290</t>
  </si>
  <si>
    <t>6252291</t>
  </si>
  <si>
    <t>6252292</t>
  </si>
  <si>
    <t>MOMETASONE FUROATE 0.1% CRE</t>
  </si>
  <si>
    <t>713063415</t>
  </si>
  <si>
    <t>6252293</t>
  </si>
  <si>
    <t>TRIAMCINOLONE ALLERGY SPRAY</t>
  </si>
  <si>
    <t>70000020401</t>
  </si>
  <si>
    <t>6242834</t>
  </si>
  <si>
    <t>SOLIQUA 100 UNIT-33 MCG/ML</t>
  </si>
  <si>
    <t>24576105</t>
  </si>
  <si>
    <t>6252294</t>
  </si>
  <si>
    <t>6252295</t>
  </si>
  <si>
    <t>6252296</t>
  </si>
  <si>
    <t>6252297</t>
  </si>
  <si>
    <t>6250146</t>
  </si>
  <si>
    <t>6240306</t>
  </si>
  <si>
    <t>SANABRIA, HEDRICK</t>
  </si>
  <si>
    <t>6240293</t>
  </si>
  <si>
    <t>6240290</t>
  </si>
  <si>
    <t>6237032</t>
  </si>
  <si>
    <t>6250160</t>
  </si>
  <si>
    <t>6247626</t>
  </si>
  <si>
    <t>VENLAFAXINE HCL ER 225 MG T</t>
  </si>
  <si>
    <t>64980058103</t>
  </si>
  <si>
    <t>6251244</t>
  </si>
  <si>
    <t>6250833</t>
  </si>
  <si>
    <t>6237037</t>
  </si>
  <si>
    <t>6252219</t>
  </si>
  <si>
    <t>6250925</t>
  </si>
  <si>
    <t>GOLDEN, DEJIA</t>
  </si>
  <si>
    <t>6251777</t>
  </si>
  <si>
    <t>6251010</t>
  </si>
  <si>
    <t>4010890</t>
  </si>
  <si>
    <t>*CLONAZEPAM 1 MG TABLET</t>
  </si>
  <si>
    <t>6252300</t>
  </si>
  <si>
    <t>*PRAZOSIN 2 MG CAPSULE</t>
  </si>
  <si>
    <t>378230210</t>
  </si>
  <si>
    <t>6246092</t>
  </si>
  <si>
    <t>MOORE, MINNIE F</t>
  </si>
  <si>
    <t>6246139</t>
  </si>
  <si>
    <t>PRENTICE, NIGEL W</t>
  </si>
  <si>
    <t>6246140</t>
  </si>
  <si>
    <t>6246141</t>
  </si>
  <si>
    <t>6246155</t>
  </si>
  <si>
    <t>SPIRONOLACTONE-HCTZ 25-25 T</t>
  </si>
  <si>
    <t>378040301</t>
  </si>
  <si>
    <t>6234820</t>
  </si>
  <si>
    <t>6234041</t>
  </si>
  <si>
    <t>6234590</t>
  </si>
  <si>
    <t>OLMESARTAN MEDOXOMIL 40 MG</t>
  </si>
  <si>
    <t>62332013390</t>
  </si>
  <si>
    <t>6233168</t>
  </si>
  <si>
    <t>6239438</t>
  </si>
  <si>
    <t>6240866</t>
  </si>
  <si>
    <t>WIGFALL***, STEPHANIE</t>
  </si>
  <si>
    <t>6242177</t>
  </si>
  <si>
    <t>6245023</t>
  </si>
  <si>
    <t>6246908</t>
  </si>
  <si>
    <t>6247054</t>
  </si>
  <si>
    <t>6247087</t>
  </si>
  <si>
    <t>6247096</t>
  </si>
  <si>
    <t>6250763</t>
  </si>
  <si>
    <t>DAVIS***, ALICIA</t>
  </si>
  <si>
    <t>6250769</t>
  </si>
  <si>
    <t>6250776</t>
  </si>
  <si>
    <t>6250777</t>
  </si>
  <si>
    <t>6246093</t>
  </si>
  <si>
    <t>6244161</t>
  </si>
  <si>
    <t>FEXOFENADINE HCL 180 MG TAB</t>
  </si>
  <si>
    <t>55111078430</t>
  </si>
  <si>
    <t>ROBINSON, TAYLOR</t>
  </si>
  <si>
    <t>6245236</t>
  </si>
  <si>
    <t>TRUEPLUS SYR 0.5ML 31GX5/16</t>
  </si>
  <si>
    <t>56151173201</t>
  </si>
  <si>
    <t>6247263</t>
  </si>
  <si>
    <t>PEOPLES, HELEN L</t>
  </si>
  <si>
    <t>6247262</t>
  </si>
  <si>
    <t>6245875</t>
  </si>
  <si>
    <t>*XIIDRA 5% EYE DROPS</t>
  </si>
  <si>
    <t>24208091112</t>
  </si>
  <si>
    <t>Casella, Benjamin</t>
  </si>
  <si>
    <t>1548457393</t>
  </si>
  <si>
    <t>767 Broad Stret</t>
  </si>
  <si>
    <t>6248785</t>
  </si>
  <si>
    <t>6246208</t>
  </si>
  <si>
    <t>GAUSE***, KEITH A</t>
  </si>
  <si>
    <t>6246236</t>
  </si>
  <si>
    <t>29300042301</t>
  </si>
  <si>
    <t>6252301</t>
  </si>
  <si>
    <t>6252303</t>
  </si>
  <si>
    <t>6252304</t>
  </si>
  <si>
    <t>6252305</t>
  </si>
  <si>
    <t>6252306</t>
  </si>
  <si>
    <t>6238696</t>
  </si>
  <si>
    <t>ANDERSON, ELIJAH J</t>
  </si>
  <si>
    <t>6252308</t>
  </si>
  <si>
    <t>CRANDLE***, LAKENYA</t>
  </si>
  <si>
    <t>6252309</t>
  </si>
  <si>
    <t>6252310</t>
  </si>
  <si>
    <t>6252311</t>
  </si>
  <si>
    <t>GUANFACINE 1 MG TABLET</t>
  </si>
  <si>
    <t>29300045801</t>
  </si>
  <si>
    <t>FITTS, LANDEN</t>
  </si>
  <si>
    <t>6252312</t>
  </si>
  <si>
    <t>6252313</t>
  </si>
  <si>
    <t>6250293</t>
  </si>
  <si>
    <t>PALMER, JEREMIAH</t>
  </si>
  <si>
    <t>6247056</t>
  </si>
  <si>
    <t>6252317</t>
  </si>
  <si>
    <t>6252319</t>
  </si>
  <si>
    <t>6252320</t>
  </si>
  <si>
    <t>6252323</t>
  </si>
  <si>
    <t>*DICYCLOMINE 20 MG TABLET</t>
  </si>
  <si>
    <t>591079501</t>
  </si>
  <si>
    <t>Fontimayor, Richard</t>
  </si>
  <si>
    <t>1932571676</t>
  </si>
  <si>
    <t>3651 Wheeler Rd</t>
  </si>
  <si>
    <t>6252324</t>
  </si>
  <si>
    <t>*ONDANSETRON ODT 4 MG TABLE</t>
  </si>
  <si>
    <t>6252327</t>
  </si>
  <si>
    <t>6252328</t>
  </si>
  <si>
    <t>DULOXETINE HCL DR 60 MG CAP</t>
  </si>
  <si>
    <t>27241009903</t>
  </si>
  <si>
    <t>6248368</t>
  </si>
  <si>
    <t>6252329</t>
  </si>
  <si>
    <t>BLOUNT, MICHAEL</t>
  </si>
  <si>
    <t>6252337</t>
  </si>
  <si>
    <t>6252338</t>
  </si>
  <si>
    <t>6252339</t>
  </si>
  <si>
    <t>CLOMIPRAMINE 50 MG CAPSULE</t>
  </si>
  <si>
    <t>42571034301</t>
  </si>
  <si>
    <t>SIMPKINS, TIFFANY D</t>
  </si>
  <si>
    <t>6252341</t>
  </si>
  <si>
    <t>6252342</t>
  </si>
  <si>
    <t>WRIGHT, TAMISHA</t>
  </si>
  <si>
    <t>6252346</t>
  </si>
  <si>
    <t>HOGLAND, DONNA</t>
  </si>
  <si>
    <t>6252347</t>
  </si>
  <si>
    <t>6252124</t>
  </si>
  <si>
    <t>6252348</t>
  </si>
  <si>
    <t>6241696</t>
  </si>
  <si>
    <t>6250896</t>
  </si>
  <si>
    <t>4010635</t>
  </si>
  <si>
    <t>TORRES, WALTER A</t>
  </si>
  <si>
    <t>6252357</t>
  </si>
  <si>
    <t>BENJAMIN, KENDALL</t>
  </si>
  <si>
    <t>6252358</t>
  </si>
  <si>
    <t>6252359</t>
  </si>
  <si>
    <t>ENTRESTO 49 MG-51 MG TABLET</t>
  </si>
  <si>
    <t>78077720</t>
  </si>
  <si>
    <t>6252360</t>
  </si>
  <si>
    <t>DUKES, AMANDA</t>
  </si>
  <si>
    <t>6252361</t>
  </si>
  <si>
    <t>FERRELL, DEMETRA N</t>
  </si>
  <si>
    <t>6252365</t>
  </si>
  <si>
    <t>6252369</t>
  </si>
  <si>
    <t>6252370</t>
  </si>
  <si>
    <t>6246410</t>
  </si>
  <si>
    <t>6252372</t>
  </si>
  <si>
    <t>4010892</t>
  </si>
  <si>
    <t>6252376</t>
  </si>
  <si>
    <t>VITAMIN C 500 MG TABLET</t>
  </si>
  <si>
    <t>904052360</t>
  </si>
  <si>
    <t>6252377</t>
  </si>
  <si>
    <t>6252378</t>
  </si>
  <si>
    <t>6252381</t>
  </si>
  <si>
    <t>MACKEY**, CAROLYN G</t>
  </si>
  <si>
    <t>6252382</t>
  </si>
  <si>
    <t>CARVEDILOL 3.125 MG TABLET</t>
  </si>
  <si>
    <t>68382009205</t>
  </si>
  <si>
    <t>6252383</t>
  </si>
  <si>
    <t>6252384</t>
  </si>
  <si>
    <t>6252385</t>
  </si>
  <si>
    <t>6252386</t>
  </si>
  <si>
    <t>6252387</t>
  </si>
  <si>
    <t>6252392</t>
  </si>
  <si>
    <t>EDWARDS, JUNE M</t>
  </si>
  <si>
    <t>6252393</t>
  </si>
  <si>
    <t>6252395</t>
  </si>
  <si>
    <t>6252396</t>
  </si>
  <si>
    <t>VALSARTAN-HCTZ 160-25 MG TA</t>
  </si>
  <si>
    <t>378632377</t>
  </si>
  <si>
    <t>6240133</t>
  </si>
  <si>
    <t>WEEKS, CLIFFORD</t>
  </si>
  <si>
    <t>6246588</t>
  </si>
  <si>
    <t>6235381</t>
  </si>
  <si>
    <t>HUMALOG 200 UNITS/ML KWIKPE</t>
  </si>
  <si>
    <t>2771227</t>
  </si>
  <si>
    <t>6252398</t>
  </si>
  <si>
    <t>6244017</t>
  </si>
  <si>
    <t>JACKSON, DENNIS</t>
  </si>
  <si>
    <t>6250386</t>
  </si>
  <si>
    <t>6250384</t>
  </si>
  <si>
    <t>6250382</t>
  </si>
  <si>
    <t>NOVOLIN 70-30 FLEXPEN</t>
  </si>
  <si>
    <t>169300715</t>
  </si>
  <si>
    <t>6244018</t>
  </si>
  <si>
    <t>6244022</t>
  </si>
  <si>
    <t>6236900</t>
  </si>
  <si>
    <t>6249636</t>
  </si>
  <si>
    <t>6252401</t>
  </si>
  <si>
    <t>WARD***, ROBERT L</t>
  </si>
  <si>
    <t>6252402</t>
  </si>
  <si>
    <t>6247354</t>
  </si>
  <si>
    <t>ALBUTEROL SUL 1.25 MG/3 ML</t>
  </si>
  <si>
    <t>378705852</t>
  </si>
  <si>
    <t>INGRAM, MAYA</t>
  </si>
  <si>
    <t>1518221464</t>
  </si>
  <si>
    <t>BARHAM, JASMINE</t>
  </si>
  <si>
    <t>6252403</t>
  </si>
  <si>
    <t>6252404</t>
  </si>
  <si>
    <t>6252405</t>
  </si>
  <si>
    <t>6252406</t>
  </si>
  <si>
    <t>JOHNSON, LEEOLLIE R</t>
  </si>
  <si>
    <t>6252407</t>
  </si>
  <si>
    <t>6252408</t>
  </si>
  <si>
    <t>13668018830</t>
  </si>
  <si>
    <t>6252409</t>
  </si>
  <si>
    <t>6252410</t>
  </si>
  <si>
    <t>GEMFIBROZIL 600 MG TABLET</t>
  </si>
  <si>
    <t>69097082112</t>
  </si>
  <si>
    <t>6252411</t>
  </si>
  <si>
    <t>6252412</t>
  </si>
  <si>
    <t>JANUVIA 50 MG TABLET</t>
  </si>
  <si>
    <t>6011254</t>
  </si>
  <si>
    <t>6252413</t>
  </si>
  <si>
    <t>6252414</t>
  </si>
  <si>
    <t>6252415</t>
  </si>
  <si>
    <t>6247885</t>
  </si>
  <si>
    <t>6247639</t>
  </si>
  <si>
    <t>6240023</t>
  </si>
  <si>
    <t>6247510</t>
  </si>
  <si>
    <t>OLIVA, JOSE A</t>
  </si>
  <si>
    <t>6247667</t>
  </si>
  <si>
    <t>6247512</t>
  </si>
  <si>
    <t>6248632</t>
  </si>
  <si>
    <t>OXCARBAZEPINE 600 MG TABLET</t>
  </si>
  <si>
    <t>51991029401</t>
  </si>
  <si>
    <t>LACK, SHANEEKA L</t>
  </si>
  <si>
    <t>6237476</t>
  </si>
  <si>
    <t>KENDRICK, CHARLOTTE</t>
  </si>
  <si>
    <t>6237478</t>
  </si>
  <si>
    <t>6240280</t>
  </si>
  <si>
    <t>6236233</t>
  </si>
  <si>
    <t>6243561</t>
  </si>
  <si>
    <t>6234363</t>
  </si>
  <si>
    <t>6252416</t>
  </si>
  <si>
    <t>CADAYONA, FLORA B</t>
  </si>
  <si>
    <t>6252418</t>
  </si>
  <si>
    <t>ANDRESS, HARRIET K</t>
  </si>
  <si>
    <t>6252419</t>
  </si>
  <si>
    <t>FOSTER, MARKEETA D</t>
  </si>
  <si>
    <t>6252423</t>
  </si>
  <si>
    <t>WHITAKER**, CALEB</t>
  </si>
  <si>
    <t>6252424</t>
  </si>
  <si>
    <t>WHITAKER**, JOSHUA</t>
  </si>
  <si>
    <t>6252425</t>
  </si>
  <si>
    <t>6252426</t>
  </si>
  <si>
    <t>QUETIAPINE FUMARATE 300 MG</t>
  </si>
  <si>
    <t>29300015116</t>
  </si>
  <si>
    <t>6251985</t>
  </si>
  <si>
    <t>UNIFINE PENTIPS 6MM 31G</t>
  </si>
  <si>
    <t>8470119001</t>
  </si>
  <si>
    <t>6243513</t>
  </si>
  <si>
    <t>WILLIS, DAMIEN R</t>
  </si>
  <si>
    <t>6246070</t>
  </si>
  <si>
    <t>6246071</t>
  </si>
  <si>
    <t>6246072</t>
  </si>
  <si>
    <t>6246073</t>
  </si>
  <si>
    <t>6248461</t>
  </si>
  <si>
    <t>NEWSOME***, PEGGY</t>
  </si>
  <si>
    <t>6248463</t>
  </si>
  <si>
    <t>6248464</t>
  </si>
  <si>
    <t>6239106</t>
  </si>
  <si>
    <t>6248462</t>
  </si>
  <si>
    <t>6231355</t>
  </si>
  <si>
    <t>BOBBITT, MALIK R</t>
  </si>
  <si>
    <t>6244734</t>
  </si>
  <si>
    <t>DIVALPROEX SOD DR 250 MG TA</t>
  </si>
  <si>
    <t>832712311</t>
  </si>
  <si>
    <t>6238326</t>
  </si>
  <si>
    <t>BOBBITT, JOSIAH D</t>
  </si>
  <si>
    <t>6252428</t>
  </si>
  <si>
    <t>PROPRANOLOL 20 MG TABLET</t>
  </si>
  <si>
    <t>69238207801</t>
  </si>
  <si>
    <t>CHANDLER, CHEYENNE</t>
  </si>
  <si>
    <t>6252429</t>
  </si>
  <si>
    <t>4010894</t>
  </si>
  <si>
    <t>6252430</t>
  </si>
  <si>
    <t>6252431</t>
  </si>
  <si>
    <t>6252432</t>
  </si>
  <si>
    <t>6252435</t>
  </si>
  <si>
    <t>6251326</t>
  </si>
  <si>
    <t>PREDNISONE 5 MG TABLET</t>
  </si>
  <si>
    <t>70954005810</t>
  </si>
  <si>
    <t>6243474</t>
  </si>
  <si>
    <t>LEE, MICHELLE D</t>
  </si>
  <si>
    <t>6251207</t>
  </si>
  <si>
    <t>HAMILTON, BETTY</t>
  </si>
  <si>
    <t>6252436</t>
  </si>
  <si>
    <t>BROWN**, SHARON D</t>
  </si>
  <si>
    <t>6252437</t>
  </si>
  <si>
    <t>6252438</t>
  </si>
  <si>
    <t>6252440</t>
  </si>
  <si>
    <t>SHIELDS***, ANNIE</t>
  </si>
  <si>
    <t>6252447</t>
  </si>
  <si>
    <t>NEELY, ASYA L</t>
  </si>
  <si>
    <t>6252448</t>
  </si>
  <si>
    <t>BACLOFEN 5 MG TABLET</t>
  </si>
  <si>
    <t>52817031910</t>
  </si>
  <si>
    <t>MCFARLAND, DAVID</t>
  </si>
  <si>
    <t>6250240</t>
  </si>
  <si>
    <t>6250253</t>
  </si>
  <si>
    <t>VELEZ***, MELVIN</t>
  </si>
  <si>
    <t>6250640</t>
  </si>
  <si>
    <t>6237703</t>
  </si>
  <si>
    <t>WATFORD**, TAMRA</t>
  </si>
  <si>
    <t>6229722</t>
  </si>
  <si>
    <t>WILSON, LILLIAN</t>
  </si>
  <si>
    <t>6229724</t>
  </si>
  <si>
    <t>LEVOTHYROXINE 88 MCG TABLET</t>
  </si>
  <si>
    <t>527328346</t>
  </si>
  <si>
    <t>6251172</t>
  </si>
  <si>
    <t>WALKER***, ANGELA</t>
  </si>
  <si>
    <t>6251246</t>
  </si>
  <si>
    <t>6251321</t>
  </si>
  <si>
    <t>6250954</t>
  </si>
  <si>
    <t>6249186</t>
  </si>
  <si>
    <t>LANCASTER, CAROLYN L</t>
  </si>
  <si>
    <t>6248304</t>
  </si>
  <si>
    <t>TAYLOR**, FRANCES W</t>
  </si>
  <si>
    <t>6248306</t>
  </si>
  <si>
    <t>6252427</t>
  </si>
  <si>
    <t>6242591</t>
  </si>
  <si>
    <t>LIGGINS, KATHY</t>
  </si>
  <si>
    <t>6246618</t>
  </si>
  <si>
    <t>WILLIAMS, STEPHANIE S</t>
  </si>
  <si>
    <t>6235892</t>
  </si>
  <si>
    <t>FAULKNER****, ROBIN</t>
  </si>
  <si>
    <t>6235891</t>
  </si>
  <si>
    <t>RIZATRIPTAN 10 MG TABLET</t>
  </si>
  <si>
    <t>57237008863</t>
  </si>
  <si>
    <t>6245826</t>
  </si>
  <si>
    <t>6246676</t>
  </si>
  <si>
    <t>6250359</t>
  </si>
  <si>
    <t>DORMAN***, AKKITAH</t>
  </si>
  <si>
    <t>6250358</t>
  </si>
  <si>
    <t>6232154</t>
  </si>
  <si>
    <t>BUSPIRONE HCL 5 MG TABLET</t>
  </si>
  <si>
    <t>64380074108</t>
  </si>
  <si>
    <t>DAVIS***, RACHEL</t>
  </si>
  <si>
    <t>6235290</t>
  </si>
  <si>
    <t>6235345</t>
  </si>
  <si>
    <t>6237234</t>
  </si>
  <si>
    <t>MONTAS MELENCIANO, SAHILY MARIE</t>
  </si>
  <si>
    <t>6239086</t>
  </si>
  <si>
    <t>MINCEY(DECEASED), FLOYD</t>
  </si>
  <si>
    <t>6240228</t>
  </si>
  <si>
    <t>6241201</t>
  </si>
  <si>
    <t>HACKER, LATOSHA M</t>
  </si>
  <si>
    <t>6242367</t>
  </si>
  <si>
    <t>VINSON, REGGIE</t>
  </si>
  <si>
    <t>6242370</t>
  </si>
  <si>
    <t>6242371</t>
  </si>
  <si>
    <t>6243202</t>
  </si>
  <si>
    <t>6245110</t>
  </si>
  <si>
    <t>MARSHALL***, LISA M</t>
  </si>
  <si>
    <t>6245111</t>
  </si>
  <si>
    <t>6245112</t>
  </si>
  <si>
    <t>6245113</t>
  </si>
  <si>
    <t>6245536</t>
  </si>
  <si>
    <t>6247479</t>
  </si>
  <si>
    <t>6248164</t>
  </si>
  <si>
    <t>6248941</t>
  </si>
  <si>
    <t>6248942</t>
  </si>
  <si>
    <t>6250820</t>
  </si>
  <si>
    <t>6241504</t>
  </si>
  <si>
    <t>ROGERS BURRELL***, CATHERINE D</t>
  </si>
  <si>
    <t>6242199</t>
  </si>
  <si>
    <t>6242200</t>
  </si>
  <si>
    <t>6242201</t>
  </si>
  <si>
    <t>6242202</t>
  </si>
  <si>
    <t>SPIRONOLACTONE 50 MG TABLET</t>
  </si>
  <si>
    <t>53746051401</t>
  </si>
  <si>
    <t>6242203</t>
  </si>
  <si>
    <t>ENTRESTO 24 MG-26 MG TABLET</t>
  </si>
  <si>
    <t>6242204</t>
  </si>
  <si>
    <t>6248162</t>
  </si>
  <si>
    <t>6248218</t>
  </si>
  <si>
    <t>HUESA BRITOS, AURELIA J</t>
  </si>
  <si>
    <t>6248219</t>
  </si>
  <si>
    <t>6241758</t>
  </si>
  <si>
    <t>IVEY, HARMONY</t>
  </si>
  <si>
    <t>6241759</t>
  </si>
  <si>
    <t>6244756</t>
  </si>
  <si>
    <t>CLARK, BILLY</t>
  </si>
  <si>
    <t>6248502</t>
  </si>
  <si>
    <t>6249192</t>
  </si>
  <si>
    <t>6249202</t>
  </si>
  <si>
    <t>2003372</t>
  </si>
  <si>
    <t>DEXMETHYLPHENIDATE ER 10 MG</t>
  </si>
  <si>
    <t>93555101</t>
  </si>
  <si>
    <t>6249203</t>
  </si>
  <si>
    <t>2003373</t>
  </si>
  <si>
    <t>6252450</t>
  </si>
  <si>
    <t>6252451</t>
  </si>
  <si>
    <t>6252452</t>
  </si>
  <si>
    <t>6252453</t>
  </si>
  <si>
    <t>6252455</t>
  </si>
  <si>
    <t>6252456</t>
  </si>
  <si>
    <t>6246533</t>
  </si>
  <si>
    <t>LOVETT, JOHN V</t>
  </si>
  <si>
    <t>6245829</t>
  </si>
  <si>
    <t>Frischmann NP, Danielle</t>
  </si>
  <si>
    <t>1184133167</t>
  </si>
  <si>
    <t>Vascular Surgery</t>
  </si>
  <si>
    <t>6246531</t>
  </si>
  <si>
    <t>6250348</t>
  </si>
  <si>
    <t>ISOSORBIDE MONONIT ER 30 MG</t>
  </si>
  <si>
    <t>23155051901</t>
  </si>
  <si>
    <t>6245830</t>
  </si>
  <si>
    <t>6250347</t>
  </si>
  <si>
    <t>6234746</t>
  </si>
  <si>
    <t>VOONG, CASSANDRA</t>
  </si>
  <si>
    <t>1144847864</t>
  </si>
  <si>
    <t>6252458</t>
  </si>
  <si>
    <t>Sifuentes MD, Humberto</t>
  </si>
  <si>
    <t>1053577320</t>
  </si>
  <si>
    <t>AUMC Gastroenterology</t>
  </si>
  <si>
    <t>6234751</t>
  </si>
  <si>
    <t>6252459</t>
  </si>
  <si>
    <t>MELATONIN 1MG</t>
  </si>
  <si>
    <t>54629898360</t>
  </si>
  <si>
    <t>6252460</t>
  </si>
  <si>
    <t>6252462</t>
  </si>
  <si>
    <t>6252463</t>
  </si>
  <si>
    <t>AMOXICILLIN 875 MG TABLET</t>
  </si>
  <si>
    <t>65862001501</t>
  </si>
  <si>
    <t>BUSTAMANTE**, JOSE J</t>
  </si>
  <si>
    <t>6252464</t>
  </si>
  <si>
    <t>6230109</t>
  </si>
  <si>
    <t>BRACEY, SHEILA</t>
  </si>
  <si>
    <t>6246570</t>
  </si>
  <si>
    <t>6252466</t>
  </si>
  <si>
    <t>6252467</t>
  </si>
  <si>
    <t>TORSEMIDE 20 MG TABLET</t>
  </si>
  <si>
    <t>31722053101</t>
  </si>
  <si>
    <t>6252469</t>
  </si>
  <si>
    <t>XARELTO 20 MG TABLET</t>
  </si>
  <si>
    <t>50458057990</t>
  </si>
  <si>
    <t>6252471</t>
  </si>
  <si>
    <t>ENALAPRIL MALEATE 10 MG TAB</t>
  </si>
  <si>
    <t>68682071201</t>
  </si>
  <si>
    <t>6252472</t>
  </si>
  <si>
    <t>FENOFIBRIC ACID DR 135 MG C</t>
  </si>
  <si>
    <t>115155510</t>
  </si>
  <si>
    <t>6252473</t>
  </si>
  <si>
    <t>HAYNIE, CARROLL***</t>
  </si>
  <si>
    <t>6252474</t>
  </si>
  <si>
    <t>6252475</t>
  </si>
  <si>
    <t>6252476</t>
  </si>
  <si>
    <t>6252040</t>
  </si>
  <si>
    <t>6252477</t>
  </si>
  <si>
    <t>6241473</t>
  </si>
  <si>
    <t>6245789</t>
  </si>
  <si>
    <t>68462043890</t>
  </si>
  <si>
    <t>6249733</t>
  </si>
  <si>
    <t>VITAMIN D3 50 MCG SOFTGEL</t>
  </si>
  <si>
    <t>536135301</t>
  </si>
  <si>
    <t>PALMER**, SHERRY A</t>
  </si>
  <si>
    <t>6252480</t>
  </si>
  <si>
    <t>6252485</t>
  </si>
  <si>
    <t>93075210</t>
  </si>
  <si>
    <t>6252486</t>
  </si>
  <si>
    <t>6252487</t>
  </si>
  <si>
    <t>6232586</t>
  </si>
  <si>
    <t>WALTON, CYNTHIA M</t>
  </si>
  <si>
    <t>6247826</t>
  </si>
  <si>
    <t>6246356</t>
  </si>
  <si>
    <t>6243759</t>
  </si>
  <si>
    <t>LAMBERT**, BOBBIE</t>
  </si>
  <si>
    <t>6243771</t>
  </si>
  <si>
    <t>6252162</t>
  </si>
  <si>
    <t>6233278</t>
  </si>
  <si>
    <t>6252489</t>
  </si>
  <si>
    <t>6252490</t>
  </si>
  <si>
    <t>6252491</t>
  </si>
  <si>
    <t>6252492</t>
  </si>
  <si>
    <t>6252493</t>
  </si>
  <si>
    <t>6252494</t>
  </si>
  <si>
    <t>6252498</t>
  </si>
  <si>
    <t>BARNES, YOLANDA S</t>
  </si>
  <si>
    <t>6252499</t>
  </si>
  <si>
    <t>6236139</t>
  </si>
  <si>
    <t>GAINEY, TASHANNA D</t>
  </si>
  <si>
    <t>6252503</t>
  </si>
  <si>
    <t>6252504</t>
  </si>
  <si>
    <t>55111018015</t>
  </si>
  <si>
    <t>6252505</t>
  </si>
  <si>
    <t>GRANT, JACQUELINE C</t>
  </si>
  <si>
    <t>6243385</t>
  </si>
  <si>
    <t>ESOMEPRAZOLE MAG DR 20 MG C</t>
  </si>
  <si>
    <t>43598050930</t>
  </si>
  <si>
    <t>6248051</t>
  </si>
  <si>
    <t>6252495</t>
  </si>
  <si>
    <t>6246794</t>
  </si>
  <si>
    <t>HAYES, SANDRA D</t>
  </si>
  <si>
    <t>6246191</t>
  </si>
  <si>
    <t>WILLIAMS, MARY J</t>
  </si>
  <si>
    <t>6246190</t>
  </si>
  <si>
    <t>6246189</t>
  </si>
  <si>
    <t>6252207</t>
  </si>
  <si>
    <t>6231835</t>
  </si>
  <si>
    <t>ATENOLOL-CHLORTHALIDONE 100</t>
  </si>
  <si>
    <t>70710116801</t>
  </si>
  <si>
    <t>ALBA FENDLER, BELKYS</t>
  </si>
  <si>
    <t>6232363</t>
  </si>
  <si>
    <t>SYNTHROID 25 MCG TABLET</t>
  </si>
  <si>
    <t>74434190</t>
  </si>
  <si>
    <t>6246118</t>
  </si>
  <si>
    <t>CANDESARTAN CILEXETIL 16 MG</t>
  </si>
  <si>
    <t>62332034390</t>
  </si>
  <si>
    <t>6246687</t>
  </si>
  <si>
    <t>6246688</t>
  </si>
  <si>
    <t>6245403</t>
  </si>
  <si>
    <t>6246355</t>
  </si>
  <si>
    <t>BLACKWELDER, ROBERT</t>
  </si>
  <si>
    <t>1558993576</t>
  </si>
  <si>
    <t>3623 J DEWEY GRAY CIR</t>
  </si>
  <si>
    <t>6246340</t>
  </si>
  <si>
    <t>6248492</t>
  </si>
  <si>
    <t>FENOFIBRATE 54 MG TABLET</t>
  </si>
  <si>
    <t>27241011603</t>
  </si>
  <si>
    <t>6246670</t>
  </si>
  <si>
    <t>VAN-BUREN, RONALD E</t>
  </si>
  <si>
    <t>6248457</t>
  </si>
  <si>
    <t>FEBUXOSTAT 80 MG TABLET</t>
  </si>
  <si>
    <t>47335072283</t>
  </si>
  <si>
    <t>6242648</t>
  </si>
  <si>
    <t>6227839</t>
  </si>
  <si>
    <t>6227841</t>
  </si>
  <si>
    <t>6243183</t>
  </si>
  <si>
    <t>6250375</t>
  </si>
  <si>
    <t>6252507</t>
  </si>
  <si>
    <t>6252508</t>
  </si>
  <si>
    <t>JANUMET XR 50-1,000 MG TABL</t>
  </si>
  <si>
    <t>6008061</t>
  </si>
  <si>
    <t>6250524</t>
  </si>
  <si>
    <t>6246407</t>
  </si>
  <si>
    <t>THOMPKINS, CATHY A</t>
  </si>
  <si>
    <t>6252509</t>
  </si>
  <si>
    <t>*ALPRAZOLAM ER 2 MG TABLET</t>
  </si>
  <si>
    <t>65862045660</t>
  </si>
  <si>
    <t>6245553</t>
  </si>
  <si>
    <t>CHASTAIN***, DONALD W</t>
  </si>
  <si>
    <t>6245552</t>
  </si>
  <si>
    <t>6252510</t>
  </si>
  <si>
    <t>6232810</t>
  </si>
  <si>
    <t>LLOYD, IRIETTA T</t>
  </si>
  <si>
    <t>6232809</t>
  </si>
  <si>
    <t>6241984</t>
  </si>
  <si>
    <t>6234165</t>
  </si>
  <si>
    <t>FLUTICASONE-VILANTEROL 100-</t>
  </si>
  <si>
    <t>66993013597</t>
  </si>
  <si>
    <t>STEWART, WANDA</t>
  </si>
  <si>
    <t>6227666</t>
  </si>
  <si>
    <t>6251542</t>
  </si>
  <si>
    <t>6241112</t>
  </si>
  <si>
    <t>6241475</t>
  </si>
  <si>
    <t>6241476</t>
  </si>
  <si>
    <t>6243645</t>
  </si>
  <si>
    <t>JOHNSON, GREGORY</t>
  </si>
  <si>
    <t>6246247</t>
  </si>
  <si>
    <t>6246725</t>
  </si>
  <si>
    <t>APONTE DE JESUS**, LUIS</t>
  </si>
  <si>
    <t>6246726</t>
  </si>
  <si>
    <t>6246727</t>
  </si>
  <si>
    <t>6251085</t>
  </si>
  <si>
    <t>DORSEY, IRIS K</t>
  </si>
  <si>
    <t>6252400</t>
  </si>
  <si>
    <t>6237287</t>
  </si>
  <si>
    <t>6251462</t>
  </si>
  <si>
    <t>6247613</t>
  </si>
  <si>
    <t>6234998</t>
  </si>
  <si>
    <t>6252513</t>
  </si>
  <si>
    <t>TRIAMCINOLONE 0.05% OINTMEN</t>
  </si>
  <si>
    <t>64380090190</t>
  </si>
  <si>
    <t>6250317</t>
  </si>
  <si>
    <t>6252514</t>
  </si>
  <si>
    <t>BROWN, JIMMY D</t>
  </si>
  <si>
    <t>6252515</t>
  </si>
  <si>
    <t>6252516</t>
  </si>
  <si>
    <t>6252517</t>
  </si>
  <si>
    <t>IRBESARTAN 300 MG TABLET</t>
  </si>
  <si>
    <t>33342004910</t>
  </si>
  <si>
    <t>6247098</t>
  </si>
  <si>
    <t>PRUITT, JERRY</t>
  </si>
  <si>
    <t>1316047871</t>
  </si>
  <si>
    <t>Adult Neurology</t>
  </si>
  <si>
    <t>SALEH***, LUTFIYA</t>
  </si>
  <si>
    <t>6247044</t>
  </si>
  <si>
    <t>RIZATRIPTAN 10 MG ODT</t>
  </si>
  <si>
    <t>65862062690</t>
  </si>
  <si>
    <t>6246981</t>
  </si>
  <si>
    <t>6247017</t>
  </si>
  <si>
    <t>6246979</t>
  </si>
  <si>
    <t>6247020</t>
  </si>
  <si>
    <t>SZABO, EDWARD</t>
  </si>
  <si>
    <t>1437186012</t>
  </si>
  <si>
    <t>6247018</t>
  </si>
  <si>
    <t>6247548</t>
  </si>
  <si>
    <t>AMIODARONE HCL 100 MG TABLE</t>
  </si>
  <si>
    <t>51672405506</t>
  </si>
  <si>
    <t>6242650</t>
  </si>
  <si>
    <t>6252518</t>
  </si>
  <si>
    <t>BROWN, TREMIZ</t>
  </si>
  <si>
    <t>6252519</t>
  </si>
  <si>
    <t>6247674</t>
  </si>
  <si>
    <t>HALEY**, MELLISSA</t>
  </si>
  <si>
    <t>6250767</t>
  </si>
  <si>
    <t>METRONIDAZOLE 0.75% LOTION</t>
  </si>
  <si>
    <t>168038360</t>
  </si>
  <si>
    <t>6252521</t>
  </si>
  <si>
    <t>6252522</t>
  </si>
  <si>
    <t>POTASSIUM CL ER 10 MEQ CAPS</t>
  </si>
  <si>
    <t>62037056090</t>
  </si>
  <si>
    <t>GOODWIN***, ISAAC A</t>
  </si>
  <si>
    <t>6252524</t>
  </si>
  <si>
    <t>6252526</t>
  </si>
  <si>
    <t>6252527</t>
  </si>
  <si>
    <t>6252528</t>
  </si>
  <si>
    <t>BISOPROLOL FUMARATE 10 MG T</t>
  </si>
  <si>
    <t>29300012713</t>
  </si>
  <si>
    <t>6252529</t>
  </si>
  <si>
    <t>SEABROOKS, ORENTHAL J</t>
  </si>
  <si>
    <t>6252530</t>
  </si>
  <si>
    <t>6252531</t>
  </si>
  <si>
    <t>6246987</t>
  </si>
  <si>
    <t>JONES***, TEAETHEL</t>
  </si>
  <si>
    <t>6252532</t>
  </si>
  <si>
    <t>6249089</t>
  </si>
  <si>
    <t>6240386</t>
  </si>
  <si>
    <t>*ALOSETRON HCL 0.5 MG TABLE</t>
  </si>
  <si>
    <t>70756070230</t>
  </si>
  <si>
    <t>6252512</t>
  </si>
  <si>
    <t>6229664</t>
  </si>
  <si>
    <t>ASHLYNA 0.15-0.03-0.01 MG T</t>
  </si>
  <si>
    <t>68462064693</t>
  </si>
  <si>
    <t>PRINGLE**, SHANTA</t>
  </si>
  <si>
    <t>6250170</t>
  </si>
  <si>
    <t>WALTON, VALERIE E</t>
  </si>
  <si>
    <t>6250169</t>
  </si>
  <si>
    <t>6249583</t>
  </si>
  <si>
    <t>BERTRAND***, GEORGE</t>
  </si>
  <si>
    <t>6252533</t>
  </si>
  <si>
    <t>GOSDIN**, ROGER</t>
  </si>
  <si>
    <t>6252534</t>
  </si>
  <si>
    <t>6252535</t>
  </si>
  <si>
    <t>6252536</t>
  </si>
  <si>
    <t>6252537</t>
  </si>
  <si>
    <t>BEDENBAUGH, SANDRA L</t>
  </si>
  <si>
    <t>6243917</t>
  </si>
  <si>
    <t>GRANT, YVONNE D</t>
  </si>
  <si>
    <t>6243918</t>
  </si>
  <si>
    <t>6243916</t>
  </si>
  <si>
    <t>6252538</t>
  </si>
  <si>
    <t>6252539</t>
  </si>
  <si>
    <t>6252540</t>
  </si>
  <si>
    <t>6252541</t>
  </si>
  <si>
    <t>ALLEN, TONJALA J</t>
  </si>
  <si>
    <t>6252542</t>
  </si>
  <si>
    <t>6252543</t>
  </si>
  <si>
    <t>6252544</t>
  </si>
  <si>
    <t>6252546</t>
  </si>
  <si>
    <t>METRONIDAZOLE 0.75% CREAM</t>
  </si>
  <si>
    <t>66993096045</t>
  </si>
  <si>
    <t>6252548</t>
  </si>
  <si>
    <t>6252549</t>
  </si>
  <si>
    <t>SULFAMETHOXAZOLE-TMP DS TAB</t>
  </si>
  <si>
    <t>65862042001</t>
  </si>
  <si>
    <t>6246128</t>
  </si>
  <si>
    <t>6248992</t>
  </si>
  <si>
    <t>HOWARD, ANGELA</t>
  </si>
  <si>
    <t>6240667</t>
  </si>
  <si>
    <t>SCRIVEN, YASHIKA</t>
  </si>
  <si>
    <t>6245847</t>
  </si>
  <si>
    <t>GRAY, CHRISTY</t>
  </si>
  <si>
    <t>6245757</t>
  </si>
  <si>
    <t>DAVIS***, MICHAEL</t>
  </si>
  <si>
    <t>6245756</t>
  </si>
  <si>
    <t>6233276</t>
  </si>
  <si>
    <t>6233277</t>
  </si>
  <si>
    <t>6237224</t>
  </si>
  <si>
    <t>MAIDEN, ALFRED</t>
  </si>
  <si>
    <t>6238730</t>
  </si>
  <si>
    <t>6246954</t>
  </si>
  <si>
    <t>GUY, MATTIE</t>
  </si>
  <si>
    <t>6246955</t>
  </si>
  <si>
    <t>6246956</t>
  </si>
  <si>
    <t>6246957</t>
  </si>
  <si>
    <t>6246959</t>
  </si>
  <si>
    <t>6246961</t>
  </si>
  <si>
    <t>6247010</t>
  </si>
  <si>
    <t>LAWTON***, JADEN</t>
  </si>
  <si>
    <t>6250050</t>
  </si>
  <si>
    <t>DAVIS, TAWANA M</t>
  </si>
  <si>
    <t>6228762</t>
  </si>
  <si>
    <t>6235780</t>
  </si>
  <si>
    <t>6238878</t>
  </si>
  <si>
    <t>6245755</t>
  </si>
  <si>
    <t>6247970</t>
  </si>
  <si>
    <t>6249054</t>
  </si>
  <si>
    <t>MCLAUGHLIN, SONYA T</t>
  </si>
  <si>
    <t>6249122</t>
  </si>
  <si>
    <t>6249279</t>
  </si>
  <si>
    <t>6245754</t>
  </si>
  <si>
    <t>TELMISARTAN 80 MG TABLET</t>
  </si>
  <si>
    <t>378292277</t>
  </si>
  <si>
    <t>6250130</t>
  </si>
  <si>
    <t>4010858</t>
  </si>
  <si>
    <t>6250926</t>
  </si>
  <si>
    <t>6245748</t>
  </si>
  <si>
    <t>6245747</t>
  </si>
  <si>
    <t>6245745</t>
  </si>
  <si>
    <t>6245744</t>
  </si>
  <si>
    <t>6245743</t>
  </si>
  <si>
    <t>6245742</t>
  </si>
  <si>
    <t>6245741</t>
  </si>
  <si>
    <t>6228107</t>
  </si>
  <si>
    <t>6243393</t>
  </si>
  <si>
    <t>6252550</t>
  </si>
  <si>
    <t>FLUCONAZOLE 200 MG TABLET</t>
  </si>
  <si>
    <t>68462010430</t>
  </si>
  <si>
    <t>HALISKI***, DIANA</t>
  </si>
  <si>
    <t>6252551</t>
  </si>
  <si>
    <t>6252553</t>
  </si>
  <si>
    <t>6252554</t>
  </si>
  <si>
    <t>CASSELL***, ARTONIA L</t>
  </si>
  <si>
    <t>6252555</t>
  </si>
  <si>
    <t>6252556</t>
  </si>
  <si>
    <t>DICLOFENAC POT 50 MG TABLET</t>
  </si>
  <si>
    <t>93094801</t>
  </si>
  <si>
    <t>6252557</t>
  </si>
  <si>
    <t>6252558</t>
  </si>
  <si>
    <t>6252559</t>
  </si>
  <si>
    <t>COLLINS, PATRICK</t>
  </si>
  <si>
    <t>6252560</t>
  </si>
  <si>
    <t>6252566</t>
  </si>
  <si>
    <t>6252567</t>
  </si>
  <si>
    <t>6252568</t>
  </si>
  <si>
    <t>6252569</t>
  </si>
  <si>
    <t>6252570</t>
  </si>
  <si>
    <t>6252573</t>
  </si>
  <si>
    <t>HENDERSON JOSEPH, TAYLOR</t>
  </si>
  <si>
    <t>6252575</t>
  </si>
  <si>
    <t>4010895</t>
  </si>
  <si>
    <t>6252581</t>
  </si>
  <si>
    <t>MAYO***, BERTINA E</t>
  </si>
  <si>
    <t>6252582</t>
  </si>
  <si>
    <t>6252583</t>
  </si>
  <si>
    <t>6252584</t>
  </si>
  <si>
    <t>6252585</t>
  </si>
  <si>
    <t>6252586</t>
  </si>
  <si>
    <t>6252588</t>
  </si>
  <si>
    <t>6252591</t>
  </si>
  <si>
    <t>STURGIS, LUCIUS A</t>
  </si>
  <si>
    <t>6252592</t>
  </si>
  <si>
    <t>6252593</t>
  </si>
  <si>
    <t>6252594</t>
  </si>
  <si>
    <t>6252595</t>
  </si>
  <si>
    <t>6248289</t>
  </si>
  <si>
    <t>WILLIAMS, SHADDRICK</t>
  </si>
  <si>
    <t>6249765</t>
  </si>
  <si>
    <t>6231124</t>
  </si>
  <si>
    <t>6235696</t>
  </si>
  <si>
    <t>HILL, JAMES</t>
  </si>
  <si>
    <t>6252597</t>
  </si>
  <si>
    <t>WALTON, CHARLIE N</t>
  </si>
  <si>
    <t>6252598</t>
  </si>
  <si>
    <t>6252599</t>
  </si>
  <si>
    <t>6231955</t>
  </si>
  <si>
    <t>COFER, MELANIE F</t>
  </si>
  <si>
    <t>6229389</t>
  </si>
  <si>
    <t>6252602</t>
  </si>
  <si>
    <t>MAYFIELD, DANARIAN</t>
  </si>
  <si>
    <t>6252603</t>
  </si>
  <si>
    <t>6230152</t>
  </si>
  <si>
    <t>KING, DEBORAH A</t>
  </si>
  <si>
    <t>6230150</t>
  </si>
  <si>
    <t>6245565</t>
  </si>
  <si>
    <t>MENDOZA, CARMEN M</t>
  </si>
  <si>
    <t>6245558</t>
  </si>
  <si>
    <t>6245557</t>
  </si>
  <si>
    <t>6243382</t>
  </si>
  <si>
    <t>6249923</t>
  </si>
  <si>
    <t>6252190</t>
  </si>
  <si>
    <t>RAGONTON, SARA</t>
  </si>
  <si>
    <t>6252191</t>
  </si>
  <si>
    <t>6252192</t>
  </si>
  <si>
    <t>6252600</t>
  </si>
  <si>
    <t>6252604</t>
  </si>
  <si>
    <t>6248076</t>
  </si>
  <si>
    <t>6243650</t>
  </si>
  <si>
    <t>MURRAY***, ALICIA Y</t>
  </si>
  <si>
    <t>6243649</t>
  </si>
  <si>
    <t>6227706</t>
  </si>
  <si>
    <t>6230420</t>
  </si>
  <si>
    <t>6239770</t>
  </si>
  <si>
    <t>THOMPSON, GREGORY</t>
  </si>
  <si>
    <t>6239769</t>
  </si>
  <si>
    <t>6239767</t>
  </si>
  <si>
    <t>6230678</t>
  </si>
  <si>
    <t>6230672</t>
  </si>
  <si>
    <t>6229305</t>
  </si>
  <si>
    <t>6247050</t>
  </si>
  <si>
    <t>BOWIE, SHEQUANNA</t>
  </si>
  <si>
    <t>6247049</t>
  </si>
  <si>
    <t>6247048</t>
  </si>
  <si>
    <t>6247047</t>
  </si>
  <si>
    <t>6247045</t>
  </si>
  <si>
    <t>6247046</t>
  </si>
  <si>
    <t>53885027150</t>
  </si>
  <si>
    <t>6252606</t>
  </si>
  <si>
    <t>RUTAN, JEANNE F</t>
  </si>
  <si>
    <t>6252607</t>
  </si>
  <si>
    <t>6252608</t>
  </si>
  <si>
    <t>6235846</t>
  </si>
  <si>
    <t>ESTRADIOL 0.01% CREAM</t>
  </si>
  <si>
    <t>93354143</t>
  </si>
  <si>
    <t>SOLIS-MELENDES, EMILIA</t>
  </si>
  <si>
    <t>6245873</t>
  </si>
  <si>
    <t>6245441</t>
  </si>
  <si>
    <t>REYNOLDS, TYREKE</t>
  </si>
  <si>
    <t>6239044</t>
  </si>
  <si>
    <t>6252616</t>
  </si>
  <si>
    <t>HALES, DENISE S</t>
  </si>
  <si>
    <t>6233227</t>
  </si>
  <si>
    <t>OWENS, LARRY</t>
  </si>
  <si>
    <t>6250247</t>
  </si>
  <si>
    <t>ZAFEMY 150-35 MCG/DAY PATCH</t>
  </si>
  <si>
    <t>65162035803</t>
  </si>
  <si>
    <t>REDFIELD, ALEXUS</t>
  </si>
  <si>
    <t>6243262</t>
  </si>
  <si>
    <t>LOVETT, MAMIE</t>
  </si>
  <si>
    <t>6243174</t>
  </si>
  <si>
    <t>POOLE**, BAILEY E</t>
  </si>
  <si>
    <t>6252623</t>
  </si>
  <si>
    <t>NEAL***, SHIRLEY J</t>
  </si>
  <si>
    <t>6252624</t>
  </si>
  <si>
    <t>6252625</t>
  </si>
  <si>
    <t>6252626</t>
  </si>
  <si>
    <t>6252628</t>
  </si>
  <si>
    <t>6252629</t>
  </si>
  <si>
    <t>6246486</t>
  </si>
  <si>
    <t>6237852</t>
  </si>
  <si>
    <t>BRADFORD, LAQUAVIS K</t>
  </si>
  <si>
    <t>6250620</t>
  </si>
  <si>
    <t>6235930</t>
  </si>
  <si>
    <t>BRADFORD, AGNES</t>
  </si>
  <si>
    <t>6252630</t>
  </si>
  <si>
    <t>BD UF NANO PEN NEEDLE 4MMX3</t>
  </si>
  <si>
    <t>8290320122</t>
  </si>
  <si>
    <t>6230831</t>
  </si>
  <si>
    <t>DIXON, MICHAEL J</t>
  </si>
  <si>
    <t>6252619</t>
  </si>
  <si>
    <t>6252615</t>
  </si>
  <si>
    <t>6250585</t>
  </si>
  <si>
    <t>6247405</t>
  </si>
  <si>
    <t>6250586</t>
  </si>
  <si>
    <t>378180077</t>
  </si>
  <si>
    <t>6250588</t>
  </si>
  <si>
    <t>6252631</t>
  </si>
  <si>
    <t>FREDRICK, JOHN</t>
  </si>
  <si>
    <t>1932303815</t>
  </si>
  <si>
    <t>630 13TH STREET</t>
  </si>
  <si>
    <t>BANACH, JOHN</t>
  </si>
  <si>
    <t>2003374</t>
  </si>
  <si>
    <t>BOND, PAIGE</t>
  </si>
  <si>
    <t>2003375</t>
  </si>
  <si>
    <t>CONCERTA ER 27 MG TABLET</t>
  </si>
  <si>
    <t>50458058801</t>
  </si>
  <si>
    <t>6251811</t>
  </si>
  <si>
    <t>DOXEPIN 10 MG CAPSULE</t>
  </si>
  <si>
    <t>51672421701</t>
  </si>
  <si>
    <t>6244105</t>
  </si>
  <si>
    <t>4010765</t>
  </si>
  <si>
    <t>6247199</t>
  </si>
  <si>
    <t>GILMORE***, BARBARA K</t>
  </si>
  <si>
    <t>4010851</t>
  </si>
  <si>
    <t>6232540</t>
  </si>
  <si>
    <t>BUFORD, MONIQUE C</t>
  </si>
  <si>
    <t>6245078</t>
  </si>
  <si>
    <t>RAWLS**, PATRICIA E</t>
  </si>
  <si>
    <t>6245077</t>
  </si>
  <si>
    <t>6243198</t>
  </si>
  <si>
    <t>6252633</t>
  </si>
  <si>
    <t>JOHNSON***, MARY W</t>
  </si>
  <si>
    <t>6252634</t>
  </si>
  <si>
    <t>6252635</t>
  </si>
  <si>
    <t>6252636</t>
  </si>
  <si>
    <t>6252637</t>
  </si>
  <si>
    <t>6252639</t>
  </si>
  <si>
    <t>6252640</t>
  </si>
  <si>
    <t>6252645</t>
  </si>
  <si>
    <t>SUNIL, LAL</t>
  </si>
  <si>
    <t>ADAMS****, WILLIE J</t>
  </si>
  <si>
    <t>6252646</t>
  </si>
  <si>
    <t>6252650</t>
  </si>
  <si>
    <t>ONETOUCH VERIO FLEX METER</t>
  </si>
  <si>
    <t>53885004401</t>
  </si>
  <si>
    <t>6252651</t>
  </si>
  <si>
    <t>6252652</t>
  </si>
  <si>
    <t>6252654</t>
  </si>
  <si>
    <t>6252655</t>
  </si>
  <si>
    <t>DAVENPORT, THEODIS</t>
  </si>
  <si>
    <t>6252656</t>
  </si>
  <si>
    <t>DOUTHIT***, SHANNDA R</t>
  </si>
  <si>
    <t>6252658</t>
  </si>
  <si>
    <t>HUDSON, WILLIAM***</t>
  </si>
  <si>
    <t>6252661</t>
  </si>
  <si>
    <t>DAVIS**, FRANCINE</t>
  </si>
  <si>
    <t>6252662</t>
  </si>
  <si>
    <t>6252663</t>
  </si>
  <si>
    <t>6252664</t>
  </si>
  <si>
    <t>66993058597</t>
  </si>
  <si>
    <t>GIGANTE**, HUNTER</t>
  </si>
  <si>
    <t>6252665</t>
  </si>
  <si>
    <t>6252666</t>
  </si>
  <si>
    <t>6245139</t>
  </si>
  <si>
    <t>4010897</t>
  </si>
  <si>
    <t>PREGABALIN 150 MG CAPSULE</t>
  </si>
  <si>
    <t>69238131409</t>
  </si>
  <si>
    <t>6252667</t>
  </si>
  <si>
    <t>ONETOUCH DELICA PLUS LANC D</t>
  </si>
  <si>
    <t>53885097301</t>
  </si>
  <si>
    <t>6252678</t>
  </si>
  <si>
    <t>6252679</t>
  </si>
  <si>
    <t>6252680</t>
  </si>
  <si>
    <t>6252682</t>
  </si>
  <si>
    <t>OXYBUTYNIN CL ER 10 MG TABL</t>
  </si>
  <si>
    <t>27241015604</t>
  </si>
  <si>
    <t>6252685</t>
  </si>
  <si>
    <t>6252689</t>
  </si>
  <si>
    <t>WILSON***, ELOUISE G</t>
  </si>
  <si>
    <t>6241998</t>
  </si>
  <si>
    <t>GREEN, MARY A</t>
  </si>
  <si>
    <t>6252702</t>
  </si>
  <si>
    <t>6252703</t>
  </si>
  <si>
    <t>6252705</t>
  </si>
  <si>
    <t>6252706</t>
  </si>
  <si>
    <t>6252707</t>
  </si>
  <si>
    <t>6242182</t>
  </si>
  <si>
    <t>HARRIS, ERNESTINE</t>
  </si>
  <si>
    <t>6235956</t>
  </si>
  <si>
    <t>6249394</t>
  </si>
  <si>
    <t>VIAGRA 50 MG TABLET</t>
  </si>
  <si>
    <t>69421030</t>
  </si>
  <si>
    <t>6252708</t>
  </si>
  <si>
    <t>6252709</t>
  </si>
  <si>
    <t>6252711</t>
  </si>
  <si>
    <t>6252712</t>
  </si>
  <si>
    <t>6252287</t>
  </si>
  <si>
    <t>BP WASH 10% LIQUID</t>
  </si>
  <si>
    <t>24470090108</t>
  </si>
  <si>
    <t>6245573</t>
  </si>
  <si>
    <t>6245570</t>
  </si>
  <si>
    <t>6245568</t>
  </si>
  <si>
    <t>6245572</t>
  </si>
  <si>
    <t>6252713</t>
  </si>
  <si>
    <t>CLONIDINE HCL 0.3 MG TABLET</t>
  </si>
  <si>
    <t>52817018210</t>
  </si>
  <si>
    <t>6250930</t>
  </si>
  <si>
    <t>6250295</t>
  </si>
  <si>
    <t>6236356</t>
  </si>
  <si>
    <t>6236632</t>
  </si>
  <si>
    <t>6234078</t>
  </si>
  <si>
    <t>68382013814</t>
  </si>
  <si>
    <t>6250661</t>
  </si>
  <si>
    <t>SODIUM CHLORIDE 0.9% INHAL</t>
  </si>
  <si>
    <t>70756066199</t>
  </si>
  <si>
    <t>KEELS, TRAVIS</t>
  </si>
  <si>
    <t>6252714</t>
  </si>
  <si>
    <t>GRAHAM, RODRIQUES</t>
  </si>
  <si>
    <t>6252715</t>
  </si>
  <si>
    <t>6252716</t>
  </si>
  <si>
    <t>6252718</t>
  </si>
  <si>
    <t>6252722</t>
  </si>
  <si>
    <t>MURRAY***, SAQUANNA N</t>
  </si>
  <si>
    <t>6252723</t>
  </si>
  <si>
    <t>6248644</t>
  </si>
  <si>
    <t>DONAHOO, NICHOLAS D</t>
  </si>
  <si>
    <t>6252330</t>
  </si>
  <si>
    <t>*DOXEPIN 10 MG CAPSULE</t>
  </si>
  <si>
    <t>378104901</t>
  </si>
  <si>
    <t>6252726</t>
  </si>
  <si>
    <t>6233782</t>
  </si>
  <si>
    <t>WESTON, TONI</t>
  </si>
  <si>
    <t>6233784</t>
  </si>
  <si>
    <t>6240030</t>
  </si>
  <si>
    <t>CORTEZ, SARAH</t>
  </si>
  <si>
    <t>6243095</t>
  </si>
  <si>
    <t>6245798</t>
  </si>
  <si>
    <t>COLLINS***, FELICIE W</t>
  </si>
  <si>
    <t>6247220</t>
  </si>
  <si>
    <t>6232042</t>
  </si>
  <si>
    <t>6239425</t>
  </si>
  <si>
    <t>ALENDRONATE SODIUM 70 MG TA</t>
  </si>
  <si>
    <t>69097022416</t>
  </si>
  <si>
    <t>TIGGS, BARBARA</t>
  </si>
  <si>
    <t>6242974</t>
  </si>
  <si>
    <t>CHINAIKAN, SHRIMATEE</t>
  </si>
  <si>
    <t>6245323</t>
  </si>
  <si>
    <t>6246575</t>
  </si>
  <si>
    <t>6251031</t>
  </si>
  <si>
    <t>DANNER, AMANDA L</t>
  </si>
  <si>
    <t>6246525</t>
  </si>
  <si>
    <t>6249411</t>
  </si>
  <si>
    <t>6252730</t>
  </si>
  <si>
    <t>GREGORY, HOLLY</t>
  </si>
  <si>
    <t>6252731</t>
  </si>
  <si>
    <t>6252732</t>
  </si>
  <si>
    <t>6252733</t>
  </si>
  <si>
    <t>6252734</t>
  </si>
  <si>
    <t>6252735</t>
  </si>
  <si>
    <t>6252736</t>
  </si>
  <si>
    <t>6252737</t>
  </si>
  <si>
    <t>6252738</t>
  </si>
  <si>
    <t>6252742</t>
  </si>
  <si>
    <t>6252743</t>
  </si>
  <si>
    <t>ATOMOXETINE HCL 10 MG CAPSU</t>
  </si>
  <si>
    <t>68462026530</t>
  </si>
  <si>
    <t>6252744</t>
  </si>
  <si>
    <t>NESTFIELD NABRITT, UASANII</t>
  </si>
  <si>
    <t>6252745</t>
  </si>
  <si>
    <t>6252746</t>
  </si>
  <si>
    <t>6252747</t>
  </si>
  <si>
    <t>6252748</t>
  </si>
  <si>
    <t>65862086001</t>
  </si>
  <si>
    <t>6252749</t>
  </si>
  <si>
    <t>6252750</t>
  </si>
  <si>
    <t>6252753</t>
  </si>
  <si>
    <t>6252754</t>
  </si>
  <si>
    <t>6252756</t>
  </si>
  <si>
    <t>6252757</t>
  </si>
  <si>
    <t>DILTIAZEM 60 MG TABLET</t>
  </si>
  <si>
    <t>93031901</t>
  </si>
  <si>
    <t>6252758</t>
  </si>
  <si>
    <t>6252759</t>
  </si>
  <si>
    <t>6252761</t>
  </si>
  <si>
    <t>6252762</t>
  </si>
  <si>
    <t>6252764</t>
  </si>
  <si>
    <t>6252765</t>
  </si>
  <si>
    <t>6252766</t>
  </si>
  <si>
    <t>6245671</t>
  </si>
  <si>
    <t>6245293</t>
  </si>
  <si>
    <t>BUXTON, SENTRIEA</t>
  </si>
  <si>
    <t>6249483</t>
  </si>
  <si>
    <t>6252729</t>
  </si>
  <si>
    <t>DORSEY, JOYCE</t>
  </si>
  <si>
    <t>6252728</t>
  </si>
  <si>
    <t>6252727</t>
  </si>
  <si>
    <t>6252773</t>
  </si>
  <si>
    <t>JAMES***, CHASITY</t>
  </si>
  <si>
    <t>6252774</t>
  </si>
  <si>
    <t>6252775</t>
  </si>
  <si>
    <t>LOPERAMIDE 2 MG CAPSULE</t>
  </si>
  <si>
    <t>93031101</t>
  </si>
  <si>
    <t>6252776</t>
  </si>
  <si>
    <t>6252777</t>
  </si>
  <si>
    <t>6250924</t>
  </si>
  <si>
    <t>BERRIAN, SHALINA L</t>
  </si>
  <si>
    <t>6241881</t>
  </si>
  <si>
    <t>WYMAN, DONALD</t>
  </si>
  <si>
    <t>6252778</t>
  </si>
  <si>
    <t>6240952</t>
  </si>
  <si>
    <t>JAMES, DEWAYNE</t>
  </si>
  <si>
    <t>6252779</t>
  </si>
  <si>
    <t>6240951</t>
  </si>
  <si>
    <t>6247335</t>
  </si>
  <si>
    <t>MONTELUKAST SOD 5 MG TAB CH</t>
  </si>
  <si>
    <t>57237021390</t>
  </si>
  <si>
    <t>YOUNG, KHRISTIAN I</t>
  </si>
  <si>
    <t>6252780</t>
  </si>
  <si>
    <t>SMALLS, ERIC D D</t>
  </si>
  <si>
    <t>6252781</t>
  </si>
  <si>
    <t>6250626</t>
  </si>
  <si>
    <t>6249482</t>
  </si>
  <si>
    <t>6250627</t>
  </si>
  <si>
    <t>CRUZ CANIONERO, JOSIAH</t>
  </si>
  <si>
    <t>4010843</t>
  </si>
  <si>
    <t>ALPRAZOLAM 0.5 MG TABLET</t>
  </si>
  <si>
    <t>65862067701</t>
  </si>
  <si>
    <t>TOMPKINS, MEREDITH</t>
  </si>
  <si>
    <t>6252782</t>
  </si>
  <si>
    <t>6252783</t>
  </si>
  <si>
    <t>6252784</t>
  </si>
  <si>
    <t>6252785</t>
  </si>
  <si>
    <t>SEJOUR, WISTERLY FRI</t>
  </si>
  <si>
    <t>6252786</t>
  </si>
  <si>
    <t>6245348</t>
  </si>
  <si>
    <t>PRENATAL CAPLET</t>
  </si>
  <si>
    <t>96295012831</t>
  </si>
  <si>
    <t>6252789</t>
  </si>
  <si>
    <t>6252790</t>
  </si>
  <si>
    <t>POLITE, SAMMIE ***</t>
  </si>
  <si>
    <t>6252791</t>
  </si>
  <si>
    <t>6246000</t>
  </si>
  <si>
    <t>6252792</t>
  </si>
  <si>
    <t>6243148</t>
  </si>
  <si>
    <t>GRAVES, ANTHONY</t>
  </si>
  <si>
    <t>6252798</t>
  </si>
  <si>
    <t>6252805</t>
  </si>
  <si>
    <t>FREEMAN, DANECIA C</t>
  </si>
  <si>
    <t>6252806</t>
  </si>
  <si>
    <t>MARTINEZ VICTORIA, JUAN</t>
  </si>
  <si>
    <t>6252807</t>
  </si>
  <si>
    <t>6252808</t>
  </si>
  <si>
    <t>SILDENAFIL 20 MG TABLET</t>
  </si>
  <si>
    <t>65162035109</t>
  </si>
  <si>
    <t>6252809</t>
  </si>
  <si>
    <t>6252810</t>
  </si>
  <si>
    <t>6252811</t>
  </si>
  <si>
    <t>6235682</t>
  </si>
  <si>
    <t>6252816</t>
  </si>
  <si>
    <t>6252818</t>
  </si>
  <si>
    <t>6252819</t>
  </si>
  <si>
    <t>AKHTAR, NAVEED</t>
  </si>
  <si>
    <t>1467711861</t>
  </si>
  <si>
    <t>6246408</t>
  </si>
  <si>
    <t>6252823</t>
  </si>
  <si>
    <t>6252825</t>
  </si>
  <si>
    <t>6252826</t>
  </si>
  <si>
    <t>6252827</t>
  </si>
  <si>
    <t>6244055</t>
  </si>
  <si>
    <t>RUSHER, EZELLE T</t>
  </si>
  <si>
    <t>6241935</t>
  </si>
  <si>
    <t>6244057</t>
  </si>
  <si>
    <t>6246177</t>
  </si>
  <si>
    <t>6228284</t>
  </si>
  <si>
    <t>FRANKLIN, TONYA</t>
  </si>
  <si>
    <t>6228266</t>
  </si>
  <si>
    <t>6240959</t>
  </si>
  <si>
    <t>6240960</t>
  </si>
  <si>
    <t>6240958</t>
  </si>
  <si>
    <t>6252830</t>
  </si>
  <si>
    <t>GARCIA, MILAGRO N</t>
  </si>
  <si>
    <t>6252831</t>
  </si>
  <si>
    <t>6246884</t>
  </si>
  <si>
    <t>MORGAN**, BRENDA O</t>
  </si>
  <si>
    <t>6246883</t>
  </si>
  <si>
    <t>NADOLOL 20 MG TABLET</t>
  </si>
  <si>
    <t>62332040231</t>
  </si>
  <si>
    <t>6246881</t>
  </si>
  <si>
    <t>6252840</t>
  </si>
  <si>
    <t>6252841</t>
  </si>
  <si>
    <t>6252843</t>
  </si>
  <si>
    <t>JONES***, CANDY</t>
  </si>
  <si>
    <t>6252844</t>
  </si>
  <si>
    <t>6252845</t>
  </si>
  <si>
    <t>6252846</t>
  </si>
  <si>
    <t>6238779</t>
  </si>
  <si>
    <t>6238780</t>
  </si>
  <si>
    <t>6238782</t>
  </si>
  <si>
    <t>6238784</t>
  </si>
  <si>
    <t>6238786</t>
  </si>
  <si>
    <t>DILTIAZEM 24HR ER 360 MG CA</t>
  </si>
  <si>
    <t>68682037190</t>
  </si>
  <si>
    <t>6233882</t>
  </si>
  <si>
    <t>PROAIR RESPICLICK 90 MCG IN</t>
  </si>
  <si>
    <t>59310058020</t>
  </si>
  <si>
    <t>6244422</t>
  </si>
  <si>
    <t>6239499</t>
  </si>
  <si>
    <t>*LOSARTAN-HCTZ 100-25 MG TA</t>
  </si>
  <si>
    <t>43547042403</t>
  </si>
  <si>
    <t>6234153</t>
  </si>
  <si>
    <t>JENKINS, GAYLORD J</t>
  </si>
  <si>
    <t>6252847</t>
  </si>
  <si>
    <t>*AMOXICILLIN 500 MG CAPSULE</t>
  </si>
  <si>
    <t>93310953</t>
  </si>
  <si>
    <t>DUBOSE, JOSHUA</t>
  </si>
  <si>
    <t>1184773053</t>
  </si>
  <si>
    <t>THOMAS***, SHARDA</t>
  </si>
  <si>
    <t>6252848</t>
  </si>
  <si>
    <t>*IBUPROFEN 600 MG TABLET</t>
  </si>
  <si>
    <t>67877032001</t>
  </si>
  <si>
    <t>6248657</t>
  </si>
  <si>
    <t>6252853</t>
  </si>
  <si>
    <t>Fuller MD, Barry</t>
  </si>
  <si>
    <t>1598029548</t>
  </si>
  <si>
    <t>Hospitalist - MCGHI</t>
  </si>
  <si>
    <t>6252854</t>
  </si>
  <si>
    <t>*HYDRALAZINE 100 MG TABLET</t>
  </si>
  <si>
    <t>23155083501</t>
  </si>
  <si>
    <t>6252855</t>
  </si>
  <si>
    <t>*ISOSORBIDE DINITRATE 10 MG</t>
  </si>
  <si>
    <t>781155601</t>
  </si>
  <si>
    <t>6242962</t>
  </si>
  <si>
    <t>6242951</t>
  </si>
  <si>
    <t>6252856</t>
  </si>
  <si>
    <t>*LOSARTAN POTASSIUM 100 MG</t>
  </si>
  <si>
    <t>65862020330</t>
  </si>
  <si>
    <t>6250952</t>
  </si>
  <si>
    <t>6244759</t>
  </si>
  <si>
    <t>6252857</t>
  </si>
  <si>
    <t>6252858</t>
  </si>
  <si>
    <t>6252861</t>
  </si>
  <si>
    <t>6252862</t>
  </si>
  <si>
    <t>6252863</t>
  </si>
  <si>
    <t>6252864</t>
  </si>
  <si>
    <t>4010899</t>
  </si>
  <si>
    <t>BUTALB-ACETA-CAFF 50-325-40</t>
  </si>
  <si>
    <t>70010014901</t>
  </si>
  <si>
    <t>6252865</t>
  </si>
  <si>
    <t>6251151</t>
  </si>
  <si>
    <t>ISOSORBIDE DINITRATE 10 MG</t>
  </si>
  <si>
    <t>143177101</t>
  </si>
  <si>
    <t>GARDNER, KENNETH</t>
  </si>
  <si>
    <t>4010900</t>
  </si>
  <si>
    <t>6241994</t>
  </si>
  <si>
    <t>6241995</t>
  </si>
  <si>
    <t>6241996</t>
  </si>
  <si>
    <t>6241992</t>
  </si>
  <si>
    <t>6241993</t>
  </si>
  <si>
    <t>6245810</t>
  </si>
  <si>
    <t>MOLAUD III, WILLIE</t>
  </si>
  <si>
    <t>6247023</t>
  </si>
  <si>
    <t>6227887</t>
  </si>
  <si>
    <t>CHINAIKAN, KRISHEN</t>
  </si>
  <si>
    <t>6248358</t>
  </si>
  <si>
    <t>6241422</t>
  </si>
  <si>
    <t>GARNETT, LINDA</t>
  </si>
  <si>
    <t>6241417</t>
  </si>
  <si>
    <t>6252869</t>
  </si>
  <si>
    <t>6252870</t>
  </si>
  <si>
    <t>6252871</t>
  </si>
  <si>
    <t>6252872</t>
  </si>
  <si>
    <t>HILL, JOEL</t>
  </si>
  <si>
    <t>6250219</t>
  </si>
  <si>
    <t>GRANT, REBA</t>
  </si>
  <si>
    <t>6242425</t>
  </si>
  <si>
    <t>6237862</t>
  </si>
  <si>
    <t>6247914</t>
  </si>
  <si>
    <t>EDWARDS, CHERISSE</t>
  </si>
  <si>
    <t>6252873</t>
  </si>
  <si>
    <t>6252874</t>
  </si>
  <si>
    <t>6252875</t>
  </si>
  <si>
    <t>6252876</t>
  </si>
  <si>
    <t>6252877</t>
  </si>
  <si>
    <t>ACREE***, THEODORE L</t>
  </si>
  <si>
    <t>6252878</t>
  </si>
  <si>
    <t>6252879</t>
  </si>
  <si>
    <t>6252882</t>
  </si>
  <si>
    <t>6252886</t>
  </si>
  <si>
    <t>6252880</t>
  </si>
  <si>
    <t>LEVETIRACETAM 750 MG TABLET</t>
  </si>
  <si>
    <t>68180011402</t>
  </si>
  <si>
    <t>ROBERSON**, CARLA S</t>
  </si>
  <si>
    <t>6252887</t>
  </si>
  <si>
    <t>6252888</t>
  </si>
  <si>
    <t>6252889</t>
  </si>
  <si>
    <t>6252891</t>
  </si>
  <si>
    <t>6252893</t>
  </si>
  <si>
    <t>6252897</t>
  </si>
  <si>
    <t>6252898</t>
  </si>
  <si>
    <t>6252901</t>
  </si>
  <si>
    <t>BRADLEY JR, JESSE</t>
  </si>
  <si>
    <t>6245502</t>
  </si>
  <si>
    <t>BILLINGS***, QUAWANNA F</t>
  </si>
  <si>
    <t>6252902</t>
  </si>
  <si>
    <t>6238449</t>
  </si>
  <si>
    <t>6252903</t>
  </si>
  <si>
    <t>6252904</t>
  </si>
  <si>
    <t>6252912</t>
  </si>
  <si>
    <t>4010901</t>
  </si>
  <si>
    <t>6241988</t>
  </si>
  <si>
    <t>6252914</t>
  </si>
  <si>
    <t>MASTERSON, DAVID</t>
  </si>
  <si>
    <t>6252915</t>
  </si>
  <si>
    <t>6252916</t>
  </si>
  <si>
    <t>6248694</t>
  </si>
  <si>
    <t>6252917</t>
  </si>
  <si>
    <t>PAXLOVID 300-100 MG DOSE PA</t>
  </si>
  <si>
    <t>69532130</t>
  </si>
  <si>
    <t>6252918</t>
  </si>
  <si>
    <t>MASTERSON, DINA</t>
  </si>
  <si>
    <t>6252919</t>
  </si>
  <si>
    <t>6252920</t>
  </si>
  <si>
    <t>6245042</t>
  </si>
  <si>
    <t>MAJETTE***, KATHY A</t>
  </si>
  <si>
    <t>6252921</t>
  </si>
  <si>
    <t>6252922</t>
  </si>
  <si>
    <t>6249547</t>
  </si>
  <si>
    <t>6249546</t>
  </si>
  <si>
    <t>6249545</t>
  </si>
  <si>
    <t>6252938</t>
  </si>
  <si>
    <t>IBUPROFEN 400 MG TABLET</t>
  </si>
  <si>
    <t>67877031901</t>
  </si>
  <si>
    <t>6252939</t>
  </si>
  <si>
    <t>MCKINNEY, CANDICE</t>
  </si>
  <si>
    <t>4010902</t>
  </si>
  <si>
    <t>6243585</t>
  </si>
  <si>
    <t>COOPER, DEBRA</t>
  </si>
  <si>
    <t>6243583</t>
  </si>
  <si>
    <t>6241346</t>
  </si>
  <si>
    <t>6239395</t>
  </si>
  <si>
    <t>FLEMMING**, FELECIA</t>
  </si>
  <si>
    <t>6232124</t>
  </si>
  <si>
    <t>6236593</t>
  </si>
  <si>
    <t>THOMAS, FRANK</t>
  </si>
  <si>
    <t>6252941</t>
  </si>
  <si>
    <t>SINGLETON, ARNOLD</t>
  </si>
  <si>
    <t>6252940</t>
  </si>
  <si>
    <t>6252698</t>
  </si>
  <si>
    <t>RICKERSON, GREGORY F</t>
  </si>
  <si>
    <t>6252701</t>
  </si>
  <si>
    <t>6250819</t>
  </si>
  <si>
    <t>GRAHAM, EARNIE</t>
  </si>
  <si>
    <t>6250817</t>
  </si>
  <si>
    <t>6250816</t>
  </si>
  <si>
    <t>6239351</t>
  </si>
  <si>
    <t>6239353</t>
  </si>
  <si>
    <t>6234734</t>
  </si>
  <si>
    <t>6247247</t>
  </si>
  <si>
    <t>LAMIVUDINE 150 MG TABLET</t>
  </si>
  <si>
    <t>33342000109</t>
  </si>
  <si>
    <t>6249185</t>
  </si>
  <si>
    <t>6241432</t>
  </si>
  <si>
    <t>6251065</t>
  </si>
  <si>
    <t>6251245</t>
  </si>
  <si>
    <t>6251249</t>
  </si>
  <si>
    <t>6246004</t>
  </si>
  <si>
    <t>6231618</t>
  </si>
  <si>
    <t>MOORE, YOLANDA R</t>
  </si>
  <si>
    <t>6247778</t>
  </si>
  <si>
    <t>6247248</t>
  </si>
  <si>
    <t>ABACAVIR 300 MG TABLET</t>
  </si>
  <si>
    <t>65862007360</t>
  </si>
  <si>
    <t>6247246</t>
  </si>
  <si>
    <t>ISENTRESS 400 MG TABLET</t>
  </si>
  <si>
    <t>6022761</t>
  </si>
  <si>
    <t>6251912</t>
  </si>
  <si>
    <t>6252374</t>
  </si>
  <si>
    <t>6251200</t>
  </si>
  <si>
    <t>6251197</t>
  </si>
  <si>
    <t>6251296</t>
  </si>
  <si>
    <t>6237030</t>
  </si>
  <si>
    <t>6248924</t>
  </si>
  <si>
    <t>6248430</t>
  </si>
  <si>
    <t>6244828</t>
  </si>
  <si>
    <t>6251191</t>
  </si>
  <si>
    <t>6252641</t>
  </si>
  <si>
    <t>6249925</t>
  </si>
  <si>
    <t>68180046409</t>
  </si>
  <si>
    <t>6251636</t>
  </si>
  <si>
    <t>6251875</t>
  </si>
  <si>
    <t>6252210</t>
  </si>
  <si>
    <t>6252212</t>
  </si>
  <si>
    <t>6252213</t>
  </si>
  <si>
    <t>6248250</t>
  </si>
  <si>
    <t>COLLINS, PRISCILLA S</t>
  </si>
  <si>
    <t>6241093</t>
  </si>
  <si>
    <t>6248117</t>
  </si>
  <si>
    <t>KIRSH***, TASHAYLA M</t>
  </si>
  <si>
    <t>6248116</t>
  </si>
  <si>
    <t>6242569</t>
  </si>
  <si>
    <t>Mandawat, Mahendra</t>
  </si>
  <si>
    <t>1871602961</t>
  </si>
  <si>
    <t>1003 Chafee Ave</t>
  </si>
  <si>
    <t>6251241</t>
  </si>
  <si>
    <t>6251560</t>
  </si>
  <si>
    <t>BRADLEY, BARBARA J</t>
  </si>
  <si>
    <t>6246948</t>
  </si>
  <si>
    <t>WARREN***, NICHOLAS</t>
  </si>
  <si>
    <t>6252942</t>
  </si>
  <si>
    <t>6252943</t>
  </si>
  <si>
    <t>6252944</t>
  </si>
  <si>
    <t>6252945</t>
  </si>
  <si>
    <t>6252946</t>
  </si>
  <si>
    <t>6246837</t>
  </si>
  <si>
    <t>ORTIZ, ELENA</t>
  </si>
  <si>
    <t>6246838</t>
  </si>
  <si>
    <t>6246840</t>
  </si>
  <si>
    <t>6246842</t>
  </si>
  <si>
    <t>6246844</t>
  </si>
  <si>
    <t>6246845</t>
  </si>
  <si>
    <t>6240833</t>
  </si>
  <si>
    <t>6249245</t>
  </si>
  <si>
    <t>6238970</t>
  </si>
  <si>
    <t>6247157</t>
  </si>
  <si>
    <t>6240805</t>
  </si>
  <si>
    <t>6246905</t>
  </si>
  <si>
    <t>*PREDNISOLONE AC 1% EYE DRO</t>
  </si>
  <si>
    <t>60758011910</t>
  </si>
  <si>
    <t>FATTEH, NADEEM</t>
  </si>
  <si>
    <t>1174785828</t>
  </si>
  <si>
    <t>1212 AUGUSTA WEST PKWY SUITE A1</t>
  </si>
  <si>
    <t>RODRIGUEZ, JUANITA</t>
  </si>
  <si>
    <t>6246904</t>
  </si>
  <si>
    <t>*MURO-128 5% EYE DROPS</t>
  </si>
  <si>
    <t>24208027715</t>
  </si>
  <si>
    <t>6246916</t>
  </si>
  <si>
    <t>DOBY***, ROYALTY</t>
  </si>
  <si>
    <t>6246944</t>
  </si>
  <si>
    <t>6249670</t>
  </si>
  <si>
    <t>6246735</t>
  </si>
  <si>
    <t>GONZALES***, SHENA</t>
  </si>
  <si>
    <t>6240523</t>
  </si>
  <si>
    <t>6246806</t>
  </si>
  <si>
    <t>STANLEY, SAMUEL C</t>
  </si>
  <si>
    <t>6246805</t>
  </si>
  <si>
    <t>6246804</t>
  </si>
  <si>
    <t>6246791</t>
  </si>
  <si>
    <t>*ESTRADIOL 0.01% CREAM</t>
  </si>
  <si>
    <t>Jordan, Rafael</t>
  </si>
  <si>
    <t>1750479911</t>
  </si>
  <si>
    <t>2806 Hillcreek Dr</t>
  </si>
  <si>
    <t>DAVIS, TAMARA</t>
  </si>
  <si>
    <t>6252947</t>
  </si>
  <si>
    <t>ATENOLOL-CHLORTH 50/25</t>
  </si>
  <si>
    <t>70710116701</t>
  </si>
  <si>
    <t>6252948</t>
  </si>
  <si>
    <t>6252949</t>
  </si>
  <si>
    <t>6252950</t>
  </si>
  <si>
    <t>6252951</t>
  </si>
  <si>
    <t>6252952</t>
  </si>
  <si>
    <t>6252958</t>
  </si>
  <si>
    <t>6252962</t>
  </si>
  <si>
    <t>MACKIE***, MARCEL C</t>
  </si>
  <si>
    <t>6252964</t>
  </si>
  <si>
    <t>BREO ELLIPTA 100-25 MCG INH</t>
  </si>
  <si>
    <t>173085910</t>
  </si>
  <si>
    <t>6252965</t>
  </si>
  <si>
    <t>6252966</t>
  </si>
  <si>
    <t>6252967</t>
  </si>
  <si>
    <t>WILLIAMS, CHARLOTTE</t>
  </si>
  <si>
    <t>6252968</t>
  </si>
  <si>
    <t>6252970</t>
  </si>
  <si>
    <t>6242489</t>
  </si>
  <si>
    <t>LABETALOL HCL 300 MG TABLET</t>
  </si>
  <si>
    <t>68382080005</t>
  </si>
  <si>
    <t>GIBSON***, KELVIN F</t>
  </si>
  <si>
    <t>6242488</t>
  </si>
  <si>
    <t>6228549</t>
  </si>
  <si>
    <t>6241482</t>
  </si>
  <si>
    <t>6252971</t>
  </si>
  <si>
    <t>DORITY, PATRICIA</t>
  </si>
  <si>
    <t>6252973</t>
  </si>
  <si>
    <t>6252975</t>
  </si>
  <si>
    <t>FLUTICASONE PROP HFA 110 MC</t>
  </si>
  <si>
    <t>66993007996</t>
  </si>
  <si>
    <t>MCCOY***, MELINDA</t>
  </si>
  <si>
    <t>6252976</t>
  </si>
  <si>
    <t>MOODY, ANGEL</t>
  </si>
  <si>
    <t>6252978</t>
  </si>
  <si>
    <t>6252980</t>
  </si>
  <si>
    <t>6252982</t>
  </si>
  <si>
    <t>6252983</t>
  </si>
  <si>
    <t>OLANZAPINE 15 MG TABLET</t>
  </si>
  <si>
    <t>60505311403</t>
  </si>
  <si>
    <t>6243839</t>
  </si>
  <si>
    <t>NELSON, STACEY</t>
  </si>
  <si>
    <t>6243838</t>
  </si>
  <si>
    <t>6243840</t>
  </si>
  <si>
    <t>6243307</t>
  </si>
  <si>
    <t>6243843</t>
  </si>
  <si>
    <t>6243842</t>
  </si>
  <si>
    <t>6243841</t>
  </si>
  <si>
    <t>6243837</t>
  </si>
  <si>
    <t>43547036709</t>
  </si>
  <si>
    <t>4010704</t>
  </si>
  <si>
    <t>SMITH, STEPHANIE T</t>
  </si>
  <si>
    <t>6252985</t>
  </si>
  <si>
    <t>6252986</t>
  </si>
  <si>
    <t>MORGAN, JOSHUA M</t>
  </si>
  <si>
    <t>6252987</t>
  </si>
  <si>
    <t>MORGAN, KETO</t>
  </si>
  <si>
    <t>6252988</t>
  </si>
  <si>
    <t>MORGAN, MARSHEA</t>
  </si>
  <si>
    <t>6252989</t>
  </si>
  <si>
    <t>JUNEL FE 1.5 MG-30 MCG TABL</t>
  </si>
  <si>
    <t>555902858</t>
  </si>
  <si>
    <t>MCHALE, SYDNEY</t>
  </si>
  <si>
    <t>6247745</t>
  </si>
  <si>
    <t>TRUEPLUS SYR 1ML 28GX1/2</t>
  </si>
  <si>
    <t>56151170301</t>
  </si>
  <si>
    <t>6246896</t>
  </si>
  <si>
    <t>6246203</t>
  </si>
  <si>
    <t>COWART, JAMES R</t>
  </si>
  <si>
    <t>6246200</t>
  </si>
  <si>
    <t>6246199</t>
  </si>
  <si>
    <t>6246196</t>
  </si>
  <si>
    <t>6246195</t>
  </si>
  <si>
    <t>6250023</t>
  </si>
  <si>
    <t>WILLIAMS, KENISHA P</t>
  </si>
  <si>
    <t>6250022</t>
  </si>
  <si>
    <t>6250834</t>
  </si>
  <si>
    <t>6250366</t>
  </si>
  <si>
    <t>6250365</t>
  </si>
  <si>
    <t>6250364</t>
  </si>
  <si>
    <t>6250363</t>
  </si>
  <si>
    <t>6252990</t>
  </si>
  <si>
    <t>RAMSEY**, TRACY</t>
  </si>
  <si>
    <t>6252991</t>
  </si>
  <si>
    <t>6252993</t>
  </si>
  <si>
    <t>6252994</t>
  </si>
  <si>
    <t>6252996</t>
  </si>
  <si>
    <t>6252997</t>
  </si>
  <si>
    <t>6252999</t>
  </si>
  <si>
    <t>31722053705</t>
  </si>
  <si>
    <t>6253005</t>
  </si>
  <si>
    <t>6253006</t>
  </si>
  <si>
    <t>LACY, APRIL</t>
  </si>
  <si>
    <t>6253008</t>
  </si>
  <si>
    <t>6253010</t>
  </si>
  <si>
    <t>6253011</t>
  </si>
  <si>
    <t>6253012</t>
  </si>
  <si>
    <t>6253013</t>
  </si>
  <si>
    <t>6253014</t>
  </si>
  <si>
    <t>6253015</t>
  </si>
  <si>
    <t>6253017</t>
  </si>
  <si>
    <t>2003364</t>
  </si>
  <si>
    <t>METHYLPHENIDATE ER 10 MG TA</t>
  </si>
  <si>
    <t>10702007501</t>
  </si>
  <si>
    <t>KENDALL, SYLENE M</t>
  </si>
  <si>
    <t>6248028</t>
  </si>
  <si>
    <t>6233983</t>
  </si>
  <si>
    <t>6233980</t>
  </si>
  <si>
    <t>6251733</t>
  </si>
  <si>
    <t>POTTS, ZAMORRIAH</t>
  </si>
  <si>
    <t>6240688</t>
  </si>
  <si>
    <t>BENEDICT, NATHAN</t>
  </si>
  <si>
    <t>6253018</t>
  </si>
  <si>
    <t>GRAHAM, RHONDA R</t>
  </si>
  <si>
    <t>6253019</t>
  </si>
  <si>
    <t>6253020</t>
  </si>
  <si>
    <t>13668001005</t>
  </si>
  <si>
    <t>6253021</t>
  </si>
  <si>
    <t>6251503</t>
  </si>
  <si>
    <t>6246980</t>
  </si>
  <si>
    <t>*AMLODIPINE BESYLATE 10 MG</t>
  </si>
  <si>
    <t>69097012805</t>
  </si>
  <si>
    <t>Stager MD, Peter</t>
  </si>
  <si>
    <t>1346305588</t>
  </si>
  <si>
    <t>AUCC South Augusta</t>
  </si>
  <si>
    <t>MOORE***, PEARL M</t>
  </si>
  <si>
    <t>6250993</t>
  </si>
  <si>
    <t>6245353</t>
  </si>
  <si>
    <t>WILLIAMS, KIVEN E</t>
  </si>
  <si>
    <t>6248931</t>
  </si>
  <si>
    <t>MARSHALL***, ANNA M</t>
  </si>
  <si>
    <t>6249229</t>
  </si>
  <si>
    <t>6249480</t>
  </si>
  <si>
    <t>4010820</t>
  </si>
  <si>
    <t>11534015901</t>
  </si>
  <si>
    <t>JOHNSON, BELINDA</t>
  </si>
  <si>
    <t>6246897</t>
  </si>
  <si>
    <t>6249047</t>
  </si>
  <si>
    <t>6253022</t>
  </si>
  <si>
    <t>HALL**, ROBIN</t>
  </si>
  <si>
    <t>6253023</t>
  </si>
  <si>
    <t>6253025</t>
  </si>
  <si>
    <t>LAMOTRIGINE 200 MG TABLET</t>
  </si>
  <si>
    <t>68382001014</t>
  </si>
  <si>
    <t>TALBERT, FALASHA</t>
  </si>
  <si>
    <t>6251984</t>
  </si>
  <si>
    <t>6248719</t>
  </si>
  <si>
    <t>6248718</t>
  </si>
  <si>
    <t>6244978</t>
  </si>
  <si>
    <t>6244886</t>
  </si>
  <si>
    <t>PRAZOSIN 1 MG CAPSULE</t>
  </si>
  <si>
    <t>378110101</t>
  </si>
  <si>
    <t>CARDE, DEBORAH</t>
  </si>
  <si>
    <t>6238026</t>
  </si>
  <si>
    <t>6242764</t>
  </si>
  <si>
    <t>6248699</t>
  </si>
  <si>
    <t>6248925</t>
  </si>
  <si>
    <t>6248700</t>
  </si>
  <si>
    <t>ROFLUMILAST 500 MCG TABLET</t>
  </si>
  <si>
    <t>59651027590</t>
  </si>
  <si>
    <t>6244711</t>
  </si>
  <si>
    <t>6253026</t>
  </si>
  <si>
    <t>8470359001</t>
  </si>
  <si>
    <t>LOPEZ, OSIEL D</t>
  </si>
  <si>
    <t>6253027</t>
  </si>
  <si>
    <t>6253028</t>
  </si>
  <si>
    <t>6253030</t>
  </si>
  <si>
    <t>STERETT, ERIC</t>
  </si>
  <si>
    <t>1699099853</t>
  </si>
  <si>
    <t>2437 LUMPKIN RD</t>
  </si>
  <si>
    <t>6253031</t>
  </si>
  <si>
    <t>6253032</t>
  </si>
  <si>
    <t>6253033</t>
  </si>
  <si>
    <t>JAMERSON, WAYNE</t>
  </si>
  <si>
    <t>6240917</t>
  </si>
  <si>
    <t>WILLIAMS, JAMES L</t>
  </si>
  <si>
    <t>6240919</t>
  </si>
  <si>
    <t>6247307</t>
  </si>
  <si>
    <t>MACK***, DANA</t>
  </si>
  <si>
    <t>6247305</t>
  </si>
  <si>
    <t>6247306</t>
  </si>
  <si>
    <t>6247308</t>
  </si>
  <si>
    <t>6253034</t>
  </si>
  <si>
    <t>SMALL, CORDARRYL</t>
  </si>
  <si>
    <t>6249941</t>
  </si>
  <si>
    <t>6237898</t>
  </si>
  <si>
    <t>6253035</t>
  </si>
  <si>
    <t>THOMAS, RICHARD</t>
  </si>
  <si>
    <t>6253039</t>
  </si>
  <si>
    <t>6253040</t>
  </si>
  <si>
    <t>6253041</t>
  </si>
  <si>
    <t>6253042</t>
  </si>
  <si>
    <t>6253043</t>
  </si>
  <si>
    <t>6253044</t>
  </si>
  <si>
    <t>6253046</t>
  </si>
  <si>
    <t>6253047</t>
  </si>
  <si>
    <t>6246614</t>
  </si>
  <si>
    <t>6253048</t>
  </si>
  <si>
    <t>6253049</t>
  </si>
  <si>
    <t>6253050</t>
  </si>
  <si>
    <t>6249702</t>
  </si>
  <si>
    <t>BRYANT, ANITA</t>
  </si>
  <si>
    <t>6248930</t>
  </si>
  <si>
    <t>6239636</t>
  </si>
  <si>
    <t>68382066001</t>
  </si>
  <si>
    <t>6253052</t>
  </si>
  <si>
    <t>CHISOLM, MARCELLA</t>
  </si>
  <si>
    <t>6253053</t>
  </si>
  <si>
    <t>6253054</t>
  </si>
  <si>
    <t>6240664</t>
  </si>
  <si>
    <t>6240006</t>
  </si>
  <si>
    <t>6249144</t>
  </si>
  <si>
    <t>HICKS, LATRINA</t>
  </si>
  <si>
    <t>6241566</t>
  </si>
  <si>
    <t>6247612</t>
  </si>
  <si>
    <t>6249692</t>
  </si>
  <si>
    <t>MORGAN, KERRI D</t>
  </si>
  <si>
    <t>6253055</t>
  </si>
  <si>
    <t>6249657</t>
  </si>
  <si>
    <t>6253056</t>
  </si>
  <si>
    <t>RISPERIDONE 3 MG TABLET</t>
  </si>
  <si>
    <t>27241000506</t>
  </si>
  <si>
    <t>6253057</t>
  </si>
  <si>
    <t>6253058</t>
  </si>
  <si>
    <t>6253059</t>
  </si>
  <si>
    <t>6253060</t>
  </si>
  <si>
    <t>6253061</t>
  </si>
  <si>
    <t>6253065</t>
  </si>
  <si>
    <t>6253066</t>
  </si>
  <si>
    <t>6253067</t>
  </si>
  <si>
    <t>HOWARD**, JOENASHIA E</t>
  </si>
  <si>
    <t>6253068</t>
  </si>
  <si>
    <t>*PREDNISOLONE 15 MG/5 ML SO</t>
  </si>
  <si>
    <t>121075908</t>
  </si>
  <si>
    <t>GROTZ, KENNETH</t>
  </si>
  <si>
    <t>1063521631</t>
  </si>
  <si>
    <t>104 N. BELAIR RD</t>
  </si>
  <si>
    <t>IVEY, ARIANE</t>
  </si>
  <si>
    <t>6253069</t>
  </si>
  <si>
    <t>*PREDNISONE 20 MG TABLET</t>
  </si>
  <si>
    <t>54001825</t>
  </si>
  <si>
    <t>6253070</t>
  </si>
  <si>
    <t>*AMOXICILLIN 875 MG TABLET</t>
  </si>
  <si>
    <t>6253071</t>
  </si>
  <si>
    <t>6253072</t>
  </si>
  <si>
    <t>2003378</t>
  </si>
  <si>
    <t>Acevedo, Jose</t>
  </si>
  <si>
    <t>1356327027</t>
  </si>
  <si>
    <t>1299 INTERSTATE PKWY</t>
  </si>
  <si>
    <t>MASON, MAXIMILLION</t>
  </si>
  <si>
    <t>6253074</t>
  </si>
  <si>
    <t>6253076</t>
  </si>
  <si>
    <t>6253078</t>
  </si>
  <si>
    <t>6253079</t>
  </si>
  <si>
    <t>6253080</t>
  </si>
  <si>
    <t>6253081</t>
  </si>
  <si>
    <t>6253086</t>
  </si>
  <si>
    <t>6253087</t>
  </si>
  <si>
    <t>2003379</t>
  </si>
  <si>
    <t>DEXTROAMP-AMPHET ER 10 MG C</t>
  </si>
  <si>
    <t>51407055801</t>
  </si>
  <si>
    <t>HAMLETT, DEANDRE</t>
  </si>
  <si>
    <t>6251262</t>
  </si>
  <si>
    <t>6251419</t>
  </si>
  <si>
    <t>6251439</t>
  </si>
  <si>
    <t>6251785</t>
  </si>
  <si>
    <t>6248285</t>
  </si>
  <si>
    <t>6225473</t>
  </si>
  <si>
    <t>6243173</t>
  </si>
  <si>
    <t>DUNN, DAVID M</t>
  </si>
  <si>
    <t>6250953</t>
  </si>
  <si>
    <t>6228434</t>
  </si>
  <si>
    <t>TILLER, CARRIE</t>
  </si>
  <si>
    <t>6228435</t>
  </si>
  <si>
    <t>6237086</t>
  </si>
  <si>
    <t>6242239</t>
  </si>
  <si>
    <t>POWELL***, GEORGE</t>
  </si>
  <si>
    <t>6247621</t>
  </si>
  <si>
    <t>6247620</t>
  </si>
  <si>
    <t>6248153</t>
  </si>
  <si>
    <t>6240927</t>
  </si>
  <si>
    <t>WILLIAMS, PATRICIA B</t>
  </si>
  <si>
    <t>6240928</t>
  </si>
  <si>
    <t>6240929</t>
  </si>
  <si>
    <t>6253091</t>
  </si>
  <si>
    <t>HICKS, KENTAVIOUS L</t>
  </si>
  <si>
    <t>6232105</t>
  </si>
  <si>
    <t>WILLIAMS, CHARLIS N</t>
  </si>
  <si>
    <t>6249709</t>
  </si>
  <si>
    <t>PRENATAL PLUS VITAMINS</t>
  </si>
  <si>
    <t>39328010610</t>
  </si>
  <si>
    <t>6249710</t>
  </si>
  <si>
    <t>6253092</t>
  </si>
  <si>
    <t>*VITAMIN D2 1.25MG(50,000 U</t>
  </si>
  <si>
    <t>CRUZ, ETTA</t>
  </si>
  <si>
    <t>6253093</t>
  </si>
  <si>
    <t>6253094</t>
  </si>
  <si>
    <t>6253095</t>
  </si>
  <si>
    <t>6253096</t>
  </si>
  <si>
    <t>FULLER, ISABELLA</t>
  </si>
  <si>
    <t>6253098</t>
  </si>
  <si>
    <t>6241248</t>
  </si>
  <si>
    <t>SMITH, JANICE L</t>
  </si>
  <si>
    <t>6253100</t>
  </si>
  <si>
    <t>6253101</t>
  </si>
  <si>
    <t>6253102</t>
  </si>
  <si>
    <t>6253103</t>
  </si>
  <si>
    <t>6253105</t>
  </si>
  <si>
    <t>6253106</t>
  </si>
  <si>
    <t>SOLOMON, KIMBERLY</t>
  </si>
  <si>
    <t>6253107</t>
  </si>
  <si>
    <t>6253108</t>
  </si>
  <si>
    <t>6248232</t>
  </si>
  <si>
    <t>FEDRICK, CHRISTOPHER R</t>
  </si>
  <si>
    <t>6247941</t>
  </si>
  <si>
    <t>HYDROCORTISONE 10 MG TABLET</t>
  </si>
  <si>
    <t>115169701</t>
  </si>
  <si>
    <t>6240918</t>
  </si>
  <si>
    <t>6253109</t>
  </si>
  <si>
    <t>CARLOS, GABRIELA</t>
  </si>
  <si>
    <t>6253112</t>
  </si>
  <si>
    <t>WILLIAMS, LUTARSHA R</t>
  </si>
  <si>
    <t>6253114</t>
  </si>
  <si>
    <t>6253115</t>
  </si>
  <si>
    <t>6253116</t>
  </si>
  <si>
    <t>6253118</t>
  </si>
  <si>
    <t>6228499</t>
  </si>
  <si>
    <t>ASWARNAUTH, PEGGY</t>
  </si>
  <si>
    <t>6253119</t>
  </si>
  <si>
    <t>BALKCON **, KAWAN</t>
  </si>
  <si>
    <t>6253120</t>
  </si>
  <si>
    <t>6253121</t>
  </si>
  <si>
    <t>6233373</t>
  </si>
  <si>
    <t>6243760</t>
  </si>
  <si>
    <t>6253122</t>
  </si>
  <si>
    <t>6253123</t>
  </si>
  <si>
    <t>6253124</t>
  </si>
  <si>
    <t>6253125</t>
  </si>
  <si>
    <t>62332003960</t>
  </si>
  <si>
    <t>6253126</t>
  </si>
  <si>
    <t>6253128</t>
  </si>
  <si>
    <t>NAPROXEN SODIUM 220 MG TABL</t>
  </si>
  <si>
    <t>45802049075</t>
  </si>
  <si>
    <t>6253129</t>
  </si>
  <si>
    <t>93092806</t>
  </si>
  <si>
    <t>6238698</t>
  </si>
  <si>
    <t>PERRONI***, LEANDRO D</t>
  </si>
  <si>
    <t>6246133</t>
  </si>
  <si>
    <t>6249390</t>
  </si>
  <si>
    <t>6246126</t>
  </si>
  <si>
    <t>6252106</t>
  </si>
  <si>
    <t>6233422</t>
  </si>
  <si>
    <t>6245550</t>
  </si>
  <si>
    <t>6245551</t>
  </si>
  <si>
    <t>6248572</t>
  </si>
  <si>
    <t>BANACH, IDONA</t>
  </si>
  <si>
    <t>6253133</t>
  </si>
  <si>
    <t>6253135</t>
  </si>
  <si>
    <t>DAVIS, GWENDOLYN</t>
  </si>
  <si>
    <t>6253136</t>
  </si>
  <si>
    <t>2003383</t>
  </si>
  <si>
    <t>METHYLPHENIDATE ER(CD) 20MG</t>
  </si>
  <si>
    <t>406182001</t>
  </si>
  <si>
    <t>MELECIO, ALEXANDER K</t>
  </si>
  <si>
    <t>2003384</t>
  </si>
  <si>
    <t>METHYLPHENIDATE 10 MG TABLE</t>
  </si>
  <si>
    <t>115180101</t>
  </si>
  <si>
    <t>6253138</t>
  </si>
  <si>
    <t>6253139</t>
  </si>
  <si>
    <t>6253140</t>
  </si>
  <si>
    <t>6250946</t>
  </si>
  <si>
    <t>PRAVASTATIN SODIUM 10 MG TA</t>
  </si>
  <si>
    <t>93077198</t>
  </si>
  <si>
    <t>6238085</t>
  </si>
  <si>
    <t>ATKINS**, RONNIE</t>
  </si>
  <si>
    <t>6253143</t>
  </si>
  <si>
    <t>6246313</t>
  </si>
  <si>
    <t>6253144</t>
  </si>
  <si>
    <t>6253145</t>
  </si>
  <si>
    <t>6245816</t>
  </si>
  <si>
    <t>6246307</t>
  </si>
  <si>
    <t>6248363</t>
  </si>
  <si>
    <t>50228043301</t>
  </si>
  <si>
    <t>6246310</t>
  </si>
  <si>
    <t>2003380</t>
  </si>
  <si>
    <t>6246309</t>
  </si>
  <si>
    <t>6253147</t>
  </si>
  <si>
    <t>ORTIZ, ISIS</t>
  </si>
  <si>
    <t>6253148</t>
  </si>
  <si>
    <t>6253149</t>
  </si>
  <si>
    <t>6253150</t>
  </si>
  <si>
    <t>6253151</t>
  </si>
  <si>
    <t>PALMER***, MARY ANN</t>
  </si>
  <si>
    <t>6253152</t>
  </si>
  <si>
    <t>UNITHROID 100 MCG TABLET</t>
  </si>
  <si>
    <t>60846080501</t>
  </si>
  <si>
    <t>6248645</t>
  </si>
  <si>
    <t>KING, EDIADAKEHI E</t>
  </si>
  <si>
    <t>6253153</t>
  </si>
  <si>
    <t>6251940</t>
  </si>
  <si>
    <t>DAVIS, HENRY R</t>
  </si>
  <si>
    <t>6238655</t>
  </si>
  <si>
    <t>6238649</t>
  </si>
  <si>
    <t>6253154</t>
  </si>
  <si>
    <t>*CICLOPIROX 8% SOLUTION-</t>
  </si>
  <si>
    <t>45802014167</t>
  </si>
  <si>
    <t>Thatcher, Lisa</t>
  </si>
  <si>
    <t>1922450618</t>
  </si>
  <si>
    <t>1416 Wainbrook Drive</t>
  </si>
  <si>
    <t>6253155</t>
  </si>
  <si>
    <t>6243562</t>
  </si>
  <si>
    <t>ADVAIR HFA 115-21 MCG INHAL</t>
  </si>
  <si>
    <t>173071620</t>
  </si>
  <si>
    <t>HUTTON, JOHN S</t>
  </si>
  <si>
    <t>6253157</t>
  </si>
  <si>
    <t>6253158</t>
  </si>
  <si>
    <t>6253159</t>
  </si>
  <si>
    <t>SILDENAFIL 50 MG TABLET</t>
  </si>
  <si>
    <t>60219175203</t>
  </si>
  <si>
    <t>MURPHY, WILLIAM</t>
  </si>
  <si>
    <t>6241285</t>
  </si>
  <si>
    <t>SANDERS, CHERYL L</t>
  </si>
  <si>
    <t>6228545</t>
  </si>
  <si>
    <t>6253168</t>
  </si>
  <si>
    <t>UNITHROID 175 MCG TABLET</t>
  </si>
  <si>
    <t>60846081001</t>
  </si>
  <si>
    <t>GREENE**, STEPHANIE Y</t>
  </si>
  <si>
    <t>6253169</t>
  </si>
  <si>
    <t>6253170</t>
  </si>
  <si>
    <t>6247164</t>
  </si>
  <si>
    <t>6252839</t>
  </si>
  <si>
    <t>6248206</t>
  </si>
  <si>
    <t>SAPP***, ANNIE</t>
  </si>
  <si>
    <t>6253178</t>
  </si>
  <si>
    <t>LAMBERT, ELIZABETH M</t>
  </si>
  <si>
    <t>4010903</t>
  </si>
  <si>
    <t>6253179</t>
  </si>
  <si>
    <t>6238772</t>
  </si>
  <si>
    <t>WILCOX***, EUGENE</t>
  </si>
  <si>
    <t>6238770</t>
  </si>
  <si>
    <t>6253183</t>
  </si>
  <si>
    <t>POWELL, RICKEY</t>
  </si>
  <si>
    <t>6246849</t>
  </si>
  <si>
    <t>6237007</t>
  </si>
  <si>
    <t>6245714</t>
  </si>
  <si>
    <t>6245783</t>
  </si>
  <si>
    <t>6253191</t>
  </si>
  <si>
    <t>6253192</t>
  </si>
  <si>
    <t>6253194</t>
  </si>
  <si>
    <t>6253195</t>
  </si>
  <si>
    <t>6253113</t>
  </si>
  <si>
    <t>6253196</t>
  </si>
  <si>
    <t>6253197</t>
  </si>
  <si>
    <t>6242089</t>
  </si>
  <si>
    <t>6242088</t>
  </si>
  <si>
    <t>6238587</t>
  </si>
  <si>
    <t>6242090</t>
  </si>
  <si>
    <t>6232313</t>
  </si>
  <si>
    <t>6253200</t>
  </si>
  <si>
    <t>PERKINS***, MONICA L</t>
  </si>
  <si>
    <t>6253201</t>
  </si>
  <si>
    <t>DEXAMETHASONE 2 MG TABLET</t>
  </si>
  <si>
    <t>54418325</t>
  </si>
  <si>
    <t>6252095</t>
  </si>
  <si>
    <t>6241450</t>
  </si>
  <si>
    <t>OLIPHANT, WAYNE</t>
  </si>
  <si>
    <t>6245202</t>
  </si>
  <si>
    <t>WALKER, PATRICIA A</t>
  </si>
  <si>
    <t>6245203</t>
  </si>
  <si>
    <t>6245212</t>
  </si>
  <si>
    <t>6253202</t>
  </si>
  <si>
    <t>63824000840</t>
  </si>
  <si>
    <t>6253203</t>
  </si>
  <si>
    <t>6253204</t>
  </si>
  <si>
    <t>6239342</t>
  </si>
  <si>
    <t>BROWN**, SAMANTHA</t>
  </si>
  <si>
    <t>6248431</t>
  </si>
  <si>
    <t>6253205</t>
  </si>
  <si>
    <t>6229418</t>
  </si>
  <si>
    <t>TAYLOR**, ELIZABETH</t>
  </si>
  <si>
    <t>6229419</t>
  </si>
  <si>
    <t>6250638</t>
  </si>
  <si>
    <t>6250639</t>
  </si>
  <si>
    <t>FENOFIBRATE 145 MG TABLET</t>
  </si>
  <si>
    <t>43547043109</t>
  </si>
  <si>
    <t>6250647</t>
  </si>
  <si>
    <t>6250989</t>
  </si>
  <si>
    <t>MCBRIDE, RUBY</t>
  </si>
  <si>
    <t>6232578</t>
  </si>
  <si>
    <t>6237882</t>
  </si>
  <si>
    <t>MAXWELL, ELOUISE W</t>
  </si>
  <si>
    <t>6245707</t>
  </si>
  <si>
    <t>JONES***, DONNA M</t>
  </si>
  <si>
    <t>6250704</t>
  </si>
  <si>
    <t>6250818</t>
  </si>
  <si>
    <t>6250938</t>
  </si>
  <si>
    <t>SPIRONOLACTONE 100 MG TABLE</t>
  </si>
  <si>
    <t>53746051501</t>
  </si>
  <si>
    <t>6247015</t>
  </si>
  <si>
    <t>DUNN, PATRICIA A</t>
  </si>
  <si>
    <t>6247016</t>
  </si>
  <si>
    <t>6248821</t>
  </si>
  <si>
    <t>6248822</t>
  </si>
  <si>
    <t>6248827</t>
  </si>
  <si>
    <t>6248826</t>
  </si>
  <si>
    <t>6247794</t>
  </si>
  <si>
    <t>6249081</t>
  </si>
  <si>
    <t>6253207</t>
  </si>
  <si>
    <t>6236405</t>
  </si>
  <si>
    <t>MCGRUDER, ANNETTE D</t>
  </si>
  <si>
    <t>6229723</t>
  </si>
  <si>
    <t>6235679</t>
  </si>
  <si>
    <t>6247211</t>
  </si>
  <si>
    <t>6247230</t>
  </si>
  <si>
    <t>6247266</t>
  </si>
  <si>
    <t>6247269</t>
  </si>
  <si>
    <t>6248687</t>
  </si>
  <si>
    <t>6249452</t>
  </si>
  <si>
    <t>MARTIN, JAYDEN*** J</t>
  </si>
  <si>
    <t>6249454</t>
  </si>
  <si>
    <t>BENZOYL PEROXIDE 10% GEL</t>
  </si>
  <si>
    <t>45802030896</t>
  </si>
  <si>
    <t>6249503</t>
  </si>
  <si>
    <t>6242894</t>
  </si>
  <si>
    <t>JENNINGS, CHARLES</t>
  </si>
  <si>
    <t>6253188</t>
  </si>
  <si>
    <t>6250234</t>
  </si>
  <si>
    <t>ASWARNAUTH, TROY</t>
  </si>
  <si>
    <t>6253209</t>
  </si>
  <si>
    <t>6253210</t>
  </si>
  <si>
    <t>6253211</t>
  </si>
  <si>
    <t>6253214</t>
  </si>
  <si>
    <t>BARKSDALE***, KENNETH</t>
  </si>
  <si>
    <t>6253215</t>
  </si>
  <si>
    <t>DAVIS***, SANDRA M</t>
  </si>
  <si>
    <t>6253216</t>
  </si>
  <si>
    <t>6253217</t>
  </si>
  <si>
    <t>6253218</t>
  </si>
  <si>
    <t>6253219</t>
  </si>
  <si>
    <t>6253220</t>
  </si>
  <si>
    <t>6244523</t>
  </si>
  <si>
    <t>6248311</t>
  </si>
  <si>
    <t>6228939</t>
  </si>
  <si>
    <t>6235489</t>
  </si>
  <si>
    <t>6247265</t>
  </si>
  <si>
    <t>72205002299</t>
  </si>
  <si>
    <t>6230988</t>
  </si>
  <si>
    <t>HENLEY, KIERA</t>
  </si>
  <si>
    <t>6230990</t>
  </si>
  <si>
    <t>ADVAIR 100-50 DISKUS</t>
  </si>
  <si>
    <t>173069500</t>
  </si>
  <si>
    <t>6253222</t>
  </si>
  <si>
    <t>WILEY, TYQUON J</t>
  </si>
  <si>
    <t>6253223</t>
  </si>
  <si>
    <t>DIXON, CLINTON</t>
  </si>
  <si>
    <t>6253224</t>
  </si>
  <si>
    <t>6249037</t>
  </si>
  <si>
    <t>WILLIAMS, DAMEON R</t>
  </si>
  <si>
    <t>6249036</t>
  </si>
  <si>
    <t>6249041</t>
  </si>
  <si>
    <t>6249034</t>
  </si>
  <si>
    <t>6249035</t>
  </si>
  <si>
    <t>6249038</t>
  </si>
  <si>
    <t>6246655</t>
  </si>
  <si>
    <t>6253226</t>
  </si>
  <si>
    <t>6252822</t>
  </si>
  <si>
    <t>CASTRESANA, DANIEL</t>
  </si>
  <si>
    <t>1770873465</t>
  </si>
  <si>
    <t>6234073</t>
  </si>
  <si>
    <t>HENDERSON, VIRGINIA</t>
  </si>
  <si>
    <t>6245076</t>
  </si>
  <si>
    <t>6242592</t>
  </si>
  <si>
    <t>6253227</t>
  </si>
  <si>
    <t>HARRIS, ZAVIER</t>
  </si>
  <si>
    <t>6253228</t>
  </si>
  <si>
    <t>SOLOMON, CIAIRA</t>
  </si>
  <si>
    <t>6249136</t>
  </si>
  <si>
    <t>6251133</t>
  </si>
  <si>
    <t>6246113</t>
  </si>
  <si>
    <t>ORPHENADRINE ER 100 MG TABL</t>
  </si>
  <si>
    <t>43386048024</t>
  </si>
  <si>
    <t>6239507</t>
  </si>
  <si>
    <t>SHARP***, GLASSINE</t>
  </si>
  <si>
    <t>6239509</t>
  </si>
  <si>
    <t>6239510</t>
  </si>
  <si>
    <t>6239512</t>
  </si>
  <si>
    <t>6248803</t>
  </si>
  <si>
    <t>FOSTER, CARLOS</t>
  </si>
  <si>
    <t>6253240</t>
  </si>
  <si>
    <t>CONKLIN**, JANNIE</t>
  </si>
  <si>
    <t>6253241</t>
  </si>
  <si>
    <t>6253242</t>
  </si>
  <si>
    <t>6253243</t>
  </si>
  <si>
    <t>6253244</t>
  </si>
  <si>
    <t>6253245</t>
  </si>
  <si>
    <t>DEXCOM G7 RECEIVER</t>
  </si>
  <si>
    <t>8627007801</t>
  </si>
  <si>
    <t>6245690</t>
  </si>
  <si>
    <t>6245275</t>
  </si>
  <si>
    <t>6228454</t>
  </si>
  <si>
    <t>INSULIN GLARGINE-YFGN U100</t>
  </si>
  <si>
    <t>49502039475</t>
  </si>
  <si>
    <t>MOORE, JAMES H</t>
  </si>
  <si>
    <t>6253206</t>
  </si>
  <si>
    <t>6232301</t>
  </si>
  <si>
    <t>THOMAS, BRIDGETT L</t>
  </si>
  <si>
    <t>4010810</t>
  </si>
  <si>
    <t>TENNYSON, BEVERLY</t>
  </si>
  <si>
    <t>6253246</t>
  </si>
  <si>
    <t>CHIPMAN, ISAAC</t>
  </si>
  <si>
    <t>6253247</t>
  </si>
  <si>
    <t>6253248</t>
  </si>
  <si>
    <t>6253249</t>
  </si>
  <si>
    <t>6253250</t>
  </si>
  <si>
    <t>6253251</t>
  </si>
  <si>
    <t>6243082</t>
  </si>
  <si>
    <t>6252171</t>
  </si>
  <si>
    <t>XOFLUZA 80 MG TABLET</t>
  </si>
  <si>
    <t>50242087701</t>
  </si>
  <si>
    <t>6233432</t>
  </si>
  <si>
    <t>SHELTON**, ROSALYN</t>
  </si>
  <si>
    <t>6253252</t>
  </si>
  <si>
    <t>548540000</t>
  </si>
  <si>
    <t>BROWN, MARLASIA</t>
  </si>
  <si>
    <t>6253257</t>
  </si>
  <si>
    <t>WILLIAMSON***, JOE</t>
  </si>
  <si>
    <t>6253260</t>
  </si>
  <si>
    <t>ROBINSON, FOREST</t>
  </si>
  <si>
    <t>6253261</t>
  </si>
  <si>
    <t>6253262</t>
  </si>
  <si>
    <t>6253263</t>
  </si>
  <si>
    <t>6236697</t>
  </si>
  <si>
    <t>BAKER, BENJAMIN</t>
  </si>
  <si>
    <t>6253264</t>
  </si>
  <si>
    <t>6253268</t>
  </si>
  <si>
    <t>64980021001</t>
  </si>
  <si>
    <t>6253269</t>
  </si>
  <si>
    <t>6253270</t>
  </si>
  <si>
    <t>6253271</t>
  </si>
  <si>
    <t>SHANKS, JAMES</t>
  </si>
  <si>
    <t>6253272</t>
  </si>
  <si>
    <t>6253273</t>
  </si>
  <si>
    <t>6253274</t>
  </si>
  <si>
    <t>6253276</t>
  </si>
  <si>
    <t>ROSARIO**, MARITZA I</t>
  </si>
  <si>
    <t>6247370</t>
  </si>
  <si>
    <t>JOHNSON**, JASON A</t>
  </si>
  <si>
    <t>6247368</t>
  </si>
  <si>
    <t>6247369</t>
  </si>
  <si>
    <t>6252114</t>
  </si>
  <si>
    <t>WATSON, GORDON</t>
  </si>
  <si>
    <t>6247792</t>
  </si>
  <si>
    <t>6247845</t>
  </si>
  <si>
    <t>BARNES, RONALD T</t>
  </si>
  <si>
    <t>6248021</t>
  </si>
  <si>
    <t>6247695</t>
  </si>
  <si>
    <t>6253278</t>
  </si>
  <si>
    <t>WILLIAMS, SHAWANA</t>
  </si>
  <si>
    <t>6250351</t>
  </si>
  <si>
    <t>6253279</t>
  </si>
  <si>
    <t>6253280</t>
  </si>
  <si>
    <t>6253281</t>
  </si>
  <si>
    <t>6233830</t>
  </si>
  <si>
    <t>6250427</t>
  </si>
  <si>
    <t>AMLODIPINE-BENAZEPRIL 10-20</t>
  </si>
  <si>
    <t>65862058601</t>
  </si>
  <si>
    <t>MCARTHUR***, JAMES</t>
  </si>
  <si>
    <t>6250428</t>
  </si>
  <si>
    <t>6250540</t>
  </si>
  <si>
    <t>6253282</t>
  </si>
  <si>
    <t>VENEGAS, EDNA</t>
  </si>
  <si>
    <t>6253283</t>
  </si>
  <si>
    <t>HYDROCORTISONE 2.5% CREAM (</t>
  </si>
  <si>
    <t>62559043130</t>
  </si>
  <si>
    <t>6253284</t>
  </si>
  <si>
    <t>EVANS, KRISTINA</t>
  </si>
  <si>
    <t>6253285</t>
  </si>
  <si>
    <t>6253286</t>
  </si>
  <si>
    <t>RODRIGUEZ, JAYELLI</t>
  </si>
  <si>
    <t>6253287</t>
  </si>
  <si>
    <t>RISPERIDONE 0.25 MG TABLET</t>
  </si>
  <si>
    <t>68382011214</t>
  </si>
  <si>
    <t>AGUILAR, JEYZON Y</t>
  </si>
  <si>
    <t>6253288</t>
  </si>
  <si>
    <t>6253295</t>
  </si>
  <si>
    <t>STRICKLAND, JAMES</t>
  </si>
  <si>
    <t>6253296</t>
  </si>
  <si>
    <t>6253297</t>
  </si>
  <si>
    <t>6253298</t>
  </si>
  <si>
    <t>6253299</t>
  </si>
  <si>
    <t>6253300</t>
  </si>
  <si>
    <t>6236645</t>
  </si>
  <si>
    <t>HALLMAN, LINDA</t>
  </si>
  <si>
    <t>6242886</t>
  </si>
  <si>
    <t>6253301</t>
  </si>
  <si>
    <t>56151146304</t>
  </si>
  <si>
    <t>6250969</t>
  </si>
  <si>
    <t>6253303</t>
  </si>
  <si>
    <t>PETERSON, D'LEANTE A</t>
  </si>
  <si>
    <t>6253304</t>
  </si>
  <si>
    <t>6238671</t>
  </si>
  <si>
    <t>6240147</t>
  </si>
  <si>
    <t>6247218</t>
  </si>
  <si>
    <t>ROCA**, ANNIE L</t>
  </si>
  <si>
    <t>6252379</t>
  </si>
  <si>
    <t>6242797</t>
  </si>
  <si>
    <t>6253305</t>
  </si>
  <si>
    <t>6253309</t>
  </si>
  <si>
    <t>HILLARY, REGINALD</t>
  </si>
  <si>
    <t>6253310</t>
  </si>
  <si>
    <t>6253308</t>
  </si>
  <si>
    <t>6249344</t>
  </si>
  <si>
    <t>6253311</t>
  </si>
  <si>
    <t>6253312</t>
  </si>
  <si>
    <t>ATOMOXETINE HCL 25 MG CAPSU</t>
  </si>
  <si>
    <t>64980037503</t>
  </si>
  <si>
    <t>6253313</t>
  </si>
  <si>
    <t>VAUGHN, AL</t>
  </si>
  <si>
    <t>6253314</t>
  </si>
  <si>
    <t>6253315</t>
  </si>
  <si>
    <t>68180072009</t>
  </si>
  <si>
    <t>6253316</t>
  </si>
  <si>
    <t>6253317</t>
  </si>
  <si>
    <t>6245407</t>
  </si>
  <si>
    <t>6253318</t>
  </si>
  <si>
    <t>43386031214</t>
  </si>
  <si>
    <t>JOHNSON, NEVAEH</t>
  </si>
  <si>
    <t>6253319</t>
  </si>
  <si>
    <t>6253321</t>
  </si>
  <si>
    <t>6244704</t>
  </si>
  <si>
    <t>6243344</t>
  </si>
  <si>
    <t>6251276</t>
  </si>
  <si>
    <t>6251079</t>
  </si>
  <si>
    <t>6251264</t>
  </si>
  <si>
    <t>6251269</t>
  </si>
  <si>
    <t>6251513</t>
  </si>
  <si>
    <t>6251529</t>
  </si>
  <si>
    <t>6251800</t>
  </si>
  <si>
    <t>6251929</t>
  </si>
  <si>
    <t>6248147</t>
  </si>
  <si>
    <t>6251080</t>
  </si>
  <si>
    <t>6249006</t>
  </si>
  <si>
    <t>6237453</t>
  </si>
  <si>
    <t>SMALLEY, GREGORY</t>
  </si>
  <si>
    <t>6237449</t>
  </si>
  <si>
    <t>6251979</t>
  </si>
  <si>
    <t>6252444</t>
  </si>
  <si>
    <t>6252981</t>
  </si>
  <si>
    <t>31722001801</t>
  </si>
  <si>
    <t>6237454</t>
  </si>
  <si>
    <t>6239125</t>
  </si>
  <si>
    <t>6245686</t>
  </si>
  <si>
    <t>6245685</t>
  </si>
  <si>
    <t>6247183</t>
  </si>
  <si>
    <t>6247185</t>
  </si>
  <si>
    <t>BREEDEN, AMANDA</t>
  </si>
  <si>
    <t>1326387275</t>
  </si>
  <si>
    <t>1348 WALTON WAY</t>
  </si>
  <si>
    <t>6245960</t>
  </si>
  <si>
    <t>6247063</t>
  </si>
  <si>
    <t>6247362</t>
  </si>
  <si>
    <t>LOWE***, ROSA</t>
  </si>
  <si>
    <t>6247363</t>
  </si>
  <si>
    <t>6247364</t>
  </si>
  <si>
    <t>6251788</t>
  </si>
  <si>
    <t>JONES, KALEB G</t>
  </si>
  <si>
    <t>6250148</t>
  </si>
  <si>
    <t>6249771</t>
  </si>
  <si>
    <t>LAMB, BRANDI M</t>
  </si>
  <si>
    <t>6244474</t>
  </si>
  <si>
    <t>PULLING***, AARON</t>
  </si>
  <si>
    <t>6244473</t>
  </si>
  <si>
    <t>6244466</t>
  </si>
  <si>
    <t>6244463</t>
  </si>
  <si>
    <t>6249772</t>
  </si>
  <si>
    <t>LEVEMIR 100 UNIT/ML VIAL</t>
  </si>
  <si>
    <t>169368712</t>
  </si>
  <si>
    <t>6242416</t>
  </si>
  <si>
    <t>6252439</t>
  </si>
  <si>
    <t>6247898</t>
  </si>
  <si>
    <t>NOVOLOG MIX 70-30 FLEXPEN S</t>
  </si>
  <si>
    <t>169369619</t>
  </si>
  <si>
    <t>6253332</t>
  </si>
  <si>
    <t>ANORO ELLIPTA 62.5-25 MCG I</t>
  </si>
  <si>
    <t>173086910</t>
  </si>
  <si>
    <t>6253333</t>
  </si>
  <si>
    <t>6253335</t>
  </si>
  <si>
    <t>6250559</t>
  </si>
  <si>
    <t>STEVENS***, PEGGY</t>
  </si>
  <si>
    <t>6250557</t>
  </si>
  <si>
    <t>6250555</t>
  </si>
  <si>
    <t>6250399</t>
  </si>
  <si>
    <t>BULLARD, ROSEANN M</t>
  </si>
  <si>
    <t>6253340</t>
  </si>
  <si>
    <t>6253341</t>
  </si>
  <si>
    <t>6228355</t>
  </si>
  <si>
    <t>MIDDLETON, TENICA T</t>
  </si>
  <si>
    <t>6228354</t>
  </si>
  <si>
    <t>6247217</t>
  </si>
  <si>
    <t>6248845</t>
  </si>
  <si>
    <t>WRIGHT, STELINE C</t>
  </si>
  <si>
    <t>6253346</t>
  </si>
  <si>
    <t>6253347</t>
  </si>
  <si>
    <t>2003385</t>
  </si>
  <si>
    <t>ADDERALL XR 10 MG CAPSULE</t>
  </si>
  <si>
    <t>54092038301</t>
  </si>
  <si>
    <t>WHITEHEAD, KHALIEK D</t>
  </si>
  <si>
    <t>6253351</t>
  </si>
  <si>
    <t>6253352</t>
  </si>
  <si>
    <t>6253353</t>
  </si>
  <si>
    <t>STEWART, TASHIA EVETT E</t>
  </si>
  <si>
    <t>6253354</t>
  </si>
  <si>
    <t>6253355</t>
  </si>
  <si>
    <t>6253356</t>
  </si>
  <si>
    <t>6253357</t>
  </si>
  <si>
    <t>ROBINSON, AMY</t>
  </si>
  <si>
    <t>6253358</t>
  </si>
  <si>
    <t>6253359</t>
  </si>
  <si>
    <t>6253360</t>
  </si>
  <si>
    <t>6253361</t>
  </si>
  <si>
    <t>6253363</t>
  </si>
  <si>
    <t>6253364</t>
  </si>
  <si>
    <t>6253365</t>
  </si>
  <si>
    <t>HUMULIN 70/30 KWIKPEN</t>
  </si>
  <si>
    <t>2880359</t>
  </si>
  <si>
    <t>6253366</t>
  </si>
  <si>
    <t>4010905</t>
  </si>
  <si>
    <t>6253370</t>
  </si>
  <si>
    <t>THOMAS, NISHARRO L</t>
  </si>
  <si>
    <t>6253371</t>
  </si>
  <si>
    <t>6253372</t>
  </si>
  <si>
    <t>6253373</t>
  </si>
  <si>
    <t>6239344</t>
  </si>
  <si>
    <t>6250259</t>
  </si>
  <si>
    <t>DRAYTON***, PATRICIA A</t>
  </si>
  <si>
    <t>6250053</t>
  </si>
  <si>
    <t>6250049</t>
  </si>
  <si>
    <t>6250046</t>
  </si>
  <si>
    <t>6250045</t>
  </si>
  <si>
    <t>SYMBICORT 80-4.5 MCG INHALE</t>
  </si>
  <si>
    <t>186037220</t>
  </si>
  <si>
    <t>6250044</t>
  </si>
  <si>
    <t>6250043</t>
  </si>
  <si>
    <t>6253374</t>
  </si>
  <si>
    <t>6253375</t>
  </si>
  <si>
    <t>6253377</t>
  </si>
  <si>
    <t>6253378</t>
  </si>
  <si>
    <t>WALKER**, DEBRA</t>
  </si>
  <si>
    <t>6253379</t>
  </si>
  <si>
    <t>6253380</t>
  </si>
  <si>
    <t>6253381</t>
  </si>
  <si>
    <t>6253384</t>
  </si>
  <si>
    <t>6253385</t>
  </si>
  <si>
    <t>6253386</t>
  </si>
  <si>
    <t>6253307</t>
  </si>
  <si>
    <t>*GABAPENTIN 100 MG CAPSULE</t>
  </si>
  <si>
    <t>67877022201</t>
  </si>
  <si>
    <t>Henry, James</t>
  </si>
  <si>
    <t>1972183077</t>
  </si>
  <si>
    <t>6248554</t>
  </si>
  <si>
    <t>ELLIS***, KUROMI K</t>
  </si>
  <si>
    <t>6250132</t>
  </si>
  <si>
    <t>NYSTATIN 100,000 UNIT/GM CR</t>
  </si>
  <si>
    <t>45802005935</t>
  </si>
  <si>
    <t>6250131</t>
  </si>
  <si>
    <t>NYSTATIN 100,000 POWD</t>
  </si>
  <si>
    <t>68308015215</t>
  </si>
  <si>
    <t>6247596</t>
  </si>
  <si>
    <t>ANDERSON, MONROE</t>
  </si>
  <si>
    <t>2003377</t>
  </si>
  <si>
    <t>WARREN***, TRISTAN</t>
  </si>
  <si>
    <t>2003376</t>
  </si>
  <si>
    <t>6253389</t>
  </si>
  <si>
    <t>IVY**, VANESSA</t>
  </si>
  <si>
    <t>6253390</t>
  </si>
  <si>
    <t>6253391</t>
  </si>
  <si>
    <t>6253392</t>
  </si>
  <si>
    <t>HERNANDEZ**, MINERVA</t>
  </si>
  <si>
    <t>6253393</t>
  </si>
  <si>
    <t>6253394</t>
  </si>
  <si>
    <t>6253395</t>
  </si>
  <si>
    <t>ADEJUMO, MULIKAT</t>
  </si>
  <si>
    <t>6238880</t>
  </si>
  <si>
    <t>CARAFATE 1 GM TABLET</t>
  </si>
  <si>
    <t>58914017110</t>
  </si>
  <si>
    <t>WILLIAMS, DANNY J</t>
  </si>
  <si>
    <t>6243546</t>
  </si>
  <si>
    <t>6232068</t>
  </si>
  <si>
    <t>6232067</t>
  </si>
  <si>
    <t>6232066</t>
  </si>
  <si>
    <t>6248609</t>
  </si>
  <si>
    <t>6250942</t>
  </si>
  <si>
    <t>CHANEY, GAYLE</t>
  </si>
  <si>
    <t>6238381</t>
  </si>
  <si>
    <t>6253396</t>
  </si>
  <si>
    <t>6249786</t>
  </si>
  <si>
    <t>6245376</t>
  </si>
  <si>
    <t>6234763</t>
  </si>
  <si>
    <t>6233550</t>
  </si>
  <si>
    <t>6233548</t>
  </si>
  <si>
    <t>6229104</t>
  </si>
  <si>
    <t>6253398</t>
  </si>
  <si>
    <t>DUNN, GARY W</t>
  </si>
  <si>
    <t>6235984</t>
  </si>
  <si>
    <t>DEARTH, DAVID H</t>
  </si>
  <si>
    <t>6235983</t>
  </si>
  <si>
    <t>6235982</t>
  </si>
  <si>
    <t>6235981</t>
  </si>
  <si>
    <t>6235980</t>
  </si>
  <si>
    <t>6249983</t>
  </si>
  <si>
    <t>6249979</t>
  </si>
  <si>
    <t>6253401</t>
  </si>
  <si>
    <t>6253402</t>
  </si>
  <si>
    <t>MEDROXYPROGESTERONE 5 MG TA</t>
  </si>
  <si>
    <t>555087302</t>
  </si>
  <si>
    <t>MIDDLETON***, SHARON D</t>
  </si>
  <si>
    <t>6253403</t>
  </si>
  <si>
    <t>TRANEXAMIC ACID 650 MG TABL</t>
  </si>
  <si>
    <t>69918030130</t>
  </si>
  <si>
    <t>6253409</t>
  </si>
  <si>
    <t>PRASUGREL 10 MG TABLET</t>
  </si>
  <si>
    <t>65862083030</t>
  </si>
  <si>
    <t>6253410</t>
  </si>
  <si>
    <t>6253411</t>
  </si>
  <si>
    <t>6253412</t>
  </si>
  <si>
    <t>PRAZOSIN 2 MG CAPSULE</t>
  </si>
  <si>
    <t>378230201</t>
  </si>
  <si>
    <t>6253413</t>
  </si>
  <si>
    <t>6253414</t>
  </si>
  <si>
    <t>6253404</t>
  </si>
  <si>
    <t>6253415</t>
  </si>
  <si>
    <t>6253416</t>
  </si>
  <si>
    <t>6253417</t>
  </si>
  <si>
    <t>MCCRARY, CORA</t>
  </si>
  <si>
    <t>6244098</t>
  </si>
  <si>
    <t>6249082</t>
  </si>
  <si>
    <t>6252511</t>
  </si>
  <si>
    <t>*SKYRIZI 150 MG/ML PEN</t>
  </si>
  <si>
    <t>74210001</t>
  </si>
  <si>
    <t>SU, JENNIFER</t>
  </si>
  <si>
    <t>1992468474</t>
  </si>
  <si>
    <t>HOLDEN**, VIRGINIA</t>
  </si>
  <si>
    <t>6253418</t>
  </si>
  <si>
    <t>6253419</t>
  </si>
  <si>
    <t>6239177</t>
  </si>
  <si>
    <t>6253420</t>
  </si>
  <si>
    <t>6253421</t>
  </si>
  <si>
    <t>*AZITHROMYCIN 250 MG TABLET</t>
  </si>
  <si>
    <t>781808926</t>
  </si>
  <si>
    <t>6253422</t>
  </si>
  <si>
    <t>*TRAZODONE 100 MG TABLET</t>
  </si>
  <si>
    <t>68382080601</t>
  </si>
  <si>
    <t>6253424</t>
  </si>
  <si>
    <t>6253425</t>
  </si>
  <si>
    <t>6253426</t>
  </si>
  <si>
    <t>6253427</t>
  </si>
  <si>
    <t>65862085999</t>
  </si>
  <si>
    <t>6253428</t>
  </si>
  <si>
    <t>6253430</t>
  </si>
  <si>
    <t>6253431</t>
  </si>
  <si>
    <t>6253432</t>
  </si>
  <si>
    <t>6250918</t>
  </si>
  <si>
    <t>BENNETT**, RICKY</t>
  </si>
  <si>
    <t>6250911</t>
  </si>
  <si>
    <t>6245032</t>
  </si>
  <si>
    <t>6253423</t>
  </si>
  <si>
    <t>6249321</t>
  </si>
  <si>
    <t>WILLIS, XIADGELLIA I</t>
  </si>
  <si>
    <t>6249320</t>
  </si>
  <si>
    <t>6251815</t>
  </si>
  <si>
    <t>6251816</t>
  </si>
  <si>
    <t>6251817</t>
  </si>
  <si>
    <t>6253440</t>
  </si>
  <si>
    <t>6253442</t>
  </si>
  <si>
    <t>6253446</t>
  </si>
  <si>
    <t>4010907</t>
  </si>
  <si>
    <t>6253448</t>
  </si>
  <si>
    <t>6238960</t>
  </si>
  <si>
    <t>MYERS, PEARLENA</t>
  </si>
  <si>
    <t>6242248</t>
  </si>
  <si>
    <t>6253450</t>
  </si>
  <si>
    <t>6231369</t>
  </si>
  <si>
    <t>4010865</t>
  </si>
  <si>
    <t>6253367</t>
  </si>
  <si>
    <t>6232834</t>
  </si>
  <si>
    <t>6253452</t>
  </si>
  <si>
    <t>6253455</t>
  </si>
  <si>
    <t>6249826</t>
  </si>
  <si>
    <t>6244157</t>
  </si>
  <si>
    <t>QVAR REDIHALER 80 MCG</t>
  </si>
  <si>
    <t>59310030480</t>
  </si>
  <si>
    <t>6247622</t>
  </si>
  <si>
    <t>6250955</t>
  </si>
  <si>
    <t>ONETOUCH ULTRA TEST STRP</t>
  </si>
  <si>
    <t>53885024510</t>
  </si>
  <si>
    <t>16054848</t>
  </si>
  <si>
    <t>143980305</t>
  </si>
  <si>
    <t>1</t>
  </si>
  <si>
    <t>HOLLAND, LINDA M</t>
  </si>
  <si>
    <t>16054849</t>
  </si>
  <si>
    <t>378064101</t>
  </si>
  <si>
    <t>16054850</t>
  </si>
  <si>
    <t>AIRSUPRA 90-80 MCG INHALER</t>
  </si>
  <si>
    <t>310908012</t>
  </si>
  <si>
    <t>16054823</t>
  </si>
  <si>
    <t>JACKSON, JOSEPH</t>
  </si>
  <si>
    <t>1780626721</t>
  </si>
  <si>
    <t>305 JONES AVE.</t>
  </si>
  <si>
    <t>CLARK, AMANDA N</t>
  </si>
  <si>
    <t>16054821</t>
  </si>
  <si>
    <t>*QUETIAPINE FUMARATE 200 MG</t>
  </si>
  <si>
    <t>67877024601</t>
  </si>
  <si>
    <t>16054819</t>
  </si>
  <si>
    <t>16054818</t>
  </si>
  <si>
    <t>*CITALOPRAM HBR 40 MG TABLE</t>
  </si>
  <si>
    <t>16054847</t>
  </si>
  <si>
    <t>69097012705</t>
  </si>
  <si>
    <t>16054826</t>
  </si>
  <si>
    <t>43598044828</t>
  </si>
  <si>
    <t>DAMERON, CANDICE</t>
  </si>
  <si>
    <t>16052567</t>
  </si>
  <si>
    <t>*ESOMEPRAZOLE MAG DR 40 MG</t>
  </si>
  <si>
    <t>43598051090</t>
  </si>
  <si>
    <t>COX, NANCY</t>
  </si>
  <si>
    <t>1811191638</t>
  </si>
  <si>
    <t>400 CANTERBURY DR</t>
  </si>
  <si>
    <t>KITCHENS, EMMA</t>
  </si>
  <si>
    <t>16054851</t>
  </si>
  <si>
    <t>47335070352</t>
  </si>
  <si>
    <t>16054853</t>
  </si>
  <si>
    <t>JORDAN, FELICE A</t>
  </si>
  <si>
    <t>16051551</t>
  </si>
  <si>
    <t>EDENS, DAVID L</t>
  </si>
  <si>
    <t>16053617</t>
  </si>
  <si>
    <t>DOUGHTY, REGINALD</t>
  </si>
  <si>
    <t>16053616</t>
  </si>
  <si>
    <t>50111032801</t>
  </si>
  <si>
    <t>16054822</t>
  </si>
  <si>
    <t>16050080</t>
  </si>
  <si>
    <t>31722012805</t>
  </si>
  <si>
    <t>JHAVERI, APURVA  (A J B</t>
  </si>
  <si>
    <t>16050079</t>
  </si>
  <si>
    <t>SIMVASTATIN 10 MG TABLET</t>
  </si>
  <si>
    <t>65862005190</t>
  </si>
  <si>
    <t>16050078</t>
  </si>
  <si>
    <t>70010006509</t>
  </si>
  <si>
    <t>16049195</t>
  </si>
  <si>
    <t>68180052001</t>
  </si>
  <si>
    <t>16049191</t>
  </si>
  <si>
    <t>16052176</t>
  </si>
  <si>
    <t>16052566</t>
  </si>
  <si>
    <t>*SIMVASTATIN 20 MG TABLET</t>
  </si>
  <si>
    <t>68180047902</t>
  </si>
  <si>
    <t>16054856</t>
  </si>
  <si>
    <t>68382080501</t>
  </si>
  <si>
    <t>ROWE, MATTIE B</t>
  </si>
  <si>
    <t>16052544</t>
  </si>
  <si>
    <t>HOWELL, MARCIA D</t>
  </si>
  <si>
    <t>16054857</t>
  </si>
  <si>
    <t>143924920</t>
  </si>
  <si>
    <t>KIM, CHUNG</t>
  </si>
  <si>
    <t>16054858</t>
  </si>
  <si>
    <t>PROMETHAZINE - DM SOLUTION</t>
  </si>
  <si>
    <t>65162068090</t>
  </si>
  <si>
    <t>16054859</t>
  </si>
  <si>
    <t>16054860</t>
  </si>
  <si>
    <t>60219170801</t>
  </si>
  <si>
    <t>SHEPPARD, JAMES</t>
  </si>
  <si>
    <t>1528075835</t>
  </si>
  <si>
    <t>315 FLUKER ST</t>
  </si>
  <si>
    <t>DAVIS, WALTER</t>
  </si>
  <si>
    <t>16054861</t>
  </si>
  <si>
    <t>68180039901</t>
  </si>
  <si>
    <t>16054862</t>
  </si>
  <si>
    <t>16571078201</t>
  </si>
  <si>
    <t>16054863</t>
  </si>
  <si>
    <t>DAVIS, GERALDINE</t>
  </si>
  <si>
    <t>16054864</t>
  </si>
  <si>
    <t>24208029005</t>
  </si>
  <si>
    <t>16054865</t>
  </si>
  <si>
    <t>16054866</t>
  </si>
  <si>
    <t>16054867</t>
  </si>
  <si>
    <t>16054788</t>
  </si>
  <si>
    <t>WILEY, DARYL</t>
  </si>
  <si>
    <t>1508859448</t>
  </si>
  <si>
    <t>315 Fluker St</t>
  </si>
  <si>
    <t>WATSON, WALTER</t>
  </si>
  <si>
    <t>16054868</t>
  </si>
  <si>
    <t>70010077001</t>
  </si>
  <si>
    <t>TRINKLEIN, LAURA</t>
  </si>
  <si>
    <t>16054869</t>
  </si>
  <si>
    <t>16052704</t>
  </si>
  <si>
    <t>SYNTHROID 75 MCG TABLET</t>
  </si>
  <si>
    <t>74518290</t>
  </si>
  <si>
    <t>TOJINO, CONRADO</t>
  </si>
  <si>
    <t>1184717902</t>
  </si>
  <si>
    <t>601 PONDER PLACE DR</t>
  </si>
  <si>
    <t>REEVES, JERRY W</t>
  </si>
  <si>
    <t>16054854</t>
  </si>
  <si>
    <t>16054870</t>
  </si>
  <si>
    <t>65862051430</t>
  </si>
  <si>
    <t>GREEN, MARIA</t>
  </si>
  <si>
    <t>16054871</t>
  </si>
  <si>
    <t>143992801</t>
  </si>
  <si>
    <t>BROWN, ARVENIA D</t>
  </si>
  <si>
    <t>16053260</t>
  </si>
  <si>
    <t>JOHNSON, ROBERT</t>
  </si>
  <si>
    <t>16054873</t>
  </si>
  <si>
    <t>378395377</t>
  </si>
  <si>
    <t>16054874</t>
  </si>
  <si>
    <t>68180037809</t>
  </si>
  <si>
    <t>16054880</t>
  </si>
  <si>
    <t>23155000810</t>
  </si>
  <si>
    <t>16054881</t>
  </si>
  <si>
    <t>60505025302</t>
  </si>
  <si>
    <t>16054887</t>
  </si>
  <si>
    <t>43547035510</t>
  </si>
  <si>
    <t>THORPE, ALPHONIA</t>
  </si>
  <si>
    <t>16054891</t>
  </si>
  <si>
    <t>GAY, GERALD</t>
  </si>
  <si>
    <t>16054890</t>
  </si>
  <si>
    <t>16054894</t>
  </si>
  <si>
    <t>69315011601</t>
  </si>
  <si>
    <t>CALLAWAY, ROSELLA D</t>
  </si>
  <si>
    <t>16054238</t>
  </si>
  <si>
    <t>52817033210</t>
  </si>
  <si>
    <t>RICHARDSON, JENNETT R</t>
  </si>
  <si>
    <t>16054895</t>
  </si>
  <si>
    <t>93005401</t>
  </si>
  <si>
    <t>BLOSSER, CHAD</t>
  </si>
  <si>
    <t>16050383</t>
  </si>
  <si>
    <t>BUSPIRONE HCL 7.5 MG TABLET</t>
  </si>
  <si>
    <t>64380078706</t>
  </si>
  <si>
    <t>MCDONALD, JERRELL</t>
  </si>
  <si>
    <t>16053402</t>
  </si>
  <si>
    <t>68180096709</t>
  </si>
  <si>
    <t>BAXTER, SHARON</t>
  </si>
  <si>
    <t>16054431</t>
  </si>
  <si>
    <t>TADALAFIL 5 MG TABLET</t>
  </si>
  <si>
    <t>27241011203</t>
  </si>
  <si>
    <t>DAVIS, JOHN E</t>
  </si>
  <si>
    <t>16054896</t>
  </si>
  <si>
    <t>16053425</t>
  </si>
  <si>
    <t>YARBROUGH, THOMAS J</t>
  </si>
  <si>
    <t>16049556</t>
  </si>
  <si>
    <t>16051166</t>
  </si>
  <si>
    <t>FLUVOXAMINE MALEATE 50 MG T</t>
  </si>
  <si>
    <t>60505016501</t>
  </si>
  <si>
    <t>16053424</t>
  </si>
  <si>
    <t>68180051301</t>
  </si>
  <si>
    <t>16053420</t>
  </si>
  <si>
    <t>LANSOPRAZOLE DR 30 MG CAPSU</t>
  </si>
  <si>
    <t>70756080790</t>
  </si>
  <si>
    <t>16053422</t>
  </si>
  <si>
    <t>65862029490</t>
  </si>
  <si>
    <t>16053421</t>
  </si>
  <si>
    <t>68382085601</t>
  </si>
  <si>
    <t>16050291</t>
  </si>
  <si>
    <t>FARMER, JEFFORD M</t>
  </si>
  <si>
    <t>16051977</t>
  </si>
  <si>
    <t>YARBROUGH, JANICE S</t>
  </si>
  <si>
    <t>16053411</t>
  </si>
  <si>
    <t>65862085901</t>
  </si>
  <si>
    <t>16053412</t>
  </si>
  <si>
    <t>16053413</t>
  </si>
  <si>
    <t>16053414</t>
  </si>
  <si>
    <t>BUPROPION HCL SR 100 MG TAB</t>
  </si>
  <si>
    <t>43547028810</t>
  </si>
  <si>
    <t>16053415</t>
  </si>
  <si>
    <t>16053418</t>
  </si>
  <si>
    <t>67877043990</t>
  </si>
  <si>
    <t>16053230</t>
  </si>
  <si>
    <t>METFORMIN HCL 500MG TABS</t>
  </si>
  <si>
    <t>70010006309</t>
  </si>
  <si>
    <t>CUNNINGHAM, ASHLEY R</t>
  </si>
  <si>
    <t>16053465</t>
  </si>
  <si>
    <t>*POTASSIUM CL ER 10 MEQ TAB</t>
  </si>
  <si>
    <t>WHITLOW, MICHEAL</t>
  </si>
  <si>
    <t>1700266418</t>
  </si>
  <si>
    <t>1109 MEDICAL CENTER DR</t>
  </si>
  <si>
    <t>BROWN, PATRICIA</t>
  </si>
  <si>
    <t>16053571</t>
  </si>
  <si>
    <t>16053915</t>
  </si>
  <si>
    <t>67877015901</t>
  </si>
  <si>
    <t>LANIER, TRACY</t>
  </si>
  <si>
    <t>16054083</t>
  </si>
  <si>
    <t>HILTON, BEULAH M</t>
  </si>
  <si>
    <t>16054351</t>
  </si>
  <si>
    <t>67877022301</t>
  </si>
  <si>
    <t>MILLAR, LISA</t>
  </si>
  <si>
    <t>16054374</t>
  </si>
  <si>
    <t>55111068405</t>
  </si>
  <si>
    <t>MANNIELLO, LISA M</t>
  </si>
  <si>
    <t>16054404</t>
  </si>
  <si>
    <t>GREEN, VICTORIA</t>
  </si>
  <si>
    <t>16054378</t>
  </si>
  <si>
    <t>16054885</t>
  </si>
  <si>
    <t>REESE, CHARLES</t>
  </si>
  <si>
    <t>16054884</t>
  </si>
  <si>
    <t>16054723</t>
  </si>
  <si>
    <t>GLASS, GEORGE</t>
  </si>
  <si>
    <t>16054820</t>
  </si>
  <si>
    <t>*CLONIDINE HCL 0.1 MG TABLE</t>
  </si>
  <si>
    <t>228212710</t>
  </si>
  <si>
    <t>16054816</t>
  </si>
  <si>
    <t>*BUSPIRONE HCL 15 MG TABLET</t>
  </si>
  <si>
    <t>23155002506</t>
  </si>
  <si>
    <t>16054888</t>
  </si>
  <si>
    <t>CROWDER, IMOGENE</t>
  </si>
  <si>
    <t>16054900</t>
  </si>
  <si>
    <t>KITCHENS, LARRY T</t>
  </si>
  <si>
    <t>16052290</t>
  </si>
  <si>
    <t>BRIGHT, PAMELA S</t>
  </si>
  <si>
    <t>16054358</t>
  </si>
  <si>
    <t>AJOVY 225 MG/1.5 ML AUTOINJ</t>
  </si>
  <si>
    <t>51759020210</t>
  </si>
  <si>
    <t>16053044</t>
  </si>
  <si>
    <t>DAVIS, MARILYN</t>
  </si>
  <si>
    <t>16053045</t>
  </si>
  <si>
    <t>FERREX 150 CAPSULE</t>
  </si>
  <si>
    <t>904539561</t>
  </si>
  <si>
    <t>16054899</t>
  </si>
  <si>
    <t>ROBERTS, VIRGINIA</t>
  </si>
  <si>
    <t>16054897</t>
  </si>
  <si>
    <t>ANDREWS, WALLACE</t>
  </si>
  <si>
    <t>16050112</t>
  </si>
  <si>
    <t>DAWSON, QUATAVIOUS</t>
  </si>
  <si>
    <t>16053965</t>
  </si>
  <si>
    <t>KING, SHANNON L</t>
  </si>
  <si>
    <t>16054903</t>
  </si>
  <si>
    <t>EASON, HAZEL</t>
  </si>
  <si>
    <t>16054912</t>
  </si>
  <si>
    <t>23155050101</t>
  </si>
  <si>
    <t>TURNER, MARGIE M</t>
  </si>
  <si>
    <t>16054913</t>
  </si>
  <si>
    <t>45802006436</t>
  </si>
  <si>
    <t>16054914</t>
  </si>
  <si>
    <t>78065967</t>
  </si>
  <si>
    <t>BAMAN, RAKESH</t>
  </si>
  <si>
    <t>1134109051</t>
  </si>
  <si>
    <t>2500 UNIVERSITY DR</t>
  </si>
  <si>
    <t>BEVILL, RICHARD</t>
  </si>
  <si>
    <t>16054915</t>
  </si>
  <si>
    <t>16054917</t>
  </si>
  <si>
    <t>16054918</t>
  </si>
  <si>
    <t>45963067611</t>
  </si>
  <si>
    <t>16054886</t>
  </si>
  <si>
    <t>Carter, Frank</t>
  </si>
  <si>
    <t>1164464087</t>
  </si>
  <si>
    <t>305 Jones Ave</t>
  </si>
  <si>
    <t>WILCHER, ALBERTA</t>
  </si>
  <si>
    <t>16053482</t>
  </si>
  <si>
    <t>60505014200</t>
  </si>
  <si>
    <t>KITCHENS, PATRICIA G</t>
  </si>
  <si>
    <t>16054923</t>
  </si>
  <si>
    <t>143211250</t>
  </si>
  <si>
    <t>MOHAPATRA, ANAND</t>
  </si>
  <si>
    <t>1982068904</t>
  </si>
  <si>
    <t>3624 J DEWEY GRAY CIR</t>
  </si>
  <si>
    <t>TREMBLE, ROOSEVELT</t>
  </si>
  <si>
    <t>16054924</t>
  </si>
  <si>
    <t>*IBUPROFEN 800 MG TABLET</t>
  </si>
  <si>
    <t>67877032101</t>
  </si>
  <si>
    <t>16054911</t>
  </si>
  <si>
    <t>*AZELASTINE 0.1% (137 MCG)</t>
  </si>
  <si>
    <t>59651021430</t>
  </si>
  <si>
    <t>KULKARNI, VARSHA</t>
  </si>
  <si>
    <t>1366528333</t>
  </si>
  <si>
    <t>1301 BROAD ST</t>
  </si>
  <si>
    <t>DYE, LESLIE</t>
  </si>
  <si>
    <t>16054927</t>
  </si>
  <si>
    <t>55111015330</t>
  </si>
  <si>
    <t>WYNN, DEMETRIA</t>
  </si>
  <si>
    <t>16052565</t>
  </si>
  <si>
    <t>65862020390</t>
  </si>
  <si>
    <t>16054844</t>
  </si>
  <si>
    <t>METOCLOPRAMIDE 5 MG TABLET</t>
  </si>
  <si>
    <t>93220401</t>
  </si>
  <si>
    <t>BLAIR, TARA R</t>
  </si>
  <si>
    <t>16054931</t>
  </si>
  <si>
    <t>*ONETOUCH VERIO TEST STRIP</t>
  </si>
  <si>
    <t>THOMAS, JOSIE</t>
  </si>
  <si>
    <t>16052927</t>
  </si>
  <si>
    <t>HYDROXYCHLOROQUINE 200 MG T</t>
  </si>
  <si>
    <t>68382009601</t>
  </si>
  <si>
    <t>FIELD, RICHARD</t>
  </si>
  <si>
    <t>1689632093</t>
  </si>
  <si>
    <t>811 13TH STREET SUITE 14</t>
  </si>
  <si>
    <t>SAMPLES, ANGELA K</t>
  </si>
  <si>
    <t>16051999</t>
  </si>
  <si>
    <t>ATENOLOL-CHLORTHALIDONE 50-</t>
  </si>
  <si>
    <t>29300040001</t>
  </si>
  <si>
    <t>KIGHT, VIRGINIA K</t>
  </si>
  <si>
    <t>16052346</t>
  </si>
  <si>
    <t>16052353</t>
  </si>
  <si>
    <t>16053243</t>
  </si>
  <si>
    <t>KIGHT, HAROLD</t>
  </si>
  <si>
    <t>16053890</t>
  </si>
  <si>
    <t>KENDRICK, SHAMARIA L</t>
  </si>
  <si>
    <t>16053892</t>
  </si>
  <si>
    <t>16053893</t>
  </si>
  <si>
    <t>536123441</t>
  </si>
  <si>
    <t>16049574</t>
  </si>
  <si>
    <t>781286810</t>
  </si>
  <si>
    <t>LANE, GEORGIA R</t>
  </si>
  <si>
    <t>16053344</t>
  </si>
  <si>
    <t>COXWELL, ALICE</t>
  </si>
  <si>
    <t>16050564</t>
  </si>
  <si>
    <t>65862005290</t>
  </si>
  <si>
    <t>16053843</t>
  </si>
  <si>
    <t>CURRY, PATRICK</t>
  </si>
  <si>
    <t>16054506</t>
  </si>
  <si>
    <t>WILLIAMS, KENNETH</t>
  </si>
  <si>
    <t>16050295</t>
  </si>
  <si>
    <t>16054938</t>
  </si>
  <si>
    <t>KENDRICK, D'METRIC</t>
  </si>
  <si>
    <t>16050855</t>
  </si>
  <si>
    <t>GASTON, DOROTHY P</t>
  </si>
  <si>
    <t>16054256</t>
  </si>
  <si>
    <t>16053459</t>
  </si>
  <si>
    <t>68462039790</t>
  </si>
  <si>
    <t>HINES***, ELOISE</t>
  </si>
  <si>
    <t>16049554</t>
  </si>
  <si>
    <t>16050852</t>
  </si>
  <si>
    <t>16054051</t>
  </si>
  <si>
    <t>SANDERS, MICHAEL</t>
  </si>
  <si>
    <t>16053588</t>
  </si>
  <si>
    <t>16052987</t>
  </si>
  <si>
    <t>16054060</t>
  </si>
  <si>
    <t>45963070911</t>
  </si>
  <si>
    <t>16052856</t>
  </si>
  <si>
    <t>65862052301</t>
  </si>
  <si>
    <t>16052853</t>
  </si>
  <si>
    <t>16052988</t>
  </si>
  <si>
    <t>16052855</t>
  </si>
  <si>
    <t>16054050</t>
  </si>
  <si>
    <t>185067601</t>
  </si>
  <si>
    <t>16050444</t>
  </si>
  <si>
    <t>HARDEN***, ELLA P</t>
  </si>
  <si>
    <t>16050426</t>
  </si>
  <si>
    <t>16050427</t>
  </si>
  <si>
    <t>68382097101</t>
  </si>
  <si>
    <t>16050431</t>
  </si>
  <si>
    <t>16050430</t>
  </si>
  <si>
    <t>16051331</t>
  </si>
  <si>
    <t>STRICKLAND, IRIS</t>
  </si>
  <si>
    <t>16053240</t>
  </si>
  <si>
    <t>68382009301</t>
  </si>
  <si>
    <t>PRICE, VERONIKA</t>
  </si>
  <si>
    <t>16053239</t>
  </si>
  <si>
    <t>16052283</t>
  </si>
  <si>
    <t>43547035610</t>
  </si>
  <si>
    <t>16054898</t>
  </si>
  <si>
    <t>*TIMOLOL MALEATE 0.5% EYE D</t>
  </si>
  <si>
    <t>61314022715</t>
  </si>
  <si>
    <t>Mays, Christian</t>
  </si>
  <si>
    <t>1003470352</t>
  </si>
  <si>
    <t>1330 Interstate Parkway</t>
  </si>
  <si>
    <t>FOLEY, JO E</t>
  </si>
  <si>
    <t>16050528</t>
  </si>
  <si>
    <t>OLMESARTAN-HCTZ 40-25 MG TA</t>
  </si>
  <si>
    <t>65862078190</t>
  </si>
  <si>
    <t>GIBBONS, LAURA D</t>
  </si>
  <si>
    <t>16051773</t>
  </si>
  <si>
    <t>METOPROLOL SUCC ER 200 MG T</t>
  </si>
  <si>
    <t>45963067811</t>
  </si>
  <si>
    <t>WHITAKER, JEREMY</t>
  </si>
  <si>
    <t>16054055</t>
  </si>
  <si>
    <t>LIDOCAINE 5% PATCH</t>
  </si>
  <si>
    <t>603188016</t>
  </si>
  <si>
    <t>16053226</t>
  </si>
  <si>
    <t>45802095301</t>
  </si>
  <si>
    <t>16050905</t>
  </si>
  <si>
    <t>16051286</t>
  </si>
  <si>
    <t>16054573</t>
  </si>
  <si>
    <t>43547043009</t>
  </si>
  <si>
    <t>16054572</t>
  </si>
  <si>
    <t>16053984</t>
  </si>
  <si>
    <t>DUECK, CECIL</t>
  </si>
  <si>
    <t>16051968</t>
  </si>
  <si>
    <t>16050982</t>
  </si>
  <si>
    <t>16054945</t>
  </si>
  <si>
    <t>HANNAH, DAVID</t>
  </si>
  <si>
    <t>16052306</t>
  </si>
  <si>
    <t>23155076401</t>
  </si>
  <si>
    <t>HODGE, RICKY</t>
  </si>
  <si>
    <t>16052305</t>
  </si>
  <si>
    <t>16054946</t>
  </si>
  <si>
    <t>PILCHER, JAMES</t>
  </si>
  <si>
    <t>1942230107</t>
  </si>
  <si>
    <t>1067 PEACHTREE ST</t>
  </si>
  <si>
    <t>HILDRETH***, NELL</t>
  </si>
  <si>
    <t>16054947</t>
  </si>
  <si>
    <t>SHEPPARD, SYBLE</t>
  </si>
  <si>
    <t>16054949</t>
  </si>
  <si>
    <t>*FENOFIBRATE 48 MG TABLET</t>
  </si>
  <si>
    <t>68180038809</t>
  </si>
  <si>
    <t>16054950</t>
  </si>
  <si>
    <t>*PRAVASTATIN SODIUM 20 MG T</t>
  </si>
  <si>
    <t>16054952</t>
  </si>
  <si>
    <t>*FLUTICASONE PROP 50 MCG SP</t>
  </si>
  <si>
    <t>16054953</t>
  </si>
  <si>
    <t>16054954</t>
  </si>
  <si>
    <t>14003140</t>
  </si>
  <si>
    <t>781107701</t>
  </si>
  <si>
    <t>16054955</t>
  </si>
  <si>
    <t>27241011703</t>
  </si>
  <si>
    <t>14003141</t>
  </si>
  <si>
    <t>29300035505</t>
  </si>
  <si>
    <t>16050826</t>
  </si>
  <si>
    <t>FOSINOPRIL-HCTZ 20-12.5 MG</t>
  </si>
  <si>
    <t>65862030901</t>
  </si>
  <si>
    <t>HOWARD, FRANK M</t>
  </si>
  <si>
    <t>16054962</t>
  </si>
  <si>
    <t>*JARDIANCE 25 MG TABLET</t>
  </si>
  <si>
    <t>597015330</t>
  </si>
  <si>
    <t>16054963</t>
  </si>
  <si>
    <t>*AMLODIPINE BESYLATE 2.5 MG</t>
  </si>
  <si>
    <t>16054956</t>
  </si>
  <si>
    <t>16054964</t>
  </si>
  <si>
    <t>*CARVEDILOL 25 MG TABLET</t>
  </si>
  <si>
    <t>68382009501</t>
  </si>
  <si>
    <t>16054965</t>
  </si>
  <si>
    <t>*ATORVASTATIN 80 MG TABLET</t>
  </si>
  <si>
    <t>43598083390</t>
  </si>
  <si>
    <t>16054966</t>
  </si>
  <si>
    <t>*CHLORTHALIDONE 25 MG TABLE</t>
  </si>
  <si>
    <t>67877069601</t>
  </si>
  <si>
    <t>16054967</t>
  </si>
  <si>
    <t>*DONEPEZIL HCL 5 MG TABLET</t>
  </si>
  <si>
    <t>43547027509</t>
  </si>
  <si>
    <t>16053914</t>
  </si>
  <si>
    <t>EL- CHOUFI, LEYLA</t>
  </si>
  <si>
    <t>1942355342</t>
  </si>
  <si>
    <t>16052381</t>
  </si>
  <si>
    <t>GEE, MICHELLE A</t>
  </si>
  <si>
    <t>16049441</t>
  </si>
  <si>
    <t>16049437</t>
  </si>
  <si>
    <t>16054419</t>
  </si>
  <si>
    <t>16050787</t>
  </si>
  <si>
    <t>93075201</t>
  </si>
  <si>
    <t>DIXON, CHERYL P</t>
  </si>
  <si>
    <t>16053976</t>
  </si>
  <si>
    <t>SYNTHROID 100 MCG TABLET</t>
  </si>
  <si>
    <t>74662490</t>
  </si>
  <si>
    <t>16054396</t>
  </si>
  <si>
    <t>DARISAW, SHERRY</t>
  </si>
  <si>
    <t>16054395</t>
  </si>
  <si>
    <t>71093011204</t>
  </si>
  <si>
    <t>16050313</t>
  </si>
  <si>
    <t>ABDULLA, ABDULLA</t>
  </si>
  <si>
    <t>1174502694</t>
  </si>
  <si>
    <t>MCCULLOUGH JR, CHARLIE</t>
  </si>
  <si>
    <t>16054968</t>
  </si>
  <si>
    <t>LAND, SUSAN</t>
  </si>
  <si>
    <t>1215935903</t>
  </si>
  <si>
    <t>1682 WASHINGTON RD</t>
  </si>
  <si>
    <t>MAY, CATHERINE</t>
  </si>
  <si>
    <t>16053304</t>
  </si>
  <si>
    <t>COMBIGAN 0.2%-0.5% EYE DROP</t>
  </si>
  <si>
    <t>23921105</t>
  </si>
  <si>
    <t>ALBURY, CHRISTINE</t>
  </si>
  <si>
    <t>16050559</t>
  </si>
  <si>
    <t>GOODSON, STEPHANIE</t>
  </si>
  <si>
    <t>16050560</t>
  </si>
  <si>
    <t>UNITHROID 75 MCG TABLET</t>
  </si>
  <si>
    <t>60846080301</t>
  </si>
  <si>
    <t>16050561</t>
  </si>
  <si>
    <t>16050562</t>
  </si>
  <si>
    <t>FLECAINIDE ACETATE 100 MG T</t>
  </si>
  <si>
    <t>62559038101</t>
  </si>
  <si>
    <t>14003132</t>
  </si>
  <si>
    <t>THOMPSON, NIXON</t>
  </si>
  <si>
    <t>16054988</t>
  </si>
  <si>
    <t>MAY, JOHN</t>
  </si>
  <si>
    <t>16054989</t>
  </si>
  <si>
    <t>*MONTELUKAST SOD 10 MG TABL</t>
  </si>
  <si>
    <t>29300022019</t>
  </si>
  <si>
    <t>16053160</t>
  </si>
  <si>
    <t>13668001001</t>
  </si>
  <si>
    <t>16050816</t>
  </si>
  <si>
    <t>16053041</t>
  </si>
  <si>
    <t>65862020290</t>
  </si>
  <si>
    <t>ROBINSON, PHYLL L</t>
  </si>
  <si>
    <t>16053334</t>
  </si>
  <si>
    <t>BENAZEPRIL HCL 10 MG TABLET</t>
  </si>
  <si>
    <t>43547033610</t>
  </si>
  <si>
    <t>DYE, JOHN B</t>
  </si>
  <si>
    <t>16054855</t>
  </si>
  <si>
    <t>DOVATO 50-300 MG TABLET</t>
  </si>
  <si>
    <t>49702024613</t>
  </si>
  <si>
    <t>KILGORE, RICHARD</t>
  </si>
  <si>
    <t>1760812010</t>
  </si>
  <si>
    <t>PEREZ, ISREAL E</t>
  </si>
  <si>
    <t>16052823</t>
  </si>
  <si>
    <t>*ONETOUCH ULTRA TEST STRIP</t>
  </si>
  <si>
    <t>WILLIAMS, ROBERT</t>
  </si>
  <si>
    <t>1548202401</t>
  </si>
  <si>
    <t>111 S WASHINTON ST</t>
  </si>
  <si>
    <t>YOUNG, RONALD</t>
  </si>
  <si>
    <t>16054990</t>
  </si>
  <si>
    <t>*REXULTI 1 MG TABLET</t>
  </si>
  <si>
    <t>59148003713</t>
  </si>
  <si>
    <t>JOHNSON, CAYLOR</t>
  </si>
  <si>
    <t>1700449956</t>
  </si>
  <si>
    <t>305 JONES AVE</t>
  </si>
  <si>
    <t>HADDEN, AGNES</t>
  </si>
  <si>
    <t>16054393</t>
  </si>
  <si>
    <t>ARNOLD, NANCY L</t>
  </si>
  <si>
    <t>16054394</t>
  </si>
  <si>
    <t>16051278</t>
  </si>
  <si>
    <t>16052179</t>
  </si>
  <si>
    <t>16571082203</t>
  </si>
  <si>
    <t>16054991</t>
  </si>
  <si>
    <t>16054992</t>
  </si>
  <si>
    <t>ADAMS, SUSAN</t>
  </si>
  <si>
    <t>16054993</t>
  </si>
  <si>
    <t>67877051290</t>
  </si>
  <si>
    <t>16054994</t>
  </si>
  <si>
    <t>16054995</t>
  </si>
  <si>
    <t>16055003</t>
  </si>
  <si>
    <t>16055004</t>
  </si>
  <si>
    <t>65862020190</t>
  </si>
  <si>
    <t>16055005</t>
  </si>
  <si>
    <t>16055006</t>
  </si>
  <si>
    <t>68180029609</t>
  </si>
  <si>
    <t>16052857</t>
  </si>
  <si>
    <t>FULLER, JACK</t>
  </si>
  <si>
    <t>16052469</t>
  </si>
  <si>
    <t>16052168</t>
  </si>
  <si>
    <t>HOLMES, EARNESTINE M</t>
  </si>
  <si>
    <t>16054061</t>
  </si>
  <si>
    <t>DRAYTON, CORTNEY</t>
  </si>
  <si>
    <t>14003100</t>
  </si>
  <si>
    <t>16053555</t>
  </si>
  <si>
    <t>16054492</t>
  </si>
  <si>
    <t>16049772</t>
  </si>
  <si>
    <t>MCCULLOUGH, CHARLIE</t>
  </si>
  <si>
    <t>16049771</t>
  </si>
  <si>
    <t>16055016</t>
  </si>
  <si>
    <t>SCAVONE, DENISE</t>
  </si>
  <si>
    <t>16055017</t>
  </si>
  <si>
    <t>16055018</t>
  </si>
  <si>
    <t>16055019</t>
  </si>
  <si>
    <t>FAGLIER, BILLY C</t>
  </si>
  <si>
    <t>16055020</t>
  </si>
  <si>
    <t>59651086701</t>
  </si>
  <si>
    <t>16055021</t>
  </si>
  <si>
    <t>16055022</t>
  </si>
  <si>
    <t>16055023</t>
  </si>
  <si>
    <t>*IPRATROPIUM 0.03% SPRAY</t>
  </si>
  <si>
    <t>69238201603</t>
  </si>
  <si>
    <t>BARFIELD, WILLIAM</t>
  </si>
  <si>
    <t>1043220569</t>
  </si>
  <si>
    <t>465 N BELAIR RD</t>
  </si>
  <si>
    <t>14003127</t>
  </si>
  <si>
    <t>13668000801</t>
  </si>
  <si>
    <t>16052223</t>
  </si>
  <si>
    <t>16055024</t>
  </si>
  <si>
    <t>67877051390</t>
  </si>
  <si>
    <t>16055025</t>
  </si>
  <si>
    <t>65862057490</t>
  </si>
  <si>
    <t>ARNOLD, JOHN</t>
  </si>
  <si>
    <t>16055027</t>
  </si>
  <si>
    <t>16055028</t>
  </si>
  <si>
    <t>*ATENOLOL-CHLORTHALIDONE 50</t>
  </si>
  <si>
    <t>16055032</t>
  </si>
  <si>
    <t>*ALLOPURINOL 300 MG TABLET</t>
  </si>
  <si>
    <t>31722025301</t>
  </si>
  <si>
    <t>16055029</t>
  </si>
  <si>
    <t>*GLIPIZIDE 10 MG TABLET</t>
  </si>
  <si>
    <t>591046101</t>
  </si>
  <si>
    <t>16051289</t>
  </si>
  <si>
    <t>JOHNSON, JANICE L</t>
  </si>
  <si>
    <t>16055037</t>
  </si>
  <si>
    <t>TERBINAFINE HCL 250 MG TABL</t>
  </si>
  <si>
    <t>51991052601</t>
  </si>
  <si>
    <t>16052284</t>
  </si>
  <si>
    <t>16055038</t>
  </si>
  <si>
    <t>16055039</t>
  </si>
  <si>
    <t>13811071910</t>
  </si>
  <si>
    <t>16055042</t>
  </si>
  <si>
    <t>SNIPES, GEORGE</t>
  </si>
  <si>
    <t>16055046</t>
  </si>
  <si>
    <t>16054184</t>
  </si>
  <si>
    <t>16051124</t>
  </si>
  <si>
    <t>SCOTT, MILTON R</t>
  </si>
  <si>
    <t>16051126</t>
  </si>
  <si>
    <t>FINASTERIDE 5 MG TABLET</t>
  </si>
  <si>
    <t>57237006290</t>
  </si>
  <si>
    <t>16052984</t>
  </si>
  <si>
    <t>HOWELL, KATHERINE P</t>
  </si>
  <si>
    <t>16050372</t>
  </si>
  <si>
    <t>16052982</t>
  </si>
  <si>
    <t>16053512</t>
  </si>
  <si>
    <t>WOFFORD, ROBERT</t>
  </si>
  <si>
    <t>16053513</t>
  </si>
  <si>
    <t>16049767</t>
  </si>
  <si>
    <t>HOWARD, JENNIFER</t>
  </si>
  <si>
    <t>16049339</t>
  </si>
  <si>
    <t>ROPINIROLE HCL 1 MG TABLET</t>
  </si>
  <si>
    <t>62332003231</t>
  </si>
  <si>
    <t>16049338</t>
  </si>
  <si>
    <t>FENOFIBRATE 134 MG CAPSULE</t>
  </si>
  <si>
    <t>62332008531</t>
  </si>
  <si>
    <t>16049337</t>
  </si>
  <si>
    <t>68180098001</t>
  </si>
  <si>
    <t>16049336</t>
  </si>
  <si>
    <t>16055049</t>
  </si>
  <si>
    <t>70710170009</t>
  </si>
  <si>
    <t>16055050</t>
  </si>
  <si>
    <t>70756020311</t>
  </si>
  <si>
    <t>16055051</t>
  </si>
  <si>
    <t>KETOCONAZOLE 2% CREAM</t>
  </si>
  <si>
    <t>168009915</t>
  </si>
  <si>
    <t>16055052</t>
  </si>
  <si>
    <t>METHYLPREDNISOLONE 4 MG TAB</t>
  </si>
  <si>
    <t>59746000106</t>
  </si>
  <si>
    <t>LITTLE, JARDASIA</t>
  </si>
  <si>
    <t>16055053</t>
  </si>
  <si>
    <t>57237003101</t>
  </si>
  <si>
    <t>16055055</t>
  </si>
  <si>
    <t>SHIPLEY, ASHLEY L</t>
  </si>
  <si>
    <t>16054974</t>
  </si>
  <si>
    <t>*LEVOTHYROXINE 75 MCG TABLE</t>
  </si>
  <si>
    <t>16055054</t>
  </si>
  <si>
    <t>WHITAKER, BUFFY P</t>
  </si>
  <si>
    <t>16055056</t>
  </si>
  <si>
    <t>16053408</t>
  </si>
  <si>
    <t>93078701</t>
  </si>
  <si>
    <t>MARTIN, ERIC L</t>
  </si>
  <si>
    <t>16053407</t>
  </si>
  <si>
    <t>16052893</t>
  </si>
  <si>
    <t>16055063</t>
  </si>
  <si>
    <t>MACK, FELICIA</t>
  </si>
  <si>
    <t>16055064</t>
  </si>
  <si>
    <t>45802091939</t>
  </si>
  <si>
    <t>16055065</t>
  </si>
  <si>
    <t>16055066</t>
  </si>
  <si>
    <t>16055057</t>
  </si>
  <si>
    <t>LEWIS, GWENDOLYN L</t>
  </si>
  <si>
    <t>16055058</t>
  </si>
  <si>
    <t>68180035209</t>
  </si>
  <si>
    <t>16055059</t>
  </si>
  <si>
    <t>BENZTROPINE MES 0.5 MG TAB</t>
  </si>
  <si>
    <t>69315013601</t>
  </si>
  <si>
    <t>16055060</t>
  </si>
  <si>
    <t>QUETIAPINE FUMARATE 100 MG</t>
  </si>
  <si>
    <t>29300014901</t>
  </si>
  <si>
    <t>16055061</t>
  </si>
  <si>
    <t>23155050201</t>
  </si>
  <si>
    <t>16055062</t>
  </si>
  <si>
    <t>68180035309</t>
  </si>
  <si>
    <t>16055067</t>
  </si>
  <si>
    <t>HALOPERIDOL 2 MG TABLET</t>
  </si>
  <si>
    <t>378021401</t>
  </si>
  <si>
    <t>16053256</t>
  </si>
  <si>
    <t>59651078201</t>
  </si>
  <si>
    <t>16054882</t>
  </si>
  <si>
    <t>65862024608</t>
  </si>
  <si>
    <t>16054879</t>
  </si>
  <si>
    <t>16055074</t>
  </si>
  <si>
    <t>378003201</t>
  </si>
  <si>
    <t>16055075</t>
  </si>
  <si>
    <t>16055077</t>
  </si>
  <si>
    <t>378395077</t>
  </si>
  <si>
    <t>16055078</t>
  </si>
  <si>
    <t>16055079</t>
  </si>
  <si>
    <t>16055083</t>
  </si>
  <si>
    <t>68180035109</t>
  </si>
  <si>
    <t>SCRITCHFIELD, RACHEL D</t>
  </si>
  <si>
    <t>16055084</t>
  </si>
  <si>
    <t>16055085</t>
  </si>
  <si>
    <t>16055086</t>
  </si>
  <si>
    <t>16055087</t>
  </si>
  <si>
    <t>16055089</t>
  </si>
  <si>
    <t>16055088</t>
  </si>
  <si>
    <t>SHEPPARD**, JAMES (CHRIS C</t>
  </si>
  <si>
    <t>16055109</t>
  </si>
  <si>
    <t>FROST, SHELBY</t>
  </si>
  <si>
    <t>16055110</t>
  </si>
  <si>
    <t>16055108</t>
  </si>
  <si>
    <t>16055106</t>
  </si>
  <si>
    <t>*DEXCOM G6 SENSOR</t>
  </si>
  <si>
    <t>BROWN, IVALEE</t>
  </si>
  <si>
    <t>16050773</t>
  </si>
  <si>
    <t>HUNLEY, JAMES</t>
  </si>
  <si>
    <t>16050772</t>
  </si>
  <si>
    <t>16055116</t>
  </si>
  <si>
    <t>14003091</t>
  </si>
  <si>
    <t>TESTOSTERONE CYP 200 MG/ML</t>
  </si>
  <si>
    <t>143965901</t>
  </si>
  <si>
    <t>HARDY, KIMBERLY C</t>
  </si>
  <si>
    <t>16054130</t>
  </si>
  <si>
    <t>OMEPRAZOLE DR 10 MG CAPSULE</t>
  </si>
  <si>
    <t>68382041101</t>
  </si>
  <si>
    <t>HUDSON JR., FARRIS M</t>
  </si>
  <si>
    <t>16049686</t>
  </si>
  <si>
    <t>THOMAS, STANLEY T</t>
  </si>
  <si>
    <t>16052026</t>
  </si>
  <si>
    <t>STREETMAN, BETTY A</t>
  </si>
  <si>
    <t>16053444</t>
  </si>
  <si>
    <t>16055117</t>
  </si>
  <si>
    <t>WHITE, TONYA</t>
  </si>
  <si>
    <t>16055118</t>
  </si>
  <si>
    <t>68382025501</t>
  </si>
  <si>
    <t>ALBEA, JERALDINE</t>
  </si>
  <si>
    <t>16055119</t>
  </si>
  <si>
    <t>ROPINIROLE HCL 0.5 MG TABLE</t>
  </si>
  <si>
    <t>68462025401</t>
  </si>
  <si>
    <t>14003143</t>
  </si>
  <si>
    <t>16055120</t>
  </si>
  <si>
    <t>LEFLUNOMIDE 10 MG TABLET</t>
  </si>
  <si>
    <t>23155004303</t>
  </si>
  <si>
    <t>16054941</t>
  </si>
  <si>
    <t>14003142</t>
  </si>
  <si>
    <t>*TRAMADOL HCL 50 MG TAB</t>
  </si>
  <si>
    <t>29300035501</t>
  </si>
  <si>
    <t>16055015</t>
  </si>
  <si>
    <t>MOSS, LURENE</t>
  </si>
  <si>
    <t>16055012</t>
  </si>
  <si>
    <t>43547042409</t>
  </si>
  <si>
    <t>16054996</t>
  </si>
  <si>
    <t>16055121</t>
  </si>
  <si>
    <t>METHOCARBAMOL 500 MG TABLE</t>
  </si>
  <si>
    <t>70010075401</t>
  </si>
  <si>
    <t>SHEPPARD, KAYLEIGH F</t>
  </si>
  <si>
    <t>16055122</t>
  </si>
  <si>
    <t>16052436</t>
  </si>
  <si>
    <t>52817018110</t>
  </si>
  <si>
    <t>KELLY, SAM</t>
  </si>
  <si>
    <t>16052435</t>
  </si>
  <si>
    <t>50742062001</t>
  </si>
  <si>
    <t>16055125</t>
  </si>
  <si>
    <t>16055126</t>
  </si>
  <si>
    <t>16055127</t>
  </si>
  <si>
    <t>16053060</t>
  </si>
  <si>
    <t>70010014801</t>
  </si>
  <si>
    <t>RABUN, JOHN F</t>
  </si>
  <si>
    <t>16051038</t>
  </si>
  <si>
    <t>BD 3 ML SYRINGE 25GX1</t>
  </si>
  <si>
    <t>8290309581</t>
  </si>
  <si>
    <t>CASH, JOSEPH A</t>
  </si>
  <si>
    <t>16051030</t>
  </si>
  <si>
    <t>16052960</t>
  </si>
  <si>
    <t>LANE, DIANNE R</t>
  </si>
  <si>
    <t>16054316</t>
  </si>
  <si>
    <t>16055134</t>
  </si>
  <si>
    <t>50742027901</t>
  </si>
  <si>
    <t>16052149</t>
  </si>
  <si>
    <t>CHRISTIAN, RICHARD</t>
  </si>
  <si>
    <t>16055135</t>
  </si>
  <si>
    <t>16055136</t>
  </si>
  <si>
    <t>16055137</t>
  </si>
  <si>
    <t>16055138</t>
  </si>
  <si>
    <t>16055139</t>
  </si>
  <si>
    <t>16055140</t>
  </si>
  <si>
    <t>16055141</t>
  </si>
  <si>
    <t>16055142</t>
  </si>
  <si>
    <t>MOYERS, DOROTHY</t>
  </si>
  <si>
    <t>16052937</t>
  </si>
  <si>
    <t>CHANGE, CHRISTOPHER</t>
  </si>
  <si>
    <t>16049766</t>
  </si>
  <si>
    <t>16053463</t>
  </si>
  <si>
    <t>MOON, KATHI A</t>
  </si>
  <si>
    <t>16053092</t>
  </si>
  <si>
    <t>16052203</t>
  </si>
  <si>
    <t>16055130</t>
  </si>
  <si>
    <t>Lamiy, Sameh</t>
  </si>
  <si>
    <t>1952375537</t>
  </si>
  <si>
    <t>818 St Sebastian Way</t>
  </si>
  <si>
    <t>DIXON, RONNIE W</t>
  </si>
  <si>
    <t>16055129</t>
  </si>
  <si>
    <t>*ENTRESTO 97 MG-103 MG TABL</t>
  </si>
  <si>
    <t>78069620</t>
  </si>
  <si>
    <t>16055145</t>
  </si>
  <si>
    <t>DOXYCYCLINE HYCLATE 50 MG C</t>
  </si>
  <si>
    <t>53489011802</t>
  </si>
  <si>
    <t>16055146</t>
  </si>
  <si>
    <t>16055147</t>
  </si>
  <si>
    <t>16055148</t>
  </si>
  <si>
    <t>16055149</t>
  </si>
  <si>
    <t>16054355</t>
  </si>
  <si>
    <t>COWART, MICHAEL</t>
  </si>
  <si>
    <t>16055151</t>
  </si>
  <si>
    <t>52817018010</t>
  </si>
  <si>
    <t>ROBINSON, RONNIE</t>
  </si>
  <si>
    <t>16055152</t>
  </si>
  <si>
    <t>16055153</t>
  </si>
  <si>
    <t>16055155</t>
  </si>
  <si>
    <t>KIPPERT, AMBERLYNN B</t>
  </si>
  <si>
    <t>16055154</t>
  </si>
  <si>
    <t>16055158</t>
  </si>
  <si>
    <t>CASTLE, CHRISTOPHER B</t>
  </si>
  <si>
    <t>16055159</t>
  </si>
  <si>
    <t>LAMBERT, TAMMY</t>
  </si>
  <si>
    <t>16055160</t>
  </si>
  <si>
    <t>16053069</t>
  </si>
  <si>
    <t>378967160</t>
  </si>
  <si>
    <t>JAMES, ANGELA</t>
  </si>
  <si>
    <t>16053435</t>
  </si>
  <si>
    <t>16055161</t>
  </si>
  <si>
    <t>16055123</t>
  </si>
  <si>
    <t>16052525</t>
  </si>
  <si>
    <t>RANOLAZINE ER 500 MG TABLET</t>
  </si>
  <si>
    <t>27241012502</t>
  </si>
  <si>
    <t>MCDONALD, JERRELL J</t>
  </si>
  <si>
    <t>16052881</t>
  </si>
  <si>
    <t>16052522</t>
  </si>
  <si>
    <t>16052520</t>
  </si>
  <si>
    <t>16055014</t>
  </si>
  <si>
    <t>*DICLOFENAC SODIUM 1% GEL</t>
  </si>
  <si>
    <t>16052521</t>
  </si>
  <si>
    <t>16055163</t>
  </si>
  <si>
    <t>SAMPLES, ROBERT F</t>
  </si>
  <si>
    <t>16055164</t>
  </si>
  <si>
    <t>16055165</t>
  </si>
  <si>
    <t>16055166</t>
  </si>
  <si>
    <t>16055167</t>
  </si>
  <si>
    <t>SANDERS, AARON</t>
  </si>
  <si>
    <t>16055168</t>
  </si>
  <si>
    <t>PRESCOTT, PRESTON</t>
  </si>
  <si>
    <t>16055169</t>
  </si>
  <si>
    <t>*MUPIROCIN 2% OINTMENT</t>
  </si>
  <si>
    <t>51672131200</t>
  </si>
  <si>
    <t>SHEEHAN, DANIEL</t>
  </si>
  <si>
    <t>1619088671</t>
  </si>
  <si>
    <t>902 PONDER PLACE CT</t>
  </si>
  <si>
    <t>16055170</t>
  </si>
  <si>
    <t>*COSENTYX UNOREADY 300 MG P</t>
  </si>
  <si>
    <t>78107068</t>
  </si>
  <si>
    <t>16055105</t>
  </si>
  <si>
    <t>*IPRAT-ALBUT 0.5-3(2.5) MG/</t>
  </si>
  <si>
    <t>487020103</t>
  </si>
  <si>
    <t>16055104</t>
  </si>
  <si>
    <t>*NYSTATIN 100,000 UNIT/GM C</t>
  </si>
  <si>
    <t>45802005911</t>
  </si>
  <si>
    <t>16055100</t>
  </si>
  <si>
    <t>*LINZESS 72 MCG CAPSULE</t>
  </si>
  <si>
    <t>456120330</t>
  </si>
  <si>
    <t>16055096</t>
  </si>
  <si>
    <t>*ANORO ELLIPTA 62.5-25 MCG</t>
  </si>
  <si>
    <t>16055095</t>
  </si>
  <si>
    <t>16055092</t>
  </si>
  <si>
    <t>*DICLOFENAC SOD DR 75 MG TA</t>
  </si>
  <si>
    <t>16055171</t>
  </si>
  <si>
    <t>16052148</t>
  </si>
  <si>
    <t>16055175</t>
  </si>
  <si>
    <t>*GABAPENTIN 300 MG CAPSULE</t>
  </si>
  <si>
    <t>EICHER, RACHEL</t>
  </si>
  <si>
    <t>1164906996</t>
  </si>
  <si>
    <t>3152 PERIMETER PKWY</t>
  </si>
  <si>
    <t>BLAKE, PATRICIA A</t>
  </si>
  <si>
    <t>14003146</t>
  </si>
  <si>
    <t>BUNDY, JUSTIN</t>
  </si>
  <si>
    <t>1508986589</t>
  </si>
  <si>
    <t>2604 PEACH ORCHARD RD</t>
  </si>
  <si>
    <t>16055176</t>
  </si>
  <si>
    <t>BAQSIMI 3 MG SPRAY ONE PACK</t>
  </si>
  <si>
    <t>548835101</t>
  </si>
  <si>
    <t>16054610</t>
  </si>
  <si>
    <t>*DULOXETINE HCL DR 30 MG CA</t>
  </si>
  <si>
    <t>68180029506</t>
  </si>
  <si>
    <t>PONKSHE MD, SONALI</t>
  </si>
  <si>
    <t>1619606084</t>
  </si>
  <si>
    <t>16055090</t>
  </si>
  <si>
    <t>16055187</t>
  </si>
  <si>
    <t>16055188</t>
  </si>
  <si>
    <t>16055189</t>
  </si>
  <si>
    <t>RICHARDSON, KEIFER</t>
  </si>
  <si>
    <t>1174031660</t>
  </si>
  <si>
    <t>16055191</t>
  </si>
  <si>
    <t>BELL, CURTIS</t>
  </si>
  <si>
    <t>16053678</t>
  </si>
  <si>
    <t>115175701</t>
  </si>
  <si>
    <t>16050861</t>
  </si>
  <si>
    <t>TOLTERODINE TARTRATE 1 MG T</t>
  </si>
  <si>
    <t>59762017006</t>
  </si>
  <si>
    <t>16049790</t>
  </si>
  <si>
    <t>16053921</t>
  </si>
  <si>
    <t>16053917</t>
  </si>
  <si>
    <t>NEBIVOLOL 5 MG TABLET</t>
  </si>
  <si>
    <t>67877039290</t>
  </si>
  <si>
    <t>16050405</t>
  </si>
  <si>
    <t>WILLIAMS, JEWELL M</t>
  </si>
  <si>
    <t>16055194</t>
  </si>
  <si>
    <t>VALSARTAN-HCTZ 80-12.5 MG T</t>
  </si>
  <si>
    <t>378632177</t>
  </si>
  <si>
    <t>BOATRIGHT, EMMA L</t>
  </si>
  <si>
    <t>16055196</t>
  </si>
  <si>
    <t>*BUSPIRONE HCL 5 MG TABLET</t>
  </si>
  <si>
    <t>93005301</t>
  </si>
  <si>
    <t>CHRISTIAN, JOHNNY</t>
  </si>
  <si>
    <t>1962445841</t>
  </si>
  <si>
    <t>301 JONES AVE.</t>
  </si>
  <si>
    <t>16055197</t>
  </si>
  <si>
    <t>*PAROXETINE ER 25 MG TABLET</t>
  </si>
  <si>
    <t>69367033630</t>
  </si>
  <si>
    <t>16055198</t>
  </si>
  <si>
    <t>*DARIFENACIN ER 15 MG TABLE</t>
  </si>
  <si>
    <t>69097043205</t>
  </si>
  <si>
    <t>16055199</t>
  </si>
  <si>
    <t>*DILTIAZE 24H ER(CD) 180 MG</t>
  </si>
  <si>
    <t>10370083009</t>
  </si>
  <si>
    <t>16052953</t>
  </si>
  <si>
    <t>*ROSUVASTATIN CALCIUM 20 MG</t>
  </si>
  <si>
    <t>68462026390</t>
  </si>
  <si>
    <t>SHELLITO, ROBIN</t>
  </si>
  <si>
    <t>1659315448</t>
  </si>
  <si>
    <t>406 E BROAD ST</t>
  </si>
  <si>
    <t>USRY, DAVE</t>
  </si>
  <si>
    <t>16052952</t>
  </si>
  <si>
    <t>*LISINOPRIL-HCTZ 20-12.5 MG</t>
  </si>
  <si>
    <t>68180051901</t>
  </si>
  <si>
    <t>16055193</t>
  </si>
  <si>
    <t>16052788</t>
  </si>
  <si>
    <t>ARRINGTON, ANNE E</t>
  </si>
  <si>
    <t>16052973</t>
  </si>
  <si>
    <t>SCAVONE III, JOSEPH</t>
  </si>
  <si>
    <t>16055200</t>
  </si>
  <si>
    <t>16055201</t>
  </si>
  <si>
    <t>WARFARIN SODIUM 5 MG TABLET</t>
  </si>
  <si>
    <t>65162076610</t>
  </si>
  <si>
    <t>16055202</t>
  </si>
  <si>
    <t>FEROSUL (FERROUS SULFATE) 3</t>
  </si>
  <si>
    <t>904759160</t>
  </si>
  <si>
    <t>16054507</t>
  </si>
  <si>
    <t>16051721</t>
  </si>
  <si>
    <t>PACK, DARLA M</t>
  </si>
  <si>
    <t>16051583</t>
  </si>
  <si>
    <t>16050552</t>
  </si>
  <si>
    <t>16052062</t>
  </si>
  <si>
    <t>CLARK***, PATRICIA</t>
  </si>
  <si>
    <t>14003102</t>
  </si>
  <si>
    <t>16054063</t>
  </si>
  <si>
    <t>16054501</t>
  </si>
  <si>
    <t>16054114</t>
  </si>
  <si>
    <t>68180021509</t>
  </si>
  <si>
    <t>16054411</t>
  </si>
  <si>
    <t>168009960</t>
  </si>
  <si>
    <t>LEDBETTER, STEVEN L</t>
  </si>
  <si>
    <t>16053563</t>
  </si>
  <si>
    <t>65862019801</t>
  </si>
  <si>
    <t>16051854</t>
  </si>
  <si>
    <t>TUCKER, CLIFFORD J</t>
  </si>
  <si>
    <t>16051853</t>
  </si>
  <si>
    <t>14003147</t>
  </si>
  <si>
    <t>*CARISOPRODOL 350 MG TABLET</t>
  </si>
  <si>
    <t>50228010901</t>
  </si>
  <si>
    <t>16052033</t>
  </si>
  <si>
    <t>COMBS, MARY</t>
  </si>
  <si>
    <t>16053466</t>
  </si>
  <si>
    <t>16054526</t>
  </si>
  <si>
    <t>LARGEN, BRENDA</t>
  </si>
  <si>
    <t>16053181</t>
  </si>
  <si>
    <t>16053180</t>
  </si>
  <si>
    <t>16055204</t>
  </si>
  <si>
    <t>60505024901</t>
  </si>
  <si>
    <t>16055206</t>
  </si>
  <si>
    <t>WILSON, BEVERLY</t>
  </si>
  <si>
    <t>16050319</t>
  </si>
  <si>
    <t>16055203</t>
  </si>
  <si>
    <t>REED, MARGARET U</t>
  </si>
  <si>
    <t>16055207</t>
  </si>
  <si>
    <t>16055208</t>
  </si>
  <si>
    <t>16055209</t>
  </si>
  <si>
    <t>16055211</t>
  </si>
  <si>
    <t>16055212</t>
  </si>
  <si>
    <t>781261301</t>
  </si>
  <si>
    <t>REAL, WILLIAM</t>
  </si>
  <si>
    <t>1104875020</t>
  </si>
  <si>
    <t>403 CANTERBURY DR</t>
  </si>
  <si>
    <t>16055213</t>
  </si>
  <si>
    <t>16055162</t>
  </si>
  <si>
    <t>BROWN, JULIA R</t>
  </si>
  <si>
    <t>16052785</t>
  </si>
  <si>
    <t>16052787</t>
  </si>
  <si>
    <t>16055210</t>
  </si>
  <si>
    <t>CUMMINGS, CATHERINE</t>
  </si>
  <si>
    <t>16055031</t>
  </si>
  <si>
    <t>*PIOGLITAZONE HCL 15 MG TAB</t>
  </si>
  <si>
    <t>65862051290</t>
  </si>
  <si>
    <t>16055205</t>
  </si>
  <si>
    <t>HUMALOG MIX 75-25 VIAL</t>
  </si>
  <si>
    <t>2751101</t>
  </si>
  <si>
    <t>PITTS, MURIEL J</t>
  </si>
  <si>
    <t>16054960</t>
  </si>
  <si>
    <t>*FLECAINIDE ACETATE 100 MG</t>
  </si>
  <si>
    <t>16055234</t>
  </si>
  <si>
    <t>*GLIPIZIDE ER 10 MG TABLET</t>
  </si>
  <si>
    <t>16055195</t>
  </si>
  <si>
    <t>16050492</t>
  </si>
  <si>
    <t>64380074303</t>
  </si>
  <si>
    <t>COXWELL, BILLY</t>
  </si>
  <si>
    <t>16050491</t>
  </si>
  <si>
    <t>591554301</t>
  </si>
  <si>
    <t>16050490</t>
  </si>
  <si>
    <t>UNITHROID 150 MCG TABLET</t>
  </si>
  <si>
    <t>60846080901</t>
  </si>
  <si>
    <t>16050489</t>
  </si>
  <si>
    <t>16050488</t>
  </si>
  <si>
    <t>16050487</t>
  </si>
  <si>
    <t>574022801</t>
  </si>
  <si>
    <t>16052107</t>
  </si>
  <si>
    <t>VEAZEY, JENNIE</t>
  </si>
  <si>
    <t>16052291</t>
  </si>
  <si>
    <t>DIXON, JOE L</t>
  </si>
  <si>
    <t>16049599</t>
  </si>
  <si>
    <t>16053528</t>
  </si>
  <si>
    <t>16052106</t>
  </si>
  <si>
    <t>16055237</t>
  </si>
  <si>
    <t>16054959</t>
  </si>
  <si>
    <t>*LISINOPRIL 10 MG TABLET</t>
  </si>
  <si>
    <t>16050093</t>
  </si>
  <si>
    <t>16729045315</t>
  </si>
  <si>
    <t>MORRIS, LAURA M</t>
  </si>
  <si>
    <t>16054986</t>
  </si>
  <si>
    <t>16055244</t>
  </si>
  <si>
    <t>DIXON, MARIANN H</t>
  </si>
  <si>
    <t>16053296</t>
  </si>
  <si>
    <t>16053295</t>
  </si>
  <si>
    <t>DICLOFENAC SOD DR 50 MG TAB</t>
  </si>
  <si>
    <t>228255011</t>
  </si>
  <si>
    <t>16055245</t>
  </si>
  <si>
    <t>BD UF MINI PEN NEEDLE 5MMX3</t>
  </si>
  <si>
    <t>8290320119</t>
  </si>
  <si>
    <t>16053455</t>
  </si>
  <si>
    <t>KING, CHARLOTTE</t>
  </si>
  <si>
    <t>16053065</t>
  </si>
  <si>
    <t>70010013501</t>
  </si>
  <si>
    <t>16054137</t>
  </si>
  <si>
    <t>65862037401</t>
  </si>
  <si>
    <t>PRICE, IZAIAH</t>
  </si>
  <si>
    <t>16050470</t>
  </si>
  <si>
    <t>68180051801</t>
  </si>
  <si>
    <t>16050708</t>
  </si>
  <si>
    <t>LISINOPRIL-HCTZ 20-12.5 MG</t>
  </si>
  <si>
    <t>MATHIS, MILDRED</t>
  </si>
  <si>
    <t>16053515</t>
  </si>
  <si>
    <t>SMITH, CAROLYN(BO)</t>
  </si>
  <si>
    <t>16053520</t>
  </si>
  <si>
    <t>LAMBERT, LEEANN</t>
  </si>
  <si>
    <t>16050228</t>
  </si>
  <si>
    <t>68180096601</t>
  </si>
  <si>
    <t>TAYLOR, JENNIFER L</t>
  </si>
  <si>
    <t>16053589</t>
  </si>
  <si>
    <t>16050226</t>
  </si>
  <si>
    <t>16054603</t>
  </si>
  <si>
    <t>16050238</t>
  </si>
  <si>
    <t>PRAMIPEXOLE 1.5 MG TABLET</t>
  </si>
  <si>
    <t>13668009590</t>
  </si>
  <si>
    <t>TAYLOR, TINA</t>
  </si>
  <si>
    <t>16050237</t>
  </si>
  <si>
    <t>16050236</t>
  </si>
  <si>
    <t>16050234</t>
  </si>
  <si>
    <t>16050232</t>
  </si>
  <si>
    <t>PIOGLITAZONE HCL 15 MG TABL</t>
  </si>
  <si>
    <t>16054602</t>
  </si>
  <si>
    <t>60505014100</t>
  </si>
  <si>
    <t>16050231</t>
  </si>
  <si>
    <t>65862052201</t>
  </si>
  <si>
    <t>16050230</t>
  </si>
  <si>
    <t>16054883</t>
  </si>
  <si>
    <t>16050224</t>
  </si>
  <si>
    <t>16055246</t>
  </si>
  <si>
    <t>DIXON, GALE</t>
  </si>
  <si>
    <t>16055247</t>
  </si>
  <si>
    <t>16055249</t>
  </si>
  <si>
    <t>16055250</t>
  </si>
  <si>
    <t>16055251</t>
  </si>
  <si>
    <t>16055248</t>
  </si>
  <si>
    <t>16055256</t>
  </si>
  <si>
    <t>16055258</t>
  </si>
  <si>
    <t>16053711</t>
  </si>
  <si>
    <t>KIRKLAND***, KENDRA D</t>
  </si>
  <si>
    <t>16054269</t>
  </si>
  <si>
    <t>54074825</t>
  </si>
  <si>
    <t>16055260</t>
  </si>
  <si>
    <t>POLGLASE, ROBERT</t>
  </si>
  <si>
    <t>1871630483</t>
  </si>
  <si>
    <t>16055261</t>
  </si>
  <si>
    <t>781506101</t>
  </si>
  <si>
    <t>16055264</t>
  </si>
  <si>
    <t>68180012202</t>
  </si>
  <si>
    <t>GAY JR, JAMES E</t>
  </si>
  <si>
    <t>16055263</t>
  </si>
  <si>
    <t>16055266</t>
  </si>
  <si>
    <t>TRIAMCINOLONE 0.025% CREAM</t>
  </si>
  <si>
    <t>67877031715</t>
  </si>
  <si>
    <t>16051557</t>
  </si>
  <si>
    <t>PHILLIPS, ROOSEVELT</t>
  </si>
  <si>
    <t>16055268</t>
  </si>
  <si>
    <t>12001800</t>
  </si>
  <si>
    <t>DEXTROAMP-AMPHETAMIN 30 MG</t>
  </si>
  <si>
    <t>555097402</t>
  </si>
  <si>
    <t>WILLIS, TERESSA</t>
  </si>
  <si>
    <t>16055270</t>
  </si>
  <si>
    <t>16054872</t>
  </si>
  <si>
    <t>16055271</t>
  </si>
  <si>
    <t>16055272</t>
  </si>
  <si>
    <t>DAVIS, CHARLES B</t>
  </si>
  <si>
    <t>16055273</t>
  </si>
  <si>
    <t>*DORZOLAMID-TIMOLOL EYE DRO</t>
  </si>
  <si>
    <t>24208048610</t>
  </si>
  <si>
    <t>TIPPETT, TIMOTHY</t>
  </si>
  <si>
    <t>1770575649</t>
  </si>
  <si>
    <t>2465 WRIGHTSBORO ROAD</t>
  </si>
  <si>
    <t>RABUN, THANNA</t>
  </si>
  <si>
    <t>16050849</t>
  </si>
  <si>
    <t>16054671</t>
  </si>
  <si>
    <t>67877051490</t>
  </si>
  <si>
    <t>ASHCRAFT, TERRY</t>
  </si>
  <si>
    <t>16055277</t>
  </si>
  <si>
    <t>TRETINOIN 0.1% CREAM</t>
  </si>
  <si>
    <t>51672139500</t>
  </si>
  <si>
    <t>SPIGNARDO, SABRINA</t>
  </si>
  <si>
    <t>16055278</t>
  </si>
  <si>
    <t>16050782</t>
  </si>
  <si>
    <t>65862098701</t>
  </si>
  <si>
    <t>WILLIAMS, LYNN W</t>
  </si>
  <si>
    <t>16052747</t>
  </si>
  <si>
    <t>16055282</t>
  </si>
  <si>
    <t>16055283</t>
  </si>
  <si>
    <t>50111064801</t>
  </si>
  <si>
    <t>16055133</t>
  </si>
  <si>
    <t>WEGOVY 0.25 MG/0.5 ML PEN</t>
  </si>
  <si>
    <t>169452514</t>
  </si>
  <si>
    <t>16055285</t>
  </si>
  <si>
    <t>DAVIS**, EULA W</t>
  </si>
  <si>
    <t>16055286</t>
  </si>
  <si>
    <t>16051918</t>
  </si>
  <si>
    <t>69097015907</t>
  </si>
  <si>
    <t>BURTON, SHIRLEY A</t>
  </si>
  <si>
    <t>16055288</t>
  </si>
  <si>
    <t>16055289</t>
  </si>
  <si>
    <t>16055294</t>
  </si>
  <si>
    <t>THOMAS, GLADYS</t>
  </si>
  <si>
    <t>16055296</t>
  </si>
  <si>
    <t>69097015807</t>
  </si>
  <si>
    <t>16055299</t>
  </si>
  <si>
    <t>GRODZICKI, CARRIE</t>
  </si>
  <si>
    <t>16055300</t>
  </si>
  <si>
    <t>16055301</t>
  </si>
  <si>
    <t>16055302</t>
  </si>
  <si>
    <t>16055307</t>
  </si>
  <si>
    <t>16055308</t>
  </si>
  <si>
    <t>781185220</t>
  </si>
  <si>
    <t>16055311</t>
  </si>
  <si>
    <t>16055313</t>
  </si>
  <si>
    <t>16055314</t>
  </si>
  <si>
    <t>16055315</t>
  </si>
  <si>
    <t>16055322</t>
  </si>
  <si>
    <t>MORGAN, ANNIE</t>
  </si>
  <si>
    <t>16055323</t>
  </si>
  <si>
    <t>16055324</t>
  </si>
  <si>
    <t>SWALLOW, JASON E</t>
  </si>
  <si>
    <t>16055325</t>
  </si>
  <si>
    <t>14003096</t>
  </si>
  <si>
    <t>NEAL, LOTTIE</t>
  </si>
  <si>
    <t>16053366</t>
  </si>
  <si>
    <t>KNAPPENBERGER, KIM</t>
  </si>
  <si>
    <t>16053368</t>
  </si>
  <si>
    <t>16053367</t>
  </si>
  <si>
    <t>16050651</t>
  </si>
  <si>
    <t>MILLER, WINSTON</t>
  </si>
  <si>
    <t>16050650</t>
  </si>
  <si>
    <t>ROSUVASTATIN CALCIUM 40 MG</t>
  </si>
  <si>
    <t>72205000590</t>
  </si>
  <si>
    <t>16053932</t>
  </si>
  <si>
    <t>SHINGRIX VIAL KIT</t>
  </si>
  <si>
    <t>58160081912</t>
  </si>
  <si>
    <t>14003150</t>
  </si>
  <si>
    <t>BUTALB-ACETAMIN-CAFF 50-325</t>
  </si>
  <si>
    <t>64380015701</t>
  </si>
  <si>
    <t>14003151</t>
  </si>
  <si>
    <t>16050503</t>
  </si>
  <si>
    <t>WREN, TONY C</t>
  </si>
  <si>
    <t>16051354</t>
  </si>
  <si>
    <t>LORASCH, DEBORAH</t>
  </si>
  <si>
    <t>16052580</t>
  </si>
  <si>
    <t>GAINES, VAN</t>
  </si>
  <si>
    <t>16052578</t>
  </si>
  <si>
    <t>16052574</t>
  </si>
  <si>
    <t>ARIPIPRAZOLE 10 MG TABLET</t>
  </si>
  <si>
    <t>43598096730</t>
  </si>
  <si>
    <t>14003130</t>
  </si>
  <si>
    <t>LORAZEPAM 0.5 MG TABLET</t>
  </si>
  <si>
    <t>69315090401</t>
  </si>
  <si>
    <t>16050563</t>
  </si>
  <si>
    <t>16053213</t>
  </si>
  <si>
    <t>16054578</t>
  </si>
  <si>
    <t>FIASP PUMPCART 100 UNIT/ML</t>
  </si>
  <si>
    <t>169320615</t>
  </si>
  <si>
    <t>16054185</t>
  </si>
  <si>
    <t>VRAYLAR 1.5 MG CAPSULE</t>
  </si>
  <si>
    <t>61874011530</t>
  </si>
  <si>
    <t>16055309</t>
  </si>
  <si>
    <t>16055337</t>
  </si>
  <si>
    <t>16055342</t>
  </si>
  <si>
    <t>DIVALPROEX SOD ER 250 MG TA</t>
  </si>
  <si>
    <t>55111053301</t>
  </si>
  <si>
    <t>16055107</t>
  </si>
  <si>
    <t>*DEXCOM G6 TRANSMITTER</t>
  </si>
  <si>
    <t>8627001601</t>
  </si>
  <si>
    <t>16054332</t>
  </si>
  <si>
    <t>16055343</t>
  </si>
  <si>
    <t>16055344</t>
  </si>
  <si>
    <t>16055345</t>
  </si>
  <si>
    <t>16055346</t>
  </si>
  <si>
    <t>16055347</t>
  </si>
  <si>
    <t>16055348</t>
  </si>
  <si>
    <t>16055354</t>
  </si>
  <si>
    <t>PRICE, JACKIE R</t>
  </si>
  <si>
    <t>16055355</t>
  </si>
  <si>
    <t>16571020106</t>
  </si>
  <si>
    <t>16055357</t>
  </si>
  <si>
    <t>VAUGHNER, JEFFERY L</t>
  </si>
  <si>
    <t>16055359</t>
  </si>
  <si>
    <t>LOCKHART, MARQUILLA</t>
  </si>
  <si>
    <t>16055360</t>
  </si>
  <si>
    <t>14003059</t>
  </si>
  <si>
    <t>DIAZEPAM 10 MG TABLET</t>
  </si>
  <si>
    <t>378047701</t>
  </si>
  <si>
    <t>Surya MBBS, Sandarsh</t>
  </si>
  <si>
    <t>1346538774</t>
  </si>
  <si>
    <t>1120 15th Street</t>
  </si>
  <si>
    <t>SMITH, CAROLYN D</t>
  </si>
  <si>
    <t>16051262</t>
  </si>
  <si>
    <t>16055361</t>
  </si>
  <si>
    <t>16053559</t>
  </si>
  <si>
    <t>MORRIS, NANCY</t>
  </si>
  <si>
    <t>16053311</t>
  </si>
  <si>
    <t>16053312</t>
  </si>
  <si>
    <t>16052854</t>
  </si>
  <si>
    <t>16052503</t>
  </si>
  <si>
    <t>WILLIFORD, LINDA J</t>
  </si>
  <si>
    <t>16055365</t>
  </si>
  <si>
    <t>DAVIS***, GERALD</t>
  </si>
  <si>
    <t>16052848</t>
  </si>
  <si>
    <t>HUNTLEY, MOSELANET I</t>
  </si>
  <si>
    <t>16052849</t>
  </si>
  <si>
    <t>16052850</t>
  </si>
  <si>
    <t>16055367</t>
  </si>
  <si>
    <t>16055368</t>
  </si>
  <si>
    <t>16055369</t>
  </si>
  <si>
    <t>16051820</t>
  </si>
  <si>
    <t>16055370</t>
  </si>
  <si>
    <t>16055371</t>
  </si>
  <si>
    <t>16055366</t>
  </si>
  <si>
    <t>BROOME, FRED A</t>
  </si>
  <si>
    <t>16053001</t>
  </si>
  <si>
    <t>HACKWORTH, LAURA D</t>
  </si>
  <si>
    <t>16053005</t>
  </si>
  <si>
    <t>12001801</t>
  </si>
  <si>
    <t>16054804</t>
  </si>
  <si>
    <t>*OMEPRAZOLE DR 20 MG CAPSUL</t>
  </si>
  <si>
    <t>781286892</t>
  </si>
  <si>
    <t>DYE, GARY</t>
  </si>
  <si>
    <t>16054798</t>
  </si>
  <si>
    <t>*CETIRIZINE HCL 10 MG TABLE</t>
  </si>
  <si>
    <t>16054634</t>
  </si>
  <si>
    <t>29300016915</t>
  </si>
  <si>
    <t>16051656</t>
  </si>
  <si>
    <t>BEASLEY, SHIRLEY</t>
  </si>
  <si>
    <t>16051650</t>
  </si>
  <si>
    <t>16053979</t>
  </si>
  <si>
    <t>16053978</t>
  </si>
  <si>
    <t>VALSARTAN-HCTZ 160-12.5 MG</t>
  </si>
  <si>
    <t>33342007510</t>
  </si>
  <si>
    <t>16051920</t>
  </si>
  <si>
    <t>16054078</t>
  </si>
  <si>
    <t>16054079</t>
  </si>
  <si>
    <t>574050801</t>
  </si>
  <si>
    <t>16052170</t>
  </si>
  <si>
    <t>16051436</t>
  </si>
  <si>
    <t>16051926</t>
  </si>
  <si>
    <t>16054081</t>
  </si>
  <si>
    <t>16053983</t>
  </si>
  <si>
    <t>DUECK, ROSE M</t>
  </si>
  <si>
    <t>16052899</t>
  </si>
  <si>
    <t>FOSTER, GARY</t>
  </si>
  <si>
    <t>16052904</t>
  </si>
  <si>
    <t>16052903</t>
  </si>
  <si>
    <t>16052902</t>
  </si>
  <si>
    <t>16052900</t>
  </si>
  <si>
    <t>14003114</t>
  </si>
  <si>
    <t>16055373</t>
  </si>
  <si>
    <t>*SERTRALINE HCL 50 MG TABLE</t>
  </si>
  <si>
    <t>16052891</t>
  </si>
  <si>
    <t>16055374</t>
  </si>
  <si>
    <t>GANT***, MARLO</t>
  </si>
  <si>
    <t>16055375</t>
  </si>
  <si>
    <t>14003144</t>
  </si>
  <si>
    <t>16055377</t>
  </si>
  <si>
    <t>16055378</t>
  </si>
  <si>
    <t>*PRAVASTATIN SODIUM 40 MG T</t>
  </si>
  <si>
    <t>16055379</t>
  </si>
  <si>
    <t>*FAMOTIDINE 20 MG TABLET</t>
  </si>
  <si>
    <t>67877084201</t>
  </si>
  <si>
    <t>16055380</t>
  </si>
  <si>
    <t>16055381</t>
  </si>
  <si>
    <t>16055382</t>
  </si>
  <si>
    <t>55111019630</t>
  </si>
  <si>
    <t>16055383</t>
  </si>
  <si>
    <t>*METOPROLOL TARTRATE 100MG</t>
  </si>
  <si>
    <t>378004701</t>
  </si>
  <si>
    <t>16055384</t>
  </si>
  <si>
    <t>16055385</t>
  </si>
  <si>
    <t>16055386</t>
  </si>
  <si>
    <t>HENSON, STEPHAN</t>
  </si>
  <si>
    <t>1285117259</t>
  </si>
  <si>
    <t>820 Saint Sebastian Way</t>
  </si>
  <si>
    <t>16055388</t>
  </si>
  <si>
    <t>Shrestha, Alok</t>
  </si>
  <si>
    <t>1629426663</t>
  </si>
  <si>
    <t>393 North Belair Road</t>
  </si>
  <si>
    <t>16055389</t>
  </si>
  <si>
    <t>*PEG-3350 AND ELECTROLYTES</t>
  </si>
  <si>
    <t>16055390</t>
  </si>
  <si>
    <t>*LEVOTHYROXINE 50 MCG TABLE</t>
  </si>
  <si>
    <t>16054785</t>
  </si>
  <si>
    <t>69315011701</t>
  </si>
  <si>
    <t>16055391</t>
  </si>
  <si>
    <t>16052597</t>
  </si>
  <si>
    <t>16051591</t>
  </si>
  <si>
    <t>PRICKETT, AGNES</t>
  </si>
  <si>
    <t>16053906</t>
  </si>
  <si>
    <t>ELLIS, MARK</t>
  </si>
  <si>
    <t>16053904</t>
  </si>
  <si>
    <t>16052733</t>
  </si>
  <si>
    <t>16051401</t>
  </si>
  <si>
    <t>PRICE, STEVEN H</t>
  </si>
  <si>
    <t>16051400</t>
  </si>
  <si>
    <t>16055392</t>
  </si>
  <si>
    <t>16049888</t>
  </si>
  <si>
    <t>FLECAINIDE ACETATE 50 MG TA</t>
  </si>
  <si>
    <t>65862062101</t>
  </si>
  <si>
    <t>16049887</t>
  </si>
  <si>
    <t>50111032701</t>
  </si>
  <si>
    <t>16049390</t>
  </si>
  <si>
    <t>MCCULLOUGH, RUBY</t>
  </si>
  <si>
    <t>16055393</t>
  </si>
  <si>
    <t>STRENGTH, RONALD H</t>
  </si>
  <si>
    <t>16055403</t>
  </si>
  <si>
    <t>*ROPINIROLE HCL 1 MG TABLET</t>
  </si>
  <si>
    <t>43547027010</t>
  </si>
  <si>
    <t>LISTER, FREDERICK E</t>
  </si>
  <si>
    <t>16055404</t>
  </si>
  <si>
    <t>16055406</t>
  </si>
  <si>
    <t>WILLIAMS, SAMMIE</t>
  </si>
  <si>
    <t>16055407</t>
  </si>
  <si>
    <t>IRBY, KENNETH</t>
  </si>
  <si>
    <t>16055408</t>
  </si>
  <si>
    <t>16055409</t>
  </si>
  <si>
    <t>16055410</t>
  </si>
  <si>
    <t>16055238</t>
  </si>
  <si>
    <t>16055411</t>
  </si>
  <si>
    <t>16055412</t>
  </si>
  <si>
    <t>16055413</t>
  </si>
  <si>
    <t>16055414</t>
  </si>
  <si>
    <t>16055415</t>
  </si>
  <si>
    <t>16055416</t>
  </si>
  <si>
    <t>16055417</t>
  </si>
  <si>
    <t>16055418</t>
  </si>
  <si>
    <t>16055419</t>
  </si>
  <si>
    <t>16053574</t>
  </si>
  <si>
    <t>JOHNSON, PATSY</t>
  </si>
  <si>
    <t>16050223</t>
  </si>
  <si>
    <t>16053863</t>
  </si>
  <si>
    <t>16055420</t>
  </si>
  <si>
    <t>HOBBS, ANGEL</t>
  </si>
  <si>
    <t>16055421</t>
  </si>
  <si>
    <t>16055423</t>
  </si>
  <si>
    <t>DILTIAZEM 24H ER(CD) 180 MG</t>
  </si>
  <si>
    <t>68682099498</t>
  </si>
  <si>
    <t>THOMPSON, NONA M</t>
  </si>
  <si>
    <t>16055424</t>
  </si>
  <si>
    <t>16055426</t>
  </si>
  <si>
    <t>16055427</t>
  </si>
  <si>
    <t>16055432</t>
  </si>
  <si>
    <t>LAGRONE, WILLIAM</t>
  </si>
  <si>
    <t>16055433</t>
  </si>
  <si>
    <t>16055434</t>
  </si>
  <si>
    <t>16054281</t>
  </si>
  <si>
    <t>16055456</t>
  </si>
  <si>
    <t>12001802</t>
  </si>
  <si>
    <t>PROVOST, TYLER</t>
  </si>
  <si>
    <t>1588186191</t>
  </si>
  <si>
    <t>2508 UNIVERSITY DR</t>
  </si>
  <si>
    <t>RICHARDS, ALICIA (NICH N</t>
  </si>
  <si>
    <t>14003153</t>
  </si>
  <si>
    <t>16051689</t>
  </si>
  <si>
    <t>16055464</t>
  </si>
  <si>
    <t>16054201</t>
  </si>
  <si>
    <t>33342006310</t>
  </si>
  <si>
    <t>16054199</t>
  </si>
  <si>
    <t>16054416</t>
  </si>
  <si>
    <t>57237007710</t>
  </si>
  <si>
    <t>16054793</t>
  </si>
  <si>
    <t>14003154</t>
  </si>
  <si>
    <t>13668000705</t>
  </si>
  <si>
    <t>16053637</t>
  </si>
  <si>
    <t>CALLAHAN, PATRICK M</t>
  </si>
  <si>
    <t>16053636</t>
  </si>
  <si>
    <t>16053635</t>
  </si>
  <si>
    <t>16053633</t>
  </si>
  <si>
    <t>16052204</t>
  </si>
  <si>
    <t>CALLAWAY, CHRISTOPHER</t>
  </si>
  <si>
    <t>16054275</t>
  </si>
  <si>
    <t>51991074790</t>
  </si>
  <si>
    <t>16053684</t>
  </si>
  <si>
    <t>16052215</t>
  </si>
  <si>
    <t>LANE, G E</t>
  </si>
  <si>
    <t>16053776</t>
  </si>
  <si>
    <t>16053777</t>
  </si>
  <si>
    <t>57237016290</t>
  </si>
  <si>
    <t>16054644</t>
  </si>
  <si>
    <t>16055465</t>
  </si>
  <si>
    <t>16049552</t>
  </si>
  <si>
    <t>23155069401</t>
  </si>
  <si>
    <t>16055466</t>
  </si>
  <si>
    <t>SIMS-WILLIAMS, ROXIE</t>
  </si>
  <si>
    <t>16055467</t>
  </si>
  <si>
    <t>168000415</t>
  </si>
  <si>
    <t>16049495</t>
  </si>
  <si>
    <t>16052187</t>
  </si>
  <si>
    <t>16053591</t>
  </si>
  <si>
    <t>AVERY, HARRY W</t>
  </si>
  <si>
    <t>16050544</t>
  </si>
  <si>
    <t>VARDENAFIL HCL 20 MG TABLET</t>
  </si>
  <si>
    <t>70710107103</t>
  </si>
  <si>
    <t>16055470</t>
  </si>
  <si>
    <t>HILL, GERALDINE B</t>
  </si>
  <si>
    <t>16055471</t>
  </si>
  <si>
    <t>16055472</t>
  </si>
  <si>
    <t>16055473</t>
  </si>
  <si>
    <t>16053474</t>
  </si>
  <si>
    <t>BYSTOLIC 10 MG TABLET</t>
  </si>
  <si>
    <t>456141090</t>
  </si>
  <si>
    <t>ANDERSON, MAHALA C</t>
  </si>
  <si>
    <t>16050752</t>
  </si>
  <si>
    <t>16055476</t>
  </si>
  <si>
    <t>DYE, DONALD</t>
  </si>
  <si>
    <t>16055477</t>
  </si>
  <si>
    <t>OLMESARTAN-HCTZ 20-12.5 MG</t>
  </si>
  <si>
    <t>65862077990</t>
  </si>
  <si>
    <t>16055479</t>
  </si>
  <si>
    <t>16055480</t>
  </si>
  <si>
    <t>16055475</t>
  </si>
  <si>
    <t>*LEVOTHYROXINE 100 MCG TABL</t>
  </si>
  <si>
    <t>WIRSING-BLACK, ROBYN</t>
  </si>
  <si>
    <t>1861695629</t>
  </si>
  <si>
    <t>1701 MAGNOLIA WAY</t>
  </si>
  <si>
    <t>HARVEY, CHRISTINE</t>
  </si>
  <si>
    <t>16053707</t>
  </si>
  <si>
    <t>16055481</t>
  </si>
  <si>
    <t>VINSON****, BETTY</t>
  </si>
  <si>
    <t>16055482</t>
  </si>
  <si>
    <t>16055483</t>
  </si>
  <si>
    <t>12001803</t>
  </si>
  <si>
    <t>METHYLPHENIDATE 20 MG TABLE</t>
  </si>
  <si>
    <t>10702010201</t>
  </si>
  <si>
    <t>16055484</t>
  </si>
  <si>
    <t>16052759</t>
  </si>
  <si>
    <t>16052758</t>
  </si>
  <si>
    <t>16049743</t>
  </si>
  <si>
    <t>16053741</t>
  </si>
  <si>
    <t>THOMAS, RAVEN L</t>
  </si>
  <si>
    <t>14003155</t>
  </si>
  <si>
    <t>16053198</t>
  </si>
  <si>
    <t>65862051330</t>
  </si>
  <si>
    <t>BOATWRIGHT, TARA L</t>
  </si>
  <si>
    <t>16055485</t>
  </si>
  <si>
    <t>16055487</t>
  </si>
  <si>
    <t>16055233</t>
  </si>
  <si>
    <t>*RISPERIDONE 3 MG TABLET</t>
  </si>
  <si>
    <t>68382011614</t>
  </si>
  <si>
    <t>DALEY, LYDIA</t>
  </si>
  <si>
    <t>1245385855</t>
  </si>
  <si>
    <t>212A BELLEVUE RD</t>
  </si>
  <si>
    <t>BROWN, GARY</t>
  </si>
  <si>
    <t>16055231</t>
  </si>
  <si>
    <t>*ARIPIPRAZOLE 10 MG TABLET</t>
  </si>
  <si>
    <t>65162089803</t>
  </si>
  <si>
    <t>ALSTON, MARION</t>
  </si>
  <si>
    <t>1801166749</t>
  </si>
  <si>
    <t>2121A BELLEVUE RD</t>
  </si>
  <si>
    <t>16055229</t>
  </si>
  <si>
    <t>*OXCARBAZEPINE 150 MG TABLE</t>
  </si>
  <si>
    <t>51991029201</t>
  </si>
  <si>
    <t>16055219</t>
  </si>
  <si>
    <t>*OXCARBAZEPINE 600 MG TABLE</t>
  </si>
  <si>
    <t>16055486</t>
  </si>
  <si>
    <t>NYSTATIN 100,000 UNIT/GM OI</t>
  </si>
  <si>
    <t>45802004811</t>
  </si>
  <si>
    <t>16055491</t>
  </si>
  <si>
    <t>16055492</t>
  </si>
  <si>
    <t>16055496</t>
  </si>
  <si>
    <t>16053632</t>
  </si>
  <si>
    <t>METOCLOPRAMIDE 10 MG TABLET</t>
  </si>
  <si>
    <t>93220301</t>
  </si>
  <si>
    <t>16055510</t>
  </si>
  <si>
    <t>WASHINGTON, SHARON D</t>
  </si>
  <si>
    <t>16055511</t>
  </si>
  <si>
    <t>16055512</t>
  </si>
  <si>
    <t>16053634</t>
  </si>
  <si>
    <t>16053639</t>
  </si>
  <si>
    <t>16051863</t>
  </si>
  <si>
    <t>PRESCOTT, EDITH K</t>
  </si>
  <si>
    <t>16053484</t>
  </si>
  <si>
    <t>16053490</t>
  </si>
  <si>
    <t>16053489</t>
  </si>
  <si>
    <t>16053487</t>
  </si>
  <si>
    <t>16053486</t>
  </si>
  <si>
    <t>16053485</t>
  </si>
  <si>
    <t>16053483</t>
  </si>
  <si>
    <t>16052153</t>
  </si>
  <si>
    <t>DESMOPRESSIN ACETATE 0.2 MG</t>
  </si>
  <si>
    <t>23155049001</t>
  </si>
  <si>
    <t>PRESCOTT, THOMAS G</t>
  </si>
  <si>
    <t>16051819</t>
  </si>
  <si>
    <t>16051818</t>
  </si>
  <si>
    <t>FINASTERIDE 1 MG TABLET</t>
  </si>
  <si>
    <t>65862092790</t>
  </si>
  <si>
    <t>16055513</t>
  </si>
  <si>
    <t>16055514</t>
  </si>
  <si>
    <t>16055515</t>
  </si>
  <si>
    <t>16055522</t>
  </si>
  <si>
    <t>16055523</t>
  </si>
  <si>
    <t>CHRISTIAN, CHERI</t>
  </si>
  <si>
    <t>16055524</t>
  </si>
  <si>
    <t>16055525</t>
  </si>
  <si>
    <t>23155022801</t>
  </si>
  <si>
    <t>16055526</t>
  </si>
  <si>
    <t>16055527</t>
  </si>
  <si>
    <t>16055528</t>
  </si>
  <si>
    <t>67877057290</t>
  </si>
  <si>
    <t>16055529</t>
  </si>
  <si>
    <t>METHOTREXATE 2.5 MG TABLET</t>
  </si>
  <si>
    <t>555057202</t>
  </si>
  <si>
    <t>Wolff, Zachary</t>
  </si>
  <si>
    <t>1467628032</t>
  </si>
  <si>
    <t>3696 Wheeler Road,</t>
  </si>
  <si>
    <t>PRESCOTT, BARBARA R</t>
  </si>
  <si>
    <t>16053109</t>
  </si>
  <si>
    <t>SIMMONS, LANNETTE</t>
  </si>
  <si>
    <t>16049577</t>
  </si>
  <si>
    <t>16055453</t>
  </si>
  <si>
    <t>16055454</t>
  </si>
  <si>
    <t>16055532</t>
  </si>
  <si>
    <t>ZENATANE 40 MG CAPSULE</t>
  </si>
  <si>
    <t>55111013781</t>
  </si>
  <si>
    <t>PARKER, BAYLOR P</t>
  </si>
  <si>
    <t>16053876</t>
  </si>
  <si>
    <t>16052754</t>
  </si>
  <si>
    <t>LOVASTATIN 10 MG TABLET</t>
  </si>
  <si>
    <t>68180046701</t>
  </si>
  <si>
    <t>LANE, KEIWATH L</t>
  </si>
  <si>
    <t>16049898</t>
  </si>
  <si>
    <t>16052756</t>
  </si>
  <si>
    <t>16055533</t>
  </si>
  <si>
    <t>PEELER, LAWRENCE M</t>
  </si>
  <si>
    <t>16055534</t>
  </si>
  <si>
    <t>16055537</t>
  </si>
  <si>
    <t>SILVER SULFADIAZINE 1% CREA</t>
  </si>
  <si>
    <t>67877012450</t>
  </si>
  <si>
    <t>16055538</t>
  </si>
  <si>
    <t>*TRIAMCINOLONE 0.1% OINTMEN</t>
  </si>
  <si>
    <t>51672128402</t>
  </si>
  <si>
    <t>Griffin, Brent</t>
  </si>
  <si>
    <t>1104208743</t>
  </si>
  <si>
    <t>4975 Gateway Blvd</t>
  </si>
  <si>
    <t>MILLER, WILLIAM C</t>
  </si>
  <si>
    <t>16055539</t>
  </si>
  <si>
    <t>16055540</t>
  </si>
  <si>
    <t>16055541</t>
  </si>
  <si>
    <t>16055542</t>
  </si>
  <si>
    <t>16055543</t>
  </si>
  <si>
    <t>16055544</t>
  </si>
  <si>
    <t>16055428</t>
  </si>
  <si>
    <t>16055545</t>
  </si>
  <si>
    <t>13668010960</t>
  </si>
  <si>
    <t>16055546</t>
  </si>
  <si>
    <t>PAXLOVID 150-100 MG DOSE PA</t>
  </si>
  <si>
    <t>69531720</t>
  </si>
  <si>
    <t>16055236</t>
  </si>
  <si>
    <t>16055425</t>
  </si>
  <si>
    <t>16055488</t>
  </si>
  <si>
    <t>16055489</t>
  </si>
  <si>
    <t>16055547</t>
  </si>
  <si>
    <t>16055549</t>
  </si>
  <si>
    <t>*CLINDAMYCIN HCL 150 MG CAP</t>
  </si>
  <si>
    <t>63304069201</t>
  </si>
  <si>
    <t>LOGAN, NALLEY</t>
  </si>
  <si>
    <t>1235261272</t>
  </si>
  <si>
    <t>3643 WALTON WAY EXT</t>
  </si>
  <si>
    <t>16055550</t>
  </si>
  <si>
    <t>CEPHALEXIN 250 MG CAPSULE</t>
  </si>
  <si>
    <t>68180012101</t>
  </si>
  <si>
    <t>14003156</t>
  </si>
  <si>
    <t>574082701</t>
  </si>
  <si>
    <t>16054803</t>
  </si>
  <si>
    <t>23155002301</t>
  </si>
  <si>
    <t>16055495</t>
  </si>
  <si>
    <t>STETZER, BRADLEY</t>
  </si>
  <si>
    <t>1932132511</t>
  </si>
  <si>
    <t>16055494</t>
  </si>
  <si>
    <t>16055553</t>
  </si>
  <si>
    <t>*TOPIRAMATE 100 MG TABLET</t>
  </si>
  <si>
    <t>68382014014</t>
  </si>
  <si>
    <t>Stoyle, Sheryl</t>
  </si>
  <si>
    <t>1356747570</t>
  </si>
  <si>
    <t>2121A Bellevue Rd</t>
  </si>
  <si>
    <t>16055551</t>
  </si>
  <si>
    <t>*SAPHRIS 10 MG TAB SUBLINGU</t>
  </si>
  <si>
    <t>456241060</t>
  </si>
  <si>
    <t>16055557</t>
  </si>
  <si>
    <t>*TOPIRAMATE 25 MG SPRINKLE</t>
  </si>
  <si>
    <t>24979021104</t>
  </si>
  <si>
    <t>16051221</t>
  </si>
  <si>
    <t>DEXCOM G6 TRANSMITTER</t>
  </si>
  <si>
    <t>16052272</t>
  </si>
  <si>
    <t>16054792</t>
  </si>
  <si>
    <t>16053802</t>
  </si>
  <si>
    <t>14003089</t>
  </si>
  <si>
    <t>69238131109</t>
  </si>
  <si>
    <t>16051199</t>
  </si>
  <si>
    <t>16055561</t>
  </si>
  <si>
    <t>16055562</t>
  </si>
  <si>
    <t>*NITROGLYCERIN 0.4 MG TAB S</t>
  </si>
  <si>
    <t>59762330403</t>
  </si>
  <si>
    <t>Cundey, Paul</t>
  </si>
  <si>
    <t>1063447464</t>
  </si>
  <si>
    <t>1350 Walton Way</t>
  </si>
  <si>
    <t>16055563</t>
  </si>
  <si>
    <t>GOLDEN, MORGAN</t>
  </si>
  <si>
    <t>16055564</t>
  </si>
  <si>
    <t>AZITHROMYCIN 200 MG/5 ML SU</t>
  </si>
  <si>
    <t>42806015134</t>
  </si>
  <si>
    <t>16055530</t>
  </si>
  <si>
    <t>MAG-OXIDE 200 MG TAB</t>
  </si>
  <si>
    <t>79854009043</t>
  </si>
  <si>
    <t>16052248</t>
  </si>
  <si>
    <t>JAMES, MARGIE</t>
  </si>
  <si>
    <t>16052249</t>
  </si>
  <si>
    <t>16053011</t>
  </si>
  <si>
    <t>MYFEMBREE 40 MG-1 MG-0.5 MG</t>
  </si>
  <si>
    <t>72974041501</t>
  </si>
  <si>
    <t>BENJAMIN, KIMBERLY</t>
  </si>
  <si>
    <t>16052670</t>
  </si>
  <si>
    <t>16049807</t>
  </si>
  <si>
    <t>16053272</t>
  </si>
  <si>
    <t>FLUTICASONE-SALMETEROL 100-</t>
  </si>
  <si>
    <t>66993058497</t>
  </si>
  <si>
    <t>ZIMMER, ADALBERT</t>
  </si>
  <si>
    <t>16050827</t>
  </si>
  <si>
    <t>16052458</t>
  </si>
  <si>
    <t>BROWN, CARL A</t>
  </si>
  <si>
    <t>16053495</t>
  </si>
  <si>
    <t>16053494</t>
  </si>
  <si>
    <t>16055566</t>
  </si>
  <si>
    <t>16055572</t>
  </si>
  <si>
    <t>14003157</t>
  </si>
  <si>
    <t>16055115</t>
  </si>
  <si>
    <t>SANDERS, KENNETH J</t>
  </si>
  <si>
    <t>16055114</t>
  </si>
  <si>
    <t>16055113</t>
  </si>
  <si>
    <t>16055112</t>
  </si>
  <si>
    <t>16055573</t>
  </si>
  <si>
    <t>16053759</t>
  </si>
  <si>
    <t>COXWELL, ROGER L</t>
  </si>
  <si>
    <t>16053760</t>
  </si>
  <si>
    <t>16053753</t>
  </si>
  <si>
    <t>16053989</t>
  </si>
  <si>
    <t>LONG, DAVID A</t>
  </si>
  <si>
    <t>16052541</t>
  </si>
  <si>
    <t>16052535</t>
  </si>
  <si>
    <t>16052539</t>
  </si>
  <si>
    <t>16054824</t>
  </si>
  <si>
    <t>DILT XR 180 MG CAPSULE</t>
  </si>
  <si>
    <t>60505001506</t>
  </si>
  <si>
    <t>16050292</t>
  </si>
  <si>
    <t>16050289</t>
  </si>
  <si>
    <t>16054700</t>
  </si>
  <si>
    <t>16054699</t>
  </si>
  <si>
    <t>16055577</t>
  </si>
  <si>
    <t>591034701</t>
  </si>
  <si>
    <t>STEVENS, CARLA P</t>
  </si>
  <si>
    <t>16055578</t>
  </si>
  <si>
    <t>16055579</t>
  </si>
  <si>
    <t>14003158</t>
  </si>
  <si>
    <t>16055581</t>
  </si>
  <si>
    <t>HOWARD, SAMANTHA P</t>
  </si>
  <si>
    <t>16055582</t>
  </si>
  <si>
    <t>16055583</t>
  </si>
  <si>
    <t>16055584</t>
  </si>
  <si>
    <t>62332041510</t>
  </si>
  <si>
    <t>16055585</t>
  </si>
  <si>
    <t>16055586</t>
  </si>
  <si>
    <t>McKeighen, Michael</t>
  </si>
  <si>
    <t>1144959131</t>
  </si>
  <si>
    <t>997 SAINT SEBASTIAN WAY</t>
  </si>
  <si>
    <t>16055587</t>
  </si>
  <si>
    <t>16055588</t>
  </si>
  <si>
    <t>PRODIGY NO CODING TEST STRI</t>
  </si>
  <si>
    <t>8484073200</t>
  </si>
  <si>
    <t>DAVIS, CHARLIE E</t>
  </si>
  <si>
    <t>16055589</t>
  </si>
  <si>
    <t>16051249</t>
  </si>
  <si>
    <t>378427677</t>
  </si>
  <si>
    <t>16052615</t>
  </si>
  <si>
    <t>16055431</t>
  </si>
  <si>
    <t>16055590</t>
  </si>
  <si>
    <t>COUCH, KATHLEEN W</t>
  </si>
  <si>
    <t>16055591</t>
  </si>
  <si>
    <t>COUCH, JERRY</t>
  </si>
  <si>
    <t>16055592</t>
  </si>
  <si>
    <t>16055593</t>
  </si>
  <si>
    <t>16055594</t>
  </si>
  <si>
    <t>16055595</t>
  </si>
  <si>
    <t>HUTCHESON, TROY</t>
  </si>
  <si>
    <t>16051840</t>
  </si>
  <si>
    <t>BENKOSKI, DANIEL R</t>
  </si>
  <si>
    <t>16051841</t>
  </si>
  <si>
    <t>16051844</t>
  </si>
  <si>
    <t>16051845</t>
  </si>
  <si>
    <t>16051837</t>
  </si>
  <si>
    <t>16052333</t>
  </si>
  <si>
    <t>LANE, VICKIE B</t>
  </si>
  <si>
    <t>16052335</t>
  </si>
  <si>
    <t>16052336</t>
  </si>
  <si>
    <t>16053793</t>
  </si>
  <si>
    <t>BOTET, ALFREDO</t>
  </si>
  <si>
    <t>1497485460</t>
  </si>
  <si>
    <t>16055596</t>
  </si>
  <si>
    <t>BD 23 G 3 ML SYR WITH NEEDL</t>
  </si>
  <si>
    <t>8290309571</t>
  </si>
  <si>
    <t>16052612</t>
  </si>
  <si>
    <t>BARLOW, MARC S</t>
  </si>
  <si>
    <t>16055597</t>
  </si>
  <si>
    <t>MORRIS***, MELISSA W</t>
  </si>
  <si>
    <t>16055598</t>
  </si>
  <si>
    <t>16055599</t>
  </si>
  <si>
    <t>16055600</t>
  </si>
  <si>
    <t>16055601</t>
  </si>
  <si>
    <t>16055602</t>
  </si>
  <si>
    <t>16055603</t>
  </si>
  <si>
    <t>16055604</t>
  </si>
  <si>
    <t>16053805</t>
  </si>
  <si>
    <t>DAWSON, TIFFANY</t>
  </si>
  <si>
    <t>16055605</t>
  </si>
  <si>
    <t>16055606</t>
  </si>
  <si>
    <t>16055608</t>
  </si>
  <si>
    <t>16055609</t>
  </si>
  <si>
    <t>EASON, WILLIAM F</t>
  </si>
  <si>
    <t>16055610</t>
  </si>
  <si>
    <t>16055613</t>
  </si>
  <si>
    <t>16055615</t>
  </si>
  <si>
    <t>16055618</t>
  </si>
  <si>
    <t>HILLMAN, JOY R</t>
  </si>
  <si>
    <t>16055620</t>
  </si>
  <si>
    <t>DEESE, JESSICA</t>
  </si>
  <si>
    <t>16055619</t>
  </si>
  <si>
    <t>16055621</t>
  </si>
  <si>
    <t>16055612</t>
  </si>
  <si>
    <t>16055622</t>
  </si>
  <si>
    <t>ANDERSON, LARRY B</t>
  </si>
  <si>
    <t>16055623</t>
  </si>
  <si>
    <t>16051969</t>
  </si>
  <si>
    <t>CORWIN, CHERYL</t>
  </si>
  <si>
    <t>16054976</t>
  </si>
  <si>
    <t>*METOPROLOL SUCC ER 100 MG</t>
  </si>
  <si>
    <t>70010078201</t>
  </si>
  <si>
    <t>16054978</t>
  </si>
  <si>
    <t>*HYDROCHLOROTHIAZIDE 25 MG</t>
  </si>
  <si>
    <t>43547039710</t>
  </si>
  <si>
    <t>16053614</t>
  </si>
  <si>
    <t>BD UF NANO PEN NEEDL4MMX32G</t>
  </si>
  <si>
    <t>COLWELL, DOUGLAS</t>
  </si>
  <si>
    <t>16055625</t>
  </si>
  <si>
    <t>185067401</t>
  </si>
  <si>
    <t>JIMENEZ, JUAN A</t>
  </si>
  <si>
    <t>16055626</t>
  </si>
  <si>
    <t>67877022401</t>
  </si>
  <si>
    <t>16054733</t>
  </si>
  <si>
    <t>JORDAN, TARIEISHA</t>
  </si>
  <si>
    <t>16054734</t>
  </si>
  <si>
    <t>16053895</t>
  </si>
  <si>
    <t>16053897</t>
  </si>
  <si>
    <t>16054391</t>
  </si>
  <si>
    <t>GAY, DENISE</t>
  </si>
  <si>
    <t>16052740</t>
  </si>
  <si>
    <t>16054753</t>
  </si>
  <si>
    <t>METFORMIN HCL 850MG TABLETS</t>
  </si>
  <si>
    <t>70010006409</t>
  </si>
  <si>
    <t>16053082</t>
  </si>
  <si>
    <t>16054757</t>
  </si>
  <si>
    <t>16052887</t>
  </si>
  <si>
    <t>16053090</t>
  </si>
  <si>
    <t>16052392</t>
  </si>
  <si>
    <t>16055642</t>
  </si>
  <si>
    <t>13668000901</t>
  </si>
  <si>
    <t>16055643</t>
  </si>
  <si>
    <t>16055654</t>
  </si>
  <si>
    <t>*METRONIDAZOLE VAG 0.75% GL</t>
  </si>
  <si>
    <t>73473030370</t>
  </si>
  <si>
    <t>ASHCRAFT, SHERRY</t>
  </si>
  <si>
    <t>16055658</t>
  </si>
  <si>
    <t>16729045215</t>
  </si>
  <si>
    <t>16055659</t>
  </si>
  <si>
    <t>16055660</t>
  </si>
  <si>
    <t>51672130200</t>
  </si>
  <si>
    <t>16055661</t>
  </si>
  <si>
    <t>16055662</t>
  </si>
  <si>
    <t>METRONIDAZOLE 250 MG TABLET</t>
  </si>
  <si>
    <t>23155065101</t>
  </si>
  <si>
    <t>16055007</t>
  </si>
  <si>
    <t>16055663</t>
  </si>
  <si>
    <t>10702000301</t>
  </si>
  <si>
    <t>16055664</t>
  </si>
  <si>
    <t>16055665</t>
  </si>
  <si>
    <t>ASHCRAFT, SELYNA</t>
  </si>
  <si>
    <t>16055666</t>
  </si>
  <si>
    <t>*SUMATRIPTAN SUCC 100 MG TA</t>
  </si>
  <si>
    <t>65862014836</t>
  </si>
  <si>
    <t>16055667</t>
  </si>
  <si>
    <t>*TOPIRAMATE 25 MG TABLET</t>
  </si>
  <si>
    <t>16055131</t>
  </si>
  <si>
    <t>16052132</t>
  </si>
  <si>
    <t>16052012</t>
  </si>
  <si>
    <t>68382003616</t>
  </si>
  <si>
    <t>16052300</t>
  </si>
  <si>
    <t>16055668</t>
  </si>
  <si>
    <t>*METFORMIN HCL 500 MG TABLE</t>
  </si>
  <si>
    <t>70010006301</t>
  </si>
  <si>
    <t>GARCIA, REBECCA</t>
  </si>
  <si>
    <t>1548773989</t>
  </si>
  <si>
    <t>1113 WASHINGTON ROAD</t>
  </si>
  <si>
    <t>16055669</t>
  </si>
  <si>
    <t>16050211</t>
  </si>
  <si>
    <t>OLANZAPINE 20 MG TABLET</t>
  </si>
  <si>
    <t>JENKINS, WILLIS</t>
  </si>
  <si>
    <t>16050210</t>
  </si>
  <si>
    <t>OLANZAPINE 10 MG TABLET</t>
  </si>
  <si>
    <t>43598016630</t>
  </si>
  <si>
    <t>16050208</t>
  </si>
  <si>
    <t>QUETIAPINE FUMARATE 200 MG</t>
  </si>
  <si>
    <t>16052692</t>
  </si>
  <si>
    <t>*KETOCONAZOLE 2% CREAM</t>
  </si>
  <si>
    <t>KRONOWSKI, KENT</t>
  </si>
  <si>
    <t>1881745842</t>
  </si>
  <si>
    <t>1515 LANEY WALKER BLVD</t>
  </si>
  <si>
    <t>16050818</t>
  </si>
  <si>
    <t>PACK, DONALD</t>
  </si>
  <si>
    <t>16053834</t>
  </si>
  <si>
    <t>16053861</t>
  </si>
  <si>
    <t>LEVERETTE, TERRY</t>
  </si>
  <si>
    <t>16053860</t>
  </si>
  <si>
    <t>14003057</t>
  </si>
  <si>
    <t>16055671</t>
  </si>
  <si>
    <t>59762033302</t>
  </si>
  <si>
    <t>Morgan, Robert</t>
  </si>
  <si>
    <t>1508027343</t>
  </si>
  <si>
    <t>16054781</t>
  </si>
  <si>
    <t>16053957</t>
  </si>
  <si>
    <t>16051190</t>
  </si>
  <si>
    <t>16053958</t>
  </si>
  <si>
    <t>16053960</t>
  </si>
  <si>
    <t>16053255</t>
  </si>
  <si>
    <t>16050207</t>
  </si>
  <si>
    <t>16052935</t>
  </si>
  <si>
    <t>FETZIMA ER 120 MG CAPSULE90</t>
  </si>
  <si>
    <t>456221230</t>
  </si>
  <si>
    <t>14003095</t>
  </si>
  <si>
    <t>16052947</t>
  </si>
  <si>
    <t>NURTEC ODT 75 MG TABLET</t>
  </si>
  <si>
    <t>72618300002</t>
  </si>
  <si>
    <t>16052948</t>
  </si>
  <si>
    <t>16052940</t>
  </si>
  <si>
    <t>16052941</t>
  </si>
  <si>
    <t>16052930</t>
  </si>
  <si>
    <t>16052946</t>
  </si>
  <si>
    <t>RESTASIS 0.05% EYE EMULSION</t>
  </si>
  <si>
    <t>23916360</t>
  </si>
  <si>
    <t>16055672</t>
  </si>
  <si>
    <t>16053577</t>
  </si>
  <si>
    <t>HINES, LONNIE</t>
  </si>
  <si>
    <t>16055678</t>
  </si>
  <si>
    <t>SEVGI**, PETRA M</t>
  </si>
  <si>
    <t>16055683</t>
  </si>
  <si>
    <t>14003160</t>
  </si>
  <si>
    <t>HUNT, SHANTACE</t>
  </si>
  <si>
    <t>16055686</t>
  </si>
  <si>
    <t>OLMESARTAN-HCTZ 40-12.5 MG</t>
  </si>
  <si>
    <t>43547039209</t>
  </si>
  <si>
    <t>MOSS, VANESSA C</t>
  </si>
  <si>
    <t>16055687</t>
  </si>
  <si>
    <t>16055689</t>
  </si>
  <si>
    <t>LEVOFLOXACIN 750 MG TABLET</t>
  </si>
  <si>
    <t>31722072320</t>
  </si>
  <si>
    <t>16050518</t>
  </si>
  <si>
    <t>CARVER, CATHLEEN G</t>
  </si>
  <si>
    <t>16053901</t>
  </si>
  <si>
    <t>SMITH, JOANN C</t>
  </si>
  <si>
    <t>16055690</t>
  </si>
  <si>
    <t>14003137</t>
  </si>
  <si>
    <t>14003138</t>
  </si>
  <si>
    <t>93321201</t>
  </si>
  <si>
    <t>16055692</t>
  </si>
  <si>
    <t>16054566</t>
  </si>
  <si>
    <t>16055696</t>
  </si>
  <si>
    <t>16055697</t>
  </si>
  <si>
    <t>172409660</t>
  </si>
  <si>
    <t>16055698</t>
  </si>
  <si>
    <t>16055699</t>
  </si>
  <si>
    <t>68180096301</t>
  </si>
  <si>
    <t>REGIS, NADINE</t>
  </si>
  <si>
    <t>1912295429</t>
  </si>
  <si>
    <t>289 S CULVER ST</t>
  </si>
  <si>
    <t>16055701</t>
  </si>
  <si>
    <t>*LEVOCETIRIZINE 5 MG TABLET</t>
  </si>
  <si>
    <t>31722055190</t>
  </si>
  <si>
    <t>16055695</t>
  </si>
  <si>
    <t>CLARK, BENNETT</t>
  </si>
  <si>
    <t>16054287</t>
  </si>
  <si>
    <t>16050983</t>
  </si>
  <si>
    <t>16049715</t>
  </si>
  <si>
    <t>29300019219</t>
  </si>
  <si>
    <t>16055702</t>
  </si>
  <si>
    <t>16055703</t>
  </si>
  <si>
    <t>16055706</t>
  </si>
  <si>
    <t>61314063705</t>
  </si>
  <si>
    <t>Staats, Jared</t>
  </si>
  <si>
    <t>1679924542</t>
  </si>
  <si>
    <t>905 Stevens Creek Rd</t>
  </si>
  <si>
    <t>BARLOW, NATALIE</t>
  </si>
  <si>
    <t>16050109</t>
  </si>
  <si>
    <t>16055707</t>
  </si>
  <si>
    <t>JAMIL, MUHAMMAD</t>
  </si>
  <si>
    <t>1124515556</t>
  </si>
  <si>
    <t>1008 ATLANTA HWY</t>
  </si>
  <si>
    <t>MCDONALD, SARA</t>
  </si>
  <si>
    <t>16055708</t>
  </si>
  <si>
    <t>16055709</t>
  </si>
  <si>
    <t>16571068701</t>
  </si>
  <si>
    <t>BURKE, THOMAS G</t>
  </si>
  <si>
    <t>16055710</t>
  </si>
  <si>
    <t>*HYDROCHLOROTHIAZIDE 12.5 M</t>
  </si>
  <si>
    <t>50228014601</t>
  </si>
  <si>
    <t>16055711</t>
  </si>
  <si>
    <t>*LOVASTATIN 40 MG TABLET</t>
  </si>
  <si>
    <t>68180046901</t>
  </si>
  <si>
    <t>16055712</t>
  </si>
  <si>
    <t>*PAROXETINE HCL 20 MG TABLE</t>
  </si>
  <si>
    <t>16055713</t>
  </si>
  <si>
    <t>16055714</t>
  </si>
  <si>
    <t>16055715</t>
  </si>
  <si>
    <t>STONE, JAILYN J</t>
  </si>
  <si>
    <t>14003161</t>
  </si>
  <si>
    <t>16055716</t>
  </si>
  <si>
    <t>16049832</t>
  </si>
  <si>
    <t>16053133</t>
  </si>
  <si>
    <t>16053974</t>
  </si>
  <si>
    <t>HUMULIN R 100 UNIT/ML VIAL</t>
  </si>
  <si>
    <t>2821501</t>
  </si>
  <si>
    <t>BROWN, GEORGE B</t>
  </si>
  <si>
    <t>16055720</t>
  </si>
  <si>
    <t>HUMULIN N 100 UNIT/ML VIAL</t>
  </si>
  <si>
    <t>2831501</t>
  </si>
  <si>
    <t>16051781</t>
  </si>
  <si>
    <t>16055700</t>
  </si>
  <si>
    <t>*BENZONATATE 100 MG CAPSULE</t>
  </si>
  <si>
    <t>68382024701</t>
  </si>
  <si>
    <t>16055722</t>
  </si>
  <si>
    <t>RALEY, OLLIE DIANE M</t>
  </si>
  <si>
    <t>26084403</t>
  </si>
  <si>
    <t>65862020199</t>
  </si>
  <si>
    <t>2</t>
  </si>
  <si>
    <t>26084404</t>
  </si>
  <si>
    <t>16571040210</t>
  </si>
  <si>
    <t>JACKSON, MIRANDA R</t>
  </si>
  <si>
    <t>26080882</t>
  </si>
  <si>
    <t>JONES, ANTHONY</t>
  </si>
  <si>
    <t>26078824</t>
  </si>
  <si>
    <t>26082067</t>
  </si>
  <si>
    <t>ROUNDTREE***, VIVIAN</t>
  </si>
  <si>
    <t>26075729</t>
  </si>
  <si>
    <t>BUSH**, PAMELA</t>
  </si>
  <si>
    <t>24002195</t>
  </si>
  <si>
    <t>BROOKS, SONNY J</t>
  </si>
  <si>
    <t>26084406</t>
  </si>
  <si>
    <t>MOSLEY***, CLAUDIE</t>
  </si>
  <si>
    <t>26072295</t>
  </si>
  <si>
    <t>GRIFFIN, SHELLEY</t>
  </si>
  <si>
    <t>26080680</t>
  </si>
  <si>
    <t>HART, SHYMEKA</t>
  </si>
  <si>
    <t>26080677</t>
  </si>
  <si>
    <t>65862000899</t>
  </si>
  <si>
    <t>26083984</t>
  </si>
  <si>
    <t>BERRY**, JEANNETTE M</t>
  </si>
  <si>
    <t>26083983</t>
  </si>
  <si>
    <t>26083985</t>
  </si>
  <si>
    <t>26084182</t>
  </si>
  <si>
    <t>Mcleod MD, Colin</t>
  </si>
  <si>
    <t>1750720124</t>
  </si>
  <si>
    <t>26082852</t>
  </si>
  <si>
    <t>65862044930</t>
  </si>
  <si>
    <t>26081679</t>
  </si>
  <si>
    <t>603211521</t>
  </si>
  <si>
    <t>LASSIC**, LINDA</t>
  </si>
  <si>
    <t>26081680</t>
  </si>
  <si>
    <t>26071893</t>
  </si>
  <si>
    <t>ADAMS, GWENDOLYN</t>
  </si>
  <si>
    <t>26081681</t>
  </si>
  <si>
    <t>378395205</t>
  </si>
  <si>
    <t>26081682</t>
  </si>
  <si>
    <t>26081683</t>
  </si>
  <si>
    <t>43547035611</t>
  </si>
  <si>
    <t>26081684</t>
  </si>
  <si>
    <t>68462016301</t>
  </si>
  <si>
    <t>26083159</t>
  </si>
  <si>
    <t>26081686</t>
  </si>
  <si>
    <t>26081824</t>
  </si>
  <si>
    <t>26080749</t>
  </si>
  <si>
    <t>HENDERSON***, JANICE L</t>
  </si>
  <si>
    <t>26079759</t>
  </si>
  <si>
    <t>*NICOTINE 21 MG/24HR PATCH</t>
  </si>
  <si>
    <t>70000051202</t>
  </si>
  <si>
    <t>GLENN, WILLIAM</t>
  </si>
  <si>
    <t>1396760625</t>
  </si>
  <si>
    <t>302 University Parkway</t>
  </si>
  <si>
    <t>JOHNSON***, KAPATRICK S</t>
  </si>
  <si>
    <t>26079762</t>
  </si>
  <si>
    <t>*TRIAMTERENE-HCTZ 37.5-25 M</t>
  </si>
  <si>
    <t>60505265601</t>
  </si>
  <si>
    <t>26077543</t>
  </si>
  <si>
    <t>378001801</t>
  </si>
  <si>
    <t>LITTLES***, JOETTA L</t>
  </si>
  <si>
    <t>26078398</t>
  </si>
  <si>
    <t>16729020216</t>
  </si>
  <si>
    <t>26084247</t>
  </si>
  <si>
    <t>76204020025</t>
  </si>
  <si>
    <t>26084414</t>
  </si>
  <si>
    <t>JONES***, TIMOTHY</t>
  </si>
  <si>
    <t>26084415</t>
  </si>
  <si>
    <t>26084416</t>
  </si>
  <si>
    <t>65162046650</t>
  </si>
  <si>
    <t>26082125</t>
  </si>
  <si>
    <t>TIROSINT 62.5 MCG CAPSULE37</t>
  </si>
  <si>
    <t>71858001704</t>
  </si>
  <si>
    <t>GRESHAM**, OLGA</t>
  </si>
  <si>
    <t>26083046</t>
  </si>
  <si>
    <t>68180031906</t>
  </si>
  <si>
    <t>WILLIAMS, LESLEY</t>
  </si>
  <si>
    <t>26084419</t>
  </si>
  <si>
    <t>26084420</t>
  </si>
  <si>
    <t>GARNER PARSON, AUDREY E</t>
  </si>
  <si>
    <t>26084426</t>
  </si>
  <si>
    <t>68382066101</t>
  </si>
  <si>
    <t>INGLETT, WILLIAM</t>
  </si>
  <si>
    <t>26084427</t>
  </si>
  <si>
    <t>26084428</t>
  </si>
  <si>
    <t>45802065087</t>
  </si>
  <si>
    <t>26084430</t>
  </si>
  <si>
    <t>26084434</t>
  </si>
  <si>
    <t>26084435</t>
  </si>
  <si>
    <t>67877022205</t>
  </si>
  <si>
    <t>26084436</t>
  </si>
  <si>
    <t>26073879</t>
  </si>
  <si>
    <t>**LANTUS SOLOSTAR 100 UNIT/</t>
  </si>
  <si>
    <t>CORLEY***, MARIAH</t>
  </si>
  <si>
    <t>26084438</t>
  </si>
  <si>
    <t>26083517</t>
  </si>
  <si>
    <t>JANUMET XR 100-1,000 MG TAB</t>
  </si>
  <si>
    <t>6008131</t>
  </si>
  <si>
    <t>SMITH**, GLENDA</t>
  </si>
  <si>
    <t>26084439</t>
  </si>
  <si>
    <t>31722071030</t>
  </si>
  <si>
    <t>GONDER, MICHAEL</t>
  </si>
  <si>
    <t>26076825</t>
  </si>
  <si>
    <t>GOODWIN***, SHAUNTA</t>
  </si>
  <si>
    <t>26084440</t>
  </si>
  <si>
    <t>26084441</t>
  </si>
  <si>
    <t>26084442</t>
  </si>
  <si>
    <t>50742061610</t>
  </si>
  <si>
    <t>26084444</t>
  </si>
  <si>
    <t>26083252</t>
  </si>
  <si>
    <t>YOUNG, TONI</t>
  </si>
  <si>
    <t>26077386</t>
  </si>
  <si>
    <t>DILTIAZEM 24HR ER 240 MG CA</t>
  </si>
  <si>
    <t>68682036990</t>
  </si>
  <si>
    <t>26084445</t>
  </si>
  <si>
    <t>26082016</t>
  </si>
  <si>
    <t>72888001400</t>
  </si>
  <si>
    <t>MCKIE, CARLA R</t>
  </si>
  <si>
    <t>26082015</t>
  </si>
  <si>
    <t>26082014</t>
  </si>
  <si>
    <t>26084446</t>
  </si>
  <si>
    <t>CHRISTY**, DARLENE R</t>
  </si>
  <si>
    <t>26082013</t>
  </si>
  <si>
    <t>26082012</t>
  </si>
  <si>
    <t>26079885</t>
  </si>
  <si>
    <t>26078206</t>
  </si>
  <si>
    <t>26084447</t>
  </si>
  <si>
    <t>FEROSUL 325 MG TABLET</t>
  </si>
  <si>
    <t>904759180</t>
  </si>
  <si>
    <t>MARTIN, HENRY T</t>
  </si>
  <si>
    <t>26084448</t>
  </si>
  <si>
    <t>26084449</t>
  </si>
  <si>
    <t>26084450</t>
  </si>
  <si>
    <t>PROMETHAZINE-DM 6.25-15 MG/</t>
  </si>
  <si>
    <t>70436015542</t>
  </si>
  <si>
    <t>26084451</t>
  </si>
  <si>
    <t>MCBRIDE**, JERVONNA C</t>
  </si>
  <si>
    <t>26084452</t>
  </si>
  <si>
    <t>26084453</t>
  </si>
  <si>
    <t>26084454</t>
  </si>
  <si>
    <t>26084455</t>
  </si>
  <si>
    <t>26083677</t>
  </si>
  <si>
    <t>26083676</t>
  </si>
  <si>
    <t>26081612</t>
  </si>
  <si>
    <t>26080640</t>
  </si>
  <si>
    <t>26078946</t>
  </si>
  <si>
    <t>26080462</t>
  </si>
  <si>
    <t>26081764</t>
  </si>
  <si>
    <t>SLEDGE, CARLTON D</t>
  </si>
  <si>
    <t>26081965</t>
  </si>
  <si>
    <t>MCROY**, SONJA L</t>
  </si>
  <si>
    <t>26071856</t>
  </si>
  <si>
    <t>26076179</t>
  </si>
  <si>
    <t>26083640</t>
  </si>
  <si>
    <t>MUNOZ, FRANCISCO</t>
  </si>
  <si>
    <t>1194015032</t>
  </si>
  <si>
    <t>ALLEN, MELISSA</t>
  </si>
  <si>
    <t>26081565</t>
  </si>
  <si>
    <t>WILLIAMS***, BETTY</t>
  </si>
  <si>
    <t>26079142</t>
  </si>
  <si>
    <t>65862000601</t>
  </si>
  <si>
    <t>DEAN**, WILLIE</t>
  </si>
  <si>
    <t>26079155</t>
  </si>
  <si>
    <t>70954000520</t>
  </si>
  <si>
    <t>26083224</t>
  </si>
  <si>
    <t>BIKTARVY 50-200-25 MG TABLE</t>
  </si>
  <si>
    <t>61958250101</t>
  </si>
  <si>
    <t>MAXWELL, KENNETH A</t>
  </si>
  <si>
    <t>26083283</t>
  </si>
  <si>
    <t>FAVORS, MAURCUS A</t>
  </si>
  <si>
    <t>26082507</t>
  </si>
  <si>
    <t>CLINDAMYCIN PHOS 1% PLEDGET</t>
  </si>
  <si>
    <t>45802026337</t>
  </si>
  <si>
    <t>STROCK, MCKENZIE K</t>
  </si>
  <si>
    <t>26081333</t>
  </si>
  <si>
    <t>MAHMOUD, JAWAD R</t>
  </si>
  <si>
    <t>26082545</t>
  </si>
  <si>
    <t>MURPHY***, CANDACE</t>
  </si>
  <si>
    <t>26079101</t>
  </si>
  <si>
    <t>DUPIXENT 300 MG/2 ML PEN</t>
  </si>
  <si>
    <t>24591502</t>
  </si>
  <si>
    <t>26079051</t>
  </si>
  <si>
    <t>26079050</t>
  </si>
  <si>
    <t>31722072610</t>
  </si>
  <si>
    <t>26079049</t>
  </si>
  <si>
    <t>68462039610</t>
  </si>
  <si>
    <t>26079038</t>
  </si>
  <si>
    <t>26079036</t>
  </si>
  <si>
    <t>69097015912</t>
  </si>
  <si>
    <t>26072672</t>
  </si>
  <si>
    <t>26072663</t>
  </si>
  <si>
    <t>26072660</t>
  </si>
  <si>
    <t>26081667</t>
  </si>
  <si>
    <t>60219175303</t>
  </si>
  <si>
    <t>GARDNER**, GEORGE E</t>
  </si>
  <si>
    <t>26080129</t>
  </si>
  <si>
    <t>HENDRIX***, MARY M</t>
  </si>
  <si>
    <t>26084476</t>
  </si>
  <si>
    <t>67877025115</t>
  </si>
  <si>
    <t>26083125</t>
  </si>
  <si>
    <t>DONAGHUE, DANIEL</t>
  </si>
  <si>
    <t>26078159</t>
  </si>
  <si>
    <t>BOOKER DRAYTON, PAMELA</t>
  </si>
  <si>
    <t>26078158</t>
  </si>
  <si>
    <t>26084477</t>
  </si>
  <si>
    <t>NANCE***, MARK</t>
  </si>
  <si>
    <t>26084478</t>
  </si>
  <si>
    <t>26084479</t>
  </si>
  <si>
    <t>26084480</t>
  </si>
  <si>
    <t>26082397</t>
  </si>
  <si>
    <t>DIPHENHYDRAMINE 50 MG/ML VI</t>
  </si>
  <si>
    <t>67457012410</t>
  </si>
  <si>
    <t>BRAXTON***, TARA</t>
  </si>
  <si>
    <t>26084481</t>
  </si>
  <si>
    <t>26084482</t>
  </si>
  <si>
    <t>26084483</t>
  </si>
  <si>
    <t>26084484</t>
  </si>
  <si>
    <t>68462015360</t>
  </si>
  <si>
    <t>26084485</t>
  </si>
  <si>
    <t>26084486</t>
  </si>
  <si>
    <t>26084487</t>
  </si>
  <si>
    <t>OLIVER, RANDY</t>
  </si>
  <si>
    <t>26076185</t>
  </si>
  <si>
    <t>93727198</t>
  </si>
  <si>
    <t>ATTERBURY**, NYDRA</t>
  </si>
  <si>
    <t>26078242</t>
  </si>
  <si>
    <t>26079427</t>
  </si>
  <si>
    <t>26080683</t>
  </si>
  <si>
    <t>57237007530</t>
  </si>
  <si>
    <t>26080687</t>
  </si>
  <si>
    <t>26075384</t>
  </si>
  <si>
    <t>*ROFLUMILAST 500 MCG TABLET</t>
  </si>
  <si>
    <t>72205020030</t>
  </si>
  <si>
    <t>Johnson, Miek</t>
  </si>
  <si>
    <t>1154622769</t>
  </si>
  <si>
    <t>2030 Walton Way</t>
  </si>
  <si>
    <t>ANDERSON***, ELDORA</t>
  </si>
  <si>
    <t>26077630</t>
  </si>
  <si>
    <t>SYMTUZA 800-150-200-10 MG T</t>
  </si>
  <si>
    <t>59676080030</t>
  </si>
  <si>
    <t>WILLIAMS, ALEXUS N</t>
  </si>
  <si>
    <t>26080685</t>
  </si>
  <si>
    <t>26080676</t>
  </si>
  <si>
    <t>26077813</t>
  </si>
  <si>
    <t>CHIRCA, IONA</t>
  </si>
  <si>
    <t>1932494077</t>
  </si>
  <si>
    <t>811 13TH STREET SUITE 10</t>
  </si>
  <si>
    <t>GRAHAM, BRIAN J</t>
  </si>
  <si>
    <t>26077938</t>
  </si>
  <si>
    <t>26081499</t>
  </si>
  <si>
    <t>26078271</t>
  </si>
  <si>
    <t>26082927</t>
  </si>
  <si>
    <t>DEVINE LEE, ALICIA</t>
  </si>
  <si>
    <t>26079590</t>
  </si>
  <si>
    <t>BAAFOUR, ERIC A</t>
  </si>
  <si>
    <t>26081454</t>
  </si>
  <si>
    <t>BELL, JAWANNA</t>
  </si>
  <si>
    <t>26081477</t>
  </si>
  <si>
    <t>TRAZODONE 100MG TABLET</t>
  </si>
  <si>
    <t>50111056101</t>
  </si>
  <si>
    <t>THOMAS, BOBBY</t>
  </si>
  <si>
    <t>26083539</t>
  </si>
  <si>
    <t>PARADISE, CATHY</t>
  </si>
  <si>
    <t>26083568</t>
  </si>
  <si>
    <t>26083569</t>
  </si>
  <si>
    <t>68462012605</t>
  </si>
  <si>
    <t>26083303</t>
  </si>
  <si>
    <t>DELSTRIGO 100-300-300 MG TA</t>
  </si>
  <si>
    <t>6500701</t>
  </si>
  <si>
    <t>OUTLAW**, DANIEL</t>
  </si>
  <si>
    <t>26083572</t>
  </si>
  <si>
    <t>26084460</t>
  </si>
  <si>
    <t>26083592</t>
  </si>
  <si>
    <t>DESVENLAFAXINE SUCC ER 100M</t>
  </si>
  <si>
    <t>72888014430</t>
  </si>
  <si>
    <t>CIRCO**, TAMMY</t>
  </si>
  <si>
    <t>26080740</t>
  </si>
  <si>
    <t>68462010860</t>
  </si>
  <si>
    <t>26082559</t>
  </si>
  <si>
    <t>WILLIAMS***, VALERIE</t>
  </si>
  <si>
    <t>26078830</t>
  </si>
  <si>
    <t>HALL***, LEMINGO</t>
  </si>
  <si>
    <t>26081974</t>
  </si>
  <si>
    <t>26081975</t>
  </si>
  <si>
    <t>26083989</t>
  </si>
  <si>
    <t>HYDRALAZINE 100 MG TABLET</t>
  </si>
  <si>
    <t>50111039701</t>
  </si>
  <si>
    <t>26080613</t>
  </si>
  <si>
    <t>26077970</t>
  </si>
  <si>
    <t>GETER, GREGORY</t>
  </si>
  <si>
    <t>26077538</t>
  </si>
  <si>
    <t>26083890</t>
  </si>
  <si>
    <t>172572870</t>
  </si>
  <si>
    <t>COOPER**, BILLY E</t>
  </si>
  <si>
    <t>26083888</t>
  </si>
  <si>
    <t>26083887</t>
  </si>
  <si>
    <t>26083885</t>
  </si>
  <si>
    <t>26083884</t>
  </si>
  <si>
    <t>26083117</t>
  </si>
  <si>
    <t>26079651</t>
  </si>
  <si>
    <t>26083591</t>
  </si>
  <si>
    <t>26074235</t>
  </si>
  <si>
    <t>ORR**, BREVIN</t>
  </si>
  <si>
    <t>26076641</t>
  </si>
  <si>
    <t>WASHINGTON**, MARQUICE D</t>
  </si>
  <si>
    <t>26076642</t>
  </si>
  <si>
    <t>65162037210</t>
  </si>
  <si>
    <t>26079662</t>
  </si>
  <si>
    <t>26081035</t>
  </si>
  <si>
    <t>HARRISON, JOHN</t>
  </si>
  <si>
    <t>26079650</t>
  </si>
  <si>
    <t>26084488</t>
  </si>
  <si>
    <t>26074966</t>
  </si>
  <si>
    <t>SPRIGGS, VICKAL</t>
  </si>
  <si>
    <t>26074967</t>
  </si>
  <si>
    <t>26084489</t>
  </si>
  <si>
    <t>43547028910</t>
  </si>
  <si>
    <t>BARRETT, JOHN E</t>
  </si>
  <si>
    <t>26078225</t>
  </si>
  <si>
    <t>26084491</t>
  </si>
  <si>
    <t>MCCANTS, RUDOLPH</t>
  </si>
  <si>
    <t>26084492</t>
  </si>
  <si>
    <t>26080459</t>
  </si>
  <si>
    <t>MILLER, BRUCE S</t>
  </si>
  <si>
    <t>26077188</t>
  </si>
  <si>
    <t>26083074</t>
  </si>
  <si>
    <t>TANKSLEY, TOMMY</t>
  </si>
  <si>
    <t>26084031</t>
  </si>
  <si>
    <t>MURRAY, BERGIN</t>
  </si>
  <si>
    <t>26084457</t>
  </si>
  <si>
    <t>70710135103</t>
  </si>
  <si>
    <t>26075242</t>
  </si>
  <si>
    <t>GREEN**, PATRICIA A</t>
  </si>
  <si>
    <t>26084495</t>
  </si>
  <si>
    <t>26084496</t>
  </si>
  <si>
    <t>26084231</t>
  </si>
  <si>
    <t>GARNER, CLARK</t>
  </si>
  <si>
    <t>1588685382</t>
  </si>
  <si>
    <t>2030 WALTON WAY</t>
  </si>
  <si>
    <t>WILLIAMS, BONITA</t>
  </si>
  <si>
    <t>26083894</t>
  </si>
  <si>
    <t>26076595</t>
  </si>
  <si>
    <t>26078020</t>
  </si>
  <si>
    <t>DUTCH***, BENJAMIN L</t>
  </si>
  <si>
    <t>26072929</t>
  </si>
  <si>
    <t>LEACH**, CHRISTIAN N</t>
  </si>
  <si>
    <t>26079313</t>
  </si>
  <si>
    <t>26083086</t>
  </si>
  <si>
    <t>65862001230</t>
  </si>
  <si>
    <t>26075185</t>
  </si>
  <si>
    <t>26072928</t>
  </si>
  <si>
    <t>21922002505</t>
  </si>
  <si>
    <t>26072952</t>
  </si>
  <si>
    <t>KELLY, GLORIA W</t>
  </si>
  <si>
    <t>26073984</t>
  </si>
  <si>
    <t>WILLIAMS, NATHAN J</t>
  </si>
  <si>
    <t>26084498</t>
  </si>
  <si>
    <t>GLENN**, JOHN W</t>
  </si>
  <si>
    <t>26084499</t>
  </si>
  <si>
    <t>26084501</t>
  </si>
  <si>
    <t>26084502</t>
  </si>
  <si>
    <t>26072304</t>
  </si>
  <si>
    <t>832532310</t>
  </si>
  <si>
    <t>26082810</t>
  </si>
  <si>
    <t>26075963</t>
  </si>
  <si>
    <t>GATHERS, JAMIE M</t>
  </si>
  <si>
    <t>26079813</t>
  </si>
  <si>
    <t>HOSKIE**, SIMONE A</t>
  </si>
  <si>
    <t>26082040</t>
  </si>
  <si>
    <t>ISENTRESS HD 600 MG TABLET</t>
  </si>
  <si>
    <t>6308001</t>
  </si>
  <si>
    <t>26083619</t>
  </si>
  <si>
    <t>93005101</t>
  </si>
  <si>
    <t>26083620</t>
  </si>
  <si>
    <t>26083621</t>
  </si>
  <si>
    <t>26080244</t>
  </si>
  <si>
    <t>26081023</t>
  </si>
  <si>
    <t>CASEY***, ARTAVIA J</t>
  </si>
  <si>
    <t>26084503</t>
  </si>
  <si>
    <t>26080791</t>
  </si>
  <si>
    <t>JULUCA 50-25 MG TABLET</t>
  </si>
  <si>
    <t>49702024213</t>
  </si>
  <si>
    <t>STOKES, ISAAC</t>
  </si>
  <si>
    <t>26084109</t>
  </si>
  <si>
    <t>MORGAN, BRANDY</t>
  </si>
  <si>
    <t>26084456</t>
  </si>
  <si>
    <t>68382041201</t>
  </si>
  <si>
    <t>26083754</t>
  </si>
  <si>
    <t>Racadag, Ira</t>
  </si>
  <si>
    <t>1922540277</t>
  </si>
  <si>
    <t>3711 Executive Center Dr.</t>
  </si>
  <si>
    <t>26083753</t>
  </si>
  <si>
    <t>*LURASIDONE HCL 20 MG TABLE</t>
  </si>
  <si>
    <t>67877063830</t>
  </si>
  <si>
    <t>26078520</t>
  </si>
  <si>
    <t>WILLIAMS***, CINDY</t>
  </si>
  <si>
    <t>26078322</t>
  </si>
  <si>
    <t>MERCER**, ANGELA</t>
  </si>
  <si>
    <t>26081437</t>
  </si>
  <si>
    <t>26080205</t>
  </si>
  <si>
    <t>GRIFFIN***, MICHAEL</t>
  </si>
  <si>
    <t>26080204</t>
  </si>
  <si>
    <t>*HYDRALAZINE 25 MG TABLET</t>
  </si>
  <si>
    <t>23155000201</t>
  </si>
  <si>
    <t>26080203</t>
  </si>
  <si>
    <t>26079382</t>
  </si>
  <si>
    <t>JONES, SHEDRICK D</t>
  </si>
  <si>
    <t>26082099</t>
  </si>
  <si>
    <t>68180011316</t>
  </si>
  <si>
    <t>26082102</t>
  </si>
  <si>
    <t>62332005431</t>
  </si>
  <si>
    <t>26082101</t>
  </si>
  <si>
    <t>26078919</t>
  </si>
  <si>
    <t>JONES, ANGELA D</t>
  </si>
  <si>
    <t>26075939</t>
  </si>
  <si>
    <t>65862013401</t>
  </si>
  <si>
    <t>26074063</t>
  </si>
  <si>
    <t>26080710</t>
  </si>
  <si>
    <t>MIDODRINE HCL 5 MG TABLET</t>
  </si>
  <si>
    <t>51079045320</t>
  </si>
  <si>
    <t>WILLIAMS**, RICKEY</t>
  </si>
  <si>
    <t>26080206</t>
  </si>
  <si>
    <t>*CARVEDILOL 12.5 MG TABLET`</t>
  </si>
  <si>
    <t>68382009401</t>
  </si>
  <si>
    <t>26080962</t>
  </si>
  <si>
    <t>SCRUGGS***, MICHELLE</t>
  </si>
  <si>
    <t>26084505</t>
  </si>
  <si>
    <t>EDDINGTON***, BETTY J</t>
  </si>
  <si>
    <t>26084506</t>
  </si>
  <si>
    <t>FLUCONAZOLE 100 MG TABLET</t>
  </si>
  <si>
    <t>68462010230</t>
  </si>
  <si>
    <t>26084507</t>
  </si>
  <si>
    <t>26084508</t>
  </si>
  <si>
    <t>26084509</t>
  </si>
  <si>
    <t>26084510</t>
  </si>
  <si>
    <t>26080128</t>
  </si>
  <si>
    <t>26082619</t>
  </si>
  <si>
    <t>ANDERSON**, JANICE</t>
  </si>
  <si>
    <t>26083666</t>
  </si>
  <si>
    <t>LYUMJEV 100 UNIT/ML VIAL</t>
  </si>
  <si>
    <t>2772801</t>
  </si>
  <si>
    <t>VISNYAI***, TAMMY W</t>
  </si>
  <si>
    <t>26084458</t>
  </si>
  <si>
    <t>WRIGHT JR**, MELVIN</t>
  </si>
  <si>
    <t>26083512</t>
  </si>
  <si>
    <t>68180044907</t>
  </si>
  <si>
    <t>MCKINNEY***, ZALIN</t>
  </si>
  <si>
    <t>26075414</t>
  </si>
  <si>
    <t>93520006</t>
  </si>
  <si>
    <t>26076211</t>
  </si>
  <si>
    <t>DANIELS, TINA R</t>
  </si>
  <si>
    <t>26081580</t>
  </si>
  <si>
    <t>INGRAM***, MARY J</t>
  </si>
  <si>
    <t>26084517</t>
  </si>
  <si>
    <t>CEFDINIR 300 MG CAPSULE</t>
  </si>
  <si>
    <t>65862017760</t>
  </si>
  <si>
    <t>KISH, TIFFANY</t>
  </si>
  <si>
    <t>26076256</t>
  </si>
  <si>
    <t>MOSS***, CARCIA</t>
  </si>
  <si>
    <t>26084518</t>
  </si>
  <si>
    <t>50111033401</t>
  </si>
  <si>
    <t>DOUGLAS, SHAKAREN N</t>
  </si>
  <si>
    <t>26084519</t>
  </si>
  <si>
    <t>26084520</t>
  </si>
  <si>
    <t>26082427</t>
  </si>
  <si>
    <t>26082426</t>
  </si>
  <si>
    <t>26082489</t>
  </si>
  <si>
    <t>26080473</t>
  </si>
  <si>
    <t>26078160</t>
  </si>
  <si>
    <t>26082566</t>
  </si>
  <si>
    <t>LDR 33G STERILE LANCETS</t>
  </si>
  <si>
    <t>26083247</t>
  </si>
  <si>
    <t>TRAN***, THUAN</t>
  </si>
  <si>
    <t>26084500</t>
  </si>
  <si>
    <t>26079194</t>
  </si>
  <si>
    <t>BELLARDINO***, CHERYL E</t>
  </si>
  <si>
    <t>26082492</t>
  </si>
  <si>
    <t>26084362</t>
  </si>
  <si>
    <t>26079196</t>
  </si>
  <si>
    <t>26084494</t>
  </si>
  <si>
    <t>26082311</t>
  </si>
  <si>
    <t>*RIZATRIPTAN 10 MG TABLET</t>
  </si>
  <si>
    <t>67877026218</t>
  </si>
  <si>
    <t>26083963</t>
  </si>
  <si>
    <t>26082531</t>
  </si>
  <si>
    <t>26081417</t>
  </si>
  <si>
    <t>BOHLER**, ANDREA</t>
  </si>
  <si>
    <t>26081416</t>
  </si>
  <si>
    <t>PROGESTERONE 100 MG CAPSULE</t>
  </si>
  <si>
    <t>65162080710</t>
  </si>
  <si>
    <t>26076944</t>
  </si>
  <si>
    <t>JENTADUETO 2.5 MG-1000 MG T</t>
  </si>
  <si>
    <t>597014860</t>
  </si>
  <si>
    <t>BUSSEY**, MARGARET A</t>
  </si>
  <si>
    <t>26076943</t>
  </si>
  <si>
    <t>26076946</t>
  </si>
  <si>
    <t>26078442</t>
  </si>
  <si>
    <t>DENNIS***, MYRTLE I</t>
  </si>
  <si>
    <t>26084523</t>
  </si>
  <si>
    <t>GIVENS**, NANCY E</t>
  </si>
  <si>
    <t>26084524</t>
  </si>
  <si>
    <t>WARE, DEBRA J</t>
  </si>
  <si>
    <t>26081658</t>
  </si>
  <si>
    <t>LONG, SAMUEL W</t>
  </si>
  <si>
    <t>26082623</t>
  </si>
  <si>
    <t>MARTIN, MARTHA M</t>
  </si>
  <si>
    <t>26080238</t>
  </si>
  <si>
    <t>REID, CORY</t>
  </si>
  <si>
    <t>26083403</t>
  </si>
  <si>
    <t>QUINN**, SONIA P</t>
  </si>
  <si>
    <t>26084525</t>
  </si>
  <si>
    <t>26084222</t>
  </si>
  <si>
    <t>CLINDAMYCIN HCL 150 MG CAPS</t>
  </si>
  <si>
    <t>65862018501</t>
  </si>
  <si>
    <t>STROWBRIDGE, BRANDON</t>
  </si>
  <si>
    <t>26084221</t>
  </si>
  <si>
    <t>DICLOFENAC SOD EC 75 MG TAB</t>
  </si>
  <si>
    <t>228255196</t>
  </si>
  <si>
    <t>26072650</t>
  </si>
  <si>
    <t>26072651</t>
  </si>
  <si>
    <t>59762248007</t>
  </si>
  <si>
    <t>26078662</t>
  </si>
  <si>
    <t>DESCOVY 200-25 MG BPK TAB</t>
  </si>
  <si>
    <t>61958200202</t>
  </si>
  <si>
    <t>WALKER, DETRIS</t>
  </si>
  <si>
    <t>26082668</t>
  </si>
  <si>
    <t>WEGOVY 2.4 MG/0.75 ML PEN</t>
  </si>
  <si>
    <t>169452414</t>
  </si>
  <si>
    <t>DRUMMOND, CYNTHIA</t>
  </si>
  <si>
    <t>26080506</t>
  </si>
  <si>
    <t>HOLDEN, LENA A</t>
  </si>
  <si>
    <t>26070500</t>
  </si>
  <si>
    <t>FIASP 100 UNIT/ML FLEXTOUCH</t>
  </si>
  <si>
    <t>169320415</t>
  </si>
  <si>
    <t>PARKER ***, ALBERT</t>
  </si>
  <si>
    <t>26084526</t>
  </si>
  <si>
    <t>SANDERS, ZENOBIA</t>
  </si>
  <si>
    <t>26084527</t>
  </si>
  <si>
    <t>**BIKTARVY 50-200-25 MG TAB</t>
  </si>
  <si>
    <t>HAAS, JENNIFER</t>
  </si>
  <si>
    <t>26084529</t>
  </si>
  <si>
    <t>26084530</t>
  </si>
  <si>
    <t>26084531</t>
  </si>
  <si>
    <t>26084532</t>
  </si>
  <si>
    <t>68682010910</t>
  </si>
  <si>
    <t>26084533</t>
  </si>
  <si>
    <t>BREZTRI AEROSPHERE INHALER</t>
  </si>
  <si>
    <t>310461612</t>
  </si>
  <si>
    <t>26084534</t>
  </si>
  <si>
    <t>26081695</t>
  </si>
  <si>
    <t>65862035790</t>
  </si>
  <si>
    <t>26084537</t>
  </si>
  <si>
    <t>26081262</t>
  </si>
  <si>
    <t>26081260</t>
  </si>
  <si>
    <t>26074602</t>
  </si>
  <si>
    <t>CHIRCA, IOANA</t>
  </si>
  <si>
    <t>DAUGHTRY***, SHEILA</t>
  </si>
  <si>
    <t>26084539</t>
  </si>
  <si>
    <t>26084540</t>
  </si>
  <si>
    <t>26084542</t>
  </si>
  <si>
    <t>26084544</t>
  </si>
  <si>
    <t>68180047903</t>
  </si>
  <si>
    <t>TRICE**, RUBY L</t>
  </si>
  <si>
    <t>26084545</t>
  </si>
  <si>
    <t>26084546</t>
  </si>
  <si>
    <t>26078598</t>
  </si>
  <si>
    <t>GARRISON, GREGORY</t>
  </si>
  <si>
    <t>26084547</t>
  </si>
  <si>
    <t>26084548</t>
  </si>
  <si>
    <t>26073285</t>
  </si>
  <si>
    <t>26084033</t>
  </si>
  <si>
    <t>LANDERS***, EMMA</t>
  </si>
  <si>
    <t>26078121</t>
  </si>
  <si>
    <t>26082224</t>
  </si>
  <si>
    <t>26081689</t>
  </si>
  <si>
    <t>TENNYSON##**, CHRISTOPHER A</t>
  </si>
  <si>
    <t>26081268</t>
  </si>
  <si>
    <t>26081266</t>
  </si>
  <si>
    <t>26075986</t>
  </si>
  <si>
    <t>26075985</t>
  </si>
  <si>
    <t>26074843</t>
  </si>
  <si>
    <t>69315012701</t>
  </si>
  <si>
    <t>26080303</t>
  </si>
  <si>
    <t>CLAY**, TIMOTHY</t>
  </si>
  <si>
    <t>26082691</t>
  </si>
  <si>
    <t>26084549</t>
  </si>
  <si>
    <t>Arrington, Terry</t>
  </si>
  <si>
    <t>1386868529</t>
  </si>
  <si>
    <t>811 13TH ST.</t>
  </si>
  <si>
    <t>BROCATO**, KAY</t>
  </si>
  <si>
    <t>26084550</t>
  </si>
  <si>
    <t>MOMENT, ALANDA R</t>
  </si>
  <si>
    <t>26084551</t>
  </si>
  <si>
    <t>26084552</t>
  </si>
  <si>
    <t>26084553</t>
  </si>
  <si>
    <t>26084554</t>
  </si>
  <si>
    <t>CANN***, BONNIE</t>
  </si>
  <si>
    <t>26084555</t>
  </si>
  <si>
    <t>26080945</t>
  </si>
  <si>
    <t>MADDOX, GENE</t>
  </si>
  <si>
    <t>26079015</t>
  </si>
  <si>
    <t>26080575</t>
  </si>
  <si>
    <t>26082704</t>
  </si>
  <si>
    <t>DIEN***, TUNG</t>
  </si>
  <si>
    <t>26082703</t>
  </si>
  <si>
    <t>26082702</t>
  </si>
  <si>
    <t>26082701</t>
  </si>
  <si>
    <t>26082700</t>
  </si>
  <si>
    <t>26082699</t>
  </si>
  <si>
    <t>24002197</t>
  </si>
  <si>
    <t>LYRICA 75 MG CAPSULE</t>
  </si>
  <si>
    <t>71101468</t>
  </si>
  <si>
    <t>26078179</t>
  </si>
  <si>
    <t>43547035003</t>
  </si>
  <si>
    <t>WYROSDICK, DANA B</t>
  </si>
  <si>
    <t>24002167</t>
  </si>
  <si>
    <t>43547040611</t>
  </si>
  <si>
    <t>26078180</t>
  </si>
  <si>
    <t>70700026330</t>
  </si>
  <si>
    <t>26078178</t>
  </si>
  <si>
    <t>MINOCYCLINE 50 MG CAPSULE</t>
  </si>
  <si>
    <t>13668048201</t>
  </si>
  <si>
    <t>26078175</t>
  </si>
  <si>
    <t>43547042509</t>
  </si>
  <si>
    <t>26084559</t>
  </si>
  <si>
    <t>26084560</t>
  </si>
  <si>
    <t>TRUEPLUS SYR 1ML 31GX5/16</t>
  </si>
  <si>
    <t>56151173301</t>
  </si>
  <si>
    <t>26083336</t>
  </si>
  <si>
    <t>JOHNSON, PAULETTE</t>
  </si>
  <si>
    <t>26084105</t>
  </si>
  <si>
    <t>26083024</t>
  </si>
  <si>
    <t>PLEZE**, CHINA J</t>
  </si>
  <si>
    <t>26072943</t>
  </si>
  <si>
    <t>43547035311</t>
  </si>
  <si>
    <t>26072942</t>
  </si>
  <si>
    <t>26083298</t>
  </si>
  <si>
    <t>26079936</t>
  </si>
  <si>
    <t>WALKER***, ELIZABETH</t>
  </si>
  <si>
    <t>26079668</t>
  </si>
  <si>
    <t>26084563</t>
  </si>
  <si>
    <t>HOUSE, BRANDON</t>
  </si>
  <si>
    <t>26084564</t>
  </si>
  <si>
    <t>70010049105</t>
  </si>
  <si>
    <t>26084565</t>
  </si>
  <si>
    <t>26072832</t>
  </si>
  <si>
    <t>BRIGGS, DEBRA</t>
  </si>
  <si>
    <t>26084567</t>
  </si>
  <si>
    <t>*METFORMIN HCL ER 500 MG TA</t>
  </si>
  <si>
    <t>APOSTOL, CHRISTOPHER</t>
  </si>
  <si>
    <t>1750383626</t>
  </si>
  <si>
    <t>1205 TOWN PARK LANE</t>
  </si>
  <si>
    <t>CURRY, CHRISTINA J</t>
  </si>
  <si>
    <t>26084569</t>
  </si>
  <si>
    <t>26081464</t>
  </si>
  <si>
    <t>527328146</t>
  </si>
  <si>
    <t>STEWART, LORI</t>
  </si>
  <si>
    <t>26082672</t>
  </si>
  <si>
    <t>CHRISTIAN, AMBER M</t>
  </si>
  <si>
    <t>26081582</t>
  </si>
  <si>
    <t>26083031</t>
  </si>
  <si>
    <t>LEWIS***, CATHERINE</t>
  </si>
  <si>
    <t>26083030</t>
  </si>
  <si>
    <t>METOLAZONE 10 MG TABLET</t>
  </si>
  <si>
    <t>185560001</t>
  </si>
  <si>
    <t>26083029</t>
  </si>
  <si>
    <t>26082643</t>
  </si>
  <si>
    <t>MEGESTROL 40 MG TABLET</t>
  </si>
  <si>
    <t>64380015901</t>
  </si>
  <si>
    <t>26083673</t>
  </si>
  <si>
    <t>DILLINGHAM-TAYLOR, LYNNETTE</t>
  </si>
  <si>
    <t>26079157</t>
  </si>
  <si>
    <t>GURLEY**, DAWN N</t>
  </si>
  <si>
    <t>26078338</t>
  </si>
  <si>
    <t>26074211</t>
  </si>
  <si>
    <t>MORTON***, JEFFREY D</t>
  </si>
  <si>
    <t>26078312</t>
  </si>
  <si>
    <t>26081997</t>
  </si>
  <si>
    <t>CARTER, DENTON</t>
  </si>
  <si>
    <t>26074830</t>
  </si>
  <si>
    <t>BLACKWELL**, MELISSA</t>
  </si>
  <si>
    <t>24002179</t>
  </si>
  <si>
    <t>60219234801</t>
  </si>
  <si>
    <t>24002177</t>
  </si>
  <si>
    <t>26076112</t>
  </si>
  <si>
    <t>ARCHIE, MARTIKA</t>
  </si>
  <si>
    <t>26082595</t>
  </si>
  <si>
    <t>SCOPOLAMINE 1 MG/3 DAY PATC</t>
  </si>
  <si>
    <t>378647097</t>
  </si>
  <si>
    <t>26080938</t>
  </si>
  <si>
    <t>24002185</t>
  </si>
  <si>
    <t>26074517</t>
  </si>
  <si>
    <t>26082696</t>
  </si>
  <si>
    <t>26083728</t>
  </si>
  <si>
    <t>CHANCEY**, HEATHER</t>
  </si>
  <si>
    <t>26082821</t>
  </si>
  <si>
    <t>62756079813</t>
  </si>
  <si>
    <t>26075840</t>
  </si>
  <si>
    <t>26079410</t>
  </si>
  <si>
    <t>TRUESDALE HOOD, ROBIN*** M</t>
  </si>
  <si>
    <t>26079409</t>
  </si>
  <si>
    <t>26079403</t>
  </si>
  <si>
    <t>26080025</t>
  </si>
  <si>
    <t>68462026430</t>
  </si>
  <si>
    <t>KEY**, MAURICE D</t>
  </si>
  <si>
    <t>26082349</t>
  </si>
  <si>
    <t>26084571</t>
  </si>
  <si>
    <t>*BACLOFEN 10 MG TABLET</t>
  </si>
  <si>
    <t>Jackson, Calvin</t>
  </si>
  <si>
    <t>1740398338</t>
  </si>
  <si>
    <t>2123 Wrightsboro Road</t>
  </si>
  <si>
    <t>MARINE**, MARGIE</t>
  </si>
  <si>
    <t>26084572</t>
  </si>
  <si>
    <t>49483060401</t>
  </si>
  <si>
    <t>26081012</t>
  </si>
  <si>
    <t>EDWARDS**, ELIZABETH</t>
  </si>
  <si>
    <t>26081621</t>
  </si>
  <si>
    <t>*METOPROLOL SUCC ER 25 MG T</t>
  </si>
  <si>
    <t>378459577</t>
  </si>
  <si>
    <t>RHODES, MARC</t>
  </si>
  <si>
    <t>1487865754</t>
  </si>
  <si>
    <t>JONES***, TONY</t>
  </si>
  <si>
    <t>26080409</t>
  </si>
  <si>
    <t>PSYLLIUM FIBER CAPSULES</t>
  </si>
  <si>
    <t>40985027024</t>
  </si>
  <si>
    <t>26079517</t>
  </si>
  <si>
    <t>ROBINSON, VINCENT</t>
  </si>
  <si>
    <t>1124695697</t>
  </si>
  <si>
    <t>26078275</t>
  </si>
  <si>
    <t>BELL, NATHANIEL</t>
  </si>
  <si>
    <t>26081650</t>
  </si>
  <si>
    <t>55111032205</t>
  </si>
  <si>
    <t>26081400</t>
  </si>
  <si>
    <t>HANNAH, TONY</t>
  </si>
  <si>
    <t>26084573</t>
  </si>
  <si>
    <t>PRYOR, KENYE</t>
  </si>
  <si>
    <t>26076910</t>
  </si>
  <si>
    <t>Pallas, Christopher</t>
  </si>
  <si>
    <t>1053410076</t>
  </si>
  <si>
    <t>Cardiology</t>
  </si>
  <si>
    <t>26079701</t>
  </si>
  <si>
    <t>DIGGS***, MARVIS</t>
  </si>
  <si>
    <t>26084561</t>
  </si>
  <si>
    <t>HUMALOG 100 UNIT/ML VIAL</t>
  </si>
  <si>
    <t>2751001</t>
  </si>
  <si>
    <t>26084575</t>
  </si>
  <si>
    <t>26084578</t>
  </si>
  <si>
    <t>TERAZOSIN 5 MG CAPSULE</t>
  </si>
  <si>
    <t>59746038506</t>
  </si>
  <si>
    <t>26082891</t>
  </si>
  <si>
    <t>MOLAUD, ANDY</t>
  </si>
  <si>
    <t>26084579</t>
  </si>
  <si>
    <t>26084580</t>
  </si>
  <si>
    <t>65862000701</t>
  </si>
  <si>
    <t>26084581</t>
  </si>
  <si>
    <t>57237016250</t>
  </si>
  <si>
    <t>26084582</t>
  </si>
  <si>
    <t>26084583</t>
  </si>
  <si>
    <t>26084584</t>
  </si>
  <si>
    <t>26084586</t>
  </si>
  <si>
    <t>26084587</t>
  </si>
  <si>
    <t>DANTIGNAC, WILHELMENIA</t>
  </si>
  <si>
    <t>26083248</t>
  </si>
  <si>
    <t>JOHNSON***, EVA</t>
  </si>
  <si>
    <t>26084466</t>
  </si>
  <si>
    <t>26081988</t>
  </si>
  <si>
    <t>LEACH**, BRENDA E</t>
  </si>
  <si>
    <t>26083087</t>
  </si>
  <si>
    <t>26083987</t>
  </si>
  <si>
    <t>COWART**, MARGIE</t>
  </si>
  <si>
    <t>26084588</t>
  </si>
  <si>
    <t>26084589</t>
  </si>
  <si>
    <t>*DONEPEZIL HCL 10 MG TABLET</t>
  </si>
  <si>
    <t>43547027603</t>
  </si>
  <si>
    <t>AHMAD, KASHIF</t>
  </si>
  <si>
    <t>1194402263</t>
  </si>
  <si>
    <t>1120 15TH STREET</t>
  </si>
  <si>
    <t>26084049</t>
  </si>
  <si>
    <t>SYNTHROID 150 MCG TABLET</t>
  </si>
  <si>
    <t>74706990</t>
  </si>
  <si>
    <t>26084050</t>
  </si>
  <si>
    <t>57664064888</t>
  </si>
  <si>
    <t>26084051</t>
  </si>
  <si>
    <t>ROPINIROLE HCL 2 MG TABLET</t>
  </si>
  <si>
    <t>62332003331</t>
  </si>
  <si>
    <t>26084052</t>
  </si>
  <si>
    <t>68180032006</t>
  </si>
  <si>
    <t>26084053</t>
  </si>
  <si>
    <t>MINOXIDIL 2.5 MG TABLET</t>
  </si>
  <si>
    <t>591564201</t>
  </si>
  <si>
    <t>26084054</t>
  </si>
  <si>
    <t>26080586</t>
  </si>
  <si>
    <t>26084591</t>
  </si>
  <si>
    <t>HUGHES**, BETTY J</t>
  </si>
  <si>
    <t>26084592</t>
  </si>
  <si>
    <t>68682010510</t>
  </si>
  <si>
    <t>26084594</t>
  </si>
  <si>
    <t>26083700</t>
  </si>
  <si>
    <t>LOWRY**, MELVIN</t>
  </si>
  <si>
    <t>26084101</t>
  </si>
  <si>
    <t>26082767</t>
  </si>
  <si>
    <t>CLAY, BENJAMIN</t>
  </si>
  <si>
    <t>26080992</t>
  </si>
  <si>
    <t>26078592</t>
  </si>
  <si>
    <t>26084595</t>
  </si>
  <si>
    <t>STOKES****, DARREN M</t>
  </si>
  <si>
    <t>26075718</t>
  </si>
  <si>
    <t>CURTIS, DON J</t>
  </si>
  <si>
    <t>26079404</t>
  </si>
  <si>
    <t>26079400</t>
  </si>
  <si>
    <t>70010014805</t>
  </si>
  <si>
    <t>26079412</t>
  </si>
  <si>
    <t>26079408</t>
  </si>
  <si>
    <t>26080007</t>
  </si>
  <si>
    <t>DUKES, EDWARD</t>
  </si>
  <si>
    <t>26081765</t>
  </si>
  <si>
    <t>WILSON, RUBY L</t>
  </si>
  <si>
    <t>26084309</t>
  </si>
  <si>
    <t>CULLUM, ELMIRA</t>
  </si>
  <si>
    <t>26084493</t>
  </si>
  <si>
    <t>KING, MARQUAVIOUS</t>
  </si>
  <si>
    <t>26084596</t>
  </si>
  <si>
    <t>*PREDNISONE 10 MG TABLET</t>
  </si>
  <si>
    <t>59746017306</t>
  </si>
  <si>
    <t>GARNER, EDWARD</t>
  </si>
  <si>
    <t>26084597</t>
  </si>
  <si>
    <t>*CEFUROXIME AXETIL 500 MG T</t>
  </si>
  <si>
    <t>65862070020</t>
  </si>
  <si>
    <t>26084599</t>
  </si>
  <si>
    <t>MILLWOOD, CHARLES</t>
  </si>
  <si>
    <t>1265423545</t>
  </si>
  <si>
    <t>131 RINEHART WAY</t>
  </si>
  <si>
    <t>GOLPHIN, MEGAN</t>
  </si>
  <si>
    <t>26078638</t>
  </si>
  <si>
    <t>STIOLTO RESPIMAT INHAL SPRA</t>
  </si>
  <si>
    <t>597015561</t>
  </si>
  <si>
    <t>SMITH**, DOUGLAS W</t>
  </si>
  <si>
    <t>26079523</t>
  </si>
  <si>
    <t>COOPER***, MILDRED</t>
  </si>
  <si>
    <t>26075417</t>
  </si>
  <si>
    <t>26083768</t>
  </si>
  <si>
    <t>26082857</t>
  </si>
  <si>
    <t>SMITH***, ACQUANETTA</t>
  </si>
  <si>
    <t>26079996</t>
  </si>
  <si>
    <t>26080584</t>
  </si>
  <si>
    <t>JAY, DANNY</t>
  </si>
  <si>
    <t>26084467</t>
  </si>
  <si>
    <t>JORDAN***, WAYNE</t>
  </si>
  <si>
    <t>26081814</t>
  </si>
  <si>
    <t>WILEY**, JENNIFER E</t>
  </si>
  <si>
    <t>26074896</t>
  </si>
  <si>
    <t>*LOSARTAN POTASSIUM 50 MG T</t>
  </si>
  <si>
    <t>WHITTEN, ROSELINE</t>
  </si>
  <si>
    <t>1922778083</t>
  </si>
  <si>
    <t>26081501</t>
  </si>
  <si>
    <t>26081628</t>
  </si>
  <si>
    <t>26081504</t>
  </si>
  <si>
    <t>57237001830</t>
  </si>
  <si>
    <t>26081500</t>
  </si>
  <si>
    <t>26081505</t>
  </si>
  <si>
    <t>68180029606</t>
  </si>
  <si>
    <t>26073012</t>
  </si>
  <si>
    <t>26072477</t>
  </si>
  <si>
    <t>26084600</t>
  </si>
  <si>
    <t>ANSLEY, MICHELLE</t>
  </si>
  <si>
    <t>26084601</t>
  </si>
  <si>
    <t>MOUNJARO 15 MG/0.5 ML PEN</t>
  </si>
  <si>
    <t>2145780</t>
  </si>
  <si>
    <t>24002170</t>
  </si>
  <si>
    <t>EVERETT***, BETTY A</t>
  </si>
  <si>
    <t>26078151</t>
  </si>
  <si>
    <t>BAHR**, LISA J</t>
  </si>
  <si>
    <t>26084604</t>
  </si>
  <si>
    <t>FLEURY**, FLORENCE</t>
  </si>
  <si>
    <t>26084605</t>
  </si>
  <si>
    <t>KING, ALTHEA</t>
  </si>
  <si>
    <t>26084606</t>
  </si>
  <si>
    <t>26084607</t>
  </si>
  <si>
    <t>26083524</t>
  </si>
  <si>
    <t>SABIITI, GOEFFREY</t>
  </si>
  <si>
    <t>26083518</t>
  </si>
  <si>
    <t>GENVOYA TABLET</t>
  </si>
  <si>
    <t>61958190101</t>
  </si>
  <si>
    <t>26077451</t>
  </si>
  <si>
    <t>SABIITI, DONATA</t>
  </si>
  <si>
    <t>26077450</t>
  </si>
  <si>
    <t>26074877</t>
  </si>
  <si>
    <t>DOZIER**####, KRISTIE</t>
  </si>
  <si>
    <t>26079602</t>
  </si>
  <si>
    <t>FLETCHER, JEFFERY A</t>
  </si>
  <si>
    <t>26072097</t>
  </si>
  <si>
    <t>JINKS***, JAMES H</t>
  </si>
  <si>
    <t>26074919</t>
  </si>
  <si>
    <t>26084612</t>
  </si>
  <si>
    <t>65862053750</t>
  </si>
  <si>
    <t>26083776</t>
  </si>
  <si>
    <t>68180046707</t>
  </si>
  <si>
    <t>LUKE**, GEORGE</t>
  </si>
  <si>
    <t>26083775</t>
  </si>
  <si>
    <t>26083774</t>
  </si>
  <si>
    <t>26083773</t>
  </si>
  <si>
    <t>26081887</t>
  </si>
  <si>
    <t>HENLEY, SHERELL</t>
  </si>
  <si>
    <t>26076730</t>
  </si>
  <si>
    <t>RILEY***, BENNIE L</t>
  </si>
  <si>
    <t>26075585</t>
  </si>
  <si>
    <t>CAMARA, SARAN</t>
  </si>
  <si>
    <t>26075584</t>
  </si>
  <si>
    <t>26083744</t>
  </si>
  <si>
    <t>26083742</t>
  </si>
  <si>
    <t>69238207707</t>
  </si>
  <si>
    <t>26084614</t>
  </si>
  <si>
    <t>26084615</t>
  </si>
  <si>
    <t>26084616</t>
  </si>
  <si>
    <t>26084617</t>
  </si>
  <si>
    <t>68382018201</t>
  </si>
  <si>
    <t>26084618</t>
  </si>
  <si>
    <t>26083856</t>
  </si>
  <si>
    <t>26084619</t>
  </si>
  <si>
    <t>26081136</t>
  </si>
  <si>
    <t>SCURRY**, JERRY</t>
  </si>
  <si>
    <t>26072073</t>
  </si>
  <si>
    <t>26076004</t>
  </si>
  <si>
    <t>26081788</t>
  </si>
  <si>
    <t>26084620</t>
  </si>
  <si>
    <t>BRANSON, LESLIE</t>
  </si>
  <si>
    <t>26084621</t>
  </si>
  <si>
    <t>MCCULLOUGH, JAMIE L</t>
  </si>
  <si>
    <t>26083536</t>
  </si>
  <si>
    <t>BRIGGS**, INETA E</t>
  </si>
  <si>
    <t>26083535</t>
  </si>
  <si>
    <t>26082501</t>
  </si>
  <si>
    <t>33342005507</t>
  </si>
  <si>
    <t>26079664</t>
  </si>
  <si>
    <t>26079663</t>
  </si>
  <si>
    <t>26084622</t>
  </si>
  <si>
    <t>26084623</t>
  </si>
  <si>
    <t>26084624</t>
  </si>
  <si>
    <t>HARMON, DUNCAN</t>
  </si>
  <si>
    <t>26084625</t>
  </si>
  <si>
    <t>26084626</t>
  </si>
  <si>
    <t>26084627</t>
  </si>
  <si>
    <t>MECLIZINE 12.5 MG TABLET</t>
  </si>
  <si>
    <t>16571066001</t>
  </si>
  <si>
    <t>26084628</t>
  </si>
  <si>
    <t>26084630</t>
  </si>
  <si>
    <t>26084632</t>
  </si>
  <si>
    <t>PUGH***, JUANITA</t>
  </si>
  <si>
    <t>26084633</t>
  </si>
  <si>
    <t>26084634</t>
  </si>
  <si>
    <t>26084636</t>
  </si>
  <si>
    <t>*AMILORIDE HCL 5 MG TABLET</t>
  </si>
  <si>
    <t>574029201</t>
  </si>
  <si>
    <t>DART***, KATIE R</t>
  </si>
  <si>
    <t>26083482</t>
  </si>
  <si>
    <t>GRAHAM, MAGAN</t>
  </si>
  <si>
    <t>26083481</t>
  </si>
  <si>
    <t>26084637</t>
  </si>
  <si>
    <t>*OZEMPIC 0.25-0.5 MG/DOSE P</t>
  </si>
  <si>
    <t>26084639</t>
  </si>
  <si>
    <t>26076372</t>
  </si>
  <si>
    <t>185067405</t>
  </si>
  <si>
    <t>26084611</t>
  </si>
  <si>
    <t>93227534</t>
  </si>
  <si>
    <t>GIVENS, THOMAS C</t>
  </si>
  <si>
    <t>26084610</t>
  </si>
  <si>
    <t>26084646</t>
  </si>
  <si>
    <t>DILTIAZEM 24H ER(CD) 120 MG</t>
  </si>
  <si>
    <t>68682099398</t>
  </si>
  <si>
    <t>26081586</t>
  </si>
  <si>
    <t>TYLER, ROOSEVELT</t>
  </si>
  <si>
    <t>26079867</t>
  </si>
  <si>
    <t>26082917</t>
  </si>
  <si>
    <t>26084648</t>
  </si>
  <si>
    <t>LEWIS, LOLA M</t>
  </si>
  <si>
    <t>26084651</t>
  </si>
  <si>
    <t>26083369</t>
  </si>
  <si>
    <t>LUPPOLD**, BRENDA L</t>
  </si>
  <si>
    <t>26084653</t>
  </si>
  <si>
    <t>BELL, ANDREA</t>
  </si>
  <si>
    <t>26084654</t>
  </si>
  <si>
    <t>26080060</t>
  </si>
  <si>
    <t>KELLY***, CHRISTOPHER</t>
  </si>
  <si>
    <t>26078196</t>
  </si>
  <si>
    <t>(DUPLICATE)JOYCE, OTIS</t>
  </si>
  <si>
    <t>26084655</t>
  </si>
  <si>
    <t>BAKER**, MARY</t>
  </si>
  <si>
    <t>26077397</t>
  </si>
  <si>
    <t>STAMPER, ALISON W</t>
  </si>
  <si>
    <t>26084656</t>
  </si>
  <si>
    <t>BROWN***, DEBORAH R</t>
  </si>
  <si>
    <t>26084657</t>
  </si>
  <si>
    <t>26078659</t>
  </si>
  <si>
    <t>26083644</t>
  </si>
  <si>
    <t>26075517</t>
  </si>
  <si>
    <t>26083733</t>
  </si>
  <si>
    <t>26077212</t>
  </si>
  <si>
    <t>BARTLEY, MICHAEL</t>
  </si>
  <si>
    <t>26077208</t>
  </si>
  <si>
    <t>26077207</t>
  </si>
  <si>
    <t>26076247</t>
  </si>
  <si>
    <t>26076246</t>
  </si>
  <si>
    <t>26084661</t>
  </si>
  <si>
    <t>26083971</t>
  </si>
  <si>
    <t>70710122600</t>
  </si>
  <si>
    <t>COLEMAN, DARREN</t>
  </si>
  <si>
    <t>26080783</t>
  </si>
  <si>
    <t>*LUMIGAN 0.01% EYE DROPS</t>
  </si>
  <si>
    <t>26073236</t>
  </si>
  <si>
    <t>WALKER, ASHLEY L</t>
  </si>
  <si>
    <t>26084662</t>
  </si>
  <si>
    <t>LUBIPROSTONE 8 MCG CAPSULE</t>
  </si>
  <si>
    <t>254302802</t>
  </si>
  <si>
    <t>BUSSEY, BERNICE</t>
  </si>
  <si>
    <t>26081666</t>
  </si>
  <si>
    <t>29300028713</t>
  </si>
  <si>
    <t>DUNBAR, GREGORY D</t>
  </si>
  <si>
    <t>26082734</t>
  </si>
  <si>
    <t>26078421</t>
  </si>
  <si>
    <t>26084666</t>
  </si>
  <si>
    <t>TRUEPLUS SYR 0.5ML 29GX1/2</t>
  </si>
  <si>
    <t>56151171201</t>
  </si>
  <si>
    <t>26081859</t>
  </si>
  <si>
    <t>26081858</t>
  </si>
  <si>
    <t>26081857</t>
  </si>
  <si>
    <t>26074807</t>
  </si>
  <si>
    <t>LANKFORD, COLLIS</t>
  </si>
  <si>
    <t>26080883</t>
  </si>
  <si>
    <t>SAMUELS, RICKY</t>
  </si>
  <si>
    <t>26080871</t>
  </si>
  <si>
    <t>26080870</t>
  </si>
  <si>
    <t>26080869</t>
  </si>
  <si>
    <t>26080868</t>
  </si>
  <si>
    <t>26080865</t>
  </si>
  <si>
    <t>26080864</t>
  </si>
  <si>
    <t>NOVOLOG MIX 70-30 VIAL</t>
  </si>
  <si>
    <t>169368512</t>
  </si>
  <si>
    <t>26080863</t>
  </si>
  <si>
    <t>33342018010</t>
  </si>
  <si>
    <t>26080862</t>
  </si>
  <si>
    <t>26079006</t>
  </si>
  <si>
    <t>BD INS SYRNG UF 0.5 ML 8MMX</t>
  </si>
  <si>
    <t>8290328468</t>
  </si>
  <si>
    <t>26073541</t>
  </si>
  <si>
    <t>26073530</t>
  </si>
  <si>
    <t>ONETOUCH DELICA PLUS 30G LA</t>
  </si>
  <si>
    <t>53885001110</t>
  </si>
  <si>
    <t>26073528</t>
  </si>
  <si>
    <t>69618006610</t>
  </si>
  <si>
    <t>26073527</t>
  </si>
  <si>
    <t>26082886</t>
  </si>
  <si>
    <t>*MELOXICAM 7.5 MG TABLET</t>
  </si>
  <si>
    <t>26081183</t>
  </si>
  <si>
    <t>OMEGA-3 ETHYL ESTERS 1 GM C</t>
  </si>
  <si>
    <t>42806055212</t>
  </si>
  <si>
    <t>26081816</t>
  </si>
  <si>
    <t>BAKER**, SHELLEY G</t>
  </si>
  <si>
    <t>26078764</t>
  </si>
  <si>
    <t>26084674</t>
  </si>
  <si>
    <t>26084675</t>
  </si>
  <si>
    <t>PREZCOBIX 800 MG-150 MG TAB</t>
  </si>
  <si>
    <t>59676057530</t>
  </si>
  <si>
    <t>26076884</t>
  </si>
  <si>
    <t>OVERTON, TREVOR</t>
  </si>
  <si>
    <t>26076883</t>
  </si>
  <si>
    <t>26078833</t>
  </si>
  <si>
    <t>OVERTON, SHANNON R</t>
  </si>
  <si>
    <t>26084676</t>
  </si>
  <si>
    <t>HARRIS, PAETON</t>
  </si>
  <si>
    <t>26084678</t>
  </si>
  <si>
    <t>FREESTYLE LIBRE 3 READER</t>
  </si>
  <si>
    <t>57599082000</t>
  </si>
  <si>
    <t>FREEMAN**, ROBBISTEENE B</t>
  </si>
  <si>
    <t>26081657</t>
  </si>
  <si>
    <t>MILLS**, BEVERLY</t>
  </si>
  <si>
    <t>26084683</t>
  </si>
  <si>
    <t>BLACK, EVA J</t>
  </si>
  <si>
    <t>26084685</t>
  </si>
  <si>
    <t>26084689</t>
  </si>
  <si>
    <t>LEE, JESSICA M</t>
  </si>
  <si>
    <t>26084690</t>
  </si>
  <si>
    <t>26084640</t>
  </si>
  <si>
    <t>BUNN, DEBORAH</t>
  </si>
  <si>
    <t>26082985</t>
  </si>
  <si>
    <t>IVEY, WALTER DONAT</t>
  </si>
  <si>
    <t>26073382</t>
  </si>
  <si>
    <t>26084694</t>
  </si>
  <si>
    <t>26084154</t>
  </si>
  <si>
    <t>HOLLAND, LORENZO F</t>
  </si>
  <si>
    <t>26080248</t>
  </si>
  <si>
    <t>GRANT**, ELIZABETH</t>
  </si>
  <si>
    <t>26081539</t>
  </si>
  <si>
    <t>26082043</t>
  </si>
  <si>
    <t>68180046907</t>
  </si>
  <si>
    <t>26078200</t>
  </si>
  <si>
    <t>BOWSER, STEVEN</t>
  </si>
  <si>
    <t>1235443839</t>
  </si>
  <si>
    <t>4280 E WEST CONNECTOR SE</t>
  </si>
  <si>
    <t>DIKE, ALEXANDER</t>
  </si>
  <si>
    <t>26082410</t>
  </si>
  <si>
    <t>26077223</t>
  </si>
  <si>
    <t>MITCHELL**, TERENCE</t>
  </si>
  <si>
    <t>26084695</t>
  </si>
  <si>
    <t>26084696</t>
  </si>
  <si>
    <t>26080390</t>
  </si>
  <si>
    <t>REEVES***, SUE R</t>
  </si>
  <si>
    <t>26080391</t>
  </si>
  <si>
    <t>43598075101</t>
  </si>
  <si>
    <t>26080392</t>
  </si>
  <si>
    <t>26080393</t>
  </si>
  <si>
    <t>BUMETANIDE 0.5 MG TABLET</t>
  </si>
  <si>
    <t>185012801</t>
  </si>
  <si>
    <t>26080509</t>
  </si>
  <si>
    <t>26084692</t>
  </si>
  <si>
    <t>MONROE, DONNA</t>
  </si>
  <si>
    <t>26084698</t>
  </si>
  <si>
    <t>REESE**, UGUNYA</t>
  </si>
  <si>
    <t>26084699</t>
  </si>
  <si>
    <t>26079537</t>
  </si>
  <si>
    <t>SHERMAN***, LORETTA W</t>
  </si>
  <si>
    <t>26080388</t>
  </si>
  <si>
    <t>ENTRESTO 97 MG-103 MG TABLE</t>
  </si>
  <si>
    <t>26084700</t>
  </si>
  <si>
    <t>26082461</t>
  </si>
  <si>
    <t>OWENS**, MATESHA</t>
  </si>
  <si>
    <t>26082064</t>
  </si>
  <si>
    <t>26082065</t>
  </si>
  <si>
    <t>26081468</t>
  </si>
  <si>
    <t>BRASWELL, LISA G</t>
  </si>
  <si>
    <t>26081467</t>
  </si>
  <si>
    <t>26080846</t>
  </si>
  <si>
    <t>GREGORY, CHRIS</t>
  </si>
  <si>
    <t>26083939</t>
  </si>
  <si>
    <t>26084701</t>
  </si>
  <si>
    <t>MYRBETRIQ ER 25 MG TABLET</t>
  </si>
  <si>
    <t>469260130</t>
  </si>
  <si>
    <t>26084702</t>
  </si>
  <si>
    <t>26084703</t>
  </si>
  <si>
    <t>GREENE, JIMMY</t>
  </si>
  <si>
    <t>26083743</t>
  </si>
  <si>
    <t>MOORE, RANDI</t>
  </si>
  <si>
    <t>26084704</t>
  </si>
  <si>
    <t>OMNIPOD 5 PODS G6 AND G7 5P</t>
  </si>
  <si>
    <t>8508300021</t>
  </si>
  <si>
    <t>26084705</t>
  </si>
  <si>
    <t>26084706</t>
  </si>
  <si>
    <t>OMNIPOD 5 G6/G7 INTRO KIT</t>
  </si>
  <si>
    <t>8508300001</t>
  </si>
  <si>
    <t>26080779</t>
  </si>
  <si>
    <t>SCOTT***, DOUGLAS W</t>
  </si>
  <si>
    <t>26080777</t>
  </si>
  <si>
    <t>26080776</t>
  </si>
  <si>
    <t>26080775</t>
  </si>
  <si>
    <t>26080773</t>
  </si>
  <si>
    <t>26079139</t>
  </si>
  <si>
    <t>SPIRIVA RESPIMAT 1.25 MCG I</t>
  </si>
  <si>
    <t>597016061</t>
  </si>
  <si>
    <t>HOUSTON***, DALLAS M</t>
  </si>
  <si>
    <t>26083857</t>
  </si>
  <si>
    <t>COLEMAN, TONYA</t>
  </si>
  <si>
    <t>26079910</t>
  </si>
  <si>
    <t>SMITH, ROGER</t>
  </si>
  <si>
    <t>26079562</t>
  </si>
  <si>
    <t>GRESHAM, WENDY</t>
  </si>
  <si>
    <t>26079561</t>
  </si>
  <si>
    <t>26079559</t>
  </si>
  <si>
    <t>26079558</t>
  </si>
  <si>
    <t>26079556</t>
  </si>
  <si>
    <t>26083004</t>
  </si>
  <si>
    <t>HYDROCORTISONE 2.5% LOTION</t>
  </si>
  <si>
    <t>45802093726</t>
  </si>
  <si>
    <t>26080911</t>
  </si>
  <si>
    <t>SIMMONS***, SABRINA</t>
  </si>
  <si>
    <t>26081232</t>
  </si>
  <si>
    <t>26081495</t>
  </si>
  <si>
    <t>BRIGGLE***, MATTHEW</t>
  </si>
  <si>
    <t>26081865</t>
  </si>
  <si>
    <t>26084711</t>
  </si>
  <si>
    <t>BURKE, LEODIS</t>
  </si>
  <si>
    <t>26084712</t>
  </si>
  <si>
    <t>INGLETT, JAMES C</t>
  </si>
  <si>
    <t>26084713</t>
  </si>
  <si>
    <t>26084715</t>
  </si>
  <si>
    <t>26084716</t>
  </si>
  <si>
    <t>STOKES***, KENT</t>
  </si>
  <si>
    <t>26084717</t>
  </si>
  <si>
    <t>26084718</t>
  </si>
  <si>
    <t>26084719</t>
  </si>
  <si>
    <t>26080647</t>
  </si>
  <si>
    <t>MIMS**, TERRENCE M</t>
  </si>
  <si>
    <t>26073716</t>
  </si>
  <si>
    <t>26079383</t>
  </si>
  <si>
    <t>26083949</t>
  </si>
  <si>
    <t>26082866</t>
  </si>
  <si>
    <t>26081215</t>
  </si>
  <si>
    <t>26080789</t>
  </si>
  <si>
    <t>26076140</t>
  </si>
  <si>
    <t>51660020030</t>
  </si>
  <si>
    <t>JONES, JUNE R</t>
  </si>
  <si>
    <t>26081777</t>
  </si>
  <si>
    <t>26081778</t>
  </si>
  <si>
    <t>26084722</t>
  </si>
  <si>
    <t>WESTON, DEWANDA S</t>
  </si>
  <si>
    <t>26084723</t>
  </si>
  <si>
    <t>26081718</t>
  </si>
  <si>
    <t>SOLIFENACIN 10 MG TABLET</t>
  </si>
  <si>
    <t>50228042830</t>
  </si>
  <si>
    <t>WILSON, WALTER D</t>
  </si>
  <si>
    <t>26081335</t>
  </si>
  <si>
    <t>26084727</t>
  </si>
  <si>
    <t>26084728</t>
  </si>
  <si>
    <t>DORSEY, GENORIA D</t>
  </si>
  <si>
    <t>26084461</t>
  </si>
  <si>
    <t>BROWN, LAKESHA L</t>
  </si>
  <si>
    <t>26082117</t>
  </si>
  <si>
    <t>CLIFFORD, RHONDA</t>
  </si>
  <si>
    <t>26082196</t>
  </si>
  <si>
    <t>26084730</t>
  </si>
  <si>
    <t>26084731</t>
  </si>
  <si>
    <t>26084733</t>
  </si>
  <si>
    <t>26084734</t>
  </si>
  <si>
    <t>26084735</t>
  </si>
  <si>
    <t>26084737</t>
  </si>
  <si>
    <t>26074196</t>
  </si>
  <si>
    <t>MAGNESS**, BREANNA</t>
  </si>
  <si>
    <t>26081926</t>
  </si>
  <si>
    <t>MCDANIEL, PORTIA M</t>
  </si>
  <si>
    <t>26081925</t>
  </si>
  <si>
    <t>26081924</t>
  </si>
  <si>
    <t>26081923</t>
  </si>
  <si>
    <t>26080474</t>
  </si>
  <si>
    <t>RICKETSON**, HOLLY R</t>
  </si>
  <si>
    <t>24002201</t>
  </si>
  <si>
    <t>93007401</t>
  </si>
  <si>
    <t>26081362</t>
  </si>
  <si>
    <t>26077237</t>
  </si>
  <si>
    <t>ISOSORBIDE DINITRATE 40 MG</t>
  </si>
  <si>
    <t>68682019201</t>
  </si>
  <si>
    <t>26079955</t>
  </si>
  <si>
    <t>24002183</t>
  </si>
  <si>
    <t>26079347</t>
  </si>
  <si>
    <t>PRIESSMAN, DAVID</t>
  </si>
  <si>
    <t>26084739</t>
  </si>
  <si>
    <t>59651029501</t>
  </si>
  <si>
    <t>26084740</t>
  </si>
  <si>
    <t>26084742</t>
  </si>
  <si>
    <t>24002206</t>
  </si>
  <si>
    <t>53489067601</t>
  </si>
  <si>
    <t>WIEBE, DIANA</t>
  </si>
  <si>
    <t>26084743</t>
  </si>
  <si>
    <t>26084747</t>
  </si>
  <si>
    <t>26084750</t>
  </si>
  <si>
    <t>26081413</t>
  </si>
  <si>
    <t>JOHNSON***, KIMBERLY L</t>
  </si>
  <si>
    <t>26082292</t>
  </si>
  <si>
    <t>MORGAN***, MATTHEW R</t>
  </si>
  <si>
    <t>26083401</t>
  </si>
  <si>
    <t>26084635</t>
  </si>
  <si>
    <t>TALKER, JENNIFER</t>
  </si>
  <si>
    <t>26074894</t>
  </si>
  <si>
    <t>FOLIC ACID 400 MCG TABLET</t>
  </si>
  <si>
    <t>80681009900</t>
  </si>
  <si>
    <t>PHILLIPS**, GARY B</t>
  </si>
  <si>
    <t>26084642</t>
  </si>
  <si>
    <t>MURRAY, CHASE C</t>
  </si>
  <si>
    <t>26080495</t>
  </si>
  <si>
    <t>26080412</t>
  </si>
  <si>
    <t>ELLINGTON***, CECILA</t>
  </si>
  <si>
    <t>26084757</t>
  </si>
  <si>
    <t>JORDAN, WILLIE</t>
  </si>
  <si>
    <t>26084762</t>
  </si>
  <si>
    <t>O'NEAL, DANIELLE</t>
  </si>
  <si>
    <t>26083761</t>
  </si>
  <si>
    <t>REPATHA 140 MG/ML SURECLICK</t>
  </si>
  <si>
    <t>72511076002</t>
  </si>
  <si>
    <t>WILEY**, DARYL</t>
  </si>
  <si>
    <t>26082503</t>
  </si>
  <si>
    <t>HOWE, ANTHONY</t>
  </si>
  <si>
    <t>26078393</t>
  </si>
  <si>
    <t>*FLECAINIDE ACETATE 50 MG T</t>
  </si>
  <si>
    <t>53746064101</t>
  </si>
  <si>
    <t>Bowman, Mac</t>
  </si>
  <si>
    <t>1972549046</t>
  </si>
  <si>
    <t>818 St. Sebastian Way</t>
  </si>
  <si>
    <t>BAHR, EVAN C</t>
  </si>
  <si>
    <t>26072461</t>
  </si>
  <si>
    <t>ARD, WILLIAM J</t>
  </si>
  <si>
    <t>26072462</t>
  </si>
  <si>
    <t>26072463</t>
  </si>
  <si>
    <t>26072464</t>
  </si>
  <si>
    <t>26072466</t>
  </si>
  <si>
    <t>26072467</t>
  </si>
  <si>
    <t>26072468</t>
  </si>
  <si>
    <t>26072469</t>
  </si>
  <si>
    <t>26084197</t>
  </si>
  <si>
    <t>VITAMIN D3 25 MCG TAB</t>
  </si>
  <si>
    <t>80681016800</t>
  </si>
  <si>
    <t>SKINNER, ADRIAN</t>
  </si>
  <si>
    <t>26082845</t>
  </si>
  <si>
    <t>ANDREWS, CARL</t>
  </si>
  <si>
    <t>26082205</t>
  </si>
  <si>
    <t>26079254</t>
  </si>
  <si>
    <t>26079111</t>
  </si>
  <si>
    <t>HEATHER 0.35 MG TABLET</t>
  </si>
  <si>
    <t>68462030329</t>
  </si>
  <si>
    <t>26083071</t>
  </si>
  <si>
    <t>26079653</t>
  </si>
  <si>
    <t>26078533</t>
  </si>
  <si>
    <t>ROBERTS**, RANDY</t>
  </si>
  <si>
    <t>26078532</t>
  </si>
  <si>
    <t>65862006401</t>
  </si>
  <si>
    <t>26081627</t>
  </si>
  <si>
    <t>CALLAHAN, RALPH W</t>
  </si>
  <si>
    <t>26084764</t>
  </si>
  <si>
    <t>26084765</t>
  </si>
  <si>
    <t>57237001760</t>
  </si>
  <si>
    <t>26084766</t>
  </si>
  <si>
    <t>60505265301</t>
  </si>
  <si>
    <t>26081849</t>
  </si>
  <si>
    <t>JOE, ROSANNA T</t>
  </si>
  <si>
    <t>26081716</t>
  </si>
  <si>
    <t>26084767</t>
  </si>
  <si>
    <t>67877041401</t>
  </si>
  <si>
    <t>FARIN**, SHERAJUM</t>
  </si>
  <si>
    <t>26076342</t>
  </si>
  <si>
    <t>GRICE, SAMUEL</t>
  </si>
  <si>
    <t>26084770</t>
  </si>
  <si>
    <t>26084771</t>
  </si>
  <si>
    <t>65862050320</t>
  </si>
  <si>
    <t>26084773</t>
  </si>
  <si>
    <t>26084774</t>
  </si>
  <si>
    <t>26084775</t>
  </si>
  <si>
    <t>ALI**, NAAZIMA</t>
  </si>
  <si>
    <t>24002221</t>
  </si>
  <si>
    <t>24002222</t>
  </si>
  <si>
    <t>LYRICA 150 MG CAPSULE</t>
  </si>
  <si>
    <t>71101668</t>
  </si>
  <si>
    <t>26084777</t>
  </si>
  <si>
    <t>26084778</t>
  </si>
  <si>
    <t>43547030403</t>
  </si>
  <si>
    <t>26084779</t>
  </si>
  <si>
    <t>26084780</t>
  </si>
  <si>
    <t>26084781</t>
  </si>
  <si>
    <t>CALCITRIOL 0.5 MCG CAPSULE</t>
  </si>
  <si>
    <t>23155066301</t>
  </si>
  <si>
    <t>26084782</t>
  </si>
  <si>
    <t>26084783</t>
  </si>
  <si>
    <t>26079890</t>
  </si>
  <si>
    <t>KEEFER***, ANGELIQUE</t>
  </si>
  <si>
    <t>26074421</t>
  </si>
  <si>
    <t>26082025</t>
  </si>
  <si>
    <t>26084784</t>
  </si>
  <si>
    <t>26084785</t>
  </si>
  <si>
    <t>26084786</t>
  </si>
  <si>
    <t>TURNER, TENIJA</t>
  </si>
  <si>
    <t>26084787</t>
  </si>
  <si>
    <t>*METHOCARBAMOL 750 MG TABLE</t>
  </si>
  <si>
    <t>76385012401</t>
  </si>
  <si>
    <t>DUA, ANTERPREET</t>
  </si>
  <si>
    <t>1881661270</t>
  </si>
  <si>
    <t>1120 151TH STREET B1W2144</t>
  </si>
  <si>
    <t>26084788</t>
  </si>
  <si>
    <t>26084789</t>
  </si>
  <si>
    <t>26084791</t>
  </si>
  <si>
    <t>26084792</t>
  </si>
  <si>
    <t>26084793</t>
  </si>
  <si>
    <t>26084794</t>
  </si>
  <si>
    <t>76385012301</t>
  </si>
  <si>
    <t>26084795</t>
  </si>
  <si>
    <t>26084796</t>
  </si>
  <si>
    <t>LITHIUM CARBONATE 150 MG CA</t>
  </si>
  <si>
    <t>68462022001</t>
  </si>
  <si>
    <t>PARSONS, PENSOLA L</t>
  </si>
  <si>
    <t>26084797</t>
  </si>
  <si>
    <t>LITHIUM CARBONATE 300 MG CA</t>
  </si>
  <si>
    <t>62332001431</t>
  </si>
  <si>
    <t>26084798</t>
  </si>
  <si>
    <t>26084799</t>
  </si>
  <si>
    <t>26084800</t>
  </si>
  <si>
    <t>26084801</t>
  </si>
  <si>
    <t>26084802</t>
  </si>
  <si>
    <t>26080491</t>
  </si>
  <si>
    <t>26077549</t>
  </si>
  <si>
    <t>WIXELA 250-50 INHUB</t>
  </si>
  <si>
    <t>378932132</t>
  </si>
  <si>
    <t>26084803</t>
  </si>
  <si>
    <t>ESTROFF, HOWARD</t>
  </si>
  <si>
    <t>26084790</t>
  </si>
  <si>
    <t>45802006336</t>
  </si>
  <si>
    <t>26084721</t>
  </si>
  <si>
    <t>29300042010</t>
  </si>
  <si>
    <t>26079463</t>
  </si>
  <si>
    <t>BLACKWOOD**, TAMEKA</t>
  </si>
  <si>
    <t>26079465</t>
  </si>
  <si>
    <t>26079464</t>
  </si>
  <si>
    <t>26079466</t>
  </si>
  <si>
    <t>26084805</t>
  </si>
  <si>
    <t>EDARBI 40 MG TABLET</t>
  </si>
  <si>
    <t>60631004030</t>
  </si>
  <si>
    <t>HOBBS, VINCENT</t>
  </si>
  <si>
    <t>26083952</t>
  </si>
  <si>
    <t>HANNAH***, ROSE MARIE</t>
  </si>
  <si>
    <t>26084806</t>
  </si>
  <si>
    <t>26081901</t>
  </si>
  <si>
    <t>26078404</t>
  </si>
  <si>
    <t>26077471</t>
  </si>
  <si>
    <t>26084200</t>
  </si>
  <si>
    <t>26081455</t>
  </si>
  <si>
    <t>KERNISANT, YVES J</t>
  </si>
  <si>
    <t>26084772</t>
  </si>
  <si>
    <t>26081648</t>
  </si>
  <si>
    <t>93078710</t>
  </si>
  <si>
    <t>ROBINSON, CHERRY D</t>
  </si>
  <si>
    <t>26080440</t>
  </si>
  <si>
    <t>26074307</t>
  </si>
  <si>
    <t>26084810</t>
  </si>
  <si>
    <t>HOLMES, MAXIE</t>
  </si>
  <si>
    <t>26082193</t>
  </si>
  <si>
    <t>65862000501</t>
  </si>
  <si>
    <t>PENDLETON, CYNTHIA R</t>
  </si>
  <si>
    <t>26082192</t>
  </si>
  <si>
    <t>26075589</t>
  </si>
  <si>
    <t>26075588</t>
  </si>
  <si>
    <t>26075586</t>
  </si>
  <si>
    <t>26084060</t>
  </si>
  <si>
    <t>SOBRINHO, TITO</t>
  </si>
  <si>
    <t>1942244652</t>
  </si>
  <si>
    <t>OSTRIHON***, JOANAH</t>
  </si>
  <si>
    <t>24002209</t>
  </si>
  <si>
    <t>ALPRAZOLAM 2 MG TABLET</t>
  </si>
  <si>
    <t>59762372201</t>
  </si>
  <si>
    <t>26081481</t>
  </si>
  <si>
    <t>GLENN, PHOENICIA</t>
  </si>
  <si>
    <t>26084146</t>
  </si>
  <si>
    <t>FREDERICK***, PRISCILLA</t>
  </si>
  <si>
    <t>26082135</t>
  </si>
  <si>
    <t>26081723</t>
  </si>
  <si>
    <t>26076743</t>
  </si>
  <si>
    <t>26074414</t>
  </si>
  <si>
    <t>26084812</t>
  </si>
  <si>
    <t>26078340</t>
  </si>
  <si>
    <t>26078800</t>
  </si>
  <si>
    <t>67877043103</t>
  </si>
  <si>
    <t>CHAMBERS RAY***, PRESTON</t>
  </si>
  <si>
    <t>26079576</t>
  </si>
  <si>
    <t>26074926</t>
  </si>
  <si>
    <t>FECHTER, HERBERT</t>
  </si>
  <si>
    <t>1063467454</t>
  </si>
  <si>
    <t>BROOKS***, NICK R</t>
  </si>
  <si>
    <t>26079857</t>
  </si>
  <si>
    <t>BUTLER**, DANNY T</t>
  </si>
  <si>
    <t>26079856</t>
  </si>
  <si>
    <t>26079855</t>
  </si>
  <si>
    <t>26079854</t>
  </si>
  <si>
    <t>26081863</t>
  </si>
  <si>
    <t>ELLISON, LISA D</t>
  </si>
  <si>
    <t>26080569</t>
  </si>
  <si>
    <t>26080568</t>
  </si>
  <si>
    <t>26080559</t>
  </si>
  <si>
    <t>26080558</t>
  </si>
  <si>
    <t>26079380</t>
  </si>
  <si>
    <t>26080560</t>
  </si>
  <si>
    <t>26081143</t>
  </si>
  <si>
    <t>26080937</t>
  </si>
  <si>
    <t>STONE**, DENEIDRA L</t>
  </si>
  <si>
    <t>26073081</t>
  </si>
  <si>
    <t>26081502</t>
  </si>
  <si>
    <t>26084818</t>
  </si>
  <si>
    <t>26084804</t>
  </si>
  <si>
    <t>26078286</t>
  </si>
  <si>
    <t>IRVIN, ANTOINE</t>
  </si>
  <si>
    <t>26081952</t>
  </si>
  <si>
    <t>26081963</t>
  </si>
  <si>
    <t>26081962</t>
  </si>
  <si>
    <t>26081961</t>
  </si>
  <si>
    <t>26081960</t>
  </si>
  <si>
    <t>26081959</t>
  </si>
  <si>
    <t>BUMETANIDE 2 MG TABLET</t>
  </si>
  <si>
    <t>42799012101</t>
  </si>
  <si>
    <t>26081957</t>
  </si>
  <si>
    <t>26081956</t>
  </si>
  <si>
    <t>26081955</t>
  </si>
  <si>
    <t>26081954</t>
  </si>
  <si>
    <t>26081953</t>
  </si>
  <si>
    <t>26081951</t>
  </si>
  <si>
    <t>60505017007</t>
  </si>
  <si>
    <t>26081950</t>
  </si>
  <si>
    <t>26073499</t>
  </si>
  <si>
    <t>24002169</t>
  </si>
  <si>
    <t>ESZOPICLONE 3 MG TABLET</t>
  </si>
  <si>
    <t>33342030111</t>
  </si>
  <si>
    <t>KENDRICK***, FAYE</t>
  </si>
  <si>
    <t>26079554</t>
  </si>
  <si>
    <t>BRYSON***, ZENITA</t>
  </si>
  <si>
    <t>26080158</t>
  </si>
  <si>
    <t>SATOAFAIGA***, ROSITA</t>
  </si>
  <si>
    <t>26078867</t>
  </si>
  <si>
    <t>26082936</t>
  </si>
  <si>
    <t>26078323</t>
  </si>
  <si>
    <t>*DOXAZOSIN MESYLATE 8 MG TA</t>
  </si>
  <si>
    <t>16729041501</t>
  </si>
  <si>
    <t>26083195</t>
  </si>
  <si>
    <t>DIAZ, MICHAEL</t>
  </si>
  <si>
    <t>26083846</t>
  </si>
  <si>
    <t>26083192</t>
  </si>
  <si>
    <t>OUEDRAOGO, ARZOUMA E</t>
  </si>
  <si>
    <t>26083193</t>
  </si>
  <si>
    <t>26079601</t>
  </si>
  <si>
    <t>GARNER, DAVID</t>
  </si>
  <si>
    <t>26084822</t>
  </si>
  <si>
    <t>26084823</t>
  </si>
  <si>
    <t>26084824</t>
  </si>
  <si>
    <t>68382047378</t>
  </si>
  <si>
    <t>26084825</t>
  </si>
  <si>
    <t>26084826</t>
  </si>
  <si>
    <t>26084827</t>
  </si>
  <si>
    <t>26081759</t>
  </si>
  <si>
    <t>FRANCIS**, LEA</t>
  </si>
  <si>
    <t>26081318</t>
  </si>
  <si>
    <t>26081317</t>
  </si>
  <si>
    <t>26083307</t>
  </si>
  <si>
    <t>GILMORE***, NICOLE</t>
  </si>
  <si>
    <t>26081355</t>
  </si>
  <si>
    <t>26082167</t>
  </si>
  <si>
    <t>26082165</t>
  </si>
  <si>
    <t>16571078912</t>
  </si>
  <si>
    <t>26082164</t>
  </si>
  <si>
    <t>26082163</t>
  </si>
  <si>
    <t>26076206</t>
  </si>
  <si>
    <t>26076187</t>
  </si>
  <si>
    <t>ACETAZOLAMIDE 250 MG TABLET</t>
  </si>
  <si>
    <t>23155028801</t>
  </si>
  <si>
    <t>26075291</t>
  </si>
  <si>
    <t>26075286</t>
  </si>
  <si>
    <t>26083879</t>
  </si>
  <si>
    <t>HENLEY, ERICA</t>
  </si>
  <si>
    <t>26083878</t>
  </si>
  <si>
    <t>26083881</t>
  </si>
  <si>
    <t>GREEN, BRANDON R</t>
  </si>
  <si>
    <t>26082370</t>
  </si>
  <si>
    <t>LAMBERT, SOLOMON</t>
  </si>
  <si>
    <t>26083424</t>
  </si>
  <si>
    <t>MIMS**, RICHARD</t>
  </si>
  <si>
    <t>26083423</t>
  </si>
  <si>
    <t>26081093</t>
  </si>
  <si>
    <t>26082006</t>
  </si>
  <si>
    <t>NEWMAN, BRYAN</t>
  </si>
  <si>
    <t>26082005</t>
  </si>
  <si>
    <t>26083262</t>
  </si>
  <si>
    <t>WILDER***, JESSIE</t>
  </si>
  <si>
    <t>26083261</t>
  </si>
  <si>
    <t>26083260</t>
  </si>
  <si>
    <t>26084025</t>
  </si>
  <si>
    <t>26083822</t>
  </si>
  <si>
    <t>26084010</t>
  </si>
  <si>
    <t>50111045001</t>
  </si>
  <si>
    <t>Fernandez, Mara</t>
  </si>
  <si>
    <t>1275047821</t>
  </si>
  <si>
    <t>3421 Mike Padgett Hwy</t>
  </si>
  <si>
    <t>26074357</t>
  </si>
  <si>
    <t>13668008190</t>
  </si>
  <si>
    <t>Lane, Dalana</t>
  </si>
  <si>
    <t>1487284840</t>
  </si>
  <si>
    <t>624 Ellis St</t>
  </si>
  <si>
    <t>VEREEN**, ERNESTINE</t>
  </si>
  <si>
    <t>26078318</t>
  </si>
  <si>
    <t>FRYER***, RICARDO</t>
  </si>
  <si>
    <t>26075537</t>
  </si>
  <si>
    <t>42799092130</t>
  </si>
  <si>
    <t>24002198</t>
  </si>
  <si>
    <t>MALONE**, VIRGINIA M</t>
  </si>
  <si>
    <t>26083975</t>
  </si>
  <si>
    <t>26077125</t>
  </si>
  <si>
    <t>26077124</t>
  </si>
  <si>
    <t>26081279</t>
  </si>
  <si>
    <t>26077047</t>
  </si>
  <si>
    <t>26081281</t>
  </si>
  <si>
    <t>26081282</t>
  </si>
  <si>
    <t>26082817</t>
  </si>
  <si>
    <t>TAYLOR**, JAMES L</t>
  </si>
  <si>
    <t>26081706</t>
  </si>
  <si>
    <t>MERCER***, CINDY</t>
  </si>
  <si>
    <t>26081705</t>
  </si>
  <si>
    <t>26079030</t>
  </si>
  <si>
    <t>26079031</t>
  </si>
  <si>
    <t>26083913</t>
  </si>
  <si>
    <t>DORSEY, RONNIE M</t>
  </si>
  <si>
    <t>26084828</t>
  </si>
  <si>
    <t>FAWAZ, MOHAMAD</t>
  </si>
  <si>
    <t>1629716907</t>
  </si>
  <si>
    <t>1430 JOHN WESLEY GILBERT DR</t>
  </si>
  <si>
    <t>26073281</t>
  </si>
  <si>
    <t>26073280</t>
  </si>
  <si>
    <t>26073279</t>
  </si>
  <si>
    <t>26084829</t>
  </si>
  <si>
    <t>*CHLORHEXIDINE 0.12% RINSE</t>
  </si>
  <si>
    <t>116200116</t>
  </si>
  <si>
    <t>26081338</t>
  </si>
  <si>
    <t>ROBINSON***, DORA K</t>
  </si>
  <si>
    <t>26081337</t>
  </si>
  <si>
    <t>26074473</t>
  </si>
  <si>
    <t>26074391</t>
  </si>
  <si>
    <t>24002223</t>
  </si>
  <si>
    <t>*PREGABALIN 75 MG CAPSULE</t>
  </si>
  <si>
    <t>72205001390</t>
  </si>
  <si>
    <t>26082182</t>
  </si>
  <si>
    <t>26082585</t>
  </si>
  <si>
    <t>JACKSON**, MAMIE</t>
  </si>
  <si>
    <t>26074343</t>
  </si>
  <si>
    <t>RISEDRONATE SODIUM 150 MG T</t>
  </si>
  <si>
    <t>60505309702</t>
  </si>
  <si>
    <t>26083005</t>
  </si>
  <si>
    <t>26084686</t>
  </si>
  <si>
    <t>26084830</t>
  </si>
  <si>
    <t>COBB**, MARILYN</t>
  </si>
  <si>
    <t>26084831</t>
  </si>
  <si>
    <t>26074353</t>
  </si>
  <si>
    <t>26084833</t>
  </si>
  <si>
    <t>JIMENEZ, TARA B</t>
  </si>
  <si>
    <t>26084834</t>
  </si>
  <si>
    <t>26084835</t>
  </si>
  <si>
    <t>26084836</t>
  </si>
  <si>
    <t>26076057</t>
  </si>
  <si>
    <t>BROWN##**, RANDY L</t>
  </si>
  <si>
    <t>26084841</t>
  </si>
  <si>
    <t>26084842</t>
  </si>
  <si>
    <t>26084843</t>
  </si>
  <si>
    <t>26084847</t>
  </si>
  <si>
    <t>26084850</t>
  </si>
  <si>
    <t>26084852</t>
  </si>
  <si>
    <t>CORLEY***, MARY</t>
  </si>
  <si>
    <t>26084853</t>
  </si>
  <si>
    <t>26083540</t>
  </si>
  <si>
    <t>BURISON***, LONDELL</t>
  </si>
  <si>
    <t>26084577</t>
  </si>
  <si>
    <t>HUFF, OCTAVIA G</t>
  </si>
  <si>
    <t>26081770</t>
  </si>
  <si>
    <t>HUDSON, NORMAN</t>
  </si>
  <si>
    <t>26083331</t>
  </si>
  <si>
    <t>43386009661</t>
  </si>
  <si>
    <t>MARTIN***, TIANA O</t>
  </si>
  <si>
    <t>26077037</t>
  </si>
  <si>
    <t>26073479</t>
  </si>
  <si>
    <t>26084855</t>
  </si>
  <si>
    <t>PRICKETT, PATRICK</t>
  </si>
  <si>
    <t>26073484</t>
  </si>
  <si>
    <t>26079902</t>
  </si>
  <si>
    <t>MCCONNELL***, TERRI</t>
  </si>
  <si>
    <t>26082008</t>
  </si>
  <si>
    <t>26082007</t>
  </si>
  <si>
    <t>26083813</t>
  </si>
  <si>
    <t>WEGOVY 1 MG/0.5 ML PEN</t>
  </si>
  <si>
    <t>169450114</t>
  </si>
  <si>
    <t>JONES***, CARLYETTA M</t>
  </si>
  <si>
    <t>26082039</t>
  </si>
  <si>
    <t>26079733</t>
  </si>
  <si>
    <t>HUMIRA(CF) PEN 40 MG/0.4 ML</t>
  </si>
  <si>
    <t>74055402</t>
  </si>
  <si>
    <t>26079306</t>
  </si>
  <si>
    <t>TARVER***, TIKERIA C</t>
  </si>
  <si>
    <t>26082669</t>
  </si>
  <si>
    <t>BOOZER***, PATRICIA K</t>
  </si>
  <si>
    <t>26080890</t>
  </si>
  <si>
    <t>26079541</t>
  </si>
  <si>
    <t>26072640</t>
  </si>
  <si>
    <t>26084857</t>
  </si>
  <si>
    <t>BENZOYL PEROXIDE 5% WASH</t>
  </si>
  <si>
    <t>35573045308</t>
  </si>
  <si>
    <t>26081506</t>
  </si>
  <si>
    <t>WARE**, TRONZA</t>
  </si>
  <si>
    <t>26081796</t>
  </si>
  <si>
    <t>59762374401</t>
  </si>
  <si>
    <t>26081649</t>
  </si>
  <si>
    <t>VASCEPA 1 GM CAPSULE</t>
  </si>
  <si>
    <t>52937000120</t>
  </si>
  <si>
    <t>26081600</t>
  </si>
  <si>
    <t>26078588</t>
  </si>
  <si>
    <t>26078587</t>
  </si>
  <si>
    <t>24002196</t>
  </si>
  <si>
    <t>43598029590</t>
  </si>
  <si>
    <t>26082976</t>
  </si>
  <si>
    <t>26081795</t>
  </si>
  <si>
    <t>FLUOCINOLONE 0.01% SCALP OI</t>
  </si>
  <si>
    <t>45802048526</t>
  </si>
  <si>
    <t>26084859</t>
  </si>
  <si>
    <t>26078128</t>
  </si>
  <si>
    <t>WARE***, WILLIE F</t>
  </si>
  <si>
    <t>26078127</t>
  </si>
  <si>
    <t>26084858</t>
  </si>
  <si>
    <t>26082094</t>
  </si>
  <si>
    <t>BREWER***, JOHN C</t>
  </si>
  <si>
    <t>26082093</t>
  </si>
  <si>
    <t>BD INSULIN SYR UF 1 ML 8MMX</t>
  </si>
  <si>
    <t>8290328418</t>
  </si>
  <si>
    <t>26080067</t>
  </si>
  <si>
    <t>26073864</t>
  </si>
  <si>
    <t>DOXEPIN HCL 3 MG TABLET</t>
  </si>
  <si>
    <t>64380020301</t>
  </si>
  <si>
    <t>26076561</t>
  </si>
  <si>
    <t>PETERSON***, TODD A</t>
  </si>
  <si>
    <t>26076560</t>
  </si>
  <si>
    <t>26076557</t>
  </si>
  <si>
    <t>26076556</t>
  </si>
  <si>
    <t>26076555</t>
  </si>
  <si>
    <t>26076558</t>
  </si>
  <si>
    <t>26081763</t>
  </si>
  <si>
    <t>26072922</t>
  </si>
  <si>
    <t>26084598</t>
  </si>
  <si>
    <t>*ROSUVASTATIN CALCIUM 10 MG</t>
  </si>
  <si>
    <t>26078704</t>
  </si>
  <si>
    <t>68180044701</t>
  </si>
  <si>
    <t>RICHARDS, JENNIFER M</t>
  </si>
  <si>
    <t>26084860</t>
  </si>
  <si>
    <t>CHRISTIAN, RICHARD S</t>
  </si>
  <si>
    <t>26084861</t>
  </si>
  <si>
    <t>26081871</t>
  </si>
  <si>
    <t>FURLOW***, TOMEKA L</t>
  </si>
  <si>
    <t>26077777</t>
  </si>
  <si>
    <t>MULLENS***, ALLISON</t>
  </si>
  <si>
    <t>26084865</t>
  </si>
  <si>
    <t>26084866</t>
  </si>
  <si>
    <t>26074646</t>
  </si>
  <si>
    <t>26084869</t>
  </si>
  <si>
    <t>*CELECOXIB 200 MG CAPSULE</t>
  </si>
  <si>
    <t>MEREDITH, RANDALL</t>
  </si>
  <si>
    <t>1801950712</t>
  </si>
  <si>
    <t>811 13th St</t>
  </si>
  <si>
    <t>26084871</t>
  </si>
  <si>
    <t>26084872</t>
  </si>
  <si>
    <t>26084873</t>
  </si>
  <si>
    <t>26084876</t>
  </si>
  <si>
    <t>26082987</t>
  </si>
  <si>
    <t>COSENTYX PF 150MG/ML 2X1ML</t>
  </si>
  <si>
    <t>78063941</t>
  </si>
  <si>
    <t>MCCLELLAN**, JOANNE</t>
  </si>
  <si>
    <t>26081348</t>
  </si>
  <si>
    <t>ANDERSON, JOSHUA</t>
  </si>
  <si>
    <t>26075886</t>
  </si>
  <si>
    <t>ROBERTS**, BEVERLY</t>
  </si>
  <si>
    <t>26078611</t>
  </si>
  <si>
    <t>26078612</t>
  </si>
  <si>
    <t>26078613</t>
  </si>
  <si>
    <t>26078615</t>
  </si>
  <si>
    <t>PRAMIPEXOLE 1 MG TABLET</t>
  </si>
  <si>
    <t>68462033390</t>
  </si>
  <si>
    <t>26078616</t>
  </si>
  <si>
    <t>26078617</t>
  </si>
  <si>
    <t>26078632</t>
  </si>
  <si>
    <t>26078626</t>
  </si>
  <si>
    <t>57237000930</t>
  </si>
  <si>
    <t>26078634</t>
  </si>
  <si>
    <t>65862052730</t>
  </si>
  <si>
    <t>26078633</t>
  </si>
  <si>
    <t>26078635</t>
  </si>
  <si>
    <t>26084212</t>
  </si>
  <si>
    <t>26077632</t>
  </si>
  <si>
    <t>DARRIAN, HELEN</t>
  </si>
  <si>
    <t>26080040</t>
  </si>
  <si>
    <t>26077633</t>
  </si>
  <si>
    <t>26075756</t>
  </si>
  <si>
    <t>GREEN, VINCE</t>
  </si>
  <si>
    <t>26084877</t>
  </si>
  <si>
    <t>QUETIAPINE FUMARATE 400 MG</t>
  </si>
  <si>
    <t>65862049501</t>
  </si>
  <si>
    <t>26084878</t>
  </si>
  <si>
    <t>26084879</t>
  </si>
  <si>
    <t>26084880</t>
  </si>
  <si>
    <t>26084882</t>
  </si>
  <si>
    <t>26083392</t>
  </si>
  <si>
    <t>69238134903</t>
  </si>
  <si>
    <t>HUGHES, SAMUEL</t>
  </si>
  <si>
    <t>26077133</t>
  </si>
  <si>
    <t>AMLODIPINE-OLMESARTAN 5-40</t>
  </si>
  <si>
    <t>27241008403</t>
  </si>
  <si>
    <t>TAVARES, JOSE</t>
  </si>
  <si>
    <t>26084884</t>
  </si>
  <si>
    <t>MAKHIJA, JAIPAL</t>
  </si>
  <si>
    <t>1720419914</t>
  </si>
  <si>
    <t>MILBROOK***, JERRY</t>
  </si>
  <si>
    <t>26082966</t>
  </si>
  <si>
    <t>MCTIER***, TWANDA A</t>
  </si>
  <si>
    <t>26082971</t>
  </si>
  <si>
    <t>26082972</t>
  </si>
  <si>
    <t>26082970</t>
  </si>
  <si>
    <t>26082969</t>
  </si>
  <si>
    <t>26082968</t>
  </si>
  <si>
    <t>26082967</t>
  </si>
  <si>
    <t>26082963</t>
  </si>
  <si>
    <t>26082962</t>
  </si>
  <si>
    <t>26082973</t>
  </si>
  <si>
    <t>26083226</t>
  </si>
  <si>
    <t>26084874</t>
  </si>
  <si>
    <t>26084885</t>
  </si>
  <si>
    <t>26075398</t>
  </si>
  <si>
    <t>26084891</t>
  </si>
  <si>
    <t>WILLIAMS, RICHARD N</t>
  </si>
  <si>
    <t>26081995</t>
  </si>
  <si>
    <t>26083924</t>
  </si>
  <si>
    <t>ROGERS, DON</t>
  </si>
  <si>
    <t>26083681</t>
  </si>
  <si>
    <t>BELL, CAROL M</t>
  </si>
  <si>
    <t>26077300</t>
  </si>
  <si>
    <t>JOHNSON, WILLIE A</t>
  </si>
  <si>
    <t>26077307</t>
  </si>
  <si>
    <t>55111032101</t>
  </si>
  <si>
    <t>26084894</t>
  </si>
  <si>
    <t>26084895</t>
  </si>
  <si>
    <t>26077051</t>
  </si>
  <si>
    <t>26084896</t>
  </si>
  <si>
    <t>26081972</t>
  </si>
  <si>
    <t>26081973</t>
  </si>
  <si>
    <t>26083864</t>
  </si>
  <si>
    <t>26084897</t>
  </si>
  <si>
    <t>26084899</t>
  </si>
  <si>
    <t>26080839</t>
  </si>
  <si>
    <t>*BRIMONIDINE 0.2% EYE DROP</t>
  </si>
  <si>
    <t>61314014315</t>
  </si>
  <si>
    <t>26081984</t>
  </si>
  <si>
    <t>26081985</t>
  </si>
  <si>
    <t>26081989</t>
  </si>
  <si>
    <t>26082053</t>
  </si>
  <si>
    <t>26084245</t>
  </si>
  <si>
    <t>BACLOFEN 20 MG TABLET</t>
  </si>
  <si>
    <t>172409780</t>
  </si>
  <si>
    <t>26084329</t>
  </si>
  <si>
    <t>26081058</t>
  </si>
  <si>
    <t>26084254</t>
  </si>
  <si>
    <t>HOGLUND, MONIKA</t>
  </si>
  <si>
    <t>26084252</t>
  </si>
  <si>
    <t>65862023060</t>
  </si>
  <si>
    <t>26081194</t>
  </si>
  <si>
    <t>LAWRENCE, DAWN M</t>
  </si>
  <si>
    <t>26080536</t>
  </si>
  <si>
    <t>FRYER***, MICHAEL</t>
  </si>
  <si>
    <t>26073314</t>
  </si>
  <si>
    <t>16729022701</t>
  </si>
  <si>
    <t>BLACK**, ANGEL K</t>
  </si>
  <si>
    <t>26080468</t>
  </si>
  <si>
    <t>26083920</t>
  </si>
  <si>
    <t>BAINE**, CARRIE</t>
  </si>
  <si>
    <t>26083921</t>
  </si>
  <si>
    <t>26079393</t>
  </si>
  <si>
    <t>El-Choufi, Leyla</t>
  </si>
  <si>
    <t>26083918</t>
  </si>
  <si>
    <t>LEVOTHYROXINE 175 MCG TABLE</t>
  </si>
  <si>
    <t>378181777</t>
  </si>
  <si>
    <t>26083922</t>
  </si>
  <si>
    <t>26083919</t>
  </si>
  <si>
    <t>26080187</t>
  </si>
  <si>
    <t>26079495</t>
  </si>
  <si>
    <t>26083317</t>
  </si>
  <si>
    <t>HENLEY**, TORRES</t>
  </si>
  <si>
    <t>26083302</t>
  </si>
  <si>
    <t>62037072001</t>
  </si>
  <si>
    <t>26078432</t>
  </si>
  <si>
    <t>26082517</t>
  </si>
  <si>
    <t>26081934</t>
  </si>
  <si>
    <t>RYAN**, PAMELA</t>
  </si>
  <si>
    <t>26083431</t>
  </si>
  <si>
    <t>TAYLOR**, JOHN H</t>
  </si>
  <si>
    <t>26079084</t>
  </si>
  <si>
    <t>26083432</t>
  </si>
  <si>
    <t>26083433</t>
  </si>
  <si>
    <t>26078115</t>
  </si>
  <si>
    <t>26084900</t>
  </si>
  <si>
    <t>GRAY, RONALD</t>
  </si>
  <si>
    <t>26081632</t>
  </si>
  <si>
    <t>KENT, CLARA R</t>
  </si>
  <si>
    <t>26084902</t>
  </si>
  <si>
    <t>JACKSON, SANDRA</t>
  </si>
  <si>
    <t>26079309</t>
  </si>
  <si>
    <t>26075052</t>
  </si>
  <si>
    <t>JAMES IV**, JOSEPH M</t>
  </si>
  <si>
    <t>26080993</t>
  </si>
  <si>
    <t>26081001</t>
  </si>
  <si>
    <t>26084903</t>
  </si>
  <si>
    <t>DRAKE**, BETTY</t>
  </si>
  <si>
    <t>26084904</t>
  </si>
  <si>
    <t>26084905</t>
  </si>
  <si>
    <t>26084906</t>
  </si>
  <si>
    <t>26084907</t>
  </si>
  <si>
    <t>26084908</t>
  </si>
  <si>
    <t>PRAMIPEXOLE 0.125 MG TABLET</t>
  </si>
  <si>
    <t>13668009190</t>
  </si>
  <si>
    <t>26083806</t>
  </si>
  <si>
    <t>SMITH**, MICHELLE H</t>
  </si>
  <si>
    <t>26084910</t>
  </si>
  <si>
    <t>26084911</t>
  </si>
  <si>
    <t>26084912</t>
  </si>
  <si>
    <t>26072281</t>
  </si>
  <si>
    <t>**OZEMPIC 0.25-0.5 MG/DOSE</t>
  </si>
  <si>
    <t>26084915</t>
  </si>
  <si>
    <t>26084171</t>
  </si>
  <si>
    <t>BROWN, JEMIKA N</t>
  </si>
  <si>
    <t>26076145</t>
  </si>
  <si>
    <t>26076144</t>
  </si>
  <si>
    <t>26076311</t>
  </si>
  <si>
    <t>26081159</t>
  </si>
  <si>
    <t>26083541</t>
  </si>
  <si>
    <t>STONE, JOHNICE J</t>
  </si>
  <si>
    <t>26084387</t>
  </si>
  <si>
    <t>CEASAR**, SHEILA</t>
  </si>
  <si>
    <t>26081009</t>
  </si>
  <si>
    <t>ROBINSON, DAQUAN</t>
  </si>
  <si>
    <t>26084916</t>
  </si>
  <si>
    <t>26076616</t>
  </si>
  <si>
    <t>26082153</t>
  </si>
  <si>
    <t>DARUNAVIR 800 MG TABLET</t>
  </si>
  <si>
    <t>68180034606</t>
  </si>
  <si>
    <t>SMITH, CLIFFORD</t>
  </si>
  <si>
    <t>26082825</t>
  </si>
  <si>
    <t>26084919</t>
  </si>
  <si>
    <t>26073896</t>
  </si>
  <si>
    <t>26084920</t>
  </si>
  <si>
    <t>26081222</t>
  </si>
  <si>
    <t>MATHIS ROYAL, AQUA</t>
  </si>
  <si>
    <t>26079616</t>
  </si>
  <si>
    <t>BASS***, DERRICK</t>
  </si>
  <si>
    <t>26084921</t>
  </si>
  <si>
    <t>26081186</t>
  </si>
  <si>
    <t>COOPER, MARK A</t>
  </si>
  <si>
    <t>26081311</t>
  </si>
  <si>
    <t>DULERA 100 MCG-5 MCG INHALE</t>
  </si>
  <si>
    <t>78206012701</t>
  </si>
  <si>
    <t>26084870</t>
  </si>
  <si>
    <t>26084893</t>
  </si>
  <si>
    <t>26073789</t>
  </si>
  <si>
    <t>WHITE, ARNELL</t>
  </si>
  <si>
    <t>26083925</t>
  </si>
  <si>
    <t>26077032</t>
  </si>
  <si>
    <t>26079327</t>
  </si>
  <si>
    <t>BD NANO 2 GEN PEN NDL 32G 4</t>
  </si>
  <si>
    <t>8290320550</t>
  </si>
  <si>
    <t>26084888</t>
  </si>
  <si>
    <t>VAN-WINKLE***, BOBBY</t>
  </si>
  <si>
    <t>26084645</t>
  </si>
  <si>
    <t>26080642</t>
  </si>
  <si>
    <t>WILLIAMS***, JEFFREY</t>
  </si>
  <si>
    <t>26079676</t>
  </si>
  <si>
    <t>26079675</t>
  </si>
  <si>
    <t>26079597</t>
  </si>
  <si>
    <t>RAY***, LADONNA T</t>
  </si>
  <si>
    <t>26083902</t>
  </si>
  <si>
    <t>26080578</t>
  </si>
  <si>
    <t>OLIVER, VICTORIA A</t>
  </si>
  <si>
    <t>26077252</t>
  </si>
  <si>
    <t>26077251</t>
  </si>
  <si>
    <t>26084922</t>
  </si>
  <si>
    <t>DAVIS**, MARVA</t>
  </si>
  <si>
    <t>26084923</t>
  </si>
  <si>
    <t>26082579</t>
  </si>
  <si>
    <t>JACKSON, SAMUEL L</t>
  </si>
  <si>
    <t>26081932</t>
  </si>
  <si>
    <t>26081931</t>
  </si>
  <si>
    <t>26081930</t>
  </si>
  <si>
    <t>26081929</t>
  </si>
  <si>
    <t>26080291</t>
  </si>
  <si>
    <t>26073871</t>
  </si>
  <si>
    <t>26084195</t>
  </si>
  <si>
    <t>TYLER, THOMAS</t>
  </si>
  <si>
    <t>26084346</t>
  </si>
  <si>
    <t>LEE, WAYNE</t>
  </si>
  <si>
    <t>26084007</t>
  </si>
  <si>
    <t>BENZTROPINE MES 1 MG TABLET</t>
  </si>
  <si>
    <t>69315013701</t>
  </si>
  <si>
    <t>26084009</t>
  </si>
  <si>
    <t>26084008</t>
  </si>
  <si>
    <t>26083883</t>
  </si>
  <si>
    <t>*ARIPIPRAZOLE 5 MG TABLET</t>
  </si>
  <si>
    <t>65162089703</t>
  </si>
  <si>
    <t>26084926</t>
  </si>
  <si>
    <t>SHAN, VALERIE</t>
  </si>
  <si>
    <t>26084927</t>
  </si>
  <si>
    <t>26084930</t>
  </si>
  <si>
    <t>64380076621</t>
  </si>
  <si>
    <t>Tsipotis MD, Evangelos</t>
  </si>
  <si>
    <t>1093199358</t>
  </si>
  <si>
    <t>26084932</t>
  </si>
  <si>
    <t>KEANE, DAVID T</t>
  </si>
  <si>
    <t>26078795</t>
  </si>
  <si>
    <t>PRALUENT 75 MG/ML PEN</t>
  </si>
  <si>
    <t>61755002002</t>
  </si>
  <si>
    <t>ROWE, ROSEMARY</t>
  </si>
  <si>
    <t>26084933</t>
  </si>
  <si>
    <t>26084935</t>
  </si>
  <si>
    <t>VITAMIN D3 50,000 UNIT CAPS</t>
  </si>
  <si>
    <t>75834002001</t>
  </si>
  <si>
    <t>HILLMAN**, CASSANDRA</t>
  </si>
  <si>
    <t>26082222</t>
  </si>
  <si>
    <t>PRATT, RUBY C</t>
  </si>
  <si>
    <t>26073139</t>
  </si>
  <si>
    <t>26083470</t>
  </si>
  <si>
    <t>NIACIN TR 250 MG CAPSULE</t>
  </si>
  <si>
    <t>10006070020</t>
  </si>
  <si>
    <t>26075696</t>
  </si>
  <si>
    <t>*BISOPROLOL FUMARATE 5 MG T</t>
  </si>
  <si>
    <t>70954045510</t>
  </si>
  <si>
    <t>26073138</t>
  </si>
  <si>
    <t>DILTIAZEM 24H ER(CD) 300 MG</t>
  </si>
  <si>
    <t>24979002907</t>
  </si>
  <si>
    <t>26079078</t>
  </si>
  <si>
    <t>26079079</t>
  </si>
  <si>
    <t>26077131</t>
  </si>
  <si>
    <t>VALSARTAN-HCTZ 320-25 MG TA</t>
  </si>
  <si>
    <t>378632577</t>
  </si>
  <si>
    <t>26080123</t>
  </si>
  <si>
    <t>MURRAY, QUENTIN M</t>
  </si>
  <si>
    <t>26081599</t>
  </si>
  <si>
    <t>ROBINSON**, MILDRED</t>
  </si>
  <si>
    <t>26078003</t>
  </si>
  <si>
    <t>SMALLS**, JAYKESHA O</t>
  </si>
  <si>
    <t>24002225</t>
  </si>
  <si>
    <t>*PHENTERMINE 37.5 MG TABLET</t>
  </si>
  <si>
    <t>JACOME, FRANCISCO</t>
  </si>
  <si>
    <t>1316128432</t>
  </si>
  <si>
    <t>2101 CENTRAL AVE</t>
  </si>
  <si>
    <t>MCDOUGALL, JENNIFER</t>
  </si>
  <si>
    <t>26082037</t>
  </si>
  <si>
    <t>53746051101</t>
  </si>
  <si>
    <t>26082036</t>
  </si>
  <si>
    <t>26080334</t>
  </si>
  <si>
    <t>ZULUETA, DAVID</t>
  </si>
  <si>
    <t>26084939</t>
  </si>
  <si>
    <t>26084942</t>
  </si>
  <si>
    <t>LURASIDONE HCL 20 MG TABLET</t>
  </si>
  <si>
    <t>68382096506</t>
  </si>
  <si>
    <t>DENNIS, EVELYN</t>
  </si>
  <si>
    <t>1457963746</t>
  </si>
  <si>
    <t>870 MAYSON TURNER RD NW</t>
  </si>
  <si>
    <t>26084943</t>
  </si>
  <si>
    <t>26084945</t>
  </si>
  <si>
    <t>26084947</t>
  </si>
  <si>
    <t>OLANZAPINE 5 MG TABLET</t>
  </si>
  <si>
    <t>33342006807</t>
  </si>
  <si>
    <t>26084948</t>
  </si>
  <si>
    <t>93406701</t>
  </si>
  <si>
    <t>26084953</t>
  </si>
  <si>
    <t>NIVER, RAY</t>
  </si>
  <si>
    <t>26081675</t>
  </si>
  <si>
    <t>ROBINS***, TRACY A</t>
  </si>
  <si>
    <t>26082609</t>
  </si>
  <si>
    <t>26082640</t>
  </si>
  <si>
    <t>LONDON**, ANTONIO</t>
  </si>
  <si>
    <t>26082641</t>
  </si>
  <si>
    <t>26083835</t>
  </si>
  <si>
    <t>26083356</t>
  </si>
  <si>
    <t>SMITH**, JUDY B</t>
  </si>
  <si>
    <t>26084954</t>
  </si>
  <si>
    <t>26082859</t>
  </si>
  <si>
    <t>BIBI***, RAEBIA</t>
  </si>
  <si>
    <t>26082889</t>
  </si>
  <si>
    <t>26077902</t>
  </si>
  <si>
    <t>TEW, DONALD H</t>
  </si>
  <si>
    <t>26081209</t>
  </si>
  <si>
    <t>WILLIAMS***, MATTIE M</t>
  </si>
  <si>
    <t>26081208</t>
  </si>
  <si>
    <t>26075577</t>
  </si>
  <si>
    <t>26075576</t>
  </si>
  <si>
    <t>26081203</t>
  </si>
  <si>
    <t>26075597</t>
  </si>
  <si>
    <t>26075578</t>
  </si>
  <si>
    <t>26075572</t>
  </si>
  <si>
    <t>26084956</t>
  </si>
  <si>
    <t>26083955</t>
  </si>
  <si>
    <t>LOTT, CLIFTINA C</t>
  </si>
  <si>
    <t>26082997</t>
  </si>
  <si>
    <t>ADAMS, KELLY M</t>
  </si>
  <si>
    <t>26079657</t>
  </si>
  <si>
    <t>26079658</t>
  </si>
  <si>
    <t>59651078030</t>
  </si>
  <si>
    <t>26082072</t>
  </si>
  <si>
    <t>WHIDDON, JUDY B</t>
  </si>
  <si>
    <t>26084961</t>
  </si>
  <si>
    <t>26084962</t>
  </si>
  <si>
    <t>WARNER, KRISTIE D</t>
  </si>
  <si>
    <t>26084104</t>
  </si>
  <si>
    <t>26084960</t>
  </si>
  <si>
    <t>PARRISH**, JANATHIAN</t>
  </si>
  <si>
    <t>26084965</t>
  </si>
  <si>
    <t>LEWIS, TABATHA M</t>
  </si>
  <si>
    <t>26084966</t>
  </si>
  <si>
    <t>OXCARBAZEPINE 150 MG TABLET</t>
  </si>
  <si>
    <t>26076747</t>
  </si>
  <si>
    <t>26084967</t>
  </si>
  <si>
    <t>SOTALOL 80 MG TABLET</t>
  </si>
  <si>
    <t>60505008000</t>
  </si>
  <si>
    <t>26084968</t>
  </si>
  <si>
    <t>26083537</t>
  </si>
  <si>
    <t>HAMPTON**, GWENDOLYN</t>
  </si>
  <si>
    <t>26072476</t>
  </si>
  <si>
    <t>LEWIS**, URHANDA</t>
  </si>
  <si>
    <t>26084040</t>
  </si>
  <si>
    <t>*EPLERENONE 25 MG TABLET</t>
  </si>
  <si>
    <t>31722004930</t>
  </si>
  <si>
    <t>Johnson-Hill, Jasmyn</t>
  </si>
  <si>
    <t>1912779174</t>
  </si>
  <si>
    <t>1411 LANEY WALKER BLVD</t>
  </si>
  <si>
    <t>26084039</t>
  </si>
  <si>
    <t>26083805</t>
  </si>
  <si>
    <t>26083804</t>
  </si>
  <si>
    <t>DAPAGLIFLOZIN 5 MG TABLET</t>
  </si>
  <si>
    <t>66993045630</t>
  </si>
  <si>
    <t>26080271</t>
  </si>
  <si>
    <t>26080404</t>
  </si>
  <si>
    <t>26082279</t>
  </si>
  <si>
    <t>26078004</t>
  </si>
  <si>
    <t>26078005</t>
  </si>
  <si>
    <t>26078006</t>
  </si>
  <si>
    <t>26078065</t>
  </si>
  <si>
    <t>26084969</t>
  </si>
  <si>
    <t>26082141</t>
  </si>
  <si>
    <t>HENDRICK, TINA</t>
  </si>
  <si>
    <t>26082085</t>
  </si>
  <si>
    <t>26082084</t>
  </si>
  <si>
    <t>26080092</t>
  </si>
  <si>
    <t>26080091</t>
  </si>
  <si>
    <t>26080525</t>
  </si>
  <si>
    <t>GREGG**, BETTY</t>
  </si>
  <si>
    <t>26083443</t>
  </si>
  <si>
    <t>TALKER, DINAH</t>
  </si>
  <si>
    <t>26079732</t>
  </si>
  <si>
    <t>26077908</t>
  </si>
  <si>
    <t>26079193</t>
  </si>
  <si>
    <t>26073374</t>
  </si>
  <si>
    <t>26083570</t>
  </si>
  <si>
    <t>26078904</t>
  </si>
  <si>
    <t>26078905</t>
  </si>
  <si>
    <t>26081080</t>
  </si>
  <si>
    <t>BOOSE, KENNETH</t>
  </si>
  <si>
    <t>26084230</t>
  </si>
  <si>
    <t>24002214</t>
  </si>
  <si>
    <t>26082162</t>
  </si>
  <si>
    <t>26081903</t>
  </si>
  <si>
    <t>26082484</t>
  </si>
  <si>
    <t>26084971</t>
  </si>
  <si>
    <t>26084972</t>
  </si>
  <si>
    <t>70756021490</t>
  </si>
  <si>
    <t>26077909</t>
  </si>
  <si>
    <t>FREEMON, SUSAN A</t>
  </si>
  <si>
    <t>26084973</t>
  </si>
  <si>
    <t>DILTIAZEM 24H ER(LA) 240 MG</t>
  </si>
  <si>
    <t>68682070630</t>
  </si>
  <si>
    <t>CALDWELL, ANDREA</t>
  </si>
  <si>
    <t>26074365</t>
  </si>
  <si>
    <t>BUNCH****, VIRGINIA</t>
  </si>
  <si>
    <t>26074366</t>
  </si>
  <si>
    <t>26084097</t>
  </si>
  <si>
    <t>26084974</t>
  </si>
  <si>
    <t>26078358</t>
  </si>
  <si>
    <t>26083136</t>
  </si>
  <si>
    <t>VARENICLINE 0.5 MG TABLET</t>
  </si>
  <si>
    <t>49884015576</t>
  </si>
  <si>
    <t>26073913</t>
  </si>
  <si>
    <t>26084975</t>
  </si>
  <si>
    <t>26084977</t>
  </si>
  <si>
    <t>26084980</t>
  </si>
  <si>
    <t>26084928</t>
  </si>
  <si>
    <t>26078120</t>
  </si>
  <si>
    <t>*TRELEGY ELLIPTA 100-62.5-2</t>
  </si>
  <si>
    <t>26080599</t>
  </si>
  <si>
    <t>26082710</t>
  </si>
  <si>
    <t>26083934</t>
  </si>
  <si>
    <t>26082900</t>
  </si>
  <si>
    <t>JANUVIA 25 MG TABLET</t>
  </si>
  <si>
    <t>6022131</t>
  </si>
  <si>
    <t>DIXON**, BRANDON</t>
  </si>
  <si>
    <t>26083997</t>
  </si>
  <si>
    <t>26082960</t>
  </si>
  <si>
    <t>26083998</t>
  </si>
  <si>
    <t>60505132101</t>
  </si>
  <si>
    <t>26083999</t>
  </si>
  <si>
    <t>DIGOXIN 125 MCG TABLET</t>
  </si>
  <si>
    <t>143124001</t>
  </si>
  <si>
    <t>26084000</t>
  </si>
  <si>
    <t>26084001</t>
  </si>
  <si>
    <t>26084002</t>
  </si>
  <si>
    <t>26084004</t>
  </si>
  <si>
    <t>AMIODARONE HCL 200 MG TABLE</t>
  </si>
  <si>
    <t>68382022714</t>
  </si>
  <si>
    <t>26084003</t>
  </si>
  <si>
    <t>378180377</t>
  </si>
  <si>
    <t>26082894</t>
  </si>
  <si>
    <t>26084985</t>
  </si>
  <si>
    <t>JACKSON, BRENDA J</t>
  </si>
  <si>
    <t>26083959</t>
  </si>
  <si>
    <t>26084988</t>
  </si>
  <si>
    <t>REEVES, TIFFANEY I</t>
  </si>
  <si>
    <t>26084568</t>
  </si>
  <si>
    <t>26084989</t>
  </si>
  <si>
    <t>62332003131</t>
  </si>
  <si>
    <t>26084984</t>
  </si>
  <si>
    <t>26076970</t>
  </si>
  <si>
    <t>SKYRIZI 150 MG/ML PEN</t>
  </si>
  <si>
    <t>RAMOS DIAZ, DIOGENES</t>
  </si>
  <si>
    <t>26081856</t>
  </si>
  <si>
    <t>THOMAS, JAMES R</t>
  </si>
  <si>
    <t>26082433</t>
  </si>
  <si>
    <t>BAFFOUR, MARY K</t>
  </si>
  <si>
    <t>26081996</t>
  </si>
  <si>
    <t>JACKSON, PEGGY</t>
  </si>
  <si>
    <t>26084991</t>
  </si>
  <si>
    <t>*LURASIDONE HCL 40 MG TABLE</t>
  </si>
  <si>
    <t>67877063930</t>
  </si>
  <si>
    <t>BROWN, MILLICENT</t>
  </si>
  <si>
    <t>1407994940</t>
  </si>
  <si>
    <t>26084992</t>
  </si>
  <si>
    <t>*PRAZOSIN 1 MG CAPSULE</t>
  </si>
  <si>
    <t>70377006611</t>
  </si>
  <si>
    <t>26078781</t>
  </si>
  <si>
    <t>SAUL***, RUSSELL</t>
  </si>
  <si>
    <t>26084995</t>
  </si>
  <si>
    <t>LEWIS, DIANE L</t>
  </si>
  <si>
    <t>26081674</t>
  </si>
  <si>
    <t>CARDWELL***, KRISTY</t>
  </si>
  <si>
    <t>26082302</t>
  </si>
  <si>
    <t>HAZEL, JARAAD</t>
  </si>
  <si>
    <t>26084196</t>
  </si>
  <si>
    <t>MORGAN, MACKENZIE</t>
  </si>
  <si>
    <t>1821232000</t>
  </si>
  <si>
    <t>DAGGETT, CAMERON</t>
  </si>
  <si>
    <t>26081299</t>
  </si>
  <si>
    <t>FOSTER**, WILLIAM D</t>
  </si>
  <si>
    <t>26085000</t>
  </si>
  <si>
    <t>26085001</t>
  </si>
  <si>
    <t>26083605</t>
  </si>
  <si>
    <t>SIMPKINS***, JACQUETTA</t>
  </si>
  <si>
    <t>26085002</t>
  </si>
  <si>
    <t>26085003</t>
  </si>
  <si>
    <t>26085004</t>
  </si>
  <si>
    <t>LIGHTFOOT, BESSIE</t>
  </si>
  <si>
    <t>26085005</t>
  </si>
  <si>
    <t>26085006</t>
  </si>
  <si>
    <t>26085008</t>
  </si>
  <si>
    <t>26083455</t>
  </si>
  <si>
    <t>26080118</t>
  </si>
  <si>
    <t>HYDRALAZINE 10 MG TABLET</t>
  </si>
  <si>
    <t>31722051901</t>
  </si>
  <si>
    <t>COLEMAN, JEANETTE</t>
  </si>
  <si>
    <t>26080117</t>
  </si>
  <si>
    <t>26080116</t>
  </si>
  <si>
    <t>26078985</t>
  </si>
  <si>
    <t>26081369</t>
  </si>
  <si>
    <t>26083451</t>
  </si>
  <si>
    <t>26085010</t>
  </si>
  <si>
    <t>65862007701</t>
  </si>
  <si>
    <t>EVANS, TOPEKA L</t>
  </si>
  <si>
    <t>26083699</t>
  </si>
  <si>
    <t>SIMS***, MICHAEL D</t>
  </si>
  <si>
    <t>26081181</t>
  </si>
  <si>
    <t>26082862</t>
  </si>
  <si>
    <t>26081182</t>
  </si>
  <si>
    <t>26079312</t>
  </si>
  <si>
    <t>26085011</t>
  </si>
  <si>
    <t>NEBIVOLOL 20 MG TABLET</t>
  </si>
  <si>
    <t>13668035630</t>
  </si>
  <si>
    <t>26082601</t>
  </si>
  <si>
    <t>CANTY, WAYNE</t>
  </si>
  <si>
    <t>26085012</t>
  </si>
  <si>
    <t>GREEN***, WILLIE C</t>
  </si>
  <si>
    <t>26085013</t>
  </si>
  <si>
    <t>26082558</t>
  </si>
  <si>
    <t>BLACKWELL**, TYNESHIA N</t>
  </si>
  <si>
    <t>26082556</t>
  </si>
  <si>
    <t>26082552</t>
  </si>
  <si>
    <t>26082551</t>
  </si>
  <si>
    <t>26082550</t>
  </si>
  <si>
    <t>26074104</t>
  </si>
  <si>
    <t>26074893</t>
  </si>
  <si>
    <t>26085014</t>
  </si>
  <si>
    <t>26085016</t>
  </si>
  <si>
    <t>Ehrie, Michael</t>
  </si>
  <si>
    <t>1780280495</t>
  </si>
  <si>
    <t>26085017</t>
  </si>
  <si>
    <t>*METHYLPREDNISOLONE 4 MG PA</t>
  </si>
  <si>
    <t>42806040021</t>
  </si>
  <si>
    <t>26085018</t>
  </si>
  <si>
    <t>Lue, John</t>
  </si>
  <si>
    <t>1104938570</t>
  </si>
  <si>
    <t>1447 HARPER ST FL 5</t>
  </si>
  <si>
    <t>26085015</t>
  </si>
  <si>
    <t>26085020</t>
  </si>
  <si>
    <t>MONTES**, MALLORY M</t>
  </si>
  <si>
    <t>26077112</t>
  </si>
  <si>
    <t>MAXWELL, CHERYL A</t>
  </si>
  <si>
    <t>26079451</t>
  </si>
  <si>
    <t>26078299</t>
  </si>
  <si>
    <t>43547035211</t>
  </si>
  <si>
    <t>26077313</t>
  </si>
  <si>
    <t>26079450</t>
  </si>
  <si>
    <t>26079255</t>
  </si>
  <si>
    <t>26079253</t>
  </si>
  <si>
    <t>26079252</t>
  </si>
  <si>
    <t>26079251</t>
  </si>
  <si>
    <t>26076510</t>
  </si>
  <si>
    <t>26084166</t>
  </si>
  <si>
    <t>ABRAMS***, MARY</t>
  </si>
  <si>
    <t>26084165</t>
  </si>
  <si>
    <t>26080845</t>
  </si>
  <si>
    <t>26076426</t>
  </si>
  <si>
    <t>*CALCITRIOL 0.25 MCG CAPSUL</t>
  </si>
  <si>
    <t>23155066201</t>
  </si>
  <si>
    <t>Biernot, Kirsten</t>
  </si>
  <si>
    <t>1538550116</t>
  </si>
  <si>
    <t>University Hospital Profe</t>
  </si>
  <si>
    <t>26075298</t>
  </si>
  <si>
    <t>26079151</t>
  </si>
  <si>
    <t>*CINACALCET HCL 30 MG TABLE</t>
  </si>
  <si>
    <t>64380088304</t>
  </si>
  <si>
    <t>WRIGHT, LYDIA V</t>
  </si>
  <si>
    <t>26081894</t>
  </si>
  <si>
    <t>BROWN, JACQUELINE E</t>
  </si>
  <si>
    <t>26075341</t>
  </si>
  <si>
    <t>24002226</t>
  </si>
  <si>
    <t>26082179</t>
  </si>
  <si>
    <t>LEBOFSKY, TAM</t>
  </si>
  <si>
    <t>26082310</t>
  </si>
  <si>
    <t>GILLIS***, MALCOLM</t>
  </si>
  <si>
    <t>26082319</t>
  </si>
  <si>
    <t>JOHNSON***, JOE</t>
  </si>
  <si>
    <t>26084169</t>
  </si>
  <si>
    <t>KERENDIA 20 MG TABLET</t>
  </si>
  <si>
    <t>50419054101</t>
  </si>
  <si>
    <t>GILLOM, ABADELLA</t>
  </si>
  <si>
    <t>26082524</t>
  </si>
  <si>
    <t>26082608</t>
  </si>
  <si>
    <t>ARTHUR**, HOLLY G</t>
  </si>
  <si>
    <t>26081711</t>
  </si>
  <si>
    <t>HUBERT, D'ARVILLE</t>
  </si>
  <si>
    <t>26081710</t>
  </si>
  <si>
    <t>26083158</t>
  </si>
  <si>
    <t>HOBBS***, PRISCILLA</t>
  </si>
  <si>
    <t>26083157</t>
  </si>
  <si>
    <t>26083156</t>
  </si>
  <si>
    <t>26082266</t>
  </si>
  <si>
    <t>DAVIS, PATRICIA K</t>
  </si>
  <si>
    <t>26082265</t>
  </si>
  <si>
    <t>26077969</t>
  </si>
  <si>
    <t>26083095</t>
  </si>
  <si>
    <t>26085028</t>
  </si>
  <si>
    <t>26078060</t>
  </si>
  <si>
    <t>MABEN***, LEON</t>
  </si>
  <si>
    <t>26083109</t>
  </si>
  <si>
    <t>26081306</t>
  </si>
  <si>
    <t>HUDSON, CATHERINE</t>
  </si>
  <si>
    <t>26081712</t>
  </si>
  <si>
    <t>26085029</t>
  </si>
  <si>
    <t>HORNSBY***, ROSALYN</t>
  </si>
  <si>
    <t>26084593</t>
  </si>
  <si>
    <t>26084996</t>
  </si>
  <si>
    <t>HUMULIN 70-30 VIAl</t>
  </si>
  <si>
    <t>2871501</t>
  </si>
  <si>
    <t>26084133</t>
  </si>
  <si>
    <t>26084429</t>
  </si>
  <si>
    <t>26082942</t>
  </si>
  <si>
    <t>26082697</t>
  </si>
  <si>
    <t>26085030</t>
  </si>
  <si>
    <t>26085031</t>
  </si>
  <si>
    <t>26085033</t>
  </si>
  <si>
    <t>JUSTESEN***, YVONNE</t>
  </si>
  <si>
    <t>26085034</t>
  </si>
  <si>
    <t>26085035</t>
  </si>
  <si>
    <t>ATOMOXETINE HCL 80 MG CAPSU</t>
  </si>
  <si>
    <t>55111056330</t>
  </si>
  <si>
    <t>26085036</t>
  </si>
  <si>
    <t>SMITH**, GAYNARD</t>
  </si>
  <si>
    <t>26082237</t>
  </si>
  <si>
    <t>THOMAS, FRANKIE</t>
  </si>
  <si>
    <t>26085038</t>
  </si>
  <si>
    <t>NEWMAN, BRITTNEY</t>
  </si>
  <si>
    <t>26082236</t>
  </si>
  <si>
    <t>26082238</t>
  </si>
  <si>
    <t>72319002102</t>
  </si>
  <si>
    <t>26082239</t>
  </si>
  <si>
    <t>26082234</t>
  </si>
  <si>
    <t>26082235</t>
  </si>
  <si>
    <t>26082229</t>
  </si>
  <si>
    <t>26081465</t>
  </si>
  <si>
    <t>LAMBERT, TRACY</t>
  </si>
  <si>
    <t>26077440</t>
  </si>
  <si>
    <t>26083316</t>
  </si>
  <si>
    <t>26079434</t>
  </si>
  <si>
    <t>26078655</t>
  </si>
  <si>
    <t>26083141</t>
  </si>
  <si>
    <t>26085046</t>
  </si>
  <si>
    <t>26085047</t>
  </si>
  <si>
    <t>68180046801</t>
  </si>
  <si>
    <t>26083661</t>
  </si>
  <si>
    <t>SIMS, TRAVIS</t>
  </si>
  <si>
    <t>26085049</t>
  </si>
  <si>
    <t>26084815</t>
  </si>
  <si>
    <t>55111016730</t>
  </si>
  <si>
    <t>26076984</t>
  </si>
  <si>
    <t>NEELY, BETRICE T</t>
  </si>
  <si>
    <t>26076983</t>
  </si>
  <si>
    <t>26083154</t>
  </si>
  <si>
    <t>26083186</t>
  </si>
  <si>
    <t>26083062</t>
  </si>
  <si>
    <t>WELLS**, CINDY</t>
  </si>
  <si>
    <t>26083855</t>
  </si>
  <si>
    <t>BLACKWELL**, MICHELLE D</t>
  </si>
  <si>
    <t>26083854</t>
  </si>
  <si>
    <t>26083853</t>
  </si>
  <si>
    <t>26081117</t>
  </si>
  <si>
    <t>26072937</t>
  </si>
  <si>
    <t>26084856</t>
  </si>
  <si>
    <t>472011720</t>
  </si>
  <si>
    <t>26082957</t>
  </si>
  <si>
    <t>HAMMONDS, SHEMIKA</t>
  </si>
  <si>
    <t>26084091</t>
  </si>
  <si>
    <t>26084820</t>
  </si>
  <si>
    <t>26073523</t>
  </si>
  <si>
    <t>WATTS, DAVID</t>
  </si>
  <si>
    <t>26084585</t>
  </si>
  <si>
    <t>ODEFSEY TABLET</t>
  </si>
  <si>
    <t>61958210101</t>
  </si>
  <si>
    <t>26083362</t>
  </si>
  <si>
    <t>GRAHAM**, EARNESTINE</t>
  </si>
  <si>
    <t>26083364</t>
  </si>
  <si>
    <t>26083363</t>
  </si>
  <si>
    <t>24002212</t>
  </si>
  <si>
    <t>26085050</t>
  </si>
  <si>
    <t>KENDRICK***, MERRY</t>
  </si>
  <si>
    <t>26085051</t>
  </si>
  <si>
    <t>BYRD-DOAK, ANDREA</t>
  </si>
  <si>
    <t>1760420202</t>
  </si>
  <si>
    <t>26082448</t>
  </si>
  <si>
    <t>26075892</t>
  </si>
  <si>
    <t>26084201</t>
  </si>
  <si>
    <t>26078646</t>
  </si>
  <si>
    <t>FLUOXETINE HCL 40 MG CAPSUL</t>
  </si>
  <si>
    <t>93719801</t>
  </si>
  <si>
    <t>26075891</t>
  </si>
  <si>
    <t>26075889</t>
  </si>
  <si>
    <t>26075903</t>
  </si>
  <si>
    <t>26075907</t>
  </si>
  <si>
    <t>26085054</t>
  </si>
  <si>
    <t>MIMS***, ROSE</t>
  </si>
  <si>
    <t>26085055</t>
  </si>
  <si>
    <t>26085056</t>
  </si>
  <si>
    <t>26077557</t>
  </si>
  <si>
    <t>CLONIDINE 0.2 MG/DAY PATCH</t>
  </si>
  <si>
    <t>378087299</t>
  </si>
  <si>
    <t>26085057</t>
  </si>
  <si>
    <t>WILLIAMS***, MYRA R</t>
  </si>
  <si>
    <t>26085058</t>
  </si>
  <si>
    <t>26077659</t>
  </si>
  <si>
    <t>CUNNINGHAM**, NATALIE D</t>
  </si>
  <si>
    <t>26085060</t>
  </si>
  <si>
    <t>MCMILLAN***, LAUREN</t>
  </si>
  <si>
    <t>26085064</t>
  </si>
  <si>
    <t>26085066</t>
  </si>
  <si>
    <t>26085067</t>
  </si>
  <si>
    <t>26082326</t>
  </si>
  <si>
    <t>ENCINAS**, RUDOLPH</t>
  </si>
  <si>
    <t>26081494</t>
  </si>
  <si>
    <t>VITAMIN B-1 100 MG TABLET</t>
  </si>
  <si>
    <t>80681009800</t>
  </si>
  <si>
    <t>26085068</t>
  </si>
  <si>
    <t>FURLOW, BRYANT</t>
  </si>
  <si>
    <t>26081493</t>
  </si>
  <si>
    <t>26081492</t>
  </si>
  <si>
    <t>26081490</t>
  </si>
  <si>
    <t>26081491</t>
  </si>
  <si>
    <t>26081489</t>
  </si>
  <si>
    <t>26081488</t>
  </si>
  <si>
    <t>26080550</t>
  </si>
  <si>
    <t>26079340</t>
  </si>
  <si>
    <t>*LOSARTAN POTASSIUM 25 MG T</t>
  </si>
  <si>
    <t>Kelly, Patrick</t>
  </si>
  <si>
    <t>1033408232</t>
  </si>
  <si>
    <t>1226 D antignac Street</t>
  </si>
  <si>
    <t>MARTINEZ**, LAURA</t>
  </si>
  <si>
    <t>26076921</t>
  </si>
  <si>
    <t>BRYANT, SEAN</t>
  </si>
  <si>
    <t>26080281</t>
  </si>
  <si>
    <t>26082334</t>
  </si>
  <si>
    <t>*FLUDROCORTISONE 0.1 MG TAB</t>
  </si>
  <si>
    <t>70954025220</t>
  </si>
  <si>
    <t>HOUK MD, Christopher</t>
  </si>
  <si>
    <t>1194760777</t>
  </si>
  <si>
    <t>KILGORE, EDWARD J</t>
  </si>
  <si>
    <t>26082333</t>
  </si>
  <si>
    <t>*HYDROCORTISONE 5 MG TABLET</t>
  </si>
  <si>
    <t>64380097025</t>
  </si>
  <si>
    <t>26082336</t>
  </si>
  <si>
    <t>KILGORE, ELIAS J</t>
  </si>
  <si>
    <t>26082350</t>
  </si>
  <si>
    <t>26074679</t>
  </si>
  <si>
    <t>26082255</t>
  </si>
  <si>
    <t>26080380</t>
  </si>
  <si>
    <t>BD INS SYRN UF 1 ML 12.7MMX</t>
  </si>
  <si>
    <t>8290328411</t>
  </si>
  <si>
    <t>26080435</t>
  </si>
  <si>
    <t>26082254</t>
  </si>
  <si>
    <t>26079108</t>
  </si>
  <si>
    <t>26082405</t>
  </si>
  <si>
    <t>26082395</t>
  </si>
  <si>
    <t>FLUTICASONE-VILANTEROL 200-</t>
  </si>
  <si>
    <t>66993013697</t>
  </si>
  <si>
    <t>26083377</t>
  </si>
  <si>
    <t>26082393</t>
  </si>
  <si>
    <t>26085069</t>
  </si>
  <si>
    <t>51224001050</t>
  </si>
  <si>
    <t>26085070</t>
  </si>
  <si>
    <t>26085071</t>
  </si>
  <si>
    <t>26085072</t>
  </si>
  <si>
    <t>26085073</t>
  </si>
  <si>
    <t>26081426</t>
  </si>
  <si>
    <t>COLLINS, KANTRESE T</t>
  </si>
  <si>
    <t>26077532</t>
  </si>
  <si>
    <t>26083815</t>
  </si>
  <si>
    <t>26079613</t>
  </si>
  <si>
    <t>HUDSON, JAYDEN</t>
  </si>
  <si>
    <t>26085074</t>
  </si>
  <si>
    <t>THOGULUVA CHANDRASEKAR, V</t>
  </si>
  <si>
    <t>1831506641</t>
  </si>
  <si>
    <t>26085075</t>
  </si>
  <si>
    <t>JAMES, TONYA</t>
  </si>
  <si>
    <t>26084746</t>
  </si>
  <si>
    <t>26085078</t>
  </si>
  <si>
    <t>REPAGLINIDE 1 MG TABLET</t>
  </si>
  <si>
    <t>57237015801</t>
  </si>
  <si>
    <t>26083185</t>
  </si>
  <si>
    <t>26078527</t>
  </si>
  <si>
    <t>**OZEMPIC 2 MG/DOSE (8 MG/3</t>
  </si>
  <si>
    <t>26082899</t>
  </si>
  <si>
    <t>26084016</t>
  </si>
  <si>
    <t>26082256</t>
  </si>
  <si>
    <t>26083221</t>
  </si>
  <si>
    <t>26082964</t>
  </si>
  <si>
    <t>26074902</t>
  </si>
  <si>
    <t>FREEMAN**, TARA</t>
  </si>
  <si>
    <t>26082578</t>
  </si>
  <si>
    <t>26084854</t>
  </si>
  <si>
    <t>ZEPBOUND 7.5 MG/0.5 ML PEN</t>
  </si>
  <si>
    <t>2248480</t>
  </si>
  <si>
    <t>26084889</t>
  </si>
  <si>
    <t>WHITEHEAD**, VIRGINIA C</t>
  </si>
  <si>
    <t>26084844</t>
  </si>
  <si>
    <t>LESTER, BAILEIGH E</t>
  </si>
  <si>
    <t>26078920</t>
  </si>
  <si>
    <t>HURST**, NORMAN</t>
  </si>
  <si>
    <t>26084149</t>
  </si>
  <si>
    <t>26073939</t>
  </si>
  <si>
    <t>PRICE**, GAVIN C</t>
  </si>
  <si>
    <t>26079599</t>
  </si>
  <si>
    <t>26081478</t>
  </si>
  <si>
    <t>26080670</t>
  </si>
  <si>
    <t>JACKSON**, WILLIE L</t>
  </si>
  <si>
    <t>26082142</t>
  </si>
  <si>
    <t>26082449</t>
  </si>
  <si>
    <t>26082096</t>
  </si>
  <si>
    <t>26082146</t>
  </si>
  <si>
    <t>26080669</t>
  </si>
  <si>
    <t>26083511</t>
  </si>
  <si>
    <t>LAMICTAL 100 MG TABLET</t>
  </si>
  <si>
    <t>173064255</t>
  </si>
  <si>
    <t>26078439</t>
  </si>
  <si>
    <t>26074430</t>
  </si>
  <si>
    <t>26085089</t>
  </si>
  <si>
    <t>26085090</t>
  </si>
  <si>
    <t>26085091</t>
  </si>
  <si>
    <t>26074023</t>
  </si>
  <si>
    <t>CUNNINGHAM##**, FRANK</t>
  </si>
  <si>
    <t>26074021</t>
  </si>
  <si>
    <t>26075925</t>
  </si>
  <si>
    <t>26075927</t>
  </si>
  <si>
    <t>26074026</t>
  </si>
  <si>
    <t>26083440</t>
  </si>
  <si>
    <t>SMITH, WILLIAM</t>
  </si>
  <si>
    <t>26083427</t>
  </si>
  <si>
    <t>26082549</t>
  </si>
  <si>
    <t>26083333</t>
  </si>
  <si>
    <t>26074045</t>
  </si>
  <si>
    <t>26074018</t>
  </si>
  <si>
    <t>26085092</t>
  </si>
  <si>
    <t>26079858</t>
  </si>
  <si>
    <t>GLIPIZIDE 2.5 MG TABLET</t>
  </si>
  <si>
    <t>52817038510</t>
  </si>
  <si>
    <t>WOLFE***, JACQUELYN W</t>
  </si>
  <si>
    <t>26085093</t>
  </si>
  <si>
    <t>GRIER, DEBRA</t>
  </si>
  <si>
    <t>26079947</t>
  </si>
  <si>
    <t>VAZQUEZ, AARON</t>
  </si>
  <si>
    <t>26079496</t>
  </si>
  <si>
    <t>CROMOLYN 20 MG/2 ML NEB SOL</t>
  </si>
  <si>
    <t>172640649</t>
  </si>
  <si>
    <t>26080307</t>
  </si>
  <si>
    <t>HOLMES, PATRICIA A</t>
  </si>
  <si>
    <t>26080306</t>
  </si>
  <si>
    <t>26080311</t>
  </si>
  <si>
    <t>26080310</t>
  </si>
  <si>
    <t>26072706</t>
  </si>
  <si>
    <t>26081690</t>
  </si>
  <si>
    <t>26080219</t>
  </si>
  <si>
    <t>FINLEY, LISA T</t>
  </si>
  <si>
    <t>26081691</t>
  </si>
  <si>
    <t>CREON DR 6,000 UNIT CAPSULE</t>
  </si>
  <si>
    <t>32004670</t>
  </si>
  <si>
    <t>26083039</t>
  </si>
  <si>
    <t>26081514</t>
  </si>
  <si>
    <t>26083038</t>
  </si>
  <si>
    <t>26080378</t>
  </si>
  <si>
    <t>26083037</t>
  </si>
  <si>
    <t>26080376</t>
  </si>
  <si>
    <t>26080375</t>
  </si>
  <si>
    <t>26080374</t>
  </si>
  <si>
    <t>26075555</t>
  </si>
  <si>
    <t>26073554</t>
  </si>
  <si>
    <t>26073547</t>
  </si>
  <si>
    <t>26084326</t>
  </si>
  <si>
    <t>26079234</t>
  </si>
  <si>
    <t>26078162</t>
  </si>
  <si>
    <t>26075411</t>
  </si>
  <si>
    <t>26075410</t>
  </si>
  <si>
    <t>26074070</t>
  </si>
  <si>
    <t>55111033290</t>
  </si>
  <si>
    <t>26085095</t>
  </si>
  <si>
    <t>60687040583</t>
  </si>
  <si>
    <t>26085096</t>
  </si>
  <si>
    <t>26085097</t>
  </si>
  <si>
    <t>26085098</t>
  </si>
  <si>
    <t>26085101</t>
  </si>
  <si>
    <t>26085104</t>
  </si>
  <si>
    <t>LOWERY, JEFFERY</t>
  </si>
  <si>
    <t>26085105</t>
  </si>
  <si>
    <t>26085107</t>
  </si>
  <si>
    <t>26085108</t>
  </si>
  <si>
    <t>24002227</t>
  </si>
  <si>
    <t>TEMAZEPAM 30 MG CAPSULE</t>
  </si>
  <si>
    <t>228207710</t>
  </si>
  <si>
    <t>MCLAUGHLIN, MERRITT</t>
  </si>
  <si>
    <t>1962797712</t>
  </si>
  <si>
    <t>26084084</t>
  </si>
  <si>
    <t>26085109</t>
  </si>
  <si>
    <t>GRIFFIN***, MONIQUE</t>
  </si>
  <si>
    <t>26085110</t>
  </si>
  <si>
    <t>26079962</t>
  </si>
  <si>
    <t>26082975</t>
  </si>
  <si>
    <t>26075945</t>
  </si>
  <si>
    <t>LOTT***, PAMELA</t>
  </si>
  <si>
    <t>26075949</t>
  </si>
  <si>
    <t>COMBIVENT RESPIMAT 20-100 M</t>
  </si>
  <si>
    <t>597002402</t>
  </si>
  <si>
    <t>26075942</t>
  </si>
  <si>
    <t>26075948</t>
  </si>
  <si>
    <t>26075944</t>
  </si>
  <si>
    <t>26075946</t>
  </si>
  <si>
    <t>26075943</t>
  </si>
  <si>
    <t>26075950</t>
  </si>
  <si>
    <t>TRELEGY ELLIPTA 200-62.5-25</t>
  </si>
  <si>
    <t>173089310</t>
  </si>
  <si>
    <t>26085113</t>
  </si>
  <si>
    <t>JOYCE, OTIS</t>
  </si>
  <si>
    <t>26085115</t>
  </si>
  <si>
    <t>SEMGLEE (YFGN) 100 UNIT/ML</t>
  </si>
  <si>
    <t>83257001233</t>
  </si>
  <si>
    <t>26085116</t>
  </si>
  <si>
    <t>26084898</t>
  </si>
  <si>
    <t>26083960</t>
  </si>
  <si>
    <t>**TRESIBA FLEXTOUCH 100 UNI</t>
  </si>
  <si>
    <t>26084934</t>
  </si>
  <si>
    <t>26078148</t>
  </si>
  <si>
    <t>26082453</t>
  </si>
  <si>
    <t>591352530</t>
  </si>
  <si>
    <t>26076132</t>
  </si>
  <si>
    <t>26073643</t>
  </si>
  <si>
    <t>26075094</t>
  </si>
  <si>
    <t>WHITSON**, CHARLES E</t>
  </si>
  <si>
    <t>26082223</t>
  </si>
  <si>
    <t>26083389</t>
  </si>
  <si>
    <t>JONES, BRANDI</t>
  </si>
  <si>
    <t>26085117</t>
  </si>
  <si>
    <t>26085118</t>
  </si>
  <si>
    <t>26085120</t>
  </si>
  <si>
    <t>26085121</t>
  </si>
  <si>
    <t>26085122</t>
  </si>
  <si>
    <t>26085123</t>
  </si>
  <si>
    <t>26085124</t>
  </si>
  <si>
    <t>26083070</t>
  </si>
  <si>
    <t>GOLDEN, VICTORIA</t>
  </si>
  <si>
    <t>26083069</t>
  </si>
  <si>
    <t>26073050</t>
  </si>
  <si>
    <t>FURSE**, MONICA</t>
  </si>
  <si>
    <t>26073051</t>
  </si>
  <si>
    <t>26073047</t>
  </si>
  <si>
    <t>26084287</t>
  </si>
  <si>
    <t>FREEMAN***, TAMARA Y</t>
  </si>
  <si>
    <t>26084286</t>
  </si>
  <si>
    <t>26084285</t>
  </si>
  <si>
    <t>26084284</t>
  </si>
  <si>
    <t>26079568</t>
  </si>
  <si>
    <t>HAYES**, KATELYN M</t>
  </si>
  <si>
    <t>26079567</t>
  </si>
  <si>
    <t>26081983</t>
  </si>
  <si>
    <t>26085125</t>
  </si>
  <si>
    <t>26082355</t>
  </si>
  <si>
    <t>26082353</t>
  </si>
  <si>
    <t>26085127</t>
  </si>
  <si>
    <t>26085128</t>
  </si>
  <si>
    <t>26085129</t>
  </si>
  <si>
    <t>26085131</t>
  </si>
  <si>
    <t>26085132</t>
  </si>
  <si>
    <t>DILTIAZEM 24H ER(CD) 240 MG</t>
  </si>
  <si>
    <t>68682099798</t>
  </si>
  <si>
    <t>26085119</t>
  </si>
  <si>
    <t>26078994</t>
  </si>
  <si>
    <t>TAYLOR, GREGORY</t>
  </si>
  <si>
    <t>26081980</t>
  </si>
  <si>
    <t>HOLLIMAN***, PASEDENA B</t>
  </si>
  <si>
    <t>26080880</t>
  </si>
  <si>
    <t>26079871</t>
  </si>
  <si>
    <t>26079870</t>
  </si>
  <si>
    <t>26079873</t>
  </si>
  <si>
    <t>26081981</t>
  </si>
  <si>
    <t>26076092</t>
  </si>
  <si>
    <t>JOHNSON, FIFI M</t>
  </si>
  <si>
    <t>26073684</t>
  </si>
  <si>
    <t>26076093</t>
  </si>
  <si>
    <t>26083180</t>
  </si>
  <si>
    <t>26082381</t>
  </si>
  <si>
    <t>JOHNSON, GEORGE</t>
  </si>
  <si>
    <t>26085144</t>
  </si>
  <si>
    <t>COUNTS***, ROSE</t>
  </si>
  <si>
    <t>26085145</t>
  </si>
  <si>
    <t>26085146</t>
  </si>
  <si>
    <t>26085147</t>
  </si>
  <si>
    <t>26085150</t>
  </si>
  <si>
    <t>HAMILTON, ALTON</t>
  </si>
  <si>
    <t>26085151</t>
  </si>
  <si>
    <t>26085152</t>
  </si>
  <si>
    <t>26085153</t>
  </si>
  <si>
    <t>26085154</t>
  </si>
  <si>
    <t>26085156</t>
  </si>
  <si>
    <t>26085157</t>
  </si>
  <si>
    <t>26085158</t>
  </si>
  <si>
    <t>26085160</t>
  </si>
  <si>
    <t>26079622</t>
  </si>
  <si>
    <t>CARROLL, BETTY</t>
  </si>
  <si>
    <t>26079623</t>
  </si>
  <si>
    <t>26080321</t>
  </si>
  <si>
    <t>26073357</t>
  </si>
  <si>
    <t>CREECH, CHRISTINA</t>
  </si>
  <si>
    <t>26078837</t>
  </si>
  <si>
    <t>FOWLER***, YAASMEENA D</t>
  </si>
  <si>
    <t>26080253</t>
  </si>
  <si>
    <t>LOWE**, CHRISTOPHER E</t>
  </si>
  <si>
    <t>26081298</t>
  </si>
  <si>
    <t>KENYON, TINA M</t>
  </si>
  <si>
    <t>26083254</t>
  </si>
  <si>
    <t>24002182</t>
  </si>
  <si>
    <t>BROWN, SHENIEKA</t>
  </si>
  <si>
    <t>26083057</t>
  </si>
  <si>
    <t>WALKER**, ROY</t>
  </si>
  <si>
    <t>26083292</t>
  </si>
  <si>
    <t>MIMS, MICHAEL</t>
  </si>
  <si>
    <t>26082137</t>
  </si>
  <si>
    <t>26084300</t>
  </si>
  <si>
    <t>26076385</t>
  </si>
  <si>
    <t>26080889</t>
  </si>
  <si>
    <t>24002215</t>
  </si>
  <si>
    <t>58151024077</t>
  </si>
  <si>
    <t>26082885</t>
  </si>
  <si>
    <t>26082884</t>
  </si>
  <si>
    <t>26082882</t>
  </si>
  <si>
    <t>26082017</t>
  </si>
  <si>
    <t>26074647</t>
  </si>
  <si>
    <t>26073823</t>
  </si>
  <si>
    <t>26084936</t>
  </si>
  <si>
    <t>26085162</t>
  </si>
  <si>
    <t>26084242</t>
  </si>
  <si>
    <t>LLOYD***, WILLIE M</t>
  </si>
  <si>
    <t>26075313</t>
  </si>
  <si>
    <t>ALDRICH, DEREK 0</t>
  </si>
  <si>
    <t>26075312</t>
  </si>
  <si>
    <t>26075311</t>
  </si>
  <si>
    <t>26084244</t>
  </si>
  <si>
    <t>RUFF**, CONSTANCE</t>
  </si>
  <si>
    <t>26085164</t>
  </si>
  <si>
    <t>26085165</t>
  </si>
  <si>
    <t>LYNCH***, TANIS</t>
  </si>
  <si>
    <t>26085167</t>
  </si>
  <si>
    <t>26083817</t>
  </si>
  <si>
    <t>MADDOX, JUANA</t>
  </si>
  <si>
    <t>26083679</t>
  </si>
  <si>
    <t>JONES, CAMERON</t>
  </si>
  <si>
    <t>26078748</t>
  </si>
  <si>
    <t>ANDERSON**, CANDACE</t>
  </si>
  <si>
    <t>26082813</t>
  </si>
  <si>
    <t>SAPP-COHEN, WANDA</t>
  </si>
  <si>
    <t>26079395</t>
  </si>
  <si>
    <t>HOWARD, MATTHEW</t>
  </si>
  <si>
    <t>26085168</t>
  </si>
  <si>
    <t>26083837</t>
  </si>
  <si>
    <t>HANKERSON, TENIA</t>
  </si>
  <si>
    <t>26081293</t>
  </si>
  <si>
    <t>DAVIS, SHARON</t>
  </si>
  <si>
    <t>26085169</t>
  </si>
  <si>
    <t>26085170</t>
  </si>
  <si>
    <t>FISH OIL 1,000 MG SOFTGEL</t>
  </si>
  <si>
    <t>40985022872</t>
  </si>
  <si>
    <t>26085171</t>
  </si>
  <si>
    <t>26085172</t>
  </si>
  <si>
    <t>26084379</t>
  </si>
  <si>
    <t>*TRULICITY 1.5 MG/0.5 ML PE</t>
  </si>
  <si>
    <t>IKELER, MICHAEL</t>
  </si>
  <si>
    <t>1902808876</t>
  </si>
  <si>
    <t>26085175</t>
  </si>
  <si>
    <t>*NORETHINDRONE 0.35 MG TABL</t>
  </si>
  <si>
    <t>378727253</t>
  </si>
  <si>
    <t>RUSHING-SMALLS, NATASHA</t>
  </si>
  <si>
    <t>1316237365</t>
  </si>
  <si>
    <t>1303 D ANTIGNAC ST SUITE 2500</t>
  </si>
  <si>
    <t>26085176</t>
  </si>
  <si>
    <t>26079250</t>
  </si>
  <si>
    <t>PARKER***, JAMES E</t>
  </si>
  <si>
    <t>26079249</t>
  </si>
  <si>
    <t>16729045715</t>
  </si>
  <si>
    <t>26079248</t>
  </si>
  <si>
    <t>26079247</t>
  </si>
  <si>
    <t>26078163</t>
  </si>
  <si>
    <t>26076889</t>
  </si>
  <si>
    <t>26085177</t>
  </si>
  <si>
    <t>*PREDNISONE 5 MG TABLET</t>
  </si>
  <si>
    <t>64380078306</t>
  </si>
  <si>
    <t>Tamesis, Eric</t>
  </si>
  <si>
    <t>1255305132</t>
  </si>
  <si>
    <t>26079288</t>
  </si>
  <si>
    <t>26079289</t>
  </si>
  <si>
    <t>26084471</t>
  </si>
  <si>
    <t>TALTZ 80 MG/ML AUTOINJECTOR</t>
  </si>
  <si>
    <t>2144511</t>
  </si>
  <si>
    <t>CARTER**, HEATHER</t>
  </si>
  <si>
    <t>26083730</t>
  </si>
  <si>
    <t>26077384</t>
  </si>
  <si>
    <t>26085141</t>
  </si>
  <si>
    <t>26083116</t>
  </si>
  <si>
    <t>26078766</t>
  </si>
  <si>
    <t>POLLARD***, MARK A</t>
  </si>
  <si>
    <t>26085180</t>
  </si>
  <si>
    <t>26082074</t>
  </si>
  <si>
    <t>26075475</t>
  </si>
  <si>
    <t>26081727</t>
  </si>
  <si>
    <t>BELLINGER, TRACY D</t>
  </si>
  <si>
    <t>26084290</t>
  </si>
  <si>
    <t>NOPPER****, JAMES B</t>
  </si>
  <si>
    <t>26085181</t>
  </si>
  <si>
    <t>26081198</t>
  </si>
  <si>
    <t>MACK**, TITIAUNA</t>
  </si>
  <si>
    <t>26081240</t>
  </si>
  <si>
    <t>ETHOSUXIMIDE 250 MG CAPSULE</t>
  </si>
  <si>
    <t>64380087806</t>
  </si>
  <si>
    <t>26081688</t>
  </si>
  <si>
    <t>JOHNS, GLEN L</t>
  </si>
  <si>
    <t>26078351</t>
  </si>
  <si>
    <t>26085182</t>
  </si>
  <si>
    <t>26085184</t>
  </si>
  <si>
    <t>26085185</t>
  </si>
  <si>
    <t>26085186</t>
  </si>
  <si>
    <t>FERROUS SULF EC DR 325 MG T</t>
  </si>
  <si>
    <t>245010801</t>
  </si>
  <si>
    <t>26078898</t>
  </si>
  <si>
    <t>HOLLINS, ROBBY</t>
  </si>
  <si>
    <t>26085188</t>
  </si>
  <si>
    <t>26081651</t>
  </si>
  <si>
    <t>TACROLIMUS 0.1% OINTMENT</t>
  </si>
  <si>
    <t>45802070002</t>
  </si>
  <si>
    <t>26084093</t>
  </si>
  <si>
    <t>BETAMETHASONE DP 0.05% LOT</t>
  </si>
  <si>
    <t>45802002146</t>
  </si>
  <si>
    <t>26078813</t>
  </si>
  <si>
    <t>EPPS, SUMMER</t>
  </si>
  <si>
    <t>26082621</t>
  </si>
  <si>
    <t>26078930</t>
  </si>
  <si>
    <t>SHEPPARD**, THOMAS</t>
  </si>
  <si>
    <t>26082806</t>
  </si>
  <si>
    <t>26078149</t>
  </si>
  <si>
    <t>26085191</t>
  </si>
  <si>
    <t>26085190</t>
  </si>
  <si>
    <t>CINACALCET HCL 30 MG TABLET</t>
  </si>
  <si>
    <t>SHERLOCK, MARY R</t>
  </si>
  <si>
    <t>26085192</t>
  </si>
  <si>
    <t>CARSWELL, REGINALD</t>
  </si>
  <si>
    <t>26085193</t>
  </si>
  <si>
    <t>26085194</t>
  </si>
  <si>
    <t>FREESTYLE LIBRE 2 PLUS SENS</t>
  </si>
  <si>
    <t>57599083500</t>
  </si>
  <si>
    <t>CALHOUN, SHARON</t>
  </si>
  <si>
    <t>26085197</t>
  </si>
  <si>
    <t>26080010</t>
  </si>
  <si>
    <t>ALLEN, HERMAN L</t>
  </si>
  <si>
    <t>26081768</t>
  </si>
  <si>
    <t>RICHARDSON, BRIANNE</t>
  </si>
  <si>
    <t>26081767</t>
  </si>
  <si>
    <t>26084643</t>
  </si>
  <si>
    <t>26080939</t>
  </si>
  <si>
    <t>MCGRUDER JR***, JOHN W</t>
  </si>
  <si>
    <t>26073505</t>
  </si>
  <si>
    <t>26080936</t>
  </si>
  <si>
    <t>26080934</t>
  </si>
  <si>
    <t>26085183</t>
  </si>
  <si>
    <t>33342033354</t>
  </si>
  <si>
    <t>FAIRCHILD***, KENDRA</t>
  </si>
  <si>
    <t>26085205</t>
  </si>
  <si>
    <t>26085206</t>
  </si>
  <si>
    <t>ROUSE**, JAMILA F</t>
  </si>
  <si>
    <t>26085207</t>
  </si>
  <si>
    <t>TERRY, NIKISHA</t>
  </si>
  <si>
    <t>26085208</t>
  </si>
  <si>
    <t>MYRBETRIQ ER 50 MG TABLET</t>
  </si>
  <si>
    <t>469260230</t>
  </si>
  <si>
    <t>26085209</t>
  </si>
  <si>
    <t>26081656</t>
  </si>
  <si>
    <t>26082834</t>
  </si>
  <si>
    <t>FOSFOMYCIN 3 GM SACHET</t>
  </si>
  <si>
    <t>69097057967</t>
  </si>
  <si>
    <t>CHAVIS, ALICE</t>
  </si>
  <si>
    <t>26072614</t>
  </si>
  <si>
    <t>26082514</t>
  </si>
  <si>
    <t>DANIELS, GEORGE H</t>
  </si>
  <si>
    <t>26082515</t>
  </si>
  <si>
    <t>26085213</t>
  </si>
  <si>
    <t>26085214</t>
  </si>
  <si>
    <t>26085215</t>
  </si>
  <si>
    <t>26085216</t>
  </si>
  <si>
    <t>LINZESS 290 MCG CAPSULE</t>
  </si>
  <si>
    <t>456120230</t>
  </si>
  <si>
    <t>26085217</t>
  </si>
  <si>
    <t>26085218</t>
  </si>
  <si>
    <t>*METAXALONE 800 MG TABLET</t>
  </si>
  <si>
    <t>55111065001</t>
  </si>
  <si>
    <t>SHERWOOD, BOZEMAN</t>
  </si>
  <si>
    <t>1043325467</t>
  </si>
  <si>
    <t>LEE, JAY</t>
  </si>
  <si>
    <t>26085211</t>
  </si>
  <si>
    <t>26085219</t>
  </si>
  <si>
    <t>26085212</t>
  </si>
  <si>
    <t>MOSS, DIANE</t>
  </si>
  <si>
    <t>26085222</t>
  </si>
  <si>
    <t>26083726</t>
  </si>
  <si>
    <t>CARTER, RONNIE L</t>
  </si>
  <si>
    <t>26074385</t>
  </si>
  <si>
    <t>26078765</t>
  </si>
  <si>
    <t>26073023</t>
  </si>
  <si>
    <t>26081834</t>
  </si>
  <si>
    <t>DAVIS, TOMMY</t>
  </si>
  <si>
    <t>26081315</t>
  </si>
  <si>
    <t>26081312</t>
  </si>
  <si>
    <t>26081313</t>
  </si>
  <si>
    <t>26082275</t>
  </si>
  <si>
    <t>FENOFIBRATE 200 MG CAPSULE</t>
  </si>
  <si>
    <t>27241012004</t>
  </si>
  <si>
    <t>26085224</t>
  </si>
  <si>
    <t>ADAMS JENKINS**, IVY S</t>
  </si>
  <si>
    <t>26084328</t>
  </si>
  <si>
    <t>BECKOM, PATRONI</t>
  </si>
  <si>
    <t>26084327</t>
  </si>
  <si>
    <t>26081157</t>
  </si>
  <si>
    <t>BYRD***, JASON</t>
  </si>
  <si>
    <t>26084125</t>
  </si>
  <si>
    <t>26081393</t>
  </si>
  <si>
    <t>DU, JUN LAN</t>
  </si>
  <si>
    <t>26085226</t>
  </si>
  <si>
    <t>ASPIRIN-DIPYRIDAM ER 25-200</t>
  </si>
  <si>
    <t>65162059606</t>
  </si>
  <si>
    <t>26085227</t>
  </si>
  <si>
    <t>FREESTYLE LIBRE 14 DAY SENS</t>
  </si>
  <si>
    <t>57599000101</t>
  </si>
  <si>
    <t>26085229</t>
  </si>
  <si>
    <t>26085230</t>
  </si>
  <si>
    <t>VARENICLINE STARTING MONTH</t>
  </si>
  <si>
    <t>49884094499</t>
  </si>
  <si>
    <t>26074189</t>
  </si>
  <si>
    <t>HARPER, DOUGLAS</t>
  </si>
  <si>
    <t>26084987</t>
  </si>
  <si>
    <t>26085137</t>
  </si>
  <si>
    <t>26085139</t>
  </si>
  <si>
    <t>26084366</t>
  </si>
  <si>
    <t>*BASAGLAR 100 UNIT/ML KWIKP</t>
  </si>
  <si>
    <t>Gresham, Katie</t>
  </si>
  <si>
    <t>1003589631</t>
  </si>
  <si>
    <t>4720 Washington Rd</t>
  </si>
  <si>
    <t>26085079</t>
  </si>
  <si>
    <t>26079787</t>
  </si>
  <si>
    <t>SMITH, EVONE</t>
  </si>
  <si>
    <t>26077235</t>
  </si>
  <si>
    <t>26085234</t>
  </si>
  <si>
    <t>26079118</t>
  </si>
  <si>
    <t>DOCK***, WYVONNIE J</t>
  </si>
  <si>
    <t>26085238</t>
  </si>
  <si>
    <t>AYERS, TRYSTON D</t>
  </si>
  <si>
    <t>26085240</t>
  </si>
  <si>
    <t>26085241</t>
  </si>
  <si>
    <t>ROUSE, UNIQUE</t>
  </si>
  <si>
    <t>26085242</t>
  </si>
  <si>
    <t>26082865</t>
  </si>
  <si>
    <t>26076548</t>
  </si>
  <si>
    <t>BARNES, KEAIRRA</t>
  </si>
  <si>
    <t>26084030</t>
  </si>
  <si>
    <t>NELSON**, CLARENCE</t>
  </si>
  <si>
    <t>26084029</t>
  </si>
  <si>
    <t>26084028</t>
  </si>
  <si>
    <t>26084027</t>
  </si>
  <si>
    <t>26082018</t>
  </si>
  <si>
    <t>26085248</t>
  </si>
  <si>
    <t>26085250</t>
  </si>
  <si>
    <t>LUNDY, DARRELL X</t>
  </si>
  <si>
    <t>26085251</t>
  </si>
  <si>
    <t>26075732</t>
  </si>
  <si>
    <t>26074522</t>
  </si>
  <si>
    <t>GARNETT**, DEBRA A</t>
  </si>
  <si>
    <t>26074525</t>
  </si>
  <si>
    <t>26074527</t>
  </si>
  <si>
    <t>26076174</t>
  </si>
  <si>
    <t>*VITAMIN D3 2,000 UNIT SOFT</t>
  </si>
  <si>
    <t>26074540</t>
  </si>
  <si>
    <t>26074193</t>
  </si>
  <si>
    <t>26072912</t>
  </si>
  <si>
    <t>26079029</t>
  </si>
  <si>
    <t>OAKMAN, VIRGINIA I</t>
  </si>
  <si>
    <t>26085126</t>
  </si>
  <si>
    <t>26083786</t>
  </si>
  <si>
    <t>AMBROSE***, MICHAEL S</t>
  </si>
  <si>
    <t>26082989</t>
  </si>
  <si>
    <t>26079043</t>
  </si>
  <si>
    <t>26073654</t>
  </si>
  <si>
    <t>*FARXIGA 5 MG TABLET</t>
  </si>
  <si>
    <t>26080744</t>
  </si>
  <si>
    <t>26085252</t>
  </si>
  <si>
    <t>26085255</t>
  </si>
  <si>
    <t>26081936</t>
  </si>
  <si>
    <t>ALLEN, CONNIE</t>
  </si>
  <si>
    <t>26078625</t>
  </si>
  <si>
    <t>26075671</t>
  </si>
  <si>
    <t>JONES***, MICHAEL</t>
  </si>
  <si>
    <t>26075669</t>
  </si>
  <si>
    <t>*LORATADINE 10 MG TABLET</t>
  </si>
  <si>
    <t>45802065065</t>
  </si>
  <si>
    <t>26075668</t>
  </si>
  <si>
    <t>55111072530</t>
  </si>
  <si>
    <t>26080245</t>
  </si>
  <si>
    <t>26082751</t>
  </si>
  <si>
    <t>26079718</t>
  </si>
  <si>
    <t>26083811</t>
  </si>
  <si>
    <t>WILLIAMSON**, JEREMIAH</t>
  </si>
  <si>
    <t>26083810</t>
  </si>
  <si>
    <t>26083674</t>
  </si>
  <si>
    <t>THORNTON, MADELINE</t>
  </si>
  <si>
    <t>26085256</t>
  </si>
  <si>
    <t>26079901</t>
  </si>
  <si>
    <t>HOGUES, NOLAN</t>
  </si>
  <si>
    <t>26084918</t>
  </si>
  <si>
    <t>26085259</t>
  </si>
  <si>
    <t>26082933</t>
  </si>
  <si>
    <t>NEWMAN***, SUE ANN</t>
  </si>
  <si>
    <t>26081818</t>
  </si>
  <si>
    <t>26081817</t>
  </si>
  <si>
    <t>26085260</t>
  </si>
  <si>
    <t>26085261</t>
  </si>
  <si>
    <t>26085262</t>
  </si>
  <si>
    <t>STOTTS, GINA</t>
  </si>
  <si>
    <t>26085263</t>
  </si>
  <si>
    <t>26085264</t>
  </si>
  <si>
    <t>26085265</t>
  </si>
  <si>
    <t>26085266</t>
  </si>
  <si>
    <t>26082257</t>
  </si>
  <si>
    <t>BULLARD, WILLIAM</t>
  </si>
  <si>
    <t>26084608</t>
  </si>
  <si>
    <t>INSULIN LISPRO 100 UNIT/ML</t>
  </si>
  <si>
    <t>2773701</t>
  </si>
  <si>
    <t>26082624</t>
  </si>
  <si>
    <t>ADAMS***, VERNITA J</t>
  </si>
  <si>
    <t>26082384</t>
  </si>
  <si>
    <t>26085267</t>
  </si>
  <si>
    <t>26085269</t>
  </si>
  <si>
    <t>26080143</t>
  </si>
  <si>
    <t>HOLLOWAY, LINOLLIA T</t>
  </si>
  <si>
    <t>26085272</t>
  </si>
  <si>
    <t>26082109</t>
  </si>
  <si>
    <t>26082770</t>
  </si>
  <si>
    <t>26085273</t>
  </si>
  <si>
    <t>26085276</t>
  </si>
  <si>
    <t>26085279</t>
  </si>
  <si>
    <t>HEATH, BESSIE</t>
  </si>
  <si>
    <t>26085281</t>
  </si>
  <si>
    <t>69315011801</t>
  </si>
  <si>
    <t>JOHNSON***, CHARLES</t>
  </si>
  <si>
    <t>26079129</t>
  </si>
  <si>
    <t>26082502</t>
  </si>
  <si>
    <t>26079133</t>
  </si>
  <si>
    <t>RAYALDEE ER 30 MCG CAP (HAR</t>
  </si>
  <si>
    <t>70301100201</t>
  </si>
  <si>
    <t>26082097</t>
  </si>
  <si>
    <t>26072986</t>
  </si>
  <si>
    <t>26076085</t>
  </si>
  <si>
    <t>26085283</t>
  </si>
  <si>
    <t>CLARK **, RICHARDEAN P</t>
  </si>
  <si>
    <t>26085284</t>
  </si>
  <si>
    <t>26085285</t>
  </si>
  <si>
    <t>26085287</t>
  </si>
  <si>
    <t>SHEFFIELD**, FENESTA</t>
  </si>
  <si>
    <t>26085288</t>
  </si>
  <si>
    <t>26085290</t>
  </si>
  <si>
    <t>26085291</t>
  </si>
  <si>
    <t>26085292</t>
  </si>
  <si>
    <t>26085294</t>
  </si>
  <si>
    <t>26078876</t>
  </si>
  <si>
    <t>HARDY**, JOHN</t>
  </si>
  <si>
    <t>26078874</t>
  </si>
  <si>
    <t>26078872</t>
  </si>
  <si>
    <t>26082896</t>
  </si>
  <si>
    <t>26083300</t>
  </si>
  <si>
    <t>26080750</t>
  </si>
  <si>
    <t>26083559</t>
  </si>
  <si>
    <t>SMITH, RICHARD</t>
  </si>
  <si>
    <t>26084365</t>
  </si>
  <si>
    <t>26085297</t>
  </si>
  <si>
    <t>26085298</t>
  </si>
  <si>
    <t>26085302</t>
  </si>
  <si>
    <t>TRIPLE OMEGA 3-6-9 SOFTGEL</t>
  </si>
  <si>
    <t>96295013938</t>
  </si>
  <si>
    <t>26085303</t>
  </si>
  <si>
    <t>24002228</t>
  </si>
  <si>
    <t>26085305</t>
  </si>
  <si>
    <t>BEAVER, BRYAN</t>
  </si>
  <si>
    <t>26081721</t>
  </si>
  <si>
    <t>26082486</t>
  </si>
  <si>
    <t>26085306</t>
  </si>
  <si>
    <t>26085307</t>
  </si>
  <si>
    <t>GREEN**, JOYCE</t>
  </si>
  <si>
    <t>26085308</t>
  </si>
  <si>
    <t>26085309</t>
  </si>
  <si>
    <t>26085310</t>
  </si>
  <si>
    <t>PROGESTERONE 200 MG CAPSULE</t>
  </si>
  <si>
    <t>70700016301</t>
  </si>
  <si>
    <t>HARRELL, PAMELA</t>
  </si>
  <si>
    <t>26085311</t>
  </si>
  <si>
    <t>26085312</t>
  </si>
  <si>
    <t>26085314</t>
  </si>
  <si>
    <t>NWABIANI ***, ADIBERI</t>
  </si>
  <si>
    <t>26077381</t>
  </si>
  <si>
    <t>26072649</t>
  </si>
  <si>
    <t>PALMER***, BOBBIE A</t>
  </si>
  <si>
    <t>26080519</t>
  </si>
  <si>
    <t>26085316</t>
  </si>
  <si>
    <t>WILLIAMS, QUENTAVIOUS</t>
  </si>
  <si>
    <t>26085317</t>
  </si>
  <si>
    <t>COOPER, ERIN</t>
  </si>
  <si>
    <t>1427483155</t>
  </si>
  <si>
    <t>VOLSON**, CATHY</t>
  </si>
  <si>
    <t>26085318</t>
  </si>
  <si>
    <t>23155000801</t>
  </si>
  <si>
    <t>26085319</t>
  </si>
  <si>
    <t>26085320</t>
  </si>
  <si>
    <t>26085321</t>
  </si>
  <si>
    <t>26082338</t>
  </si>
  <si>
    <t>CRUM, ERNEST R</t>
  </si>
  <si>
    <t>26075238</t>
  </si>
  <si>
    <t>TASKAR, VARSHA</t>
  </si>
  <si>
    <t>1831173426</t>
  </si>
  <si>
    <t>26085323</t>
  </si>
  <si>
    <t>26085324</t>
  </si>
  <si>
    <t>26079310</t>
  </si>
  <si>
    <t>26082443</t>
  </si>
  <si>
    <t>SAVAGE**, MARJORIE</t>
  </si>
  <si>
    <t>26083442</t>
  </si>
  <si>
    <t>26084262</t>
  </si>
  <si>
    <t>DALLAS***, WAMIKA K</t>
  </si>
  <si>
    <t>26079037</t>
  </si>
  <si>
    <t>26080033</t>
  </si>
  <si>
    <t>26080032</t>
  </si>
  <si>
    <t>26076709</t>
  </si>
  <si>
    <t>26084997</t>
  </si>
  <si>
    <t>26084374</t>
  </si>
  <si>
    <t>DAWSON***, BEVERLY J</t>
  </si>
  <si>
    <t>26082844</t>
  </si>
  <si>
    <t>26085325</t>
  </si>
  <si>
    <t>26085326</t>
  </si>
  <si>
    <t>26085327</t>
  </si>
  <si>
    <t>26085328</t>
  </si>
  <si>
    <t>BUSH**, TAMMIE</t>
  </si>
  <si>
    <t>26085329</t>
  </si>
  <si>
    <t>CRATIC***, CYNTHIA D</t>
  </si>
  <si>
    <t>26074362</t>
  </si>
  <si>
    <t>26080272</t>
  </si>
  <si>
    <t>MITCHELL FARMER**, ADRIANE F</t>
  </si>
  <si>
    <t>26080157</t>
  </si>
  <si>
    <t>26082430</t>
  </si>
  <si>
    <t>26085336</t>
  </si>
  <si>
    <t>26085337</t>
  </si>
  <si>
    <t>MINGLE**, SHARON L</t>
  </si>
  <si>
    <t>26085338</t>
  </si>
  <si>
    <t>26085339</t>
  </si>
  <si>
    <t>26085340</t>
  </si>
  <si>
    <t>26085341</t>
  </si>
  <si>
    <t>Dunagan, Donnie</t>
  </si>
  <si>
    <t>1760438444</t>
  </si>
  <si>
    <t>2042 Central Avenue</t>
  </si>
  <si>
    <t>26076453</t>
  </si>
  <si>
    <t>ANTHONY**, GABRIELLE O</t>
  </si>
  <si>
    <t>26083586</t>
  </si>
  <si>
    <t>PURDI, MICHAEL</t>
  </si>
  <si>
    <t>26083585</t>
  </si>
  <si>
    <t>26076929</t>
  </si>
  <si>
    <t>CALLES VENTURA, JESUS A</t>
  </si>
  <si>
    <t>26085345</t>
  </si>
  <si>
    <t>TANSKSLEY, ANTWAN</t>
  </si>
  <si>
    <t>26085346</t>
  </si>
  <si>
    <t>26077474</t>
  </si>
  <si>
    <t>26077477</t>
  </si>
  <si>
    <t>26082851</t>
  </si>
  <si>
    <t>AIKEN, JAMES B</t>
  </si>
  <si>
    <t>26085270</t>
  </si>
  <si>
    <t>26085275</t>
  </si>
  <si>
    <t>26084993</t>
  </si>
  <si>
    <t>MARTIN***, ANGELA</t>
  </si>
  <si>
    <t>26079223</t>
  </si>
  <si>
    <t>MAJEWSKI***, JANET E</t>
  </si>
  <si>
    <t>26079202</t>
  </si>
  <si>
    <t>26079201</t>
  </si>
  <si>
    <t>26079200</t>
  </si>
  <si>
    <t>26079199</t>
  </si>
  <si>
    <t>26079198</t>
  </si>
  <si>
    <t>26079191</t>
  </si>
  <si>
    <t>HUMALOG MIX 75-25 KWIKPEN</t>
  </si>
  <si>
    <t>2879759</t>
  </si>
  <si>
    <t>26085349</t>
  </si>
  <si>
    <t>26073324</t>
  </si>
  <si>
    <t>WIMBERLEY, DEVONTE JAVO</t>
  </si>
  <si>
    <t>26081107</t>
  </si>
  <si>
    <t>PRICE, SIDNEY</t>
  </si>
  <si>
    <t>26081106</t>
  </si>
  <si>
    <t>26080951</t>
  </si>
  <si>
    <t>SILDENAFIL 25 MG TABLET</t>
  </si>
  <si>
    <t>60219175103</t>
  </si>
  <si>
    <t>26081533</t>
  </si>
  <si>
    <t>KERENDIA 10 MG TABLET</t>
  </si>
  <si>
    <t>50419054001</t>
  </si>
  <si>
    <t>HOLDEN, SONJIA E</t>
  </si>
  <si>
    <t>26083514</t>
  </si>
  <si>
    <t>MOYLER, ANGELA</t>
  </si>
  <si>
    <t>26083608</t>
  </si>
  <si>
    <t>26083513</t>
  </si>
  <si>
    <t>LEVOTHYROXINE 137 MCG TABLE</t>
  </si>
  <si>
    <t>68180097201</t>
  </si>
  <si>
    <t>26080108</t>
  </si>
  <si>
    <t>PERNELL, BILLY</t>
  </si>
  <si>
    <t>26082594</t>
  </si>
  <si>
    <t>BENAZEPRIL HCL 20 MG TABLET</t>
  </si>
  <si>
    <t>43547033710</t>
  </si>
  <si>
    <t>26081971</t>
  </si>
  <si>
    <t>68180047802</t>
  </si>
  <si>
    <t>26073721</t>
  </si>
  <si>
    <t>Patel, Devesh</t>
  </si>
  <si>
    <t>906 East First Street</t>
  </si>
  <si>
    <t>26085350</t>
  </si>
  <si>
    <t>WELTON, CANDICE B</t>
  </si>
  <si>
    <t>26085351</t>
  </si>
  <si>
    <t>26073323</t>
  </si>
  <si>
    <t>26083048</t>
  </si>
  <si>
    <t>JOHNSON**, LINDA</t>
  </si>
  <si>
    <t>26080147</t>
  </si>
  <si>
    <t>LLOYD, JUSTIN</t>
  </si>
  <si>
    <t>26085352</t>
  </si>
  <si>
    <t>OELLERICH, ANDREA</t>
  </si>
  <si>
    <t>26085353</t>
  </si>
  <si>
    <t>24002229</t>
  </si>
  <si>
    <t>WARE, STEPHANIE R</t>
  </si>
  <si>
    <t>26085354</t>
  </si>
  <si>
    <t>72578003601</t>
  </si>
  <si>
    <t>26081772</t>
  </si>
  <si>
    <t>26085355</t>
  </si>
  <si>
    <t>26085359</t>
  </si>
  <si>
    <t>26085360</t>
  </si>
  <si>
    <t>26085364</t>
  </si>
  <si>
    <t>SMITH, TANYA S</t>
  </si>
  <si>
    <t>26082108</t>
  </si>
  <si>
    <t>BRIGGS, LATASHA</t>
  </si>
  <si>
    <t>26082107</t>
  </si>
  <si>
    <t>26082105</t>
  </si>
  <si>
    <t>26085365</t>
  </si>
  <si>
    <t>*CLEMASTINE FUM 2.68 MG TAB</t>
  </si>
  <si>
    <t>64950026810</t>
  </si>
  <si>
    <t>26085366</t>
  </si>
  <si>
    <t>26085367</t>
  </si>
  <si>
    <t>26085369</t>
  </si>
  <si>
    <t>HUDSON**, RENA D</t>
  </si>
  <si>
    <t>24002204</t>
  </si>
  <si>
    <t>71930005512</t>
  </si>
  <si>
    <t>26085370</t>
  </si>
  <si>
    <t>26082058</t>
  </si>
  <si>
    <t>JONES, MILFORD</t>
  </si>
  <si>
    <t>26082317</t>
  </si>
  <si>
    <t>HAYNES**, JULIE P</t>
  </si>
  <si>
    <t>26082316</t>
  </si>
  <si>
    <t>26084890</t>
  </si>
  <si>
    <t>26085371</t>
  </si>
  <si>
    <t>26085372</t>
  </si>
  <si>
    <t>26085373</t>
  </si>
  <si>
    <t>26085374</t>
  </si>
  <si>
    <t>26079016</t>
  </si>
  <si>
    <t>27241022430</t>
  </si>
  <si>
    <t>HARRELL, BAXLEIGH</t>
  </si>
  <si>
    <t>26084017</t>
  </si>
  <si>
    <t>26084018</t>
  </si>
  <si>
    <t>26085148</t>
  </si>
  <si>
    <t>26085021</t>
  </si>
  <si>
    <t>26085376</t>
  </si>
  <si>
    <t>26085380</t>
  </si>
  <si>
    <t>26085381</t>
  </si>
  <si>
    <t>26084194</t>
  </si>
  <si>
    <t>GUNN, ANTHONY L</t>
  </si>
  <si>
    <t>26079397</t>
  </si>
  <si>
    <t>PRIDGEN, BENJAMIN</t>
  </si>
  <si>
    <t>26074756</t>
  </si>
  <si>
    <t>SAMPSON, MICHAEL E</t>
  </si>
  <si>
    <t>26084914</t>
  </si>
  <si>
    <t>XIGDUO XR 5 MG-500 MG TABLE</t>
  </si>
  <si>
    <t>310625030</t>
  </si>
  <si>
    <t>26075910</t>
  </si>
  <si>
    <t>CLOMID 50 MG TABLET</t>
  </si>
  <si>
    <t>713088509</t>
  </si>
  <si>
    <t>SIMMONS, MATTHEW</t>
  </si>
  <si>
    <t>1487826244</t>
  </si>
  <si>
    <t>DEVORE, JOSHUA</t>
  </si>
  <si>
    <t>24002164</t>
  </si>
  <si>
    <t>Santamaria, Pablo</t>
  </si>
  <si>
    <t>1801975164</t>
  </si>
  <si>
    <t>26083447</t>
  </si>
  <si>
    <t>26081624</t>
  </si>
  <si>
    <t>*JARDIANCE 10 MG TABLET</t>
  </si>
  <si>
    <t>26085383</t>
  </si>
  <si>
    <t>26085386</t>
  </si>
  <si>
    <t>26078447</t>
  </si>
  <si>
    <t>MCCOY, MADISON</t>
  </si>
  <si>
    <t>26085389</t>
  </si>
  <si>
    <t>INSULIN DEGLUDEC PEN (U-100</t>
  </si>
  <si>
    <t>73070040315</t>
  </si>
  <si>
    <t>24002230</t>
  </si>
  <si>
    <t>PREGABALIN 300 MG CAPSULE</t>
  </si>
  <si>
    <t>69097068505</t>
  </si>
  <si>
    <t>26085390</t>
  </si>
  <si>
    <t>SUCRALFATE 1 GM TABLET</t>
  </si>
  <si>
    <t>29033000301</t>
  </si>
  <si>
    <t>26085391</t>
  </si>
  <si>
    <t>CREON DR 36,000 UNITS CAPSU</t>
  </si>
  <si>
    <t>32301613</t>
  </si>
  <si>
    <t>26085304</t>
  </si>
  <si>
    <t>26085396</t>
  </si>
  <si>
    <t>26085398</t>
  </si>
  <si>
    <t>EVERIDGE, KEIONDRA M</t>
  </si>
  <si>
    <t>26085399</t>
  </si>
  <si>
    <t>26085400</t>
  </si>
  <si>
    <t>26085401</t>
  </si>
  <si>
    <t>26085402</t>
  </si>
  <si>
    <t>SHOLTS, WILLIE</t>
  </si>
  <si>
    <t>26085106</t>
  </si>
  <si>
    <t>JONES, CHEVONNIA L</t>
  </si>
  <si>
    <t>26083016</t>
  </si>
  <si>
    <t>HESTER, LOUIS G</t>
  </si>
  <si>
    <t>26079134</t>
  </si>
  <si>
    <t>26085405</t>
  </si>
  <si>
    <t>50111064701</t>
  </si>
  <si>
    <t>RABON, POLLIE B</t>
  </si>
  <si>
    <t>26085406</t>
  </si>
  <si>
    <t>26085407</t>
  </si>
  <si>
    <t>BLALOCK, JOHN</t>
  </si>
  <si>
    <t>1003862731</t>
  </si>
  <si>
    <t>3608 WHEELER RD</t>
  </si>
  <si>
    <t>26085408</t>
  </si>
  <si>
    <t>26085409</t>
  </si>
  <si>
    <t>26079104</t>
  </si>
  <si>
    <t>BROWN, KATINA</t>
  </si>
  <si>
    <t>26080980</t>
  </si>
  <si>
    <t>26080982</t>
  </si>
  <si>
    <t>LYUMJEV 100 UNIT/ML KWIKPEN</t>
  </si>
  <si>
    <t>2820705</t>
  </si>
  <si>
    <t>26076440</t>
  </si>
  <si>
    <t>FREEMAN, CHARLES</t>
  </si>
  <si>
    <t>26085032</t>
  </si>
  <si>
    <t>26082627</t>
  </si>
  <si>
    <t>26082628</t>
  </si>
  <si>
    <t>EMTRICITABINE-TENOFV 200-30</t>
  </si>
  <si>
    <t>42385095330</t>
  </si>
  <si>
    <t>26081620</t>
  </si>
  <si>
    <t>CAMUS**, JOHN</t>
  </si>
  <si>
    <t>26083222</t>
  </si>
  <si>
    <t>26082642</t>
  </si>
  <si>
    <t>26074578</t>
  </si>
  <si>
    <t>26080600</t>
  </si>
  <si>
    <t>26082713</t>
  </si>
  <si>
    <t>26085413</t>
  </si>
  <si>
    <t>26085414</t>
  </si>
  <si>
    <t>26084398</t>
  </si>
  <si>
    <t>29300024401</t>
  </si>
  <si>
    <t>COOK**, BRENDA</t>
  </si>
  <si>
    <t>26084373</t>
  </si>
  <si>
    <t>26082614</t>
  </si>
  <si>
    <t>FARTHING, RENEE M</t>
  </si>
  <si>
    <t>26082613</t>
  </si>
  <si>
    <t>26082612</t>
  </si>
  <si>
    <t>26075750</t>
  </si>
  <si>
    <t>26082778</t>
  </si>
  <si>
    <t>CRESEMBA 186 MG CAPSULE</t>
  </si>
  <si>
    <t>469052002</t>
  </si>
  <si>
    <t>HODGE, BRINLEY</t>
  </si>
  <si>
    <t>26084388</t>
  </si>
  <si>
    <t>26084399</t>
  </si>
  <si>
    <t>26085082</t>
  </si>
  <si>
    <t>26085417</t>
  </si>
  <si>
    <t>26085418</t>
  </si>
  <si>
    <t>26085419</t>
  </si>
  <si>
    <t>NEOMYC-POLYM-DEXAMET EYE OI</t>
  </si>
  <si>
    <t>61314063136</t>
  </si>
  <si>
    <t>26085420</t>
  </si>
  <si>
    <t>26073507</t>
  </si>
  <si>
    <t>ROBERSON**, KADEJAH</t>
  </si>
  <si>
    <t>26085423</t>
  </si>
  <si>
    <t>26085424</t>
  </si>
  <si>
    <t>BRITTON, REGINALD</t>
  </si>
  <si>
    <t>26085425</t>
  </si>
  <si>
    <t>26085426</t>
  </si>
  <si>
    <t>26085427</t>
  </si>
  <si>
    <t>26085428</t>
  </si>
  <si>
    <t>26085431</t>
  </si>
  <si>
    <t>26085433</t>
  </si>
  <si>
    <t>PEART***, DENEI</t>
  </si>
  <si>
    <t>26085437</t>
  </si>
  <si>
    <t>BOWDEN***, CEDRIC</t>
  </si>
  <si>
    <t>26085438</t>
  </si>
  <si>
    <t>93314701</t>
  </si>
  <si>
    <t>26085439</t>
  </si>
  <si>
    <t>HEARD, JAMES W</t>
  </si>
  <si>
    <t>26081789</t>
  </si>
  <si>
    <t>26081748</t>
  </si>
  <si>
    <t>26081696</t>
  </si>
  <si>
    <t>26081694</t>
  </si>
  <si>
    <t>378581577</t>
  </si>
  <si>
    <t>26081250</t>
  </si>
  <si>
    <t>26081743</t>
  </si>
  <si>
    <t>591042401</t>
  </si>
  <si>
    <t>26081246</t>
  </si>
  <si>
    <t>23155017801</t>
  </si>
  <si>
    <t>26081245</t>
  </si>
  <si>
    <t>24002231</t>
  </si>
  <si>
    <t>26085442</t>
  </si>
  <si>
    <t>26085443</t>
  </si>
  <si>
    <t>MILBROOK***, LOU H</t>
  </si>
  <si>
    <t>26081334</t>
  </si>
  <si>
    <t>26085447</t>
  </si>
  <si>
    <t>26085448</t>
  </si>
  <si>
    <t>26084522</t>
  </si>
  <si>
    <t>HUDSON**, LAURA E</t>
  </si>
  <si>
    <t>26083299</t>
  </si>
  <si>
    <t>26085450</t>
  </si>
  <si>
    <t>26084909</t>
  </si>
  <si>
    <t>26084024</t>
  </si>
  <si>
    <t>SULFAMETH-TMP 400MG/80MG TA</t>
  </si>
  <si>
    <t>57237023201</t>
  </si>
  <si>
    <t>HAGANS, WYKIARA S</t>
  </si>
  <si>
    <t>68180035206</t>
  </si>
  <si>
    <t>26075184</t>
  </si>
  <si>
    <t>26085451</t>
  </si>
  <si>
    <t>26082739</t>
  </si>
  <si>
    <t>26083310</t>
  </si>
  <si>
    <t>26081265</t>
  </si>
  <si>
    <t>WILSON, HEATHER</t>
  </si>
  <si>
    <t>26077227</t>
  </si>
  <si>
    <t>26084023</t>
  </si>
  <si>
    <t>26085455</t>
  </si>
  <si>
    <t>26083288</t>
  </si>
  <si>
    <t>MARTINEZ***, MARTIN</t>
  </si>
  <si>
    <t>26083287</t>
  </si>
  <si>
    <t>26080347</t>
  </si>
  <si>
    <t>WEITZEL, MARY J</t>
  </si>
  <si>
    <t>26082437</t>
  </si>
  <si>
    <t>WILLIAMS**, ARTHUR G</t>
  </si>
  <si>
    <t>26082438</t>
  </si>
  <si>
    <t>26085452</t>
  </si>
  <si>
    <t>26085459</t>
  </si>
  <si>
    <t>CURTIS**, ANGELINE</t>
  </si>
  <si>
    <t>26085460</t>
  </si>
  <si>
    <t>26085461</t>
  </si>
  <si>
    <t>LOVETT***, TIJUANA</t>
  </si>
  <si>
    <t>26085462</t>
  </si>
  <si>
    <t>FOREMAN, SHAMETRIAL</t>
  </si>
  <si>
    <t>1144795618</t>
  </si>
  <si>
    <t>253 C ROBERT C DANIEL PARKWAY</t>
  </si>
  <si>
    <t>26085463</t>
  </si>
  <si>
    <t>26085464</t>
  </si>
  <si>
    <t>VITAMIN D3 50 MCG TABLET</t>
  </si>
  <si>
    <t>80681013200</t>
  </si>
  <si>
    <t>26076441</t>
  </si>
  <si>
    <t>26085454</t>
  </si>
  <si>
    <t>WOODY**, APRIL</t>
  </si>
  <si>
    <t>26083689</t>
  </si>
  <si>
    <t>AFZALI, SHABANA</t>
  </si>
  <si>
    <t>26085466</t>
  </si>
  <si>
    <t>DOWD, MARILYN</t>
  </si>
  <si>
    <t>26085467</t>
  </si>
  <si>
    <t>MAVYRET 100-40 MG TABLET</t>
  </si>
  <si>
    <t>74262528</t>
  </si>
  <si>
    <t>HARRIS, LINDA</t>
  </si>
  <si>
    <t>26072967</t>
  </si>
  <si>
    <t>PERRY, DONNA</t>
  </si>
  <si>
    <t>26079299</t>
  </si>
  <si>
    <t>378580793</t>
  </si>
  <si>
    <t>WARD**, LASHANEAKE</t>
  </si>
  <si>
    <t>26079298</t>
  </si>
  <si>
    <t>26079297</t>
  </si>
  <si>
    <t>26079296</t>
  </si>
  <si>
    <t>26079293</t>
  </si>
  <si>
    <t>26077810</t>
  </si>
  <si>
    <t>26081966</t>
  </si>
  <si>
    <t>26080989</t>
  </si>
  <si>
    <t>HOBBS, TAMMY T</t>
  </si>
  <si>
    <t>26080988</t>
  </si>
  <si>
    <t>26084314</t>
  </si>
  <si>
    <t>26079426</t>
  </si>
  <si>
    <t>26082711</t>
  </si>
  <si>
    <t>26085468</t>
  </si>
  <si>
    <t>PILCHER, GRACE</t>
  </si>
  <si>
    <t>1245200203</t>
  </si>
  <si>
    <t>3623 J. Dewey Gray Circle</t>
  </si>
  <si>
    <t>26074490</t>
  </si>
  <si>
    <t>BLACK**, ANNIE</t>
  </si>
  <si>
    <t>26082599</t>
  </si>
  <si>
    <t>26083705</t>
  </si>
  <si>
    <t>26080521</t>
  </si>
  <si>
    <t>26080552</t>
  </si>
  <si>
    <t>36016217</t>
  </si>
  <si>
    <t>69315015501</t>
  </si>
  <si>
    <t>3</t>
  </si>
  <si>
    <t>EVANS, TAWANA</t>
  </si>
  <si>
    <t>32002935</t>
  </si>
  <si>
    <t>DEXTROAMP-AMPHET ER 5 MG CA</t>
  </si>
  <si>
    <t>115148601</t>
  </si>
  <si>
    <t>FULTON, MARLEY</t>
  </si>
  <si>
    <t>36016218</t>
  </si>
  <si>
    <t>42806004801</t>
  </si>
  <si>
    <t>GOODWIN, VERONICA</t>
  </si>
  <si>
    <t>32002936</t>
  </si>
  <si>
    <t>PULLUM, AMARII</t>
  </si>
  <si>
    <t>36015653</t>
  </si>
  <si>
    <t>43547040010</t>
  </si>
  <si>
    <t>IVEY, LATOYA</t>
  </si>
  <si>
    <t>36012581</t>
  </si>
  <si>
    <t>36015207</t>
  </si>
  <si>
    <t>904676720</t>
  </si>
  <si>
    <t>SHEARIN, CASHMERE K</t>
  </si>
  <si>
    <t>36015951</t>
  </si>
  <si>
    <t>55111072590</t>
  </si>
  <si>
    <t>36010031</t>
  </si>
  <si>
    <t>FELTON, JAMIYA</t>
  </si>
  <si>
    <t>36014584</t>
  </si>
  <si>
    <t>ZEPBOUND 12.5 MG/0.5 ML PEN</t>
  </si>
  <si>
    <t>2246080</t>
  </si>
  <si>
    <t>WASHINGTON, REGINA C</t>
  </si>
  <si>
    <t>36009859</t>
  </si>
  <si>
    <t>DUPIXENT 200 MG/1.14 ML PEN</t>
  </si>
  <si>
    <t>24591902</t>
  </si>
  <si>
    <t>SPURGEON, KHYLIE</t>
  </si>
  <si>
    <t>36014882</t>
  </si>
  <si>
    <t>HAYES, ANGELA</t>
  </si>
  <si>
    <t>36012526</t>
  </si>
  <si>
    <t>36014493</t>
  </si>
  <si>
    <t>SYMLINPEN 120 PEN INJECTOR</t>
  </si>
  <si>
    <t>310662702</t>
  </si>
  <si>
    <t>36015739</t>
  </si>
  <si>
    <t>STURGIS, CHARLOTTE</t>
  </si>
  <si>
    <t>36016205</t>
  </si>
  <si>
    <t>MIGRAINE REL 250/250/65MG T</t>
  </si>
  <si>
    <t>70000024701</t>
  </si>
  <si>
    <t>GWINN, AVA</t>
  </si>
  <si>
    <t>36016221</t>
  </si>
  <si>
    <t>MUCUS RELIEF ER 600 MG TABL</t>
  </si>
  <si>
    <t>536116361</t>
  </si>
  <si>
    <t>STARNES, ARZOLA</t>
  </si>
  <si>
    <t>36016200</t>
  </si>
  <si>
    <t>CHILD ALLERGY (FEXO) 30 MG/</t>
  </si>
  <si>
    <t>61269052794</t>
  </si>
  <si>
    <t>SMITH, GEORGE</t>
  </si>
  <si>
    <t>36015747</t>
  </si>
  <si>
    <t>JENKINS, GWENDOLYN</t>
  </si>
  <si>
    <t>36013665</t>
  </si>
  <si>
    <t>378668977</t>
  </si>
  <si>
    <t>36013457</t>
  </si>
  <si>
    <t>55111046901</t>
  </si>
  <si>
    <t>36013053</t>
  </si>
  <si>
    <t>VERAPAMIL ER 180 MG TABLET</t>
  </si>
  <si>
    <t>68462029301</t>
  </si>
  <si>
    <t>36016216</t>
  </si>
  <si>
    <t>36015768</t>
  </si>
  <si>
    <t>BENT**, ANASTACIA C</t>
  </si>
  <si>
    <t>36016222</t>
  </si>
  <si>
    <t>36016223</t>
  </si>
  <si>
    <t>MCALLISTER, LATRECIA A</t>
  </si>
  <si>
    <t>36016225</t>
  </si>
  <si>
    <t>GARNETT, KALI</t>
  </si>
  <si>
    <t>36016226</t>
  </si>
  <si>
    <t>33342011107</t>
  </si>
  <si>
    <t>36016227</t>
  </si>
  <si>
    <t>36016229</t>
  </si>
  <si>
    <t>29300022701</t>
  </si>
  <si>
    <t>36016230</t>
  </si>
  <si>
    <t>69452015120</t>
  </si>
  <si>
    <t>36014454</t>
  </si>
  <si>
    <t>GLIPIZIDE-METFORMIN 2.5-500</t>
  </si>
  <si>
    <t>23155011601</t>
  </si>
  <si>
    <t>MORELAND, MORRIS</t>
  </si>
  <si>
    <t>36014456</t>
  </si>
  <si>
    <t>36014457</t>
  </si>
  <si>
    <t>36014475</t>
  </si>
  <si>
    <t>36015831</t>
  </si>
  <si>
    <t>SHEARIN, CLARETHER</t>
  </si>
  <si>
    <t>36015859</t>
  </si>
  <si>
    <t>JACKSON, PARRISH</t>
  </si>
  <si>
    <t>36015861</t>
  </si>
  <si>
    <t>JACKSON***, XAVIER</t>
  </si>
  <si>
    <t>36013335</t>
  </si>
  <si>
    <t>36014488</t>
  </si>
  <si>
    <t>66993037179</t>
  </si>
  <si>
    <t>WILLIAMS, ZHARIA</t>
  </si>
  <si>
    <t>36014691</t>
  </si>
  <si>
    <t>MARSHALL, EMONI A</t>
  </si>
  <si>
    <t>36015884</t>
  </si>
  <si>
    <t>VITAMIN D3 1,250 MCG CAPSUL</t>
  </si>
  <si>
    <t>80681017400</t>
  </si>
  <si>
    <t>PHILLIPS FORD, BRENDA</t>
  </si>
  <si>
    <t>36016220</t>
  </si>
  <si>
    <t>EVANS LONG, CONNITCA</t>
  </si>
  <si>
    <t>36016027</t>
  </si>
  <si>
    <t>MONTELUKAST SOD 4 MG TAB CH</t>
  </si>
  <si>
    <t>33342011007</t>
  </si>
  <si>
    <t>HOOD, ANTHONY P</t>
  </si>
  <si>
    <t>36016235</t>
  </si>
  <si>
    <t>CAIN, ALFRED</t>
  </si>
  <si>
    <t>36016215</t>
  </si>
  <si>
    <t>59651000290</t>
  </si>
  <si>
    <t>36016236</t>
  </si>
  <si>
    <t>GUANFACINE HCL ER 2 MG TABL</t>
  </si>
  <si>
    <t>60505392801</t>
  </si>
  <si>
    <t>Scoggins, Jennie</t>
  </si>
  <si>
    <t>1982727400</t>
  </si>
  <si>
    <t>COLEMAN, BRENAIYA M</t>
  </si>
  <si>
    <t>36016238</t>
  </si>
  <si>
    <t>ALBUTEROL SUL 0.63 MG/3 ML</t>
  </si>
  <si>
    <t>378705752</t>
  </si>
  <si>
    <t>JENKINS, DREW</t>
  </si>
  <si>
    <t>36016239</t>
  </si>
  <si>
    <t>COMPACT SPACE CHAMBER</t>
  </si>
  <si>
    <t>42135010000</t>
  </si>
  <si>
    <t>BURNS, KEMONTAE K</t>
  </si>
  <si>
    <t>36016240</t>
  </si>
  <si>
    <t>FLUTICASONE PROP 100MCG DIS</t>
  </si>
  <si>
    <t>66993079197</t>
  </si>
  <si>
    <t>36016237</t>
  </si>
  <si>
    <t>36012752</t>
  </si>
  <si>
    <t>OTEZLA 30 MG TABLET</t>
  </si>
  <si>
    <t>55513013760</t>
  </si>
  <si>
    <t>MCDANIEL, ALFRED</t>
  </si>
  <si>
    <t>36016241</t>
  </si>
  <si>
    <t>36016242</t>
  </si>
  <si>
    <t>SANTIAGO, SHAMEKIA</t>
  </si>
  <si>
    <t>36016243</t>
  </si>
  <si>
    <t>EYE ALLERGY ITCH RLF 0.2% D</t>
  </si>
  <si>
    <t>70000005301</t>
  </si>
  <si>
    <t>36016244</t>
  </si>
  <si>
    <t>36016245</t>
  </si>
  <si>
    <t>HAYES, STEPHEN</t>
  </si>
  <si>
    <t>36016246</t>
  </si>
  <si>
    <t>FREEMAN, PARIS M</t>
  </si>
  <si>
    <t>36016248</t>
  </si>
  <si>
    <t>36016249</t>
  </si>
  <si>
    <t>70010006305</t>
  </si>
  <si>
    <t>THORNTON, KEVIN T</t>
  </si>
  <si>
    <t>36016252</t>
  </si>
  <si>
    <t>51672127502</t>
  </si>
  <si>
    <t>LOWERY, NATHAN</t>
  </si>
  <si>
    <t>36016253</t>
  </si>
  <si>
    <t>BURLEY, JAMYIA</t>
  </si>
  <si>
    <t>36016254</t>
  </si>
  <si>
    <t>36012637</t>
  </si>
  <si>
    <t>BATES***, ANGELA M</t>
  </si>
  <si>
    <t>36016257</t>
  </si>
  <si>
    <t>FLAKES, AUSTYN</t>
  </si>
  <si>
    <t>36015411</t>
  </si>
  <si>
    <t>36016251</t>
  </si>
  <si>
    <t>36016250</t>
  </si>
  <si>
    <t>36014393</t>
  </si>
  <si>
    <t>64380080707</t>
  </si>
  <si>
    <t>THORNTON, KELLY</t>
  </si>
  <si>
    <t>36016258</t>
  </si>
  <si>
    <t>36016259</t>
  </si>
  <si>
    <t>36014513</t>
  </si>
  <si>
    <t>JONES, LYDIA B</t>
  </si>
  <si>
    <t>36014532</t>
  </si>
  <si>
    <t>DUKES, SHAWANDA</t>
  </si>
  <si>
    <t>36016260</t>
  </si>
  <si>
    <t>JOSEPH, SHIRELLE</t>
  </si>
  <si>
    <t>36016262</t>
  </si>
  <si>
    <t>36014455</t>
  </si>
  <si>
    <t>33342004510</t>
  </si>
  <si>
    <t>36016263</t>
  </si>
  <si>
    <t>JUDY, DAVID</t>
  </si>
  <si>
    <t>36016264</t>
  </si>
  <si>
    <t>BACITRACIN ZN 500 UNIT/GM O</t>
  </si>
  <si>
    <t>536126328</t>
  </si>
  <si>
    <t>36016265</t>
  </si>
  <si>
    <t>21922003601</t>
  </si>
  <si>
    <t>36016266</t>
  </si>
  <si>
    <t>TRETINOIN 0.05% CREAM</t>
  </si>
  <si>
    <t>378808320</t>
  </si>
  <si>
    <t>32002937</t>
  </si>
  <si>
    <t>36016269</t>
  </si>
  <si>
    <t>DAVIS, MARQUETTE D</t>
  </si>
  <si>
    <t>36016270</t>
  </si>
  <si>
    <t>10702001101</t>
  </si>
  <si>
    <t>36016271</t>
  </si>
  <si>
    <t>36016272</t>
  </si>
  <si>
    <t>59762444002</t>
  </si>
  <si>
    <t>36016273</t>
  </si>
  <si>
    <t>36016274</t>
  </si>
  <si>
    <t>36016275</t>
  </si>
  <si>
    <t>93354256</t>
  </si>
  <si>
    <t>34001114</t>
  </si>
  <si>
    <t>72888015201</t>
  </si>
  <si>
    <t>ACOSTA DE PARRA, GLADIS</t>
  </si>
  <si>
    <t>36011847</t>
  </si>
  <si>
    <t>36016278</t>
  </si>
  <si>
    <t>STANLEY, AUKUAN</t>
  </si>
  <si>
    <t>36016279</t>
  </si>
  <si>
    <t>STANLEY, CHASE</t>
  </si>
  <si>
    <t>32002938</t>
  </si>
  <si>
    <t>METHYLPHENIDATE CD 20 MG CA</t>
  </si>
  <si>
    <t>527458037</t>
  </si>
  <si>
    <t>36014424</t>
  </si>
  <si>
    <t>MILLAGE, GRANT D</t>
  </si>
  <si>
    <t>36014423</t>
  </si>
  <si>
    <t>36016283</t>
  </si>
  <si>
    <t>TERBINAFINE 1% CREAM</t>
  </si>
  <si>
    <t>51672208002</t>
  </si>
  <si>
    <t>TILLMAN, KARMELLA</t>
  </si>
  <si>
    <t>36016284</t>
  </si>
  <si>
    <t>70710145902</t>
  </si>
  <si>
    <t>36016285</t>
  </si>
  <si>
    <t>GUAIFENESIN 100MG/5ML</t>
  </si>
  <si>
    <t>58657050816</t>
  </si>
  <si>
    <t>36016286</t>
  </si>
  <si>
    <t>36016289</t>
  </si>
  <si>
    <t>36016290</t>
  </si>
  <si>
    <t>36016288</t>
  </si>
  <si>
    <t>36016148</t>
  </si>
  <si>
    <t>ROUSH, LEONARD</t>
  </si>
  <si>
    <t>36011067</t>
  </si>
  <si>
    <t>36012881</t>
  </si>
  <si>
    <t>HERZBERG, JEMETTA</t>
  </si>
  <si>
    <t>36013185</t>
  </si>
  <si>
    <t>WILLIAMS, JOSLYNN</t>
  </si>
  <si>
    <t>36013343</t>
  </si>
  <si>
    <t>BUENDIA, DOLORES</t>
  </si>
  <si>
    <t>36013345</t>
  </si>
  <si>
    <t>51672404001</t>
  </si>
  <si>
    <t>36013808</t>
  </si>
  <si>
    <t>RYANS, CAMERON</t>
  </si>
  <si>
    <t>36014108</t>
  </si>
  <si>
    <t>GABAPENTIN 250 MG/5 ML SOLN</t>
  </si>
  <si>
    <t>59762505007</t>
  </si>
  <si>
    <t>CARTER, KAREN</t>
  </si>
  <si>
    <t>1255441994</t>
  </si>
  <si>
    <t>1303 D'ANTIGNAC STREET</t>
  </si>
  <si>
    <t>BERNARD***, DY'MEAR</t>
  </si>
  <si>
    <t>36014214</t>
  </si>
  <si>
    <t>JESSIE, KENNDI</t>
  </si>
  <si>
    <t>36014288</t>
  </si>
  <si>
    <t>TRAZODONE 150 MG TABLET0603</t>
  </si>
  <si>
    <t>13668033201</t>
  </si>
  <si>
    <t>BERNARD***, MARQUET</t>
  </si>
  <si>
    <t>36014600</t>
  </si>
  <si>
    <t>CREON DR 12,000 UNIT CAPSUL</t>
  </si>
  <si>
    <t>32004770</t>
  </si>
  <si>
    <t>36014769</t>
  </si>
  <si>
    <t>29300013601</t>
  </si>
  <si>
    <t>TUCKER, LILLIAN</t>
  </si>
  <si>
    <t>36015270</t>
  </si>
  <si>
    <t>BOUCHARD, ZACHARY</t>
  </si>
  <si>
    <t>36015280</t>
  </si>
  <si>
    <t>34001129</t>
  </si>
  <si>
    <t>POWELL, MARY J</t>
  </si>
  <si>
    <t>36015863</t>
  </si>
  <si>
    <t>36015864</t>
  </si>
  <si>
    <t>36010650</t>
  </si>
  <si>
    <t>WRIGHT, JAMICHAEL</t>
  </si>
  <si>
    <t>36014553</t>
  </si>
  <si>
    <t>62332013330</t>
  </si>
  <si>
    <t>HARDEN, HEXTONIA L</t>
  </si>
  <si>
    <t>36014770</t>
  </si>
  <si>
    <t>36014659</t>
  </si>
  <si>
    <t>SMITH, KOLONDA K</t>
  </si>
  <si>
    <t>36012822</t>
  </si>
  <si>
    <t>378808420</t>
  </si>
  <si>
    <t>36010946</t>
  </si>
  <si>
    <t>HATTAWAY, ANGELLYNN</t>
  </si>
  <si>
    <t>36012358</t>
  </si>
  <si>
    <t>PAGE***, AKASHIA</t>
  </si>
  <si>
    <t>36012889</t>
  </si>
  <si>
    <t>WILLIFORD, KATHRYN</t>
  </si>
  <si>
    <t>1962626572</t>
  </si>
  <si>
    <t>36013104</t>
  </si>
  <si>
    <t>WILLIAMS, TERESA</t>
  </si>
  <si>
    <t>36013540</t>
  </si>
  <si>
    <t>WHITE, WYKESHA R</t>
  </si>
  <si>
    <t>36013541</t>
  </si>
  <si>
    <t>36015120</t>
  </si>
  <si>
    <t>CLARK, KRISTINA G</t>
  </si>
  <si>
    <t>36015121</t>
  </si>
  <si>
    <t>36015124</t>
  </si>
  <si>
    <t>36015125</t>
  </si>
  <si>
    <t>68180098101</t>
  </si>
  <si>
    <t>36015127</t>
  </si>
  <si>
    <t>36015130</t>
  </si>
  <si>
    <t>68382003516</t>
  </si>
  <si>
    <t>36012364</t>
  </si>
  <si>
    <t>SIMMONS##, JANICE</t>
  </si>
  <si>
    <t>36012366</t>
  </si>
  <si>
    <t>32002939</t>
  </si>
  <si>
    <t>METHYLPHENIDATE CD 10 MG CA</t>
  </si>
  <si>
    <t>93529501</t>
  </si>
  <si>
    <t>LOUIS, LOGAN V</t>
  </si>
  <si>
    <t>36016294</t>
  </si>
  <si>
    <t>378427593</t>
  </si>
  <si>
    <t>36016295</t>
  </si>
  <si>
    <t>36016296</t>
  </si>
  <si>
    <t>CETIRIZINE HCL 1 MG/ML SOLN</t>
  </si>
  <si>
    <t>45802097426</t>
  </si>
  <si>
    <t>WALTERS, CARLEIGH C</t>
  </si>
  <si>
    <t>36016305</t>
  </si>
  <si>
    <t>64380074106</t>
  </si>
  <si>
    <t>36016233</t>
  </si>
  <si>
    <t>36016306</t>
  </si>
  <si>
    <t>CONSUEGRA, JONAHDAN</t>
  </si>
  <si>
    <t>36016307</t>
  </si>
  <si>
    <t>PERKINS, SHELDON</t>
  </si>
  <si>
    <t>36016309</t>
  </si>
  <si>
    <t>VALENTINE, CLAIRE A</t>
  </si>
  <si>
    <t>32002940</t>
  </si>
  <si>
    <t>115991901</t>
  </si>
  <si>
    <t>GARNETT-NORMAN, SWAIN L</t>
  </si>
  <si>
    <t>36015129</t>
  </si>
  <si>
    <t>36013103</t>
  </si>
  <si>
    <t>43598071901</t>
  </si>
  <si>
    <t>32002942</t>
  </si>
  <si>
    <t>64850050601</t>
  </si>
  <si>
    <t>NEAL, JERMAINE</t>
  </si>
  <si>
    <t>36016310</t>
  </si>
  <si>
    <t>PRINGLE, BRIDGIT</t>
  </si>
  <si>
    <t>36013619</t>
  </si>
  <si>
    <t>TOLSON, STEVEN</t>
  </si>
  <si>
    <t>36013618</t>
  </si>
  <si>
    <t>36013617</t>
  </si>
  <si>
    <t>36012823</t>
  </si>
  <si>
    <t>36012332</t>
  </si>
  <si>
    <t>69238149001</t>
  </si>
  <si>
    <t>36016312</t>
  </si>
  <si>
    <t>OSEDO, DAVID</t>
  </si>
  <si>
    <t>1689805400</t>
  </si>
  <si>
    <t>LAGORA, GERLYN</t>
  </si>
  <si>
    <t>36015923</t>
  </si>
  <si>
    <t>36016313</t>
  </si>
  <si>
    <t>172572860</t>
  </si>
  <si>
    <t>36016311</t>
  </si>
  <si>
    <t>69452031120</t>
  </si>
  <si>
    <t>36016291</t>
  </si>
  <si>
    <t>*CEPHALEXIN 500 MG CAPSULE</t>
  </si>
  <si>
    <t>67877021901</t>
  </si>
  <si>
    <t>36014449</t>
  </si>
  <si>
    <t>67877056305</t>
  </si>
  <si>
    <t>DEPASUCAT, JULIUS</t>
  </si>
  <si>
    <t>36012643</t>
  </si>
  <si>
    <t>WILSON, TAILIA</t>
  </si>
  <si>
    <t>36016317</t>
  </si>
  <si>
    <t>*DEXAMETHASONE 2 MG TABLET</t>
  </si>
  <si>
    <t>CARTER- O'SHEA, SUSAN</t>
  </si>
  <si>
    <t>1720004765</t>
  </si>
  <si>
    <t>545 MULLINS COLONY DR</t>
  </si>
  <si>
    <t>36014502</t>
  </si>
  <si>
    <t>HAMBRICK, JAYLA</t>
  </si>
  <si>
    <t>36016319</t>
  </si>
  <si>
    <t>MONTES, JOEL D</t>
  </si>
  <si>
    <t>36015946</t>
  </si>
  <si>
    <t>NASEEM, KASHIF</t>
  </si>
  <si>
    <t>1699762054</t>
  </si>
  <si>
    <t>1355 INDEPENDENCE DRIVE</t>
  </si>
  <si>
    <t>36016320</t>
  </si>
  <si>
    <t>HOLMES, ELISHA</t>
  </si>
  <si>
    <t>36016321</t>
  </si>
  <si>
    <t>MCCAN, ALAIA M</t>
  </si>
  <si>
    <t>36015564</t>
  </si>
  <si>
    <t>SALAZAR, CONNIE</t>
  </si>
  <si>
    <t>36016108</t>
  </si>
  <si>
    <t>HOBBS, WALTER</t>
  </si>
  <si>
    <t>32002943</t>
  </si>
  <si>
    <t>115149101</t>
  </si>
  <si>
    <t>LEWIS, SHAUNTIA</t>
  </si>
  <si>
    <t>32002944</t>
  </si>
  <si>
    <t>NEAL, JERNIYAH</t>
  </si>
  <si>
    <t>36016324</t>
  </si>
  <si>
    <t>68180096809</t>
  </si>
  <si>
    <t>WILSON, JANIE T</t>
  </si>
  <si>
    <t>32002945</t>
  </si>
  <si>
    <t>METHYLPHENIDATE ER(CD) 30MG</t>
  </si>
  <si>
    <t>406183001</t>
  </si>
  <si>
    <t>ROGERS***, KASON</t>
  </si>
  <si>
    <t>36016326</t>
  </si>
  <si>
    <t>WILLIAMS, JOSEPH J</t>
  </si>
  <si>
    <t>36015534</t>
  </si>
  <si>
    <t>WALKER, ELIANA</t>
  </si>
  <si>
    <t>36016327</t>
  </si>
  <si>
    <t>36016328</t>
  </si>
  <si>
    <t>WALKER, JOSIAH V</t>
  </si>
  <si>
    <t>36012589</t>
  </si>
  <si>
    <t>CRANFORD, MATTHEW S</t>
  </si>
  <si>
    <t>36016330</t>
  </si>
  <si>
    <t>68180021709</t>
  </si>
  <si>
    <t>36016331</t>
  </si>
  <si>
    <t>36016332</t>
  </si>
  <si>
    <t>68462026730</t>
  </si>
  <si>
    <t>RICHARDSON, KODA C</t>
  </si>
  <si>
    <t>36016318</t>
  </si>
  <si>
    <t>MOORE, SHIREEN</t>
  </si>
  <si>
    <t>1003042805</t>
  </si>
  <si>
    <t>363 N. BELAIR RD</t>
  </si>
  <si>
    <t>HOGLAND, SANDRA</t>
  </si>
  <si>
    <t>36014704</t>
  </si>
  <si>
    <t>HARRELL***, AYDEN</t>
  </si>
  <si>
    <t>36014705</t>
  </si>
  <si>
    <t>36014706</t>
  </si>
  <si>
    <t>ALLERGY RELIEF 180 MG TABLE</t>
  </si>
  <si>
    <t>69230030030</t>
  </si>
  <si>
    <t>HEATH, ZARIYAH</t>
  </si>
  <si>
    <t>36014707</t>
  </si>
  <si>
    <t>36014751</t>
  </si>
  <si>
    <t>BRIGHAM, MALACHI B</t>
  </si>
  <si>
    <t>36015341</t>
  </si>
  <si>
    <t>HUNTER***, GENESIS</t>
  </si>
  <si>
    <t>32002947</t>
  </si>
  <si>
    <t>METHYLPHENIDATE ER 36 MG TA</t>
  </si>
  <si>
    <t>13811070810</t>
  </si>
  <si>
    <t>LEWIS, RASHAD</t>
  </si>
  <si>
    <t>32002948</t>
  </si>
  <si>
    <t>METHYLPHENIDATE 2.5 MG CHEW</t>
  </si>
  <si>
    <t>64980022101</t>
  </si>
  <si>
    <t>TESTON, GREYSON</t>
  </si>
  <si>
    <t>32002950</t>
  </si>
  <si>
    <t>DEXTROAMP-AMPHET ER 25 MG C</t>
  </si>
  <si>
    <t>115149001</t>
  </si>
  <si>
    <t>KELLY, RASHAWN C</t>
  </si>
  <si>
    <t>32002951</t>
  </si>
  <si>
    <t>DEXTROAMP-AMPHETAMINE 5 MG</t>
  </si>
  <si>
    <t>42806033901</t>
  </si>
  <si>
    <t>36012424</t>
  </si>
  <si>
    <t>PATEL, DEVENDRA K</t>
  </si>
  <si>
    <t>36016338</t>
  </si>
  <si>
    <t>ENGLAND, BLUE S</t>
  </si>
  <si>
    <t>36016308</t>
  </si>
  <si>
    <t>ZEPBOUND 5 MG/0.5 ML PEN</t>
  </si>
  <si>
    <t>2249580</t>
  </si>
  <si>
    <t>36016340</t>
  </si>
  <si>
    <t>NUNN, GREYSON</t>
  </si>
  <si>
    <t>36015599</t>
  </si>
  <si>
    <t>KING, JAZLYN O</t>
  </si>
  <si>
    <t>36016347</t>
  </si>
  <si>
    <t>MCKIE, CARRIE</t>
  </si>
  <si>
    <t>36016348</t>
  </si>
  <si>
    <t>ARMOUR, ETHAN</t>
  </si>
  <si>
    <t>36016349</t>
  </si>
  <si>
    <t>JUAN-ESPINAL, LUCINO</t>
  </si>
  <si>
    <t>36016350</t>
  </si>
  <si>
    <t>DELORGE, JULIETTE</t>
  </si>
  <si>
    <t>32002953</t>
  </si>
  <si>
    <t>SIKES, ALAYNA E</t>
  </si>
  <si>
    <t>32002954</t>
  </si>
  <si>
    <t>16729047801</t>
  </si>
  <si>
    <t>36016351</t>
  </si>
  <si>
    <t>36016352</t>
  </si>
  <si>
    <t>CARTER, JOSIAH</t>
  </si>
  <si>
    <t>36016353</t>
  </si>
  <si>
    <t>FREE, PATRICIA L</t>
  </si>
  <si>
    <t>36016354</t>
  </si>
  <si>
    <t>36016355</t>
  </si>
  <si>
    <t>36016356</t>
  </si>
  <si>
    <t>AMLODIPINE-OLMESARTAN 10-20</t>
  </si>
  <si>
    <t>67877050030</t>
  </si>
  <si>
    <t>32002955</t>
  </si>
  <si>
    <t>VYVANSE 50 MG CAPSULE</t>
  </si>
  <si>
    <t>59417010510</t>
  </si>
  <si>
    <t>WILSON, ROMALUS C</t>
  </si>
  <si>
    <t>32002956</t>
  </si>
  <si>
    <t>SMITH, EMILY</t>
  </si>
  <si>
    <t>32002957</t>
  </si>
  <si>
    <t>METHYLPHENIDATE ER 27 MG TA</t>
  </si>
  <si>
    <t>13811070710</t>
  </si>
  <si>
    <t>BRITT, AMANDA</t>
  </si>
  <si>
    <t>1649436569</t>
  </si>
  <si>
    <t>TOOLE, WYATT J</t>
  </si>
  <si>
    <t>36016362</t>
  </si>
  <si>
    <t>36016363</t>
  </si>
  <si>
    <t>36016364</t>
  </si>
  <si>
    <t>36016365</t>
  </si>
  <si>
    <t>WILEY, KELAYSIA</t>
  </si>
  <si>
    <t>36016366</t>
  </si>
  <si>
    <t>36016367</t>
  </si>
  <si>
    <t>ALBEA, JAXSON</t>
  </si>
  <si>
    <t>32002958</t>
  </si>
  <si>
    <t>VYVANSE 70 MG CAPSULE</t>
  </si>
  <si>
    <t>59417010710</t>
  </si>
  <si>
    <t>36016329</t>
  </si>
  <si>
    <t>36016368</t>
  </si>
  <si>
    <t>36016369</t>
  </si>
  <si>
    <t>36016370</t>
  </si>
  <si>
    <t>WILSON**, KIMBERLY</t>
  </si>
  <si>
    <t>36016371</t>
  </si>
  <si>
    <t>36016372</t>
  </si>
  <si>
    <t>36016373</t>
  </si>
  <si>
    <t>KORDYS, LEONARDO</t>
  </si>
  <si>
    <t>36016361</t>
  </si>
  <si>
    <t>69367016504</t>
  </si>
  <si>
    <t>36014591</t>
  </si>
  <si>
    <t>36014599</t>
  </si>
  <si>
    <t>36016374</t>
  </si>
  <si>
    <t>PASCHAL, KHALANI</t>
  </si>
  <si>
    <t>36015746</t>
  </si>
  <si>
    <t>60505257809</t>
  </si>
  <si>
    <t>36015748</t>
  </si>
  <si>
    <t>36015745</t>
  </si>
  <si>
    <t>36015744</t>
  </si>
  <si>
    <t>36013458</t>
  </si>
  <si>
    <t>36015476</t>
  </si>
  <si>
    <t>93729601</t>
  </si>
  <si>
    <t>JONES, DONNA</t>
  </si>
  <si>
    <t>36016375</t>
  </si>
  <si>
    <t>*VALACYCLOVIR HCL 1 GRAM TA</t>
  </si>
  <si>
    <t>378427693</t>
  </si>
  <si>
    <t>MERRILL, FREDERICK</t>
  </si>
  <si>
    <t>1740299650</t>
  </si>
  <si>
    <t>465 N. BELAIR RD</t>
  </si>
  <si>
    <t>HOGLAND, RONALD J</t>
  </si>
  <si>
    <t>36016376</t>
  </si>
  <si>
    <t>36016384</t>
  </si>
  <si>
    <t>BOJESCUL, JOHN</t>
  </si>
  <si>
    <t>1417914706</t>
  </si>
  <si>
    <t>3650 J DEWEY GRAY CIRCLE</t>
  </si>
  <si>
    <t>36016184</t>
  </si>
  <si>
    <t>AMNESTEEM 40 MG CAPSULE</t>
  </si>
  <si>
    <t>378661493</t>
  </si>
  <si>
    <t>RAGLAND, CONSTANCE D</t>
  </si>
  <si>
    <t>36016386</t>
  </si>
  <si>
    <t>32002960</t>
  </si>
  <si>
    <t>36012765</t>
  </si>
  <si>
    <t>Peeples, Dale</t>
  </si>
  <si>
    <t>1245281849</t>
  </si>
  <si>
    <t>LUCAS, SOPHIELYNNE R</t>
  </si>
  <si>
    <t>36014537</t>
  </si>
  <si>
    <t>MCKENLEY**, LURLINE</t>
  </si>
  <si>
    <t>36014535</t>
  </si>
  <si>
    <t>36014539</t>
  </si>
  <si>
    <t>36014538</t>
  </si>
  <si>
    <t>36014536</t>
  </si>
  <si>
    <t>36014541</t>
  </si>
  <si>
    <t>36016388</t>
  </si>
  <si>
    <t>36015591</t>
  </si>
  <si>
    <t>WEE CARE 15 MG/1.25 ML SUSP</t>
  </si>
  <si>
    <t>23359001204</t>
  </si>
  <si>
    <t>ABRAHAM, SAMONI</t>
  </si>
  <si>
    <t>36014665</t>
  </si>
  <si>
    <t>Kaldas, Eman</t>
  </si>
  <si>
    <t>1336115187</t>
  </si>
  <si>
    <t>3486 Peach Orchard Road</t>
  </si>
  <si>
    <t>MATHIS, MICHELLE</t>
  </si>
  <si>
    <t>36016394</t>
  </si>
  <si>
    <t>36016395</t>
  </si>
  <si>
    <t>DOXYCYCLINE MONO 100 MG CAP</t>
  </si>
  <si>
    <t>68180065208</t>
  </si>
  <si>
    <t>MOORE, SHANDRISA D</t>
  </si>
  <si>
    <t>36016397</t>
  </si>
  <si>
    <t>36011617</t>
  </si>
  <si>
    <t>36016398</t>
  </si>
  <si>
    <t>36016399</t>
  </si>
  <si>
    <t>29300024501</t>
  </si>
  <si>
    <t>36016400</t>
  </si>
  <si>
    <t>69238106501</t>
  </si>
  <si>
    <t>36016401</t>
  </si>
  <si>
    <t>36016402</t>
  </si>
  <si>
    <t>31722059690</t>
  </si>
  <si>
    <t>36016403</t>
  </si>
  <si>
    <t>36016282</t>
  </si>
  <si>
    <t>FIRST-OMEPRAZOLE 2 MG/ML SU</t>
  </si>
  <si>
    <t>65628007003</t>
  </si>
  <si>
    <t>PEARCE, SAMUEL</t>
  </si>
  <si>
    <t>32002962</t>
  </si>
  <si>
    <t>DEXMETHYLPHENIDATE ER 40 MG</t>
  </si>
  <si>
    <t>93556201</t>
  </si>
  <si>
    <t>HERNANDEZ CRUZ, LOGAN</t>
  </si>
  <si>
    <t>36016404</t>
  </si>
  <si>
    <t>EARWAX REMOVAL KIT 6.5%</t>
  </si>
  <si>
    <t>70000049002</t>
  </si>
  <si>
    <t>36016405</t>
  </si>
  <si>
    <t>BUTLER, FELICIA</t>
  </si>
  <si>
    <t>36016406</t>
  </si>
  <si>
    <t>BUTLER, KELVIN</t>
  </si>
  <si>
    <t>36016407</t>
  </si>
  <si>
    <t>36016408</t>
  </si>
  <si>
    <t>36016413</t>
  </si>
  <si>
    <t>36016414</t>
  </si>
  <si>
    <t>36016385</t>
  </si>
  <si>
    <t>O'BRYANT, DOMONIC</t>
  </si>
  <si>
    <t>36012181</t>
  </si>
  <si>
    <t>HAYNES, KAMAYA</t>
  </si>
  <si>
    <t>36015544</t>
  </si>
  <si>
    <t>65862060012</t>
  </si>
  <si>
    <t>McCaskey, John</t>
  </si>
  <si>
    <t>1114306727</t>
  </si>
  <si>
    <t>1205 Town Park Lane</t>
  </si>
  <si>
    <t>WRIGHT, STACEY</t>
  </si>
  <si>
    <t>36016419</t>
  </si>
  <si>
    <t>36016420</t>
  </si>
  <si>
    <t>36014671</t>
  </si>
  <si>
    <t>36014307</t>
  </si>
  <si>
    <t>*FUSION PLUS CAPSULE</t>
  </si>
  <si>
    <t>52747050230</t>
  </si>
  <si>
    <t>36016422</t>
  </si>
  <si>
    <t>TONEY, LESLIE</t>
  </si>
  <si>
    <t>36011277</t>
  </si>
  <si>
    <t>ARNOLD, JOANN</t>
  </si>
  <si>
    <t>36016423</t>
  </si>
  <si>
    <t>36014446</t>
  </si>
  <si>
    <t>BUTLER, SHAKAYLA R</t>
  </si>
  <si>
    <t>36014326</t>
  </si>
  <si>
    <t>BUTLER, SHADASHA</t>
  </si>
  <si>
    <t>36014316</t>
  </si>
  <si>
    <t>36015584</t>
  </si>
  <si>
    <t>KEY, AKIYAH L</t>
  </si>
  <si>
    <t>32002963</t>
  </si>
  <si>
    <t>DEXMETHYLPHENIDATE ER 20 MG</t>
  </si>
  <si>
    <t>93555301</t>
  </si>
  <si>
    <t>CORSANO, TYSON</t>
  </si>
  <si>
    <t>32002965</t>
  </si>
  <si>
    <t>MARTE, JULIAN</t>
  </si>
  <si>
    <t>32002966</t>
  </si>
  <si>
    <t>36016428</t>
  </si>
  <si>
    <t>HARWELL, PRESLEE</t>
  </si>
  <si>
    <t>36016429</t>
  </si>
  <si>
    <t>36013667</t>
  </si>
  <si>
    <t>LEVONOR-ETH ESTRAD 0.1-0.02</t>
  </si>
  <si>
    <t>378728753</t>
  </si>
  <si>
    <t>GOODWIN***, LEILANI</t>
  </si>
  <si>
    <t>36011363</t>
  </si>
  <si>
    <t>ELLIS, MALAYSIA</t>
  </si>
  <si>
    <t>36014039</t>
  </si>
  <si>
    <t>LEE, LOURDES</t>
  </si>
  <si>
    <t>36014362</t>
  </si>
  <si>
    <t>BROWN, EDDIE C</t>
  </si>
  <si>
    <t>36014681</t>
  </si>
  <si>
    <t>PRESSLEY, STEPHANIE R</t>
  </si>
  <si>
    <t>36013803</t>
  </si>
  <si>
    <t>36014771</t>
  </si>
  <si>
    <t>36014788</t>
  </si>
  <si>
    <t>TILLMAN, KALEB</t>
  </si>
  <si>
    <t>36014789</t>
  </si>
  <si>
    <t>36014797</t>
  </si>
  <si>
    <t>TILLMAN, KHOLE A</t>
  </si>
  <si>
    <t>36014817</t>
  </si>
  <si>
    <t>HAYNES, KAMARIA</t>
  </si>
  <si>
    <t>36015406</t>
  </si>
  <si>
    <t>BAILEY, JAMES</t>
  </si>
  <si>
    <t>36015444</t>
  </si>
  <si>
    <t>THOMAS, JERNASIA</t>
  </si>
  <si>
    <t>36015473</t>
  </si>
  <si>
    <t>CHILDRENS MULTIVIT W/IRON L</t>
  </si>
  <si>
    <t>96295012826</t>
  </si>
  <si>
    <t>TANKERSLEY, MALEEK</t>
  </si>
  <si>
    <t>36016430</t>
  </si>
  <si>
    <t>CURTIS, COBI</t>
  </si>
  <si>
    <t>36016431</t>
  </si>
  <si>
    <t>FAMOTIDINE 40 MG/5 ML SUSP</t>
  </si>
  <si>
    <t>68382044405</t>
  </si>
  <si>
    <t>DOUBILET, CASSIUS P</t>
  </si>
  <si>
    <t>36014409</t>
  </si>
  <si>
    <t>WALKER, PRINCETON</t>
  </si>
  <si>
    <t>34001146</t>
  </si>
  <si>
    <t>STEVENS, BRENDA A</t>
  </si>
  <si>
    <t>36016417</t>
  </si>
  <si>
    <t>*BUPROPION HCL XL 150 MG TA</t>
  </si>
  <si>
    <t>36016435</t>
  </si>
  <si>
    <t>36016436</t>
  </si>
  <si>
    <t>36016437</t>
  </si>
  <si>
    <t>36016389</t>
  </si>
  <si>
    <t>36009468</t>
  </si>
  <si>
    <t>BAILEY, BRITTANY L</t>
  </si>
  <si>
    <t>36010251</t>
  </si>
  <si>
    <t>LAKES, MACK</t>
  </si>
  <si>
    <t>36011090</t>
  </si>
  <si>
    <t>36011399</t>
  </si>
  <si>
    <t>36011559</t>
  </si>
  <si>
    <t>36012390</t>
  </si>
  <si>
    <t>MANKER**, DIANE</t>
  </si>
  <si>
    <t>36012810</t>
  </si>
  <si>
    <t>VAUGHNS, LAYTON</t>
  </si>
  <si>
    <t>36014761</t>
  </si>
  <si>
    <t>Cesa, Marie Lorraine</t>
  </si>
  <si>
    <t>1013495670</t>
  </si>
  <si>
    <t>124 Bettis Academy Road</t>
  </si>
  <si>
    <t>JENKINS**, BRANDY C</t>
  </si>
  <si>
    <t>36016026</t>
  </si>
  <si>
    <t>RADCLIFF, WILLIAM</t>
  </si>
  <si>
    <t>36016028</t>
  </si>
  <si>
    <t>FERROUS SULF 220 MG/5 ML EL</t>
  </si>
  <si>
    <t>54838000180</t>
  </si>
  <si>
    <t>RICHARDSON, AZI'YANNA</t>
  </si>
  <si>
    <t>36016044</t>
  </si>
  <si>
    <t>REYNALDO, JOALY</t>
  </si>
  <si>
    <t>36016441</t>
  </si>
  <si>
    <t>PREDNISOLONE 15 MG/5 ML SOL</t>
  </si>
  <si>
    <t>GILDS, PABLO</t>
  </si>
  <si>
    <t>36016442</t>
  </si>
  <si>
    <t>36016443</t>
  </si>
  <si>
    <t>SMITH, JASMINE</t>
  </si>
  <si>
    <t>36016444</t>
  </si>
  <si>
    <t>36011848</t>
  </si>
  <si>
    <t>DROSPIRENONE-EE 3-0.03 MG T</t>
  </si>
  <si>
    <t>378730053</t>
  </si>
  <si>
    <t>JUAN-ESPINAL, EMMA</t>
  </si>
  <si>
    <t>36013538</t>
  </si>
  <si>
    <t>RAMSEY, MICHAEL</t>
  </si>
  <si>
    <t>36013539</t>
  </si>
  <si>
    <t>RAMSEY, ROBERTA</t>
  </si>
  <si>
    <t>36016445</t>
  </si>
  <si>
    <t>KELLY, NAVEE</t>
  </si>
  <si>
    <t>36016446</t>
  </si>
  <si>
    <t>HARLEY, ADRIENNE D.</t>
  </si>
  <si>
    <t>36016421</t>
  </si>
  <si>
    <t>HOUSE, HERBERT</t>
  </si>
  <si>
    <t>36016448</t>
  </si>
  <si>
    <t>CRESWELL, MAH'SIAH</t>
  </si>
  <si>
    <t>36016449</t>
  </si>
  <si>
    <t>36016450</t>
  </si>
  <si>
    <t>36016451</t>
  </si>
  <si>
    <t>36016454</t>
  </si>
  <si>
    <t>36016455</t>
  </si>
  <si>
    <t>CEFDINIR 250 MG/5 ML SUSP</t>
  </si>
  <si>
    <t>68180072305</t>
  </si>
  <si>
    <t>SLEDGE, LATRINITY</t>
  </si>
  <si>
    <t>36016456</t>
  </si>
  <si>
    <t>COUGH DM ER 30 MG/5 ML SUSP</t>
  </si>
  <si>
    <t>70000030201</t>
  </si>
  <si>
    <t>36016457</t>
  </si>
  <si>
    <t>591505201</t>
  </si>
  <si>
    <t>32002968</t>
  </si>
  <si>
    <t>RAMOS, GABRIEL</t>
  </si>
  <si>
    <t>36016460</t>
  </si>
  <si>
    <t>RADFORD, JANICE</t>
  </si>
  <si>
    <t>36016462</t>
  </si>
  <si>
    <t>JOHNSON, MARIE M</t>
  </si>
  <si>
    <t>36016463</t>
  </si>
  <si>
    <t>36016465</t>
  </si>
  <si>
    <t>GRIGG, MICHAEL</t>
  </si>
  <si>
    <t>36015135</t>
  </si>
  <si>
    <t>LOCKHART, LATISHA</t>
  </si>
  <si>
    <t>36015123</t>
  </si>
  <si>
    <t>36009652</t>
  </si>
  <si>
    <t>LAUER, STELLA C</t>
  </si>
  <si>
    <t>36015810</t>
  </si>
  <si>
    <t>FLUTICASONE PROP 0.05% CREA</t>
  </si>
  <si>
    <t>45802022211</t>
  </si>
  <si>
    <t>HIXON, LYDAMARIE</t>
  </si>
  <si>
    <t>36015809</t>
  </si>
  <si>
    <t>36015762</t>
  </si>
  <si>
    <t>BROWN, GABRIELLE</t>
  </si>
  <si>
    <t>36015297</t>
  </si>
  <si>
    <t>36015299</t>
  </si>
  <si>
    <t>36016469</t>
  </si>
  <si>
    <t>SMITH, JAVONNA E</t>
  </si>
  <si>
    <t>36016470</t>
  </si>
  <si>
    <t>67877044090</t>
  </si>
  <si>
    <t>36016471</t>
  </si>
  <si>
    <t>378632277</t>
  </si>
  <si>
    <t>BLOUNT, DEBRA</t>
  </si>
  <si>
    <t>36016472</t>
  </si>
  <si>
    <t>36016473</t>
  </si>
  <si>
    <t>36016138</t>
  </si>
  <si>
    <t>34001147</t>
  </si>
  <si>
    <t>43547040410</t>
  </si>
  <si>
    <t>NEWMAN, KYANA</t>
  </si>
  <si>
    <t>36016477</t>
  </si>
  <si>
    <t>ROBERSON, LASHALLA</t>
  </si>
  <si>
    <t>36016478</t>
  </si>
  <si>
    <t>36016480</t>
  </si>
  <si>
    <t>36015707</t>
  </si>
  <si>
    <t>WILLIAMS, HANNAH A</t>
  </si>
  <si>
    <t>36015706</t>
  </si>
  <si>
    <t>36015708</t>
  </si>
  <si>
    <t>FEXOFENADINE HCL 60 MG TABL</t>
  </si>
  <si>
    <t>904719260</t>
  </si>
  <si>
    <t>36015709</t>
  </si>
  <si>
    <t>36014451</t>
  </si>
  <si>
    <t>36016483</t>
  </si>
  <si>
    <t>JOSHUA**, CHASE</t>
  </si>
  <si>
    <t>36015360</t>
  </si>
  <si>
    <t>WILLIAMS, PAULA A</t>
  </si>
  <si>
    <t>36015858</t>
  </si>
  <si>
    <t>MOSS, RYAN</t>
  </si>
  <si>
    <t>34001133</t>
  </si>
  <si>
    <t>228202910</t>
  </si>
  <si>
    <t>36015710</t>
  </si>
  <si>
    <t>LEVALBUTEROL TAR HFA 45MCG</t>
  </si>
  <si>
    <t>591292754</t>
  </si>
  <si>
    <t>32002970</t>
  </si>
  <si>
    <t>GLASSCOCK, KELSEY</t>
  </si>
  <si>
    <t>36014589</t>
  </si>
  <si>
    <t>WILLIAMS, CHARLES</t>
  </si>
  <si>
    <t>36012539</t>
  </si>
  <si>
    <t>BETASEPT 4% SURGICAL SCRUB</t>
  </si>
  <si>
    <t>67618020004</t>
  </si>
  <si>
    <t>36016488</t>
  </si>
  <si>
    <t>36016489</t>
  </si>
  <si>
    <t>36016490</t>
  </si>
  <si>
    <t>168009930</t>
  </si>
  <si>
    <t>36016491</t>
  </si>
  <si>
    <t>36012161</t>
  </si>
  <si>
    <t>JACKSON, SAMIR</t>
  </si>
  <si>
    <t>36016497</t>
  </si>
  <si>
    <t>ALDRICH, DENISE</t>
  </si>
  <si>
    <t>36010826</t>
  </si>
  <si>
    <t>GLOVER, TARAJI</t>
  </si>
  <si>
    <t>36012609</t>
  </si>
  <si>
    <t>36012952</t>
  </si>
  <si>
    <t>TYLER, POLLY M</t>
  </si>
  <si>
    <t>36016077</t>
  </si>
  <si>
    <t>ANTHONY, JAMYAI</t>
  </si>
  <si>
    <t>36016065</t>
  </si>
  <si>
    <t>HAMILTON, MARVIN</t>
  </si>
  <si>
    <t>36016066</t>
  </si>
  <si>
    <t>36016498</t>
  </si>
  <si>
    <t>FEW, FAIZON</t>
  </si>
  <si>
    <t>36016499</t>
  </si>
  <si>
    <t>36016500</t>
  </si>
  <si>
    <t>36016501</t>
  </si>
  <si>
    <t>32002972</t>
  </si>
  <si>
    <t>ADDERALL XR 30 MG CAPSULE</t>
  </si>
  <si>
    <t>54092039101</t>
  </si>
  <si>
    <t>RILEY, BELLA</t>
  </si>
  <si>
    <t>36015921</t>
  </si>
  <si>
    <t>KNOLLENBERG, EZRA</t>
  </si>
  <si>
    <t>36016304</t>
  </si>
  <si>
    <t>36016360</t>
  </si>
  <si>
    <t>36016504</t>
  </si>
  <si>
    <t>GARNER, TERRY</t>
  </si>
  <si>
    <t>32002973</t>
  </si>
  <si>
    <t>METHYLPHENIDATE ER 54 MG TA</t>
  </si>
  <si>
    <t>13811070910</t>
  </si>
  <si>
    <t>GREEN, CAYDEN</t>
  </si>
  <si>
    <t>36016505</t>
  </si>
  <si>
    <t>168000616</t>
  </si>
  <si>
    <t>32002974</t>
  </si>
  <si>
    <t>GREEN, ISAIAH M</t>
  </si>
  <si>
    <t>32002975</t>
  </si>
  <si>
    <t>31722023101</t>
  </si>
  <si>
    <t>MOODY, CHLOE R</t>
  </si>
  <si>
    <t>32002976</t>
  </si>
  <si>
    <t>DEXTROAMP-AMPHETAM 7.5 MG T</t>
  </si>
  <si>
    <t>11534019101</t>
  </si>
  <si>
    <t>TARVER, KASHTON A</t>
  </si>
  <si>
    <t>36016506</t>
  </si>
  <si>
    <t>STALLINGS, AYANNA</t>
  </si>
  <si>
    <t>36016507</t>
  </si>
  <si>
    <t>45802070000</t>
  </si>
  <si>
    <t>36016510</t>
  </si>
  <si>
    <t>CLARK, MYAMI</t>
  </si>
  <si>
    <t>36016511</t>
  </si>
  <si>
    <t>ERYTHROMYCIN 0.5% EYE OINTM</t>
  </si>
  <si>
    <t>36014062</t>
  </si>
  <si>
    <t>36015251</t>
  </si>
  <si>
    <t>36016492</t>
  </si>
  <si>
    <t>32002977</t>
  </si>
  <si>
    <t>BAINE, JOSIE</t>
  </si>
  <si>
    <t>36016516</t>
  </si>
  <si>
    <t>GAJADHAR, RAVI</t>
  </si>
  <si>
    <t>36016517</t>
  </si>
  <si>
    <t>36014516</t>
  </si>
  <si>
    <t>TORDOFF, LINDSEY B</t>
  </si>
  <si>
    <t>36016107</t>
  </si>
  <si>
    <t>24979053801</t>
  </si>
  <si>
    <t>Olten MD, Baris</t>
  </si>
  <si>
    <t>1720566698</t>
  </si>
  <si>
    <t>36016106</t>
  </si>
  <si>
    <t>RISPERIDONE 1 MG TABLET</t>
  </si>
  <si>
    <t>43547034106</t>
  </si>
  <si>
    <t>32002946</t>
  </si>
  <si>
    <t>METHYLPHENIDATE 5 MG CHEW T</t>
  </si>
  <si>
    <t>64980022201</t>
  </si>
  <si>
    <t>TESTON, KOLTON</t>
  </si>
  <si>
    <t>32002978</t>
  </si>
  <si>
    <t>ADDERALL XR 15 MG CAPSULE</t>
  </si>
  <si>
    <t>54092038501</t>
  </si>
  <si>
    <t>AZEEM, SAMEERA</t>
  </si>
  <si>
    <t>1760897243</t>
  </si>
  <si>
    <t>JONES, ISSAC</t>
  </si>
  <si>
    <t>36016160</t>
  </si>
  <si>
    <t>REYNOLDSLEAK, JENNIE JEANN</t>
  </si>
  <si>
    <t>32002979</t>
  </si>
  <si>
    <t>42806034101</t>
  </si>
  <si>
    <t>MARCUM, NYLAH</t>
  </si>
  <si>
    <t>32002980</t>
  </si>
  <si>
    <t>36014180</t>
  </si>
  <si>
    <t>36014179</t>
  </si>
  <si>
    <t>36016228</t>
  </si>
  <si>
    <t>36015146</t>
  </si>
  <si>
    <t>LEWKOWIEZ, ERIC</t>
  </si>
  <si>
    <t>1639288814</t>
  </si>
  <si>
    <t>36014845</t>
  </si>
  <si>
    <t>36016518</t>
  </si>
  <si>
    <t>JACKSON, THOMAS</t>
  </si>
  <si>
    <t>36016519</t>
  </si>
  <si>
    <t>36014843</t>
  </si>
  <si>
    <t>36014885</t>
  </si>
  <si>
    <t>36016261</t>
  </si>
  <si>
    <t>36015519</t>
  </si>
  <si>
    <t>36016482</t>
  </si>
  <si>
    <t>36014667</t>
  </si>
  <si>
    <t>*QUETIAPINE FUMARATE 50 MG</t>
  </si>
  <si>
    <t>67877024901</t>
  </si>
  <si>
    <t>BLACK, ROBYN</t>
  </si>
  <si>
    <t>3614 J DEWEY GRAY CIRCLE</t>
  </si>
  <si>
    <t>FREEMAN, TINA</t>
  </si>
  <si>
    <t>36014668</t>
  </si>
  <si>
    <t>36014669</t>
  </si>
  <si>
    <t>36016524</t>
  </si>
  <si>
    <t>BROWN, VICKI L</t>
  </si>
  <si>
    <t>36015184</t>
  </si>
  <si>
    <t>FERGUSON, HOPE</t>
  </si>
  <si>
    <t>36016532</t>
  </si>
  <si>
    <t>68180067711</t>
  </si>
  <si>
    <t>36016533</t>
  </si>
  <si>
    <t>36015609</t>
  </si>
  <si>
    <t>PHILLIPS, NAPOLEON</t>
  </si>
  <si>
    <t>36015611</t>
  </si>
  <si>
    <t>36015463</t>
  </si>
  <si>
    <t>49884025601</t>
  </si>
  <si>
    <t>36016535</t>
  </si>
  <si>
    <t>OTEZLA 28 DAY STARTER PACK</t>
  </si>
  <si>
    <t>55513036955</t>
  </si>
  <si>
    <t>STAHR, BRADFORD</t>
  </si>
  <si>
    <t>36016536</t>
  </si>
  <si>
    <t>PETTIGREW, SOMIYA</t>
  </si>
  <si>
    <t>36016537</t>
  </si>
  <si>
    <t>36016538</t>
  </si>
  <si>
    <t>36016539</t>
  </si>
  <si>
    <t>WILKES, GIANNA</t>
  </si>
  <si>
    <t>36012559</t>
  </si>
  <si>
    <t>36016540</t>
  </si>
  <si>
    <t>GENTLES, SHAMIYR</t>
  </si>
  <si>
    <t>36015464</t>
  </si>
  <si>
    <t>65862092730</t>
  </si>
  <si>
    <t>36015637</t>
  </si>
  <si>
    <t>BIMZELX 160 MG/ML AUTOINJEC</t>
  </si>
  <si>
    <t>50474078185</t>
  </si>
  <si>
    <t>OGLESBY, LAURA</t>
  </si>
  <si>
    <t>36016543</t>
  </si>
  <si>
    <t>36016544</t>
  </si>
  <si>
    <t>*KETOROLAC 0.5% OPHTH SOLUT</t>
  </si>
  <si>
    <t>61314012605</t>
  </si>
  <si>
    <t>36016549</t>
  </si>
  <si>
    <t>EPINEPHRINE 0.15 MG AUTO-IN</t>
  </si>
  <si>
    <t>49502010102</t>
  </si>
  <si>
    <t>ANTHONY, CALANI</t>
  </si>
  <si>
    <t>36016550</t>
  </si>
  <si>
    <t>36016545</t>
  </si>
  <si>
    <t>GATIFLOXACIN 0.5% EYE DROPS</t>
  </si>
  <si>
    <t>61314067225</t>
  </si>
  <si>
    <t>36014727</t>
  </si>
  <si>
    <t>36016554</t>
  </si>
  <si>
    <t>36016190</t>
  </si>
  <si>
    <t>JONES, SONIA R</t>
  </si>
  <si>
    <t>36016178</t>
  </si>
  <si>
    <t>36016177</t>
  </si>
  <si>
    <t>36016115</t>
  </si>
  <si>
    <t>GENTLES, LENNOX</t>
  </si>
  <si>
    <t>36016559</t>
  </si>
  <si>
    <t>115169449</t>
  </si>
  <si>
    <t>CROFT, REBECCA P</t>
  </si>
  <si>
    <t>36015213</t>
  </si>
  <si>
    <t>WALKER, ICIE</t>
  </si>
  <si>
    <t>36013939</t>
  </si>
  <si>
    <t>36013938</t>
  </si>
  <si>
    <t>36016563</t>
  </si>
  <si>
    <t>FRANK, BRAYLEN</t>
  </si>
  <si>
    <t>36016564</t>
  </si>
  <si>
    <t>36016565</t>
  </si>
  <si>
    <t>36016566</t>
  </si>
  <si>
    <t>OSELTAMIVIR PHOS 30 MG CAPS</t>
  </si>
  <si>
    <t>64380079701</t>
  </si>
  <si>
    <t>ERTLE, ALANNA R</t>
  </si>
  <si>
    <t>36016567</t>
  </si>
  <si>
    <t>ERTLE, EVANDER R</t>
  </si>
  <si>
    <t>36016568</t>
  </si>
  <si>
    <t>PRIMUS, PAYTEN</t>
  </si>
  <si>
    <t>36016569</t>
  </si>
  <si>
    <t>36016570</t>
  </si>
  <si>
    <t>36016572</t>
  </si>
  <si>
    <t>36016573</t>
  </si>
  <si>
    <t>36016578</t>
  </si>
  <si>
    <t>64380080807</t>
  </si>
  <si>
    <t>36015823</t>
  </si>
  <si>
    <t>MCMICHAEL, JENNIFER</t>
  </si>
  <si>
    <t>32002982</t>
  </si>
  <si>
    <t>VALDEZ-PAZ, EMILY</t>
  </si>
  <si>
    <t>36016587</t>
  </si>
  <si>
    <t>BLACKSTON, ROBERT L</t>
  </si>
  <si>
    <t>36016589</t>
  </si>
  <si>
    <t>CEPHALEXIN 250 MG/5 ML SUSP</t>
  </si>
  <si>
    <t>68180044101</t>
  </si>
  <si>
    <t>ROUNTREE, SOLOMON</t>
  </si>
  <si>
    <t>36016591</t>
  </si>
  <si>
    <t>ROUNTREE, HADASSAH A</t>
  </si>
  <si>
    <t>32002983</t>
  </si>
  <si>
    <t>DEXMETHYLPHENIDATE 5 MG TAB</t>
  </si>
  <si>
    <t>10702010701</t>
  </si>
  <si>
    <t>GASKIN, ELI J</t>
  </si>
  <si>
    <t>36016592</t>
  </si>
  <si>
    <t>HARRISON-MOORE, REGENIA</t>
  </si>
  <si>
    <t>36016593</t>
  </si>
  <si>
    <t>36016594</t>
  </si>
  <si>
    <t>32002984</t>
  </si>
  <si>
    <t>DEXTROAMP-AMPHET ER 15 MG C</t>
  </si>
  <si>
    <t>64850051201</t>
  </si>
  <si>
    <t>REVILLE, ETHAN C</t>
  </si>
  <si>
    <t>32002985</t>
  </si>
  <si>
    <t>FOCALIN XR 10 MG CAPSULE</t>
  </si>
  <si>
    <t>78043105</t>
  </si>
  <si>
    <t>BUSH, ISAIAH</t>
  </si>
  <si>
    <t>36016595</t>
  </si>
  <si>
    <t>HATCHER, CHLOE A</t>
  </si>
  <si>
    <t>36016596</t>
  </si>
  <si>
    <t>36016597</t>
  </si>
  <si>
    <t>36016598</t>
  </si>
  <si>
    <t>36016601</t>
  </si>
  <si>
    <t>NAPROXEN 250 MG TABLET</t>
  </si>
  <si>
    <t>68462018801</t>
  </si>
  <si>
    <t>36016603</t>
  </si>
  <si>
    <t>BURNETT, CONNIE</t>
  </si>
  <si>
    <t>36016599</t>
  </si>
  <si>
    <t>*METRONIDAZOLE TOPICAL 0.75</t>
  </si>
  <si>
    <t>713063737</t>
  </si>
  <si>
    <t>36016605</t>
  </si>
  <si>
    <t>FRAZIER, MASON</t>
  </si>
  <si>
    <t>36016606</t>
  </si>
  <si>
    <t>FRAZIER, SURI</t>
  </si>
  <si>
    <t>36016607</t>
  </si>
  <si>
    <t>BOUDREAUXS BUTT PASTE</t>
  </si>
  <si>
    <t>62103033304</t>
  </si>
  <si>
    <t>36016608</t>
  </si>
  <si>
    <t>JONES, LINDA T</t>
  </si>
  <si>
    <t>36016609</t>
  </si>
  <si>
    <t>36016486</t>
  </si>
  <si>
    <t>36016610</t>
  </si>
  <si>
    <t>36016611</t>
  </si>
  <si>
    <t>STUBBLEFIELD, GRACE</t>
  </si>
  <si>
    <t>36014215</t>
  </si>
  <si>
    <t>36016612</t>
  </si>
  <si>
    <t>RUNNELS, MARK</t>
  </si>
  <si>
    <t>36016614</t>
  </si>
  <si>
    <t>36016615</t>
  </si>
  <si>
    <t>ROGERS, TYLER</t>
  </si>
  <si>
    <t>36016616</t>
  </si>
  <si>
    <t>CARREDO, BRYAN MYLES P</t>
  </si>
  <si>
    <t>36016617</t>
  </si>
  <si>
    <t>36016618</t>
  </si>
  <si>
    <t>CARREDO, AALIYAH GRAC P</t>
  </si>
  <si>
    <t>36016619</t>
  </si>
  <si>
    <t>36016620</t>
  </si>
  <si>
    <t>36016621</t>
  </si>
  <si>
    <t>36016622</t>
  </si>
  <si>
    <t>CARREDO, GLENDA M</t>
  </si>
  <si>
    <t>36016623</t>
  </si>
  <si>
    <t>SPRINTEC 28 DAY TABLET</t>
  </si>
  <si>
    <t>555901658</t>
  </si>
  <si>
    <t>MCKILLION, EBONY</t>
  </si>
  <si>
    <t>36016624</t>
  </si>
  <si>
    <t>36016625</t>
  </si>
  <si>
    <t>36016626</t>
  </si>
  <si>
    <t>32002886</t>
  </si>
  <si>
    <t>*ADDERALL XR 25 MG CAPSULE</t>
  </si>
  <si>
    <t>54092038901</t>
  </si>
  <si>
    <t>POLLARD, LESLIE</t>
  </si>
  <si>
    <t>1467494153</t>
  </si>
  <si>
    <t>363 N BELAIR RD</t>
  </si>
  <si>
    <t>36012645</t>
  </si>
  <si>
    <t>BRINSON***, LASANDRA</t>
  </si>
  <si>
    <t>36013027</t>
  </si>
  <si>
    <t>INGRAM, JAMES</t>
  </si>
  <si>
    <t>36013275</t>
  </si>
  <si>
    <t>36016627</t>
  </si>
  <si>
    <t>36013703</t>
  </si>
  <si>
    <t>FERNANDO, ESTER</t>
  </si>
  <si>
    <t>36013702</t>
  </si>
  <si>
    <t>36016631</t>
  </si>
  <si>
    <t>TILLMAN, KINDRA</t>
  </si>
  <si>
    <t>36016632</t>
  </si>
  <si>
    <t>143992701</t>
  </si>
  <si>
    <t>36016633</t>
  </si>
  <si>
    <t>THOMAS, CA'NESHIA</t>
  </si>
  <si>
    <t>32002986</t>
  </si>
  <si>
    <t>NEWTON***, YARIN</t>
  </si>
  <si>
    <t>36013028</t>
  </si>
  <si>
    <t>36016629</t>
  </si>
  <si>
    <t>36010099</t>
  </si>
  <si>
    <t>ESCALANTE-FLORES, AMY</t>
  </si>
  <si>
    <t>36015376</t>
  </si>
  <si>
    <t>36013897</t>
  </si>
  <si>
    <t>36014385</t>
  </si>
  <si>
    <t>36014384</t>
  </si>
  <si>
    <t>36014720</t>
  </si>
  <si>
    <t>NYSTATIN-TRIAMCINOLONE OINT</t>
  </si>
  <si>
    <t>21922003104</t>
  </si>
  <si>
    <t>36016634</t>
  </si>
  <si>
    <t>ROBESON, KILEY</t>
  </si>
  <si>
    <t>36014388</t>
  </si>
  <si>
    <t>WARD, TRAVIS H</t>
  </si>
  <si>
    <t>36016114</t>
  </si>
  <si>
    <t>RYALTRIS 665-25 MCG SPRAY</t>
  </si>
  <si>
    <t>59467070027</t>
  </si>
  <si>
    <t>36016635</t>
  </si>
  <si>
    <t>32002987</t>
  </si>
  <si>
    <t>36014973</t>
  </si>
  <si>
    <t>HANSON, IVEY D</t>
  </si>
  <si>
    <t>36015025</t>
  </si>
  <si>
    <t>JOHNSON, JEANETTE</t>
  </si>
  <si>
    <t>36015026</t>
  </si>
  <si>
    <t>36015027</t>
  </si>
  <si>
    <t>36015028</t>
  </si>
  <si>
    <t>36015604</t>
  </si>
  <si>
    <t>WRIGHT, CLARECIA L</t>
  </si>
  <si>
    <t>36015646</t>
  </si>
  <si>
    <t>36016123</t>
  </si>
  <si>
    <t>36011740</t>
  </si>
  <si>
    <t>36011756</t>
  </si>
  <si>
    <t>NECON 0.5-35-28 TABLET</t>
  </si>
  <si>
    <t>75907008532</t>
  </si>
  <si>
    <t>36014908</t>
  </si>
  <si>
    <t>DARDEN, TAMMIE</t>
  </si>
  <si>
    <t>36015316</t>
  </si>
  <si>
    <t>ALEJANDRO REYES, ROBERTO</t>
  </si>
  <si>
    <t>36015654</t>
  </si>
  <si>
    <t>HOLMES, BRIELLE</t>
  </si>
  <si>
    <t>36015677</t>
  </si>
  <si>
    <t>36016036</t>
  </si>
  <si>
    <t>BRAGG, JACQUELINE</t>
  </si>
  <si>
    <t>36015955</t>
  </si>
  <si>
    <t>36016636</t>
  </si>
  <si>
    <t>36016637</t>
  </si>
  <si>
    <t>WILLIAMS, WILLIE MAE</t>
  </si>
  <si>
    <t>36016638</t>
  </si>
  <si>
    <t>36016639</t>
  </si>
  <si>
    <t>JONES, TIMOTHY</t>
  </si>
  <si>
    <t>36016643</t>
  </si>
  <si>
    <t>32002988</t>
  </si>
  <si>
    <t>32002989</t>
  </si>
  <si>
    <t>10702010101</t>
  </si>
  <si>
    <t>32002990</t>
  </si>
  <si>
    <t>SCHEXNAYDER, ZOE</t>
  </si>
  <si>
    <t>32002991</t>
  </si>
  <si>
    <t>DEXTROAMP-AMPHETAMIN 20 MG</t>
  </si>
  <si>
    <t>42806034401</t>
  </si>
  <si>
    <t>36016646</t>
  </si>
  <si>
    <t>36016647</t>
  </si>
  <si>
    <t>36016648</t>
  </si>
  <si>
    <t>32002992</t>
  </si>
  <si>
    <t>WORLEY, MALLORIE S</t>
  </si>
  <si>
    <t>32002993</t>
  </si>
  <si>
    <t>GRAY, HADLIE</t>
  </si>
  <si>
    <t>36016649</t>
  </si>
  <si>
    <t>36016651</t>
  </si>
  <si>
    <t>PERKINS, TRINITY R</t>
  </si>
  <si>
    <t>36014971</t>
  </si>
  <si>
    <t>36013591</t>
  </si>
  <si>
    <t>ETTERLEE, BRITNEY</t>
  </si>
  <si>
    <t>36016652</t>
  </si>
  <si>
    <t>*DOTTI 0.05 MG PATCH</t>
  </si>
  <si>
    <t>65162099308</t>
  </si>
  <si>
    <t>36016653</t>
  </si>
  <si>
    <t>36016656</t>
  </si>
  <si>
    <t>36016657</t>
  </si>
  <si>
    <t>59762312001</t>
  </si>
  <si>
    <t>TORRES VELEZ, FARES</t>
  </si>
  <si>
    <t>36016658</t>
  </si>
  <si>
    <t>76204060060</t>
  </si>
  <si>
    <t>36016132</t>
  </si>
  <si>
    <t>36016134</t>
  </si>
  <si>
    <t>16571077909</t>
  </si>
  <si>
    <t>36016131</t>
  </si>
  <si>
    <t>HYDROXYZINE PAM 50 MG CAP30</t>
  </si>
  <si>
    <t>555030202</t>
  </si>
  <si>
    <t>36016135</t>
  </si>
  <si>
    <t>43547028210</t>
  </si>
  <si>
    <t>36016662</t>
  </si>
  <si>
    <t>36016665</t>
  </si>
  <si>
    <t>36016666</t>
  </si>
  <si>
    <t>36016667</t>
  </si>
  <si>
    <t>GUANFACINE HCL ER 1 MG TABL</t>
  </si>
  <si>
    <t>60505392701</t>
  </si>
  <si>
    <t>DOVER, KAYDEN</t>
  </si>
  <si>
    <t>36016668</t>
  </si>
  <si>
    <t>36016669</t>
  </si>
  <si>
    <t>36016671</t>
  </si>
  <si>
    <t>POLY-VI-SOL WITH IRON DROPS</t>
  </si>
  <si>
    <t>87040501</t>
  </si>
  <si>
    <t>CASTRO, SAIN J</t>
  </si>
  <si>
    <t>32002996</t>
  </si>
  <si>
    <t>32002997</t>
  </si>
  <si>
    <t>DEXTROAMP-AMPHETAMIN 15 MG</t>
  </si>
  <si>
    <t>47781017801</t>
  </si>
  <si>
    <t>BERNARD***, MARQUAVION</t>
  </si>
  <si>
    <t>32002998</t>
  </si>
  <si>
    <t>32002999</t>
  </si>
  <si>
    <t>32003000</t>
  </si>
  <si>
    <t>36016679</t>
  </si>
  <si>
    <t>45802001402</t>
  </si>
  <si>
    <t>THOMAS, YURI Y</t>
  </si>
  <si>
    <t>32003001</t>
  </si>
  <si>
    <t>FREEMAN, BRAYDON</t>
  </si>
  <si>
    <t>32003002</t>
  </si>
  <si>
    <t>COLQUITT, WILLIAM</t>
  </si>
  <si>
    <t>32003003</t>
  </si>
  <si>
    <t>CONCERTA ER 36 MG TABLET</t>
  </si>
  <si>
    <t>50458058601</t>
  </si>
  <si>
    <t>36016682</t>
  </si>
  <si>
    <t>EDOUARD, ISAIAH CHRIS</t>
  </si>
  <si>
    <t>36016683</t>
  </si>
  <si>
    <t>36016481</t>
  </si>
  <si>
    <t>BRYANT, NOAH</t>
  </si>
  <si>
    <t>36014990</t>
  </si>
  <si>
    <t>36013843</t>
  </si>
  <si>
    <t>COSENTYX UNOREADY 300 MG PE</t>
  </si>
  <si>
    <t>CLIMONS, BRITTANY</t>
  </si>
  <si>
    <t>36015088</t>
  </si>
  <si>
    <t>PACHECO, SKYLER</t>
  </si>
  <si>
    <t>36012355</t>
  </si>
  <si>
    <t>43547022215</t>
  </si>
  <si>
    <t>AMEEN, NAFEESAH</t>
  </si>
  <si>
    <t>36015570</t>
  </si>
  <si>
    <t>591046001</t>
  </si>
  <si>
    <t>36014956</t>
  </si>
  <si>
    <t>DUPIXENT 200 MG/1.14 ML SYR</t>
  </si>
  <si>
    <t>24591801</t>
  </si>
  <si>
    <t>HAYES, BROOKE</t>
  </si>
  <si>
    <t>36013282</t>
  </si>
  <si>
    <t>WILLIAMS, TARONSA</t>
  </si>
  <si>
    <t>36015638</t>
  </si>
  <si>
    <t>WILLIAMS, ARMANI</t>
  </si>
  <si>
    <t>36015639</t>
  </si>
  <si>
    <t>36012147</t>
  </si>
  <si>
    <t>TEAL, BRIANA</t>
  </si>
  <si>
    <t>36014999</t>
  </si>
  <si>
    <t>36016684</t>
  </si>
  <si>
    <t>LYDA, CASEN</t>
  </si>
  <si>
    <t>36016685</t>
  </si>
  <si>
    <t>36016686</t>
  </si>
  <si>
    <t>57237009960</t>
  </si>
  <si>
    <t>36015732</t>
  </si>
  <si>
    <t>BROWN, YOLANDA H</t>
  </si>
  <si>
    <t>36016688</t>
  </si>
  <si>
    <t>32003004</t>
  </si>
  <si>
    <t>JOHNSON, PRINCETON</t>
  </si>
  <si>
    <t>36013014</t>
  </si>
  <si>
    <t>*TRETINOIN 0.025% CREAM</t>
  </si>
  <si>
    <t>472011745</t>
  </si>
  <si>
    <t>Pickett MD, Charlton</t>
  </si>
  <si>
    <t>1366429854</t>
  </si>
  <si>
    <t>1417 Pendleton Rd</t>
  </si>
  <si>
    <t>36015919</t>
  </si>
  <si>
    <t>GUDINO-ZANELLA, ASHLEY M</t>
  </si>
  <si>
    <t>36015862</t>
  </si>
  <si>
    <t>36016391</t>
  </si>
  <si>
    <t>GLACKIN, CHERIE</t>
  </si>
  <si>
    <t>36013221</t>
  </si>
  <si>
    <t>DOZIER, PRINCESS</t>
  </si>
  <si>
    <t>36016314</t>
  </si>
  <si>
    <t>168000480</t>
  </si>
  <si>
    <t>JOSEPH, SEAN</t>
  </si>
  <si>
    <t>36013874</t>
  </si>
  <si>
    <t>AGNEW, TIFFANY</t>
  </si>
  <si>
    <t>36014613</t>
  </si>
  <si>
    <t>HILLMAN, MORGAN</t>
  </si>
  <si>
    <t>36010877</t>
  </si>
  <si>
    <t>TAB-A-VITE TABLET</t>
  </si>
  <si>
    <t>20555002700</t>
  </si>
  <si>
    <t>HILL, DILANI A</t>
  </si>
  <si>
    <t>36013138</t>
  </si>
  <si>
    <t>SINGH, KRISTIANNA</t>
  </si>
  <si>
    <t>1043664501</t>
  </si>
  <si>
    <t>36014559</t>
  </si>
  <si>
    <t>HARDEE, BEATRICE</t>
  </si>
  <si>
    <t>36010303</t>
  </si>
  <si>
    <t>36014515</t>
  </si>
  <si>
    <t>36013484</t>
  </si>
  <si>
    <t>36015219</t>
  </si>
  <si>
    <t>CARSTARPHEN, TARA M</t>
  </si>
  <si>
    <t>36013590</t>
  </si>
  <si>
    <t>36015929</t>
  </si>
  <si>
    <t>36016427</t>
  </si>
  <si>
    <t>MACK, MARIAH</t>
  </si>
  <si>
    <t>36014621</t>
  </si>
  <si>
    <t>LAGARES, KHLOEY</t>
  </si>
  <si>
    <t>36014624</t>
  </si>
  <si>
    <t>LAGARES, AMELIA</t>
  </si>
  <si>
    <t>36014623</t>
  </si>
  <si>
    <t>36014626</t>
  </si>
  <si>
    <t>36014625</t>
  </si>
  <si>
    <t>36015284</t>
  </si>
  <si>
    <t>RUTLEDGE, JONATHAN</t>
  </si>
  <si>
    <t>1023242195</t>
  </si>
  <si>
    <t>720 Saint Sebastian Way</t>
  </si>
  <si>
    <t>WILLIS, CADEN</t>
  </si>
  <si>
    <t>36016336</t>
  </si>
  <si>
    <t>36016383</t>
  </si>
  <si>
    <t>36016392</t>
  </si>
  <si>
    <t>36016103</t>
  </si>
  <si>
    <t>COLOMBO, CECILIA</t>
  </si>
  <si>
    <t>36016102</t>
  </si>
  <si>
    <t>36016101</t>
  </si>
  <si>
    <t>36015958</t>
  </si>
  <si>
    <t>WILLIAMS, ASHTON</t>
  </si>
  <si>
    <t>36014501</t>
  </si>
  <si>
    <t>WARREN, BRENDA</t>
  </si>
  <si>
    <t>36014887</t>
  </si>
  <si>
    <t>VAUGHNS, JAIDYN M</t>
  </si>
  <si>
    <t>36015927</t>
  </si>
  <si>
    <t>BROWN, ECHO A</t>
  </si>
  <si>
    <t>36016702</t>
  </si>
  <si>
    <t>36016011</t>
  </si>
  <si>
    <t>TALTZ 80 MG/ML AUTOINJ (3-P</t>
  </si>
  <si>
    <t>2144509</t>
  </si>
  <si>
    <t>BLOMSTROM, JOYCE</t>
  </si>
  <si>
    <t>36016703</t>
  </si>
  <si>
    <t>ROOKS, BERTHA</t>
  </si>
  <si>
    <t>36016704</t>
  </si>
  <si>
    <t>RAMIPRIL 10 MG CAPSULE</t>
  </si>
  <si>
    <t>65862047701</t>
  </si>
  <si>
    <t>36016705</t>
  </si>
  <si>
    <t>WILLIAMS, KAIDEN</t>
  </si>
  <si>
    <t>36016706</t>
  </si>
  <si>
    <t>DIXON, KELLY D</t>
  </si>
  <si>
    <t>36016707</t>
  </si>
  <si>
    <t>36016708</t>
  </si>
  <si>
    <t>36016709</t>
  </si>
  <si>
    <t>36016021</t>
  </si>
  <si>
    <t>36014697</t>
  </si>
  <si>
    <t>FAMOTIDINE 10 MG TABLET</t>
  </si>
  <si>
    <t>55111011890</t>
  </si>
  <si>
    <t>PIERRE, CAYDINCE D</t>
  </si>
  <si>
    <t>36016047</t>
  </si>
  <si>
    <t>CRAWFORD, DOMENIQUE</t>
  </si>
  <si>
    <t>34001141</t>
  </si>
  <si>
    <t>36016712</t>
  </si>
  <si>
    <t>WILLIAMS, KAITLYNN</t>
  </si>
  <si>
    <t>36016713</t>
  </si>
  <si>
    <t>36016714</t>
  </si>
  <si>
    <t>36016715</t>
  </si>
  <si>
    <t>CHESTNUTT, DEWAYNE</t>
  </si>
  <si>
    <t>36013410</t>
  </si>
  <si>
    <t>36016716</t>
  </si>
  <si>
    <t>JUAN, EMILY I</t>
  </si>
  <si>
    <t>36016191</t>
  </si>
  <si>
    <t>LAZENBY***, ANIJAH A</t>
  </si>
  <si>
    <t>36010831</t>
  </si>
  <si>
    <t>NORETHINDRONE 0.35 MG TABLE</t>
  </si>
  <si>
    <t>GOWDY, CRYSTAL S</t>
  </si>
  <si>
    <t>36015204</t>
  </si>
  <si>
    <t>BROWN, AUGUSTUS C</t>
  </si>
  <si>
    <t>36015200</t>
  </si>
  <si>
    <t>36015203</t>
  </si>
  <si>
    <t>36016718</t>
  </si>
  <si>
    <t>MILLER, LAMAYA L</t>
  </si>
  <si>
    <t>36016719</t>
  </si>
  <si>
    <t>SHINN, DAKORION</t>
  </si>
  <si>
    <t>36016721</t>
  </si>
  <si>
    <t>36016723</t>
  </si>
  <si>
    <t>36014878</t>
  </si>
  <si>
    <t>MACK, DEVONTAE</t>
  </si>
  <si>
    <t>36016724</t>
  </si>
  <si>
    <t>42806071401</t>
  </si>
  <si>
    <t>36016725</t>
  </si>
  <si>
    <t>36016726</t>
  </si>
  <si>
    <t>36016728</t>
  </si>
  <si>
    <t>PRINGLE, SADIE</t>
  </si>
  <si>
    <t>36016729</t>
  </si>
  <si>
    <t>36016730</t>
  </si>
  <si>
    <t>36016731</t>
  </si>
  <si>
    <t>36016732</t>
  </si>
  <si>
    <t>ARNUITY ELLIPTA 50 MCG INH</t>
  </si>
  <si>
    <t>173088810</t>
  </si>
  <si>
    <t>36016733</t>
  </si>
  <si>
    <t>32003006</t>
  </si>
  <si>
    <t>115148801</t>
  </si>
  <si>
    <t>32003007</t>
  </si>
  <si>
    <t>MCCOY, FRANK</t>
  </si>
  <si>
    <t>36012869</t>
  </si>
  <si>
    <t>65862052401</t>
  </si>
  <si>
    <t>36016735</t>
  </si>
  <si>
    <t>65862007101</t>
  </si>
  <si>
    <t>DURHAM, MALIK</t>
  </si>
  <si>
    <t>36016736</t>
  </si>
  <si>
    <t>36016740</t>
  </si>
  <si>
    <t>RHEIN, DANIELA</t>
  </si>
  <si>
    <t>36016741</t>
  </si>
  <si>
    <t>36016745</t>
  </si>
  <si>
    <t>32003008</t>
  </si>
  <si>
    <t>32003009</t>
  </si>
  <si>
    <t>VYVANSE 60 MG CAPSULE</t>
  </si>
  <si>
    <t>59417010610</t>
  </si>
  <si>
    <t>36016746</t>
  </si>
  <si>
    <t>36015847</t>
  </si>
  <si>
    <t>WHITE, JOSEPH J</t>
  </si>
  <si>
    <t>36014725</t>
  </si>
  <si>
    <t>BROWN, RHONDA</t>
  </si>
  <si>
    <t>32002910</t>
  </si>
  <si>
    <t>36009851</t>
  </si>
  <si>
    <t>SMALLEY***, SHIRLEY T</t>
  </si>
  <si>
    <t>36016006</t>
  </si>
  <si>
    <t>36012704</t>
  </si>
  <si>
    <t>HERBERT, KEYLA</t>
  </si>
  <si>
    <t>36012471</t>
  </si>
  <si>
    <t>36012705</t>
  </si>
  <si>
    <t>GLYCOPYRROLATE 2 MG TABLET</t>
  </si>
  <si>
    <t>16571074409</t>
  </si>
  <si>
    <t>36012653</t>
  </si>
  <si>
    <t>WIDENER, KANE</t>
  </si>
  <si>
    <t>36012652</t>
  </si>
  <si>
    <t>36016722</t>
  </si>
  <si>
    <t>36014637</t>
  </si>
  <si>
    <t>GRANT, ROXANN M</t>
  </si>
  <si>
    <t>36014439</t>
  </si>
  <si>
    <t>AHMED, NAVEEDA</t>
  </si>
  <si>
    <t>1376501312</t>
  </si>
  <si>
    <t>36014636</t>
  </si>
  <si>
    <t>36015576</t>
  </si>
  <si>
    <t>36015575</t>
  </si>
  <si>
    <t>36016747</t>
  </si>
  <si>
    <t>HYDROCORTISONE 1% OINTMENT</t>
  </si>
  <si>
    <t>45802027603</t>
  </si>
  <si>
    <t>36016748</t>
  </si>
  <si>
    <t>MULLINS, CHARLES D</t>
  </si>
  <si>
    <t>36016749</t>
  </si>
  <si>
    <t>36012857</t>
  </si>
  <si>
    <t>JOHNSON, QUAMECA</t>
  </si>
  <si>
    <t>36016758</t>
  </si>
  <si>
    <t>36016759</t>
  </si>
  <si>
    <t>36016761</t>
  </si>
  <si>
    <t>SAMUELS, MAKAYLA D</t>
  </si>
  <si>
    <t>36016764</t>
  </si>
  <si>
    <t>HAYNES, DANIELLE</t>
  </si>
  <si>
    <t>36016766</t>
  </si>
  <si>
    <t>36016768</t>
  </si>
  <si>
    <t>WILLIAMS, JAMEDRA</t>
  </si>
  <si>
    <t>36010562</t>
  </si>
  <si>
    <t>HUNTER, ZION E</t>
  </si>
  <si>
    <t>36010944</t>
  </si>
  <si>
    <t>36010948</t>
  </si>
  <si>
    <t>PAGE**, EZEKIEL</t>
  </si>
  <si>
    <t>36011389</t>
  </si>
  <si>
    <t>AQUINO CABRERA, MARLENY</t>
  </si>
  <si>
    <t>1710379797</t>
  </si>
  <si>
    <t>36011747</t>
  </si>
  <si>
    <t>36011805</t>
  </si>
  <si>
    <t>36012213</t>
  </si>
  <si>
    <t>Goei MD, Vita</t>
  </si>
  <si>
    <t>1609986041</t>
  </si>
  <si>
    <t>Peds Gastroenterology</t>
  </si>
  <si>
    <t>STUCKEY, BRAYDEN</t>
  </si>
  <si>
    <t>36012579</t>
  </si>
  <si>
    <t>36012675</t>
  </si>
  <si>
    <t>36012676</t>
  </si>
  <si>
    <t>36012677</t>
  </si>
  <si>
    <t>36013873</t>
  </si>
  <si>
    <t>36014064</t>
  </si>
  <si>
    <t>SITU, BAIHAO</t>
  </si>
  <si>
    <t>36014065</t>
  </si>
  <si>
    <t>SITU, BAIXIAN</t>
  </si>
  <si>
    <t>36014107</t>
  </si>
  <si>
    <t>DOXEPIN 150 MG CAPSULE</t>
  </si>
  <si>
    <t>49884022203</t>
  </si>
  <si>
    <t>36014109</t>
  </si>
  <si>
    <t>36014110</t>
  </si>
  <si>
    <t>HYDROXYZINE PAM 100 MG CAP</t>
  </si>
  <si>
    <t>555032402</t>
  </si>
  <si>
    <t>36014111</t>
  </si>
  <si>
    <t>36014116</t>
  </si>
  <si>
    <t>MIRTAZAPINE 45 MG ODT</t>
  </si>
  <si>
    <t>65862002306</t>
  </si>
  <si>
    <t>34001106</t>
  </si>
  <si>
    <t>36014117</t>
  </si>
  <si>
    <t>DOXEPIN 50 MG CAPSULE</t>
  </si>
  <si>
    <t>378425001</t>
  </si>
  <si>
    <t>36014118</t>
  </si>
  <si>
    <t>36014119</t>
  </si>
  <si>
    <t>36014120</t>
  </si>
  <si>
    <t>36014121</t>
  </si>
  <si>
    <t>36014123</t>
  </si>
  <si>
    <t>36014124</t>
  </si>
  <si>
    <t>ARIPIPRAZOLE 20 MG TABLET</t>
  </si>
  <si>
    <t>43547030603</t>
  </si>
  <si>
    <t>36014644</t>
  </si>
  <si>
    <t>36015042</t>
  </si>
  <si>
    <t>DORSEY, WILLIE B</t>
  </si>
  <si>
    <t>36015043</t>
  </si>
  <si>
    <t>36015071</t>
  </si>
  <si>
    <t>CHINAIKAN, KISHEN</t>
  </si>
  <si>
    <t>36015116</t>
  </si>
  <si>
    <t>36015145</t>
  </si>
  <si>
    <t>GUANFACINE HCL ER 3 MG TABL</t>
  </si>
  <si>
    <t>70436004101</t>
  </si>
  <si>
    <t>36015197</t>
  </si>
  <si>
    <t>36015283</t>
  </si>
  <si>
    <t>36015285</t>
  </si>
  <si>
    <t>36015673</t>
  </si>
  <si>
    <t>36015681</t>
  </si>
  <si>
    <t>36015700</t>
  </si>
  <si>
    <t>SOUSA, AMBER</t>
  </si>
  <si>
    <t>36015712</t>
  </si>
  <si>
    <t>36015713</t>
  </si>
  <si>
    <t>36015718</t>
  </si>
  <si>
    <t>WRIGHT, JOURNEY</t>
  </si>
  <si>
    <t>36015801</t>
  </si>
  <si>
    <t>SHIPMAN***, JAYDON</t>
  </si>
  <si>
    <t>36015867</t>
  </si>
  <si>
    <t>36016166</t>
  </si>
  <si>
    <t>CHRISTENSEN, KILLIAN</t>
  </si>
  <si>
    <t>36016172</t>
  </si>
  <si>
    <t>FIELDS, MASON</t>
  </si>
  <si>
    <t>36016179</t>
  </si>
  <si>
    <t>36016182</t>
  </si>
  <si>
    <t>36016183</t>
  </si>
  <si>
    <t>36011496</t>
  </si>
  <si>
    <t>TANN, KIESHA</t>
  </si>
  <si>
    <t>36014680</t>
  </si>
  <si>
    <t>36014777</t>
  </si>
  <si>
    <t>GUANFACINE 2 MG TABLET</t>
  </si>
  <si>
    <t>42806029601</t>
  </si>
  <si>
    <t>36015171</t>
  </si>
  <si>
    <t>ESTRADIOL-NORETH 1-0.5 MG T</t>
  </si>
  <si>
    <t>51991047428</t>
  </si>
  <si>
    <t>PROVOST, AMBER</t>
  </si>
  <si>
    <t>36015403</t>
  </si>
  <si>
    <t>CORRO-JIMENEZ, ANTONIO A</t>
  </si>
  <si>
    <t>36015773</t>
  </si>
  <si>
    <t>HARRIS, CAYDEN J</t>
  </si>
  <si>
    <t>36015774</t>
  </si>
  <si>
    <t>36015775</t>
  </si>
  <si>
    <t>36015776</t>
  </si>
  <si>
    <t>36015777</t>
  </si>
  <si>
    <t>36015799</t>
  </si>
  <si>
    <t>SHIPMAN***, JAYCE</t>
  </si>
  <si>
    <t>36015800</t>
  </si>
  <si>
    <t>36015805</t>
  </si>
  <si>
    <t>36015885</t>
  </si>
  <si>
    <t>36016207</t>
  </si>
  <si>
    <t>DOUBLE, ALYSSA</t>
  </si>
  <si>
    <t>36016769</t>
  </si>
  <si>
    <t>WIDGEON, EMARIE</t>
  </si>
  <si>
    <t>36016770</t>
  </si>
  <si>
    <t>WIDGEON, LUCAS</t>
  </si>
  <si>
    <t>36016771</t>
  </si>
  <si>
    <t>36016772</t>
  </si>
  <si>
    <t>LOPEZ MENDIOLA, BRANDON</t>
  </si>
  <si>
    <t>36016737</t>
  </si>
  <si>
    <t>32002994</t>
  </si>
  <si>
    <t>36014020</t>
  </si>
  <si>
    <t>KIEFFER, PAUL</t>
  </si>
  <si>
    <t>36014019</t>
  </si>
  <si>
    <t>36016773</t>
  </si>
  <si>
    <t>BUTLER, RION</t>
  </si>
  <si>
    <t>36016774</t>
  </si>
  <si>
    <t>36014560</t>
  </si>
  <si>
    <t>36016052</t>
  </si>
  <si>
    <t>36016775</t>
  </si>
  <si>
    <t>36016777</t>
  </si>
  <si>
    <t>36016778</t>
  </si>
  <si>
    <t>ROBERSON, MARQUISE L</t>
  </si>
  <si>
    <t>36016779</t>
  </si>
  <si>
    <t>36016780</t>
  </si>
  <si>
    <t>36016781</t>
  </si>
  <si>
    <t>JOSEPHS, MARIYAH</t>
  </si>
  <si>
    <t>36016782</t>
  </si>
  <si>
    <t>SNIPES, MARKEL S</t>
  </si>
  <si>
    <t>36016783</t>
  </si>
  <si>
    <t>36016784</t>
  </si>
  <si>
    <t>34001148</t>
  </si>
  <si>
    <t>BROMPHENIR-PSEUDOEPHED-DM S</t>
  </si>
  <si>
    <t>42192060704</t>
  </si>
  <si>
    <t>36016209</t>
  </si>
  <si>
    <t>76385013001</t>
  </si>
  <si>
    <t>36016785</t>
  </si>
  <si>
    <t>36016786</t>
  </si>
  <si>
    <t>36016787</t>
  </si>
  <si>
    <t>JOSEPHS, HOWARD</t>
  </si>
  <si>
    <t>36016789</t>
  </si>
  <si>
    <t>36016790</t>
  </si>
  <si>
    <t>36016791</t>
  </si>
  <si>
    <t>36016792</t>
  </si>
  <si>
    <t>JENKINS, CHRISTAL</t>
  </si>
  <si>
    <t>32003010</t>
  </si>
  <si>
    <t>PACHECO, GEORGE</t>
  </si>
  <si>
    <t>32003011</t>
  </si>
  <si>
    <t>PACHECO, LANDEN E</t>
  </si>
  <si>
    <t>32003012</t>
  </si>
  <si>
    <t>PACHECO, LARSON G</t>
  </si>
  <si>
    <t>36016337</t>
  </si>
  <si>
    <t>36016396</t>
  </si>
  <si>
    <t>68180046807</t>
  </si>
  <si>
    <t>36016174</t>
  </si>
  <si>
    <t>36016030</t>
  </si>
  <si>
    <t>36016033</t>
  </si>
  <si>
    <t>36016793</t>
  </si>
  <si>
    <t>DICKS, TYVON</t>
  </si>
  <si>
    <t>36016795</t>
  </si>
  <si>
    <t>HOISINGTON, DAVID A</t>
  </si>
  <si>
    <t>36016796</t>
  </si>
  <si>
    <t>36016586</t>
  </si>
  <si>
    <t>378808220</t>
  </si>
  <si>
    <t>TOLEN, CHARON</t>
  </si>
  <si>
    <t>36014935</t>
  </si>
  <si>
    <t>SAMS, MICHAEL L</t>
  </si>
  <si>
    <t>36015943</t>
  </si>
  <si>
    <t>36012916</t>
  </si>
  <si>
    <t>36012915</t>
  </si>
  <si>
    <t>36016802</t>
  </si>
  <si>
    <t>36016803</t>
  </si>
  <si>
    <t>36013914</t>
  </si>
  <si>
    <t>ROUSE***, CARLA</t>
  </si>
  <si>
    <t>36013244</t>
  </si>
  <si>
    <t>36016804</t>
  </si>
  <si>
    <t>65862020230</t>
  </si>
  <si>
    <t>Cahill, Megan</t>
  </si>
  <si>
    <t>1972739597</t>
  </si>
  <si>
    <t>229 S BELAIR RD</t>
  </si>
  <si>
    <t>JONES***, ERNESTINE B</t>
  </si>
  <si>
    <t>36014112</t>
  </si>
  <si>
    <t>13668033101</t>
  </si>
  <si>
    <t>36016818</t>
  </si>
  <si>
    <t>HEARST, JOSEPH L</t>
  </si>
  <si>
    <t>36016819</t>
  </si>
  <si>
    <t>36016820</t>
  </si>
  <si>
    <t>WILLIAMS, FELICIA L</t>
  </si>
  <si>
    <t>36011418</t>
  </si>
  <si>
    <t>CERVANTES, EMILY</t>
  </si>
  <si>
    <t>36016822</t>
  </si>
  <si>
    <t>PERSON, ZIMIR</t>
  </si>
  <si>
    <t>36016823</t>
  </si>
  <si>
    <t>36016824</t>
  </si>
  <si>
    <t>36016826</t>
  </si>
  <si>
    <t>36016827</t>
  </si>
  <si>
    <t>PERSON, ZIAH</t>
  </si>
  <si>
    <t>36016828</t>
  </si>
  <si>
    <t>36016829</t>
  </si>
  <si>
    <t>36016837</t>
  </si>
  <si>
    <t>STEVENS, AYVA</t>
  </si>
  <si>
    <t>36016838</t>
  </si>
  <si>
    <t>34001150</t>
  </si>
  <si>
    <t>32003017</t>
  </si>
  <si>
    <t>32003018</t>
  </si>
  <si>
    <t>SELLA ORTIZ, ERNESTO</t>
  </si>
  <si>
    <t>36016840</t>
  </si>
  <si>
    <t>*TRANEXAMIC ACID 650 MG TAB</t>
  </si>
  <si>
    <t>591372030</t>
  </si>
  <si>
    <t>BRIDGES, SUSAN</t>
  </si>
  <si>
    <t>1144203084</t>
  </si>
  <si>
    <t>1126 MEDICAL CENTER DRIVE</t>
  </si>
  <si>
    <t>32003020</t>
  </si>
  <si>
    <t>HALL, ALANAH N</t>
  </si>
  <si>
    <t>36016841</t>
  </si>
  <si>
    <t>6027731</t>
  </si>
  <si>
    <t>36016842</t>
  </si>
  <si>
    <t>36016844</t>
  </si>
  <si>
    <t>36014317</t>
  </si>
  <si>
    <t>36014246</t>
  </si>
  <si>
    <t>36016845</t>
  </si>
  <si>
    <t>BRADLEY, NAKODA</t>
  </si>
  <si>
    <t>32003021</t>
  </si>
  <si>
    <t>*QUILLICHEW ER 20 MG CHEW T</t>
  </si>
  <si>
    <t>24478007401</t>
  </si>
  <si>
    <t>Safford Jones, Yolanda Ro</t>
  </si>
  <si>
    <t>1689057440</t>
  </si>
  <si>
    <t>411 Town Park Blvd</t>
  </si>
  <si>
    <t>SCOGGINS, ALICE</t>
  </si>
  <si>
    <t>36016836</t>
  </si>
  <si>
    <t>36016835</t>
  </si>
  <si>
    <t>34001149</t>
  </si>
  <si>
    <t>*ACETAMINOPHEN-COD #3 TABLE</t>
  </si>
  <si>
    <t>36015587</t>
  </si>
  <si>
    <t>36015103</t>
  </si>
  <si>
    <t>LAUER, ZACHARY</t>
  </si>
  <si>
    <t>36015793</t>
  </si>
  <si>
    <t>DEKLE, NERI</t>
  </si>
  <si>
    <t>36015792</t>
  </si>
  <si>
    <t>36014486</t>
  </si>
  <si>
    <t>36016133</t>
  </si>
  <si>
    <t>36016846</t>
  </si>
  <si>
    <t>WILLIAMS, MALIK</t>
  </si>
  <si>
    <t>36016847</t>
  </si>
  <si>
    <t>32003022</t>
  </si>
  <si>
    <t>DUKES, ALIJAH Z</t>
  </si>
  <si>
    <t>32003023</t>
  </si>
  <si>
    <t>METHYLPHENIDATE 5 MG/5 ML S</t>
  </si>
  <si>
    <t>70752013114</t>
  </si>
  <si>
    <t>36016525</t>
  </si>
  <si>
    <t>36010501</t>
  </si>
  <si>
    <t>BREW WILSON, DOSYE</t>
  </si>
  <si>
    <t>36016848</t>
  </si>
  <si>
    <t>BROWN, KASH</t>
  </si>
  <si>
    <t>36016851</t>
  </si>
  <si>
    <t>RICKMAN, SAFIYA</t>
  </si>
  <si>
    <t>36016853</t>
  </si>
  <si>
    <t>36016854</t>
  </si>
  <si>
    <t>36016855</t>
  </si>
  <si>
    <t>DOBY, CHASE K</t>
  </si>
  <si>
    <t>36016856</t>
  </si>
  <si>
    <t>32003024</t>
  </si>
  <si>
    <t>FOCALIN XR 15 MG CAPSULE</t>
  </si>
  <si>
    <t>78049305</t>
  </si>
  <si>
    <t>32003025</t>
  </si>
  <si>
    <t>32003026</t>
  </si>
  <si>
    <t>36016852</t>
  </si>
  <si>
    <t>COMBIPATCH 0.05-0.25 MG PTC</t>
  </si>
  <si>
    <t>68968052508</t>
  </si>
  <si>
    <t>36016862</t>
  </si>
  <si>
    <t>*PROGESTERONE 200 MG CAPSUL</t>
  </si>
  <si>
    <t>65162080810</t>
  </si>
  <si>
    <t>36016863</t>
  </si>
  <si>
    <t>36016864</t>
  </si>
  <si>
    <t>MAES, JANA</t>
  </si>
  <si>
    <t>36013088</t>
  </si>
  <si>
    <t>65862078030</t>
  </si>
  <si>
    <t>36016865</t>
  </si>
  <si>
    <t>36013389</t>
  </si>
  <si>
    <t>SMITH, RASHAUN</t>
  </si>
  <si>
    <t>36016866</t>
  </si>
  <si>
    <t>36016868</t>
  </si>
  <si>
    <t>36016869</t>
  </si>
  <si>
    <t>36016870</t>
  </si>
  <si>
    <t>WRIGHT, TYCIA</t>
  </si>
  <si>
    <t>32003027</t>
  </si>
  <si>
    <t>WHITE, CHRISTIAN L</t>
  </si>
  <si>
    <t>32003028</t>
  </si>
  <si>
    <t>ORR, KABRINA</t>
  </si>
  <si>
    <t>34001127</t>
  </si>
  <si>
    <t>*LORAZEPAM 1 MG TABLET</t>
  </si>
  <si>
    <t>69315090501</t>
  </si>
  <si>
    <t>COLVIN, RANDALL</t>
  </si>
  <si>
    <t>1124078118</t>
  </si>
  <si>
    <t>MATHIS, PAM</t>
  </si>
  <si>
    <t>36014046</t>
  </si>
  <si>
    <t>DURAN-LARA, JULIETA</t>
  </si>
  <si>
    <t>32003029</t>
  </si>
  <si>
    <t>THOMPSON, DANIEL D</t>
  </si>
  <si>
    <t>36016512</t>
  </si>
  <si>
    <t>SAMUELS, KAIMARI</t>
  </si>
  <si>
    <t>36016871</t>
  </si>
  <si>
    <t>36016872</t>
  </si>
  <si>
    <t>68180044102</t>
  </si>
  <si>
    <t>FINCH, SILAS A</t>
  </si>
  <si>
    <t>36016873</t>
  </si>
  <si>
    <t>36016821</t>
  </si>
  <si>
    <t>36016874</t>
  </si>
  <si>
    <t>36016875</t>
  </si>
  <si>
    <t>36016877</t>
  </si>
  <si>
    <t>HUTTO, LAVONDA S</t>
  </si>
  <si>
    <t>36016878</t>
  </si>
  <si>
    <t>MOODY, JOE-SHAUD D</t>
  </si>
  <si>
    <t>36016879</t>
  </si>
  <si>
    <t>36016880</t>
  </si>
  <si>
    <t>JOHNSON, AZINA</t>
  </si>
  <si>
    <t>36016881</t>
  </si>
  <si>
    <t>36015361</t>
  </si>
  <si>
    <t>STROMAN, PRESTON</t>
  </si>
  <si>
    <t>32003030</t>
  </si>
  <si>
    <t>WEISENBURGER, OWEN M</t>
  </si>
  <si>
    <t>36016883</t>
  </si>
  <si>
    <t>36016884</t>
  </si>
  <si>
    <t>JESSIE, DEANDRE</t>
  </si>
  <si>
    <t>36016886</t>
  </si>
  <si>
    <t>36016888</t>
  </si>
  <si>
    <t>36014851</t>
  </si>
  <si>
    <t>HOLT, MICHELE</t>
  </si>
  <si>
    <t>36014852</t>
  </si>
  <si>
    <t>36016889</t>
  </si>
  <si>
    <t>CLINDAMYCIN HCL 300 MG CAPS</t>
  </si>
  <si>
    <t>65862018601</t>
  </si>
  <si>
    <t>36016890</t>
  </si>
  <si>
    <t>TOLENTINO, JOHN MARK</t>
  </si>
  <si>
    <t>36016073</t>
  </si>
  <si>
    <t>DRYSOL DAB-O-MATIC SOLUTION</t>
  </si>
  <si>
    <t>96070760</t>
  </si>
  <si>
    <t>36011276</t>
  </si>
  <si>
    <t>36016891</t>
  </si>
  <si>
    <t>TOLENTINO, JOHN LUKE S</t>
  </si>
  <si>
    <t>36014830</t>
  </si>
  <si>
    <t>36016121</t>
  </si>
  <si>
    <t>36014897</t>
  </si>
  <si>
    <t>36015422</t>
  </si>
  <si>
    <t>GONZALEZ, ELIZABETH</t>
  </si>
  <si>
    <t>36015423</t>
  </si>
  <si>
    <t>36015427</t>
  </si>
  <si>
    <t>CLOTRIMAZOLE-BETAMETHASONE</t>
  </si>
  <si>
    <t>168025815</t>
  </si>
  <si>
    <t>36016895</t>
  </si>
  <si>
    <t>STAMPER, SYDNEY M</t>
  </si>
  <si>
    <t>36016896</t>
  </si>
  <si>
    <t>36012023</t>
  </si>
  <si>
    <t>36015785</t>
  </si>
  <si>
    <t>32002911</t>
  </si>
  <si>
    <t>DEXMETHYLPHENIDATE 10 MG TA</t>
  </si>
  <si>
    <t>10702010801</t>
  </si>
  <si>
    <t>36011843</t>
  </si>
  <si>
    <t>36015506</t>
  </si>
  <si>
    <t>PARKS***, CHEYENNE</t>
  </si>
  <si>
    <t>36014840</t>
  </si>
  <si>
    <t>HAMPTON, DEON</t>
  </si>
  <si>
    <t>36014842</t>
  </si>
  <si>
    <t>PROPRANOLOL 80 MG TABLET</t>
  </si>
  <si>
    <t>69292053801</t>
  </si>
  <si>
    <t>36014841</t>
  </si>
  <si>
    <t>36014875</t>
  </si>
  <si>
    <t>36016897</t>
  </si>
  <si>
    <t>OFLOXACIN 0.3% EAR DROPS</t>
  </si>
  <si>
    <t>69238161606</t>
  </si>
  <si>
    <t>36016898</t>
  </si>
  <si>
    <t>JACKSON, BRIDGETT</t>
  </si>
  <si>
    <t>36016900</t>
  </si>
  <si>
    <t>32002967</t>
  </si>
  <si>
    <t>DOGGETT, TALAYAH J</t>
  </si>
  <si>
    <t>36016902</t>
  </si>
  <si>
    <t>SEGARRA, OLGER</t>
  </si>
  <si>
    <t>36016903</t>
  </si>
  <si>
    <t>36016904</t>
  </si>
  <si>
    <t>36012774</t>
  </si>
  <si>
    <t>FASENRA PEN 30 MG/ML</t>
  </si>
  <si>
    <t>310183030</t>
  </si>
  <si>
    <t>36015489</t>
  </si>
  <si>
    <t>36016906</t>
  </si>
  <si>
    <t>SECREST, QWENTRELL L</t>
  </si>
  <si>
    <t>36016907</t>
  </si>
  <si>
    <t>34001151</t>
  </si>
  <si>
    <t>36016908</t>
  </si>
  <si>
    <t>36016909</t>
  </si>
  <si>
    <t>713068615</t>
  </si>
  <si>
    <t>EDGE, MARKEL</t>
  </si>
  <si>
    <t>36012717</t>
  </si>
  <si>
    <t>JONES, LATRICIA</t>
  </si>
  <si>
    <t>36015136</t>
  </si>
  <si>
    <t>36016910</t>
  </si>
  <si>
    <t>GERMANY, KALEB</t>
  </si>
  <si>
    <t>36016911</t>
  </si>
  <si>
    <t>36016913</t>
  </si>
  <si>
    <t>NEWBERY, SHARON M</t>
  </si>
  <si>
    <t>36016914</t>
  </si>
  <si>
    <t>WEAVER, HARMONI R</t>
  </si>
  <si>
    <t>36016915</t>
  </si>
  <si>
    <t>32003031</t>
  </si>
  <si>
    <t>32003032</t>
  </si>
  <si>
    <t>32003033</t>
  </si>
  <si>
    <t>32003034</t>
  </si>
  <si>
    <t>46001008</t>
  </si>
  <si>
    <t>AMOX-CLAV ER 1,000-62.5 MG</t>
  </si>
  <si>
    <t>781194382</t>
  </si>
  <si>
    <t>4</t>
  </si>
  <si>
    <t>DUMMY, PATIENT</t>
  </si>
  <si>
    <t>46001011</t>
  </si>
  <si>
    <t>65862064169</t>
  </si>
  <si>
    <t>TEST PATIENT, BRIAN</t>
  </si>
  <si>
    <t>Scripts in Jan 2025</t>
  </si>
  <si>
    <t>Store map status</t>
  </si>
  <si>
    <t>Valid patient encounter site</t>
  </si>
  <si>
    <t>Active Y/N</t>
  </si>
  <si>
    <t>Y</t>
  </si>
  <si>
    <t>Missing fields</t>
  </si>
  <si>
    <t>NPI check</t>
  </si>
  <si>
    <t>NDC check</t>
  </si>
  <si>
    <t>Store map</t>
  </si>
  <si>
    <t>Entity map</t>
  </si>
  <si>
    <t>Overall status</t>
  </si>
  <si>
    <t>Risk score</t>
  </si>
  <si>
    <t>Risk tier</t>
  </si>
  <si>
    <t>Primary issue</t>
  </si>
  <si>
    <t>MAP 340B Scrubbing Engine Dashboard - January 2025</t>
  </si>
  <si>
    <t>Total claims imported</t>
  </si>
  <si>
    <t>Critical issue counts</t>
  </si>
  <si>
    <t>Risk scoring logic</t>
  </si>
  <si>
    <t>PASS claims</t>
  </si>
  <si>
    <t>Missing required fields</t>
  </si>
  <si>
    <t>Start at 100 points</t>
  </si>
  <si>
    <t>REVIEW claims</t>
  </si>
  <si>
    <t>Invalid provider NPI</t>
  </si>
  <si>
    <t>-5 per missing required field</t>
  </si>
  <si>
    <t>Pass rate</t>
  </si>
  <si>
    <t>Invalid NDC</t>
  </si>
  <si>
    <t>-15 invalid / missing provider NPI</t>
  </si>
  <si>
    <t>High risk claims</t>
  </si>
  <si>
    <t>Store mapping incomplete</t>
  </si>
  <si>
    <t>-10 invalid / missing NDC</t>
  </si>
  <si>
    <t>Medium risk claims</t>
  </si>
  <si>
    <t>Entity mapping incomplete</t>
  </si>
  <si>
    <t>-10 missing store / pharmacy map</t>
  </si>
  <si>
    <t>Low risk claims</t>
  </si>
  <si>
    <t>-20 missing site / entity / 340B details</t>
  </si>
  <si>
    <t>Average risk score</t>
  </si>
  <si>
    <t>Low risk = 90-100</t>
  </si>
  <si>
    <t>Store / pharmacy location status</t>
  </si>
  <si>
    <t>Medium risk = 70-89</t>
  </si>
  <si>
    <t>Scripts</t>
  </si>
  <si>
    <t>Map status</t>
  </si>
  <si>
    <t>High risk = &lt;70</t>
  </si>
  <si>
    <t>Date</t>
  </si>
  <si>
    <t>Analyst</t>
  </si>
  <si>
    <t>Assigned claims</t>
  </si>
  <si>
    <t>Completed claims</t>
  </si>
  <si>
    <t>QA sample reviewed</t>
  </si>
  <si>
    <t>QA errors</t>
  </si>
  <si>
    <t>QA accuracy %</t>
  </si>
  <si>
    <t>Notes</t>
  </si>
  <si>
    <t>2025-03-18</t>
  </si>
  <si>
    <t>Analyst 1</t>
  </si>
  <si>
    <t>Analyst 2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</si>
  <si>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</si>
  <si>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</si>
  <si>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</si>
  <si>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</si>
  <si>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</si>
  <si>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</si>
  <si>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</si>
  <si>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</si>
  <si>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 340B Audit Protocol</t>
  </si>
  <si>
    <t>Phase 1 - Data request &amp; setup</t>
  </si>
  <si>
    <t>Pull all 2025 claims with the required 12 fields.</t>
  </si>
  <si>
    <t>Load store mapping, 340B ID, covered entity, and entity address master data.</t>
  </si>
  <si>
    <t>Confirm provider NPI format and source files are complete.</t>
  </si>
  <si>
    <t>Phase 2 - Claims testing</t>
  </si>
  <si>
    <t>Use row-level scrubbing to validate completeness, NPI, NDC, site, and entity fields.</t>
  </si>
  <si>
    <t>Assign PASS or REVIEW and a risk score for every claim.</t>
  </si>
  <si>
    <t>Escalate missing mappings and invalid provider / NDC issues.</t>
  </si>
  <si>
    <t>Phase 3 - 100% review analytics</t>
  </si>
  <si>
    <t>Use Dashboard to monitor total claims, pass rate, high-risk claims, and issue counts.</t>
  </si>
  <si>
    <t>Track daily analyst throughput and QA accuracy on Daily_Production.</t>
  </si>
  <si>
    <t>Perform 10% QA sample review each day.</t>
  </si>
  <si>
    <t>Phase 4 - Monthly self-audit outputs</t>
  </si>
  <si>
    <t>Save issue logs and QA results centrally.</t>
  </si>
  <si>
    <t>Summarize non-confirmed / high-risk claims for leadership.</t>
  </si>
  <si>
    <t>Update policy and procedure gaps identified during the review.</t>
  </si>
  <si>
    <t>Imports January 2025 MAP claims, applies scrubbing rules, assigns risk scores, and provides a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</si>
</sst>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left" vertical="center" wrapText="1"/>
    </xf>
    <xf numFmtId="166" fontId="0" fillId="0" borderId="1" xfId="0" applyNumberFormat="1" applyBorder="1" applyAlignment="1">
      <alignment horizont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B3" sqref="B3"/>
    </sheetView>
  </sheetViews>
  <sheetFormatPr defaultRowHeight="14.4" x14ac:dyDescent="0.3"/>
  <cols>
    <col min="1" max="1" width="24" customWidth="1"/>
    <col min="2" max="2" width="52" customWidth="1"/>
    <col min="4" max="4" width="34" customWidth="1"/>
    <col min="5" max="5" width="26" customWidth="1"/>
  </cols>
  <sheetData>
    <row r="1" spans="1:8" x14ac:dyDescent="0.3">
      <c r="A1" s="13" t="s">
        <v>0</v>
      </c>
      <c r="B1" s="14"/>
      <c r="C1" s="14"/>
      <c r="D1" s="14"/>
      <c r="E1" s="14"/>
      <c r="F1" s="14"/>
      <c r="G1" s="14"/>
      <c r="H1" s="15"/>
    </row>
    <row r="3" spans="1:8" x14ac:dyDescent="0.3">
      <c r="A3" s="1" t="s">
        <v>1</v>
      </c>
      <c r="B3" t="s">
        <v>14032</v>
      </c>
    </row>
    <row r="5" spans="1:8" ht="28.8" x14ac:dyDescent="0.3">
      <c r="A5" s="1" t="s">
        <v>2</v>
      </c>
      <c r="D5" s="2" t="s">
        <v>3</v>
      </c>
    </row>
    <row r="6" spans="1:8" x14ac:dyDescent="0.3">
      <c r="B6" t="s">
        <v>4</v>
      </c>
      <c r="D6" t="s">
        <v>5</v>
      </c>
      <c r="E6" t="s">
        <v>6</v>
      </c>
    </row>
    <row r="7" spans="1:8" x14ac:dyDescent="0.3">
      <c r="B7" t="s">
        <v>7</v>
      </c>
      <c r="D7" t="s">
        <v>8</v>
      </c>
      <c r="E7" t="s">
        <v>9</v>
      </c>
    </row>
    <row r="8" spans="1:8" x14ac:dyDescent="0.3">
      <c r="B8" t="s">
        <v>10</v>
      </c>
      <c r="D8" t="s">
        <v>11</v>
      </c>
      <c r="E8" t="s">
        <v>12</v>
      </c>
    </row>
    <row r="9" spans="1:8" x14ac:dyDescent="0.3">
      <c r="B9" t="s">
        <v>13</v>
      </c>
      <c r="D9" t="s">
        <v>14</v>
      </c>
      <c r="E9" t="s">
        <v>15</v>
      </c>
    </row>
    <row r="10" spans="1:8" x14ac:dyDescent="0.3">
      <c r="B10" t="s">
        <v>16</v>
      </c>
      <c r="D10" t="s">
        <v>17</v>
      </c>
      <c r="E10" t="s">
        <v>18</v>
      </c>
    </row>
    <row r="11" spans="1:8" x14ac:dyDescent="0.3">
      <c r="B11" t="s">
        <v>19</v>
      </c>
    </row>
    <row r="12" spans="1:8" x14ac:dyDescent="0.3">
      <c r="B12" t="s">
        <v>20</v>
      </c>
    </row>
    <row r="13" spans="1:8" x14ac:dyDescent="0.3">
      <c r="B13" t="s">
        <v>21</v>
      </c>
      <c r="D13" s="2" t="s">
        <v>22</v>
      </c>
    </row>
    <row r="14" spans="1:8" x14ac:dyDescent="0.3">
      <c r="B14" t="s">
        <v>23</v>
      </c>
      <c r="D14" t="s">
        <v>24</v>
      </c>
    </row>
    <row r="15" spans="1:8" x14ac:dyDescent="0.3">
      <c r="B15" t="s">
        <v>25</v>
      </c>
      <c r="D15" t="s">
        <v>26</v>
      </c>
    </row>
    <row r="16" spans="1:8" x14ac:dyDescent="0.3">
      <c r="B16" t="s">
        <v>27</v>
      </c>
      <c r="D16" t="s">
        <v>28</v>
      </c>
    </row>
    <row r="17" spans="2:4" x14ac:dyDescent="0.3">
      <c r="B17" t="s">
        <v>29</v>
      </c>
      <c r="D17" t="s">
        <v>30</v>
      </c>
    </row>
    <row r="18" spans="2:4" x14ac:dyDescent="0.3">
      <c r="D18" t="s">
        <v>31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59"/>
  <sheetViews>
    <sheetView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4" customWidth="1"/>
    <col min="3" max="3" width="34" customWidth="1"/>
    <col min="4" max="4" width="16" customWidth="1"/>
    <col min="5" max="5" width="26" customWidth="1"/>
    <col min="6" max="6" width="16" customWidth="1"/>
    <col min="7" max="7" width="30" customWidth="1"/>
    <col min="8" max="8" width="12" customWidth="1"/>
    <col min="9" max="9" width="24" customWidth="1"/>
    <col min="10" max="10" width="14" customWidth="1"/>
  </cols>
  <sheetData>
    <row r="1" spans="1:10" ht="28.8" x14ac:dyDescent="0.3">
      <c r="A1" s="3" t="s">
        <v>4</v>
      </c>
      <c r="B1" s="3" t="s">
        <v>7</v>
      </c>
      <c r="C1" s="3" t="s">
        <v>10</v>
      </c>
      <c r="D1" s="3" t="s">
        <v>13</v>
      </c>
      <c r="E1" s="3" t="s">
        <v>16</v>
      </c>
      <c r="F1" s="3" t="s">
        <v>19</v>
      </c>
      <c r="G1" s="3" t="s">
        <v>32</v>
      </c>
      <c r="H1" s="3" t="s">
        <v>33</v>
      </c>
      <c r="I1" s="3" t="s">
        <v>34</v>
      </c>
      <c r="J1" s="3" t="s">
        <v>35</v>
      </c>
    </row>
    <row r="2" spans="1:10" x14ac:dyDescent="0.3">
      <c r="A2" t="s">
        <v>36</v>
      </c>
      <c r="B2" s="4">
        <v>45659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s="4">
        <v>19975</v>
      </c>
    </row>
    <row r="3" spans="1:10" x14ac:dyDescent="0.3">
      <c r="A3" t="s">
        <v>44</v>
      </c>
      <c r="B3" s="4">
        <v>45659</v>
      </c>
      <c r="C3" t="s">
        <v>45</v>
      </c>
      <c r="D3" t="s">
        <v>46</v>
      </c>
      <c r="E3" t="s">
        <v>39</v>
      </c>
      <c r="F3" t="s">
        <v>40</v>
      </c>
      <c r="G3" t="s">
        <v>41</v>
      </c>
      <c r="H3" t="s">
        <v>42</v>
      </c>
      <c r="I3" t="s">
        <v>47</v>
      </c>
      <c r="J3" s="4">
        <v>22991</v>
      </c>
    </row>
    <row r="4" spans="1:10" x14ac:dyDescent="0.3">
      <c r="A4" t="s">
        <v>48</v>
      </c>
      <c r="B4" s="4">
        <v>45659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42</v>
      </c>
      <c r="I4" t="s">
        <v>54</v>
      </c>
      <c r="J4" s="4">
        <v>33415</v>
      </c>
    </row>
    <row r="5" spans="1:10" x14ac:dyDescent="0.3">
      <c r="A5" t="s">
        <v>55</v>
      </c>
      <c r="B5" s="4">
        <v>45659</v>
      </c>
      <c r="C5" t="s">
        <v>56</v>
      </c>
      <c r="D5" t="s">
        <v>57</v>
      </c>
      <c r="E5" t="s">
        <v>51</v>
      </c>
      <c r="F5" t="s">
        <v>52</v>
      </c>
      <c r="G5" t="s">
        <v>53</v>
      </c>
      <c r="H5" t="s">
        <v>42</v>
      </c>
      <c r="I5" t="s">
        <v>58</v>
      </c>
      <c r="J5" s="4">
        <v>22394</v>
      </c>
    </row>
    <row r="6" spans="1:10" x14ac:dyDescent="0.3">
      <c r="A6" t="s">
        <v>59</v>
      </c>
      <c r="B6" s="4">
        <v>45659</v>
      </c>
      <c r="C6" t="s">
        <v>60</v>
      </c>
      <c r="D6" t="s">
        <v>61</v>
      </c>
      <c r="E6" t="s">
        <v>51</v>
      </c>
      <c r="F6" t="s">
        <v>52</v>
      </c>
      <c r="G6" t="s">
        <v>53</v>
      </c>
      <c r="H6" t="s">
        <v>42</v>
      </c>
      <c r="I6" t="s">
        <v>62</v>
      </c>
      <c r="J6" s="4">
        <v>25643</v>
      </c>
    </row>
    <row r="7" spans="1:10" x14ac:dyDescent="0.3">
      <c r="A7" t="s">
        <v>63</v>
      </c>
      <c r="B7" s="4">
        <v>45659</v>
      </c>
      <c r="C7" t="s">
        <v>64</v>
      </c>
      <c r="D7" t="s">
        <v>65</v>
      </c>
      <c r="E7" t="s">
        <v>51</v>
      </c>
      <c r="F7" t="s">
        <v>52</v>
      </c>
      <c r="G7" t="s">
        <v>53</v>
      </c>
      <c r="H7" t="s">
        <v>42</v>
      </c>
      <c r="I7" t="s">
        <v>62</v>
      </c>
      <c r="J7" s="4">
        <v>25643</v>
      </c>
    </row>
    <row r="8" spans="1:10" x14ac:dyDescent="0.3">
      <c r="A8" t="s">
        <v>66</v>
      </c>
      <c r="B8" s="4">
        <v>45659</v>
      </c>
      <c r="C8" t="s">
        <v>67</v>
      </c>
      <c r="D8" t="s">
        <v>68</v>
      </c>
      <c r="E8" t="s">
        <v>39</v>
      </c>
      <c r="F8" t="s">
        <v>40</v>
      </c>
      <c r="G8" t="s">
        <v>41</v>
      </c>
      <c r="H8" t="s">
        <v>42</v>
      </c>
      <c r="I8" t="s">
        <v>69</v>
      </c>
      <c r="J8" s="4">
        <v>30631</v>
      </c>
    </row>
    <row r="9" spans="1:10" x14ac:dyDescent="0.3">
      <c r="A9" t="s">
        <v>70</v>
      </c>
      <c r="B9" s="4">
        <v>45659</v>
      </c>
      <c r="C9" t="s">
        <v>71</v>
      </c>
      <c r="D9" t="s">
        <v>72</v>
      </c>
      <c r="E9" t="s">
        <v>39</v>
      </c>
      <c r="F9" t="s">
        <v>40</v>
      </c>
      <c r="G9" t="s">
        <v>41</v>
      </c>
      <c r="H9" t="s">
        <v>42</v>
      </c>
      <c r="I9" t="s">
        <v>73</v>
      </c>
      <c r="J9" s="4">
        <v>21910</v>
      </c>
    </row>
    <row r="10" spans="1:10" x14ac:dyDescent="0.3">
      <c r="A10" t="s">
        <v>74</v>
      </c>
      <c r="B10" s="4">
        <v>45659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42</v>
      </c>
      <c r="I10" t="s">
        <v>69</v>
      </c>
      <c r="J10" s="4">
        <v>30631</v>
      </c>
    </row>
    <row r="11" spans="1:10" x14ac:dyDescent="0.3">
      <c r="A11" t="s">
        <v>80</v>
      </c>
      <c r="B11" s="4">
        <v>45659</v>
      </c>
      <c r="C11" t="s">
        <v>81</v>
      </c>
      <c r="D11" t="s">
        <v>82</v>
      </c>
      <c r="E11" t="s">
        <v>51</v>
      </c>
      <c r="F11" t="s">
        <v>52</v>
      </c>
      <c r="G11" t="s">
        <v>53</v>
      </c>
      <c r="H11" t="s">
        <v>42</v>
      </c>
      <c r="I11" t="s">
        <v>83</v>
      </c>
      <c r="J11" s="4">
        <v>20557</v>
      </c>
    </row>
    <row r="12" spans="1:10" x14ac:dyDescent="0.3">
      <c r="A12" t="s">
        <v>84</v>
      </c>
      <c r="B12" s="4">
        <v>45659</v>
      </c>
      <c r="C12" t="s">
        <v>85</v>
      </c>
      <c r="D12" t="s">
        <v>86</v>
      </c>
      <c r="E12" t="s">
        <v>51</v>
      </c>
      <c r="F12" t="s">
        <v>52</v>
      </c>
      <c r="G12" t="s">
        <v>53</v>
      </c>
      <c r="H12" t="s">
        <v>42</v>
      </c>
      <c r="I12" t="s">
        <v>83</v>
      </c>
      <c r="J12" s="4">
        <v>20557</v>
      </c>
    </row>
    <row r="13" spans="1:10" x14ac:dyDescent="0.3">
      <c r="A13" t="s">
        <v>87</v>
      </c>
      <c r="B13" s="4">
        <v>45659</v>
      </c>
      <c r="C13" t="s">
        <v>88</v>
      </c>
      <c r="D13" t="s">
        <v>89</v>
      </c>
      <c r="E13" t="s">
        <v>77</v>
      </c>
      <c r="F13" t="s">
        <v>78</v>
      </c>
      <c r="G13" t="s">
        <v>79</v>
      </c>
      <c r="H13" t="s">
        <v>42</v>
      </c>
      <c r="I13" t="s">
        <v>90</v>
      </c>
      <c r="J13" s="4">
        <v>30121</v>
      </c>
    </row>
    <row r="14" spans="1:10" x14ac:dyDescent="0.3">
      <c r="A14" t="s">
        <v>91</v>
      </c>
      <c r="B14" s="4">
        <v>45659</v>
      </c>
      <c r="C14" t="s">
        <v>92</v>
      </c>
      <c r="D14" t="s">
        <v>93</v>
      </c>
      <c r="E14" t="s">
        <v>51</v>
      </c>
      <c r="F14" t="s">
        <v>52</v>
      </c>
      <c r="G14" t="s">
        <v>53</v>
      </c>
      <c r="H14" t="s">
        <v>42</v>
      </c>
      <c r="I14" t="s">
        <v>94</v>
      </c>
      <c r="J14" s="4">
        <v>26188</v>
      </c>
    </row>
    <row r="15" spans="1:10" x14ac:dyDescent="0.3">
      <c r="A15" t="s">
        <v>95</v>
      </c>
      <c r="B15" s="4">
        <v>45659</v>
      </c>
      <c r="C15" t="s">
        <v>64</v>
      </c>
      <c r="D15" t="s">
        <v>65</v>
      </c>
      <c r="E15" t="s">
        <v>51</v>
      </c>
      <c r="F15" t="s">
        <v>52</v>
      </c>
      <c r="G15" t="s">
        <v>53</v>
      </c>
      <c r="H15" t="s">
        <v>42</v>
      </c>
      <c r="I15" t="s">
        <v>94</v>
      </c>
      <c r="J15" s="4">
        <v>26188</v>
      </c>
    </row>
    <row r="16" spans="1:10" x14ac:dyDescent="0.3">
      <c r="A16" t="s">
        <v>96</v>
      </c>
      <c r="B16" s="4">
        <v>45659</v>
      </c>
      <c r="C16" t="s">
        <v>97</v>
      </c>
      <c r="D16" t="s">
        <v>98</v>
      </c>
      <c r="E16" t="s">
        <v>51</v>
      </c>
      <c r="F16" t="s">
        <v>52</v>
      </c>
      <c r="G16" t="s">
        <v>53</v>
      </c>
      <c r="H16" t="s">
        <v>42</v>
      </c>
      <c r="I16" t="s">
        <v>99</v>
      </c>
      <c r="J16" s="4">
        <v>25913</v>
      </c>
    </row>
    <row r="17" spans="1:10" x14ac:dyDescent="0.3">
      <c r="A17" t="s">
        <v>100</v>
      </c>
      <c r="B17" s="4">
        <v>45659</v>
      </c>
      <c r="C17" t="s">
        <v>101</v>
      </c>
      <c r="D17" t="s">
        <v>102</v>
      </c>
      <c r="E17" t="s">
        <v>77</v>
      </c>
      <c r="F17" t="s">
        <v>78</v>
      </c>
      <c r="G17" t="s">
        <v>79</v>
      </c>
      <c r="H17" t="s">
        <v>42</v>
      </c>
      <c r="I17" t="s">
        <v>103</v>
      </c>
      <c r="J17" s="4">
        <v>24318</v>
      </c>
    </row>
    <row r="18" spans="1:10" x14ac:dyDescent="0.3">
      <c r="A18" t="s">
        <v>104</v>
      </c>
      <c r="B18" s="4">
        <v>45659</v>
      </c>
      <c r="C18" t="s">
        <v>105</v>
      </c>
      <c r="D18" t="s">
        <v>106</v>
      </c>
      <c r="E18" t="s">
        <v>39</v>
      </c>
      <c r="F18" t="s">
        <v>40</v>
      </c>
      <c r="G18" t="s">
        <v>41</v>
      </c>
      <c r="H18" t="s">
        <v>42</v>
      </c>
      <c r="I18" t="s">
        <v>73</v>
      </c>
      <c r="J18" s="4">
        <v>21910</v>
      </c>
    </row>
    <row r="19" spans="1:10" x14ac:dyDescent="0.3">
      <c r="A19" t="s">
        <v>107</v>
      </c>
      <c r="B19" s="4">
        <v>45659</v>
      </c>
      <c r="C19" t="s">
        <v>81</v>
      </c>
      <c r="D19" t="s">
        <v>82</v>
      </c>
      <c r="E19" t="s">
        <v>39</v>
      </c>
      <c r="F19" t="s">
        <v>40</v>
      </c>
      <c r="G19" t="s">
        <v>41</v>
      </c>
      <c r="H19" t="s">
        <v>42</v>
      </c>
      <c r="I19" t="s">
        <v>73</v>
      </c>
      <c r="J19" s="4">
        <v>21910</v>
      </c>
    </row>
    <row r="20" spans="1:10" x14ac:dyDescent="0.3">
      <c r="A20" t="s">
        <v>108</v>
      </c>
      <c r="B20" s="4">
        <v>45659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42</v>
      </c>
      <c r="I20" t="s">
        <v>114</v>
      </c>
      <c r="J20" s="4">
        <v>27286</v>
      </c>
    </row>
    <row r="21" spans="1:10" x14ac:dyDescent="0.3">
      <c r="A21" t="s">
        <v>115</v>
      </c>
      <c r="B21" s="4">
        <v>45659</v>
      </c>
      <c r="C21" t="s">
        <v>116</v>
      </c>
      <c r="D21" t="s">
        <v>117</v>
      </c>
      <c r="E21" t="s">
        <v>39</v>
      </c>
      <c r="F21" t="s">
        <v>40</v>
      </c>
      <c r="G21" t="s">
        <v>41</v>
      </c>
      <c r="H21" t="s">
        <v>42</v>
      </c>
      <c r="I21" t="s">
        <v>118</v>
      </c>
      <c r="J21" s="4">
        <v>22886</v>
      </c>
    </row>
    <row r="22" spans="1:10" x14ac:dyDescent="0.3">
      <c r="A22" t="s">
        <v>119</v>
      </c>
      <c r="B22" s="4">
        <v>45659</v>
      </c>
      <c r="C22" t="s">
        <v>120</v>
      </c>
      <c r="D22" t="s">
        <v>121</v>
      </c>
      <c r="E22" t="s">
        <v>39</v>
      </c>
      <c r="F22" t="s">
        <v>40</v>
      </c>
      <c r="G22" t="s">
        <v>41</v>
      </c>
      <c r="H22" t="s">
        <v>42</v>
      </c>
      <c r="I22" t="s">
        <v>118</v>
      </c>
      <c r="J22" s="4">
        <v>22886</v>
      </c>
    </row>
    <row r="23" spans="1:10" x14ac:dyDescent="0.3">
      <c r="A23" t="s">
        <v>122</v>
      </c>
      <c r="B23" s="4">
        <v>45659</v>
      </c>
      <c r="C23" t="s">
        <v>116</v>
      </c>
      <c r="D23" t="s">
        <v>117</v>
      </c>
      <c r="E23" t="s">
        <v>51</v>
      </c>
      <c r="F23" t="s">
        <v>52</v>
      </c>
      <c r="G23" t="s">
        <v>53</v>
      </c>
      <c r="H23" t="s">
        <v>42</v>
      </c>
      <c r="I23" t="s">
        <v>123</v>
      </c>
      <c r="J23" s="4">
        <v>23432</v>
      </c>
    </row>
    <row r="24" spans="1:10" x14ac:dyDescent="0.3">
      <c r="A24" t="s">
        <v>124</v>
      </c>
      <c r="B24" s="4">
        <v>45659</v>
      </c>
      <c r="C24" t="s">
        <v>125</v>
      </c>
      <c r="D24" t="s">
        <v>126</v>
      </c>
      <c r="E24" t="s">
        <v>51</v>
      </c>
      <c r="F24" t="s">
        <v>52</v>
      </c>
      <c r="G24" t="s">
        <v>53</v>
      </c>
      <c r="H24" t="s">
        <v>42</v>
      </c>
      <c r="I24" t="s">
        <v>123</v>
      </c>
      <c r="J24" s="4">
        <v>23432</v>
      </c>
    </row>
    <row r="25" spans="1:10" x14ac:dyDescent="0.3">
      <c r="A25" t="s">
        <v>127</v>
      </c>
      <c r="B25" s="4">
        <v>45659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42</v>
      </c>
      <c r="I25" t="s">
        <v>123</v>
      </c>
      <c r="J25" s="4">
        <v>23432</v>
      </c>
    </row>
    <row r="26" spans="1:10" x14ac:dyDescent="0.3">
      <c r="A26" t="s">
        <v>128</v>
      </c>
      <c r="B26" s="4">
        <v>45659</v>
      </c>
      <c r="C26" t="s">
        <v>129</v>
      </c>
      <c r="D26" t="s">
        <v>130</v>
      </c>
      <c r="E26" t="s">
        <v>77</v>
      </c>
      <c r="F26" t="s">
        <v>78</v>
      </c>
      <c r="G26" t="s">
        <v>79</v>
      </c>
      <c r="H26" t="s">
        <v>42</v>
      </c>
      <c r="I26" t="s">
        <v>123</v>
      </c>
      <c r="J26" s="4">
        <v>23432</v>
      </c>
    </row>
    <row r="27" spans="1:10" x14ac:dyDescent="0.3">
      <c r="A27" t="s">
        <v>131</v>
      </c>
      <c r="B27" s="4">
        <v>45659</v>
      </c>
      <c r="C27" t="s">
        <v>132</v>
      </c>
      <c r="D27" t="s">
        <v>133</v>
      </c>
      <c r="E27" t="s">
        <v>51</v>
      </c>
      <c r="F27" t="s">
        <v>52</v>
      </c>
      <c r="G27" t="s">
        <v>53</v>
      </c>
      <c r="H27" t="s">
        <v>42</v>
      </c>
      <c r="I27" t="s">
        <v>134</v>
      </c>
      <c r="J27" s="4">
        <v>26779</v>
      </c>
    </row>
    <row r="28" spans="1:10" x14ac:dyDescent="0.3">
      <c r="A28" t="s">
        <v>135</v>
      </c>
      <c r="B28" s="4">
        <v>45659</v>
      </c>
      <c r="C28" t="s">
        <v>136</v>
      </c>
      <c r="D28" t="s">
        <v>137</v>
      </c>
      <c r="E28" t="s">
        <v>51</v>
      </c>
      <c r="F28" t="s">
        <v>52</v>
      </c>
      <c r="G28" t="s">
        <v>53</v>
      </c>
      <c r="H28" t="s">
        <v>42</v>
      </c>
      <c r="I28" t="s">
        <v>134</v>
      </c>
      <c r="J28" s="4">
        <v>26779</v>
      </c>
    </row>
    <row r="29" spans="1:10" x14ac:dyDescent="0.3">
      <c r="A29" t="s">
        <v>138</v>
      </c>
      <c r="B29" s="4">
        <v>45659</v>
      </c>
      <c r="C29" t="s">
        <v>139</v>
      </c>
      <c r="D29" t="s">
        <v>140</v>
      </c>
      <c r="E29" t="s">
        <v>39</v>
      </c>
      <c r="F29" t="s">
        <v>40</v>
      </c>
      <c r="G29" t="s">
        <v>41</v>
      </c>
      <c r="H29" t="s">
        <v>42</v>
      </c>
      <c r="I29" t="s">
        <v>141</v>
      </c>
      <c r="J29" s="4">
        <v>21071</v>
      </c>
    </row>
    <row r="30" spans="1:10" x14ac:dyDescent="0.3">
      <c r="A30" t="s">
        <v>142</v>
      </c>
      <c r="B30" s="4">
        <v>45659</v>
      </c>
      <c r="C30" t="s">
        <v>143</v>
      </c>
      <c r="D30" t="s">
        <v>144</v>
      </c>
      <c r="E30" t="s">
        <v>39</v>
      </c>
      <c r="F30" t="s">
        <v>40</v>
      </c>
      <c r="G30" t="s">
        <v>41</v>
      </c>
      <c r="H30" t="s">
        <v>42</v>
      </c>
      <c r="I30" t="s">
        <v>145</v>
      </c>
      <c r="J30" s="4">
        <v>22857</v>
      </c>
    </row>
    <row r="31" spans="1:10" x14ac:dyDescent="0.3">
      <c r="A31" t="s">
        <v>146</v>
      </c>
      <c r="B31" s="4">
        <v>45659</v>
      </c>
      <c r="C31" t="s">
        <v>147</v>
      </c>
      <c r="D31" t="s">
        <v>148</v>
      </c>
      <c r="E31" t="s">
        <v>39</v>
      </c>
      <c r="F31" t="s">
        <v>40</v>
      </c>
      <c r="G31" t="s">
        <v>41</v>
      </c>
      <c r="H31" t="s">
        <v>42</v>
      </c>
      <c r="I31" t="s">
        <v>149</v>
      </c>
      <c r="J31" s="4">
        <v>24165</v>
      </c>
    </row>
    <row r="32" spans="1:10" x14ac:dyDescent="0.3">
      <c r="A32" t="s">
        <v>150</v>
      </c>
      <c r="B32" s="4">
        <v>45659</v>
      </c>
      <c r="C32" t="s">
        <v>151</v>
      </c>
      <c r="D32" t="s">
        <v>152</v>
      </c>
      <c r="E32" t="s">
        <v>51</v>
      </c>
      <c r="F32" t="s">
        <v>52</v>
      </c>
      <c r="G32" t="s">
        <v>53</v>
      </c>
      <c r="H32" t="s">
        <v>42</v>
      </c>
      <c r="I32" t="s">
        <v>153</v>
      </c>
      <c r="J32" s="4">
        <v>25033</v>
      </c>
    </row>
    <row r="33" spans="1:10" x14ac:dyDescent="0.3">
      <c r="A33" t="s">
        <v>154</v>
      </c>
      <c r="B33" s="4">
        <v>45659</v>
      </c>
      <c r="C33" t="s">
        <v>155</v>
      </c>
      <c r="D33" t="s">
        <v>156</v>
      </c>
      <c r="E33" t="s">
        <v>157</v>
      </c>
      <c r="F33" t="s">
        <v>158</v>
      </c>
      <c r="G33" t="s">
        <v>79</v>
      </c>
      <c r="H33" t="s">
        <v>42</v>
      </c>
      <c r="I33" t="s">
        <v>159</v>
      </c>
      <c r="J33" s="4">
        <v>27392</v>
      </c>
    </row>
    <row r="34" spans="1:10" x14ac:dyDescent="0.3">
      <c r="A34" t="s">
        <v>160</v>
      </c>
      <c r="B34" s="4">
        <v>45659</v>
      </c>
      <c r="C34" t="s">
        <v>147</v>
      </c>
      <c r="D34" t="s">
        <v>148</v>
      </c>
      <c r="E34" t="s">
        <v>39</v>
      </c>
      <c r="F34" t="s">
        <v>40</v>
      </c>
      <c r="G34" t="s">
        <v>41</v>
      </c>
      <c r="H34" t="s">
        <v>42</v>
      </c>
      <c r="I34" t="s">
        <v>161</v>
      </c>
      <c r="J34" s="4">
        <v>19556</v>
      </c>
    </row>
    <row r="35" spans="1:10" x14ac:dyDescent="0.3">
      <c r="A35" t="s">
        <v>162</v>
      </c>
      <c r="B35" s="4">
        <v>45659</v>
      </c>
      <c r="C35" t="s">
        <v>56</v>
      </c>
      <c r="D35" t="s">
        <v>57</v>
      </c>
      <c r="E35" t="s">
        <v>51</v>
      </c>
      <c r="F35" t="s">
        <v>52</v>
      </c>
      <c r="G35" t="s">
        <v>53</v>
      </c>
      <c r="H35" t="s">
        <v>42</v>
      </c>
      <c r="I35" t="s">
        <v>163</v>
      </c>
      <c r="J35" s="4">
        <v>19337</v>
      </c>
    </row>
    <row r="36" spans="1:10" x14ac:dyDescent="0.3">
      <c r="A36" t="s">
        <v>164</v>
      </c>
      <c r="B36" s="4">
        <v>45659</v>
      </c>
      <c r="C36" t="s">
        <v>165</v>
      </c>
      <c r="D36" t="s">
        <v>166</v>
      </c>
      <c r="E36" t="s">
        <v>51</v>
      </c>
      <c r="F36" t="s">
        <v>52</v>
      </c>
      <c r="G36" t="s">
        <v>53</v>
      </c>
      <c r="H36" t="s">
        <v>42</v>
      </c>
      <c r="I36" t="s">
        <v>163</v>
      </c>
      <c r="J36" s="4">
        <v>19337</v>
      </c>
    </row>
    <row r="37" spans="1:10" x14ac:dyDescent="0.3">
      <c r="A37" t="s">
        <v>167</v>
      </c>
      <c r="B37" s="4">
        <v>45659</v>
      </c>
      <c r="C37" t="s">
        <v>168</v>
      </c>
      <c r="D37" t="s">
        <v>169</v>
      </c>
      <c r="E37" t="s">
        <v>51</v>
      </c>
      <c r="F37" t="s">
        <v>52</v>
      </c>
      <c r="G37" t="s">
        <v>53</v>
      </c>
      <c r="H37" t="s">
        <v>42</v>
      </c>
      <c r="I37" t="s">
        <v>163</v>
      </c>
      <c r="J37" s="4">
        <v>19337</v>
      </c>
    </row>
    <row r="38" spans="1:10" x14ac:dyDescent="0.3">
      <c r="A38" t="s">
        <v>170</v>
      </c>
      <c r="B38" s="4">
        <v>45659</v>
      </c>
      <c r="C38" t="s">
        <v>171</v>
      </c>
      <c r="D38" t="s">
        <v>172</v>
      </c>
      <c r="E38" t="s">
        <v>111</v>
      </c>
      <c r="F38" t="s">
        <v>112</v>
      </c>
      <c r="G38" t="s">
        <v>113</v>
      </c>
      <c r="H38" t="s">
        <v>42</v>
      </c>
      <c r="I38" t="s">
        <v>159</v>
      </c>
      <c r="J38" s="4">
        <v>27392</v>
      </c>
    </row>
    <row r="39" spans="1:10" x14ac:dyDescent="0.3">
      <c r="A39" t="s">
        <v>173</v>
      </c>
      <c r="B39" s="4">
        <v>45659</v>
      </c>
      <c r="C39" t="s">
        <v>174</v>
      </c>
      <c r="D39" t="s">
        <v>175</v>
      </c>
      <c r="E39" t="s">
        <v>51</v>
      </c>
      <c r="F39" t="s">
        <v>52</v>
      </c>
      <c r="G39" t="s">
        <v>53</v>
      </c>
      <c r="H39" t="s">
        <v>42</v>
      </c>
      <c r="I39" t="s">
        <v>176</v>
      </c>
      <c r="J39" s="4">
        <v>20457</v>
      </c>
    </row>
    <row r="40" spans="1:10" x14ac:dyDescent="0.3">
      <c r="A40" t="s">
        <v>177</v>
      </c>
      <c r="B40" s="4">
        <v>45659</v>
      </c>
      <c r="C40" t="s">
        <v>178</v>
      </c>
      <c r="D40" t="s">
        <v>179</v>
      </c>
      <c r="E40" t="s">
        <v>51</v>
      </c>
      <c r="F40" t="s">
        <v>52</v>
      </c>
      <c r="G40" t="s">
        <v>53</v>
      </c>
      <c r="H40" t="s">
        <v>42</v>
      </c>
      <c r="I40" t="s">
        <v>153</v>
      </c>
      <c r="J40" s="4">
        <v>25033</v>
      </c>
    </row>
    <row r="41" spans="1:10" x14ac:dyDescent="0.3">
      <c r="A41" t="s">
        <v>180</v>
      </c>
      <c r="B41" s="4">
        <v>45659</v>
      </c>
      <c r="C41" t="s">
        <v>181</v>
      </c>
      <c r="D41" t="s">
        <v>182</v>
      </c>
      <c r="E41" t="s">
        <v>51</v>
      </c>
      <c r="F41" t="s">
        <v>52</v>
      </c>
      <c r="G41" t="s">
        <v>53</v>
      </c>
      <c r="H41" t="s">
        <v>42</v>
      </c>
      <c r="I41" t="s">
        <v>176</v>
      </c>
      <c r="J41" s="4">
        <v>20457</v>
      </c>
    </row>
    <row r="42" spans="1:10" x14ac:dyDescent="0.3">
      <c r="A42" t="s">
        <v>183</v>
      </c>
      <c r="B42" s="4">
        <v>45659</v>
      </c>
      <c r="C42" t="s">
        <v>184</v>
      </c>
      <c r="D42" t="s">
        <v>185</v>
      </c>
      <c r="E42" t="s">
        <v>111</v>
      </c>
      <c r="F42" t="s">
        <v>112</v>
      </c>
      <c r="G42" t="s">
        <v>113</v>
      </c>
      <c r="H42" t="s">
        <v>42</v>
      </c>
      <c r="I42" t="s">
        <v>186</v>
      </c>
      <c r="J42" s="4">
        <v>18851</v>
      </c>
    </row>
    <row r="43" spans="1:10" x14ac:dyDescent="0.3">
      <c r="A43" t="s">
        <v>187</v>
      </c>
      <c r="B43" s="4">
        <v>45659</v>
      </c>
      <c r="C43" t="s">
        <v>188</v>
      </c>
      <c r="D43" t="s">
        <v>189</v>
      </c>
      <c r="E43" t="s">
        <v>39</v>
      </c>
      <c r="F43" t="s">
        <v>40</v>
      </c>
      <c r="G43" t="s">
        <v>41</v>
      </c>
      <c r="H43" t="s">
        <v>42</v>
      </c>
      <c r="I43" t="s">
        <v>190</v>
      </c>
      <c r="J43" s="4">
        <v>24110</v>
      </c>
    </row>
    <row r="44" spans="1:10" x14ac:dyDescent="0.3">
      <c r="A44" t="s">
        <v>191</v>
      </c>
      <c r="B44" s="4">
        <v>45659</v>
      </c>
      <c r="C44" t="s">
        <v>188</v>
      </c>
      <c r="D44" t="s">
        <v>189</v>
      </c>
      <c r="E44" t="s">
        <v>51</v>
      </c>
      <c r="F44" t="s">
        <v>52</v>
      </c>
      <c r="G44" t="s">
        <v>53</v>
      </c>
      <c r="H44" t="s">
        <v>42</v>
      </c>
      <c r="I44" t="s">
        <v>192</v>
      </c>
      <c r="J44" s="4">
        <v>19705</v>
      </c>
    </row>
    <row r="45" spans="1:10" x14ac:dyDescent="0.3">
      <c r="A45" t="s">
        <v>193</v>
      </c>
      <c r="B45" s="4">
        <v>45659</v>
      </c>
      <c r="C45" t="s">
        <v>194</v>
      </c>
      <c r="D45" t="s">
        <v>195</v>
      </c>
      <c r="E45" t="s">
        <v>39</v>
      </c>
      <c r="F45" t="s">
        <v>40</v>
      </c>
      <c r="G45" t="s">
        <v>41</v>
      </c>
      <c r="H45" t="s">
        <v>42</v>
      </c>
      <c r="I45" t="s">
        <v>196</v>
      </c>
      <c r="J45" s="4">
        <v>30666</v>
      </c>
    </row>
    <row r="46" spans="1:10" x14ac:dyDescent="0.3">
      <c r="A46" t="s">
        <v>197</v>
      </c>
      <c r="B46" s="4">
        <v>45659</v>
      </c>
      <c r="C46" t="s">
        <v>60</v>
      </c>
      <c r="D46" t="s">
        <v>61</v>
      </c>
      <c r="E46" t="s">
        <v>39</v>
      </c>
      <c r="F46" t="s">
        <v>40</v>
      </c>
      <c r="G46" t="s">
        <v>41</v>
      </c>
      <c r="H46" t="s">
        <v>42</v>
      </c>
      <c r="I46" t="s">
        <v>196</v>
      </c>
      <c r="J46" s="4">
        <v>30666</v>
      </c>
    </row>
    <row r="47" spans="1:10" x14ac:dyDescent="0.3">
      <c r="A47" t="s">
        <v>198</v>
      </c>
      <c r="B47" s="4">
        <v>45659</v>
      </c>
      <c r="C47" t="s">
        <v>199</v>
      </c>
      <c r="D47" t="s">
        <v>200</v>
      </c>
      <c r="E47" t="s">
        <v>111</v>
      </c>
      <c r="F47" t="s">
        <v>112</v>
      </c>
      <c r="G47" t="s">
        <v>113</v>
      </c>
      <c r="H47" t="s">
        <v>42</v>
      </c>
      <c r="I47" t="s">
        <v>159</v>
      </c>
      <c r="J47" s="4">
        <v>27392</v>
      </c>
    </row>
    <row r="48" spans="1:10" x14ac:dyDescent="0.3">
      <c r="A48" t="s">
        <v>201</v>
      </c>
      <c r="B48" s="4">
        <v>45659</v>
      </c>
      <c r="C48" t="s">
        <v>202</v>
      </c>
      <c r="D48" t="s">
        <v>203</v>
      </c>
      <c r="E48" t="s">
        <v>204</v>
      </c>
      <c r="F48" t="s">
        <v>205</v>
      </c>
      <c r="G48" t="s">
        <v>206</v>
      </c>
      <c r="H48" t="s">
        <v>42</v>
      </c>
      <c r="I48" t="s">
        <v>207</v>
      </c>
      <c r="J48" s="4">
        <v>27446</v>
      </c>
    </row>
    <row r="49" spans="1:10" x14ac:dyDescent="0.3">
      <c r="A49" t="s">
        <v>208</v>
      </c>
      <c r="B49" s="4">
        <v>45659</v>
      </c>
      <c r="C49" t="s">
        <v>209</v>
      </c>
      <c r="D49" t="s">
        <v>210</v>
      </c>
      <c r="E49" t="s">
        <v>51</v>
      </c>
      <c r="F49" t="s">
        <v>52</v>
      </c>
      <c r="G49" t="s">
        <v>53</v>
      </c>
      <c r="H49" t="s">
        <v>42</v>
      </c>
      <c r="I49" t="s">
        <v>94</v>
      </c>
      <c r="J49" s="4">
        <v>26188</v>
      </c>
    </row>
    <row r="50" spans="1:10" x14ac:dyDescent="0.3">
      <c r="A50" t="s">
        <v>211</v>
      </c>
      <c r="B50" s="4">
        <v>45659</v>
      </c>
      <c r="C50" t="s">
        <v>212</v>
      </c>
      <c r="D50" t="s">
        <v>213</v>
      </c>
      <c r="E50" t="s">
        <v>51</v>
      </c>
      <c r="F50" t="s">
        <v>52</v>
      </c>
      <c r="G50" t="s">
        <v>53</v>
      </c>
      <c r="H50" t="s">
        <v>42</v>
      </c>
      <c r="I50" t="s">
        <v>94</v>
      </c>
      <c r="J50" s="4">
        <v>26188</v>
      </c>
    </row>
    <row r="51" spans="1:10" x14ac:dyDescent="0.3">
      <c r="A51" t="s">
        <v>214</v>
      </c>
      <c r="B51" s="4">
        <v>45659</v>
      </c>
      <c r="C51" t="s">
        <v>215</v>
      </c>
      <c r="D51" t="s">
        <v>216</v>
      </c>
      <c r="E51" t="s">
        <v>217</v>
      </c>
      <c r="F51" t="s">
        <v>218</v>
      </c>
      <c r="G51" t="s">
        <v>79</v>
      </c>
      <c r="H51" t="s">
        <v>42</v>
      </c>
      <c r="I51" t="s">
        <v>219</v>
      </c>
      <c r="J51" s="4">
        <v>24104</v>
      </c>
    </row>
    <row r="52" spans="1:10" x14ac:dyDescent="0.3">
      <c r="A52" t="s">
        <v>220</v>
      </c>
      <c r="B52" s="4">
        <v>45659</v>
      </c>
      <c r="C52" t="s">
        <v>221</v>
      </c>
      <c r="D52" t="s">
        <v>222</v>
      </c>
      <c r="E52" t="s">
        <v>217</v>
      </c>
      <c r="F52" t="s">
        <v>218</v>
      </c>
      <c r="G52" t="s">
        <v>79</v>
      </c>
      <c r="H52" t="s">
        <v>42</v>
      </c>
      <c r="I52" t="s">
        <v>219</v>
      </c>
      <c r="J52" s="4">
        <v>24104</v>
      </c>
    </row>
    <row r="53" spans="1:10" x14ac:dyDescent="0.3">
      <c r="A53" t="s">
        <v>223</v>
      </c>
      <c r="B53" s="4">
        <v>45659</v>
      </c>
      <c r="C53" t="s">
        <v>224</v>
      </c>
      <c r="D53" t="s">
        <v>225</v>
      </c>
      <c r="E53" t="s">
        <v>39</v>
      </c>
      <c r="F53" t="s">
        <v>40</v>
      </c>
      <c r="G53" t="s">
        <v>41</v>
      </c>
      <c r="H53" t="s">
        <v>42</v>
      </c>
      <c r="I53" t="s">
        <v>226</v>
      </c>
      <c r="J53" s="4">
        <v>18424</v>
      </c>
    </row>
    <row r="54" spans="1:10" x14ac:dyDescent="0.3">
      <c r="A54" t="s">
        <v>227</v>
      </c>
      <c r="B54" s="4">
        <v>45659</v>
      </c>
      <c r="C54" t="s">
        <v>228</v>
      </c>
      <c r="D54" t="s">
        <v>229</v>
      </c>
      <c r="E54" t="s">
        <v>230</v>
      </c>
      <c r="F54" t="s">
        <v>231</v>
      </c>
      <c r="G54" t="s">
        <v>232</v>
      </c>
      <c r="H54" t="s">
        <v>42</v>
      </c>
      <c r="I54" t="s">
        <v>233</v>
      </c>
      <c r="J54" s="4">
        <v>31928</v>
      </c>
    </row>
    <row r="55" spans="1:10" x14ac:dyDescent="0.3">
      <c r="A55" t="s">
        <v>234</v>
      </c>
      <c r="B55" s="4">
        <v>45659</v>
      </c>
      <c r="C55" t="s">
        <v>235</v>
      </c>
      <c r="D55" t="s">
        <v>236</v>
      </c>
      <c r="E55" t="s">
        <v>39</v>
      </c>
      <c r="F55" t="s">
        <v>40</v>
      </c>
      <c r="G55" t="s">
        <v>41</v>
      </c>
      <c r="H55" t="s">
        <v>42</v>
      </c>
      <c r="I55" t="s">
        <v>233</v>
      </c>
      <c r="J55" s="4">
        <v>31928</v>
      </c>
    </row>
    <row r="56" spans="1:10" x14ac:dyDescent="0.3">
      <c r="A56" t="s">
        <v>237</v>
      </c>
      <c r="B56" s="4">
        <v>45659</v>
      </c>
      <c r="C56" t="s">
        <v>238</v>
      </c>
      <c r="D56" t="s">
        <v>239</v>
      </c>
      <c r="E56" t="s">
        <v>51</v>
      </c>
      <c r="F56" t="s">
        <v>52</v>
      </c>
      <c r="G56" t="s">
        <v>53</v>
      </c>
      <c r="H56" t="s">
        <v>42</v>
      </c>
      <c r="I56" t="s">
        <v>240</v>
      </c>
      <c r="J56" s="4">
        <v>21549</v>
      </c>
    </row>
    <row r="57" spans="1:10" x14ac:dyDescent="0.3">
      <c r="A57" t="s">
        <v>241</v>
      </c>
      <c r="B57" s="4">
        <v>45659</v>
      </c>
      <c r="C57" t="s">
        <v>242</v>
      </c>
      <c r="D57" t="s">
        <v>243</v>
      </c>
      <c r="E57" t="s">
        <v>111</v>
      </c>
      <c r="F57" t="s">
        <v>112</v>
      </c>
      <c r="G57" t="s">
        <v>113</v>
      </c>
      <c r="H57" t="s">
        <v>42</v>
      </c>
      <c r="I57" t="s">
        <v>244</v>
      </c>
      <c r="J57" s="4">
        <v>24614</v>
      </c>
    </row>
    <row r="58" spans="1:10" x14ac:dyDescent="0.3">
      <c r="A58" t="s">
        <v>245</v>
      </c>
      <c r="B58" s="4">
        <v>45659</v>
      </c>
      <c r="C58" t="s">
        <v>246</v>
      </c>
      <c r="D58" t="s">
        <v>247</v>
      </c>
      <c r="E58" t="s">
        <v>111</v>
      </c>
      <c r="F58" t="s">
        <v>112</v>
      </c>
      <c r="G58" t="s">
        <v>113</v>
      </c>
      <c r="H58" t="s">
        <v>42</v>
      </c>
      <c r="I58" t="s">
        <v>244</v>
      </c>
      <c r="J58" s="4">
        <v>24614</v>
      </c>
    </row>
    <row r="59" spans="1:10" x14ac:dyDescent="0.3">
      <c r="A59" t="s">
        <v>248</v>
      </c>
      <c r="B59" s="4">
        <v>45659</v>
      </c>
      <c r="C59" t="s">
        <v>109</v>
      </c>
      <c r="D59" t="s">
        <v>110</v>
      </c>
      <c r="E59" t="s">
        <v>111</v>
      </c>
      <c r="F59" t="s">
        <v>112</v>
      </c>
      <c r="G59" t="s">
        <v>113</v>
      </c>
      <c r="H59" t="s">
        <v>42</v>
      </c>
      <c r="I59" t="s">
        <v>244</v>
      </c>
      <c r="J59" s="4">
        <v>24614</v>
      </c>
    </row>
    <row r="60" spans="1:10" x14ac:dyDescent="0.3">
      <c r="A60" t="s">
        <v>249</v>
      </c>
      <c r="B60" s="4">
        <v>45659</v>
      </c>
      <c r="C60" t="s">
        <v>250</v>
      </c>
      <c r="D60" t="s">
        <v>251</v>
      </c>
      <c r="E60" t="s">
        <v>51</v>
      </c>
      <c r="F60" t="s">
        <v>52</v>
      </c>
      <c r="G60" t="s">
        <v>53</v>
      </c>
      <c r="H60" t="s">
        <v>42</v>
      </c>
      <c r="I60" t="s">
        <v>244</v>
      </c>
      <c r="J60" s="4">
        <v>24614</v>
      </c>
    </row>
    <row r="61" spans="1:10" x14ac:dyDescent="0.3">
      <c r="A61" t="s">
        <v>252</v>
      </c>
      <c r="B61" s="4">
        <v>45659</v>
      </c>
      <c r="C61" t="s">
        <v>253</v>
      </c>
      <c r="D61" t="s">
        <v>254</v>
      </c>
      <c r="E61" t="s">
        <v>51</v>
      </c>
      <c r="F61" t="s">
        <v>52</v>
      </c>
      <c r="G61" t="s">
        <v>53</v>
      </c>
      <c r="H61" t="s">
        <v>42</v>
      </c>
      <c r="I61" t="s">
        <v>244</v>
      </c>
      <c r="J61" s="4">
        <v>24614</v>
      </c>
    </row>
    <row r="62" spans="1:10" x14ac:dyDescent="0.3">
      <c r="A62" t="s">
        <v>255</v>
      </c>
      <c r="B62" s="4">
        <v>45659</v>
      </c>
      <c r="C62" t="s">
        <v>215</v>
      </c>
      <c r="D62" t="s">
        <v>216</v>
      </c>
      <c r="E62" t="s">
        <v>51</v>
      </c>
      <c r="F62" t="s">
        <v>52</v>
      </c>
      <c r="G62" t="s">
        <v>53</v>
      </c>
      <c r="H62" t="s">
        <v>42</v>
      </c>
      <c r="I62" t="s">
        <v>244</v>
      </c>
      <c r="J62" s="4">
        <v>24614</v>
      </c>
    </row>
    <row r="63" spans="1:10" x14ac:dyDescent="0.3">
      <c r="A63" t="s">
        <v>256</v>
      </c>
      <c r="B63" s="4">
        <v>45659</v>
      </c>
      <c r="C63" t="s">
        <v>75</v>
      </c>
      <c r="D63" t="s">
        <v>76</v>
      </c>
      <c r="E63" t="s">
        <v>51</v>
      </c>
      <c r="F63" t="s">
        <v>52</v>
      </c>
      <c r="G63" t="s">
        <v>53</v>
      </c>
      <c r="H63" t="s">
        <v>42</v>
      </c>
      <c r="I63" t="s">
        <v>244</v>
      </c>
      <c r="J63" s="4">
        <v>24614</v>
      </c>
    </row>
    <row r="64" spans="1:10" x14ac:dyDescent="0.3">
      <c r="A64" t="s">
        <v>257</v>
      </c>
      <c r="B64" s="4">
        <v>45659</v>
      </c>
      <c r="C64" t="s">
        <v>258</v>
      </c>
      <c r="D64" t="s">
        <v>259</v>
      </c>
      <c r="E64" t="s">
        <v>51</v>
      </c>
      <c r="F64" t="s">
        <v>52</v>
      </c>
      <c r="G64" t="s">
        <v>53</v>
      </c>
      <c r="H64" t="s">
        <v>42</v>
      </c>
      <c r="I64" t="s">
        <v>244</v>
      </c>
      <c r="J64" s="4">
        <v>24614</v>
      </c>
    </row>
    <row r="65" spans="1:10" x14ac:dyDescent="0.3">
      <c r="A65" t="s">
        <v>260</v>
      </c>
      <c r="B65" s="4">
        <v>45659</v>
      </c>
      <c r="C65" t="s">
        <v>261</v>
      </c>
      <c r="D65" t="s">
        <v>262</v>
      </c>
      <c r="E65" t="s">
        <v>51</v>
      </c>
      <c r="F65" t="s">
        <v>52</v>
      </c>
      <c r="G65" t="s">
        <v>53</v>
      </c>
      <c r="H65" t="s">
        <v>42</v>
      </c>
      <c r="I65" t="s">
        <v>244</v>
      </c>
      <c r="J65" s="4">
        <v>24614</v>
      </c>
    </row>
    <row r="66" spans="1:10" x14ac:dyDescent="0.3">
      <c r="A66" t="s">
        <v>263</v>
      </c>
      <c r="B66" s="4">
        <v>45659</v>
      </c>
      <c r="C66" t="s">
        <v>264</v>
      </c>
      <c r="D66" t="s">
        <v>265</v>
      </c>
      <c r="E66" t="s">
        <v>51</v>
      </c>
      <c r="F66" t="s">
        <v>52</v>
      </c>
      <c r="G66" t="s">
        <v>53</v>
      </c>
      <c r="H66" t="s">
        <v>42</v>
      </c>
      <c r="I66" t="s">
        <v>244</v>
      </c>
      <c r="J66" s="4">
        <v>24614</v>
      </c>
    </row>
    <row r="67" spans="1:10" x14ac:dyDescent="0.3">
      <c r="A67" t="s">
        <v>266</v>
      </c>
      <c r="B67" s="4">
        <v>45659</v>
      </c>
      <c r="C67" t="s">
        <v>267</v>
      </c>
      <c r="D67" t="s">
        <v>268</v>
      </c>
      <c r="E67" t="s">
        <v>51</v>
      </c>
      <c r="F67" t="s">
        <v>52</v>
      </c>
      <c r="G67" t="s">
        <v>53</v>
      </c>
      <c r="H67" t="s">
        <v>42</v>
      </c>
      <c r="I67" t="s">
        <v>244</v>
      </c>
      <c r="J67" s="4">
        <v>24614</v>
      </c>
    </row>
    <row r="68" spans="1:10" x14ac:dyDescent="0.3">
      <c r="A68" t="s">
        <v>269</v>
      </c>
      <c r="B68" s="4">
        <v>45659</v>
      </c>
      <c r="C68" t="s">
        <v>270</v>
      </c>
      <c r="D68" t="s">
        <v>271</v>
      </c>
      <c r="E68" t="s">
        <v>51</v>
      </c>
      <c r="F68" t="s">
        <v>52</v>
      </c>
      <c r="G68" t="s">
        <v>53</v>
      </c>
      <c r="H68" t="s">
        <v>42</v>
      </c>
      <c r="I68" t="s">
        <v>244</v>
      </c>
      <c r="J68" s="4">
        <v>24614</v>
      </c>
    </row>
    <row r="69" spans="1:10" x14ac:dyDescent="0.3">
      <c r="A69" t="s">
        <v>272</v>
      </c>
      <c r="B69" s="4">
        <v>45659</v>
      </c>
      <c r="C69" t="s">
        <v>273</v>
      </c>
      <c r="D69" t="s">
        <v>274</v>
      </c>
      <c r="E69" t="s">
        <v>51</v>
      </c>
      <c r="F69" t="s">
        <v>52</v>
      </c>
      <c r="G69" t="s">
        <v>53</v>
      </c>
      <c r="H69" t="s">
        <v>42</v>
      </c>
      <c r="I69" t="s">
        <v>244</v>
      </c>
      <c r="J69" s="4">
        <v>24614</v>
      </c>
    </row>
    <row r="70" spans="1:10" x14ac:dyDescent="0.3">
      <c r="A70" t="s">
        <v>275</v>
      </c>
      <c r="B70" s="4">
        <v>45659</v>
      </c>
      <c r="C70" t="s">
        <v>276</v>
      </c>
      <c r="D70" t="s">
        <v>277</v>
      </c>
      <c r="E70" t="s">
        <v>77</v>
      </c>
      <c r="F70" t="s">
        <v>78</v>
      </c>
      <c r="G70" t="s">
        <v>79</v>
      </c>
      <c r="H70" t="s">
        <v>42</v>
      </c>
      <c r="I70" t="s">
        <v>244</v>
      </c>
      <c r="J70" s="4">
        <v>24614</v>
      </c>
    </row>
    <row r="71" spans="1:10" x14ac:dyDescent="0.3">
      <c r="A71" t="s">
        <v>278</v>
      </c>
      <c r="B71" s="4">
        <v>45659</v>
      </c>
      <c r="C71" t="s">
        <v>279</v>
      </c>
      <c r="D71" t="s">
        <v>280</v>
      </c>
      <c r="E71" t="s">
        <v>51</v>
      </c>
      <c r="F71" t="s">
        <v>52</v>
      </c>
      <c r="G71" t="s">
        <v>53</v>
      </c>
      <c r="H71" t="s">
        <v>42</v>
      </c>
      <c r="I71" t="s">
        <v>244</v>
      </c>
      <c r="J71" s="4">
        <v>24614</v>
      </c>
    </row>
    <row r="72" spans="1:10" x14ac:dyDescent="0.3">
      <c r="A72" t="s">
        <v>281</v>
      </c>
      <c r="B72" s="4">
        <v>45659</v>
      </c>
      <c r="C72" t="s">
        <v>282</v>
      </c>
      <c r="D72" t="s">
        <v>283</v>
      </c>
      <c r="E72" t="s">
        <v>39</v>
      </c>
      <c r="F72" t="s">
        <v>40</v>
      </c>
      <c r="G72" t="s">
        <v>41</v>
      </c>
      <c r="H72" t="s">
        <v>42</v>
      </c>
      <c r="I72" t="s">
        <v>284</v>
      </c>
      <c r="J72" s="4">
        <v>19020</v>
      </c>
    </row>
    <row r="73" spans="1:10" x14ac:dyDescent="0.3">
      <c r="A73" t="s">
        <v>285</v>
      </c>
      <c r="B73" s="4">
        <v>45659</v>
      </c>
      <c r="C73" t="s">
        <v>286</v>
      </c>
      <c r="D73" t="s">
        <v>287</v>
      </c>
      <c r="E73" t="s">
        <v>51</v>
      </c>
      <c r="F73" t="s">
        <v>52</v>
      </c>
      <c r="G73" t="s">
        <v>53</v>
      </c>
      <c r="H73" t="s">
        <v>42</v>
      </c>
      <c r="I73" t="s">
        <v>288</v>
      </c>
      <c r="J73" s="4">
        <v>19663</v>
      </c>
    </row>
    <row r="74" spans="1:10" x14ac:dyDescent="0.3">
      <c r="A74" t="s">
        <v>289</v>
      </c>
      <c r="B74" s="4">
        <v>45659</v>
      </c>
      <c r="C74" t="s">
        <v>290</v>
      </c>
      <c r="D74" t="s">
        <v>291</v>
      </c>
      <c r="E74" t="s">
        <v>292</v>
      </c>
      <c r="F74" t="s">
        <v>293</v>
      </c>
      <c r="G74" t="s">
        <v>294</v>
      </c>
      <c r="H74" t="s">
        <v>42</v>
      </c>
      <c r="I74" t="s">
        <v>295</v>
      </c>
      <c r="J74" s="4">
        <v>33611</v>
      </c>
    </row>
    <row r="75" spans="1:10" x14ac:dyDescent="0.3">
      <c r="A75" t="s">
        <v>296</v>
      </c>
      <c r="B75" s="4">
        <v>45659</v>
      </c>
      <c r="C75" t="s">
        <v>297</v>
      </c>
      <c r="D75" t="s">
        <v>298</v>
      </c>
      <c r="E75" t="s">
        <v>299</v>
      </c>
      <c r="F75" t="s">
        <v>300</v>
      </c>
      <c r="G75" t="s">
        <v>301</v>
      </c>
      <c r="H75" t="s">
        <v>42</v>
      </c>
      <c r="I75" t="s">
        <v>244</v>
      </c>
      <c r="J75" s="4">
        <v>24614</v>
      </c>
    </row>
    <row r="76" spans="1:10" x14ac:dyDescent="0.3">
      <c r="A76" t="s">
        <v>302</v>
      </c>
      <c r="B76" s="4">
        <v>45659</v>
      </c>
      <c r="C76" t="s">
        <v>303</v>
      </c>
      <c r="D76" t="s">
        <v>304</v>
      </c>
      <c r="E76" t="s">
        <v>299</v>
      </c>
      <c r="F76" t="s">
        <v>300</v>
      </c>
      <c r="G76" t="s">
        <v>301</v>
      </c>
      <c r="H76" t="s">
        <v>42</v>
      </c>
      <c r="I76" t="s">
        <v>244</v>
      </c>
      <c r="J76" s="4">
        <v>24614</v>
      </c>
    </row>
    <row r="77" spans="1:10" x14ac:dyDescent="0.3">
      <c r="A77" t="s">
        <v>305</v>
      </c>
      <c r="B77" s="4">
        <v>45659</v>
      </c>
      <c r="C77" t="s">
        <v>165</v>
      </c>
      <c r="D77" t="s">
        <v>166</v>
      </c>
      <c r="E77" t="s">
        <v>51</v>
      </c>
      <c r="F77" t="s">
        <v>52</v>
      </c>
      <c r="G77" t="s">
        <v>53</v>
      </c>
      <c r="H77" t="s">
        <v>42</v>
      </c>
      <c r="I77" t="s">
        <v>306</v>
      </c>
      <c r="J77" s="4">
        <v>23596</v>
      </c>
    </row>
    <row r="78" spans="1:10" x14ac:dyDescent="0.3">
      <c r="A78" t="s">
        <v>307</v>
      </c>
      <c r="B78" s="4">
        <v>45659</v>
      </c>
      <c r="C78" t="s">
        <v>308</v>
      </c>
      <c r="D78" t="s">
        <v>309</v>
      </c>
      <c r="E78" t="s">
        <v>51</v>
      </c>
      <c r="F78" t="s">
        <v>52</v>
      </c>
      <c r="G78" t="s">
        <v>53</v>
      </c>
      <c r="H78" t="s">
        <v>42</v>
      </c>
      <c r="I78" t="s">
        <v>306</v>
      </c>
      <c r="J78" s="4">
        <v>23596</v>
      </c>
    </row>
    <row r="79" spans="1:10" x14ac:dyDescent="0.3">
      <c r="A79" t="s">
        <v>310</v>
      </c>
      <c r="B79" s="4">
        <v>45659</v>
      </c>
      <c r="C79" t="s">
        <v>311</v>
      </c>
      <c r="D79" t="s">
        <v>312</v>
      </c>
      <c r="E79" t="s">
        <v>51</v>
      </c>
      <c r="F79" t="s">
        <v>52</v>
      </c>
      <c r="G79" t="s">
        <v>53</v>
      </c>
      <c r="H79" t="s">
        <v>42</v>
      </c>
      <c r="I79" t="s">
        <v>306</v>
      </c>
      <c r="J79" s="4">
        <v>23596</v>
      </c>
    </row>
    <row r="80" spans="1:10" x14ac:dyDescent="0.3">
      <c r="A80" t="s">
        <v>313</v>
      </c>
      <c r="B80" s="4">
        <v>45659</v>
      </c>
      <c r="C80" t="s">
        <v>314</v>
      </c>
      <c r="D80" t="s">
        <v>315</v>
      </c>
      <c r="E80" t="s">
        <v>51</v>
      </c>
      <c r="F80" t="s">
        <v>52</v>
      </c>
      <c r="G80" t="s">
        <v>53</v>
      </c>
      <c r="H80" t="s">
        <v>42</v>
      </c>
      <c r="I80" t="s">
        <v>306</v>
      </c>
      <c r="J80" s="4">
        <v>23596</v>
      </c>
    </row>
    <row r="81" spans="1:10" x14ac:dyDescent="0.3">
      <c r="A81" t="s">
        <v>316</v>
      </c>
      <c r="B81" s="4">
        <v>45659</v>
      </c>
      <c r="C81" t="s">
        <v>109</v>
      </c>
      <c r="D81" t="s">
        <v>110</v>
      </c>
      <c r="E81" t="s">
        <v>51</v>
      </c>
      <c r="F81" t="s">
        <v>52</v>
      </c>
      <c r="G81" t="s">
        <v>53</v>
      </c>
      <c r="H81" t="s">
        <v>42</v>
      </c>
      <c r="I81" t="s">
        <v>306</v>
      </c>
      <c r="J81" s="4">
        <v>23596</v>
      </c>
    </row>
    <row r="82" spans="1:10" x14ac:dyDescent="0.3">
      <c r="A82" t="s">
        <v>317</v>
      </c>
      <c r="B82" s="4">
        <v>45659</v>
      </c>
      <c r="C82" t="s">
        <v>318</v>
      </c>
      <c r="D82" t="s">
        <v>319</v>
      </c>
      <c r="E82" t="s">
        <v>51</v>
      </c>
      <c r="F82" t="s">
        <v>52</v>
      </c>
      <c r="G82" t="s">
        <v>53</v>
      </c>
      <c r="H82" t="s">
        <v>42</v>
      </c>
      <c r="I82" t="s">
        <v>320</v>
      </c>
      <c r="J82" s="4">
        <v>28161</v>
      </c>
    </row>
    <row r="83" spans="1:10" x14ac:dyDescent="0.3">
      <c r="A83" t="s">
        <v>321</v>
      </c>
      <c r="B83" s="4">
        <v>45659</v>
      </c>
      <c r="C83" t="s">
        <v>322</v>
      </c>
      <c r="D83" t="s">
        <v>323</v>
      </c>
      <c r="E83" t="s">
        <v>51</v>
      </c>
      <c r="F83" t="s">
        <v>52</v>
      </c>
      <c r="G83" t="s">
        <v>53</v>
      </c>
      <c r="H83" t="s">
        <v>42</v>
      </c>
      <c r="I83" t="s">
        <v>320</v>
      </c>
      <c r="J83" s="4">
        <v>28161</v>
      </c>
    </row>
    <row r="84" spans="1:10" x14ac:dyDescent="0.3">
      <c r="A84" t="s">
        <v>324</v>
      </c>
      <c r="B84" s="4">
        <v>45659</v>
      </c>
      <c r="C84" t="s">
        <v>325</v>
      </c>
      <c r="D84" t="s">
        <v>326</v>
      </c>
      <c r="E84" t="s">
        <v>51</v>
      </c>
      <c r="F84" t="s">
        <v>52</v>
      </c>
      <c r="G84" t="s">
        <v>53</v>
      </c>
      <c r="H84" t="s">
        <v>42</v>
      </c>
      <c r="I84" t="s">
        <v>320</v>
      </c>
      <c r="J84" s="4">
        <v>28161</v>
      </c>
    </row>
    <row r="85" spans="1:10" x14ac:dyDescent="0.3">
      <c r="A85" t="s">
        <v>327</v>
      </c>
      <c r="B85" s="4">
        <v>45659</v>
      </c>
      <c r="C85" t="s">
        <v>328</v>
      </c>
      <c r="D85" t="s">
        <v>329</v>
      </c>
      <c r="E85" t="s">
        <v>111</v>
      </c>
      <c r="F85" t="s">
        <v>112</v>
      </c>
      <c r="G85" t="s">
        <v>113</v>
      </c>
      <c r="H85" t="s">
        <v>42</v>
      </c>
      <c r="I85" t="s">
        <v>330</v>
      </c>
      <c r="J85" s="4">
        <v>31687</v>
      </c>
    </row>
    <row r="86" spans="1:10" x14ac:dyDescent="0.3">
      <c r="A86" t="s">
        <v>331</v>
      </c>
      <c r="B86" s="4">
        <v>45659</v>
      </c>
      <c r="C86" t="s">
        <v>332</v>
      </c>
      <c r="D86" t="s">
        <v>333</v>
      </c>
      <c r="E86" t="s">
        <v>51</v>
      </c>
      <c r="F86" t="s">
        <v>52</v>
      </c>
      <c r="G86" t="s">
        <v>53</v>
      </c>
      <c r="H86" t="s">
        <v>42</v>
      </c>
      <c r="I86" t="s">
        <v>334</v>
      </c>
      <c r="J86" s="4">
        <v>27916</v>
      </c>
    </row>
    <row r="87" spans="1:10" x14ac:dyDescent="0.3">
      <c r="A87" t="s">
        <v>335</v>
      </c>
      <c r="B87" s="4">
        <v>45659</v>
      </c>
      <c r="C87" t="s">
        <v>184</v>
      </c>
      <c r="D87" t="s">
        <v>185</v>
      </c>
      <c r="E87" t="s">
        <v>217</v>
      </c>
      <c r="F87" t="s">
        <v>218</v>
      </c>
      <c r="G87" t="s">
        <v>79</v>
      </c>
      <c r="H87" t="s">
        <v>42</v>
      </c>
      <c r="I87" t="s">
        <v>336</v>
      </c>
      <c r="J87" s="4">
        <v>26718</v>
      </c>
    </row>
    <row r="88" spans="1:10" x14ac:dyDescent="0.3">
      <c r="A88" t="s">
        <v>337</v>
      </c>
      <c r="B88" s="4">
        <v>45659</v>
      </c>
      <c r="C88" t="s">
        <v>116</v>
      </c>
      <c r="D88" t="s">
        <v>117</v>
      </c>
      <c r="E88" t="s">
        <v>204</v>
      </c>
      <c r="F88" t="s">
        <v>205</v>
      </c>
      <c r="G88" t="s">
        <v>206</v>
      </c>
      <c r="H88" t="s">
        <v>42</v>
      </c>
      <c r="I88" t="s">
        <v>338</v>
      </c>
      <c r="J88" s="4">
        <v>19576</v>
      </c>
    </row>
    <row r="89" spans="1:10" x14ac:dyDescent="0.3">
      <c r="A89" t="s">
        <v>339</v>
      </c>
      <c r="B89" s="4">
        <v>45659</v>
      </c>
      <c r="C89" t="s">
        <v>37</v>
      </c>
      <c r="D89" t="s">
        <v>38</v>
      </c>
      <c r="E89" t="s">
        <v>204</v>
      </c>
      <c r="F89" t="s">
        <v>205</v>
      </c>
      <c r="G89" t="s">
        <v>206</v>
      </c>
      <c r="H89" t="s">
        <v>42</v>
      </c>
      <c r="I89" t="s">
        <v>338</v>
      </c>
      <c r="J89" s="4">
        <v>19576</v>
      </c>
    </row>
    <row r="90" spans="1:10" x14ac:dyDescent="0.3">
      <c r="A90" t="s">
        <v>340</v>
      </c>
      <c r="B90" s="4">
        <v>45659</v>
      </c>
      <c r="C90" t="s">
        <v>341</v>
      </c>
      <c r="D90" t="s">
        <v>342</v>
      </c>
      <c r="E90" t="s">
        <v>204</v>
      </c>
      <c r="F90" t="s">
        <v>205</v>
      </c>
      <c r="G90" t="s">
        <v>206</v>
      </c>
      <c r="H90" t="s">
        <v>42</v>
      </c>
      <c r="I90" t="s">
        <v>338</v>
      </c>
      <c r="J90" s="4">
        <v>19576</v>
      </c>
    </row>
    <row r="91" spans="1:10" x14ac:dyDescent="0.3">
      <c r="A91" t="s">
        <v>343</v>
      </c>
      <c r="B91" s="4">
        <v>45659</v>
      </c>
      <c r="C91" t="s">
        <v>344</v>
      </c>
      <c r="D91" t="s">
        <v>345</v>
      </c>
      <c r="E91" t="s">
        <v>204</v>
      </c>
      <c r="F91" t="s">
        <v>205</v>
      </c>
      <c r="G91" t="s">
        <v>206</v>
      </c>
      <c r="H91" t="s">
        <v>42</v>
      </c>
      <c r="I91" t="s">
        <v>338</v>
      </c>
      <c r="J91" s="4">
        <v>19576</v>
      </c>
    </row>
    <row r="92" spans="1:10" x14ac:dyDescent="0.3">
      <c r="A92" t="s">
        <v>346</v>
      </c>
      <c r="B92" s="4">
        <v>45659</v>
      </c>
      <c r="C92" t="s">
        <v>347</v>
      </c>
      <c r="D92" t="s">
        <v>348</v>
      </c>
      <c r="E92" t="s">
        <v>111</v>
      </c>
      <c r="F92" t="s">
        <v>112</v>
      </c>
      <c r="G92" t="s">
        <v>113</v>
      </c>
      <c r="H92" t="s">
        <v>42</v>
      </c>
      <c r="I92" t="s">
        <v>349</v>
      </c>
      <c r="J92" s="4">
        <v>28248</v>
      </c>
    </row>
    <row r="93" spans="1:10" x14ac:dyDescent="0.3">
      <c r="A93" t="s">
        <v>350</v>
      </c>
      <c r="B93" s="4">
        <v>45659</v>
      </c>
      <c r="C93" t="s">
        <v>351</v>
      </c>
      <c r="D93" t="s">
        <v>352</v>
      </c>
      <c r="E93" t="s">
        <v>353</v>
      </c>
      <c r="F93" t="s">
        <v>354</v>
      </c>
      <c r="G93" t="s">
        <v>79</v>
      </c>
      <c r="H93" t="s">
        <v>42</v>
      </c>
      <c r="I93" t="s">
        <v>355</v>
      </c>
      <c r="J93" s="4">
        <v>44769</v>
      </c>
    </row>
    <row r="94" spans="1:10" x14ac:dyDescent="0.3">
      <c r="A94" t="s">
        <v>356</v>
      </c>
      <c r="B94" s="4">
        <v>45659</v>
      </c>
      <c r="C94" t="s">
        <v>357</v>
      </c>
      <c r="D94" t="s">
        <v>358</v>
      </c>
      <c r="E94" t="s">
        <v>217</v>
      </c>
      <c r="F94" t="s">
        <v>218</v>
      </c>
      <c r="G94" t="s">
        <v>79</v>
      </c>
      <c r="H94" t="s">
        <v>42</v>
      </c>
      <c r="I94" t="s">
        <v>359</v>
      </c>
      <c r="J94" s="4">
        <v>32869</v>
      </c>
    </row>
    <row r="95" spans="1:10" x14ac:dyDescent="0.3">
      <c r="A95" t="s">
        <v>360</v>
      </c>
      <c r="B95" s="4">
        <v>45659</v>
      </c>
      <c r="C95" t="s">
        <v>147</v>
      </c>
      <c r="D95" t="s">
        <v>148</v>
      </c>
      <c r="E95" t="s">
        <v>39</v>
      </c>
      <c r="F95" t="s">
        <v>40</v>
      </c>
      <c r="G95" t="s">
        <v>41</v>
      </c>
      <c r="H95" t="s">
        <v>42</v>
      </c>
      <c r="I95" t="s">
        <v>361</v>
      </c>
      <c r="J95" s="4">
        <v>25123</v>
      </c>
    </row>
    <row r="96" spans="1:10" x14ac:dyDescent="0.3">
      <c r="A96" t="s">
        <v>362</v>
      </c>
      <c r="B96" s="4">
        <v>45659</v>
      </c>
      <c r="C96" t="s">
        <v>363</v>
      </c>
      <c r="D96" t="s">
        <v>364</v>
      </c>
      <c r="E96" t="s">
        <v>39</v>
      </c>
      <c r="F96" t="s">
        <v>40</v>
      </c>
      <c r="G96" t="s">
        <v>41</v>
      </c>
      <c r="H96" t="s">
        <v>42</v>
      </c>
      <c r="I96" t="s">
        <v>361</v>
      </c>
      <c r="J96" s="4">
        <v>25123</v>
      </c>
    </row>
    <row r="97" spans="1:10" x14ac:dyDescent="0.3">
      <c r="A97" t="s">
        <v>365</v>
      </c>
      <c r="B97" s="4">
        <v>45659</v>
      </c>
      <c r="C97" t="s">
        <v>215</v>
      </c>
      <c r="D97" t="s">
        <v>216</v>
      </c>
      <c r="E97" t="s">
        <v>39</v>
      </c>
      <c r="F97" t="s">
        <v>40</v>
      </c>
      <c r="G97" t="s">
        <v>41</v>
      </c>
      <c r="H97" t="s">
        <v>42</v>
      </c>
      <c r="I97" t="s">
        <v>361</v>
      </c>
      <c r="J97" s="4">
        <v>25123</v>
      </c>
    </row>
    <row r="98" spans="1:10" x14ac:dyDescent="0.3">
      <c r="A98" t="s">
        <v>366</v>
      </c>
      <c r="B98" s="4">
        <v>45659</v>
      </c>
      <c r="C98" t="s">
        <v>367</v>
      </c>
      <c r="D98" t="s">
        <v>368</v>
      </c>
      <c r="E98" t="s">
        <v>39</v>
      </c>
      <c r="F98" t="s">
        <v>40</v>
      </c>
      <c r="G98" t="s">
        <v>41</v>
      </c>
      <c r="H98" t="s">
        <v>42</v>
      </c>
      <c r="I98" t="s">
        <v>361</v>
      </c>
      <c r="J98" s="4">
        <v>25123</v>
      </c>
    </row>
    <row r="99" spans="1:10" x14ac:dyDescent="0.3">
      <c r="A99" t="s">
        <v>369</v>
      </c>
      <c r="B99" s="4">
        <v>45659</v>
      </c>
      <c r="C99" t="s">
        <v>228</v>
      </c>
      <c r="D99" t="s">
        <v>229</v>
      </c>
      <c r="E99" t="s">
        <v>39</v>
      </c>
      <c r="F99" t="s">
        <v>40</v>
      </c>
      <c r="G99" t="s">
        <v>41</v>
      </c>
      <c r="H99" t="s">
        <v>42</v>
      </c>
      <c r="I99" t="s">
        <v>361</v>
      </c>
      <c r="J99" s="4">
        <v>25123</v>
      </c>
    </row>
    <row r="100" spans="1:10" x14ac:dyDescent="0.3">
      <c r="A100" t="s">
        <v>370</v>
      </c>
      <c r="B100" s="4">
        <v>45659</v>
      </c>
      <c r="C100" t="s">
        <v>371</v>
      </c>
      <c r="D100" t="s">
        <v>372</v>
      </c>
      <c r="E100" t="s">
        <v>111</v>
      </c>
      <c r="F100" t="s">
        <v>112</v>
      </c>
      <c r="G100" t="s">
        <v>113</v>
      </c>
      <c r="H100" t="s">
        <v>42</v>
      </c>
      <c r="I100" t="s">
        <v>373</v>
      </c>
      <c r="J100" s="4">
        <v>21958</v>
      </c>
    </row>
    <row r="101" spans="1:10" x14ac:dyDescent="0.3">
      <c r="A101" t="s">
        <v>374</v>
      </c>
      <c r="B101" s="4">
        <v>45659</v>
      </c>
      <c r="C101" t="s">
        <v>85</v>
      </c>
      <c r="D101" t="s">
        <v>86</v>
      </c>
      <c r="E101" t="s">
        <v>51</v>
      </c>
      <c r="F101" t="s">
        <v>52</v>
      </c>
      <c r="G101" t="s">
        <v>53</v>
      </c>
      <c r="H101" t="s">
        <v>42</v>
      </c>
      <c r="I101" t="s">
        <v>163</v>
      </c>
      <c r="J101" s="4">
        <v>19337</v>
      </c>
    </row>
    <row r="102" spans="1:10" x14ac:dyDescent="0.3">
      <c r="A102" t="s">
        <v>375</v>
      </c>
      <c r="B102" s="4">
        <v>45659</v>
      </c>
      <c r="C102" t="s">
        <v>376</v>
      </c>
      <c r="D102" t="s">
        <v>377</v>
      </c>
      <c r="E102" t="s">
        <v>51</v>
      </c>
      <c r="F102" t="s">
        <v>52</v>
      </c>
      <c r="G102" t="s">
        <v>53</v>
      </c>
      <c r="H102" t="s">
        <v>42</v>
      </c>
      <c r="I102" t="s">
        <v>378</v>
      </c>
      <c r="J102" s="4">
        <v>24146</v>
      </c>
    </row>
    <row r="103" spans="1:10" x14ac:dyDescent="0.3">
      <c r="A103" t="s">
        <v>379</v>
      </c>
      <c r="B103" s="4">
        <v>45659</v>
      </c>
      <c r="C103" t="s">
        <v>380</v>
      </c>
      <c r="D103" t="s">
        <v>381</v>
      </c>
      <c r="E103" t="s">
        <v>111</v>
      </c>
      <c r="F103" t="s">
        <v>112</v>
      </c>
      <c r="G103" t="s">
        <v>113</v>
      </c>
      <c r="H103" t="s">
        <v>42</v>
      </c>
      <c r="I103" t="s">
        <v>382</v>
      </c>
      <c r="J103" s="4">
        <v>27627</v>
      </c>
    </row>
    <row r="104" spans="1:10" x14ac:dyDescent="0.3">
      <c r="A104" t="s">
        <v>383</v>
      </c>
      <c r="B104" s="4">
        <v>45659</v>
      </c>
      <c r="C104" t="s">
        <v>384</v>
      </c>
      <c r="D104" t="s">
        <v>385</v>
      </c>
      <c r="E104" t="s">
        <v>51</v>
      </c>
      <c r="F104" t="s">
        <v>52</v>
      </c>
      <c r="G104" t="s">
        <v>53</v>
      </c>
      <c r="H104" t="s">
        <v>42</v>
      </c>
      <c r="I104" t="s">
        <v>386</v>
      </c>
      <c r="J104" s="4">
        <v>21947</v>
      </c>
    </row>
    <row r="105" spans="1:10" x14ac:dyDescent="0.3">
      <c r="A105" t="s">
        <v>387</v>
      </c>
      <c r="B105" s="4">
        <v>45659</v>
      </c>
      <c r="C105" t="s">
        <v>71</v>
      </c>
      <c r="D105" t="s">
        <v>72</v>
      </c>
      <c r="E105" t="s">
        <v>111</v>
      </c>
      <c r="F105" t="s">
        <v>112</v>
      </c>
      <c r="G105" t="s">
        <v>113</v>
      </c>
      <c r="H105" t="s">
        <v>42</v>
      </c>
      <c r="I105" t="s">
        <v>388</v>
      </c>
      <c r="J105" s="4">
        <v>27627</v>
      </c>
    </row>
    <row r="106" spans="1:10" x14ac:dyDescent="0.3">
      <c r="A106" t="s">
        <v>389</v>
      </c>
      <c r="B106" s="4">
        <v>45659</v>
      </c>
      <c r="C106" t="s">
        <v>390</v>
      </c>
      <c r="D106" t="s">
        <v>391</v>
      </c>
      <c r="E106" t="s">
        <v>111</v>
      </c>
      <c r="F106" t="s">
        <v>112</v>
      </c>
      <c r="G106" t="s">
        <v>113</v>
      </c>
      <c r="H106" t="s">
        <v>42</v>
      </c>
      <c r="I106" t="s">
        <v>388</v>
      </c>
      <c r="J106" s="4">
        <v>27627</v>
      </c>
    </row>
    <row r="107" spans="1:10" x14ac:dyDescent="0.3">
      <c r="A107" t="s">
        <v>392</v>
      </c>
      <c r="B107" s="4">
        <v>45659</v>
      </c>
      <c r="C107" t="s">
        <v>393</v>
      </c>
      <c r="D107" t="s">
        <v>394</v>
      </c>
      <c r="E107" t="s">
        <v>111</v>
      </c>
      <c r="F107" t="s">
        <v>112</v>
      </c>
      <c r="G107" t="s">
        <v>113</v>
      </c>
      <c r="H107" t="s">
        <v>42</v>
      </c>
      <c r="I107" t="s">
        <v>388</v>
      </c>
      <c r="J107" s="4">
        <v>27627</v>
      </c>
    </row>
    <row r="108" spans="1:10" x14ac:dyDescent="0.3">
      <c r="A108" t="s">
        <v>395</v>
      </c>
      <c r="B108" s="4">
        <v>45659</v>
      </c>
      <c r="C108" t="s">
        <v>396</v>
      </c>
      <c r="D108" t="s">
        <v>397</v>
      </c>
      <c r="E108" t="s">
        <v>51</v>
      </c>
      <c r="F108" t="s">
        <v>52</v>
      </c>
      <c r="G108" t="s">
        <v>53</v>
      </c>
      <c r="H108" t="s">
        <v>42</v>
      </c>
      <c r="I108" t="s">
        <v>398</v>
      </c>
      <c r="J108" s="4">
        <v>29017</v>
      </c>
    </row>
    <row r="109" spans="1:10" x14ac:dyDescent="0.3">
      <c r="A109" t="s">
        <v>399</v>
      </c>
      <c r="B109" s="4">
        <v>45659</v>
      </c>
      <c r="C109" t="s">
        <v>400</v>
      </c>
      <c r="D109" t="s">
        <v>401</v>
      </c>
      <c r="E109" t="s">
        <v>51</v>
      </c>
      <c r="F109" t="s">
        <v>52</v>
      </c>
      <c r="G109" t="s">
        <v>53</v>
      </c>
      <c r="H109" t="s">
        <v>42</v>
      </c>
      <c r="I109" t="s">
        <v>398</v>
      </c>
      <c r="J109" s="4">
        <v>29017</v>
      </c>
    </row>
    <row r="110" spans="1:10" x14ac:dyDescent="0.3">
      <c r="A110" t="s">
        <v>402</v>
      </c>
      <c r="B110" s="4">
        <v>45659</v>
      </c>
      <c r="C110" t="s">
        <v>325</v>
      </c>
      <c r="D110" t="s">
        <v>326</v>
      </c>
      <c r="E110" t="s">
        <v>51</v>
      </c>
      <c r="F110" t="s">
        <v>52</v>
      </c>
      <c r="G110" t="s">
        <v>53</v>
      </c>
      <c r="H110" t="s">
        <v>42</v>
      </c>
      <c r="I110" t="s">
        <v>403</v>
      </c>
      <c r="J110" s="4">
        <v>33462</v>
      </c>
    </row>
    <row r="111" spans="1:10" x14ac:dyDescent="0.3">
      <c r="A111" t="s">
        <v>404</v>
      </c>
      <c r="B111" s="4">
        <v>45659</v>
      </c>
      <c r="C111" t="s">
        <v>405</v>
      </c>
      <c r="D111" t="s">
        <v>406</v>
      </c>
      <c r="E111" t="s">
        <v>51</v>
      </c>
      <c r="F111" t="s">
        <v>52</v>
      </c>
      <c r="G111" t="s">
        <v>53</v>
      </c>
      <c r="H111" t="s">
        <v>42</v>
      </c>
      <c r="I111" t="s">
        <v>398</v>
      </c>
      <c r="J111" s="4">
        <v>29017</v>
      </c>
    </row>
    <row r="112" spans="1:10" x14ac:dyDescent="0.3">
      <c r="A112" t="s">
        <v>407</v>
      </c>
      <c r="B112" s="4">
        <v>45659</v>
      </c>
      <c r="C112" t="s">
        <v>408</v>
      </c>
      <c r="D112" t="s">
        <v>409</v>
      </c>
      <c r="E112" t="s">
        <v>410</v>
      </c>
      <c r="F112" t="s">
        <v>411</v>
      </c>
      <c r="G112" t="s">
        <v>412</v>
      </c>
      <c r="H112" t="s">
        <v>42</v>
      </c>
      <c r="I112" t="s">
        <v>413</v>
      </c>
      <c r="J112" s="4">
        <v>30383</v>
      </c>
    </row>
    <row r="113" spans="1:10" x14ac:dyDescent="0.3">
      <c r="A113" t="s">
        <v>414</v>
      </c>
      <c r="B113" s="4">
        <v>45659</v>
      </c>
      <c r="C113" t="s">
        <v>85</v>
      </c>
      <c r="D113" t="s">
        <v>86</v>
      </c>
      <c r="E113" t="s">
        <v>410</v>
      </c>
      <c r="F113" t="s">
        <v>411</v>
      </c>
      <c r="G113" t="s">
        <v>412</v>
      </c>
      <c r="H113" t="s">
        <v>42</v>
      </c>
      <c r="I113" t="s">
        <v>413</v>
      </c>
      <c r="J113" s="4">
        <v>30383</v>
      </c>
    </row>
    <row r="114" spans="1:10" x14ac:dyDescent="0.3">
      <c r="A114" t="s">
        <v>415</v>
      </c>
      <c r="B114" s="4">
        <v>45659</v>
      </c>
      <c r="C114" t="s">
        <v>322</v>
      </c>
      <c r="D114" t="s">
        <v>323</v>
      </c>
      <c r="E114" t="s">
        <v>51</v>
      </c>
      <c r="F114" t="s">
        <v>52</v>
      </c>
      <c r="G114" t="s">
        <v>53</v>
      </c>
      <c r="H114" t="s">
        <v>42</v>
      </c>
      <c r="I114" t="s">
        <v>416</v>
      </c>
      <c r="J114" s="4">
        <v>29076</v>
      </c>
    </row>
    <row r="115" spans="1:10" x14ac:dyDescent="0.3">
      <c r="A115" t="s">
        <v>417</v>
      </c>
      <c r="B115" s="4">
        <v>45659</v>
      </c>
      <c r="C115" t="s">
        <v>325</v>
      </c>
      <c r="D115" t="s">
        <v>326</v>
      </c>
      <c r="E115" t="s">
        <v>51</v>
      </c>
      <c r="F115" t="s">
        <v>52</v>
      </c>
      <c r="G115" t="s">
        <v>53</v>
      </c>
      <c r="H115" t="s">
        <v>42</v>
      </c>
      <c r="I115" t="s">
        <v>416</v>
      </c>
      <c r="J115" s="4">
        <v>29076</v>
      </c>
    </row>
    <row r="116" spans="1:10" x14ac:dyDescent="0.3">
      <c r="A116" t="s">
        <v>418</v>
      </c>
      <c r="B116" s="4">
        <v>45659</v>
      </c>
      <c r="C116" t="s">
        <v>419</v>
      </c>
      <c r="D116" t="s">
        <v>420</v>
      </c>
      <c r="E116" t="s">
        <v>51</v>
      </c>
      <c r="F116" t="s">
        <v>52</v>
      </c>
      <c r="G116" t="s">
        <v>53</v>
      </c>
      <c r="H116" t="s">
        <v>42</v>
      </c>
      <c r="I116" t="s">
        <v>416</v>
      </c>
      <c r="J116" s="4">
        <v>29076</v>
      </c>
    </row>
    <row r="117" spans="1:10" x14ac:dyDescent="0.3">
      <c r="A117" t="s">
        <v>421</v>
      </c>
      <c r="B117" s="4">
        <v>45659</v>
      </c>
      <c r="C117" t="s">
        <v>422</v>
      </c>
      <c r="D117" t="s">
        <v>423</v>
      </c>
      <c r="E117" t="s">
        <v>39</v>
      </c>
      <c r="F117" t="s">
        <v>40</v>
      </c>
      <c r="G117" t="s">
        <v>41</v>
      </c>
      <c r="H117" t="s">
        <v>42</v>
      </c>
      <c r="I117" t="s">
        <v>424</v>
      </c>
      <c r="J117" s="4">
        <v>29192</v>
      </c>
    </row>
    <row r="118" spans="1:10" x14ac:dyDescent="0.3">
      <c r="A118" t="s">
        <v>425</v>
      </c>
      <c r="B118" s="4">
        <v>45659</v>
      </c>
      <c r="C118" t="s">
        <v>400</v>
      </c>
      <c r="D118" t="s">
        <v>401</v>
      </c>
      <c r="E118" t="s">
        <v>39</v>
      </c>
      <c r="F118" t="s">
        <v>40</v>
      </c>
      <c r="G118" t="s">
        <v>41</v>
      </c>
      <c r="H118" t="s">
        <v>42</v>
      </c>
      <c r="I118" t="s">
        <v>424</v>
      </c>
      <c r="J118" s="4">
        <v>29192</v>
      </c>
    </row>
    <row r="119" spans="1:10" x14ac:dyDescent="0.3">
      <c r="A119" t="s">
        <v>426</v>
      </c>
      <c r="B119" s="4">
        <v>45659</v>
      </c>
      <c r="C119" t="s">
        <v>165</v>
      </c>
      <c r="D119" t="s">
        <v>166</v>
      </c>
      <c r="E119" t="s">
        <v>39</v>
      </c>
      <c r="F119" t="s">
        <v>40</v>
      </c>
      <c r="G119" t="s">
        <v>41</v>
      </c>
      <c r="H119" t="s">
        <v>42</v>
      </c>
      <c r="I119" t="s">
        <v>73</v>
      </c>
      <c r="J119" s="4">
        <v>21910</v>
      </c>
    </row>
    <row r="120" spans="1:10" x14ac:dyDescent="0.3">
      <c r="A120" t="s">
        <v>427</v>
      </c>
      <c r="B120" s="4">
        <v>45659</v>
      </c>
      <c r="C120" t="s">
        <v>428</v>
      </c>
      <c r="D120" t="s">
        <v>429</v>
      </c>
      <c r="E120" t="s">
        <v>39</v>
      </c>
      <c r="F120" t="s">
        <v>40</v>
      </c>
      <c r="G120" t="s">
        <v>41</v>
      </c>
      <c r="H120" t="s">
        <v>42</v>
      </c>
      <c r="I120" t="s">
        <v>424</v>
      </c>
      <c r="J120" s="4">
        <v>29192</v>
      </c>
    </row>
    <row r="121" spans="1:10" x14ac:dyDescent="0.3">
      <c r="A121" t="s">
        <v>430</v>
      </c>
      <c r="B121" s="4">
        <v>45659</v>
      </c>
      <c r="C121" t="s">
        <v>431</v>
      </c>
      <c r="D121" t="s">
        <v>432</v>
      </c>
      <c r="E121" t="s">
        <v>39</v>
      </c>
      <c r="F121" t="s">
        <v>40</v>
      </c>
      <c r="G121" t="s">
        <v>41</v>
      </c>
      <c r="H121" t="s">
        <v>42</v>
      </c>
      <c r="I121" t="s">
        <v>424</v>
      </c>
      <c r="J121" s="4">
        <v>29192</v>
      </c>
    </row>
    <row r="122" spans="1:10" x14ac:dyDescent="0.3">
      <c r="A122" t="s">
        <v>433</v>
      </c>
      <c r="B122" s="4">
        <v>45659</v>
      </c>
      <c r="C122" t="s">
        <v>434</v>
      </c>
      <c r="D122" t="s">
        <v>435</v>
      </c>
      <c r="E122" t="s">
        <v>111</v>
      </c>
      <c r="F122" t="s">
        <v>112</v>
      </c>
      <c r="G122" t="s">
        <v>113</v>
      </c>
      <c r="H122" t="s">
        <v>42</v>
      </c>
      <c r="I122" t="s">
        <v>436</v>
      </c>
      <c r="J122" s="4">
        <v>21069</v>
      </c>
    </row>
    <row r="123" spans="1:10" x14ac:dyDescent="0.3">
      <c r="A123" t="s">
        <v>437</v>
      </c>
      <c r="B123" s="4">
        <v>45659</v>
      </c>
      <c r="C123" t="s">
        <v>438</v>
      </c>
      <c r="D123" t="s">
        <v>439</v>
      </c>
      <c r="E123" t="s">
        <v>440</v>
      </c>
      <c r="F123" t="s">
        <v>441</v>
      </c>
      <c r="G123" t="s">
        <v>442</v>
      </c>
      <c r="H123" t="s">
        <v>42</v>
      </c>
      <c r="I123" t="s">
        <v>436</v>
      </c>
      <c r="J123" s="4">
        <v>21069</v>
      </c>
    </row>
    <row r="124" spans="1:10" x14ac:dyDescent="0.3">
      <c r="A124" t="s">
        <v>443</v>
      </c>
      <c r="B124" s="4">
        <v>45659</v>
      </c>
      <c r="C124" t="s">
        <v>228</v>
      </c>
      <c r="D124" t="s">
        <v>229</v>
      </c>
      <c r="E124" t="s">
        <v>39</v>
      </c>
      <c r="F124" t="s">
        <v>40</v>
      </c>
      <c r="G124" t="s">
        <v>41</v>
      </c>
      <c r="H124" t="s">
        <v>42</v>
      </c>
      <c r="I124" t="s">
        <v>444</v>
      </c>
      <c r="J124" s="4">
        <v>21903</v>
      </c>
    </row>
    <row r="125" spans="1:10" x14ac:dyDescent="0.3">
      <c r="A125" t="s">
        <v>445</v>
      </c>
      <c r="B125" s="4">
        <v>45659</v>
      </c>
      <c r="C125" t="s">
        <v>235</v>
      </c>
      <c r="D125" t="s">
        <v>236</v>
      </c>
      <c r="E125" t="s">
        <v>39</v>
      </c>
      <c r="F125" t="s">
        <v>40</v>
      </c>
      <c r="G125" t="s">
        <v>41</v>
      </c>
      <c r="H125" t="s">
        <v>42</v>
      </c>
      <c r="I125" t="s">
        <v>444</v>
      </c>
      <c r="J125" s="4">
        <v>21903</v>
      </c>
    </row>
    <row r="126" spans="1:10" x14ac:dyDescent="0.3">
      <c r="A126" t="s">
        <v>446</v>
      </c>
      <c r="B126" s="4">
        <v>45659</v>
      </c>
      <c r="C126" t="s">
        <v>447</v>
      </c>
      <c r="D126" t="s">
        <v>448</v>
      </c>
      <c r="E126" t="s">
        <v>51</v>
      </c>
      <c r="F126" t="s">
        <v>52</v>
      </c>
      <c r="G126" t="s">
        <v>53</v>
      </c>
      <c r="H126" t="s">
        <v>42</v>
      </c>
      <c r="I126" t="s">
        <v>449</v>
      </c>
      <c r="J126" s="4">
        <v>24206</v>
      </c>
    </row>
    <row r="127" spans="1:10" x14ac:dyDescent="0.3">
      <c r="A127" t="s">
        <v>450</v>
      </c>
      <c r="B127" s="4">
        <v>45659</v>
      </c>
      <c r="C127" t="s">
        <v>367</v>
      </c>
      <c r="D127" t="s">
        <v>368</v>
      </c>
      <c r="E127" t="s">
        <v>51</v>
      </c>
      <c r="F127" t="s">
        <v>52</v>
      </c>
      <c r="G127" t="s">
        <v>53</v>
      </c>
      <c r="H127" t="s">
        <v>42</v>
      </c>
      <c r="I127" t="s">
        <v>449</v>
      </c>
      <c r="J127" s="4">
        <v>24206</v>
      </c>
    </row>
    <row r="128" spans="1:10" x14ac:dyDescent="0.3">
      <c r="A128" t="s">
        <v>451</v>
      </c>
      <c r="B128" s="4">
        <v>45659</v>
      </c>
      <c r="C128" t="s">
        <v>151</v>
      </c>
      <c r="D128" t="s">
        <v>152</v>
      </c>
      <c r="E128" t="s">
        <v>111</v>
      </c>
      <c r="F128" t="s">
        <v>112</v>
      </c>
      <c r="G128" t="s">
        <v>113</v>
      </c>
      <c r="H128" t="s">
        <v>42</v>
      </c>
      <c r="I128" t="s">
        <v>452</v>
      </c>
      <c r="J128" s="4">
        <v>36615</v>
      </c>
    </row>
    <row r="129" spans="1:10" x14ac:dyDescent="0.3">
      <c r="A129" t="s">
        <v>453</v>
      </c>
      <c r="B129" s="4">
        <v>45659</v>
      </c>
      <c r="C129" t="s">
        <v>258</v>
      </c>
      <c r="D129" t="s">
        <v>259</v>
      </c>
      <c r="E129" t="s">
        <v>39</v>
      </c>
      <c r="F129" t="s">
        <v>40</v>
      </c>
      <c r="G129" t="s">
        <v>41</v>
      </c>
      <c r="H129" t="s">
        <v>42</v>
      </c>
      <c r="I129" t="s">
        <v>454</v>
      </c>
      <c r="J129" s="4">
        <v>25872</v>
      </c>
    </row>
    <row r="130" spans="1:10" x14ac:dyDescent="0.3">
      <c r="A130" t="s">
        <v>455</v>
      </c>
      <c r="B130" s="4">
        <v>45659</v>
      </c>
      <c r="C130" t="s">
        <v>367</v>
      </c>
      <c r="D130" t="s">
        <v>368</v>
      </c>
      <c r="E130" t="s">
        <v>39</v>
      </c>
      <c r="F130" t="s">
        <v>40</v>
      </c>
      <c r="G130" t="s">
        <v>41</v>
      </c>
      <c r="H130" t="s">
        <v>42</v>
      </c>
      <c r="I130" t="s">
        <v>456</v>
      </c>
      <c r="J130" s="4">
        <v>19088</v>
      </c>
    </row>
    <row r="131" spans="1:10" x14ac:dyDescent="0.3">
      <c r="A131" t="s">
        <v>457</v>
      </c>
      <c r="B131" s="4">
        <v>45659</v>
      </c>
      <c r="C131" t="s">
        <v>458</v>
      </c>
      <c r="D131" t="s">
        <v>459</v>
      </c>
      <c r="E131" t="s">
        <v>39</v>
      </c>
      <c r="F131" t="s">
        <v>40</v>
      </c>
      <c r="G131" t="s">
        <v>41</v>
      </c>
      <c r="H131" t="s">
        <v>42</v>
      </c>
      <c r="I131" t="s">
        <v>456</v>
      </c>
      <c r="J131" s="4">
        <v>19088</v>
      </c>
    </row>
    <row r="132" spans="1:10" x14ac:dyDescent="0.3">
      <c r="A132" t="s">
        <v>460</v>
      </c>
      <c r="B132" s="4">
        <v>45659</v>
      </c>
      <c r="C132" t="s">
        <v>393</v>
      </c>
      <c r="D132" t="s">
        <v>394</v>
      </c>
      <c r="E132" t="s">
        <v>39</v>
      </c>
      <c r="F132" t="s">
        <v>40</v>
      </c>
      <c r="G132" t="s">
        <v>41</v>
      </c>
      <c r="H132" t="s">
        <v>42</v>
      </c>
      <c r="I132" t="s">
        <v>461</v>
      </c>
      <c r="J132" s="4">
        <v>31868</v>
      </c>
    </row>
    <row r="133" spans="1:10" x14ac:dyDescent="0.3">
      <c r="A133" t="s">
        <v>462</v>
      </c>
      <c r="B133" s="4">
        <v>45659</v>
      </c>
      <c r="C133" t="s">
        <v>105</v>
      </c>
      <c r="D133" t="s">
        <v>106</v>
      </c>
      <c r="E133" t="s">
        <v>39</v>
      </c>
      <c r="F133" t="s">
        <v>40</v>
      </c>
      <c r="G133" t="s">
        <v>41</v>
      </c>
      <c r="H133" t="s">
        <v>42</v>
      </c>
      <c r="I133" t="s">
        <v>463</v>
      </c>
      <c r="J133" s="4">
        <v>23120</v>
      </c>
    </row>
    <row r="134" spans="1:10" x14ac:dyDescent="0.3">
      <c r="A134" t="s">
        <v>464</v>
      </c>
      <c r="B134" s="4">
        <v>45659</v>
      </c>
      <c r="C134" t="s">
        <v>314</v>
      </c>
      <c r="D134" t="s">
        <v>315</v>
      </c>
      <c r="E134" t="s">
        <v>39</v>
      </c>
      <c r="F134" t="s">
        <v>40</v>
      </c>
      <c r="G134" t="s">
        <v>41</v>
      </c>
      <c r="H134" t="s">
        <v>42</v>
      </c>
      <c r="I134" t="s">
        <v>463</v>
      </c>
      <c r="J134" s="4">
        <v>23120</v>
      </c>
    </row>
    <row r="135" spans="1:10" x14ac:dyDescent="0.3">
      <c r="A135" t="s">
        <v>465</v>
      </c>
      <c r="B135" s="4">
        <v>45659</v>
      </c>
      <c r="C135" t="s">
        <v>188</v>
      </c>
      <c r="D135" t="s">
        <v>189</v>
      </c>
      <c r="E135" t="s">
        <v>51</v>
      </c>
      <c r="F135" t="s">
        <v>52</v>
      </c>
      <c r="G135" t="s">
        <v>53</v>
      </c>
      <c r="H135" t="s">
        <v>42</v>
      </c>
      <c r="I135" t="s">
        <v>466</v>
      </c>
      <c r="J135" s="4">
        <v>26388</v>
      </c>
    </row>
    <row r="136" spans="1:10" x14ac:dyDescent="0.3">
      <c r="A136" t="s">
        <v>467</v>
      </c>
      <c r="B136" s="4">
        <v>45659</v>
      </c>
      <c r="C136" t="s">
        <v>129</v>
      </c>
      <c r="D136" t="s">
        <v>130</v>
      </c>
      <c r="E136" t="s">
        <v>51</v>
      </c>
      <c r="F136" t="s">
        <v>52</v>
      </c>
      <c r="G136" t="s">
        <v>53</v>
      </c>
      <c r="H136" t="s">
        <v>42</v>
      </c>
      <c r="I136" t="s">
        <v>468</v>
      </c>
      <c r="J136" s="4">
        <v>24328</v>
      </c>
    </row>
    <row r="137" spans="1:10" x14ac:dyDescent="0.3">
      <c r="A137" t="s">
        <v>469</v>
      </c>
      <c r="B137" s="4">
        <v>45659</v>
      </c>
      <c r="C137" t="s">
        <v>165</v>
      </c>
      <c r="D137" t="s">
        <v>166</v>
      </c>
      <c r="E137" t="s">
        <v>39</v>
      </c>
      <c r="F137" t="s">
        <v>40</v>
      </c>
      <c r="G137" t="s">
        <v>41</v>
      </c>
      <c r="H137" t="s">
        <v>42</v>
      </c>
      <c r="I137" t="s">
        <v>463</v>
      </c>
      <c r="J137" s="4">
        <v>23120</v>
      </c>
    </row>
    <row r="138" spans="1:10" x14ac:dyDescent="0.3">
      <c r="A138" t="s">
        <v>470</v>
      </c>
      <c r="B138" s="4">
        <v>45659</v>
      </c>
      <c r="C138" t="s">
        <v>85</v>
      </c>
      <c r="D138" t="s">
        <v>86</v>
      </c>
      <c r="E138" t="s">
        <v>39</v>
      </c>
      <c r="F138" t="s">
        <v>40</v>
      </c>
      <c r="G138" t="s">
        <v>41</v>
      </c>
      <c r="H138" t="s">
        <v>42</v>
      </c>
      <c r="I138" t="s">
        <v>463</v>
      </c>
      <c r="J138" s="4">
        <v>23120</v>
      </c>
    </row>
    <row r="139" spans="1:10" x14ac:dyDescent="0.3">
      <c r="A139" t="s">
        <v>471</v>
      </c>
      <c r="B139" s="4">
        <v>45659</v>
      </c>
      <c r="C139" t="s">
        <v>325</v>
      </c>
      <c r="D139" t="s">
        <v>326</v>
      </c>
      <c r="E139" t="s">
        <v>111</v>
      </c>
      <c r="F139" t="s">
        <v>112</v>
      </c>
      <c r="G139" t="s">
        <v>113</v>
      </c>
      <c r="H139" t="s">
        <v>42</v>
      </c>
      <c r="I139" t="s">
        <v>472</v>
      </c>
      <c r="J139" s="4">
        <v>34592</v>
      </c>
    </row>
    <row r="140" spans="1:10" x14ac:dyDescent="0.3">
      <c r="A140" t="s">
        <v>473</v>
      </c>
      <c r="B140" s="4">
        <v>45659</v>
      </c>
      <c r="C140" t="s">
        <v>474</v>
      </c>
      <c r="D140" t="s">
        <v>475</v>
      </c>
      <c r="E140" t="s">
        <v>111</v>
      </c>
      <c r="F140" t="s">
        <v>112</v>
      </c>
      <c r="G140" t="s">
        <v>113</v>
      </c>
      <c r="H140" t="s">
        <v>42</v>
      </c>
      <c r="I140" t="s">
        <v>472</v>
      </c>
      <c r="J140" s="4">
        <v>34592</v>
      </c>
    </row>
    <row r="141" spans="1:10" x14ac:dyDescent="0.3">
      <c r="A141" t="s">
        <v>476</v>
      </c>
      <c r="B141" s="4">
        <v>45659</v>
      </c>
      <c r="C141" t="s">
        <v>477</v>
      </c>
      <c r="D141" t="s">
        <v>478</v>
      </c>
      <c r="E141" t="s">
        <v>39</v>
      </c>
      <c r="F141" t="s">
        <v>40</v>
      </c>
      <c r="G141" t="s">
        <v>41</v>
      </c>
      <c r="H141" t="s">
        <v>42</v>
      </c>
      <c r="I141" t="s">
        <v>479</v>
      </c>
      <c r="J141" s="4">
        <v>29072</v>
      </c>
    </row>
    <row r="142" spans="1:10" x14ac:dyDescent="0.3">
      <c r="A142" t="s">
        <v>480</v>
      </c>
      <c r="B142" s="4">
        <v>45659</v>
      </c>
      <c r="C142" t="s">
        <v>481</v>
      </c>
      <c r="D142" t="s">
        <v>482</v>
      </c>
      <c r="E142" t="s">
        <v>39</v>
      </c>
      <c r="F142" t="s">
        <v>40</v>
      </c>
      <c r="G142" t="s">
        <v>41</v>
      </c>
      <c r="H142" t="s">
        <v>42</v>
      </c>
      <c r="I142" t="s">
        <v>479</v>
      </c>
      <c r="J142" s="4">
        <v>29072</v>
      </c>
    </row>
    <row r="143" spans="1:10" x14ac:dyDescent="0.3">
      <c r="A143" t="s">
        <v>483</v>
      </c>
      <c r="B143" s="4">
        <v>45659</v>
      </c>
      <c r="C143" t="s">
        <v>484</v>
      </c>
      <c r="D143" t="s">
        <v>485</v>
      </c>
      <c r="E143" t="s">
        <v>39</v>
      </c>
      <c r="F143" t="s">
        <v>40</v>
      </c>
      <c r="G143" t="s">
        <v>41</v>
      </c>
      <c r="H143" t="s">
        <v>42</v>
      </c>
      <c r="I143" t="s">
        <v>479</v>
      </c>
      <c r="J143" s="4">
        <v>29072</v>
      </c>
    </row>
    <row r="144" spans="1:10" x14ac:dyDescent="0.3">
      <c r="A144" t="s">
        <v>486</v>
      </c>
      <c r="B144" s="4">
        <v>45659</v>
      </c>
      <c r="C144" t="s">
        <v>120</v>
      </c>
      <c r="D144" t="s">
        <v>121</v>
      </c>
      <c r="E144" t="s">
        <v>39</v>
      </c>
      <c r="F144" t="s">
        <v>40</v>
      </c>
      <c r="G144" t="s">
        <v>41</v>
      </c>
      <c r="H144" t="s">
        <v>42</v>
      </c>
      <c r="I144" t="s">
        <v>479</v>
      </c>
      <c r="J144" s="4">
        <v>29072</v>
      </c>
    </row>
    <row r="145" spans="1:10" x14ac:dyDescent="0.3">
      <c r="A145" t="s">
        <v>487</v>
      </c>
      <c r="B145" s="4">
        <v>45659</v>
      </c>
      <c r="C145" t="s">
        <v>400</v>
      </c>
      <c r="D145" t="s">
        <v>401</v>
      </c>
      <c r="E145" t="s">
        <v>39</v>
      </c>
      <c r="F145" t="s">
        <v>40</v>
      </c>
      <c r="G145" t="s">
        <v>41</v>
      </c>
      <c r="H145" t="s">
        <v>42</v>
      </c>
      <c r="I145" t="s">
        <v>479</v>
      </c>
      <c r="J145" s="4">
        <v>29072</v>
      </c>
    </row>
    <row r="146" spans="1:10" x14ac:dyDescent="0.3">
      <c r="A146" t="s">
        <v>488</v>
      </c>
      <c r="B146" s="4">
        <v>45659</v>
      </c>
      <c r="C146" t="s">
        <v>347</v>
      </c>
      <c r="D146" t="s">
        <v>348</v>
      </c>
      <c r="E146" t="s">
        <v>39</v>
      </c>
      <c r="F146" t="s">
        <v>40</v>
      </c>
      <c r="G146" t="s">
        <v>41</v>
      </c>
      <c r="H146" t="s">
        <v>42</v>
      </c>
      <c r="I146" t="s">
        <v>479</v>
      </c>
      <c r="J146" s="4">
        <v>29072</v>
      </c>
    </row>
    <row r="147" spans="1:10" x14ac:dyDescent="0.3">
      <c r="A147" t="s">
        <v>489</v>
      </c>
      <c r="B147" s="4">
        <v>45659</v>
      </c>
      <c r="C147" t="s">
        <v>490</v>
      </c>
      <c r="D147" t="s">
        <v>491</v>
      </c>
      <c r="E147" t="s">
        <v>492</v>
      </c>
      <c r="F147" t="s">
        <v>493</v>
      </c>
      <c r="G147" t="s">
        <v>494</v>
      </c>
      <c r="H147" t="s">
        <v>42</v>
      </c>
      <c r="I147" t="s">
        <v>403</v>
      </c>
      <c r="J147" s="4">
        <v>33462</v>
      </c>
    </row>
    <row r="148" spans="1:10" x14ac:dyDescent="0.3">
      <c r="A148" t="s">
        <v>495</v>
      </c>
      <c r="B148" s="4">
        <v>45659</v>
      </c>
      <c r="C148" t="s">
        <v>496</v>
      </c>
      <c r="D148" t="s">
        <v>497</v>
      </c>
      <c r="E148" t="s">
        <v>498</v>
      </c>
      <c r="F148" t="s">
        <v>499</v>
      </c>
      <c r="G148" t="s">
        <v>79</v>
      </c>
      <c r="H148" t="s">
        <v>42</v>
      </c>
      <c r="I148" t="s">
        <v>500</v>
      </c>
      <c r="J148" s="4">
        <v>23600</v>
      </c>
    </row>
    <row r="149" spans="1:10" x14ac:dyDescent="0.3">
      <c r="A149" t="s">
        <v>501</v>
      </c>
      <c r="B149" s="4">
        <v>45659</v>
      </c>
      <c r="C149" t="s">
        <v>502</v>
      </c>
      <c r="D149" t="s">
        <v>503</v>
      </c>
      <c r="E149" t="s">
        <v>498</v>
      </c>
      <c r="F149" t="s">
        <v>499</v>
      </c>
      <c r="G149" t="s">
        <v>79</v>
      </c>
      <c r="H149" t="s">
        <v>42</v>
      </c>
      <c r="I149" t="s">
        <v>500</v>
      </c>
      <c r="J149" s="4">
        <v>23600</v>
      </c>
    </row>
    <row r="150" spans="1:10" x14ac:dyDescent="0.3">
      <c r="A150" t="s">
        <v>504</v>
      </c>
      <c r="B150" s="4">
        <v>45659</v>
      </c>
      <c r="C150" t="s">
        <v>505</v>
      </c>
      <c r="D150" t="s">
        <v>506</v>
      </c>
      <c r="E150" t="s">
        <v>498</v>
      </c>
      <c r="F150" t="s">
        <v>499</v>
      </c>
      <c r="G150" t="s">
        <v>79</v>
      </c>
      <c r="H150" t="s">
        <v>42</v>
      </c>
      <c r="I150" t="s">
        <v>500</v>
      </c>
      <c r="J150" s="4">
        <v>23600</v>
      </c>
    </row>
    <row r="151" spans="1:10" x14ac:dyDescent="0.3">
      <c r="A151" t="s">
        <v>507</v>
      </c>
      <c r="B151" s="4">
        <v>45659</v>
      </c>
      <c r="C151" t="s">
        <v>508</v>
      </c>
      <c r="D151" t="s">
        <v>509</v>
      </c>
      <c r="E151" t="s">
        <v>51</v>
      </c>
      <c r="F151" t="s">
        <v>52</v>
      </c>
      <c r="G151" t="s">
        <v>53</v>
      </c>
      <c r="H151" t="s">
        <v>42</v>
      </c>
      <c r="I151" t="s">
        <v>510</v>
      </c>
      <c r="J151" s="4">
        <v>29683</v>
      </c>
    </row>
    <row r="152" spans="1:10" x14ac:dyDescent="0.3">
      <c r="A152" t="s">
        <v>511</v>
      </c>
      <c r="B152" s="4">
        <v>45659</v>
      </c>
      <c r="C152" t="s">
        <v>512</v>
      </c>
      <c r="D152" t="s">
        <v>513</v>
      </c>
      <c r="E152" t="s">
        <v>514</v>
      </c>
      <c r="F152" t="s">
        <v>515</v>
      </c>
      <c r="G152" t="s">
        <v>516</v>
      </c>
      <c r="H152" t="s">
        <v>42</v>
      </c>
      <c r="I152" t="s">
        <v>517</v>
      </c>
      <c r="J152" s="4">
        <v>21415</v>
      </c>
    </row>
    <row r="153" spans="1:10" x14ac:dyDescent="0.3">
      <c r="A153" t="s">
        <v>518</v>
      </c>
      <c r="B153" s="4">
        <v>45659</v>
      </c>
      <c r="C153" t="s">
        <v>45</v>
      </c>
      <c r="D153" t="s">
        <v>46</v>
      </c>
      <c r="E153" t="s">
        <v>51</v>
      </c>
      <c r="F153" t="s">
        <v>52</v>
      </c>
      <c r="G153" t="s">
        <v>53</v>
      </c>
      <c r="H153" t="s">
        <v>42</v>
      </c>
      <c r="I153" t="s">
        <v>510</v>
      </c>
      <c r="J153" s="4">
        <v>29683</v>
      </c>
    </row>
    <row r="154" spans="1:10" x14ac:dyDescent="0.3">
      <c r="A154" t="s">
        <v>519</v>
      </c>
      <c r="B154" s="4">
        <v>45659</v>
      </c>
      <c r="C154" t="s">
        <v>520</v>
      </c>
      <c r="D154" t="s">
        <v>521</v>
      </c>
      <c r="E154" t="s">
        <v>51</v>
      </c>
      <c r="F154" t="s">
        <v>52</v>
      </c>
      <c r="G154" t="s">
        <v>53</v>
      </c>
      <c r="H154" t="s">
        <v>42</v>
      </c>
      <c r="I154" t="s">
        <v>510</v>
      </c>
      <c r="J154" s="4">
        <v>29683</v>
      </c>
    </row>
    <row r="155" spans="1:10" x14ac:dyDescent="0.3">
      <c r="A155" t="s">
        <v>522</v>
      </c>
      <c r="B155" s="4">
        <v>45659</v>
      </c>
      <c r="C155" t="s">
        <v>311</v>
      </c>
      <c r="D155" t="s">
        <v>312</v>
      </c>
      <c r="E155" t="s">
        <v>111</v>
      </c>
      <c r="F155" t="s">
        <v>112</v>
      </c>
      <c r="G155" t="s">
        <v>113</v>
      </c>
      <c r="H155" t="s">
        <v>42</v>
      </c>
      <c r="I155" t="s">
        <v>523</v>
      </c>
      <c r="J155" s="4">
        <v>23664</v>
      </c>
    </row>
    <row r="156" spans="1:10" x14ac:dyDescent="0.3">
      <c r="A156" t="s">
        <v>524</v>
      </c>
      <c r="B156" s="4">
        <v>45659</v>
      </c>
      <c r="C156" t="s">
        <v>525</v>
      </c>
      <c r="D156" t="s">
        <v>526</v>
      </c>
      <c r="E156" t="s">
        <v>111</v>
      </c>
      <c r="F156" t="s">
        <v>112</v>
      </c>
      <c r="G156" t="s">
        <v>113</v>
      </c>
      <c r="H156" t="s">
        <v>42</v>
      </c>
      <c r="I156" t="s">
        <v>523</v>
      </c>
      <c r="J156" s="4">
        <v>23664</v>
      </c>
    </row>
    <row r="157" spans="1:10" x14ac:dyDescent="0.3">
      <c r="A157" t="s">
        <v>527</v>
      </c>
      <c r="B157" s="4">
        <v>45659</v>
      </c>
      <c r="C157" t="s">
        <v>396</v>
      </c>
      <c r="D157" t="s">
        <v>397</v>
      </c>
      <c r="E157" t="s">
        <v>111</v>
      </c>
      <c r="F157" t="s">
        <v>112</v>
      </c>
      <c r="G157" t="s">
        <v>113</v>
      </c>
      <c r="H157" t="s">
        <v>42</v>
      </c>
      <c r="I157" t="s">
        <v>523</v>
      </c>
      <c r="J157" s="4">
        <v>23664</v>
      </c>
    </row>
    <row r="158" spans="1:10" x14ac:dyDescent="0.3">
      <c r="A158" t="s">
        <v>528</v>
      </c>
      <c r="B158" s="4">
        <v>45659</v>
      </c>
      <c r="C158" t="s">
        <v>242</v>
      </c>
      <c r="D158" t="s">
        <v>243</v>
      </c>
      <c r="E158" t="s">
        <v>217</v>
      </c>
      <c r="F158" t="s">
        <v>218</v>
      </c>
      <c r="G158" t="s">
        <v>79</v>
      </c>
      <c r="H158" t="s">
        <v>42</v>
      </c>
      <c r="I158" t="s">
        <v>529</v>
      </c>
      <c r="J158" s="4">
        <v>31841</v>
      </c>
    </row>
    <row r="159" spans="1:10" x14ac:dyDescent="0.3">
      <c r="A159" t="s">
        <v>530</v>
      </c>
      <c r="B159" s="4">
        <v>45659</v>
      </c>
      <c r="C159" t="s">
        <v>56</v>
      </c>
      <c r="D159" t="s">
        <v>57</v>
      </c>
      <c r="E159" t="s">
        <v>217</v>
      </c>
      <c r="F159" t="s">
        <v>218</v>
      </c>
      <c r="G159" t="s">
        <v>79</v>
      </c>
      <c r="H159" t="s">
        <v>42</v>
      </c>
      <c r="I159" t="s">
        <v>529</v>
      </c>
      <c r="J159" s="4">
        <v>31841</v>
      </c>
    </row>
    <row r="160" spans="1:10" x14ac:dyDescent="0.3">
      <c r="A160" t="s">
        <v>531</v>
      </c>
      <c r="B160" s="4">
        <v>45659</v>
      </c>
      <c r="C160" t="s">
        <v>188</v>
      </c>
      <c r="D160" t="s">
        <v>189</v>
      </c>
      <c r="E160" t="s">
        <v>217</v>
      </c>
      <c r="F160" t="s">
        <v>218</v>
      </c>
      <c r="G160" t="s">
        <v>79</v>
      </c>
      <c r="H160" t="s">
        <v>42</v>
      </c>
      <c r="I160" t="s">
        <v>529</v>
      </c>
      <c r="J160" s="4">
        <v>31841</v>
      </c>
    </row>
    <row r="161" spans="1:10" x14ac:dyDescent="0.3">
      <c r="A161" t="s">
        <v>532</v>
      </c>
      <c r="B161" s="4">
        <v>45659</v>
      </c>
      <c r="C161" t="s">
        <v>533</v>
      </c>
      <c r="D161" t="s">
        <v>534</v>
      </c>
      <c r="E161" t="s">
        <v>77</v>
      </c>
      <c r="F161" t="s">
        <v>78</v>
      </c>
      <c r="G161" t="s">
        <v>79</v>
      </c>
      <c r="H161" t="s">
        <v>42</v>
      </c>
      <c r="I161" t="s">
        <v>535</v>
      </c>
      <c r="J161" s="4">
        <v>32482</v>
      </c>
    </row>
    <row r="162" spans="1:10" x14ac:dyDescent="0.3">
      <c r="A162" t="s">
        <v>536</v>
      </c>
      <c r="B162" s="4">
        <v>45659</v>
      </c>
      <c r="C162" t="s">
        <v>85</v>
      </c>
      <c r="D162" t="s">
        <v>86</v>
      </c>
      <c r="E162" t="s">
        <v>51</v>
      </c>
      <c r="F162" t="s">
        <v>52</v>
      </c>
      <c r="G162" t="s">
        <v>53</v>
      </c>
      <c r="H162" t="s">
        <v>42</v>
      </c>
      <c r="I162" t="s">
        <v>537</v>
      </c>
      <c r="J162" s="4">
        <v>22913</v>
      </c>
    </row>
    <row r="163" spans="1:10" x14ac:dyDescent="0.3">
      <c r="A163" t="s">
        <v>538</v>
      </c>
      <c r="B163" s="4">
        <v>45659</v>
      </c>
      <c r="C163" t="s">
        <v>75</v>
      </c>
      <c r="D163" t="s">
        <v>76</v>
      </c>
      <c r="E163" t="s">
        <v>51</v>
      </c>
      <c r="F163" t="s">
        <v>52</v>
      </c>
      <c r="G163" t="s">
        <v>53</v>
      </c>
      <c r="H163" t="s">
        <v>42</v>
      </c>
      <c r="I163" t="s">
        <v>539</v>
      </c>
      <c r="J163" s="4">
        <v>20744</v>
      </c>
    </row>
    <row r="164" spans="1:10" x14ac:dyDescent="0.3">
      <c r="A164" t="s">
        <v>540</v>
      </c>
      <c r="B164" s="4">
        <v>45659</v>
      </c>
      <c r="C164" t="s">
        <v>541</v>
      </c>
      <c r="D164" t="s">
        <v>542</v>
      </c>
      <c r="E164" t="s">
        <v>51</v>
      </c>
      <c r="F164" t="s">
        <v>52</v>
      </c>
      <c r="G164" t="s">
        <v>53</v>
      </c>
      <c r="H164" t="s">
        <v>42</v>
      </c>
      <c r="I164" t="s">
        <v>543</v>
      </c>
      <c r="J164" s="4">
        <v>26385</v>
      </c>
    </row>
    <row r="165" spans="1:10" x14ac:dyDescent="0.3">
      <c r="A165" t="s">
        <v>544</v>
      </c>
      <c r="B165" s="4">
        <v>45659</v>
      </c>
      <c r="C165" t="s">
        <v>545</v>
      </c>
      <c r="D165" t="s">
        <v>546</v>
      </c>
      <c r="E165" t="s">
        <v>51</v>
      </c>
      <c r="F165" t="s">
        <v>52</v>
      </c>
      <c r="G165" t="s">
        <v>53</v>
      </c>
      <c r="H165" t="s">
        <v>42</v>
      </c>
      <c r="I165" t="s">
        <v>543</v>
      </c>
      <c r="J165" s="4">
        <v>26385</v>
      </c>
    </row>
    <row r="166" spans="1:10" x14ac:dyDescent="0.3">
      <c r="A166" t="s">
        <v>547</v>
      </c>
      <c r="B166" s="4">
        <v>45659</v>
      </c>
      <c r="C166" t="s">
        <v>139</v>
      </c>
      <c r="D166" t="s">
        <v>140</v>
      </c>
      <c r="E166" t="s">
        <v>51</v>
      </c>
      <c r="F166" t="s">
        <v>52</v>
      </c>
      <c r="G166" t="s">
        <v>53</v>
      </c>
      <c r="H166" t="s">
        <v>42</v>
      </c>
      <c r="I166" t="s">
        <v>548</v>
      </c>
      <c r="J166" s="4">
        <v>25586</v>
      </c>
    </row>
    <row r="167" spans="1:10" x14ac:dyDescent="0.3">
      <c r="A167" t="s">
        <v>549</v>
      </c>
      <c r="B167" s="4">
        <v>45659</v>
      </c>
      <c r="C167" t="s">
        <v>550</v>
      </c>
      <c r="D167" t="s">
        <v>551</v>
      </c>
      <c r="E167" t="s">
        <v>51</v>
      </c>
      <c r="F167" t="s">
        <v>52</v>
      </c>
      <c r="G167" t="s">
        <v>53</v>
      </c>
      <c r="H167" t="s">
        <v>42</v>
      </c>
      <c r="I167" t="s">
        <v>552</v>
      </c>
      <c r="J167" s="4">
        <v>23902</v>
      </c>
    </row>
    <row r="168" spans="1:10" x14ac:dyDescent="0.3">
      <c r="A168" t="s">
        <v>553</v>
      </c>
      <c r="B168" s="4">
        <v>45660</v>
      </c>
      <c r="C168" t="s">
        <v>554</v>
      </c>
      <c r="D168" t="s">
        <v>555</v>
      </c>
      <c r="E168" t="s">
        <v>39</v>
      </c>
      <c r="F168" t="s">
        <v>40</v>
      </c>
      <c r="G168" t="s">
        <v>41</v>
      </c>
      <c r="H168" t="s">
        <v>42</v>
      </c>
      <c r="I168" t="s">
        <v>556</v>
      </c>
      <c r="J168" s="4">
        <v>21784</v>
      </c>
    </row>
    <row r="169" spans="1:10" x14ac:dyDescent="0.3">
      <c r="A169" t="s">
        <v>557</v>
      </c>
      <c r="B169" s="4">
        <v>45660</v>
      </c>
      <c r="C169" t="s">
        <v>558</v>
      </c>
      <c r="D169" t="s">
        <v>559</v>
      </c>
      <c r="E169" t="s">
        <v>39</v>
      </c>
      <c r="F169" t="s">
        <v>40</v>
      </c>
      <c r="G169" t="s">
        <v>41</v>
      </c>
      <c r="H169" t="s">
        <v>42</v>
      </c>
      <c r="I169" t="s">
        <v>560</v>
      </c>
      <c r="J169" s="4">
        <v>29741</v>
      </c>
    </row>
    <row r="170" spans="1:10" x14ac:dyDescent="0.3">
      <c r="A170" t="s">
        <v>561</v>
      </c>
      <c r="B170" s="4">
        <v>45660</v>
      </c>
      <c r="C170" t="s">
        <v>474</v>
      </c>
      <c r="D170" t="s">
        <v>475</v>
      </c>
      <c r="E170" t="s">
        <v>51</v>
      </c>
      <c r="F170" t="s">
        <v>52</v>
      </c>
      <c r="G170" t="s">
        <v>53</v>
      </c>
      <c r="H170" t="s">
        <v>42</v>
      </c>
      <c r="I170" t="s">
        <v>510</v>
      </c>
      <c r="J170" s="4">
        <v>29683</v>
      </c>
    </row>
    <row r="171" spans="1:10" x14ac:dyDescent="0.3">
      <c r="A171" t="s">
        <v>562</v>
      </c>
      <c r="B171" s="4">
        <v>45660</v>
      </c>
      <c r="C171" t="s">
        <v>393</v>
      </c>
      <c r="D171" t="s">
        <v>394</v>
      </c>
      <c r="E171" t="s">
        <v>51</v>
      </c>
      <c r="F171" t="s">
        <v>52</v>
      </c>
      <c r="G171" t="s">
        <v>53</v>
      </c>
      <c r="H171" t="s">
        <v>42</v>
      </c>
      <c r="I171" t="s">
        <v>563</v>
      </c>
      <c r="J171" s="4">
        <v>36054</v>
      </c>
    </row>
    <row r="172" spans="1:10" x14ac:dyDescent="0.3">
      <c r="A172" t="s">
        <v>564</v>
      </c>
      <c r="B172" s="4">
        <v>45660</v>
      </c>
      <c r="C172" t="s">
        <v>565</v>
      </c>
      <c r="D172" t="s">
        <v>566</v>
      </c>
      <c r="E172" t="s">
        <v>51</v>
      </c>
      <c r="F172" t="s">
        <v>52</v>
      </c>
      <c r="G172" t="s">
        <v>53</v>
      </c>
      <c r="H172" t="s">
        <v>42</v>
      </c>
      <c r="I172" t="s">
        <v>567</v>
      </c>
      <c r="J172" s="4">
        <v>17377</v>
      </c>
    </row>
    <row r="173" spans="1:10" x14ac:dyDescent="0.3">
      <c r="A173" t="s">
        <v>568</v>
      </c>
      <c r="B173" s="4">
        <v>45660</v>
      </c>
      <c r="C173" t="s">
        <v>569</v>
      </c>
      <c r="D173" t="s">
        <v>570</v>
      </c>
      <c r="E173" t="s">
        <v>51</v>
      </c>
      <c r="F173" t="s">
        <v>52</v>
      </c>
      <c r="G173" t="s">
        <v>53</v>
      </c>
      <c r="H173" t="s">
        <v>42</v>
      </c>
      <c r="I173" t="s">
        <v>567</v>
      </c>
      <c r="J173" s="4">
        <v>17377</v>
      </c>
    </row>
    <row r="174" spans="1:10" x14ac:dyDescent="0.3">
      <c r="A174" t="s">
        <v>571</v>
      </c>
      <c r="B174" s="4">
        <v>45660</v>
      </c>
      <c r="C174" t="s">
        <v>347</v>
      </c>
      <c r="D174" t="s">
        <v>348</v>
      </c>
      <c r="E174" t="s">
        <v>51</v>
      </c>
      <c r="F174" t="s">
        <v>52</v>
      </c>
      <c r="G174" t="s">
        <v>53</v>
      </c>
      <c r="H174" t="s">
        <v>42</v>
      </c>
      <c r="I174" t="s">
        <v>572</v>
      </c>
      <c r="J174" s="4">
        <v>26121</v>
      </c>
    </row>
    <row r="175" spans="1:10" x14ac:dyDescent="0.3">
      <c r="A175" t="s">
        <v>573</v>
      </c>
      <c r="B175" s="4">
        <v>45660</v>
      </c>
      <c r="C175" t="s">
        <v>574</v>
      </c>
      <c r="D175" t="s">
        <v>575</v>
      </c>
      <c r="E175" t="s">
        <v>353</v>
      </c>
      <c r="F175" t="s">
        <v>354</v>
      </c>
      <c r="G175" t="s">
        <v>79</v>
      </c>
      <c r="H175" t="s">
        <v>42</v>
      </c>
      <c r="I175" t="s">
        <v>576</v>
      </c>
      <c r="J175" s="4">
        <v>41207</v>
      </c>
    </row>
    <row r="176" spans="1:10" x14ac:dyDescent="0.3">
      <c r="A176" t="s">
        <v>577</v>
      </c>
      <c r="B176" s="4">
        <v>45660</v>
      </c>
      <c r="C176" t="s">
        <v>525</v>
      </c>
      <c r="D176" t="s">
        <v>526</v>
      </c>
      <c r="E176" t="s">
        <v>51</v>
      </c>
      <c r="F176" t="s">
        <v>52</v>
      </c>
      <c r="G176" t="s">
        <v>53</v>
      </c>
      <c r="H176" t="s">
        <v>42</v>
      </c>
      <c r="I176" t="s">
        <v>578</v>
      </c>
      <c r="J176" s="4">
        <v>25709</v>
      </c>
    </row>
    <row r="177" spans="1:10" x14ac:dyDescent="0.3">
      <c r="A177" t="s">
        <v>579</v>
      </c>
      <c r="B177" s="4">
        <v>45660</v>
      </c>
      <c r="C177" t="s">
        <v>45</v>
      </c>
      <c r="D177" t="s">
        <v>46</v>
      </c>
      <c r="E177" t="s">
        <v>39</v>
      </c>
      <c r="F177" t="s">
        <v>40</v>
      </c>
      <c r="G177" t="s">
        <v>41</v>
      </c>
      <c r="H177" t="s">
        <v>42</v>
      </c>
      <c r="I177" t="s">
        <v>580</v>
      </c>
      <c r="J177" s="4">
        <v>25549</v>
      </c>
    </row>
    <row r="178" spans="1:10" x14ac:dyDescent="0.3">
      <c r="A178" t="s">
        <v>581</v>
      </c>
      <c r="B178" s="4">
        <v>45660</v>
      </c>
      <c r="C178" t="s">
        <v>325</v>
      </c>
      <c r="D178" t="s">
        <v>326</v>
      </c>
      <c r="E178" t="s">
        <v>51</v>
      </c>
      <c r="F178" t="s">
        <v>52</v>
      </c>
      <c r="G178" t="s">
        <v>53</v>
      </c>
      <c r="H178" t="s">
        <v>42</v>
      </c>
      <c r="I178" t="s">
        <v>582</v>
      </c>
      <c r="J178" s="4">
        <v>17719</v>
      </c>
    </row>
    <row r="179" spans="1:10" x14ac:dyDescent="0.3">
      <c r="A179" t="s">
        <v>583</v>
      </c>
      <c r="B179" s="4">
        <v>45660</v>
      </c>
      <c r="C179" t="s">
        <v>434</v>
      </c>
      <c r="D179" t="s">
        <v>435</v>
      </c>
      <c r="E179" t="s">
        <v>39</v>
      </c>
      <c r="F179" t="s">
        <v>40</v>
      </c>
      <c r="G179" t="s">
        <v>41</v>
      </c>
      <c r="H179" t="s">
        <v>42</v>
      </c>
      <c r="I179" t="s">
        <v>69</v>
      </c>
      <c r="J179" s="4">
        <v>30631</v>
      </c>
    </row>
    <row r="180" spans="1:10" x14ac:dyDescent="0.3">
      <c r="A180" t="s">
        <v>584</v>
      </c>
      <c r="B180" s="4">
        <v>45660</v>
      </c>
      <c r="C180" t="s">
        <v>396</v>
      </c>
      <c r="D180" t="s">
        <v>397</v>
      </c>
      <c r="E180" t="s">
        <v>111</v>
      </c>
      <c r="F180" t="s">
        <v>112</v>
      </c>
      <c r="G180" t="s">
        <v>113</v>
      </c>
      <c r="H180" t="s">
        <v>42</v>
      </c>
      <c r="I180" t="s">
        <v>585</v>
      </c>
      <c r="J180" s="4">
        <v>27000</v>
      </c>
    </row>
    <row r="181" spans="1:10" x14ac:dyDescent="0.3">
      <c r="A181" t="s">
        <v>586</v>
      </c>
      <c r="B181" s="4">
        <v>45660</v>
      </c>
      <c r="C181" t="s">
        <v>587</v>
      </c>
      <c r="D181" t="s">
        <v>588</v>
      </c>
      <c r="E181" t="s">
        <v>111</v>
      </c>
      <c r="F181" t="s">
        <v>112</v>
      </c>
      <c r="G181" t="s">
        <v>113</v>
      </c>
      <c r="H181" t="s">
        <v>42</v>
      </c>
      <c r="I181" t="s">
        <v>585</v>
      </c>
      <c r="J181" s="4">
        <v>27000</v>
      </c>
    </row>
    <row r="182" spans="1:10" x14ac:dyDescent="0.3">
      <c r="A182" t="s">
        <v>589</v>
      </c>
      <c r="B182" s="4">
        <v>45660</v>
      </c>
      <c r="C182" t="s">
        <v>590</v>
      </c>
      <c r="D182" t="s">
        <v>591</v>
      </c>
      <c r="E182" t="s">
        <v>111</v>
      </c>
      <c r="F182" t="s">
        <v>112</v>
      </c>
      <c r="G182" t="s">
        <v>113</v>
      </c>
      <c r="H182" t="s">
        <v>42</v>
      </c>
      <c r="I182" t="s">
        <v>585</v>
      </c>
      <c r="J182" s="4">
        <v>27000</v>
      </c>
    </row>
    <row r="183" spans="1:10" x14ac:dyDescent="0.3">
      <c r="A183" t="s">
        <v>592</v>
      </c>
      <c r="B183" s="4">
        <v>45660</v>
      </c>
      <c r="C183" t="s">
        <v>541</v>
      </c>
      <c r="D183" t="s">
        <v>542</v>
      </c>
      <c r="E183" t="s">
        <v>111</v>
      </c>
      <c r="F183" t="s">
        <v>112</v>
      </c>
      <c r="G183" t="s">
        <v>113</v>
      </c>
      <c r="H183" t="s">
        <v>42</v>
      </c>
      <c r="I183" t="s">
        <v>585</v>
      </c>
      <c r="J183" s="4">
        <v>27000</v>
      </c>
    </row>
    <row r="184" spans="1:10" x14ac:dyDescent="0.3">
      <c r="A184" t="s">
        <v>593</v>
      </c>
      <c r="B184" s="4">
        <v>45660</v>
      </c>
      <c r="C184" t="s">
        <v>202</v>
      </c>
      <c r="D184" t="s">
        <v>203</v>
      </c>
      <c r="E184" t="s">
        <v>51</v>
      </c>
      <c r="F184" t="s">
        <v>52</v>
      </c>
      <c r="G184" t="s">
        <v>53</v>
      </c>
      <c r="H184" t="s">
        <v>42</v>
      </c>
      <c r="I184" t="s">
        <v>594</v>
      </c>
      <c r="J184" s="4">
        <v>26412</v>
      </c>
    </row>
    <row r="185" spans="1:10" x14ac:dyDescent="0.3">
      <c r="A185" t="s">
        <v>595</v>
      </c>
      <c r="B185" s="4">
        <v>45660</v>
      </c>
      <c r="C185" t="s">
        <v>458</v>
      </c>
      <c r="D185" t="s">
        <v>459</v>
      </c>
      <c r="E185" t="s">
        <v>39</v>
      </c>
      <c r="F185" t="s">
        <v>40</v>
      </c>
      <c r="G185" t="s">
        <v>41</v>
      </c>
      <c r="H185" t="s">
        <v>42</v>
      </c>
      <c r="I185" t="s">
        <v>596</v>
      </c>
      <c r="J185" s="4">
        <v>27207</v>
      </c>
    </row>
    <row r="186" spans="1:10" x14ac:dyDescent="0.3">
      <c r="A186" t="s">
        <v>597</v>
      </c>
      <c r="B186" s="4">
        <v>45660</v>
      </c>
      <c r="C186" t="s">
        <v>550</v>
      </c>
      <c r="D186" t="s">
        <v>551</v>
      </c>
      <c r="E186" t="s">
        <v>51</v>
      </c>
      <c r="F186" t="s">
        <v>52</v>
      </c>
      <c r="G186" t="s">
        <v>53</v>
      </c>
      <c r="H186" t="s">
        <v>42</v>
      </c>
      <c r="I186" t="s">
        <v>596</v>
      </c>
      <c r="J186" s="4">
        <v>27207</v>
      </c>
    </row>
    <row r="187" spans="1:10" x14ac:dyDescent="0.3">
      <c r="A187" t="s">
        <v>598</v>
      </c>
      <c r="B187" s="4">
        <v>45660</v>
      </c>
      <c r="C187" t="s">
        <v>599</v>
      </c>
      <c r="D187" t="s">
        <v>600</v>
      </c>
      <c r="E187" t="s">
        <v>39</v>
      </c>
      <c r="F187" t="s">
        <v>40</v>
      </c>
      <c r="G187" t="s">
        <v>41</v>
      </c>
      <c r="H187" t="s">
        <v>42</v>
      </c>
      <c r="I187" t="s">
        <v>596</v>
      </c>
      <c r="J187" s="4">
        <v>27207</v>
      </c>
    </row>
    <row r="188" spans="1:10" x14ac:dyDescent="0.3">
      <c r="A188" t="s">
        <v>601</v>
      </c>
      <c r="B188" s="4">
        <v>45660</v>
      </c>
      <c r="C188" t="s">
        <v>81</v>
      </c>
      <c r="D188" t="s">
        <v>82</v>
      </c>
      <c r="E188" t="s">
        <v>51</v>
      </c>
      <c r="F188" t="s">
        <v>52</v>
      </c>
      <c r="G188" t="s">
        <v>53</v>
      </c>
      <c r="H188" t="s">
        <v>42</v>
      </c>
      <c r="I188" t="s">
        <v>602</v>
      </c>
      <c r="J188" s="4">
        <v>21955</v>
      </c>
    </row>
    <row r="189" spans="1:10" x14ac:dyDescent="0.3">
      <c r="A189" t="s">
        <v>603</v>
      </c>
      <c r="B189" s="4">
        <v>45660</v>
      </c>
      <c r="C189" t="s">
        <v>188</v>
      </c>
      <c r="D189" t="s">
        <v>189</v>
      </c>
      <c r="E189" t="s">
        <v>51</v>
      </c>
      <c r="F189" t="s">
        <v>52</v>
      </c>
      <c r="G189" t="s">
        <v>53</v>
      </c>
      <c r="H189" t="s">
        <v>42</v>
      </c>
      <c r="I189" t="s">
        <v>602</v>
      </c>
      <c r="J189" s="4">
        <v>21955</v>
      </c>
    </row>
    <row r="190" spans="1:10" x14ac:dyDescent="0.3">
      <c r="A190" t="s">
        <v>604</v>
      </c>
      <c r="B190" s="4">
        <v>45660</v>
      </c>
      <c r="C190" t="s">
        <v>434</v>
      </c>
      <c r="D190" t="s">
        <v>435</v>
      </c>
      <c r="E190" t="s">
        <v>51</v>
      </c>
      <c r="F190" t="s">
        <v>52</v>
      </c>
      <c r="G190" t="s">
        <v>53</v>
      </c>
      <c r="H190" t="s">
        <v>42</v>
      </c>
      <c r="I190" t="s">
        <v>605</v>
      </c>
      <c r="J190" s="4">
        <v>22822</v>
      </c>
    </row>
    <row r="191" spans="1:10" x14ac:dyDescent="0.3">
      <c r="A191" t="s">
        <v>606</v>
      </c>
      <c r="B191" s="4">
        <v>45660</v>
      </c>
      <c r="C191" t="s">
        <v>105</v>
      </c>
      <c r="D191" t="s">
        <v>106</v>
      </c>
      <c r="E191" t="s">
        <v>51</v>
      </c>
      <c r="F191" t="s">
        <v>52</v>
      </c>
      <c r="G191" t="s">
        <v>53</v>
      </c>
      <c r="H191" t="s">
        <v>42</v>
      </c>
      <c r="I191" t="s">
        <v>607</v>
      </c>
      <c r="J191" s="4">
        <v>22670</v>
      </c>
    </row>
    <row r="192" spans="1:10" x14ac:dyDescent="0.3">
      <c r="A192" t="s">
        <v>608</v>
      </c>
      <c r="B192" s="4">
        <v>45660</v>
      </c>
      <c r="C192" t="s">
        <v>242</v>
      </c>
      <c r="D192" t="s">
        <v>243</v>
      </c>
      <c r="E192" t="s">
        <v>51</v>
      </c>
      <c r="F192" t="s">
        <v>52</v>
      </c>
      <c r="G192" t="s">
        <v>53</v>
      </c>
      <c r="H192" t="s">
        <v>42</v>
      </c>
      <c r="I192" t="s">
        <v>607</v>
      </c>
      <c r="J192" s="4">
        <v>22670</v>
      </c>
    </row>
    <row r="193" spans="1:10" x14ac:dyDescent="0.3">
      <c r="A193" t="s">
        <v>609</v>
      </c>
      <c r="B193" s="4">
        <v>45660</v>
      </c>
      <c r="C193" t="s">
        <v>610</v>
      </c>
      <c r="D193" t="s">
        <v>611</v>
      </c>
      <c r="E193" t="s">
        <v>51</v>
      </c>
      <c r="F193" t="s">
        <v>52</v>
      </c>
      <c r="G193" t="s">
        <v>53</v>
      </c>
      <c r="H193" t="s">
        <v>42</v>
      </c>
      <c r="I193" t="s">
        <v>607</v>
      </c>
      <c r="J193" s="4">
        <v>22670</v>
      </c>
    </row>
    <row r="194" spans="1:10" x14ac:dyDescent="0.3">
      <c r="A194" t="s">
        <v>612</v>
      </c>
      <c r="B194" s="4">
        <v>45660</v>
      </c>
      <c r="C194" t="s">
        <v>184</v>
      </c>
      <c r="D194" t="s">
        <v>185</v>
      </c>
      <c r="E194" t="s">
        <v>51</v>
      </c>
      <c r="F194" t="s">
        <v>52</v>
      </c>
      <c r="G194" t="s">
        <v>53</v>
      </c>
      <c r="H194" t="s">
        <v>42</v>
      </c>
      <c r="I194" t="s">
        <v>607</v>
      </c>
      <c r="J194" s="4">
        <v>22670</v>
      </c>
    </row>
    <row r="195" spans="1:10" x14ac:dyDescent="0.3">
      <c r="A195" t="s">
        <v>613</v>
      </c>
      <c r="B195" s="4">
        <v>45660</v>
      </c>
      <c r="C195" t="s">
        <v>125</v>
      </c>
      <c r="D195" t="s">
        <v>126</v>
      </c>
      <c r="E195" t="s">
        <v>51</v>
      </c>
      <c r="F195" t="s">
        <v>52</v>
      </c>
      <c r="G195" t="s">
        <v>53</v>
      </c>
      <c r="H195" t="s">
        <v>42</v>
      </c>
      <c r="I195" t="s">
        <v>607</v>
      </c>
      <c r="J195" s="4">
        <v>22670</v>
      </c>
    </row>
    <row r="196" spans="1:10" x14ac:dyDescent="0.3">
      <c r="A196" t="s">
        <v>614</v>
      </c>
      <c r="B196" s="4">
        <v>45660</v>
      </c>
      <c r="C196" t="s">
        <v>615</v>
      </c>
      <c r="D196" t="s">
        <v>616</v>
      </c>
      <c r="E196" t="s">
        <v>51</v>
      </c>
      <c r="F196" t="s">
        <v>52</v>
      </c>
      <c r="G196" t="s">
        <v>53</v>
      </c>
      <c r="H196" t="s">
        <v>42</v>
      </c>
      <c r="I196" t="s">
        <v>607</v>
      </c>
      <c r="J196" s="4">
        <v>22670</v>
      </c>
    </row>
    <row r="197" spans="1:10" x14ac:dyDescent="0.3">
      <c r="A197" t="s">
        <v>617</v>
      </c>
      <c r="B197" s="4">
        <v>45660</v>
      </c>
      <c r="C197" t="s">
        <v>618</v>
      </c>
      <c r="D197" t="s">
        <v>619</v>
      </c>
      <c r="E197" t="s">
        <v>51</v>
      </c>
      <c r="F197" t="s">
        <v>52</v>
      </c>
      <c r="G197" t="s">
        <v>53</v>
      </c>
      <c r="H197" t="s">
        <v>42</v>
      </c>
      <c r="I197" t="s">
        <v>620</v>
      </c>
      <c r="J197" s="4">
        <v>22295</v>
      </c>
    </row>
    <row r="198" spans="1:10" x14ac:dyDescent="0.3">
      <c r="A198" t="s">
        <v>621</v>
      </c>
      <c r="B198" s="4">
        <v>45660</v>
      </c>
      <c r="C198" t="s">
        <v>105</v>
      </c>
      <c r="D198" t="s">
        <v>106</v>
      </c>
      <c r="E198" t="s">
        <v>51</v>
      </c>
      <c r="F198" t="s">
        <v>52</v>
      </c>
      <c r="G198" t="s">
        <v>53</v>
      </c>
      <c r="H198" t="s">
        <v>42</v>
      </c>
      <c r="I198" t="s">
        <v>620</v>
      </c>
      <c r="J198" s="4">
        <v>22295</v>
      </c>
    </row>
    <row r="199" spans="1:10" x14ac:dyDescent="0.3">
      <c r="A199" t="s">
        <v>622</v>
      </c>
      <c r="B199" s="4">
        <v>45660</v>
      </c>
      <c r="C199" t="s">
        <v>623</v>
      </c>
      <c r="D199" t="s">
        <v>624</v>
      </c>
      <c r="E199" t="s">
        <v>51</v>
      </c>
      <c r="F199" t="s">
        <v>52</v>
      </c>
      <c r="G199" t="s">
        <v>53</v>
      </c>
      <c r="H199" t="s">
        <v>42</v>
      </c>
      <c r="I199" t="s">
        <v>620</v>
      </c>
      <c r="J199" s="4">
        <v>22295</v>
      </c>
    </row>
    <row r="200" spans="1:10" x14ac:dyDescent="0.3">
      <c r="A200" t="s">
        <v>625</v>
      </c>
      <c r="B200" s="4">
        <v>45660</v>
      </c>
      <c r="C200" t="s">
        <v>311</v>
      </c>
      <c r="D200" t="s">
        <v>312</v>
      </c>
      <c r="E200" t="s">
        <v>51</v>
      </c>
      <c r="F200" t="s">
        <v>52</v>
      </c>
      <c r="G200" t="s">
        <v>53</v>
      </c>
      <c r="H200" t="s">
        <v>42</v>
      </c>
      <c r="I200" t="s">
        <v>620</v>
      </c>
      <c r="J200" s="4">
        <v>22295</v>
      </c>
    </row>
    <row r="201" spans="1:10" x14ac:dyDescent="0.3">
      <c r="A201" t="s">
        <v>626</v>
      </c>
      <c r="B201" s="4">
        <v>45660</v>
      </c>
      <c r="C201" t="s">
        <v>393</v>
      </c>
      <c r="D201" t="s">
        <v>394</v>
      </c>
      <c r="E201" t="s">
        <v>51</v>
      </c>
      <c r="F201" t="s">
        <v>52</v>
      </c>
      <c r="G201" t="s">
        <v>53</v>
      </c>
      <c r="H201" t="s">
        <v>42</v>
      </c>
      <c r="I201" t="s">
        <v>620</v>
      </c>
      <c r="J201" s="4">
        <v>22295</v>
      </c>
    </row>
    <row r="202" spans="1:10" x14ac:dyDescent="0.3">
      <c r="A202" t="s">
        <v>627</v>
      </c>
      <c r="B202" s="4">
        <v>45660</v>
      </c>
      <c r="C202" t="s">
        <v>147</v>
      </c>
      <c r="D202" t="s">
        <v>148</v>
      </c>
      <c r="E202" t="s">
        <v>204</v>
      </c>
      <c r="F202" t="s">
        <v>205</v>
      </c>
      <c r="G202" t="s">
        <v>206</v>
      </c>
      <c r="H202" t="s">
        <v>42</v>
      </c>
      <c r="I202" t="s">
        <v>628</v>
      </c>
      <c r="J202" s="4">
        <v>28556</v>
      </c>
    </row>
    <row r="203" spans="1:10" x14ac:dyDescent="0.3">
      <c r="A203" t="s">
        <v>629</v>
      </c>
      <c r="B203" s="4">
        <v>45660</v>
      </c>
      <c r="C203" t="s">
        <v>215</v>
      </c>
      <c r="D203" t="s">
        <v>216</v>
      </c>
      <c r="E203" t="s">
        <v>204</v>
      </c>
      <c r="F203" t="s">
        <v>205</v>
      </c>
      <c r="G203" t="s">
        <v>206</v>
      </c>
      <c r="H203" t="s">
        <v>42</v>
      </c>
      <c r="I203" t="s">
        <v>628</v>
      </c>
      <c r="J203" s="4">
        <v>28556</v>
      </c>
    </row>
    <row r="204" spans="1:10" x14ac:dyDescent="0.3">
      <c r="A204" t="s">
        <v>630</v>
      </c>
      <c r="B204" s="4">
        <v>45660</v>
      </c>
      <c r="C204" t="s">
        <v>81</v>
      </c>
      <c r="D204" t="s">
        <v>82</v>
      </c>
      <c r="E204" t="s">
        <v>204</v>
      </c>
      <c r="F204" t="s">
        <v>205</v>
      </c>
      <c r="G204" t="s">
        <v>206</v>
      </c>
      <c r="H204" t="s">
        <v>42</v>
      </c>
      <c r="I204" t="s">
        <v>628</v>
      </c>
      <c r="J204" s="4">
        <v>28556</v>
      </c>
    </row>
    <row r="205" spans="1:10" x14ac:dyDescent="0.3">
      <c r="A205" t="s">
        <v>631</v>
      </c>
      <c r="B205" s="4">
        <v>45660</v>
      </c>
      <c r="C205" t="s">
        <v>143</v>
      </c>
      <c r="D205" t="s">
        <v>144</v>
      </c>
      <c r="E205" t="s">
        <v>632</v>
      </c>
      <c r="F205" t="s">
        <v>633</v>
      </c>
      <c r="G205" t="s">
        <v>634</v>
      </c>
      <c r="H205" t="s">
        <v>42</v>
      </c>
      <c r="I205" t="s">
        <v>628</v>
      </c>
      <c r="J205" s="4">
        <v>28556</v>
      </c>
    </row>
    <row r="206" spans="1:10" x14ac:dyDescent="0.3">
      <c r="A206" t="s">
        <v>635</v>
      </c>
      <c r="B206" s="4">
        <v>45660</v>
      </c>
      <c r="C206" t="s">
        <v>431</v>
      </c>
      <c r="D206" t="s">
        <v>636</v>
      </c>
      <c r="E206" t="s">
        <v>39</v>
      </c>
      <c r="F206" t="s">
        <v>40</v>
      </c>
      <c r="G206" t="s">
        <v>41</v>
      </c>
      <c r="H206" t="s">
        <v>42</v>
      </c>
      <c r="I206" t="s">
        <v>461</v>
      </c>
      <c r="J206" s="4">
        <v>31868</v>
      </c>
    </row>
    <row r="207" spans="1:10" x14ac:dyDescent="0.3">
      <c r="A207" t="s">
        <v>637</v>
      </c>
      <c r="B207" s="4">
        <v>45660</v>
      </c>
      <c r="C207" t="s">
        <v>525</v>
      </c>
      <c r="D207" t="s">
        <v>526</v>
      </c>
      <c r="E207" t="s">
        <v>39</v>
      </c>
      <c r="F207" t="s">
        <v>40</v>
      </c>
      <c r="G207" t="s">
        <v>41</v>
      </c>
      <c r="H207" t="s">
        <v>42</v>
      </c>
      <c r="I207" t="s">
        <v>638</v>
      </c>
      <c r="J207" s="4">
        <v>26990</v>
      </c>
    </row>
    <row r="208" spans="1:10" x14ac:dyDescent="0.3">
      <c r="A208" t="s">
        <v>639</v>
      </c>
      <c r="B208" s="4">
        <v>45660</v>
      </c>
      <c r="C208" t="s">
        <v>640</v>
      </c>
      <c r="D208" t="s">
        <v>641</v>
      </c>
      <c r="E208" t="s">
        <v>39</v>
      </c>
      <c r="F208" t="s">
        <v>40</v>
      </c>
      <c r="G208" t="s">
        <v>41</v>
      </c>
      <c r="H208" t="s">
        <v>42</v>
      </c>
      <c r="I208" t="s">
        <v>642</v>
      </c>
      <c r="J208" s="4">
        <v>25958</v>
      </c>
    </row>
    <row r="209" spans="1:10" x14ac:dyDescent="0.3">
      <c r="A209" t="s">
        <v>643</v>
      </c>
      <c r="B209" s="4">
        <v>45660</v>
      </c>
      <c r="C209" t="s">
        <v>85</v>
      </c>
      <c r="D209" t="s">
        <v>86</v>
      </c>
      <c r="E209" t="s">
        <v>51</v>
      </c>
      <c r="F209" t="s">
        <v>52</v>
      </c>
      <c r="G209" t="s">
        <v>53</v>
      </c>
      <c r="H209" t="s">
        <v>42</v>
      </c>
      <c r="I209" t="s">
        <v>644</v>
      </c>
      <c r="J209" s="4">
        <v>30994</v>
      </c>
    </row>
    <row r="210" spans="1:10" x14ac:dyDescent="0.3">
      <c r="A210" t="s">
        <v>645</v>
      </c>
      <c r="B210" s="4">
        <v>45660</v>
      </c>
      <c r="C210" t="s">
        <v>508</v>
      </c>
      <c r="D210" t="s">
        <v>509</v>
      </c>
      <c r="E210" t="s">
        <v>39</v>
      </c>
      <c r="F210" t="s">
        <v>40</v>
      </c>
      <c r="G210" t="s">
        <v>41</v>
      </c>
      <c r="H210" t="s">
        <v>42</v>
      </c>
      <c r="I210" t="s">
        <v>646</v>
      </c>
      <c r="J210" s="4">
        <v>24763</v>
      </c>
    </row>
    <row r="211" spans="1:10" x14ac:dyDescent="0.3">
      <c r="A211" t="s">
        <v>647</v>
      </c>
      <c r="B211" s="4">
        <v>45660</v>
      </c>
      <c r="C211" t="s">
        <v>648</v>
      </c>
      <c r="D211" t="s">
        <v>649</v>
      </c>
      <c r="E211" t="s">
        <v>39</v>
      </c>
      <c r="F211" t="s">
        <v>40</v>
      </c>
      <c r="G211" t="s">
        <v>41</v>
      </c>
      <c r="H211" t="s">
        <v>42</v>
      </c>
      <c r="I211" t="s">
        <v>646</v>
      </c>
      <c r="J211" s="4">
        <v>24763</v>
      </c>
    </row>
    <row r="212" spans="1:10" x14ac:dyDescent="0.3">
      <c r="A212" t="s">
        <v>650</v>
      </c>
      <c r="B212" s="4">
        <v>45660</v>
      </c>
      <c r="C212" t="s">
        <v>651</v>
      </c>
      <c r="D212" t="s">
        <v>652</v>
      </c>
      <c r="E212" t="s">
        <v>39</v>
      </c>
      <c r="F212" t="s">
        <v>40</v>
      </c>
      <c r="G212" t="s">
        <v>41</v>
      </c>
      <c r="H212" t="s">
        <v>42</v>
      </c>
      <c r="I212" t="s">
        <v>646</v>
      </c>
      <c r="J212" s="4">
        <v>24763</v>
      </c>
    </row>
    <row r="213" spans="1:10" x14ac:dyDescent="0.3">
      <c r="A213" t="s">
        <v>653</v>
      </c>
      <c r="B213" s="4">
        <v>45660</v>
      </c>
      <c r="C213" t="s">
        <v>85</v>
      </c>
      <c r="D213" t="s">
        <v>86</v>
      </c>
      <c r="E213" t="s">
        <v>51</v>
      </c>
      <c r="F213" t="s">
        <v>52</v>
      </c>
      <c r="G213" t="s">
        <v>53</v>
      </c>
      <c r="H213" t="s">
        <v>42</v>
      </c>
      <c r="I213" t="s">
        <v>654</v>
      </c>
      <c r="J213" s="4">
        <v>27863</v>
      </c>
    </row>
    <row r="214" spans="1:10" x14ac:dyDescent="0.3">
      <c r="A214" t="s">
        <v>655</v>
      </c>
      <c r="B214" s="4">
        <v>45660</v>
      </c>
      <c r="C214" t="s">
        <v>656</v>
      </c>
      <c r="D214" t="s">
        <v>657</v>
      </c>
      <c r="E214" t="s">
        <v>39</v>
      </c>
      <c r="F214" t="s">
        <v>40</v>
      </c>
      <c r="G214" t="s">
        <v>41</v>
      </c>
      <c r="H214" t="s">
        <v>42</v>
      </c>
      <c r="I214" t="s">
        <v>658</v>
      </c>
      <c r="J214" s="4">
        <v>28568</v>
      </c>
    </row>
    <row r="215" spans="1:10" x14ac:dyDescent="0.3">
      <c r="A215" t="s">
        <v>659</v>
      </c>
      <c r="B215" s="4">
        <v>45660</v>
      </c>
      <c r="C215" t="s">
        <v>238</v>
      </c>
      <c r="D215" t="s">
        <v>239</v>
      </c>
      <c r="E215" t="s">
        <v>77</v>
      </c>
      <c r="F215" t="s">
        <v>78</v>
      </c>
      <c r="G215" t="s">
        <v>79</v>
      </c>
      <c r="H215" t="s">
        <v>42</v>
      </c>
      <c r="I215" t="s">
        <v>660</v>
      </c>
      <c r="J215" s="4">
        <v>30467</v>
      </c>
    </row>
    <row r="216" spans="1:10" x14ac:dyDescent="0.3">
      <c r="A216" t="s">
        <v>661</v>
      </c>
      <c r="B216" s="4">
        <v>45660</v>
      </c>
      <c r="C216" t="s">
        <v>662</v>
      </c>
      <c r="D216" t="s">
        <v>663</v>
      </c>
      <c r="E216" t="s">
        <v>77</v>
      </c>
      <c r="F216" t="s">
        <v>78</v>
      </c>
      <c r="G216" t="s">
        <v>79</v>
      </c>
      <c r="H216" t="s">
        <v>42</v>
      </c>
      <c r="I216" t="s">
        <v>660</v>
      </c>
      <c r="J216" s="4">
        <v>30467</v>
      </c>
    </row>
    <row r="217" spans="1:10" x14ac:dyDescent="0.3">
      <c r="A217" t="s">
        <v>664</v>
      </c>
      <c r="B217" s="4">
        <v>45660</v>
      </c>
      <c r="C217" t="s">
        <v>665</v>
      </c>
      <c r="D217" t="s">
        <v>666</v>
      </c>
      <c r="E217" t="s">
        <v>51</v>
      </c>
      <c r="F217" t="s">
        <v>52</v>
      </c>
      <c r="G217" t="s">
        <v>53</v>
      </c>
      <c r="H217" t="s">
        <v>42</v>
      </c>
      <c r="I217" t="s">
        <v>667</v>
      </c>
      <c r="J217" s="4">
        <v>25015</v>
      </c>
    </row>
    <row r="218" spans="1:10" x14ac:dyDescent="0.3">
      <c r="A218" t="s">
        <v>668</v>
      </c>
      <c r="B218" s="4">
        <v>45660</v>
      </c>
      <c r="C218" t="s">
        <v>405</v>
      </c>
      <c r="D218" t="s">
        <v>406</v>
      </c>
      <c r="E218" t="s">
        <v>51</v>
      </c>
      <c r="F218" t="s">
        <v>52</v>
      </c>
      <c r="G218" t="s">
        <v>53</v>
      </c>
      <c r="H218" t="s">
        <v>42</v>
      </c>
      <c r="I218" t="s">
        <v>667</v>
      </c>
      <c r="J218" s="4">
        <v>25015</v>
      </c>
    </row>
    <row r="219" spans="1:10" x14ac:dyDescent="0.3">
      <c r="A219" t="s">
        <v>669</v>
      </c>
      <c r="B219" s="4">
        <v>45660</v>
      </c>
      <c r="C219" t="s">
        <v>670</v>
      </c>
      <c r="D219" t="s">
        <v>671</v>
      </c>
      <c r="E219" t="s">
        <v>51</v>
      </c>
      <c r="F219" t="s">
        <v>52</v>
      </c>
      <c r="G219" t="s">
        <v>53</v>
      </c>
      <c r="H219" t="s">
        <v>42</v>
      </c>
      <c r="I219" t="s">
        <v>667</v>
      </c>
      <c r="J219" s="4">
        <v>25015</v>
      </c>
    </row>
    <row r="220" spans="1:10" x14ac:dyDescent="0.3">
      <c r="A220" t="s">
        <v>672</v>
      </c>
      <c r="B220" s="4">
        <v>45660</v>
      </c>
      <c r="C220" t="s">
        <v>673</v>
      </c>
      <c r="D220" t="s">
        <v>674</v>
      </c>
      <c r="E220" t="s">
        <v>51</v>
      </c>
      <c r="F220" t="s">
        <v>52</v>
      </c>
      <c r="G220" t="s">
        <v>53</v>
      </c>
      <c r="H220" t="s">
        <v>42</v>
      </c>
      <c r="I220" t="s">
        <v>667</v>
      </c>
      <c r="J220" s="4">
        <v>25015</v>
      </c>
    </row>
    <row r="221" spans="1:10" x14ac:dyDescent="0.3">
      <c r="A221" t="s">
        <v>675</v>
      </c>
      <c r="B221" s="4">
        <v>45660</v>
      </c>
      <c r="C221" t="s">
        <v>347</v>
      </c>
      <c r="D221" t="s">
        <v>348</v>
      </c>
      <c r="E221" t="s">
        <v>51</v>
      </c>
      <c r="F221" t="s">
        <v>52</v>
      </c>
      <c r="G221" t="s">
        <v>53</v>
      </c>
      <c r="H221" t="s">
        <v>42</v>
      </c>
      <c r="I221" t="s">
        <v>676</v>
      </c>
      <c r="J221" s="4">
        <v>23373</v>
      </c>
    </row>
    <row r="222" spans="1:10" x14ac:dyDescent="0.3">
      <c r="A222" t="s">
        <v>677</v>
      </c>
      <c r="B222" s="4">
        <v>45660</v>
      </c>
      <c r="C222" t="s">
        <v>270</v>
      </c>
      <c r="D222" t="s">
        <v>271</v>
      </c>
      <c r="E222" t="s">
        <v>39</v>
      </c>
      <c r="F222" t="s">
        <v>40</v>
      </c>
      <c r="G222" t="s">
        <v>41</v>
      </c>
      <c r="H222" t="s">
        <v>42</v>
      </c>
      <c r="I222" t="s">
        <v>678</v>
      </c>
      <c r="J222" s="4">
        <v>22702</v>
      </c>
    </row>
    <row r="223" spans="1:10" x14ac:dyDescent="0.3">
      <c r="A223" t="s">
        <v>679</v>
      </c>
      <c r="B223" s="4">
        <v>45660</v>
      </c>
      <c r="C223" t="s">
        <v>680</v>
      </c>
      <c r="D223" t="s">
        <v>681</v>
      </c>
      <c r="E223" t="s">
        <v>111</v>
      </c>
      <c r="F223" t="s">
        <v>112</v>
      </c>
      <c r="G223" t="s">
        <v>113</v>
      </c>
      <c r="H223" t="s">
        <v>42</v>
      </c>
      <c r="I223" t="s">
        <v>682</v>
      </c>
      <c r="J223" s="4">
        <v>18332</v>
      </c>
    </row>
    <row r="224" spans="1:10" x14ac:dyDescent="0.3">
      <c r="A224" t="s">
        <v>683</v>
      </c>
      <c r="B224" s="4">
        <v>45660</v>
      </c>
      <c r="C224" t="s">
        <v>328</v>
      </c>
      <c r="D224" t="s">
        <v>329</v>
      </c>
      <c r="E224" t="s">
        <v>111</v>
      </c>
      <c r="F224" t="s">
        <v>112</v>
      </c>
      <c r="G224" t="s">
        <v>113</v>
      </c>
      <c r="H224" t="s">
        <v>42</v>
      </c>
      <c r="I224" t="s">
        <v>684</v>
      </c>
      <c r="J224" s="4">
        <v>24660</v>
      </c>
    </row>
    <row r="225" spans="1:10" x14ac:dyDescent="0.3">
      <c r="A225" t="s">
        <v>685</v>
      </c>
      <c r="B225" s="4">
        <v>45660</v>
      </c>
      <c r="C225" t="s">
        <v>328</v>
      </c>
      <c r="D225" t="s">
        <v>329</v>
      </c>
      <c r="E225" t="s">
        <v>111</v>
      </c>
      <c r="F225" t="s">
        <v>112</v>
      </c>
      <c r="G225" t="s">
        <v>113</v>
      </c>
      <c r="H225" t="s">
        <v>42</v>
      </c>
      <c r="I225" t="s">
        <v>686</v>
      </c>
      <c r="J225" s="4">
        <v>33667</v>
      </c>
    </row>
    <row r="226" spans="1:10" x14ac:dyDescent="0.3">
      <c r="A226" t="s">
        <v>687</v>
      </c>
      <c r="B226" s="4">
        <v>45660</v>
      </c>
      <c r="C226" t="s">
        <v>105</v>
      </c>
      <c r="D226" t="s">
        <v>106</v>
      </c>
      <c r="E226" t="s">
        <v>51</v>
      </c>
      <c r="F226" t="s">
        <v>52</v>
      </c>
      <c r="G226" t="s">
        <v>53</v>
      </c>
      <c r="H226" t="s">
        <v>42</v>
      </c>
      <c r="I226" t="s">
        <v>688</v>
      </c>
      <c r="J226" s="4">
        <v>27605</v>
      </c>
    </row>
    <row r="227" spans="1:10" x14ac:dyDescent="0.3">
      <c r="A227" t="s">
        <v>689</v>
      </c>
      <c r="B227" s="4">
        <v>45660</v>
      </c>
      <c r="C227" t="s">
        <v>434</v>
      </c>
      <c r="D227" t="s">
        <v>435</v>
      </c>
      <c r="E227" t="s">
        <v>51</v>
      </c>
      <c r="F227" t="s">
        <v>52</v>
      </c>
      <c r="G227" t="s">
        <v>53</v>
      </c>
      <c r="H227" t="s">
        <v>42</v>
      </c>
      <c r="I227" t="s">
        <v>690</v>
      </c>
      <c r="J227" s="4">
        <v>20941</v>
      </c>
    </row>
    <row r="228" spans="1:10" x14ac:dyDescent="0.3">
      <c r="A228" t="s">
        <v>691</v>
      </c>
      <c r="B228" s="4">
        <v>45660</v>
      </c>
      <c r="C228" t="s">
        <v>692</v>
      </c>
      <c r="D228" t="s">
        <v>693</v>
      </c>
      <c r="E228" t="s">
        <v>51</v>
      </c>
      <c r="F228" t="s">
        <v>52</v>
      </c>
      <c r="G228" t="s">
        <v>53</v>
      </c>
      <c r="H228" t="s">
        <v>42</v>
      </c>
      <c r="I228" t="s">
        <v>690</v>
      </c>
      <c r="J228" s="4">
        <v>20941</v>
      </c>
    </row>
    <row r="229" spans="1:10" x14ac:dyDescent="0.3">
      <c r="A229" t="s">
        <v>694</v>
      </c>
      <c r="B229" s="4">
        <v>45660</v>
      </c>
      <c r="C229" t="s">
        <v>325</v>
      </c>
      <c r="D229" t="s">
        <v>326</v>
      </c>
      <c r="E229" t="s">
        <v>51</v>
      </c>
      <c r="F229" t="s">
        <v>52</v>
      </c>
      <c r="G229" t="s">
        <v>53</v>
      </c>
      <c r="H229" t="s">
        <v>42</v>
      </c>
      <c r="I229" t="s">
        <v>690</v>
      </c>
      <c r="J229" s="4">
        <v>20941</v>
      </c>
    </row>
    <row r="230" spans="1:10" x14ac:dyDescent="0.3">
      <c r="A230" t="s">
        <v>695</v>
      </c>
      <c r="B230" s="4">
        <v>45660</v>
      </c>
      <c r="C230" t="s">
        <v>696</v>
      </c>
      <c r="D230" t="s">
        <v>697</v>
      </c>
      <c r="E230" t="s">
        <v>698</v>
      </c>
      <c r="F230" t="s">
        <v>699</v>
      </c>
      <c r="G230" t="s">
        <v>700</v>
      </c>
      <c r="H230" t="s">
        <v>42</v>
      </c>
      <c r="I230" t="s">
        <v>701</v>
      </c>
      <c r="J230" s="4">
        <v>34816</v>
      </c>
    </row>
    <row r="231" spans="1:10" x14ac:dyDescent="0.3">
      <c r="A231" t="s">
        <v>702</v>
      </c>
      <c r="B231" s="4">
        <v>45660</v>
      </c>
      <c r="C231" t="s">
        <v>125</v>
      </c>
      <c r="D231" t="s">
        <v>126</v>
      </c>
      <c r="E231" t="s">
        <v>51</v>
      </c>
      <c r="F231" t="s">
        <v>52</v>
      </c>
      <c r="G231" t="s">
        <v>53</v>
      </c>
      <c r="H231" t="s">
        <v>42</v>
      </c>
      <c r="I231" t="s">
        <v>176</v>
      </c>
      <c r="J231" s="4">
        <v>20457</v>
      </c>
    </row>
    <row r="232" spans="1:10" x14ac:dyDescent="0.3">
      <c r="A232" t="s">
        <v>703</v>
      </c>
      <c r="B232" s="4">
        <v>45660</v>
      </c>
      <c r="C232" t="s">
        <v>704</v>
      </c>
      <c r="D232" t="s">
        <v>705</v>
      </c>
      <c r="E232" t="s">
        <v>698</v>
      </c>
      <c r="F232" t="s">
        <v>699</v>
      </c>
      <c r="G232" t="s">
        <v>700</v>
      </c>
      <c r="H232" t="s">
        <v>42</v>
      </c>
      <c r="I232" t="s">
        <v>706</v>
      </c>
      <c r="J232" s="4">
        <v>36823</v>
      </c>
    </row>
    <row r="233" spans="1:10" x14ac:dyDescent="0.3">
      <c r="A233" t="s">
        <v>707</v>
      </c>
      <c r="B233" s="4">
        <v>45660</v>
      </c>
      <c r="C233" t="s">
        <v>692</v>
      </c>
      <c r="D233" t="s">
        <v>693</v>
      </c>
      <c r="E233" t="s">
        <v>51</v>
      </c>
      <c r="F233" t="s">
        <v>52</v>
      </c>
      <c r="G233" t="s">
        <v>53</v>
      </c>
      <c r="H233" t="s">
        <v>42</v>
      </c>
      <c r="I233" t="s">
        <v>708</v>
      </c>
      <c r="J233" s="4">
        <v>21107</v>
      </c>
    </row>
    <row r="234" spans="1:10" x14ac:dyDescent="0.3">
      <c r="A234" t="s">
        <v>709</v>
      </c>
      <c r="B234" s="4">
        <v>45660</v>
      </c>
      <c r="C234" t="s">
        <v>109</v>
      </c>
      <c r="D234" t="s">
        <v>110</v>
      </c>
      <c r="E234" t="s">
        <v>39</v>
      </c>
      <c r="F234" t="s">
        <v>40</v>
      </c>
      <c r="G234" t="s">
        <v>41</v>
      </c>
      <c r="H234" t="s">
        <v>42</v>
      </c>
      <c r="I234" t="s">
        <v>710</v>
      </c>
      <c r="J234" s="4">
        <v>21883</v>
      </c>
    </row>
    <row r="235" spans="1:10" x14ac:dyDescent="0.3">
      <c r="A235" t="s">
        <v>711</v>
      </c>
      <c r="B235" s="4">
        <v>45660</v>
      </c>
      <c r="C235" t="s">
        <v>431</v>
      </c>
      <c r="D235" t="s">
        <v>432</v>
      </c>
      <c r="E235" t="s">
        <v>51</v>
      </c>
      <c r="F235" t="s">
        <v>52</v>
      </c>
      <c r="G235" t="s">
        <v>53</v>
      </c>
      <c r="H235" t="s">
        <v>42</v>
      </c>
      <c r="I235" t="s">
        <v>712</v>
      </c>
      <c r="J235" s="4">
        <v>21704</v>
      </c>
    </row>
    <row r="236" spans="1:10" x14ac:dyDescent="0.3">
      <c r="A236" t="s">
        <v>713</v>
      </c>
      <c r="B236" s="4">
        <v>45660</v>
      </c>
      <c r="C236" t="s">
        <v>258</v>
      </c>
      <c r="D236" t="s">
        <v>259</v>
      </c>
      <c r="E236" t="s">
        <v>51</v>
      </c>
      <c r="F236" t="s">
        <v>52</v>
      </c>
      <c r="G236" t="s">
        <v>53</v>
      </c>
      <c r="H236" t="s">
        <v>42</v>
      </c>
      <c r="I236" t="s">
        <v>712</v>
      </c>
      <c r="J236" s="4">
        <v>21704</v>
      </c>
    </row>
    <row r="237" spans="1:10" x14ac:dyDescent="0.3">
      <c r="A237" t="s">
        <v>714</v>
      </c>
      <c r="B237" s="4">
        <v>45660</v>
      </c>
      <c r="C237" t="s">
        <v>715</v>
      </c>
      <c r="D237" t="s">
        <v>716</v>
      </c>
      <c r="E237" t="s">
        <v>39</v>
      </c>
      <c r="F237" t="s">
        <v>40</v>
      </c>
      <c r="G237" t="s">
        <v>41</v>
      </c>
      <c r="H237" t="s">
        <v>42</v>
      </c>
      <c r="I237" t="s">
        <v>444</v>
      </c>
      <c r="J237" s="4">
        <v>21903</v>
      </c>
    </row>
    <row r="238" spans="1:10" x14ac:dyDescent="0.3">
      <c r="A238" t="s">
        <v>717</v>
      </c>
      <c r="B238" s="4">
        <v>45660</v>
      </c>
      <c r="C238" t="s">
        <v>718</v>
      </c>
      <c r="D238" t="s">
        <v>719</v>
      </c>
      <c r="E238" t="s">
        <v>111</v>
      </c>
      <c r="F238" t="s">
        <v>112</v>
      </c>
      <c r="G238" t="s">
        <v>113</v>
      </c>
      <c r="H238" t="s">
        <v>42</v>
      </c>
      <c r="I238" t="s">
        <v>349</v>
      </c>
      <c r="J238" s="4">
        <v>28248</v>
      </c>
    </row>
    <row r="239" spans="1:10" x14ac:dyDescent="0.3">
      <c r="A239" t="s">
        <v>720</v>
      </c>
      <c r="B239" s="4">
        <v>45660</v>
      </c>
      <c r="C239" t="s">
        <v>56</v>
      </c>
      <c r="D239" t="s">
        <v>57</v>
      </c>
      <c r="E239" t="s">
        <v>39</v>
      </c>
      <c r="F239" t="s">
        <v>40</v>
      </c>
      <c r="G239" t="s">
        <v>41</v>
      </c>
      <c r="H239" t="s">
        <v>42</v>
      </c>
      <c r="I239" t="s">
        <v>721</v>
      </c>
      <c r="J239" s="4">
        <v>20677</v>
      </c>
    </row>
    <row r="240" spans="1:10" x14ac:dyDescent="0.3">
      <c r="A240" t="s">
        <v>722</v>
      </c>
      <c r="B240" s="4">
        <v>45660</v>
      </c>
      <c r="C240" t="s">
        <v>692</v>
      </c>
      <c r="D240" t="s">
        <v>723</v>
      </c>
      <c r="E240" t="s">
        <v>111</v>
      </c>
      <c r="F240" t="s">
        <v>112</v>
      </c>
      <c r="G240" t="s">
        <v>113</v>
      </c>
      <c r="H240" t="s">
        <v>42</v>
      </c>
      <c r="I240" t="s">
        <v>724</v>
      </c>
      <c r="J240" s="4">
        <v>21884</v>
      </c>
    </row>
    <row r="241" spans="1:10" x14ac:dyDescent="0.3">
      <c r="A241" t="s">
        <v>725</v>
      </c>
      <c r="B241" s="4">
        <v>45660</v>
      </c>
      <c r="C241" t="s">
        <v>545</v>
      </c>
      <c r="D241" t="s">
        <v>546</v>
      </c>
      <c r="E241" t="s">
        <v>39</v>
      </c>
      <c r="F241" t="s">
        <v>40</v>
      </c>
      <c r="G241" t="s">
        <v>41</v>
      </c>
      <c r="H241" t="s">
        <v>42</v>
      </c>
      <c r="I241" t="s">
        <v>69</v>
      </c>
      <c r="J241" s="4">
        <v>30631</v>
      </c>
    </row>
    <row r="242" spans="1:10" x14ac:dyDescent="0.3">
      <c r="A242" t="s">
        <v>726</v>
      </c>
      <c r="B242" s="4">
        <v>45660</v>
      </c>
      <c r="C242" t="s">
        <v>727</v>
      </c>
      <c r="D242" t="s">
        <v>728</v>
      </c>
      <c r="E242" t="s">
        <v>39</v>
      </c>
      <c r="F242" t="s">
        <v>40</v>
      </c>
      <c r="G242" t="s">
        <v>41</v>
      </c>
      <c r="H242" t="s">
        <v>42</v>
      </c>
      <c r="I242" t="s">
        <v>69</v>
      </c>
      <c r="J242" s="4">
        <v>30631</v>
      </c>
    </row>
    <row r="243" spans="1:10" x14ac:dyDescent="0.3">
      <c r="A243" t="s">
        <v>729</v>
      </c>
      <c r="B243" s="4">
        <v>45660</v>
      </c>
      <c r="C243" t="s">
        <v>730</v>
      </c>
      <c r="D243" t="s">
        <v>731</v>
      </c>
      <c r="E243" t="s">
        <v>39</v>
      </c>
      <c r="F243" t="s">
        <v>40</v>
      </c>
      <c r="G243" t="s">
        <v>41</v>
      </c>
      <c r="H243" t="s">
        <v>42</v>
      </c>
      <c r="I243" t="s">
        <v>69</v>
      </c>
      <c r="J243" s="4">
        <v>30631</v>
      </c>
    </row>
    <row r="244" spans="1:10" x14ac:dyDescent="0.3">
      <c r="A244" t="s">
        <v>732</v>
      </c>
      <c r="B244" s="4">
        <v>45660</v>
      </c>
      <c r="C244" t="s">
        <v>692</v>
      </c>
      <c r="D244" t="s">
        <v>733</v>
      </c>
      <c r="E244" t="s">
        <v>51</v>
      </c>
      <c r="F244" t="s">
        <v>52</v>
      </c>
      <c r="G244" t="s">
        <v>53</v>
      </c>
      <c r="H244" t="s">
        <v>42</v>
      </c>
      <c r="I244" t="s">
        <v>734</v>
      </c>
      <c r="J244" s="4">
        <v>20575</v>
      </c>
    </row>
    <row r="245" spans="1:10" x14ac:dyDescent="0.3">
      <c r="A245" t="s">
        <v>735</v>
      </c>
      <c r="B245" s="4">
        <v>45660</v>
      </c>
      <c r="C245" t="s">
        <v>736</v>
      </c>
      <c r="D245" t="s">
        <v>737</v>
      </c>
      <c r="E245" t="s">
        <v>51</v>
      </c>
      <c r="F245" t="s">
        <v>52</v>
      </c>
      <c r="G245" t="s">
        <v>53</v>
      </c>
      <c r="H245" t="s">
        <v>42</v>
      </c>
      <c r="I245" t="s">
        <v>734</v>
      </c>
      <c r="J245" s="4">
        <v>20575</v>
      </c>
    </row>
    <row r="246" spans="1:10" x14ac:dyDescent="0.3">
      <c r="A246" t="s">
        <v>738</v>
      </c>
      <c r="B246" s="4">
        <v>45660</v>
      </c>
      <c r="C246" t="s">
        <v>739</v>
      </c>
      <c r="D246" t="s">
        <v>740</v>
      </c>
      <c r="E246" t="s">
        <v>51</v>
      </c>
      <c r="F246" t="s">
        <v>52</v>
      </c>
      <c r="G246" t="s">
        <v>53</v>
      </c>
      <c r="H246" t="s">
        <v>42</v>
      </c>
      <c r="I246" t="s">
        <v>741</v>
      </c>
      <c r="J246" s="4">
        <v>34453</v>
      </c>
    </row>
    <row r="247" spans="1:10" x14ac:dyDescent="0.3">
      <c r="A247" t="s">
        <v>742</v>
      </c>
      <c r="B247" s="4">
        <v>45660</v>
      </c>
      <c r="C247" t="s">
        <v>743</v>
      </c>
      <c r="D247" t="s">
        <v>744</v>
      </c>
      <c r="E247" t="s">
        <v>39</v>
      </c>
      <c r="F247" t="s">
        <v>40</v>
      </c>
      <c r="G247" t="s">
        <v>41</v>
      </c>
      <c r="H247" t="s">
        <v>42</v>
      </c>
      <c r="I247" t="s">
        <v>745</v>
      </c>
      <c r="J247" s="4">
        <v>30023</v>
      </c>
    </row>
    <row r="248" spans="1:10" x14ac:dyDescent="0.3">
      <c r="A248" t="s">
        <v>746</v>
      </c>
      <c r="B248" s="4">
        <v>45660</v>
      </c>
      <c r="C248" t="s">
        <v>747</v>
      </c>
      <c r="D248" t="s">
        <v>748</v>
      </c>
      <c r="E248" t="s">
        <v>39</v>
      </c>
      <c r="F248" t="s">
        <v>40</v>
      </c>
      <c r="G248" t="s">
        <v>41</v>
      </c>
      <c r="H248" t="s">
        <v>42</v>
      </c>
      <c r="I248" t="s">
        <v>745</v>
      </c>
      <c r="J248" s="4">
        <v>30023</v>
      </c>
    </row>
    <row r="249" spans="1:10" x14ac:dyDescent="0.3">
      <c r="A249" t="s">
        <v>749</v>
      </c>
      <c r="B249" s="4">
        <v>45660</v>
      </c>
      <c r="C249" t="s">
        <v>554</v>
      </c>
      <c r="D249" t="s">
        <v>555</v>
      </c>
      <c r="E249" t="s">
        <v>39</v>
      </c>
      <c r="F249" t="s">
        <v>40</v>
      </c>
      <c r="G249" t="s">
        <v>41</v>
      </c>
      <c r="H249" t="s">
        <v>42</v>
      </c>
      <c r="I249" t="s">
        <v>745</v>
      </c>
      <c r="J249" s="4">
        <v>30023</v>
      </c>
    </row>
    <row r="250" spans="1:10" x14ac:dyDescent="0.3">
      <c r="A250" t="s">
        <v>750</v>
      </c>
      <c r="B250" s="4">
        <v>45660</v>
      </c>
      <c r="C250" t="s">
        <v>751</v>
      </c>
      <c r="D250" t="s">
        <v>752</v>
      </c>
      <c r="E250" t="s">
        <v>39</v>
      </c>
      <c r="F250" t="s">
        <v>40</v>
      </c>
      <c r="G250" t="s">
        <v>41</v>
      </c>
      <c r="H250" t="s">
        <v>42</v>
      </c>
      <c r="I250" t="s">
        <v>745</v>
      </c>
      <c r="J250" s="4">
        <v>30023</v>
      </c>
    </row>
    <row r="251" spans="1:10" x14ac:dyDescent="0.3">
      <c r="A251" t="s">
        <v>753</v>
      </c>
      <c r="B251" s="4">
        <v>45660</v>
      </c>
      <c r="C251" t="s">
        <v>754</v>
      </c>
      <c r="D251" t="s">
        <v>755</v>
      </c>
      <c r="E251" t="s">
        <v>698</v>
      </c>
      <c r="F251" t="s">
        <v>699</v>
      </c>
      <c r="G251" t="s">
        <v>700</v>
      </c>
      <c r="H251" t="s">
        <v>42</v>
      </c>
      <c r="I251" t="s">
        <v>756</v>
      </c>
      <c r="J251" s="4">
        <v>31811</v>
      </c>
    </row>
    <row r="252" spans="1:10" x14ac:dyDescent="0.3">
      <c r="A252" t="s">
        <v>757</v>
      </c>
      <c r="B252" s="4">
        <v>45660</v>
      </c>
      <c r="C252" t="s">
        <v>758</v>
      </c>
      <c r="D252" t="s">
        <v>759</v>
      </c>
      <c r="E252" t="s">
        <v>698</v>
      </c>
      <c r="F252" t="s">
        <v>699</v>
      </c>
      <c r="G252" t="s">
        <v>700</v>
      </c>
      <c r="H252" t="s">
        <v>42</v>
      </c>
      <c r="I252" t="s">
        <v>756</v>
      </c>
      <c r="J252" s="4">
        <v>31811</v>
      </c>
    </row>
    <row r="253" spans="1:10" x14ac:dyDescent="0.3">
      <c r="A253" t="s">
        <v>760</v>
      </c>
      <c r="B253" s="4">
        <v>45660</v>
      </c>
      <c r="C253" t="s">
        <v>761</v>
      </c>
      <c r="D253" t="s">
        <v>762</v>
      </c>
      <c r="E253" t="s">
        <v>353</v>
      </c>
      <c r="F253" t="s">
        <v>354</v>
      </c>
      <c r="G253" t="s">
        <v>79</v>
      </c>
      <c r="H253" t="s">
        <v>42</v>
      </c>
      <c r="I253" t="s">
        <v>763</v>
      </c>
      <c r="J253" s="4">
        <v>42824</v>
      </c>
    </row>
    <row r="254" spans="1:10" x14ac:dyDescent="0.3">
      <c r="A254" t="s">
        <v>764</v>
      </c>
      <c r="B254" s="4">
        <v>45660</v>
      </c>
      <c r="C254" t="s">
        <v>525</v>
      </c>
      <c r="D254" t="s">
        <v>526</v>
      </c>
      <c r="E254" t="s">
        <v>39</v>
      </c>
      <c r="F254" t="s">
        <v>40</v>
      </c>
      <c r="G254" t="s">
        <v>41</v>
      </c>
      <c r="H254" t="s">
        <v>42</v>
      </c>
      <c r="I254" t="s">
        <v>765</v>
      </c>
      <c r="J254" s="4">
        <v>37706</v>
      </c>
    </row>
    <row r="255" spans="1:10" x14ac:dyDescent="0.3">
      <c r="A255" t="s">
        <v>766</v>
      </c>
      <c r="B255" s="4">
        <v>45660</v>
      </c>
      <c r="C255" t="s">
        <v>767</v>
      </c>
      <c r="D255" t="s">
        <v>768</v>
      </c>
      <c r="E255" t="s">
        <v>698</v>
      </c>
      <c r="F255" t="s">
        <v>699</v>
      </c>
      <c r="G255" t="s">
        <v>700</v>
      </c>
      <c r="H255" t="s">
        <v>42</v>
      </c>
      <c r="I255" t="s">
        <v>756</v>
      </c>
      <c r="J255" s="4">
        <v>31811</v>
      </c>
    </row>
    <row r="256" spans="1:10" x14ac:dyDescent="0.3">
      <c r="A256" t="s">
        <v>769</v>
      </c>
      <c r="B256" s="4">
        <v>45660</v>
      </c>
      <c r="C256" t="s">
        <v>770</v>
      </c>
      <c r="D256" t="s">
        <v>771</v>
      </c>
      <c r="E256" t="s">
        <v>157</v>
      </c>
      <c r="F256" t="s">
        <v>158</v>
      </c>
      <c r="G256" t="s">
        <v>79</v>
      </c>
      <c r="H256" t="s">
        <v>42</v>
      </c>
      <c r="I256" t="s">
        <v>772</v>
      </c>
      <c r="J256" s="4">
        <v>29093</v>
      </c>
    </row>
    <row r="257" spans="1:10" x14ac:dyDescent="0.3">
      <c r="A257" t="s">
        <v>773</v>
      </c>
      <c r="B257" s="4">
        <v>45660</v>
      </c>
      <c r="C257" t="s">
        <v>774</v>
      </c>
      <c r="D257" t="s">
        <v>775</v>
      </c>
      <c r="E257" t="s">
        <v>39</v>
      </c>
      <c r="F257" t="s">
        <v>40</v>
      </c>
      <c r="G257" t="s">
        <v>41</v>
      </c>
      <c r="H257" t="s">
        <v>42</v>
      </c>
      <c r="I257" t="s">
        <v>776</v>
      </c>
      <c r="J257" s="4">
        <v>23146</v>
      </c>
    </row>
    <row r="258" spans="1:10" x14ac:dyDescent="0.3">
      <c r="A258" t="s">
        <v>777</v>
      </c>
      <c r="B258" s="4">
        <v>45660</v>
      </c>
      <c r="C258" t="s">
        <v>778</v>
      </c>
      <c r="D258" t="s">
        <v>779</v>
      </c>
      <c r="E258" t="s">
        <v>39</v>
      </c>
      <c r="F258" t="s">
        <v>40</v>
      </c>
      <c r="G258" t="s">
        <v>41</v>
      </c>
      <c r="H258" t="s">
        <v>42</v>
      </c>
      <c r="I258" t="s">
        <v>776</v>
      </c>
      <c r="J258" s="4">
        <v>23146</v>
      </c>
    </row>
    <row r="259" spans="1:10" x14ac:dyDescent="0.3">
      <c r="A259" t="s">
        <v>780</v>
      </c>
      <c r="B259" s="4">
        <v>45660</v>
      </c>
      <c r="C259" t="s">
        <v>781</v>
      </c>
      <c r="D259" t="s">
        <v>782</v>
      </c>
      <c r="E259" t="s">
        <v>39</v>
      </c>
      <c r="F259" t="s">
        <v>40</v>
      </c>
      <c r="G259" t="s">
        <v>41</v>
      </c>
      <c r="H259" t="s">
        <v>42</v>
      </c>
      <c r="I259" t="s">
        <v>776</v>
      </c>
      <c r="J259" s="4">
        <v>23146</v>
      </c>
    </row>
    <row r="260" spans="1:10" x14ac:dyDescent="0.3">
      <c r="A260" t="s">
        <v>783</v>
      </c>
      <c r="B260" s="4">
        <v>45660</v>
      </c>
      <c r="C260" t="s">
        <v>105</v>
      </c>
      <c r="D260" t="s">
        <v>106</v>
      </c>
      <c r="E260" t="s">
        <v>39</v>
      </c>
      <c r="F260" t="s">
        <v>40</v>
      </c>
      <c r="G260" t="s">
        <v>41</v>
      </c>
      <c r="H260" t="s">
        <v>42</v>
      </c>
      <c r="I260" t="s">
        <v>776</v>
      </c>
      <c r="J260" s="4">
        <v>23146</v>
      </c>
    </row>
    <row r="261" spans="1:10" x14ac:dyDescent="0.3">
      <c r="A261" t="s">
        <v>784</v>
      </c>
      <c r="B261" s="4">
        <v>45660</v>
      </c>
      <c r="C261" t="s">
        <v>125</v>
      </c>
      <c r="D261" t="s">
        <v>126</v>
      </c>
      <c r="E261" t="s">
        <v>39</v>
      </c>
      <c r="F261" t="s">
        <v>40</v>
      </c>
      <c r="G261" t="s">
        <v>41</v>
      </c>
      <c r="H261" t="s">
        <v>42</v>
      </c>
      <c r="I261" t="s">
        <v>776</v>
      </c>
      <c r="J261" s="4">
        <v>23146</v>
      </c>
    </row>
    <row r="262" spans="1:10" x14ac:dyDescent="0.3">
      <c r="A262" t="s">
        <v>785</v>
      </c>
      <c r="B262" s="4">
        <v>45660</v>
      </c>
      <c r="C262" t="s">
        <v>786</v>
      </c>
      <c r="D262" t="s">
        <v>787</v>
      </c>
      <c r="E262" t="s">
        <v>39</v>
      </c>
      <c r="F262" t="s">
        <v>40</v>
      </c>
      <c r="G262" t="s">
        <v>41</v>
      </c>
      <c r="H262" t="s">
        <v>42</v>
      </c>
      <c r="I262" t="s">
        <v>776</v>
      </c>
      <c r="J262" s="4">
        <v>23146</v>
      </c>
    </row>
    <row r="263" spans="1:10" x14ac:dyDescent="0.3">
      <c r="A263" t="s">
        <v>788</v>
      </c>
      <c r="B263" s="4">
        <v>45660</v>
      </c>
      <c r="C263" t="s">
        <v>105</v>
      </c>
      <c r="D263" t="s">
        <v>106</v>
      </c>
      <c r="E263" t="s">
        <v>51</v>
      </c>
      <c r="F263" t="s">
        <v>52</v>
      </c>
      <c r="G263" t="s">
        <v>53</v>
      </c>
      <c r="H263" t="s">
        <v>42</v>
      </c>
      <c r="I263" t="s">
        <v>789</v>
      </c>
      <c r="J263" s="4">
        <v>34643</v>
      </c>
    </row>
    <row r="264" spans="1:10" x14ac:dyDescent="0.3">
      <c r="A264" t="s">
        <v>790</v>
      </c>
      <c r="B264" s="4">
        <v>45660</v>
      </c>
      <c r="C264" t="s">
        <v>396</v>
      </c>
      <c r="D264" t="s">
        <v>397</v>
      </c>
      <c r="E264" t="s">
        <v>51</v>
      </c>
      <c r="F264" t="s">
        <v>52</v>
      </c>
      <c r="G264" t="s">
        <v>53</v>
      </c>
      <c r="H264" t="s">
        <v>42</v>
      </c>
      <c r="I264" t="s">
        <v>791</v>
      </c>
      <c r="J264" s="4">
        <v>23626</v>
      </c>
    </row>
    <row r="265" spans="1:10" x14ac:dyDescent="0.3">
      <c r="A265" t="s">
        <v>792</v>
      </c>
      <c r="B265" s="4">
        <v>45660</v>
      </c>
      <c r="C265" t="s">
        <v>188</v>
      </c>
      <c r="D265" t="s">
        <v>189</v>
      </c>
      <c r="E265" t="s">
        <v>51</v>
      </c>
      <c r="F265" t="s">
        <v>52</v>
      </c>
      <c r="G265" t="s">
        <v>53</v>
      </c>
      <c r="H265" t="s">
        <v>42</v>
      </c>
      <c r="I265" t="s">
        <v>791</v>
      </c>
      <c r="J265" s="4">
        <v>23626</v>
      </c>
    </row>
    <row r="266" spans="1:10" x14ac:dyDescent="0.3">
      <c r="A266" t="s">
        <v>793</v>
      </c>
      <c r="B266" s="4">
        <v>45660</v>
      </c>
      <c r="C266" t="s">
        <v>273</v>
      </c>
      <c r="D266" t="s">
        <v>274</v>
      </c>
      <c r="E266" t="s">
        <v>39</v>
      </c>
      <c r="F266" t="s">
        <v>40</v>
      </c>
      <c r="G266" t="s">
        <v>41</v>
      </c>
      <c r="H266" t="s">
        <v>42</v>
      </c>
      <c r="I266" t="s">
        <v>794</v>
      </c>
      <c r="J266" s="4">
        <v>33915</v>
      </c>
    </row>
    <row r="267" spans="1:10" x14ac:dyDescent="0.3">
      <c r="A267" t="s">
        <v>795</v>
      </c>
      <c r="B267" s="4">
        <v>45660</v>
      </c>
      <c r="C267" t="s">
        <v>796</v>
      </c>
      <c r="D267" t="s">
        <v>797</v>
      </c>
      <c r="E267" t="s">
        <v>51</v>
      </c>
      <c r="F267" t="s">
        <v>52</v>
      </c>
      <c r="G267" t="s">
        <v>53</v>
      </c>
      <c r="H267" t="s">
        <v>42</v>
      </c>
      <c r="I267" t="s">
        <v>798</v>
      </c>
      <c r="J267" s="4">
        <v>25725</v>
      </c>
    </row>
    <row r="268" spans="1:10" x14ac:dyDescent="0.3">
      <c r="A268" t="s">
        <v>799</v>
      </c>
      <c r="B268" s="4">
        <v>45660</v>
      </c>
      <c r="C268" t="s">
        <v>800</v>
      </c>
      <c r="D268" t="s">
        <v>801</v>
      </c>
      <c r="E268" t="s">
        <v>353</v>
      </c>
      <c r="F268" t="s">
        <v>354</v>
      </c>
      <c r="G268" t="s">
        <v>79</v>
      </c>
      <c r="H268" t="s">
        <v>42</v>
      </c>
      <c r="I268" t="s">
        <v>802</v>
      </c>
      <c r="J268" s="4">
        <v>41596</v>
      </c>
    </row>
    <row r="269" spans="1:10" x14ac:dyDescent="0.3">
      <c r="A269" t="s">
        <v>803</v>
      </c>
      <c r="B269" s="4">
        <v>45660</v>
      </c>
      <c r="C269" t="s">
        <v>574</v>
      </c>
      <c r="D269" t="s">
        <v>804</v>
      </c>
      <c r="E269" t="s">
        <v>353</v>
      </c>
      <c r="F269" t="s">
        <v>354</v>
      </c>
      <c r="G269" t="s">
        <v>79</v>
      </c>
      <c r="H269" t="s">
        <v>42</v>
      </c>
      <c r="I269" t="s">
        <v>802</v>
      </c>
      <c r="J269" s="4">
        <v>41596</v>
      </c>
    </row>
    <row r="270" spans="1:10" x14ac:dyDescent="0.3">
      <c r="A270" t="s">
        <v>805</v>
      </c>
      <c r="B270" s="4">
        <v>45660</v>
      </c>
      <c r="C270" t="s">
        <v>806</v>
      </c>
      <c r="D270" t="s">
        <v>807</v>
      </c>
      <c r="E270" t="s">
        <v>353</v>
      </c>
      <c r="F270" t="s">
        <v>354</v>
      </c>
      <c r="G270" t="s">
        <v>79</v>
      </c>
      <c r="H270" t="s">
        <v>42</v>
      </c>
      <c r="I270" t="s">
        <v>802</v>
      </c>
      <c r="J270" s="4">
        <v>41596</v>
      </c>
    </row>
    <row r="271" spans="1:10" x14ac:dyDescent="0.3">
      <c r="A271" t="s">
        <v>808</v>
      </c>
      <c r="B271" s="4">
        <v>45660</v>
      </c>
      <c r="C271" t="s">
        <v>809</v>
      </c>
      <c r="D271" t="s">
        <v>810</v>
      </c>
      <c r="E271" t="s">
        <v>157</v>
      </c>
      <c r="F271" t="s">
        <v>158</v>
      </c>
      <c r="G271" t="s">
        <v>79</v>
      </c>
      <c r="H271" t="s">
        <v>42</v>
      </c>
      <c r="I271" t="s">
        <v>811</v>
      </c>
      <c r="J271" s="4">
        <v>31015</v>
      </c>
    </row>
    <row r="272" spans="1:10" x14ac:dyDescent="0.3">
      <c r="A272" t="s">
        <v>812</v>
      </c>
      <c r="B272" s="4">
        <v>45660</v>
      </c>
      <c r="C272" t="s">
        <v>813</v>
      </c>
      <c r="D272" t="s">
        <v>814</v>
      </c>
      <c r="E272" t="s">
        <v>498</v>
      </c>
      <c r="F272" t="s">
        <v>499</v>
      </c>
      <c r="G272" t="s">
        <v>79</v>
      </c>
      <c r="H272" t="s">
        <v>42</v>
      </c>
      <c r="I272" t="s">
        <v>798</v>
      </c>
      <c r="J272" s="4">
        <v>25725</v>
      </c>
    </row>
    <row r="273" spans="1:10" x14ac:dyDescent="0.3">
      <c r="A273" t="s">
        <v>815</v>
      </c>
      <c r="B273" s="4">
        <v>45660</v>
      </c>
      <c r="C273" t="s">
        <v>136</v>
      </c>
      <c r="D273" t="s">
        <v>137</v>
      </c>
      <c r="E273" t="s">
        <v>51</v>
      </c>
      <c r="F273" t="s">
        <v>52</v>
      </c>
      <c r="G273" t="s">
        <v>53</v>
      </c>
      <c r="H273" t="s">
        <v>42</v>
      </c>
      <c r="I273" t="s">
        <v>798</v>
      </c>
      <c r="J273" s="4">
        <v>25725</v>
      </c>
    </row>
    <row r="274" spans="1:10" x14ac:dyDescent="0.3">
      <c r="A274" t="s">
        <v>816</v>
      </c>
      <c r="B274" s="4">
        <v>45660</v>
      </c>
      <c r="C274" t="s">
        <v>817</v>
      </c>
      <c r="D274" t="s">
        <v>818</v>
      </c>
      <c r="E274" t="s">
        <v>39</v>
      </c>
      <c r="F274" t="s">
        <v>40</v>
      </c>
      <c r="G274" t="s">
        <v>41</v>
      </c>
      <c r="H274" t="s">
        <v>42</v>
      </c>
      <c r="I274" t="s">
        <v>47</v>
      </c>
      <c r="J274" s="4">
        <v>22991</v>
      </c>
    </row>
    <row r="275" spans="1:10" x14ac:dyDescent="0.3">
      <c r="A275" t="s">
        <v>819</v>
      </c>
      <c r="B275" s="4">
        <v>45660</v>
      </c>
      <c r="C275" t="s">
        <v>184</v>
      </c>
      <c r="D275" t="s">
        <v>185</v>
      </c>
      <c r="E275" t="s">
        <v>111</v>
      </c>
      <c r="F275" t="s">
        <v>112</v>
      </c>
      <c r="G275" t="s">
        <v>113</v>
      </c>
      <c r="H275" t="s">
        <v>42</v>
      </c>
      <c r="I275" t="s">
        <v>820</v>
      </c>
      <c r="J275" s="4">
        <v>24514</v>
      </c>
    </row>
    <row r="276" spans="1:10" x14ac:dyDescent="0.3">
      <c r="A276" t="s">
        <v>821</v>
      </c>
      <c r="B276" s="4">
        <v>45660</v>
      </c>
      <c r="C276" t="s">
        <v>215</v>
      </c>
      <c r="D276" t="s">
        <v>216</v>
      </c>
      <c r="E276" t="s">
        <v>111</v>
      </c>
      <c r="F276" t="s">
        <v>112</v>
      </c>
      <c r="G276" t="s">
        <v>113</v>
      </c>
      <c r="H276" t="s">
        <v>42</v>
      </c>
      <c r="I276" t="s">
        <v>820</v>
      </c>
      <c r="J276" s="4">
        <v>24514</v>
      </c>
    </row>
    <row r="277" spans="1:10" x14ac:dyDescent="0.3">
      <c r="A277" t="s">
        <v>822</v>
      </c>
      <c r="B277" s="4">
        <v>45660</v>
      </c>
      <c r="C277" t="s">
        <v>823</v>
      </c>
      <c r="D277" t="s">
        <v>824</v>
      </c>
      <c r="E277" t="s">
        <v>111</v>
      </c>
      <c r="F277" t="s">
        <v>112</v>
      </c>
      <c r="G277" t="s">
        <v>113</v>
      </c>
      <c r="H277" t="s">
        <v>42</v>
      </c>
      <c r="I277" t="s">
        <v>820</v>
      </c>
      <c r="J277" s="4">
        <v>24514</v>
      </c>
    </row>
    <row r="278" spans="1:10" x14ac:dyDescent="0.3">
      <c r="A278" t="s">
        <v>825</v>
      </c>
      <c r="B278" s="4">
        <v>45660</v>
      </c>
      <c r="C278" t="s">
        <v>826</v>
      </c>
      <c r="D278" t="s">
        <v>827</v>
      </c>
      <c r="E278" t="s">
        <v>828</v>
      </c>
      <c r="F278" t="s">
        <v>829</v>
      </c>
      <c r="G278" t="s">
        <v>830</v>
      </c>
      <c r="H278" t="s">
        <v>42</v>
      </c>
      <c r="I278" t="s">
        <v>831</v>
      </c>
      <c r="J278" s="4">
        <v>27841</v>
      </c>
    </row>
    <row r="279" spans="1:10" x14ac:dyDescent="0.3">
      <c r="A279" t="s">
        <v>832</v>
      </c>
      <c r="B279" s="4">
        <v>45660</v>
      </c>
      <c r="C279" t="s">
        <v>692</v>
      </c>
      <c r="D279" t="s">
        <v>693</v>
      </c>
      <c r="E279" t="s">
        <v>217</v>
      </c>
      <c r="F279" t="s">
        <v>218</v>
      </c>
      <c r="G279" t="s">
        <v>79</v>
      </c>
      <c r="H279" t="s">
        <v>42</v>
      </c>
      <c r="I279" t="s">
        <v>833</v>
      </c>
      <c r="J279" s="4">
        <v>25380</v>
      </c>
    </row>
    <row r="280" spans="1:10" x14ac:dyDescent="0.3">
      <c r="A280" t="s">
        <v>834</v>
      </c>
      <c r="B280" s="4">
        <v>45660</v>
      </c>
      <c r="C280" t="s">
        <v>835</v>
      </c>
      <c r="D280" t="s">
        <v>836</v>
      </c>
      <c r="E280" t="s">
        <v>217</v>
      </c>
      <c r="F280" t="s">
        <v>218</v>
      </c>
      <c r="G280" t="s">
        <v>79</v>
      </c>
      <c r="H280" t="s">
        <v>42</v>
      </c>
      <c r="I280" t="s">
        <v>833</v>
      </c>
      <c r="J280" s="4">
        <v>25380</v>
      </c>
    </row>
    <row r="281" spans="1:10" x14ac:dyDescent="0.3">
      <c r="A281" t="s">
        <v>837</v>
      </c>
      <c r="B281" s="4">
        <v>45660</v>
      </c>
      <c r="C281" t="s">
        <v>184</v>
      </c>
      <c r="D281" t="s">
        <v>185</v>
      </c>
      <c r="E281" t="s">
        <v>217</v>
      </c>
      <c r="F281" t="s">
        <v>218</v>
      </c>
      <c r="G281" t="s">
        <v>79</v>
      </c>
      <c r="H281" t="s">
        <v>42</v>
      </c>
      <c r="I281" t="s">
        <v>833</v>
      </c>
      <c r="J281" s="4">
        <v>25380</v>
      </c>
    </row>
    <row r="282" spans="1:10" x14ac:dyDescent="0.3">
      <c r="A282" t="s">
        <v>838</v>
      </c>
      <c r="B282" s="4">
        <v>45660</v>
      </c>
      <c r="C282" t="s">
        <v>839</v>
      </c>
      <c r="D282" t="s">
        <v>840</v>
      </c>
      <c r="E282" t="s">
        <v>51</v>
      </c>
      <c r="F282" t="s">
        <v>52</v>
      </c>
      <c r="G282" t="s">
        <v>53</v>
      </c>
      <c r="H282" t="s">
        <v>42</v>
      </c>
      <c r="I282" t="s">
        <v>841</v>
      </c>
      <c r="J282" s="4">
        <v>30861</v>
      </c>
    </row>
    <row r="283" spans="1:10" x14ac:dyDescent="0.3">
      <c r="A283" t="s">
        <v>842</v>
      </c>
      <c r="B283" s="4">
        <v>45660</v>
      </c>
      <c r="C283" t="s">
        <v>618</v>
      </c>
      <c r="D283" t="s">
        <v>619</v>
      </c>
      <c r="E283" t="s">
        <v>51</v>
      </c>
      <c r="F283" t="s">
        <v>52</v>
      </c>
      <c r="G283" t="s">
        <v>53</v>
      </c>
      <c r="H283" t="s">
        <v>42</v>
      </c>
      <c r="I283" t="s">
        <v>843</v>
      </c>
      <c r="J283" s="4">
        <v>31330</v>
      </c>
    </row>
    <row r="284" spans="1:10" x14ac:dyDescent="0.3">
      <c r="A284" t="s">
        <v>844</v>
      </c>
      <c r="B284" s="4">
        <v>45660</v>
      </c>
      <c r="C284" t="s">
        <v>155</v>
      </c>
      <c r="D284" t="s">
        <v>845</v>
      </c>
      <c r="E284" t="s">
        <v>157</v>
      </c>
      <c r="F284" t="s">
        <v>158</v>
      </c>
      <c r="G284" t="s">
        <v>79</v>
      </c>
      <c r="H284" t="s">
        <v>42</v>
      </c>
      <c r="I284" t="s">
        <v>843</v>
      </c>
      <c r="J284" s="4">
        <v>31330</v>
      </c>
    </row>
    <row r="285" spans="1:10" x14ac:dyDescent="0.3">
      <c r="A285" t="s">
        <v>846</v>
      </c>
      <c r="B285" s="4">
        <v>45660</v>
      </c>
      <c r="C285" t="s">
        <v>847</v>
      </c>
      <c r="D285" t="s">
        <v>848</v>
      </c>
      <c r="E285" t="s">
        <v>217</v>
      </c>
      <c r="F285" t="s">
        <v>218</v>
      </c>
      <c r="G285" t="s">
        <v>79</v>
      </c>
      <c r="H285" t="s">
        <v>42</v>
      </c>
      <c r="I285" t="s">
        <v>833</v>
      </c>
      <c r="J285" s="4">
        <v>25380</v>
      </c>
    </row>
    <row r="286" spans="1:10" x14ac:dyDescent="0.3">
      <c r="A286" t="s">
        <v>849</v>
      </c>
      <c r="B286" s="4">
        <v>45660</v>
      </c>
      <c r="C286" t="s">
        <v>850</v>
      </c>
      <c r="D286" t="s">
        <v>851</v>
      </c>
      <c r="E286" t="s">
        <v>51</v>
      </c>
      <c r="F286" t="s">
        <v>52</v>
      </c>
      <c r="G286" t="s">
        <v>53</v>
      </c>
      <c r="H286" t="s">
        <v>42</v>
      </c>
      <c r="I286" t="s">
        <v>852</v>
      </c>
      <c r="J286" s="4">
        <v>31777</v>
      </c>
    </row>
    <row r="287" spans="1:10" x14ac:dyDescent="0.3">
      <c r="A287" t="s">
        <v>853</v>
      </c>
      <c r="B287" s="4">
        <v>45660</v>
      </c>
      <c r="C287" t="s">
        <v>854</v>
      </c>
      <c r="D287" t="s">
        <v>855</v>
      </c>
      <c r="E287" t="s">
        <v>51</v>
      </c>
      <c r="F287" t="s">
        <v>52</v>
      </c>
      <c r="G287" t="s">
        <v>53</v>
      </c>
      <c r="H287" t="s">
        <v>42</v>
      </c>
      <c r="I287" t="s">
        <v>856</v>
      </c>
      <c r="J287" s="4">
        <v>30321</v>
      </c>
    </row>
    <row r="288" spans="1:10" x14ac:dyDescent="0.3">
      <c r="A288" t="s">
        <v>857</v>
      </c>
      <c r="B288" s="4">
        <v>45660</v>
      </c>
      <c r="C288" t="s">
        <v>188</v>
      </c>
      <c r="D288" t="s">
        <v>189</v>
      </c>
      <c r="E288" t="s">
        <v>51</v>
      </c>
      <c r="F288" t="s">
        <v>52</v>
      </c>
      <c r="G288" t="s">
        <v>53</v>
      </c>
      <c r="H288" t="s">
        <v>42</v>
      </c>
      <c r="I288" t="s">
        <v>856</v>
      </c>
      <c r="J288" s="4">
        <v>30321</v>
      </c>
    </row>
    <row r="289" spans="1:10" x14ac:dyDescent="0.3">
      <c r="A289" t="s">
        <v>858</v>
      </c>
      <c r="B289" s="4">
        <v>45660</v>
      </c>
      <c r="C289" t="s">
        <v>545</v>
      </c>
      <c r="D289" t="s">
        <v>546</v>
      </c>
      <c r="E289" t="s">
        <v>51</v>
      </c>
      <c r="F289" t="s">
        <v>52</v>
      </c>
      <c r="G289" t="s">
        <v>53</v>
      </c>
      <c r="H289" t="s">
        <v>42</v>
      </c>
      <c r="I289" t="s">
        <v>856</v>
      </c>
      <c r="J289" s="4">
        <v>30321</v>
      </c>
    </row>
    <row r="290" spans="1:10" x14ac:dyDescent="0.3">
      <c r="A290" t="s">
        <v>859</v>
      </c>
      <c r="B290" s="4">
        <v>45660</v>
      </c>
      <c r="C290" t="s">
        <v>165</v>
      </c>
      <c r="D290" t="s">
        <v>166</v>
      </c>
      <c r="E290" t="s">
        <v>51</v>
      </c>
      <c r="F290" t="s">
        <v>52</v>
      </c>
      <c r="G290" t="s">
        <v>53</v>
      </c>
      <c r="H290" t="s">
        <v>42</v>
      </c>
      <c r="I290" t="s">
        <v>708</v>
      </c>
      <c r="J290" s="4">
        <v>21107</v>
      </c>
    </row>
    <row r="291" spans="1:10" x14ac:dyDescent="0.3">
      <c r="A291" t="s">
        <v>860</v>
      </c>
      <c r="B291" s="4">
        <v>45660</v>
      </c>
      <c r="C291" t="s">
        <v>85</v>
      </c>
      <c r="D291" t="s">
        <v>86</v>
      </c>
      <c r="E291" t="s">
        <v>51</v>
      </c>
      <c r="F291" t="s">
        <v>52</v>
      </c>
      <c r="G291" t="s">
        <v>53</v>
      </c>
      <c r="H291" t="s">
        <v>42</v>
      </c>
      <c r="I291" t="s">
        <v>708</v>
      </c>
      <c r="J291" s="4">
        <v>21107</v>
      </c>
    </row>
    <row r="292" spans="1:10" x14ac:dyDescent="0.3">
      <c r="A292" t="s">
        <v>861</v>
      </c>
      <c r="B292" s="4">
        <v>45660</v>
      </c>
      <c r="C292" t="s">
        <v>474</v>
      </c>
      <c r="D292" t="s">
        <v>475</v>
      </c>
      <c r="E292" t="s">
        <v>51</v>
      </c>
      <c r="F292" t="s">
        <v>52</v>
      </c>
      <c r="G292" t="s">
        <v>53</v>
      </c>
      <c r="H292" t="s">
        <v>42</v>
      </c>
      <c r="I292" t="s">
        <v>708</v>
      </c>
      <c r="J292" s="4">
        <v>21107</v>
      </c>
    </row>
    <row r="293" spans="1:10" x14ac:dyDescent="0.3">
      <c r="A293" t="s">
        <v>862</v>
      </c>
      <c r="B293" s="4">
        <v>45660</v>
      </c>
      <c r="C293" t="s">
        <v>863</v>
      </c>
      <c r="D293" t="s">
        <v>864</v>
      </c>
      <c r="E293" t="s">
        <v>39</v>
      </c>
      <c r="F293" t="s">
        <v>40</v>
      </c>
      <c r="G293" t="s">
        <v>41</v>
      </c>
      <c r="H293" t="s">
        <v>42</v>
      </c>
      <c r="I293" t="s">
        <v>865</v>
      </c>
      <c r="J293" s="4">
        <v>27285</v>
      </c>
    </row>
    <row r="294" spans="1:10" x14ac:dyDescent="0.3">
      <c r="A294" t="s">
        <v>866</v>
      </c>
      <c r="B294" s="4">
        <v>45660</v>
      </c>
      <c r="C294" t="s">
        <v>71</v>
      </c>
      <c r="D294" t="s">
        <v>72</v>
      </c>
      <c r="E294" t="s">
        <v>39</v>
      </c>
      <c r="F294" t="s">
        <v>40</v>
      </c>
      <c r="G294" t="s">
        <v>41</v>
      </c>
      <c r="H294" t="s">
        <v>42</v>
      </c>
      <c r="I294" t="s">
        <v>865</v>
      </c>
      <c r="J294" s="4">
        <v>27285</v>
      </c>
    </row>
    <row r="295" spans="1:10" x14ac:dyDescent="0.3">
      <c r="A295" t="s">
        <v>867</v>
      </c>
      <c r="B295" s="4">
        <v>45660</v>
      </c>
      <c r="C295" t="s">
        <v>60</v>
      </c>
      <c r="D295" t="s">
        <v>61</v>
      </c>
      <c r="E295" t="s">
        <v>39</v>
      </c>
      <c r="F295" t="s">
        <v>40</v>
      </c>
      <c r="G295" t="s">
        <v>41</v>
      </c>
      <c r="H295" t="s">
        <v>42</v>
      </c>
      <c r="I295" t="s">
        <v>865</v>
      </c>
      <c r="J295" s="4">
        <v>27285</v>
      </c>
    </row>
    <row r="296" spans="1:10" x14ac:dyDescent="0.3">
      <c r="A296" t="s">
        <v>868</v>
      </c>
      <c r="B296" s="4">
        <v>45660</v>
      </c>
      <c r="C296" t="s">
        <v>786</v>
      </c>
      <c r="D296" t="s">
        <v>787</v>
      </c>
      <c r="E296" t="s">
        <v>77</v>
      </c>
      <c r="F296" t="s">
        <v>78</v>
      </c>
      <c r="G296" t="s">
        <v>79</v>
      </c>
      <c r="H296" t="s">
        <v>42</v>
      </c>
      <c r="I296" t="s">
        <v>865</v>
      </c>
      <c r="J296" s="4">
        <v>27285</v>
      </c>
    </row>
    <row r="297" spans="1:10" x14ac:dyDescent="0.3">
      <c r="A297" t="s">
        <v>869</v>
      </c>
      <c r="B297" s="4">
        <v>45660</v>
      </c>
      <c r="C297" t="s">
        <v>347</v>
      </c>
      <c r="D297" t="s">
        <v>348</v>
      </c>
      <c r="E297" t="s">
        <v>51</v>
      </c>
      <c r="F297" t="s">
        <v>52</v>
      </c>
      <c r="G297" t="s">
        <v>53</v>
      </c>
      <c r="H297" t="s">
        <v>42</v>
      </c>
      <c r="I297" t="s">
        <v>870</v>
      </c>
      <c r="J297" s="4">
        <v>14669</v>
      </c>
    </row>
    <row r="298" spans="1:10" x14ac:dyDescent="0.3">
      <c r="A298" t="s">
        <v>871</v>
      </c>
      <c r="B298" s="4">
        <v>45660</v>
      </c>
      <c r="C298" t="s">
        <v>215</v>
      </c>
      <c r="D298" t="s">
        <v>216</v>
      </c>
      <c r="E298" t="s">
        <v>51</v>
      </c>
      <c r="F298" t="s">
        <v>52</v>
      </c>
      <c r="G298" t="s">
        <v>53</v>
      </c>
      <c r="H298" t="s">
        <v>42</v>
      </c>
      <c r="I298" t="s">
        <v>870</v>
      </c>
      <c r="J298" s="4">
        <v>14669</v>
      </c>
    </row>
    <row r="299" spans="1:10" x14ac:dyDescent="0.3">
      <c r="A299" t="s">
        <v>872</v>
      </c>
      <c r="B299" s="4">
        <v>45660</v>
      </c>
      <c r="C299" t="s">
        <v>202</v>
      </c>
      <c r="D299" t="s">
        <v>203</v>
      </c>
      <c r="E299" t="s">
        <v>39</v>
      </c>
      <c r="F299" t="s">
        <v>40</v>
      </c>
      <c r="G299" t="s">
        <v>41</v>
      </c>
      <c r="H299" t="s">
        <v>42</v>
      </c>
      <c r="I299" t="s">
        <v>69</v>
      </c>
      <c r="J299" s="4">
        <v>30631</v>
      </c>
    </row>
    <row r="300" spans="1:10" x14ac:dyDescent="0.3">
      <c r="A300" t="s">
        <v>873</v>
      </c>
      <c r="B300" s="4">
        <v>45660</v>
      </c>
      <c r="C300" t="s">
        <v>874</v>
      </c>
      <c r="D300" t="s">
        <v>875</v>
      </c>
      <c r="E300" t="s">
        <v>876</v>
      </c>
      <c r="F300" t="s">
        <v>877</v>
      </c>
      <c r="G300" t="s">
        <v>878</v>
      </c>
      <c r="H300" t="s">
        <v>42</v>
      </c>
      <c r="I300" t="s">
        <v>831</v>
      </c>
      <c r="J300" s="4">
        <v>27841</v>
      </c>
    </row>
    <row r="301" spans="1:10" x14ac:dyDescent="0.3">
      <c r="A301" t="s">
        <v>879</v>
      </c>
      <c r="B301" s="4">
        <v>45660</v>
      </c>
      <c r="C301" t="s">
        <v>880</v>
      </c>
      <c r="D301" t="s">
        <v>200</v>
      </c>
      <c r="E301" t="s">
        <v>876</v>
      </c>
      <c r="F301" t="s">
        <v>877</v>
      </c>
      <c r="G301" t="s">
        <v>878</v>
      </c>
      <c r="H301" t="s">
        <v>42</v>
      </c>
      <c r="I301" t="s">
        <v>831</v>
      </c>
      <c r="J301" s="4">
        <v>27841</v>
      </c>
    </row>
    <row r="302" spans="1:10" x14ac:dyDescent="0.3">
      <c r="A302" t="s">
        <v>881</v>
      </c>
      <c r="B302" s="4">
        <v>45660</v>
      </c>
      <c r="C302" t="s">
        <v>673</v>
      </c>
      <c r="D302" t="s">
        <v>882</v>
      </c>
      <c r="E302" t="s">
        <v>51</v>
      </c>
      <c r="F302" t="s">
        <v>52</v>
      </c>
      <c r="G302" t="s">
        <v>53</v>
      </c>
      <c r="H302" t="s">
        <v>42</v>
      </c>
      <c r="I302" t="s">
        <v>537</v>
      </c>
      <c r="J302" s="4">
        <v>22913</v>
      </c>
    </row>
    <row r="303" spans="1:10" x14ac:dyDescent="0.3">
      <c r="A303" t="s">
        <v>883</v>
      </c>
      <c r="B303" s="4">
        <v>45660</v>
      </c>
      <c r="C303" t="s">
        <v>884</v>
      </c>
      <c r="D303" t="s">
        <v>130</v>
      </c>
      <c r="E303" t="s">
        <v>885</v>
      </c>
      <c r="F303" t="s">
        <v>886</v>
      </c>
      <c r="G303" t="s">
        <v>887</v>
      </c>
      <c r="H303" t="s">
        <v>42</v>
      </c>
      <c r="I303" t="s">
        <v>888</v>
      </c>
      <c r="J303" s="4">
        <v>25850</v>
      </c>
    </row>
    <row r="304" spans="1:10" x14ac:dyDescent="0.3">
      <c r="A304" t="s">
        <v>889</v>
      </c>
      <c r="B304" s="4">
        <v>45660</v>
      </c>
      <c r="C304" t="s">
        <v>276</v>
      </c>
      <c r="D304" t="s">
        <v>277</v>
      </c>
      <c r="E304" t="s">
        <v>77</v>
      </c>
      <c r="F304" t="s">
        <v>78</v>
      </c>
      <c r="G304" t="s">
        <v>79</v>
      </c>
      <c r="H304" t="s">
        <v>42</v>
      </c>
      <c r="I304" t="s">
        <v>888</v>
      </c>
      <c r="J304" s="4">
        <v>25850</v>
      </c>
    </row>
    <row r="305" spans="1:10" x14ac:dyDescent="0.3">
      <c r="A305" t="s">
        <v>890</v>
      </c>
      <c r="B305" s="4">
        <v>45660</v>
      </c>
      <c r="C305" t="s">
        <v>891</v>
      </c>
      <c r="D305" t="s">
        <v>892</v>
      </c>
      <c r="E305" t="s">
        <v>39</v>
      </c>
      <c r="F305" t="s">
        <v>40</v>
      </c>
      <c r="G305" t="s">
        <v>41</v>
      </c>
      <c r="H305" t="s">
        <v>42</v>
      </c>
      <c r="I305" t="s">
        <v>893</v>
      </c>
      <c r="J305" s="4">
        <v>22093</v>
      </c>
    </row>
    <row r="306" spans="1:10" x14ac:dyDescent="0.3">
      <c r="A306" t="s">
        <v>894</v>
      </c>
      <c r="B306" s="4">
        <v>45660</v>
      </c>
      <c r="C306" t="s">
        <v>139</v>
      </c>
      <c r="D306" t="s">
        <v>140</v>
      </c>
      <c r="E306" t="s">
        <v>111</v>
      </c>
      <c r="F306" t="s">
        <v>112</v>
      </c>
      <c r="G306" t="s">
        <v>113</v>
      </c>
      <c r="H306" t="s">
        <v>42</v>
      </c>
      <c r="I306" t="s">
        <v>893</v>
      </c>
      <c r="J306" s="4">
        <v>22093</v>
      </c>
    </row>
    <row r="307" spans="1:10" x14ac:dyDescent="0.3">
      <c r="A307" t="s">
        <v>895</v>
      </c>
      <c r="B307" s="4">
        <v>45660</v>
      </c>
      <c r="C307" t="s">
        <v>896</v>
      </c>
      <c r="D307" t="s">
        <v>897</v>
      </c>
      <c r="E307" t="s">
        <v>39</v>
      </c>
      <c r="F307" t="s">
        <v>40</v>
      </c>
      <c r="G307" t="s">
        <v>41</v>
      </c>
      <c r="H307" t="s">
        <v>42</v>
      </c>
      <c r="I307" t="s">
        <v>893</v>
      </c>
      <c r="J307" s="4">
        <v>22093</v>
      </c>
    </row>
    <row r="308" spans="1:10" x14ac:dyDescent="0.3">
      <c r="A308" t="s">
        <v>898</v>
      </c>
      <c r="B308" s="4">
        <v>45660</v>
      </c>
      <c r="C308" t="s">
        <v>899</v>
      </c>
      <c r="D308" t="s">
        <v>900</v>
      </c>
      <c r="E308" t="s">
        <v>39</v>
      </c>
      <c r="F308" t="s">
        <v>40</v>
      </c>
      <c r="G308" t="s">
        <v>41</v>
      </c>
      <c r="H308" t="s">
        <v>42</v>
      </c>
      <c r="I308" t="s">
        <v>901</v>
      </c>
      <c r="J308" s="4">
        <v>27521</v>
      </c>
    </row>
    <row r="309" spans="1:10" x14ac:dyDescent="0.3">
      <c r="A309" t="s">
        <v>902</v>
      </c>
      <c r="B309" s="4">
        <v>45660</v>
      </c>
      <c r="C309" t="s">
        <v>347</v>
      </c>
      <c r="D309" t="s">
        <v>348</v>
      </c>
      <c r="E309" t="s">
        <v>51</v>
      </c>
      <c r="F309" t="s">
        <v>52</v>
      </c>
      <c r="G309" t="s">
        <v>53</v>
      </c>
      <c r="H309" t="s">
        <v>42</v>
      </c>
      <c r="I309" t="s">
        <v>903</v>
      </c>
      <c r="J309" s="4">
        <v>27940</v>
      </c>
    </row>
    <row r="310" spans="1:10" x14ac:dyDescent="0.3">
      <c r="A310" t="s">
        <v>904</v>
      </c>
      <c r="B310" s="4">
        <v>45660</v>
      </c>
      <c r="C310" t="s">
        <v>525</v>
      </c>
      <c r="D310" t="s">
        <v>526</v>
      </c>
      <c r="E310" t="s">
        <v>39</v>
      </c>
      <c r="F310" t="s">
        <v>40</v>
      </c>
      <c r="G310" t="s">
        <v>41</v>
      </c>
      <c r="H310" t="s">
        <v>42</v>
      </c>
      <c r="I310" t="s">
        <v>905</v>
      </c>
      <c r="J310" s="4">
        <v>29263</v>
      </c>
    </row>
    <row r="311" spans="1:10" x14ac:dyDescent="0.3">
      <c r="A311" t="s">
        <v>906</v>
      </c>
      <c r="B311" s="4">
        <v>45660</v>
      </c>
      <c r="C311" t="s">
        <v>242</v>
      </c>
      <c r="D311" t="s">
        <v>243</v>
      </c>
      <c r="E311" t="s">
        <v>51</v>
      </c>
      <c r="F311" t="s">
        <v>52</v>
      </c>
      <c r="G311" t="s">
        <v>53</v>
      </c>
      <c r="H311" t="s">
        <v>42</v>
      </c>
      <c r="I311" t="s">
        <v>903</v>
      </c>
      <c r="J311" s="4">
        <v>27940</v>
      </c>
    </row>
    <row r="312" spans="1:10" x14ac:dyDescent="0.3">
      <c r="A312" t="s">
        <v>907</v>
      </c>
      <c r="B312" s="4">
        <v>45660</v>
      </c>
      <c r="C312" t="s">
        <v>908</v>
      </c>
      <c r="D312" t="s">
        <v>909</v>
      </c>
      <c r="E312" t="s">
        <v>217</v>
      </c>
      <c r="F312" t="s">
        <v>218</v>
      </c>
      <c r="G312" t="s">
        <v>79</v>
      </c>
      <c r="H312" t="s">
        <v>42</v>
      </c>
      <c r="I312" t="s">
        <v>910</v>
      </c>
      <c r="J312" s="4">
        <v>32951</v>
      </c>
    </row>
    <row r="313" spans="1:10" x14ac:dyDescent="0.3">
      <c r="A313" t="s">
        <v>911</v>
      </c>
      <c r="B313" s="4">
        <v>45660</v>
      </c>
      <c r="C313" t="s">
        <v>136</v>
      </c>
      <c r="D313" t="s">
        <v>137</v>
      </c>
      <c r="E313" t="s">
        <v>217</v>
      </c>
      <c r="F313" t="s">
        <v>218</v>
      </c>
      <c r="G313" t="s">
        <v>79</v>
      </c>
      <c r="H313" t="s">
        <v>42</v>
      </c>
      <c r="I313" t="s">
        <v>910</v>
      </c>
      <c r="J313" s="4">
        <v>32951</v>
      </c>
    </row>
    <row r="314" spans="1:10" x14ac:dyDescent="0.3">
      <c r="A314" t="s">
        <v>912</v>
      </c>
      <c r="B314" s="4">
        <v>45660</v>
      </c>
      <c r="C314" t="s">
        <v>109</v>
      </c>
      <c r="D314" t="s">
        <v>110</v>
      </c>
      <c r="E314" t="s">
        <v>39</v>
      </c>
      <c r="F314" t="s">
        <v>40</v>
      </c>
      <c r="G314" t="s">
        <v>41</v>
      </c>
      <c r="H314" t="s">
        <v>42</v>
      </c>
      <c r="I314" t="s">
        <v>913</v>
      </c>
      <c r="J314" s="4">
        <v>18769</v>
      </c>
    </row>
    <row r="315" spans="1:10" x14ac:dyDescent="0.3">
      <c r="A315" t="s">
        <v>914</v>
      </c>
      <c r="B315" s="4">
        <v>45660</v>
      </c>
      <c r="C315" t="s">
        <v>109</v>
      </c>
      <c r="D315" t="s">
        <v>110</v>
      </c>
      <c r="E315" t="s">
        <v>51</v>
      </c>
      <c r="F315" t="s">
        <v>52</v>
      </c>
      <c r="G315" t="s">
        <v>53</v>
      </c>
      <c r="H315" t="s">
        <v>42</v>
      </c>
      <c r="I315" t="s">
        <v>915</v>
      </c>
      <c r="J315" s="4">
        <v>19589</v>
      </c>
    </row>
    <row r="316" spans="1:10" x14ac:dyDescent="0.3">
      <c r="A316" t="s">
        <v>916</v>
      </c>
      <c r="B316" s="4">
        <v>45660</v>
      </c>
      <c r="C316" t="s">
        <v>917</v>
      </c>
      <c r="D316" t="s">
        <v>918</v>
      </c>
      <c r="E316" t="s">
        <v>39</v>
      </c>
      <c r="F316" t="s">
        <v>40</v>
      </c>
      <c r="G316" t="s">
        <v>41</v>
      </c>
      <c r="H316" t="s">
        <v>42</v>
      </c>
      <c r="I316" t="s">
        <v>913</v>
      </c>
      <c r="J316" s="4">
        <v>18769</v>
      </c>
    </row>
    <row r="317" spans="1:10" x14ac:dyDescent="0.3">
      <c r="A317" t="s">
        <v>919</v>
      </c>
      <c r="B317" s="4">
        <v>45660</v>
      </c>
      <c r="C317" t="s">
        <v>692</v>
      </c>
      <c r="D317" t="s">
        <v>693</v>
      </c>
      <c r="E317" t="s">
        <v>39</v>
      </c>
      <c r="F317" t="s">
        <v>40</v>
      </c>
      <c r="G317" t="s">
        <v>41</v>
      </c>
      <c r="H317" t="s">
        <v>42</v>
      </c>
      <c r="I317" t="s">
        <v>913</v>
      </c>
      <c r="J317" s="4">
        <v>18769</v>
      </c>
    </row>
    <row r="318" spans="1:10" x14ac:dyDescent="0.3">
      <c r="A318" t="s">
        <v>920</v>
      </c>
      <c r="B318" s="4">
        <v>45660</v>
      </c>
      <c r="C318" t="s">
        <v>921</v>
      </c>
      <c r="D318" t="s">
        <v>922</v>
      </c>
      <c r="E318" t="s">
        <v>39</v>
      </c>
      <c r="F318" t="s">
        <v>40</v>
      </c>
      <c r="G318" t="s">
        <v>41</v>
      </c>
      <c r="H318" t="s">
        <v>42</v>
      </c>
      <c r="I318" t="s">
        <v>923</v>
      </c>
      <c r="J318" s="4">
        <v>25842</v>
      </c>
    </row>
    <row r="319" spans="1:10" x14ac:dyDescent="0.3">
      <c r="A319" t="s">
        <v>924</v>
      </c>
      <c r="B319" s="4">
        <v>45660</v>
      </c>
      <c r="C319" t="s">
        <v>215</v>
      </c>
      <c r="D319" t="s">
        <v>216</v>
      </c>
      <c r="E319" t="s">
        <v>39</v>
      </c>
      <c r="F319" t="s">
        <v>40</v>
      </c>
      <c r="G319" t="s">
        <v>41</v>
      </c>
      <c r="H319" t="s">
        <v>42</v>
      </c>
      <c r="I319" t="s">
        <v>923</v>
      </c>
      <c r="J319" s="4">
        <v>25842</v>
      </c>
    </row>
    <row r="320" spans="1:10" x14ac:dyDescent="0.3">
      <c r="A320" t="s">
        <v>925</v>
      </c>
      <c r="B320" s="4">
        <v>45660</v>
      </c>
      <c r="C320" t="s">
        <v>508</v>
      </c>
      <c r="D320" t="s">
        <v>509</v>
      </c>
      <c r="E320" t="s">
        <v>39</v>
      </c>
      <c r="F320" t="s">
        <v>40</v>
      </c>
      <c r="G320" t="s">
        <v>41</v>
      </c>
      <c r="H320" t="s">
        <v>42</v>
      </c>
      <c r="I320" t="s">
        <v>118</v>
      </c>
      <c r="J320" s="4">
        <v>22886</v>
      </c>
    </row>
    <row r="321" spans="1:10" x14ac:dyDescent="0.3">
      <c r="A321" t="s">
        <v>926</v>
      </c>
      <c r="B321" s="4">
        <v>45660</v>
      </c>
      <c r="C321" t="s">
        <v>45</v>
      </c>
      <c r="D321" t="s">
        <v>46</v>
      </c>
      <c r="E321" t="s">
        <v>39</v>
      </c>
      <c r="F321" t="s">
        <v>40</v>
      </c>
      <c r="G321" t="s">
        <v>41</v>
      </c>
      <c r="H321" t="s">
        <v>42</v>
      </c>
      <c r="I321" t="s">
        <v>118</v>
      </c>
      <c r="J321" s="4">
        <v>22886</v>
      </c>
    </row>
    <row r="322" spans="1:10" x14ac:dyDescent="0.3">
      <c r="A322" t="s">
        <v>927</v>
      </c>
      <c r="B322" s="4">
        <v>45660</v>
      </c>
      <c r="C322" t="s">
        <v>928</v>
      </c>
      <c r="D322" t="s">
        <v>929</v>
      </c>
      <c r="E322" t="s">
        <v>51</v>
      </c>
      <c r="F322" t="s">
        <v>52</v>
      </c>
      <c r="G322" t="s">
        <v>53</v>
      </c>
      <c r="H322" t="s">
        <v>42</v>
      </c>
      <c r="I322" t="s">
        <v>306</v>
      </c>
      <c r="J322" s="4">
        <v>23596</v>
      </c>
    </row>
    <row r="323" spans="1:10" x14ac:dyDescent="0.3">
      <c r="A323" t="s">
        <v>930</v>
      </c>
      <c r="B323" s="4">
        <v>45660</v>
      </c>
      <c r="C323" t="s">
        <v>931</v>
      </c>
      <c r="D323" t="s">
        <v>932</v>
      </c>
      <c r="E323" t="s">
        <v>39</v>
      </c>
      <c r="F323" t="s">
        <v>40</v>
      </c>
      <c r="G323" t="s">
        <v>41</v>
      </c>
      <c r="H323" t="s">
        <v>42</v>
      </c>
      <c r="I323" t="s">
        <v>913</v>
      </c>
      <c r="J323" s="4">
        <v>18769</v>
      </c>
    </row>
    <row r="324" spans="1:10" x14ac:dyDescent="0.3">
      <c r="A324" t="s">
        <v>933</v>
      </c>
      <c r="B324" s="4">
        <v>45660</v>
      </c>
      <c r="C324" t="s">
        <v>105</v>
      </c>
      <c r="D324" t="s">
        <v>106</v>
      </c>
      <c r="E324" t="s">
        <v>217</v>
      </c>
      <c r="F324" t="s">
        <v>218</v>
      </c>
      <c r="G324" t="s">
        <v>79</v>
      </c>
      <c r="H324" t="s">
        <v>42</v>
      </c>
      <c r="I324" t="s">
        <v>934</v>
      </c>
      <c r="J324" s="4">
        <v>30651</v>
      </c>
    </row>
    <row r="325" spans="1:10" x14ac:dyDescent="0.3">
      <c r="A325" t="s">
        <v>935</v>
      </c>
      <c r="B325" s="4">
        <v>45660</v>
      </c>
      <c r="C325" t="s">
        <v>854</v>
      </c>
      <c r="D325" t="s">
        <v>855</v>
      </c>
      <c r="E325" t="s">
        <v>51</v>
      </c>
      <c r="F325" t="s">
        <v>52</v>
      </c>
      <c r="G325" t="s">
        <v>53</v>
      </c>
      <c r="H325" t="s">
        <v>42</v>
      </c>
      <c r="I325" t="s">
        <v>936</v>
      </c>
      <c r="J325" s="4">
        <v>16516</v>
      </c>
    </row>
    <row r="326" spans="1:10" x14ac:dyDescent="0.3">
      <c r="A326" t="s">
        <v>937</v>
      </c>
      <c r="B326" s="4">
        <v>45660</v>
      </c>
      <c r="C326" t="s">
        <v>938</v>
      </c>
      <c r="D326" t="s">
        <v>939</v>
      </c>
      <c r="E326" t="s">
        <v>940</v>
      </c>
      <c r="F326" t="s">
        <v>941</v>
      </c>
      <c r="G326" t="s">
        <v>232</v>
      </c>
      <c r="H326" t="s">
        <v>42</v>
      </c>
      <c r="I326" t="s">
        <v>284</v>
      </c>
      <c r="J326" s="4">
        <v>19020</v>
      </c>
    </row>
    <row r="327" spans="1:10" x14ac:dyDescent="0.3">
      <c r="A327" t="s">
        <v>942</v>
      </c>
      <c r="B327" s="4">
        <v>45660</v>
      </c>
      <c r="C327" t="s">
        <v>419</v>
      </c>
      <c r="D327" t="s">
        <v>420</v>
      </c>
      <c r="E327" t="s">
        <v>39</v>
      </c>
      <c r="F327" t="s">
        <v>40</v>
      </c>
      <c r="G327" t="s">
        <v>41</v>
      </c>
      <c r="H327" t="s">
        <v>42</v>
      </c>
      <c r="I327" t="s">
        <v>69</v>
      </c>
      <c r="J327" s="4">
        <v>30631</v>
      </c>
    </row>
    <row r="328" spans="1:10" x14ac:dyDescent="0.3">
      <c r="A328" t="s">
        <v>943</v>
      </c>
      <c r="B328" s="4">
        <v>45660</v>
      </c>
      <c r="C328" t="s">
        <v>944</v>
      </c>
      <c r="D328" t="s">
        <v>945</v>
      </c>
      <c r="E328" t="s">
        <v>39</v>
      </c>
      <c r="F328" t="s">
        <v>40</v>
      </c>
      <c r="G328" t="s">
        <v>41</v>
      </c>
      <c r="H328" t="s">
        <v>42</v>
      </c>
      <c r="I328" t="s">
        <v>69</v>
      </c>
      <c r="J328" s="4">
        <v>30631</v>
      </c>
    </row>
    <row r="329" spans="1:10" x14ac:dyDescent="0.3">
      <c r="A329" t="s">
        <v>946</v>
      </c>
      <c r="B329" s="4">
        <v>45660</v>
      </c>
      <c r="C329" t="s">
        <v>947</v>
      </c>
      <c r="D329" t="s">
        <v>948</v>
      </c>
      <c r="E329" t="s">
        <v>51</v>
      </c>
      <c r="F329" t="s">
        <v>52</v>
      </c>
      <c r="G329" t="s">
        <v>53</v>
      </c>
      <c r="H329" t="s">
        <v>42</v>
      </c>
      <c r="I329" t="s">
        <v>949</v>
      </c>
      <c r="J329" s="4">
        <v>18747</v>
      </c>
    </row>
    <row r="330" spans="1:10" x14ac:dyDescent="0.3">
      <c r="A330" t="s">
        <v>950</v>
      </c>
      <c r="B330" s="4">
        <v>45660</v>
      </c>
      <c r="C330" t="s">
        <v>951</v>
      </c>
      <c r="D330" t="s">
        <v>952</v>
      </c>
      <c r="E330" t="s">
        <v>51</v>
      </c>
      <c r="F330" t="s">
        <v>52</v>
      </c>
      <c r="G330" t="s">
        <v>53</v>
      </c>
      <c r="H330" t="s">
        <v>42</v>
      </c>
      <c r="I330" t="s">
        <v>949</v>
      </c>
      <c r="J330" s="4">
        <v>18747</v>
      </c>
    </row>
    <row r="331" spans="1:10" x14ac:dyDescent="0.3">
      <c r="A331" t="s">
        <v>953</v>
      </c>
      <c r="B331" s="4">
        <v>45660</v>
      </c>
      <c r="C331" t="s">
        <v>590</v>
      </c>
      <c r="D331" t="s">
        <v>591</v>
      </c>
      <c r="E331" t="s">
        <v>51</v>
      </c>
      <c r="F331" t="s">
        <v>52</v>
      </c>
      <c r="G331" t="s">
        <v>53</v>
      </c>
      <c r="H331" t="s">
        <v>42</v>
      </c>
      <c r="I331" t="s">
        <v>949</v>
      </c>
      <c r="J331" s="4">
        <v>18747</v>
      </c>
    </row>
    <row r="332" spans="1:10" x14ac:dyDescent="0.3">
      <c r="A332" t="s">
        <v>954</v>
      </c>
      <c r="B332" s="4">
        <v>45660</v>
      </c>
      <c r="C332" t="s">
        <v>955</v>
      </c>
      <c r="D332" t="s">
        <v>956</v>
      </c>
      <c r="E332" t="s">
        <v>217</v>
      </c>
      <c r="F332" t="s">
        <v>218</v>
      </c>
      <c r="G332" t="s">
        <v>79</v>
      </c>
      <c r="H332" t="s">
        <v>42</v>
      </c>
      <c r="I332" t="s">
        <v>957</v>
      </c>
      <c r="J332" s="4">
        <v>25953</v>
      </c>
    </row>
    <row r="333" spans="1:10" x14ac:dyDescent="0.3">
      <c r="A333" t="s">
        <v>958</v>
      </c>
      <c r="B333" s="4">
        <v>45660</v>
      </c>
      <c r="C333" t="s">
        <v>143</v>
      </c>
      <c r="D333" t="s">
        <v>144</v>
      </c>
      <c r="E333" t="s">
        <v>217</v>
      </c>
      <c r="F333" t="s">
        <v>218</v>
      </c>
      <c r="G333" t="s">
        <v>79</v>
      </c>
      <c r="H333" t="s">
        <v>42</v>
      </c>
      <c r="I333" t="s">
        <v>957</v>
      </c>
      <c r="J333" s="4">
        <v>25953</v>
      </c>
    </row>
    <row r="334" spans="1:10" x14ac:dyDescent="0.3">
      <c r="A334" t="s">
        <v>959</v>
      </c>
      <c r="B334" s="4">
        <v>45660</v>
      </c>
      <c r="C334" t="s">
        <v>171</v>
      </c>
      <c r="D334" t="s">
        <v>172</v>
      </c>
      <c r="E334" t="s">
        <v>39</v>
      </c>
      <c r="F334" t="s">
        <v>40</v>
      </c>
      <c r="G334" t="s">
        <v>41</v>
      </c>
      <c r="H334" t="s">
        <v>42</v>
      </c>
      <c r="I334" t="s">
        <v>960</v>
      </c>
      <c r="J334" s="4">
        <v>22538</v>
      </c>
    </row>
    <row r="335" spans="1:10" x14ac:dyDescent="0.3">
      <c r="A335" t="s">
        <v>961</v>
      </c>
      <c r="B335" s="4">
        <v>45660</v>
      </c>
      <c r="C335" t="s">
        <v>215</v>
      </c>
      <c r="D335" t="s">
        <v>216</v>
      </c>
      <c r="E335" t="s">
        <v>39</v>
      </c>
      <c r="F335" t="s">
        <v>40</v>
      </c>
      <c r="G335" t="s">
        <v>41</v>
      </c>
      <c r="H335" t="s">
        <v>42</v>
      </c>
      <c r="I335" t="s">
        <v>960</v>
      </c>
      <c r="J335" s="4">
        <v>22538</v>
      </c>
    </row>
    <row r="336" spans="1:10" x14ac:dyDescent="0.3">
      <c r="A336" t="s">
        <v>962</v>
      </c>
      <c r="B336" s="4">
        <v>45660</v>
      </c>
      <c r="C336" t="s">
        <v>963</v>
      </c>
      <c r="D336" t="s">
        <v>964</v>
      </c>
      <c r="E336" t="s">
        <v>39</v>
      </c>
      <c r="F336" t="s">
        <v>40</v>
      </c>
      <c r="G336" t="s">
        <v>41</v>
      </c>
      <c r="H336" t="s">
        <v>42</v>
      </c>
      <c r="I336" t="s">
        <v>965</v>
      </c>
      <c r="J336" s="4">
        <v>29088</v>
      </c>
    </row>
    <row r="337" spans="1:10" x14ac:dyDescent="0.3">
      <c r="A337" t="s">
        <v>966</v>
      </c>
      <c r="B337" s="4">
        <v>45660</v>
      </c>
      <c r="C337" t="s">
        <v>656</v>
      </c>
      <c r="D337" t="s">
        <v>657</v>
      </c>
      <c r="E337" t="s">
        <v>51</v>
      </c>
      <c r="F337" t="s">
        <v>52</v>
      </c>
      <c r="G337" t="s">
        <v>53</v>
      </c>
      <c r="H337" t="s">
        <v>42</v>
      </c>
      <c r="I337" t="s">
        <v>965</v>
      </c>
      <c r="J337" s="4">
        <v>29088</v>
      </c>
    </row>
    <row r="338" spans="1:10" x14ac:dyDescent="0.3">
      <c r="A338" t="s">
        <v>967</v>
      </c>
      <c r="B338" s="4">
        <v>45660</v>
      </c>
      <c r="C338" t="s">
        <v>215</v>
      </c>
      <c r="D338" t="s">
        <v>216</v>
      </c>
      <c r="E338" t="s">
        <v>39</v>
      </c>
      <c r="F338" t="s">
        <v>40</v>
      </c>
      <c r="G338" t="s">
        <v>41</v>
      </c>
      <c r="H338" t="s">
        <v>42</v>
      </c>
      <c r="I338" t="s">
        <v>968</v>
      </c>
      <c r="J338" s="4">
        <v>27208</v>
      </c>
    </row>
    <row r="339" spans="1:10" x14ac:dyDescent="0.3">
      <c r="A339" t="s">
        <v>969</v>
      </c>
      <c r="B339" s="4">
        <v>45660</v>
      </c>
      <c r="C339" t="s">
        <v>970</v>
      </c>
      <c r="D339" t="s">
        <v>971</v>
      </c>
      <c r="E339" t="s">
        <v>39</v>
      </c>
      <c r="F339" t="s">
        <v>40</v>
      </c>
      <c r="G339" t="s">
        <v>41</v>
      </c>
      <c r="H339" t="s">
        <v>42</v>
      </c>
      <c r="I339" t="s">
        <v>69</v>
      </c>
      <c r="J339" s="4">
        <v>30631</v>
      </c>
    </row>
    <row r="340" spans="1:10" x14ac:dyDescent="0.3">
      <c r="A340" t="s">
        <v>972</v>
      </c>
      <c r="B340" s="4">
        <v>45660</v>
      </c>
      <c r="C340" t="s">
        <v>973</v>
      </c>
      <c r="D340" t="s">
        <v>974</v>
      </c>
      <c r="E340" t="s">
        <v>157</v>
      </c>
      <c r="F340" t="s">
        <v>158</v>
      </c>
      <c r="G340" t="s">
        <v>79</v>
      </c>
      <c r="H340" t="s">
        <v>42</v>
      </c>
      <c r="I340" t="s">
        <v>975</v>
      </c>
      <c r="J340" s="4">
        <v>29453</v>
      </c>
    </row>
    <row r="341" spans="1:10" x14ac:dyDescent="0.3">
      <c r="A341" t="s">
        <v>976</v>
      </c>
      <c r="B341" s="4">
        <v>45660</v>
      </c>
      <c r="C341" t="s">
        <v>347</v>
      </c>
      <c r="D341" t="s">
        <v>348</v>
      </c>
      <c r="E341" t="s">
        <v>111</v>
      </c>
      <c r="F341" t="s">
        <v>112</v>
      </c>
      <c r="G341" t="s">
        <v>113</v>
      </c>
      <c r="H341" t="s">
        <v>42</v>
      </c>
      <c r="I341" t="s">
        <v>977</v>
      </c>
      <c r="J341" s="4">
        <v>29427</v>
      </c>
    </row>
    <row r="342" spans="1:10" x14ac:dyDescent="0.3">
      <c r="A342" t="s">
        <v>978</v>
      </c>
      <c r="B342" s="4">
        <v>45660</v>
      </c>
      <c r="C342" t="s">
        <v>267</v>
      </c>
      <c r="D342" t="s">
        <v>268</v>
      </c>
      <c r="E342" t="s">
        <v>39</v>
      </c>
      <c r="F342" t="s">
        <v>40</v>
      </c>
      <c r="G342" t="s">
        <v>41</v>
      </c>
      <c r="H342" t="s">
        <v>42</v>
      </c>
      <c r="I342" t="s">
        <v>69</v>
      </c>
      <c r="J342" s="4">
        <v>30631</v>
      </c>
    </row>
    <row r="343" spans="1:10" x14ac:dyDescent="0.3">
      <c r="A343" t="s">
        <v>979</v>
      </c>
      <c r="B343" s="4">
        <v>45660</v>
      </c>
      <c r="C343" t="s">
        <v>125</v>
      </c>
      <c r="D343" t="s">
        <v>126</v>
      </c>
      <c r="E343" t="s">
        <v>39</v>
      </c>
      <c r="F343" t="s">
        <v>40</v>
      </c>
      <c r="G343" t="s">
        <v>41</v>
      </c>
      <c r="H343" t="s">
        <v>42</v>
      </c>
      <c r="I343" t="s">
        <v>69</v>
      </c>
      <c r="J343" s="4">
        <v>30631</v>
      </c>
    </row>
    <row r="344" spans="1:10" x14ac:dyDescent="0.3">
      <c r="A344" t="s">
        <v>980</v>
      </c>
      <c r="B344" s="4">
        <v>45660</v>
      </c>
      <c r="C344" t="s">
        <v>325</v>
      </c>
      <c r="D344" t="s">
        <v>326</v>
      </c>
      <c r="E344" t="s">
        <v>39</v>
      </c>
      <c r="F344" t="s">
        <v>40</v>
      </c>
      <c r="G344" t="s">
        <v>41</v>
      </c>
      <c r="H344" t="s">
        <v>42</v>
      </c>
      <c r="I344" t="s">
        <v>190</v>
      </c>
      <c r="J344" s="4">
        <v>24110</v>
      </c>
    </row>
    <row r="345" spans="1:10" x14ac:dyDescent="0.3">
      <c r="A345" t="s">
        <v>981</v>
      </c>
      <c r="B345" s="4">
        <v>45660</v>
      </c>
      <c r="C345" t="s">
        <v>109</v>
      </c>
      <c r="D345" t="s">
        <v>110</v>
      </c>
      <c r="E345" t="s">
        <v>39</v>
      </c>
      <c r="F345" t="s">
        <v>40</v>
      </c>
      <c r="G345" t="s">
        <v>41</v>
      </c>
      <c r="H345" t="s">
        <v>42</v>
      </c>
      <c r="I345" t="s">
        <v>982</v>
      </c>
      <c r="J345" s="4">
        <v>21812</v>
      </c>
    </row>
    <row r="346" spans="1:10" x14ac:dyDescent="0.3">
      <c r="A346" t="s">
        <v>983</v>
      </c>
      <c r="B346" s="4">
        <v>45660</v>
      </c>
      <c r="C346" t="s">
        <v>984</v>
      </c>
      <c r="D346" t="s">
        <v>985</v>
      </c>
      <c r="E346" t="s">
        <v>39</v>
      </c>
      <c r="F346" t="s">
        <v>40</v>
      </c>
      <c r="G346" t="s">
        <v>41</v>
      </c>
      <c r="H346" t="s">
        <v>42</v>
      </c>
      <c r="I346" t="s">
        <v>982</v>
      </c>
      <c r="J346" s="4">
        <v>21812</v>
      </c>
    </row>
    <row r="347" spans="1:10" x14ac:dyDescent="0.3">
      <c r="A347" t="s">
        <v>986</v>
      </c>
      <c r="B347" s="4">
        <v>45660</v>
      </c>
      <c r="C347" t="s">
        <v>987</v>
      </c>
      <c r="D347" t="s">
        <v>988</v>
      </c>
      <c r="E347" t="s">
        <v>39</v>
      </c>
      <c r="F347" t="s">
        <v>40</v>
      </c>
      <c r="G347" t="s">
        <v>41</v>
      </c>
      <c r="H347" t="s">
        <v>42</v>
      </c>
      <c r="I347" t="s">
        <v>69</v>
      </c>
      <c r="J347" s="4">
        <v>30631</v>
      </c>
    </row>
    <row r="348" spans="1:10" x14ac:dyDescent="0.3">
      <c r="A348" t="s">
        <v>989</v>
      </c>
      <c r="B348" s="4">
        <v>45660</v>
      </c>
      <c r="C348" t="s">
        <v>990</v>
      </c>
      <c r="D348" t="s">
        <v>991</v>
      </c>
      <c r="E348" t="s">
        <v>51</v>
      </c>
      <c r="F348" t="s">
        <v>52</v>
      </c>
      <c r="G348" t="s">
        <v>53</v>
      </c>
      <c r="H348" t="s">
        <v>42</v>
      </c>
      <c r="I348" t="s">
        <v>852</v>
      </c>
      <c r="J348" s="4">
        <v>31777</v>
      </c>
    </row>
    <row r="349" spans="1:10" x14ac:dyDescent="0.3">
      <c r="A349" t="s">
        <v>992</v>
      </c>
      <c r="B349" s="4">
        <v>45660</v>
      </c>
      <c r="C349" t="s">
        <v>993</v>
      </c>
      <c r="D349" t="s">
        <v>994</v>
      </c>
      <c r="E349" t="s">
        <v>51</v>
      </c>
      <c r="F349" t="s">
        <v>52</v>
      </c>
      <c r="G349" t="s">
        <v>53</v>
      </c>
      <c r="H349" t="s">
        <v>42</v>
      </c>
      <c r="I349" t="s">
        <v>852</v>
      </c>
      <c r="J349" s="4">
        <v>31777</v>
      </c>
    </row>
    <row r="350" spans="1:10" x14ac:dyDescent="0.3">
      <c r="A350" t="s">
        <v>995</v>
      </c>
      <c r="B350" s="4">
        <v>45660</v>
      </c>
      <c r="C350" t="s">
        <v>351</v>
      </c>
      <c r="D350" t="s">
        <v>352</v>
      </c>
      <c r="E350" t="s">
        <v>353</v>
      </c>
      <c r="F350" t="s">
        <v>354</v>
      </c>
      <c r="G350" t="s">
        <v>79</v>
      </c>
      <c r="H350" t="s">
        <v>42</v>
      </c>
      <c r="I350" t="s">
        <v>996</v>
      </c>
      <c r="J350" s="4">
        <v>41153</v>
      </c>
    </row>
    <row r="351" spans="1:10" x14ac:dyDescent="0.3">
      <c r="A351" t="s">
        <v>997</v>
      </c>
      <c r="B351" s="4">
        <v>45660</v>
      </c>
      <c r="C351" t="s">
        <v>998</v>
      </c>
      <c r="D351" t="s">
        <v>999</v>
      </c>
      <c r="E351" t="s">
        <v>353</v>
      </c>
      <c r="F351" t="s">
        <v>354</v>
      </c>
      <c r="G351" t="s">
        <v>79</v>
      </c>
      <c r="H351" t="s">
        <v>42</v>
      </c>
      <c r="I351" t="s">
        <v>996</v>
      </c>
      <c r="J351" s="4">
        <v>41153</v>
      </c>
    </row>
    <row r="352" spans="1:10" x14ac:dyDescent="0.3">
      <c r="A352" t="s">
        <v>1000</v>
      </c>
      <c r="B352" s="4">
        <v>45660</v>
      </c>
      <c r="C352" t="s">
        <v>692</v>
      </c>
      <c r="D352" t="s">
        <v>733</v>
      </c>
      <c r="E352" t="s">
        <v>353</v>
      </c>
      <c r="F352" t="s">
        <v>354</v>
      </c>
      <c r="G352" t="s">
        <v>79</v>
      </c>
      <c r="H352" t="s">
        <v>42</v>
      </c>
      <c r="I352" t="s">
        <v>996</v>
      </c>
      <c r="J352" s="4">
        <v>41153</v>
      </c>
    </row>
    <row r="353" spans="1:10" x14ac:dyDescent="0.3">
      <c r="A353" t="s">
        <v>1001</v>
      </c>
      <c r="B353" s="4">
        <v>45660</v>
      </c>
      <c r="C353" t="s">
        <v>120</v>
      </c>
      <c r="D353" t="s">
        <v>121</v>
      </c>
      <c r="E353" t="s">
        <v>353</v>
      </c>
      <c r="F353" t="s">
        <v>354</v>
      </c>
      <c r="G353" t="s">
        <v>79</v>
      </c>
      <c r="H353" t="s">
        <v>42</v>
      </c>
      <c r="I353" t="s">
        <v>996</v>
      </c>
      <c r="J353" s="4">
        <v>41153</v>
      </c>
    </row>
    <row r="354" spans="1:10" x14ac:dyDescent="0.3">
      <c r="A354" t="s">
        <v>1002</v>
      </c>
      <c r="B354" s="4">
        <v>45660</v>
      </c>
      <c r="C354" t="s">
        <v>670</v>
      </c>
      <c r="D354" t="s">
        <v>671</v>
      </c>
      <c r="E354" t="s">
        <v>39</v>
      </c>
      <c r="F354" t="s">
        <v>40</v>
      </c>
      <c r="G354" t="s">
        <v>41</v>
      </c>
      <c r="H354" t="s">
        <v>42</v>
      </c>
      <c r="I354" t="s">
        <v>1003</v>
      </c>
      <c r="J354" s="4">
        <v>22201</v>
      </c>
    </row>
    <row r="355" spans="1:10" x14ac:dyDescent="0.3">
      <c r="A355" t="s">
        <v>1004</v>
      </c>
      <c r="B355" s="4">
        <v>45660</v>
      </c>
      <c r="C355" t="s">
        <v>400</v>
      </c>
      <c r="D355" t="s">
        <v>401</v>
      </c>
      <c r="E355" t="s">
        <v>51</v>
      </c>
      <c r="F355" t="s">
        <v>52</v>
      </c>
      <c r="G355" t="s">
        <v>53</v>
      </c>
      <c r="H355" t="s">
        <v>42</v>
      </c>
      <c r="I355" t="s">
        <v>306</v>
      </c>
      <c r="J355" s="4">
        <v>23596</v>
      </c>
    </row>
    <row r="356" spans="1:10" x14ac:dyDescent="0.3">
      <c r="A356" t="s">
        <v>1005</v>
      </c>
      <c r="B356" s="4">
        <v>45660</v>
      </c>
      <c r="C356" t="s">
        <v>1006</v>
      </c>
      <c r="D356" t="s">
        <v>1007</v>
      </c>
      <c r="E356" t="s">
        <v>39</v>
      </c>
      <c r="F356" t="s">
        <v>40</v>
      </c>
      <c r="G356" t="s">
        <v>41</v>
      </c>
      <c r="H356" t="s">
        <v>42</v>
      </c>
      <c r="I356" t="s">
        <v>69</v>
      </c>
      <c r="J356" s="4">
        <v>30631</v>
      </c>
    </row>
    <row r="357" spans="1:10" x14ac:dyDescent="0.3">
      <c r="A357" t="s">
        <v>1008</v>
      </c>
      <c r="B357" s="4">
        <v>45660</v>
      </c>
      <c r="C357" t="s">
        <v>1009</v>
      </c>
      <c r="D357" t="s">
        <v>1010</v>
      </c>
      <c r="E357" t="s">
        <v>353</v>
      </c>
      <c r="F357" t="s">
        <v>354</v>
      </c>
      <c r="G357" t="s">
        <v>79</v>
      </c>
      <c r="H357" t="s">
        <v>42</v>
      </c>
      <c r="I357" t="s">
        <v>1011</v>
      </c>
      <c r="J357" s="4">
        <v>43429</v>
      </c>
    </row>
    <row r="358" spans="1:10" x14ac:dyDescent="0.3">
      <c r="A358" t="s">
        <v>1012</v>
      </c>
      <c r="B358" s="4">
        <v>45660</v>
      </c>
      <c r="C358" t="s">
        <v>215</v>
      </c>
      <c r="D358" t="s">
        <v>216</v>
      </c>
      <c r="E358" t="s">
        <v>111</v>
      </c>
      <c r="F358" t="s">
        <v>112</v>
      </c>
      <c r="G358" t="s">
        <v>113</v>
      </c>
      <c r="H358" t="s">
        <v>42</v>
      </c>
      <c r="I358" t="s">
        <v>724</v>
      </c>
      <c r="J358" s="4">
        <v>21884</v>
      </c>
    </row>
    <row r="359" spans="1:10" x14ac:dyDescent="0.3">
      <c r="A359" t="s">
        <v>1013</v>
      </c>
      <c r="B359" s="4">
        <v>45660</v>
      </c>
      <c r="C359" t="s">
        <v>1014</v>
      </c>
      <c r="D359" t="s">
        <v>1015</v>
      </c>
      <c r="E359" t="s">
        <v>217</v>
      </c>
      <c r="F359" t="s">
        <v>218</v>
      </c>
      <c r="G359" t="s">
        <v>79</v>
      </c>
      <c r="H359" t="s">
        <v>42</v>
      </c>
      <c r="I359" t="s">
        <v>1016</v>
      </c>
      <c r="J359" s="4">
        <v>36991</v>
      </c>
    </row>
    <row r="360" spans="1:10" x14ac:dyDescent="0.3">
      <c r="A360" t="s">
        <v>1017</v>
      </c>
      <c r="B360" s="4">
        <v>45660</v>
      </c>
      <c r="C360" t="s">
        <v>1018</v>
      </c>
      <c r="D360" t="s">
        <v>1019</v>
      </c>
      <c r="E360" t="s">
        <v>698</v>
      </c>
      <c r="F360" t="s">
        <v>699</v>
      </c>
      <c r="G360" t="s">
        <v>700</v>
      </c>
      <c r="H360" t="s">
        <v>42</v>
      </c>
      <c r="I360" t="s">
        <v>1020</v>
      </c>
      <c r="J360" s="4">
        <v>29211</v>
      </c>
    </row>
    <row r="361" spans="1:10" x14ac:dyDescent="0.3">
      <c r="A361" t="s">
        <v>1021</v>
      </c>
      <c r="B361" s="4">
        <v>45660</v>
      </c>
      <c r="C361" t="s">
        <v>1022</v>
      </c>
      <c r="D361" t="s">
        <v>1023</v>
      </c>
      <c r="E361" t="s">
        <v>77</v>
      </c>
      <c r="F361" t="s">
        <v>78</v>
      </c>
      <c r="G361" t="s">
        <v>79</v>
      </c>
      <c r="H361" t="s">
        <v>42</v>
      </c>
      <c r="I361" t="s">
        <v>1020</v>
      </c>
      <c r="J361" s="4">
        <v>29211</v>
      </c>
    </row>
    <row r="362" spans="1:10" x14ac:dyDescent="0.3">
      <c r="A362" t="s">
        <v>1024</v>
      </c>
      <c r="B362" s="4">
        <v>45660</v>
      </c>
      <c r="C362" t="s">
        <v>347</v>
      </c>
      <c r="D362" t="s">
        <v>348</v>
      </c>
      <c r="E362" t="s">
        <v>111</v>
      </c>
      <c r="F362" t="s">
        <v>112</v>
      </c>
      <c r="G362" t="s">
        <v>113</v>
      </c>
      <c r="H362" t="s">
        <v>42</v>
      </c>
      <c r="I362" t="s">
        <v>1025</v>
      </c>
      <c r="J362" s="4">
        <v>32242</v>
      </c>
    </row>
    <row r="363" spans="1:10" x14ac:dyDescent="0.3">
      <c r="A363" t="s">
        <v>1026</v>
      </c>
      <c r="B363" s="4">
        <v>45660</v>
      </c>
      <c r="C363" t="s">
        <v>587</v>
      </c>
      <c r="D363" t="s">
        <v>588</v>
      </c>
      <c r="E363" t="s">
        <v>157</v>
      </c>
      <c r="F363" t="s">
        <v>158</v>
      </c>
      <c r="G363" t="s">
        <v>79</v>
      </c>
      <c r="H363" t="s">
        <v>42</v>
      </c>
      <c r="I363" t="s">
        <v>1025</v>
      </c>
      <c r="J363" s="4">
        <v>32242</v>
      </c>
    </row>
    <row r="364" spans="1:10" x14ac:dyDescent="0.3">
      <c r="A364" t="s">
        <v>1027</v>
      </c>
      <c r="B364" s="4">
        <v>45660</v>
      </c>
      <c r="C364" t="s">
        <v>1028</v>
      </c>
      <c r="D364" t="s">
        <v>1029</v>
      </c>
      <c r="E364" t="s">
        <v>51</v>
      </c>
      <c r="F364" t="s">
        <v>52</v>
      </c>
      <c r="G364" t="s">
        <v>53</v>
      </c>
      <c r="H364" t="s">
        <v>42</v>
      </c>
      <c r="I364" t="s">
        <v>1030</v>
      </c>
      <c r="J364" s="4">
        <v>23034</v>
      </c>
    </row>
    <row r="365" spans="1:10" x14ac:dyDescent="0.3">
      <c r="A365" t="s">
        <v>1031</v>
      </c>
      <c r="B365" s="4">
        <v>45660</v>
      </c>
      <c r="C365" t="s">
        <v>215</v>
      </c>
      <c r="D365" t="s">
        <v>216</v>
      </c>
      <c r="E365" t="s">
        <v>51</v>
      </c>
      <c r="F365" t="s">
        <v>52</v>
      </c>
      <c r="G365" t="s">
        <v>53</v>
      </c>
      <c r="H365" t="s">
        <v>42</v>
      </c>
      <c r="I365" t="s">
        <v>1030</v>
      </c>
      <c r="J365" s="4">
        <v>23034</v>
      </c>
    </row>
    <row r="366" spans="1:10" x14ac:dyDescent="0.3">
      <c r="A366" t="s">
        <v>1032</v>
      </c>
      <c r="B366" s="4">
        <v>45660</v>
      </c>
      <c r="C366" t="s">
        <v>618</v>
      </c>
      <c r="D366" t="s">
        <v>619</v>
      </c>
      <c r="E366" t="s">
        <v>51</v>
      </c>
      <c r="F366" t="s">
        <v>52</v>
      </c>
      <c r="G366" t="s">
        <v>53</v>
      </c>
      <c r="H366" t="s">
        <v>42</v>
      </c>
      <c r="I366" t="s">
        <v>1030</v>
      </c>
      <c r="J366" s="4">
        <v>23034</v>
      </c>
    </row>
    <row r="367" spans="1:10" x14ac:dyDescent="0.3">
      <c r="A367" t="s">
        <v>1033</v>
      </c>
      <c r="B367" s="4">
        <v>45660</v>
      </c>
      <c r="C367" t="s">
        <v>1034</v>
      </c>
      <c r="D367" t="s">
        <v>1035</v>
      </c>
      <c r="E367" t="s">
        <v>353</v>
      </c>
      <c r="F367" t="s">
        <v>354</v>
      </c>
      <c r="G367" t="s">
        <v>79</v>
      </c>
      <c r="H367" t="s">
        <v>42</v>
      </c>
      <c r="I367" t="s">
        <v>1036</v>
      </c>
      <c r="J367" s="4">
        <v>44497</v>
      </c>
    </row>
    <row r="368" spans="1:10" x14ac:dyDescent="0.3">
      <c r="A368" t="s">
        <v>1037</v>
      </c>
      <c r="B368" s="4">
        <v>45660</v>
      </c>
      <c r="C368" t="s">
        <v>1038</v>
      </c>
      <c r="D368" t="s">
        <v>1039</v>
      </c>
      <c r="E368" t="s">
        <v>39</v>
      </c>
      <c r="F368" t="s">
        <v>40</v>
      </c>
      <c r="G368" t="s">
        <v>41</v>
      </c>
      <c r="H368" t="s">
        <v>42</v>
      </c>
      <c r="I368" t="s">
        <v>190</v>
      </c>
      <c r="J368" s="4">
        <v>24110</v>
      </c>
    </row>
    <row r="369" spans="1:10" x14ac:dyDescent="0.3">
      <c r="A369" t="s">
        <v>1040</v>
      </c>
      <c r="B369" s="4">
        <v>45660</v>
      </c>
      <c r="C369" t="s">
        <v>1041</v>
      </c>
      <c r="D369" t="s">
        <v>1042</v>
      </c>
      <c r="E369" t="s">
        <v>39</v>
      </c>
      <c r="F369" t="s">
        <v>40</v>
      </c>
      <c r="G369" t="s">
        <v>41</v>
      </c>
      <c r="H369" t="s">
        <v>42</v>
      </c>
      <c r="I369" t="s">
        <v>190</v>
      </c>
      <c r="J369" s="4">
        <v>24110</v>
      </c>
    </row>
    <row r="370" spans="1:10" x14ac:dyDescent="0.3">
      <c r="A370" t="s">
        <v>1043</v>
      </c>
      <c r="B370" s="4">
        <v>45660</v>
      </c>
      <c r="C370" t="s">
        <v>1044</v>
      </c>
      <c r="D370" t="s">
        <v>1045</v>
      </c>
      <c r="E370" t="s">
        <v>39</v>
      </c>
      <c r="F370" t="s">
        <v>40</v>
      </c>
      <c r="G370" t="s">
        <v>41</v>
      </c>
      <c r="H370" t="s">
        <v>42</v>
      </c>
      <c r="I370" t="s">
        <v>1046</v>
      </c>
      <c r="J370" s="4">
        <v>26463</v>
      </c>
    </row>
    <row r="371" spans="1:10" x14ac:dyDescent="0.3">
      <c r="A371" t="s">
        <v>1047</v>
      </c>
      <c r="B371" s="4">
        <v>45660</v>
      </c>
      <c r="C371" t="s">
        <v>692</v>
      </c>
      <c r="D371" t="s">
        <v>1048</v>
      </c>
      <c r="E371" t="s">
        <v>1049</v>
      </c>
      <c r="F371" t="s">
        <v>1050</v>
      </c>
      <c r="G371" t="s">
        <v>1051</v>
      </c>
      <c r="H371" t="s">
        <v>42</v>
      </c>
      <c r="I371" t="s">
        <v>510</v>
      </c>
      <c r="J371" s="4">
        <v>29683</v>
      </c>
    </row>
    <row r="372" spans="1:10" x14ac:dyDescent="0.3">
      <c r="A372" t="s">
        <v>1052</v>
      </c>
      <c r="B372" s="4">
        <v>45660</v>
      </c>
      <c r="C372" t="s">
        <v>325</v>
      </c>
      <c r="D372" t="s">
        <v>326</v>
      </c>
      <c r="E372" t="s">
        <v>1053</v>
      </c>
      <c r="F372" t="s">
        <v>218</v>
      </c>
      <c r="H372" t="s">
        <v>42</v>
      </c>
      <c r="I372" t="s">
        <v>1054</v>
      </c>
      <c r="J372" s="4">
        <v>27603</v>
      </c>
    </row>
    <row r="373" spans="1:10" x14ac:dyDescent="0.3">
      <c r="A373" t="s">
        <v>1055</v>
      </c>
      <c r="B373" s="4">
        <v>45660</v>
      </c>
      <c r="C373" t="s">
        <v>174</v>
      </c>
      <c r="D373" t="s">
        <v>175</v>
      </c>
      <c r="E373" t="s">
        <v>51</v>
      </c>
      <c r="F373" t="s">
        <v>52</v>
      </c>
      <c r="G373" t="s">
        <v>53</v>
      </c>
      <c r="H373" t="s">
        <v>42</v>
      </c>
      <c r="I373" t="s">
        <v>1056</v>
      </c>
      <c r="J373" s="4">
        <v>22616</v>
      </c>
    </row>
    <row r="374" spans="1:10" x14ac:dyDescent="0.3">
      <c r="A374" t="s">
        <v>1057</v>
      </c>
      <c r="B374" s="4">
        <v>45660</v>
      </c>
      <c r="C374" t="s">
        <v>490</v>
      </c>
      <c r="D374" t="s">
        <v>491</v>
      </c>
      <c r="E374" t="s">
        <v>51</v>
      </c>
      <c r="F374" t="s">
        <v>52</v>
      </c>
      <c r="G374" t="s">
        <v>53</v>
      </c>
      <c r="H374" t="s">
        <v>42</v>
      </c>
      <c r="I374" t="s">
        <v>1056</v>
      </c>
      <c r="J374" s="4">
        <v>22616</v>
      </c>
    </row>
    <row r="375" spans="1:10" x14ac:dyDescent="0.3">
      <c r="A375" t="s">
        <v>1058</v>
      </c>
      <c r="B375" s="4">
        <v>45660</v>
      </c>
      <c r="C375" t="s">
        <v>105</v>
      </c>
      <c r="D375" t="s">
        <v>106</v>
      </c>
      <c r="E375" t="s">
        <v>51</v>
      </c>
      <c r="F375" t="s">
        <v>52</v>
      </c>
      <c r="G375" t="s">
        <v>53</v>
      </c>
      <c r="H375" t="s">
        <v>42</v>
      </c>
      <c r="I375" t="s">
        <v>1059</v>
      </c>
      <c r="J375" s="4">
        <v>33579</v>
      </c>
    </row>
    <row r="376" spans="1:10" x14ac:dyDescent="0.3">
      <c r="A376" t="s">
        <v>1060</v>
      </c>
      <c r="B376" s="4">
        <v>45660</v>
      </c>
      <c r="C376" t="s">
        <v>692</v>
      </c>
      <c r="D376" t="s">
        <v>693</v>
      </c>
      <c r="E376" t="s">
        <v>1053</v>
      </c>
      <c r="F376" t="s">
        <v>218</v>
      </c>
      <c r="H376" t="s">
        <v>42</v>
      </c>
      <c r="I376" t="s">
        <v>1054</v>
      </c>
      <c r="J376" s="4">
        <v>27603</v>
      </c>
    </row>
    <row r="377" spans="1:10" x14ac:dyDescent="0.3">
      <c r="A377" t="s">
        <v>1061</v>
      </c>
      <c r="B377" s="4">
        <v>45660</v>
      </c>
      <c r="C377" t="s">
        <v>405</v>
      </c>
      <c r="D377" t="s">
        <v>406</v>
      </c>
      <c r="E377" t="s">
        <v>39</v>
      </c>
      <c r="F377" t="s">
        <v>40</v>
      </c>
      <c r="G377" t="s">
        <v>41</v>
      </c>
      <c r="H377" t="s">
        <v>42</v>
      </c>
      <c r="I377" t="s">
        <v>1062</v>
      </c>
      <c r="J377" s="4">
        <v>34619</v>
      </c>
    </row>
    <row r="378" spans="1:10" x14ac:dyDescent="0.3">
      <c r="A378" t="s">
        <v>1063</v>
      </c>
      <c r="B378" s="4">
        <v>45660</v>
      </c>
      <c r="C378" t="s">
        <v>1064</v>
      </c>
      <c r="D378" t="s">
        <v>1065</v>
      </c>
      <c r="E378" t="s">
        <v>39</v>
      </c>
      <c r="F378" t="s">
        <v>40</v>
      </c>
      <c r="G378" t="s">
        <v>41</v>
      </c>
      <c r="H378" t="s">
        <v>42</v>
      </c>
      <c r="I378" t="s">
        <v>1062</v>
      </c>
      <c r="J378" s="4">
        <v>34619</v>
      </c>
    </row>
    <row r="379" spans="1:10" x14ac:dyDescent="0.3">
      <c r="A379" t="s">
        <v>1066</v>
      </c>
      <c r="B379" s="4">
        <v>45663</v>
      </c>
      <c r="C379" t="s">
        <v>1067</v>
      </c>
      <c r="D379" t="s">
        <v>1068</v>
      </c>
      <c r="E379" t="s">
        <v>217</v>
      </c>
      <c r="F379" t="s">
        <v>218</v>
      </c>
      <c r="G379" t="s">
        <v>79</v>
      </c>
      <c r="H379" t="s">
        <v>42</v>
      </c>
      <c r="I379" t="s">
        <v>910</v>
      </c>
      <c r="J379" s="4">
        <v>32951</v>
      </c>
    </row>
    <row r="380" spans="1:10" x14ac:dyDescent="0.3">
      <c r="A380" t="s">
        <v>1069</v>
      </c>
      <c r="B380" s="4">
        <v>45663</v>
      </c>
      <c r="C380" t="s">
        <v>1070</v>
      </c>
      <c r="D380" t="s">
        <v>1071</v>
      </c>
      <c r="E380" t="s">
        <v>111</v>
      </c>
      <c r="F380" t="s">
        <v>112</v>
      </c>
      <c r="G380" t="s">
        <v>113</v>
      </c>
      <c r="H380" t="s">
        <v>42</v>
      </c>
      <c r="I380" t="s">
        <v>1072</v>
      </c>
      <c r="J380" s="4">
        <v>21968</v>
      </c>
    </row>
    <row r="381" spans="1:10" x14ac:dyDescent="0.3">
      <c r="A381" t="s">
        <v>1073</v>
      </c>
      <c r="B381" s="4">
        <v>45663</v>
      </c>
      <c r="C381" t="s">
        <v>673</v>
      </c>
      <c r="D381" t="s">
        <v>674</v>
      </c>
      <c r="E381" t="s">
        <v>39</v>
      </c>
      <c r="F381" t="s">
        <v>40</v>
      </c>
      <c r="G381" t="s">
        <v>41</v>
      </c>
      <c r="H381" t="s">
        <v>42</v>
      </c>
      <c r="I381" t="s">
        <v>1074</v>
      </c>
      <c r="J381" s="4">
        <v>17993</v>
      </c>
    </row>
    <row r="382" spans="1:10" x14ac:dyDescent="0.3">
      <c r="A382" t="s">
        <v>1075</v>
      </c>
      <c r="B382" s="4">
        <v>45663</v>
      </c>
      <c r="C382" t="s">
        <v>854</v>
      </c>
      <c r="D382" t="s">
        <v>855</v>
      </c>
      <c r="E382" t="s">
        <v>39</v>
      </c>
      <c r="F382" t="s">
        <v>40</v>
      </c>
      <c r="G382" t="s">
        <v>41</v>
      </c>
      <c r="H382" t="s">
        <v>42</v>
      </c>
      <c r="I382" t="s">
        <v>1074</v>
      </c>
      <c r="J382" s="4">
        <v>17993</v>
      </c>
    </row>
    <row r="383" spans="1:10" x14ac:dyDescent="0.3">
      <c r="A383" t="s">
        <v>1076</v>
      </c>
      <c r="B383" s="4">
        <v>45663</v>
      </c>
      <c r="C383" t="s">
        <v>1077</v>
      </c>
      <c r="D383" t="s">
        <v>1078</v>
      </c>
      <c r="E383" t="s">
        <v>1079</v>
      </c>
      <c r="F383" t="s">
        <v>1080</v>
      </c>
      <c r="G383" t="s">
        <v>1081</v>
      </c>
      <c r="H383" t="s">
        <v>42</v>
      </c>
      <c r="I383" t="s">
        <v>913</v>
      </c>
      <c r="J383" s="4">
        <v>18769</v>
      </c>
    </row>
    <row r="384" spans="1:10" x14ac:dyDescent="0.3">
      <c r="A384" t="s">
        <v>1082</v>
      </c>
      <c r="B384" s="4">
        <v>45663</v>
      </c>
      <c r="C384" t="s">
        <v>276</v>
      </c>
      <c r="D384" t="s">
        <v>277</v>
      </c>
      <c r="E384" t="s">
        <v>51</v>
      </c>
      <c r="F384" t="s">
        <v>52</v>
      </c>
      <c r="G384" t="s">
        <v>53</v>
      </c>
      <c r="H384" t="s">
        <v>42</v>
      </c>
      <c r="I384" t="s">
        <v>1083</v>
      </c>
      <c r="J384" s="4">
        <v>33845</v>
      </c>
    </row>
    <row r="385" spans="1:10" x14ac:dyDescent="0.3">
      <c r="A385" t="s">
        <v>1084</v>
      </c>
      <c r="B385" s="4">
        <v>45663</v>
      </c>
      <c r="C385" t="s">
        <v>419</v>
      </c>
      <c r="D385" t="s">
        <v>420</v>
      </c>
      <c r="E385" t="s">
        <v>39</v>
      </c>
      <c r="F385" t="s">
        <v>40</v>
      </c>
      <c r="G385" t="s">
        <v>41</v>
      </c>
      <c r="H385" t="s">
        <v>42</v>
      </c>
      <c r="I385" t="s">
        <v>1085</v>
      </c>
      <c r="J385" s="4">
        <v>26737</v>
      </c>
    </row>
    <row r="386" spans="1:10" x14ac:dyDescent="0.3">
      <c r="A386" t="s">
        <v>1086</v>
      </c>
      <c r="B386" s="4">
        <v>45663</v>
      </c>
      <c r="C386" t="s">
        <v>85</v>
      </c>
      <c r="D386" t="s">
        <v>86</v>
      </c>
      <c r="E386" t="s">
        <v>51</v>
      </c>
      <c r="F386" t="s">
        <v>52</v>
      </c>
      <c r="G386" t="s">
        <v>53</v>
      </c>
      <c r="H386" t="s">
        <v>42</v>
      </c>
      <c r="I386" t="s">
        <v>1087</v>
      </c>
      <c r="J386" s="4">
        <v>28914</v>
      </c>
    </row>
    <row r="387" spans="1:10" x14ac:dyDescent="0.3">
      <c r="A387" t="s">
        <v>1088</v>
      </c>
      <c r="B387" s="4">
        <v>45663</v>
      </c>
      <c r="C387" t="s">
        <v>1089</v>
      </c>
      <c r="D387" t="s">
        <v>1090</v>
      </c>
      <c r="E387" t="s">
        <v>51</v>
      </c>
      <c r="F387" t="s">
        <v>52</v>
      </c>
      <c r="G387" t="s">
        <v>53</v>
      </c>
      <c r="H387" t="s">
        <v>42</v>
      </c>
      <c r="I387" t="s">
        <v>1091</v>
      </c>
      <c r="J387" s="4">
        <v>23655</v>
      </c>
    </row>
    <row r="388" spans="1:10" x14ac:dyDescent="0.3">
      <c r="A388" t="s">
        <v>1092</v>
      </c>
      <c r="B388" s="4">
        <v>45663</v>
      </c>
      <c r="C388" t="s">
        <v>396</v>
      </c>
      <c r="D388" t="s">
        <v>397</v>
      </c>
      <c r="E388" t="s">
        <v>51</v>
      </c>
      <c r="F388" t="s">
        <v>52</v>
      </c>
      <c r="G388" t="s">
        <v>53</v>
      </c>
      <c r="H388" t="s">
        <v>42</v>
      </c>
      <c r="I388" t="s">
        <v>1093</v>
      </c>
      <c r="J388" s="4">
        <v>29674</v>
      </c>
    </row>
    <row r="389" spans="1:10" x14ac:dyDescent="0.3">
      <c r="A389" t="s">
        <v>1094</v>
      </c>
      <c r="B389" s="4">
        <v>45663</v>
      </c>
      <c r="C389" t="s">
        <v>1041</v>
      </c>
      <c r="D389" t="s">
        <v>1042</v>
      </c>
      <c r="E389" t="s">
        <v>51</v>
      </c>
      <c r="F389" t="s">
        <v>52</v>
      </c>
      <c r="G389" t="s">
        <v>53</v>
      </c>
      <c r="H389" t="s">
        <v>42</v>
      </c>
      <c r="I389" t="s">
        <v>1093</v>
      </c>
      <c r="J389" s="4">
        <v>29674</v>
      </c>
    </row>
    <row r="390" spans="1:10" x14ac:dyDescent="0.3">
      <c r="A390" t="s">
        <v>1095</v>
      </c>
      <c r="B390" s="4">
        <v>45663</v>
      </c>
      <c r="C390" t="s">
        <v>136</v>
      </c>
      <c r="D390" t="s">
        <v>137</v>
      </c>
      <c r="E390" t="s">
        <v>39</v>
      </c>
      <c r="F390" t="s">
        <v>40</v>
      </c>
      <c r="G390" t="s">
        <v>41</v>
      </c>
      <c r="H390" t="s">
        <v>42</v>
      </c>
      <c r="I390" t="s">
        <v>1096</v>
      </c>
      <c r="J390" s="4">
        <v>24732</v>
      </c>
    </row>
    <row r="391" spans="1:10" x14ac:dyDescent="0.3">
      <c r="A391" t="s">
        <v>1097</v>
      </c>
      <c r="B391" s="4">
        <v>45663</v>
      </c>
      <c r="C391" t="s">
        <v>199</v>
      </c>
      <c r="D391" t="s">
        <v>200</v>
      </c>
      <c r="E391" t="s">
        <v>39</v>
      </c>
      <c r="F391" t="s">
        <v>40</v>
      </c>
      <c r="G391" t="s">
        <v>41</v>
      </c>
      <c r="H391" t="s">
        <v>42</v>
      </c>
      <c r="I391" t="s">
        <v>69</v>
      </c>
      <c r="J391" s="4">
        <v>30631</v>
      </c>
    </row>
    <row r="392" spans="1:10" x14ac:dyDescent="0.3">
      <c r="A392" t="s">
        <v>1098</v>
      </c>
      <c r="B392" s="4">
        <v>45663</v>
      </c>
      <c r="C392" t="s">
        <v>363</v>
      </c>
      <c r="D392" t="s">
        <v>364</v>
      </c>
      <c r="E392" t="s">
        <v>39</v>
      </c>
      <c r="F392" t="s">
        <v>40</v>
      </c>
      <c r="G392" t="s">
        <v>41</v>
      </c>
      <c r="H392" t="s">
        <v>42</v>
      </c>
      <c r="I392" t="s">
        <v>69</v>
      </c>
      <c r="J392" s="4">
        <v>30631</v>
      </c>
    </row>
    <row r="393" spans="1:10" x14ac:dyDescent="0.3">
      <c r="A393" t="s">
        <v>1099</v>
      </c>
      <c r="B393" s="4">
        <v>45663</v>
      </c>
      <c r="C393" t="s">
        <v>147</v>
      </c>
      <c r="D393" t="s">
        <v>148</v>
      </c>
      <c r="E393" t="s">
        <v>39</v>
      </c>
      <c r="F393" t="s">
        <v>40</v>
      </c>
      <c r="G393" t="s">
        <v>41</v>
      </c>
      <c r="H393" t="s">
        <v>42</v>
      </c>
      <c r="I393" t="s">
        <v>69</v>
      </c>
      <c r="J393" s="4">
        <v>30631</v>
      </c>
    </row>
    <row r="394" spans="1:10" x14ac:dyDescent="0.3">
      <c r="A394" t="s">
        <v>1100</v>
      </c>
      <c r="B394" s="4">
        <v>45663</v>
      </c>
      <c r="C394" t="s">
        <v>273</v>
      </c>
      <c r="D394" t="s">
        <v>274</v>
      </c>
      <c r="E394" t="s">
        <v>217</v>
      </c>
      <c r="F394" t="s">
        <v>218</v>
      </c>
      <c r="G394" t="s">
        <v>79</v>
      </c>
      <c r="H394" t="s">
        <v>42</v>
      </c>
      <c r="I394" t="s">
        <v>910</v>
      </c>
      <c r="J394" s="4">
        <v>32951</v>
      </c>
    </row>
    <row r="395" spans="1:10" x14ac:dyDescent="0.3">
      <c r="A395" t="s">
        <v>1101</v>
      </c>
      <c r="B395" s="4">
        <v>45663</v>
      </c>
      <c r="C395" t="s">
        <v>1102</v>
      </c>
      <c r="D395" t="s">
        <v>1103</v>
      </c>
      <c r="E395" t="s">
        <v>51</v>
      </c>
      <c r="F395" t="s">
        <v>52</v>
      </c>
      <c r="G395" t="s">
        <v>53</v>
      </c>
      <c r="H395" t="s">
        <v>42</v>
      </c>
      <c r="I395" t="s">
        <v>62</v>
      </c>
      <c r="J395" s="4">
        <v>25643</v>
      </c>
    </row>
    <row r="396" spans="1:10" x14ac:dyDescent="0.3">
      <c r="A396" t="s">
        <v>1104</v>
      </c>
      <c r="B396" s="4">
        <v>45663</v>
      </c>
      <c r="C396" t="s">
        <v>81</v>
      </c>
      <c r="D396" t="s">
        <v>82</v>
      </c>
      <c r="E396" t="s">
        <v>51</v>
      </c>
      <c r="F396" t="s">
        <v>52</v>
      </c>
      <c r="G396" t="s">
        <v>53</v>
      </c>
      <c r="H396" t="s">
        <v>42</v>
      </c>
      <c r="I396" t="s">
        <v>1105</v>
      </c>
      <c r="J396" s="4">
        <v>21408</v>
      </c>
    </row>
    <row r="397" spans="1:10" x14ac:dyDescent="0.3">
      <c r="A397" t="s">
        <v>1106</v>
      </c>
      <c r="B397" s="4">
        <v>45663</v>
      </c>
      <c r="C397" t="s">
        <v>1107</v>
      </c>
      <c r="D397" t="s">
        <v>1108</v>
      </c>
      <c r="E397" t="s">
        <v>77</v>
      </c>
      <c r="F397" t="s">
        <v>78</v>
      </c>
      <c r="G397" t="s">
        <v>79</v>
      </c>
      <c r="H397" t="s">
        <v>42</v>
      </c>
      <c r="I397" t="s">
        <v>1109</v>
      </c>
      <c r="J397" s="4">
        <v>17610</v>
      </c>
    </row>
    <row r="398" spans="1:10" x14ac:dyDescent="0.3">
      <c r="A398" t="s">
        <v>1110</v>
      </c>
      <c r="B398" s="4">
        <v>45663</v>
      </c>
      <c r="C398" t="s">
        <v>147</v>
      </c>
      <c r="D398" t="s">
        <v>148</v>
      </c>
      <c r="E398" t="s">
        <v>51</v>
      </c>
      <c r="F398" t="s">
        <v>52</v>
      </c>
      <c r="G398" t="s">
        <v>53</v>
      </c>
      <c r="H398" t="s">
        <v>42</v>
      </c>
      <c r="I398" t="s">
        <v>1111</v>
      </c>
      <c r="J398" s="4">
        <v>21090</v>
      </c>
    </row>
    <row r="399" spans="1:10" x14ac:dyDescent="0.3">
      <c r="A399" t="s">
        <v>1112</v>
      </c>
      <c r="B399" s="4">
        <v>45663</v>
      </c>
      <c r="C399" t="s">
        <v>1113</v>
      </c>
      <c r="D399" t="s">
        <v>1114</v>
      </c>
      <c r="E399" t="s">
        <v>39</v>
      </c>
      <c r="F399" t="s">
        <v>40</v>
      </c>
      <c r="G399" t="s">
        <v>41</v>
      </c>
      <c r="H399" t="s">
        <v>42</v>
      </c>
      <c r="I399" t="s">
        <v>1115</v>
      </c>
      <c r="J399" s="4">
        <v>26633</v>
      </c>
    </row>
    <row r="400" spans="1:10" x14ac:dyDescent="0.3">
      <c r="A400" t="s">
        <v>1116</v>
      </c>
      <c r="B400" s="4">
        <v>45663</v>
      </c>
      <c r="C400" t="s">
        <v>147</v>
      </c>
      <c r="D400" t="s">
        <v>148</v>
      </c>
      <c r="E400" t="s">
        <v>51</v>
      </c>
      <c r="F400" t="s">
        <v>52</v>
      </c>
      <c r="G400" t="s">
        <v>53</v>
      </c>
      <c r="H400" t="s">
        <v>42</v>
      </c>
      <c r="I400" t="s">
        <v>1117</v>
      </c>
      <c r="J400" s="4">
        <v>21171</v>
      </c>
    </row>
    <row r="401" spans="1:10" x14ac:dyDescent="0.3">
      <c r="A401" t="s">
        <v>1118</v>
      </c>
      <c r="B401" s="4">
        <v>45663</v>
      </c>
      <c r="C401" t="s">
        <v>139</v>
      </c>
      <c r="D401" t="s">
        <v>140</v>
      </c>
      <c r="E401" t="s">
        <v>39</v>
      </c>
      <c r="F401" t="s">
        <v>40</v>
      </c>
      <c r="G401" t="s">
        <v>41</v>
      </c>
      <c r="H401" t="s">
        <v>42</v>
      </c>
      <c r="I401" t="s">
        <v>1119</v>
      </c>
      <c r="J401" s="4">
        <v>18231</v>
      </c>
    </row>
    <row r="402" spans="1:10" x14ac:dyDescent="0.3">
      <c r="A402" t="s">
        <v>1120</v>
      </c>
      <c r="B402" s="4">
        <v>45663</v>
      </c>
      <c r="C402" t="s">
        <v>1121</v>
      </c>
      <c r="D402" t="s">
        <v>1122</v>
      </c>
      <c r="E402" t="s">
        <v>217</v>
      </c>
      <c r="F402" t="s">
        <v>218</v>
      </c>
      <c r="G402" t="s">
        <v>79</v>
      </c>
      <c r="H402" t="s">
        <v>42</v>
      </c>
      <c r="I402" t="s">
        <v>452</v>
      </c>
      <c r="J402" s="4">
        <v>36615</v>
      </c>
    </row>
    <row r="403" spans="1:10" x14ac:dyDescent="0.3">
      <c r="A403" t="s">
        <v>1123</v>
      </c>
      <c r="B403" s="4">
        <v>45663</v>
      </c>
      <c r="C403" t="s">
        <v>264</v>
      </c>
      <c r="D403" t="s">
        <v>265</v>
      </c>
      <c r="E403" t="s">
        <v>77</v>
      </c>
      <c r="F403" t="s">
        <v>78</v>
      </c>
      <c r="G403" t="s">
        <v>79</v>
      </c>
      <c r="H403" t="s">
        <v>42</v>
      </c>
      <c r="I403" t="s">
        <v>1124</v>
      </c>
      <c r="J403" s="4">
        <v>17304</v>
      </c>
    </row>
    <row r="404" spans="1:10" x14ac:dyDescent="0.3">
      <c r="A404" t="s">
        <v>1125</v>
      </c>
      <c r="B404" s="4">
        <v>45663</v>
      </c>
      <c r="C404" t="s">
        <v>1126</v>
      </c>
      <c r="D404" t="s">
        <v>1127</v>
      </c>
      <c r="E404" t="s">
        <v>51</v>
      </c>
      <c r="F404" t="s">
        <v>52</v>
      </c>
      <c r="G404" t="s">
        <v>53</v>
      </c>
      <c r="H404" t="s">
        <v>42</v>
      </c>
      <c r="I404" t="s">
        <v>1128</v>
      </c>
      <c r="J404" s="4">
        <v>23731</v>
      </c>
    </row>
    <row r="405" spans="1:10" x14ac:dyDescent="0.3">
      <c r="A405" t="s">
        <v>1129</v>
      </c>
      <c r="B405" s="4">
        <v>45663</v>
      </c>
      <c r="C405" t="s">
        <v>75</v>
      </c>
      <c r="D405" t="s">
        <v>76</v>
      </c>
      <c r="E405" t="s">
        <v>111</v>
      </c>
      <c r="F405" t="s">
        <v>112</v>
      </c>
      <c r="G405" t="s">
        <v>113</v>
      </c>
      <c r="H405" t="s">
        <v>42</v>
      </c>
      <c r="I405" t="s">
        <v>1130</v>
      </c>
      <c r="J405" s="4">
        <v>22867</v>
      </c>
    </row>
    <row r="406" spans="1:10" x14ac:dyDescent="0.3">
      <c r="A406" t="s">
        <v>1131</v>
      </c>
      <c r="B406" s="4">
        <v>45663</v>
      </c>
      <c r="C406" t="s">
        <v>228</v>
      </c>
      <c r="D406" t="s">
        <v>229</v>
      </c>
      <c r="E406" t="s">
        <v>111</v>
      </c>
      <c r="F406" t="s">
        <v>112</v>
      </c>
      <c r="G406" t="s">
        <v>113</v>
      </c>
      <c r="H406" t="s">
        <v>42</v>
      </c>
      <c r="I406" t="s">
        <v>1130</v>
      </c>
      <c r="J406" s="4">
        <v>22867</v>
      </c>
    </row>
    <row r="407" spans="1:10" x14ac:dyDescent="0.3">
      <c r="A407" t="s">
        <v>1132</v>
      </c>
      <c r="B407" s="4">
        <v>45663</v>
      </c>
      <c r="C407" t="s">
        <v>1133</v>
      </c>
      <c r="D407" t="s">
        <v>1134</v>
      </c>
      <c r="E407" t="s">
        <v>111</v>
      </c>
      <c r="F407" t="s">
        <v>112</v>
      </c>
      <c r="G407" t="s">
        <v>113</v>
      </c>
      <c r="H407" t="s">
        <v>42</v>
      </c>
      <c r="I407" t="s">
        <v>1130</v>
      </c>
      <c r="J407" s="4">
        <v>22867</v>
      </c>
    </row>
    <row r="408" spans="1:10" x14ac:dyDescent="0.3">
      <c r="A408" t="s">
        <v>1135</v>
      </c>
      <c r="B408" s="4">
        <v>45663</v>
      </c>
      <c r="C408" t="s">
        <v>1136</v>
      </c>
      <c r="D408" t="s">
        <v>1137</v>
      </c>
      <c r="E408" t="s">
        <v>111</v>
      </c>
      <c r="F408" t="s">
        <v>112</v>
      </c>
      <c r="G408" t="s">
        <v>113</v>
      </c>
      <c r="H408" t="s">
        <v>42</v>
      </c>
      <c r="I408" t="s">
        <v>1130</v>
      </c>
      <c r="J408" s="4">
        <v>22867</v>
      </c>
    </row>
    <row r="409" spans="1:10" x14ac:dyDescent="0.3">
      <c r="A409" t="s">
        <v>1138</v>
      </c>
      <c r="B409" s="4">
        <v>45663</v>
      </c>
      <c r="C409" t="s">
        <v>147</v>
      </c>
      <c r="D409" t="s">
        <v>148</v>
      </c>
      <c r="E409" t="s">
        <v>111</v>
      </c>
      <c r="F409" t="s">
        <v>112</v>
      </c>
      <c r="G409" t="s">
        <v>113</v>
      </c>
      <c r="H409" t="s">
        <v>42</v>
      </c>
      <c r="I409" t="s">
        <v>1130</v>
      </c>
      <c r="J409" s="4">
        <v>22867</v>
      </c>
    </row>
    <row r="410" spans="1:10" x14ac:dyDescent="0.3">
      <c r="A410" t="s">
        <v>1139</v>
      </c>
      <c r="B410" s="4">
        <v>45663</v>
      </c>
      <c r="C410" t="s">
        <v>1140</v>
      </c>
      <c r="D410" t="s">
        <v>1141</v>
      </c>
      <c r="E410" t="s">
        <v>111</v>
      </c>
      <c r="F410" t="s">
        <v>112</v>
      </c>
      <c r="G410" t="s">
        <v>113</v>
      </c>
      <c r="H410" t="s">
        <v>42</v>
      </c>
      <c r="I410" t="s">
        <v>1130</v>
      </c>
      <c r="J410" s="4">
        <v>22867</v>
      </c>
    </row>
    <row r="411" spans="1:10" x14ac:dyDescent="0.3">
      <c r="A411" t="s">
        <v>1142</v>
      </c>
      <c r="B411" s="4">
        <v>45663</v>
      </c>
      <c r="C411" t="s">
        <v>60</v>
      </c>
      <c r="D411" t="s">
        <v>61</v>
      </c>
      <c r="E411" t="s">
        <v>51</v>
      </c>
      <c r="F411" t="s">
        <v>52</v>
      </c>
      <c r="G411" t="s">
        <v>53</v>
      </c>
      <c r="H411" t="s">
        <v>42</v>
      </c>
      <c r="I411" t="s">
        <v>334</v>
      </c>
      <c r="J411" s="4">
        <v>27916</v>
      </c>
    </row>
    <row r="412" spans="1:10" x14ac:dyDescent="0.3">
      <c r="A412" t="s">
        <v>1143</v>
      </c>
      <c r="B412" s="4">
        <v>45663</v>
      </c>
      <c r="C412" t="s">
        <v>1144</v>
      </c>
      <c r="D412" t="s">
        <v>1145</v>
      </c>
      <c r="E412" t="s">
        <v>51</v>
      </c>
      <c r="F412" t="s">
        <v>52</v>
      </c>
      <c r="G412" t="s">
        <v>53</v>
      </c>
      <c r="H412" t="s">
        <v>42</v>
      </c>
      <c r="I412" t="s">
        <v>334</v>
      </c>
      <c r="J412" s="4">
        <v>27916</v>
      </c>
    </row>
    <row r="413" spans="1:10" x14ac:dyDescent="0.3">
      <c r="A413" t="s">
        <v>1146</v>
      </c>
      <c r="B413" s="4">
        <v>45663</v>
      </c>
      <c r="C413" t="s">
        <v>116</v>
      </c>
      <c r="D413" t="s">
        <v>117</v>
      </c>
      <c r="E413" t="s">
        <v>51</v>
      </c>
      <c r="F413" t="s">
        <v>52</v>
      </c>
      <c r="G413" t="s">
        <v>53</v>
      </c>
      <c r="H413" t="s">
        <v>42</v>
      </c>
      <c r="I413" t="s">
        <v>1147</v>
      </c>
      <c r="J413" s="4">
        <v>19915</v>
      </c>
    </row>
    <row r="414" spans="1:10" x14ac:dyDescent="0.3">
      <c r="A414" t="s">
        <v>962</v>
      </c>
      <c r="B414" s="4">
        <v>45663</v>
      </c>
      <c r="C414" t="s">
        <v>963</v>
      </c>
      <c r="D414" t="s">
        <v>964</v>
      </c>
      <c r="E414" t="s">
        <v>39</v>
      </c>
      <c r="F414" t="s">
        <v>40</v>
      </c>
      <c r="G414" t="s">
        <v>41</v>
      </c>
      <c r="H414" t="s">
        <v>42</v>
      </c>
      <c r="I414" t="s">
        <v>965</v>
      </c>
      <c r="J414" s="4">
        <v>29088</v>
      </c>
    </row>
    <row r="415" spans="1:10" x14ac:dyDescent="0.3">
      <c r="A415" t="s">
        <v>1148</v>
      </c>
      <c r="B415" s="4">
        <v>45663</v>
      </c>
      <c r="C415" t="s">
        <v>1149</v>
      </c>
      <c r="D415" t="s">
        <v>1150</v>
      </c>
      <c r="E415" t="s">
        <v>51</v>
      </c>
      <c r="F415" t="s">
        <v>52</v>
      </c>
      <c r="G415" t="s">
        <v>53</v>
      </c>
      <c r="H415" t="s">
        <v>42</v>
      </c>
      <c r="I415" t="s">
        <v>176</v>
      </c>
      <c r="J415" s="4">
        <v>20457</v>
      </c>
    </row>
    <row r="416" spans="1:10" x14ac:dyDescent="0.3">
      <c r="A416" t="s">
        <v>1151</v>
      </c>
      <c r="B416" s="4">
        <v>45663</v>
      </c>
      <c r="C416" t="s">
        <v>662</v>
      </c>
      <c r="D416" t="s">
        <v>663</v>
      </c>
      <c r="E416" t="s">
        <v>51</v>
      </c>
      <c r="F416" t="s">
        <v>52</v>
      </c>
      <c r="G416" t="s">
        <v>53</v>
      </c>
      <c r="H416" t="s">
        <v>42</v>
      </c>
      <c r="I416" t="s">
        <v>1152</v>
      </c>
      <c r="J416" s="4">
        <v>24320</v>
      </c>
    </row>
    <row r="417" spans="1:10" x14ac:dyDescent="0.3">
      <c r="A417" t="s">
        <v>1153</v>
      </c>
      <c r="B417" s="4">
        <v>45663</v>
      </c>
      <c r="C417" t="s">
        <v>105</v>
      </c>
      <c r="D417" t="s">
        <v>106</v>
      </c>
      <c r="E417" t="s">
        <v>51</v>
      </c>
      <c r="F417" t="s">
        <v>52</v>
      </c>
      <c r="G417" t="s">
        <v>53</v>
      </c>
      <c r="H417" t="s">
        <v>42</v>
      </c>
      <c r="I417" t="s">
        <v>1154</v>
      </c>
      <c r="J417" s="4">
        <v>25077</v>
      </c>
    </row>
    <row r="418" spans="1:10" x14ac:dyDescent="0.3">
      <c r="A418" t="s">
        <v>1155</v>
      </c>
      <c r="B418" s="4">
        <v>45663</v>
      </c>
      <c r="C418" t="s">
        <v>1156</v>
      </c>
      <c r="D418" t="s">
        <v>1157</v>
      </c>
      <c r="E418" t="s">
        <v>51</v>
      </c>
      <c r="F418" t="s">
        <v>52</v>
      </c>
      <c r="G418" t="s">
        <v>53</v>
      </c>
      <c r="H418" t="s">
        <v>42</v>
      </c>
      <c r="I418" t="s">
        <v>1154</v>
      </c>
      <c r="J418" s="4">
        <v>25077</v>
      </c>
    </row>
    <row r="419" spans="1:10" x14ac:dyDescent="0.3">
      <c r="A419" t="s">
        <v>1158</v>
      </c>
      <c r="B419" s="4">
        <v>45663</v>
      </c>
      <c r="C419" t="s">
        <v>422</v>
      </c>
      <c r="D419" t="s">
        <v>423</v>
      </c>
      <c r="E419" t="s">
        <v>111</v>
      </c>
      <c r="F419" t="s">
        <v>112</v>
      </c>
      <c r="G419" t="s">
        <v>113</v>
      </c>
      <c r="H419" t="s">
        <v>42</v>
      </c>
      <c r="I419" t="s">
        <v>1159</v>
      </c>
      <c r="J419" s="4">
        <v>29886</v>
      </c>
    </row>
    <row r="420" spans="1:10" x14ac:dyDescent="0.3">
      <c r="A420" t="s">
        <v>1160</v>
      </c>
      <c r="B420" s="4">
        <v>45663</v>
      </c>
      <c r="C420" t="s">
        <v>474</v>
      </c>
      <c r="D420" t="s">
        <v>475</v>
      </c>
      <c r="E420" t="s">
        <v>51</v>
      </c>
      <c r="F420" t="s">
        <v>52</v>
      </c>
      <c r="G420" t="s">
        <v>53</v>
      </c>
      <c r="H420" t="s">
        <v>42</v>
      </c>
      <c r="I420" t="s">
        <v>1161</v>
      </c>
      <c r="J420" s="4">
        <v>24396</v>
      </c>
    </row>
    <row r="421" spans="1:10" x14ac:dyDescent="0.3">
      <c r="A421" t="s">
        <v>1162</v>
      </c>
      <c r="B421" s="4">
        <v>45663</v>
      </c>
      <c r="C421" t="s">
        <v>325</v>
      </c>
      <c r="D421" t="s">
        <v>326</v>
      </c>
      <c r="E421" t="s">
        <v>51</v>
      </c>
      <c r="F421" t="s">
        <v>52</v>
      </c>
      <c r="G421" t="s">
        <v>53</v>
      </c>
      <c r="H421" t="s">
        <v>42</v>
      </c>
      <c r="I421" t="s">
        <v>1161</v>
      </c>
      <c r="J421" s="4">
        <v>24396</v>
      </c>
    </row>
    <row r="422" spans="1:10" x14ac:dyDescent="0.3">
      <c r="A422" t="s">
        <v>1163</v>
      </c>
      <c r="B422" s="4">
        <v>45663</v>
      </c>
      <c r="C422" t="s">
        <v>574</v>
      </c>
      <c r="D422" t="s">
        <v>1164</v>
      </c>
      <c r="E422" t="s">
        <v>51</v>
      </c>
      <c r="F422" t="s">
        <v>52</v>
      </c>
      <c r="G422" t="s">
        <v>53</v>
      </c>
      <c r="H422" t="s">
        <v>42</v>
      </c>
      <c r="I422" t="s">
        <v>1161</v>
      </c>
      <c r="J422" s="4">
        <v>24396</v>
      </c>
    </row>
    <row r="423" spans="1:10" x14ac:dyDescent="0.3">
      <c r="A423" t="s">
        <v>1165</v>
      </c>
      <c r="B423" s="4">
        <v>45663</v>
      </c>
      <c r="C423" t="s">
        <v>37</v>
      </c>
      <c r="D423" t="s">
        <v>38</v>
      </c>
      <c r="E423" t="s">
        <v>51</v>
      </c>
      <c r="F423" t="s">
        <v>52</v>
      </c>
      <c r="G423" t="s">
        <v>53</v>
      </c>
      <c r="H423" t="s">
        <v>42</v>
      </c>
      <c r="I423" t="s">
        <v>1166</v>
      </c>
      <c r="J423" s="4">
        <v>17600</v>
      </c>
    </row>
    <row r="424" spans="1:10" x14ac:dyDescent="0.3">
      <c r="A424" t="s">
        <v>1167</v>
      </c>
      <c r="B424" s="4">
        <v>45663</v>
      </c>
      <c r="C424" t="s">
        <v>105</v>
      </c>
      <c r="D424" t="s">
        <v>106</v>
      </c>
      <c r="E424" t="s">
        <v>51</v>
      </c>
      <c r="F424" t="s">
        <v>52</v>
      </c>
      <c r="G424" t="s">
        <v>53</v>
      </c>
      <c r="H424" t="s">
        <v>42</v>
      </c>
      <c r="I424" t="s">
        <v>1168</v>
      </c>
      <c r="J424" s="4">
        <v>30774</v>
      </c>
    </row>
    <row r="425" spans="1:10" x14ac:dyDescent="0.3">
      <c r="A425" t="s">
        <v>1169</v>
      </c>
      <c r="B425" s="4">
        <v>45663</v>
      </c>
      <c r="C425" t="s">
        <v>1170</v>
      </c>
      <c r="D425" t="s">
        <v>1171</v>
      </c>
      <c r="E425" t="s">
        <v>51</v>
      </c>
      <c r="F425" t="s">
        <v>52</v>
      </c>
      <c r="G425" t="s">
        <v>53</v>
      </c>
      <c r="H425" t="s">
        <v>42</v>
      </c>
      <c r="I425" t="s">
        <v>1168</v>
      </c>
      <c r="J425" s="4">
        <v>30774</v>
      </c>
    </row>
    <row r="426" spans="1:10" x14ac:dyDescent="0.3">
      <c r="A426" t="s">
        <v>1172</v>
      </c>
      <c r="B426" s="4">
        <v>45663</v>
      </c>
      <c r="C426" t="s">
        <v>242</v>
      </c>
      <c r="D426" t="s">
        <v>243</v>
      </c>
      <c r="E426" t="s">
        <v>51</v>
      </c>
      <c r="F426" t="s">
        <v>52</v>
      </c>
      <c r="G426" t="s">
        <v>53</v>
      </c>
      <c r="H426" t="s">
        <v>42</v>
      </c>
      <c r="I426" t="s">
        <v>1168</v>
      </c>
      <c r="J426" s="4">
        <v>30774</v>
      </c>
    </row>
    <row r="427" spans="1:10" x14ac:dyDescent="0.3">
      <c r="A427" t="s">
        <v>1173</v>
      </c>
      <c r="B427" s="4">
        <v>45663</v>
      </c>
      <c r="C427" t="s">
        <v>109</v>
      </c>
      <c r="D427" t="s">
        <v>110</v>
      </c>
      <c r="E427" t="s">
        <v>51</v>
      </c>
      <c r="F427" t="s">
        <v>52</v>
      </c>
      <c r="G427" t="s">
        <v>53</v>
      </c>
      <c r="H427" t="s">
        <v>42</v>
      </c>
      <c r="I427" t="s">
        <v>1168</v>
      </c>
      <c r="J427" s="4">
        <v>30774</v>
      </c>
    </row>
    <row r="428" spans="1:10" x14ac:dyDescent="0.3">
      <c r="A428" t="s">
        <v>1174</v>
      </c>
      <c r="B428" s="4">
        <v>45663</v>
      </c>
      <c r="C428" t="s">
        <v>1175</v>
      </c>
      <c r="D428" t="s">
        <v>1176</v>
      </c>
      <c r="E428" t="s">
        <v>51</v>
      </c>
      <c r="F428" t="s">
        <v>52</v>
      </c>
      <c r="G428" t="s">
        <v>53</v>
      </c>
      <c r="H428" t="s">
        <v>42</v>
      </c>
      <c r="I428" t="s">
        <v>1168</v>
      </c>
      <c r="J428" s="4">
        <v>30774</v>
      </c>
    </row>
    <row r="429" spans="1:10" x14ac:dyDescent="0.3">
      <c r="A429" t="s">
        <v>1177</v>
      </c>
      <c r="B429" s="4">
        <v>45663</v>
      </c>
      <c r="C429" t="s">
        <v>704</v>
      </c>
      <c r="D429" t="s">
        <v>705</v>
      </c>
      <c r="E429" t="s">
        <v>698</v>
      </c>
      <c r="F429" t="s">
        <v>699</v>
      </c>
      <c r="G429" t="s">
        <v>700</v>
      </c>
      <c r="H429" t="s">
        <v>42</v>
      </c>
      <c r="I429" t="s">
        <v>1178</v>
      </c>
      <c r="J429" s="4">
        <v>29410</v>
      </c>
    </row>
    <row r="430" spans="1:10" x14ac:dyDescent="0.3">
      <c r="A430" t="s">
        <v>1179</v>
      </c>
      <c r="B430" s="4">
        <v>45663</v>
      </c>
      <c r="C430" t="s">
        <v>987</v>
      </c>
      <c r="D430" t="s">
        <v>988</v>
      </c>
      <c r="E430" t="s">
        <v>698</v>
      </c>
      <c r="F430" t="s">
        <v>699</v>
      </c>
      <c r="G430" t="s">
        <v>700</v>
      </c>
      <c r="H430" t="s">
        <v>42</v>
      </c>
      <c r="I430" t="s">
        <v>1178</v>
      </c>
      <c r="J430" s="4">
        <v>29410</v>
      </c>
    </row>
    <row r="431" spans="1:10" x14ac:dyDescent="0.3">
      <c r="A431" t="s">
        <v>1180</v>
      </c>
      <c r="B431" s="4">
        <v>45663</v>
      </c>
      <c r="C431" t="s">
        <v>325</v>
      </c>
      <c r="D431" t="s">
        <v>326</v>
      </c>
      <c r="E431" t="s">
        <v>353</v>
      </c>
      <c r="F431" t="s">
        <v>354</v>
      </c>
      <c r="G431" t="s">
        <v>79</v>
      </c>
      <c r="H431" t="s">
        <v>42</v>
      </c>
      <c r="I431" t="s">
        <v>1181</v>
      </c>
      <c r="J431" s="4">
        <v>39326</v>
      </c>
    </row>
    <row r="432" spans="1:10" x14ac:dyDescent="0.3">
      <c r="A432" t="s">
        <v>1182</v>
      </c>
      <c r="B432" s="4">
        <v>45663</v>
      </c>
      <c r="C432" t="s">
        <v>1183</v>
      </c>
      <c r="D432" t="s">
        <v>1184</v>
      </c>
      <c r="E432" t="s">
        <v>51</v>
      </c>
      <c r="F432" t="s">
        <v>52</v>
      </c>
      <c r="G432" t="s">
        <v>53</v>
      </c>
      <c r="H432" t="s">
        <v>42</v>
      </c>
      <c r="I432" t="s">
        <v>1185</v>
      </c>
      <c r="J432" s="4">
        <v>32819</v>
      </c>
    </row>
    <row r="433" spans="1:10" x14ac:dyDescent="0.3">
      <c r="A433" t="s">
        <v>1186</v>
      </c>
      <c r="B433" s="4">
        <v>45663</v>
      </c>
      <c r="C433" t="s">
        <v>662</v>
      </c>
      <c r="D433" t="s">
        <v>663</v>
      </c>
      <c r="E433" t="s">
        <v>51</v>
      </c>
      <c r="F433" t="s">
        <v>52</v>
      </c>
      <c r="G433" t="s">
        <v>53</v>
      </c>
      <c r="H433" t="s">
        <v>42</v>
      </c>
      <c r="I433" t="s">
        <v>1083</v>
      </c>
      <c r="J433" s="4">
        <v>33845</v>
      </c>
    </row>
    <row r="434" spans="1:10" x14ac:dyDescent="0.3">
      <c r="A434" t="s">
        <v>1187</v>
      </c>
      <c r="B434" s="4">
        <v>45663</v>
      </c>
      <c r="C434" t="s">
        <v>125</v>
      </c>
      <c r="D434" t="s">
        <v>126</v>
      </c>
      <c r="E434" t="s">
        <v>51</v>
      </c>
      <c r="F434" t="s">
        <v>52</v>
      </c>
      <c r="G434" t="s">
        <v>53</v>
      </c>
      <c r="H434" t="s">
        <v>42</v>
      </c>
      <c r="I434" t="s">
        <v>1083</v>
      </c>
      <c r="J434" s="4">
        <v>33845</v>
      </c>
    </row>
    <row r="435" spans="1:10" x14ac:dyDescent="0.3">
      <c r="A435" t="s">
        <v>1188</v>
      </c>
      <c r="B435" s="4">
        <v>45663</v>
      </c>
      <c r="C435" t="s">
        <v>81</v>
      </c>
      <c r="D435" t="s">
        <v>82</v>
      </c>
      <c r="E435" t="s">
        <v>51</v>
      </c>
      <c r="F435" t="s">
        <v>52</v>
      </c>
      <c r="G435" t="s">
        <v>53</v>
      </c>
      <c r="H435" t="s">
        <v>42</v>
      </c>
      <c r="I435" t="s">
        <v>1083</v>
      </c>
      <c r="J435" s="4">
        <v>33845</v>
      </c>
    </row>
    <row r="436" spans="1:10" x14ac:dyDescent="0.3">
      <c r="A436" t="s">
        <v>1189</v>
      </c>
      <c r="B436" s="4">
        <v>45663</v>
      </c>
      <c r="C436" t="s">
        <v>1190</v>
      </c>
      <c r="D436" t="s">
        <v>1191</v>
      </c>
      <c r="E436" t="s">
        <v>353</v>
      </c>
      <c r="F436" t="s">
        <v>354</v>
      </c>
      <c r="G436" t="s">
        <v>79</v>
      </c>
      <c r="H436" t="s">
        <v>42</v>
      </c>
      <c r="I436" t="s">
        <v>1181</v>
      </c>
      <c r="J436" s="4">
        <v>39326</v>
      </c>
    </row>
    <row r="437" spans="1:10" x14ac:dyDescent="0.3">
      <c r="A437" t="s">
        <v>1192</v>
      </c>
      <c r="B437" s="4">
        <v>45663</v>
      </c>
      <c r="C437" t="s">
        <v>242</v>
      </c>
      <c r="D437" t="s">
        <v>243</v>
      </c>
      <c r="E437" t="s">
        <v>51</v>
      </c>
      <c r="F437" t="s">
        <v>52</v>
      </c>
      <c r="G437" t="s">
        <v>53</v>
      </c>
      <c r="H437" t="s">
        <v>42</v>
      </c>
      <c r="I437" t="s">
        <v>1193</v>
      </c>
      <c r="J437" s="4">
        <v>28739</v>
      </c>
    </row>
    <row r="438" spans="1:10" x14ac:dyDescent="0.3">
      <c r="A438" t="s">
        <v>1194</v>
      </c>
      <c r="B438" s="4">
        <v>45663</v>
      </c>
      <c r="C438" t="s">
        <v>56</v>
      </c>
      <c r="D438" t="s">
        <v>57</v>
      </c>
      <c r="E438" t="s">
        <v>51</v>
      </c>
      <c r="F438" t="s">
        <v>52</v>
      </c>
      <c r="G438" t="s">
        <v>53</v>
      </c>
      <c r="H438" t="s">
        <v>42</v>
      </c>
      <c r="I438" t="s">
        <v>1193</v>
      </c>
      <c r="J438" s="4">
        <v>28739</v>
      </c>
    </row>
    <row r="439" spans="1:10" x14ac:dyDescent="0.3">
      <c r="A439" t="s">
        <v>1195</v>
      </c>
      <c r="B439" s="4">
        <v>45663</v>
      </c>
      <c r="C439" t="s">
        <v>662</v>
      </c>
      <c r="D439" t="s">
        <v>663</v>
      </c>
      <c r="E439" t="s">
        <v>51</v>
      </c>
      <c r="F439" t="s">
        <v>52</v>
      </c>
      <c r="G439" t="s">
        <v>53</v>
      </c>
      <c r="H439" t="s">
        <v>42</v>
      </c>
      <c r="I439" t="s">
        <v>1193</v>
      </c>
      <c r="J439" s="4">
        <v>28739</v>
      </c>
    </row>
    <row r="440" spans="1:10" x14ac:dyDescent="0.3">
      <c r="A440" t="s">
        <v>1196</v>
      </c>
      <c r="B440" s="4">
        <v>45663</v>
      </c>
      <c r="C440" t="s">
        <v>81</v>
      </c>
      <c r="D440" t="s">
        <v>82</v>
      </c>
      <c r="E440" t="s">
        <v>51</v>
      </c>
      <c r="F440" t="s">
        <v>52</v>
      </c>
      <c r="G440" t="s">
        <v>53</v>
      </c>
      <c r="H440" t="s">
        <v>42</v>
      </c>
      <c r="I440" t="s">
        <v>1197</v>
      </c>
      <c r="J440" s="4">
        <v>22583</v>
      </c>
    </row>
    <row r="441" spans="1:10" x14ac:dyDescent="0.3">
      <c r="A441" t="s">
        <v>1198</v>
      </c>
      <c r="B441" s="4">
        <v>45663</v>
      </c>
      <c r="C441" t="s">
        <v>188</v>
      </c>
      <c r="D441" t="s">
        <v>189</v>
      </c>
      <c r="E441" t="s">
        <v>51</v>
      </c>
      <c r="F441" t="s">
        <v>52</v>
      </c>
      <c r="G441" t="s">
        <v>53</v>
      </c>
      <c r="H441" t="s">
        <v>42</v>
      </c>
      <c r="I441" t="s">
        <v>1197</v>
      </c>
      <c r="J441" s="4">
        <v>22583</v>
      </c>
    </row>
    <row r="442" spans="1:10" x14ac:dyDescent="0.3">
      <c r="A442" t="s">
        <v>1199</v>
      </c>
      <c r="B442" s="4">
        <v>45663</v>
      </c>
      <c r="C442" t="s">
        <v>928</v>
      </c>
      <c r="D442" t="s">
        <v>929</v>
      </c>
      <c r="E442" t="s">
        <v>1200</v>
      </c>
      <c r="F442" t="s">
        <v>1201</v>
      </c>
      <c r="G442" t="s">
        <v>79</v>
      </c>
      <c r="H442" t="s">
        <v>42</v>
      </c>
      <c r="I442" t="s">
        <v>1202</v>
      </c>
      <c r="J442" s="4">
        <v>27204</v>
      </c>
    </row>
    <row r="443" spans="1:10" x14ac:dyDescent="0.3">
      <c r="A443" t="s">
        <v>1203</v>
      </c>
      <c r="B443" s="4">
        <v>45663</v>
      </c>
      <c r="C443" t="s">
        <v>56</v>
      </c>
      <c r="D443" t="s">
        <v>57</v>
      </c>
      <c r="E443" t="s">
        <v>39</v>
      </c>
      <c r="F443" t="s">
        <v>40</v>
      </c>
      <c r="G443" t="s">
        <v>41</v>
      </c>
      <c r="H443" t="s">
        <v>42</v>
      </c>
      <c r="I443" t="s">
        <v>1204</v>
      </c>
      <c r="J443" s="4">
        <v>22146</v>
      </c>
    </row>
    <row r="444" spans="1:10" x14ac:dyDescent="0.3">
      <c r="A444" t="s">
        <v>1205</v>
      </c>
      <c r="B444" s="4">
        <v>45663</v>
      </c>
      <c r="C444" t="s">
        <v>311</v>
      </c>
      <c r="D444" t="s">
        <v>312</v>
      </c>
      <c r="E444" t="s">
        <v>39</v>
      </c>
      <c r="F444" t="s">
        <v>40</v>
      </c>
      <c r="G444" t="s">
        <v>41</v>
      </c>
      <c r="H444" t="s">
        <v>42</v>
      </c>
      <c r="I444" t="s">
        <v>1204</v>
      </c>
      <c r="J444" s="4">
        <v>22146</v>
      </c>
    </row>
    <row r="445" spans="1:10" x14ac:dyDescent="0.3">
      <c r="A445" t="s">
        <v>1206</v>
      </c>
      <c r="B445" s="4">
        <v>45663</v>
      </c>
      <c r="C445" t="s">
        <v>739</v>
      </c>
      <c r="D445" t="s">
        <v>740</v>
      </c>
      <c r="E445" t="s">
        <v>39</v>
      </c>
      <c r="F445" t="s">
        <v>40</v>
      </c>
      <c r="G445" t="s">
        <v>41</v>
      </c>
      <c r="H445" t="s">
        <v>42</v>
      </c>
      <c r="I445" t="s">
        <v>1204</v>
      </c>
      <c r="J445" s="4">
        <v>22146</v>
      </c>
    </row>
    <row r="446" spans="1:10" x14ac:dyDescent="0.3">
      <c r="A446" t="s">
        <v>1207</v>
      </c>
      <c r="B446" s="4">
        <v>45663</v>
      </c>
      <c r="C446" t="s">
        <v>993</v>
      </c>
      <c r="D446" t="s">
        <v>994</v>
      </c>
      <c r="E446" t="s">
        <v>39</v>
      </c>
      <c r="F446" t="s">
        <v>40</v>
      </c>
      <c r="G446" t="s">
        <v>41</v>
      </c>
      <c r="H446" t="s">
        <v>42</v>
      </c>
      <c r="I446" t="s">
        <v>1204</v>
      </c>
      <c r="J446" s="4">
        <v>22146</v>
      </c>
    </row>
    <row r="447" spans="1:10" x14ac:dyDescent="0.3">
      <c r="A447" t="s">
        <v>1208</v>
      </c>
      <c r="B447" s="4">
        <v>45663</v>
      </c>
      <c r="C447" t="s">
        <v>258</v>
      </c>
      <c r="D447" t="s">
        <v>259</v>
      </c>
      <c r="E447" t="s">
        <v>39</v>
      </c>
      <c r="F447" t="s">
        <v>40</v>
      </c>
      <c r="G447" t="s">
        <v>41</v>
      </c>
      <c r="H447" t="s">
        <v>42</v>
      </c>
      <c r="I447" t="s">
        <v>1204</v>
      </c>
      <c r="J447" s="4">
        <v>22146</v>
      </c>
    </row>
    <row r="448" spans="1:10" x14ac:dyDescent="0.3">
      <c r="A448" t="s">
        <v>1209</v>
      </c>
      <c r="B448" s="4">
        <v>45663</v>
      </c>
      <c r="C448" t="s">
        <v>147</v>
      </c>
      <c r="D448" t="s">
        <v>148</v>
      </c>
      <c r="E448" t="s">
        <v>51</v>
      </c>
      <c r="F448" t="s">
        <v>52</v>
      </c>
      <c r="G448" t="s">
        <v>53</v>
      </c>
      <c r="H448" t="s">
        <v>42</v>
      </c>
      <c r="I448" t="s">
        <v>1085</v>
      </c>
      <c r="J448" s="4">
        <v>26737</v>
      </c>
    </row>
    <row r="449" spans="1:10" x14ac:dyDescent="0.3">
      <c r="A449" t="s">
        <v>1210</v>
      </c>
      <c r="B449" s="4">
        <v>45663</v>
      </c>
      <c r="C449" t="s">
        <v>109</v>
      </c>
      <c r="D449" t="s">
        <v>110</v>
      </c>
      <c r="E449" t="s">
        <v>39</v>
      </c>
      <c r="F449" t="s">
        <v>40</v>
      </c>
      <c r="G449" t="s">
        <v>41</v>
      </c>
      <c r="H449" t="s">
        <v>42</v>
      </c>
      <c r="I449" t="s">
        <v>1085</v>
      </c>
      <c r="J449" s="4">
        <v>26737</v>
      </c>
    </row>
    <row r="450" spans="1:10" x14ac:dyDescent="0.3">
      <c r="A450" t="s">
        <v>1211</v>
      </c>
      <c r="B450" s="4">
        <v>45663</v>
      </c>
      <c r="C450" t="s">
        <v>139</v>
      </c>
      <c r="D450" t="s">
        <v>140</v>
      </c>
      <c r="E450" t="s">
        <v>111</v>
      </c>
      <c r="F450" t="s">
        <v>112</v>
      </c>
      <c r="G450" t="s">
        <v>113</v>
      </c>
      <c r="H450" t="s">
        <v>42</v>
      </c>
      <c r="I450" t="s">
        <v>1085</v>
      </c>
      <c r="J450" s="4">
        <v>26737</v>
      </c>
    </row>
    <row r="451" spans="1:10" x14ac:dyDescent="0.3">
      <c r="A451" t="s">
        <v>1212</v>
      </c>
      <c r="B451" s="4">
        <v>45663</v>
      </c>
      <c r="C451" t="s">
        <v>656</v>
      </c>
      <c r="D451" t="s">
        <v>657</v>
      </c>
      <c r="E451" t="s">
        <v>217</v>
      </c>
      <c r="F451" t="s">
        <v>218</v>
      </c>
      <c r="G451" t="s">
        <v>79</v>
      </c>
      <c r="H451" t="s">
        <v>42</v>
      </c>
      <c r="I451" t="s">
        <v>1085</v>
      </c>
      <c r="J451" s="4">
        <v>26737</v>
      </c>
    </row>
    <row r="452" spans="1:10" x14ac:dyDescent="0.3">
      <c r="A452" t="s">
        <v>1213</v>
      </c>
      <c r="B452" s="4">
        <v>45663</v>
      </c>
      <c r="C452" t="s">
        <v>431</v>
      </c>
      <c r="D452" t="s">
        <v>432</v>
      </c>
      <c r="E452" t="s">
        <v>51</v>
      </c>
      <c r="F452" t="s">
        <v>52</v>
      </c>
      <c r="G452" t="s">
        <v>53</v>
      </c>
      <c r="H452" t="s">
        <v>42</v>
      </c>
      <c r="I452" t="s">
        <v>1214</v>
      </c>
      <c r="J452" s="4">
        <v>29992</v>
      </c>
    </row>
    <row r="453" spans="1:10" x14ac:dyDescent="0.3">
      <c r="A453" t="s">
        <v>1215</v>
      </c>
      <c r="B453" s="4">
        <v>45663</v>
      </c>
      <c r="C453" t="s">
        <v>311</v>
      </c>
      <c r="D453" t="s">
        <v>312</v>
      </c>
      <c r="E453" t="s">
        <v>51</v>
      </c>
      <c r="F453" t="s">
        <v>52</v>
      </c>
      <c r="G453" t="s">
        <v>53</v>
      </c>
      <c r="H453" t="s">
        <v>42</v>
      </c>
      <c r="I453" t="s">
        <v>1216</v>
      </c>
      <c r="J453" s="4">
        <v>21892</v>
      </c>
    </row>
    <row r="454" spans="1:10" x14ac:dyDescent="0.3">
      <c r="A454" t="s">
        <v>1217</v>
      </c>
      <c r="B454" s="4">
        <v>45663</v>
      </c>
      <c r="C454" t="s">
        <v>109</v>
      </c>
      <c r="D454" t="s">
        <v>110</v>
      </c>
      <c r="E454" t="s">
        <v>51</v>
      </c>
      <c r="F454" t="s">
        <v>52</v>
      </c>
      <c r="G454" t="s">
        <v>53</v>
      </c>
      <c r="H454" t="s">
        <v>42</v>
      </c>
      <c r="I454" t="s">
        <v>1218</v>
      </c>
      <c r="J454" s="4">
        <v>19947</v>
      </c>
    </row>
    <row r="455" spans="1:10" x14ac:dyDescent="0.3">
      <c r="A455" t="s">
        <v>1219</v>
      </c>
      <c r="B455" s="4">
        <v>45663</v>
      </c>
      <c r="C455" t="s">
        <v>656</v>
      </c>
      <c r="D455" t="s">
        <v>657</v>
      </c>
      <c r="E455" t="s">
        <v>39</v>
      </c>
      <c r="F455" t="s">
        <v>40</v>
      </c>
      <c r="G455" t="s">
        <v>41</v>
      </c>
      <c r="H455" t="s">
        <v>42</v>
      </c>
      <c r="I455" t="s">
        <v>1218</v>
      </c>
      <c r="J455" s="4">
        <v>19947</v>
      </c>
    </row>
    <row r="456" spans="1:10" x14ac:dyDescent="0.3">
      <c r="A456" t="s">
        <v>1220</v>
      </c>
      <c r="B456" s="4">
        <v>45663</v>
      </c>
      <c r="C456" t="s">
        <v>215</v>
      </c>
      <c r="D456" t="s">
        <v>216</v>
      </c>
      <c r="E456" t="s">
        <v>51</v>
      </c>
      <c r="F456" t="s">
        <v>52</v>
      </c>
      <c r="G456" t="s">
        <v>53</v>
      </c>
      <c r="H456" t="s">
        <v>42</v>
      </c>
      <c r="I456" t="s">
        <v>1221</v>
      </c>
      <c r="J456" s="4">
        <v>28693</v>
      </c>
    </row>
    <row r="457" spans="1:10" x14ac:dyDescent="0.3">
      <c r="A457" t="s">
        <v>1222</v>
      </c>
      <c r="B457" s="4">
        <v>45663</v>
      </c>
      <c r="C457" t="s">
        <v>618</v>
      </c>
      <c r="D457" t="s">
        <v>619</v>
      </c>
      <c r="E457" t="s">
        <v>39</v>
      </c>
      <c r="F457" t="s">
        <v>40</v>
      </c>
      <c r="G457" t="s">
        <v>41</v>
      </c>
      <c r="H457" t="s">
        <v>42</v>
      </c>
      <c r="I457" t="s">
        <v>1221</v>
      </c>
      <c r="J457" s="4">
        <v>28693</v>
      </c>
    </row>
    <row r="458" spans="1:10" x14ac:dyDescent="0.3">
      <c r="A458" t="s">
        <v>1223</v>
      </c>
      <c r="B458" s="4">
        <v>45663</v>
      </c>
      <c r="C458" t="s">
        <v>215</v>
      </c>
      <c r="D458" t="s">
        <v>1224</v>
      </c>
      <c r="E458" t="s">
        <v>39</v>
      </c>
      <c r="F458" t="s">
        <v>40</v>
      </c>
      <c r="G458" t="s">
        <v>41</v>
      </c>
      <c r="H458" t="s">
        <v>42</v>
      </c>
      <c r="I458" t="s">
        <v>1225</v>
      </c>
      <c r="J458" s="4">
        <v>25658</v>
      </c>
    </row>
    <row r="459" spans="1:10" x14ac:dyDescent="0.3">
      <c r="A459" t="s">
        <v>1226</v>
      </c>
      <c r="B459" s="4">
        <v>45663</v>
      </c>
      <c r="C459" t="s">
        <v>273</v>
      </c>
      <c r="D459" t="s">
        <v>274</v>
      </c>
      <c r="E459" t="s">
        <v>51</v>
      </c>
      <c r="F459" t="s">
        <v>52</v>
      </c>
      <c r="G459" t="s">
        <v>53</v>
      </c>
      <c r="H459" t="s">
        <v>42</v>
      </c>
      <c r="I459" t="s">
        <v>1227</v>
      </c>
      <c r="J459" s="4">
        <v>30375</v>
      </c>
    </row>
    <row r="460" spans="1:10" x14ac:dyDescent="0.3">
      <c r="A460" t="s">
        <v>1228</v>
      </c>
      <c r="B460" s="4">
        <v>45663</v>
      </c>
      <c r="C460" t="s">
        <v>188</v>
      </c>
      <c r="D460" t="s">
        <v>189</v>
      </c>
      <c r="E460" t="s">
        <v>51</v>
      </c>
      <c r="F460" t="s">
        <v>52</v>
      </c>
      <c r="G460" t="s">
        <v>53</v>
      </c>
      <c r="H460" t="s">
        <v>42</v>
      </c>
      <c r="I460" t="s">
        <v>1227</v>
      </c>
      <c r="J460" s="4">
        <v>30375</v>
      </c>
    </row>
    <row r="461" spans="1:10" x14ac:dyDescent="0.3">
      <c r="A461" t="s">
        <v>1229</v>
      </c>
      <c r="B461" s="4">
        <v>45663</v>
      </c>
      <c r="C461" t="s">
        <v>105</v>
      </c>
      <c r="D461" t="s">
        <v>106</v>
      </c>
      <c r="E461" t="s">
        <v>51</v>
      </c>
      <c r="F461" t="s">
        <v>52</v>
      </c>
      <c r="G461" t="s">
        <v>53</v>
      </c>
      <c r="H461" t="s">
        <v>42</v>
      </c>
      <c r="I461" t="s">
        <v>1230</v>
      </c>
      <c r="J461" s="4">
        <v>26965</v>
      </c>
    </row>
    <row r="462" spans="1:10" x14ac:dyDescent="0.3">
      <c r="A462" t="s">
        <v>1231</v>
      </c>
      <c r="B462" s="4">
        <v>45663</v>
      </c>
      <c r="C462" t="s">
        <v>458</v>
      </c>
      <c r="D462" t="s">
        <v>459</v>
      </c>
      <c r="E462" t="s">
        <v>51</v>
      </c>
      <c r="F462" t="s">
        <v>52</v>
      </c>
      <c r="G462" t="s">
        <v>53</v>
      </c>
      <c r="H462" t="s">
        <v>42</v>
      </c>
      <c r="I462" t="s">
        <v>1230</v>
      </c>
      <c r="J462" s="4">
        <v>26965</v>
      </c>
    </row>
    <row r="463" spans="1:10" x14ac:dyDescent="0.3">
      <c r="A463" t="s">
        <v>1232</v>
      </c>
      <c r="B463" s="4">
        <v>45663</v>
      </c>
      <c r="C463" t="s">
        <v>332</v>
      </c>
      <c r="D463" t="s">
        <v>333</v>
      </c>
      <c r="E463" t="s">
        <v>111</v>
      </c>
      <c r="F463" t="s">
        <v>112</v>
      </c>
      <c r="G463" t="s">
        <v>113</v>
      </c>
      <c r="H463" t="s">
        <v>42</v>
      </c>
      <c r="I463" t="s">
        <v>1233</v>
      </c>
      <c r="J463" s="4">
        <v>25510</v>
      </c>
    </row>
    <row r="464" spans="1:10" x14ac:dyDescent="0.3">
      <c r="A464" t="s">
        <v>1234</v>
      </c>
      <c r="B464" s="4">
        <v>45663</v>
      </c>
      <c r="C464" t="s">
        <v>640</v>
      </c>
      <c r="D464" t="s">
        <v>641</v>
      </c>
      <c r="E464" t="s">
        <v>111</v>
      </c>
      <c r="F464" t="s">
        <v>112</v>
      </c>
      <c r="G464" t="s">
        <v>113</v>
      </c>
      <c r="H464" t="s">
        <v>42</v>
      </c>
      <c r="I464" t="s">
        <v>1233</v>
      </c>
      <c r="J464" s="4">
        <v>25510</v>
      </c>
    </row>
    <row r="465" spans="1:10" x14ac:dyDescent="0.3">
      <c r="A465" t="s">
        <v>1235</v>
      </c>
      <c r="B465" s="4">
        <v>45663</v>
      </c>
      <c r="C465" t="s">
        <v>147</v>
      </c>
      <c r="D465" t="s">
        <v>148</v>
      </c>
      <c r="E465" t="s">
        <v>111</v>
      </c>
      <c r="F465" t="s">
        <v>112</v>
      </c>
      <c r="G465" t="s">
        <v>113</v>
      </c>
      <c r="H465" t="s">
        <v>42</v>
      </c>
      <c r="I465" t="s">
        <v>1233</v>
      </c>
      <c r="J465" s="4">
        <v>25510</v>
      </c>
    </row>
    <row r="466" spans="1:10" x14ac:dyDescent="0.3">
      <c r="A466" t="s">
        <v>1236</v>
      </c>
      <c r="B466" s="4">
        <v>45663</v>
      </c>
      <c r="C466" t="s">
        <v>447</v>
      </c>
      <c r="D466" t="s">
        <v>448</v>
      </c>
      <c r="E466" t="s">
        <v>111</v>
      </c>
      <c r="F466" t="s">
        <v>112</v>
      </c>
      <c r="G466" t="s">
        <v>113</v>
      </c>
      <c r="H466" t="s">
        <v>42</v>
      </c>
      <c r="I466" t="s">
        <v>1233</v>
      </c>
      <c r="J466" s="4">
        <v>25510</v>
      </c>
    </row>
    <row r="467" spans="1:10" x14ac:dyDescent="0.3">
      <c r="A467" t="s">
        <v>1237</v>
      </c>
      <c r="B467" s="4">
        <v>45663</v>
      </c>
      <c r="C467" t="s">
        <v>325</v>
      </c>
      <c r="D467" t="s">
        <v>326</v>
      </c>
      <c r="E467" t="s">
        <v>51</v>
      </c>
      <c r="F467" t="s">
        <v>52</v>
      </c>
      <c r="G467" t="s">
        <v>53</v>
      </c>
      <c r="H467" t="s">
        <v>42</v>
      </c>
      <c r="I467" t="s">
        <v>1238</v>
      </c>
      <c r="J467" s="4">
        <v>28310</v>
      </c>
    </row>
    <row r="468" spans="1:10" x14ac:dyDescent="0.3">
      <c r="A468" t="s">
        <v>1239</v>
      </c>
      <c r="B468" s="4">
        <v>45663</v>
      </c>
      <c r="C468" t="s">
        <v>474</v>
      </c>
      <c r="D468" t="s">
        <v>475</v>
      </c>
      <c r="E468" t="s">
        <v>51</v>
      </c>
      <c r="F468" t="s">
        <v>52</v>
      </c>
      <c r="G468" t="s">
        <v>53</v>
      </c>
      <c r="H468" t="s">
        <v>42</v>
      </c>
      <c r="I468" t="s">
        <v>1238</v>
      </c>
      <c r="J468" s="4">
        <v>28310</v>
      </c>
    </row>
    <row r="469" spans="1:10" x14ac:dyDescent="0.3">
      <c r="A469" t="s">
        <v>1240</v>
      </c>
      <c r="B469" s="4">
        <v>45663</v>
      </c>
      <c r="C469" t="s">
        <v>662</v>
      </c>
      <c r="D469" t="s">
        <v>663</v>
      </c>
      <c r="E469" t="s">
        <v>39</v>
      </c>
      <c r="F469" t="s">
        <v>40</v>
      </c>
      <c r="G469" t="s">
        <v>41</v>
      </c>
      <c r="H469" t="s">
        <v>42</v>
      </c>
      <c r="I469" t="s">
        <v>596</v>
      </c>
      <c r="J469" s="4">
        <v>27207</v>
      </c>
    </row>
    <row r="470" spans="1:10" x14ac:dyDescent="0.3">
      <c r="A470" t="s">
        <v>1241</v>
      </c>
      <c r="B470" s="4">
        <v>45663</v>
      </c>
      <c r="C470" t="s">
        <v>692</v>
      </c>
      <c r="D470" t="s">
        <v>723</v>
      </c>
      <c r="E470" t="s">
        <v>51</v>
      </c>
      <c r="F470" t="s">
        <v>52</v>
      </c>
      <c r="G470" t="s">
        <v>53</v>
      </c>
      <c r="H470" t="s">
        <v>42</v>
      </c>
      <c r="I470" t="s">
        <v>1238</v>
      </c>
      <c r="J470" s="4">
        <v>28310</v>
      </c>
    </row>
    <row r="471" spans="1:10" x14ac:dyDescent="0.3">
      <c r="A471" t="s">
        <v>1242</v>
      </c>
      <c r="B471" s="4">
        <v>45663</v>
      </c>
      <c r="C471" t="s">
        <v>129</v>
      </c>
      <c r="D471" t="s">
        <v>130</v>
      </c>
      <c r="E471" t="s">
        <v>39</v>
      </c>
      <c r="F471" t="s">
        <v>40</v>
      </c>
      <c r="G471" t="s">
        <v>41</v>
      </c>
      <c r="H471" t="s">
        <v>42</v>
      </c>
      <c r="I471" t="s">
        <v>596</v>
      </c>
      <c r="J471" s="4">
        <v>27207</v>
      </c>
    </row>
    <row r="472" spans="1:10" x14ac:dyDescent="0.3">
      <c r="A472" t="s">
        <v>1243</v>
      </c>
      <c r="B472" s="4">
        <v>45663</v>
      </c>
      <c r="C472" t="s">
        <v>242</v>
      </c>
      <c r="D472" t="s">
        <v>243</v>
      </c>
      <c r="E472" t="s">
        <v>39</v>
      </c>
      <c r="F472" t="s">
        <v>40</v>
      </c>
      <c r="G472" t="s">
        <v>41</v>
      </c>
      <c r="H472" t="s">
        <v>42</v>
      </c>
      <c r="I472" t="s">
        <v>596</v>
      </c>
      <c r="J472" s="4">
        <v>27207</v>
      </c>
    </row>
    <row r="473" spans="1:10" x14ac:dyDescent="0.3">
      <c r="A473" t="s">
        <v>1244</v>
      </c>
      <c r="B473" s="4">
        <v>45663</v>
      </c>
      <c r="C473" t="s">
        <v>998</v>
      </c>
      <c r="D473" t="s">
        <v>999</v>
      </c>
      <c r="E473" t="s">
        <v>51</v>
      </c>
      <c r="F473" t="s">
        <v>52</v>
      </c>
      <c r="G473" t="s">
        <v>53</v>
      </c>
      <c r="H473" t="s">
        <v>42</v>
      </c>
      <c r="I473" t="s">
        <v>1245</v>
      </c>
      <c r="J473" s="4">
        <v>31586</v>
      </c>
    </row>
    <row r="474" spans="1:10" x14ac:dyDescent="0.3">
      <c r="A474" t="s">
        <v>1246</v>
      </c>
      <c r="B474" s="4">
        <v>45663</v>
      </c>
      <c r="C474" t="s">
        <v>1247</v>
      </c>
      <c r="D474" t="s">
        <v>1248</v>
      </c>
      <c r="E474" t="s">
        <v>1249</v>
      </c>
      <c r="F474" t="s">
        <v>1250</v>
      </c>
      <c r="G474" t="s">
        <v>1251</v>
      </c>
      <c r="H474" t="s">
        <v>42</v>
      </c>
      <c r="I474" t="s">
        <v>1252</v>
      </c>
      <c r="J474" s="4">
        <v>21641</v>
      </c>
    </row>
    <row r="475" spans="1:10" x14ac:dyDescent="0.3">
      <c r="A475" t="s">
        <v>1253</v>
      </c>
      <c r="B475" s="4">
        <v>45663</v>
      </c>
      <c r="C475" t="s">
        <v>1254</v>
      </c>
      <c r="D475" t="s">
        <v>1255</v>
      </c>
      <c r="E475" t="s">
        <v>1249</v>
      </c>
      <c r="F475" t="s">
        <v>1250</v>
      </c>
      <c r="G475" t="s">
        <v>1251</v>
      </c>
      <c r="H475" t="s">
        <v>42</v>
      </c>
      <c r="I475" t="s">
        <v>1252</v>
      </c>
      <c r="J475" s="4">
        <v>21641</v>
      </c>
    </row>
    <row r="476" spans="1:10" x14ac:dyDescent="0.3">
      <c r="A476" t="s">
        <v>1256</v>
      </c>
      <c r="B476" s="4">
        <v>45663</v>
      </c>
      <c r="C476" t="s">
        <v>1257</v>
      </c>
      <c r="D476" t="s">
        <v>1258</v>
      </c>
      <c r="E476" t="s">
        <v>1249</v>
      </c>
      <c r="F476" t="s">
        <v>1250</v>
      </c>
      <c r="G476" t="s">
        <v>1251</v>
      </c>
      <c r="H476" t="s">
        <v>42</v>
      </c>
      <c r="I476" t="s">
        <v>1252</v>
      </c>
      <c r="J476" s="4">
        <v>21641</v>
      </c>
    </row>
    <row r="477" spans="1:10" x14ac:dyDescent="0.3">
      <c r="A477" t="s">
        <v>1259</v>
      </c>
      <c r="B477" s="4">
        <v>45663</v>
      </c>
      <c r="C477" t="s">
        <v>188</v>
      </c>
      <c r="D477" t="s">
        <v>189</v>
      </c>
      <c r="E477" t="s">
        <v>51</v>
      </c>
      <c r="F477" t="s">
        <v>52</v>
      </c>
      <c r="G477" t="s">
        <v>53</v>
      </c>
      <c r="H477" t="s">
        <v>42</v>
      </c>
      <c r="I477" t="s">
        <v>1260</v>
      </c>
      <c r="J477" s="4">
        <v>29301</v>
      </c>
    </row>
    <row r="478" spans="1:10" x14ac:dyDescent="0.3">
      <c r="A478" t="s">
        <v>1261</v>
      </c>
      <c r="B478" s="4">
        <v>45663</v>
      </c>
      <c r="C478" t="s">
        <v>37</v>
      </c>
      <c r="D478" t="s">
        <v>38</v>
      </c>
      <c r="E478" t="s">
        <v>51</v>
      </c>
      <c r="F478" t="s">
        <v>52</v>
      </c>
      <c r="G478" t="s">
        <v>53</v>
      </c>
      <c r="H478" t="s">
        <v>42</v>
      </c>
      <c r="I478" t="s">
        <v>1262</v>
      </c>
      <c r="J478" s="4">
        <v>26504</v>
      </c>
    </row>
    <row r="479" spans="1:10" x14ac:dyDescent="0.3">
      <c r="A479" t="s">
        <v>1263</v>
      </c>
      <c r="B479" s="4">
        <v>45663</v>
      </c>
      <c r="C479" t="s">
        <v>242</v>
      </c>
      <c r="D479" t="s">
        <v>243</v>
      </c>
      <c r="E479" t="s">
        <v>51</v>
      </c>
      <c r="F479" t="s">
        <v>52</v>
      </c>
      <c r="G479" t="s">
        <v>53</v>
      </c>
      <c r="H479" t="s">
        <v>42</v>
      </c>
      <c r="I479" t="s">
        <v>1262</v>
      </c>
      <c r="J479" s="4">
        <v>26504</v>
      </c>
    </row>
    <row r="480" spans="1:10" x14ac:dyDescent="0.3">
      <c r="A480" t="s">
        <v>1264</v>
      </c>
      <c r="B480" s="4">
        <v>45663</v>
      </c>
      <c r="C480" t="s">
        <v>215</v>
      </c>
      <c r="D480" t="s">
        <v>216</v>
      </c>
      <c r="E480" t="s">
        <v>51</v>
      </c>
      <c r="F480" t="s">
        <v>52</v>
      </c>
      <c r="G480" t="s">
        <v>53</v>
      </c>
      <c r="H480" t="s">
        <v>42</v>
      </c>
      <c r="I480" t="s">
        <v>1262</v>
      </c>
      <c r="J480" s="4">
        <v>26504</v>
      </c>
    </row>
    <row r="481" spans="1:10" x14ac:dyDescent="0.3">
      <c r="A481" t="s">
        <v>1265</v>
      </c>
      <c r="B481" s="4">
        <v>45663</v>
      </c>
      <c r="C481" t="s">
        <v>147</v>
      </c>
      <c r="D481" t="s">
        <v>148</v>
      </c>
      <c r="E481" t="s">
        <v>51</v>
      </c>
      <c r="F481" t="s">
        <v>52</v>
      </c>
      <c r="G481" t="s">
        <v>53</v>
      </c>
      <c r="H481" t="s">
        <v>42</v>
      </c>
      <c r="I481" t="s">
        <v>1262</v>
      </c>
      <c r="J481" s="4">
        <v>26504</v>
      </c>
    </row>
    <row r="482" spans="1:10" x14ac:dyDescent="0.3">
      <c r="A482" t="s">
        <v>1266</v>
      </c>
      <c r="B482" s="4">
        <v>45663</v>
      </c>
      <c r="C482" t="s">
        <v>341</v>
      </c>
      <c r="D482" t="s">
        <v>342</v>
      </c>
      <c r="E482" t="s">
        <v>51</v>
      </c>
      <c r="F482" t="s">
        <v>52</v>
      </c>
      <c r="G482" t="s">
        <v>53</v>
      </c>
      <c r="H482" t="s">
        <v>42</v>
      </c>
      <c r="I482" t="s">
        <v>1262</v>
      </c>
      <c r="J482" s="4">
        <v>26504</v>
      </c>
    </row>
    <row r="483" spans="1:10" x14ac:dyDescent="0.3">
      <c r="A483" t="s">
        <v>1267</v>
      </c>
      <c r="B483" s="4">
        <v>45663</v>
      </c>
      <c r="C483" t="s">
        <v>400</v>
      </c>
      <c r="D483" t="s">
        <v>401</v>
      </c>
      <c r="E483" t="s">
        <v>39</v>
      </c>
      <c r="F483" t="s">
        <v>40</v>
      </c>
      <c r="G483" t="s">
        <v>41</v>
      </c>
      <c r="H483" t="s">
        <v>42</v>
      </c>
      <c r="I483" t="s">
        <v>1268</v>
      </c>
      <c r="J483" s="4">
        <v>31583</v>
      </c>
    </row>
    <row r="484" spans="1:10" x14ac:dyDescent="0.3">
      <c r="A484" t="s">
        <v>1269</v>
      </c>
      <c r="B484" s="4">
        <v>45663</v>
      </c>
      <c r="C484" t="s">
        <v>105</v>
      </c>
      <c r="D484" t="s">
        <v>106</v>
      </c>
      <c r="E484" t="s">
        <v>39</v>
      </c>
      <c r="F484" t="s">
        <v>40</v>
      </c>
      <c r="G484" t="s">
        <v>41</v>
      </c>
      <c r="H484" t="s">
        <v>42</v>
      </c>
      <c r="I484" t="s">
        <v>1268</v>
      </c>
      <c r="J484" s="4">
        <v>31583</v>
      </c>
    </row>
    <row r="485" spans="1:10" x14ac:dyDescent="0.3">
      <c r="A485" t="s">
        <v>1270</v>
      </c>
      <c r="B485" s="4">
        <v>45663</v>
      </c>
      <c r="C485" t="s">
        <v>640</v>
      </c>
      <c r="D485" t="s">
        <v>641</v>
      </c>
      <c r="E485" t="s">
        <v>39</v>
      </c>
      <c r="F485" t="s">
        <v>40</v>
      </c>
      <c r="G485" t="s">
        <v>41</v>
      </c>
      <c r="H485" t="s">
        <v>42</v>
      </c>
      <c r="I485" t="s">
        <v>1268</v>
      </c>
      <c r="J485" s="4">
        <v>31583</v>
      </c>
    </row>
    <row r="486" spans="1:10" x14ac:dyDescent="0.3">
      <c r="A486" t="s">
        <v>1271</v>
      </c>
      <c r="B486" s="4">
        <v>45663</v>
      </c>
      <c r="C486" t="s">
        <v>325</v>
      </c>
      <c r="D486" t="s">
        <v>326</v>
      </c>
      <c r="E486" t="s">
        <v>51</v>
      </c>
      <c r="F486" t="s">
        <v>52</v>
      </c>
      <c r="G486" t="s">
        <v>53</v>
      </c>
      <c r="H486" t="s">
        <v>42</v>
      </c>
      <c r="I486" t="s">
        <v>1272</v>
      </c>
      <c r="J486" s="4">
        <v>26255</v>
      </c>
    </row>
    <row r="487" spans="1:10" x14ac:dyDescent="0.3">
      <c r="A487" t="s">
        <v>1273</v>
      </c>
      <c r="B487" s="4">
        <v>45663</v>
      </c>
      <c r="C487" t="s">
        <v>525</v>
      </c>
      <c r="D487" t="s">
        <v>526</v>
      </c>
      <c r="E487" t="s">
        <v>698</v>
      </c>
      <c r="F487" t="s">
        <v>699</v>
      </c>
      <c r="G487" t="s">
        <v>700</v>
      </c>
      <c r="H487" t="s">
        <v>42</v>
      </c>
      <c r="I487" t="s">
        <v>1274</v>
      </c>
      <c r="J487" s="4">
        <v>22165</v>
      </c>
    </row>
    <row r="488" spans="1:10" x14ac:dyDescent="0.3">
      <c r="A488" t="s">
        <v>1275</v>
      </c>
      <c r="B488" s="4">
        <v>45663</v>
      </c>
      <c r="C488" t="s">
        <v>400</v>
      </c>
      <c r="D488" t="s">
        <v>401</v>
      </c>
      <c r="E488" t="s">
        <v>698</v>
      </c>
      <c r="F488" t="s">
        <v>699</v>
      </c>
      <c r="G488" t="s">
        <v>700</v>
      </c>
      <c r="H488" t="s">
        <v>42</v>
      </c>
      <c r="I488" t="s">
        <v>1274</v>
      </c>
      <c r="J488" s="4">
        <v>22165</v>
      </c>
    </row>
    <row r="489" spans="1:10" x14ac:dyDescent="0.3">
      <c r="A489" t="s">
        <v>1276</v>
      </c>
      <c r="B489" s="4">
        <v>45663</v>
      </c>
      <c r="C489" t="s">
        <v>665</v>
      </c>
      <c r="D489" t="s">
        <v>666</v>
      </c>
      <c r="E489" t="s">
        <v>51</v>
      </c>
      <c r="F489" t="s">
        <v>52</v>
      </c>
      <c r="G489" t="s">
        <v>53</v>
      </c>
      <c r="H489" t="s">
        <v>42</v>
      </c>
      <c r="I489" t="s">
        <v>1272</v>
      </c>
      <c r="J489" s="4">
        <v>26255</v>
      </c>
    </row>
    <row r="490" spans="1:10" x14ac:dyDescent="0.3">
      <c r="A490" t="s">
        <v>1277</v>
      </c>
      <c r="B490" s="4">
        <v>45663</v>
      </c>
      <c r="C490" t="s">
        <v>474</v>
      </c>
      <c r="D490" t="s">
        <v>475</v>
      </c>
      <c r="E490" t="s">
        <v>51</v>
      </c>
      <c r="F490" t="s">
        <v>52</v>
      </c>
      <c r="G490" t="s">
        <v>53</v>
      </c>
      <c r="H490" t="s">
        <v>42</v>
      </c>
      <c r="I490" t="s">
        <v>1272</v>
      </c>
      <c r="J490" s="4">
        <v>26255</v>
      </c>
    </row>
    <row r="491" spans="1:10" x14ac:dyDescent="0.3">
      <c r="A491" t="s">
        <v>1278</v>
      </c>
      <c r="B491" s="4">
        <v>45663</v>
      </c>
      <c r="C491" t="s">
        <v>314</v>
      </c>
      <c r="D491" t="s">
        <v>315</v>
      </c>
      <c r="E491" t="s">
        <v>39</v>
      </c>
      <c r="F491" t="s">
        <v>40</v>
      </c>
      <c r="G491" t="s">
        <v>41</v>
      </c>
      <c r="H491" t="s">
        <v>42</v>
      </c>
      <c r="I491" t="s">
        <v>1279</v>
      </c>
      <c r="J491" s="4">
        <v>30468</v>
      </c>
    </row>
    <row r="492" spans="1:10" x14ac:dyDescent="0.3">
      <c r="A492" t="s">
        <v>1280</v>
      </c>
      <c r="B492" s="4">
        <v>45663</v>
      </c>
      <c r="C492" t="s">
        <v>1281</v>
      </c>
      <c r="D492" t="s">
        <v>1282</v>
      </c>
      <c r="E492" t="s">
        <v>39</v>
      </c>
      <c r="F492" t="s">
        <v>40</v>
      </c>
      <c r="G492" t="s">
        <v>41</v>
      </c>
      <c r="H492" t="s">
        <v>42</v>
      </c>
      <c r="I492" t="s">
        <v>1283</v>
      </c>
      <c r="J492" s="4">
        <v>32155</v>
      </c>
    </row>
    <row r="493" spans="1:10" x14ac:dyDescent="0.3">
      <c r="A493" t="s">
        <v>1284</v>
      </c>
      <c r="B493" s="4">
        <v>45663</v>
      </c>
      <c r="C493" t="s">
        <v>1285</v>
      </c>
      <c r="D493" t="s">
        <v>1286</v>
      </c>
      <c r="E493" t="s">
        <v>1287</v>
      </c>
      <c r="F493" t="s">
        <v>1288</v>
      </c>
      <c r="G493" t="s">
        <v>1289</v>
      </c>
      <c r="H493" t="s">
        <v>42</v>
      </c>
      <c r="I493" t="s">
        <v>1283</v>
      </c>
      <c r="J493" s="4">
        <v>32155</v>
      </c>
    </row>
    <row r="494" spans="1:10" x14ac:dyDescent="0.3">
      <c r="A494" t="s">
        <v>1290</v>
      </c>
      <c r="B494" s="4">
        <v>45663</v>
      </c>
      <c r="C494" t="s">
        <v>525</v>
      </c>
      <c r="D494" t="s">
        <v>526</v>
      </c>
      <c r="E494" t="s">
        <v>39</v>
      </c>
      <c r="F494" t="s">
        <v>40</v>
      </c>
      <c r="G494" t="s">
        <v>41</v>
      </c>
      <c r="H494" t="s">
        <v>42</v>
      </c>
      <c r="I494" t="s">
        <v>1283</v>
      </c>
      <c r="J494" s="4">
        <v>32155</v>
      </c>
    </row>
    <row r="495" spans="1:10" x14ac:dyDescent="0.3">
      <c r="A495" t="s">
        <v>1291</v>
      </c>
      <c r="B495" s="4">
        <v>45663</v>
      </c>
      <c r="C495" t="s">
        <v>325</v>
      </c>
      <c r="D495" t="s">
        <v>326</v>
      </c>
      <c r="E495" t="s">
        <v>51</v>
      </c>
      <c r="F495" t="s">
        <v>52</v>
      </c>
      <c r="G495" t="s">
        <v>53</v>
      </c>
      <c r="H495" t="s">
        <v>42</v>
      </c>
      <c r="I495" t="s">
        <v>1292</v>
      </c>
      <c r="J495" s="4">
        <v>19542</v>
      </c>
    </row>
    <row r="496" spans="1:10" x14ac:dyDescent="0.3">
      <c r="A496" t="s">
        <v>1293</v>
      </c>
      <c r="B496" s="4">
        <v>45663</v>
      </c>
      <c r="C496" t="s">
        <v>322</v>
      </c>
      <c r="D496" t="s">
        <v>1294</v>
      </c>
      <c r="E496" t="s">
        <v>51</v>
      </c>
      <c r="F496" t="s">
        <v>52</v>
      </c>
      <c r="G496" t="s">
        <v>53</v>
      </c>
      <c r="H496" t="s">
        <v>42</v>
      </c>
      <c r="I496" t="s">
        <v>1292</v>
      </c>
      <c r="J496" s="4">
        <v>19542</v>
      </c>
    </row>
    <row r="497" spans="1:10" x14ac:dyDescent="0.3">
      <c r="A497" t="s">
        <v>1295</v>
      </c>
      <c r="B497" s="4">
        <v>45663</v>
      </c>
      <c r="C497" t="s">
        <v>276</v>
      </c>
      <c r="D497" t="s">
        <v>277</v>
      </c>
      <c r="E497" t="s">
        <v>51</v>
      </c>
      <c r="F497" t="s">
        <v>52</v>
      </c>
      <c r="G497" t="s">
        <v>53</v>
      </c>
      <c r="H497" t="s">
        <v>42</v>
      </c>
      <c r="I497" t="s">
        <v>1296</v>
      </c>
      <c r="J497" s="4">
        <v>29130</v>
      </c>
    </row>
    <row r="498" spans="1:10" x14ac:dyDescent="0.3">
      <c r="A498" t="s">
        <v>1297</v>
      </c>
      <c r="B498" s="4">
        <v>45663</v>
      </c>
      <c r="C498" t="s">
        <v>1298</v>
      </c>
      <c r="D498" t="s">
        <v>1299</v>
      </c>
      <c r="E498" t="s">
        <v>39</v>
      </c>
      <c r="F498" t="s">
        <v>40</v>
      </c>
      <c r="G498" t="s">
        <v>41</v>
      </c>
      <c r="H498" t="s">
        <v>42</v>
      </c>
      <c r="I498" t="s">
        <v>1296</v>
      </c>
      <c r="J498" s="4">
        <v>29130</v>
      </c>
    </row>
    <row r="499" spans="1:10" x14ac:dyDescent="0.3">
      <c r="A499" t="s">
        <v>1300</v>
      </c>
      <c r="B499" s="4">
        <v>45663</v>
      </c>
      <c r="C499" t="s">
        <v>325</v>
      </c>
      <c r="D499" t="s">
        <v>326</v>
      </c>
      <c r="E499" t="s">
        <v>39</v>
      </c>
      <c r="F499" t="s">
        <v>40</v>
      </c>
      <c r="G499" t="s">
        <v>41</v>
      </c>
      <c r="H499" t="s">
        <v>42</v>
      </c>
      <c r="I499" t="s">
        <v>1301</v>
      </c>
      <c r="J499" s="4">
        <v>24983</v>
      </c>
    </row>
    <row r="500" spans="1:10" x14ac:dyDescent="0.3">
      <c r="A500" t="s">
        <v>1302</v>
      </c>
      <c r="B500" s="4">
        <v>45663</v>
      </c>
      <c r="C500" t="s">
        <v>81</v>
      </c>
      <c r="D500" t="s">
        <v>82</v>
      </c>
      <c r="E500" t="s">
        <v>39</v>
      </c>
      <c r="F500" t="s">
        <v>40</v>
      </c>
      <c r="G500" t="s">
        <v>41</v>
      </c>
      <c r="H500" t="s">
        <v>42</v>
      </c>
      <c r="I500" t="s">
        <v>1301</v>
      </c>
      <c r="J500" s="4">
        <v>24983</v>
      </c>
    </row>
    <row r="501" spans="1:10" x14ac:dyDescent="0.3">
      <c r="A501" t="s">
        <v>1303</v>
      </c>
      <c r="B501" s="4">
        <v>45663</v>
      </c>
      <c r="C501" t="s">
        <v>1304</v>
      </c>
      <c r="D501" t="s">
        <v>1305</v>
      </c>
      <c r="E501" t="s">
        <v>39</v>
      </c>
      <c r="F501" t="s">
        <v>40</v>
      </c>
      <c r="G501" t="s">
        <v>41</v>
      </c>
      <c r="H501" t="s">
        <v>42</v>
      </c>
      <c r="I501" t="s">
        <v>1301</v>
      </c>
      <c r="J501" s="4">
        <v>24983</v>
      </c>
    </row>
    <row r="502" spans="1:10" x14ac:dyDescent="0.3">
      <c r="A502" t="s">
        <v>1306</v>
      </c>
      <c r="B502" s="4">
        <v>45663</v>
      </c>
      <c r="C502" t="s">
        <v>405</v>
      </c>
      <c r="D502" t="s">
        <v>406</v>
      </c>
      <c r="E502" t="s">
        <v>39</v>
      </c>
      <c r="F502" t="s">
        <v>40</v>
      </c>
      <c r="G502" t="s">
        <v>41</v>
      </c>
      <c r="H502" t="s">
        <v>42</v>
      </c>
      <c r="I502" t="s">
        <v>1307</v>
      </c>
      <c r="J502" s="4">
        <v>23856</v>
      </c>
    </row>
    <row r="503" spans="1:10" x14ac:dyDescent="0.3">
      <c r="A503" t="s">
        <v>1308</v>
      </c>
      <c r="B503" s="4">
        <v>45663</v>
      </c>
      <c r="C503" t="s">
        <v>347</v>
      </c>
      <c r="D503" t="s">
        <v>348</v>
      </c>
      <c r="E503" t="s">
        <v>51</v>
      </c>
      <c r="F503" t="s">
        <v>52</v>
      </c>
      <c r="G503" t="s">
        <v>53</v>
      </c>
      <c r="H503" t="s">
        <v>42</v>
      </c>
      <c r="I503" t="s">
        <v>1292</v>
      </c>
      <c r="J503" s="4">
        <v>19542</v>
      </c>
    </row>
    <row r="504" spans="1:10" x14ac:dyDescent="0.3">
      <c r="A504" t="s">
        <v>1309</v>
      </c>
      <c r="B504" s="4">
        <v>45663</v>
      </c>
      <c r="C504" t="s">
        <v>419</v>
      </c>
      <c r="D504" t="s">
        <v>420</v>
      </c>
      <c r="E504" t="s">
        <v>39</v>
      </c>
      <c r="F504" t="s">
        <v>40</v>
      </c>
      <c r="G504" t="s">
        <v>41</v>
      </c>
      <c r="H504" t="s">
        <v>42</v>
      </c>
      <c r="I504" t="s">
        <v>1307</v>
      </c>
      <c r="J504" s="4">
        <v>23856</v>
      </c>
    </row>
    <row r="505" spans="1:10" x14ac:dyDescent="0.3">
      <c r="A505" t="s">
        <v>1310</v>
      </c>
      <c r="B505" s="4">
        <v>45663</v>
      </c>
      <c r="C505" t="s">
        <v>215</v>
      </c>
      <c r="D505" t="s">
        <v>216</v>
      </c>
      <c r="E505" t="s">
        <v>39</v>
      </c>
      <c r="F505" t="s">
        <v>40</v>
      </c>
      <c r="G505" t="s">
        <v>41</v>
      </c>
      <c r="H505" t="s">
        <v>42</v>
      </c>
      <c r="I505" t="s">
        <v>1307</v>
      </c>
      <c r="J505" s="4">
        <v>23856</v>
      </c>
    </row>
    <row r="506" spans="1:10" x14ac:dyDescent="0.3">
      <c r="A506" t="s">
        <v>1311</v>
      </c>
      <c r="B506" s="4">
        <v>45663</v>
      </c>
      <c r="C506" t="s">
        <v>1064</v>
      </c>
      <c r="D506" t="s">
        <v>1065</v>
      </c>
      <c r="E506" t="s">
        <v>39</v>
      </c>
      <c r="F506" t="s">
        <v>40</v>
      </c>
      <c r="G506" t="s">
        <v>41</v>
      </c>
      <c r="H506" t="s">
        <v>42</v>
      </c>
      <c r="I506" t="s">
        <v>1307</v>
      </c>
      <c r="J506" s="4">
        <v>23856</v>
      </c>
    </row>
    <row r="507" spans="1:10" x14ac:dyDescent="0.3">
      <c r="A507" t="s">
        <v>1312</v>
      </c>
      <c r="B507" s="4">
        <v>45663</v>
      </c>
      <c r="C507" t="s">
        <v>347</v>
      </c>
      <c r="D507" t="s">
        <v>348</v>
      </c>
      <c r="E507" t="s">
        <v>39</v>
      </c>
      <c r="F507" t="s">
        <v>40</v>
      </c>
      <c r="G507" t="s">
        <v>41</v>
      </c>
      <c r="H507" t="s">
        <v>42</v>
      </c>
      <c r="I507" t="s">
        <v>1307</v>
      </c>
      <c r="J507" s="4">
        <v>23856</v>
      </c>
    </row>
    <row r="508" spans="1:10" x14ac:dyDescent="0.3">
      <c r="A508" t="s">
        <v>1313</v>
      </c>
      <c r="B508" s="4">
        <v>45663</v>
      </c>
      <c r="C508" t="s">
        <v>778</v>
      </c>
      <c r="D508" t="s">
        <v>779</v>
      </c>
      <c r="E508" t="s">
        <v>39</v>
      </c>
      <c r="F508" t="s">
        <v>40</v>
      </c>
      <c r="G508" t="s">
        <v>41</v>
      </c>
      <c r="H508" t="s">
        <v>42</v>
      </c>
      <c r="I508" t="s">
        <v>1314</v>
      </c>
      <c r="J508" s="4">
        <v>25189</v>
      </c>
    </row>
    <row r="509" spans="1:10" x14ac:dyDescent="0.3">
      <c r="A509" t="s">
        <v>1315</v>
      </c>
      <c r="B509" s="4">
        <v>45663</v>
      </c>
      <c r="C509" t="s">
        <v>261</v>
      </c>
      <c r="D509" t="s">
        <v>262</v>
      </c>
      <c r="E509" t="s">
        <v>39</v>
      </c>
      <c r="F509" t="s">
        <v>40</v>
      </c>
      <c r="G509" t="s">
        <v>41</v>
      </c>
      <c r="H509" t="s">
        <v>42</v>
      </c>
      <c r="I509" t="s">
        <v>1314</v>
      </c>
      <c r="J509" s="4">
        <v>25189</v>
      </c>
    </row>
    <row r="510" spans="1:10" x14ac:dyDescent="0.3">
      <c r="A510" t="s">
        <v>1316</v>
      </c>
      <c r="B510" s="4">
        <v>45663</v>
      </c>
      <c r="C510" t="s">
        <v>393</v>
      </c>
      <c r="D510" t="s">
        <v>394</v>
      </c>
      <c r="E510" t="s">
        <v>39</v>
      </c>
      <c r="F510" t="s">
        <v>40</v>
      </c>
      <c r="G510" t="s">
        <v>41</v>
      </c>
      <c r="H510" t="s">
        <v>42</v>
      </c>
      <c r="I510" t="s">
        <v>1314</v>
      </c>
      <c r="J510" s="4">
        <v>25189</v>
      </c>
    </row>
    <row r="511" spans="1:10" x14ac:dyDescent="0.3">
      <c r="A511" t="s">
        <v>1317</v>
      </c>
      <c r="B511" s="4">
        <v>45663</v>
      </c>
      <c r="C511" t="s">
        <v>1318</v>
      </c>
      <c r="D511" t="s">
        <v>1319</v>
      </c>
      <c r="E511" t="s">
        <v>39</v>
      </c>
      <c r="F511" t="s">
        <v>40</v>
      </c>
      <c r="G511" t="s">
        <v>41</v>
      </c>
      <c r="H511" t="s">
        <v>42</v>
      </c>
      <c r="I511" t="s">
        <v>1314</v>
      </c>
      <c r="J511" s="4">
        <v>25189</v>
      </c>
    </row>
    <row r="512" spans="1:10" x14ac:dyDescent="0.3">
      <c r="A512" t="s">
        <v>1320</v>
      </c>
      <c r="B512" s="4">
        <v>45663</v>
      </c>
      <c r="C512" t="s">
        <v>1321</v>
      </c>
      <c r="D512" t="s">
        <v>1322</v>
      </c>
      <c r="E512" t="s">
        <v>39</v>
      </c>
      <c r="F512" t="s">
        <v>40</v>
      </c>
      <c r="G512" t="s">
        <v>41</v>
      </c>
      <c r="H512" t="s">
        <v>42</v>
      </c>
      <c r="I512" t="s">
        <v>1314</v>
      </c>
      <c r="J512" s="4">
        <v>25189</v>
      </c>
    </row>
    <row r="513" spans="1:10" x14ac:dyDescent="0.3">
      <c r="A513" t="s">
        <v>1323</v>
      </c>
      <c r="B513" s="4">
        <v>45663</v>
      </c>
      <c r="C513" t="s">
        <v>147</v>
      </c>
      <c r="D513" t="s">
        <v>148</v>
      </c>
      <c r="E513" t="s">
        <v>39</v>
      </c>
      <c r="F513" t="s">
        <v>40</v>
      </c>
      <c r="G513" t="s">
        <v>41</v>
      </c>
      <c r="H513" t="s">
        <v>42</v>
      </c>
      <c r="I513" t="s">
        <v>1314</v>
      </c>
      <c r="J513" s="4">
        <v>25189</v>
      </c>
    </row>
    <row r="514" spans="1:10" x14ac:dyDescent="0.3">
      <c r="A514" t="s">
        <v>1324</v>
      </c>
      <c r="B514" s="4">
        <v>45663</v>
      </c>
      <c r="C514" t="s">
        <v>474</v>
      </c>
      <c r="D514" t="s">
        <v>475</v>
      </c>
      <c r="E514" t="s">
        <v>217</v>
      </c>
      <c r="F514" t="s">
        <v>218</v>
      </c>
      <c r="G514" t="s">
        <v>79</v>
      </c>
      <c r="H514" t="s">
        <v>42</v>
      </c>
      <c r="I514" t="s">
        <v>1301</v>
      </c>
      <c r="J514" s="4">
        <v>24983</v>
      </c>
    </row>
    <row r="515" spans="1:10" x14ac:dyDescent="0.3">
      <c r="A515" t="s">
        <v>1325</v>
      </c>
      <c r="B515" s="4">
        <v>45663</v>
      </c>
      <c r="C515" t="s">
        <v>1326</v>
      </c>
      <c r="D515" t="s">
        <v>1327</v>
      </c>
      <c r="E515" t="s">
        <v>1328</v>
      </c>
      <c r="F515" t="s">
        <v>1329</v>
      </c>
      <c r="G515" t="s">
        <v>113</v>
      </c>
      <c r="H515" t="s">
        <v>42</v>
      </c>
      <c r="I515" t="s">
        <v>594</v>
      </c>
      <c r="J515" s="4">
        <v>26412</v>
      </c>
    </row>
    <row r="516" spans="1:10" x14ac:dyDescent="0.3">
      <c r="A516" t="s">
        <v>1330</v>
      </c>
      <c r="B516" s="4">
        <v>45663</v>
      </c>
      <c r="C516" t="s">
        <v>125</v>
      </c>
      <c r="D516" t="s">
        <v>126</v>
      </c>
      <c r="E516" t="s">
        <v>51</v>
      </c>
      <c r="F516" t="s">
        <v>52</v>
      </c>
      <c r="G516" t="s">
        <v>53</v>
      </c>
      <c r="H516" t="s">
        <v>42</v>
      </c>
      <c r="I516" t="s">
        <v>594</v>
      </c>
      <c r="J516" s="4">
        <v>26412</v>
      </c>
    </row>
    <row r="517" spans="1:10" x14ac:dyDescent="0.3">
      <c r="A517" t="s">
        <v>1331</v>
      </c>
      <c r="B517" s="4">
        <v>45663</v>
      </c>
      <c r="C517" t="s">
        <v>656</v>
      </c>
      <c r="D517" t="s">
        <v>657</v>
      </c>
      <c r="E517" t="s">
        <v>51</v>
      </c>
      <c r="F517" t="s">
        <v>52</v>
      </c>
      <c r="G517" t="s">
        <v>53</v>
      </c>
      <c r="H517" t="s">
        <v>42</v>
      </c>
      <c r="I517" t="s">
        <v>594</v>
      </c>
      <c r="J517" s="4">
        <v>26412</v>
      </c>
    </row>
    <row r="518" spans="1:10" x14ac:dyDescent="0.3">
      <c r="A518" t="s">
        <v>1332</v>
      </c>
      <c r="B518" s="4">
        <v>45663</v>
      </c>
      <c r="C518" t="s">
        <v>56</v>
      </c>
      <c r="D518" t="s">
        <v>57</v>
      </c>
      <c r="E518" t="s">
        <v>77</v>
      </c>
      <c r="F518" t="s">
        <v>78</v>
      </c>
      <c r="G518" t="s">
        <v>79</v>
      </c>
      <c r="H518" t="s">
        <v>42</v>
      </c>
      <c r="I518" t="s">
        <v>1333</v>
      </c>
      <c r="J518" s="4">
        <v>24877</v>
      </c>
    </row>
    <row r="519" spans="1:10" x14ac:dyDescent="0.3">
      <c r="A519" t="s">
        <v>1334</v>
      </c>
      <c r="B519" s="4">
        <v>45663</v>
      </c>
      <c r="C519" t="s">
        <v>314</v>
      </c>
      <c r="D519" t="s">
        <v>315</v>
      </c>
      <c r="E519" t="s">
        <v>51</v>
      </c>
      <c r="F519" t="s">
        <v>52</v>
      </c>
      <c r="G519" t="s">
        <v>53</v>
      </c>
      <c r="H519" t="s">
        <v>42</v>
      </c>
      <c r="I519" t="s">
        <v>607</v>
      </c>
      <c r="J519" s="4">
        <v>22670</v>
      </c>
    </row>
    <row r="520" spans="1:10" x14ac:dyDescent="0.3">
      <c r="A520" t="s">
        <v>1335</v>
      </c>
      <c r="B520" s="4">
        <v>45663</v>
      </c>
      <c r="C520" t="s">
        <v>105</v>
      </c>
      <c r="D520" t="s">
        <v>106</v>
      </c>
      <c r="E520" t="s">
        <v>51</v>
      </c>
      <c r="F520" t="s">
        <v>52</v>
      </c>
      <c r="G520" t="s">
        <v>53</v>
      </c>
      <c r="H520" t="s">
        <v>42</v>
      </c>
      <c r="I520" t="s">
        <v>1336</v>
      </c>
      <c r="J520" s="4">
        <v>19453</v>
      </c>
    </row>
    <row r="521" spans="1:10" x14ac:dyDescent="0.3">
      <c r="A521" t="s">
        <v>1337</v>
      </c>
      <c r="B521" s="4">
        <v>45663</v>
      </c>
      <c r="C521" t="s">
        <v>673</v>
      </c>
      <c r="D521" t="s">
        <v>674</v>
      </c>
      <c r="E521" t="s">
        <v>51</v>
      </c>
      <c r="F521" t="s">
        <v>52</v>
      </c>
      <c r="G521" t="s">
        <v>53</v>
      </c>
      <c r="H521" t="s">
        <v>42</v>
      </c>
      <c r="I521" t="s">
        <v>1214</v>
      </c>
      <c r="J521" s="4">
        <v>29992</v>
      </c>
    </row>
    <row r="522" spans="1:10" x14ac:dyDescent="0.3">
      <c r="A522" t="s">
        <v>1338</v>
      </c>
      <c r="B522" s="4">
        <v>45663</v>
      </c>
      <c r="C522" t="s">
        <v>987</v>
      </c>
      <c r="D522" t="s">
        <v>988</v>
      </c>
      <c r="E522" t="s">
        <v>51</v>
      </c>
      <c r="F522" t="s">
        <v>52</v>
      </c>
      <c r="G522" t="s">
        <v>53</v>
      </c>
      <c r="H522" t="s">
        <v>42</v>
      </c>
      <c r="I522" t="s">
        <v>1339</v>
      </c>
      <c r="J522" s="4">
        <v>33207</v>
      </c>
    </row>
    <row r="523" spans="1:10" x14ac:dyDescent="0.3">
      <c r="A523" t="s">
        <v>1340</v>
      </c>
      <c r="B523" s="4">
        <v>45663</v>
      </c>
      <c r="C523" t="s">
        <v>246</v>
      </c>
      <c r="D523" t="s">
        <v>247</v>
      </c>
      <c r="E523" t="s">
        <v>39</v>
      </c>
      <c r="F523" t="s">
        <v>40</v>
      </c>
      <c r="G523" t="s">
        <v>41</v>
      </c>
      <c r="H523" t="s">
        <v>42</v>
      </c>
      <c r="I523" t="s">
        <v>1307</v>
      </c>
      <c r="J523" s="4">
        <v>23856</v>
      </c>
    </row>
    <row r="524" spans="1:10" x14ac:dyDescent="0.3">
      <c r="A524" t="s">
        <v>1341</v>
      </c>
      <c r="B524" s="4">
        <v>45663</v>
      </c>
      <c r="C524" t="s">
        <v>1342</v>
      </c>
      <c r="D524" t="s">
        <v>1343</v>
      </c>
      <c r="E524" t="s">
        <v>39</v>
      </c>
      <c r="F524" t="s">
        <v>40</v>
      </c>
      <c r="G524" t="s">
        <v>41</v>
      </c>
      <c r="H524" t="s">
        <v>42</v>
      </c>
      <c r="I524" t="s">
        <v>1307</v>
      </c>
      <c r="J524" s="4">
        <v>23856</v>
      </c>
    </row>
    <row r="525" spans="1:10" x14ac:dyDescent="0.3">
      <c r="A525" t="s">
        <v>1344</v>
      </c>
      <c r="B525" s="4">
        <v>45663</v>
      </c>
      <c r="C525" t="s">
        <v>673</v>
      </c>
      <c r="D525" t="s">
        <v>674</v>
      </c>
      <c r="E525" t="s">
        <v>39</v>
      </c>
      <c r="F525" t="s">
        <v>40</v>
      </c>
      <c r="G525" t="s">
        <v>41</v>
      </c>
      <c r="H525" t="s">
        <v>42</v>
      </c>
      <c r="I525" t="s">
        <v>1307</v>
      </c>
      <c r="J525" s="4">
        <v>23856</v>
      </c>
    </row>
    <row r="526" spans="1:10" x14ac:dyDescent="0.3">
      <c r="A526" t="s">
        <v>1345</v>
      </c>
      <c r="B526" s="4">
        <v>45663</v>
      </c>
      <c r="C526" t="s">
        <v>1034</v>
      </c>
      <c r="D526" t="s">
        <v>1035</v>
      </c>
      <c r="E526" t="s">
        <v>353</v>
      </c>
      <c r="F526" t="s">
        <v>354</v>
      </c>
      <c r="G526" t="s">
        <v>79</v>
      </c>
      <c r="H526" t="s">
        <v>42</v>
      </c>
      <c r="I526" t="s">
        <v>1346</v>
      </c>
      <c r="J526" s="4">
        <v>45319</v>
      </c>
    </row>
    <row r="527" spans="1:10" x14ac:dyDescent="0.3">
      <c r="A527" t="s">
        <v>1347</v>
      </c>
      <c r="B527" s="4">
        <v>45663</v>
      </c>
      <c r="C527" t="s">
        <v>311</v>
      </c>
      <c r="D527" t="s">
        <v>312</v>
      </c>
      <c r="E527" t="s">
        <v>39</v>
      </c>
      <c r="F527" t="s">
        <v>40</v>
      </c>
      <c r="G527" t="s">
        <v>41</v>
      </c>
      <c r="H527" t="s">
        <v>42</v>
      </c>
      <c r="I527" t="s">
        <v>461</v>
      </c>
      <c r="J527" s="4">
        <v>31868</v>
      </c>
    </row>
    <row r="528" spans="1:10" x14ac:dyDescent="0.3">
      <c r="A528" t="s">
        <v>1348</v>
      </c>
      <c r="B528" s="4">
        <v>45663</v>
      </c>
      <c r="C528" t="s">
        <v>147</v>
      </c>
      <c r="D528" t="s">
        <v>148</v>
      </c>
      <c r="E528" t="s">
        <v>39</v>
      </c>
      <c r="F528" t="s">
        <v>40</v>
      </c>
      <c r="G528" t="s">
        <v>41</v>
      </c>
      <c r="H528" t="s">
        <v>42</v>
      </c>
      <c r="I528" t="s">
        <v>461</v>
      </c>
      <c r="J528" s="4">
        <v>31868</v>
      </c>
    </row>
    <row r="529" spans="1:10" x14ac:dyDescent="0.3">
      <c r="A529" t="s">
        <v>1349</v>
      </c>
      <c r="B529" s="4">
        <v>45663</v>
      </c>
      <c r="C529" t="s">
        <v>1350</v>
      </c>
      <c r="D529" t="s">
        <v>1351</v>
      </c>
      <c r="E529" t="s">
        <v>39</v>
      </c>
      <c r="F529" t="s">
        <v>40</v>
      </c>
      <c r="G529" t="s">
        <v>41</v>
      </c>
      <c r="H529" t="s">
        <v>42</v>
      </c>
      <c r="I529" t="s">
        <v>1307</v>
      </c>
      <c r="J529" s="4">
        <v>23856</v>
      </c>
    </row>
    <row r="530" spans="1:10" x14ac:dyDescent="0.3">
      <c r="A530" t="s">
        <v>1352</v>
      </c>
      <c r="B530" s="4">
        <v>45663</v>
      </c>
      <c r="C530" t="s">
        <v>56</v>
      </c>
      <c r="D530" t="s">
        <v>57</v>
      </c>
      <c r="E530" t="s">
        <v>51</v>
      </c>
      <c r="F530" t="s">
        <v>52</v>
      </c>
      <c r="G530" t="s">
        <v>53</v>
      </c>
      <c r="H530" t="s">
        <v>42</v>
      </c>
      <c r="I530" t="s">
        <v>1353</v>
      </c>
      <c r="J530" s="4">
        <v>21166</v>
      </c>
    </row>
    <row r="531" spans="1:10" x14ac:dyDescent="0.3">
      <c r="A531" t="s">
        <v>1354</v>
      </c>
      <c r="B531" s="4">
        <v>45663</v>
      </c>
      <c r="C531" t="s">
        <v>258</v>
      </c>
      <c r="D531" t="s">
        <v>259</v>
      </c>
      <c r="E531" t="s">
        <v>51</v>
      </c>
      <c r="F531" t="s">
        <v>52</v>
      </c>
      <c r="G531" t="s">
        <v>53</v>
      </c>
      <c r="H531" t="s">
        <v>42</v>
      </c>
      <c r="I531" t="s">
        <v>1355</v>
      </c>
      <c r="J531" s="4">
        <v>24761</v>
      </c>
    </row>
    <row r="532" spans="1:10" x14ac:dyDescent="0.3">
      <c r="A532" t="s">
        <v>1356</v>
      </c>
      <c r="B532" s="4">
        <v>45663</v>
      </c>
      <c r="C532" t="s">
        <v>60</v>
      </c>
      <c r="D532" t="s">
        <v>61</v>
      </c>
      <c r="E532" t="s">
        <v>51</v>
      </c>
      <c r="F532" t="s">
        <v>52</v>
      </c>
      <c r="G532" t="s">
        <v>53</v>
      </c>
      <c r="H532" t="s">
        <v>42</v>
      </c>
      <c r="I532" t="s">
        <v>1355</v>
      </c>
      <c r="J532" s="4">
        <v>24761</v>
      </c>
    </row>
    <row r="533" spans="1:10" x14ac:dyDescent="0.3">
      <c r="A533" t="s">
        <v>1357</v>
      </c>
      <c r="B533" s="4">
        <v>45663</v>
      </c>
      <c r="C533" t="s">
        <v>242</v>
      </c>
      <c r="D533" t="s">
        <v>243</v>
      </c>
      <c r="E533" t="s">
        <v>51</v>
      </c>
      <c r="F533" t="s">
        <v>52</v>
      </c>
      <c r="G533" t="s">
        <v>53</v>
      </c>
      <c r="H533" t="s">
        <v>42</v>
      </c>
      <c r="I533" t="s">
        <v>1355</v>
      </c>
      <c r="J533" s="4">
        <v>24761</v>
      </c>
    </row>
    <row r="534" spans="1:10" x14ac:dyDescent="0.3">
      <c r="A534" t="s">
        <v>1358</v>
      </c>
      <c r="B534" s="4">
        <v>45663</v>
      </c>
      <c r="C534" t="s">
        <v>1359</v>
      </c>
      <c r="D534" t="s">
        <v>1360</v>
      </c>
      <c r="E534" t="s">
        <v>498</v>
      </c>
      <c r="F534" t="s">
        <v>499</v>
      </c>
      <c r="G534" t="s">
        <v>79</v>
      </c>
      <c r="H534" t="s">
        <v>42</v>
      </c>
      <c r="I534" t="s">
        <v>1361</v>
      </c>
      <c r="J534" s="4">
        <v>31951</v>
      </c>
    </row>
    <row r="535" spans="1:10" x14ac:dyDescent="0.3">
      <c r="A535" t="s">
        <v>1362</v>
      </c>
      <c r="B535" s="4">
        <v>45663</v>
      </c>
      <c r="C535" t="s">
        <v>1363</v>
      </c>
      <c r="D535" t="s">
        <v>1364</v>
      </c>
      <c r="E535" t="s">
        <v>498</v>
      </c>
      <c r="F535" t="s">
        <v>499</v>
      </c>
      <c r="G535" t="s">
        <v>79</v>
      </c>
      <c r="H535" t="s">
        <v>42</v>
      </c>
      <c r="I535" t="s">
        <v>1361</v>
      </c>
      <c r="J535" s="4">
        <v>31951</v>
      </c>
    </row>
    <row r="536" spans="1:10" x14ac:dyDescent="0.3">
      <c r="A536" t="s">
        <v>1365</v>
      </c>
      <c r="B536" s="4">
        <v>45663</v>
      </c>
      <c r="C536" t="s">
        <v>599</v>
      </c>
      <c r="D536" t="s">
        <v>600</v>
      </c>
      <c r="E536" t="s">
        <v>51</v>
      </c>
      <c r="F536" t="s">
        <v>52</v>
      </c>
      <c r="G536" t="s">
        <v>53</v>
      </c>
      <c r="H536" t="s">
        <v>42</v>
      </c>
      <c r="I536" t="s">
        <v>1361</v>
      </c>
      <c r="J536" s="4">
        <v>31951</v>
      </c>
    </row>
    <row r="537" spans="1:10" x14ac:dyDescent="0.3">
      <c r="A537" t="s">
        <v>1366</v>
      </c>
      <c r="B537" s="4">
        <v>45663</v>
      </c>
      <c r="C537" t="s">
        <v>1367</v>
      </c>
      <c r="D537" t="s">
        <v>1368</v>
      </c>
      <c r="E537" t="s">
        <v>1369</v>
      </c>
      <c r="F537" t="s">
        <v>1370</v>
      </c>
      <c r="G537" t="s">
        <v>1371</v>
      </c>
      <c r="H537" t="s">
        <v>42</v>
      </c>
      <c r="I537" t="s">
        <v>721</v>
      </c>
      <c r="J537" s="4">
        <v>20677</v>
      </c>
    </row>
    <row r="538" spans="1:10" x14ac:dyDescent="0.3">
      <c r="A538" t="s">
        <v>1372</v>
      </c>
      <c r="B538" s="4">
        <v>45663</v>
      </c>
      <c r="C538" t="s">
        <v>125</v>
      </c>
      <c r="D538" t="s">
        <v>126</v>
      </c>
      <c r="E538" t="s">
        <v>111</v>
      </c>
      <c r="F538" t="s">
        <v>112</v>
      </c>
      <c r="G538" t="s">
        <v>113</v>
      </c>
      <c r="H538" t="s">
        <v>42</v>
      </c>
      <c r="I538" t="s">
        <v>1373</v>
      </c>
      <c r="J538" s="4">
        <v>23816</v>
      </c>
    </row>
    <row r="539" spans="1:10" x14ac:dyDescent="0.3">
      <c r="A539" t="s">
        <v>1374</v>
      </c>
      <c r="B539" s="4">
        <v>45663</v>
      </c>
      <c r="C539" t="s">
        <v>215</v>
      </c>
      <c r="D539" t="s">
        <v>1224</v>
      </c>
      <c r="E539" t="s">
        <v>111</v>
      </c>
      <c r="F539" t="s">
        <v>112</v>
      </c>
      <c r="G539" t="s">
        <v>113</v>
      </c>
      <c r="H539" t="s">
        <v>42</v>
      </c>
      <c r="I539" t="s">
        <v>1373</v>
      </c>
      <c r="J539" s="4">
        <v>23816</v>
      </c>
    </row>
    <row r="540" spans="1:10" x14ac:dyDescent="0.3">
      <c r="A540" t="s">
        <v>1375</v>
      </c>
      <c r="B540" s="4">
        <v>45663</v>
      </c>
      <c r="C540" t="s">
        <v>1376</v>
      </c>
      <c r="D540" t="s">
        <v>1377</v>
      </c>
      <c r="E540" t="s">
        <v>111</v>
      </c>
      <c r="F540" t="s">
        <v>112</v>
      </c>
      <c r="G540" t="s">
        <v>113</v>
      </c>
      <c r="H540" t="s">
        <v>42</v>
      </c>
      <c r="I540" t="s">
        <v>1373</v>
      </c>
      <c r="J540" s="4">
        <v>23816</v>
      </c>
    </row>
    <row r="541" spans="1:10" x14ac:dyDescent="0.3">
      <c r="A541" t="s">
        <v>1378</v>
      </c>
      <c r="B541" s="4">
        <v>45663</v>
      </c>
      <c r="C541" t="s">
        <v>75</v>
      </c>
      <c r="D541" t="s">
        <v>76</v>
      </c>
      <c r="E541" t="s">
        <v>111</v>
      </c>
      <c r="F541" t="s">
        <v>112</v>
      </c>
      <c r="G541" t="s">
        <v>113</v>
      </c>
      <c r="H541" t="s">
        <v>42</v>
      </c>
      <c r="I541" t="s">
        <v>1373</v>
      </c>
      <c r="J541" s="4">
        <v>23816</v>
      </c>
    </row>
    <row r="542" spans="1:10" x14ac:dyDescent="0.3">
      <c r="A542" t="s">
        <v>1379</v>
      </c>
      <c r="B542" s="4">
        <v>45663</v>
      </c>
      <c r="C542" t="s">
        <v>1380</v>
      </c>
      <c r="D542" t="s">
        <v>1381</v>
      </c>
      <c r="E542" t="s">
        <v>51</v>
      </c>
      <c r="F542" t="s">
        <v>52</v>
      </c>
      <c r="G542" t="s">
        <v>53</v>
      </c>
      <c r="H542" t="s">
        <v>42</v>
      </c>
      <c r="I542" t="s">
        <v>1382</v>
      </c>
      <c r="J542" s="4">
        <v>22860</v>
      </c>
    </row>
    <row r="543" spans="1:10" x14ac:dyDescent="0.3">
      <c r="A543" t="s">
        <v>1383</v>
      </c>
      <c r="B543" s="4">
        <v>45663</v>
      </c>
      <c r="C543" t="s">
        <v>1384</v>
      </c>
      <c r="D543" t="s">
        <v>1385</v>
      </c>
      <c r="E543" t="s">
        <v>1369</v>
      </c>
      <c r="F543" t="s">
        <v>1370</v>
      </c>
      <c r="G543" t="s">
        <v>1371</v>
      </c>
      <c r="H543" t="s">
        <v>42</v>
      </c>
      <c r="I543" t="s">
        <v>1386</v>
      </c>
      <c r="J543" s="4">
        <v>25057</v>
      </c>
    </row>
    <row r="544" spans="1:10" x14ac:dyDescent="0.3">
      <c r="A544" t="s">
        <v>1387</v>
      </c>
      <c r="B544" s="4">
        <v>45663</v>
      </c>
      <c r="C544" t="s">
        <v>673</v>
      </c>
      <c r="D544" t="s">
        <v>674</v>
      </c>
      <c r="E544" t="s">
        <v>39</v>
      </c>
      <c r="F544" t="s">
        <v>40</v>
      </c>
      <c r="G544" t="s">
        <v>41</v>
      </c>
      <c r="H544" t="s">
        <v>42</v>
      </c>
      <c r="I544" t="s">
        <v>1388</v>
      </c>
      <c r="J544" s="4">
        <v>21501</v>
      </c>
    </row>
    <row r="545" spans="1:10" x14ac:dyDescent="0.3">
      <c r="A545" t="s">
        <v>1389</v>
      </c>
      <c r="B545" s="4">
        <v>45663</v>
      </c>
      <c r="C545" t="s">
        <v>1390</v>
      </c>
      <c r="D545" t="s">
        <v>1391</v>
      </c>
      <c r="E545" t="s">
        <v>39</v>
      </c>
      <c r="F545" t="s">
        <v>40</v>
      </c>
      <c r="G545" t="s">
        <v>41</v>
      </c>
      <c r="H545" t="s">
        <v>42</v>
      </c>
      <c r="I545" t="s">
        <v>1392</v>
      </c>
      <c r="J545" s="4">
        <v>15531</v>
      </c>
    </row>
    <row r="546" spans="1:10" x14ac:dyDescent="0.3">
      <c r="A546" t="s">
        <v>1393</v>
      </c>
      <c r="B546" s="4">
        <v>45663</v>
      </c>
      <c r="C546" t="s">
        <v>692</v>
      </c>
      <c r="D546" t="s">
        <v>693</v>
      </c>
      <c r="E546" t="s">
        <v>39</v>
      </c>
      <c r="F546" t="s">
        <v>40</v>
      </c>
      <c r="G546" t="s">
        <v>41</v>
      </c>
      <c r="H546" t="s">
        <v>42</v>
      </c>
      <c r="I546" t="s">
        <v>1392</v>
      </c>
      <c r="J546" s="4">
        <v>15531</v>
      </c>
    </row>
    <row r="547" spans="1:10" x14ac:dyDescent="0.3">
      <c r="A547" t="s">
        <v>1394</v>
      </c>
      <c r="B547" s="4">
        <v>45663</v>
      </c>
      <c r="C547" t="s">
        <v>1395</v>
      </c>
      <c r="D547" t="s">
        <v>1396</v>
      </c>
      <c r="E547" t="s">
        <v>39</v>
      </c>
      <c r="F547" t="s">
        <v>40</v>
      </c>
      <c r="G547" t="s">
        <v>41</v>
      </c>
      <c r="H547" t="s">
        <v>42</v>
      </c>
      <c r="I547" t="s">
        <v>1397</v>
      </c>
      <c r="J547" s="4">
        <v>32601</v>
      </c>
    </row>
    <row r="548" spans="1:10" x14ac:dyDescent="0.3">
      <c r="A548" t="s">
        <v>1398</v>
      </c>
      <c r="B548" s="4">
        <v>45663</v>
      </c>
      <c r="C548" t="s">
        <v>367</v>
      </c>
      <c r="D548" t="s">
        <v>368</v>
      </c>
      <c r="E548" t="s">
        <v>39</v>
      </c>
      <c r="F548" t="s">
        <v>40</v>
      </c>
      <c r="G548" t="s">
        <v>41</v>
      </c>
      <c r="H548" t="s">
        <v>42</v>
      </c>
      <c r="I548" t="s">
        <v>1399</v>
      </c>
      <c r="J548" s="4">
        <v>14963</v>
      </c>
    </row>
    <row r="549" spans="1:10" x14ac:dyDescent="0.3">
      <c r="A549" t="s">
        <v>1400</v>
      </c>
      <c r="B549" s="4">
        <v>45663</v>
      </c>
      <c r="C549" t="s">
        <v>174</v>
      </c>
      <c r="D549" t="s">
        <v>175</v>
      </c>
      <c r="E549" t="s">
        <v>51</v>
      </c>
      <c r="F549" t="s">
        <v>52</v>
      </c>
      <c r="G549" t="s">
        <v>53</v>
      </c>
      <c r="H549" t="s">
        <v>42</v>
      </c>
      <c r="I549" t="s">
        <v>510</v>
      </c>
      <c r="J549" s="4">
        <v>29683</v>
      </c>
    </row>
    <row r="550" spans="1:10" x14ac:dyDescent="0.3">
      <c r="A550" t="s">
        <v>1401</v>
      </c>
      <c r="B550" s="4">
        <v>45663</v>
      </c>
      <c r="C550" t="s">
        <v>1402</v>
      </c>
      <c r="D550" t="s">
        <v>1403</v>
      </c>
      <c r="E550" t="s">
        <v>39</v>
      </c>
      <c r="F550" t="s">
        <v>40</v>
      </c>
      <c r="G550" t="s">
        <v>41</v>
      </c>
      <c r="H550" t="s">
        <v>42</v>
      </c>
      <c r="I550" t="s">
        <v>1404</v>
      </c>
      <c r="J550" s="4">
        <v>29546</v>
      </c>
    </row>
    <row r="551" spans="1:10" x14ac:dyDescent="0.3">
      <c r="A551" t="s">
        <v>1405</v>
      </c>
      <c r="B551" s="4">
        <v>45663</v>
      </c>
      <c r="C551" t="s">
        <v>520</v>
      </c>
      <c r="D551" t="s">
        <v>521</v>
      </c>
      <c r="E551" t="s">
        <v>39</v>
      </c>
      <c r="F551" t="s">
        <v>40</v>
      </c>
      <c r="G551" t="s">
        <v>41</v>
      </c>
      <c r="H551" t="s">
        <v>42</v>
      </c>
      <c r="I551" t="s">
        <v>1404</v>
      </c>
      <c r="J551" s="4">
        <v>29546</v>
      </c>
    </row>
    <row r="552" spans="1:10" x14ac:dyDescent="0.3">
      <c r="A552" t="s">
        <v>1406</v>
      </c>
      <c r="B552" s="4">
        <v>45663</v>
      </c>
      <c r="C552" t="s">
        <v>1407</v>
      </c>
      <c r="D552" t="s">
        <v>1408</v>
      </c>
      <c r="E552" t="s">
        <v>39</v>
      </c>
      <c r="F552" t="s">
        <v>40</v>
      </c>
      <c r="G552" t="s">
        <v>41</v>
      </c>
      <c r="H552" t="s">
        <v>42</v>
      </c>
      <c r="I552" t="s">
        <v>1409</v>
      </c>
      <c r="J552" s="4">
        <v>20500</v>
      </c>
    </row>
    <row r="553" spans="1:10" x14ac:dyDescent="0.3">
      <c r="A553" t="s">
        <v>1410</v>
      </c>
      <c r="B553" s="4">
        <v>45663</v>
      </c>
      <c r="C553" t="s">
        <v>188</v>
      </c>
      <c r="D553" t="s">
        <v>189</v>
      </c>
      <c r="E553" t="s">
        <v>51</v>
      </c>
      <c r="F553" t="s">
        <v>52</v>
      </c>
      <c r="G553" t="s">
        <v>53</v>
      </c>
      <c r="H553" t="s">
        <v>42</v>
      </c>
      <c r="I553" t="s">
        <v>1411</v>
      </c>
      <c r="J553" s="4">
        <v>28134</v>
      </c>
    </row>
    <row r="554" spans="1:10" x14ac:dyDescent="0.3">
      <c r="A554" t="s">
        <v>1412</v>
      </c>
      <c r="B554" s="4">
        <v>45663</v>
      </c>
      <c r="C554" t="s">
        <v>125</v>
      </c>
      <c r="D554" t="s">
        <v>1413</v>
      </c>
      <c r="E554" t="s">
        <v>51</v>
      </c>
      <c r="F554" t="s">
        <v>52</v>
      </c>
      <c r="G554" t="s">
        <v>53</v>
      </c>
      <c r="H554" t="s">
        <v>42</v>
      </c>
      <c r="I554" t="s">
        <v>1414</v>
      </c>
      <c r="J554" s="4">
        <v>26407</v>
      </c>
    </row>
    <row r="555" spans="1:10" x14ac:dyDescent="0.3">
      <c r="A555" t="s">
        <v>1415</v>
      </c>
      <c r="B555" s="4">
        <v>45663</v>
      </c>
      <c r="C555" t="s">
        <v>730</v>
      </c>
      <c r="D555" t="s">
        <v>731</v>
      </c>
      <c r="E555" t="s">
        <v>51</v>
      </c>
      <c r="F555" t="s">
        <v>52</v>
      </c>
      <c r="G555" t="s">
        <v>53</v>
      </c>
      <c r="H555" t="s">
        <v>42</v>
      </c>
      <c r="I555" t="s">
        <v>1416</v>
      </c>
      <c r="J555" s="4">
        <v>22574</v>
      </c>
    </row>
    <row r="556" spans="1:10" x14ac:dyDescent="0.3">
      <c r="A556" t="s">
        <v>1417</v>
      </c>
      <c r="B556" s="4">
        <v>45663</v>
      </c>
      <c r="C556" t="s">
        <v>656</v>
      </c>
      <c r="D556" t="s">
        <v>657</v>
      </c>
      <c r="E556" t="s">
        <v>51</v>
      </c>
      <c r="F556" t="s">
        <v>52</v>
      </c>
      <c r="G556" t="s">
        <v>53</v>
      </c>
      <c r="H556" t="s">
        <v>42</v>
      </c>
      <c r="I556" t="s">
        <v>1416</v>
      </c>
      <c r="J556" s="4">
        <v>22574</v>
      </c>
    </row>
    <row r="557" spans="1:10" x14ac:dyDescent="0.3">
      <c r="A557" t="s">
        <v>1418</v>
      </c>
      <c r="B557" s="4">
        <v>45663</v>
      </c>
      <c r="C557" t="s">
        <v>447</v>
      </c>
      <c r="D557" t="s">
        <v>448</v>
      </c>
      <c r="E557" t="s">
        <v>51</v>
      </c>
      <c r="F557" t="s">
        <v>52</v>
      </c>
      <c r="G557" t="s">
        <v>53</v>
      </c>
      <c r="H557" t="s">
        <v>42</v>
      </c>
      <c r="I557" t="s">
        <v>1416</v>
      </c>
      <c r="J557" s="4">
        <v>22574</v>
      </c>
    </row>
    <row r="558" spans="1:10" x14ac:dyDescent="0.3">
      <c r="A558" t="s">
        <v>1419</v>
      </c>
      <c r="B558" s="4">
        <v>45663</v>
      </c>
      <c r="C558" t="s">
        <v>202</v>
      </c>
      <c r="D558" t="s">
        <v>203</v>
      </c>
      <c r="E558" t="s">
        <v>51</v>
      </c>
      <c r="F558" t="s">
        <v>52</v>
      </c>
      <c r="G558" t="s">
        <v>53</v>
      </c>
      <c r="H558" t="s">
        <v>42</v>
      </c>
      <c r="I558" t="s">
        <v>1416</v>
      </c>
      <c r="J558" s="4">
        <v>22574</v>
      </c>
    </row>
    <row r="559" spans="1:10" x14ac:dyDescent="0.3">
      <c r="A559" t="s">
        <v>1420</v>
      </c>
      <c r="B559" s="4">
        <v>45663</v>
      </c>
      <c r="C559" t="s">
        <v>1421</v>
      </c>
      <c r="D559" t="s">
        <v>1422</v>
      </c>
      <c r="E559" t="s">
        <v>51</v>
      </c>
      <c r="F559" t="s">
        <v>52</v>
      </c>
      <c r="G559" t="s">
        <v>53</v>
      </c>
      <c r="H559" t="s">
        <v>42</v>
      </c>
      <c r="I559" t="s">
        <v>1423</v>
      </c>
      <c r="J559" s="4">
        <v>20371</v>
      </c>
    </row>
    <row r="560" spans="1:10" x14ac:dyDescent="0.3">
      <c r="A560" t="s">
        <v>1424</v>
      </c>
      <c r="B560" s="4">
        <v>45663</v>
      </c>
      <c r="C560" t="s">
        <v>270</v>
      </c>
      <c r="D560" t="s">
        <v>271</v>
      </c>
      <c r="E560" t="s">
        <v>51</v>
      </c>
      <c r="F560" t="s">
        <v>52</v>
      </c>
      <c r="G560" t="s">
        <v>53</v>
      </c>
      <c r="H560" t="s">
        <v>42</v>
      </c>
      <c r="I560" t="s">
        <v>1423</v>
      </c>
      <c r="J560" s="4">
        <v>20371</v>
      </c>
    </row>
    <row r="561" spans="1:10" x14ac:dyDescent="0.3">
      <c r="A561" t="s">
        <v>1425</v>
      </c>
      <c r="B561" s="4">
        <v>45663</v>
      </c>
      <c r="C561" t="s">
        <v>367</v>
      </c>
      <c r="D561" t="s">
        <v>368</v>
      </c>
      <c r="E561" t="s">
        <v>51</v>
      </c>
      <c r="F561" t="s">
        <v>52</v>
      </c>
      <c r="G561" t="s">
        <v>53</v>
      </c>
      <c r="H561" t="s">
        <v>42</v>
      </c>
      <c r="I561" t="s">
        <v>1423</v>
      </c>
      <c r="J561" s="4">
        <v>20371</v>
      </c>
    </row>
    <row r="562" spans="1:10" x14ac:dyDescent="0.3">
      <c r="A562" t="s">
        <v>1426</v>
      </c>
      <c r="B562" s="4">
        <v>45663</v>
      </c>
      <c r="C562" t="s">
        <v>569</v>
      </c>
      <c r="D562" t="s">
        <v>570</v>
      </c>
      <c r="E562" t="s">
        <v>51</v>
      </c>
      <c r="F562" t="s">
        <v>52</v>
      </c>
      <c r="G562" t="s">
        <v>53</v>
      </c>
      <c r="H562" t="s">
        <v>42</v>
      </c>
      <c r="I562" t="s">
        <v>1423</v>
      </c>
      <c r="J562" s="4">
        <v>20371</v>
      </c>
    </row>
    <row r="563" spans="1:10" x14ac:dyDescent="0.3">
      <c r="A563" t="s">
        <v>1427</v>
      </c>
      <c r="B563" s="4">
        <v>45663</v>
      </c>
      <c r="C563" t="s">
        <v>422</v>
      </c>
      <c r="D563" t="s">
        <v>423</v>
      </c>
      <c r="E563" t="s">
        <v>51</v>
      </c>
      <c r="F563" t="s">
        <v>52</v>
      </c>
      <c r="G563" t="s">
        <v>53</v>
      </c>
      <c r="H563" t="s">
        <v>42</v>
      </c>
      <c r="I563" t="s">
        <v>1423</v>
      </c>
      <c r="J563" s="4">
        <v>20371</v>
      </c>
    </row>
    <row r="564" spans="1:10" x14ac:dyDescent="0.3">
      <c r="A564" t="s">
        <v>1428</v>
      </c>
      <c r="B564" s="4">
        <v>45663</v>
      </c>
      <c r="C564" t="s">
        <v>1429</v>
      </c>
      <c r="D564" t="s">
        <v>1430</v>
      </c>
      <c r="E564" t="s">
        <v>51</v>
      </c>
      <c r="F564" t="s">
        <v>52</v>
      </c>
      <c r="G564" t="s">
        <v>53</v>
      </c>
      <c r="H564" t="s">
        <v>42</v>
      </c>
      <c r="I564" t="s">
        <v>1423</v>
      </c>
      <c r="J564" s="4">
        <v>20371</v>
      </c>
    </row>
    <row r="565" spans="1:10" x14ac:dyDescent="0.3">
      <c r="A565" t="s">
        <v>1431</v>
      </c>
      <c r="B565" s="4">
        <v>45663</v>
      </c>
      <c r="C565" t="s">
        <v>215</v>
      </c>
      <c r="D565" t="s">
        <v>1224</v>
      </c>
      <c r="E565" t="s">
        <v>51</v>
      </c>
      <c r="F565" t="s">
        <v>52</v>
      </c>
      <c r="G565" t="s">
        <v>53</v>
      </c>
      <c r="H565" t="s">
        <v>42</v>
      </c>
      <c r="I565" t="s">
        <v>1423</v>
      </c>
      <c r="J565" s="4">
        <v>20371</v>
      </c>
    </row>
    <row r="566" spans="1:10" x14ac:dyDescent="0.3">
      <c r="A566" t="s">
        <v>1432</v>
      </c>
      <c r="B566" s="4">
        <v>45663</v>
      </c>
      <c r="C566" t="s">
        <v>590</v>
      </c>
      <c r="D566" t="s">
        <v>591</v>
      </c>
      <c r="E566" t="s">
        <v>51</v>
      </c>
      <c r="F566" t="s">
        <v>52</v>
      </c>
      <c r="G566" t="s">
        <v>53</v>
      </c>
      <c r="H566" t="s">
        <v>42</v>
      </c>
      <c r="I566" t="s">
        <v>1423</v>
      </c>
      <c r="J566" s="4">
        <v>20371</v>
      </c>
    </row>
    <row r="567" spans="1:10" x14ac:dyDescent="0.3">
      <c r="A567" t="s">
        <v>1433</v>
      </c>
      <c r="B567" s="4">
        <v>45663</v>
      </c>
      <c r="C567" t="s">
        <v>116</v>
      </c>
      <c r="D567" t="s">
        <v>117</v>
      </c>
      <c r="E567" t="s">
        <v>39</v>
      </c>
      <c r="F567" t="s">
        <v>40</v>
      </c>
      <c r="G567" t="s">
        <v>41</v>
      </c>
      <c r="H567" t="s">
        <v>42</v>
      </c>
      <c r="I567" t="s">
        <v>1434</v>
      </c>
      <c r="J567" s="4">
        <v>21569</v>
      </c>
    </row>
    <row r="568" spans="1:10" x14ac:dyDescent="0.3">
      <c r="A568" t="s">
        <v>1435</v>
      </c>
      <c r="B568" s="4">
        <v>45663</v>
      </c>
      <c r="C568" t="s">
        <v>1436</v>
      </c>
      <c r="D568" t="s">
        <v>1437</v>
      </c>
      <c r="E568" t="s">
        <v>39</v>
      </c>
      <c r="F568" t="s">
        <v>40</v>
      </c>
      <c r="G568" t="s">
        <v>41</v>
      </c>
      <c r="H568" t="s">
        <v>42</v>
      </c>
      <c r="I568" t="s">
        <v>1434</v>
      </c>
      <c r="J568" s="4">
        <v>21569</v>
      </c>
    </row>
    <row r="569" spans="1:10" x14ac:dyDescent="0.3">
      <c r="A569" t="s">
        <v>1438</v>
      </c>
      <c r="B569" s="4">
        <v>45663</v>
      </c>
      <c r="C569" t="s">
        <v>71</v>
      </c>
      <c r="D569" t="s">
        <v>72</v>
      </c>
      <c r="E569" t="s">
        <v>39</v>
      </c>
      <c r="F569" t="s">
        <v>40</v>
      </c>
      <c r="G569" t="s">
        <v>41</v>
      </c>
      <c r="H569" t="s">
        <v>42</v>
      </c>
      <c r="I569" t="s">
        <v>1434</v>
      </c>
      <c r="J569" s="4">
        <v>21569</v>
      </c>
    </row>
    <row r="570" spans="1:10" x14ac:dyDescent="0.3">
      <c r="A570" t="s">
        <v>1439</v>
      </c>
      <c r="B570" s="4">
        <v>45663</v>
      </c>
      <c r="C570" t="s">
        <v>431</v>
      </c>
      <c r="D570" t="s">
        <v>432</v>
      </c>
      <c r="E570" t="s">
        <v>39</v>
      </c>
      <c r="F570" t="s">
        <v>40</v>
      </c>
      <c r="G570" t="s">
        <v>41</v>
      </c>
      <c r="H570" t="s">
        <v>42</v>
      </c>
      <c r="I570" t="s">
        <v>1434</v>
      </c>
      <c r="J570" s="4">
        <v>21569</v>
      </c>
    </row>
    <row r="571" spans="1:10" x14ac:dyDescent="0.3">
      <c r="A571" t="s">
        <v>1440</v>
      </c>
      <c r="B571" s="4">
        <v>45663</v>
      </c>
      <c r="C571" t="s">
        <v>188</v>
      </c>
      <c r="D571" t="s">
        <v>189</v>
      </c>
      <c r="E571" t="s">
        <v>51</v>
      </c>
      <c r="F571" t="s">
        <v>52</v>
      </c>
      <c r="G571" t="s">
        <v>53</v>
      </c>
      <c r="H571" t="s">
        <v>42</v>
      </c>
      <c r="I571" t="s">
        <v>1441</v>
      </c>
      <c r="J571" s="4">
        <v>24595</v>
      </c>
    </row>
    <row r="572" spans="1:10" x14ac:dyDescent="0.3">
      <c r="A572" t="s">
        <v>1442</v>
      </c>
      <c r="B572" s="4">
        <v>45663</v>
      </c>
      <c r="C572" t="s">
        <v>311</v>
      </c>
      <c r="D572" t="s">
        <v>312</v>
      </c>
      <c r="E572" t="s">
        <v>51</v>
      </c>
      <c r="F572" t="s">
        <v>52</v>
      </c>
      <c r="G572" t="s">
        <v>53</v>
      </c>
      <c r="H572" t="s">
        <v>42</v>
      </c>
      <c r="I572" t="s">
        <v>1441</v>
      </c>
      <c r="J572" s="4">
        <v>24595</v>
      </c>
    </row>
    <row r="573" spans="1:10" x14ac:dyDescent="0.3">
      <c r="A573" t="s">
        <v>1443</v>
      </c>
      <c r="B573" s="4">
        <v>45663</v>
      </c>
      <c r="C573" t="s">
        <v>704</v>
      </c>
      <c r="D573" t="s">
        <v>705</v>
      </c>
      <c r="E573" t="s">
        <v>698</v>
      </c>
      <c r="F573" t="s">
        <v>699</v>
      </c>
      <c r="G573" t="s">
        <v>700</v>
      </c>
      <c r="H573" t="s">
        <v>42</v>
      </c>
      <c r="I573" t="s">
        <v>1444</v>
      </c>
      <c r="J573" s="4">
        <v>30598</v>
      </c>
    </row>
    <row r="574" spans="1:10" x14ac:dyDescent="0.3">
      <c r="A574" t="s">
        <v>1445</v>
      </c>
      <c r="B574" s="4">
        <v>45663</v>
      </c>
      <c r="C574" t="s">
        <v>987</v>
      </c>
      <c r="D574" t="s">
        <v>988</v>
      </c>
      <c r="E574" t="s">
        <v>111</v>
      </c>
      <c r="F574" t="s">
        <v>112</v>
      </c>
      <c r="G574" t="s">
        <v>113</v>
      </c>
      <c r="H574" t="s">
        <v>42</v>
      </c>
      <c r="I574" t="s">
        <v>1444</v>
      </c>
      <c r="J574" s="4">
        <v>30598</v>
      </c>
    </row>
    <row r="575" spans="1:10" x14ac:dyDescent="0.3">
      <c r="A575" t="s">
        <v>1446</v>
      </c>
      <c r="B575" s="4">
        <v>45663</v>
      </c>
      <c r="C575" t="s">
        <v>215</v>
      </c>
      <c r="D575" t="s">
        <v>216</v>
      </c>
      <c r="E575" t="s">
        <v>51</v>
      </c>
      <c r="F575" t="s">
        <v>52</v>
      </c>
      <c r="G575" t="s">
        <v>53</v>
      </c>
      <c r="H575" t="s">
        <v>42</v>
      </c>
      <c r="I575" t="s">
        <v>1447</v>
      </c>
      <c r="J575" s="4">
        <v>21827</v>
      </c>
    </row>
    <row r="576" spans="1:10" x14ac:dyDescent="0.3">
      <c r="A576" t="s">
        <v>1448</v>
      </c>
      <c r="B576" s="4">
        <v>45663</v>
      </c>
      <c r="C576" t="s">
        <v>390</v>
      </c>
      <c r="D576" t="s">
        <v>391</v>
      </c>
      <c r="E576" t="s">
        <v>51</v>
      </c>
      <c r="F576" t="s">
        <v>52</v>
      </c>
      <c r="G576" t="s">
        <v>53</v>
      </c>
      <c r="H576" t="s">
        <v>42</v>
      </c>
      <c r="I576" t="s">
        <v>1447</v>
      </c>
      <c r="J576" s="4">
        <v>21827</v>
      </c>
    </row>
    <row r="577" spans="1:10" x14ac:dyDescent="0.3">
      <c r="A577" t="s">
        <v>1449</v>
      </c>
      <c r="B577" s="4">
        <v>45663</v>
      </c>
      <c r="C577" t="s">
        <v>105</v>
      </c>
      <c r="D577" t="s">
        <v>106</v>
      </c>
      <c r="E577" t="s">
        <v>51</v>
      </c>
      <c r="F577" t="s">
        <v>52</v>
      </c>
      <c r="G577" t="s">
        <v>53</v>
      </c>
      <c r="H577" t="s">
        <v>42</v>
      </c>
      <c r="I577" t="s">
        <v>1450</v>
      </c>
      <c r="J577" s="4">
        <v>22660</v>
      </c>
    </row>
    <row r="578" spans="1:10" x14ac:dyDescent="0.3">
      <c r="A578" t="s">
        <v>1451</v>
      </c>
      <c r="B578" s="4">
        <v>45663</v>
      </c>
      <c r="C578" t="s">
        <v>662</v>
      </c>
      <c r="D578" t="s">
        <v>663</v>
      </c>
      <c r="E578" t="s">
        <v>51</v>
      </c>
      <c r="F578" t="s">
        <v>52</v>
      </c>
      <c r="G578" t="s">
        <v>53</v>
      </c>
      <c r="H578" t="s">
        <v>42</v>
      </c>
      <c r="I578" t="s">
        <v>1450</v>
      </c>
      <c r="J578" s="4">
        <v>22660</v>
      </c>
    </row>
    <row r="579" spans="1:10" x14ac:dyDescent="0.3">
      <c r="A579" t="s">
        <v>1452</v>
      </c>
      <c r="B579" s="4">
        <v>45663</v>
      </c>
      <c r="C579" t="s">
        <v>60</v>
      </c>
      <c r="D579" t="s">
        <v>61</v>
      </c>
      <c r="E579" t="s">
        <v>51</v>
      </c>
      <c r="F579" t="s">
        <v>52</v>
      </c>
      <c r="G579" t="s">
        <v>53</v>
      </c>
      <c r="H579" t="s">
        <v>42</v>
      </c>
      <c r="I579" t="s">
        <v>1450</v>
      </c>
      <c r="J579" s="4">
        <v>22660</v>
      </c>
    </row>
    <row r="580" spans="1:10" x14ac:dyDescent="0.3">
      <c r="A580" t="s">
        <v>1453</v>
      </c>
      <c r="B580" s="4">
        <v>45663</v>
      </c>
      <c r="C580" t="s">
        <v>434</v>
      </c>
      <c r="D580" t="s">
        <v>435</v>
      </c>
      <c r="E580" t="s">
        <v>51</v>
      </c>
      <c r="F580" t="s">
        <v>52</v>
      </c>
      <c r="G580" t="s">
        <v>53</v>
      </c>
      <c r="H580" t="s">
        <v>42</v>
      </c>
      <c r="I580" t="s">
        <v>1450</v>
      </c>
      <c r="J580" s="4">
        <v>22660</v>
      </c>
    </row>
    <row r="581" spans="1:10" x14ac:dyDescent="0.3">
      <c r="A581" t="s">
        <v>1454</v>
      </c>
      <c r="B581" s="4">
        <v>45663</v>
      </c>
      <c r="C581" t="s">
        <v>105</v>
      </c>
      <c r="D581" t="s">
        <v>106</v>
      </c>
      <c r="E581" t="s">
        <v>51</v>
      </c>
      <c r="F581" t="s">
        <v>52</v>
      </c>
      <c r="G581" t="s">
        <v>53</v>
      </c>
      <c r="H581" t="s">
        <v>42</v>
      </c>
      <c r="I581" t="s">
        <v>1455</v>
      </c>
      <c r="J581" s="4">
        <v>27743</v>
      </c>
    </row>
    <row r="582" spans="1:10" x14ac:dyDescent="0.3">
      <c r="A582" t="s">
        <v>1456</v>
      </c>
      <c r="B582" s="4">
        <v>45663</v>
      </c>
      <c r="C582" t="s">
        <v>419</v>
      </c>
      <c r="D582" t="s">
        <v>420</v>
      </c>
      <c r="E582" t="s">
        <v>51</v>
      </c>
      <c r="F582" t="s">
        <v>52</v>
      </c>
      <c r="G582" t="s">
        <v>53</v>
      </c>
      <c r="H582" t="s">
        <v>42</v>
      </c>
      <c r="I582" t="s">
        <v>1457</v>
      </c>
      <c r="J582" s="4">
        <v>32402</v>
      </c>
    </row>
    <row r="583" spans="1:10" x14ac:dyDescent="0.3">
      <c r="A583" t="s">
        <v>1458</v>
      </c>
      <c r="B583" s="4">
        <v>45663</v>
      </c>
      <c r="C583" t="s">
        <v>1459</v>
      </c>
      <c r="D583" t="s">
        <v>1460</v>
      </c>
      <c r="E583" t="s">
        <v>353</v>
      </c>
      <c r="F583" t="s">
        <v>354</v>
      </c>
      <c r="G583" t="s">
        <v>79</v>
      </c>
      <c r="H583" t="s">
        <v>42</v>
      </c>
      <c r="I583" t="s">
        <v>1461</v>
      </c>
      <c r="J583" s="4">
        <v>45591</v>
      </c>
    </row>
    <row r="584" spans="1:10" x14ac:dyDescent="0.3">
      <c r="A584" t="s">
        <v>1462</v>
      </c>
      <c r="B584" s="4">
        <v>45663</v>
      </c>
      <c r="C584" t="s">
        <v>1463</v>
      </c>
      <c r="D584" t="s">
        <v>1464</v>
      </c>
      <c r="E584" t="s">
        <v>39</v>
      </c>
      <c r="F584" t="s">
        <v>40</v>
      </c>
      <c r="G584" t="s">
        <v>41</v>
      </c>
      <c r="H584" t="s">
        <v>42</v>
      </c>
      <c r="I584" t="s">
        <v>1465</v>
      </c>
      <c r="J584" s="4">
        <v>37608</v>
      </c>
    </row>
    <row r="585" spans="1:10" x14ac:dyDescent="0.3">
      <c r="A585" t="s">
        <v>1466</v>
      </c>
      <c r="B585" s="4">
        <v>45663</v>
      </c>
      <c r="C585" t="s">
        <v>1467</v>
      </c>
      <c r="D585" t="s">
        <v>1468</v>
      </c>
      <c r="E585" t="s">
        <v>51</v>
      </c>
      <c r="F585" t="s">
        <v>52</v>
      </c>
      <c r="G585" t="s">
        <v>53</v>
      </c>
      <c r="H585" t="s">
        <v>42</v>
      </c>
      <c r="I585" t="s">
        <v>1423</v>
      </c>
      <c r="J585" s="4">
        <v>20371</v>
      </c>
    </row>
    <row r="586" spans="1:10" x14ac:dyDescent="0.3">
      <c r="A586" t="s">
        <v>1469</v>
      </c>
      <c r="B586" s="4">
        <v>45663</v>
      </c>
      <c r="C586" t="s">
        <v>188</v>
      </c>
      <c r="D586" t="s">
        <v>189</v>
      </c>
      <c r="E586" t="s">
        <v>39</v>
      </c>
      <c r="F586" t="s">
        <v>40</v>
      </c>
      <c r="G586" t="s">
        <v>41</v>
      </c>
      <c r="H586" t="s">
        <v>42</v>
      </c>
      <c r="I586" t="s">
        <v>1470</v>
      </c>
      <c r="J586" s="4">
        <v>20543</v>
      </c>
    </row>
    <row r="587" spans="1:10" x14ac:dyDescent="0.3">
      <c r="A587" t="s">
        <v>1471</v>
      </c>
      <c r="B587" s="4">
        <v>45663</v>
      </c>
      <c r="C587" t="s">
        <v>1472</v>
      </c>
      <c r="D587" t="s">
        <v>1473</v>
      </c>
      <c r="E587" t="s">
        <v>39</v>
      </c>
      <c r="F587" t="s">
        <v>40</v>
      </c>
      <c r="G587" t="s">
        <v>41</v>
      </c>
      <c r="H587" t="s">
        <v>42</v>
      </c>
      <c r="I587" t="s">
        <v>1470</v>
      </c>
      <c r="J587" s="4">
        <v>20543</v>
      </c>
    </row>
    <row r="588" spans="1:10" x14ac:dyDescent="0.3">
      <c r="A588" t="s">
        <v>1474</v>
      </c>
      <c r="B588" s="4">
        <v>45663</v>
      </c>
      <c r="C588" t="s">
        <v>692</v>
      </c>
      <c r="D588" t="s">
        <v>723</v>
      </c>
      <c r="E588" t="s">
        <v>353</v>
      </c>
      <c r="F588" t="s">
        <v>354</v>
      </c>
      <c r="G588" t="s">
        <v>79</v>
      </c>
      <c r="H588" t="s">
        <v>42</v>
      </c>
      <c r="I588" t="s">
        <v>1475</v>
      </c>
      <c r="J588" s="4">
        <v>43753</v>
      </c>
    </row>
    <row r="589" spans="1:10" x14ac:dyDescent="0.3">
      <c r="A589" t="s">
        <v>1476</v>
      </c>
      <c r="B589" s="4">
        <v>45663</v>
      </c>
      <c r="C589" t="s">
        <v>520</v>
      </c>
      <c r="D589" t="s">
        <v>521</v>
      </c>
      <c r="E589" t="s">
        <v>39</v>
      </c>
      <c r="F589" t="s">
        <v>40</v>
      </c>
      <c r="G589" t="s">
        <v>41</v>
      </c>
      <c r="H589" t="s">
        <v>42</v>
      </c>
      <c r="I589" t="s">
        <v>1470</v>
      </c>
      <c r="J589" s="4">
        <v>20543</v>
      </c>
    </row>
    <row r="590" spans="1:10" x14ac:dyDescent="0.3">
      <c r="A590" t="s">
        <v>1477</v>
      </c>
      <c r="B590" s="4">
        <v>45663</v>
      </c>
      <c r="C590" t="s">
        <v>37</v>
      </c>
      <c r="D590" t="s">
        <v>38</v>
      </c>
      <c r="E590" t="s">
        <v>39</v>
      </c>
      <c r="F590" t="s">
        <v>40</v>
      </c>
      <c r="G590" t="s">
        <v>41</v>
      </c>
      <c r="H590" t="s">
        <v>42</v>
      </c>
      <c r="I590" t="s">
        <v>1470</v>
      </c>
      <c r="J590" s="4">
        <v>20543</v>
      </c>
    </row>
    <row r="591" spans="1:10" x14ac:dyDescent="0.3">
      <c r="A591" t="s">
        <v>1478</v>
      </c>
      <c r="B591" s="4">
        <v>45663</v>
      </c>
      <c r="C591" t="s">
        <v>508</v>
      </c>
      <c r="D591" t="s">
        <v>509</v>
      </c>
      <c r="E591" t="s">
        <v>51</v>
      </c>
      <c r="F591" t="s">
        <v>52</v>
      </c>
      <c r="G591" t="s">
        <v>53</v>
      </c>
      <c r="H591" t="s">
        <v>42</v>
      </c>
      <c r="I591" t="s">
        <v>1479</v>
      </c>
      <c r="J591" s="4">
        <v>29140</v>
      </c>
    </row>
    <row r="592" spans="1:10" x14ac:dyDescent="0.3">
      <c r="A592" t="s">
        <v>1480</v>
      </c>
      <c r="B592" s="4">
        <v>45663</v>
      </c>
      <c r="C592" t="s">
        <v>147</v>
      </c>
      <c r="D592" t="s">
        <v>148</v>
      </c>
      <c r="E592" t="s">
        <v>111</v>
      </c>
      <c r="F592" t="s">
        <v>112</v>
      </c>
      <c r="G592" t="s">
        <v>113</v>
      </c>
      <c r="H592" t="s">
        <v>42</v>
      </c>
      <c r="I592" t="s">
        <v>1481</v>
      </c>
      <c r="J592" s="4">
        <v>19408</v>
      </c>
    </row>
    <row r="593" spans="1:10" x14ac:dyDescent="0.3">
      <c r="A593" t="s">
        <v>1482</v>
      </c>
      <c r="B593" s="4">
        <v>45663</v>
      </c>
      <c r="C593" t="s">
        <v>1483</v>
      </c>
      <c r="D593" t="s">
        <v>1484</v>
      </c>
      <c r="E593" t="s">
        <v>217</v>
      </c>
      <c r="F593" t="s">
        <v>218</v>
      </c>
      <c r="G593" t="s">
        <v>79</v>
      </c>
      <c r="H593" t="s">
        <v>42</v>
      </c>
      <c r="I593" t="s">
        <v>1003</v>
      </c>
      <c r="J593" s="4">
        <v>22201</v>
      </c>
    </row>
    <row r="594" spans="1:10" x14ac:dyDescent="0.3">
      <c r="A594" t="s">
        <v>1485</v>
      </c>
      <c r="B594" s="4">
        <v>45663</v>
      </c>
      <c r="C594" t="s">
        <v>188</v>
      </c>
      <c r="D594" t="s">
        <v>189</v>
      </c>
      <c r="E594" t="s">
        <v>217</v>
      </c>
      <c r="F594" t="s">
        <v>218</v>
      </c>
      <c r="G594" t="s">
        <v>79</v>
      </c>
      <c r="H594" t="s">
        <v>42</v>
      </c>
      <c r="I594" t="s">
        <v>1003</v>
      </c>
      <c r="J594" s="4">
        <v>22201</v>
      </c>
    </row>
    <row r="595" spans="1:10" x14ac:dyDescent="0.3">
      <c r="A595" t="s">
        <v>1486</v>
      </c>
      <c r="B595" s="4">
        <v>45663</v>
      </c>
      <c r="C595" t="s">
        <v>1487</v>
      </c>
      <c r="D595" t="s">
        <v>1488</v>
      </c>
      <c r="E595" t="s">
        <v>217</v>
      </c>
      <c r="F595" t="s">
        <v>218</v>
      </c>
      <c r="G595" t="s">
        <v>79</v>
      </c>
      <c r="H595" t="s">
        <v>42</v>
      </c>
      <c r="I595" t="s">
        <v>1003</v>
      </c>
      <c r="J595" s="4">
        <v>22201</v>
      </c>
    </row>
    <row r="596" spans="1:10" x14ac:dyDescent="0.3">
      <c r="A596" t="s">
        <v>1489</v>
      </c>
      <c r="B596" s="4">
        <v>45663</v>
      </c>
      <c r="C596" t="s">
        <v>477</v>
      </c>
      <c r="D596" t="s">
        <v>478</v>
      </c>
      <c r="E596" t="s">
        <v>51</v>
      </c>
      <c r="F596" t="s">
        <v>52</v>
      </c>
      <c r="G596" t="s">
        <v>53</v>
      </c>
      <c r="H596" t="s">
        <v>42</v>
      </c>
      <c r="I596" t="s">
        <v>1490</v>
      </c>
      <c r="J596" s="4">
        <v>25993</v>
      </c>
    </row>
    <row r="597" spans="1:10" x14ac:dyDescent="0.3">
      <c r="A597" t="s">
        <v>1491</v>
      </c>
      <c r="B597" s="4">
        <v>45663</v>
      </c>
      <c r="C597" t="s">
        <v>143</v>
      </c>
      <c r="D597" t="s">
        <v>144</v>
      </c>
      <c r="E597" t="s">
        <v>51</v>
      </c>
      <c r="F597" t="s">
        <v>52</v>
      </c>
      <c r="G597" t="s">
        <v>53</v>
      </c>
      <c r="H597" t="s">
        <v>42</v>
      </c>
      <c r="I597" t="s">
        <v>1490</v>
      </c>
      <c r="J597" s="4">
        <v>25993</v>
      </c>
    </row>
    <row r="598" spans="1:10" x14ac:dyDescent="0.3">
      <c r="A598" t="s">
        <v>1492</v>
      </c>
      <c r="B598" s="4">
        <v>45663</v>
      </c>
      <c r="C598" t="s">
        <v>1014</v>
      </c>
      <c r="D598" t="s">
        <v>1015</v>
      </c>
      <c r="E598" t="s">
        <v>217</v>
      </c>
      <c r="F598" t="s">
        <v>218</v>
      </c>
      <c r="G598" t="s">
        <v>79</v>
      </c>
      <c r="H598" t="s">
        <v>42</v>
      </c>
      <c r="I598" t="s">
        <v>1016</v>
      </c>
      <c r="J598" s="4">
        <v>36991</v>
      </c>
    </row>
    <row r="599" spans="1:10" x14ac:dyDescent="0.3">
      <c r="A599" t="s">
        <v>1493</v>
      </c>
      <c r="B599" s="4">
        <v>45663</v>
      </c>
      <c r="C599" t="s">
        <v>105</v>
      </c>
      <c r="D599" t="s">
        <v>106</v>
      </c>
      <c r="E599" t="s">
        <v>217</v>
      </c>
      <c r="F599" t="s">
        <v>218</v>
      </c>
      <c r="G599" t="s">
        <v>79</v>
      </c>
      <c r="H599" t="s">
        <v>42</v>
      </c>
      <c r="I599" t="s">
        <v>1003</v>
      </c>
      <c r="J599" s="4">
        <v>22201</v>
      </c>
    </row>
    <row r="600" spans="1:10" x14ac:dyDescent="0.3">
      <c r="A600" t="s">
        <v>1494</v>
      </c>
      <c r="B600" s="4">
        <v>45663</v>
      </c>
      <c r="C600" t="s">
        <v>347</v>
      </c>
      <c r="D600" t="s">
        <v>348</v>
      </c>
      <c r="E600" t="s">
        <v>217</v>
      </c>
      <c r="F600" t="s">
        <v>218</v>
      </c>
      <c r="G600" t="s">
        <v>79</v>
      </c>
      <c r="H600" t="s">
        <v>42</v>
      </c>
      <c r="I600" t="s">
        <v>1003</v>
      </c>
      <c r="J600" s="4">
        <v>22201</v>
      </c>
    </row>
    <row r="601" spans="1:10" x14ac:dyDescent="0.3">
      <c r="A601" t="s">
        <v>1495</v>
      </c>
      <c r="B601" s="4">
        <v>45663</v>
      </c>
      <c r="C601" t="s">
        <v>931</v>
      </c>
      <c r="D601" t="s">
        <v>932</v>
      </c>
      <c r="E601" t="s">
        <v>39</v>
      </c>
      <c r="F601" t="s">
        <v>40</v>
      </c>
      <c r="G601" t="s">
        <v>41</v>
      </c>
      <c r="H601" t="s">
        <v>42</v>
      </c>
      <c r="I601" t="s">
        <v>1496</v>
      </c>
      <c r="J601" s="4">
        <v>29430</v>
      </c>
    </row>
    <row r="602" spans="1:10" x14ac:dyDescent="0.3">
      <c r="A602" t="s">
        <v>1497</v>
      </c>
      <c r="B602" s="4">
        <v>45663</v>
      </c>
      <c r="C602" t="s">
        <v>754</v>
      </c>
      <c r="D602" t="s">
        <v>755</v>
      </c>
      <c r="E602" t="s">
        <v>698</v>
      </c>
      <c r="F602" t="s">
        <v>699</v>
      </c>
      <c r="G602" t="s">
        <v>700</v>
      </c>
      <c r="H602" t="s">
        <v>42</v>
      </c>
      <c r="I602" t="s">
        <v>1498</v>
      </c>
      <c r="J602" s="4">
        <v>38588</v>
      </c>
    </row>
    <row r="603" spans="1:10" x14ac:dyDescent="0.3">
      <c r="A603" t="s">
        <v>1499</v>
      </c>
      <c r="B603" s="4">
        <v>45663</v>
      </c>
      <c r="C603" t="s">
        <v>311</v>
      </c>
      <c r="D603" t="s">
        <v>312</v>
      </c>
      <c r="E603" t="s">
        <v>39</v>
      </c>
      <c r="F603" t="s">
        <v>40</v>
      </c>
      <c r="G603" t="s">
        <v>41</v>
      </c>
      <c r="H603" t="s">
        <v>42</v>
      </c>
      <c r="I603" t="s">
        <v>1500</v>
      </c>
      <c r="J603" s="4">
        <v>28976</v>
      </c>
    </row>
    <row r="604" spans="1:10" x14ac:dyDescent="0.3">
      <c r="A604" t="s">
        <v>1501</v>
      </c>
      <c r="B604" s="4">
        <v>45663</v>
      </c>
      <c r="C604" t="s">
        <v>1502</v>
      </c>
      <c r="D604" t="s">
        <v>1503</v>
      </c>
      <c r="E604" t="s">
        <v>157</v>
      </c>
      <c r="F604" t="s">
        <v>158</v>
      </c>
      <c r="G604" t="s">
        <v>1504</v>
      </c>
      <c r="H604" t="s">
        <v>42</v>
      </c>
      <c r="I604" t="s">
        <v>1025</v>
      </c>
      <c r="J604" s="4">
        <v>32242</v>
      </c>
    </row>
    <row r="605" spans="1:10" x14ac:dyDescent="0.3">
      <c r="A605" t="s">
        <v>1505</v>
      </c>
      <c r="B605" s="4">
        <v>45663</v>
      </c>
      <c r="C605" t="s">
        <v>1506</v>
      </c>
      <c r="D605" t="s">
        <v>1507</v>
      </c>
      <c r="E605" t="s">
        <v>698</v>
      </c>
      <c r="F605" t="s">
        <v>699</v>
      </c>
      <c r="G605" t="s">
        <v>700</v>
      </c>
      <c r="H605" t="s">
        <v>42</v>
      </c>
      <c r="I605" t="s">
        <v>1498</v>
      </c>
      <c r="J605" s="4">
        <v>38588</v>
      </c>
    </row>
    <row r="606" spans="1:10" x14ac:dyDescent="0.3">
      <c r="A606" t="s">
        <v>1508</v>
      </c>
      <c r="B606" s="4">
        <v>45663</v>
      </c>
      <c r="C606" t="s">
        <v>325</v>
      </c>
      <c r="D606" t="s">
        <v>326</v>
      </c>
      <c r="E606" t="s">
        <v>39</v>
      </c>
      <c r="F606" t="s">
        <v>40</v>
      </c>
      <c r="G606" t="s">
        <v>41</v>
      </c>
      <c r="H606" t="s">
        <v>42</v>
      </c>
      <c r="I606" t="s">
        <v>161</v>
      </c>
      <c r="J606" s="4">
        <v>19556</v>
      </c>
    </row>
    <row r="607" spans="1:10" x14ac:dyDescent="0.3">
      <c r="A607" t="s">
        <v>1509</v>
      </c>
      <c r="B607" s="4">
        <v>45663</v>
      </c>
      <c r="C607" t="s">
        <v>325</v>
      </c>
      <c r="D607" t="s">
        <v>326</v>
      </c>
      <c r="E607" t="s">
        <v>39</v>
      </c>
      <c r="F607" t="s">
        <v>40</v>
      </c>
      <c r="G607" t="s">
        <v>41</v>
      </c>
      <c r="H607" t="s">
        <v>42</v>
      </c>
      <c r="I607" t="s">
        <v>1510</v>
      </c>
      <c r="J607" s="4">
        <v>22596</v>
      </c>
    </row>
    <row r="608" spans="1:10" x14ac:dyDescent="0.3">
      <c r="A608" t="s">
        <v>1511</v>
      </c>
      <c r="B608" s="4">
        <v>45663</v>
      </c>
      <c r="C608" t="s">
        <v>1512</v>
      </c>
      <c r="D608" t="s">
        <v>1513</v>
      </c>
      <c r="E608" t="s">
        <v>39</v>
      </c>
      <c r="F608" t="s">
        <v>40</v>
      </c>
      <c r="G608" t="s">
        <v>41</v>
      </c>
      <c r="H608" t="s">
        <v>42</v>
      </c>
      <c r="I608" t="s">
        <v>560</v>
      </c>
      <c r="J608" s="4">
        <v>29741</v>
      </c>
    </row>
    <row r="609" spans="1:10" x14ac:dyDescent="0.3">
      <c r="A609" t="s">
        <v>1514</v>
      </c>
      <c r="B609" s="4">
        <v>45663</v>
      </c>
      <c r="C609" t="s">
        <v>1515</v>
      </c>
      <c r="D609" t="s">
        <v>1516</v>
      </c>
      <c r="E609" t="s">
        <v>1517</v>
      </c>
      <c r="F609" t="s">
        <v>1518</v>
      </c>
      <c r="G609" t="s">
        <v>41</v>
      </c>
      <c r="H609" t="s">
        <v>42</v>
      </c>
      <c r="I609" t="s">
        <v>1519</v>
      </c>
      <c r="J609" s="4">
        <v>29951</v>
      </c>
    </row>
    <row r="610" spans="1:10" x14ac:dyDescent="0.3">
      <c r="A610" t="s">
        <v>1520</v>
      </c>
      <c r="B610" s="4">
        <v>45663</v>
      </c>
      <c r="C610" t="s">
        <v>1521</v>
      </c>
      <c r="D610" t="s">
        <v>93</v>
      </c>
      <c r="E610" t="s">
        <v>1517</v>
      </c>
      <c r="F610" t="s">
        <v>1518</v>
      </c>
      <c r="G610" t="s">
        <v>41</v>
      </c>
      <c r="H610" t="s">
        <v>42</v>
      </c>
      <c r="I610" t="s">
        <v>1519</v>
      </c>
      <c r="J610" s="4">
        <v>29951</v>
      </c>
    </row>
    <row r="611" spans="1:10" x14ac:dyDescent="0.3">
      <c r="A611" t="s">
        <v>1522</v>
      </c>
      <c r="B611" s="4">
        <v>45663</v>
      </c>
      <c r="C611" t="s">
        <v>1523</v>
      </c>
      <c r="D611" t="s">
        <v>65</v>
      </c>
      <c r="E611" t="s">
        <v>1524</v>
      </c>
      <c r="F611" t="s">
        <v>1525</v>
      </c>
      <c r="G611" t="s">
        <v>301</v>
      </c>
      <c r="H611" t="s">
        <v>42</v>
      </c>
      <c r="I611" t="s">
        <v>1526</v>
      </c>
      <c r="J611" s="4">
        <v>23661</v>
      </c>
    </row>
    <row r="612" spans="1:10" x14ac:dyDescent="0.3">
      <c r="A612" t="s">
        <v>1527</v>
      </c>
      <c r="B612" s="4">
        <v>45663</v>
      </c>
      <c r="C612" t="s">
        <v>1528</v>
      </c>
      <c r="D612" t="s">
        <v>1529</v>
      </c>
      <c r="E612" t="s">
        <v>1524</v>
      </c>
      <c r="F612" t="s">
        <v>1525</v>
      </c>
      <c r="G612" t="s">
        <v>301</v>
      </c>
      <c r="H612" t="s">
        <v>42</v>
      </c>
      <c r="I612" t="s">
        <v>1526</v>
      </c>
      <c r="J612" s="4">
        <v>23661</v>
      </c>
    </row>
    <row r="613" spans="1:10" x14ac:dyDescent="0.3">
      <c r="A613" t="s">
        <v>1530</v>
      </c>
      <c r="B613" s="4">
        <v>45663</v>
      </c>
      <c r="C613" t="s">
        <v>1531</v>
      </c>
      <c r="D613" t="s">
        <v>1532</v>
      </c>
      <c r="E613" t="s">
        <v>39</v>
      </c>
      <c r="F613" t="s">
        <v>40</v>
      </c>
      <c r="G613" t="s">
        <v>41</v>
      </c>
      <c r="H613" t="s">
        <v>42</v>
      </c>
      <c r="I613" t="s">
        <v>1533</v>
      </c>
      <c r="J613" s="4">
        <v>25608</v>
      </c>
    </row>
    <row r="614" spans="1:10" x14ac:dyDescent="0.3">
      <c r="A614" t="s">
        <v>1534</v>
      </c>
      <c r="B614" s="4">
        <v>45663</v>
      </c>
      <c r="C614" t="s">
        <v>490</v>
      </c>
      <c r="D614" t="s">
        <v>491</v>
      </c>
      <c r="E614" t="s">
        <v>51</v>
      </c>
      <c r="F614" t="s">
        <v>52</v>
      </c>
      <c r="G614" t="s">
        <v>53</v>
      </c>
      <c r="H614" t="s">
        <v>42</v>
      </c>
      <c r="I614" t="s">
        <v>1535</v>
      </c>
      <c r="J614" s="4">
        <v>31936</v>
      </c>
    </row>
    <row r="615" spans="1:10" x14ac:dyDescent="0.3">
      <c r="A615" t="s">
        <v>1536</v>
      </c>
      <c r="B615" s="4">
        <v>45663</v>
      </c>
      <c r="C615" t="s">
        <v>1537</v>
      </c>
      <c r="D615" t="s">
        <v>1538</v>
      </c>
      <c r="E615" t="s">
        <v>353</v>
      </c>
      <c r="F615" t="s">
        <v>354</v>
      </c>
      <c r="G615" t="s">
        <v>79</v>
      </c>
      <c r="H615" t="s">
        <v>42</v>
      </c>
      <c r="I615" t="s">
        <v>1461</v>
      </c>
      <c r="J615" s="4">
        <v>45591</v>
      </c>
    </row>
    <row r="616" spans="1:10" x14ac:dyDescent="0.3">
      <c r="A616" t="s">
        <v>1539</v>
      </c>
      <c r="B616" s="4">
        <v>45663</v>
      </c>
      <c r="C616" t="s">
        <v>174</v>
      </c>
      <c r="D616" t="s">
        <v>175</v>
      </c>
      <c r="E616" t="s">
        <v>51</v>
      </c>
      <c r="F616" t="s">
        <v>52</v>
      </c>
      <c r="G616" t="s">
        <v>53</v>
      </c>
      <c r="H616" t="s">
        <v>42</v>
      </c>
      <c r="I616" t="s">
        <v>1535</v>
      </c>
      <c r="J616" s="4">
        <v>31936</v>
      </c>
    </row>
    <row r="617" spans="1:10" x14ac:dyDescent="0.3">
      <c r="A617" t="s">
        <v>1540</v>
      </c>
      <c r="B617" s="4">
        <v>45663</v>
      </c>
      <c r="C617" t="s">
        <v>242</v>
      </c>
      <c r="D617" t="s">
        <v>243</v>
      </c>
      <c r="E617" t="s">
        <v>51</v>
      </c>
      <c r="F617" t="s">
        <v>52</v>
      </c>
      <c r="G617" t="s">
        <v>53</v>
      </c>
      <c r="H617" t="s">
        <v>42</v>
      </c>
      <c r="I617" t="s">
        <v>1535</v>
      </c>
      <c r="J617" s="4">
        <v>31936</v>
      </c>
    </row>
    <row r="618" spans="1:10" x14ac:dyDescent="0.3">
      <c r="A618" t="s">
        <v>1541</v>
      </c>
      <c r="B618" s="4">
        <v>45663</v>
      </c>
      <c r="C618" t="s">
        <v>56</v>
      </c>
      <c r="D618" t="s">
        <v>1542</v>
      </c>
      <c r="E618" t="s">
        <v>51</v>
      </c>
      <c r="F618" t="s">
        <v>52</v>
      </c>
      <c r="G618" t="s">
        <v>53</v>
      </c>
      <c r="H618" t="s">
        <v>42</v>
      </c>
      <c r="I618" t="s">
        <v>1535</v>
      </c>
      <c r="J618" s="4">
        <v>31936</v>
      </c>
    </row>
    <row r="619" spans="1:10" x14ac:dyDescent="0.3">
      <c r="A619" t="s">
        <v>1543</v>
      </c>
      <c r="B619" s="4">
        <v>45663</v>
      </c>
      <c r="C619" t="s">
        <v>665</v>
      </c>
      <c r="D619" t="s">
        <v>666</v>
      </c>
      <c r="E619" t="s">
        <v>1544</v>
      </c>
      <c r="F619" t="s">
        <v>1545</v>
      </c>
      <c r="G619" t="s">
        <v>1546</v>
      </c>
      <c r="H619" t="s">
        <v>42</v>
      </c>
      <c r="I619" t="s">
        <v>1547</v>
      </c>
      <c r="J619" s="4">
        <v>32711</v>
      </c>
    </row>
    <row r="620" spans="1:10" x14ac:dyDescent="0.3">
      <c r="A620" t="s">
        <v>1548</v>
      </c>
      <c r="B620" s="4">
        <v>45663</v>
      </c>
      <c r="C620" t="s">
        <v>1549</v>
      </c>
      <c r="D620" t="s">
        <v>1550</v>
      </c>
      <c r="E620" t="s">
        <v>1544</v>
      </c>
      <c r="F620" t="s">
        <v>1545</v>
      </c>
      <c r="G620" t="s">
        <v>1546</v>
      </c>
      <c r="H620" t="s">
        <v>42</v>
      </c>
      <c r="I620" t="s">
        <v>1547</v>
      </c>
      <c r="J620" s="4">
        <v>32711</v>
      </c>
    </row>
    <row r="621" spans="1:10" x14ac:dyDescent="0.3">
      <c r="A621" t="s">
        <v>1551</v>
      </c>
      <c r="B621" s="4">
        <v>45663</v>
      </c>
      <c r="C621" t="s">
        <v>1552</v>
      </c>
      <c r="D621" t="s">
        <v>1553</v>
      </c>
      <c r="E621" t="s">
        <v>1544</v>
      </c>
      <c r="F621" t="s">
        <v>1545</v>
      </c>
      <c r="G621" t="s">
        <v>1546</v>
      </c>
      <c r="H621" t="s">
        <v>42</v>
      </c>
      <c r="I621" t="s">
        <v>1547</v>
      </c>
      <c r="J621" s="4">
        <v>32711</v>
      </c>
    </row>
    <row r="622" spans="1:10" x14ac:dyDescent="0.3">
      <c r="A622" t="s">
        <v>1554</v>
      </c>
      <c r="B622" s="4">
        <v>45663</v>
      </c>
      <c r="C622" t="s">
        <v>1555</v>
      </c>
      <c r="D622" t="s">
        <v>1556</v>
      </c>
      <c r="E622" t="s">
        <v>1557</v>
      </c>
      <c r="F622" t="s">
        <v>1558</v>
      </c>
      <c r="G622" t="s">
        <v>1051</v>
      </c>
      <c r="H622" t="s">
        <v>42</v>
      </c>
      <c r="I622" t="s">
        <v>1559</v>
      </c>
      <c r="J622" s="4">
        <v>27495</v>
      </c>
    </row>
    <row r="623" spans="1:10" x14ac:dyDescent="0.3">
      <c r="A623" t="s">
        <v>1560</v>
      </c>
      <c r="B623" s="4">
        <v>45664</v>
      </c>
      <c r="C623" t="s">
        <v>618</v>
      </c>
      <c r="D623" t="s">
        <v>619</v>
      </c>
      <c r="E623" t="s">
        <v>217</v>
      </c>
      <c r="F623" t="s">
        <v>218</v>
      </c>
      <c r="G623" t="s">
        <v>79</v>
      </c>
      <c r="H623" t="s">
        <v>42</v>
      </c>
      <c r="I623" t="s">
        <v>336</v>
      </c>
      <c r="J623" s="4">
        <v>26718</v>
      </c>
    </row>
    <row r="624" spans="1:10" x14ac:dyDescent="0.3">
      <c r="A624" t="s">
        <v>1561</v>
      </c>
      <c r="B624" s="4">
        <v>45664</v>
      </c>
      <c r="C624" t="s">
        <v>1298</v>
      </c>
      <c r="D624" t="s">
        <v>1299</v>
      </c>
      <c r="E624" t="s">
        <v>51</v>
      </c>
      <c r="F624" t="s">
        <v>52</v>
      </c>
      <c r="G624" t="s">
        <v>53</v>
      </c>
      <c r="H624" t="s">
        <v>42</v>
      </c>
      <c r="I624" t="s">
        <v>594</v>
      </c>
      <c r="J624" s="4">
        <v>26412</v>
      </c>
    </row>
    <row r="625" spans="1:10" x14ac:dyDescent="0.3">
      <c r="A625" t="s">
        <v>1562</v>
      </c>
      <c r="B625" s="4">
        <v>45664</v>
      </c>
      <c r="C625" t="s">
        <v>1563</v>
      </c>
      <c r="D625" t="s">
        <v>1564</v>
      </c>
      <c r="E625" t="s">
        <v>111</v>
      </c>
      <c r="F625" t="s">
        <v>112</v>
      </c>
      <c r="G625" t="s">
        <v>113</v>
      </c>
      <c r="H625" t="s">
        <v>42</v>
      </c>
      <c r="I625" t="s">
        <v>1072</v>
      </c>
      <c r="J625" s="4">
        <v>21968</v>
      </c>
    </row>
    <row r="626" spans="1:10" x14ac:dyDescent="0.3">
      <c r="A626" t="s">
        <v>1565</v>
      </c>
      <c r="B626" s="4">
        <v>45664</v>
      </c>
      <c r="C626" t="s">
        <v>1350</v>
      </c>
      <c r="D626" t="s">
        <v>1351</v>
      </c>
      <c r="E626" t="s">
        <v>39</v>
      </c>
      <c r="F626" t="s">
        <v>40</v>
      </c>
      <c r="G626" t="s">
        <v>41</v>
      </c>
      <c r="H626" t="s">
        <v>42</v>
      </c>
      <c r="I626" t="s">
        <v>69</v>
      </c>
      <c r="J626" s="4">
        <v>30631</v>
      </c>
    </row>
    <row r="627" spans="1:10" x14ac:dyDescent="0.3">
      <c r="A627" t="s">
        <v>1566</v>
      </c>
      <c r="B627" s="4">
        <v>45664</v>
      </c>
      <c r="C627" t="s">
        <v>1567</v>
      </c>
      <c r="D627" t="s">
        <v>1568</v>
      </c>
      <c r="E627" t="s">
        <v>77</v>
      </c>
      <c r="F627" t="s">
        <v>78</v>
      </c>
      <c r="G627" t="s">
        <v>79</v>
      </c>
      <c r="H627" t="s">
        <v>42</v>
      </c>
      <c r="I627" t="s">
        <v>103</v>
      </c>
      <c r="J627" s="4">
        <v>24318</v>
      </c>
    </row>
    <row r="628" spans="1:10" x14ac:dyDescent="0.3">
      <c r="A628" t="s">
        <v>1569</v>
      </c>
      <c r="B628" s="4">
        <v>45664</v>
      </c>
      <c r="C628" t="s">
        <v>1570</v>
      </c>
      <c r="D628" t="s">
        <v>1571</v>
      </c>
      <c r="E628" t="s">
        <v>1572</v>
      </c>
      <c r="F628" t="s">
        <v>1573</v>
      </c>
      <c r="G628" t="s">
        <v>1574</v>
      </c>
      <c r="H628" t="s">
        <v>42</v>
      </c>
      <c r="I628" t="s">
        <v>1575</v>
      </c>
      <c r="J628" s="4">
        <v>22613</v>
      </c>
    </row>
    <row r="629" spans="1:10" x14ac:dyDescent="0.3">
      <c r="A629" t="s">
        <v>1576</v>
      </c>
      <c r="B629" s="4">
        <v>45664</v>
      </c>
      <c r="C629" t="s">
        <v>1577</v>
      </c>
      <c r="D629" t="s">
        <v>1578</v>
      </c>
      <c r="E629" t="s">
        <v>1579</v>
      </c>
      <c r="F629" t="s">
        <v>1580</v>
      </c>
      <c r="G629" t="s">
        <v>1581</v>
      </c>
      <c r="H629" t="s">
        <v>42</v>
      </c>
      <c r="I629" t="s">
        <v>1575</v>
      </c>
      <c r="J629" s="4">
        <v>22613</v>
      </c>
    </row>
    <row r="630" spans="1:10" x14ac:dyDescent="0.3">
      <c r="A630" t="s">
        <v>1582</v>
      </c>
      <c r="B630" s="4">
        <v>45664</v>
      </c>
      <c r="C630" t="s">
        <v>419</v>
      </c>
      <c r="D630" t="s">
        <v>420</v>
      </c>
      <c r="E630" t="s">
        <v>51</v>
      </c>
      <c r="F630" t="s">
        <v>52</v>
      </c>
      <c r="G630" t="s">
        <v>53</v>
      </c>
      <c r="H630" t="s">
        <v>42</v>
      </c>
      <c r="I630" t="s">
        <v>1547</v>
      </c>
      <c r="J630" s="4">
        <v>32711</v>
      </c>
    </row>
    <row r="631" spans="1:10" x14ac:dyDescent="0.3">
      <c r="A631" t="s">
        <v>1583</v>
      </c>
      <c r="B631" s="4">
        <v>45664</v>
      </c>
      <c r="C631" t="s">
        <v>188</v>
      </c>
      <c r="D631" t="s">
        <v>189</v>
      </c>
      <c r="E631" t="s">
        <v>51</v>
      </c>
      <c r="F631" t="s">
        <v>52</v>
      </c>
      <c r="G631" t="s">
        <v>53</v>
      </c>
      <c r="H631" t="s">
        <v>42</v>
      </c>
      <c r="I631" t="s">
        <v>240</v>
      </c>
      <c r="J631" s="4">
        <v>21549</v>
      </c>
    </row>
    <row r="632" spans="1:10" x14ac:dyDescent="0.3">
      <c r="A632" t="s">
        <v>1584</v>
      </c>
      <c r="B632" s="4">
        <v>45664</v>
      </c>
      <c r="C632" t="s">
        <v>85</v>
      </c>
      <c r="D632" t="s">
        <v>86</v>
      </c>
      <c r="E632" t="s">
        <v>51</v>
      </c>
      <c r="F632" t="s">
        <v>52</v>
      </c>
      <c r="G632" t="s">
        <v>53</v>
      </c>
      <c r="H632" t="s">
        <v>42</v>
      </c>
      <c r="I632" t="s">
        <v>1585</v>
      </c>
      <c r="J632" s="4">
        <v>18414</v>
      </c>
    </row>
    <row r="633" spans="1:10" x14ac:dyDescent="0.3">
      <c r="A633" t="s">
        <v>1586</v>
      </c>
      <c r="B633" s="4">
        <v>45664</v>
      </c>
      <c r="C633" t="s">
        <v>1587</v>
      </c>
      <c r="D633" t="s">
        <v>1588</v>
      </c>
      <c r="E633" t="s">
        <v>51</v>
      </c>
      <c r="F633" t="s">
        <v>52</v>
      </c>
      <c r="G633" t="s">
        <v>53</v>
      </c>
      <c r="H633" t="s">
        <v>42</v>
      </c>
      <c r="I633" t="s">
        <v>667</v>
      </c>
      <c r="J633" s="4">
        <v>25015</v>
      </c>
    </row>
    <row r="634" spans="1:10" x14ac:dyDescent="0.3">
      <c r="A634" t="s">
        <v>1589</v>
      </c>
      <c r="B634" s="4">
        <v>45664</v>
      </c>
      <c r="C634" t="s">
        <v>147</v>
      </c>
      <c r="D634" t="s">
        <v>148</v>
      </c>
      <c r="E634" t="s">
        <v>39</v>
      </c>
      <c r="F634" t="s">
        <v>40</v>
      </c>
      <c r="G634" t="s">
        <v>41</v>
      </c>
      <c r="H634" t="s">
        <v>42</v>
      </c>
      <c r="I634" t="s">
        <v>1575</v>
      </c>
      <c r="J634" s="4">
        <v>22613</v>
      </c>
    </row>
    <row r="635" spans="1:10" x14ac:dyDescent="0.3">
      <c r="A635" t="s">
        <v>1590</v>
      </c>
      <c r="B635" s="4">
        <v>45664</v>
      </c>
      <c r="C635" t="s">
        <v>1591</v>
      </c>
      <c r="D635" t="s">
        <v>1592</v>
      </c>
      <c r="E635" t="s">
        <v>204</v>
      </c>
      <c r="F635" t="s">
        <v>205</v>
      </c>
      <c r="G635" t="s">
        <v>206</v>
      </c>
      <c r="H635" t="s">
        <v>42</v>
      </c>
      <c r="I635" t="s">
        <v>1575</v>
      </c>
      <c r="J635" s="4">
        <v>22613</v>
      </c>
    </row>
    <row r="636" spans="1:10" x14ac:dyDescent="0.3">
      <c r="A636" t="s">
        <v>1593</v>
      </c>
      <c r="B636" s="4">
        <v>45664</v>
      </c>
      <c r="C636" t="s">
        <v>525</v>
      </c>
      <c r="D636" t="s">
        <v>526</v>
      </c>
      <c r="E636" t="s">
        <v>39</v>
      </c>
      <c r="F636" t="s">
        <v>40</v>
      </c>
      <c r="G636" t="s">
        <v>41</v>
      </c>
      <c r="H636" t="s">
        <v>42</v>
      </c>
      <c r="I636" t="s">
        <v>913</v>
      </c>
      <c r="J636" s="4">
        <v>18769</v>
      </c>
    </row>
    <row r="637" spans="1:10" x14ac:dyDescent="0.3">
      <c r="A637" t="s">
        <v>1594</v>
      </c>
      <c r="B637" s="4">
        <v>45664</v>
      </c>
      <c r="C637" t="s">
        <v>1318</v>
      </c>
      <c r="D637" t="s">
        <v>1319</v>
      </c>
      <c r="E637" t="s">
        <v>39</v>
      </c>
      <c r="F637" t="s">
        <v>40</v>
      </c>
      <c r="G637" t="s">
        <v>41</v>
      </c>
      <c r="H637" t="s">
        <v>42</v>
      </c>
      <c r="I637" t="s">
        <v>1595</v>
      </c>
      <c r="J637" s="4">
        <v>23778</v>
      </c>
    </row>
    <row r="638" spans="1:10" x14ac:dyDescent="0.3">
      <c r="A638" t="s">
        <v>1596</v>
      </c>
      <c r="B638" s="4">
        <v>45664</v>
      </c>
      <c r="C638" t="s">
        <v>71</v>
      </c>
      <c r="D638" t="s">
        <v>72</v>
      </c>
      <c r="E638" t="s">
        <v>51</v>
      </c>
      <c r="F638" t="s">
        <v>52</v>
      </c>
      <c r="G638" t="s">
        <v>53</v>
      </c>
      <c r="H638" t="s">
        <v>42</v>
      </c>
      <c r="I638" t="s">
        <v>1595</v>
      </c>
      <c r="J638" s="4">
        <v>23778</v>
      </c>
    </row>
    <row r="639" spans="1:10" x14ac:dyDescent="0.3">
      <c r="A639" t="s">
        <v>1597</v>
      </c>
      <c r="B639" s="4">
        <v>45664</v>
      </c>
      <c r="C639" t="s">
        <v>431</v>
      </c>
      <c r="D639" t="s">
        <v>432</v>
      </c>
      <c r="E639" t="s">
        <v>51</v>
      </c>
      <c r="F639" t="s">
        <v>52</v>
      </c>
      <c r="G639" t="s">
        <v>53</v>
      </c>
      <c r="H639" t="s">
        <v>42</v>
      </c>
      <c r="I639" t="s">
        <v>1595</v>
      </c>
      <c r="J639" s="4">
        <v>23778</v>
      </c>
    </row>
    <row r="640" spans="1:10" x14ac:dyDescent="0.3">
      <c r="A640" t="s">
        <v>1598</v>
      </c>
      <c r="B640" s="4">
        <v>45664</v>
      </c>
      <c r="C640" t="s">
        <v>1599</v>
      </c>
      <c r="D640" t="s">
        <v>1600</v>
      </c>
      <c r="E640" t="s">
        <v>51</v>
      </c>
      <c r="F640" t="s">
        <v>52</v>
      </c>
      <c r="G640" t="s">
        <v>53</v>
      </c>
      <c r="H640" t="s">
        <v>42</v>
      </c>
      <c r="I640" t="s">
        <v>1595</v>
      </c>
      <c r="J640" s="4">
        <v>23778</v>
      </c>
    </row>
    <row r="641" spans="1:10" x14ac:dyDescent="0.3">
      <c r="A641" t="s">
        <v>1601</v>
      </c>
      <c r="B641" s="4">
        <v>45664</v>
      </c>
      <c r="C641" t="s">
        <v>692</v>
      </c>
      <c r="D641" t="s">
        <v>723</v>
      </c>
      <c r="E641" t="s">
        <v>51</v>
      </c>
      <c r="F641" t="s">
        <v>52</v>
      </c>
      <c r="G641" t="s">
        <v>53</v>
      </c>
      <c r="H641" t="s">
        <v>42</v>
      </c>
      <c r="I641" t="s">
        <v>1105</v>
      </c>
      <c r="J641" s="4">
        <v>21408</v>
      </c>
    </row>
    <row r="642" spans="1:10" x14ac:dyDescent="0.3">
      <c r="A642" t="s">
        <v>1602</v>
      </c>
      <c r="B642" s="4">
        <v>45664</v>
      </c>
      <c r="C642" t="s">
        <v>1603</v>
      </c>
      <c r="D642" t="s">
        <v>1604</v>
      </c>
      <c r="E642" t="s">
        <v>353</v>
      </c>
      <c r="F642" t="s">
        <v>354</v>
      </c>
      <c r="G642" t="s">
        <v>79</v>
      </c>
      <c r="H642" t="s">
        <v>42</v>
      </c>
      <c r="I642" t="s">
        <v>996</v>
      </c>
      <c r="J642" s="4">
        <v>41153</v>
      </c>
    </row>
    <row r="643" spans="1:10" x14ac:dyDescent="0.3">
      <c r="A643" t="s">
        <v>1605</v>
      </c>
      <c r="B643" s="4">
        <v>45664</v>
      </c>
      <c r="C643" t="s">
        <v>1502</v>
      </c>
      <c r="D643" t="s">
        <v>1503</v>
      </c>
      <c r="E643" t="s">
        <v>39</v>
      </c>
      <c r="F643" t="s">
        <v>40</v>
      </c>
      <c r="G643" t="s">
        <v>41</v>
      </c>
      <c r="H643" t="s">
        <v>42</v>
      </c>
      <c r="I643" t="s">
        <v>1606</v>
      </c>
      <c r="J643" s="4">
        <v>17883</v>
      </c>
    </row>
    <row r="644" spans="1:10" x14ac:dyDescent="0.3">
      <c r="A644" t="s">
        <v>1607</v>
      </c>
      <c r="B644" s="4">
        <v>45664</v>
      </c>
      <c r="C644" t="s">
        <v>215</v>
      </c>
      <c r="D644" t="s">
        <v>216</v>
      </c>
      <c r="E644" t="s">
        <v>51</v>
      </c>
      <c r="F644" t="s">
        <v>52</v>
      </c>
      <c r="G644" t="s">
        <v>53</v>
      </c>
      <c r="H644" t="s">
        <v>42</v>
      </c>
      <c r="I644" t="s">
        <v>1608</v>
      </c>
      <c r="J644" s="4">
        <v>21940</v>
      </c>
    </row>
    <row r="645" spans="1:10" x14ac:dyDescent="0.3">
      <c r="A645" t="s">
        <v>1609</v>
      </c>
      <c r="B645" s="4">
        <v>45664</v>
      </c>
      <c r="C645" t="s">
        <v>1350</v>
      </c>
      <c r="D645" t="s">
        <v>1351</v>
      </c>
      <c r="E645" t="s">
        <v>51</v>
      </c>
      <c r="F645" t="s">
        <v>52</v>
      </c>
      <c r="G645" t="s">
        <v>53</v>
      </c>
      <c r="H645" t="s">
        <v>42</v>
      </c>
      <c r="I645" t="s">
        <v>1608</v>
      </c>
      <c r="J645" s="4">
        <v>21940</v>
      </c>
    </row>
    <row r="646" spans="1:10" x14ac:dyDescent="0.3">
      <c r="A646" t="s">
        <v>1610</v>
      </c>
      <c r="B646" s="4">
        <v>45664</v>
      </c>
      <c r="C646" t="s">
        <v>854</v>
      </c>
      <c r="D646" t="s">
        <v>855</v>
      </c>
      <c r="E646" t="s">
        <v>51</v>
      </c>
      <c r="F646" t="s">
        <v>52</v>
      </c>
      <c r="G646" t="s">
        <v>53</v>
      </c>
      <c r="H646" t="s">
        <v>42</v>
      </c>
      <c r="I646" t="s">
        <v>1608</v>
      </c>
      <c r="J646" s="4">
        <v>21940</v>
      </c>
    </row>
    <row r="647" spans="1:10" x14ac:dyDescent="0.3">
      <c r="A647" t="s">
        <v>1611</v>
      </c>
      <c r="B647" s="4">
        <v>45664</v>
      </c>
      <c r="C647" t="s">
        <v>81</v>
      </c>
      <c r="D647" t="s">
        <v>82</v>
      </c>
      <c r="E647" t="s">
        <v>51</v>
      </c>
      <c r="F647" t="s">
        <v>52</v>
      </c>
      <c r="G647" t="s">
        <v>53</v>
      </c>
      <c r="H647" t="s">
        <v>42</v>
      </c>
      <c r="I647" t="s">
        <v>1608</v>
      </c>
      <c r="J647" s="4">
        <v>21940</v>
      </c>
    </row>
    <row r="648" spans="1:10" x14ac:dyDescent="0.3">
      <c r="A648" t="s">
        <v>1612</v>
      </c>
      <c r="B648" s="4">
        <v>45664</v>
      </c>
      <c r="C648" t="s">
        <v>181</v>
      </c>
      <c r="D648" t="s">
        <v>182</v>
      </c>
      <c r="E648" t="s">
        <v>51</v>
      </c>
      <c r="F648" t="s">
        <v>52</v>
      </c>
      <c r="G648" t="s">
        <v>53</v>
      </c>
      <c r="H648" t="s">
        <v>42</v>
      </c>
      <c r="I648" t="s">
        <v>1608</v>
      </c>
      <c r="J648" s="4">
        <v>21940</v>
      </c>
    </row>
    <row r="649" spans="1:10" x14ac:dyDescent="0.3">
      <c r="A649" t="s">
        <v>1613</v>
      </c>
      <c r="B649" s="4">
        <v>45664</v>
      </c>
      <c r="C649" t="s">
        <v>987</v>
      </c>
      <c r="D649" t="s">
        <v>988</v>
      </c>
      <c r="E649" t="s">
        <v>39</v>
      </c>
      <c r="F649" t="s">
        <v>40</v>
      </c>
      <c r="G649" t="s">
        <v>41</v>
      </c>
      <c r="H649" t="s">
        <v>42</v>
      </c>
      <c r="I649" t="s">
        <v>1614</v>
      </c>
      <c r="J649" s="4">
        <v>27020</v>
      </c>
    </row>
    <row r="650" spans="1:10" x14ac:dyDescent="0.3">
      <c r="A650" t="s">
        <v>1615</v>
      </c>
      <c r="B650" s="4">
        <v>45664</v>
      </c>
      <c r="C650" t="s">
        <v>60</v>
      </c>
      <c r="D650" t="s">
        <v>61</v>
      </c>
      <c r="E650" t="s">
        <v>217</v>
      </c>
      <c r="F650" t="s">
        <v>218</v>
      </c>
      <c r="G650" t="s">
        <v>79</v>
      </c>
      <c r="H650" t="s">
        <v>42</v>
      </c>
      <c r="I650" t="s">
        <v>1616</v>
      </c>
      <c r="J650" s="4">
        <v>13360</v>
      </c>
    </row>
    <row r="651" spans="1:10" x14ac:dyDescent="0.3">
      <c r="A651" t="s">
        <v>1617</v>
      </c>
      <c r="B651" s="4">
        <v>45664</v>
      </c>
      <c r="C651" t="s">
        <v>1618</v>
      </c>
      <c r="D651" t="s">
        <v>1619</v>
      </c>
      <c r="E651" t="s">
        <v>217</v>
      </c>
      <c r="F651" t="s">
        <v>218</v>
      </c>
      <c r="G651" t="s">
        <v>79</v>
      </c>
      <c r="H651" t="s">
        <v>42</v>
      </c>
      <c r="I651" t="s">
        <v>1616</v>
      </c>
      <c r="J651" s="4">
        <v>13360</v>
      </c>
    </row>
    <row r="652" spans="1:10" x14ac:dyDescent="0.3">
      <c r="A652" t="s">
        <v>1620</v>
      </c>
      <c r="B652" s="4">
        <v>45664</v>
      </c>
      <c r="C652" t="s">
        <v>1502</v>
      </c>
      <c r="D652" t="s">
        <v>1503</v>
      </c>
      <c r="E652" t="s">
        <v>217</v>
      </c>
      <c r="F652" t="s">
        <v>218</v>
      </c>
      <c r="G652" t="s">
        <v>79</v>
      </c>
      <c r="H652" t="s">
        <v>42</v>
      </c>
      <c r="I652" t="s">
        <v>1616</v>
      </c>
      <c r="J652" s="4">
        <v>13360</v>
      </c>
    </row>
    <row r="653" spans="1:10" x14ac:dyDescent="0.3">
      <c r="A653" t="s">
        <v>1621</v>
      </c>
      <c r="B653" s="4">
        <v>45664</v>
      </c>
      <c r="C653" t="s">
        <v>37</v>
      </c>
      <c r="D653" t="s">
        <v>38</v>
      </c>
      <c r="E653" t="s">
        <v>217</v>
      </c>
      <c r="F653" t="s">
        <v>218</v>
      </c>
      <c r="G653" t="s">
        <v>79</v>
      </c>
      <c r="H653" t="s">
        <v>42</v>
      </c>
      <c r="I653" t="s">
        <v>1616</v>
      </c>
      <c r="J653" s="4">
        <v>13360</v>
      </c>
    </row>
    <row r="654" spans="1:10" x14ac:dyDescent="0.3">
      <c r="A654" t="s">
        <v>1622</v>
      </c>
      <c r="B654" s="4">
        <v>45664</v>
      </c>
      <c r="C654" t="s">
        <v>1623</v>
      </c>
      <c r="D654" t="s">
        <v>1624</v>
      </c>
      <c r="E654" t="s">
        <v>217</v>
      </c>
      <c r="F654" t="s">
        <v>218</v>
      </c>
      <c r="G654" t="s">
        <v>79</v>
      </c>
      <c r="H654" t="s">
        <v>42</v>
      </c>
      <c r="I654" t="s">
        <v>1616</v>
      </c>
      <c r="J654" s="4">
        <v>13360</v>
      </c>
    </row>
    <row r="655" spans="1:10" x14ac:dyDescent="0.3">
      <c r="A655" t="s">
        <v>1625</v>
      </c>
      <c r="B655" s="4">
        <v>45664</v>
      </c>
      <c r="C655" t="s">
        <v>400</v>
      </c>
      <c r="D655" t="s">
        <v>401</v>
      </c>
      <c r="E655" t="s">
        <v>217</v>
      </c>
      <c r="F655" t="s">
        <v>218</v>
      </c>
      <c r="G655" t="s">
        <v>79</v>
      </c>
      <c r="H655" t="s">
        <v>42</v>
      </c>
      <c r="I655" t="s">
        <v>1616</v>
      </c>
      <c r="J655" s="4">
        <v>13360</v>
      </c>
    </row>
    <row r="656" spans="1:10" x14ac:dyDescent="0.3">
      <c r="A656" t="s">
        <v>1626</v>
      </c>
      <c r="B656" s="4">
        <v>45664</v>
      </c>
      <c r="C656" t="s">
        <v>1627</v>
      </c>
      <c r="D656" t="s">
        <v>1628</v>
      </c>
      <c r="E656" t="s">
        <v>51</v>
      </c>
      <c r="F656" t="s">
        <v>52</v>
      </c>
      <c r="G656" t="s">
        <v>53</v>
      </c>
      <c r="H656" t="s">
        <v>42</v>
      </c>
      <c r="I656" t="s">
        <v>594</v>
      </c>
      <c r="J656" s="4">
        <v>26412</v>
      </c>
    </row>
    <row r="657" spans="1:10" x14ac:dyDescent="0.3">
      <c r="A657" t="s">
        <v>1629</v>
      </c>
      <c r="B657" s="4">
        <v>45664</v>
      </c>
      <c r="C657" t="s">
        <v>422</v>
      </c>
      <c r="D657" t="s">
        <v>423</v>
      </c>
      <c r="E657" t="s">
        <v>217</v>
      </c>
      <c r="F657" t="s">
        <v>218</v>
      </c>
      <c r="G657" t="s">
        <v>79</v>
      </c>
      <c r="H657" t="s">
        <v>42</v>
      </c>
      <c r="I657" t="s">
        <v>1630</v>
      </c>
      <c r="J657" s="4">
        <v>21395</v>
      </c>
    </row>
    <row r="658" spans="1:10" x14ac:dyDescent="0.3">
      <c r="A658" t="s">
        <v>1631</v>
      </c>
      <c r="B658" s="4">
        <v>45664</v>
      </c>
      <c r="C658" t="s">
        <v>37</v>
      </c>
      <c r="D658" t="s">
        <v>38</v>
      </c>
      <c r="E658" t="s">
        <v>217</v>
      </c>
      <c r="F658" t="s">
        <v>218</v>
      </c>
      <c r="G658" t="s">
        <v>79</v>
      </c>
      <c r="H658" t="s">
        <v>42</v>
      </c>
      <c r="I658" t="s">
        <v>1630</v>
      </c>
      <c r="J658" s="4">
        <v>21395</v>
      </c>
    </row>
    <row r="659" spans="1:10" x14ac:dyDescent="0.3">
      <c r="A659" t="s">
        <v>1632</v>
      </c>
      <c r="B659" s="4">
        <v>45664</v>
      </c>
      <c r="C659" t="s">
        <v>325</v>
      </c>
      <c r="D659" t="s">
        <v>326</v>
      </c>
      <c r="E659" t="s">
        <v>217</v>
      </c>
      <c r="F659" t="s">
        <v>218</v>
      </c>
      <c r="G659" t="s">
        <v>79</v>
      </c>
      <c r="H659" t="s">
        <v>42</v>
      </c>
      <c r="I659" t="s">
        <v>1630</v>
      </c>
      <c r="J659" s="4">
        <v>21395</v>
      </c>
    </row>
    <row r="660" spans="1:10" x14ac:dyDescent="0.3">
      <c r="A660" t="s">
        <v>1633</v>
      </c>
      <c r="B660" s="4">
        <v>45664</v>
      </c>
      <c r="C660" t="s">
        <v>474</v>
      </c>
      <c r="D660" t="s">
        <v>475</v>
      </c>
      <c r="E660" t="s">
        <v>217</v>
      </c>
      <c r="F660" t="s">
        <v>218</v>
      </c>
      <c r="G660" t="s">
        <v>79</v>
      </c>
      <c r="H660" t="s">
        <v>42</v>
      </c>
      <c r="I660" t="s">
        <v>1630</v>
      </c>
      <c r="J660" s="4">
        <v>21395</v>
      </c>
    </row>
    <row r="661" spans="1:10" x14ac:dyDescent="0.3">
      <c r="A661" t="s">
        <v>1634</v>
      </c>
      <c r="B661" s="4">
        <v>45664</v>
      </c>
      <c r="C661" t="s">
        <v>1635</v>
      </c>
      <c r="D661" t="s">
        <v>1636</v>
      </c>
      <c r="E661" t="s">
        <v>39</v>
      </c>
      <c r="F661" t="s">
        <v>40</v>
      </c>
      <c r="G661" t="s">
        <v>41</v>
      </c>
      <c r="H661" t="s">
        <v>42</v>
      </c>
      <c r="I661" t="s">
        <v>145</v>
      </c>
      <c r="J661" s="4">
        <v>22857</v>
      </c>
    </row>
    <row r="662" spans="1:10" x14ac:dyDescent="0.3">
      <c r="A662" t="s">
        <v>1637</v>
      </c>
      <c r="B662" s="4">
        <v>45664</v>
      </c>
      <c r="C662" t="s">
        <v>1133</v>
      </c>
      <c r="D662" t="s">
        <v>1134</v>
      </c>
      <c r="E662" t="s">
        <v>51</v>
      </c>
      <c r="F662" t="s">
        <v>52</v>
      </c>
      <c r="G662" t="s">
        <v>53</v>
      </c>
      <c r="H662" t="s">
        <v>42</v>
      </c>
      <c r="I662" t="s">
        <v>1638</v>
      </c>
      <c r="J662" s="4">
        <v>28776</v>
      </c>
    </row>
    <row r="663" spans="1:10" x14ac:dyDescent="0.3">
      <c r="A663" t="s">
        <v>1639</v>
      </c>
      <c r="B663" s="4">
        <v>45664</v>
      </c>
      <c r="C663" t="s">
        <v>1640</v>
      </c>
      <c r="D663" t="s">
        <v>1641</v>
      </c>
      <c r="E663" t="s">
        <v>51</v>
      </c>
      <c r="F663" t="s">
        <v>52</v>
      </c>
      <c r="G663" t="s">
        <v>53</v>
      </c>
      <c r="H663" t="s">
        <v>42</v>
      </c>
      <c r="I663" t="s">
        <v>1642</v>
      </c>
      <c r="J663" s="4">
        <v>27251</v>
      </c>
    </row>
    <row r="664" spans="1:10" x14ac:dyDescent="0.3">
      <c r="A664" t="s">
        <v>1643</v>
      </c>
      <c r="B664" s="4">
        <v>45664</v>
      </c>
      <c r="C664" t="s">
        <v>390</v>
      </c>
      <c r="D664" t="s">
        <v>391</v>
      </c>
      <c r="E664" t="s">
        <v>51</v>
      </c>
      <c r="F664" t="s">
        <v>52</v>
      </c>
      <c r="G664" t="s">
        <v>53</v>
      </c>
      <c r="H664" t="s">
        <v>42</v>
      </c>
      <c r="I664" t="s">
        <v>1642</v>
      </c>
      <c r="J664" s="4">
        <v>27251</v>
      </c>
    </row>
    <row r="665" spans="1:10" x14ac:dyDescent="0.3">
      <c r="A665" t="s">
        <v>1644</v>
      </c>
      <c r="B665" s="4">
        <v>45664</v>
      </c>
      <c r="C665" t="s">
        <v>215</v>
      </c>
      <c r="D665" t="s">
        <v>216</v>
      </c>
      <c r="E665" t="s">
        <v>51</v>
      </c>
      <c r="F665" t="s">
        <v>52</v>
      </c>
      <c r="G665" t="s">
        <v>53</v>
      </c>
      <c r="H665" t="s">
        <v>42</v>
      </c>
      <c r="I665" t="s">
        <v>1642</v>
      </c>
      <c r="J665" s="4">
        <v>27251</v>
      </c>
    </row>
    <row r="666" spans="1:10" x14ac:dyDescent="0.3">
      <c r="A666" t="s">
        <v>1645</v>
      </c>
      <c r="B666" s="4">
        <v>45664</v>
      </c>
      <c r="C666" t="s">
        <v>1646</v>
      </c>
      <c r="D666" t="s">
        <v>1647</v>
      </c>
      <c r="E666" t="s">
        <v>51</v>
      </c>
      <c r="F666" t="s">
        <v>52</v>
      </c>
      <c r="G666" t="s">
        <v>53</v>
      </c>
      <c r="H666" t="s">
        <v>42</v>
      </c>
      <c r="I666" t="s">
        <v>1642</v>
      </c>
      <c r="J666" s="4">
        <v>27251</v>
      </c>
    </row>
    <row r="667" spans="1:10" x14ac:dyDescent="0.3">
      <c r="A667" t="s">
        <v>1648</v>
      </c>
      <c r="B667" s="4">
        <v>45664</v>
      </c>
      <c r="C667" t="s">
        <v>171</v>
      </c>
      <c r="D667" t="s">
        <v>172</v>
      </c>
      <c r="E667" t="s">
        <v>51</v>
      </c>
      <c r="F667" t="s">
        <v>52</v>
      </c>
      <c r="G667" t="s">
        <v>53</v>
      </c>
      <c r="H667" t="s">
        <v>42</v>
      </c>
      <c r="I667" t="s">
        <v>1649</v>
      </c>
      <c r="J667" s="4">
        <v>24872</v>
      </c>
    </row>
    <row r="668" spans="1:10" x14ac:dyDescent="0.3">
      <c r="A668" t="s">
        <v>1650</v>
      </c>
      <c r="B668" s="4">
        <v>45664</v>
      </c>
      <c r="C668" t="s">
        <v>1651</v>
      </c>
      <c r="D668" t="s">
        <v>1652</v>
      </c>
      <c r="E668" t="s">
        <v>51</v>
      </c>
      <c r="F668" t="s">
        <v>52</v>
      </c>
      <c r="G668" t="s">
        <v>53</v>
      </c>
      <c r="H668" t="s">
        <v>42</v>
      </c>
      <c r="I668" t="s">
        <v>1649</v>
      </c>
      <c r="J668" s="4">
        <v>24872</v>
      </c>
    </row>
    <row r="669" spans="1:10" x14ac:dyDescent="0.3">
      <c r="A669" t="s">
        <v>1653</v>
      </c>
      <c r="B669" s="4">
        <v>45664</v>
      </c>
      <c r="C669" t="s">
        <v>422</v>
      </c>
      <c r="D669" t="s">
        <v>423</v>
      </c>
      <c r="E669" t="s">
        <v>51</v>
      </c>
      <c r="F669" t="s">
        <v>52</v>
      </c>
      <c r="G669" t="s">
        <v>53</v>
      </c>
      <c r="H669" t="s">
        <v>42</v>
      </c>
      <c r="I669" t="s">
        <v>1649</v>
      </c>
      <c r="J669" s="4">
        <v>24872</v>
      </c>
    </row>
    <row r="670" spans="1:10" x14ac:dyDescent="0.3">
      <c r="A670" t="s">
        <v>1654</v>
      </c>
      <c r="B670" s="4">
        <v>45664</v>
      </c>
      <c r="C670" t="s">
        <v>1655</v>
      </c>
      <c r="D670" t="s">
        <v>1656</v>
      </c>
      <c r="E670" t="s">
        <v>51</v>
      </c>
      <c r="F670" t="s">
        <v>52</v>
      </c>
      <c r="G670" t="s">
        <v>53</v>
      </c>
      <c r="H670" t="s">
        <v>42</v>
      </c>
      <c r="I670" t="s">
        <v>1649</v>
      </c>
      <c r="J670" s="4">
        <v>24872</v>
      </c>
    </row>
    <row r="671" spans="1:10" x14ac:dyDescent="0.3">
      <c r="A671" t="s">
        <v>1657</v>
      </c>
      <c r="B671" s="4">
        <v>45664</v>
      </c>
      <c r="C671" t="s">
        <v>1658</v>
      </c>
      <c r="D671" t="s">
        <v>1659</v>
      </c>
      <c r="E671" t="s">
        <v>698</v>
      </c>
      <c r="F671" t="s">
        <v>699</v>
      </c>
      <c r="G671" t="s">
        <v>700</v>
      </c>
      <c r="H671" t="s">
        <v>42</v>
      </c>
      <c r="I671" t="s">
        <v>1660</v>
      </c>
      <c r="J671" s="4">
        <v>34300</v>
      </c>
    </row>
    <row r="672" spans="1:10" x14ac:dyDescent="0.3">
      <c r="A672" t="s">
        <v>1661</v>
      </c>
      <c r="B672" s="4">
        <v>45664</v>
      </c>
      <c r="C672" t="s">
        <v>1662</v>
      </c>
      <c r="D672" t="s">
        <v>1663</v>
      </c>
      <c r="E672" t="s">
        <v>111</v>
      </c>
      <c r="F672" t="s">
        <v>112</v>
      </c>
      <c r="G672" t="s">
        <v>113</v>
      </c>
      <c r="H672" t="s">
        <v>42</v>
      </c>
      <c r="I672" t="s">
        <v>1664</v>
      </c>
      <c r="J672" s="4">
        <v>27739</v>
      </c>
    </row>
    <row r="673" spans="1:10" x14ac:dyDescent="0.3">
      <c r="A673" t="s">
        <v>1665</v>
      </c>
      <c r="B673" s="4">
        <v>45664</v>
      </c>
      <c r="C673" t="s">
        <v>215</v>
      </c>
      <c r="D673" t="s">
        <v>1224</v>
      </c>
      <c r="E673" t="s">
        <v>51</v>
      </c>
      <c r="F673" t="s">
        <v>52</v>
      </c>
      <c r="G673" t="s">
        <v>53</v>
      </c>
      <c r="H673" t="s">
        <v>42</v>
      </c>
      <c r="I673" t="s">
        <v>1666</v>
      </c>
      <c r="J673" s="4">
        <v>21567</v>
      </c>
    </row>
    <row r="674" spans="1:10" x14ac:dyDescent="0.3">
      <c r="A674" t="s">
        <v>1667</v>
      </c>
      <c r="B674" s="4">
        <v>45664</v>
      </c>
      <c r="C674" t="s">
        <v>1326</v>
      </c>
      <c r="D674" t="s">
        <v>1327</v>
      </c>
      <c r="E674" t="s">
        <v>51</v>
      </c>
      <c r="F674" t="s">
        <v>52</v>
      </c>
      <c r="G674" t="s">
        <v>53</v>
      </c>
      <c r="H674" t="s">
        <v>42</v>
      </c>
      <c r="I674" t="s">
        <v>1666</v>
      </c>
      <c r="J674" s="4">
        <v>21567</v>
      </c>
    </row>
    <row r="675" spans="1:10" x14ac:dyDescent="0.3">
      <c r="A675" t="s">
        <v>1668</v>
      </c>
      <c r="B675" s="4">
        <v>45664</v>
      </c>
      <c r="C675" t="s">
        <v>109</v>
      </c>
      <c r="D675" t="s">
        <v>110</v>
      </c>
      <c r="E675" t="s">
        <v>51</v>
      </c>
      <c r="F675" t="s">
        <v>52</v>
      </c>
      <c r="G675" t="s">
        <v>53</v>
      </c>
      <c r="H675" t="s">
        <v>42</v>
      </c>
      <c r="I675" t="s">
        <v>1666</v>
      </c>
      <c r="J675" s="4">
        <v>21567</v>
      </c>
    </row>
    <row r="676" spans="1:10" x14ac:dyDescent="0.3">
      <c r="A676" t="s">
        <v>1669</v>
      </c>
      <c r="B676" s="4">
        <v>45664</v>
      </c>
      <c r="C676" t="s">
        <v>396</v>
      </c>
      <c r="D676" t="s">
        <v>397</v>
      </c>
      <c r="E676" t="s">
        <v>51</v>
      </c>
      <c r="F676" t="s">
        <v>52</v>
      </c>
      <c r="G676" t="s">
        <v>53</v>
      </c>
      <c r="H676" t="s">
        <v>42</v>
      </c>
      <c r="I676" t="s">
        <v>1666</v>
      </c>
      <c r="J676" s="4">
        <v>21567</v>
      </c>
    </row>
    <row r="677" spans="1:10" x14ac:dyDescent="0.3">
      <c r="A677" t="s">
        <v>1670</v>
      </c>
      <c r="B677" s="4">
        <v>45664</v>
      </c>
      <c r="C677" t="s">
        <v>1380</v>
      </c>
      <c r="D677" t="s">
        <v>1381</v>
      </c>
      <c r="E677" t="s">
        <v>1200</v>
      </c>
      <c r="F677" t="s">
        <v>1201</v>
      </c>
      <c r="G677" t="s">
        <v>79</v>
      </c>
      <c r="H677" t="s">
        <v>42</v>
      </c>
      <c r="I677" t="s">
        <v>1671</v>
      </c>
      <c r="J677" s="4">
        <v>32723</v>
      </c>
    </row>
    <row r="678" spans="1:10" x14ac:dyDescent="0.3">
      <c r="A678" t="s">
        <v>1672</v>
      </c>
      <c r="B678" s="4">
        <v>45664</v>
      </c>
      <c r="C678" t="s">
        <v>1673</v>
      </c>
      <c r="D678" t="s">
        <v>1674</v>
      </c>
      <c r="E678" t="s">
        <v>51</v>
      </c>
      <c r="F678" t="s">
        <v>52</v>
      </c>
      <c r="G678" t="s">
        <v>53</v>
      </c>
      <c r="H678" t="s">
        <v>42</v>
      </c>
      <c r="I678" t="s">
        <v>1675</v>
      </c>
      <c r="J678" s="4">
        <v>23385</v>
      </c>
    </row>
    <row r="679" spans="1:10" x14ac:dyDescent="0.3">
      <c r="A679" t="s">
        <v>1676</v>
      </c>
      <c r="B679" s="4">
        <v>45664</v>
      </c>
      <c r="C679" t="s">
        <v>520</v>
      </c>
      <c r="D679" t="s">
        <v>521</v>
      </c>
      <c r="E679" t="s">
        <v>51</v>
      </c>
      <c r="F679" t="s">
        <v>52</v>
      </c>
      <c r="G679" t="s">
        <v>53</v>
      </c>
      <c r="H679" t="s">
        <v>42</v>
      </c>
      <c r="I679" t="s">
        <v>1675</v>
      </c>
      <c r="J679" s="4">
        <v>23385</v>
      </c>
    </row>
    <row r="680" spans="1:10" x14ac:dyDescent="0.3">
      <c r="A680" t="s">
        <v>1677</v>
      </c>
      <c r="B680" s="4">
        <v>45664</v>
      </c>
      <c r="C680" t="s">
        <v>109</v>
      </c>
      <c r="D680" t="s">
        <v>110</v>
      </c>
      <c r="E680" t="s">
        <v>51</v>
      </c>
      <c r="F680" t="s">
        <v>52</v>
      </c>
      <c r="G680" t="s">
        <v>53</v>
      </c>
      <c r="H680" t="s">
        <v>42</v>
      </c>
      <c r="I680" t="s">
        <v>1675</v>
      </c>
      <c r="J680" s="4">
        <v>23385</v>
      </c>
    </row>
    <row r="681" spans="1:10" x14ac:dyDescent="0.3">
      <c r="A681" t="s">
        <v>1678</v>
      </c>
      <c r="B681" s="4">
        <v>45664</v>
      </c>
      <c r="C681" t="s">
        <v>171</v>
      </c>
      <c r="D681" t="s">
        <v>172</v>
      </c>
      <c r="E681" t="s">
        <v>51</v>
      </c>
      <c r="F681" t="s">
        <v>52</v>
      </c>
      <c r="G681" t="s">
        <v>53</v>
      </c>
      <c r="H681" t="s">
        <v>42</v>
      </c>
      <c r="I681" t="s">
        <v>1675</v>
      </c>
      <c r="J681" s="4">
        <v>23385</v>
      </c>
    </row>
    <row r="682" spans="1:10" x14ac:dyDescent="0.3">
      <c r="A682" t="s">
        <v>1679</v>
      </c>
      <c r="B682" s="4">
        <v>45664</v>
      </c>
      <c r="C682" t="s">
        <v>1380</v>
      </c>
      <c r="D682" t="s">
        <v>1381</v>
      </c>
      <c r="E682" t="s">
        <v>1200</v>
      </c>
      <c r="F682" t="s">
        <v>1201</v>
      </c>
      <c r="G682" t="s">
        <v>79</v>
      </c>
      <c r="H682" t="s">
        <v>42</v>
      </c>
      <c r="I682" t="s">
        <v>1680</v>
      </c>
      <c r="J682" s="4">
        <v>22717</v>
      </c>
    </row>
    <row r="683" spans="1:10" x14ac:dyDescent="0.3">
      <c r="A683" t="s">
        <v>1681</v>
      </c>
      <c r="B683" s="4">
        <v>45664</v>
      </c>
      <c r="C683" t="s">
        <v>1175</v>
      </c>
      <c r="D683" t="s">
        <v>1176</v>
      </c>
      <c r="E683" t="s">
        <v>1682</v>
      </c>
      <c r="F683" t="s">
        <v>1683</v>
      </c>
      <c r="G683" t="s">
        <v>1684</v>
      </c>
      <c r="H683" t="s">
        <v>42</v>
      </c>
      <c r="I683" t="s">
        <v>69</v>
      </c>
      <c r="J683" s="4">
        <v>30631</v>
      </c>
    </row>
    <row r="684" spans="1:10" x14ac:dyDescent="0.3">
      <c r="A684" t="s">
        <v>1685</v>
      </c>
      <c r="B684" s="4">
        <v>45664</v>
      </c>
      <c r="C684" t="s">
        <v>520</v>
      </c>
      <c r="D684" t="s">
        <v>521</v>
      </c>
      <c r="E684" t="s">
        <v>217</v>
      </c>
      <c r="F684" t="s">
        <v>218</v>
      </c>
      <c r="G684" t="s">
        <v>79</v>
      </c>
      <c r="H684" t="s">
        <v>42</v>
      </c>
      <c r="I684" t="s">
        <v>1686</v>
      </c>
      <c r="J684" s="4">
        <v>27803</v>
      </c>
    </row>
    <row r="685" spans="1:10" x14ac:dyDescent="0.3">
      <c r="A685" t="s">
        <v>1687</v>
      </c>
      <c r="B685" s="4">
        <v>45664</v>
      </c>
      <c r="C685" t="s">
        <v>490</v>
      </c>
      <c r="D685" t="s">
        <v>491</v>
      </c>
      <c r="E685" t="s">
        <v>498</v>
      </c>
      <c r="F685" t="s">
        <v>499</v>
      </c>
      <c r="G685" t="s">
        <v>79</v>
      </c>
      <c r="H685" t="s">
        <v>42</v>
      </c>
      <c r="I685" t="s">
        <v>1688</v>
      </c>
      <c r="J685" s="4">
        <v>34758</v>
      </c>
    </row>
    <row r="686" spans="1:10" x14ac:dyDescent="0.3">
      <c r="A686" t="s">
        <v>1689</v>
      </c>
      <c r="B686" s="4">
        <v>45664</v>
      </c>
      <c r="C686" t="s">
        <v>311</v>
      </c>
      <c r="D686" t="s">
        <v>312</v>
      </c>
      <c r="E686" t="s">
        <v>51</v>
      </c>
      <c r="F686" t="s">
        <v>52</v>
      </c>
      <c r="G686" t="s">
        <v>53</v>
      </c>
      <c r="H686" t="s">
        <v>42</v>
      </c>
      <c r="I686" t="s">
        <v>1690</v>
      </c>
      <c r="J686" s="4">
        <v>22188</v>
      </c>
    </row>
    <row r="687" spans="1:10" x14ac:dyDescent="0.3">
      <c r="A687" t="s">
        <v>1691</v>
      </c>
      <c r="B687" s="4">
        <v>45664</v>
      </c>
      <c r="C687" t="s">
        <v>618</v>
      </c>
      <c r="D687" t="s">
        <v>619</v>
      </c>
      <c r="E687" t="s">
        <v>51</v>
      </c>
      <c r="F687" t="s">
        <v>52</v>
      </c>
      <c r="G687" t="s">
        <v>53</v>
      </c>
      <c r="H687" t="s">
        <v>42</v>
      </c>
      <c r="I687" t="s">
        <v>1690</v>
      </c>
      <c r="J687" s="4">
        <v>22188</v>
      </c>
    </row>
    <row r="688" spans="1:10" x14ac:dyDescent="0.3">
      <c r="A688" t="s">
        <v>1692</v>
      </c>
      <c r="B688" s="4">
        <v>45664</v>
      </c>
      <c r="C688" t="s">
        <v>215</v>
      </c>
      <c r="D688" t="s">
        <v>1224</v>
      </c>
      <c r="E688" t="s">
        <v>51</v>
      </c>
      <c r="F688" t="s">
        <v>52</v>
      </c>
      <c r="G688" t="s">
        <v>53</v>
      </c>
      <c r="H688" t="s">
        <v>42</v>
      </c>
      <c r="I688" t="s">
        <v>1693</v>
      </c>
      <c r="J688" s="4">
        <v>26050</v>
      </c>
    </row>
    <row r="689" spans="1:10" x14ac:dyDescent="0.3">
      <c r="A689" t="s">
        <v>1694</v>
      </c>
      <c r="B689" s="4">
        <v>45664</v>
      </c>
      <c r="C689" t="s">
        <v>1022</v>
      </c>
      <c r="D689" t="s">
        <v>1023</v>
      </c>
      <c r="E689" t="s">
        <v>77</v>
      </c>
      <c r="F689" t="s">
        <v>78</v>
      </c>
      <c r="G689" t="s">
        <v>79</v>
      </c>
      <c r="H689" t="s">
        <v>42</v>
      </c>
      <c r="I689" t="s">
        <v>1693</v>
      </c>
      <c r="J689" s="4">
        <v>26050</v>
      </c>
    </row>
    <row r="690" spans="1:10" x14ac:dyDescent="0.3">
      <c r="A690" t="s">
        <v>1695</v>
      </c>
      <c r="B690" s="4">
        <v>45664</v>
      </c>
      <c r="C690" t="s">
        <v>1696</v>
      </c>
      <c r="D690" t="s">
        <v>1697</v>
      </c>
      <c r="E690" t="s">
        <v>39</v>
      </c>
      <c r="F690" t="s">
        <v>40</v>
      </c>
      <c r="G690" t="s">
        <v>41</v>
      </c>
      <c r="H690" t="s">
        <v>42</v>
      </c>
      <c r="I690" t="s">
        <v>1698</v>
      </c>
      <c r="J690" s="4">
        <v>28064</v>
      </c>
    </row>
    <row r="691" spans="1:10" x14ac:dyDescent="0.3">
      <c r="A691" t="s">
        <v>1699</v>
      </c>
      <c r="B691" s="4">
        <v>45664</v>
      </c>
      <c r="C691" t="s">
        <v>1700</v>
      </c>
      <c r="D691" t="s">
        <v>1701</v>
      </c>
      <c r="E691" t="s">
        <v>39</v>
      </c>
      <c r="F691" t="s">
        <v>40</v>
      </c>
      <c r="G691" t="s">
        <v>41</v>
      </c>
      <c r="H691" t="s">
        <v>42</v>
      </c>
      <c r="I691" t="s">
        <v>1698</v>
      </c>
      <c r="J691" s="4">
        <v>28064</v>
      </c>
    </row>
    <row r="692" spans="1:10" x14ac:dyDescent="0.3">
      <c r="A692" t="s">
        <v>1702</v>
      </c>
      <c r="B692" s="4">
        <v>45664</v>
      </c>
      <c r="C692" t="s">
        <v>56</v>
      </c>
      <c r="D692" t="s">
        <v>57</v>
      </c>
      <c r="E692" t="s">
        <v>217</v>
      </c>
      <c r="F692" t="s">
        <v>218</v>
      </c>
      <c r="G692" t="s">
        <v>79</v>
      </c>
      <c r="H692" t="s">
        <v>42</v>
      </c>
      <c r="I692" t="s">
        <v>1703</v>
      </c>
      <c r="J692" s="4">
        <v>24793</v>
      </c>
    </row>
    <row r="693" spans="1:10" x14ac:dyDescent="0.3">
      <c r="A693" t="s">
        <v>1704</v>
      </c>
      <c r="B693" s="4">
        <v>45664</v>
      </c>
      <c r="C693" t="s">
        <v>347</v>
      </c>
      <c r="D693" t="s">
        <v>348</v>
      </c>
      <c r="E693" t="s">
        <v>217</v>
      </c>
      <c r="F693" t="s">
        <v>218</v>
      </c>
      <c r="G693" t="s">
        <v>79</v>
      </c>
      <c r="H693" t="s">
        <v>42</v>
      </c>
      <c r="I693" t="s">
        <v>1703</v>
      </c>
      <c r="J693" s="4">
        <v>24793</v>
      </c>
    </row>
    <row r="694" spans="1:10" x14ac:dyDescent="0.3">
      <c r="A694" t="s">
        <v>1705</v>
      </c>
      <c r="B694" s="4">
        <v>45664</v>
      </c>
      <c r="C694" t="s">
        <v>434</v>
      </c>
      <c r="D694" t="s">
        <v>435</v>
      </c>
      <c r="E694" t="s">
        <v>217</v>
      </c>
      <c r="F694" t="s">
        <v>218</v>
      </c>
      <c r="G694" t="s">
        <v>79</v>
      </c>
      <c r="H694" t="s">
        <v>42</v>
      </c>
      <c r="I694" t="s">
        <v>1703</v>
      </c>
      <c r="J694" s="4">
        <v>24793</v>
      </c>
    </row>
    <row r="695" spans="1:10" x14ac:dyDescent="0.3">
      <c r="A695" t="s">
        <v>1706</v>
      </c>
      <c r="B695" s="4">
        <v>45664</v>
      </c>
      <c r="C695" t="s">
        <v>242</v>
      </c>
      <c r="D695" t="s">
        <v>243</v>
      </c>
      <c r="E695" t="s">
        <v>217</v>
      </c>
      <c r="F695" t="s">
        <v>218</v>
      </c>
      <c r="G695" t="s">
        <v>79</v>
      </c>
      <c r="H695" t="s">
        <v>42</v>
      </c>
      <c r="I695" t="s">
        <v>1703</v>
      </c>
      <c r="J695" s="4">
        <v>24793</v>
      </c>
    </row>
    <row r="696" spans="1:10" x14ac:dyDescent="0.3">
      <c r="A696" t="s">
        <v>1707</v>
      </c>
      <c r="B696" s="4">
        <v>45664</v>
      </c>
      <c r="C696" t="s">
        <v>727</v>
      </c>
      <c r="D696" t="s">
        <v>728</v>
      </c>
      <c r="E696" t="s">
        <v>111</v>
      </c>
      <c r="F696" t="s">
        <v>112</v>
      </c>
      <c r="G696" t="s">
        <v>113</v>
      </c>
      <c r="H696" t="s">
        <v>42</v>
      </c>
      <c r="I696" t="s">
        <v>1708</v>
      </c>
      <c r="J696" s="4">
        <v>21872</v>
      </c>
    </row>
    <row r="697" spans="1:10" x14ac:dyDescent="0.3">
      <c r="A697" t="s">
        <v>1709</v>
      </c>
      <c r="B697" s="4">
        <v>45664</v>
      </c>
      <c r="C697" t="s">
        <v>599</v>
      </c>
      <c r="D697" t="s">
        <v>600</v>
      </c>
      <c r="E697" t="s">
        <v>111</v>
      </c>
      <c r="F697" t="s">
        <v>112</v>
      </c>
      <c r="G697" t="s">
        <v>113</v>
      </c>
      <c r="H697" t="s">
        <v>42</v>
      </c>
      <c r="I697" t="s">
        <v>1708</v>
      </c>
      <c r="J697" s="4">
        <v>21872</v>
      </c>
    </row>
    <row r="698" spans="1:10" x14ac:dyDescent="0.3">
      <c r="A698" t="s">
        <v>1710</v>
      </c>
      <c r="B698" s="4">
        <v>45664</v>
      </c>
      <c r="C698" t="s">
        <v>525</v>
      </c>
      <c r="D698" t="s">
        <v>526</v>
      </c>
      <c r="E698" t="s">
        <v>111</v>
      </c>
      <c r="F698" t="s">
        <v>112</v>
      </c>
      <c r="G698" t="s">
        <v>113</v>
      </c>
      <c r="H698" t="s">
        <v>42</v>
      </c>
      <c r="I698" t="s">
        <v>1708</v>
      </c>
      <c r="J698" s="4">
        <v>21872</v>
      </c>
    </row>
    <row r="699" spans="1:10" x14ac:dyDescent="0.3">
      <c r="A699" t="s">
        <v>1711</v>
      </c>
      <c r="B699" s="4">
        <v>45664</v>
      </c>
      <c r="C699" t="s">
        <v>1712</v>
      </c>
      <c r="D699" t="s">
        <v>1713</v>
      </c>
      <c r="E699" t="s">
        <v>51</v>
      </c>
      <c r="F699" t="s">
        <v>52</v>
      </c>
      <c r="G699" t="s">
        <v>53</v>
      </c>
      <c r="H699" t="s">
        <v>42</v>
      </c>
      <c r="I699" t="s">
        <v>1714</v>
      </c>
      <c r="J699" s="4">
        <v>27548</v>
      </c>
    </row>
    <row r="700" spans="1:10" x14ac:dyDescent="0.3">
      <c r="A700" t="s">
        <v>1715</v>
      </c>
      <c r="B700" s="4">
        <v>45664</v>
      </c>
      <c r="C700" t="s">
        <v>998</v>
      </c>
      <c r="D700" t="s">
        <v>999</v>
      </c>
      <c r="E700" t="s">
        <v>51</v>
      </c>
      <c r="F700" t="s">
        <v>52</v>
      </c>
      <c r="G700" t="s">
        <v>53</v>
      </c>
      <c r="H700" t="s">
        <v>42</v>
      </c>
      <c r="I700" t="s">
        <v>1714</v>
      </c>
      <c r="J700" s="4">
        <v>27548</v>
      </c>
    </row>
    <row r="701" spans="1:10" x14ac:dyDescent="0.3">
      <c r="A701" t="s">
        <v>1716</v>
      </c>
      <c r="B701" s="4">
        <v>45664</v>
      </c>
      <c r="C701" t="s">
        <v>396</v>
      </c>
      <c r="D701" t="s">
        <v>397</v>
      </c>
      <c r="E701" t="s">
        <v>51</v>
      </c>
      <c r="F701" t="s">
        <v>52</v>
      </c>
      <c r="G701" t="s">
        <v>53</v>
      </c>
      <c r="H701" t="s">
        <v>42</v>
      </c>
      <c r="I701" t="s">
        <v>1714</v>
      </c>
      <c r="J701" s="4">
        <v>27548</v>
      </c>
    </row>
    <row r="702" spans="1:10" x14ac:dyDescent="0.3">
      <c r="A702" t="s">
        <v>1717</v>
      </c>
      <c r="B702" s="4">
        <v>45664</v>
      </c>
      <c r="C702" t="s">
        <v>1718</v>
      </c>
      <c r="D702" t="s">
        <v>1719</v>
      </c>
      <c r="E702" t="s">
        <v>39</v>
      </c>
      <c r="F702" t="s">
        <v>40</v>
      </c>
      <c r="G702" t="s">
        <v>41</v>
      </c>
      <c r="H702" t="s">
        <v>42</v>
      </c>
      <c r="I702" t="s">
        <v>69</v>
      </c>
      <c r="J702" s="4">
        <v>30631</v>
      </c>
    </row>
    <row r="703" spans="1:10" x14ac:dyDescent="0.3">
      <c r="A703" t="s">
        <v>1720</v>
      </c>
      <c r="B703" s="4">
        <v>45664</v>
      </c>
      <c r="C703" t="s">
        <v>136</v>
      </c>
      <c r="D703" t="s">
        <v>137</v>
      </c>
      <c r="E703" t="s">
        <v>1721</v>
      </c>
      <c r="F703" t="s">
        <v>1722</v>
      </c>
      <c r="G703" t="s">
        <v>1723</v>
      </c>
      <c r="H703" t="s">
        <v>42</v>
      </c>
      <c r="I703" t="s">
        <v>1724</v>
      </c>
      <c r="J703" s="4">
        <v>29331</v>
      </c>
    </row>
    <row r="704" spans="1:10" x14ac:dyDescent="0.3">
      <c r="A704" t="s">
        <v>1725</v>
      </c>
      <c r="B704" s="4">
        <v>45664</v>
      </c>
      <c r="C704" t="s">
        <v>60</v>
      </c>
      <c r="D704" t="s">
        <v>61</v>
      </c>
      <c r="E704" t="s">
        <v>111</v>
      </c>
      <c r="F704" t="s">
        <v>112</v>
      </c>
      <c r="G704" t="s">
        <v>113</v>
      </c>
      <c r="H704" t="s">
        <v>42</v>
      </c>
      <c r="I704" t="s">
        <v>349</v>
      </c>
      <c r="J704" s="4">
        <v>28248</v>
      </c>
    </row>
    <row r="705" spans="1:10" x14ac:dyDescent="0.3">
      <c r="A705" t="s">
        <v>1726</v>
      </c>
      <c r="B705" s="4">
        <v>45664</v>
      </c>
      <c r="C705" t="s">
        <v>574</v>
      </c>
      <c r="D705" t="s">
        <v>1164</v>
      </c>
      <c r="E705" t="s">
        <v>51</v>
      </c>
      <c r="F705" t="s">
        <v>52</v>
      </c>
      <c r="G705" t="s">
        <v>53</v>
      </c>
      <c r="H705" t="s">
        <v>42</v>
      </c>
      <c r="I705" t="s">
        <v>386</v>
      </c>
      <c r="J705" s="4">
        <v>21947</v>
      </c>
    </row>
    <row r="706" spans="1:10" x14ac:dyDescent="0.3">
      <c r="A706" t="s">
        <v>1727</v>
      </c>
      <c r="B706" s="4">
        <v>45664</v>
      </c>
      <c r="C706" t="s">
        <v>1728</v>
      </c>
      <c r="D706" t="s">
        <v>1729</v>
      </c>
      <c r="E706" t="s">
        <v>1730</v>
      </c>
      <c r="F706" t="s">
        <v>1731</v>
      </c>
      <c r="G706" t="s">
        <v>1732</v>
      </c>
      <c r="H706" t="s">
        <v>42</v>
      </c>
      <c r="I706" t="s">
        <v>1733</v>
      </c>
      <c r="J706" s="4">
        <v>25624</v>
      </c>
    </row>
    <row r="707" spans="1:10" x14ac:dyDescent="0.3">
      <c r="A707" t="s">
        <v>1734</v>
      </c>
      <c r="B707" s="4">
        <v>45664</v>
      </c>
      <c r="C707" t="s">
        <v>1735</v>
      </c>
      <c r="D707" t="s">
        <v>1736</v>
      </c>
      <c r="E707" t="s">
        <v>1730</v>
      </c>
      <c r="F707" t="s">
        <v>1731</v>
      </c>
      <c r="G707" t="s">
        <v>1732</v>
      </c>
      <c r="H707" t="s">
        <v>42</v>
      </c>
      <c r="I707" t="s">
        <v>1733</v>
      </c>
      <c r="J707" s="4">
        <v>25624</v>
      </c>
    </row>
    <row r="708" spans="1:10" x14ac:dyDescent="0.3">
      <c r="A708" t="s">
        <v>1737</v>
      </c>
      <c r="B708" s="4">
        <v>45664</v>
      </c>
      <c r="C708" t="s">
        <v>1738</v>
      </c>
      <c r="D708" t="s">
        <v>1739</v>
      </c>
      <c r="E708" t="s">
        <v>1730</v>
      </c>
      <c r="F708" t="s">
        <v>1731</v>
      </c>
      <c r="G708" t="s">
        <v>1732</v>
      </c>
      <c r="H708" t="s">
        <v>42</v>
      </c>
      <c r="I708" t="s">
        <v>1733</v>
      </c>
      <c r="J708" s="4">
        <v>25624</v>
      </c>
    </row>
    <row r="709" spans="1:10" x14ac:dyDescent="0.3">
      <c r="A709" t="s">
        <v>1740</v>
      </c>
      <c r="B709" s="4">
        <v>45664</v>
      </c>
      <c r="C709" t="s">
        <v>228</v>
      </c>
      <c r="D709" t="s">
        <v>229</v>
      </c>
      <c r="E709" t="s">
        <v>51</v>
      </c>
      <c r="F709" t="s">
        <v>52</v>
      </c>
      <c r="G709" t="s">
        <v>53</v>
      </c>
      <c r="H709" t="s">
        <v>42</v>
      </c>
      <c r="I709" t="s">
        <v>1741</v>
      </c>
      <c r="J709" s="4">
        <v>23316</v>
      </c>
    </row>
    <row r="710" spans="1:10" x14ac:dyDescent="0.3">
      <c r="A710" t="s">
        <v>1742</v>
      </c>
      <c r="B710" s="4">
        <v>45664</v>
      </c>
      <c r="C710" t="s">
        <v>1126</v>
      </c>
      <c r="D710" t="s">
        <v>1127</v>
      </c>
      <c r="E710" t="s">
        <v>51</v>
      </c>
      <c r="F710" t="s">
        <v>52</v>
      </c>
      <c r="G710" t="s">
        <v>53</v>
      </c>
      <c r="H710" t="s">
        <v>42</v>
      </c>
      <c r="I710" t="s">
        <v>1743</v>
      </c>
      <c r="J710" s="4">
        <v>17475</v>
      </c>
    </row>
    <row r="711" spans="1:10" x14ac:dyDescent="0.3">
      <c r="A711" t="s">
        <v>1744</v>
      </c>
      <c r="B711" s="4">
        <v>45664</v>
      </c>
      <c r="C711" t="s">
        <v>1745</v>
      </c>
      <c r="D711" t="s">
        <v>1746</v>
      </c>
      <c r="E711" t="s">
        <v>1747</v>
      </c>
      <c r="F711" t="s">
        <v>1748</v>
      </c>
      <c r="G711" t="s">
        <v>1749</v>
      </c>
      <c r="H711" t="s">
        <v>42</v>
      </c>
      <c r="I711" t="s">
        <v>1128</v>
      </c>
      <c r="J711" s="4">
        <v>23731</v>
      </c>
    </row>
    <row r="712" spans="1:10" x14ac:dyDescent="0.3">
      <c r="A712" t="s">
        <v>1750</v>
      </c>
      <c r="B712" s="4">
        <v>45664</v>
      </c>
      <c r="C712" t="s">
        <v>1751</v>
      </c>
      <c r="D712" t="s">
        <v>1752</v>
      </c>
      <c r="E712" t="s">
        <v>1747</v>
      </c>
      <c r="F712" t="s">
        <v>1748</v>
      </c>
      <c r="G712" t="s">
        <v>1749</v>
      </c>
      <c r="H712" t="s">
        <v>42</v>
      </c>
      <c r="I712" t="s">
        <v>1128</v>
      </c>
      <c r="J712" s="4">
        <v>23731</v>
      </c>
    </row>
    <row r="713" spans="1:10" x14ac:dyDescent="0.3">
      <c r="A713" t="s">
        <v>1753</v>
      </c>
      <c r="B713" s="4">
        <v>45664</v>
      </c>
      <c r="C713" t="s">
        <v>380</v>
      </c>
      <c r="D713" t="s">
        <v>1754</v>
      </c>
      <c r="E713" t="s">
        <v>39</v>
      </c>
      <c r="F713" t="s">
        <v>40</v>
      </c>
      <c r="G713" t="s">
        <v>41</v>
      </c>
      <c r="H713" t="s">
        <v>42</v>
      </c>
      <c r="I713" t="s">
        <v>1755</v>
      </c>
      <c r="J713" s="4">
        <v>22137</v>
      </c>
    </row>
    <row r="714" spans="1:10" x14ac:dyDescent="0.3">
      <c r="A714" t="s">
        <v>1756</v>
      </c>
      <c r="B714" s="4">
        <v>45664</v>
      </c>
      <c r="C714" t="s">
        <v>215</v>
      </c>
      <c r="D714" t="s">
        <v>1224</v>
      </c>
      <c r="E714" t="s">
        <v>51</v>
      </c>
      <c r="F714" t="s">
        <v>52</v>
      </c>
      <c r="G714" t="s">
        <v>53</v>
      </c>
      <c r="H714" t="s">
        <v>42</v>
      </c>
      <c r="I714" t="s">
        <v>1757</v>
      </c>
      <c r="J714" s="4">
        <v>26259</v>
      </c>
    </row>
    <row r="715" spans="1:10" x14ac:dyDescent="0.3">
      <c r="A715" t="s">
        <v>1758</v>
      </c>
      <c r="B715" s="4">
        <v>45664</v>
      </c>
      <c r="C715" t="s">
        <v>1018</v>
      </c>
      <c r="D715" t="s">
        <v>1019</v>
      </c>
      <c r="E715" t="s">
        <v>1747</v>
      </c>
      <c r="F715" t="s">
        <v>1748</v>
      </c>
      <c r="G715" t="s">
        <v>113</v>
      </c>
      <c r="H715" t="s">
        <v>42</v>
      </c>
      <c r="I715" t="s">
        <v>1759</v>
      </c>
      <c r="J715" s="4">
        <v>26546</v>
      </c>
    </row>
    <row r="716" spans="1:10" x14ac:dyDescent="0.3">
      <c r="A716" t="s">
        <v>1760</v>
      </c>
      <c r="B716" s="4">
        <v>45664</v>
      </c>
      <c r="C716" t="s">
        <v>1761</v>
      </c>
      <c r="D716" t="s">
        <v>1556</v>
      </c>
      <c r="E716" t="s">
        <v>51</v>
      </c>
      <c r="F716" t="s">
        <v>52</v>
      </c>
      <c r="G716" t="s">
        <v>53</v>
      </c>
      <c r="H716" t="s">
        <v>42</v>
      </c>
      <c r="I716" t="s">
        <v>1762</v>
      </c>
      <c r="J716" s="4">
        <v>20311</v>
      </c>
    </row>
    <row r="717" spans="1:10" x14ac:dyDescent="0.3">
      <c r="A717" t="s">
        <v>1763</v>
      </c>
      <c r="B717" s="4">
        <v>45664</v>
      </c>
      <c r="C717" t="s">
        <v>215</v>
      </c>
      <c r="D717" t="s">
        <v>216</v>
      </c>
      <c r="E717" t="s">
        <v>51</v>
      </c>
      <c r="F717" t="s">
        <v>52</v>
      </c>
      <c r="G717" t="s">
        <v>53</v>
      </c>
      <c r="H717" t="s">
        <v>42</v>
      </c>
      <c r="I717" t="s">
        <v>1764</v>
      </c>
      <c r="J717" s="4">
        <v>22567</v>
      </c>
    </row>
    <row r="718" spans="1:10" x14ac:dyDescent="0.3">
      <c r="A718" t="s">
        <v>1765</v>
      </c>
      <c r="B718" s="4">
        <v>45664</v>
      </c>
      <c r="C718" t="s">
        <v>640</v>
      </c>
      <c r="D718" t="s">
        <v>641</v>
      </c>
      <c r="E718" t="s">
        <v>51</v>
      </c>
      <c r="F718" t="s">
        <v>52</v>
      </c>
      <c r="G718" t="s">
        <v>53</v>
      </c>
      <c r="H718" t="s">
        <v>42</v>
      </c>
      <c r="I718" t="s">
        <v>1764</v>
      </c>
      <c r="J718" s="4">
        <v>22567</v>
      </c>
    </row>
    <row r="719" spans="1:10" x14ac:dyDescent="0.3">
      <c r="A719" t="s">
        <v>1766</v>
      </c>
      <c r="B719" s="4">
        <v>45664</v>
      </c>
      <c r="C719" t="s">
        <v>1767</v>
      </c>
      <c r="D719" t="s">
        <v>1768</v>
      </c>
      <c r="E719" t="s">
        <v>353</v>
      </c>
      <c r="F719" t="s">
        <v>354</v>
      </c>
      <c r="G719" t="s">
        <v>79</v>
      </c>
      <c r="H719" t="s">
        <v>42</v>
      </c>
      <c r="I719" t="s">
        <v>1769</v>
      </c>
      <c r="J719" s="4">
        <v>40115</v>
      </c>
    </row>
    <row r="720" spans="1:10" x14ac:dyDescent="0.3">
      <c r="A720" t="s">
        <v>1770</v>
      </c>
      <c r="B720" s="4">
        <v>45664</v>
      </c>
      <c r="C720" t="s">
        <v>136</v>
      </c>
      <c r="D720" t="s">
        <v>137</v>
      </c>
      <c r="E720" t="s">
        <v>217</v>
      </c>
      <c r="F720" t="s">
        <v>218</v>
      </c>
      <c r="G720" t="s">
        <v>79</v>
      </c>
      <c r="H720" t="s">
        <v>42</v>
      </c>
      <c r="I720" t="s">
        <v>1741</v>
      </c>
      <c r="J720" s="4">
        <v>23316</v>
      </c>
    </row>
    <row r="721" spans="1:10" x14ac:dyDescent="0.3">
      <c r="A721" t="s">
        <v>1771</v>
      </c>
      <c r="B721" s="4">
        <v>45664</v>
      </c>
      <c r="C721" t="s">
        <v>1772</v>
      </c>
      <c r="D721" t="s">
        <v>1773</v>
      </c>
      <c r="E721" t="s">
        <v>217</v>
      </c>
      <c r="F721" t="s">
        <v>218</v>
      </c>
      <c r="G721" t="s">
        <v>79</v>
      </c>
      <c r="H721" t="s">
        <v>42</v>
      </c>
      <c r="I721" t="s">
        <v>1741</v>
      </c>
      <c r="J721" s="4">
        <v>23316</v>
      </c>
    </row>
    <row r="722" spans="1:10" x14ac:dyDescent="0.3">
      <c r="A722" t="s">
        <v>1774</v>
      </c>
      <c r="B722" s="4">
        <v>45664</v>
      </c>
      <c r="C722" t="s">
        <v>311</v>
      </c>
      <c r="D722" t="s">
        <v>312</v>
      </c>
      <c r="E722" t="s">
        <v>217</v>
      </c>
      <c r="F722" t="s">
        <v>218</v>
      </c>
      <c r="G722" t="s">
        <v>79</v>
      </c>
      <c r="H722" t="s">
        <v>42</v>
      </c>
      <c r="I722" t="s">
        <v>1741</v>
      </c>
      <c r="J722" s="4">
        <v>23316</v>
      </c>
    </row>
    <row r="723" spans="1:10" x14ac:dyDescent="0.3">
      <c r="A723" t="s">
        <v>1775</v>
      </c>
      <c r="B723" s="4">
        <v>45664</v>
      </c>
      <c r="C723" t="s">
        <v>258</v>
      </c>
      <c r="D723" t="s">
        <v>259</v>
      </c>
      <c r="E723" t="s">
        <v>217</v>
      </c>
      <c r="F723" t="s">
        <v>218</v>
      </c>
      <c r="G723" t="s">
        <v>79</v>
      </c>
      <c r="H723" t="s">
        <v>42</v>
      </c>
      <c r="I723" t="s">
        <v>1741</v>
      </c>
      <c r="J723" s="4">
        <v>23316</v>
      </c>
    </row>
    <row r="724" spans="1:10" x14ac:dyDescent="0.3">
      <c r="A724" t="s">
        <v>1776</v>
      </c>
      <c r="B724" s="4">
        <v>45664</v>
      </c>
      <c r="C724" t="s">
        <v>1298</v>
      </c>
      <c r="D724" t="s">
        <v>1299</v>
      </c>
      <c r="E724" t="s">
        <v>217</v>
      </c>
      <c r="F724" t="s">
        <v>218</v>
      </c>
      <c r="G724" t="s">
        <v>79</v>
      </c>
      <c r="H724" t="s">
        <v>42</v>
      </c>
      <c r="I724" t="s">
        <v>1741</v>
      </c>
      <c r="J724" s="4">
        <v>23316</v>
      </c>
    </row>
    <row r="725" spans="1:10" x14ac:dyDescent="0.3">
      <c r="A725" t="s">
        <v>1777</v>
      </c>
      <c r="B725" s="4">
        <v>45664</v>
      </c>
      <c r="C725" t="s">
        <v>917</v>
      </c>
      <c r="D725" t="s">
        <v>918</v>
      </c>
      <c r="E725" t="s">
        <v>39</v>
      </c>
      <c r="F725" t="s">
        <v>40</v>
      </c>
      <c r="G725" t="s">
        <v>41</v>
      </c>
      <c r="H725" t="s">
        <v>42</v>
      </c>
      <c r="I725" t="s">
        <v>1778</v>
      </c>
      <c r="J725" s="4">
        <v>22303</v>
      </c>
    </row>
    <row r="726" spans="1:10" x14ac:dyDescent="0.3">
      <c r="A726" t="s">
        <v>1779</v>
      </c>
      <c r="B726" s="4">
        <v>45664</v>
      </c>
      <c r="C726" t="s">
        <v>1038</v>
      </c>
      <c r="D726" t="s">
        <v>1039</v>
      </c>
      <c r="E726" t="s">
        <v>39</v>
      </c>
      <c r="F726" t="s">
        <v>40</v>
      </c>
      <c r="G726" t="s">
        <v>41</v>
      </c>
      <c r="H726" t="s">
        <v>42</v>
      </c>
      <c r="I726" t="s">
        <v>1778</v>
      </c>
      <c r="J726" s="4">
        <v>22303</v>
      </c>
    </row>
    <row r="727" spans="1:10" x14ac:dyDescent="0.3">
      <c r="A727" t="s">
        <v>1780</v>
      </c>
      <c r="B727" s="4">
        <v>45664</v>
      </c>
      <c r="C727" t="s">
        <v>147</v>
      </c>
      <c r="D727" t="s">
        <v>148</v>
      </c>
      <c r="E727" t="s">
        <v>111</v>
      </c>
      <c r="F727" t="s">
        <v>112</v>
      </c>
      <c r="G727" t="s">
        <v>113</v>
      </c>
      <c r="H727" t="s">
        <v>42</v>
      </c>
      <c r="I727" t="s">
        <v>1781</v>
      </c>
      <c r="J727" s="4">
        <v>23046</v>
      </c>
    </row>
    <row r="728" spans="1:10" x14ac:dyDescent="0.3">
      <c r="A728" t="s">
        <v>1782</v>
      </c>
      <c r="B728" s="4">
        <v>45664</v>
      </c>
      <c r="C728" t="s">
        <v>640</v>
      </c>
      <c r="D728" t="s">
        <v>641</v>
      </c>
      <c r="E728" t="s">
        <v>111</v>
      </c>
      <c r="F728" t="s">
        <v>112</v>
      </c>
      <c r="G728" t="s">
        <v>113</v>
      </c>
      <c r="H728" t="s">
        <v>42</v>
      </c>
      <c r="I728" t="s">
        <v>1781</v>
      </c>
      <c r="J728" s="4">
        <v>23046</v>
      </c>
    </row>
    <row r="729" spans="1:10" x14ac:dyDescent="0.3">
      <c r="A729" t="s">
        <v>1783</v>
      </c>
      <c r="B729" s="4">
        <v>45664</v>
      </c>
      <c r="C729" t="s">
        <v>109</v>
      </c>
      <c r="D729" t="s">
        <v>110</v>
      </c>
      <c r="E729" t="s">
        <v>111</v>
      </c>
      <c r="F729" t="s">
        <v>112</v>
      </c>
      <c r="G729" t="s">
        <v>113</v>
      </c>
      <c r="H729" t="s">
        <v>42</v>
      </c>
      <c r="I729" t="s">
        <v>1781</v>
      </c>
      <c r="J729" s="4">
        <v>23046</v>
      </c>
    </row>
    <row r="730" spans="1:10" x14ac:dyDescent="0.3">
      <c r="A730" t="s">
        <v>1784</v>
      </c>
      <c r="B730" s="4">
        <v>45664</v>
      </c>
      <c r="C730" t="s">
        <v>215</v>
      </c>
      <c r="D730" t="s">
        <v>216</v>
      </c>
      <c r="E730" t="s">
        <v>111</v>
      </c>
      <c r="F730" t="s">
        <v>112</v>
      </c>
      <c r="G730" t="s">
        <v>113</v>
      </c>
      <c r="H730" t="s">
        <v>42</v>
      </c>
      <c r="I730" t="s">
        <v>1781</v>
      </c>
      <c r="J730" s="4">
        <v>23046</v>
      </c>
    </row>
    <row r="731" spans="1:10" x14ac:dyDescent="0.3">
      <c r="A731" t="s">
        <v>1785</v>
      </c>
      <c r="B731" s="4">
        <v>45664</v>
      </c>
      <c r="C731" t="s">
        <v>396</v>
      </c>
      <c r="D731" t="s">
        <v>397</v>
      </c>
      <c r="E731" t="s">
        <v>353</v>
      </c>
      <c r="F731" t="s">
        <v>354</v>
      </c>
      <c r="G731" t="s">
        <v>79</v>
      </c>
      <c r="H731" t="s">
        <v>42</v>
      </c>
      <c r="I731" t="s">
        <v>1786</v>
      </c>
      <c r="J731" s="4">
        <v>41941</v>
      </c>
    </row>
    <row r="732" spans="1:10" x14ac:dyDescent="0.3">
      <c r="A732" t="s">
        <v>1787</v>
      </c>
      <c r="B732" s="4">
        <v>45664</v>
      </c>
      <c r="C732" t="s">
        <v>1788</v>
      </c>
      <c r="D732" t="s">
        <v>1789</v>
      </c>
      <c r="E732" t="s">
        <v>353</v>
      </c>
      <c r="F732" t="s">
        <v>354</v>
      </c>
      <c r="G732" t="s">
        <v>79</v>
      </c>
      <c r="H732" t="s">
        <v>42</v>
      </c>
      <c r="I732" t="s">
        <v>1786</v>
      </c>
      <c r="J732" s="4">
        <v>41941</v>
      </c>
    </row>
    <row r="733" spans="1:10" x14ac:dyDescent="0.3">
      <c r="A733" t="s">
        <v>1790</v>
      </c>
      <c r="B733" s="4">
        <v>45664</v>
      </c>
      <c r="C733" t="s">
        <v>574</v>
      </c>
      <c r="D733" t="s">
        <v>804</v>
      </c>
      <c r="E733" t="s">
        <v>353</v>
      </c>
      <c r="F733" t="s">
        <v>354</v>
      </c>
      <c r="G733" t="s">
        <v>79</v>
      </c>
      <c r="H733" t="s">
        <v>42</v>
      </c>
      <c r="I733" t="s">
        <v>1786</v>
      </c>
      <c r="J733" s="4">
        <v>41941</v>
      </c>
    </row>
    <row r="734" spans="1:10" x14ac:dyDescent="0.3">
      <c r="A734" t="s">
        <v>1791</v>
      </c>
      <c r="B734" s="4">
        <v>45664</v>
      </c>
      <c r="C734" t="s">
        <v>390</v>
      </c>
      <c r="D734" t="s">
        <v>391</v>
      </c>
      <c r="E734" t="s">
        <v>111</v>
      </c>
      <c r="F734" t="s">
        <v>112</v>
      </c>
      <c r="G734" t="s">
        <v>113</v>
      </c>
      <c r="H734" t="s">
        <v>42</v>
      </c>
      <c r="I734" t="s">
        <v>1792</v>
      </c>
      <c r="J734" s="4">
        <v>28214</v>
      </c>
    </row>
    <row r="735" spans="1:10" x14ac:dyDescent="0.3">
      <c r="A735" t="s">
        <v>1793</v>
      </c>
      <c r="B735" s="4">
        <v>45664</v>
      </c>
      <c r="C735" t="s">
        <v>85</v>
      </c>
      <c r="D735" t="s">
        <v>86</v>
      </c>
      <c r="E735" t="s">
        <v>51</v>
      </c>
      <c r="F735" t="s">
        <v>52</v>
      </c>
      <c r="G735" t="s">
        <v>53</v>
      </c>
      <c r="H735" t="s">
        <v>42</v>
      </c>
      <c r="I735" t="s">
        <v>1490</v>
      </c>
      <c r="J735" s="4">
        <v>25993</v>
      </c>
    </row>
    <row r="736" spans="1:10" x14ac:dyDescent="0.3">
      <c r="A736" t="s">
        <v>1794</v>
      </c>
      <c r="B736" s="4">
        <v>45664</v>
      </c>
      <c r="C736" t="s">
        <v>1795</v>
      </c>
      <c r="D736" t="s">
        <v>1796</v>
      </c>
      <c r="E736" t="s">
        <v>51</v>
      </c>
      <c r="F736" t="s">
        <v>52</v>
      </c>
      <c r="G736" t="s">
        <v>53</v>
      </c>
      <c r="H736" t="s">
        <v>42</v>
      </c>
      <c r="I736" t="s">
        <v>1797</v>
      </c>
      <c r="J736" s="4">
        <v>21998</v>
      </c>
    </row>
    <row r="737" spans="1:10" x14ac:dyDescent="0.3">
      <c r="A737" t="s">
        <v>1798</v>
      </c>
      <c r="B737" s="4">
        <v>45664</v>
      </c>
      <c r="C737" t="s">
        <v>147</v>
      </c>
      <c r="D737" t="s">
        <v>148</v>
      </c>
      <c r="E737" t="s">
        <v>51</v>
      </c>
      <c r="F737" t="s">
        <v>52</v>
      </c>
      <c r="G737" t="s">
        <v>53</v>
      </c>
      <c r="H737" t="s">
        <v>42</v>
      </c>
      <c r="I737" t="s">
        <v>1799</v>
      </c>
      <c r="J737" s="4">
        <v>20032</v>
      </c>
    </row>
    <row r="738" spans="1:10" x14ac:dyDescent="0.3">
      <c r="A738" t="s">
        <v>1800</v>
      </c>
      <c r="B738" s="4">
        <v>45664</v>
      </c>
      <c r="C738" t="s">
        <v>347</v>
      </c>
      <c r="D738" t="s">
        <v>348</v>
      </c>
      <c r="E738" t="s">
        <v>51</v>
      </c>
      <c r="F738" t="s">
        <v>52</v>
      </c>
      <c r="G738" t="s">
        <v>53</v>
      </c>
      <c r="H738" t="s">
        <v>42</v>
      </c>
      <c r="I738" t="s">
        <v>1799</v>
      </c>
      <c r="J738" s="4">
        <v>20032</v>
      </c>
    </row>
    <row r="739" spans="1:10" x14ac:dyDescent="0.3">
      <c r="A739" t="s">
        <v>1801</v>
      </c>
      <c r="B739" s="4">
        <v>45664</v>
      </c>
      <c r="C739" t="s">
        <v>662</v>
      </c>
      <c r="D739" t="s">
        <v>663</v>
      </c>
      <c r="E739" t="s">
        <v>51</v>
      </c>
      <c r="F739" t="s">
        <v>52</v>
      </c>
      <c r="G739" t="s">
        <v>53</v>
      </c>
      <c r="H739" t="s">
        <v>42</v>
      </c>
      <c r="I739" t="s">
        <v>1799</v>
      </c>
      <c r="J739" s="4">
        <v>20032</v>
      </c>
    </row>
    <row r="740" spans="1:10" x14ac:dyDescent="0.3">
      <c r="A740" t="s">
        <v>1802</v>
      </c>
      <c r="B740" s="4">
        <v>45664</v>
      </c>
      <c r="C740" t="s">
        <v>85</v>
      </c>
      <c r="D740" t="s">
        <v>86</v>
      </c>
      <c r="E740" t="s">
        <v>51</v>
      </c>
      <c r="F740" t="s">
        <v>52</v>
      </c>
      <c r="G740" t="s">
        <v>53</v>
      </c>
      <c r="H740" t="s">
        <v>42</v>
      </c>
      <c r="I740" t="s">
        <v>1799</v>
      </c>
      <c r="J740" s="4">
        <v>20032</v>
      </c>
    </row>
    <row r="741" spans="1:10" x14ac:dyDescent="0.3">
      <c r="A741" t="s">
        <v>1803</v>
      </c>
      <c r="B741" s="4">
        <v>45664</v>
      </c>
      <c r="C741" t="s">
        <v>1140</v>
      </c>
      <c r="D741" t="s">
        <v>1141</v>
      </c>
      <c r="E741" t="s">
        <v>1804</v>
      </c>
      <c r="F741" t="s">
        <v>1805</v>
      </c>
      <c r="G741" t="s">
        <v>1806</v>
      </c>
      <c r="H741" t="s">
        <v>42</v>
      </c>
      <c r="I741" t="s">
        <v>1807</v>
      </c>
      <c r="J741" s="4">
        <v>15435</v>
      </c>
    </row>
    <row r="742" spans="1:10" x14ac:dyDescent="0.3">
      <c r="A742" t="s">
        <v>1808</v>
      </c>
      <c r="B742" s="4">
        <v>45664</v>
      </c>
      <c r="C742" t="s">
        <v>105</v>
      </c>
      <c r="D742" t="s">
        <v>106</v>
      </c>
      <c r="E742" t="s">
        <v>51</v>
      </c>
      <c r="F742" t="s">
        <v>52</v>
      </c>
      <c r="G742" t="s">
        <v>53</v>
      </c>
      <c r="H742" t="s">
        <v>42</v>
      </c>
      <c r="I742" t="s">
        <v>1809</v>
      </c>
      <c r="J742" s="4">
        <v>27123</v>
      </c>
    </row>
    <row r="743" spans="1:10" x14ac:dyDescent="0.3">
      <c r="A743" t="s">
        <v>1810</v>
      </c>
      <c r="B743" s="4">
        <v>45664</v>
      </c>
      <c r="C743" t="s">
        <v>116</v>
      </c>
      <c r="D743" t="s">
        <v>117</v>
      </c>
      <c r="E743" t="s">
        <v>51</v>
      </c>
      <c r="F743" t="s">
        <v>52</v>
      </c>
      <c r="G743" t="s">
        <v>53</v>
      </c>
      <c r="H743" t="s">
        <v>42</v>
      </c>
      <c r="I743" t="s">
        <v>1809</v>
      </c>
      <c r="J743" s="4">
        <v>27123</v>
      </c>
    </row>
    <row r="744" spans="1:10" x14ac:dyDescent="0.3">
      <c r="A744" t="s">
        <v>1811</v>
      </c>
      <c r="B744" s="4">
        <v>45664</v>
      </c>
      <c r="C744" t="s">
        <v>1591</v>
      </c>
      <c r="D744" t="s">
        <v>1592</v>
      </c>
      <c r="E744" t="s">
        <v>51</v>
      </c>
      <c r="F744" t="s">
        <v>52</v>
      </c>
      <c r="G744" t="s">
        <v>53</v>
      </c>
      <c r="H744" t="s">
        <v>42</v>
      </c>
      <c r="I744" t="s">
        <v>1812</v>
      </c>
      <c r="J744" s="4">
        <v>22290</v>
      </c>
    </row>
    <row r="745" spans="1:10" x14ac:dyDescent="0.3">
      <c r="A745" t="s">
        <v>1813</v>
      </c>
      <c r="B745" s="4">
        <v>45664</v>
      </c>
      <c r="C745" t="s">
        <v>56</v>
      </c>
      <c r="D745" t="s">
        <v>1542</v>
      </c>
      <c r="E745" t="s">
        <v>51</v>
      </c>
      <c r="F745" t="s">
        <v>52</v>
      </c>
      <c r="G745" t="s">
        <v>53</v>
      </c>
      <c r="H745" t="s">
        <v>42</v>
      </c>
      <c r="I745" t="s">
        <v>1812</v>
      </c>
      <c r="J745" s="4">
        <v>22290</v>
      </c>
    </row>
    <row r="746" spans="1:10" x14ac:dyDescent="0.3">
      <c r="A746" t="s">
        <v>1814</v>
      </c>
      <c r="B746" s="4">
        <v>45664</v>
      </c>
      <c r="C746" t="s">
        <v>56</v>
      </c>
      <c r="D746" t="s">
        <v>1542</v>
      </c>
      <c r="E746" t="s">
        <v>39</v>
      </c>
      <c r="F746" t="s">
        <v>40</v>
      </c>
      <c r="G746" t="s">
        <v>41</v>
      </c>
      <c r="H746" t="s">
        <v>42</v>
      </c>
      <c r="I746" t="s">
        <v>1606</v>
      </c>
      <c r="J746" s="4">
        <v>17883</v>
      </c>
    </row>
    <row r="747" spans="1:10" x14ac:dyDescent="0.3">
      <c r="A747" t="s">
        <v>1815</v>
      </c>
      <c r="B747" s="4">
        <v>45664</v>
      </c>
      <c r="C747" t="s">
        <v>1816</v>
      </c>
      <c r="D747" t="s">
        <v>1817</v>
      </c>
      <c r="E747" t="s">
        <v>39</v>
      </c>
      <c r="F747" t="s">
        <v>40</v>
      </c>
      <c r="G747" t="s">
        <v>41</v>
      </c>
      <c r="H747" t="s">
        <v>42</v>
      </c>
      <c r="I747" t="s">
        <v>1074</v>
      </c>
      <c r="J747" s="4">
        <v>17993</v>
      </c>
    </row>
    <row r="748" spans="1:10" x14ac:dyDescent="0.3">
      <c r="A748" t="s">
        <v>1818</v>
      </c>
      <c r="B748" s="4">
        <v>45664</v>
      </c>
      <c r="C748" t="s">
        <v>347</v>
      </c>
      <c r="D748" t="s">
        <v>348</v>
      </c>
      <c r="E748" t="s">
        <v>217</v>
      </c>
      <c r="F748" t="s">
        <v>218</v>
      </c>
      <c r="G748" t="s">
        <v>79</v>
      </c>
      <c r="H748" t="s">
        <v>42</v>
      </c>
      <c r="I748" t="s">
        <v>1819</v>
      </c>
      <c r="J748" s="4">
        <v>28075</v>
      </c>
    </row>
    <row r="749" spans="1:10" x14ac:dyDescent="0.3">
      <c r="A749" t="s">
        <v>1820</v>
      </c>
      <c r="B749" s="4">
        <v>45664</v>
      </c>
      <c r="C749" t="s">
        <v>314</v>
      </c>
      <c r="D749" t="s">
        <v>315</v>
      </c>
      <c r="E749" t="s">
        <v>217</v>
      </c>
      <c r="F749" t="s">
        <v>218</v>
      </c>
      <c r="G749" t="s">
        <v>79</v>
      </c>
      <c r="H749" t="s">
        <v>42</v>
      </c>
      <c r="I749" t="s">
        <v>1819</v>
      </c>
      <c r="J749" s="4">
        <v>28075</v>
      </c>
    </row>
    <row r="750" spans="1:10" x14ac:dyDescent="0.3">
      <c r="A750" t="s">
        <v>1821</v>
      </c>
      <c r="B750" s="4">
        <v>45664</v>
      </c>
      <c r="C750" t="s">
        <v>1822</v>
      </c>
      <c r="D750" t="s">
        <v>1823</v>
      </c>
      <c r="E750" t="s">
        <v>157</v>
      </c>
      <c r="F750" t="s">
        <v>158</v>
      </c>
      <c r="G750" t="s">
        <v>79</v>
      </c>
      <c r="H750" t="s">
        <v>42</v>
      </c>
      <c r="I750" t="s">
        <v>1824</v>
      </c>
      <c r="J750" s="4">
        <v>35958</v>
      </c>
    </row>
    <row r="751" spans="1:10" x14ac:dyDescent="0.3">
      <c r="A751" t="s">
        <v>1825</v>
      </c>
      <c r="B751" s="4">
        <v>45664</v>
      </c>
      <c r="C751" t="s">
        <v>1826</v>
      </c>
      <c r="D751" t="s">
        <v>1827</v>
      </c>
      <c r="E751" t="s">
        <v>51</v>
      </c>
      <c r="F751" t="s">
        <v>52</v>
      </c>
      <c r="G751" t="s">
        <v>53</v>
      </c>
      <c r="H751" t="s">
        <v>42</v>
      </c>
      <c r="I751" t="s">
        <v>1824</v>
      </c>
      <c r="J751" s="4">
        <v>35958</v>
      </c>
    </row>
    <row r="752" spans="1:10" x14ac:dyDescent="0.3">
      <c r="A752" t="s">
        <v>1828</v>
      </c>
      <c r="B752" s="4">
        <v>45664</v>
      </c>
      <c r="C752" t="s">
        <v>314</v>
      </c>
      <c r="D752" t="s">
        <v>315</v>
      </c>
      <c r="E752" t="s">
        <v>39</v>
      </c>
      <c r="F752" t="s">
        <v>40</v>
      </c>
      <c r="G752" t="s">
        <v>41</v>
      </c>
      <c r="H752" t="s">
        <v>42</v>
      </c>
      <c r="I752" t="s">
        <v>1778</v>
      </c>
      <c r="J752" s="4">
        <v>22303</v>
      </c>
    </row>
    <row r="753" spans="1:10" x14ac:dyDescent="0.3">
      <c r="A753" t="s">
        <v>1829</v>
      </c>
      <c r="B753" s="4">
        <v>45664</v>
      </c>
      <c r="C753" t="s">
        <v>347</v>
      </c>
      <c r="D753" t="s">
        <v>348</v>
      </c>
      <c r="E753" t="s">
        <v>51</v>
      </c>
      <c r="F753" t="s">
        <v>52</v>
      </c>
      <c r="G753" t="s">
        <v>53</v>
      </c>
      <c r="H753" t="s">
        <v>42</v>
      </c>
      <c r="I753" t="s">
        <v>1830</v>
      </c>
      <c r="J753" s="4">
        <v>30485</v>
      </c>
    </row>
    <row r="754" spans="1:10" x14ac:dyDescent="0.3">
      <c r="A754" t="s">
        <v>1831</v>
      </c>
      <c r="B754" s="4">
        <v>45664</v>
      </c>
      <c r="C754" t="s">
        <v>673</v>
      </c>
      <c r="D754" t="s">
        <v>882</v>
      </c>
      <c r="E754" t="s">
        <v>51</v>
      </c>
      <c r="F754" t="s">
        <v>52</v>
      </c>
      <c r="G754" t="s">
        <v>53</v>
      </c>
      <c r="H754" t="s">
        <v>42</v>
      </c>
      <c r="I754" t="s">
        <v>1830</v>
      </c>
      <c r="J754" s="4">
        <v>30485</v>
      </c>
    </row>
    <row r="755" spans="1:10" x14ac:dyDescent="0.3">
      <c r="A755" t="s">
        <v>1832</v>
      </c>
      <c r="B755" s="4">
        <v>45664</v>
      </c>
      <c r="C755" t="s">
        <v>125</v>
      </c>
      <c r="D755" t="s">
        <v>126</v>
      </c>
      <c r="E755" t="s">
        <v>77</v>
      </c>
      <c r="F755" t="s">
        <v>78</v>
      </c>
      <c r="G755" t="s">
        <v>79</v>
      </c>
      <c r="H755" t="s">
        <v>42</v>
      </c>
      <c r="I755" t="s">
        <v>1830</v>
      </c>
      <c r="J755" s="4">
        <v>30485</v>
      </c>
    </row>
    <row r="756" spans="1:10" x14ac:dyDescent="0.3">
      <c r="A756" t="s">
        <v>1833</v>
      </c>
      <c r="B756" s="4">
        <v>45664</v>
      </c>
      <c r="C756" t="s">
        <v>215</v>
      </c>
      <c r="D756" t="s">
        <v>216</v>
      </c>
      <c r="E756" t="s">
        <v>51</v>
      </c>
      <c r="F756" t="s">
        <v>52</v>
      </c>
      <c r="G756" t="s">
        <v>53</v>
      </c>
      <c r="H756" t="s">
        <v>42</v>
      </c>
      <c r="I756" t="s">
        <v>1830</v>
      </c>
      <c r="J756" s="4">
        <v>30485</v>
      </c>
    </row>
    <row r="757" spans="1:10" x14ac:dyDescent="0.3">
      <c r="A757" t="s">
        <v>1834</v>
      </c>
      <c r="B757" s="4">
        <v>45664</v>
      </c>
      <c r="C757" t="s">
        <v>120</v>
      </c>
      <c r="D757" t="s">
        <v>121</v>
      </c>
      <c r="E757" t="s">
        <v>51</v>
      </c>
      <c r="F757" t="s">
        <v>52</v>
      </c>
      <c r="G757" t="s">
        <v>53</v>
      </c>
      <c r="H757" t="s">
        <v>42</v>
      </c>
      <c r="I757" t="s">
        <v>1835</v>
      </c>
      <c r="J757" s="4">
        <v>21860</v>
      </c>
    </row>
    <row r="758" spans="1:10" x14ac:dyDescent="0.3">
      <c r="A758" t="s">
        <v>1836</v>
      </c>
      <c r="B758" s="4">
        <v>45664</v>
      </c>
      <c r="C758" t="s">
        <v>692</v>
      </c>
      <c r="D758" t="s">
        <v>733</v>
      </c>
      <c r="E758" t="s">
        <v>39</v>
      </c>
      <c r="F758" t="s">
        <v>40</v>
      </c>
      <c r="G758" t="s">
        <v>41</v>
      </c>
      <c r="H758" t="s">
        <v>42</v>
      </c>
      <c r="I758" t="s">
        <v>1837</v>
      </c>
      <c r="J758" s="4">
        <v>28259</v>
      </c>
    </row>
    <row r="759" spans="1:10" x14ac:dyDescent="0.3">
      <c r="A759" t="s">
        <v>1838</v>
      </c>
      <c r="B759" s="4">
        <v>45664</v>
      </c>
      <c r="C759" t="s">
        <v>1839</v>
      </c>
      <c r="D759" t="s">
        <v>1840</v>
      </c>
      <c r="E759" t="s">
        <v>39</v>
      </c>
      <c r="F759" t="s">
        <v>40</v>
      </c>
      <c r="G759" t="s">
        <v>41</v>
      </c>
      <c r="H759" t="s">
        <v>42</v>
      </c>
      <c r="I759" t="s">
        <v>1837</v>
      </c>
      <c r="J759" s="4">
        <v>28259</v>
      </c>
    </row>
    <row r="760" spans="1:10" x14ac:dyDescent="0.3">
      <c r="A760" t="s">
        <v>1841</v>
      </c>
      <c r="B760" s="4">
        <v>45664</v>
      </c>
      <c r="C760" t="s">
        <v>1064</v>
      </c>
      <c r="D760" t="s">
        <v>1065</v>
      </c>
      <c r="E760" t="s">
        <v>39</v>
      </c>
      <c r="F760" t="s">
        <v>40</v>
      </c>
      <c r="G760" t="s">
        <v>41</v>
      </c>
      <c r="H760" t="s">
        <v>42</v>
      </c>
      <c r="I760" t="s">
        <v>1837</v>
      </c>
      <c r="J760" s="4">
        <v>28259</v>
      </c>
    </row>
    <row r="761" spans="1:10" x14ac:dyDescent="0.3">
      <c r="A761" t="s">
        <v>1842</v>
      </c>
      <c r="B761" s="4">
        <v>45664</v>
      </c>
      <c r="C761" t="s">
        <v>81</v>
      </c>
      <c r="D761" t="s">
        <v>82</v>
      </c>
      <c r="E761" t="s">
        <v>51</v>
      </c>
      <c r="F761" t="s">
        <v>52</v>
      </c>
      <c r="G761" t="s">
        <v>53</v>
      </c>
      <c r="H761" t="s">
        <v>42</v>
      </c>
      <c r="I761" t="s">
        <v>1843</v>
      </c>
      <c r="J761" s="4">
        <v>32550</v>
      </c>
    </row>
    <row r="762" spans="1:10" x14ac:dyDescent="0.3">
      <c r="A762" t="s">
        <v>1844</v>
      </c>
      <c r="B762" s="4">
        <v>45664</v>
      </c>
      <c r="C762" t="s">
        <v>1144</v>
      </c>
      <c r="D762" t="s">
        <v>1145</v>
      </c>
      <c r="E762" t="s">
        <v>51</v>
      </c>
      <c r="F762" t="s">
        <v>52</v>
      </c>
      <c r="G762" t="s">
        <v>53</v>
      </c>
      <c r="H762" t="s">
        <v>42</v>
      </c>
      <c r="I762" t="s">
        <v>1843</v>
      </c>
      <c r="J762" s="4">
        <v>32550</v>
      </c>
    </row>
    <row r="763" spans="1:10" x14ac:dyDescent="0.3">
      <c r="A763" t="s">
        <v>1845</v>
      </c>
      <c r="B763" s="4">
        <v>45664</v>
      </c>
      <c r="C763" t="s">
        <v>270</v>
      </c>
      <c r="D763" t="s">
        <v>271</v>
      </c>
      <c r="E763" t="s">
        <v>51</v>
      </c>
      <c r="F763" t="s">
        <v>52</v>
      </c>
      <c r="G763" t="s">
        <v>53</v>
      </c>
      <c r="H763" t="s">
        <v>42</v>
      </c>
      <c r="I763" t="s">
        <v>1824</v>
      </c>
      <c r="J763" s="4">
        <v>35958</v>
      </c>
    </row>
    <row r="764" spans="1:10" x14ac:dyDescent="0.3">
      <c r="A764" t="s">
        <v>1846</v>
      </c>
      <c r="B764" s="4">
        <v>45664</v>
      </c>
      <c r="C764" t="s">
        <v>1847</v>
      </c>
      <c r="D764" t="s">
        <v>1848</v>
      </c>
      <c r="E764" t="s">
        <v>111</v>
      </c>
      <c r="F764" t="s">
        <v>112</v>
      </c>
      <c r="G764" t="s">
        <v>113</v>
      </c>
      <c r="H764" t="s">
        <v>42</v>
      </c>
      <c r="I764" t="s">
        <v>1849</v>
      </c>
      <c r="J764" s="4">
        <v>25529</v>
      </c>
    </row>
    <row r="765" spans="1:10" x14ac:dyDescent="0.3">
      <c r="A765" t="s">
        <v>1850</v>
      </c>
      <c r="B765" s="4">
        <v>45664</v>
      </c>
      <c r="C765" t="s">
        <v>618</v>
      </c>
      <c r="D765" t="s">
        <v>619</v>
      </c>
      <c r="E765" t="s">
        <v>51</v>
      </c>
      <c r="F765" t="s">
        <v>52</v>
      </c>
      <c r="G765" t="s">
        <v>53</v>
      </c>
      <c r="H765" t="s">
        <v>42</v>
      </c>
      <c r="I765" t="s">
        <v>1851</v>
      </c>
      <c r="J765" s="4">
        <v>19787</v>
      </c>
    </row>
    <row r="766" spans="1:10" x14ac:dyDescent="0.3">
      <c r="A766" t="s">
        <v>1852</v>
      </c>
      <c r="B766" s="4">
        <v>45664</v>
      </c>
      <c r="C766" t="s">
        <v>422</v>
      </c>
      <c r="D766" t="s">
        <v>423</v>
      </c>
      <c r="E766" t="s">
        <v>51</v>
      </c>
      <c r="F766" t="s">
        <v>52</v>
      </c>
      <c r="G766" t="s">
        <v>53</v>
      </c>
      <c r="H766" t="s">
        <v>42</v>
      </c>
      <c r="I766" t="s">
        <v>1851</v>
      </c>
      <c r="J766" s="4">
        <v>19787</v>
      </c>
    </row>
    <row r="767" spans="1:10" x14ac:dyDescent="0.3">
      <c r="A767" t="s">
        <v>1853</v>
      </c>
      <c r="B767" s="4">
        <v>45664</v>
      </c>
      <c r="C767" t="s">
        <v>1854</v>
      </c>
      <c r="D767" t="s">
        <v>1855</v>
      </c>
      <c r="E767" t="s">
        <v>51</v>
      </c>
      <c r="F767" t="s">
        <v>52</v>
      </c>
      <c r="G767" t="s">
        <v>53</v>
      </c>
      <c r="H767" t="s">
        <v>42</v>
      </c>
      <c r="I767" t="s">
        <v>1851</v>
      </c>
      <c r="J767" s="4">
        <v>19787</v>
      </c>
    </row>
    <row r="768" spans="1:10" x14ac:dyDescent="0.3">
      <c r="A768" t="s">
        <v>1856</v>
      </c>
      <c r="B768" s="4">
        <v>45664</v>
      </c>
      <c r="C768" t="s">
        <v>774</v>
      </c>
      <c r="D768" t="s">
        <v>1857</v>
      </c>
      <c r="E768" t="s">
        <v>217</v>
      </c>
      <c r="F768" t="s">
        <v>218</v>
      </c>
      <c r="G768" t="s">
        <v>79</v>
      </c>
      <c r="H768" t="s">
        <v>42</v>
      </c>
      <c r="I768" t="s">
        <v>910</v>
      </c>
      <c r="J768" s="4">
        <v>32951</v>
      </c>
    </row>
    <row r="769" spans="1:10" x14ac:dyDescent="0.3">
      <c r="A769" t="s">
        <v>1858</v>
      </c>
      <c r="B769" s="4">
        <v>45664</v>
      </c>
      <c r="C769" t="s">
        <v>786</v>
      </c>
      <c r="D769" t="s">
        <v>787</v>
      </c>
      <c r="E769" t="s">
        <v>217</v>
      </c>
      <c r="F769" t="s">
        <v>218</v>
      </c>
      <c r="G769" t="s">
        <v>79</v>
      </c>
      <c r="H769" t="s">
        <v>42</v>
      </c>
      <c r="I769" t="s">
        <v>910</v>
      </c>
      <c r="J769" s="4">
        <v>32951</v>
      </c>
    </row>
    <row r="770" spans="1:10" x14ac:dyDescent="0.3">
      <c r="A770" t="s">
        <v>1859</v>
      </c>
      <c r="B770" s="4">
        <v>45664</v>
      </c>
      <c r="C770" t="s">
        <v>1860</v>
      </c>
      <c r="D770" t="s">
        <v>1861</v>
      </c>
      <c r="E770" t="s">
        <v>217</v>
      </c>
      <c r="F770" t="s">
        <v>218</v>
      </c>
      <c r="G770" t="s">
        <v>79</v>
      </c>
      <c r="H770" t="s">
        <v>42</v>
      </c>
      <c r="I770" t="s">
        <v>910</v>
      </c>
      <c r="J770" s="4">
        <v>32951</v>
      </c>
    </row>
    <row r="771" spans="1:10" x14ac:dyDescent="0.3">
      <c r="A771" t="s">
        <v>1862</v>
      </c>
      <c r="B771" s="4">
        <v>45664</v>
      </c>
      <c r="C771" t="s">
        <v>419</v>
      </c>
      <c r="D771" t="s">
        <v>420</v>
      </c>
      <c r="E771" t="s">
        <v>39</v>
      </c>
      <c r="F771" t="s">
        <v>40</v>
      </c>
      <c r="G771" t="s">
        <v>41</v>
      </c>
      <c r="H771" t="s">
        <v>42</v>
      </c>
      <c r="I771" t="s">
        <v>1046</v>
      </c>
      <c r="J771" s="4">
        <v>26463</v>
      </c>
    </row>
    <row r="772" spans="1:10" x14ac:dyDescent="0.3">
      <c r="A772" t="s">
        <v>1863</v>
      </c>
      <c r="B772" s="4">
        <v>45664</v>
      </c>
      <c r="C772" t="s">
        <v>105</v>
      </c>
      <c r="D772" t="s">
        <v>106</v>
      </c>
      <c r="E772" t="s">
        <v>51</v>
      </c>
      <c r="F772" t="s">
        <v>52</v>
      </c>
      <c r="G772" t="s">
        <v>53</v>
      </c>
      <c r="H772" t="s">
        <v>42</v>
      </c>
      <c r="I772" t="s">
        <v>1864</v>
      </c>
      <c r="J772" s="4">
        <v>33222</v>
      </c>
    </row>
    <row r="773" spans="1:10" x14ac:dyDescent="0.3">
      <c r="A773" t="s">
        <v>1865</v>
      </c>
      <c r="B773" s="4">
        <v>45664</v>
      </c>
      <c r="C773" t="s">
        <v>125</v>
      </c>
      <c r="D773" t="s">
        <v>126</v>
      </c>
      <c r="E773" t="s">
        <v>51</v>
      </c>
      <c r="F773" t="s">
        <v>52</v>
      </c>
      <c r="G773" t="s">
        <v>53</v>
      </c>
      <c r="H773" t="s">
        <v>42</v>
      </c>
      <c r="I773" t="s">
        <v>1864</v>
      </c>
      <c r="J773" s="4">
        <v>33222</v>
      </c>
    </row>
    <row r="774" spans="1:10" x14ac:dyDescent="0.3">
      <c r="A774" t="s">
        <v>1866</v>
      </c>
      <c r="B774" s="4">
        <v>45664</v>
      </c>
      <c r="C774" t="s">
        <v>242</v>
      </c>
      <c r="D774" t="s">
        <v>243</v>
      </c>
      <c r="E774" t="s">
        <v>51</v>
      </c>
      <c r="F774" t="s">
        <v>52</v>
      </c>
      <c r="G774" t="s">
        <v>53</v>
      </c>
      <c r="H774" t="s">
        <v>42</v>
      </c>
      <c r="I774" t="s">
        <v>1864</v>
      </c>
      <c r="J774" s="4">
        <v>33222</v>
      </c>
    </row>
    <row r="775" spans="1:10" x14ac:dyDescent="0.3">
      <c r="A775" t="s">
        <v>1867</v>
      </c>
      <c r="B775" s="4">
        <v>45664</v>
      </c>
      <c r="C775" t="s">
        <v>1506</v>
      </c>
      <c r="D775" t="s">
        <v>1507</v>
      </c>
      <c r="E775" t="s">
        <v>698</v>
      </c>
      <c r="F775" t="s">
        <v>699</v>
      </c>
      <c r="G775" t="s">
        <v>700</v>
      </c>
      <c r="H775" t="s">
        <v>42</v>
      </c>
      <c r="I775" t="s">
        <v>1868</v>
      </c>
      <c r="J775" s="4">
        <v>34504</v>
      </c>
    </row>
    <row r="776" spans="1:10" x14ac:dyDescent="0.3">
      <c r="A776" t="s">
        <v>1869</v>
      </c>
      <c r="B776" s="4">
        <v>45664</v>
      </c>
      <c r="C776" t="s">
        <v>1870</v>
      </c>
      <c r="D776" t="s">
        <v>1871</v>
      </c>
      <c r="E776" t="s">
        <v>698</v>
      </c>
      <c r="F776" t="s">
        <v>699</v>
      </c>
      <c r="G776" t="s">
        <v>700</v>
      </c>
      <c r="H776" t="s">
        <v>42</v>
      </c>
      <c r="I776" t="s">
        <v>1868</v>
      </c>
      <c r="J776" s="4">
        <v>34504</v>
      </c>
    </row>
    <row r="777" spans="1:10" x14ac:dyDescent="0.3">
      <c r="A777" t="s">
        <v>1872</v>
      </c>
      <c r="B777" s="4">
        <v>45664</v>
      </c>
      <c r="C777" t="s">
        <v>1873</v>
      </c>
      <c r="D777" t="s">
        <v>1874</v>
      </c>
      <c r="E777" t="s">
        <v>39</v>
      </c>
      <c r="F777" t="s">
        <v>40</v>
      </c>
      <c r="G777" t="s">
        <v>41</v>
      </c>
      <c r="H777" t="s">
        <v>42</v>
      </c>
      <c r="I777" t="s">
        <v>69</v>
      </c>
      <c r="J777" s="4">
        <v>30631</v>
      </c>
    </row>
    <row r="778" spans="1:10" x14ac:dyDescent="0.3">
      <c r="A778" t="s">
        <v>1875</v>
      </c>
      <c r="B778" s="4">
        <v>45664</v>
      </c>
      <c r="C778" t="s">
        <v>1876</v>
      </c>
      <c r="D778" t="s">
        <v>1877</v>
      </c>
      <c r="E778" t="s">
        <v>111</v>
      </c>
      <c r="F778" t="s">
        <v>112</v>
      </c>
      <c r="G778" t="s">
        <v>113</v>
      </c>
      <c r="H778" t="s">
        <v>42</v>
      </c>
      <c r="I778" t="s">
        <v>1878</v>
      </c>
      <c r="J778" s="4">
        <v>34040</v>
      </c>
    </row>
    <row r="779" spans="1:10" x14ac:dyDescent="0.3">
      <c r="A779" t="s">
        <v>1879</v>
      </c>
      <c r="B779" s="4">
        <v>45664</v>
      </c>
      <c r="C779" t="s">
        <v>1880</v>
      </c>
      <c r="D779" t="s">
        <v>1881</v>
      </c>
      <c r="E779" t="s">
        <v>353</v>
      </c>
      <c r="F779" t="s">
        <v>354</v>
      </c>
      <c r="G779" t="s">
        <v>79</v>
      </c>
      <c r="H779" t="s">
        <v>42</v>
      </c>
      <c r="I779" t="s">
        <v>1882</v>
      </c>
      <c r="J779" s="4">
        <v>42664</v>
      </c>
    </row>
    <row r="780" spans="1:10" x14ac:dyDescent="0.3">
      <c r="A780" t="s">
        <v>1883</v>
      </c>
      <c r="B780" s="4">
        <v>45664</v>
      </c>
      <c r="C780" t="s">
        <v>1884</v>
      </c>
      <c r="D780" t="s">
        <v>1885</v>
      </c>
      <c r="E780" t="s">
        <v>353</v>
      </c>
      <c r="F780" t="s">
        <v>354</v>
      </c>
      <c r="G780" t="s">
        <v>79</v>
      </c>
      <c r="H780" t="s">
        <v>42</v>
      </c>
      <c r="I780" t="s">
        <v>1882</v>
      </c>
      <c r="J780" s="4">
        <v>42664</v>
      </c>
    </row>
    <row r="781" spans="1:10" x14ac:dyDescent="0.3">
      <c r="A781" t="s">
        <v>1886</v>
      </c>
      <c r="B781" s="4">
        <v>45664</v>
      </c>
      <c r="C781" t="s">
        <v>692</v>
      </c>
      <c r="D781" t="s">
        <v>693</v>
      </c>
      <c r="E781" t="s">
        <v>353</v>
      </c>
      <c r="F781" t="s">
        <v>354</v>
      </c>
      <c r="G781" t="s">
        <v>79</v>
      </c>
      <c r="H781" t="s">
        <v>42</v>
      </c>
      <c r="I781" t="s">
        <v>1882</v>
      </c>
      <c r="J781" s="4">
        <v>42664</v>
      </c>
    </row>
    <row r="782" spans="1:10" x14ac:dyDescent="0.3">
      <c r="A782" t="s">
        <v>1887</v>
      </c>
      <c r="B782" s="4">
        <v>45664</v>
      </c>
      <c r="C782" t="s">
        <v>1888</v>
      </c>
      <c r="D782" t="s">
        <v>1889</v>
      </c>
      <c r="E782" t="s">
        <v>353</v>
      </c>
      <c r="F782" t="s">
        <v>354</v>
      </c>
      <c r="G782" t="s">
        <v>79</v>
      </c>
      <c r="H782" t="s">
        <v>42</v>
      </c>
      <c r="I782" t="s">
        <v>1882</v>
      </c>
      <c r="J782" s="4">
        <v>42664</v>
      </c>
    </row>
    <row r="783" spans="1:10" x14ac:dyDescent="0.3">
      <c r="A783" t="s">
        <v>1890</v>
      </c>
      <c r="B783" s="4">
        <v>45664</v>
      </c>
      <c r="C783" t="s">
        <v>574</v>
      </c>
      <c r="D783" t="s">
        <v>804</v>
      </c>
      <c r="E783" t="s">
        <v>353</v>
      </c>
      <c r="F783" t="s">
        <v>354</v>
      </c>
      <c r="G783" t="s">
        <v>79</v>
      </c>
      <c r="H783" t="s">
        <v>42</v>
      </c>
      <c r="I783" t="s">
        <v>1882</v>
      </c>
      <c r="J783" s="4">
        <v>42664</v>
      </c>
    </row>
    <row r="784" spans="1:10" x14ac:dyDescent="0.3">
      <c r="A784" t="s">
        <v>1891</v>
      </c>
      <c r="B784" s="4">
        <v>45664</v>
      </c>
      <c r="C784" t="s">
        <v>347</v>
      </c>
      <c r="D784" t="s">
        <v>348</v>
      </c>
      <c r="E784" t="s">
        <v>39</v>
      </c>
      <c r="F784" t="s">
        <v>40</v>
      </c>
      <c r="G784" t="s">
        <v>41</v>
      </c>
      <c r="H784" t="s">
        <v>42</v>
      </c>
      <c r="I784" t="s">
        <v>1892</v>
      </c>
      <c r="J784" s="4">
        <v>29857</v>
      </c>
    </row>
    <row r="785" spans="1:10" x14ac:dyDescent="0.3">
      <c r="A785" t="s">
        <v>1893</v>
      </c>
      <c r="B785" s="4">
        <v>45664</v>
      </c>
      <c r="C785" t="s">
        <v>56</v>
      </c>
      <c r="D785" t="s">
        <v>1542</v>
      </c>
      <c r="E785" t="s">
        <v>39</v>
      </c>
      <c r="F785" t="s">
        <v>40</v>
      </c>
      <c r="G785" t="s">
        <v>41</v>
      </c>
      <c r="H785" t="s">
        <v>42</v>
      </c>
      <c r="I785" t="s">
        <v>1892</v>
      </c>
      <c r="J785" s="4">
        <v>29857</v>
      </c>
    </row>
    <row r="786" spans="1:10" x14ac:dyDescent="0.3">
      <c r="A786" t="s">
        <v>1894</v>
      </c>
      <c r="B786" s="4">
        <v>45664</v>
      </c>
      <c r="C786" t="s">
        <v>739</v>
      </c>
      <c r="D786" t="s">
        <v>740</v>
      </c>
      <c r="E786" t="s">
        <v>39</v>
      </c>
      <c r="F786" t="s">
        <v>40</v>
      </c>
      <c r="G786" t="s">
        <v>41</v>
      </c>
      <c r="H786" t="s">
        <v>42</v>
      </c>
      <c r="I786" t="s">
        <v>1892</v>
      </c>
      <c r="J786" s="4">
        <v>29857</v>
      </c>
    </row>
    <row r="787" spans="1:10" x14ac:dyDescent="0.3">
      <c r="A787" t="s">
        <v>1895</v>
      </c>
      <c r="B787" s="4">
        <v>45664</v>
      </c>
      <c r="C787" t="s">
        <v>341</v>
      </c>
      <c r="D787" t="s">
        <v>342</v>
      </c>
      <c r="E787" t="s">
        <v>39</v>
      </c>
      <c r="F787" t="s">
        <v>40</v>
      </c>
      <c r="G787" t="s">
        <v>41</v>
      </c>
      <c r="H787" t="s">
        <v>42</v>
      </c>
      <c r="I787" t="s">
        <v>1892</v>
      </c>
      <c r="J787" s="4">
        <v>29857</v>
      </c>
    </row>
    <row r="788" spans="1:10" x14ac:dyDescent="0.3">
      <c r="A788" t="s">
        <v>1896</v>
      </c>
      <c r="B788" s="4">
        <v>45664</v>
      </c>
      <c r="C788" t="s">
        <v>1897</v>
      </c>
      <c r="D788" t="s">
        <v>1898</v>
      </c>
      <c r="E788" t="s">
        <v>39</v>
      </c>
      <c r="F788" t="s">
        <v>40</v>
      </c>
      <c r="G788" t="s">
        <v>41</v>
      </c>
      <c r="H788" t="s">
        <v>42</v>
      </c>
      <c r="I788" t="s">
        <v>1892</v>
      </c>
      <c r="J788" s="4">
        <v>29857</v>
      </c>
    </row>
    <row r="789" spans="1:10" x14ac:dyDescent="0.3">
      <c r="A789" t="s">
        <v>1899</v>
      </c>
      <c r="B789" s="4">
        <v>45664</v>
      </c>
      <c r="C789" t="s">
        <v>431</v>
      </c>
      <c r="D789" t="s">
        <v>432</v>
      </c>
      <c r="E789" t="s">
        <v>39</v>
      </c>
      <c r="F789" t="s">
        <v>40</v>
      </c>
      <c r="G789" t="s">
        <v>41</v>
      </c>
      <c r="H789" t="s">
        <v>42</v>
      </c>
      <c r="I789" t="s">
        <v>1892</v>
      </c>
      <c r="J789" s="4">
        <v>29857</v>
      </c>
    </row>
    <row r="790" spans="1:10" x14ac:dyDescent="0.3">
      <c r="A790" t="s">
        <v>1900</v>
      </c>
      <c r="B790" s="4">
        <v>45664</v>
      </c>
      <c r="C790" t="s">
        <v>673</v>
      </c>
      <c r="D790" t="s">
        <v>882</v>
      </c>
      <c r="E790" t="s">
        <v>39</v>
      </c>
      <c r="F790" t="s">
        <v>40</v>
      </c>
      <c r="G790" t="s">
        <v>41</v>
      </c>
      <c r="H790" t="s">
        <v>42</v>
      </c>
      <c r="I790" t="s">
        <v>1892</v>
      </c>
      <c r="J790" s="4">
        <v>29857</v>
      </c>
    </row>
    <row r="791" spans="1:10" x14ac:dyDescent="0.3">
      <c r="A791" t="s">
        <v>1901</v>
      </c>
      <c r="B791" s="4">
        <v>45664</v>
      </c>
      <c r="C791" t="s">
        <v>367</v>
      </c>
      <c r="D791" t="s">
        <v>368</v>
      </c>
      <c r="E791" t="s">
        <v>39</v>
      </c>
      <c r="F791" t="s">
        <v>40</v>
      </c>
      <c r="G791" t="s">
        <v>41</v>
      </c>
      <c r="H791" t="s">
        <v>42</v>
      </c>
      <c r="I791" t="s">
        <v>913</v>
      </c>
      <c r="J791" s="4">
        <v>18769</v>
      </c>
    </row>
    <row r="792" spans="1:10" x14ac:dyDescent="0.3">
      <c r="A792" t="s">
        <v>1902</v>
      </c>
      <c r="B792" s="4">
        <v>45664</v>
      </c>
      <c r="C792" t="s">
        <v>215</v>
      </c>
      <c r="D792" t="s">
        <v>216</v>
      </c>
      <c r="E792" t="s">
        <v>51</v>
      </c>
      <c r="F792" t="s">
        <v>52</v>
      </c>
      <c r="G792" t="s">
        <v>53</v>
      </c>
      <c r="H792" t="s">
        <v>42</v>
      </c>
      <c r="I792" t="s">
        <v>1812</v>
      </c>
      <c r="J792" s="4">
        <v>22290</v>
      </c>
    </row>
    <row r="793" spans="1:10" x14ac:dyDescent="0.3">
      <c r="A793" t="s">
        <v>1903</v>
      </c>
      <c r="B793" s="4">
        <v>45664</v>
      </c>
      <c r="C793" t="s">
        <v>477</v>
      </c>
      <c r="D793" t="s">
        <v>478</v>
      </c>
      <c r="E793" t="s">
        <v>51</v>
      </c>
      <c r="F793" t="s">
        <v>52</v>
      </c>
      <c r="G793" t="s">
        <v>53</v>
      </c>
      <c r="H793" t="s">
        <v>42</v>
      </c>
      <c r="I793" t="s">
        <v>1812</v>
      </c>
      <c r="J793" s="4">
        <v>22290</v>
      </c>
    </row>
    <row r="794" spans="1:10" x14ac:dyDescent="0.3">
      <c r="A794" t="s">
        <v>1904</v>
      </c>
      <c r="B794" s="4">
        <v>45664</v>
      </c>
      <c r="C794" t="s">
        <v>405</v>
      </c>
      <c r="D794" t="s">
        <v>406</v>
      </c>
      <c r="E794" t="s">
        <v>51</v>
      </c>
      <c r="F794" t="s">
        <v>52</v>
      </c>
      <c r="G794" t="s">
        <v>53</v>
      </c>
      <c r="H794" t="s">
        <v>42</v>
      </c>
      <c r="I794" t="s">
        <v>1905</v>
      </c>
      <c r="J794" s="4">
        <v>33276</v>
      </c>
    </row>
    <row r="795" spans="1:10" x14ac:dyDescent="0.3">
      <c r="A795" t="s">
        <v>1906</v>
      </c>
      <c r="B795" s="4">
        <v>45665</v>
      </c>
      <c r="C795" t="s">
        <v>1022</v>
      </c>
      <c r="D795" t="s">
        <v>1023</v>
      </c>
      <c r="E795" t="s">
        <v>77</v>
      </c>
      <c r="F795" t="s">
        <v>78</v>
      </c>
      <c r="G795" t="s">
        <v>79</v>
      </c>
      <c r="H795" t="s">
        <v>42</v>
      </c>
      <c r="I795" t="s">
        <v>1907</v>
      </c>
      <c r="J795" s="4">
        <v>35864</v>
      </c>
    </row>
    <row r="796" spans="1:10" x14ac:dyDescent="0.3">
      <c r="A796" t="s">
        <v>1908</v>
      </c>
      <c r="B796" s="4">
        <v>45665</v>
      </c>
      <c r="C796" t="s">
        <v>311</v>
      </c>
      <c r="D796" t="s">
        <v>312</v>
      </c>
      <c r="E796" t="s">
        <v>51</v>
      </c>
      <c r="F796" t="s">
        <v>52</v>
      </c>
      <c r="G796" t="s">
        <v>53</v>
      </c>
      <c r="H796" t="s">
        <v>42</v>
      </c>
      <c r="I796" t="s">
        <v>1835</v>
      </c>
      <c r="J796" s="4">
        <v>21860</v>
      </c>
    </row>
    <row r="797" spans="1:10" x14ac:dyDescent="0.3">
      <c r="A797" t="s">
        <v>1909</v>
      </c>
      <c r="B797" s="4">
        <v>45665</v>
      </c>
      <c r="C797" t="s">
        <v>1910</v>
      </c>
      <c r="D797" t="s">
        <v>1911</v>
      </c>
      <c r="E797" t="s">
        <v>698</v>
      </c>
      <c r="F797" t="s">
        <v>699</v>
      </c>
      <c r="G797" t="s">
        <v>700</v>
      </c>
      <c r="H797" t="s">
        <v>42</v>
      </c>
      <c r="I797" t="s">
        <v>791</v>
      </c>
      <c r="J797" s="4">
        <v>23626</v>
      </c>
    </row>
    <row r="798" spans="1:10" x14ac:dyDescent="0.3">
      <c r="A798" t="s">
        <v>1912</v>
      </c>
      <c r="B798" s="4">
        <v>45665</v>
      </c>
      <c r="C798" t="s">
        <v>813</v>
      </c>
      <c r="D798" t="s">
        <v>814</v>
      </c>
      <c r="E798" t="s">
        <v>498</v>
      </c>
      <c r="F798" t="s">
        <v>499</v>
      </c>
      <c r="G798" t="s">
        <v>79</v>
      </c>
      <c r="H798" t="s">
        <v>42</v>
      </c>
      <c r="I798" t="s">
        <v>1333</v>
      </c>
      <c r="J798" s="4">
        <v>24877</v>
      </c>
    </row>
    <row r="799" spans="1:10" x14ac:dyDescent="0.3">
      <c r="A799" t="s">
        <v>1913</v>
      </c>
      <c r="B799" s="4">
        <v>45665</v>
      </c>
      <c r="C799" t="s">
        <v>363</v>
      </c>
      <c r="D799" t="s">
        <v>364</v>
      </c>
      <c r="E799" t="s">
        <v>39</v>
      </c>
      <c r="F799" t="s">
        <v>40</v>
      </c>
      <c r="G799" t="s">
        <v>41</v>
      </c>
      <c r="H799" t="s">
        <v>42</v>
      </c>
      <c r="I799" t="s">
        <v>1914</v>
      </c>
      <c r="J799" s="4">
        <v>23608</v>
      </c>
    </row>
    <row r="800" spans="1:10" x14ac:dyDescent="0.3">
      <c r="A800" t="s">
        <v>1915</v>
      </c>
      <c r="B800" s="4">
        <v>45665</v>
      </c>
      <c r="C800" t="s">
        <v>508</v>
      </c>
      <c r="D800" t="s">
        <v>509</v>
      </c>
      <c r="E800" t="s">
        <v>51</v>
      </c>
      <c r="F800" t="s">
        <v>52</v>
      </c>
      <c r="G800" t="s">
        <v>53</v>
      </c>
      <c r="H800" t="s">
        <v>42</v>
      </c>
      <c r="I800" t="s">
        <v>1916</v>
      </c>
      <c r="J800" s="4">
        <v>19498</v>
      </c>
    </row>
    <row r="801" spans="1:10" x14ac:dyDescent="0.3">
      <c r="A801" t="s">
        <v>1917</v>
      </c>
      <c r="B801" s="4">
        <v>45665</v>
      </c>
      <c r="C801" t="s">
        <v>311</v>
      </c>
      <c r="D801" t="s">
        <v>312</v>
      </c>
      <c r="E801" t="s">
        <v>39</v>
      </c>
      <c r="F801" t="s">
        <v>40</v>
      </c>
      <c r="G801" t="s">
        <v>41</v>
      </c>
      <c r="H801" t="s">
        <v>42</v>
      </c>
      <c r="I801" t="s">
        <v>772</v>
      </c>
      <c r="J801" s="4">
        <v>29093</v>
      </c>
    </row>
    <row r="802" spans="1:10" x14ac:dyDescent="0.3">
      <c r="A802" t="s">
        <v>1918</v>
      </c>
      <c r="B802" s="4">
        <v>45665</v>
      </c>
      <c r="C802" t="s">
        <v>1919</v>
      </c>
      <c r="D802" t="s">
        <v>1920</v>
      </c>
      <c r="E802" t="s">
        <v>353</v>
      </c>
      <c r="F802" t="s">
        <v>354</v>
      </c>
      <c r="G802" t="s">
        <v>79</v>
      </c>
      <c r="H802" t="s">
        <v>42</v>
      </c>
      <c r="I802" t="s">
        <v>1921</v>
      </c>
      <c r="J802" s="4">
        <v>40472</v>
      </c>
    </row>
    <row r="803" spans="1:10" x14ac:dyDescent="0.3">
      <c r="A803" t="s">
        <v>1922</v>
      </c>
      <c r="B803" s="4">
        <v>45665</v>
      </c>
      <c r="C803" t="s">
        <v>692</v>
      </c>
      <c r="D803" t="s">
        <v>693</v>
      </c>
      <c r="E803" t="s">
        <v>51</v>
      </c>
      <c r="F803" t="s">
        <v>52</v>
      </c>
      <c r="G803" t="s">
        <v>53</v>
      </c>
      <c r="H803" t="s">
        <v>42</v>
      </c>
      <c r="I803" t="s">
        <v>1547</v>
      </c>
      <c r="J803" s="4">
        <v>32711</v>
      </c>
    </row>
    <row r="804" spans="1:10" x14ac:dyDescent="0.3">
      <c r="A804" t="s">
        <v>1923</v>
      </c>
      <c r="B804" s="4">
        <v>45665</v>
      </c>
      <c r="C804" t="s">
        <v>1880</v>
      </c>
      <c r="D804" t="s">
        <v>1881</v>
      </c>
      <c r="E804" t="s">
        <v>1924</v>
      </c>
      <c r="F804" t="s">
        <v>1925</v>
      </c>
      <c r="G804" t="s">
        <v>1926</v>
      </c>
      <c r="H804" t="s">
        <v>42</v>
      </c>
      <c r="I804" t="s">
        <v>1927</v>
      </c>
      <c r="J804" s="4">
        <v>24017</v>
      </c>
    </row>
    <row r="805" spans="1:10" x14ac:dyDescent="0.3">
      <c r="A805" t="s">
        <v>1928</v>
      </c>
      <c r="B805" s="4">
        <v>45665</v>
      </c>
      <c r="C805" t="s">
        <v>770</v>
      </c>
      <c r="D805" t="s">
        <v>771</v>
      </c>
      <c r="E805" t="s">
        <v>51</v>
      </c>
      <c r="F805" t="s">
        <v>52</v>
      </c>
      <c r="G805" t="s">
        <v>53</v>
      </c>
      <c r="H805" t="s">
        <v>42</v>
      </c>
      <c r="I805" t="s">
        <v>1929</v>
      </c>
      <c r="J805" s="4">
        <v>29018</v>
      </c>
    </row>
    <row r="806" spans="1:10" x14ac:dyDescent="0.3">
      <c r="A806" t="s">
        <v>1930</v>
      </c>
      <c r="B806" s="4">
        <v>45665</v>
      </c>
      <c r="C806" t="s">
        <v>1931</v>
      </c>
      <c r="D806" t="s">
        <v>1932</v>
      </c>
      <c r="E806" t="s">
        <v>51</v>
      </c>
      <c r="F806" t="s">
        <v>52</v>
      </c>
      <c r="G806" t="s">
        <v>53</v>
      </c>
      <c r="H806" t="s">
        <v>42</v>
      </c>
      <c r="I806" t="s">
        <v>791</v>
      </c>
      <c r="J806" s="4">
        <v>23626</v>
      </c>
    </row>
    <row r="807" spans="1:10" x14ac:dyDescent="0.3">
      <c r="A807" t="s">
        <v>1933</v>
      </c>
      <c r="B807" s="4">
        <v>45665</v>
      </c>
      <c r="C807" t="s">
        <v>1934</v>
      </c>
      <c r="D807" t="s">
        <v>1935</v>
      </c>
      <c r="E807" t="s">
        <v>698</v>
      </c>
      <c r="F807" t="s">
        <v>699</v>
      </c>
      <c r="G807" t="s">
        <v>700</v>
      </c>
      <c r="H807" t="s">
        <v>42</v>
      </c>
      <c r="I807" t="s">
        <v>1936</v>
      </c>
      <c r="J807" s="4">
        <v>19947</v>
      </c>
    </row>
    <row r="808" spans="1:10" x14ac:dyDescent="0.3">
      <c r="A808" t="s">
        <v>1937</v>
      </c>
      <c r="B808" s="4">
        <v>45665</v>
      </c>
      <c r="C808" t="s">
        <v>1938</v>
      </c>
      <c r="D808" t="s">
        <v>1939</v>
      </c>
      <c r="E808" t="s">
        <v>698</v>
      </c>
      <c r="F808" t="s">
        <v>699</v>
      </c>
      <c r="G808" t="s">
        <v>700</v>
      </c>
      <c r="H808" t="s">
        <v>42</v>
      </c>
      <c r="I808" t="s">
        <v>1936</v>
      </c>
      <c r="J808" s="4">
        <v>19947</v>
      </c>
    </row>
    <row r="809" spans="1:10" x14ac:dyDescent="0.3">
      <c r="A809" t="s">
        <v>1940</v>
      </c>
      <c r="B809" s="4">
        <v>45665</v>
      </c>
      <c r="C809" t="s">
        <v>1941</v>
      </c>
      <c r="D809" t="s">
        <v>1942</v>
      </c>
      <c r="E809" t="s">
        <v>698</v>
      </c>
      <c r="F809" t="s">
        <v>699</v>
      </c>
      <c r="G809" t="s">
        <v>700</v>
      </c>
      <c r="H809" t="s">
        <v>42</v>
      </c>
      <c r="I809" t="s">
        <v>1936</v>
      </c>
      <c r="J809" s="4">
        <v>19947</v>
      </c>
    </row>
    <row r="810" spans="1:10" x14ac:dyDescent="0.3">
      <c r="A810" t="s">
        <v>1943</v>
      </c>
      <c r="B810" s="4">
        <v>45665</v>
      </c>
      <c r="C810" t="s">
        <v>105</v>
      </c>
      <c r="D810" t="s">
        <v>106</v>
      </c>
      <c r="E810" t="s">
        <v>51</v>
      </c>
      <c r="F810" t="s">
        <v>52</v>
      </c>
      <c r="G810" t="s">
        <v>53</v>
      </c>
      <c r="H810" t="s">
        <v>42</v>
      </c>
      <c r="I810" t="s">
        <v>1944</v>
      </c>
      <c r="J810" s="4">
        <v>25017</v>
      </c>
    </row>
    <row r="811" spans="1:10" x14ac:dyDescent="0.3">
      <c r="A811" t="s">
        <v>1945</v>
      </c>
      <c r="B811" s="4">
        <v>45665</v>
      </c>
      <c r="C811" t="s">
        <v>1946</v>
      </c>
      <c r="D811" t="s">
        <v>1947</v>
      </c>
      <c r="E811" t="s">
        <v>51</v>
      </c>
      <c r="F811" t="s">
        <v>52</v>
      </c>
      <c r="G811" t="s">
        <v>53</v>
      </c>
      <c r="H811" t="s">
        <v>42</v>
      </c>
      <c r="I811" t="s">
        <v>1944</v>
      </c>
      <c r="J811" s="4">
        <v>25017</v>
      </c>
    </row>
    <row r="812" spans="1:10" x14ac:dyDescent="0.3">
      <c r="A812" t="s">
        <v>1948</v>
      </c>
      <c r="B812" s="4">
        <v>45665</v>
      </c>
      <c r="C812" t="s">
        <v>1502</v>
      </c>
      <c r="D812" t="s">
        <v>1503</v>
      </c>
      <c r="E812" t="s">
        <v>51</v>
      </c>
      <c r="F812" t="s">
        <v>52</v>
      </c>
      <c r="G812" t="s">
        <v>53</v>
      </c>
      <c r="H812" t="s">
        <v>42</v>
      </c>
      <c r="I812" t="s">
        <v>1949</v>
      </c>
      <c r="J812" s="4">
        <v>17936</v>
      </c>
    </row>
    <row r="813" spans="1:10" x14ac:dyDescent="0.3">
      <c r="A813" t="s">
        <v>1950</v>
      </c>
      <c r="B813" s="4">
        <v>45665</v>
      </c>
      <c r="C813" t="s">
        <v>109</v>
      </c>
      <c r="D813" t="s">
        <v>110</v>
      </c>
      <c r="E813" t="s">
        <v>51</v>
      </c>
      <c r="F813" t="s">
        <v>52</v>
      </c>
      <c r="G813" t="s">
        <v>53</v>
      </c>
      <c r="H813" t="s">
        <v>42</v>
      </c>
      <c r="I813" t="s">
        <v>1949</v>
      </c>
      <c r="J813" s="4">
        <v>17936</v>
      </c>
    </row>
    <row r="814" spans="1:10" x14ac:dyDescent="0.3">
      <c r="A814" t="s">
        <v>1951</v>
      </c>
      <c r="B814" s="4">
        <v>45665</v>
      </c>
      <c r="C814" t="s">
        <v>199</v>
      </c>
      <c r="D814" t="s">
        <v>200</v>
      </c>
      <c r="E814" t="s">
        <v>51</v>
      </c>
      <c r="F814" t="s">
        <v>52</v>
      </c>
      <c r="G814" t="s">
        <v>53</v>
      </c>
      <c r="H814" t="s">
        <v>42</v>
      </c>
      <c r="I814" t="s">
        <v>1949</v>
      </c>
      <c r="J814" s="4">
        <v>17936</v>
      </c>
    </row>
    <row r="815" spans="1:10" x14ac:dyDescent="0.3">
      <c r="A815" t="s">
        <v>1952</v>
      </c>
      <c r="B815" s="4">
        <v>45665</v>
      </c>
      <c r="C815" t="s">
        <v>727</v>
      </c>
      <c r="D815" t="s">
        <v>728</v>
      </c>
      <c r="E815" t="s">
        <v>51</v>
      </c>
      <c r="F815" t="s">
        <v>52</v>
      </c>
      <c r="G815" t="s">
        <v>53</v>
      </c>
      <c r="H815" t="s">
        <v>42</v>
      </c>
      <c r="I815" t="s">
        <v>1953</v>
      </c>
      <c r="J815" s="4">
        <v>30945</v>
      </c>
    </row>
    <row r="816" spans="1:10" x14ac:dyDescent="0.3">
      <c r="A816" t="s">
        <v>1954</v>
      </c>
      <c r="B816" s="4">
        <v>45665</v>
      </c>
      <c r="C816" t="s">
        <v>1955</v>
      </c>
      <c r="D816" t="s">
        <v>1956</v>
      </c>
      <c r="E816" t="s">
        <v>498</v>
      </c>
      <c r="F816" t="s">
        <v>499</v>
      </c>
      <c r="G816" t="s">
        <v>79</v>
      </c>
      <c r="H816" t="s">
        <v>42</v>
      </c>
      <c r="I816" t="s">
        <v>1957</v>
      </c>
      <c r="J816" s="4">
        <v>28842</v>
      </c>
    </row>
    <row r="817" spans="1:10" x14ac:dyDescent="0.3">
      <c r="A817" t="s">
        <v>1958</v>
      </c>
      <c r="B817" s="4">
        <v>45665</v>
      </c>
      <c r="C817" t="s">
        <v>85</v>
      </c>
      <c r="D817" t="s">
        <v>86</v>
      </c>
      <c r="E817" t="s">
        <v>51</v>
      </c>
      <c r="F817" t="s">
        <v>52</v>
      </c>
      <c r="G817" t="s">
        <v>53</v>
      </c>
      <c r="H817" t="s">
        <v>42</v>
      </c>
      <c r="I817" t="s">
        <v>1959</v>
      </c>
      <c r="J817" s="4">
        <v>23085</v>
      </c>
    </row>
    <row r="818" spans="1:10" x14ac:dyDescent="0.3">
      <c r="A818" t="s">
        <v>1960</v>
      </c>
      <c r="B818" s="4">
        <v>45665</v>
      </c>
      <c r="C818" t="s">
        <v>286</v>
      </c>
      <c r="D818" t="s">
        <v>287</v>
      </c>
      <c r="E818" t="s">
        <v>217</v>
      </c>
      <c r="F818" t="s">
        <v>218</v>
      </c>
      <c r="G818" t="s">
        <v>79</v>
      </c>
      <c r="H818" t="s">
        <v>42</v>
      </c>
      <c r="I818" t="s">
        <v>1961</v>
      </c>
      <c r="J818" s="4">
        <v>24859</v>
      </c>
    </row>
    <row r="819" spans="1:10" x14ac:dyDescent="0.3">
      <c r="A819" t="s">
        <v>1962</v>
      </c>
      <c r="B819" s="4">
        <v>45665</v>
      </c>
      <c r="C819" t="s">
        <v>993</v>
      </c>
      <c r="D819" t="s">
        <v>994</v>
      </c>
      <c r="E819" t="s">
        <v>217</v>
      </c>
      <c r="F819" t="s">
        <v>218</v>
      </c>
      <c r="G819" t="s">
        <v>79</v>
      </c>
      <c r="H819" t="s">
        <v>42</v>
      </c>
      <c r="I819" t="s">
        <v>1961</v>
      </c>
      <c r="J819" s="4">
        <v>24859</v>
      </c>
    </row>
    <row r="820" spans="1:10" x14ac:dyDescent="0.3">
      <c r="A820" t="s">
        <v>1963</v>
      </c>
      <c r="B820" s="4">
        <v>45665</v>
      </c>
      <c r="C820" t="s">
        <v>311</v>
      </c>
      <c r="D820" t="s">
        <v>312</v>
      </c>
      <c r="E820" t="s">
        <v>217</v>
      </c>
      <c r="F820" t="s">
        <v>218</v>
      </c>
      <c r="G820" t="s">
        <v>79</v>
      </c>
      <c r="H820" t="s">
        <v>42</v>
      </c>
      <c r="I820" t="s">
        <v>1961</v>
      </c>
      <c r="J820" s="4">
        <v>24859</v>
      </c>
    </row>
    <row r="821" spans="1:10" x14ac:dyDescent="0.3">
      <c r="A821" t="s">
        <v>1964</v>
      </c>
      <c r="B821" s="4">
        <v>45665</v>
      </c>
      <c r="C821" t="s">
        <v>1965</v>
      </c>
      <c r="D821" t="s">
        <v>1966</v>
      </c>
      <c r="E821" t="s">
        <v>217</v>
      </c>
      <c r="F821" t="s">
        <v>218</v>
      </c>
      <c r="G821" t="s">
        <v>79</v>
      </c>
      <c r="H821" t="s">
        <v>42</v>
      </c>
      <c r="I821" t="s">
        <v>1961</v>
      </c>
      <c r="J821" s="4">
        <v>24859</v>
      </c>
    </row>
    <row r="822" spans="1:10" x14ac:dyDescent="0.3">
      <c r="A822" t="s">
        <v>1967</v>
      </c>
      <c r="B822" s="4">
        <v>45665</v>
      </c>
      <c r="C822" t="s">
        <v>105</v>
      </c>
      <c r="D822" t="s">
        <v>106</v>
      </c>
      <c r="E822" t="s">
        <v>217</v>
      </c>
      <c r="F822" t="s">
        <v>218</v>
      </c>
      <c r="G822" t="s">
        <v>79</v>
      </c>
      <c r="H822" t="s">
        <v>42</v>
      </c>
      <c r="I822" t="s">
        <v>1961</v>
      </c>
      <c r="J822" s="4">
        <v>24859</v>
      </c>
    </row>
    <row r="823" spans="1:10" x14ac:dyDescent="0.3">
      <c r="A823" t="s">
        <v>1968</v>
      </c>
      <c r="B823" s="4">
        <v>45665</v>
      </c>
      <c r="C823" t="s">
        <v>1969</v>
      </c>
      <c r="D823" t="s">
        <v>1970</v>
      </c>
      <c r="E823" t="s">
        <v>698</v>
      </c>
      <c r="F823" t="s">
        <v>699</v>
      </c>
      <c r="G823" t="s">
        <v>700</v>
      </c>
      <c r="H823" t="s">
        <v>42</v>
      </c>
      <c r="I823" t="s">
        <v>1971</v>
      </c>
      <c r="J823" s="4">
        <v>26554</v>
      </c>
    </row>
    <row r="824" spans="1:10" x14ac:dyDescent="0.3">
      <c r="A824" t="s">
        <v>1972</v>
      </c>
      <c r="B824" s="4">
        <v>45665</v>
      </c>
      <c r="C824" t="s">
        <v>1973</v>
      </c>
      <c r="D824" t="s">
        <v>1974</v>
      </c>
      <c r="E824" t="s">
        <v>1975</v>
      </c>
      <c r="F824" t="s">
        <v>1976</v>
      </c>
      <c r="G824" t="s">
        <v>494</v>
      </c>
      <c r="H824" t="s">
        <v>42</v>
      </c>
      <c r="I824" t="s">
        <v>1977</v>
      </c>
      <c r="J824" s="4">
        <v>30986</v>
      </c>
    </row>
    <row r="825" spans="1:10" x14ac:dyDescent="0.3">
      <c r="A825" t="s">
        <v>1978</v>
      </c>
      <c r="B825" s="4">
        <v>45665</v>
      </c>
      <c r="C825" t="s">
        <v>1979</v>
      </c>
      <c r="D825" t="s">
        <v>1980</v>
      </c>
      <c r="E825" t="s">
        <v>1517</v>
      </c>
      <c r="F825" t="s">
        <v>1518</v>
      </c>
      <c r="G825" t="s">
        <v>41</v>
      </c>
      <c r="H825" t="s">
        <v>42</v>
      </c>
      <c r="I825" t="s">
        <v>1519</v>
      </c>
      <c r="J825" s="4">
        <v>29951</v>
      </c>
    </row>
    <row r="826" spans="1:10" x14ac:dyDescent="0.3">
      <c r="A826" t="s">
        <v>1981</v>
      </c>
      <c r="B826" s="4">
        <v>45665</v>
      </c>
      <c r="C826" t="s">
        <v>1982</v>
      </c>
      <c r="D826" t="s">
        <v>1983</v>
      </c>
      <c r="E826" t="s">
        <v>1984</v>
      </c>
      <c r="F826" t="s">
        <v>1985</v>
      </c>
      <c r="G826" t="s">
        <v>1986</v>
      </c>
      <c r="H826" t="s">
        <v>42</v>
      </c>
      <c r="I826" t="s">
        <v>83</v>
      </c>
      <c r="J826" s="4">
        <v>20557</v>
      </c>
    </row>
    <row r="827" spans="1:10" x14ac:dyDescent="0.3">
      <c r="A827" t="s">
        <v>1987</v>
      </c>
      <c r="B827" s="4">
        <v>45665</v>
      </c>
      <c r="C827" t="s">
        <v>1988</v>
      </c>
      <c r="D827" t="s">
        <v>1065</v>
      </c>
      <c r="E827" t="s">
        <v>1984</v>
      </c>
      <c r="F827" t="s">
        <v>1985</v>
      </c>
      <c r="G827" t="s">
        <v>1986</v>
      </c>
      <c r="H827" t="s">
        <v>42</v>
      </c>
      <c r="I827" t="s">
        <v>83</v>
      </c>
      <c r="J827" s="4">
        <v>20557</v>
      </c>
    </row>
    <row r="828" spans="1:10" x14ac:dyDescent="0.3">
      <c r="A828" t="s">
        <v>1989</v>
      </c>
      <c r="B828" s="4">
        <v>45665</v>
      </c>
      <c r="C828" t="s">
        <v>508</v>
      </c>
      <c r="D828" t="s">
        <v>509</v>
      </c>
      <c r="E828" t="s">
        <v>51</v>
      </c>
      <c r="F828" t="s">
        <v>52</v>
      </c>
      <c r="G828" t="s">
        <v>53</v>
      </c>
      <c r="H828" t="s">
        <v>42</v>
      </c>
      <c r="I828" t="s">
        <v>1990</v>
      </c>
      <c r="J828" s="4">
        <v>28218</v>
      </c>
    </row>
    <row r="829" spans="1:10" x14ac:dyDescent="0.3">
      <c r="A829" t="s">
        <v>1991</v>
      </c>
      <c r="B829" s="4">
        <v>45665</v>
      </c>
      <c r="C829" t="s">
        <v>656</v>
      </c>
      <c r="D829" t="s">
        <v>657</v>
      </c>
      <c r="E829" t="s">
        <v>51</v>
      </c>
      <c r="F829" t="s">
        <v>52</v>
      </c>
      <c r="G829" t="s">
        <v>53</v>
      </c>
      <c r="H829" t="s">
        <v>42</v>
      </c>
      <c r="I829" t="s">
        <v>1990</v>
      </c>
      <c r="J829" s="4">
        <v>28218</v>
      </c>
    </row>
    <row r="830" spans="1:10" x14ac:dyDescent="0.3">
      <c r="A830" t="s">
        <v>1992</v>
      </c>
      <c r="B830" s="4">
        <v>45665</v>
      </c>
      <c r="C830" t="s">
        <v>1993</v>
      </c>
      <c r="D830" t="s">
        <v>1994</v>
      </c>
      <c r="E830" t="s">
        <v>353</v>
      </c>
      <c r="F830" t="s">
        <v>354</v>
      </c>
      <c r="G830" t="s">
        <v>79</v>
      </c>
      <c r="H830" t="s">
        <v>42</v>
      </c>
      <c r="I830" t="s">
        <v>1882</v>
      </c>
      <c r="J830" s="4">
        <v>42664</v>
      </c>
    </row>
    <row r="831" spans="1:10" x14ac:dyDescent="0.3">
      <c r="A831" t="s">
        <v>1995</v>
      </c>
      <c r="B831" s="4">
        <v>45665</v>
      </c>
      <c r="C831" t="s">
        <v>458</v>
      </c>
      <c r="D831" t="s">
        <v>459</v>
      </c>
      <c r="E831" t="s">
        <v>51</v>
      </c>
      <c r="F831" t="s">
        <v>52</v>
      </c>
      <c r="G831" t="s">
        <v>53</v>
      </c>
      <c r="H831" t="s">
        <v>42</v>
      </c>
      <c r="I831" t="s">
        <v>1996</v>
      </c>
      <c r="J831" s="4">
        <v>27087</v>
      </c>
    </row>
    <row r="832" spans="1:10" x14ac:dyDescent="0.3">
      <c r="A832" t="s">
        <v>1997</v>
      </c>
      <c r="B832" s="4">
        <v>45665</v>
      </c>
      <c r="C832" t="s">
        <v>56</v>
      </c>
      <c r="D832" t="s">
        <v>1542</v>
      </c>
      <c r="E832" t="s">
        <v>77</v>
      </c>
      <c r="F832" t="s">
        <v>78</v>
      </c>
      <c r="G832" t="s">
        <v>79</v>
      </c>
      <c r="H832" t="s">
        <v>42</v>
      </c>
      <c r="I832" t="s">
        <v>1333</v>
      </c>
      <c r="J832" s="4">
        <v>24877</v>
      </c>
    </row>
    <row r="833" spans="1:10" x14ac:dyDescent="0.3">
      <c r="A833" t="s">
        <v>1998</v>
      </c>
      <c r="B833" s="4">
        <v>45665</v>
      </c>
      <c r="C833" t="s">
        <v>1718</v>
      </c>
      <c r="D833" t="s">
        <v>1719</v>
      </c>
      <c r="E833" t="s">
        <v>204</v>
      </c>
      <c r="F833" t="s">
        <v>205</v>
      </c>
      <c r="G833" t="s">
        <v>206</v>
      </c>
      <c r="H833" t="s">
        <v>42</v>
      </c>
      <c r="I833" t="s">
        <v>1999</v>
      </c>
      <c r="J833" s="4">
        <v>25816</v>
      </c>
    </row>
    <row r="834" spans="1:10" x14ac:dyDescent="0.3">
      <c r="A834" t="s">
        <v>2000</v>
      </c>
      <c r="B834" s="4">
        <v>45665</v>
      </c>
      <c r="C834" t="s">
        <v>165</v>
      </c>
      <c r="D834" t="s">
        <v>166</v>
      </c>
      <c r="E834" t="s">
        <v>204</v>
      </c>
      <c r="F834" t="s">
        <v>205</v>
      </c>
      <c r="G834" t="s">
        <v>206</v>
      </c>
      <c r="H834" t="s">
        <v>42</v>
      </c>
      <c r="I834" t="s">
        <v>1999</v>
      </c>
      <c r="J834" s="4">
        <v>25816</v>
      </c>
    </row>
    <row r="835" spans="1:10" x14ac:dyDescent="0.3">
      <c r="A835" t="s">
        <v>2001</v>
      </c>
      <c r="B835" s="4">
        <v>45665</v>
      </c>
      <c r="C835" t="s">
        <v>184</v>
      </c>
      <c r="D835" t="s">
        <v>185</v>
      </c>
      <c r="E835" t="s">
        <v>204</v>
      </c>
      <c r="F835" t="s">
        <v>205</v>
      </c>
      <c r="G835" t="s">
        <v>206</v>
      </c>
      <c r="H835" t="s">
        <v>42</v>
      </c>
      <c r="I835" t="s">
        <v>1999</v>
      </c>
      <c r="J835" s="4">
        <v>25816</v>
      </c>
    </row>
    <row r="836" spans="1:10" x14ac:dyDescent="0.3">
      <c r="A836" t="s">
        <v>2002</v>
      </c>
      <c r="B836" s="4">
        <v>45665</v>
      </c>
      <c r="C836" t="s">
        <v>273</v>
      </c>
      <c r="D836" t="s">
        <v>274</v>
      </c>
      <c r="E836" t="s">
        <v>204</v>
      </c>
      <c r="F836" t="s">
        <v>205</v>
      </c>
      <c r="G836" t="s">
        <v>206</v>
      </c>
      <c r="H836" t="s">
        <v>42</v>
      </c>
      <c r="I836" t="s">
        <v>1999</v>
      </c>
      <c r="J836" s="4">
        <v>25816</v>
      </c>
    </row>
    <row r="837" spans="1:10" x14ac:dyDescent="0.3">
      <c r="A837" t="s">
        <v>2003</v>
      </c>
      <c r="B837" s="4">
        <v>45665</v>
      </c>
      <c r="C837" t="s">
        <v>2004</v>
      </c>
      <c r="D837" t="s">
        <v>2005</v>
      </c>
      <c r="E837" t="s">
        <v>39</v>
      </c>
      <c r="F837" t="s">
        <v>40</v>
      </c>
      <c r="G837" t="s">
        <v>41</v>
      </c>
      <c r="H837" t="s">
        <v>42</v>
      </c>
      <c r="I837" t="s">
        <v>2006</v>
      </c>
      <c r="J837" s="4">
        <v>28192</v>
      </c>
    </row>
    <row r="838" spans="1:10" x14ac:dyDescent="0.3">
      <c r="A838" t="s">
        <v>2007</v>
      </c>
      <c r="B838" s="4">
        <v>45665</v>
      </c>
      <c r="C838" t="s">
        <v>215</v>
      </c>
      <c r="D838" t="s">
        <v>216</v>
      </c>
      <c r="E838" t="s">
        <v>39</v>
      </c>
      <c r="F838" t="s">
        <v>40</v>
      </c>
      <c r="G838" t="s">
        <v>41</v>
      </c>
      <c r="H838" t="s">
        <v>42</v>
      </c>
      <c r="I838" t="s">
        <v>2006</v>
      </c>
      <c r="J838" s="4">
        <v>28192</v>
      </c>
    </row>
    <row r="839" spans="1:10" x14ac:dyDescent="0.3">
      <c r="A839" t="s">
        <v>2008</v>
      </c>
      <c r="B839" s="4">
        <v>45665</v>
      </c>
      <c r="C839" t="s">
        <v>390</v>
      </c>
      <c r="D839" t="s">
        <v>391</v>
      </c>
      <c r="E839" t="s">
        <v>39</v>
      </c>
      <c r="F839" t="s">
        <v>40</v>
      </c>
      <c r="G839" t="s">
        <v>41</v>
      </c>
      <c r="H839" t="s">
        <v>42</v>
      </c>
      <c r="I839" t="s">
        <v>2006</v>
      </c>
      <c r="J839" s="4">
        <v>28192</v>
      </c>
    </row>
    <row r="840" spans="1:10" x14ac:dyDescent="0.3">
      <c r="A840" t="s">
        <v>2009</v>
      </c>
      <c r="B840" s="4">
        <v>45665</v>
      </c>
      <c r="C840" t="s">
        <v>574</v>
      </c>
      <c r="D840" t="s">
        <v>804</v>
      </c>
      <c r="E840" t="s">
        <v>39</v>
      </c>
      <c r="F840" t="s">
        <v>40</v>
      </c>
      <c r="G840" t="s">
        <v>41</v>
      </c>
      <c r="H840" t="s">
        <v>42</v>
      </c>
      <c r="I840" t="s">
        <v>2006</v>
      </c>
      <c r="J840" s="4">
        <v>28192</v>
      </c>
    </row>
    <row r="841" spans="1:10" x14ac:dyDescent="0.3">
      <c r="A841" t="s">
        <v>2010</v>
      </c>
      <c r="B841" s="4">
        <v>45665</v>
      </c>
      <c r="C841" t="s">
        <v>419</v>
      </c>
      <c r="D841" t="s">
        <v>420</v>
      </c>
      <c r="E841" t="s">
        <v>39</v>
      </c>
      <c r="F841" t="s">
        <v>40</v>
      </c>
      <c r="G841" t="s">
        <v>41</v>
      </c>
      <c r="H841" t="s">
        <v>42</v>
      </c>
      <c r="I841" t="s">
        <v>2006</v>
      </c>
      <c r="J841" s="4">
        <v>28192</v>
      </c>
    </row>
    <row r="842" spans="1:10" x14ac:dyDescent="0.3">
      <c r="A842" t="s">
        <v>2011</v>
      </c>
      <c r="B842" s="4">
        <v>45665</v>
      </c>
      <c r="C842" t="s">
        <v>692</v>
      </c>
      <c r="D842" t="s">
        <v>693</v>
      </c>
      <c r="E842" t="s">
        <v>51</v>
      </c>
      <c r="F842" t="s">
        <v>52</v>
      </c>
      <c r="G842" t="s">
        <v>53</v>
      </c>
      <c r="H842" t="s">
        <v>42</v>
      </c>
      <c r="I842" t="s">
        <v>1227</v>
      </c>
      <c r="J842" s="4">
        <v>30375</v>
      </c>
    </row>
    <row r="843" spans="1:10" x14ac:dyDescent="0.3">
      <c r="A843" t="s">
        <v>2012</v>
      </c>
      <c r="B843" s="4">
        <v>45665</v>
      </c>
      <c r="C843" t="s">
        <v>105</v>
      </c>
      <c r="D843" t="s">
        <v>106</v>
      </c>
      <c r="E843" t="s">
        <v>51</v>
      </c>
      <c r="F843" t="s">
        <v>52</v>
      </c>
      <c r="G843" t="s">
        <v>53</v>
      </c>
      <c r="H843" t="s">
        <v>42</v>
      </c>
      <c r="I843" t="s">
        <v>1227</v>
      </c>
      <c r="J843" s="4">
        <v>30375</v>
      </c>
    </row>
    <row r="844" spans="1:10" x14ac:dyDescent="0.3">
      <c r="A844" t="s">
        <v>2013</v>
      </c>
      <c r="B844" s="4">
        <v>45665</v>
      </c>
      <c r="C844" t="s">
        <v>508</v>
      </c>
      <c r="D844" t="s">
        <v>509</v>
      </c>
      <c r="E844" t="s">
        <v>39</v>
      </c>
      <c r="F844" t="s">
        <v>40</v>
      </c>
      <c r="G844" t="s">
        <v>41</v>
      </c>
      <c r="H844" t="s">
        <v>42</v>
      </c>
      <c r="I844" t="s">
        <v>2006</v>
      </c>
      <c r="J844" s="4">
        <v>28192</v>
      </c>
    </row>
    <row r="845" spans="1:10" x14ac:dyDescent="0.3">
      <c r="A845" t="s">
        <v>2014</v>
      </c>
      <c r="B845" s="4">
        <v>45665</v>
      </c>
      <c r="C845" t="s">
        <v>520</v>
      </c>
      <c r="D845" t="s">
        <v>521</v>
      </c>
      <c r="E845" t="s">
        <v>51</v>
      </c>
      <c r="F845" t="s">
        <v>52</v>
      </c>
      <c r="G845" t="s">
        <v>53</v>
      </c>
      <c r="H845" t="s">
        <v>42</v>
      </c>
      <c r="I845" t="s">
        <v>1227</v>
      </c>
      <c r="J845" s="4">
        <v>30375</v>
      </c>
    </row>
    <row r="846" spans="1:10" x14ac:dyDescent="0.3">
      <c r="A846" t="s">
        <v>2015</v>
      </c>
      <c r="B846" s="4">
        <v>45665</v>
      </c>
      <c r="C846" t="s">
        <v>474</v>
      </c>
      <c r="D846" t="s">
        <v>475</v>
      </c>
      <c r="E846" t="s">
        <v>217</v>
      </c>
      <c r="F846" t="s">
        <v>218</v>
      </c>
      <c r="G846" t="s">
        <v>79</v>
      </c>
      <c r="H846" t="s">
        <v>42</v>
      </c>
      <c r="I846" t="s">
        <v>336</v>
      </c>
      <c r="J846" s="4">
        <v>26718</v>
      </c>
    </row>
    <row r="847" spans="1:10" x14ac:dyDescent="0.3">
      <c r="A847" t="s">
        <v>2016</v>
      </c>
      <c r="B847" s="4">
        <v>45665</v>
      </c>
      <c r="C847" t="s">
        <v>1700</v>
      </c>
      <c r="D847" t="s">
        <v>1701</v>
      </c>
      <c r="E847" t="s">
        <v>39</v>
      </c>
      <c r="F847" t="s">
        <v>40</v>
      </c>
      <c r="G847" t="s">
        <v>41</v>
      </c>
      <c r="H847" t="s">
        <v>42</v>
      </c>
      <c r="I847" t="s">
        <v>2017</v>
      </c>
      <c r="J847" s="4">
        <v>27016</v>
      </c>
    </row>
    <row r="848" spans="1:10" x14ac:dyDescent="0.3">
      <c r="A848" t="s">
        <v>2018</v>
      </c>
      <c r="B848" s="4">
        <v>45665</v>
      </c>
      <c r="C848" t="s">
        <v>525</v>
      </c>
      <c r="D848" t="s">
        <v>526</v>
      </c>
      <c r="E848" t="s">
        <v>39</v>
      </c>
      <c r="F848" t="s">
        <v>40</v>
      </c>
      <c r="G848" t="s">
        <v>41</v>
      </c>
      <c r="H848" t="s">
        <v>42</v>
      </c>
      <c r="I848" t="s">
        <v>2017</v>
      </c>
      <c r="J848" s="4">
        <v>27016</v>
      </c>
    </row>
    <row r="849" spans="1:10" x14ac:dyDescent="0.3">
      <c r="A849" t="s">
        <v>2019</v>
      </c>
      <c r="B849" s="4">
        <v>45665</v>
      </c>
      <c r="C849" t="s">
        <v>105</v>
      </c>
      <c r="D849" t="s">
        <v>106</v>
      </c>
      <c r="E849" t="s">
        <v>111</v>
      </c>
      <c r="F849" t="s">
        <v>112</v>
      </c>
      <c r="G849" t="s">
        <v>113</v>
      </c>
      <c r="H849" t="s">
        <v>42</v>
      </c>
      <c r="I849" t="s">
        <v>2020</v>
      </c>
      <c r="J849" s="4">
        <v>21868</v>
      </c>
    </row>
    <row r="850" spans="1:10" x14ac:dyDescent="0.3">
      <c r="A850" t="s">
        <v>2021</v>
      </c>
      <c r="B850" s="4">
        <v>45665</v>
      </c>
      <c r="C850" t="s">
        <v>311</v>
      </c>
      <c r="D850" t="s">
        <v>312</v>
      </c>
      <c r="E850" t="s">
        <v>111</v>
      </c>
      <c r="F850" t="s">
        <v>112</v>
      </c>
      <c r="G850" t="s">
        <v>113</v>
      </c>
      <c r="H850" t="s">
        <v>42</v>
      </c>
      <c r="I850" t="s">
        <v>2020</v>
      </c>
      <c r="J850" s="4">
        <v>21868</v>
      </c>
    </row>
    <row r="851" spans="1:10" x14ac:dyDescent="0.3">
      <c r="A851" t="s">
        <v>2022</v>
      </c>
      <c r="B851" s="4">
        <v>45665</v>
      </c>
      <c r="C851" t="s">
        <v>2023</v>
      </c>
      <c r="D851" t="s">
        <v>2024</v>
      </c>
      <c r="E851" t="s">
        <v>39</v>
      </c>
      <c r="F851" t="s">
        <v>40</v>
      </c>
      <c r="G851" t="s">
        <v>41</v>
      </c>
      <c r="H851" t="s">
        <v>42</v>
      </c>
      <c r="I851" t="s">
        <v>1074</v>
      </c>
      <c r="J851" s="4">
        <v>17993</v>
      </c>
    </row>
    <row r="852" spans="1:10" x14ac:dyDescent="0.3">
      <c r="A852" t="s">
        <v>2025</v>
      </c>
      <c r="B852" s="4">
        <v>45665</v>
      </c>
      <c r="C852" t="s">
        <v>662</v>
      </c>
      <c r="D852" t="s">
        <v>663</v>
      </c>
      <c r="E852" t="s">
        <v>51</v>
      </c>
      <c r="F852" t="s">
        <v>52</v>
      </c>
      <c r="G852" t="s">
        <v>53</v>
      </c>
      <c r="H852" t="s">
        <v>42</v>
      </c>
      <c r="I852" t="s">
        <v>2026</v>
      </c>
      <c r="J852" s="4">
        <v>26206</v>
      </c>
    </row>
    <row r="853" spans="1:10" x14ac:dyDescent="0.3">
      <c r="A853" t="s">
        <v>2027</v>
      </c>
      <c r="B853" s="4">
        <v>45665</v>
      </c>
      <c r="C853" t="s">
        <v>2028</v>
      </c>
      <c r="D853" t="s">
        <v>2029</v>
      </c>
      <c r="E853" t="s">
        <v>51</v>
      </c>
      <c r="F853" t="s">
        <v>52</v>
      </c>
      <c r="G853" t="s">
        <v>53</v>
      </c>
      <c r="H853" t="s">
        <v>42</v>
      </c>
      <c r="I853" t="s">
        <v>2030</v>
      </c>
      <c r="J853" s="4">
        <v>23685</v>
      </c>
    </row>
    <row r="854" spans="1:10" x14ac:dyDescent="0.3">
      <c r="A854" t="s">
        <v>2031</v>
      </c>
      <c r="B854" s="4">
        <v>45665</v>
      </c>
      <c r="C854" t="s">
        <v>2032</v>
      </c>
      <c r="D854" t="s">
        <v>2033</v>
      </c>
      <c r="E854" t="s">
        <v>77</v>
      </c>
      <c r="F854" t="s">
        <v>78</v>
      </c>
      <c r="G854" t="s">
        <v>79</v>
      </c>
      <c r="H854" t="s">
        <v>42</v>
      </c>
      <c r="I854" t="s">
        <v>2030</v>
      </c>
      <c r="J854" s="4">
        <v>23685</v>
      </c>
    </row>
    <row r="855" spans="1:10" x14ac:dyDescent="0.3">
      <c r="A855" t="s">
        <v>2034</v>
      </c>
      <c r="B855" s="4">
        <v>45665</v>
      </c>
      <c r="C855" t="s">
        <v>325</v>
      </c>
      <c r="D855" t="s">
        <v>326</v>
      </c>
      <c r="E855" t="s">
        <v>51</v>
      </c>
      <c r="F855" t="s">
        <v>52</v>
      </c>
      <c r="G855" t="s">
        <v>53</v>
      </c>
      <c r="H855" t="s">
        <v>42</v>
      </c>
      <c r="I855" t="s">
        <v>2035</v>
      </c>
      <c r="J855" s="4">
        <v>24760</v>
      </c>
    </row>
    <row r="856" spans="1:10" x14ac:dyDescent="0.3">
      <c r="A856" t="s">
        <v>2036</v>
      </c>
      <c r="B856" s="4">
        <v>45665</v>
      </c>
      <c r="C856" t="s">
        <v>1502</v>
      </c>
      <c r="D856" t="s">
        <v>1503</v>
      </c>
      <c r="E856" t="s">
        <v>39</v>
      </c>
      <c r="F856" t="s">
        <v>40</v>
      </c>
      <c r="G856" t="s">
        <v>41</v>
      </c>
      <c r="H856" t="s">
        <v>42</v>
      </c>
      <c r="I856" t="s">
        <v>2037</v>
      </c>
      <c r="J856" s="4">
        <v>22256</v>
      </c>
    </row>
    <row r="857" spans="1:10" x14ac:dyDescent="0.3">
      <c r="A857" t="s">
        <v>2038</v>
      </c>
      <c r="B857" s="4">
        <v>45665</v>
      </c>
      <c r="C857" t="s">
        <v>2004</v>
      </c>
      <c r="D857" t="s">
        <v>2005</v>
      </c>
      <c r="E857" t="s">
        <v>39</v>
      </c>
      <c r="F857" t="s">
        <v>40</v>
      </c>
      <c r="G857" t="s">
        <v>41</v>
      </c>
      <c r="H857" t="s">
        <v>42</v>
      </c>
      <c r="I857" t="s">
        <v>2037</v>
      </c>
      <c r="J857" s="4">
        <v>22256</v>
      </c>
    </row>
    <row r="858" spans="1:10" x14ac:dyDescent="0.3">
      <c r="A858" t="s">
        <v>2039</v>
      </c>
      <c r="B858" s="4">
        <v>45665</v>
      </c>
      <c r="C858" t="s">
        <v>367</v>
      </c>
      <c r="D858" t="s">
        <v>368</v>
      </c>
      <c r="E858" t="s">
        <v>39</v>
      </c>
      <c r="F858" t="s">
        <v>40</v>
      </c>
      <c r="G858" t="s">
        <v>41</v>
      </c>
      <c r="H858" t="s">
        <v>42</v>
      </c>
      <c r="I858" t="s">
        <v>2037</v>
      </c>
      <c r="J858" s="4">
        <v>22256</v>
      </c>
    </row>
    <row r="859" spans="1:10" x14ac:dyDescent="0.3">
      <c r="A859" t="s">
        <v>2040</v>
      </c>
      <c r="B859" s="4">
        <v>45665</v>
      </c>
      <c r="C859" t="s">
        <v>105</v>
      </c>
      <c r="D859" t="s">
        <v>106</v>
      </c>
      <c r="E859" t="s">
        <v>39</v>
      </c>
      <c r="F859" t="s">
        <v>40</v>
      </c>
      <c r="G859" t="s">
        <v>41</v>
      </c>
      <c r="H859" t="s">
        <v>42</v>
      </c>
      <c r="I859" t="s">
        <v>2037</v>
      </c>
      <c r="J859" s="4">
        <v>22256</v>
      </c>
    </row>
    <row r="860" spans="1:10" x14ac:dyDescent="0.3">
      <c r="A860" t="s">
        <v>2041</v>
      </c>
      <c r="B860" s="4">
        <v>45665</v>
      </c>
      <c r="C860" t="s">
        <v>739</v>
      </c>
      <c r="D860" t="s">
        <v>740</v>
      </c>
      <c r="E860" t="s">
        <v>39</v>
      </c>
      <c r="F860" t="s">
        <v>40</v>
      </c>
      <c r="G860" t="s">
        <v>41</v>
      </c>
      <c r="H860" t="s">
        <v>42</v>
      </c>
      <c r="I860" t="s">
        <v>2037</v>
      </c>
      <c r="J860" s="4">
        <v>22256</v>
      </c>
    </row>
    <row r="861" spans="1:10" x14ac:dyDescent="0.3">
      <c r="A861" t="s">
        <v>2042</v>
      </c>
      <c r="B861" s="4">
        <v>45665</v>
      </c>
      <c r="C861" t="s">
        <v>419</v>
      </c>
      <c r="D861" t="s">
        <v>420</v>
      </c>
      <c r="E861" t="s">
        <v>39</v>
      </c>
      <c r="F861" t="s">
        <v>40</v>
      </c>
      <c r="G861" t="s">
        <v>41</v>
      </c>
      <c r="H861" t="s">
        <v>42</v>
      </c>
      <c r="I861" t="s">
        <v>2037</v>
      </c>
      <c r="J861" s="4">
        <v>22256</v>
      </c>
    </row>
    <row r="862" spans="1:10" x14ac:dyDescent="0.3">
      <c r="A862" t="s">
        <v>2043</v>
      </c>
      <c r="B862" s="4">
        <v>45665</v>
      </c>
      <c r="C862" t="s">
        <v>1587</v>
      </c>
      <c r="D862" t="s">
        <v>1588</v>
      </c>
      <c r="E862" t="s">
        <v>39</v>
      </c>
      <c r="F862" t="s">
        <v>40</v>
      </c>
      <c r="G862" t="s">
        <v>41</v>
      </c>
      <c r="H862" t="s">
        <v>42</v>
      </c>
      <c r="I862" t="s">
        <v>2037</v>
      </c>
      <c r="J862" s="4">
        <v>22256</v>
      </c>
    </row>
    <row r="863" spans="1:10" x14ac:dyDescent="0.3">
      <c r="A863" t="s">
        <v>2044</v>
      </c>
      <c r="B863" s="4">
        <v>45665</v>
      </c>
      <c r="C863" t="s">
        <v>202</v>
      </c>
      <c r="D863" t="s">
        <v>2045</v>
      </c>
      <c r="E863" t="s">
        <v>39</v>
      </c>
      <c r="F863" t="s">
        <v>40</v>
      </c>
      <c r="G863" t="s">
        <v>41</v>
      </c>
      <c r="H863" t="s">
        <v>42</v>
      </c>
      <c r="I863" t="s">
        <v>2037</v>
      </c>
      <c r="J863" s="4">
        <v>22256</v>
      </c>
    </row>
    <row r="864" spans="1:10" x14ac:dyDescent="0.3">
      <c r="A864" t="s">
        <v>2046</v>
      </c>
      <c r="B864" s="4">
        <v>45665</v>
      </c>
      <c r="C864" t="s">
        <v>390</v>
      </c>
      <c r="D864" t="s">
        <v>391</v>
      </c>
      <c r="E864" t="s">
        <v>39</v>
      </c>
      <c r="F864" t="s">
        <v>40</v>
      </c>
      <c r="G864" t="s">
        <v>41</v>
      </c>
      <c r="H864" t="s">
        <v>42</v>
      </c>
      <c r="I864" t="s">
        <v>2047</v>
      </c>
      <c r="J864" s="4">
        <v>24072</v>
      </c>
    </row>
    <row r="865" spans="1:10" x14ac:dyDescent="0.3">
      <c r="A865" t="s">
        <v>2048</v>
      </c>
      <c r="B865" s="4">
        <v>45665</v>
      </c>
      <c r="C865" t="s">
        <v>105</v>
      </c>
      <c r="D865" t="s">
        <v>106</v>
      </c>
      <c r="E865" t="s">
        <v>39</v>
      </c>
      <c r="F865" t="s">
        <v>40</v>
      </c>
      <c r="G865" t="s">
        <v>41</v>
      </c>
      <c r="H865" t="s">
        <v>42</v>
      </c>
      <c r="I865" t="s">
        <v>2047</v>
      </c>
      <c r="J865" s="4">
        <v>24072</v>
      </c>
    </row>
    <row r="866" spans="1:10" x14ac:dyDescent="0.3">
      <c r="A866" t="s">
        <v>2049</v>
      </c>
      <c r="B866" s="4">
        <v>45665</v>
      </c>
      <c r="C866" t="s">
        <v>105</v>
      </c>
      <c r="D866" t="s">
        <v>106</v>
      </c>
      <c r="E866" t="s">
        <v>204</v>
      </c>
      <c r="F866" t="s">
        <v>205</v>
      </c>
      <c r="G866" t="s">
        <v>206</v>
      </c>
      <c r="H866" t="s">
        <v>42</v>
      </c>
      <c r="I866" t="s">
        <v>2050</v>
      </c>
      <c r="J866" s="4">
        <v>19431</v>
      </c>
    </row>
    <row r="867" spans="1:10" x14ac:dyDescent="0.3">
      <c r="A867" t="s">
        <v>2051</v>
      </c>
      <c r="B867" s="4">
        <v>45665</v>
      </c>
      <c r="C867" t="s">
        <v>347</v>
      </c>
      <c r="D867" t="s">
        <v>348</v>
      </c>
      <c r="E867" t="s">
        <v>410</v>
      </c>
      <c r="F867" t="s">
        <v>411</v>
      </c>
      <c r="G867" t="s">
        <v>412</v>
      </c>
      <c r="H867" t="s">
        <v>42</v>
      </c>
      <c r="I867" t="s">
        <v>413</v>
      </c>
      <c r="J867" s="4">
        <v>30383</v>
      </c>
    </row>
    <row r="868" spans="1:10" x14ac:dyDescent="0.3">
      <c r="A868" t="s">
        <v>2052</v>
      </c>
      <c r="B868" s="4">
        <v>45665</v>
      </c>
      <c r="C868" t="s">
        <v>2053</v>
      </c>
      <c r="D868" t="s">
        <v>939</v>
      </c>
      <c r="E868" t="s">
        <v>39</v>
      </c>
      <c r="F868" t="s">
        <v>40</v>
      </c>
      <c r="G868" t="s">
        <v>41</v>
      </c>
      <c r="H868" t="s">
        <v>42</v>
      </c>
      <c r="I868" t="s">
        <v>2037</v>
      </c>
      <c r="J868" s="4">
        <v>22256</v>
      </c>
    </row>
    <row r="869" spans="1:10" x14ac:dyDescent="0.3">
      <c r="A869" t="s">
        <v>2054</v>
      </c>
      <c r="B869" s="4">
        <v>45665</v>
      </c>
      <c r="C869" t="s">
        <v>2055</v>
      </c>
      <c r="D869" t="s">
        <v>2056</v>
      </c>
      <c r="E869" t="s">
        <v>51</v>
      </c>
      <c r="F869" t="s">
        <v>52</v>
      </c>
      <c r="G869" t="s">
        <v>53</v>
      </c>
      <c r="H869" t="s">
        <v>42</v>
      </c>
      <c r="I869" t="s">
        <v>2057</v>
      </c>
      <c r="J869" s="4">
        <v>26732</v>
      </c>
    </row>
    <row r="870" spans="1:10" x14ac:dyDescent="0.3">
      <c r="A870" t="s">
        <v>2058</v>
      </c>
      <c r="B870" s="4">
        <v>45665</v>
      </c>
      <c r="C870" t="s">
        <v>1107</v>
      </c>
      <c r="D870" t="s">
        <v>1108</v>
      </c>
      <c r="E870" t="s">
        <v>51</v>
      </c>
      <c r="F870" t="s">
        <v>52</v>
      </c>
      <c r="G870" t="s">
        <v>53</v>
      </c>
      <c r="H870" t="s">
        <v>42</v>
      </c>
      <c r="I870" t="s">
        <v>2057</v>
      </c>
      <c r="J870" s="4">
        <v>26732</v>
      </c>
    </row>
    <row r="871" spans="1:10" x14ac:dyDescent="0.3">
      <c r="A871" t="s">
        <v>2059</v>
      </c>
      <c r="B871" s="4">
        <v>45665</v>
      </c>
      <c r="C871" t="s">
        <v>778</v>
      </c>
      <c r="D871" t="s">
        <v>779</v>
      </c>
      <c r="E871" t="s">
        <v>39</v>
      </c>
      <c r="F871" t="s">
        <v>40</v>
      </c>
      <c r="G871" t="s">
        <v>41</v>
      </c>
      <c r="H871" t="s">
        <v>42</v>
      </c>
      <c r="I871" t="s">
        <v>2037</v>
      </c>
      <c r="J871" s="4">
        <v>22256</v>
      </c>
    </row>
    <row r="872" spans="1:10" x14ac:dyDescent="0.3">
      <c r="A872" t="s">
        <v>2060</v>
      </c>
      <c r="B872" s="4">
        <v>45665</v>
      </c>
      <c r="C872" t="s">
        <v>1502</v>
      </c>
      <c r="D872" t="s">
        <v>1503</v>
      </c>
      <c r="E872" t="s">
        <v>111</v>
      </c>
      <c r="F872" t="s">
        <v>112</v>
      </c>
      <c r="G872" t="s">
        <v>113</v>
      </c>
      <c r="H872" t="s">
        <v>42</v>
      </c>
      <c r="I872" t="s">
        <v>2057</v>
      </c>
      <c r="J872" s="4">
        <v>26732</v>
      </c>
    </row>
    <row r="873" spans="1:10" x14ac:dyDescent="0.3">
      <c r="A873" t="s">
        <v>2061</v>
      </c>
      <c r="B873" s="4">
        <v>45665</v>
      </c>
      <c r="C873" t="s">
        <v>1506</v>
      </c>
      <c r="D873" t="s">
        <v>1507</v>
      </c>
      <c r="E873" t="s">
        <v>698</v>
      </c>
      <c r="F873" t="s">
        <v>699</v>
      </c>
      <c r="G873" t="s">
        <v>700</v>
      </c>
      <c r="H873" t="s">
        <v>42</v>
      </c>
      <c r="I873" t="s">
        <v>2062</v>
      </c>
      <c r="J873" s="4">
        <v>36436</v>
      </c>
    </row>
    <row r="874" spans="1:10" x14ac:dyDescent="0.3">
      <c r="A874" t="s">
        <v>2063</v>
      </c>
      <c r="B874" s="4">
        <v>45665</v>
      </c>
      <c r="C874" t="s">
        <v>754</v>
      </c>
      <c r="D874" t="s">
        <v>755</v>
      </c>
      <c r="E874" t="s">
        <v>698</v>
      </c>
      <c r="F874" t="s">
        <v>699</v>
      </c>
      <c r="G874" t="s">
        <v>700</v>
      </c>
      <c r="H874" t="s">
        <v>42</v>
      </c>
      <c r="I874" t="s">
        <v>2062</v>
      </c>
      <c r="J874" s="4">
        <v>36436</v>
      </c>
    </row>
    <row r="875" spans="1:10" x14ac:dyDescent="0.3">
      <c r="A875" t="s">
        <v>2064</v>
      </c>
      <c r="B875" s="4">
        <v>45665</v>
      </c>
      <c r="C875" t="s">
        <v>2065</v>
      </c>
      <c r="D875" t="s">
        <v>2066</v>
      </c>
      <c r="E875" t="s">
        <v>39</v>
      </c>
      <c r="F875" t="s">
        <v>40</v>
      </c>
      <c r="G875" t="s">
        <v>41</v>
      </c>
      <c r="H875" t="s">
        <v>42</v>
      </c>
      <c r="I875" t="s">
        <v>2067</v>
      </c>
      <c r="J875" s="4">
        <v>30457</v>
      </c>
    </row>
    <row r="876" spans="1:10" x14ac:dyDescent="0.3">
      <c r="A876" t="s">
        <v>2068</v>
      </c>
      <c r="B876" s="4">
        <v>45665</v>
      </c>
      <c r="C876" t="s">
        <v>2069</v>
      </c>
      <c r="D876" t="s">
        <v>2070</v>
      </c>
      <c r="E876" t="s">
        <v>39</v>
      </c>
      <c r="F876" t="s">
        <v>40</v>
      </c>
      <c r="G876" t="s">
        <v>41</v>
      </c>
      <c r="H876" t="s">
        <v>42</v>
      </c>
      <c r="I876" t="s">
        <v>2071</v>
      </c>
      <c r="J876" s="4">
        <v>26922</v>
      </c>
    </row>
    <row r="877" spans="1:10" x14ac:dyDescent="0.3">
      <c r="A877" t="s">
        <v>2072</v>
      </c>
      <c r="B877" s="4">
        <v>45665</v>
      </c>
      <c r="C877" t="s">
        <v>105</v>
      </c>
      <c r="D877" t="s">
        <v>106</v>
      </c>
      <c r="E877" t="s">
        <v>51</v>
      </c>
      <c r="F877" t="s">
        <v>52</v>
      </c>
      <c r="G877" t="s">
        <v>53</v>
      </c>
      <c r="H877" t="s">
        <v>42</v>
      </c>
      <c r="I877" t="s">
        <v>2073</v>
      </c>
      <c r="J877" s="4">
        <v>32769</v>
      </c>
    </row>
    <row r="878" spans="1:10" x14ac:dyDescent="0.3">
      <c r="A878" t="s">
        <v>2074</v>
      </c>
      <c r="B878" s="4">
        <v>45665</v>
      </c>
      <c r="C878" t="s">
        <v>2075</v>
      </c>
      <c r="D878" t="s">
        <v>2076</v>
      </c>
      <c r="E878" t="s">
        <v>51</v>
      </c>
      <c r="F878" t="s">
        <v>52</v>
      </c>
      <c r="G878" t="s">
        <v>53</v>
      </c>
      <c r="H878" t="s">
        <v>42</v>
      </c>
      <c r="I878" t="s">
        <v>2077</v>
      </c>
      <c r="J878" s="4">
        <v>26428</v>
      </c>
    </row>
    <row r="879" spans="1:10" x14ac:dyDescent="0.3">
      <c r="A879" t="s">
        <v>2078</v>
      </c>
      <c r="B879" s="4">
        <v>45665</v>
      </c>
      <c r="C879" t="s">
        <v>147</v>
      </c>
      <c r="D879" t="s">
        <v>148</v>
      </c>
      <c r="E879" t="s">
        <v>217</v>
      </c>
      <c r="F879" t="s">
        <v>218</v>
      </c>
      <c r="G879" t="s">
        <v>79</v>
      </c>
      <c r="H879" t="s">
        <v>42</v>
      </c>
      <c r="I879" t="s">
        <v>2079</v>
      </c>
      <c r="J879" s="4">
        <v>28895</v>
      </c>
    </row>
    <row r="880" spans="1:10" x14ac:dyDescent="0.3">
      <c r="A880" t="s">
        <v>2080</v>
      </c>
      <c r="B880" s="4">
        <v>45665</v>
      </c>
      <c r="C880" t="s">
        <v>2081</v>
      </c>
      <c r="D880" t="s">
        <v>2082</v>
      </c>
      <c r="E880" t="s">
        <v>51</v>
      </c>
      <c r="F880" t="s">
        <v>52</v>
      </c>
      <c r="G880" t="s">
        <v>53</v>
      </c>
      <c r="H880" t="s">
        <v>42</v>
      </c>
      <c r="I880" t="s">
        <v>2083</v>
      </c>
      <c r="J880" s="4">
        <v>16170</v>
      </c>
    </row>
    <row r="881" spans="1:10" x14ac:dyDescent="0.3">
      <c r="A881" t="s">
        <v>2084</v>
      </c>
      <c r="B881" s="4">
        <v>45665</v>
      </c>
      <c r="C881" t="s">
        <v>899</v>
      </c>
      <c r="D881" t="s">
        <v>900</v>
      </c>
      <c r="E881" t="s">
        <v>2085</v>
      </c>
      <c r="F881" t="s">
        <v>2086</v>
      </c>
      <c r="G881" t="s">
        <v>1581</v>
      </c>
      <c r="H881" t="s">
        <v>42</v>
      </c>
      <c r="I881" t="s">
        <v>2087</v>
      </c>
      <c r="J881" s="4">
        <v>31599</v>
      </c>
    </row>
    <row r="882" spans="1:10" x14ac:dyDescent="0.3">
      <c r="A882" t="s">
        <v>2088</v>
      </c>
      <c r="B882" s="4">
        <v>45665</v>
      </c>
      <c r="C882" t="s">
        <v>2089</v>
      </c>
      <c r="D882" t="s">
        <v>2090</v>
      </c>
      <c r="E882" t="s">
        <v>2085</v>
      </c>
      <c r="F882" t="s">
        <v>2086</v>
      </c>
      <c r="G882" t="s">
        <v>1581</v>
      </c>
      <c r="H882" t="s">
        <v>42</v>
      </c>
      <c r="I882" t="s">
        <v>2087</v>
      </c>
      <c r="J882" s="4">
        <v>31599</v>
      </c>
    </row>
    <row r="883" spans="1:10" x14ac:dyDescent="0.3">
      <c r="A883" t="s">
        <v>2091</v>
      </c>
      <c r="B883" s="4">
        <v>45665</v>
      </c>
      <c r="C883" t="s">
        <v>2092</v>
      </c>
      <c r="D883" t="s">
        <v>2093</v>
      </c>
      <c r="E883" t="s">
        <v>2085</v>
      </c>
      <c r="F883" t="s">
        <v>2086</v>
      </c>
      <c r="G883" t="s">
        <v>1581</v>
      </c>
      <c r="H883" t="s">
        <v>42</v>
      </c>
      <c r="I883" t="s">
        <v>2087</v>
      </c>
      <c r="J883" s="4">
        <v>31599</v>
      </c>
    </row>
    <row r="884" spans="1:10" x14ac:dyDescent="0.3">
      <c r="A884" t="s">
        <v>2094</v>
      </c>
      <c r="B884" s="4">
        <v>45665</v>
      </c>
      <c r="C884" t="s">
        <v>477</v>
      </c>
      <c r="D884" t="s">
        <v>478</v>
      </c>
      <c r="E884" t="s">
        <v>51</v>
      </c>
      <c r="F884" t="s">
        <v>52</v>
      </c>
      <c r="G884" t="s">
        <v>53</v>
      </c>
      <c r="H884" t="s">
        <v>42</v>
      </c>
      <c r="I884" t="s">
        <v>870</v>
      </c>
      <c r="J884" s="4">
        <v>14669</v>
      </c>
    </row>
    <row r="885" spans="1:10" x14ac:dyDescent="0.3">
      <c r="A885" t="s">
        <v>2095</v>
      </c>
      <c r="B885" s="4">
        <v>45665</v>
      </c>
      <c r="C885" t="s">
        <v>60</v>
      </c>
      <c r="D885" t="s">
        <v>61</v>
      </c>
      <c r="E885" t="s">
        <v>51</v>
      </c>
      <c r="F885" t="s">
        <v>52</v>
      </c>
      <c r="G885" t="s">
        <v>53</v>
      </c>
      <c r="H885" t="s">
        <v>42</v>
      </c>
      <c r="I885" t="s">
        <v>2096</v>
      </c>
      <c r="J885" s="4">
        <v>35478</v>
      </c>
    </row>
    <row r="886" spans="1:10" x14ac:dyDescent="0.3">
      <c r="A886" t="s">
        <v>2097</v>
      </c>
      <c r="B886" s="4">
        <v>45665</v>
      </c>
      <c r="C886" t="s">
        <v>1175</v>
      </c>
      <c r="D886" t="s">
        <v>1176</v>
      </c>
      <c r="E886" t="s">
        <v>51</v>
      </c>
      <c r="F886" t="s">
        <v>52</v>
      </c>
      <c r="G886" t="s">
        <v>53</v>
      </c>
      <c r="H886" t="s">
        <v>42</v>
      </c>
      <c r="I886" t="s">
        <v>2096</v>
      </c>
      <c r="J886" s="4">
        <v>35478</v>
      </c>
    </row>
    <row r="887" spans="1:10" x14ac:dyDescent="0.3">
      <c r="A887" t="s">
        <v>2098</v>
      </c>
      <c r="B887" s="4">
        <v>45665</v>
      </c>
      <c r="C887" t="s">
        <v>2099</v>
      </c>
      <c r="D887" t="s">
        <v>2100</v>
      </c>
      <c r="E887" t="s">
        <v>51</v>
      </c>
      <c r="F887" t="s">
        <v>52</v>
      </c>
      <c r="G887" t="s">
        <v>53</v>
      </c>
      <c r="H887" t="s">
        <v>42</v>
      </c>
      <c r="I887" t="s">
        <v>2096</v>
      </c>
      <c r="J887" s="4">
        <v>35478</v>
      </c>
    </row>
    <row r="888" spans="1:10" x14ac:dyDescent="0.3">
      <c r="A888" t="s">
        <v>2101</v>
      </c>
      <c r="B888" s="4">
        <v>45665</v>
      </c>
      <c r="C888" t="s">
        <v>314</v>
      </c>
      <c r="D888" t="s">
        <v>315</v>
      </c>
      <c r="E888" t="s">
        <v>51</v>
      </c>
      <c r="F888" t="s">
        <v>52</v>
      </c>
      <c r="G888" t="s">
        <v>53</v>
      </c>
      <c r="H888" t="s">
        <v>42</v>
      </c>
      <c r="I888" t="s">
        <v>163</v>
      </c>
      <c r="J888" s="4">
        <v>19337</v>
      </c>
    </row>
    <row r="889" spans="1:10" x14ac:dyDescent="0.3">
      <c r="A889" t="s">
        <v>2102</v>
      </c>
      <c r="B889" s="4">
        <v>45665</v>
      </c>
      <c r="C889" t="s">
        <v>2103</v>
      </c>
      <c r="D889" t="s">
        <v>2104</v>
      </c>
      <c r="E889" t="s">
        <v>51</v>
      </c>
      <c r="F889" t="s">
        <v>52</v>
      </c>
      <c r="G889" t="s">
        <v>53</v>
      </c>
      <c r="H889" t="s">
        <v>42</v>
      </c>
      <c r="I889" t="s">
        <v>2057</v>
      </c>
      <c r="J889" s="4">
        <v>26732</v>
      </c>
    </row>
    <row r="890" spans="1:10" x14ac:dyDescent="0.3">
      <c r="A890" t="s">
        <v>2105</v>
      </c>
      <c r="B890" s="4">
        <v>45665</v>
      </c>
      <c r="C890" t="s">
        <v>2106</v>
      </c>
      <c r="D890" t="s">
        <v>2107</v>
      </c>
      <c r="E890" t="s">
        <v>1747</v>
      </c>
      <c r="F890" t="s">
        <v>1748</v>
      </c>
      <c r="G890" t="s">
        <v>2108</v>
      </c>
      <c r="H890" t="s">
        <v>42</v>
      </c>
      <c r="I890" t="s">
        <v>2071</v>
      </c>
      <c r="J890" s="4">
        <v>26922</v>
      </c>
    </row>
    <row r="891" spans="1:10" x14ac:dyDescent="0.3">
      <c r="A891" t="s">
        <v>2109</v>
      </c>
      <c r="B891" s="4">
        <v>45665</v>
      </c>
      <c r="C891" t="s">
        <v>2110</v>
      </c>
      <c r="D891" t="s">
        <v>2111</v>
      </c>
      <c r="E891" t="s">
        <v>51</v>
      </c>
      <c r="F891" t="s">
        <v>52</v>
      </c>
      <c r="G891" t="s">
        <v>53</v>
      </c>
      <c r="H891" t="s">
        <v>42</v>
      </c>
      <c r="I891" t="s">
        <v>2112</v>
      </c>
      <c r="J891" s="4">
        <v>25890</v>
      </c>
    </row>
    <row r="892" spans="1:10" x14ac:dyDescent="0.3">
      <c r="A892" t="s">
        <v>2113</v>
      </c>
      <c r="B892" s="4">
        <v>45665</v>
      </c>
      <c r="C892" t="s">
        <v>314</v>
      </c>
      <c r="D892" t="s">
        <v>315</v>
      </c>
      <c r="E892" t="s">
        <v>51</v>
      </c>
      <c r="F892" t="s">
        <v>52</v>
      </c>
      <c r="G892" t="s">
        <v>53</v>
      </c>
      <c r="H892" t="s">
        <v>42</v>
      </c>
      <c r="I892" t="s">
        <v>2114</v>
      </c>
      <c r="J892" s="4">
        <v>24543</v>
      </c>
    </row>
    <row r="893" spans="1:10" x14ac:dyDescent="0.3">
      <c r="A893" t="s">
        <v>2115</v>
      </c>
      <c r="B893" s="4">
        <v>45665</v>
      </c>
      <c r="C893" t="s">
        <v>314</v>
      </c>
      <c r="D893" t="s">
        <v>315</v>
      </c>
      <c r="E893" t="s">
        <v>51</v>
      </c>
      <c r="F893" t="s">
        <v>52</v>
      </c>
      <c r="G893" t="s">
        <v>53</v>
      </c>
      <c r="H893" t="s">
        <v>42</v>
      </c>
      <c r="I893" t="s">
        <v>2116</v>
      </c>
      <c r="J893" s="4">
        <v>23108</v>
      </c>
    </row>
    <row r="894" spans="1:10" x14ac:dyDescent="0.3">
      <c r="A894" t="s">
        <v>2117</v>
      </c>
      <c r="B894" s="4">
        <v>45665</v>
      </c>
      <c r="C894" t="s">
        <v>184</v>
      </c>
      <c r="D894" t="s">
        <v>185</v>
      </c>
      <c r="E894" t="s">
        <v>51</v>
      </c>
      <c r="F894" t="s">
        <v>52</v>
      </c>
      <c r="G894" t="s">
        <v>53</v>
      </c>
      <c r="H894" t="s">
        <v>42</v>
      </c>
      <c r="I894" t="s">
        <v>1835</v>
      </c>
      <c r="J894" s="4">
        <v>21860</v>
      </c>
    </row>
    <row r="895" spans="1:10" x14ac:dyDescent="0.3">
      <c r="A895" t="s">
        <v>2118</v>
      </c>
      <c r="B895" s="4">
        <v>45665</v>
      </c>
      <c r="C895" t="s">
        <v>202</v>
      </c>
      <c r="D895" t="s">
        <v>203</v>
      </c>
      <c r="E895" t="s">
        <v>39</v>
      </c>
      <c r="F895" t="s">
        <v>40</v>
      </c>
      <c r="G895" t="s">
        <v>41</v>
      </c>
      <c r="H895" t="s">
        <v>42</v>
      </c>
      <c r="I895" t="s">
        <v>2119</v>
      </c>
      <c r="J895" s="4">
        <v>25557</v>
      </c>
    </row>
    <row r="896" spans="1:10" x14ac:dyDescent="0.3">
      <c r="A896" t="s">
        <v>2120</v>
      </c>
      <c r="B896" s="4">
        <v>45665</v>
      </c>
      <c r="C896" t="s">
        <v>2121</v>
      </c>
      <c r="D896" t="s">
        <v>2122</v>
      </c>
      <c r="E896" t="s">
        <v>39</v>
      </c>
      <c r="F896" t="s">
        <v>40</v>
      </c>
      <c r="G896" t="s">
        <v>41</v>
      </c>
      <c r="H896" t="s">
        <v>42</v>
      </c>
      <c r="I896" t="s">
        <v>2119</v>
      </c>
      <c r="J896" s="4">
        <v>25557</v>
      </c>
    </row>
    <row r="897" spans="1:10" x14ac:dyDescent="0.3">
      <c r="A897" t="s">
        <v>2123</v>
      </c>
      <c r="B897" s="4">
        <v>45665</v>
      </c>
      <c r="C897" t="s">
        <v>2124</v>
      </c>
      <c r="D897" t="s">
        <v>2125</v>
      </c>
      <c r="E897" t="s">
        <v>39</v>
      </c>
      <c r="F897" t="s">
        <v>40</v>
      </c>
      <c r="G897" t="s">
        <v>41</v>
      </c>
      <c r="H897" t="s">
        <v>42</v>
      </c>
      <c r="I897" t="s">
        <v>2119</v>
      </c>
      <c r="J897" s="4">
        <v>25557</v>
      </c>
    </row>
    <row r="898" spans="1:10" x14ac:dyDescent="0.3">
      <c r="A898" t="s">
        <v>2126</v>
      </c>
      <c r="B898" s="4">
        <v>45665</v>
      </c>
      <c r="C898" t="s">
        <v>2127</v>
      </c>
      <c r="D898" t="s">
        <v>2128</v>
      </c>
      <c r="E898" t="s">
        <v>2129</v>
      </c>
      <c r="F898" t="s">
        <v>2130</v>
      </c>
      <c r="G898" t="s">
        <v>2131</v>
      </c>
      <c r="H898" t="s">
        <v>42</v>
      </c>
      <c r="I898" t="s">
        <v>2132</v>
      </c>
      <c r="J898" s="4">
        <v>30530</v>
      </c>
    </row>
    <row r="899" spans="1:10" x14ac:dyDescent="0.3">
      <c r="A899" t="s">
        <v>2133</v>
      </c>
      <c r="B899" s="4">
        <v>45665</v>
      </c>
      <c r="C899" t="s">
        <v>2134</v>
      </c>
      <c r="D899" t="s">
        <v>2135</v>
      </c>
      <c r="E899" t="s">
        <v>2129</v>
      </c>
      <c r="F899" t="s">
        <v>2130</v>
      </c>
      <c r="G899" t="s">
        <v>2131</v>
      </c>
      <c r="H899" t="s">
        <v>42</v>
      </c>
      <c r="I899" t="s">
        <v>2132</v>
      </c>
      <c r="J899" s="4">
        <v>30530</v>
      </c>
    </row>
    <row r="900" spans="1:10" x14ac:dyDescent="0.3">
      <c r="A900" t="s">
        <v>2136</v>
      </c>
      <c r="B900" s="4">
        <v>45665</v>
      </c>
      <c r="C900" t="s">
        <v>2137</v>
      </c>
      <c r="D900" t="s">
        <v>2138</v>
      </c>
      <c r="E900" t="s">
        <v>51</v>
      </c>
      <c r="F900" t="s">
        <v>52</v>
      </c>
      <c r="G900" t="s">
        <v>53</v>
      </c>
      <c r="H900" t="s">
        <v>42</v>
      </c>
      <c r="I900" t="s">
        <v>2139</v>
      </c>
      <c r="J900" s="4">
        <v>22976</v>
      </c>
    </row>
    <row r="901" spans="1:10" x14ac:dyDescent="0.3">
      <c r="A901" t="s">
        <v>2140</v>
      </c>
      <c r="B901" s="4">
        <v>45665</v>
      </c>
      <c r="C901" t="s">
        <v>1839</v>
      </c>
      <c r="D901" t="s">
        <v>1840</v>
      </c>
      <c r="E901" t="s">
        <v>51</v>
      </c>
      <c r="F901" t="s">
        <v>52</v>
      </c>
      <c r="G901" t="s">
        <v>53</v>
      </c>
      <c r="H901" t="s">
        <v>42</v>
      </c>
      <c r="I901" t="s">
        <v>2087</v>
      </c>
      <c r="J901" s="4">
        <v>31599</v>
      </c>
    </row>
    <row r="902" spans="1:10" x14ac:dyDescent="0.3">
      <c r="A902" t="s">
        <v>2141</v>
      </c>
      <c r="B902" s="4">
        <v>45665</v>
      </c>
      <c r="C902" t="s">
        <v>419</v>
      </c>
      <c r="D902" t="s">
        <v>420</v>
      </c>
      <c r="E902" t="s">
        <v>51</v>
      </c>
      <c r="F902" t="s">
        <v>52</v>
      </c>
      <c r="G902" t="s">
        <v>53</v>
      </c>
      <c r="H902" t="s">
        <v>42</v>
      </c>
      <c r="I902" t="s">
        <v>543</v>
      </c>
      <c r="J902" s="4">
        <v>26385</v>
      </c>
    </row>
    <row r="903" spans="1:10" x14ac:dyDescent="0.3">
      <c r="A903" t="s">
        <v>2142</v>
      </c>
      <c r="B903" s="4">
        <v>45665</v>
      </c>
      <c r="C903" t="s">
        <v>704</v>
      </c>
      <c r="D903" t="s">
        <v>705</v>
      </c>
      <c r="E903" t="s">
        <v>217</v>
      </c>
      <c r="F903" t="s">
        <v>218</v>
      </c>
      <c r="G903" t="s">
        <v>79</v>
      </c>
      <c r="H903" t="s">
        <v>42</v>
      </c>
      <c r="I903" t="s">
        <v>2143</v>
      </c>
      <c r="J903" s="4">
        <v>30279</v>
      </c>
    </row>
    <row r="904" spans="1:10" x14ac:dyDescent="0.3">
      <c r="A904" t="s">
        <v>2144</v>
      </c>
      <c r="B904" s="4">
        <v>45665</v>
      </c>
      <c r="C904" t="s">
        <v>2145</v>
      </c>
      <c r="D904" t="s">
        <v>2146</v>
      </c>
      <c r="E904" t="s">
        <v>51</v>
      </c>
      <c r="F904" t="s">
        <v>52</v>
      </c>
      <c r="G904" t="s">
        <v>53</v>
      </c>
      <c r="H904" t="s">
        <v>42</v>
      </c>
      <c r="I904" t="s">
        <v>903</v>
      </c>
      <c r="J904" s="4">
        <v>27940</v>
      </c>
    </row>
    <row r="905" spans="1:10" x14ac:dyDescent="0.3">
      <c r="A905" t="s">
        <v>2147</v>
      </c>
      <c r="B905" s="4">
        <v>45665</v>
      </c>
      <c r="C905" t="s">
        <v>1089</v>
      </c>
      <c r="D905" t="s">
        <v>1090</v>
      </c>
      <c r="E905" t="s">
        <v>498</v>
      </c>
      <c r="F905" t="s">
        <v>499</v>
      </c>
      <c r="G905" t="s">
        <v>79</v>
      </c>
      <c r="H905" t="s">
        <v>42</v>
      </c>
      <c r="I905" t="s">
        <v>903</v>
      </c>
      <c r="J905" s="4">
        <v>27940</v>
      </c>
    </row>
    <row r="906" spans="1:10" x14ac:dyDescent="0.3">
      <c r="A906" t="s">
        <v>2148</v>
      </c>
      <c r="B906" s="4">
        <v>45665</v>
      </c>
      <c r="C906" t="s">
        <v>390</v>
      </c>
      <c r="D906" t="s">
        <v>391</v>
      </c>
      <c r="E906" t="s">
        <v>51</v>
      </c>
      <c r="F906" t="s">
        <v>52</v>
      </c>
      <c r="G906" t="s">
        <v>53</v>
      </c>
      <c r="H906" t="s">
        <v>42</v>
      </c>
      <c r="I906" t="s">
        <v>2149</v>
      </c>
      <c r="J906" s="4">
        <v>23919</v>
      </c>
    </row>
    <row r="907" spans="1:10" x14ac:dyDescent="0.3">
      <c r="A907" t="s">
        <v>2150</v>
      </c>
      <c r="B907" s="4">
        <v>45665</v>
      </c>
      <c r="C907" t="s">
        <v>419</v>
      </c>
      <c r="D907" t="s">
        <v>420</v>
      </c>
      <c r="E907" t="s">
        <v>51</v>
      </c>
      <c r="F907" t="s">
        <v>52</v>
      </c>
      <c r="G907" t="s">
        <v>53</v>
      </c>
      <c r="H907" t="s">
        <v>42</v>
      </c>
      <c r="I907" t="s">
        <v>2151</v>
      </c>
      <c r="J907" s="4">
        <v>33717</v>
      </c>
    </row>
    <row r="908" spans="1:10" x14ac:dyDescent="0.3">
      <c r="A908" t="s">
        <v>2152</v>
      </c>
      <c r="B908" s="4">
        <v>45665</v>
      </c>
      <c r="C908" t="s">
        <v>116</v>
      </c>
      <c r="D908" t="s">
        <v>117</v>
      </c>
      <c r="E908" t="s">
        <v>51</v>
      </c>
      <c r="F908" t="s">
        <v>52</v>
      </c>
      <c r="G908" t="s">
        <v>53</v>
      </c>
      <c r="H908" t="s">
        <v>42</v>
      </c>
      <c r="I908" t="s">
        <v>2153</v>
      </c>
      <c r="J908" s="4">
        <v>28935</v>
      </c>
    </row>
    <row r="909" spans="1:10" x14ac:dyDescent="0.3">
      <c r="A909" t="s">
        <v>2154</v>
      </c>
      <c r="B909" s="4">
        <v>45665</v>
      </c>
      <c r="C909" t="s">
        <v>1102</v>
      </c>
      <c r="D909" t="s">
        <v>1103</v>
      </c>
      <c r="E909" t="s">
        <v>51</v>
      </c>
      <c r="F909" t="s">
        <v>52</v>
      </c>
      <c r="G909" t="s">
        <v>53</v>
      </c>
      <c r="H909" t="s">
        <v>42</v>
      </c>
      <c r="I909" t="s">
        <v>2153</v>
      </c>
      <c r="J909" s="4">
        <v>28935</v>
      </c>
    </row>
    <row r="910" spans="1:10" x14ac:dyDescent="0.3">
      <c r="A910" t="s">
        <v>2155</v>
      </c>
      <c r="B910" s="4">
        <v>45665</v>
      </c>
      <c r="C910" t="s">
        <v>2156</v>
      </c>
      <c r="D910" t="s">
        <v>2157</v>
      </c>
      <c r="E910" t="s">
        <v>51</v>
      </c>
      <c r="F910" t="s">
        <v>52</v>
      </c>
      <c r="G910" t="s">
        <v>53</v>
      </c>
      <c r="H910" t="s">
        <v>42</v>
      </c>
      <c r="I910" t="s">
        <v>2153</v>
      </c>
      <c r="J910" s="4">
        <v>28935</v>
      </c>
    </row>
    <row r="911" spans="1:10" x14ac:dyDescent="0.3">
      <c r="A911" t="s">
        <v>2158</v>
      </c>
      <c r="B911" s="4">
        <v>45665</v>
      </c>
      <c r="C911" t="s">
        <v>64</v>
      </c>
      <c r="D911" t="s">
        <v>65</v>
      </c>
      <c r="E911" t="s">
        <v>51</v>
      </c>
      <c r="F911" t="s">
        <v>52</v>
      </c>
      <c r="G911" t="s">
        <v>53</v>
      </c>
      <c r="H911" t="s">
        <v>42</v>
      </c>
      <c r="I911" t="s">
        <v>2153</v>
      </c>
      <c r="J911" s="4">
        <v>28935</v>
      </c>
    </row>
    <row r="912" spans="1:10" x14ac:dyDescent="0.3">
      <c r="A912" t="s">
        <v>2159</v>
      </c>
      <c r="B912" s="4">
        <v>45665</v>
      </c>
      <c r="C912" t="s">
        <v>2160</v>
      </c>
      <c r="D912" t="s">
        <v>2161</v>
      </c>
      <c r="E912" t="s">
        <v>353</v>
      </c>
      <c r="F912" t="s">
        <v>354</v>
      </c>
      <c r="G912" t="s">
        <v>79</v>
      </c>
      <c r="H912" t="s">
        <v>42</v>
      </c>
      <c r="I912" t="s">
        <v>2162</v>
      </c>
      <c r="J912" s="4">
        <v>45560</v>
      </c>
    </row>
    <row r="913" spans="1:10" x14ac:dyDescent="0.3">
      <c r="A913" t="s">
        <v>2163</v>
      </c>
      <c r="B913" s="4">
        <v>45665</v>
      </c>
      <c r="C913" t="s">
        <v>618</v>
      </c>
      <c r="D913" t="s">
        <v>619</v>
      </c>
      <c r="E913" t="s">
        <v>51</v>
      </c>
      <c r="F913" t="s">
        <v>52</v>
      </c>
      <c r="G913" t="s">
        <v>53</v>
      </c>
      <c r="H913" t="s">
        <v>42</v>
      </c>
      <c r="I913" t="s">
        <v>2164</v>
      </c>
      <c r="J913" s="4">
        <v>26877</v>
      </c>
    </row>
    <row r="914" spans="1:10" x14ac:dyDescent="0.3">
      <c r="A914" t="s">
        <v>2165</v>
      </c>
      <c r="B914" s="4">
        <v>45665</v>
      </c>
      <c r="C914" t="s">
        <v>2166</v>
      </c>
      <c r="D914" t="s">
        <v>693</v>
      </c>
      <c r="E914" t="s">
        <v>1984</v>
      </c>
      <c r="F914" t="s">
        <v>1985</v>
      </c>
      <c r="G914" t="s">
        <v>1986</v>
      </c>
      <c r="H914" t="s">
        <v>42</v>
      </c>
      <c r="I914" t="s">
        <v>83</v>
      </c>
      <c r="J914" s="4">
        <v>20557</v>
      </c>
    </row>
    <row r="915" spans="1:10" x14ac:dyDescent="0.3">
      <c r="A915" t="s">
        <v>2167</v>
      </c>
      <c r="B915" s="4">
        <v>45665</v>
      </c>
      <c r="C915" t="s">
        <v>665</v>
      </c>
      <c r="D915" t="s">
        <v>666</v>
      </c>
      <c r="E915" t="s">
        <v>51</v>
      </c>
      <c r="F915" t="s">
        <v>52</v>
      </c>
      <c r="G915" t="s">
        <v>53</v>
      </c>
      <c r="H915" t="s">
        <v>42</v>
      </c>
      <c r="I915" t="s">
        <v>2168</v>
      </c>
      <c r="J915" s="4">
        <v>22353</v>
      </c>
    </row>
    <row r="916" spans="1:10" x14ac:dyDescent="0.3">
      <c r="A916" t="s">
        <v>2169</v>
      </c>
      <c r="B916" s="4">
        <v>45665</v>
      </c>
      <c r="C916" t="s">
        <v>1751</v>
      </c>
      <c r="D916" t="s">
        <v>2170</v>
      </c>
      <c r="E916" t="s">
        <v>353</v>
      </c>
      <c r="F916" t="s">
        <v>354</v>
      </c>
      <c r="G916" t="s">
        <v>79</v>
      </c>
      <c r="H916" t="s">
        <v>42</v>
      </c>
      <c r="I916" t="s">
        <v>2171</v>
      </c>
      <c r="J916" s="4">
        <v>38663</v>
      </c>
    </row>
    <row r="917" spans="1:10" x14ac:dyDescent="0.3">
      <c r="A917" t="s">
        <v>2172</v>
      </c>
      <c r="B917" s="4">
        <v>45665</v>
      </c>
      <c r="C917" t="s">
        <v>261</v>
      </c>
      <c r="D917" t="s">
        <v>262</v>
      </c>
      <c r="E917" t="s">
        <v>51</v>
      </c>
      <c r="F917" t="s">
        <v>52</v>
      </c>
      <c r="G917" t="s">
        <v>53</v>
      </c>
      <c r="H917" t="s">
        <v>42</v>
      </c>
      <c r="I917" t="s">
        <v>1642</v>
      </c>
      <c r="J917" s="4">
        <v>27251</v>
      </c>
    </row>
    <row r="918" spans="1:10" x14ac:dyDescent="0.3">
      <c r="A918" t="s">
        <v>2173</v>
      </c>
      <c r="B918" s="4">
        <v>45665</v>
      </c>
      <c r="C918" t="s">
        <v>136</v>
      </c>
      <c r="D918" t="s">
        <v>137</v>
      </c>
      <c r="E918" t="s">
        <v>51</v>
      </c>
      <c r="F918" t="s">
        <v>52</v>
      </c>
      <c r="G918" t="s">
        <v>53</v>
      </c>
      <c r="H918" t="s">
        <v>42</v>
      </c>
      <c r="I918" t="s">
        <v>2057</v>
      </c>
      <c r="J918" s="4">
        <v>26732</v>
      </c>
    </row>
    <row r="919" spans="1:10" x14ac:dyDescent="0.3">
      <c r="A919" t="s">
        <v>2174</v>
      </c>
      <c r="B919" s="4">
        <v>45665</v>
      </c>
      <c r="C919" t="s">
        <v>2175</v>
      </c>
      <c r="D919" t="s">
        <v>2176</v>
      </c>
      <c r="E919" t="s">
        <v>51</v>
      </c>
      <c r="F919" t="s">
        <v>52</v>
      </c>
      <c r="G919" t="s">
        <v>53</v>
      </c>
      <c r="H919" t="s">
        <v>42</v>
      </c>
      <c r="I919" t="s">
        <v>2057</v>
      </c>
      <c r="J919" s="4">
        <v>26732</v>
      </c>
    </row>
    <row r="920" spans="1:10" x14ac:dyDescent="0.3">
      <c r="A920" t="s">
        <v>2177</v>
      </c>
      <c r="B920" s="4">
        <v>45665</v>
      </c>
      <c r="C920" t="s">
        <v>1646</v>
      </c>
      <c r="D920" t="s">
        <v>1647</v>
      </c>
      <c r="E920" t="s">
        <v>51</v>
      </c>
      <c r="F920" t="s">
        <v>52</v>
      </c>
      <c r="G920" t="s">
        <v>53</v>
      </c>
      <c r="H920" t="s">
        <v>42</v>
      </c>
      <c r="I920" t="s">
        <v>2087</v>
      </c>
      <c r="J920" s="4">
        <v>31599</v>
      </c>
    </row>
    <row r="921" spans="1:10" x14ac:dyDescent="0.3">
      <c r="A921" t="s">
        <v>2178</v>
      </c>
      <c r="B921" s="4">
        <v>45665</v>
      </c>
      <c r="C921" t="s">
        <v>258</v>
      </c>
      <c r="D921" t="s">
        <v>259</v>
      </c>
      <c r="E921" t="s">
        <v>51</v>
      </c>
      <c r="F921" t="s">
        <v>52</v>
      </c>
      <c r="G921" t="s">
        <v>53</v>
      </c>
      <c r="H921" t="s">
        <v>42</v>
      </c>
      <c r="I921" t="s">
        <v>2087</v>
      </c>
      <c r="J921" s="4">
        <v>31599</v>
      </c>
    </row>
    <row r="922" spans="1:10" x14ac:dyDescent="0.3">
      <c r="A922" t="s">
        <v>2179</v>
      </c>
      <c r="B922" s="4">
        <v>45665</v>
      </c>
      <c r="C922" t="s">
        <v>490</v>
      </c>
      <c r="D922" t="s">
        <v>491</v>
      </c>
      <c r="E922" t="s">
        <v>51</v>
      </c>
      <c r="F922" t="s">
        <v>52</v>
      </c>
      <c r="G922" t="s">
        <v>53</v>
      </c>
      <c r="H922" t="s">
        <v>42</v>
      </c>
      <c r="I922" t="s">
        <v>2087</v>
      </c>
      <c r="J922" s="4">
        <v>31599</v>
      </c>
    </row>
    <row r="923" spans="1:10" x14ac:dyDescent="0.3">
      <c r="A923" t="s">
        <v>2180</v>
      </c>
      <c r="B923" s="4">
        <v>45665</v>
      </c>
      <c r="C923" t="s">
        <v>125</v>
      </c>
      <c r="D923" t="s">
        <v>126</v>
      </c>
      <c r="E923" t="s">
        <v>39</v>
      </c>
      <c r="F923" t="s">
        <v>40</v>
      </c>
      <c r="G923" t="s">
        <v>41</v>
      </c>
      <c r="H923" t="s">
        <v>42</v>
      </c>
      <c r="I923" t="s">
        <v>2087</v>
      </c>
      <c r="J923" s="4">
        <v>31599</v>
      </c>
    </row>
    <row r="924" spans="1:10" x14ac:dyDescent="0.3">
      <c r="A924" t="s">
        <v>2181</v>
      </c>
      <c r="B924" s="4">
        <v>45665</v>
      </c>
      <c r="C924" t="s">
        <v>1304</v>
      </c>
      <c r="D924" t="s">
        <v>1305</v>
      </c>
      <c r="E924" t="s">
        <v>51</v>
      </c>
      <c r="F924" t="s">
        <v>52</v>
      </c>
      <c r="G924" t="s">
        <v>53</v>
      </c>
      <c r="H924" t="s">
        <v>42</v>
      </c>
      <c r="I924" t="s">
        <v>2087</v>
      </c>
      <c r="J924" s="4">
        <v>31599</v>
      </c>
    </row>
    <row r="925" spans="1:10" x14ac:dyDescent="0.3">
      <c r="A925" t="s">
        <v>2182</v>
      </c>
      <c r="B925" s="4">
        <v>45666</v>
      </c>
      <c r="C925" t="s">
        <v>174</v>
      </c>
      <c r="D925" t="s">
        <v>175</v>
      </c>
      <c r="E925" t="s">
        <v>51</v>
      </c>
      <c r="F925" t="s">
        <v>52</v>
      </c>
      <c r="G925" t="s">
        <v>53</v>
      </c>
      <c r="H925" t="s">
        <v>42</v>
      </c>
      <c r="I925" t="s">
        <v>2183</v>
      </c>
      <c r="J925" s="4">
        <v>23779</v>
      </c>
    </row>
    <row r="926" spans="1:10" x14ac:dyDescent="0.3">
      <c r="A926" t="s">
        <v>2184</v>
      </c>
      <c r="B926" s="4">
        <v>45666</v>
      </c>
      <c r="C926" t="s">
        <v>508</v>
      </c>
      <c r="D926" t="s">
        <v>509</v>
      </c>
      <c r="E926" t="s">
        <v>51</v>
      </c>
      <c r="F926" t="s">
        <v>52</v>
      </c>
      <c r="G926" t="s">
        <v>53</v>
      </c>
      <c r="H926" t="s">
        <v>42</v>
      </c>
      <c r="I926" t="s">
        <v>2183</v>
      </c>
      <c r="J926" s="4">
        <v>23779</v>
      </c>
    </row>
    <row r="927" spans="1:10" x14ac:dyDescent="0.3">
      <c r="A927" t="s">
        <v>2185</v>
      </c>
      <c r="B927" s="4">
        <v>45666</v>
      </c>
      <c r="C927" t="s">
        <v>2186</v>
      </c>
      <c r="D927" t="s">
        <v>2187</v>
      </c>
      <c r="E927" t="s">
        <v>51</v>
      </c>
      <c r="F927" t="s">
        <v>52</v>
      </c>
      <c r="G927" t="s">
        <v>53</v>
      </c>
      <c r="H927" t="s">
        <v>42</v>
      </c>
      <c r="I927" t="s">
        <v>1166</v>
      </c>
      <c r="J927" s="4">
        <v>17600</v>
      </c>
    </row>
    <row r="928" spans="1:10" x14ac:dyDescent="0.3">
      <c r="A928" t="s">
        <v>2188</v>
      </c>
      <c r="B928" s="4">
        <v>45666</v>
      </c>
      <c r="C928" t="s">
        <v>854</v>
      </c>
      <c r="D928" t="s">
        <v>855</v>
      </c>
      <c r="E928" t="s">
        <v>51</v>
      </c>
      <c r="F928" t="s">
        <v>52</v>
      </c>
      <c r="G928" t="s">
        <v>53</v>
      </c>
      <c r="H928" t="s">
        <v>42</v>
      </c>
      <c r="I928" t="s">
        <v>2189</v>
      </c>
      <c r="J928" s="4">
        <v>22739</v>
      </c>
    </row>
    <row r="929" spans="1:10" x14ac:dyDescent="0.3">
      <c r="A929" t="s">
        <v>2190</v>
      </c>
      <c r="B929" s="4">
        <v>45666</v>
      </c>
      <c r="C929" t="s">
        <v>188</v>
      </c>
      <c r="D929" t="s">
        <v>189</v>
      </c>
      <c r="E929" t="s">
        <v>51</v>
      </c>
      <c r="F929" t="s">
        <v>52</v>
      </c>
      <c r="G929" t="s">
        <v>53</v>
      </c>
      <c r="H929" t="s">
        <v>42</v>
      </c>
      <c r="I929" t="s">
        <v>2189</v>
      </c>
      <c r="J929" s="4">
        <v>22739</v>
      </c>
    </row>
    <row r="930" spans="1:10" x14ac:dyDescent="0.3">
      <c r="A930" t="s">
        <v>2191</v>
      </c>
      <c r="B930" s="4">
        <v>45666</v>
      </c>
      <c r="C930" t="s">
        <v>347</v>
      </c>
      <c r="D930" t="s">
        <v>348</v>
      </c>
      <c r="E930" t="s">
        <v>51</v>
      </c>
      <c r="F930" t="s">
        <v>52</v>
      </c>
      <c r="G930" t="s">
        <v>53</v>
      </c>
      <c r="H930" t="s">
        <v>42</v>
      </c>
      <c r="I930" t="s">
        <v>2189</v>
      </c>
      <c r="J930" s="4">
        <v>22739</v>
      </c>
    </row>
    <row r="931" spans="1:10" x14ac:dyDescent="0.3">
      <c r="A931" t="s">
        <v>2192</v>
      </c>
      <c r="B931" s="4">
        <v>45666</v>
      </c>
      <c r="C931" t="s">
        <v>60</v>
      </c>
      <c r="D931" t="s">
        <v>61</v>
      </c>
      <c r="E931" t="s">
        <v>51</v>
      </c>
      <c r="F931" t="s">
        <v>52</v>
      </c>
      <c r="G931" t="s">
        <v>53</v>
      </c>
      <c r="H931" t="s">
        <v>42</v>
      </c>
      <c r="I931" t="s">
        <v>2189</v>
      </c>
      <c r="J931" s="4">
        <v>22739</v>
      </c>
    </row>
    <row r="932" spans="1:10" x14ac:dyDescent="0.3">
      <c r="A932" t="s">
        <v>2193</v>
      </c>
      <c r="B932" s="4">
        <v>45666</v>
      </c>
      <c r="C932" t="s">
        <v>2194</v>
      </c>
      <c r="D932" t="s">
        <v>2195</v>
      </c>
      <c r="E932" t="s">
        <v>39</v>
      </c>
      <c r="F932" t="s">
        <v>40</v>
      </c>
      <c r="G932" t="s">
        <v>41</v>
      </c>
      <c r="H932" t="s">
        <v>42</v>
      </c>
      <c r="I932" t="s">
        <v>2196</v>
      </c>
      <c r="J932" s="4">
        <v>19622</v>
      </c>
    </row>
    <row r="933" spans="1:10" x14ac:dyDescent="0.3">
      <c r="A933" t="s">
        <v>2197</v>
      </c>
      <c r="B933" s="4">
        <v>45666</v>
      </c>
      <c r="C933" t="s">
        <v>215</v>
      </c>
      <c r="D933" t="s">
        <v>216</v>
      </c>
      <c r="E933" t="s">
        <v>39</v>
      </c>
      <c r="F933" t="s">
        <v>40</v>
      </c>
      <c r="G933" t="s">
        <v>41</v>
      </c>
      <c r="H933" t="s">
        <v>42</v>
      </c>
      <c r="I933" t="s">
        <v>1914</v>
      </c>
      <c r="J933" s="4">
        <v>23608</v>
      </c>
    </row>
    <row r="934" spans="1:10" x14ac:dyDescent="0.3">
      <c r="A934" t="s">
        <v>2198</v>
      </c>
      <c r="B934" s="4">
        <v>45666</v>
      </c>
      <c r="C934" t="s">
        <v>273</v>
      </c>
      <c r="D934" t="s">
        <v>274</v>
      </c>
      <c r="E934" t="s">
        <v>39</v>
      </c>
      <c r="F934" t="s">
        <v>40</v>
      </c>
      <c r="G934" t="s">
        <v>41</v>
      </c>
      <c r="H934" t="s">
        <v>42</v>
      </c>
      <c r="I934" t="s">
        <v>1914</v>
      </c>
      <c r="J934" s="4">
        <v>23608</v>
      </c>
    </row>
    <row r="935" spans="1:10" x14ac:dyDescent="0.3">
      <c r="A935" t="s">
        <v>2199</v>
      </c>
      <c r="B935" s="4">
        <v>45666</v>
      </c>
      <c r="C935" t="s">
        <v>1149</v>
      </c>
      <c r="D935" t="s">
        <v>1150</v>
      </c>
      <c r="E935" t="s">
        <v>39</v>
      </c>
      <c r="F935" t="s">
        <v>40</v>
      </c>
      <c r="G935" t="s">
        <v>41</v>
      </c>
      <c r="H935" t="s">
        <v>42</v>
      </c>
      <c r="I935" t="s">
        <v>161</v>
      </c>
      <c r="J935" s="4">
        <v>19556</v>
      </c>
    </row>
    <row r="936" spans="1:10" x14ac:dyDescent="0.3">
      <c r="A936" t="s">
        <v>2200</v>
      </c>
      <c r="B936" s="4">
        <v>45666</v>
      </c>
      <c r="C936" t="s">
        <v>692</v>
      </c>
      <c r="D936" t="s">
        <v>1048</v>
      </c>
      <c r="E936" t="s">
        <v>39</v>
      </c>
      <c r="F936" t="s">
        <v>40</v>
      </c>
      <c r="G936" t="s">
        <v>41</v>
      </c>
      <c r="H936" t="s">
        <v>42</v>
      </c>
      <c r="I936" t="s">
        <v>161</v>
      </c>
      <c r="J936" s="4">
        <v>19556</v>
      </c>
    </row>
    <row r="937" spans="1:10" x14ac:dyDescent="0.3">
      <c r="A937" t="s">
        <v>2201</v>
      </c>
      <c r="B937" s="4">
        <v>45666</v>
      </c>
      <c r="C937" t="s">
        <v>673</v>
      </c>
      <c r="D937" t="s">
        <v>882</v>
      </c>
      <c r="E937" t="s">
        <v>39</v>
      </c>
      <c r="F937" t="s">
        <v>40</v>
      </c>
      <c r="G937" t="s">
        <v>41</v>
      </c>
      <c r="H937" t="s">
        <v>42</v>
      </c>
      <c r="I937" t="s">
        <v>2202</v>
      </c>
      <c r="J937" s="4">
        <v>24703</v>
      </c>
    </row>
    <row r="938" spans="1:10" x14ac:dyDescent="0.3">
      <c r="A938" t="s">
        <v>2203</v>
      </c>
      <c r="B938" s="4">
        <v>45666</v>
      </c>
      <c r="C938" t="s">
        <v>2204</v>
      </c>
      <c r="D938" t="s">
        <v>2205</v>
      </c>
      <c r="E938" t="s">
        <v>1049</v>
      </c>
      <c r="F938" t="s">
        <v>1050</v>
      </c>
      <c r="G938" t="s">
        <v>1051</v>
      </c>
      <c r="H938" t="s">
        <v>42</v>
      </c>
      <c r="I938" t="s">
        <v>2035</v>
      </c>
      <c r="J938" s="4">
        <v>24760</v>
      </c>
    </row>
    <row r="939" spans="1:10" x14ac:dyDescent="0.3">
      <c r="A939" t="s">
        <v>2206</v>
      </c>
      <c r="B939" s="4">
        <v>45666</v>
      </c>
      <c r="C939" t="s">
        <v>993</v>
      </c>
      <c r="D939" t="s">
        <v>994</v>
      </c>
      <c r="E939" t="s">
        <v>51</v>
      </c>
      <c r="F939" t="s">
        <v>52</v>
      </c>
      <c r="G939" t="s">
        <v>53</v>
      </c>
      <c r="H939" t="s">
        <v>42</v>
      </c>
      <c r="I939" t="s">
        <v>2035</v>
      </c>
      <c r="J939" s="4">
        <v>24760</v>
      </c>
    </row>
    <row r="940" spans="1:10" x14ac:dyDescent="0.3">
      <c r="A940" t="s">
        <v>2207</v>
      </c>
      <c r="B940" s="4">
        <v>45666</v>
      </c>
      <c r="C940" t="s">
        <v>574</v>
      </c>
      <c r="D940" t="s">
        <v>1164</v>
      </c>
      <c r="E940" t="s">
        <v>51</v>
      </c>
      <c r="F940" t="s">
        <v>52</v>
      </c>
      <c r="G940" t="s">
        <v>53</v>
      </c>
      <c r="H940" t="s">
        <v>42</v>
      </c>
      <c r="I940" t="s">
        <v>163</v>
      </c>
      <c r="J940" s="4">
        <v>19337</v>
      </c>
    </row>
    <row r="941" spans="1:10" x14ac:dyDescent="0.3">
      <c r="A941" t="s">
        <v>2208</v>
      </c>
      <c r="B941" s="4">
        <v>45666</v>
      </c>
      <c r="C941" t="s">
        <v>347</v>
      </c>
      <c r="D941" t="s">
        <v>348</v>
      </c>
      <c r="E941" t="s">
        <v>51</v>
      </c>
      <c r="F941" t="s">
        <v>52</v>
      </c>
      <c r="G941" t="s">
        <v>53</v>
      </c>
      <c r="H941" t="s">
        <v>42</v>
      </c>
      <c r="I941" t="s">
        <v>2035</v>
      </c>
      <c r="J941" s="4">
        <v>24760</v>
      </c>
    </row>
    <row r="942" spans="1:10" x14ac:dyDescent="0.3">
      <c r="A942" t="s">
        <v>2209</v>
      </c>
      <c r="B942" s="4">
        <v>45666</v>
      </c>
      <c r="C942" t="s">
        <v>545</v>
      </c>
      <c r="D942" t="s">
        <v>546</v>
      </c>
      <c r="E942" t="s">
        <v>51</v>
      </c>
      <c r="F942" t="s">
        <v>52</v>
      </c>
      <c r="G942" t="s">
        <v>53</v>
      </c>
      <c r="H942" t="s">
        <v>42</v>
      </c>
      <c r="I942" t="s">
        <v>2210</v>
      </c>
      <c r="J942" s="4">
        <v>15709</v>
      </c>
    </row>
    <row r="943" spans="1:10" x14ac:dyDescent="0.3">
      <c r="A943" t="s">
        <v>2211</v>
      </c>
      <c r="B943" s="4">
        <v>45666</v>
      </c>
      <c r="C943" t="s">
        <v>2212</v>
      </c>
      <c r="D943" t="s">
        <v>2213</v>
      </c>
      <c r="E943" t="s">
        <v>51</v>
      </c>
      <c r="F943" t="s">
        <v>52</v>
      </c>
      <c r="G943" t="s">
        <v>53</v>
      </c>
      <c r="H943" t="s">
        <v>42</v>
      </c>
      <c r="I943" t="s">
        <v>2210</v>
      </c>
      <c r="J943" s="4">
        <v>15709</v>
      </c>
    </row>
    <row r="944" spans="1:10" x14ac:dyDescent="0.3">
      <c r="A944" t="s">
        <v>2214</v>
      </c>
      <c r="B944" s="4">
        <v>45666</v>
      </c>
      <c r="C944" t="s">
        <v>796</v>
      </c>
      <c r="D944" t="s">
        <v>797</v>
      </c>
      <c r="E944" t="s">
        <v>51</v>
      </c>
      <c r="F944" t="s">
        <v>52</v>
      </c>
      <c r="G944" t="s">
        <v>53</v>
      </c>
      <c r="H944" t="s">
        <v>42</v>
      </c>
      <c r="I944" t="s">
        <v>2035</v>
      </c>
      <c r="J944" s="4">
        <v>24760</v>
      </c>
    </row>
    <row r="945" spans="1:10" x14ac:dyDescent="0.3">
      <c r="A945" t="s">
        <v>2215</v>
      </c>
      <c r="B945" s="4">
        <v>45666</v>
      </c>
      <c r="C945" t="s">
        <v>496</v>
      </c>
      <c r="D945" t="s">
        <v>497</v>
      </c>
      <c r="E945" t="s">
        <v>498</v>
      </c>
      <c r="F945" t="s">
        <v>499</v>
      </c>
      <c r="G945" t="s">
        <v>79</v>
      </c>
      <c r="H945" t="s">
        <v>42</v>
      </c>
      <c r="I945" t="s">
        <v>2216</v>
      </c>
      <c r="J945" s="4">
        <v>23738</v>
      </c>
    </row>
    <row r="946" spans="1:10" x14ac:dyDescent="0.3">
      <c r="A946" t="s">
        <v>2217</v>
      </c>
      <c r="B946" s="4">
        <v>45666</v>
      </c>
      <c r="C946" t="s">
        <v>490</v>
      </c>
      <c r="D946" t="s">
        <v>491</v>
      </c>
      <c r="E946" t="s">
        <v>498</v>
      </c>
      <c r="F946" t="s">
        <v>499</v>
      </c>
      <c r="G946" t="s">
        <v>79</v>
      </c>
      <c r="H946" t="s">
        <v>42</v>
      </c>
      <c r="I946" t="s">
        <v>2216</v>
      </c>
      <c r="J946" s="4">
        <v>23738</v>
      </c>
    </row>
    <row r="947" spans="1:10" x14ac:dyDescent="0.3">
      <c r="A947" t="s">
        <v>2218</v>
      </c>
      <c r="B947" s="4">
        <v>45666</v>
      </c>
      <c r="C947" t="s">
        <v>143</v>
      </c>
      <c r="D947" t="s">
        <v>144</v>
      </c>
      <c r="E947" t="s">
        <v>51</v>
      </c>
      <c r="F947" t="s">
        <v>52</v>
      </c>
      <c r="G947" t="s">
        <v>53</v>
      </c>
      <c r="H947" t="s">
        <v>42</v>
      </c>
      <c r="I947" t="s">
        <v>2219</v>
      </c>
      <c r="J947" s="4">
        <v>25228</v>
      </c>
    </row>
    <row r="948" spans="1:10" x14ac:dyDescent="0.3">
      <c r="A948" t="s">
        <v>2220</v>
      </c>
      <c r="B948" s="4">
        <v>45666</v>
      </c>
      <c r="C948" t="s">
        <v>2221</v>
      </c>
      <c r="D948" t="s">
        <v>2222</v>
      </c>
      <c r="E948" t="s">
        <v>1579</v>
      </c>
      <c r="F948" t="s">
        <v>1580</v>
      </c>
      <c r="G948" t="s">
        <v>1581</v>
      </c>
      <c r="H948" t="s">
        <v>42</v>
      </c>
      <c r="I948" t="s">
        <v>1575</v>
      </c>
      <c r="J948" s="4">
        <v>22613</v>
      </c>
    </row>
    <row r="949" spans="1:10" x14ac:dyDescent="0.3">
      <c r="A949" t="s">
        <v>2223</v>
      </c>
      <c r="B949" s="4">
        <v>45666</v>
      </c>
      <c r="C949" t="s">
        <v>105</v>
      </c>
      <c r="D949" t="s">
        <v>106</v>
      </c>
      <c r="E949" t="s">
        <v>51</v>
      </c>
      <c r="F949" t="s">
        <v>52</v>
      </c>
      <c r="G949" t="s">
        <v>53</v>
      </c>
      <c r="H949" t="s">
        <v>42</v>
      </c>
      <c r="I949" t="s">
        <v>2224</v>
      </c>
      <c r="J949" s="4">
        <v>27561</v>
      </c>
    </row>
    <row r="950" spans="1:10" x14ac:dyDescent="0.3">
      <c r="A950" t="s">
        <v>2225</v>
      </c>
      <c r="B950" s="4">
        <v>45666</v>
      </c>
      <c r="C950" t="s">
        <v>2226</v>
      </c>
      <c r="D950" t="s">
        <v>2227</v>
      </c>
      <c r="E950" t="s">
        <v>77</v>
      </c>
      <c r="F950" t="s">
        <v>78</v>
      </c>
      <c r="G950" t="s">
        <v>79</v>
      </c>
      <c r="H950" t="s">
        <v>42</v>
      </c>
      <c r="I950" t="s">
        <v>62</v>
      </c>
      <c r="J950" s="4">
        <v>25643</v>
      </c>
    </row>
    <row r="951" spans="1:10" x14ac:dyDescent="0.3">
      <c r="A951" t="s">
        <v>2228</v>
      </c>
      <c r="B951" s="4">
        <v>45666</v>
      </c>
      <c r="C951" t="s">
        <v>2175</v>
      </c>
      <c r="D951" t="s">
        <v>2176</v>
      </c>
      <c r="E951" t="s">
        <v>204</v>
      </c>
      <c r="F951" t="s">
        <v>205</v>
      </c>
      <c r="G951" t="s">
        <v>206</v>
      </c>
      <c r="H951" t="s">
        <v>42</v>
      </c>
      <c r="I951" t="s">
        <v>2229</v>
      </c>
      <c r="J951" s="4">
        <v>22302</v>
      </c>
    </row>
    <row r="952" spans="1:10" x14ac:dyDescent="0.3">
      <c r="A952" t="s">
        <v>2230</v>
      </c>
      <c r="B952" s="4">
        <v>45666</v>
      </c>
      <c r="C952" t="s">
        <v>258</v>
      </c>
      <c r="D952" t="s">
        <v>259</v>
      </c>
      <c r="E952" t="s">
        <v>204</v>
      </c>
      <c r="F952" t="s">
        <v>205</v>
      </c>
      <c r="G952" t="s">
        <v>206</v>
      </c>
      <c r="H952" t="s">
        <v>42</v>
      </c>
      <c r="I952" t="s">
        <v>2229</v>
      </c>
      <c r="J952" s="4">
        <v>22302</v>
      </c>
    </row>
    <row r="953" spans="1:10" x14ac:dyDescent="0.3">
      <c r="A953" t="s">
        <v>2231</v>
      </c>
      <c r="B953" s="4">
        <v>45666</v>
      </c>
      <c r="C953" t="s">
        <v>215</v>
      </c>
      <c r="D953" t="s">
        <v>216</v>
      </c>
      <c r="E953" t="s">
        <v>204</v>
      </c>
      <c r="F953" t="s">
        <v>205</v>
      </c>
      <c r="G953" t="s">
        <v>206</v>
      </c>
      <c r="H953" t="s">
        <v>42</v>
      </c>
      <c r="I953" t="s">
        <v>2229</v>
      </c>
      <c r="J953" s="4">
        <v>22302</v>
      </c>
    </row>
    <row r="954" spans="1:10" x14ac:dyDescent="0.3">
      <c r="A954" t="s">
        <v>2232</v>
      </c>
      <c r="B954" s="4">
        <v>45666</v>
      </c>
      <c r="C954" t="s">
        <v>129</v>
      </c>
      <c r="D954" t="s">
        <v>130</v>
      </c>
      <c r="E954" t="s">
        <v>39</v>
      </c>
      <c r="F954" t="s">
        <v>40</v>
      </c>
      <c r="G954" t="s">
        <v>41</v>
      </c>
      <c r="H954" t="s">
        <v>42</v>
      </c>
      <c r="I954" t="s">
        <v>2233</v>
      </c>
      <c r="J954" s="4">
        <v>21721</v>
      </c>
    </row>
    <row r="955" spans="1:10" x14ac:dyDescent="0.3">
      <c r="A955" t="s">
        <v>2234</v>
      </c>
      <c r="B955" s="4">
        <v>45666</v>
      </c>
      <c r="C955" t="s">
        <v>347</v>
      </c>
      <c r="D955" t="s">
        <v>348</v>
      </c>
      <c r="E955" t="s">
        <v>204</v>
      </c>
      <c r="F955" t="s">
        <v>205</v>
      </c>
      <c r="G955" t="s">
        <v>206</v>
      </c>
      <c r="H955" t="s">
        <v>42</v>
      </c>
      <c r="I955" t="s">
        <v>2229</v>
      </c>
      <c r="J955" s="4">
        <v>22302</v>
      </c>
    </row>
    <row r="956" spans="1:10" x14ac:dyDescent="0.3">
      <c r="A956" t="s">
        <v>2235</v>
      </c>
      <c r="B956" s="4">
        <v>45666</v>
      </c>
      <c r="C956" t="s">
        <v>2236</v>
      </c>
      <c r="D956" t="s">
        <v>2237</v>
      </c>
      <c r="E956" t="s">
        <v>204</v>
      </c>
      <c r="F956" t="s">
        <v>205</v>
      </c>
      <c r="G956" t="s">
        <v>206</v>
      </c>
      <c r="H956" t="s">
        <v>42</v>
      </c>
      <c r="I956" t="s">
        <v>2229</v>
      </c>
      <c r="J956" s="4">
        <v>22302</v>
      </c>
    </row>
    <row r="957" spans="1:10" x14ac:dyDescent="0.3">
      <c r="A957" t="s">
        <v>2238</v>
      </c>
      <c r="B957" s="4">
        <v>45666</v>
      </c>
      <c r="C957" t="s">
        <v>325</v>
      </c>
      <c r="D957" t="s">
        <v>326</v>
      </c>
      <c r="E957" t="s">
        <v>111</v>
      </c>
      <c r="F957" t="s">
        <v>112</v>
      </c>
      <c r="G957" t="s">
        <v>113</v>
      </c>
      <c r="H957" t="s">
        <v>42</v>
      </c>
      <c r="I957" t="s">
        <v>2239</v>
      </c>
      <c r="J957" s="4">
        <v>22993</v>
      </c>
    </row>
    <row r="958" spans="1:10" x14ac:dyDescent="0.3">
      <c r="A958" t="s">
        <v>2240</v>
      </c>
      <c r="B958" s="4">
        <v>45666</v>
      </c>
      <c r="C958" t="s">
        <v>662</v>
      </c>
      <c r="D958" t="s">
        <v>663</v>
      </c>
      <c r="E958" t="s">
        <v>77</v>
      </c>
      <c r="F958" t="s">
        <v>78</v>
      </c>
      <c r="G958" t="s">
        <v>79</v>
      </c>
      <c r="H958" t="s">
        <v>42</v>
      </c>
      <c r="I958" t="s">
        <v>62</v>
      </c>
      <c r="J958" s="4">
        <v>25643</v>
      </c>
    </row>
    <row r="959" spans="1:10" x14ac:dyDescent="0.3">
      <c r="A959" t="s">
        <v>2241</v>
      </c>
      <c r="B959" s="4">
        <v>45666</v>
      </c>
      <c r="C959" t="s">
        <v>987</v>
      </c>
      <c r="D959" t="s">
        <v>988</v>
      </c>
      <c r="E959" t="s">
        <v>39</v>
      </c>
      <c r="F959" t="s">
        <v>40</v>
      </c>
      <c r="G959" t="s">
        <v>41</v>
      </c>
      <c r="H959" t="s">
        <v>42</v>
      </c>
      <c r="I959" t="s">
        <v>62</v>
      </c>
      <c r="J959" s="4">
        <v>25643</v>
      </c>
    </row>
    <row r="960" spans="1:10" x14ac:dyDescent="0.3">
      <c r="A960" t="s">
        <v>2242</v>
      </c>
      <c r="B960" s="4">
        <v>45666</v>
      </c>
      <c r="C960" t="s">
        <v>2243</v>
      </c>
      <c r="D960" t="s">
        <v>2244</v>
      </c>
      <c r="E960" t="s">
        <v>51</v>
      </c>
      <c r="F960" t="s">
        <v>52</v>
      </c>
      <c r="G960" t="s">
        <v>53</v>
      </c>
      <c r="H960" t="s">
        <v>42</v>
      </c>
      <c r="I960" t="s">
        <v>2245</v>
      </c>
      <c r="J960" s="4">
        <v>24614</v>
      </c>
    </row>
    <row r="961" spans="1:10" x14ac:dyDescent="0.3">
      <c r="A961" t="s">
        <v>2246</v>
      </c>
      <c r="B961" s="4">
        <v>45666</v>
      </c>
      <c r="C961" t="s">
        <v>431</v>
      </c>
      <c r="D961" t="s">
        <v>432</v>
      </c>
      <c r="E961" t="s">
        <v>51</v>
      </c>
      <c r="F961" t="s">
        <v>52</v>
      </c>
      <c r="G961" t="s">
        <v>53</v>
      </c>
      <c r="H961" t="s">
        <v>42</v>
      </c>
      <c r="I961" t="s">
        <v>2245</v>
      </c>
      <c r="J961" s="4">
        <v>24614</v>
      </c>
    </row>
    <row r="962" spans="1:10" x14ac:dyDescent="0.3">
      <c r="A962" t="s">
        <v>2247</v>
      </c>
      <c r="B962" s="4">
        <v>45666</v>
      </c>
      <c r="C962" t="s">
        <v>147</v>
      </c>
      <c r="D962" t="s">
        <v>148</v>
      </c>
      <c r="E962" t="s">
        <v>51</v>
      </c>
      <c r="F962" t="s">
        <v>52</v>
      </c>
      <c r="G962" t="s">
        <v>53</v>
      </c>
      <c r="H962" t="s">
        <v>42</v>
      </c>
      <c r="I962" t="s">
        <v>2245</v>
      </c>
      <c r="J962" s="4">
        <v>24614</v>
      </c>
    </row>
    <row r="963" spans="1:10" x14ac:dyDescent="0.3">
      <c r="A963" t="s">
        <v>2248</v>
      </c>
      <c r="B963" s="4">
        <v>45666</v>
      </c>
      <c r="C963" t="s">
        <v>125</v>
      </c>
      <c r="D963" t="s">
        <v>126</v>
      </c>
      <c r="E963" t="s">
        <v>51</v>
      </c>
      <c r="F963" t="s">
        <v>52</v>
      </c>
      <c r="G963" t="s">
        <v>53</v>
      </c>
      <c r="H963" t="s">
        <v>42</v>
      </c>
      <c r="I963" t="s">
        <v>1154</v>
      </c>
      <c r="J963" s="4">
        <v>25077</v>
      </c>
    </row>
    <row r="964" spans="1:10" x14ac:dyDescent="0.3">
      <c r="A964" t="s">
        <v>2249</v>
      </c>
      <c r="B964" s="4">
        <v>45666</v>
      </c>
      <c r="C964" t="s">
        <v>447</v>
      </c>
      <c r="D964" t="s">
        <v>448</v>
      </c>
      <c r="E964" t="s">
        <v>39</v>
      </c>
      <c r="F964" t="s">
        <v>40</v>
      </c>
      <c r="G964" t="s">
        <v>41</v>
      </c>
      <c r="H964" t="s">
        <v>42</v>
      </c>
      <c r="I964" t="s">
        <v>73</v>
      </c>
      <c r="J964" s="4">
        <v>21910</v>
      </c>
    </row>
    <row r="965" spans="1:10" x14ac:dyDescent="0.3">
      <c r="A965" t="s">
        <v>2250</v>
      </c>
      <c r="B965" s="4">
        <v>45666</v>
      </c>
      <c r="C965" t="s">
        <v>662</v>
      </c>
      <c r="D965" t="s">
        <v>663</v>
      </c>
      <c r="E965" t="s">
        <v>39</v>
      </c>
      <c r="F965" t="s">
        <v>40</v>
      </c>
      <c r="G965" t="s">
        <v>41</v>
      </c>
      <c r="H965" t="s">
        <v>42</v>
      </c>
      <c r="I965" t="s">
        <v>2119</v>
      </c>
      <c r="J965" s="4">
        <v>25557</v>
      </c>
    </row>
    <row r="966" spans="1:10" x14ac:dyDescent="0.3">
      <c r="A966" t="s">
        <v>2251</v>
      </c>
      <c r="B966" s="4">
        <v>45666</v>
      </c>
      <c r="C966" t="s">
        <v>56</v>
      </c>
      <c r="D966" t="s">
        <v>1542</v>
      </c>
      <c r="E966" t="s">
        <v>51</v>
      </c>
      <c r="F966" t="s">
        <v>52</v>
      </c>
      <c r="G966" t="s">
        <v>53</v>
      </c>
      <c r="H966" t="s">
        <v>42</v>
      </c>
      <c r="I966" t="s">
        <v>2252</v>
      </c>
      <c r="J966" s="4">
        <v>21480</v>
      </c>
    </row>
    <row r="967" spans="1:10" x14ac:dyDescent="0.3">
      <c r="A967" t="s">
        <v>2253</v>
      </c>
      <c r="B967" s="4">
        <v>45666</v>
      </c>
      <c r="C967" t="s">
        <v>81</v>
      </c>
      <c r="D967" t="s">
        <v>82</v>
      </c>
      <c r="E967" t="s">
        <v>51</v>
      </c>
      <c r="F967" t="s">
        <v>52</v>
      </c>
      <c r="G967" t="s">
        <v>53</v>
      </c>
      <c r="H967" t="s">
        <v>42</v>
      </c>
      <c r="I967" t="s">
        <v>2252</v>
      </c>
      <c r="J967" s="4">
        <v>21480</v>
      </c>
    </row>
    <row r="968" spans="1:10" x14ac:dyDescent="0.3">
      <c r="A968" t="s">
        <v>2254</v>
      </c>
      <c r="B968" s="4">
        <v>45666</v>
      </c>
      <c r="C968" t="s">
        <v>215</v>
      </c>
      <c r="D968" t="s">
        <v>1224</v>
      </c>
      <c r="E968" t="s">
        <v>51</v>
      </c>
      <c r="F968" t="s">
        <v>52</v>
      </c>
      <c r="G968" t="s">
        <v>53</v>
      </c>
      <c r="H968" t="s">
        <v>42</v>
      </c>
      <c r="I968" t="s">
        <v>2252</v>
      </c>
      <c r="J968" s="4">
        <v>21480</v>
      </c>
    </row>
    <row r="969" spans="1:10" x14ac:dyDescent="0.3">
      <c r="A969" t="s">
        <v>2255</v>
      </c>
      <c r="B969" s="4">
        <v>45666</v>
      </c>
      <c r="C969" t="s">
        <v>447</v>
      </c>
      <c r="D969" t="s">
        <v>448</v>
      </c>
      <c r="E969" t="s">
        <v>51</v>
      </c>
      <c r="F969" t="s">
        <v>52</v>
      </c>
      <c r="G969" t="s">
        <v>53</v>
      </c>
      <c r="H969" t="s">
        <v>42</v>
      </c>
      <c r="I969" t="s">
        <v>2252</v>
      </c>
      <c r="J969" s="4">
        <v>21480</v>
      </c>
    </row>
    <row r="970" spans="1:10" x14ac:dyDescent="0.3">
      <c r="A970" t="s">
        <v>2256</v>
      </c>
      <c r="B970" s="4">
        <v>45666</v>
      </c>
      <c r="C970" t="s">
        <v>347</v>
      </c>
      <c r="D970" t="s">
        <v>348</v>
      </c>
      <c r="E970" t="s">
        <v>51</v>
      </c>
      <c r="F970" t="s">
        <v>52</v>
      </c>
      <c r="G970" t="s">
        <v>53</v>
      </c>
      <c r="H970" t="s">
        <v>42</v>
      </c>
      <c r="I970" t="s">
        <v>2252</v>
      </c>
      <c r="J970" s="4">
        <v>21480</v>
      </c>
    </row>
    <row r="971" spans="1:10" x14ac:dyDescent="0.3">
      <c r="A971" t="s">
        <v>2257</v>
      </c>
      <c r="B971" s="4">
        <v>45666</v>
      </c>
      <c r="C971" t="s">
        <v>258</v>
      </c>
      <c r="D971" t="s">
        <v>259</v>
      </c>
      <c r="E971" t="s">
        <v>51</v>
      </c>
      <c r="F971" t="s">
        <v>52</v>
      </c>
      <c r="G971" t="s">
        <v>53</v>
      </c>
      <c r="H971" t="s">
        <v>42</v>
      </c>
      <c r="I971" t="s">
        <v>2252</v>
      </c>
      <c r="J971" s="4">
        <v>21480</v>
      </c>
    </row>
    <row r="972" spans="1:10" x14ac:dyDescent="0.3">
      <c r="A972" t="s">
        <v>2258</v>
      </c>
      <c r="B972" s="4">
        <v>45666</v>
      </c>
      <c r="C972" t="s">
        <v>2259</v>
      </c>
      <c r="D972" t="s">
        <v>38</v>
      </c>
      <c r="E972" t="s">
        <v>2260</v>
      </c>
      <c r="F972" t="s">
        <v>2261</v>
      </c>
      <c r="G972" t="s">
        <v>301</v>
      </c>
      <c r="H972" t="s">
        <v>42</v>
      </c>
      <c r="I972" t="s">
        <v>2262</v>
      </c>
      <c r="J972" s="4">
        <v>22374</v>
      </c>
    </row>
    <row r="973" spans="1:10" x14ac:dyDescent="0.3">
      <c r="A973" t="s">
        <v>2263</v>
      </c>
      <c r="B973" s="4">
        <v>45666</v>
      </c>
      <c r="C973" t="s">
        <v>37</v>
      </c>
      <c r="D973" t="s">
        <v>38</v>
      </c>
      <c r="E973" t="s">
        <v>51</v>
      </c>
      <c r="F973" t="s">
        <v>52</v>
      </c>
      <c r="G973" t="s">
        <v>53</v>
      </c>
      <c r="H973" t="s">
        <v>42</v>
      </c>
      <c r="I973" t="s">
        <v>1675</v>
      </c>
      <c r="J973" s="4">
        <v>23385</v>
      </c>
    </row>
    <row r="974" spans="1:10" x14ac:dyDescent="0.3">
      <c r="A974" t="s">
        <v>2264</v>
      </c>
      <c r="B974" s="4">
        <v>45666</v>
      </c>
      <c r="C974" t="s">
        <v>656</v>
      </c>
      <c r="D974" t="s">
        <v>657</v>
      </c>
      <c r="E974" t="s">
        <v>111</v>
      </c>
      <c r="F974" t="s">
        <v>112</v>
      </c>
      <c r="G974" t="s">
        <v>113</v>
      </c>
      <c r="H974" t="s">
        <v>42</v>
      </c>
      <c r="I974" t="s">
        <v>2265</v>
      </c>
      <c r="J974" s="4">
        <v>31088</v>
      </c>
    </row>
    <row r="975" spans="1:10" x14ac:dyDescent="0.3">
      <c r="A975" t="s">
        <v>2266</v>
      </c>
      <c r="B975" s="4">
        <v>45666</v>
      </c>
      <c r="C975" t="s">
        <v>2267</v>
      </c>
      <c r="D975" t="s">
        <v>2268</v>
      </c>
      <c r="E975" t="s">
        <v>51</v>
      </c>
      <c r="F975" t="s">
        <v>52</v>
      </c>
      <c r="G975" t="s">
        <v>53</v>
      </c>
      <c r="H975" t="s">
        <v>42</v>
      </c>
      <c r="I975" t="s">
        <v>2269</v>
      </c>
      <c r="J975" s="4">
        <v>26717</v>
      </c>
    </row>
    <row r="976" spans="1:10" x14ac:dyDescent="0.3">
      <c r="A976" t="s">
        <v>2270</v>
      </c>
      <c r="B976" s="4">
        <v>45666</v>
      </c>
      <c r="C976" t="s">
        <v>1700</v>
      </c>
      <c r="D976" t="s">
        <v>1701</v>
      </c>
      <c r="E976" t="s">
        <v>111</v>
      </c>
      <c r="F976" t="s">
        <v>112</v>
      </c>
      <c r="G976" t="s">
        <v>113</v>
      </c>
      <c r="H976" t="s">
        <v>42</v>
      </c>
      <c r="I976" t="s">
        <v>2271</v>
      </c>
      <c r="J976" s="4">
        <v>24487</v>
      </c>
    </row>
    <row r="977" spans="1:10" x14ac:dyDescent="0.3">
      <c r="A977" t="s">
        <v>2272</v>
      </c>
      <c r="B977" s="4">
        <v>45666</v>
      </c>
      <c r="C977" t="s">
        <v>673</v>
      </c>
      <c r="D977" t="s">
        <v>674</v>
      </c>
      <c r="E977" t="s">
        <v>111</v>
      </c>
      <c r="F977" t="s">
        <v>112</v>
      </c>
      <c r="G977" t="s">
        <v>113</v>
      </c>
      <c r="H977" t="s">
        <v>42</v>
      </c>
      <c r="I977" t="s">
        <v>2271</v>
      </c>
      <c r="J977" s="4">
        <v>24487</v>
      </c>
    </row>
    <row r="978" spans="1:10" x14ac:dyDescent="0.3">
      <c r="A978" t="s">
        <v>2273</v>
      </c>
      <c r="B978" s="4">
        <v>45666</v>
      </c>
      <c r="C978" t="s">
        <v>215</v>
      </c>
      <c r="D978" t="s">
        <v>1224</v>
      </c>
      <c r="E978" t="s">
        <v>111</v>
      </c>
      <c r="F978" t="s">
        <v>112</v>
      </c>
      <c r="G978" t="s">
        <v>113</v>
      </c>
      <c r="H978" t="s">
        <v>42</v>
      </c>
      <c r="I978" t="s">
        <v>2271</v>
      </c>
      <c r="J978" s="4">
        <v>24487</v>
      </c>
    </row>
    <row r="979" spans="1:10" x14ac:dyDescent="0.3">
      <c r="A979" t="s">
        <v>2274</v>
      </c>
      <c r="B979" s="4">
        <v>45666</v>
      </c>
      <c r="C979" t="s">
        <v>447</v>
      </c>
      <c r="D979" t="s">
        <v>448</v>
      </c>
      <c r="E979" t="s">
        <v>111</v>
      </c>
      <c r="F979" t="s">
        <v>112</v>
      </c>
      <c r="G979" t="s">
        <v>113</v>
      </c>
      <c r="H979" t="s">
        <v>42</v>
      </c>
      <c r="I979" t="s">
        <v>2271</v>
      </c>
      <c r="J979" s="4">
        <v>24487</v>
      </c>
    </row>
    <row r="980" spans="1:10" x14ac:dyDescent="0.3">
      <c r="A980" t="s">
        <v>2275</v>
      </c>
      <c r="B980" s="4">
        <v>45666</v>
      </c>
      <c r="C980" t="s">
        <v>2276</v>
      </c>
      <c r="D980" t="s">
        <v>2277</v>
      </c>
      <c r="E980" t="s">
        <v>2278</v>
      </c>
      <c r="F980" t="s">
        <v>2279</v>
      </c>
      <c r="G980" t="s">
        <v>2280</v>
      </c>
      <c r="H980" t="s">
        <v>42</v>
      </c>
      <c r="I980" t="s">
        <v>2271</v>
      </c>
      <c r="J980" s="4">
        <v>24487</v>
      </c>
    </row>
    <row r="981" spans="1:10" x14ac:dyDescent="0.3">
      <c r="A981" t="s">
        <v>2281</v>
      </c>
      <c r="B981" s="4">
        <v>45666</v>
      </c>
      <c r="C981" t="s">
        <v>147</v>
      </c>
      <c r="D981" t="s">
        <v>148</v>
      </c>
      <c r="E981" t="s">
        <v>51</v>
      </c>
      <c r="F981" t="s">
        <v>52</v>
      </c>
      <c r="G981" t="s">
        <v>53</v>
      </c>
      <c r="H981" t="s">
        <v>42</v>
      </c>
      <c r="I981" t="s">
        <v>2282</v>
      </c>
      <c r="J981" s="4">
        <v>18949</v>
      </c>
    </row>
    <row r="982" spans="1:10" x14ac:dyDescent="0.3">
      <c r="A982" t="s">
        <v>2283</v>
      </c>
      <c r="B982" s="4">
        <v>45666</v>
      </c>
      <c r="C982" t="s">
        <v>2284</v>
      </c>
      <c r="D982" t="s">
        <v>2285</v>
      </c>
      <c r="E982" t="s">
        <v>51</v>
      </c>
      <c r="F982" t="s">
        <v>52</v>
      </c>
      <c r="G982" t="s">
        <v>53</v>
      </c>
      <c r="H982" t="s">
        <v>42</v>
      </c>
      <c r="I982" t="s">
        <v>2286</v>
      </c>
      <c r="J982" s="4">
        <v>20996</v>
      </c>
    </row>
    <row r="983" spans="1:10" x14ac:dyDescent="0.3">
      <c r="A983" t="s">
        <v>2287</v>
      </c>
      <c r="B983" s="4">
        <v>45666</v>
      </c>
      <c r="C983" t="s">
        <v>2288</v>
      </c>
      <c r="D983" t="s">
        <v>2289</v>
      </c>
      <c r="E983" t="s">
        <v>51</v>
      </c>
      <c r="F983" t="s">
        <v>52</v>
      </c>
      <c r="G983" t="s">
        <v>53</v>
      </c>
      <c r="H983" t="s">
        <v>42</v>
      </c>
      <c r="I983" t="s">
        <v>2286</v>
      </c>
      <c r="J983" s="4">
        <v>20996</v>
      </c>
    </row>
    <row r="984" spans="1:10" x14ac:dyDescent="0.3">
      <c r="A984" t="s">
        <v>2290</v>
      </c>
      <c r="B984" s="4">
        <v>45666</v>
      </c>
      <c r="C984" t="s">
        <v>662</v>
      </c>
      <c r="D984" t="s">
        <v>663</v>
      </c>
      <c r="E984" t="s">
        <v>51</v>
      </c>
      <c r="F984" t="s">
        <v>52</v>
      </c>
      <c r="G984" t="s">
        <v>53</v>
      </c>
      <c r="H984" t="s">
        <v>42</v>
      </c>
      <c r="I984" t="s">
        <v>2286</v>
      </c>
      <c r="J984" s="4">
        <v>20996</v>
      </c>
    </row>
    <row r="985" spans="1:10" x14ac:dyDescent="0.3">
      <c r="A985" t="s">
        <v>2291</v>
      </c>
      <c r="B985" s="4">
        <v>45666</v>
      </c>
      <c r="C985" t="s">
        <v>228</v>
      </c>
      <c r="D985" t="s">
        <v>229</v>
      </c>
      <c r="E985" t="s">
        <v>51</v>
      </c>
      <c r="F985" t="s">
        <v>52</v>
      </c>
      <c r="G985" t="s">
        <v>53</v>
      </c>
      <c r="H985" t="s">
        <v>42</v>
      </c>
      <c r="I985" t="s">
        <v>2286</v>
      </c>
      <c r="J985" s="4">
        <v>20996</v>
      </c>
    </row>
    <row r="986" spans="1:10" x14ac:dyDescent="0.3">
      <c r="A986" t="s">
        <v>2292</v>
      </c>
      <c r="B986" s="4">
        <v>45666</v>
      </c>
      <c r="C986" t="s">
        <v>2293</v>
      </c>
      <c r="D986" t="s">
        <v>2294</v>
      </c>
      <c r="E986" t="s">
        <v>51</v>
      </c>
      <c r="F986" t="s">
        <v>52</v>
      </c>
      <c r="G986" t="s">
        <v>53</v>
      </c>
      <c r="H986" t="s">
        <v>42</v>
      </c>
      <c r="I986" t="s">
        <v>2286</v>
      </c>
      <c r="J986" s="4">
        <v>20996</v>
      </c>
    </row>
    <row r="987" spans="1:10" x14ac:dyDescent="0.3">
      <c r="A987" t="s">
        <v>2295</v>
      </c>
      <c r="B987" s="4">
        <v>45666</v>
      </c>
      <c r="C987" t="s">
        <v>2296</v>
      </c>
      <c r="D987" t="s">
        <v>2297</v>
      </c>
      <c r="E987" t="s">
        <v>51</v>
      </c>
      <c r="F987" t="s">
        <v>52</v>
      </c>
      <c r="G987" t="s">
        <v>53</v>
      </c>
      <c r="H987" t="s">
        <v>42</v>
      </c>
      <c r="I987" t="s">
        <v>2286</v>
      </c>
      <c r="J987" s="4">
        <v>20996</v>
      </c>
    </row>
    <row r="988" spans="1:10" x14ac:dyDescent="0.3">
      <c r="A988" t="s">
        <v>2298</v>
      </c>
      <c r="B988" s="4">
        <v>45666</v>
      </c>
      <c r="C988" t="s">
        <v>393</v>
      </c>
      <c r="D988" t="s">
        <v>394</v>
      </c>
      <c r="E988" t="s">
        <v>51</v>
      </c>
      <c r="F988" t="s">
        <v>52</v>
      </c>
      <c r="G988" t="s">
        <v>53</v>
      </c>
      <c r="H988" t="s">
        <v>42</v>
      </c>
      <c r="I988" t="s">
        <v>2286</v>
      </c>
      <c r="J988" s="4">
        <v>20996</v>
      </c>
    </row>
    <row r="989" spans="1:10" x14ac:dyDescent="0.3">
      <c r="A989" t="s">
        <v>2299</v>
      </c>
      <c r="B989" s="4">
        <v>45666</v>
      </c>
      <c r="C989" t="s">
        <v>508</v>
      </c>
      <c r="D989" t="s">
        <v>509</v>
      </c>
      <c r="E989" t="s">
        <v>51</v>
      </c>
      <c r="F989" t="s">
        <v>52</v>
      </c>
      <c r="G989" t="s">
        <v>53</v>
      </c>
      <c r="H989" t="s">
        <v>42</v>
      </c>
      <c r="I989" t="s">
        <v>2286</v>
      </c>
      <c r="J989" s="4">
        <v>20996</v>
      </c>
    </row>
    <row r="990" spans="1:10" x14ac:dyDescent="0.3">
      <c r="A990" t="s">
        <v>2300</v>
      </c>
      <c r="B990" s="4">
        <v>45666</v>
      </c>
      <c r="C990" t="s">
        <v>235</v>
      </c>
      <c r="D990" t="s">
        <v>236</v>
      </c>
      <c r="E990" t="s">
        <v>51</v>
      </c>
      <c r="F990" t="s">
        <v>52</v>
      </c>
      <c r="G990" t="s">
        <v>53</v>
      </c>
      <c r="H990" t="s">
        <v>42</v>
      </c>
      <c r="I990" t="s">
        <v>2286</v>
      </c>
      <c r="J990" s="4">
        <v>20996</v>
      </c>
    </row>
    <row r="991" spans="1:10" x14ac:dyDescent="0.3">
      <c r="A991" t="s">
        <v>2301</v>
      </c>
      <c r="B991" s="4">
        <v>45666</v>
      </c>
      <c r="C991" t="s">
        <v>311</v>
      </c>
      <c r="D991" t="s">
        <v>312</v>
      </c>
      <c r="E991" t="s">
        <v>51</v>
      </c>
      <c r="F991" t="s">
        <v>52</v>
      </c>
      <c r="G991" t="s">
        <v>53</v>
      </c>
      <c r="H991" t="s">
        <v>42</v>
      </c>
      <c r="I991" t="s">
        <v>2286</v>
      </c>
      <c r="J991" s="4">
        <v>20996</v>
      </c>
    </row>
    <row r="992" spans="1:10" x14ac:dyDescent="0.3">
      <c r="A992" t="s">
        <v>2302</v>
      </c>
      <c r="B992" s="4">
        <v>45666</v>
      </c>
      <c r="C992" t="s">
        <v>400</v>
      </c>
      <c r="D992" t="s">
        <v>401</v>
      </c>
      <c r="E992" t="s">
        <v>51</v>
      </c>
      <c r="F992" t="s">
        <v>52</v>
      </c>
      <c r="G992" t="s">
        <v>53</v>
      </c>
      <c r="H992" t="s">
        <v>42</v>
      </c>
      <c r="I992" t="s">
        <v>2286</v>
      </c>
      <c r="J992" s="4">
        <v>20996</v>
      </c>
    </row>
    <row r="993" spans="1:10" x14ac:dyDescent="0.3">
      <c r="A993" t="s">
        <v>2303</v>
      </c>
      <c r="B993" s="4">
        <v>45666</v>
      </c>
      <c r="C993" t="s">
        <v>105</v>
      </c>
      <c r="D993" t="s">
        <v>106</v>
      </c>
      <c r="E993" t="s">
        <v>51</v>
      </c>
      <c r="F993" t="s">
        <v>52</v>
      </c>
      <c r="G993" t="s">
        <v>53</v>
      </c>
      <c r="H993" t="s">
        <v>42</v>
      </c>
      <c r="I993" t="s">
        <v>2304</v>
      </c>
      <c r="J993" s="4">
        <v>17587</v>
      </c>
    </row>
    <row r="994" spans="1:10" x14ac:dyDescent="0.3">
      <c r="A994" t="s">
        <v>2305</v>
      </c>
      <c r="B994" s="4">
        <v>45666</v>
      </c>
      <c r="C994" t="s">
        <v>640</v>
      </c>
      <c r="D994" t="s">
        <v>641</v>
      </c>
      <c r="E994" t="s">
        <v>111</v>
      </c>
      <c r="F994" t="s">
        <v>112</v>
      </c>
      <c r="G994" t="s">
        <v>113</v>
      </c>
      <c r="H994" t="s">
        <v>42</v>
      </c>
      <c r="I994" t="s">
        <v>2306</v>
      </c>
      <c r="J994" s="4">
        <v>21452</v>
      </c>
    </row>
    <row r="995" spans="1:10" x14ac:dyDescent="0.3">
      <c r="A995" t="s">
        <v>2307</v>
      </c>
      <c r="B995" s="4">
        <v>45666</v>
      </c>
      <c r="C995" t="s">
        <v>2296</v>
      </c>
      <c r="D995" t="s">
        <v>2297</v>
      </c>
      <c r="E995" t="s">
        <v>111</v>
      </c>
      <c r="F995" t="s">
        <v>112</v>
      </c>
      <c r="G995" t="s">
        <v>113</v>
      </c>
      <c r="H995" t="s">
        <v>42</v>
      </c>
      <c r="I995" t="s">
        <v>2306</v>
      </c>
      <c r="J995" s="4">
        <v>21452</v>
      </c>
    </row>
    <row r="996" spans="1:10" x14ac:dyDescent="0.3">
      <c r="A996" t="s">
        <v>2308</v>
      </c>
      <c r="B996" s="4">
        <v>45666</v>
      </c>
      <c r="C996" t="s">
        <v>1761</v>
      </c>
      <c r="D996" t="s">
        <v>1556</v>
      </c>
      <c r="E996" t="s">
        <v>39</v>
      </c>
      <c r="F996" t="s">
        <v>40</v>
      </c>
      <c r="G996" t="s">
        <v>41</v>
      </c>
      <c r="H996" t="s">
        <v>42</v>
      </c>
      <c r="I996" t="s">
        <v>69</v>
      </c>
      <c r="J996" s="4">
        <v>30631</v>
      </c>
    </row>
    <row r="997" spans="1:10" x14ac:dyDescent="0.3">
      <c r="A997" t="s">
        <v>2309</v>
      </c>
      <c r="B997" s="4">
        <v>45666</v>
      </c>
      <c r="C997" t="s">
        <v>928</v>
      </c>
      <c r="D997" t="s">
        <v>929</v>
      </c>
      <c r="E997" t="s">
        <v>1200</v>
      </c>
      <c r="F997" t="s">
        <v>1201</v>
      </c>
      <c r="G997" t="s">
        <v>79</v>
      </c>
      <c r="H997" t="s">
        <v>42</v>
      </c>
      <c r="I997" t="s">
        <v>2310</v>
      </c>
      <c r="J997" s="4">
        <v>39384</v>
      </c>
    </row>
    <row r="998" spans="1:10" x14ac:dyDescent="0.3">
      <c r="A998" t="s">
        <v>2311</v>
      </c>
      <c r="B998" s="4">
        <v>45666</v>
      </c>
      <c r="C998" t="s">
        <v>311</v>
      </c>
      <c r="D998" t="s">
        <v>312</v>
      </c>
      <c r="E998" t="s">
        <v>51</v>
      </c>
      <c r="F998" t="s">
        <v>52</v>
      </c>
      <c r="G998" t="s">
        <v>53</v>
      </c>
      <c r="H998" t="s">
        <v>42</v>
      </c>
      <c r="I998" t="s">
        <v>2312</v>
      </c>
      <c r="J998" s="4">
        <v>23629</v>
      </c>
    </row>
    <row r="999" spans="1:10" x14ac:dyDescent="0.3">
      <c r="A999" t="s">
        <v>2313</v>
      </c>
      <c r="B999" s="4">
        <v>45666</v>
      </c>
      <c r="C999" t="s">
        <v>228</v>
      </c>
      <c r="D999" t="s">
        <v>229</v>
      </c>
      <c r="E999" t="s">
        <v>51</v>
      </c>
      <c r="F999" t="s">
        <v>52</v>
      </c>
      <c r="G999" t="s">
        <v>53</v>
      </c>
      <c r="H999" t="s">
        <v>42</v>
      </c>
      <c r="I999" t="s">
        <v>2314</v>
      </c>
      <c r="J999" s="4">
        <v>24203</v>
      </c>
    </row>
    <row r="1000" spans="1:10" x14ac:dyDescent="0.3">
      <c r="A1000" t="s">
        <v>2315</v>
      </c>
      <c r="B1000" s="4">
        <v>45666</v>
      </c>
      <c r="C1000" t="s">
        <v>2316</v>
      </c>
      <c r="D1000" t="s">
        <v>2317</v>
      </c>
      <c r="E1000" t="s">
        <v>51</v>
      </c>
      <c r="F1000" t="s">
        <v>52</v>
      </c>
      <c r="G1000" t="s">
        <v>53</v>
      </c>
      <c r="H1000" t="s">
        <v>42</v>
      </c>
      <c r="I1000" t="s">
        <v>2318</v>
      </c>
      <c r="J1000" s="4">
        <v>27942</v>
      </c>
    </row>
    <row r="1001" spans="1:10" x14ac:dyDescent="0.3">
      <c r="A1001" t="s">
        <v>2319</v>
      </c>
      <c r="B1001" s="4">
        <v>45666</v>
      </c>
      <c r="C1001" t="s">
        <v>696</v>
      </c>
      <c r="D1001" t="s">
        <v>697</v>
      </c>
      <c r="E1001" t="s">
        <v>698</v>
      </c>
      <c r="F1001" t="s">
        <v>699</v>
      </c>
      <c r="G1001" t="s">
        <v>700</v>
      </c>
      <c r="H1001" t="s">
        <v>42</v>
      </c>
      <c r="I1001" t="s">
        <v>2320</v>
      </c>
      <c r="J1001" s="4">
        <v>32356</v>
      </c>
    </row>
    <row r="1002" spans="1:10" x14ac:dyDescent="0.3">
      <c r="A1002" t="s">
        <v>2321</v>
      </c>
      <c r="B1002" s="4">
        <v>45666</v>
      </c>
      <c r="C1002" t="s">
        <v>847</v>
      </c>
      <c r="D1002" t="s">
        <v>848</v>
      </c>
      <c r="E1002" t="s">
        <v>111</v>
      </c>
      <c r="F1002" t="s">
        <v>112</v>
      </c>
      <c r="G1002" t="s">
        <v>113</v>
      </c>
      <c r="H1002" t="s">
        <v>42</v>
      </c>
      <c r="I1002" t="s">
        <v>2322</v>
      </c>
      <c r="J1002" s="4">
        <v>20603</v>
      </c>
    </row>
    <row r="1003" spans="1:10" x14ac:dyDescent="0.3">
      <c r="A1003" t="s">
        <v>2323</v>
      </c>
      <c r="B1003" s="4">
        <v>45666</v>
      </c>
      <c r="C1003" t="s">
        <v>85</v>
      </c>
      <c r="D1003" t="s">
        <v>86</v>
      </c>
      <c r="E1003" t="s">
        <v>39</v>
      </c>
      <c r="F1003" t="s">
        <v>40</v>
      </c>
      <c r="G1003" t="s">
        <v>41</v>
      </c>
      <c r="H1003" t="s">
        <v>42</v>
      </c>
      <c r="I1003" t="s">
        <v>233</v>
      </c>
      <c r="J1003" s="4">
        <v>31928</v>
      </c>
    </row>
    <row r="1004" spans="1:10" x14ac:dyDescent="0.3">
      <c r="A1004" t="s">
        <v>2324</v>
      </c>
      <c r="B1004" s="4">
        <v>45666</v>
      </c>
      <c r="C1004" t="s">
        <v>1563</v>
      </c>
      <c r="D1004" t="s">
        <v>1564</v>
      </c>
      <c r="E1004" t="s">
        <v>51</v>
      </c>
      <c r="F1004" t="s">
        <v>52</v>
      </c>
      <c r="G1004" t="s">
        <v>53</v>
      </c>
      <c r="H1004" t="s">
        <v>42</v>
      </c>
      <c r="I1004" t="s">
        <v>233</v>
      </c>
      <c r="J1004" s="4">
        <v>31928</v>
      </c>
    </row>
    <row r="1005" spans="1:10" x14ac:dyDescent="0.3">
      <c r="A1005" t="s">
        <v>2325</v>
      </c>
      <c r="B1005" s="4">
        <v>45666</v>
      </c>
      <c r="C1005" t="s">
        <v>662</v>
      </c>
      <c r="D1005" t="s">
        <v>663</v>
      </c>
      <c r="E1005" t="s">
        <v>230</v>
      </c>
      <c r="F1005" t="s">
        <v>231</v>
      </c>
      <c r="G1005" t="s">
        <v>232</v>
      </c>
      <c r="H1005" t="s">
        <v>42</v>
      </c>
      <c r="I1005" t="s">
        <v>233</v>
      </c>
      <c r="J1005" s="4">
        <v>31928</v>
      </c>
    </row>
    <row r="1006" spans="1:10" x14ac:dyDescent="0.3">
      <c r="A1006" t="s">
        <v>2326</v>
      </c>
      <c r="B1006" s="4">
        <v>45666</v>
      </c>
      <c r="C1006" t="s">
        <v>2065</v>
      </c>
      <c r="D1006" t="s">
        <v>2066</v>
      </c>
      <c r="E1006" t="s">
        <v>157</v>
      </c>
      <c r="F1006" t="s">
        <v>158</v>
      </c>
      <c r="G1006" t="s">
        <v>79</v>
      </c>
      <c r="H1006" t="s">
        <v>42</v>
      </c>
      <c r="I1006" t="s">
        <v>2327</v>
      </c>
      <c r="J1006" s="4">
        <v>39258</v>
      </c>
    </row>
    <row r="1007" spans="1:10" x14ac:dyDescent="0.3">
      <c r="A1007" t="s">
        <v>2328</v>
      </c>
      <c r="B1007" s="4">
        <v>45666</v>
      </c>
      <c r="C1007" t="s">
        <v>2329</v>
      </c>
      <c r="D1007" t="s">
        <v>2330</v>
      </c>
      <c r="E1007" t="s">
        <v>2331</v>
      </c>
      <c r="F1007" t="s">
        <v>2332</v>
      </c>
      <c r="G1007" t="s">
        <v>2333</v>
      </c>
      <c r="H1007" t="s">
        <v>42</v>
      </c>
      <c r="I1007" t="s">
        <v>2334</v>
      </c>
      <c r="J1007" s="4">
        <v>28761</v>
      </c>
    </row>
    <row r="1008" spans="1:10" x14ac:dyDescent="0.3">
      <c r="A1008" t="s">
        <v>2335</v>
      </c>
      <c r="B1008" s="4">
        <v>45666</v>
      </c>
      <c r="C1008" t="s">
        <v>2336</v>
      </c>
      <c r="D1008" t="s">
        <v>2337</v>
      </c>
      <c r="E1008" t="s">
        <v>51</v>
      </c>
      <c r="F1008" t="s">
        <v>52</v>
      </c>
      <c r="G1008" t="s">
        <v>53</v>
      </c>
      <c r="H1008" t="s">
        <v>42</v>
      </c>
      <c r="I1008" t="s">
        <v>2338</v>
      </c>
      <c r="J1008" s="4">
        <v>33336</v>
      </c>
    </row>
    <row r="1009" spans="1:10" x14ac:dyDescent="0.3">
      <c r="A1009" t="s">
        <v>2339</v>
      </c>
      <c r="B1009" s="4">
        <v>45666</v>
      </c>
      <c r="C1009" t="s">
        <v>400</v>
      </c>
      <c r="D1009" t="s">
        <v>401</v>
      </c>
      <c r="E1009" t="s">
        <v>39</v>
      </c>
      <c r="F1009" t="s">
        <v>40</v>
      </c>
      <c r="G1009" t="s">
        <v>41</v>
      </c>
      <c r="H1009" t="s">
        <v>42</v>
      </c>
      <c r="I1009" t="s">
        <v>1074</v>
      </c>
      <c r="J1009" s="4">
        <v>17993</v>
      </c>
    </row>
    <row r="1010" spans="1:10" x14ac:dyDescent="0.3">
      <c r="A1010" t="s">
        <v>2340</v>
      </c>
      <c r="B1010" s="4">
        <v>45666</v>
      </c>
      <c r="C1010" t="s">
        <v>730</v>
      </c>
      <c r="D1010" t="s">
        <v>731</v>
      </c>
      <c r="E1010" t="s">
        <v>632</v>
      </c>
      <c r="F1010" t="s">
        <v>633</v>
      </c>
      <c r="G1010" t="s">
        <v>634</v>
      </c>
      <c r="H1010" t="s">
        <v>42</v>
      </c>
      <c r="I1010" t="s">
        <v>628</v>
      </c>
      <c r="J1010" s="4">
        <v>28556</v>
      </c>
    </row>
    <row r="1011" spans="1:10" x14ac:dyDescent="0.3">
      <c r="A1011" t="s">
        <v>2341</v>
      </c>
      <c r="B1011" s="4">
        <v>45666</v>
      </c>
      <c r="C1011" t="s">
        <v>2342</v>
      </c>
      <c r="D1011" t="s">
        <v>2343</v>
      </c>
      <c r="E1011" t="s">
        <v>2344</v>
      </c>
      <c r="F1011" t="s">
        <v>2345</v>
      </c>
      <c r="G1011" t="s">
        <v>2346</v>
      </c>
      <c r="H1011" t="s">
        <v>42</v>
      </c>
      <c r="I1011" t="s">
        <v>628</v>
      </c>
      <c r="J1011" s="4">
        <v>28556</v>
      </c>
    </row>
    <row r="1012" spans="1:10" x14ac:dyDescent="0.3">
      <c r="A1012" t="s">
        <v>2347</v>
      </c>
      <c r="B1012" s="4">
        <v>45666</v>
      </c>
      <c r="C1012" t="s">
        <v>847</v>
      </c>
      <c r="D1012" t="s">
        <v>848</v>
      </c>
      <c r="E1012" t="s">
        <v>51</v>
      </c>
      <c r="F1012" t="s">
        <v>52</v>
      </c>
      <c r="G1012" t="s">
        <v>53</v>
      </c>
      <c r="H1012" t="s">
        <v>42</v>
      </c>
      <c r="I1012" t="s">
        <v>2348</v>
      </c>
      <c r="J1012" s="4">
        <v>27618</v>
      </c>
    </row>
    <row r="1013" spans="1:10" x14ac:dyDescent="0.3">
      <c r="A1013" t="s">
        <v>2349</v>
      </c>
      <c r="B1013" s="4">
        <v>45666</v>
      </c>
      <c r="C1013" t="s">
        <v>2127</v>
      </c>
      <c r="D1013" t="s">
        <v>2128</v>
      </c>
      <c r="E1013" t="s">
        <v>698</v>
      </c>
      <c r="F1013" t="s">
        <v>699</v>
      </c>
      <c r="G1013" t="s">
        <v>700</v>
      </c>
      <c r="H1013" t="s">
        <v>42</v>
      </c>
      <c r="I1013" t="s">
        <v>1799</v>
      </c>
      <c r="J1013" s="4">
        <v>20032</v>
      </c>
    </row>
    <row r="1014" spans="1:10" x14ac:dyDescent="0.3">
      <c r="A1014" t="s">
        <v>2350</v>
      </c>
      <c r="B1014" s="4">
        <v>45666</v>
      </c>
      <c r="C1014" t="s">
        <v>2351</v>
      </c>
      <c r="D1014" t="s">
        <v>2352</v>
      </c>
      <c r="E1014" t="s">
        <v>51</v>
      </c>
      <c r="F1014" t="s">
        <v>52</v>
      </c>
      <c r="G1014" t="s">
        <v>53</v>
      </c>
      <c r="H1014" t="s">
        <v>42</v>
      </c>
      <c r="I1014" t="s">
        <v>2312</v>
      </c>
      <c r="J1014" s="4">
        <v>23629</v>
      </c>
    </row>
    <row r="1015" spans="1:10" x14ac:dyDescent="0.3">
      <c r="A1015" t="s">
        <v>2353</v>
      </c>
      <c r="B1015" s="4">
        <v>45666</v>
      </c>
      <c r="C1015" t="s">
        <v>2354</v>
      </c>
      <c r="D1015" t="s">
        <v>2355</v>
      </c>
      <c r="E1015" t="s">
        <v>39</v>
      </c>
      <c r="F1015" t="s">
        <v>40</v>
      </c>
      <c r="G1015" t="s">
        <v>41</v>
      </c>
      <c r="H1015" t="s">
        <v>42</v>
      </c>
      <c r="I1015" t="s">
        <v>2356</v>
      </c>
      <c r="J1015" s="4">
        <v>22693</v>
      </c>
    </row>
    <row r="1016" spans="1:10" x14ac:dyDescent="0.3">
      <c r="A1016" t="s">
        <v>2357</v>
      </c>
      <c r="B1016" s="4">
        <v>45666</v>
      </c>
      <c r="C1016" t="s">
        <v>105</v>
      </c>
      <c r="D1016" t="s">
        <v>106</v>
      </c>
      <c r="E1016" t="s">
        <v>39</v>
      </c>
      <c r="F1016" t="s">
        <v>40</v>
      </c>
      <c r="G1016" t="s">
        <v>41</v>
      </c>
      <c r="H1016" t="s">
        <v>42</v>
      </c>
      <c r="I1016" t="s">
        <v>2356</v>
      </c>
      <c r="J1016" s="4">
        <v>22693</v>
      </c>
    </row>
    <row r="1017" spans="1:10" x14ac:dyDescent="0.3">
      <c r="A1017" t="s">
        <v>2358</v>
      </c>
      <c r="B1017" s="4">
        <v>45666</v>
      </c>
      <c r="C1017" t="s">
        <v>139</v>
      </c>
      <c r="D1017" t="s">
        <v>140</v>
      </c>
      <c r="E1017" t="s">
        <v>39</v>
      </c>
      <c r="F1017" t="s">
        <v>40</v>
      </c>
      <c r="G1017" t="s">
        <v>41</v>
      </c>
      <c r="H1017" t="s">
        <v>42</v>
      </c>
      <c r="I1017" t="s">
        <v>2356</v>
      </c>
      <c r="J1017" s="4">
        <v>22693</v>
      </c>
    </row>
    <row r="1018" spans="1:10" x14ac:dyDescent="0.3">
      <c r="A1018" t="s">
        <v>2359</v>
      </c>
      <c r="B1018" s="4">
        <v>45666</v>
      </c>
      <c r="C1018" t="s">
        <v>258</v>
      </c>
      <c r="D1018" t="s">
        <v>259</v>
      </c>
      <c r="E1018" t="s">
        <v>39</v>
      </c>
      <c r="F1018" t="s">
        <v>40</v>
      </c>
      <c r="G1018" t="s">
        <v>41</v>
      </c>
      <c r="H1018" t="s">
        <v>42</v>
      </c>
      <c r="I1018" t="s">
        <v>2356</v>
      </c>
      <c r="J1018" s="4">
        <v>22693</v>
      </c>
    </row>
    <row r="1019" spans="1:10" x14ac:dyDescent="0.3">
      <c r="A1019" t="s">
        <v>2360</v>
      </c>
      <c r="B1019" s="4">
        <v>45666</v>
      </c>
      <c r="C1019" t="s">
        <v>896</v>
      </c>
      <c r="D1019" t="s">
        <v>897</v>
      </c>
      <c r="E1019" t="s">
        <v>39</v>
      </c>
      <c r="F1019" t="s">
        <v>40</v>
      </c>
      <c r="G1019" t="s">
        <v>41</v>
      </c>
      <c r="H1019" t="s">
        <v>42</v>
      </c>
      <c r="I1019" t="s">
        <v>2356</v>
      </c>
      <c r="J1019" s="4">
        <v>22693</v>
      </c>
    </row>
    <row r="1020" spans="1:10" x14ac:dyDescent="0.3">
      <c r="A1020" t="s">
        <v>2361</v>
      </c>
      <c r="B1020" s="4">
        <v>45666</v>
      </c>
      <c r="C1020" t="s">
        <v>422</v>
      </c>
      <c r="D1020" t="s">
        <v>423</v>
      </c>
      <c r="E1020" t="s">
        <v>217</v>
      </c>
      <c r="F1020" t="s">
        <v>218</v>
      </c>
      <c r="G1020" t="s">
        <v>79</v>
      </c>
      <c r="H1020" t="s">
        <v>42</v>
      </c>
      <c r="I1020" t="s">
        <v>2362</v>
      </c>
      <c r="J1020" s="4">
        <v>18299</v>
      </c>
    </row>
    <row r="1021" spans="1:10" x14ac:dyDescent="0.3">
      <c r="A1021" t="s">
        <v>2363</v>
      </c>
      <c r="B1021" s="4">
        <v>45666</v>
      </c>
      <c r="C1021" t="s">
        <v>105</v>
      </c>
      <c r="D1021" t="s">
        <v>106</v>
      </c>
      <c r="E1021" t="s">
        <v>217</v>
      </c>
      <c r="F1021" t="s">
        <v>218</v>
      </c>
      <c r="G1021" t="s">
        <v>79</v>
      </c>
      <c r="H1021" t="s">
        <v>42</v>
      </c>
      <c r="I1021" t="s">
        <v>2362</v>
      </c>
      <c r="J1021" s="4">
        <v>18299</v>
      </c>
    </row>
    <row r="1022" spans="1:10" x14ac:dyDescent="0.3">
      <c r="A1022" t="s">
        <v>2364</v>
      </c>
      <c r="B1022" s="4">
        <v>45666</v>
      </c>
      <c r="C1022" t="s">
        <v>2365</v>
      </c>
      <c r="D1022" t="s">
        <v>2366</v>
      </c>
      <c r="E1022" t="s">
        <v>217</v>
      </c>
      <c r="F1022" t="s">
        <v>218</v>
      </c>
      <c r="G1022" t="s">
        <v>79</v>
      </c>
      <c r="H1022" t="s">
        <v>42</v>
      </c>
      <c r="I1022" t="s">
        <v>2362</v>
      </c>
      <c r="J1022" s="4">
        <v>18299</v>
      </c>
    </row>
    <row r="1023" spans="1:10" x14ac:dyDescent="0.3">
      <c r="A1023" t="s">
        <v>2367</v>
      </c>
      <c r="B1023" s="4">
        <v>45666</v>
      </c>
      <c r="C1023" t="s">
        <v>419</v>
      </c>
      <c r="D1023" t="s">
        <v>420</v>
      </c>
      <c r="E1023" t="s">
        <v>39</v>
      </c>
      <c r="F1023" t="s">
        <v>40</v>
      </c>
      <c r="G1023" t="s">
        <v>41</v>
      </c>
      <c r="H1023" t="s">
        <v>42</v>
      </c>
      <c r="I1023" t="s">
        <v>2368</v>
      </c>
      <c r="J1023" s="4">
        <v>29978</v>
      </c>
    </row>
    <row r="1024" spans="1:10" x14ac:dyDescent="0.3">
      <c r="A1024" t="s">
        <v>2369</v>
      </c>
      <c r="B1024" s="4">
        <v>45666</v>
      </c>
      <c r="C1024" t="s">
        <v>2370</v>
      </c>
      <c r="D1024" t="s">
        <v>2371</v>
      </c>
      <c r="E1024" t="s">
        <v>2372</v>
      </c>
      <c r="F1024" t="s">
        <v>2373</v>
      </c>
      <c r="G1024" t="s">
        <v>1581</v>
      </c>
      <c r="H1024" t="s">
        <v>42</v>
      </c>
      <c r="I1024" t="s">
        <v>2374</v>
      </c>
      <c r="J1024" s="4">
        <v>22066</v>
      </c>
    </row>
    <row r="1025" spans="1:10" x14ac:dyDescent="0.3">
      <c r="A1025" t="s">
        <v>2375</v>
      </c>
      <c r="B1025" s="4">
        <v>45666</v>
      </c>
      <c r="C1025" t="s">
        <v>81</v>
      </c>
      <c r="D1025" t="s">
        <v>82</v>
      </c>
      <c r="E1025" t="s">
        <v>111</v>
      </c>
      <c r="F1025" t="s">
        <v>112</v>
      </c>
      <c r="G1025" t="s">
        <v>113</v>
      </c>
      <c r="H1025" t="s">
        <v>42</v>
      </c>
      <c r="I1025" t="s">
        <v>2376</v>
      </c>
      <c r="J1025" s="4">
        <v>22052</v>
      </c>
    </row>
    <row r="1026" spans="1:10" x14ac:dyDescent="0.3">
      <c r="A1026" t="s">
        <v>2377</v>
      </c>
      <c r="B1026" s="4">
        <v>45666</v>
      </c>
      <c r="C1026" t="s">
        <v>215</v>
      </c>
      <c r="D1026" t="s">
        <v>1224</v>
      </c>
      <c r="E1026" t="s">
        <v>51</v>
      </c>
      <c r="F1026" t="s">
        <v>52</v>
      </c>
      <c r="G1026" t="s">
        <v>53</v>
      </c>
      <c r="H1026" t="s">
        <v>42</v>
      </c>
      <c r="I1026" t="s">
        <v>2376</v>
      </c>
      <c r="J1026" s="4">
        <v>22052</v>
      </c>
    </row>
    <row r="1027" spans="1:10" x14ac:dyDescent="0.3">
      <c r="A1027" t="s">
        <v>2378</v>
      </c>
      <c r="B1027" s="4">
        <v>45666</v>
      </c>
      <c r="C1027" t="s">
        <v>2194</v>
      </c>
      <c r="D1027" t="s">
        <v>2195</v>
      </c>
      <c r="E1027" t="s">
        <v>51</v>
      </c>
      <c r="F1027" t="s">
        <v>52</v>
      </c>
      <c r="G1027" t="s">
        <v>53</v>
      </c>
      <c r="H1027" t="s">
        <v>42</v>
      </c>
      <c r="I1027" t="s">
        <v>2379</v>
      </c>
      <c r="J1027" s="4">
        <v>24693</v>
      </c>
    </row>
    <row r="1028" spans="1:10" x14ac:dyDescent="0.3">
      <c r="A1028" t="s">
        <v>2380</v>
      </c>
      <c r="B1028" s="4">
        <v>45666</v>
      </c>
      <c r="C1028" t="s">
        <v>2381</v>
      </c>
      <c r="D1028" t="s">
        <v>2382</v>
      </c>
      <c r="E1028" t="s">
        <v>51</v>
      </c>
      <c r="F1028" t="s">
        <v>52</v>
      </c>
      <c r="G1028" t="s">
        <v>53</v>
      </c>
      <c r="H1028" t="s">
        <v>42</v>
      </c>
      <c r="I1028" t="s">
        <v>2379</v>
      </c>
      <c r="J1028" s="4">
        <v>24693</v>
      </c>
    </row>
    <row r="1029" spans="1:10" x14ac:dyDescent="0.3">
      <c r="A1029" t="s">
        <v>2383</v>
      </c>
      <c r="B1029" s="4">
        <v>45666</v>
      </c>
      <c r="C1029" t="s">
        <v>928</v>
      </c>
      <c r="D1029" t="s">
        <v>929</v>
      </c>
      <c r="E1029" t="s">
        <v>51</v>
      </c>
      <c r="F1029" t="s">
        <v>52</v>
      </c>
      <c r="G1029" t="s">
        <v>53</v>
      </c>
      <c r="H1029" t="s">
        <v>42</v>
      </c>
      <c r="I1029" t="s">
        <v>2384</v>
      </c>
      <c r="J1029" s="4">
        <v>31225</v>
      </c>
    </row>
    <row r="1030" spans="1:10" x14ac:dyDescent="0.3">
      <c r="A1030" t="s">
        <v>2385</v>
      </c>
      <c r="B1030" s="4">
        <v>45666</v>
      </c>
      <c r="C1030" t="s">
        <v>276</v>
      </c>
      <c r="D1030" t="s">
        <v>277</v>
      </c>
      <c r="E1030" t="s">
        <v>51</v>
      </c>
      <c r="F1030" t="s">
        <v>52</v>
      </c>
      <c r="G1030" t="s">
        <v>53</v>
      </c>
      <c r="H1030" t="s">
        <v>42</v>
      </c>
      <c r="I1030" t="s">
        <v>2386</v>
      </c>
      <c r="J1030" s="4">
        <v>27204</v>
      </c>
    </row>
    <row r="1031" spans="1:10" x14ac:dyDescent="0.3">
      <c r="A1031" t="s">
        <v>2387</v>
      </c>
      <c r="B1031" s="4">
        <v>45666</v>
      </c>
      <c r="C1031" t="s">
        <v>242</v>
      </c>
      <c r="D1031" t="s">
        <v>243</v>
      </c>
      <c r="E1031" t="s">
        <v>51</v>
      </c>
      <c r="F1031" t="s">
        <v>52</v>
      </c>
      <c r="G1031" t="s">
        <v>53</v>
      </c>
      <c r="H1031" t="s">
        <v>42</v>
      </c>
      <c r="I1031" t="s">
        <v>2386</v>
      </c>
      <c r="J1031" s="4">
        <v>27204</v>
      </c>
    </row>
    <row r="1032" spans="1:10" x14ac:dyDescent="0.3">
      <c r="A1032" t="s">
        <v>2388</v>
      </c>
      <c r="B1032" s="4">
        <v>45666</v>
      </c>
      <c r="C1032" t="s">
        <v>147</v>
      </c>
      <c r="D1032" t="s">
        <v>148</v>
      </c>
      <c r="E1032" t="s">
        <v>51</v>
      </c>
      <c r="F1032" t="s">
        <v>52</v>
      </c>
      <c r="G1032" t="s">
        <v>53</v>
      </c>
      <c r="H1032" t="s">
        <v>42</v>
      </c>
      <c r="I1032" t="s">
        <v>1666</v>
      </c>
      <c r="J1032" s="4">
        <v>21567</v>
      </c>
    </row>
    <row r="1033" spans="1:10" x14ac:dyDescent="0.3">
      <c r="A1033" t="s">
        <v>2389</v>
      </c>
      <c r="B1033" s="4">
        <v>45666</v>
      </c>
      <c r="C1033" t="s">
        <v>311</v>
      </c>
      <c r="D1033" t="s">
        <v>312</v>
      </c>
      <c r="E1033" t="s">
        <v>51</v>
      </c>
      <c r="F1033" t="s">
        <v>52</v>
      </c>
      <c r="G1033" t="s">
        <v>53</v>
      </c>
      <c r="H1033" t="s">
        <v>42</v>
      </c>
      <c r="I1033" t="s">
        <v>1666</v>
      </c>
      <c r="J1033" s="4">
        <v>21567</v>
      </c>
    </row>
    <row r="1034" spans="1:10" x14ac:dyDescent="0.3">
      <c r="A1034" t="s">
        <v>2390</v>
      </c>
      <c r="B1034" s="4">
        <v>45666</v>
      </c>
      <c r="C1034" t="s">
        <v>2391</v>
      </c>
      <c r="D1034" t="s">
        <v>2392</v>
      </c>
      <c r="E1034" t="s">
        <v>51</v>
      </c>
      <c r="F1034" t="s">
        <v>52</v>
      </c>
      <c r="G1034" t="s">
        <v>53</v>
      </c>
      <c r="H1034" t="s">
        <v>42</v>
      </c>
      <c r="I1034" t="s">
        <v>2393</v>
      </c>
      <c r="J1034" s="4">
        <v>28282</v>
      </c>
    </row>
    <row r="1035" spans="1:10" x14ac:dyDescent="0.3">
      <c r="A1035" t="s">
        <v>2394</v>
      </c>
      <c r="B1035" s="4">
        <v>45666</v>
      </c>
      <c r="C1035" t="s">
        <v>2395</v>
      </c>
      <c r="D1035" t="s">
        <v>2396</v>
      </c>
      <c r="E1035" t="s">
        <v>51</v>
      </c>
      <c r="F1035" t="s">
        <v>52</v>
      </c>
      <c r="G1035" t="s">
        <v>53</v>
      </c>
      <c r="H1035" t="s">
        <v>42</v>
      </c>
      <c r="I1035" t="s">
        <v>2393</v>
      </c>
      <c r="J1035" s="4">
        <v>28282</v>
      </c>
    </row>
    <row r="1036" spans="1:10" x14ac:dyDescent="0.3">
      <c r="A1036" t="s">
        <v>2397</v>
      </c>
      <c r="B1036" s="4">
        <v>45666</v>
      </c>
      <c r="C1036" t="s">
        <v>81</v>
      </c>
      <c r="D1036" t="s">
        <v>82</v>
      </c>
      <c r="E1036" t="s">
        <v>51</v>
      </c>
      <c r="F1036" t="s">
        <v>52</v>
      </c>
      <c r="G1036" t="s">
        <v>53</v>
      </c>
      <c r="H1036" t="s">
        <v>42</v>
      </c>
      <c r="I1036" t="s">
        <v>2393</v>
      </c>
      <c r="J1036" s="4">
        <v>28282</v>
      </c>
    </row>
    <row r="1037" spans="1:10" x14ac:dyDescent="0.3">
      <c r="A1037" t="s">
        <v>2398</v>
      </c>
      <c r="B1037" s="4">
        <v>45666</v>
      </c>
      <c r="C1037" t="s">
        <v>2399</v>
      </c>
      <c r="D1037" t="s">
        <v>2400</v>
      </c>
      <c r="E1037" t="s">
        <v>51</v>
      </c>
      <c r="F1037" t="s">
        <v>52</v>
      </c>
      <c r="G1037" t="s">
        <v>53</v>
      </c>
      <c r="H1037" t="s">
        <v>42</v>
      </c>
      <c r="I1037" t="s">
        <v>2393</v>
      </c>
      <c r="J1037" s="4">
        <v>28282</v>
      </c>
    </row>
    <row r="1038" spans="1:10" x14ac:dyDescent="0.3">
      <c r="A1038" t="s">
        <v>2401</v>
      </c>
      <c r="B1038" s="4">
        <v>45666</v>
      </c>
      <c r="C1038" t="s">
        <v>2402</v>
      </c>
      <c r="D1038" t="s">
        <v>2403</v>
      </c>
      <c r="E1038" t="s">
        <v>111</v>
      </c>
      <c r="F1038" t="s">
        <v>112</v>
      </c>
      <c r="G1038" t="s">
        <v>113</v>
      </c>
      <c r="H1038" t="s">
        <v>42</v>
      </c>
      <c r="I1038" t="s">
        <v>2404</v>
      </c>
      <c r="J1038" s="4">
        <v>25053</v>
      </c>
    </row>
    <row r="1039" spans="1:10" x14ac:dyDescent="0.3">
      <c r="A1039" t="s">
        <v>2405</v>
      </c>
      <c r="B1039" s="4">
        <v>45666</v>
      </c>
      <c r="C1039" t="s">
        <v>993</v>
      </c>
      <c r="D1039" t="s">
        <v>994</v>
      </c>
      <c r="E1039" t="s">
        <v>51</v>
      </c>
      <c r="F1039" t="s">
        <v>52</v>
      </c>
      <c r="G1039" t="s">
        <v>53</v>
      </c>
      <c r="H1039" t="s">
        <v>42</v>
      </c>
      <c r="I1039" t="s">
        <v>2406</v>
      </c>
      <c r="J1039" s="4">
        <v>25384</v>
      </c>
    </row>
    <row r="1040" spans="1:10" x14ac:dyDescent="0.3">
      <c r="A1040" t="s">
        <v>2407</v>
      </c>
      <c r="B1040" s="4">
        <v>45666</v>
      </c>
      <c r="C1040" t="s">
        <v>921</v>
      </c>
      <c r="D1040" t="s">
        <v>922</v>
      </c>
      <c r="E1040" t="s">
        <v>51</v>
      </c>
      <c r="F1040" t="s">
        <v>52</v>
      </c>
      <c r="G1040" t="s">
        <v>53</v>
      </c>
      <c r="H1040" t="s">
        <v>42</v>
      </c>
      <c r="I1040" t="s">
        <v>2408</v>
      </c>
      <c r="J1040" s="4">
        <v>17603</v>
      </c>
    </row>
    <row r="1041" spans="1:10" x14ac:dyDescent="0.3">
      <c r="A1041" t="s">
        <v>2409</v>
      </c>
      <c r="B1041" s="4">
        <v>45666</v>
      </c>
      <c r="C1041" t="s">
        <v>2410</v>
      </c>
      <c r="D1041" t="s">
        <v>2411</v>
      </c>
      <c r="E1041" t="s">
        <v>39</v>
      </c>
      <c r="F1041" t="s">
        <v>40</v>
      </c>
      <c r="G1041" t="s">
        <v>41</v>
      </c>
      <c r="H1041" t="s">
        <v>42</v>
      </c>
      <c r="I1041" t="s">
        <v>1301</v>
      </c>
      <c r="J1041" s="4">
        <v>24983</v>
      </c>
    </row>
    <row r="1042" spans="1:10" x14ac:dyDescent="0.3">
      <c r="A1042" t="s">
        <v>2412</v>
      </c>
      <c r="B1042" s="4">
        <v>45666</v>
      </c>
      <c r="C1042" t="s">
        <v>2175</v>
      </c>
      <c r="D1042" t="s">
        <v>2176</v>
      </c>
      <c r="E1042" t="s">
        <v>39</v>
      </c>
      <c r="F1042" t="s">
        <v>40</v>
      </c>
      <c r="G1042" t="s">
        <v>41</v>
      </c>
      <c r="H1042" t="s">
        <v>42</v>
      </c>
      <c r="I1042" t="s">
        <v>1301</v>
      </c>
      <c r="J1042" s="4">
        <v>24983</v>
      </c>
    </row>
    <row r="1043" spans="1:10" x14ac:dyDescent="0.3">
      <c r="A1043" t="s">
        <v>2413</v>
      </c>
      <c r="B1043" s="4">
        <v>45666</v>
      </c>
      <c r="C1043" t="s">
        <v>92</v>
      </c>
      <c r="D1043" t="s">
        <v>93</v>
      </c>
      <c r="E1043" t="s">
        <v>39</v>
      </c>
      <c r="F1043" t="s">
        <v>40</v>
      </c>
      <c r="G1043" t="s">
        <v>41</v>
      </c>
      <c r="H1043" t="s">
        <v>42</v>
      </c>
      <c r="I1043" t="s">
        <v>47</v>
      </c>
      <c r="J1043" s="4">
        <v>22991</v>
      </c>
    </row>
    <row r="1044" spans="1:10" x14ac:dyDescent="0.3">
      <c r="A1044" t="s">
        <v>2414</v>
      </c>
      <c r="B1044" s="4">
        <v>45666</v>
      </c>
      <c r="C1044" t="s">
        <v>215</v>
      </c>
      <c r="D1044" t="s">
        <v>216</v>
      </c>
      <c r="E1044" t="s">
        <v>39</v>
      </c>
      <c r="F1044" t="s">
        <v>40</v>
      </c>
      <c r="G1044" t="s">
        <v>41</v>
      </c>
      <c r="H1044" t="s">
        <v>42</v>
      </c>
      <c r="I1044" t="s">
        <v>1301</v>
      </c>
      <c r="J1044" s="4">
        <v>24983</v>
      </c>
    </row>
    <row r="1045" spans="1:10" x14ac:dyDescent="0.3">
      <c r="A1045" t="s">
        <v>2415</v>
      </c>
      <c r="B1045" s="4">
        <v>45666</v>
      </c>
      <c r="C1045" t="s">
        <v>325</v>
      </c>
      <c r="D1045" t="s">
        <v>326</v>
      </c>
      <c r="E1045" t="s">
        <v>39</v>
      </c>
      <c r="F1045" t="s">
        <v>40</v>
      </c>
      <c r="G1045" t="s">
        <v>41</v>
      </c>
      <c r="H1045" t="s">
        <v>42</v>
      </c>
      <c r="I1045" t="s">
        <v>2416</v>
      </c>
      <c r="J1045" s="4">
        <v>23880</v>
      </c>
    </row>
    <row r="1046" spans="1:10" x14ac:dyDescent="0.3">
      <c r="A1046" t="s">
        <v>2417</v>
      </c>
      <c r="B1046" s="4">
        <v>45666</v>
      </c>
      <c r="C1046" t="s">
        <v>242</v>
      </c>
      <c r="D1046" t="s">
        <v>243</v>
      </c>
      <c r="E1046" t="s">
        <v>39</v>
      </c>
      <c r="F1046" t="s">
        <v>40</v>
      </c>
      <c r="G1046" t="s">
        <v>41</v>
      </c>
      <c r="H1046" t="s">
        <v>42</v>
      </c>
      <c r="I1046" t="s">
        <v>721</v>
      </c>
      <c r="J1046" s="4">
        <v>20677</v>
      </c>
    </row>
    <row r="1047" spans="1:10" x14ac:dyDescent="0.3">
      <c r="A1047" t="s">
        <v>2418</v>
      </c>
      <c r="B1047" s="4">
        <v>45666</v>
      </c>
      <c r="C1047" t="s">
        <v>2419</v>
      </c>
      <c r="D1047" t="s">
        <v>2420</v>
      </c>
      <c r="E1047" t="s">
        <v>2421</v>
      </c>
      <c r="F1047" t="s">
        <v>2422</v>
      </c>
      <c r="G1047" t="s">
        <v>2423</v>
      </c>
      <c r="H1047" t="s">
        <v>42</v>
      </c>
      <c r="I1047" t="s">
        <v>646</v>
      </c>
      <c r="J1047" s="4">
        <v>24763</v>
      </c>
    </row>
    <row r="1048" spans="1:10" x14ac:dyDescent="0.3">
      <c r="A1048" t="s">
        <v>2424</v>
      </c>
      <c r="B1048" s="4">
        <v>45666</v>
      </c>
      <c r="C1048" t="s">
        <v>743</v>
      </c>
      <c r="D1048" t="s">
        <v>744</v>
      </c>
      <c r="E1048" t="s">
        <v>51</v>
      </c>
      <c r="F1048" t="s">
        <v>52</v>
      </c>
      <c r="G1048" t="s">
        <v>53</v>
      </c>
      <c r="H1048" t="s">
        <v>42</v>
      </c>
      <c r="I1048" t="s">
        <v>2425</v>
      </c>
      <c r="J1048" s="4">
        <v>30547</v>
      </c>
    </row>
    <row r="1049" spans="1:10" x14ac:dyDescent="0.3">
      <c r="A1049" t="s">
        <v>2426</v>
      </c>
      <c r="B1049" s="4">
        <v>45666</v>
      </c>
      <c r="C1049" t="s">
        <v>105</v>
      </c>
      <c r="D1049" t="s">
        <v>106</v>
      </c>
      <c r="E1049" t="s">
        <v>51</v>
      </c>
      <c r="F1049" t="s">
        <v>52</v>
      </c>
      <c r="G1049" t="s">
        <v>53</v>
      </c>
      <c r="H1049" t="s">
        <v>42</v>
      </c>
      <c r="I1049" t="s">
        <v>2425</v>
      </c>
      <c r="J1049" s="4">
        <v>30547</v>
      </c>
    </row>
    <row r="1050" spans="1:10" x14ac:dyDescent="0.3">
      <c r="A1050" t="s">
        <v>2427</v>
      </c>
      <c r="B1050" s="4">
        <v>45666</v>
      </c>
      <c r="C1050" t="s">
        <v>618</v>
      </c>
      <c r="D1050" t="s">
        <v>619</v>
      </c>
      <c r="E1050" t="s">
        <v>51</v>
      </c>
      <c r="F1050" t="s">
        <v>52</v>
      </c>
      <c r="G1050" t="s">
        <v>53</v>
      </c>
      <c r="H1050" t="s">
        <v>42</v>
      </c>
      <c r="I1050" t="s">
        <v>2425</v>
      </c>
      <c r="J1050" s="4">
        <v>30547</v>
      </c>
    </row>
    <row r="1051" spans="1:10" x14ac:dyDescent="0.3">
      <c r="A1051" t="s">
        <v>2428</v>
      </c>
      <c r="B1051" s="4">
        <v>45666</v>
      </c>
      <c r="C1051" t="s">
        <v>2429</v>
      </c>
      <c r="D1051" t="s">
        <v>2430</v>
      </c>
      <c r="E1051" t="s">
        <v>1200</v>
      </c>
      <c r="F1051" t="s">
        <v>1201</v>
      </c>
      <c r="G1051" t="s">
        <v>79</v>
      </c>
      <c r="H1051" t="s">
        <v>42</v>
      </c>
      <c r="I1051" t="s">
        <v>330</v>
      </c>
      <c r="J1051" s="4">
        <v>31687</v>
      </c>
    </row>
    <row r="1052" spans="1:10" x14ac:dyDescent="0.3">
      <c r="A1052" t="s">
        <v>2431</v>
      </c>
      <c r="B1052" s="4">
        <v>45666</v>
      </c>
      <c r="C1052" t="s">
        <v>2432</v>
      </c>
      <c r="D1052" t="s">
        <v>2433</v>
      </c>
      <c r="E1052" t="s">
        <v>77</v>
      </c>
      <c r="F1052" t="s">
        <v>78</v>
      </c>
      <c r="G1052" t="s">
        <v>79</v>
      </c>
      <c r="H1052" t="s">
        <v>42</v>
      </c>
      <c r="I1052" t="s">
        <v>2434</v>
      </c>
      <c r="J1052" s="4">
        <v>30226</v>
      </c>
    </row>
    <row r="1053" spans="1:10" x14ac:dyDescent="0.3">
      <c r="A1053" t="s">
        <v>2435</v>
      </c>
      <c r="B1053" s="4">
        <v>45666</v>
      </c>
      <c r="C1053" t="s">
        <v>270</v>
      </c>
      <c r="D1053" t="s">
        <v>271</v>
      </c>
      <c r="E1053" t="s">
        <v>77</v>
      </c>
      <c r="F1053" t="s">
        <v>78</v>
      </c>
      <c r="G1053" t="s">
        <v>79</v>
      </c>
      <c r="H1053" t="s">
        <v>42</v>
      </c>
      <c r="I1053" t="s">
        <v>2434</v>
      </c>
      <c r="J1053" s="4">
        <v>30226</v>
      </c>
    </row>
    <row r="1054" spans="1:10" x14ac:dyDescent="0.3">
      <c r="A1054" t="s">
        <v>2436</v>
      </c>
      <c r="B1054" s="4">
        <v>45666</v>
      </c>
      <c r="C1054" t="s">
        <v>328</v>
      </c>
      <c r="D1054" t="s">
        <v>329</v>
      </c>
      <c r="E1054" t="s">
        <v>111</v>
      </c>
      <c r="F1054" t="s">
        <v>112</v>
      </c>
      <c r="G1054" t="s">
        <v>113</v>
      </c>
      <c r="H1054" t="s">
        <v>42</v>
      </c>
      <c r="I1054" t="s">
        <v>2437</v>
      </c>
      <c r="J1054" s="4">
        <v>16234</v>
      </c>
    </row>
    <row r="1055" spans="1:10" x14ac:dyDescent="0.3">
      <c r="A1055" t="s">
        <v>2438</v>
      </c>
      <c r="B1055" s="4">
        <v>45666</v>
      </c>
      <c r="C1055" t="s">
        <v>1955</v>
      </c>
      <c r="D1055" t="s">
        <v>1956</v>
      </c>
      <c r="E1055" t="s">
        <v>39</v>
      </c>
      <c r="F1055" t="s">
        <v>40</v>
      </c>
      <c r="G1055" t="s">
        <v>41</v>
      </c>
      <c r="H1055" t="s">
        <v>42</v>
      </c>
      <c r="I1055" t="s">
        <v>2439</v>
      </c>
      <c r="J1055" s="4">
        <v>32750</v>
      </c>
    </row>
    <row r="1056" spans="1:10" x14ac:dyDescent="0.3">
      <c r="A1056" t="s">
        <v>2440</v>
      </c>
      <c r="B1056" s="4">
        <v>45666</v>
      </c>
      <c r="C1056" t="s">
        <v>2145</v>
      </c>
      <c r="D1056" t="s">
        <v>2146</v>
      </c>
      <c r="E1056" t="s">
        <v>51</v>
      </c>
      <c r="F1056" t="s">
        <v>52</v>
      </c>
      <c r="G1056" t="s">
        <v>53</v>
      </c>
      <c r="H1056" t="s">
        <v>42</v>
      </c>
      <c r="I1056" t="s">
        <v>2406</v>
      </c>
      <c r="J1056" s="4">
        <v>25384</v>
      </c>
    </row>
    <row r="1057" spans="1:10" x14ac:dyDescent="0.3">
      <c r="A1057" t="s">
        <v>2441</v>
      </c>
      <c r="B1057" s="4">
        <v>45666</v>
      </c>
      <c r="C1057" t="s">
        <v>2442</v>
      </c>
      <c r="D1057" t="s">
        <v>2443</v>
      </c>
      <c r="E1057" t="s">
        <v>51</v>
      </c>
      <c r="F1057" t="s">
        <v>52</v>
      </c>
      <c r="G1057" t="s">
        <v>53</v>
      </c>
      <c r="H1057" t="s">
        <v>42</v>
      </c>
      <c r="I1057" t="s">
        <v>2406</v>
      </c>
      <c r="J1057" s="4">
        <v>25384</v>
      </c>
    </row>
    <row r="1058" spans="1:10" x14ac:dyDescent="0.3">
      <c r="A1058" t="s">
        <v>2444</v>
      </c>
      <c r="B1058" s="4">
        <v>45666</v>
      </c>
      <c r="C1058" t="s">
        <v>1102</v>
      </c>
      <c r="D1058" t="s">
        <v>1103</v>
      </c>
      <c r="E1058" t="s">
        <v>39</v>
      </c>
      <c r="F1058" t="s">
        <v>40</v>
      </c>
      <c r="G1058" t="s">
        <v>41</v>
      </c>
      <c r="H1058" t="s">
        <v>42</v>
      </c>
      <c r="I1058" t="s">
        <v>2445</v>
      </c>
      <c r="J1058" s="4">
        <v>25216</v>
      </c>
    </row>
    <row r="1059" spans="1:10" x14ac:dyDescent="0.3">
      <c r="A1059" t="s">
        <v>2446</v>
      </c>
      <c r="B1059" s="4">
        <v>45666</v>
      </c>
      <c r="C1059" t="s">
        <v>2447</v>
      </c>
      <c r="D1059" t="s">
        <v>2448</v>
      </c>
      <c r="E1059" t="s">
        <v>39</v>
      </c>
      <c r="F1059" t="s">
        <v>40</v>
      </c>
      <c r="G1059" t="s">
        <v>41</v>
      </c>
      <c r="H1059" t="s">
        <v>42</v>
      </c>
      <c r="I1059" t="s">
        <v>2445</v>
      </c>
      <c r="J1059" s="4">
        <v>25216</v>
      </c>
    </row>
    <row r="1060" spans="1:10" x14ac:dyDescent="0.3">
      <c r="A1060" t="s">
        <v>2449</v>
      </c>
      <c r="B1060" s="4">
        <v>45666</v>
      </c>
      <c r="C1060" t="s">
        <v>261</v>
      </c>
      <c r="D1060" t="s">
        <v>262</v>
      </c>
      <c r="E1060" t="s">
        <v>39</v>
      </c>
      <c r="F1060" t="s">
        <v>40</v>
      </c>
      <c r="G1060" t="s">
        <v>41</v>
      </c>
      <c r="H1060" t="s">
        <v>42</v>
      </c>
      <c r="I1060" t="s">
        <v>2445</v>
      </c>
      <c r="J1060" s="4">
        <v>25216</v>
      </c>
    </row>
    <row r="1061" spans="1:10" x14ac:dyDescent="0.3">
      <c r="A1061" t="s">
        <v>2450</v>
      </c>
      <c r="B1061" s="4">
        <v>45666</v>
      </c>
      <c r="C1061" t="s">
        <v>899</v>
      </c>
      <c r="D1061" t="s">
        <v>900</v>
      </c>
      <c r="E1061" t="s">
        <v>51</v>
      </c>
      <c r="F1061" t="s">
        <v>52</v>
      </c>
      <c r="G1061" t="s">
        <v>53</v>
      </c>
      <c r="H1061" t="s">
        <v>42</v>
      </c>
      <c r="I1061" t="s">
        <v>2451</v>
      </c>
      <c r="J1061" s="4">
        <v>29771</v>
      </c>
    </row>
    <row r="1062" spans="1:10" x14ac:dyDescent="0.3">
      <c r="A1062" t="s">
        <v>2452</v>
      </c>
      <c r="B1062" s="4">
        <v>45666</v>
      </c>
      <c r="C1062" t="s">
        <v>188</v>
      </c>
      <c r="D1062" t="s">
        <v>189</v>
      </c>
      <c r="E1062" t="s">
        <v>51</v>
      </c>
      <c r="F1062" t="s">
        <v>52</v>
      </c>
      <c r="G1062" t="s">
        <v>53</v>
      </c>
      <c r="H1062" t="s">
        <v>42</v>
      </c>
      <c r="I1062" t="s">
        <v>2453</v>
      </c>
      <c r="J1062" s="4">
        <v>24110</v>
      </c>
    </row>
    <row r="1063" spans="1:10" x14ac:dyDescent="0.3">
      <c r="A1063" t="s">
        <v>2454</v>
      </c>
      <c r="B1063" s="4">
        <v>45666</v>
      </c>
      <c r="C1063" t="s">
        <v>2455</v>
      </c>
      <c r="D1063" t="s">
        <v>2456</v>
      </c>
      <c r="E1063" t="s">
        <v>51</v>
      </c>
      <c r="F1063" t="s">
        <v>52</v>
      </c>
      <c r="G1063" t="s">
        <v>53</v>
      </c>
      <c r="H1063" t="s">
        <v>42</v>
      </c>
      <c r="I1063" t="s">
        <v>2457</v>
      </c>
      <c r="J1063" s="4">
        <v>36131</v>
      </c>
    </row>
    <row r="1064" spans="1:10" x14ac:dyDescent="0.3">
      <c r="A1064" t="s">
        <v>2458</v>
      </c>
      <c r="B1064" s="4">
        <v>45666</v>
      </c>
      <c r="C1064" t="s">
        <v>56</v>
      </c>
      <c r="D1064" t="s">
        <v>1542</v>
      </c>
      <c r="E1064" t="s">
        <v>51</v>
      </c>
      <c r="F1064" t="s">
        <v>52</v>
      </c>
      <c r="G1064" t="s">
        <v>53</v>
      </c>
      <c r="H1064" t="s">
        <v>42</v>
      </c>
      <c r="I1064" t="s">
        <v>2451</v>
      </c>
      <c r="J1064" s="4">
        <v>29771</v>
      </c>
    </row>
    <row r="1065" spans="1:10" x14ac:dyDescent="0.3">
      <c r="A1065" t="s">
        <v>2459</v>
      </c>
      <c r="B1065" s="4">
        <v>45666</v>
      </c>
      <c r="C1065" t="s">
        <v>899</v>
      </c>
      <c r="D1065" t="s">
        <v>900</v>
      </c>
      <c r="E1065" t="s">
        <v>77</v>
      </c>
      <c r="F1065" t="s">
        <v>78</v>
      </c>
      <c r="G1065" t="s">
        <v>79</v>
      </c>
      <c r="H1065" t="s">
        <v>42</v>
      </c>
      <c r="I1065" t="s">
        <v>2030</v>
      </c>
      <c r="J1065" s="4">
        <v>23685</v>
      </c>
    </row>
    <row r="1066" spans="1:10" x14ac:dyDescent="0.3">
      <c r="A1066" t="s">
        <v>2460</v>
      </c>
      <c r="B1066" s="4">
        <v>45666</v>
      </c>
      <c r="C1066" t="s">
        <v>419</v>
      </c>
      <c r="D1066" t="s">
        <v>420</v>
      </c>
      <c r="E1066" t="s">
        <v>51</v>
      </c>
      <c r="F1066" t="s">
        <v>52</v>
      </c>
      <c r="G1066" t="s">
        <v>53</v>
      </c>
      <c r="H1066" t="s">
        <v>42</v>
      </c>
      <c r="I1066" t="s">
        <v>2457</v>
      </c>
      <c r="J1066" s="4">
        <v>36131</v>
      </c>
    </row>
    <row r="1067" spans="1:10" x14ac:dyDescent="0.3">
      <c r="A1067" t="s">
        <v>2461</v>
      </c>
      <c r="B1067" s="4">
        <v>45666</v>
      </c>
      <c r="C1067" t="s">
        <v>2145</v>
      </c>
      <c r="D1067" t="s">
        <v>2146</v>
      </c>
      <c r="E1067" t="s">
        <v>51</v>
      </c>
      <c r="F1067" t="s">
        <v>52</v>
      </c>
      <c r="G1067" t="s">
        <v>53</v>
      </c>
      <c r="H1067" t="s">
        <v>42</v>
      </c>
      <c r="I1067" t="s">
        <v>2451</v>
      </c>
      <c r="J1067" s="4">
        <v>29771</v>
      </c>
    </row>
    <row r="1068" spans="1:10" x14ac:dyDescent="0.3">
      <c r="A1068" t="s">
        <v>2462</v>
      </c>
      <c r="B1068" s="4">
        <v>45666</v>
      </c>
      <c r="C1068" t="s">
        <v>2463</v>
      </c>
      <c r="D1068" t="s">
        <v>2464</v>
      </c>
      <c r="E1068" t="s">
        <v>51</v>
      </c>
      <c r="F1068" t="s">
        <v>52</v>
      </c>
      <c r="G1068" t="s">
        <v>53</v>
      </c>
      <c r="H1068" t="s">
        <v>42</v>
      </c>
      <c r="I1068" t="s">
        <v>2457</v>
      </c>
      <c r="J1068" s="4">
        <v>36131</v>
      </c>
    </row>
    <row r="1069" spans="1:10" x14ac:dyDescent="0.3">
      <c r="A1069" t="s">
        <v>2465</v>
      </c>
      <c r="B1069" s="4">
        <v>45666</v>
      </c>
      <c r="C1069" t="s">
        <v>56</v>
      </c>
      <c r="D1069" t="s">
        <v>1542</v>
      </c>
      <c r="E1069" t="s">
        <v>51</v>
      </c>
      <c r="F1069" t="s">
        <v>52</v>
      </c>
      <c r="G1069" t="s">
        <v>53</v>
      </c>
      <c r="H1069" t="s">
        <v>42</v>
      </c>
      <c r="I1069" t="s">
        <v>2466</v>
      </c>
      <c r="J1069" s="4">
        <v>23624</v>
      </c>
    </row>
    <row r="1070" spans="1:10" x14ac:dyDescent="0.3">
      <c r="A1070" t="s">
        <v>2467</v>
      </c>
      <c r="B1070" s="4">
        <v>45666</v>
      </c>
      <c r="C1070" t="s">
        <v>242</v>
      </c>
      <c r="D1070" t="s">
        <v>243</v>
      </c>
      <c r="E1070" t="s">
        <v>51</v>
      </c>
      <c r="F1070" t="s">
        <v>52</v>
      </c>
      <c r="G1070" t="s">
        <v>53</v>
      </c>
      <c r="H1070" t="s">
        <v>42</v>
      </c>
      <c r="I1070" t="s">
        <v>2466</v>
      </c>
      <c r="J1070" s="4">
        <v>23624</v>
      </c>
    </row>
    <row r="1071" spans="1:10" x14ac:dyDescent="0.3">
      <c r="A1071" t="s">
        <v>2468</v>
      </c>
      <c r="B1071" s="4">
        <v>45666</v>
      </c>
      <c r="C1071" t="s">
        <v>81</v>
      </c>
      <c r="D1071" t="s">
        <v>82</v>
      </c>
      <c r="E1071" t="s">
        <v>51</v>
      </c>
      <c r="F1071" t="s">
        <v>52</v>
      </c>
      <c r="G1071" t="s">
        <v>53</v>
      </c>
      <c r="H1071" t="s">
        <v>42</v>
      </c>
      <c r="I1071" t="s">
        <v>2466</v>
      </c>
      <c r="J1071" s="4">
        <v>23624</v>
      </c>
    </row>
    <row r="1072" spans="1:10" x14ac:dyDescent="0.3">
      <c r="A1072" t="s">
        <v>2469</v>
      </c>
      <c r="B1072" s="4">
        <v>45666</v>
      </c>
      <c r="C1072" t="s">
        <v>105</v>
      </c>
      <c r="D1072" t="s">
        <v>106</v>
      </c>
      <c r="E1072" t="s">
        <v>51</v>
      </c>
      <c r="F1072" t="s">
        <v>52</v>
      </c>
      <c r="G1072" t="s">
        <v>53</v>
      </c>
      <c r="H1072" t="s">
        <v>42</v>
      </c>
      <c r="I1072" t="s">
        <v>2466</v>
      </c>
      <c r="J1072" s="4">
        <v>23624</v>
      </c>
    </row>
    <row r="1073" spans="1:10" x14ac:dyDescent="0.3">
      <c r="A1073" t="s">
        <v>2470</v>
      </c>
      <c r="B1073" s="4">
        <v>45666</v>
      </c>
      <c r="C1073" t="s">
        <v>347</v>
      </c>
      <c r="D1073" t="s">
        <v>348</v>
      </c>
      <c r="E1073" t="s">
        <v>51</v>
      </c>
      <c r="F1073" t="s">
        <v>52</v>
      </c>
      <c r="G1073" t="s">
        <v>53</v>
      </c>
      <c r="H1073" t="s">
        <v>42</v>
      </c>
      <c r="I1073" t="s">
        <v>2466</v>
      </c>
      <c r="J1073" s="4">
        <v>23624</v>
      </c>
    </row>
    <row r="1074" spans="1:10" x14ac:dyDescent="0.3">
      <c r="A1074" t="s">
        <v>2471</v>
      </c>
      <c r="B1074" s="4">
        <v>45666</v>
      </c>
      <c r="C1074" t="s">
        <v>673</v>
      </c>
      <c r="D1074" t="s">
        <v>674</v>
      </c>
      <c r="E1074" t="s">
        <v>51</v>
      </c>
      <c r="F1074" t="s">
        <v>52</v>
      </c>
      <c r="G1074" t="s">
        <v>53</v>
      </c>
      <c r="H1074" t="s">
        <v>42</v>
      </c>
      <c r="I1074" t="s">
        <v>2466</v>
      </c>
      <c r="J1074" s="4">
        <v>23624</v>
      </c>
    </row>
    <row r="1075" spans="1:10" x14ac:dyDescent="0.3">
      <c r="A1075" t="s">
        <v>2472</v>
      </c>
      <c r="B1075" s="4">
        <v>45666</v>
      </c>
      <c r="C1075" t="s">
        <v>727</v>
      </c>
      <c r="D1075" t="s">
        <v>728</v>
      </c>
      <c r="E1075" t="s">
        <v>51</v>
      </c>
      <c r="F1075" t="s">
        <v>52</v>
      </c>
      <c r="G1075" t="s">
        <v>53</v>
      </c>
      <c r="H1075" t="s">
        <v>42</v>
      </c>
      <c r="I1075" t="s">
        <v>2473</v>
      </c>
      <c r="J1075" s="4">
        <v>33189</v>
      </c>
    </row>
    <row r="1076" spans="1:10" x14ac:dyDescent="0.3">
      <c r="A1076" t="s">
        <v>2474</v>
      </c>
      <c r="B1076" s="4">
        <v>45666</v>
      </c>
      <c r="C1076" t="s">
        <v>796</v>
      </c>
      <c r="D1076" t="s">
        <v>797</v>
      </c>
      <c r="E1076" t="s">
        <v>51</v>
      </c>
      <c r="F1076" t="s">
        <v>52</v>
      </c>
      <c r="G1076" t="s">
        <v>53</v>
      </c>
      <c r="H1076" t="s">
        <v>42</v>
      </c>
      <c r="I1076" t="s">
        <v>2473</v>
      </c>
      <c r="J1076" s="4">
        <v>33189</v>
      </c>
    </row>
    <row r="1077" spans="1:10" x14ac:dyDescent="0.3">
      <c r="A1077" t="s">
        <v>2475</v>
      </c>
      <c r="B1077" s="4">
        <v>45666</v>
      </c>
      <c r="C1077" t="s">
        <v>215</v>
      </c>
      <c r="D1077" t="s">
        <v>216</v>
      </c>
      <c r="E1077" t="s">
        <v>111</v>
      </c>
      <c r="F1077" t="s">
        <v>112</v>
      </c>
      <c r="G1077" t="s">
        <v>113</v>
      </c>
      <c r="H1077" t="s">
        <v>42</v>
      </c>
      <c r="I1077" t="s">
        <v>2476</v>
      </c>
      <c r="J1077" s="4">
        <v>23586</v>
      </c>
    </row>
    <row r="1078" spans="1:10" x14ac:dyDescent="0.3">
      <c r="A1078" t="s">
        <v>2477</v>
      </c>
      <c r="B1078" s="4">
        <v>45666</v>
      </c>
      <c r="C1078" t="s">
        <v>147</v>
      </c>
      <c r="D1078" t="s">
        <v>148</v>
      </c>
      <c r="E1078" t="s">
        <v>51</v>
      </c>
      <c r="F1078" t="s">
        <v>52</v>
      </c>
      <c r="G1078" t="s">
        <v>53</v>
      </c>
      <c r="H1078" t="s">
        <v>42</v>
      </c>
      <c r="I1078" t="s">
        <v>2478</v>
      </c>
      <c r="J1078" s="4">
        <v>18032</v>
      </c>
    </row>
    <row r="1079" spans="1:10" x14ac:dyDescent="0.3">
      <c r="A1079" t="s">
        <v>2479</v>
      </c>
      <c r="B1079" s="4">
        <v>45666</v>
      </c>
      <c r="C1079" t="s">
        <v>2480</v>
      </c>
      <c r="D1079" t="s">
        <v>2481</v>
      </c>
      <c r="E1079" t="s">
        <v>51</v>
      </c>
      <c r="F1079" t="s">
        <v>52</v>
      </c>
      <c r="G1079" t="s">
        <v>53</v>
      </c>
      <c r="H1079" t="s">
        <v>42</v>
      </c>
      <c r="I1079" t="s">
        <v>2478</v>
      </c>
      <c r="J1079" s="4">
        <v>18032</v>
      </c>
    </row>
    <row r="1080" spans="1:10" x14ac:dyDescent="0.3">
      <c r="A1080" t="s">
        <v>2482</v>
      </c>
      <c r="B1080" s="4">
        <v>45666</v>
      </c>
      <c r="C1080" t="s">
        <v>1655</v>
      </c>
      <c r="D1080" t="s">
        <v>2483</v>
      </c>
      <c r="E1080" t="s">
        <v>51</v>
      </c>
      <c r="F1080" t="s">
        <v>52</v>
      </c>
      <c r="G1080" t="s">
        <v>53</v>
      </c>
      <c r="H1080" t="s">
        <v>42</v>
      </c>
      <c r="I1080" t="s">
        <v>2484</v>
      </c>
      <c r="J1080" s="4">
        <v>33234</v>
      </c>
    </row>
    <row r="1081" spans="1:10" x14ac:dyDescent="0.3">
      <c r="A1081" t="s">
        <v>2485</v>
      </c>
      <c r="B1081" s="4">
        <v>45666</v>
      </c>
      <c r="C1081" t="s">
        <v>147</v>
      </c>
      <c r="D1081" t="s">
        <v>148</v>
      </c>
      <c r="E1081" t="s">
        <v>111</v>
      </c>
      <c r="F1081" t="s">
        <v>112</v>
      </c>
      <c r="G1081" t="s">
        <v>113</v>
      </c>
      <c r="H1081" t="s">
        <v>42</v>
      </c>
      <c r="I1081" t="s">
        <v>2476</v>
      </c>
      <c r="J1081" s="4">
        <v>23586</v>
      </c>
    </row>
    <row r="1082" spans="1:10" x14ac:dyDescent="0.3">
      <c r="A1082" t="s">
        <v>2486</v>
      </c>
      <c r="B1082" s="4">
        <v>45666</v>
      </c>
      <c r="C1082" t="s">
        <v>1941</v>
      </c>
      <c r="D1082" t="s">
        <v>1942</v>
      </c>
      <c r="E1082" t="s">
        <v>51</v>
      </c>
      <c r="F1082" t="s">
        <v>52</v>
      </c>
      <c r="G1082" t="s">
        <v>53</v>
      </c>
      <c r="H1082" t="s">
        <v>42</v>
      </c>
      <c r="I1082" t="s">
        <v>2487</v>
      </c>
      <c r="J1082" s="4">
        <v>22000</v>
      </c>
    </row>
    <row r="1083" spans="1:10" x14ac:dyDescent="0.3">
      <c r="A1083" t="s">
        <v>2488</v>
      </c>
      <c r="B1083" s="4">
        <v>45666</v>
      </c>
      <c r="C1083" t="s">
        <v>2145</v>
      </c>
      <c r="D1083" t="s">
        <v>2146</v>
      </c>
      <c r="E1083" t="s">
        <v>698</v>
      </c>
      <c r="F1083" t="s">
        <v>699</v>
      </c>
      <c r="G1083" t="s">
        <v>700</v>
      </c>
      <c r="H1083" t="s">
        <v>42</v>
      </c>
      <c r="I1083" t="s">
        <v>2487</v>
      </c>
      <c r="J1083" s="4">
        <v>22000</v>
      </c>
    </row>
    <row r="1084" spans="1:10" x14ac:dyDescent="0.3">
      <c r="A1084" t="s">
        <v>2489</v>
      </c>
      <c r="B1084" s="4">
        <v>45666</v>
      </c>
      <c r="C1084" t="s">
        <v>569</v>
      </c>
      <c r="D1084" t="s">
        <v>570</v>
      </c>
      <c r="E1084" t="s">
        <v>51</v>
      </c>
      <c r="F1084" t="s">
        <v>52</v>
      </c>
      <c r="G1084" t="s">
        <v>53</v>
      </c>
      <c r="H1084" t="s">
        <v>42</v>
      </c>
      <c r="I1084" t="s">
        <v>2487</v>
      </c>
      <c r="J1084" s="4">
        <v>22000</v>
      </c>
    </row>
    <row r="1085" spans="1:10" x14ac:dyDescent="0.3">
      <c r="A1085" t="s">
        <v>2490</v>
      </c>
      <c r="B1085" s="4">
        <v>45667</v>
      </c>
      <c r="C1085" t="s">
        <v>215</v>
      </c>
      <c r="D1085" t="s">
        <v>216</v>
      </c>
      <c r="E1085" t="s">
        <v>39</v>
      </c>
      <c r="F1085" t="s">
        <v>40</v>
      </c>
      <c r="G1085" t="s">
        <v>41</v>
      </c>
      <c r="H1085" t="s">
        <v>42</v>
      </c>
      <c r="I1085" t="s">
        <v>646</v>
      </c>
      <c r="J1085" s="4">
        <v>24763</v>
      </c>
    </row>
    <row r="1086" spans="1:10" x14ac:dyDescent="0.3">
      <c r="A1086" t="s">
        <v>2491</v>
      </c>
      <c r="B1086" s="4">
        <v>45667</v>
      </c>
      <c r="C1086" t="s">
        <v>2492</v>
      </c>
      <c r="D1086" t="s">
        <v>2493</v>
      </c>
      <c r="E1086" t="s">
        <v>353</v>
      </c>
      <c r="F1086" t="s">
        <v>354</v>
      </c>
      <c r="G1086" t="s">
        <v>79</v>
      </c>
      <c r="H1086" t="s">
        <v>42</v>
      </c>
      <c r="I1086" t="s">
        <v>2494</v>
      </c>
      <c r="J1086" s="4">
        <v>39164</v>
      </c>
    </row>
    <row r="1087" spans="1:10" x14ac:dyDescent="0.3">
      <c r="A1087" t="s">
        <v>2495</v>
      </c>
      <c r="B1087" s="4">
        <v>45667</v>
      </c>
      <c r="C1087" t="s">
        <v>139</v>
      </c>
      <c r="D1087" t="s">
        <v>140</v>
      </c>
      <c r="E1087" t="s">
        <v>353</v>
      </c>
      <c r="F1087" t="s">
        <v>354</v>
      </c>
      <c r="G1087" t="s">
        <v>79</v>
      </c>
      <c r="H1087" t="s">
        <v>42</v>
      </c>
      <c r="I1087" t="s">
        <v>2494</v>
      </c>
      <c r="J1087" s="4">
        <v>39164</v>
      </c>
    </row>
    <row r="1088" spans="1:10" x14ac:dyDescent="0.3">
      <c r="A1088" t="s">
        <v>91</v>
      </c>
      <c r="B1088" s="4">
        <v>45667</v>
      </c>
      <c r="C1088" t="s">
        <v>92</v>
      </c>
      <c r="D1088" t="s">
        <v>93</v>
      </c>
      <c r="E1088" t="s">
        <v>51</v>
      </c>
      <c r="F1088" t="s">
        <v>52</v>
      </c>
      <c r="G1088" t="s">
        <v>53</v>
      </c>
      <c r="H1088" t="s">
        <v>42</v>
      </c>
      <c r="I1088" t="s">
        <v>94</v>
      </c>
      <c r="J1088" s="4">
        <v>26188</v>
      </c>
    </row>
    <row r="1089" spans="1:10" x14ac:dyDescent="0.3">
      <c r="A1089" t="s">
        <v>2496</v>
      </c>
      <c r="B1089" s="4">
        <v>45667</v>
      </c>
      <c r="C1089" t="s">
        <v>2497</v>
      </c>
      <c r="D1089" t="s">
        <v>2498</v>
      </c>
      <c r="E1089" t="s">
        <v>77</v>
      </c>
      <c r="F1089" t="s">
        <v>78</v>
      </c>
      <c r="G1089" t="s">
        <v>79</v>
      </c>
      <c r="H1089" t="s">
        <v>42</v>
      </c>
      <c r="I1089" t="s">
        <v>2434</v>
      </c>
      <c r="J1089" s="4">
        <v>30226</v>
      </c>
    </row>
    <row r="1090" spans="1:10" x14ac:dyDescent="0.3">
      <c r="A1090" t="s">
        <v>2499</v>
      </c>
      <c r="B1090" s="4">
        <v>45667</v>
      </c>
      <c r="C1090" t="s">
        <v>105</v>
      </c>
      <c r="D1090" t="s">
        <v>106</v>
      </c>
      <c r="E1090" t="s">
        <v>204</v>
      </c>
      <c r="F1090" t="s">
        <v>205</v>
      </c>
      <c r="G1090" t="s">
        <v>206</v>
      </c>
      <c r="H1090" t="s">
        <v>42</v>
      </c>
      <c r="I1090" t="s">
        <v>2500</v>
      </c>
      <c r="J1090" s="4">
        <v>23275</v>
      </c>
    </row>
    <row r="1091" spans="1:10" x14ac:dyDescent="0.3">
      <c r="A1091" t="s">
        <v>2501</v>
      </c>
      <c r="B1091" s="4">
        <v>45667</v>
      </c>
      <c r="C1091" t="s">
        <v>37</v>
      </c>
      <c r="D1091" t="s">
        <v>38</v>
      </c>
      <c r="E1091" t="s">
        <v>51</v>
      </c>
      <c r="F1091" t="s">
        <v>52</v>
      </c>
      <c r="G1091" t="s">
        <v>53</v>
      </c>
      <c r="H1091" t="s">
        <v>42</v>
      </c>
      <c r="I1091" t="s">
        <v>2502</v>
      </c>
      <c r="J1091" s="4">
        <v>28429</v>
      </c>
    </row>
    <row r="1092" spans="1:10" x14ac:dyDescent="0.3">
      <c r="A1092" t="s">
        <v>2503</v>
      </c>
      <c r="B1092" s="4">
        <v>45667</v>
      </c>
      <c r="C1092" t="s">
        <v>393</v>
      </c>
      <c r="D1092" t="s">
        <v>394</v>
      </c>
      <c r="E1092" t="s">
        <v>51</v>
      </c>
      <c r="F1092" t="s">
        <v>52</v>
      </c>
      <c r="G1092" t="s">
        <v>53</v>
      </c>
      <c r="H1092" t="s">
        <v>42</v>
      </c>
      <c r="I1092" t="s">
        <v>2502</v>
      </c>
      <c r="J1092" s="4">
        <v>28429</v>
      </c>
    </row>
    <row r="1093" spans="1:10" x14ac:dyDescent="0.3">
      <c r="A1093" t="s">
        <v>2504</v>
      </c>
      <c r="B1093" s="4">
        <v>45667</v>
      </c>
      <c r="C1093" t="s">
        <v>574</v>
      </c>
      <c r="D1093" t="s">
        <v>1164</v>
      </c>
      <c r="E1093" t="s">
        <v>39</v>
      </c>
      <c r="F1093" t="s">
        <v>40</v>
      </c>
      <c r="G1093" t="s">
        <v>41</v>
      </c>
      <c r="H1093" t="s">
        <v>42</v>
      </c>
      <c r="I1093" t="s">
        <v>1927</v>
      </c>
      <c r="J1093" s="4">
        <v>24017</v>
      </c>
    </row>
    <row r="1094" spans="1:10" x14ac:dyDescent="0.3">
      <c r="A1094" t="s">
        <v>2505</v>
      </c>
      <c r="B1094" s="4">
        <v>45667</v>
      </c>
      <c r="C1094" t="s">
        <v>2506</v>
      </c>
      <c r="D1094" t="s">
        <v>2507</v>
      </c>
      <c r="E1094" t="s">
        <v>39</v>
      </c>
      <c r="F1094" t="s">
        <v>40</v>
      </c>
      <c r="G1094" t="s">
        <v>41</v>
      </c>
      <c r="H1094" t="s">
        <v>42</v>
      </c>
      <c r="I1094" t="s">
        <v>2508</v>
      </c>
      <c r="J1094" s="4">
        <v>28955</v>
      </c>
    </row>
    <row r="1095" spans="1:10" x14ac:dyDescent="0.3">
      <c r="A1095" t="s">
        <v>2509</v>
      </c>
      <c r="B1095" s="4">
        <v>45667</v>
      </c>
      <c r="C1095" t="s">
        <v>431</v>
      </c>
      <c r="D1095" t="s">
        <v>432</v>
      </c>
      <c r="E1095" t="s">
        <v>51</v>
      </c>
      <c r="F1095" t="s">
        <v>52</v>
      </c>
      <c r="G1095" t="s">
        <v>53</v>
      </c>
      <c r="H1095" t="s">
        <v>42</v>
      </c>
      <c r="I1095" t="s">
        <v>2510</v>
      </c>
      <c r="J1095" s="4">
        <v>22273</v>
      </c>
    </row>
    <row r="1096" spans="1:10" x14ac:dyDescent="0.3">
      <c r="A1096" t="s">
        <v>2511</v>
      </c>
      <c r="B1096" s="4">
        <v>45667</v>
      </c>
      <c r="C1096" t="s">
        <v>215</v>
      </c>
      <c r="D1096" t="s">
        <v>216</v>
      </c>
      <c r="E1096" t="s">
        <v>51</v>
      </c>
      <c r="F1096" t="s">
        <v>52</v>
      </c>
      <c r="G1096" t="s">
        <v>53</v>
      </c>
      <c r="H1096" t="s">
        <v>42</v>
      </c>
      <c r="I1096" t="s">
        <v>2512</v>
      </c>
      <c r="J1096" s="4">
        <v>23231</v>
      </c>
    </row>
    <row r="1097" spans="1:10" x14ac:dyDescent="0.3">
      <c r="A1097" t="s">
        <v>2513</v>
      </c>
      <c r="B1097" s="4">
        <v>45667</v>
      </c>
      <c r="C1097" t="s">
        <v>120</v>
      </c>
      <c r="D1097" t="s">
        <v>121</v>
      </c>
      <c r="E1097" t="s">
        <v>51</v>
      </c>
      <c r="F1097" t="s">
        <v>52</v>
      </c>
      <c r="G1097" t="s">
        <v>53</v>
      </c>
      <c r="H1097" t="s">
        <v>42</v>
      </c>
      <c r="I1097" t="s">
        <v>2512</v>
      </c>
      <c r="J1097" s="4">
        <v>23231</v>
      </c>
    </row>
    <row r="1098" spans="1:10" x14ac:dyDescent="0.3">
      <c r="A1098" t="s">
        <v>2514</v>
      </c>
      <c r="B1098" s="4">
        <v>45667</v>
      </c>
      <c r="C1098" t="s">
        <v>2204</v>
      </c>
      <c r="D1098" t="s">
        <v>2205</v>
      </c>
      <c r="E1098" t="s">
        <v>51</v>
      </c>
      <c r="F1098" t="s">
        <v>52</v>
      </c>
      <c r="G1098" t="s">
        <v>53</v>
      </c>
      <c r="H1098" t="s">
        <v>42</v>
      </c>
      <c r="I1098" t="s">
        <v>2515</v>
      </c>
      <c r="J1098" s="4">
        <v>21839</v>
      </c>
    </row>
    <row r="1099" spans="1:10" x14ac:dyDescent="0.3">
      <c r="A1099" t="s">
        <v>2516</v>
      </c>
      <c r="B1099" s="4">
        <v>45667</v>
      </c>
      <c r="C1099" t="s">
        <v>125</v>
      </c>
      <c r="D1099" t="s">
        <v>126</v>
      </c>
      <c r="E1099" t="s">
        <v>51</v>
      </c>
      <c r="F1099" t="s">
        <v>52</v>
      </c>
      <c r="G1099" t="s">
        <v>53</v>
      </c>
      <c r="H1099" t="s">
        <v>42</v>
      </c>
      <c r="I1099" t="s">
        <v>2517</v>
      </c>
      <c r="J1099" s="4">
        <v>22244</v>
      </c>
    </row>
    <row r="1100" spans="1:10" x14ac:dyDescent="0.3">
      <c r="A1100" t="s">
        <v>2518</v>
      </c>
      <c r="B1100" s="4">
        <v>45667</v>
      </c>
      <c r="C1100" t="s">
        <v>311</v>
      </c>
      <c r="D1100" t="s">
        <v>312</v>
      </c>
      <c r="E1100" t="s">
        <v>51</v>
      </c>
      <c r="F1100" t="s">
        <v>52</v>
      </c>
      <c r="G1100" t="s">
        <v>53</v>
      </c>
      <c r="H1100" t="s">
        <v>42</v>
      </c>
      <c r="I1100" t="s">
        <v>2517</v>
      </c>
      <c r="J1100" s="4">
        <v>22244</v>
      </c>
    </row>
    <row r="1101" spans="1:10" x14ac:dyDescent="0.3">
      <c r="A1101" t="s">
        <v>2519</v>
      </c>
      <c r="B1101" s="4">
        <v>45667</v>
      </c>
      <c r="C1101" t="s">
        <v>390</v>
      </c>
      <c r="D1101" t="s">
        <v>391</v>
      </c>
      <c r="E1101" t="s">
        <v>51</v>
      </c>
      <c r="F1101" t="s">
        <v>52</v>
      </c>
      <c r="G1101" t="s">
        <v>53</v>
      </c>
      <c r="H1101" t="s">
        <v>42</v>
      </c>
      <c r="I1101" t="s">
        <v>2517</v>
      </c>
      <c r="J1101" s="4">
        <v>22244</v>
      </c>
    </row>
    <row r="1102" spans="1:10" x14ac:dyDescent="0.3">
      <c r="A1102" t="s">
        <v>2520</v>
      </c>
      <c r="B1102" s="4">
        <v>45667</v>
      </c>
      <c r="C1102" t="s">
        <v>37</v>
      </c>
      <c r="D1102" t="s">
        <v>38</v>
      </c>
      <c r="E1102" t="s">
        <v>51</v>
      </c>
      <c r="F1102" t="s">
        <v>52</v>
      </c>
      <c r="G1102" t="s">
        <v>53</v>
      </c>
      <c r="H1102" t="s">
        <v>42</v>
      </c>
      <c r="I1102" t="s">
        <v>1585</v>
      </c>
      <c r="J1102" s="4">
        <v>18414</v>
      </c>
    </row>
    <row r="1103" spans="1:10" x14ac:dyDescent="0.3">
      <c r="A1103" t="s">
        <v>2521</v>
      </c>
      <c r="B1103" s="4">
        <v>45667</v>
      </c>
      <c r="C1103" t="s">
        <v>235</v>
      </c>
      <c r="D1103" t="s">
        <v>236</v>
      </c>
      <c r="E1103" t="s">
        <v>51</v>
      </c>
      <c r="F1103" t="s">
        <v>52</v>
      </c>
      <c r="G1103" t="s">
        <v>53</v>
      </c>
      <c r="H1103" t="s">
        <v>42</v>
      </c>
      <c r="I1103" t="s">
        <v>2522</v>
      </c>
      <c r="J1103" s="4">
        <v>26783</v>
      </c>
    </row>
    <row r="1104" spans="1:10" x14ac:dyDescent="0.3">
      <c r="A1104" t="s">
        <v>2523</v>
      </c>
      <c r="B1104" s="4">
        <v>45667</v>
      </c>
      <c r="C1104" t="s">
        <v>434</v>
      </c>
      <c r="D1104" t="s">
        <v>435</v>
      </c>
      <c r="E1104" t="s">
        <v>51</v>
      </c>
      <c r="F1104" t="s">
        <v>52</v>
      </c>
      <c r="G1104" t="s">
        <v>53</v>
      </c>
      <c r="H1104" t="s">
        <v>42</v>
      </c>
      <c r="I1104" t="s">
        <v>1111</v>
      </c>
      <c r="J1104" s="4">
        <v>21090</v>
      </c>
    </row>
    <row r="1105" spans="1:10" x14ac:dyDescent="0.3">
      <c r="A1105" t="s">
        <v>2524</v>
      </c>
      <c r="B1105" s="4">
        <v>45667</v>
      </c>
      <c r="C1105" t="s">
        <v>147</v>
      </c>
      <c r="D1105" t="s">
        <v>148</v>
      </c>
      <c r="E1105" t="s">
        <v>51</v>
      </c>
      <c r="F1105" t="s">
        <v>52</v>
      </c>
      <c r="G1105" t="s">
        <v>53</v>
      </c>
      <c r="H1105" t="s">
        <v>42</v>
      </c>
      <c r="I1105" t="s">
        <v>1111</v>
      </c>
      <c r="J1105" s="4">
        <v>21090</v>
      </c>
    </row>
    <row r="1106" spans="1:10" x14ac:dyDescent="0.3">
      <c r="A1106" t="s">
        <v>2525</v>
      </c>
      <c r="B1106" s="4">
        <v>45667</v>
      </c>
      <c r="C1106" t="s">
        <v>147</v>
      </c>
      <c r="D1106" t="s">
        <v>148</v>
      </c>
      <c r="E1106" t="s">
        <v>39</v>
      </c>
      <c r="F1106" t="s">
        <v>40</v>
      </c>
      <c r="G1106" t="s">
        <v>41</v>
      </c>
      <c r="H1106" t="s">
        <v>42</v>
      </c>
      <c r="I1106" t="s">
        <v>642</v>
      </c>
      <c r="J1106" s="4">
        <v>25958</v>
      </c>
    </row>
    <row r="1107" spans="1:10" x14ac:dyDescent="0.3">
      <c r="A1107" t="s">
        <v>2526</v>
      </c>
      <c r="B1107" s="4">
        <v>45667</v>
      </c>
      <c r="C1107" t="s">
        <v>228</v>
      </c>
      <c r="D1107" t="s">
        <v>229</v>
      </c>
      <c r="E1107" t="s">
        <v>39</v>
      </c>
      <c r="F1107" t="s">
        <v>40</v>
      </c>
      <c r="G1107" t="s">
        <v>41</v>
      </c>
      <c r="H1107" t="s">
        <v>42</v>
      </c>
      <c r="I1107" t="s">
        <v>642</v>
      </c>
      <c r="J1107" s="4">
        <v>25958</v>
      </c>
    </row>
    <row r="1108" spans="1:10" x14ac:dyDescent="0.3">
      <c r="A1108" t="s">
        <v>2527</v>
      </c>
      <c r="B1108" s="4">
        <v>45667</v>
      </c>
      <c r="C1108" t="s">
        <v>85</v>
      </c>
      <c r="D1108" t="s">
        <v>86</v>
      </c>
      <c r="E1108" t="s">
        <v>51</v>
      </c>
      <c r="F1108" t="s">
        <v>52</v>
      </c>
      <c r="G1108" t="s">
        <v>53</v>
      </c>
      <c r="H1108" t="s">
        <v>42</v>
      </c>
      <c r="I1108" t="s">
        <v>2515</v>
      </c>
      <c r="J1108" s="4">
        <v>21839</v>
      </c>
    </row>
    <row r="1109" spans="1:10" x14ac:dyDescent="0.3">
      <c r="A1109" t="s">
        <v>2528</v>
      </c>
      <c r="B1109" s="4">
        <v>45667</v>
      </c>
      <c r="C1109" t="s">
        <v>60</v>
      </c>
      <c r="D1109" t="s">
        <v>61</v>
      </c>
      <c r="E1109" t="s">
        <v>204</v>
      </c>
      <c r="F1109" t="s">
        <v>205</v>
      </c>
      <c r="G1109" t="s">
        <v>206</v>
      </c>
      <c r="H1109" t="s">
        <v>42</v>
      </c>
      <c r="I1109" t="s">
        <v>2529</v>
      </c>
      <c r="J1109" s="4">
        <v>23739</v>
      </c>
    </row>
    <row r="1110" spans="1:10" x14ac:dyDescent="0.3">
      <c r="A1110" t="s">
        <v>2530</v>
      </c>
      <c r="B1110" s="4">
        <v>45667</v>
      </c>
      <c r="C1110" t="s">
        <v>2531</v>
      </c>
      <c r="D1110" t="s">
        <v>2532</v>
      </c>
      <c r="E1110" t="s">
        <v>51</v>
      </c>
      <c r="F1110" t="s">
        <v>52</v>
      </c>
      <c r="G1110" t="s">
        <v>53</v>
      </c>
      <c r="H1110" t="s">
        <v>42</v>
      </c>
      <c r="I1110" t="s">
        <v>2533</v>
      </c>
      <c r="J1110" s="4">
        <v>30712</v>
      </c>
    </row>
    <row r="1111" spans="1:10" x14ac:dyDescent="0.3">
      <c r="A1111" t="s">
        <v>2534</v>
      </c>
      <c r="B1111" s="4">
        <v>45667</v>
      </c>
      <c r="C1111" t="s">
        <v>116</v>
      </c>
      <c r="D1111" t="s">
        <v>117</v>
      </c>
      <c r="E1111" t="s">
        <v>204</v>
      </c>
      <c r="F1111" t="s">
        <v>205</v>
      </c>
      <c r="G1111" t="s">
        <v>206</v>
      </c>
      <c r="H1111" t="s">
        <v>42</v>
      </c>
      <c r="I1111" t="s">
        <v>2529</v>
      </c>
      <c r="J1111" s="4">
        <v>23739</v>
      </c>
    </row>
    <row r="1112" spans="1:10" x14ac:dyDescent="0.3">
      <c r="A1112" t="s">
        <v>2535</v>
      </c>
      <c r="B1112" s="4">
        <v>45667</v>
      </c>
      <c r="C1112" t="s">
        <v>554</v>
      </c>
      <c r="D1112" t="s">
        <v>555</v>
      </c>
      <c r="E1112" t="s">
        <v>204</v>
      </c>
      <c r="F1112" t="s">
        <v>205</v>
      </c>
      <c r="G1112" t="s">
        <v>206</v>
      </c>
      <c r="H1112" t="s">
        <v>42</v>
      </c>
      <c r="I1112" t="s">
        <v>2529</v>
      </c>
      <c r="J1112" s="4">
        <v>23739</v>
      </c>
    </row>
    <row r="1113" spans="1:10" x14ac:dyDescent="0.3">
      <c r="A1113" t="s">
        <v>2536</v>
      </c>
      <c r="B1113" s="4">
        <v>45667</v>
      </c>
      <c r="C1113" t="s">
        <v>2537</v>
      </c>
      <c r="D1113" t="s">
        <v>2538</v>
      </c>
      <c r="E1113" t="s">
        <v>51</v>
      </c>
      <c r="F1113" t="s">
        <v>52</v>
      </c>
      <c r="G1113" t="s">
        <v>53</v>
      </c>
      <c r="H1113" t="s">
        <v>42</v>
      </c>
      <c r="I1113" t="s">
        <v>2539</v>
      </c>
      <c r="J1113" s="4">
        <v>27266</v>
      </c>
    </row>
    <row r="1114" spans="1:10" x14ac:dyDescent="0.3">
      <c r="A1114" t="s">
        <v>2540</v>
      </c>
      <c r="B1114" s="4">
        <v>45667</v>
      </c>
      <c r="C1114" t="s">
        <v>474</v>
      </c>
      <c r="D1114" t="s">
        <v>475</v>
      </c>
      <c r="E1114" t="s">
        <v>51</v>
      </c>
      <c r="F1114" t="s">
        <v>52</v>
      </c>
      <c r="G1114" t="s">
        <v>53</v>
      </c>
      <c r="H1114" t="s">
        <v>42</v>
      </c>
      <c r="I1114" t="s">
        <v>2035</v>
      </c>
      <c r="J1114" s="4">
        <v>24760</v>
      </c>
    </row>
    <row r="1115" spans="1:10" x14ac:dyDescent="0.3">
      <c r="A1115" t="s">
        <v>2541</v>
      </c>
      <c r="B1115" s="4">
        <v>45667</v>
      </c>
      <c r="C1115" t="s">
        <v>419</v>
      </c>
      <c r="D1115" t="s">
        <v>420</v>
      </c>
      <c r="E1115" t="s">
        <v>51</v>
      </c>
      <c r="F1115" t="s">
        <v>52</v>
      </c>
      <c r="G1115" t="s">
        <v>53</v>
      </c>
      <c r="H1115" t="s">
        <v>42</v>
      </c>
      <c r="I1115" t="s">
        <v>2542</v>
      </c>
      <c r="J1115" s="4">
        <v>17945</v>
      </c>
    </row>
    <row r="1116" spans="1:10" x14ac:dyDescent="0.3">
      <c r="A1116" t="s">
        <v>2543</v>
      </c>
      <c r="B1116" s="4">
        <v>45667</v>
      </c>
      <c r="C1116" t="s">
        <v>1064</v>
      </c>
      <c r="D1116" t="s">
        <v>1065</v>
      </c>
      <c r="E1116" t="s">
        <v>39</v>
      </c>
      <c r="F1116" t="s">
        <v>40</v>
      </c>
      <c r="G1116" t="s">
        <v>41</v>
      </c>
      <c r="H1116" t="s">
        <v>42</v>
      </c>
      <c r="I1116" t="s">
        <v>2544</v>
      </c>
      <c r="J1116" s="4">
        <v>26811</v>
      </c>
    </row>
    <row r="1117" spans="1:10" x14ac:dyDescent="0.3">
      <c r="A1117" t="s">
        <v>2545</v>
      </c>
      <c r="B1117" s="4">
        <v>45667</v>
      </c>
      <c r="C1117" t="s">
        <v>405</v>
      </c>
      <c r="D1117" t="s">
        <v>406</v>
      </c>
      <c r="E1117" t="s">
        <v>39</v>
      </c>
      <c r="F1117" t="s">
        <v>40</v>
      </c>
      <c r="G1117" t="s">
        <v>41</v>
      </c>
      <c r="H1117" t="s">
        <v>42</v>
      </c>
      <c r="I1117" t="s">
        <v>2544</v>
      </c>
      <c r="J1117" s="4">
        <v>26811</v>
      </c>
    </row>
    <row r="1118" spans="1:10" x14ac:dyDescent="0.3">
      <c r="A1118" t="s">
        <v>2546</v>
      </c>
      <c r="B1118" s="4">
        <v>45667</v>
      </c>
      <c r="C1118" t="s">
        <v>2537</v>
      </c>
      <c r="D1118" t="s">
        <v>2538</v>
      </c>
      <c r="E1118" t="s">
        <v>39</v>
      </c>
      <c r="F1118" t="s">
        <v>40</v>
      </c>
      <c r="G1118" t="s">
        <v>41</v>
      </c>
      <c r="H1118" t="s">
        <v>42</v>
      </c>
      <c r="I1118" t="s">
        <v>596</v>
      </c>
      <c r="J1118" s="4">
        <v>27207</v>
      </c>
    </row>
    <row r="1119" spans="1:10" x14ac:dyDescent="0.3">
      <c r="A1119" t="s">
        <v>2547</v>
      </c>
      <c r="B1119" s="4">
        <v>45667</v>
      </c>
      <c r="C1119" t="s">
        <v>1635</v>
      </c>
      <c r="D1119" t="s">
        <v>1636</v>
      </c>
      <c r="E1119" t="s">
        <v>51</v>
      </c>
      <c r="F1119" t="s">
        <v>52</v>
      </c>
      <c r="G1119" t="s">
        <v>53</v>
      </c>
      <c r="H1119" t="s">
        <v>42</v>
      </c>
      <c r="I1119" t="s">
        <v>2408</v>
      </c>
      <c r="J1119" s="4">
        <v>17603</v>
      </c>
    </row>
    <row r="1120" spans="1:10" x14ac:dyDescent="0.3">
      <c r="A1120" t="s">
        <v>2548</v>
      </c>
      <c r="B1120" s="4">
        <v>45667</v>
      </c>
      <c r="C1120" t="s">
        <v>2549</v>
      </c>
      <c r="D1120" t="s">
        <v>2550</v>
      </c>
      <c r="E1120" t="s">
        <v>39</v>
      </c>
      <c r="F1120" t="s">
        <v>40</v>
      </c>
      <c r="G1120" t="s">
        <v>41</v>
      </c>
      <c r="H1120" t="s">
        <v>42</v>
      </c>
      <c r="I1120" t="s">
        <v>2508</v>
      </c>
      <c r="J1120" s="4">
        <v>28955</v>
      </c>
    </row>
    <row r="1121" spans="1:10" x14ac:dyDescent="0.3">
      <c r="A1121" t="s">
        <v>2551</v>
      </c>
      <c r="B1121" s="4">
        <v>45667</v>
      </c>
      <c r="C1121" t="s">
        <v>739</v>
      </c>
      <c r="D1121" t="s">
        <v>740</v>
      </c>
      <c r="E1121" t="s">
        <v>111</v>
      </c>
      <c r="F1121" t="s">
        <v>112</v>
      </c>
      <c r="G1121" t="s">
        <v>113</v>
      </c>
      <c r="H1121" t="s">
        <v>42</v>
      </c>
      <c r="I1121" t="s">
        <v>2476</v>
      </c>
      <c r="J1121" s="4">
        <v>23586</v>
      </c>
    </row>
    <row r="1122" spans="1:10" x14ac:dyDescent="0.3">
      <c r="A1122" t="s">
        <v>2552</v>
      </c>
      <c r="B1122" s="4">
        <v>45667</v>
      </c>
      <c r="C1122" t="s">
        <v>325</v>
      </c>
      <c r="D1122" t="s">
        <v>326</v>
      </c>
      <c r="E1122" t="s">
        <v>51</v>
      </c>
      <c r="F1122" t="s">
        <v>52</v>
      </c>
      <c r="G1122" t="s">
        <v>53</v>
      </c>
      <c r="H1122" t="s">
        <v>42</v>
      </c>
      <c r="I1122" t="s">
        <v>2553</v>
      </c>
      <c r="J1122" s="4">
        <v>23636</v>
      </c>
    </row>
    <row r="1123" spans="1:10" x14ac:dyDescent="0.3">
      <c r="A1123" t="s">
        <v>2554</v>
      </c>
      <c r="B1123" s="4">
        <v>45667</v>
      </c>
      <c r="C1123" t="s">
        <v>322</v>
      </c>
      <c r="D1123" t="s">
        <v>323</v>
      </c>
      <c r="E1123" t="s">
        <v>51</v>
      </c>
      <c r="F1123" t="s">
        <v>52</v>
      </c>
      <c r="G1123" t="s">
        <v>53</v>
      </c>
      <c r="H1123" t="s">
        <v>42</v>
      </c>
      <c r="I1123" t="s">
        <v>2553</v>
      </c>
      <c r="J1123" s="4">
        <v>23636</v>
      </c>
    </row>
    <row r="1124" spans="1:10" x14ac:dyDescent="0.3">
      <c r="A1124" t="s">
        <v>2555</v>
      </c>
      <c r="B1124" s="4">
        <v>45667</v>
      </c>
      <c r="C1124" t="s">
        <v>1880</v>
      </c>
      <c r="D1124" t="s">
        <v>1881</v>
      </c>
      <c r="E1124" t="s">
        <v>51</v>
      </c>
      <c r="F1124" t="s">
        <v>52</v>
      </c>
      <c r="G1124" t="s">
        <v>53</v>
      </c>
      <c r="H1124" t="s">
        <v>42</v>
      </c>
      <c r="I1124" t="s">
        <v>1447</v>
      </c>
      <c r="J1124" s="4">
        <v>21827</v>
      </c>
    </row>
    <row r="1125" spans="1:10" x14ac:dyDescent="0.3">
      <c r="A1125" t="s">
        <v>2556</v>
      </c>
      <c r="B1125" s="4">
        <v>45667</v>
      </c>
      <c r="C1125" t="s">
        <v>1170</v>
      </c>
      <c r="D1125" t="s">
        <v>1171</v>
      </c>
      <c r="E1125" t="s">
        <v>51</v>
      </c>
      <c r="F1125" t="s">
        <v>52</v>
      </c>
      <c r="G1125" t="s">
        <v>53</v>
      </c>
      <c r="H1125" t="s">
        <v>42</v>
      </c>
      <c r="I1125" t="s">
        <v>1447</v>
      </c>
      <c r="J1125" s="4">
        <v>21827</v>
      </c>
    </row>
    <row r="1126" spans="1:10" x14ac:dyDescent="0.3">
      <c r="A1126" t="s">
        <v>2557</v>
      </c>
      <c r="B1126" s="4">
        <v>45667</v>
      </c>
      <c r="C1126" t="s">
        <v>422</v>
      </c>
      <c r="D1126" t="s">
        <v>423</v>
      </c>
      <c r="E1126" t="s">
        <v>39</v>
      </c>
      <c r="F1126" t="s">
        <v>40</v>
      </c>
      <c r="G1126" t="s">
        <v>41</v>
      </c>
      <c r="H1126" t="s">
        <v>42</v>
      </c>
      <c r="I1126" t="s">
        <v>1447</v>
      </c>
      <c r="J1126" s="4">
        <v>21827</v>
      </c>
    </row>
    <row r="1127" spans="1:10" x14ac:dyDescent="0.3">
      <c r="A1127" t="s">
        <v>2558</v>
      </c>
      <c r="B1127" s="4">
        <v>45667</v>
      </c>
      <c r="C1127" t="s">
        <v>2559</v>
      </c>
      <c r="D1127" t="s">
        <v>406</v>
      </c>
      <c r="E1127" t="s">
        <v>2560</v>
      </c>
      <c r="F1127" t="s">
        <v>2561</v>
      </c>
      <c r="G1127" t="s">
        <v>2562</v>
      </c>
      <c r="H1127" t="s">
        <v>42</v>
      </c>
      <c r="I1127" t="s">
        <v>2563</v>
      </c>
      <c r="J1127" s="4">
        <v>22046</v>
      </c>
    </row>
    <row r="1128" spans="1:10" x14ac:dyDescent="0.3">
      <c r="A1128" t="s">
        <v>2564</v>
      </c>
      <c r="B1128" s="4">
        <v>45667</v>
      </c>
      <c r="C1128" t="s">
        <v>2565</v>
      </c>
      <c r="D1128" t="s">
        <v>2566</v>
      </c>
      <c r="E1128" t="s">
        <v>51</v>
      </c>
      <c r="F1128" t="s">
        <v>52</v>
      </c>
      <c r="G1128" t="s">
        <v>53</v>
      </c>
      <c r="H1128" t="s">
        <v>42</v>
      </c>
      <c r="I1128" t="s">
        <v>2567</v>
      </c>
      <c r="J1128" s="4">
        <v>18844</v>
      </c>
    </row>
    <row r="1129" spans="1:10" x14ac:dyDescent="0.3">
      <c r="A1129" t="s">
        <v>2568</v>
      </c>
      <c r="B1129" s="4">
        <v>45667</v>
      </c>
      <c r="C1129" t="s">
        <v>322</v>
      </c>
      <c r="D1129" t="s">
        <v>1294</v>
      </c>
      <c r="E1129" t="s">
        <v>51</v>
      </c>
      <c r="F1129" t="s">
        <v>52</v>
      </c>
      <c r="G1129" t="s">
        <v>53</v>
      </c>
      <c r="H1129" t="s">
        <v>42</v>
      </c>
      <c r="I1129" t="s">
        <v>582</v>
      </c>
      <c r="J1129" s="4">
        <v>17719</v>
      </c>
    </row>
    <row r="1130" spans="1:10" x14ac:dyDescent="0.3">
      <c r="A1130" t="s">
        <v>2569</v>
      </c>
      <c r="B1130" s="4">
        <v>45667</v>
      </c>
      <c r="C1130" t="s">
        <v>1064</v>
      </c>
      <c r="D1130" t="s">
        <v>1065</v>
      </c>
      <c r="E1130" t="s">
        <v>39</v>
      </c>
      <c r="F1130" t="s">
        <v>40</v>
      </c>
      <c r="G1130" t="s">
        <v>41</v>
      </c>
      <c r="H1130" t="s">
        <v>42</v>
      </c>
      <c r="I1130" t="s">
        <v>2570</v>
      </c>
      <c r="J1130" s="4">
        <v>20982</v>
      </c>
    </row>
    <row r="1131" spans="1:10" x14ac:dyDescent="0.3">
      <c r="A1131" t="s">
        <v>2571</v>
      </c>
      <c r="B1131" s="4">
        <v>45667</v>
      </c>
      <c r="C1131" t="s">
        <v>405</v>
      </c>
      <c r="D1131" t="s">
        <v>406</v>
      </c>
      <c r="E1131" t="s">
        <v>39</v>
      </c>
      <c r="F1131" t="s">
        <v>40</v>
      </c>
      <c r="G1131" t="s">
        <v>41</v>
      </c>
      <c r="H1131" t="s">
        <v>42</v>
      </c>
      <c r="I1131" t="s">
        <v>2570</v>
      </c>
      <c r="J1131" s="4">
        <v>20982</v>
      </c>
    </row>
    <row r="1132" spans="1:10" x14ac:dyDescent="0.3">
      <c r="A1132" t="s">
        <v>2572</v>
      </c>
      <c r="B1132" s="4">
        <v>45667</v>
      </c>
      <c r="C1132" t="s">
        <v>147</v>
      </c>
      <c r="D1132" t="s">
        <v>148</v>
      </c>
      <c r="E1132" t="s">
        <v>217</v>
      </c>
      <c r="F1132" t="s">
        <v>218</v>
      </c>
      <c r="G1132" t="s">
        <v>79</v>
      </c>
      <c r="H1132" t="s">
        <v>42</v>
      </c>
      <c r="I1132" t="s">
        <v>2573</v>
      </c>
      <c r="J1132" s="4">
        <v>22114</v>
      </c>
    </row>
    <row r="1133" spans="1:10" x14ac:dyDescent="0.3">
      <c r="A1133" t="s">
        <v>2574</v>
      </c>
      <c r="B1133" s="4">
        <v>45667</v>
      </c>
      <c r="C1133" t="s">
        <v>105</v>
      </c>
      <c r="D1133" t="s">
        <v>106</v>
      </c>
      <c r="E1133" t="s">
        <v>217</v>
      </c>
      <c r="F1133" t="s">
        <v>218</v>
      </c>
      <c r="G1133" t="s">
        <v>79</v>
      </c>
      <c r="H1133" t="s">
        <v>42</v>
      </c>
      <c r="I1133" t="s">
        <v>2573</v>
      </c>
      <c r="J1133" s="4">
        <v>22114</v>
      </c>
    </row>
    <row r="1134" spans="1:10" x14ac:dyDescent="0.3">
      <c r="A1134" t="s">
        <v>2575</v>
      </c>
      <c r="B1134" s="4">
        <v>45667</v>
      </c>
      <c r="C1134" t="s">
        <v>1126</v>
      </c>
      <c r="D1134" t="s">
        <v>1127</v>
      </c>
      <c r="E1134" t="s">
        <v>217</v>
      </c>
      <c r="F1134" t="s">
        <v>218</v>
      </c>
      <c r="G1134" t="s">
        <v>79</v>
      </c>
      <c r="H1134" t="s">
        <v>42</v>
      </c>
      <c r="I1134" t="s">
        <v>2573</v>
      </c>
      <c r="J1134" s="4">
        <v>22114</v>
      </c>
    </row>
    <row r="1135" spans="1:10" x14ac:dyDescent="0.3">
      <c r="A1135" t="s">
        <v>2576</v>
      </c>
      <c r="B1135" s="4">
        <v>45667</v>
      </c>
      <c r="C1135" t="s">
        <v>396</v>
      </c>
      <c r="D1135" t="s">
        <v>397</v>
      </c>
      <c r="E1135" t="s">
        <v>217</v>
      </c>
      <c r="F1135" t="s">
        <v>218</v>
      </c>
      <c r="G1135" t="s">
        <v>79</v>
      </c>
      <c r="H1135" t="s">
        <v>42</v>
      </c>
      <c r="I1135" t="s">
        <v>2573</v>
      </c>
      <c r="J1135" s="4">
        <v>22114</v>
      </c>
    </row>
    <row r="1136" spans="1:10" x14ac:dyDescent="0.3">
      <c r="A1136" t="s">
        <v>2577</v>
      </c>
      <c r="B1136" s="4">
        <v>45667</v>
      </c>
      <c r="C1136" t="s">
        <v>727</v>
      </c>
      <c r="D1136" t="s">
        <v>728</v>
      </c>
      <c r="E1136" t="s">
        <v>217</v>
      </c>
      <c r="F1136" t="s">
        <v>218</v>
      </c>
      <c r="G1136" t="s">
        <v>79</v>
      </c>
      <c r="H1136" t="s">
        <v>42</v>
      </c>
      <c r="I1136" t="s">
        <v>2573</v>
      </c>
      <c r="J1136" s="4">
        <v>22114</v>
      </c>
    </row>
    <row r="1137" spans="1:10" x14ac:dyDescent="0.3">
      <c r="A1137" t="s">
        <v>2578</v>
      </c>
      <c r="B1137" s="4">
        <v>45667</v>
      </c>
      <c r="C1137" t="s">
        <v>673</v>
      </c>
      <c r="D1137" t="s">
        <v>674</v>
      </c>
      <c r="E1137" t="s">
        <v>217</v>
      </c>
      <c r="F1137" t="s">
        <v>218</v>
      </c>
      <c r="G1137" t="s">
        <v>79</v>
      </c>
      <c r="H1137" t="s">
        <v>42</v>
      </c>
      <c r="I1137" t="s">
        <v>2579</v>
      </c>
      <c r="J1137" s="4">
        <v>31673</v>
      </c>
    </row>
    <row r="1138" spans="1:10" x14ac:dyDescent="0.3">
      <c r="A1138" t="s">
        <v>2580</v>
      </c>
      <c r="B1138" s="4">
        <v>45667</v>
      </c>
      <c r="C1138" t="s">
        <v>2581</v>
      </c>
      <c r="D1138" t="s">
        <v>2582</v>
      </c>
      <c r="E1138" t="s">
        <v>217</v>
      </c>
      <c r="F1138" t="s">
        <v>218</v>
      </c>
      <c r="G1138" t="s">
        <v>79</v>
      </c>
      <c r="H1138" t="s">
        <v>42</v>
      </c>
      <c r="I1138" t="s">
        <v>2579</v>
      </c>
      <c r="J1138" s="4">
        <v>31673</v>
      </c>
    </row>
    <row r="1139" spans="1:10" x14ac:dyDescent="0.3">
      <c r="A1139" t="s">
        <v>2583</v>
      </c>
      <c r="B1139" s="4">
        <v>45667</v>
      </c>
      <c r="C1139" t="s">
        <v>2099</v>
      </c>
      <c r="D1139" t="s">
        <v>2100</v>
      </c>
      <c r="E1139" t="s">
        <v>39</v>
      </c>
      <c r="F1139" t="s">
        <v>40</v>
      </c>
      <c r="G1139" t="s">
        <v>41</v>
      </c>
      <c r="H1139" t="s">
        <v>42</v>
      </c>
      <c r="I1139" t="s">
        <v>2584</v>
      </c>
      <c r="J1139" s="4">
        <v>34773</v>
      </c>
    </row>
    <row r="1140" spans="1:10" x14ac:dyDescent="0.3">
      <c r="A1140" t="s">
        <v>2585</v>
      </c>
      <c r="B1140" s="4">
        <v>45667</v>
      </c>
      <c r="C1140" t="s">
        <v>2586</v>
      </c>
      <c r="D1140" t="s">
        <v>2587</v>
      </c>
      <c r="E1140" t="s">
        <v>39</v>
      </c>
      <c r="F1140" t="s">
        <v>40</v>
      </c>
      <c r="G1140" t="s">
        <v>41</v>
      </c>
      <c r="H1140" t="s">
        <v>42</v>
      </c>
      <c r="I1140" t="s">
        <v>2584</v>
      </c>
      <c r="J1140" s="4">
        <v>34773</v>
      </c>
    </row>
    <row r="1141" spans="1:10" x14ac:dyDescent="0.3">
      <c r="A1141" t="s">
        <v>2588</v>
      </c>
      <c r="B1141" s="4">
        <v>45667</v>
      </c>
      <c r="C1141" t="s">
        <v>490</v>
      </c>
      <c r="D1141" t="s">
        <v>491</v>
      </c>
      <c r="E1141" t="s">
        <v>157</v>
      </c>
      <c r="F1141" t="s">
        <v>158</v>
      </c>
      <c r="G1141" t="s">
        <v>79</v>
      </c>
      <c r="H1141" t="s">
        <v>42</v>
      </c>
      <c r="I1141" t="s">
        <v>2589</v>
      </c>
      <c r="J1141" s="4">
        <v>27705</v>
      </c>
    </row>
    <row r="1142" spans="1:10" x14ac:dyDescent="0.3">
      <c r="A1142" t="s">
        <v>2590</v>
      </c>
      <c r="B1142" s="4">
        <v>45667</v>
      </c>
      <c r="C1142" t="s">
        <v>2591</v>
      </c>
      <c r="D1142" t="s">
        <v>2592</v>
      </c>
      <c r="E1142" t="s">
        <v>157</v>
      </c>
      <c r="F1142" t="s">
        <v>158</v>
      </c>
      <c r="G1142" t="s">
        <v>79</v>
      </c>
      <c r="H1142" t="s">
        <v>42</v>
      </c>
      <c r="I1142" t="s">
        <v>2589</v>
      </c>
      <c r="J1142" s="4">
        <v>27705</v>
      </c>
    </row>
    <row r="1143" spans="1:10" x14ac:dyDescent="0.3">
      <c r="A1143" t="s">
        <v>2593</v>
      </c>
      <c r="B1143" s="4">
        <v>45667</v>
      </c>
      <c r="C1143" t="s">
        <v>1281</v>
      </c>
      <c r="D1143" t="s">
        <v>1282</v>
      </c>
      <c r="E1143" t="s">
        <v>157</v>
      </c>
      <c r="F1143" t="s">
        <v>158</v>
      </c>
      <c r="G1143" t="s">
        <v>79</v>
      </c>
      <c r="H1143" t="s">
        <v>42</v>
      </c>
      <c r="I1143" t="s">
        <v>2589</v>
      </c>
      <c r="J1143" s="4">
        <v>27705</v>
      </c>
    </row>
    <row r="1144" spans="1:10" x14ac:dyDescent="0.3">
      <c r="A1144" t="s">
        <v>2594</v>
      </c>
      <c r="B1144" s="4">
        <v>45667</v>
      </c>
      <c r="C1144" t="s">
        <v>727</v>
      </c>
      <c r="D1144" t="s">
        <v>728</v>
      </c>
      <c r="E1144" t="s">
        <v>157</v>
      </c>
      <c r="F1144" t="s">
        <v>158</v>
      </c>
      <c r="G1144" t="s">
        <v>79</v>
      </c>
      <c r="H1144" t="s">
        <v>42</v>
      </c>
      <c r="I1144" t="s">
        <v>2589</v>
      </c>
      <c r="J1144" s="4">
        <v>27705</v>
      </c>
    </row>
    <row r="1145" spans="1:10" x14ac:dyDescent="0.3">
      <c r="A1145" t="s">
        <v>2595</v>
      </c>
      <c r="B1145" s="4">
        <v>45667</v>
      </c>
      <c r="C1145" t="s">
        <v>987</v>
      </c>
      <c r="D1145" t="s">
        <v>988</v>
      </c>
      <c r="E1145" t="s">
        <v>39</v>
      </c>
      <c r="F1145" t="s">
        <v>40</v>
      </c>
      <c r="G1145" t="s">
        <v>41</v>
      </c>
      <c r="H1145" t="s">
        <v>42</v>
      </c>
      <c r="I1145" t="s">
        <v>2544</v>
      </c>
      <c r="J1145" s="4">
        <v>26811</v>
      </c>
    </row>
    <row r="1146" spans="1:10" x14ac:dyDescent="0.3">
      <c r="A1146" t="s">
        <v>2596</v>
      </c>
      <c r="B1146" s="4">
        <v>45667</v>
      </c>
      <c r="C1146" t="s">
        <v>2175</v>
      </c>
      <c r="D1146" t="s">
        <v>2176</v>
      </c>
      <c r="E1146" t="s">
        <v>111</v>
      </c>
      <c r="F1146" t="s">
        <v>112</v>
      </c>
      <c r="G1146" t="s">
        <v>113</v>
      </c>
      <c r="H1146" t="s">
        <v>42</v>
      </c>
      <c r="I1146" t="s">
        <v>2597</v>
      </c>
      <c r="J1146" s="4">
        <v>27768</v>
      </c>
    </row>
    <row r="1147" spans="1:10" x14ac:dyDescent="0.3">
      <c r="A1147" t="s">
        <v>2598</v>
      </c>
      <c r="B1147" s="4">
        <v>45667</v>
      </c>
      <c r="C1147" t="s">
        <v>1563</v>
      </c>
      <c r="D1147" t="s">
        <v>1564</v>
      </c>
      <c r="E1147" t="s">
        <v>111</v>
      </c>
      <c r="F1147" t="s">
        <v>112</v>
      </c>
      <c r="G1147" t="s">
        <v>113</v>
      </c>
      <c r="H1147" t="s">
        <v>42</v>
      </c>
      <c r="I1147" t="s">
        <v>2597</v>
      </c>
      <c r="J1147" s="4">
        <v>27768</v>
      </c>
    </row>
    <row r="1148" spans="1:10" x14ac:dyDescent="0.3">
      <c r="A1148" t="s">
        <v>2599</v>
      </c>
      <c r="B1148" s="4">
        <v>45667</v>
      </c>
      <c r="C1148" t="s">
        <v>419</v>
      </c>
      <c r="D1148" t="s">
        <v>420</v>
      </c>
      <c r="E1148" t="s">
        <v>39</v>
      </c>
      <c r="F1148" t="s">
        <v>40</v>
      </c>
      <c r="G1148" t="s">
        <v>41</v>
      </c>
      <c r="H1148" t="s">
        <v>42</v>
      </c>
      <c r="I1148" t="s">
        <v>2508</v>
      </c>
      <c r="J1148" s="4">
        <v>28955</v>
      </c>
    </row>
    <row r="1149" spans="1:10" x14ac:dyDescent="0.3">
      <c r="A1149" t="s">
        <v>2600</v>
      </c>
      <c r="B1149" s="4">
        <v>45670</v>
      </c>
      <c r="C1149" t="s">
        <v>1367</v>
      </c>
      <c r="D1149" t="s">
        <v>1368</v>
      </c>
      <c r="E1149" t="s">
        <v>39</v>
      </c>
      <c r="F1149" t="s">
        <v>40</v>
      </c>
      <c r="G1149" t="s">
        <v>41</v>
      </c>
      <c r="H1149" t="s">
        <v>42</v>
      </c>
      <c r="I1149" t="s">
        <v>2601</v>
      </c>
      <c r="J1149" s="4">
        <v>17712</v>
      </c>
    </row>
    <row r="1150" spans="1:10" x14ac:dyDescent="0.3">
      <c r="A1150" t="s">
        <v>2602</v>
      </c>
      <c r="B1150" s="4">
        <v>45670</v>
      </c>
      <c r="C1150" t="s">
        <v>947</v>
      </c>
      <c r="D1150" t="s">
        <v>2603</v>
      </c>
      <c r="E1150" t="s">
        <v>39</v>
      </c>
      <c r="F1150" t="s">
        <v>40</v>
      </c>
      <c r="G1150" t="s">
        <v>41</v>
      </c>
      <c r="H1150" t="s">
        <v>42</v>
      </c>
      <c r="I1150" t="s">
        <v>2604</v>
      </c>
      <c r="J1150" s="4">
        <v>25080</v>
      </c>
    </row>
    <row r="1151" spans="1:10" x14ac:dyDescent="0.3">
      <c r="A1151" t="s">
        <v>2605</v>
      </c>
      <c r="B1151" s="4">
        <v>45670</v>
      </c>
      <c r="C1151" t="s">
        <v>917</v>
      </c>
      <c r="D1151" t="s">
        <v>918</v>
      </c>
      <c r="E1151" t="s">
        <v>204</v>
      </c>
      <c r="F1151" t="s">
        <v>205</v>
      </c>
      <c r="G1151" t="s">
        <v>206</v>
      </c>
      <c r="H1151" t="s">
        <v>42</v>
      </c>
      <c r="I1151" t="s">
        <v>2606</v>
      </c>
      <c r="J1151" s="4">
        <v>24063</v>
      </c>
    </row>
    <row r="1152" spans="1:10" x14ac:dyDescent="0.3">
      <c r="A1152" t="s">
        <v>2607</v>
      </c>
      <c r="B1152" s="4">
        <v>45670</v>
      </c>
      <c r="C1152" t="s">
        <v>2608</v>
      </c>
      <c r="D1152" t="s">
        <v>2609</v>
      </c>
      <c r="E1152" t="s">
        <v>217</v>
      </c>
      <c r="F1152" t="s">
        <v>218</v>
      </c>
      <c r="G1152" t="s">
        <v>79</v>
      </c>
      <c r="H1152" t="s">
        <v>42</v>
      </c>
      <c r="I1152" t="s">
        <v>2610</v>
      </c>
      <c r="J1152" s="4">
        <v>24255</v>
      </c>
    </row>
    <row r="1153" spans="1:10" x14ac:dyDescent="0.3">
      <c r="A1153" t="s">
        <v>2611</v>
      </c>
      <c r="B1153" s="4">
        <v>45670</v>
      </c>
      <c r="C1153" t="s">
        <v>1876</v>
      </c>
      <c r="D1153" t="s">
        <v>1877</v>
      </c>
      <c r="E1153" t="s">
        <v>204</v>
      </c>
      <c r="F1153" t="s">
        <v>205</v>
      </c>
      <c r="G1153" t="s">
        <v>206</v>
      </c>
      <c r="H1153" t="s">
        <v>42</v>
      </c>
      <c r="I1153" t="s">
        <v>2606</v>
      </c>
      <c r="J1153" s="4">
        <v>24063</v>
      </c>
    </row>
    <row r="1154" spans="1:10" x14ac:dyDescent="0.3">
      <c r="A1154" t="s">
        <v>2612</v>
      </c>
      <c r="B1154" s="4">
        <v>45670</v>
      </c>
      <c r="C1154" t="s">
        <v>747</v>
      </c>
      <c r="D1154" t="s">
        <v>748</v>
      </c>
      <c r="E1154" t="s">
        <v>39</v>
      </c>
      <c r="F1154" t="s">
        <v>40</v>
      </c>
      <c r="G1154" t="s">
        <v>41</v>
      </c>
      <c r="H1154" t="s">
        <v>42</v>
      </c>
      <c r="I1154" t="s">
        <v>745</v>
      </c>
      <c r="J1154" s="4">
        <v>30023</v>
      </c>
    </row>
    <row r="1155" spans="1:10" x14ac:dyDescent="0.3">
      <c r="A1155" t="s">
        <v>2613</v>
      </c>
      <c r="B1155" s="4">
        <v>45670</v>
      </c>
      <c r="C1155" t="s">
        <v>347</v>
      </c>
      <c r="D1155" t="s">
        <v>348</v>
      </c>
      <c r="E1155" t="s">
        <v>217</v>
      </c>
      <c r="F1155" t="s">
        <v>218</v>
      </c>
      <c r="G1155" t="s">
        <v>79</v>
      </c>
      <c r="H1155" t="s">
        <v>42</v>
      </c>
      <c r="I1155" t="s">
        <v>1733</v>
      </c>
      <c r="J1155" s="4">
        <v>25624</v>
      </c>
    </row>
    <row r="1156" spans="1:10" x14ac:dyDescent="0.3">
      <c r="A1156" t="s">
        <v>2614</v>
      </c>
      <c r="B1156" s="4">
        <v>45670</v>
      </c>
      <c r="C1156" t="s">
        <v>105</v>
      </c>
      <c r="D1156" t="s">
        <v>106</v>
      </c>
      <c r="E1156" t="s">
        <v>217</v>
      </c>
      <c r="F1156" t="s">
        <v>218</v>
      </c>
      <c r="G1156" t="s">
        <v>79</v>
      </c>
      <c r="H1156" t="s">
        <v>42</v>
      </c>
      <c r="I1156" t="s">
        <v>1733</v>
      </c>
      <c r="J1156" s="4">
        <v>25624</v>
      </c>
    </row>
    <row r="1157" spans="1:10" x14ac:dyDescent="0.3">
      <c r="A1157" t="s">
        <v>2615</v>
      </c>
      <c r="B1157" s="4">
        <v>45670</v>
      </c>
      <c r="C1157" t="s">
        <v>314</v>
      </c>
      <c r="D1157" t="s">
        <v>315</v>
      </c>
      <c r="E1157" t="s">
        <v>51</v>
      </c>
      <c r="F1157" t="s">
        <v>52</v>
      </c>
      <c r="G1157" t="s">
        <v>53</v>
      </c>
      <c r="H1157" t="s">
        <v>42</v>
      </c>
      <c r="I1157" t="s">
        <v>2616</v>
      </c>
      <c r="J1157" s="4">
        <v>26712</v>
      </c>
    </row>
    <row r="1158" spans="1:10" x14ac:dyDescent="0.3">
      <c r="A1158" t="s">
        <v>2617</v>
      </c>
      <c r="B1158" s="4">
        <v>45670</v>
      </c>
      <c r="C1158" t="s">
        <v>37</v>
      </c>
      <c r="D1158" t="s">
        <v>38</v>
      </c>
      <c r="E1158" t="s">
        <v>51</v>
      </c>
      <c r="F1158" t="s">
        <v>52</v>
      </c>
      <c r="G1158" t="s">
        <v>53</v>
      </c>
      <c r="H1158" t="s">
        <v>42</v>
      </c>
      <c r="I1158" t="s">
        <v>2616</v>
      </c>
      <c r="J1158" s="4">
        <v>26712</v>
      </c>
    </row>
    <row r="1159" spans="1:10" x14ac:dyDescent="0.3">
      <c r="A1159" t="s">
        <v>2618</v>
      </c>
      <c r="B1159" s="4">
        <v>45670</v>
      </c>
      <c r="C1159" t="s">
        <v>431</v>
      </c>
      <c r="D1159" t="s">
        <v>432</v>
      </c>
      <c r="E1159" t="s">
        <v>51</v>
      </c>
      <c r="F1159" t="s">
        <v>52</v>
      </c>
      <c r="G1159" t="s">
        <v>53</v>
      </c>
      <c r="H1159" t="s">
        <v>42</v>
      </c>
      <c r="I1159" t="s">
        <v>2616</v>
      </c>
      <c r="J1159" s="4">
        <v>26712</v>
      </c>
    </row>
    <row r="1160" spans="1:10" x14ac:dyDescent="0.3">
      <c r="A1160" t="s">
        <v>2619</v>
      </c>
      <c r="B1160" s="4">
        <v>45670</v>
      </c>
      <c r="C1160" t="s">
        <v>854</v>
      </c>
      <c r="D1160" t="s">
        <v>855</v>
      </c>
      <c r="E1160" t="s">
        <v>51</v>
      </c>
      <c r="F1160" t="s">
        <v>52</v>
      </c>
      <c r="G1160" t="s">
        <v>53</v>
      </c>
      <c r="H1160" t="s">
        <v>42</v>
      </c>
      <c r="I1160" t="s">
        <v>2616</v>
      </c>
      <c r="J1160" s="4">
        <v>26712</v>
      </c>
    </row>
    <row r="1161" spans="1:10" x14ac:dyDescent="0.3">
      <c r="A1161" t="s">
        <v>2620</v>
      </c>
      <c r="B1161" s="4">
        <v>45670</v>
      </c>
      <c r="C1161" t="s">
        <v>2621</v>
      </c>
      <c r="D1161" t="s">
        <v>2622</v>
      </c>
      <c r="E1161" t="s">
        <v>51</v>
      </c>
      <c r="F1161" t="s">
        <v>52</v>
      </c>
      <c r="G1161" t="s">
        <v>53</v>
      </c>
      <c r="H1161" t="s">
        <v>42</v>
      </c>
      <c r="I1161" t="s">
        <v>2210</v>
      </c>
      <c r="J1161" s="4">
        <v>15709</v>
      </c>
    </row>
    <row r="1162" spans="1:10" x14ac:dyDescent="0.3">
      <c r="A1162" t="s">
        <v>2623</v>
      </c>
      <c r="B1162" s="4">
        <v>45670</v>
      </c>
      <c r="C1162" t="s">
        <v>2624</v>
      </c>
      <c r="D1162" t="s">
        <v>2625</v>
      </c>
      <c r="E1162" t="s">
        <v>51</v>
      </c>
      <c r="F1162" t="s">
        <v>52</v>
      </c>
      <c r="G1162" t="s">
        <v>53</v>
      </c>
      <c r="H1162" t="s">
        <v>42</v>
      </c>
      <c r="I1162" t="s">
        <v>2512</v>
      </c>
      <c r="J1162" s="4">
        <v>23231</v>
      </c>
    </row>
    <row r="1163" spans="1:10" x14ac:dyDescent="0.3">
      <c r="A1163" t="s">
        <v>2626</v>
      </c>
      <c r="B1163" s="4">
        <v>45670</v>
      </c>
      <c r="C1163" t="s">
        <v>347</v>
      </c>
      <c r="D1163" t="s">
        <v>348</v>
      </c>
      <c r="E1163" t="s">
        <v>51</v>
      </c>
      <c r="F1163" t="s">
        <v>52</v>
      </c>
      <c r="G1163" t="s">
        <v>53</v>
      </c>
      <c r="H1163" t="s">
        <v>42</v>
      </c>
      <c r="I1163" t="s">
        <v>2512</v>
      </c>
      <c r="J1163" s="4">
        <v>23231</v>
      </c>
    </row>
    <row r="1164" spans="1:10" x14ac:dyDescent="0.3">
      <c r="A1164" t="s">
        <v>2627</v>
      </c>
      <c r="B1164" s="4">
        <v>45670</v>
      </c>
      <c r="C1164" t="s">
        <v>662</v>
      </c>
      <c r="D1164" t="s">
        <v>663</v>
      </c>
      <c r="E1164" t="s">
        <v>51</v>
      </c>
      <c r="F1164" t="s">
        <v>52</v>
      </c>
      <c r="G1164" t="s">
        <v>53</v>
      </c>
      <c r="H1164" t="s">
        <v>42</v>
      </c>
      <c r="I1164" t="s">
        <v>2628</v>
      </c>
      <c r="J1164" s="4">
        <v>20016</v>
      </c>
    </row>
    <row r="1165" spans="1:10" x14ac:dyDescent="0.3">
      <c r="A1165" t="s">
        <v>2629</v>
      </c>
      <c r="B1165" s="4">
        <v>45670</v>
      </c>
      <c r="C1165" t="s">
        <v>422</v>
      </c>
      <c r="D1165" t="s">
        <v>423</v>
      </c>
      <c r="E1165" t="s">
        <v>51</v>
      </c>
      <c r="F1165" t="s">
        <v>52</v>
      </c>
      <c r="G1165" t="s">
        <v>53</v>
      </c>
      <c r="H1165" t="s">
        <v>42</v>
      </c>
      <c r="I1165" t="s">
        <v>2630</v>
      </c>
      <c r="J1165" s="4">
        <v>22825</v>
      </c>
    </row>
    <row r="1166" spans="1:10" x14ac:dyDescent="0.3">
      <c r="A1166" t="s">
        <v>2631</v>
      </c>
      <c r="B1166" s="4">
        <v>45670</v>
      </c>
      <c r="C1166" t="s">
        <v>215</v>
      </c>
      <c r="D1166" t="s">
        <v>216</v>
      </c>
      <c r="E1166" t="s">
        <v>51</v>
      </c>
      <c r="F1166" t="s">
        <v>52</v>
      </c>
      <c r="G1166" t="s">
        <v>53</v>
      </c>
      <c r="H1166" t="s">
        <v>42</v>
      </c>
      <c r="I1166" t="s">
        <v>2630</v>
      </c>
      <c r="J1166" s="4">
        <v>22825</v>
      </c>
    </row>
    <row r="1167" spans="1:10" x14ac:dyDescent="0.3">
      <c r="A1167" t="s">
        <v>2632</v>
      </c>
      <c r="B1167" s="4">
        <v>45670</v>
      </c>
      <c r="C1167" t="s">
        <v>109</v>
      </c>
      <c r="D1167" t="s">
        <v>110</v>
      </c>
      <c r="E1167" t="s">
        <v>51</v>
      </c>
      <c r="F1167" t="s">
        <v>52</v>
      </c>
      <c r="G1167" t="s">
        <v>53</v>
      </c>
      <c r="H1167" t="s">
        <v>42</v>
      </c>
      <c r="I1167" t="s">
        <v>2630</v>
      </c>
      <c r="J1167" s="4">
        <v>22825</v>
      </c>
    </row>
    <row r="1168" spans="1:10" x14ac:dyDescent="0.3">
      <c r="A1168" t="s">
        <v>2633</v>
      </c>
      <c r="B1168" s="4">
        <v>45670</v>
      </c>
      <c r="C1168" t="s">
        <v>347</v>
      </c>
      <c r="D1168" t="s">
        <v>348</v>
      </c>
      <c r="E1168" t="s">
        <v>51</v>
      </c>
      <c r="F1168" t="s">
        <v>52</v>
      </c>
      <c r="G1168" t="s">
        <v>53</v>
      </c>
      <c r="H1168" t="s">
        <v>42</v>
      </c>
      <c r="I1168" t="s">
        <v>2630</v>
      </c>
      <c r="J1168" s="4">
        <v>22825</v>
      </c>
    </row>
    <row r="1169" spans="1:10" x14ac:dyDescent="0.3">
      <c r="A1169" t="s">
        <v>2634</v>
      </c>
      <c r="B1169" s="4">
        <v>45670</v>
      </c>
      <c r="C1169" t="s">
        <v>673</v>
      </c>
      <c r="D1169" t="s">
        <v>882</v>
      </c>
      <c r="E1169" t="s">
        <v>51</v>
      </c>
      <c r="F1169" t="s">
        <v>52</v>
      </c>
      <c r="G1169" t="s">
        <v>53</v>
      </c>
      <c r="H1169" t="s">
        <v>42</v>
      </c>
      <c r="I1169" t="s">
        <v>2630</v>
      </c>
      <c r="J1169" s="4">
        <v>22825</v>
      </c>
    </row>
    <row r="1170" spans="1:10" x14ac:dyDescent="0.3">
      <c r="A1170" t="s">
        <v>2635</v>
      </c>
      <c r="B1170" s="4">
        <v>45670</v>
      </c>
      <c r="C1170" t="s">
        <v>2636</v>
      </c>
      <c r="D1170" t="s">
        <v>2637</v>
      </c>
      <c r="E1170" t="s">
        <v>51</v>
      </c>
      <c r="F1170" t="s">
        <v>52</v>
      </c>
      <c r="G1170" t="s">
        <v>53</v>
      </c>
      <c r="H1170" t="s">
        <v>42</v>
      </c>
      <c r="I1170" t="s">
        <v>2630</v>
      </c>
      <c r="J1170" s="4">
        <v>22825</v>
      </c>
    </row>
    <row r="1171" spans="1:10" x14ac:dyDescent="0.3">
      <c r="A1171" t="s">
        <v>2638</v>
      </c>
      <c r="B1171" s="4">
        <v>45670</v>
      </c>
      <c r="C1171" t="s">
        <v>332</v>
      </c>
      <c r="D1171" t="s">
        <v>333</v>
      </c>
      <c r="E1171" t="s">
        <v>39</v>
      </c>
      <c r="F1171" t="s">
        <v>40</v>
      </c>
      <c r="G1171" t="s">
        <v>41</v>
      </c>
      <c r="H1171" t="s">
        <v>42</v>
      </c>
      <c r="I1171" t="s">
        <v>190</v>
      </c>
      <c r="J1171" s="4">
        <v>24110</v>
      </c>
    </row>
    <row r="1172" spans="1:10" x14ac:dyDescent="0.3">
      <c r="A1172" t="s">
        <v>2639</v>
      </c>
      <c r="B1172" s="4">
        <v>45670</v>
      </c>
      <c r="C1172" t="s">
        <v>215</v>
      </c>
      <c r="D1172" t="s">
        <v>216</v>
      </c>
      <c r="E1172" t="s">
        <v>39</v>
      </c>
      <c r="F1172" t="s">
        <v>40</v>
      </c>
      <c r="G1172" t="s">
        <v>41</v>
      </c>
      <c r="H1172" t="s">
        <v>42</v>
      </c>
      <c r="I1172" t="s">
        <v>2640</v>
      </c>
      <c r="J1172" s="4">
        <v>19721</v>
      </c>
    </row>
    <row r="1173" spans="1:10" x14ac:dyDescent="0.3">
      <c r="A1173" t="s">
        <v>2641</v>
      </c>
      <c r="B1173" s="4">
        <v>45670</v>
      </c>
      <c r="C1173" t="s">
        <v>2642</v>
      </c>
      <c r="D1173" t="s">
        <v>2643</v>
      </c>
      <c r="E1173" t="s">
        <v>39</v>
      </c>
      <c r="F1173" t="s">
        <v>40</v>
      </c>
      <c r="G1173" t="s">
        <v>41</v>
      </c>
      <c r="H1173" t="s">
        <v>42</v>
      </c>
      <c r="I1173" t="s">
        <v>2644</v>
      </c>
      <c r="J1173" s="4">
        <v>28335</v>
      </c>
    </row>
    <row r="1174" spans="1:10" x14ac:dyDescent="0.3">
      <c r="A1174" t="s">
        <v>2645</v>
      </c>
      <c r="B1174" s="4">
        <v>45670</v>
      </c>
      <c r="C1174" t="s">
        <v>2646</v>
      </c>
      <c r="D1174" t="s">
        <v>2647</v>
      </c>
      <c r="E1174" t="s">
        <v>39</v>
      </c>
      <c r="F1174" t="s">
        <v>40</v>
      </c>
      <c r="G1174" t="s">
        <v>41</v>
      </c>
      <c r="H1174" t="s">
        <v>42</v>
      </c>
      <c r="I1174" t="s">
        <v>2334</v>
      </c>
      <c r="J1174" s="4">
        <v>28761</v>
      </c>
    </row>
    <row r="1175" spans="1:10" x14ac:dyDescent="0.3">
      <c r="A1175" t="s">
        <v>2648</v>
      </c>
      <c r="B1175" s="4">
        <v>45670</v>
      </c>
      <c r="C1175" t="s">
        <v>85</v>
      </c>
      <c r="D1175" t="s">
        <v>86</v>
      </c>
      <c r="E1175" t="s">
        <v>51</v>
      </c>
      <c r="F1175" t="s">
        <v>52</v>
      </c>
      <c r="G1175" t="s">
        <v>53</v>
      </c>
      <c r="H1175" t="s">
        <v>42</v>
      </c>
      <c r="I1175" t="s">
        <v>2649</v>
      </c>
      <c r="J1175" s="4">
        <v>27214</v>
      </c>
    </row>
    <row r="1176" spans="1:10" x14ac:dyDescent="0.3">
      <c r="A1176" t="s">
        <v>2650</v>
      </c>
      <c r="B1176" s="4">
        <v>45670</v>
      </c>
      <c r="C1176" t="s">
        <v>419</v>
      </c>
      <c r="D1176" t="s">
        <v>420</v>
      </c>
      <c r="E1176" t="s">
        <v>51</v>
      </c>
      <c r="F1176" t="s">
        <v>52</v>
      </c>
      <c r="G1176" t="s">
        <v>53</v>
      </c>
      <c r="H1176" t="s">
        <v>42</v>
      </c>
      <c r="I1176" t="s">
        <v>2649</v>
      </c>
      <c r="J1176" s="4">
        <v>27214</v>
      </c>
    </row>
    <row r="1177" spans="1:10" x14ac:dyDescent="0.3">
      <c r="A1177" t="s">
        <v>2651</v>
      </c>
      <c r="B1177" s="4">
        <v>45670</v>
      </c>
      <c r="C1177" t="s">
        <v>215</v>
      </c>
      <c r="D1177" t="s">
        <v>216</v>
      </c>
      <c r="E1177" t="s">
        <v>39</v>
      </c>
      <c r="F1177" t="s">
        <v>40</v>
      </c>
      <c r="G1177" t="s">
        <v>41</v>
      </c>
      <c r="H1177" t="s">
        <v>42</v>
      </c>
      <c r="I1177" t="s">
        <v>190</v>
      </c>
      <c r="J1177" s="4">
        <v>24110</v>
      </c>
    </row>
    <row r="1178" spans="1:10" x14ac:dyDescent="0.3">
      <c r="A1178" t="s">
        <v>2652</v>
      </c>
      <c r="B1178" s="4">
        <v>45670</v>
      </c>
      <c r="C1178" t="s">
        <v>311</v>
      </c>
      <c r="D1178" t="s">
        <v>312</v>
      </c>
      <c r="E1178" t="s">
        <v>39</v>
      </c>
      <c r="F1178" t="s">
        <v>40</v>
      </c>
      <c r="G1178" t="s">
        <v>41</v>
      </c>
      <c r="H1178" t="s">
        <v>42</v>
      </c>
      <c r="I1178" t="s">
        <v>190</v>
      </c>
      <c r="J1178" s="4">
        <v>24110</v>
      </c>
    </row>
    <row r="1179" spans="1:10" x14ac:dyDescent="0.3">
      <c r="A1179" t="s">
        <v>2653</v>
      </c>
      <c r="B1179" s="4">
        <v>45670</v>
      </c>
      <c r="C1179" t="s">
        <v>2654</v>
      </c>
      <c r="D1179" t="s">
        <v>2655</v>
      </c>
      <c r="E1179" t="s">
        <v>2656</v>
      </c>
      <c r="F1179" t="s">
        <v>2657</v>
      </c>
      <c r="G1179" t="s">
        <v>2658</v>
      </c>
      <c r="H1179" t="s">
        <v>42</v>
      </c>
      <c r="I1179" t="s">
        <v>2659</v>
      </c>
      <c r="J1179" s="4">
        <v>21233</v>
      </c>
    </row>
    <row r="1180" spans="1:10" x14ac:dyDescent="0.3">
      <c r="A1180" t="s">
        <v>2660</v>
      </c>
      <c r="B1180" s="4">
        <v>45670</v>
      </c>
      <c r="C1180" t="s">
        <v>81</v>
      </c>
      <c r="D1180" t="s">
        <v>82</v>
      </c>
      <c r="E1180" t="s">
        <v>39</v>
      </c>
      <c r="F1180" t="s">
        <v>40</v>
      </c>
      <c r="G1180" t="s">
        <v>41</v>
      </c>
      <c r="H1180" t="s">
        <v>42</v>
      </c>
      <c r="I1180" t="s">
        <v>772</v>
      </c>
      <c r="J1180" s="4">
        <v>29093</v>
      </c>
    </row>
    <row r="1181" spans="1:10" x14ac:dyDescent="0.3">
      <c r="A1181" t="s">
        <v>2661</v>
      </c>
      <c r="B1181" s="4">
        <v>45670</v>
      </c>
      <c r="C1181" t="s">
        <v>171</v>
      </c>
      <c r="D1181" t="s">
        <v>172</v>
      </c>
      <c r="E1181" t="s">
        <v>51</v>
      </c>
      <c r="F1181" t="s">
        <v>52</v>
      </c>
      <c r="G1181" t="s">
        <v>53</v>
      </c>
      <c r="H1181" t="s">
        <v>42</v>
      </c>
      <c r="I1181" t="s">
        <v>2662</v>
      </c>
      <c r="J1181" s="4">
        <v>23199</v>
      </c>
    </row>
    <row r="1182" spans="1:10" x14ac:dyDescent="0.3">
      <c r="A1182" t="s">
        <v>1308</v>
      </c>
      <c r="B1182" s="4">
        <v>45670</v>
      </c>
      <c r="C1182" t="s">
        <v>347</v>
      </c>
      <c r="D1182" t="s">
        <v>348</v>
      </c>
      <c r="E1182" t="s">
        <v>51</v>
      </c>
      <c r="F1182" t="s">
        <v>52</v>
      </c>
      <c r="G1182" t="s">
        <v>53</v>
      </c>
      <c r="H1182" t="s">
        <v>42</v>
      </c>
      <c r="I1182" t="s">
        <v>1292</v>
      </c>
      <c r="J1182" s="4">
        <v>19542</v>
      </c>
    </row>
    <row r="1183" spans="1:10" x14ac:dyDescent="0.3">
      <c r="A1183" t="s">
        <v>2663</v>
      </c>
      <c r="B1183" s="4">
        <v>45670</v>
      </c>
      <c r="C1183" t="s">
        <v>987</v>
      </c>
      <c r="D1183" t="s">
        <v>988</v>
      </c>
      <c r="E1183" t="s">
        <v>51</v>
      </c>
      <c r="F1183" t="s">
        <v>52</v>
      </c>
      <c r="G1183" t="s">
        <v>53</v>
      </c>
      <c r="H1183" t="s">
        <v>42</v>
      </c>
      <c r="I1183" t="s">
        <v>1490</v>
      </c>
      <c r="J1183" s="4">
        <v>25993</v>
      </c>
    </row>
    <row r="1184" spans="1:10" x14ac:dyDescent="0.3">
      <c r="A1184" t="s">
        <v>2664</v>
      </c>
      <c r="B1184" s="4">
        <v>45670</v>
      </c>
      <c r="C1184" t="s">
        <v>490</v>
      </c>
      <c r="D1184" t="s">
        <v>491</v>
      </c>
      <c r="E1184" t="s">
        <v>498</v>
      </c>
      <c r="F1184" t="s">
        <v>499</v>
      </c>
      <c r="G1184" t="s">
        <v>79</v>
      </c>
      <c r="H1184" t="s">
        <v>42</v>
      </c>
      <c r="I1184" t="s">
        <v>2665</v>
      </c>
      <c r="J1184" s="4">
        <v>34768</v>
      </c>
    </row>
    <row r="1185" spans="1:10" x14ac:dyDescent="0.3">
      <c r="A1185" t="s">
        <v>2666</v>
      </c>
      <c r="B1185" s="4">
        <v>45670</v>
      </c>
      <c r="C1185" t="s">
        <v>2667</v>
      </c>
      <c r="D1185" t="s">
        <v>2668</v>
      </c>
      <c r="E1185" t="s">
        <v>1579</v>
      </c>
      <c r="F1185" t="s">
        <v>1580</v>
      </c>
      <c r="G1185" t="s">
        <v>1581</v>
      </c>
      <c r="H1185" t="s">
        <v>42</v>
      </c>
      <c r="I1185" t="s">
        <v>1575</v>
      </c>
      <c r="J1185" s="4">
        <v>22613</v>
      </c>
    </row>
    <row r="1186" spans="1:10" x14ac:dyDescent="0.3">
      <c r="A1186" t="s">
        <v>2669</v>
      </c>
      <c r="B1186" s="4">
        <v>45670</v>
      </c>
      <c r="C1186" t="s">
        <v>2670</v>
      </c>
      <c r="D1186" t="s">
        <v>2671</v>
      </c>
      <c r="E1186" t="s">
        <v>39</v>
      </c>
      <c r="F1186" t="s">
        <v>40</v>
      </c>
      <c r="G1186" t="s">
        <v>41</v>
      </c>
      <c r="H1186" t="s">
        <v>42</v>
      </c>
      <c r="I1186" t="s">
        <v>2672</v>
      </c>
      <c r="J1186" s="4">
        <v>34449</v>
      </c>
    </row>
    <row r="1187" spans="1:10" x14ac:dyDescent="0.3">
      <c r="A1187" t="s">
        <v>2673</v>
      </c>
      <c r="B1187" s="4">
        <v>45670</v>
      </c>
      <c r="C1187" t="s">
        <v>270</v>
      </c>
      <c r="D1187" t="s">
        <v>271</v>
      </c>
      <c r="E1187" t="s">
        <v>51</v>
      </c>
      <c r="F1187" t="s">
        <v>52</v>
      </c>
      <c r="G1187" t="s">
        <v>53</v>
      </c>
      <c r="H1187" t="s">
        <v>42</v>
      </c>
      <c r="I1187" t="s">
        <v>2487</v>
      </c>
      <c r="J1187" s="4">
        <v>22000</v>
      </c>
    </row>
    <row r="1188" spans="1:10" x14ac:dyDescent="0.3">
      <c r="A1188" t="s">
        <v>2674</v>
      </c>
      <c r="B1188" s="4">
        <v>45670</v>
      </c>
      <c r="C1188" t="s">
        <v>2675</v>
      </c>
      <c r="D1188" t="s">
        <v>2676</v>
      </c>
      <c r="E1188" t="s">
        <v>2677</v>
      </c>
      <c r="F1188" t="s">
        <v>2678</v>
      </c>
      <c r="G1188" t="s">
        <v>2679</v>
      </c>
      <c r="H1188" t="s">
        <v>42</v>
      </c>
      <c r="I1188" t="s">
        <v>2680</v>
      </c>
      <c r="J1188" s="4">
        <v>19549</v>
      </c>
    </row>
    <row r="1189" spans="1:10" x14ac:dyDescent="0.3">
      <c r="A1189" t="s">
        <v>2681</v>
      </c>
      <c r="B1189" s="4">
        <v>45670</v>
      </c>
      <c r="C1189" t="s">
        <v>2682</v>
      </c>
      <c r="D1189" t="s">
        <v>2683</v>
      </c>
      <c r="E1189" t="s">
        <v>2677</v>
      </c>
      <c r="F1189" t="s">
        <v>2678</v>
      </c>
      <c r="G1189" t="s">
        <v>2679</v>
      </c>
      <c r="H1189" t="s">
        <v>42</v>
      </c>
      <c r="I1189" t="s">
        <v>2680</v>
      </c>
      <c r="J1189" s="4">
        <v>19549</v>
      </c>
    </row>
    <row r="1190" spans="1:10" x14ac:dyDescent="0.3">
      <c r="A1190" t="s">
        <v>2684</v>
      </c>
      <c r="B1190" s="4">
        <v>45670</v>
      </c>
      <c r="C1190" t="s">
        <v>125</v>
      </c>
      <c r="D1190" t="s">
        <v>126</v>
      </c>
      <c r="E1190" t="s">
        <v>2677</v>
      </c>
      <c r="F1190" t="s">
        <v>2678</v>
      </c>
      <c r="G1190" t="s">
        <v>2679</v>
      </c>
      <c r="H1190" t="s">
        <v>42</v>
      </c>
      <c r="I1190" t="s">
        <v>2680</v>
      </c>
      <c r="J1190" s="4">
        <v>19549</v>
      </c>
    </row>
    <row r="1191" spans="1:10" x14ac:dyDescent="0.3">
      <c r="A1191" t="s">
        <v>2685</v>
      </c>
      <c r="B1191" s="4">
        <v>45670</v>
      </c>
      <c r="C1191" t="s">
        <v>261</v>
      </c>
      <c r="D1191" t="s">
        <v>262</v>
      </c>
      <c r="E1191" t="s">
        <v>2677</v>
      </c>
      <c r="F1191" t="s">
        <v>2678</v>
      </c>
      <c r="G1191" t="s">
        <v>2679</v>
      </c>
      <c r="H1191" t="s">
        <v>42</v>
      </c>
      <c r="I1191" t="s">
        <v>2680</v>
      </c>
      <c r="J1191" s="4">
        <v>19549</v>
      </c>
    </row>
    <row r="1192" spans="1:10" x14ac:dyDescent="0.3">
      <c r="A1192" t="s">
        <v>2686</v>
      </c>
      <c r="B1192" s="4">
        <v>45670</v>
      </c>
      <c r="C1192" t="s">
        <v>2687</v>
      </c>
      <c r="D1192" t="s">
        <v>2688</v>
      </c>
      <c r="E1192" t="s">
        <v>51</v>
      </c>
      <c r="F1192" t="s">
        <v>52</v>
      </c>
      <c r="G1192" t="s">
        <v>53</v>
      </c>
      <c r="H1192" t="s">
        <v>42</v>
      </c>
      <c r="I1192" t="s">
        <v>2487</v>
      </c>
      <c r="J1192" s="4">
        <v>22000</v>
      </c>
    </row>
    <row r="1193" spans="1:10" x14ac:dyDescent="0.3">
      <c r="A1193" t="s">
        <v>2689</v>
      </c>
      <c r="B1193" s="4">
        <v>45670</v>
      </c>
      <c r="C1193" t="s">
        <v>2621</v>
      </c>
      <c r="D1193" t="s">
        <v>2622</v>
      </c>
      <c r="E1193" t="s">
        <v>51</v>
      </c>
      <c r="F1193" t="s">
        <v>52</v>
      </c>
      <c r="G1193" t="s">
        <v>53</v>
      </c>
      <c r="H1193" t="s">
        <v>42</v>
      </c>
      <c r="I1193" t="s">
        <v>2487</v>
      </c>
      <c r="J1193" s="4">
        <v>22000</v>
      </c>
    </row>
    <row r="1194" spans="1:10" x14ac:dyDescent="0.3">
      <c r="A1194" t="s">
        <v>2690</v>
      </c>
      <c r="B1194" s="4">
        <v>45670</v>
      </c>
      <c r="C1194" t="s">
        <v>2691</v>
      </c>
      <c r="D1194" t="s">
        <v>2692</v>
      </c>
      <c r="E1194" t="s">
        <v>111</v>
      </c>
      <c r="F1194" t="s">
        <v>112</v>
      </c>
      <c r="G1194" t="s">
        <v>113</v>
      </c>
      <c r="H1194" t="s">
        <v>42</v>
      </c>
      <c r="I1194" t="s">
        <v>2693</v>
      </c>
      <c r="J1194" s="4">
        <v>25039</v>
      </c>
    </row>
    <row r="1195" spans="1:10" x14ac:dyDescent="0.3">
      <c r="A1195" t="s">
        <v>2694</v>
      </c>
      <c r="B1195" s="4">
        <v>45670</v>
      </c>
      <c r="C1195" t="s">
        <v>139</v>
      </c>
      <c r="D1195" t="s">
        <v>140</v>
      </c>
      <c r="E1195" t="s">
        <v>39</v>
      </c>
      <c r="F1195" t="s">
        <v>40</v>
      </c>
      <c r="G1195" t="s">
        <v>41</v>
      </c>
      <c r="H1195" t="s">
        <v>42</v>
      </c>
      <c r="I1195" t="s">
        <v>2695</v>
      </c>
      <c r="J1195" s="4">
        <v>20701</v>
      </c>
    </row>
    <row r="1196" spans="1:10" x14ac:dyDescent="0.3">
      <c r="A1196" t="s">
        <v>2696</v>
      </c>
      <c r="B1196" s="4">
        <v>45670</v>
      </c>
      <c r="C1196" t="s">
        <v>2697</v>
      </c>
      <c r="D1196" t="s">
        <v>2698</v>
      </c>
      <c r="E1196" t="s">
        <v>51</v>
      </c>
      <c r="F1196" t="s">
        <v>52</v>
      </c>
      <c r="G1196" t="s">
        <v>53</v>
      </c>
      <c r="H1196" t="s">
        <v>42</v>
      </c>
      <c r="I1196" t="s">
        <v>2406</v>
      </c>
      <c r="J1196" s="4">
        <v>25384</v>
      </c>
    </row>
    <row r="1197" spans="1:10" x14ac:dyDescent="0.3">
      <c r="A1197" t="s">
        <v>2699</v>
      </c>
      <c r="B1197" s="4">
        <v>45670</v>
      </c>
      <c r="C1197" t="s">
        <v>188</v>
      </c>
      <c r="D1197" t="s">
        <v>189</v>
      </c>
      <c r="E1197" t="s">
        <v>39</v>
      </c>
      <c r="F1197" t="s">
        <v>40</v>
      </c>
      <c r="G1197" t="s">
        <v>41</v>
      </c>
      <c r="H1197" t="s">
        <v>42</v>
      </c>
      <c r="I1197" t="s">
        <v>2700</v>
      </c>
      <c r="J1197" s="4">
        <v>29679</v>
      </c>
    </row>
    <row r="1198" spans="1:10" x14ac:dyDescent="0.3">
      <c r="A1198" t="s">
        <v>2701</v>
      </c>
      <c r="B1198" s="4">
        <v>45670</v>
      </c>
      <c r="C1198" t="s">
        <v>215</v>
      </c>
      <c r="D1198" t="s">
        <v>216</v>
      </c>
      <c r="E1198" t="s">
        <v>39</v>
      </c>
      <c r="F1198" t="s">
        <v>40</v>
      </c>
      <c r="G1198" t="s">
        <v>41</v>
      </c>
      <c r="H1198" t="s">
        <v>42</v>
      </c>
      <c r="I1198" t="s">
        <v>2700</v>
      </c>
      <c r="J1198" s="4">
        <v>29679</v>
      </c>
    </row>
    <row r="1199" spans="1:10" x14ac:dyDescent="0.3">
      <c r="A1199" t="s">
        <v>2702</v>
      </c>
      <c r="B1199" s="4">
        <v>45670</v>
      </c>
      <c r="C1199" t="s">
        <v>303</v>
      </c>
      <c r="D1199" t="s">
        <v>304</v>
      </c>
      <c r="E1199" t="s">
        <v>51</v>
      </c>
      <c r="F1199" t="s">
        <v>52</v>
      </c>
      <c r="G1199" t="s">
        <v>53</v>
      </c>
      <c r="H1199" t="s">
        <v>42</v>
      </c>
      <c r="I1199" t="s">
        <v>2703</v>
      </c>
      <c r="J1199" s="4">
        <v>23301</v>
      </c>
    </row>
    <row r="1200" spans="1:10" x14ac:dyDescent="0.3">
      <c r="A1200" t="s">
        <v>2704</v>
      </c>
      <c r="B1200" s="4">
        <v>45670</v>
      </c>
      <c r="C1200" t="s">
        <v>347</v>
      </c>
      <c r="D1200" t="s">
        <v>348</v>
      </c>
      <c r="E1200" t="s">
        <v>51</v>
      </c>
      <c r="F1200" t="s">
        <v>52</v>
      </c>
      <c r="G1200" t="s">
        <v>53</v>
      </c>
      <c r="H1200" t="s">
        <v>42</v>
      </c>
      <c r="I1200" t="s">
        <v>2703</v>
      </c>
      <c r="J1200" s="4">
        <v>23301</v>
      </c>
    </row>
    <row r="1201" spans="1:10" x14ac:dyDescent="0.3">
      <c r="A1201" t="s">
        <v>2705</v>
      </c>
      <c r="B1201" s="4">
        <v>45670</v>
      </c>
      <c r="C1201" t="s">
        <v>739</v>
      </c>
      <c r="D1201" t="s">
        <v>740</v>
      </c>
      <c r="E1201" t="s">
        <v>51</v>
      </c>
      <c r="F1201" t="s">
        <v>52</v>
      </c>
      <c r="G1201" t="s">
        <v>53</v>
      </c>
      <c r="H1201" t="s">
        <v>42</v>
      </c>
      <c r="I1201" t="s">
        <v>2703</v>
      </c>
      <c r="J1201" s="4">
        <v>23301</v>
      </c>
    </row>
    <row r="1202" spans="1:10" x14ac:dyDescent="0.3">
      <c r="A1202" t="s">
        <v>2706</v>
      </c>
      <c r="B1202" s="4">
        <v>45670</v>
      </c>
      <c r="C1202" t="s">
        <v>673</v>
      </c>
      <c r="D1202" t="s">
        <v>674</v>
      </c>
      <c r="E1202" t="s">
        <v>51</v>
      </c>
      <c r="F1202" t="s">
        <v>52</v>
      </c>
      <c r="G1202" t="s">
        <v>53</v>
      </c>
      <c r="H1202" t="s">
        <v>42</v>
      </c>
      <c r="I1202" t="s">
        <v>2703</v>
      </c>
      <c r="J1202" s="4">
        <v>23301</v>
      </c>
    </row>
    <row r="1203" spans="1:10" x14ac:dyDescent="0.3">
      <c r="A1203" t="s">
        <v>2707</v>
      </c>
      <c r="B1203" s="4">
        <v>45670</v>
      </c>
      <c r="C1203" t="s">
        <v>136</v>
      </c>
      <c r="D1203" t="s">
        <v>137</v>
      </c>
      <c r="E1203" t="s">
        <v>51</v>
      </c>
      <c r="F1203" t="s">
        <v>52</v>
      </c>
      <c r="G1203" t="s">
        <v>53</v>
      </c>
      <c r="H1203" t="s">
        <v>42</v>
      </c>
      <c r="I1203" t="s">
        <v>2703</v>
      </c>
      <c r="J1203" s="4">
        <v>23301</v>
      </c>
    </row>
    <row r="1204" spans="1:10" x14ac:dyDescent="0.3">
      <c r="A1204" t="s">
        <v>2708</v>
      </c>
      <c r="B1204" s="4">
        <v>45670</v>
      </c>
      <c r="C1204" t="s">
        <v>2175</v>
      </c>
      <c r="D1204" t="s">
        <v>2176</v>
      </c>
      <c r="E1204" t="s">
        <v>51</v>
      </c>
      <c r="F1204" t="s">
        <v>52</v>
      </c>
      <c r="G1204" t="s">
        <v>53</v>
      </c>
      <c r="H1204" t="s">
        <v>42</v>
      </c>
      <c r="I1204" t="s">
        <v>2703</v>
      </c>
      <c r="J1204" s="4">
        <v>23301</v>
      </c>
    </row>
    <row r="1205" spans="1:10" x14ac:dyDescent="0.3">
      <c r="A1205" t="s">
        <v>2709</v>
      </c>
      <c r="B1205" s="4">
        <v>45670</v>
      </c>
      <c r="C1205" t="s">
        <v>270</v>
      </c>
      <c r="D1205" t="s">
        <v>271</v>
      </c>
      <c r="E1205" t="s">
        <v>51</v>
      </c>
      <c r="F1205" t="s">
        <v>52</v>
      </c>
      <c r="G1205" t="s">
        <v>53</v>
      </c>
      <c r="H1205" t="s">
        <v>42</v>
      </c>
      <c r="I1205" t="s">
        <v>2703</v>
      </c>
      <c r="J1205" s="4">
        <v>23301</v>
      </c>
    </row>
    <row r="1206" spans="1:10" x14ac:dyDescent="0.3">
      <c r="A1206" t="s">
        <v>2710</v>
      </c>
      <c r="B1206" s="4">
        <v>45670</v>
      </c>
      <c r="C1206" t="s">
        <v>2711</v>
      </c>
      <c r="D1206" t="s">
        <v>2712</v>
      </c>
      <c r="E1206" t="s">
        <v>353</v>
      </c>
      <c r="F1206" t="s">
        <v>354</v>
      </c>
      <c r="G1206" t="s">
        <v>79</v>
      </c>
      <c r="H1206" t="s">
        <v>42</v>
      </c>
      <c r="I1206" t="s">
        <v>2713</v>
      </c>
      <c r="J1206" s="4">
        <v>39302</v>
      </c>
    </row>
    <row r="1207" spans="1:10" x14ac:dyDescent="0.3">
      <c r="A1207" t="s">
        <v>2714</v>
      </c>
      <c r="B1207" s="4">
        <v>45670</v>
      </c>
      <c r="C1207" t="s">
        <v>129</v>
      </c>
      <c r="D1207" t="s">
        <v>130</v>
      </c>
      <c r="E1207" t="s">
        <v>111</v>
      </c>
      <c r="F1207" t="s">
        <v>112</v>
      </c>
      <c r="G1207" t="s">
        <v>113</v>
      </c>
      <c r="H1207" t="s">
        <v>42</v>
      </c>
      <c r="I1207" t="s">
        <v>2715</v>
      </c>
      <c r="J1207" s="4">
        <v>28750</v>
      </c>
    </row>
    <row r="1208" spans="1:10" x14ac:dyDescent="0.3">
      <c r="A1208" t="s">
        <v>2716</v>
      </c>
      <c r="B1208" s="4">
        <v>45670</v>
      </c>
      <c r="C1208" t="s">
        <v>618</v>
      </c>
      <c r="D1208" t="s">
        <v>619</v>
      </c>
      <c r="E1208" t="s">
        <v>51</v>
      </c>
      <c r="F1208" t="s">
        <v>52</v>
      </c>
      <c r="G1208" t="s">
        <v>53</v>
      </c>
      <c r="H1208" t="s">
        <v>42</v>
      </c>
      <c r="I1208" t="s">
        <v>2717</v>
      </c>
      <c r="J1208" s="4">
        <v>29105</v>
      </c>
    </row>
    <row r="1209" spans="1:10" x14ac:dyDescent="0.3">
      <c r="A1209" t="s">
        <v>2718</v>
      </c>
      <c r="B1209" s="4">
        <v>45670</v>
      </c>
      <c r="C1209" t="s">
        <v>314</v>
      </c>
      <c r="D1209" t="s">
        <v>315</v>
      </c>
      <c r="E1209" t="s">
        <v>39</v>
      </c>
      <c r="F1209" t="s">
        <v>40</v>
      </c>
      <c r="G1209" t="s">
        <v>41</v>
      </c>
      <c r="H1209" t="s">
        <v>42</v>
      </c>
      <c r="I1209" t="s">
        <v>2719</v>
      </c>
      <c r="J1209" s="4">
        <v>35458</v>
      </c>
    </row>
    <row r="1210" spans="1:10" x14ac:dyDescent="0.3">
      <c r="A1210" t="s">
        <v>2720</v>
      </c>
      <c r="B1210" s="4">
        <v>45670</v>
      </c>
      <c r="C1210" t="s">
        <v>692</v>
      </c>
      <c r="D1210" t="s">
        <v>693</v>
      </c>
      <c r="E1210" t="s">
        <v>51</v>
      </c>
      <c r="F1210" t="s">
        <v>52</v>
      </c>
      <c r="G1210" t="s">
        <v>53</v>
      </c>
      <c r="H1210" t="s">
        <v>42</v>
      </c>
      <c r="I1210" t="s">
        <v>582</v>
      </c>
      <c r="J1210" s="4">
        <v>17719</v>
      </c>
    </row>
    <row r="1211" spans="1:10" x14ac:dyDescent="0.3">
      <c r="A1211" t="s">
        <v>2721</v>
      </c>
      <c r="B1211" s="4">
        <v>45670</v>
      </c>
      <c r="C1211" t="s">
        <v>1839</v>
      </c>
      <c r="D1211" t="s">
        <v>1840</v>
      </c>
      <c r="E1211" t="s">
        <v>51</v>
      </c>
      <c r="F1211" t="s">
        <v>52</v>
      </c>
      <c r="G1211" t="s">
        <v>53</v>
      </c>
      <c r="H1211" t="s">
        <v>42</v>
      </c>
      <c r="I1211" t="s">
        <v>582</v>
      </c>
      <c r="J1211" s="4">
        <v>17719</v>
      </c>
    </row>
    <row r="1212" spans="1:10" x14ac:dyDescent="0.3">
      <c r="A1212" t="s">
        <v>2722</v>
      </c>
      <c r="B1212" s="4">
        <v>45670</v>
      </c>
      <c r="C1212" t="s">
        <v>328</v>
      </c>
      <c r="D1212" t="s">
        <v>329</v>
      </c>
      <c r="E1212" t="s">
        <v>353</v>
      </c>
      <c r="F1212" t="s">
        <v>354</v>
      </c>
      <c r="G1212" t="s">
        <v>79</v>
      </c>
      <c r="H1212" t="s">
        <v>42</v>
      </c>
      <c r="I1212" t="s">
        <v>2723</v>
      </c>
      <c r="J1212" s="4">
        <v>40869</v>
      </c>
    </row>
    <row r="1213" spans="1:10" x14ac:dyDescent="0.3">
      <c r="A1213" t="s">
        <v>2724</v>
      </c>
      <c r="B1213" s="4">
        <v>45670</v>
      </c>
      <c r="C1213" t="s">
        <v>2725</v>
      </c>
      <c r="D1213" t="s">
        <v>2726</v>
      </c>
      <c r="E1213" t="s">
        <v>111</v>
      </c>
      <c r="F1213" t="s">
        <v>112</v>
      </c>
      <c r="G1213" t="s">
        <v>113</v>
      </c>
      <c r="H1213" t="s">
        <v>42</v>
      </c>
      <c r="I1213" t="s">
        <v>2727</v>
      </c>
      <c r="J1213" s="4">
        <v>18721</v>
      </c>
    </row>
    <row r="1214" spans="1:10" x14ac:dyDescent="0.3">
      <c r="A1214" t="s">
        <v>2728</v>
      </c>
      <c r="B1214" s="4">
        <v>45670</v>
      </c>
      <c r="C1214" t="s">
        <v>311</v>
      </c>
      <c r="D1214" t="s">
        <v>312</v>
      </c>
      <c r="E1214" t="s">
        <v>111</v>
      </c>
      <c r="F1214" t="s">
        <v>112</v>
      </c>
      <c r="G1214" t="s">
        <v>113</v>
      </c>
      <c r="H1214" t="s">
        <v>42</v>
      </c>
      <c r="I1214" t="s">
        <v>2727</v>
      </c>
      <c r="J1214" s="4">
        <v>18721</v>
      </c>
    </row>
    <row r="1215" spans="1:10" x14ac:dyDescent="0.3">
      <c r="A1215" t="s">
        <v>2729</v>
      </c>
      <c r="B1215" s="4">
        <v>45670</v>
      </c>
      <c r="C1215" t="s">
        <v>2730</v>
      </c>
      <c r="D1215" t="s">
        <v>2731</v>
      </c>
      <c r="E1215" t="s">
        <v>111</v>
      </c>
      <c r="F1215" t="s">
        <v>112</v>
      </c>
      <c r="G1215" t="s">
        <v>113</v>
      </c>
      <c r="H1215" t="s">
        <v>42</v>
      </c>
      <c r="I1215" t="s">
        <v>2727</v>
      </c>
      <c r="J1215" s="4">
        <v>18721</v>
      </c>
    </row>
    <row r="1216" spans="1:10" x14ac:dyDescent="0.3">
      <c r="A1216" t="s">
        <v>2732</v>
      </c>
      <c r="B1216" s="4">
        <v>45670</v>
      </c>
      <c r="C1216" t="s">
        <v>1847</v>
      </c>
      <c r="D1216" t="s">
        <v>1848</v>
      </c>
      <c r="E1216" t="s">
        <v>111</v>
      </c>
      <c r="F1216" t="s">
        <v>112</v>
      </c>
      <c r="G1216" t="s">
        <v>113</v>
      </c>
      <c r="H1216" t="s">
        <v>42</v>
      </c>
      <c r="I1216" t="s">
        <v>2727</v>
      </c>
      <c r="J1216" s="4">
        <v>18721</v>
      </c>
    </row>
    <row r="1217" spans="1:10" x14ac:dyDescent="0.3">
      <c r="A1217" t="s">
        <v>2733</v>
      </c>
      <c r="B1217" s="4">
        <v>45670</v>
      </c>
      <c r="C1217" t="s">
        <v>270</v>
      </c>
      <c r="D1217" t="s">
        <v>271</v>
      </c>
      <c r="E1217" t="s">
        <v>39</v>
      </c>
      <c r="F1217" t="s">
        <v>40</v>
      </c>
      <c r="G1217" t="s">
        <v>41</v>
      </c>
      <c r="H1217" t="s">
        <v>42</v>
      </c>
      <c r="I1217" t="s">
        <v>2734</v>
      </c>
      <c r="J1217" s="4">
        <v>24808</v>
      </c>
    </row>
    <row r="1218" spans="1:10" x14ac:dyDescent="0.3">
      <c r="A1218" t="s">
        <v>2735</v>
      </c>
      <c r="B1218" s="4">
        <v>45670</v>
      </c>
      <c r="C1218" t="s">
        <v>276</v>
      </c>
      <c r="D1218" t="s">
        <v>277</v>
      </c>
      <c r="E1218" t="s">
        <v>77</v>
      </c>
      <c r="F1218" t="s">
        <v>78</v>
      </c>
      <c r="G1218" t="s">
        <v>79</v>
      </c>
      <c r="H1218" t="s">
        <v>42</v>
      </c>
      <c r="I1218" t="s">
        <v>2734</v>
      </c>
      <c r="J1218" s="4">
        <v>24808</v>
      </c>
    </row>
    <row r="1219" spans="1:10" x14ac:dyDescent="0.3">
      <c r="A1219" t="s">
        <v>2736</v>
      </c>
      <c r="B1219" s="4">
        <v>45670</v>
      </c>
      <c r="C1219" t="s">
        <v>2646</v>
      </c>
      <c r="D1219" t="s">
        <v>2647</v>
      </c>
      <c r="E1219" t="s">
        <v>698</v>
      </c>
      <c r="F1219" t="s">
        <v>699</v>
      </c>
      <c r="G1219" t="s">
        <v>700</v>
      </c>
      <c r="H1219" t="s">
        <v>42</v>
      </c>
      <c r="I1219" t="s">
        <v>2734</v>
      </c>
      <c r="J1219" s="4">
        <v>24808</v>
      </c>
    </row>
    <row r="1220" spans="1:10" x14ac:dyDescent="0.3">
      <c r="A1220" t="s">
        <v>2737</v>
      </c>
      <c r="B1220" s="4">
        <v>45670</v>
      </c>
      <c r="C1220" t="s">
        <v>1022</v>
      </c>
      <c r="D1220" t="s">
        <v>1023</v>
      </c>
      <c r="E1220" t="s">
        <v>39</v>
      </c>
      <c r="F1220" t="s">
        <v>40</v>
      </c>
      <c r="G1220" t="s">
        <v>41</v>
      </c>
      <c r="H1220" t="s">
        <v>42</v>
      </c>
      <c r="I1220" t="s">
        <v>2734</v>
      </c>
      <c r="J1220" s="4">
        <v>24808</v>
      </c>
    </row>
    <row r="1221" spans="1:10" x14ac:dyDescent="0.3">
      <c r="A1221" t="s">
        <v>2738</v>
      </c>
      <c r="B1221" s="4">
        <v>45670</v>
      </c>
      <c r="C1221" t="s">
        <v>431</v>
      </c>
      <c r="D1221" t="s">
        <v>636</v>
      </c>
      <c r="E1221" t="s">
        <v>39</v>
      </c>
      <c r="F1221" t="s">
        <v>40</v>
      </c>
      <c r="G1221" t="s">
        <v>41</v>
      </c>
      <c r="H1221" t="s">
        <v>42</v>
      </c>
      <c r="I1221" t="s">
        <v>2734</v>
      </c>
      <c r="J1221" s="4">
        <v>24808</v>
      </c>
    </row>
    <row r="1222" spans="1:10" x14ac:dyDescent="0.3">
      <c r="A1222" t="s">
        <v>2739</v>
      </c>
      <c r="B1222" s="4">
        <v>45670</v>
      </c>
      <c r="C1222" t="s">
        <v>2581</v>
      </c>
      <c r="D1222" t="s">
        <v>2740</v>
      </c>
      <c r="E1222" t="s">
        <v>39</v>
      </c>
      <c r="F1222" t="s">
        <v>40</v>
      </c>
      <c r="G1222" t="s">
        <v>41</v>
      </c>
      <c r="H1222" t="s">
        <v>42</v>
      </c>
      <c r="I1222" t="s">
        <v>2741</v>
      </c>
      <c r="J1222" s="4">
        <v>24925</v>
      </c>
    </row>
    <row r="1223" spans="1:10" x14ac:dyDescent="0.3">
      <c r="A1223" t="s">
        <v>2742</v>
      </c>
      <c r="B1223" s="4">
        <v>45670</v>
      </c>
      <c r="C1223" t="s">
        <v>2743</v>
      </c>
      <c r="D1223" t="s">
        <v>2744</v>
      </c>
      <c r="E1223" t="s">
        <v>51</v>
      </c>
      <c r="F1223" t="s">
        <v>52</v>
      </c>
      <c r="G1223" t="s">
        <v>53</v>
      </c>
      <c r="H1223" t="s">
        <v>42</v>
      </c>
      <c r="I1223" t="s">
        <v>2745</v>
      </c>
      <c r="J1223" s="4">
        <v>23261</v>
      </c>
    </row>
    <row r="1224" spans="1:10" x14ac:dyDescent="0.3">
      <c r="A1224" t="s">
        <v>2746</v>
      </c>
      <c r="B1224" s="4">
        <v>45670</v>
      </c>
      <c r="C1224" t="s">
        <v>367</v>
      </c>
      <c r="D1224" t="s">
        <v>368</v>
      </c>
      <c r="E1224" t="s">
        <v>2129</v>
      </c>
      <c r="F1224" t="s">
        <v>2130</v>
      </c>
      <c r="G1224" t="s">
        <v>2131</v>
      </c>
      <c r="H1224" t="s">
        <v>42</v>
      </c>
      <c r="I1224" t="s">
        <v>2747</v>
      </c>
      <c r="J1224" s="4">
        <v>34080</v>
      </c>
    </row>
    <row r="1225" spans="1:10" x14ac:dyDescent="0.3">
      <c r="A1225" t="s">
        <v>2748</v>
      </c>
      <c r="B1225" s="4">
        <v>45670</v>
      </c>
      <c r="C1225" t="s">
        <v>2127</v>
      </c>
      <c r="D1225" t="s">
        <v>2128</v>
      </c>
      <c r="E1225" t="s">
        <v>2129</v>
      </c>
      <c r="F1225" t="s">
        <v>2130</v>
      </c>
      <c r="G1225" t="s">
        <v>2131</v>
      </c>
      <c r="H1225" t="s">
        <v>42</v>
      </c>
      <c r="I1225" t="s">
        <v>2747</v>
      </c>
      <c r="J1225" s="4">
        <v>34080</v>
      </c>
    </row>
    <row r="1226" spans="1:10" x14ac:dyDescent="0.3">
      <c r="A1226" t="s">
        <v>2749</v>
      </c>
      <c r="B1226" s="4">
        <v>45670</v>
      </c>
      <c r="C1226" t="s">
        <v>525</v>
      </c>
      <c r="D1226" t="s">
        <v>526</v>
      </c>
      <c r="E1226" t="s">
        <v>2129</v>
      </c>
      <c r="F1226" t="s">
        <v>2130</v>
      </c>
      <c r="G1226" t="s">
        <v>2131</v>
      </c>
      <c r="H1226" t="s">
        <v>42</v>
      </c>
      <c r="I1226" t="s">
        <v>2747</v>
      </c>
      <c r="J1226" s="4">
        <v>34080</v>
      </c>
    </row>
    <row r="1227" spans="1:10" x14ac:dyDescent="0.3">
      <c r="A1227" t="s">
        <v>2750</v>
      </c>
      <c r="B1227" s="4">
        <v>45670</v>
      </c>
      <c r="C1227" t="s">
        <v>2751</v>
      </c>
      <c r="D1227" t="s">
        <v>2752</v>
      </c>
      <c r="E1227" t="s">
        <v>2129</v>
      </c>
      <c r="F1227" t="s">
        <v>2130</v>
      </c>
      <c r="G1227" t="s">
        <v>2131</v>
      </c>
      <c r="H1227" t="s">
        <v>42</v>
      </c>
      <c r="I1227" t="s">
        <v>2747</v>
      </c>
      <c r="J1227" s="4">
        <v>34080</v>
      </c>
    </row>
    <row r="1228" spans="1:10" x14ac:dyDescent="0.3">
      <c r="A1228" t="s">
        <v>2753</v>
      </c>
      <c r="B1228" s="4">
        <v>45670</v>
      </c>
      <c r="C1228" t="s">
        <v>2754</v>
      </c>
      <c r="D1228" t="s">
        <v>2755</v>
      </c>
      <c r="E1228" t="s">
        <v>2129</v>
      </c>
      <c r="F1228" t="s">
        <v>2130</v>
      </c>
      <c r="G1228" t="s">
        <v>2131</v>
      </c>
      <c r="H1228" t="s">
        <v>42</v>
      </c>
      <c r="I1228" t="s">
        <v>2747</v>
      </c>
      <c r="J1228" s="4">
        <v>34080</v>
      </c>
    </row>
    <row r="1229" spans="1:10" x14ac:dyDescent="0.3">
      <c r="A1229" t="s">
        <v>2756</v>
      </c>
      <c r="B1229" s="4">
        <v>45670</v>
      </c>
      <c r="C1229" t="s">
        <v>282</v>
      </c>
      <c r="D1229" t="s">
        <v>283</v>
      </c>
      <c r="E1229" t="s">
        <v>2129</v>
      </c>
      <c r="F1229" t="s">
        <v>2130</v>
      </c>
      <c r="G1229" t="s">
        <v>2131</v>
      </c>
      <c r="H1229" t="s">
        <v>42</v>
      </c>
      <c r="I1229" t="s">
        <v>2747</v>
      </c>
      <c r="J1229" s="4">
        <v>34080</v>
      </c>
    </row>
    <row r="1230" spans="1:10" x14ac:dyDescent="0.3">
      <c r="A1230" t="s">
        <v>2757</v>
      </c>
      <c r="B1230" s="4">
        <v>45670</v>
      </c>
      <c r="C1230" t="s">
        <v>276</v>
      </c>
      <c r="D1230" t="s">
        <v>277</v>
      </c>
      <c r="E1230" t="s">
        <v>77</v>
      </c>
      <c r="F1230" t="s">
        <v>78</v>
      </c>
      <c r="G1230" t="s">
        <v>79</v>
      </c>
      <c r="H1230" t="s">
        <v>42</v>
      </c>
      <c r="I1230" t="s">
        <v>2758</v>
      </c>
      <c r="J1230" s="4">
        <v>31373</v>
      </c>
    </row>
    <row r="1231" spans="1:10" x14ac:dyDescent="0.3">
      <c r="A1231" t="s">
        <v>2759</v>
      </c>
      <c r="B1231" s="4">
        <v>45670</v>
      </c>
      <c r="C1231" t="s">
        <v>2760</v>
      </c>
      <c r="D1231" t="s">
        <v>2761</v>
      </c>
      <c r="E1231" t="s">
        <v>77</v>
      </c>
      <c r="F1231" t="s">
        <v>78</v>
      </c>
      <c r="G1231" t="s">
        <v>79</v>
      </c>
      <c r="H1231" t="s">
        <v>42</v>
      </c>
      <c r="I1231" t="s">
        <v>2758</v>
      </c>
      <c r="J1231" s="4">
        <v>31373</v>
      </c>
    </row>
    <row r="1232" spans="1:10" x14ac:dyDescent="0.3">
      <c r="A1232" t="s">
        <v>2762</v>
      </c>
      <c r="B1232" s="4">
        <v>45670</v>
      </c>
      <c r="C1232" t="s">
        <v>590</v>
      </c>
      <c r="D1232" t="s">
        <v>591</v>
      </c>
      <c r="E1232" t="s">
        <v>51</v>
      </c>
      <c r="F1232" t="s">
        <v>52</v>
      </c>
      <c r="G1232" t="s">
        <v>53</v>
      </c>
      <c r="H1232" t="s">
        <v>42</v>
      </c>
      <c r="I1232" t="s">
        <v>2763</v>
      </c>
      <c r="J1232" s="4">
        <v>23849</v>
      </c>
    </row>
    <row r="1233" spans="1:10" x14ac:dyDescent="0.3">
      <c r="A1233" t="s">
        <v>2764</v>
      </c>
      <c r="B1233" s="4">
        <v>45670</v>
      </c>
      <c r="C1233" t="s">
        <v>947</v>
      </c>
      <c r="D1233" t="s">
        <v>2603</v>
      </c>
      <c r="E1233" t="s">
        <v>51</v>
      </c>
      <c r="F1233" t="s">
        <v>52</v>
      </c>
      <c r="G1233" t="s">
        <v>53</v>
      </c>
      <c r="H1233" t="s">
        <v>42</v>
      </c>
      <c r="I1233" t="s">
        <v>2763</v>
      </c>
      <c r="J1233" s="4">
        <v>23849</v>
      </c>
    </row>
    <row r="1234" spans="1:10" x14ac:dyDescent="0.3">
      <c r="A1234" t="s">
        <v>2765</v>
      </c>
      <c r="B1234" s="4">
        <v>45670</v>
      </c>
      <c r="C1234" t="s">
        <v>1934</v>
      </c>
      <c r="D1234" t="s">
        <v>1935</v>
      </c>
      <c r="E1234" t="s">
        <v>51</v>
      </c>
      <c r="F1234" t="s">
        <v>52</v>
      </c>
      <c r="G1234" t="s">
        <v>53</v>
      </c>
      <c r="H1234" t="s">
        <v>42</v>
      </c>
      <c r="I1234" t="s">
        <v>2763</v>
      </c>
      <c r="J1234" s="4">
        <v>23849</v>
      </c>
    </row>
    <row r="1235" spans="1:10" x14ac:dyDescent="0.3">
      <c r="A1235" t="s">
        <v>2766</v>
      </c>
      <c r="B1235" s="4">
        <v>45670</v>
      </c>
      <c r="C1235" t="s">
        <v>188</v>
      </c>
      <c r="D1235" t="s">
        <v>189</v>
      </c>
      <c r="E1235" t="s">
        <v>51</v>
      </c>
      <c r="F1235" t="s">
        <v>52</v>
      </c>
      <c r="G1235" t="s">
        <v>53</v>
      </c>
      <c r="H1235" t="s">
        <v>42</v>
      </c>
      <c r="I1235" t="s">
        <v>1087</v>
      </c>
      <c r="J1235" s="4">
        <v>28914</v>
      </c>
    </row>
    <row r="1236" spans="1:10" x14ac:dyDescent="0.3">
      <c r="A1236" t="s">
        <v>2767</v>
      </c>
      <c r="B1236" s="4">
        <v>45670</v>
      </c>
      <c r="C1236" t="s">
        <v>109</v>
      </c>
      <c r="D1236" t="s">
        <v>110</v>
      </c>
      <c r="E1236" t="s">
        <v>51</v>
      </c>
      <c r="F1236" t="s">
        <v>52</v>
      </c>
      <c r="G1236" t="s">
        <v>53</v>
      </c>
      <c r="H1236" t="s">
        <v>42</v>
      </c>
      <c r="I1236" t="s">
        <v>2768</v>
      </c>
      <c r="J1236" s="4">
        <v>24086</v>
      </c>
    </row>
    <row r="1237" spans="1:10" x14ac:dyDescent="0.3">
      <c r="A1237" t="s">
        <v>2769</v>
      </c>
      <c r="B1237" s="4">
        <v>45670</v>
      </c>
      <c r="C1237" t="s">
        <v>129</v>
      </c>
      <c r="D1237" t="s">
        <v>130</v>
      </c>
      <c r="E1237" t="s">
        <v>51</v>
      </c>
      <c r="F1237" t="s">
        <v>52</v>
      </c>
      <c r="G1237" t="s">
        <v>53</v>
      </c>
      <c r="H1237" t="s">
        <v>42</v>
      </c>
      <c r="I1237" t="s">
        <v>2768</v>
      </c>
      <c r="J1237" s="4">
        <v>24086</v>
      </c>
    </row>
    <row r="1238" spans="1:10" x14ac:dyDescent="0.3">
      <c r="A1238" t="s">
        <v>2770</v>
      </c>
      <c r="B1238" s="4">
        <v>45670</v>
      </c>
      <c r="C1238" t="s">
        <v>37</v>
      </c>
      <c r="D1238" t="s">
        <v>38</v>
      </c>
      <c r="E1238" t="s">
        <v>51</v>
      </c>
      <c r="F1238" t="s">
        <v>52</v>
      </c>
      <c r="G1238" t="s">
        <v>53</v>
      </c>
      <c r="H1238" t="s">
        <v>42</v>
      </c>
      <c r="I1238" t="s">
        <v>2768</v>
      </c>
      <c r="J1238" s="4">
        <v>24086</v>
      </c>
    </row>
    <row r="1239" spans="1:10" x14ac:dyDescent="0.3">
      <c r="A1239" t="s">
        <v>2771</v>
      </c>
      <c r="B1239" s="4">
        <v>45670</v>
      </c>
      <c r="C1239" t="s">
        <v>347</v>
      </c>
      <c r="D1239" t="s">
        <v>348</v>
      </c>
      <c r="E1239" t="s">
        <v>51</v>
      </c>
      <c r="F1239" t="s">
        <v>52</v>
      </c>
      <c r="G1239" t="s">
        <v>53</v>
      </c>
      <c r="H1239" t="s">
        <v>42</v>
      </c>
      <c r="I1239" t="s">
        <v>2768</v>
      </c>
      <c r="J1239" s="4">
        <v>24086</v>
      </c>
    </row>
    <row r="1240" spans="1:10" x14ac:dyDescent="0.3">
      <c r="A1240" t="s">
        <v>2772</v>
      </c>
      <c r="B1240" s="4">
        <v>45670</v>
      </c>
      <c r="C1240" t="s">
        <v>384</v>
      </c>
      <c r="D1240" t="s">
        <v>385</v>
      </c>
      <c r="E1240" t="s">
        <v>51</v>
      </c>
      <c r="F1240" t="s">
        <v>52</v>
      </c>
      <c r="G1240" t="s">
        <v>53</v>
      </c>
      <c r="H1240" t="s">
        <v>42</v>
      </c>
      <c r="I1240" t="s">
        <v>2773</v>
      </c>
      <c r="J1240" s="4">
        <v>27967</v>
      </c>
    </row>
    <row r="1241" spans="1:10" x14ac:dyDescent="0.3">
      <c r="A1241" t="s">
        <v>2774</v>
      </c>
      <c r="B1241" s="4">
        <v>45670</v>
      </c>
      <c r="C1241" t="s">
        <v>105</v>
      </c>
      <c r="D1241" t="s">
        <v>106</v>
      </c>
      <c r="E1241" t="s">
        <v>51</v>
      </c>
      <c r="F1241" t="s">
        <v>52</v>
      </c>
      <c r="G1241" t="s">
        <v>53</v>
      </c>
      <c r="H1241" t="s">
        <v>42</v>
      </c>
      <c r="I1241" t="s">
        <v>2775</v>
      </c>
      <c r="J1241" s="4">
        <v>21408</v>
      </c>
    </row>
    <row r="1242" spans="1:10" x14ac:dyDescent="0.3">
      <c r="A1242" t="s">
        <v>2776</v>
      </c>
      <c r="B1242" s="4">
        <v>45670</v>
      </c>
      <c r="C1242" t="s">
        <v>60</v>
      </c>
      <c r="D1242" t="s">
        <v>61</v>
      </c>
      <c r="E1242" t="s">
        <v>51</v>
      </c>
      <c r="F1242" t="s">
        <v>52</v>
      </c>
      <c r="G1242" t="s">
        <v>53</v>
      </c>
      <c r="H1242" t="s">
        <v>42</v>
      </c>
      <c r="I1242" t="s">
        <v>2768</v>
      </c>
      <c r="J1242" s="4">
        <v>24086</v>
      </c>
    </row>
    <row r="1243" spans="1:10" x14ac:dyDescent="0.3">
      <c r="A1243" t="s">
        <v>2777</v>
      </c>
      <c r="B1243" s="4">
        <v>45670</v>
      </c>
      <c r="C1243" t="s">
        <v>270</v>
      </c>
      <c r="D1243" t="s">
        <v>271</v>
      </c>
      <c r="E1243" t="s">
        <v>51</v>
      </c>
      <c r="F1243" t="s">
        <v>52</v>
      </c>
      <c r="G1243" t="s">
        <v>53</v>
      </c>
      <c r="H1243" t="s">
        <v>42</v>
      </c>
      <c r="I1243" t="s">
        <v>2768</v>
      </c>
      <c r="J1243" s="4">
        <v>24086</v>
      </c>
    </row>
    <row r="1244" spans="1:10" x14ac:dyDescent="0.3">
      <c r="A1244" t="s">
        <v>2778</v>
      </c>
      <c r="B1244" s="4">
        <v>45670</v>
      </c>
      <c r="C1244" t="s">
        <v>116</v>
      </c>
      <c r="D1244" t="s">
        <v>117</v>
      </c>
      <c r="E1244" t="s">
        <v>51</v>
      </c>
      <c r="F1244" t="s">
        <v>52</v>
      </c>
      <c r="G1244" t="s">
        <v>53</v>
      </c>
      <c r="H1244" t="s">
        <v>42</v>
      </c>
      <c r="I1244" t="s">
        <v>2768</v>
      </c>
      <c r="J1244" s="4">
        <v>24086</v>
      </c>
    </row>
    <row r="1245" spans="1:10" x14ac:dyDescent="0.3">
      <c r="A1245" t="s">
        <v>2779</v>
      </c>
      <c r="B1245" s="4">
        <v>45670</v>
      </c>
      <c r="C1245" t="s">
        <v>125</v>
      </c>
      <c r="D1245" t="s">
        <v>126</v>
      </c>
      <c r="E1245" t="s">
        <v>77</v>
      </c>
      <c r="F1245" t="s">
        <v>78</v>
      </c>
      <c r="G1245" t="s">
        <v>79</v>
      </c>
      <c r="H1245" t="s">
        <v>42</v>
      </c>
      <c r="I1245" t="s">
        <v>2780</v>
      </c>
      <c r="J1245" s="4">
        <v>15922</v>
      </c>
    </row>
    <row r="1246" spans="1:10" x14ac:dyDescent="0.3">
      <c r="A1246" t="s">
        <v>2781</v>
      </c>
      <c r="B1246" s="4">
        <v>45670</v>
      </c>
      <c r="C1246" t="s">
        <v>347</v>
      </c>
      <c r="D1246" t="s">
        <v>348</v>
      </c>
      <c r="E1246" t="s">
        <v>51</v>
      </c>
      <c r="F1246" t="s">
        <v>52</v>
      </c>
      <c r="G1246" t="s">
        <v>53</v>
      </c>
      <c r="H1246" t="s">
        <v>42</v>
      </c>
      <c r="I1246" t="s">
        <v>149</v>
      </c>
      <c r="J1246" s="4">
        <v>24165</v>
      </c>
    </row>
    <row r="1247" spans="1:10" x14ac:dyDescent="0.3">
      <c r="A1247" t="s">
        <v>2782</v>
      </c>
      <c r="B1247" s="4">
        <v>45670</v>
      </c>
      <c r="C1247" t="s">
        <v>680</v>
      </c>
      <c r="D1247" t="s">
        <v>681</v>
      </c>
      <c r="E1247" t="s">
        <v>51</v>
      </c>
      <c r="F1247" t="s">
        <v>52</v>
      </c>
      <c r="G1247" t="s">
        <v>53</v>
      </c>
      <c r="H1247" t="s">
        <v>42</v>
      </c>
      <c r="I1247" t="s">
        <v>149</v>
      </c>
      <c r="J1247" s="4">
        <v>24165</v>
      </c>
    </row>
    <row r="1248" spans="1:10" x14ac:dyDescent="0.3">
      <c r="A1248" t="s">
        <v>2783</v>
      </c>
      <c r="B1248" s="4">
        <v>45670</v>
      </c>
      <c r="C1248" t="s">
        <v>618</v>
      </c>
      <c r="D1248" t="s">
        <v>619</v>
      </c>
      <c r="E1248" t="s">
        <v>51</v>
      </c>
      <c r="F1248" t="s">
        <v>52</v>
      </c>
      <c r="G1248" t="s">
        <v>53</v>
      </c>
      <c r="H1248" t="s">
        <v>42</v>
      </c>
      <c r="I1248" t="s">
        <v>2784</v>
      </c>
      <c r="J1248" s="4">
        <v>30142</v>
      </c>
    </row>
    <row r="1249" spans="1:10" x14ac:dyDescent="0.3">
      <c r="A1249" t="s">
        <v>2785</v>
      </c>
      <c r="B1249" s="4">
        <v>45670</v>
      </c>
      <c r="C1249" t="s">
        <v>1591</v>
      </c>
      <c r="D1249" t="s">
        <v>1592</v>
      </c>
      <c r="E1249" t="s">
        <v>39</v>
      </c>
      <c r="F1249" t="s">
        <v>40</v>
      </c>
      <c r="G1249" t="s">
        <v>41</v>
      </c>
      <c r="H1249" t="s">
        <v>42</v>
      </c>
      <c r="I1249" t="s">
        <v>149</v>
      </c>
      <c r="J1249" s="4">
        <v>24165</v>
      </c>
    </row>
    <row r="1250" spans="1:10" x14ac:dyDescent="0.3">
      <c r="A1250" t="s">
        <v>2786</v>
      </c>
      <c r="B1250" s="4">
        <v>45670</v>
      </c>
      <c r="C1250" t="s">
        <v>188</v>
      </c>
      <c r="D1250" t="s">
        <v>189</v>
      </c>
      <c r="E1250" t="s">
        <v>51</v>
      </c>
      <c r="F1250" t="s">
        <v>52</v>
      </c>
      <c r="G1250" t="s">
        <v>53</v>
      </c>
      <c r="H1250" t="s">
        <v>42</v>
      </c>
      <c r="I1250" t="s">
        <v>2787</v>
      </c>
      <c r="J1250" s="4">
        <v>25704</v>
      </c>
    </row>
    <row r="1251" spans="1:10" x14ac:dyDescent="0.3">
      <c r="A1251" t="s">
        <v>2788</v>
      </c>
      <c r="B1251" s="4">
        <v>45670</v>
      </c>
      <c r="C1251" t="s">
        <v>2789</v>
      </c>
      <c r="D1251" t="s">
        <v>2790</v>
      </c>
      <c r="E1251" t="s">
        <v>698</v>
      </c>
      <c r="F1251" t="s">
        <v>699</v>
      </c>
      <c r="G1251" t="s">
        <v>700</v>
      </c>
      <c r="H1251" t="s">
        <v>42</v>
      </c>
      <c r="I1251" t="s">
        <v>535</v>
      </c>
      <c r="J1251" s="4">
        <v>32482</v>
      </c>
    </row>
    <row r="1252" spans="1:10" x14ac:dyDescent="0.3">
      <c r="A1252" t="s">
        <v>2791</v>
      </c>
      <c r="B1252" s="4">
        <v>45670</v>
      </c>
      <c r="C1252" t="s">
        <v>60</v>
      </c>
      <c r="D1252" t="s">
        <v>61</v>
      </c>
      <c r="E1252" t="s">
        <v>698</v>
      </c>
      <c r="F1252" t="s">
        <v>699</v>
      </c>
      <c r="G1252" t="s">
        <v>700</v>
      </c>
      <c r="H1252" t="s">
        <v>42</v>
      </c>
      <c r="I1252" t="s">
        <v>535</v>
      </c>
      <c r="J1252" s="4">
        <v>32482</v>
      </c>
    </row>
    <row r="1253" spans="1:10" x14ac:dyDescent="0.3">
      <c r="A1253" t="s">
        <v>2792</v>
      </c>
      <c r="B1253" s="4">
        <v>45670</v>
      </c>
      <c r="C1253" t="s">
        <v>2793</v>
      </c>
      <c r="D1253" t="s">
        <v>2794</v>
      </c>
      <c r="E1253" t="s">
        <v>51</v>
      </c>
      <c r="F1253" t="s">
        <v>52</v>
      </c>
      <c r="G1253" t="s">
        <v>53</v>
      </c>
      <c r="H1253" t="s">
        <v>42</v>
      </c>
      <c r="I1253" t="s">
        <v>2795</v>
      </c>
      <c r="J1253" s="4">
        <v>17747</v>
      </c>
    </row>
    <row r="1254" spans="1:10" x14ac:dyDescent="0.3">
      <c r="A1254" t="s">
        <v>2796</v>
      </c>
      <c r="B1254" s="4">
        <v>45670</v>
      </c>
      <c r="C1254" t="s">
        <v>125</v>
      </c>
      <c r="D1254" t="s">
        <v>126</v>
      </c>
      <c r="E1254" t="s">
        <v>2129</v>
      </c>
      <c r="F1254" t="s">
        <v>2130</v>
      </c>
      <c r="G1254" t="s">
        <v>2131</v>
      </c>
      <c r="H1254" t="s">
        <v>42</v>
      </c>
      <c r="I1254" t="s">
        <v>2747</v>
      </c>
      <c r="J1254" s="4">
        <v>34080</v>
      </c>
    </row>
    <row r="1255" spans="1:10" x14ac:dyDescent="0.3">
      <c r="A1255" t="s">
        <v>2797</v>
      </c>
      <c r="B1255" s="4">
        <v>45670</v>
      </c>
      <c r="C1255" t="s">
        <v>1380</v>
      </c>
      <c r="D1255" t="s">
        <v>1381</v>
      </c>
      <c r="E1255" t="s">
        <v>2129</v>
      </c>
      <c r="F1255" t="s">
        <v>2130</v>
      </c>
      <c r="G1255" t="s">
        <v>2131</v>
      </c>
      <c r="H1255" t="s">
        <v>42</v>
      </c>
      <c r="I1255" t="s">
        <v>2747</v>
      </c>
      <c r="J1255" s="4">
        <v>34080</v>
      </c>
    </row>
    <row r="1256" spans="1:10" x14ac:dyDescent="0.3">
      <c r="A1256" t="s">
        <v>2798</v>
      </c>
      <c r="B1256" s="4">
        <v>45670</v>
      </c>
      <c r="C1256" t="s">
        <v>184</v>
      </c>
      <c r="D1256" t="s">
        <v>185</v>
      </c>
      <c r="E1256" t="s">
        <v>39</v>
      </c>
      <c r="F1256" t="s">
        <v>40</v>
      </c>
      <c r="G1256" t="s">
        <v>41</v>
      </c>
      <c r="H1256" t="s">
        <v>42</v>
      </c>
      <c r="I1256" t="s">
        <v>2799</v>
      </c>
      <c r="J1256" s="4">
        <v>31246</v>
      </c>
    </row>
    <row r="1257" spans="1:10" x14ac:dyDescent="0.3">
      <c r="A1257" t="s">
        <v>2800</v>
      </c>
      <c r="B1257" s="4">
        <v>45670</v>
      </c>
      <c r="C1257" t="s">
        <v>2801</v>
      </c>
      <c r="D1257" t="s">
        <v>2802</v>
      </c>
      <c r="E1257" t="s">
        <v>39</v>
      </c>
      <c r="F1257" t="s">
        <v>40</v>
      </c>
      <c r="G1257" t="s">
        <v>41</v>
      </c>
      <c r="H1257" t="s">
        <v>42</v>
      </c>
      <c r="I1257" t="s">
        <v>2368</v>
      </c>
      <c r="J1257" s="4">
        <v>29978</v>
      </c>
    </row>
    <row r="1258" spans="1:10" x14ac:dyDescent="0.3">
      <c r="A1258" t="s">
        <v>2803</v>
      </c>
      <c r="B1258" s="4">
        <v>45670</v>
      </c>
      <c r="C1258" t="s">
        <v>692</v>
      </c>
      <c r="D1258" t="s">
        <v>733</v>
      </c>
      <c r="E1258" t="s">
        <v>1049</v>
      </c>
      <c r="F1258" t="s">
        <v>1050</v>
      </c>
      <c r="G1258" t="s">
        <v>1051</v>
      </c>
      <c r="H1258" t="s">
        <v>42</v>
      </c>
      <c r="I1258" t="s">
        <v>436</v>
      </c>
      <c r="J1258" s="4">
        <v>21069</v>
      </c>
    </row>
    <row r="1259" spans="1:10" x14ac:dyDescent="0.3">
      <c r="A1259" t="s">
        <v>2804</v>
      </c>
      <c r="B1259" s="4">
        <v>45670</v>
      </c>
      <c r="C1259" t="s">
        <v>393</v>
      </c>
      <c r="D1259" t="s">
        <v>394</v>
      </c>
      <c r="E1259" t="s">
        <v>111</v>
      </c>
      <c r="F1259" t="s">
        <v>112</v>
      </c>
      <c r="G1259" t="s">
        <v>113</v>
      </c>
      <c r="H1259" t="s">
        <v>42</v>
      </c>
      <c r="I1259" t="s">
        <v>2805</v>
      </c>
      <c r="J1259" s="4">
        <v>23058</v>
      </c>
    </row>
    <row r="1260" spans="1:10" x14ac:dyDescent="0.3">
      <c r="A1260" t="s">
        <v>2806</v>
      </c>
      <c r="B1260" s="4">
        <v>45670</v>
      </c>
      <c r="C1260" t="s">
        <v>739</v>
      </c>
      <c r="D1260" t="s">
        <v>740</v>
      </c>
      <c r="E1260" t="s">
        <v>111</v>
      </c>
      <c r="F1260" t="s">
        <v>112</v>
      </c>
      <c r="G1260" t="s">
        <v>113</v>
      </c>
      <c r="H1260" t="s">
        <v>42</v>
      </c>
      <c r="I1260" t="s">
        <v>2805</v>
      </c>
      <c r="J1260" s="4">
        <v>23058</v>
      </c>
    </row>
    <row r="1261" spans="1:10" x14ac:dyDescent="0.3">
      <c r="A1261" t="s">
        <v>2807</v>
      </c>
      <c r="B1261" s="4">
        <v>45670</v>
      </c>
      <c r="C1261" t="s">
        <v>599</v>
      </c>
      <c r="D1261" t="s">
        <v>600</v>
      </c>
      <c r="E1261" t="s">
        <v>51</v>
      </c>
      <c r="F1261" t="s">
        <v>52</v>
      </c>
      <c r="G1261" t="s">
        <v>53</v>
      </c>
      <c r="H1261" t="s">
        <v>42</v>
      </c>
      <c r="I1261" t="s">
        <v>2808</v>
      </c>
      <c r="J1261" s="4">
        <v>27846</v>
      </c>
    </row>
    <row r="1262" spans="1:10" x14ac:dyDescent="0.3">
      <c r="A1262" t="s">
        <v>2809</v>
      </c>
      <c r="B1262" s="4">
        <v>45670</v>
      </c>
      <c r="C1262" t="s">
        <v>2092</v>
      </c>
      <c r="D1262" t="s">
        <v>2093</v>
      </c>
      <c r="E1262" t="s">
        <v>51</v>
      </c>
      <c r="F1262" t="s">
        <v>52</v>
      </c>
      <c r="G1262" t="s">
        <v>53</v>
      </c>
      <c r="H1262" t="s">
        <v>42</v>
      </c>
      <c r="I1262" t="s">
        <v>2662</v>
      </c>
      <c r="J1262" s="4">
        <v>23199</v>
      </c>
    </row>
    <row r="1263" spans="1:10" x14ac:dyDescent="0.3">
      <c r="A1263" t="s">
        <v>2810</v>
      </c>
      <c r="B1263" s="4">
        <v>45670</v>
      </c>
      <c r="C1263" t="s">
        <v>692</v>
      </c>
      <c r="D1263" t="s">
        <v>733</v>
      </c>
      <c r="E1263" t="s">
        <v>51</v>
      </c>
      <c r="F1263" t="s">
        <v>52</v>
      </c>
      <c r="G1263" t="s">
        <v>53</v>
      </c>
      <c r="H1263" t="s">
        <v>42</v>
      </c>
      <c r="I1263" t="s">
        <v>1147</v>
      </c>
      <c r="J1263" s="4">
        <v>19915</v>
      </c>
    </row>
    <row r="1264" spans="1:10" x14ac:dyDescent="0.3">
      <c r="A1264" t="s">
        <v>2811</v>
      </c>
      <c r="B1264" s="4">
        <v>45670</v>
      </c>
      <c r="C1264" t="s">
        <v>367</v>
      </c>
      <c r="D1264" t="s">
        <v>368</v>
      </c>
      <c r="E1264" t="s">
        <v>51</v>
      </c>
      <c r="F1264" t="s">
        <v>52</v>
      </c>
      <c r="G1264" t="s">
        <v>53</v>
      </c>
      <c r="H1264" t="s">
        <v>42</v>
      </c>
      <c r="I1264" t="s">
        <v>1147</v>
      </c>
      <c r="J1264" s="4">
        <v>19915</v>
      </c>
    </row>
    <row r="1265" spans="1:10" x14ac:dyDescent="0.3">
      <c r="A1265" t="s">
        <v>2812</v>
      </c>
      <c r="B1265" s="4">
        <v>45670</v>
      </c>
      <c r="C1265" t="s">
        <v>105</v>
      </c>
      <c r="D1265" t="s">
        <v>106</v>
      </c>
      <c r="E1265" t="s">
        <v>51</v>
      </c>
      <c r="F1265" t="s">
        <v>52</v>
      </c>
      <c r="G1265" t="s">
        <v>53</v>
      </c>
      <c r="H1265" t="s">
        <v>42</v>
      </c>
      <c r="I1265" t="s">
        <v>2813</v>
      </c>
      <c r="J1265" s="4">
        <v>23724</v>
      </c>
    </row>
    <row r="1266" spans="1:10" x14ac:dyDescent="0.3">
      <c r="A1266" t="s">
        <v>2814</v>
      </c>
      <c r="B1266" s="4">
        <v>45670</v>
      </c>
      <c r="C1266" t="s">
        <v>998</v>
      </c>
      <c r="D1266" t="s">
        <v>999</v>
      </c>
      <c r="E1266" t="s">
        <v>51</v>
      </c>
      <c r="F1266" t="s">
        <v>52</v>
      </c>
      <c r="G1266" t="s">
        <v>53</v>
      </c>
      <c r="H1266" t="s">
        <v>42</v>
      </c>
      <c r="I1266" t="s">
        <v>1147</v>
      </c>
      <c r="J1266" s="4">
        <v>19915</v>
      </c>
    </row>
    <row r="1267" spans="1:10" x14ac:dyDescent="0.3">
      <c r="A1267" t="s">
        <v>2815</v>
      </c>
      <c r="B1267" s="4">
        <v>45670</v>
      </c>
      <c r="C1267" t="s">
        <v>1854</v>
      </c>
      <c r="D1267" t="s">
        <v>1855</v>
      </c>
      <c r="E1267" t="s">
        <v>51</v>
      </c>
      <c r="F1267" t="s">
        <v>52</v>
      </c>
      <c r="G1267" t="s">
        <v>53</v>
      </c>
      <c r="H1267" t="s">
        <v>42</v>
      </c>
      <c r="I1267" t="s">
        <v>2813</v>
      </c>
      <c r="J1267" s="4">
        <v>23724</v>
      </c>
    </row>
    <row r="1268" spans="1:10" x14ac:dyDescent="0.3">
      <c r="A1268" t="s">
        <v>2816</v>
      </c>
      <c r="B1268" s="4">
        <v>45670</v>
      </c>
      <c r="C1268" t="s">
        <v>264</v>
      </c>
      <c r="D1268" t="s">
        <v>265</v>
      </c>
      <c r="E1268" t="s">
        <v>111</v>
      </c>
      <c r="F1268" t="s">
        <v>112</v>
      </c>
      <c r="G1268" t="s">
        <v>113</v>
      </c>
      <c r="H1268" t="s">
        <v>42</v>
      </c>
      <c r="I1268" t="s">
        <v>2817</v>
      </c>
      <c r="J1268" s="4">
        <v>36814</v>
      </c>
    </row>
    <row r="1269" spans="1:10" x14ac:dyDescent="0.3">
      <c r="A1269" t="s">
        <v>2818</v>
      </c>
      <c r="B1269" s="4">
        <v>45670</v>
      </c>
      <c r="C1269" t="s">
        <v>525</v>
      </c>
      <c r="D1269" t="s">
        <v>526</v>
      </c>
      <c r="E1269" t="s">
        <v>698</v>
      </c>
      <c r="F1269" t="s">
        <v>699</v>
      </c>
      <c r="G1269" t="s">
        <v>700</v>
      </c>
      <c r="H1269" t="s">
        <v>42</v>
      </c>
      <c r="I1269" t="s">
        <v>2819</v>
      </c>
      <c r="J1269" s="4">
        <v>32329</v>
      </c>
    </row>
    <row r="1270" spans="1:10" x14ac:dyDescent="0.3">
      <c r="A1270" t="s">
        <v>2820</v>
      </c>
      <c r="B1270" s="4">
        <v>45670</v>
      </c>
      <c r="C1270" t="s">
        <v>447</v>
      </c>
      <c r="D1270" t="s">
        <v>448</v>
      </c>
      <c r="E1270" t="s">
        <v>51</v>
      </c>
      <c r="F1270" t="s">
        <v>52</v>
      </c>
      <c r="G1270" t="s">
        <v>53</v>
      </c>
      <c r="H1270" t="s">
        <v>42</v>
      </c>
      <c r="I1270" t="s">
        <v>2821</v>
      </c>
      <c r="J1270" s="4">
        <v>24798</v>
      </c>
    </row>
    <row r="1271" spans="1:10" x14ac:dyDescent="0.3">
      <c r="A1271" t="s">
        <v>2822</v>
      </c>
      <c r="B1271" s="4">
        <v>45670</v>
      </c>
      <c r="C1271" t="s">
        <v>56</v>
      </c>
      <c r="D1271" t="s">
        <v>1542</v>
      </c>
      <c r="E1271" t="s">
        <v>51</v>
      </c>
      <c r="F1271" t="s">
        <v>52</v>
      </c>
      <c r="G1271" t="s">
        <v>53</v>
      </c>
      <c r="H1271" t="s">
        <v>42</v>
      </c>
      <c r="I1271" t="s">
        <v>2821</v>
      </c>
      <c r="J1271" s="4">
        <v>24798</v>
      </c>
    </row>
    <row r="1272" spans="1:10" x14ac:dyDescent="0.3">
      <c r="A1272" t="s">
        <v>2823</v>
      </c>
      <c r="B1272" s="4">
        <v>45670</v>
      </c>
      <c r="C1272" t="s">
        <v>739</v>
      </c>
      <c r="D1272" t="s">
        <v>740</v>
      </c>
      <c r="E1272" t="s">
        <v>51</v>
      </c>
      <c r="F1272" t="s">
        <v>52</v>
      </c>
      <c r="G1272" t="s">
        <v>53</v>
      </c>
      <c r="H1272" t="s">
        <v>42</v>
      </c>
      <c r="I1272" t="s">
        <v>2821</v>
      </c>
      <c r="J1272" s="4">
        <v>24798</v>
      </c>
    </row>
    <row r="1273" spans="1:10" x14ac:dyDescent="0.3">
      <c r="A1273" t="s">
        <v>2824</v>
      </c>
      <c r="B1273" s="4">
        <v>45670</v>
      </c>
      <c r="C1273" t="s">
        <v>2825</v>
      </c>
      <c r="D1273" t="s">
        <v>2826</v>
      </c>
      <c r="E1273" t="s">
        <v>111</v>
      </c>
      <c r="F1273" t="s">
        <v>112</v>
      </c>
      <c r="G1273" t="s">
        <v>113</v>
      </c>
      <c r="H1273" t="s">
        <v>42</v>
      </c>
      <c r="I1273" t="s">
        <v>2827</v>
      </c>
      <c r="J1273" s="4">
        <v>19385</v>
      </c>
    </row>
    <row r="1274" spans="1:10" x14ac:dyDescent="0.3">
      <c r="A1274" t="s">
        <v>2828</v>
      </c>
      <c r="B1274" s="4">
        <v>45670</v>
      </c>
      <c r="C1274" t="s">
        <v>751</v>
      </c>
      <c r="D1274" t="s">
        <v>752</v>
      </c>
      <c r="E1274" t="s">
        <v>111</v>
      </c>
      <c r="F1274" t="s">
        <v>112</v>
      </c>
      <c r="G1274" t="s">
        <v>113</v>
      </c>
      <c r="H1274" t="s">
        <v>42</v>
      </c>
      <c r="I1274" t="s">
        <v>2827</v>
      </c>
      <c r="J1274" s="4">
        <v>19385</v>
      </c>
    </row>
    <row r="1275" spans="1:10" x14ac:dyDescent="0.3">
      <c r="A1275" t="s">
        <v>2829</v>
      </c>
      <c r="B1275" s="4">
        <v>45670</v>
      </c>
      <c r="C1275" t="s">
        <v>422</v>
      </c>
      <c r="D1275" t="s">
        <v>423</v>
      </c>
      <c r="E1275" t="s">
        <v>111</v>
      </c>
      <c r="F1275" t="s">
        <v>112</v>
      </c>
      <c r="G1275" t="s">
        <v>113</v>
      </c>
      <c r="H1275" t="s">
        <v>42</v>
      </c>
      <c r="I1275" t="s">
        <v>2805</v>
      </c>
      <c r="J1275" s="4">
        <v>23058</v>
      </c>
    </row>
    <row r="1276" spans="1:10" x14ac:dyDescent="0.3">
      <c r="A1276" t="s">
        <v>2830</v>
      </c>
      <c r="B1276" s="4">
        <v>45670</v>
      </c>
      <c r="C1276" t="s">
        <v>347</v>
      </c>
      <c r="D1276" t="s">
        <v>348</v>
      </c>
      <c r="E1276" t="s">
        <v>111</v>
      </c>
      <c r="F1276" t="s">
        <v>112</v>
      </c>
      <c r="G1276" t="s">
        <v>113</v>
      </c>
      <c r="H1276" t="s">
        <v>42</v>
      </c>
      <c r="I1276" t="s">
        <v>2805</v>
      </c>
      <c r="J1276" s="4">
        <v>23058</v>
      </c>
    </row>
    <row r="1277" spans="1:10" x14ac:dyDescent="0.3">
      <c r="A1277" t="s">
        <v>2831</v>
      </c>
      <c r="B1277" s="4">
        <v>45670</v>
      </c>
      <c r="C1277" t="s">
        <v>116</v>
      </c>
      <c r="D1277" t="s">
        <v>117</v>
      </c>
      <c r="E1277" t="s">
        <v>111</v>
      </c>
      <c r="F1277" t="s">
        <v>112</v>
      </c>
      <c r="G1277" t="s">
        <v>113</v>
      </c>
      <c r="H1277" t="s">
        <v>42</v>
      </c>
      <c r="I1277" t="s">
        <v>2805</v>
      </c>
      <c r="J1277" s="4">
        <v>23058</v>
      </c>
    </row>
    <row r="1278" spans="1:10" x14ac:dyDescent="0.3">
      <c r="A1278" t="s">
        <v>2832</v>
      </c>
      <c r="B1278" s="4">
        <v>45670</v>
      </c>
      <c r="C1278" t="s">
        <v>37</v>
      </c>
      <c r="D1278" t="s">
        <v>38</v>
      </c>
      <c r="E1278" t="s">
        <v>39</v>
      </c>
      <c r="F1278" t="s">
        <v>40</v>
      </c>
      <c r="G1278" t="s">
        <v>41</v>
      </c>
      <c r="H1278" t="s">
        <v>42</v>
      </c>
      <c r="I1278" t="s">
        <v>2833</v>
      </c>
      <c r="J1278" s="4">
        <v>20058</v>
      </c>
    </row>
    <row r="1279" spans="1:10" x14ac:dyDescent="0.3">
      <c r="A1279" t="s">
        <v>2834</v>
      </c>
      <c r="B1279" s="4">
        <v>45670</v>
      </c>
      <c r="C1279" t="s">
        <v>1028</v>
      </c>
      <c r="D1279" t="s">
        <v>1029</v>
      </c>
      <c r="E1279" t="s">
        <v>39</v>
      </c>
      <c r="F1279" t="s">
        <v>40</v>
      </c>
      <c r="G1279" t="s">
        <v>41</v>
      </c>
      <c r="H1279" t="s">
        <v>42</v>
      </c>
      <c r="I1279" t="s">
        <v>2833</v>
      </c>
      <c r="J1279" s="4">
        <v>20058</v>
      </c>
    </row>
    <row r="1280" spans="1:10" x14ac:dyDescent="0.3">
      <c r="A1280" t="s">
        <v>2835</v>
      </c>
      <c r="B1280" s="4">
        <v>45670</v>
      </c>
      <c r="C1280" t="s">
        <v>1170</v>
      </c>
      <c r="D1280" t="s">
        <v>1171</v>
      </c>
      <c r="E1280" t="s">
        <v>39</v>
      </c>
      <c r="F1280" t="s">
        <v>40</v>
      </c>
      <c r="G1280" t="s">
        <v>41</v>
      </c>
      <c r="H1280" t="s">
        <v>42</v>
      </c>
      <c r="I1280" t="s">
        <v>2833</v>
      </c>
      <c r="J1280" s="4">
        <v>20058</v>
      </c>
    </row>
    <row r="1281" spans="1:10" x14ac:dyDescent="0.3">
      <c r="A1281" t="s">
        <v>2836</v>
      </c>
      <c r="B1281" s="4">
        <v>45670</v>
      </c>
      <c r="C1281" t="s">
        <v>1367</v>
      </c>
      <c r="D1281" t="s">
        <v>1368</v>
      </c>
      <c r="E1281" t="s">
        <v>39</v>
      </c>
      <c r="F1281" t="s">
        <v>40</v>
      </c>
      <c r="G1281" t="s">
        <v>41</v>
      </c>
      <c r="H1281" t="s">
        <v>42</v>
      </c>
      <c r="I1281" t="s">
        <v>2833</v>
      </c>
      <c r="J1281" s="4">
        <v>20058</v>
      </c>
    </row>
    <row r="1282" spans="1:10" x14ac:dyDescent="0.3">
      <c r="A1282" t="s">
        <v>2837</v>
      </c>
      <c r="B1282" s="4">
        <v>45670</v>
      </c>
      <c r="C1282" t="s">
        <v>56</v>
      </c>
      <c r="D1282" t="s">
        <v>1542</v>
      </c>
      <c r="E1282" t="s">
        <v>39</v>
      </c>
      <c r="F1282" t="s">
        <v>40</v>
      </c>
      <c r="G1282" t="s">
        <v>41</v>
      </c>
      <c r="H1282" t="s">
        <v>42</v>
      </c>
      <c r="I1282" t="s">
        <v>2833</v>
      </c>
      <c r="J1282" s="4">
        <v>20058</v>
      </c>
    </row>
    <row r="1283" spans="1:10" x14ac:dyDescent="0.3">
      <c r="A1283" t="s">
        <v>2838</v>
      </c>
      <c r="B1283" s="4">
        <v>45670</v>
      </c>
      <c r="C1283" t="s">
        <v>147</v>
      </c>
      <c r="D1283" t="s">
        <v>148</v>
      </c>
      <c r="E1283" t="s">
        <v>39</v>
      </c>
      <c r="F1283" t="s">
        <v>40</v>
      </c>
      <c r="G1283" t="s">
        <v>41</v>
      </c>
      <c r="H1283" t="s">
        <v>42</v>
      </c>
      <c r="I1283" t="s">
        <v>2833</v>
      </c>
      <c r="J1283" s="4">
        <v>20058</v>
      </c>
    </row>
    <row r="1284" spans="1:10" x14ac:dyDescent="0.3">
      <c r="A1284" t="s">
        <v>2839</v>
      </c>
      <c r="B1284" s="4">
        <v>45670</v>
      </c>
      <c r="C1284" t="s">
        <v>357</v>
      </c>
      <c r="D1284" t="s">
        <v>358</v>
      </c>
      <c r="E1284" t="s">
        <v>39</v>
      </c>
      <c r="F1284" t="s">
        <v>40</v>
      </c>
      <c r="G1284" t="s">
        <v>41</v>
      </c>
      <c r="H1284" t="s">
        <v>42</v>
      </c>
      <c r="I1284" t="s">
        <v>2833</v>
      </c>
      <c r="J1284" s="4">
        <v>20058</v>
      </c>
    </row>
    <row r="1285" spans="1:10" x14ac:dyDescent="0.3">
      <c r="A1285" t="s">
        <v>2840</v>
      </c>
      <c r="B1285" s="4">
        <v>45670</v>
      </c>
      <c r="C1285" t="s">
        <v>739</v>
      </c>
      <c r="D1285" t="s">
        <v>740</v>
      </c>
      <c r="E1285" t="s">
        <v>39</v>
      </c>
      <c r="F1285" t="s">
        <v>40</v>
      </c>
      <c r="G1285" t="s">
        <v>41</v>
      </c>
      <c r="H1285" t="s">
        <v>42</v>
      </c>
      <c r="I1285" t="s">
        <v>2833</v>
      </c>
      <c r="J1285" s="4">
        <v>20058</v>
      </c>
    </row>
    <row r="1286" spans="1:10" x14ac:dyDescent="0.3">
      <c r="A1286" t="s">
        <v>2841</v>
      </c>
      <c r="B1286" s="4">
        <v>45670</v>
      </c>
      <c r="C1286" t="s">
        <v>1931</v>
      </c>
      <c r="D1286" t="s">
        <v>1932</v>
      </c>
      <c r="E1286" t="s">
        <v>111</v>
      </c>
      <c r="F1286" t="s">
        <v>112</v>
      </c>
      <c r="G1286" t="s">
        <v>113</v>
      </c>
      <c r="H1286" t="s">
        <v>42</v>
      </c>
      <c r="I1286" t="s">
        <v>2805</v>
      </c>
      <c r="J1286" s="4">
        <v>23058</v>
      </c>
    </row>
    <row r="1287" spans="1:10" x14ac:dyDescent="0.3">
      <c r="A1287" t="s">
        <v>2842</v>
      </c>
      <c r="B1287" s="4">
        <v>45670</v>
      </c>
      <c r="C1287" t="s">
        <v>692</v>
      </c>
      <c r="D1287" t="s">
        <v>693</v>
      </c>
      <c r="E1287" t="s">
        <v>217</v>
      </c>
      <c r="F1287" t="s">
        <v>218</v>
      </c>
      <c r="G1287" t="s">
        <v>79</v>
      </c>
      <c r="H1287" t="s">
        <v>42</v>
      </c>
      <c r="I1287" t="s">
        <v>2843</v>
      </c>
      <c r="J1287" s="4">
        <v>24728</v>
      </c>
    </row>
    <row r="1288" spans="1:10" x14ac:dyDescent="0.3">
      <c r="A1288" t="s">
        <v>2844</v>
      </c>
      <c r="B1288" s="4">
        <v>45670</v>
      </c>
      <c r="C1288" t="s">
        <v>2845</v>
      </c>
      <c r="D1288" t="s">
        <v>2846</v>
      </c>
      <c r="E1288" t="s">
        <v>2847</v>
      </c>
      <c r="F1288" t="s">
        <v>2848</v>
      </c>
      <c r="G1288" t="s">
        <v>2849</v>
      </c>
      <c r="H1288" t="s">
        <v>42</v>
      </c>
      <c r="I1288" t="s">
        <v>2843</v>
      </c>
      <c r="J1288" s="4">
        <v>24728</v>
      </c>
    </row>
    <row r="1289" spans="1:10" x14ac:dyDescent="0.3">
      <c r="A1289" t="s">
        <v>2850</v>
      </c>
      <c r="B1289" s="4">
        <v>45670</v>
      </c>
      <c r="C1289" t="s">
        <v>2267</v>
      </c>
      <c r="D1289" t="s">
        <v>2851</v>
      </c>
      <c r="E1289" t="s">
        <v>1747</v>
      </c>
      <c r="F1289" t="s">
        <v>1748</v>
      </c>
      <c r="G1289" t="s">
        <v>2108</v>
      </c>
      <c r="H1289" t="s">
        <v>42</v>
      </c>
      <c r="I1289" t="s">
        <v>2852</v>
      </c>
      <c r="J1289" s="4">
        <v>34995</v>
      </c>
    </row>
    <row r="1290" spans="1:10" x14ac:dyDescent="0.3">
      <c r="A1290" t="s">
        <v>2853</v>
      </c>
      <c r="B1290" s="4">
        <v>45670</v>
      </c>
      <c r="C1290" t="s">
        <v>1955</v>
      </c>
      <c r="D1290" t="s">
        <v>1956</v>
      </c>
      <c r="E1290" t="s">
        <v>157</v>
      </c>
      <c r="F1290" t="s">
        <v>158</v>
      </c>
      <c r="G1290" t="s">
        <v>79</v>
      </c>
      <c r="H1290" t="s">
        <v>42</v>
      </c>
      <c r="I1290" t="s">
        <v>2854</v>
      </c>
      <c r="J1290" s="4">
        <v>26480</v>
      </c>
    </row>
    <row r="1291" spans="1:10" x14ac:dyDescent="0.3">
      <c r="A1291" t="s">
        <v>2855</v>
      </c>
      <c r="B1291" s="4">
        <v>45670</v>
      </c>
      <c r="C1291" t="s">
        <v>899</v>
      </c>
      <c r="D1291" t="s">
        <v>900</v>
      </c>
      <c r="E1291" t="s">
        <v>51</v>
      </c>
      <c r="F1291" t="s">
        <v>52</v>
      </c>
      <c r="G1291" t="s">
        <v>53</v>
      </c>
      <c r="H1291" t="s">
        <v>42</v>
      </c>
      <c r="I1291" t="s">
        <v>2854</v>
      </c>
      <c r="J1291" s="4">
        <v>26480</v>
      </c>
    </row>
    <row r="1292" spans="1:10" x14ac:dyDescent="0.3">
      <c r="A1292" t="s">
        <v>2856</v>
      </c>
      <c r="B1292" s="4">
        <v>45670</v>
      </c>
      <c r="C1292" t="s">
        <v>2857</v>
      </c>
      <c r="D1292" t="s">
        <v>2858</v>
      </c>
      <c r="E1292" t="s">
        <v>2421</v>
      </c>
      <c r="F1292" t="s">
        <v>2422</v>
      </c>
      <c r="G1292" t="s">
        <v>2423</v>
      </c>
      <c r="H1292" t="s">
        <v>42</v>
      </c>
      <c r="I1292" t="s">
        <v>240</v>
      </c>
      <c r="J1292" s="4">
        <v>21549</v>
      </c>
    </row>
    <row r="1293" spans="1:10" x14ac:dyDescent="0.3">
      <c r="A1293" t="s">
        <v>2859</v>
      </c>
      <c r="B1293" s="4">
        <v>45670</v>
      </c>
      <c r="C1293" t="s">
        <v>2860</v>
      </c>
      <c r="D1293" t="s">
        <v>2861</v>
      </c>
      <c r="E1293" t="s">
        <v>51</v>
      </c>
      <c r="F1293" t="s">
        <v>52</v>
      </c>
      <c r="G1293" t="s">
        <v>53</v>
      </c>
      <c r="H1293" t="s">
        <v>42</v>
      </c>
      <c r="I1293" t="s">
        <v>2854</v>
      </c>
      <c r="J1293" s="4">
        <v>26480</v>
      </c>
    </row>
    <row r="1294" spans="1:10" x14ac:dyDescent="0.3">
      <c r="A1294" t="s">
        <v>2862</v>
      </c>
      <c r="B1294" s="4">
        <v>45670</v>
      </c>
      <c r="C1294" t="s">
        <v>987</v>
      </c>
      <c r="D1294" t="s">
        <v>988</v>
      </c>
      <c r="E1294" t="s">
        <v>698</v>
      </c>
      <c r="F1294" t="s">
        <v>699</v>
      </c>
      <c r="G1294" t="s">
        <v>700</v>
      </c>
      <c r="H1294" t="s">
        <v>42</v>
      </c>
      <c r="I1294" t="s">
        <v>1147</v>
      </c>
      <c r="J1294" s="4">
        <v>19915</v>
      </c>
    </row>
    <row r="1295" spans="1:10" x14ac:dyDescent="0.3">
      <c r="A1295" t="s">
        <v>2863</v>
      </c>
      <c r="B1295" s="4">
        <v>45670</v>
      </c>
      <c r="C1295" t="s">
        <v>1870</v>
      </c>
      <c r="D1295" t="s">
        <v>1871</v>
      </c>
      <c r="E1295" t="s">
        <v>39</v>
      </c>
      <c r="F1295" t="s">
        <v>40</v>
      </c>
      <c r="G1295" t="s">
        <v>41</v>
      </c>
      <c r="H1295" t="s">
        <v>42</v>
      </c>
      <c r="I1295" t="s">
        <v>2741</v>
      </c>
      <c r="J1295" s="4">
        <v>24925</v>
      </c>
    </row>
    <row r="1296" spans="1:10" x14ac:dyDescent="0.3">
      <c r="A1296" t="s">
        <v>2864</v>
      </c>
      <c r="B1296" s="4">
        <v>45670</v>
      </c>
      <c r="C1296" t="s">
        <v>105</v>
      </c>
      <c r="D1296" t="s">
        <v>106</v>
      </c>
      <c r="E1296" t="s">
        <v>51</v>
      </c>
      <c r="F1296" t="s">
        <v>52</v>
      </c>
      <c r="G1296" t="s">
        <v>53</v>
      </c>
      <c r="H1296" t="s">
        <v>42</v>
      </c>
      <c r="I1296" t="s">
        <v>1093</v>
      </c>
      <c r="J1296" s="4">
        <v>29674</v>
      </c>
    </row>
    <row r="1297" spans="1:10" x14ac:dyDescent="0.3">
      <c r="A1297" t="s">
        <v>2865</v>
      </c>
      <c r="B1297" s="4">
        <v>45670</v>
      </c>
      <c r="C1297" t="s">
        <v>60</v>
      </c>
      <c r="D1297" t="s">
        <v>61</v>
      </c>
      <c r="E1297" t="s">
        <v>51</v>
      </c>
      <c r="F1297" t="s">
        <v>52</v>
      </c>
      <c r="G1297" t="s">
        <v>53</v>
      </c>
      <c r="H1297" t="s">
        <v>42</v>
      </c>
      <c r="I1297" t="s">
        <v>1093</v>
      </c>
      <c r="J1297" s="4">
        <v>29674</v>
      </c>
    </row>
    <row r="1298" spans="1:10" x14ac:dyDescent="0.3">
      <c r="A1298" t="s">
        <v>2866</v>
      </c>
      <c r="B1298" s="4">
        <v>45670</v>
      </c>
      <c r="C1298" t="s">
        <v>2867</v>
      </c>
      <c r="D1298" t="s">
        <v>988</v>
      </c>
      <c r="E1298" t="s">
        <v>2868</v>
      </c>
      <c r="F1298" t="s">
        <v>2869</v>
      </c>
      <c r="G1298" t="s">
        <v>2870</v>
      </c>
      <c r="H1298" t="s">
        <v>42</v>
      </c>
      <c r="I1298" t="s">
        <v>295</v>
      </c>
      <c r="J1298" s="4">
        <v>33611</v>
      </c>
    </row>
    <row r="1299" spans="1:10" x14ac:dyDescent="0.3">
      <c r="A1299" t="s">
        <v>2871</v>
      </c>
      <c r="B1299" s="4">
        <v>45670</v>
      </c>
      <c r="C1299" t="s">
        <v>2872</v>
      </c>
      <c r="D1299" t="s">
        <v>2873</v>
      </c>
      <c r="E1299" t="s">
        <v>204</v>
      </c>
      <c r="F1299" t="s">
        <v>205</v>
      </c>
      <c r="G1299" t="s">
        <v>206</v>
      </c>
      <c r="H1299" t="s">
        <v>42</v>
      </c>
      <c r="I1299" t="s">
        <v>1575</v>
      </c>
      <c r="J1299" s="4">
        <v>22613</v>
      </c>
    </row>
    <row r="1300" spans="1:10" x14ac:dyDescent="0.3">
      <c r="A1300" t="s">
        <v>2874</v>
      </c>
      <c r="B1300" s="4">
        <v>45670</v>
      </c>
      <c r="C1300" t="s">
        <v>215</v>
      </c>
      <c r="D1300" t="s">
        <v>1224</v>
      </c>
      <c r="E1300" t="s">
        <v>51</v>
      </c>
      <c r="F1300" t="s">
        <v>52</v>
      </c>
      <c r="G1300" t="s">
        <v>53</v>
      </c>
      <c r="H1300" t="s">
        <v>42</v>
      </c>
      <c r="I1300" t="s">
        <v>2875</v>
      </c>
      <c r="J1300" s="4">
        <v>24002</v>
      </c>
    </row>
    <row r="1301" spans="1:10" x14ac:dyDescent="0.3">
      <c r="A1301" t="s">
        <v>2876</v>
      </c>
      <c r="B1301" s="4">
        <v>45670</v>
      </c>
      <c r="C1301" t="s">
        <v>1144</v>
      </c>
      <c r="D1301" t="s">
        <v>1145</v>
      </c>
      <c r="E1301" t="s">
        <v>51</v>
      </c>
      <c r="F1301" t="s">
        <v>52</v>
      </c>
      <c r="G1301" t="s">
        <v>53</v>
      </c>
      <c r="H1301" t="s">
        <v>42</v>
      </c>
      <c r="I1301" t="s">
        <v>2875</v>
      </c>
      <c r="J1301" s="4">
        <v>24002</v>
      </c>
    </row>
    <row r="1302" spans="1:10" x14ac:dyDescent="0.3">
      <c r="A1302" t="s">
        <v>2877</v>
      </c>
      <c r="B1302" s="4">
        <v>45670</v>
      </c>
      <c r="C1302" t="s">
        <v>2878</v>
      </c>
      <c r="D1302" t="s">
        <v>2879</v>
      </c>
      <c r="E1302" t="s">
        <v>51</v>
      </c>
      <c r="F1302" t="s">
        <v>52</v>
      </c>
      <c r="G1302" t="s">
        <v>53</v>
      </c>
      <c r="H1302" t="s">
        <v>42</v>
      </c>
      <c r="I1302" t="s">
        <v>2875</v>
      </c>
      <c r="J1302" s="4">
        <v>24002</v>
      </c>
    </row>
    <row r="1303" spans="1:10" x14ac:dyDescent="0.3">
      <c r="A1303" t="s">
        <v>2880</v>
      </c>
      <c r="B1303" s="4">
        <v>45670</v>
      </c>
      <c r="C1303" t="s">
        <v>308</v>
      </c>
      <c r="D1303" t="s">
        <v>309</v>
      </c>
      <c r="E1303" t="s">
        <v>51</v>
      </c>
      <c r="F1303" t="s">
        <v>52</v>
      </c>
      <c r="G1303" t="s">
        <v>53</v>
      </c>
      <c r="H1303" t="s">
        <v>42</v>
      </c>
      <c r="I1303" t="s">
        <v>2875</v>
      </c>
      <c r="J1303" s="4">
        <v>24002</v>
      </c>
    </row>
    <row r="1304" spans="1:10" x14ac:dyDescent="0.3">
      <c r="A1304" t="s">
        <v>2881</v>
      </c>
      <c r="B1304" s="4">
        <v>45670</v>
      </c>
      <c r="C1304" t="s">
        <v>2845</v>
      </c>
      <c r="D1304" t="s">
        <v>2846</v>
      </c>
      <c r="E1304" t="s">
        <v>698</v>
      </c>
      <c r="F1304" t="s">
        <v>699</v>
      </c>
      <c r="G1304" t="s">
        <v>700</v>
      </c>
      <c r="H1304" t="s">
        <v>42</v>
      </c>
      <c r="I1304" t="s">
        <v>2882</v>
      </c>
      <c r="J1304" s="4">
        <v>36503</v>
      </c>
    </row>
    <row r="1305" spans="1:10" x14ac:dyDescent="0.3">
      <c r="A1305" t="s">
        <v>2883</v>
      </c>
      <c r="B1305" s="4">
        <v>45670</v>
      </c>
      <c r="C1305" t="s">
        <v>2455</v>
      </c>
      <c r="D1305" t="s">
        <v>2456</v>
      </c>
      <c r="E1305" t="s">
        <v>2884</v>
      </c>
      <c r="F1305" t="s">
        <v>2885</v>
      </c>
      <c r="G1305" t="s">
        <v>2886</v>
      </c>
      <c r="H1305" t="s">
        <v>42</v>
      </c>
      <c r="I1305" t="s">
        <v>2887</v>
      </c>
      <c r="J1305" s="4">
        <v>31974</v>
      </c>
    </row>
    <row r="1306" spans="1:10" x14ac:dyDescent="0.3">
      <c r="A1306" t="s">
        <v>1933</v>
      </c>
      <c r="B1306" s="4">
        <v>45670</v>
      </c>
      <c r="C1306" t="s">
        <v>1934</v>
      </c>
      <c r="D1306" t="s">
        <v>1935</v>
      </c>
      <c r="E1306" t="s">
        <v>698</v>
      </c>
      <c r="F1306" t="s">
        <v>699</v>
      </c>
      <c r="G1306" t="s">
        <v>700</v>
      </c>
      <c r="H1306" t="s">
        <v>42</v>
      </c>
      <c r="I1306" t="s">
        <v>1936</v>
      </c>
      <c r="J1306" s="4">
        <v>19947</v>
      </c>
    </row>
    <row r="1307" spans="1:10" x14ac:dyDescent="0.3">
      <c r="A1307" t="s">
        <v>2888</v>
      </c>
      <c r="B1307" s="4">
        <v>45670</v>
      </c>
      <c r="C1307" t="s">
        <v>2608</v>
      </c>
      <c r="D1307" t="s">
        <v>2609</v>
      </c>
      <c r="E1307" t="s">
        <v>204</v>
      </c>
      <c r="F1307" t="s">
        <v>205</v>
      </c>
      <c r="G1307" t="s">
        <v>206</v>
      </c>
      <c r="H1307" t="s">
        <v>42</v>
      </c>
      <c r="I1307" t="s">
        <v>2889</v>
      </c>
      <c r="J1307" s="4">
        <v>35711</v>
      </c>
    </row>
    <row r="1308" spans="1:10" x14ac:dyDescent="0.3">
      <c r="A1308" t="s">
        <v>2890</v>
      </c>
      <c r="B1308" s="4">
        <v>45670</v>
      </c>
      <c r="C1308" t="s">
        <v>105</v>
      </c>
      <c r="D1308" t="s">
        <v>106</v>
      </c>
      <c r="E1308" t="s">
        <v>51</v>
      </c>
      <c r="F1308" t="s">
        <v>52</v>
      </c>
      <c r="G1308" t="s">
        <v>53</v>
      </c>
      <c r="H1308" t="s">
        <v>42</v>
      </c>
      <c r="I1308" t="s">
        <v>2891</v>
      </c>
      <c r="J1308" s="4">
        <v>16413</v>
      </c>
    </row>
    <row r="1309" spans="1:10" x14ac:dyDescent="0.3">
      <c r="A1309" t="s">
        <v>2892</v>
      </c>
      <c r="B1309" s="4">
        <v>45670</v>
      </c>
      <c r="C1309" t="s">
        <v>1700</v>
      </c>
      <c r="D1309" t="s">
        <v>1701</v>
      </c>
      <c r="E1309" t="s">
        <v>111</v>
      </c>
      <c r="F1309" t="s">
        <v>112</v>
      </c>
      <c r="G1309" t="s">
        <v>113</v>
      </c>
      <c r="H1309" t="s">
        <v>42</v>
      </c>
      <c r="I1309" t="s">
        <v>2893</v>
      </c>
      <c r="J1309" s="4">
        <v>18260</v>
      </c>
    </row>
    <row r="1310" spans="1:10" x14ac:dyDescent="0.3">
      <c r="A1310" t="s">
        <v>2894</v>
      </c>
      <c r="B1310" s="4">
        <v>45670</v>
      </c>
      <c r="C1310" t="s">
        <v>2895</v>
      </c>
      <c r="D1310" t="s">
        <v>2896</v>
      </c>
      <c r="E1310" t="s">
        <v>39</v>
      </c>
      <c r="F1310" t="s">
        <v>40</v>
      </c>
      <c r="G1310" t="s">
        <v>41</v>
      </c>
      <c r="H1310" t="s">
        <v>42</v>
      </c>
      <c r="I1310" t="s">
        <v>2897</v>
      </c>
      <c r="J1310" s="4">
        <v>29416</v>
      </c>
    </row>
    <row r="1311" spans="1:10" x14ac:dyDescent="0.3">
      <c r="A1311" t="s">
        <v>2898</v>
      </c>
      <c r="B1311" s="4">
        <v>45670</v>
      </c>
      <c r="C1311" t="s">
        <v>1350</v>
      </c>
      <c r="D1311" t="s">
        <v>1351</v>
      </c>
      <c r="E1311" t="s">
        <v>51</v>
      </c>
      <c r="F1311" t="s">
        <v>52</v>
      </c>
      <c r="G1311" t="s">
        <v>53</v>
      </c>
      <c r="H1311" t="s">
        <v>42</v>
      </c>
      <c r="I1311" t="s">
        <v>2899</v>
      </c>
      <c r="J1311" s="4">
        <v>32888</v>
      </c>
    </row>
    <row r="1312" spans="1:10" x14ac:dyDescent="0.3">
      <c r="A1312" t="s">
        <v>2900</v>
      </c>
      <c r="B1312" s="4">
        <v>45670</v>
      </c>
      <c r="C1312" t="s">
        <v>311</v>
      </c>
      <c r="D1312" t="s">
        <v>312</v>
      </c>
      <c r="E1312" t="s">
        <v>51</v>
      </c>
      <c r="F1312" t="s">
        <v>52</v>
      </c>
      <c r="G1312" t="s">
        <v>53</v>
      </c>
      <c r="H1312" t="s">
        <v>42</v>
      </c>
      <c r="I1312" t="s">
        <v>2899</v>
      </c>
      <c r="J1312" s="4">
        <v>32888</v>
      </c>
    </row>
    <row r="1313" spans="1:10" x14ac:dyDescent="0.3">
      <c r="A1313" t="s">
        <v>2901</v>
      </c>
      <c r="B1313" s="4">
        <v>45670</v>
      </c>
      <c r="C1313" t="s">
        <v>1363</v>
      </c>
      <c r="D1313" t="s">
        <v>1364</v>
      </c>
      <c r="E1313" t="s">
        <v>498</v>
      </c>
      <c r="F1313" t="s">
        <v>499</v>
      </c>
      <c r="G1313" t="s">
        <v>79</v>
      </c>
      <c r="H1313" t="s">
        <v>42</v>
      </c>
      <c r="I1313" t="s">
        <v>2902</v>
      </c>
      <c r="J1313" s="4">
        <v>22214</v>
      </c>
    </row>
    <row r="1314" spans="1:10" x14ac:dyDescent="0.3">
      <c r="A1314" t="s">
        <v>2903</v>
      </c>
      <c r="B1314" s="4">
        <v>45670</v>
      </c>
      <c r="C1314" t="s">
        <v>2904</v>
      </c>
      <c r="D1314" t="s">
        <v>2905</v>
      </c>
      <c r="E1314" t="s">
        <v>51</v>
      </c>
      <c r="F1314" t="s">
        <v>52</v>
      </c>
      <c r="G1314" t="s">
        <v>53</v>
      </c>
      <c r="H1314" t="s">
        <v>42</v>
      </c>
      <c r="I1314" t="s">
        <v>2906</v>
      </c>
      <c r="J1314" s="4">
        <v>25735</v>
      </c>
    </row>
    <row r="1315" spans="1:10" x14ac:dyDescent="0.3">
      <c r="A1315" t="s">
        <v>2907</v>
      </c>
      <c r="B1315" s="4">
        <v>45670</v>
      </c>
      <c r="C1315" t="s">
        <v>508</v>
      </c>
      <c r="D1315" t="s">
        <v>509</v>
      </c>
      <c r="E1315" t="s">
        <v>51</v>
      </c>
      <c r="F1315" t="s">
        <v>52</v>
      </c>
      <c r="G1315" t="s">
        <v>53</v>
      </c>
      <c r="H1315" t="s">
        <v>42</v>
      </c>
      <c r="I1315" t="s">
        <v>2906</v>
      </c>
      <c r="J1315" s="4">
        <v>25735</v>
      </c>
    </row>
    <row r="1316" spans="1:10" x14ac:dyDescent="0.3">
      <c r="A1316" t="s">
        <v>2908</v>
      </c>
      <c r="B1316" s="4">
        <v>45670</v>
      </c>
      <c r="C1316" t="s">
        <v>2586</v>
      </c>
      <c r="D1316" t="s">
        <v>2587</v>
      </c>
      <c r="E1316" t="s">
        <v>51</v>
      </c>
      <c r="F1316" t="s">
        <v>52</v>
      </c>
      <c r="G1316" t="s">
        <v>53</v>
      </c>
      <c r="H1316" t="s">
        <v>42</v>
      </c>
      <c r="I1316" t="s">
        <v>2906</v>
      </c>
      <c r="J1316" s="4">
        <v>25735</v>
      </c>
    </row>
    <row r="1317" spans="1:10" x14ac:dyDescent="0.3">
      <c r="A1317" t="s">
        <v>2909</v>
      </c>
      <c r="B1317" s="4">
        <v>45670</v>
      </c>
      <c r="C1317" t="s">
        <v>380</v>
      </c>
      <c r="D1317" t="s">
        <v>381</v>
      </c>
      <c r="E1317" t="s">
        <v>51</v>
      </c>
      <c r="F1317" t="s">
        <v>52</v>
      </c>
      <c r="G1317" t="s">
        <v>53</v>
      </c>
      <c r="H1317" t="s">
        <v>42</v>
      </c>
      <c r="I1317" t="s">
        <v>2906</v>
      </c>
      <c r="J1317" s="4">
        <v>25735</v>
      </c>
    </row>
    <row r="1318" spans="1:10" x14ac:dyDescent="0.3">
      <c r="A1318" t="s">
        <v>2910</v>
      </c>
      <c r="B1318" s="4">
        <v>45670</v>
      </c>
      <c r="C1318" t="s">
        <v>81</v>
      </c>
      <c r="D1318" t="s">
        <v>82</v>
      </c>
      <c r="E1318" t="s">
        <v>51</v>
      </c>
      <c r="F1318" t="s">
        <v>52</v>
      </c>
      <c r="G1318" t="s">
        <v>53</v>
      </c>
      <c r="H1318" t="s">
        <v>42</v>
      </c>
      <c r="I1318" t="s">
        <v>2906</v>
      </c>
      <c r="J1318" s="4">
        <v>25735</v>
      </c>
    </row>
    <row r="1319" spans="1:10" x14ac:dyDescent="0.3">
      <c r="A1319" t="s">
        <v>2911</v>
      </c>
      <c r="B1319" s="4">
        <v>45670</v>
      </c>
      <c r="C1319" t="s">
        <v>1483</v>
      </c>
      <c r="D1319" t="s">
        <v>1484</v>
      </c>
      <c r="E1319" t="s">
        <v>51</v>
      </c>
      <c r="F1319" t="s">
        <v>52</v>
      </c>
      <c r="G1319" t="s">
        <v>53</v>
      </c>
      <c r="H1319" t="s">
        <v>42</v>
      </c>
      <c r="I1319" t="s">
        <v>2775</v>
      </c>
      <c r="J1319" s="4">
        <v>21408</v>
      </c>
    </row>
    <row r="1320" spans="1:10" x14ac:dyDescent="0.3">
      <c r="A1320" t="s">
        <v>2912</v>
      </c>
      <c r="B1320" s="4">
        <v>45670</v>
      </c>
      <c r="C1320" t="s">
        <v>550</v>
      </c>
      <c r="D1320" t="s">
        <v>551</v>
      </c>
      <c r="E1320" t="s">
        <v>51</v>
      </c>
      <c r="F1320" t="s">
        <v>52</v>
      </c>
      <c r="G1320" t="s">
        <v>53</v>
      </c>
      <c r="H1320" t="s">
        <v>42</v>
      </c>
      <c r="I1320" t="s">
        <v>2821</v>
      </c>
      <c r="J1320" s="4">
        <v>24798</v>
      </c>
    </row>
    <row r="1321" spans="1:10" x14ac:dyDescent="0.3">
      <c r="A1321" t="s">
        <v>2913</v>
      </c>
      <c r="B1321" s="4">
        <v>45670</v>
      </c>
      <c r="C1321" t="s">
        <v>347</v>
      </c>
      <c r="D1321" t="s">
        <v>348</v>
      </c>
      <c r="E1321" t="s">
        <v>39</v>
      </c>
      <c r="F1321" t="s">
        <v>40</v>
      </c>
      <c r="G1321" t="s">
        <v>41</v>
      </c>
      <c r="H1321" t="s">
        <v>42</v>
      </c>
      <c r="I1321" t="s">
        <v>1161</v>
      </c>
      <c r="J1321" s="4">
        <v>24396</v>
      </c>
    </row>
    <row r="1322" spans="1:10" x14ac:dyDescent="0.3">
      <c r="A1322" t="s">
        <v>2914</v>
      </c>
      <c r="B1322" s="4">
        <v>45670</v>
      </c>
      <c r="C1322" t="s">
        <v>2915</v>
      </c>
      <c r="D1322" t="s">
        <v>2916</v>
      </c>
      <c r="E1322" t="s">
        <v>1747</v>
      </c>
      <c r="F1322" t="s">
        <v>1748</v>
      </c>
      <c r="G1322" t="s">
        <v>113</v>
      </c>
      <c r="H1322" t="s">
        <v>42</v>
      </c>
      <c r="I1322" t="s">
        <v>2917</v>
      </c>
      <c r="J1322" s="4">
        <v>33871</v>
      </c>
    </row>
    <row r="1323" spans="1:10" x14ac:dyDescent="0.3">
      <c r="A1323" t="s">
        <v>2918</v>
      </c>
      <c r="B1323" s="4">
        <v>45670</v>
      </c>
      <c r="C1323" t="s">
        <v>92</v>
      </c>
      <c r="D1323" t="s">
        <v>93</v>
      </c>
      <c r="E1323" t="s">
        <v>51</v>
      </c>
      <c r="F1323" t="s">
        <v>52</v>
      </c>
      <c r="G1323" t="s">
        <v>53</v>
      </c>
      <c r="H1323" t="s">
        <v>42</v>
      </c>
      <c r="I1323" t="s">
        <v>2919</v>
      </c>
      <c r="J1323" s="4">
        <v>23912</v>
      </c>
    </row>
    <row r="1324" spans="1:10" x14ac:dyDescent="0.3">
      <c r="A1324" t="s">
        <v>2920</v>
      </c>
      <c r="B1324" s="4">
        <v>45670</v>
      </c>
      <c r="C1324" t="s">
        <v>116</v>
      </c>
      <c r="D1324" t="s">
        <v>117</v>
      </c>
      <c r="E1324" t="s">
        <v>39</v>
      </c>
      <c r="F1324" t="s">
        <v>40</v>
      </c>
      <c r="G1324" t="s">
        <v>41</v>
      </c>
      <c r="H1324" t="s">
        <v>42</v>
      </c>
      <c r="I1324" t="s">
        <v>2921</v>
      </c>
      <c r="J1324" s="4">
        <v>19579</v>
      </c>
    </row>
    <row r="1325" spans="1:10" x14ac:dyDescent="0.3">
      <c r="A1325" t="s">
        <v>2922</v>
      </c>
      <c r="B1325" s="4">
        <v>45670</v>
      </c>
      <c r="C1325" t="s">
        <v>447</v>
      </c>
      <c r="D1325" t="s">
        <v>448</v>
      </c>
      <c r="E1325" t="s">
        <v>51</v>
      </c>
      <c r="F1325" t="s">
        <v>52</v>
      </c>
      <c r="G1325" t="s">
        <v>53</v>
      </c>
      <c r="H1325" t="s">
        <v>42</v>
      </c>
      <c r="I1325" t="s">
        <v>2923</v>
      </c>
      <c r="J1325" s="4">
        <v>22954</v>
      </c>
    </row>
    <row r="1326" spans="1:10" x14ac:dyDescent="0.3">
      <c r="A1326" t="s">
        <v>2924</v>
      </c>
      <c r="B1326" s="4">
        <v>45670</v>
      </c>
      <c r="C1326" t="s">
        <v>1563</v>
      </c>
      <c r="D1326" t="s">
        <v>1564</v>
      </c>
      <c r="E1326" t="s">
        <v>51</v>
      </c>
      <c r="F1326" t="s">
        <v>52</v>
      </c>
      <c r="G1326" t="s">
        <v>53</v>
      </c>
      <c r="H1326" t="s">
        <v>42</v>
      </c>
      <c r="I1326" t="s">
        <v>2923</v>
      </c>
      <c r="J1326" s="4">
        <v>22954</v>
      </c>
    </row>
    <row r="1327" spans="1:10" x14ac:dyDescent="0.3">
      <c r="A1327" t="s">
        <v>2925</v>
      </c>
      <c r="B1327" s="4">
        <v>45670</v>
      </c>
      <c r="C1327" t="s">
        <v>215</v>
      </c>
      <c r="D1327" t="s">
        <v>216</v>
      </c>
      <c r="E1327" t="s">
        <v>51</v>
      </c>
      <c r="F1327" t="s">
        <v>52</v>
      </c>
      <c r="G1327" t="s">
        <v>53</v>
      </c>
      <c r="H1327" t="s">
        <v>42</v>
      </c>
      <c r="I1327" t="s">
        <v>2926</v>
      </c>
      <c r="J1327" s="4">
        <v>21741</v>
      </c>
    </row>
    <row r="1328" spans="1:10" x14ac:dyDescent="0.3">
      <c r="A1328" t="s">
        <v>2927</v>
      </c>
      <c r="B1328" s="4">
        <v>45670</v>
      </c>
      <c r="C1328" t="s">
        <v>2928</v>
      </c>
      <c r="D1328" t="s">
        <v>2929</v>
      </c>
      <c r="E1328" t="s">
        <v>2930</v>
      </c>
      <c r="F1328" t="s">
        <v>2931</v>
      </c>
      <c r="G1328" t="s">
        <v>1574</v>
      </c>
      <c r="H1328" t="s">
        <v>42</v>
      </c>
      <c r="I1328" t="s">
        <v>2932</v>
      </c>
      <c r="J1328" s="4">
        <v>35426</v>
      </c>
    </row>
    <row r="1329" spans="1:10" x14ac:dyDescent="0.3">
      <c r="A1329" t="s">
        <v>2933</v>
      </c>
      <c r="B1329" s="4">
        <v>45670</v>
      </c>
      <c r="C1329" t="s">
        <v>520</v>
      </c>
      <c r="D1329" t="s">
        <v>521</v>
      </c>
      <c r="E1329" t="s">
        <v>217</v>
      </c>
      <c r="F1329" t="s">
        <v>218</v>
      </c>
      <c r="G1329" t="s">
        <v>79</v>
      </c>
      <c r="H1329" t="s">
        <v>42</v>
      </c>
      <c r="I1329" t="s">
        <v>2934</v>
      </c>
      <c r="J1329" s="4">
        <v>36656</v>
      </c>
    </row>
    <row r="1330" spans="1:10" x14ac:dyDescent="0.3">
      <c r="A1330" t="s">
        <v>2935</v>
      </c>
      <c r="B1330" s="4">
        <v>45670</v>
      </c>
      <c r="C1330" t="s">
        <v>2936</v>
      </c>
      <c r="D1330" t="s">
        <v>2937</v>
      </c>
      <c r="E1330" t="s">
        <v>51</v>
      </c>
      <c r="F1330" t="s">
        <v>52</v>
      </c>
      <c r="G1330" t="s">
        <v>53</v>
      </c>
      <c r="H1330" t="s">
        <v>42</v>
      </c>
      <c r="I1330" t="s">
        <v>2938</v>
      </c>
      <c r="J1330" s="4">
        <v>26585</v>
      </c>
    </row>
    <row r="1331" spans="1:10" x14ac:dyDescent="0.3">
      <c r="A1331" t="s">
        <v>2939</v>
      </c>
      <c r="B1331" s="4">
        <v>45670</v>
      </c>
      <c r="C1331" t="s">
        <v>357</v>
      </c>
      <c r="D1331" t="s">
        <v>358</v>
      </c>
      <c r="E1331" t="s">
        <v>51</v>
      </c>
      <c r="F1331" t="s">
        <v>52</v>
      </c>
      <c r="G1331" t="s">
        <v>53</v>
      </c>
      <c r="H1331" t="s">
        <v>42</v>
      </c>
      <c r="I1331" t="s">
        <v>2938</v>
      </c>
      <c r="J1331" s="4">
        <v>26585</v>
      </c>
    </row>
    <row r="1332" spans="1:10" x14ac:dyDescent="0.3">
      <c r="A1332" t="s">
        <v>2940</v>
      </c>
      <c r="B1332" s="4">
        <v>45670</v>
      </c>
      <c r="C1332" t="s">
        <v>188</v>
      </c>
      <c r="D1332" t="s">
        <v>189</v>
      </c>
      <c r="E1332" t="s">
        <v>39</v>
      </c>
      <c r="F1332" t="s">
        <v>40</v>
      </c>
      <c r="G1332" t="s">
        <v>41</v>
      </c>
      <c r="H1332" t="s">
        <v>42</v>
      </c>
      <c r="I1332" t="s">
        <v>2941</v>
      </c>
      <c r="J1332" s="4">
        <v>27278</v>
      </c>
    </row>
    <row r="1333" spans="1:10" x14ac:dyDescent="0.3">
      <c r="A1333" t="s">
        <v>2942</v>
      </c>
      <c r="B1333" s="4">
        <v>45670</v>
      </c>
      <c r="C1333" t="s">
        <v>2442</v>
      </c>
      <c r="D1333" t="s">
        <v>2443</v>
      </c>
      <c r="E1333" t="s">
        <v>39</v>
      </c>
      <c r="F1333" t="s">
        <v>40</v>
      </c>
      <c r="G1333" t="s">
        <v>41</v>
      </c>
      <c r="H1333" t="s">
        <v>42</v>
      </c>
      <c r="I1333" t="s">
        <v>2941</v>
      </c>
      <c r="J1333" s="4">
        <v>27278</v>
      </c>
    </row>
    <row r="1334" spans="1:10" x14ac:dyDescent="0.3">
      <c r="A1334" t="s">
        <v>2943</v>
      </c>
      <c r="B1334" s="4">
        <v>45670</v>
      </c>
      <c r="C1334" t="s">
        <v>105</v>
      </c>
      <c r="D1334" t="s">
        <v>106</v>
      </c>
      <c r="E1334" t="s">
        <v>39</v>
      </c>
      <c r="F1334" t="s">
        <v>40</v>
      </c>
      <c r="G1334" t="s">
        <v>41</v>
      </c>
      <c r="H1334" t="s">
        <v>42</v>
      </c>
      <c r="I1334" t="s">
        <v>2941</v>
      </c>
      <c r="J1334" s="4">
        <v>27278</v>
      </c>
    </row>
    <row r="1335" spans="1:10" x14ac:dyDescent="0.3">
      <c r="A1335" t="s">
        <v>2944</v>
      </c>
      <c r="B1335" s="4">
        <v>45670</v>
      </c>
      <c r="C1335" t="s">
        <v>1563</v>
      </c>
      <c r="D1335" t="s">
        <v>1564</v>
      </c>
      <c r="E1335" t="s">
        <v>111</v>
      </c>
      <c r="F1335" t="s">
        <v>112</v>
      </c>
      <c r="G1335" t="s">
        <v>113</v>
      </c>
      <c r="H1335" t="s">
        <v>42</v>
      </c>
      <c r="I1335" t="s">
        <v>1807</v>
      </c>
      <c r="J1335" s="4">
        <v>15435</v>
      </c>
    </row>
    <row r="1336" spans="1:10" x14ac:dyDescent="0.3">
      <c r="A1336" t="s">
        <v>2945</v>
      </c>
      <c r="B1336" s="4">
        <v>45670</v>
      </c>
      <c r="C1336" t="s">
        <v>656</v>
      </c>
      <c r="D1336" t="s">
        <v>657</v>
      </c>
      <c r="E1336" t="s">
        <v>51</v>
      </c>
      <c r="F1336" t="s">
        <v>52</v>
      </c>
      <c r="G1336" t="s">
        <v>53</v>
      </c>
      <c r="H1336" t="s">
        <v>42</v>
      </c>
      <c r="I1336" t="s">
        <v>1797</v>
      </c>
      <c r="J1336" s="4">
        <v>21998</v>
      </c>
    </row>
    <row r="1337" spans="1:10" x14ac:dyDescent="0.3">
      <c r="A1337" t="s">
        <v>2946</v>
      </c>
      <c r="B1337" s="4">
        <v>45670</v>
      </c>
      <c r="C1337" t="s">
        <v>673</v>
      </c>
      <c r="D1337" t="s">
        <v>674</v>
      </c>
      <c r="E1337" t="s">
        <v>39</v>
      </c>
      <c r="F1337" t="s">
        <v>40</v>
      </c>
      <c r="G1337" t="s">
        <v>41</v>
      </c>
      <c r="H1337" t="s">
        <v>42</v>
      </c>
      <c r="I1337" t="s">
        <v>1178</v>
      </c>
      <c r="J1337" s="4">
        <v>29410</v>
      </c>
    </row>
    <row r="1338" spans="1:10" x14ac:dyDescent="0.3">
      <c r="A1338" t="s">
        <v>2947</v>
      </c>
      <c r="B1338" s="4">
        <v>45670</v>
      </c>
      <c r="C1338" t="s">
        <v>2948</v>
      </c>
      <c r="D1338" t="s">
        <v>2949</v>
      </c>
      <c r="E1338" t="s">
        <v>39</v>
      </c>
      <c r="F1338" t="s">
        <v>40</v>
      </c>
      <c r="G1338" t="s">
        <v>41</v>
      </c>
      <c r="H1338" t="s">
        <v>42</v>
      </c>
      <c r="I1338" t="s">
        <v>2950</v>
      </c>
      <c r="J1338" s="4">
        <v>37873</v>
      </c>
    </row>
    <row r="1339" spans="1:10" x14ac:dyDescent="0.3">
      <c r="A1339" t="s">
        <v>2951</v>
      </c>
      <c r="B1339" s="4">
        <v>45670</v>
      </c>
      <c r="C1339" t="s">
        <v>1655</v>
      </c>
      <c r="D1339" t="s">
        <v>2952</v>
      </c>
      <c r="E1339" t="s">
        <v>217</v>
      </c>
      <c r="F1339" t="s">
        <v>218</v>
      </c>
      <c r="G1339" t="s">
        <v>79</v>
      </c>
      <c r="H1339" t="s">
        <v>42</v>
      </c>
      <c r="I1339" t="s">
        <v>2852</v>
      </c>
      <c r="J1339" s="4">
        <v>34995</v>
      </c>
    </row>
    <row r="1340" spans="1:10" x14ac:dyDescent="0.3">
      <c r="A1340" t="s">
        <v>2953</v>
      </c>
      <c r="B1340" s="4">
        <v>45670</v>
      </c>
      <c r="C1340" t="s">
        <v>1126</v>
      </c>
      <c r="D1340" t="s">
        <v>1127</v>
      </c>
      <c r="E1340" t="s">
        <v>51</v>
      </c>
      <c r="F1340" t="s">
        <v>52</v>
      </c>
      <c r="G1340" t="s">
        <v>53</v>
      </c>
      <c r="H1340" t="s">
        <v>42</v>
      </c>
      <c r="I1340" t="s">
        <v>2954</v>
      </c>
      <c r="J1340" s="4">
        <v>20181</v>
      </c>
    </row>
    <row r="1341" spans="1:10" x14ac:dyDescent="0.3">
      <c r="A1341" t="s">
        <v>2955</v>
      </c>
      <c r="B1341" s="4">
        <v>45670</v>
      </c>
      <c r="C1341" t="s">
        <v>2956</v>
      </c>
      <c r="D1341" t="s">
        <v>2957</v>
      </c>
      <c r="E1341" t="s">
        <v>51</v>
      </c>
      <c r="F1341" t="s">
        <v>52</v>
      </c>
      <c r="G1341" t="s">
        <v>53</v>
      </c>
      <c r="H1341" t="s">
        <v>42</v>
      </c>
      <c r="I1341" t="s">
        <v>2958</v>
      </c>
      <c r="J1341" s="4">
        <v>18061</v>
      </c>
    </row>
    <row r="1342" spans="1:10" x14ac:dyDescent="0.3">
      <c r="A1342" t="s">
        <v>2959</v>
      </c>
      <c r="B1342" s="4">
        <v>45670</v>
      </c>
      <c r="C1342" t="s">
        <v>1870</v>
      </c>
      <c r="D1342" t="s">
        <v>1871</v>
      </c>
      <c r="E1342" t="s">
        <v>51</v>
      </c>
      <c r="F1342" t="s">
        <v>52</v>
      </c>
      <c r="G1342" t="s">
        <v>53</v>
      </c>
      <c r="H1342" t="s">
        <v>42</v>
      </c>
      <c r="I1342" t="s">
        <v>2958</v>
      </c>
      <c r="J1342" s="4">
        <v>18061</v>
      </c>
    </row>
    <row r="1343" spans="1:10" x14ac:dyDescent="0.3">
      <c r="A1343" t="s">
        <v>2960</v>
      </c>
      <c r="B1343" s="4">
        <v>45670</v>
      </c>
      <c r="C1343" t="s">
        <v>215</v>
      </c>
      <c r="D1343" t="s">
        <v>216</v>
      </c>
      <c r="E1343" t="s">
        <v>51</v>
      </c>
      <c r="F1343" t="s">
        <v>52</v>
      </c>
      <c r="G1343" t="s">
        <v>53</v>
      </c>
      <c r="H1343" t="s">
        <v>42</v>
      </c>
      <c r="I1343" t="s">
        <v>2961</v>
      </c>
      <c r="J1343" s="4">
        <v>28894</v>
      </c>
    </row>
    <row r="1344" spans="1:10" x14ac:dyDescent="0.3">
      <c r="A1344" t="s">
        <v>2962</v>
      </c>
      <c r="B1344" s="4">
        <v>45670</v>
      </c>
      <c r="C1344" t="s">
        <v>347</v>
      </c>
      <c r="D1344" t="s">
        <v>348</v>
      </c>
      <c r="E1344" t="s">
        <v>51</v>
      </c>
      <c r="F1344" t="s">
        <v>52</v>
      </c>
      <c r="G1344" t="s">
        <v>53</v>
      </c>
      <c r="H1344" t="s">
        <v>42</v>
      </c>
      <c r="I1344" t="s">
        <v>2961</v>
      </c>
      <c r="J1344" s="4">
        <v>28894</v>
      </c>
    </row>
    <row r="1345" spans="1:10" x14ac:dyDescent="0.3">
      <c r="A1345" t="s">
        <v>2963</v>
      </c>
      <c r="B1345" s="4">
        <v>45670</v>
      </c>
      <c r="C1345" t="s">
        <v>1121</v>
      </c>
      <c r="D1345" t="s">
        <v>1122</v>
      </c>
      <c r="E1345" t="s">
        <v>698</v>
      </c>
      <c r="F1345" t="s">
        <v>699</v>
      </c>
      <c r="G1345" t="s">
        <v>700</v>
      </c>
      <c r="H1345" t="s">
        <v>42</v>
      </c>
      <c r="I1345" t="s">
        <v>2964</v>
      </c>
      <c r="J1345" s="4">
        <v>31911</v>
      </c>
    </row>
    <row r="1346" spans="1:10" x14ac:dyDescent="0.3">
      <c r="A1346" t="s">
        <v>2965</v>
      </c>
      <c r="B1346" s="4">
        <v>45670</v>
      </c>
      <c r="C1346" t="s">
        <v>574</v>
      </c>
      <c r="D1346" t="s">
        <v>1164</v>
      </c>
      <c r="E1346" t="s">
        <v>51</v>
      </c>
      <c r="F1346" t="s">
        <v>52</v>
      </c>
      <c r="G1346" t="s">
        <v>53</v>
      </c>
      <c r="H1346" t="s">
        <v>42</v>
      </c>
      <c r="I1346" t="s">
        <v>2312</v>
      </c>
      <c r="J1346" s="4">
        <v>23629</v>
      </c>
    </row>
    <row r="1347" spans="1:10" x14ac:dyDescent="0.3">
      <c r="A1347" t="s">
        <v>2966</v>
      </c>
      <c r="B1347" s="4">
        <v>45670</v>
      </c>
      <c r="C1347" t="s">
        <v>2967</v>
      </c>
      <c r="D1347" t="s">
        <v>2968</v>
      </c>
      <c r="E1347" t="s">
        <v>77</v>
      </c>
      <c r="F1347" t="s">
        <v>78</v>
      </c>
      <c r="G1347" t="s">
        <v>79</v>
      </c>
      <c r="H1347" t="s">
        <v>42</v>
      </c>
      <c r="I1347" t="s">
        <v>2969</v>
      </c>
      <c r="J1347" s="4">
        <v>37758</v>
      </c>
    </row>
    <row r="1348" spans="1:10" x14ac:dyDescent="0.3">
      <c r="A1348" t="s">
        <v>2970</v>
      </c>
      <c r="B1348" s="4">
        <v>45670</v>
      </c>
      <c r="C1348" t="s">
        <v>2971</v>
      </c>
      <c r="D1348" t="s">
        <v>2972</v>
      </c>
      <c r="E1348" t="s">
        <v>77</v>
      </c>
      <c r="F1348" t="s">
        <v>78</v>
      </c>
      <c r="G1348" t="s">
        <v>79</v>
      </c>
      <c r="H1348" t="s">
        <v>42</v>
      </c>
      <c r="I1348" t="s">
        <v>2973</v>
      </c>
      <c r="J1348" s="4">
        <v>31291</v>
      </c>
    </row>
    <row r="1349" spans="1:10" x14ac:dyDescent="0.3">
      <c r="A1349" t="s">
        <v>2974</v>
      </c>
      <c r="B1349" s="4">
        <v>45670</v>
      </c>
      <c r="C1349" t="s">
        <v>242</v>
      </c>
      <c r="D1349" t="s">
        <v>243</v>
      </c>
      <c r="E1349" t="s">
        <v>77</v>
      </c>
      <c r="F1349" t="s">
        <v>78</v>
      </c>
      <c r="G1349" t="s">
        <v>79</v>
      </c>
      <c r="H1349" t="s">
        <v>42</v>
      </c>
      <c r="I1349" t="s">
        <v>123</v>
      </c>
      <c r="J1349" s="4">
        <v>23432</v>
      </c>
    </row>
    <row r="1350" spans="1:10" x14ac:dyDescent="0.3">
      <c r="A1350" t="s">
        <v>2975</v>
      </c>
      <c r="B1350" s="4">
        <v>45670</v>
      </c>
      <c r="C1350" t="s">
        <v>508</v>
      </c>
      <c r="D1350" t="s">
        <v>509</v>
      </c>
      <c r="E1350" t="s">
        <v>51</v>
      </c>
      <c r="F1350" t="s">
        <v>52</v>
      </c>
      <c r="G1350" t="s">
        <v>53</v>
      </c>
      <c r="H1350" t="s">
        <v>42</v>
      </c>
      <c r="I1350" t="s">
        <v>2976</v>
      </c>
      <c r="J1350" s="4">
        <v>28988</v>
      </c>
    </row>
    <row r="1351" spans="1:10" x14ac:dyDescent="0.3">
      <c r="A1351" t="s">
        <v>2977</v>
      </c>
      <c r="B1351" s="4">
        <v>45670</v>
      </c>
      <c r="C1351" t="s">
        <v>1567</v>
      </c>
      <c r="D1351" t="s">
        <v>2978</v>
      </c>
      <c r="E1351" t="s">
        <v>51</v>
      </c>
      <c r="F1351" t="s">
        <v>52</v>
      </c>
      <c r="G1351" t="s">
        <v>53</v>
      </c>
      <c r="H1351" t="s">
        <v>42</v>
      </c>
      <c r="I1351" t="s">
        <v>2979</v>
      </c>
      <c r="J1351" s="4">
        <v>21777</v>
      </c>
    </row>
    <row r="1352" spans="1:10" x14ac:dyDescent="0.3">
      <c r="A1352" t="s">
        <v>2980</v>
      </c>
      <c r="B1352" s="4">
        <v>45670</v>
      </c>
      <c r="C1352" t="s">
        <v>1350</v>
      </c>
      <c r="D1352" t="s">
        <v>1351</v>
      </c>
      <c r="E1352" t="s">
        <v>51</v>
      </c>
      <c r="F1352" t="s">
        <v>52</v>
      </c>
      <c r="G1352" t="s">
        <v>53</v>
      </c>
      <c r="H1352" t="s">
        <v>42</v>
      </c>
      <c r="I1352" t="s">
        <v>2981</v>
      </c>
      <c r="J1352" s="4">
        <v>22394</v>
      </c>
    </row>
    <row r="1353" spans="1:10" x14ac:dyDescent="0.3">
      <c r="A1353" t="s">
        <v>2982</v>
      </c>
      <c r="B1353" s="4">
        <v>45670</v>
      </c>
      <c r="C1353" t="s">
        <v>215</v>
      </c>
      <c r="D1353" t="s">
        <v>216</v>
      </c>
      <c r="E1353" t="s">
        <v>51</v>
      </c>
      <c r="F1353" t="s">
        <v>52</v>
      </c>
      <c r="G1353" t="s">
        <v>53</v>
      </c>
      <c r="H1353" t="s">
        <v>42</v>
      </c>
      <c r="I1353" t="s">
        <v>2981</v>
      </c>
      <c r="J1353" s="4">
        <v>22394</v>
      </c>
    </row>
    <row r="1354" spans="1:10" x14ac:dyDescent="0.3">
      <c r="A1354" t="s">
        <v>2983</v>
      </c>
      <c r="B1354" s="4">
        <v>45670</v>
      </c>
      <c r="C1354" t="s">
        <v>116</v>
      </c>
      <c r="D1354" t="s">
        <v>117</v>
      </c>
      <c r="E1354" t="s">
        <v>51</v>
      </c>
      <c r="F1354" t="s">
        <v>52</v>
      </c>
      <c r="G1354" t="s">
        <v>53</v>
      </c>
      <c r="H1354" t="s">
        <v>42</v>
      </c>
      <c r="I1354" t="s">
        <v>2981</v>
      </c>
      <c r="J1354" s="4">
        <v>22394</v>
      </c>
    </row>
    <row r="1355" spans="1:10" x14ac:dyDescent="0.3">
      <c r="A1355" t="s">
        <v>2984</v>
      </c>
      <c r="B1355" s="4">
        <v>45670</v>
      </c>
      <c r="C1355" t="s">
        <v>1367</v>
      </c>
      <c r="D1355" t="s">
        <v>1368</v>
      </c>
      <c r="E1355" t="s">
        <v>51</v>
      </c>
      <c r="F1355" t="s">
        <v>52</v>
      </c>
      <c r="G1355" t="s">
        <v>53</v>
      </c>
      <c r="H1355" t="s">
        <v>42</v>
      </c>
      <c r="I1355" t="s">
        <v>2981</v>
      </c>
      <c r="J1355" s="4">
        <v>22394</v>
      </c>
    </row>
    <row r="1356" spans="1:10" x14ac:dyDescent="0.3">
      <c r="A1356" t="s">
        <v>2985</v>
      </c>
      <c r="B1356" s="4">
        <v>45670</v>
      </c>
      <c r="C1356" t="s">
        <v>796</v>
      </c>
      <c r="D1356" t="s">
        <v>797</v>
      </c>
      <c r="E1356" t="s">
        <v>498</v>
      </c>
      <c r="F1356" t="s">
        <v>499</v>
      </c>
      <c r="G1356" t="s">
        <v>79</v>
      </c>
      <c r="H1356" t="s">
        <v>42</v>
      </c>
      <c r="I1356" t="s">
        <v>903</v>
      </c>
      <c r="J1356" s="4">
        <v>27940</v>
      </c>
    </row>
    <row r="1357" spans="1:10" x14ac:dyDescent="0.3">
      <c r="A1357" t="s">
        <v>2986</v>
      </c>
      <c r="B1357" s="4">
        <v>45670</v>
      </c>
      <c r="C1357" t="s">
        <v>847</v>
      </c>
      <c r="D1357" t="s">
        <v>848</v>
      </c>
      <c r="E1357" t="s">
        <v>111</v>
      </c>
      <c r="F1357" t="s">
        <v>112</v>
      </c>
      <c r="G1357" t="s">
        <v>113</v>
      </c>
      <c r="H1357" t="s">
        <v>42</v>
      </c>
      <c r="I1357" t="s">
        <v>2987</v>
      </c>
      <c r="J1357" s="4">
        <v>26679</v>
      </c>
    </row>
    <row r="1358" spans="1:10" x14ac:dyDescent="0.3">
      <c r="A1358" t="s">
        <v>2988</v>
      </c>
      <c r="B1358" s="4">
        <v>45670</v>
      </c>
      <c r="C1358" t="s">
        <v>105</v>
      </c>
      <c r="D1358" t="s">
        <v>106</v>
      </c>
      <c r="E1358" t="s">
        <v>111</v>
      </c>
      <c r="F1358" t="s">
        <v>112</v>
      </c>
      <c r="G1358" t="s">
        <v>113</v>
      </c>
      <c r="H1358" t="s">
        <v>42</v>
      </c>
      <c r="I1358" t="s">
        <v>2987</v>
      </c>
      <c r="J1358" s="4">
        <v>26679</v>
      </c>
    </row>
    <row r="1359" spans="1:10" x14ac:dyDescent="0.3">
      <c r="A1359" t="s">
        <v>2989</v>
      </c>
      <c r="B1359" s="4">
        <v>45670</v>
      </c>
      <c r="C1359" t="s">
        <v>2370</v>
      </c>
      <c r="D1359" t="s">
        <v>2371</v>
      </c>
      <c r="E1359" t="s">
        <v>39</v>
      </c>
      <c r="F1359" t="s">
        <v>40</v>
      </c>
      <c r="G1359" t="s">
        <v>41</v>
      </c>
      <c r="H1359" t="s">
        <v>42</v>
      </c>
      <c r="I1359" t="s">
        <v>2990</v>
      </c>
      <c r="J1359" s="4">
        <v>26207</v>
      </c>
    </row>
    <row r="1360" spans="1:10" x14ac:dyDescent="0.3">
      <c r="A1360" t="s">
        <v>2991</v>
      </c>
      <c r="B1360" s="4">
        <v>45670</v>
      </c>
      <c r="C1360" t="s">
        <v>1563</v>
      </c>
      <c r="D1360" t="s">
        <v>1564</v>
      </c>
      <c r="E1360" t="s">
        <v>39</v>
      </c>
      <c r="F1360" t="s">
        <v>40</v>
      </c>
      <c r="G1360" t="s">
        <v>41</v>
      </c>
      <c r="H1360" t="s">
        <v>42</v>
      </c>
      <c r="I1360" t="s">
        <v>2990</v>
      </c>
      <c r="J1360" s="4">
        <v>26207</v>
      </c>
    </row>
    <row r="1361" spans="1:10" x14ac:dyDescent="0.3">
      <c r="A1361" t="s">
        <v>2992</v>
      </c>
      <c r="B1361" s="4">
        <v>45670</v>
      </c>
      <c r="C1361" t="s">
        <v>525</v>
      </c>
      <c r="D1361" t="s">
        <v>526</v>
      </c>
      <c r="E1361" t="s">
        <v>2993</v>
      </c>
      <c r="F1361" t="s">
        <v>2994</v>
      </c>
      <c r="G1361" t="s">
        <v>2995</v>
      </c>
      <c r="H1361" t="s">
        <v>42</v>
      </c>
      <c r="I1361" t="s">
        <v>2990</v>
      </c>
      <c r="J1361" s="4">
        <v>26207</v>
      </c>
    </row>
    <row r="1362" spans="1:10" x14ac:dyDescent="0.3">
      <c r="A1362" t="s">
        <v>2996</v>
      </c>
      <c r="B1362" s="4">
        <v>45670</v>
      </c>
      <c r="C1362" t="s">
        <v>569</v>
      </c>
      <c r="D1362" t="s">
        <v>570</v>
      </c>
      <c r="E1362" t="s">
        <v>2997</v>
      </c>
      <c r="F1362" t="s">
        <v>2998</v>
      </c>
      <c r="G1362" t="s">
        <v>2999</v>
      </c>
      <c r="H1362" t="s">
        <v>42</v>
      </c>
      <c r="I1362" t="s">
        <v>2990</v>
      </c>
      <c r="J1362" s="4">
        <v>26207</v>
      </c>
    </row>
    <row r="1363" spans="1:10" x14ac:dyDescent="0.3">
      <c r="A1363" t="s">
        <v>3000</v>
      </c>
      <c r="B1363" s="4">
        <v>45670</v>
      </c>
      <c r="C1363" t="s">
        <v>56</v>
      </c>
      <c r="D1363" t="s">
        <v>1542</v>
      </c>
      <c r="E1363" t="s">
        <v>39</v>
      </c>
      <c r="F1363" t="s">
        <v>40</v>
      </c>
      <c r="G1363" t="s">
        <v>41</v>
      </c>
      <c r="H1363" t="s">
        <v>42</v>
      </c>
      <c r="I1363" t="s">
        <v>2734</v>
      </c>
      <c r="J1363" s="4">
        <v>24808</v>
      </c>
    </row>
    <row r="1364" spans="1:10" x14ac:dyDescent="0.3">
      <c r="A1364" t="s">
        <v>3001</v>
      </c>
      <c r="B1364" s="4">
        <v>45670</v>
      </c>
      <c r="C1364" t="s">
        <v>2395</v>
      </c>
      <c r="D1364" t="s">
        <v>2396</v>
      </c>
      <c r="E1364" t="s">
        <v>3002</v>
      </c>
      <c r="F1364" t="s">
        <v>3003</v>
      </c>
      <c r="G1364" t="s">
        <v>3004</v>
      </c>
      <c r="H1364" t="s">
        <v>42</v>
      </c>
      <c r="I1364" t="s">
        <v>3005</v>
      </c>
      <c r="J1364" s="4">
        <v>25461</v>
      </c>
    </row>
    <row r="1365" spans="1:10" x14ac:dyDescent="0.3">
      <c r="A1365" t="s">
        <v>3006</v>
      </c>
      <c r="B1365" s="4">
        <v>45670</v>
      </c>
      <c r="C1365" t="s">
        <v>1304</v>
      </c>
      <c r="D1365" t="s">
        <v>1305</v>
      </c>
      <c r="E1365" t="s">
        <v>3002</v>
      </c>
      <c r="F1365" t="s">
        <v>3003</v>
      </c>
      <c r="G1365" t="s">
        <v>3004</v>
      </c>
      <c r="H1365" t="s">
        <v>42</v>
      </c>
      <c r="I1365" t="s">
        <v>3005</v>
      </c>
      <c r="J1365" s="4">
        <v>25461</v>
      </c>
    </row>
    <row r="1366" spans="1:10" x14ac:dyDescent="0.3">
      <c r="A1366" t="s">
        <v>3007</v>
      </c>
      <c r="B1366" s="4">
        <v>45670</v>
      </c>
      <c r="C1366" t="s">
        <v>1014</v>
      </c>
      <c r="D1366" t="s">
        <v>3008</v>
      </c>
      <c r="E1366" t="s">
        <v>2129</v>
      </c>
      <c r="F1366" t="s">
        <v>2130</v>
      </c>
      <c r="G1366" t="s">
        <v>2131</v>
      </c>
      <c r="H1366" t="s">
        <v>42</v>
      </c>
      <c r="I1366" t="s">
        <v>2747</v>
      </c>
      <c r="J1366" s="4">
        <v>34080</v>
      </c>
    </row>
    <row r="1367" spans="1:10" x14ac:dyDescent="0.3">
      <c r="A1367" t="s">
        <v>3009</v>
      </c>
      <c r="B1367" s="4">
        <v>45670</v>
      </c>
      <c r="C1367" t="s">
        <v>2081</v>
      </c>
      <c r="D1367" t="s">
        <v>2082</v>
      </c>
      <c r="E1367" t="s">
        <v>51</v>
      </c>
      <c r="F1367" t="s">
        <v>52</v>
      </c>
      <c r="G1367" t="s">
        <v>53</v>
      </c>
      <c r="H1367" t="s">
        <v>42</v>
      </c>
      <c r="I1367" t="s">
        <v>1547</v>
      </c>
      <c r="J1367" s="4">
        <v>32711</v>
      </c>
    </row>
    <row r="1368" spans="1:10" x14ac:dyDescent="0.3">
      <c r="A1368" t="s">
        <v>3010</v>
      </c>
      <c r="B1368" s="4">
        <v>45670</v>
      </c>
      <c r="C1368" t="s">
        <v>419</v>
      </c>
      <c r="D1368" t="s">
        <v>420</v>
      </c>
      <c r="E1368" t="s">
        <v>51</v>
      </c>
      <c r="F1368" t="s">
        <v>52</v>
      </c>
      <c r="G1368" t="s">
        <v>53</v>
      </c>
      <c r="H1368" t="s">
        <v>42</v>
      </c>
      <c r="I1368" t="s">
        <v>3011</v>
      </c>
      <c r="J1368" s="4">
        <v>26136</v>
      </c>
    </row>
    <row r="1369" spans="1:10" x14ac:dyDescent="0.3">
      <c r="A1369" t="s">
        <v>3012</v>
      </c>
      <c r="B1369" s="4">
        <v>45671</v>
      </c>
      <c r="C1369" t="s">
        <v>347</v>
      </c>
      <c r="D1369" t="s">
        <v>348</v>
      </c>
      <c r="E1369" t="s">
        <v>51</v>
      </c>
      <c r="F1369" t="s">
        <v>52</v>
      </c>
      <c r="G1369" t="s">
        <v>53</v>
      </c>
      <c r="H1369" t="s">
        <v>42</v>
      </c>
      <c r="I1369" t="s">
        <v>466</v>
      </c>
      <c r="J1369" s="4">
        <v>26388</v>
      </c>
    </row>
    <row r="1370" spans="1:10" x14ac:dyDescent="0.3">
      <c r="A1370" t="s">
        <v>3013</v>
      </c>
      <c r="B1370" s="4">
        <v>45671</v>
      </c>
      <c r="C1370" t="s">
        <v>276</v>
      </c>
      <c r="D1370" t="s">
        <v>277</v>
      </c>
      <c r="E1370" t="s">
        <v>111</v>
      </c>
      <c r="F1370" t="s">
        <v>112</v>
      </c>
      <c r="G1370" t="s">
        <v>113</v>
      </c>
      <c r="H1370" t="s">
        <v>42</v>
      </c>
      <c r="I1370" t="s">
        <v>3014</v>
      </c>
      <c r="J1370" s="4">
        <v>23266</v>
      </c>
    </row>
    <row r="1371" spans="1:10" x14ac:dyDescent="0.3">
      <c r="A1371" t="s">
        <v>3015</v>
      </c>
      <c r="B1371" s="4">
        <v>45671</v>
      </c>
      <c r="C1371" t="s">
        <v>431</v>
      </c>
      <c r="D1371" t="s">
        <v>432</v>
      </c>
      <c r="E1371" t="s">
        <v>39</v>
      </c>
      <c r="F1371" t="s">
        <v>40</v>
      </c>
      <c r="G1371" t="s">
        <v>41</v>
      </c>
      <c r="H1371" t="s">
        <v>42</v>
      </c>
      <c r="I1371" t="s">
        <v>3016</v>
      </c>
      <c r="J1371" s="4">
        <v>23904</v>
      </c>
    </row>
    <row r="1372" spans="1:10" x14ac:dyDescent="0.3">
      <c r="A1372" t="s">
        <v>3017</v>
      </c>
      <c r="B1372" s="4">
        <v>45671</v>
      </c>
      <c r="C1372" t="s">
        <v>242</v>
      </c>
      <c r="D1372" t="s">
        <v>243</v>
      </c>
      <c r="E1372" t="s">
        <v>51</v>
      </c>
      <c r="F1372" t="s">
        <v>52</v>
      </c>
      <c r="G1372" t="s">
        <v>53</v>
      </c>
      <c r="H1372" t="s">
        <v>42</v>
      </c>
      <c r="I1372" t="s">
        <v>466</v>
      </c>
      <c r="J1372" s="4">
        <v>26388</v>
      </c>
    </row>
    <row r="1373" spans="1:10" x14ac:dyDescent="0.3">
      <c r="A1373" t="s">
        <v>3018</v>
      </c>
      <c r="B1373" s="4">
        <v>45671</v>
      </c>
      <c r="C1373" t="s">
        <v>662</v>
      </c>
      <c r="D1373" t="s">
        <v>663</v>
      </c>
      <c r="E1373" t="s">
        <v>51</v>
      </c>
      <c r="F1373" t="s">
        <v>52</v>
      </c>
      <c r="G1373" t="s">
        <v>53</v>
      </c>
      <c r="H1373" t="s">
        <v>42</v>
      </c>
      <c r="I1373" t="s">
        <v>466</v>
      </c>
      <c r="J1373" s="4">
        <v>26388</v>
      </c>
    </row>
    <row r="1374" spans="1:10" x14ac:dyDescent="0.3">
      <c r="A1374" t="s">
        <v>3019</v>
      </c>
      <c r="B1374" s="4">
        <v>45671</v>
      </c>
      <c r="C1374" t="s">
        <v>276</v>
      </c>
      <c r="D1374" t="s">
        <v>277</v>
      </c>
      <c r="E1374" t="s">
        <v>77</v>
      </c>
      <c r="F1374" t="s">
        <v>78</v>
      </c>
      <c r="G1374" t="s">
        <v>79</v>
      </c>
      <c r="H1374" t="s">
        <v>42</v>
      </c>
      <c r="I1374" t="s">
        <v>3020</v>
      </c>
      <c r="J1374" s="4">
        <v>24714</v>
      </c>
    </row>
    <row r="1375" spans="1:10" x14ac:dyDescent="0.3">
      <c r="A1375" t="s">
        <v>3021</v>
      </c>
      <c r="B1375" s="4">
        <v>45671</v>
      </c>
      <c r="C1375" t="s">
        <v>253</v>
      </c>
      <c r="D1375" t="s">
        <v>254</v>
      </c>
      <c r="E1375" t="s">
        <v>217</v>
      </c>
      <c r="F1375" t="s">
        <v>218</v>
      </c>
      <c r="G1375" t="s">
        <v>79</v>
      </c>
      <c r="H1375" t="s">
        <v>42</v>
      </c>
      <c r="I1375" t="s">
        <v>3022</v>
      </c>
      <c r="J1375" s="4">
        <v>28206</v>
      </c>
    </row>
    <row r="1376" spans="1:10" x14ac:dyDescent="0.3">
      <c r="A1376" t="s">
        <v>3023</v>
      </c>
      <c r="B1376" s="4">
        <v>45671</v>
      </c>
      <c r="C1376" t="s">
        <v>242</v>
      </c>
      <c r="D1376" t="s">
        <v>243</v>
      </c>
      <c r="E1376" t="s">
        <v>51</v>
      </c>
      <c r="F1376" t="s">
        <v>52</v>
      </c>
      <c r="G1376" t="s">
        <v>53</v>
      </c>
      <c r="H1376" t="s">
        <v>42</v>
      </c>
      <c r="I1376" t="s">
        <v>3024</v>
      </c>
      <c r="J1376" s="4">
        <v>20053</v>
      </c>
    </row>
    <row r="1377" spans="1:10" x14ac:dyDescent="0.3">
      <c r="A1377" t="s">
        <v>3025</v>
      </c>
      <c r="B1377" s="4">
        <v>45671</v>
      </c>
      <c r="C1377" t="s">
        <v>125</v>
      </c>
      <c r="D1377" t="s">
        <v>126</v>
      </c>
      <c r="E1377" t="s">
        <v>51</v>
      </c>
      <c r="F1377" t="s">
        <v>52</v>
      </c>
      <c r="G1377" t="s">
        <v>53</v>
      </c>
      <c r="H1377" t="s">
        <v>42</v>
      </c>
      <c r="I1377" t="s">
        <v>3024</v>
      </c>
      <c r="J1377" s="4">
        <v>20053</v>
      </c>
    </row>
    <row r="1378" spans="1:10" x14ac:dyDescent="0.3">
      <c r="A1378" t="s">
        <v>3026</v>
      </c>
      <c r="B1378" s="4">
        <v>45671</v>
      </c>
      <c r="C1378" t="s">
        <v>447</v>
      </c>
      <c r="D1378" t="s">
        <v>448</v>
      </c>
      <c r="E1378" t="s">
        <v>39</v>
      </c>
      <c r="F1378" t="s">
        <v>40</v>
      </c>
      <c r="G1378" t="s">
        <v>41</v>
      </c>
      <c r="H1378" t="s">
        <v>42</v>
      </c>
      <c r="I1378" t="s">
        <v>3027</v>
      </c>
      <c r="J1378" s="4">
        <v>22767</v>
      </c>
    </row>
    <row r="1379" spans="1:10" x14ac:dyDescent="0.3">
      <c r="A1379" t="s">
        <v>3028</v>
      </c>
      <c r="B1379" s="4">
        <v>45671</v>
      </c>
      <c r="C1379" t="s">
        <v>215</v>
      </c>
      <c r="D1379" t="s">
        <v>216</v>
      </c>
      <c r="E1379" t="s">
        <v>39</v>
      </c>
      <c r="F1379" t="s">
        <v>40</v>
      </c>
      <c r="G1379" t="s">
        <v>41</v>
      </c>
      <c r="H1379" t="s">
        <v>42</v>
      </c>
      <c r="I1379" t="s">
        <v>3029</v>
      </c>
      <c r="J1379" s="4">
        <v>33751</v>
      </c>
    </row>
    <row r="1380" spans="1:10" x14ac:dyDescent="0.3">
      <c r="A1380" t="s">
        <v>3030</v>
      </c>
      <c r="B1380" s="4">
        <v>45671</v>
      </c>
      <c r="C1380" t="s">
        <v>3031</v>
      </c>
      <c r="D1380" t="s">
        <v>3032</v>
      </c>
      <c r="E1380" t="s">
        <v>3002</v>
      </c>
      <c r="F1380" t="s">
        <v>3003</v>
      </c>
      <c r="G1380" t="s">
        <v>3004</v>
      </c>
      <c r="H1380" t="s">
        <v>42</v>
      </c>
      <c r="I1380" t="s">
        <v>2334</v>
      </c>
      <c r="J1380" s="4">
        <v>28761</v>
      </c>
    </row>
    <row r="1381" spans="1:10" x14ac:dyDescent="0.3">
      <c r="A1381" t="s">
        <v>3033</v>
      </c>
      <c r="B1381" s="4">
        <v>45671</v>
      </c>
      <c r="C1381" t="s">
        <v>347</v>
      </c>
      <c r="D1381" t="s">
        <v>348</v>
      </c>
      <c r="E1381" t="s">
        <v>39</v>
      </c>
      <c r="F1381" t="s">
        <v>40</v>
      </c>
      <c r="G1381" t="s">
        <v>41</v>
      </c>
      <c r="H1381" t="s">
        <v>42</v>
      </c>
      <c r="I1381" t="s">
        <v>3014</v>
      </c>
      <c r="J1381" s="4">
        <v>23266</v>
      </c>
    </row>
    <row r="1382" spans="1:10" x14ac:dyDescent="0.3">
      <c r="A1382" t="s">
        <v>3034</v>
      </c>
      <c r="B1382" s="4">
        <v>45671</v>
      </c>
      <c r="C1382" t="s">
        <v>656</v>
      </c>
      <c r="D1382" t="s">
        <v>657</v>
      </c>
      <c r="E1382" t="s">
        <v>39</v>
      </c>
      <c r="F1382" t="s">
        <v>40</v>
      </c>
      <c r="G1382" t="s">
        <v>41</v>
      </c>
      <c r="H1382" t="s">
        <v>42</v>
      </c>
      <c r="I1382" t="s">
        <v>3035</v>
      </c>
      <c r="J1382" s="4">
        <v>20037</v>
      </c>
    </row>
    <row r="1383" spans="1:10" x14ac:dyDescent="0.3">
      <c r="A1383" t="s">
        <v>3036</v>
      </c>
      <c r="B1383" s="4">
        <v>45671</v>
      </c>
      <c r="C1383" t="s">
        <v>1298</v>
      </c>
      <c r="D1383" t="s">
        <v>1299</v>
      </c>
      <c r="E1383" t="s">
        <v>51</v>
      </c>
      <c r="F1383" t="s">
        <v>52</v>
      </c>
      <c r="G1383" t="s">
        <v>53</v>
      </c>
      <c r="H1383" t="s">
        <v>42</v>
      </c>
      <c r="I1383" t="s">
        <v>2153</v>
      </c>
      <c r="J1383" s="4">
        <v>28935</v>
      </c>
    </row>
    <row r="1384" spans="1:10" x14ac:dyDescent="0.3">
      <c r="A1384" t="s">
        <v>3037</v>
      </c>
      <c r="B1384" s="4">
        <v>45671</v>
      </c>
      <c r="C1384" t="s">
        <v>2194</v>
      </c>
      <c r="D1384" t="s">
        <v>2195</v>
      </c>
      <c r="E1384" t="s">
        <v>51</v>
      </c>
      <c r="F1384" t="s">
        <v>52</v>
      </c>
      <c r="G1384" t="s">
        <v>53</v>
      </c>
      <c r="H1384" t="s">
        <v>42</v>
      </c>
      <c r="I1384" t="s">
        <v>3038</v>
      </c>
      <c r="J1384" s="4">
        <v>18387</v>
      </c>
    </row>
    <row r="1385" spans="1:10" x14ac:dyDescent="0.3">
      <c r="A1385" t="s">
        <v>3039</v>
      </c>
      <c r="B1385" s="4">
        <v>45671</v>
      </c>
      <c r="C1385" t="s">
        <v>1502</v>
      </c>
      <c r="D1385" t="s">
        <v>1503</v>
      </c>
      <c r="E1385" t="s">
        <v>51</v>
      </c>
      <c r="F1385" t="s">
        <v>52</v>
      </c>
      <c r="G1385" t="s">
        <v>53</v>
      </c>
      <c r="H1385" t="s">
        <v>42</v>
      </c>
      <c r="I1385" t="s">
        <v>449</v>
      </c>
      <c r="J1385" s="4">
        <v>24206</v>
      </c>
    </row>
    <row r="1386" spans="1:10" x14ac:dyDescent="0.3">
      <c r="A1386" t="s">
        <v>3040</v>
      </c>
      <c r="B1386" s="4">
        <v>45671</v>
      </c>
      <c r="C1386" t="s">
        <v>81</v>
      </c>
      <c r="D1386" t="s">
        <v>82</v>
      </c>
      <c r="E1386" t="s">
        <v>51</v>
      </c>
      <c r="F1386" t="s">
        <v>52</v>
      </c>
      <c r="G1386" t="s">
        <v>53</v>
      </c>
      <c r="H1386" t="s">
        <v>42</v>
      </c>
      <c r="I1386" t="s">
        <v>3041</v>
      </c>
      <c r="J1386" s="4">
        <v>24412</v>
      </c>
    </row>
    <row r="1387" spans="1:10" x14ac:dyDescent="0.3">
      <c r="A1387" t="s">
        <v>3042</v>
      </c>
      <c r="B1387" s="4">
        <v>45671</v>
      </c>
      <c r="C1387" t="s">
        <v>202</v>
      </c>
      <c r="D1387" t="s">
        <v>203</v>
      </c>
      <c r="E1387" t="s">
        <v>51</v>
      </c>
      <c r="F1387" t="s">
        <v>52</v>
      </c>
      <c r="G1387" t="s">
        <v>53</v>
      </c>
      <c r="H1387" t="s">
        <v>42</v>
      </c>
      <c r="I1387" t="s">
        <v>1087</v>
      </c>
      <c r="J1387" s="4">
        <v>28914</v>
      </c>
    </row>
    <row r="1388" spans="1:10" x14ac:dyDescent="0.3">
      <c r="A1388" t="s">
        <v>3043</v>
      </c>
      <c r="B1388" s="4">
        <v>45671</v>
      </c>
      <c r="C1388" t="s">
        <v>3044</v>
      </c>
      <c r="D1388" t="s">
        <v>3045</v>
      </c>
      <c r="E1388" t="s">
        <v>51</v>
      </c>
      <c r="F1388" t="s">
        <v>52</v>
      </c>
      <c r="G1388" t="s">
        <v>53</v>
      </c>
      <c r="H1388" t="s">
        <v>42</v>
      </c>
      <c r="I1388" t="s">
        <v>3046</v>
      </c>
      <c r="J1388" s="4">
        <v>22379</v>
      </c>
    </row>
    <row r="1389" spans="1:10" x14ac:dyDescent="0.3">
      <c r="A1389" t="s">
        <v>3047</v>
      </c>
      <c r="B1389" s="4">
        <v>45671</v>
      </c>
      <c r="C1389" t="s">
        <v>1563</v>
      </c>
      <c r="D1389" t="s">
        <v>1564</v>
      </c>
      <c r="E1389" t="s">
        <v>51</v>
      </c>
      <c r="F1389" t="s">
        <v>52</v>
      </c>
      <c r="G1389" t="s">
        <v>53</v>
      </c>
      <c r="H1389" t="s">
        <v>42</v>
      </c>
      <c r="I1389" t="s">
        <v>3046</v>
      </c>
      <c r="J1389" s="4">
        <v>22379</v>
      </c>
    </row>
    <row r="1390" spans="1:10" x14ac:dyDescent="0.3">
      <c r="A1390" t="s">
        <v>3048</v>
      </c>
      <c r="B1390" s="4">
        <v>45671</v>
      </c>
      <c r="C1390" t="s">
        <v>673</v>
      </c>
      <c r="D1390" t="s">
        <v>674</v>
      </c>
      <c r="E1390" t="s">
        <v>51</v>
      </c>
      <c r="F1390" t="s">
        <v>52</v>
      </c>
      <c r="G1390" t="s">
        <v>53</v>
      </c>
      <c r="H1390" t="s">
        <v>42</v>
      </c>
      <c r="I1390" t="s">
        <v>3046</v>
      </c>
      <c r="J1390" s="4">
        <v>22379</v>
      </c>
    </row>
    <row r="1391" spans="1:10" x14ac:dyDescent="0.3">
      <c r="A1391" t="s">
        <v>3049</v>
      </c>
      <c r="B1391" s="4">
        <v>45671</v>
      </c>
      <c r="C1391" t="s">
        <v>273</v>
      </c>
      <c r="D1391" t="s">
        <v>274</v>
      </c>
      <c r="E1391" t="s">
        <v>51</v>
      </c>
      <c r="F1391" t="s">
        <v>52</v>
      </c>
      <c r="G1391" t="s">
        <v>53</v>
      </c>
      <c r="H1391" t="s">
        <v>42</v>
      </c>
      <c r="I1391" t="s">
        <v>3050</v>
      </c>
      <c r="J1391" s="4">
        <v>26084</v>
      </c>
    </row>
    <row r="1392" spans="1:10" x14ac:dyDescent="0.3">
      <c r="A1392" t="s">
        <v>3051</v>
      </c>
      <c r="B1392" s="4">
        <v>45671</v>
      </c>
      <c r="C1392" t="s">
        <v>692</v>
      </c>
      <c r="D1392" t="s">
        <v>693</v>
      </c>
      <c r="E1392" t="s">
        <v>51</v>
      </c>
      <c r="F1392" t="s">
        <v>52</v>
      </c>
      <c r="G1392" t="s">
        <v>53</v>
      </c>
      <c r="H1392" t="s">
        <v>42</v>
      </c>
      <c r="I1392" t="s">
        <v>3050</v>
      </c>
      <c r="J1392" s="4">
        <v>26084</v>
      </c>
    </row>
    <row r="1393" spans="1:10" x14ac:dyDescent="0.3">
      <c r="A1393" t="s">
        <v>3052</v>
      </c>
      <c r="B1393" s="4">
        <v>45671</v>
      </c>
      <c r="C1393" t="s">
        <v>105</v>
      </c>
      <c r="D1393" t="s">
        <v>106</v>
      </c>
      <c r="E1393" t="s">
        <v>51</v>
      </c>
      <c r="F1393" t="s">
        <v>52</v>
      </c>
      <c r="G1393" t="s">
        <v>53</v>
      </c>
      <c r="H1393" t="s">
        <v>42</v>
      </c>
      <c r="I1393" t="s">
        <v>3050</v>
      </c>
      <c r="J1393" s="4">
        <v>26084</v>
      </c>
    </row>
    <row r="1394" spans="1:10" x14ac:dyDescent="0.3">
      <c r="A1394" t="s">
        <v>3053</v>
      </c>
      <c r="B1394" s="4">
        <v>45671</v>
      </c>
      <c r="C1394" t="s">
        <v>188</v>
      </c>
      <c r="D1394" t="s">
        <v>189</v>
      </c>
      <c r="E1394" t="s">
        <v>51</v>
      </c>
      <c r="F1394" t="s">
        <v>52</v>
      </c>
      <c r="G1394" t="s">
        <v>53</v>
      </c>
      <c r="H1394" t="s">
        <v>42</v>
      </c>
      <c r="I1394" t="s">
        <v>3050</v>
      </c>
      <c r="J1394" s="4">
        <v>26084</v>
      </c>
    </row>
    <row r="1395" spans="1:10" x14ac:dyDescent="0.3">
      <c r="A1395" t="s">
        <v>3054</v>
      </c>
      <c r="B1395" s="4">
        <v>45671</v>
      </c>
      <c r="C1395" t="s">
        <v>1350</v>
      </c>
      <c r="D1395" t="s">
        <v>1351</v>
      </c>
      <c r="E1395" t="s">
        <v>51</v>
      </c>
      <c r="F1395" t="s">
        <v>52</v>
      </c>
      <c r="G1395" t="s">
        <v>53</v>
      </c>
      <c r="H1395" t="s">
        <v>42</v>
      </c>
      <c r="I1395" t="s">
        <v>153</v>
      </c>
      <c r="J1395" s="4">
        <v>25033</v>
      </c>
    </row>
    <row r="1396" spans="1:10" x14ac:dyDescent="0.3">
      <c r="A1396" t="s">
        <v>2118</v>
      </c>
      <c r="B1396" s="4">
        <v>45671</v>
      </c>
      <c r="C1396" t="s">
        <v>202</v>
      </c>
      <c r="D1396" t="s">
        <v>203</v>
      </c>
      <c r="E1396" t="s">
        <v>39</v>
      </c>
      <c r="F1396" t="s">
        <v>40</v>
      </c>
      <c r="G1396" t="s">
        <v>41</v>
      </c>
      <c r="H1396" t="s">
        <v>42</v>
      </c>
      <c r="I1396" t="s">
        <v>2119</v>
      </c>
      <c r="J1396" s="4">
        <v>25557</v>
      </c>
    </row>
    <row r="1397" spans="1:10" x14ac:dyDescent="0.3">
      <c r="A1397" t="s">
        <v>3055</v>
      </c>
      <c r="B1397" s="4">
        <v>45671</v>
      </c>
      <c r="C1397" t="s">
        <v>850</v>
      </c>
      <c r="D1397" t="s">
        <v>3056</v>
      </c>
      <c r="E1397" t="s">
        <v>51</v>
      </c>
      <c r="F1397" t="s">
        <v>52</v>
      </c>
      <c r="G1397" t="s">
        <v>53</v>
      </c>
      <c r="H1397" t="s">
        <v>42</v>
      </c>
      <c r="I1397" t="s">
        <v>3057</v>
      </c>
      <c r="J1397" s="4">
        <v>27571</v>
      </c>
    </row>
    <row r="1398" spans="1:10" x14ac:dyDescent="0.3">
      <c r="A1398" t="s">
        <v>3058</v>
      </c>
      <c r="B1398" s="4">
        <v>45671</v>
      </c>
      <c r="C1398" t="s">
        <v>120</v>
      </c>
      <c r="D1398" t="s">
        <v>121</v>
      </c>
      <c r="E1398" t="s">
        <v>51</v>
      </c>
      <c r="F1398" t="s">
        <v>52</v>
      </c>
      <c r="G1398" t="s">
        <v>53</v>
      </c>
      <c r="H1398" t="s">
        <v>42</v>
      </c>
      <c r="I1398" t="s">
        <v>3057</v>
      </c>
      <c r="J1398" s="4">
        <v>27571</v>
      </c>
    </row>
    <row r="1399" spans="1:10" x14ac:dyDescent="0.3">
      <c r="A1399" t="s">
        <v>3059</v>
      </c>
      <c r="B1399" s="4">
        <v>45671</v>
      </c>
      <c r="C1399" t="s">
        <v>1655</v>
      </c>
      <c r="D1399" t="s">
        <v>2483</v>
      </c>
      <c r="E1399" t="s">
        <v>51</v>
      </c>
      <c r="F1399" t="s">
        <v>52</v>
      </c>
      <c r="G1399" t="s">
        <v>53</v>
      </c>
      <c r="H1399" t="s">
        <v>42</v>
      </c>
      <c r="I1399" t="s">
        <v>3057</v>
      </c>
      <c r="J1399" s="4">
        <v>27571</v>
      </c>
    </row>
    <row r="1400" spans="1:10" x14ac:dyDescent="0.3">
      <c r="A1400" t="s">
        <v>3060</v>
      </c>
      <c r="B1400" s="4">
        <v>45671</v>
      </c>
      <c r="C1400" t="s">
        <v>574</v>
      </c>
      <c r="D1400" t="s">
        <v>804</v>
      </c>
      <c r="E1400" t="s">
        <v>51</v>
      </c>
      <c r="F1400" t="s">
        <v>52</v>
      </c>
      <c r="G1400" t="s">
        <v>53</v>
      </c>
      <c r="H1400" t="s">
        <v>42</v>
      </c>
      <c r="I1400" t="s">
        <v>3057</v>
      </c>
      <c r="J1400" s="4">
        <v>27571</v>
      </c>
    </row>
    <row r="1401" spans="1:10" x14ac:dyDescent="0.3">
      <c r="A1401" t="s">
        <v>3061</v>
      </c>
      <c r="B1401" s="4">
        <v>45671</v>
      </c>
      <c r="C1401" t="s">
        <v>347</v>
      </c>
      <c r="D1401" t="s">
        <v>348</v>
      </c>
      <c r="E1401" t="s">
        <v>39</v>
      </c>
      <c r="F1401" t="s">
        <v>40</v>
      </c>
      <c r="G1401" t="s">
        <v>41</v>
      </c>
      <c r="H1401" t="s">
        <v>42</v>
      </c>
      <c r="I1401" t="s">
        <v>3062</v>
      </c>
      <c r="J1401" s="4">
        <v>23344</v>
      </c>
    </row>
    <row r="1402" spans="1:10" x14ac:dyDescent="0.3">
      <c r="A1402" t="s">
        <v>3063</v>
      </c>
      <c r="B1402" s="4">
        <v>45671</v>
      </c>
      <c r="C1402" t="s">
        <v>1367</v>
      </c>
      <c r="D1402" t="s">
        <v>1368</v>
      </c>
      <c r="E1402" t="s">
        <v>39</v>
      </c>
      <c r="F1402" t="s">
        <v>40</v>
      </c>
      <c r="G1402" t="s">
        <v>41</v>
      </c>
      <c r="H1402" t="s">
        <v>42</v>
      </c>
      <c r="I1402" t="s">
        <v>3062</v>
      </c>
      <c r="J1402" s="4">
        <v>23344</v>
      </c>
    </row>
    <row r="1403" spans="1:10" x14ac:dyDescent="0.3">
      <c r="A1403" t="s">
        <v>3064</v>
      </c>
      <c r="B1403" s="4">
        <v>45671</v>
      </c>
      <c r="C1403" t="s">
        <v>1570</v>
      </c>
      <c r="D1403" t="s">
        <v>1571</v>
      </c>
      <c r="E1403" t="s">
        <v>39</v>
      </c>
      <c r="F1403" t="s">
        <v>40</v>
      </c>
      <c r="G1403" t="s">
        <v>41</v>
      </c>
      <c r="H1403" t="s">
        <v>42</v>
      </c>
      <c r="I1403" t="s">
        <v>2601</v>
      </c>
      <c r="J1403" s="4">
        <v>17712</v>
      </c>
    </row>
    <row r="1404" spans="1:10" x14ac:dyDescent="0.3">
      <c r="A1404" t="s">
        <v>3065</v>
      </c>
      <c r="B1404" s="4">
        <v>45671</v>
      </c>
      <c r="C1404" t="s">
        <v>2845</v>
      </c>
      <c r="D1404" t="s">
        <v>2846</v>
      </c>
      <c r="E1404" t="s">
        <v>51</v>
      </c>
      <c r="F1404" t="s">
        <v>52</v>
      </c>
      <c r="G1404" t="s">
        <v>53</v>
      </c>
      <c r="H1404" t="s">
        <v>42</v>
      </c>
      <c r="I1404" t="s">
        <v>3066</v>
      </c>
      <c r="J1404" s="4">
        <v>26580</v>
      </c>
    </row>
    <row r="1405" spans="1:10" x14ac:dyDescent="0.3">
      <c r="A1405" t="s">
        <v>3067</v>
      </c>
      <c r="B1405" s="4">
        <v>45671</v>
      </c>
      <c r="C1405" t="s">
        <v>120</v>
      </c>
      <c r="D1405" t="s">
        <v>121</v>
      </c>
      <c r="E1405" t="s">
        <v>51</v>
      </c>
      <c r="F1405" t="s">
        <v>52</v>
      </c>
      <c r="G1405" t="s">
        <v>53</v>
      </c>
      <c r="H1405" t="s">
        <v>42</v>
      </c>
      <c r="I1405" t="s">
        <v>3066</v>
      </c>
      <c r="J1405" s="4">
        <v>26580</v>
      </c>
    </row>
    <row r="1406" spans="1:10" x14ac:dyDescent="0.3">
      <c r="A1406" t="s">
        <v>3068</v>
      </c>
      <c r="B1406" s="4">
        <v>45671</v>
      </c>
      <c r="C1406" t="s">
        <v>574</v>
      </c>
      <c r="D1406" t="s">
        <v>804</v>
      </c>
      <c r="E1406" t="s">
        <v>51</v>
      </c>
      <c r="F1406" t="s">
        <v>52</v>
      </c>
      <c r="G1406" t="s">
        <v>53</v>
      </c>
      <c r="H1406" t="s">
        <v>42</v>
      </c>
      <c r="I1406" t="s">
        <v>3066</v>
      </c>
      <c r="J1406" s="4">
        <v>26580</v>
      </c>
    </row>
    <row r="1407" spans="1:10" x14ac:dyDescent="0.3">
      <c r="A1407" t="s">
        <v>3069</v>
      </c>
      <c r="B1407" s="4">
        <v>45671</v>
      </c>
      <c r="C1407" t="s">
        <v>347</v>
      </c>
      <c r="D1407" t="s">
        <v>348</v>
      </c>
      <c r="E1407" t="s">
        <v>111</v>
      </c>
      <c r="F1407" t="s">
        <v>112</v>
      </c>
      <c r="G1407" t="s">
        <v>113</v>
      </c>
      <c r="H1407" t="s">
        <v>42</v>
      </c>
      <c r="I1407" t="s">
        <v>2376</v>
      </c>
      <c r="J1407" s="4">
        <v>22052</v>
      </c>
    </row>
    <row r="1408" spans="1:10" x14ac:dyDescent="0.3">
      <c r="A1408" t="s">
        <v>3070</v>
      </c>
      <c r="B1408" s="4">
        <v>45671</v>
      </c>
      <c r="C1408" t="s">
        <v>3071</v>
      </c>
      <c r="D1408" t="s">
        <v>3072</v>
      </c>
      <c r="E1408" t="s">
        <v>3073</v>
      </c>
      <c r="F1408" t="s">
        <v>3074</v>
      </c>
      <c r="G1408" t="s">
        <v>232</v>
      </c>
      <c r="H1408" t="s">
        <v>42</v>
      </c>
      <c r="I1408" t="s">
        <v>3075</v>
      </c>
      <c r="J1408" s="4">
        <v>22022</v>
      </c>
    </row>
    <row r="1409" spans="1:10" x14ac:dyDescent="0.3">
      <c r="A1409" t="s">
        <v>3076</v>
      </c>
      <c r="B1409" s="4">
        <v>45671</v>
      </c>
      <c r="C1409" t="s">
        <v>525</v>
      </c>
      <c r="D1409" t="s">
        <v>526</v>
      </c>
      <c r="E1409" t="s">
        <v>698</v>
      </c>
      <c r="F1409" t="s">
        <v>699</v>
      </c>
      <c r="G1409" t="s">
        <v>700</v>
      </c>
      <c r="H1409" t="s">
        <v>42</v>
      </c>
      <c r="I1409" t="s">
        <v>3077</v>
      </c>
      <c r="J1409" s="4">
        <v>38552</v>
      </c>
    </row>
    <row r="1410" spans="1:10" x14ac:dyDescent="0.3">
      <c r="A1410" t="s">
        <v>3078</v>
      </c>
      <c r="B1410" s="4">
        <v>45671</v>
      </c>
      <c r="C1410" t="s">
        <v>1285</v>
      </c>
      <c r="D1410" t="s">
        <v>1286</v>
      </c>
      <c r="E1410" t="s">
        <v>698</v>
      </c>
      <c r="F1410" t="s">
        <v>699</v>
      </c>
      <c r="G1410" t="s">
        <v>700</v>
      </c>
      <c r="H1410" t="s">
        <v>42</v>
      </c>
      <c r="I1410" t="s">
        <v>3079</v>
      </c>
      <c r="J1410" s="4">
        <v>29978</v>
      </c>
    </row>
    <row r="1411" spans="1:10" x14ac:dyDescent="0.3">
      <c r="A1411" t="s">
        <v>3080</v>
      </c>
      <c r="B1411" s="4">
        <v>45671</v>
      </c>
      <c r="C1411" t="s">
        <v>60</v>
      </c>
      <c r="D1411" t="s">
        <v>61</v>
      </c>
      <c r="E1411" t="s">
        <v>39</v>
      </c>
      <c r="F1411" t="s">
        <v>40</v>
      </c>
      <c r="G1411" t="s">
        <v>41</v>
      </c>
      <c r="H1411" t="s">
        <v>42</v>
      </c>
      <c r="I1411" t="s">
        <v>3081</v>
      </c>
      <c r="J1411" s="4">
        <v>28697</v>
      </c>
    </row>
    <row r="1412" spans="1:10" x14ac:dyDescent="0.3">
      <c r="A1412" t="s">
        <v>3082</v>
      </c>
      <c r="B1412" s="4">
        <v>45671</v>
      </c>
      <c r="C1412" t="s">
        <v>147</v>
      </c>
      <c r="D1412" t="s">
        <v>148</v>
      </c>
      <c r="E1412" t="s">
        <v>111</v>
      </c>
      <c r="F1412" t="s">
        <v>112</v>
      </c>
      <c r="G1412" t="s">
        <v>113</v>
      </c>
      <c r="H1412" t="s">
        <v>42</v>
      </c>
      <c r="I1412" t="s">
        <v>3081</v>
      </c>
      <c r="J1412" s="4">
        <v>28697</v>
      </c>
    </row>
    <row r="1413" spans="1:10" x14ac:dyDescent="0.3">
      <c r="A1413" t="s">
        <v>3083</v>
      </c>
      <c r="B1413" s="4">
        <v>45671</v>
      </c>
      <c r="C1413" t="s">
        <v>405</v>
      </c>
      <c r="D1413" t="s">
        <v>406</v>
      </c>
      <c r="E1413" t="s">
        <v>217</v>
      </c>
      <c r="F1413" t="s">
        <v>218</v>
      </c>
      <c r="G1413" t="s">
        <v>79</v>
      </c>
      <c r="H1413" t="s">
        <v>42</v>
      </c>
      <c r="I1413" t="s">
        <v>3084</v>
      </c>
      <c r="J1413" s="4">
        <v>26552</v>
      </c>
    </row>
    <row r="1414" spans="1:10" x14ac:dyDescent="0.3">
      <c r="A1414" t="s">
        <v>3085</v>
      </c>
      <c r="B1414" s="4">
        <v>45671</v>
      </c>
      <c r="C1414" t="s">
        <v>1170</v>
      </c>
      <c r="D1414" t="s">
        <v>1171</v>
      </c>
      <c r="E1414" t="s">
        <v>51</v>
      </c>
      <c r="F1414" t="s">
        <v>52</v>
      </c>
      <c r="G1414" t="s">
        <v>53</v>
      </c>
      <c r="H1414" t="s">
        <v>42</v>
      </c>
      <c r="I1414" t="s">
        <v>3086</v>
      </c>
      <c r="J1414" s="4">
        <v>29530</v>
      </c>
    </row>
    <row r="1415" spans="1:10" x14ac:dyDescent="0.3">
      <c r="A1415" t="s">
        <v>3087</v>
      </c>
      <c r="B1415" s="4">
        <v>45671</v>
      </c>
      <c r="C1415" t="s">
        <v>1380</v>
      </c>
      <c r="D1415" t="s">
        <v>1381</v>
      </c>
      <c r="E1415" t="s">
        <v>1200</v>
      </c>
      <c r="F1415" t="s">
        <v>1201</v>
      </c>
      <c r="G1415" t="s">
        <v>79</v>
      </c>
      <c r="H1415" t="s">
        <v>42</v>
      </c>
      <c r="I1415" t="s">
        <v>3088</v>
      </c>
      <c r="J1415" s="4">
        <v>26151</v>
      </c>
    </row>
    <row r="1416" spans="1:10" x14ac:dyDescent="0.3">
      <c r="A1416" t="s">
        <v>3089</v>
      </c>
      <c r="B1416" s="4">
        <v>45671</v>
      </c>
      <c r="C1416" t="s">
        <v>3090</v>
      </c>
      <c r="D1416" t="s">
        <v>3091</v>
      </c>
      <c r="E1416" t="s">
        <v>111</v>
      </c>
      <c r="F1416" t="s">
        <v>112</v>
      </c>
      <c r="G1416" t="s">
        <v>113</v>
      </c>
      <c r="H1416" t="s">
        <v>42</v>
      </c>
      <c r="I1416" t="s">
        <v>2973</v>
      </c>
      <c r="J1416" s="4">
        <v>31291</v>
      </c>
    </row>
    <row r="1417" spans="1:10" x14ac:dyDescent="0.3">
      <c r="A1417" t="s">
        <v>3092</v>
      </c>
      <c r="B1417" s="4">
        <v>45671</v>
      </c>
      <c r="C1417" t="s">
        <v>215</v>
      </c>
      <c r="D1417" t="s">
        <v>216</v>
      </c>
      <c r="E1417" t="s">
        <v>39</v>
      </c>
      <c r="F1417" t="s">
        <v>40</v>
      </c>
      <c r="G1417" t="s">
        <v>41</v>
      </c>
      <c r="H1417" t="s">
        <v>42</v>
      </c>
      <c r="I1417" t="s">
        <v>2067</v>
      </c>
      <c r="J1417" s="4">
        <v>30457</v>
      </c>
    </row>
    <row r="1418" spans="1:10" x14ac:dyDescent="0.3">
      <c r="A1418" t="s">
        <v>3093</v>
      </c>
      <c r="B1418" s="4">
        <v>45671</v>
      </c>
      <c r="C1418" t="s">
        <v>109</v>
      </c>
      <c r="D1418" t="s">
        <v>110</v>
      </c>
      <c r="E1418" t="s">
        <v>39</v>
      </c>
      <c r="F1418" t="s">
        <v>40</v>
      </c>
      <c r="G1418" t="s">
        <v>41</v>
      </c>
      <c r="H1418" t="s">
        <v>42</v>
      </c>
      <c r="I1418" t="s">
        <v>2067</v>
      </c>
      <c r="J1418" s="4">
        <v>30457</v>
      </c>
    </row>
    <row r="1419" spans="1:10" x14ac:dyDescent="0.3">
      <c r="A1419" t="s">
        <v>3094</v>
      </c>
      <c r="B1419" s="4">
        <v>45671</v>
      </c>
      <c r="C1419" t="s">
        <v>673</v>
      </c>
      <c r="D1419" t="s">
        <v>674</v>
      </c>
      <c r="E1419" t="s">
        <v>39</v>
      </c>
      <c r="F1419" t="s">
        <v>40</v>
      </c>
      <c r="G1419" t="s">
        <v>41</v>
      </c>
      <c r="H1419" t="s">
        <v>42</v>
      </c>
      <c r="I1419" t="s">
        <v>2067</v>
      </c>
      <c r="J1419" s="4">
        <v>30457</v>
      </c>
    </row>
    <row r="1420" spans="1:10" x14ac:dyDescent="0.3">
      <c r="A1420" t="s">
        <v>3095</v>
      </c>
      <c r="B1420" s="4">
        <v>45671</v>
      </c>
      <c r="C1420" t="s">
        <v>56</v>
      </c>
      <c r="D1420" t="s">
        <v>1542</v>
      </c>
      <c r="E1420" t="s">
        <v>39</v>
      </c>
      <c r="F1420" t="s">
        <v>40</v>
      </c>
      <c r="G1420" t="s">
        <v>41</v>
      </c>
      <c r="H1420" t="s">
        <v>42</v>
      </c>
      <c r="I1420" t="s">
        <v>2067</v>
      </c>
      <c r="J1420" s="4">
        <v>30457</v>
      </c>
    </row>
    <row r="1421" spans="1:10" x14ac:dyDescent="0.3">
      <c r="A1421" t="s">
        <v>3096</v>
      </c>
      <c r="B1421" s="4">
        <v>45671</v>
      </c>
      <c r="C1421" t="s">
        <v>1618</v>
      </c>
      <c r="D1421" t="s">
        <v>1619</v>
      </c>
      <c r="E1421" t="s">
        <v>39</v>
      </c>
      <c r="F1421" t="s">
        <v>40</v>
      </c>
      <c r="G1421" t="s">
        <v>41</v>
      </c>
      <c r="H1421" t="s">
        <v>42</v>
      </c>
      <c r="I1421" t="s">
        <v>2067</v>
      </c>
      <c r="J1421" s="4">
        <v>30457</v>
      </c>
    </row>
    <row r="1422" spans="1:10" x14ac:dyDescent="0.3">
      <c r="A1422" t="s">
        <v>3097</v>
      </c>
      <c r="B1422" s="4">
        <v>45671</v>
      </c>
      <c r="C1422" t="s">
        <v>2110</v>
      </c>
      <c r="D1422" t="s">
        <v>2111</v>
      </c>
      <c r="E1422" t="s">
        <v>39</v>
      </c>
      <c r="F1422" t="s">
        <v>40</v>
      </c>
      <c r="G1422" t="s">
        <v>41</v>
      </c>
      <c r="H1422" t="s">
        <v>42</v>
      </c>
      <c r="I1422" t="s">
        <v>3098</v>
      </c>
      <c r="J1422" s="4">
        <v>29536</v>
      </c>
    </row>
    <row r="1423" spans="1:10" x14ac:dyDescent="0.3">
      <c r="A1423" t="s">
        <v>3099</v>
      </c>
      <c r="B1423" s="4">
        <v>45671</v>
      </c>
      <c r="C1423" t="s">
        <v>990</v>
      </c>
      <c r="D1423" t="s">
        <v>991</v>
      </c>
      <c r="E1423" t="s">
        <v>39</v>
      </c>
      <c r="F1423" t="s">
        <v>40</v>
      </c>
      <c r="G1423" t="s">
        <v>41</v>
      </c>
      <c r="H1423" t="s">
        <v>42</v>
      </c>
      <c r="I1423" t="s">
        <v>3100</v>
      </c>
      <c r="J1423" s="4">
        <v>29479</v>
      </c>
    </row>
    <row r="1424" spans="1:10" x14ac:dyDescent="0.3">
      <c r="A1424" t="s">
        <v>3101</v>
      </c>
      <c r="B1424" s="4">
        <v>45671</v>
      </c>
      <c r="C1424" t="s">
        <v>3102</v>
      </c>
      <c r="D1424" t="s">
        <v>3103</v>
      </c>
      <c r="E1424" t="s">
        <v>39</v>
      </c>
      <c r="F1424" t="s">
        <v>40</v>
      </c>
      <c r="G1424" t="s">
        <v>41</v>
      </c>
      <c r="H1424" t="s">
        <v>42</v>
      </c>
      <c r="I1424" t="s">
        <v>3100</v>
      </c>
      <c r="J1424" s="4">
        <v>29479</v>
      </c>
    </row>
    <row r="1425" spans="1:10" x14ac:dyDescent="0.3">
      <c r="A1425" t="s">
        <v>3104</v>
      </c>
      <c r="B1425" s="4">
        <v>45671</v>
      </c>
      <c r="C1425" t="s">
        <v>393</v>
      </c>
      <c r="D1425" t="s">
        <v>394</v>
      </c>
      <c r="E1425" t="s">
        <v>39</v>
      </c>
      <c r="F1425" t="s">
        <v>40</v>
      </c>
      <c r="G1425" t="s">
        <v>41</v>
      </c>
      <c r="H1425" t="s">
        <v>42</v>
      </c>
      <c r="I1425" t="s">
        <v>3100</v>
      </c>
      <c r="J1425" s="4">
        <v>29479</v>
      </c>
    </row>
    <row r="1426" spans="1:10" x14ac:dyDescent="0.3">
      <c r="A1426" t="s">
        <v>2728</v>
      </c>
      <c r="B1426" s="4">
        <v>45671</v>
      </c>
      <c r="C1426" t="s">
        <v>311</v>
      </c>
      <c r="D1426" t="s">
        <v>312</v>
      </c>
      <c r="E1426" t="s">
        <v>111</v>
      </c>
      <c r="F1426" t="s">
        <v>112</v>
      </c>
      <c r="G1426" t="s">
        <v>113</v>
      </c>
      <c r="H1426" t="s">
        <v>42</v>
      </c>
      <c r="I1426" t="s">
        <v>2727</v>
      </c>
      <c r="J1426" s="4">
        <v>18721</v>
      </c>
    </row>
    <row r="1427" spans="1:10" x14ac:dyDescent="0.3">
      <c r="A1427" t="s">
        <v>3105</v>
      </c>
      <c r="B1427" s="4">
        <v>45671</v>
      </c>
      <c r="C1427" t="s">
        <v>2971</v>
      </c>
      <c r="D1427" t="s">
        <v>2972</v>
      </c>
      <c r="E1427" t="s">
        <v>51</v>
      </c>
      <c r="F1427" t="s">
        <v>52</v>
      </c>
      <c r="G1427" t="s">
        <v>53</v>
      </c>
      <c r="H1427" t="s">
        <v>42</v>
      </c>
      <c r="I1427" t="s">
        <v>378</v>
      </c>
      <c r="J1427" s="4">
        <v>24146</v>
      </c>
    </row>
    <row r="1428" spans="1:10" x14ac:dyDescent="0.3">
      <c r="A1428" t="s">
        <v>3106</v>
      </c>
      <c r="B1428" s="4">
        <v>45671</v>
      </c>
      <c r="C1428" t="s">
        <v>105</v>
      </c>
      <c r="D1428" t="s">
        <v>106</v>
      </c>
      <c r="E1428" t="s">
        <v>51</v>
      </c>
      <c r="F1428" t="s">
        <v>52</v>
      </c>
      <c r="G1428" t="s">
        <v>53</v>
      </c>
      <c r="H1428" t="s">
        <v>42</v>
      </c>
      <c r="I1428" t="s">
        <v>3107</v>
      </c>
      <c r="J1428" s="4">
        <v>22169</v>
      </c>
    </row>
    <row r="1429" spans="1:10" x14ac:dyDescent="0.3">
      <c r="A1429" t="s">
        <v>3108</v>
      </c>
      <c r="B1429" s="4">
        <v>45671</v>
      </c>
      <c r="C1429" t="s">
        <v>174</v>
      </c>
      <c r="D1429" t="s">
        <v>175</v>
      </c>
      <c r="E1429" t="s">
        <v>111</v>
      </c>
      <c r="F1429" t="s">
        <v>112</v>
      </c>
      <c r="G1429" t="s">
        <v>113</v>
      </c>
      <c r="H1429" t="s">
        <v>42</v>
      </c>
      <c r="I1429" t="s">
        <v>1807</v>
      </c>
      <c r="J1429" s="4">
        <v>15435</v>
      </c>
    </row>
    <row r="1430" spans="1:10" x14ac:dyDescent="0.3">
      <c r="A1430" t="s">
        <v>3109</v>
      </c>
      <c r="B1430" s="4">
        <v>45671</v>
      </c>
      <c r="C1430" t="s">
        <v>264</v>
      </c>
      <c r="D1430" t="s">
        <v>265</v>
      </c>
      <c r="E1430" t="s">
        <v>217</v>
      </c>
      <c r="F1430" t="s">
        <v>218</v>
      </c>
      <c r="G1430" t="s">
        <v>79</v>
      </c>
      <c r="H1430" t="s">
        <v>42</v>
      </c>
      <c r="I1430" t="s">
        <v>3110</v>
      </c>
      <c r="J1430" s="4">
        <v>30546</v>
      </c>
    </row>
    <row r="1431" spans="1:10" x14ac:dyDescent="0.3">
      <c r="A1431" t="s">
        <v>3111</v>
      </c>
      <c r="B1431" s="4">
        <v>45671</v>
      </c>
      <c r="C1431" t="s">
        <v>174</v>
      </c>
      <c r="D1431" t="s">
        <v>175</v>
      </c>
      <c r="E1431" t="s">
        <v>51</v>
      </c>
      <c r="F1431" t="s">
        <v>52</v>
      </c>
      <c r="G1431" t="s">
        <v>53</v>
      </c>
      <c r="H1431" t="s">
        <v>42</v>
      </c>
      <c r="I1431" t="s">
        <v>3112</v>
      </c>
      <c r="J1431" s="4">
        <v>32529</v>
      </c>
    </row>
    <row r="1432" spans="1:10" x14ac:dyDescent="0.3">
      <c r="A1432" t="s">
        <v>3113</v>
      </c>
      <c r="B1432" s="4">
        <v>45671</v>
      </c>
      <c r="C1432" t="s">
        <v>419</v>
      </c>
      <c r="D1432" t="s">
        <v>420</v>
      </c>
      <c r="E1432" t="s">
        <v>51</v>
      </c>
      <c r="F1432" t="s">
        <v>52</v>
      </c>
      <c r="G1432" t="s">
        <v>53</v>
      </c>
      <c r="H1432" t="s">
        <v>42</v>
      </c>
      <c r="I1432" t="s">
        <v>3112</v>
      </c>
      <c r="J1432" s="4">
        <v>32529</v>
      </c>
    </row>
    <row r="1433" spans="1:10" x14ac:dyDescent="0.3">
      <c r="A1433" t="s">
        <v>3114</v>
      </c>
      <c r="B1433" s="4">
        <v>45671</v>
      </c>
      <c r="C1433" t="s">
        <v>85</v>
      </c>
      <c r="D1433" t="s">
        <v>86</v>
      </c>
      <c r="E1433" t="s">
        <v>51</v>
      </c>
      <c r="F1433" t="s">
        <v>52</v>
      </c>
      <c r="G1433" t="s">
        <v>53</v>
      </c>
      <c r="H1433" t="s">
        <v>42</v>
      </c>
      <c r="I1433" t="s">
        <v>3112</v>
      </c>
      <c r="J1433" s="4">
        <v>32529</v>
      </c>
    </row>
    <row r="1434" spans="1:10" x14ac:dyDescent="0.3">
      <c r="A1434" t="s">
        <v>3115</v>
      </c>
      <c r="B1434" s="4">
        <v>45671</v>
      </c>
      <c r="C1434" t="s">
        <v>2956</v>
      </c>
      <c r="D1434" t="s">
        <v>2957</v>
      </c>
      <c r="E1434" t="s">
        <v>51</v>
      </c>
      <c r="F1434" t="s">
        <v>52</v>
      </c>
      <c r="G1434" t="s">
        <v>53</v>
      </c>
      <c r="H1434" t="s">
        <v>42</v>
      </c>
      <c r="I1434" t="s">
        <v>3116</v>
      </c>
      <c r="J1434" s="4">
        <v>21315</v>
      </c>
    </row>
    <row r="1435" spans="1:10" x14ac:dyDescent="0.3">
      <c r="A1435" t="s">
        <v>3117</v>
      </c>
      <c r="B1435" s="4">
        <v>45671</v>
      </c>
      <c r="C1435" t="s">
        <v>1700</v>
      </c>
      <c r="D1435" t="s">
        <v>1701</v>
      </c>
      <c r="E1435" t="s">
        <v>111</v>
      </c>
      <c r="F1435" t="s">
        <v>112</v>
      </c>
      <c r="G1435" t="s">
        <v>113</v>
      </c>
      <c r="H1435" t="s">
        <v>42</v>
      </c>
      <c r="I1435" t="s">
        <v>3118</v>
      </c>
      <c r="J1435" s="4">
        <v>33945</v>
      </c>
    </row>
    <row r="1436" spans="1:10" x14ac:dyDescent="0.3">
      <c r="A1436" t="s">
        <v>3119</v>
      </c>
      <c r="B1436" s="4">
        <v>45671</v>
      </c>
      <c r="C1436" t="s">
        <v>328</v>
      </c>
      <c r="D1436" t="s">
        <v>329</v>
      </c>
      <c r="E1436" t="s">
        <v>111</v>
      </c>
      <c r="F1436" t="s">
        <v>112</v>
      </c>
      <c r="G1436" t="s">
        <v>113</v>
      </c>
      <c r="H1436" t="s">
        <v>42</v>
      </c>
      <c r="I1436" t="s">
        <v>3118</v>
      </c>
      <c r="J1436" s="4">
        <v>33945</v>
      </c>
    </row>
    <row r="1437" spans="1:10" x14ac:dyDescent="0.3">
      <c r="A1437" t="s">
        <v>3120</v>
      </c>
      <c r="B1437" s="4">
        <v>45671</v>
      </c>
      <c r="C1437" t="s">
        <v>81</v>
      </c>
      <c r="D1437" t="s">
        <v>82</v>
      </c>
      <c r="E1437" t="s">
        <v>217</v>
      </c>
      <c r="F1437" t="s">
        <v>218</v>
      </c>
      <c r="G1437" t="s">
        <v>79</v>
      </c>
      <c r="H1437" t="s">
        <v>42</v>
      </c>
      <c r="I1437" t="s">
        <v>3121</v>
      </c>
      <c r="J1437" s="4">
        <v>27721</v>
      </c>
    </row>
    <row r="1438" spans="1:10" x14ac:dyDescent="0.3">
      <c r="A1438" t="s">
        <v>3122</v>
      </c>
      <c r="B1438" s="4">
        <v>45671</v>
      </c>
      <c r="C1438" t="s">
        <v>3123</v>
      </c>
      <c r="D1438" t="s">
        <v>3124</v>
      </c>
      <c r="E1438" t="s">
        <v>217</v>
      </c>
      <c r="F1438" t="s">
        <v>218</v>
      </c>
      <c r="G1438" t="s">
        <v>79</v>
      </c>
      <c r="H1438" t="s">
        <v>42</v>
      </c>
      <c r="I1438" t="s">
        <v>3121</v>
      </c>
      <c r="J1438" s="4">
        <v>27721</v>
      </c>
    </row>
    <row r="1439" spans="1:10" x14ac:dyDescent="0.3">
      <c r="A1439" t="s">
        <v>3125</v>
      </c>
      <c r="B1439" s="4">
        <v>45671</v>
      </c>
      <c r="C1439" t="s">
        <v>520</v>
      </c>
      <c r="D1439" t="s">
        <v>521</v>
      </c>
      <c r="E1439" t="s">
        <v>217</v>
      </c>
      <c r="F1439" t="s">
        <v>218</v>
      </c>
      <c r="G1439" t="s">
        <v>79</v>
      </c>
      <c r="H1439" t="s">
        <v>42</v>
      </c>
      <c r="I1439" t="s">
        <v>3121</v>
      </c>
      <c r="J1439" s="4">
        <v>27721</v>
      </c>
    </row>
    <row r="1440" spans="1:10" x14ac:dyDescent="0.3">
      <c r="A1440" t="s">
        <v>3126</v>
      </c>
      <c r="B1440" s="4">
        <v>45671</v>
      </c>
      <c r="C1440" t="s">
        <v>3127</v>
      </c>
      <c r="D1440" t="s">
        <v>3128</v>
      </c>
      <c r="E1440" t="s">
        <v>217</v>
      </c>
      <c r="F1440" t="s">
        <v>218</v>
      </c>
      <c r="G1440" t="s">
        <v>79</v>
      </c>
      <c r="H1440" t="s">
        <v>42</v>
      </c>
      <c r="I1440" t="s">
        <v>3121</v>
      </c>
      <c r="J1440" s="4">
        <v>27721</v>
      </c>
    </row>
    <row r="1441" spans="1:10" x14ac:dyDescent="0.3">
      <c r="A1441" t="s">
        <v>3129</v>
      </c>
      <c r="B1441" s="4">
        <v>45671</v>
      </c>
      <c r="C1441" t="s">
        <v>314</v>
      </c>
      <c r="D1441" t="s">
        <v>315</v>
      </c>
      <c r="E1441" t="s">
        <v>217</v>
      </c>
      <c r="F1441" t="s">
        <v>218</v>
      </c>
      <c r="G1441" t="s">
        <v>79</v>
      </c>
      <c r="H1441" t="s">
        <v>42</v>
      </c>
      <c r="I1441" t="s">
        <v>3121</v>
      </c>
      <c r="J1441" s="4">
        <v>27721</v>
      </c>
    </row>
    <row r="1442" spans="1:10" x14ac:dyDescent="0.3">
      <c r="A1442" t="s">
        <v>3130</v>
      </c>
      <c r="B1442" s="4">
        <v>45671</v>
      </c>
      <c r="C1442" t="s">
        <v>1436</v>
      </c>
      <c r="D1442" t="s">
        <v>1437</v>
      </c>
      <c r="E1442" t="s">
        <v>217</v>
      </c>
      <c r="F1442" t="s">
        <v>218</v>
      </c>
      <c r="G1442" t="s">
        <v>79</v>
      </c>
      <c r="H1442" t="s">
        <v>42</v>
      </c>
      <c r="I1442" t="s">
        <v>3121</v>
      </c>
      <c r="J1442" s="4">
        <v>27721</v>
      </c>
    </row>
    <row r="1443" spans="1:10" x14ac:dyDescent="0.3">
      <c r="A1443" t="s">
        <v>3131</v>
      </c>
      <c r="B1443" s="4">
        <v>45671</v>
      </c>
      <c r="C1443" t="s">
        <v>3132</v>
      </c>
      <c r="D1443" t="s">
        <v>3133</v>
      </c>
      <c r="E1443" t="s">
        <v>217</v>
      </c>
      <c r="F1443" t="s">
        <v>218</v>
      </c>
      <c r="G1443" t="s">
        <v>79</v>
      </c>
      <c r="H1443" t="s">
        <v>42</v>
      </c>
      <c r="I1443" t="s">
        <v>3121</v>
      </c>
      <c r="J1443" s="4">
        <v>27721</v>
      </c>
    </row>
    <row r="1444" spans="1:10" x14ac:dyDescent="0.3">
      <c r="A1444" t="s">
        <v>3134</v>
      </c>
      <c r="B1444" s="4">
        <v>45671</v>
      </c>
      <c r="C1444" t="s">
        <v>618</v>
      </c>
      <c r="D1444" t="s">
        <v>619</v>
      </c>
      <c r="E1444" t="s">
        <v>39</v>
      </c>
      <c r="F1444" t="s">
        <v>40</v>
      </c>
      <c r="G1444" t="s">
        <v>41</v>
      </c>
      <c r="H1444" t="s">
        <v>42</v>
      </c>
      <c r="I1444" t="s">
        <v>3135</v>
      </c>
      <c r="J1444" s="4">
        <v>27376</v>
      </c>
    </row>
    <row r="1445" spans="1:10" x14ac:dyDescent="0.3">
      <c r="A1445" t="s">
        <v>3136</v>
      </c>
      <c r="B1445" s="4">
        <v>45671</v>
      </c>
      <c r="C1445" t="s">
        <v>143</v>
      </c>
      <c r="D1445" t="s">
        <v>144</v>
      </c>
      <c r="E1445" t="s">
        <v>51</v>
      </c>
      <c r="F1445" t="s">
        <v>52</v>
      </c>
      <c r="G1445" t="s">
        <v>53</v>
      </c>
      <c r="H1445" t="s">
        <v>42</v>
      </c>
      <c r="I1445" t="s">
        <v>644</v>
      </c>
      <c r="J1445" s="4">
        <v>30994</v>
      </c>
    </row>
    <row r="1446" spans="1:10" x14ac:dyDescent="0.3">
      <c r="A1446" t="s">
        <v>3137</v>
      </c>
      <c r="B1446" s="4">
        <v>45671</v>
      </c>
      <c r="C1446" t="s">
        <v>396</v>
      </c>
      <c r="D1446" t="s">
        <v>397</v>
      </c>
      <c r="E1446" t="s">
        <v>51</v>
      </c>
      <c r="F1446" t="s">
        <v>52</v>
      </c>
      <c r="G1446" t="s">
        <v>53</v>
      </c>
      <c r="H1446" t="s">
        <v>42</v>
      </c>
      <c r="I1446" t="s">
        <v>644</v>
      </c>
      <c r="J1446" s="4">
        <v>30994</v>
      </c>
    </row>
    <row r="1447" spans="1:10" x14ac:dyDescent="0.3">
      <c r="A1447" t="s">
        <v>3138</v>
      </c>
      <c r="B1447" s="4">
        <v>45671</v>
      </c>
      <c r="C1447" t="s">
        <v>367</v>
      </c>
      <c r="D1447" t="s">
        <v>368</v>
      </c>
      <c r="E1447" t="s">
        <v>51</v>
      </c>
      <c r="F1447" t="s">
        <v>52</v>
      </c>
      <c r="G1447" t="s">
        <v>53</v>
      </c>
      <c r="H1447" t="s">
        <v>42</v>
      </c>
      <c r="I1447" t="s">
        <v>644</v>
      </c>
      <c r="J1447" s="4">
        <v>30994</v>
      </c>
    </row>
    <row r="1448" spans="1:10" x14ac:dyDescent="0.3">
      <c r="A1448" t="s">
        <v>3139</v>
      </c>
      <c r="B1448" s="4">
        <v>45671</v>
      </c>
      <c r="C1448" t="s">
        <v>125</v>
      </c>
      <c r="D1448" t="s">
        <v>126</v>
      </c>
      <c r="E1448" t="s">
        <v>39</v>
      </c>
      <c r="F1448" t="s">
        <v>40</v>
      </c>
      <c r="G1448" t="s">
        <v>41</v>
      </c>
      <c r="H1448" t="s">
        <v>42</v>
      </c>
      <c r="I1448" t="s">
        <v>3140</v>
      </c>
      <c r="J1448" s="4">
        <v>25669</v>
      </c>
    </row>
    <row r="1449" spans="1:10" x14ac:dyDescent="0.3">
      <c r="A1449" t="s">
        <v>3141</v>
      </c>
      <c r="B1449" s="4">
        <v>45671</v>
      </c>
      <c r="C1449" t="s">
        <v>3142</v>
      </c>
      <c r="D1449" t="s">
        <v>3143</v>
      </c>
      <c r="E1449" t="s">
        <v>51</v>
      </c>
      <c r="F1449" t="s">
        <v>52</v>
      </c>
      <c r="G1449" t="s">
        <v>53</v>
      </c>
      <c r="H1449" t="s">
        <v>42</v>
      </c>
      <c r="I1449" t="s">
        <v>605</v>
      </c>
      <c r="J1449" s="4">
        <v>22822</v>
      </c>
    </row>
    <row r="1450" spans="1:10" x14ac:dyDescent="0.3">
      <c r="A1450" t="s">
        <v>3144</v>
      </c>
      <c r="B1450" s="4">
        <v>45671</v>
      </c>
      <c r="C1450" t="s">
        <v>273</v>
      </c>
      <c r="D1450" t="s">
        <v>274</v>
      </c>
      <c r="E1450" t="s">
        <v>51</v>
      </c>
      <c r="F1450" t="s">
        <v>52</v>
      </c>
      <c r="G1450" t="s">
        <v>53</v>
      </c>
      <c r="H1450" t="s">
        <v>42</v>
      </c>
      <c r="I1450" t="s">
        <v>605</v>
      </c>
      <c r="J1450" s="4">
        <v>22822</v>
      </c>
    </row>
    <row r="1451" spans="1:10" x14ac:dyDescent="0.3">
      <c r="A1451" t="s">
        <v>3145</v>
      </c>
      <c r="B1451" s="4">
        <v>45671</v>
      </c>
      <c r="C1451" t="s">
        <v>3146</v>
      </c>
      <c r="D1451" t="s">
        <v>3147</v>
      </c>
      <c r="E1451" t="s">
        <v>698</v>
      </c>
      <c r="F1451" t="s">
        <v>699</v>
      </c>
      <c r="G1451" t="s">
        <v>700</v>
      </c>
      <c r="H1451" t="s">
        <v>42</v>
      </c>
      <c r="I1451" t="s">
        <v>3148</v>
      </c>
      <c r="J1451" s="4">
        <v>33490</v>
      </c>
    </row>
    <row r="1452" spans="1:10" x14ac:dyDescent="0.3">
      <c r="A1452" t="s">
        <v>3149</v>
      </c>
      <c r="B1452" s="4">
        <v>45671</v>
      </c>
      <c r="C1452" t="s">
        <v>1587</v>
      </c>
      <c r="D1452" t="s">
        <v>1588</v>
      </c>
      <c r="E1452" t="s">
        <v>498</v>
      </c>
      <c r="F1452" t="s">
        <v>499</v>
      </c>
      <c r="G1452" t="s">
        <v>79</v>
      </c>
      <c r="H1452" t="s">
        <v>42</v>
      </c>
      <c r="I1452" t="s">
        <v>3150</v>
      </c>
      <c r="J1452" s="4">
        <v>26695</v>
      </c>
    </row>
    <row r="1453" spans="1:10" x14ac:dyDescent="0.3">
      <c r="A1453" t="s">
        <v>3151</v>
      </c>
      <c r="B1453" s="4">
        <v>45671</v>
      </c>
      <c r="C1453" t="s">
        <v>2646</v>
      </c>
      <c r="D1453" t="s">
        <v>2647</v>
      </c>
      <c r="E1453" t="s">
        <v>498</v>
      </c>
      <c r="F1453" t="s">
        <v>499</v>
      </c>
      <c r="G1453" t="s">
        <v>79</v>
      </c>
      <c r="H1453" t="s">
        <v>42</v>
      </c>
      <c r="I1453" t="s">
        <v>3150</v>
      </c>
      <c r="J1453" s="4">
        <v>26695</v>
      </c>
    </row>
    <row r="1454" spans="1:10" x14ac:dyDescent="0.3">
      <c r="A1454" t="s">
        <v>3152</v>
      </c>
      <c r="B1454" s="4">
        <v>45671</v>
      </c>
      <c r="C1454" t="s">
        <v>3153</v>
      </c>
      <c r="D1454" t="s">
        <v>3154</v>
      </c>
      <c r="E1454" t="s">
        <v>1747</v>
      </c>
      <c r="F1454" t="s">
        <v>1748</v>
      </c>
      <c r="G1454" t="s">
        <v>113</v>
      </c>
      <c r="H1454" t="s">
        <v>42</v>
      </c>
      <c r="I1454" t="s">
        <v>3155</v>
      </c>
      <c r="J1454" s="4">
        <v>39474</v>
      </c>
    </row>
    <row r="1455" spans="1:10" x14ac:dyDescent="0.3">
      <c r="A1455" t="s">
        <v>3156</v>
      </c>
      <c r="B1455" s="4">
        <v>45671</v>
      </c>
      <c r="C1455" t="s">
        <v>3157</v>
      </c>
      <c r="D1455" t="s">
        <v>3158</v>
      </c>
      <c r="E1455" t="s">
        <v>1747</v>
      </c>
      <c r="F1455" t="s">
        <v>1748</v>
      </c>
      <c r="G1455" t="s">
        <v>113</v>
      </c>
      <c r="H1455" t="s">
        <v>42</v>
      </c>
      <c r="I1455" t="s">
        <v>3155</v>
      </c>
      <c r="J1455" s="4">
        <v>39474</v>
      </c>
    </row>
    <row r="1456" spans="1:10" x14ac:dyDescent="0.3">
      <c r="A1456" t="s">
        <v>3159</v>
      </c>
      <c r="B1456" s="4">
        <v>45671</v>
      </c>
      <c r="C1456" t="s">
        <v>2845</v>
      </c>
      <c r="D1456" t="s">
        <v>2846</v>
      </c>
      <c r="E1456" t="s">
        <v>51</v>
      </c>
      <c r="F1456" t="s">
        <v>52</v>
      </c>
      <c r="G1456" t="s">
        <v>53</v>
      </c>
      <c r="H1456" t="s">
        <v>42</v>
      </c>
      <c r="I1456" t="s">
        <v>3160</v>
      </c>
      <c r="J1456" s="4">
        <v>24867</v>
      </c>
    </row>
    <row r="1457" spans="1:10" x14ac:dyDescent="0.3">
      <c r="A1457" t="s">
        <v>3161</v>
      </c>
      <c r="B1457" s="4">
        <v>45671</v>
      </c>
      <c r="C1457" t="s">
        <v>419</v>
      </c>
      <c r="D1457" t="s">
        <v>420</v>
      </c>
      <c r="E1457" t="s">
        <v>51</v>
      </c>
      <c r="F1457" t="s">
        <v>52</v>
      </c>
      <c r="G1457" t="s">
        <v>53</v>
      </c>
      <c r="H1457" t="s">
        <v>42</v>
      </c>
      <c r="I1457" t="s">
        <v>3162</v>
      </c>
      <c r="J1457" s="4">
        <v>30090</v>
      </c>
    </row>
    <row r="1458" spans="1:10" x14ac:dyDescent="0.3">
      <c r="A1458" t="s">
        <v>3163</v>
      </c>
      <c r="B1458" s="4">
        <v>45671</v>
      </c>
      <c r="C1458" t="s">
        <v>2463</v>
      </c>
      <c r="D1458" t="s">
        <v>2464</v>
      </c>
      <c r="E1458" t="s">
        <v>111</v>
      </c>
      <c r="F1458" t="s">
        <v>112</v>
      </c>
      <c r="G1458" t="s">
        <v>113</v>
      </c>
      <c r="H1458" t="s">
        <v>42</v>
      </c>
      <c r="I1458" t="s">
        <v>3164</v>
      </c>
      <c r="J1458" s="4">
        <v>28455</v>
      </c>
    </row>
    <row r="1459" spans="1:10" x14ac:dyDescent="0.3">
      <c r="A1459" t="s">
        <v>3165</v>
      </c>
      <c r="B1459" s="4">
        <v>45671</v>
      </c>
      <c r="C1459" t="s">
        <v>419</v>
      </c>
      <c r="D1459" t="s">
        <v>420</v>
      </c>
      <c r="E1459" t="s">
        <v>39</v>
      </c>
      <c r="F1459" t="s">
        <v>40</v>
      </c>
      <c r="G1459" t="s">
        <v>41</v>
      </c>
      <c r="H1459" t="s">
        <v>42</v>
      </c>
      <c r="I1459" t="s">
        <v>3100</v>
      </c>
      <c r="J1459" s="4">
        <v>29479</v>
      </c>
    </row>
    <row r="1460" spans="1:10" x14ac:dyDescent="0.3">
      <c r="A1460" t="s">
        <v>3166</v>
      </c>
      <c r="B1460" s="4">
        <v>45671</v>
      </c>
      <c r="C1460" t="s">
        <v>92</v>
      </c>
      <c r="D1460" t="s">
        <v>93</v>
      </c>
      <c r="E1460" t="s">
        <v>51</v>
      </c>
      <c r="F1460" t="s">
        <v>52</v>
      </c>
      <c r="G1460" t="s">
        <v>53</v>
      </c>
      <c r="H1460" t="s">
        <v>42</v>
      </c>
      <c r="I1460" t="s">
        <v>644</v>
      </c>
      <c r="J1460" s="4">
        <v>30994</v>
      </c>
    </row>
    <row r="1461" spans="1:10" x14ac:dyDescent="0.3">
      <c r="A1461" t="s">
        <v>3167</v>
      </c>
      <c r="B1461" s="4">
        <v>45671</v>
      </c>
      <c r="C1461" t="s">
        <v>1429</v>
      </c>
      <c r="D1461" t="s">
        <v>1430</v>
      </c>
      <c r="E1461" t="s">
        <v>77</v>
      </c>
      <c r="F1461" t="s">
        <v>78</v>
      </c>
      <c r="G1461" t="s">
        <v>79</v>
      </c>
      <c r="H1461" t="s">
        <v>42</v>
      </c>
      <c r="I1461" t="s">
        <v>2973</v>
      </c>
      <c r="J1461" s="4">
        <v>31291</v>
      </c>
    </row>
    <row r="1462" spans="1:10" x14ac:dyDescent="0.3">
      <c r="A1462" t="s">
        <v>3168</v>
      </c>
      <c r="B1462" s="4">
        <v>45671</v>
      </c>
      <c r="C1462" t="s">
        <v>3169</v>
      </c>
      <c r="D1462" t="s">
        <v>3170</v>
      </c>
      <c r="E1462" t="s">
        <v>353</v>
      </c>
      <c r="F1462" t="s">
        <v>354</v>
      </c>
      <c r="G1462" t="s">
        <v>79</v>
      </c>
      <c r="H1462" t="s">
        <v>42</v>
      </c>
      <c r="I1462" t="s">
        <v>3171</v>
      </c>
      <c r="J1462" s="4">
        <v>45482</v>
      </c>
    </row>
    <row r="1463" spans="1:10" x14ac:dyDescent="0.3">
      <c r="A1463" t="s">
        <v>3172</v>
      </c>
      <c r="B1463" s="4">
        <v>45671</v>
      </c>
      <c r="C1463" t="s">
        <v>520</v>
      </c>
      <c r="D1463" t="s">
        <v>521</v>
      </c>
      <c r="E1463" t="s">
        <v>77</v>
      </c>
      <c r="F1463" t="s">
        <v>78</v>
      </c>
      <c r="G1463" t="s">
        <v>79</v>
      </c>
      <c r="H1463" t="s">
        <v>42</v>
      </c>
      <c r="I1463" t="s">
        <v>1296</v>
      </c>
      <c r="J1463" s="4">
        <v>29130</v>
      </c>
    </row>
    <row r="1464" spans="1:10" x14ac:dyDescent="0.3">
      <c r="A1464" t="s">
        <v>3173</v>
      </c>
      <c r="B1464" s="4">
        <v>45671</v>
      </c>
      <c r="C1464" t="s">
        <v>696</v>
      </c>
      <c r="D1464" t="s">
        <v>697</v>
      </c>
      <c r="E1464" t="s">
        <v>698</v>
      </c>
      <c r="F1464" t="s">
        <v>699</v>
      </c>
      <c r="G1464" t="s">
        <v>700</v>
      </c>
      <c r="H1464" t="s">
        <v>42</v>
      </c>
      <c r="I1464" t="s">
        <v>2882</v>
      </c>
      <c r="J1464" s="4">
        <v>36503</v>
      </c>
    </row>
    <row r="1465" spans="1:10" x14ac:dyDescent="0.3">
      <c r="A1465" t="s">
        <v>3174</v>
      </c>
      <c r="B1465" s="4">
        <v>45671</v>
      </c>
      <c r="C1465" t="s">
        <v>520</v>
      </c>
      <c r="D1465" t="s">
        <v>521</v>
      </c>
      <c r="E1465" t="s">
        <v>39</v>
      </c>
      <c r="F1465" t="s">
        <v>40</v>
      </c>
      <c r="G1465" t="s">
        <v>41</v>
      </c>
      <c r="H1465" t="s">
        <v>42</v>
      </c>
      <c r="I1465" t="s">
        <v>3175</v>
      </c>
      <c r="J1465" s="4">
        <v>29828</v>
      </c>
    </row>
    <row r="1466" spans="1:10" x14ac:dyDescent="0.3">
      <c r="A1466" t="s">
        <v>3176</v>
      </c>
      <c r="B1466" s="4">
        <v>45671</v>
      </c>
      <c r="C1466" t="s">
        <v>1563</v>
      </c>
      <c r="D1466" t="s">
        <v>1564</v>
      </c>
      <c r="E1466" t="s">
        <v>39</v>
      </c>
      <c r="F1466" t="s">
        <v>40</v>
      </c>
      <c r="G1466" t="s">
        <v>41</v>
      </c>
      <c r="H1466" t="s">
        <v>42</v>
      </c>
      <c r="I1466" t="s">
        <v>3175</v>
      </c>
      <c r="J1466" s="4">
        <v>29828</v>
      </c>
    </row>
    <row r="1467" spans="1:10" x14ac:dyDescent="0.3">
      <c r="A1467" t="s">
        <v>3177</v>
      </c>
      <c r="B1467" s="4">
        <v>45671</v>
      </c>
      <c r="C1467" t="s">
        <v>490</v>
      </c>
      <c r="D1467" t="s">
        <v>491</v>
      </c>
      <c r="E1467" t="s">
        <v>157</v>
      </c>
      <c r="F1467" t="s">
        <v>158</v>
      </c>
      <c r="G1467" t="s">
        <v>79</v>
      </c>
      <c r="H1467" t="s">
        <v>42</v>
      </c>
      <c r="I1467" t="s">
        <v>3178</v>
      </c>
      <c r="J1467" s="4">
        <v>23808</v>
      </c>
    </row>
    <row r="1468" spans="1:10" x14ac:dyDescent="0.3">
      <c r="A1468" t="s">
        <v>3179</v>
      </c>
      <c r="B1468" s="4">
        <v>45671</v>
      </c>
      <c r="C1468" t="s">
        <v>993</v>
      </c>
      <c r="D1468" t="s">
        <v>994</v>
      </c>
      <c r="E1468" t="s">
        <v>51</v>
      </c>
      <c r="F1468" t="s">
        <v>52</v>
      </c>
      <c r="G1468" t="s">
        <v>53</v>
      </c>
      <c r="H1468" t="s">
        <v>42</v>
      </c>
      <c r="I1468" t="s">
        <v>3180</v>
      </c>
      <c r="J1468" s="4">
        <v>20212</v>
      </c>
    </row>
    <row r="1469" spans="1:10" x14ac:dyDescent="0.3">
      <c r="A1469" t="s">
        <v>3181</v>
      </c>
      <c r="B1469" s="4">
        <v>45671</v>
      </c>
      <c r="C1469" t="s">
        <v>3182</v>
      </c>
      <c r="D1469" t="s">
        <v>3183</v>
      </c>
      <c r="E1469" t="s">
        <v>204</v>
      </c>
      <c r="F1469" t="s">
        <v>205</v>
      </c>
      <c r="G1469" t="s">
        <v>206</v>
      </c>
      <c r="H1469" t="s">
        <v>42</v>
      </c>
      <c r="I1469" t="s">
        <v>3184</v>
      </c>
      <c r="J1469" s="4">
        <v>19430</v>
      </c>
    </row>
    <row r="1470" spans="1:10" x14ac:dyDescent="0.3">
      <c r="A1470" t="s">
        <v>3185</v>
      </c>
      <c r="B1470" s="4">
        <v>45671</v>
      </c>
      <c r="C1470" t="s">
        <v>477</v>
      </c>
      <c r="D1470" t="s">
        <v>478</v>
      </c>
      <c r="E1470" t="s">
        <v>51</v>
      </c>
      <c r="F1470" t="s">
        <v>52</v>
      </c>
      <c r="G1470" t="s">
        <v>53</v>
      </c>
      <c r="H1470" t="s">
        <v>42</v>
      </c>
      <c r="I1470" t="s">
        <v>3180</v>
      </c>
      <c r="J1470" s="4">
        <v>20212</v>
      </c>
    </row>
    <row r="1471" spans="1:10" x14ac:dyDescent="0.3">
      <c r="A1471" t="s">
        <v>3186</v>
      </c>
      <c r="B1471" s="4">
        <v>45671</v>
      </c>
      <c r="C1471" t="s">
        <v>347</v>
      </c>
      <c r="D1471" t="s">
        <v>348</v>
      </c>
      <c r="E1471" t="s">
        <v>51</v>
      </c>
      <c r="F1471" t="s">
        <v>52</v>
      </c>
      <c r="G1471" t="s">
        <v>53</v>
      </c>
      <c r="H1471" t="s">
        <v>42</v>
      </c>
      <c r="I1471" t="s">
        <v>3180</v>
      </c>
      <c r="J1471" s="4">
        <v>20212</v>
      </c>
    </row>
    <row r="1472" spans="1:10" x14ac:dyDescent="0.3">
      <c r="A1472" t="s">
        <v>3187</v>
      </c>
      <c r="B1472" s="4">
        <v>45671</v>
      </c>
      <c r="C1472" t="s">
        <v>3182</v>
      </c>
      <c r="D1472" t="s">
        <v>3183</v>
      </c>
      <c r="E1472" t="s">
        <v>51</v>
      </c>
      <c r="F1472" t="s">
        <v>52</v>
      </c>
      <c r="G1472" t="s">
        <v>53</v>
      </c>
      <c r="H1472" t="s">
        <v>42</v>
      </c>
      <c r="I1472" t="s">
        <v>3180</v>
      </c>
      <c r="J1472" s="4">
        <v>20212</v>
      </c>
    </row>
    <row r="1473" spans="1:10" x14ac:dyDescent="0.3">
      <c r="A1473" t="s">
        <v>3188</v>
      </c>
      <c r="B1473" s="4">
        <v>45671</v>
      </c>
      <c r="C1473" t="s">
        <v>1700</v>
      </c>
      <c r="D1473" t="s">
        <v>1701</v>
      </c>
      <c r="E1473" t="s">
        <v>39</v>
      </c>
      <c r="F1473" t="s">
        <v>40</v>
      </c>
      <c r="G1473" t="s">
        <v>41</v>
      </c>
      <c r="H1473" t="s">
        <v>42</v>
      </c>
      <c r="I1473" t="s">
        <v>3189</v>
      </c>
      <c r="J1473" s="4">
        <v>24097</v>
      </c>
    </row>
    <row r="1474" spans="1:10" x14ac:dyDescent="0.3">
      <c r="A1474" t="s">
        <v>3190</v>
      </c>
      <c r="B1474" s="4">
        <v>45671</v>
      </c>
      <c r="C1474" t="s">
        <v>474</v>
      </c>
      <c r="D1474" t="s">
        <v>475</v>
      </c>
      <c r="E1474" t="s">
        <v>204</v>
      </c>
      <c r="F1474" t="s">
        <v>205</v>
      </c>
      <c r="G1474" t="s">
        <v>206</v>
      </c>
      <c r="H1474" t="s">
        <v>42</v>
      </c>
      <c r="I1474" t="s">
        <v>3191</v>
      </c>
      <c r="J1474" s="4">
        <v>25404</v>
      </c>
    </row>
    <row r="1475" spans="1:10" x14ac:dyDescent="0.3">
      <c r="A1475" t="s">
        <v>3192</v>
      </c>
      <c r="B1475" s="4">
        <v>45671</v>
      </c>
      <c r="C1475" t="s">
        <v>1938</v>
      </c>
      <c r="D1475" t="s">
        <v>1939</v>
      </c>
      <c r="E1475" t="s">
        <v>204</v>
      </c>
      <c r="F1475" t="s">
        <v>205</v>
      </c>
      <c r="G1475" t="s">
        <v>206</v>
      </c>
      <c r="H1475" t="s">
        <v>42</v>
      </c>
      <c r="I1475" t="s">
        <v>3191</v>
      </c>
      <c r="J1475" s="4">
        <v>25404</v>
      </c>
    </row>
    <row r="1476" spans="1:10" x14ac:dyDescent="0.3">
      <c r="A1476" t="s">
        <v>3193</v>
      </c>
      <c r="B1476" s="4">
        <v>45671</v>
      </c>
      <c r="C1476" t="s">
        <v>194</v>
      </c>
      <c r="D1476" t="s">
        <v>195</v>
      </c>
      <c r="E1476" t="s">
        <v>39</v>
      </c>
      <c r="F1476" t="s">
        <v>40</v>
      </c>
      <c r="G1476" t="s">
        <v>41</v>
      </c>
      <c r="H1476" t="s">
        <v>42</v>
      </c>
      <c r="I1476" t="s">
        <v>3194</v>
      </c>
      <c r="J1476" s="4">
        <v>30074</v>
      </c>
    </row>
    <row r="1477" spans="1:10" x14ac:dyDescent="0.3">
      <c r="A1477" t="s">
        <v>3195</v>
      </c>
      <c r="B1477" s="4">
        <v>45671</v>
      </c>
      <c r="C1477" t="s">
        <v>390</v>
      </c>
      <c r="D1477" t="s">
        <v>391</v>
      </c>
      <c r="E1477" t="s">
        <v>51</v>
      </c>
      <c r="F1477" t="s">
        <v>52</v>
      </c>
      <c r="G1477" t="s">
        <v>53</v>
      </c>
      <c r="H1477" t="s">
        <v>42</v>
      </c>
      <c r="I1477" t="s">
        <v>3196</v>
      </c>
      <c r="J1477" s="4">
        <v>23845</v>
      </c>
    </row>
    <row r="1478" spans="1:10" x14ac:dyDescent="0.3">
      <c r="A1478" t="s">
        <v>3197</v>
      </c>
      <c r="B1478" s="4">
        <v>45671</v>
      </c>
      <c r="C1478" t="s">
        <v>215</v>
      </c>
      <c r="D1478" t="s">
        <v>216</v>
      </c>
      <c r="E1478" t="s">
        <v>51</v>
      </c>
      <c r="F1478" t="s">
        <v>52</v>
      </c>
      <c r="G1478" t="s">
        <v>53</v>
      </c>
      <c r="H1478" t="s">
        <v>42</v>
      </c>
      <c r="I1478" t="s">
        <v>3196</v>
      </c>
      <c r="J1478" s="4">
        <v>23845</v>
      </c>
    </row>
    <row r="1479" spans="1:10" x14ac:dyDescent="0.3">
      <c r="A1479" t="s">
        <v>3198</v>
      </c>
      <c r="B1479" s="4">
        <v>45671</v>
      </c>
      <c r="C1479" t="s">
        <v>3199</v>
      </c>
      <c r="D1479" t="s">
        <v>3200</v>
      </c>
      <c r="E1479" t="s">
        <v>39</v>
      </c>
      <c r="F1479" t="s">
        <v>40</v>
      </c>
      <c r="G1479" t="s">
        <v>41</v>
      </c>
      <c r="H1479" t="s">
        <v>42</v>
      </c>
      <c r="I1479" t="s">
        <v>3201</v>
      </c>
      <c r="J1479" s="4">
        <v>24128</v>
      </c>
    </row>
    <row r="1480" spans="1:10" x14ac:dyDescent="0.3">
      <c r="A1480" t="s">
        <v>3202</v>
      </c>
      <c r="B1480" s="4">
        <v>45671</v>
      </c>
      <c r="C1480" t="s">
        <v>1367</v>
      </c>
      <c r="D1480" t="s">
        <v>1368</v>
      </c>
      <c r="E1480" t="s">
        <v>39</v>
      </c>
      <c r="F1480" t="s">
        <v>40</v>
      </c>
      <c r="G1480" t="s">
        <v>41</v>
      </c>
      <c r="H1480" t="s">
        <v>42</v>
      </c>
      <c r="I1480" t="s">
        <v>3201</v>
      </c>
      <c r="J1480" s="4">
        <v>24128</v>
      </c>
    </row>
    <row r="1481" spans="1:10" x14ac:dyDescent="0.3">
      <c r="A1481" t="s">
        <v>3203</v>
      </c>
      <c r="B1481" s="4">
        <v>45671</v>
      </c>
      <c r="C1481" t="s">
        <v>947</v>
      </c>
      <c r="D1481" t="s">
        <v>948</v>
      </c>
      <c r="E1481" t="s">
        <v>51</v>
      </c>
      <c r="F1481" t="s">
        <v>52</v>
      </c>
      <c r="G1481" t="s">
        <v>53</v>
      </c>
      <c r="H1481" t="s">
        <v>42</v>
      </c>
      <c r="I1481" t="s">
        <v>1056</v>
      </c>
      <c r="J1481" s="4">
        <v>22616</v>
      </c>
    </row>
    <row r="1482" spans="1:10" x14ac:dyDescent="0.3">
      <c r="A1482" t="s">
        <v>3204</v>
      </c>
      <c r="B1482" s="4">
        <v>45671</v>
      </c>
      <c r="C1482" t="s">
        <v>273</v>
      </c>
      <c r="D1482" t="s">
        <v>274</v>
      </c>
      <c r="E1482" t="s">
        <v>51</v>
      </c>
      <c r="F1482" t="s">
        <v>52</v>
      </c>
      <c r="G1482" t="s">
        <v>53</v>
      </c>
      <c r="H1482" t="s">
        <v>42</v>
      </c>
      <c r="I1482" t="s">
        <v>3205</v>
      </c>
      <c r="J1482" s="4">
        <v>22485</v>
      </c>
    </row>
    <row r="1483" spans="1:10" x14ac:dyDescent="0.3">
      <c r="A1483" t="s">
        <v>3206</v>
      </c>
      <c r="B1483" s="4">
        <v>45671</v>
      </c>
      <c r="C1483" t="s">
        <v>184</v>
      </c>
      <c r="D1483" t="s">
        <v>185</v>
      </c>
      <c r="E1483" t="s">
        <v>39</v>
      </c>
      <c r="F1483" t="s">
        <v>40</v>
      </c>
      <c r="G1483" t="s">
        <v>41</v>
      </c>
      <c r="H1483" t="s">
        <v>42</v>
      </c>
      <c r="I1483" t="s">
        <v>3205</v>
      </c>
      <c r="J1483" s="4">
        <v>22485</v>
      </c>
    </row>
    <row r="1484" spans="1:10" x14ac:dyDescent="0.3">
      <c r="A1484" t="s">
        <v>3207</v>
      </c>
      <c r="B1484" s="4">
        <v>45671</v>
      </c>
      <c r="C1484" t="s">
        <v>215</v>
      </c>
      <c r="D1484" t="s">
        <v>216</v>
      </c>
      <c r="E1484" t="s">
        <v>51</v>
      </c>
      <c r="F1484" t="s">
        <v>52</v>
      </c>
      <c r="G1484" t="s">
        <v>53</v>
      </c>
      <c r="H1484" t="s">
        <v>42</v>
      </c>
      <c r="I1484" t="s">
        <v>3208</v>
      </c>
      <c r="J1484" s="4">
        <v>23804</v>
      </c>
    </row>
    <row r="1485" spans="1:10" x14ac:dyDescent="0.3">
      <c r="A1485" t="s">
        <v>3209</v>
      </c>
      <c r="B1485" s="4">
        <v>45671</v>
      </c>
      <c r="C1485" t="s">
        <v>809</v>
      </c>
      <c r="D1485" t="s">
        <v>810</v>
      </c>
      <c r="E1485" t="s">
        <v>51</v>
      </c>
      <c r="F1485" t="s">
        <v>52</v>
      </c>
      <c r="G1485" t="s">
        <v>53</v>
      </c>
      <c r="H1485" t="s">
        <v>42</v>
      </c>
      <c r="I1485" t="s">
        <v>134</v>
      </c>
      <c r="J1485" s="4">
        <v>26779</v>
      </c>
    </row>
    <row r="1486" spans="1:10" x14ac:dyDescent="0.3">
      <c r="A1486" t="s">
        <v>3210</v>
      </c>
      <c r="B1486" s="4">
        <v>45671</v>
      </c>
      <c r="C1486" t="s">
        <v>3211</v>
      </c>
      <c r="D1486" t="s">
        <v>3212</v>
      </c>
      <c r="E1486" t="s">
        <v>39</v>
      </c>
      <c r="F1486" t="s">
        <v>40</v>
      </c>
      <c r="G1486" t="s">
        <v>41</v>
      </c>
      <c r="H1486" t="s">
        <v>42</v>
      </c>
      <c r="I1486" t="s">
        <v>3189</v>
      </c>
      <c r="J1486" s="4">
        <v>24097</v>
      </c>
    </row>
    <row r="1487" spans="1:10" x14ac:dyDescent="0.3">
      <c r="A1487" t="s">
        <v>3213</v>
      </c>
      <c r="B1487" s="4">
        <v>45671</v>
      </c>
      <c r="C1487" t="s">
        <v>554</v>
      </c>
      <c r="D1487" t="s">
        <v>555</v>
      </c>
      <c r="E1487" t="s">
        <v>39</v>
      </c>
      <c r="F1487" t="s">
        <v>40</v>
      </c>
      <c r="G1487" t="s">
        <v>41</v>
      </c>
      <c r="H1487" t="s">
        <v>42</v>
      </c>
      <c r="I1487" t="s">
        <v>3214</v>
      </c>
      <c r="J1487" s="4">
        <v>33215</v>
      </c>
    </row>
    <row r="1488" spans="1:10" x14ac:dyDescent="0.3">
      <c r="A1488" t="s">
        <v>3215</v>
      </c>
      <c r="B1488" s="4">
        <v>45671</v>
      </c>
      <c r="C1488" t="s">
        <v>623</v>
      </c>
      <c r="D1488" t="s">
        <v>624</v>
      </c>
      <c r="E1488" t="s">
        <v>39</v>
      </c>
      <c r="F1488" t="s">
        <v>40</v>
      </c>
      <c r="G1488" t="s">
        <v>41</v>
      </c>
      <c r="H1488" t="s">
        <v>42</v>
      </c>
      <c r="I1488" t="s">
        <v>3216</v>
      </c>
      <c r="J1488" s="4">
        <v>22164</v>
      </c>
    </row>
    <row r="1489" spans="1:10" x14ac:dyDescent="0.3">
      <c r="A1489" t="s">
        <v>3217</v>
      </c>
      <c r="B1489" s="4">
        <v>45671</v>
      </c>
      <c r="C1489" t="s">
        <v>405</v>
      </c>
      <c r="D1489" t="s">
        <v>406</v>
      </c>
      <c r="E1489" t="s">
        <v>1328</v>
      </c>
      <c r="F1489" t="s">
        <v>1329</v>
      </c>
      <c r="G1489" t="s">
        <v>113</v>
      </c>
      <c r="H1489" t="s">
        <v>42</v>
      </c>
      <c r="I1489" t="s">
        <v>3218</v>
      </c>
      <c r="J1489" s="4">
        <v>27331</v>
      </c>
    </row>
    <row r="1490" spans="1:10" x14ac:dyDescent="0.3">
      <c r="A1490" t="s">
        <v>3219</v>
      </c>
      <c r="B1490" s="4">
        <v>45671</v>
      </c>
      <c r="C1490" t="s">
        <v>311</v>
      </c>
      <c r="D1490" t="s">
        <v>312</v>
      </c>
      <c r="E1490" t="s">
        <v>111</v>
      </c>
      <c r="F1490" t="s">
        <v>112</v>
      </c>
      <c r="G1490" t="s">
        <v>113</v>
      </c>
      <c r="H1490" t="s">
        <v>42</v>
      </c>
      <c r="I1490" t="s">
        <v>159</v>
      </c>
      <c r="J1490" s="4">
        <v>27392</v>
      </c>
    </row>
    <row r="1491" spans="1:10" x14ac:dyDescent="0.3">
      <c r="A1491" t="s">
        <v>3220</v>
      </c>
      <c r="B1491" s="4">
        <v>45671</v>
      </c>
      <c r="C1491" t="s">
        <v>1459</v>
      </c>
      <c r="D1491" t="s">
        <v>1460</v>
      </c>
      <c r="E1491" t="s">
        <v>111</v>
      </c>
      <c r="F1491" t="s">
        <v>112</v>
      </c>
      <c r="G1491" t="s">
        <v>113</v>
      </c>
      <c r="H1491" t="s">
        <v>42</v>
      </c>
      <c r="I1491" t="s">
        <v>2987</v>
      </c>
      <c r="J1491" s="4">
        <v>26679</v>
      </c>
    </row>
    <row r="1492" spans="1:10" x14ac:dyDescent="0.3">
      <c r="A1492" t="s">
        <v>3221</v>
      </c>
      <c r="B1492" s="4">
        <v>45671</v>
      </c>
      <c r="C1492" t="s">
        <v>60</v>
      </c>
      <c r="D1492" t="s">
        <v>61</v>
      </c>
      <c r="E1492" t="s">
        <v>77</v>
      </c>
      <c r="F1492" t="s">
        <v>78</v>
      </c>
      <c r="G1492" t="s">
        <v>79</v>
      </c>
      <c r="H1492" t="s">
        <v>42</v>
      </c>
      <c r="I1492" t="s">
        <v>1117</v>
      </c>
      <c r="J1492" s="4">
        <v>21171</v>
      </c>
    </row>
    <row r="1493" spans="1:10" x14ac:dyDescent="0.3">
      <c r="A1493" t="s">
        <v>3222</v>
      </c>
      <c r="B1493" s="4">
        <v>45671</v>
      </c>
      <c r="C1493" t="s">
        <v>3223</v>
      </c>
      <c r="D1493" t="s">
        <v>3224</v>
      </c>
      <c r="E1493" t="s">
        <v>498</v>
      </c>
      <c r="F1493" t="s">
        <v>499</v>
      </c>
      <c r="G1493" t="s">
        <v>79</v>
      </c>
      <c r="H1493" t="s">
        <v>42</v>
      </c>
      <c r="I1493" t="s">
        <v>1688</v>
      </c>
      <c r="J1493" s="4">
        <v>34758</v>
      </c>
    </row>
    <row r="1494" spans="1:10" x14ac:dyDescent="0.3">
      <c r="A1494" t="s">
        <v>3225</v>
      </c>
      <c r="B1494" s="4">
        <v>45671</v>
      </c>
      <c r="C1494" t="s">
        <v>215</v>
      </c>
      <c r="D1494" t="s">
        <v>1224</v>
      </c>
      <c r="E1494" t="s">
        <v>39</v>
      </c>
      <c r="F1494" t="s">
        <v>40</v>
      </c>
      <c r="G1494" t="s">
        <v>41</v>
      </c>
      <c r="H1494" t="s">
        <v>42</v>
      </c>
      <c r="I1494" t="s">
        <v>3226</v>
      </c>
      <c r="J1494" s="4">
        <v>20226</v>
      </c>
    </row>
    <row r="1495" spans="1:10" x14ac:dyDescent="0.3">
      <c r="A1495" t="s">
        <v>3227</v>
      </c>
      <c r="B1495" s="4">
        <v>45671</v>
      </c>
      <c r="C1495" t="s">
        <v>188</v>
      </c>
      <c r="D1495" t="s">
        <v>189</v>
      </c>
      <c r="E1495" t="s">
        <v>51</v>
      </c>
      <c r="F1495" t="s">
        <v>52</v>
      </c>
      <c r="G1495" t="s">
        <v>53</v>
      </c>
      <c r="H1495" t="s">
        <v>42</v>
      </c>
      <c r="I1495" t="s">
        <v>3228</v>
      </c>
      <c r="J1495" s="4">
        <v>29803</v>
      </c>
    </row>
    <row r="1496" spans="1:10" x14ac:dyDescent="0.3">
      <c r="A1496" t="s">
        <v>3229</v>
      </c>
      <c r="B1496" s="4">
        <v>45671</v>
      </c>
      <c r="C1496" t="s">
        <v>774</v>
      </c>
      <c r="D1496" t="s">
        <v>1857</v>
      </c>
      <c r="E1496" t="s">
        <v>51</v>
      </c>
      <c r="F1496" t="s">
        <v>52</v>
      </c>
      <c r="G1496" t="s">
        <v>53</v>
      </c>
      <c r="H1496" t="s">
        <v>42</v>
      </c>
      <c r="I1496" t="s">
        <v>3228</v>
      </c>
      <c r="J1496" s="4">
        <v>29803</v>
      </c>
    </row>
    <row r="1497" spans="1:10" x14ac:dyDescent="0.3">
      <c r="A1497" t="s">
        <v>3230</v>
      </c>
      <c r="B1497" s="4">
        <v>45671</v>
      </c>
      <c r="C1497" t="s">
        <v>242</v>
      </c>
      <c r="D1497" t="s">
        <v>243</v>
      </c>
      <c r="E1497" t="s">
        <v>51</v>
      </c>
      <c r="F1497" t="s">
        <v>52</v>
      </c>
      <c r="G1497" t="s">
        <v>53</v>
      </c>
      <c r="H1497" t="s">
        <v>42</v>
      </c>
      <c r="I1497" t="s">
        <v>3228</v>
      </c>
      <c r="J1497" s="4">
        <v>29803</v>
      </c>
    </row>
    <row r="1498" spans="1:10" x14ac:dyDescent="0.3">
      <c r="A1498" t="s">
        <v>3231</v>
      </c>
      <c r="B1498" s="4">
        <v>45671</v>
      </c>
      <c r="C1498" t="s">
        <v>105</v>
      </c>
      <c r="D1498" t="s">
        <v>106</v>
      </c>
      <c r="E1498" t="s">
        <v>51</v>
      </c>
      <c r="F1498" t="s">
        <v>52</v>
      </c>
      <c r="G1498" t="s">
        <v>53</v>
      </c>
      <c r="H1498" t="s">
        <v>42</v>
      </c>
      <c r="I1498" t="s">
        <v>3228</v>
      </c>
      <c r="J1498" s="4">
        <v>29803</v>
      </c>
    </row>
    <row r="1499" spans="1:10" x14ac:dyDescent="0.3">
      <c r="A1499" t="s">
        <v>3232</v>
      </c>
      <c r="B1499" s="4">
        <v>45671</v>
      </c>
      <c r="C1499" t="s">
        <v>739</v>
      </c>
      <c r="D1499" t="s">
        <v>740</v>
      </c>
      <c r="E1499" t="s">
        <v>39</v>
      </c>
      <c r="F1499" t="s">
        <v>40</v>
      </c>
      <c r="G1499" t="s">
        <v>41</v>
      </c>
      <c r="H1499" t="s">
        <v>42</v>
      </c>
      <c r="I1499" t="s">
        <v>3201</v>
      </c>
      <c r="J1499" s="4">
        <v>24128</v>
      </c>
    </row>
    <row r="1500" spans="1:10" x14ac:dyDescent="0.3">
      <c r="A1500" t="s">
        <v>3233</v>
      </c>
      <c r="B1500" s="4">
        <v>45671</v>
      </c>
      <c r="C1500" t="s">
        <v>109</v>
      </c>
      <c r="D1500" t="s">
        <v>110</v>
      </c>
      <c r="E1500" t="s">
        <v>39</v>
      </c>
      <c r="F1500" t="s">
        <v>40</v>
      </c>
      <c r="G1500" t="s">
        <v>41</v>
      </c>
      <c r="H1500" t="s">
        <v>42</v>
      </c>
      <c r="I1500" t="s">
        <v>3201</v>
      </c>
      <c r="J1500" s="4">
        <v>24128</v>
      </c>
    </row>
    <row r="1501" spans="1:10" x14ac:dyDescent="0.3">
      <c r="A1501" t="s">
        <v>3234</v>
      </c>
      <c r="B1501" s="4">
        <v>45671</v>
      </c>
      <c r="C1501" t="s">
        <v>125</v>
      </c>
      <c r="D1501" t="s">
        <v>126</v>
      </c>
      <c r="E1501" t="s">
        <v>39</v>
      </c>
      <c r="F1501" t="s">
        <v>40</v>
      </c>
      <c r="G1501" t="s">
        <v>41</v>
      </c>
      <c r="H1501" t="s">
        <v>42</v>
      </c>
      <c r="I1501" t="s">
        <v>3201</v>
      </c>
      <c r="J1501" s="4">
        <v>24128</v>
      </c>
    </row>
    <row r="1502" spans="1:10" x14ac:dyDescent="0.3">
      <c r="A1502" t="s">
        <v>3235</v>
      </c>
      <c r="B1502" s="4">
        <v>45671</v>
      </c>
      <c r="C1502" t="s">
        <v>673</v>
      </c>
      <c r="D1502" t="s">
        <v>674</v>
      </c>
      <c r="E1502" t="s">
        <v>39</v>
      </c>
      <c r="F1502" t="s">
        <v>40</v>
      </c>
      <c r="G1502" t="s">
        <v>41</v>
      </c>
      <c r="H1502" t="s">
        <v>42</v>
      </c>
      <c r="I1502" t="s">
        <v>3201</v>
      </c>
      <c r="J1502" s="4">
        <v>24128</v>
      </c>
    </row>
    <row r="1503" spans="1:10" x14ac:dyDescent="0.3">
      <c r="A1503" t="s">
        <v>3236</v>
      </c>
      <c r="B1503" s="4">
        <v>45671</v>
      </c>
      <c r="C1503" t="s">
        <v>3237</v>
      </c>
      <c r="D1503" t="s">
        <v>3238</v>
      </c>
      <c r="E1503" t="s">
        <v>39</v>
      </c>
      <c r="F1503" t="s">
        <v>40</v>
      </c>
      <c r="G1503" t="s">
        <v>41</v>
      </c>
      <c r="H1503" t="s">
        <v>42</v>
      </c>
      <c r="I1503" t="s">
        <v>893</v>
      </c>
      <c r="J1503" s="4">
        <v>22093</v>
      </c>
    </row>
    <row r="1504" spans="1:10" x14ac:dyDescent="0.3">
      <c r="A1504" t="s">
        <v>3239</v>
      </c>
      <c r="B1504" s="4">
        <v>45671</v>
      </c>
      <c r="C1504" t="s">
        <v>525</v>
      </c>
      <c r="D1504" t="s">
        <v>526</v>
      </c>
      <c r="E1504" t="s">
        <v>39</v>
      </c>
      <c r="F1504" t="s">
        <v>40</v>
      </c>
      <c r="G1504" t="s">
        <v>41</v>
      </c>
      <c r="H1504" t="s">
        <v>42</v>
      </c>
      <c r="I1504" t="s">
        <v>3240</v>
      </c>
      <c r="J1504" s="4">
        <v>23173</v>
      </c>
    </row>
    <row r="1505" spans="1:10" x14ac:dyDescent="0.3">
      <c r="A1505" t="s">
        <v>3241</v>
      </c>
      <c r="B1505" s="4">
        <v>45671</v>
      </c>
      <c r="C1505" t="s">
        <v>574</v>
      </c>
      <c r="D1505" t="s">
        <v>1164</v>
      </c>
      <c r="E1505" t="s">
        <v>217</v>
      </c>
      <c r="F1505" t="s">
        <v>218</v>
      </c>
      <c r="G1505" t="s">
        <v>79</v>
      </c>
      <c r="H1505" t="s">
        <v>42</v>
      </c>
      <c r="I1505" t="s">
        <v>3242</v>
      </c>
      <c r="J1505" s="4">
        <v>21699</v>
      </c>
    </row>
    <row r="1506" spans="1:10" x14ac:dyDescent="0.3">
      <c r="A1506" t="s">
        <v>3243</v>
      </c>
      <c r="B1506" s="4">
        <v>45671</v>
      </c>
      <c r="C1506" t="s">
        <v>215</v>
      </c>
      <c r="D1506" t="s">
        <v>216</v>
      </c>
      <c r="E1506" t="s">
        <v>51</v>
      </c>
      <c r="F1506" t="s">
        <v>52</v>
      </c>
      <c r="G1506" t="s">
        <v>53</v>
      </c>
      <c r="H1506" t="s">
        <v>42</v>
      </c>
      <c r="I1506" t="s">
        <v>3242</v>
      </c>
      <c r="J1506" s="4">
        <v>21699</v>
      </c>
    </row>
    <row r="1507" spans="1:10" x14ac:dyDescent="0.3">
      <c r="A1507" t="s">
        <v>3244</v>
      </c>
      <c r="B1507" s="4">
        <v>45671</v>
      </c>
      <c r="C1507" t="s">
        <v>3245</v>
      </c>
      <c r="D1507" t="s">
        <v>3246</v>
      </c>
      <c r="E1507" t="s">
        <v>3247</v>
      </c>
      <c r="F1507" t="s">
        <v>3248</v>
      </c>
      <c r="G1507" t="s">
        <v>3249</v>
      </c>
      <c r="H1507" t="s">
        <v>42</v>
      </c>
      <c r="I1507" t="s">
        <v>3250</v>
      </c>
      <c r="J1507" s="4">
        <v>23572</v>
      </c>
    </row>
    <row r="1508" spans="1:10" x14ac:dyDescent="0.3">
      <c r="A1508" t="s">
        <v>3251</v>
      </c>
      <c r="B1508" s="4">
        <v>45671</v>
      </c>
      <c r="C1508" t="s">
        <v>3252</v>
      </c>
      <c r="D1508" t="s">
        <v>3253</v>
      </c>
      <c r="E1508" t="s">
        <v>3247</v>
      </c>
      <c r="F1508" t="s">
        <v>3248</v>
      </c>
      <c r="G1508" t="s">
        <v>3249</v>
      </c>
      <c r="H1508" t="s">
        <v>42</v>
      </c>
      <c r="I1508" t="s">
        <v>3250</v>
      </c>
      <c r="J1508" s="4">
        <v>23572</v>
      </c>
    </row>
    <row r="1509" spans="1:10" x14ac:dyDescent="0.3">
      <c r="A1509" t="s">
        <v>3254</v>
      </c>
      <c r="B1509" s="4">
        <v>45671</v>
      </c>
      <c r="C1509" t="s">
        <v>3255</v>
      </c>
      <c r="D1509" t="s">
        <v>3256</v>
      </c>
      <c r="E1509" t="s">
        <v>3247</v>
      </c>
      <c r="F1509" t="s">
        <v>3248</v>
      </c>
      <c r="G1509" t="s">
        <v>3249</v>
      </c>
      <c r="H1509" t="s">
        <v>42</v>
      </c>
      <c r="I1509" t="s">
        <v>3250</v>
      </c>
      <c r="J1509" s="4">
        <v>23572</v>
      </c>
    </row>
    <row r="1510" spans="1:10" x14ac:dyDescent="0.3">
      <c r="A1510" t="s">
        <v>3257</v>
      </c>
      <c r="B1510" s="4">
        <v>45671</v>
      </c>
      <c r="C1510" t="s">
        <v>3258</v>
      </c>
      <c r="D1510" t="s">
        <v>3259</v>
      </c>
      <c r="E1510" t="s">
        <v>51</v>
      </c>
      <c r="F1510" t="s">
        <v>52</v>
      </c>
      <c r="G1510" t="s">
        <v>53</v>
      </c>
      <c r="H1510" t="s">
        <v>42</v>
      </c>
      <c r="I1510" t="s">
        <v>2919</v>
      </c>
      <c r="J1510" s="4">
        <v>23912</v>
      </c>
    </row>
    <row r="1511" spans="1:10" x14ac:dyDescent="0.3">
      <c r="A1511" t="s">
        <v>3260</v>
      </c>
      <c r="B1511" s="4">
        <v>45671</v>
      </c>
      <c r="C1511" t="s">
        <v>662</v>
      </c>
      <c r="D1511" t="s">
        <v>663</v>
      </c>
      <c r="E1511" t="s">
        <v>51</v>
      </c>
      <c r="F1511" t="s">
        <v>52</v>
      </c>
      <c r="G1511" t="s">
        <v>53</v>
      </c>
      <c r="H1511" t="s">
        <v>42</v>
      </c>
      <c r="I1511" t="s">
        <v>3228</v>
      </c>
      <c r="J1511" s="4">
        <v>29803</v>
      </c>
    </row>
    <row r="1512" spans="1:10" x14ac:dyDescent="0.3">
      <c r="A1512" t="s">
        <v>3261</v>
      </c>
      <c r="B1512" s="4">
        <v>45671</v>
      </c>
      <c r="C1512" t="s">
        <v>125</v>
      </c>
      <c r="D1512" t="s">
        <v>126</v>
      </c>
      <c r="E1512" t="s">
        <v>51</v>
      </c>
      <c r="F1512" t="s">
        <v>52</v>
      </c>
      <c r="G1512" t="s">
        <v>53</v>
      </c>
      <c r="H1512" t="s">
        <v>42</v>
      </c>
      <c r="I1512" t="s">
        <v>3228</v>
      </c>
      <c r="J1512" s="4">
        <v>29803</v>
      </c>
    </row>
    <row r="1513" spans="1:10" x14ac:dyDescent="0.3">
      <c r="A1513" t="s">
        <v>3262</v>
      </c>
      <c r="B1513" s="4">
        <v>45671</v>
      </c>
      <c r="C1513" t="s">
        <v>71</v>
      </c>
      <c r="D1513" t="s">
        <v>72</v>
      </c>
      <c r="E1513" t="s">
        <v>51</v>
      </c>
      <c r="F1513" t="s">
        <v>52</v>
      </c>
      <c r="G1513" t="s">
        <v>53</v>
      </c>
      <c r="H1513" t="s">
        <v>42</v>
      </c>
      <c r="I1513" t="s">
        <v>3228</v>
      </c>
      <c r="J1513" s="4">
        <v>29803</v>
      </c>
    </row>
    <row r="1514" spans="1:10" x14ac:dyDescent="0.3">
      <c r="A1514" t="s">
        <v>3263</v>
      </c>
      <c r="B1514" s="4">
        <v>45671</v>
      </c>
      <c r="C1514" t="s">
        <v>136</v>
      </c>
      <c r="D1514" t="s">
        <v>137</v>
      </c>
      <c r="E1514" t="s">
        <v>51</v>
      </c>
      <c r="F1514" t="s">
        <v>52</v>
      </c>
      <c r="G1514" t="s">
        <v>53</v>
      </c>
      <c r="H1514" t="s">
        <v>42</v>
      </c>
      <c r="I1514" t="s">
        <v>3086</v>
      </c>
      <c r="J1514" s="4">
        <v>29530</v>
      </c>
    </row>
    <row r="1515" spans="1:10" x14ac:dyDescent="0.3">
      <c r="A1515" t="s">
        <v>3264</v>
      </c>
      <c r="B1515" s="4">
        <v>45671</v>
      </c>
      <c r="C1515" t="s">
        <v>550</v>
      </c>
      <c r="D1515" t="s">
        <v>551</v>
      </c>
      <c r="E1515" t="s">
        <v>51</v>
      </c>
      <c r="F1515" t="s">
        <v>52</v>
      </c>
      <c r="G1515" t="s">
        <v>53</v>
      </c>
      <c r="H1515" t="s">
        <v>42</v>
      </c>
      <c r="I1515" t="s">
        <v>3086</v>
      </c>
      <c r="J1515" s="4">
        <v>29530</v>
      </c>
    </row>
    <row r="1516" spans="1:10" x14ac:dyDescent="0.3">
      <c r="A1516" t="s">
        <v>3265</v>
      </c>
      <c r="B1516" s="4">
        <v>45671</v>
      </c>
      <c r="C1516" t="s">
        <v>1860</v>
      </c>
      <c r="D1516" t="s">
        <v>1861</v>
      </c>
      <c r="E1516" t="s">
        <v>51</v>
      </c>
      <c r="F1516" t="s">
        <v>52</v>
      </c>
      <c r="G1516" t="s">
        <v>53</v>
      </c>
      <c r="H1516" t="s">
        <v>42</v>
      </c>
      <c r="I1516" t="s">
        <v>3228</v>
      </c>
      <c r="J1516" s="4">
        <v>29803</v>
      </c>
    </row>
    <row r="1517" spans="1:10" x14ac:dyDescent="0.3">
      <c r="A1517" t="s">
        <v>3266</v>
      </c>
      <c r="B1517" s="4">
        <v>45671</v>
      </c>
      <c r="C1517" t="s">
        <v>786</v>
      </c>
      <c r="D1517" t="s">
        <v>787</v>
      </c>
      <c r="E1517" t="s">
        <v>51</v>
      </c>
      <c r="F1517" t="s">
        <v>52</v>
      </c>
      <c r="G1517" t="s">
        <v>53</v>
      </c>
      <c r="H1517" t="s">
        <v>42</v>
      </c>
      <c r="I1517" t="s">
        <v>3228</v>
      </c>
      <c r="J1517" s="4">
        <v>29803</v>
      </c>
    </row>
    <row r="1518" spans="1:10" x14ac:dyDescent="0.3">
      <c r="A1518" t="s">
        <v>3267</v>
      </c>
      <c r="B1518" s="4">
        <v>45671</v>
      </c>
      <c r="C1518" t="s">
        <v>599</v>
      </c>
      <c r="D1518" t="s">
        <v>600</v>
      </c>
      <c r="E1518" t="s">
        <v>51</v>
      </c>
      <c r="F1518" t="s">
        <v>52</v>
      </c>
      <c r="G1518" t="s">
        <v>53</v>
      </c>
      <c r="H1518" t="s">
        <v>42</v>
      </c>
      <c r="I1518" t="s">
        <v>3268</v>
      </c>
      <c r="J1518" s="4">
        <v>27142</v>
      </c>
    </row>
    <row r="1519" spans="1:10" x14ac:dyDescent="0.3">
      <c r="A1519" t="s">
        <v>3269</v>
      </c>
      <c r="B1519" s="4">
        <v>45671</v>
      </c>
      <c r="C1519" t="s">
        <v>656</v>
      </c>
      <c r="D1519" t="s">
        <v>657</v>
      </c>
      <c r="E1519" t="s">
        <v>51</v>
      </c>
      <c r="F1519" t="s">
        <v>52</v>
      </c>
      <c r="G1519" t="s">
        <v>53</v>
      </c>
      <c r="H1519" t="s">
        <v>42</v>
      </c>
      <c r="I1519" t="s">
        <v>3268</v>
      </c>
      <c r="J1519" s="4">
        <v>27142</v>
      </c>
    </row>
    <row r="1520" spans="1:10" x14ac:dyDescent="0.3">
      <c r="A1520" t="s">
        <v>3270</v>
      </c>
      <c r="B1520" s="4">
        <v>45671</v>
      </c>
      <c r="C1520" t="s">
        <v>525</v>
      </c>
      <c r="D1520" t="s">
        <v>526</v>
      </c>
      <c r="E1520" t="s">
        <v>51</v>
      </c>
      <c r="F1520" t="s">
        <v>52</v>
      </c>
      <c r="G1520" t="s">
        <v>53</v>
      </c>
      <c r="H1520" t="s">
        <v>42</v>
      </c>
      <c r="I1520" t="s">
        <v>3268</v>
      </c>
      <c r="J1520" s="4">
        <v>27142</v>
      </c>
    </row>
    <row r="1521" spans="1:10" x14ac:dyDescent="0.3">
      <c r="A1521" t="s">
        <v>3271</v>
      </c>
      <c r="B1521" s="4">
        <v>45671</v>
      </c>
      <c r="C1521" t="s">
        <v>3272</v>
      </c>
      <c r="D1521" t="s">
        <v>3273</v>
      </c>
      <c r="E1521" t="s">
        <v>77</v>
      </c>
      <c r="F1521" t="s">
        <v>78</v>
      </c>
      <c r="G1521" t="s">
        <v>79</v>
      </c>
      <c r="H1521" t="s">
        <v>42</v>
      </c>
      <c r="I1521" t="s">
        <v>3274</v>
      </c>
      <c r="J1521" s="4">
        <v>32859</v>
      </c>
    </row>
    <row r="1522" spans="1:10" x14ac:dyDescent="0.3">
      <c r="A1522" t="s">
        <v>3275</v>
      </c>
      <c r="B1522" s="4">
        <v>45671</v>
      </c>
      <c r="C1522" t="s">
        <v>380</v>
      </c>
      <c r="D1522" t="s">
        <v>381</v>
      </c>
      <c r="E1522" t="s">
        <v>39</v>
      </c>
      <c r="F1522" t="s">
        <v>40</v>
      </c>
      <c r="G1522" t="s">
        <v>41</v>
      </c>
      <c r="H1522" t="s">
        <v>42</v>
      </c>
      <c r="I1522" t="s">
        <v>2196</v>
      </c>
      <c r="J1522" s="4">
        <v>19622</v>
      </c>
    </row>
    <row r="1523" spans="1:10" x14ac:dyDescent="0.3">
      <c r="A1523" t="s">
        <v>3276</v>
      </c>
      <c r="B1523" s="4">
        <v>45671</v>
      </c>
      <c r="C1523" t="s">
        <v>235</v>
      </c>
      <c r="D1523" t="s">
        <v>236</v>
      </c>
      <c r="E1523" t="s">
        <v>51</v>
      </c>
      <c r="F1523" t="s">
        <v>52</v>
      </c>
      <c r="G1523" t="s">
        <v>53</v>
      </c>
      <c r="H1523" t="s">
        <v>42</v>
      </c>
      <c r="I1523" t="s">
        <v>3277</v>
      </c>
      <c r="J1523" s="4">
        <v>21320</v>
      </c>
    </row>
    <row r="1524" spans="1:10" x14ac:dyDescent="0.3">
      <c r="A1524" t="s">
        <v>3278</v>
      </c>
      <c r="B1524" s="4">
        <v>45671</v>
      </c>
      <c r="C1524" t="s">
        <v>1655</v>
      </c>
      <c r="D1524" t="s">
        <v>3279</v>
      </c>
      <c r="E1524" t="s">
        <v>51</v>
      </c>
      <c r="F1524" t="s">
        <v>52</v>
      </c>
      <c r="G1524" t="s">
        <v>53</v>
      </c>
      <c r="H1524" t="s">
        <v>42</v>
      </c>
      <c r="I1524" t="s">
        <v>3277</v>
      </c>
      <c r="J1524" s="4">
        <v>21320</v>
      </c>
    </row>
    <row r="1525" spans="1:10" x14ac:dyDescent="0.3">
      <c r="A1525" t="s">
        <v>3280</v>
      </c>
      <c r="B1525" s="4">
        <v>45671</v>
      </c>
      <c r="C1525" t="s">
        <v>2145</v>
      </c>
      <c r="D1525" t="s">
        <v>2146</v>
      </c>
      <c r="E1525" t="s">
        <v>51</v>
      </c>
      <c r="F1525" t="s">
        <v>52</v>
      </c>
      <c r="G1525" t="s">
        <v>53</v>
      </c>
      <c r="H1525" t="s">
        <v>42</v>
      </c>
      <c r="I1525" t="s">
        <v>3281</v>
      </c>
      <c r="J1525" s="4">
        <v>19919</v>
      </c>
    </row>
    <row r="1526" spans="1:10" x14ac:dyDescent="0.3">
      <c r="A1526" t="s">
        <v>3282</v>
      </c>
      <c r="B1526" s="4">
        <v>45671</v>
      </c>
      <c r="C1526" t="s">
        <v>396</v>
      </c>
      <c r="D1526" t="s">
        <v>397</v>
      </c>
      <c r="E1526" t="s">
        <v>51</v>
      </c>
      <c r="F1526" t="s">
        <v>52</v>
      </c>
      <c r="G1526" t="s">
        <v>53</v>
      </c>
      <c r="H1526" t="s">
        <v>42</v>
      </c>
      <c r="I1526" t="s">
        <v>3277</v>
      </c>
      <c r="J1526" s="4">
        <v>21320</v>
      </c>
    </row>
    <row r="1527" spans="1:10" x14ac:dyDescent="0.3">
      <c r="A1527" t="s">
        <v>3283</v>
      </c>
      <c r="B1527" s="4">
        <v>45671</v>
      </c>
      <c r="C1527" t="s">
        <v>273</v>
      </c>
      <c r="D1527" t="s">
        <v>274</v>
      </c>
      <c r="E1527" t="s">
        <v>51</v>
      </c>
      <c r="F1527" t="s">
        <v>52</v>
      </c>
      <c r="G1527" t="s">
        <v>53</v>
      </c>
      <c r="H1527" t="s">
        <v>42</v>
      </c>
      <c r="I1527" t="s">
        <v>3277</v>
      </c>
      <c r="J1527" s="4">
        <v>21320</v>
      </c>
    </row>
    <row r="1528" spans="1:10" x14ac:dyDescent="0.3">
      <c r="A1528" t="s">
        <v>3284</v>
      </c>
      <c r="B1528" s="4">
        <v>45671</v>
      </c>
      <c r="C1528" t="s">
        <v>2948</v>
      </c>
      <c r="D1528" t="s">
        <v>2949</v>
      </c>
      <c r="E1528" t="s">
        <v>51</v>
      </c>
      <c r="F1528" t="s">
        <v>52</v>
      </c>
      <c r="G1528" t="s">
        <v>53</v>
      </c>
      <c r="H1528" t="s">
        <v>42</v>
      </c>
      <c r="I1528" t="s">
        <v>3281</v>
      </c>
      <c r="J1528" s="4">
        <v>19919</v>
      </c>
    </row>
    <row r="1529" spans="1:10" x14ac:dyDescent="0.3">
      <c r="A1529" t="s">
        <v>3285</v>
      </c>
      <c r="B1529" s="4">
        <v>45671</v>
      </c>
      <c r="C1529" t="s">
        <v>1407</v>
      </c>
      <c r="D1529" t="s">
        <v>3286</v>
      </c>
      <c r="E1529" t="s">
        <v>51</v>
      </c>
      <c r="F1529" t="s">
        <v>52</v>
      </c>
      <c r="G1529" t="s">
        <v>53</v>
      </c>
      <c r="H1529" t="s">
        <v>42</v>
      </c>
      <c r="I1529" t="s">
        <v>3281</v>
      </c>
      <c r="J1529" s="4">
        <v>19919</v>
      </c>
    </row>
    <row r="1530" spans="1:10" x14ac:dyDescent="0.3">
      <c r="A1530" t="s">
        <v>3287</v>
      </c>
      <c r="B1530" s="4">
        <v>45671</v>
      </c>
      <c r="C1530" t="s">
        <v>656</v>
      </c>
      <c r="D1530" t="s">
        <v>657</v>
      </c>
      <c r="E1530" t="s">
        <v>51</v>
      </c>
      <c r="F1530" t="s">
        <v>52</v>
      </c>
      <c r="G1530" t="s">
        <v>53</v>
      </c>
      <c r="H1530" t="s">
        <v>42</v>
      </c>
      <c r="I1530" t="s">
        <v>3288</v>
      </c>
      <c r="J1530" s="4">
        <v>23892</v>
      </c>
    </row>
    <row r="1531" spans="1:10" x14ac:dyDescent="0.3">
      <c r="A1531" t="s">
        <v>3289</v>
      </c>
      <c r="B1531" s="4">
        <v>45671</v>
      </c>
      <c r="C1531" t="s">
        <v>419</v>
      </c>
      <c r="D1531" t="s">
        <v>420</v>
      </c>
      <c r="E1531" t="s">
        <v>51</v>
      </c>
      <c r="F1531" t="s">
        <v>52</v>
      </c>
      <c r="G1531" t="s">
        <v>53</v>
      </c>
      <c r="H1531" t="s">
        <v>42</v>
      </c>
      <c r="I1531" t="s">
        <v>3288</v>
      </c>
      <c r="J1531" s="4">
        <v>23892</v>
      </c>
    </row>
    <row r="1532" spans="1:10" x14ac:dyDescent="0.3">
      <c r="A1532" t="s">
        <v>3290</v>
      </c>
      <c r="B1532" s="4">
        <v>45671</v>
      </c>
      <c r="C1532" t="s">
        <v>56</v>
      </c>
      <c r="D1532" t="s">
        <v>57</v>
      </c>
      <c r="E1532" t="s">
        <v>39</v>
      </c>
      <c r="F1532" t="s">
        <v>40</v>
      </c>
      <c r="G1532" t="s">
        <v>41</v>
      </c>
      <c r="H1532" t="s">
        <v>42</v>
      </c>
      <c r="I1532" t="s">
        <v>646</v>
      </c>
      <c r="J1532" s="4">
        <v>24763</v>
      </c>
    </row>
    <row r="1533" spans="1:10" x14ac:dyDescent="0.3">
      <c r="A1533" t="s">
        <v>3291</v>
      </c>
      <c r="B1533" s="4">
        <v>45671</v>
      </c>
      <c r="C1533" t="s">
        <v>3199</v>
      </c>
      <c r="D1533" t="s">
        <v>3200</v>
      </c>
      <c r="E1533" t="s">
        <v>111</v>
      </c>
      <c r="F1533" t="s">
        <v>112</v>
      </c>
      <c r="G1533" t="s">
        <v>113</v>
      </c>
      <c r="H1533" t="s">
        <v>42</v>
      </c>
      <c r="I1533" t="s">
        <v>3292</v>
      </c>
      <c r="J1533" s="4">
        <v>27594</v>
      </c>
    </row>
    <row r="1534" spans="1:10" x14ac:dyDescent="0.3">
      <c r="A1534" t="s">
        <v>3293</v>
      </c>
      <c r="B1534" s="4">
        <v>45671</v>
      </c>
      <c r="C1534" t="s">
        <v>520</v>
      </c>
      <c r="D1534" t="s">
        <v>521</v>
      </c>
      <c r="E1534" t="s">
        <v>111</v>
      </c>
      <c r="F1534" t="s">
        <v>112</v>
      </c>
      <c r="G1534" t="s">
        <v>113</v>
      </c>
      <c r="H1534" t="s">
        <v>42</v>
      </c>
      <c r="I1534" t="s">
        <v>3292</v>
      </c>
      <c r="J1534" s="4">
        <v>27594</v>
      </c>
    </row>
    <row r="1535" spans="1:10" x14ac:dyDescent="0.3">
      <c r="A1535" t="s">
        <v>3294</v>
      </c>
      <c r="B1535" s="4">
        <v>45671</v>
      </c>
      <c r="C1535" t="s">
        <v>656</v>
      </c>
      <c r="D1535" t="s">
        <v>657</v>
      </c>
      <c r="E1535" t="s">
        <v>111</v>
      </c>
      <c r="F1535" t="s">
        <v>112</v>
      </c>
      <c r="G1535" t="s">
        <v>113</v>
      </c>
      <c r="H1535" t="s">
        <v>42</v>
      </c>
      <c r="I1535" t="s">
        <v>3292</v>
      </c>
      <c r="J1535" s="4">
        <v>27594</v>
      </c>
    </row>
    <row r="1536" spans="1:10" x14ac:dyDescent="0.3">
      <c r="A1536" t="s">
        <v>3295</v>
      </c>
      <c r="B1536" s="4">
        <v>45671</v>
      </c>
      <c r="C1536" t="s">
        <v>1700</v>
      </c>
      <c r="D1536" t="s">
        <v>1701</v>
      </c>
      <c r="E1536" t="s">
        <v>111</v>
      </c>
      <c r="F1536" t="s">
        <v>112</v>
      </c>
      <c r="G1536" t="s">
        <v>113</v>
      </c>
      <c r="H1536" t="s">
        <v>42</v>
      </c>
      <c r="I1536" t="s">
        <v>3296</v>
      </c>
      <c r="J1536" s="4">
        <v>20605</v>
      </c>
    </row>
    <row r="1537" spans="1:10" x14ac:dyDescent="0.3">
      <c r="A1537" t="s">
        <v>3297</v>
      </c>
      <c r="B1537" s="4">
        <v>45671</v>
      </c>
      <c r="C1537" t="s">
        <v>993</v>
      </c>
      <c r="D1537" t="s">
        <v>994</v>
      </c>
      <c r="E1537" t="s">
        <v>204</v>
      </c>
      <c r="F1537" t="s">
        <v>205</v>
      </c>
      <c r="G1537" t="s">
        <v>206</v>
      </c>
      <c r="H1537" t="s">
        <v>42</v>
      </c>
      <c r="I1537" t="s">
        <v>3298</v>
      </c>
      <c r="J1537" s="4">
        <v>33028</v>
      </c>
    </row>
    <row r="1538" spans="1:10" x14ac:dyDescent="0.3">
      <c r="A1538" t="s">
        <v>3299</v>
      </c>
      <c r="B1538" s="4">
        <v>45671</v>
      </c>
      <c r="C1538" t="s">
        <v>3300</v>
      </c>
      <c r="D1538" t="s">
        <v>3301</v>
      </c>
      <c r="E1538" t="s">
        <v>39</v>
      </c>
      <c r="F1538" t="s">
        <v>40</v>
      </c>
      <c r="G1538" t="s">
        <v>41</v>
      </c>
      <c r="H1538" t="s">
        <v>42</v>
      </c>
      <c r="I1538" t="s">
        <v>3216</v>
      </c>
      <c r="J1538" s="4">
        <v>22164</v>
      </c>
    </row>
    <row r="1539" spans="1:10" x14ac:dyDescent="0.3">
      <c r="A1539" t="s">
        <v>3302</v>
      </c>
      <c r="B1539" s="4">
        <v>45671</v>
      </c>
      <c r="C1539" t="s">
        <v>357</v>
      </c>
      <c r="D1539" t="s">
        <v>358</v>
      </c>
      <c r="E1539" t="s">
        <v>217</v>
      </c>
      <c r="F1539" t="s">
        <v>218</v>
      </c>
      <c r="G1539" t="s">
        <v>79</v>
      </c>
      <c r="H1539" t="s">
        <v>42</v>
      </c>
      <c r="I1539" t="s">
        <v>1616</v>
      </c>
      <c r="J1539" s="4">
        <v>13360</v>
      </c>
    </row>
    <row r="1540" spans="1:10" x14ac:dyDescent="0.3">
      <c r="A1540" t="s">
        <v>3303</v>
      </c>
      <c r="B1540" s="4">
        <v>45671</v>
      </c>
      <c r="C1540" t="s">
        <v>390</v>
      </c>
      <c r="D1540" t="s">
        <v>391</v>
      </c>
      <c r="E1540" t="s">
        <v>51</v>
      </c>
      <c r="F1540" t="s">
        <v>52</v>
      </c>
      <c r="G1540" t="s">
        <v>53</v>
      </c>
      <c r="H1540" t="s">
        <v>42</v>
      </c>
      <c r="I1540" t="s">
        <v>3304</v>
      </c>
      <c r="J1540" s="4">
        <v>30068</v>
      </c>
    </row>
    <row r="1541" spans="1:10" x14ac:dyDescent="0.3">
      <c r="A1541" t="s">
        <v>3305</v>
      </c>
      <c r="B1541" s="4">
        <v>45671</v>
      </c>
      <c r="C1541" t="s">
        <v>431</v>
      </c>
      <c r="D1541" t="s">
        <v>432</v>
      </c>
      <c r="E1541" t="s">
        <v>111</v>
      </c>
      <c r="F1541" t="s">
        <v>112</v>
      </c>
      <c r="G1541" t="s">
        <v>113</v>
      </c>
      <c r="H1541" t="s">
        <v>42</v>
      </c>
      <c r="I1541" t="s">
        <v>1496</v>
      </c>
      <c r="J1541" s="4">
        <v>29430</v>
      </c>
    </row>
    <row r="1542" spans="1:10" x14ac:dyDescent="0.3">
      <c r="A1542" t="s">
        <v>3306</v>
      </c>
      <c r="B1542" s="4">
        <v>45671</v>
      </c>
      <c r="C1542" t="s">
        <v>474</v>
      </c>
      <c r="D1542" t="s">
        <v>475</v>
      </c>
      <c r="E1542" t="s">
        <v>51</v>
      </c>
      <c r="F1542" t="s">
        <v>52</v>
      </c>
      <c r="G1542" t="s">
        <v>53</v>
      </c>
      <c r="H1542" t="s">
        <v>42</v>
      </c>
      <c r="I1542" t="s">
        <v>2553</v>
      </c>
      <c r="J1542" s="4">
        <v>23636</v>
      </c>
    </row>
    <row r="1543" spans="1:10" x14ac:dyDescent="0.3">
      <c r="A1543" t="s">
        <v>3307</v>
      </c>
      <c r="B1543" s="4">
        <v>45671</v>
      </c>
      <c r="C1543" t="s">
        <v>1946</v>
      </c>
      <c r="D1543" t="s">
        <v>3308</v>
      </c>
      <c r="E1543" t="s">
        <v>111</v>
      </c>
      <c r="F1543" t="s">
        <v>112</v>
      </c>
      <c r="G1543" t="s">
        <v>113</v>
      </c>
      <c r="H1543" t="s">
        <v>42</v>
      </c>
      <c r="I1543" t="s">
        <v>1496</v>
      </c>
      <c r="J1543" s="4">
        <v>29430</v>
      </c>
    </row>
    <row r="1544" spans="1:10" x14ac:dyDescent="0.3">
      <c r="A1544" t="s">
        <v>3309</v>
      </c>
      <c r="B1544" s="4">
        <v>45671</v>
      </c>
      <c r="C1544" t="s">
        <v>1870</v>
      </c>
      <c r="D1544" t="s">
        <v>1871</v>
      </c>
      <c r="E1544" t="s">
        <v>698</v>
      </c>
      <c r="F1544" t="s">
        <v>699</v>
      </c>
      <c r="G1544" t="s">
        <v>700</v>
      </c>
      <c r="H1544" t="s">
        <v>42</v>
      </c>
      <c r="I1544" t="s">
        <v>3310</v>
      </c>
      <c r="J1544" s="4">
        <v>36161</v>
      </c>
    </row>
    <row r="1545" spans="1:10" x14ac:dyDescent="0.3">
      <c r="A1545" t="s">
        <v>3311</v>
      </c>
      <c r="B1545" s="4">
        <v>45671</v>
      </c>
      <c r="C1545" t="s">
        <v>56</v>
      </c>
      <c r="D1545" t="s">
        <v>1542</v>
      </c>
      <c r="E1545" t="s">
        <v>217</v>
      </c>
      <c r="F1545" t="s">
        <v>218</v>
      </c>
      <c r="G1545" t="s">
        <v>79</v>
      </c>
      <c r="H1545" t="s">
        <v>42</v>
      </c>
      <c r="I1545" t="s">
        <v>3312</v>
      </c>
      <c r="J1545" s="4">
        <v>28357</v>
      </c>
    </row>
    <row r="1546" spans="1:10" x14ac:dyDescent="0.3">
      <c r="A1546" t="s">
        <v>3313</v>
      </c>
      <c r="B1546" s="4">
        <v>45671</v>
      </c>
      <c r="C1546" t="s">
        <v>434</v>
      </c>
      <c r="D1546" t="s">
        <v>435</v>
      </c>
      <c r="E1546" t="s">
        <v>39</v>
      </c>
      <c r="F1546" t="s">
        <v>40</v>
      </c>
      <c r="G1546" t="s">
        <v>41</v>
      </c>
      <c r="H1546" t="s">
        <v>42</v>
      </c>
      <c r="I1546" t="s">
        <v>3022</v>
      </c>
      <c r="J1546" s="4">
        <v>28206</v>
      </c>
    </row>
    <row r="1547" spans="1:10" x14ac:dyDescent="0.3">
      <c r="A1547" t="s">
        <v>3314</v>
      </c>
      <c r="B1547" s="4">
        <v>45671</v>
      </c>
      <c r="C1547" t="s">
        <v>1662</v>
      </c>
      <c r="D1547" t="s">
        <v>3315</v>
      </c>
      <c r="E1547" t="s">
        <v>3316</v>
      </c>
      <c r="F1547" t="s">
        <v>3317</v>
      </c>
      <c r="G1547" t="s">
        <v>3318</v>
      </c>
      <c r="H1547" t="s">
        <v>42</v>
      </c>
      <c r="I1547" t="s">
        <v>3319</v>
      </c>
      <c r="J1547" s="4">
        <v>23880</v>
      </c>
    </row>
    <row r="1548" spans="1:10" x14ac:dyDescent="0.3">
      <c r="A1548" t="s">
        <v>3320</v>
      </c>
      <c r="B1548" s="4">
        <v>45671</v>
      </c>
      <c r="C1548" t="s">
        <v>3321</v>
      </c>
      <c r="D1548" t="s">
        <v>3322</v>
      </c>
      <c r="E1548" t="s">
        <v>2085</v>
      </c>
      <c r="F1548" t="s">
        <v>2086</v>
      </c>
      <c r="G1548" t="s">
        <v>1581</v>
      </c>
      <c r="H1548" t="s">
        <v>42</v>
      </c>
      <c r="I1548" t="s">
        <v>3323</v>
      </c>
      <c r="J1548" s="4">
        <v>26763</v>
      </c>
    </row>
    <row r="1549" spans="1:10" x14ac:dyDescent="0.3">
      <c r="A1549" t="s">
        <v>3324</v>
      </c>
      <c r="B1549" s="4">
        <v>45671</v>
      </c>
      <c r="C1549" t="s">
        <v>261</v>
      </c>
      <c r="D1549" t="s">
        <v>262</v>
      </c>
      <c r="E1549" t="s">
        <v>2085</v>
      </c>
      <c r="F1549" t="s">
        <v>2086</v>
      </c>
      <c r="G1549" t="s">
        <v>1581</v>
      </c>
      <c r="H1549" t="s">
        <v>42</v>
      </c>
      <c r="I1549" t="s">
        <v>3323</v>
      </c>
      <c r="J1549" s="4">
        <v>26763</v>
      </c>
    </row>
    <row r="1550" spans="1:10" x14ac:dyDescent="0.3">
      <c r="A1550" t="s">
        <v>3325</v>
      </c>
      <c r="B1550" s="4">
        <v>45671</v>
      </c>
      <c r="C1550" t="s">
        <v>105</v>
      </c>
      <c r="D1550" t="s">
        <v>106</v>
      </c>
      <c r="E1550" t="s">
        <v>51</v>
      </c>
      <c r="F1550" t="s">
        <v>52</v>
      </c>
      <c r="G1550" t="s">
        <v>53</v>
      </c>
      <c r="H1550" t="s">
        <v>42</v>
      </c>
      <c r="I1550" t="s">
        <v>3326</v>
      </c>
      <c r="J1550" s="4">
        <v>25142</v>
      </c>
    </row>
    <row r="1551" spans="1:10" x14ac:dyDescent="0.3">
      <c r="A1551" t="s">
        <v>3327</v>
      </c>
      <c r="B1551" s="4">
        <v>45671</v>
      </c>
      <c r="C1551" t="s">
        <v>3328</v>
      </c>
      <c r="D1551" t="s">
        <v>3329</v>
      </c>
      <c r="E1551" t="s">
        <v>51</v>
      </c>
      <c r="F1551" t="s">
        <v>52</v>
      </c>
      <c r="G1551" t="s">
        <v>53</v>
      </c>
      <c r="H1551" t="s">
        <v>42</v>
      </c>
      <c r="I1551" t="s">
        <v>3326</v>
      </c>
      <c r="J1551" s="4">
        <v>25142</v>
      </c>
    </row>
    <row r="1552" spans="1:10" x14ac:dyDescent="0.3">
      <c r="A1552" t="s">
        <v>3330</v>
      </c>
      <c r="B1552" s="4">
        <v>45671</v>
      </c>
      <c r="C1552" t="s">
        <v>273</v>
      </c>
      <c r="D1552" t="s">
        <v>274</v>
      </c>
      <c r="E1552" t="s">
        <v>51</v>
      </c>
      <c r="F1552" t="s">
        <v>52</v>
      </c>
      <c r="G1552" t="s">
        <v>53</v>
      </c>
      <c r="H1552" t="s">
        <v>42</v>
      </c>
      <c r="I1552" t="s">
        <v>1161</v>
      </c>
      <c r="J1552" s="4">
        <v>24396</v>
      </c>
    </row>
    <row r="1553" spans="1:10" x14ac:dyDescent="0.3">
      <c r="A1553" t="s">
        <v>3331</v>
      </c>
      <c r="B1553" s="4">
        <v>45671</v>
      </c>
      <c r="C1553" t="s">
        <v>3332</v>
      </c>
      <c r="D1553" t="s">
        <v>3333</v>
      </c>
      <c r="E1553" t="s">
        <v>77</v>
      </c>
      <c r="F1553" t="s">
        <v>78</v>
      </c>
      <c r="G1553" t="s">
        <v>79</v>
      </c>
      <c r="H1553" t="s">
        <v>42</v>
      </c>
      <c r="I1553" t="s">
        <v>3218</v>
      </c>
      <c r="J1553" s="4">
        <v>27331</v>
      </c>
    </row>
    <row r="1554" spans="1:10" x14ac:dyDescent="0.3">
      <c r="A1554" t="s">
        <v>3334</v>
      </c>
      <c r="B1554" s="4">
        <v>45671</v>
      </c>
      <c r="C1554" t="s">
        <v>1662</v>
      </c>
      <c r="D1554" t="s">
        <v>3315</v>
      </c>
      <c r="E1554" t="s">
        <v>51</v>
      </c>
      <c r="F1554" t="s">
        <v>52</v>
      </c>
      <c r="G1554" t="s">
        <v>53</v>
      </c>
      <c r="H1554" t="s">
        <v>42</v>
      </c>
      <c r="I1554" t="s">
        <v>3335</v>
      </c>
      <c r="J1554" s="4">
        <v>32486</v>
      </c>
    </row>
    <row r="1555" spans="1:10" x14ac:dyDescent="0.3">
      <c r="A1555" t="s">
        <v>3336</v>
      </c>
      <c r="B1555" s="4">
        <v>45671</v>
      </c>
      <c r="C1555" t="s">
        <v>545</v>
      </c>
      <c r="D1555" t="s">
        <v>546</v>
      </c>
      <c r="E1555" t="s">
        <v>51</v>
      </c>
      <c r="F1555" t="s">
        <v>52</v>
      </c>
      <c r="G1555" t="s">
        <v>53</v>
      </c>
      <c r="H1555" t="s">
        <v>42</v>
      </c>
      <c r="I1555" t="s">
        <v>3335</v>
      </c>
      <c r="J1555" s="4">
        <v>32486</v>
      </c>
    </row>
    <row r="1556" spans="1:10" x14ac:dyDescent="0.3">
      <c r="A1556" t="s">
        <v>3337</v>
      </c>
      <c r="B1556" s="4">
        <v>45671</v>
      </c>
      <c r="C1556" t="s">
        <v>188</v>
      </c>
      <c r="D1556" t="s">
        <v>189</v>
      </c>
      <c r="E1556" t="s">
        <v>39</v>
      </c>
      <c r="F1556" t="s">
        <v>40</v>
      </c>
      <c r="G1556" t="s">
        <v>41</v>
      </c>
      <c r="H1556" t="s">
        <v>42</v>
      </c>
      <c r="I1556" t="s">
        <v>3022</v>
      </c>
      <c r="J1556" s="4">
        <v>28206</v>
      </c>
    </row>
    <row r="1557" spans="1:10" x14ac:dyDescent="0.3">
      <c r="A1557" t="s">
        <v>3338</v>
      </c>
      <c r="B1557" s="4">
        <v>45671</v>
      </c>
      <c r="C1557" t="s">
        <v>2636</v>
      </c>
      <c r="D1557" t="s">
        <v>2637</v>
      </c>
      <c r="E1557" t="s">
        <v>498</v>
      </c>
      <c r="F1557" t="s">
        <v>499</v>
      </c>
      <c r="G1557" t="s">
        <v>79</v>
      </c>
      <c r="H1557" t="s">
        <v>42</v>
      </c>
      <c r="I1557" t="s">
        <v>2917</v>
      </c>
      <c r="J1557" s="4">
        <v>33871</v>
      </c>
    </row>
    <row r="1558" spans="1:10" x14ac:dyDescent="0.3">
      <c r="A1558" t="s">
        <v>3339</v>
      </c>
      <c r="B1558" s="4">
        <v>45672</v>
      </c>
      <c r="C1558" t="s">
        <v>1064</v>
      </c>
      <c r="D1558" t="s">
        <v>1065</v>
      </c>
      <c r="E1558" t="s">
        <v>39</v>
      </c>
      <c r="F1558" t="s">
        <v>40</v>
      </c>
      <c r="G1558" t="s">
        <v>41</v>
      </c>
      <c r="H1558" t="s">
        <v>42</v>
      </c>
      <c r="I1558" t="s">
        <v>2533</v>
      </c>
      <c r="J1558" s="4">
        <v>30712</v>
      </c>
    </row>
    <row r="1559" spans="1:10" x14ac:dyDescent="0.3">
      <c r="A1559" t="s">
        <v>3340</v>
      </c>
      <c r="B1559" s="4">
        <v>45672</v>
      </c>
      <c r="C1559" t="s">
        <v>396</v>
      </c>
      <c r="D1559" t="s">
        <v>397</v>
      </c>
      <c r="E1559" t="s">
        <v>51</v>
      </c>
      <c r="F1559" t="s">
        <v>52</v>
      </c>
      <c r="G1559" t="s">
        <v>53</v>
      </c>
      <c r="H1559" t="s">
        <v>42</v>
      </c>
      <c r="I1559" t="s">
        <v>3341</v>
      </c>
      <c r="J1559" s="4">
        <v>20797</v>
      </c>
    </row>
    <row r="1560" spans="1:10" x14ac:dyDescent="0.3">
      <c r="A1560" t="s">
        <v>3342</v>
      </c>
      <c r="B1560" s="4">
        <v>45672</v>
      </c>
      <c r="C1560" t="s">
        <v>431</v>
      </c>
      <c r="D1560" t="s">
        <v>432</v>
      </c>
      <c r="E1560" t="s">
        <v>39</v>
      </c>
      <c r="F1560" t="s">
        <v>40</v>
      </c>
      <c r="G1560" t="s">
        <v>41</v>
      </c>
      <c r="H1560" t="s">
        <v>42</v>
      </c>
      <c r="I1560" t="s">
        <v>3343</v>
      </c>
      <c r="J1560" s="4">
        <v>20298</v>
      </c>
    </row>
    <row r="1561" spans="1:10" x14ac:dyDescent="0.3">
      <c r="A1561" t="s">
        <v>3344</v>
      </c>
      <c r="B1561" s="4">
        <v>45672</v>
      </c>
      <c r="C1561" t="s">
        <v>88</v>
      </c>
      <c r="D1561" t="s">
        <v>89</v>
      </c>
      <c r="E1561" t="s">
        <v>51</v>
      </c>
      <c r="F1561" t="s">
        <v>52</v>
      </c>
      <c r="G1561" t="s">
        <v>53</v>
      </c>
      <c r="H1561" t="s">
        <v>42</v>
      </c>
      <c r="I1561" t="s">
        <v>3345</v>
      </c>
      <c r="J1561" s="4">
        <v>24720</v>
      </c>
    </row>
    <row r="1562" spans="1:10" x14ac:dyDescent="0.3">
      <c r="A1562" t="s">
        <v>3346</v>
      </c>
      <c r="B1562" s="4">
        <v>45672</v>
      </c>
      <c r="C1562" t="s">
        <v>184</v>
      </c>
      <c r="D1562" t="s">
        <v>185</v>
      </c>
      <c r="E1562" t="s">
        <v>51</v>
      </c>
      <c r="F1562" t="s">
        <v>52</v>
      </c>
      <c r="G1562" t="s">
        <v>53</v>
      </c>
      <c r="H1562" t="s">
        <v>42</v>
      </c>
      <c r="I1562" t="s">
        <v>1675</v>
      </c>
      <c r="J1562" s="4">
        <v>23385</v>
      </c>
    </row>
    <row r="1563" spans="1:10" x14ac:dyDescent="0.3">
      <c r="A1563" t="s">
        <v>3347</v>
      </c>
      <c r="B1563" s="4">
        <v>45672</v>
      </c>
      <c r="C1563" t="s">
        <v>188</v>
      </c>
      <c r="D1563" t="s">
        <v>189</v>
      </c>
      <c r="E1563" t="s">
        <v>51</v>
      </c>
      <c r="F1563" t="s">
        <v>52</v>
      </c>
      <c r="G1563" t="s">
        <v>53</v>
      </c>
      <c r="H1563" t="s">
        <v>42</v>
      </c>
      <c r="I1563" t="s">
        <v>3348</v>
      </c>
      <c r="J1563" s="4">
        <v>29537</v>
      </c>
    </row>
    <row r="1564" spans="1:10" x14ac:dyDescent="0.3">
      <c r="A1564" t="s">
        <v>3349</v>
      </c>
      <c r="B1564" s="4">
        <v>45672</v>
      </c>
      <c r="C1564" t="s">
        <v>3350</v>
      </c>
      <c r="D1564" t="s">
        <v>3351</v>
      </c>
      <c r="E1564" t="s">
        <v>51</v>
      </c>
      <c r="F1564" t="s">
        <v>52</v>
      </c>
      <c r="G1564" t="s">
        <v>53</v>
      </c>
      <c r="H1564" t="s">
        <v>42</v>
      </c>
      <c r="I1564" t="s">
        <v>1336</v>
      </c>
      <c r="J1564" s="4">
        <v>19453</v>
      </c>
    </row>
    <row r="1565" spans="1:10" x14ac:dyDescent="0.3">
      <c r="A1565" t="s">
        <v>3352</v>
      </c>
      <c r="B1565" s="4">
        <v>45672</v>
      </c>
      <c r="C1565" t="s">
        <v>3353</v>
      </c>
      <c r="D1565" t="s">
        <v>3354</v>
      </c>
      <c r="E1565" t="s">
        <v>3002</v>
      </c>
      <c r="F1565" t="s">
        <v>3003</v>
      </c>
      <c r="G1565" t="s">
        <v>3004</v>
      </c>
      <c r="H1565" t="s">
        <v>42</v>
      </c>
      <c r="I1565" t="s">
        <v>226</v>
      </c>
      <c r="J1565" s="4">
        <v>18424</v>
      </c>
    </row>
    <row r="1566" spans="1:10" x14ac:dyDescent="0.3">
      <c r="A1566" t="s">
        <v>3355</v>
      </c>
      <c r="B1566" s="4">
        <v>45672</v>
      </c>
      <c r="C1566" t="s">
        <v>993</v>
      </c>
      <c r="D1566" t="s">
        <v>994</v>
      </c>
      <c r="E1566" t="s">
        <v>51</v>
      </c>
      <c r="F1566" t="s">
        <v>52</v>
      </c>
      <c r="G1566" t="s">
        <v>53</v>
      </c>
      <c r="H1566" t="s">
        <v>42</v>
      </c>
      <c r="I1566" t="s">
        <v>3356</v>
      </c>
      <c r="J1566" s="4">
        <v>28690</v>
      </c>
    </row>
    <row r="1567" spans="1:10" x14ac:dyDescent="0.3">
      <c r="A1567" t="s">
        <v>3357</v>
      </c>
      <c r="B1567" s="4">
        <v>45672</v>
      </c>
      <c r="C1567" t="s">
        <v>419</v>
      </c>
      <c r="D1567" t="s">
        <v>420</v>
      </c>
      <c r="E1567" t="s">
        <v>51</v>
      </c>
      <c r="F1567" t="s">
        <v>52</v>
      </c>
      <c r="G1567" t="s">
        <v>53</v>
      </c>
      <c r="H1567" t="s">
        <v>42</v>
      </c>
      <c r="I1567" t="s">
        <v>1757</v>
      </c>
      <c r="J1567" s="4">
        <v>26259</v>
      </c>
    </row>
    <row r="1568" spans="1:10" x14ac:dyDescent="0.3">
      <c r="A1568" t="s">
        <v>3358</v>
      </c>
      <c r="B1568" s="4">
        <v>45672</v>
      </c>
      <c r="C1568" t="s">
        <v>673</v>
      </c>
      <c r="D1568" t="s">
        <v>674</v>
      </c>
      <c r="E1568" t="s">
        <v>39</v>
      </c>
      <c r="F1568" t="s">
        <v>40</v>
      </c>
      <c r="G1568" t="s">
        <v>41</v>
      </c>
      <c r="H1568" t="s">
        <v>42</v>
      </c>
      <c r="I1568" t="s">
        <v>3359</v>
      </c>
      <c r="J1568" s="4">
        <v>24329</v>
      </c>
    </row>
    <row r="1569" spans="1:10" x14ac:dyDescent="0.3">
      <c r="A1569" t="s">
        <v>3360</v>
      </c>
      <c r="B1569" s="4">
        <v>45672</v>
      </c>
      <c r="C1569" t="s">
        <v>3361</v>
      </c>
      <c r="D1569" t="s">
        <v>3362</v>
      </c>
      <c r="E1569" t="s">
        <v>111</v>
      </c>
      <c r="F1569" t="s">
        <v>112</v>
      </c>
      <c r="G1569" t="s">
        <v>113</v>
      </c>
      <c r="H1569" t="s">
        <v>42</v>
      </c>
      <c r="I1569" t="s">
        <v>3363</v>
      </c>
      <c r="J1569" s="4">
        <v>23291</v>
      </c>
    </row>
    <row r="1570" spans="1:10" x14ac:dyDescent="0.3">
      <c r="A1570" t="s">
        <v>3364</v>
      </c>
      <c r="B1570" s="4">
        <v>45672</v>
      </c>
      <c r="C1570" t="s">
        <v>434</v>
      </c>
      <c r="D1570" t="s">
        <v>435</v>
      </c>
      <c r="E1570" t="s">
        <v>111</v>
      </c>
      <c r="F1570" t="s">
        <v>112</v>
      </c>
      <c r="G1570" t="s">
        <v>113</v>
      </c>
      <c r="H1570" t="s">
        <v>42</v>
      </c>
      <c r="I1570" t="s">
        <v>2987</v>
      </c>
      <c r="J1570" s="4">
        <v>26679</v>
      </c>
    </row>
    <row r="1571" spans="1:10" x14ac:dyDescent="0.3">
      <c r="A1571" t="s">
        <v>3365</v>
      </c>
      <c r="B1571" s="4">
        <v>45672</v>
      </c>
      <c r="C1571" t="s">
        <v>422</v>
      </c>
      <c r="D1571" t="s">
        <v>423</v>
      </c>
      <c r="E1571" t="s">
        <v>111</v>
      </c>
      <c r="F1571" t="s">
        <v>112</v>
      </c>
      <c r="G1571" t="s">
        <v>113</v>
      </c>
      <c r="H1571" t="s">
        <v>42</v>
      </c>
      <c r="I1571" t="s">
        <v>2987</v>
      </c>
      <c r="J1571" s="4">
        <v>26679</v>
      </c>
    </row>
    <row r="1572" spans="1:10" x14ac:dyDescent="0.3">
      <c r="A1572" t="s">
        <v>3366</v>
      </c>
      <c r="B1572" s="4">
        <v>45672</v>
      </c>
      <c r="C1572" t="s">
        <v>71</v>
      </c>
      <c r="D1572" t="s">
        <v>72</v>
      </c>
      <c r="E1572" t="s">
        <v>204</v>
      </c>
      <c r="F1572" t="s">
        <v>205</v>
      </c>
      <c r="G1572" t="s">
        <v>206</v>
      </c>
      <c r="H1572" t="s">
        <v>42</v>
      </c>
      <c r="I1572" t="s">
        <v>1575</v>
      </c>
      <c r="J1572" s="4">
        <v>22613</v>
      </c>
    </row>
    <row r="1573" spans="1:10" x14ac:dyDescent="0.3">
      <c r="A1573" t="s">
        <v>3367</v>
      </c>
      <c r="B1573" s="4">
        <v>45672</v>
      </c>
      <c r="C1573" t="s">
        <v>2624</v>
      </c>
      <c r="D1573" t="s">
        <v>2625</v>
      </c>
      <c r="E1573" t="s">
        <v>204</v>
      </c>
      <c r="F1573" t="s">
        <v>205</v>
      </c>
      <c r="G1573" t="s">
        <v>206</v>
      </c>
      <c r="H1573" t="s">
        <v>42</v>
      </c>
      <c r="I1573" t="s">
        <v>1575</v>
      </c>
      <c r="J1573" s="4">
        <v>22613</v>
      </c>
    </row>
    <row r="1574" spans="1:10" x14ac:dyDescent="0.3">
      <c r="A1574" t="s">
        <v>3368</v>
      </c>
      <c r="B1574" s="4">
        <v>45672</v>
      </c>
      <c r="C1574" t="s">
        <v>850</v>
      </c>
      <c r="D1574" t="s">
        <v>3056</v>
      </c>
      <c r="E1574" t="s">
        <v>51</v>
      </c>
      <c r="F1574" t="s">
        <v>52</v>
      </c>
      <c r="G1574" t="s">
        <v>53</v>
      </c>
      <c r="H1574" t="s">
        <v>42</v>
      </c>
      <c r="I1574" t="s">
        <v>3369</v>
      </c>
      <c r="J1574" s="4">
        <v>28738</v>
      </c>
    </row>
    <row r="1575" spans="1:10" x14ac:dyDescent="0.3">
      <c r="A1575" t="s">
        <v>3370</v>
      </c>
      <c r="B1575" s="4">
        <v>45672</v>
      </c>
      <c r="C1575" t="s">
        <v>554</v>
      </c>
      <c r="D1575" t="s">
        <v>555</v>
      </c>
      <c r="E1575" t="s">
        <v>51</v>
      </c>
      <c r="F1575" t="s">
        <v>52</v>
      </c>
      <c r="G1575" t="s">
        <v>53</v>
      </c>
      <c r="H1575" t="s">
        <v>42</v>
      </c>
      <c r="I1575" t="s">
        <v>3371</v>
      </c>
      <c r="J1575" s="4">
        <v>19319</v>
      </c>
    </row>
    <row r="1576" spans="1:10" x14ac:dyDescent="0.3">
      <c r="A1576" t="s">
        <v>3372</v>
      </c>
      <c r="B1576" s="4">
        <v>45672</v>
      </c>
      <c r="C1576" t="s">
        <v>774</v>
      </c>
      <c r="D1576" t="s">
        <v>775</v>
      </c>
      <c r="E1576" t="s">
        <v>51</v>
      </c>
      <c r="F1576" t="s">
        <v>52</v>
      </c>
      <c r="G1576" t="s">
        <v>53</v>
      </c>
      <c r="H1576" t="s">
        <v>42</v>
      </c>
      <c r="I1576" t="s">
        <v>3371</v>
      </c>
      <c r="J1576" s="4">
        <v>19319</v>
      </c>
    </row>
    <row r="1577" spans="1:10" x14ac:dyDescent="0.3">
      <c r="A1577" t="s">
        <v>3373</v>
      </c>
      <c r="B1577" s="4">
        <v>45672</v>
      </c>
      <c r="C1577" t="s">
        <v>188</v>
      </c>
      <c r="D1577" t="s">
        <v>189</v>
      </c>
      <c r="E1577" t="s">
        <v>51</v>
      </c>
      <c r="F1577" t="s">
        <v>52</v>
      </c>
      <c r="G1577" t="s">
        <v>53</v>
      </c>
      <c r="H1577" t="s">
        <v>42</v>
      </c>
      <c r="I1577" t="s">
        <v>3374</v>
      </c>
      <c r="J1577" s="4">
        <v>23778</v>
      </c>
    </row>
    <row r="1578" spans="1:10" x14ac:dyDescent="0.3">
      <c r="A1578" t="s">
        <v>3375</v>
      </c>
      <c r="B1578" s="4">
        <v>45672</v>
      </c>
      <c r="C1578" t="s">
        <v>550</v>
      </c>
      <c r="D1578" t="s">
        <v>551</v>
      </c>
      <c r="E1578" t="s">
        <v>51</v>
      </c>
      <c r="F1578" t="s">
        <v>52</v>
      </c>
      <c r="G1578" t="s">
        <v>53</v>
      </c>
      <c r="H1578" t="s">
        <v>42</v>
      </c>
      <c r="I1578" t="s">
        <v>3374</v>
      </c>
      <c r="J1578" s="4">
        <v>23778</v>
      </c>
    </row>
    <row r="1579" spans="1:10" x14ac:dyDescent="0.3">
      <c r="A1579" t="s">
        <v>3376</v>
      </c>
      <c r="B1579" s="4">
        <v>45672</v>
      </c>
      <c r="C1579" t="s">
        <v>347</v>
      </c>
      <c r="D1579" t="s">
        <v>348</v>
      </c>
      <c r="E1579" t="s">
        <v>217</v>
      </c>
      <c r="F1579" t="s">
        <v>218</v>
      </c>
      <c r="G1579" t="s">
        <v>79</v>
      </c>
      <c r="H1579" t="s">
        <v>42</v>
      </c>
      <c r="I1579" t="s">
        <v>1733</v>
      </c>
      <c r="J1579" s="4">
        <v>25624</v>
      </c>
    </row>
    <row r="1580" spans="1:10" x14ac:dyDescent="0.3">
      <c r="A1580" t="s">
        <v>3377</v>
      </c>
      <c r="B1580" s="4">
        <v>45672</v>
      </c>
      <c r="C1580" t="s">
        <v>1767</v>
      </c>
      <c r="D1580" t="s">
        <v>1768</v>
      </c>
      <c r="E1580" t="s">
        <v>353</v>
      </c>
      <c r="F1580" t="s">
        <v>354</v>
      </c>
      <c r="G1580" t="s">
        <v>79</v>
      </c>
      <c r="H1580" t="s">
        <v>42</v>
      </c>
      <c r="I1580" t="s">
        <v>3378</v>
      </c>
      <c r="J1580" s="4">
        <v>41832</v>
      </c>
    </row>
    <row r="1581" spans="1:10" x14ac:dyDescent="0.3">
      <c r="A1581" t="s">
        <v>3379</v>
      </c>
      <c r="B1581" s="4">
        <v>45672</v>
      </c>
      <c r="C1581" t="s">
        <v>800</v>
      </c>
      <c r="D1581" t="s">
        <v>801</v>
      </c>
      <c r="E1581" t="s">
        <v>353</v>
      </c>
      <c r="F1581" t="s">
        <v>354</v>
      </c>
      <c r="G1581" t="s">
        <v>79</v>
      </c>
      <c r="H1581" t="s">
        <v>42</v>
      </c>
      <c r="I1581" t="s">
        <v>3378</v>
      </c>
      <c r="J1581" s="4">
        <v>41832</v>
      </c>
    </row>
    <row r="1582" spans="1:10" x14ac:dyDescent="0.3">
      <c r="A1582" t="s">
        <v>3380</v>
      </c>
      <c r="B1582" s="4">
        <v>45672</v>
      </c>
      <c r="C1582" t="s">
        <v>56</v>
      </c>
      <c r="D1582" t="s">
        <v>1542</v>
      </c>
      <c r="E1582" t="s">
        <v>111</v>
      </c>
      <c r="F1582" t="s">
        <v>112</v>
      </c>
      <c r="G1582" t="s">
        <v>113</v>
      </c>
      <c r="H1582" t="s">
        <v>42</v>
      </c>
      <c r="I1582" t="s">
        <v>3381</v>
      </c>
      <c r="J1582" s="4">
        <v>22714</v>
      </c>
    </row>
    <row r="1583" spans="1:10" x14ac:dyDescent="0.3">
      <c r="A1583" t="s">
        <v>3382</v>
      </c>
      <c r="B1583" s="4">
        <v>45672</v>
      </c>
      <c r="C1583" t="s">
        <v>367</v>
      </c>
      <c r="D1583" t="s">
        <v>368</v>
      </c>
      <c r="E1583" t="s">
        <v>111</v>
      </c>
      <c r="F1583" t="s">
        <v>112</v>
      </c>
      <c r="G1583" t="s">
        <v>113</v>
      </c>
      <c r="H1583" t="s">
        <v>42</v>
      </c>
      <c r="I1583" t="s">
        <v>3381</v>
      </c>
      <c r="J1583" s="4">
        <v>22714</v>
      </c>
    </row>
    <row r="1584" spans="1:10" x14ac:dyDescent="0.3">
      <c r="A1584" t="s">
        <v>3383</v>
      </c>
      <c r="B1584" s="4">
        <v>45672</v>
      </c>
      <c r="C1584" t="s">
        <v>105</v>
      </c>
      <c r="D1584" t="s">
        <v>106</v>
      </c>
      <c r="E1584" t="s">
        <v>111</v>
      </c>
      <c r="F1584" t="s">
        <v>112</v>
      </c>
      <c r="G1584" t="s">
        <v>113</v>
      </c>
      <c r="H1584" t="s">
        <v>42</v>
      </c>
      <c r="I1584" t="s">
        <v>3381</v>
      </c>
      <c r="J1584" s="4">
        <v>22714</v>
      </c>
    </row>
    <row r="1585" spans="1:10" x14ac:dyDescent="0.3">
      <c r="A1585" t="s">
        <v>3384</v>
      </c>
      <c r="B1585" s="4">
        <v>45672</v>
      </c>
      <c r="C1585" t="s">
        <v>75</v>
      </c>
      <c r="D1585" t="s">
        <v>76</v>
      </c>
      <c r="E1585" t="s">
        <v>111</v>
      </c>
      <c r="F1585" t="s">
        <v>112</v>
      </c>
      <c r="G1585" t="s">
        <v>113</v>
      </c>
      <c r="H1585" t="s">
        <v>42</v>
      </c>
      <c r="I1585" t="s">
        <v>3381</v>
      </c>
      <c r="J1585" s="4">
        <v>22714</v>
      </c>
    </row>
    <row r="1586" spans="1:10" x14ac:dyDescent="0.3">
      <c r="A1586" t="s">
        <v>3385</v>
      </c>
      <c r="B1586" s="4">
        <v>45672</v>
      </c>
      <c r="C1586" t="s">
        <v>3386</v>
      </c>
      <c r="D1586" t="s">
        <v>3387</v>
      </c>
      <c r="E1586" t="s">
        <v>51</v>
      </c>
      <c r="F1586" t="s">
        <v>52</v>
      </c>
      <c r="G1586" t="s">
        <v>53</v>
      </c>
      <c r="H1586" t="s">
        <v>42</v>
      </c>
      <c r="I1586" t="s">
        <v>3388</v>
      </c>
      <c r="J1586" s="4">
        <v>27169</v>
      </c>
    </row>
    <row r="1587" spans="1:10" x14ac:dyDescent="0.3">
      <c r="A1587" t="s">
        <v>3389</v>
      </c>
      <c r="B1587" s="4">
        <v>45672</v>
      </c>
      <c r="C1587" t="s">
        <v>390</v>
      </c>
      <c r="D1587" t="s">
        <v>391</v>
      </c>
      <c r="E1587" t="s">
        <v>51</v>
      </c>
      <c r="F1587" t="s">
        <v>52</v>
      </c>
      <c r="G1587" t="s">
        <v>53</v>
      </c>
      <c r="H1587" t="s">
        <v>42</v>
      </c>
      <c r="I1587" t="s">
        <v>3388</v>
      </c>
      <c r="J1587" s="4">
        <v>27169</v>
      </c>
    </row>
    <row r="1588" spans="1:10" x14ac:dyDescent="0.3">
      <c r="A1588" t="s">
        <v>3390</v>
      </c>
      <c r="B1588" s="4">
        <v>45672</v>
      </c>
      <c r="C1588" t="s">
        <v>347</v>
      </c>
      <c r="D1588" t="s">
        <v>348</v>
      </c>
      <c r="E1588" t="s">
        <v>51</v>
      </c>
      <c r="F1588" t="s">
        <v>52</v>
      </c>
      <c r="G1588" t="s">
        <v>53</v>
      </c>
      <c r="H1588" t="s">
        <v>42</v>
      </c>
      <c r="I1588" t="s">
        <v>3388</v>
      </c>
      <c r="J1588" s="4">
        <v>27169</v>
      </c>
    </row>
    <row r="1589" spans="1:10" x14ac:dyDescent="0.3">
      <c r="A1589" t="s">
        <v>3391</v>
      </c>
      <c r="B1589" s="4">
        <v>45672</v>
      </c>
      <c r="C1589" t="s">
        <v>434</v>
      </c>
      <c r="D1589" t="s">
        <v>435</v>
      </c>
      <c r="E1589" t="s">
        <v>410</v>
      </c>
      <c r="F1589" t="s">
        <v>411</v>
      </c>
      <c r="G1589" t="s">
        <v>412</v>
      </c>
      <c r="H1589" t="s">
        <v>42</v>
      </c>
      <c r="I1589" t="s">
        <v>413</v>
      </c>
      <c r="J1589" s="4">
        <v>30383</v>
      </c>
    </row>
    <row r="1590" spans="1:10" x14ac:dyDescent="0.3">
      <c r="A1590" t="s">
        <v>3392</v>
      </c>
      <c r="B1590" s="4">
        <v>45672</v>
      </c>
      <c r="C1590" t="s">
        <v>3393</v>
      </c>
      <c r="D1590" t="s">
        <v>3394</v>
      </c>
      <c r="E1590" t="s">
        <v>498</v>
      </c>
      <c r="F1590" t="s">
        <v>499</v>
      </c>
      <c r="G1590" t="s">
        <v>79</v>
      </c>
      <c r="H1590" t="s">
        <v>42</v>
      </c>
      <c r="I1590" t="s">
        <v>903</v>
      </c>
      <c r="J1590" s="4">
        <v>27940</v>
      </c>
    </row>
    <row r="1591" spans="1:10" x14ac:dyDescent="0.3">
      <c r="A1591" t="s">
        <v>3395</v>
      </c>
      <c r="B1591" s="4">
        <v>45672</v>
      </c>
      <c r="C1591" t="s">
        <v>1955</v>
      </c>
      <c r="D1591" t="s">
        <v>1956</v>
      </c>
      <c r="E1591" t="s">
        <v>39</v>
      </c>
      <c r="F1591" t="s">
        <v>40</v>
      </c>
      <c r="G1591" t="s">
        <v>41</v>
      </c>
      <c r="H1591" t="s">
        <v>42</v>
      </c>
      <c r="I1591" t="s">
        <v>3396</v>
      </c>
      <c r="J1591" s="4">
        <v>24548</v>
      </c>
    </row>
    <row r="1592" spans="1:10" x14ac:dyDescent="0.3">
      <c r="A1592" t="s">
        <v>3397</v>
      </c>
      <c r="B1592" s="4">
        <v>45672</v>
      </c>
      <c r="C1592" t="s">
        <v>1502</v>
      </c>
      <c r="D1592" t="s">
        <v>1503</v>
      </c>
      <c r="E1592" t="s">
        <v>39</v>
      </c>
      <c r="F1592" t="s">
        <v>40</v>
      </c>
      <c r="G1592" t="s">
        <v>41</v>
      </c>
      <c r="H1592" t="s">
        <v>42</v>
      </c>
      <c r="I1592" t="s">
        <v>3396</v>
      </c>
      <c r="J1592" s="4">
        <v>24548</v>
      </c>
    </row>
    <row r="1593" spans="1:10" x14ac:dyDescent="0.3">
      <c r="A1593" t="s">
        <v>3398</v>
      </c>
      <c r="B1593" s="4">
        <v>45672</v>
      </c>
      <c r="C1593" t="s">
        <v>477</v>
      </c>
      <c r="D1593" t="s">
        <v>478</v>
      </c>
      <c r="E1593" t="s">
        <v>217</v>
      </c>
      <c r="F1593" t="s">
        <v>218</v>
      </c>
      <c r="G1593" t="s">
        <v>79</v>
      </c>
      <c r="H1593" t="s">
        <v>42</v>
      </c>
      <c r="I1593" t="s">
        <v>3399</v>
      </c>
      <c r="J1593" s="4">
        <v>26165</v>
      </c>
    </row>
    <row r="1594" spans="1:10" x14ac:dyDescent="0.3">
      <c r="A1594" t="s">
        <v>3400</v>
      </c>
      <c r="B1594" s="4">
        <v>45672</v>
      </c>
      <c r="C1594" t="s">
        <v>2004</v>
      </c>
      <c r="D1594" t="s">
        <v>2005</v>
      </c>
      <c r="E1594" t="s">
        <v>217</v>
      </c>
      <c r="F1594" t="s">
        <v>218</v>
      </c>
      <c r="G1594" t="s">
        <v>79</v>
      </c>
      <c r="H1594" t="s">
        <v>42</v>
      </c>
      <c r="I1594" t="s">
        <v>3399</v>
      </c>
      <c r="J1594" s="4">
        <v>26165</v>
      </c>
    </row>
    <row r="1595" spans="1:10" x14ac:dyDescent="0.3">
      <c r="A1595" t="s">
        <v>3401</v>
      </c>
      <c r="B1595" s="4">
        <v>45672</v>
      </c>
      <c r="C1595" t="s">
        <v>431</v>
      </c>
      <c r="D1595" t="s">
        <v>432</v>
      </c>
      <c r="E1595" t="s">
        <v>51</v>
      </c>
      <c r="F1595" t="s">
        <v>52</v>
      </c>
      <c r="G1595" t="s">
        <v>53</v>
      </c>
      <c r="H1595" t="s">
        <v>42</v>
      </c>
      <c r="I1595" t="s">
        <v>3402</v>
      </c>
      <c r="J1595" s="4">
        <v>26505</v>
      </c>
    </row>
    <row r="1596" spans="1:10" x14ac:dyDescent="0.3">
      <c r="A1596" t="s">
        <v>3403</v>
      </c>
      <c r="B1596" s="4">
        <v>45672</v>
      </c>
      <c r="C1596" t="s">
        <v>116</v>
      </c>
      <c r="D1596" t="s">
        <v>117</v>
      </c>
      <c r="E1596" t="s">
        <v>51</v>
      </c>
      <c r="F1596" t="s">
        <v>52</v>
      </c>
      <c r="G1596" t="s">
        <v>53</v>
      </c>
      <c r="H1596" t="s">
        <v>42</v>
      </c>
      <c r="I1596" t="s">
        <v>3402</v>
      </c>
      <c r="J1596" s="4">
        <v>26505</v>
      </c>
    </row>
    <row r="1597" spans="1:10" x14ac:dyDescent="0.3">
      <c r="A1597" t="s">
        <v>3404</v>
      </c>
      <c r="B1597" s="4">
        <v>45672</v>
      </c>
      <c r="C1597" t="s">
        <v>1587</v>
      </c>
      <c r="D1597" t="s">
        <v>1588</v>
      </c>
      <c r="E1597" t="s">
        <v>39</v>
      </c>
      <c r="F1597" t="s">
        <v>40</v>
      </c>
      <c r="G1597" t="s">
        <v>41</v>
      </c>
      <c r="H1597" t="s">
        <v>42</v>
      </c>
      <c r="I1597" t="s">
        <v>2067</v>
      </c>
      <c r="J1597" s="4">
        <v>30457</v>
      </c>
    </row>
    <row r="1598" spans="1:10" x14ac:dyDescent="0.3">
      <c r="A1598" t="s">
        <v>3405</v>
      </c>
      <c r="B1598" s="4">
        <v>45672</v>
      </c>
      <c r="C1598" t="s">
        <v>85</v>
      </c>
      <c r="D1598" t="s">
        <v>86</v>
      </c>
      <c r="E1598" t="s">
        <v>39</v>
      </c>
      <c r="F1598" t="s">
        <v>40</v>
      </c>
      <c r="G1598" t="s">
        <v>41</v>
      </c>
      <c r="H1598" t="s">
        <v>42</v>
      </c>
      <c r="I1598" t="s">
        <v>2067</v>
      </c>
      <c r="J1598" s="4">
        <v>30457</v>
      </c>
    </row>
    <row r="1599" spans="1:10" x14ac:dyDescent="0.3">
      <c r="A1599" t="s">
        <v>3406</v>
      </c>
      <c r="B1599" s="4">
        <v>45672</v>
      </c>
      <c r="C1599" t="s">
        <v>419</v>
      </c>
      <c r="D1599" t="s">
        <v>420</v>
      </c>
      <c r="E1599" t="s">
        <v>39</v>
      </c>
      <c r="F1599" t="s">
        <v>40</v>
      </c>
      <c r="G1599" t="s">
        <v>41</v>
      </c>
      <c r="H1599" t="s">
        <v>42</v>
      </c>
      <c r="I1599" t="s">
        <v>2067</v>
      </c>
      <c r="J1599" s="4">
        <v>30457</v>
      </c>
    </row>
    <row r="1600" spans="1:10" x14ac:dyDescent="0.3">
      <c r="A1600" t="s">
        <v>3407</v>
      </c>
      <c r="B1600" s="4">
        <v>45672</v>
      </c>
      <c r="C1600" t="s">
        <v>508</v>
      </c>
      <c r="D1600" t="s">
        <v>3408</v>
      </c>
      <c r="E1600" t="s">
        <v>39</v>
      </c>
      <c r="F1600" t="s">
        <v>40</v>
      </c>
      <c r="G1600" t="s">
        <v>41</v>
      </c>
      <c r="H1600" t="s">
        <v>42</v>
      </c>
      <c r="I1600" t="s">
        <v>2067</v>
      </c>
      <c r="J1600" s="4">
        <v>30457</v>
      </c>
    </row>
    <row r="1601" spans="1:10" x14ac:dyDescent="0.3">
      <c r="A1601" t="s">
        <v>3409</v>
      </c>
      <c r="B1601" s="4">
        <v>45672</v>
      </c>
      <c r="C1601" t="s">
        <v>3410</v>
      </c>
      <c r="D1601" t="s">
        <v>3411</v>
      </c>
      <c r="E1601" t="s">
        <v>39</v>
      </c>
      <c r="F1601" t="s">
        <v>40</v>
      </c>
      <c r="G1601" t="s">
        <v>41</v>
      </c>
      <c r="H1601" t="s">
        <v>42</v>
      </c>
      <c r="I1601" t="s">
        <v>2067</v>
      </c>
      <c r="J1601" s="4">
        <v>30457</v>
      </c>
    </row>
    <row r="1602" spans="1:10" x14ac:dyDescent="0.3">
      <c r="A1602" t="s">
        <v>3412</v>
      </c>
      <c r="B1602" s="4">
        <v>45672</v>
      </c>
      <c r="C1602" t="s">
        <v>3413</v>
      </c>
      <c r="D1602" t="s">
        <v>3414</v>
      </c>
      <c r="E1602" t="s">
        <v>698</v>
      </c>
      <c r="F1602" t="s">
        <v>699</v>
      </c>
      <c r="G1602" t="s">
        <v>700</v>
      </c>
      <c r="H1602" t="s">
        <v>42</v>
      </c>
      <c r="I1602" t="s">
        <v>3415</v>
      </c>
      <c r="J1602" s="4">
        <v>32403</v>
      </c>
    </row>
    <row r="1603" spans="1:10" x14ac:dyDescent="0.3">
      <c r="A1603" t="s">
        <v>3416</v>
      </c>
      <c r="B1603" s="4">
        <v>45672</v>
      </c>
      <c r="C1603" t="s">
        <v>2267</v>
      </c>
      <c r="D1603" t="s">
        <v>2851</v>
      </c>
      <c r="E1603" t="s">
        <v>353</v>
      </c>
      <c r="F1603" t="s">
        <v>354</v>
      </c>
      <c r="G1603" t="s">
        <v>79</v>
      </c>
      <c r="H1603" t="s">
        <v>42</v>
      </c>
      <c r="I1603" t="s">
        <v>3417</v>
      </c>
      <c r="J1603" s="4">
        <v>42544</v>
      </c>
    </row>
    <row r="1604" spans="1:10" x14ac:dyDescent="0.3">
      <c r="A1604" t="s">
        <v>3418</v>
      </c>
      <c r="B1604" s="4">
        <v>45672</v>
      </c>
      <c r="C1604" t="s">
        <v>3419</v>
      </c>
      <c r="D1604" t="s">
        <v>3420</v>
      </c>
      <c r="E1604" t="s">
        <v>111</v>
      </c>
      <c r="F1604" t="s">
        <v>112</v>
      </c>
      <c r="G1604" t="s">
        <v>113</v>
      </c>
      <c r="H1604" t="s">
        <v>42</v>
      </c>
      <c r="I1604" t="s">
        <v>3421</v>
      </c>
      <c r="J1604" s="4">
        <v>24791</v>
      </c>
    </row>
    <row r="1605" spans="1:10" x14ac:dyDescent="0.3">
      <c r="A1605" t="s">
        <v>3422</v>
      </c>
      <c r="B1605" s="4">
        <v>45672</v>
      </c>
      <c r="C1605" t="s">
        <v>215</v>
      </c>
      <c r="D1605" t="s">
        <v>216</v>
      </c>
      <c r="E1605" t="s">
        <v>111</v>
      </c>
      <c r="F1605" t="s">
        <v>112</v>
      </c>
      <c r="G1605" t="s">
        <v>113</v>
      </c>
      <c r="H1605" t="s">
        <v>42</v>
      </c>
      <c r="I1605" t="s">
        <v>3421</v>
      </c>
      <c r="J1605" s="4">
        <v>24791</v>
      </c>
    </row>
    <row r="1606" spans="1:10" x14ac:dyDescent="0.3">
      <c r="A1606" t="s">
        <v>3423</v>
      </c>
      <c r="B1606" s="4">
        <v>45672</v>
      </c>
      <c r="C1606" t="s">
        <v>171</v>
      </c>
      <c r="D1606" t="s">
        <v>172</v>
      </c>
      <c r="E1606" t="s">
        <v>111</v>
      </c>
      <c r="F1606" t="s">
        <v>112</v>
      </c>
      <c r="G1606" t="s">
        <v>113</v>
      </c>
      <c r="H1606" t="s">
        <v>42</v>
      </c>
      <c r="I1606" t="s">
        <v>3421</v>
      </c>
      <c r="J1606" s="4">
        <v>24791</v>
      </c>
    </row>
    <row r="1607" spans="1:10" x14ac:dyDescent="0.3">
      <c r="A1607" t="s">
        <v>3424</v>
      </c>
      <c r="B1607" s="4">
        <v>45672</v>
      </c>
      <c r="C1607" t="s">
        <v>3425</v>
      </c>
      <c r="D1607" t="s">
        <v>3426</v>
      </c>
      <c r="E1607" t="s">
        <v>77</v>
      </c>
      <c r="F1607" t="s">
        <v>78</v>
      </c>
      <c r="G1607" t="s">
        <v>79</v>
      </c>
      <c r="H1607" t="s">
        <v>42</v>
      </c>
      <c r="I1607" t="s">
        <v>2219</v>
      </c>
      <c r="J1607" s="4">
        <v>25228</v>
      </c>
    </row>
    <row r="1608" spans="1:10" x14ac:dyDescent="0.3">
      <c r="A1608" t="s">
        <v>3427</v>
      </c>
      <c r="B1608" s="4">
        <v>45672</v>
      </c>
      <c r="C1608" t="s">
        <v>56</v>
      </c>
      <c r="D1608" t="s">
        <v>1542</v>
      </c>
      <c r="E1608" t="s">
        <v>77</v>
      </c>
      <c r="F1608" t="s">
        <v>78</v>
      </c>
      <c r="G1608" t="s">
        <v>79</v>
      </c>
      <c r="H1608" t="s">
        <v>42</v>
      </c>
      <c r="I1608" t="s">
        <v>2219</v>
      </c>
      <c r="J1608" s="4">
        <v>25228</v>
      </c>
    </row>
    <row r="1609" spans="1:10" x14ac:dyDescent="0.3">
      <c r="A1609" t="s">
        <v>3428</v>
      </c>
      <c r="B1609" s="4">
        <v>45672</v>
      </c>
      <c r="C1609" t="s">
        <v>899</v>
      </c>
      <c r="D1609" t="s">
        <v>900</v>
      </c>
      <c r="E1609" t="s">
        <v>77</v>
      </c>
      <c r="F1609" t="s">
        <v>78</v>
      </c>
      <c r="G1609" t="s">
        <v>79</v>
      </c>
      <c r="H1609" t="s">
        <v>42</v>
      </c>
      <c r="I1609" t="s">
        <v>2219</v>
      </c>
      <c r="J1609" s="4">
        <v>25228</v>
      </c>
    </row>
    <row r="1610" spans="1:10" x14ac:dyDescent="0.3">
      <c r="A1610" t="s">
        <v>3429</v>
      </c>
      <c r="B1610" s="4">
        <v>45672</v>
      </c>
      <c r="C1610" t="s">
        <v>665</v>
      </c>
      <c r="D1610" t="s">
        <v>666</v>
      </c>
      <c r="E1610" t="s">
        <v>51</v>
      </c>
      <c r="F1610" t="s">
        <v>52</v>
      </c>
      <c r="G1610" t="s">
        <v>53</v>
      </c>
      <c r="H1610" t="s">
        <v>42</v>
      </c>
      <c r="I1610" t="s">
        <v>3430</v>
      </c>
      <c r="J1610" s="4">
        <v>38687</v>
      </c>
    </row>
    <row r="1611" spans="1:10" x14ac:dyDescent="0.3">
      <c r="A1611" t="s">
        <v>3431</v>
      </c>
      <c r="B1611" s="4">
        <v>45672</v>
      </c>
      <c r="C1611" t="s">
        <v>447</v>
      </c>
      <c r="D1611" t="s">
        <v>448</v>
      </c>
      <c r="E1611" t="s">
        <v>39</v>
      </c>
      <c r="F1611" t="s">
        <v>40</v>
      </c>
      <c r="G1611" t="s">
        <v>41</v>
      </c>
      <c r="H1611" t="s">
        <v>42</v>
      </c>
      <c r="I1611" t="s">
        <v>3432</v>
      </c>
      <c r="J1611" s="4">
        <v>20469</v>
      </c>
    </row>
    <row r="1612" spans="1:10" x14ac:dyDescent="0.3">
      <c r="A1612" t="s">
        <v>3433</v>
      </c>
      <c r="B1612" s="4">
        <v>45672</v>
      </c>
      <c r="C1612" t="s">
        <v>174</v>
      </c>
      <c r="D1612" t="s">
        <v>175</v>
      </c>
      <c r="E1612" t="s">
        <v>39</v>
      </c>
      <c r="F1612" t="s">
        <v>40</v>
      </c>
      <c r="G1612" t="s">
        <v>41</v>
      </c>
      <c r="H1612" t="s">
        <v>42</v>
      </c>
      <c r="I1612" t="s">
        <v>3432</v>
      </c>
      <c r="J1612" s="4">
        <v>20469</v>
      </c>
    </row>
    <row r="1613" spans="1:10" x14ac:dyDescent="0.3">
      <c r="A1613" t="s">
        <v>3434</v>
      </c>
      <c r="B1613" s="4">
        <v>45672</v>
      </c>
      <c r="C1613" t="s">
        <v>143</v>
      </c>
      <c r="D1613" t="s">
        <v>144</v>
      </c>
      <c r="E1613" t="s">
        <v>51</v>
      </c>
      <c r="F1613" t="s">
        <v>52</v>
      </c>
      <c r="G1613" t="s">
        <v>53</v>
      </c>
      <c r="H1613" t="s">
        <v>42</v>
      </c>
      <c r="I1613" t="s">
        <v>2219</v>
      </c>
      <c r="J1613" s="4">
        <v>25228</v>
      </c>
    </row>
    <row r="1614" spans="1:10" x14ac:dyDescent="0.3">
      <c r="A1614" t="s">
        <v>3435</v>
      </c>
      <c r="B1614" s="4">
        <v>45672</v>
      </c>
      <c r="C1614" t="s">
        <v>490</v>
      </c>
      <c r="D1614" t="s">
        <v>491</v>
      </c>
      <c r="E1614" t="s">
        <v>51</v>
      </c>
      <c r="F1614" t="s">
        <v>52</v>
      </c>
      <c r="G1614" t="s">
        <v>53</v>
      </c>
      <c r="H1614" t="s">
        <v>42</v>
      </c>
      <c r="I1614" t="s">
        <v>2067</v>
      </c>
      <c r="J1614" s="4">
        <v>30457</v>
      </c>
    </row>
    <row r="1615" spans="1:10" x14ac:dyDescent="0.3">
      <c r="A1615" t="s">
        <v>3436</v>
      </c>
      <c r="B1615" s="4">
        <v>45672</v>
      </c>
      <c r="C1615" t="s">
        <v>3437</v>
      </c>
      <c r="D1615" t="s">
        <v>3438</v>
      </c>
      <c r="E1615" t="s">
        <v>51</v>
      </c>
      <c r="F1615" t="s">
        <v>52</v>
      </c>
      <c r="G1615" t="s">
        <v>53</v>
      </c>
      <c r="H1615" t="s">
        <v>42</v>
      </c>
      <c r="I1615" t="s">
        <v>3439</v>
      </c>
      <c r="J1615" s="4">
        <v>16224</v>
      </c>
    </row>
    <row r="1616" spans="1:10" x14ac:dyDescent="0.3">
      <c r="A1616" t="s">
        <v>3440</v>
      </c>
      <c r="B1616" s="4">
        <v>45672</v>
      </c>
      <c r="C1616" t="s">
        <v>311</v>
      </c>
      <c r="D1616" t="s">
        <v>312</v>
      </c>
      <c r="E1616" t="s">
        <v>51</v>
      </c>
      <c r="F1616" t="s">
        <v>52</v>
      </c>
      <c r="G1616" t="s">
        <v>53</v>
      </c>
      <c r="H1616" t="s">
        <v>42</v>
      </c>
      <c r="I1616" t="s">
        <v>3439</v>
      </c>
      <c r="J1616" s="4">
        <v>16224</v>
      </c>
    </row>
    <row r="1617" spans="1:10" x14ac:dyDescent="0.3">
      <c r="A1617" t="s">
        <v>3441</v>
      </c>
      <c r="B1617" s="4">
        <v>45672</v>
      </c>
      <c r="C1617" t="s">
        <v>3442</v>
      </c>
      <c r="D1617" t="s">
        <v>3308</v>
      </c>
      <c r="E1617" t="s">
        <v>3443</v>
      </c>
      <c r="F1617" t="s">
        <v>3444</v>
      </c>
      <c r="G1617" t="s">
        <v>3445</v>
      </c>
      <c r="H1617" t="s">
        <v>42</v>
      </c>
      <c r="I1617" t="s">
        <v>1166</v>
      </c>
      <c r="J1617" s="4">
        <v>17600</v>
      </c>
    </row>
    <row r="1618" spans="1:10" x14ac:dyDescent="0.3">
      <c r="A1618" t="s">
        <v>3446</v>
      </c>
      <c r="B1618" s="4">
        <v>45672</v>
      </c>
      <c r="C1618" t="s">
        <v>921</v>
      </c>
      <c r="D1618" t="s">
        <v>922</v>
      </c>
      <c r="E1618" t="s">
        <v>51</v>
      </c>
      <c r="F1618" t="s">
        <v>52</v>
      </c>
      <c r="G1618" t="s">
        <v>53</v>
      </c>
      <c r="H1618" t="s">
        <v>42</v>
      </c>
      <c r="I1618" t="s">
        <v>3447</v>
      </c>
      <c r="J1618" s="4">
        <v>22226</v>
      </c>
    </row>
    <row r="1619" spans="1:10" x14ac:dyDescent="0.3">
      <c r="A1619" t="s">
        <v>3448</v>
      </c>
      <c r="B1619" s="4">
        <v>45672</v>
      </c>
      <c r="C1619" t="s">
        <v>1436</v>
      </c>
      <c r="D1619" t="s">
        <v>1437</v>
      </c>
      <c r="E1619" t="s">
        <v>51</v>
      </c>
      <c r="F1619" t="s">
        <v>52</v>
      </c>
      <c r="G1619" t="s">
        <v>53</v>
      </c>
      <c r="H1619" t="s">
        <v>42</v>
      </c>
      <c r="I1619" t="s">
        <v>3447</v>
      </c>
      <c r="J1619" s="4">
        <v>22226</v>
      </c>
    </row>
    <row r="1620" spans="1:10" x14ac:dyDescent="0.3">
      <c r="A1620" t="s">
        <v>3449</v>
      </c>
      <c r="B1620" s="4">
        <v>45672</v>
      </c>
      <c r="C1620" t="s">
        <v>3450</v>
      </c>
      <c r="D1620" t="s">
        <v>3451</v>
      </c>
      <c r="E1620" t="s">
        <v>51</v>
      </c>
      <c r="F1620" t="s">
        <v>52</v>
      </c>
      <c r="G1620" t="s">
        <v>53</v>
      </c>
      <c r="H1620" t="s">
        <v>42</v>
      </c>
      <c r="I1620" t="s">
        <v>3447</v>
      </c>
      <c r="J1620" s="4">
        <v>22226</v>
      </c>
    </row>
    <row r="1621" spans="1:10" x14ac:dyDescent="0.3">
      <c r="A1621" t="s">
        <v>3452</v>
      </c>
      <c r="B1621" s="4">
        <v>45672</v>
      </c>
      <c r="C1621" t="s">
        <v>71</v>
      </c>
      <c r="D1621" t="s">
        <v>72</v>
      </c>
      <c r="E1621" t="s">
        <v>51</v>
      </c>
      <c r="F1621" t="s">
        <v>52</v>
      </c>
      <c r="G1621" t="s">
        <v>53</v>
      </c>
      <c r="H1621" t="s">
        <v>42</v>
      </c>
      <c r="I1621" t="s">
        <v>3447</v>
      </c>
      <c r="J1621" s="4">
        <v>22226</v>
      </c>
    </row>
    <row r="1622" spans="1:10" x14ac:dyDescent="0.3">
      <c r="A1622" t="s">
        <v>3453</v>
      </c>
      <c r="B1622" s="4">
        <v>45672</v>
      </c>
      <c r="C1622" t="s">
        <v>3454</v>
      </c>
      <c r="D1622" t="s">
        <v>3455</v>
      </c>
      <c r="E1622" t="s">
        <v>51</v>
      </c>
      <c r="F1622" t="s">
        <v>52</v>
      </c>
      <c r="G1622" t="s">
        <v>53</v>
      </c>
      <c r="H1622" t="s">
        <v>42</v>
      </c>
      <c r="I1622" t="s">
        <v>3439</v>
      </c>
      <c r="J1622" s="4">
        <v>16224</v>
      </c>
    </row>
    <row r="1623" spans="1:10" x14ac:dyDescent="0.3">
      <c r="A1623" t="s">
        <v>3456</v>
      </c>
      <c r="B1623" s="4">
        <v>45672</v>
      </c>
      <c r="C1623" t="s">
        <v>3457</v>
      </c>
      <c r="D1623" t="s">
        <v>2929</v>
      </c>
      <c r="E1623" t="s">
        <v>51</v>
      </c>
      <c r="F1623" t="s">
        <v>52</v>
      </c>
      <c r="G1623" t="s">
        <v>53</v>
      </c>
      <c r="H1623" t="s">
        <v>42</v>
      </c>
      <c r="I1623" t="s">
        <v>3439</v>
      </c>
      <c r="J1623" s="4">
        <v>16224</v>
      </c>
    </row>
    <row r="1624" spans="1:10" x14ac:dyDescent="0.3">
      <c r="A1624" t="s">
        <v>3458</v>
      </c>
      <c r="B1624" s="4">
        <v>45672</v>
      </c>
      <c r="C1624" t="s">
        <v>1623</v>
      </c>
      <c r="D1624" t="s">
        <v>1624</v>
      </c>
      <c r="E1624" t="s">
        <v>51</v>
      </c>
      <c r="F1624" t="s">
        <v>52</v>
      </c>
      <c r="G1624" t="s">
        <v>53</v>
      </c>
      <c r="H1624" t="s">
        <v>42</v>
      </c>
      <c r="I1624" t="s">
        <v>3439</v>
      </c>
      <c r="J1624" s="4">
        <v>16224</v>
      </c>
    </row>
    <row r="1625" spans="1:10" x14ac:dyDescent="0.3">
      <c r="A1625" t="s">
        <v>3459</v>
      </c>
      <c r="B1625" s="4">
        <v>45672</v>
      </c>
      <c r="C1625" t="s">
        <v>3460</v>
      </c>
      <c r="D1625" t="s">
        <v>3461</v>
      </c>
      <c r="E1625" t="s">
        <v>51</v>
      </c>
      <c r="F1625" t="s">
        <v>52</v>
      </c>
      <c r="G1625" t="s">
        <v>53</v>
      </c>
      <c r="H1625" t="s">
        <v>42</v>
      </c>
      <c r="I1625" t="s">
        <v>3439</v>
      </c>
      <c r="J1625" s="4">
        <v>16224</v>
      </c>
    </row>
    <row r="1626" spans="1:10" x14ac:dyDescent="0.3">
      <c r="A1626" t="s">
        <v>3462</v>
      </c>
      <c r="B1626" s="4">
        <v>45672</v>
      </c>
      <c r="C1626" t="s">
        <v>545</v>
      </c>
      <c r="D1626" t="s">
        <v>546</v>
      </c>
      <c r="E1626" t="s">
        <v>51</v>
      </c>
      <c r="F1626" t="s">
        <v>52</v>
      </c>
      <c r="G1626" t="s">
        <v>53</v>
      </c>
      <c r="H1626" t="s">
        <v>42</v>
      </c>
      <c r="I1626" t="s">
        <v>3439</v>
      </c>
      <c r="J1626" s="4">
        <v>16224</v>
      </c>
    </row>
    <row r="1627" spans="1:10" x14ac:dyDescent="0.3">
      <c r="A1627" t="s">
        <v>3463</v>
      </c>
      <c r="B1627" s="4">
        <v>45672</v>
      </c>
      <c r="C1627" t="s">
        <v>673</v>
      </c>
      <c r="D1627" t="s">
        <v>674</v>
      </c>
      <c r="E1627" t="s">
        <v>51</v>
      </c>
      <c r="F1627" t="s">
        <v>52</v>
      </c>
      <c r="G1627" t="s">
        <v>53</v>
      </c>
      <c r="H1627" t="s">
        <v>42</v>
      </c>
      <c r="I1627" t="s">
        <v>3439</v>
      </c>
      <c r="J1627" s="4">
        <v>16224</v>
      </c>
    </row>
    <row r="1628" spans="1:10" x14ac:dyDescent="0.3">
      <c r="A1628" t="s">
        <v>3464</v>
      </c>
      <c r="B1628" s="4">
        <v>45672</v>
      </c>
      <c r="C1628" t="s">
        <v>640</v>
      </c>
      <c r="D1628" t="s">
        <v>641</v>
      </c>
      <c r="E1628" t="s">
        <v>51</v>
      </c>
      <c r="F1628" t="s">
        <v>52</v>
      </c>
      <c r="G1628" t="s">
        <v>53</v>
      </c>
      <c r="H1628" t="s">
        <v>42</v>
      </c>
      <c r="I1628" t="s">
        <v>3439</v>
      </c>
      <c r="J1628" s="4">
        <v>16224</v>
      </c>
    </row>
    <row r="1629" spans="1:10" x14ac:dyDescent="0.3">
      <c r="A1629" t="s">
        <v>3465</v>
      </c>
      <c r="B1629" s="4">
        <v>45672</v>
      </c>
      <c r="C1629" t="s">
        <v>215</v>
      </c>
      <c r="D1629" t="s">
        <v>216</v>
      </c>
      <c r="E1629" t="s">
        <v>111</v>
      </c>
      <c r="F1629" t="s">
        <v>112</v>
      </c>
      <c r="G1629" t="s">
        <v>113</v>
      </c>
      <c r="H1629" t="s">
        <v>42</v>
      </c>
      <c r="I1629" t="s">
        <v>3466</v>
      </c>
      <c r="J1629" s="4">
        <v>28166</v>
      </c>
    </row>
    <row r="1630" spans="1:10" x14ac:dyDescent="0.3">
      <c r="A1630" t="s">
        <v>3467</v>
      </c>
      <c r="B1630" s="4">
        <v>45672</v>
      </c>
      <c r="C1630" t="s">
        <v>3468</v>
      </c>
      <c r="D1630" t="s">
        <v>3469</v>
      </c>
      <c r="E1630" t="s">
        <v>77</v>
      </c>
      <c r="F1630" t="s">
        <v>78</v>
      </c>
      <c r="G1630" t="s">
        <v>79</v>
      </c>
      <c r="H1630" t="s">
        <v>42</v>
      </c>
      <c r="I1630" t="s">
        <v>3470</v>
      </c>
      <c r="J1630" s="4">
        <v>23731</v>
      </c>
    </row>
    <row r="1631" spans="1:10" x14ac:dyDescent="0.3">
      <c r="A1631" t="s">
        <v>3471</v>
      </c>
      <c r="B1631" s="4">
        <v>45672</v>
      </c>
      <c r="C1631" t="s">
        <v>390</v>
      </c>
      <c r="D1631" t="s">
        <v>391</v>
      </c>
      <c r="E1631" t="s">
        <v>111</v>
      </c>
      <c r="F1631" t="s">
        <v>112</v>
      </c>
      <c r="G1631" t="s">
        <v>113</v>
      </c>
      <c r="H1631" t="s">
        <v>42</v>
      </c>
      <c r="I1631" t="s">
        <v>3472</v>
      </c>
      <c r="J1631" s="4">
        <v>21488</v>
      </c>
    </row>
    <row r="1632" spans="1:10" x14ac:dyDescent="0.3">
      <c r="A1632" t="s">
        <v>3473</v>
      </c>
      <c r="B1632" s="4">
        <v>45672</v>
      </c>
      <c r="C1632" t="s">
        <v>105</v>
      </c>
      <c r="D1632" t="s">
        <v>106</v>
      </c>
      <c r="E1632" t="s">
        <v>111</v>
      </c>
      <c r="F1632" t="s">
        <v>112</v>
      </c>
      <c r="G1632" t="s">
        <v>113</v>
      </c>
      <c r="H1632" t="s">
        <v>42</v>
      </c>
      <c r="I1632" t="s">
        <v>3472</v>
      </c>
      <c r="J1632" s="4">
        <v>21488</v>
      </c>
    </row>
    <row r="1633" spans="1:10" x14ac:dyDescent="0.3">
      <c r="A1633" t="s">
        <v>3474</v>
      </c>
      <c r="B1633" s="4">
        <v>45672</v>
      </c>
      <c r="C1633" t="s">
        <v>2276</v>
      </c>
      <c r="D1633" t="s">
        <v>2277</v>
      </c>
      <c r="E1633" t="s">
        <v>1200</v>
      </c>
      <c r="F1633" t="s">
        <v>1201</v>
      </c>
      <c r="G1633" t="s">
        <v>79</v>
      </c>
      <c r="H1633" t="s">
        <v>42</v>
      </c>
      <c r="I1633" t="s">
        <v>3475</v>
      </c>
      <c r="J1633" s="4">
        <v>35142</v>
      </c>
    </row>
    <row r="1634" spans="1:10" x14ac:dyDescent="0.3">
      <c r="A1634" t="s">
        <v>3476</v>
      </c>
      <c r="B1634" s="4">
        <v>45672</v>
      </c>
      <c r="C1634" t="s">
        <v>3477</v>
      </c>
      <c r="D1634" t="s">
        <v>3478</v>
      </c>
      <c r="E1634" t="s">
        <v>3479</v>
      </c>
      <c r="F1634" t="s">
        <v>3480</v>
      </c>
      <c r="G1634" t="s">
        <v>113</v>
      </c>
      <c r="H1634" t="s">
        <v>42</v>
      </c>
      <c r="I1634" t="s">
        <v>3481</v>
      </c>
      <c r="J1634" s="4">
        <v>39020</v>
      </c>
    </row>
    <row r="1635" spans="1:10" x14ac:dyDescent="0.3">
      <c r="A1635" t="s">
        <v>3482</v>
      </c>
      <c r="B1635" s="4">
        <v>45672</v>
      </c>
      <c r="C1635" t="s">
        <v>147</v>
      </c>
      <c r="D1635" t="s">
        <v>148</v>
      </c>
      <c r="E1635" t="s">
        <v>111</v>
      </c>
      <c r="F1635" t="s">
        <v>112</v>
      </c>
      <c r="G1635" t="s">
        <v>113</v>
      </c>
      <c r="H1635" t="s">
        <v>42</v>
      </c>
      <c r="I1635" t="s">
        <v>159</v>
      </c>
      <c r="J1635" s="4">
        <v>27392</v>
      </c>
    </row>
    <row r="1636" spans="1:10" x14ac:dyDescent="0.3">
      <c r="A1636" t="s">
        <v>3483</v>
      </c>
      <c r="B1636" s="4">
        <v>45672</v>
      </c>
      <c r="C1636" t="s">
        <v>3484</v>
      </c>
      <c r="D1636" t="s">
        <v>3485</v>
      </c>
      <c r="E1636" t="s">
        <v>353</v>
      </c>
      <c r="F1636" t="s">
        <v>354</v>
      </c>
      <c r="G1636" t="s">
        <v>79</v>
      </c>
      <c r="H1636" t="s">
        <v>42</v>
      </c>
      <c r="I1636" t="s">
        <v>3486</v>
      </c>
      <c r="J1636" s="4">
        <v>43289</v>
      </c>
    </row>
    <row r="1637" spans="1:10" x14ac:dyDescent="0.3">
      <c r="A1637" t="s">
        <v>3487</v>
      </c>
      <c r="B1637" s="4">
        <v>45672</v>
      </c>
      <c r="C1637" t="s">
        <v>1854</v>
      </c>
      <c r="D1637" t="s">
        <v>1855</v>
      </c>
      <c r="E1637" t="s">
        <v>111</v>
      </c>
      <c r="F1637" t="s">
        <v>112</v>
      </c>
      <c r="G1637" t="s">
        <v>113</v>
      </c>
      <c r="H1637" t="s">
        <v>42</v>
      </c>
      <c r="I1637" t="s">
        <v>3399</v>
      </c>
      <c r="J1637" s="4">
        <v>26165</v>
      </c>
    </row>
    <row r="1638" spans="1:10" x14ac:dyDescent="0.3">
      <c r="A1638" t="s">
        <v>3488</v>
      </c>
      <c r="B1638" s="4">
        <v>45672</v>
      </c>
      <c r="C1638" t="s">
        <v>3489</v>
      </c>
      <c r="D1638" t="s">
        <v>3490</v>
      </c>
      <c r="E1638" t="s">
        <v>353</v>
      </c>
      <c r="F1638" t="s">
        <v>354</v>
      </c>
      <c r="G1638" t="s">
        <v>79</v>
      </c>
      <c r="H1638" t="s">
        <v>42</v>
      </c>
      <c r="I1638" t="s">
        <v>3486</v>
      </c>
      <c r="J1638" s="4">
        <v>43289</v>
      </c>
    </row>
    <row r="1639" spans="1:10" x14ac:dyDescent="0.3">
      <c r="A1639" t="s">
        <v>3491</v>
      </c>
      <c r="B1639" s="4">
        <v>45672</v>
      </c>
      <c r="C1639" t="s">
        <v>3169</v>
      </c>
      <c r="D1639" t="s">
        <v>3170</v>
      </c>
      <c r="E1639" t="s">
        <v>353</v>
      </c>
      <c r="F1639" t="s">
        <v>354</v>
      </c>
      <c r="G1639" t="s">
        <v>79</v>
      </c>
      <c r="H1639" t="s">
        <v>42</v>
      </c>
      <c r="I1639" t="s">
        <v>3492</v>
      </c>
      <c r="J1639" s="4">
        <v>42163</v>
      </c>
    </row>
    <row r="1640" spans="1:10" x14ac:dyDescent="0.3">
      <c r="A1640" t="s">
        <v>3493</v>
      </c>
      <c r="B1640" s="4">
        <v>45672</v>
      </c>
      <c r="C1640" t="s">
        <v>3494</v>
      </c>
      <c r="D1640" t="s">
        <v>3495</v>
      </c>
      <c r="E1640" t="s">
        <v>353</v>
      </c>
      <c r="F1640" t="s">
        <v>354</v>
      </c>
      <c r="G1640" t="s">
        <v>79</v>
      </c>
      <c r="H1640" t="s">
        <v>42</v>
      </c>
      <c r="I1640" t="s">
        <v>3492</v>
      </c>
      <c r="J1640" s="4">
        <v>42163</v>
      </c>
    </row>
    <row r="1641" spans="1:10" x14ac:dyDescent="0.3">
      <c r="A1641" t="s">
        <v>3496</v>
      </c>
      <c r="B1641" s="4">
        <v>45672</v>
      </c>
      <c r="C1641" t="s">
        <v>215</v>
      </c>
      <c r="D1641" t="s">
        <v>216</v>
      </c>
      <c r="E1641" t="s">
        <v>51</v>
      </c>
      <c r="F1641" t="s">
        <v>52</v>
      </c>
      <c r="G1641" t="s">
        <v>53</v>
      </c>
      <c r="H1641" t="s">
        <v>42</v>
      </c>
      <c r="I1641" t="s">
        <v>3497</v>
      </c>
      <c r="J1641" s="4">
        <v>21455</v>
      </c>
    </row>
    <row r="1642" spans="1:10" x14ac:dyDescent="0.3">
      <c r="A1642" t="s">
        <v>3498</v>
      </c>
      <c r="B1642" s="4">
        <v>45672</v>
      </c>
      <c r="C1642" t="s">
        <v>431</v>
      </c>
      <c r="D1642" t="s">
        <v>432</v>
      </c>
      <c r="E1642" t="s">
        <v>51</v>
      </c>
      <c r="F1642" t="s">
        <v>52</v>
      </c>
      <c r="G1642" t="s">
        <v>53</v>
      </c>
      <c r="H1642" t="s">
        <v>42</v>
      </c>
      <c r="I1642" t="s">
        <v>3497</v>
      </c>
      <c r="J1642" s="4">
        <v>21455</v>
      </c>
    </row>
    <row r="1643" spans="1:10" x14ac:dyDescent="0.3">
      <c r="A1643" t="s">
        <v>3499</v>
      </c>
      <c r="B1643" s="4">
        <v>45672</v>
      </c>
      <c r="C1643" t="s">
        <v>81</v>
      </c>
      <c r="D1643" t="s">
        <v>82</v>
      </c>
      <c r="E1643" t="s">
        <v>51</v>
      </c>
      <c r="F1643" t="s">
        <v>52</v>
      </c>
      <c r="G1643" t="s">
        <v>53</v>
      </c>
      <c r="H1643" t="s">
        <v>42</v>
      </c>
      <c r="I1643" t="s">
        <v>3497</v>
      </c>
      <c r="J1643" s="4">
        <v>21455</v>
      </c>
    </row>
    <row r="1644" spans="1:10" x14ac:dyDescent="0.3">
      <c r="A1644" t="s">
        <v>3500</v>
      </c>
      <c r="B1644" s="4">
        <v>45672</v>
      </c>
      <c r="C1644" t="s">
        <v>3501</v>
      </c>
      <c r="D1644" t="s">
        <v>3502</v>
      </c>
      <c r="E1644" t="s">
        <v>217</v>
      </c>
      <c r="F1644" t="s">
        <v>218</v>
      </c>
      <c r="G1644" t="s">
        <v>79</v>
      </c>
      <c r="H1644" t="s">
        <v>42</v>
      </c>
      <c r="I1644" t="s">
        <v>3503</v>
      </c>
      <c r="J1644" s="4">
        <v>28403</v>
      </c>
    </row>
    <row r="1645" spans="1:10" x14ac:dyDescent="0.3">
      <c r="A1645" t="s">
        <v>3504</v>
      </c>
      <c r="B1645" s="4">
        <v>45672</v>
      </c>
      <c r="C1645" t="s">
        <v>665</v>
      </c>
      <c r="D1645" t="s">
        <v>666</v>
      </c>
      <c r="E1645" t="s">
        <v>217</v>
      </c>
      <c r="F1645" t="s">
        <v>218</v>
      </c>
      <c r="G1645" t="s">
        <v>79</v>
      </c>
      <c r="H1645" t="s">
        <v>42</v>
      </c>
      <c r="I1645" t="s">
        <v>3503</v>
      </c>
      <c r="J1645" s="4">
        <v>28403</v>
      </c>
    </row>
    <row r="1646" spans="1:10" x14ac:dyDescent="0.3">
      <c r="A1646" t="s">
        <v>3505</v>
      </c>
      <c r="B1646" s="4">
        <v>45672</v>
      </c>
      <c r="C1646" t="s">
        <v>120</v>
      </c>
      <c r="D1646" t="s">
        <v>121</v>
      </c>
      <c r="E1646" t="s">
        <v>217</v>
      </c>
      <c r="F1646" t="s">
        <v>218</v>
      </c>
      <c r="G1646" t="s">
        <v>79</v>
      </c>
      <c r="H1646" t="s">
        <v>42</v>
      </c>
      <c r="I1646" t="s">
        <v>3503</v>
      </c>
      <c r="J1646" s="4">
        <v>28403</v>
      </c>
    </row>
    <row r="1647" spans="1:10" x14ac:dyDescent="0.3">
      <c r="A1647" t="s">
        <v>3506</v>
      </c>
      <c r="B1647" s="4">
        <v>45672</v>
      </c>
      <c r="C1647" t="s">
        <v>896</v>
      </c>
      <c r="D1647" t="s">
        <v>897</v>
      </c>
      <c r="E1647" t="s">
        <v>217</v>
      </c>
      <c r="F1647" t="s">
        <v>218</v>
      </c>
      <c r="G1647" t="s">
        <v>79</v>
      </c>
      <c r="H1647" t="s">
        <v>42</v>
      </c>
      <c r="I1647" t="s">
        <v>3503</v>
      </c>
      <c r="J1647" s="4">
        <v>28403</v>
      </c>
    </row>
    <row r="1648" spans="1:10" x14ac:dyDescent="0.3">
      <c r="A1648" t="s">
        <v>3507</v>
      </c>
      <c r="B1648" s="4">
        <v>45672</v>
      </c>
      <c r="C1648" t="s">
        <v>3508</v>
      </c>
      <c r="D1648" t="s">
        <v>3509</v>
      </c>
      <c r="E1648" t="s">
        <v>217</v>
      </c>
      <c r="F1648" t="s">
        <v>218</v>
      </c>
      <c r="G1648" t="s">
        <v>79</v>
      </c>
      <c r="H1648" t="s">
        <v>42</v>
      </c>
      <c r="I1648" t="s">
        <v>3503</v>
      </c>
      <c r="J1648" s="4">
        <v>28403</v>
      </c>
    </row>
    <row r="1649" spans="1:10" x14ac:dyDescent="0.3">
      <c r="A1649" t="s">
        <v>3510</v>
      </c>
      <c r="B1649" s="4">
        <v>45672</v>
      </c>
      <c r="C1649" t="s">
        <v>325</v>
      </c>
      <c r="D1649" t="s">
        <v>326</v>
      </c>
      <c r="E1649" t="s">
        <v>217</v>
      </c>
      <c r="F1649" t="s">
        <v>218</v>
      </c>
      <c r="G1649" t="s">
        <v>79</v>
      </c>
      <c r="H1649" t="s">
        <v>42</v>
      </c>
      <c r="I1649" t="s">
        <v>3503</v>
      </c>
      <c r="J1649" s="4">
        <v>28403</v>
      </c>
    </row>
    <row r="1650" spans="1:10" x14ac:dyDescent="0.3">
      <c r="A1650" t="s">
        <v>3511</v>
      </c>
      <c r="B1650" s="4">
        <v>45672</v>
      </c>
      <c r="C1650" t="s">
        <v>139</v>
      </c>
      <c r="D1650" t="s">
        <v>140</v>
      </c>
      <c r="E1650" t="s">
        <v>217</v>
      </c>
      <c r="F1650" t="s">
        <v>218</v>
      </c>
      <c r="G1650" t="s">
        <v>79</v>
      </c>
      <c r="H1650" t="s">
        <v>42</v>
      </c>
      <c r="I1650" t="s">
        <v>3503</v>
      </c>
      <c r="J1650" s="4">
        <v>28403</v>
      </c>
    </row>
    <row r="1651" spans="1:10" x14ac:dyDescent="0.3">
      <c r="A1651" t="s">
        <v>3512</v>
      </c>
      <c r="B1651" s="4">
        <v>45672</v>
      </c>
      <c r="C1651" t="s">
        <v>3513</v>
      </c>
      <c r="D1651" t="s">
        <v>3514</v>
      </c>
      <c r="E1651" t="s">
        <v>3443</v>
      </c>
      <c r="F1651" t="s">
        <v>3444</v>
      </c>
      <c r="G1651" t="s">
        <v>3445</v>
      </c>
      <c r="H1651" t="s">
        <v>42</v>
      </c>
      <c r="I1651" t="s">
        <v>1166</v>
      </c>
      <c r="J1651" s="4">
        <v>17600</v>
      </c>
    </row>
    <row r="1652" spans="1:10" x14ac:dyDescent="0.3">
      <c r="A1652" t="s">
        <v>3515</v>
      </c>
      <c r="B1652" s="4">
        <v>45672</v>
      </c>
      <c r="C1652" t="s">
        <v>3516</v>
      </c>
      <c r="D1652" t="s">
        <v>3517</v>
      </c>
      <c r="E1652" t="s">
        <v>51</v>
      </c>
      <c r="F1652" t="s">
        <v>52</v>
      </c>
      <c r="G1652" t="s">
        <v>53</v>
      </c>
      <c r="H1652" t="s">
        <v>42</v>
      </c>
      <c r="I1652" t="s">
        <v>3518</v>
      </c>
      <c r="J1652" s="4">
        <v>19055</v>
      </c>
    </row>
    <row r="1653" spans="1:10" x14ac:dyDescent="0.3">
      <c r="A1653" t="s">
        <v>3519</v>
      </c>
      <c r="B1653" s="4">
        <v>45672</v>
      </c>
      <c r="C1653" t="s">
        <v>215</v>
      </c>
      <c r="D1653" t="s">
        <v>216</v>
      </c>
      <c r="E1653" t="s">
        <v>51</v>
      </c>
      <c r="F1653" t="s">
        <v>52</v>
      </c>
      <c r="G1653" t="s">
        <v>53</v>
      </c>
      <c r="H1653" t="s">
        <v>42</v>
      </c>
      <c r="I1653" t="s">
        <v>3518</v>
      </c>
      <c r="J1653" s="4">
        <v>19055</v>
      </c>
    </row>
    <row r="1654" spans="1:10" x14ac:dyDescent="0.3">
      <c r="A1654" t="s">
        <v>3520</v>
      </c>
      <c r="B1654" s="4">
        <v>45672</v>
      </c>
      <c r="C1654" t="s">
        <v>3127</v>
      </c>
      <c r="D1654" t="s">
        <v>3128</v>
      </c>
      <c r="E1654" t="s">
        <v>51</v>
      </c>
      <c r="F1654" t="s">
        <v>52</v>
      </c>
      <c r="G1654" t="s">
        <v>53</v>
      </c>
      <c r="H1654" t="s">
        <v>42</v>
      </c>
      <c r="I1654" t="s">
        <v>3521</v>
      </c>
      <c r="J1654" s="4">
        <v>37379</v>
      </c>
    </row>
    <row r="1655" spans="1:10" x14ac:dyDescent="0.3">
      <c r="A1655" t="s">
        <v>3522</v>
      </c>
      <c r="B1655" s="4">
        <v>45672</v>
      </c>
      <c r="C1655" t="s">
        <v>3523</v>
      </c>
      <c r="D1655" t="s">
        <v>1571</v>
      </c>
      <c r="E1655" t="s">
        <v>3524</v>
      </c>
      <c r="F1655" t="s">
        <v>3525</v>
      </c>
      <c r="G1655" t="s">
        <v>3526</v>
      </c>
      <c r="H1655" t="s">
        <v>42</v>
      </c>
      <c r="I1655" t="s">
        <v>240</v>
      </c>
      <c r="J1655" s="4">
        <v>21549</v>
      </c>
    </row>
    <row r="1656" spans="1:10" x14ac:dyDescent="0.3">
      <c r="A1656" t="s">
        <v>3527</v>
      </c>
      <c r="B1656" s="4">
        <v>45672</v>
      </c>
      <c r="C1656" t="s">
        <v>3528</v>
      </c>
      <c r="D1656" t="s">
        <v>3529</v>
      </c>
      <c r="E1656" t="s">
        <v>3530</v>
      </c>
      <c r="F1656" t="s">
        <v>3531</v>
      </c>
      <c r="G1656" t="s">
        <v>3532</v>
      </c>
      <c r="H1656" t="s">
        <v>42</v>
      </c>
      <c r="I1656" t="s">
        <v>3533</v>
      </c>
      <c r="J1656" s="4">
        <v>27392</v>
      </c>
    </row>
    <row r="1657" spans="1:10" x14ac:dyDescent="0.3">
      <c r="A1657" t="s">
        <v>3534</v>
      </c>
      <c r="B1657" s="4">
        <v>45672</v>
      </c>
      <c r="C1657" t="s">
        <v>3535</v>
      </c>
      <c r="D1657" t="s">
        <v>3536</v>
      </c>
      <c r="E1657" t="s">
        <v>3530</v>
      </c>
      <c r="F1657" t="s">
        <v>3531</v>
      </c>
      <c r="G1657" t="s">
        <v>3532</v>
      </c>
      <c r="H1657" t="s">
        <v>42</v>
      </c>
      <c r="I1657" t="s">
        <v>3533</v>
      </c>
      <c r="J1657" s="4">
        <v>27392</v>
      </c>
    </row>
    <row r="1658" spans="1:10" x14ac:dyDescent="0.3">
      <c r="A1658" t="s">
        <v>3537</v>
      </c>
      <c r="B1658" s="4">
        <v>45672</v>
      </c>
      <c r="C1658" t="s">
        <v>419</v>
      </c>
      <c r="D1658" t="s">
        <v>420</v>
      </c>
      <c r="E1658" t="s">
        <v>51</v>
      </c>
      <c r="F1658" t="s">
        <v>52</v>
      </c>
      <c r="G1658" t="s">
        <v>53</v>
      </c>
      <c r="H1658" t="s">
        <v>42</v>
      </c>
      <c r="I1658" t="s">
        <v>3538</v>
      </c>
      <c r="J1658" s="4">
        <v>23686</v>
      </c>
    </row>
    <row r="1659" spans="1:10" x14ac:dyDescent="0.3">
      <c r="A1659" t="s">
        <v>3539</v>
      </c>
      <c r="B1659" s="4">
        <v>45672</v>
      </c>
      <c r="C1659" t="s">
        <v>105</v>
      </c>
      <c r="D1659" t="s">
        <v>106</v>
      </c>
      <c r="E1659" t="s">
        <v>39</v>
      </c>
      <c r="F1659" t="s">
        <v>40</v>
      </c>
      <c r="G1659" t="s">
        <v>41</v>
      </c>
      <c r="H1659" t="s">
        <v>42</v>
      </c>
      <c r="I1659" t="s">
        <v>3538</v>
      </c>
      <c r="J1659" s="4">
        <v>23686</v>
      </c>
    </row>
    <row r="1660" spans="1:10" x14ac:dyDescent="0.3">
      <c r="A1660" t="s">
        <v>3540</v>
      </c>
      <c r="B1660" s="4">
        <v>45672</v>
      </c>
      <c r="C1660" t="s">
        <v>136</v>
      </c>
      <c r="D1660" t="s">
        <v>137</v>
      </c>
      <c r="E1660" t="s">
        <v>39</v>
      </c>
      <c r="F1660" t="s">
        <v>40</v>
      </c>
      <c r="G1660" t="s">
        <v>41</v>
      </c>
      <c r="H1660" t="s">
        <v>42</v>
      </c>
      <c r="I1660" t="s">
        <v>3538</v>
      </c>
      <c r="J1660" s="4">
        <v>23686</v>
      </c>
    </row>
    <row r="1661" spans="1:10" x14ac:dyDescent="0.3">
      <c r="A1661" t="s">
        <v>3541</v>
      </c>
      <c r="B1661" s="4">
        <v>45672</v>
      </c>
      <c r="C1661" t="s">
        <v>3542</v>
      </c>
      <c r="D1661" t="s">
        <v>3543</v>
      </c>
      <c r="E1661" t="s">
        <v>39</v>
      </c>
      <c r="F1661" t="s">
        <v>40</v>
      </c>
      <c r="G1661" t="s">
        <v>41</v>
      </c>
      <c r="H1661" t="s">
        <v>42</v>
      </c>
      <c r="I1661" t="s">
        <v>3538</v>
      </c>
      <c r="J1661" s="4">
        <v>23686</v>
      </c>
    </row>
    <row r="1662" spans="1:10" x14ac:dyDescent="0.3">
      <c r="A1662" t="s">
        <v>3544</v>
      </c>
      <c r="B1662" s="4">
        <v>45672</v>
      </c>
      <c r="C1662" t="s">
        <v>261</v>
      </c>
      <c r="D1662" t="s">
        <v>262</v>
      </c>
      <c r="E1662" t="s">
        <v>51</v>
      </c>
      <c r="F1662" t="s">
        <v>52</v>
      </c>
      <c r="G1662" t="s">
        <v>53</v>
      </c>
      <c r="H1662" t="s">
        <v>42</v>
      </c>
      <c r="I1662" t="s">
        <v>741</v>
      </c>
      <c r="J1662" s="4">
        <v>34453</v>
      </c>
    </row>
    <row r="1663" spans="1:10" x14ac:dyDescent="0.3">
      <c r="A1663" t="s">
        <v>3545</v>
      </c>
      <c r="B1663" s="4">
        <v>45672</v>
      </c>
      <c r="C1663" t="s">
        <v>662</v>
      </c>
      <c r="D1663" t="s">
        <v>663</v>
      </c>
      <c r="E1663" t="s">
        <v>51</v>
      </c>
      <c r="F1663" t="s">
        <v>52</v>
      </c>
      <c r="G1663" t="s">
        <v>53</v>
      </c>
      <c r="H1663" t="s">
        <v>42</v>
      </c>
      <c r="I1663" t="s">
        <v>741</v>
      </c>
      <c r="J1663" s="4">
        <v>34453</v>
      </c>
    </row>
    <row r="1664" spans="1:10" x14ac:dyDescent="0.3">
      <c r="A1664" t="s">
        <v>3546</v>
      </c>
      <c r="B1664" s="4">
        <v>45672</v>
      </c>
      <c r="C1664" t="s">
        <v>2089</v>
      </c>
      <c r="D1664" t="s">
        <v>2090</v>
      </c>
      <c r="E1664" t="s">
        <v>51</v>
      </c>
      <c r="F1664" t="s">
        <v>52</v>
      </c>
      <c r="G1664" t="s">
        <v>53</v>
      </c>
      <c r="H1664" t="s">
        <v>42</v>
      </c>
      <c r="I1664" t="s">
        <v>2979</v>
      </c>
      <c r="J1664" s="4">
        <v>21777</v>
      </c>
    </row>
    <row r="1665" spans="1:10" x14ac:dyDescent="0.3">
      <c r="A1665" t="s">
        <v>3547</v>
      </c>
      <c r="B1665" s="4">
        <v>45672</v>
      </c>
      <c r="C1665" t="s">
        <v>3548</v>
      </c>
      <c r="D1665" t="s">
        <v>3549</v>
      </c>
      <c r="E1665" t="s">
        <v>39</v>
      </c>
      <c r="F1665" t="s">
        <v>40</v>
      </c>
      <c r="G1665" t="s">
        <v>41</v>
      </c>
      <c r="H1665" t="s">
        <v>42</v>
      </c>
      <c r="I1665" t="s">
        <v>3140</v>
      </c>
      <c r="J1665" s="4">
        <v>25669</v>
      </c>
    </row>
    <row r="1666" spans="1:10" x14ac:dyDescent="0.3">
      <c r="A1666" t="s">
        <v>3550</v>
      </c>
      <c r="B1666" s="4">
        <v>45672</v>
      </c>
      <c r="C1666" t="s">
        <v>367</v>
      </c>
      <c r="D1666" t="s">
        <v>368</v>
      </c>
      <c r="E1666" t="s">
        <v>51</v>
      </c>
      <c r="F1666" t="s">
        <v>52</v>
      </c>
      <c r="G1666" t="s">
        <v>53</v>
      </c>
      <c r="H1666" t="s">
        <v>42</v>
      </c>
      <c r="I1666" t="s">
        <v>2979</v>
      </c>
      <c r="J1666" s="4">
        <v>21777</v>
      </c>
    </row>
    <row r="1667" spans="1:10" x14ac:dyDescent="0.3">
      <c r="A1667" t="s">
        <v>3551</v>
      </c>
      <c r="B1667" s="4">
        <v>45672</v>
      </c>
      <c r="C1667" t="s">
        <v>261</v>
      </c>
      <c r="D1667" t="s">
        <v>262</v>
      </c>
      <c r="E1667" t="s">
        <v>77</v>
      </c>
      <c r="F1667" t="s">
        <v>78</v>
      </c>
      <c r="G1667" t="s">
        <v>79</v>
      </c>
      <c r="H1667" t="s">
        <v>42</v>
      </c>
      <c r="I1667" t="s">
        <v>1830</v>
      </c>
      <c r="J1667" s="4">
        <v>30485</v>
      </c>
    </row>
    <row r="1668" spans="1:10" x14ac:dyDescent="0.3">
      <c r="A1668" t="s">
        <v>3552</v>
      </c>
      <c r="B1668" s="4">
        <v>45672</v>
      </c>
      <c r="C1668" t="s">
        <v>3553</v>
      </c>
      <c r="D1668" t="s">
        <v>3554</v>
      </c>
      <c r="E1668" t="s">
        <v>51</v>
      </c>
      <c r="F1668" t="s">
        <v>52</v>
      </c>
      <c r="G1668" t="s">
        <v>53</v>
      </c>
      <c r="H1668" t="s">
        <v>42</v>
      </c>
      <c r="I1668" t="s">
        <v>2979</v>
      </c>
      <c r="J1668" s="4">
        <v>21777</v>
      </c>
    </row>
    <row r="1669" spans="1:10" x14ac:dyDescent="0.3">
      <c r="A1669" t="s">
        <v>3555</v>
      </c>
      <c r="B1669" s="4">
        <v>45672</v>
      </c>
      <c r="C1669" t="s">
        <v>71</v>
      </c>
      <c r="D1669" t="s">
        <v>72</v>
      </c>
      <c r="E1669" t="s">
        <v>51</v>
      </c>
      <c r="F1669" t="s">
        <v>52</v>
      </c>
      <c r="G1669" t="s">
        <v>53</v>
      </c>
      <c r="H1669" t="s">
        <v>42</v>
      </c>
      <c r="I1669" t="s">
        <v>3497</v>
      </c>
      <c r="J1669" s="4">
        <v>21455</v>
      </c>
    </row>
    <row r="1670" spans="1:10" x14ac:dyDescent="0.3">
      <c r="A1670" t="s">
        <v>3556</v>
      </c>
      <c r="B1670" s="4">
        <v>45672</v>
      </c>
      <c r="C1670" t="s">
        <v>3557</v>
      </c>
      <c r="D1670" t="s">
        <v>3558</v>
      </c>
      <c r="E1670" t="s">
        <v>204</v>
      </c>
      <c r="F1670" t="s">
        <v>205</v>
      </c>
      <c r="G1670" t="s">
        <v>206</v>
      </c>
      <c r="H1670" t="s">
        <v>42</v>
      </c>
      <c r="I1670" t="s">
        <v>338</v>
      </c>
      <c r="J1670" s="4">
        <v>19576</v>
      </c>
    </row>
    <row r="1671" spans="1:10" x14ac:dyDescent="0.3">
      <c r="A1671" t="s">
        <v>3559</v>
      </c>
      <c r="B1671" s="4">
        <v>45672</v>
      </c>
      <c r="C1671" t="s">
        <v>656</v>
      </c>
      <c r="D1671" t="s">
        <v>657</v>
      </c>
      <c r="E1671" t="s">
        <v>39</v>
      </c>
      <c r="F1671" t="s">
        <v>40</v>
      </c>
      <c r="G1671" t="s">
        <v>41</v>
      </c>
      <c r="H1671" t="s">
        <v>42</v>
      </c>
      <c r="I1671" t="s">
        <v>2508</v>
      </c>
      <c r="J1671" s="4">
        <v>28955</v>
      </c>
    </row>
    <row r="1672" spans="1:10" x14ac:dyDescent="0.3">
      <c r="A1672" t="s">
        <v>3560</v>
      </c>
      <c r="B1672" s="4">
        <v>45672</v>
      </c>
      <c r="C1672" t="s">
        <v>1064</v>
      </c>
      <c r="D1672" t="s">
        <v>1065</v>
      </c>
      <c r="E1672" t="s">
        <v>39</v>
      </c>
      <c r="F1672" t="s">
        <v>40</v>
      </c>
      <c r="G1672" t="s">
        <v>41</v>
      </c>
      <c r="H1672" t="s">
        <v>42</v>
      </c>
      <c r="I1672" t="s">
        <v>2508</v>
      </c>
      <c r="J1672" s="4">
        <v>28955</v>
      </c>
    </row>
    <row r="1673" spans="1:10" x14ac:dyDescent="0.3">
      <c r="A1673" t="s">
        <v>3561</v>
      </c>
      <c r="B1673" s="4">
        <v>45672</v>
      </c>
      <c r="C1673" t="s">
        <v>2442</v>
      </c>
      <c r="D1673" t="s">
        <v>2443</v>
      </c>
      <c r="E1673" t="s">
        <v>39</v>
      </c>
      <c r="F1673" t="s">
        <v>40</v>
      </c>
      <c r="G1673" t="s">
        <v>41</v>
      </c>
      <c r="H1673" t="s">
        <v>42</v>
      </c>
      <c r="I1673" t="s">
        <v>3562</v>
      </c>
      <c r="J1673" s="4">
        <v>28175</v>
      </c>
    </row>
    <row r="1674" spans="1:10" x14ac:dyDescent="0.3">
      <c r="A1674" t="s">
        <v>3563</v>
      </c>
      <c r="B1674" s="4">
        <v>45672</v>
      </c>
      <c r="C1674" t="s">
        <v>344</v>
      </c>
      <c r="D1674" t="s">
        <v>345</v>
      </c>
      <c r="E1674" t="s">
        <v>39</v>
      </c>
      <c r="F1674" t="s">
        <v>40</v>
      </c>
      <c r="G1674" t="s">
        <v>41</v>
      </c>
      <c r="H1674" t="s">
        <v>42</v>
      </c>
      <c r="I1674" t="s">
        <v>3562</v>
      </c>
      <c r="J1674" s="4">
        <v>28175</v>
      </c>
    </row>
    <row r="1675" spans="1:10" x14ac:dyDescent="0.3">
      <c r="A1675" t="s">
        <v>3564</v>
      </c>
      <c r="B1675" s="4">
        <v>45672</v>
      </c>
      <c r="C1675" t="s">
        <v>3565</v>
      </c>
      <c r="D1675" t="s">
        <v>3566</v>
      </c>
      <c r="E1675" t="s">
        <v>111</v>
      </c>
      <c r="F1675" t="s">
        <v>112</v>
      </c>
      <c r="G1675" t="s">
        <v>113</v>
      </c>
      <c r="H1675" t="s">
        <v>42</v>
      </c>
      <c r="I1675" t="s">
        <v>3567</v>
      </c>
      <c r="J1675" s="4">
        <v>37958</v>
      </c>
    </row>
    <row r="1676" spans="1:10" x14ac:dyDescent="0.3">
      <c r="A1676" t="s">
        <v>3568</v>
      </c>
      <c r="B1676" s="4">
        <v>45672</v>
      </c>
      <c r="C1676" t="s">
        <v>238</v>
      </c>
      <c r="D1676" t="s">
        <v>239</v>
      </c>
      <c r="E1676" t="s">
        <v>39</v>
      </c>
      <c r="F1676" t="s">
        <v>40</v>
      </c>
      <c r="G1676" t="s">
        <v>41</v>
      </c>
      <c r="H1676" t="s">
        <v>42</v>
      </c>
      <c r="I1676" t="s">
        <v>3562</v>
      </c>
      <c r="J1676" s="4">
        <v>28175</v>
      </c>
    </row>
    <row r="1677" spans="1:10" x14ac:dyDescent="0.3">
      <c r="A1677" t="s">
        <v>3569</v>
      </c>
      <c r="B1677" s="4">
        <v>45672</v>
      </c>
      <c r="C1677" t="s">
        <v>3570</v>
      </c>
      <c r="D1677" t="s">
        <v>3571</v>
      </c>
      <c r="E1677" t="s">
        <v>3479</v>
      </c>
      <c r="F1677" t="s">
        <v>3480</v>
      </c>
      <c r="G1677" t="s">
        <v>113</v>
      </c>
      <c r="H1677" t="s">
        <v>42</v>
      </c>
      <c r="I1677" t="s">
        <v>3481</v>
      </c>
      <c r="J1677" s="4">
        <v>39020</v>
      </c>
    </row>
    <row r="1678" spans="1:10" x14ac:dyDescent="0.3">
      <c r="A1678" t="s">
        <v>3572</v>
      </c>
      <c r="B1678" s="4">
        <v>45672</v>
      </c>
      <c r="C1678" t="s">
        <v>400</v>
      </c>
      <c r="D1678" t="s">
        <v>401</v>
      </c>
      <c r="E1678" t="s">
        <v>51</v>
      </c>
      <c r="F1678" t="s">
        <v>52</v>
      </c>
      <c r="G1678" t="s">
        <v>53</v>
      </c>
      <c r="H1678" t="s">
        <v>42</v>
      </c>
      <c r="I1678" t="s">
        <v>2510</v>
      </c>
      <c r="J1678" s="4">
        <v>22273</v>
      </c>
    </row>
    <row r="1679" spans="1:10" x14ac:dyDescent="0.3">
      <c r="A1679" t="s">
        <v>3573</v>
      </c>
      <c r="B1679" s="4">
        <v>45672</v>
      </c>
      <c r="C1679" t="s">
        <v>56</v>
      </c>
      <c r="D1679" t="s">
        <v>1542</v>
      </c>
      <c r="E1679" t="s">
        <v>111</v>
      </c>
      <c r="F1679" t="s">
        <v>112</v>
      </c>
      <c r="G1679" t="s">
        <v>113</v>
      </c>
      <c r="H1679" t="s">
        <v>42</v>
      </c>
      <c r="I1679" t="s">
        <v>1849</v>
      </c>
      <c r="J1679" s="4">
        <v>25529</v>
      </c>
    </row>
    <row r="1680" spans="1:10" x14ac:dyDescent="0.3">
      <c r="A1680" t="s">
        <v>3574</v>
      </c>
      <c r="B1680" s="4">
        <v>45672</v>
      </c>
      <c r="C1680" t="s">
        <v>3575</v>
      </c>
      <c r="D1680" t="s">
        <v>3576</v>
      </c>
      <c r="E1680" t="s">
        <v>111</v>
      </c>
      <c r="F1680" t="s">
        <v>112</v>
      </c>
      <c r="G1680" t="s">
        <v>113</v>
      </c>
      <c r="H1680" t="s">
        <v>42</v>
      </c>
      <c r="I1680" t="s">
        <v>1849</v>
      </c>
      <c r="J1680" s="4">
        <v>25529</v>
      </c>
    </row>
    <row r="1681" spans="1:10" x14ac:dyDescent="0.3">
      <c r="A1681" t="s">
        <v>3577</v>
      </c>
      <c r="B1681" s="4">
        <v>45672</v>
      </c>
      <c r="C1681" t="s">
        <v>928</v>
      </c>
      <c r="D1681" t="s">
        <v>929</v>
      </c>
      <c r="E1681" t="s">
        <v>1200</v>
      </c>
      <c r="F1681" t="s">
        <v>1201</v>
      </c>
      <c r="G1681" t="s">
        <v>79</v>
      </c>
      <c r="H1681" t="s">
        <v>42</v>
      </c>
      <c r="I1681" t="s">
        <v>3578</v>
      </c>
      <c r="J1681" s="4">
        <v>23499</v>
      </c>
    </row>
    <row r="1682" spans="1:10" x14ac:dyDescent="0.3">
      <c r="A1682" t="s">
        <v>3579</v>
      </c>
      <c r="B1682" s="4">
        <v>45672</v>
      </c>
      <c r="C1682" t="s">
        <v>447</v>
      </c>
      <c r="D1682" t="s">
        <v>448</v>
      </c>
      <c r="E1682" t="s">
        <v>111</v>
      </c>
      <c r="F1682" t="s">
        <v>112</v>
      </c>
      <c r="G1682" t="s">
        <v>113</v>
      </c>
      <c r="H1682" t="s">
        <v>42</v>
      </c>
      <c r="I1682" t="s">
        <v>3580</v>
      </c>
      <c r="J1682" s="4">
        <v>32154</v>
      </c>
    </row>
    <row r="1683" spans="1:10" x14ac:dyDescent="0.3">
      <c r="A1683" t="s">
        <v>3581</v>
      </c>
      <c r="B1683" s="4">
        <v>45672</v>
      </c>
      <c r="C1683" t="s">
        <v>1502</v>
      </c>
      <c r="D1683" t="s">
        <v>1503</v>
      </c>
      <c r="E1683" t="s">
        <v>111</v>
      </c>
      <c r="F1683" t="s">
        <v>112</v>
      </c>
      <c r="G1683" t="s">
        <v>113</v>
      </c>
      <c r="H1683" t="s">
        <v>42</v>
      </c>
      <c r="I1683" t="s">
        <v>3580</v>
      </c>
      <c r="J1683" s="4">
        <v>32154</v>
      </c>
    </row>
    <row r="1684" spans="1:10" x14ac:dyDescent="0.3">
      <c r="A1684" t="s">
        <v>3582</v>
      </c>
      <c r="B1684" s="4">
        <v>45672</v>
      </c>
      <c r="C1684" t="s">
        <v>270</v>
      </c>
      <c r="D1684" t="s">
        <v>271</v>
      </c>
      <c r="E1684" t="s">
        <v>51</v>
      </c>
      <c r="F1684" t="s">
        <v>52</v>
      </c>
      <c r="G1684" t="s">
        <v>53</v>
      </c>
      <c r="H1684" t="s">
        <v>42</v>
      </c>
      <c r="I1684" t="s">
        <v>903</v>
      </c>
      <c r="J1684" s="4">
        <v>27940</v>
      </c>
    </row>
    <row r="1685" spans="1:10" x14ac:dyDescent="0.3">
      <c r="A1685" t="s">
        <v>3583</v>
      </c>
      <c r="B1685" s="4">
        <v>45672</v>
      </c>
      <c r="C1685" t="s">
        <v>3584</v>
      </c>
      <c r="D1685" t="s">
        <v>3585</v>
      </c>
      <c r="E1685" t="s">
        <v>498</v>
      </c>
      <c r="F1685" t="s">
        <v>499</v>
      </c>
      <c r="G1685" t="s">
        <v>79</v>
      </c>
      <c r="H1685" t="s">
        <v>42</v>
      </c>
      <c r="I1685" t="s">
        <v>903</v>
      </c>
      <c r="J1685" s="4">
        <v>27940</v>
      </c>
    </row>
    <row r="1686" spans="1:10" x14ac:dyDescent="0.3">
      <c r="A1686" t="s">
        <v>3586</v>
      </c>
      <c r="B1686" s="4">
        <v>45672</v>
      </c>
      <c r="C1686" t="s">
        <v>215</v>
      </c>
      <c r="D1686" t="s">
        <v>216</v>
      </c>
      <c r="E1686" t="s">
        <v>51</v>
      </c>
      <c r="F1686" t="s">
        <v>52</v>
      </c>
      <c r="G1686" t="s">
        <v>53</v>
      </c>
      <c r="H1686" t="s">
        <v>42</v>
      </c>
      <c r="I1686" t="s">
        <v>3587</v>
      </c>
      <c r="J1686" s="4">
        <v>30047</v>
      </c>
    </row>
    <row r="1687" spans="1:10" x14ac:dyDescent="0.3">
      <c r="A1687" t="s">
        <v>3588</v>
      </c>
      <c r="B1687" s="4">
        <v>45672</v>
      </c>
      <c r="C1687" t="s">
        <v>1144</v>
      </c>
      <c r="D1687" t="s">
        <v>1145</v>
      </c>
      <c r="E1687" t="s">
        <v>51</v>
      </c>
      <c r="F1687" t="s">
        <v>52</v>
      </c>
      <c r="G1687" t="s">
        <v>53</v>
      </c>
      <c r="H1687" t="s">
        <v>42</v>
      </c>
      <c r="I1687" t="s">
        <v>3587</v>
      </c>
      <c r="J1687" s="4">
        <v>30047</v>
      </c>
    </row>
    <row r="1688" spans="1:10" x14ac:dyDescent="0.3">
      <c r="A1688" t="s">
        <v>3589</v>
      </c>
      <c r="B1688" s="4">
        <v>45672</v>
      </c>
      <c r="C1688" t="s">
        <v>311</v>
      </c>
      <c r="D1688" t="s">
        <v>312</v>
      </c>
      <c r="E1688" t="s">
        <v>51</v>
      </c>
      <c r="F1688" t="s">
        <v>52</v>
      </c>
      <c r="G1688" t="s">
        <v>53</v>
      </c>
      <c r="H1688" t="s">
        <v>42</v>
      </c>
      <c r="I1688" t="s">
        <v>3587</v>
      </c>
      <c r="J1688" s="4">
        <v>30047</v>
      </c>
    </row>
    <row r="1689" spans="1:10" x14ac:dyDescent="0.3">
      <c r="A1689" t="s">
        <v>3590</v>
      </c>
      <c r="B1689" s="4">
        <v>45672</v>
      </c>
      <c r="C1689" t="s">
        <v>3591</v>
      </c>
      <c r="D1689" t="s">
        <v>3592</v>
      </c>
      <c r="E1689" t="s">
        <v>51</v>
      </c>
      <c r="F1689" t="s">
        <v>52</v>
      </c>
      <c r="G1689" t="s">
        <v>53</v>
      </c>
      <c r="H1689" t="s">
        <v>42</v>
      </c>
      <c r="I1689" t="s">
        <v>3587</v>
      </c>
      <c r="J1689" s="4">
        <v>30047</v>
      </c>
    </row>
    <row r="1690" spans="1:10" x14ac:dyDescent="0.3">
      <c r="A1690" t="s">
        <v>3593</v>
      </c>
      <c r="B1690" s="4">
        <v>45672</v>
      </c>
      <c r="C1690" t="s">
        <v>3594</v>
      </c>
      <c r="D1690" t="s">
        <v>3595</v>
      </c>
      <c r="E1690" t="s">
        <v>51</v>
      </c>
      <c r="F1690" t="s">
        <v>52</v>
      </c>
      <c r="G1690" t="s">
        <v>53</v>
      </c>
      <c r="H1690" t="s">
        <v>42</v>
      </c>
      <c r="I1690" t="s">
        <v>3587</v>
      </c>
      <c r="J1690" s="4">
        <v>30047</v>
      </c>
    </row>
    <row r="1691" spans="1:10" x14ac:dyDescent="0.3">
      <c r="A1691" t="s">
        <v>3596</v>
      </c>
      <c r="B1691" s="4">
        <v>45672</v>
      </c>
      <c r="C1691" t="s">
        <v>242</v>
      </c>
      <c r="D1691" t="s">
        <v>243</v>
      </c>
      <c r="E1691" t="s">
        <v>51</v>
      </c>
      <c r="F1691" t="s">
        <v>52</v>
      </c>
      <c r="G1691" t="s">
        <v>53</v>
      </c>
      <c r="H1691" t="s">
        <v>42</v>
      </c>
      <c r="I1691" t="s">
        <v>3587</v>
      </c>
      <c r="J1691" s="4">
        <v>30047</v>
      </c>
    </row>
    <row r="1692" spans="1:10" x14ac:dyDescent="0.3">
      <c r="A1692" t="s">
        <v>3597</v>
      </c>
      <c r="B1692" s="4">
        <v>45672</v>
      </c>
      <c r="C1692" t="s">
        <v>774</v>
      </c>
      <c r="D1692" t="s">
        <v>775</v>
      </c>
      <c r="E1692" t="s">
        <v>77</v>
      </c>
      <c r="F1692" t="s">
        <v>78</v>
      </c>
      <c r="G1692" t="s">
        <v>79</v>
      </c>
      <c r="H1692" t="s">
        <v>42</v>
      </c>
      <c r="I1692" t="s">
        <v>1830</v>
      </c>
      <c r="J1692" s="4">
        <v>30485</v>
      </c>
    </row>
    <row r="1693" spans="1:10" x14ac:dyDescent="0.3">
      <c r="A1693" t="s">
        <v>3598</v>
      </c>
      <c r="B1693" s="4">
        <v>45672</v>
      </c>
      <c r="C1693" t="s">
        <v>3599</v>
      </c>
      <c r="D1693" t="s">
        <v>3600</v>
      </c>
      <c r="E1693" t="s">
        <v>3530</v>
      </c>
      <c r="F1693" t="s">
        <v>3531</v>
      </c>
      <c r="G1693" t="s">
        <v>3532</v>
      </c>
      <c r="H1693" t="s">
        <v>42</v>
      </c>
      <c r="I1693" t="s">
        <v>3533</v>
      </c>
      <c r="J1693" s="4">
        <v>27392</v>
      </c>
    </row>
    <row r="1694" spans="1:10" x14ac:dyDescent="0.3">
      <c r="A1694" t="s">
        <v>3601</v>
      </c>
      <c r="B1694" s="4">
        <v>45672</v>
      </c>
      <c r="C1694" t="s">
        <v>188</v>
      </c>
      <c r="D1694" t="s">
        <v>189</v>
      </c>
      <c r="E1694" t="s">
        <v>51</v>
      </c>
      <c r="F1694" t="s">
        <v>52</v>
      </c>
      <c r="G1694" t="s">
        <v>53</v>
      </c>
      <c r="H1694" t="s">
        <v>42</v>
      </c>
      <c r="I1694" t="s">
        <v>3602</v>
      </c>
      <c r="J1694" s="4">
        <v>26204</v>
      </c>
    </row>
    <row r="1695" spans="1:10" x14ac:dyDescent="0.3">
      <c r="A1695" t="s">
        <v>3603</v>
      </c>
      <c r="B1695" s="4">
        <v>45672</v>
      </c>
      <c r="C1695" t="s">
        <v>419</v>
      </c>
      <c r="D1695" t="s">
        <v>420</v>
      </c>
      <c r="E1695" t="s">
        <v>51</v>
      </c>
      <c r="F1695" t="s">
        <v>52</v>
      </c>
      <c r="G1695" t="s">
        <v>53</v>
      </c>
      <c r="H1695" t="s">
        <v>42</v>
      </c>
      <c r="I1695" t="s">
        <v>2795</v>
      </c>
      <c r="J1695" s="4">
        <v>17747</v>
      </c>
    </row>
    <row r="1696" spans="1:10" x14ac:dyDescent="0.3">
      <c r="A1696" t="s">
        <v>3604</v>
      </c>
      <c r="B1696" s="4">
        <v>45672</v>
      </c>
      <c r="C1696" t="s">
        <v>1156</v>
      </c>
      <c r="D1696" t="s">
        <v>1157</v>
      </c>
      <c r="E1696" t="s">
        <v>51</v>
      </c>
      <c r="F1696" t="s">
        <v>52</v>
      </c>
      <c r="G1696" t="s">
        <v>53</v>
      </c>
      <c r="H1696" t="s">
        <v>42</v>
      </c>
      <c r="I1696" t="s">
        <v>2795</v>
      </c>
      <c r="J1696" s="4">
        <v>17747</v>
      </c>
    </row>
    <row r="1697" spans="1:10" x14ac:dyDescent="0.3">
      <c r="A1697" t="s">
        <v>3605</v>
      </c>
      <c r="B1697" s="4">
        <v>45672</v>
      </c>
      <c r="C1697" t="s">
        <v>215</v>
      </c>
      <c r="D1697" t="s">
        <v>216</v>
      </c>
      <c r="E1697" t="s">
        <v>51</v>
      </c>
      <c r="F1697" t="s">
        <v>52</v>
      </c>
      <c r="G1697" t="s">
        <v>53</v>
      </c>
      <c r="H1697" t="s">
        <v>42</v>
      </c>
      <c r="I1697" t="s">
        <v>2795</v>
      </c>
      <c r="J1697" s="4">
        <v>17747</v>
      </c>
    </row>
    <row r="1698" spans="1:10" x14ac:dyDescent="0.3">
      <c r="A1698" t="s">
        <v>3606</v>
      </c>
      <c r="B1698" s="4">
        <v>45672</v>
      </c>
      <c r="C1698" t="s">
        <v>347</v>
      </c>
      <c r="D1698" t="s">
        <v>348</v>
      </c>
      <c r="E1698" t="s">
        <v>51</v>
      </c>
      <c r="F1698" t="s">
        <v>52</v>
      </c>
      <c r="G1698" t="s">
        <v>53</v>
      </c>
      <c r="H1698" t="s">
        <v>42</v>
      </c>
      <c r="I1698" t="s">
        <v>2795</v>
      </c>
      <c r="J1698" s="4">
        <v>17747</v>
      </c>
    </row>
    <row r="1699" spans="1:10" x14ac:dyDescent="0.3">
      <c r="A1699" t="s">
        <v>3607</v>
      </c>
      <c r="B1699" s="4">
        <v>45672</v>
      </c>
      <c r="C1699" t="s">
        <v>405</v>
      </c>
      <c r="D1699" t="s">
        <v>406</v>
      </c>
      <c r="E1699" t="s">
        <v>51</v>
      </c>
      <c r="F1699" t="s">
        <v>52</v>
      </c>
      <c r="G1699" t="s">
        <v>53</v>
      </c>
      <c r="H1699" t="s">
        <v>42</v>
      </c>
      <c r="I1699" t="s">
        <v>3608</v>
      </c>
      <c r="J1699" s="4">
        <v>33716</v>
      </c>
    </row>
    <row r="1700" spans="1:10" x14ac:dyDescent="0.3">
      <c r="A1700" t="s">
        <v>3609</v>
      </c>
      <c r="B1700" s="4">
        <v>45672</v>
      </c>
      <c r="C1700" t="s">
        <v>574</v>
      </c>
      <c r="D1700" t="s">
        <v>1164</v>
      </c>
      <c r="E1700" t="s">
        <v>51</v>
      </c>
      <c r="F1700" t="s">
        <v>52</v>
      </c>
      <c r="G1700" t="s">
        <v>53</v>
      </c>
      <c r="H1700" t="s">
        <v>42</v>
      </c>
      <c r="I1700" t="s">
        <v>3610</v>
      </c>
      <c r="J1700" s="4">
        <v>25431</v>
      </c>
    </row>
    <row r="1701" spans="1:10" x14ac:dyDescent="0.3">
      <c r="A1701" t="s">
        <v>3611</v>
      </c>
      <c r="B1701" s="4">
        <v>45672</v>
      </c>
      <c r="C1701" t="s">
        <v>3612</v>
      </c>
      <c r="D1701" t="s">
        <v>3613</v>
      </c>
      <c r="E1701" t="s">
        <v>51</v>
      </c>
      <c r="F1701" t="s">
        <v>52</v>
      </c>
      <c r="G1701" t="s">
        <v>53</v>
      </c>
      <c r="H1701" t="s">
        <v>42</v>
      </c>
      <c r="I1701" t="s">
        <v>3610</v>
      </c>
      <c r="J1701" s="4">
        <v>25431</v>
      </c>
    </row>
    <row r="1702" spans="1:10" x14ac:dyDescent="0.3">
      <c r="A1702" t="s">
        <v>3614</v>
      </c>
      <c r="B1702" s="4">
        <v>45672</v>
      </c>
      <c r="C1702" t="s">
        <v>109</v>
      </c>
      <c r="D1702" t="s">
        <v>110</v>
      </c>
      <c r="E1702" t="s">
        <v>111</v>
      </c>
      <c r="F1702" t="s">
        <v>112</v>
      </c>
      <c r="G1702" t="s">
        <v>113</v>
      </c>
      <c r="H1702" t="s">
        <v>42</v>
      </c>
      <c r="I1702" t="s">
        <v>2322</v>
      </c>
      <c r="J1702" s="4">
        <v>20603</v>
      </c>
    </row>
    <row r="1703" spans="1:10" x14ac:dyDescent="0.3">
      <c r="A1703" t="s">
        <v>3615</v>
      </c>
      <c r="B1703" s="4">
        <v>45672</v>
      </c>
      <c r="C1703" t="s">
        <v>2725</v>
      </c>
      <c r="D1703" t="s">
        <v>2726</v>
      </c>
      <c r="E1703" t="s">
        <v>111</v>
      </c>
      <c r="F1703" t="s">
        <v>112</v>
      </c>
      <c r="G1703" t="s">
        <v>113</v>
      </c>
      <c r="H1703" t="s">
        <v>42</v>
      </c>
      <c r="I1703" t="s">
        <v>2322</v>
      </c>
      <c r="J1703" s="4">
        <v>20603</v>
      </c>
    </row>
    <row r="1704" spans="1:10" x14ac:dyDescent="0.3">
      <c r="A1704" t="s">
        <v>3616</v>
      </c>
      <c r="B1704" s="4">
        <v>45672</v>
      </c>
      <c r="C1704" t="s">
        <v>1860</v>
      </c>
      <c r="D1704" t="s">
        <v>1861</v>
      </c>
      <c r="E1704" t="s">
        <v>77</v>
      </c>
      <c r="F1704" t="s">
        <v>78</v>
      </c>
      <c r="G1704" t="s">
        <v>79</v>
      </c>
      <c r="H1704" t="s">
        <v>42</v>
      </c>
      <c r="I1704" t="s">
        <v>1830</v>
      </c>
      <c r="J1704" s="4">
        <v>30485</v>
      </c>
    </row>
    <row r="1705" spans="1:10" x14ac:dyDescent="0.3">
      <c r="A1705" t="s">
        <v>3617</v>
      </c>
      <c r="B1705" s="4">
        <v>45672</v>
      </c>
      <c r="C1705" t="s">
        <v>56</v>
      </c>
      <c r="D1705" t="s">
        <v>1542</v>
      </c>
      <c r="E1705" t="s">
        <v>111</v>
      </c>
      <c r="F1705" t="s">
        <v>112</v>
      </c>
      <c r="G1705" t="s">
        <v>113</v>
      </c>
      <c r="H1705" t="s">
        <v>42</v>
      </c>
      <c r="I1705" t="s">
        <v>3618</v>
      </c>
      <c r="J1705" s="4">
        <v>23949</v>
      </c>
    </row>
    <row r="1706" spans="1:10" x14ac:dyDescent="0.3">
      <c r="A1706" t="s">
        <v>3619</v>
      </c>
      <c r="B1706" s="4">
        <v>45672</v>
      </c>
      <c r="C1706" t="s">
        <v>1380</v>
      </c>
      <c r="D1706" t="s">
        <v>1381</v>
      </c>
      <c r="E1706" t="s">
        <v>51</v>
      </c>
      <c r="F1706" t="s">
        <v>52</v>
      </c>
      <c r="G1706" t="s">
        <v>53</v>
      </c>
      <c r="H1706" t="s">
        <v>42</v>
      </c>
      <c r="I1706" t="s">
        <v>3620</v>
      </c>
      <c r="J1706" s="4">
        <v>22649</v>
      </c>
    </row>
    <row r="1707" spans="1:10" x14ac:dyDescent="0.3">
      <c r="A1707" t="s">
        <v>3621</v>
      </c>
      <c r="B1707" s="4">
        <v>45672</v>
      </c>
      <c r="C1707" t="s">
        <v>71</v>
      </c>
      <c r="D1707" t="s">
        <v>72</v>
      </c>
      <c r="E1707" t="s">
        <v>51</v>
      </c>
      <c r="F1707" t="s">
        <v>52</v>
      </c>
      <c r="G1707" t="s">
        <v>53</v>
      </c>
      <c r="H1707" t="s">
        <v>42</v>
      </c>
      <c r="I1707" t="s">
        <v>3620</v>
      </c>
      <c r="J1707" s="4">
        <v>22649</v>
      </c>
    </row>
    <row r="1708" spans="1:10" x14ac:dyDescent="0.3">
      <c r="A1708" t="s">
        <v>3622</v>
      </c>
      <c r="B1708" s="4">
        <v>45672</v>
      </c>
      <c r="C1708" t="s">
        <v>1876</v>
      </c>
      <c r="D1708" t="s">
        <v>1877</v>
      </c>
      <c r="E1708" t="s">
        <v>51</v>
      </c>
      <c r="F1708" t="s">
        <v>52</v>
      </c>
      <c r="G1708" t="s">
        <v>53</v>
      </c>
      <c r="H1708" t="s">
        <v>42</v>
      </c>
      <c r="I1708" t="s">
        <v>3623</v>
      </c>
      <c r="J1708" s="4">
        <v>32544</v>
      </c>
    </row>
    <row r="1709" spans="1:10" x14ac:dyDescent="0.3">
      <c r="A1709" t="s">
        <v>3624</v>
      </c>
      <c r="B1709" s="4">
        <v>45672</v>
      </c>
      <c r="C1709" t="s">
        <v>215</v>
      </c>
      <c r="D1709" t="s">
        <v>216</v>
      </c>
      <c r="E1709" t="s">
        <v>51</v>
      </c>
      <c r="F1709" t="s">
        <v>52</v>
      </c>
      <c r="G1709" t="s">
        <v>53</v>
      </c>
      <c r="H1709" t="s">
        <v>42</v>
      </c>
      <c r="I1709" t="s">
        <v>1161</v>
      </c>
      <c r="J1709" s="4">
        <v>24396</v>
      </c>
    </row>
    <row r="1710" spans="1:10" x14ac:dyDescent="0.3">
      <c r="A1710" t="s">
        <v>3625</v>
      </c>
      <c r="B1710" s="4">
        <v>45672</v>
      </c>
      <c r="C1710" t="s">
        <v>2754</v>
      </c>
      <c r="D1710" t="s">
        <v>2755</v>
      </c>
      <c r="E1710" t="s">
        <v>51</v>
      </c>
      <c r="F1710" t="s">
        <v>52</v>
      </c>
      <c r="G1710" t="s">
        <v>53</v>
      </c>
      <c r="H1710" t="s">
        <v>42</v>
      </c>
      <c r="I1710" t="s">
        <v>378</v>
      </c>
      <c r="J1710" s="4">
        <v>24146</v>
      </c>
    </row>
    <row r="1711" spans="1:10" x14ac:dyDescent="0.3">
      <c r="A1711" t="s">
        <v>3626</v>
      </c>
      <c r="B1711" s="4">
        <v>45672</v>
      </c>
      <c r="C1711" t="s">
        <v>1429</v>
      </c>
      <c r="D1711" t="s">
        <v>1430</v>
      </c>
      <c r="E1711" t="s">
        <v>51</v>
      </c>
      <c r="F1711" t="s">
        <v>52</v>
      </c>
      <c r="G1711" t="s">
        <v>53</v>
      </c>
      <c r="H1711" t="s">
        <v>42</v>
      </c>
      <c r="I1711" t="s">
        <v>378</v>
      </c>
      <c r="J1711" s="4">
        <v>24146</v>
      </c>
    </row>
    <row r="1712" spans="1:10" x14ac:dyDescent="0.3">
      <c r="A1712" t="s">
        <v>3627</v>
      </c>
      <c r="B1712" s="4">
        <v>45672</v>
      </c>
      <c r="C1712" t="s">
        <v>311</v>
      </c>
      <c r="D1712" t="s">
        <v>312</v>
      </c>
      <c r="E1712" t="s">
        <v>51</v>
      </c>
      <c r="F1712" t="s">
        <v>52</v>
      </c>
      <c r="G1712" t="s">
        <v>53</v>
      </c>
      <c r="H1712" t="s">
        <v>42</v>
      </c>
      <c r="I1712" t="s">
        <v>2979</v>
      </c>
      <c r="J1712" s="4">
        <v>21777</v>
      </c>
    </row>
    <row r="1713" spans="1:10" x14ac:dyDescent="0.3">
      <c r="A1713" t="s">
        <v>3628</v>
      </c>
      <c r="B1713" s="4">
        <v>45672</v>
      </c>
      <c r="C1713" t="s">
        <v>474</v>
      </c>
      <c r="D1713" t="s">
        <v>475</v>
      </c>
      <c r="E1713" t="s">
        <v>111</v>
      </c>
      <c r="F1713" t="s">
        <v>112</v>
      </c>
      <c r="G1713" t="s">
        <v>113</v>
      </c>
      <c r="H1713" t="s">
        <v>42</v>
      </c>
      <c r="I1713" t="s">
        <v>3629</v>
      </c>
      <c r="J1713" s="4">
        <v>29649</v>
      </c>
    </row>
    <row r="1714" spans="1:10" x14ac:dyDescent="0.3">
      <c r="A1714" t="s">
        <v>3630</v>
      </c>
      <c r="B1714" s="4">
        <v>45672</v>
      </c>
      <c r="C1714" t="s">
        <v>1700</v>
      </c>
      <c r="D1714" t="s">
        <v>1701</v>
      </c>
      <c r="E1714" t="s">
        <v>111</v>
      </c>
      <c r="F1714" t="s">
        <v>112</v>
      </c>
      <c r="G1714" t="s">
        <v>113</v>
      </c>
      <c r="H1714" t="s">
        <v>42</v>
      </c>
      <c r="I1714" t="s">
        <v>3629</v>
      </c>
      <c r="J1714" s="4">
        <v>29649</v>
      </c>
    </row>
    <row r="1715" spans="1:10" x14ac:dyDescent="0.3">
      <c r="A1715" t="s">
        <v>3631</v>
      </c>
      <c r="B1715" s="4">
        <v>45672</v>
      </c>
      <c r="C1715" t="s">
        <v>3632</v>
      </c>
      <c r="D1715" t="s">
        <v>3633</v>
      </c>
      <c r="E1715" t="s">
        <v>1730</v>
      </c>
      <c r="F1715" t="s">
        <v>1731</v>
      </c>
      <c r="G1715" t="s">
        <v>1732</v>
      </c>
      <c r="H1715" t="s">
        <v>42</v>
      </c>
      <c r="I1715" t="s">
        <v>3421</v>
      </c>
      <c r="J1715" s="4">
        <v>24791</v>
      </c>
    </row>
    <row r="1716" spans="1:10" x14ac:dyDescent="0.3">
      <c r="A1716" t="s">
        <v>3634</v>
      </c>
      <c r="B1716" s="4">
        <v>45672</v>
      </c>
      <c r="C1716" t="s">
        <v>525</v>
      </c>
      <c r="D1716" t="s">
        <v>526</v>
      </c>
      <c r="E1716" t="s">
        <v>2372</v>
      </c>
      <c r="F1716" t="s">
        <v>2373</v>
      </c>
      <c r="G1716" t="s">
        <v>1581</v>
      </c>
      <c r="H1716" t="s">
        <v>42</v>
      </c>
      <c r="I1716" t="s">
        <v>3635</v>
      </c>
      <c r="J1716" s="4">
        <v>27740</v>
      </c>
    </row>
    <row r="1717" spans="1:10" x14ac:dyDescent="0.3">
      <c r="A1717" t="s">
        <v>3636</v>
      </c>
      <c r="B1717" s="4">
        <v>45672</v>
      </c>
      <c r="C1717" t="s">
        <v>2586</v>
      </c>
      <c r="D1717" t="s">
        <v>2587</v>
      </c>
      <c r="E1717" t="s">
        <v>1730</v>
      </c>
      <c r="F1717" t="s">
        <v>1731</v>
      </c>
      <c r="G1717" t="s">
        <v>1732</v>
      </c>
      <c r="H1717" t="s">
        <v>42</v>
      </c>
      <c r="I1717" t="s">
        <v>3421</v>
      </c>
      <c r="J1717" s="4">
        <v>24791</v>
      </c>
    </row>
    <row r="1718" spans="1:10" x14ac:dyDescent="0.3">
      <c r="A1718" t="s">
        <v>3637</v>
      </c>
      <c r="B1718" s="4">
        <v>45672</v>
      </c>
      <c r="C1718" t="s">
        <v>3575</v>
      </c>
      <c r="D1718" t="s">
        <v>3576</v>
      </c>
      <c r="E1718" t="s">
        <v>39</v>
      </c>
      <c r="F1718" t="s">
        <v>40</v>
      </c>
      <c r="G1718" t="s">
        <v>41</v>
      </c>
      <c r="H1718" t="s">
        <v>42</v>
      </c>
      <c r="I1718" t="s">
        <v>3638</v>
      </c>
      <c r="J1718" s="4">
        <v>21943</v>
      </c>
    </row>
    <row r="1719" spans="1:10" x14ac:dyDescent="0.3">
      <c r="A1719" t="s">
        <v>3639</v>
      </c>
      <c r="B1719" s="4">
        <v>45672</v>
      </c>
      <c r="C1719" t="s">
        <v>673</v>
      </c>
      <c r="D1719" t="s">
        <v>674</v>
      </c>
      <c r="E1719" t="s">
        <v>51</v>
      </c>
      <c r="F1719" t="s">
        <v>52</v>
      </c>
      <c r="G1719" t="s">
        <v>53</v>
      </c>
      <c r="H1719" t="s">
        <v>42</v>
      </c>
      <c r="I1719" t="s">
        <v>3640</v>
      </c>
      <c r="J1719" s="4">
        <v>26744</v>
      </c>
    </row>
    <row r="1720" spans="1:10" x14ac:dyDescent="0.3">
      <c r="A1720" t="s">
        <v>3641</v>
      </c>
      <c r="B1720" s="4">
        <v>45672</v>
      </c>
      <c r="C1720" t="s">
        <v>419</v>
      </c>
      <c r="D1720" t="s">
        <v>420</v>
      </c>
      <c r="E1720" t="s">
        <v>51</v>
      </c>
      <c r="F1720" t="s">
        <v>52</v>
      </c>
      <c r="G1720" t="s">
        <v>53</v>
      </c>
      <c r="H1720" t="s">
        <v>42</v>
      </c>
      <c r="I1720" t="s">
        <v>3640</v>
      </c>
      <c r="J1720" s="4">
        <v>26744</v>
      </c>
    </row>
    <row r="1721" spans="1:10" x14ac:dyDescent="0.3">
      <c r="A1721" t="s">
        <v>3642</v>
      </c>
      <c r="B1721" s="4">
        <v>45672</v>
      </c>
      <c r="C1721" t="s">
        <v>105</v>
      </c>
      <c r="D1721" t="s">
        <v>106</v>
      </c>
      <c r="E1721" t="s">
        <v>204</v>
      </c>
      <c r="F1721" t="s">
        <v>205</v>
      </c>
      <c r="G1721" t="s">
        <v>206</v>
      </c>
      <c r="H1721" t="s">
        <v>42</v>
      </c>
      <c r="I1721" t="s">
        <v>1575</v>
      </c>
      <c r="J1721" s="4">
        <v>22613</v>
      </c>
    </row>
    <row r="1722" spans="1:10" x14ac:dyDescent="0.3">
      <c r="A1722" t="s">
        <v>3643</v>
      </c>
      <c r="B1722" s="4">
        <v>45672</v>
      </c>
      <c r="C1722" t="s">
        <v>60</v>
      </c>
      <c r="D1722" t="s">
        <v>61</v>
      </c>
      <c r="E1722" t="s">
        <v>51</v>
      </c>
      <c r="F1722" t="s">
        <v>52</v>
      </c>
      <c r="G1722" t="s">
        <v>53</v>
      </c>
      <c r="H1722" t="s">
        <v>42</v>
      </c>
      <c r="I1722" t="s">
        <v>1575</v>
      </c>
      <c r="J1722" s="4">
        <v>22613</v>
      </c>
    </row>
    <row r="1723" spans="1:10" x14ac:dyDescent="0.3">
      <c r="A1723" t="s">
        <v>3644</v>
      </c>
      <c r="B1723" s="4">
        <v>45672</v>
      </c>
      <c r="C1723" t="s">
        <v>81</v>
      </c>
      <c r="D1723" t="s">
        <v>82</v>
      </c>
      <c r="E1723" t="s">
        <v>204</v>
      </c>
      <c r="F1723" t="s">
        <v>205</v>
      </c>
      <c r="G1723" t="s">
        <v>206</v>
      </c>
      <c r="H1723" t="s">
        <v>42</v>
      </c>
      <c r="I1723" t="s">
        <v>1575</v>
      </c>
      <c r="J1723" s="4">
        <v>22613</v>
      </c>
    </row>
    <row r="1724" spans="1:10" x14ac:dyDescent="0.3">
      <c r="A1724" t="s">
        <v>3645</v>
      </c>
      <c r="B1724" s="4">
        <v>45672</v>
      </c>
      <c r="C1724" t="s">
        <v>311</v>
      </c>
      <c r="D1724" t="s">
        <v>312</v>
      </c>
      <c r="E1724" t="s">
        <v>51</v>
      </c>
      <c r="F1724" t="s">
        <v>52</v>
      </c>
      <c r="G1724" t="s">
        <v>53</v>
      </c>
      <c r="H1724" t="s">
        <v>42</v>
      </c>
      <c r="I1724" t="s">
        <v>3646</v>
      </c>
      <c r="J1724" s="4">
        <v>18576</v>
      </c>
    </row>
    <row r="1725" spans="1:10" x14ac:dyDescent="0.3">
      <c r="A1725" t="s">
        <v>3647</v>
      </c>
      <c r="B1725" s="4">
        <v>45672</v>
      </c>
      <c r="C1725" t="s">
        <v>3648</v>
      </c>
      <c r="D1725" t="s">
        <v>3649</v>
      </c>
      <c r="E1725" t="s">
        <v>51</v>
      </c>
      <c r="F1725" t="s">
        <v>52</v>
      </c>
      <c r="G1725" t="s">
        <v>53</v>
      </c>
      <c r="H1725" t="s">
        <v>42</v>
      </c>
      <c r="I1725" t="s">
        <v>3650</v>
      </c>
      <c r="J1725" s="4">
        <v>28628</v>
      </c>
    </row>
    <row r="1726" spans="1:10" x14ac:dyDescent="0.3">
      <c r="A1726" t="s">
        <v>3651</v>
      </c>
      <c r="B1726" s="4">
        <v>45672</v>
      </c>
      <c r="C1726" t="s">
        <v>574</v>
      </c>
      <c r="D1726" t="s">
        <v>804</v>
      </c>
      <c r="E1726" t="s">
        <v>353</v>
      </c>
      <c r="F1726" t="s">
        <v>354</v>
      </c>
      <c r="G1726" t="s">
        <v>79</v>
      </c>
      <c r="H1726" t="s">
        <v>42</v>
      </c>
      <c r="I1726" t="s">
        <v>3652</v>
      </c>
      <c r="J1726" s="4">
        <v>42601</v>
      </c>
    </row>
    <row r="1727" spans="1:10" x14ac:dyDescent="0.3">
      <c r="A1727" t="s">
        <v>3653</v>
      </c>
      <c r="B1727" s="4">
        <v>45672</v>
      </c>
      <c r="C1727" t="s">
        <v>1870</v>
      </c>
      <c r="D1727" t="s">
        <v>1871</v>
      </c>
      <c r="E1727" t="s">
        <v>353</v>
      </c>
      <c r="F1727" t="s">
        <v>354</v>
      </c>
      <c r="G1727" t="s">
        <v>79</v>
      </c>
      <c r="H1727" t="s">
        <v>42</v>
      </c>
      <c r="I1727" t="s">
        <v>3652</v>
      </c>
      <c r="J1727" s="4">
        <v>42601</v>
      </c>
    </row>
    <row r="1728" spans="1:10" x14ac:dyDescent="0.3">
      <c r="A1728" t="s">
        <v>3654</v>
      </c>
      <c r="B1728" s="4">
        <v>45672</v>
      </c>
      <c r="C1728" t="s">
        <v>303</v>
      </c>
      <c r="D1728" t="s">
        <v>304</v>
      </c>
      <c r="E1728" t="s">
        <v>111</v>
      </c>
      <c r="F1728" t="s">
        <v>112</v>
      </c>
      <c r="G1728" t="s">
        <v>113</v>
      </c>
      <c r="H1728" t="s">
        <v>42</v>
      </c>
      <c r="I1728" t="s">
        <v>1849</v>
      </c>
      <c r="J1728" s="4">
        <v>25529</v>
      </c>
    </row>
    <row r="1729" spans="1:10" x14ac:dyDescent="0.3">
      <c r="A1729" t="s">
        <v>3655</v>
      </c>
      <c r="B1729" s="4">
        <v>45672</v>
      </c>
      <c r="C1729" t="s">
        <v>105</v>
      </c>
      <c r="D1729" t="s">
        <v>106</v>
      </c>
      <c r="E1729" t="s">
        <v>51</v>
      </c>
      <c r="F1729" t="s">
        <v>52</v>
      </c>
      <c r="G1729" t="s">
        <v>53</v>
      </c>
      <c r="H1729" t="s">
        <v>42</v>
      </c>
      <c r="I1729" t="s">
        <v>3656</v>
      </c>
      <c r="J1729" s="4">
        <v>15837</v>
      </c>
    </row>
    <row r="1730" spans="1:10" x14ac:dyDescent="0.3">
      <c r="A1730" t="s">
        <v>3657</v>
      </c>
      <c r="B1730" s="4">
        <v>45673</v>
      </c>
      <c r="C1730" t="s">
        <v>434</v>
      </c>
      <c r="D1730" t="s">
        <v>435</v>
      </c>
      <c r="E1730" t="s">
        <v>51</v>
      </c>
      <c r="F1730" t="s">
        <v>52</v>
      </c>
      <c r="G1730" t="s">
        <v>53</v>
      </c>
      <c r="H1730" t="s">
        <v>42</v>
      </c>
      <c r="I1730" t="s">
        <v>1944</v>
      </c>
      <c r="J1730" s="4">
        <v>25017</v>
      </c>
    </row>
    <row r="1731" spans="1:10" x14ac:dyDescent="0.3">
      <c r="A1731" t="s">
        <v>3658</v>
      </c>
      <c r="B1731" s="4">
        <v>45673</v>
      </c>
      <c r="C1731" t="s">
        <v>188</v>
      </c>
      <c r="D1731" t="s">
        <v>189</v>
      </c>
      <c r="E1731" t="s">
        <v>51</v>
      </c>
      <c r="F1731" t="s">
        <v>52</v>
      </c>
      <c r="G1731" t="s">
        <v>53</v>
      </c>
      <c r="H1731" t="s">
        <v>42</v>
      </c>
      <c r="I1731" t="s">
        <v>2216</v>
      </c>
      <c r="J1731" s="4">
        <v>23738</v>
      </c>
    </row>
    <row r="1732" spans="1:10" x14ac:dyDescent="0.3">
      <c r="A1732" t="s">
        <v>3659</v>
      </c>
      <c r="B1732" s="4">
        <v>45673</v>
      </c>
      <c r="C1732" t="s">
        <v>105</v>
      </c>
      <c r="D1732" t="s">
        <v>106</v>
      </c>
      <c r="E1732" t="s">
        <v>51</v>
      </c>
      <c r="F1732" t="s">
        <v>52</v>
      </c>
      <c r="G1732" t="s">
        <v>53</v>
      </c>
      <c r="H1732" t="s">
        <v>42</v>
      </c>
      <c r="I1732" t="s">
        <v>2216</v>
      </c>
      <c r="J1732" s="4">
        <v>23738</v>
      </c>
    </row>
    <row r="1733" spans="1:10" x14ac:dyDescent="0.3">
      <c r="A1733" t="s">
        <v>3660</v>
      </c>
      <c r="B1733" s="4">
        <v>45673</v>
      </c>
      <c r="C1733" t="s">
        <v>56</v>
      </c>
      <c r="D1733" t="s">
        <v>57</v>
      </c>
      <c r="E1733" t="s">
        <v>77</v>
      </c>
      <c r="F1733" t="s">
        <v>78</v>
      </c>
      <c r="G1733" t="s">
        <v>79</v>
      </c>
      <c r="H1733" t="s">
        <v>42</v>
      </c>
      <c r="I1733" t="s">
        <v>798</v>
      </c>
      <c r="J1733" s="4">
        <v>25725</v>
      </c>
    </row>
    <row r="1734" spans="1:10" x14ac:dyDescent="0.3">
      <c r="A1734" t="s">
        <v>3661</v>
      </c>
      <c r="B1734" s="4">
        <v>45673</v>
      </c>
      <c r="C1734" t="s">
        <v>109</v>
      </c>
      <c r="D1734" t="s">
        <v>110</v>
      </c>
      <c r="E1734" t="s">
        <v>51</v>
      </c>
      <c r="F1734" t="s">
        <v>52</v>
      </c>
      <c r="G1734" t="s">
        <v>53</v>
      </c>
      <c r="H1734" t="s">
        <v>42</v>
      </c>
      <c r="I1734" t="s">
        <v>3662</v>
      </c>
      <c r="J1734" s="4">
        <v>20785</v>
      </c>
    </row>
    <row r="1735" spans="1:10" x14ac:dyDescent="0.3">
      <c r="A1735" t="s">
        <v>3663</v>
      </c>
      <c r="B1735" s="4">
        <v>45673</v>
      </c>
      <c r="C1735" t="s">
        <v>520</v>
      </c>
      <c r="D1735" t="s">
        <v>521</v>
      </c>
      <c r="E1735" t="s">
        <v>51</v>
      </c>
      <c r="F1735" t="s">
        <v>52</v>
      </c>
      <c r="G1735" t="s">
        <v>53</v>
      </c>
      <c r="H1735" t="s">
        <v>42</v>
      </c>
      <c r="I1735" t="s">
        <v>2216</v>
      </c>
      <c r="J1735" s="4">
        <v>23738</v>
      </c>
    </row>
    <row r="1736" spans="1:10" x14ac:dyDescent="0.3">
      <c r="A1736" t="s">
        <v>3664</v>
      </c>
      <c r="B1736" s="4">
        <v>45673</v>
      </c>
      <c r="C1736" t="s">
        <v>951</v>
      </c>
      <c r="D1736" t="s">
        <v>3665</v>
      </c>
      <c r="E1736" t="s">
        <v>77</v>
      </c>
      <c r="F1736" t="s">
        <v>78</v>
      </c>
      <c r="G1736" t="s">
        <v>79</v>
      </c>
      <c r="H1736" t="s">
        <v>42</v>
      </c>
      <c r="I1736" t="s">
        <v>2512</v>
      </c>
      <c r="J1736" s="4">
        <v>23231</v>
      </c>
    </row>
    <row r="1737" spans="1:10" x14ac:dyDescent="0.3">
      <c r="A1737" t="s">
        <v>3666</v>
      </c>
      <c r="B1737" s="4">
        <v>45673</v>
      </c>
      <c r="C1737" t="s">
        <v>105</v>
      </c>
      <c r="D1737" t="s">
        <v>106</v>
      </c>
      <c r="E1737" t="s">
        <v>39</v>
      </c>
      <c r="F1737" t="s">
        <v>40</v>
      </c>
      <c r="G1737" t="s">
        <v>41</v>
      </c>
      <c r="H1737" t="s">
        <v>42</v>
      </c>
      <c r="I1737" t="s">
        <v>3667</v>
      </c>
      <c r="J1737" s="4">
        <v>12987</v>
      </c>
    </row>
    <row r="1738" spans="1:10" x14ac:dyDescent="0.3">
      <c r="A1738" t="s">
        <v>3668</v>
      </c>
      <c r="B1738" s="4">
        <v>45673</v>
      </c>
      <c r="C1738" t="s">
        <v>1247</v>
      </c>
      <c r="D1738" t="s">
        <v>1248</v>
      </c>
      <c r="E1738" t="s">
        <v>51</v>
      </c>
      <c r="F1738" t="s">
        <v>52</v>
      </c>
      <c r="G1738" t="s">
        <v>53</v>
      </c>
      <c r="H1738" t="s">
        <v>42</v>
      </c>
      <c r="I1738" t="s">
        <v>798</v>
      </c>
      <c r="J1738" s="4">
        <v>25725</v>
      </c>
    </row>
    <row r="1739" spans="1:10" x14ac:dyDescent="0.3">
      <c r="A1739" t="s">
        <v>3669</v>
      </c>
      <c r="B1739" s="4">
        <v>45673</v>
      </c>
      <c r="C1739" t="s">
        <v>618</v>
      </c>
      <c r="D1739" t="s">
        <v>619</v>
      </c>
      <c r="E1739" t="s">
        <v>51</v>
      </c>
      <c r="F1739" t="s">
        <v>52</v>
      </c>
      <c r="G1739" t="s">
        <v>53</v>
      </c>
      <c r="H1739" t="s">
        <v>42</v>
      </c>
      <c r="I1739" t="s">
        <v>798</v>
      </c>
      <c r="J1739" s="4">
        <v>25725</v>
      </c>
    </row>
    <row r="1740" spans="1:10" x14ac:dyDescent="0.3">
      <c r="A1740" t="s">
        <v>3670</v>
      </c>
      <c r="B1740" s="4">
        <v>45673</v>
      </c>
      <c r="C1740" t="s">
        <v>2971</v>
      </c>
      <c r="D1740" t="s">
        <v>2972</v>
      </c>
      <c r="E1740" t="s">
        <v>51</v>
      </c>
      <c r="F1740" t="s">
        <v>52</v>
      </c>
      <c r="G1740" t="s">
        <v>53</v>
      </c>
      <c r="H1740" t="s">
        <v>42</v>
      </c>
      <c r="I1740" t="s">
        <v>3020</v>
      </c>
      <c r="J1740" s="4">
        <v>24714</v>
      </c>
    </row>
    <row r="1741" spans="1:10" x14ac:dyDescent="0.3">
      <c r="A1741" t="s">
        <v>3671</v>
      </c>
      <c r="B1741" s="4">
        <v>45673</v>
      </c>
      <c r="C1741" t="s">
        <v>673</v>
      </c>
      <c r="D1741" t="s">
        <v>674</v>
      </c>
      <c r="E1741" t="s">
        <v>39</v>
      </c>
      <c r="F1741" t="s">
        <v>40</v>
      </c>
      <c r="G1741" t="s">
        <v>41</v>
      </c>
      <c r="H1741" t="s">
        <v>42</v>
      </c>
      <c r="I1741" t="s">
        <v>2334</v>
      </c>
      <c r="J1741" s="4">
        <v>28761</v>
      </c>
    </row>
    <row r="1742" spans="1:10" x14ac:dyDescent="0.3">
      <c r="A1742" t="s">
        <v>3672</v>
      </c>
      <c r="B1742" s="4">
        <v>45673</v>
      </c>
      <c r="C1742" t="s">
        <v>640</v>
      </c>
      <c r="D1742" t="s">
        <v>641</v>
      </c>
      <c r="E1742" t="s">
        <v>39</v>
      </c>
      <c r="F1742" t="s">
        <v>40</v>
      </c>
      <c r="G1742" t="s">
        <v>41</v>
      </c>
      <c r="H1742" t="s">
        <v>42</v>
      </c>
      <c r="I1742" t="s">
        <v>2334</v>
      </c>
      <c r="J1742" s="4">
        <v>28761</v>
      </c>
    </row>
    <row r="1743" spans="1:10" x14ac:dyDescent="0.3">
      <c r="A1743" t="s">
        <v>3673</v>
      </c>
      <c r="B1743" s="4">
        <v>45673</v>
      </c>
      <c r="C1743" t="s">
        <v>215</v>
      </c>
      <c r="D1743" t="s">
        <v>216</v>
      </c>
      <c r="E1743" t="s">
        <v>39</v>
      </c>
      <c r="F1743" t="s">
        <v>40</v>
      </c>
      <c r="G1743" t="s">
        <v>41</v>
      </c>
      <c r="H1743" t="s">
        <v>42</v>
      </c>
      <c r="I1743" t="s">
        <v>2334</v>
      </c>
      <c r="J1743" s="4">
        <v>28761</v>
      </c>
    </row>
    <row r="1744" spans="1:10" x14ac:dyDescent="0.3">
      <c r="A1744" t="s">
        <v>3674</v>
      </c>
      <c r="B1744" s="4">
        <v>45673</v>
      </c>
      <c r="C1744" t="s">
        <v>120</v>
      </c>
      <c r="D1744" t="s">
        <v>121</v>
      </c>
      <c r="E1744" t="s">
        <v>353</v>
      </c>
      <c r="F1744" t="s">
        <v>354</v>
      </c>
      <c r="G1744" t="s">
        <v>79</v>
      </c>
      <c r="H1744" t="s">
        <v>42</v>
      </c>
      <c r="I1744" t="s">
        <v>3675</v>
      </c>
      <c r="J1744" s="4">
        <v>41119</v>
      </c>
    </row>
    <row r="1745" spans="1:10" x14ac:dyDescent="0.3">
      <c r="A1745" t="s">
        <v>3676</v>
      </c>
      <c r="B1745" s="4">
        <v>45673</v>
      </c>
      <c r="C1745" t="s">
        <v>1502</v>
      </c>
      <c r="D1745" t="s">
        <v>1503</v>
      </c>
      <c r="E1745" t="s">
        <v>111</v>
      </c>
      <c r="F1745" t="s">
        <v>112</v>
      </c>
      <c r="G1745" t="s">
        <v>113</v>
      </c>
      <c r="H1745" t="s">
        <v>42</v>
      </c>
      <c r="I1745" t="s">
        <v>3677</v>
      </c>
      <c r="J1745" s="4">
        <v>27019</v>
      </c>
    </row>
    <row r="1746" spans="1:10" x14ac:dyDescent="0.3">
      <c r="A1746" t="s">
        <v>3678</v>
      </c>
      <c r="B1746" s="4">
        <v>45673</v>
      </c>
      <c r="C1746" t="s">
        <v>3679</v>
      </c>
      <c r="D1746" t="s">
        <v>3680</v>
      </c>
      <c r="E1746" t="s">
        <v>51</v>
      </c>
      <c r="F1746" t="s">
        <v>52</v>
      </c>
      <c r="G1746" t="s">
        <v>53</v>
      </c>
      <c r="H1746" t="s">
        <v>42</v>
      </c>
      <c r="I1746" t="s">
        <v>3681</v>
      </c>
      <c r="J1746" s="4">
        <v>22739</v>
      </c>
    </row>
    <row r="1747" spans="1:10" x14ac:dyDescent="0.3">
      <c r="A1747" t="s">
        <v>3682</v>
      </c>
      <c r="B1747" s="4">
        <v>45673</v>
      </c>
      <c r="C1747" t="s">
        <v>2492</v>
      </c>
      <c r="D1747" t="s">
        <v>2493</v>
      </c>
      <c r="E1747" t="s">
        <v>51</v>
      </c>
      <c r="F1747" t="s">
        <v>52</v>
      </c>
      <c r="G1747" t="s">
        <v>53</v>
      </c>
      <c r="H1747" t="s">
        <v>42</v>
      </c>
      <c r="I1747" t="s">
        <v>3681</v>
      </c>
      <c r="J1747" s="4">
        <v>22739</v>
      </c>
    </row>
    <row r="1748" spans="1:10" x14ac:dyDescent="0.3">
      <c r="A1748" t="s">
        <v>3683</v>
      </c>
      <c r="B1748" s="4">
        <v>45673</v>
      </c>
      <c r="C1748" t="s">
        <v>311</v>
      </c>
      <c r="D1748" t="s">
        <v>312</v>
      </c>
      <c r="E1748" t="s">
        <v>51</v>
      </c>
      <c r="F1748" t="s">
        <v>52</v>
      </c>
      <c r="G1748" t="s">
        <v>53</v>
      </c>
      <c r="H1748" t="s">
        <v>42</v>
      </c>
      <c r="I1748" t="s">
        <v>3681</v>
      </c>
      <c r="J1748" s="4">
        <v>22739</v>
      </c>
    </row>
    <row r="1749" spans="1:10" x14ac:dyDescent="0.3">
      <c r="A1749" t="s">
        <v>3684</v>
      </c>
      <c r="B1749" s="4">
        <v>45673</v>
      </c>
      <c r="C1749" t="s">
        <v>228</v>
      </c>
      <c r="D1749" t="s">
        <v>229</v>
      </c>
      <c r="E1749" t="s">
        <v>51</v>
      </c>
      <c r="F1749" t="s">
        <v>52</v>
      </c>
      <c r="G1749" t="s">
        <v>53</v>
      </c>
      <c r="H1749" t="s">
        <v>42</v>
      </c>
      <c r="I1749" t="s">
        <v>3681</v>
      </c>
      <c r="J1749" s="4">
        <v>22739</v>
      </c>
    </row>
    <row r="1750" spans="1:10" x14ac:dyDescent="0.3">
      <c r="A1750" t="s">
        <v>3685</v>
      </c>
      <c r="B1750" s="4">
        <v>45673</v>
      </c>
      <c r="C1750" t="s">
        <v>2915</v>
      </c>
      <c r="D1750" t="s">
        <v>2916</v>
      </c>
      <c r="E1750" t="s">
        <v>51</v>
      </c>
      <c r="F1750" t="s">
        <v>52</v>
      </c>
      <c r="G1750" t="s">
        <v>53</v>
      </c>
      <c r="H1750" t="s">
        <v>42</v>
      </c>
      <c r="I1750" t="s">
        <v>1547</v>
      </c>
      <c r="J1750" s="4">
        <v>32711</v>
      </c>
    </row>
    <row r="1751" spans="1:10" x14ac:dyDescent="0.3">
      <c r="A1751" t="s">
        <v>3686</v>
      </c>
      <c r="B1751" s="4">
        <v>45673</v>
      </c>
      <c r="C1751" t="s">
        <v>993</v>
      </c>
      <c r="D1751" t="s">
        <v>3687</v>
      </c>
      <c r="E1751" t="s">
        <v>51</v>
      </c>
      <c r="F1751" t="s">
        <v>52</v>
      </c>
      <c r="G1751" t="s">
        <v>53</v>
      </c>
      <c r="H1751" t="s">
        <v>42</v>
      </c>
      <c r="I1751" t="s">
        <v>3688</v>
      </c>
      <c r="J1751" s="4">
        <v>24987</v>
      </c>
    </row>
    <row r="1752" spans="1:10" x14ac:dyDescent="0.3">
      <c r="A1752" t="s">
        <v>3689</v>
      </c>
      <c r="B1752" s="4">
        <v>45673</v>
      </c>
      <c r="C1752" t="s">
        <v>1126</v>
      </c>
      <c r="D1752" t="s">
        <v>1127</v>
      </c>
      <c r="E1752" t="s">
        <v>217</v>
      </c>
      <c r="F1752" t="s">
        <v>218</v>
      </c>
      <c r="G1752" t="s">
        <v>79</v>
      </c>
      <c r="H1752" t="s">
        <v>42</v>
      </c>
      <c r="I1752" t="s">
        <v>1733</v>
      </c>
      <c r="J1752" s="4">
        <v>25624</v>
      </c>
    </row>
    <row r="1753" spans="1:10" x14ac:dyDescent="0.3">
      <c r="A1753" t="s">
        <v>732</v>
      </c>
      <c r="B1753" s="4">
        <v>45673</v>
      </c>
      <c r="C1753" t="s">
        <v>692</v>
      </c>
      <c r="D1753" t="s">
        <v>733</v>
      </c>
      <c r="E1753" t="s">
        <v>51</v>
      </c>
      <c r="F1753" t="s">
        <v>52</v>
      </c>
      <c r="G1753" t="s">
        <v>53</v>
      </c>
      <c r="H1753" t="s">
        <v>42</v>
      </c>
      <c r="I1753" t="s">
        <v>734</v>
      </c>
      <c r="J1753" s="4">
        <v>20575</v>
      </c>
    </row>
    <row r="1754" spans="1:10" x14ac:dyDescent="0.3">
      <c r="A1754" t="s">
        <v>1047</v>
      </c>
      <c r="B1754" s="4">
        <v>45673</v>
      </c>
      <c r="C1754" t="s">
        <v>692</v>
      </c>
      <c r="D1754" t="s">
        <v>1048</v>
      </c>
      <c r="E1754" t="s">
        <v>1049</v>
      </c>
      <c r="F1754" t="s">
        <v>1050</v>
      </c>
      <c r="G1754" t="s">
        <v>1051</v>
      </c>
      <c r="H1754" t="s">
        <v>42</v>
      </c>
      <c r="I1754" t="s">
        <v>510</v>
      </c>
      <c r="J1754" s="4">
        <v>29683</v>
      </c>
    </row>
    <row r="1755" spans="1:10" x14ac:dyDescent="0.3">
      <c r="A1755" t="s">
        <v>3690</v>
      </c>
      <c r="B1755" s="4">
        <v>45673</v>
      </c>
      <c r="C1755" t="s">
        <v>640</v>
      </c>
      <c r="D1755" t="s">
        <v>641</v>
      </c>
      <c r="E1755" t="s">
        <v>51</v>
      </c>
      <c r="F1755" t="s">
        <v>52</v>
      </c>
      <c r="G1755" t="s">
        <v>53</v>
      </c>
      <c r="H1755" t="s">
        <v>42</v>
      </c>
      <c r="I1755" t="s">
        <v>3691</v>
      </c>
      <c r="J1755" s="4">
        <v>34609</v>
      </c>
    </row>
    <row r="1756" spans="1:10" x14ac:dyDescent="0.3">
      <c r="A1756" t="s">
        <v>3692</v>
      </c>
      <c r="B1756" s="4">
        <v>45673</v>
      </c>
      <c r="C1756" t="s">
        <v>1662</v>
      </c>
      <c r="D1756" t="s">
        <v>3315</v>
      </c>
      <c r="E1756" t="s">
        <v>51</v>
      </c>
      <c r="F1756" t="s">
        <v>52</v>
      </c>
      <c r="G1756" t="s">
        <v>53</v>
      </c>
      <c r="H1756" t="s">
        <v>42</v>
      </c>
      <c r="I1756" t="s">
        <v>3691</v>
      </c>
      <c r="J1756" s="4">
        <v>34609</v>
      </c>
    </row>
    <row r="1757" spans="1:10" x14ac:dyDescent="0.3">
      <c r="A1757" t="s">
        <v>3693</v>
      </c>
      <c r="B1757" s="4">
        <v>45673</v>
      </c>
      <c r="C1757" t="s">
        <v>569</v>
      </c>
      <c r="D1757" t="s">
        <v>570</v>
      </c>
      <c r="E1757" t="s">
        <v>51</v>
      </c>
      <c r="F1757" t="s">
        <v>52</v>
      </c>
      <c r="G1757" t="s">
        <v>53</v>
      </c>
      <c r="H1757" t="s">
        <v>42</v>
      </c>
      <c r="I1757" t="s">
        <v>3691</v>
      </c>
      <c r="J1757" s="4">
        <v>34609</v>
      </c>
    </row>
    <row r="1758" spans="1:10" x14ac:dyDescent="0.3">
      <c r="A1758" t="s">
        <v>3694</v>
      </c>
      <c r="B1758" s="4">
        <v>45673</v>
      </c>
      <c r="C1758" t="s">
        <v>1367</v>
      </c>
      <c r="D1758" t="s">
        <v>1368</v>
      </c>
      <c r="E1758" t="s">
        <v>51</v>
      </c>
      <c r="F1758" t="s">
        <v>52</v>
      </c>
      <c r="G1758" t="s">
        <v>53</v>
      </c>
      <c r="H1758" t="s">
        <v>42</v>
      </c>
      <c r="I1758" t="s">
        <v>3695</v>
      </c>
      <c r="J1758" s="4">
        <v>27705</v>
      </c>
    </row>
    <row r="1759" spans="1:10" x14ac:dyDescent="0.3">
      <c r="A1759" t="s">
        <v>3696</v>
      </c>
      <c r="B1759" s="4">
        <v>45673</v>
      </c>
      <c r="C1759" t="s">
        <v>380</v>
      </c>
      <c r="D1759" t="s">
        <v>381</v>
      </c>
      <c r="E1759" t="s">
        <v>51</v>
      </c>
      <c r="F1759" t="s">
        <v>52</v>
      </c>
      <c r="G1759" t="s">
        <v>53</v>
      </c>
      <c r="H1759" t="s">
        <v>42</v>
      </c>
      <c r="I1759" t="s">
        <v>3695</v>
      </c>
      <c r="J1759" s="4">
        <v>27705</v>
      </c>
    </row>
    <row r="1760" spans="1:10" x14ac:dyDescent="0.3">
      <c r="A1760" t="s">
        <v>3697</v>
      </c>
      <c r="B1760" s="4">
        <v>45673</v>
      </c>
      <c r="C1760" t="s">
        <v>508</v>
      </c>
      <c r="D1760" t="s">
        <v>509</v>
      </c>
      <c r="E1760" t="s">
        <v>51</v>
      </c>
      <c r="F1760" t="s">
        <v>52</v>
      </c>
      <c r="G1760" t="s">
        <v>53</v>
      </c>
      <c r="H1760" t="s">
        <v>42</v>
      </c>
      <c r="I1760" t="s">
        <v>3695</v>
      </c>
      <c r="J1760" s="4">
        <v>27705</v>
      </c>
    </row>
    <row r="1761" spans="1:10" x14ac:dyDescent="0.3">
      <c r="A1761" t="s">
        <v>3698</v>
      </c>
      <c r="B1761" s="4">
        <v>45673</v>
      </c>
      <c r="C1761" t="s">
        <v>273</v>
      </c>
      <c r="D1761" t="s">
        <v>274</v>
      </c>
      <c r="E1761" t="s">
        <v>51</v>
      </c>
      <c r="F1761" t="s">
        <v>52</v>
      </c>
      <c r="G1761" t="s">
        <v>53</v>
      </c>
      <c r="H1761" t="s">
        <v>42</v>
      </c>
      <c r="I1761" t="s">
        <v>3695</v>
      </c>
      <c r="J1761" s="4">
        <v>27705</v>
      </c>
    </row>
    <row r="1762" spans="1:10" x14ac:dyDescent="0.3">
      <c r="A1762" t="s">
        <v>3699</v>
      </c>
      <c r="B1762" s="4">
        <v>45673</v>
      </c>
      <c r="C1762" t="s">
        <v>2636</v>
      </c>
      <c r="D1762" t="s">
        <v>2637</v>
      </c>
      <c r="E1762" t="s">
        <v>51</v>
      </c>
      <c r="F1762" t="s">
        <v>52</v>
      </c>
      <c r="G1762" t="s">
        <v>53</v>
      </c>
      <c r="H1762" t="s">
        <v>42</v>
      </c>
      <c r="I1762" t="s">
        <v>3695</v>
      </c>
      <c r="J1762" s="4">
        <v>27705</v>
      </c>
    </row>
    <row r="1763" spans="1:10" x14ac:dyDescent="0.3">
      <c r="A1763" t="s">
        <v>3700</v>
      </c>
      <c r="B1763" s="4">
        <v>45673</v>
      </c>
      <c r="C1763" t="s">
        <v>3701</v>
      </c>
      <c r="D1763" t="s">
        <v>3702</v>
      </c>
      <c r="E1763" t="s">
        <v>353</v>
      </c>
      <c r="F1763" t="s">
        <v>354</v>
      </c>
      <c r="G1763" t="s">
        <v>79</v>
      </c>
      <c r="H1763" t="s">
        <v>42</v>
      </c>
      <c r="I1763" t="s">
        <v>3703</v>
      </c>
      <c r="J1763" s="4">
        <v>40408</v>
      </c>
    </row>
    <row r="1764" spans="1:10" x14ac:dyDescent="0.3">
      <c r="A1764" t="s">
        <v>3704</v>
      </c>
      <c r="B1764" s="4">
        <v>45673</v>
      </c>
      <c r="C1764" t="s">
        <v>599</v>
      </c>
      <c r="D1764" t="s">
        <v>600</v>
      </c>
      <c r="E1764" t="s">
        <v>51</v>
      </c>
      <c r="F1764" t="s">
        <v>52</v>
      </c>
      <c r="G1764" t="s">
        <v>53</v>
      </c>
      <c r="H1764" t="s">
        <v>42</v>
      </c>
      <c r="I1764" t="s">
        <v>2976</v>
      </c>
      <c r="J1764" s="4">
        <v>28988</v>
      </c>
    </row>
    <row r="1765" spans="1:10" x14ac:dyDescent="0.3">
      <c r="A1765" t="s">
        <v>3705</v>
      </c>
      <c r="B1765" s="4">
        <v>45673</v>
      </c>
      <c r="C1765" t="s">
        <v>139</v>
      </c>
      <c r="D1765" t="s">
        <v>140</v>
      </c>
      <c r="E1765" t="s">
        <v>51</v>
      </c>
      <c r="F1765" t="s">
        <v>52</v>
      </c>
      <c r="G1765" t="s">
        <v>53</v>
      </c>
      <c r="H1765" t="s">
        <v>42</v>
      </c>
      <c r="I1765" t="s">
        <v>3706</v>
      </c>
      <c r="J1765" s="4">
        <v>27762</v>
      </c>
    </row>
    <row r="1766" spans="1:10" x14ac:dyDescent="0.3">
      <c r="A1766" t="s">
        <v>3707</v>
      </c>
      <c r="B1766" s="4">
        <v>45673</v>
      </c>
      <c r="C1766" t="s">
        <v>2948</v>
      </c>
      <c r="D1766" t="s">
        <v>2949</v>
      </c>
      <c r="E1766" t="s">
        <v>51</v>
      </c>
      <c r="F1766" t="s">
        <v>52</v>
      </c>
      <c r="G1766" t="s">
        <v>53</v>
      </c>
      <c r="H1766" t="s">
        <v>42</v>
      </c>
      <c r="I1766" t="s">
        <v>3706</v>
      </c>
      <c r="J1766" s="4">
        <v>27762</v>
      </c>
    </row>
    <row r="1767" spans="1:10" x14ac:dyDescent="0.3">
      <c r="A1767" t="s">
        <v>3708</v>
      </c>
      <c r="B1767" s="4">
        <v>45673</v>
      </c>
      <c r="C1767" t="s">
        <v>474</v>
      </c>
      <c r="D1767" t="s">
        <v>475</v>
      </c>
      <c r="E1767" t="s">
        <v>51</v>
      </c>
      <c r="F1767" t="s">
        <v>52</v>
      </c>
      <c r="G1767" t="s">
        <v>53</v>
      </c>
      <c r="H1767" t="s">
        <v>42</v>
      </c>
      <c r="I1767" t="s">
        <v>454</v>
      </c>
      <c r="J1767" s="4">
        <v>25872</v>
      </c>
    </row>
    <row r="1768" spans="1:10" x14ac:dyDescent="0.3">
      <c r="A1768" t="s">
        <v>3709</v>
      </c>
      <c r="B1768" s="4">
        <v>45673</v>
      </c>
      <c r="C1768" t="s">
        <v>325</v>
      </c>
      <c r="D1768" t="s">
        <v>326</v>
      </c>
      <c r="E1768" t="s">
        <v>51</v>
      </c>
      <c r="F1768" t="s">
        <v>52</v>
      </c>
      <c r="G1768" t="s">
        <v>53</v>
      </c>
      <c r="H1768" t="s">
        <v>42</v>
      </c>
      <c r="I1768" t="s">
        <v>454</v>
      </c>
      <c r="J1768" s="4">
        <v>25872</v>
      </c>
    </row>
    <row r="1769" spans="1:10" x14ac:dyDescent="0.3">
      <c r="A1769" t="s">
        <v>3710</v>
      </c>
      <c r="B1769" s="4">
        <v>45673</v>
      </c>
      <c r="C1769" t="s">
        <v>692</v>
      </c>
      <c r="D1769" t="s">
        <v>693</v>
      </c>
      <c r="E1769" t="s">
        <v>204</v>
      </c>
      <c r="F1769" t="s">
        <v>205</v>
      </c>
      <c r="G1769" t="s">
        <v>206</v>
      </c>
      <c r="H1769" t="s">
        <v>42</v>
      </c>
      <c r="I1769" t="s">
        <v>2529</v>
      </c>
      <c r="J1769" s="4">
        <v>23739</v>
      </c>
    </row>
    <row r="1770" spans="1:10" x14ac:dyDescent="0.3">
      <c r="A1770" t="s">
        <v>3711</v>
      </c>
      <c r="B1770" s="4">
        <v>45673</v>
      </c>
      <c r="C1770" t="s">
        <v>215</v>
      </c>
      <c r="D1770" t="s">
        <v>1224</v>
      </c>
      <c r="E1770" t="s">
        <v>39</v>
      </c>
      <c r="F1770" t="s">
        <v>40</v>
      </c>
      <c r="G1770" t="s">
        <v>41</v>
      </c>
      <c r="H1770" t="s">
        <v>42</v>
      </c>
      <c r="I1770" t="s">
        <v>3712</v>
      </c>
      <c r="J1770" s="4">
        <v>24660</v>
      </c>
    </row>
    <row r="1771" spans="1:10" x14ac:dyDescent="0.3">
      <c r="A1771" t="s">
        <v>3713</v>
      </c>
      <c r="B1771" s="4">
        <v>45673</v>
      </c>
      <c r="C1771" t="s">
        <v>199</v>
      </c>
      <c r="D1771" t="s">
        <v>200</v>
      </c>
      <c r="E1771" t="s">
        <v>39</v>
      </c>
      <c r="F1771" t="s">
        <v>40</v>
      </c>
      <c r="G1771" t="s">
        <v>41</v>
      </c>
      <c r="H1771" t="s">
        <v>42</v>
      </c>
      <c r="I1771" t="s">
        <v>3712</v>
      </c>
      <c r="J1771" s="4">
        <v>24660</v>
      </c>
    </row>
    <row r="1772" spans="1:10" x14ac:dyDescent="0.3">
      <c r="A1772" t="s">
        <v>3714</v>
      </c>
      <c r="B1772" s="4">
        <v>45673</v>
      </c>
      <c r="C1772" t="s">
        <v>3523</v>
      </c>
      <c r="D1772" t="s">
        <v>1571</v>
      </c>
      <c r="E1772" t="s">
        <v>3715</v>
      </c>
      <c r="F1772" t="s">
        <v>3716</v>
      </c>
      <c r="G1772" t="s">
        <v>3717</v>
      </c>
      <c r="H1772" t="s">
        <v>42</v>
      </c>
      <c r="I1772" t="s">
        <v>3718</v>
      </c>
      <c r="J1772" s="4">
        <v>22622</v>
      </c>
    </row>
    <row r="1773" spans="1:10" x14ac:dyDescent="0.3">
      <c r="A1773" t="s">
        <v>3719</v>
      </c>
      <c r="B1773" s="4">
        <v>45673</v>
      </c>
      <c r="C1773" t="s">
        <v>258</v>
      </c>
      <c r="D1773" t="s">
        <v>259</v>
      </c>
      <c r="E1773" t="s">
        <v>39</v>
      </c>
      <c r="F1773" t="s">
        <v>40</v>
      </c>
      <c r="G1773" t="s">
        <v>41</v>
      </c>
      <c r="H1773" t="s">
        <v>42</v>
      </c>
      <c r="I1773" t="s">
        <v>3720</v>
      </c>
      <c r="J1773" s="4">
        <v>21271</v>
      </c>
    </row>
    <row r="1774" spans="1:10" x14ac:dyDescent="0.3">
      <c r="A1774" t="s">
        <v>3721</v>
      </c>
      <c r="B1774" s="4">
        <v>45673</v>
      </c>
      <c r="C1774" t="s">
        <v>311</v>
      </c>
      <c r="D1774" t="s">
        <v>312</v>
      </c>
      <c r="E1774" t="s">
        <v>39</v>
      </c>
      <c r="F1774" t="s">
        <v>40</v>
      </c>
      <c r="G1774" t="s">
        <v>41</v>
      </c>
      <c r="H1774" t="s">
        <v>42</v>
      </c>
      <c r="I1774" t="s">
        <v>3720</v>
      </c>
      <c r="J1774" s="4">
        <v>21271</v>
      </c>
    </row>
    <row r="1775" spans="1:10" x14ac:dyDescent="0.3">
      <c r="A1775" t="s">
        <v>3722</v>
      </c>
      <c r="B1775" s="4">
        <v>45673</v>
      </c>
      <c r="C1775" t="s">
        <v>109</v>
      </c>
      <c r="D1775" t="s">
        <v>110</v>
      </c>
      <c r="E1775" t="s">
        <v>39</v>
      </c>
      <c r="F1775" t="s">
        <v>40</v>
      </c>
      <c r="G1775" t="s">
        <v>41</v>
      </c>
      <c r="H1775" t="s">
        <v>42</v>
      </c>
      <c r="I1775" t="s">
        <v>3720</v>
      </c>
      <c r="J1775" s="4">
        <v>21271</v>
      </c>
    </row>
    <row r="1776" spans="1:10" x14ac:dyDescent="0.3">
      <c r="A1776" t="s">
        <v>3723</v>
      </c>
      <c r="B1776" s="4">
        <v>45673</v>
      </c>
      <c r="C1776" t="s">
        <v>428</v>
      </c>
      <c r="D1776" t="s">
        <v>429</v>
      </c>
      <c r="E1776" t="s">
        <v>204</v>
      </c>
      <c r="F1776" t="s">
        <v>205</v>
      </c>
      <c r="G1776" t="s">
        <v>206</v>
      </c>
      <c r="H1776" t="s">
        <v>42</v>
      </c>
      <c r="I1776" t="s">
        <v>3724</v>
      </c>
      <c r="J1776" s="4">
        <v>24750</v>
      </c>
    </row>
    <row r="1777" spans="1:10" x14ac:dyDescent="0.3">
      <c r="A1777" t="s">
        <v>3725</v>
      </c>
      <c r="B1777" s="4">
        <v>45673</v>
      </c>
      <c r="C1777" t="s">
        <v>2549</v>
      </c>
      <c r="D1777" t="s">
        <v>2550</v>
      </c>
      <c r="E1777" t="s">
        <v>77</v>
      </c>
      <c r="F1777" t="s">
        <v>78</v>
      </c>
      <c r="G1777" t="s">
        <v>79</v>
      </c>
      <c r="H1777" t="s">
        <v>42</v>
      </c>
      <c r="I1777" t="s">
        <v>3298</v>
      </c>
      <c r="J1777" s="4">
        <v>33028</v>
      </c>
    </row>
    <row r="1778" spans="1:10" x14ac:dyDescent="0.3">
      <c r="A1778" t="s">
        <v>3726</v>
      </c>
      <c r="B1778" s="4">
        <v>45673</v>
      </c>
      <c r="C1778" t="s">
        <v>2110</v>
      </c>
      <c r="D1778" t="s">
        <v>2111</v>
      </c>
      <c r="E1778" t="s">
        <v>204</v>
      </c>
      <c r="F1778" t="s">
        <v>205</v>
      </c>
      <c r="G1778" t="s">
        <v>206</v>
      </c>
      <c r="H1778" t="s">
        <v>42</v>
      </c>
      <c r="I1778" t="s">
        <v>3298</v>
      </c>
      <c r="J1778" s="4">
        <v>33028</v>
      </c>
    </row>
    <row r="1779" spans="1:10" x14ac:dyDescent="0.3">
      <c r="A1779" t="s">
        <v>3727</v>
      </c>
      <c r="B1779" s="4">
        <v>45673</v>
      </c>
      <c r="C1779" t="s">
        <v>3728</v>
      </c>
      <c r="D1779" t="s">
        <v>3729</v>
      </c>
      <c r="E1779" t="s">
        <v>1369</v>
      </c>
      <c r="F1779" t="s">
        <v>1370</v>
      </c>
      <c r="G1779" t="s">
        <v>1371</v>
      </c>
      <c r="H1779" t="s">
        <v>42</v>
      </c>
      <c r="I1779" t="s">
        <v>1386</v>
      </c>
      <c r="J1779" s="4">
        <v>25057</v>
      </c>
    </row>
    <row r="1780" spans="1:10" x14ac:dyDescent="0.3">
      <c r="A1780" t="s">
        <v>3730</v>
      </c>
      <c r="B1780" s="4">
        <v>45673</v>
      </c>
      <c r="C1780" t="s">
        <v>640</v>
      </c>
      <c r="D1780" t="s">
        <v>641</v>
      </c>
      <c r="E1780" t="s">
        <v>51</v>
      </c>
      <c r="F1780" t="s">
        <v>52</v>
      </c>
      <c r="G1780" t="s">
        <v>53</v>
      </c>
      <c r="H1780" t="s">
        <v>42</v>
      </c>
      <c r="I1780" t="s">
        <v>1386</v>
      </c>
      <c r="J1780" s="4">
        <v>25057</v>
      </c>
    </row>
    <row r="1781" spans="1:10" x14ac:dyDescent="0.3">
      <c r="A1781" t="s">
        <v>3731</v>
      </c>
      <c r="B1781" s="4">
        <v>45673</v>
      </c>
      <c r="C1781" t="s">
        <v>235</v>
      </c>
      <c r="D1781" t="s">
        <v>236</v>
      </c>
      <c r="E1781" t="s">
        <v>51</v>
      </c>
      <c r="F1781" t="s">
        <v>52</v>
      </c>
      <c r="G1781" t="s">
        <v>53</v>
      </c>
      <c r="H1781" t="s">
        <v>42</v>
      </c>
      <c r="I1781" t="s">
        <v>3732</v>
      </c>
      <c r="J1781" s="4">
        <v>22217</v>
      </c>
    </row>
    <row r="1782" spans="1:10" x14ac:dyDescent="0.3">
      <c r="A1782" t="s">
        <v>3733</v>
      </c>
      <c r="B1782" s="4">
        <v>45673</v>
      </c>
      <c r="C1782" t="s">
        <v>2878</v>
      </c>
      <c r="D1782" t="s">
        <v>2879</v>
      </c>
      <c r="E1782" t="s">
        <v>410</v>
      </c>
      <c r="F1782" t="s">
        <v>411</v>
      </c>
      <c r="G1782" t="s">
        <v>412</v>
      </c>
      <c r="H1782" t="s">
        <v>42</v>
      </c>
      <c r="I1782" t="s">
        <v>3734</v>
      </c>
      <c r="J1782" s="4">
        <v>24287</v>
      </c>
    </row>
    <row r="1783" spans="1:10" x14ac:dyDescent="0.3">
      <c r="A1783" t="s">
        <v>3735</v>
      </c>
      <c r="B1783" s="4">
        <v>45673</v>
      </c>
      <c r="C1783" t="s">
        <v>2110</v>
      </c>
      <c r="D1783" t="s">
        <v>2111</v>
      </c>
      <c r="E1783" t="s">
        <v>410</v>
      </c>
      <c r="F1783" t="s">
        <v>411</v>
      </c>
      <c r="G1783" t="s">
        <v>412</v>
      </c>
      <c r="H1783" t="s">
        <v>42</v>
      </c>
      <c r="I1783" t="s">
        <v>3734</v>
      </c>
      <c r="J1783" s="4">
        <v>24287</v>
      </c>
    </row>
    <row r="1784" spans="1:10" x14ac:dyDescent="0.3">
      <c r="A1784" t="s">
        <v>3736</v>
      </c>
      <c r="B1784" s="4">
        <v>45673</v>
      </c>
      <c r="C1784" t="s">
        <v>2410</v>
      </c>
      <c r="D1784" t="s">
        <v>2411</v>
      </c>
      <c r="E1784" t="s">
        <v>111</v>
      </c>
      <c r="F1784" t="s">
        <v>112</v>
      </c>
      <c r="G1784" t="s">
        <v>113</v>
      </c>
      <c r="H1784" t="s">
        <v>42</v>
      </c>
      <c r="I1784" t="s">
        <v>1807</v>
      </c>
      <c r="J1784" s="4">
        <v>15435</v>
      </c>
    </row>
    <row r="1785" spans="1:10" x14ac:dyDescent="0.3">
      <c r="A1785" t="s">
        <v>3737</v>
      </c>
      <c r="B1785" s="4">
        <v>45673</v>
      </c>
      <c r="C1785" t="s">
        <v>3738</v>
      </c>
      <c r="D1785" t="s">
        <v>3739</v>
      </c>
      <c r="E1785" t="s">
        <v>51</v>
      </c>
      <c r="F1785" t="s">
        <v>52</v>
      </c>
      <c r="G1785" t="s">
        <v>53</v>
      </c>
      <c r="H1785" t="s">
        <v>42</v>
      </c>
      <c r="I1785" t="s">
        <v>903</v>
      </c>
      <c r="J1785" s="4">
        <v>27940</v>
      </c>
    </row>
    <row r="1786" spans="1:10" x14ac:dyDescent="0.3">
      <c r="A1786" t="s">
        <v>3740</v>
      </c>
      <c r="B1786" s="4">
        <v>45673</v>
      </c>
      <c r="C1786" t="s">
        <v>56</v>
      </c>
      <c r="D1786" t="s">
        <v>1542</v>
      </c>
      <c r="E1786" t="s">
        <v>111</v>
      </c>
      <c r="F1786" t="s">
        <v>112</v>
      </c>
      <c r="G1786" t="s">
        <v>113</v>
      </c>
      <c r="H1786" t="s">
        <v>42</v>
      </c>
      <c r="I1786" t="s">
        <v>1807</v>
      </c>
      <c r="J1786" s="4">
        <v>15435</v>
      </c>
    </row>
    <row r="1787" spans="1:10" x14ac:dyDescent="0.3">
      <c r="A1787" t="s">
        <v>3741</v>
      </c>
      <c r="B1787" s="4">
        <v>45673</v>
      </c>
      <c r="C1787" t="s">
        <v>390</v>
      </c>
      <c r="D1787" t="s">
        <v>391</v>
      </c>
      <c r="E1787" t="s">
        <v>111</v>
      </c>
      <c r="F1787" t="s">
        <v>112</v>
      </c>
      <c r="G1787" t="s">
        <v>113</v>
      </c>
      <c r="H1787" t="s">
        <v>42</v>
      </c>
      <c r="I1787" t="s">
        <v>1807</v>
      </c>
      <c r="J1787" s="4">
        <v>15435</v>
      </c>
    </row>
    <row r="1788" spans="1:10" x14ac:dyDescent="0.3">
      <c r="A1788" t="s">
        <v>3742</v>
      </c>
      <c r="B1788" s="4">
        <v>45673</v>
      </c>
      <c r="C1788" t="s">
        <v>422</v>
      </c>
      <c r="D1788" t="s">
        <v>423</v>
      </c>
      <c r="E1788" t="s">
        <v>111</v>
      </c>
      <c r="F1788" t="s">
        <v>112</v>
      </c>
      <c r="G1788" t="s">
        <v>113</v>
      </c>
      <c r="H1788" t="s">
        <v>42</v>
      </c>
      <c r="I1788" t="s">
        <v>1807</v>
      </c>
      <c r="J1788" s="4">
        <v>15435</v>
      </c>
    </row>
    <row r="1789" spans="1:10" x14ac:dyDescent="0.3">
      <c r="A1789" t="s">
        <v>3743</v>
      </c>
      <c r="B1789" s="4">
        <v>45673</v>
      </c>
      <c r="C1789" t="s">
        <v>3744</v>
      </c>
      <c r="D1789" t="s">
        <v>3745</v>
      </c>
      <c r="E1789" t="s">
        <v>111</v>
      </c>
      <c r="F1789" t="s">
        <v>112</v>
      </c>
      <c r="G1789" t="s">
        <v>113</v>
      </c>
      <c r="H1789" t="s">
        <v>42</v>
      </c>
      <c r="I1789" t="s">
        <v>1807</v>
      </c>
      <c r="J1789" s="4">
        <v>15435</v>
      </c>
    </row>
    <row r="1790" spans="1:10" x14ac:dyDescent="0.3">
      <c r="A1790" t="s">
        <v>3746</v>
      </c>
      <c r="B1790" s="4">
        <v>45673</v>
      </c>
      <c r="C1790" t="s">
        <v>3747</v>
      </c>
      <c r="D1790" t="s">
        <v>3748</v>
      </c>
      <c r="E1790" t="s">
        <v>39</v>
      </c>
      <c r="F1790" t="s">
        <v>40</v>
      </c>
      <c r="G1790" t="s">
        <v>41</v>
      </c>
      <c r="H1790" t="s">
        <v>42</v>
      </c>
      <c r="I1790" t="s">
        <v>3749</v>
      </c>
      <c r="J1790" s="4">
        <v>20886</v>
      </c>
    </row>
    <row r="1791" spans="1:10" x14ac:dyDescent="0.3">
      <c r="A1791" t="s">
        <v>3750</v>
      </c>
      <c r="B1791" s="4">
        <v>45673</v>
      </c>
      <c r="C1791" t="s">
        <v>692</v>
      </c>
      <c r="D1791" t="s">
        <v>1048</v>
      </c>
      <c r="E1791" t="s">
        <v>39</v>
      </c>
      <c r="F1791" t="s">
        <v>40</v>
      </c>
      <c r="G1791" t="s">
        <v>41</v>
      </c>
      <c r="H1791" t="s">
        <v>42</v>
      </c>
      <c r="I1791" t="s">
        <v>3749</v>
      </c>
      <c r="J1791" s="4">
        <v>20886</v>
      </c>
    </row>
    <row r="1792" spans="1:10" x14ac:dyDescent="0.3">
      <c r="A1792" t="s">
        <v>3751</v>
      </c>
      <c r="B1792" s="4">
        <v>45673</v>
      </c>
      <c r="C1792" t="s">
        <v>990</v>
      </c>
      <c r="D1792" t="s">
        <v>991</v>
      </c>
      <c r="E1792" t="s">
        <v>51</v>
      </c>
      <c r="F1792" t="s">
        <v>52</v>
      </c>
      <c r="G1792" t="s">
        <v>53</v>
      </c>
      <c r="H1792" t="s">
        <v>42</v>
      </c>
      <c r="I1792" t="s">
        <v>3752</v>
      </c>
      <c r="J1792" s="4">
        <v>34719</v>
      </c>
    </row>
    <row r="1793" spans="1:10" x14ac:dyDescent="0.3">
      <c r="A1793" t="s">
        <v>3753</v>
      </c>
      <c r="B1793" s="4">
        <v>45673</v>
      </c>
      <c r="C1793" t="s">
        <v>1326</v>
      </c>
      <c r="D1793" t="s">
        <v>1327</v>
      </c>
      <c r="E1793" t="s">
        <v>39</v>
      </c>
      <c r="F1793" t="s">
        <v>40</v>
      </c>
      <c r="G1793" t="s">
        <v>41</v>
      </c>
      <c r="H1793" t="s">
        <v>42</v>
      </c>
      <c r="I1793" t="s">
        <v>3752</v>
      </c>
      <c r="J1793" s="4">
        <v>34719</v>
      </c>
    </row>
    <row r="1794" spans="1:10" x14ac:dyDescent="0.3">
      <c r="A1794" t="s">
        <v>3754</v>
      </c>
      <c r="B1794" s="4">
        <v>45673</v>
      </c>
      <c r="C1794" t="s">
        <v>215</v>
      </c>
      <c r="D1794" t="s">
        <v>216</v>
      </c>
      <c r="E1794" t="s">
        <v>39</v>
      </c>
      <c r="F1794" t="s">
        <v>40</v>
      </c>
      <c r="G1794" t="s">
        <v>41</v>
      </c>
      <c r="H1794" t="s">
        <v>42</v>
      </c>
      <c r="I1794" t="s">
        <v>3752</v>
      </c>
      <c r="J1794" s="4">
        <v>34719</v>
      </c>
    </row>
    <row r="1795" spans="1:10" x14ac:dyDescent="0.3">
      <c r="A1795" t="s">
        <v>3755</v>
      </c>
      <c r="B1795" s="4">
        <v>45673</v>
      </c>
      <c r="C1795" t="s">
        <v>3756</v>
      </c>
      <c r="D1795" t="s">
        <v>3757</v>
      </c>
      <c r="E1795" t="s">
        <v>51</v>
      </c>
      <c r="F1795" t="s">
        <v>52</v>
      </c>
      <c r="G1795" t="s">
        <v>53</v>
      </c>
      <c r="H1795" t="s">
        <v>42</v>
      </c>
      <c r="I1795" t="s">
        <v>3752</v>
      </c>
      <c r="J1795" s="4">
        <v>34719</v>
      </c>
    </row>
    <row r="1796" spans="1:10" x14ac:dyDescent="0.3">
      <c r="A1796" t="s">
        <v>3758</v>
      </c>
      <c r="B1796" s="4">
        <v>45673</v>
      </c>
      <c r="C1796" t="s">
        <v>692</v>
      </c>
      <c r="D1796" t="s">
        <v>723</v>
      </c>
      <c r="E1796" t="s">
        <v>51</v>
      </c>
      <c r="F1796" t="s">
        <v>52</v>
      </c>
      <c r="G1796" t="s">
        <v>53</v>
      </c>
      <c r="H1796" t="s">
        <v>42</v>
      </c>
      <c r="I1796" t="s">
        <v>3752</v>
      </c>
      <c r="J1796" s="4">
        <v>34719</v>
      </c>
    </row>
    <row r="1797" spans="1:10" x14ac:dyDescent="0.3">
      <c r="A1797" t="s">
        <v>3759</v>
      </c>
      <c r="B1797" s="4">
        <v>45673</v>
      </c>
      <c r="C1797" t="s">
        <v>692</v>
      </c>
      <c r="D1797" t="s">
        <v>693</v>
      </c>
      <c r="E1797" t="s">
        <v>111</v>
      </c>
      <c r="F1797" t="s">
        <v>112</v>
      </c>
      <c r="G1797" t="s">
        <v>113</v>
      </c>
      <c r="H1797" t="s">
        <v>42</v>
      </c>
      <c r="I1797" t="s">
        <v>2322</v>
      </c>
      <c r="J1797" s="4">
        <v>20603</v>
      </c>
    </row>
    <row r="1798" spans="1:10" x14ac:dyDescent="0.3">
      <c r="A1798" t="s">
        <v>3760</v>
      </c>
      <c r="B1798" s="4">
        <v>45673</v>
      </c>
      <c r="C1798" t="s">
        <v>1655</v>
      </c>
      <c r="D1798" t="s">
        <v>1656</v>
      </c>
      <c r="E1798" t="s">
        <v>353</v>
      </c>
      <c r="F1798" t="s">
        <v>354</v>
      </c>
      <c r="G1798" t="s">
        <v>79</v>
      </c>
      <c r="H1798" t="s">
        <v>42</v>
      </c>
      <c r="I1798" t="s">
        <v>3761</v>
      </c>
      <c r="J1798" s="4">
        <v>43108</v>
      </c>
    </row>
    <row r="1799" spans="1:10" x14ac:dyDescent="0.3">
      <c r="A1799" t="s">
        <v>3762</v>
      </c>
      <c r="B1799" s="4">
        <v>45673</v>
      </c>
      <c r="C1799" t="s">
        <v>692</v>
      </c>
      <c r="D1799" t="s">
        <v>693</v>
      </c>
      <c r="E1799" t="s">
        <v>353</v>
      </c>
      <c r="F1799" t="s">
        <v>354</v>
      </c>
      <c r="G1799" t="s">
        <v>79</v>
      </c>
      <c r="H1799" t="s">
        <v>42</v>
      </c>
      <c r="I1799" t="s">
        <v>3761</v>
      </c>
      <c r="J1799" s="4">
        <v>43108</v>
      </c>
    </row>
    <row r="1800" spans="1:10" x14ac:dyDescent="0.3">
      <c r="A1800" t="s">
        <v>3763</v>
      </c>
      <c r="B1800" s="4">
        <v>45673</v>
      </c>
      <c r="C1800" t="s">
        <v>525</v>
      </c>
      <c r="D1800" t="s">
        <v>526</v>
      </c>
      <c r="E1800" t="s">
        <v>698</v>
      </c>
      <c r="F1800" t="s">
        <v>699</v>
      </c>
      <c r="G1800" t="s">
        <v>700</v>
      </c>
      <c r="H1800" t="s">
        <v>42</v>
      </c>
      <c r="I1800" t="s">
        <v>3764</v>
      </c>
      <c r="J1800" s="4">
        <v>39118</v>
      </c>
    </row>
    <row r="1801" spans="1:10" x14ac:dyDescent="0.3">
      <c r="A1801" t="s">
        <v>3765</v>
      </c>
      <c r="B1801" s="4">
        <v>45673</v>
      </c>
      <c r="C1801" t="s">
        <v>168</v>
      </c>
      <c r="D1801" t="s">
        <v>169</v>
      </c>
      <c r="E1801" t="s">
        <v>51</v>
      </c>
      <c r="F1801" t="s">
        <v>52</v>
      </c>
      <c r="G1801" t="s">
        <v>53</v>
      </c>
      <c r="H1801" t="s">
        <v>42</v>
      </c>
      <c r="I1801" t="s">
        <v>3610</v>
      </c>
      <c r="J1801" s="4">
        <v>25431</v>
      </c>
    </row>
    <row r="1802" spans="1:10" x14ac:dyDescent="0.3">
      <c r="A1802" t="s">
        <v>3766</v>
      </c>
      <c r="B1802" s="4">
        <v>45673</v>
      </c>
      <c r="C1802" t="s">
        <v>215</v>
      </c>
      <c r="D1802" t="s">
        <v>216</v>
      </c>
      <c r="E1802" t="s">
        <v>39</v>
      </c>
      <c r="F1802" t="s">
        <v>40</v>
      </c>
      <c r="G1802" t="s">
        <v>41</v>
      </c>
      <c r="H1802" t="s">
        <v>42</v>
      </c>
      <c r="I1802" t="s">
        <v>3767</v>
      </c>
      <c r="J1802" s="4">
        <v>23562</v>
      </c>
    </row>
    <row r="1803" spans="1:10" x14ac:dyDescent="0.3">
      <c r="A1803" t="s">
        <v>3768</v>
      </c>
      <c r="B1803" s="4">
        <v>45673</v>
      </c>
      <c r="C1803" t="s">
        <v>474</v>
      </c>
      <c r="D1803" t="s">
        <v>475</v>
      </c>
      <c r="E1803" t="s">
        <v>51</v>
      </c>
      <c r="F1803" t="s">
        <v>52</v>
      </c>
      <c r="G1803" t="s">
        <v>53</v>
      </c>
      <c r="H1803" t="s">
        <v>42</v>
      </c>
      <c r="I1803" t="s">
        <v>3769</v>
      </c>
      <c r="J1803" s="4">
        <v>23309</v>
      </c>
    </row>
    <row r="1804" spans="1:10" x14ac:dyDescent="0.3">
      <c r="A1804" t="s">
        <v>3770</v>
      </c>
      <c r="B1804" s="4">
        <v>45673</v>
      </c>
      <c r="C1804" t="s">
        <v>325</v>
      </c>
      <c r="D1804" t="s">
        <v>326</v>
      </c>
      <c r="E1804" t="s">
        <v>51</v>
      </c>
      <c r="F1804" t="s">
        <v>52</v>
      </c>
      <c r="G1804" t="s">
        <v>53</v>
      </c>
      <c r="H1804" t="s">
        <v>42</v>
      </c>
      <c r="I1804" t="s">
        <v>3769</v>
      </c>
      <c r="J1804" s="4">
        <v>23309</v>
      </c>
    </row>
    <row r="1805" spans="1:10" x14ac:dyDescent="0.3">
      <c r="A1805" t="s">
        <v>3771</v>
      </c>
      <c r="B1805" s="4">
        <v>45673</v>
      </c>
      <c r="C1805" t="s">
        <v>3772</v>
      </c>
      <c r="D1805" t="s">
        <v>3773</v>
      </c>
      <c r="E1805" t="s">
        <v>51</v>
      </c>
      <c r="F1805" t="s">
        <v>52</v>
      </c>
      <c r="G1805" t="s">
        <v>53</v>
      </c>
      <c r="H1805" t="s">
        <v>42</v>
      </c>
      <c r="I1805" t="s">
        <v>3371</v>
      </c>
      <c r="J1805" s="4">
        <v>19319</v>
      </c>
    </row>
    <row r="1806" spans="1:10" x14ac:dyDescent="0.3">
      <c r="A1806" t="s">
        <v>3774</v>
      </c>
      <c r="B1806" s="4">
        <v>45673</v>
      </c>
      <c r="C1806" t="s">
        <v>928</v>
      </c>
      <c r="D1806" t="s">
        <v>929</v>
      </c>
      <c r="E1806" t="s">
        <v>1200</v>
      </c>
      <c r="F1806" t="s">
        <v>1201</v>
      </c>
      <c r="G1806" t="s">
        <v>79</v>
      </c>
      <c r="H1806" t="s">
        <v>42</v>
      </c>
      <c r="I1806" t="s">
        <v>3775</v>
      </c>
      <c r="J1806" s="4">
        <v>39894</v>
      </c>
    </row>
    <row r="1807" spans="1:10" x14ac:dyDescent="0.3">
      <c r="A1807" t="s">
        <v>3776</v>
      </c>
      <c r="B1807" s="4">
        <v>45673</v>
      </c>
      <c r="C1807" t="s">
        <v>673</v>
      </c>
      <c r="D1807" t="s">
        <v>674</v>
      </c>
      <c r="E1807" t="s">
        <v>39</v>
      </c>
      <c r="F1807" t="s">
        <v>40</v>
      </c>
      <c r="G1807" t="s">
        <v>41</v>
      </c>
      <c r="H1807" t="s">
        <v>42</v>
      </c>
      <c r="I1807" t="s">
        <v>3767</v>
      </c>
      <c r="J1807" s="4">
        <v>23562</v>
      </c>
    </row>
    <row r="1808" spans="1:10" x14ac:dyDescent="0.3">
      <c r="A1808" t="s">
        <v>3777</v>
      </c>
      <c r="B1808" s="4">
        <v>45673</v>
      </c>
      <c r="C1808" t="s">
        <v>56</v>
      </c>
      <c r="D1808" t="s">
        <v>57</v>
      </c>
      <c r="E1808" t="s">
        <v>111</v>
      </c>
      <c r="F1808" t="s">
        <v>112</v>
      </c>
      <c r="G1808" t="s">
        <v>113</v>
      </c>
      <c r="H1808" t="s">
        <v>42</v>
      </c>
      <c r="I1808" t="s">
        <v>3778</v>
      </c>
      <c r="J1808" s="4">
        <v>26821</v>
      </c>
    </row>
    <row r="1809" spans="1:10" x14ac:dyDescent="0.3">
      <c r="A1809" t="s">
        <v>3779</v>
      </c>
      <c r="B1809" s="4">
        <v>45673</v>
      </c>
      <c r="C1809" t="s">
        <v>692</v>
      </c>
      <c r="D1809" t="s">
        <v>693</v>
      </c>
      <c r="E1809" t="s">
        <v>51</v>
      </c>
      <c r="F1809" t="s">
        <v>52</v>
      </c>
      <c r="G1809" t="s">
        <v>53</v>
      </c>
      <c r="H1809" t="s">
        <v>42</v>
      </c>
      <c r="I1809" t="s">
        <v>2114</v>
      </c>
      <c r="J1809" s="4">
        <v>24543</v>
      </c>
    </row>
    <row r="1810" spans="1:10" x14ac:dyDescent="0.3">
      <c r="A1810" t="s">
        <v>465</v>
      </c>
      <c r="B1810" s="4">
        <v>45673</v>
      </c>
      <c r="C1810" t="s">
        <v>188</v>
      </c>
      <c r="D1810" t="s">
        <v>189</v>
      </c>
      <c r="E1810" t="s">
        <v>51</v>
      </c>
      <c r="F1810" t="s">
        <v>52</v>
      </c>
      <c r="G1810" t="s">
        <v>53</v>
      </c>
      <c r="H1810" t="s">
        <v>42</v>
      </c>
      <c r="I1810" t="s">
        <v>466</v>
      </c>
      <c r="J1810" s="4">
        <v>26388</v>
      </c>
    </row>
    <row r="1811" spans="1:10" x14ac:dyDescent="0.3">
      <c r="A1811" t="s">
        <v>3780</v>
      </c>
      <c r="B1811" s="4">
        <v>45673</v>
      </c>
      <c r="C1811" t="s">
        <v>105</v>
      </c>
      <c r="D1811" t="s">
        <v>106</v>
      </c>
      <c r="E1811" t="s">
        <v>51</v>
      </c>
      <c r="F1811" t="s">
        <v>52</v>
      </c>
      <c r="G1811" t="s">
        <v>53</v>
      </c>
      <c r="H1811" t="s">
        <v>42</v>
      </c>
      <c r="I1811" t="s">
        <v>466</v>
      </c>
      <c r="J1811" s="4">
        <v>26388</v>
      </c>
    </row>
    <row r="1812" spans="1:10" x14ac:dyDescent="0.3">
      <c r="A1812" t="s">
        <v>3781</v>
      </c>
      <c r="B1812" s="4">
        <v>45673</v>
      </c>
      <c r="C1812" t="s">
        <v>184</v>
      </c>
      <c r="D1812" t="s">
        <v>185</v>
      </c>
      <c r="E1812" t="s">
        <v>111</v>
      </c>
      <c r="F1812" t="s">
        <v>112</v>
      </c>
      <c r="G1812" t="s">
        <v>113</v>
      </c>
      <c r="H1812" t="s">
        <v>42</v>
      </c>
      <c r="I1812" t="s">
        <v>1849</v>
      </c>
      <c r="J1812" s="4">
        <v>25529</v>
      </c>
    </row>
    <row r="1813" spans="1:10" x14ac:dyDescent="0.3">
      <c r="A1813" t="s">
        <v>3782</v>
      </c>
      <c r="B1813" s="4">
        <v>45673</v>
      </c>
      <c r="C1813" t="s">
        <v>37</v>
      </c>
      <c r="D1813" t="s">
        <v>38</v>
      </c>
      <c r="E1813" t="s">
        <v>39</v>
      </c>
      <c r="F1813" t="s">
        <v>40</v>
      </c>
      <c r="G1813" t="s">
        <v>41</v>
      </c>
      <c r="H1813" t="s">
        <v>42</v>
      </c>
      <c r="I1813" t="s">
        <v>3783</v>
      </c>
      <c r="J1813" s="4">
        <v>28823</v>
      </c>
    </row>
    <row r="1814" spans="1:10" x14ac:dyDescent="0.3">
      <c r="A1814" t="s">
        <v>3784</v>
      </c>
      <c r="B1814" s="4">
        <v>45673</v>
      </c>
      <c r="C1814" t="s">
        <v>367</v>
      </c>
      <c r="D1814" t="s">
        <v>368</v>
      </c>
      <c r="E1814" t="s">
        <v>39</v>
      </c>
      <c r="F1814" t="s">
        <v>40</v>
      </c>
      <c r="G1814" t="s">
        <v>41</v>
      </c>
      <c r="H1814" t="s">
        <v>42</v>
      </c>
      <c r="I1814" t="s">
        <v>3783</v>
      </c>
      <c r="J1814" s="4">
        <v>28823</v>
      </c>
    </row>
    <row r="1815" spans="1:10" x14ac:dyDescent="0.3">
      <c r="A1815" t="s">
        <v>3785</v>
      </c>
      <c r="B1815" s="4">
        <v>45673</v>
      </c>
      <c r="C1815" t="s">
        <v>215</v>
      </c>
      <c r="D1815" t="s">
        <v>216</v>
      </c>
      <c r="E1815" t="s">
        <v>39</v>
      </c>
      <c r="F1815" t="s">
        <v>40</v>
      </c>
      <c r="G1815" t="s">
        <v>41</v>
      </c>
      <c r="H1815" t="s">
        <v>42</v>
      </c>
      <c r="I1815" t="s">
        <v>3783</v>
      </c>
      <c r="J1815" s="4">
        <v>28823</v>
      </c>
    </row>
    <row r="1816" spans="1:10" x14ac:dyDescent="0.3">
      <c r="A1816" t="s">
        <v>3786</v>
      </c>
      <c r="B1816" s="4">
        <v>45673</v>
      </c>
      <c r="C1816" t="s">
        <v>311</v>
      </c>
      <c r="D1816" t="s">
        <v>312</v>
      </c>
      <c r="E1816" t="s">
        <v>39</v>
      </c>
      <c r="F1816" t="s">
        <v>40</v>
      </c>
      <c r="G1816" t="s">
        <v>41</v>
      </c>
      <c r="H1816" t="s">
        <v>42</v>
      </c>
      <c r="I1816" t="s">
        <v>3783</v>
      </c>
      <c r="J1816" s="4">
        <v>28823</v>
      </c>
    </row>
    <row r="1817" spans="1:10" x14ac:dyDescent="0.3">
      <c r="A1817" t="s">
        <v>3787</v>
      </c>
      <c r="B1817" s="4">
        <v>45673</v>
      </c>
      <c r="C1817" t="s">
        <v>673</v>
      </c>
      <c r="D1817" t="s">
        <v>674</v>
      </c>
      <c r="E1817" t="s">
        <v>39</v>
      </c>
      <c r="F1817" t="s">
        <v>40</v>
      </c>
      <c r="G1817" t="s">
        <v>41</v>
      </c>
      <c r="H1817" t="s">
        <v>42</v>
      </c>
      <c r="I1817" t="s">
        <v>3783</v>
      </c>
      <c r="J1817" s="4">
        <v>28823</v>
      </c>
    </row>
    <row r="1818" spans="1:10" x14ac:dyDescent="0.3">
      <c r="A1818" t="s">
        <v>3788</v>
      </c>
      <c r="B1818" s="4">
        <v>45673</v>
      </c>
      <c r="C1818" t="s">
        <v>215</v>
      </c>
      <c r="D1818" t="s">
        <v>216</v>
      </c>
      <c r="E1818" t="s">
        <v>51</v>
      </c>
      <c r="F1818" t="s">
        <v>52</v>
      </c>
      <c r="G1818" t="s">
        <v>53</v>
      </c>
      <c r="H1818" t="s">
        <v>42</v>
      </c>
      <c r="I1818" t="s">
        <v>3789</v>
      </c>
      <c r="J1818" s="4">
        <v>22946</v>
      </c>
    </row>
    <row r="1819" spans="1:10" x14ac:dyDescent="0.3">
      <c r="A1819" t="s">
        <v>3790</v>
      </c>
      <c r="B1819" s="4">
        <v>45673</v>
      </c>
      <c r="C1819" t="s">
        <v>367</v>
      </c>
      <c r="D1819" t="s">
        <v>368</v>
      </c>
      <c r="E1819" t="s">
        <v>51</v>
      </c>
      <c r="F1819" t="s">
        <v>52</v>
      </c>
      <c r="G1819" t="s">
        <v>53</v>
      </c>
      <c r="H1819" t="s">
        <v>42</v>
      </c>
      <c r="I1819" t="s">
        <v>3789</v>
      </c>
      <c r="J1819" s="4">
        <v>22946</v>
      </c>
    </row>
    <row r="1820" spans="1:10" x14ac:dyDescent="0.3">
      <c r="A1820" t="s">
        <v>3791</v>
      </c>
      <c r="B1820" s="4">
        <v>45673</v>
      </c>
      <c r="C1820" t="s">
        <v>1367</v>
      </c>
      <c r="D1820" t="s">
        <v>1368</v>
      </c>
      <c r="E1820" t="s">
        <v>51</v>
      </c>
      <c r="F1820" t="s">
        <v>52</v>
      </c>
      <c r="G1820" t="s">
        <v>53</v>
      </c>
      <c r="H1820" t="s">
        <v>42</v>
      </c>
      <c r="I1820" t="s">
        <v>3789</v>
      </c>
      <c r="J1820" s="4">
        <v>22946</v>
      </c>
    </row>
    <row r="1821" spans="1:10" x14ac:dyDescent="0.3">
      <c r="A1821" t="s">
        <v>3792</v>
      </c>
      <c r="B1821" s="4">
        <v>45673</v>
      </c>
      <c r="C1821" t="s">
        <v>311</v>
      </c>
      <c r="D1821" t="s">
        <v>312</v>
      </c>
      <c r="E1821" t="s">
        <v>51</v>
      </c>
      <c r="F1821" t="s">
        <v>52</v>
      </c>
      <c r="G1821" t="s">
        <v>53</v>
      </c>
      <c r="H1821" t="s">
        <v>42</v>
      </c>
      <c r="I1821" t="s">
        <v>3789</v>
      </c>
      <c r="J1821" s="4">
        <v>22946</v>
      </c>
    </row>
    <row r="1822" spans="1:10" x14ac:dyDescent="0.3">
      <c r="A1822" t="s">
        <v>3793</v>
      </c>
      <c r="B1822" s="4">
        <v>45673</v>
      </c>
      <c r="C1822" t="s">
        <v>400</v>
      </c>
      <c r="D1822" t="s">
        <v>401</v>
      </c>
      <c r="E1822" t="s">
        <v>111</v>
      </c>
      <c r="F1822" t="s">
        <v>112</v>
      </c>
      <c r="G1822" t="s">
        <v>113</v>
      </c>
      <c r="H1822" t="s">
        <v>42</v>
      </c>
      <c r="I1822" t="s">
        <v>3778</v>
      </c>
      <c r="J1822" s="4">
        <v>26821</v>
      </c>
    </row>
    <row r="1823" spans="1:10" x14ac:dyDescent="0.3">
      <c r="A1823" t="s">
        <v>3794</v>
      </c>
      <c r="B1823" s="4">
        <v>45673</v>
      </c>
      <c r="C1823" t="s">
        <v>125</v>
      </c>
      <c r="D1823" t="s">
        <v>126</v>
      </c>
      <c r="E1823" t="s">
        <v>353</v>
      </c>
      <c r="F1823" t="s">
        <v>354</v>
      </c>
      <c r="G1823" t="s">
        <v>79</v>
      </c>
      <c r="H1823" t="s">
        <v>42</v>
      </c>
      <c r="I1823" t="s">
        <v>3795</v>
      </c>
      <c r="J1823" s="4">
        <v>40380</v>
      </c>
    </row>
    <row r="1824" spans="1:10" x14ac:dyDescent="0.3">
      <c r="A1824" t="s">
        <v>3796</v>
      </c>
      <c r="B1824" s="4">
        <v>45673</v>
      </c>
      <c r="C1824" t="s">
        <v>1140</v>
      </c>
      <c r="D1824" t="s">
        <v>1141</v>
      </c>
      <c r="E1824" t="s">
        <v>3797</v>
      </c>
      <c r="F1824" t="s">
        <v>3798</v>
      </c>
      <c r="G1824" t="s">
        <v>3799</v>
      </c>
      <c r="H1824" t="s">
        <v>42</v>
      </c>
      <c r="I1824" t="s">
        <v>3800</v>
      </c>
      <c r="J1824" s="4">
        <v>15864</v>
      </c>
    </row>
    <row r="1825" spans="1:10" x14ac:dyDescent="0.3">
      <c r="A1825" t="s">
        <v>3801</v>
      </c>
      <c r="B1825" s="4">
        <v>45673</v>
      </c>
      <c r="C1825" t="s">
        <v>680</v>
      </c>
      <c r="D1825" t="s">
        <v>681</v>
      </c>
      <c r="E1825" t="s">
        <v>51</v>
      </c>
      <c r="F1825" t="s">
        <v>52</v>
      </c>
      <c r="G1825" t="s">
        <v>53</v>
      </c>
      <c r="H1825" t="s">
        <v>42</v>
      </c>
      <c r="I1825" t="s">
        <v>856</v>
      </c>
      <c r="J1825" s="4">
        <v>30321</v>
      </c>
    </row>
    <row r="1826" spans="1:10" x14ac:dyDescent="0.3">
      <c r="A1826" t="s">
        <v>3802</v>
      </c>
      <c r="B1826" s="4">
        <v>45673</v>
      </c>
      <c r="C1826" t="s">
        <v>3468</v>
      </c>
      <c r="D1826" t="s">
        <v>3469</v>
      </c>
      <c r="E1826" t="s">
        <v>77</v>
      </c>
      <c r="F1826" t="s">
        <v>78</v>
      </c>
      <c r="G1826" t="s">
        <v>79</v>
      </c>
      <c r="H1826" t="s">
        <v>42</v>
      </c>
      <c r="I1826" t="s">
        <v>69</v>
      </c>
      <c r="J1826" s="4">
        <v>30631</v>
      </c>
    </row>
    <row r="1827" spans="1:10" x14ac:dyDescent="0.3">
      <c r="A1827" t="s">
        <v>3803</v>
      </c>
      <c r="B1827" s="4">
        <v>45673</v>
      </c>
      <c r="C1827" t="s">
        <v>215</v>
      </c>
      <c r="D1827" t="s">
        <v>216</v>
      </c>
      <c r="E1827" t="s">
        <v>39</v>
      </c>
      <c r="F1827" t="s">
        <v>40</v>
      </c>
      <c r="G1827" t="s">
        <v>41</v>
      </c>
      <c r="H1827" t="s">
        <v>42</v>
      </c>
      <c r="I1827" t="s">
        <v>69</v>
      </c>
      <c r="J1827" s="4">
        <v>30631</v>
      </c>
    </row>
    <row r="1828" spans="1:10" x14ac:dyDescent="0.3">
      <c r="A1828" t="s">
        <v>3804</v>
      </c>
      <c r="B1828" s="4">
        <v>45673</v>
      </c>
      <c r="C1828" t="s">
        <v>147</v>
      </c>
      <c r="D1828" t="s">
        <v>148</v>
      </c>
      <c r="E1828" t="s">
        <v>111</v>
      </c>
      <c r="F1828" t="s">
        <v>112</v>
      </c>
      <c r="G1828" t="s">
        <v>113</v>
      </c>
      <c r="H1828" t="s">
        <v>42</v>
      </c>
      <c r="I1828" t="s">
        <v>3805</v>
      </c>
      <c r="J1828" s="4">
        <v>22908</v>
      </c>
    </row>
    <row r="1829" spans="1:10" x14ac:dyDescent="0.3">
      <c r="A1829" t="s">
        <v>3806</v>
      </c>
      <c r="B1829" s="4">
        <v>45673</v>
      </c>
      <c r="C1829" t="s">
        <v>3807</v>
      </c>
      <c r="D1829" t="s">
        <v>3808</v>
      </c>
      <c r="E1829" t="s">
        <v>204</v>
      </c>
      <c r="F1829" t="s">
        <v>205</v>
      </c>
      <c r="G1829" t="s">
        <v>206</v>
      </c>
      <c r="H1829" t="s">
        <v>42</v>
      </c>
      <c r="I1829" t="s">
        <v>1575</v>
      </c>
      <c r="J1829" s="4">
        <v>22613</v>
      </c>
    </row>
    <row r="1830" spans="1:10" x14ac:dyDescent="0.3">
      <c r="A1830" t="s">
        <v>3809</v>
      </c>
      <c r="B1830" s="4">
        <v>45673</v>
      </c>
      <c r="C1830" t="s">
        <v>92</v>
      </c>
      <c r="D1830" t="s">
        <v>93</v>
      </c>
      <c r="E1830" t="s">
        <v>51</v>
      </c>
      <c r="F1830" t="s">
        <v>52</v>
      </c>
      <c r="G1830" t="s">
        <v>53</v>
      </c>
      <c r="H1830" t="s">
        <v>42</v>
      </c>
      <c r="I1830" t="s">
        <v>2958</v>
      </c>
      <c r="J1830" s="4">
        <v>18061</v>
      </c>
    </row>
    <row r="1831" spans="1:10" x14ac:dyDescent="0.3">
      <c r="A1831" t="s">
        <v>3810</v>
      </c>
      <c r="B1831" s="4">
        <v>45673</v>
      </c>
      <c r="C1831" t="s">
        <v>347</v>
      </c>
      <c r="D1831" t="s">
        <v>348</v>
      </c>
      <c r="E1831" t="s">
        <v>39</v>
      </c>
      <c r="F1831" t="s">
        <v>40</v>
      </c>
      <c r="G1831" t="s">
        <v>41</v>
      </c>
      <c r="H1831" t="s">
        <v>42</v>
      </c>
      <c r="I1831" t="s">
        <v>2734</v>
      </c>
      <c r="J1831" s="4">
        <v>24808</v>
      </c>
    </row>
    <row r="1832" spans="1:10" x14ac:dyDescent="0.3">
      <c r="A1832" t="s">
        <v>3811</v>
      </c>
      <c r="B1832" s="4">
        <v>45673</v>
      </c>
      <c r="C1832" t="s">
        <v>400</v>
      </c>
      <c r="D1832" t="s">
        <v>401</v>
      </c>
      <c r="E1832" t="s">
        <v>698</v>
      </c>
      <c r="F1832" t="s">
        <v>699</v>
      </c>
      <c r="G1832" t="s">
        <v>700</v>
      </c>
      <c r="H1832" t="s">
        <v>42</v>
      </c>
      <c r="I1832" t="s">
        <v>3812</v>
      </c>
      <c r="J1832" s="4">
        <v>36525</v>
      </c>
    </row>
    <row r="1833" spans="1:10" x14ac:dyDescent="0.3">
      <c r="A1833" t="s">
        <v>3813</v>
      </c>
      <c r="B1833" s="4">
        <v>45673</v>
      </c>
      <c r="C1833" t="s">
        <v>3814</v>
      </c>
      <c r="D1833" t="s">
        <v>3815</v>
      </c>
      <c r="E1833" t="s">
        <v>698</v>
      </c>
      <c r="F1833" t="s">
        <v>699</v>
      </c>
      <c r="G1833" t="s">
        <v>700</v>
      </c>
      <c r="H1833" t="s">
        <v>42</v>
      </c>
      <c r="I1833" t="s">
        <v>3812</v>
      </c>
      <c r="J1833" s="4">
        <v>36525</v>
      </c>
    </row>
    <row r="1834" spans="1:10" x14ac:dyDescent="0.3">
      <c r="A1834" t="s">
        <v>3816</v>
      </c>
      <c r="B1834" s="4">
        <v>45673</v>
      </c>
      <c r="C1834" t="s">
        <v>474</v>
      </c>
      <c r="D1834" t="s">
        <v>475</v>
      </c>
      <c r="E1834" t="s">
        <v>51</v>
      </c>
      <c r="F1834" t="s">
        <v>52</v>
      </c>
      <c r="G1834" t="s">
        <v>53</v>
      </c>
      <c r="H1834" t="s">
        <v>42</v>
      </c>
      <c r="I1834" t="s">
        <v>3817</v>
      </c>
      <c r="J1834" s="4">
        <v>37460</v>
      </c>
    </row>
    <row r="1835" spans="1:10" x14ac:dyDescent="0.3">
      <c r="A1835" t="s">
        <v>3818</v>
      </c>
      <c r="B1835" s="4">
        <v>45673</v>
      </c>
      <c r="C1835" t="s">
        <v>92</v>
      </c>
      <c r="D1835" t="s">
        <v>93</v>
      </c>
      <c r="E1835" t="s">
        <v>51</v>
      </c>
      <c r="F1835" t="s">
        <v>52</v>
      </c>
      <c r="G1835" t="s">
        <v>53</v>
      </c>
      <c r="H1835" t="s">
        <v>42</v>
      </c>
      <c r="I1835" t="s">
        <v>3819</v>
      </c>
      <c r="J1835" s="4">
        <v>34037</v>
      </c>
    </row>
    <row r="1836" spans="1:10" x14ac:dyDescent="0.3">
      <c r="A1836" t="s">
        <v>3820</v>
      </c>
      <c r="B1836" s="4">
        <v>45673</v>
      </c>
      <c r="C1836" t="s">
        <v>474</v>
      </c>
      <c r="D1836" t="s">
        <v>475</v>
      </c>
      <c r="E1836" t="s">
        <v>51</v>
      </c>
      <c r="F1836" t="s">
        <v>52</v>
      </c>
      <c r="G1836" t="s">
        <v>53</v>
      </c>
      <c r="H1836" t="s">
        <v>42</v>
      </c>
      <c r="I1836" t="s">
        <v>3819</v>
      </c>
      <c r="J1836" s="4">
        <v>34037</v>
      </c>
    </row>
    <row r="1837" spans="1:10" x14ac:dyDescent="0.3">
      <c r="A1837" t="s">
        <v>3821</v>
      </c>
      <c r="B1837" s="4">
        <v>45673</v>
      </c>
      <c r="C1837" t="s">
        <v>1563</v>
      </c>
      <c r="D1837" t="s">
        <v>1564</v>
      </c>
      <c r="E1837" t="s">
        <v>111</v>
      </c>
      <c r="F1837" t="s">
        <v>112</v>
      </c>
      <c r="G1837" t="s">
        <v>113</v>
      </c>
      <c r="H1837" t="s">
        <v>42</v>
      </c>
      <c r="I1837" t="s">
        <v>2265</v>
      </c>
      <c r="J1837" s="4">
        <v>31088</v>
      </c>
    </row>
    <row r="1838" spans="1:10" x14ac:dyDescent="0.3">
      <c r="A1838" t="s">
        <v>3822</v>
      </c>
      <c r="B1838" s="4">
        <v>45673</v>
      </c>
      <c r="C1838" t="s">
        <v>105</v>
      </c>
      <c r="D1838" t="s">
        <v>106</v>
      </c>
      <c r="E1838" t="s">
        <v>39</v>
      </c>
      <c r="F1838" t="s">
        <v>40</v>
      </c>
      <c r="G1838" t="s">
        <v>41</v>
      </c>
      <c r="H1838" t="s">
        <v>42</v>
      </c>
      <c r="I1838" t="s">
        <v>2265</v>
      </c>
      <c r="J1838" s="4">
        <v>31088</v>
      </c>
    </row>
    <row r="1839" spans="1:10" x14ac:dyDescent="0.3">
      <c r="A1839" t="s">
        <v>3823</v>
      </c>
      <c r="B1839" s="4">
        <v>45673</v>
      </c>
      <c r="C1839" t="s">
        <v>311</v>
      </c>
      <c r="D1839" t="s">
        <v>312</v>
      </c>
      <c r="E1839" t="s">
        <v>39</v>
      </c>
      <c r="F1839" t="s">
        <v>40</v>
      </c>
      <c r="G1839" t="s">
        <v>41</v>
      </c>
      <c r="H1839" t="s">
        <v>42</v>
      </c>
      <c r="I1839" t="s">
        <v>2265</v>
      </c>
      <c r="J1839" s="4">
        <v>31088</v>
      </c>
    </row>
    <row r="1840" spans="1:10" x14ac:dyDescent="0.3">
      <c r="A1840" t="s">
        <v>3824</v>
      </c>
      <c r="B1840" s="4">
        <v>45673</v>
      </c>
      <c r="C1840" t="s">
        <v>541</v>
      </c>
      <c r="D1840" t="s">
        <v>542</v>
      </c>
      <c r="E1840" t="s">
        <v>3825</v>
      </c>
      <c r="F1840" t="s">
        <v>3826</v>
      </c>
      <c r="G1840" t="s">
        <v>3827</v>
      </c>
      <c r="H1840" t="s">
        <v>42</v>
      </c>
      <c r="I1840" t="s">
        <v>2265</v>
      </c>
      <c r="J1840" s="4">
        <v>31088</v>
      </c>
    </row>
    <row r="1841" spans="1:10" x14ac:dyDescent="0.3">
      <c r="A1841" t="s">
        <v>3828</v>
      </c>
      <c r="B1841" s="4">
        <v>45673</v>
      </c>
      <c r="C1841" t="s">
        <v>3425</v>
      </c>
      <c r="D1841" t="s">
        <v>3426</v>
      </c>
      <c r="E1841" t="s">
        <v>111</v>
      </c>
      <c r="F1841" t="s">
        <v>112</v>
      </c>
      <c r="G1841" t="s">
        <v>113</v>
      </c>
      <c r="H1841" t="s">
        <v>42</v>
      </c>
      <c r="I1841" t="s">
        <v>2265</v>
      </c>
      <c r="J1841" s="4">
        <v>31088</v>
      </c>
    </row>
    <row r="1842" spans="1:10" x14ac:dyDescent="0.3">
      <c r="A1842" t="s">
        <v>3829</v>
      </c>
      <c r="B1842" s="4">
        <v>45673</v>
      </c>
      <c r="C1842" t="s">
        <v>325</v>
      </c>
      <c r="D1842" t="s">
        <v>326</v>
      </c>
      <c r="E1842" t="s">
        <v>51</v>
      </c>
      <c r="F1842" t="s">
        <v>52</v>
      </c>
      <c r="G1842" t="s">
        <v>53</v>
      </c>
      <c r="H1842" t="s">
        <v>42</v>
      </c>
      <c r="I1842" t="s">
        <v>3817</v>
      </c>
      <c r="J1842" s="4">
        <v>37460</v>
      </c>
    </row>
    <row r="1843" spans="1:10" x14ac:dyDescent="0.3">
      <c r="A1843" t="s">
        <v>3830</v>
      </c>
      <c r="B1843" s="4">
        <v>45673</v>
      </c>
      <c r="C1843" t="s">
        <v>3831</v>
      </c>
      <c r="D1843" t="s">
        <v>3832</v>
      </c>
      <c r="E1843" t="s">
        <v>51</v>
      </c>
      <c r="F1843" t="s">
        <v>52</v>
      </c>
      <c r="G1843" t="s">
        <v>53</v>
      </c>
      <c r="H1843" t="s">
        <v>42</v>
      </c>
      <c r="I1843" t="s">
        <v>3833</v>
      </c>
      <c r="J1843" s="4">
        <v>27267</v>
      </c>
    </row>
    <row r="1844" spans="1:10" x14ac:dyDescent="0.3">
      <c r="A1844" t="s">
        <v>3834</v>
      </c>
      <c r="B1844" s="4">
        <v>45673</v>
      </c>
      <c r="C1844" t="s">
        <v>215</v>
      </c>
      <c r="D1844" t="s">
        <v>216</v>
      </c>
      <c r="E1844" t="s">
        <v>217</v>
      </c>
      <c r="F1844" t="s">
        <v>218</v>
      </c>
      <c r="G1844" t="s">
        <v>79</v>
      </c>
      <c r="H1844" t="s">
        <v>42</v>
      </c>
      <c r="I1844" t="s">
        <v>3835</v>
      </c>
      <c r="J1844" s="4">
        <v>23528</v>
      </c>
    </row>
    <row r="1845" spans="1:10" x14ac:dyDescent="0.3">
      <c r="A1845" t="s">
        <v>3836</v>
      </c>
      <c r="B1845" s="4">
        <v>45673</v>
      </c>
      <c r="C1845" t="s">
        <v>3837</v>
      </c>
      <c r="D1845" t="s">
        <v>3838</v>
      </c>
      <c r="E1845" t="s">
        <v>217</v>
      </c>
      <c r="F1845" t="s">
        <v>218</v>
      </c>
      <c r="G1845" t="s">
        <v>79</v>
      </c>
      <c r="H1845" t="s">
        <v>42</v>
      </c>
      <c r="I1845" t="s">
        <v>3835</v>
      </c>
      <c r="J1845" s="4">
        <v>23528</v>
      </c>
    </row>
    <row r="1846" spans="1:10" x14ac:dyDescent="0.3">
      <c r="A1846" t="s">
        <v>3839</v>
      </c>
      <c r="B1846" s="4">
        <v>45673</v>
      </c>
      <c r="C1846" t="s">
        <v>60</v>
      </c>
      <c r="D1846" t="s">
        <v>61</v>
      </c>
      <c r="E1846" t="s">
        <v>51</v>
      </c>
      <c r="F1846" t="s">
        <v>52</v>
      </c>
      <c r="G1846" t="s">
        <v>53</v>
      </c>
      <c r="H1846" t="s">
        <v>42</v>
      </c>
      <c r="I1846" t="s">
        <v>1490</v>
      </c>
      <c r="J1846" s="4">
        <v>25993</v>
      </c>
    </row>
    <row r="1847" spans="1:10" x14ac:dyDescent="0.3">
      <c r="A1847" t="s">
        <v>3840</v>
      </c>
      <c r="B1847" s="4">
        <v>45673</v>
      </c>
      <c r="C1847" t="s">
        <v>618</v>
      </c>
      <c r="D1847" t="s">
        <v>619</v>
      </c>
      <c r="E1847" t="s">
        <v>111</v>
      </c>
      <c r="F1847" t="s">
        <v>112</v>
      </c>
      <c r="G1847" t="s">
        <v>113</v>
      </c>
      <c r="H1847" t="s">
        <v>42</v>
      </c>
      <c r="I1847" t="s">
        <v>1759</v>
      </c>
      <c r="J1847" s="4">
        <v>26546</v>
      </c>
    </row>
    <row r="1848" spans="1:10" x14ac:dyDescent="0.3">
      <c r="A1848" t="s">
        <v>3841</v>
      </c>
      <c r="B1848" s="4">
        <v>45673</v>
      </c>
      <c r="C1848" t="s">
        <v>550</v>
      </c>
      <c r="D1848" t="s">
        <v>551</v>
      </c>
      <c r="E1848" t="s">
        <v>51</v>
      </c>
      <c r="F1848" t="s">
        <v>52</v>
      </c>
      <c r="G1848" t="s">
        <v>53</v>
      </c>
      <c r="H1848" t="s">
        <v>42</v>
      </c>
      <c r="I1848" t="s">
        <v>1759</v>
      </c>
      <c r="J1848" s="4">
        <v>26546</v>
      </c>
    </row>
    <row r="1849" spans="1:10" x14ac:dyDescent="0.3">
      <c r="A1849" t="s">
        <v>3842</v>
      </c>
      <c r="B1849" s="4">
        <v>45673</v>
      </c>
      <c r="C1849" t="s">
        <v>673</v>
      </c>
      <c r="D1849" t="s">
        <v>674</v>
      </c>
      <c r="E1849" t="s">
        <v>217</v>
      </c>
      <c r="F1849" t="s">
        <v>218</v>
      </c>
      <c r="G1849" t="s">
        <v>79</v>
      </c>
      <c r="H1849" t="s">
        <v>42</v>
      </c>
      <c r="I1849" t="s">
        <v>3835</v>
      </c>
      <c r="J1849" s="4">
        <v>23528</v>
      </c>
    </row>
    <row r="1850" spans="1:10" x14ac:dyDescent="0.3">
      <c r="A1850" t="s">
        <v>3843</v>
      </c>
      <c r="B1850" s="4">
        <v>45673</v>
      </c>
      <c r="C1850" t="s">
        <v>188</v>
      </c>
      <c r="D1850" t="s">
        <v>189</v>
      </c>
      <c r="E1850" t="s">
        <v>51</v>
      </c>
      <c r="F1850" t="s">
        <v>52</v>
      </c>
      <c r="G1850" t="s">
        <v>53</v>
      </c>
      <c r="H1850" t="s">
        <v>42</v>
      </c>
      <c r="I1850" t="s">
        <v>3844</v>
      </c>
      <c r="J1850" s="4">
        <v>31050</v>
      </c>
    </row>
    <row r="1851" spans="1:10" x14ac:dyDescent="0.3">
      <c r="A1851" t="s">
        <v>3845</v>
      </c>
      <c r="B1851" s="4">
        <v>45673</v>
      </c>
      <c r="C1851" t="s">
        <v>215</v>
      </c>
      <c r="D1851" t="s">
        <v>216</v>
      </c>
      <c r="E1851" t="s">
        <v>51</v>
      </c>
      <c r="F1851" t="s">
        <v>52</v>
      </c>
      <c r="G1851" t="s">
        <v>53</v>
      </c>
      <c r="H1851" t="s">
        <v>42</v>
      </c>
      <c r="I1851" t="s">
        <v>3844</v>
      </c>
      <c r="J1851" s="4">
        <v>31050</v>
      </c>
    </row>
    <row r="1852" spans="1:10" x14ac:dyDescent="0.3">
      <c r="A1852" t="s">
        <v>3846</v>
      </c>
      <c r="B1852" s="4">
        <v>45673</v>
      </c>
      <c r="C1852" t="s">
        <v>270</v>
      </c>
      <c r="D1852" t="s">
        <v>271</v>
      </c>
      <c r="E1852" t="s">
        <v>39</v>
      </c>
      <c r="F1852" t="s">
        <v>40</v>
      </c>
      <c r="G1852" t="s">
        <v>41</v>
      </c>
      <c r="H1852" t="s">
        <v>42</v>
      </c>
      <c r="I1852" t="s">
        <v>3847</v>
      </c>
      <c r="J1852" s="4">
        <v>24164</v>
      </c>
    </row>
    <row r="1853" spans="1:10" x14ac:dyDescent="0.3">
      <c r="A1853" t="s">
        <v>3848</v>
      </c>
      <c r="B1853" s="4">
        <v>45673</v>
      </c>
      <c r="C1853" t="s">
        <v>325</v>
      </c>
      <c r="D1853" t="s">
        <v>326</v>
      </c>
      <c r="E1853" t="s">
        <v>111</v>
      </c>
      <c r="F1853" t="s">
        <v>112</v>
      </c>
      <c r="G1853" t="s">
        <v>113</v>
      </c>
      <c r="H1853" t="s">
        <v>42</v>
      </c>
      <c r="I1853" t="s">
        <v>3849</v>
      </c>
      <c r="J1853" s="4">
        <v>23768</v>
      </c>
    </row>
    <row r="1854" spans="1:10" x14ac:dyDescent="0.3">
      <c r="A1854" t="s">
        <v>3850</v>
      </c>
      <c r="B1854" s="4">
        <v>45673</v>
      </c>
      <c r="C1854" t="s">
        <v>419</v>
      </c>
      <c r="D1854" t="s">
        <v>420</v>
      </c>
      <c r="E1854" t="s">
        <v>51</v>
      </c>
      <c r="F1854" t="s">
        <v>52</v>
      </c>
      <c r="G1854" t="s">
        <v>53</v>
      </c>
      <c r="H1854" t="s">
        <v>42</v>
      </c>
      <c r="I1854" t="s">
        <v>3851</v>
      </c>
      <c r="J1854" s="4">
        <v>26802</v>
      </c>
    </row>
    <row r="1855" spans="1:10" x14ac:dyDescent="0.3">
      <c r="A1855" t="s">
        <v>3852</v>
      </c>
      <c r="B1855" s="4">
        <v>45673</v>
      </c>
      <c r="C1855" t="s">
        <v>692</v>
      </c>
      <c r="D1855" t="s">
        <v>723</v>
      </c>
      <c r="E1855" t="s">
        <v>51</v>
      </c>
      <c r="F1855" t="s">
        <v>52</v>
      </c>
      <c r="G1855" t="s">
        <v>53</v>
      </c>
      <c r="H1855" t="s">
        <v>42</v>
      </c>
      <c r="I1855" t="s">
        <v>3851</v>
      </c>
      <c r="J1855" s="4">
        <v>26802</v>
      </c>
    </row>
    <row r="1856" spans="1:10" x14ac:dyDescent="0.3">
      <c r="A1856" t="s">
        <v>3853</v>
      </c>
      <c r="B1856" s="4">
        <v>45673</v>
      </c>
      <c r="C1856" t="s">
        <v>692</v>
      </c>
      <c r="D1856" t="s">
        <v>693</v>
      </c>
      <c r="E1856" t="s">
        <v>111</v>
      </c>
      <c r="F1856" t="s">
        <v>112</v>
      </c>
      <c r="G1856" t="s">
        <v>113</v>
      </c>
      <c r="H1856" t="s">
        <v>42</v>
      </c>
      <c r="I1856" t="s">
        <v>3849</v>
      </c>
      <c r="J1856" s="4">
        <v>23768</v>
      </c>
    </row>
    <row r="1857" spans="1:10" x14ac:dyDescent="0.3">
      <c r="A1857" t="s">
        <v>3854</v>
      </c>
      <c r="B1857" s="4">
        <v>45673</v>
      </c>
      <c r="C1857" t="s">
        <v>1563</v>
      </c>
      <c r="D1857" t="s">
        <v>1564</v>
      </c>
      <c r="E1857" t="s">
        <v>111</v>
      </c>
      <c r="F1857" t="s">
        <v>112</v>
      </c>
      <c r="G1857" t="s">
        <v>113</v>
      </c>
      <c r="H1857" t="s">
        <v>42</v>
      </c>
      <c r="I1857" t="s">
        <v>3849</v>
      </c>
      <c r="J1857" s="4">
        <v>23768</v>
      </c>
    </row>
    <row r="1858" spans="1:10" x14ac:dyDescent="0.3">
      <c r="A1858" t="s">
        <v>3855</v>
      </c>
      <c r="B1858" s="4">
        <v>45673</v>
      </c>
      <c r="C1858" t="s">
        <v>105</v>
      </c>
      <c r="D1858" t="s">
        <v>106</v>
      </c>
      <c r="E1858" t="s">
        <v>51</v>
      </c>
      <c r="F1858" t="s">
        <v>52</v>
      </c>
      <c r="G1858" t="s">
        <v>53</v>
      </c>
      <c r="H1858" t="s">
        <v>42</v>
      </c>
      <c r="I1858" t="s">
        <v>3205</v>
      </c>
      <c r="J1858" s="4">
        <v>22485</v>
      </c>
    </row>
    <row r="1859" spans="1:10" x14ac:dyDescent="0.3">
      <c r="A1859" t="s">
        <v>3856</v>
      </c>
      <c r="B1859" s="4">
        <v>45673</v>
      </c>
      <c r="C1859" t="s">
        <v>727</v>
      </c>
      <c r="D1859" t="s">
        <v>728</v>
      </c>
      <c r="E1859" t="s">
        <v>51</v>
      </c>
      <c r="F1859" t="s">
        <v>52</v>
      </c>
      <c r="G1859" t="s">
        <v>53</v>
      </c>
      <c r="H1859" t="s">
        <v>42</v>
      </c>
      <c r="I1859" t="s">
        <v>3268</v>
      </c>
      <c r="J1859" s="4">
        <v>27142</v>
      </c>
    </row>
    <row r="1860" spans="1:10" x14ac:dyDescent="0.3">
      <c r="A1860" t="s">
        <v>3857</v>
      </c>
      <c r="B1860" s="4">
        <v>45673</v>
      </c>
      <c r="C1860" t="s">
        <v>1502</v>
      </c>
      <c r="D1860" t="s">
        <v>1503</v>
      </c>
      <c r="E1860" t="s">
        <v>51</v>
      </c>
      <c r="F1860" t="s">
        <v>52</v>
      </c>
      <c r="G1860" t="s">
        <v>53</v>
      </c>
      <c r="H1860" t="s">
        <v>42</v>
      </c>
      <c r="I1860" t="s">
        <v>3268</v>
      </c>
      <c r="J1860" s="4">
        <v>27142</v>
      </c>
    </row>
    <row r="1861" spans="1:10" x14ac:dyDescent="0.3">
      <c r="A1861" t="s">
        <v>3858</v>
      </c>
      <c r="B1861" s="4">
        <v>45673</v>
      </c>
      <c r="C1861" t="s">
        <v>1034</v>
      </c>
      <c r="D1861" t="s">
        <v>1035</v>
      </c>
      <c r="E1861" t="s">
        <v>353</v>
      </c>
      <c r="F1861" t="s">
        <v>354</v>
      </c>
      <c r="G1861" t="s">
        <v>79</v>
      </c>
      <c r="H1861" t="s">
        <v>42</v>
      </c>
      <c r="I1861" t="s">
        <v>3859</v>
      </c>
      <c r="J1861" s="4">
        <v>42100</v>
      </c>
    </row>
    <row r="1862" spans="1:10" x14ac:dyDescent="0.3">
      <c r="A1862" t="s">
        <v>3860</v>
      </c>
      <c r="B1862" s="4">
        <v>45673</v>
      </c>
      <c r="C1862" t="s">
        <v>109</v>
      </c>
      <c r="D1862" t="s">
        <v>110</v>
      </c>
      <c r="E1862" t="s">
        <v>39</v>
      </c>
      <c r="F1862" t="s">
        <v>40</v>
      </c>
      <c r="G1862" t="s">
        <v>41</v>
      </c>
      <c r="H1862" t="s">
        <v>42</v>
      </c>
      <c r="I1862" t="s">
        <v>1314</v>
      </c>
      <c r="J1862" s="4">
        <v>25189</v>
      </c>
    </row>
    <row r="1863" spans="1:10" x14ac:dyDescent="0.3">
      <c r="A1863" t="s">
        <v>3861</v>
      </c>
      <c r="B1863" s="4">
        <v>45673</v>
      </c>
      <c r="C1863" t="s">
        <v>3862</v>
      </c>
      <c r="D1863" t="s">
        <v>3863</v>
      </c>
      <c r="E1863" t="s">
        <v>39</v>
      </c>
      <c r="F1863" t="s">
        <v>40</v>
      </c>
      <c r="G1863" t="s">
        <v>41</v>
      </c>
      <c r="H1863" t="s">
        <v>42</v>
      </c>
      <c r="I1863" t="s">
        <v>3864</v>
      </c>
      <c r="J1863" s="4">
        <v>26911</v>
      </c>
    </row>
    <row r="1864" spans="1:10" x14ac:dyDescent="0.3">
      <c r="A1864" t="s">
        <v>3865</v>
      </c>
      <c r="B1864" s="4">
        <v>45673</v>
      </c>
      <c r="C1864" t="s">
        <v>105</v>
      </c>
      <c r="D1864" t="s">
        <v>106</v>
      </c>
      <c r="E1864" t="s">
        <v>51</v>
      </c>
      <c r="F1864" t="s">
        <v>52</v>
      </c>
      <c r="G1864" t="s">
        <v>53</v>
      </c>
      <c r="H1864" t="s">
        <v>42</v>
      </c>
      <c r="I1864" t="s">
        <v>3864</v>
      </c>
      <c r="J1864" s="4">
        <v>26911</v>
      </c>
    </row>
    <row r="1865" spans="1:10" x14ac:dyDescent="0.3">
      <c r="A1865" t="s">
        <v>3866</v>
      </c>
      <c r="B1865" s="4">
        <v>45673</v>
      </c>
      <c r="C1865" t="s">
        <v>673</v>
      </c>
      <c r="D1865" t="s">
        <v>674</v>
      </c>
      <c r="E1865" t="s">
        <v>51</v>
      </c>
      <c r="F1865" t="s">
        <v>52</v>
      </c>
      <c r="G1865" t="s">
        <v>53</v>
      </c>
      <c r="H1865" t="s">
        <v>42</v>
      </c>
      <c r="I1865" t="s">
        <v>3864</v>
      </c>
      <c r="J1865" s="4">
        <v>26911</v>
      </c>
    </row>
    <row r="1866" spans="1:10" x14ac:dyDescent="0.3">
      <c r="A1866" t="s">
        <v>3867</v>
      </c>
      <c r="B1866" s="4">
        <v>45673</v>
      </c>
      <c r="C1866" t="s">
        <v>1700</v>
      </c>
      <c r="D1866" t="s">
        <v>1701</v>
      </c>
      <c r="E1866" t="s">
        <v>111</v>
      </c>
      <c r="F1866" t="s">
        <v>112</v>
      </c>
      <c r="G1866" t="s">
        <v>113</v>
      </c>
      <c r="H1866" t="s">
        <v>42</v>
      </c>
      <c r="I1866" t="s">
        <v>3868</v>
      </c>
      <c r="J1866" s="4">
        <v>28638</v>
      </c>
    </row>
    <row r="1867" spans="1:10" x14ac:dyDescent="0.3">
      <c r="A1867" t="s">
        <v>3869</v>
      </c>
      <c r="B1867" s="4">
        <v>45673</v>
      </c>
      <c r="C1867" t="s">
        <v>987</v>
      </c>
      <c r="D1867" t="s">
        <v>988</v>
      </c>
      <c r="E1867" t="s">
        <v>111</v>
      </c>
      <c r="F1867" t="s">
        <v>112</v>
      </c>
      <c r="G1867" t="s">
        <v>113</v>
      </c>
      <c r="H1867" t="s">
        <v>42</v>
      </c>
      <c r="I1867" t="s">
        <v>3868</v>
      </c>
      <c r="J1867" s="4">
        <v>28638</v>
      </c>
    </row>
    <row r="1868" spans="1:10" x14ac:dyDescent="0.3">
      <c r="A1868" t="s">
        <v>3870</v>
      </c>
      <c r="B1868" s="4">
        <v>45673</v>
      </c>
      <c r="C1868" t="s">
        <v>2948</v>
      </c>
      <c r="D1868" t="s">
        <v>2949</v>
      </c>
      <c r="E1868" t="s">
        <v>204</v>
      </c>
      <c r="F1868" t="s">
        <v>205</v>
      </c>
      <c r="G1868" t="s">
        <v>206</v>
      </c>
      <c r="H1868" t="s">
        <v>42</v>
      </c>
      <c r="I1868" t="s">
        <v>2529</v>
      </c>
      <c r="J1868" s="4">
        <v>23739</v>
      </c>
    </row>
    <row r="1869" spans="1:10" x14ac:dyDescent="0.3">
      <c r="A1869" t="s">
        <v>3871</v>
      </c>
      <c r="B1869" s="4">
        <v>45673</v>
      </c>
      <c r="C1869" t="s">
        <v>3872</v>
      </c>
      <c r="D1869" t="s">
        <v>3873</v>
      </c>
      <c r="E1869" t="s">
        <v>51</v>
      </c>
      <c r="F1869" t="s">
        <v>52</v>
      </c>
      <c r="G1869" t="s">
        <v>53</v>
      </c>
      <c r="H1869" t="s">
        <v>42</v>
      </c>
      <c r="I1869" t="s">
        <v>3345</v>
      </c>
      <c r="J1869" s="4">
        <v>24720</v>
      </c>
    </row>
    <row r="1870" spans="1:10" x14ac:dyDescent="0.3">
      <c r="A1870" t="s">
        <v>3874</v>
      </c>
      <c r="B1870" s="4">
        <v>45673</v>
      </c>
      <c r="C1870" t="s">
        <v>325</v>
      </c>
      <c r="D1870" t="s">
        <v>326</v>
      </c>
      <c r="E1870" t="s">
        <v>51</v>
      </c>
      <c r="F1870" t="s">
        <v>52</v>
      </c>
      <c r="G1870" t="s">
        <v>53</v>
      </c>
      <c r="H1870" t="s">
        <v>42</v>
      </c>
      <c r="I1870" t="s">
        <v>3864</v>
      </c>
      <c r="J1870" s="4">
        <v>26911</v>
      </c>
    </row>
    <row r="1871" spans="1:10" x14ac:dyDescent="0.3">
      <c r="A1871" t="s">
        <v>3875</v>
      </c>
      <c r="B1871" s="4">
        <v>45673</v>
      </c>
      <c r="C1871" t="s">
        <v>692</v>
      </c>
      <c r="D1871" t="s">
        <v>1048</v>
      </c>
      <c r="E1871" t="s">
        <v>51</v>
      </c>
      <c r="F1871" t="s">
        <v>52</v>
      </c>
      <c r="G1871" t="s">
        <v>53</v>
      </c>
      <c r="H1871" t="s">
        <v>42</v>
      </c>
      <c r="I1871" t="s">
        <v>3876</v>
      </c>
      <c r="J1871" s="4">
        <v>31764</v>
      </c>
    </row>
    <row r="1872" spans="1:10" x14ac:dyDescent="0.3">
      <c r="A1872" t="s">
        <v>3877</v>
      </c>
      <c r="B1872" s="4">
        <v>45673</v>
      </c>
      <c r="C1872" t="s">
        <v>215</v>
      </c>
      <c r="D1872" t="s">
        <v>216</v>
      </c>
      <c r="E1872" t="s">
        <v>39</v>
      </c>
      <c r="F1872" t="s">
        <v>40</v>
      </c>
      <c r="G1872" t="s">
        <v>41</v>
      </c>
      <c r="H1872" t="s">
        <v>42</v>
      </c>
      <c r="I1872" t="s">
        <v>3878</v>
      </c>
      <c r="J1872" s="4">
        <v>22243</v>
      </c>
    </row>
    <row r="1873" spans="1:10" x14ac:dyDescent="0.3">
      <c r="A1873" t="s">
        <v>3879</v>
      </c>
      <c r="B1873" s="4">
        <v>45673</v>
      </c>
      <c r="C1873" t="s">
        <v>390</v>
      </c>
      <c r="D1873" t="s">
        <v>391</v>
      </c>
      <c r="E1873" t="s">
        <v>39</v>
      </c>
      <c r="F1873" t="s">
        <v>40</v>
      </c>
      <c r="G1873" t="s">
        <v>41</v>
      </c>
      <c r="H1873" t="s">
        <v>42</v>
      </c>
      <c r="I1873" t="s">
        <v>3878</v>
      </c>
      <c r="J1873" s="4">
        <v>22243</v>
      </c>
    </row>
    <row r="1874" spans="1:10" x14ac:dyDescent="0.3">
      <c r="A1874" t="s">
        <v>3880</v>
      </c>
      <c r="B1874" s="4">
        <v>45673</v>
      </c>
      <c r="C1874" t="s">
        <v>311</v>
      </c>
      <c r="D1874" t="s">
        <v>312</v>
      </c>
      <c r="E1874" t="s">
        <v>39</v>
      </c>
      <c r="F1874" t="s">
        <v>40</v>
      </c>
      <c r="G1874" t="s">
        <v>41</v>
      </c>
      <c r="H1874" t="s">
        <v>42</v>
      </c>
      <c r="I1874" t="s">
        <v>3878</v>
      </c>
      <c r="J1874" s="4">
        <v>22243</v>
      </c>
    </row>
    <row r="1875" spans="1:10" x14ac:dyDescent="0.3">
      <c r="A1875" t="s">
        <v>3881</v>
      </c>
      <c r="B1875" s="4">
        <v>45673</v>
      </c>
      <c r="C1875" t="s">
        <v>184</v>
      </c>
      <c r="D1875" t="s">
        <v>185</v>
      </c>
      <c r="E1875" t="s">
        <v>39</v>
      </c>
      <c r="F1875" t="s">
        <v>40</v>
      </c>
      <c r="G1875" t="s">
        <v>41</v>
      </c>
      <c r="H1875" t="s">
        <v>42</v>
      </c>
      <c r="I1875" t="s">
        <v>3878</v>
      </c>
      <c r="J1875" s="4">
        <v>22243</v>
      </c>
    </row>
    <row r="1876" spans="1:10" x14ac:dyDescent="0.3">
      <c r="A1876" t="s">
        <v>3882</v>
      </c>
      <c r="B1876" s="4">
        <v>45673</v>
      </c>
      <c r="C1876" t="s">
        <v>367</v>
      </c>
      <c r="D1876" t="s">
        <v>368</v>
      </c>
      <c r="E1876" t="s">
        <v>39</v>
      </c>
      <c r="F1876" t="s">
        <v>40</v>
      </c>
      <c r="G1876" t="s">
        <v>41</v>
      </c>
      <c r="H1876" t="s">
        <v>42</v>
      </c>
      <c r="I1876" t="s">
        <v>3878</v>
      </c>
      <c r="J1876" s="4">
        <v>22243</v>
      </c>
    </row>
    <row r="1877" spans="1:10" x14ac:dyDescent="0.3">
      <c r="A1877" t="s">
        <v>3883</v>
      </c>
      <c r="B1877" s="4">
        <v>45673</v>
      </c>
      <c r="C1877" t="s">
        <v>2410</v>
      </c>
      <c r="D1877" t="s">
        <v>2411</v>
      </c>
      <c r="E1877" t="s">
        <v>51</v>
      </c>
      <c r="F1877" t="s">
        <v>52</v>
      </c>
      <c r="G1877" t="s">
        <v>53</v>
      </c>
      <c r="H1877" t="s">
        <v>42</v>
      </c>
      <c r="I1877" t="s">
        <v>3348</v>
      </c>
      <c r="J1877" s="4">
        <v>29537</v>
      </c>
    </row>
    <row r="1878" spans="1:10" x14ac:dyDescent="0.3">
      <c r="A1878" t="s">
        <v>3884</v>
      </c>
      <c r="B1878" s="4">
        <v>45673</v>
      </c>
      <c r="C1878" t="s">
        <v>508</v>
      </c>
      <c r="D1878" t="s">
        <v>509</v>
      </c>
      <c r="E1878" t="s">
        <v>51</v>
      </c>
      <c r="F1878" t="s">
        <v>52</v>
      </c>
      <c r="G1878" t="s">
        <v>53</v>
      </c>
      <c r="H1878" t="s">
        <v>42</v>
      </c>
      <c r="I1878" t="s">
        <v>3348</v>
      </c>
      <c r="J1878" s="4">
        <v>29537</v>
      </c>
    </row>
    <row r="1879" spans="1:10" x14ac:dyDescent="0.3">
      <c r="A1879" t="s">
        <v>3885</v>
      </c>
      <c r="B1879" s="4">
        <v>45673</v>
      </c>
      <c r="C1879" t="s">
        <v>3886</v>
      </c>
      <c r="D1879" t="s">
        <v>3887</v>
      </c>
      <c r="E1879" t="s">
        <v>353</v>
      </c>
      <c r="F1879" t="s">
        <v>354</v>
      </c>
      <c r="G1879" t="s">
        <v>79</v>
      </c>
      <c r="H1879" t="s">
        <v>42</v>
      </c>
      <c r="I1879" t="s">
        <v>3795</v>
      </c>
      <c r="J1879" s="4">
        <v>40380</v>
      </c>
    </row>
    <row r="1880" spans="1:10" x14ac:dyDescent="0.3">
      <c r="A1880" t="s">
        <v>3888</v>
      </c>
      <c r="B1880" s="4">
        <v>45673</v>
      </c>
      <c r="C1880" t="s">
        <v>434</v>
      </c>
      <c r="D1880" t="s">
        <v>435</v>
      </c>
      <c r="E1880" t="s">
        <v>217</v>
      </c>
      <c r="F1880" t="s">
        <v>218</v>
      </c>
      <c r="G1880" t="s">
        <v>79</v>
      </c>
      <c r="H1880" t="s">
        <v>42</v>
      </c>
      <c r="I1880" t="s">
        <v>3835</v>
      </c>
      <c r="J1880" s="4">
        <v>23528</v>
      </c>
    </row>
    <row r="1881" spans="1:10" x14ac:dyDescent="0.3">
      <c r="A1881" t="s">
        <v>3889</v>
      </c>
      <c r="B1881" s="4">
        <v>45673</v>
      </c>
      <c r="C1881" t="s">
        <v>3890</v>
      </c>
      <c r="D1881" t="s">
        <v>3891</v>
      </c>
      <c r="E1881" t="s">
        <v>217</v>
      </c>
      <c r="F1881" t="s">
        <v>218</v>
      </c>
      <c r="G1881" t="s">
        <v>79</v>
      </c>
      <c r="H1881" t="s">
        <v>42</v>
      </c>
      <c r="I1881" t="s">
        <v>3835</v>
      </c>
      <c r="J1881" s="4">
        <v>23528</v>
      </c>
    </row>
    <row r="1882" spans="1:10" x14ac:dyDescent="0.3">
      <c r="A1882" t="s">
        <v>3892</v>
      </c>
      <c r="B1882" s="4">
        <v>45673</v>
      </c>
      <c r="C1882" t="s">
        <v>3772</v>
      </c>
      <c r="D1882" t="s">
        <v>3773</v>
      </c>
      <c r="E1882" t="s">
        <v>353</v>
      </c>
      <c r="F1882" t="s">
        <v>354</v>
      </c>
      <c r="G1882" t="s">
        <v>79</v>
      </c>
      <c r="H1882" t="s">
        <v>42</v>
      </c>
      <c r="I1882" t="s">
        <v>3795</v>
      </c>
      <c r="J1882" s="4">
        <v>40380</v>
      </c>
    </row>
    <row r="1883" spans="1:10" x14ac:dyDescent="0.3">
      <c r="A1883" t="s">
        <v>3893</v>
      </c>
      <c r="B1883" s="4">
        <v>45673</v>
      </c>
      <c r="C1883" t="s">
        <v>1870</v>
      </c>
      <c r="D1883" t="s">
        <v>1871</v>
      </c>
      <c r="E1883" t="s">
        <v>217</v>
      </c>
      <c r="F1883" t="s">
        <v>218</v>
      </c>
      <c r="G1883" t="s">
        <v>79</v>
      </c>
      <c r="H1883" t="s">
        <v>42</v>
      </c>
      <c r="I1883" t="s">
        <v>3835</v>
      </c>
      <c r="J1883" s="4">
        <v>23528</v>
      </c>
    </row>
    <row r="1884" spans="1:10" x14ac:dyDescent="0.3">
      <c r="A1884" t="s">
        <v>3894</v>
      </c>
      <c r="B1884" s="4">
        <v>45673</v>
      </c>
      <c r="C1884" t="s">
        <v>1876</v>
      </c>
      <c r="D1884" t="s">
        <v>1877</v>
      </c>
      <c r="E1884" t="s">
        <v>217</v>
      </c>
      <c r="F1884" t="s">
        <v>218</v>
      </c>
      <c r="G1884" t="s">
        <v>79</v>
      </c>
      <c r="H1884" t="s">
        <v>42</v>
      </c>
      <c r="I1884" t="s">
        <v>3835</v>
      </c>
      <c r="J1884" s="4">
        <v>23528</v>
      </c>
    </row>
    <row r="1885" spans="1:10" x14ac:dyDescent="0.3">
      <c r="A1885" t="s">
        <v>3895</v>
      </c>
      <c r="B1885" s="4">
        <v>45673</v>
      </c>
      <c r="C1885" t="s">
        <v>3321</v>
      </c>
      <c r="D1885" t="s">
        <v>3322</v>
      </c>
      <c r="E1885" t="s">
        <v>39</v>
      </c>
      <c r="F1885" t="s">
        <v>40</v>
      </c>
      <c r="G1885" t="s">
        <v>41</v>
      </c>
      <c r="H1885" t="s">
        <v>42</v>
      </c>
      <c r="I1885" t="s">
        <v>1119</v>
      </c>
      <c r="J1885" s="4">
        <v>18231</v>
      </c>
    </row>
    <row r="1886" spans="1:10" x14ac:dyDescent="0.3">
      <c r="A1886" t="s">
        <v>3896</v>
      </c>
      <c r="B1886" s="4">
        <v>45673</v>
      </c>
      <c r="C1886" t="s">
        <v>662</v>
      </c>
      <c r="D1886" t="s">
        <v>663</v>
      </c>
      <c r="E1886" t="s">
        <v>51</v>
      </c>
      <c r="F1886" t="s">
        <v>52</v>
      </c>
      <c r="G1886" t="s">
        <v>53</v>
      </c>
      <c r="H1886" t="s">
        <v>42</v>
      </c>
      <c r="I1886" t="s">
        <v>1797</v>
      </c>
      <c r="J1886" s="4">
        <v>21998</v>
      </c>
    </row>
    <row r="1887" spans="1:10" x14ac:dyDescent="0.3">
      <c r="A1887" t="s">
        <v>3897</v>
      </c>
      <c r="B1887" s="4">
        <v>45673</v>
      </c>
      <c r="C1887" t="s">
        <v>328</v>
      </c>
      <c r="D1887" t="s">
        <v>329</v>
      </c>
      <c r="E1887" t="s">
        <v>39</v>
      </c>
      <c r="F1887" t="s">
        <v>40</v>
      </c>
      <c r="G1887" t="s">
        <v>41</v>
      </c>
      <c r="H1887" t="s">
        <v>42</v>
      </c>
      <c r="I1887" t="s">
        <v>2533</v>
      </c>
      <c r="J1887" s="4">
        <v>30712</v>
      </c>
    </row>
    <row r="1888" spans="1:10" x14ac:dyDescent="0.3">
      <c r="A1888" t="s">
        <v>3898</v>
      </c>
      <c r="B1888" s="4">
        <v>45673</v>
      </c>
      <c r="C1888" t="s">
        <v>242</v>
      </c>
      <c r="D1888" t="s">
        <v>243</v>
      </c>
      <c r="E1888" t="s">
        <v>51</v>
      </c>
      <c r="F1888" t="s">
        <v>52</v>
      </c>
      <c r="G1888" t="s">
        <v>53</v>
      </c>
      <c r="H1888" t="s">
        <v>42</v>
      </c>
      <c r="I1888" t="s">
        <v>3899</v>
      </c>
      <c r="J1888" s="4">
        <v>27541</v>
      </c>
    </row>
    <row r="1889" spans="1:10" x14ac:dyDescent="0.3">
      <c r="A1889" t="s">
        <v>3900</v>
      </c>
      <c r="B1889" s="4">
        <v>45673</v>
      </c>
      <c r="C1889" t="s">
        <v>60</v>
      </c>
      <c r="D1889" t="s">
        <v>61</v>
      </c>
      <c r="E1889" t="s">
        <v>51</v>
      </c>
      <c r="F1889" t="s">
        <v>52</v>
      </c>
      <c r="G1889" t="s">
        <v>53</v>
      </c>
      <c r="H1889" t="s">
        <v>42</v>
      </c>
      <c r="I1889" t="s">
        <v>3899</v>
      </c>
      <c r="J1889" s="4">
        <v>27541</v>
      </c>
    </row>
    <row r="1890" spans="1:10" x14ac:dyDescent="0.3">
      <c r="A1890" t="s">
        <v>3901</v>
      </c>
      <c r="B1890" s="4">
        <v>45673</v>
      </c>
      <c r="C1890" t="s">
        <v>188</v>
      </c>
      <c r="D1890" t="s">
        <v>189</v>
      </c>
      <c r="E1890" t="s">
        <v>39</v>
      </c>
      <c r="F1890" t="s">
        <v>40</v>
      </c>
      <c r="G1890" t="s">
        <v>41</v>
      </c>
      <c r="H1890" t="s">
        <v>42</v>
      </c>
      <c r="I1890" t="s">
        <v>3899</v>
      </c>
      <c r="J1890" s="4">
        <v>27541</v>
      </c>
    </row>
    <row r="1891" spans="1:10" x14ac:dyDescent="0.3">
      <c r="A1891" t="s">
        <v>3902</v>
      </c>
      <c r="B1891" s="4">
        <v>45673</v>
      </c>
      <c r="C1891" t="s">
        <v>1247</v>
      </c>
      <c r="D1891" t="s">
        <v>1248</v>
      </c>
      <c r="E1891" t="s">
        <v>111</v>
      </c>
      <c r="F1891" t="s">
        <v>112</v>
      </c>
      <c r="G1891" t="s">
        <v>113</v>
      </c>
      <c r="H1891" t="s">
        <v>42</v>
      </c>
      <c r="I1891" t="s">
        <v>893</v>
      </c>
      <c r="J1891" s="4">
        <v>22093</v>
      </c>
    </row>
    <row r="1892" spans="1:10" x14ac:dyDescent="0.3">
      <c r="A1892" t="s">
        <v>3903</v>
      </c>
      <c r="B1892" s="4">
        <v>45673</v>
      </c>
      <c r="C1892" t="s">
        <v>270</v>
      </c>
      <c r="D1892" t="s">
        <v>271</v>
      </c>
      <c r="E1892" t="s">
        <v>39</v>
      </c>
      <c r="F1892" t="s">
        <v>40</v>
      </c>
      <c r="G1892" t="s">
        <v>41</v>
      </c>
      <c r="H1892" t="s">
        <v>42</v>
      </c>
      <c r="I1892" t="s">
        <v>3432</v>
      </c>
      <c r="J1892" s="4">
        <v>20469</v>
      </c>
    </row>
    <row r="1893" spans="1:10" x14ac:dyDescent="0.3">
      <c r="A1893" t="s">
        <v>3904</v>
      </c>
      <c r="B1893" s="4">
        <v>45673</v>
      </c>
      <c r="C1893" t="s">
        <v>2463</v>
      </c>
      <c r="D1893" t="s">
        <v>2464</v>
      </c>
      <c r="E1893" t="s">
        <v>353</v>
      </c>
      <c r="F1893" t="s">
        <v>354</v>
      </c>
      <c r="G1893" t="s">
        <v>79</v>
      </c>
      <c r="H1893" t="s">
        <v>42</v>
      </c>
      <c r="I1893" t="s">
        <v>1011</v>
      </c>
      <c r="J1893" s="4">
        <v>43429</v>
      </c>
    </row>
    <row r="1894" spans="1:10" x14ac:dyDescent="0.3">
      <c r="A1894" t="s">
        <v>3905</v>
      </c>
      <c r="B1894" s="4">
        <v>45673</v>
      </c>
      <c r="C1894" t="s">
        <v>774</v>
      </c>
      <c r="D1894" t="s">
        <v>775</v>
      </c>
      <c r="E1894" t="s">
        <v>77</v>
      </c>
      <c r="F1894" t="s">
        <v>78</v>
      </c>
      <c r="G1894" t="s">
        <v>79</v>
      </c>
      <c r="H1894" t="s">
        <v>42</v>
      </c>
      <c r="I1894" t="s">
        <v>3906</v>
      </c>
      <c r="J1894" s="4">
        <v>32838</v>
      </c>
    </row>
    <row r="1895" spans="1:10" x14ac:dyDescent="0.3">
      <c r="A1895" t="s">
        <v>3907</v>
      </c>
      <c r="B1895" s="4">
        <v>45673</v>
      </c>
      <c r="C1895" t="s">
        <v>3908</v>
      </c>
      <c r="D1895" t="s">
        <v>3909</v>
      </c>
      <c r="E1895" t="s">
        <v>3910</v>
      </c>
      <c r="F1895" t="s">
        <v>3911</v>
      </c>
      <c r="G1895" t="s">
        <v>3912</v>
      </c>
      <c r="H1895" t="s">
        <v>42</v>
      </c>
      <c r="I1895" t="s">
        <v>3913</v>
      </c>
      <c r="J1895" s="4">
        <v>24704</v>
      </c>
    </row>
    <row r="1896" spans="1:10" x14ac:dyDescent="0.3">
      <c r="A1896" t="s">
        <v>3914</v>
      </c>
      <c r="B1896" s="4">
        <v>45673</v>
      </c>
      <c r="C1896" t="s">
        <v>3489</v>
      </c>
      <c r="D1896" t="s">
        <v>3490</v>
      </c>
      <c r="E1896" t="s">
        <v>353</v>
      </c>
      <c r="F1896" t="s">
        <v>354</v>
      </c>
      <c r="G1896" t="s">
        <v>79</v>
      </c>
      <c r="H1896" t="s">
        <v>42</v>
      </c>
      <c r="I1896" t="s">
        <v>3915</v>
      </c>
      <c r="J1896" s="4">
        <v>42298</v>
      </c>
    </row>
    <row r="1897" spans="1:10" x14ac:dyDescent="0.3">
      <c r="A1897" t="s">
        <v>3916</v>
      </c>
      <c r="B1897" s="4">
        <v>45673</v>
      </c>
      <c r="C1897" t="s">
        <v>656</v>
      </c>
      <c r="D1897" t="s">
        <v>657</v>
      </c>
      <c r="E1897" t="s">
        <v>3917</v>
      </c>
      <c r="F1897" t="s">
        <v>3918</v>
      </c>
      <c r="G1897" t="s">
        <v>3919</v>
      </c>
      <c r="H1897" t="s">
        <v>42</v>
      </c>
      <c r="I1897" t="s">
        <v>3920</v>
      </c>
      <c r="J1897" s="4">
        <v>34191</v>
      </c>
    </row>
    <row r="1898" spans="1:10" x14ac:dyDescent="0.3">
      <c r="A1898" t="s">
        <v>3921</v>
      </c>
      <c r="B1898" s="4">
        <v>45674</v>
      </c>
      <c r="C1898" t="s">
        <v>45</v>
      </c>
      <c r="D1898" t="s">
        <v>46</v>
      </c>
      <c r="E1898" t="s">
        <v>51</v>
      </c>
      <c r="F1898" t="s">
        <v>52</v>
      </c>
      <c r="G1898" t="s">
        <v>53</v>
      </c>
      <c r="H1898" t="s">
        <v>42</v>
      </c>
      <c r="I1898" t="s">
        <v>3922</v>
      </c>
      <c r="J1898" s="4">
        <v>24744</v>
      </c>
    </row>
    <row r="1899" spans="1:10" x14ac:dyDescent="0.3">
      <c r="A1899" t="s">
        <v>3923</v>
      </c>
      <c r="B1899" s="4">
        <v>45674</v>
      </c>
      <c r="C1899" t="s">
        <v>174</v>
      </c>
      <c r="D1899" t="s">
        <v>175</v>
      </c>
      <c r="E1899" t="s">
        <v>51</v>
      </c>
      <c r="F1899" t="s">
        <v>52</v>
      </c>
      <c r="G1899" t="s">
        <v>53</v>
      </c>
      <c r="H1899" t="s">
        <v>42</v>
      </c>
      <c r="I1899" t="s">
        <v>3922</v>
      </c>
      <c r="J1899" s="4">
        <v>24744</v>
      </c>
    </row>
    <row r="1900" spans="1:10" x14ac:dyDescent="0.3">
      <c r="A1900" t="s">
        <v>3924</v>
      </c>
      <c r="B1900" s="4">
        <v>45674</v>
      </c>
      <c r="C1900" t="s">
        <v>85</v>
      </c>
      <c r="D1900" t="s">
        <v>86</v>
      </c>
      <c r="E1900" t="s">
        <v>51</v>
      </c>
      <c r="F1900" t="s">
        <v>52</v>
      </c>
      <c r="G1900" t="s">
        <v>53</v>
      </c>
      <c r="H1900" t="s">
        <v>42</v>
      </c>
      <c r="I1900" t="s">
        <v>3922</v>
      </c>
      <c r="J1900" s="4">
        <v>24744</v>
      </c>
    </row>
    <row r="1901" spans="1:10" x14ac:dyDescent="0.3">
      <c r="A1901" t="s">
        <v>3925</v>
      </c>
      <c r="B1901" s="4">
        <v>45674</v>
      </c>
      <c r="C1901" t="s">
        <v>692</v>
      </c>
      <c r="D1901" t="s">
        <v>723</v>
      </c>
      <c r="E1901" t="s">
        <v>51</v>
      </c>
      <c r="F1901" t="s">
        <v>52</v>
      </c>
      <c r="G1901" t="s">
        <v>53</v>
      </c>
      <c r="H1901" t="s">
        <v>42</v>
      </c>
      <c r="I1901" t="s">
        <v>3922</v>
      </c>
      <c r="J1901" s="4">
        <v>24744</v>
      </c>
    </row>
    <row r="1902" spans="1:10" x14ac:dyDescent="0.3">
      <c r="A1902" t="s">
        <v>3926</v>
      </c>
      <c r="B1902" s="4">
        <v>45674</v>
      </c>
      <c r="C1902" t="s">
        <v>998</v>
      </c>
      <c r="D1902" t="s">
        <v>999</v>
      </c>
      <c r="E1902" t="s">
        <v>1049</v>
      </c>
      <c r="F1902" t="s">
        <v>1050</v>
      </c>
      <c r="G1902" t="s">
        <v>1051</v>
      </c>
      <c r="H1902" t="s">
        <v>42</v>
      </c>
      <c r="I1902" t="s">
        <v>3922</v>
      </c>
      <c r="J1902" s="4">
        <v>24744</v>
      </c>
    </row>
    <row r="1903" spans="1:10" x14ac:dyDescent="0.3">
      <c r="A1903" t="s">
        <v>3927</v>
      </c>
      <c r="B1903" s="4">
        <v>45674</v>
      </c>
      <c r="C1903" t="s">
        <v>215</v>
      </c>
      <c r="D1903" t="s">
        <v>216</v>
      </c>
      <c r="E1903" t="s">
        <v>51</v>
      </c>
      <c r="F1903" t="s">
        <v>52</v>
      </c>
      <c r="G1903" t="s">
        <v>53</v>
      </c>
      <c r="H1903" t="s">
        <v>42</v>
      </c>
      <c r="I1903" t="s">
        <v>1128</v>
      </c>
      <c r="J1903" s="4">
        <v>23731</v>
      </c>
    </row>
    <row r="1904" spans="1:10" x14ac:dyDescent="0.3">
      <c r="A1904" t="s">
        <v>3928</v>
      </c>
      <c r="B1904" s="4">
        <v>45674</v>
      </c>
      <c r="C1904" t="s">
        <v>147</v>
      </c>
      <c r="D1904" t="s">
        <v>148</v>
      </c>
      <c r="E1904" t="s">
        <v>51</v>
      </c>
      <c r="F1904" t="s">
        <v>52</v>
      </c>
      <c r="G1904" t="s">
        <v>53</v>
      </c>
      <c r="H1904" t="s">
        <v>42</v>
      </c>
      <c r="I1904" t="s">
        <v>1128</v>
      </c>
      <c r="J1904" s="4">
        <v>23731</v>
      </c>
    </row>
    <row r="1905" spans="1:10" x14ac:dyDescent="0.3">
      <c r="A1905" t="s">
        <v>547</v>
      </c>
      <c r="B1905" s="4">
        <v>45674</v>
      </c>
      <c r="C1905" t="s">
        <v>139</v>
      </c>
      <c r="D1905" t="s">
        <v>140</v>
      </c>
      <c r="E1905" t="s">
        <v>51</v>
      </c>
      <c r="F1905" t="s">
        <v>52</v>
      </c>
      <c r="G1905" t="s">
        <v>53</v>
      </c>
      <c r="H1905" t="s">
        <v>42</v>
      </c>
      <c r="I1905" t="s">
        <v>548</v>
      </c>
      <c r="J1905" s="4">
        <v>25586</v>
      </c>
    </row>
    <row r="1906" spans="1:10" x14ac:dyDescent="0.3">
      <c r="A1906" t="s">
        <v>3929</v>
      </c>
      <c r="B1906" s="4">
        <v>45674</v>
      </c>
      <c r="C1906" t="s">
        <v>673</v>
      </c>
      <c r="D1906" t="s">
        <v>674</v>
      </c>
      <c r="E1906" t="s">
        <v>51</v>
      </c>
      <c r="F1906" t="s">
        <v>52</v>
      </c>
      <c r="G1906" t="s">
        <v>53</v>
      </c>
      <c r="H1906" t="s">
        <v>42</v>
      </c>
      <c r="I1906" t="s">
        <v>3930</v>
      </c>
      <c r="J1906" s="4">
        <v>19866</v>
      </c>
    </row>
    <row r="1907" spans="1:10" x14ac:dyDescent="0.3">
      <c r="A1907" t="s">
        <v>3931</v>
      </c>
      <c r="B1907" s="4">
        <v>45674</v>
      </c>
      <c r="C1907" t="s">
        <v>1350</v>
      </c>
      <c r="D1907" t="s">
        <v>1351</v>
      </c>
      <c r="E1907" t="s">
        <v>39</v>
      </c>
      <c r="F1907" t="s">
        <v>40</v>
      </c>
      <c r="G1907" t="s">
        <v>41</v>
      </c>
      <c r="H1907" t="s">
        <v>42</v>
      </c>
      <c r="I1907" t="s">
        <v>3667</v>
      </c>
      <c r="J1907" s="4">
        <v>12987</v>
      </c>
    </row>
    <row r="1908" spans="1:10" x14ac:dyDescent="0.3">
      <c r="A1908" t="s">
        <v>3932</v>
      </c>
      <c r="B1908" s="4">
        <v>45674</v>
      </c>
      <c r="C1908" t="s">
        <v>85</v>
      </c>
      <c r="D1908" t="s">
        <v>86</v>
      </c>
      <c r="E1908" t="s">
        <v>39</v>
      </c>
      <c r="F1908" t="s">
        <v>40</v>
      </c>
      <c r="G1908" t="s">
        <v>41</v>
      </c>
      <c r="H1908" t="s">
        <v>42</v>
      </c>
      <c r="I1908" t="s">
        <v>3933</v>
      </c>
      <c r="J1908" s="4">
        <v>29793</v>
      </c>
    </row>
    <row r="1909" spans="1:10" x14ac:dyDescent="0.3">
      <c r="A1909" t="s">
        <v>3934</v>
      </c>
      <c r="B1909" s="4">
        <v>45674</v>
      </c>
      <c r="C1909" t="s">
        <v>105</v>
      </c>
      <c r="D1909" t="s">
        <v>106</v>
      </c>
      <c r="E1909" t="s">
        <v>51</v>
      </c>
      <c r="F1909" t="s">
        <v>52</v>
      </c>
      <c r="G1909" t="s">
        <v>53</v>
      </c>
      <c r="H1909" t="s">
        <v>42</v>
      </c>
      <c r="I1909" t="s">
        <v>3935</v>
      </c>
      <c r="J1909" s="4">
        <v>26092</v>
      </c>
    </row>
    <row r="1910" spans="1:10" x14ac:dyDescent="0.3">
      <c r="A1910" t="s">
        <v>3936</v>
      </c>
      <c r="B1910" s="4">
        <v>45674</v>
      </c>
      <c r="C1910" t="s">
        <v>545</v>
      </c>
      <c r="D1910" t="s">
        <v>546</v>
      </c>
      <c r="E1910" t="s">
        <v>51</v>
      </c>
      <c r="F1910" t="s">
        <v>52</v>
      </c>
      <c r="G1910" t="s">
        <v>53</v>
      </c>
      <c r="H1910" t="s">
        <v>42</v>
      </c>
      <c r="I1910" t="s">
        <v>3935</v>
      </c>
      <c r="J1910" s="4">
        <v>26092</v>
      </c>
    </row>
    <row r="1911" spans="1:10" x14ac:dyDescent="0.3">
      <c r="A1911" t="s">
        <v>3937</v>
      </c>
      <c r="B1911" s="4">
        <v>45674</v>
      </c>
      <c r="C1911" t="s">
        <v>228</v>
      </c>
      <c r="D1911" t="s">
        <v>229</v>
      </c>
      <c r="E1911" t="s">
        <v>51</v>
      </c>
      <c r="F1911" t="s">
        <v>52</v>
      </c>
      <c r="G1911" t="s">
        <v>53</v>
      </c>
      <c r="H1911" t="s">
        <v>42</v>
      </c>
      <c r="I1911" t="s">
        <v>3935</v>
      </c>
      <c r="J1911" s="4">
        <v>26092</v>
      </c>
    </row>
    <row r="1912" spans="1:10" x14ac:dyDescent="0.3">
      <c r="A1912" t="s">
        <v>3938</v>
      </c>
      <c r="B1912" s="4">
        <v>45674</v>
      </c>
      <c r="C1912" t="s">
        <v>3939</v>
      </c>
      <c r="D1912" t="s">
        <v>1360</v>
      </c>
      <c r="E1912" t="s">
        <v>2656</v>
      </c>
      <c r="F1912" t="s">
        <v>2657</v>
      </c>
      <c r="G1912" t="s">
        <v>2658</v>
      </c>
      <c r="H1912" t="s">
        <v>42</v>
      </c>
      <c r="I1912" t="s">
        <v>2659</v>
      </c>
      <c r="J1912" s="4">
        <v>21233</v>
      </c>
    </row>
    <row r="1913" spans="1:10" x14ac:dyDescent="0.3">
      <c r="A1913" t="s">
        <v>3940</v>
      </c>
      <c r="B1913" s="4">
        <v>45674</v>
      </c>
      <c r="C1913" t="s">
        <v>1816</v>
      </c>
      <c r="D1913" t="s">
        <v>1817</v>
      </c>
      <c r="E1913" t="s">
        <v>39</v>
      </c>
      <c r="F1913" t="s">
        <v>40</v>
      </c>
      <c r="G1913" t="s">
        <v>41</v>
      </c>
      <c r="H1913" t="s">
        <v>42</v>
      </c>
      <c r="I1913" t="s">
        <v>2640</v>
      </c>
      <c r="J1913" s="4">
        <v>19721</v>
      </c>
    </row>
    <row r="1914" spans="1:10" x14ac:dyDescent="0.3">
      <c r="A1914" t="s">
        <v>3941</v>
      </c>
      <c r="B1914" s="4">
        <v>45674</v>
      </c>
      <c r="C1914" t="s">
        <v>525</v>
      </c>
      <c r="D1914" t="s">
        <v>526</v>
      </c>
      <c r="E1914" t="s">
        <v>111</v>
      </c>
      <c r="F1914" t="s">
        <v>112</v>
      </c>
      <c r="G1914" t="s">
        <v>113</v>
      </c>
      <c r="H1914" t="s">
        <v>42</v>
      </c>
      <c r="I1914" t="s">
        <v>3677</v>
      </c>
      <c r="J1914" s="4">
        <v>27019</v>
      </c>
    </row>
    <row r="1915" spans="1:10" x14ac:dyDescent="0.3">
      <c r="A1915" t="s">
        <v>3942</v>
      </c>
      <c r="B1915" s="4">
        <v>45674</v>
      </c>
      <c r="C1915" t="s">
        <v>3943</v>
      </c>
      <c r="D1915" t="s">
        <v>3944</v>
      </c>
      <c r="E1915" t="s">
        <v>39</v>
      </c>
      <c r="F1915" t="s">
        <v>40</v>
      </c>
      <c r="G1915" t="s">
        <v>41</v>
      </c>
      <c r="H1915" t="s">
        <v>42</v>
      </c>
      <c r="I1915" t="s">
        <v>161</v>
      </c>
      <c r="J1915" s="4">
        <v>19556</v>
      </c>
    </row>
    <row r="1916" spans="1:10" x14ac:dyDescent="0.3">
      <c r="A1916" t="s">
        <v>3945</v>
      </c>
      <c r="B1916" s="4">
        <v>45674</v>
      </c>
      <c r="C1916" t="s">
        <v>692</v>
      </c>
      <c r="D1916" t="s">
        <v>693</v>
      </c>
      <c r="E1916" t="s">
        <v>51</v>
      </c>
      <c r="F1916" t="s">
        <v>52</v>
      </c>
      <c r="G1916" t="s">
        <v>53</v>
      </c>
      <c r="H1916" t="s">
        <v>42</v>
      </c>
      <c r="I1916" t="s">
        <v>552</v>
      </c>
      <c r="J1916" s="4">
        <v>23902</v>
      </c>
    </row>
    <row r="1917" spans="1:10" x14ac:dyDescent="0.3">
      <c r="A1917" t="s">
        <v>3946</v>
      </c>
      <c r="B1917" s="4">
        <v>45674</v>
      </c>
      <c r="C1917" t="s">
        <v>774</v>
      </c>
      <c r="D1917" t="s">
        <v>1857</v>
      </c>
      <c r="E1917" t="s">
        <v>39</v>
      </c>
      <c r="F1917" t="s">
        <v>40</v>
      </c>
      <c r="G1917" t="s">
        <v>41</v>
      </c>
      <c r="H1917" t="s">
        <v>42</v>
      </c>
      <c r="I1917" t="s">
        <v>3947</v>
      </c>
      <c r="J1917" s="4">
        <v>17890</v>
      </c>
    </row>
    <row r="1918" spans="1:10" x14ac:dyDescent="0.3">
      <c r="A1918" t="s">
        <v>3948</v>
      </c>
      <c r="B1918" s="4">
        <v>45674</v>
      </c>
      <c r="C1918" t="s">
        <v>276</v>
      </c>
      <c r="D1918" t="s">
        <v>277</v>
      </c>
      <c r="E1918" t="s">
        <v>51</v>
      </c>
      <c r="F1918" t="s">
        <v>52</v>
      </c>
      <c r="G1918" t="s">
        <v>53</v>
      </c>
      <c r="H1918" t="s">
        <v>42</v>
      </c>
      <c r="I1918" t="s">
        <v>2224</v>
      </c>
      <c r="J1918" s="4">
        <v>27561</v>
      </c>
    </row>
    <row r="1919" spans="1:10" x14ac:dyDescent="0.3">
      <c r="A1919" t="s">
        <v>3949</v>
      </c>
      <c r="B1919" s="4">
        <v>45674</v>
      </c>
      <c r="C1919" t="s">
        <v>774</v>
      </c>
      <c r="D1919" t="s">
        <v>775</v>
      </c>
      <c r="E1919" t="s">
        <v>51</v>
      </c>
      <c r="F1919" t="s">
        <v>52</v>
      </c>
      <c r="G1919" t="s">
        <v>53</v>
      </c>
      <c r="H1919" t="s">
        <v>42</v>
      </c>
      <c r="I1919" t="s">
        <v>3950</v>
      </c>
      <c r="J1919" s="4">
        <v>17569</v>
      </c>
    </row>
    <row r="1920" spans="1:10" x14ac:dyDescent="0.3">
      <c r="A1920" t="s">
        <v>3951</v>
      </c>
      <c r="B1920" s="4">
        <v>45674</v>
      </c>
      <c r="C1920" t="s">
        <v>129</v>
      </c>
      <c r="D1920" t="s">
        <v>130</v>
      </c>
      <c r="E1920" t="s">
        <v>51</v>
      </c>
      <c r="F1920" t="s">
        <v>52</v>
      </c>
      <c r="G1920" t="s">
        <v>53</v>
      </c>
      <c r="H1920" t="s">
        <v>42</v>
      </c>
      <c r="I1920" t="s">
        <v>2210</v>
      </c>
      <c r="J1920" s="4">
        <v>15709</v>
      </c>
    </row>
    <row r="1921" spans="1:10" x14ac:dyDescent="0.3">
      <c r="A1921" t="s">
        <v>3952</v>
      </c>
      <c r="B1921" s="4">
        <v>45674</v>
      </c>
      <c r="C1921" t="s">
        <v>2793</v>
      </c>
      <c r="D1921" t="s">
        <v>2794</v>
      </c>
      <c r="E1921" t="s">
        <v>39</v>
      </c>
      <c r="F1921" t="s">
        <v>40</v>
      </c>
      <c r="G1921" t="s">
        <v>41</v>
      </c>
      <c r="H1921" t="s">
        <v>42</v>
      </c>
      <c r="I1921" t="s">
        <v>3953</v>
      </c>
      <c r="J1921" s="4">
        <v>26194</v>
      </c>
    </row>
    <row r="1922" spans="1:10" x14ac:dyDescent="0.3">
      <c r="A1922" t="s">
        <v>3954</v>
      </c>
      <c r="B1922" s="4">
        <v>45674</v>
      </c>
      <c r="C1922" t="s">
        <v>60</v>
      </c>
      <c r="D1922" t="s">
        <v>61</v>
      </c>
      <c r="E1922" t="s">
        <v>51</v>
      </c>
      <c r="F1922" t="s">
        <v>52</v>
      </c>
      <c r="G1922" t="s">
        <v>53</v>
      </c>
      <c r="H1922" t="s">
        <v>42</v>
      </c>
      <c r="I1922" t="s">
        <v>94</v>
      </c>
      <c r="J1922" s="4">
        <v>26188</v>
      </c>
    </row>
    <row r="1923" spans="1:10" x14ac:dyDescent="0.3">
      <c r="A1923" t="s">
        <v>3955</v>
      </c>
      <c r="B1923" s="4">
        <v>45674</v>
      </c>
      <c r="C1923" t="s">
        <v>235</v>
      </c>
      <c r="D1923" t="s">
        <v>236</v>
      </c>
      <c r="E1923" t="s">
        <v>51</v>
      </c>
      <c r="F1923" t="s">
        <v>52</v>
      </c>
      <c r="G1923" t="s">
        <v>53</v>
      </c>
      <c r="H1923" t="s">
        <v>42</v>
      </c>
      <c r="I1923" t="s">
        <v>94</v>
      </c>
      <c r="J1923" s="4">
        <v>26188</v>
      </c>
    </row>
    <row r="1924" spans="1:10" x14ac:dyDescent="0.3">
      <c r="A1924" t="s">
        <v>3956</v>
      </c>
      <c r="B1924" s="4">
        <v>45674</v>
      </c>
      <c r="C1924" t="s">
        <v>431</v>
      </c>
      <c r="D1924" t="s">
        <v>636</v>
      </c>
      <c r="E1924" t="s">
        <v>39</v>
      </c>
      <c r="F1924" t="s">
        <v>40</v>
      </c>
      <c r="G1924" t="s">
        <v>41</v>
      </c>
      <c r="H1924" t="s">
        <v>42</v>
      </c>
      <c r="I1924" t="s">
        <v>2644</v>
      </c>
      <c r="J1924" s="4">
        <v>28335</v>
      </c>
    </row>
    <row r="1925" spans="1:10" x14ac:dyDescent="0.3">
      <c r="A1925" t="s">
        <v>3957</v>
      </c>
      <c r="B1925" s="4">
        <v>45674</v>
      </c>
      <c r="C1925" t="s">
        <v>3958</v>
      </c>
      <c r="D1925" t="s">
        <v>3959</v>
      </c>
      <c r="E1925" t="s">
        <v>39</v>
      </c>
      <c r="F1925" t="s">
        <v>40</v>
      </c>
      <c r="G1925" t="s">
        <v>41</v>
      </c>
      <c r="H1925" t="s">
        <v>42</v>
      </c>
      <c r="I1925" t="s">
        <v>2644</v>
      </c>
      <c r="J1925" s="4">
        <v>28335</v>
      </c>
    </row>
    <row r="1926" spans="1:10" x14ac:dyDescent="0.3">
      <c r="A1926" t="s">
        <v>3960</v>
      </c>
      <c r="B1926" s="4">
        <v>45674</v>
      </c>
      <c r="C1926" t="s">
        <v>2156</v>
      </c>
      <c r="D1926" t="s">
        <v>2157</v>
      </c>
      <c r="E1926" t="s">
        <v>39</v>
      </c>
      <c r="F1926" t="s">
        <v>40</v>
      </c>
      <c r="G1926" t="s">
        <v>41</v>
      </c>
      <c r="H1926" t="s">
        <v>42</v>
      </c>
      <c r="I1926" t="s">
        <v>2644</v>
      </c>
      <c r="J1926" s="4">
        <v>28335</v>
      </c>
    </row>
    <row r="1927" spans="1:10" x14ac:dyDescent="0.3">
      <c r="A1927" t="s">
        <v>3961</v>
      </c>
      <c r="B1927" s="4">
        <v>45674</v>
      </c>
      <c r="C1927" t="s">
        <v>1591</v>
      </c>
      <c r="D1927" t="s">
        <v>1592</v>
      </c>
      <c r="E1927" t="s">
        <v>51</v>
      </c>
      <c r="F1927" t="s">
        <v>52</v>
      </c>
      <c r="G1927" t="s">
        <v>53</v>
      </c>
      <c r="H1927" t="s">
        <v>42</v>
      </c>
      <c r="I1927" t="s">
        <v>2961</v>
      </c>
      <c r="J1927" s="4">
        <v>28894</v>
      </c>
    </row>
    <row r="1928" spans="1:10" x14ac:dyDescent="0.3">
      <c r="A1928" t="s">
        <v>3962</v>
      </c>
      <c r="B1928" s="4">
        <v>45674</v>
      </c>
      <c r="C1928" t="s">
        <v>813</v>
      </c>
      <c r="D1928" t="s">
        <v>814</v>
      </c>
      <c r="E1928" t="s">
        <v>51</v>
      </c>
      <c r="F1928" t="s">
        <v>52</v>
      </c>
      <c r="G1928" t="s">
        <v>53</v>
      </c>
      <c r="H1928" t="s">
        <v>42</v>
      </c>
      <c r="I1928" t="s">
        <v>3963</v>
      </c>
      <c r="J1928" s="4">
        <v>15724</v>
      </c>
    </row>
    <row r="1929" spans="1:10" x14ac:dyDescent="0.3">
      <c r="A1929" t="s">
        <v>3964</v>
      </c>
      <c r="B1929" s="4">
        <v>45674</v>
      </c>
      <c r="C1929" t="s">
        <v>1876</v>
      </c>
      <c r="D1929" t="s">
        <v>1877</v>
      </c>
      <c r="E1929" t="s">
        <v>51</v>
      </c>
      <c r="F1929" t="s">
        <v>52</v>
      </c>
      <c r="G1929" t="s">
        <v>53</v>
      </c>
      <c r="H1929" t="s">
        <v>42</v>
      </c>
      <c r="I1929" t="s">
        <v>3681</v>
      </c>
      <c r="J1929" s="4">
        <v>22739</v>
      </c>
    </row>
    <row r="1930" spans="1:10" x14ac:dyDescent="0.3">
      <c r="A1930" t="s">
        <v>3965</v>
      </c>
      <c r="B1930" s="4">
        <v>45674</v>
      </c>
      <c r="C1930" t="s">
        <v>3966</v>
      </c>
      <c r="D1930" t="s">
        <v>3967</v>
      </c>
      <c r="E1930" t="s">
        <v>39</v>
      </c>
      <c r="F1930" t="s">
        <v>40</v>
      </c>
      <c r="G1930" t="s">
        <v>41</v>
      </c>
      <c r="H1930" t="s">
        <v>42</v>
      </c>
      <c r="I1930" t="s">
        <v>3968</v>
      </c>
      <c r="J1930" s="4">
        <v>22157</v>
      </c>
    </row>
    <row r="1931" spans="1:10" x14ac:dyDescent="0.3">
      <c r="A1931" t="s">
        <v>3969</v>
      </c>
      <c r="B1931" s="4">
        <v>45674</v>
      </c>
      <c r="C1931" t="s">
        <v>56</v>
      </c>
      <c r="D1931" t="s">
        <v>57</v>
      </c>
      <c r="E1931" t="s">
        <v>51</v>
      </c>
      <c r="F1931" t="s">
        <v>52</v>
      </c>
      <c r="G1931" t="s">
        <v>53</v>
      </c>
      <c r="H1931" t="s">
        <v>42</v>
      </c>
      <c r="I1931" t="s">
        <v>2567</v>
      </c>
      <c r="J1931" s="4">
        <v>18844</v>
      </c>
    </row>
    <row r="1932" spans="1:10" x14ac:dyDescent="0.3">
      <c r="A1932" t="s">
        <v>3970</v>
      </c>
      <c r="B1932" s="4">
        <v>45674</v>
      </c>
      <c r="C1932" t="s">
        <v>165</v>
      </c>
      <c r="D1932" t="s">
        <v>166</v>
      </c>
      <c r="E1932" t="s">
        <v>39</v>
      </c>
      <c r="F1932" t="s">
        <v>40</v>
      </c>
      <c r="G1932" t="s">
        <v>41</v>
      </c>
      <c r="H1932" t="s">
        <v>42</v>
      </c>
      <c r="I1932" t="s">
        <v>3971</v>
      </c>
      <c r="J1932" s="4">
        <v>19180</v>
      </c>
    </row>
    <row r="1933" spans="1:10" x14ac:dyDescent="0.3">
      <c r="A1933" t="s">
        <v>3972</v>
      </c>
      <c r="B1933" s="4">
        <v>45674</v>
      </c>
      <c r="C1933" t="s">
        <v>273</v>
      </c>
      <c r="D1933" t="s">
        <v>274</v>
      </c>
      <c r="E1933" t="s">
        <v>51</v>
      </c>
      <c r="F1933" t="s">
        <v>52</v>
      </c>
      <c r="G1933" t="s">
        <v>53</v>
      </c>
      <c r="H1933" t="s">
        <v>42</v>
      </c>
      <c r="I1933" t="s">
        <v>2567</v>
      </c>
      <c r="J1933" s="4">
        <v>18844</v>
      </c>
    </row>
    <row r="1934" spans="1:10" x14ac:dyDescent="0.3">
      <c r="A1934" t="s">
        <v>3973</v>
      </c>
      <c r="B1934" s="4">
        <v>45674</v>
      </c>
      <c r="C1934" t="s">
        <v>71</v>
      </c>
      <c r="D1934" t="s">
        <v>72</v>
      </c>
      <c r="E1934" t="s">
        <v>51</v>
      </c>
      <c r="F1934" t="s">
        <v>52</v>
      </c>
      <c r="G1934" t="s">
        <v>53</v>
      </c>
      <c r="H1934" t="s">
        <v>42</v>
      </c>
      <c r="I1934" t="s">
        <v>2567</v>
      </c>
      <c r="J1934" s="4">
        <v>18844</v>
      </c>
    </row>
    <row r="1935" spans="1:10" x14ac:dyDescent="0.3">
      <c r="A1935" t="s">
        <v>3974</v>
      </c>
      <c r="B1935" s="4">
        <v>45674</v>
      </c>
      <c r="C1935" t="s">
        <v>105</v>
      </c>
      <c r="D1935" t="s">
        <v>106</v>
      </c>
      <c r="E1935" t="s">
        <v>51</v>
      </c>
      <c r="F1935" t="s">
        <v>52</v>
      </c>
      <c r="G1935" t="s">
        <v>53</v>
      </c>
      <c r="H1935" t="s">
        <v>42</v>
      </c>
      <c r="I1935" t="s">
        <v>3718</v>
      </c>
      <c r="J1935" s="4">
        <v>22622</v>
      </c>
    </row>
    <row r="1936" spans="1:10" x14ac:dyDescent="0.3">
      <c r="A1936" t="s">
        <v>3975</v>
      </c>
      <c r="B1936" s="4">
        <v>45674</v>
      </c>
      <c r="C1936" t="s">
        <v>508</v>
      </c>
      <c r="D1936" t="s">
        <v>509</v>
      </c>
      <c r="E1936" t="s">
        <v>39</v>
      </c>
      <c r="F1936" t="s">
        <v>40</v>
      </c>
      <c r="G1936" t="s">
        <v>41</v>
      </c>
      <c r="H1936" t="s">
        <v>42</v>
      </c>
      <c r="I1936" t="s">
        <v>3718</v>
      </c>
      <c r="J1936" s="4">
        <v>22622</v>
      </c>
    </row>
    <row r="1937" spans="1:10" x14ac:dyDescent="0.3">
      <c r="A1937" t="s">
        <v>3976</v>
      </c>
      <c r="B1937" s="4">
        <v>45674</v>
      </c>
      <c r="C1937" t="s">
        <v>1472</v>
      </c>
      <c r="D1937" t="s">
        <v>3977</v>
      </c>
      <c r="E1937" t="s">
        <v>39</v>
      </c>
      <c r="F1937" t="s">
        <v>40</v>
      </c>
      <c r="G1937" t="s">
        <v>41</v>
      </c>
      <c r="H1937" t="s">
        <v>42</v>
      </c>
      <c r="I1937" t="s">
        <v>3718</v>
      </c>
      <c r="J1937" s="4">
        <v>22622</v>
      </c>
    </row>
    <row r="1938" spans="1:10" x14ac:dyDescent="0.3">
      <c r="A1938" t="s">
        <v>3978</v>
      </c>
      <c r="B1938" s="4">
        <v>45674</v>
      </c>
      <c r="C1938" t="s">
        <v>434</v>
      </c>
      <c r="D1938" t="s">
        <v>435</v>
      </c>
      <c r="E1938" t="s">
        <v>3979</v>
      </c>
      <c r="F1938" t="s">
        <v>3980</v>
      </c>
      <c r="G1938" t="s">
        <v>3981</v>
      </c>
      <c r="H1938" t="s">
        <v>42</v>
      </c>
      <c r="I1938" t="s">
        <v>3982</v>
      </c>
      <c r="J1938" s="4">
        <v>22579</v>
      </c>
    </row>
    <row r="1939" spans="1:10" x14ac:dyDescent="0.3">
      <c r="A1939" t="s">
        <v>3983</v>
      </c>
      <c r="B1939" s="4">
        <v>45674</v>
      </c>
      <c r="C1939" t="s">
        <v>235</v>
      </c>
      <c r="D1939" t="s">
        <v>236</v>
      </c>
      <c r="E1939" t="s">
        <v>51</v>
      </c>
      <c r="F1939" t="s">
        <v>52</v>
      </c>
      <c r="G1939" t="s">
        <v>53</v>
      </c>
      <c r="H1939" t="s">
        <v>42</v>
      </c>
      <c r="I1939" t="s">
        <v>3984</v>
      </c>
      <c r="J1939" s="4">
        <v>24246</v>
      </c>
    </row>
    <row r="1940" spans="1:10" x14ac:dyDescent="0.3">
      <c r="A1940" t="s">
        <v>3985</v>
      </c>
      <c r="B1940" s="4">
        <v>45674</v>
      </c>
      <c r="C1940" t="s">
        <v>1350</v>
      </c>
      <c r="D1940" t="s">
        <v>1351</v>
      </c>
      <c r="E1940" t="s">
        <v>51</v>
      </c>
      <c r="F1940" t="s">
        <v>52</v>
      </c>
      <c r="G1940" t="s">
        <v>53</v>
      </c>
      <c r="H1940" t="s">
        <v>42</v>
      </c>
      <c r="I1940" t="s">
        <v>3984</v>
      </c>
      <c r="J1940" s="4">
        <v>24246</v>
      </c>
    </row>
    <row r="1941" spans="1:10" x14ac:dyDescent="0.3">
      <c r="A1941" t="s">
        <v>3986</v>
      </c>
      <c r="B1941" s="4">
        <v>45674</v>
      </c>
      <c r="C1941" t="s">
        <v>347</v>
      </c>
      <c r="D1941" t="s">
        <v>348</v>
      </c>
      <c r="E1941" t="s">
        <v>51</v>
      </c>
      <c r="F1941" t="s">
        <v>52</v>
      </c>
      <c r="G1941" t="s">
        <v>53</v>
      </c>
      <c r="H1941" t="s">
        <v>42</v>
      </c>
      <c r="I1941" t="s">
        <v>3984</v>
      </c>
      <c r="J1941" s="4">
        <v>24246</v>
      </c>
    </row>
    <row r="1942" spans="1:10" x14ac:dyDescent="0.3">
      <c r="A1942" t="s">
        <v>3987</v>
      </c>
      <c r="B1942" s="4">
        <v>45674</v>
      </c>
      <c r="C1942" t="s">
        <v>422</v>
      </c>
      <c r="D1942" t="s">
        <v>423</v>
      </c>
      <c r="E1942" t="s">
        <v>51</v>
      </c>
      <c r="F1942" t="s">
        <v>52</v>
      </c>
      <c r="G1942" t="s">
        <v>53</v>
      </c>
      <c r="H1942" t="s">
        <v>42</v>
      </c>
      <c r="I1942" t="s">
        <v>3984</v>
      </c>
      <c r="J1942" s="4">
        <v>24246</v>
      </c>
    </row>
    <row r="1943" spans="1:10" x14ac:dyDescent="0.3">
      <c r="A1943" t="s">
        <v>3988</v>
      </c>
      <c r="B1943" s="4">
        <v>45674</v>
      </c>
      <c r="C1943" t="s">
        <v>3989</v>
      </c>
      <c r="D1943" t="s">
        <v>3990</v>
      </c>
      <c r="E1943" t="s">
        <v>51</v>
      </c>
      <c r="F1943" t="s">
        <v>52</v>
      </c>
      <c r="G1943" t="s">
        <v>53</v>
      </c>
      <c r="H1943" t="s">
        <v>42</v>
      </c>
      <c r="I1943" t="s">
        <v>3991</v>
      </c>
      <c r="J1943" s="4">
        <v>19737</v>
      </c>
    </row>
    <row r="1944" spans="1:10" x14ac:dyDescent="0.3">
      <c r="A1944" t="s">
        <v>3992</v>
      </c>
      <c r="B1944" s="4">
        <v>45674</v>
      </c>
      <c r="C1944" t="s">
        <v>1563</v>
      </c>
      <c r="D1944" t="s">
        <v>1564</v>
      </c>
      <c r="E1944" t="s">
        <v>39</v>
      </c>
      <c r="F1944" t="s">
        <v>40</v>
      </c>
      <c r="G1944" t="s">
        <v>41</v>
      </c>
      <c r="H1944" t="s">
        <v>42</v>
      </c>
      <c r="I1944" t="s">
        <v>3993</v>
      </c>
      <c r="J1944" s="4">
        <v>30551</v>
      </c>
    </row>
    <row r="1945" spans="1:10" x14ac:dyDescent="0.3">
      <c r="A1945" t="s">
        <v>3994</v>
      </c>
      <c r="B1945" s="4">
        <v>45674</v>
      </c>
      <c r="C1945" t="s">
        <v>215</v>
      </c>
      <c r="D1945" t="s">
        <v>216</v>
      </c>
      <c r="E1945" t="s">
        <v>39</v>
      </c>
      <c r="F1945" t="s">
        <v>40</v>
      </c>
      <c r="G1945" t="s">
        <v>41</v>
      </c>
      <c r="H1945" t="s">
        <v>42</v>
      </c>
      <c r="I1945" t="s">
        <v>3993</v>
      </c>
      <c r="J1945" s="4">
        <v>30551</v>
      </c>
    </row>
    <row r="1946" spans="1:10" x14ac:dyDescent="0.3">
      <c r="A1946" t="s">
        <v>3995</v>
      </c>
      <c r="B1946" s="4">
        <v>45674</v>
      </c>
      <c r="C1946" t="s">
        <v>3744</v>
      </c>
      <c r="D1946" t="s">
        <v>3745</v>
      </c>
      <c r="E1946" t="s">
        <v>1287</v>
      </c>
      <c r="F1946" t="s">
        <v>1288</v>
      </c>
      <c r="G1946" t="s">
        <v>1289</v>
      </c>
      <c r="H1946" t="s">
        <v>42</v>
      </c>
      <c r="I1946" t="s">
        <v>3640</v>
      </c>
      <c r="J1946" s="4">
        <v>26744</v>
      </c>
    </row>
    <row r="1947" spans="1:10" x14ac:dyDescent="0.3">
      <c r="A1947" t="s">
        <v>3996</v>
      </c>
      <c r="B1947" s="4">
        <v>45674</v>
      </c>
      <c r="C1947" t="s">
        <v>739</v>
      </c>
      <c r="D1947" t="s">
        <v>740</v>
      </c>
      <c r="E1947" t="s">
        <v>39</v>
      </c>
      <c r="F1947" t="s">
        <v>40</v>
      </c>
      <c r="G1947" t="s">
        <v>41</v>
      </c>
      <c r="H1947" t="s">
        <v>42</v>
      </c>
      <c r="I1947" t="s">
        <v>3749</v>
      </c>
      <c r="J1947" s="4">
        <v>20886</v>
      </c>
    </row>
    <row r="1948" spans="1:10" x14ac:dyDescent="0.3">
      <c r="A1948" t="s">
        <v>3997</v>
      </c>
      <c r="B1948" s="4">
        <v>45674</v>
      </c>
      <c r="C1948" t="s">
        <v>71</v>
      </c>
      <c r="D1948" t="s">
        <v>72</v>
      </c>
      <c r="E1948" t="s">
        <v>51</v>
      </c>
      <c r="F1948" t="s">
        <v>52</v>
      </c>
      <c r="G1948" t="s">
        <v>53</v>
      </c>
      <c r="H1948" t="s">
        <v>42</v>
      </c>
      <c r="I1948" t="s">
        <v>1361</v>
      </c>
      <c r="J1948" s="4">
        <v>31951</v>
      </c>
    </row>
    <row r="1949" spans="1:10" x14ac:dyDescent="0.3">
      <c r="A1949" t="s">
        <v>3998</v>
      </c>
      <c r="B1949" s="4">
        <v>45674</v>
      </c>
      <c r="C1949" t="s">
        <v>3999</v>
      </c>
      <c r="D1949" t="s">
        <v>4000</v>
      </c>
      <c r="E1949" t="s">
        <v>51</v>
      </c>
      <c r="F1949" t="s">
        <v>52</v>
      </c>
      <c r="G1949" t="s">
        <v>53</v>
      </c>
      <c r="H1949" t="s">
        <v>42</v>
      </c>
      <c r="I1949" t="s">
        <v>1361</v>
      </c>
      <c r="J1949" s="4">
        <v>31951</v>
      </c>
    </row>
    <row r="1950" spans="1:10" x14ac:dyDescent="0.3">
      <c r="A1950" t="s">
        <v>4001</v>
      </c>
      <c r="B1950" s="4">
        <v>45674</v>
      </c>
      <c r="C1950" t="s">
        <v>136</v>
      </c>
      <c r="D1950" t="s">
        <v>137</v>
      </c>
      <c r="E1950" t="s">
        <v>51</v>
      </c>
      <c r="F1950" t="s">
        <v>52</v>
      </c>
      <c r="G1950" t="s">
        <v>53</v>
      </c>
      <c r="H1950" t="s">
        <v>42</v>
      </c>
      <c r="I1950" t="s">
        <v>4002</v>
      </c>
      <c r="J1950" s="4">
        <v>25997</v>
      </c>
    </row>
    <row r="1951" spans="1:10" x14ac:dyDescent="0.3">
      <c r="A1951" t="s">
        <v>4003</v>
      </c>
      <c r="B1951" s="4">
        <v>45674</v>
      </c>
      <c r="C1951" t="s">
        <v>508</v>
      </c>
      <c r="D1951" t="s">
        <v>509</v>
      </c>
      <c r="E1951" t="s">
        <v>51</v>
      </c>
      <c r="F1951" t="s">
        <v>52</v>
      </c>
      <c r="G1951" t="s">
        <v>53</v>
      </c>
      <c r="H1951" t="s">
        <v>42</v>
      </c>
      <c r="I1951" t="s">
        <v>4002</v>
      </c>
      <c r="J1951" s="4">
        <v>25997</v>
      </c>
    </row>
    <row r="1952" spans="1:10" x14ac:dyDescent="0.3">
      <c r="A1952" t="s">
        <v>4004</v>
      </c>
      <c r="B1952" s="4">
        <v>45674</v>
      </c>
      <c r="C1952" t="s">
        <v>60</v>
      </c>
      <c r="D1952" t="s">
        <v>61</v>
      </c>
      <c r="E1952" t="s">
        <v>51</v>
      </c>
      <c r="F1952" t="s">
        <v>52</v>
      </c>
      <c r="G1952" t="s">
        <v>53</v>
      </c>
      <c r="H1952" t="s">
        <v>42</v>
      </c>
      <c r="I1952" t="s">
        <v>4002</v>
      </c>
      <c r="J1952" s="4">
        <v>25997</v>
      </c>
    </row>
    <row r="1953" spans="1:10" x14ac:dyDescent="0.3">
      <c r="A1953" t="s">
        <v>4005</v>
      </c>
      <c r="B1953" s="4">
        <v>45674</v>
      </c>
      <c r="C1953" t="s">
        <v>569</v>
      </c>
      <c r="D1953" t="s">
        <v>570</v>
      </c>
      <c r="E1953" t="s">
        <v>39</v>
      </c>
      <c r="F1953" t="s">
        <v>40</v>
      </c>
      <c r="G1953" t="s">
        <v>41</v>
      </c>
      <c r="H1953" t="s">
        <v>42</v>
      </c>
      <c r="I1953" t="s">
        <v>4006</v>
      </c>
      <c r="J1953" s="4">
        <v>34393</v>
      </c>
    </row>
    <row r="1954" spans="1:10" x14ac:dyDescent="0.3">
      <c r="A1954" t="s">
        <v>4007</v>
      </c>
      <c r="B1954" s="4">
        <v>45674</v>
      </c>
      <c r="C1954" t="s">
        <v>1390</v>
      </c>
      <c r="D1954" t="s">
        <v>1391</v>
      </c>
      <c r="E1954" t="s">
        <v>39</v>
      </c>
      <c r="F1954" t="s">
        <v>40</v>
      </c>
      <c r="G1954" t="s">
        <v>41</v>
      </c>
      <c r="H1954" t="s">
        <v>42</v>
      </c>
      <c r="I1954" t="s">
        <v>4006</v>
      </c>
      <c r="J1954" s="4">
        <v>34393</v>
      </c>
    </row>
    <row r="1955" spans="1:10" x14ac:dyDescent="0.3">
      <c r="A1955" t="s">
        <v>4008</v>
      </c>
      <c r="B1955" s="4">
        <v>45674</v>
      </c>
      <c r="C1955" t="s">
        <v>215</v>
      </c>
      <c r="D1955" t="s">
        <v>216</v>
      </c>
      <c r="E1955" t="s">
        <v>51</v>
      </c>
      <c r="F1955" t="s">
        <v>52</v>
      </c>
      <c r="G1955" t="s">
        <v>53</v>
      </c>
      <c r="H1955" t="s">
        <v>42</v>
      </c>
      <c r="I1955" t="s">
        <v>3447</v>
      </c>
      <c r="J1955" s="4">
        <v>22226</v>
      </c>
    </row>
    <row r="1956" spans="1:10" x14ac:dyDescent="0.3">
      <c r="A1956" t="s">
        <v>4009</v>
      </c>
      <c r="B1956" s="4">
        <v>45674</v>
      </c>
      <c r="C1956" t="s">
        <v>4010</v>
      </c>
      <c r="D1956" t="s">
        <v>4011</v>
      </c>
      <c r="E1956" t="s">
        <v>77</v>
      </c>
      <c r="F1956" t="s">
        <v>78</v>
      </c>
      <c r="G1956" t="s">
        <v>79</v>
      </c>
      <c r="H1956" t="s">
        <v>42</v>
      </c>
      <c r="I1956" t="s">
        <v>4012</v>
      </c>
      <c r="J1956" s="4">
        <v>31481</v>
      </c>
    </row>
    <row r="1957" spans="1:10" x14ac:dyDescent="0.3">
      <c r="A1957" t="s">
        <v>4013</v>
      </c>
      <c r="B1957" s="4">
        <v>45674</v>
      </c>
      <c r="C1957" t="s">
        <v>4014</v>
      </c>
      <c r="D1957" t="s">
        <v>4015</v>
      </c>
      <c r="E1957" t="s">
        <v>51</v>
      </c>
      <c r="F1957" t="s">
        <v>52</v>
      </c>
      <c r="G1957" t="s">
        <v>53</v>
      </c>
      <c r="H1957" t="s">
        <v>42</v>
      </c>
      <c r="I1957" t="s">
        <v>3650</v>
      </c>
      <c r="J1957" s="4">
        <v>28628</v>
      </c>
    </row>
    <row r="1958" spans="1:10" x14ac:dyDescent="0.3">
      <c r="A1958" t="s">
        <v>4016</v>
      </c>
      <c r="B1958" s="4">
        <v>45674</v>
      </c>
      <c r="C1958" t="s">
        <v>618</v>
      </c>
      <c r="D1958" t="s">
        <v>619</v>
      </c>
      <c r="E1958" t="s">
        <v>51</v>
      </c>
      <c r="F1958" t="s">
        <v>52</v>
      </c>
      <c r="G1958" t="s">
        <v>53</v>
      </c>
      <c r="H1958" t="s">
        <v>42</v>
      </c>
      <c r="I1958" t="s">
        <v>4017</v>
      </c>
      <c r="J1958" s="4">
        <v>22363</v>
      </c>
    </row>
    <row r="1959" spans="1:10" x14ac:dyDescent="0.3">
      <c r="A1959" t="s">
        <v>4018</v>
      </c>
      <c r="B1959" s="4">
        <v>45674</v>
      </c>
      <c r="C1959" t="s">
        <v>105</v>
      </c>
      <c r="D1959" t="s">
        <v>106</v>
      </c>
      <c r="E1959" t="s">
        <v>51</v>
      </c>
      <c r="F1959" t="s">
        <v>52</v>
      </c>
      <c r="G1959" t="s">
        <v>53</v>
      </c>
      <c r="H1959" t="s">
        <v>42</v>
      </c>
      <c r="I1959" t="s">
        <v>4017</v>
      </c>
      <c r="J1959" s="4">
        <v>22363</v>
      </c>
    </row>
    <row r="1960" spans="1:10" x14ac:dyDescent="0.3">
      <c r="A1960" t="s">
        <v>4019</v>
      </c>
      <c r="B1960" s="4">
        <v>45674</v>
      </c>
      <c r="C1960" t="s">
        <v>2145</v>
      </c>
      <c r="D1960" t="s">
        <v>2146</v>
      </c>
      <c r="E1960" t="s">
        <v>51</v>
      </c>
      <c r="F1960" t="s">
        <v>52</v>
      </c>
      <c r="G1960" t="s">
        <v>53</v>
      </c>
      <c r="H1960" t="s">
        <v>42</v>
      </c>
      <c r="I1960" t="s">
        <v>4020</v>
      </c>
      <c r="J1960" s="4">
        <v>22483</v>
      </c>
    </row>
    <row r="1961" spans="1:10" x14ac:dyDescent="0.3">
      <c r="A1961" t="s">
        <v>4021</v>
      </c>
      <c r="B1961" s="4">
        <v>45674</v>
      </c>
      <c r="C1961" t="s">
        <v>4022</v>
      </c>
      <c r="D1961" t="s">
        <v>4023</v>
      </c>
      <c r="E1961" t="s">
        <v>51</v>
      </c>
      <c r="F1961" t="s">
        <v>52</v>
      </c>
      <c r="G1961" t="s">
        <v>53</v>
      </c>
      <c r="H1961" t="s">
        <v>42</v>
      </c>
      <c r="I1961" t="s">
        <v>1361</v>
      </c>
      <c r="J1961" s="4">
        <v>31951</v>
      </c>
    </row>
    <row r="1962" spans="1:10" x14ac:dyDescent="0.3">
      <c r="A1962" t="s">
        <v>4024</v>
      </c>
      <c r="B1962" s="4">
        <v>45674</v>
      </c>
      <c r="C1962" t="s">
        <v>165</v>
      </c>
      <c r="D1962" t="s">
        <v>166</v>
      </c>
      <c r="E1962" t="s">
        <v>39</v>
      </c>
      <c r="F1962" t="s">
        <v>40</v>
      </c>
      <c r="G1962" t="s">
        <v>41</v>
      </c>
      <c r="H1962" t="s">
        <v>42</v>
      </c>
      <c r="I1962" t="s">
        <v>646</v>
      </c>
      <c r="J1962" s="4">
        <v>24763</v>
      </c>
    </row>
    <row r="1963" spans="1:10" x14ac:dyDescent="0.3">
      <c r="A1963" t="s">
        <v>4025</v>
      </c>
      <c r="B1963" s="4">
        <v>45674</v>
      </c>
      <c r="C1963" t="s">
        <v>2004</v>
      </c>
      <c r="D1963" t="s">
        <v>2005</v>
      </c>
      <c r="E1963" t="s">
        <v>39</v>
      </c>
      <c r="F1963" t="s">
        <v>40</v>
      </c>
      <c r="G1963" t="s">
        <v>41</v>
      </c>
      <c r="H1963" t="s">
        <v>42</v>
      </c>
      <c r="I1963" t="s">
        <v>646</v>
      </c>
      <c r="J1963" s="4">
        <v>24763</v>
      </c>
    </row>
    <row r="1964" spans="1:10" x14ac:dyDescent="0.3">
      <c r="A1964" t="s">
        <v>4026</v>
      </c>
      <c r="B1964" s="4">
        <v>45674</v>
      </c>
      <c r="C1964" t="s">
        <v>258</v>
      </c>
      <c r="D1964" t="s">
        <v>259</v>
      </c>
      <c r="E1964" t="s">
        <v>51</v>
      </c>
      <c r="F1964" t="s">
        <v>52</v>
      </c>
      <c r="G1964" t="s">
        <v>53</v>
      </c>
      <c r="H1964" t="s">
        <v>42</v>
      </c>
      <c r="I1964" t="s">
        <v>4027</v>
      </c>
      <c r="J1964" s="4">
        <v>24279</v>
      </c>
    </row>
    <row r="1965" spans="1:10" x14ac:dyDescent="0.3">
      <c r="A1965" t="s">
        <v>4028</v>
      </c>
      <c r="B1965" s="4">
        <v>45674</v>
      </c>
      <c r="C1965" t="s">
        <v>109</v>
      </c>
      <c r="D1965" t="s">
        <v>110</v>
      </c>
      <c r="E1965" t="s">
        <v>51</v>
      </c>
      <c r="F1965" t="s">
        <v>52</v>
      </c>
      <c r="G1965" t="s">
        <v>53</v>
      </c>
      <c r="H1965" t="s">
        <v>42</v>
      </c>
      <c r="I1965" t="s">
        <v>4027</v>
      </c>
      <c r="J1965" s="4">
        <v>24279</v>
      </c>
    </row>
    <row r="1966" spans="1:10" x14ac:dyDescent="0.3">
      <c r="A1966" t="s">
        <v>4029</v>
      </c>
      <c r="B1966" s="4">
        <v>45674</v>
      </c>
      <c r="C1966" t="s">
        <v>60</v>
      </c>
      <c r="D1966" t="s">
        <v>61</v>
      </c>
      <c r="E1966" t="s">
        <v>51</v>
      </c>
      <c r="F1966" t="s">
        <v>52</v>
      </c>
      <c r="G1966" t="s">
        <v>53</v>
      </c>
      <c r="H1966" t="s">
        <v>42</v>
      </c>
      <c r="I1966" t="s">
        <v>4027</v>
      </c>
      <c r="J1966" s="4">
        <v>24279</v>
      </c>
    </row>
    <row r="1967" spans="1:10" x14ac:dyDescent="0.3">
      <c r="A1967" t="s">
        <v>4030</v>
      </c>
      <c r="B1967" s="4">
        <v>45674</v>
      </c>
      <c r="C1967" t="s">
        <v>1618</v>
      </c>
      <c r="D1967" t="s">
        <v>1619</v>
      </c>
      <c r="E1967" t="s">
        <v>51</v>
      </c>
      <c r="F1967" t="s">
        <v>52</v>
      </c>
      <c r="G1967" t="s">
        <v>53</v>
      </c>
      <c r="H1967" t="s">
        <v>42</v>
      </c>
      <c r="I1967" t="s">
        <v>4027</v>
      </c>
      <c r="J1967" s="4">
        <v>24279</v>
      </c>
    </row>
    <row r="1968" spans="1:10" x14ac:dyDescent="0.3">
      <c r="A1968" t="s">
        <v>4031</v>
      </c>
      <c r="B1968" s="4">
        <v>45674</v>
      </c>
      <c r="C1968" t="s">
        <v>1390</v>
      </c>
      <c r="D1968" t="s">
        <v>1391</v>
      </c>
      <c r="E1968" t="s">
        <v>39</v>
      </c>
      <c r="F1968" t="s">
        <v>40</v>
      </c>
      <c r="G1968" t="s">
        <v>41</v>
      </c>
      <c r="H1968" t="s">
        <v>42</v>
      </c>
      <c r="I1968" t="s">
        <v>646</v>
      </c>
      <c r="J1968" s="4">
        <v>24763</v>
      </c>
    </row>
    <row r="1969" spans="1:10" x14ac:dyDescent="0.3">
      <c r="A1969" t="s">
        <v>4032</v>
      </c>
      <c r="B1969" s="4">
        <v>45674</v>
      </c>
      <c r="C1969" t="s">
        <v>4033</v>
      </c>
      <c r="D1969" t="s">
        <v>4034</v>
      </c>
      <c r="E1969" t="s">
        <v>498</v>
      </c>
      <c r="F1969" t="s">
        <v>499</v>
      </c>
      <c r="G1969" t="s">
        <v>79</v>
      </c>
      <c r="H1969" t="s">
        <v>42</v>
      </c>
      <c r="I1969" t="s">
        <v>4035</v>
      </c>
      <c r="J1969" s="4">
        <v>26699</v>
      </c>
    </row>
    <row r="1970" spans="1:10" x14ac:dyDescent="0.3">
      <c r="A1970" t="s">
        <v>4036</v>
      </c>
      <c r="B1970" s="4">
        <v>45674</v>
      </c>
      <c r="C1970" t="s">
        <v>610</v>
      </c>
      <c r="D1970" t="s">
        <v>611</v>
      </c>
      <c r="E1970" t="s">
        <v>498</v>
      </c>
      <c r="F1970" t="s">
        <v>499</v>
      </c>
      <c r="G1970" t="s">
        <v>79</v>
      </c>
      <c r="H1970" t="s">
        <v>42</v>
      </c>
      <c r="I1970" t="s">
        <v>4035</v>
      </c>
      <c r="J1970" s="4">
        <v>26699</v>
      </c>
    </row>
    <row r="1971" spans="1:10" x14ac:dyDescent="0.3">
      <c r="A1971" t="s">
        <v>4037</v>
      </c>
      <c r="B1971" s="4">
        <v>45674</v>
      </c>
      <c r="C1971" t="s">
        <v>4038</v>
      </c>
      <c r="D1971" t="s">
        <v>4039</v>
      </c>
      <c r="E1971" t="s">
        <v>353</v>
      </c>
      <c r="F1971" t="s">
        <v>354</v>
      </c>
      <c r="G1971" t="s">
        <v>79</v>
      </c>
      <c r="H1971" t="s">
        <v>42</v>
      </c>
      <c r="I1971" t="s">
        <v>4040</v>
      </c>
      <c r="J1971" s="4">
        <v>39450</v>
      </c>
    </row>
    <row r="1972" spans="1:10" x14ac:dyDescent="0.3">
      <c r="A1972" t="s">
        <v>4041</v>
      </c>
      <c r="B1972" s="4">
        <v>45674</v>
      </c>
      <c r="C1972" t="s">
        <v>1587</v>
      </c>
      <c r="D1972" t="s">
        <v>1588</v>
      </c>
      <c r="E1972" t="s">
        <v>39</v>
      </c>
      <c r="F1972" t="s">
        <v>40</v>
      </c>
      <c r="G1972" t="s">
        <v>41</v>
      </c>
      <c r="H1972" t="s">
        <v>42</v>
      </c>
      <c r="I1972" t="s">
        <v>965</v>
      </c>
      <c r="J1972" s="4">
        <v>29088</v>
      </c>
    </row>
    <row r="1973" spans="1:10" x14ac:dyDescent="0.3">
      <c r="A1973" t="s">
        <v>4042</v>
      </c>
      <c r="B1973" s="4">
        <v>45674</v>
      </c>
      <c r="C1973" t="s">
        <v>951</v>
      </c>
      <c r="D1973" t="s">
        <v>3665</v>
      </c>
      <c r="E1973" t="s">
        <v>39</v>
      </c>
      <c r="F1973" t="s">
        <v>40</v>
      </c>
      <c r="G1973" t="s">
        <v>41</v>
      </c>
      <c r="H1973" t="s">
        <v>42</v>
      </c>
      <c r="I1973" t="s">
        <v>3638</v>
      </c>
      <c r="J1973" s="4">
        <v>21943</v>
      </c>
    </row>
    <row r="1974" spans="1:10" x14ac:dyDescent="0.3">
      <c r="A1974" t="s">
        <v>4043</v>
      </c>
      <c r="B1974" s="4">
        <v>45674</v>
      </c>
      <c r="C1974" t="s">
        <v>419</v>
      </c>
      <c r="D1974" t="s">
        <v>420</v>
      </c>
      <c r="E1974" t="s">
        <v>39</v>
      </c>
      <c r="F1974" t="s">
        <v>40</v>
      </c>
      <c r="G1974" t="s">
        <v>41</v>
      </c>
      <c r="H1974" t="s">
        <v>42</v>
      </c>
      <c r="I1974" t="s">
        <v>4044</v>
      </c>
      <c r="J1974" s="4">
        <v>23789</v>
      </c>
    </row>
    <row r="1975" spans="1:10" x14ac:dyDescent="0.3">
      <c r="A1975" t="s">
        <v>4045</v>
      </c>
      <c r="B1975" s="4">
        <v>45674</v>
      </c>
      <c r="C1975" t="s">
        <v>109</v>
      </c>
      <c r="D1975" t="s">
        <v>110</v>
      </c>
      <c r="E1975" t="s">
        <v>39</v>
      </c>
      <c r="F1975" t="s">
        <v>40</v>
      </c>
      <c r="G1975" t="s">
        <v>41</v>
      </c>
      <c r="H1975" t="s">
        <v>42</v>
      </c>
      <c r="I1975" t="s">
        <v>4044</v>
      </c>
      <c r="J1975" s="4">
        <v>23789</v>
      </c>
    </row>
    <row r="1976" spans="1:10" x14ac:dyDescent="0.3">
      <c r="A1976" t="s">
        <v>4046</v>
      </c>
      <c r="B1976" s="4">
        <v>45674</v>
      </c>
      <c r="C1976" t="s">
        <v>673</v>
      </c>
      <c r="D1976" t="s">
        <v>674</v>
      </c>
      <c r="E1976" t="s">
        <v>39</v>
      </c>
      <c r="F1976" t="s">
        <v>40</v>
      </c>
      <c r="G1976" t="s">
        <v>41</v>
      </c>
      <c r="H1976" t="s">
        <v>42</v>
      </c>
      <c r="I1976" t="s">
        <v>4044</v>
      </c>
      <c r="J1976" s="4">
        <v>23789</v>
      </c>
    </row>
    <row r="1977" spans="1:10" x14ac:dyDescent="0.3">
      <c r="A1977" t="s">
        <v>4047</v>
      </c>
      <c r="B1977" s="4">
        <v>45674</v>
      </c>
      <c r="C1977" t="s">
        <v>174</v>
      </c>
      <c r="D1977" t="s">
        <v>175</v>
      </c>
      <c r="E1977" t="s">
        <v>39</v>
      </c>
      <c r="F1977" t="s">
        <v>40</v>
      </c>
      <c r="G1977" t="s">
        <v>41</v>
      </c>
      <c r="H1977" t="s">
        <v>42</v>
      </c>
      <c r="I1977" t="s">
        <v>4044</v>
      </c>
      <c r="J1977" s="4">
        <v>23789</v>
      </c>
    </row>
    <row r="1978" spans="1:10" x14ac:dyDescent="0.3">
      <c r="A1978" t="s">
        <v>4048</v>
      </c>
      <c r="B1978" s="4">
        <v>45674</v>
      </c>
      <c r="C1978" t="s">
        <v>120</v>
      </c>
      <c r="D1978" t="s">
        <v>121</v>
      </c>
      <c r="E1978" t="s">
        <v>39</v>
      </c>
      <c r="F1978" t="s">
        <v>40</v>
      </c>
      <c r="G1978" t="s">
        <v>41</v>
      </c>
      <c r="H1978" t="s">
        <v>42</v>
      </c>
      <c r="I1978" t="s">
        <v>4044</v>
      </c>
      <c r="J1978" s="4">
        <v>23789</v>
      </c>
    </row>
    <row r="1979" spans="1:10" x14ac:dyDescent="0.3">
      <c r="A1979" t="s">
        <v>4049</v>
      </c>
      <c r="B1979" s="4">
        <v>45674</v>
      </c>
      <c r="C1979" t="s">
        <v>311</v>
      </c>
      <c r="D1979" t="s">
        <v>312</v>
      </c>
      <c r="E1979" t="s">
        <v>51</v>
      </c>
      <c r="F1979" t="s">
        <v>52</v>
      </c>
      <c r="G1979" t="s">
        <v>53</v>
      </c>
      <c r="H1979" t="s">
        <v>42</v>
      </c>
      <c r="I1979" t="s">
        <v>2083</v>
      </c>
      <c r="J1979" s="4">
        <v>16170</v>
      </c>
    </row>
    <row r="1980" spans="1:10" x14ac:dyDescent="0.3">
      <c r="A1980" t="s">
        <v>4050</v>
      </c>
      <c r="B1980" s="4">
        <v>45674</v>
      </c>
      <c r="C1980" t="s">
        <v>37</v>
      </c>
      <c r="D1980" t="s">
        <v>38</v>
      </c>
      <c r="E1980" t="s">
        <v>51</v>
      </c>
      <c r="F1980" t="s">
        <v>52</v>
      </c>
      <c r="G1980" t="s">
        <v>53</v>
      </c>
      <c r="H1980" t="s">
        <v>42</v>
      </c>
      <c r="I1980" t="s">
        <v>2083</v>
      </c>
      <c r="J1980" s="4">
        <v>16170</v>
      </c>
    </row>
    <row r="1981" spans="1:10" x14ac:dyDescent="0.3">
      <c r="A1981" t="s">
        <v>4051</v>
      </c>
      <c r="B1981" s="4">
        <v>45674</v>
      </c>
      <c r="C1981" t="s">
        <v>125</v>
      </c>
      <c r="D1981" t="s">
        <v>126</v>
      </c>
      <c r="E1981" t="s">
        <v>51</v>
      </c>
      <c r="F1981" t="s">
        <v>52</v>
      </c>
      <c r="G1981" t="s">
        <v>53</v>
      </c>
      <c r="H1981" t="s">
        <v>42</v>
      </c>
      <c r="I1981" t="s">
        <v>2522</v>
      </c>
      <c r="J1981" s="4">
        <v>26783</v>
      </c>
    </row>
    <row r="1982" spans="1:10" x14ac:dyDescent="0.3">
      <c r="A1982" t="s">
        <v>4052</v>
      </c>
      <c r="B1982" s="4">
        <v>45674</v>
      </c>
      <c r="C1982" t="s">
        <v>188</v>
      </c>
      <c r="D1982" t="s">
        <v>189</v>
      </c>
      <c r="E1982" t="s">
        <v>51</v>
      </c>
      <c r="F1982" t="s">
        <v>52</v>
      </c>
      <c r="G1982" t="s">
        <v>53</v>
      </c>
      <c r="H1982" t="s">
        <v>42</v>
      </c>
      <c r="I1982" t="s">
        <v>2522</v>
      </c>
      <c r="J1982" s="4">
        <v>26783</v>
      </c>
    </row>
    <row r="1983" spans="1:10" x14ac:dyDescent="0.3">
      <c r="A1983" t="s">
        <v>4053</v>
      </c>
      <c r="B1983" s="4">
        <v>45674</v>
      </c>
      <c r="C1983" t="s">
        <v>1326</v>
      </c>
      <c r="D1983" t="s">
        <v>1327</v>
      </c>
      <c r="E1983" t="s">
        <v>51</v>
      </c>
      <c r="F1983" t="s">
        <v>52</v>
      </c>
      <c r="G1983" t="s">
        <v>53</v>
      </c>
      <c r="H1983" t="s">
        <v>42</v>
      </c>
      <c r="I1983" t="s">
        <v>2522</v>
      </c>
      <c r="J1983" s="4">
        <v>26783</v>
      </c>
    </row>
    <row r="1984" spans="1:10" x14ac:dyDescent="0.3">
      <c r="A1984" t="s">
        <v>4054</v>
      </c>
      <c r="B1984" s="4">
        <v>45674</v>
      </c>
      <c r="C1984" t="s">
        <v>139</v>
      </c>
      <c r="D1984" t="s">
        <v>140</v>
      </c>
      <c r="E1984" t="s">
        <v>39</v>
      </c>
      <c r="F1984" t="s">
        <v>40</v>
      </c>
      <c r="G1984" t="s">
        <v>41</v>
      </c>
      <c r="H1984" t="s">
        <v>42</v>
      </c>
      <c r="I1984" t="s">
        <v>4055</v>
      </c>
      <c r="J1984" s="4">
        <v>33402</v>
      </c>
    </row>
    <row r="1985" spans="1:10" x14ac:dyDescent="0.3">
      <c r="A1985" t="s">
        <v>4056</v>
      </c>
      <c r="B1985" s="4">
        <v>45674</v>
      </c>
      <c r="C1985" t="s">
        <v>147</v>
      </c>
      <c r="D1985" t="s">
        <v>148</v>
      </c>
      <c r="E1985" t="s">
        <v>51</v>
      </c>
      <c r="F1985" t="s">
        <v>52</v>
      </c>
      <c r="G1985" t="s">
        <v>53</v>
      </c>
      <c r="H1985" t="s">
        <v>42</v>
      </c>
      <c r="I1985" t="s">
        <v>2083</v>
      </c>
      <c r="J1985" s="4">
        <v>16170</v>
      </c>
    </row>
    <row r="1986" spans="1:10" x14ac:dyDescent="0.3">
      <c r="A1986" t="s">
        <v>4057</v>
      </c>
      <c r="B1986" s="4">
        <v>45674</v>
      </c>
      <c r="C1986" t="s">
        <v>4058</v>
      </c>
      <c r="D1986" t="s">
        <v>4059</v>
      </c>
      <c r="E1986" t="s">
        <v>4060</v>
      </c>
      <c r="F1986" t="s">
        <v>4061</v>
      </c>
      <c r="G1986" t="s">
        <v>4062</v>
      </c>
      <c r="H1986" t="s">
        <v>42</v>
      </c>
      <c r="I1986" t="s">
        <v>4063</v>
      </c>
      <c r="J1986" s="4">
        <v>26835</v>
      </c>
    </row>
    <row r="1987" spans="1:10" x14ac:dyDescent="0.3">
      <c r="A1987" t="s">
        <v>4064</v>
      </c>
      <c r="B1987" s="4">
        <v>45674</v>
      </c>
      <c r="C1987" t="s">
        <v>4065</v>
      </c>
      <c r="D1987" t="s">
        <v>4066</v>
      </c>
      <c r="E1987" t="s">
        <v>39</v>
      </c>
      <c r="F1987" t="s">
        <v>40</v>
      </c>
      <c r="G1987" t="s">
        <v>41</v>
      </c>
      <c r="H1987" t="s">
        <v>42</v>
      </c>
      <c r="I1987" t="s">
        <v>4067</v>
      </c>
      <c r="J1987" s="4">
        <v>25937</v>
      </c>
    </row>
    <row r="1988" spans="1:10" x14ac:dyDescent="0.3">
      <c r="A1988" t="s">
        <v>4068</v>
      </c>
      <c r="B1988" s="4">
        <v>45674</v>
      </c>
      <c r="C1988" t="s">
        <v>242</v>
      </c>
      <c r="D1988" t="s">
        <v>243</v>
      </c>
      <c r="E1988" t="s">
        <v>39</v>
      </c>
      <c r="F1988" t="s">
        <v>40</v>
      </c>
      <c r="G1988" t="s">
        <v>41</v>
      </c>
      <c r="H1988" t="s">
        <v>42</v>
      </c>
      <c r="I1988" t="s">
        <v>4067</v>
      </c>
      <c r="J1988" s="4">
        <v>25937</v>
      </c>
    </row>
    <row r="1989" spans="1:10" x14ac:dyDescent="0.3">
      <c r="A1989" t="s">
        <v>4069</v>
      </c>
      <c r="B1989" s="4">
        <v>45674</v>
      </c>
      <c r="C1989" t="s">
        <v>396</v>
      </c>
      <c r="D1989" t="s">
        <v>397</v>
      </c>
      <c r="E1989" t="s">
        <v>39</v>
      </c>
      <c r="F1989" t="s">
        <v>40</v>
      </c>
      <c r="G1989" t="s">
        <v>41</v>
      </c>
      <c r="H1989" t="s">
        <v>42</v>
      </c>
      <c r="I1989" t="s">
        <v>4070</v>
      </c>
      <c r="J1989" s="4">
        <v>31997</v>
      </c>
    </row>
    <row r="1990" spans="1:10" x14ac:dyDescent="0.3">
      <c r="A1990" t="s">
        <v>4071</v>
      </c>
      <c r="B1990" s="4">
        <v>45674</v>
      </c>
      <c r="C1990" t="s">
        <v>545</v>
      </c>
      <c r="D1990" t="s">
        <v>546</v>
      </c>
      <c r="E1990" t="s">
        <v>39</v>
      </c>
      <c r="F1990" t="s">
        <v>40</v>
      </c>
      <c r="G1990" t="s">
        <v>41</v>
      </c>
      <c r="H1990" t="s">
        <v>42</v>
      </c>
      <c r="I1990" t="s">
        <v>3098</v>
      </c>
      <c r="J1990" s="4">
        <v>29536</v>
      </c>
    </row>
    <row r="1991" spans="1:10" x14ac:dyDescent="0.3">
      <c r="A1991" t="s">
        <v>4072</v>
      </c>
      <c r="B1991" s="4">
        <v>45674</v>
      </c>
      <c r="C1991" t="s">
        <v>85</v>
      </c>
      <c r="D1991" t="s">
        <v>86</v>
      </c>
      <c r="E1991" t="s">
        <v>51</v>
      </c>
      <c r="F1991" t="s">
        <v>52</v>
      </c>
      <c r="G1991" t="s">
        <v>53</v>
      </c>
      <c r="H1991" t="s">
        <v>42</v>
      </c>
      <c r="I1991" t="s">
        <v>4073</v>
      </c>
      <c r="J1991" s="4">
        <v>23354</v>
      </c>
    </row>
    <row r="1992" spans="1:10" x14ac:dyDescent="0.3">
      <c r="A1992" t="s">
        <v>4074</v>
      </c>
      <c r="B1992" s="4">
        <v>45674</v>
      </c>
      <c r="C1992" t="s">
        <v>105</v>
      </c>
      <c r="D1992" t="s">
        <v>106</v>
      </c>
      <c r="E1992" t="s">
        <v>51</v>
      </c>
      <c r="F1992" t="s">
        <v>52</v>
      </c>
      <c r="G1992" t="s">
        <v>53</v>
      </c>
      <c r="H1992" t="s">
        <v>42</v>
      </c>
      <c r="I1992" t="s">
        <v>4073</v>
      </c>
      <c r="J1992" s="4">
        <v>23354</v>
      </c>
    </row>
    <row r="1993" spans="1:10" x14ac:dyDescent="0.3">
      <c r="A1993" t="s">
        <v>4075</v>
      </c>
      <c r="B1993" s="4">
        <v>45674</v>
      </c>
      <c r="C1993" t="s">
        <v>599</v>
      </c>
      <c r="D1993" t="s">
        <v>600</v>
      </c>
      <c r="E1993" t="s">
        <v>51</v>
      </c>
      <c r="F1993" t="s">
        <v>52</v>
      </c>
      <c r="G1993" t="s">
        <v>53</v>
      </c>
      <c r="H1993" t="s">
        <v>42</v>
      </c>
      <c r="I1993" t="s">
        <v>4073</v>
      </c>
      <c r="J1993" s="4">
        <v>23354</v>
      </c>
    </row>
    <row r="1994" spans="1:10" x14ac:dyDescent="0.3">
      <c r="A1994" t="s">
        <v>4076</v>
      </c>
      <c r="B1994" s="4">
        <v>45674</v>
      </c>
      <c r="C1994" t="s">
        <v>4077</v>
      </c>
      <c r="D1994" t="s">
        <v>4078</v>
      </c>
      <c r="E1994" t="s">
        <v>51</v>
      </c>
      <c r="F1994" t="s">
        <v>52</v>
      </c>
      <c r="G1994" t="s">
        <v>53</v>
      </c>
      <c r="H1994" t="s">
        <v>42</v>
      </c>
      <c r="I1994" t="s">
        <v>4073</v>
      </c>
      <c r="J1994" s="4">
        <v>23354</v>
      </c>
    </row>
    <row r="1995" spans="1:10" x14ac:dyDescent="0.3">
      <c r="A1995" t="s">
        <v>4079</v>
      </c>
      <c r="B1995" s="4">
        <v>45674</v>
      </c>
      <c r="C1995" t="s">
        <v>4080</v>
      </c>
      <c r="D1995" t="s">
        <v>4081</v>
      </c>
      <c r="E1995" t="s">
        <v>51</v>
      </c>
      <c r="F1995" t="s">
        <v>52</v>
      </c>
      <c r="G1995" t="s">
        <v>53</v>
      </c>
      <c r="H1995" t="s">
        <v>42</v>
      </c>
      <c r="I1995" t="s">
        <v>4073</v>
      </c>
      <c r="J1995" s="4">
        <v>23354</v>
      </c>
    </row>
    <row r="1996" spans="1:10" x14ac:dyDescent="0.3">
      <c r="A1996" t="s">
        <v>4082</v>
      </c>
      <c r="B1996" s="4">
        <v>45674</v>
      </c>
      <c r="C1996" t="s">
        <v>105</v>
      </c>
      <c r="D1996" t="s">
        <v>106</v>
      </c>
      <c r="E1996" t="s">
        <v>204</v>
      </c>
      <c r="F1996" t="s">
        <v>205</v>
      </c>
      <c r="G1996" t="s">
        <v>206</v>
      </c>
      <c r="H1996" t="s">
        <v>42</v>
      </c>
      <c r="I1996" t="s">
        <v>4083</v>
      </c>
      <c r="J1996" s="4">
        <v>26732</v>
      </c>
    </row>
    <row r="1997" spans="1:10" x14ac:dyDescent="0.3">
      <c r="A1997" t="s">
        <v>4084</v>
      </c>
      <c r="B1997" s="4">
        <v>45674</v>
      </c>
      <c r="C1997" t="s">
        <v>188</v>
      </c>
      <c r="D1997" t="s">
        <v>189</v>
      </c>
      <c r="E1997" t="s">
        <v>204</v>
      </c>
      <c r="F1997" t="s">
        <v>205</v>
      </c>
      <c r="G1997" t="s">
        <v>206</v>
      </c>
      <c r="H1997" t="s">
        <v>42</v>
      </c>
      <c r="I1997" t="s">
        <v>4083</v>
      </c>
      <c r="J1997" s="4">
        <v>26732</v>
      </c>
    </row>
    <row r="1998" spans="1:10" x14ac:dyDescent="0.3">
      <c r="A1998" t="s">
        <v>4085</v>
      </c>
      <c r="B1998" s="4">
        <v>45674</v>
      </c>
      <c r="C1998" t="s">
        <v>273</v>
      </c>
      <c r="D1998" t="s">
        <v>274</v>
      </c>
      <c r="E1998" t="s">
        <v>204</v>
      </c>
      <c r="F1998" t="s">
        <v>205</v>
      </c>
      <c r="G1998" t="s">
        <v>206</v>
      </c>
      <c r="H1998" t="s">
        <v>42</v>
      </c>
      <c r="I1998" t="s">
        <v>4083</v>
      </c>
      <c r="J1998" s="4">
        <v>26732</v>
      </c>
    </row>
    <row r="1999" spans="1:10" x14ac:dyDescent="0.3">
      <c r="A1999" t="s">
        <v>4086</v>
      </c>
      <c r="B1999" s="4">
        <v>45674</v>
      </c>
      <c r="C1999" t="s">
        <v>1064</v>
      </c>
      <c r="D1999" t="s">
        <v>1065</v>
      </c>
      <c r="E1999" t="s">
        <v>39</v>
      </c>
      <c r="F1999" t="s">
        <v>40</v>
      </c>
      <c r="G1999" t="s">
        <v>41</v>
      </c>
      <c r="H1999" t="s">
        <v>42</v>
      </c>
      <c r="I1999" t="s">
        <v>1355</v>
      </c>
      <c r="J1999" s="4">
        <v>24761</v>
      </c>
    </row>
    <row r="2000" spans="1:10" x14ac:dyDescent="0.3">
      <c r="A2000" t="s">
        <v>4087</v>
      </c>
      <c r="B2000" s="4">
        <v>45674</v>
      </c>
      <c r="C2000" t="s">
        <v>405</v>
      </c>
      <c r="D2000" t="s">
        <v>406</v>
      </c>
      <c r="E2000" t="s">
        <v>39</v>
      </c>
      <c r="F2000" t="s">
        <v>40</v>
      </c>
      <c r="G2000" t="s">
        <v>41</v>
      </c>
      <c r="H2000" t="s">
        <v>42</v>
      </c>
      <c r="I2000" t="s">
        <v>1355</v>
      </c>
      <c r="J2000" s="4">
        <v>24761</v>
      </c>
    </row>
    <row r="2001" spans="1:10" x14ac:dyDescent="0.3">
      <c r="A2001" t="s">
        <v>4088</v>
      </c>
      <c r="B2001" s="4">
        <v>45674</v>
      </c>
      <c r="C2001" t="s">
        <v>554</v>
      </c>
      <c r="D2001" t="s">
        <v>555</v>
      </c>
      <c r="E2001" t="s">
        <v>39</v>
      </c>
      <c r="F2001" t="s">
        <v>40</v>
      </c>
      <c r="G2001" t="s">
        <v>41</v>
      </c>
      <c r="H2001" t="s">
        <v>42</v>
      </c>
      <c r="I2001" t="s">
        <v>4070</v>
      </c>
      <c r="J2001" s="4">
        <v>31997</v>
      </c>
    </row>
    <row r="2002" spans="1:10" x14ac:dyDescent="0.3">
      <c r="A2002" t="s">
        <v>4089</v>
      </c>
      <c r="B2002" s="4">
        <v>45674</v>
      </c>
      <c r="C2002" t="s">
        <v>987</v>
      </c>
      <c r="D2002" t="s">
        <v>988</v>
      </c>
      <c r="E2002" t="s">
        <v>39</v>
      </c>
      <c r="F2002" t="s">
        <v>40</v>
      </c>
      <c r="G2002" t="s">
        <v>41</v>
      </c>
      <c r="H2002" t="s">
        <v>42</v>
      </c>
      <c r="I2002" t="s">
        <v>3638</v>
      </c>
      <c r="J2002" s="4">
        <v>21943</v>
      </c>
    </row>
    <row r="2003" spans="1:10" x14ac:dyDescent="0.3">
      <c r="A2003" t="s">
        <v>4090</v>
      </c>
      <c r="B2003" s="4">
        <v>45674</v>
      </c>
      <c r="C2003" t="s">
        <v>1839</v>
      </c>
      <c r="D2003" t="s">
        <v>1840</v>
      </c>
      <c r="E2003" t="s">
        <v>39</v>
      </c>
      <c r="F2003" t="s">
        <v>40</v>
      </c>
      <c r="G2003" t="s">
        <v>41</v>
      </c>
      <c r="H2003" t="s">
        <v>42</v>
      </c>
      <c r="I2003" t="s">
        <v>3638</v>
      </c>
      <c r="J2003" s="4">
        <v>21943</v>
      </c>
    </row>
    <row r="2004" spans="1:10" x14ac:dyDescent="0.3">
      <c r="A2004" t="s">
        <v>4091</v>
      </c>
      <c r="B2004" s="4">
        <v>45674</v>
      </c>
      <c r="C2004" t="s">
        <v>1064</v>
      </c>
      <c r="D2004" t="s">
        <v>1065</v>
      </c>
      <c r="E2004" t="s">
        <v>39</v>
      </c>
      <c r="F2004" t="s">
        <v>40</v>
      </c>
      <c r="G2004" t="s">
        <v>41</v>
      </c>
      <c r="H2004" t="s">
        <v>42</v>
      </c>
      <c r="I2004" t="s">
        <v>3638</v>
      </c>
      <c r="J2004" s="4">
        <v>21943</v>
      </c>
    </row>
    <row r="2005" spans="1:10" x14ac:dyDescent="0.3">
      <c r="A2005" t="s">
        <v>4092</v>
      </c>
      <c r="B2005" s="4">
        <v>45674</v>
      </c>
      <c r="C2005" t="s">
        <v>434</v>
      </c>
      <c r="D2005" t="s">
        <v>435</v>
      </c>
      <c r="E2005" t="s">
        <v>51</v>
      </c>
      <c r="F2005" t="s">
        <v>52</v>
      </c>
      <c r="G2005" t="s">
        <v>53</v>
      </c>
      <c r="H2005" t="s">
        <v>42</v>
      </c>
      <c r="I2005" t="s">
        <v>4093</v>
      </c>
      <c r="J2005" s="4">
        <v>21359</v>
      </c>
    </row>
    <row r="2006" spans="1:10" x14ac:dyDescent="0.3">
      <c r="A2006" t="s">
        <v>4094</v>
      </c>
      <c r="B2006" s="4">
        <v>45674</v>
      </c>
      <c r="C2006" t="s">
        <v>4095</v>
      </c>
      <c r="D2006" t="s">
        <v>4096</v>
      </c>
      <c r="E2006" t="s">
        <v>39</v>
      </c>
      <c r="F2006" t="s">
        <v>40</v>
      </c>
      <c r="G2006" t="s">
        <v>41</v>
      </c>
      <c r="H2006" t="s">
        <v>42</v>
      </c>
      <c r="I2006" t="s">
        <v>4097</v>
      </c>
      <c r="J2006" s="4">
        <v>14837</v>
      </c>
    </row>
    <row r="2007" spans="1:10" x14ac:dyDescent="0.3">
      <c r="A2007" t="s">
        <v>4098</v>
      </c>
      <c r="B2007" s="4">
        <v>45674</v>
      </c>
      <c r="C2007" t="s">
        <v>4099</v>
      </c>
      <c r="D2007" t="s">
        <v>4100</v>
      </c>
      <c r="E2007" t="s">
        <v>39</v>
      </c>
      <c r="F2007" t="s">
        <v>40</v>
      </c>
      <c r="G2007" t="s">
        <v>41</v>
      </c>
      <c r="H2007" t="s">
        <v>42</v>
      </c>
      <c r="I2007" t="s">
        <v>4097</v>
      </c>
      <c r="J2007" s="4">
        <v>14837</v>
      </c>
    </row>
    <row r="2008" spans="1:10" x14ac:dyDescent="0.3">
      <c r="A2008" t="s">
        <v>4101</v>
      </c>
      <c r="B2008" s="4">
        <v>45674</v>
      </c>
      <c r="C2008" t="s">
        <v>692</v>
      </c>
      <c r="D2008" t="s">
        <v>723</v>
      </c>
      <c r="E2008" t="s">
        <v>39</v>
      </c>
      <c r="F2008" t="s">
        <v>40</v>
      </c>
      <c r="G2008" t="s">
        <v>41</v>
      </c>
      <c r="H2008" t="s">
        <v>42</v>
      </c>
      <c r="I2008" t="s">
        <v>4102</v>
      </c>
      <c r="J2008" s="4">
        <v>29063</v>
      </c>
    </row>
    <row r="2009" spans="1:10" x14ac:dyDescent="0.3">
      <c r="A2009" t="s">
        <v>4103</v>
      </c>
      <c r="B2009" s="4">
        <v>45674</v>
      </c>
      <c r="C2009" t="s">
        <v>3862</v>
      </c>
      <c r="D2009" t="s">
        <v>3863</v>
      </c>
      <c r="E2009" t="s">
        <v>111</v>
      </c>
      <c r="F2009" t="s">
        <v>112</v>
      </c>
      <c r="G2009" t="s">
        <v>113</v>
      </c>
      <c r="H2009" t="s">
        <v>42</v>
      </c>
      <c r="I2009" t="s">
        <v>4104</v>
      </c>
      <c r="J2009" s="4">
        <v>24745</v>
      </c>
    </row>
    <row r="2010" spans="1:10" x14ac:dyDescent="0.3">
      <c r="A2010" t="s">
        <v>4105</v>
      </c>
      <c r="B2010" s="4">
        <v>45674</v>
      </c>
      <c r="C2010" t="s">
        <v>796</v>
      </c>
      <c r="D2010" t="s">
        <v>797</v>
      </c>
      <c r="E2010" t="s">
        <v>111</v>
      </c>
      <c r="F2010" t="s">
        <v>112</v>
      </c>
      <c r="G2010" t="s">
        <v>113</v>
      </c>
      <c r="H2010" t="s">
        <v>42</v>
      </c>
      <c r="I2010" t="s">
        <v>4104</v>
      </c>
      <c r="J2010" s="4">
        <v>24745</v>
      </c>
    </row>
    <row r="2011" spans="1:10" x14ac:dyDescent="0.3">
      <c r="A2011" t="s">
        <v>4106</v>
      </c>
      <c r="B2011" s="4">
        <v>45674</v>
      </c>
      <c r="C2011" t="s">
        <v>4107</v>
      </c>
      <c r="D2011" t="s">
        <v>4108</v>
      </c>
      <c r="E2011" t="s">
        <v>1747</v>
      </c>
      <c r="F2011" t="s">
        <v>1748</v>
      </c>
      <c r="G2011" t="s">
        <v>2108</v>
      </c>
      <c r="H2011" t="s">
        <v>42</v>
      </c>
      <c r="I2011" t="s">
        <v>4104</v>
      </c>
      <c r="J2011" s="4">
        <v>24745</v>
      </c>
    </row>
    <row r="2012" spans="1:10" x14ac:dyDescent="0.3">
      <c r="A2012" t="s">
        <v>4109</v>
      </c>
      <c r="B2012" s="4">
        <v>45674</v>
      </c>
      <c r="C2012" t="s">
        <v>1655</v>
      </c>
      <c r="D2012" t="s">
        <v>1656</v>
      </c>
      <c r="E2012" t="s">
        <v>353</v>
      </c>
      <c r="F2012" t="s">
        <v>354</v>
      </c>
      <c r="G2012" t="s">
        <v>79</v>
      </c>
      <c r="H2012" t="s">
        <v>42</v>
      </c>
      <c r="I2012" t="s">
        <v>4110</v>
      </c>
      <c r="J2012" s="4">
        <v>41867</v>
      </c>
    </row>
    <row r="2013" spans="1:10" x14ac:dyDescent="0.3">
      <c r="A2013" t="s">
        <v>4111</v>
      </c>
      <c r="B2013" s="4">
        <v>45674</v>
      </c>
      <c r="C2013" t="s">
        <v>120</v>
      </c>
      <c r="D2013" t="s">
        <v>121</v>
      </c>
      <c r="E2013" t="s">
        <v>39</v>
      </c>
      <c r="F2013" t="s">
        <v>40</v>
      </c>
      <c r="G2013" t="s">
        <v>41</v>
      </c>
      <c r="H2013" t="s">
        <v>42</v>
      </c>
      <c r="I2013" t="s">
        <v>1778</v>
      </c>
      <c r="J2013" s="4">
        <v>22303</v>
      </c>
    </row>
    <row r="2014" spans="1:10" x14ac:dyDescent="0.3">
      <c r="A2014" t="s">
        <v>4112</v>
      </c>
      <c r="B2014" s="4">
        <v>45674</v>
      </c>
      <c r="C2014" t="s">
        <v>2636</v>
      </c>
      <c r="D2014" t="s">
        <v>2637</v>
      </c>
      <c r="E2014" t="s">
        <v>51</v>
      </c>
      <c r="F2014" t="s">
        <v>52</v>
      </c>
      <c r="G2014" t="s">
        <v>53</v>
      </c>
      <c r="H2014" t="s">
        <v>42</v>
      </c>
      <c r="I2014" t="s">
        <v>4113</v>
      </c>
      <c r="J2014" s="4">
        <v>21836</v>
      </c>
    </row>
    <row r="2015" spans="1:10" x14ac:dyDescent="0.3">
      <c r="A2015" t="s">
        <v>4114</v>
      </c>
      <c r="B2015" s="4">
        <v>45674</v>
      </c>
      <c r="C2015" t="s">
        <v>2948</v>
      </c>
      <c r="D2015" t="s">
        <v>2949</v>
      </c>
      <c r="E2015" t="s">
        <v>51</v>
      </c>
      <c r="F2015" t="s">
        <v>52</v>
      </c>
      <c r="G2015" t="s">
        <v>53</v>
      </c>
      <c r="H2015" t="s">
        <v>42</v>
      </c>
      <c r="I2015" t="s">
        <v>4113</v>
      </c>
      <c r="J2015" s="4">
        <v>21836</v>
      </c>
    </row>
    <row r="2016" spans="1:10" x14ac:dyDescent="0.3">
      <c r="A2016" t="s">
        <v>4115</v>
      </c>
      <c r="B2016" s="4">
        <v>45674</v>
      </c>
      <c r="C2016" t="s">
        <v>139</v>
      </c>
      <c r="D2016" t="s">
        <v>140</v>
      </c>
      <c r="E2016" t="s">
        <v>39</v>
      </c>
      <c r="F2016" t="s">
        <v>40</v>
      </c>
      <c r="G2016" t="s">
        <v>41</v>
      </c>
      <c r="H2016" t="s">
        <v>42</v>
      </c>
      <c r="I2016" t="s">
        <v>4113</v>
      </c>
      <c r="J2016" s="4">
        <v>21836</v>
      </c>
    </row>
    <row r="2017" spans="1:10" x14ac:dyDescent="0.3">
      <c r="A2017" t="s">
        <v>4116</v>
      </c>
      <c r="B2017" s="4">
        <v>45674</v>
      </c>
      <c r="C2017" t="s">
        <v>4117</v>
      </c>
      <c r="D2017" t="s">
        <v>4118</v>
      </c>
      <c r="E2017" t="s">
        <v>39</v>
      </c>
      <c r="F2017" t="s">
        <v>40</v>
      </c>
      <c r="G2017" t="s">
        <v>41</v>
      </c>
      <c r="H2017" t="s">
        <v>42</v>
      </c>
      <c r="I2017" t="s">
        <v>4055</v>
      </c>
      <c r="J2017" s="4">
        <v>33402</v>
      </c>
    </row>
    <row r="2018" spans="1:10" x14ac:dyDescent="0.3">
      <c r="A2018" t="s">
        <v>4119</v>
      </c>
      <c r="B2018" s="4">
        <v>45674</v>
      </c>
      <c r="C2018" t="s">
        <v>1326</v>
      </c>
      <c r="D2018" t="s">
        <v>1327</v>
      </c>
      <c r="E2018" t="s">
        <v>39</v>
      </c>
      <c r="F2018" t="s">
        <v>40</v>
      </c>
      <c r="G2018" t="s">
        <v>41</v>
      </c>
      <c r="H2018" t="s">
        <v>42</v>
      </c>
      <c r="I2018" t="s">
        <v>4055</v>
      </c>
      <c r="J2018" s="4">
        <v>33402</v>
      </c>
    </row>
    <row r="2019" spans="1:10" x14ac:dyDescent="0.3">
      <c r="A2019" t="s">
        <v>4120</v>
      </c>
      <c r="B2019" s="4">
        <v>45674</v>
      </c>
      <c r="C2019" t="s">
        <v>419</v>
      </c>
      <c r="D2019" t="s">
        <v>420</v>
      </c>
      <c r="E2019" t="s">
        <v>39</v>
      </c>
      <c r="F2019" t="s">
        <v>40</v>
      </c>
      <c r="G2019" t="s">
        <v>41</v>
      </c>
      <c r="H2019" t="s">
        <v>42</v>
      </c>
      <c r="I2019" t="s">
        <v>4055</v>
      </c>
      <c r="J2019" s="4">
        <v>33402</v>
      </c>
    </row>
    <row r="2020" spans="1:10" x14ac:dyDescent="0.3">
      <c r="A2020" t="s">
        <v>4121</v>
      </c>
      <c r="B2020" s="4">
        <v>45674</v>
      </c>
      <c r="C2020" t="s">
        <v>574</v>
      </c>
      <c r="D2020" t="s">
        <v>4122</v>
      </c>
      <c r="E2020" t="s">
        <v>39</v>
      </c>
      <c r="F2020" t="s">
        <v>40</v>
      </c>
      <c r="G2020" t="s">
        <v>41</v>
      </c>
      <c r="H2020" t="s">
        <v>42</v>
      </c>
      <c r="I2020" t="s">
        <v>4055</v>
      </c>
      <c r="J2020" s="4">
        <v>33402</v>
      </c>
    </row>
    <row r="2021" spans="1:10" x14ac:dyDescent="0.3">
      <c r="A2021" t="s">
        <v>4123</v>
      </c>
      <c r="B2021" s="4">
        <v>45674</v>
      </c>
      <c r="C2021" t="s">
        <v>311</v>
      </c>
      <c r="D2021" t="s">
        <v>312</v>
      </c>
      <c r="E2021" t="s">
        <v>51</v>
      </c>
      <c r="F2021" t="s">
        <v>52</v>
      </c>
      <c r="G2021" t="s">
        <v>53</v>
      </c>
      <c r="H2021" t="s">
        <v>42</v>
      </c>
      <c r="I2021" t="s">
        <v>2478</v>
      </c>
      <c r="J2021" s="4">
        <v>18032</v>
      </c>
    </row>
    <row r="2022" spans="1:10" x14ac:dyDescent="0.3">
      <c r="A2022" t="s">
        <v>4124</v>
      </c>
      <c r="B2022" s="4">
        <v>45674</v>
      </c>
      <c r="C2022" t="s">
        <v>56</v>
      </c>
      <c r="D2022" t="s">
        <v>1542</v>
      </c>
      <c r="E2022" t="s">
        <v>51</v>
      </c>
      <c r="F2022" t="s">
        <v>52</v>
      </c>
      <c r="G2022" t="s">
        <v>53</v>
      </c>
      <c r="H2022" t="s">
        <v>42</v>
      </c>
      <c r="I2022" t="s">
        <v>2478</v>
      </c>
      <c r="J2022" s="4">
        <v>18032</v>
      </c>
    </row>
    <row r="2023" spans="1:10" x14ac:dyDescent="0.3">
      <c r="A2023" t="s">
        <v>4125</v>
      </c>
      <c r="B2023" s="4">
        <v>45674</v>
      </c>
      <c r="C2023" t="s">
        <v>215</v>
      </c>
      <c r="D2023" t="s">
        <v>216</v>
      </c>
      <c r="E2023" t="s">
        <v>39</v>
      </c>
      <c r="F2023" t="s">
        <v>40</v>
      </c>
      <c r="G2023" t="s">
        <v>41</v>
      </c>
      <c r="H2023" t="s">
        <v>42</v>
      </c>
      <c r="I2023" t="s">
        <v>4126</v>
      </c>
      <c r="J2023" s="4">
        <v>29820</v>
      </c>
    </row>
    <row r="2024" spans="1:10" x14ac:dyDescent="0.3">
      <c r="A2024" t="s">
        <v>4127</v>
      </c>
      <c r="B2024" s="4">
        <v>45674</v>
      </c>
      <c r="C2024" t="s">
        <v>109</v>
      </c>
      <c r="D2024" t="s">
        <v>110</v>
      </c>
      <c r="E2024" t="s">
        <v>39</v>
      </c>
      <c r="F2024" t="s">
        <v>40</v>
      </c>
      <c r="G2024" t="s">
        <v>41</v>
      </c>
      <c r="H2024" t="s">
        <v>42</v>
      </c>
      <c r="I2024" t="s">
        <v>4126</v>
      </c>
      <c r="J2024" s="4">
        <v>29820</v>
      </c>
    </row>
    <row r="2025" spans="1:10" x14ac:dyDescent="0.3">
      <c r="A2025" t="s">
        <v>4128</v>
      </c>
      <c r="B2025" s="4">
        <v>45674</v>
      </c>
      <c r="C2025" t="s">
        <v>147</v>
      </c>
      <c r="D2025" t="s">
        <v>148</v>
      </c>
      <c r="E2025" t="s">
        <v>39</v>
      </c>
      <c r="F2025" t="s">
        <v>40</v>
      </c>
      <c r="G2025" t="s">
        <v>41</v>
      </c>
      <c r="H2025" t="s">
        <v>42</v>
      </c>
      <c r="I2025" t="s">
        <v>4126</v>
      </c>
      <c r="J2025" s="4">
        <v>29820</v>
      </c>
    </row>
    <row r="2026" spans="1:10" x14ac:dyDescent="0.3">
      <c r="A2026" t="s">
        <v>4129</v>
      </c>
      <c r="B2026" s="4">
        <v>45674</v>
      </c>
      <c r="C2026" t="s">
        <v>56</v>
      </c>
      <c r="D2026" t="s">
        <v>1542</v>
      </c>
      <c r="E2026" t="s">
        <v>39</v>
      </c>
      <c r="F2026" t="s">
        <v>40</v>
      </c>
      <c r="G2026" t="s">
        <v>41</v>
      </c>
      <c r="H2026" t="s">
        <v>42</v>
      </c>
      <c r="I2026" t="s">
        <v>4130</v>
      </c>
      <c r="J2026" s="4">
        <v>21684</v>
      </c>
    </row>
    <row r="2027" spans="1:10" x14ac:dyDescent="0.3">
      <c r="A2027" t="s">
        <v>4131</v>
      </c>
      <c r="B2027" s="4">
        <v>45674</v>
      </c>
      <c r="C2027" t="s">
        <v>1876</v>
      </c>
      <c r="D2027" t="s">
        <v>1877</v>
      </c>
      <c r="E2027" t="s">
        <v>51</v>
      </c>
      <c r="F2027" t="s">
        <v>52</v>
      </c>
      <c r="G2027" t="s">
        <v>53</v>
      </c>
      <c r="H2027" t="s">
        <v>42</v>
      </c>
      <c r="I2027" t="s">
        <v>4132</v>
      </c>
      <c r="J2027" s="4">
        <v>15615</v>
      </c>
    </row>
    <row r="2028" spans="1:10" x14ac:dyDescent="0.3">
      <c r="A2028" t="s">
        <v>4133</v>
      </c>
      <c r="B2028" s="4">
        <v>45674</v>
      </c>
      <c r="C2028" t="s">
        <v>363</v>
      </c>
      <c r="D2028" t="s">
        <v>364</v>
      </c>
      <c r="E2028" t="s">
        <v>39</v>
      </c>
      <c r="F2028" t="s">
        <v>40</v>
      </c>
      <c r="G2028" t="s">
        <v>41</v>
      </c>
      <c r="H2028" t="s">
        <v>42</v>
      </c>
      <c r="I2028" t="s">
        <v>4130</v>
      </c>
      <c r="J2028" s="4">
        <v>21684</v>
      </c>
    </row>
    <row r="2029" spans="1:10" x14ac:dyDescent="0.3">
      <c r="A2029" t="s">
        <v>4134</v>
      </c>
      <c r="B2029" s="4">
        <v>45674</v>
      </c>
      <c r="C2029" t="s">
        <v>4135</v>
      </c>
      <c r="D2029" t="s">
        <v>4136</v>
      </c>
      <c r="E2029" t="s">
        <v>39</v>
      </c>
      <c r="F2029" t="s">
        <v>40</v>
      </c>
      <c r="G2029" t="s">
        <v>41</v>
      </c>
      <c r="H2029" t="s">
        <v>42</v>
      </c>
      <c r="I2029" t="s">
        <v>4130</v>
      </c>
      <c r="J2029" s="4">
        <v>21684</v>
      </c>
    </row>
    <row r="2030" spans="1:10" x14ac:dyDescent="0.3">
      <c r="A2030" t="s">
        <v>4137</v>
      </c>
      <c r="B2030" s="4">
        <v>45674</v>
      </c>
      <c r="C2030" t="s">
        <v>165</v>
      </c>
      <c r="D2030" t="s">
        <v>166</v>
      </c>
      <c r="E2030" t="s">
        <v>39</v>
      </c>
      <c r="F2030" t="s">
        <v>40</v>
      </c>
      <c r="G2030" t="s">
        <v>41</v>
      </c>
      <c r="H2030" t="s">
        <v>42</v>
      </c>
      <c r="I2030" t="s">
        <v>4130</v>
      </c>
      <c r="J2030" s="4">
        <v>21684</v>
      </c>
    </row>
    <row r="2031" spans="1:10" x14ac:dyDescent="0.3">
      <c r="A2031" t="s">
        <v>4138</v>
      </c>
      <c r="B2031" s="4">
        <v>45674</v>
      </c>
      <c r="C2031" t="s">
        <v>1149</v>
      </c>
      <c r="D2031" t="s">
        <v>1150</v>
      </c>
      <c r="E2031" t="s">
        <v>39</v>
      </c>
      <c r="F2031" t="s">
        <v>40</v>
      </c>
      <c r="G2031" t="s">
        <v>41</v>
      </c>
      <c r="H2031" t="s">
        <v>42</v>
      </c>
      <c r="I2031" t="s">
        <v>4130</v>
      </c>
      <c r="J2031" s="4">
        <v>21684</v>
      </c>
    </row>
    <row r="2032" spans="1:10" x14ac:dyDescent="0.3">
      <c r="A2032" t="s">
        <v>4139</v>
      </c>
      <c r="B2032" s="4">
        <v>45674</v>
      </c>
      <c r="C2032" t="s">
        <v>545</v>
      </c>
      <c r="D2032" t="s">
        <v>546</v>
      </c>
      <c r="E2032" t="s">
        <v>39</v>
      </c>
      <c r="F2032" t="s">
        <v>40</v>
      </c>
      <c r="G2032" t="s">
        <v>41</v>
      </c>
      <c r="H2032" t="s">
        <v>42</v>
      </c>
      <c r="I2032" t="s">
        <v>4130</v>
      </c>
      <c r="J2032" s="4">
        <v>21684</v>
      </c>
    </row>
    <row r="2033" spans="1:10" x14ac:dyDescent="0.3">
      <c r="A2033" t="s">
        <v>4140</v>
      </c>
      <c r="B2033" s="4">
        <v>45674</v>
      </c>
      <c r="C2033" t="s">
        <v>569</v>
      </c>
      <c r="D2033" t="s">
        <v>570</v>
      </c>
      <c r="E2033" t="s">
        <v>39</v>
      </c>
      <c r="F2033" t="s">
        <v>40</v>
      </c>
      <c r="G2033" t="s">
        <v>41</v>
      </c>
      <c r="H2033" t="s">
        <v>42</v>
      </c>
      <c r="I2033" t="s">
        <v>4130</v>
      </c>
      <c r="J2033" s="4">
        <v>21684</v>
      </c>
    </row>
    <row r="2034" spans="1:10" x14ac:dyDescent="0.3">
      <c r="A2034" t="s">
        <v>4141</v>
      </c>
      <c r="B2034" s="4">
        <v>45674</v>
      </c>
      <c r="C2034" t="s">
        <v>525</v>
      </c>
      <c r="D2034" t="s">
        <v>526</v>
      </c>
      <c r="E2034" t="s">
        <v>51</v>
      </c>
      <c r="F2034" t="s">
        <v>52</v>
      </c>
      <c r="G2034" t="s">
        <v>53</v>
      </c>
      <c r="H2034" t="s">
        <v>42</v>
      </c>
      <c r="I2034" t="s">
        <v>3162</v>
      </c>
      <c r="J2034" s="4">
        <v>30090</v>
      </c>
    </row>
    <row r="2035" spans="1:10" x14ac:dyDescent="0.3">
      <c r="A2035" t="s">
        <v>4142</v>
      </c>
      <c r="B2035" s="4">
        <v>45674</v>
      </c>
      <c r="C2035" t="s">
        <v>4143</v>
      </c>
      <c r="D2035" t="s">
        <v>4144</v>
      </c>
      <c r="E2035" t="s">
        <v>157</v>
      </c>
      <c r="F2035" t="s">
        <v>158</v>
      </c>
      <c r="G2035" t="s">
        <v>79</v>
      </c>
      <c r="H2035" t="s">
        <v>42</v>
      </c>
      <c r="I2035" t="s">
        <v>772</v>
      </c>
      <c r="J2035" s="4">
        <v>29093</v>
      </c>
    </row>
    <row r="2036" spans="1:10" x14ac:dyDescent="0.3">
      <c r="A2036" t="s">
        <v>4145</v>
      </c>
      <c r="B2036" s="4">
        <v>45674</v>
      </c>
      <c r="C2036" t="s">
        <v>1038</v>
      </c>
      <c r="D2036" t="s">
        <v>1039</v>
      </c>
      <c r="E2036" t="s">
        <v>39</v>
      </c>
      <c r="F2036" t="s">
        <v>40</v>
      </c>
      <c r="G2036" t="s">
        <v>41</v>
      </c>
      <c r="H2036" t="s">
        <v>42</v>
      </c>
      <c r="I2036" t="s">
        <v>3638</v>
      </c>
      <c r="J2036" s="4">
        <v>21943</v>
      </c>
    </row>
    <row r="2037" spans="1:10" x14ac:dyDescent="0.3">
      <c r="A2037" t="s">
        <v>4146</v>
      </c>
      <c r="B2037" s="4">
        <v>45674</v>
      </c>
      <c r="C2037" t="s">
        <v>525</v>
      </c>
      <c r="D2037" t="s">
        <v>526</v>
      </c>
      <c r="E2037" t="s">
        <v>111</v>
      </c>
      <c r="F2037" t="s">
        <v>112</v>
      </c>
      <c r="G2037" t="s">
        <v>113</v>
      </c>
      <c r="H2037" t="s">
        <v>42</v>
      </c>
      <c r="I2037" t="s">
        <v>3849</v>
      </c>
      <c r="J2037" s="4">
        <v>23768</v>
      </c>
    </row>
    <row r="2038" spans="1:10" x14ac:dyDescent="0.3">
      <c r="A2038" t="s">
        <v>4147</v>
      </c>
      <c r="B2038" s="4">
        <v>45674</v>
      </c>
      <c r="C2038" t="s">
        <v>396</v>
      </c>
      <c r="D2038" t="s">
        <v>397</v>
      </c>
      <c r="E2038" t="s">
        <v>111</v>
      </c>
      <c r="F2038" t="s">
        <v>112</v>
      </c>
      <c r="G2038" t="s">
        <v>113</v>
      </c>
      <c r="H2038" t="s">
        <v>42</v>
      </c>
      <c r="I2038" t="s">
        <v>3849</v>
      </c>
      <c r="J2038" s="4">
        <v>23768</v>
      </c>
    </row>
    <row r="2039" spans="1:10" x14ac:dyDescent="0.3">
      <c r="A2039" t="s">
        <v>4148</v>
      </c>
      <c r="B2039" s="4">
        <v>45674</v>
      </c>
      <c r="C2039" t="s">
        <v>1170</v>
      </c>
      <c r="D2039" t="s">
        <v>1171</v>
      </c>
      <c r="E2039" t="s">
        <v>39</v>
      </c>
      <c r="F2039" t="s">
        <v>40</v>
      </c>
      <c r="G2039" t="s">
        <v>41</v>
      </c>
      <c r="H2039" t="s">
        <v>42</v>
      </c>
      <c r="I2039" t="s">
        <v>1119</v>
      </c>
      <c r="J2039" s="4">
        <v>18231</v>
      </c>
    </row>
    <row r="2040" spans="1:10" x14ac:dyDescent="0.3">
      <c r="A2040" t="s">
        <v>4149</v>
      </c>
      <c r="B2040" s="4">
        <v>45674</v>
      </c>
      <c r="C2040" t="s">
        <v>3862</v>
      </c>
      <c r="D2040" t="s">
        <v>3863</v>
      </c>
      <c r="E2040" t="s">
        <v>39</v>
      </c>
      <c r="F2040" t="s">
        <v>40</v>
      </c>
      <c r="G2040" t="s">
        <v>41</v>
      </c>
      <c r="H2040" t="s">
        <v>42</v>
      </c>
      <c r="I2040" t="s">
        <v>1119</v>
      </c>
      <c r="J2040" s="4">
        <v>18231</v>
      </c>
    </row>
    <row r="2041" spans="1:10" x14ac:dyDescent="0.3">
      <c r="A2041" t="s">
        <v>4150</v>
      </c>
      <c r="B2041" s="4">
        <v>45674</v>
      </c>
      <c r="C2041" t="s">
        <v>215</v>
      </c>
      <c r="D2041" t="s">
        <v>216</v>
      </c>
      <c r="E2041" t="s">
        <v>39</v>
      </c>
      <c r="F2041" t="s">
        <v>40</v>
      </c>
      <c r="G2041" t="s">
        <v>41</v>
      </c>
      <c r="H2041" t="s">
        <v>42</v>
      </c>
      <c r="I2041" t="s">
        <v>1119</v>
      </c>
      <c r="J2041" s="4">
        <v>18231</v>
      </c>
    </row>
    <row r="2042" spans="1:10" x14ac:dyDescent="0.3">
      <c r="A2042" t="s">
        <v>4151</v>
      </c>
      <c r="B2042" s="4">
        <v>45674</v>
      </c>
      <c r="C2042" t="s">
        <v>109</v>
      </c>
      <c r="D2042" t="s">
        <v>110</v>
      </c>
      <c r="E2042" t="s">
        <v>204</v>
      </c>
      <c r="F2042" t="s">
        <v>205</v>
      </c>
      <c r="G2042" t="s">
        <v>206</v>
      </c>
      <c r="H2042" t="s">
        <v>42</v>
      </c>
      <c r="I2042" t="s">
        <v>4152</v>
      </c>
      <c r="J2042" s="4">
        <v>24750</v>
      </c>
    </row>
    <row r="2043" spans="1:10" x14ac:dyDescent="0.3">
      <c r="A2043" t="s">
        <v>4153</v>
      </c>
      <c r="B2043" s="4">
        <v>45674</v>
      </c>
      <c r="C2043" t="s">
        <v>4154</v>
      </c>
      <c r="D2043" t="s">
        <v>4155</v>
      </c>
      <c r="E2043" t="s">
        <v>39</v>
      </c>
      <c r="F2043" t="s">
        <v>40</v>
      </c>
      <c r="G2043" t="s">
        <v>41</v>
      </c>
      <c r="H2043" t="s">
        <v>42</v>
      </c>
      <c r="I2043" t="s">
        <v>4156</v>
      </c>
      <c r="J2043" s="4">
        <v>25829</v>
      </c>
    </row>
    <row r="2044" spans="1:10" x14ac:dyDescent="0.3">
      <c r="A2044" t="s">
        <v>4157</v>
      </c>
      <c r="B2044" s="4">
        <v>45674</v>
      </c>
      <c r="C2044" t="s">
        <v>4158</v>
      </c>
      <c r="D2044" t="s">
        <v>4159</v>
      </c>
      <c r="E2044" t="s">
        <v>39</v>
      </c>
      <c r="F2044" t="s">
        <v>40</v>
      </c>
      <c r="G2044" t="s">
        <v>41</v>
      </c>
      <c r="H2044" t="s">
        <v>42</v>
      </c>
      <c r="I2044" t="s">
        <v>4156</v>
      </c>
      <c r="J2044" s="4">
        <v>25829</v>
      </c>
    </row>
    <row r="2045" spans="1:10" x14ac:dyDescent="0.3">
      <c r="A2045" t="s">
        <v>4160</v>
      </c>
      <c r="B2045" s="4">
        <v>45674</v>
      </c>
      <c r="C2045" t="s">
        <v>4161</v>
      </c>
      <c r="D2045" t="s">
        <v>4162</v>
      </c>
      <c r="E2045" t="s">
        <v>39</v>
      </c>
      <c r="F2045" t="s">
        <v>40</v>
      </c>
      <c r="G2045" t="s">
        <v>41</v>
      </c>
      <c r="H2045" t="s">
        <v>42</v>
      </c>
      <c r="I2045" t="s">
        <v>4163</v>
      </c>
      <c r="J2045" s="4">
        <v>30239</v>
      </c>
    </row>
    <row r="2046" spans="1:10" x14ac:dyDescent="0.3">
      <c r="A2046" t="s">
        <v>4164</v>
      </c>
      <c r="B2046" s="4">
        <v>45674</v>
      </c>
      <c r="C2046" t="s">
        <v>165</v>
      </c>
      <c r="D2046" t="s">
        <v>166</v>
      </c>
      <c r="E2046" t="s">
        <v>39</v>
      </c>
      <c r="F2046" t="s">
        <v>40</v>
      </c>
      <c r="G2046" t="s">
        <v>41</v>
      </c>
      <c r="H2046" t="s">
        <v>42</v>
      </c>
      <c r="I2046" t="s">
        <v>4163</v>
      </c>
      <c r="J2046" s="4">
        <v>30239</v>
      </c>
    </row>
    <row r="2047" spans="1:10" x14ac:dyDescent="0.3">
      <c r="A2047" t="s">
        <v>4165</v>
      </c>
      <c r="B2047" s="4">
        <v>45674</v>
      </c>
      <c r="C2047" t="s">
        <v>4166</v>
      </c>
      <c r="D2047" t="s">
        <v>4167</v>
      </c>
      <c r="E2047" t="s">
        <v>39</v>
      </c>
      <c r="F2047" t="s">
        <v>40</v>
      </c>
      <c r="G2047" t="s">
        <v>41</v>
      </c>
      <c r="H2047" t="s">
        <v>42</v>
      </c>
      <c r="I2047" t="s">
        <v>4163</v>
      </c>
      <c r="J2047" s="4">
        <v>30239</v>
      </c>
    </row>
    <row r="2048" spans="1:10" x14ac:dyDescent="0.3">
      <c r="A2048" t="s">
        <v>4168</v>
      </c>
      <c r="B2048" s="4">
        <v>45674</v>
      </c>
      <c r="C2048" t="s">
        <v>656</v>
      </c>
      <c r="D2048" t="s">
        <v>657</v>
      </c>
      <c r="E2048" t="s">
        <v>39</v>
      </c>
      <c r="F2048" t="s">
        <v>40</v>
      </c>
      <c r="G2048" t="s">
        <v>41</v>
      </c>
      <c r="H2048" t="s">
        <v>42</v>
      </c>
      <c r="I2048" t="s">
        <v>4163</v>
      </c>
      <c r="J2048" s="4">
        <v>30239</v>
      </c>
    </row>
    <row r="2049" spans="1:10" x14ac:dyDescent="0.3">
      <c r="A2049" t="s">
        <v>4169</v>
      </c>
      <c r="B2049" s="4">
        <v>45674</v>
      </c>
      <c r="C2049" t="s">
        <v>400</v>
      </c>
      <c r="D2049" t="s">
        <v>401</v>
      </c>
      <c r="E2049" t="s">
        <v>39</v>
      </c>
      <c r="F2049" t="s">
        <v>40</v>
      </c>
      <c r="G2049" t="s">
        <v>41</v>
      </c>
      <c r="H2049" t="s">
        <v>42</v>
      </c>
      <c r="I2049" t="s">
        <v>4170</v>
      </c>
      <c r="J2049" s="4">
        <v>29167</v>
      </c>
    </row>
    <row r="2050" spans="1:10" x14ac:dyDescent="0.3">
      <c r="A2050" t="s">
        <v>4171</v>
      </c>
      <c r="B2050" s="4">
        <v>45674</v>
      </c>
      <c r="C2050" t="s">
        <v>4172</v>
      </c>
      <c r="D2050" t="s">
        <v>4173</v>
      </c>
      <c r="E2050" t="s">
        <v>39</v>
      </c>
      <c r="F2050" t="s">
        <v>40</v>
      </c>
      <c r="G2050" t="s">
        <v>41</v>
      </c>
      <c r="H2050" t="s">
        <v>42</v>
      </c>
      <c r="I2050" t="s">
        <v>4170</v>
      </c>
      <c r="J2050" s="4">
        <v>29167</v>
      </c>
    </row>
    <row r="2051" spans="1:10" x14ac:dyDescent="0.3">
      <c r="A2051" t="s">
        <v>4174</v>
      </c>
      <c r="B2051" s="4">
        <v>45674</v>
      </c>
      <c r="C2051" t="s">
        <v>3157</v>
      </c>
      <c r="D2051" t="s">
        <v>3158</v>
      </c>
      <c r="E2051" t="s">
        <v>1747</v>
      </c>
      <c r="F2051" t="s">
        <v>1748</v>
      </c>
      <c r="G2051" t="s">
        <v>2108</v>
      </c>
      <c r="H2051" t="s">
        <v>42</v>
      </c>
      <c r="I2051" t="s">
        <v>4175</v>
      </c>
      <c r="J2051" s="4">
        <v>35659</v>
      </c>
    </row>
    <row r="2052" spans="1:10" x14ac:dyDescent="0.3">
      <c r="A2052" t="s">
        <v>4176</v>
      </c>
      <c r="B2052" s="4">
        <v>45674</v>
      </c>
      <c r="C2052" t="s">
        <v>2711</v>
      </c>
      <c r="D2052" t="s">
        <v>2712</v>
      </c>
      <c r="E2052" t="s">
        <v>353</v>
      </c>
      <c r="F2052" t="s">
        <v>354</v>
      </c>
      <c r="G2052" t="s">
        <v>79</v>
      </c>
      <c r="H2052" t="s">
        <v>42</v>
      </c>
      <c r="I2052" t="s">
        <v>4177</v>
      </c>
      <c r="J2052" s="4">
        <v>43580</v>
      </c>
    </row>
    <row r="2053" spans="1:10" x14ac:dyDescent="0.3">
      <c r="A2053" t="s">
        <v>4178</v>
      </c>
      <c r="B2053" s="4">
        <v>45674</v>
      </c>
      <c r="C2053" t="s">
        <v>2860</v>
      </c>
      <c r="D2053" t="s">
        <v>2861</v>
      </c>
      <c r="E2053" t="s">
        <v>353</v>
      </c>
      <c r="F2053" t="s">
        <v>354</v>
      </c>
      <c r="G2053" t="s">
        <v>79</v>
      </c>
      <c r="H2053" t="s">
        <v>42</v>
      </c>
      <c r="I2053" t="s">
        <v>4177</v>
      </c>
      <c r="J2053" s="4">
        <v>43580</v>
      </c>
    </row>
    <row r="2054" spans="1:10" x14ac:dyDescent="0.3">
      <c r="A2054" t="s">
        <v>4179</v>
      </c>
      <c r="B2054" s="4">
        <v>45674</v>
      </c>
      <c r="C2054" t="s">
        <v>3489</v>
      </c>
      <c r="D2054" t="s">
        <v>3490</v>
      </c>
      <c r="E2054" t="s">
        <v>353</v>
      </c>
      <c r="F2054" t="s">
        <v>354</v>
      </c>
      <c r="G2054" t="s">
        <v>79</v>
      </c>
      <c r="H2054" t="s">
        <v>42</v>
      </c>
      <c r="I2054" t="s">
        <v>4177</v>
      </c>
      <c r="J2054" s="4">
        <v>43580</v>
      </c>
    </row>
    <row r="2055" spans="1:10" x14ac:dyDescent="0.3">
      <c r="A2055" t="s">
        <v>4180</v>
      </c>
      <c r="B2055" s="4">
        <v>45674</v>
      </c>
      <c r="C2055" t="s">
        <v>4181</v>
      </c>
      <c r="D2055" t="s">
        <v>4182</v>
      </c>
      <c r="E2055" t="s">
        <v>353</v>
      </c>
      <c r="F2055" t="s">
        <v>354</v>
      </c>
      <c r="G2055" t="s">
        <v>79</v>
      </c>
      <c r="H2055" t="s">
        <v>42</v>
      </c>
      <c r="I2055" t="s">
        <v>4177</v>
      </c>
      <c r="J2055" s="4">
        <v>43580</v>
      </c>
    </row>
    <row r="2056" spans="1:10" x14ac:dyDescent="0.3">
      <c r="A2056" t="s">
        <v>4183</v>
      </c>
      <c r="B2056" s="4">
        <v>45674</v>
      </c>
      <c r="C2056" t="s">
        <v>4184</v>
      </c>
      <c r="D2056" t="s">
        <v>4185</v>
      </c>
      <c r="E2056" t="s">
        <v>353</v>
      </c>
      <c r="F2056" t="s">
        <v>354</v>
      </c>
      <c r="G2056" t="s">
        <v>79</v>
      </c>
      <c r="H2056" t="s">
        <v>42</v>
      </c>
      <c r="I2056" t="s">
        <v>4177</v>
      </c>
      <c r="J2056" s="4">
        <v>43580</v>
      </c>
    </row>
    <row r="2057" spans="1:10" x14ac:dyDescent="0.3">
      <c r="A2057" t="s">
        <v>4186</v>
      </c>
      <c r="B2057" s="4">
        <v>45674</v>
      </c>
      <c r="C2057" t="s">
        <v>4187</v>
      </c>
      <c r="D2057" t="s">
        <v>4188</v>
      </c>
      <c r="E2057" t="s">
        <v>77</v>
      </c>
      <c r="F2057" t="s">
        <v>78</v>
      </c>
      <c r="G2057" t="s">
        <v>79</v>
      </c>
      <c r="H2057" t="s">
        <v>42</v>
      </c>
      <c r="I2057" t="s">
        <v>3240</v>
      </c>
      <c r="J2057" s="4">
        <v>23173</v>
      </c>
    </row>
    <row r="2058" spans="1:10" x14ac:dyDescent="0.3">
      <c r="A2058" t="s">
        <v>4189</v>
      </c>
      <c r="B2058" s="4">
        <v>45674</v>
      </c>
      <c r="C2058" t="s">
        <v>347</v>
      </c>
      <c r="D2058" t="s">
        <v>348</v>
      </c>
      <c r="E2058" t="s">
        <v>51</v>
      </c>
      <c r="F2058" t="s">
        <v>52</v>
      </c>
      <c r="G2058" t="s">
        <v>53</v>
      </c>
      <c r="H2058" t="s">
        <v>42</v>
      </c>
      <c r="I2058" t="s">
        <v>3281</v>
      </c>
      <c r="J2058" s="4">
        <v>19919</v>
      </c>
    </row>
    <row r="2059" spans="1:10" x14ac:dyDescent="0.3">
      <c r="A2059" t="s">
        <v>4190</v>
      </c>
      <c r="B2059" s="4">
        <v>45674</v>
      </c>
      <c r="C2059" t="s">
        <v>673</v>
      </c>
      <c r="D2059" t="s">
        <v>674</v>
      </c>
      <c r="E2059" t="s">
        <v>51</v>
      </c>
      <c r="F2059" t="s">
        <v>52</v>
      </c>
      <c r="G2059" t="s">
        <v>53</v>
      </c>
      <c r="H2059" t="s">
        <v>42</v>
      </c>
      <c r="I2059" t="s">
        <v>3281</v>
      </c>
      <c r="J2059" s="4">
        <v>19919</v>
      </c>
    </row>
    <row r="2060" spans="1:10" x14ac:dyDescent="0.3">
      <c r="A2060" t="s">
        <v>4191</v>
      </c>
      <c r="B2060" s="4">
        <v>45674</v>
      </c>
      <c r="C2060" t="s">
        <v>105</v>
      </c>
      <c r="D2060" t="s">
        <v>106</v>
      </c>
      <c r="E2060" t="s">
        <v>51</v>
      </c>
      <c r="F2060" t="s">
        <v>52</v>
      </c>
      <c r="G2060" t="s">
        <v>53</v>
      </c>
      <c r="H2060" t="s">
        <v>42</v>
      </c>
      <c r="I2060" t="s">
        <v>3281</v>
      </c>
      <c r="J2060" s="4">
        <v>19919</v>
      </c>
    </row>
    <row r="2061" spans="1:10" x14ac:dyDescent="0.3">
      <c r="A2061" t="s">
        <v>4192</v>
      </c>
      <c r="B2061" s="4">
        <v>45674</v>
      </c>
      <c r="C2061" t="s">
        <v>1149</v>
      </c>
      <c r="D2061" t="s">
        <v>1150</v>
      </c>
      <c r="E2061" t="s">
        <v>51</v>
      </c>
      <c r="F2061" t="s">
        <v>52</v>
      </c>
      <c r="G2061" t="s">
        <v>53</v>
      </c>
      <c r="H2061" t="s">
        <v>42</v>
      </c>
      <c r="I2061" t="s">
        <v>3281</v>
      </c>
      <c r="J2061" s="4">
        <v>19919</v>
      </c>
    </row>
    <row r="2062" spans="1:10" x14ac:dyDescent="0.3">
      <c r="A2062" t="s">
        <v>4193</v>
      </c>
      <c r="B2062" s="4">
        <v>45678</v>
      </c>
      <c r="C2062" t="s">
        <v>199</v>
      </c>
      <c r="D2062" t="s">
        <v>200</v>
      </c>
      <c r="E2062" t="s">
        <v>39</v>
      </c>
      <c r="F2062" t="s">
        <v>40</v>
      </c>
      <c r="G2062" t="s">
        <v>41</v>
      </c>
      <c r="H2062" t="s">
        <v>42</v>
      </c>
      <c r="I2062" t="s">
        <v>2196</v>
      </c>
      <c r="J2062" s="4">
        <v>19622</v>
      </c>
    </row>
    <row r="2063" spans="1:10" x14ac:dyDescent="0.3">
      <c r="A2063" t="s">
        <v>4194</v>
      </c>
      <c r="B2063" s="4">
        <v>45678</v>
      </c>
      <c r="C2063" t="s">
        <v>181</v>
      </c>
      <c r="D2063" t="s">
        <v>182</v>
      </c>
      <c r="E2063" t="s">
        <v>51</v>
      </c>
      <c r="F2063" t="s">
        <v>52</v>
      </c>
      <c r="G2063" t="s">
        <v>53</v>
      </c>
      <c r="H2063" t="s">
        <v>42</v>
      </c>
      <c r="I2063" t="s">
        <v>4195</v>
      </c>
      <c r="J2063" s="4">
        <v>24142</v>
      </c>
    </row>
    <row r="2064" spans="1:10" x14ac:dyDescent="0.3">
      <c r="A2064" t="s">
        <v>4196</v>
      </c>
      <c r="B2064" s="4">
        <v>45678</v>
      </c>
      <c r="C2064" t="s">
        <v>520</v>
      </c>
      <c r="D2064" t="s">
        <v>521</v>
      </c>
      <c r="E2064" t="s">
        <v>51</v>
      </c>
      <c r="F2064" t="s">
        <v>52</v>
      </c>
      <c r="G2064" t="s">
        <v>53</v>
      </c>
      <c r="H2064" t="s">
        <v>42</v>
      </c>
      <c r="I2064" t="s">
        <v>4195</v>
      </c>
      <c r="J2064" s="4">
        <v>24142</v>
      </c>
    </row>
    <row r="2065" spans="1:10" x14ac:dyDescent="0.3">
      <c r="A2065" t="s">
        <v>4197</v>
      </c>
      <c r="B2065" s="4">
        <v>45678</v>
      </c>
      <c r="C2065" t="s">
        <v>1788</v>
      </c>
      <c r="D2065" t="s">
        <v>1789</v>
      </c>
      <c r="E2065" t="s">
        <v>51</v>
      </c>
      <c r="F2065" t="s">
        <v>52</v>
      </c>
      <c r="G2065" t="s">
        <v>53</v>
      </c>
      <c r="H2065" t="s">
        <v>42</v>
      </c>
      <c r="I2065" t="s">
        <v>4195</v>
      </c>
      <c r="J2065" s="4">
        <v>24142</v>
      </c>
    </row>
    <row r="2066" spans="1:10" x14ac:dyDescent="0.3">
      <c r="A2066" t="s">
        <v>4198</v>
      </c>
      <c r="B2066" s="4">
        <v>45678</v>
      </c>
      <c r="C2066" t="s">
        <v>188</v>
      </c>
      <c r="D2066" t="s">
        <v>189</v>
      </c>
      <c r="E2066" t="s">
        <v>51</v>
      </c>
      <c r="F2066" t="s">
        <v>52</v>
      </c>
      <c r="G2066" t="s">
        <v>53</v>
      </c>
      <c r="H2066" t="s">
        <v>42</v>
      </c>
      <c r="I2066" t="s">
        <v>644</v>
      </c>
      <c r="J2066" s="4">
        <v>30994</v>
      </c>
    </row>
    <row r="2067" spans="1:10" x14ac:dyDescent="0.3">
      <c r="A2067" t="s">
        <v>1118</v>
      </c>
      <c r="B2067" s="4">
        <v>45678</v>
      </c>
      <c r="C2067" t="s">
        <v>139</v>
      </c>
      <c r="D2067" t="s">
        <v>140</v>
      </c>
      <c r="E2067" t="s">
        <v>39</v>
      </c>
      <c r="F2067" t="s">
        <v>40</v>
      </c>
      <c r="G2067" t="s">
        <v>41</v>
      </c>
      <c r="H2067" t="s">
        <v>42</v>
      </c>
      <c r="I2067" t="s">
        <v>1119</v>
      </c>
      <c r="J2067" s="4">
        <v>18231</v>
      </c>
    </row>
    <row r="2068" spans="1:10" x14ac:dyDescent="0.3">
      <c r="A2068" t="s">
        <v>4199</v>
      </c>
      <c r="B2068" s="4">
        <v>45678</v>
      </c>
      <c r="C2068" t="s">
        <v>129</v>
      </c>
      <c r="D2068" t="s">
        <v>130</v>
      </c>
      <c r="E2068" t="s">
        <v>39</v>
      </c>
      <c r="F2068" t="s">
        <v>40</v>
      </c>
      <c r="G2068" t="s">
        <v>41</v>
      </c>
      <c r="H2068" t="s">
        <v>42</v>
      </c>
      <c r="I2068" t="s">
        <v>2119</v>
      </c>
      <c r="J2068" s="4">
        <v>25557</v>
      </c>
    </row>
    <row r="2069" spans="1:10" x14ac:dyDescent="0.3">
      <c r="A2069" t="s">
        <v>4200</v>
      </c>
      <c r="B2069" s="4">
        <v>45678</v>
      </c>
      <c r="C2069" t="s">
        <v>4201</v>
      </c>
      <c r="D2069" t="s">
        <v>4202</v>
      </c>
      <c r="E2069" t="s">
        <v>157</v>
      </c>
      <c r="F2069" t="s">
        <v>158</v>
      </c>
      <c r="G2069" t="s">
        <v>79</v>
      </c>
      <c r="H2069" t="s">
        <v>42</v>
      </c>
      <c r="I2069" t="s">
        <v>772</v>
      </c>
      <c r="J2069" s="4">
        <v>29093</v>
      </c>
    </row>
    <row r="2070" spans="1:10" x14ac:dyDescent="0.3">
      <c r="A2070" t="s">
        <v>4203</v>
      </c>
      <c r="B2070" s="4">
        <v>45678</v>
      </c>
      <c r="C2070" t="s">
        <v>215</v>
      </c>
      <c r="D2070" t="s">
        <v>216</v>
      </c>
      <c r="E2070" t="s">
        <v>39</v>
      </c>
      <c r="F2070" t="s">
        <v>40</v>
      </c>
      <c r="G2070" t="s">
        <v>41</v>
      </c>
      <c r="H2070" t="s">
        <v>42</v>
      </c>
      <c r="I2070" t="s">
        <v>913</v>
      </c>
      <c r="J2070" s="4">
        <v>18769</v>
      </c>
    </row>
    <row r="2071" spans="1:10" x14ac:dyDescent="0.3">
      <c r="A2071" t="s">
        <v>4204</v>
      </c>
      <c r="B2071" s="4">
        <v>45678</v>
      </c>
      <c r="C2071" t="s">
        <v>447</v>
      </c>
      <c r="D2071" t="s">
        <v>448</v>
      </c>
      <c r="E2071" t="s">
        <v>39</v>
      </c>
      <c r="F2071" t="s">
        <v>40</v>
      </c>
      <c r="G2071" t="s">
        <v>41</v>
      </c>
      <c r="H2071" t="s">
        <v>42</v>
      </c>
      <c r="I2071" t="s">
        <v>3189</v>
      </c>
      <c r="J2071" s="4">
        <v>24097</v>
      </c>
    </row>
    <row r="2072" spans="1:10" x14ac:dyDescent="0.3">
      <c r="A2072" t="s">
        <v>4205</v>
      </c>
      <c r="B2072" s="4">
        <v>45678</v>
      </c>
      <c r="C2072" t="s">
        <v>215</v>
      </c>
      <c r="D2072" t="s">
        <v>216</v>
      </c>
      <c r="E2072" t="s">
        <v>51</v>
      </c>
      <c r="F2072" t="s">
        <v>52</v>
      </c>
      <c r="G2072" t="s">
        <v>53</v>
      </c>
      <c r="H2072" t="s">
        <v>42</v>
      </c>
      <c r="I2072" t="s">
        <v>3688</v>
      </c>
      <c r="J2072" s="4">
        <v>24987</v>
      </c>
    </row>
    <row r="2073" spans="1:10" x14ac:dyDescent="0.3">
      <c r="A2073" t="s">
        <v>4206</v>
      </c>
      <c r="B2073" s="4">
        <v>45678</v>
      </c>
      <c r="C2073" t="s">
        <v>618</v>
      </c>
      <c r="D2073" t="s">
        <v>619</v>
      </c>
      <c r="E2073" t="s">
        <v>39</v>
      </c>
      <c r="F2073" t="s">
        <v>40</v>
      </c>
      <c r="G2073" t="s">
        <v>41</v>
      </c>
      <c r="H2073" t="s">
        <v>42</v>
      </c>
      <c r="I2073" t="s">
        <v>646</v>
      </c>
      <c r="J2073" s="4">
        <v>24763</v>
      </c>
    </row>
    <row r="2074" spans="1:10" x14ac:dyDescent="0.3">
      <c r="A2074" t="s">
        <v>4207</v>
      </c>
      <c r="B2074" s="4">
        <v>45678</v>
      </c>
      <c r="C2074" t="s">
        <v>525</v>
      </c>
      <c r="D2074" t="s">
        <v>526</v>
      </c>
      <c r="E2074" t="s">
        <v>39</v>
      </c>
      <c r="F2074" t="s">
        <v>40</v>
      </c>
      <c r="G2074" t="s">
        <v>41</v>
      </c>
      <c r="H2074" t="s">
        <v>42</v>
      </c>
      <c r="I2074" t="s">
        <v>4208</v>
      </c>
      <c r="J2074" s="4">
        <v>36738</v>
      </c>
    </row>
    <row r="2075" spans="1:10" x14ac:dyDescent="0.3">
      <c r="A2075" t="s">
        <v>4209</v>
      </c>
      <c r="B2075" s="4">
        <v>45678</v>
      </c>
      <c r="C2075" t="s">
        <v>419</v>
      </c>
      <c r="D2075" t="s">
        <v>420</v>
      </c>
      <c r="E2075" t="s">
        <v>51</v>
      </c>
      <c r="F2075" t="s">
        <v>52</v>
      </c>
      <c r="G2075" t="s">
        <v>53</v>
      </c>
      <c r="H2075" t="s">
        <v>42</v>
      </c>
      <c r="I2075" t="s">
        <v>2813</v>
      </c>
      <c r="J2075" s="4">
        <v>23724</v>
      </c>
    </row>
    <row r="2076" spans="1:10" x14ac:dyDescent="0.3">
      <c r="A2076" t="s">
        <v>4210</v>
      </c>
      <c r="B2076" s="4">
        <v>45678</v>
      </c>
      <c r="C2076" t="s">
        <v>2789</v>
      </c>
      <c r="D2076" t="s">
        <v>2790</v>
      </c>
      <c r="E2076" t="s">
        <v>217</v>
      </c>
      <c r="F2076" t="s">
        <v>218</v>
      </c>
      <c r="G2076" t="s">
        <v>79</v>
      </c>
      <c r="H2076" t="s">
        <v>42</v>
      </c>
      <c r="I2076" t="s">
        <v>2934</v>
      </c>
      <c r="J2076" s="4">
        <v>36656</v>
      </c>
    </row>
    <row r="2077" spans="1:10" x14ac:dyDescent="0.3">
      <c r="A2077" t="s">
        <v>4211</v>
      </c>
      <c r="B2077" s="4">
        <v>45678</v>
      </c>
      <c r="C2077" t="s">
        <v>4212</v>
      </c>
      <c r="D2077" t="s">
        <v>4034</v>
      </c>
      <c r="E2077" t="s">
        <v>1975</v>
      </c>
      <c r="F2077" t="s">
        <v>1976</v>
      </c>
      <c r="G2077" t="s">
        <v>494</v>
      </c>
      <c r="H2077" t="s">
        <v>42</v>
      </c>
      <c r="I2077" t="s">
        <v>1977</v>
      </c>
      <c r="J2077" s="4">
        <v>30986</v>
      </c>
    </row>
    <row r="2078" spans="1:10" x14ac:dyDescent="0.3">
      <c r="A2078" t="s">
        <v>4213</v>
      </c>
      <c r="B2078" s="4">
        <v>45678</v>
      </c>
      <c r="C2078" t="s">
        <v>4214</v>
      </c>
      <c r="D2078" t="s">
        <v>4215</v>
      </c>
      <c r="E2078" t="s">
        <v>1975</v>
      </c>
      <c r="F2078" t="s">
        <v>1976</v>
      </c>
      <c r="G2078" t="s">
        <v>494</v>
      </c>
      <c r="H2078" t="s">
        <v>42</v>
      </c>
      <c r="I2078" t="s">
        <v>1977</v>
      </c>
      <c r="J2078" s="4">
        <v>30986</v>
      </c>
    </row>
    <row r="2079" spans="1:10" x14ac:dyDescent="0.3">
      <c r="A2079" t="s">
        <v>4216</v>
      </c>
      <c r="B2079" s="4">
        <v>45678</v>
      </c>
      <c r="C2079" t="s">
        <v>71</v>
      </c>
      <c r="D2079" t="s">
        <v>72</v>
      </c>
      <c r="E2079" t="s">
        <v>39</v>
      </c>
      <c r="F2079" t="s">
        <v>40</v>
      </c>
      <c r="G2079" t="s">
        <v>41</v>
      </c>
      <c r="H2079" t="s">
        <v>42</v>
      </c>
      <c r="I2079" t="s">
        <v>4217</v>
      </c>
      <c r="J2079" s="4">
        <v>20227</v>
      </c>
    </row>
    <row r="2080" spans="1:10" x14ac:dyDescent="0.3">
      <c r="A2080" t="s">
        <v>4218</v>
      </c>
      <c r="B2080" s="4">
        <v>45678</v>
      </c>
      <c r="C2080" t="s">
        <v>813</v>
      </c>
      <c r="D2080" t="s">
        <v>814</v>
      </c>
      <c r="E2080" t="s">
        <v>39</v>
      </c>
      <c r="F2080" t="s">
        <v>40</v>
      </c>
      <c r="G2080" t="s">
        <v>41</v>
      </c>
      <c r="H2080" t="s">
        <v>42</v>
      </c>
      <c r="I2080" t="s">
        <v>4219</v>
      </c>
      <c r="J2080" s="4">
        <v>27307</v>
      </c>
    </row>
    <row r="2081" spans="1:10" x14ac:dyDescent="0.3">
      <c r="A2081" t="s">
        <v>4220</v>
      </c>
      <c r="B2081" s="4">
        <v>45678</v>
      </c>
      <c r="C2081" t="s">
        <v>673</v>
      </c>
      <c r="D2081" t="s">
        <v>674</v>
      </c>
      <c r="E2081" t="s">
        <v>39</v>
      </c>
      <c r="F2081" t="s">
        <v>40</v>
      </c>
      <c r="G2081" t="s">
        <v>41</v>
      </c>
      <c r="H2081" t="s">
        <v>42</v>
      </c>
      <c r="I2081" t="s">
        <v>4219</v>
      </c>
      <c r="J2081" s="4">
        <v>27307</v>
      </c>
    </row>
    <row r="2082" spans="1:10" x14ac:dyDescent="0.3">
      <c r="A2082" t="s">
        <v>4221</v>
      </c>
      <c r="B2082" s="4">
        <v>45678</v>
      </c>
      <c r="C2082" t="s">
        <v>434</v>
      </c>
      <c r="D2082" t="s">
        <v>435</v>
      </c>
      <c r="E2082" t="s">
        <v>39</v>
      </c>
      <c r="F2082" t="s">
        <v>40</v>
      </c>
      <c r="G2082" t="s">
        <v>41</v>
      </c>
      <c r="H2082" t="s">
        <v>42</v>
      </c>
      <c r="I2082" t="s">
        <v>4219</v>
      </c>
      <c r="J2082" s="4">
        <v>27307</v>
      </c>
    </row>
    <row r="2083" spans="1:10" x14ac:dyDescent="0.3">
      <c r="A2083" t="s">
        <v>4222</v>
      </c>
      <c r="B2083" s="4">
        <v>45678</v>
      </c>
      <c r="C2083" t="s">
        <v>4223</v>
      </c>
      <c r="D2083" t="s">
        <v>4224</v>
      </c>
      <c r="E2083" t="s">
        <v>39</v>
      </c>
      <c r="F2083" t="s">
        <v>40</v>
      </c>
      <c r="G2083" t="s">
        <v>41</v>
      </c>
      <c r="H2083" t="s">
        <v>42</v>
      </c>
      <c r="I2083" t="s">
        <v>334</v>
      </c>
      <c r="J2083" s="4">
        <v>27916</v>
      </c>
    </row>
    <row r="2084" spans="1:10" x14ac:dyDescent="0.3">
      <c r="A2084" t="s">
        <v>4225</v>
      </c>
      <c r="B2084" s="4">
        <v>45678</v>
      </c>
      <c r="C2084" t="s">
        <v>81</v>
      </c>
      <c r="D2084" t="s">
        <v>82</v>
      </c>
      <c r="E2084" t="s">
        <v>51</v>
      </c>
      <c r="F2084" t="s">
        <v>52</v>
      </c>
      <c r="G2084" t="s">
        <v>53</v>
      </c>
      <c r="H2084" t="s">
        <v>42</v>
      </c>
      <c r="I2084" t="s">
        <v>334</v>
      </c>
      <c r="J2084" s="4">
        <v>27916</v>
      </c>
    </row>
    <row r="2085" spans="1:10" x14ac:dyDescent="0.3">
      <c r="A2085" t="s">
        <v>4226</v>
      </c>
      <c r="B2085" s="4">
        <v>45678</v>
      </c>
      <c r="C2085" t="s">
        <v>184</v>
      </c>
      <c r="D2085" t="s">
        <v>185</v>
      </c>
      <c r="E2085" t="s">
        <v>39</v>
      </c>
      <c r="F2085" t="s">
        <v>40</v>
      </c>
      <c r="G2085" t="s">
        <v>41</v>
      </c>
      <c r="H2085" t="s">
        <v>42</v>
      </c>
      <c r="I2085" t="s">
        <v>3016</v>
      </c>
      <c r="J2085" s="4">
        <v>23904</v>
      </c>
    </row>
    <row r="2086" spans="1:10" x14ac:dyDescent="0.3">
      <c r="A2086" t="s">
        <v>4227</v>
      </c>
      <c r="B2086" s="4">
        <v>45678</v>
      </c>
      <c r="C2086" t="s">
        <v>4228</v>
      </c>
      <c r="D2086" t="s">
        <v>4229</v>
      </c>
      <c r="E2086" t="s">
        <v>51</v>
      </c>
      <c r="F2086" t="s">
        <v>52</v>
      </c>
      <c r="G2086" t="s">
        <v>53</v>
      </c>
      <c r="H2086" t="s">
        <v>42</v>
      </c>
      <c r="I2086" t="s">
        <v>2628</v>
      </c>
      <c r="J2086" s="4">
        <v>20016</v>
      </c>
    </row>
    <row r="2087" spans="1:10" x14ac:dyDescent="0.3">
      <c r="A2087" t="s">
        <v>4230</v>
      </c>
      <c r="B2087" s="4">
        <v>45678</v>
      </c>
      <c r="C2087" t="s">
        <v>85</v>
      </c>
      <c r="D2087" t="s">
        <v>86</v>
      </c>
      <c r="E2087" t="s">
        <v>51</v>
      </c>
      <c r="F2087" t="s">
        <v>52</v>
      </c>
      <c r="G2087" t="s">
        <v>53</v>
      </c>
      <c r="H2087" t="s">
        <v>42</v>
      </c>
      <c r="I2087" t="s">
        <v>334</v>
      </c>
      <c r="J2087" s="4">
        <v>27916</v>
      </c>
    </row>
    <row r="2088" spans="1:10" x14ac:dyDescent="0.3">
      <c r="A2088" t="s">
        <v>4231</v>
      </c>
      <c r="B2088" s="4">
        <v>45678</v>
      </c>
      <c r="C2088" t="s">
        <v>105</v>
      </c>
      <c r="D2088" t="s">
        <v>106</v>
      </c>
      <c r="E2088" t="s">
        <v>51</v>
      </c>
      <c r="F2088" t="s">
        <v>52</v>
      </c>
      <c r="G2088" t="s">
        <v>53</v>
      </c>
      <c r="H2088" t="s">
        <v>42</v>
      </c>
      <c r="I2088" t="s">
        <v>2510</v>
      </c>
      <c r="J2088" s="4">
        <v>22273</v>
      </c>
    </row>
    <row r="2089" spans="1:10" x14ac:dyDescent="0.3">
      <c r="A2089" t="s">
        <v>4232</v>
      </c>
      <c r="B2089" s="4">
        <v>45678</v>
      </c>
      <c r="C2089" t="s">
        <v>1483</v>
      </c>
      <c r="D2089" t="s">
        <v>1484</v>
      </c>
      <c r="E2089" t="s">
        <v>51</v>
      </c>
      <c r="F2089" t="s">
        <v>52</v>
      </c>
      <c r="G2089" t="s">
        <v>53</v>
      </c>
      <c r="H2089" t="s">
        <v>42</v>
      </c>
      <c r="I2089" t="s">
        <v>4233</v>
      </c>
      <c r="J2089" s="4">
        <v>22918</v>
      </c>
    </row>
    <row r="2090" spans="1:10" x14ac:dyDescent="0.3">
      <c r="A2090" t="s">
        <v>4234</v>
      </c>
      <c r="B2090" s="4">
        <v>45678</v>
      </c>
      <c r="C2090" t="s">
        <v>520</v>
      </c>
      <c r="D2090" t="s">
        <v>521</v>
      </c>
      <c r="E2090" t="s">
        <v>39</v>
      </c>
      <c r="F2090" t="s">
        <v>40</v>
      </c>
      <c r="G2090" t="s">
        <v>41</v>
      </c>
      <c r="H2090" t="s">
        <v>42</v>
      </c>
      <c r="I2090" t="s">
        <v>3016</v>
      </c>
      <c r="J2090" s="4">
        <v>23904</v>
      </c>
    </row>
    <row r="2091" spans="1:10" x14ac:dyDescent="0.3">
      <c r="A2091" t="s">
        <v>4235</v>
      </c>
      <c r="B2091" s="4">
        <v>45678</v>
      </c>
      <c r="C2091" t="s">
        <v>2092</v>
      </c>
      <c r="D2091" t="s">
        <v>2093</v>
      </c>
      <c r="E2091" t="s">
        <v>51</v>
      </c>
      <c r="F2091" t="s">
        <v>52</v>
      </c>
      <c r="G2091" t="s">
        <v>53</v>
      </c>
      <c r="H2091" t="s">
        <v>42</v>
      </c>
      <c r="I2091" t="s">
        <v>2057</v>
      </c>
      <c r="J2091" s="4">
        <v>26732</v>
      </c>
    </row>
    <row r="2092" spans="1:10" x14ac:dyDescent="0.3">
      <c r="A2092" t="s">
        <v>4236</v>
      </c>
      <c r="B2092" s="4">
        <v>45678</v>
      </c>
      <c r="C2092" t="s">
        <v>1873</v>
      </c>
      <c r="D2092" t="s">
        <v>1874</v>
      </c>
      <c r="E2092" t="s">
        <v>353</v>
      </c>
      <c r="F2092" t="s">
        <v>354</v>
      </c>
      <c r="G2092" t="s">
        <v>79</v>
      </c>
      <c r="H2092" t="s">
        <v>42</v>
      </c>
      <c r="I2092" t="s">
        <v>3675</v>
      </c>
      <c r="J2092" s="4">
        <v>41119</v>
      </c>
    </row>
    <row r="2093" spans="1:10" x14ac:dyDescent="0.3">
      <c r="A2093" t="s">
        <v>4237</v>
      </c>
      <c r="B2093" s="4">
        <v>45678</v>
      </c>
      <c r="C2093" t="s">
        <v>347</v>
      </c>
      <c r="D2093" t="s">
        <v>348</v>
      </c>
      <c r="E2093" t="s">
        <v>111</v>
      </c>
      <c r="F2093" t="s">
        <v>112</v>
      </c>
      <c r="G2093" t="s">
        <v>113</v>
      </c>
      <c r="H2093" t="s">
        <v>42</v>
      </c>
      <c r="I2093" t="s">
        <v>2262</v>
      </c>
      <c r="J2093" s="4">
        <v>22374</v>
      </c>
    </row>
    <row r="2094" spans="1:10" x14ac:dyDescent="0.3">
      <c r="A2094" t="s">
        <v>4238</v>
      </c>
      <c r="B2094" s="4">
        <v>45678</v>
      </c>
      <c r="C2094" t="s">
        <v>990</v>
      </c>
      <c r="D2094" t="s">
        <v>991</v>
      </c>
      <c r="E2094" t="s">
        <v>204</v>
      </c>
      <c r="F2094" t="s">
        <v>205</v>
      </c>
      <c r="G2094" t="s">
        <v>206</v>
      </c>
      <c r="H2094" t="s">
        <v>42</v>
      </c>
      <c r="I2094" t="s">
        <v>207</v>
      </c>
      <c r="J2094" s="4">
        <v>27446</v>
      </c>
    </row>
    <row r="2095" spans="1:10" x14ac:dyDescent="0.3">
      <c r="A2095" t="s">
        <v>4239</v>
      </c>
      <c r="B2095" s="4">
        <v>45678</v>
      </c>
      <c r="C2095" t="s">
        <v>56</v>
      </c>
      <c r="D2095" t="s">
        <v>1542</v>
      </c>
      <c r="E2095" t="s">
        <v>204</v>
      </c>
      <c r="F2095" t="s">
        <v>205</v>
      </c>
      <c r="G2095" t="s">
        <v>206</v>
      </c>
      <c r="H2095" t="s">
        <v>42</v>
      </c>
      <c r="I2095" t="s">
        <v>207</v>
      </c>
      <c r="J2095" s="4">
        <v>27446</v>
      </c>
    </row>
    <row r="2096" spans="1:10" x14ac:dyDescent="0.3">
      <c r="A2096" t="s">
        <v>4240</v>
      </c>
      <c r="B2096" s="4">
        <v>45678</v>
      </c>
      <c r="C2096" t="s">
        <v>1175</v>
      </c>
      <c r="D2096" t="s">
        <v>1176</v>
      </c>
      <c r="E2096" t="s">
        <v>51</v>
      </c>
      <c r="F2096" t="s">
        <v>52</v>
      </c>
      <c r="G2096" t="s">
        <v>53</v>
      </c>
      <c r="H2096" t="s">
        <v>42</v>
      </c>
      <c r="I2096" t="s">
        <v>4241</v>
      </c>
      <c r="J2096" s="4">
        <v>24904</v>
      </c>
    </row>
    <row r="2097" spans="1:10" x14ac:dyDescent="0.3">
      <c r="A2097" t="s">
        <v>4242</v>
      </c>
      <c r="B2097" s="4">
        <v>45678</v>
      </c>
      <c r="C2097" t="s">
        <v>680</v>
      </c>
      <c r="D2097" t="s">
        <v>681</v>
      </c>
      <c r="E2097" t="s">
        <v>111</v>
      </c>
      <c r="F2097" t="s">
        <v>112</v>
      </c>
      <c r="G2097" t="s">
        <v>113</v>
      </c>
      <c r="H2097" t="s">
        <v>42</v>
      </c>
      <c r="I2097" t="s">
        <v>3421</v>
      </c>
      <c r="J2097" s="4">
        <v>24791</v>
      </c>
    </row>
    <row r="2098" spans="1:10" x14ac:dyDescent="0.3">
      <c r="A2098" t="s">
        <v>4243</v>
      </c>
      <c r="B2098" s="4">
        <v>45678</v>
      </c>
      <c r="C2098" t="s">
        <v>75</v>
      </c>
      <c r="D2098" t="s">
        <v>76</v>
      </c>
      <c r="E2098" t="s">
        <v>39</v>
      </c>
      <c r="F2098" t="s">
        <v>40</v>
      </c>
      <c r="G2098" t="s">
        <v>41</v>
      </c>
      <c r="H2098" t="s">
        <v>42</v>
      </c>
      <c r="I2098" t="s">
        <v>1119</v>
      </c>
      <c r="J2098" s="4">
        <v>18231</v>
      </c>
    </row>
    <row r="2099" spans="1:10" x14ac:dyDescent="0.3">
      <c r="A2099" t="s">
        <v>4244</v>
      </c>
      <c r="B2099" s="4">
        <v>45678</v>
      </c>
      <c r="C2099" t="s">
        <v>1955</v>
      </c>
      <c r="D2099" t="s">
        <v>1956</v>
      </c>
      <c r="E2099" t="s">
        <v>353</v>
      </c>
      <c r="F2099" t="s">
        <v>354</v>
      </c>
      <c r="G2099" t="s">
        <v>79</v>
      </c>
      <c r="H2099" t="s">
        <v>42</v>
      </c>
      <c r="I2099" t="s">
        <v>2171</v>
      </c>
      <c r="J2099" s="4">
        <v>38663</v>
      </c>
    </row>
    <row r="2100" spans="1:10" x14ac:dyDescent="0.3">
      <c r="A2100" t="s">
        <v>2173</v>
      </c>
      <c r="B2100" s="4">
        <v>45678</v>
      </c>
      <c r="C2100" t="s">
        <v>136</v>
      </c>
      <c r="D2100" t="s">
        <v>137</v>
      </c>
      <c r="E2100" t="s">
        <v>51</v>
      </c>
      <c r="F2100" t="s">
        <v>52</v>
      </c>
      <c r="G2100" t="s">
        <v>53</v>
      </c>
      <c r="H2100" t="s">
        <v>42</v>
      </c>
      <c r="I2100" t="s">
        <v>2057</v>
      </c>
      <c r="J2100" s="4">
        <v>26732</v>
      </c>
    </row>
    <row r="2101" spans="1:10" x14ac:dyDescent="0.3">
      <c r="A2101" t="s">
        <v>4245</v>
      </c>
      <c r="B2101" s="4">
        <v>45678</v>
      </c>
      <c r="C2101" t="s">
        <v>618</v>
      </c>
      <c r="D2101" t="s">
        <v>619</v>
      </c>
      <c r="E2101" t="s">
        <v>39</v>
      </c>
      <c r="F2101" t="s">
        <v>40</v>
      </c>
      <c r="G2101" t="s">
        <v>41</v>
      </c>
      <c r="H2101" t="s">
        <v>42</v>
      </c>
      <c r="I2101" t="s">
        <v>4217</v>
      </c>
      <c r="J2101" s="4">
        <v>20227</v>
      </c>
    </row>
    <row r="2102" spans="1:10" x14ac:dyDescent="0.3">
      <c r="A2102" t="s">
        <v>2335</v>
      </c>
      <c r="B2102" s="4">
        <v>45678</v>
      </c>
      <c r="C2102" t="s">
        <v>2336</v>
      </c>
      <c r="D2102" t="s">
        <v>2337</v>
      </c>
      <c r="E2102" t="s">
        <v>51</v>
      </c>
      <c r="F2102" t="s">
        <v>52</v>
      </c>
      <c r="G2102" t="s">
        <v>53</v>
      </c>
      <c r="H2102" t="s">
        <v>42</v>
      </c>
      <c r="I2102" t="s">
        <v>2338</v>
      </c>
      <c r="J2102" s="4">
        <v>33336</v>
      </c>
    </row>
    <row r="2103" spans="1:10" x14ac:dyDescent="0.3">
      <c r="A2103" t="s">
        <v>4246</v>
      </c>
      <c r="B2103" s="4">
        <v>45678</v>
      </c>
      <c r="C2103" t="s">
        <v>4247</v>
      </c>
      <c r="D2103" t="s">
        <v>4248</v>
      </c>
      <c r="E2103" t="s">
        <v>353</v>
      </c>
      <c r="F2103" t="s">
        <v>354</v>
      </c>
      <c r="G2103" t="s">
        <v>79</v>
      </c>
      <c r="H2103" t="s">
        <v>42</v>
      </c>
      <c r="I2103" t="s">
        <v>4249</v>
      </c>
      <c r="J2103" s="4">
        <v>40493</v>
      </c>
    </row>
    <row r="2104" spans="1:10" x14ac:dyDescent="0.3">
      <c r="A2104" t="s">
        <v>4250</v>
      </c>
      <c r="B2104" s="4">
        <v>45678</v>
      </c>
      <c r="C2104" t="s">
        <v>4251</v>
      </c>
      <c r="D2104" t="s">
        <v>4252</v>
      </c>
      <c r="E2104" t="s">
        <v>51</v>
      </c>
      <c r="F2104" t="s">
        <v>52</v>
      </c>
      <c r="G2104" t="s">
        <v>53</v>
      </c>
      <c r="H2104" t="s">
        <v>42</v>
      </c>
      <c r="I2104" t="s">
        <v>2979</v>
      </c>
      <c r="J2104" s="4">
        <v>21777</v>
      </c>
    </row>
    <row r="2105" spans="1:10" x14ac:dyDescent="0.3">
      <c r="A2105" t="s">
        <v>4253</v>
      </c>
      <c r="B2105" s="4">
        <v>45678</v>
      </c>
      <c r="C2105" t="s">
        <v>174</v>
      </c>
      <c r="D2105" t="s">
        <v>175</v>
      </c>
      <c r="E2105" t="s">
        <v>51</v>
      </c>
      <c r="F2105" t="s">
        <v>52</v>
      </c>
      <c r="G2105" t="s">
        <v>53</v>
      </c>
      <c r="H2105" t="s">
        <v>42</v>
      </c>
      <c r="I2105" t="s">
        <v>4254</v>
      </c>
      <c r="J2105" s="4">
        <v>19326</v>
      </c>
    </row>
    <row r="2106" spans="1:10" x14ac:dyDescent="0.3">
      <c r="A2106" t="s">
        <v>4255</v>
      </c>
      <c r="B2106" s="4">
        <v>45678</v>
      </c>
      <c r="C2106" t="s">
        <v>730</v>
      </c>
      <c r="D2106" t="s">
        <v>731</v>
      </c>
      <c r="E2106" t="s">
        <v>51</v>
      </c>
      <c r="F2106" t="s">
        <v>52</v>
      </c>
      <c r="G2106" t="s">
        <v>53</v>
      </c>
      <c r="H2106" t="s">
        <v>42</v>
      </c>
      <c r="I2106" t="s">
        <v>4254</v>
      </c>
      <c r="J2106" s="4">
        <v>19326</v>
      </c>
    </row>
    <row r="2107" spans="1:10" x14ac:dyDescent="0.3">
      <c r="A2107" t="s">
        <v>4256</v>
      </c>
      <c r="B2107" s="4">
        <v>45678</v>
      </c>
      <c r="C2107" t="s">
        <v>4257</v>
      </c>
      <c r="D2107" t="s">
        <v>4258</v>
      </c>
      <c r="E2107" t="s">
        <v>4259</v>
      </c>
      <c r="F2107" t="s">
        <v>4260</v>
      </c>
      <c r="G2107" t="s">
        <v>4261</v>
      </c>
      <c r="H2107" t="s">
        <v>42</v>
      </c>
      <c r="I2107" t="s">
        <v>2979</v>
      </c>
      <c r="J2107" s="4">
        <v>21777</v>
      </c>
    </row>
    <row r="2108" spans="1:10" x14ac:dyDescent="0.3">
      <c r="A2108" t="s">
        <v>4262</v>
      </c>
      <c r="B2108" s="4">
        <v>45678</v>
      </c>
      <c r="C2108" t="s">
        <v>3772</v>
      </c>
      <c r="D2108" t="s">
        <v>3773</v>
      </c>
      <c r="E2108" t="s">
        <v>111</v>
      </c>
      <c r="F2108" t="s">
        <v>112</v>
      </c>
      <c r="G2108" t="s">
        <v>113</v>
      </c>
      <c r="H2108" t="s">
        <v>42</v>
      </c>
      <c r="I2108" t="s">
        <v>3381</v>
      </c>
      <c r="J2108" s="4">
        <v>22714</v>
      </c>
    </row>
    <row r="2109" spans="1:10" x14ac:dyDescent="0.3">
      <c r="A2109" t="s">
        <v>4263</v>
      </c>
      <c r="B2109" s="4">
        <v>45678</v>
      </c>
      <c r="C2109" t="s">
        <v>56</v>
      </c>
      <c r="D2109" t="s">
        <v>1542</v>
      </c>
      <c r="E2109" t="s">
        <v>51</v>
      </c>
      <c r="F2109" t="s">
        <v>52</v>
      </c>
      <c r="G2109" t="s">
        <v>53</v>
      </c>
      <c r="H2109" t="s">
        <v>42</v>
      </c>
      <c r="I2109" t="s">
        <v>4264</v>
      </c>
      <c r="J2109" s="4">
        <v>22479</v>
      </c>
    </row>
    <row r="2110" spans="1:10" x14ac:dyDescent="0.3">
      <c r="A2110" t="s">
        <v>4265</v>
      </c>
      <c r="B2110" s="4">
        <v>45678</v>
      </c>
      <c r="C2110" t="s">
        <v>408</v>
      </c>
      <c r="D2110" t="s">
        <v>4266</v>
      </c>
      <c r="E2110" t="s">
        <v>39</v>
      </c>
      <c r="F2110" t="s">
        <v>40</v>
      </c>
      <c r="G2110" t="s">
        <v>41</v>
      </c>
      <c r="H2110" t="s">
        <v>42</v>
      </c>
      <c r="I2110" t="s">
        <v>2334</v>
      </c>
      <c r="J2110" s="4">
        <v>28761</v>
      </c>
    </row>
    <row r="2111" spans="1:10" x14ac:dyDescent="0.3">
      <c r="A2111" t="s">
        <v>4267</v>
      </c>
      <c r="B2111" s="4">
        <v>45678</v>
      </c>
      <c r="C2111" t="s">
        <v>665</v>
      </c>
      <c r="D2111" t="s">
        <v>666</v>
      </c>
      <c r="E2111" t="s">
        <v>51</v>
      </c>
      <c r="F2111" t="s">
        <v>52</v>
      </c>
      <c r="G2111" t="s">
        <v>53</v>
      </c>
      <c r="H2111" t="s">
        <v>42</v>
      </c>
      <c r="I2111" t="s">
        <v>2035</v>
      </c>
      <c r="J2111" s="4">
        <v>24760</v>
      </c>
    </row>
    <row r="2112" spans="1:10" x14ac:dyDescent="0.3">
      <c r="A2112" t="s">
        <v>4268</v>
      </c>
      <c r="B2112" s="4">
        <v>45678</v>
      </c>
      <c r="C2112" t="s">
        <v>1839</v>
      </c>
      <c r="D2112" t="s">
        <v>1840</v>
      </c>
      <c r="E2112" t="s">
        <v>51</v>
      </c>
      <c r="F2112" t="s">
        <v>52</v>
      </c>
      <c r="G2112" t="s">
        <v>53</v>
      </c>
      <c r="H2112" t="s">
        <v>42</v>
      </c>
      <c r="I2112" t="s">
        <v>2035</v>
      </c>
      <c r="J2112" s="4">
        <v>24760</v>
      </c>
    </row>
    <row r="2113" spans="1:10" x14ac:dyDescent="0.3">
      <c r="A2113" t="s">
        <v>4269</v>
      </c>
      <c r="B2113" s="4">
        <v>45678</v>
      </c>
      <c r="C2113" t="s">
        <v>328</v>
      </c>
      <c r="D2113" t="s">
        <v>329</v>
      </c>
      <c r="E2113" t="s">
        <v>111</v>
      </c>
      <c r="F2113" t="s">
        <v>112</v>
      </c>
      <c r="G2113" t="s">
        <v>113</v>
      </c>
      <c r="H2113" t="s">
        <v>42</v>
      </c>
      <c r="I2113" t="s">
        <v>1062</v>
      </c>
      <c r="J2113" s="4">
        <v>34619</v>
      </c>
    </row>
    <row r="2114" spans="1:10" x14ac:dyDescent="0.3">
      <c r="A2114" t="s">
        <v>4270</v>
      </c>
      <c r="B2114" s="4">
        <v>45678</v>
      </c>
      <c r="C2114" t="s">
        <v>325</v>
      </c>
      <c r="D2114" t="s">
        <v>326</v>
      </c>
      <c r="E2114" t="s">
        <v>111</v>
      </c>
      <c r="F2114" t="s">
        <v>112</v>
      </c>
      <c r="G2114" t="s">
        <v>113</v>
      </c>
      <c r="H2114" t="s">
        <v>42</v>
      </c>
      <c r="I2114" t="s">
        <v>1062</v>
      </c>
      <c r="J2114" s="4">
        <v>34619</v>
      </c>
    </row>
    <row r="2115" spans="1:10" x14ac:dyDescent="0.3">
      <c r="A2115" t="s">
        <v>4271</v>
      </c>
      <c r="B2115" s="4">
        <v>45678</v>
      </c>
      <c r="C2115" t="s">
        <v>474</v>
      </c>
      <c r="D2115" t="s">
        <v>475</v>
      </c>
      <c r="E2115" t="s">
        <v>111</v>
      </c>
      <c r="F2115" t="s">
        <v>112</v>
      </c>
      <c r="G2115" t="s">
        <v>113</v>
      </c>
      <c r="H2115" t="s">
        <v>42</v>
      </c>
      <c r="I2115" t="s">
        <v>1062</v>
      </c>
      <c r="J2115" s="4">
        <v>34619</v>
      </c>
    </row>
    <row r="2116" spans="1:10" x14ac:dyDescent="0.3">
      <c r="A2116" t="s">
        <v>4272</v>
      </c>
      <c r="B2116" s="4">
        <v>45678</v>
      </c>
      <c r="C2116" t="s">
        <v>3321</v>
      </c>
      <c r="D2116" t="s">
        <v>3322</v>
      </c>
      <c r="E2116" t="s">
        <v>77</v>
      </c>
      <c r="F2116" t="s">
        <v>78</v>
      </c>
      <c r="G2116" t="s">
        <v>79</v>
      </c>
      <c r="H2116" t="s">
        <v>42</v>
      </c>
      <c r="I2116" t="s">
        <v>4273</v>
      </c>
      <c r="J2116" s="4">
        <v>34417</v>
      </c>
    </row>
    <row r="2117" spans="1:10" x14ac:dyDescent="0.3">
      <c r="A2117" t="s">
        <v>4274</v>
      </c>
      <c r="B2117" s="4">
        <v>45678</v>
      </c>
      <c r="C2117" t="s">
        <v>311</v>
      </c>
      <c r="D2117" t="s">
        <v>312</v>
      </c>
      <c r="E2117" t="s">
        <v>39</v>
      </c>
      <c r="F2117" t="s">
        <v>40</v>
      </c>
      <c r="G2117" t="s">
        <v>41</v>
      </c>
      <c r="H2117" t="s">
        <v>42</v>
      </c>
      <c r="I2117" t="s">
        <v>4275</v>
      </c>
      <c r="J2117" s="4">
        <v>26834</v>
      </c>
    </row>
    <row r="2118" spans="1:10" x14ac:dyDescent="0.3">
      <c r="A2118" t="s">
        <v>4276</v>
      </c>
      <c r="B2118" s="4">
        <v>45678</v>
      </c>
      <c r="C2118" t="s">
        <v>215</v>
      </c>
      <c r="D2118" t="s">
        <v>216</v>
      </c>
      <c r="E2118" t="s">
        <v>39</v>
      </c>
      <c r="F2118" t="s">
        <v>40</v>
      </c>
      <c r="G2118" t="s">
        <v>41</v>
      </c>
      <c r="H2118" t="s">
        <v>42</v>
      </c>
      <c r="I2118" t="s">
        <v>4275</v>
      </c>
      <c r="J2118" s="4">
        <v>26834</v>
      </c>
    </row>
    <row r="2119" spans="1:10" x14ac:dyDescent="0.3">
      <c r="A2119" t="s">
        <v>4277</v>
      </c>
      <c r="B2119" s="4">
        <v>45678</v>
      </c>
      <c r="C2119" t="s">
        <v>147</v>
      </c>
      <c r="D2119" t="s">
        <v>148</v>
      </c>
      <c r="E2119" t="s">
        <v>39</v>
      </c>
      <c r="F2119" t="s">
        <v>40</v>
      </c>
      <c r="G2119" t="s">
        <v>41</v>
      </c>
      <c r="H2119" t="s">
        <v>42</v>
      </c>
      <c r="I2119" t="s">
        <v>4275</v>
      </c>
      <c r="J2119" s="4">
        <v>26834</v>
      </c>
    </row>
    <row r="2120" spans="1:10" x14ac:dyDescent="0.3">
      <c r="A2120" t="s">
        <v>4278</v>
      </c>
      <c r="B2120" s="4">
        <v>45678</v>
      </c>
      <c r="C2120" t="s">
        <v>4279</v>
      </c>
      <c r="D2120" t="s">
        <v>4280</v>
      </c>
      <c r="E2120" t="s">
        <v>157</v>
      </c>
      <c r="F2120" t="s">
        <v>158</v>
      </c>
      <c r="G2120" t="s">
        <v>79</v>
      </c>
      <c r="H2120" t="s">
        <v>42</v>
      </c>
      <c r="I2120" t="s">
        <v>4281</v>
      </c>
      <c r="J2120" s="4">
        <v>41076</v>
      </c>
    </row>
    <row r="2121" spans="1:10" x14ac:dyDescent="0.3">
      <c r="A2121" t="s">
        <v>4282</v>
      </c>
      <c r="B2121" s="4">
        <v>45678</v>
      </c>
      <c r="C2121" t="s">
        <v>1826</v>
      </c>
      <c r="D2121" t="s">
        <v>1827</v>
      </c>
      <c r="E2121" t="s">
        <v>157</v>
      </c>
      <c r="F2121" t="s">
        <v>158</v>
      </c>
      <c r="G2121" t="s">
        <v>79</v>
      </c>
      <c r="H2121" t="s">
        <v>42</v>
      </c>
      <c r="I2121" t="s">
        <v>4281</v>
      </c>
      <c r="J2121" s="4">
        <v>41076</v>
      </c>
    </row>
    <row r="2122" spans="1:10" x14ac:dyDescent="0.3">
      <c r="A2122" t="s">
        <v>4283</v>
      </c>
      <c r="B2122" s="4">
        <v>45678</v>
      </c>
      <c r="C2122" t="s">
        <v>400</v>
      </c>
      <c r="D2122" t="s">
        <v>401</v>
      </c>
      <c r="E2122" t="s">
        <v>51</v>
      </c>
      <c r="F2122" t="s">
        <v>52</v>
      </c>
      <c r="G2122" t="s">
        <v>53</v>
      </c>
      <c r="H2122" t="s">
        <v>42</v>
      </c>
      <c r="I2122" t="s">
        <v>3162</v>
      </c>
      <c r="J2122" s="4">
        <v>30090</v>
      </c>
    </row>
    <row r="2123" spans="1:10" x14ac:dyDescent="0.3">
      <c r="A2123" t="s">
        <v>4284</v>
      </c>
      <c r="B2123" s="4">
        <v>45678</v>
      </c>
      <c r="C2123" t="s">
        <v>357</v>
      </c>
      <c r="D2123" t="s">
        <v>358</v>
      </c>
      <c r="E2123" t="s">
        <v>217</v>
      </c>
      <c r="F2123" t="s">
        <v>218</v>
      </c>
      <c r="G2123" t="s">
        <v>79</v>
      </c>
      <c r="H2123" t="s">
        <v>42</v>
      </c>
      <c r="I2123" t="s">
        <v>4285</v>
      </c>
      <c r="J2123" s="4">
        <v>38659</v>
      </c>
    </row>
    <row r="2124" spans="1:10" x14ac:dyDescent="0.3">
      <c r="A2124" t="s">
        <v>4286</v>
      </c>
      <c r="B2124" s="4">
        <v>45678</v>
      </c>
      <c r="C2124" t="s">
        <v>347</v>
      </c>
      <c r="D2124" t="s">
        <v>348</v>
      </c>
      <c r="E2124" t="s">
        <v>111</v>
      </c>
      <c r="F2124" t="s">
        <v>112</v>
      </c>
      <c r="G2124" t="s">
        <v>113</v>
      </c>
      <c r="H2124" t="s">
        <v>42</v>
      </c>
      <c r="I2124" t="s">
        <v>3677</v>
      </c>
      <c r="J2124" s="4">
        <v>27019</v>
      </c>
    </row>
    <row r="2125" spans="1:10" x14ac:dyDescent="0.3">
      <c r="A2125" t="s">
        <v>4287</v>
      </c>
      <c r="B2125" s="4">
        <v>45678</v>
      </c>
      <c r="C2125" t="s">
        <v>692</v>
      </c>
      <c r="D2125" t="s">
        <v>733</v>
      </c>
      <c r="E2125" t="s">
        <v>51</v>
      </c>
      <c r="F2125" t="s">
        <v>52</v>
      </c>
      <c r="G2125" t="s">
        <v>53</v>
      </c>
      <c r="H2125" t="s">
        <v>42</v>
      </c>
      <c r="I2125" t="s">
        <v>2515</v>
      </c>
      <c r="J2125" s="4">
        <v>21839</v>
      </c>
    </row>
    <row r="2126" spans="1:10" x14ac:dyDescent="0.3">
      <c r="A2126" t="s">
        <v>4288</v>
      </c>
      <c r="B2126" s="4">
        <v>45678</v>
      </c>
      <c r="C2126" t="s">
        <v>188</v>
      </c>
      <c r="D2126" t="s">
        <v>189</v>
      </c>
      <c r="E2126" t="s">
        <v>51</v>
      </c>
      <c r="F2126" t="s">
        <v>52</v>
      </c>
      <c r="G2126" t="s">
        <v>53</v>
      </c>
      <c r="H2126" t="s">
        <v>42</v>
      </c>
      <c r="I2126" t="s">
        <v>2515</v>
      </c>
      <c r="J2126" s="4">
        <v>21839</v>
      </c>
    </row>
    <row r="2127" spans="1:10" x14ac:dyDescent="0.3">
      <c r="A2127" t="s">
        <v>4289</v>
      </c>
      <c r="B2127" s="4">
        <v>45678</v>
      </c>
      <c r="C2127" t="s">
        <v>998</v>
      </c>
      <c r="D2127" t="s">
        <v>999</v>
      </c>
      <c r="E2127" t="s">
        <v>51</v>
      </c>
      <c r="F2127" t="s">
        <v>52</v>
      </c>
      <c r="G2127" t="s">
        <v>53</v>
      </c>
      <c r="H2127" t="s">
        <v>42</v>
      </c>
      <c r="I2127" t="s">
        <v>2515</v>
      </c>
      <c r="J2127" s="4">
        <v>21839</v>
      </c>
    </row>
    <row r="2128" spans="1:10" x14ac:dyDescent="0.3">
      <c r="A2128" t="s">
        <v>4290</v>
      </c>
      <c r="B2128" s="4">
        <v>45678</v>
      </c>
      <c r="C2128" t="s">
        <v>4291</v>
      </c>
      <c r="D2128" t="s">
        <v>4292</v>
      </c>
      <c r="E2128" t="s">
        <v>4293</v>
      </c>
      <c r="F2128" t="s">
        <v>4294</v>
      </c>
      <c r="G2128" t="s">
        <v>4295</v>
      </c>
      <c r="H2128" t="s">
        <v>42</v>
      </c>
      <c r="I2128" t="s">
        <v>2934</v>
      </c>
      <c r="J2128" s="4">
        <v>36656</v>
      </c>
    </row>
    <row r="2129" spans="1:10" x14ac:dyDescent="0.3">
      <c r="A2129" t="s">
        <v>4296</v>
      </c>
      <c r="B2129" s="4">
        <v>45678</v>
      </c>
      <c r="C2129" t="s">
        <v>4297</v>
      </c>
      <c r="D2129" t="s">
        <v>1871</v>
      </c>
      <c r="E2129" t="s">
        <v>4293</v>
      </c>
      <c r="F2129" t="s">
        <v>4294</v>
      </c>
      <c r="G2129" t="s">
        <v>4295</v>
      </c>
      <c r="H2129" t="s">
        <v>42</v>
      </c>
      <c r="I2129" t="s">
        <v>2934</v>
      </c>
      <c r="J2129" s="4">
        <v>36656</v>
      </c>
    </row>
    <row r="2130" spans="1:10" x14ac:dyDescent="0.3">
      <c r="A2130" t="s">
        <v>4298</v>
      </c>
      <c r="B2130" s="4">
        <v>45678</v>
      </c>
      <c r="C2130" t="s">
        <v>314</v>
      </c>
      <c r="D2130" t="s">
        <v>315</v>
      </c>
      <c r="E2130" t="s">
        <v>39</v>
      </c>
      <c r="F2130" t="s">
        <v>40</v>
      </c>
      <c r="G2130" t="s">
        <v>41</v>
      </c>
      <c r="H2130" t="s">
        <v>42</v>
      </c>
      <c r="I2130" t="s">
        <v>1778</v>
      </c>
      <c r="J2130" s="4">
        <v>22303</v>
      </c>
    </row>
    <row r="2131" spans="1:10" x14ac:dyDescent="0.3">
      <c r="A2131" t="s">
        <v>4299</v>
      </c>
      <c r="B2131" s="4">
        <v>45678</v>
      </c>
      <c r="C2131" t="s">
        <v>4300</v>
      </c>
      <c r="D2131" t="s">
        <v>4301</v>
      </c>
      <c r="E2131" t="s">
        <v>39</v>
      </c>
      <c r="F2131" t="s">
        <v>40</v>
      </c>
      <c r="G2131" t="s">
        <v>41</v>
      </c>
      <c r="H2131" t="s">
        <v>42</v>
      </c>
      <c r="I2131" t="s">
        <v>1778</v>
      </c>
      <c r="J2131" s="4">
        <v>22303</v>
      </c>
    </row>
    <row r="2132" spans="1:10" x14ac:dyDescent="0.3">
      <c r="A2132" t="s">
        <v>4302</v>
      </c>
      <c r="B2132" s="4">
        <v>45678</v>
      </c>
      <c r="C2132" t="s">
        <v>81</v>
      </c>
      <c r="D2132" t="s">
        <v>82</v>
      </c>
      <c r="E2132" t="s">
        <v>51</v>
      </c>
      <c r="F2132" t="s">
        <v>52</v>
      </c>
      <c r="G2132" t="s">
        <v>53</v>
      </c>
      <c r="H2132" t="s">
        <v>42</v>
      </c>
      <c r="I2132" t="s">
        <v>2813</v>
      </c>
      <c r="J2132" s="4">
        <v>23724</v>
      </c>
    </row>
    <row r="2133" spans="1:10" x14ac:dyDescent="0.3">
      <c r="A2133" t="s">
        <v>4303</v>
      </c>
      <c r="B2133" s="4">
        <v>45678</v>
      </c>
      <c r="C2133" t="s">
        <v>1380</v>
      </c>
      <c r="D2133" t="s">
        <v>1381</v>
      </c>
      <c r="E2133" t="s">
        <v>1200</v>
      </c>
      <c r="F2133" t="s">
        <v>1201</v>
      </c>
      <c r="G2133" t="s">
        <v>79</v>
      </c>
      <c r="H2133" t="s">
        <v>42</v>
      </c>
      <c r="I2133" t="s">
        <v>4304</v>
      </c>
      <c r="J2133" s="4">
        <v>21646</v>
      </c>
    </row>
    <row r="2134" spans="1:10" x14ac:dyDescent="0.3">
      <c r="A2134" t="s">
        <v>4305</v>
      </c>
      <c r="B2134" s="4">
        <v>45678</v>
      </c>
      <c r="C2134" t="s">
        <v>696</v>
      </c>
      <c r="D2134" t="s">
        <v>697</v>
      </c>
      <c r="E2134" t="s">
        <v>698</v>
      </c>
      <c r="F2134" t="s">
        <v>699</v>
      </c>
      <c r="G2134" t="s">
        <v>700</v>
      </c>
      <c r="H2134" t="s">
        <v>42</v>
      </c>
      <c r="I2134" t="s">
        <v>893</v>
      </c>
      <c r="J2134" s="4">
        <v>22093</v>
      </c>
    </row>
    <row r="2135" spans="1:10" x14ac:dyDescent="0.3">
      <c r="A2135" t="s">
        <v>4306</v>
      </c>
      <c r="B2135" s="4">
        <v>45678</v>
      </c>
      <c r="C2135" t="s">
        <v>987</v>
      </c>
      <c r="D2135" t="s">
        <v>988</v>
      </c>
      <c r="E2135" t="s">
        <v>698</v>
      </c>
      <c r="F2135" t="s">
        <v>699</v>
      </c>
      <c r="G2135" t="s">
        <v>700</v>
      </c>
      <c r="H2135" t="s">
        <v>42</v>
      </c>
      <c r="I2135" t="s">
        <v>893</v>
      </c>
      <c r="J2135" s="4">
        <v>22093</v>
      </c>
    </row>
    <row r="2136" spans="1:10" x14ac:dyDescent="0.3">
      <c r="A2136" t="s">
        <v>4307</v>
      </c>
      <c r="B2136" s="4">
        <v>45678</v>
      </c>
      <c r="C2136" t="s">
        <v>4308</v>
      </c>
      <c r="D2136" t="s">
        <v>4309</v>
      </c>
      <c r="E2136" t="s">
        <v>157</v>
      </c>
      <c r="F2136" t="s">
        <v>158</v>
      </c>
      <c r="G2136" t="s">
        <v>79</v>
      </c>
      <c r="H2136" t="s">
        <v>42</v>
      </c>
      <c r="I2136" t="s">
        <v>4310</v>
      </c>
      <c r="J2136" s="4">
        <v>30067</v>
      </c>
    </row>
    <row r="2137" spans="1:10" x14ac:dyDescent="0.3">
      <c r="A2137" t="s">
        <v>4311</v>
      </c>
      <c r="B2137" s="4">
        <v>45678</v>
      </c>
      <c r="C2137" t="s">
        <v>235</v>
      </c>
      <c r="D2137" t="s">
        <v>236</v>
      </c>
      <c r="E2137" t="s">
        <v>111</v>
      </c>
      <c r="F2137" t="s">
        <v>112</v>
      </c>
      <c r="G2137" t="s">
        <v>113</v>
      </c>
      <c r="H2137" t="s">
        <v>42</v>
      </c>
      <c r="I2137" t="s">
        <v>4104</v>
      </c>
      <c r="J2137" s="4">
        <v>24745</v>
      </c>
    </row>
    <row r="2138" spans="1:10" x14ac:dyDescent="0.3">
      <c r="A2138" t="s">
        <v>4312</v>
      </c>
      <c r="B2138" s="4">
        <v>45678</v>
      </c>
      <c r="C2138" t="s">
        <v>1107</v>
      </c>
      <c r="D2138" t="s">
        <v>1108</v>
      </c>
      <c r="E2138" t="s">
        <v>77</v>
      </c>
      <c r="F2138" t="s">
        <v>78</v>
      </c>
      <c r="G2138" t="s">
        <v>79</v>
      </c>
      <c r="H2138" t="s">
        <v>42</v>
      </c>
      <c r="I2138" t="s">
        <v>4313</v>
      </c>
      <c r="J2138" s="4">
        <v>26717</v>
      </c>
    </row>
    <row r="2139" spans="1:10" x14ac:dyDescent="0.3">
      <c r="A2139" t="s">
        <v>4314</v>
      </c>
      <c r="B2139" s="4">
        <v>45678</v>
      </c>
      <c r="C2139" t="s">
        <v>692</v>
      </c>
      <c r="D2139" t="s">
        <v>693</v>
      </c>
      <c r="E2139" t="s">
        <v>111</v>
      </c>
      <c r="F2139" t="s">
        <v>112</v>
      </c>
      <c r="G2139" t="s">
        <v>113</v>
      </c>
      <c r="H2139" t="s">
        <v>42</v>
      </c>
      <c r="I2139" t="s">
        <v>4315</v>
      </c>
      <c r="J2139" s="4">
        <v>21523</v>
      </c>
    </row>
    <row r="2140" spans="1:10" x14ac:dyDescent="0.3">
      <c r="A2140" t="s">
        <v>4316</v>
      </c>
      <c r="B2140" s="4">
        <v>45678</v>
      </c>
      <c r="C2140" t="s">
        <v>431</v>
      </c>
      <c r="D2140" t="s">
        <v>432</v>
      </c>
      <c r="E2140" t="s">
        <v>111</v>
      </c>
      <c r="F2140" t="s">
        <v>112</v>
      </c>
      <c r="G2140" t="s">
        <v>113</v>
      </c>
      <c r="H2140" t="s">
        <v>42</v>
      </c>
      <c r="I2140" t="s">
        <v>4315</v>
      </c>
      <c r="J2140" s="4">
        <v>21523</v>
      </c>
    </row>
    <row r="2141" spans="1:10" x14ac:dyDescent="0.3">
      <c r="A2141" t="s">
        <v>4317</v>
      </c>
      <c r="B2141" s="4">
        <v>45678</v>
      </c>
      <c r="C2141" t="s">
        <v>1860</v>
      </c>
      <c r="D2141" t="s">
        <v>1861</v>
      </c>
      <c r="E2141" t="s">
        <v>353</v>
      </c>
      <c r="F2141" t="s">
        <v>354</v>
      </c>
      <c r="G2141" t="s">
        <v>79</v>
      </c>
      <c r="H2141" t="s">
        <v>42</v>
      </c>
      <c r="I2141" t="s">
        <v>3795</v>
      </c>
      <c r="J2141" s="4">
        <v>40380</v>
      </c>
    </row>
    <row r="2142" spans="1:10" x14ac:dyDescent="0.3">
      <c r="A2142" t="s">
        <v>4318</v>
      </c>
      <c r="B2142" s="4">
        <v>45678</v>
      </c>
      <c r="C2142" t="s">
        <v>673</v>
      </c>
      <c r="D2142" t="s">
        <v>674</v>
      </c>
      <c r="E2142" t="s">
        <v>111</v>
      </c>
      <c r="F2142" t="s">
        <v>112</v>
      </c>
      <c r="G2142" t="s">
        <v>113</v>
      </c>
      <c r="H2142" t="s">
        <v>42</v>
      </c>
      <c r="I2142" t="s">
        <v>4315</v>
      </c>
      <c r="J2142" s="4">
        <v>21523</v>
      </c>
    </row>
    <row r="2143" spans="1:10" x14ac:dyDescent="0.3">
      <c r="A2143" t="s">
        <v>4319</v>
      </c>
      <c r="B2143" s="4">
        <v>45678</v>
      </c>
      <c r="C2143" t="s">
        <v>215</v>
      </c>
      <c r="D2143" t="s">
        <v>216</v>
      </c>
      <c r="E2143" t="s">
        <v>39</v>
      </c>
      <c r="F2143" t="s">
        <v>40</v>
      </c>
      <c r="G2143" t="s">
        <v>41</v>
      </c>
      <c r="H2143" t="s">
        <v>42</v>
      </c>
      <c r="I2143" t="s">
        <v>2717</v>
      </c>
      <c r="J2143" s="4">
        <v>29105</v>
      </c>
    </row>
    <row r="2144" spans="1:10" x14ac:dyDescent="0.3">
      <c r="A2144" t="s">
        <v>4320</v>
      </c>
      <c r="B2144" s="4">
        <v>45678</v>
      </c>
      <c r="C2144" t="s">
        <v>692</v>
      </c>
      <c r="D2144" t="s">
        <v>693</v>
      </c>
      <c r="E2144" t="s">
        <v>39</v>
      </c>
      <c r="F2144" t="s">
        <v>40</v>
      </c>
      <c r="G2144" t="s">
        <v>41</v>
      </c>
      <c r="H2144" t="s">
        <v>42</v>
      </c>
      <c r="I2144" t="s">
        <v>772</v>
      </c>
      <c r="J2144" s="4">
        <v>29093</v>
      </c>
    </row>
    <row r="2145" spans="1:10" x14ac:dyDescent="0.3">
      <c r="A2145" t="s">
        <v>4321</v>
      </c>
      <c r="B2145" s="4">
        <v>45678</v>
      </c>
      <c r="C2145" t="s">
        <v>1587</v>
      </c>
      <c r="D2145" t="s">
        <v>1588</v>
      </c>
      <c r="E2145" t="s">
        <v>39</v>
      </c>
      <c r="F2145" t="s">
        <v>40</v>
      </c>
      <c r="G2145" t="s">
        <v>41</v>
      </c>
      <c r="H2145" t="s">
        <v>42</v>
      </c>
      <c r="I2145" t="s">
        <v>4322</v>
      </c>
      <c r="J2145" s="4">
        <v>24903</v>
      </c>
    </row>
    <row r="2146" spans="1:10" x14ac:dyDescent="0.3">
      <c r="A2146" t="s">
        <v>4323</v>
      </c>
      <c r="B2146" s="4">
        <v>45678</v>
      </c>
      <c r="C2146" t="s">
        <v>565</v>
      </c>
      <c r="D2146" t="s">
        <v>566</v>
      </c>
      <c r="E2146" t="s">
        <v>51</v>
      </c>
      <c r="F2146" t="s">
        <v>52</v>
      </c>
      <c r="G2146" t="s">
        <v>53</v>
      </c>
      <c r="H2146" t="s">
        <v>42</v>
      </c>
      <c r="I2146" t="s">
        <v>4324</v>
      </c>
      <c r="J2146" s="4">
        <v>25330</v>
      </c>
    </row>
    <row r="2147" spans="1:10" x14ac:dyDescent="0.3">
      <c r="A2147" t="s">
        <v>4325</v>
      </c>
      <c r="B2147" s="4">
        <v>45678</v>
      </c>
      <c r="C2147" t="s">
        <v>311</v>
      </c>
      <c r="D2147" t="s">
        <v>312</v>
      </c>
      <c r="E2147" t="s">
        <v>51</v>
      </c>
      <c r="F2147" t="s">
        <v>52</v>
      </c>
      <c r="G2147" t="s">
        <v>53</v>
      </c>
      <c r="H2147" t="s">
        <v>42</v>
      </c>
      <c r="I2147" t="s">
        <v>4324</v>
      </c>
      <c r="J2147" s="4">
        <v>25330</v>
      </c>
    </row>
    <row r="2148" spans="1:10" x14ac:dyDescent="0.3">
      <c r="A2148" t="s">
        <v>4326</v>
      </c>
      <c r="B2148" s="4">
        <v>45678</v>
      </c>
      <c r="C2148" t="s">
        <v>4327</v>
      </c>
      <c r="D2148" t="s">
        <v>4328</v>
      </c>
      <c r="E2148" t="s">
        <v>51</v>
      </c>
      <c r="F2148" t="s">
        <v>52</v>
      </c>
      <c r="G2148" t="s">
        <v>53</v>
      </c>
      <c r="H2148" t="s">
        <v>42</v>
      </c>
      <c r="I2148" t="s">
        <v>4324</v>
      </c>
      <c r="J2148" s="4">
        <v>25330</v>
      </c>
    </row>
    <row r="2149" spans="1:10" x14ac:dyDescent="0.3">
      <c r="A2149" t="s">
        <v>4329</v>
      </c>
      <c r="B2149" s="4">
        <v>45678</v>
      </c>
      <c r="C2149" t="s">
        <v>3744</v>
      </c>
      <c r="D2149" t="s">
        <v>3745</v>
      </c>
      <c r="E2149" t="s">
        <v>698</v>
      </c>
      <c r="F2149" t="s">
        <v>699</v>
      </c>
      <c r="G2149" t="s">
        <v>700</v>
      </c>
      <c r="H2149" t="s">
        <v>42</v>
      </c>
      <c r="I2149" t="s">
        <v>4330</v>
      </c>
      <c r="J2149" s="4">
        <v>29363</v>
      </c>
    </row>
    <row r="2150" spans="1:10" x14ac:dyDescent="0.3">
      <c r="A2150" t="s">
        <v>4331</v>
      </c>
      <c r="B2150" s="4">
        <v>45678</v>
      </c>
      <c r="C2150" t="s">
        <v>525</v>
      </c>
      <c r="D2150" t="s">
        <v>526</v>
      </c>
      <c r="E2150" t="s">
        <v>39</v>
      </c>
      <c r="F2150" t="s">
        <v>40</v>
      </c>
      <c r="G2150" t="s">
        <v>41</v>
      </c>
      <c r="H2150" t="s">
        <v>42</v>
      </c>
      <c r="I2150" t="s">
        <v>4332</v>
      </c>
      <c r="J2150" s="4">
        <v>29377</v>
      </c>
    </row>
    <row r="2151" spans="1:10" x14ac:dyDescent="0.3">
      <c r="A2151" t="s">
        <v>4333</v>
      </c>
      <c r="B2151" s="4">
        <v>45678</v>
      </c>
      <c r="C2151" t="s">
        <v>125</v>
      </c>
      <c r="D2151" t="s">
        <v>126</v>
      </c>
      <c r="E2151" t="s">
        <v>51</v>
      </c>
      <c r="F2151" t="s">
        <v>52</v>
      </c>
      <c r="G2151" t="s">
        <v>53</v>
      </c>
      <c r="H2151" t="s">
        <v>42</v>
      </c>
      <c r="I2151" t="s">
        <v>3587</v>
      </c>
      <c r="J2151" s="4">
        <v>30047</v>
      </c>
    </row>
    <row r="2152" spans="1:10" x14ac:dyDescent="0.3">
      <c r="A2152" t="s">
        <v>4334</v>
      </c>
      <c r="B2152" s="4">
        <v>45678</v>
      </c>
      <c r="C2152" t="s">
        <v>854</v>
      </c>
      <c r="D2152" t="s">
        <v>855</v>
      </c>
      <c r="E2152" t="s">
        <v>39</v>
      </c>
      <c r="F2152" t="s">
        <v>40</v>
      </c>
      <c r="G2152" t="s">
        <v>41</v>
      </c>
      <c r="H2152" t="s">
        <v>42</v>
      </c>
      <c r="I2152" t="s">
        <v>4332</v>
      </c>
      <c r="J2152" s="4">
        <v>29377</v>
      </c>
    </row>
    <row r="2153" spans="1:10" x14ac:dyDescent="0.3">
      <c r="A2153" t="s">
        <v>4335</v>
      </c>
      <c r="B2153" s="4">
        <v>45678</v>
      </c>
      <c r="C2153" t="s">
        <v>673</v>
      </c>
      <c r="D2153" t="s">
        <v>674</v>
      </c>
      <c r="E2153" t="s">
        <v>39</v>
      </c>
      <c r="F2153" t="s">
        <v>40</v>
      </c>
      <c r="G2153" t="s">
        <v>41</v>
      </c>
      <c r="H2153" t="s">
        <v>42</v>
      </c>
      <c r="I2153" t="s">
        <v>4332</v>
      </c>
      <c r="J2153" s="4">
        <v>29377</v>
      </c>
    </row>
    <row r="2154" spans="1:10" x14ac:dyDescent="0.3">
      <c r="A2154" t="s">
        <v>4336</v>
      </c>
      <c r="B2154" s="4">
        <v>45678</v>
      </c>
      <c r="C2154" t="s">
        <v>270</v>
      </c>
      <c r="D2154" t="s">
        <v>271</v>
      </c>
      <c r="E2154" t="s">
        <v>77</v>
      </c>
      <c r="F2154" t="s">
        <v>78</v>
      </c>
      <c r="G2154" t="s">
        <v>79</v>
      </c>
      <c r="H2154" t="s">
        <v>42</v>
      </c>
      <c r="I2154" t="s">
        <v>2780</v>
      </c>
      <c r="J2154" s="4">
        <v>15922</v>
      </c>
    </row>
    <row r="2155" spans="1:10" x14ac:dyDescent="0.3">
      <c r="A2155" t="s">
        <v>4337</v>
      </c>
      <c r="B2155" s="4">
        <v>45678</v>
      </c>
      <c r="C2155" t="s">
        <v>434</v>
      </c>
      <c r="D2155" t="s">
        <v>435</v>
      </c>
      <c r="E2155" t="s">
        <v>111</v>
      </c>
      <c r="F2155" t="s">
        <v>112</v>
      </c>
      <c r="G2155" t="s">
        <v>113</v>
      </c>
      <c r="H2155" t="s">
        <v>42</v>
      </c>
      <c r="I2155" t="s">
        <v>3292</v>
      </c>
      <c r="J2155" s="4">
        <v>27594</v>
      </c>
    </row>
    <row r="2156" spans="1:10" x14ac:dyDescent="0.3">
      <c r="A2156" t="s">
        <v>4338</v>
      </c>
      <c r="B2156" s="4">
        <v>45678</v>
      </c>
      <c r="C2156" t="s">
        <v>1700</v>
      </c>
      <c r="D2156" t="s">
        <v>1701</v>
      </c>
      <c r="E2156" t="s">
        <v>111</v>
      </c>
      <c r="F2156" t="s">
        <v>112</v>
      </c>
      <c r="G2156" t="s">
        <v>113</v>
      </c>
      <c r="H2156" t="s">
        <v>42</v>
      </c>
      <c r="I2156" t="s">
        <v>3292</v>
      </c>
      <c r="J2156" s="4">
        <v>27594</v>
      </c>
    </row>
    <row r="2157" spans="1:10" x14ac:dyDescent="0.3">
      <c r="A2157" t="s">
        <v>4339</v>
      </c>
      <c r="B2157" s="4">
        <v>45678</v>
      </c>
      <c r="C2157" t="s">
        <v>4340</v>
      </c>
      <c r="D2157" t="s">
        <v>4341</v>
      </c>
      <c r="E2157" t="s">
        <v>51</v>
      </c>
      <c r="F2157" t="s">
        <v>52</v>
      </c>
      <c r="G2157" t="s">
        <v>53</v>
      </c>
      <c r="H2157" t="s">
        <v>42</v>
      </c>
      <c r="I2157" t="s">
        <v>1797</v>
      </c>
      <c r="J2157" s="4">
        <v>21998</v>
      </c>
    </row>
    <row r="2158" spans="1:10" x14ac:dyDescent="0.3">
      <c r="A2158" t="s">
        <v>4342</v>
      </c>
      <c r="B2158" s="4">
        <v>45678</v>
      </c>
      <c r="C2158" t="s">
        <v>400</v>
      </c>
      <c r="D2158" t="s">
        <v>401</v>
      </c>
      <c r="E2158" t="s">
        <v>51</v>
      </c>
      <c r="F2158" t="s">
        <v>52</v>
      </c>
      <c r="G2158" t="s">
        <v>53</v>
      </c>
      <c r="H2158" t="s">
        <v>42</v>
      </c>
      <c r="I2158" t="s">
        <v>1797</v>
      </c>
      <c r="J2158" s="4">
        <v>21998</v>
      </c>
    </row>
    <row r="2159" spans="1:10" x14ac:dyDescent="0.3">
      <c r="A2159" t="s">
        <v>4343</v>
      </c>
      <c r="B2159" s="4">
        <v>45678</v>
      </c>
      <c r="C2159" t="s">
        <v>1350</v>
      </c>
      <c r="D2159" t="s">
        <v>1351</v>
      </c>
      <c r="E2159" t="s">
        <v>51</v>
      </c>
      <c r="F2159" t="s">
        <v>52</v>
      </c>
      <c r="G2159" t="s">
        <v>53</v>
      </c>
      <c r="H2159" t="s">
        <v>42</v>
      </c>
      <c r="I2159" t="s">
        <v>1166</v>
      </c>
      <c r="J2159" s="4">
        <v>17600</v>
      </c>
    </row>
    <row r="2160" spans="1:10" x14ac:dyDescent="0.3">
      <c r="A2160" t="s">
        <v>4344</v>
      </c>
      <c r="B2160" s="4">
        <v>45678</v>
      </c>
      <c r="C2160" t="s">
        <v>347</v>
      </c>
      <c r="D2160" t="s">
        <v>348</v>
      </c>
      <c r="E2160" t="s">
        <v>111</v>
      </c>
      <c r="F2160" t="s">
        <v>112</v>
      </c>
      <c r="G2160" t="s">
        <v>113</v>
      </c>
      <c r="H2160" t="s">
        <v>42</v>
      </c>
      <c r="I2160" t="s">
        <v>4345</v>
      </c>
      <c r="J2160" s="4">
        <v>22595</v>
      </c>
    </row>
    <row r="2161" spans="1:10" x14ac:dyDescent="0.3">
      <c r="A2161" t="s">
        <v>4346</v>
      </c>
      <c r="B2161" s="4">
        <v>45678</v>
      </c>
      <c r="C2161" t="s">
        <v>4347</v>
      </c>
      <c r="D2161" t="s">
        <v>4348</v>
      </c>
      <c r="E2161" t="s">
        <v>111</v>
      </c>
      <c r="F2161" t="s">
        <v>112</v>
      </c>
      <c r="G2161" t="s">
        <v>113</v>
      </c>
      <c r="H2161" t="s">
        <v>42</v>
      </c>
      <c r="I2161" t="s">
        <v>4345</v>
      </c>
      <c r="J2161" s="4">
        <v>22595</v>
      </c>
    </row>
    <row r="2162" spans="1:10" x14ac:dyDescent="0.3">
      <c r="A2162" t="s">
        <v>4349</v>
      </c>
      <c r="B2162" s="4">
        <v>45678</v>
      </c>
      <c r="C2162" t="s">
        <v>1502</v>
      </c>
      <c r="D2162" t="s">
        <v>1503</v>
      </c>
      <c r="E2162" t="s">
        <v>111</v>
      </c>
      <c r="F2162" t="s">
        <v>112</v>
      </c>
      <c r="G2162" t="s">
        <v>113</v>
      </c>
      <c r="H2162" t="s">
        <v>42</v>
      </c>
      <c r="I2162" t="s">
        <v>4345</v>
      </c>
      <c r="J2162" s="4">
        <v>22595</v>
      </c>
    </row>
    <row r="2163" spans="1:10" x14ac:dyDescent="0.3">
      <c r="A2163" t="s">
        <v>4350</v>
      </c>
      <c r="B2163" s="4">
        <v>45678</v>
      </c>
      <c r="C2163" t="s">
        <v>75</v>
      </c>
      <c r="D2163" t="s">
        <v>76</v>
      </c>
      <c r="E2163" t="s">
        <v>39</v>
      </c>
      <c r="F2163" t="s">
        <v>40</v>
      </c>
      <c r="G2163" t="s">
        <v>41</v>
      </c>
      <c r="H2163" t="s">
        <v>42</v>
      </c>
      <c r="I2163" t="s">
        <v>4332</v>
      </c>
      <c r="J2163" s="4">
        <v>29377</v>
      </c>
    </row>
    <row r="2164" spans="1:10" x14ac:dyDescent="0.3">
      <c r="A2164" t="s">
        <v>4351</v>
      </c>
      <c r="B2164" s="4">
        <v>45678</v>
      </c>
      <c r="C2164" t="s">
        <v>367</v>
      </c>
      <c r="D2164" t="s">
        <v>368</v>
      </c>
      <c r="E2164" t="s">
        <v>39</v>
      </c>
      <c r="F2164" t="s">
        <v>40</v>
      </c>
      <c r="G2164" t="s">
        <v>41</v>
      </c>
      <c r="H2164" t="s">
        <v>42</v>
      </c>
      <c r="I2164" t="s">
        <v>4332</v>
      </c>
      <c r="J2164" s="4">
        <v>29377</v>
      </c>
    </row>
    <row r="2165" spans="1:10" x14ac:dyDescent="0.3">
      <c r="A2165" t="s">
        <v>4352</v>
      </c>
      <c r="B2165" s="4">
        <v>45678</v>
      </c>
      <c r="C2165" t="s">
        <v>109</v>
      </c>
      <c r="D2165" t="s">
        <v>110</v>
      </c>
      <c r="E2165" t="s">
        <v>39</v>
      </c>
      <c r="F2165" t="s">
        <v>40</v>
      </c>
      <c r="G2165" t="s">
        <v>41</v>
      </c>
      <c r="H2165" t="s">
        <v>42</v>
      </c>
      <c r="I2165" t="s">
        <v>4332</v>
      </c>
      <c r="J2165" s="4">
        <v>29377</v>
      </c>
    </row>
    <row r="2166" spans="1:10" x14ac:dyDescent="0.3">
      <c r="A2166" t="s">
        <v>4353</v>
      </c>
      <c r="B2166" s="4">
        <v>45678</v>
      </c>
      <c r="C2166" t="s">
        <v>3648</v>
      </c>
      <c r="D2166" t="s">
        <v>3649</v>
      </c>
      <c r="E2166" t="s">
        <v>51</v>
      </c>
      <c r="F2166" t="s">
        <v>52</v>
      </c>
      <c r="G2166" t="s">
        <v>53</v>
      </c>
      <c r="H2166" t="s">
        <v>42</v>
      </c>
      <c r="I2166" t="s">
        <v>2979</v>
      </c>
      <c r="J2166" s="4">
        <v>21777</v>
      </c>
    </row>
    <row r="2167" spans="1:10" x14ac:dyDescent="0.3">
      <c r="A2167" t="s">
        <v>4354</v>
      </c>
      <c r="B2167" s="4">
        <v>45678</v>
      </c>
      <c r="C2167" t="s">
        <v>1170</v>
      </c>
      <c r="D2167" t="s">
        <v>1171</v>
      </c>
      <c r="E2167" t="s">
        <v>51</v>
      </c>
      <c r="F2167" t="s">
        <v>52</v>
      </c>
      <c r="G2167" t="s">
        <v>53</v>
      </c>
      <c r="H2167" t="s">
        <v>42</v>
      </c>
      <c r="I2167" t="s">
        <v>4355</v>
      </c>
      <c r="J2167" s="4">
        <v>20906</v>
      </c>
    </row>
    <row r="2168" spans="1:10" x14ac:dyDescent="0.3">
      <c r="A2168" t="s">
        <v>4356</v>
      </c>
      <c r="B2168" s="4">
        <v>45678</v>
      </c>
      <c r="C2168" t="s">
        <v>215</v>
      </c>
      <c r="D2168" t="s">
        <v>216</v>
      </c>
      <c r="E2168" t="s">
        <v>51</v>
      </c>
      <c r="F2168" t="s">
        <v>52</v>
      </c>
      <c r="G2168" t="s">
        <v>53</v>
      </c>
      <c r="H2168" t="s">
        <v>42</v>
      </c>
      <c r="I2168" t="s">
        <v>4355</v>
      </c>
      <c r="J2168" s="4">
        <v>20906</v>
      </c>
    </row>
    <row r="2169" spans="1:10" x14ac:dyDescent="0.3">
      <c r="A2169" t="s">
        <v>4357</v>
      </c>
      <c r="B2169" s="4">
        <v>45678</v>
      </c>
      <c r="C2169" t="s">
        <v>2145</v>
      </c>
      <c r="D2169" t="s">
        <v>2146</v>
      </c>
      <c r="E2169" t="s">
        <v>51</v>
      </c>
      <c r="F2169" t="s">
        <v>52</v>
      </c>
      <c r="G2169" t="s">
        <v>53</v>
      </c>
      <c r="H2169" t="s">
        <v>42</v>
      </c>
      <c r="I2169" t="s">
        <v>4355</v>
      </c>
      <c r="J2169" s="4">
        <v>20906</v>
      </c>
    </row>
    <row r="2170" spans="1:10" x14ac:dyDescent="0.3">
      <c r="A2170" t="s">
        <v>4358</v>
      </c>
      <c r="B2170" s="4">
        <v>45678</v>
      </c>
      <c r="C2170" t="s">
        <v>4359</v>
      </c>
      <c r="D2170" t="s">
        <v>4360</v>
      </c>
      <c r="E2170" t="s">
        <v>51</v>
      </c>
      <c r="F2170" t="s">
        <v>52</v>
      </c>
      <c r="G2170" t="s">
        <v>53</v>
      </c>
      <c r="H2170" t="s">
        <v>42</v>
      </c>
      <c r="I2170" t="s">
        <v>4355</v>
      </c>
      <c r="J2170" s="4">
        <v>20906</v>
      </c>
    </row>
    <row r="2171" spans="1:10" x14ac:dyDescent="0.3">
      <c r="A2171" t="s">
        <v>4361</v>
      </c>
      <c r="B2171" s="4">
        <v>45678</v>
      </c>
      <c r="C2171" t="s">
        <v>147</v>
      </c>
      <c r="D2171" t="s">
        <v>148</v>
      </c>
      <c r="E2171" t="s">
        <v>51</v>
      </c>
      <c r="F2171" t="s">
        <v>52</v>
      </c>
      <c r="G2171" t="s">
        <v>53</v>
      </c>
      <c r="H2171" t="s">
        <v>42</v>
      </c>
      <c r="I2171" t="s">
        <v>4362</v>
      </c>
      <c r="J2171" s="4">
        <v>22482</v>
      </c>
    </row>
    <row r="2172" spans="1:10" x14ac:dyDescent="0.3">
      <c r="A2172" t="s">
        <v>4363</v>
      </c>
      <c r="B2172" s="4">
        <v>45678</v>
      </c>
      <c r="C2172" t="s">
        <v>85</v>
      </c>
      <c r="D2172" t="s">
        <v>86</v>
      </c>
      <c r="E2172" t="s">
        <v>51</v>
      </c>
      <c r="F2172" t="s">
        <v>52</v>
      </c>
      <c r="G2172" t="s">
        <v>53</v>
      </c>
      <c r="H2172" t="s">
        <v>42</v>
      </c>
      <c r="I2172" t="s">
        <v>4362</v>
      </c>
      <c r="J2172" s="4">
        <v>22482</v>
      </c>
    </row>
    <row r="2173" spans="1:10" x14ac:dyDescent="0.3">
      <c r="A2173" t="s">
        <v>4364</v>
      </c>
      <c r="B2173" s="4">
        <v>45678</v>
      </c>
      <c r="C2173" t="s">
        <v>4365</v>
      </c>
      <c r="D2173" t="s">
        <v>4366</v>
      </c>
      <c r="E2173" t="s">
        <v>39</v>
      </c>
      <c r="F2173" t="s">
        <v>40</v>
      </c>
      <c r="G2173" t="s">
        <v>41</v>
      </c>
      <c r="H2173" t="s">
        <v>42</v>
      </c>
      <c r="I2173" t="s">
        <v>3847</v>
      </c>
      <c r="J2173" s="4">
        <v>24164</v>
      </c>
    </row>
    <row r="2174" spans="1:10" x14ac:dyDescent="0.3">
      <c r="A2174" t="s">
        <v>4367</v>
      </c>
      <c r="B2174" s="4">
        <v>45678</v>
      </c>
      <c r="C2174" t="s">
        <v>2293</v>
      </c>
      <c r="D2174" t="s">
        <v>2294</v>
      </c>
      <c r="E2174" t="s">
        <v>217</v>
      </c>
      <c r="F2174" t="s">
        <v>218</v>
      </c>
      <c r="G2174" t="s">
        <v>79</v>
      </c>
      <c r="H2174" t="s">
        <v>42</v>
      </c>
      <c r="I2174" t="s">
        <v>3847</v>
      </c>
      <c r="J2174" s="4">
        <v>24164</v>
      </c>
    </row>
    <row r="2175" spans="1:10" x14ac:dyDescent="0.3">
      <c r="A2175" t="s">
        <v>4368</v>
      </c>
      <c r="B2175" s="4">
        <v>45678</v>
      </c>
      <c r="C2175" t="s">
        <v>105</v>
      </c>
      <c r="D2175" t="s">
        <v>106</v>
      </c>
      <c r="E2175" t="s">
        <v>51</v>
      </c>
      <c r="F2175" t="s">
        <v>52</v>
      </c>
      <c r="G2175" t="s">
        <v>53</v>
      </c>
      <c r="H2175" t="s">
        <v>42</v>
      </c>
      <c r="I2175" t="s">
        <v>4369</v>
      </c>
      <c r="J2175" s="4">
        <v>23957</v>
      </c>
    </row>
    <row r="2176" spans="1:10" x14ac:dyDescent="0.3">
      <c r="A2176" t="s">
        <v>4370</v>
      </c>
      <c r="B2176" s="4">
        <v>45678</v>
      </c>
      <c r="C2176" t="s">
        <v>242</v>
      </c>
      <c r="D2176" t="s">
        <v>243</v>
      </c>
      <c r="E2176" t="s">
        <v>77</v>
      </c>
      <c r="F2176" t="s">
        <v>78</v>
      </c>
      <c r="G2176" t="s">
        <v>79</v>
      </c>
      <c r="H2176" t="s">
        <v>42</v>
      </c>
      <c r="I2176" t="s">
        <v>4369</v>
      </c>
      <c r="J2176" s="4">
        <v>23957</v>
      </c>
    </row>
    <row r="2177" spans="1:10" x14ac:dyDescent="0.3">
      <c r="A2177" t="s">
        <v>4371</v>
      </c>
      <c r="B2177" s="4">
        <v>45678</v>
      </c>
      <c r="C2177" t="s">
        <v>311</v>
      </c>
      <c r="D2177" t="s">
        <v>312</v>
      </c>
      <c r="E2177" t="s">
        <v>77</v>
      </c>
      <c r="F2177" t="s">
        <v>78</v>
      </c>
      <c r="G2177" t="s">
        <v>79</v>
      </c>
      <c r="H2177" t="s">
        <v>42</v>
      </c>
      <c r="I2177" t="s">
        <v>4369</v>
      </c>
      <c r="J2177" s="4">
        <v>23957</v>
      </c>
    </row>
    <row r="2178" spans="1:10" x14ac:dyDescent="0.3">
      <c r="A2178" t="s">
        <v>4372</v>
      </c>
      <c r="B2178" s="4">
        <v>45678</v>
      </c>
      <c r="C2178" t="s">
        <v>4373</v>
      </c>
      <c r="D2178" t="s">
        <v>4374</v>
      </c>
      <c r="E2178" t="s">
        <v>77</v>
      </c>
      <c r="F2178" t="s">
        <v>78</v>
      </c>
      <c r="G2178" t="s">
        <v>79</v>
      </c>
      <c r="H2178" t="s">
        <v>42</v>
      </c>
      <c r="I2178" t="s">
        <v>4369</v>
      </c>
      <c r="J2178" s="4">
        <v>23957</v>
      </c>
    </row>
    <row r="2179" spans="1:10" x14ac:dyDescent="0.3">
      <c r="A2179" t="s">
        <v>4375</v>
      </c>
      <c r="B2179" s="4">
        <v>45678</v>
      </c>
      <c r="C2179" t="s">
        <v>188</v>
      </c>
      <c r="D2179" t="s">
        <v>189</v>
      </c>
      <c r="E2179" t="s">
        <v>51</v>
      </c>
      <c r="F2179" t="s">
        <v>52</v>
      </c>
      <c r="G2179" t="s">
        <v>53</v>
      </c>
      <c r="H2179" t="s">
        <v>42</v>
      </c>
      <c r="I2179" t="s">
        <v>4369</v>
      </c>
      <c r="J2179" s="4">
        <v>23957</v>
      </c>
    </row>
    <row r="2180" spans="1:10" x14ac:dyDescent="0.3">
      <c r="A2180" t="s">
        <v>4376</v>
      </c>
      <c r="B2180" s="4">
        <v>45678</v>
      </c>
      <c r="C2180" t="s">
        <v>125</v>
      </c>
      <c r="D2180" t="s">
        <v>126</v>
      </c>
      <c r="E2180" t="s">
        <v>51</v>
      </c>
      <c r="F2180" t="s">
        <v>52</v>
      </c>
      <c r="G2180" t="s">
        <v>53</v>
      </c>
      <c r="H2180" t="s">
        <v>42</v>
      </c>
      <c r="I2180" t="s">
        <v>4369</v>
      </c>
      <c r="J2180" s="4">
        <v>23957</v>
      </c>
    </row>
    <row r="2181" spans="1:10" x14ac:dyDescent="0.3">
      <c r="A2181" t="s">
        <v>4377</v>
      </c>
      <c r="B2181" s="4">
        <v>45678</v>
      </c>
      <c r="C2181" t="s">
        <v>1285</v>
      </c>
      <c r="D2181" t="s">
        <v>1286</v>
      </c>
      <c r="E2181" t="s">
        <v>204</v>
      </c>
      <c r="F2181" t="s">
        <v>205</v>
      </c>
      <c r="G2181" t="s">
        <v>206</v>
      </c>
      <c r="H2181" t="s">
        <v>42</v>
      </c>
      <c r="I2181" t="s">
        <v>2889</v>
      </c>
      <c r="J2181" s="4">
        <v>35711</v>
      </c>
    </row>
    <row r="2182" spans="1:10" x14ac:dyDescent="0.3">
      <c r="A2182" t="s">
        <v>4378</v>
      </c>
      <c r="B2182" s="4">
        <v>45678</v>
      </c>
      <c r="C2182" t="s">
        <v>143</v>
      </c>
      <c r="D2182" t="s">
        <v>144</v>
      </c>
      <c r="E2182" t="s">
        <v>39</v>
      </c>
      <c r="F2182" t="s">
        <v>40</v>
      </c>
      <c r="G2182" t="s">
        <v>41</v>
      </c>
      <c r="H2182" t="s">
        <v>42</v>
      </c>
      <c r="I2182" t="s">
        <v>893</v>
      </c>
      <c r="J2182" s="4">
        <v>22093</v>
      </c>
    </row>
    <row r="2183" spans="1:10" x14ac:dyDescent="0.3">
      <c r="A2183" t="s">
        <v>4379</v>
      </c>
      <c r="B2183" s="4">
        <v>45678</v>
      </c>
      <c r="C2183" t="s">
        <v>311</v>
      </c>
      <c r="D2183" t="s">
        <v>312</v>
      </c>
      <c r="E2183" t="s">
        <v>51</v>
      </c>
      <c r="F2183" t="s">
        <v>52</v>
      </c>
      <c r="G2183" t="s">
        <v>53</v>
      </c>
      <c r="H2183" t="s">
        <v>42</v>
      </c>
      <c r="I2183" t="s">
        <v>4380</v>
      </c>
      <c r="J2183" s="4">
        <v>24947</v>
      </c>
    </row>
    <row r="2184" spans="1:10" x14ac:dyDescent="0.3">
      <c r="A2184" t="s">
        <v>4381</v>
      </c>
      <c r="B2184" s="4">
        <v>45678</v>
      </c>
      <c r="C2184" t="s">
        <v>147</v>
      </c>
      <c r="D2184" t="s">
        <v>148</v>
      </c>
      <c r="E2184" t="s">
        <v>51</v>
      </c>
      <c r="F2184" t="s">
        <v>52</v>
      </c>
      <c r="G2184" t="s">
        <v>53</v>
      </c>
      <c r="H2184" t="s">
        <v>42</v>
      </c>
      <c r="I2184" t="s">
        <v>4380</v>
      </c>
      <c r="J2184" s="4">
        <v>24947</v>
      </c>
    </row>
    <row r="2185" spans="1:10" x14ac:dyDescent="0.3">
      <c r="A2185" t="s">
        <v>4382</v>
      </c>
      <c r="B2185" s="4">
        <v>45678</v>
      </c>
      <c r="C2185" t="s">
        <v>4383</v>
      </c>
      <c r="D2185" t="s">
        <v>4384</v>
      </c>
      <c r="E2185" t="s">
        <v>4385</v>
      </c>
      <c r="F2185" t="s">
        <v>4386</v>
      </c>
      <c r="G2185" t="s">
        <v>79</v>
      </c>
      <c r="H2185" t="s">
        <v>42</v>
      </c>
      <c r="I2185" t="s">
        <v>4387</v>
      </c>
      <c r="J2185" s="4">
        <v>45360</v>
      </c>
    </row>
    <row r="2186" spans="1:10" x14ac:dyDescent="0.3">
      <c r="A2186" t="s">
        <v>4388</v>
      </c>
      <c r="B2186" s="4">
        <v>45678</v>
      </c>
      <c r="C2186" t="s">
        <v>139</v>
      </c>
      <c r="D2186" t="s">
        <v>140</v>
      </c>
      <c r="E2186" t="s">
        <v>51</v>
      </c>
      <c r="F2186" t="s">
        <v>52</v>
      </c>
      <c r="G2186" t="s">
        <v>53</v>
      </c>
      <c r="H2186" t="s">
        <v>42</v>
      </c>
      <c r="I2186" t="s">
        <v>4380</v>
      </c>
      <c r="J2186" s="4">
        <v>24947</v>
      </c>
    </row>
    <row r="2187" spans="1:10" x14ac:dyDescent="0.3">
      <c r="A2187" t="s">
        <v>4389</v>
      </c>
      <c r="B2187" s="4">
        <v>45678</v>
      </c>
      <c r="C2187" t="s">
        <v>419</v>
      </c>
      <c r="D2187" t="s">
        <v>420</v>
      </c>
      <c r="E2187" t="s">
        <v>51</v>
      </c>
      <c r="F2187" t="s">
        <v>52</v>
      </c>
      <c r="G2187" t="s">
        <v>53</v>
      </c>
      <c r="H2187" t="s">
        <v>42</v>
      </c>
      <c r="I2187" t="s">
        <v>4380</v>
      </c>
      <c r="J2187" s="4">
        <v>24947</v>
      </c>
    </row>
    <row r="2188" spans="1:10" x14ac:dyDescent="0.3">
      <c r="A2188" t="s">
        <v>4390</v>
      </c>
      <c r="B2188" s="4">
        <v>45678</v>
      </c>
      <c r="C2188" t="s">
        <v>105</v>
      </c>
      <c r="D2188" t="s">
        <v>106</v>
      </c>
      <c r="E2188" t="s">
        <v>51</v>
      </c>
      <c r="F2188" t="s">
        <v>52</v>
      </c>
      <c r="G2188" t="s">
        <v>53</v>
      </c>
      <c r="H2188" t="s">
        <v>42</v>
      </c>
      <c r="I2188" t="s">
        <v>4380</v>
      </c>
      <c r="J2188" s="4">
        <v>24947</v>
      </c>
    </row>
    <row r="2189" spans="1:10" x14ac:dyDescent="0.3">
      <c r="A2189" t="s">
        <v>4391</v>
      </c>
      <c r="B2189" s="4">
        <v>45678</v>
      </c>
      <c r="C2189" t="s">
        <v>215</v>
      </c>
      <c r="D2189" t="s">
        <v>216</v>
      </c>
      <c r="E2189" t="s">
        <v>39</v>
      </c>
      <c r="F2189" t="s">
        <v>40</v>
      </c>
      <c r="G2189" t="s">
        <v>41</v>
      </c>
      <c r="H2189" t="s">
        <v>42</v>
      </c>
      <c r="I2189" t="s">
        <v>4392</v>
      </c>
      <c r="J2189" s="4">
        <v>28200</v>
      </c>
    </row>
    <row r="2190" spans="1:10" x14ac:dyDescent="0.3">
      <c r="A2190" t="s">
        <v>4393</v>
      </c>
      <c r="B2190" s="4">
        <v>45678</v>
      </c>
      <c r="C2190" t="s">
        <v>431</v>
      </c>
      <c r="D2190" t="s">
        <v>432</v>
      </c>
      <c r="E2190" t="s">
        <v>39</v>
      </c>
      <c r="F2190" t="s">
        <v>40</v>
      </c>
      <c r="G2190" t="s">
        <v>41</v>
      </c>
      <c r="H2190" t="s">
        <v>42</v>
      </c>
      <c r="I2190" t="s">
        <v>4392</v>
      </c>
      <c r="J2190" s="4">
        <v>28200</v>
      </c>
    </row>
    <row r="2191" spans="1:10" x14ac:dyDescent="0.3">
      <c r="A2191" t="s">
        <v>4394</v>
      </c>
      <c r="B2191" s="4">
        <v>45678</v>
      </c>
      <c r="C2191" t="s">
        <v>550</v>
      </c>
      <c r="D2191" t="s">
        <v>4395</v>
      </c>
      <c r="E2191" t="s">
        <v>39</v>
      </c>
      <c r="F2191" t="s">
        <v>40</v>
      </c>
      <c r="G2191" t="s">
        <v>41</v>
      </c>
      <c r="H2191" t="s">
        <v>42</v>
      </c>
      <c r="I2191" t="s">
        <v>4392</v>
      </c>
      <c r="J2191" s="4">
        <v>28200</v>
      </c>
    </row>
    <row r="2192" spans="1:10" x14ac:dyDescent="0.3">
      <c r="A2192" t="s">
        <v>4396</v>
      </c>
      <c r="B2192" s="4">
        <v>45678</v>
      </c>
      <c r="C2192" t="s">
        <v>125</v>
      </c>
      <c r="D2192" t="s">
        <v>126</v>
      </c>
      <c r="E2192" t="s">
        <v>39</v>
      </c>
      <c r="F2192" t="s">
        <v>40</v>
      </c>
      <c r="G2192" t="s">
        <v>41</v>
      </c>
      <c r="H2192" t="s">
        <v>42</v>
      </c>
      <c r="I2192" t="s">
        <v>4392</v>
      </c>
      <c r="J2192" s="4">
        <v>28200</v>
      </c>
    </row>
    <row r="2193" spans="1:10" x14ac:dyDescent="0.3">
      <c r="A2193" t="s">
        <v>4397</v>
      </c>
      <c r="B2193" s="4">
        <v>45678</v>
      </c>
      <c r="C2193" t="s">
        <v>4398</v>
      </c>
      <c r="D2193" t="s">
        <v>4399</v>
      </c>
      <c r="E2193" t="s">
        <v>39</v>
      </c>
      <c r="F2193" t="s">
        <v>40</v>
      </c>
      <c r="G2193" t="s">
        <v>41</v>
      </c>
      <c r="H2193" t="s">
        <v>42</v>
      </c>
      <c r="I2193" t="s">
        <v>4392</v>
      </c>
      <c r="J2193" s="4">
        <v>28200</v>
      </c>
    </row>
    <row r="2194" spans="1:10" x14ac:dyDescent="0.3">
      <c r="A2194" t="s">
        <v>4400</v>
      </c>
      <c r="B2194" s="4">
        <v>45678</v>
      </c>
      <c r="C2194" t="s">
        <v>739</v>
      </c>
      <c r="D2194" t="s">
        <v>740</v>
      </c>
      <c r="E2194" t="s">
        <v>39</v>
      </c>
      <c r="F2194" t="s">
        <v>40</v>
      </c>
      <c r="G2194" t="s">
        <v>41</v>
      </c>
      <c r="H2194" t="s">
        <v>42</v>
      </c>
      <c r="I2194" t="s">
        <v>4392</v>
      </c>
      <c r="J2194" s="4">
        <v>28200</v>
      </c>
    </row>
    <row r="2195" spans="1:10" x14ac:dyDescent="0.3">
      <c r="A2195" t="s">
        <v>4401</v>
      </c>
      <c r="B2195" s="4">
        <v>45678</v>
      </c>
      <c r="C2195" t="s">
        <v>4402</v>
      </c>
      <c r="D2195" t="s">
        <v>4403</v>
      </c>
      <c r="E2195" t="s">
        <v>39</v>
      </c>
      <c r="F2195" t="s">
        <v>40</v>
      </c>
      <c r="G2195" t="s">
        <v>41</v>
      </c>
      <c r="H2195" t="s">
        <v>42</v>
      </c>
      <c r="I2195" t="s">
        <v>4392</v>
      </c>
      <c r="J2195" s="4">
        <v>28200</v>
      </c>
    </row>
    <row r="2196" spans="1:10" x14ac:dyDescent="0.3">
      <c r="A2196" t="s">
        <v>4404</v>
      </c>
      <c r="B2196" s="4">
        <v>45678</v>
      </c>
      <c r="C2196" t="s">
        <v>147</v>
      </c>
      <c r="D2196" t="s">
        <v>148</v>
      </c>
      <c r="E2196" t="s">
        <v>39</v>
      </c>
      <c r="F2196" t="s">
        <v>40</v>
      </c>
      <c r="G2196" t="s">
        <v>41</v>
      </c>
      <c r="H2196" t="s">
        <v>42</v>
      </c>
      <c r="I2196" t="s">
        <v>4392</v>
      </c>
      <c r="J2196" s="4">
        <v>28200</v>
      </c>
    </row>
    <row r="2197" spans="1:10" x14ac:dyDescent="0.3">
      <c r="A2197" t="s">
        <v>4405</v>
      </c>
      <c r="B2197" s="4">
        <v>45678</v>
      </c>
      <c r="C2197" t="s">
        <v>1281</v>
      </c>
      <c r="D2197" t="s">
        <v>1282</v>
      </c>
      <c r="E2197" t="s">
        <v>39</v>
      </c>
      <c r="F2197" t="s">
        <v>40</v>
      </c>
      <c r="G2197" t="s">
        <v>41</v>
      </c>
      <c r="H2197" t="s">
        <v>42</v>
      </c>
      <c r="I2197" t="s">
        <v>4392</v>
      </c>
      <c r="J2197" s="4">
        <v>28200</v>
      </c>
    </row>
    <row r="2198" spans="1:10" x14ac:dyDescent="0.3">
      <c r="A2198" t="s">
        <v>4406</v>
      </c>
      <c r="B2198" s="4">
        <v>45678</v>
      </c>
      <c r="C2198" t="s">
        <v>85</v>
      </c>
      <c r="D2198" t="s">
        <v>86</v>
      </c>
      <c r="E2198" t="s">
        <v>217</v>
      </c>
      <c r="F2198" t="s">
        <v>218</v>
      </c>
      <c r="G2198" t="s">
        <v>79</v>
      </c>
      <c r="H2198" t="s">
        <v>42</v>
      </c>
      <c r="I2198" t="s">
        <v>2362</v>
      </c>
      <c r="J2198" s="4">
        <v>18299</v>
      </c>
    </row>
    <row r="2199" spans="1:10" x14ac:dyDescent="0.3">
      <c r="A2199" t="s">
        <v>4407</v>
      </c>
      <c r="B2199" s="4">
        <v>45678</v>
      </c>
      <c r="C2199" t="s">
        <v>129</v>
      </c>
      <c r="D2199" t="s">
        <v>130</v>
      </c>
      <c r="E2199" t="s">
        <v>51</v>
      </c>
      <c r="F2199" t="s">
        <v>52</v>
      </c>
      <c r="G2199" t="s">
        <v>53</v>
      </c>
      <c r="H2199" t="s">
        <v>42</v>
      </c>
      <c r="I2199" t="s">
        <v>3288</v>
      </c>
      <c r="J2199" s="4">
        <v>23892</v>
      </c>
    </row>
    <row r="2200" spans="1:10" x14ac:dyDescent="0.3">
      <c r="A2200" t="s">
        <v>4408</v>
      </c>
      <c r="B2200" s="4">
        <v>45678</v>
      </c>
      <c r="C2200" t="s">
        <v>490</v>
      </c>
      <c r="D2200" t="s">
        <v>491</v>
      </c>
      <c r="E2200" t="s">
        <v>51</v>
      </c>
      <c r="F2200" t="s">
        <v>52</v>
      </c>
      <c r="G2200" t="s">
        <v>53</v>
      </c>
      <c r="H2200" t="s">
        <v>42</v>
      </c>
      <c r="I2200" t="s">
        <v>3046</v>
      </c>
      <c r="J2200" s="4">
        <v>22379</v>
      </c>
    </row>
    <row r="2201" spans="1:10" x14ac:dyDescent="0.3">
      <c r="A2201" t="s">
        <v>4409</v>
      </c>
      <c r="B2201" s="4">
        <v>45678</v>
      </c>
      <c r="C2201" t="s">
        <v>37</v>
      </c>
      <c r="D2201" t="s">
        <v>38</v>
      </c>
      <c r="E2201" t="s">
        <v>51</v>
      </c>
      <c r="F2201" t="s">
        <v>52</v>
      </c>
      <c r="G2201" t="s">
        <v>53</v>
      </c>
      <c r="H2201" t="s">
        <v>42</v>
      </c>
      <c r="I2201" t="s">
        <v>2517</v>
      </c>
      <c r="J2201" s="4">
        <v>22244</v>
      </c>
    </row>
    <row r="2202" spans="1:10" x14ac:dyDescent="0.3">
      <c r="A2202" t="s">
        <v>4410</v>
      </c>
      <c r="B2202" s="4">
        <v>45678</v>
      </c>
      <c r="C2202" t="s">
        <v>1326</v>
      </c>
      <c r="D2202" t="s">
        <v>1327</v>
      </c>
      <c r="E2202" t="s">
        <v>111</v>
      </c>
      <c r="F2202" t="s">
        <v>112</v>
      </c>
      <c r="G2202" t="s">
        <v>113</v>
      </c>
      <c r="H2202" t="s">
        <v>42</v>
      </c>
      <c r="I2202" t="s">
        <v>4411</v>
      </c>
      <c r="J2202" s="4">
        <v>24890</v>
      </c>
    </row>
    <row r="2203" spans="1:10" x14ac:dyDescent="0.3">
      <c r="A2203" t="s">
        <v>4412</v>
      </c>
      <c r="B2203" s="4">
        <v>45678</v>
      </c>
      <c r="C2203" t="s">
        <v>347</v>
      </c>
      <c r="D2203" t="s">
        <v>348</v>
      </c>
      <c r="E2203" t="s">
        <v>111</v>
      </c>
      <c r="F2203" t="s">
        <v>112</v>
      </c>
      <c r="G2203" t="s">
        <v>113</v>
      </c>
      <c r="H2203" t="s">
        <v>42</v>
      </c>
      <c r="I2203" t="s">
        <v>4411</v>
      </c>
      <c r="J2203" s="4">
        <v>24890</v>
      </c>
    </row>
    <row r="2204" spans="1:10" x14ac:dyDescent="0.3">
      <c r="A2204" t="s">
        <v>4413</v>
      </c>
      <c r="B2204" s="4">
        <v>45678</v>
      </c>
      <c r="C2204" t="s">
        <v>215</v>
      </c>
      <c r="D2204" t="s">
        <v>216</v>
      </c>
      <c r="E2204" t="s">
        <v>111</v>
      </c>
      <c r="F2204" t="s">
        <v>112</v>
      </c>
      <c r="G2204" t="s">
        <v>113</v>
      </c>
      <c r="H2204" t="s">
        <v>42</v>
      </c>
      <c r="I2204" t="s">
        <v>4411</v>
      </c>
      <c r="J2204" s="4">
        <v>24890</v>
      </c>
    </row>
    <row r="2205" spans="1:10" x14ac:dyDescent="0.3">
      <c r="A2205" t="s">
        <v>4414</v>
      </c>
      <c r="B2205" s="4">
        <v>45678</v>
      </c>
      <c r="C2205" t="s">
        <v>4415</v>
      </c>
      <c r="D2205" t="s">
        <v>4416</v>
      </c>
      <c r="E2205" t="s">
        <v>39</v>
      </c>
      <c r="F2205" t="s">
        <v>40</v>
      </c>
      <c r="G2205" t="s">
        <v>41</v>
      </c>
      <c r="H2205" t="s">
        <v>42</v>
      </c>
      <c r="I2205" t="s">
        <v>4417</v>
      </c>
      <c r="J2205" s="4">
        <v>33911</v>
      </c>
    </row>
    <row r="2206" spans="1:10" x14ac:dyDescent="0.3">
      <c r="A2206" t="s">
        <v>4418</v>
      </c>
      <c r="B2206" s="4">
        <v>45678</v>
      </c>
      <c r="C2206" t="s">
        <v>673</v>
      </c>
      <c r="D2206" t="s">
        <v>674</v>
      </c>
      <c r="E2206" t="s">
        <v>51</v>
      </c>
      <c r="F2206" t="s">
        <v>52</v>
      </c>
      <c r="G2206" t="s">
        <v>53</v>
      </c>
      <c r="H2206" t="s">
        <v>42</v>
      </c>
      <c r="I2206" t="s">
        <v>4419</v>
      </c>
      <c r="J2206" s="4">
        <v>22264</v>
      </c>
    </row>
    <row r="2207" spans="1:10" x14ac:dyDescent="0.3">
      <c r="A2207" t="s">
        <v>4420</v>
      </c>
      <c r="B2207" s="4">
        <v>45678</v>
      </c>
      <c r="C2207" t="s">
        <v>993</v>
      </c>
      <c r="D2207" t="s">
        <v>994</v>
      </c>
      <c r="E2207" t="s">
        <v>51</v>
      </c>
      <c r="F2207" t="s">
        <v>52</v>
      </c>
      <c r="G2207" t="s">
        <v>53</v>
      </c>
      <c r="H2207" t="s">
        <v>42</v>
      </c>
      <c r="I2207" t="s">
        <v>4419</v>
      </c>
      <c r="J2207" s="4">
        <v>22264</v>
      </c>
    </row>
    <row r="2208" spans="1:10" x14ac:dyDescent="0.3">
      <c r="A2208" t="s">
        <v>4421</v>
      </c>
      <c r="B2208" s="4">
        <v>45678</v>
      </c>
      <c r="C2208" t="s">
        <v>105</v>
      </c>
      <c r="D2208" t="s">
        <v>106</v>
      </c>
      <c r="E2208" t="s">
        <v>51</v>
      </c>
      <c r="F2208" t="s">
        <v>52</v>
      </c>
      <c r="G2208" t="s">
        <v>53</v>
      </c>
      <c r="H2208" t="s">
        <v>42</v>
      </c>
      <c r="I2208" t="s">
        <v>4419</v>
      </c>
      <c r="J2208" s="4">
        <v>22264</v>
      </c>
    </row>
    <row r="2209" spans="1:10" x14ac:dyDescent="0.3">
      <c r="A2209" t="s">
        <v>4422</v>
      </c>
      <c r="B2209" s="4">
        <v>45678</v>
      </c>
      <c r="C2209" t="s">
        <v>105</v>
      </c>
      <c r="D2209" t="s">
        <v>106</v>
      </c>
      <c r="E2209" t="s">
        <v>51</v>
      </c>
      <c r="F2209" t="s">
        <v>52</v>
      </c>
      <c r="G2209" t="s">
        <v>53</v>
      </c>
      <c r="H2209" t="s">
        <v>42</v>
      </c>
      <c r="I2209" t="s">
        <v>936</v>
      </c>
      <c r="J2209" s="4">
        <v>16516</v>
      </c>
    </row>
    <row r="2210" spans="1:10" x14ac:dyDescent="0.3">
      <c r="A2210" t="s">
        <v>4423</v>
      </c>
      <c r="B2210" s="4">
        <v>45678</v>
      </c>
      <c r="C2210" t="s">
        <v>2092</v>
      </c>
      <c r="D2210" t="s">
        <v>2093</v>
      </c>
      <c r="E2210" t="s">
        <v>77</v>
      </c>
      <c r="F2210" t="s">
        <v>78</v>
      </c>
      <c r="G2210" t="s">
        <v>79</v>
      </c>
      <c r="H2210" t="s">
        <v>42</v>
      </c>
      <c r="I2210" t="s">
        <v>1397</v>
      </c>
      <c r="J2210" s="4">
        <v>32601</v>
      </c>
    </row>
    <row r="2211" spans="1:10" x14ac:dyDescent="0.3">
      <c r="A2211" t="s">
        <v>4424</v>
      </c>
      <c r="B2211" s="4">
        <v>45678</v>
      </c>
      <c r="C2211" t="s">
        <v>67</v>
      </c>
      <c r="D2211" t="s">
        <v>68</v>
      </c>
      <c r="E2211" t="s">
        <v>39</v>
      </c>
      <c r="F2211" t="s">
        <v>40</v>
      </c>
      <c r="G2211" t="s">
        <v>41</v>
      </c>
      <c r="H2211" t="s">
        <v>42</v>
      </c>
      <c r="I2211" t="s">
        <v>1397</v>
      </c>
      <c r="J2211" s="4">
        <v>32601</v>
      </c>
    </row>
    <row r="2212" spans="1:10" x14ac:dyDescent="0.3">
      <c r="A2212" t="s">
        <v>4425</v>
      </c>
      <c r="B2212" s="4">
        <v>45678</v>
      </c>
      <c r="C2212" t="s">
        <v>105</v>
      </c>
      <c r="D2212" t="s">
        <v>106</v>
      </c>
      <c r="E2212" t="s">
        <v>111</v>
      </c>
      <c r="F2212" t="s">
        <v>112</v>
      </c>
      <c r="G2212" t="s">
        <v>113</v>
      </c>
      <c r="H2212" t="s">
        <v>42</v>
      </c>
      <c r="I2212" t="s">
        <v>4426</v>
      </c>
      <c r="J2212" s="4">
        <v>17565</v>
      </c>
    </row>
    <row r="2213" spans="1:10" x14ac:dyDescent="0.3">
      <c r="A2213" t="s">
        <v>4427</v>
      </c>
      <c r="B2213" s="4">
        <v>45678</v>
      </c>
      <c r="C2213" t="s">
        <v>928</v>
      </c>
      <c r="D2213" t="s">
        <v>929</v>
      </c>
      <c r="E2213" t="s">
        <v>1200</v>
      </c>
      <c r="F2213" t="s">
        <v>1201</v>
      </c>
      <c r="G2213" t="s">
        <v>79</v>
      </c>
      <c r="H2213" t="s">
        <v>42</v>
      </c>
      <c r="I2213" t="s">
        <v>4428</v>
      </c>
      <c r="J2213" s="4">
        <v>25795</v>
      </c>
    </row>
    <row r="2214" spans="1:10" x14ac:dyDescent="0.3">
      <c r="A2214" t="s">
        <v>4429</v>
      </c>
      <c r="B2214" s="4">
        <v>45678</v>
      </c>
      <c r="C2214" t="s">
        <v>325</v>
      </c>
      <c r="D2214" t="s">
        <v>326</v>
      </c>
      <c r="E2214" t="s">
        <v>51</v>
      </c>
      <c r="F2214" t="s">
        <v>52</v>
      </c>
      <c r="G2214" t="s">
        <v>53</v>
      </c>
      <c r="H2214" t="s">
        <v>42</v>
      </c>
      <c r="I2214" t="s">
        <v>4430</v>
      </c>
      <c r="J2214" s="4">
        <v>21613</v>
      </c>
    </row>
    <row r="2215" spans="1:10" x14ac:dyDescent="0.3">
      <c r="A2215" t="s">
        <v>4431</v>
      </c>
      <c r="B2215" s="4">
        <v>45678</v>
      </c>
      <c r="C2215" t="s">
        <v>136</v>
      </c>
      <c r="D2215" t="s">
        <v>137</v>
      </c>
      <c r="E2215" t="s">
        <v>498</v>
      </c>
      <c r="F2215" t="s">
        <v>499</v>
      </c>
      <c r="G2215" t="s">
        <v>79</v>
      </c>
      <c r="H2215" t="s">
        <v>42</v>
      </c>
      <c r="I2215" t="s">
        <v>4432</v>
      </c>
      <c r="J2215" s="4">
        <v>33723</v>
      </c>
    </row>
    <row r="2216" spans="1:10" x14ac:dyDescent="0.3">
      <c r="A2216" t="s">
        <v>4433</v>
      </c>
      <c r="B2216" s="4">
        <v>45678</v>
      </c>
      <c r="C2216" t="s">
        <v>174</v>
      </c>
      <c r="D2216" t="s">
        <v>175</v>
      </c>
      <c r="E2216" t="s">
        <v>498</v>
      </c>
      <c r="F2216" t="s">
        <v>499</v>
      </c>
      <c r="G2216" t="s">
        <v>79</v>
      </c>
      <c r="H2216" t="s">
        <v>42</v>
      </c>
      <c r="I2216" t="s">
        <v>4434</v>
      </c>
      <c r="J2216" s="4">
        <v>33723</v>
      </c>
    </row>
    <row r="2217" spans="1:10" x14ac:dyDescent="0.3">
      <c r="A2217" t="s">
        <v>4435</v>
      </c>
      <c r="B2217" s="4">
        <v>45678</v>
      </c>
      <c r="C2217" t="s">
        <v>1363</v>
      </c>
      <c r="D2217" t="s">
        <v>1364</v>
      </c>
      <c r="E2217" t="s">
        <v>498</v>
      </c>
      <c r="F2217" t="s">
        <v>499</v>
      </c>
      <c r="G2217" t="s">
        <v>79</v>
      </c>
      <c r="H2217" t="s">
        <v>42</v>
      </c>
      <c r="I2217" t="s">
        <v>4434</v>
      </c>
      <c r="J2217" s="4">
        <v>33723</v>
      </c>
    </row>
    <row r="2218" spans="1:10" x14ac:dyDescent="0.3">
      <c r="A2218" t="s">
        <v>4436</v>
      </c>
      <c r="B2218" s="4">
        <v>45678</v>
      </c>
      <c r="C2218" t="s">
        <v>4437</v>
      </c>
      <c r="D2218" t="s">
        <v>4438</v>
      </c>
      <c r="E2218" t="s">
        <v>498</v>
      </c>
      <c r="F2218" t="s">
        <v>499</v>
      </c>
      <c r="G2218" t="s">
        <v>79</v>
      </c>
      <c r="H2218" t="s">
        <v>42</v>
      </c>
      <c r="I2218" t="s">
        <v>4434</v>
      </c>
      <c r="J2218" s="4">
        <v>33723</v>
      </c>
    </row>
    <row r="2219" spans="1:10" x14ac:dyDescent="0.3">
      <c r="A2219" t="s">
        <v>4439</v>
      </c>
      <c r="B2219" s="4">
        <v>45678</v>
      </c>
      <c r="C2219" t="s">
        <v>4440</v>
      </c>
      <c r="D2219" t="s">
        <v>4441</v>
      </c>
      <c r="E2219" t="s">
        <v>51</v>
      </c>
      <c r="F2219" t="s">
        <v>52</v>
      </c>
      <c r="G2219" t="s">
        <v>53</v>
      </c>
      <c r="H2219" t="s">
        <v>42</v>
      </c>
      <c r="I2219" t="s">
        <v>58</v>
      </c>
      <c r="J2219" s="4">
        <v>22394</v>
      </c>
    </row>
    <row r="2220" spans="1:10" x14ac:dyDescent="0.3">
      <c r="A2220" t="s">
        <v>4442</v>
      </c>
      <c r="B2220" s="4">
        <v>45678</v>
      </c>
      <c r="C2220" t="s">
        <v>1175</v>
      </c>
      <c r="D2220" t="s">
        <v>1176</v>
      </c>
      <c r="E2220" t="s">
        <v>39</v>
      </c>
      <c r="F2220" t="s">
        <v>40</v>
      </c>
      <c r="G2220" t="s">
        <v>41</v>
      </c>
      <c r="H2220" t="s">
        <v>42</v>
      </c>
      <c r="I2220" t="s">
        <v>4443</v>
      </c>
      <c r="J2220" s="4">
        <v>29305</v>
      </c>
    </row>
    <row r="2221" spans="1:10" x14ac:dyDescent="0.3">
      <c r="A2221" t="s">
        <v>4444</v>
      </c>
      <c r="B2221" s="4">
        <v>45678</v>
      </c>
      <c r="C2221" t="s">
        <v>3612</v>
      </c>
      <c r="D2221" t="s">
        <v>3613</v>
      </c>
      <c r="E2221" t="s">
        <v>39</v>
      </c>
      <c r="F2221" t="s">
        <v>40</v>
      </c>
      <c r="G2221" t="s">
        <v>41</v>
      </c>
      <c r="H2221" t="s">
        <v>42</v>
      </c>
      <c r="I2221" t="s">
        <v>3240</v>
      </c>
      <c r="J2221" s="4">
        <v>23173</v>
      </c>
    </row>
    <row r="2222" spans="1:10" x14ac:dyDescent="0.3">
      <c r="A2222" t="s">
        <v>4445</v>
      </c>
      <c r="B2222" s="4">
        <v>45678</v>
      </c>
      <c r="C2222" t="s">
        <v>2410</v>
      </c>
      <c r="D2222" t="s">
        <v>2411</v>
      </c>
      <c r="E2222" t="s">
        <v>39</v>
      </c>
      <c r="F2222" t="s">
        <v>40</v>
      </c>
      <c r="G2222" t="s">
        <v>41</v>
      </c>
      <c r="H2222" t="s">
        <v>42</v>
      </c>
      <c r="I2222" t="s">
        <v>3240</v>
      </c>
      <c r="J2222" s="4">
        <v>23173</v>
      </c>
    </row>
    <row r="2223" spans="1:10" x14ac:dyDescent="0.3">
      <c r="A2223" t="s">
        <v>4446</v>
      </c>
      <c r="B2223" s="4">
        <v>45678</v>
      </c>
      <c r="C2223" t="s">
        <v>311</v>
      </c>
      <c r="D2223" t="s">
        <v>312</v>
      </c>
      <c r="E2223" t="s">
        <v>39</v>
      </c>
      <c r="F2223" t="s">
        <v>40</v>
      </c>
      <c r="G2223" t="s">
        <v>41</v>
      </c>
      <c r="H2223" t="s">
        <v>42</v>
      </c>
      <c r="I2223" t="s">
        <v>3240</v>
      </c>
      <c r="J2223" s="4">
        <v>23173</v>
      </c>
    </row>
    <row r="2224" spans="1:10" x14ac:dyDescent="0.3">
      <c r="A2224" t="s">
        <v>4447</v>
      </c>
      <c r="B2224" s="4">
        <v>45678</v>
      </c>
      <c r="C2224" t="s">
        <v>809</v>
      </c>
      <c r="D2224" t="s">
        <v>810</v>
      </c>
      <c r="E2224" t="s">
        <v>39</v>
      </c>
      <c r="F2224" t="s">
        <v>40</v>
      </c>
      <c r="G2224" t="s">
        <v>41</v>
      </c>
      <c r="H2224" t="s">
        <v>42</v>
      </c>
      <c r="I2224" t="s">
        <v>3240</v>
      </c>
      <c r="J2224" s="4">
        <v>23173</v>
      </c>
    </row>
    <row r="2225" spans="1:10" x14ac:dyDescent="0.3">
      <c r="A2225" t="s">
        <v>4448</v>
      </c>
      <c r="B2225" s="4">
        <v>45678</v>
      </c>
      <c r="C2225" t="s">
        <v>276</v>
      </c>
      <c r="D2225" t="s">
        <v>277</v>
      </c>
      <c r="E2225" t="s">
        <v>111</v>
      </c>
      <c r="F2225" t="s">
        <v>112</v>
      </c>
      <c r="G2225" t="s">
        <v>113</v>
      </c>
      <c r="H2225" t="s">
        <v>42</v>
      </c>
      <c r="I2225" t="s">
        <v>4449</v>
      </c>
      <c r="J2225" s="4">
        <v>18590</v>
      </c>
    </row>
    <row r="2226" spans="1:10" x14ac:dyDescent="0.3">
      <c r="A2226" t="s">
        <v>4450</v>
      </c>
      <c r="B2226" s="4">
        <v>45678</v>
      </c>
      <c r="C2226" t="s">
        <v>60</v>
      </c>
      <c r="D2226" t="s">
        <v>61</v>
      </c>
      <c r="E2226" t="s">
        <v>111</v>
      </c>
      <c r="F2226" t="s">
        <v>112</v>
      </c>
      <c r="G2226" t="s">
        <v>113</v>
      </c>
      <c r="H2226" t="s">
        <v>42</v>
      </c>
      <c r="I2226" t="s">
        <v>4449</v>
      </c>
      <c r="J2226" s="4">
        <v>18590</v>
      </c>
    </row>
    <row r="2227" spans="1:10" x14ac:dyDescent="0.3">
      <c r="A2227" t="s">
        <v>4451</v>
      </c>
      <c r="B2227" s="4">
        <v>45678</v>
      </c>
      <c r="C2227" t="s">
        <v>662</v>
      </c>
      <c r="D2227" t="s">
        <v>663</v>
      </c>
      <c r="E2227" t="s">
        <v>111</v>
      </c>
      <c r="F2227" t="s">
        <v>112</v>
      </c>
      <c r="G2227" t="s">
        <v>113</v>
      </c>
      <c r="H2227" t="s">
        <v>42</v>
      </c>
      <c r="I2227" t="s">
        <v>4449</v>
      </c>
      <c r="J2227" s="4">
        <v>18590</v>
      </c>
    </row>
    <row r="2228" spans="1:10" x14ac:dyDescent="0.3">
      <c r="A2228" t="s">
        <v>4452</v>
      </c>
      <c r="B2228" s="4">
        <v>45678</v>
      </c>
      <c r="C2228" t="s">
        <v>347</v>
      </c>
      <c r="D2228" t="s">
        <v>348</v>
      </c>
      <c r="E2228" t="s">
        <v>51</v>
      </c>
      <c r="F2228" t="s">
        <v>52</v>
      </c>
      <c r="G2228" t="s">
        <v>53</v>
      </c>
      <c r="H2228" t="s">
        <v>42</v>
      </c>
      <c r="I2228" t="s">
        <v>4449</v>
      </c>
      <c r="J2228" s="4">
        <v>18590</v>
      </c>
    </row>
    <row r="2229" spans="1:10" x14ac:dyDescent="0.3">
      <c r="A2229" t="s">
        <v>4453</v>
      </c>
      <c r="B2229" s="4">
        <v>45678</v>
      </c>
      <c r="C2229" t="s">
        <v>1502</v>
      </c>
      <c r="D2229" t="s">
        <v>1503</v>
      </c>
      <c r="E2229" t="s">
        <v>111</v>
      </c>
      <c r="F2229" t="s">
        <v>112</v>
      </c>
      <c r="G2229" t="s">
        <v>113</v>
      </c>
      <c r="H2229" t="s">
        <v>42</v>
      </c>
      <c r="I2229" t="s">
        <v>4449</v>
      </c>
      <c r="J2229" s="4">
        <v>18590</v>
      </c>
    </row>
    <row r="2230" spans="1:10" x14ac:dyDescent="0.3">
      <c r="A2230" t="s">
        <v>4454</v>
      </c>
      <c r="B2230" s="4">
        <v>45678</v>
      </c>
      <c r="C2230" t="s">
        <v>136</v>
      </c>
      <c r="D2230" t="s">
        <v>137</v>
      </c>
      <c r="E2230" t="s">
        <v>498</v>
      </c>
      <c r="F2230" t="s">
        <v>499</v>
      </c>
      <c r="G2230" t="s">
        <v>79</v>
      </c>
      <c r="H2230" t="s">
        <v>42</v>
      </c>
      <c r="I2230" t="s">
        <v>4455</v>
      </c>
      <c r="J2230" s="4">
        <v>36525</v>
      </c>
    </row>
    <row r="2231" spans="1:10" x14ac:dyDescent="0.3">
      <c r="A2231" t="s">
        <v>4456</v>
      </c>
      <c r="B2231" s="4">
        <v>45678</v>
      </c>
      <c r="C2231" t="s">
        <v>4457</v>
      </c>
      <c r="D2231" t="s">
        <v>4458</v>
      </c>
      <c r="E2231" t="s">
        <v>498</v>
      </c>
      <c r="F2231" t="s">
        <v>499</v>
      </c>
      <c r="G2231" t="s">
        <v>79</v>
      </c>
      <c r="H2231" t="s">
        <v>42</v>
      </c>
      <c r="I2231" t="s">
        <v>4455</v>
      </c>
      <c r="J2231" s="4">
        <v>36525</v>
      </c>
    </row>
    <row r="2232" spans="1:10" x14ac:dyDescent="0.3">
      <c r="A2232" t="s">
        <v>4459</v>
      </c>
      <c r="B2232" s="4">
        <v>45678</v>
      </c>
      <c r="C2232" t="s">
        <v>3489</v>
      </c>
      <c r="D2232" t="s">
        <v>3490</v>
      </c>
      <c r="E2232" t="s">
        <v>353</v>
      </c>
      <c r="F2232" t="s">
        <v>354</v>
      </c>
      <c r="G2232" t="s">
        <v>79</v>
      </c>
      <c r="H2232" t="s">
        <v>42</v>
      </c>
      <c r="I2232" t="s">
        <v>4460</v>
      </c>
      <c r="J2232" s="4">
        <v>41136</v>
      </c>
    </row>
    <row r="2233" spans="1:10" x14ac:dyDescent="0.3">
      <c r="A2233" t="s">
        <v>4461</v>
      </c>
      <c r="B2233" s="4">
        <v>45678</v>
      </c>
      <c r="C2233" t="s">
        <v>4462</v>
      </c>
      <c r="D2233" t="s">
        <v>4463</v>
      </c>
      <c r="E2233" t="s">
        <v>498</v>
      </c>
      <c r="F2233" t="s">
        <v>499</v>
      </c>
      <c r="G2233" t="s">
        <v>79</v>
      </c>
      <c r="H2233" t="s">
        <v>42</v>
      </c>
      <c r="I2233" t="s">
        <v>4464</v>
      </c>
      <c r="J2233" s="4">
        <v>37860</v>
      </c>
    </row>
    <row r="2234" spans="1:10" x14ac:dyDescent="0.3">
      <c r="A2234" t="s">
        <v>4465</v>
      </c>
      <c r="B2234" s="4">
        <v>45678</v>
      </c>
      <c r="C2234" t="s">
        <v>71</v>
      </c>
      <c r="D2234" t="s">
        <v>72</v>
      </c>
      <c r="E2234" t="s">
        <v>498</v>
      </c>
      <c r="F2234" t="s">
        <v>499</v>
      </c>
      <c r="G2234" t="s">
        <v>79</v>
      </c>
      <c r="H2234" t="s">
        <v>42</v>
      </c>
      <c r="I2234" t="s">
        <v>4464</v>
      </c>
      <c r="J2234" s="4">
        <v>37860</v>
      </c>
    </row>
    <row r="2235" spans="1:10" x14ac:dyDescent="0.3">
      <c r="A2235" t="s">
        <v>4466</v>
      </c>
      <c r="B2235" s="4">
        <v>45678</v>
      </c>
      <c r="C2235" t="s">
        <v>1587</v>
      </c>
      <c r="D2235" t="s">
        <v>1588</v>
      </c>
      <c r="E2235" t="s">
        <v>498</v>
      </c>
      <c r="F2235" t="s">
        <v>499</v>
      </c>
      <c r="G2235" t="s">
        <v>79</v>
      </c>
      <c r="H2235" t="s">
        <v>42</v>
      </c>
      <c r="I2235" t="s">
        <v>4464</v>
      </c>
      <c r="J2235" s="4">
        <v>37860</v>
      </c>
    </row>
    <row r="2236" spans="1:10" x14ac:dyDescent="0.3">
      <c r="A2236" t="s">
        <v>4467</v>
      </c>
      <c r="B2236" s="4">
        <v>45678</v>
      </c>
      <c r="C2236" t="s">
        <v>1826</v>
      </c>
      <c r="D2236" t="s">
        <v>1827</v>
      </c>
      <c r="E2236" t="s">
        <v>498</v>
      </c>
      <c r="F2236" t="s">
        <v>499</v>
      </c>
      <c r="G2236" t="s">
        <v>79</v>
      </c>
      <c r="H2236" t="s">
        <v>42</v>
      </c>
      <c r="I2236" t="s">
        <v>4464</v>
      </c>
      <c r="J2236" s="4">
        <v>37860</v>
      </c>
    </row>
    <row r="2237" spans="1:10" x14ac:dyDescent="0.3">
      <c r="A2237" t="s">
        <v>4468</v>
      </c>
      <c r="B2237" s="4">
        <v>45678</v>
      </c>
      <c r="C2237" t="s">
        <v>151</v>
      </c>
      <c r="D2237" t="s">
        <v>152</v>
      </c>
      <c r="E2237" t="s">
        <v>498</v>
      </c>
      <c r="F2237" t="s">
        <v>499</v>
      </c>
      <c r="G2237" t="s">
        <v>79</v>
      </c>
      <c r="H2237" t="s">
        <v>42</v>
      </c>
      <c r="I2237" t="s">
        <v>4464</v>
      </c>
      <c r="J2237" s="4">
        <v>37860</v>
      </c>
    </row>
    <row r="2238" spans="1:10" x14ac:dyDescent="0.3">
      <c r="A2238" t="s">
        <v>4469</v>
      </c>
      <c r="B2238" s="4">
        <v>45678</v>
      </c>
      <c r="C2238" t="s">
        <v>105</v>
      </c>
      <c r="D2238" t="s">
        <v>106</v>
      </c>
      <c r="E2238" t="s">
        <v>51</v>
      </c>
      <c r="F2238" t="s">
        <v>52</v>
      </c>
      <c r="G2238" t="s">
        <v>53</v>
      </c>
      <c r="H2238" t="s">
        <v>42</v>
      </c>
      <c r="I2238" t="s">
        <v>163</v>
      </c>
      <c r="J2238" s="4">
        <v>19337</v>
      </c>
    </row>
    <row r="2239" spans="1:10" x14ac:dyDescent="0.3">
      <c r="A2239" t="s">
        <v>4470</v>
      </c>
      <c r="B2239" s="4">
        <v>45678</v>
      </c>
      <c r="C2239" t="s">
        <v>474</v>
      </c>
      <c r="D2239" t="s">
        <v>475</v>
      </c>
      <c r="E2239" t="s">
        <v>39</v>
      </c>
      <c r="F2239" t="s">
        <v>40</v>
      </c>
      <c r="G2239" t="s">
        <v>41</v>
      </c>
      <c r="H2239" t="s">
        <v>42</v>
      </c>
      <c r="I2239" t="s">
        <v>3638</v>
      </c>
      <c r="J2239" s="4">
        <v>21943</v>
      </c>
    </row>
    <row r="2240" spans="1:10" x14ac:dyDescent="0.3">
      <c r="A2240" t="s">
        <v>4471</v>
      </c>
      <c r="B2240" s="4">
        <v>45678</v>
      </c>
      <c r="C2240" t="s">
        <v>4472</v>
      </c>
      <c r="D2240" t="s">
        <v>4473</v>
      </c>
      <c r="E2240" t="s">
        <v>51</v>
      </c>
      <c r="F2240" t="s">
        <v>52</v>
      </c>
      <c r="G2240" t="s">
        <v>53</v>
      </c>
      <c r="H2240" t="s">
        <v>42</v>
      </c>
      <c r="I2240" t="s">
        <v>1105</v>
      </c>
      <c r="J2240" s="4">
        <v>21408</v>
      </c>
    </row>
    <row r="2241" spans="1:10" x14ac:dyDescent="0.3">
      <c r="A2241" t="s">
        <v>4474</v>
      </c>
      <c r="B2241" s="4">
        <v>45678</v>
      </c>
      <c r="C2241" t="s">
        <v>168</v>
      </c>
      <c r="D2241" t="s">
        <v>169</v>
      </c>
      <c r="E2241" t="s">
        <v>51</v>
      </c>
      <c r="F2241" t="s">
        <v>52</v>
      </c>
      <c r="G2241" t="s">
        <v>53</v>
      </c>
      <c r="H2241" t="s">
        <v>42</v>
      </c>
      <c r="I2241" t="s">
        <v>4475</v>
      </c>
      <c r="J2241" s="4">
        <v>25779</v>
      </c>
    </row>
    <row r="2242" spans="1:10" x14ac:dyDescent="0.3">
      <c r="A2242" t="s">
        <v>4476</v>
      </c>
      <c r="B2242" s="4">
        <v>45678</v>
      </c>
      <c r="C2242" t="s">
        <v>2463</v>
      </c>
      <c r="D2242" t="s">
        <v>2464</v>
      </c>
      <c r="E2242" t="s">
        <v>39</v>
      </c>
      <c r="F2242" t="s">
        <v>40</v>
      </c>
      <c r="G2242" t="s">
        <v>41</v>
      </c>
      <c r="H2242" t="s">
        <v>42</v>
      </c>
      <c r="I2242" t="s">
        <v>4477</v>
      </c>
      <c r="J2242" s="4">
        <v>29168</v>
      </c>
    </row>
    <row r="2243" spans="1:10" x14ac:dyDescent="0.3">
      <c r="A2243" t="s">
        <v>4478</v>
      </c>
      <c r="B2243" s="4">
        <v>45678</v>
      </c>
      <c r="C2243" t="s">
        <v>85</v>
      </c>
      <c r="D2243" t="s">
        <v>86</v>
      </c>
      <c r="E2243" t="s">
        <v>39</v>
      </c>
      <c r="F2243" t="s">
        <v>40</v>
      </c>
      <c r="G2243" t="s">
        <v>41</v>
      </c>
      <c r="H2243" t="s">
        <v>42</v>
      </c>
      <c r="I2243" t="s">
        <v>4479</v>
      </c>
      <c r="J2243" s="4">
        <v>26063</v>
      </c>
    </row>
    <row r="2244" spans="1:10" x14ac:dyDescent="0.3">
      <c r="A2244" t="s">
        <v>4480</v>
      </c>
      <c r="B2244" s="4">
        <v>45678</v>
      </c>
      <c r="C2244" t="s">
        <v>105</v>
      </c>
      <c r="D2244" t="s">
        <v>106</v>
      </c>
      <c r="E2244" t="s">
        <v>51</v>
      </c>
      <c r="F2244" t="s">
        <v>52</v>
      </c>
      <c r="G2244" t="s">
        <v>53</v>
      </c>
      <c r="H2244" t="s">
        <v>42</v>
      </c>
      <c r="I2244" t="s">
        <v>4362</v>
      </c>
      <c r="J2244" s="4">
        <v>22482</v>
      </c>
    </row>
    <row r="2245" spans="1:10" x14ac:dyDescent="0.3">
      <c r="A2245" t="s">
        <v>4481</v>
      </c>
      <c r="B2245" s="4">
        <v>45678</v>
      </c>
      <c r="C2245" t="s">
        <v>4347</v>
      </c>
      <c r="D2245" t="s">
        <v>4348</v>
      </c>
      <c r="E2245" t="s">
        <v>51</v>
      </c>
      <c r="F2245" t="s">
        <v>52</v>
      </c>
      <c r="G2245" t="s">
        <v>53</v>
      </c>
      <c r="H2245" t="s">
        <v>42</v>
      </c>
      <c r="I2245" t="s">
        <v>4362</v>
      </c>
      <c r="J2245" s="4">
        <v>22482</v>
      </c>
    </row>
    <row r="2246" spans="1:10" x14ac:dyDescent="0.3">
      <c r="A2246" t="s">
        <v>4482</v>
      </c>
      <c r="B2246" s="4">
        <v>45678</v>
      </c>
      <c r="C2246" t="s">
        <v>541</v>
      </c>
      <c r="D2246" t="s">
        <v>542</v>
      </c>
      <c r="E2246" t="s">
        <v>51</v>
      </c>
      <c r="F2246" t="s">
        <v>52</v>
      </c>
      <c r="G2246" t="s">
        <v>53</v>
      </c>
      <c r="H2246" t="s">
        <v>42</v>
      </c>
      <c r="I2246" t="s">
        <v>4483</v>
      </c>
      <c r="J2246" s="4">
        <v>16391</v>
      </c>
    </row>
    <row r="2247" spans="1:10" x14ac:dyDescent="0.3">
      <c r="A2247" t="s">
        <v>4484</v>
      </c>
      <c r="B2247" s="4">
        <v>45678</v>
      </c>
      <c r="C2247" t="s">
        <v>704</v>
      </c>
      <c r="D2247" t="s">
        <v>705</v>
      </c>
      <c r="E2247" t="s">
        <v>698</v>
      </c>
      <c r="F2247" t="s">
        <v>699</v>
      </c>
      <c r="G2247" t="s">
        <v>700</v>
      </c>
      <c r="H2247" t="s">
        <v>42</v>
      </c>
      <c r="I2247" t="s">
        <v>4485</v>
      </c>
      <c r="J2247" s="4">
        <v>33696</v>
      </c>
    </row>
    <row r="2248" spans="1:10" x14ac:dyDescent="0.3">
      <c r="A2248" t="s">
        <v>4486</v>
      </c>
      <c r="B2248" s="4">
        <v>45678</v>
      </c>
      <c r="C2248" t="s">
        <v>4487</v>
      </c>
      <c r="D2248" t="s">
        <v>4488</v>
      </c>
      <c r="E2248" t="s">
        <v>51</v>
      </c>
      <c r="F2248" t="s">
        <v>52</v>
      </c>
      <c r="G2248" t="s">
        <v>53</v>
      </c>
      <c r="H2248" t="s">
        <v>42</v>
      </c>
      <c r="I2248" t="s">
        <v>4489</v>
      </c>
      <c r="J2248" s="4">
        <v>28937</v>
      </c>
    </row>
    <row r="2249" spans="1:10" x14ac:dyDescent="0.3">
      <c r="A2249" t="s">
        <v>4490</v>
      </c>
      <c r="B2249" s="4">
        <v>45680</v>
      </c>
      <c r="C2249" t="s">
        <v>662</v>
      </c>
      <c r="D2249" t="s">
        <v>663</v>
      </c>
      <c r="E2249" t="s">
        <v>51</v>
      </c>
      <c r="F2249" t="s">
        <v>52</v>
      </c>
      <c r="G2249" t="s">
        <v>53</v>
      </c>
      <c r="H2249" t="s">
        <v>42</v>
      </c>
      <c r="I2249" t="s">
        <v>58</v>
      </c>
      <c r="J2249" s="4">
        <v>22394</v>
      </c>
    </row>
    <row r="2250" spans="1:10" x14ac:dyDescent="0.3">
      <c r="A2250" t="s">
        <v>4491</v>
      </c>
      <c r="B2250" s="4">
        <v>45680</v>
      </c>
      <c r="C2250" t="s">
        <v>37</v>
      </c>
      <c r="D2250" t="s">
        <v>38</v>
      </c>
      <c r="E2250" t="s">
        <v>51</v>
      </c>
      <c r="F2250" t="s">
        <v>52</v>
      </c>
      <c r="G2250" t="s">
        <v>53</v>
      </c>
      <c r="H2250" t="s">
        <v>42</v>
      </c>
      <c r="I2250" t="s">
        <v>4492</v>
      </c>
      <c r="J2250" s="4">
        <v>22756</v>
      </c>
    </row>
    <row r="2251" spans="1:10" x14ac:dyDescent="0.3">
      <c r="A2251" t="s">
        <v>4493</v>
      </c>
      <c r="B2251" s="4">
        <v>45680</v>
      </c>
      <c r="C2251" t="s">
        <v>662</v>
      </c>
      <c r="D2251" t="s">
        <v>663</v>
      </c>
      <c r="E2251" t="s">
        <v>39</v>
      </c>
      <c r="F2251" t="s">
        <v>40</v>
      </c>
      <c r="G2251" t="s">
        <v>41</v>
      </c>
      <c r="H2251" t="s">
        <v>42</v>
      </c>
      <c r="I2251" t="s">
        <v>2017</v>
      </c>
      <c r="J2251" s="4">
        <v>27016</v>
      </c>
    </row>
    <row r="2252" spans="1:10" x14ac:dyDescent="0.3">
      <c r="A2252" t="s">
        <v>4494</v>
      </c>
      <c r="B2252" s="4">
        <v>45680</v>
      </c>
      <c r="C2252" t="s">
        <v>188</v>
      </c>
      <c r="D2252" t="s">
        <v>189</v>
      </c>
      <c r="E2252" t="s">
        <v>111</v>
      </c>
      <c r="F2252" t="s">
        <v>112</v>
      </c>
      <c r="G2252" t="s">
        <v>113</v>
      </c>
      <c r="H2252" t="s">
        <v>42</v>
      </c>
      <c r="I2252" t="s">
        <v>4495</v>
      </c>
      <c r="J2252" s="4">
        <v>27182</v>
      </c>
    </row>
    <row r="2253" spans="1:10" x14ac:dyDescent="0.3">
      <c r="A2253" t="s">
        <v>4496</v>
      </c>
      <c r="B2253" s="4">
        <v>45680</v>
      </c>
      <c r="C2253" t="s">
        <v>105</v>
      </c>
      <c r="D2253" t="s">
        <v>106</v>
      </c>
      <c r="E2253" t="s">
        <v>51</v>
      </c>
      <c r="F2253" t="s">
        <v>52</v>
      </c>
      <c r="G2253" t="s">
        <v>53</v>
      </c>
      <c r="H2253" t="s">
        <v>42</v>
      </c>
      <c r="I2253" t="s">
        <v>4497</v>
      </c>
      <c r="J2253" s="4">
        <v>21725</v>
      </c>
    </row>
    <row r="2254" spans="1:10" x14ac:dyDescent="0.3">
      <c r="A2254" t="s">
        <v>4498</v>
      </c>
      <c r="B2254" s="4">
        <v>45680</v>
      </c>
      <c r="C2254" t="s">
        <v>4499</v>
      </c>
      <c r="D2254" t="s">
        <v>4500</v>
      </c>
      <c r="E2254" t="s">
        <v>51</v>
      </c>
      <c r="F2254" t="s">
        <v>52</v>
      </c>
      <c r="G2254" t="s">
        <v>53</v>
      </c>
      <c r="H2254" t="s">
        <v>42</v>
      </c>
      <c r="I2254" t="s">
        <v>4497</v>
      </c>
      <c r="J2254" s="4">
        <v>21725</v>
      </c>
    </row>
    <row r="2255" spans="1:10" x14ac:dyDescent="0.3">
      <c r="A2255" t="s">
        <v>4501</v>
      </c>
      <c r="B2255" s="4">
        <v>45680</v>
      </c>
      <c r="C2255" t="s">
        <v>215</v>
      </c>
      <c r="D2255" t="s">
        <v>216</v>
      </c>
      <c r="E2255" t="s">
        <v>77</v>
      </c>
      <c r="F2255" t="s">
        <v>78</v>
      </c>
      <c r="G2255" t="s">
        <v>79</v>
      </c>
      <c r="H2255" t="s">
        <v>42</v>
      </c>
      <c r="I2255" t="s">
        <v>4502</v>
      </c>
      <c r="J2255" s="4">
        <v>22661</v>
      </c>
    </row>
    <row r="2256" spans="1:10" x14ac:dyDescent="0.3">
      <c r="A2256" t="s">
        <v>4503</v>
      </c>
      <c r="B2256" s="4">
        <v>45680</v>
      </c>
      <c r="C2256" t="s">
        <v>215</v>
      </c>
      <c r="D2256" t="s">
        <v>216</v>
      </c>
      <c r="E2256" t="s">
        <v>39</v>
      </c>
      <c r="F2256" t="s">
        <v>40</v>
      </c>
      <c r="G2256" t="s">
        <v>41</v>
      </c>
      <c r="H2256" t="s">
        <v>42</v>
      </c>
      <c r="I2256" t="s">
        <v>118</v>
      </c>
      <c r="J2256" s="4">
        <v>22886</v>
      </c>
    </row>
    <row r="2257" spans="1:10" x14ac:dyDescent="0.3">
      <c r="A2257" t="s">
        <v>4504</v>
      </c>
      <c r="B2257" s="4">
        <v>45680</v>
      </c>
      <c r="C2257" t="s">
        <v>419</v>
      </c>
      <c r="D2257" t="s">
        <v>420</v>
      </c>
      <c r="E2257" t="s">
        <v>51</v>
      </c>
      <c r="F2257" t="s">
        <v>52</v>
      </c>
      <c r="G2257" t="s">
        <v>53</v>
      </c>
      <c r="H2257" t="s">
        <v>42</v>
      </c>
      <c r="I2257" t="s">
        <v>1105</v>
      </c>
      <c r="J2257" s="4">
        <v>21408</v>
      </c>
    </row>
    <row r="2258" spans="1:10" x14ac:dyDescent="0.3">
      <c r="A2258" t="s">
        <v>2417</v>
      </c>
      <c r="B2258" s="4">
        <v>45680</v>
      </c>
      <c r="C2258" t="s">
        <v>242</v>
      </c>
      <c r="D2258" t="s">
        <v>243</v>
      </c>
      <c r="E2258" t="s">
        <v>39</v>
      </c>
      <c r="F2258" t="s">
        <v>40</v>
      </c>
      <c r="G2258" t="s">
        <v>41</v>
      </c>
      <c r="H2258" t="s">
        <v>42</v>
      </c>
      <c r="I2258" t="s">
        <v>721</v>
      </c>
      <c r="J2258" s="4">
        <v>20677</v>
      </c>
    </row>
    <row r="2259" spans="1:10" x14ac:dyDescent="0.3">
      <c r="A2259" t="s">
        <v>4505</v>
      </c>
      <c r="B2259" s="4">
        <v>45680</v>
      </c>
      <c r="C2259" t="s">
        <v>2204</v>
      </c>
      <c r="D2259" t="s">
        <v>2205</v>
      </c>
      <c r="E2259" t="s">
        <v>51</v>
      </c>
      <c r="F2259" t="s">
        <v>52</v>
      </c>
      <c r="G2259" t="s">
        <v>53</v>
      </c>
      <c r="H2259" t="s">
        <v>42</v>
      </c>
      <c r="I2259" t="s">
        <v>620</v>
      </c>
      <c r="J2259" s="4">
        <v>22295</v>
      </c>
    </row>
    <row r="2260" spans="1:10" x14ac:dyDescent="0.3">
      <c r="A2260" t="s">
        <v>4506</v>
      </c>
      <c r="B2260" s="4">
        <v>45680</v>
      </c>
      <c r="C2260" t="s">
        <v>215</v>
      </c>
      <c r="D2260" t="s">
        <v>216</v>
      </c>
      <c r="E2260" t="s">
        <v>111</v>
      </c>
      <c r="F2260" t="s">
        <v>112</v>
      </c>
      <c r="G2260" t="s">
        <v>113</v>
      </c>
      <c r="H2260" t="s">
        <v>42</v>
      </c>
      <c r="I2260" t="s">
        <v>4507</v>
      </c>
      <c r="J2260" s="4">
        <v>24669</v>
      </c>
    </row>
    <row r="2261" spans="1:10" x14ac:dyDescent="0.3">
      <c r="A2261" t="s">
        <v>4508</v>
      </c>
      <c r="B2261" s="4">
        <v>45680</v>
      </c>
      <c r="C2261" t="s">
        <v>599</v>
      </c>
      <c r="D2261" t="s">
        <v>600</v>
      </c>
      <c r="E2261" t="s">
        <v>51</v>
      </c>
      <c r="F2261" t="s">
        <v>52</v>
      </c>
      <c r="G2261" t="s">
        <v>53</v>
      </c>
      <c r="H2261" t="s">
        <v>42</v>
      </c>
      <c r="I2261" t="s">
        <v>4509</v>
      </c>
      <c r="J2261" s="4">
        <v>22579</v>
      </c>
    </row>
    <row r="2262" spans="1:10" x14ac:dyDescent="0.3">
      <c r="A2262" t="s">
        <v>4510</v>
      </c>
      <c r="B2262" s="4">
        <v>45680</v>
      </c>
      <c r="C2262" t="s">
        <v>422</v>
      </c>
      <c r="D2262" t="s">
        <v>423</v>
      </c>
      <c r="E2262" t="s">
        <v>51</v>
      </c>
      <c r="F2262" t="s">
        <v>52</v>
      </c>
      <c r="G2262" t="s">
        <v>53</v>
      </c>
      <c r="H2262" t="s">
        <v>42</v>
      </c>
      <c r="I2262" t="s">
        <v>4509</v>
      </c>
      <c r="J2262" s="4">
        <v>22579</v>
      </c>
    </row>
    <row r="2263" spans="1:10" x14ac:dyDescent="0.3">
      <c r="A2263" t="s">
        <v>237</v>
      </c>
      <c r="B2263" s="4">
        <v>45680</v>
      </c>
      <c r="C2263" t="s">
        <v>238</v>
      </c>
      <c r="D2263" t="s">
        <v>239</v>
      </c>
      <c r="E2263" t="s">
        <v>51</v>
      </c>
      <c r="F2263" t="s">
        <v>52</v>
      </c>
      <c r="G2263" t="s">
        <v>53</v>
      </c>
      <c r="H2263" t="s">
        <v>42</v>
      </c>
      <c r="I2263" t="s">
        <v>240</v>
      </c>
      <c r="J2263" s="4">
        <v>21549</v>
      </c>
    </row>
    <row r="2264" spans="1:10" x14ac:dyDescent="0.3">
      <c r="A2264" t="s">
        <v>4511</v>
      </c>
      <c r="B2264" s="4">
        <v>45680</v>
      </c>
      <c r="C2264" t="s">
        <v>270</v>
      </c>
      <c r="D2264" t="s">
        <v>271</v>
      </c>
      <c r="E2264" t="s">
        <v>51</v>
      </c>
      <c r="F2264" t="s">
        <v>52</v>
      </c>
      <c r="G2264" t="s">
        <v>53</v>
      </c>
      <c r="H2264" t="s">
        <v>42</v>
      </c>
      <c r="I2264" t="s">
        <v>1797</v>
      </c>
      <c r="J2264" s="4">
        <v>21998</v>
      </c>
    </row>
    <row r="2265" spans="1:10" x14ac:dyDescent="0.3">
      <c r="A2265" t="s">
        <v>4512</v>
      </c>
      <c r="B2265" s="4">
        <v>45680</v>
      </c>
      <c r="C2265" t="s">
        <v>71</v>
      </c>
      <c r="D2265" t="s">
        <v>72</v>
      </c>
      <c r="E2265" t="s">
        <v>39</v>
      </c>
      <c r="F2265" t="s">
        <v>40</v>
      </c>
      <c r="G2265" t="s">
        <v>41</v>
      </c>
      <c r="H2265" t="s">
        <v>42</v>
      </c>
      <c r="I2265" t="s">
        <v>4513</v>
      </c>
      <c r="J2265" s="4">
        <v>26975</v>
      </c>
    </row>
    <row r="2266" spans="1:10" x14ac:dyDescent="0.3">
      <c r="A2266" t="s">
        <v>4514</v>
      </c>
      <c r="B2266" s="4">
        <v>45680</v>
      </c>
      <c r="C2266" t="s">
        <v>692</v>
      </c>
      <c r="D2266" t="s">
        <v>723</v>
      </c>
      <c r="E2266" t="s">
        <v>111</v>
      </c>
      <c r="F2266" t="s">
        <v>112</v>
      </c>
      <c r="G2266" t="s">
        <v>113</v>
      </c>
      <c r="H2266" t="s">
        <v>42</v>
      </c>
      <c r="I2266" t="s">
        <v>4515</v>
      </c>
      <c r="J2266" s="4">
        <v>21661</v>
      </c>
    </row>
    <row r="2267" spans="1:10" x14ac:dyDescent="0.3">
      <c r="A2267" t="s">
        <v>4516</v>
      </c>
      <c r="B2267" s="4">
        <v>45680</v>
      </c>
      <c r="C2267" t="s">
        <v>1359</v>
      </c>
      <c r="D2267" t="s">
        <v>1360</v>
      </c>
      <c r="E2267" t="s">
        <v>51</v>
      </c>
      <c r="F2267" t="s">
        <v>52</v>
      </c>
      <c r="G2267" t="s">
        <v>53</v>
      </c>
      <c r="H2267" t="s">
        <v>42</v>
      </c>
      <c r="I2267" t="s">
        <v>4517</v>
      </c>
      <c r="J2267" s="4">
        <v>23287</v>
      </c>
    </row>
    <row r="2268" spans="1:10" x14ac:dyDescent="0.3">
      <c r="A2268" t="s">
        <v>4518</v>
      </c>
      <c r="B2268" s="4">
        <v>45680</v>
      </c>
      <c r="C2268" t="s">
        <v>4519</v>
      </c>
      <c r="D2268" t="s">
        <v>4520</v>
      </c>
      <c r="E2268" t="s">
        <v>51</v>
      </c>
      <c r="F2268" t="s">
        <v>52</v>
      </c>
      <c r="G2268" t="s">
        <v>53</v>
      </c>
      <c r="H2268" t="s">
        <v>42</v>
      </c>
      <c r="I2268" t="s">
        <v>4517</v>
      </c>
      <c r="J2268" s="4">
        <v>23287</v>
      </c>
    </row>
    <row r="2269" spans="1:10" x14ac:dyDescent="0.3">
      <c r="A2269" t="s">
        <v>4521</v>
      </c>
      <c r="B2269" s="4">
        <v>45680</v>
      </c>
      <c r="C2269" t="s">
        <v>308</v>
      </c>
      <c r="D2269" t="s">
        <v>309</v>
      </c>
      <c r="E2269" t="s">
        <v>51</v>
      </c>
      <c r="F2269" t="s">
        <v>52</v>
      </c>
      <c r="G2269" t="s">
        <v>53</v>
      </c>
      <c r="H2269" t="s">
        <v>42</v>
      </c>
      <c r="I2269" t="s">
        <v>1797</v>
      </c>
      <c r="J2269" s="4">
        <v>21998</v>
      </c>
    </row>
    <row r="2270" spans="1:10" x14ac:dyDescent="0.3">
      <c r="A2270" t="s">
        <v>4522</v>
      </c>
      <c r="B2270" s="4">
        <v>45680</v>
      </c>
      <c r="C2270" t="s">
        <v>431</v>
      </c>
      <c r="D2270" t="s">
        <v>432</v>
      </c>
      <c r="E2270" t="s">
        <v>204</v>
      </c>
      <c r="F2270" t="s">
        <v>205</v>
      </c>
      <c r="G2270" t="s">
        <v>206</v>
      </c>
      <c r="H2270" t="s">
        <v>42</v>
      </c>
      <c r="I2270" t="s">
        <v>2606</v>
      </c>
      <c r="J2270" s="4">
        <v>24063</v>
      </c>
    </row>
    <row r="2271" spans="1:10" x14ac:dyDescent="0.3">
      <c r="A2271" t="s">
        <v>4523</v>
      </c>
      <c r="B2271" s="4">
        <v>45680</v>
      </c>
      <c r="C2271" t="s">
        <v>2267</v>
      </c>
      <c r="D2271" t="s">
        <v>2851</v>
      </c>
      <c r="E2271" t="s">
        <v>353</v>
      </c>
      <c r="F2271" t="s">
        <v>354</v>
      </c>
      <c r="G2271" t="s">
        <v>79</v>
      </c>
      <c r="H2271" t="s">
        <v>42</v>
      </c>
      <c r="I2271" t="s">
        <v>4524</v>
      </c>
      <c r="J2271" s="4">
        <v>38992</v>
      </c>
    </row>
    <row r="2272" spans="1:10" x14ac:dyDescent="0.3">
      <c r="A2272" t="s">
        <v>4525</v>
      </c>
      <c r="B2272" s="4">
        <v>45680</v>
      </c>
      <c r="C2272" t="s">
        <v>800</v>
      </c>
      <c r="D2272" t="s">
        <v>801</v>
      </c>
      <c r="E2272" t="s">
        <v>353</v>
      </c>
      <c r="F2272" t="s">
        <v>354</v>
      </c>
      <c r="G2272" t="s">
        <v>79</v>
      </c>
      <c r="H2272" t="s">
        <v>42</v>
      </c>
      <c r="I2272" t="s">
        <v>4524</v>
      </c>
      <c r="J2272" s="4">
        <v>38992</v>
      </c>
    </row>
    <row r="2273" spans="1:10" x14ac:dyDescent="0.3">
      <c r="A2273" t="s">
        <v>4526</v>
      </c>
      <c r="B2273" s="4">
        <v>45680</v>
      </c>
      <c r="C2273" t="s">
        <v>4527</v>
      </c>
      <c r="D2273" t="s">
        <v>4528</v>
      </c>
      <c r="E2273" t="s">
        <v>39</v>
      </c>
      <c r="F2273" t="s">
        <v>40</v>
      </c>
      <c r="G2273" t="s">
        <v>41</v>
      </c>
      <c r="H2273" t="s">
        <v>42</v>
      </c>
      <c r="I2273" t="s">
        <v>4529</v>
      </c>
      <c r="J2273" s="4">
        <v>28688</v>
      </c>
    </row>
    <row r="2274" spans="1:10" x14ac:dyDescent="0.3">
      <c r="A2274" t="s">
        <v>4530</v>
      </c>
      <c r="B2274" s="4">
        <v>45680</v>
      </c>
      <c r="C2274" t="s">
        <v>184</v>
      </c>
      <c r="D2274" t="s">
        <v>185</v>
      </c>
      <c r="E2274" t="s">
        <v>51</v>
      </c>
      <c r="F2274" t="s">
        <v>52</v>
      </c>
      <c r="G2274" t="s">
        <v>53</v>
      </c>
      <c r="H2274" t="s">
        <v>42</v>
      </c>
      <c r="I2274" t="s">
        <v>3963</v>
      </c>
      <c r="J2274" s="4">
        <v>15724</v>
      </c>
    </row>
    <row r="2275" spans="1:10" x14ac:dyDescent="0.3">
      <c r="A2275" t="s">
        <v>4531</v>
      </c>
      <c r="B2275" s="4">
        <v>45680</v>
      </c>
      <c r="C2275" t="s">
        <v>431</v>
      </c>
      <c r="D2275" t="s">
        <v>432</v>
      </c>
      <c r="E2275" t="s">
        <v>51</v>
      </c>
      <c r="F2275" t="s">
        <v>52</v>
      </c>
      <c r="G2275" t="s">
        <v>53</v>
      </c>
      <c r="H2275" t="s">
        <v>42</v>
      </c>
      <c r="I2275" t="s">
        <v>3662</v>
      </c>
      <c r="J2275" s="4">
        <v>20785</v>
      </c>
    </row>
    <row r="2276" spans="1:10" x14ac:dyDescent="0.3">
      <c r="A2276" t="s">
        <v>4532</v>
      </c>
      <c r="B2276" s="4">
        <v>45680</v>
      </c>
      <c r="C2276" t="s">
        <v>105</v>
      </c>
      <c r="D2276" t="s">
        <v>106</v>
      </c>
      <c r="E2276" t="s">
        <v>51</v>
      </c>
      <c r="F2276" t="s">
        <v>52</v>
      </c>
      <c r="G2276" t="s">
        <v>53</v>
      </c>
      <c r="H2276" t="s">
        <v>42</v>
      </c>
      <c r="I2276" t="s">
        <v>4533</v>
      </c>
      <c r="J2276" s="4">
        <v>29583</v>
      </c>
    </row>
    <row r="2277" spans="1:10" x14ac:dyDescent="0.3">
      <c r="A2277" t="s">
        <v>4534</v>
      </c>
      <c r="B2277" s="4">
        <v>45680</v>
      </c>
      <c r="C2277" t="s">
        <v>431</v>
      </c>
      <c r="D2277" t="s">
        <v>432</v>
      </c>
      <c r="E2277" t="s">
        <v>111</v>
      </c>
      <c r="F2277" t="s">
        <v>112</v>
      </c>
      <c r="G2277" t="s">
        <v>113</v>
      </c>
      <c r="H2277" t="s">
        <v>42</v>
      </c>
      <c r="I2277" t="s">
        <v>4535</v>
      </c>
      <c r="J2277" s="4">
        <v>21933</v>
      </c>
    </row>
    <row r="2278" spans="1:10" x14ac:dyDescent="0.3">
      <c r="A2278" t="s">
        <v>4536</v>
      </c>
      <c r="B2278" s="4">
        <v>45680</v>
      </c>
      <c r="C2278" t="s">
        <v>171</v>
      </c>
      <c r="D2278" t="s">
        <v>172</v>
      </c>
      <c r="E2278" t="s">
        <v>39</v>
      </c>
      <c r="F2278" t="s">
        <v>40</v>
      </c>
      <c r="G2278" t="s">
        <v>41</v>
      </c>
      <c r="H2278" t="s">
        <v>42</v>
      </c>
      <c r="I2278" t="s">
        <v>3667</v>
      </c>
      <c r="J2278" s="4">
        <v>12987</v>
      </c>
    </row>
    <row r="2279" spans="1:10" x14ac:dyDescent="0.3">
      <c r="A2279" t="s">
        <v>4537</v>
      </c>
      <c r="B2279" s="4">
        <v>45680</v>
      </c>
      <c r="C2279" t="s">
        <v>105</v>
      </c>
      <c r="D2279" t="s">
        <v>106</v>
      </c>
      <c r="E2279" t="s">
        <v>39</v>
      </c>
      <c r="F2279" t="s">
        <v>40</v>
      </c>
      <c r="G2279" t="s">
        <v>41</v>
      </c>
      <c r="H2279" t="s">
        <v>42</v>
      </c>
      <c r="I2279" t="s">
        <v>4538</v>
      </c>
      <c r="J2279" s="4">
        <v>27397</v>
      </c>
    </row>
    <row r="2280" spans="1:10" x14ac:dyDescent="0.3">
      <c r="A2280" t="s">
        <v>4539</v>
      </c>
      <c r="B2280" s="4">
        <v>45680</v>
      </c>
      <c r="C2280" t="s">
        <v>347</v>
      </c>
      <c r="D2280" t="s">
        <v>348</v>
      </c>
      <c r="E2280" t="s">
        <v>51</v>
      </c>
      <c r="F2280" t="s">
        <v>52</v>
      </c>
      <c r="G2280" t="s">
        <v>53</v>
      </c>
      <c r="H2280" t="s">
        <v>42</v>
      </c>
      <c r="I2280" t="s">
        <v>4540</v>
      </c>
      <c r="J2280" s="4">
        <v>29375</v>
      </c>
    </row>
    <row r="2281" spans="1:10" x14ac:dyDescent="0.3">
      <c r="A2281" t="s">
        <v>4541</v>
      </c>
      <c r="B2281" s="4">
        <v>45680</v>
      </c>
      <c r="C2281" t="s">
        <v>1591</v>
      </c>
      <c r="D2281" t="s">
        <v>1592</v>
      </c>
      <c r="E2281" t="s">
        <v>51</v>
      </c>
      <c r="F2281" t="s">
        <v>52</v>
      </c>
      <c r="G2281" t="s">
        <v>53</v>
      </c>
      <c r="H2281" t="s">
        <v>42</v>
      </c>
      <c r="I2281" t="s">
        <v>4540</v>
      </c>
      <c r="J2281" s="4">
        <v>29375</v>
      </c>
    </row>
    <row r="2282" spans="1:10" x14ac:dyDescent="0.3">
      <c r="A2282" t="s">
        <v>4542</v>
      </c>
      <c r="B2282" s="4">
        <v>45680</v>
      </c>
      <c r="C2282" t="s">
        <v>56</v>
      </c>
      <c r="D2282" t="s">
        <v>1542</v>
      </c>
      <c r="E2282" t="s">
        <v>51</v>
      </c>
      <c r="F2282" t="s">
        <v>52</v>
      </c>
      <c r="G2282" t="s">
        <v>53</v>
      </c>
      <c r="H2282" t="s">
        <v>42</v>
      </c>
      <c r="I2282" t="s">
        <v>4540</v>
      </c>
      <c r="J2282" s="4">
        <v>29375</v>
      </c>
    </row>
    <row r="2283" spans="1:10" x14ac:dyDescent="0.3">
      <c r="A2283" t="s">
        <v>4543</v>
      </c>
      <c r="B2283" s="4">
        <v>45680</v>
      </c>
      <c r="C2283" t="s">
        <v>258</v>
      </c>
      <c r="D2283" t="s">
        <v>259</v>
      </c>
      <c r="E2283" t="s">
        <v>39</v>
      </c>
      <c r="F2283" t="s">
        <v>40</v>
      </c>
      <c r="G2283" t="s">
        <v>41</v>
      </c>
      <c r="H2283" t="s">
        <v>42</v>
      </c>
      <c r="I2283" t="s">
        <v>4156</v>
      </c>
      <c r="J2283" s="4">
        <v>25829</v>
      </c>
    </row>
    <row r="2284" spans="1:10" x14ac:dyDescent="0.3">
      <c r="A2284" t="s">
        <v>4544</v>
      </c>
      <c r="B2284" s="4">
        <v>45680</v>
      </c>
      <c r="C2284" t="s">
        <v>4347</v>
      </c>
      <c r="D2284" t="s">
        <v>4348</v>
      </c>
      <c r="E2284" t="s">
        <v>39</v>
      </c>
      <c r="F2284" t="s">
        <v>40</v>
      </c>
      <c r="G2284" t="s">
        <v>41</v>
      </c>
      <c r="H2284" t="s">
        <v>42</v>
      </c>
      <c r="I2284" t="s">
        <v>4545</v>
      </c>
      <c r="J2284" s="4">
        <v>24005</v>
      </c>
    </row>
    <row r="2285" spans="1:10" x14ac:dyDescent="0.3">
      <c r="A2285" t="s">
        <v>4546</v>
      </c>
      <c r="B2285" s="4">
        <v>45680</v>
      </c>
      <c r="C2285" t="s">
        <v>215</v>
      </c>
      <c r="D2285" t="s">
        <v>216</v>
      </c>
      <c r="E2285" t="s">
        <v>51</v>
      </c>
      <c r="F2285" t="s">
        <v>52</v>
      </c>
      <c r="G2285" t="s">
        <v>53</v>
      </c>
      <c r="H2285" t="s">
        <v>42</v>
      </c>
      <c r="I2285" t="s">
        <v>4545</v>
      </c>
      <c r="J2285" s="4">
        <v>24005</v>
      </c>
    </row>
    <row r="2286" spans="1:10" x14ac:dyDescent="0.3">
      <c r="A2286" t="s">
        <v>4547</v>
      </c>
      <c r="B2286" s="4">
        <v>45680</v>
      </c>
      <c r="C2286" t="s">
        <v>508</v>
      </c>
      <c r="D2286" t="s">
        <v>509</v>
      </c>
      <c r="E2286" t="s">
        <v>51</v>
      </c>
      <c r="F2286" t="s">
        <v>52</v>
      </c>
      <c r="G2286" t="s">
        <v>53</v>
      </c>
      <c r="H2286" t="s">
        <v>42</v>
      </c>
      <c r="I2286" t="s">
        <v>4545</v>
      </c>
      <c r="J2286" s="4">
        <v>24005</v>
      </c>
    </row>
    <row r="2287" spans="1:10" x14ac:dyDescent="0.3">
      <c r="A2287" t="s">
        <v>4548</v>
      </c>
      <c r="B2287" s="4">
        <v>45680</v>
      </c>
      <c r="C2287" t="s">
        <v>347</v>
      </c>
      <c r="D2287" t="s">
        <v>348</v>
      </c>
      <c r="E2287" t="s">
        <v>51</v>
      </c>
      <c r="F2287" t="s">
        <v>52</v>
      </c>
      <c r="G2287" t="s">
        <v>53</v>
      </c>
      <c r="H2287" t="s">
        <v>42</v>
      </c>
      <c r="I2287" t="s">
        <v>4545</v>
      </c>
      <c r="J2287" s="4">
        <v>24005</v>
      </c>
    </row>
    <row r="2288" spans="1:10" x14ac:dyDescent="0.3">
      <c r="A2288" t="s">
        <v>4549</v>
      </c>
      <c r="B2288" s="4">
        <v>45680</v>
      </c>
      <c r="C2288" t="s">
        <v>311</v>
      </c>
      <c r="D2288" t="s">
        <v>312</v>
      </c>
      <c r="E2288" t="s">
        <v>39</v>
      </c>
      <c r="F2288" t="s">
        <v>40</v>
      </c>
      <c r="G2288" t="s">
        <v>41</v>
      </c>
      <c r="H2288" t="s">
        <v>42</v>
      </c>
      <c r="I2288" t="s">
        <v>4156</v>
      </c>
      <c r="J2288" s="4">
        <v>25829</v>
      </c>
    </row>
    <row r="2289" spans="1:10" x14ac:dyDescent="0.3">
      <c r="A2289" t="s">
        <v>4550</v>
      </c>
      <c r="B2289" s="4">
        <v>45680</v>
      </c>
      <c r="C2289" t="s">
        <v>3966</v>
      </c>
      <c r="D2289" t="s">
        <v>3967</v>
      </c>
      <c r="E2289" t="s">
        <v>51</v>
      </c>
      <c r="F2289" t="s">
        <v>52</v>
      </c>
      <c r="G2289" t="s">
        <v>53</v>
      </c>
      <c r="H2289" t="s">
        <v>42</v>
      </c>
      <c r="I2289" t="s">
        <v>153</v>
      </c>
      <c r="J2289" s="4">
        <v>25033</v>
      </c>
    </row>
    <row r="2290" spans="1:10" x14ac:dyDescent="0.3">
      <c r="A2290" t="s">
        <v>4551</v>
      </c>
      <c r="B2290" s="4">
        <v>45680</v>
      </c>
      <c r="C2290" t="s">
        <v>673</v>
      </c>
      <c r="D2290" t="s">
        <v>674</v>
      </c>
      <c r="E2290" t="s">
        <v>51</v>
      </c>
      <c r="F2290" t="s">
        <v>52</v>
      </c>
      <c r="G2290" t="s">
        <v>53</v>
      </c>
      <c r="H2290" t="s">
        <v>42</v>
      </c>
      <c r="I2290" t="s">
        <v>4254</v>
      </c>
      <c r="J2290" s="4">
        <v>19326</v>
      </c>
    </row>
    <row r="2291" spans="1:10" x14ac:dyDescent="0.3">
      <c r="A2291" t="s">
        <v>4552</v>
      </c>
      <c r="B2291" s="4">
        <v>45680</v>
      </c>
      <c r="C2291" t="s">
        <v>125</v>
      </c>
      <c r="D2291" t="s">
        <v>126</v>
      </c>
      <c r="E2291" t="s">
        <v>217</v>
      </c>
      <c r="F2291" t="s">
        <v>218</v>
      </c>
      <c r="G2291" t="s">
        <v>79</v>
      </c>
      <c r="H2291" t="s">
        <v>42</v>
      </c>
      <c r="I2291" t="s">
        <v>910</v>
      </c>
      <c r="J2291" s="4">
        <v>32951</v>
      </c>
    </row>
    <row r="2292" spans="1:10" x14ac:dyDescent="0.3">
      <c r="A2292" t="s">
        <v>4553</v>
      </c>
      <c r="B2292" s="4">
        <v>45680</v>
      </c>
      <c r="C2292" t="s">
        <v>116</v>
      </c>
      <c r="D2292" t="s">
        <v>117</v>
      </c>
      <c r="E2292" t="s">
        <v>217</v>
      </c>
      <c r="F2292" t="s">
        <v>218</v>
      </c>
      <c r="G2292" t="s">
        <v>79</v>
      </c>
      <c r="H2292" t="s">
        <v>42</v>
      </c>
      <c r="I2292" t="s">
        <v>910</v>
      </c>
      <c r="J2292" s="4">
        <v>32951</v>
      </c>
    </row>
    <row r="2293" spans="1:10" x14ac:dyDescent="0.3">
      <c r="A2293" t="s">
        <v>4554</v>
      </c>
      <c r="B2293" s="4">
        <v>45680</v>
      </c>
      <c r="C2293" t="s">
        <v>1563</v>
      </c>
      <c r="D2293" t="s">
        <v>1564</v>
      </c>
      <c r="E2293" t="s">
        <v>828</v>
      </c>
      <c r="F2293" t="s">
        <v>829</v>
      </c>
      <c r="G2293" t="s">
        <v>830</v>
      </c>
      <c r="H2293" t="s">
        <v>42</v>
      </c>
      <c r="I2293" t="s">
        <v>69</v>
      </c>
      <c r="J2293" s="4">
        <v>30631</v>
      </c>
    </row>
    <row r="2294" spans="1:10" x14ac:dyDescent="0.3">
      <c r="A2294" t="s">
        <v>4555</v>
      </c>
      <c r="B2294" s="4">
        <v>45680</v>
      </c>
      <c r="C2294" t="s">
        <v>1563</v>
      </c>
      <c r="D2294" t="s">
        <v>1564</v>
      </c>
      <c r="E2294" t="s">
        <v>51</v>
      </c>
      <c r="F2294" t="s">
        <v>52</v>
      </c>
      <c r="G2294" t="s">
        <v>53</v>
      </c>
      <c r="H2294" t="s">
        <v>42</v>
      </c>
      <c r="I2294" t="s">
        <v>4556</v>
      </c>
      <c r="J2294" s="4">
        <v>23231</v>
      </c>
    </row>
    <row r="2295" spans="1:10" x14ac:dyDescent="0.3">
      <c r="A2295" t="s">
        <v>4557</v>
      </c>
      <c r="B2295" s="4">
        <v>45680</v>
      </c>
      <c r="C2295" t="s">
        <v>662</v>
      </c>
      <c r="D2295" t="s">
        <v>663</v>
      </c>
      <c r="E2295" t="s">
        <v>51</v>
      </c>
      <c r="F2295" t="s">
        <v>52</v>
      </c>
      <c r="G2295" t="s">
        <v>53</v>
      </c>
      <c r="H2295" t="s">
        <v>42</v>
      </c>
      <c r="I2295" t="s">
        <v>4556</v>
      </c>
      <c r="J2295" s="4">
        <v>23231</v>
      </c>
    </row>
    <row r="2296" spans="1:10" x14ac:dyDescent="0.3">
      <c r="A2296" t="s">
        <v>4558</v>
      </c>
      <c r="B2296" s="4">
        <v>45680</v>
      </c>
      <c r="C2296" t="s">
        <v>590</v>
      </c>
      <c r="D2296" t="s">
        <v>591</v>
      </c>
      <c r="E2296" t="s">
        <v>51</v>
      </c>
      <c r="F2296" t="s">
        <v>52</v>
      </c>
      <c r="G2296" t="s">
        <v>53</v>
      </c>
      <c r="H2296" t="s">
        <v>42</v>
      </c>
      <c r="I2296" t="s">
        <v>4556</v>
      </c>
      <c r="J2296" s="4">
        <v>23231</v>
      </c>
    </row>
    <row r="2297" spans="1:10" x14ac:dyDescent="0.3">
      <c r="A2297" t="s">
        <v>4559</v>
      </c>
      <c r="B2297" s="4">
        <v>45680</v>
      </c>
      <c r="C2297" t="s">
        <v>569</v>
      </c>
      <c r="D2297" t="s">
        <v>570</v>
      </c>
      <c r="E2297" t="s">
        <v>51</v>
      </c>
      <c r="F2297" t="s">
        <v>52</v>
      </c>
      <c r="G2297" t="s">
        <v>53</v>
      </c>
      <c r="H2297" t="s">
        <v>42</v>
      </c>
      <c r="I2297" t="s">
        <v>4556</v>
      </c>
      <c r="J2297" s="4">
        <v>23231</v>
      </c>
    </row>
    <row r="2298" spans="1:10" x14ac:dyDescent="0.3">
      <c r="A2298" t="s">
        <v>4560</v>
      </c>
      <c r="B2298" s="4">
        <v>45680</v>
      </c>
      <c r="C2298" t="s">
        <v>4561</v>
      </c>
      <c r="D2298" t="s">
        <v>4562</v>
      </c>
      <c r="E2298" t="s">
        <v>51</v>
      </c>
      <c r="F2298" t="s">
        <v>52</v>
      </c>
      <c r="G2298" t="s">
        <v>53</v>
      </c>
      <c r="H2298" t="s">
        <v>42</v>
      </c>
      <c r="I2298" t="s">
        <v>4556</v>
      </c>
      <c r="J2298" s="4">
        <v>23231</v>
      </c>
    </row>
    <row r="2299" spans="1:10" x14ac:dyDescent="0.3">
      <c r="A2299" t="s">
        <v>4563</v>
      </c>
      <c r="B2299" s="4">
        <v>45680</v>
      </c>
      <c r="C2299" t="s">
        <v>4564</v>
      </c>
      <c r="D2299" t="s">
        <v>439</v>
      </c>
      <c r="E2299" t="s">
        <v>51</v>
      </c>
      <c r="F2299" t="s">
        <v>52</v>
      </c>
      <c r="G2299" t="s">
        <v>53</v>
      </c>
      <c r="H2299" t="s">
        <v>42</v>
      </c>
      <c r="I2299" t="s">
        <v>4556</v>
      </c>
      <c r="J2299" s="4">
        <v>23231</v>
      </c>
    </row>
    <row r="2300" spans="1:10" x14ac:dyDescent="0.3">
      <c r="A2300" t="s">
        <v>4565</v>
      </c>
      <c r="B2300" s="4">
        <v>45680</v>
      </c>
      <c r="C2300" t="s">
        <v>129</v>
      </c>
      <c r="D2300" t="s">
        <v>130</v>
      </c>
      <c r="E2300" t="s">
        <v>51</v>
      </c>
      <c r="F2300" t="s">
        <v>52</v>
      </c>
      <c r="G2300" t="s">
        <v>53</v>
      </c>
      <c r="H2300" t="s">
        <v>42</v>
      </c>
      <c r="I2300" t="s">
        <v>4556</v>
      </c>
      <c r="J2300" s="4">
        <v>23231</v>
      </c>
    </row>
    <row r="2301" spans="1:10" x14ac:dyDescent="0.3">
      <c r="A2301" t="s">
        <v>4566</v>
      </c>
      <c r="B2301" s="4">
        <v>45680</v>
      </c>
      <c r="C2301" t="s">
        <v>574</v>
      </c>
      <c r="D2301" t="s">
        <v>4122</v>
      </c>
      <c r="E2301" t="s">
        <v>1049</v>
      </c>
      <c r="F2301" t="s">
        <v>1050</v>
      </c>
      <c r="G2301" t="s">
        <v>1051</v>
      </c>
      <c r="H2301" t="s">
        <v>42</v>
      </c>
      <c r="I2301" t="s">
        <v>2987</v>
      </c>
      <c r="J2301" s="4">
        <v>26679</v>
      </c>
    </row>
    <row r="2302" spans="1:10" x14ac:dyDescent="0.3">
      <c r="A2302" t="s">
        <v>4567</v>
      </c>
      <c r="B2302" s="4">
        <v>45680</v>
      </c>
      <c r="C2302" t="s">
        <v>85</v>
      </c>
      <c r="D2302" t="s">
        <v>86</v>
      </c>
      <c r="E2302" t="s">
        <v>51</v>
      </c>
      <c r="F2302" t="s">
        <v>52</v>
      </c>
      <c r="G2302" t="s">
        <v>53</v>
      </c>
      <c r="H2302" t="s">
        <v>42</v>
      </c>
      <c r="I2302" t="s">
        <v>4568</v>
      </c>
      <c r="J2302" s="4">
        <v>19126</v>
      </c>
    </row>
    <row r="2303" spans="1:10" x14ac:dyDescent="0.3">
      <c r="A2303" t="s">
        <v>4569</v>
      </c>
      <c r="B2303" s="4">
        <v>45680</v>
      </c>
      <c r="C2303" t="s">
        <v>105</v>
      </c>
      <c r="D2303" t="s">
        <v>106</v>
      </c>
      <c r="E2303" t="s">
        <v>51</v>
      </c>
      <c r="F2303" t="s">
        <v>52</v>
      </c>
      <c r="G2303" t="s">
        <v>53</v>
      </c>
      <c r="H2303" t="s">
        <v>42</v>
      </c>
      <c r="I2303" t="s">
        <v>4568</v>
      </c>
      <c r="J2303" s="4">
        <v>19126</v>
      </c>
    </row>
    <row r="2304" spans="1:10" x14ac:dyDescent="0.3">
      <c r="A2304" t="s">
        <v>4570</v>
      </c>
      <c r="B2304" s="4">
        <v>45680</v>
      </c>
      <c r="C2304" t="s">
        <v>800</v>
      </c>
      <c r="D2304" t="s">
        <v>801</v>
      </c>
      <c r="E2304" t="s">
        <v>353</v>
      </c>
      <c r="F2304" t="s">
        <v>354</v>
      </c>
      <c r="G2304" t="s">
        <v>79</v>
      </c>
      <c r="H2304" t="s">
        <v>42</v>
      </c>
      <c r="I2304" t="s">
        <v>4571</v>
      </c>
      <c r="J2304" s="4">
        <v>40154</v>
      </c>
    </row>
    <row r="2305" spans="1:10" x14ac:dyDescent="0.3">
      <c r="A2305" t="s">
        <v>4572</v>
      </c>
      <c r="B2305" s="4">
        <v>45680</v>
      </c>
      <c r="C2305" t="s">
        <v>574</v>
      </c>
      <c r="D2305" t="s">
        <v>804</v>
      </c>
      <c r="E2305" t="s">
        <v>353</v>
      </c>
      <c r="F2305" t="s">
        <v>354</v>
      </c>
      <c r="G2305" t="s">
        <v>79</v>
      </c>
      <c r="H2305" t="s">
        <v>42</v>
      </c>
      <c r="I2305" t="s">
        <v>4571</v>
      </c>
      <c r="J2305" s="4">
        <v>40154</v>
      </c>
    </row>
    <row r="2306" spans="1:10" x14ac:dyDescent="0.3">
      <c r="A2306" t="s">
        <v>4573</v>
      </c>
      <c r="B2306" s="4">
        <v>45680</v>
      </c>
      <c r="C2306" t="s">
        <v>550</v>
      </c>
      <c r="D2306" t="s">
        <v>551</v>
      </c>
      <c r="E2306" t="s">
        <v>51</v>
      </c>
      <c r="F2306" t="s">
        <v>52</v>
      </c>
      <c r="G2306" t="s">
        <v>53</v>
      </c>
      <c r="H2306" t="s">
        <v>42</v>
      </c>
      <c r="I2306" t="s">
        <v>4574</v>
      </c>
      <c r="J2306" s="4">
        <v>21446</v>
      </c>
    </row>
    <row r="2307" spans="1:10" x14ac:dyDescent="0.3">
      <c r="A2307" t="s">
        <v>4575</v>
      </c>
      <c r="B2307" s="4">
        <v>45680</v>
      </c>
      <c r="C2307" t="s">
        <v>1175</v>
      </c>
      <c r="D2307" t="s">
        <v>1176</v>
      </c>
      <c r="E2307" t="s">
        <v>39</v>
      </c>
      <c r="F2307" t="s">
        <v>40</v>
      </c>
      <c r="G2307" t="s">
        <v>41</v>
      </c>
      <c r="H2307" t="s">
        <v>42</v>
      </c>
      <c r="I2307" t="s">
        <v>4513</v>
      </c>
      <c r="J2307" s="4">
        <v>26975</v>
      </c>
    </row>
    <row r="2308" spans="1:10" x14ac:dyDescent="0.3">
      <c r="A2308" t="s">
        <v>4576</v>
      </c>
      <c r="B2308" s="4">
        <v>45680</v>
      </c>
      <c r="C2308" t="s">
        <v>1618</v>
      </c>
      <c r="D2308" t="s">
        <v>1619</v>
      </c>
      <c r="E2308" t="s">
        <v>111</v>
      </c>
      <c r="F2308" t="s">
        <v>112</v>
      </c>
      <c r="G2308" t="s">
        <v>113</v>
      </c>
      <c r="H2308" t="s">
        <v>42</v>
      </c>
      <c r="I2308" t="s">
        <v>2437</v>
      </c>
      <c r="J2308" s="4">
        <v>16234</v>
      </c>
    </row>
    <row r="2309" spans="1:10" x14ac:dyDescent="0.3">
      <c r="A2309" t="s">
        <v>4577</v>
      </c>
      <c r="B2309" s="4">
        <v>45680</v>
      </c>
      <c r="C2309" t="s">
        <v>116</v>
      </c>
      <c r="D2309" t="s">
        <v>117</v>
      </c>
      <c r="E2309" t="s">
        <v>111</v>
      </c>
      <c r="F2309" t="s">
        <v>112</v>
      </c>
      <c r="G2309" t="s">
        <v>113</v>
      </c>
      <c r="H2309" t="s">
        <v>42</v>
      </c>
      <c r="I2309" t="s">
        <v>2437</v>
      </c>
      <c r="J2309" s="4">
        <v>16234</v>
      </c>
    </row>
    <row r="2310" spans="1:10" x14ac:dyDescent="0.3">
      <c r="A2310" t="s">
        <v>4578</v>
      </c>
      <c r="B2310" s="4">
        <v>45680</v>
      </c>
      <c r="C2310" t="s">
        <v>4579</v>
      </c>
      <c r="D2310" t="s">
        <v>4580</v>
      </c>
      <c r="E2310" t="s">
        <v>353</v>
      </c>
      <c r="F2310" t="s">
        <v>354</v>
      </c>
      <c r="G2310" t="s">
        <v>79</v>
      </c>
      <c r="H2310" t="s">
        <v>42</v>
      </c>
      <c r="I2310" t="s">
        <v>4460</v>
      </c>
      <c r="J2310" s="4">
        <v>41136</v>
      </c>
    </row>
    <row r="2311" spans="1:10" x14ac:dyDescent="0.3">
      <c r="A2311" t="s">
        <v>4581</v>
      </c>
      <c r="B2311" s="4">
        <v>45680</v>
      </c>
      <c r="C2311" t="s">
        <v>105</v>
      </c>
      <c r="D2311" t="s">
        <v>106</v>
      </c>
      <c r="E2311" t="s">
        <v>111</v>
      </c>
      <c r="F2311" t="s">
        <v>112</v>
      </c>
      <c r="G2311" t="s">
        <v>113</v>
      </c>
      <c r="H2311" t="s">
        <v>42</v>
      </c>
      <c r="I2311" t="s">
        <v>2437</v>
      </c>
      <c r="J2311" s="4">
        <v>16234</v>
      </c>
    </row>
    <row r="2312" spans="1:10" x14ac:dyDescent="0.3">
      <c r="A2312" t="s">
        <v>4582</v>
      </c>
      <c r="B2312" s="4">
        <v>45680</v>
      </c>
      <c r="C2312" t="s">
        <v>4579</v>
      </c>
      <c r="D2312" t="s">
        <v>4580</v>
      </c>
      <c r="E2312" t="s">
        <v>353</v>
      </c>
      <c r="F2312" t="s">
        <v>354</v>
      </c>
      <c r="G2312" t="s">
        <v>79</v>
      </c>
      <c r="H2312" t="s">
        <v>42</v>
      </c>
      <c r="I2312" t="s">
        <v>2327</v>
      </c>
      <c r="J2312" s="4">
        <v>39258</v>
      </c>
    </row>
    <row r="2313" spans="1:10" x14ac:dyDescent="0.3">
      <c r="A2313" t="s">
        <v>4583</v>
      </c>
      <c r="B2313" s="4">
        <v>45680</v>
      </c>
      <c r="C2313" t="s">
        <v>109</v>
      </c>
      <c r="D2313" t="s">
        <v>110</v>
      </c>
      <c r="E2313" t="s">
        <v>51</v>
      </c>
      <c r="F2313" t="s">
        <v>52</v>
      </c>
      <c r="G2313" t="s">
        <v>53</v>
      </c>
      <c r="H2313" t="s">
        <v>42</v>
      </c>
      <c r="I2313" t="s">
        <v>1743</v>
      </c>
      <c r="J2313" s="4">
        <v>17475</v>
      </c>
    </row>
    <row r="2314" spans="1:10" x14ac:dyDescent="0.3">
      <c r="A2314" t="s">
        <v>4584</v>
      </c>
      <c r="B2314" s="4">
        <v>45680</v>
      </c>
      <c r="C2314" t="s">
        <v>147</v>
      </c>
      <c r="D2314" t="s">
        <v>148</v>
      </c>
      <c r="E2314" t="s">
        <v>51</v>
      </c>
      <c r="F2314" t="s">
        <v>52</v>
      </c>
      <c r="G2314" t="s">
        <v>53</v>
      </c>
      <c r="H2314" t="s">
        <v>42</v>
      </c>
      <c r="I2314" t="s">
        <v>1743</v>
      </c>
      <c r="J2314" s="4">
        <v>17475</v>
      </c>
    </row>
    <row r="2315" spans="1:10" x14ac:dyDescent="0.3">
      <c r="A2315" t="s">
        <v>4585</v>
      </c>
      <c r="B2315" s="4">
        <v>45680</v>
      </c>
      <c r="C2315" t="s">
        <v>2621</v>
      </c>
      <c r="D2315" t="s">
        <v>2622</v>
      </c>
      <c r="E2315" t="s">
        <v>51</v>
      </c>
      <c r="F2315" t="s">
        <v>52</v>
      </c>
      <c r="G2315" t="s">
        <v>53</v>
      </c>
      <c r="H2315" t="s">
        <v>42</v>
      </c>
      <c r="I2315" t="s">
        <v>1743</v>
      </c>
      <c r="J2315" s="4">
        <v>17475</v>
      </c>
    </row>
    <row r="2316" spans="1:10" x14ac:dyDescent="0.3">
      <c r="A2316" t="s">
        <v>4586</v>
      </c>
      <c r="B2316" s="4">
        <v>45680</v>
      </c>
      <c r="C2316" t="s">
        <v>662</v>
      </c>
      <c r="D2316" t="s">
        <v>663</v>
      </c>
      <c r="E2316" t="s">
        <v>51</v>
      </c>
      <c r="F2316" t="s">
        <v>52</v>
      </c>
      <c r="G2316" t="s">
        <v>53</v>
      </c>
      <c r="H2316" t="s">
        <v>42</v>
      </c>
      <c r="I2316" t="s">
        <v>1743</v>
      </c>
      <c r="J2316" s="4">
        <v>17475</v>
      </c>
    </row>
    <row r="2317" spans="1:10" x14ac:dyDescent="0.3">
      <c r="A2317" t="s">
        <v>4587</v>
      </c>
      <c r="B2317" s="4">
        <v>45680</v>
      </c>
      <c r="C2317" t="s">
        <v>105</v>
      </c>
      <c r="D2317" t="s">
        <v>106</v>
      </c>
      <c r="E2317" t="s">
        <v>51</v>
      </c>
      <c r="F2317" t="s">
        <v>52</v>
      </c>
      <c r="G2317" t="s">
        <v>53</v>
      </c>
      <c r="H2317" t="s">
        <v>42</v>
      </c>
      <c r="I2317" t="s">
        <v>1743</v>
      </c>
      <c r="J2317" s="4">
        <v>17475</v>
      </c>
    </row>
    <row r="2318" spans="1:10" x14ac:dyDescent="0.3">
      <c r="A2318" t="s">
        <v>4588</v>
      </c>
      <c r="B2318" s="4">
        <v>45680</v>
      </c>
      <c r="C2318" t="s">
        <v>1483</v>
      </c>
      <c r="D2318" t="s">
        <v>1484</v>
      </c>
      <c r="E2318" t="s">
        <v>51</v>
      </c>
      <c r="F2318" t="s">
        <v>52</v>
      </c>
      <c r="G2318" t="s">
        <v>53</v>
      </c>
      <c r="H2318" t="s">
        <v>42</v>
      </c>
      <c r="I2318" t="s">
        <v>1743</v>
      </c>
      <c r="J2318" s="4">
        <v>17475</v>
      </c>
    </row>
    <row r="2319" spans="1:10" x14ac:dyDescent="0.3">
      <c r="A2319" t="s">
        <v>4589</v>
      </c>
      <c r="B2319" s="4">
        <v>45680</v>
      </c>
      <c r="C2319" t="s">
        <v>400</v>
      </c>
      <c r="D2319" t="s">
        <v>401</v>
      </c>
      <c r="E2319" t="s">
        <v>51</v>
      </c>
      <c r="F2319" t="s">
        <v>52</v>
      </c>
      <c r="G2319" t="s">
        <v>53</v>
      </c>
      <c r="H2319" t="s">
        <v>42</v>
      </c>
      <c r="I2319" t="s">
        <v>4590</v>
      </c>
      <c r="J2319" s="4">
        <v>23818</v>
      </c>
    </row>
    <row r="2320" spans="1:10" x14ac:dyDescent="0.3">
      <c r="A2320" t="s">
        <v>4591</v>
      </c>
      <c r="B2320" s="4">
        <v>45680</v>
      </c>
      <c r="C2320" t="s">
        <v>75</v>
      </c>
      <c r="D2320" t="s">
        <v>76</v>
      </c>
      <c r="E2320" t="s">
        <v>4592</v>
      </c>
      <c r="F2320" t="s">
        <v>4593</v>
      </c>
      <c r="G2320" t="s">
        <v>4594</v>
      </c>
      <c r="H2320" t="s">
        <v>42</v>
      </c>
      <c r="I2320" t="s">
        <v>4590</v>
      </c>
      <c r="J2320" s="4">
        <v>23818</v>
      </c>
    </row>
    <row r="2321" spans="1:10" x14ac:dyDescent="0.3">
      <c r="A2321" t="s">
        <v>4595</v>
      </c>
      <c r="B2321" s="4">
        <v>45680</v>
      </c>
      <c r="C2321" t="s">
        <v>228</v>
      </c>
      <c r="D2321" t="s">
        <v>229</v>
      </c>
      <c r="E2321" t="s">
        <v>51</v>
      </c>
      <c r="F2321" t="s">
        <v>52</v>
      </c>
      <c r="G2321" t="s">
        <v>53</v>
      </c>
      <c r="H2321" t="s">
        <v>42</v>
      </c>
      <c r="I2321" t="s">
        <v>4590</v>
      </c>
      <c r="J2321" s="4">
        <v>23818</v>
      </c>
    </row>
    <row r="2322" spans="1:10" x14ac:dyDescent="0.3">
      <c r="A2322" t="s">
        <v>4596</v>
      </c>
      <c r="B2322" s="4">
        <v>45680</v>
      </c>
      <c r="C2322" t="s">
        <v>4597</v>
      </c>
      <c r="D2322" t="s">
        <v>4598</v>
      </c>
      <c r="E2322" t="s">
        <v>51</v>
      </c>
      <c r="F2322" t="s">
        <v>52</v>
      </c>
      <c r="G2322" t="s">
        <v>53</v>
      </c>
      <c r="H2322" t="s">
        <v>42</v>
      </c>
      <c r="I2322" t="s">
        <v>4590</v>
      </c>
      <c r="J2322" s="4">
        <v>23818</v>
      </c>
    </row>
    <row r="2323" spans="1:10" x14ac:dyDescent="0.3">
      <c r="A2323" t="s">
        <v>4599</v>
      </c>
      <c r="B2323" s="4">
        <v>45680</v>
      </c>
      <c r="C2323" t="s">
        <v>81</v>
      </c>
      <c r="D2323" t="s">
        <v>82</v>
      </c>
      <c r="E2323" t="s">
        <v>4592</v>
      </c>
      <c r="F2323" t="s">
        <v>4593</v>
      </c>
      <c r="G2323" t="s">
        <v>4594</v>
      </c>
      <c r="H2323" t="s">
        <v>42</v>
      </c>
      <c r="I2323" t="s">
        <v>4590</v>
      </c>
      <c r="J2323" s="4">
        <v>23818</v>
      </c>
    </row>
    <row r="2324" spans="1:10" x14ac:dyDescent="0.3">
      <c r="A2324" t="s">
        <v>4600</v>
      </c>
      <c r="B2324" s="4">
        <v>45680</v>
      </c>
      <c r="C2324" t="s">
        <v>1350</v>
      </c>
      <c r="D2324" t="s">
        <v>1351</v>
      </c>
      <c r="E2324" t="s">
        <v>51</v>
      </c>
      <c r="F2324" t="s">
        <v>52</v>
      </c>
      <c r="G2324" t="s">
        <v>53</v>
      </c>
      <c r="H2324" t="s">
        <v>42</v>
      </c>
      <c r="I2324" t="s">
        <v>4590</v>
      </c>
      <c r="J2324" s="4">
        <v>23818</v>
      </c>
    </row>
    <row r="2325" spans="1:10" x14ac:dyDescent="0.3">
      <c r="A2325" t="s">
        <v>4601</v>
      </c>
      <c r="B2325" s="4">
        <v>45680</v>
      </c>
      <c r="C2325" t="s">
        <v>823</v>
      </c>
      <c r="D2325" t="s">
        <v>824</v>
      </c>
      <c r="E2325" t="s">
        <v>4602</v>
      </c>
      <c r="F2325" t="s">
        <v>4603</v>
      </c>
      <c r="G2325" t="s">
        <v>1574</v>
      </c>
      <c r="H2325" t="s">
        <v>42</v>
      </c>
      <c r="I2325" t="s">
        <v>4590</v>
      </c>
      <c r="J2325" s="4">
        <v>23818</v>
      </c>
    </row>
    <row r="2326" spans="1:10" x14ac:dyDescent="0.3">
      <c r="A2326" t="s">
        <v>4604</v>
      </c>
      <c r="B2326" s="4">
        <v>45680</v>
      </c>
      <c r="C2326" t="s">
        <v>2857</v>
      </c>
      <c r="D2326" t="s">
        <v>2858</v>
      </c>
      <c r="E2326" t="s">
        <v>4605</v>
      </c>
      <c r="F2326" t="s">
        <v>4606</v>
      </c>
      <c r="G2326" t="s">
        <v>4607</v>
      </c>
      <c r="H2326" t="s">
        <v>42</v>
      </c>
      <c r="I2326" t="s">
        <v>1666</v>
      </c>
      <c r="J2326" s="4">
        <v>21567</v>
      </c>
    </row>
    <row r="2327" spans="1:10" x14ac:dyDescent="0.3">
      <c r="A2327" t="s">
        <v>4608</v>
      </c>
      <c r="B2327" s="4">
        <v>45680</v>
      </c>
      <c r="C2327" t="s">
        <v>854</v>
      </c>
      <c r="D2327" t="s">
        <v>855</v>
      </c>
      <c r="E2327" t="s">
        <v>4602</v>
      </c>
      <c r="F2327" t="s">
        <v>4603</v>
      </c>
      <c r="G2327" t="s">
        <v>1574</v>
      </c>
      <c r="H2327" t="s">
        <v>42</v>
      </c>
      <c r="I2327" t="s">
        <v>4590</v>
      </c>
      <c r="J2327" s="4">
        <v>23818</v>
      </c>
    </row>
    <row r="2328" spans="1:10" x14ac:dyDescent="0.3">
      <c r="A2328" t="s">
        <v>4609</v>
      </c>
      <c r="B2328" s="4">
        <v>45680</v>
      </c>
      <c r="C2328" t="s">
        <v>4610</v>
      </c>
      <c r="D2328" t="s">
        <v>4611</v>
      </c>
      <c r="E2328" t="s">
        <v>51</v>
      </c>
      <c r="F2328" t="s">
        <v>52</v>
      </c>
      <c r="G2328" t="s">
        <v>53</v>
      </c>
      <c r="H2328" t="s">
        <v>42</v>
      </c>
      <c r="I2328" t="s">
        <v>4489</v>
      </c>
      <c r="J2328" s="4">
        <v>28937</v>
      </c>
    </row>
    <row r="2329" spans="1:10" x14ac:dyDescent="0.3">
      <c r="A2329" t="s">
        <v>4612</v>
      </c>
      <c r="B2329" s="4">
        <v>45680</v>
      </c>
      <c r="C2329" t="s">
        <v>357</v>
      </c>
      <c r="D2329" t="s">
        <v>358</v>
      </c>
      <c r="E2329" t="s">
        <v>39</v>
      </c>
      <c r="F2329" t="s">
        <v>40</v>
      </c>
      <c r="G2329" t="s">
        <v>41</v>
      </c>
      <c r="H2329" t="s">
        <v>42</v>
      </c>
      <c r="I2329" t="s">
        <v>2119</v>
      </c>
      <c r="J2329" s="4">
        <v>25557</v>
      </c>
    </row>
    <row r="2330" spans="1:10" x14ac:dyDescent="0.3">
      <c r="A2330" t="s">
        <v>4613</v>
      </c>
      <c r="B2330" s="4">
        <v>45680</v>
      </c>
      <c r="C2330" t="s">
        <v>165</v>
      </c>
      <c r="D2330" t="s">
        <v>166</v>
      </c>
      <c r="E2330" t="s">
        <v>51</v>
      </c>
      <c r="F2330" t="s">
        <v>52</v>
      </c>
      <c r="G2330" t="s">
        <v>53</v>
      </c>
      <c r="H2330" t="s">
        <v>42</v>
      </c>
      <c r="I2330" t="s">
        <v>1161</v>
      </c>
      <c r="J2330" s="4">
        <v>24396</v>
      </c>
    </row>
    <row r="2331" spans="1:10" x14ac:dyDescent="0.3">
      <c r="A2331" t="s">
        <v>4614</v>
      </c>
      <c r="B2331" s="4">
        <v>45680</v>
      </c>
      <c r="C2331" t="s">
        <v>4615</v>
      </c>
      <c r="D2331" t="s">
        <v>4616</v>
      </c>
      <c r="E2331" t="s">
        <v>111</v>
      </c>
      <c r="F2331" t="s">
        <v>112</v>
      </c>
      <c r="G2331" t="s">
        <v>113</v>
      </c>
      <c r="H2331" t="s">
        <v>42</v>
      </c>
      <c r="I2331" t="s">
        <v>4617</v>
      </c>
      <c r="J2331" s="4">
        <v>29922</v>
      </c>
    </row>
    <row r="2332" spans="1:10" x14ac:dyDescent="0.3">
      <c r="A2332" t="s">
        <v>4618</v>
      </c>
      <c r="B2332" s="4">
        <v>45680</v>
      </c>
      <c r="C2332" t="s">
        <v>347</v>
      </c>
      <c r="D2332" t="s">
        <v>348</v>
      </c>
      <c r="E2332" t="s">
        <v>111</v>
      </c>
      <c r="F2332" t="s">
        <v>112</v>
      </c>
      <c r="G2332" t="s">
        <v>113</v>
      </c>
      <c r="H2332" t="s">
        <v>42</v>
      </c>
      <c r="I2332" t="s">
        <v>4617</v>
      </c>
      <c r="J2332" s="4">
        <v>29922</v>
      </c>
    </row>
    <row r="2333" spans="1:10" x14ac:dyDescent="0.3">
      <c r="A2333" t="s">
        <v>4619</v>
      </c>
      <c r="B2333" s="4">
        <v>45680</v>
      </c>
      <c r="C2333" t="s">
        <v>2872</v>
      </c>
      <c r="D2333" t="s">
        <v>2873</v>
      </c>
      <c r="E2333" t="s">
        <v>2085</v>
      </c>
      <c r="F2333" t="s">
        <v>2086</v>
      </c>
      <c r="G2333" t="s">
        <v>1581</v>
      </c>
      <c r="H2333" t="s">
        <v>42</v>
      </c>
      <c r="I2333" t="s">
        <v>4620</v>
      </c>
      <c r="J2333" s="4">
        <v>26685</v>
      </c>
    </row>
    <row r="2334" spans="1:10" x14ac:dyDescent="0.3">
      <c r="A2334" t="s">
        <v>1715</v>
      </c>
      <c r="B2334" s="4">
        <v>45680</v>
      </c>
      <c r="C2334" t="s">
        <v>998</v>
      </c>
      <c r="D2334" t="s">
        <v>999</v>
      </c>
      <c r="E2334" t="s">
        <v>51</v>
      </c>
      <c r="F2334" t="s">
        <v>52</v>
      </c>
      <c r="G2334" t="s">
        <v>53</v>
      </c>
      <c r="H2334" t="s">
        <v>42</v>
      </c>
      <c r="I2334" t="s">
        <v>1714</v>
      </c>
      <c r="J2334" s="4">
        <v>27548</v>
      </c>
    </row>
    <row r="2335" spans="1:10" x14ac:dyDescent="0.3">
      <c r="A2335" t="s">
        <v>4621</v>
      </c>
      <c r="B2335" s="4">
        <v>45680</v>
      </c>
      <c r="C2335" t="s">
        <v>692</v>
      </c>
      <c r="D2335" t="s">
        <v>693</v>
      </c>
      <c r="E2335" t="s">
        <v>51</v>
      </c>
      <c r="F2335" t="s">
        <v>52</v>
      </c>
      <c r="G2335" t="s">
        <v>53</v>
      </c>
      <c r="H2335" t="s">
        <v>42</v>
      </c>
      <c r="I2335" t="s">
        <v>1714</v>
      </c>
      <c r="J2335" s="4">
        <v>27548</v>
      </c>
    </row>
    <row r="2336" spans="1:10" x14ac:dyDescent="0.3">
      <c r="A2336" t="s">
        <v>285</v>
      </c>
      <c r="B2336" s="4">
        <v>45680</v>
      </c>
      <c r="C2336" t="s">
        <v>286</v>
      </c>
      <c r="D2336" t="s">
        <v>287</v>
      </c>
      <c r="E2336" t="s">
        <v>51</v>
      </c>
      <c r="F2336" t="s">
        <v>52</v>
      </c>
      <c r="G2336" t="s">
        <v>53</v>
      </c>
      <c r="H2336" t="s">
        <v>42</v>
      </c>
      <c r="I2336" t="s">
        <v>288</v>
      </c>
      <c r="J2336" s="4">
        <v>19663</v>
      </c>
    </row>
    <row r="2337" spans="1:10" x14ac:dyDescent="0.3">
      <c r="A2337" t="s">
        <v>4622</v>
      </c>
      <c r="B2337" s="4">
        <v>45680</v>
      </c>
      <c r="C2337" t="s">
        <v>120</v>
      </c>
      <c r="D2337" t="s">
        <v>121</v>
      </c>
      <c r="E2337" t="s">
        <v>39</v>
      </c>
      <c r="F2337" t="s">
        <v>40</v>
      </c>
      <c r="G2337" t="s">
        <v>41</v>
      </c>
      <c r="H2337" t="s">
        <v>42</v>
      </c>
      <c r="I2337" t="s">
        <v>141</v>
      </c>
      <c r="J2337" s="4">
        <v>21071</v>
      </c>
    </row>
    <row r="2338" spans="1:10" x14ac:dyDescent="0.3">
      <c r="A2338" t="s">
        <v>4623</v>
      </c>
      <c r="B2338" s="4">
        <v>45680</v>
      </c>
      <c r="C2338" t="s">
        <v>4624</v>
      </c>
      <c r="D2338" t="s">
        <v>4625</v>
      </c>
      <c r="E2338" t="s">
        <v>39</v>
      </c>
      <c r="F2338" t="s">
        <v>40</v>
      </c>
      <c r="G2338" t="s">
        <v>41</v>
      </c>
      <c r="H2338" t="s">
        <v>42</v>
      </c>
      <c r="I2338" t="s">
        <v>141</v>
      </c>
      <c r="J2338" s="4">
        <v>21071</v>
      </c>
    </row>
    <row r="2339" spans="1:10" x14ac:dyDescent="0.3">
      <c r="A2339" t="s">
        <v>4626</v>
      </c>
      <c r="B2339" s="4">
        <v>45680</v>
      </c>
      <c r="C2339" t="s">
        <v>4627</v>
      </c>
      <c r="D2339" t="s">
        <v>4628</v>
      </c>
      <c r="E2339" t="s">
        <v>39</v>
      </c>
      <c r="F2339" t="s">
        <v>40</v>
      </c>
      <c r="G2339" t="s">
        <v>41</v>
      </c>
      <c r="H2339" t="s">
        <v>42</v>
      </c>
      <c r="I2339" t="s">
        <v>141</v>
      </c>
      <c r="J2339" s="4">
        <v>21071</v>
      </c>
    </row>
    <row r="2340" spans="1:10" x14ac:dyDescent="0.3">
      <c r="A2340" t="s">
        <v>4629</v>
      </c>
      <c r="B2340" s="4">
        <v>45680</v>
      </c>
      <c r="C2340" t="s">
        <v>4630</v>
      </c>
      <c r="D2340" t="s">
        <v>4631</v>
      </c>
      <c r="E2340" t="s">
        <v>51</v>
      </c>
      <c r="F2340" t="s">
        <v>52</v>
      </c>
      <c r="G2340" t="s">
        <v>53</v>
      </c>
      <c r="H2340" t="s">
        <v>42</v>
      </c>
      <c r="I2340" t="s">
        <v>2891</v>
      </c>
      <c r="J2340" s="4">
        <v>16413</v>
      </c>
    </row>
    <row r="2341" spans="1:10" x14ac:dyDescent="0.3">
      <c r="A2341" t="s">
        <v>4632</v>
      </c>
      <c r="B2341" s="4">
        <v>45680</v>
      </c>
      <c r="C2341" t="s">
        <v>4633</v>
      </c>
      <c r="D2341" t="s">
        <v>4634</v>
      </c>
      <c r="E2341" t="s">
        <v>51</v>
      </c>
      <c r="F2341" t="s">
        <v>52</v>
      </c>
      <c r="G2341" t="s">
        <v>53</v>
      </c>
      <c r="H2341" t="s">
        <v>42</v>
      </c>
      <c r="I2341" t="s">
        <v>2891</v>
      </c>
      <c r="J2341" s="4">
        <v>16413</v>
      </c>
    </row>
    <row r="2342" spans="1:10" x14ac:dyDescent="0.3">
      <c r="A2342" t="s">
        <v>4635</v>
      </c>
      <c r="B2342" s="4">
        <v>45680</v>
      </c>
      <c r="C2342" t="s">
        <v>541</v>
      </c>
      <c r="D2342" t="s">
        <v>542</v>
      </c>
      <c r="E2342" t="s">
        <v>111</v>
      </c>
      <c r="F2342" t="s">
        <v>112</v>
      </c>
      <c r="G2342" t="s">
        <v>113</v>
      </c>
      <c r="H2342" t="s">
        <v>42</v>
      </c>
      <c r="I2342" t="s">
        <v>4636</v>
      </c>
      <c r="J2342" s="4">
        <v>21569</v>
      </c>
    </row>
    <row r="2343" spans="1:10" x14ac:dyDescent="0.3">
      <c r="A2343" t="s">
        <v>4637</v>
      </c>
      <c r="B2343" s="4">
        <v>45680</v>
      </c>
      <c r="C2343" t="s">
        <v>590</v>
      </c>
      <c r="D2343" t="s">
        <v>591</v>
      </c>
      <c r="E2343" t="s">
        <v>111</v>
      </c>
      <c r="F2343" t="s">
        <v>112</v>
      </c>
      <c r="G2343" t="s">
        <v>113</v>
      </c>
      <c r="H2343" t="s">
        <v>42</v>
      </c>
      <c r="I2343" t="s">
        <v>4636</v>
      </c>
      <c r="J2343" s="4">
        <v>21569</v>
      </c>
    </row>
    <row r="2344" spans="1:10" x14ac:dyDescent="0.3">
      <c r="A2344" t="s">
        <v>4638</v>
      </c>
      <c r="B2344" s="4">
        <v>45680</v>
      </c>
      <c r="C2344" t="s">
        <v>3837</v>
      </c>
      <c r="D2344" t="s">
        <v>3838</v>
      </c>
      <c r="E2344" t="s">
        <v>51</v>
      </c>
      <c r="F2344" t="s">
        <v>52</v>
      </c>
      <c r="G2344" t="s">
        <v>53</v>
      </c>
      <c r="H2344" t="s">
        <v>42</v>
      </c>
      <c r="I2344" t="s">
        <v>233</v>
      </c>
      <c r="J2344" s="4">
        <v>31928</v>
      </c>
    </row>
    <row r="2345" spans="1:10" x14ac:dyDescent="0.3">
      <c r="A2345" t="s">
        <v>4639</v>
      </c>
      <c r="B2345" s="4">
        <v>45680</v>
      </c>
      <c r="C2345" t="s">
        <v>3756</v>
      </c>
      <c r="D2345" t="s">
        <v>3757</v>
      </c>
      <c r="E2345" t="s">
        <v>111</v>
      </c>
      <c r="F2345" t="s">
        <v>112</v>
      </c>
      <c r="G2345" t="s">
        <v>113</v>
      </c>
      <c r="H2345" t="s">
        <v>42</v>
      </c>
      <c r="I2345" t="s">
        <v>4636</v>
      </c>
      <c r="J2345" s="4">
        <v>21569</v>
      </c>
    </row>
    <row r="2346" spans="1:10" x14ac:dyDescent="0.3">
      <c r="A2346" t="s">
        <v>4640</v>
      </c>
      <c r="B2346" s="4">
        <v>45680</v>
      </c>
      <c r="C2346" t="s">
        <v>4184</v>
      </c>
      <c r="D2346" t="s">
        <v>4185</v>
      </c>
      <c r="E2346" t="s">
        <v>353</v>
      </c>
      <c r="F2346" t="s">
        <v>354</v>
      </c>
      <c r="G2346" t="s">
        <v>79</v>
      </c>
      <c r="H2346" t="s">
        <v>42</v>
      </c>
      <c r="I2346" t="s">
        <v>3492</v>
      </c>
      <c r="J2346" s="4">
        <v>42163</v>
      </c>
    </row>
    <row r="2347" spans="1:10" x14ac:dyDescent="0.3">
      <c r="A2347" t="s">
        <v>4641</v>
      </c>
      <c r="B2347" s="4">
        <v>45680</v>
      </c>
      <c r="C2347" t="s">
        <v>428</v>
      </c>
      <c r="D2347" t="s">
        <v>429</v>
      </c>
      <c r="E2347" t="s">
        <v>111</v>
      </c>
      <c r="F2347" t="s">
        <v>112</v>
      </c>
      <c r="G2347" t="s">
        <v>113</v>
      </c>
      <c r="H2347" t="s">
        <v>42</v>
      </c>
      <c r="I2347" t="s">
        <v>4636</v>
      </c>
      <c r="J2347" s="4">
        <v>21569</v>
      </c>
    </row>
    <row r="2348" spans="1:10" x14ac:dyDescent="0.3">
      <c r="A2348" t="s">
        <v>4642</v>
      </c>
      <c r="B2348" s="4">
        <v>45680</v>
      </c>
      <c r="C2348" t="s">
        <v>199</v>
      </c>
      <c r="D2348" t="s">
        <v>200</v>
      </c>
      <c r="E2348" t="s">
        <v>51</v>
      </c>
      <c r="F2348" t="s">
        <v>52</v>
      </c>
      <c r="G2348" t="s">
        <v>53</v>
      </c>
      <c r="H2348" t="s">
        <v>42</v>
      </c>
      <c r="I2348" t="s">
        <v>1944</v>
      </c>
      <c r="J2348" s="4">
        <v>25017</v>
      </c>
    </row>
    <row r="2349" spans="1:10" x14ac:dyDescent="0.3">
      <c r="A2349" t="s">
        <v>4643</v>
      </c>
      <c r="B2349" s="4">
        <v>45680</v>
      </c>
      <c r="C2349" t="s">
        <v>4228</v>
      </c>
      <c r="D2349" t="s">
        <v>4644</v>
      </c>
      <c r="E2349" t="s">
        <v>51</v>
      </c>
      <c r="F2349" t="s">
        <v>52</v>
      </c>
      <c r="G2349" t="s">
        <v>53</v>
      </c>
      <c r="H2349" t="s">
        <v>42</v>
      </c>
      <c r="I2349" t="s">
        <v>2502</v>
      </c>
      <c r="J2349" s="4">
        <v>28429</v>
      </c>
    </row>
    <row r="2350" spans="1:10" x14ac:dyDescent="0.3">
      <c r="A2350" t="s">
        <v>95</v>
      </c>
      <c r="B2350" s="4">
        <v>45680</v>
      </c>
      <c r="C2350" t="s">
        <v>64</v>
      </c>
      <c r="D2350" t="s">
        <v>65</v>
      </c>
      <c r="E2350" t="s">
        <v>51</v>
      </c>
      <c r="F2350" t="s">
        <v>52</v>
      </c>
      <c r="G2350" t="s">
        <v>53</v>
      </c>
      <c r="H2350" t="s">
        <v>42</v>
      </c>
      <c r="I2350" t="s">
        <v>94</v>
      </c>
      <c r="J2350" s="4">
        <v>26188</v>
      </c>
    </row>
    <row r="2351" spans="1:10" x14ac:dyDescent="0.3">
      <c r="A2351" t="s">
        <v>4645</v>
      </c>
      <c r="B2351" s="4">
        <v>45680</v>
      </c>
      <c r="C2351" t="s">
        <v>4646</v>
      </c>
      <c r="D2351" t="s">
        <v>4647</v>
      </c>
      <c r="E2351" t="s">
        <v>39</v>
      </c>
      <c r="F2351" t="s">
        <v>40</v>
      </c>
      <c r="G2351" t="s">
        <v>41</v>
      </c>
      <c r="H2351" t="s">
        <v>42</v>
      </c>
      <c r="I2351" t="s">
        <v>4648</v>
      </c>
      <c r="J2351" s="4">
        <v>25799</v>
      </c>
    </row>
    <row r="2352" spans="1:10" x14ac:dyDescent="0.3">
      <c r="A2352" t="s">
        <v>4649</v>
      </c>
      <c r="B2352" s="4">
        <v>45680</v>
      </c>
      <c r="C2352" t="s">
        <v>2624</v>
      </c>
      <c r="D2352" t="s">
        <v>2625</v>
      </c>
      <c r="E2352" t="s">
        <v>51</v>
      </c>
      <c r="F2352" t="s">
        <v>52</v>
      </c>
      <c r="G2352" t="s">
        <v>53</v>
      </c>
      <c r="H2352" t="s">
        <v>42</v>
      </c>
      <c r="I2352" t="s">
        <v>1147</v>
      </c>
      <c r="J2352" s="4">
        <v>19915</v>
      </c>
    </row>
    <row r="2353" spans="1:10" x14ac:dyDescent="0.3">
      <c r="A2353" t="s">
        <v>4650</v>
      </c>
      <c r="B2353" s="4">
        <v>45680</v>
      </c>
      <c r="C2353" t="s">
        <v>1144</v>
      </c>
      <c r="D2353" t="s">
        <v>4651</v>
      </c>
      <c r="E2353" t="s">
        <v>111</v>
      </c>
      <c r="F2353" t="s">
        <v>112</v>
      </c>
      <c r="G2353" t="s">
        <v>113</v>
      </c>
      <c r="H2353" t="s">
        <v>42</v>
      </c>
      <c r="I2353" t="s">
        <v>4636</v>
      </c>
      <c r="J2353" s="4">
        <v>21569</v>
      </c>
    </row>
    <row r="2354" spans="1:10" x14ac:dyDescent="0.3">
      <c r="A2354" t="s">
        <v>4652</v>
      </c>
      <c r="B2354" s="4">
        <v>45680</v>
      </c>
      <c r="C2354" t="s">
        <v>363</v>
      </c>
      <c r="D2354" t="s">
        <v>364</v>
      </c>
      <c r="E2354" t="s">
        <v>111</v>
      </c>
      <c r="F2354" t="s">
        <v>112</v>
      </c>
      <c r="G2354" t="s">
        <v>113</v>
      </c>
      <c r="H2354" t="s">
        <v>42</v>
      </c>
      <c r="I2354" t="s">
        <v>4636</v>
      </c>
      <c r="J2354" s="4">
        <v>21569</v>
      </c>
    </row>
    <row r="2355" spans="1:10" x14ac:dyDescent="0.3">
      <c r="A2355" t="s">
        <v>4653</v>
      </c>
      <c r="B2355" s="4">
        <v>45680</v>
      </c>
      <c r="C2355" t="s">
        <v>599</v>
      </c>
      <c r="D2355" t="s">
        <v>600</v>
      </c>
      <c r="E2355" t="s">
        <v>51</v>
      </c>
      <c r="F2355" t="s">
        <v>52</v>
      </c>
      <c r="G2355" t="s">
        <v>53</v>
      </c>
      <c r="H2355" t="s">
        <v>42</v>
      </c>
      <c r="I2355" t="s">
        <v>1105</v>
      </c>
      <c r="J2355" s="4">
        <v>21408</v>
      </c>
    </row>
    <row r="2356" spans="1:10" x14ac:dyDescent="0.3">
      <c r="A2356" t="s">
        <v>4654</v>
      </c>
      <c r="B2356" s="4">
        <v>45680</v>
      </c>
      <c r="C2356" t="s">
        <v>347</v>
      </c>
      <c r="D2356" t="s">
        <v>348</v>
      </c>
      <c r="E2356" t="s">
        <v>51</v>
      </c>
      <c r="F2356" t="s">
        <v>52</v>
      </c>
      <c r="G2356" t="s">
        <v>53</v>
      </c>
      <c r="H2356" t="s">
        <v>42</v>
      </c>
      <c r="I2356" t="s">
        <v>4655</v>
      </c>
      <c r="J2356" s="4">
        <v>23775</v>
      </c>
    </row>
    <row r="2357" spans="1:10" x14ac:dyDescent="0.3">
      <c r="A2357" t="s">
        <v>4656</v>
      </c>
      <c r="B2357" s="4">
        <v>45680</v>
      </c>
      <c r="C2357" t="s">
        <v>286</v>
      </c>
      <c r="D2357" t="s">
        <v>287</v>
      </c>
      <c r="E2357" t="s">
        <v>51</v>
      </c>
      <c r="F2357" t="s">
        <v>52</v>
      </c>
      <c r="G2357" t="s">
        <v>53</v>
      </c>
      <c r="H2357" t="s">
        <v>42</v>
      </c>
      <c r="I2357" t="s">
        <v>543</v>
      </c>
      <c r="J2357" s="4">
        <v>26385</v>
      </c>
    </row>
    <row r="2358" spans="1:10" x14ac:dyDescent="0.3">
      <c r="A2358" t="s">
        <v>4657</v>
      </c>
      <c r="B2358" s="4">
        <v>45680</v>
      </c>
      <c r="C2358" t="s">
        <v>228</v>
      </c>
      <c r="D2358" t="s">
        <v>229</v>
      </c>
      <c r="E2358" t="s">
        <v>51</v>
      </c>
      <c r="F2358" t="s">
        <v>52</v>
      </c>
      <c r="G2358" t="s">
        <v>53</v>
      </c>
      <c r="H2358" t="s">
        <v>42</v>
      </c>
      <c r="I2358" t="s">
        <v>543</v>
      </c>
      <c r="J2358" s="4">
        <v>26385</v>
      </c>
    </row>
    <row r="2359" spans="1:10" x14ac:dyDescent="0.3">
      <c r="A2359" t="s">
        <v>4658</v>
      </c>
      <c r="B2359" s="4">
        <v>45680</v>
      </c>
      <c r="C2359" t="s">
        <v>60</v>
      </c>
      <c r="D2359" t="s">
        <v>61</v>
      </c>
      <c r="E2359" t="s">
        <v>77</v>
      </c>
      <c r="F2359" t="s">
        <v>78</v>
      </c>
      <c r="G2359" t="s">
        <v>79</v>
      </c>
      <c r="H2359" t="s">
        <v>42</v>
      </c>
      <c r="I2359" t="s">
        <v>4659</v>
      </c>
      <c r="J2359" s="4">
        <v>26257</v>
      </c>
    </row>
    <row r="2360" spans="1:10" x14ac:dyDescent="0.3">
      <c r="A2360" t="s">
        <v>4660</v>
      </c>
      <c r="B2360" s="4">
        <v>45680</v>
      </c>
      <c r="C2360" t="s">
        <v>1618</v>
      </c>
      <c r="D2360" t="s">
        <v>1619</v>
      </c>
      <c r="E2360" t="s">
        <v>51</v>
      </c>
      <c r="F2360" t="s">
        <v>52</v>
      </c>
      <c r="G2360" t="s">
        <v>53</v>
      </c>
      <c r="H2360" t="s">
        <v>42</v>
      </c>
      <c r="I2360" t="s">
        <v>4659</v>
      </c>
      <c r="J2360" s="4">
        <v>26257</v>
      </c>
    </row>
    <row r="2361" spans="1:10" x14ac:dyDescent="0.3">
      <c r="A2361" t="s">
        <v>4661</v>
      </c>
      <c r="B2361" s="4">
        <v>45680</v>
      </c>
      <c r="C2361" t="s">
        <v>45</v>
      </c>
      <c r="D2361" t="s">
        <v>46</v>
      </c>
      <c r="E2361" t="s">
        <v>51</v>
      </c>
      <c r="F2361" t="s">
        <v>52</v>
      </c>
      <c r="G2361" t="s">
        <v>53</v>
      </c>
      <c r="H2361" t="s">
        <v>42</v>
      </c>
      <c r="I2361" t="s">
        <v>4659</v>
      </c>
      <c r="J2361" s="4">
        <v>26257</v>
      </c>
    </row>
    <row r="2362" spans="1:10" x14ac:dyDescent="0.3">
      <c r="A2362" t="s">
        <v>4662</v>
      </c>
      <c r="B2362" s="4">
        <v>45680</v>
      </c>
      <c r="C2362" t="s">
        <v>640</v>
      </c>
      <c r="D2362" t="s">
        <v>641</v>
      </c>
      <c r="E2362" t="s">
        <v>51</v>
      </c>
      <c r="F2362" t="s">
        <v>52</v>
      </c>
      <c r="G2362" t="s">
        <v>53</v>
      </c>
      <c r="H2362" t="s">
        <v>42</v>
      </c>
      <c r="I2362" t="s">
        <v>4324</v>
      </c>
      <c r="J2362" s="4">
        <v>25330</v>
      </c>
    </row>
    <row r="2363" spans="1:10" x14ac:dyDescent="0.3">
      <c r="A2363" t="s">
        <v>4663</v>
      </c>
      <c r="B2363" s="4">
        <v>45680</v>
      </c>
      <c r="C2363" t="s">
        <v>215</v>
      </c>
      <c r="D2363" t="s">
        <v>216</v>
      </c>
      <c r="E2363" t="s">
        <v>39</v>
      </c>
      <c r="F2363" t="s">
        <v>40</v>
      </c>
      <c r="G2363" t="s">
        <v>41</v>
      </c>
      <c r="H2363" t="s">
        <v>42</v>
      </c>
      <c r="I2363" t="s">
        <v>3667</v>
      </c>
      <c r="J2363" s="4">
        <v>12987</v>
      </c>
    </row>
    <row r="2364" spans="1:10" x14ac:dyDescent="0.3">
      <c r="A2364" t="s">
        <v>4664</v>
      </c>
      <c r="B2364" s="4">
        <v>45680</v>
      </c>
      <c r="C2364" t="s">
        <v>347</v>
      </c>
      <c r="D2364" t="s">
        <v>348</v>
      </c>
      <c r="E2364" t="s">
        <v>39</v>
      </c>
      <c r="F2364" t="s">
        <v>40</v>
      </c>
      <c r="G2364" t="s">
        <v>41</v>
      </c>
      <c r="H2364" t="s">
        <v>42</v>
      </c>
      <c r="I2364" t="s">
        <v>3667</v>
      </c>
      <c r="J2364" s="4">
        <v>12987</v>
      </c>
    </row>
    <row r="2365" spans="1:10" x14ac:dyDescent="0.3">
      <c r="A2365" t="s">
        <v>4665</v>
      </c>
      <c r="B2365" s="4">
        <v>45680</v>
      </c>
      <c r="C2365" t="s">
        <v>171</v>
      </c>
      <c r="D2365" t="s">
        <v>172</v>
      </c>
      <c r="E2365" t="s">
        <v>39</v>
      </c>
      <c r="F2365" t="s">
        <v>40</v>
      </c>
      <c r="G2365" t="s">
        <v>41</v>
      </c>
      <c r="H2365" t="s">
        <v>42</v>
      </c>
      <c r="I2365" t="s">
        <v>3667</v>
      </c>
      <c r="J2365" s="4">
        <v>12987</v>
      </c>
    </row>
    <row r="2366" spans="1:10" x14ac:dyDescent="0.3">
      <c r="A2366" t="s">
        <v>4666</v>
      </c>
      <c r="B2366" s="4">
        <v>45680</v>
      </c>
      <c r="C2366" t="s">
        <v>3594</v>
      </c>
      <c r="D2366" t="s">
        <v>3595</v>
      </c>
      <c r="E2366" t="s">
        <v>39</v>
      </c>
      <c r="F2366" t="s">
        <v>40</v>
      </c>
      <c r="G2366" t="s">
        <v>41</v>
      </c>
      <c r="H2366" t="s">
        <v>42</v>
      </c>
      <c r="I2366" t="s">
        <v>3667</v>
      </c>
      <c r="J2366" s="4">
        <v>12987</v>
      </c>
    </row>
    <row r="2367" spans="1:10" x14ac:dyDescent="0.3">
      <c r="A2367" t="s">
        <v>4667</v>
      </c>
      <c r="B2367" s="4">
        <v>45680</v>
      </c>
      <c r="C2367" t="s">
        <v>1170</v>
      </c>
      <c r="D2367" t="s">
        <v>1171</v>
      </c>
      <c r="E2367" t="s">
        <v>39</v>
      </c>
      <c r="F2367" t="s">
        <v>40</v>
      </c>
      <c r="G2367" t="s">
        <v>41</v>
      </c>
      <c r="H2367" t="s">
        <v>42</v>
      </c>
      <c r="I2367" t="s">
        <v>3667</v>
      </c>
      <c r="J2367" s="4">
        <v>12987</v>
      </c>
    </row>
    <row r="2368" spans="1:10" x14ac:dyDescent="0.3">
      <c r="A2368" t="s">
        <v>4668</v>
      </c>
      <c r="B2368" s="4">
        <v>45680</v>
      </c>
      <c r="C2368" t="s">
        <v>184</v>
      </c>
      <c r="D2368" t="s">
        <v>185</v>
      </c>
      <c r="E2368" t="s">
        <v>39</v>
      </c>
      <c r="F2368" t="s">
        <v>40</v>
      </c>
      <c r="G2368" t="s">
        <v>41</v>
      </c>
      <c r="H2368" t="s">
        <v>42</v>
      </c>
      <c r="I2368" t="s">
        <v>3667</v>
      </c>
      <c r="J2368" s="4">
        <v>12987</v>
      </c>
    </row>
    <row r="2369" spans="1:10" x14ac:dyDescent="0.3">
      <c r="A2369" t="s">
        <v>4669</v>
      </c>
      <c r="B2369" s="4">
        <v>45680</v>
      </c>
      <c r="C2369" t="s">
        <v>431</v>
      </c>
      <c r="D2369" t="s">
        <v>432</v>
      </c>
      <c r="E2369" t="s">
        <v>51</v>
      </c>
      <c r="F2369" t="s">
        <v>52</v>
      </c>
      <c r="G2369" t="s">
        <v>53</v>
      </c>
      <c r="H2369" t="s">
        <v>42</v>
      </c>
      <c r="I2369" t="s">
        <v>4670</v>
      </c>
      <c r="J2369" s="4">
        <v>25692</v>
      </c>
    </row>
    <row r="2370" spans="1:10" x14ac:dyDescent="0.3">
      <c r="A2370" t="s">
        <v>4671</v>
      </c>
      <c r="B2370" s="4">
        <v>45680</v>
      </c>
      <c r="C2370" t="s">
        <v>692</v>
      </c>
      <c r="D2370" t="s">
        <v>733</v>
      </c>
      <c r="E2370" t="s">
        <v>111</v>
      </c>
      <c r="F2370" t="s">
        <v>112</v>
      </c>
      <c r="G2370" t="s">
        <v>113</v>
      </c>
      <c r="H2370" t="s">
        <v>42</v>
      </c>
      <c r="I2370" t="s">
        <v>4636</v>
      </c>
      <c r="J2370" s="4">
        <v>21569</v>
      </c>
    </row>
    <row r="2371" spans="1:10" x14ac:dyDescent="0.3">
      <c r="A2371" t="s">
        <v>4672</v>
      </c>
      <c r="B2371" s="4">
        <v>45680</v>
      </c>
      <c r="C2371" t="s">
        <v>215</v>
      </c>
      <c r="D2371" t="s">
        <v>1224</v>
      </c>
      <c r="E2371" t="s">
        <v>39</v>
      </c>
      <c r="F2371" t="s">
        <v>40</v>
      </c>
      <c r="G2371" t="s">
        <v>41</v>
      </c>
      <c r="H2371" t="s">
        <v>42</v>
      </c>
      <c r="I2371" t="s">
        <v>4673</v>
      </c>
      <c r="J2371" s="4">
        <v>29121</v>
      </c>
    </row>
    <row r="2372" spans="1:10" x14ac:dyDescent="0.3">
      <c r="A2372" t="s">
        <v>4674</v>
      </c>
      <c r="B2372" s="4">
        <v>45680</v>
      </c>
      <c r="C2372" t="s">
        <v>2194</v>
      </c>
      <c r="D2372" t="s">
        <v>2195</v>
      </c>
      <c r="E2372" t="s">
        <v>51</v>
      </c>
      <c r="F2372" t="s">
        <v>52</v>
      </c>
      <c r="G2372" t="s">
        <v>53</v>
      </c>
      <c r="H2372" t="s">
        <v>42</v>
      </c>
      <c r="I2372" t="s">
        <v>4093</v>
      </c>
      <c r="J2372" s="4">
        <v>21359</v>
      </c>
    </row>
    <row r="2373" spans="1:10" x14ac:dyDescent="0.3">
      <c r="A2373" t="s">
        <v>4675</v>
      </c>
      <c r="B2373" s="4">
        <v>45680</v>
      </c>
      <c r="C2373" t="s">
        <v>64</v>
      </c>
      <c r="D2373" t="s">
        <v>4676</v>
      </c>
      <c r="E2373" t="s">
        <v>51</v>
      </c>
      <c r="F2373" t="s">
        <v>52</v>
      </c>
      <c r="G2373" t="s">
        <v>53</v>
      </c>
      <c r="H2373" t="s">
        <v>42</v>
      </c>
      <c r="I2373" t="s">
        <v>4093</v>
      </c>
      <c r="J2373" s="4">
        <v>21359</v>
      </c>
    </row>
    <row r="2374" spans="1:10" x14ac:dyDescent="0.3">
      <c r="A2374" t="s">
        <v>4677</v>
      </c>
      <c r="B2374" s="4">
        <v>45680</v>
      </c>
      <c r="C2374" t="s">
        <v>4646</v>
      </c>
      <c r="D2374" t="s">
        <v>4647</v>
      </c>
      <c r="E2374" t="s">
        <v>51</v>
      </c>
      <c r="F2374" t="s">
        <v>52</v>
      </c>
      <c r="G2374" t="s">
        <v>53</v>
      </c>
      <c r="H2374" t="s">
        <v>42</v>
      </c>
      <c r="I2374" t="s">
        <v>4678</v>
      </c>
      <c r="J2374" s="4">
        <v>22893</v>
      </c>
    </row>
    <row r="2375" spans="1:10" x14ac:dyDescent="0.3">
      <c r="A2375" t="s">
        <v>4679</v>
      </c>
      <c r="B2375" s="4">
        <v>45680</v>
      </c>
      <c r="C2375" t="s">
        <v>4680</v>
      </c>
      <c r="D2375" t="s">
        <v>4681</v>
      </c>
      <c r="E2375" t="s">
        <v>51</v>
      </c>
      <c r="F2375" t="s">
        <v>52</v>
      </c>
      <c r="G2375" t="s">
        <v>53</v>
      </c>
      <c r="H2375" t="s">
        <v>42</v>
      </c>
      <c r="I2375" t="s">
        <v>1218</v>
      </c>
      <c r="J2375" s="4">
        <v>19947</v>
      </c>
    </row>
    <row r="2376" spans="1:10" x14ac:dyDescent="0.3">
      <c r="A2376" t="s">
        <v>4682</v>
      </c>
      <c r="B2376" s="4">
        <v>45680</v>
      </c>
      <c r="C2376" t="s">
        <v>809</v>
      </c>
      <c r="D2376" t="s">
        <v>810</v>
      </c>
      <c r="E2376" t="s">
        <v>51</v>
      </c>
      <c r="F2376" t="s">
        <v>52</v>
      </c>
      <c r="G2376" t="s">
        <v>53</v>
      </c>
      <c r="H2376" t="s">
        <v>42</v>
      </c>
      <c r="I2376" t="s">
        <v>1218</v>
      </c>
      <c r="J2376" s="4">
        <v>19947</v>
      </c>
    </row>
    <row r="2377" spans="1:10" x14ac:dyDescent="0.3">
      <c r="A2377" t="s">
        <v>4683</v>
      </c>
      <c r="B2377" s="4">
        <v>45680</v>
      </c>
      <c r="C2377" t="s">
        <v>215</v>
      </c>
      <c r="D2377" t="s">
        <v>216</v>
      </c>
      <c r="E2377" t="s">
        <v>51</v>
      </c>
      <c r="F2377" t="s">
        <v>52</v>
      </c>
      <c r="G2377" t="s">
        <v>53</v>
      </c>
      <c r="H2377" t="s">
        <v>42</v>
      </c>
      <c r="I2377" t="s">
        <v>4670</v>
      </c>
      <c r="J2377" s="4">
        <v>25692</v>
      </c>
    </row>
    <row r="2378" spans="1:10" x14ac:dyDescent="0.3">
      <c r="A2378" t="s">
        <v>4684</v>
      </c>
      <c r="B2378" s="4">
        <v>45680</v>
      </c>
      <c r="C2378" t="s">
        <v>314</v>
      </c>
      <c r="D2378" t="s">
        <v>315</v>
      </c>
      <c r="E2378" t="s">
        <v>39</v>
      </c>
      <c r="F2378" t="s">
        <v>40</v>
      </c>
      <c r="G2378" t="s">
        <v>41</v>
      </c>
      <c r="H2378" t="s">
        <v>42</v>
      </c>
      <c r="I2378" t="s">
        <v>4685</v>
      </c>
      <c r="J2378" s="4">
        <v>23165</v>
      </c>
    </row>
    <row r="2379" spans="1:10" x14ac:dyDescent="0.3">
      <c r="A2379" t="s">
        <v>4686</v>
      </c>
      <c r="B2379" s="4">
        <v>45680</v>
      </c>
      <c r="C2379" t="s">
        <v>105</v>
      </c>
      <c r="D2379" t="s">
        <v>106</v>
      </c>
      <c r="E2379" t="s">
        <v>51</v>
      </c>
      <c r="F2379" t="s">
        <v>52</v>
      </c>
      <c r="G2379" t="s">
        <v>53</v>
      </c>
      <c r="H2379" t="s">
        <v>42</v>
      </c>
      <c r="I2379" t="s">
        <v>4687</v>
      </c>
      <c r="J2379" s="4">
        <v>20977</v>
      </c>
    </row>
    <row r="2380" spans="1:10" x14ac:dyDescent="0.3">
      <c r="A2380" t="s">
        <v>4688</v>
      </c>
      <c r="B2380" s="4">
        <v>45680</v>
      </c>
      <c r="C2380" t="s">
        <v>2175</v>
      </c>
      <c r="D2380" t="s">
        <v>2176</v>
      </c>
      <c r="E2380" t="s">
        <v>51</v>
      </c>
      <c r="F2380" t="s">
        <v>52</v>
      </c>
      <c r="G2380" t="s">
        <v>53</v>
      </c>
      <c r="H2380" t="s">
        <v>42</v>
      </c>
      <c r="I2380" t="s">
        <v>4687</v>
      </c>
      <c r="J2380" s="4">
        <v>20977</v>
      </c>
    </row>
    <row r="2381" spans="1:10" x14ac:dyDescent="0.3">
      <c r="A2381" t="s">
        <v>4689</v>
      </c>
      <c r="B2381" s="4">
        <v>45680</v>
      </c>
      <c r="C2381" t="s">
        <v>1367</v>
      </c>
      <c r="D2381" t="s">
        <v>1368</v>
      </c>
      <c r="E2381" t="s">
        <v>51</v>
      </c>
      <c r="F2381" t="s">
        <v>52</v>
      </c>
      <c r="G2381" t="s">
        <v>53</v>
      </c>
      <c r="H2381" t="s">
        <v>42</v>
      </c>
      <c r="I2381" t="s">
        <v>4687</v>
      </c>
      <c r="J2381" s="4">
        <v>20977</v>
      </c>
    </row>
    <row r="2382" spans="1:10" x14ac:dyDescent="0.3">
      <c r="A2382" t="s">
        <v>4690</v>
      </c>
      <c r="B2382" s="4">
        <v>45680</v>
      </c>
      <c r="C2382" t="s">
        <v>574</v>
      </c>
      <c r="D2382" t="s">
        <v>4122</v>
      </c>
      <c r="E2382" t="s">
        <v>51</v>
      </c>
      <c r="F2382" t="s">
        <v>52</v>
      </c>
      <c r="G2382" t="s">
        <v>53</v>
      </c>
      <c r="H2382" t="s">
        <v>42</v>
      </c>
      <c r="I2382" t="s">
        <v>4659</v>
      </c>
      <c r="J2382" s="4">
        <v>26257</v>
      </c>
    </row>
    <row r="2383" spans="1:10" x14ac:dyDescent="0.3">
      <c r="A2383" t="s">
        <v>4691</v>
      </c>
      <c r="B2383" s="4">
        <v>45680</v>
      </c>
      <c r="C2383" t="s">
        <v>4692</v>
      </c>
      <c r="D2383" t="s">
        <v>4693</v>
      </c>
      <c r="E2383" t="s">
        <v>39</v>
      </c>
      <c r="F2383" t="s">
        <v>40</v>
      </c>
      <c r="G2383" t="s">
        <v>41</v>
      </c>
      <c r="H2383" t="s">
        <v>42</v>
      </c>
      <c r="I2383" t="s">
        <v>4694</v>
      </c>
      <c r="J2383" s="4">
        <v>26262</v>
      </c>
    </row>
    <row r="2384" spans="1:10" x14ac:dyDescent="0.3">
      <c r="A2384" t="s">
        <v>4695</v>
      </c>
      <c r="B2384" s="4">
        <v>45680</v>
      </c>
      <c r="C2384" t="s">
        <v>4696</v>
      </c>
      <c r="D2384" t="s">
        <v>4697</v>
      </c>
      <c r="E2384" t="s">
        <v>39</v>
      </c>
      <c r="F2384" t="s">
        <v>40</v>
      </c>
      <c r="G2384" t="s">
        <v>41</v>
      </c>
      <c r="H2384" t="s">
        <v>42</v>
      </c>
      <c r="I2384" t="s">
        <v>4694</v>
      </c>
      <c r="J2384" s="4">
        <v>26262</v>
      </c>
    </row>
    <row r="2385" spans="1:10" x14ac:dyDescent="0.3">
      <c r="A2385" t="s">
        <v>4698</v>
      </c>
      <c r="B2385" s="4">
        <v>45680</v>
      </c>
      <c r="C2385" t="s">
        <v>4699</v>
      </c>
      <c r="D2385" t="s">
        <v>4700</v>
      </c>
      <c r="E2385" t="s">
        <v>39</v>
      </c>
      <c r="F2385" t="s">
        <v>40</v>
      </c>
      <c r="G2385" t="s">
        <v>41</v>
      </c>
      <c r="H2385" t="s">
        <v>42</v>
      </c>
      <c r="I2385" t="s">
        <v>4694</v>
      </c>
      <c r="J2385" s="4">
        <v>26262</v>
      </c>
    </row>
    <row r="2386" spans="1:10" x14ac:dyDescent="0.3">
      <c r="A2386" t="s">
        <v>4701</v>
      </c>
      <c r="B2386" s="4">
        <v>45680</v>
      </c>
      <c r="C2386" t="s">
        <v>81</v>
      </c>
      <c r="D2386" t="s">
        <v>82</v>
      </c>
      <c r="E2386" t="s">
        <v>51</v>
      </c>
      <c r="F2386" t="s">
        <v>52</v>
      </c>
      <c r="G2386" t="s">
        <v>53</v>
      </c>
      <c r="H2386" t="s">
        <v>42</v>
      </c>
      <c r="I2386" t="s">
        <v>2680</v>
      </c>
      <c r="J2386" s="4">
        <v>19549</v>
      </c>
    </row>
    <row r="2387" spans="1:10" x14ac:dyDescent="0.3">
      <c r="A2387" t="s">
        <v>4702</v>
      </c>
      <c r="B2387" s="4">
        <v>45680</v>
      </c>
      <c r="C2387" t="s">
        <v>215</v>
      </c>
      <c r="D2387" t="s">
        <v>1224</v>
      </c>
      <c r="E2387" t="s">
        <v>51</v>
      </c>
      <c r="F2387" t="s">
        <v>52</v>
      </c>
      <c r="G2387" t="s">
        <v>53</v>
      </c>
      <c r="H2387" t="s">
        <v>42</v>
      </c>
      <c r="I2387" t="s">
        <v>2680</v>
      </c>
      <c r="J2387" s="4">
        <v>19549</v>
      </c>
    </row>
    <row r="2388" spans="1:10" x14ac:dyDescent="0.3">
      <c r="A2388" t="s">
        <v>4703</v>
      </c>
      <c r="B2388" s="4">
        <v>45680</v>
      </c>
      <c r="C2388" t="s">
        <v>1247</v>
      </c>
      <c r="D2388" t="s">
        <v>1248</v>
      </c>
      <c r="E2388" t="s">
        <v>51</v>
      </c>
      <c r="F2388" t="s">
        <v>52</v>
      </c>
      <c r="G2388" t="s">
        <v>53</v>
      </c>
      <c r="H2388" t="s">
        <v>42</v>
      </c>
      <c r="I2388" t="s">
        <v>2114</v>
      </c>
      <c r="J2388" s="4">
        <v>24543</v>
      </c>
    </row>
    <row r="2389" spans="1:10" x14ac:dyDescent="0.3">
      <c r="A2389" t="s">
        <v>4704</v>
      </c>
      <c r="B2389" s="4">
        <v>45680</v>
      </c>
      <c r="C2389" t="s">
        <v>1350</v>
      </c>
      <c r="D2389" t="s">
        <v>1351</v>
      </c>
      <c r="E2389" t="s">
        <v>4705</v>
      </c>
      <c r="F2389" t="s">
        <v>4706</v>
      </c>
      <c r="G2389" t="s">
        <v>4707</v>
      </c>
      <c r="H2389" t="s">
        <v>42</v>
      </c>
      <c r="I2389" t="s">
        <v>3618</v>
      </c>
      <c r="J2389" s="4">
        <v>23949</v>
      </c>
    </row>
    <row r="2390" spans="1:10" x14ac:dyDescent="0.3">
      <c r="A2390" t="s">
        <v>4708</v>
      </c>
      <c r="B2390" s="4">
        <v>45680</v>
      </c>
      <c r="C2390" t="s">
        <v>184</v>
      </c>
      <c r="D2390" t="s">
        <v>185</v>
      </c>
      <c r="E2390" t="s">
        <v>4705</v>
      </c>
      <c r="F2390" t="s">
        <v>4706</v>
      </c>
      <c r="G2390" t="s">
        <v>4707</v>
      </c>
      <c r="H2390" t="s">
        <v>42</v>
      </c>
      <c r="I2390" t="s">
        <v>3618</v>
      </c>
      <c r="J2390" s="4">
        <v>23949</v>
      </c>
    </row>
    <row r="2391" spans="1:10" x14ac:dyDescent="0.3">
      <c r="A2391" t="s">
        <v>4709</v>
      </c>
      <c r="B2391" s="4">
        <v>45680</v>
      </c>
      <c r="C2391" t="s">
        <v>4710</v>
      </c>
      <c r="D2391" t="s">
        <v>4711</v>
      </c>
      <c r="E2391" t="s">
        <v>111</v>
      </c>
      <c r="F2391" t="s">
        <v>112</v>
      </c>
      <c r="G2391" t="s">
        <v>113</v>
      </c>
      <c r="H2391" t="s">
        <v>42</v>
      </c>
      <c r="I2391" t="s">
        <v>3618</v>
      </c>
      <c r="J2391" s="4">
        <v>23949</v>
      </c>
    </row>
    <row r="2392" spans="1:10" x14ac:dyDescent="0.3">
      <c r="A2392" t="s">
        <v>4712</v>
      </c>
      <c r="B2392" s="4">
        <v>45680</v>
      </c>
      <c r="C2392" t="s">
        <v>215</v>
      </c>
      <c r="D2392" t="s">
        <v>216</v>
      </c>
      <c r="E2392" t="s">
        <v>51</v>
      </c>
      <c r="F2392" t="s">
        <v>52</v>
      </c>
      <c r="G2392" t="s">
        <v>53</v>
      </c>
      <c r="H2392" t="s">
        <v>42</v>
      </c>
      <c r="I2392" t="s">
        <v>4713</v>
      </c>
      <c r="J2392" s="4">
        <v>21498</v>
      </c>
    </row>
    <row r="2393" spans="1:10" x14ac:dyDescent="0.3">
      <c r="A2393" t="s">
        <v>4714</v>
      </c>
      <c r="B2393" s="4">
        <v>45680</v>
      </c>
      <c r="C2393" t="s">
        <v>4715</v>
      </c>
      <c r="D2393" t="s">
        <v>4716</v>
      </c>
      <c r="E2393" t="s">
        <v>111</v>
      </c>
      <c r="F2393" t="s">
        <v>112</v>
      </c>
      <c r="G2393" t="s">
        <v>113</v>
      </c>
      <c r="H2393" t="s">
        <v>42</v>
      </c>
      <c r="I2393" t="s">
        <v>3805</v>
      </c>
      <c r="J2393" s="4">
        <v>22908</v>
      </c>
    </row>
    <row r="2394" spans="1:10" x14ac:dyDescent="0.3">
      <c r="A2394" t="s">
        <v>1244</v>
      </c>
      <c r="B2394" s="4">
        <v>45680</v>
      </c>
      <c r="C2394" t="s">
        <v>998</v>
      </c>
      <c r="D2394" t="s">
        <v>999</v>
      </c>
      <c r="E2394" t="s">
        <v>51</v>
      </c>
      <c r="F2394" t="s">
        <v>52</v>
      </c>
      <c r="G2394" t="s">
        <v>53</v>
      </c>
      <c r="H2394" t="s">
        <v>42</v>
      </c>
      <c r="I2394" t="s">
        <v>1245</v>
      </c>
      <c r="J2394" s="4">
        <v>31586</v>
      </c>
    </row>
    <row r="2395" spans="1:10" x14ac:dyDescent="0.3">
      <c r="A2395" t="s">
        <v>4717</v>
      </c>
      <c r="B2395" s="4">
        <v>45680</v>
      </c>
      <c r="C2395" t="s">
        <v>357</v>
      </c>
      <c r="D2395" t="s">
        <v>358</v>
      </c>
      <c r="E2395" t="s">
        <v>51</v>
      </c>
      <c r="F2395" t="s">
        <v>52</v>
      </c>
      <c r="G2395" t="s">
        <v>53</v>
      </c>
      <c r="H2395" t="s">
        <v>42</v>
      </c>
      <c r="I2395" t="s">
        <v>915</v>
      </c>
      <c r="J2395" s="4">
        <v>19589</v>
      </c>
    </row>
    <row r="2396" spans="1:10" x14ac:dyDescent="0.3">
      <c r="A2396" t="s">
        <v>4718</v>
      </c>
      <c r="B2396" s="4">
        <v>45680</v>
      </c>
      <c r="C2396" t="s">
        <v>116</v>
      </c>
      <c r="D2396" t="s">
        <v>117</v>
      </c>
      <c r="E2396" t="s">
        <v>51</v>
      </c>
      <c r="F2396" t="s">
        <v>52</v>
      </c>
      <c r="G2396" t="s">
        <v>53</v>
      </c>
      <c r="H2396" t="s">
        <v>42</v>
      </c>
      <c r="I2396" t="s">
        <v>1333</v>
      </c>
      <c r="J2396" s="4">
        <v>24877</v>
      </c>
    </row>
    <row r="2397" spans="1:10" x14ac:dyDescent="0.3">
      <c r="A2397" t="s">
        <v>4719</v>
      </c>
      <c r="B2397" s="4">
        <v>45680</v>
      </c>
      <c r="C2397" t="s">
        <v>3123</v>
      </c>
      <c r="D2397" t="s">
        <v>3124</v>
      </c>
      <c r="E2397" t="s">
        <v>51</v>
      </c>
      <c r="F2397" t="s">
        <v>52</v>
      </c>
      <c r="G2397" t="s">
        <v>53</v>
      </c>
      <c r="H2397" t="s">
        <v>42</v>
      </c>
      <c r="I2397" t="s">
        <v>1333</v>
      </c>
      <c r="J2397" s="4">
        <v>24877</v>
      </c>
    </row>
    <row r="2398" spans="1:10" x14ac:dyDescent="0.3">
      <c r="A2398" t="s">
        <v>4720</v>
      </c>
      <c r="B2398" s="4">
        <v>45680</v>
      </c>
      <c r="C2398" t="s">
        <v>1955</v>
      </c>
      <c r="D2398" t="s">
        <v>1956</v>
      </c>
      <c r="E2398" t="s">
        <v>498</v>
      </c>
      <c r="F2398" t="s">
        <v>499</v>
      </c>
      <c r="G2398" t="s">
        <v>79</v>
      </c>
      <c r="H2398" t="s">
        <v>42</v>
      </c>
      <c r="I2398" t="s">
        <v>1333</v>
      </c>
      <c r="J2398" s="4">
        <v>24877</v>
      </c>
    </row>
    <row r="2399" spans="1:10" x14ac:dyDescent="0.3">
      <c r="A2399" t="s">
        <v>4721</v>
      </c>
      <c r="B2399" s="4">
        <v>45680</v>
      </c>
      <c r="C2399" t="s">
        <v>1285</v>
      </c>
      <c r="D2399" t="s">
        <v>1286</v>
      </c>
      <c r="E2399" t="s">
        <v>698</v>
      </c>
      <c r="F2399" t="s">
        <v>699</v>
      </c>
      <c r="G2399" t="s">
        <v>700</v>
      </c>
      <c r="H2399" t="s">
        <v>42</v>
      </c>
      <c r="I2399" t="s">
        <v>4006</v>
      </c>
      <c r="J2399" s="4">
        <v>34393</v>
      </c>
    </row>
    <row r="2400" spans="1:10" x14ac:dyDescent="0.3">
      <c r="A2400" t="s">
        <v>4722</v>
      </c>
      <c r="B2400" s="4">
        <v>45680</v>
      </c>
      <c r="C2400" t="s">
        <v>2145</v>
      </c>
      <c r="D2400" t="s">
        <v>2146</v>
      </c>
      <c r="E2400" t="s">
        <v>111</v>
      </c>
      <c r="F2400" t="s">
        <v>112</v>
      </c>
      <c r="G2400" t="s">
        <v>113</v>
      </c>
      <c r="H2400" t="s">
        <v>42</v>
      </c>
      <c r="I2400" t="s">
        <v>2727</v>
      </c>
      <c r="J2400" s="4">
        <v>18721</v>
      </c>
    </row>
    <row r="2401" spans="1:10" x14ac:dyDescent="0.3">
      <c r="A2401" t="s">
        <v>4723</v>
      </c>
      <c r="B2401" s="4">
        <v>45680</v>
      </c>
      <c r="C2401" t="s">
        <v>4724</v>
      </c>
      <c r="D2401" t="s">
        <v>4725</v>
      </c>
      <c r="E2401" t="s">
        <v>39</v>
      </c>
      <c r="F2401" t="s">
        <v>40</v>
      </c>
      <c r="G2401" t="s">
        <v>41</v>
      </c>
      <c r="H2401" t="s">
        <v>42</v>
      </c>
      <c r="I2401" t="s">
        <v>3947</v>
      </c>
      <c r="J2401" s="4">
        <v>17890</v>
      </c>
    </row>
    <row r="2402" spans="1:10" x14ac:dyDescent="0.3">
      <c r="A2402" t="s">
        <v>4726</v>
      </c>
      <c r="B2402" s="4">
        <v>45680</v>
      </c>
      <c r="C2402" t="s">
        <v>574</v>
      </c>
      <c r="D2402" t="s">
        <v>4122</v>
      </c>
      <c r="E2402" t="s">
        <v>39</v>
      </c>
      <c r="F2402" t="s">
        <v>40</v>
      </c>
      <c r="G2402" t="s">
        <v>41</v>
      </c>
      <c r="H2402" t="s">
        <v>42</v>
      </c>
      <c r="I2402" t="s">
        <v>3667</v>
      </c>
      <c r="J2402" s="4">
        <v>12987</v>
      </c>
    </row>
    <row r="2403" spans="1:10" x14ac:dyDescent="0.3">
      <c r="A2403" t="s">
        <v>4727</v>
      </c>
      <c r="B2403" s="4">
        <v>45680</v>
      </c>
      <c r="C2403" t="s">
        <v>71</v>
      </c>
      <c r="D2403" t="s">
        <v>72</v>
      </c>
      <c r="E2403" t="s">
        <v>51</v>
      </c>
      <c r="F2403" t="s">
        <v>52</v>
      </c>
      <c r="G2403" t="s">
        <v>53</v>
      </c>
      <c r="H2403" t="s">
        <v>42</v>
      </c>
      <c r="I2403" t="s">
        <v>4728</v>
      </c>
      <c r="J2403" s="4">
        <v>21878</v>
      </c>
    </row>
    <row r="2404" spans="1:10" x14ac:dyDescent="0.3">
      <c r="A2404" t="s">
        <v>4729</v>
      </c>
      <c r="B2404" s="4">
        <v>45680</v>
      </c>
      <c r="C2404" t="s">
        <v>4730</v>
      </c>
      <c r="D2404" t="s">
        <v>4731</v>
      </c>
      <c r="E2404" t="s">
        <v>1975</v>
      </c>
      <c r="F2404" t="s">
        <v>1976</v>
      </c>
      <c r="G2404" t="s">
        <v>494</v>
      </c>
      <c r="H2404" t="s">
        <v>42</v>
      </c>
      <c r="I2404" t="s">
        <v>1977</v>
      </c>
      <c r="J2404" s="4">
        <v>30986</v>
      </c>
    </row>
    <row r="2405" spans="1:10" x14ac:dyDescent="0.3">
      <c r="A2405" t="s">
        <v>4732</v>
      </c>
      <c r="B2405" s="4">
        <v>45680</v>
      </c>
      <c r="C2405" t="s">
        <v>37</v>
      </c>
      <c r="D2405" t="s">
        <v>38</v>
      </c>
      <c r="E2405" t="s">
        <v>39</v>
      </c>
      <c r="F2405" t="s">
        <v>40</v>
      </c>
      <c r="G2405" t="s">
        <v>41</v>
      </c>
      <c r="H2405" t="s">
        <v>42</v>
      </c>
      <c r="I2405" t="s">
        <v>4733</v>
      </c>
      <c r="J2405" s="4">
        <v>19282</v>
      </c>
    </row>
    <row r="2406" spans="1:10" x14ac:dyDescent="0.3">
      <c r="A2406" t="s">
        <v>4734</v>
      </c>
      <c r="B2406" s="4">
        <v>45680</v>
      </c>
      <c r="C2406" t="s">
        <v>215</v>
      </c>
      <c r="D2406" t="s">
        <v>1224</v>
      </c>
      <c r="E2406" t="s">
        <v>39</v>
      </c>
      <c r="F2406" t="s">
        <v>40</v>
      </c>
      <c r="G2406" t="s">
        <v>41</v>
      </c>
      <c r="H2406" t="s">
        <v>42</v>
      </c>
      <c r="I2406" t="s">
        <v>4733</v>
      </c>
      <c r="J2406" s="4">
        <v>19282</v>
      </c>
    </row>
    <row r="2407" spans="1:10" x14ac:dyDescent="0.3">
      <c r="A2407" t="s">
        <v>4735</v>
      </c>
      <c r="B2407" s="4">
        <v>45680</v>
      </c>
      <c r="C2407" t="s">
        <v>168</v>
      </c>
      <c r="D2407" t="s">
        <v>169</v>
      </c>
      <c r="E2407" t="s">
        <v>51</v>
      </c>
      <c r="F2407" t="s">
        <v>52</v>
      </c>
      <c r="G2407" t="s">
        <v>53</v>
      </c>
      <c r="H2407" t="s">
        <v>42</v>
      </c>
      <c r="I2407" t="s">
        <v>915</v>
      </c>
      <c r="J2407" s="4">
        <v>19589</v>
      </c>
    </row>
    <row r="2408" spans="1:10" x14ac:dyDescent="0.3">
      <c r="A2408" t="s">
        <v>4736</v>
      </c>
      <c r="B2408" s="4">
        <v>45680</v>
      </c>
      <c r="C2408" t="s">
        <v>105</v>
      </c>
      <c r="D2408" t="s">
        <v>106</v>
      </c>
      <c r="E2408" t="s">
        <v>39</v>
      </c>
      <c r="F2408" t="s">
        <v>40</v>
      </c>
      <c r="G2408" t="s">
        <v>41</v>
      </c>
      <c r="H2408" t="s">
        <v>42</v>
      </c>
      <c r="I2408" t="s">
        <v>4737</v>
      </c>
      <c r="J2408" s="4">
        <v>27843</v>
      </c>
    </row>
    <row r="2409" spans="1:10" x14ac:dyDescent="0.3">
      <c r="A2409" t="s">
        <v>4738</v>
      </c>
      <c r="B2409" s="4">
        <v>45680</v>
      </c>
      <c r="C2409" t="s">
        <v>431</v>
      </c>
      <c r="D2409" t="s">
        <v>432</v>
      </c>
      <c r="E2409" t="s">
        <v>39</v>
      </c>
      <c r="F2409" t="s">
        <v>40</v>
      </c>
      <c r="G2409" t="s">
        <v>41</v>
      </c>
      <c r="H2409" t="s">
        <v>42</v>
      </c>
      <c r="I2409" t="s">
        <v>4737</v>
      </c>
      <c r="J2409" s="4">
        <v>27843</v>
      </c>
    </row>
    <row r="2410" spans="1:10" x14ac:dyDescent="0.3">
      <c r="A2410" t="s">
        <v>4739</v>
      </c>
      <c r="B2410" s="4">
        <v>45680</v>
      </c>
      <c r="C2410" t="s">
        <v>525</v>
      </c>
      <c r="D2410" t="s">
        <v>526</v>
      </c>
      <c r="E2410" t="s">
        <v>39</v>
      </c>
      <c r="F2410" t="s">
        <v>40</v>
      </c>
      <c r="G2410" t="s">
        <v>41</v>
      </c>
      <c r="H2410" t="s">
        <v>42</v>
      </c>
      <c r="I2410" t="s">
        <v>4737</v>
      </c>
      <c r="J2410" s="4">
        <v>27843</v>
      </c>
    </row>
    <row r="2411" spans="1:10" x14ac:dyDescent="0.3">
      <c r="A2411" t="s">
        <v>4740</v>
      </c>
      <c r="B2411" s="4">
        <v>45680</v>
      </c>
      <c r="C2411" t="s">
        <v>4741</v>
      </c>
      <c r="D2411" t="s">
        <v>4742</v>
      </c>
      <c r="E2411" t="s">
        <v>39</v>
      </c>
      <c r="F2411" t="s">
        <v>40</v>
      </c>
      <c r="G2411" t="s">
        <v>41</v>
      </c>
      <c r="H2411" t="s">
        <v>42</v>
      </c>
      <c r="I2411" t="s">
        <v>4743</v>
      </c>
      <c r="J2411" s="4">
        <v>21955</v>
      </c>
    </row>
    <row r="2412" spans="1:10" x14ac:dyDescent="0.3">
      <c r="A2412" t="s">
        <v>4744</v>
      </c>
      <c r="B2412" s="4">
        <v>45680</v>
      </c>
      <c r="C2412" t="s">
        <v>184</v>
      </c>
      <c r="D2412" t="s">
        <v>185</v>
      </c>
      <c r="E2412" t="s">
        <v>51</v>
      </c>
      <c r="F2412" t="s">
        <v>52</v>
      </c>
      <c r="G2412" t="s">
        <v>53</v>
      </c>
      <c r="H2412" t="s">
        <v>42</v>
      </c>
      <c r="I2412" t="s">
        <v>708</v>
      </c>
      <c r="J2412" s="4">
        <v>21107</v>
      </c>
    </row>
    <row r="2413" spans="1:10" x14ac:dyDescent="0.3">
      <c r="A2413" t="s">
        <v>4745</v>
      </c>
      <c r="B2413" s="4">
        <v>45680</v>
      </c>
      <c r="C2413" t="s">
        <v>1839</v>
      </c>
      <c r="D2413" t="s">
        <v>1840</v>
      </c>
      <c r="E2413" t="s">
        <v>39</v>
      </c>
      <c r="F2413" t="s">
        <v>40</v>
      </c>
      <c r="G2413" t="s">
        <v>41</v>
      </c>
      <c r="H2413" t="s">
        <v>42</v>
      </c>
      <c r="I2413" t="s">
        <v>444</v>
      </c>
      <c r="J2413" s="4">
        <v>21903</v>
      </c>
    </row>
    <row r="2414" spans="1:10" x14ac:dyDescent="0.3">
      <c r="A2414" t="s">
        <v>4746</v>
      </c>
      <c r="B2414" s="4">
        <v>45680</v>
      </c>
      <c r="C2414" t="s">
        <v>332</v>
      </c>
      <c r="D2414" t="s">
        <v>333</v>
      </c>
      <c r="E2414" t="s">
        <v>51</v>
      </c>
      <c r="F2414" t="s">
        <v>52</v>
      </c>
      <c r="G2414" t="s">
        <v>53</v>
      </c>
      <c r="H2414" t="s">
        <v>42</v>
      </c>
      <c r="I2414" t="s">
        <v>4241</v>
      </c>
      <c r="J2414" s="4">
        <v>24904</v>
      </c>
    </row>
    <row r="2415" spans="1:10" x14ac:dyDescent="0.3">
      <c r="A2415" t="s">
        <v>4747</v>
      </c>
      <c r="B2415" s="4">
        <v>45680</v>
      </c>
      <c r="C2415" t="s">
        <v>311</v>
      </c>
      <c r="D2415" t="s">
        <v>312</v>
      </c>
      <c r="E2415" t="s">
        <v>39</v>
      </c>
      <c r="F2415" t="s">
        <v>40</v>
      </c>
      <c r="G2415" t="s">
        <v>41</v>
      </c>
      <c r="H2415" t="s">
        <v>42</v>
      </c>
      <c r="I2415" t="s">
        <v>1944</v>
      </c>
      <c r="J2415" s="4">
        <v>25017</v>
      </c>
    </row>
    <row r="2416" spans="1:10" x14ac:dyDescent="0.3">
      <c r="A2416" t="s">
        <v>4748</v>
      </c>
      <c r="B2416" s="4">
        <v>45680</v>
      </c>
      <c r="C2416" t="s">
        <v>1350</v>
      </c>
      <c r="D2416" t="s">
        <v>1351</v>
      </c>
      <c r="E2416" t="s">
        <v>39</v>
      </c>
      <c r="F2416" t="s">
        <v>40</v>
      </c>
      <c r="G2416" t="s">
        <v>41</v>
      </c>
      <c r="H2416" t="s">
        <v>42</v>
      </c>
      <c r="I2416" t="s">
        <v>1944</v>
      </c>
      <c r="J2416" s="4">
        <v>25017</v>
      </c>
    </row>
    <row r="2417" spans="1:10" x14ac:dyDescent="0.3">
      <c r="A2417" t="s">
        <v>4749</v>
      </c>
      <c r="B2417" s="4">
        <v>45680</v>
      </c>
      <c r="C2417" t="s">
        <v>188</v>
      </c>
      <c r="D2417" t="s">
        <v>189</v>
      </c>
      <c r="E2417" t="s">
        <v>111</v>
      </c>
      <c r="F2417" t="s">
        <v>112</v>
      </c>
      <c r="G2417" t="s">
        <v>113</v>
      </c>
      <c r="H2417" t="s">
        <v>42</v>
      </c>
      <c r="I2417" t="s">
        <v>4750</v>
      </c>
      <c r="J2417" s="4">
        <v>22049</v>
      </c>
    </row>
    <row r="2418" spans="1:10" x14ac:dyDescent="0.3">
      <c r="A2418" t="s">
        <v>4751</v>
      </c>
      <c r="B2418" s="4">
        <v>45680</v>
      </c>
      <c r="C2418" t="s">
        <v>45</v>
      </c>
      <c r="D2418" t="s">
        <v>46</v>
      </c>
      <c r="E2418" t="s">
        <v>39</v>
      </c>
      <c r="F2418" t="s">
        <v>40</v>
      </c>
      <c r="G2418" t="s">
        <v>41</v>
      </c>
      <c r="H2418" t="s">
        <v>42</v>
      </c>
      <c r="I2418" t="s">
        <v>3005</v>
      </c>
      <c r="J2418" s="4">
        <v>25461</v>
      </c>
    </row>
    <row r="2419" spans="1:10" x14ac:dyDescent="0.3">
      <c r="A2419" t="s">
        <v>4752</v>
      </c>
      <c r="B2419" s="4">
        <v>45680</v>
      </c>
      <c r="C2419" t="s">
        <v>1144</v>
      </c>
      <c r="D2419" t="s">
        <v>1145</v>
      </c>
      <c r="E2419" t="s">
        <v>217</v>
      </c>
      <c r="F2419" t="s">
        <v>218</v>
      </c>
      <c r="G2419" t="s">
        <v>79</v>
      </c>
      <c r="H2419" t="s">
        <v>42</v>
      </c>
      <c r="I2419" t="s">
        <v>4753</v>
      </c>
      <c r="J2419" s="4">
        <v>29700</v>
      </c>
    </row>
    <row r="2420" spans="1:10" x14ac:dyDescent="0.3">
      <c r="A2420" t="s">
        <v>4754</v>
      </c>
      <c r="B2420" s="4">
        <v>45680</v>
      </c>
      <c r="C2420" t="s">
        <v>253</v>
      </c>
      <c r="D2420" t="s">
        <v>254</v>
      </c>
      <c r="E2420" t="s">
        <v>217</v>
      </c>
      <c r="F2420" t="s">
        <v>218</v>
      </c>
      <c r="G2420" t="s">
        <v>79</v>
      </c>
      <c r="H2420" t="s">
        <v>42</v>
      </c>
      <c r="I2420" t="s">
        <v>4753</v>
      </c>
      <c r="J2420" s="4">
        <v>29700</v>
      </c>
    </row>
    <row r="2421" spans="1:10" x14ac:dyDescent="0.3">
      <c r="A2421" t="s">
        <v>4755</v>
      </c>
      <c r="B2421" s="4">
        <v>45680</v>
      </c>
      <c r="C2421" t="s">
        <v>984</v>
      </c>
      <c r="D2421" t="s">
        <v>985</v>
      </c>
      <c r="E2421" t="s">
        <v>217</v>
      </c>
      <c r="F2421" t="s">
        <v>218</v>
      </c>
      <c r="G2421" t="s">
        <v>79</v>
      </c>
      <c r="H2421" t="s">
        <v>42</v>
      </c>
      <c r="I2421" t="s">
        <v>4753</v>
      </c>
      <c r="J2421" s="4">
        <v>29700</v>
      </c>
    </row>
    <row r="2422" spans="1:10" x14ac:dyDescent="0.3">
      <c r="A2422" t="s">
        <v>4756</v>
      </c>
      <c r="B2422" s="4">
        <v>45680</v>
      </c>
      <c r="C2422" t="s">
        <v>184</v>
      </c>
      <c r="D2422" t="s">
        <v>185</v>
      </c>
      <c r="E2422" t="s">
        <v>39</v>
      </c>
      <c r="F2422" t="s">
        <v>40</v>
      </c>
      <c r="G2422" t="s">
        <v>41</v>
      </c>
      <c r="H2422" t="s">
        <v>42</v>
      </c>
      <c r="I2422" t="s">
        <v>4757</v>
      </c>
      <c r="J2422" s="4">
        <v>19331</v>
      </c>
    </row>
    <row r="2423" spans="1:10" x14ac:dyDescent="0.3">
      <c r="A2423" t="s">
        <v>4758</v>
      </c>
      <c r="B2423" s="4">
        <v>45680</v>
      </c>
      <c r="C2423" t="s">
        <v>662</v>
      </c>
      <c r="D2423" t="s">
        <v>663</v>
      </c>
      <c r="E2423" t="s">
        <v>111</v>
      </c>
      <c r="F2423" t="s">
        <v>112</v>
      </c>
      <c r="G2423" t="s">
        <v>113</v>
      </c>
      <c r="H2423" t="s">
        <v>42</v>
      </c>
      <c r="I2423" t="s">
        <v>4345</v>
      </c>
      <c r="J2423" s="4">
        <v>22595</v>
      </c>
    </row>
    <row r="2424" spans="1:10" x14ac:dyDescent="0.3">
      <c r="A2424" t="s">
        <v>4759</v>
      </c>
      <c r="B2424" s="4">
        <v>45680</v>
      </c>
      <c r="C2424" t="s">
        <v>64</v>
      </c>
      <c r="D2424" t="s">
        <v>65</v>
      </c>
      <c r="E2424" t="s">
        <v>51</v>
      </c>
      <c r="F2424" t="s">
        <v>52</v>
      </c>
      <c r="G2424" t="s">
        <v>53</v>
      </c>
      <c r="H2424" t="s">
        <v>42</v>
      </c>
      <c r="I2424" t="s">
        <v>798</v>
      </c>
      <c r="J2424" s="4">
        <v>25725</v>
      </c>
    </row>
    <row r="2425" spans="1:10" x14ac:dyDescent="0.3">
      <c r="A2425" t="s">
        <v>4760</v>
      </c>
      <c r="B2425" s="4">
        <v>45680</v>
      </c>
      <c r="C2425" t="s">
        <v>4022</v>
      </c>
      <c r="D2425" t="s">
        <v>4023</v>
      </c>
      <c r="E2425" t="s">
        <v>498</v>
      </c>
      <c r="F2425" t="s">
        <v>499</v>
      </c>
      <c r="G2425" t="s">
        <v>79</v>
      </c>
      <c r="H2425" t="s">
        <v>42</v>
      </c>
      <c r="I2425" t="s">
        <v>798</v>
      </c>
      <c r="J2425" s="4">
        <v>25725</v>
      </c>
    </row>
    <row r="2426" spans="1:10" x14ac:dyDescent="0.3">
      <c r="A2426" t="s">
        <v>4761</v>
      </c>
      <c r="B2426" s="4">
        <v>45680</v>
      </c>
      <c r="C2426" t="s">
        <v>739</v>
      </c>
      <c r="D2426" t="s">
        <v>740</v>
      </c>
      <c r="E2426" t="s">
        <v>51</v>
      </c>
      <c r="F2426" t="s">
        <v>52</v>
      </c>
      <c r="G2426" t="s">
        <v>53</v>
      </c>
      <c r="H2426" t="s">
        <v>42</v>
      </c>
      <c r="I2426" t="s">
        <v>2567</v>
      </c>
      <c r="J2426" s="4">
        <v>18844</v>
      </c>
    </row>
    <row r="2427" spans="1:10" x14ac:dyDescent="0.3">
      <c r="A2427" t="s">
        <v>4762</v>
      </c>
      <c r="B2427" s="4">
        <v>45680</v>
      </c>
      <c r="C2427" t="s">
        <v>2194</v>
      </c>
      <c r="D2427" t="s">
        <v>2195</v>
      </c>
      <c r="E2427" t="s">
        <v>51</v>
      </c>
      <c r="F2427" t="s">
        <v>52</v>
      </c>
      <c r="G2427" t="s">
        <v>53</v>
      </c>
      <c r="H2427" t="s">
        <v>42</v>
      </c>
      <c r="I2427" t="s">
        <v>226</v>
      </c>
      <c r="J2427" s="4">
        <v>18424</v>
      </c>
    </row>
    <row r="2428" spans="1:10" x14ac:dyDescent="0.3">
      <c r="A2428" t="s">
        <v>4763</v>
      </c>
      <c r="B2428" s="4">
        <v>45680</v>
      </c>
      <c r="C2428" t="s">
        <v>4764</v>
      </c>
      <c r="D2428" t="s">
        <v>4765</v>
      </c>
      <c r="E2428" t="s">
        <v>51</v>
      </c>
      <c r="F2428" t="s">
        <v>52</v>
      </c>
      <c r="G2428" t="s">
        <v>53</v>
      </c>
      <c r="H2428" t="s">
        <v>42</v>
      </c>
      <c r="I2428" t="s">
        <v>2567</v>
      </c>
      <c r="J2428" s="4">
        <v>18844</v>
      </c>
    </row>
    <row r="2429" spans="1:10" x14ac:dyDescent="0.3">
      <c r="A2429" t="s">
        <v>4766</v>
      </c>
      <c r="B2429" s="4">
        <v>45680</v>
      </c>
      <c r="C2429" t="s">
        <v>1298</v>
      </c>
      <c r="D2429" t="s">
        <v>1299</v>
      </c>
      <c r="E2429" t="s">
        <v>111</v>
      </c>
      <c r="F2429" t="s">
        <v>112</v>
      </c>
      <c r="G2429" t="s">
        <v>113</v>
      </c>
      <c r="H2429" t="s">
        <v>42</v>
      </c>
      <c r="I2429" t="s">
        <v>1849</v>
      </c>
      <c r="J2429" s="4">
        <v>25529</v>
      </c>
    </row>
    <row r="2430" spans="1:10" x14ac:dyDescent="0.3">
      <c r="A2430" t="s">
        <v>4767</v>
      </c>
      <c r="B2430" s="4">
        <v>45680</v>
      </c>
      <c r="C2430" t="s">
        <v>796</v>
      </c>
      <c r="D2430" t="s">
        <v>797</v>
      </c>
      <c r="E2430" t="s">
        <v>51</v>
      </c>
      <c r="F2430" t="s">
        <v>52</v>
      </c>
      <c r="G2430" t="s">
        <v>53</v>
      </c>
      <c r="H2430" t="s">
        <v>42</v>
      </c>
      <c r="I2430" t="s">
        <v>4768</v>
      </c>
      <c r="J2430" s="4">
        <v>29456</v>
      </c>
    </row>
    <row r="2431" spans="1:10" x14ac:dyDescent="0.3">
      <c r="A2431" t="s">
        <v>4769</v>
      </c>
      <c r="B2431" s="4">
        <v>45680</v>
      </c>
      <c r="C2431" t="s">
        <v>215</v>
      </c>
      <c r="D2431" t="s">
        <v>216</v>
      </c>
      <c r="E2431" t="s">
        <v>51</v>
      </c>
      <c r="F2431" t="s">
        <v>52</v>
      </c>
      <c r="G2431" t="s">
        <v>53</v>
      </c>
      <c r="H2431" t="s">
        <v>42</v>
      </c>
      <c r="I2431" t="s">
        <v>4768</v>
      </c>
      <c r="J2431" s="4">
        <v>29456</v>
      </c>
    </row>
    <row r="2432" spans="1:10" x14ac:dyDescent="0.3">
      <c r="A2432" t="s">
        <v>4770</v>
      </c>
      <c r="B2432" s="4">
        <v>45680</v>
      </c>
      <c r="C2432" t="s">
        <v>136</v>
      </c>
      <c r="D2432" t="s">
        <v>137</v>
      </c>
      <c r="E2432" t="s">
        <v>51</v>
      </c>
      <c r="F2432" t="s">
        <v>52</v>
      </c>
      <c r="G2432" t="s">
        <v>53</v>
      </c>
      <c r="H2432" t="s">
        <v>42</v>
      </c>
      <c r="I2432" t="s">
        <v>4590</v>
      </c>
      <c r="J2432" s="4">
        <v>23818</v>
      </c>
    </row>
    <row r="2433" spans="1:10" x14ac:dyDescent="0.3">
      <c r="A2433" t="s">
        <v>4771</v>
      </c>
      <c r="B2433" s="4">
        <v>45680</v>
      </c>
      <c r="C2433" t="s">
        <v>4772</v>
      </c>
      <c r="D2433" t="s">
        <v>4773</v>
      </c>
      <c r="E2433" t="s">
        <v>111</v>
      </c>
      <c r="F2433" t="s">
        <v>112</v>
      </c>
      <c r="G2433" t="s">
        <v>113</v>
      </c>
      <c r="H2433" t="s">
        <v>42</v>
      </c>
      <c r="I2433" t="s">
        <v>2476</v>
      </c>
      <c r="J2433" s="4">
        <v>23586</v>
      </c>
    </row>
    <row r="2434" spans="1:10" x14ac:dyDescent="0.3">
      <c r="A2434" t="s">
        <v>4774</v>
      </c>
      <c r="B2434" s="4">
        <v>45680</v>
      </c>
      <c r="C2434" t="s">
        <v>1772</v>
      </c>
      <c r="D2434" t="s">
        <v>1773</v>
      </c>
      <c r="E2434" t="s">
        <v>4775</v>
      </c>
      <c r="F2434" t="s">
        <v>4776</v>
      </c>
      <c r="G2434" t="s">
        <v>4777</v>
      </c>
      <c r="H2434" t="s">
        <v>42</v>
      </c>
      <c r="I2434" t="s">
        <v>4778</v>
      </c>
      <c r="J2434" s="4">
        <v>25555</v>
      </c>
    </row>
    <row r="2435" spans="1:10" x14ac:dyDescent="0.3">
      <c r="A2435" t="s">
        <v>4779</v>
      </c>
      <c r="B2435" s="4">
        <v>45680</v>
      </c>
      <c r="C2435" t="s">
        <v>4780</v>
      </c>
      <c r="D2435" t="s">
        <v>4781</v>
      </c>
      <c r="E2435" t="s">
        <v>51</v>
      </c>
      <c r="F2435" t="s">
        <v>52</v>
      </c>
      <c r="G2435" t="s">
        <v>53</v>
      </c>
      <c r="H2435" t="s">
        <v>42</v>
      </c>
      <c r="I2435" t="s">
        <v>4778</v>
      </c>
      <c r="J2435" s="4">
        <v>25555</v>
      </c>
    </row>
    <row r="2436" spans="1:10" x14ac:dyDescent="0.3">
      <c r="A2436" t="s">
        <v>4782</v>
      </c>
      <c r="B2436" s="4">
        <v>45680</v>
      </c>
      <c r="C2436" t="s">
        <v>81</v>
      </c>
      <c r="D2436" t="s">
        <v>82</v>
      </c>
      <c r="E2436" t="s">
        <v>51</v>
      </c>
      <c r="F2436" t="s">
        <v>52</v>
      </c>
      <c r="G2436" t="s">
        <v>53</v>
      </c>
      <c r="H2436" t="s">
        <v>42</v>
      </c>
      <c r="I2436" t="s">
        <v>4778</v>
      </c>
      <c r="J2436" s="4">
        <v>25555</v>
      </c>
    </row>
    <row r="2437" spans="1:10" x14ac:dyDescent="0.3">
      <c r="A2437" t="s">
        <v>4783</v>
      </c>
      <c r="B2437" s="4">
        <v>45680</v>
      </c>
      <c r="C2437" t="s">
        <v>419</v>
      </c>
      <c r="D2437" t="s">
        <v>420</v>
      </c>
      <c r="E2437" t="s">
        <v>51</v>
      </c>
      <c r="F2437" t="s">
        <v>52</v>
      </c>
      <c r="G2437" t="s">
        <v>53</v>
      </c>
      <c r="H2437" t="s">
        <v>42</v>
      </c>
      <c r="I2437" t="s">
        <v>4778</v>
      </c>
      <c r="J2437" s="4">
        <v>25555</v>
      </c>
    </row>
    <row r="2438" spans="1:10" x14ac:dyDescent="0.3">
      <c r="A2438" t="s">
        <v>4784</v>
      </c>
      <c r="B2438" s="4">
        <v>45680</v>
      </c>
      <c r="C2438" t="s">
        <v>396</v>
      </c>
      <c r="D2438" t="s">
        <v>397</v>
      </c>
      <c r="E2438" t="s">
        <v>51</v>
      </c>
      <c r="F2438" t="s">
        <v>52</v>
      </c>
      <c r="G2438" t="s">
        <v>53</v>
      </c>
      <c r="H2438" t="s">
        <v>42</v>
      </c>
      <c r="I2438" t="s">
        <v>4778</v>
      </c>
      <c r="J2438" s="4">
        <v>25555</v>
      </c>
    </row>
    <row r="2439" spans="1:10" x14ac:dyDescent="0.3">
      <c r="A2439" t="s">
        <v>4785</v>
      </c>
      <c r="B2439" s="4">
        <v>45680</v>
      </c>
      <c r="C2439" t="s">
        <v>273</v>
      </c>
      <c r="D2439" t="s">
        <v>274</v>
      </c>
      <c r="E2439" t="s">
        <v>4786</v>
      </c>
      <c r="F2439" t="s">
        <v>4787</v>
      </c>
      <c r="G2439" t="s">
        <v>1574</v>
      </c>
      <c r="H2439" t="s">
        <v>42</v>
      </c>
      <c r="I2439" t="s">
        <v>4778</v>
      </c>
      <c r="J2439" s="4">
        <v>25555</v>
      </c>
    </row>
    <row r="2440" spans="1:10" x14ac:dyDescent="0.3">
      <c r="A2440" t="s">
        <v>4788</v>
      </c>
      <c r="B2440" s="4">
        <v>45680</v>
      </c>
      <c r="C2440" t="s">
        <v>311</v>
      </c>
      <c r="D2440" t="s">
        <v>312</v>
      </c>
      <c r="E2440" t="s">
        <v>51</v>
      </c>
      <c r="F2440" t="s">
        <v>52</v>
      </c>
      <c r="G2440" t="s">
        <v>53</v>
      </c>
      <c r="H2440" t="s">
        <v>42</v>
      </c>
      <c r="I2440" t="s">
        <v>4778</v>
      </c>
      <c r="J2440" s="4">
        <v>25555</v>
      </c>
    </row>
    <row r="2441" spans="1:10" x14ac:dyDescent="0.3">
      <c r="A2441" t="s">
        <v>4789</v>
      </c>
      <c r="B2441" s="4">
        <v>45680</v>
      </c>
      <c r="C2441" t="s">
        <v>4790</v>
      </c>
      <c r="D2441" t="s">
        <v>4791</v>
      </c>
      <c r="E2441" t="s">
        <v>230</v>
      </c>
      <c r="F2441" t="s">
        <v>231</v>
      </c>
      <c r="G2441" t="s">
        <v>232</v>
      </c>
      <c r="H2441" t="s">
        <v>42</v>
      </c>
      <c r="I2441" t="s">
        <v>233</v>
      </c>
      <c r="J2441" s="4">
        <v>31928</v>
      </c>
    </row>
    <row r="2442" spans="1:10" x14ac:dyDescent="0.3">
      <c r="A2442" t="s">
        <v>4792</v>
      </c>
      <c r="B2442" s="4">
        <v>45680</v>
      </c>
      <c r="C2442" t="s">
        <v>37</v>
      </c>
      <c r="D2442" t="s">
        <v>38</v>
      </c>
      <c r="E2442" t="s">
        <v>51</v>
      </c>
      <c r="F2442" t="s">
        <v>52</v>
      </c>
      <c r="G2442" t="s">
        <v>53</v>
      </c>
      <c r="H2442" t="s">
        <v>42</v>
      </c>
      <c r="I2442" t="s">
        <v>233</v>
      </c>
      <c r="J2442" s="4">
        <v>31928</v>
      </c>
    </row>
    <row r="2443" spans="1:10" x14ac:dyDescent="0.3">
      <c r="A2443" t="s">
        <v>4793</v>
      </c>
      <c r="B2443" s="4">
        <v>45680</v>
      </c>
      <c r="C2443" t="s">
        <v>1380</v>
      </c>
      <c r="D2443" t="s">
        <v>1381</v>
      </c>
      <c r="E2443" t="s">
        <v>1200</v>
      </c>
      <c r="F2443" t="s">
        <v>1201</v>
      </c>
      <c r="G2443" t="s">
        <v>79</v>
      </c>
      <c r="H2443" t="s">
        <v>42</v>
      </c>
      <c r="I2443" t="s">
        <v>4794</v>
      </c>
      <c r="J2443" s="4">
        <v>39114</v>
      </c>
    </row>
    <row r="2444" spans="1:10" x14ac:dyDescent="0.3">
      <c r="A2444" t="s">
        <v>4795</v>
      </c>
      <c r="B2444" s="4">
        <v>45680</v>
      </c>
      <c r="C2444" t="s">
        <v>928</v>
      </c>
      <c r="D2444" t="s">
        <v>929</v>
      </c>
      <c r="E2444" t="s">
        <v>1200</v>
      </c>
      <c r="F2444" t="s">
        <v>1201</v>
      </c>
      <c r="G2444" t="s">
        <v>79</v>
      </c>
      <c r="H2444" t="s">
        <v>42</v>
      </c>
      <c r="I2444" t="s">
        <v>4794</v>
      </c>
      <c r="J2444" s="4">
        <v>39114</v>
      </c>
    </row>
    <row r="2445" spans="1:10" x14ac:dyDescent="0.3">
      <c r="A2445" t="s">
        <v>4796</v>
      </c>
      <c r="B2445" s="4">
        <v>45680</v>
      </c>
      <c r="C2445" t="s">
        <v>332</v>
      </c>
      <c r="D2445" t="s">
        <v>333</v>
      </c>
      <c r="E2445" t="s">
        <v>217</v>
      </c>
      <c r="F2445" t="s">
        <v>218</v>
      </c>
      <c r="G2445" t="s">
        <v>79</v>
      </c>
      <c r="H2445" t="s">
        <v>42</v>
      </c>
      <c r="I2445" t="s">
        <v>4797</v>
      </c>
      <c r="J2445" s="4">
        <v>29760</v>
      </c>
    </row>
    <row r="2446" spans="1:10" x14ac:dyDescent="0.3">
      <c r="A2446" t="s">
        <v>4798</v>
      </c>
      <c r="B2446" s="4">
        <v>45680</v>
      </c>
      <c r="C2446" t="s">
        <v>4799</v>
      </c>
      <c r="D2446" t="s">
        <v>4800</v>
      </c>
      <c r="E2446" t="s">
        <v>217</v>
      </c>
      <c r="F2446" t="s">
        <v>218</v>
      </c>
      <c r="G2446" t="s">
        <v>79</v>
      </c>
      <c r="H2446" t="s">
        <v>42</v>
      </c>
      <c r="I2446" t="s">
        <v>4797</v>
      </c>
      <c r="J2446" s="4">
        <v>29760</v>
      </c>
    </row>
    <row r="2447" spans="1:10" x14ac:dyDescent="0.3">
      <c r="A2447" t="s">
        <v>4801</v>
      </c>
      <c r="B2447" s="4">
        <v>45680</v>
      </c>
      <c r="C2447" t="s">
        <v>569</v>
      </c>
      <c r="D2447" t="s">
        <v>570</v>
      </c>
      <c r="E2447" t="s">
        <v>111</v>
      </c>
      <c r="F2447" t="s">
        <v>112</v>
      </c>
      <c r="G2447" t="s">
        <v>113</v>
      </c>
      <c r="H2447" t="s">
        <v>42</v>
      </c>
      <c r="I2447" t="s">
        <v>3618</v>
      </c>
      <c r="J2447" s="4">
        <v>23949</v>
      </c>
    </row>
    <row r="2448" spans="1:10" x14ac:dyDescent="0.3">
      <c r="A2448" t="s">
        <v>4802</v>
      </c>
      <c r="B2448" s="4">
        <v>45680</v>
      </c>
      <c r="C2448" t="s">
        <v>4803</v>
      </c>
      <c r="D2448" t="s">
        <v>4804</v>
      </c>
      <c r="E2448" t="s">
        <v>51</v>
      </c>
      <c r="F2448" t="s">
        <v>52</v>
      </c>
      <c r="G2448" t="s">
        <v>53</v>
      </c>
      <c r="H2448" t="s">
        <v>42</v>
      </c>
      <c r="I2448" t="s">
        <v>4805</v>
      </c>
      <c r="J2448" s="4">
        <v>29752</v>
      </c>
    </row>
    <row r="2449" spans="1:10" x14ac:dyDescent="0.3">
      <c r="A2449" t="s">
        <v>4806</v>
      </c>
      <c r="B2449" s="4">
        <v>45680</v>
      </c>
      <c r="C2449" t="s">
        <v>105</v>
      </c>
      <c r="D2449" t="s">
        <v>106</v>
      </c>
      <c r="E2449" t="s">
        <v>51</v>
      </c>
      <c r="F2449" t="s">
        <v>52</v>
      </c>
      <c r="G2449" t="s">
        <v>53</v>
      </c>
      <c r="H2449" t="s">
        <v>42</v>
      </c>
      <c r="I2449" t="s">
        <v>712</v>
      </c>
      <c r="J2449" s="4">
        <v>21704</v>
      </c>
    </row>
    <row r="2450" spans="1:10" x14ac:dyDescent="0.3">
      <c r="A2450" t="s">
        <v>4807</v>
      </c>
      <c r="B2450" s="4">
        <v>45680</v>
      </c>
      <c r="C2450" t="s">
        <v>1102</v>
      </c>
      <c r="D2450" t="s">
        <v>1103</v>
      </c>
      <c r="E2450" t="s">
        <v>51</v>
      </c>
      <c r="F2450" t="s">
        <v>52</v>
      </c>
      <c r="G2450" t="s">
        <v>53</v>
      </c>
      <c r="H2450" t="s">
        <v>42</v>
      </c>
      <c r="I2450" t="s">
        <v>3178</v>
      </c>
      <c r="J2450" s="4">
        <v>23808</v>
      </c>
    </row>
    <row r="2451" spans="1:10" x14ac:dyDescent="0.3">
      <c r="A2451" t="s">
        <v>4808</v>
      </c>
      <c r="B2451" s="4">
        <v>45680</v>
      </c>
      <c r="C2451" t="s">
        <v>3142</v>
      </c>
      <c r="D2451" t="s">
        <v>3143</v>
      </c>
      <c r="E2451" t="s">
        <v>51</v>
      </c>
      <c r="F2451" t="s">
        <v>52</v>
      </c>
      <c r="G2451" t="s">
        <v>53</v>
      </c>
      <c r="H2451" t="s">
        <v>42</v>
      </c>
      <c r="I2451" t="s">
        <v>3178</v>
      </c>
      <c r="J2451" s="4">
        <v>23808</v>
      </c>
    </row>
    <row r="2452" spans="1:10" x14ac:dyDescent="0.3">
      <c r="A2452" t="s">
        <v>4809</v>
      </c>
      <c r="B2452" s="4">
        <v>45680</v>
      </c>
      <c r="C2452" t="s">
        <v>4810</v>
      </c>
      <c r="D2452" t="s">
        <v>4811</v>
      </c>
      <c r="E2452" t="s">
        <v>39</v>
      </c>
      <c r="F2452" t="s">
        <v>40</v>
      </c>
      <c r="G2452" t="s">
        <v>41</v>
      </c>
      <c r="H2452" t="s">
        <v>42</v>
      </c>
      <c r="I2452" t="s">
        <v>893</v>
      </c>
      <c r="J2452" s="4">
        <v>22093</v>
      </c>
    </row>
    <row r="2453" spans="1:10" x14ac:dyDescent="0.3">
      <c r="A2453" t="s">
        <v>4812</v>
      </c>
      <c r="B2453" s="4">
        <v>45680</v>
      </c>
      <c r="C2453" t="s">
        <v>147</v>
      </c>
      <c r="D2453" t="s">
        <v>148</v>
      </c>
      <c r="E2453" t="s">
        <v>111</v>
      </c>
      <c r="F2453" t="s">
        <v>112</v>
      </c>
      <c r="G2453" t="s">
        <v>113</v>
      </c>
      <c r="H2453" t="s">
        <v>42</v>
      </c>
      <c r="I2453" t="s">
        <v>4813</v>
      </c>
      <c r="J2453" s="4">
        <v>31753</v>
      </c>
    </row>
    <row r="2454" spans="1:10" x14ac:dyDescent="0.3">
      <c r="A2454" t="s">
        <v>4814</v>
      </c>
      <c r="B2454" s="4">
        <v>45680</v>
      </c>
      <c r="C2454" t="s">
        <v>71</v>
      </c>
      <c r="D2454" t="s">
        <v>72</v>
      </c>
      <c r="E2454" t="s">
        <v>51</v>
      </c>
      <c r="F2454" t="s">
        <v>52</v>
      </c>
      <c r="G2454" t="s">
        <v>53</v>
      </c>
      <c r="H2454" t="s">
        <v>42</v>
      </c>
      <c r="I2454" t="s">
        <v>1111</v>
      </c>
      <c r="J2454" s="4">
        <v>21090</v>
      </c>
    </row>
    <row r="2455" spans="1:10" x14ac:dyDescent="0.3">
      <c r="A2455" t="s">
        <v>4815</v>
      </c>
      <c r="B2455" s="4">
        <v>45680</v>
      </c>
      <c r="C2455" t="s">
        <v>1854</v>
      </c>
      <c r="D2455" t="s">
        <v>1855</v>
      </c>
      <c r="E2455" t="s">
        <v>51</v>
      </c>
      <c r="F2455" t="s">
        <v>52</v>
      </c>
      <c r="G2455" t="s">
        <v>53</v>
      </c>
      <c r="H2455" t="s">
        <v>42</v>
      </c>
      <c r="I2455" t="s">
        <v>543</v>
      </c>
      <c r="J2455" s="4">
        <v>26385</v>
      </c>
    </row>
    <row r="2456" spans="1:10" x14ac:dyDescent="0.3">
      <c r="A2456" t="s">
        <v>4816</v>
      </c>
      <c r="B2456" s="4">
        <v>45680</v>
      </c>
      <c r="C2456" t="s">
        <v>428</v>
      </c>
      <c r="D2456" t="s">
        <v>429</v>
      </c>
      <c r="E2456" t="s">
        <v>77</v>
      </c>
      <c r="F2456" t="s">
        <v>78</v>
      </c>
      <c r="G2456" t="s">
        <v>79</v>
      </c>
      <c r="H2456" t="s">
        <v>42</v>
      </c>
      <c r="I2456" t="s">
        <v>4817</v>
      </c>
      <c r="J2456" s="4">
        <v>19795</v>
      </c>
    </row>
    <row r="2457" spans="1:10" x14ac:dyDescent="0.3">
      <c r="A2457" t="s">
        <v>4818</v>
      </c>
      <c r="B2457" s="4">
        <v>45680</v>
      </c>
      <c r="C2457" t="s">
        <v>2586</v>
      </c>
      <c r="D2457" t="s">
        <v>2587</v>
      </c>
      <c r="E2457" t="s">
        <v>51</v>
      </c>
      <c r="F2457" t="s">
        <v>52</v>
      </c>
      <c r="G2457" t="s">
        <v>53</v>
      </c>
      <c r="H2457" t="s">
        <v>42</v>
      </c>
      <c r="I2457" t="s">
        <v>543</v>
      </c>
      <c r="J2457" s="4">
        <v>26385</v>
      </c>
    </row>
    <row r="2458" spans="1:10" x14ac:dyDescent="0.3">
      <c r="A2458" t="s">
        <v>4819</v>
      </c>
      <c r="B2458" s="4">
        <v>45680</v>
      </c>
      <c r="C2458" t="s">
        <v>4010</v>
      </c>
      <c r="D2458" t="s">
        <v>4011</v>
      </c>
      <c r="E2458" t="s">
        <v>111</v>
      </c>
      <c r="F2458" t="s">
        <v>112</v>
      </c>
      <c r="G2458" t="s">
        <v>113</v>
      </c>
      <c r="H2458" t="s">
        <v>42</v>
      </c>
      <c r="I2458" t="s">
        <v>2437</v>
      </c>
      <c r="J2458" s="4">
        <v>16234</v>
      </c>
    </row>
    <row r="2459" spans="1:10" x14ac:dyDescent="0.3">
      <c r="A2459" t="s">
        <v>4820</v>
      </c>
      <c r="B2459" s="4">
        <v>45680</v>
      </c>
      <c r="C2459" t="s">
        <v>4821</v>
      </c>
      <c r="D2459" t="s">
        <v>4822</v>
      </c>
      <c r="E2459" t="s">
        <v>1249</v>
      </c>
      <c r="F2459" t="s">
        <v>1250</v>
      </c>
      <c r="G2459" t="s">
        <v>1251</v>
      </c>
      <c r="H2459" t="s">
        <v>42</v>
      </c>
      <c r="I2459" t="s">
        <v>226</v>
      </c>
      <c r="J2459" s="4">
        <v>18424</v>
      </c>
    </row>
    <row r="2460" spans="1:10" x14ac:dyDescent="0.3">
      <c r="A2460" t="s">
        <v>4823</v>
      </c>
      <c r="B2460" s="4">
        <v>45680</v>
      </c>
      <c r="C2460" t="s">
        <v>1175</v>
      </c>
      <c r="D2460" t="s">
        <v>1176</v>
      </c>
      <c r="E2460" t="s">
        <v>51</v>
      </c>
      <c r="F2460" t="s">
        <v>52</v>
      </c>
      <c r="G2460" t="s">
        <v>53</v>
      </c>
      <c r="H2460" t="s">
        <v>42</v>
      </c>
      <c r="I2460" t="s">
        <v>226</v>
      </c>
      <c r="J2460" s="4">
        <v>18424</v>
      </c>
    </row>
    <row r="2461" spans="1:10" x14ac:dyDescent="0.3">
      <c r="A2461" t="s">
        <v>4824</v>
      </c>
      <c r="B2461" s="4">
        <v>45680</v>
      </c>
      <c r="C2461" t="s">
        <v>4825</v>
      </c>
      <c r="D2461" t="s">
        <v>4826</v>
      </c>
      <c r="E2461" t="s">
        <v>1287</v>
      </c>
      <c r="F2461" t="s">
        <v>1288</v>
      </c>
      <c r="G2461" t="s">
        <v>1289</v>
      </c>
      <c r="H2461" t="s">
        <v>42</v>
      </c>
      <c r="I2461" t="s">
        <v>4827</v>
      </c>
      <c r="J2461" s="4">
        <v>30670</v>
      </c>
    </row>
    <row r="2462" spans="1:10" x14ac:dyDescent="0.3">
      <c r="A2462" t="s">
        <v>4828</v>
      </c>
      <c r="B2462" s="4">
        <v>45680</v>
      </c>
      <c r="C2462" t="s">
        <v>419</v>
      </c>
      <c r="D2462" t="s">
        <v>420</v>
      </c>
      <c r="E2462" t="s">
        <v>39</v>
      </c>
      <c r="F2462" t="s">
        <v>40</v>
      </c>
      <c r="G2462" t="s">
        <v>41</v>
      </c>
      <c r="H2462" t="s">
        <v>42</v>
      </c>
      <c r="I2462" t="s">
        <v>4829</v>
      </c>
      <c r="J2462" s="4">
        <v>22472</v>
      </c>
    </row>
    <row r="2463" spans="1:10" x14ac:dyDescent="0.3">
      <c r="A2463" t="s">
        <v>4830</v>
      </c>
      <c r="B2463" s="4">
        <v>45680</v>
      </c>
      <c r="C2463" t="s">
        <v>813</v>
      </c>
      <c r="D2463" t="s">
        <v>814</v>
      </c>
      <c r="E2463" t="s">
        <v>39</v>
      </c>
      <c r="F2463" t="s">
        <v>40</v>
      </c>
      <c r="G2463" t="s">
        <v>41</v>
      </c>
      <c r="H2463" t="s">
        <v>42</v>
      </c>
      <c r="I2463" t="s">
        <v>4829</v>
      </c>
      <c r="J2463" s="4">
        <v>22472</v>
      </c>
    </row>
    <row r="2464" spans="1:10" x14ac:dyDescent="0.3">
      <c r="A2464" t="s">
        <v>4831</v>
      </c>
      <c r="B2464" s="4">
        <v>45680</v>
      </c>
      <c r="C2464" t="s">
        <v>525</v>
      </c>
      <c r="D2464" t="s">
        <v>526</v>
      </c>
      <c r="E2464" t="s">
        <v>39</v>
      </c>
      <c r="F2464" t="s">
        <v>40</v>
      </c>
      <c r="G2464" t="s">
        <v>41</v>
      </c>
      <c r="H2464" t="s">
        <v>42</v>
      </c>
      <c r="I2464" t="s">
        <v>4832</v>
      </c>
      <c r="J2464" s="4">
        <v>20294</v>
      </c>
    </row>
    <row r="2465" spans="1:10" x14ac:dyDescent="0.3">
      <c r="A2465" t="s">
        <v>4833</v>
      </c>
      <c r="B2465" s="4">
        <v>45680</v>
      </c>
      <c r="C2465" t="s">
        <v>357</v>
      </c>
      <c r="D2465" t="s">
        <v>358</v>
      </c>
      <c r="E2465" t="s">
        <v>204</v>
      </c>
      <c r="F2465" t="s">
        <v>205</v>
      </c>
      <c r="G2465" t="s">
        <v>206</v>
      </c>
      <c r="H2465" t="s">
        <v>42</v>
      </c>
      <c r="I2465" t="s">
        <v>4834</v>
      </c>
      <c r="J2465" s="4">
        <v>22718</v>
      </c>
    </row>
    <row r="2466" spans="1:10" x14ac:dyDescent="0.3">
      <c r="A2466" t="s">
        <v>4835</v>
      </c>
      <c r="B2466" s="4">
        <v>45680</v>
      </c>
      <c r="C2466" t="s">
        <v>75</v>
      </c>
      <c r="D2466" t="s">
        <v>76</v>
      </c>
      <c r="E2466" t="s">
        <v>204</v>
      </c>
      <c r="F2466" t="s">
        <v>205</v>
      </c>
      <c r="G2466" t="s">
        <v>206</v>
      </c>
      <c r="H2466" t="s">
        <v>42</v>
      </c>
      <c r="I2466" t="s">
        <v>4834</v>
      </c>
      <c r="J2466" s="4">
        <v>22718</v>
      </c>
    </row>
    <row r="2467" spans="1:10" x14ac:dyDescent="0.3">
      <c r="A2467" t="s">
        <v>4836</v>
      </c>
      <c r="B2467" s="4">
        <v>45680</v>
      </c>
      <c r="C2467" t="s">
        <v>2447</v>
      </c>
      <c r="D2467" t="s">
        <v>2448</v>
      </c>
      <c r="E2467" t="s">
        <v>204</v>
      </c>
      <c r="F2467" t="s">
        <v>205</v>
      </c>
      <c r="G2467" t="s">
        <v>206</v>
      </c>
      <c r="H2467" t="s">
        <v>42</v>
      </c>
      <c r="I2467" t="s">
        <v>4834</v>
      </c>
      <c r="J2467" s="4">
        <v>22718</v>
      </c>
    </row>
    <row r="2468" spans="1:10" x14ac:dyDescent="0.3">
      <c r="A2468" t="s">
        <v>4837</v>
      </c>
      <c r="B2468" s="4">
        <v>45680</v>
      </c>
      <c r="C2468" t="s">
        <v>105</v>
      </c>
      <c r="D2468" t="s">
        <v>106</v>
      </c>
      <c r="E2468" t="s">
        <v>204</v>
      </c>
      <c r="F2468" t="s">
        <v>205</v>
      </c>
      <c r="G2468" t="s">
        <v>206</v>
      </c>
      <c r="H2468" t="s">
        <v>42</v>
      </c>
      <c r="I2468" t="s">
        <v>4834</v>
      </c>
      <c r="J2468" s="4">
        <v>22718</v>
      </c>
    </row>
    <row r="2469" spans="1:10" x14ac:dyDescent="0.3">
      <c r="A2469" t="s">
        <v>4838</v>
      </c>
      <c r="B2469" s="4">
        <v>45680</v>
      </c>
      <c r="C2469" t="s">
        <v>422</v>
      </c>
      <c r="D2469" t="s">
        <v>423</v>
      </c>
      <c r="E2469" t="s">
        <v>111</v>
      </c>
      <c r="F2469" t="s">
        <v>112</v>
      </c>
      <c r="G2469" t="s">
        <v>113</v>
      </c>
      <c r="H2469" t="s">
        <v>42</v>
      </c>
      <c r="I2469" t="s">
        <v>4839</v>
      </c>
      <c r="J2469" s="4">
        <v>29563</v>
      </c>
    </row>
    <row r="2470" spans="1:10" x14ac:dyDescent="0.3">
      <c r="A2470" t="s">
        <v>4840</v>
      </c>
      <c r="B2470" s="4">
        <v>45680</v>
      </c>
      <c r="C2470" t="s">
        <v>105</v>
      </c>
      <c r="D2470" t="s">
        <v>106</v>
      </c>
      <c r="E2470" t="s">
        <v>51</v>
      </c>
      <c r="F2470" t="s">
        <v>52</v>
      </c>
      <c r="G2470" t="s">
        <v>53</v>
      </c>
      <c r="H2470" t="s">
        <v>42</v>
      </c>
      <c r="I2470" t="s">
        <v>4841</v>
      </c>
      <c r="J2470" s="4">
        <v>25533</v>
      </c>
    </row>
    <row r="2471" spans="1:10" x14ac:dyDescent="0.3">
      <c r="A2471" t="s">
        <v>4842</v>
      </c>
      <c r="B2471" s="4">
        <v>45680</v>
      </c>
      <c r="C2471" t="s">
        <v>188</v>
      </c>
      <c r="D2471" t="s">
        <v>189</v>
      </c>
      <c r="E2471" t="s">
        <v>51</v>
      </c>
      <c r="F2471" t="s">
        <v>52</v>
      </c>
      <c r="G2471" t="s">
        <v>53</v>
      </c>
      <c r="H2471" t="s">
        <v>42</v>
      </c>
      <c r="I2471" t="s">
        <v>4841</v>
      </c>
      <c r="J2471" s="4">
        <v>25533</v>
      </c>
    </row>
    <row r="2472" spans="1:10" x14ac:dyDescent="0.3">
      <c r="A2472" t="s">
        <v>4843</v>
      </c>
      <c r="B2472" s="4">
        <v>45680</v>
      </c>
      <c r="C2472" t="s">
        <v>2004</v>
      </c>
      <c r="D2472" t="s">
        <v>2005</v>
      </c>
      <c r="E2472" t="s">
        <v>51</v>
      </c>
      <c r="F2472" t="s">
        <v>52</v>
      </c>
      <c r="G2472" t="s">
        <v>53</v>
      </c>
      <c r="H2472" t="s">
        <v>42</v>
      </c>
      <c r="I2472" t="s">
        <v>4841</v>
      </c>
      <c r="J2472" s="4">
        <v>25533</v>
      </c>
    </row>
    <row r="2473" spans="1:10" x14ac:dyDescent="0.3">
      <c r="A2473" t="s">
        <v>4844</v>
      </c>
      <c r="B2473" s="4">
        <v>45680</v>
      </c>
      <c r="C2473" t="s">
        <v>993</v>
      </c>
      <c r="D2473" t="s">
        <v>994</v>
      </c>
      <c r="E2473" t="s">
        <v>111</v>
      </c>
      <c r="F2473" t="s">
        <v>112</v>
      </c>
      <c r="G2473" t="s">
        <v>113</v>
      </c>
      <c r="H2473" t="s">
        <v>42</v>
      </c>
      <c r="I2473" t="s">
        <v>4839</v>
      </c>
      <c r="J2473" s="4">
        <v>29563</v>
      </c>
    </row>
    <row r="2474" spans="1:10" x14ac:dyDescent="0.3">
      <c r="A2474" t="s">
        <v>4845</v>
      </c>
      <c r="B2474" s="4">
        <v>45680</v>
      </c>
      <c r="C2474" t="s">
        <v>139</v>
      </c>
      <c r="D2474" t="s">
        <v>140</v>
      </c>
      <c r="E2474" t="s">
        <v>111</v>
      </c>
      <c r="F2474" t="s">
        <v>112</v>
      </c>
      <c r="G2474" t="s">
        <v>113</v>
      </c>
      <c r="H2474" t="s">
        <v>42</v>
      </c>
      <c r="I2474" t="s">
        <v>4839</v>
      </c>
      <c r="J2474" s="4">
        <v>29563</v>
      </c>
    </row>
    <row r="2475" spans="1:10" x14ac:dyDescent="0.3">
      <c r="A2475" t="s">
        <v>4846</v>
      </c>
      <c r="B2475" s="4">
        <v>45680</v>
      </c>
      <c r="C2475" t="s">
        <v>673</v>
      </c>
      <c r="D2475" t="s">
        <v>674</v>
      </c>
      <c r="E2475" t="s">
        <v>51</v>
      </c>
      <c r="F2475" t="s">
        <v>52</v>
      </c>
      <c r="G2475" t="s">
        <v>53</v>
      </c>
      <c r="H2475" t="s">
        <v>42</v>
      </c>
      <c r="I2475" t="s">
        <v>3341</v>
      </c>
      <c r="J2475" s="4">
        <v>20797</v>
      </c>
    </row>
    <row r="2476" spans="1:10" x14ac:dyDescent="0.3">
      <c r="A2476" t="s">
        <v>4847</v>
      </c>
      <c r="B2476" s="4">
        <v>45680</v>
      </c>
      <c r="C2476" t="s">
        <v>1502</v>
      </c>
      <c r="D2476" t="s">
        <v>1503</v>
      </c>
      <c r="E2476" t="s">
        <v>111</v>
      </c>
      <c r="F2476" t="s">
        <v>112</v>
      </c>
      <c r="G2476" t="s">
        <v>113</v>
      </c>
      <c r="H2476" t="s">
        <v>42</v>
      </c>
      <c r="I2476" t="s">
        <v>4848</v>
      </c>
      <c r="J2476" s="4">
        <v>27707</v>
      </c>
    </row>
    <row r="2477" spans="1:10" x14ac:dyDescent="0.3">
      <c r="A2477" t="s">
        <v>4849</v>
      </c>
      <c r="B2477" s="4">
        <v>45680</v>
      </c>
      <c r="C2477" t="s">
        <v>60</v>
      </c>
      <c r="D2477" t="s">
        <v>61</v>
      </c>
      <c r="E2477" t="s">
        <v>111</v>
      </c>
      <c r="F2477" t="s">
        <v>112</v>
      </c>
      <c r="G2477" t="s">
        <v>113</v>
      </c>
      <c r="H2477" t="s">
        <v>42</v>
      </c>
      <c r="I2477" t="s">
        <v>4839</v>
      </c>
      <c r="J2477" s="4">
        <v>29563</v>
      </c>
    </row>
    <row r="2478" spans="1:10" x14ac:dyDescent="0.3">
      <c r="A2478" t="s">
        <v>4850</v>
      </c>
      <c r="B2478" s="4">
        <v>45680</v>
      </c>
      <c r="C2478" t="s">
        <v>347</v>
      </c>
      <c r="D2478" t="s">
        <v>348</v>
      </c>
      <c r="E2478" t="s">
        <v>111</v>
      </c>
      <c r="F2478" t="s">
        <v>112</v>
      </c>
      <c r="G2478" t="s">
        <v>113</v>
      </c>
      <c r="H2478" t="s">
        <v>42</v>
      </c>
      <c r="I2478" t="s">
        <v>4839</v>
      </c>
      <c r="J2478" s="4">
        <v>29563</v>
      </c>
    </row>
    <row r="2479" spans="1:10" x14ac:dyDescent="0.3">
      <c r="A2479" t="s">
        <v>4851</v>
      </c>
      <c r="B2479" s="4">
        <v>45680</v>
      </c>
      <c r="C2479" t="s">
        <v>390</v>
      </c>
      <c r="D2479" t="s">
        <v>391</v>
      </c>
      <c r="E2479" t="s">
        <v>111</v>
      </c>
      <c r="F2479" t="s">
        <v>112</v>
      </c>
      <c r="G2479" t="s">
        <v>113</v>
      </c>
      <c r="H2479" t="s">
        <v>42</v>
      </c>
      <c r="I2479" t="s">
        <v>4839</v>
      </c>
      <c r="J2479" s="4">
        <v>29563</v>
      </c>
    </row>
    <row r="2480" spans="1:10" x14ac:dyDescent="0.3">
      <c r="A2480" t="s">
        <v>4852</v>
      </c>
      <c r="B2480" s="4">
        <v>45680</v>
      </c>
      <c r="C2480" t="s">
        <v>4853</v>
      </c>
      <c r="D2480" t="s">
        <v>4854</v>
      </c>
      <c r="E2480" t="s">
        <v>111</v>
      </c>
      <c r="F2480" t="s">
        <v>112</v>
      </c>
      <c r="G2480" t="s">
        <v>113</v>
      </c>
      <c r="H2480" t="s">
        <v>42</v>
      </c>
      <c r="I2480" t="s">
        <v>4839</v>
      </c>
      <c r="J2480" s="4">
        <v>29563</v>
      </c>
    </row>
    <row r="2481" spans="1:10" x14ac:dyDescent="0.3">
      <c r="A2481" t="s">
        <v>4855</v>
      </c>
      <c r="B2481" s="4">
        <v>45680</v>
      </c>
      <c r="C2481" t="s">
        <v>105</v>
      </c>
      <c r="D2481" t="s">
        <v>106</v>
      </c>
      <c r="E2481" t="s">
        <v>111</v>
      </c>
      <c r="F2481" t="s">
        <v>112</v>
      </c>
      <c r="G2481" t="s">
        <v>113</v>
      </c>
      <c r="H2481" t="s">
        <v>42</v>
      </c>
      <c r="I2481" t="s">
        <v>4839</v>
      </c>
      <c r="J2481" s="4">
        <v>29563</v>
      </c>
    </row>
    <row r="2482" spans="1:10" x14ac:dyDescent="0.3">
      <c r="A2482" t="s">
        <v>4856</v>
      </c>
      <c r="B2482" s="4">
        <v>45680</v>
      </c>
      <c r="C2482" t="s">
        <v>4857</v>
      </c>
      <c r="D2482" t="s">
        <v>4858</v>
      </c>
      <c r="E2482" t="s">
        <v>111</v>
      </c>
      <c r="F2482" t="s">
        <v>112</v>
      </c>
      <c r="G2482" t="s">
        <v>113</v>
      </c>
      <c r="H2482" t="s">
        <v>42</v>
      </c>
      <c r="I2482" t="s">
        <v>4839</v>
      </c>
      <c r="J2482" s="4">
        <v>29563</v>
      </c>
    </row>
    <row r="2483" spans="1:10" x14ac:dyDescent="0.3">
      <c r="A2483" t="s">
        <v>4859</v>
      </c>
      <c r="B2483" s="4">
        <v>45681</v>
      </c>
      <c r="C2483" t="s">
        <v>525</v>
      </c>
      <c r="D2483" t="s">
        <v>526</v>
      </c>
      <c r="E2483" t="s">
        <v>39</v>
      </c>
      <c r="F2483" t="s">
        <v>40</v>
      </c>
      <c r="G2483" t="s">
        <v>41</v>
      </c>
      <c r="H2483" t="s">
        <v>42</v>
      </c>
      <c r="I2483" t="s">
        <v>90</v>
      </c>
      <c r="J2483" s="4">
        <v>30121</v>
      </c>
    </row>
    <row r="2484" spans="1:10" x14ac:dyDescent="0.3">
      <c r="A2484" t="s">
        <v>4860</v>
      </c>
      <c r="B2484" s="4">
        <v>45681</v>
      </c>
      <c r="C2484" t="s">
        <v>129</v>
      </c>
      <c r="D2484" t="s">
        <v>130</v>
      </c>
      <c r="E2484" t="s">
        <v>217</v>
      </c>
      <c r="F2484" t="s">
        <v>218</v>
      </c>
      <c r="G2484" t="s">
        <v>79</v>
      </c>
      <c r="H2484" t="s">
        <v>42</v>
      </c>
      <c r="I2484" t="s">
        <v>4861</v>
      </c>
      <c r="J2484" s="4">
        <v>25582</v>
      </c>
    </row>
    <row r="2485" spans="1:10" x14ac:dyDescent="0.3">
      <c r="A2485" t="s">
        <v>3658</v>
      </c>
      <c r="B2485" s="4">
        <v>45681</v>
      </c>
      <c r="C2485" t="s">
        <v>188</v>
      </c>
      <c r="D2485" t="s">
        <v>189</v>
      </c>
      <c r="E2485" t="s">
        <v>51</v>
      </c>
      <c r="F2485" t="s">
        <v>52</v>
      </c>
      <c r="G2485" t="s">
        <v>53</v>
      </c>
      <c r="H2485" t="s">
        <v>42</v>
      </c>
      <c r="I2485" t="s">
        <v>2216</v>
      </c>
      <c r="J2485" s="4">
        <v>23738</v>
      </c>
    </row>
    <row r="2486" spans="1:10" x14ac:dyDescent="0.3">
      <c r="A2486" t="s">
        <v>4862</v>
      </c>
      <c r="B2486" s="4">
        <v>45681</v>
      </c>
      <c r="C2486" t="s">
        <v>3146</v>
      </c>
      <c r="D2486" t="s">
        <v>3147</v>
      </c>
      <c r="E2486" t="s">
        <v>39</v>
      </c>
      <c r="F2486" t="s">
        <v>40</v>
      </c>
      <c r="G2486" t="s">
        <v>41</v>
      </c>
      <c r="H2486" t="s">
        <v>42</v>
      </c>
      <c r="I2486" t="s">
        <v>4863</v>
      </c>
      <c r="J2486" s="4">
        <v>30657</v>
      </c>
    </row>
    <row r="2487" spans="1:10" x14ac:dyDescent="0.3">
      <c r="A2487" t="s">
        <v>4864</v>
      </c>
      <c r="B2487" s="4">
        <v>45681</v>
      </c>
      <c r="C2487" t="s">
        <v>490</v>
      </c>
      <c r="D2487" t="s">
        <v>491</v>
      </c>
      <c r="E2487" t="s">
        <v>51</v>
      </c>
      <c r="F2487" t="s">
        <v>52</v>
      </c>
      <c r="G2487" t="s">
        <v>53</v>
      </c>
      <c r="H2487" t="s">
        <v>42</v>
      </c>
      <c r="I2487" t="s">
        <v>4865</v>
      </c>
      <c r="J2487" s="4">
        <v>33178</v>
      </c>
    </row>
    <row r="2488" spans="1:10" x14ac:dyDescent="0.3">
      <c r="A2488" t="s">
        <v>4866</v>
      </c>
      <c r="B2488" s="4">
        <v>45681</v>
      </c>
      <c r="C2488" t="s">
        <v>419</v>
      </c>
      <c r="D2488" t="s">
        <v>420</v>
      </c>
      <c r="E2488" t="s">
        <v>51</v>
      </c>
      <c r="F2488" t="s">
        <v>52</v>
      </c>
      <c r="G2488" t="s">
        <v>53</v>
      </c>
      <c r="H2488" t="s">
        <v>42</v>
      </c>
      <c r="I2488" t="s">
        <v>4867</v>
      </c>
      <c r="J2488" s="4">
        <v>21197</v>
      </c>
    </row>
    <row r="2489" spans="1:10" x14ac:dyDescent="0.3">
      <c r="A2489" t="s">
        <v>4868</v>
      </c>
      <c r="B2489" s="4">
        <v>45681</v>
      </c>
      <c r="C2489" t="s">
        <v>215</v>
      </c>
      <c r="D2489" t="s">
        <v>1224</v>
      </c>
      <c r="E2489" t="s">
        <v>51</v>
      </c>
      <c r="F2489" t="s">
        <v>52</v>
      </c>
      <c r="G2489" t="s">
        <v>53</v>
      </c>
      <c r="H2489" t="s">
        <v>42</v>
      </c>
      <c r="I2489" t="s">
        <v>4867</v>
      </c>
      <c r="J2489" s="4">
        <v>21197</v>
      </c>
    </row>
    <row r="2490" spans="1:10" x14ac:dyDescent="0.3">
      <c r="A2490" t="s">
        <v>4869</v>
      </c>
      <c r="B2490" s="4">
        <v>45681</v>
      </c>
      <c r="C2490" t="s">
        <v>662</v>
      </c>
      <c r="D2490" t="s">
        <v>663</v>
      </c>
      <c r="E2490" t="s">
        <v>51</v>
      </c>
      <c r="F2490" t="s">
        <v>52</v>
      </c>
      <c r="G2490" t="s">
        <v>53</v>
      </c>
      <c r="H2490" t="s">
        <v>42</v>
      </c>
      <c r="I2490" t="s">
        <v>4324</v>
      </c>
      <c r="J2490" s="4">
        <v>25330</v>
      </c>
    </row>
    <row r="2491" spans="1:10" x14ac:dyDescent="0.3">
      <c r="A2491" t="s">
        <v>4870</v>
      </c>
      <c r="B2491" s="4">
        <v>45681</v>
      </c>
      <c r="C2491" t="s">
        <v>739</v>
      </c>
      <c r="D2491" t="s">
        <v>740</v>
      </c>
      <c r="E2491" t="s">
        <v>51</v>
      </c>
      <c r="F2491" t="s">
        <v>52</v>
      </c>
      <c r="G2491" t="s">
        <v>53</v>
      </c>
      <c r="H2491" t="s">
        <v>42</v>
      </c>
      <c r="I2491" t="s">
        <v>4324</v>
      </c>
      <c r="J2491" s="4">
        <v>25330</v>
      </c>
    </row>
    <row r="2492" spans="1:10" x14ac:dyDescent="0.3">
      <c r="A2492" t="s">
        <v>100</v>
      </c>
      <c r="B2492" s="4">
        <v>45681</v>
      </c>
      <c r="C2492" t="s">
        <v>101</v>
      </c>
      <c r="D2492" t="s">
        <v>102</v>
      </c>
      <c r="E2492" t="s">
        <v>77</v>
      </c>
      <c r="F2492" t="s">
        <v>78</v>
      </c>
      <c r="G2492" t="s">
        <v>79</v>
      </c>
      <c r="H2492" t="s">
        <v>42</v>
      </c>
      <c r="I2492" t="s">
        <v>103</v>
      </c>
      <c r="J2492" s="4">
        <v>24318</v>
      </c>
    </row>
    <row r="2493" spans="1:10" x14ac:dyDescent="0.3">
      <c r="A2493" t="s">
        <v>4871</v>
      </c>
      <c r="B2493" s="4">
        <v>45681</v>
      </c>
      <c r="C2493" t="s">
        <v>2145</v>
      </c>
      <c r="D2493" t="s">
        <v>2146</v>
      </c>
      <c r="E2493" t="s">
        <v>111</v>
      </c>
      <c r="F2493" t="s">
        <v>112</v>
      </c>
      <c r="G2493" t="s">
        <v>113</v>
      </c>
      <c r="H2493" t="s">
        <v>42</v>
      </c>
      <c r="I2493" t="s">
        <v>4872</v>
      </c>
      <c r="J2493" s="4">
        <v>23008</v>
      </c>
    </row>
    <row r="2494" spans="1:10" x14ac:dyDescent="0.3">
      <c r="A2494" t="s">
        <v>4873</v>
      </c>
      <c r="B2494" s="4">
        <v>45681</v>
      </c>
      <c r="C2494" t="s">
        <v>332</v>
      </c>
      <c r="D2494" t="s">
        <v>333</v>
      </c>
      <c r="E2494" t="s">
        <v>51</v>
      </c>
      <c r="F2494" t="s">
        <v>52</v>
      </c>
      <c r="G2494" t="s">
        <v>53</v>
      </c>
      <c r="H2494" t="s">
        <v>42</v>
      </c>
      <c r="I2494" t="s">
        <v>2510</v>
      </c>
      <c r="J2494" s="4">
        <v>22273</v>
      </c>
    </row>
    <row r="2495" spans="1:10" x14ac:dyDescent="0.3">
      <c r="A2495" t="s">
        <v>4874</v>
      </c>
      <c r="B2495" s="4">
        <v>45681</v>
      </c>
      <c r="C2495" t="s">
        <v>2447</v>
      </c>
      <c r="D2495" t="s">
        <v>2448</v>
      </c>
      <c r="E2495" t="s">
        <v>51</v>
      </c>
      <c r="F2495" t="s">
        <v>52</v>
      </c>
      <c r="G2495" t="s">
        <v>53</v>
      </c>
      <c r="H2495" t="s">
        <v>42</v>
      </c>
      <c r="I2495" t="s">
        <v>4875</v>
      </c>
      <c r="J2495" s="4">
        <v>16333</v>
      </c>
    </row>
    <row r="2496" spans="1:10" x14ac:dyDescent="0.3">
      <c r="A2496" t="s">
        <v>4876</v>
      </c>
      <c r="B2496" s="4">
        <v>45681</v>
      </c>
      <c r="C2496" t="s">
        <v>947</v>
      </c>
      <c r="D2496" t="s">
        <v>948</v>
      </c>
      <c r="E2496" t="s">
        <v>51</v>
      </c>
      <c r="F2496" t="s">
        <v>52</v>
      </c>
      <c r="G2496" t="s">
        <v>53</v>
      </c>
      <c r="H2496" t="s">
        <v>42</v>
      </c>
      <c r="I2496" t="s">
        <v>4875</v>
      </c>
      <c r="J2496" s="4">
        <v>16333</v>
      </c>
    </row>
    <row r="2497" spans="1:10" x14ac:dyDescent="0.3">
      <c r="A2497" t="s">
        <v>4877</v>
      </c>
      <c r="B2497" s="4">
        <v>45681</v>
      </c>
      <c r="C2497" t="s">
        <v>917</v>
      </c>
      <c r="D2497" t="s">
        <v>918</v>
      </c>
      <c r="E2497" t="s">
        <v>51</v>
      </c>
      <c r="F2497" t="s">
        <v>52</v>
      </c>
      <c r="G2497" t="s">
        <v>53</v>
      </c>
      <c r="H2497" t="s">
        <v>42</v>
      </c>
      <c r="I2497" t="s">
        <v>4875</v>
      </c>
      <c r="J2497" s="4">
        <v>16333</v>
      </c>
    </row>
    <row r="2498" spans="1:10" x14ac:dyDescent="0.3">
      <c r="A2498" t="s">
        <v>4878</v>
      </c>
      <c r="B2498" s="4">
        <v>45681</v>
      </c>
      <c r="C2498" t="s">
        <v>105</v>
      </c>
      <c r="D2498" t="s">
        <v>106</v>
      </c>
      <c r="E2498" t="s">
        <v>51</v>
      </c>
      <c r="F2498" t="s">
        <v>52</v>
      </c>
      <c r="G2498" t="s">
        <v>53</v>
      </c>
      <c r="H2498" t="s">
        <v>42</v>
      </c>
      <c r="I2498" t="s">
        <v>4875</v>
      </c>
      <c r="J2498" s="4">
        <v>16333</v>
      </c>
    </row>
    <row r="2499" spans="1:10" x14ac:dyDescent="0.3">
      <c r="A2499" t="s">
        <v>4879</v>
      </c>
      <c r="B2499" s="4">
        <v>45681</v>
      </c>
      <c r="C2499" t="s">
        <v>569</v>
      </c>
      <c r="D2499" t="s">
        <v>570</v>
      </c>
      <c r="E2499" t="s">
        <v>39</v>
      </c>
      <c r="F2499" t="s">
        <v>40</v>
      </c>
      <c r="G2499" t="s">
        <v>41</v>
      </c>
      <c r="H2499" t="s">
        <v>42</v>
      </c>
      <c r="I2499" t="s">
        <v>1119</v>
      </c>
      <c r="J2499" s="4">
        <v>18231</v>
      </c>
    </row>
    <row r="2500" spans="1:10" x14ac:dyDescent="0.3">
      <c r="A2500" t="s">
        <v>4880</v>
      </c>
      <c r="B2500" s="4">
        <v>45681</v>
      </c>
      <c r="C2500" t="s">
        <v>4624</v>
      </c>
      <c r="D2500" t="s">
        <v>4625</v>
      </c>
      <c r="E2500" t="s">
        <v>51</v>
      </c>
      <c r="F2500" t="s">
        <v>52</v>
      </c>
      <c r="G2500" t="s">
        <v>53</v>
      </c>
      <c r="H2500" t="s">
        <v>42</v>
      </c>
      <c r="I2500" t="s">
        <v>4324</v>
      </c>
      <c r="J2500" s="4">
        <v>25330</v>
      </c>
    </row>
    <row r="2501" spans="1:10" x14ac:dyDescent="0.3">
      <c r="A2501" t="s">
        <v>4881</v>
      </c>
      <c r="B2501" s="4">
        <v>45681</v>
      </c>
      <c r="C2501" t="s">
        <v>847</v>
      </c>
      <c r="D2501" t="s">
        <v>848</v>
      </c>
      <c r="E2501" t="s">
        <v>353</v>
      </c>
      <c r="F2501" t="s">
        <v>354</v>
      </c>
      <c r="G2501" t="s">
        <v>79</v>
      </c>
      <c r="H2501" t="s">
        <v>42</v>
      </c>
      <c r="I2501" t="s">
        <v>4882</v>
      </c>
      <c r="J2501" s="4">
        <v>42753</v>
      </c>
    </row>
    <row r="2502" spans="1:10" x14ac:dyDescent="0.3">
      <c r="A2502" t="s">
        <v>4883</v>
      </c>
      <c r="B2502" s="4">
        <v>45681</v>
      </c>
      <c r="C2502" t="s">
        <v>1107</v>
      </c>
      <c r="D2502" t="s">
        <v>1108</v>
      </c>
      <c r="E2502" t="s">
        <v>51</v>
      </c>
      <c r="F2502" t="s">
        <v>52</v>
      </c>
      <c r="G2502" t="s">
        <v>53</v>
      </c>
      <c r="H2502" t="s">
        <v>42</v>
      </c>
      <c r="I2502" t="s">
        <v>4884</v>
      </c>
      <c r="J2502" s="4">
        <v>27869</v>
      </c>
    </row>
    <row r="2503" spans="1:10" x14ac:dyDescent="0.3">
      <c r="A2503" t="s">
        <v>4885</v>
      </c>
      <c r="B2503" s="4">
        <v>45681</v>
      </c>
      <c r="C2503" t="s">
        <v>109</v>
      </c>
      <c r="D2503" t="s">
        <v>110</v>
      </c>
      <c r="E2503" t="s">
        <v>51</v>
      </c>
      <c r="F2503" t="s">
        <v>52</v>
      </c>
      <c r="G2503" t="s">
        <v>53</v>
      </c>
      <c r="H2503" t="s">
        <v>42</v>
      </c>
      <c r="I2503" t="s">
        <v>1128</v>
      </c>
      <c r="J2503" s="4">
        <v>23731</v>
      </c>
    </row>
    <row r="2504" spans="1:10" x14ac:dyDescent="0.3">
      <c r="A2504" t="s">
        <v>4886</v>
      </c>
      <c r="B2504" s="4">
        <v>45681</v>
      </c>
      <c r="C2504" t="s">
        <v>673</v>
      </c>
      <c r="D2504" t="s">
        <v>674</v>
      </c>
      <c r="E2504" t="s">
        <v>51</v>
      </c>
      <c r="F2504" t="s">
        <v>52</v>
      </c>
      <c r="G2504" t="s">
        <v>53</v>
      </c>
      <c r="H2504" t="s">
        <v>42</v>
      </c>
      <c r="I2504" t="s">
        <v>1124</v>
      </c>
      <c r="J2504" s="4">
        <v>17304</v>
      </c>
    </row>
    <row r="2505" spans="1:10" x14ac:dyDescent="0.3">
      <c r="A2505" t="s">
        <v>4887</v>
      </c>
      <c r="B2505" s="4">
        <v>45681</v>
      </c>
      <c r="C2505" t="s">
        <v>419</v>
      </c>
      <c r="D2505" t="s">
        <v>420</v>
      </c>
      <c r="E2505" t="s">
        <v>51</v>
      </c>
      <c r="F2505" t="s">
        <v>52</v>
      </c>
      <c r="G2505" t="s">
        <v>53</v>
      </c>
      <c r="H2505" t="s">
        <v>42</v>
      </c>
      <c r="I2505" t="s">
        <v>1105</v>
      </c>
      <c r="J2505" s="4">
        <v>21408</v>
      </c>
    </row>
    <row r="2506" spans="1:10" x14ac:dyDescent="0.3">
      <c r="A2506" t="s">
        <v>4888</v>
      </c>
      <c r="B2506" s="4">
        <v>45681</v>
      </c>
      <c r="C2506" t="s">
        <v>2621</v>
      </c>
      <c r="D2506" t="s">
        <v>2622</v>
      </c>
      <c r="E2506" t="s">
        <v>51</v>
      </c>
      <c r="F2506" t="s">
        <v>52</v>
      </c>
      <c r="G2506" t="s">
        <v>53</v>
      </c>
      <c r="H2506" t="s">
        <v>42</v>
      </c>
      <c r="I2506" t="s">
        <v>4867</v>
      </c>
      <c r="J2506" s="4">
        <v>21197</v>
      </c>
    </row>
    <row r="2507" spans="1:10" x14ac:dyDescent="0.3">
      <c r="A2507" t="s">
        <v>4889</v>
      </c>
      <c r="B2507" s="4">
        <v>45681</v>
      </c>
      <c r="C2507" t="s">
        <v>692</v>
      </c>
      <c r="D2507" t="s">
        <v>693</v>
      </c>
      <c r="E2507" t="s">
        <v>1049</v>
      </c>
      <c r="F2507" t="s">
        <v>1050</v>
      </c>
      <c r="G2507" t="s">
        <v>1051</v>
      </c>
      <c r="H2507" t="s">
        <v>42</v>
      </c>
      <c r="I2507" t="s">
        <v>4535</v>
      </c>
      <c r="J2507" s="4">
        <v>21933</v>
      </c>
    </row>
    <row r="2508" spans="1:10" x14ac:dyDescent="0.3">
      <c r="A2508" t="s">
        <v>4890</v>
      </c>
      <c r="B2508" s="4">
        <v>45681</v>
      </c>
      <c r="C2508" t="s">
        <v>1502</v>
      </c>
      <c r="D2508" t="s">
        <v>1503</v>
      </c>
      <c r="E2508" t="s">
        <v>111</v>
      </c>
      <c r="F2508" t="s">
        <v>112</v>
      </c>
      <c r="G2508" t="s">
        <v>113</v>
      </c>
      <c r="H2508" t="s">
        <v>42</v>
      </c>
      <c r="I2508" t="s">
        <v>4891</v>
      </c>
      <c r="J2508" s="4">
        <v>28825</v>
      </c>
    </row>
    <row r="2509" spans="1:10" x14ac:dyDescent="0.3">
      <c r="A2509" t="s">
        <v>4892</v>
      </c>
      <c r="B2509" s="4">
        <v>45681</v>
      </c>
      <c r="C2509" t="s">
        <v>1876</v>
      </c>
      <c r="D2509" t="s">
        <v>1877</v>
      </c>
      <c r="E2509" t="s">
        <v>111</v>
      </c>
      <c r="F2509" t="s">
        <v>112</v>
      </c>
      <c r="G2509" t="s">
        <v>113</v>
      </c>
      <c r="H2509" t="s">
        <v>42</v>
      </c>
      <c r="I2509" t="s">
        <v>159</v>
      </c>
      <c r="J2509" s="4">
        <v>27392</v>
      </c>
    </row>
    <row r="2510" spans="1:10" x14ac:dyDescent="0.3">
      <c r="A2510" t="s">
        <v>4893</v>
      </c>
      <c r="B2510" s="4">
        <v>45681</v>
      </c>
      <c r="C2510" t="s">
        <v>692</v>
      </c>
      <c r="D2510" t="s">
        <v>693</v>
      </c>
      <c r="E2510" t="s">
        <v>39</v>
      </c>
      <c r="F2510" t="s">
        <v>40</v>
      </c>
      <c r="G2510" t="s">
        <v>41</v>
      </c>
      <c r="H2510" t="s">
        <v>42</v>
      </c>
      <c r="I2510" t="s">
        <v>1221</v>
      </c>
      <c r="J2510" s="4">
        <v>28693</v>
      </c>
    </row>
    <row r="2511" spans="1:10" x14ac:dyDescent="0.3">
      <c r="A2511" t="s">
        <v>4894</v>
      </c>
      <c r="B2511" s="4">
        <v>45681</v>
      </c>
      <c r="C2511" t="s">
        <v>4895</v>
      </c>
      <c r="D2511" t="s">
        <v>4896</v>
      </c>
      <c r="E2511" t="s">
        <v>51</v>
      </c>
      <c r="F2511" t="s">
        <v>52</v>
      </c>
      <c r="G2511" t="s">
        <v>53</v>
      </c>
      <c r="H2511" t="s">
        <v>42</v>
      </c>
      <c r="I2511" t="s">
        <v>4867</v>
      </c>
      <c r="J2511" s="4">
        <v>21197</v>
      </c>
    </row>
    <row r="2512" spans="1:10" x14ac:dyDescent="0.3">
      <c r="A2512" t="s">
        <v>4897</v>
      </c>
      <c r="B2512" s="4">
        <v>45681</v>
      </c>
      <c r="C2512" t="s">
        <v>199</v>
      </c>
      <c r="D2512" t="s">
        <v>200</v>
      </c>
      <c r="E2512" t="s">
        <v>39</v>
      </c>
      <c r="F2512" t="s">
        <v>40</v>
      </c>
      <c r="G2512" t="s">
        <v>41</v>
      </c>
      <c r="H2512" t="s">
        <v>42</v>
      </c>
      <c r="I2512" t="s">
        <v>1301</v>
      </c>
      <c r="J2512" s="4">
        <v>24983</v>
      </c>
    </row>
    <row r="2513" spans="1:10" x14ac:dyDescent="0.3">
      <c r="A2513" t="s">
        <v>4898</v>
      </c>
      <c r="B2513" s="4">
        <v>45681</v>
      </c>
      <c r="C2513" t="s">
        <v>194</v>
      </c>
      <c r="D2513" t="s">
        <v>195</v>
      </c>
      <c r="E2513" t="s">
        <v>39</v>
      </c>
      <c r="F2513" t="s">
        <v>40</v>
      </c>
      <c r="G2513" t="s">
        <v>41</v>
      </c>
      <c r="H2513" t="s">
        <v>42</v>
      </c>
      <c r="I2513" t="s">
        <v>772</v>
      </c>
      <c r="J2513" s="4">
        <v>29093</v>
      </c>
    </row>
    <row r="2514" spans="1:10" x14ac:dyDescent="0.3">
      <c r="A2514" t="s">
        <v>4899</v>
      </c>
      <c r="B2514" s="4">
        <v>45681</v>
      </c>
      <c r="C2514" t="s">
        <v>1390</v>
      </c>
      <c r="D2514" t="s">
        <v>1391</v>
      </c>
      <c r="E2514" t="s">
        <v>51</v>
      </c>
      <c r="F2514" t="s">
        <v>52</v>
      </c>
      <c r="G2514" t="s">
        <v>53</v>
      </c>
      <c r="H2514" t="s">
        <v>42</v>
      </c>
      <c r="I2514" t="s">
        <v>2224</v>
      </c>
      <c r="J2514" s="4">
        <v>27561</v>
      </c>
    </row>
    <row r="2515" spans="1:10" x14ac:dyDescent="0.3">
      <c r="A2515" t="s">
        <v>4900</v>
      </c>
      <c r="B2515" s="4">
        <v>45681</v>
      </c>
      <c r="C2515" t="s">
        <v>963</v>
      </c>
      <c r="D2515" t="s">
        <v>964</v>
      </c>
      <c r="E2515" t="s">
        <v>51</v>
      </c>
      <c r="F2515" t="s">
        <v>52</v>
      </c>
      <c r="G2515" t="s">
        <v>53</v>
      </c>
      <c r="H2515" t="s">
        <v>42</v>
      </c>
      <c r="I2515" t="s">
        <v>4867</v>
      </c>
      <c r="J2515" s="4">
        <v>21197</v>
      </c>
    </row>
    <row r="2516" spans="1:10" x14ac:dyDescent="0.3">
      <c r="A2516" t="s">
        <v>4901</v>
      </c>
      <c r="B2516" s="4">
        <v>45681</v>
      </c>
      <c r="C2516" t="s">
        <v>1931</v>
      </c>
      <c r="D2516" t="s">
        <v>1932</v>
      </c>
      <c r="E2516" t="s">
        <v>51</v>
      </c>
      <c r="F2516" t="s">
        <v>52</v>
      </c>
      <c r="G2516" t="s">
        <v>53</v>
      </c>
      <c r="H2516" t="s">
        <v>42</v>
      </c>
      <c r="I2516" t="s">
        <v>4867</v>
      </c>
      <c r="J2516" s="4">
        <v>21197</v>
      </c>
    </row>
    <row r="2517" spans="1:10" x14ac:dyDescent="0.3">
      <c r="A2517" t="s">
        <v>4902</v>
      </c>
      <c r="B2517" s="4">
        <v>45681</v>
      </c>
      <c r="C2517" t="s">
        <v>311</v>
      </c>
      <c r="D2517" t="s">
        <v>312</v>
      </c>
      <c r="E2517" t="s">
        <v>51</v>
      </c>
      <c r="F2517" t="s">
        <v>52</v>
      </c>
      <c r="G2517" t="s">
        <v>53</v>
      </c>
      <c r="H2517" t="s">
        <v>42</v>
      </c>
      <c r="I2517" t="s">
        <v>4867</v>
      </c>
      <c r="J2517" s="4">
        <v>21197</v>
      </c>
    </row>
    <row r="2518" spans="1:10" x14ac:dyDescent="0.3">
      <c r="A2518" t="s">
        <v>4903</v>
      </c>
      <c r="B2518" s="4">
        <v>45681</v>
      </c>
      <c r="C2518" t="s">
        <v>835</v>
      </c>
      <c r="D2518" t="s">
        <v>836</v>
      </c>
      <c r="E2518" t="s">
        <v>51</v>
      </c>
      <c r="F2518" t="s">
        <v>52</v>
      </c>
      <c r="G2518" t="s">
        <v>53</v>
      </c>
      <c r="H2518" t="s">
        <v>42</v>
      </c>
      <c r="I2518" t="s">
        <v>4867</v>
      </c>
      <c r="J2518" s="4">
        <v>21197</v>
      </c>
    </row>
    <row r="2519" spans="1:10" x14ac:dyDescent="0.3">
      <c r="A2519" t="s">
        <v>4904</v>
      </c>
      <c r="B2519" s="4">
        <v>45681</v>
      </c>
      <c r="C2519" t="s">
        <v>270</v>
      </c>
      <c r="D2519" t="s">
        <v>271</v>
      </c>
      <c r="E2519" t="s">
        <v>51</v>
      </c>
      <c r="F2519" t="s">
        <v>52</v>
      </c>
      <c r="G2519" t="s">
        <v>53</v>
      </c>
      <c r="H2519" t="s">
        <v>42</v>
      </c>
      <c r="I2519" t="s">
        <v>4867</v>
      </c>
      <c r="J2519" s="4">
        <v>21197</v>
      </c>
    </row>
    <row r="2520" spans="1:10" x14ac:dyDescent="0.3">
      <c r="A2520" t="s">
        <v>4905</v>
      </c>
      <c r="B2520" s="4">
        <v>45681</v>
      </c>
      <c r="C2520" t="s">
        <v>656</v>
      </c>
      <c r="D2520" t="s">
        <v>657</v>
      </c>
      <c r="E2520" t="s">
        <v>51</v>
      </c>
      <c r="F2520" t="s">
        <v>52</v>
      </c>
      <c r="G2520" t="s">
        <v>53</v>
      </c>
      <c r="H2520" t="s">
        <v>42</v>
      </c>
      <c r="I2520" t="s">
        <v>4867</v>
      </c>
      <c r="J2520" s="4">
        <v>21197</v>
      </c>
    </row>
    <row r="2521" spans="1:10" x14ac:dyDescent="0.3">
      <c r="A2521" t="s">
        <v>4906</v>
      </c>
      <c r="B2521" s="4">
        <v>45681</v>
      </c>
      <c r="C2521" t="s">
        <v>545</v>
      </c>
      <c r="D2521" t="s">
        <v>546</v>
      </c>
      <c r="E2521" t="s">
        <v>51</v>
      </c>
      <c r="F2521" t="s">
        <v>52</v>
      </c>
      <c r="G2521" t="s">
        <v>53</v>
      </c>
      <c r="H2521" t="s">
        <v>42</v>
      </c>
      <c r="I2521" t="s">
        <v>4867</v>
      </c>
      <c r="J2521" s="4">
        <v>21197</v>
      </c>
    </row>
    <row r="2522" spans="1:10" x14ac:dyDescent="0.3">
      <c r="A2522" t="s">
        <v>4907</v>
      </c>
      <c r="B2522" s="4">
        <v>45681</v>
      </c>
      <c r="C2522" t="s">
        <v>947</v>
      </c>
      <c r="D2522" t="s">
        <v>948</v>
      </c>
      <c r="E2522" t="s">
        <v>51</v>
      </c>
      <c r="F2522" t="s">
        <v>52</v>
      </c>
      <c r="G2522" t="s">
        <v>53</v>
      </c>
      <c r="H2522" t="s">
        <v>42</v>
      </c>
      <c r="I2522" t="s">
        <v>4233</v>
      </c>
      <c r="J2522" s="4">
        <v>22918</v>
      </c>
    </row>
    <row r="2523" spans="1:10" x14ac:dyDescent="0.3">
      <c r="A2523" t="s">
        <v>4908</v>
      </c>
      <c r="B2523" s="4">
        <v>45681</v>
      </c>
      <c r="C2523" t="s">
        <v>60</v>
      </c>
      <c r="D2523" t="s">
        <v>61</v>
      </c>
      <c r="E2523" t="s">
        <v>51</v>
      </c>
      <c r="F2523" t="s">
        <v>52</v>
      </c>
      <c r="G2523" t="s">
        <v>53</v>
      </c>
      <c r="H2523" t="s">
        <v>42</v>
      </c>
      <c r="I2523" t="s">
        <v>2745</v>
      </c>
      <c r="J2523" s="4">
        <v>23261</v>
      </c>
    </row>
    <row r="2524" spans="1:10" x14ac:dyDescent="0.3">
      <c r="A2524" t="s">
        <v>4909</v>
      </c>
      <c r="B2524" s="4">
        <v>45681</v>
      </c>
      <c r="C2524" t="s">
        <v>4910</v>
      </c>
      <c r="D2524" t="s">
        <v>4911</v>
      </c>
      <c r="E2524" t="s">
        <v>39</v>
      </c>
      <c r="F2524" t="s">
        <v>40</v>
      </c>
      <c r="G2524" t="s">
        <v>41</v>
      </c>
      <c r="H2524" t="s">
        <v>42</v>
      </c>
      <c r="I2524" t="s">
        <v>4912</v>
      </c>
      <c r="J2524" s="4">
        <v>29749</v>
      </c>
    </row>
    <row r="2525" spans="1:10" x14ac:dyDescent="0.3">
      <c r="A2525" t="s">
        <v>4913</v>
      </c>
      <c r="B2525" s="4">
        <v>45681</v>
      </c>
      <c r="C2525" t="s">
        <v>325</v>
      </c>
      <c r="D2525" t="s">
        <v>326</v>
      </c>
      <c r="E2525" t="s">
        <v>39</v>
      </c>
      <c r="F2525" t="s">
        <v>40</v>
      </c>
      <c r="G2525" t="s">
        <v>41</v>
      </c>
      <c r="H2525" t="s">
        <v>42</v>
      </c>
      <c r="I2525" t="s">
        <v>4912</v>
      </c>
      <c r="J2525" s="4">
        <v>29749</v>
      </c>
    </row>
    <row r="2526" spans="1:10" x14ac:dyDescent="0.3">
      <c r="A2526" t="s">
        <v>4914</v>
      </c>
      <c r="B2526" s="4">
        <v>45681</v>
      </c>
      <c r="C2526" t="s">
        <v>4300</v>
      </c>
      <c r="D2526" t="s">
        <v>4301</v>
      </c>
      <c r="E2526" t="s">
        <v>111</v>
      </c>
      <c r="F2526" t="s">
        <v>112</v>
      </c>
      <c r="G2526" t="s">
        <v>113</v>
      </c>
      <c r="H2526" t="s">
        <v>42</v>
      </c>
      <c r="I2526" t="s">
        <v>1849</v>
      </c>
      <c r="J2526" s="4">
        <v>25529</v>
      </c>
    </row>
    <row r="2527" spans="1:10" x14ac:dyDescent="0.3">
      <c r="A2527" t="s">
        <v>4915</v>
      </c>
      <c r="B2527" s="4">
        <v>45681</v>
      </c>
      <c r="C2527" t="s">
        <v>508</v>
      </c>
      <c r="D2527" t="s">
        <v>509</v>
      </c>
      <c r="E2527" t="s">
        <v>39</v>
      </c>
      <c r="F2527" t="s">
        <v>40</v>
      </c>
      <c r="G2527" t="s">
        <v>41</v>
      </c>
      <c r="H2527" t="s">
        <v>42</v>
      </c>
      <c r="I2527" t="s">
        <v>4916</v>
      </c>
      <c r="J2527" s="4">
        <v>22271</v>
      </c>
    </row>
    <row r="2528" spans="1:10" x14ac:dyDescent="0.3">
      <c r="A2528" t="s">
        <v>4917</v>
      </c>
      <c r="B2528" s="4">
        <v>45681</v>
      </c>
      <c r="C2528" t="s">
        <v>215</v>
      </c>
      <c r="D2528" t="s">
        <v>216</v>
      </c>
      <c r="E2528" t="s">
        <v>39</v>
      </c>
      <c r="F2528" t="s">
        <v>40</v>
      </c>
      <c r="G2528" t="s">
        <v>41</v>
      </c>
      <c r="H2528" t="s">
        <v>42</v>
      </c>
      <c r="I2528" t="s">
        <v>4916</v>
      </c>
      <c r="J2528" s="4">
        <v>22271</v>
      </c>
    </row>
    <row r="2529" spans="1:10" x14ac:dyDescent="0.3">
      <c r="A2529" t="s">
        <v>4918</v>
      </c>
      <c r="B2529" s="4">
        <v>45681</v>
      </c>
      <c r="C2529" t="s">
        <v>4919</v>
      </c>
      <c r="D2529" t="s">
        <v>4920</v>
      </c>
      <c r="E2529" t="s">
        <v>39</v>
      </c>
      <c r="F2529" t="s">
        <v>40</v>
      </c>
      <c r="G2529" t="s">
        <v>41</v>
      </c>
      <c r="H2529" t="s">
        <v>42</v>
      </c>
      <c r="I2529" t="s">
        <v>4916</v>
      </c>
      <c r="J2529" s="4">
        <v>22271</v>
      </c>
    </row>
    <row r="2530" spans="1:10" x14ac:dyDescent="0.3">
      <c r="A2530" t="s">
        <v>4921</v>
      </c>
      <c r="B2530" s="4">
        <v>45681</v>
      </c>
      <c r="C2530" t="s">
        <v>276</v>
      </c>
      <c r="D2530" t="s">
        <v>277</v>
      </c>
      <c r="E2530" t="s">
        <v>39</v>
      </c>
      <c r="F2530" t="s">
        <v>40</v>
      </c>
      <c r="G2530" t="s">
        <v>41</v>
      </c>
      <c r="H2530" t="s">
        <v>42</v>
      </c>
      <c r="I2530" t="s">
        <v>2202</v>
      </c>
      <c r="J2530" s="4">
        <v>24703</v>
      </c>
    </row>
    <row r="2531" spans="1:10" x14ac:dyDescent="0.3">
      <c r="A2531" t="s">
        <v>4922</v>
      </c>
      <c r="B2531" s="4">
        <v>45681</v>
      </c>
      <c r="C2531" t="s">
        <v>105</v>
      </c>
      <c r="D2531" t="s">
        <v>106</v>
      </c>
      <c r="E2531" t="s">
        <v>39</v>
      </c>
      <c r="F2531" t="s">
        <v>40</v>
      </c>
      <c r="G2531" t="s">
        <v>41</v>
      </c>
      <c r="H2531" t="s">
        <v>42</v>
      </c>
      <c r="I2531" t="s">
        <v>2202</v>
      </c>
      <c r="J2531" s="4">
        <v>24703</v>
      </c>
    </row>
    <row r="2532" spans="1:10" x14ac:dyDescent="0.3">
      <c r="A2532" t="s">
        <v>4923</v>
      </c>
      <c r="B2532" s="4">
        <v>45681</v>
      </c>
      <c r="C2532" t="s">
        <v>1102</v>
      </c>
      <c r="D2532" t="s">
        <v>1103</v>
      </c>
      <c r="E2532" t="s">
        <v>77</v>
      </c>
      <c r="F2532" t="s">
        <v>78</v>
      </c>
      <c r="G2532" t="s">
        <v>79</v>
      </c>
      <c r="H2532" t="s">
        <v>42</v>
      </c>
      <c r="I2532" t="s">
        <v>4924</v>
      </c>
      <c r="J2532" s="4">
        <v>25311</v>
      </c>
    </row>
    <row r="2533" spans="1:10" x14ac:dyDescent="0.3">
      <c r="A2533" t="s">
        <v>4925</v>
      </c>
      <c r="B2533" s="4">
        <v>45681</v>
      </c>
      <c r="C2533" t="s">
        <v>739</v>
      </c>
      <c r="D2533" t="s">
        <v>740</v>
      </c>
      <c r="E2533" t="s">
        <v>77</v>
      </c>
      <c r="F2533" t="s">
        <v>78</v>
      </c>
      <c r="G2533" t="s">
        <v>79</v>
      </c>
      <c r="H2533" t="s">
        <v>42</v>
      </c>
      <c r="I2533" t="s">
        <v>4924</v>
      </c>
      <c r="J2533" s="4">
        <v>25311</v>
      </c>
    </row>
    <row r="2534" spans="1:10" x14ac:dyDescent="0.3">
      <c r="A2534" t="s">
        <v>4926</v>
      </c>
      <c r="B2534" s="4">
        <v>45681</v>
      </c>
      <c r="C2534" t="s">
        <v>550</v>
      </c>
      <c r="D2534" t="s">
        <v>551</v>
      </c>
      <c r="E2534" t="s">
        <v>51</v>
      </c>
      <c r="F2534" t="s">
        <v>52</v>
      </c>
      <c r="G2534" t="s">
        <v>53</v>
      </c>
      <c r="H2534" t="s">
        <v>42</v>
      </c>
      <c r="I2534" t="s">
        <v>552</v>
      </c>
      <c r="J2534" s="4">
        <v>23902</v>
      </c>
    </row>
    <row r="2535" spans="1:10" x14ac:dyDescent="0.3">
      <c r="A2535" t="s">
        <v>4927</v>
      </c>
      <c r="B2535" s="4">
        <v>45681</v>
      </c>
      <c r="C2535" t="s">
        <v>990</v>
      </c>
      <c r="D2535" t="s">
        <v>991</v>
      </c>
      <c r="E2535" t="s">
        <v>51</v>
      </c>
      <c r="F2535" t="s">
        <v>52</v>
      </c>
      <c r="G2535" t="s">
        <v>53</v>
      </c>
      <c r="H2535" t="s">
        <v>42</v>
      </c>
      <c r="I2535" t="s">
        <v>552</v>
      </c>
      <c r="J2535" s="4">
        <v>23902</v>
      </c>
    </row>
    <row r="2536" spans="1:10" x14ac:dyDescent="0.3">
      <c r="A2536" t="s">
        <v>4928</v>
      </c>
      <c r="B2536" s="4">
        <v>45681</v>
      </c>
      <c r="C2536" t="s">
        <v>419</v>
      </c>
      <c r="D2536" t="s">
        <v>420</v>
      </c>
      <c r="E2536" t="s">
        <v>51</v>
      </c>
      <c r="F2536" t="s">
        <v>52</v>
      </c>
      <c r="G2536" t="s">
        <v>53</v>
      </c>
      <c r="H2536" t="s">
        <v>42</v>
      </c>
      <c r="I2536" t="s">
        <v>552</v>
      </c>
      <c r="J2536" s="4">
        <v>23902</v>
      </c>
    </row>
    <row r="2537" spans="1:10" x14ac:dyDescent="0.3">
      <c r="A2537" t="s">
        <v>4929</v>
      </c>
      <c r="B2537" s="4">
        <v>45681</v>
      </c>
      <c r="C2537" t="s">
        <v>215</v>
      </c>
      <c r="D2537" t="s">
        <v>216</v>
      </c>
      <c r="E2537" t="s">
        <v>51</v>
      </c>
      <c r="F2537" t="s">
        <v>52</v>
      </c>
      <c r="G2537" t="s">
        <v>53</v>
      </c>
      <c r="H2537" t="s">
        <v>42</v>
      </c>
      <c r="I2537" t="s">
        <v>678</v>
      </c>
      <c r="J2537" s="4">
        <v>22702</v>
      </c>
    </row>
    <row r="2538" spans="1:10" x14ac:dyDescent="0.3">
      <c r="A2538" t="s">
        <v>4930</v>
      </c>
      <c r="B2538" s="4">
        <v>45681</v>
      </c>
      <c r="C2538" t="s">
        <v>1380</v>
      </c>
      <c r="D2538" t="s">
        <v>1381</v>
      </c>
      <c r="E2538" t="s">
        <v>51</v>
      </c>
      <c r="F2538" t="s">
        <v>52</v>
      </c>
      <c r="G2538" t="s">
        <v>53</v>
      </c>
      <c r="H2538" t="s">
        <v>42</v>
      </c>
      <c r="I2538" t="s">
        <v>678</v>
      </c>
      <c r="J2538" s="4">
        <v>22702</v>
      </c>
    </row>
    <row r="2539" spans="1:10" x14ac:dyDescent="0.3">
      <c r="A2539" t="s">
        <v>4931</v>
      </c>
      <c r="B2539" s="4">
        <v>45681</v>
      </c>
      <c r="C2539" t="s">
        <v>1506</v>
      </c>
      <c r="D2539" t="s">
        <v>1507</v>
      </c>
      <c r="E2539" t="s">
        <v>698</v>
      </c>
      <c r="F2539" t="s">
        <v>699</v>
      </c>
      <c r="G2539" t="s">
        <v>700</v>
      </c>
      <c r="H2539" t="s">
        <v>42</v>
      </c>
      <c r="I2539" t="s">
        <v>4932</v>
      </c>
      <c r="J2539" s="4">
        <v>36099</v>
      </c>
    </row>
    <row r="2540" spans="1:10" x14ac:dyDescent="0.3">
      <c r="A2540" t="s">
        <v>4933</v>
      </c>
      <c r="B2540" s="4">
        <v>45681</v>
      </c>
      <c r="C2540" t="s">
        <v>85</v>
      </c>
      <c r="D2540" t="s">
        <v>86</v>
      </c>
      <c r="E2540" t="s">
        <v>111</v>
      </c>
      <c r="F2540" t="s">
        <v>112</v>
      </c>
      <c r="G2540" t="s">
        <v>113</v>
      </c>
      <c r="H2540" t="s">
        <v>42</v>
      </c>
      <c r="I2540" t="s">
        <v>3677</v>
      </c>
      <c r="J2540" s="4">
        <v>27019</v>
      </c>
    </row>
    <row r="2541" spans="1:10" x14ac:dyDescent="0.3">
      <c r="A2541" t="s">
        <v>4934</v>
      </c>
      <c r="B2541" s="4">
        <v>45681</v>
      </c>
      <c r="C2541" t="s">
        <v>1700</v>
      </c>
      <c r="D2541" t="s">
        <v>1701</v>
      </c>
      <c r="E2541" t="s">
        <v>39</v>
      </c>
      <c r="F2541" t="s">
        <v>40</v>
      </c>
      <c r="G2541" t="s">
        <v>41</v>
      </c>
      <c r="H2541" t="s">
        <v>42</v>
      </c>
      <c r="I2541" t="s">
        <v>4275</v>
      </c>
      <c r="J2541" s="4">
        <v>26834</v>
      </c>
    </row>
    <row r="2542" spans="1:10" x14ac:dyDescent="0.3">
      <c r="A2542" t="s">
        <v>4935</v>
      </c>
      <c r="B2542" s="4">
        <v>45681</v>
      </c>
      <c r="C2542" t="s">
        <v>400</v>
      </c>
      <c r="D2542" t="s">
        <v>401</v>
      </c>
      <c r="E2542" t="s">
        <v>51</v>
      </c>
      <c r="F2542" t="s">
        <v>52</v>
      </c>
      <c r="G2542" t="s">
        <v>53</v>
      </c>
      <c r="H2542" t="s">
        <v>42</v>
      </c>
      <c r="I2542" t="s">
        <v>4936</v>
      </c>
      <c r="J2542" s="4">
        <v>23398</v>
      </c>
    </row>
    <row r="2543" spans="1:10" x14ac:dyDescent="0.3">
      <c r="A2543" t="s">
        <v>4937</v>
      </c>
      <c r="B2543" s="4">
        <v>45681</v>
      </c>
      <c r="C2543" t="s">
        <v>2365</v>
      </c>
      <c r="D2543" t="s">
        <v>2366</v>
      </c>
      <c r="E2543" t="s">
        <v>51</v>
      </c>
      <c r="F2543" t="s">
        <v>52</v>
      </c>
      <c r="G2543" t="s">
        <v>53</v>
      </c>
      <c r="H2543" t="s">
        <v>42</v>
      </c>
      <c r="I2543" t="s">
        <v>4936</v>
      </c>
      <c r="J2543" s="4">
        <v>23398</v>
      </c>
    </row>
    <row r="2544" spans="1:10" x14ac:dyDescent="0.3">
      <c r="A2544" t="s">
        <v>4938</v>
      </c>
      <c r="B2544" s="4">
        <v>45681</v>
      </c>
      <c r="C2544" t="s">
        <v>75</v>
      </c>
      <c r="D2544" t="s">
        <v>76</v>
      </c>
      <c r="E2544" t="s">
        <v>51</v>
      </c>
      <c r="F2544" t="s">
        <v>52</v>
      </c>
      <c r="G2544" t="s">
        <v>53</v>
      </c>
      <c r="H2544" t="s">
        <v>42</v>
      </c>
      <c r="I2544" t="s">
        <v>4936</v>
      </c>
      <c r="J2544" s="4">
        <v>23398</v>
      </c>
    </row>
    <row r="2545" spans="1:10" x14ac:dyDescent="0.3">
      <c r="A2545" t="s">
        <v>4939</v>
      </c>
      <c r="B2545" s="4">
        <v>45681</v>
      </c>
      <c r="C2545" t="s">
        <v>508</v>
      </c>
      <c r="D2545" t="s">
        <v>509</v>
      </c>
      <c r="E2545" t="s">
        <v>51</v>
      </c>
      <c r="F2545" t="s">
        <v>52</v>
      </c>
      <c r="G2545" t="s">
        <v>53</v>
      </c>
      <c r="H2545" t="s">
        <v>42</v>
      </c>
      <c r="I2545" t="s">
        <v>386</v>
      </c>
      <c r="J2545" s="4">
        <v>21947</v>
      </c>
    </row>
    <row r="2546" spans="1:10" x14ac:dyDescent="0.3">
      <c r="A2546" t="s">
        <v>4940</v>
      </c>
      <c r="B2546" s="4">
        <v>45681</v>
      </c>
      <c r="C2546" t="s">
        <v>796</v>
      </c>
      <c r="D2546" t="s">
        <v>797</v>
      </c>
      <c r="E2546" t="s">
        <v>51</v>
      </c>
      <c r="F2546" t="s">
        <v>52</v>
      </c>
      <c r="G2546" t="s">
        <v>53</v>
      </c>
      <c r="H2546" t="s">
        <v>42</v>
      </c>
      <c r="I2546" t="s">
        <v>386</v>
      </c>
      <c r="J2546" s="4">
        <v>21947</v>
      </c>
    </row>
    <row r="2547" spans="1:10" x14ac:dyDescent="0.3">
      <c r="A2547" t="s">
        <v>4941</v>
      </c>
      <c r="B2547" s="4">
        <v>45681</v>
      </c>
      <c r="C2547" t="s">
        <v>419</v>
      </c>
      <c r="D2547" t="s">
        <v>420</v>
      </c>
      <c r="E2547" t="s">
        <v>39</v>
      </c>
      <c r="F2547" t="s">
        <v>40</v>
      </c>
      <c r="G2547" t="s">
        <v>41</v>
      </c>
      <c r="H2547" t="s">
        <v>42</v>
      </c>
      <c r="I2547" t="s">
        <v>4863</v>
      </c>
      <c r="J2547" s="4">
        <v>30657</v>
      </c>
    </row>
    <row r="2548" spans="1:10" x14ac:dyDescent="0.3">
      <c r="A2548" t="s">
        <v>4942</v>
      </c>
      <c r="B2548" s="4">
        <v>45681</v>
      </c>
      <c r="C2548" t="s">
        <v>341</v>
      </c>
      <c r="D2548" t="s">
        <v>342</v>
      </c>
      <c r="E2548" t="s">
        <v>39</v>
      </c>
      <c r="F2548" t="s">
        <v>40</v>
      </c>
      <c r="G2548" t="s">
        <v>41</v>
      </c>
      <c r="H2548" t="s">
        <v>42</v>
      </c>
      <c r="I2548" t="s">
        <v>2990</v>
      </c>
      <c r="J2548" s="4">
        <v>26207</v>
      </c>
    </row>
    <row r="2549" spans="1:10" x14ac:dyDescent="0.3">
      <c r="A2549" t="s">
        <v>4943</v>
      </c>
      <c r="B2549" s="4">
        <v>45681</v>
      </c>
      <c r="C2549" t="s">
        <v>125</v>
      </c>
      <c r="D2549" t="s">
        <v>126</v>
      </c>
      <c r="E2549" t="s">
        <v>51</v>
      </c>
      <c r="F2549" t="s">
        <v>52</v>
      </c>
      <c r="G2549" t="s">
        <v>53</v>
      </c>
      <c r="H2549" t="s">
        <v>42</v>
      </c>
      <c r="I2549" t="s">
        <v>4944</v>
      </c>
      <c r="J2549" s="4">
        <v>23586</v>
      </c>
    </row>
    <row r="2550" spans="1:10" x14ac:dyDescent="0.3">
      <c r="A2550" t="s">
        <v>4945</v>
      </c>
      <c r="B2550" s="4">
        <v>45681</v>
      </c>
      <c r="C2550" t="s">
        <v>105</v>
      </c>
      <c r="D2550" t="s">
        <v>106</v>
      </c>
      <c r="E2550" t="s">
        <v>51</v>
      </c>
      <c r="F2550" t="s">
        <v>52</v>
      </c>
      <c r="G2550" t="s">
        <v>53</v>
      </c>
      <c r="H2550" t="s">
        <v>42</v>
      </c>
      <c r="I2550" t="s">
        <v>4944</v>
      </c>
      <c r="J2550" s="4">
        <v>23586</v>
      </c>
    </row>
    <row r="2551" spans="1:10" x14ac:dyDescent="0.3">
      <c r="A2551" t="s">
        <v>4946</v>
      </c>
      <c r="B2551" s="4">
        <v>45681</v>
      </c>
      <c r="C2551" t="s">
        <v>258</v>
      </c>
      <c r="D2551" t="s">
        <v>259</v>
      </c>
      <c r="E2551" t="s">
        <v>51</v>
      </c>
      <c r="F2551" t="s">
        <v>52</v>
      </c>
      <c r="G2551" t="s">
        <v>53</v>
      </c>
      <c r="H2551" t="s">
        <v>42</v>
      </c>
      <c r="I2551" t="s">
        <v>4944</v>
      </c>
      <c r="J2551" s="4">
        <v>23586</v>
      </c>
    </row>
    <row r="2552" spans="1:10" x14ac:dyDescent="0.3">
      <c r="A2552" t="s">
        <v>4947</v>
      </c>
      <c r="B2552" s="4">
        <v>45681</v>
      </c>
      <c r="C2552" t="s">
        <v>347</v>
      </c>
      <c r="D2552" t="s">
        <v>348</v>
      </c>
      <c r="E2552" t="s">
        <v>51</v>
      </c>
      <c r="F2552" t="s">
        <v>52</v>
      </c>
      <c r="G2552" t="s">
        <v>53</v>
      </c>
      <c r="H2552" t="s">
        <v>42</v>
      </c>
      <c r="I2552" t="s">
        <v>4944</v>
      </c>
      <c r="J2552" s="4">
        <v>23586</v>
      </c>
    </row>
    <row r="2553" spans="1:10" x14ac:dyDescent="0.3">
      <c r="A2553" t="s">
        <v>4948</v>
      </c>
      <c r="B2553" s="4">
        <v>45681</v>
      </c>
      <c r="C2553" t="s">
        <v>662</v>
      </c>
      <c r="D2553" t="s">
        <v>663</v>
      </c>
      <c r="E2553" t="s">
        <v>51</v>
      </c>
      <c r="F2553" t="s">
        <v>52</v>
      </c>
      <c r="G2553" t="s">
        <v>53</v>
      </c>
      <c r="H2553" t="s">
        <v>42</v>
      </c>
      <c r="I2553" t="s">
        <v>4944</v>
      </c>
      <c r="J2553" s="4">
        <v>23586</v>
      </c>
    </row>
    <row r="2554" spans="1:10" x14ac:dyDescent="0.3">
      <c r="A2554" t="s">
        <v>4949</v>
      </c>
      <c r="B2554" s="4">
        <v>45681</v>
      </c>
      <c r="C2554" t="s">
        <v>662</v>
      </c>
      <c r="D2554" t="s">
        <v>663</v>
      </c>
      <c r="E2554" t="s">
        <v>51</v>
      </c>
      <c r="F2554" t="s">
        <v>52</v>
      </c>
      <c r="G2554" t="s">
        <v>53</v>
      </c>
      <c r="H2554" t="s">
        <v>42</v>
      </c>
      <c r="I2554" t="s">
        <v>4950</v>
      </c>
      <c r="J2554" s="4">
        <v>28321</v>
      </c>
    </row>
    <row r="2555" spans="1:10" x14ac:dyDescent="0.3">
      <c r="A2555" t="s">
        <v>4951</v>
      </c>
      <c r="B2555" s="4">
        <v>45681</v>
      </c>
      <c r="C2555" t="s">
        <v>1563</v>
      </c>
      <c r="D2555" t="s">
        <v>1564</v>
      </c>
      <c r="E2555" t="s">
        <v>51</v>
      </c>
      <c r="F2555" t="s">
        <v>52</v>
      </c>
      <c r="G2555" t="s">
        <v>53</v>
      </c>
      <c r="H2555" t="s">
        <v>42</v>
      </c>
      <c r="I2555" t="s">
        <v>1447</v>
      </c>
      <c r="J2555" s="4">
        <v>21827</v>
      </c>
    </row>
    <row r="2556" spans="1:10" x14ac:dyDescent="0.3">
      <c r="A2556" t="s">
        <v>4952</v>
      </c>
      <c r="B2556" s="4">
        <v>45681</v>
      </c>
      <c r="C2556" t="s">
        <v>136</v>
      </c>
      <c r="D2556" t="s">
        <v>137</v>
      </c>
      <c r="E2556" t="s">
        <v>39</v>
      </c>
      <c r="F2556" t="s">
        <v>40</v>
      </c>
      <c r="G2556" t="s">
        <v>41</v>
      </c>
      <c r="H2556" t="s">
        <v>42</v>
      </c>
      <c r="I2556" t="s">
        <v>1301</v>
      </c>
      <c r="J2556" s="4">
        <v>24983</v>
      </c>
    </row>
    <row r="2557" spans="1:10" x14ac:dyDescent="0.3">
      <c r="A2557" t="s">
        <v>4953</v>
      </c>
      <c r="B2557" s="4">
        <v>45681</v>
      </c>
      <c r="C2557" t="s">
        <v>599</v>
      </c>
      <c r="D2557" t="s">
        <v>600</v>
      </c>
      <c r="E2557" t="s">
        <v>51</v>
      </c>
      <c r="F2557" t="s">
        <v>52</v>
      </c>
      <c r="G2557" t="s">
        <v>53</v>
      </c>
      <c r="H2557" t="s">
        <v>42</v>
      </c>
      <c r="I2557" t="s">
        <v>4954</v>
      </c>
      <c r="J2557" s="4">
        <v>29473</v>
      </c>
    </row>
    <row r="2558" spans="1:10" x14ac:dyDescent="0.3">
      <c r="A2558" t="s">
        <v>4955</v>
      </c>
      <c r="B2558" s="4">
        <v>45681</v>
      </c>
      <c r="C2558" t="s">
        <v>4154</v>
      </c>
      <c r="D2558" t="s">
        <v>4155</v>
      </c>
      <c r="E2558" t="s">
        <v>39</v>
      </c>
      <c r="F2558" t="s">
        <v>40</v>
      </c>
      <c r="G2558" t="s">
        <v>41</v>
      </c>
      <c r="H2558" t="s">
        <v>42</v>
      </c>
      <c r="I2558" t="s">
        <v>4956</v>
      </c>
      <c r="J2558" s="4">
        <v>19377</v>
      </c>
    </row>
    <row r="2559" spans="1:10" x14ac:dyDescent="0.3">
      <c r="A2559" t="s">
        <v>4957</v>
      </c>
      <c r="B2559" s="4">
        <v>45681</v>
      </c>
      <c r="C2559" t="s">
        <v>325</v>
      </c>
      <c r="D2559" t="s">
        <v>326</v>
      </c>
      <c r="E2559" t="s">
        <v>39</v>
      </c>
      <c r="F2559" t="s">
        <v>40</v>
      </c>
      <c r="G2559" t="s">
        <v>41</v>
      </c>
      <c r="H2559" t="s">
        <v>42</v>
      </c>
      <c r="I2559" t="s">
        <v>4956</v>
      </c>
      <c r="J2559" s="4">
        <v>19377</v>
      </c>
    </row>
    <row r="2560" spans="1:10" x14ac:dyDescent="0.3">
      <c r="A2560" t="s">
        <v>4958</v>
      </c>
      <c r="B2560" s="4">
        <v>45681</v>
      </c>
      <c r="C2560" t="s">
        <v>670</v>
      </c>
      <c r="D2560" t="s">
        <v>671</v>
      </c>
      <c r="E2560" t="s">
        <v>39</v>
      </c>
      <c r="F2560" t="s">
        <v>40</v>
      </c>
      <c r="G2560" t="s">
        <v>41</v>
      </c>
      <c r="H2560" t="s">
        <v>42</v>
      </c>
      <c r="I2560" t="s">
        <v>4956</v>
      </c>
      <c r="J2560" s="4">
        <v>19377</v>
      </c>
    </row>
    <row r="2561" spans="1:10" x14ac:dyDescent="0.3">
      <c r="A2561" t="s">
        <v>4959</v>
      </c>
      <c r="B2561" s="4">
        <v>45681</v>
      </c>
      <c r="C2561" t="s">
        <v>692</v>
      </c>
      <c r="D2561" t="s">
        <v>693</v>
      </c>
      <c r="E2561" t="s">
        <v>51</v>
      </c>
      <c r="F2561" t="s">
        <v>52</v>
      </c>
      <c r="G2561" t="s">
        <v>53</v>
      </c>
      <c r="H2561" t="s">
        <v>42</v>
      </c>
      <c r="I2561" t="s">
        <v>4960</v>
      </c>
      <c r="J2561" s="4">
        <v>33253</v>
      </c>
    </row>
    <row r="2562" spans="1:10" x14ac:dyDescent="0.3">
      <c r="A2562" t="s">
        <v>4961</v>
      </c>
      <c r="B2562" s="4">
        <v>45681</v>
      </c>
      <c r="C2562" t="s">
        <v>673</v>
      </c>
      <c r="D2562" t="s">
        <v>882</v>
      </c>
      <c r="E2562" t="s">
        <v>111</v>
      </c>
      <c r="F2562" t="s">
        <v>112</v>
      </c>
      <c r="G2562" t="s">
        <v>113</v>
      </c>
      <c r="H2562" t="s">
        <v>42</v>
      </c>
      <c r="I2562" t="s">
        <v>4533</v>
      </c>
      <c r="J2562" s="4">
        <v>29583</v>
      </c>
    </row>
    <row r="2563" spans="1:10" x14ac:dyDescent="0.3">
      <c r="A2563" t="s">
        <v>4962</v>
      </c>
      <c r="B2563" s="4">
        <v>45681</v>
      </c>
      <c r="C2563" t="s">
        <v>325</v>
      </c>
      <c r="D2563" t="s">
        <v>326</v>
      </c>
      <c r="E2563" t="s">
        <v>51</v>
      </c>
      <c r="F2563" t="s">
        <v>52</v>
      </c>
      <c r="G2563" t="s">
        <v>53</v>
      </c>
      <c r="H2563" t="s">
        <v>42</v>
      </c>
      <c r="I2563" t="s">
        <v>4963</v>
      </c>
      <c r="J2563" s="4">
        <v>31110</v>
      </c>
    </row>
    <row r="2564" spans="1:10" x14ac:dyDescent="0.3">
      <c r="A2564" t="s">
        <v>4964</v>
      </c>
      <c r="B2564" s="4">
        <v>45681</v>
      </c>
      <c r="C2564" t="s">
        <v>474</v>
      </c>
      <c r="D2564" t="s">
        <v>475</v>
      </c>
      <c r="E2564" t="s">
        <v>51</v>
      </c>
      <c r="F2564" t="s">
        <v>52</v>
      </c>
      <c r="G2564" t="s">
        <v>53</v>
      </c>
      <c r="H2564" t="s">
        <v>42</v>
      </c>
      <c r="I2564" t="s">
        <v>4963</v>
      </c>
      <c r="J2564" s="4">
        <v>31110</v>
      </c>
    </row>
    <row r="2565" spans="1:10" x14ac:dyDescent="0.3">
      <c r="A2565" t="s">
        <v>4965</v>
      </c>
      <c r="B2565" s="4">
        <v>45681</v>
      </c>
      <c r="C2565" t="s">
        <v>1156</v>
      </c>
      <c r="D2565" t="s">
        <v>1157</v>
      </c>
      <c r="E2565" t="s">
        <v>39</v>
      </c>
      <c r="F2565" t="s">
        <v>40</v>
      </c>
      <c r="G2565" t="s">
        <v>41</v>
      </c>
      <c r="H2565" t="s">
        <v>42</v>
      </c>
      <c r="I2565" t="s">
        <v>4966</v>
      </c>
      <c r="J2565" s="4">
        <v>25263</v>
      </c>
    </row>
    <row r="2566" spans="1:10" x14ac:dyDescent="0.3">
      <c r="A2566" t="s">
        <v>4967</v>
      </c>
      <c r="B2566" s="4">
        <v>45681</v>
      </c>
      <c r="C2566" t="s">
        <v>105</v>
      </c>
      <c r="D2566" t="s">
        <v>106</v>
      </c>
      <c r="E2566" t="s">
        <v>39</v>
      </c>
      <c r="F2566" t="s">
        <v>40</v>
      </c>
      <c r="G2566" t="s">
        <v>41</v>
      </c>
      <c r="H2566" t="s">
        <v>42</v>
      </c>
      <c r="I2566" t="s">
        <v>4966</v>
      </c>
      <c r="J2566" s="4">
        <v>25263</v>
      </c>
    </row>
    <row r="2567" spans="1:10" x14ac:dyDescent="0.3">
      <c r="A2567" t="s">
        <v>4968</v>
      </c>
      <c r="B2567" s="4">
        <v>45681</v>
      </c>
      <c r="C2567" t="s">
        <v>1563</v>
      </c>
      <c r="D2567" t="s">
        <v>1564</v>
      </c>
      <c r="E2567" t="s">
        <v>39</v>
      </c>
      <c r="F2567" t="s">
        <v>40</v>
      </c>
      <c r="G2567" t="s">
        <v>41</v>
      </c>
      <c r="H2567" t="s">
        <v>42</v>
      </c>
      <c r="I2567" t="s">
        <v>4969</v>
      </c>
      <c r="J2567" s="4">
        <v>24635</v>
      </c>
    </row>
    <row r="2568" spans="1:10" x14ac:dyDescent="0.3">
      <c r="A2568" t="s">
        <v>4970</v>
      </c>
      <c r="B2568" s="4">
        <v>45681</v>
      </c>
      <c r="C2568" t="s">
        <v>105</v>
      </c>
      <c r="D2568" t="s">
        <v>106</v>
      </c>
      <c r="E2568" t="s">
        <v>39</v>
      </c>
      <c r="F2568" t="s">
        <v>40</v>
      </c>
      <c r="G2568" t="s">
        <v>41</v>
      </c>
      <c r="H2568" t="s">
        <v>42</v>
      </c>
      <c r="I2568" t="s">
        <v>4969</v>
      </c>
      <c r="J2568" s="4">
        <v>24635</v>
      </c>
    </row>
    <row r="2569" spans="1:10" x14ac:dyDescent="0.3">
      <c r="A2569" t="s">
        <v>4971</v>
      </c>
      <c r="B2569" s="4">
        <v>45681</v>
      </c>
      <c r="C2569" t="s">
        <v>947</v>
      </c>
      <c r="D2569" t="s">
        <v>948</v>
      </c>
      <c r="E2569" t="s">
        <v>39</v>
      </c>
      <c r="F2569" t="s">
        <v>40</v>
      </c>
      <c r="G2569" t="s">
        <v>41</v>
      </c>
      <c r="H2569" t="s">
        <v>42</v>
      </c>
      <c r="I2569" t="s">
        <v>4969</v>
      </c>
      <c r="J2569" s="4">
        <v>24635</v>
      </c>
    </row>
    <row r="2570" spans="1:10" x14ac:dyDescent="0.3">
      <c r="A2570" t="s">
        <v>4972</v>
      </c>
      <c r="B2570" s="4">
        <v>45681</v>
      </c>
      <c r="C2570" t="s">
        <v>85</v>
      </c>
      <c r="D2570" t="s">
        <v>86</v>
      </c>
      <c r="E2570" t="s">
        <v>51</v>
      </c>
      <c r="F2570" t="s">
        <v>52</v>
      </c>
      <c r="G2570" t="s">
        <v>53</v>
      </c>
      <c r="H2570" t="s">
        <v>42</v>
      </c>
      <c r="I2570" t="s">
        <v>3041</v>
      </c>
      <c r="J2570" s="4">
        <v>24412</v>
      </c>
    </row>
    <row r="2571" spans="1:10" x14ac:dyDescent="0.3">
      <c r="A2571" t="s">
        <v>4973</v>
      </c>
      <c r="B2571" s="4">
        <v>45681</v>
      </c>
      <c r="C2571" t="s">
        <v>1655</v>
      </c>
      <c r="D2571" t="s">
        <v>2483</v>
      </c>
      <c r="E2571" t="s">
        <v>51</v>
      </c>
      <c r="F2571" t="s">
        <v>52</v>
      </c>
      <c r="G2571" t="s">
        <v>53</v>
      </c>
      <c r="H2571" t="s">
        <v>42</v>
      </c>
      <c r="I2571" t="s">
        <v>3041</v>
      </c>
      <c r="J2571" s="4">
        <v>24412</v>
      </c>
    </row>
    <row r="2572" spans="1:10" x14ac:dyDescent="0.3">
      <c r="A2572" t="s">
        <v>4974</v>
      </c>
      <c r="B2572" s="4">
        <v>45681</v>
      </c>
      <c r="C2572" t="s">
        <v>1254</v>
      </c>
      <c r="D2572" t="s">
        <v>1255</v>
      </c>
      <c r="E2572" t="s">
        <v>1249</v>
      </c>
      <c r="F2572" t="s">
        <v>1250</v>
      </c>
      <c r="G2572" t="s">
        <v>1251</v>
      </c>
      <c r="H2572" t="s">
        <v>42</v>
      </c>
      <c r="I2572" t="s">
        <v>4975</v>
      </c>
      <c r="J2572" s="4">
        <v>21756</v>
      </c>
    </row>
    <row r="2573" spans="1:10" x14ac:dyDescent="0.3">
      <c r="A2573" t="s">
        <v>4976</v>
      </c>
      <c r="B2573" s="4">
        <v>45681</v>
      </c>
      <c r="C2573" t="s">
        <v>1247</v>
      </c>
      <c r="D2573" t="s">
        <v>1248</v>
      </c>
      <c r="E2573" t="s">
        <v>1249</v>
      </c>
      <c r="F2573" t="s">
        <v>1250</v>
      </c>
      <c r="G2573" t="s">
        <v>1251</v>
      </c>
      <c r="H2573" t="s">
        <v>42</v>
      </c>
      <c r="I2573" t="s">
        <v>4975</v>
      </c>
      <c r="J2573" s="4">
        <v>21756</v>
      </c>
    </row>
    <row r="2574" spans="1:10" x14ac:dyDescent="0.3">
      <c r="A2574" t="s">
        <v>4977</v>
      </c>
      <c r="B2574" s="4">
        <v>45681</v>
      </c>
      <c r="C2574" t="s">
        <v>1257</v>
      </c>
      <c r="D2574" t="s">
        <v>1258</v>
      </c>
      <c r="E2574" t="s">
        <v>1249</v>
      </c>
      <c r="F2574" t="s">
        <v>1250</v>
      </c>
      <c r="G2574" t="s">
        <v>1251</v>
      </c>
      <c r="H2574" t="s">
        <v>42</v>
      </c>
      <c r="I2574" t="s">
        <v>4975</v>
      </c>
      <c r="J2574" s="4">
        <v>21756</v>
      </c>
    </row>
    <row r="2575" spans="1:10" x14ac:dyDescent="0.3">
      <c r="A2575" t="s">
        <v>4978</v>
      </c>
      <c r="B2575" s="4">
        <v>45681</v>
      </c>
      <c r="C2575" t="s">
        <v>174</v>
      </c>
      <c r="D2575" t="s">
        <v>175</v>
      </c>
      <c r="E2575" t="s">
        <v>39</v>
      </c>
      <c r="F2575" t="s">
        <v>40</v>
      </c>
      <c r="G2575" t="s">
        <v>41</v>
      </c>
      <c r="H2575" t="s">
        <v>42</v>
      </c>
      <c r="I2575" t="s">
        <v>4975</v>
      </c>
      <c r="J2575" s="4">
        <v>21756</v>
      </c>
    </row>
    <row r="2576" spans="1:10" x14ac:dyDescent="0.3">
      <c r="A2576" t="s">
        <v>4979</v>
      </c>
      <c r="B2576" s="4">
        <v>45681</v>
      </c>
      <c r="C2576" t="s">
        <v>184</v>
      </c>
      <c r="D2576" t="s">
        <v>185</v>
      </c>
      <c r="E2576" t="s">
        <v>39</v>
      </c>
      <c r="F2576" t="s">
        <v>40</v>
      </c>
      <c r="G2576" t="s">
        <v>41</v>
      </c>
      <c r="H2576" t="s">
        <v>42</v>
      </c>
      <c r="I2576" t="s">
        <v>4975</v>
      </c>
      <c r="J2576" s="4">
        <v>21756</v>
      </c>
    </row>
    <row r="2577" spans="1:10" x14ac:dyDescent="0.3">
      <c r="A2577" t="s">
        <v>4980</v>
      </c>
      <c r="B2577" s="4">
        <v>45681</v>
      </c>
      <c r="C2577" t="s">
        <v>525</v>
      </c>
      <c r="D2577" t="s">
        <v>526</v>
      </c>
      <c r="E2577" t="s">
        <v>39</v>
      </c>
      <c r="F2577" t="s">
        <v>40</v>
      </c>
      <c r="G2577" t="s">
        <v>41</v>
      </c>
      <c r="H2577" t="s">
        <v>42</v>
      </c>
      <c r="I2577" t="s">
        <v>4975</v>
      </c>
      <c r="J2577" s="4">
        <v>21756</v>
      </c>
    </row>
    <row r="2578" spans="1:10" x14ac:dyDescent="0.3">
      <c r="A2578" t="s">
        <v>4981</v>
      </c>
      <c r="B2578" s="4">
        <v>45681</v>
      </c>
      <c r="C2578" t="s">
        <v>490</v>
      </c>
      <c r="D2578" t="s">
        <v>491</v>
      </c>
      <c r="E2578" t="s">
        <v>111</v>
      </c>
      <c r="F2578" t="s">
        <v>112</v>
      </c>
      <c r="G2578" t="s">
        <v>113</v>
      </c>
      <c r="H2578" t="s">
        <v>42</v>
      </c>
      <c r="I2578" t="s">
        <v>4982</v>
      </c>
      <c r="J2578" s="4">
        <v>26510</v>
      </c>
    </row>
    <row r="2579" spans="1:10" x14ac:dyDescent="0.3">
      <c r="A2579" t="s">
        <v>4983</v>
      </c>
      <c r="B2579" s="4">
        <v>45681</v>
      </c>
      <c r="C2579" t="s">
        <v>311</v>
      </c>
      <c r="D2579" t="s">
        <v>312</v>
      </c>
      <c r="E2579" t="s">
        <v>111</v>
      </c>
      <c r="F2579" t="s">
        <v>112</v>
      </c>
      <c r="G2579" t="s">
        <v>113</v>
      </c>
      <c r="H2579" t="s">
        <v>42</v>
      </c>
      <c r="I2579" t="s">
        <v>4982</v>
      </c>
      <c r="J2579" s="4">
        <v>26510</v>
      </c>
    </row>
    <row r="2580" spans="1:10" x14ac:dyDescent="0.3">
      <c r="A2580" t="s">
        <v>4984</v>
      </c>
      <c r="B2580" s="4">
        <v>45681</v>
      </c>
      <c r="C2580" t="s">
        <v>109</v>
      </c>
      <c r="D2580" t="s">
        <v>110</v>
      </c>
      <c r="E2580" t="s">
        <v>204</v>
      </c>
      <c r="F2580" t="s">
        <v>205</v>
      </c>
      <c r="G2580" t="s">
        <v>206</v>
      </c>
      <c r="H2580" t="s">
        <v>42</v>
      </c>
      <c r="I2580" t="s">
        <v>4982</v>
      </c>
      <c r="J2580" s="4">
        <v>26510</v>
      </c>
    </row>
    <row r="2581" spans="1:10" x14ac:dyDescent="0.3">
      <c r="A2581" t="s">
        <v>4985</v>
      </c>
      <c r="B2581" s="4">
        <v>45681</v>
      </c>
      <c r="C2581" t="s">
        <v>136</v>
      </c>
      <c r="D2581" t="s">
        <v>137</v>
      </c>
      <c r="E2581" t="s">
        <v>204</v>
      </c>
      <c r="F2581" t="s">
        <v>205</v>
      </c>
      <c r="G2581" t="s">
        <v>206</v>
      </c>
      <c r="H2581" t="s">
        <v>42</v>
      </c>
      <c r="I2581" t="s">
        <v>4982</v>
      </c>
      <c r="J2581" s="4">
        <v>26510</v>
      </c>
    </row>
    <row r="2582" spans="1:10" x14ac:dyDescent="0.3">
      <c r="A2582" t="s">
        <v>4986</v>
      </c>
      <c r="B2582" s="4">
        <v>45681</v>
      </c>
      <c r="C2582" t="s">
        <v>81</v>
      </c>
      <c r="D2582" t="s">
        <v>82</v>
      </c>
      <c r="E2582" t="s">
        <v>39</v>
      </c>
      <c r="F2582" t="s">
        <v>40</v>
      </c>
      <c r="G2582" t="s">
        <v>41</v>
      </c>
      <c r="H2582" t="s">
        <v>42</v>
      </c>
      <c r="I2582" t="s">
        <v>4987</v>
      </c>
      <c r="J2582" s="4">
        <v>21919</v>
      </c>
    </row>
    <row r="2583" spans="1:10" x14ac:dyDescent="0.3">
      <c r="A2583" t="s">
        <v>4988</v>
      </c>
      <c r="B2583" s="4">
        <v>45681</v>
      </c>
      <c r="C2583" t="s">
        <v>165</v>
      </c>
      <c r="D2583" t="s">
        <v>166</v>
      </c>
      <c r="E2583" t="s">
        <v>39</v>
      </c>
      <c r="F2583" t="s">
        <v>40</v>
      </c>
      <c r="G2583" t="s">
        <v>41</v>
      </c>
      <c r="H2583" t="s">
        <v>42</v>
      </c>
      <c r="I2583" t="s">
        <v>4987</v>
      </c>
      <c r="J2583" s="4">
        <v>21919</v>
      </c>
    </row>
    <row r="2584" spans="1:10" x14ac:dyDescent="0.3">
      <c r="A2584" t="s">
        <v>4989</v>
      </c>
      <c r="B2584" s="4">
        <v>45681</v>
      </c>
      <c r="C2584" t="s">
        <v>85</v>
      </c>
      <c r="D2584" t="s">
        <v>86</v>
      </c>
      <c r="E2584" t="s">
        <v>39</v>
      </c>
      <c r="F2584" t="s">
        <v>40</v>
      </c>
      <c r="G2584" t="s">
        <v>41</v>
      </c>
      <c r="H2584" t="s">
        <v>42</v>
      </c>
      <c r="I2584" t="s">
        <v>4987</v>
      </c>
      <c r="J2584" s="4">
        <v>21919</v>
      </c>
    </row>
    <row r="2585" spans="1:10" x14ac:dyDescent="0.3">
      <c r="A2585" t="s">
        <v>4990</v>
      </c>
      <c r="B2585" s="4">
        <v>45681</v>
      </c>
      <c r="C2585" t="s">
        <v>165</v>
      </c>
      <c r="D2585" t="s">
        <v>166</v>
      </c>
      <c r="E2585" t="s">
        <v>39</v>
      </c>
      <c r="F2585" t="s">
        <v>40</v>
      </c>
      <c r="G2585" t="s">
        <v>41</v>
      </c>
      <c r="H2585" t="s">
        <v>42</v>
      </c>
      <c r="I2585" t="s">
        <v>560</v>
      </c>
      <c r="J2585" s="4">
        <v>29741</v>
      </c>
    </row>
    <row r="2586" spans="1:10" x14ac:dyDescent="0.3">
      <c r="A2586" t="s">
        <v>4991</v>
      </c>
      <c r="B2586" s="4">
        <v>45681</v>
      </c>
      <c r="C2586" t="s">
        <v>202</v>
      </c>
      <c r="D2586" t="s">
        <v>203</v>
      </c>
      <c r="E2586" t="s">
        <v>39</v>
      </c>
      <c r="F2586" t="s">
        <v>40</v>
      </c>
      <c r="G2586" t="s">
        <v>41</v>
      </c>
      <c r="H2586" t="s">
        <v>42</v>
      </c>
      <c r="I2586" t="s">
        <v>560</v>
      </c>
      <c r="J2586" s="4">
        <v>29741</v>
      </c>
    </row>
    <row r="2587" spans="1:10" x14ac:dyDescent="0.3">
      <c r="A2587" t="s">
        <v>4992</v>
      </c>
      <c r="B2587" s="4">
        <v>45681</v>
      </c>
      <c r="C2587" t="s">
        <v>400</v>
      </c>
      <c r="D2587" t="s">
        <v>401</v>
      </c>
      <c r="E2587" t="s">
        <v>51</v>
      </c>
      <c r="F2587" t="s">
        <v>52</v>
      </c>
      <c r="G2587" t="s">
        <v>53</v>
      </c>
      <c r="H2587" t="s">
        <v>42</v>
      </c>
      <c r="I2587" t="s">
        <v>226</v>
      </c>
      <c r="J2587" s="4">
        <v>18424</v>
      </c>
    </row>
    <row r="2588" spans="1:10" x14ac:dyDescent="0.3">
      <c r="A2588" t="s">
        <v>4993</v>
      </c>
      <c r="B2588" s="4">
        <v>45681</v>
      </c>
      <c r="C2588" t="s">
        <v>2754</v>
      </c>
      <c r="D2588" t="s">
        <v>2755</v>
      </c>
      <c r="E2588" t="s">
        <v>51</v>
      </c>
      <c r="F2588" t="s">
        <v>52</v>
      </c>
      <c r="G2588" t="s">
        <v>53</v>
      </c>
      <c r="H2588" t="s">
        <v>42</v>
      </c>
      <c r="I2588" t="s">
        <v>4994</v>
      </c>
      <c r="J2588" s="4">
        <v>29862</v>
      </c>
    </row>
    <row r="2589" spans="1:10" x14ac:dyDescent="0.3">
      <c r="A2589" t="s">
        <v>4995</v>
      </c>
      <c r="B2589" s="4">
        <v>45681</v>
      </c>
      <c r="C2589" t="s">
        <v>673</v>
      </c>
      <c r="D2589" t="s">
        <v>674</v>
      </c>
      <c r="E2589" t="s">
        <v>51</v>
      </c>
      <c r="F2589" t="s">
        <v>52</v>
      </c>
      <c r="G2589" t="s">
        <v>53</v>
      </c>
      <c r="H2589" t="s">
        <v>42</v>
      </c>
      <c r="I2589" t="s">
        <v>4994</v>
      </c>
      <c r="J2589" s="4">
        <v>29862</v>
      </c>
    </row>
    <row r="2590" spans="1:10" x14ac:dyDescent="0.3">
      <c r="A2590" t="s">
        <v>4996</v>
      </c>
      <c r="B2590" s="4">
        <v>45681</v>
      </c>
      <c r="C2590" t="s">
        <v>215</v>
      </c>
      <c r="D2590" t="s">
        <v>216</v>
      </c>
      <c r="E2590" t="s">
        <v>51</v>
      </c>
      <c r="F2590" t="s">
        <v>52</v>
      </c>
      <c r="G2590" t="s">
        <v>53</v>
      </c>
      <c r="H2590" t="s">
        <v>42</v>
      </c>
      <c r="I2590" t="s">
        <v>4994</v>
      </c>
      <c r="J2590" s="4">
        <v>29862</v>
      </c>
    </row>
    <row r="2591" spans="1:10" x14ac:dyDescent="0.3">
      <c r="A2591" t="s">
        <v>4997</v>
      </c>
      <c r="B2591" s="4">
        <v>45681</v>
      </c>
      <c r="C2591" t="s">
        <v>311</v>
      </c>
      <c r="D2591" t="s">
        <v>312</v>
      </c>
      <c r="E2591" t="s">
        <v>51</v>
      </c>
      <c r="F2591" t="s">
        <v>52</v>
      </c>
      <c r="G2591" t="s">
        <v>53</v>
      </c>
      <c r="H2591" t="s">
        <v>42</v>
      </c>
      <c r="I2591" t="s">
        <v>4994</v>
      </c>
      <c r="J2591" s="4">
        <v>29862</v>
      </c>
    </row>
    <row r="2592" spans="1:10" x14ac:dyDescent="0.3">
      <c r="A2592" t="s">
        <v>4998</v>
      </c>
      <c r="B2592" s="4">
        <v>45681</v>
      </c>
      <c r="C2592" t="s">
        <v>60</v>
      </c>
      <c r="D2592" t="s">
        <v>61</v>
      </c>
      <c r="E2592" t="s">
        <v>51</v>
      </c>
      <c r="F2592" t="s">
        <v>52</v>
      </c>
      <c r="G2592" t="s">
        <v>53</v>
      </c>
      <c r="H2592" t="s">
        <v>42</v>
      </c>
      <c r="I2592" t="s">
        <v>4994</v>
      </c>
      <c r="J2592" s="4">
        <v>29862</v>
      </c>
    </row>
    <row r="2593" spans="1:10" x14ac:dyDescent="0.3">
      <c r="A2593" t="s">
        <v>4999</v>
      </c>
      <c r="B2593" s="4">
        <v>45681</v>
      </c>
      <c r="C2593" t="s">
        <v>282</v>
      </c>
      <c r="D2593" t="s">
        <v>5000</v>
      </c>
      <c r="E2593" t="s">
        <v>51</v>
      </c>
      <c r="F2593" t="s">
        <v>52</v>
      </c>
      <c r="G2593" t="s">
        <v>53</v>
      </c>
      <c r="H2593" t="s">
        <v>42</v>
      </c>
      <c r="I2593" t="s">
        <v>4994</v>
      </c>
      <c r="J2593" s="4">
        <v>29862</v>
      </c>
    </row>
    <row r="2594" spans="1:10" x14ac:dyDescent="0.3">
      <c r="A2594" t="s">
        <v>5001</v>
      </c>
      <c r="B2594" s="4">
        <v>45681</v>
      </c>
      <c r="C2594" t="s">
        <v>325</v>
      </c>
      <c r="D2594" t="s">
        <v>326</v>
      </c>
      <c r="E2594" t="s">
        <v>39</v>
      </c>
      <c r="F2594" t="s">
        <v>40</v>
      </c>
      <c r="G2594" t="s">
        <v>41</v>
      </c>
      <c r="H2594" t="s">
        <v>42</v>
      </c>
      <c r="I2594" t="s">
        <v>5002</v>
      </c>
      <c r="J2594" s="4">
        <v>16691</v>
      </c>
    </row>
    <row r="2595" spans="1:10" x14ac:dyDescent="0.3">
      <c r="A2595" t="s">
        <v>5003</v>
      </c>
      <c r="B2595" s="4">
        <v>45681</v>
      </c>
      <c r="C2595" t="s">
        <v>670</v>
      </c>
      <c r="D2595" t="s">
        <v>671</v>
      </c>
      <c r="E2595" t="s">
        <v>39</v>
      </c>
      <c r="F2595" t="s">
        <v>40</v>
      </c>
      <c r="G2595" t="s">
        <v>41</v>
      </c>
      <c r="H2595" t="s">
        <v>42</v>
      </c>
      <c r="I2595" t="s">
        <v>5002</v>
      </c>
      <c r="J2595" s="4">
        <v>16691</v>
      </c>
    </row>
    <row r="2596" spans="1:10" x14ac:dyDescent="0.3">
      <c r="A2596" t="s">
        <v>5004</v>
      </c>
      <c r="B2596" s="4">
        <v>45681</v>
      </c>
      <c r="C2596" t="s">
        <v>692</v>
      </c>
      <c r="D2596" t="s">
        <v>693</v>
      </c>
      <c r="E2596" t="s">
        <v>39</v>
      </c>
      <c r="F2596" t="s">
        <v>40</v>
      </c>
      <c r="G2596" t="s">
        <v>41</v>
      </c>
      <c r="H2596" t="s">
        <v>42</v>
      </c>
      <c r="I2596" t="s">
        <v>5002</v>
      </c>
      <c r="J2596" s="4">
        <v>16691</v>
      </c>
    </row>
    <row r="2597" spans="1:10" x14ac:dyDescent="0.3">
      <c r="A2597" t="s">
        <v>5005</v>
      </c>
      <c r="B2597" s="4">
        <v>45681</v>
      </c>
      <c r="C2597" t="s">
        <v>5006</v>
      </c>
      <c r="D2597" t="s">
        <v>5007</v>
      </c>
      <c r="E2597" t="s">
        <v>1287</v>
      </c>
      <c r="F2597" t="s">
        <v>1288</v>
      </c>
      <c r="G2597" t="s">
        <v>1289</v>
      </c>
      <c r="H2597" t="s">
        <v>42</v>
      </c>
      <c r="I2597" t="s">
        <v>5008</v>
      </c>
      <c r="J2597" s="4">
        <v>19396</v>
      </c>
    </row>
    <row r="2598" spans="1:10" x14ac:dyDescent="0.3">
      <c r="A2598" t="s">
        <v>5009</v>
      </c>
      <c r="B2598" s="4">
        <v>45681</v>
      </c>
      <c r="C2598" t="s">
        <v>1022</v>
      </c>
      <c r="D2598" t="s">
        <v>1023</v>
      </c>
      <c r="E2598" t="s">
        <v>77</v>
      </c>
      <c r="F2598" t="s">
        <v>78</v>
      </c>
      <c r="G2598" t="s">
        <v>79</v>
      </c>
      <c r="H2598" t="s">
        <v>42</v>
      </c>
      <c r="I2598" t="s">
        <v>1907</v>
      </c>
      <c r="J2598" s="4">
        <v>35864</v>
      </c>
    </row>
    <row r="2599" spans="1:10" x14ac:dyDescent="0.3">
      <c r="A2599" t="s">
        <v>5010</v>
      </c>
      <c r="B2599" s="4">
        <v>45681</v>
      </c>
      <c r="C2599" t="s">
        <v>188</v>
      </c>
      <c r="D2599" t="s">
        <v>189</v>
      </c>
      <c r="E2599" t="s">
        <v>51</v>
      </c>
      <c r="F2599" t="s">
        <v>52</v>
      </c>
      <c r="G2599" t="s">
        <v>53</v>
      </c>
      <c r="H2599" t="s">
        <v>42</v>
      </c>
      <c r="I2599" t="s">
        <v>5011</v>
      </c>
      <c r="J2599" s="4">
        <v>36776</v>
      </c>
    </row>
    <row r="2600" spans="1:10" x14ac:dyDescent="0.3">
      <c r="A2600" t="s">
        <v>5012</v>
      </c>
      <c r="B2600" s="4">
        <v>45681</v>
      </c>
      <c r="C2600" t="s">
        <v>422</v>
      </c>
      <c r="D2600" t="s">
        <v>423</v>
      </c>
      <c r="E2600" t="s">
        <v>51</v>
      </c>
      <c r="F2600" t="s">
        <v>52</v>
      </c>
      <c r="G2600" t="s">
        <v>53</v>
      </c>
      <c r="H2600" t="s">
        <v>42</v>
      </c>
      <c r="I2600" t="s">
        <v>1595</v>
      </c>
      <c r="J2600" s="4">
        <v>23778</v>
      </c>
    </row>
    <row r="2601" spans="1:10" x14ac:dyDescent="0.3">
      <c r="A2601" t="s">
        <v>5013</v>
      </c>
      <c r="B2601" s="4">
        <v>45681</v>
      </c>
      <c r="C2601" t="s">
        <v>215</v>
      </c>
      <c r="D2601" t="s">
        <v>216</v>
      </c>
      <c r="E2601" t="s">
        <v>51</v>
      </c>
      <c r="F2601" t="s">
        <v>52</v>
      </c>
      <c r="G2601" t="s">
        <v>53</v>
      </c>
      <c r="H2601" t="s">
        <v>42</v>
      </c>
      <c r="I2601" t="s">
        <v>5014</v>
      </c>
      <c r="J2601" s="4">
        <v>26252</v>
      </c>
    </row>
    <row r="2602" spans="1:10" x14ac:dyDescent="0.3">
      <c r="A2602" t="s">
        <v>5015</v>
      </c>
      <c r="B2602" s="4">
        <v>45681</v>
      </c>
      <c r="C2602" t="s">
        <v>3837</v>
      </c>
      <c r="D2602" t="s">
        <v>3838</v>
      </c>
      <c r="E2602" t="s">
        <v>51</v>
      </c>
      <c r="F2602" t="s">
        <v>52</v>
      </c>
      <c r="G2602" t="s">
        <v>53</v>
      </c>
      <c r="H2602" t="s">
        <v>42</v>
      </c>
      <c r="I2602" t="s">
        <v>5016</v>
      </c>
      <c r="J2602" s="4">
        <v>22143</v>
      </c>
    </row>
    <row r="2603" spans="1:10" x14ac:dyDescent="0.3">
      <c r="A2603" t="s">
        <v>5017</v>
      </c>
      <c r="B2603" s="4">
        <v>45681</v>
      </c>
      <c r="C2603" t="s">
        <v>5018</v>
      </c>
      <c r="D2603" t="s">
        <v>5019</v>
      </c>
      <c r="E2603" t="s">
        <v>698</v>
      </c>
      <c r="F2603" t="s">
        <v>699</v>
      </c>
      <c r="G2603" t="s">
        <v>700</v>
      </c>
      <c r="H2603" t="s">
        <v>42</v>
      </c>
      <c r="I2603" t="s">
        <v>5020</v>
      </c>
      <c r="J2603" s="4">
        <v>34283</v>
      </c>
    </row>
    <row r="2604" spans="1:10" x14ac:dyDescent="0.3">
      <c r="A2604" t="s">
        <v>5021</v>
      </c>
      <c r="B2604" s="4">
        <v>45681</v>
      </c>
      <c r="C2604" t="s">
        <v>71</v>
      </c>
      <c r="D2604" t="s">
        <v>72</v>
      </c>
      <c r="E2604" t="s">
        <v>51</v>
      </c>
      <c r="F2604" t="s">
        <v>52</v>
      </c>
      <c r="G2604" t="s">
        <v>53</v>
      </c>
      <c r="H2604" t="s">
        <v>42</v>
      </c>
      <c r="I2604" t="s">
        <v>5022</v>
      </c>
      <c r="J2604" s="4">
        <v>21507</v>
      </c>
    </row>
    <row r="2605" spans="1:10" x14ac:dyDescent="0.3">
      <c r="A2605" t="s">
        <v>5023</v>
      </c>
      <c r="B2605" s="4">
        <v>45681</v>
      </c>
      <c r="C2605" t="s">
        <v>2789</v>
      </c>
      <c r="D2605" t="s">
        <v>2790</v>
      </c>
      <c r="E2605" t="s">
        <v>698</v>
      </c>
      <c r="F2605" t="s">
        <v>699</v>
      </c>
      <c r="G2605" t="s">
        <v>700</v>
      </c>
      <c r="H2605" t="s">
        <v>42</v>
      </c>
      <c r="I2605" t="s">
        <v>5024</v>
      </c>
      <c r="J2605" s="4">
        <v>33464</v>
      </c>
    </row>
    <row r="2606" spans="1:10" x14ac:dyDescent="0.3">
      <c r="A2606" t="s">
        <v>5025</v>
      </c>
      <c r="B2606" s="4">
        <v>45681</v>
      </c>
      <c r="C2606" t="s">
        <v>422</v>
      </c>
      <c r="D2606" t="s">
        <v>423</v>
      </c>
      <c r="E2606" t="s">
        <v>39</v>
      </c>
      <c r="F2606" t="s">
        <v>40</v>
      </c>
      <c r="G2606" t="s">
        <v>41</v>
      </c>
      <c r="H2606" t="s">
        <v>42</v>
      </c>
      <c r="I2606" t="s">
        <v>5026</v>
      </c>
      <c r="J2606" s="4">
        <v>19599</v>
      </c>
    </row>
    <row r="2607" spans="1:10" x14ac:dyDescent="0.3">
      <c r="A2607" t="s">
        <v>5027</v>
      </c>
      <c r="B2607" s="4">
        <v>45681</v>
      </c>
      <c r="C2607" t="s">
        <v>1144</v>
      </c>
      <c r="D2607" t="s">
        <v>4651</v>
      </c>
      <c r="E2607" t="s">
        <v>39</v>
      </c>
      <c r="F2607" t="s">
        <v>40</v>
      </c>
      <c r="G2607" t="s">
        <v>41</v>
      </c>
      <c r="H2607" t="s">
        <v>42</v>
      </c>
      <c r="I2607" t="s">
        <v>5026</v>
      </c>
      <c r="J2607" s="4">
        <v>19599</v>
      </c>
    </row>
    <row r="2608" spans="1:10" x14ac:dyDescent="0.3">
      <c r="A2608" t="s">
        <v>5028</v>
      </c>
      <c r="B2608" s="4">
        <v>45681</v>
      </c>
      <c r="C2608" t="s">
        <v>419</v>
      </c>
      <c r="D2608" t="s">
        <v>420</v>
      </c>
      <c r="E2608" t="s">
        <v>39</v>
      </c>
      <c r="F2608" t="s">
        <v>40</v>
      </c>
      <c r="G2608" t="s">
        <v>41</v>
      </c>
      <c r="H2608" t="s">
        <v>42</v>
      </c>
      <c r="I2608" t="s">
        <v>5026</v>
      </c>
      <c r="J2608" s="4">
        <v>19599</v>
      </c>
    </row>
    <row r="2609" spans="1:10" x14ac:dyDescent="0.3">
      <c r="A2609" t="s">
        <v>5029</v>
      </c>
      <c r="B2609" s="4">
        <v>45681</v>
      </c>
      <c r="C2609" t="s">
        <v>692</v>
      </c>
      <c r="D2609" t="s">
        <v>693</v>
      </c>
      <c r="E2609" t="s">
        <v>39</v>
      </c>
      <c r="F2609" t="s">
        <v>40</v>
      </c>
      <c r="G2609" t="s">
        <v>41</v>
      </c>
      <c r="H2609" t="s">
        <v>42</v>
      </c>
      <c r="I2609" t="s">
        <v>5026</v>
      </c>
      <c r="J2609" s="4">
        <v>19599</v>
      </c>
    </row>
    <row r="2610" spans="1:10" x14ac:dyDescent="0.3">
      <c r="A2610" t="s">
        <v>5030</v>
      </c>
      <c r="B2610" s="4">
        <v>45681</v>
      </c>
      <c r="C2610" t="s">
        <v>1870</v>
      </c>
      <c r="D2610" t="s">
        <v>1871</v>
      </c>
      <c r="E2610" t="s">
        <v>39</v>
      </c>
      <c r="F2610" t="s">
        <v>40</v>
      </c>
      <c r="G2610" t="s">
        <v>41</v>
      </c>
      <c r="H2610" t="s">
        <v>42</v>
      </c>
      <c r="I2610" t="s">
        <v>5026</v>
      </c>
      <c r="J2610" s="4">
        <v>19599</v>
      </c>
    </row>
    <row r="2611" spans="1:10" x14ac:dyDescent="0.3">
      <c r="A2611" t="s">
        <v>5031</v>
      </c>
      <c r="B2611" s="4">
        <v>45681</v>
      </c>
      <c r="C2611" t="s">
        <v>1436</v>
      </c>
      <c r="D2611" t="s">
        <v>1437</v>
      </c>
      <c r="E2611" t="s">
        <v>39</v>
      </c>
      <c r="F2611" t="s">
        <v>40</v>
      </c>
      <c r="G2611" t="s">
        <v>41</v>
      </c>
      <c r="H2611" t="s">
        <v>42</v>
      </c>
      <c r="I2611" t="s">
        <v>5026</v>
      </c>
      <c r="J2611" s="4">
        <v>19599</v>
      </c>
    </row>
    <row r="2612" spans="1:10" x14ac:dyDescent="0.3">
      <c r="A2612" t="s">
        <v>5032</v>
      </c>
      <c r="B2612" s="4">
        <v>45681</v>
      </c>
      <c r="C2612" t="s">
        <v>60</v>
      </c>
      <c r="D2612" t="s">
        <v>61</v>
      </c>
      <c r="E2612" t="s">
        <v>77</v>
      </c>
      <c r="F2612" t="s">
        <v>78</v>
      </c>
      <c r="G2612" t="s">
        <v>79</v>
      </c>
      <c r="H2612" t="s">
        <v>42</v>
      </c>
      <c r="I2612" t="s">
        <v>3184</v>
      </c>
      <c r="J2612" s="4">
        <v>19430</v>
      </c>
    </row>
    <row r="2613" spans="1:10" x14ac:dyDescent="0.3">
      <c r="A2613" t="s">
        <v>5033</v>
      </c>
      <c r="B2613" s="4">
        <v>45681</v>
      </c>
      <c r="C2613" t="s">
        <v>525</v>
      </c>
      <c r="D2613" t="s">
        <v>526</v>
      </c>
      <c r="E2613" t="s">
        <v>39</v>
      </c>
      <c r="F2613" t="s">
        <v>40</v>
      </c>
      <c r="G2613" t="s">
        <v>41</v>
      </c>
      <c r="H2613" t="s">
        <v>42</v>
      </c>
      <c r="I2613" t="s">
        <v>5034</v>
      </c>
      <c r="J2613" s="4">
        <v>37670</v>
      </c>
    </row>
    <row r="2614" spans="1:10" x14ac:dyDescent="0.3">
      <c r="A2614" t="s">
        <v>5035</v>
      </c>
      <c r="B2614" s="4">
        <v>45681</v>
      </c>
      <c r="C2614" t="s">
        <v>692</v>
      </c>
      <c r="D2614" t="s">
        <v>723</v>
      </c>
      <c r="E2614" t="s">
        <v>39</v>
      </c>
      <c r="F2614" t="s">
        <v>40</v>
      </c>
      <c r="G2614" t="s">
        <v>41</v>
      </c>
      <c r="H2614" t="s">
        <v>42</v>
      </c>
      <c r="I2614" t="s">
        <v>5034</v>
      </c>
      <c r="J2614" s="4">
        <v>37670</v>
      </c>
    </row>
    <row r="2615" spans="1:10" x14ac:dyDescent="0.3">
      <c r="A2615" t="s">
        <v>5036</v>
      </c>
      <c r="B2615" s="4">
        <v>45681</v>
      </c>
      <c r="C2615" t="s">
        <v>525</v>
      </c>
      <c r="D2615" t="s">
        <v>526</v>
      </c>
      <c r="E2615" t="s">
        <v>39</v>
      </c>
      <c r="F2615" t="s">
        <v>40</v>
      </c>
      <c r="G2615" t="s">
        <v>41</v>
      </c>
      <c r="H2615" t="s">
        <v>42</v>
      </c>
      <c r="I2615" t="s">
        <v>5037</v>
      </c>
      <c r="J2615" s="4">
        <v>28549</v>
      </c>
    </row>
    <row r="2616" spans="1:10" x14ac:dyDescent="0.3">
      <c r="A2616" t="s">
        <v>4306</v>
      </c>
      <c r="B2616" s="4">
        <v>45681</v>
      </c>
      <c r="C2616" t="s">
        <v>987</v>
      </c>
      <c r="D2616" t="s">
        <v>988</v>
      </c>
      <c r="E2616" t="s">
        <v>698</v>
      </c>
      <c r="F2616" t="s">
        <v>699</v>
      </c>
      <c r="G2616" t="s">
        <v>700</v>
      </c>
      <c r="H2616" t="s">
        <v>42</v>
      </c>
      <c r="I2616" t="s">
        <v>893</v>
      </c>
      <c r="J2616" s="4">
        <v>22093</v>
      </c>
    </row>
    <row r="2617" spans="1:10" x14ac:dyDescent="0.3">
      <c r="A2617" t="s">
        <v>5038</v>
      </c>
      <c r="B2617" s="4">
        <v>45681</v>
      </c>
      <c r="C2617" t="s">
        <v>5039</v>
      </c>
      <c r="D2617" t="s">
        <v>5040</v>
      </c>
      <c r="E2617" t="s">
        <v>51</v>
      </c>
      <c r="F2617" t="s">
        <v>52</v>
      </c>
      <c r="G2617" t="s">
        <v>53</v>
      </c>
      <c r="H2617" t="s">
        <v>42</v>
      </c>
      <c r="I2617" t="s">
        <v>5014</v>
      </c>
      <c r="J2617" s="4">
        <v>26252</v>
      </c>
    </row>
    <row r="2618" spans="1:10" x14ac:dyDescent="0.3">
      <c r="A2618" t="s">
        <v>5041</v>
      </c>
      <c r="B2618" s="4">
        <v>45681</v>
      </c>
      <c r="C2618" t="s">
        <v>116</v>
      </c>
      <c r="D2618" t="s">
        <v>117</v>
      </c>
      <c r="E2618" t="s">
        <v>39</v>
      </c>
      <c r="F2618" t="s">
        <v>40</v>
      </c>
      <c r="G2618" t="s">
        <v>41</v>
      </c>
      <c r="H2618" t="s">
        <v>42</v>
      </c>
      <c r="I2618" t="s">
        <v>5042</v>
      </c>
      <c r="J2618" s="4">
        <v>32913</v>
      </c>
    </row>
    <row r="2619" spans="1:10" x14ac:dyDescent="0.3">
      <c r="A2619" t="s">
        <v>5043</v>
      </c>
      <c r="B2619" s="4">
        <v>45681</v>
      </c>
      <c r="C2619" t="s">
        <v>2124</v>
      </c>
      <c r="D2619" t="s">
        <v>2125</v>
      </c>
      <c r="E2619" t="s">
        <v>51</v>
      </c>
      <c r="F2619" t="s">
        <v>52</v>
      </c>
      <c r="G2619" t="s">
        <v>53</v>
      </c>
      <c r="H2619" t="s">
        <v>42</v>
      </c>
      <c r="I2619" t="s">
        <v>5014</v>
      </c>
      <c r="J2619" s="4">
        <v>26252</v>
      </c>
    </row>
    <row r="2620" spans="1:10" x14ac:dyDescent="0.3">
      <c r="A2620" t="s">
        <v>5044</v>
      </c>
      <c r="B2620" s="4">
        <v>45681</v>
      </c>
      <c r="C2620" t="s">
        <v>347</v>
      </c>
      <c r="D2620" t="s">
        <v>348</v>
      </c>
      <c r="E2620" t="s">
        <v>51</v>
      </c>
      <c r="F2620" t="s">
        <v>52</v>
      </c>
      <c r="G2620" t="s">
        <v>53</v>
      </c>
      <c r="H2620" t="s">
        <v>42</v>
      </c>
      <c r="I2620" t="s">
        <v>5014</v>
      </c>
      <c r="J2620" s="4">
        <v>26252</v>
      </c>
    </row>
    <row r="2621" spans="1:10" x14ac:dyDescent="0.3">
      <c r="A2621" t="s">
        <v>5045</v>
      </c>
      <c r="B2621" s="4">
        <v>45681</v>
      </c>
      <c r="C2621" t="s">
        <v>147</v>
      </c>
      <c r="D2621" t="s">
        <v>148</v>
      </c>
      <c r="E2621" t="s">
        <v>39</v>
      </c>
      <c r="F2621" t="s">
        <v>40</v>
      </c>
      <c r="G2621" t="s">
        <v>41</v>
      </c>
      <c r="H2621" t="s">
        <v>42</v>
      </c>
      <c r="I2621" t="s">
        <v>3800</v>
      </c>
      <c r="J2621" s="4">
        <v>15864</v>
      </c>
    </row>
    <row r="2622" spans="1:10" x14ac:dyDescent="0.3">
      <c r="A2622" t="s">
        <v>5046</v>
      </c>
      <c r="B2622" s="4">
        <v>45681</v>
      </c>
      <c r="C2622" t="s">
        <v>215</v>
      </c>
      <c r="D2622" t="s">
        <v>1224</v>
      </c>
      <c r="E2622" t="s">
        <v>51</v>
      </c>
      <c r="F2622" t="s">
        <v>52</v>
      </c>
      <c r="G2622" t="s">
        <v>53</v>
      </c>
      <c r="H2622" t="s">
        <v>42</v>
      </c>
      <c r="I2622" t="s">
        <v>3800</v>
      </c>
      <c r="J2622" s="4">
        <v>15864</v>
      </c>
    </row>
    <row r="2623" spans="1:10" x14ac:dyDescent="0.3">
      <c r="A2623" t="s">
        <v>5047</v>
      </c>
      <c r="B2623" s="4">
        <v>45681</v>
      </c>
      <c r="C2623" t="s">
        <v>3127</v>
      </c>
      <c r="D2623" t="s">
        <v>5048</v>
      </c>
      <c r="E2623" t="s">
        <v>39</v>
      </c>
      <c r="F2623" t="s">
        <v>40</v>
      </c>
      <c r="G2623" t="s">
        <v>41</v>
      </c>
      <c r="H2623" t="s">
        <v>42</v>
      </c>
      <c r="I2623" t="s">
        <v>3800</v>
      </c>
      <c r="J2623" s="4">
        <v>15864</v>
      </c>
    </row>
    <row r="2624" spans="1:10" x14ac:dyDescent="0.3">
      <c r="A2624" t="s">
        <v>5049</v>
      </c>
      <c r="B2624" s="4">
        <v>45681</v>
      </c>
      <c r="C2624" t="s">
        <v>311</v>
      </c>
      <c r="D2624" t="s">
        <v>312</v>
      </c>
      <c r="E2624" t="s">
        <v>39</v>
      </c>
      <c r="F2624" t="s">
        <v>40</v>
      </c>
      <c r="G2624" t="s">
        <v>41</v>
      </c>
      <c r="H2624" t="s">
        <v>42</v>
      </c>
      <c r="I2624" t="s">
        <v>3800</v>
      </c>
      <c r="J2624" s="4">
        <v>15864</v>
      </c>
    </row>
    <row r="2625" spans="1:10" x14ac:dyDescent="0.3">
      <c r="A2625" t="s">
        <v>5050</v>
      </c>
      <c r="B2625" s="4">
        <v>45681</v>
      </c>
      <c r="C2625" t="s">
        <v>129</v>
      </c>
      <c r="D2625" t="s">
        <v>130</v>
      </c>
      <c r="E2625" t="s">
        <v>5051</v>
      </c>
      <c r="F2625" t="s">
        <v>5052</v>
      </c>
      <c r="G2625" t="s">
        <v>5053</v>
      </c>
      <c r="H2625" t="s">
        <v>42</v>
      </c>
      <c r="I2625" t="s">
        <v>5054</v>
      </c>
      <c r="J2625" s="4">
        <v>17427</v>
      </c>
    </row>
    <row r="2626" spans="1:10" x14ac:dyDescent="0.3">
      <c r="A2626" t="s">
        <v>5055</v>
      </c>
      <c r="B2626" s="4">
        <v>45681</v>
      </c>
      <c r="C2626" t="s">
        <v>3223</v>
      </c>
      <c r="D2626" t="s">
        <v>3224</v>
      </c>
      <c r="E2626" t="s">
        <v>353</v>
      </c>
      <c r="F2626" t="s">
        <v>354</v>
      </c>
      <c r="G2626" t="s">
        <v>79</v>
      </c>
      <c r="H2626" t="s">
        <v>42</v>
      </c>
      <c r="I2626" t="s">
        <v>5056</v>
      </c>
      <c r="J2626" s="4">
        <v>42054</v>
      </c>
    </row>
    <row r="2627" spans="1:10" x14ac:dyDescent="0.3">
      <c r="A2627" t="s">
        <v>5057</v>
      </c>
      <c r="B2627" s="4">
        <v>45681</v>
      </c>
      <c r="C2627" t="s">
        <v>5058</v>
      </c>
      <c r="D2627" t="s">
        <v>5059</v>
      </c>
      <c r="E2627" t="s">
        <v>353</v>
      </c>
      <c r="F2627" t="s">
        <v>354</v>
      </c>
      <c r="G2627" t="s">
        <v>79</v>
      </c>
      <c r="H2627" t="s">
        <v>42</v>
      </c>
      <c r="I2627" t="s">
        <v>5056</v>
      </c>
      <c r="J2627" s="4">
        <v>42054</v>
      </c>
    </row>
    <row r="2628" spans="1:10" x14ac:dyDescent="0.3">
      <c r="A2628" t="s">
        <v>5060</v>
      </c>
      <c r="B2628" s="4">
        <v>45681</v>
      </c>
      <c r="C2628" t="s">
        <v>5061</v>
      </c>
      <c r="D2628" t="s">
        <v>5062</v>
      </c>
      <c r="E2628" t="s">
        <v>39</v>
      </c>
      <c r="F2628" t="s">
        <v>40</v>
      </c>
      <c r="G2628" t="s">
        <v>41</v>
      </c>
      <c r="H2628" t="s">
        <v>42</v>
      </c>
      <c r="I2628" t="s">
        <v>3562</v>
      </c>
      <c r="J2628" s="4">
        <v>28175</v>
      </c>
    </row>
    <row r="2629" spans="1:10" x14ac:dyDescent="0.3">
      <c r="A2629" t="s">
        <v>5063</v>
      </c>
      <c r="B2629" s="4">
        <v>45681</v>
      </c>
      <c r="C2629" t="s">
        <v>1107</v>
      </c>
      <c r="D2629" t="s">
        <v>1108</v>
      </c>
      <c r="E2629" t="s">
        <v>77</v>
      </c>
      <c r="F2629" t="s">
        <v>78</v>
      </c>
      <c r="G2629" t="s">
        <v>79</v>
      </c>
      <c r="H2629" t="s">
        <v>42</v>
      </c>
      <c r="I2629" t="s">
        <v>831</v>
      </c>
      <c r="J2629" s="4">
        <v>27841</v>
      </c>
    </row>
    <row r="2630" spans="1:10" x14ac:dyDescent="0.3">
      <c r="A2630" t="s">
        <v>5064</v>
      </c>
      <c r="B2630" s="4">
        <v>45681</v>
      </c>
      <c r="C2630" t="s">
        <v>2537</v>
      </c>
      <c r="D2630" t="s">
        <v>2538</v>
      </c>
      <c r="E2630" t="s">
        <v>39</v>
      </c>
      <c r="F2630" t="s">
        <v>40</v>
      </c>
      <c r="G2630" t="s">
        <v>41</v>
      </c>
      <c r="H2630" t="s">
        <v>42</v>
      </c>
      <c r="I2630" t="s">
        <v>596</v>
      </c>
      <c r="J2630" s="4">
        <v>27207</v>
      </c>
    </row>
    <row r="2631" spans="1:10" x14ac:dyDescent="0.3">
      <c r="A2631" t="s">
        <v>598</v>
      </c>
      <c r="B2631" s="4">
        <v>45681</v>
      </c>
      <c r="C2631" t="s">
        <v>599</v>
      </c>
      <c r="D2631" t="s">
        <v>600</v>
      </c>
      <c r="E2631" t="s">
        <v>39</v>
      </c>
      <c r="F2631" t="s">
        <v>40</v>
      </c>
      <c r="G2631" t="s">
        <v>41</v>
      </c>
      <c r="H2631" t="s">
        <v>42</v>
      </c>
      <c r="I2631" t="s">
        <v>596</v>
      </c>
      <c r="J2631" s="4">
        <v>27207</v>
      </c>
    </row>
    <row r="2632" spans="1:10" x14ac:dyDescent="0.3">
      <c r="A2632" t="s">
        <v>3145</v>
      </c>
      <c r="B2632" s="4">
        <v>45681</v>
      </c>
      <c r="C2632" t="s">
        <v>3146</v>
      </c>
      <c r="D2632" t="s">
        <v>3147</v>
      </c>
      <c r="E2632" t="s">
        <v>698</v>
      </c>
      <c r="F2632" t="s">
        <v>699</v>
      </c>
      <c r="G2632" t="s">
        <v>700</v>
      </c>
      <c r="H2632" t="s">
        <v>42</v>
      </c>
      <c r="I2632" t="s">
        <v>3148</v>
      </c>
      <c r="J2632" s="4">
        <v>33490</v>
      </c>
    </row>
    <row r="2633" spans="1:10" x14ac:dyDescent="0.3">
      <c r="A2633" t="s">
        <v>5065</v>
      </c>
      <c r="B2633" s="4">
        <v>45681</v>
      </c>
      <c r="C2633" t="s">
        <v>261</v>
      </c>
      <c r="D2633" t="s">
        <v>262</v>
      </c>
      <c r="E2633" t="s">
        <v>51</v>
      </c>
      <c r="F2633" t="s">
        <v>52</v>
      </c>
      <c r="G2633" t="s">
        <v>53</v>
      </c>
      <c r="H2633" t="s">
        <v>42</v>
      </c>
      <c r="I2633" t="s">
        <v>5066</v>
      </c>
      <c r="J2633" s="4">
        <v>22455</v>
      </c>
    </row>
    <row r="2634" spans="1:10" x14ac:dyDescent="0.3">
      <c r="A2634" t="s">
        <v>5067</v>
      </c>
      <c r="B2634" s="4">
        <v>45681</v>
      </c>
      <c r="C2634" t="s">
        <v>194</v>
      </c>
      <c r="D2634" t="s">
        <v>195</v>
      </c>
      <c r="E2634" t="s">
        <v>498</v>
      </c>
      <c r="F2634" t="s">
        <v>499</v>
      </c>
      <c r="G2634" t="s">
        <v>79</v>
      </c>
      <c r="H2634" t="s">
        <v>42</v>
      </c>
      <c r="I2634" t="s">
        <v>2902</v>
      </c>
      <c r="J2634" s="4">
        <v>22214</v>
      </c>
    </row>
    <row r="2635" spans="1:10" x14ac:dyDescent="0.3">
      <c r="A2635" t="s">
        <v>5068</v>
      </c>
      <c r="B2635" s="4">
        <v>45681</v>
      </c>
      <c r="C2635" t="s">
        <v>105</v>
      </c>
      <c r="D2635" t="s">
        <v>106</v>
      </c>
      <c r="E2635" t="s">
        <v>39</v>
      </c>
      <c r="F2635" t="s">
        <v>40</v>
      </c>
      <c r="G2635" t="s">
        <v>41</v>
      </c>
      <c r="H2635" t="s">
        <v>42</v>
      </c>
      <c r="I2635" t="s">
        <v>5069</v>
      </c>
      <c r="J2635" s="4">
        <v>30275</v>
      </c>
    </row>
    <row r="2636" spans="1:10" x14ac:dyDescent="0.3">
      <c r="A2636" t="s">
        <v>5070</v>
      </c>
      <c r="B2636" s="4">
        <v>45681</v>
      </c>
      <c r="C2636" t="s">
        <v>56</v>
      </c>
      <c r="D2636" t="s">
        <v>57</v>
      </c>
      <c r="E2636" t="s">
        <v>51</v>
      </c>
      <c r="F2636" t="s">
        <v>52</v>
      </c>
      <c r="G2636" t="s">
        <v>53</v>
      </c>
      <c r="H2636" t="s">
        <v>42</v>
      </c>
      <c r="I2636" t="s">
        <v>5071</v>
      </c>
      <c r="J2636" s="4">
        <v>22393</v>
      </c>
    </row>
    <row r="2637" spans="1:10" x14ac:dyDescent="0.3">
      <c r="A2637" t="s">
        <v>5072</v>
      </c>
      <c r="B2637" s="4">
        <v>45681</v>
      </c>
      <c r="C2637" t="s">
        <v>242</v>
      </c>
      <c r="D2637" t="s">
        <v>243</v>
      </c>
      <c r="E2637" t="s">
        <v>51</v>
      </c>
      <c r="F2637" t="s">
        <v>52</v>
      </c>
      <c r="G2637" t="s">
        <v>53</v>
      </c>
      <c r="H2637" t="s">
        <v>42</v>
      </c>
      <c r="I2637" t="s">
        <v>5071</v>
      </c>
      <c r="J2637" s="4">
        <v>22393</v>
      </c>
    </row>
    <row r="2638" spans="1:10" x14ac:dyDescent="0.3">
      <c r="A2638" t="s">
        <v>5073</v>
      </c>
      <c r="B2638" s="4">
        <v>45681</v>
      </c>
      <c r="C2638" t="s">
        <v>1955</v>
      </c>
      <c r="D2638" t="s">
        <v>1956</v>
      </c>
      <c r="E2638" t="s">
        <v>51</v>
      </c>
      <c r="F2638" t="s">
        <v>52</v>
      </c>
      <c r="G2638" t="s">
        <v>53</v>
      </c>
      <c r="H2638" t="s">
        <v>42</v>
      </c>
      <c r="I2638" t="s">
        <v>5071</v>
      </c>
      <c r="J2638" s="4">
        <v>22393</v>
      </c>
    </row>
    <row r="2639" spans="1:10" x14ac:dyDescent="0.3">
      <c r="A2639" t="s">
        <v>5074</v>
      </c>
      <c r="B2639" s="4">
        <v>45681</v>
      </c>
      <c r="C2639" t="s">
        <v>1646</v>
      </c>
      <c r="D2639" t="s">
        <v>1647</v>
      </c>
      <c r="E2639" t="s">
        <v>39</v>
      </c>
      <c r="F2639" t="s">
        <v>40</v>
      </c>
      <c r="G2639" t="s">
        <v>41</v>
      </c>
      <c r="H2639" t="s">
        <v>42</v>
      </c>
      <c r="I2639" t="s">
        <v>5075</v>
      </c>
      <c r="J2639" s="4">
        <v>17046</v>
      </c>
    </row>
    <row r="2640" spans="1:10" x14ac:dyDescent="0.3">
      <c r="A2640" t="s">
        <v>5076</v>
      </c>
      <c r="B2640" s="4">
        <v>45681</v>
      </c>
      <c r="C2640" t="s">
        <v>4228</v>
      </c>
      <c r="D2640" t="s">
        <v>4229</v>
      </c>
      <c r="E2640" t="s">
        <v>39</v>
      </c>
      <c r="F2640" t="s">
        <v>40</v>
      </c>
      <c r="G2640" t="s">
        <v>41</v>
      </c>
      <c r="H2640" t="s">
        <v>42</v>
      </c>
      <c r="I2640" t="s">
        <v>5075</v>
      </c>
      <c r="J2640" s="4">
        <v>17046</v>
      </c>
    </row>
    <row r="2641" spans="1:10" x14ac:dyDescent="0.3">
      <c r="A2641" t="s">
        <v>5077</v>
      </c>
      <c r="B2641" s="4">
        <v>45681</v>
      </c>
      <c r="C2641" t="s">
        <v>311</v>
      </c>
      <c r="D2641" t="s">
        <v>312</v>
      </c>
      <c r="E2641" t="s">
        <v>39</v>
      </c>
      <c r="F2641" t="s">
        <v>40</v>
      </c>
      <c r="G2641" t="s">
        <v>41</v>
      </c>
      <c r="H2641" t="s">
        <v>42</v>
      </c>
      <c r="I2641" t="s">
        <v>5075</v>
      </c>
      <c r="J2641" s="4">
        <v>17046</v>
      </c>
    </row>
    <row r="2642" spans="1:10" x14ac:dyDescent="0.3">
      <c r="A2642" t="s">
        <v>5078</v>
      </c>
      <c r="B2642" s="4">
        <v>45681</v>
      </c>
      <c r="C2642" t="s">
        <v>2586</v>
      </c>
      <c r="D2642" t="s">
        <v>2587</v>
      </c>
      <c r="E2642" t="s">
        <v>39</v>
      </c>
      <c r="F2642" t="s">
        <v>40</v>
      </c>
      <c r="G2642" t="s">
        <v>41</v>
      </c>
      <c r="H2642" t="s">
        <v>42</v>
      </c>
      <c r="I2642" t="s">
        <v>5075</v>
      </c>
      <c r="J2642" s="4">
        <v>17046</v>
      </c>
    </row>
    <row r="2643" spans="1:10" x14ac:dyDescent="0.3">
      <c r="A2643" t="s">
        <v>5079</v>
      </c>
      <c r="B2643" s="4">
        <v>45681</v>
      </c>
      <c r="C2643" t="s">
        <v>422</v>
      </c>
      <c r="D2643" t="s">
        <v>423</v>
      </c>
      <c r="E2643" t="s">
        <v>39</v>
      </c>
      <c r="F2643" t="s">
        <v>40</v>
      </c>
      <c r="G2643" t="s">
        <v>41</v>
      </c>
      <c r="H2643" t="s">
        <v>42</v>
      </c>
      <c r="I2643" t="s">
        <v>5075</v>
      </c>
      <c r="J2643" s="4">
        <v>17046</v>
      </c>
    </row>
    <row r="2644" spans="1:10" x14ac:dyDescent="0.3">
      <c r="A2644" t="s">
        <v>5080</v>
      </c>
      <c r="B2644" s="4">
        <v>45681</v>
      </c>
      <c r="C2644" t="s">
        <v>282</v>
      </c>
      <c r="D2644" t="s">
        <v>5000</v>
      </c>
      <c r="E2644" t="s">
        <v>39</v>
      </c>
      <c r="F2644" t="s">
        <v>40</v>
      </c>
      <c r="G2644" t="s">
        <v>41</v>
      </c>
      <c r="H2644" t="s">
        <v>42</v>
      </c>
      <c r="I2644" t="s">
        <v>982</v>
      </c>
      <c r="J2644" s="4">
        <v>21812</v>
      </c>
    </row>
    <row r="2645" spans="1:10" x14ac:dyDescent="0.3">
      <c r="A2645" t="s">
        <v>5081</v>
      </c>
      <c r="B2645" s="4">
        <v>45681</v>
      </c>
      <c r="C2645" t="s">
        <v>405</v>
      </c>
      <c r="D2645" t="s">
        <v>406</v>
      </c>
      <c r="E2645" t="s">
        <v>39</v>
      </c>
      <c r="F2645" t="s">
        <v>40</v>
      </c>
      <c r="G2645" t="s">
        <v>41</v>
      </c>
      <c r="H2645" t="s">
        <v>42</v>
      </c>
      <c r="I2645" t="s">
        <v>982</v>
      </c>
      <c r="J2645" s="4">
        <v>21812</v>
      </c>
    </row>
    <row r="2646" spans="1:10" x14ac:dyDescent="0.3">
      <c r="A2646" t="s">
        <v>5082</v>
      </c>
      <c r="B2646" s="4">
        <v>45681</v>
      </c>
      <c r="C2646" t="s">
        <v>1247</v>
      </c>
      <c r="D2646" t="s">
        <v>1248</v>
      </c>
      <c r="E2646" t="s">
        <v>5083</v>
      </c>
      <c r="F2646" t="s">
        <v>1250</v>
      </c>
      <c r="G2646" t="s">
        <v>1251</v>
      </c>
      <c r="H2646" t="s">
        <v>42</v>
      </c>
      <c r="I2646" t="s">
        <v>5084</v>
      </c>
      <c r="J2646" s="4">
        <v>21529</v>
      </c>
    </row>
    <row r="2647" spans="1:10" x14ac:dyDescent="0.3">
      <c r="A2647" t="s">
        <v>5085</v>
      </c>
      <c r="B2647" s="4">
        <v>45681</v>
      </c>
      <c r="C2647" t="s">
        <v>1254</v>
      </c>
      <c r="D2647" t="s">
        <v>1255</v>
      </c>
      <c r="E2647" t="s">
        <v>5083</v>
      </c>
      <c r="F2647" t="s">
        <v>1250</v>
      </c>
      <c r="G2647" t="s">
        <v>1251</v>
      </c>
      <c r="H2647" t="s">
        <v>42</v>
      </c>
      <c r="I2647" t="s">
        <v>5084</v>
      </c>
      <c r="J2647" s="4">
        <v>21529</v>
      </c>
    </row>
    <row r="2648" spans="1:10" x14ac:dyDescent="0.3">
      <c r="A2648" t="s">
        <v>5086</v>
      </c>
      <c r="B2648" s="4">
        <v>45681</v>
      </c>
      <c r="C2648" t="s">
        <v>5087</v>
      </c>
      <c r="D2648" t="s">
        <v>5088</v>
      </c>
      <c r="E2648" t="s">
        <v>39</v>
      </c>
      <c r="F2648" t="s">
        <v>40</v>
      </c>
      <c r="G2648" t="s">
        <v>41</v>
      </c>
      <c r="H2648" t="s">
        <v>42</v>
      </c>
      <c r="I2648" t="s">
        <v>982</v>
      </c>
      <c r="J2648" s="4">
        <v>21812</v>
      </c>
    </row>
    <row r="2649" spans="1:10" x14ac:dyDescent="0.3">
      <c r="A2649" t="s">
        <v>5089</v>
      </c>
      <c r="B2649" s="4">
        <v>45681</v>
      </c>
      <c r="C2649" t="s">
        <v>2754</v>
      </c>
      <c r="D2649" t="s">
        <v>2755</v>
      </c>
      <c r="E2649" t="s">
        <v>39</v>
      </c>
      <c r="F2649" t="s">
        <v>40</v>
      </c>
      <c r="G2649" t="s">
        <v>41</v>
      </c>
      <c r="H2649" t="s">
        <v>42</v>
      </c>
      <c r="I2649" t="s">
        <v>982</v>
      </c>
      <c r="J2649" s="4">
        <v>21812</v>
      </c>
    </row>
    <row r="2650" spans="1:10" x14ac:dyDescent="0.3">
      <c r="A2650" t="s">
        <v>5090</v>
      </c>
      <c r="B2650" s="4">
        <v>45681</v>
      </c>
      <c r="C2650" t="s">
        <v>4710</v>
      </c>
      <c r="D2650" t="s">
        <v>4711</v>
      </c>
      <c r="E2650" t="s">
        <v>39</v>
      </c>
      <c r="F2650" t="s">
        <v>40</v>
      </c>
      <c r="G2650" t="s">
        <v>41</v>
      </c>
      <c r="H2650" t="s">
        <v>42</v>
      </c>
      <c r="I2650" t="s">
        <v>982</v>
      </c>
      <c r="J2650" s="4">
        <v>21812</v>
      </c>
    </row>
    <row r="2651" spans="1:10" x14ac:dyDescent="0.3">
      <c r="A2651" t="s">
        <v>5091</v>
      </c>
      <c r="B2651" s="4">
        <v>45681</v>
      </c>
      <c r="C2651" t="s">
        <v>139</v>
      </c>
      <c r="D2651" t="s">
        <v>140</v>
      </c>
      <c r="E2651" t="s">
        <v>39</v>
      </c>
      <c r="F2651" t="s">
        <v>40</v>
      </c>
      <c r="G2651" t="s">
        <v>41</v>
      </c>
      <c r="H2651" t="s">
        <v>42</v>
      </c>
      <c r="I2651" t="s">
        <v>4832</v>
      </c>
      <c r="J2651" s="4">
        <v>20294</v>
      </c>
    </row>
    <row r="2652" spans="1:10" x14ac:dyDescent="0.3">
      <c r="A2652" t="s">
        <v>5092</v>
      </c>
      <c r="B2652" s="4">
        <v>45681</v>
      </c>
      <c r="C2652" t="s">
        <v>673</v>
      </c>
      <c r="D2652" t="s">
        <v>674</v>
      </c>
      <c r="E2652" t="s">
        <v>217</v>
      </c>
      <c r="F2652" t="s">
        <v>218</v>
      </c>
      <c r="G2652" t="s">
        <v>79</v>
      </c>
      <c r="H2652" t="s">
        <v>42</v>
      </c>
      <c r="I2652" t="s">
        <v>5093</v>
      </c>
      <c r="J2652" s="4">
        <v>25294</v>
      </c>
    </row>
    <row r="2653" spans="1:10" x14ac:dyDescent="0.3">
      <c r="A2653" t="s">
        <v>5094</v>
      </c>
      <c r="B2653" s="4">
        <v>45681</v>
      </c>
      <c r="C2653" t="s">
        <v>587</v>
      </c>
      <c r="D2653" t="s">
        <v>588</v>
      </c>
      <c r="E2653" t="s">
        <v>157</v>
      </c>
      <c r="F2653" t="s">
        <v>158</v>
      </c>
      <c r="G2653" t="s">
        <v>79</v>
      </c>
      <c r="H2653" t="s">
        <v>42</v>
      </c>
      <c r="I2653" t="s">
        <v>5095</v>
      </c>
      <c r="J2653" s="4">
        <v>31423</v>
      </c>
    </row>
    <row r="2654" spans="1:10" x14ac:dyDescent="0.3">
      <c r="A2654" t="s">
        <v>5096</v>
      </c>
      <c r="B2654" s="4">
        <v>45681</v>
      </c>
      <c r="C2654" t="s">
        <v>270</v>
      </c>
      <c r="D2654" t="s">
        <v>271</v>
      </c>
      <c r="E2654" t="s">
        <v>39</v>
      </c>
      <c r="F2654" t="s">
        <v>40</v>
      </c>
      <c r="G2654" t="s">
        <v>41</v>
      </c>
      <c r="H2654" t="s">
        <v>42</v>
      </c>
      <c r="I2654" t="s">
        <v>5097</v>
      </c>
      <c r="J2654" s="4">
        <v>19291</v>
      </c>
    </row>
    <row r="2655" spans="1:10" x14ac:dyDescent="0.3">
      <c r="A2655" t="s">
        <v>5098</v>
      </c>
      <c r="B2655" s="4">
        <v>45681</v>
      </c>
      <c r="C2655" t="s">
        <v>188</v>
      </c>
      <c r="D2655" t="s">
        <v>189</v>
      </c>
      <c r="E2655" t="s">
        <v>51</v>
      </c>
      <c r="F2655" t="s">
        <v>52</v>
      </c>
      <c r="G2655" t="s">
        <v>53</v>
      </c>
      <c r="H2655" t="s">
        <v>42</v>
      </c>
      <c r="I2655" t="s">
        <v>5099</v>
      </c>
      <c r="J2655" s="4">
        <v>21939</v>
      </c>
    </row>
    <row r="2656" spans="1:10" x14ac:dyDescent="0.3">
      <c r="A2656" t="s">
        <v>5100</v>
      </c>
      <c r="B2656" s="4">
        <v>45681</v>
      </c>
      <c r="C2656" t="s">
        <v>322</v>
      </c>
      <c r="D2656" t="s">
        <v>1294</v>
      </c>
      <c r="E2656" t="s">
        <v>51</v>
      </c>
      <c r="F2656" t="s">
        <v>52</v>
      </c>
      <c r="G2656" t="s">
        <v>53</v>
      </c>
      <c r="H2656" t="s">
        <v>42</v>
      </c>
      <c r="I2656" t="s">
        <v>5099</v>
      </c>
      <c r="J2656" s="4">
        <v>21939</v>
      </c>
    </row>
    <row r="2657" spans="1:10" x14ac:dyDescent="0.3">
      <c r="A2657" t="s">
        <v>5101</v>
      </c>
      <c r="B2657" s="4">
        <v>45681</v>
      </c>
      <c r="C2657" t="s">
        <v>474</v>
      </c>
      <c r="D2657" t="s">
        <v>475</v>
      </c>
      <c r="E2657" t="s">
        <v>51</v>
      </c>
      <c r="F2657" t="s">
        <v>52</v>
      </c>
      <c r="G2657" t="s">
        <v>53</v>
      </c>
      <c r="H2657" t="s">
        <v>42</v>
      </c>
      <c r="I2657" t="s">
        <v>5099</v>
      </c>
      <c r="J2657" s="4">
        <v>21939</v>
      </c>
    </row>
    <row r="2658" spans="1:10" x14ac:dyDescent="0.3">
      <c r="A2658" t="s">
        <v>5102</v>
      </c>
      <c r="B2658" s="4">
        <v>45681</v>
      </c>
      <c r="C2658" t="s">
        <v>1342</v>
      </c>
      <c r="D2658" t="s">
        <v>5103</v>
      </c>
      <c r="E2658" t="s">
        <v>51</v>
      </c>
      <c r="F2658" t="s">
        <v>52</v>
      </c>
      <c r="G2658" t="s">
        <v>53</v>
      </c>
      <c r="H2658" t="s">
        <v>42</v>
      </c>
      <c r="I2658" t="s">
        <v>5104</v>
      </c>
      <c r="J2658" s="4">
        <v>36927</v>
      </c>
    </row>
    <row r="2659" spans="1:10" x14ac:dyDescent="0.3">
      <c r="A2659" t="s">
        <v>5105</v>
      </c>
      <c r="B2659" s="4">
        <v>45681</v>
      </c>
      <c r="C2659" t="s">
        <v>692</v>
      </c>
      <c r="D2659" t="s">
        <v>693</v>
      </c>
      <c r="E2659" t="s">
        <v>51</v>
      </c>
      <c r="F2659" t="s">
        <v>52</v>
      </c>
      <c r="G2659" t="s">
        <v>53</v>
      </c>
      <c r="H2659" t="s">
        <v>42</v>
      </c>
      <c r="I2659" t="s">
        <v>5104</v>
      </c>
      <c r="J2659" s="4">
        <v>36927</v>
      </c>
    </row>
    <row r="2660" spans="1:10" x14ac:dyDescent="0.3">
      <c r="A2660" t="s">
        <v>5106</v>
      </c>
      <c r="B2660" s="4">
        <v>45681</v>
      </c>
      <c r="C2660" t="s">
        <v>2127</v>
      </c>
      <c r="D2660" t="s">
        <v>2128</v>
      </c>
      <c r="E2660" t="s">
        <v>2129</v>
      </c>
      <c r="F2660" t="s">
        <v>2130</v>
      </c>
      <c r="G2660" t="s">
        <v>2131</v>
      </c>
      <c r="H2660" t="s">
        <v>42</v>
      </c>
      <c r="I2660" t="s">
        <v>4208</v>
      </c>
      <c r="J2660" s="4">
        <v>36738</v>
      </c>
    </row>
    <row r="2661" spans="1:10" x14ac:dyDescent="0.3">
      <c r="A2661" t="s">
        <v>5107</v>
      </c>
      <c r="B2661" s="4">
        <v>45681</v>
      </c>
      <c r="C2661" t="s">
        <v>2065</v>
      </c>
      <c r="D2661" t="s">
        <v>2066</v>
      </c>
      <c r="E2661" t="s">
        <v>51</v>
      </c>
      <c r="F2661" t="s">
        <v>52</v>
      </c>
      <c r="G2661" t="s">
        <v>53</v>
      </c>
      <c r="H2661" t="s">
        <v>42</v>
      </c>
      <c r="I2661" t="s">
        <v>3107</v>
      </c>
      <c r="J2661" s="4">
        <v>22169</v>
      </c>
    </row>
    <row r="2662" spans="1:10" x14ac:dyDescent="0.3">
      <c r="A2662" t="s">
        <v>5108</v>
      </c>
      <c r="B2662" s="4">
        <v>45681</v>
      </c>
      <c r="C2662" t="s">
        <v>5109</v>
      </c>
      <c r="D2662" t="s">
        <v>5110</v>
      </c>
      <c r="E2662" t="s">
        <v>39</v>
      </c>
      <c r="F2662" t="s">
        <v>40</v>
      </c>
      <c r="G2662" t="s">
        <v>41</v>
      </c>
      <c r="H2662" t="s">
        <v>42</v>
      </c>
      <c r="I2662" t="s">
        <v>424</v>
      </c>
      <c r="J2662" s="4">
        <v>29192</v>
      </c>
    </row>
    <row r="2663" spans="1:10" x14ac:dyDescent="0.3">
      <c r="A2663" t="s">
        <v>5111</v>
      </c>
      <c r="B2663" s="4">
        <v>45681</v>
      </c>
      <c r="C2663" t="s">
        <v>5112</v>
      </c>
      <c r="D2663" t="s">
        <v>5113</v>
      </c>
      <c r="E2663" t="s">
        <v>39</v>
      </c>
      <c r="F2663" t="s">
        <v>40</v>
      </c>
      <c r="G2663" t="s">
        <v>41</v>
      </c>
      <c r="H2663" t="s">
        <v>42</v>
      </c>
      <c r="I2663" t="s">
        <v>982</v>
      </c>
      <c r="J2663" s="4">
        <v>21812</v>
      </c>
    </row>
    <row r="2664" spans="1:10" x14ac:dyDescent="0.3">
      <c r="A2664" t="s">
        <v>5114</v>
      </c>
      <c r="B2664" s="4">
        <v>45681</v>
      </c>
      <c r="C2664" t="s">
        <v>109</v>
      </c>
      <c r="D2664" t="s">
        <v>110</v>
      </c>
      <c r="E2664" t="s">
        <v>51</v>
      </c>
      <c r="F2664" t="s">
        <v>52</v>
      </c>
      <c r="G2664" t="s">
        <v>53</v>
      </c>
      <c r="H2664" t="s">
        <v>42</v>
      </c>
      <c r="I2664" t="s">
        <v>2478</v>
      </c>
      <c r="J2664" s="4">
        <v>18032</v>
      </c>
    </row>
    <row r="2665" spans="1:10" x14ac:dyDescent="0.3">
      <c r="A2665" t="s">
        <v>5115</v>
      </c>
      <c r="B2665" s="4">
        <v>45681</v>
      </c>
      <c r="C2665" t="s">
        <v>311</v>
      </c>
      <c r="D2665" t="s">
        <v>312</v>
      </c>
      <c r="E2665" t="s">
        <v>51</v>
      </c>
      <c r="F2665" t="s">
        <v>52</v>
      </c>
      <c r="G2665" t="s">
        <v>53</v>
      </c>
      <c r="H2665" t="s">
        <v>42</v>
      </c>
      <c r="I2665" t="s">
        <v>2478</v>
      </c>
      <c r="J2665" s="4">
        <v>18032</v>
      </c>
    </row>
    <row r="2666" spans="1:10" x14ac:dyDescent="0.3">
      <c r="A2666" t="s">
        <v>5116</v>
      </c>
      <c r="B2666" s="4">
        <v>45681</v>
      </c>
      <c r="C2666" t="s">
        <v>60</v>
      </c>
      <c r="D2666" t="s">
        <v>61</v>
      </c>
      <c r="E2666" t="s">
        <v>51</v>
      </c>
      <c r="F2666" t="s">
        <v>52</v>
      </c>
      <c r="G2666" t="s">
        <v>53</v>
      </c>
      <c r="H2666" t="s">
        <v>42</v>
      </c>
      <c r="I2666" t="s">
        <v>2478</v>
      </c>
      <c r="J2666" s="4">
        <v>18032</v>
      </c>
    </row>
    <row r="2667" spans="1:10" x14ac:dyDescent="0.3">
      <c r="A2667" t="s">
        <v>5117</v>
      </c>
      <c r="B2667" s="4">
        <v>45681</v>
      </c>
      <c r="C2667" t="s">
        <v>5118</v>
      </c>
      <c r="D2667" t="s">
        <v>5119</v>
      </c>
      <c r="E2667" t="s">
        <v>51</v>
      </c>
      <c r="F2667" t="s">
        <v>52</v>
      </c>
      <c r="G2667" t="s">
        <v>53</v>
      </c>
      <c r="H2667" t="s">
        <v>42</v>
      </c>
      <c r="I2667" t="s">
        <v>1585</v>
      </c>
      <c r="J2667" s="4">
        <v>18414</v>
      </c>
    </row>
    <row r="2668" spans="1:10" x14ac:dyDescent="0.3">
      <c r="A2668" t="s">
        <v>5120</v>
      </c>
      <c r="B2668" s="4">
        <v>45681</v>
      </c>
      <c r="C2668" t="s">
        <v>1839</v>
      </c>
      <c r="D2668" t="s">
        <v>1840</v>
      </c>
      <c r="E2668" t="s">
        <v>39</v>
      </c>
      <c r="F2668" t="s">
        <v>40</v>
      </c>
      <c r="G2668" t="s">
        <v>41</v>
      </c>
      <c r="H2668" t="s">
        <v>42</v>
      </c>
      <c r="I2668" t="s">
        <v>2695</v>
      </c>
      <c r="J2668" s="4">
        <v>20701</v>
      </c>
    </row>
    <row r="2669" spans="1:10" x14ac:dyDescent="0.3">
      <c r="A2669" t="s">
        <v>5121</v>
      </c>
      <c r="B2669" s="4">
        <v>45681</v>
      </c>
      <c r="C2669" t="s">
        <v>1934</v>
      </c>
      <c r="D2669" t="s">
        <v>1935</v>
      </c>
      <c r="E2669" t="s">
        <v>51</v>
      </c>
      <c r="F2669" t="s">
        <v>52</v>
      </c>
      <c r="G2669" t="s">
        <v>53</v>
      </c>
      <c r="H2669" t="s">
        <v>42</v>
      </c>
      <c r="I2669" t="s">
        <v>5122</v>
      </c>
      <c r="J2669" s="4">
        <v>17749</v>
      </c>
    </row>
    <row r="2670" spans="1:10" x14ac:dyDescent="0.3">
      <c r="A2670" t="s">
        <v>5123</v>
      </c>
      <c r="B2670" s="4">
        <v>45681</v>
      </c>
      <c r="C2670" t="s">
        <v>311</v>
      </c>
      <c r="D2670" t="s">
        <v>312</v>
      </c>
      <c r="E2670" t="s">
        <v>39</v>
      </c>
      <c r="F2670" t="s">
        <v>40</v>
      </c>
      <c r="G2670" t="s">
        <v>41</v>
      </c>
      <c r="H2670" t="s">
        <v>42</v>
      </c>
      <c r="I2670" t="s">
        <v>5124</v>
      </c>
      <c r="J2670" s="4">
        <v>22373</v>
      </c>
    </row>
    <row r="2671" spans="1:10" x14ac:dyDescent="0.3">
      <c r="A2671" t="s">
        <v>5125</v>
      </c>
      <c r="B2671" s="4">
        <v>45681</v>
      </c>
      <c r="C2671" t="s">
        <v>1126</v>
      </c>
      <c r="D2671" t="s">
        <v>1127</v>
      </c>
      <c r="E2671" t="s">
        <v>39</v>
      </c>
      <c r="F2671" t="s">
        <v>40</v>
      </c>
      <c r="G2671" t="s">
        <v>41</v>
      </c>
      <c r="H2671" t="s">
        <v>42</v>
      </c>
      <c r="I2671" t="s">
        <v>5075</v>
      </c>
      <c r="J2671" s="4">
        <v>17046</v>
      </c>
    </row>
    <row r="2672" spans="1:10" x14ac:dyDescent="0.3">
      <c r="A2672" t="s">
        <v>5126</v>
      </c>
      <c r="B2672" s="4">
        <v>45681</v>
      </c>
      <c r="C2672" t="s">
        <v>125</v>
      </c>
      <c r="D2672" t="s">
        <v>126</v>
      </c>
      <c r="E2672" t="s">
        <v>39</v>
      </c>
      <c r="F2672" t="s">
        <v>40</v>
      </c>
      <c r="G2672" t="s">
        <v>41</v>
      </c>
      <c r="H2672" t="s">
        <v>42</v>
      </c>
      <c r="I2672" t="s">
        <v>5075</v>
      </c>
      <c r="J2672" s="4">
        <v>17046</v>
      </c>
    </row>
    <row r="2673" spans="1:10" x14ac:dyDescent="0.3">
      <c r="A2673" t="s">
        <v>5127</v>
      </c>
      <c r="B2673" s="4">
        <v>45681</v>
      </c>
      <c r="C2673" t="s">
        <v>3127</v>
      </c>
      <c r="D2673" t="s">
        <v>3128</v>
      </c>
      <c r="E2673" t="s">
        <v>51</v>
      </c>
      <c r="F2673" t="s">
        <v>52</v>
      </c>
      <c r="G2673" t="s">
        <v>53</v>
      </c>
      <c r="H2673" t="s">
        <v>42</v>
      </c>
      <c r="I2673" t="s">
        <v>2478</v>
      </c>
      <c r="J2673" s="4">
        <v>18032</v>
      </c>
    </row>
    <row r="2674" spans="1:10" x14ac:dyDescent="0.3">
      <c r="A2674" t="s">
        <v>5128</v>
      </c>
      <c r="B2674" s="4">
        <v>45681</v>
      </c>
      <c r="C2674" t="s">
        <v>105</v>
      </c>
      <c r="D2674" t="s">
        <v>106</v>
      </c>
      <c r="E2674" t="s">
        <v>51</v>
      </c>
      <c r="F2674" t="s">
        <v>52</v>
      </c>
      <c r="G2674" t="s">
        <v>53</v>
      </c>
      <c r="H2674" t="s">
        <v>42</v>
      </c>
      <c r="I2674" t="s">
        <v>2478</v>
      </c>
      <c r="J2674" s="4">
        <v>18032</v>
      </c>
    </row>
    <row r="2675" spans="1:10" x14ac:dyDescent="0.3">
      <c r="A2675" t="s">
        <v>5129</v>
      </c>
      <c r="B2675" s="4">
        <v>45681</v>
      </c>
      <c r="C2675" t="s">
        <v>2480</v>
      </c>
      <c r="D2675" t="s">
        <v>2481</v>
      </c>
      <c r="E2675" t="s">
        <v>51</v>
      </c>
      <c r="F2675" t="s">
        <v>52</v>
      </c>
      <c r="G2675" t="s">
        <v>53</v>
      </c>
      <c r="H2675" t="s">
        <v>42</v>
      </c>
      <c r="I2675" t="s">
        <v>2478</v>
      </c>
      <c r="J2675" s="4">
        <v>18032</v>
      </c>
    </row>
    <row r="2676" spans="1:10" x14ac:dyDescent="0.3">
      <c r="A2676" t="s">
        <v>5130</v>
      </c>
      <c r="B2676" s="4">
        <v>45681</v>
      </c>
      <c r="C2676" t="s">
        <v>215</v>
      </c>
      <c r="D2676" t="s">
        <v>1224</v>
      </c>
      <c r="E2676" t="s">
        <v>39</v>
      </c>
      <c r="F2676" t="s">
        <v>40</v>
      </c>
      <c r="G2676" t="s">
        <v>41</v>
      </c>
      <c r="H2676" t="s">
        <v>42</v>
      </c>
      <c r="I2676" t="s">
        <v>5131</v>
      </c>
      <c r="J2676" s="4">
        <v>24360</v>
      </c>
    </row>
    <row r="2677" spans="1:10" x14ac:dyDescent="0.3">
      <c r="A2677" t="s">
        <v>5132</v>
      </c>
      <c r="B2677" s="4">
        <v>45681</v>
      </c>
      <c r="C2677" t="s">
        <v>419</v>
      </c>
      <c r="D2677" t="s">
        <v>420</v>
      </c>
      <c r="E2677" t="s">
        <v>39</v>
      </c>
      <c r="F2677" t="s">
        <v>40</v>
      </c>
      <c r="G2677" t="s">
        <v>41</v>
      </c>
      <c r="H2677" t="s">
        <v>42</v>
      </c>
      <c r="I2677" t="s">
        <v>1046</v>
      </c>
      <c r="J2677" s="4">
        <v>26463</v>
      </c>
    </row>
    <row r="2678" spans="1:10" x14ac:dyDescent="0.3">
      <c r="A2678" t="s">
        <v>5133</v>
      </c>
      <c r="B2678" s="4">
        <v>45681</v>
      </c>
      <c r="C2678" t="s">
        <v>5134</v>
      </c>
      <c r="D2678" t="s">
        <v>5135</v>
      </c>
      <c r="E2678" t="s">
        <v>39</v>
      </c>
      <c r="F2678" t="s">
        <v>40</v>
      </c>
      <c r="G2678" t="s">
        <v>41</v>
      </c>
      <c r="H2678" t="s">
        <v>42</v>
      </c>
      <c r="I2678" t="s">
        <v>1046</v>
      </c>
      <c r="J2678" s="4">
        <v>26463</v>
      </c>
    </row>
    <row r="2679" spans="1:10" x14ac:dyDescent="0.3">
      <c r="A2679" t="s">
        <v>5136</v>
      </c>
      <c r="B2679" s="4">
        <v>45681</v>
      </c>
      <c r="C2679" t="s">
        <v>3516</v>
      </c>
      <c r="D2679" t="s">
        <v>3517</v>
      </c>
      <c r="E2679" t="s">
        <v>51</v>
      </c>
      <c r="F2679" t="s">
        <v>52</v>
      </c>
      <c r="G2679" t="s">
        <v>53</v>
      </c>
      <c r="H2679" t="s">
        <v>42</v>
      </c>
      <c r="I2679" t="s">
        <v>2478</v>
      </c>
      <c r="J2679" s="4">
        <v>18032</v>
      </c>
    </row>
    <row r="2680" spans="1:10" x14ac:dyDescent="0.3">
      <c r="A2680" t="s">
        <v>5137</v>
      </c>
      <c r="B2680" s="4">
        <v>45681</v>
      </c>
      <c r="C2680" t="s">
        <v>520</v>
      </c>
      <c r="D2680" t="s">
        <v>521</v>
      </c>
      <c r="E2680" t="s">
        <v>51</v>
      </c>
      <c r="F2680" t="s">
        <v>52</v>
      </c>
      <c r="G2680" t="s">
        <v>53</v>
      </c>
      <c r="H2680" t="s">
        <v>42</v>
      </c>
      <c r="I2680" t="s">
        <v>2478</v>
      </c>
      <c r="J2680" s="4">
        <v>18032</v>
      </c>
    </row>
    <row r="2681" spans="1:10" x14ac:dyDescent="0.3">
      <c r="A2681" t="s">
        <v>5138</v>
      </c>
      <c r="B2681" s="4">
        <v>45681</v>
      </c>
      <c r="C2681" t="s">
        <v>147</v>
      </c>
      <c r="D2681" t="s">
        <v>148</v>
      </c>
      <c r="E2681" t="s">
        <v>51</v>
      </c>
      <c r="F2681" t="s">
        <v>52</v>
      </c>
      <c r="G2681" t="s">
        <v>53</v>
      </c>
      <c r="H2681" t="s">
        <v>42</v>
      </c>
      <c r="I2681" t="s">
        <v>2478</v>
      </c>
      <c r="J2681" s="4">
        <v>18032</v>
      </c>
    </row>
    <row r="2682" spans="1:10" x14ac:dyDescent="0.3">
      <c r="A2682" t="s">
        <v>5139</v>
      </c>
      <c r="B2682" s="4">
        <v>45681</v>
      </c>
      <c r="C2682" t="s">
        <v>574</v>
      </c>
      <c r="D2682" t="s">
        <v>4122</v>
      </c>
      <c r="E2682" t="s">
        <v>51</v>
      </c>
      <c r="F2682" t="s">
        <v>52</v>
      </c>
      <c r="G2682" t="s">
        <v>53</v>
      </c>
      <c r="H2682" t="s">
        <v>42</v>
      </c>
      <c r="I2682" t="s">
        <v>2478</v>
      </c>
      <c r="J2682" s="4">
        <v>18032</v>
      </c>
    </row>
    <row r="2683" spans="1:10" x14ac:dyDescent="0.3">
      <c r="A2683" t="s">
        <v>5140</v>
      </c>
      <c r="B2683" s="4">
        <v>45681</v>
      </c>
      <c r="C2683" t="s">
        <v>5141</v>
      </c>
      <c r="D2683" t="s">
        <v>5142</v>
      </c>
      <c r="E2683" t="s">
        <v>1747</v>
      </c>
      <c r="F2683" t="s">
        <v>1748</v>
      </c>
      <c r="G2683" t="s">
        <v>2108</v>
      </c>
      <c r="H2683" t="s">
        <v>42</v>
      </c>
      <c r="I2683" t="s">
        <v>4175</v>
      </c>
      <c r="J2683" s="4">
        <v>35659</v>
      </c>
    </row>
    <row r="2684" spans="1:10" x14ac:dyDescent="0.3">
      <c r="A2684" t="s">
        <v>5143</v>
      </c>
      <c r="B2684" s="4">
        <v>45681</v>
      </c>
      <c r="C2684" t="s">
        <v>854</v>
      </c>
      <c r="D2684" t="s">
        <v>855</v>
      </c>
      <c r="E2684" t="s">
        <v>51</v>
      </c>
      <c r="F2684" t="s">
        <v>52</v>
      </c>
      <c r="G2684" t="s">
        <v>53</v>
      </c>
      <c r="H2684" t="s">
        <v>42</v>
      </c>
      <c r="I2684" t="s">
        <v>1117</v>
      </c>
      <c r="J2684" s="4">
        <v>21171</v>
      </c>
    </row>
    <row r="2685" spans="1:10" x14ac:dyDescent="0.3">
      <c r="A2685" t="s">
        <v>5144</v>
      </c>
      <c r="B2685" s="4">
        <v>45681</v>
      </c>
      <c r="C2685" t="s">
        <v>242</v>
      </c>
      <c r="D2685" t="s">
        <v>243</v>
      </c>
      <c r="E2685" t="s">
        <v>51</v>
      </c>
      <c r="F2685" t="s">
        <v>52</v>
      </c>
      <c r="G2685" t="s">
        <v>53</v>
      </c>
      <c r="H2685" t="s">
        <v>42</v>
      </c>
      <c r="I2685" t="s">
        <v>1117</v>
      </c>
      <c r="J2685" s="4">
        <v>21171</v>
      </c>
    </row>
    <row r="2686" spans="1:10" x14ac:dyDescent="0.3">
      <c r="A2686" t="s">
        <v>5145</v>
      </c>
      <c r="B2686" s="4">
        <v>45681</v>
      </c>
      <c r="C2686" t="s">
        <v>311</v>
      </c>
      <c r="D2686" t="s">
        <v>312</v>
      </c>
      <c r="E2686" t="s">
        <v>51</v>
      </c>
      <c r="F2686" t="s">
        <v>52</v>
      </c>
      <c r="G2686" t="s">
        <v>53</v>
      </c>
      <c r="H2686" t="s">
        <v>42</v>
      </c>
      <c r="I2686" t="s">
        <v>1117</v>
      </c>
      <c r="J2686" s="4">
        <v>21171</v>
      </c>
    </row>
    <row r="2687" spans="1:10" x14ac:dyDescent="0.3">
      <c r="A2687" t="s">
        <v>5146</v>
      </c>
      <c r="B2687" s="4">
        <v>45681</v>
      </c>
      <c r="C2687" t="s">
        <v>215</v>
      </c>
      <c r="D2687" t="s">
        <v>1224</v>
      </c>
      <c r="E2687" t="s">
        <v>51</v>
      </c>
      <c r="F2687" t="s">
        <v>52</v>
      </c>
      <c r="G2687" t="s">
        <v>53</v>
      </c>
      <c r="H2687" t="s">
        <v>42</v>
      </c>
      <c r="I2687" t="s">
        <v>1117</v>
      </c>
      <c r="J2687" s="4">
        <v>21171</v>
      </c>
    </row>
    <row r="2688" spans="1:10" x14ac:dyDescent="0.3">
      <c r="A2688" t="s">
        <v>5147</v>
      </c>
      <c r="B2688" s="4">
        <v>45681</v>
      </c>
      <c r="C2688" t="s">
        <v>5148</v>
      </c>
      <c r="D2688" t="s">
        <v>5149</v>
      </c>
      <c r="E2688" t="s">
        <v>51</v>
      </c>
      <c r="F2688" t="s">
        <v>52</v>
      </c>
      <c r="G2688" t="s">
        <v>53</v>
      </c>
      <c r="H2688" t="s">
        <v>42</v>
      </c>
      <c r="I2688" t="s">
        <v>1117</v>
      </c>
      <c r="J2688" s="4">
        <v>21171</v>
      </c>
    </row>
    <row r="2689" spans="1:10" x14ac:dyDescent="0.3">
      <c r="A2689" t="s">
        <v>5150</v>
      </c>
      <c r="B2689" s="4">
        <v>45681</v>
      </c>
      <c r="C2689" t="s">
        <v>673</v>
      </c>
      <c r="D2689" t="s">
        <v>674</v>
      </c>
      <c r="E2689" t="s">
        <v>39</v>
      </c>
      <c r="F2689" t="s">
        <v>40</v>
      </c>
      <c r="G2689" t="s">
        <v>41</v>
      </c>
      <c r="H2689" t="s">
        <v>42</v>
      </c>
      <c r="I2689" t="s">
        <v>4502</v>
      </c>
      <c r="J2689" s="4">
        <v>22661</v>
      </c>
    </row>
    <row r="2690" spans="1:10" x14ac:dyDescent="0.3">
      <c r="A2690" t="s">
        <v>5151</v>
      </c>
      <c r="B2690" s="4">
        <v>45681</v>
      </c>
      <c r="C2690" t="s">
        <v>2053</v>
      </c>
      <c r="D2690" t="s">
        <v>939</v>
      </c>
      <c r="E2690" t="s">
        <v>77</v>
      </c>
      <c r="F2690" t="s">
        <v>78</v>
      </c>
      <c r="G2690" t="s">
        <v>79</v>
      </c>
      <c r="H2690" t="s">
        <v>42</v>
      </c>
      <c r="I2690" t="s">
        <v>4502</v>
      </c>
      <c r="J2690" s="4">
        <v>22661</v>
      </c>
    </row>
    <row r="2691" spans="1:10" x14ac:dyDescent="0.3">
      <c r="A2691" t="s">
        <v>5152</v>
      </c>
      <c r="B2691" s="4">
        <v>45681</v>
      </c>
      <c r="C2691" t="s">
        <v>662</v>
      </c>
      <c r="D2691" t="s">
        <v>663</v>
      </c>
      <c r="E2691" t="s">
        <v>77</v>
      </c>
      <c r="F2691" t="s">
        <v>78</v>
      </c>
      <c r="G2691" t="s">
        <v>79</v>
      </c>
      <c r="H2691" t="s">
        <v>42</v>
      </c>
      <c r="I2691" t="s">
        <v>4502</v>
      </c>
      <c r="J2691" s="4">
        <v>22661</v>
      </c>
    </row>
    <row r="2692" spans="1:10" x14ac:dyDescent="0.3">
      <c r="A2692" t="s">
        <v>5153</v>
      </c>
      <c r="B2692" s="4">
        <v>45681</v>
      </c>
      <c r="C2692" t="s">
        <v>60</v>
      </c>
      <c r="D2692" t="s">
        <v>61</v>
      </c>
      <c r="E2692" t="s">
        <v>77</v>
      </c>
      <c r="F2692" t="s">
        <v>78</v>
      </c>
      <c r="G2692" t="s">
        <v>79</v>
      </c>
      <c r="H2692" t="s">
        <v>42</v>
      </c>
      <c r="I2692" t="s">
        <v>4502</v>
      </c>
      <c r="J2692" s="4">
        <v>22661</v>
      </c>
    </row>
    <row r="2693" spans="1:10" x14ac:dyDescent="0.3">
      <c r="A2693" t="s">
        <v>5154</v>
      </c>
      <c r="B2693" s="4">
        <v>45681</v>
      </c>
      <c r="C2693" t="s">
        <v>3102</v>
      </c>
      <c r="D2693" t="s">
        <v>5155</v>
      </c>
      <c r="E2693" t="s">
        <v>51</v>
      </c>
      <c r="F2693" t="s">
        <v>52</v>
      </c>
      <c r="G2693" t="s">
        <v>53</v>
      </c>
      <c r="H2693" t="s">
        <v>42</v>
      </c>
      <c r="I2693" t="s">
        <v>4502</v>
      </c>
      <c r="J2693" s="4">
        <v>22661</v>
      </c>
    </row>
    <row r="2694" spans="1:10" x14ac:dyDescent="0.3">
      <c r="A2694" t="s">
        <v>5156</v>
      </c>
      <c r="B2694" s="4">
        <v>45681</v>
      </c>
      <c r="C2694" t="s">
        <v>5157</v>
      </c>
      <c r="D2694" t="s">
        <v>5158</v>
      </c>
      <c r="E2694" t="s">
        <v>353</v>
      </c>
      <c r="F2694" t="s">
        <v>354</v>
      </c>
      <c r="G2694" t="s">
        <v>79</v>
      </c>
      <c r="H2694" t="s">
        <v>42</v>
      </c>
      <c r="I2694" t="s">
        <v>5159</v>
      </c>
      <c r="J2694" s="4">
        <v>45066</v>
      </c>
    </row>
    <row r="2695" spans="1:10" x14ac:dyDescent="0.3">
      <c r="A2695" t="s">
        <v>5160</v>
      </c>
      <c r="B2695" s="4">
        <v>45681</v>
      </c>
      <c r="C2695" t="s">
        <v>692</v>
      </c>
      <c r="D2695" t="s">
        <v>723</v>
      </c>
      <c r="E2695" t="s">
        <v>51</v>
      </c>
      <c r="F2695" t="s">
        <v>52</v>
      </c>
      <c r="G2695" t="s">
        <v>53</v>
      </c>
      <c r="H2695" t="s">
        <v>42</v>
      </c>
      <c r="I2695" t="s">
        <v>5161</v>
      </c>
      <c r="J2695" s="4">
        <v>32350</v>
      </c>
    </row>
    <row r="2696" spans="1:10" x14ac:dyDescent="0.3">
      <c r="A2696" t="s">
        <v>5162</v>
      </c>
      <c r="B2696" s="4">
        <v>45681</v>
      </c>
      <c r="C2696" t="s">
        <v>1880</v>
      </c>
      <c r="D2696" t="s">
        <v>1881</v>
      </c>
      <c r="E2696" t="s">
        <v>51</v>
      </c>
      <c r="F2696" t="s">
        <v>52</v>
      </c>
      <c r="G2696" t="s">
        <v>53</v>
      </c>
      <c r="H2696" t="s">
        <v>42</v>
      </c>
      <c r="I2696" t="s">
        <v>5161</v>
      </c>
      <c r="J2696" s="4">
        <v>32350</v>
      </c>
    </row>
    <row r="2697" spans="1:10" x14ac:dyDescent="0.3">
      <c r="A2697" t="s">
        <v>5163</v>
      </c>
      <c r="B2697" s="4">
        <v>45681</v>
      </c>
      <c r="C2697" t="s">
        <v>987</v>
      </c>
      <c r="D2697" t="s">
        <v>988</v>
      </c>
      <c r="E2697" t="s">
        <v>51</v>
      </c>
      <c r="F2697" t="s">
        <v>52</v>
      </c>
      <c r="G2697" t="s">
        <v>53</v>
      </c>
      <c r="H2697" t="s">
        <v>42</v>
      </c>
      <c r="I2697" t="s">
        <v>1830</v>
      </c>
      <c r="J2697" s="4">
        <v>30485</v>
      </c>
    </row>
    <row r="2698" spans="1:10" x14ac:dyDescent="0.3">
      <c r="A2698" t="s">
        <v>5164</v>
      </c>
      <c r="B2698" s="4">
        <v>45681</v>
      </c>
      <c r="C2698" t="s">
        <v>56</v>
      </c>
      <c r="D2698" t="s">
        <v>1542</v>
      </c>
      <c r="E2698" t="s">
        <v>39</v>
      </c>
      <c r="F2698" t="s">
        <v>40</v>
      </c>
      <c r="G2698" t="s">
        <v>41</v>
      </c>
      <c r="H2698" t="s">
        <v>42</v>
      </c>
      <c r="I2698" t="s">
        <v>1216</v>
      </c>
      <c r="J2698" s="4">
        <v>21892</v>
      </c>
    </row>
    <row r="2699" spans="1:10" x14ac:dyDescent="0.3">
      <c r="A2699" t="s">
        <v>5165</v>
      </c>
      <c r="B2699" s="4">
        <v>45681</v>
      </c>
      <c r="C2699" t="s">
        <v>743</v>
      </c>
      <c r="D2699" t="s">
        <v>744</v>
      </c>
      <c r="E2699" t="s">
        <v>39</v>
      </c>
      <c r="F2699" t="s">
        <v>40</v>
      </c>
      <c r="G2699" t="s">
        <v>41</v>
      </c>
      <c r="H2699" t="s">
        <v>42</v>
      </c>
      <c r="I2699" t="s">
        <v>5166</v>
      </c>
      <c r="J2699" s="4">
        <v>32393</v>
      </c>
    </row>
    <row r="2700" spans="1:10" x14ac:dyDescent="0.3">
      <c r="A2700" t="s">
        <v>5167</v>
      </c>
      <c r="B2700" s="4">
        <v>45681</v>
      </c>
      <c r="C2700" t="s">
        <v>363</v>
      </c>
      <c r="D2700" t="s">
        <v>364</v>
      </c>
      <c r="E2700" t="s">
        <v>39</v>
      </c>
      <c r="F2700" t="s">
        <v>40</v>
      </c>
      <c r="G2700" t="s">
        <v>41</v>
      </c>
      <c r="H2700" t="s">
        <v>42</v>
      </c>
      <c r="I2700" t="s">
        <v>2921</v>
      </c>
      <c r="J2700" s="4">
        <v>19579</v>
      </c>
    </row>
    <row r="2701" spans="1:10" x14ac:dyDescent="0.3">
      <c r="A2701" t="s">
        <v>5168</v>
      </c>
      <c r="B2701" s="4">
        <v>45681</v>
      </c>
      <c r="C2701" t="s">
        <v>896</v>
      </c>
      <c r="D2701" t="s">
        <v>897</v>
      </c>
      <c r="E2701" t="s">
        <v>51</v>
      </c>
      <c r="F2701" t="s">
        <v>52</v>
      </c>
      <c r="G2701" t="s">
        <v>53</v>
      </c>
      <c r="H2701" t="s">
        <v>42</v>
      </c>
      <c r="I2701" t="s">
        <v>5169</v>
      </c>
      <c r="J2701" s="4">
        <v>29868</v>
      </c>
    </row>
    <row r="2702" spans="1:10" x14ac:dyDescent="0.3">
      <c r="A2702" t="s">
        <v>5170</v>
      </c>
      <c r="B2702" s="4">
        <v>45681</v>
      </c>
      <c r="C2702" t="s">
        <v>5171</v>
      </c>
      <c r="D2702" t="s">
        <v>5172</v>
      </c>
      <c r="E2702" t="s">
        <v>1975</v>
      </c>
      <c r="F2702" t="s">
        <v>1976</v>
      </c>
      <c r="G2702" t="s">
        <v>494</v>
      </c>
      <c r="H2702" t="s">
        <v>42</v>
      </c>
      <c r="I2702" t="s">
        <v>1977</v>
      </c>
      <c r="J2702" s="4">
        <v>30986</v>
      </c>
    </row>
    <row r="2703" spans="1:10" x14ac:dyDescent="0.3">
      <c r="A2703" t="s">
        <v>5173</v>
      </c>
      <c r="B2703" s="4">
        <v>45681</v>
      </c>
      <c r="C2703" t="s">
        <v>258</v>
      </c>
      <c r="D2703" t="s">
        <v>259</v>
      </c>
      <c r="E2703" t="s">
        <v>51</v>
      </c>
      <c r="F2703" t="s">
        <v>52</v>
      </c>
      <c r="G2703" t="s">
        <v>53</v>
      </c>
      <c r="H2703" t="s">
        <v>42</v>
      </c>
      <c r="I2703" t="s">
        <v>2954</v>
      </c>
      <c r="J2703" s="4">
        <v>20181</v>
      </c>
    </row>
    <row r="2704" spans="1:10" x14ac:dyDescent="0.3">
      <c r="A2704" t="s">
        <v>5174</v>
      </c>
      <c r="B2704" s="4">
        <v>45684</v>
      </c>
      <c r="C2704" t="s">
        <v>692</v>
      </c>
      <c r="D2704" t="s">
        <v>693</v>
      </c>
      <c r="E2704" t="s">
        <v>51</v>
      </c>
      <c r="F2704" t="s">
        <v>52</v>
      </c>
      <c r="G2704" t="s">
        <v>53</v>
      </c>
      <c r="H2704" t="s">
        <v>42</v>
      </c>
      <c r="I2704" t="s">
        <v>5175</v>
      </c>
      <c r="J2704" s="4">
        <v>21671</v>
      </c>
    </row>
    <row r="2705" spans="1:10" x14ac:dyDescent="0.3">
      <c r="A2705" t="s">
        <v>5176</v>
      </c>
      <c r="B2705" s="4">
        <v>45684</v>
      </c>
      <c r="C2705" t="s">
        <v>2399</v>
      </c>
      <c r="D2705" t="s">
        <v>2400</v>
      </c>
      <c r="E2705" t="s">
        <v>51</v>
      </c>
      <c r="F2705" t="s">
        <v>52</v>
      </c>
      <c r="G2705" t="s">
        <v>53</v>
      </c>
      <c r="H2705" t="s">
        <v>42</v>
      </c>
      <c r="I2705" t="s">
        <v>5175</v>
      </c>
      <c r="J2705" s="4">
        <v>21671</v>
      </c>
    </row>
    <row r="2706" spans="1:10" x14ac:dyDescent="0.3">
      <c r="A2706" t="s">
        <v>5177</v>
      </c>
      <c r="B2706" s="4">
        <v>45684</v>
      </c>
      <c r="C2706" t="s">
        <v>3413</v>
      </c>
      <c r="D2706" t="s">
        <v>3414</v>
      </c>
      <c r="E2706" t="s">
        <v>698</v>
      </c>
      <c r="F2706" t="s">
        <v>699</v>
      </c>
      <c r="G2706" t="s">
        <v>700</v>
      </c>
      <c r="H2706" t="s">
        <v>42</v>
      </c>
      <c r="I2706" t="s">
        <v>5178</v>
      </c>
      <c r="J2706" s="4">
        <v>30772</v>
      </c>
    </row>
    <row r="2707" spans="1:10" x14ac:dyDescent="0.3">
      <c r="A2707" t="s">
        <v>5179</v>
      </c>
      <c r="B2707" s="4">
        <v>45684</v>
      </c>
      <c r="C2707" t="s">
        <v>2106</v>
      </c>
      <c r="D2707" t="s">
        <v>2107</v>
      </c>
      <c r="E2707" t="s">
        <v>1747</v>
      </c>
      <c r="F2707" t="s">
        <v>1748</v>
      </c>
      <c r="G2707" t="s">
        <v>2108</v>
      </c>
      <c r="H2707" t="s">
        <v>42</v>
      </c>
      <c r="I2707" t="s">
        <v>1547</v>
      </c>
      <c r="J2707" s="4">
        <v>32711</v>
      </c>
    </row>
    <row r="2708" spans="1:10" x14ac:dyDescent="0.3">
      <c r="A2708" t="s">
        <v>5180</v>
      </c>
      <c r="B2708" s="4">
        <v>45684</v>
      </c>
      <c r="C2708" t="s">
        <v>270</v>
      </c>
      <c r="D2708" t="s">
        <v>271</v>
      </c>
      <c r="E2708" t="s">
        <v>39</v>
      </c>
      <c r="F2708" t="s">
        <v>40</v>
      </c>
      <c r="G2708" t="s">
        <v>41</v>
      </c>
      <c r="H2708" t="s">
        <v>42</v>
      </c>
      <c r="I2708" t="s">
        <v>5181</v>
      </c>
      <c r="J2708" s="4">
        <v>26201</v>
      </c>
    </row>
    <row r="2709" spans="1:10" x14ac:dyDescent="0.3">
      <c r="A2709" t="s">
        <v>5182</v>
      </c>
      <c r="B2709" s="4">
        <v>45684</v>
      </c>
      <c r="C2709" t="s">
        <v>2549</v>
      </c>
      <c r="D2709" t="s">
        <v>2550</v>
      </c>
      <c r="E2709" t="s">
        <v>51</v>
      </c>
      <c r="F2709" t="s">
        <v>52</v>
      </c>
      <c r="G2709" t="s">
        <v>53</v>
      </c>
      <c r="H2709" t="s">
        <v>42</v>
      </c>
      <c r="I2709" t="s">
        <v>1355</v>
      </c>
      <c r="J2709" s="4">
        <v>24761</v>
      </c>
    </row>
    <row r="2710" spans="1:10" x14ac:dyDescent="0.3">
      <c r="A2710" t="s">
        <v>5183</v>
      </c>
      <c r="B2710" s="4">
        <v>45684</v>
      </c>
      <c r="C2710" t="s">
        <v>215</v>
      </c>
      <c r="D2710" t="s">
        <v>1224</v>
      </c>
      <c r="E2710" t="s">
        <v>51</v>
      </c>
      <c r="F2710" t="s">
        <v>52</v>
      </c>
      <c r="G2710" t="s">
        <v>53</v>
      </c>
      <c r="H2710" t="s">
        <v>42</v>
      </c>
      <c r="I2710" t="s">
        <v>1355</v>
      </c>
      <c r="J2710" s="4">
        <v>24761</v>
      </c>
    </row>
    <row r="2711" spans="1:10" x14ac:dyDescent="0.3">
      <c r="A2711" t="s">
        <v>5184</v>
      </c>
      <c r="B2711" s="4">
        <v>45684</v>
      </c>
      <c r="C2711" t="s">
        <v>5185</v>
      </c>
      <c r="D2711" t="s">
        <v>5186</v>
      </c>
      <c r="E2711" t="s">
        <v>51</v>
      </c>
      <c r="F2711" t="s">
        <v>52</v>
      </c>
      <c r="G2711" t="s">
        <v>53</v>
      </c>
      <c r="H2711" t="s">
        <v>42</v>
      </c>
      <c r="I2711" t="s">
        <v>5187</v>
      </c>
      <c r="J2711" s="4">
        <v>18899</v>
      </c>
    </row>
    <row r="2712" spans="1:10" x14ac:dyDescent="0.3">
      <c r="A2712" t="s">
        <v>5188</v>
      </c>
      <c r="B2712" s="4">
        <v>45684</v>
      </c>
      <c r="C2712" t="s">
        <v>774</v>
      </c>
      <c r="D2712" t="s">
        <v>1857</v>
      </c>
      <c r="E2712" t="s">
        <v>77</v>
      </c>
      <c r="F2712" t="s">
        <v>78</v>
      </c>
      <c r="G2712" t="s">
        <v>79</v>
      </c>
      <c r="H2712" t="s">
        <v>42</v>
      </c>
      <c r="I2712" t="s">
        <v>5189</v>
      </c>
      <c r="J2712" s="4">
        <v>21530</v>
      </c>
    </row>
    <row r="2713" spans="1:10" x14ac:dyDescent="0.3">
      <c r="A2713" t="s">
        <v>5190</v>
      </c>
      <c r="B2713" s="4">
        <v>45684</v>
      </c>
      <c r="C2713" t="s">
        <v>656</v>
      </c>
      <c r="D2713" t="s">
        <v>657</v>
      </c>
      <c r="E2713" t="s">
        <v>51</v>
      </c>
      <c r="F2713" t="s">
        <v>52</v>
      </c>
      <c r="G2713" t="s">
        <v>53</v>
      </c>
      <c r="H2713" t="s">
        <v>42</v>
      </c>
      <c r="I2713" t="s">
        <v>4659</v>
      </c>
      <c r="J2713" s="4">
        <v>26257</v>
      </c>
    </row>
    <row r="2714" spans="1:10" x14ac:dyDescent="0.3">
      <c r="A2714" t="s">
        <v>5191</v>
      </c>
      <c r="B2714" s="4">
        <v>45684</v>
      </c>
      <c r="C2714" t="s">
        <v>286</v>
      </c>
      <c r="D2714" t="s">
        <v>287</v>
      </c>
      <c r="E2714" t="s">
        <v>77</v>
      </c>
      <c r="F2714" t="s">
        <v>78</v>
      </c>
      <c r="G2714" t="s">
        <v>79</v>
      </c>
      <c r="H2714" t="s">
        <v>42</v>
      </c>
      <c r="I2714" t="s">
        <v>2610</v>
      </c>
      <c r="J2714" s="4">
        <v>24255</v>
      </c>
    </row>
    <row r="2715" spans="1:10" x14ac:dyDescent="0.3">
      <c r="A2715" t="s">
        <v>5192</v>
      </c>
      <c r="B2715" s="4">
        <v>45684</v>
      </c>
      <c r="C2715" t="s">
        <v>282</v>
      </c>
      <c r="D2715" t="s">
        <v>5000</v>
      </c>
      <c r="E2715" t="s">
        <v>111</v>
      </c>
      <c r="F2715" t="s">
        <v>112</v>
      </c>
      <c r="G2715" t="s">
        <v>113</v>
      </c>
      <c r="H2715" t="s">
        <v>42</v>
      </c>
      <c r="I2715" t="s">
        <v>5193</v>
      </c>
      <c r="J2715" s="4">
        <v>31488</v>
      </c>
    </row>
    <row r="2716" spans="1:10" x14ac:dyDescent="0.3">
      <c r="A2716" t="s">
        <v>5194</v>
      </c>
      <c r="B2716" s="4">
        <v>45684</v>
      </c>
      <c r="C2716" t="s">
        <v>3612</v>
      </c>
      <c r="D2716" t="s">
        <v>3613</v>
      </c>
      <c r="E2716" t="s">
        <v>111</v>
      </c>
      <c r="F2716" t="s">
        <v>112</v>
      </c>
      <c r="G2716" t="s">
        <v>113</v>
      </c>
      <c r="H2716" t="s">
        <v>42</v>
      </c>
      <c r="I2716" t="s">
        <v>5193</v>
      </c>
      <c r="J2716" s="4">
        <v>31488</v>
      </c>
    </row>
    <row r="2717" spans="1:10" x14ac:dyDescent="0.3">
      <c r="A2717" t="s">
        <v>5195</v>
      </c>
      <c r="B2717" s="4">
        <v>45684</v>
      </c>
      <c r="C2717" t="s">
        <v>447</v>
      </c>
      <c r="D2717" t="s">
        <v>448</v>
      </c>
      <c r="E2717" t="s">
        <v>111</v>
      </c>
      <c r="F2717" t="s">
        <v>112</v>
      </c>
      <c r="G2717" t="s">
        <v>113</v>
      </c>
      <c r="H2717" t="s">
        <v>42</v>
      </c>
      <c r="I2717" t="s">
        <v>5193</v>
      </c>
      <c r="J2717" s="4">
        <v>31488</v>
      </c>
    </row>
    <row r="2718" spans="1:10" x14ac:dyDescent="0.3">
      <c r="A2718" t="s">
        <v>5196</v>
      </c>
      <c r="B2718" s="4">
        <v>45684</v>
      </c>
      <c r="C2718" t="s">
        <v>431</v>
      </c>
      <c r="D2718" t="s">
        <v>432</v>
      </c>
      <c r="E2718" t="s">
        <v>39</v>
      </c>
      <c r="F2718" t="s">
        <v>40</v>
      </c>
      <c r="G2718" t="s">
        <v>41</v>
      </c>
      <c r="H2718" t="s">
        <v>42</v>
      </c>
      <c r="I2718" t="s">
        <v>5197</v>
      </c>
      <c r="J2718" s="4">
        <v>29262</v>
      </c>
    </row>
    <row r="2719" spans="1:10" x14ac:dyDescent="0.3">
      <c r="A2719" t="s">
        <v>5198</v>
      </c>
      <c r="B2719" s="4">
        <v>45684</v>
      </c>
      <c r="C2719" t="s">
        <v>311</v>
      </c>
      <c r="D2719" t="s">
        <v>312</v>
      </c>
      <c r="E2719" t="s">
        <v>39</v>
      </c>
      <c r="F2719" t="s">
        <v>40</v>
      </c>
      <c r="G2719" t="s">
        <v>41</v>
      </c>
      <c r="H2719" t="s">
        <v>42</v>
      </c>
      <c r="I2719" t="s">
        <v>1115</v>
      </c>
      <c r="J2719" s="4">
        <v>26633</v>
      </c>
    </row>
    <row r="2720" spans="1:10" x14ac:dyDescent="0.3">
      <c r="A2720" t="s">
        <v>5199</v>
      </c>
      <c r="B2720" s="4">
        <v>45684</v>
      </c>
      <c r="C2720" t="s">
        <v>215</v>
      </c>
      <c r="D2720" t="s">
        <v>216</v>
      </c>
      <c r="E2720" t="s">
        <v>39</v>
      </c>
      <c r="F2720" t="s">
        <v>40</v>
      </c>
      <c r="G2720" t="s">
        <v>41</v>
      </c>
      <c r="H2720" t="s">
        <v>42</v>
      </c>
      <c r="I2720" t="s">
        <v>1115</v>
      </c>
      <c r="J2720" s="4">
        <v>26633</v>
      </c>
    </row>
    <row r="2721" spans="1:10" x14ac:dyDescent="0.3">
      <c r="A2721" t="s">
        <v>5200</v>
      </c>
      <c r="B2721" s="4">
        <v>45684</v>
      </c>
      <c r="C2721" t="s">
        <v>520</v>
      </c>
      <c r="D2721" t="s">
        <v>521</v>
      </c>
      <c r="E2721" t="s">
        <v>39</v>
      </c>
      <c r="F2721" t="s">
        <v>40</v>
      </c>
      <c r="G2721" t="s">
        <v>41</v>
      </c>
      <c r="H2721" t="s">
        <v>42</v>
      </c>
      <c r="I2721" t="s">
        <v>1115</v>
      </c>
      <c r="J2721" s="4">
        <v>26633</v>
      </c>
    </row>
    <row r="2722" spans="1:10" x14ac:dyDescent="0.3">
      <c r="A2722" t="s">
        <v>5201</v>
      </c>
      <c r="B2722" s="4">
        <v>45684</v>
      </c>
      <c r="C2722" t="s">
        <v>1429</v>
      </c>
      <c r="D2722" t="s">
        <v>1430</v>
      </c>
      <c r="E2722" t="s">
        <v>39</v>
      </c>
      <c r="F2722" t="s">
        <v>40</v>
      </c>
      <c r="G2722" t="s">
        <v>41</v>
      </c>
      <c r="H2722" t="s">
        <v>42</v>
      </c>
      <c r="I2722" t="s">
        <v>1115</v>
      </c>
      <c r="J2722" s="4">
        <v>26633</v>
      </c>
    </row>
    <row r="2723" spans="1:10" x14ac:dyDescent="0.3">
      <c r="A2723" t="s">
        <v>5202</v>
      </c>
      <c r="B2723" s="4">
        <v>45684</v>
      </c>
      <c r="C2723" t="s">
        <v>270</v>
      </c>
      <c r="D2723" t="s">
        <v>271</v>
      </c>
      <c r="E2723" t="s">
        <v>39</v>
      </c>
      <c r="F2723" t="s">
        <v>40</v>
      </c>
      <c r="G2723" t="s">
        <v>41</v>
      </c>
      <c r="H2723" t="s">
        <v>42</v>
      </c>
      <c r="I2723" t="s">
        <v>1115</v>
      </c>
      <c r="J2723" s="4">
        <v>26633</v>
      </c>
    </row>
    <row r="2724" spans="1:10" x14ac:dyDescent="0.3">
      <c r="A2724" t="s">
        <v>5203</v>
      </c>
      <c r="B2724" s="4">
        <v>45684</v>
      </c>
      <c r="C2724" t="s">
        <v>422</v>
      </c>
      <c r="D2724" t="s">
        <v>423</v>
      </c>
      <c r="E2724" t="s">
        <v>39</v>
      </c>
      <c r="F2724" t="s">
        <v>40</v>
      </c>
      <c r="G2724" t="s">
        <v>41</v>
      </c>
      <c r="H2724" t="s">
        <v>42</v>
      </c>
      <c r="I2724" t="s">
        <v>1115</v>
      </c>
      <c r="J2724" s="4">
        <v>26633</v>
      </c>
    </row>
    <row r="2725" spans="1:10" x14ac:dyDescent="0.3">
      <c r="A2725" t="s">
        <v>5204</v>
      </c>
      <c r="B2725" s="4">
        <v>45684</v>
      </c>
      <c r="C2725" t="s">
        <v>56</v>
      </c>
      <c r="D2725" t="s">
        <v>1542</v>
      </c>
      <c r="E2725" t="s">
        <v>39</v>
      </c>
      <c r="F2725" t="s">
        <v>40</v>
      </c>
      <c r="G2725" t="s">
        <v>41</v>
      </c>
      <c r="H2725" t="s">
        <v>42</v>
      </c>
      <c r="I2725" t="s">
        <v>1115</v>
      </c>
      <c r="J2725" s="4">
        <v>26633</v>
      </c>
    </row>
    <row r="2726" spans="1:10" x14ac:dyDescent="0.3">
      <c r="A2726" t="s">
        <v>5205</v>
      </c>
      <c r="B2726" s="4">
        <v>45684</v>
      </c>
      <c r="C2726" t="s">
        <v>109</v>
      </c>
      <c r="D2726" t="s">
        <v>110</v>
      </c>
      <c r="E2726" t="s">
        <v>39</v>
      </c>
      <c r="F2726" t="s">
        <v>40</v>
      </c>
      <c r="G2726" t="s">
        <v>41</v>
      </c>
      <c r="H2726" t="s">
        <v>42</v>
      </c>
      <c r="I2726" t="s">
        <v>1115</v>
      </c>
      <c r="J2726" s="4">
        <v>26633</v>
      </c>
    </row>
    <row r="2727" spans="1:10" x14ac:dyDescent="0.3">
      <c r="A2727" t="s">
        <v>5206</v>
      </c>
      <c r="B2727" s="4">
        <v>45684</v>
      </c>
      <c r="C2727" t="s">
        <v>899</v>
      </c>
      <c r="D2727" t="s">
        <v>900</v>
      </c>
      <c r="E2727" t="s">
        <v>39</v>
      </c>
      <c r="F2727" t="s">
        <v>40</v>
      </c>
      <c r="G2727" t="s">
        <v>41</v>
      </c>
      <c r="H2727" t="s">
        <v>42</v>
      </c>
      <c r="I2727" t="s">
        <v>5166</v>
      </c>
      <c r="J2727" s="4">
        <v>32393</v>
      </c>
    </row>
    <row r="2728" spans="1:10" x14ac:dyDescent="0.3">
      <c r="A2728" t="s">
        <v>5207</v>
      </c>
      <c r="B2728" s="4">
        <v>45684</v>
      </c>
      <c r="C2728" t="s">
        <v>5208</v>
      </c>
      <c r="D2728" t="s">
        <v>5209</v>
      </c>
      <c r="E2728" t="s">
        <v>39</v>
      </c>
      <c r="F2728" t="s">
        <v>40</v>
      </c>
      <c r="G2728" t="s">
        <v>41</v>
      </c>
      <c r="H2728" t="s">
        <v>42</v>
      </c>
      <c r="I2728" t="s">
        <v>5166</v>
      </c>
      <c r="J2728" s="4">
        <v>32393</v>
      </c>
    </row>
    <row r="2729" spans="1:10" x14ac:dyDescent="0.3">
      <c r="A2729" t="s">
        <v>5210</v>
      </c>
      <c r="B2729" s="4">
        <v>45684</v>
      </c>
      <c r="C2729" t="s">
        <v>3565</v>
      </c>
      <c r="D2729" t="s">
        <v>3566</v>
      </c>
      <c r="E2729" t="s">
        <v>353</v>
      </c>
      <c r="F2729" t="s">
        <v>354</v>
      </c>
      <c r="G2729" t="s">
        <v>79</v>
      </c>
      <c r="H2729" t="s">
        <v>42</v>
      </c>
      <c r="I2729" t="s">
        <v>5211</v>
      </c>
      <c r="J2729" s="4">
        <v>45527</v>
      </c>
    </row>
    <row r="2730" spans="1:10" x14ac:dyDescent="0.3">
      <c r="A2730" t="s">
        <v>5212</v>
      </c>
      <c r="B2730" s="4">
        <v>45684</v>
      </c>
      <c r="C2730" t="s">
        <v>525</v>
      </c>
      <c r="D2730" t="s">
        <v>526</v>
      </c>
      <c r="E2730" t="s">
        <v>698</v>
      </c>
      <c r="F2730" t="s">
        <v>699</v>
      </c>
      <c r="G2730" t="s">
        <v>700</v>
      </c>
      <c r="H2730" t="s">
        <v>42</v>
      </c>
      <c r="I2730" t="s">
        <v>3310</v>
      </c>
      <c r="J2730" s="4">
        <v>36161</v>
      </c>
    </row>
    <row r="2731" spans="1:10" x14ac:dyDescent="0.3">
      <c r="A2731" t="s">
        <v>5213</v>
      </c>
      <c r="B2731" s="4">
        <v>45684</v>
      </c>
      <c r="C2731" t="s">
        <v>2793</v>
      </c>
      <c r="D2731" t="s">
        <v>2794</v>
      </c>
      <c r="E2731" t="s">
        <v>39</v>
      </c>
      <c r="F2731" t="s">
        <v>40</v>
      </c>
      <c r="G2731" t="s">
        <v>41</v>
      </c>
      <c r="H2731" t="s">
        <v>42</v>
      </c>
      <c r="I2731" t="s">
        <v>2695</v>
      </c>
      <c r="J2731" s="4">
        <v>20701</v>
      </c>
    </row>
    <row r="2732" spans="1:10" x14ac:dyDescent="0.3">
      <c r="A2732" t="s">
        <v>5214</v>
      </c>
      <c r="B2732" s="4">
        <v>45684</v>
      </c>
      <c r="C2732" t="s">
        <v>1854</v>
      </c>
      <c r="D2732" t="s">
        <v>1855</v>
      </c>
      <c r="E2732" t="s">
        <v>39</v>
      </c>
      <c r="F2732" t="s">
        <v>40</v>
      </c>
      <c r="G2732" t="s">
        <v>41</v>
      </c>
      <c r="H2732" t="s">
        <v>42</v>
      </c>
      <c r="I2732" t="s">
        <v>2695</v>
      </c>
      <c r="J2732" s="4">
        <v>20701</v>
      </c>
    </row>
    <row r="2733" spans="1:10" x14ac:dyDescent="0.3">
      <c r="A2733" t="s">
        <v>5215</v>
      </c>
      <c r="B2733" s="4">
        <v>45684</v>
      </c>
      <c r="C2733" t="s">
        <v>357</v>
      </c>
      <c r="D2733" t="s">
        <v>5216</v>
      </c>
      <c r="E2733" t="s">
        <v>39</v>
      </c>
      <c r="F2733" t="s">
        <v>40</v>
      </c>
      <c r="G2733" t="s">
        <v>41</v>
      </c>
      <c r="H2733" t="s">
        <v>42</v>
      </c>
      <c r="I2733" t="s">
        <v>2695</v>
      </c>
      <c r="J2733" s="4">
        <v>20701</v>
      </c>
    </row>
    <row r="2734" spans="1:10" x14ac:dyDescent="0.3">
      <c r="A2734" t="s">
        <v>5217</v>
      </c>
      <c r="B2734" s="4">
        <v>45684</v>
      </c>
      <c r="C2734" t="s">
        <v>215</v>
      </c>
      <c r="D2734" t="s">
        <v>216</v>
      </c>
      <c r="E2734" t="s">
        <v>39</v>
      </c>
      <c r="F2734" t="s">
        <v>40</v>
      </c>
      <c r="G2734" t="s">
        <v>41</v>
      </c>
      <c r="H2734" t="s">
        <v>42</v>
      </c>
      <c r="I2734" t="s">
        <v>2695</v>
      </c>
      <c r="J2734" s="4">
        <v>20701</v>
      </c>
    </row>
    <row r="2735" spans="1:10" x14ac:dyDescent="0.3">
      <c r="A2735" t="s">
        <v>5218</v>
      </c>
      <c r="B2735" s="4">
        <v>45684</v>
      </c>
      <c r="C2735" t="s">
        <v>431</v>
      </c>
      <c r="D2735" t="s">
        <v>432</v>
      </c>
      <c r="E2735" t="s">
        <v>39</v>
      </c>
      <c r="F2735" t="s">
        <v>40</v>
      </c>
      <c r="G2735" t="s">
        <v>41</v>
      </c>
      <c r="H2735" t="s">
        <v>42</v>
      </c>
      <c r="I2735" t="s">
        <v>2695</v>
      </c>
      <c r="J2735" s="4">
        <v>20701</v>
      </c>
    </row>
    <row r="2736" spans="1:10" x14ac:dyDescent="0.3">
      <c r="A2736" t="s">
        <v>5219</v>
      </c>
      <c r="B2736" s="4">
        <v>45684</v>
      </c>
      <c r="C2736" t="s">
        <v>431</v>
      </c>
      <c r="D2736" t="s">
        <v>432</v>
      </c>
      <c r="E2736" t="s">
        <v>51</v>
      </c>
      <c r="F2736" t="s">
        <v>52</v>
      </c>
      <c r="G2736" t="s">
        <v>53</v>
      </c>
      <c r="H2736" t="s">
        <v>42</v>
      </c>
      <c r="I2736" t="s">
        <v>2379</v>
      </c>
      <c r="J2736" s="4">
        <v>24693</v>
      </c>
    </row>
    <row r="2737" spans="1:10" x14ac:dyDescent="0.3">
      <c r="A2737" t="s">
        <v>5220</v>
      </c>
      <c r="B2737" s="4">
        <v>45684</v>
      </c>
      <c r="C2737" t="s">
        <v>1854</v>
      </c>
      <c r="D2737" t="s">
        <v>1855</v>
      </c>
      <c r="E2737" t="s">
        <v>51</v>
      </c>
      <c r="F2737" t="s">
        <v>52</v>
      </c>
      <c r="G2737" t="s">
        <v>53</v>
      </c>
      <c r="H2737" t="s">
        <v>42</v>
      </c>
      <c r="I2737" t="s">
        <v>2379</v>
      </c>
      <c r="J2737" s="4">
        <v>24693</v>
      </c>
    </row>
    <row r="2738" spans="1:10" x14ac:dyDescent="0.3">
      <c r="A2738" t="s">
        <v>5221</v>
      </c>
      <c r="B2738" s="4">
        <v>45684</v>
      </c>
      <c r="C2738" t="s">
        <v>235</v>
      </c>
      <c r="D2738" t="s">
        <v>236</v>
      </c>
      <c r="E2738" t="s">
        <v>51</v>
      </c>
      <c r="F2738" t="s">
        <v>52</v>
      </c>
      <c r="G2738" t="s">
        <v>53</v>
      </c>
      <c r="H2738" t="s">
        <v>42</v>
      </c>
      <c r="I2738" t="s">
        <v>2379</v>
      </c>
      <c r="J2738" s="4">
        <v>24693</v>
      </c>
    </row>
    <row r="2739" spans="1:10" x14ac:dyDescent="0.3">
      <c r="A2739" t="s">
        <v>5222</v>
      </c>
      <c r="B2739" s="4">
        <v>45684</v>
      </c>
      <c r="C2739" t="s">
        <v>5223</v>
      </c>
      <c r="D2739" t="s">
        <v>5224</v>
      </c>
      <c r="E2739" t="s">
        <v>51</v>
      </c>
      <c r="F2739" t="s">
        <v>52</v>
      </c>
      <c r="G2739" t="s">
        <v>53</v>
      </c>
      <c r="H2739" t="s">
        <v>42</v>
      </c>
      <c r="I2739" t="s">
        <v>2379</v>
      </c>
      <c r="J2739" s="4">
        <v>24693</v>
      </c>
    </row>
    <row r="2740" spans="1:10" x14ac:dyDescent="0.3">
      <c r="A2740" t="s">
        <v>5225</v>
      </c>
      <c r="B2740" s="4">
        <v>45684</v>
      </c>
      <c r="C2740" t="s">
        <v>3454</v>
      </c>
      <c r="D2740" t="s">
        <v>3455</v>
      </c>
      <c r="E2740" t="s">
        <v>51</v>
      </c>
      <c r="F2740" t="s">
        <v>52</v>
      </c>
      <c r="G2740" t="s">
        <v>53</v>
      </c>
      <c r="H2740" t="s">
        <v>42</v>
      </c>
      <c r="I2740" t="s">
        <v>2379</v>
      </c>
      <c r="J2740" s="4">
        <v>24693</v>
      </c>
    </row>
    <row r="2741" spans="1:10" x14ac:dyDescent="0.3">
      <c r="A2741" t="s">
        <v>5226</v>
      </c>
      <c r="B2741" s="4">
        <v>45684</v>
      </c>
      <c r="C2741" t="s">
        <v>120</v>
      </c>
      <c r="D2741" t="s">
        <v>121</v>
      </c>
      <c r="E2741" t="s">
        <v>51</v>
      </c>
      <c r="F2741" t="s">
        <v>52</v>
      </c>
      <c r="G2741" t="s">
        <v>53</v>
      </c>
      <c r="H2741" t="s">
        <v>42</v>
      </c>
      <c r="I2741" t="s">
        <v>2379</v>
      </c>
      <c r="J2741" s="4">
        <v>24693</v>
      </c>
    </row>
    <row r="2742" spans="1:10" x14ac:dyDescent="0.3">
      <c r="A2742" t="s">
        <v>5227</v>
      </c>
      <c r="B2742" s="4">
        <v>45684</v>
      </c>
      <c r="C2742" t="s">
        <v>2236</v>
      </c>
      <c r="D2742" t="s">
        <v>2237</v>
      </c>
      <c r="E2742" t="s">
        <v>51</v>
      </c>
      <c r="F2742" t="s">
        <v>52</v>
      </c>
      <c r="G2742" t="s">
        <v>53</v>
      </c>
      <c r="H2742" t="s">
        <v>42</v>
      </c>
      <c r="I2742" t="s">
        <v>2379</v>
      </c>
      <c r="J2742" s="4">
        <v>24693</v>
      </c>
    </row>
    <row r="2743" spans="1:10" x14ac:dyDescent="0.3">
      <c r="A2743" t="s">
        <v>5228</v>
      </c>
      <c r="B2743" s="4">
        <v>45684</v>
      </c>
      <c r="C2743" t="s">
        <v>520</v>
      </c>
      <c r="D2743" t="s">
        <v>521</v>
      </c>
      <c r="E2743" t="s">
        <v>51</v>
      </c>
      <c r="F2743" t="s">
        <v>52</v>
      </c>
      <c r="G2743" t="s">
        <v>53</v>
      </c>
      <c r="H2743" t="s">
        <v>42</v>
      </c>
      <c r="I2743" t="s">
        <v>2379</v>
      </c>
      <c r="J2743" s="4">
        <v>24693</v>
      </c>
    </row>
    <row r="2744" spans="1:10" x14ac:dyDescent="0.3">
      <c r="A2744" t="s">
        <v>5229</v>
      </c>
      <c r="B2744" s="4">
        <v>45684</v>
      </c>
      <c r="C2744" t="s">
        <v>1618</v>
      </c>
      <c r="D2744" t="s">
        <v>1619</v>
      </c>
      <c r="E2744" t="s">
        <v>51</v>
      </c>
      <c r="F2744" t="s">
        <v>52</v>
      </c>
      <c r="G2744" t="s">
        <v>53</v>
      </c>
      <c r="H2744" t="s">
        <v>42</v>
      </c>
      <c r="I2744" t="s">
        <v>2379</v>
      </c>
      <c r="J2744" s="4">
        <v>24693</v>
      </c>
    </row>
    <row r="2745" spans="1:10" x14ac:dyDescent="0.3">
      <c r="A2745" t="s">
        <v>5230</v>
      </c>
      <c r="B2745" s="4">
        <v>45684</v>
      </c>
      <c r="C2745" t="s">
        <v>1350</v>
      </c>
      <c r="D2745" t="s">
        <v>1351</v>
      </c>
      <c r="E2745" t="s">
        <v>51</v>
      </c>
      <c r="F2745" t="s">
        <v>52</v>
      </c>
      <c r="G2745" t="s">
        <v>53</v>
      </c>
      <c r="H2745" t="s">
        <v>42</v>
      </c>
      <c r="I2745" t="s">
        <v>2379</v>
      </c>
      <c r="J2745" s="4">
        <v>24693</v>
      </c>
    </row>
    <row r="2746" spans="1:10" x14ac:dyDescent="0.3">
      <c r="A2746" t="s">
        <v>5231</v>
      </c>
      <c r="B2746" s="4">
        <v>45684</v>
      </c>
      <c r="C2746" t="s">
        <v>3612</v>
      </c>
      <c r="D2746" t="s">
        <v>3613</v>
      </c>
      <c r="E2746" t="s">
        <v>51</v>
      </c>
      <c r="F2746" t="s">
        <v>52</v>
      </c>
      <c r="G2746" t="s">
        <v>53</v>
      </c>
      <c r="H2746" t="s">
        <v>42</v>
      </c>
      <c r="I2746" t="s">
        <v>2379</v>
      </c>
      <c r="J2746" s="4">
        <v>24693</v>
      </c>
    </row>
    <row r="2747" spans="1:10" x14ac:dyDescent="0.3">
      <c r="A2747" t="s">
        <v>5232</v>
      </c>
      <c r="B2747" s="4">
        <v>45684</v>
      </c>
      <c r="C2747" t="s">
        <v>71</v>
      </c>
      <c r="D2747" t="s">
        <v>72</v>
      </c>
      <c r="E2747" t="s">
        <v>39</v>
      </c>
      <c r="F2747" t="s">
        <v>40</v>
      </c>
      <c r="G2747" t="s">
        <v>41</v>
      </c>
      <c r="H2747" t="s">
        <v>42</v>
      </c>
      <c r="I2747" t="s">
        <v>141</v>
      </c>
      <c r="J2747" s="4">
        <v>21071</v>
      </c>
    </row>
    <row r="2748" spans="1:10" x14ac:dyDescent="0.3">
      <c r="A2748" t="s">
        <v>5233</v>
      </c>
      <c r="B2748" s="4">
        <v>45684</v>
      </c>
      <c r="C2748" t="s">
        <v>419</v>
      </c>
      <c r="D2748" t="s">
        <v>420</v>
      </c>
      <c r="E2748" t="s">
        <v>111</v>
      </c>
      <c r="F2748" t="s">
        <v>112</v>
      </c>
      <c r="G2748" t="s">
        <v>113</v>
      </c>
      <c r="H2748" t="s">
        <v>42</v>
      </c>
      <c r="I2748" t="s">
        <v>5234</v>
      </c>
      <c r="J2748" s="4">
        <v>30960</v>
      </c>
    </row>
    <row r="2749" spans="1:10" x14ac:dyDescent="0.3">
      <c r="A2749" t="s">
        <v>5235</v>
      </c>
      <c r="B2749" s="4">
        <v>45684</v>
      </c>
      <c r="C2749" t="s">
        <v>673</v>
      </c>
      <c r="D2749" t="s">
        <v>674</v>
      </c>
      <c r="E2749" t="s">
        <v>111</v>
      </c>
      <c r="F2749" t="s">
        <v>112</v>
      </c>
      <c r="G2749" t="s">
        <v>113</v>
      </c>
      <c r="H2749" t="s">
        <v>42</v>
      </c>
      <c r="I2749" t="s">
        <v>5234</v>
      </c>
      <c r="J2749" s="4">
        <v>30960</v>
      </c>
    </row>
    <row r="2750" spans="1:10" x14ac:dyDescent="0.3">
      <c r="A2750" t="s">
        <v>5236</v>
      </c>
      <c r="B2750" s="4">
        <v>45684</v>
      </c>
      <c r="C2750" t="s">
        <v>474</v>
      </c>
      <c r="D2750" t="s">
        <v>475</v>
      </c>
      <c r="E2750" t="s">
        <v>51</v>
      </c>
      <c r="F2750" t="s">
        <v>52</v>
      </c>
      <c r="G2750" t="s">
        <v>53</v>
      </c>
      <c r="H2750" t="s">
        <v>42</v>
      </c>
      <c r="I2750" t="s">
        <v>5237</v>
      </c>
      <c r="J2750" s="4">
        <v>24475</v>
      </c>
    </row>
    <row r="2751" spans="1:10" x14ac:dyDescent="0.3">
      <c r="A2751" t="s">
        <v>5238</v>
      </c>
      <c r="B2751" s="4">
        <v>45684</v>
      </c>
      <c r="C2751" t="s">
        <v>325</v>
      </c>
      <c r="D2751" t="s">
        <v>326</v>
      </c>
      <c r="E2751" t="s">
        <v>51</v>
      </c>
      <c r="F2751" t="s">
        <v>52</v>
      </c>
      <c r="G2751" t="s">
        <v>53</v>
      </c>
      <c r="H2751" t="s">
        <v>42</v>
      </c>
      <c r="I2751" t="s">
        <v>5237</v>
      </c>
      <c r="J2751" s="4">
        <v>24475</v>
      </c>
    </row>
    <row r="2752" spans="1:10" x14ac:dyDescent="0.3">
      <c r="A2752" t="s">
        <v>5239</v>
      </c>
      <c r="B2752" s="4">
        <v>45684</v>
      </c>
      <c r="C2752" t="s">
        <v>322</v>
      </c>
      <c r="D2752" t="s">
        <v>1294</v>
      </c>
      <c r="E2752" t="s">
        <v>51</v>
      </c>
      <c r="F2752" t="s">
        <v>52</v>
      </c>
      <c r="G2752" t="s">
        <v>53</v>
      </c>
      <c r="H2752" t="s">
        <v>42</v>
      </c>
      <c r="I2752" t="s">
        <v>5237</v>
      </c>
      <c r="J2752" s="4">
        <v>24475</v>
      </c>
    </row>
    <row r="2753" spans="1:10" x14ac:dyDescent="0.3">
      <c r="A2753" t="s">
        <v>5240</v>
      </c>
      <c r="B2753" s="4">
        <v>45684</v>
      </c>
      <c r="C2753" t="s">
        <v>692</v>
      </c>
      <c r="D2753" t="s">
        <v>1048</v>
      </c>
      <c r="E2753" t="s">
        <v>51</v>
      </c>
      <c r="F2753" t="s">
        <v>52</v>
      </c>
      <c r="G2753" t="s">
        <v>53</v>
      </c>
      <c r="H2753" t="s">
        <v>42</v>
      </c>
      <c r="I2753" t="s">
        <v>5241</v>
      </c>
      <c r="J2753" s="4">
        <v>34331</v>
      </c>
    </row>
    <row r="2754" spans="1:10" x14ac:dyDescent="0.3">
      <c r="A2754" t="s">
        <v>5242</v>
      </c>
      <c r="B2754" s="4">
        <v>45684</v>
      </c>
      <c r="C2754" t="s">
        <v>322</v>
      </c>
      <c r="D2754" t="s">
        <v>323</v>
      </c>
      <c r="E2754" t="s">
        <v>51</v>
      </c>
      <c r="F2754" t="s">
        <v>52</v>
      </c>
      <c r="G2754" t="s">
        <v>53</v>
      </c>
      <c r="H2754" t="s">
        <v>42</v>
      </c>
      <c r="I2754" t="s">
        <v>5241</v>
      </c>
      <c r="J2754" s="4">
        <v>34331</v>
      </c>
    </row>
    <row r="2755" spans="1:10" x14ac:dyDescent="0.3">
      <c r="A2755" t="s">
        <v>5243</v>
      </c>
      <c r="B2755" s="4">
        <v>45684</v>
      </c>
      <c r="C2755" t="s">
        <v>5244</v>
      </c>
      <c r="D2755" t="s">
        <v>5245</v>
      </c>
      <c r="E2755" t="s">
        <v>39</v>
      </c>
      <c r="F2755" t="s">
        <v>40</v>
      </c>
      <c r="G2755" t="s">
        <v>41</v>
      </c>
      <c r="H2755" t="s">
        <v>42</v>
      </c>
      <c r="I2755" t="s">
        <v>5241</v>
      </c>
      <c r="J2755" s="4">
        <v>34331</v>
      </c>
    </row>
    <row r="2756" spans="1:10" x14ac:dyDescent="0.3">
      <c r="A2756" t="s">
        <v>5246</v>
      </c>
      <c r="B2756" s="4">
        <v>45684</v>
      </c>
      <c r="C2756" t="s">
        <v>670</v>
      </c>
      <c r="D2756" t="s">
        <v>671</v>
      </c>
      <c r="E2756" t="s">
        <v>51</v>
      </c>
      <c r="F2756" t="s">
        <v>52</v>
      </c>
      <c r="G2756" t="s">
        <v>53</v>
      </c>
      <c r="H2756" t="s">
        <v>42</v>
      </c>
      <c r="I2756" t="s">
        <v>5241</v>
      </c>
      <c r="J2756" s="4">
        <v>34331</v>
      </c>
    </row>
    <row r="2757" spans="1:10" x14ac:dyDescent="0.3">
      <c r="A2757" t="s">
        <v>5247</v>
      </c>
      <c r="B2757" s="4">
        <v>45684</v>
      </c>
      <c r="C2757" t="s">
        <v>92</v>
      </c>
      <c r="D2757" t="s">
        <v>93</v>
      </c>
      <c r="E2757" t="s">
        <v>39</v>
      </c>
      <c r="F2757" t="s">
        <v>40</v>
      </c>
      <c r="G2757" t="s">
        <v>41</v>
      </c>
      <c r="H2757" t="s">
        <v>42</v>
      </c>
      <c r="I2757" t="s">
        <v>5241</v>
      </c>
      <c r="J2757" s="4">
        <v>34331</v>
      </c>
    </row>
    <row r="2758" spans="1:10" x14ac:dyDescent="0.3">
      <c r="A2758" t="s">
        <v>5248</v>
      </c>
      <c r="B2758" s="4">
        <v>45684</v>
      </c>
      <c r="C2758" t="s">
        <v>2936</v>
      </c>
      <c r="D2758" t="s">
        <v>2937</v>
      </c>
      <c r="E2758" t="s">
        <v>39</v>
      </c>
      <c r="F2758" t="s">
        <v>40</v>
      </c>
      <c r="G2758" t="s">
        <v>41</v>
      </c>
      <c r="H2758" t="s">
        <v>42</v>
      </c>
      <c r="I2758" t="s">
        <v>5249</v>
      </c>
      <c r="J2758" s="4">
        <v>36152</v>
      </c>
    </row>
    <row r="2759" spans="1:10" x14ac:dyDescent="0.3">
      <c r="A2759" t="s">
        <v>5250</v>
      </c>
      <c r="B2759" s="4">
        <v>45684</v>
      </c>
      <c r="C2759" t="s">
        <v>1751</v>
      </c>
      <c r="D2759" t="s">
        <v>1752</v>
      </c>
      <c r="E2759" t="s">
        <v>1747</v>
      </c>
      <c r="F2759" t="s">
        <v>1748</v>
      </c>
      <c r="G2759" t="s">
        <v>2108</v>
      </c>
      <c r="H2759" t="s">
        <v>42</v>
      </c>
      <c r="I2759" t="s">
        <v>5251</v>
      </c>
      <c r="J2759" s="4">
        <v>27875</v>
      </c>
    </row>
    <row r="2760" spans="1:10" x14ac:dyDescent="0.3">
      <c r="A2760" t="s">
        <v>5252</v>
      </c>
      <c r="B2760" s="4">
        <v>45684</v>
      </c>
      <c r="C2760" t="s">
        <v>434</v>
      </c>
      <c r="D2760" t="s">
        <v>435</v>
      </c>
      <c r="E2760" t="s">
        <v>39</v>
      </c>
      <c r="F2760" t="s">
        <v>40</v>
      </c>
      <c r="G2760" t="s">
        <v>41</v>
      </c>
      <c r="H2760" t="s">
        <v>42</v>
      </c>
      <c r="I2760" t="s">
        <v>4861</v>
      </c>
      <c r="J2760" s="4">
        <v>25582</v>
      </c>
    </row>
    <row r="2761" spans="1:10" x14ac:dyDescent="0.3">
      <c r="A2761" t="s">
        <v>5253</v>
      </c>
      <c r="B2761" s="4">
        <v>45684</v>
      </c>
      <c r="C2761" t="s">
        <v>147</v>
      </c>
      <c r="D2761" t="s">
        <v>148</v>
      </c>
      <c r="E2761" t="s">
        <v>39</v>
      </c>
      <c r="F2761" t="s">
        <v>40</v>
      </c>
      <c r="G2761" t="s">
        <v>41</v>
      </c>
      <c r="H2761" t="s">
        <v>42</v>
      </c>
      <c r="I2761" t="s">
        <v>5254</v>
      </c>
      <c r="J2761" s="4">
        <v>28464</v>
      </c>
    </row>
    <row r="2762" spans="1:10" x14ac:dyDescent="0.3">
      <c r="A2762" t="s">
        <v>5255</v>
      </c>
      <c r="B2762" s="4">
        <v>45684</v>
      </c>
      <c r="C2762" t="s">
        <v>955</v>
      </c>
      <c r="D2762" t="s">
        <v>956</v>
      </c>
      <c r="E2762" t="s">
        <v>39</v>
      </c>
      <c r="F2762" t="s">
        <v>40</v>
      </c>
      <c r="G2762" t="s">
        <v>41</v>
      </c>
      <c r="H2762" t="s">
        <v>42</v>
      </c>
      <c r="I2762" t="s">
        <v>4861</v>
      </c>
      <c r="J2762" s="4">
        <v>25582</v>
      </c>
    </row>
    <row r="2763" spans="1:10" x14ac:dyDescent="0.3">
      <c r="A2763" t="s">
        <v>5256</v>
      </c>
      <c r="B2763" s="4">
        <v>45684</v>
      </c>
      <c r="C2763" t="s">
        <v>105</v>
      </c>
      <c r="D2763" t="s">
        <v>106</v>
      </c>
      <c r="E2763" t="s">
        <v>39</v>
      </c>
      <c r="F2763" t="s">
        <v>40</v>
      </c>
      <c r="G2763" t="s">
        <v>41</v>
      </c>
      <c r="H2763" t="s">
        <v>42</v>
      </c>
      <c r="I2763" t="s">
        <v>5254</v>
      </c>
      <c r="J2763" s="4">
        <v>28464</v>
      </c>
    </row>
    <row r="2764" spans="1:10" x14ac:dyDescent="0.3">
      <c r="A2764" t="s">
        <v>5257</v>
      </c>
      <c r="B2764" s="4">
        <v>45684</v>
      </c>
      <c r="C2764" t="s">
        <v>5258</v>
      </c>
      <c r="D2764" t="s">
        <v>5259</v>
      </c>
      <c r="E2764" t="s">
        <v>353</v>
      </c>
      <c r="F2764" t="s">
        <v>354</v>
      </c>
      <c r="G2764" t="s">
        <v>79</v>
      </c>
      <c r="H2764" t="s">
        <v>42</v>
      </c>
      <c r="I2764" t="s">
        <v>5260</v>
      </c>
      <c r="J2764" s="4">
        <v>42811</v>
      </c>
    </row>
    <row r="2765" spans="1:10" x14ac:dyDescent="0.3">
      <c r="A2765" t="s">
        <v>5261</v>
      </c>
      <c r="B2765" s="4">
        <v>45684</v>
      </c>
      <c r="C2765" t="s">
        <v>188</v>
      </c>
      <c r="D2765" t="s">
        <v>189</v>
      </c>
      <c r="E2765" t="s">
        <v>51</v>
      </c>
      <c r="F2765" t="s">
        <v>52</v>
      </c>
      <c r="G2765" t="s">
        <v>53</v>
      </c>
      <c r="H2765" t="s">
        <v>42</v>
      </c>
      <c r="I2765" t="s">
        <v>5262</v>
      </c>
      <c r="J2765" s="4">
        <v>23195</v>
      </c>
    </row>
    <row r="2766" spans="1:10" x14ac:dyDescent="0.3">
      <c r="A2766" t="s">
        <v>5263</v>
      </c>
      <c r="B2766" s="4">
        <v>45684</v>
      </c>
      <c r="C2766" t="s">
        <v>105</v>
      </c>
      <c r="D2766" t="s">
        <v>106</v>
      </c>
      <c r="E2766" t="s">
        <v>51</v>
      </c>
      <c r="F2766" t="s">
        <v>52</v>
      </c>
      <c r="G2766" t="s">
        <v>53</v>
      </c>
      <c r="H2766" t="s">
        <v>42</v>
      </c>
      <c r="I2766" t="s">
        <v>5262</v>
      </c>
      <c r="J2766" s="4">
        <v>23195</v>
      </c>
    </row>
    <row r="2767" spans="1:10" x14ac:dyDescent="0.3">
      <c r="A2767" t="s">
        <v>5264</v>
      </c>
      <c r="B2767" s="4">
        <v>45684</v>
      </c>
      <c r="C2767" t="s">
        <v>64</v>
      </c>
      <c r="D2767" t="s">
        <v>4676</v>
      </c>
      <c r="E2767" t="s">
        <v>111</v>
      </c>
      <c r="F2767" t="s">
        <v>112</v>
      </c>
      <c r="G2767" t="s">
        <v>113</v>
      </c>
      <c r="H2767" t="s">
        <v>42</v>
      </c>
      <c r="I2767" t="s">
        <v>5234</v>
      </c>
      <c r="J2767" s="4">
        <v>30960</v>
      </c>
    </row>
    <row r="2768" spans="1:10" x14ac:dyDescent="0.3">
      <c r="A2768" t="s">
        <v>5265</v>
      </c>
      <c r="B2768" s="4">
        <v>45684</v>
      </c>
      <c r="C2768" t="s">
        <v>520</v>
      </c>
      <c r="D2768" t="s">
        <v>521</v>
      </c>
      <c r="E2768" t="s">
        <v>111</v>
      </c>
      <c r="F2768" t="s">
        <v>112</v>
      </c>
      <c r="G2768" t="s">
        <v>113</v>
      </c>
      <c r="H2768" t="s">
        <v>42</v>
      </c>
      <c r="I2768" t="s">
        <v>5234</v>
      </c>
      <c r="J2768" s="4">
        <v>30960</v>
      </c>
    </row>
    <row r="2769" spans="1:10" x14ac:dyDescent="0.3">
      <c r="A2769" t="s">
        <v>5266</v>
      </c>
      <c r="B2769" s="4">
        <v>45684</v>
      </c>
      <c r="C2769" t="s">
        <v>2915</v>
      </c>
      <c r="D2769" t="s">
        <v>2916</v>
      </c>
      <c r="E2769" t="s">
        <v>1747</v>
      </c>
      <c r="F2769" t="s">
        <v>1748</v>
      </c>
      <c r="G2769" t="s">
        <v>2108</v>
      </c>
      <c r="H2769" t="s">
        <v>42</v>
      </c>
      <c r="I2769" t="s">
        <v>5267</v>
      </c>
      <c r="J2769" s="4">
        <v>39893</v>
      </c>
    </row>
    <row r="2770" spans="1:10" x14ac:dyDescent="0.3">
      <c r="A2770" t="s">
        <v>5268</v>
      </c>
      <c r="B2770" s="4">
        <v>45684</v>
      </c>
      <c r="C2770" t="s">
        <v>5269</v>
      </c>
      <c r="D2770" t="s">
        <v>5270</v>
      </c>
      <c r="E2770" t="s">
        <v>498</v>
      </c>
      <c r="F2770" t="s">
        <v>499</v>
      </c>
      <c r="G2770" t="s">
        <v>79</v>
      </c>
      <c r="H2770" t="s">
        <v>42</v>
      </c>
      <c r="I2770" t="s">
        <v>5271</v>
      </c>
      <c r="J2770" s="4">
        <v>29563</v>
      </c>
    </row>
    <row r="2771" spans="1:10" x14ac:dyDescent="0.3">
      <c r="A2771" t="s">
        <v>5272</v>
      </c>
      <c r="B2771" s="4">
        <v>45684</v>
      </c>
      <c r="C2771" t="s">
        <v>474</v>
      </c>
      <c r="D2771" t="s">
        <v>475</v>
      </c>
      <c r="E2771" t="s">
        <v>51</v>
      </c>
      <c r="F2771" t="s">
        <v>52</v>
      </c>
      <c r="G2771" t="s">
        <v>53</v>
      </c>
      <c r="H2771" t="s">
        <v>42</v>
      </c>
      <c r="I2771" t="s">
        <v>3024</v>
      </c>
      <c r="J2771" s="4">
        <v>20053</v>
      </c>
    </row>
    <row r="2772" spans="1:10" x14ac:dyDescent="0.3">
      <c r="A2772" t="s">
        <v>5273</v>
      </c>
      <c r="B2772" s="4">
        <v>45684</v>
      </c>
      <c r="C2772" t="s">
        <v>322</v>
      </c>
      <c r="D2772" t="s">
        <v>1294</v>
      </c>
      <c r="E2772" t="s">
        <v>51</v>
      </c>
      <c r="F2772" t="s">
        <v>52</v>
      </c>
      <c r="G2772" t="s">
        <v>53</v>
      </c>
      <c r="H2772" t="s">
        <v>42</v>
      </c>
      <c r="I2772" t="s">
        <v>3024</v>
      </c>
      <c r="J2772" s="4">
        <v>20053</v>
      </c>
    </row>
    <row r="2773" spans="1:10" x14ac:dyDescent="0.3">
      <c r="A2773" t="s">
        <v>5274</v>
      </c>
      <c r="B2773" s="4">
        <v>45684</v>
      </c>
      <c r="C2773" t="s">
        <v>325</v>
      </c>
      <c r="D2773" t="s">
        <v>326</v>
      </c>
      <c r="E2773" t="s">
        <v>51</v>
      </c>
      <c r="F2773" t="s">
        <v>52</v>
      </c>
      <c r="G2773" t="s">
        <v>53</v>
      </c>
      <c r="H2773" t="s">
        <v>42</v>
      </c>
      <c r="I2773" t="s">
        <v>3024</v>
      </c>
      <c r="J2773" s="4">
        <v>20053</v>
      </c>
    </row>
    <row r="2774" spans="1:10" x14ac:dyDescent="0.3">
      <c r="A2774" t="s">
        <v>5275</v>
      </c>
      <c r="B2774" s="4">
        <v>45684</v>
      </c>
      <c r="C2774" t="s">
        <v>105</v>
      </c>
      <c r="D2774" t="s">
        <v>106</v>
      </c>
      <c r="E2774" t="s">
        <v>51</v>
      </c>
      <c r="F2774" t="s">
        <v>52</v>
      </c>
      <c r="G2774" t="s">
        <v>53</v>
      </c>
      <c r="H2774" t="s">
        <v>42</v>
      </c>
      <c r="I2774" t="s">
        <v>5276</v>
      </c>
      <c r="J2774" s="4">
        <v>31993</v>
      </c>
    </row>
    <row r="2775" spans="1:10" x14ac:dyDescent="0.3">
      <c r="A2775" t="s">
        <v>5277</v>
      </c>
      <c r="B2775" s="4">
        <v>45684</v>
      </c>
      <c r="C2775" t="s">
        <v>1655</v>
      </c>
      <c r="D2775" t="s">
        <v>3279</v>
      </c>
      <c r="E2775" t="s">
        <v>51</v>
      </c>
      <c r="F2775" t="s">
        <v>52</v>
      </c>
      <c r="G2775" t="s">
        <v>53</v>
      </c>
      <c r="H2775" t="s">
        <v>42</v>
      </c>
      <c r="I2775" t="s">
        <v>5276</v>
      </c>
      <c r="J2775" s="4">
        <v>31993</v>
      </c>
    </row>
    <row r="2776" spans="1:10" x14ac:dyDescent="0.3">
      <c r="A2776" t="s">
        <v>5278</v>
      </c>
      <c r="B2776" s="4">
        <v>45684</v>
      </c>
      <c r="C2776" t="s">
        <v>5279</v>
      </c>
      <c r="D2776" t="s">
        <v>5280</v>
      </c>
      <c r="E2776" t="s">
        <v>698</v>
      </c>
      <c r="F2776" t="s">
        <v>699</v>
      </c>
      <c r="G2776" t="s">
        <v>700</v>
      </c>
      <c r="H2776" t="s">
        <v>42</v>
      </c>
      <c r="I2776" t="s">
        <v>4208</v>
      </c>
      <c r="J2776" s="4">
        <v>36738</v>
      </c>
    </row>
    <row r="2777" spans="1:10" x14ac:dyDescent="0.3">
      <c r="A2777" t="s">
        <v>5281</v>
      </c>
      <c r="B2777" s="4">
        <v>45684</v>
      </c>
      <c r="C2777" t="s">
        <v>136</v>
      </c>
      <c r="D2777" t="s">
        <v>137</v>
      </c>
      <c r="E2777" t="s">
        <v>39</v>
      </c>
      <c r="F2777" t="s">
        <v>40</v>
      </c>
      <c r="G2777" t="s">
        <v>41</v>
      </c>
      <c r="H2777" t="s">
        <v>42</v>
      </c>
      <c r="I2777" t="s">
        <v>3214</v>
      </c>
      <c r="J2777" s="4">
        <v>33215</v>
      </c>
    </row>
    <row r="2778" spans="1:10" x14ac:dyDescent="0.3">
      <c r="A2778" t="s">
        <v>5282</v>
      </c>
      <c r="B2778" s="4">
        <v>45684</v>
      </c>
      <c r="C2778" t="s">
        <v>325</v>
      </c>
      <c r="D2778" t="s">
        <v>326</v>
      </c>
      <c r="E2778" t="s">
        <v>51</v>
      </c>
      <c r="F2778" t="s">
        <v>52</v>
      </c>
      <c r="G2778" t="s">
        <v>53</v>
      </c>
      <c r="H2778" t="s">
        <v>42</v>
      </c>
      <c r="I2778" t="s">
        <v>5283</v>
      </c>
      <c r="J2778" s="4">
        <v>29845</v>
      </c>
    </row>
    <row r="2779" spans="1:10" x14ac:dyDescent="0.3">
      <c r="A2779" t="s">
        <v>5284</v>
      </c>
      <c r="B2779" s="4">
        <v>45684</v>
      </c>
      <c r="C2779" t="s">
        <v>322</v>
      </c>
      <c r="D2779" t="s">
        <v>1294</v>
      </c>
      <c r="E2779" t="s">
        <v>51</v>
      </c>
      <c r="F2779" t="s">
        <v>52</v>
      </c>
      <c r="G2779" t="s">
        <v>53</v>
      </c>
      <c r="H2779" t="s">
        <v>42</v>
      </c>
      <c r="I2779" t="s">
        <v>5283</v>
      </c>
      <c r="J2779" s="4">
        <v>29845</v>
      </c>
    </row>
    <row r="2780" spans="1:10" x14ac:dyDescent="0.3">
      <c r="A2780" t="s">
        <v>5285</v>
      </c>
      <c r="B2780" s="4">
        <v>45684</v>
      </c>
      <c r="C2780" t="s">
        <v>673</v>
      </c>
      <c r="D2780" t="s">
        <v>674</v>
      </c>
      <c r="E2780" t="s">
        <v>51</v>
      </c>
      <c r="F2780" t="s">
        <v>52</v>
      </c>
      <c r="G2780" t="s">
        <v>53</v>
      </c>
      <c r="H2780" t="s">
        <v>42</v>
      </c>
      <c r="I2780" t="s">
        <v>3242</v>
      </c>
      <c r="J2780" s="4">
        <v>21699</v>
      </c>
    </row>
    <row r="2781" spans="1:10" x14ac:dyDescent="0.3">
      <c r="A2781" t="s">
        <v>5286</v>
      </c>
      <c r="B2781" s="4">
        <v>45684</v>
      </c>
      <c r="C2781" t="s">
        <v>2754</v>
      </c>
      <c r="D2781" t="s">
        <v>2755</v>
      </c>
      <c r="E2781" t="s">
        <v>51</v>
      </c>
      <c r="F2781" t="s">
        <v>52</v>
      </c>
      <c r="G2781" t="s">
        <v>53</v>
      </c>
      <c r="H2781" t="s">
        <v>42</v>
      </c>
      <c r="I2781" t="s">
        <v>1595</v>
      </c>
      <c r="J2781" s="4">
        <v>23778</v>
      </c>
    </row>
    <row r="2782" spans="1:10" x14ac:dyDescent="0.3">
      <c r="A2782" t="s">
        <v>5287</v>
      </c>
      <c r="B2782" s="4">
        <v>45684</v>
      </c>
      <c r="C2782" t="s">
        <v>662</v>
      </c>
      <c r="D2782" t="s">
        <v>663</v>
      </c>
      <c r="E2782" t="s">
        <v>51</v>
      </c>
      <c r="F2782" t="s">
        <v>52</v>
      </c>
      <c r="G2782" t="s">
        <v>53</v>
      </c>
      <c r="H2782" t="s">
        <v>42</v>
      </c>
      <c r="I2782" t="s">
        <v>5288</v>
      </c>
      <c r="J2782" s="4">
        <v>21959</v>
      </c>
    </row>
    <row r="2783" spans="1:10" x14ac:dyDescent="0.3">
      <c r="A2783" t="s">
        <v>5289</v>
      </c>
      <c r="B2783" s="4">
        <v>45684</v>
      </c>
      <c r="C2783" t="s">
        <v>109</v>
      </c>
      <c r="D2783" t="s">
        <v>110</v>
      </c>
      <c r="E2783" t="s">
        <v>51</v>
      </c>
      <c r="F2783" t="s">
        <v>52</v>
      </c>
      <c r="G2783" t="s">
        <v>53</v>
      </c>
      <c r="H2783" t="s">
        <v>42</v>
      </c>
      <c r="I2783" t="s">
        <v>3242</v>
      </c>
      <c r="J2783" s="4">
        <v>21699</v>
      </c>
    </row>
    <row r="2784" spans="1:10" x14ac:dyDescent="0.3">
      <c r="A2784" t="s">
        <v>5290</v>
      </c>
      <c r="B2784" s="4">
        <v>45684</v>
      </c>
      <c r="C2784" t="s">
        <v>696</v>
      </c>
      <c r="D2784" t="s">
        <v>697</v>
      </c>
      <c r="E2784" t="s">
        <v>698</v>
      </c>
      <c r="F2784" t="s">
        <v>699</v>
      </c>
      <c r="G2784" t="s">
        <v>700</v>
      </c>
      <c r="H2784" t="s">
        <v>42</v>
      </c>
      <c r="I2784" t="s">
        <v>5291</v>
      </c>
      <c r="J2784" s="4">
        <v>34231</v>
      </c>
    </row>
    <row r="2785" spans="1:10" x14ac:dyDescent="0.3">
      <c r="A2785" t="s">
        <v>5292</v>
      </c>
      <c r="B2785" s="4">
        <v>45684</v>
      </c>
      <c r="C2785" t="s">
        <v>1651</v>
      </c>
      <c r="D2785" t="s">
        <v>1652</v>
      </c>
      <c r="E2785" t="s">
        <v>217</v>
      </c>
      <c r="F2785" t="s">
        <v>218</v>
      </c>
      <c r="G2785" t="s">
        <v>79</v>
      </c>
      <c r="H2785" t="s">
        <v>42</v>
      </c>
      <c r="I2785" t="s">
        <v>5293</v>
      </c>
      <c r="J2785" s="4">
        <v>27275</v>
      </c>
    </row>
    <row r="2786" spans="1:10" x14ac:dyDescent="0.3">
      <c r="A2786" t="s">
        <v>5294</v>
      </c>
      <c r="B2786" s="4">
        <v>45684</v>
      </c>
      <c r="C2786" t="s">
        <v>569</v>
      </c>
      <c r="D2786" t="s">
        <v>570</v>
      </c>
      <c r="E2786" t="s">
        <v>217</v>
      </c>
      <c r="F2786" t="s">
        <v>218</v>
      </c>
      <c r="G2786" t="s">
        <v>79</v>
      </c>
      <c r="H2786" t="s">
        <v>42</v>
      </c>
      <c r="I2786" t="s">
        <v>5293</v>
      </c>
      <c r="J2786" s="4">
        <v>27275</v>
      </c>
    </row>
    <row r="2787" spans="1:10" x14ac:dyDescent="0.3">
      <c r="A2787" t="s">
        <v>5295</v>
      </c>
      <c r="B2787" s="4">
        <v>45684</v>
      </c>
      <c r="C2787" t="s">
        <v>5296</v>
      </c>
      <c r="D2787" t="s">
        <v>5297</v>
      </c>
      <c r="E2787" t="s">
        <v>217</v>
      </c>
      <c r="F2787" t="s">
        <v>218</v>
      </c>
      <c r="G2787" t="s">
        <v>79</v>
      </c>
      <c r="H2787" t="s">
        <v>42</v>
      </c>
      <c r="I2787" t="s">
        <v>5293</v>
      </c>
      <c r="J2787" s="4">
        <v>27275</v>
      </c>
    </row>
    <row r="2788" spans="1:10" x14ac:dyDescent="0.3">
      <c r="A2788" t="s">
        <v>5298</v>
      </c>
      <c r="B2788" s="4">
        <v>45684</v>
      </c>
      <c r="C2788" t="s">
        <v>228</v>
      </c>
      <c r="D2788" t="s">
        <v>229</v>
      </c>
      <c r="E2788" t="s">
        <v>217</v>
      </c>
      <c r="F2788" t="s">
        <v>218</v>
      </c>
      <c r="G2788" t="s">
        <v>79</v>
      </c>
      <c r="H2788" t="s">
        <v>42</v>
      </c>
      <c r="I2788" t="s">
        <v>5293</v>
      </c>
      <c r="J2788" s="4">
        <v>27275</v>
      </c>
    </row>
    <row r="2789" spans="1:10" x14ac:dyDescent="0.3">
      <c r="A2789" t="s">
        <v>5299</v>
      </c>
      <c r="B2789" s="4">
        <v>45684</v>
      </c>
      <c r="C2789" t="s">
        <v>1175</v>
      </c>
      <c r="D2789" t="s">
        <v>1176</v>
      </c>
      <c r="E2789" t="s">
        <v>217</v>
      </c>
      <c r="F2789" t="s">
        <v>218</v>
      </c>
      <c r="G2789" t="s">
        <v>79</v>
      </c>
      <c r="H2789" t="s">
        <v>42</v>
      </c>
      <c r="I2789" t="s">
        <v>5293</v>
      </c>
      <c r="J2789" s="4">
        <v>27275</v>
      </c>
    </row>
    <row r="2790" spans="1:10" x14ac:dyDescent="0.3">
      <c r="A2790" t="s">
        <v>5300</v>
      </c>
      <c r="B2790" s="4">
        <v>45684</v>
      </c>
      <c r="C2790" t="s">
        <v>2915</v>
      </c>
      <c r="D2790" t="s">
        <v>2916</v>
      </c>
      <c r="E2790" t="s">
        <v>217</v>
      </c>
      <c r="F2790" t="s">
        <v>218</v>
      </c>
      <c r="G2790" t="s">
        <v>79</v>
      </c>
      <c r="H2790" t="s">
        <v>42</v>
      </c>
      <c r="I2790" t="s">
        <v>5293</v>
      </c>
      <c r="J2790" s="4">
        <v>27275</v>
      </c>
    </row>
    <row r="2791" spans="1:10" x14ac:dyDescent="0.3">
      <c r="A2791" t="s">
        <v>5301</v>
      </c>
      <c r="B2791" s="4">
        <v>45684</v>
      </c>
      <c r="C2791" t="s">
        <v>1870</v>
      </c>
      <c r="D2791" t="s">
        <v>1871</v>
      </c>
      <c r="E2791" t="s">
        <v>39</v>
      </c>
      <c r="F2791" t="s">
        <v>40</v>
      </c>
      <c r="G2791" t="s">
        <v>41</v>
      </c>
      <c r="H2791" t="s">
        <v>42</v>
      </c>
      <c r="I2791" t="s">
        <v>1614</v>
      </c>
      <c r="J2791" s="4">
        <v>27020</v>
      </c>
    </row>
    <row r="2792" spans="1:10" x14ac:dyDescent="0.3">
      <c r="A2792" t="s">
        <v>5302</v>
      </c>
      <c r="B2792" s="4">
        <v>45684</v>
      </c>
      <c r="C2792" t="s">
        <v>325</v>
      </c>
      <c r="D2792" t="s">
        <v>326</v>
      </c>
      <c r="E2792" t="s">
        <v>39</v>
      </c>
      <c r="F2792" t="s">
        <v>40</v>
      </c>
      <c r="G2792" t="s">
        <v>41</v>
      </c>
      <c r="H2792" t="s">
        <v>42</v>
      </c>
      <c r="I2792" t="s">
        <v>1225</v>
      </c>
      <c r="J2792" s="4">
        <v>25658</v>
      </c>
    </row>
    <row r="2793" spans="1:10" x14ac:dyDescent="0.3">
      <c r="A2793" t="s">
        <v>5303</v>
      </c>
      <c r="B2793" s="4">
        <v>45684</v>
      </c>
      <c r="C2793" t="s">
        <v>184</v>
      </c>
      <c r="D2793" t="s">
        <v>185</v>
      </c>
      <c r="E2793" t="s">
        <v>39</v>
      </c>
      <c r="F2793" t="s">
        <v>40</v>
      </c>
      <c r="G2793" t="s">
        <v>41</v>
      </c>
      <c r="H2793" t="s">
        <v>42</v>
      </c>
      <c r="I2793" t="s">
        <v>1225</v>
      </c>
      <c r="J2793" s="4">
        <v>25658</v>
      </c>
    </row>
    <row r="2794" spans="1:10" x14ac:dyDescent="0.3">
      <c r="A2794" t="s">
        <v>5304</v>
      </c>
      <c r="B2794" s="4">
        <v>45684</v>
      </c>
      <c r="C2794" t="s">
        <v>344</v>
      </c>
      <c r="D2794" t="s">
        <v>345</v>
      </c>
      <c r="E2794" t="s">
        <v>5305</v>
      </c>
      <c r="F2794" t="s">
        <v>5306</v>
      </c>
      <c r="G2794" t="s">
        <v>232</v>
      </c>
      <c r="H2794" t="s">
        <v>42</v>
      </c>
      <c r="I2794" t="s">
        <v>2680</v>
      </c>
      <c r="J2794" s="4">
        <v>19549</v>
      </c>
    </row>
    <row r="2795" spans="1:10" x14ac:dyDescent="0.3">
      <c r="A2795" t="s">
        <v>5307</v>
      </c>
      <c r="B2795" s="4">
        <v>45684</v>
      </c>
      <c r="C2795" t="s">
        <v>1640</v>
      </c>
      <c r="D2795" t="s">
        <v>1641</v>
      </c>
      <c r="E2795" t="s">
        <v>51</v>
      </c>
      <c r="F2795" t="s">
        <v>52</v>
      </c>
      <c r="G2795" t="s">
        <v>53</v>
      </c>
      <c r="H2795" t="s">
        <v>42</v>
      </c>
      <c r="I2795" t="s">
        <v>4728</v>
      </c>
      <c r="J2795" s="4">
        <v>21878</v>
      </c>
    </row>
    <row r="2796" spans="1:10" x14ac:dyDescent="0.3">
      <c r="A2796" t="s">
        <v>5308</v>
      </c>
      <c r="B2796" s="4">
        <v>45684</v>
      </c>
      <c r="C2796" t="s">
        <v>2455</v>
      </c>
      <c r="D2796" t="s">
        <v>2456</v>
      </c>
      <c r="E2796" t="s">
        <v>39</v>
      </c>
      <c r="F2796" t="s">
        <v>40</v>
      </c>
      <c r="G2796" t="s">
        <v>41</v>
      </c>
      <c r="H2796" t="s">
        <v>42</v>
      </c>
      <c r="I2796" t="s">
        <v>1225</v>
      </c>
      <c r="J2796" s="4">
        <v>25658</v>
      </c>
    </row>
    <row r="2797" spans="1:10" x14ac:dyDescent="0.3">
      <c r="A2797" t="s">
        <v>5309</v>
      </c>
      <c r="B2797" s="4">
        <v>45684</v>
      </c>
      <c r="C2797" t="s">
        <v>125</v>
      </c>
      <c r="D2797" t="s">
        <v>126</v>
      </c>
      <c r="E2797" t="s">
        <v>39</v>
      </c>
      <c r="F2797" t="s">
        <v>40</v>
      </c>
      <c r="G2797" t="s">
        <v>41</v>
      </c>
      <c r="H2797" t="s">
        <v>42</v>
      </c>
      <c r="I2797" t="s">
        <v>1225</v>
      </c>
      <c r="J2797" s="4">
        <v>25658</v>
      </c>
    </row>
    <row r="2798" spans="1:10" x14ac:dyDescent="0.3">
      <c r="A2798" t="s">
        <v>5310</v>
      </c>
      <c r="B2798" s="4">
        <v>45684</v>
      </c>
      <c r="C2798" t="s">
        <v>147</v>
      </c>
      <c r="D2798" t="s">
        <v>148</v>
      </c>
      <c r="E2798" t="s">
        <v>39</v>
      </c>
      <c r="F2798" t="s">
        <v>40</v>
      </c>
      <c r="G2798" t="s">
        <v>41</v>
      </c>
      <c r="H2798" t="s">
        <v>42</v>
      </c>
      <c r="I2798" t="s">
        <v>1225</v>
      </c>
      <c r="J2798" s="4">
        <v>25658</v>
      </c>
    </row>
    <row r="2799" spans="1:10" x14ac:dyDescent="0.3">
      <c r="A2799" t="s">
        <v>5311</v>
      </c>
      <c r="B2799" s="4">
        <v>45684</v>
      </c>
      <c r="C2799" t="s">
        <v>3425</v>
      </c>
      <c r="D2799" t="s">
        <v>3426</v>
      </c>
      <c r="E2799" t="s">
        <v>39</v>
      </c>
      <c r="F2799" t="s">
        <v>40</v>
      </c>
      <c r="G2799" t="s">
        <v>41</v>
      </c>
      <c r="H2799" t="s">
        <v>42</v>
      </c>
      <c r="I2799" t="s">
        <v>1225</v>
      </c>
      <c r="J2799" s="4">
        <v>25658</v>
      </c>
    </row>
    <row r="2800" spans="1:10" x14ac:dyDescent="0.3">
      <c r="A2800" t="s">
        <v>5312</v>
      </c>
      <c r="B2800" s="4">
        <v>45684</v>
      </c>
      <c r="C2800" t="s">
        <v>618</v>
      </c>
      <c r="D2800" t="s">
        <v>619</v>
      </c>
      <c r="E2800" t="s">
        <v>51</v>
      </c>
      <c r="F2800" t="s">
        <v>52</v>
      </c>
      <c r="G2800" t="s">
        <v>53</v>
      </c>
      <c r="H2800" t="s">
        <v>42</v>
      </c>
      <c r="I2800" t="s">
        <v>5313</v>
      </c>
      <c r="J2800" s="4">
        <v>26055</v>
      </c>
    </row>
    <row r="2801" spans="1:10" x14ac:dyDescent="0.3">
      <c r="A2801" t="s">
        <v>5314</v>
      </c>
      <c r="B2801" s="4">
        <v>45684</v>
      </c>
      <c r="C2801" t="s">
        <v>796</v>
      </c>
      <c r="D2801" t="s">
        <v>797</v>
      </c>
      <c r="E2801" t="s">
        <v>51</v>
      </c>
      <c r="F2801" t="s">
        <v>52</v>
      </c>
      <c r="G2801" t="s">
        <v>53</v>
      </c>
      <c r="H2801" t="s">
        <v>42</v>
      </c>
      <c r="I2801" t="s">
        <v>5313</v>
      </c>
      <c r="J2801" s="4">
        <v>26055</v>
      </c>
    </row>
    <row r="2802" spans="1:10" x14ac:dyDescent="0.3">
      <c r="A2802" t="s">
        <v>5315</v>
      </c>
      <c r="B2802" s="4">
        <v>45684</v>
      </c>
      <c r="C2802" t="s">
        <v>347</v>
      </c>
      <c r="D2802" t="s">
        <v>348</v>
      </c>
      <c r="E2802" t="s">
        <v>51</v>
      </c>
      <c r="F2802" t="s">
        <v>52</v>
      </c>
      <c r="G2802" t="s">
        <v>53</v>
      </c>
      <c r="H2802" t="s">
        <v>42</v>
      </c>
      <c r="I2802" t="s">
        <v>5313</v>
      </c>
      <c r="J2802" s="4">
        <v>26055</v>
      </c>
    </row>
    <row r="2803" spans="1:10" x14ac:dyDescent="0.3">
      <c r="A2803" t="s">
        <v>5316</v>
      </c>
      <c r="B2803" s="4">
        <v>45684</v>
      </c>
      <c r="C2803" t="s">
        <v>2410</v>
      </c>
      <c r="D2803" t="s">
        <v>2411</v>
      </c>
      <c r="E2803" t="s">
        <v>111</v>
      </c>
      <c r="F2803" t="s">
        <v>112</v>
      </c>
      <c r="G2803" t="s">
        <v>113</v>
      </c>
      <c r="H2803" t="s">
        <v>42</v>
      </c>
      <c r="I2803" t="s">
        <v>353</v>
      </c>
      <c r="J2803" s="4">
        <v>28459</v>
      </c>
    </row>
    <row r="2804" spans="1:10" x14ac:dyDescent="0.3">
      <c r="A2804" t="s">
        <v>5317</v>
      </c>
      <c r="B2804" s="4">
        <v>45684</v>
      </c>
      <c r="C2804" t="s">
        <v>188</v>
      </c>
      <c r="D2804" t="s">
        <v>189</v>
      </c>
      <c r="E2804" t="s">
        <v>51</v>
      </c>
      <c r="F2804" t="s">
        <v>52</v>
      </c>
      <c r="G2804" t="s">
        <v>53</v>
      </c>
      <c r="H2804" t="s">
        <v>42</v>
      </c>
      <c r="I2804" t="s">
        <v>5318</v>
      </c>
      <c r="J2804" s="4">
        <v>22319</v>
      </c>
    </row>
    <row r="2805" spans="1:10" x14ac:dyDescent="0.3">
      <c r="A2805" t="s">
        <v>5319</v>
      </c>
      <c r="B2805" s="4">
        <v>45684</v>
      </c>
      <c r="C2805" t="s">
        <v>105</v>
      </c>
      <c r="D2805" t="s">
        <v>106</v>
      </c>
      <c r="E2805" t="s">
        <v>51</v>
      </c>
      <c r="F2805" t="s">
        <v>52</v>
      </c>
      <c r="G2805" t="s">
        <v>53</v>
      </c>
      <c r="H2805" t="s">
        <v>42</v>
      </c>
      <c r="I2805" t="s">
        <v>5318</v>
      </c>
      <c r="J2805" s="4">
        <v>22319</v>
      </c>
    </row>
    <row r="2806" spans="1:10" x14ac:dyDescent="0.3">
      <c r="A2806" t="s">
        <v>5320</v>
      </c>
      <c r="B2806" s="4">
        <v>45684</v>
      </c>
      <c r="C2806" t="s">
        <v>1342</v>
      </c>
      <c r="D2806" t="s">
        <v>1343</v>
      </c>
      <c r="E2806" t="s">
        <v>51</v>
      </c>
      <c r="F2806" t="s">
        <v>52</v>
      </c>
      <c r="G2806" t="s">
        <v>53</v>
      </c>
      <c r="H2806" t="s">
        <v>42</v>
      </c>
      <c r="I2806" t="s">
        <v>5318</v>
      </c>
      <c r="J2806" s="4">
        <v>22319</v>
      </c>
    </row>
    <row r="2807" spans="1:10" x14ac:dyDescent="0.3">
      <c r="A2807" t="s">
        <v>5321</v>
      </c>
      <c r="B2807" s="4">
        <v>45684</v>
      </c>
      <c r="C2807" t="s">
        <v>273</v>
      </c>
      <c r="D2807" t="s">
        <v>274</v>
      </c>
      <c r="E2807" t="s">
        <v>51</v>
      </c>
      <c r="F2807" t="s">
        <v>52</v>
      </c>
      <c r="G2807" t="s">
        <v>53</v>
      </c>
      <c r="H2807" t="s">
        <v>42</v>
      </c>
      <c r="I2807" t="s">
        <v>5318</v>
      </c>
      <c r="J2807" s="4">
        <v>22319</v>
      </c>
    </row>
    <row r="2808" spans="1:10" x14ac:dyDescent="0.3">
      <c r="A2808" t="s">
        <v>5322</v>
      </c>
      <c r="B2808" s="4">
        <v>45684</v>
      </c>
      <c r="C2808" t="s">
        <v>692</v>
      </c>
      <c r="D2808" t="s">
        <v>1048</v>
      </c>
      <c r="E2808" t="s">
        <v>51</v>
      </c>
      <c r="F2808" t="s">
        <v>52</v>
      </c>
      <c r="G2808" t="s">
        <v>53</v>
      </c>
      <c r="H2808" t="s">
        <v>42</v>
      </c>
      <c r="I2808" t="s">
        <v>5318</v>
      </c>
      <c r="J2808" s="4">
        <v>22319</v>
      </c>
    </row>
    <row r="2809" spans="1:10" x14ac:dyDescent="0.3">
      <c r="A2809" t="s">
        <v>5323</v>
      </c>
      <c r="B2809" s="4">
        <v>45684</v>
      </c>
      <c r="C2809" t="s">
        <v>405</v>
      </c>
      <c r="D2809" t="s">
        <v>406</v>
      </c>
      <c r="E2809" t="s">
        <v>217</v>
      </c>
      <c r="F2809" t="s">
        <v>218</v>
      </c>
      <c r="G2809" t="s">
        <v>79</v>
      </c>
      <c r="H2809" t="s">
        <v>42</v>
      </c>
      <c r="I2809" t="s">
        <v>5324</v>
      </c>
      <c r="J2809" s="4">
        <v>32283</v>
      </c>
    </row>
    <row r="2810" spans="1:10" x14ac:dyDescent="0.3">
      <c r="A2810" t="s">
        <v>5325</v>
      </c>
      <c r="B2810" s="4">
        <v>45684</v>
      </c>
      <c r="C2810" t="s">
        <v>474</v>
      </c>
      <c r="D2810" t="s">
        <v>475</v>
      </c>
      <c r="E2810" t="s">
        <v>217</v>
      </c>
      <c r="F2810" t="s">
        <v>218</v>
      </c>
      <c r="G2810" t="s">
        <v>79</v>
      </c>
      <c r="H2810" t="s">
        <v>42</v>
      </c>
      <c r="I2810" t="s">
        <v>5324</v>
      </c>
      <c r="J2810" s="4">
        <v>32283</v>
      </c>
    </row>
    <row r="2811" spans="1:10" x14ac:dyDescent="0.3">
      <c r="A2811" t="s">
        <v>5326</v>
      </c>
      <c r="B2811" s="4">
        <v>45684</v>
      </c>
      <c r="C2811" t="s">
        <v>184</v>
      </c>
      <c r="D2811" t="s">
        <v>185</v>
      </c>
      <c r="E2811" t="s">
        <v>217</v>
      </c>
      <c r="F2811" t="s">
        <v>218</v>
      </c>
      <c r="G2811" t="s">
        <v>79</v>
      </c>
      <c r="H2811" t="s">
        <v>42</v>
      </c>
      <c r="I2811" t="s">
        <v>5327</v>
      </c>
      <c r="J2811" s="4">
        <v>22142</v>
      </c>
    </row>
    <row r="2812" spans="1:10" x14ac:dyDescent="0.3">
      <c r="A2812" t="s">
        <v>5328</v>
      </c>
      <c r="B2812" s="4">
        <v>45684</v>
      </c>
      <c r="C2812" t="s">
        <v>5329</v>
      </c>
      <c r="D2812" t="s">
        <v>5330</v>
      </c>
      <c r="E2812" t="s">
        <v>217</v>
      </c>
      <c r="F2812" t="s">
        <v>218</v>
      </c>
      <c r="G2812" t="s">
        <v>79</v>
      </c>
      <c r="H2812" t="s">
        <v>42</v>
      </c>
      <c r="I2812" t="s">
        <v>5327</v>
      </c>
      <c r="J2812" s="4">
        <v>22142</v>
      </c>
    </row>
    <row r="2813" spans="1:10" x14ac:dyDescent="0.3">
      <c r="A2813" t="s">
        <v>5331</v>
      </c>
      <c r="B2813" s="4">
        <v>45684</v>
      </c>
      <c r="C2813" t="s">
        <v>215</v>
      </c>
      <c r="D2813" t="s">
        <v>216</v>
      </c>
      <c r="E2813" t="s">
        <v>217</v>
      </c>
      <c r="F2813" t="s">
        <v>218</v>
      </c>
      <c r="G2813" t="s">
        <v>79</v>
      </c>
      <c r="H2813" t="s">
        <v>42</v>
      </c>
      <c r="I2813" t="s">
        <v>5327</v>
      </c>
      <c r="J2813" s="4">
        <v>22142</v>
      </c>
    </row>
    <row r="2814" spans="1:10" x14ac:dyDescent="0.3">
      <c r="A2814" t="s">
        <v>5332</v>
      </c>
      <c r="B2814" s="4">
        <v>45684</v>
      </c>
      <c r="C2814" t="s">
        <v>3772</v>
      </c>
      <c r="D2814" t="s">
        <v>3773</v>
      </c>
      <c r="E2814" t="s">
        <v>39</v>
      </c>
      <c r="F2814" t="s">
        <v>40</v>
      </c>
      <c r="G2814" t="s">
        <v>41</v>
      </c>
      <c r="H2814" t="s">
        <v>42</v>
      </c>
      <c r="I2814" t="s">
        <v>1225</v>
      </c>
      <c r="J2814" s="4">
        <v>25658</v>
      </c>
    </row>
    <row r="2815" spans="1:10" x14ac:dyDescent="0.3">
      <c r="A2815" t="s">
        <v>5333</v>
      </c>
      <c r="B2815" s="4">
        <v>45684</v>
      </c>
      <c r="C2815" t="s">
        <v>270</v>
      </c>
      <c r="D2815" t="s">
        <v>271</v>
      </c>
      <c r="E2815" t="s">
        <v>39</v>
      </c>
      <c r="F2815" t="s">
        <v>40</v>
      </c>
      <c r="G2815" t="s">
        <v>41</v>
      </c>
      <c r="H2815" t="s">
        <v>42</v>
      </c>
      <c r="I2815" t="s">
        <v>1225</v>
      </c>
      <c r="J2815" s="4">
        <v>25658</v>
      </c>
    </row>
    <row r="2816" spans="1:10" x14ac:dyDescent="0.3">
      <c r="A2816" t="s">
        <v>5334</v>
      </c>
      <c r="B2816" s="4">
        <v>45684</v>
      </c>
      <c r="C2816" t="s">
        <v>656</v>
      </c>
      <c r="D2816" t="s">
        <v>657</v>
      </c>
      <c r="E2816" t="s">
        <v>39</v>
      </c>
      <c r="F2816" t="s">
        <v>40</v>
      </c>
      <c r="G2816" t="s">
        <v>41</v>
      </c>
      <c r="H2816" t="s">
        <v>42</v>
      </c>
      <c r="I2816" t="s">
        <v>5335</v>
      </c>
      <c r="J2816" s="4">
        <v>30576</v>
      </c>
    </row>
    <row r="2817" spans="1:10" x14ac:dyDescent="0.3">
      <c r="A2817" t="s">
        <v>5336</v>
      </c>
      <c r="B2817" s="4">
        <v>45684</v>
      </c>
      <c r="C2817" t="s">
        <v>987</v>
      </c>
      <c r="D2817" t="s">
        <v>988</v>
      </c>
      <c r="E2817" t="s">
        <v>39</v>
      </c>
      <c r="F2817" t="s">
        <v>40</v>
      </c>
      <c r="G2817" t="s">
        <v>41</v>
      </c>
      <c r="H2817" t="s">
        <v>42</v>
      </c>
      <c r="I2817" t="s">
        <v>5335</v>
      </c>
      <c r="J2817" s="4">
        <v>30576</v>
      </c>
    </row>
    <row r="2818" spans="1:10" x14ac:dyDescent="0.3">
      <c r="A2818" t="s">
        <v>5337</v>
      </c>
      <c r="B2818" s="4">
        <v>45684</v>
      </c>
      <c r="C2818" t="s">
        <v>692</v>
      </c>
      <c r="D2818" t="s">
        <v>693</v>
      </c>
      <c r="E2818" t="s">
        <v>39</v>
      </c>
      <c r="F2818" t="s">
        <v>40</v>
      </c>
      <c r="G2818" t="s">
        <v>41</v>
      </c>
      <c r="H2818" t="s">
        <v>42</v>
      </c>
      <c r="I2818" t="s">
        <v>5335</v>
      </c>
      <c r="J2818" s="4">
        <v>30576</v>
      </c>
    </row>
    <row r="2819" spans="1:10" x14ac:dyDescent="0.3">
      <c r="A2819" t="s">
        <v>5338</v>
      </c>
      <c r="B2819" s="4">
        <v>45684</v>
      </c>
      <c r="C2819" t="s">
        <v>670</v>
      </c>
      <c r="D2819" t="s">
        <v>671</v>
      </c>
      <c r="E2819" t="s">
        <v>39</v>
      </c>
      <c r="F2819" t="s">
        <v>40</v>
      </c>
      <c r="G2819" t="s">
        <v>41</v>
      </c>
      <c r="H2819" t="s">
        <v>42</v>
      </c>
      <c r="I2819" t="s">
        <v>5335</v>
      </c>
      <c r="J2819" s="4">
        <v>30576</v>
      </c>
    </row>
    <row r="2820" spans="1:10" x14ac:dyDescent="0.3">
      <c r="A2820" t="s">
        <v>5339</v>
      </c>
      <c r="B2820" s="4">
        <v>45684</v>
      </c>
      <c r="C2820" t="s">
        <v>569</v>
      </c>
      <c r="D2820" t="s">
        <v>570</v>
      </c>
      <c r="E2820" t="s">
        <v>51</v>
      </c>
      <c r="F2820" t="s">
        <v>52</v>
      </c>
      <c r="G2820" t="s">
        <v>53</v>
      </c>
      <c r="H2820" t="s">
        <v>42</v>
      </c>
      <c r="I2820" t="s">
        <v>62</v>
      </c>
      <c r="J2820" s="4">
        <v>25643</v>
      </c>
    </row>
    <row r="2821" spans="1:10" x14ac:dyDescent="0.3">
      <c r="A2821" t="s">
        <v>5340</v>
      </c>
      <c r="B2821" s="4">
        <v>45684</v>
      </c>
      <c r="C2821" t="s">
        <v>422</v>
      </c>
      <c r="D2821" t="s">
        <v>423</v>
      </c>
      <c r="E2821" t="s">
        <v>51</v>
      </c>
      <c r="F2821" t="s">
        <v>52</v>
      </c>
      <c r="G2821" t="s">
        <v>53</v>
      </c>
      <c r="H2821" t="s">
        <v>42</v>
      </c>
      <c r="I2821" t="s">
        <v>62</v>
      </c>
      <c r="J2821" s="4">
        <v>25643</v>
      </c>
    </row>
    <row r="2822" spans="1:10" x14ac:dyDescent="0.3">
      <c r="A2822" t="s">
        <v>5341</v>
      </c>
      <c r="B2822" s="4">
        <v>45684</v>
      </c>
      <c r="C2822" t="s">
        <v>199</v>
      </c>
      <c r="D2822" t="s">
        <v>200</v>
      </c>
      <c r="E2822" t="s">
        <v>51</v>
      </c>
      <c r="F2822" t="s">
        <v>52</v>
      </c>
      <c r="G2822" t="s">
        <v>53</v>
      </c>
      <c r="H2822" t="s">
        <v>42</v>
      </c>
      <c r="I2822" t="s">
        <v>62</v>
      </c>
      <c r="J2822" s="4">
        <v>25643</v>
      </c>
    </row>
    <row r="2823" spans="1:10" x14ac:dyDescent="0.3">
      <c r="A2823" t="s">
        <v>5342</v>
      </c>
      <c r="B2823" s="4">
        <v>45684</v>
      </c>
      <c r="C2823" t="s">
        <v>673</v>
      </c>
      <c r="D2823" t="s">
        <v>674</v>
      </c>
      <c r="E2823" t="s">
        <v>51</v>
      </c>
      <c r="F2823" t="s">
        <v>52</v>
      </c>
      <c r="G2823" t="s">
        <v>53</v>
      </c>
      <c r="H2823" t="s">
        <v>42</v>
      </c>
      <c r="I2823" t="s">
        <v>62</v>
      </c>
      <c r="J2823" s="4">
        <v>25643</v>
      </c>
    </row>
    <row r="2824" spans="1:10" x14ac:dyDescent="0.3">
      <c r="A2824" t="s">
        <v>5343</v>
      </c>
      <c r="B2824" s="4">
        <v>45684</v>
      </c>
      <c r="C2824" t="s">
        <v>5344</v>
      </c>
      <c r="D2824" t="s">
        <v>5345</v>
      </c>
      <c r="E2824" t="s">
        <v>51</v>
      </c>
      <c r="F2824" t="s">
        <v>52</v>
      </c>
      <c r="G2824" t="s">
        <v>53</v>
      </c>
      <c r="H2824" t="s">
        <v>42</v>
      </c>
      <c r="I2824" t="s">
        <v>62</v>
      </c>
      <c r="J2824" s="4">
        <v>25643</v>
      </c>
    </row>
    <row r="2825" spans="1:10" x14ac:dyDescent="0.3">
      <c r="A2825" t="s">
        <v>5346</v>
      </c>
      <c r="B2825" s="4">
        <v>45684</v>
      </c>
      <c r="C2825" t="s">
        <v>5347</v>
      </c>
      <c r="D2825" t="s">
        <v>5348</v>
      </c>
      <c r="E2825" t="s">
        <v>51</v>
      </c>
      <c r="F2825" t="s">
        <v>52</v>
      </c>
      <c r="G2825" t="s">
        <v>53</v>
      </c>
      <c r="H2825" t="s">
        <v>42</v>
      </c>
      <c r="I2825" t="s">
        <v>62</v>
      </c>
      <c r="J2825" s="4">
        <v>25643</v>
      </c>
    </row>
    <row r="2826" spans="1:10" x14ac:dyDescent="0.3">
      <c r="A2826" t="s">
        <v>5349</v>
      </c>
      <c r="B2826" s="4">
        <v>45684</v>
      </c>
      <c r="C2826" t="s">
        <v>228</v>
      </c>
      <c r="D2826" t="s">
        <v>229</v>
      </c>
      <c r="E2826" t="s">
        <v>39</v>
      </c>
      <c r="F2826" t="s">
        <v>40</v>
      </c>
      <c r="G2826" t="s">
        <v>41</v>
      </c>
      <c r="H2826" t="s">
        <v>42</v>
      </c>
      <c r="I2826" t="s">
        <v>62</v>
      </c>
      <c r="J2826" s="4">
        <v>25643</v>
      </c>
    </row>
    <row r="2827" spans="1:10" x14ac:dyDescent="0.3">
      <c r="A2827" t="s">
        <v>5350</v>
      </c>
      <c r="B2827" s="4">
        <v>45684</v>
      </c>
      <c r="C2827" t="s">
        <v>5351</v>
      </c>
      <c r="D2827" t="s">
        <v>5352</v>
      </c>
      <c r="E2827" t="s">
        <v>1369</v>
      </c>
      <c r="F2827" t="s">
        <v>1370</v>
      </c>
      <c r="G2827" t="s">
        <v>1371</v>
      </c>
      <c r="H2827" t="s">
        <v>42</v>
      </c>
      <c r="I2827" t="s">
        <v>1386</v>
      </c>
      <c r="J2827" s="4">
        <v>25057</v>
      </c>
    </row>
    <row r="2828" spans="1:10" x14ac:dyDescent="0.3">
      <c r="A2828" t="s">
        <v>5353</v>
      </c>
      <c r="B2828" s="4">
        <v>45684</v>
      </c>
      <c r="C2828" t="s">
        <v>1281</v>
      </c>
      <c r="D2828" t="s">
        <v>1282</v>
      </c>
      <c r="E2828" t="s">
        <v>498</v>
      </c>
      <c r="F2828" t="s">
        <v>499</v>
      </c>
      <c r="G2828" t="s">
        <v>79</v>
      </c>
      <c r="H2828" t="s">
        <v>42</v>
      </c>
      <c r="I2828" t="s">
        <v>5354</v>
      </c>
      <c r="J2828" s="4">
        <v>20461</v>
      </c>
    </row>
    <row r="2829" spans="1:10" x14ac:dyDescent="0.3">
      <c r="A2829" t="s">
        <v>5355</v>
      </c>
      <c r="B2829" s="4">
        <v>45684</v>
      </c>
      <c r="C2829" t="s">
        <v>5356</v>
      </c>
      <c r="D2829" t="s">
        <v>5357</v>
      </c>
      <c r="E2829" t="s">
        <v>5358</v>
      </c>
      <c r="F2829" t="s">
        <v>5359</v>
      </c>
      <c r="G2829" t="s">
        <v>2280</v>
      </c>
      <c r="H2829" t="s">
        <v>42</v>
      </c>
      <c r="I2829" t="s">
        <v>5360</v>
      </c>
      <c r="J2829" s="4">
        <v>33102</v>
      </c>
    </row>
    <row r="2830" spans="1:10" x14ac:dyDescent="0.3">
      <c r="A2830" t="s">
        <v>5361</v>
      </c>
      <c r="B2830" s="4">
        <v>45684</v>
      </c>
      <c r="C2830" t="s">
        <v>5362</v>
      </c>
      <c r="D2830" t="s">
        <v>5363</v>
      </c>
      <c r="E2830" t="s">
        <v>5358</v>
      </c>
      <c r="F2830" t="s">
        <v>5359</v>
      </c>
      <c r="G2830" t="s">
        <v>2280</v>
      </c>
      <c r="H2830" t="s">
        <v>42</v>
      </c>
      <c r="I2830" t="s">
        <v>5360</v>
      </c>
      <c r="J2830" s="4">
        <v>33102</v>
      </c>
    </row>
    <row r="2831" spans="1:10" x14ac:dyDescent="0.3">
      <c r="A2831" t="s">
        <v>5364</v>
      </c>
      <c r="B2831" s="4">
        <v>45684</v>
      </c>
      <c r="C2831" t="s">
        <v>2065</v>
      </c>
      <c r="D2831" t="s">
        <v>2066</v>
      </c>
      <c r="E2831" t="s">
        <v>39</v>
      </c>
      <c r="F2831" t="s">
        <v>40</v>
      </c>
      <c r="G2831" t="s">
        <v>41</v>
      </c>
      <c r="H2831" t="s">
        <v>42</v>
      </c>
      <c r="I2831" t="s">
        <v>3075</v>
      </c>
      <c r="J2831" s="4">
        <v>22022</v>
      </c>
    </row>
    <row r="2832" spans="1:10" x14ac:dyDescent="0.3">
      <c r="A2832" t="s">
        <v>5365</v>
      </c>
      <c r="B2832" s="4">
        <v>45684</v>
      </c>
      <c r="C2832" t="s">
        <v>2259</v>
      </c>
      <c r="D2832" t="s">
        <v>38</v>
      </c>
      <c r="E2832" t="s">
        <v>5366</v>
      </c>
      <c r="F2832" t="s">
        <v>5367</v>
      </c>
      <c r="G2832" t="s">
        <v>5368</v>
      </c>
      <c r="H2832" t="s">
        <v>42</v>
      </c>
      <c r="I2832" t="s">
        <v>3075</v>
      </c>
      <c r="J2832" s="4">
        <v>22022</v>
      </c>
    </row>
    <row r="2833" spans="1:10" x14ac:dyDescent="0.3">
      <c r="A2833" t="s">
        <v>5369</v>
      </c>
      <c r="B2833" s="4">
        <v>45684</v>
      </c>
      <c r="C2833" t="s">
        <v>5370</v>
      </c>
      <c r="D2833" t="s">
        <v>5371</v>
      </c>
      <c r="E2833" t="s">
        <v>5366</v>
      </c>
      <c r="F2833" t="s">
        <v>5367</v>
      </c>
      <c r="G2833" t="s">
        <v>5368</v>
      </c>
      <c r="H2833" t="s">
        <v>42</v>
      </c>
      <c r="I2833" t="s">
        <v>3075</v>
      </c>
      <c r="J2833" s="4">
        <v>22022</v>
      </c>
    </row>
    <row r="2834" spans="1:10" x14ac:dyDescent="0.3">
      <c r="A2834" t="s">
        <v>5372</v>
      </c>
      <c r="B2834" s="4">
        <v>45684</v>
      </c>
      <c r="C2834" t="s">
        <v>5373</v>
      </c>
      <c r="D2834" t="s">
        <v>5374</v>
      </c>
      <c r="E2834" t="s">
        <v>5366</v>
      </c>
      <c r="F2834" t="s">
        <v>5367</v>
      </c>
      <c r="G2834" t="s">
        <v>5368</v>
      </c>
      <c r="H2834" t="s">
        <v>42</v>
      </c>
      <c r="I2834" t="s">
        <v>3075</v>
      </c>
      <c r="J2834" s="4">
        <v>22022</v>
      </c>
    </row>
    <row r="2835" spans="1:10" x14ac:dyDescent="0.3">
      <c r="A2835" t="s">
        <v>5375</v>
      </c>
      <c r="B2835" s="4">
        <v>45684</v>
      </c>
      <c r="C2835" t="s">
        <v>105</v>
      </c>
      <c r="D2835" t="s">
        <v>106</v>
      </c>
      <c r="E2835" t="s">
        <v>51</v>
      </c>
      <c r="F2835" t="s">
        <v>52</v>
      </c>
      <c r="G2835" t="s">
        <v>53</v>
      </c>
      <c r="H2835" t="s">
        <v>42</v>
      </c>
      <c r="I2835" t="s">
        <v>5169</v>
      </c>
      <c r="J2835" s="4">
        <v>29868</v>
      </c>
    </row>
    <row r="2836" spans="1:10" x14ac:dyDescent="0.3">
      <c r="A2836" t="s">
        <v>5376</v>
      </c>
      <c r="B2836" s="4">
        <v>45684</v>
      </c>
      <c r="C2836" t="s">
        <v>188</v>
      </c>
      <c r="D2836" t="s">
        <v>189</v>
      </c>
      <c r="E2836" t="s">
        <v>51</v>
      </c>
      <c r="F2836" t="s">
        <v>52</v>
      </c>
      <c r="G2836" t="s">
        <v>53</v>
      </c>
      <c r="H2836" t="s">
        <v>42</v>
      </c>
      <c r="I2836" t="s">
        <v>5169</v>
      </c>
      <c r="J2836" s="4">
        <v>29868</v>
      </c>
    </row>
    <row r="2837" spans="1:10" x14ac:dyDescent="0.3">
      <c r="A2837" t="s">
        <v>5377</v>
      </c>
      <c r="B2837" s="4">
        <v>45684</v>
      </c>
      <c r="C2837" t="s">
        <v>5378</v>
      </c>
      <c r="D2837" t="s">
        <v>5379</v>
      </c>
      <c r="E2837" t="s">
        <v>5366</v>
      </c>
      <c r="F2837" t="s">
        <v>5367</v>
      </c>
      <c r="G2837" t="s">
        <v>5368</v>
      </c>
      <c r="H2837" t="s">
        <v>42</v>
      </c>
      <c r="I2837" t="s">
        <v>3075</v>
      </c>
      <c r="J2837" s="4">
        <v>22022</v>
      </c>
    </row>
    <row r="2838" spans="1:10" x14ac:dyDescent="0.3">
      <c r="A2838" t="s">
        <v>5380</v>
      </c>
      <c r="B2838" s="4">
        <v>45684</v>
      </c>
      <c r="C2838" t="s">
        <v>998</v>
      </c>
      <c r="D2838" t="s">
        <v>999</v>
      </c>
      <c r="E2838" t="s">
        <v>51</v>
      </c>
      <c r="F2838" t="s">
        <v>52</v>
      </c>
      <c r="G2838" t="s">
        <v>53</v>
      </c>
      <c r="H2838" t="s">
        <v>42</v>
      </c>
      <c r="I2838" t="s">
        <v>620</v>
      </c>
      <c r="J2838" s="4">
        <v>22295</v>
      </c>
    </row>
    <row r="2839" spans="1:10" x14ac:dyDescent="0.3">
      <c r="A2839" t="s">
        <v>5381</v>
      </c>
      <c r="B2839" s="4">
        <v>45684</v>
      </c>
      <c r="C2839" t="s">
        <v>2402</v>
      </c>
      <c r="D2839" t="s">
        <v>2403</v>
      </c>
      <c r="E2839" t="s">
        <v>51</v>
      </c>
      <c r="F2839" t="s">
        <v>52</v>
      </c>
      <c r="G2839" t="s">
        <v>53</v>
      </c>
      <c r="H2839" t="s">
        <v>42</v>
      </c>
      <c r="I2839" t="s">
        <v>3335</v>
      </c>
      <c r="J2839" s="4">
        <v>32486</v>
      </c>
    </row>
    <row r="2840" spans="1:10" x14ac:dyDescent="0.3">
      <c r="A2840" t="s">
        <v>5382</v>
      </c>
      <c r="B2840" s="4">
        <v>45684</v>
      </c>
      <c r="C2840" t="s">
        <v>1839</v>
      </c>
      <c r="D2840" t="s">
        <v>1840</v>
      </c>
      <c r="E2840" t="s">
        <v>51</v>
      </c>
      <c r="F2840" t="s">
        <v>52</v>
      </c>
      <c r="G2840" t="s">
        <v>53</v>
      </c>
      <c r="H2840" t="s">
        <v>42</v>
      </c>
      <c r="I2840" t="s">
        <v>5161</v>
      </c>
      <c r="J2840" s="4">
        <v>32350</v>
      </c>
    </row>
    <row r="2841" spans="1:10" x14ac:dyDescent="0.3">
      <c r="A2841" t="s">
        <v>5383</v>
      </c>
      <c r="B2841" s="4">
        <v>45684</v>
      </c>
      <c r="C2841" t="s">
        <v>147</v>
      </c>
      <c r="D2841" t="s">
        <v>148</v>
      </c>
      <c r="E2841" t="s">
        <v>51</v>
      </c>
      <c r="F2841" t="s">
        <v>52</v>
      </c>
      <c r="G2841" t="s">
        <v>53</v>
      </c>
      <c r="H2841" t="s">
        <v>42</v>
      </c>
      <c r="I2841" t="s">
        <v>2224</v>
      </c>
      <c r="J2841" s="4">
        <v>27561</v>
      </c>
    </row>
    <row r="2842" spans="1:10" x14ac:dyDescent="0.3">
      <c r="A2842" t="s">
        <v>622</v>
      </c>
      <c r="B2842" s="4">
        <v>45684</v>
      </c>
      <c r="C2842" t="s">
        <v>623</v>
      </c>
      <c r="D2842" t="s">
        <v>624</v>
      </c>
      <c r="E2842" t="s">
        <v>51</v>
      </c>
      <c r="F2842" t="s">
        <v>52</v>
      </c>
      <c r="G2842" t="s">
        <v>53</v>
      </c>
      <c r="H2842" t="s">
        <v>42</v>
      </c>
      <c r="I2842" t="s">
        <v>620</v>
      </c>
      <c r="J2842" s="4">
        <v>22295</v>
      </c>
    </row>
    <row r="2843" spans="1:10" x14ac:dyDescent="0.3">
      <c r="A2843" t="s">
        <v>5384</v>
      </c>
      <c r="B2843" s="4">
        <v>45684</v>
      </c>
      <c r="C2843" t="s">
        <v>422</v>
      </c>
      <c r="D2843" t="s">
        <v>423</v>
      </c>
      <c r="E2843" t="s">
        <v>39</v>
      </c>
      <c r="F2843" t="s">
        <v>40</v>
      </c>
      <c r="G2843" t="s">
        <v>41</v>
      </c>
      <c r="H2843" t="s">
        <v>42</v>
      </c>
      <c r="I2843" t="s">
        <v>5335</v>
      </c>
      <c r="J2843" s="4">
        <v>30576</v>
      </c>
    </row>
    <row r="2844" spans="1:10" x14ac:dyDescent="0.3">
      <c r="A2844" t="s">
        <v>5385</v>
      </c>
      <c r="B2844" s="4">
        <v>45684</v>
      </c>
      <c r="C2844" t="s">
        <v>1839</v>
      </c>
      <c r="D2844" t="s">
        <v>1840</v>
      </c>
      <c r="E2844" t="s">
        <v>39</v>
      </c>
      <c r="F2844" t="s">
        <v>40</v>
      </c>
      <c r="G2844" t="s">
        <v>41</v>
      </c>
      <c r="H2844" t="s">
        <v>42</v>
      </c>
      <c r="I2844" t="s">
        <v>5335</v>
      </c>
      <c r="J2844" s="4">
        <v>30576</v>
      </c>
    </row>
    <row r="2845" spans="1:10" x14ac:dyDescent="0.3">
      <c r="A2845" t="s">
        <v>5386</v>
      </c>
      <c r="B2845" s="4">
        <v>45684</v>
      </c>
      <c r="C2845" t="s">
        <v>1436</v>
      </c>
      <c r="D2845" t="s">
        <v>1437</v>
      </c>
      <c r="E2845" t="s">
        <v>39</v>
      </c>
      <c r="F2845" t="s">
        <v>40</v>
      </c>
      <c r="G2845" t="s">
        <v>41</v>
      </c>
      <c r="H2845" t="s">
        <v>42</v>
      </c>
      <c r="I2845" t="s">
        <v>5335</v>
      </c>
      <c r="J2845" s="4">
        <v>30576</v>
      </c>
    </row>
    <row r="2846" spans="1:10" x14ac:dyDescent="0.3">
      <c r="A2846" t="s">
        <v>5387</v>
      </c>
      <c r="B2846" s="4">
        <v>45684</v>
      </c>
      <c r="C2846" t="s">
        <v>136</v>
      </c>
      <c r="D2846" t="s">
        <v>137</v>
      </c>
      <c r="E2846" t="s">
        <v>39</v>
      </c>
      <c r="F2846" t="s">
        <v>40</v>
      </c>
      <c r="G2846" t="s">
        <v>41</v>
      </c>
      <c r="H2846" t="s">
        <v>42</v>
      </c>
      <c r="I2846" t="s">
        <v>5335</v>
      </c>
      <c r="J2846" s="4">
        <v>30576</v>
      </c>
    </row>
    <row r="2847" spans="1:10" x14ac:dyDescent="0.3">
      <c r="A2847" t="s">
        <v>5388</v>
      </c>
      <c r="B2847" s="4">
        <v>45684</v>
      </c>
      <c r="C2847" t="s">
        <v>5389</v>
      </c>
      <c r="D2847" t="s">
        <v>5390</v>
      </c>
      <c r="E2847" t="s">
        <v>39</v>
      </c>
      <c r="F2847" t="s">
        <v>40</v>
      </c>
      <c r="G2847" t="s">
        <v>41</v>
      </c>
      <c r="H2847" t="s">
        <v>42</v>
      </c>
      <c r="I2847" t="s">
        <v>5335</v>
      </c>
      <c r="J2847" s="4">
        <v>30576</v>
      </c>
    </row>
    <row r="2848" spans="1:10" x14ac:dyDescent="0.3">
      <c r="A2848" t="s">
        <v>5391</v>
      </c>
      <c r="B2848" s="4">
        <v>45684</v>
      </c>
      <c r="C2848" t="s">
        <v>1064</v>
      </c>
      <c r="D2848" t="s">
        <v>1065</v>
      </c>
      <c r="E2848" t="s">
        <v>39</v>
      </c>
      <c r="F2848" t="s">
        <v>40</v>
      </c>
      <c r="G2848" t="s">
        <v>41</v>
      </c>
      <c r="H2848" t="s">
        <v>42</v>
      </c>
      <c r="I2848" t="s">
        <v>5335</v>
      </c>
      <c r="J2848" s="4">
        <v>30576</v>
      </c>
    </row>
    <row r="2849" spans="1:10" x14ac:dyDescent="0.3">
      <c r="A2849" t="s">
        <v>5392</v>
      </c>
      <c r="B2849" s="4">
        <v>45684</v>
      </c>
      <c r="C2849" t="s">
        <v>5393</v>
      </c>
      <c r="D2849" t="s">
        <v>5394</v>
      </c>
      <c r="E2849" t="s">
        <v>39</v>
      </c>
      <c r="F2849" t="s">
        <v>40</v>
      </c>
      <c r="G2849" t="s">
        <v>41</v>
      </c>
      <c r="H2849" t="s">
        <v>42</v>
      </c>
      <c r="I2849" t="s">
        <v>5395</v>
      </c>
      <c r="J2849" s="4">
        <v>25285</v>
      </c>
    </row>
    <row r="2850" spans="1:10" x14ac:dyDescent="0.3">
      <c r="A2850" t="s">
        <v>5396</v>
      </c>
      <c r="B2850" s="4">
        <v>45684</v>
      </c>
      <c r="C2850" t="s">
        <v>2581</v>
      </c>
      <c r="D2850" t="s">
        <v>2740</v>
      </c>
      <c r="E2850" t="s">
        <v>39</v>
      </c>
      <c r="F2850" t="s">
        <v>40</v>
      </c>
      <c r="G2850" t="s">
        <v>41</v>
      </c>
      <c r="H2850" t="s">
        <v>42</v>
      </c>
      <c r="I2850" t="s">
        <v>5335</v>
      </c>
      <c r="J2850" s="4">
        <v>30576</v>
      </c>
    </row>
    <row r="2851" spans="1:10" x14ac:dyDescent="0.3">
      <c r="A2851" t="s">
        <v>5397</v>
      </c>
      <c r="B2851" s="4">
        <v>45684</v>
      </c>
      <c r="C2851" t="s">
        <v>367</v>
      </c>
      <c r="D2851" t="s">
        <v>368</v>
      </c>
      <c r="E2851" t="s">
        <v>39</v>
      </c>
      <c r="F2851" t="s">
        <v>40</v>
      </c>
      <c r="G2851" t="s">
        <v>41</v>
      </c>
      <c r="H2851" t="s">
        <v>42</v>
      </c>
      <c r="I2851" t="s">
        <v>5124</v>
      </c>
      <c r="J2851" s="4">
        <v>22373</v>
      </c>
    </row>
    <row r="2852" spans="1:10" x14ac:dyDescent="0.3">
      <c r="A2852" t="s">
        <v>5398</v>
      </c>
      <c r="B2852" s="4">
        <v>45684</v>
      </c>
      <c r="C2852" t="s">
        <v>640</v>
      </c>
      <c r="D2852" t="s">
        <v>641</v>
      </c>
      <c r="E2852" t="s">
        <v>39</v>
      </c>
      <c r="F2852" t="s">
        <v>40</v>
      </c>
      <c r="G2852" t="s">
        <v>41</v>
      </c>
      <c r="H2852" t="s">
        <v>42</v>
      </c>
      <c r="I2852" t="s">
        <v>5124</v>
      </c>
      <c r="J2852" s="4">
        <v>22373</v>
      </c>
    </row>
    <row r="2853" spans="1:10" x14ac:dyDescent="0.3">
      <c r="A2853" t="s">
        <v>5399</v>
      </c>
      <c r="B2853" s="4">
        <v>45684</v>
      </c>
      <c r="C2853" t="s">
        <v>168</v>
      </c>
      <c r="D2853" t="s">
        <v>169</v>
      </c>
      <c r="E2853" t="s">
        <v>39</v>
      </c>
      <c r="F2853" t="s">
        <v>40</v>
      </c>
      <c r="G2853" t="s">
        <v>41</v>
      </c>
      <c r="H2853" t="s">
        <v>42</v>
      </c>
      <c r="I2853" t="s">
        <v>5124</v>
      </c>
      <c r="J2853" s="4">
        <v>22373</v>
      </c>
    </row>
    <row r="2854" spans="1:10" x14ac:dyDescent="0.3">
      <c r="A2854" t="s">
        <v>5400</v>
      </c>
      <c r="B2854" s="4">
        <v>45684</v>
      </c>
      <c r="C2854" t="s">
        <v>1170</v>
      </c>
      <c r="D2854" t="s">
        <v>1171</v>
      </c>
      <c r="E2854" t="s">
        <v>39</v>
      </c>
      <c r="F2854" t="s">
        <v>40</v>
      </c>
      <c r="G2854" t="s">
        <v>41</v>
      </c>
      <c r="H2854" t="s">
        <v>42</v>
      </c>
      <c r="I2854" t="s">
        <v>5124</v>
      </c>
      <c r="J2854" s="4">
        <v>22373</v>
      </c>
    </row>
    <row r="2855" spans="1:10" x14ac:dyDescent="0.3">
      <c r="A2855" t="s">
        <v>5401</v>
      </c>
      <c r="B2855" s="4">
        <v>45684</v>
      </c>
      <c r="C2855" t="s">
        <v>258</v>
      </c>
      <c r="D2855" t="s">
        <v>259</v>
      </c>
      <c r="E2855" t="s">
        <v>39</v>
      </c>
      <c r="F2855" t="s">
        <v>40</v>
      </c>
      <c r="G2855" t="s">
        <v>41</v>
      </c>
      <c r="H2855" t="s">
        <v>42</v>
      </c>
      <c r="I2855" t="s">
        <v>5124</v>
      </c>
      <c r="J2855" s="4">
        <v>22373</v>
      </c>
    </row>
    <row r="2856" spans="1:10" x14ac:dyDescent="0.3">
      <c r="A2856" t="s">
        <v>5402</v>
      </c>
      <c r="B2856" s="4">
        <v>45684</v>
      </c>
      <c r="C2856" t="s">
        <v>1170</v>
      </c>
      <c r="D2856" t="s">
        <v>1171</v>
      </c>
      <c r="E2856" t="s">
        <v>51</v>
      </c>
      <c r="F2856" t="s">
        <v>52</v>
      </c>
      <c r="G2856" t="s">
        <v>53</v>
      </c>
      <c r="H2856" t="s">
        <v>42</v>
      </c>
      <c r="I2856" t="s">
        <v>5403</v>
      </c>
      <c r="J2856" s="4">
        <v>26033</v>
      </c>
    </row>
    <row r="2857" spans="1:10" x14ac:dyDescent="0.3">
      <c r="A2857" t="s">
        <v>5404</v>
      </c>
      <c r="B2857" s="4">
        <v>45684</v>
      </c>
      <c r="C2857" t="s">
        <v>147</v>
      </c>
      <c r="D2857" t="s">
        <v>148</v>
      </c>
      <c r="E2857" t="s">
        <v>51</v>
      </c>
      <c r="F2857" t="s">
        <v>52</v>
      </c>
      <c r="G2857" t="s">
        <v>53</v>
      </c>
      <c r="H2857" t="s">
        <v>42</v>
      </c>
      <c r="I2857" t="s">
        <v>5403</v>
      </c>
      <c r="J2857" s="4">
        <v>26033</v>
      </c>
    </row>
    <row r="2858" spans="1:10" x14ac:dyDescent="0.3">
      <c r="A2858" t="s">
        <v>5405</v>
      </c>
      <c r="B2858" s="4">
        <v>45684</v>
      </c>
      <c r="C2858" t="s">
        <v>2226</v>
      </c>
      <c r="D2858" t="s">
        <v>2227</v>
      </c>
      <c r="E2858" t="s">
        <v>77</v>
      </c>
      <c r="F2858" t="s">
        <v>78</v>
      </c>
      <c r="G2858" t="s">
        <v>79</v>
      </c>
      <c r="H2858" t="s">
        <v>42</v>
      </c>
      <c r="I2858" t="s">
        <v>5406</v>
      </c>
      <c r="J2858" s="4">
        <v>20243</v>
      </c>
    </row>
    <row r="2859" spans="1:10" x14ac:dyDescent="0.3">
      <c r="A2859" t="s">
        <v>5407</v>
      </c>
      <c r="B2859" s="4">
        <v>45684</v>
      </c>
      <c r="C2859" t="s">
        <v>276</v>
      </c>
      <c r="D2859" t="s">
        <v>277</v>
      </c>
      <c r="E2859" t="s">
        <v>51</v>
      </c>
      <c r="F2859" t="s">
        <v>52</v>
      </c>
      <c r="G2859" t="s">
        <v>53</v>
      </c>
      <c r="H2859" t="s">
        <v>42</v>
      </c>
      <c r="I2859" t="s">
        <v>4994</v>
      </c>
      <c r="J2859" s="4">
        <v>29862</v>
      </c>
    </row>
    <row r="2860" spans="1:10" x14ac:dyDescent="0.3">
      <c r="A2860" t="s">
        <v>5408</v>
      </c>
      <c r="B2860" s="4">
        <v>45684</v>
      </c>
      <c r="C2860" t="s">
        <v>129</v>
      </c>
      <c r="D2860" t="s">
        <v>130</v>
      </c>
      <c r="E2860" t="s">
        <v>204</v>
      </c>
      <c r="F2860" t="s">
        <v>205</v>
      </c>
      <c r="G2860" t="s">
        <v>206</v>
      </c>
      <c r="H2860" t="s">
        <v>42</v>
      </c>
      <c r="I2860" t="s">
        <v>5409</v>
      </c>
      <c r="J2860" s="4">
        <v>22930</v>
      </c>
    </row>
    <row r="2861" spans="1:10" x14ac:dyDescent="0.3">
      <c r="A2861" t="s">
        <v>5410</v>
      </c>
      <c r="B2861" s="4">
        <v>45684</v>
      </c>
      <c r="C2861" t="s">
        <v>109</v>
      </c>
      <c r="D2861" t="s">
        <v>110</v>
      </c>
      <c r="E2861" t="s">
        <v>204</v>
      </c>
      <c r="F2861" t="s">
        <v>205</v>
      </c>
      <c r="G2861" t="s">
        <v>206</v>
      </c>
      <c r="H2861" t="s">
        <v>42</v>
      </c>
      <c r="I2861" t="s">
        <v>5409</v>
      </c>
      <c r="J2861" s="4">
        <v>22930</v>
      </c>
    </row>
    <row r="2862" spans="1:10" x14ac:dyDescent="0.3">
      <c r="A2862" t="s">
        <v>5411</v>
      </c>
      <c r="B2862" s="4">
        <v>45684</v>
      </c>
      <c r="C2862" t="s">
        <v>165</v>
      </c>
      <c r="D2862" t="s">
        <v>166</v>
      </c>
      <c r="E2862" t="s">
        <v>204</v>
      </c>
      <c r="F2862" t="s">
        <v>205</v>
      </c>
      <c r="G2862" t="s">
        <v>206</v>
      </c>
      <c r="H2862" t="s">
        <v>42</v>
      </c>
      <c r="I2862" t="s">
        <v>2606</v>
      </c>
      <c r="J2862" s="4">
        <v>24063</v>
      </c>
    </row>
    <row r="2863" spans="1:10" x14ac:dyDescent="0.3">
      <c r="A2863" t="s">
        <v>5412</v>
      </c>
      <c r="B2863" s="4">
        <v>45684</v>
      </c>
      <c r="C2863" t="s">
        <v>405</v>
      </c>
      <c r="D2863" t="s">
        <v>406</v>
      </c>
      <c r="E2863" t="s">
        <v>39</v>
      </c>
      <c r="F2863" t="s">
        <v>40</v>
      </c>
      <c r="G2863" t="s">
        <v>41</v>
      </c>
      <c r="H2863" t="s">
        <v>42</v>
      </c>
      <c r="I2863" t="s">
        <v>3175</v>
      </c>
      <c r="J2863" s="4">
        <v>29828</v>
      </c>
    </row>
    <row r="2864" spans="1:10" x14ac:dyDescent="0.3">
      <c r="A2864" t="s">
        <v>5413</v>
      </c>
      <c r="B2864" s="4">
        <v>45684</v>
      </c>
      <c r="C2864" t="s">
        <v>1064</v>
      </c>
      <c r="D2864" t="s">
        <v>1065</v>
      </c>
      <c r="E2864" t="s">
        <v>39</v>
      </c>
      <c r="F2864" t="s">
        <v>40</v>
      </c>
      <c r="G2864" t="s">
        <v>41</v>
      </c>
      <c r="H2864" t="s">
        <v>42</v>
      </c>
      <c r="I2864" t="s">
        <v>3175</v>
      </c>
      <c r="J2864" s="4">
        <v>29828</v>
      </c>
    </row>
    <row r="2865" spans="1:10" x14ac:dyDescent="0.3">
      <c r="A2865" t="s">
        <v>5414</v>
      </c>
      <c r="B2865" s="4">
        <v>45684</v>
      </c>
      <c r="C2865" t="s">
        <v>2845</v>
      </c>
      <c r="D2865" t="s">
        <v>2846</v>
      </c>
      <c r="E2865" t="s">
        <v>51</v>
      </c>
      <c r="F2865" t="s">
        <v>52</v>
      </c>
      <c r="G2865" t="s">
        <v>53</v>
      </c>
      <c r="H2865" t="s">
        <v>42</v>
      </c>
      <c r="I2865" t="s">
        <v>5415</v>
      </c>
      <c r="J2865" s="4">
        <v>32077</v>
      </c>
    </row>
    <row r="2866" spans="1:10" x14ac:dyDescent="0.3">
      <c r="A2866" t="s">
        <v>5416</v>
      </c>
      <c r="B2866" s="4">
        <v>45684</v>
      </c>
      <c r="C2866" t="s">
        <v>246</v>
      </c>
      <c r="D2866" t="s">
        <v>247</v>
      </c>
      <c r="E2866" t="s">
        <v>111</v>
      </c>
      <c r="F2866" t="s">
        <v>112</v>
      </c>
      <c r="G2866" t="s">
        <v>113</v>
      </c>
      <c r="H2866" t="s">
        <v>42</v>
      </c>
      <c r="I2866" t="s">
        <v>5417</v>
      </c>
      <c r="J2866" s="4">
        <v>33694</v>
      </c>
    </row>
    <row r="2867" spans="1:10" x14ac:dyDescent="0.3">
      <c r="A2867" t="s">
        <v>5418</v>
      </c>
      <c r="B2867" s="4">
        <v>45684</v>
      </c>
      <c r="C2867" t="s">
        <v>525</v>
      </c>
      <c r="D2867" t="s">
        <v>526</v>
      </c>
      <c r="E2867" t="s">
        <v>111</v>
      </c>
      <c r="F2867" t="s">
        <v>112</v>
      </c>
      <c r="G2867" t="s">
        <v>113</v>
      </c>
      <c r="H2867" t="s">
        <v>42</v>
      </c>
      <c r="I2867" t="s">
        <v>5417</v>
      </c>
      <c r="J2867" s="4">
        <v>33694</v>
      </c>
    </row>
    <row r="2868" spans="1:10" x14ac:dyDescent="0.3">
      <c r="A2868" t="s">
        <v>5419</v>
      </c>
      <c r="B2868" s="4">
        <v>45684</v>
      </c>
      <c r="C2868" t="s">
        <v>400</v>
      </c>
      <c r="D2868" t="s">
        <v>401</v>
      </c>
      <c r="E2868" t="s">
        <v>39</v>
      </c>
      <c r="F2868" t="s">
        <v>40</v>
      </c>
      <c r="G2868" t="s">
        <v>41</v>
      </c>
      <c r="H2868" t="s">
        <v>42</v>
      </c>
      <c r="I2868" t="s">
        <v>5417</v>
      </c>
      <c r="J2868" s="4">
        <v>33694</v>
      </c>
    </row>
    <row r="2869" spans="1:10" x14ac:dyDescent="0.3">
      <c r="A2869" t="s">
        <v>5420</v>
      </c>
      <c r="B2869" s="4">
        <v>45684</v>
      </c>
      <c r="C2869" t="s">
        <v>525</v>
      </c>
      <c r="D2869" t="s">
        <v>526</v>
      </c>
      <c r="E2869" t="s">
        <v>410</v>
      </c>
      <c r="F2869" t="s">
        <v>411</v>
      </c>
      <c r="G2869" t="s">
        <v>412</v>
      </c>
      <c r="H2869" t="s">
        <v>42</v>
      </c>
      <c r="I2869" t="s">
        <v>5421</v>
      </c>
      <c r="J2869" s="4">
        <v>28739</v>
      </c>
    </row>
    <row r="2870" spans="1:10" x14ac:dyDescent="0.3">
      <c r="A2870" t="s">
        <v>5422</v>
      </c>
      <c r="B2870" s="4">
        <v>45684</v>
      </c>
      <c r="C2870" t="s">
        <v>168</v>
      </c>
      <c r="D2870" t="s">
        <v>169</v>
      </c>
      <c r="E2870" t="s">
        <v>51</v>
      </c>
      <c r="F2870" t="s">
        <v>52</v>
      </c>
      <c r="G2870" t="s">
        <v>53</v>
      </c>
      <c r="H2870" t="s">
        <v>42</v>
      </c>
      <c r="I2870" t="s">
        <v>4556</v>
      </c>
      <c r="J2870" s="4">
        <v>23231</v>
      </c>
    </row>
    <row r="2871" spans="1:10" x14ac:dyDescent="0.3">
      <c r="A2871" t="s">
        <v>1952</v>
      </c>
      <c r="B2871" s="4">
        <v>45684</v>
      </c>
      <c r="C2871" t="s">
        <v>727</v>
      </c>
      <c r="D2871" t="s">
        <v>728</v>
      </c>
      <c r="E2871" t="s">
        <v>51</v>
      </c>
      <c r="F2871" t="s">
        <v>52</v>
      </c>
      <c r="G2871" t="s">
        <v>53</v>
      </c>
      <c r="H2871" t="s">
        <v>42</v>
      </c>
      <c r="I2871" t="s">
        <v>1953</v>
      </c>
      <c r="J2871" s="4">
        <v>30945</v>
      </c>
    </row>
    <row r="2872" spans="1:10" x14ac:dyDescent="0.3">
      <c r="A2872" t="s">
        <v>5423</v>
      </c>
      <c r="B2872" s="4">
        <v>45684</v>
      </c>
      <c r="C2872" t="s">
        <v>599</v>
      </c>
      <c r="D2872" t="s">
        <v>600</v>
      </c>
      <c r="E2872" t="s">
        <v>51</v>
      </c>
      <c r="F2872" t="s">
        <v>52</v>
      </c>
      <c r="G2872" t="s">
        <v>53</v>
      </c>
      <c r="H2872" t="s">
        <v>42</v>
      </c>
      <c r="I2872" t="s">
        <v>1087</v>
      </c>
      <c r="J2872" s="4">
        <v>28914</v>
      </c>
    </row>
    <row r="2873" spans="1:10" x14ac:dyDescent="0.3">
      <c r="A2873" t="s">
        <v>5424</v>
      </c>
      <c r="B2873" s="4">
        <v>45684</v>
      </c>
      <c r="C2873" t="s">
        <v>105</v>
      </c>
      <c r="D2873" t="s">
        <v>106</v>
      </c>
      <c r="E2873" t="s">
        <v>51</v>
      </c>
      <c r="F2873" t="s">
        <v>52</v>
      </c>
      <c r="G2873" t="s">
        <v>53</v>
      </c>
      <c r="H2873" t="s">
        <v>42</v>
      </c>
      <c r="I2873" t="s">
        <v>1087</v>
      </c>
      <c r="J2873" s="4">
        <v>28914</v>
      </c>
    </row>
    <row r="2874" spans="1:10" x14ac:dyDescent="0.3">
      <c r="A2874" t="s">
        <v>5425</v>
      </c>
      <c r="B2874" s="4">
        <v>45684</v>
      </c>
      <c r="C2874" t="s">
        <v>2624</v>
      </c>
      <c r="D2874" t="s">
        <v>2625</v>
      </c>
      <c r="E2874" t="s">
        <v>51</v>
      </c>
      <c r="F2874" t="s">
        <v>52</v>
      </c>
      <c r="G2874" t="s">
        <v>53</v>
      </c>
      <c r="H2874" t="s">
        <v>42</v>
      </c>
      <c r="I2874" t="s">
        <v>1087</v>
      </c>
      <c r="J2874" s="4">
        <v>28914</v>
      </c>
    </row>
    <row r="2875" spans="1:10" x14ac:dyDescent="0.3">
      <c r="A2875" t="s">
        <v>5426</v>
      </c>
      <c r="B2875" s="4">
        <v>45684</v>
      </c>
      <c r="C2875" t="s">
        <v>673</v>
      </c>
      <c r="D2875" t="s">
        <v>674</v>
      </c>
      <c r="E2875" t="s">
        <v>39</v>
      </c>
      <c r="F2875" t="s">
        <v>40</v>
      </c>
      <c r="G2875" t="s">
        <v>41</v>
      </c>
      <c r="H2875" t="s">
        <v>42</v>
      </c>
      <c r="I2875" t="s">
        <v>5427</v>
      </c>
      <c r="J2875" s="4">
        <v>23631</v>
      </c>
    </row>
    <row r="2876" spans="1:10" x14ac:dyDescent="0.3">
      <c r="A2876" t="s">
        <v>5428</v>
      </c>
      <c r="B2876" s="4">
        <v>45684</v>
      </c>
      <c r="C2876" t="s">
        <v>363</v>
      </c>
      <c r="D2876" t="s">
        <v>364</v>
      </c>
      <c r="E2876" t="s">
        <v>39</v>
      </c>
      <c r="F2876" t="s">
        <v>40</v>
      </c>
      <c r="G2876" t="s">
        <v>41</v>
      </c>
      <c r="H2876" t="s">
        <v>42</v>
      </c>
      <c r="I2876" t="s">
        <v>5427</v>
      </c>
      <c r="J2876" s="4">
        <v>23631</v>
      </c>
    </row>
    <row r="2877" spans="1:10" x14ac:dyDescent="0.3">
      <c r="A2877" t="s">
        <v>5429</v>
      </c>
      <c r="B2877" s="4">
        <v>45684</v>
      </c>
      <c r="C2877" t="s">
        <v>325</v>
      </c>
      <c r="D2877" t="s">
        <v>326</v>
      </c>
      <c r="E2877" t="s">
        <v>51</v>
      </c>
      <c r="F2877" t="s">
        <v>52</v>
      </c>
      <c r="G2877" t="s">
        <v>53</v>
      </c>
      <c r="H2877" t="s">
        <v>42</v>
      </c>
      <c r="I2877" t="s">
        <v>1087</v>
      </c>
      <c r="J2877" s="4">
        <v>28914</v>
      </c>
    </row>
    <row r="2878" spans="1:10" x14ac:dyDescent="0.3">
      <c r="A2878" t="s">
        <v>5430</v>
      </c>
      <c r="B2878" s="4">
        <v>45684</v>
      </c>
      <c r="C2878" t="s">
        <v>2284</v>
      </c>
      <c r="D2878" t="s">
        <v>2285</v>
      </c>
      <c r="E2878" t="s">
        <v>39</v>
      </c>
      <c r="F2878" t="s">
        <v>40</v>
      </c>
      <c r="G2878" t="s">
        <v>41</v>
      </c>
      <c r="H2878" t="s">
        <v>42</v>
      </c>
      <c r="I2878" t="s">
        <v>47</v>
      </c>
      <c r="J2878" s="4">
        <v>22991</v>
      </c>
    </row>
    <row r="2879" spans="1:10" x14ac:dyDescent="0.3">
      <c r="A2879" t="s">
        <v>5431</v>
      </c>
      <c r="B2879" s="4">
        <v>45684</v>
      </c>
      <c r="C2879" t="s">
        <v>174</v>
      </c>
      <c r="D2879" t="s">
        <v>175</v>
      </c>
      <c r="E2879" t="s">
        <v>51</v>
      </c>
      <c r="F2879" t="s">
        <v>52</v>
      </c>
      <c r="G2879" t="s">
        <v>53</v>
      </c>
      <c r="H2879" t="s">
        <v>42</v>
      </c>
      <c r="I2879" t="s">
        <v>1087</v>
      </c>
      <c r="J2879" s="4">
        <v>28914</v>
      </c>
    </row>
    <row r="2880" spans="1:10" x14ac:dyDescent="0.3">
      <c r="A2880" t="s">
        <v>5432</v>
      </c>
      <c r="B2880" s="4">
        <v>45684</v>
      </c>
      <c r="C2880" t="s">
        <v>5433</v>
      </c>
      <c r="D2880" t="s">
        <v>5434</v>
      </c>
      <c r="E2880" t="s">
        <v>39</v>
      </c>
      <c r="F2880" t="s">
        <v>40</v>
      </c>
      <c r="G2880" t="s">
        <v>41</v>
      </c>
      <c r="H2880" t="s">
        <v>42</v>
      </c>
      <c r="I2880" t="s">
        <v>5435</v>
      </c>
      <c r="J2880" s="4">
        <v>29495</v>
      </c>
    </row>
    <row r="2881" spans="1:10" x14ac:dyDescent="0.3">
      <c r="A2881" t="s">
        <v>5436</v>
      </c>
      <c r="B2881" s="4">
        <v>45684</v>
      </c>
      <c r="C2881" t="s">
        <v>1390</v>
      </c>
      <c r="D2881" t="s">
        <v>1391</v>
      </c>
      <c r="E2881" t="s">
        <v>39</v>
      </c>
      <c r="F2881" t="s">
        <v>40</v>
      </c>
      <c r="G2881" t="s">
        <v>41</v>
      </c>
      <c r="H2881" t="s">
        <v>42</v>
      </c>
      <c r="I2881" t="s">
        <v>47</v>
      </c>
      <c r="J2881" s="4">
        <v>22991</v>
      </c>
    </row>
    <row r="2882" spans="1:10" x14ac:dyDescent="0.3">
      <c r="A2882" t="s">
        <v>5437</v>
      </c>
      <c r="B2882" s="4">
        <v>45684</v>
      </c>
      <c r="C2882" t="s">
        <v>367</v>
      </c>
      <c r="D2882" t="s">
        <v>368</v>
      </c>
      <c r="E2882" t="s">
        <v>39</v>
      </c>
      <c r="F2882" t="s">
        <v>40</v>
      </c>
      <c r="G2882" t="s">
        <v>41</v>
      </c>
      <c r="H2882" t="s">
        <v>42</v>
      </c>
      <c r="I2882" t="s">
        <v>47</v>
      </c>
      <c r="J2882" s="4">
        <v>22991</v>
      </c>
    </row>
    <row r="2883" spans="1:10" x14ac:dyDescent="0.3">
      <c r="A2883" t="s">
        <v>5438</v>
      </c>
      <c r="B2883" s="4">
        <v>45684</v>
      </c>
      <c r="C2883" t="s">
        <v>75</v>
      </c>
      <c r="D2883" t="s">
        <v>76</v>
      </c>
      <c r="E2883" t="s">
        <v>39</v>
      </c>
      <c r="F2883" t="s">
        <v>40</v>
      </c>
      <c r="G2883" t="s">
        <v>41</v>
      </c>
      <c r="H2883" t="s">
        <v>42</v>
      </c>
      <c r="I2883" t="s">
        <v>47</v>
      </c>
      <c r="J2883" s="4">
        <v>22991</v>
      </c>
    </row>
    <row r="2884" spans="1:10" x14ac:dyDescent="0.3">
      <c r="A2884" t="s">
        <v>5439</v>
      </c>
      <c r="B2884" s="4">
        <v>45684</v>
      </c>
      <c r="C2884" t="s">
        <v>3837</v>
      </c>
      <c r="D2884" t="s">
        <v>3838</v>
      </c>
      <c r="E2884" t="s">
        <v>39</v>
      </c>
      <c r="F2884" t="s">
        <v>40</v>
      </c>
      <c r="G2884" t="s">
        <v>41</v>
      </c>
      <c r="H2884" t="s">
        <v>42</v>
      </c>
      <c r="I2884" t="s">
        <v>47</v>
      </c>
      <c r="J2884" s="4">
        <v>22991</v>
      </c>
    </row>
    <row r="2885" spans="1:10" x14ac:dyDescent="0.3">
      <c r="A2885" t="s">
        <v>5440</v>
      </c>
      <c r="B2885" s="4">
        <v>45684</v>
      </c>
      <c r="C2885" t="s">
        <v>120</v>
      </c>
      <c r="D2885" t="s">
        <v>121</v>
      </c>
      <c r="E2885" t="s">
        <v>39</v>
      </c>
      <c r="F2885" t="s">
        <v>40</v>
      </c>
      <c r="G2885" t="s">
        <v>41</v>
      </c>
      <c r="H2885" t="s">
        <v>42</v>
      </c>
      <c r="I2885" t="s">
        <v>47</v>
      </c>
      <c r="J2885" s="4">
        <v>22991</v>
      </c>
    </row>
    <row r="2886" spans="1:10" x14ac:dyDescent="0.3">
      <c r="A2886" t="s">
        <v>5441</v>
      </c>
      <c r="B2886" s="4">
        <v>45684</v>
      </c>
      <c r="C2886" t="s">
        <v>209</v>
      </c>
      <c r="D2886" t="s">
        <v>210</v>
      </c>
      <c r="E2886" t="s">
        <v>39</v>
      </c>
      <c r="F2886" t="s">
        <v>40</v>
      </c>
      <c r="G2886" t="s">
        <v>41</v>
      </c>
      <c r="H2886" t="s">
        <v>42</v>
      </c>
      <c r="I2886" t="s">
        <v>47</v>
      </c>
      <c r="J2886" s="4">
        <v>22991</v>
      </c>
    </row>
    <row r="2887" spans="1:10" x14ac:dyDescent="0.3">
      <c r="A2887" t="s">
        <v>5442</v>
      </c>
      <c r="B2887" s="4">
        <v>45684</v>
      </c>
      <c r="C2887" t="s">
        <v>520</v>
      </c>
      <c r="D2887" t="s">
        <v>521</v>
      </c>
      <c r="E2887" t="s">
        <v>51</v>
      </c>
      <c r="F2887" t="s">
        <v>52</v>
      </c>
      <c r="G2887" t="s">
        <v>53</v>
      </c>
      <c r="H2887" t="s">
        <v>42</v>
      </c>
      <c r="I2887" t="s">
        <v>1087</v>
      </c>
      <c r="J2887" s="4">
        <v>28914</v>
      </c>
    </row>
    <row r="2888" spans="1:10" x14ac:dyDescent="0.3">
      <c r="A2888" t="s">
        <v>5443</v>
      </c>
      <c r="B2888" s="4">
        <v>45684</v>
      </c>
      <c r="C2888" t="s">
        <v>314</v>
      </c>
      <c r="D2888" t="s">
        <v>315</v>
      </c>
      <c r="E2888" t="s">
        <v>51</v>
      </c>
      <c r="F2888" t="s">
        <v>52</v>
      </c>
      <c r="G2888" t="s">
        <v>53</v>
      </c>
      <c r="H2888" t="s">
        <v>42</v>
      </c>
      <c r="I2888" t="s">
        <v>5444</v>
      </c>
      <c r="J2888" s="4">
        <v>30463</v>
      </c>
    </row>
    <row r="2889" spans="1:10" x14ac:dyDescent="0.3">
      <c r="A2889" t="s">
        <v>5445</v>
      </c>
      <c r="B2889" s="4">
        <v>45684</v>
      </c>
      <c r="C2889" t="s">
        <v>1502</v>
      </c>
      <c r="D2889" t="s">
        <v>1503</v>
      </c>
      <c r="E2889" t="s">
        <v>39</v>
      </c>
      <c r="F2889" t="s">
        <v>40</v>
      </c>
      <c r="G2889" t="s">
        <v>41</v>
      </c>
      <c r="H2889" t="s">
        <v>42</v>
      </c>
      <c r="I2889" t="s">
        <v>5446</v>
      </c>
      <c r="J2889" s="4">
        <v>29831</v>
      </c>
    </row>
    <row r="2890" spans="1:10" x14ac:dyDescent="0.3">
      <c r="A2890" t="s">
        <v>5447</v>
      </c>
      <c r="B2890" s="4">
        <v>45684</v>
      </c>
      <c r="C2890" t="s">
        <v>3594</v>
      </c>
      <c r="D2890" t="s">
        <v>3595</v>
      </c>
      <c r="E2890" t="s">
        <v>51</v>
      </c>
      <c r="F2890" t="s">
        <v>52</v>
      </c>
      <c r="G2890" t="s">
        <v>53</v>
      </c>
      <c r="H2890" t="s">
        <v>42</v>
      </c>
      <c r="I2890" t="s">
        <v>5444</v>
      </c>
      <c r="J2890" s="4">
        <v>30463</v>
      </c>
    </row>
    <row r="2891" spans="1:10" x14ac:dyDescent="0.3">
      <c r="A2891" t="s">
        <v>5448</v>
      </c>
      <c r="B2891" s="4">
        <v>45684</v>
      </c>
      <c r="C2891" t="s">
        <v>215</v>
      </c>
      <c r="D2891" t="s">
        <v>216</v>
      </c>
      <c r="E2891" t="s">
        <v>39</v>
      </c>
      <c r="F2891" t="s">
        <v>40</v>
      </c>
      <c r="G2891" t="s">
        <v>41</v>
      </c>
      <c r="H2891" t="s">
        <v>42</v>
      </c>
      <c r="I2891" t="s">
        <v>5446</v>
      </c>
      <c r="J2891" s="4">
        <v>29831</v>
      </c>
    </row>
    <row r="2892" spans="1:10" x14ac:dyDescent="0.3">
      <c r="A2892" t="s">
        <v>5449</v>
      </c>
      <c r="B2892" s="4">
        <v>45684</v>
      </c>
      <c r="C2892" t="s">
        <v>431</v>
      </c>
      <c r="D2892" t="s">
        <v>432</v>
      </c>
      <c r="E2892" t="s">
        <v>51</v>
      </c>
      <c r="F2892" t="s">
        <v>52</v>
      </c>
      <c r="G2892" t="s">
        <v>53</v>
      </c>
      <c r="H2892" t="s">
        <v>42</v>
      </c>
      <c r="I2892" t="s">
        <v>5444</v>
      </c>
      <c r="J2892" s="4">
        <v>30463</v>
      </c>
    </row>
    <row r="2893" spans="1:10" x14ac:dyDescent="0.3">
      <c r="A2893" t="s">
        <v>5450</v>
      </c>
      <c r="B2893" s="4">
        <v>45684</v>
      </c>
      <c r="C2893" t="s">
        <v>105</v>
      </c>
      <c r="D2893" t="s">
        <v>106</v>
      </c>
      <c r="E2893" t="s">
        <v>51</v>
      </c>
      <c r="F2893" t="s">
        <v>52</v>
      </c>
      <c r="G2893" t="s">
        <v>53</v>
      </c>
      <c r="H2893" t="s">
        <v>42</v>
      </c>
      <c r="I2893" t="s">
        <v>5444</v>
      </c>
      <c r="J2893" s="4">
        <v>30463</v>
      </c>
    </row>
    <row r="2894" spans="1:10" x14ac:dyDescent="0.3">
      <c r="A2894" t="s">
        <v>5451</v>
      </c>
      <c r="B2894" s="4">
        <v>45684</v>
      </c>
      <c r="C2894" t="s">
        <v>273</v>
      </c>
      <c r="D2894" t="s">
        <v>274</v>
      </c>
      <c r="E2894" t="s">
        <v>39</v>
      </c>
      <c r="F2894" t="s">
        <v>40</v>
      </c>
      <c r="G2894" t="s">
        <v>41</v>
      </c>
      <c r="H2894" t="s">
        <v>42</v>
      </c>
      <c r="I2894" t="s">
        <v>3027</v>
      </c>
      <c r="J2894" s="4">
        <v>22767</v>
      </c>
    </row>
    <row r="2895" spans="1:10" x14ac:dyDescent="0.3">
      <c r="A2895" t="s">
        <v>5452</v>
      </c>
      <c r="B2895" s="4">
        <v>45684</v>
      </c>
      <c r="C2895" t="s">
        <v>2537</v>
      </c>
      <c r="D2895" t="s">
        <v>2538</v>
      </c>
      <c r="E2895" t="s">
        <v>39</v>
      </c>
      <c r="F2895" t="s">
        <v>40</v>
      </c>
      <c r="G2895" t="s">
        <v>41</v>
      </c>
      <c r="H2895" t="s">
        <v>42</v>
      </c>
      <c r="I2895" t="s">
        <v>47</v>
      </c>
      <c r="J2895" s="4">
        <v>22991</v>
      </c>
    </row>
    <row r="2896" spans="1:10" x14ac:dyDescent="0.3">
      <c r="A2896" t="s">
        <v>5453</v>
      </c>
      <c r="B2896" s="4">
        <v>45684</v>
      </c>
      <c r="C2896" t="s">
        <v>215</v>
      </c>
      <c r="D2896" t="s">
        <v>216</v>
      </c>
      <c r="E2896" t="s">
        <v>39</v>
      </c>
      <c r="F2896" t="s">
        <v>40</v>
      </c>
      <c r="G2896" t="s">
        <v>41</v>
      </c>
      <c r="H2896" t="s">
        <v>42</v>
      </c>
      <c r="I2896" t="s">
        <v>5124</v>
      </c>
      <c r="J2896" s="4">
        <v>22373</v>
      </c>
    </row>
    <row r="2897" spans="1:10" x14ac:dyDescent="0.3">
      <c r="A2897" t="s">
        <v>5454</v>
      </c>
      <c r="B2897" s="4">
        <v>45684</v>
      </c>
      <c r="C2897" t="s">
        <v>1064</v>
      </c>
      <c r="D2897" t="s">
        <v>1065</v>
      </c>
      <c r="E2897" t="s">
        <v>39</v>
      </c>
      <c r="F2897" t="s">
        <v>40</v>
      </c>
      <c r="G2897" t="s">
        <v>41</v>
      </c>
      <c r="H2897" t="s">
        <v>42</v>
      </c>
      <c r="I2897" t="s">
        <v>5455</v>
      </c>
      <c r="J2897" s="4">
        <v>28520</v>
      </c>
    </row>
    <row r="2898" spans="1:10" x14ac:dyDescent="0.3">
      <c r="A2898" t="s">
        <v>5456</v>
      </c>
      <c r="B2898" s="4">
        <v>45684</v>
      </c>
      <c r="C2898" t="s">
        <v>670</v>
      </c>
      <c r="D2898" t="s">
        <v>671</v>
      </c>
      <c r="E2898" t="s">
        <v>39</v>
      </c>
      <c r="F2898" t="s">
        <v>40</v>
      </c>
      <c r="G2898" t="s">
        <v>41</v>
      </c>
      <c r="H2898" t="s">
        <v>42</v>
      </c>
      <c r="I2898" t="s">
        <v>5455</v>
      </c>
      <c r="J2898" s="4">
        <v>28520</v>
      </c>
    </row>
    <row r="2899" spans="1:10" x14ac:dyDescent="0.3">
      <c r="A2899" t="s">
        <v>5457</v>
      </c>
      <c r="B2899" s="4">
        <v>45684</v>
      </c>
      <c r="C2899" t="s">
        <v>405</v>
      </c>
      <c r="D2899" t="s">
        <v>406</v>
      </c>
      <c r="E2899" t="s">
        <v>39</v>
      </c>
      <c r="F2899" t="s">
        <v>40</v>
      </c>
      <c r="G2899" t="s">
        <v>41</v>
      </c>
      <c r="H2899" t="s">
        <v>42</v>
      </c>
      <c r="I2899" t="s">
        <v>5455</v>
      </c>
      <c r="J2899" s="4">
        <v>28520</v>
      </c>
    </row>
    <row r="2900" spans="1:10" x14ac:dyDescent="0.3">
      <c r="A2900" t="s">
        <v>5458</v>
      </c>
      <c r="B2900" s="4">
        <v>45684</v>
      </c>
      <c r="C2900" t="s">
        <v>987</v>
      </c>
      <c r="D2900" t="s">
        <v>988</v>
      </c>
      <c r="E2900" t="s">
        <v>51</v>
      </c>
      <c r="F2900" t="s">
        <v>52</v>
      </c>
      <c r="G2900" t="s">
        <v>53</v>
      </c>
      <c r="H2900" t="s">
        <v>42</v>
      </c>
      <c r="I2900" t="s">
        <v>1547</v>
      </c>
      <c r="J2900" s="4">
        <v>32711</v>
      </c>
    </row>
    <row r="2901" spans="1:10" x14ac:dyDescent="0.3">
      <c r="A2901" t="s">
        <v>5459</v>
      </c>
      <c r="B2901" s="4">
        <v>45684</v>
      </c>
      <c r="C2901" t="s">
        <v>5460</v>
      </c>
      <c r="D2901" t="s">
        <v>5461</v>
      </c>
      <c r="E2901" t="s">
        <v>39</v>
      </c>
      <c r="F2901" t="s">
        <v>40</v>
      </c>
      <c r="G2901" t="s">
        <v>41</v>
      </c>
      <c r="H2901" t="s">
        <v>42</v>
      </c>
      <c r="I2901" t="s">
        <v>5455</v>
      </c>
      <c r="J2901" s="4">
        <v>28520</v>
      </c>
    </row>
    <row r="2902" spans="1:10" x14ac:dyDescent="0.3">
      <c r="A2902" t="s">
        <v>5462</v>
      </c>
      <c r="B2902" s="4">
        <v>45684</v>
      </c>
      <c r="C2902" t="s">
        <v>670</v>
      </c>
      <c r="D2902" t="s">
        <v>671</v>
      </c>
      <c r="E2902" t="s">
        <v>39</v>
      </c>
      <c r="F2902" t="s">
        <v>40</v>
      </c>
      <c r="G2902" t="s">
        <v>41</v>
      </c>
      <c r="H2902" t="s">
        <v>42</v>
      </c>
      <c r="I2902" t="s">
        <v>5463</v>
      </c>
      <c r="J2902" s="4">
        <v>29493</v>
      </c>
    </row>
    <row r="2903" spans="1:10" x14ac:dyDescent="0.3">
      <c r="A2903" t="s">
        <v>5464</v>
      </c>
      <c r="B2903" s="4">
        <v>45684</v>
      </c>
      <c r="C2903" t="s">
        <v>405</v>
      </c>
      <c r="D2903" t="s">
        <v>406</v>
      </c>
      <c r="E2903" t="s">
        <v>39</v>
      </c>
      <c r="F2903" t="s">
        <v>40</v>
      </c>
      <c r="G2903" t="s">
        <v>41</v>
      </c>
      <c r="H2903" t="s">
        <v>42</v>
      </c>
      <c r="I2903" t="s">
        <v>5463</v>
      </c>
      <c r="J2903" s="4">
        <v>29493</v>
      </c>
    </row>
    <row r="2904" spans="1:10" x14ac:dyDescent="0.3">
      <c r="A2904" t="s">
        <v>5465</v>
      </c>
      <c r="B2904" s="4">
        <v>45684</v>
      </c>
      <c r="C2904" t="s">
        <v>1064</v>
      </c>
      <c r="D2904" t="s">
        <v>1065</v>
      </c>
      <c r="E2904" t="s">
        <v>39</v>
      </c>
      <c r="F2904" t="s">
        <v>40</v>
      </c>
      <c r="G2904" t="s">
        <v>41</v>
      </c>
      <c r="H2904" t="s">
        <v>42</v>
      </c>
      <c r="I2904" t="s">
        <v>5463</v>
      </c>
      <c r="J2904" s="4">
        <v>29493</v>
      </c>
    </row>
    <row r="2905" spans="1:10" x14ac:dyDescent="0.3">
      <c r="A2905" t="s">
        <v>5466</v>
      </c>
      <c r="B2905" s="4">
        <v>45684</v>
      </c>
      <c r="C2905" t="s">
        <v>357</v>
      </c>
      <c r="D2905" t="s">
        <v>358</v>
      </c>
      <c r="E2905" t="s">
        <v>51</v>
      </c>
      <c r="F2905" t="s">
        <v>52</v>
      </c>
      <c r="G2905" t="s">
        <v>53</v>
      </c>
      <c r="H2905" t="s">
        <v>42</v>
      </c>
      <c r="I2905" t="s">
        <v>5467</v>
      </c>
      <c r="J2905" s="4">
        <v>20290</v>
      </c>
    </row>
    <row r="2906" spans="1:10" x14ac:dyDescent="0.3">
      <c r="A2906" t="s">
        <v>5468</v>
      </c>
      <c r="B2906" s="4">
        <v>45684</v>
      </c>
      <c r="C2906" t="s">
        <v>347</v>
      </c>
      <c r="D2906" t="s">
        <v>348</v>
      </c>
      <c r="E2906" t="s">
        <v>51</v>
      </c>
      <c r="F2906" t="s">
        <v>52</v>
      </c>
      <c r="G2906" t="s">
        <v>53</v>
      </c>
      <c r="H2906" t="s">
        <v>42</v>
      </c>
      <c r="I2906" t="s">
        <v>5099</v>
      </c>
      <c r="J2906" s="4">
        <v>21939</v>
      </c>
    </row>
    <row r="2907" spans="1:10" x14ac:dyDescent="0.3">
      <c r="A2907" t="s">
        <v>5469</v>
      </c>
      <c r="B2907" s="4">
        <v>45684</v>
      </c>
      <c r="C2907" t="s">
        <v>2053</v>
      </c>
      <c r="D2907" t="s">
        <v>939</v>
      </c>
      <c r="E2907" t="s">
        <v>39</v>
      </c>
      <c r="F2907" t="s">
        <v>40</v>
      </c>
      <c r="G2907" t="s">
        <v>41</v>
      </c>
      <c r="H2907" t="s">
        <v>42</v>
      </c>
      <c r="I2907" t="s">
        <v>1606</v>
      </c>
      <c r="J2907" s="4">
        <v>17883</v>
      </c>
    </row>
    <row r="2908" spans="1:10" x14ac:dyDescent="0.3">
      <c r="A2908" t="s">
        <v>5470</v>
      </c>
      <c r="B2908" s="4">
        <v>45684</v>
      </c>
      <c r="C2908" t="s">
        <v>314</v>
      </c>
      <c r="D2908" t="s">
        <v>315</v>
      </c>
      <c r="E2908" t="s">
        <v>51</v>
      </c>
      <c r="F2908" t="s">
        <v>52</v>
      </c>
      <c r="G2908" t="s">
        <v>53</v>
      </c>
      <c r="H2908" t="s">
        <v>42</v>
      </c>
      <c r="I2908" t="s">
        <v>3851</v>
      </c>
      <c r="J2908" s="4">
        <v>26802</v>
      </c>
    </row>
    <row r="2909" spans="1:10" x14ac:dyDescent="0.3">
      <c r="A2909" t="s">
        <v>5471</v>
      </c>
      <c r="B2909" s="4">
        <v>45684</v>
      </c>
      <c r="C2909" t="s">
        <v>109</v>
      </c>
      <c r="D2909" t="s">
        <v>110</v>
      </c>
      <c r="E2909" t="s">
        <v>51</v>
      </c>
      <c r="F2909" t="s">
        <v>52</v>
      </c>
      <c r="G2909" t="s">
        <v>53</v>
      </c>
      <c r="H2909" t="s">
        <v>42</v>
      </c>
      <c r="I2909" t="s">
        <v>3851</v>
      </c>
      <c r="J2909" s="4">
        <v>26802</v>
      </c>
    </row>
    <row r="2910" spans="1:10" x14ac:dyDescent="0.3">
      <c r="A2910" t="s">
        <v>5472</v>
      </c>
      <c r="B2910" s="4">
        <v>45684</v>
      </c>
      <c r="C2910" t="s">
        <v>105</v>
      </c>
      <c r="D2910" t="s">
        <v>106</v>
      </c>
      <c r="E2910" t="s">
        <v>51</v>
      </c>
      <c r="F2910" t="s">
        <v>52</v>
      </c>
      <c r="G2910" t="s">
        <v>53</v>
      </c>
      <c r="H2910" t="s">
        <v>42</v>
      </c>
      <c r="I2910" t="s">
        <v>3851</v>
      </c>
      <c r="J2910" s="4">
        <v>26802</v>
      </c>
    </row>
    <row r="2911" spans="1:10" x14ac:dyDescent="0.3">
      <c r="A2911" t="s">
        <v>5473</v>
      </c>
      <c r="B2911" s="4">
        <v>45684</v>
      </c>
      <c r="C2911" t="s">
        <v>5474</v>
      </c>
      <c r="D2911" t="s">
        <v>5475</v>
      </c>
      <c r="E2911" t="s">
        <v>51</v>
      </c>
      <c r="F2911" t="s">
        <v>52</v>
      </c>
      <c r="G2911" t="s">
        <v>53</v>
      </c>
      <c r="H2911" t="s">
        <v>42</v>
      </c>
      <c r="I2911" t="s">
        <v>2408</v>
      </c>
      <c r="J2911" s="4">
        <v>17603</v>
      </c>
    </row>
    <row r="2912" spans="1:10" x14ac:dyDescent="0.3">
      <c r="A2912" t="s">
        <v>5476</v>
      </c>
      <c r="B2912" s="4">
        <v>45684</v>
      </c>
      <c r="C2912" t="s">
        <v>215</v>
      </c>
      <c r="D2912" t="s">
        <v>216</v>
      </c>
      <c r="E2912" t="s">
        <v>39</v>
      </c>
      <c r="F2912" t="s">
        <v>40</v>
      </c>
      <c r="G2912" t="s">
        <v>41</v>
      </c>
      <c r="H2912" t="s">
        <v>42</v>
      </c>
      <c r="I2912" t="s">
        <v>5477</v>
      </c>
      <c r="J2912" s="4">
        <v>30858</v>
      </c>
    </row>
    <row r="2913" spans="1:10" x14ac:dyDescent="0.3">
      <c r="A2913" t="s">
        <v>5478</v>
      </c>
      <c r="B2913" s="4">
        <v>45684</v>
      </c>
      <c r="C2913" t="s">
        <v>1700</v>
      </c>
      <c r="D2913" t="s">
        <v>1701</v>
      </c>
      <c r="E2913" t="s">
        <v>39</v>
      </c>
      <c r="F2913" t="s">
        <v>40</v>
      </c>
      <c r="G2913" t="s">
        <v>41</v>
      </c>
      <c r="H2913" t="s">
        <v>42</v>
      </c>
      <c r="I2913" t="s">
        <v>5477</v>
      </c>
      <c r="J2913" s="4">
        <v>30858</v>
      </c>
    </row>
    <row r="2914" spans="1:10" x14ac:dyDescent="0.3">
      <c r="A2914" t="s">
        <v>5479</v>
      </c>
      <c r="B2914" s="4">
        <v>45684</v>
      </c>
      <c r="C2914" t="s">
        <v>344</v>
      </c>
      <c r="D2914" t="s">
        <v>345</v>
      </c>
      <c r="E2914" t="s">
        <v>51</v>
      </c>
      <c r="F2914" t="s">
        <v>52</v>
      </c>
      <c r="G2914" t="s">
        <v>53</v>
      </c>
      <c r="H2914" t="s">
        <v>42</v>
      </c>
      <c r="I2914" t="s">
        <v>5480</v>
      </c>
      <c r="J2914" s="4">
        <v>21318</v>
      </c>
    </row>
    <row r="2915" spans="1:10" x14ac:dyDescent="0.3">
      <c r="A2915" t="s">
        <v>5481</v>
      </c>
      <c r="B2915" s="4">
        <v>45684</v>
      </c>
      <c r="C2915" t="s">
        <v>188</v>
      </c>
      <c r="D2915" t="s">
        <v>189</v>
      </c>
      <c r="E2915" t="s">
        <v>51</v>
      </c>
      <c r="F2915" t="s">
        <v>52</v>
      </c>
      <c r="G2915" t="s">
        <v>53</v>
      </c>
      <c r="H2915" t="s">
        <v>42</v>
      </c>
      <c r="I2915" t="s">
        <v>5480</v>
      </c>
      <c r="J2915" s="4">
        <v>21318</v>
      </c>
    </row>
    <row r="2916" spans="1:10" x14ac:dyDescent="0.3">
      <c r="A2916" t="s">
        <v>5482</v>
      </c>
      <c r="B2916" s="4">
        <v>45684</v>
      </c>
      <c r="C2916" t="s">
        <v>228</v>
      </c>
      <c r="D2916" t="s">
        <v>229</v>
      </c>
      <c r="E2916" t="s">
        <v>51</v>
      </c>
      <c r="F2916" t="s">
        <v>52</v>
      </c>
      <c r="G2916" t="s">
        <v>53</v>
      </c>
      <c r="H2916" t="s">
        <v>42</v>
      </c>
      <c r="I2916" t="s">
        <v>5480</v>
      </c>
      <c r="J2916" s="4">
        <v>21318</v>
      </c>
    </row>
    <row r="2917" spans="1:10" x14ac:dyDescent="0.3">
      <c r="A2917" t="s">
        <v>5483</v>
      </c>
      <c r="B2917" s="4">
        <v>45684</v>
      </c>
      <c r="C2917" t="s">
        <v>1603</v>
      </c>
      <c r="D2917" t="s">
        <v>1604</v>
      </c>
      <c r="E2917" t="s">
        <v>1328</v>
      </c>
      <c r="F2917" t="s">
        <v>1329</v>
      </c>
      <c r="G2917" t="s">
        <v>113</v>
      </c>
      <c r="H2917" t="s">
        <v>42</v>
      </c>
      <c r="I2917" t="s">
        <v>5484</v>
      </c>
      <c r="J2917" s="4">
        <v>28382</v>
      </c>
    </row>
    <row r="2918" spans="1:10" x14ac:dyDescent="0.3">
      <c r="A2918" t="s">
        <v>5485</v>
      </c>
      <c r="B2918" s="4">
        <v>45684</v>
      </c>
      <c r="C2918" t="s">
        <v>434</v>
      </c>
      <c r="D2918" t="s">
        <v>435</v>
      </c>
      <c r="E2918" t="s">
        <v>39</v>
      </c>
      <c r="F2918" t="s">
        <v>40</v>
      </c>
      <c r="G2918" t="s">
        <v>41</v>
      </c>
      <c r="H2918" t="s">
        <v>42</v>
      </c>
      <c r="I2918" t="s">
        <v>5484</v>
      </c>
      <c r="J2918" s="4">
        <v>28382</v>
      </c>
    </row>
    <row r="2919" spans="1:10" x14ac:dyDescent="0.3">
      <c r="A2919" t="s">
        <v>5486</v>
      </c>
      <c r="B2919" s="4">
        <v>45684</v>
      </c>
      <c r="C2919" t="s">
        <v>270</v>
      </c>
      <c r="D2919" t="s">
        <v>271</v>
      </c>
      <c r="E2919" t="s">
        <v>51</v>
      </c>
      <c r="F2919" t="s">
        <v>52</v>
      </c>
      <c r="G2919" t="s">
        <v>53</v>
      </c>
      <c r="H2919" t="s">
        <v>42</v>
      </c>
      <c r="I2919" t="s">
        <v>5487</v>
      </c>
      <c r="J2919" s="4">
        <v>37485</v>
      </c>
    </row>
    <row r="2920" spans="1:10" x14ac:dyDescent="0.3">
      <c r="A2920" t="s">
        <v>5488</v>
      </c>
      <c r="B2920" s="4">
        <v>45684</v>
      </c>
      <c r="C2920" t="s">
        <v>105</v>
      </c>
      <c r="D2920" t="s">
        <v>106</v>
      </c>
      <c r="E2920" t="s">
        <v>51</v>
      </c>
      <c r="F2920" t="s">
        <v>52</v>
      </c>
      <c r="G2920" t="s">
        <v>53</v>
      </c>
      <c r="H2920" t="s">
        <v>42</v>
      </c>
      <c r="I2920" t="s">
        <v>5489</v>
      </c>
      <c r="J2920" s="4">
        <v>20788</v>
      </c>
    </row>
    <row r="2921" spans="1:10" x14ac:dyDescent="0.3">
      <c r="A2921" t="s">
        <v>5490</v>
      </c>
      <c r="B2921" s="4">
        <v>45684</v>
      </c>
      <c r="C2921" t="s">
        <v>188</v>
      </c>
      <c r="D2921" t="s">
        <v>189</v>
      </c>
      <c r="E2921" t="s">
        <v>51</v>
      </c>
      <c r="F2921" t="s">
        <v>52</v>
      </c>
      <c r="G2921" t="s">
        <v>53</v>
      </c>
      <c r="H2921" t="s">
        <v>42</v>
      </c>
      <c r="I2921" t="s">
        <v>5489</v>
      </c>
      <c r="J2921" s="4">
        <v>20788</v>
      </c>
    </row>
    <row r="2922" spans="1:10" x14ac:dyDescent="0.3">
      <c r="A2922" t="s">
        <v>5491</v>
      </c>
      <c r="B2922" s="4">
        <v>45684</v>
      </c>
      <c r="C2922" t="s">
        <v>202</v>
      </c>
      <c r="D2922" t="s">
        <v>203</v>
      </c>
      <c r="E2922" t="s">
        <v>51</v>
      </c>
      <c r="F2922" t="s">
        <v>52</v>
      </c>
      <c r="G2922" t="s">
        <v>53</v>
      </c>
      <c r="H2922" t="s">
        <v>42</v>
      </c>
      <c r="I2922" t="s">
        <v>5492</v>
      </c>
      <c r="J2922" s="4">
        <v>24071</v>
      </c>
    </row>
    <row r="2923" spans="1:10" x14ac:dyDescent="0.3">
      <c r="A2923" t="s">
        <v>5493</v>
      </c>
      <c r="B2923" s="4">
        <v>45684</v>
      </c>
      <c r="C2923" t="s">
        <v>215</v>
      </c>
      <c r="D2923" t="s">
        <v>1224</v>
      </c>
      <c r="E2923" t="s">
        <v>51</v>
      </c>
      <c r="F2923" t="s">
        <v>52</v>
      </c>
      <c r="G2923" t="s">
        <v>53</v>
      </c>
      <c r="H2923" t="s">
        <v>42</v>
      </c>
      <c r="I2923" t="s">
        <v>5492</v>
      </c>
      <c r="J2923" s="4">
        <v>24071</v>
      </c>
    </row>
    <row r="2924" spans="1:10" x14ac:dyDescent="0.3">
      <c r="A2924" t="s">
        <v>5494</v>
      </c>
      <c r="B2924" s="4">
        <v>45685</v>
      </c>
      <c r="C2924" t="s">
        <v>4347</v>
      </c>
      <c r="D2924" t="s">
        <v>4348</v>
      </c>
      <c r="E2924" t="s">
        <v>39</v>
      </c>
      <c r="F2924" t="s">
        <v>40</v>
      </c>
      <c r="G2924" t="s">
        <v>41</v>
      </c>
      <c r="H2924" t="s">
        <v>42</v>
      </c>
      <c r="I2924" t="s">
        <v>5495</v>
      </c>
      <c r="J2924" s="4">
        <v>24601</v>
      </c>
    </row>
    <row r="2925" spans="1:10" x14ac:dyDescent="0.3">
      <c r="A2925" t="s">
        <v>5496</v>
      </c>
      <c r="B2925" s="4">
        <v>45685</v>
      </c>
      <c r="C2925" t="s">
        <v>56</v>
      </c>
      <c r="D2925" t="s">
        <v>1542</v>
      </c>
      <c r="E2925" t="s">
        <v>204</v>
      </c>
      <c r="F2925" t="s">
        <v>205</v>
      </c>
      <c r="G2925" t="s">
        <v>206</v>
      </c>
      <c r="H2925" t="s">
        <v>42</v>
      </c>
      <c r="I2925" t="s">
        <v>5495</v>
      </c>
      <c r="J2925" s="4">
        <v>24601</v>
      </c>
    </row>
    <row r="2926" spans="1:10" x14ac:dyDescent="0.3">
      <c r="A2926" t="s">
        <v>5497</v>
      </c>
      <c r="B2926" s="4">
        <v>45685</v>
      </c>
      <c r="C2926" t="s">
        <v>2293</v>
      </c>
      <c r="D2926" t="s">
        <v>2294</v>
      </c>
      <c r="E2926" t="s">
        <v>204</v>
      </c>
      <c r="F2926" t="s">
        <v>205</v>
      </c>
      <c r="G2926" t="s">
        <v>206</v>
      </c>
      <c r="H2926" t="s">
        <v>42</v>
      </c>
      <c r="I2926" t="s">
        <v>5495</v>
      </c>
      <c r="J2926" s="4">
        <v>24601</v>
      </c>
    </row>
    <row r="2927" spans="1:10" x14ac:dyDescent="0.3">
      <c r="A2927" t="s">
        <v>5498</v>
      </c>
      <c r="B2927" s="4">
        <v>45685</v>
      </c>
      <c r="C2927" t="s">
        <v>81</v>
      </c>
      <c r="D2927" t="s">
        <v>82</v>
      </c>
      <c r="E2927" t="s">
        <v>51</v>
      </c>
      <c r="F2927" t="s">
        <v>52</v>
      </c>
      <c r="G2927" t="s">
        <v>53</v>
      </c>
      <c r="H2927" t="s">
        <v>42</v>
      </c>
      <c r="I2927" t="s">
        <v>3610</v>
      </c>
      <c r="J2927" s="4">
        <v>25431</v>
      </c>
    </row>
    <row r="2928" spans="1:10" x14ac:dyDescent="0.3">
      <c r="A2928" t="s">
        <v>5499</v>
      </c>
      <c r="B2928" s="4">
        <v>45685</v>
      </c>
      <c r="C2928" t="s">
        <v>105</v>
      </c>
      <c r="D2928" t="s">
        <v>106</v>
      </c>
      <c r="E2928" t="s">
        <v>51</v>
      </c>
      <c r="F2928" t="s">
        <v>52</v>
      </c>
      <c r="G2928" t="s">
        <v>53</v>
      </c>
      <c r="H2928" t="s">
        <v>42</v>
      </c>
      <c r="I2928" t="s">
        <v>3610</v>
      </c>
      <c r="J2928" s="4">
        <v>25431</v>
      </c>
    </row>
    <row r="2929" spans="1:10" x14ac:dyDescent="0.3">
      <c r="A2929" t="s">
        <v>5500</v>
      </c>
      <c r="B2929" s="4">
        <v>45685</v>
      </c>
      <c r="C2929" t="s">
        <v>311</v>
      </c>
      <c r="D2929" t="s">
        <v>312</v>
      </c>
      <c r="E2929" t="s">
        <v>51</v>
      </c>
      <c r="F2929" t="s">
        <v>52</v>
      </c>
      <c r="G2929" t="s">
        <v>53</v>
      </c>
      <c r="H2929" t="s">
        <v>42</v>
      </c>
      <c r="I2929" t="s">
        <v>153</v>
      </c>
      <c r="J2929" s="4">
        <v>25033</v>
      </c>
    </row>
    <row r="2930" spans="1:10" x14ac:dyDescent="0.3">
      <c r="A2930" t="s">
        <v>5501</v>
      </c>
      <c r="B2930" s="4">
        <v>45685</v>
      </c>
      <c r="C2930" t="s">
        <v>5502</v>
      </c>
      <c r="D2930" t="s">
        <v>5503</v>
      </c>
      <c r="E2930" t="s">
        <v>2372</v>
      </c>
      <c r="F2930" t="s">
        <v>2373</v>
      </c>
      <c r="G2930" t="s">
        <v>1581</v>
      </c>
      <c r="H2930" t="s">
        <v>42</v>
      </c>
      <c r="I2930" t="s">
        <v>2374</v>
      </c>
      <c r="J2930" s="4">
        <v>22066</v>
      </c>
    </row>
    <row r="2931" spans="1:10" x14ac:dyDescent="0.3">
      <c r="A2931" t="s">
        <v>5504</v>
      </c>
      <c r="B2931" s="4">
        <v>45685</v>
      </c>
      <c r="C2931" t="s">
        <v>390</v>
      </c>
      <c r="D2931" t="s">
        <v>391</v>
      </c>
      <c r="E2931" t="s">
        <v>111</v>
      </c>
      <c r="F2931" t="s">
        <v>112</v>
      </c>
      <c r="G2931" t="s">
        <v>113</v>
      </c>
      <c r="H2931" t="s">
        <v>42</v>
      </c>
      <c r="I2931" t="s">
        <v>4507</v>
      </c>
      <c r="J2931" s="4">
        <v>24669</v>
      </c>
    </row>
    <row r="2932" spans="1:10" x14ac:dyDescent="0.3">
      <c r="A2932" t="s">
        <v>5505</v>
      </c>
      <c r="B2932" s="4">
        <v>45685</v>
      </c>
      <c r="C2932" t="s">
        <v>739</v>
      </c>
      <c r="D2932" t="s">
        <v>740</v>
      </c>
      <c r="E2932" t="s">
        <v>51</v>
      </c>
      <c r="F2932" t="s">
        <v>52</v>
      </c>
      <c r="G2932" t="s">
        <v>53</v>
      </c>
      <c r="H2932" t="s">
        <v>42</v>
      </c>
      <c r="I2932" t="s">
        <v>1675</v>
      </c>
      <c r="J2932" s="4">
        <v>23385</v>
      </c>
    </row>
    <row r="2933" spans="1:10" x14ac:dyDescent="0.3">
      <c r="A2933" t="s">
        <v>5506</v>
      </c>
      <c r="B2933" s="4">
        <v>45685</v>
      </c>
      <c r="C2933" t="s">
        <v>60</v>
      </c>
      <c r="D2933" t="s">
        <v>61</v>
      </c>
      <c r="E2933" t="s">
        <v>39</v>
      </c>
      <c r="F2933" t="s">
        <v>40</v>
      </c>
      <c r="G2933" t="s">
        <v>41</v>
      </c>
      <c r="H2933" t="s">
        <v>42</v>
      </c>
      <c r="I2933" t="s">
        <v>3135</v>
      </c>
      <c r="J2933" s="4">
        <v>27376</v>
      </c>
    </row>
    <row r="2934" spans="1:10" x14ac:dyDescent="0.3">
      <c r="A2934" t="s">
        <v>5507</v>
      </c>
      <c r="B2934" s="4">
        <v>45685</v>
      </c>
      <c r="C2934" t="s">
        <v>116</v>
      </c>
      <c r="D2934" t="s">
        <v>117</v>
      </c>
      <c r="E2934" t="s">
        <v>39</v>
      </c>
      <c r="F2934" t="s">
        <v>40</v>
      </c>
      <c r="G2934" t="s">
        <v>41</v>
      </c>
      <c r="H2934" t="s">
        <v>42</v>
      </c>
      <c r="I2934" t="s">
        <v>118</v>
      </c>
      <c r="J2934" s="4">
        <v>22886</v>
      </c>
    </row>
    <row r="2935" spans="1:10" x14ac:dyDescent="0.3">
      <c r="A2935" t="s">
        <v>5508</v>
      </c>
      <c r="B2935" s="4">
        <v>45685</v>
      </c>
      <c r="C2935" t="s">
        <v>120</v>
      </c>
      <c r="D2935" t="s">
        <v>121</v>
      </c>
      <c r="E2935" t="s">
        <v>39</v>
      </c>
      <c r="F2935" t="s">
        <v>40</v>
      </c>
      <c r="G2935" t="s">
        <v>41</v>
      </c>
      <c r="H2935" t="s">
        <v>42</v>
      </c>
      <c r="I2935" t="s">
        <v>118</v>
      </c>
      <c r="J2935" s="4">
        <v>22886</v>
      </c>
    </row>
    <row r="2936" spans="1:10" x14ac:dyDescent="0.3">
      <c r="A2936" t="s">
        <v>5509</v>
      </c>
      <c r="B2936" s="4">
        <v>45685</v>
      </c>
      <c r="C2936" t="s">
        <v>85</v>
      </c>
      <c r="D2936" t="s">
        <v>86</v>
      </c>
      <c r="E2936" t="s">
        <v>39</v>
      </c>
      <c r="F2936" t="s">
        <v>40</v>
      </c>
      <c r="G2936" t="s">
        <v>41</v>
      </c>
      <c r="H2936" t="s">
        <v>42</v>
      </c>
      <c r="I2936" t="s">
        <v>4432</v>
      </c>
      <c r="J2936" s="4">
        <v>33723</v>
      </c>
    </row>
    <row r="2937" spans="1:10" x14ac:dyDescent="0.3">
      <c r="A2937" t="s">
        <v>5510</v>
      </c>
      <c r="B2937" s="4">
        <v>45685</v>
      </c>
      <c r="C2937" t="s">
        <v>574</v>
      </c>
      <c r="D2937" t="s">
        <v>4122</v>
      </c>
      <c r="E2937" t="s">
        <v>51</v>
      </c>
      <c r="F2937" t="s">
        <v>52</v>
      </c>
      <c r="G2937" t="s">
        <v>53</v>
      </c>
      <c r="H2937" t="s">
        <v>42</v>
      </c>
      <c r="I2937" t="s">
        <v>5511</v>
      </c>
      <c r="J2937" s="4">
        <v>23778</v>
      </c>
    </row>
    <row r="2938" spans="1:10" x14ac:dyDescent="0.3">
      <c r="A2938" t="s">
        <v>5512</v>
      </c>
      <c r="B2938" s="4">
        <v>45685</v>
      </c>
      <c r="C2938" t="s">
        <v>554</v>
      </c>
      <c r="D2938" t="s">
        <v>555</v>
      </c>
      <c r="E2938" t="s">
        <v>498</v>
      </c>
      <c r="F2938" t="s">
        <v>499</v>
      </c>
      <c r="G2938" t="s">
        <v>79</v>
      </c>
      <c r="H2938" t="s">
        <v>42</v>
      </c>
      <c r="I2938" t="s">
        <v>2902</v>
      </c>
      <c r="J2938" s="4">
        <v>22214</v>
      </c>
    </row>
    <row r="2939" spans="1:10" x14ac:dyDescent="0.3">
      <c r="A2939" t="s">
        <v>5513</v>
      </c>
      <c r="B2939" s="4">
        <v>45685</v>
      </c>
      <c r="C2939" t="s">
        <v>5514</v>
      </c>
      <c r="D2939" t="s">
        <v>5515</v>
      </c>
      <c r="E2939" t="s">
        <v>2372</v>
      </c>
      <c r="F2939" t="s">
        <v>2373</v>
      </c>
      <c r="G2939" t="s">
        <v>1581</v>
      </c>
      <c r="H2939" t="s">
        <v>42</v>
      </c>
      <c r="I2939" t="s">
        <v>2374</v>
      </c>
      <c r="J2939" s="4">
        <v>22066</v>
      </c>
    </row>
    <row r="2940" spans="1:10" x14ac:dyDescent="0.3">
      <c r="A2940" t="s">
        <v>5516</v>
      </c>
      <c r="B2940" s="4">
        <v>45685</v>
      </c>
      <c r="C2940" t="s">
        <v>5517</v>
      </c>
      <c r="D2940" t="s">
        <v>5518</v>
      </c>
      <c r="E2940" t="s">
        <v>2372</v>
      </c>
      <c r="F2940" t="s">
        <v>2373</v>
      </c>
      <c r="G2940" t="s">
        <v>1581</v>
      </c>
      <c r="H2940" t="s">
        <v>42</v>
      </c>
      <c r="I2940" t="s">
        <v>2374</v>
      </c>
      <c r="J2940" s="4">
        <v>22066</v>
      </c>
    </row>
    <row r="2941" spans="1:10" x14ac:dyDescent="0.3">
      <c r="A2941" t="s">
        <v>5519</v>
      </c>
      <c r="B2941" s="4">
        <v>45685</v>
      </c>
      <c r="C2941" t="s">
        <v>380</v>
      </c>
      <c r="D2941" t="s">
        <v>381</v>
      </c>
      <c r="E2941" t="s">
        <v>111</v>
      </c>
      <c r="F2941" t="s">
        <v>112</v>
      </c>
      <c r="G2941" t="s">
        <v>113</v>
      </c>
      <c r="H2941" t="s">
        <v>42</v>
      </c>
      <c r="I2941" t="s">
        <v>382</v>
      </c>
      <c r="J2941" s="4">
        <v>27627</v>
      </c>
    </row>
    <row r="2942" spans="1:10" x14ac:dyDescent="0.3">
      <c r="A2942" t="s">
        <v>5520</v>
      </c>
      <c r="B2942" s="4">
        <v>45685</v>
      </c>
      <c r="C2942" t="s">
        <v>656</v>
      </c>
      <c r="D2942" t="s">
        <v>657</v>
      </c>
      <c r="E2942" t="s">
        <v>111</v>
      </c>
      <c r="F2942" t="s">
        <v>112</v>
      </c>
      <c r="G2942" t="s">
        <v>113</v>
      </c>
      <c r="H2942" t="s">
        <v>42</v>
      </c>
      <c r="I2942" t="s">
        <v>3292</v>
      </c>
      <c r="J2942" s="4">
        <v>27594</v>
      </c>
    </row>
    <row r="2943" spans="1:10" x14ac:dyDescent="0.3">
      <c r="A2943" t="s">
        <v>5521</v>
      </c>
      <c r="B2943" s="4">
        <v>45685</v>
      </c>
      <c r="C2943" t="s">
        <v>743</v>
      </c>
      <c r="D2943" t="s">
        <v>744</v>
      </c>
      <c r="E2943" t="s">
        <v>39</v>
      </c>
      <c r="F2943" t="s">
        <v>40</v>
      </c>
      <c r="G2943" t="s">
        <v>41</v>
      </c>
      <c r="H2943" t="s">
        <v>42</v>
      </c>
      <c r="I2943" t="s">
        <v>745</v>
      </c>
      <c r="J2943" s="4">
        <v>30023</v>
      </c>
    </row>
    <row r="2944" spans="1:10" x14ac:dyDescent="0.3">
      <c r="A2944" t="s">
        <v>5522</v>
      </c>
      <c r="B2944" s="4">
        <v>45685</v>
      </c>
      <c r="C2944" t="s">
        <v>4710</v>
      </c>
      <c r="D2944" t="s">
        <v>4711</v>
      </c>
      <c r="E2944" t="s">
        <v>39</v>
      </c>
      <c r="F2944" t="s">
        <v>40</v>
      </c>
      <c r="G2944" t="s">
        <v>41</v>
      </c>
      <c r="H2944" t="s">
        <v>42</v>
      </c>
      <c r="I2944" t="s">
        <v>745</v>
      </c>
      <c r="J2944" s="4">
        <v>30023</v>
      </c>
    </row>
    <row r="2945" spans="1:10" x14ac:dyDescent="0.3">
      <c r="A2945" t="s">
        <v>5523</v>
      </c>
      <c r="B2945" s="4">
        <v>45685</v>
      </c>
      <c r="C2945" t="s">
        <v>2092</v>
      </c>
      <c r="D2945" t="s">
        <v>2093</v>
      </c>
      <c r="E2945" t="s">
        <v>39</v>
      </c>
      <c r="F2945" t="s">
        <v>40</v>
      </c>
      <c r="G2945" t="s">
        <v>41</v>
      </c>
      <c r="H2945" t="s">
        <v>42</v>
      </c>
      <c r="I2945" t="s">
        <v>69</v>
      </c>
      <c r="J2945" s="4">
        <v>30631</v>
      </c>
    </row>
    <row r="2946" spans="1:10" x14ac:dyDescent="0.3">
      <c r="A2946" t="s">
        <v>346</v>
      </c>
      <c r="B2946" s="4">
        <v>45685</v>
      </c>
      <c r="C2946" t="s">
        <v>347</v>
      </c>
      <c r="D2946" t="s">
        <v>348</v>
      </c>
      <c r="E2946" t="s">
        <v>111</v>
      </c>
      <c r="F2946" t="s">
        <v>112</v>
      </c>
      <c r="G2946" t="s">
        <v>113</v>
      </c>
      <c r="H2946" t="s">
        <v>42</v>
      </c>
      <c r="I2946" t="s">
        <v>349</v>
      </c>
      <c r="J2946" s="4">
        <v>28248</v>
      </c>
    </row>
    <row r="2947" spans="1:10" x14ac:dyDescent="0.3">
      <c r="A2947" t="s">
        <v>5524</v>
      </c>
      <c r="B2947" s="4">
        <v>45685</v>
      </c>
      <c r="C2947" t="s">
        <v>85</v>
      </c>
      <c r="D2947" t="s">
        <v>86</v>
      </c>
      <c r="E2947" t="s">
        <v>51</v>
      </c>
      <c r="F2947" t="s">
        <v>52</v>
      </c>
      <c r="G2947" t="s">
        <v>53</v>
      </c>
      <c r="H2947" t="s">
        <v>42</v>
      </c>
      <c r="I2947" t="s">
        <v>644</v>
      </c>
      <c r="J2947" s="4">
        <v>30994</v>
      </c>
    </row>
    <row r="2948" spans="1:10" x14ac:dyDescent="0.3">
      <c r="A2948" t="s">
        <v>5525</v>
      </c>
      <c r="B2948" s="4">
        <v>45685</v>
      </c>
      <c r="C2948" t="s">
        <v>692</v>
      </c>
      <c r="D2948" t="s">
        <v>693</v>
      </c>
      <c r="E2948" t="s">
        <v>51</v>
      </c>
      <c r="F2948" t="s">
        <v>52</v>
      </c>
      <c r="G2948" t="s">
        <v>53</v>
      </c>
      <c r="H2948" t="s">
        <v>42</v>
      </c>
      <c r="I2948" t="s">
        <v>2408</v>
      </c>
      <c r="J2948" s="4">
        <v>17603</v>
      </c>
    </row>
    <row r="2949" spans="1:10" x14ac:dyDescent="0.3">
      <c r="A2949" t="s">
        <v>5526</v>
      </c>
      <c r="B2949" s="4">
        <v>45685</v>
      </c>
      <c r="C2949" t="s">
        <v>2402</v>
      </c>
      <c r="D2949" t="s">
        <v>2403</v>
      </c>
      <c r="E2949" t="s">
        <v>51</v>
      </c>
      <c r="F2949" t="s">
        <v>52</v>
      </c>
      <c r="G2949" t="s">
        <v>53</v>
      </c>
      <c r="H2949" t="s">
        <v>42</v>
      </c>
      <c r="I2949" t="s">
        <v>2979</v>
      </c>
      <c r="J2949" s="4">
        <v>21777</v>
      </c>
    </row>
    <row r="2950" spans="1:10" x14ac:dyDescent="0.3">
      <c r="A2950" t="s">
        <v>5527</v>
      </c>
      <c r="B2950" s="4">
        <v>45685</v>
      </c>
      <c r="C2950" t="s">
        <v>673</v>
      </c>
      <c r="D2950" t="s">
        <v>882</v>
      </c>
      <c r="E2950" t="s">
        <v>51</v>
      </c>
      <c r="F2950" t="s">
        <v>52</v>
      </c>
      <c r="G2950" t="s">
        <v>53</v>
      </c>
      <c r="H2950" t="s">
        <v>42</v>
      </c>
      <c r="I2950" t="s">
        <v>667</v>
      </c>
      <c r="J2950" s="4">
        <v>25015</v>
      </c>
    </row>
    <row r="2951" spans="1:10" x14ac:dyDescent="0.3">
      <c r="A2951" t="s">
        <v>5528</v>
      </c>
      <c r="B2951" s="4">
        <v>45685</v>
      </c>
      <c r="C2951" t="s">
        <v>129</v>
      </c>
      <c r="D2951" t="s">
        <v>130</v>
      </c>
      <c r="E2951" t="s">
        <v>51</v>
      </c>
      <c r="F2951" t="s">
        <v>52</v>
      </c>
      <c r="G2951" t="s">
        <v>53</v>
      </c>
      <c r="H2951" t="s">
        <v>42</v>
      </c>
      <c r="I2951" t="s">
        <v>734</v>
      </c>
      <c r="J2951" s="4">
        <v>20575</v>
      </c>
    </row>
    <row r="2952" spans="1:10" x14ac:dyDescent="0.3">
      <c r="A2952" t="s">
        <v>5529</v>
      </c>
      <c r="B2952" s="4">
        <v>45685</v>
      </c>
      <c r="C2952" t="s">
        <v>109</v>
      </c>
      <c r="D2952" t="s">
        <v>110</v>
      </c>
      <c r="E2952" t="s">
        <v>39</v>
      </c>
      <c r="F2952" t="s">
        <v>40</v>
      </c>
      <c r="G2952" t="s">
        <v>41</v>
      </c>
      <c r="H2952" t="s">
        <v>42</v>
      </c>
      <c r="I2952" t="s">
        <v>982</v>
      </c>
      <c r="J2952" s="4">
        <v>21812</v>
      </c>
    </row>
    <row r="2953" spans="1:10" x14ac:dyDescent="0.3">
      <c r="A2953" t="s">
        <v>5530</v>
      </c>
      <c r="B2953" s="4">
        <v>45685</v>
      </c>
      <c r="C2953" t="s">
        <v>3123</v>
      </c>
      <c r="D2953" t="s">
        <v>5531</v>
      </c>
      <c r="E2953" t="s">
        <v>51</v>
      </c>
      <c r="F2953" t="s">
        <v>52</v>
      </c>
      <c r="G2953" t="s">
        <v>53</v>
      </c>
      <c r="H2953" t="s">
        <v>42</v>
      </c>
      <c r="I2953" t="s">
        <v>3041</v>
      </c>
      <c r="J2953" s="4">
        <v>24412</v>
      </c>
    </row>
    <row r="2954" spans="1:10" x14ac:dyDescent="0.3">
      <c r="A2954" t="s">
        <v>5532</v>
      </c>
      <c r="B2954" s="4">
        <v>45685</v>
      </c>
      <c r="C2954" t="s">
        <v>1876</v>
      </c>
      <c r="D2954" t="s">
        <v>1877</v>
      </c>
      <c r="E2954" t="s">
        <v>51</v>
      </c>
      <c r="F2954" t="s">
        <v>52</v>
      </c>
      <c r="G2954" t="s">
        <v>53</v>
      </c>
      <c r="H2954" t="s">
        <v>42</v>
      </c>
      <c r="I2954" t="s">
        <v>2312</v>
      </c>
      <c r="J2954" s="4">
        <v>23629</v>
      </c>
    </row>
    <row r="2955" spans="1:10" x14ac:dyDescent="0.3">
      <c r="A2955" t="s">
        <v>5533</v>
      </c>
      <c r="B2955" s="4">
        <v>45685</v>
      </c>
      <c r="C2955" t="s">
        <v>1326</v>
      </c>
      <c r="D2955" t="s">
        <v>1327</v>
      </c>
      <c r="E2955" t="s">
        <v>217</v>
      </c>
      <c r="F2955" t="s">
        <v>218</v>
      </c>
      <c r="G2955" t="s">
        <v>79</v>
      </c>
      <c r="H2955" t="s">
        <v>42</v>
      </c>
      <c r="I2955" t="s">
        <v>3503</v>
      </c>
      <c r="J2955" s="4">
        <v>28403</v>
      </c>
    </row>
    <row r="2956" spans="1:10" x14ac:dyDescent="0.3">
      <c r="A2956" t="s">
        <v>5534</v>
      </c>
      <c r="B2956" s="4">
        <v>45685</v>
      </c>
      <c r="C2956" t="s">
        <v>648</v>
      </c>
      <c r="D2956" t="s">
        <v>649</v>
      </c>
      <c r="E2956" t="s">
        <v>39</v>
      </c>
      <c r="F2956" t="s">
        <v>40</v>
      </c>
      <c r="G2956" t="s">
        <v>41</v>
      </c>
      <c r="H2956" t="s">
        <v>42</v>
      </c>
      <c r="I2956" t="s">
        <v>646</v>
      </c>
      <c r="J2956" s="4">
        <v>24763</v>
      </c>
    </row>
    <row r="2957" spans="1:10" x14ac:dyDescent="0.3">
      <c r="A2957" t="s">
        <v>5535</v>
      </c>
      <c r="B2957" s="4">
        <v>45685</v>
      </c>
      <c r="C2957" t="s">
        <v>508</v>
      </c>
      <c r="D2957" t="s">
        <v>509</v>
      </c>
      <c r="E2957" t="s">
        <v>39</v>
      </c>
      <c r="F2957" t="s">
        <v>40</v>
      </c>
      <c r="G2957" t="s">
        <v>41</v>
      </c>
      <c r="H2957" t="s">
        <v>42</v>
      </c>
      <c r="I2957" t="s">
        <v>646</v>
      </c>
      <c r="J2957" s="4">
        <v>24763</v>
      </c>
    </row>
    <row r="2958" spans="1:10" x14ac:dyDescent="0.3">
      <c r="A2958" t="s">
        <v>5536</v>
      </c>
      <c r="B2958" s="4">
        <v>45685</v>
      </c>
      <c r="C2958" t="s">
        <v>651</v>
      </c>
      <c r="D2958" t="s">
        <v>652</v>
      </c>
      <c r="E2958" t="s">
        <v>39</v>
      </c>
      <c r="F2958" t="s">
        <v>40</v>
      </c>
      <c r="G2958" t="s">
        <v>41</v>
      </c>
      <c r="H2958" t="s">
        <v>42</v>
      </c>
      <c r="I2958" t="s">
        <v>646</v>
      </c>
      <c r="J2958" s="4">
        <v>24763</v>
      </c>
    </row>
    <row r="2959" spans="1:10" x14ac:dyDescent="0.3">
      <c r="A2959" t="s">
        <v>978</v>
      </c>
      <c r="B2959" s="4">
        <v>45685</v>
      </c>
      <c r="C2959" t="s">
        <v>267</v>
      </c>
      <c r="D2959" t="s">
        <v>268</v>
      </c>
      <c r="E2959" t="s">
        <v>39</v>
      </c>
      <c r="F2959" t="s">
        <v>40</v>
      </c>
      <c r="G2959" t="s">
        <v>41</v>
      </c>
      <c r="H2959" t="s">
        <v>42</v>
      </c>
      <c r="I2959" t="s">
        <v>69</v>
      </c>
      <c r="J2959" s="4">
        <v>30631</v>
      </c>
    </row>
    <row r="2960" spans="1:10" x14ac:dyDescent="0.3">
      <c r="A2960" t="s">
        <v>5537</v>
      </c>
      <c r="B2960" s="4">
        <v>45685</v>
      </c>
      <c r="C2960" t="s">
        <v>3557</v>
      </c>
      <c r="D2960" t="s">
        <v>3558</v>
      </c>
      <c r="E2960" t="s">
        <v>39</v>
      </c>
      <c r="F2960" t="s">
        <v>40</v>
      </c>
      <c r="G2960" t="s">
        <v>41</v>
      </c>
      <c r="H2960" t="s">
        <v>42</v>
      </c>
      <c r="I2960" t="s">
        <v>5538</v>
      </c>
      <c r="J2960" s="4">
        <v>29575</v>
      </c>
    </row>
    <row r="2961" spans="1:10" x14ac:dyDescent="0.3">
      <c r="A2961" t="s">
        <v>5539</v>
      </c>
      <c r="B2961" s="4">
        <v>45685</v>
      </c>
      <c r="C2961" t="s">
        <v>998</v>
      </c>
      <c r="D2961" t="s">
        <v>999</v>
      </c>
      <c r="E2961" t="s">
        <v>1049</v>
      </c>
      <c r="F2961" t="s">
        <v>1050</v>
      </c>
      <c r="G2961" t="s">
        <v>1051</v>
      </c>
      <c r="H2961" t="s">
        <v>42</v>
      </c>
      <c r="I2961" t="s">
        <v>3041</v>
      </c>
      <c r="J2961" s="4">
        <v>24412</v>
      </c>
    </row>
    <row r="2962" spans="1:10" x14ac:dyDescent="0.3">
      <c r="A2962" t="s">
        <v>5540</v>
      </c>
      <c r="B2962" s="4">
        <v>45685</v>
      </c>
      <c r="C2962" t="s">
        <v>673</v>
      </c>
      <c r="D2962" t="s">
        <v>882</v>
      </c>
      <c r="E2962" t="s">
        <v>39</v>
      </c>
      <c r="F2962" t="s">
        <v>40</v>
      </c>
      <c r="G2962" t="s">
        <v>41</v>
      </c>
      <c r="H2962" t="s">
        <v>42</v>
      </c>
      <c r="I2962" t="s">
        <v>5541</v>
      </c>
      <c r="J2962" s="4">
        <v>35487</v>
      </c>
    </row>
    <row r="2963" spans="1:10" x14ac:dyDescent="0.3">
      <c r="A2963" t="s">
        <v>5542</v>
      </c>
      <c r="B2963" s="4">
        <v>45685</v>
      </c>
      <c r="C2963" t="s">
        <v>431</v>
      </c>
      <c r="D2963" t="s">
        <v>432</v>
      </c>
      <c r="E2963" t="s">
        <v>39</v>
      </c>
      <c r="F2963" t="s">
        <v>40</v>
      </c>
      <c r="G2963" t="s">
        <v>41</v>
      </c>
      <c r="H2963" t="s">
        <v>42</v>
      </c>
      <c r="I2963" t="s">
        <v>5541</v>
      </c>
      <c r="J2963" s="4">
        <v>35487</v>
      </c>
    </row>
    <row r="2964" spans="1:10" x14ac:dyDescent="0.3">
      <c r="A2964" t="s">
        <v>5543</v>
      </c>
      <c r="B2964" s="4">
        <v>45685</v>
      </c>
      <c r="C2964" t="s">
        <v>1563</v>
      </c>
      <c r="D2964" t="s">
        <v>1564</v>
      </c>
      <c r="E2964" t="s">
        <v>5544</v>
      </c>
      <c r="F2964" t="s">
        <v>5545</v>
      </c>
      <c r="G2964" t="s">
        <v>5546</v>
      </c>
      <c r="H2964" t="s">
        <v>42</v>
      </c>
      <c r="I2964" t="s">
        <v>5395</v>
      </c>
      <c r="J2964" s="4">
        <v>25285</v>
      </c>
    </row>
    <row r="2965" spans="1:10" x14ac:dyDescent="0.3">
      <c r="A2965" t="s">
        <v>5547</v>
      </c>
      <c r="B2965" s="4">
        <v>45685</v>
      </c>
      <c r="C2965" t="s">
        <v>81</v>
      </c>
      <c r="D2965" t="s">
        <v>82</v>
      </c>
      <c r="E2965" t="s">
        <v>39</v>
      </c>
      <c r="F2965" t="s">
        <v>40</v>
      </c>
      <c r="G2965" t="s">
        <v>41</v>
      </c>
      <c r="H2965" t="s">
        <v>42</v>
      </c>
      <c r="I2965" t="s">
        <v>913</v>
      </c>
      <c r="J2965" s="4">
        <v>18769</v>
      </c>
    </row>
    <row r="2966" spans="1:10" x14ac:dyDescent="0.3">
      <c r="A2966" t="s">
        <v>5548</v>
      </c>
      <c r="B2966" s="4">
        <v>45685</v>
      </c>
      <c r="C2966" t="s">
        <v>623</v>
      </c>
      <c r="D2966" t="s">
        <v>624</v>
      </c>
      <c r="E2966" t="s">
        <v>51</v>
      </c>
      <c r="F2966" t="s">
        <v>52</v>
      </c>
      <c r="G2966" t="s">
        <v>53</v>
      </c>
      <c r="H2966" t="s">
        <v>42</v>
      </c>
      <c r="I2966" t="s">
        <v>5549</v>
      </c>
      <c r="J2966" s="4">
        <v>21701</v>
      </c>
    </row>
    <row r="2967" spans="1:10" x14ac:dyDescent="0.3">
      <c r="A2967" t="s">
        <v>5550</v>
      </c>
      <c r="B2967" s="4">
        <v>45685</v>
      </c>
      <c r="C2967" t="s">
        <v>286</v>
      </c>
      <c r="D2967" t="s">
        <v>287</v>
      </c>
      <c r="E2967" t="s">
        <v>51</v>
      </c>
      <c r="F2967" t="s">
        <v>52</v>
      </c>
      <c r="G2967" t="s">
        <v>53</v>
      </c>
      <c r="H2967" t="s">
        <v>42</v>
      </c>
      <c r="I2967" t="s">
        <v>5551</v>
      </c>
      <c r="J2967" s="4">
        <v>24343</v>
      </c>
    </row>
    <row r="2968" spans="1:10" x14ac:dyDescent="0.3">
      <c r="A2968" t="s">
        <v>5552</v>
      </c>
      <c r="B2968" s="4">
        <v>45685</v>
      </c>
      <c r="C2968" t="s">
        <v>311</v>
      </c>
      <c r="D2968" t="s">
        <v>312</v>
      </c>
      <c r="E2968" t="s">
        <v>51</v>
      </c>
      <c r="F2968" t="s">
        <v>52</v>
      </c>
      <c r="G2968" t="s">
        <v>53</v>
      </c>
      <c r="H2968" t="s">
        <v>42</v>
      </c>
      <c r="I2968" t="s">
        <v>5551</v>
      </c>
      <c r="J2968" s="4">
        <v>24343</v>
      </c>
    </row>
    <row r="2969" spans="1:10" x14ac:dyDescent="0.3">
      <c r="A2969" t="s">
        <v>5553</v>
      </c>
      <c r="B2969" s="4">
        <v>45685</v>
      </c>
      <c r="C2969" t="s">
        <v>258</v>
      </c>
      <c r="D2969" t="s">
        <v>259</v>
      </c>
      <c r="E2969" t="s">
        <v>51</v>
      </c>
      <c r="F2969" t="s">
        <v>52</v>
      </c>
      <c r="G2969" t="s">
        <v>53</v>
      </c>
      <c r="H2969" t="s">
        <v>42</v>
      </c>
      <c r="I2969" t="s">
        <v>5551</v>
      </c>
      <c r="J2969" s="4">
        <v>24343</v>
      </c>
    </row>
    <row r="2970" spans="1:10" x14ac:dyDescent="0.3">
      <c r="A2970" t="s">
        <v>5554</v>
      </c>
      <c r="B2970" s="4">
        <v>45685</v>
      </c>
      <c r="C2970" t="s">
        <v>56</v>
      </c>
      <c r="D2970" t="s">
        <v>1542</v>
      </c>
      <c r="E2970" t="s">
        <v>51</v>
      </c>
      <c r="F2970" t="s">
        <v>52</v>
      </c>
      <c r="G2970" t="s">
        <v>53</v>
      </c>
      <c r="H2970" t="s">
        <v>42</v>
      </c>
      <c r="I2970" t="s">
        <v>5551</v>
      </c>
      <c r="J2970" s="4">
        <v>24343</v>
      </c>
    </row>
    <row r="2971" spans="1:10" x14ac:dyDescent="0.3">
      <c r="A2971" t="s">
        <v>5555</v>
      </c>
      <c r="B2971" s="4">
        <v>45685</v>
      </c>
      <c r="C2971" t="s">
        <v>109</v>
      </c>
      <c r="D2971" t="s">
        <v>110</v>
      </c>
      <c r="E2971" t="s">
        <v>51</v>
      </c>
      <c r="F2971" t="s">
        <v>52</v>
      </c>
      <c r="G2971" t="s">
        <v>53</v>
      </c>
      <c r="H2971" t="s">
        <v>42</v>
      </c>
      <c r="I2971" t="s">
        <v>5551</v>
      </c>
      <c r="J2971" s="4">
        <v>24343</v>
      </c>
    </row>
    <row r="2972" spans="1:10" x14ac:dyDescent="0.3">
      <c r="A2972" t="s">
        <v>5556</v>
      </c>
      <c r="B2972" s="4">
        <v>45685</v>
      </c>
      <c r="C2972" t="s">
        <v>215</v>
      </c>
      <c r="D2972" t="s">
        <v>216</v>
      </c>
      <c r="E2972" t="s">
        <v>51</v>
      </c>
      <c r="F2972" t="s">
        <v>52</v>
      </c>
      <c r="G2972" t="s">
        <v>53</v>
      </c>
      <c r="H2972" t="s">
        <v>42</v>
      </c>
      <c r="I2972" t="s">
        <v>5551</v>
      </c>
      <c r="J2972" s="4">
        <v>24343</v>
      </c>
    </row>
    <row r="2973" spans="1:10" x14ac:dyDescent="0.3">
      <c r="A2973" t="s">
        <v>5557</v>
      </c>
      <c r="B2973" s="4">
        <v>45685</v>
      </c>
      <c r="C2973" t="s">
        <v>422</v>
      </c>
      <c r="D2973" t="s">
        <v>423</v>
      </c>
      <c r="E2973" t="s">
        <v>39</v>
      </c>
      <c r="F2973" t="s">
        <v>40</v>
      </c>
      <c r="G2973" t="s">
        <v>41</v>
      </c>
      <c r="H2973" t="s">
        <v>42</v>
      </c>
      <c r="I2973" t="s">
        <v>5558</v>
      </c>
      <c r="J2973" s="4">
        <v>20231</v>
      </c>
    </row>
    <row r="2974" spans="1:10" x14ac:dyDescent="0.3">
      <c r="A2974" t="s">
        <v>5559</v>
      </c>
      <c r="B2974" s="4">
        <v>45685</v>
      </c>
      <c r="C2974" t="s">
        <v>3272</v>
      </c>
      <c r="D2974" t="s">
        <v>3273</v>
      </c>
      <c r="E2974" t="s">
        <v>39</v>
      </c>
      <c r="F2974" t="s">
        <v>40</v>
      </c>
      <c r="G2974" t="s">
        <v>41</v>
      </c>
      <c r="H2974" t="s">
        <v>42</v>
      </c>
      <c r="I2974" t="s">
        <v>5558</v>
      </c>
      <c r="J2974" s="4">
        <v>20231</v>
      </c>
    </row>
    <row r="2975" spans="1:10" x14ac:dyDescent="0.3">
      <c r="A2975" t="s">
        <v>5560</v>
      </c>
      <c r="B2975" s="4">
        <v>45685</v>
      </c>
      <c r="C2975" t="s">
        <v>136</v>
      </c>
      <c r="D2975" t="s">
        <v>137</v>
      </c>
      <c r="E2975" t="s">
        <v>39</v>
      </c>
      <c r="F2975" t="s">
        <v>40</v>
      </c>
      <c r="G2975" t="s">
        <v>41</v>
      </c>
      <c r="H2975" t="s">
        <v>42</v>
      </c>
      <c r="I2975" t="s">
        <v>5558</v>
      </c>
      <c r="J2975" s="4">
        <v>20231</v>
      </c>
    </row>
    <row r="2976" spans="1:10" x14ac:dyDescent="0.3">
      <c r="A2976" t="s">
        <v>5561</v>
      </c>
      <c r="B2976" s="4">
        <v>45685</v>
      </c>
      <c r="C2976" t="s">
        <v>181</v>
      </c>
      <c r="D2976" t="s">
        <v>182</v>
      </c>
      <c r="E2976" t="s">
        <v>39</v>
      </c>
      <c r="F2976" t="s">
        <v>40</v>
      </c>
      <c r="G2976" t="s">
        <v>41</v>
      </c>
      <c r="H2976" t="s">
        <v>42</v>
      </c>
      <c r="I2976" t="s">
        <v>5558</v>
      </c>
      <c r="J2976" s="4">
        <v>20231</v>
      </c>
    </row>
    <row r="2977" spans="1:10" x14ac:dyDescent="0.3">
      <c r="A2977" t="s">
        <v>5562</v>
      </c>
      <c r="B2977" s="4">
        <v>45685</v>
      </c>
      <c r="C2977" t="s">
        <v>85</v>
      </c>
      <c r="D2977" t="s">
        <v>86</v>
      </c>
      <c r="E2977" t="s">
        <v>39</v>
      </c>
      <c r="F2977" t="s">
        <v>40</v>
      </c>
      <c r="G2977" t="s">
        <v>41</v>
      </c>
      <c r="H2977" t="s">
        <v>42</v>
      </c>
      <c r="I2977" t="s">
        <v>5558</v>
      </c>
      <c r="J2977" s="4">
        <v>20231</v>
      </c>
    </row>
    <row r="2978" spans="1:10" x14ac:dyDescent="0.3">
      <c r="A2978" t="s">
        <v>5563</v>
      </c>
      <c r="B2978" s="4">
        <v>45685</v>
      </c>
      <c r="C2978" t="s">
        <v>75</v>
      </c>
      <c r="D2978" t="s">
        <v>76</v>
      </c>
      <c r="E2978" t="s">
        <v>39</v>
      </c>
      <c r="F2978" t="s">
        <v>40</v>
      </c>
      <c r="G2978" t="s">
        <v>41</v>
      </c>
      <c r="H2978" t="s">
        <v>42</v>
      </c>
      <c r="I2978" t="s">
        <v>5558</v>
      </c>
      <c r="J2978" s="4">
        <v>20231</v>
      </c>
    </row>
    <row r="2979" spans="1:10" x14ac:dyDescent="0.3">
      <c r="A2979" t="s">
        <v>5564</v>
      </c>
      <c r="B2979" s="4">
        <v>45685</v>
      </c>
      <c r="C2979" t="s">
        <v>1429</v>
      </c>
      <c r="D2979" t="s">
        <v>1430</v>
      </c>
      <c r="E2979" t="s">
        <v>2085</v>
      </c>
      <c r="F2979" t="s">
        <v>2086</v>
      </c>
      <c r="G2979" t="s">
        <v>1581</v>
      </c>
      <c r="H2979" t="s">
        <v>42</v>
      </c>
      <c r="I2979" t="s">
        <v>3947</v>
      </c>
      <c r="J2979" s="4">
        <v>17890</v>
      </c>
    </row>
    <row r="2980" spans="1:10" x14ac:dyDescent="0.3">
      <c r="A2980" t="s">
        <v>5565</v>
      </c>
      <c r="B2980" s="4">
        <v>45685</v>
      </c>
      <c r="C2980" t="s">
        <v>525</v>
      </c>
      <c r="D2980" t="s">
        <v>526</v>
      </c>
      <c r="E2980" t="s">
        <v>1682</v>
      </c>
      <c r="F2980" t="s">
        <v>1683</v>
      </c>
      <c r="G2980" t="s">
        <v>1684</v>
      </c>
      <c r="H2980" t="s">
        <v>42</v>
      </c>
      <c r="I2980" t="s">
        <v>69</v>
      </c>
      <c r="J2980" s="4">
        <v>30631</v>
      </c>
    </row>
    <row r="2981" spans="1:10" x14ac:dyDescent="0.3">
      <c r="A2981" t="s">
        <v>5566</v>
      </c>
      <c r="B2981" s="4">
        <v>45685</v>
      </c>
      <c r="C2981" t="s">
        <v>1126</v>
      </c>
      <c r="D2981" t="s">
        <v>1127</v>
      </c>
      <c r="E2981" t="s">
        <v>39</v>
      </c>
      <c r="F2981" t="s">
        <v>40</v>
      </c>
      <c r="G2981" t="s">
        <v>41</v>
      </c>
      <c r="H2981" t="s">
        <v>42</v>
      </c>
      <c r="I2981" t="s">
        <v>1392</v>
      </c>
      <c r="J2981" s="4">
        <v>15531</v>
      </c>
    </row>
    <row r="2982" spans="1:10" x14ac:dyDescent="0.3">
      <c r="A2982" t="s">
        <v>5567</v>
      </c>
      <c r="B2982" s="4">
        <v>45685</v>
      </c>
      <c r="C2982" t="s">
        <v>184</v>
      </c>
      <c r="D2982" t="s">
        <v>185</v>
      </c>
      <c r="E2982" t="s">
        <v>39</v>
      </c>
      <c r="F2982" t="s">
        <v>40</v>
      </c>
      <c r="G2982" t="s">
        <v>41</v>
      </c>
      <c r="H2982" t="s">
        <v>42</v>
      </c>
      <c r="I2982" t="s">
        <v>1392</v>
      </c>
      <c r="J2982" s="4">
        <v>15531</v>
      </c>
    </row>
    <row r="2983" spans="1:10" x14ac:dyDescent="0.3">
      <c r="A2983" t="s">
        <v>5568</v>
      </c>
      <c r="B2983" s="4">
        <v>45685</v>
      </c>
      <c r="C2983" t="s">
        <v>56</v>
      </c>
      <c r="D2983" t="s">
        <v>1542</v>
      </c>
      <c r="E2983" t="s">
        <v>51</v>
      </c>
      <c r="F2983" t="s">
        <v>52</v>
      </c>
      <c r="G2983" t="s">
        <v>53</v>
      </c>
      <c r="H2983" t="s">
        <v>42</v>
      </c>
      <c r="I2983" t="s">
        <v>3020</v>
      </c>
      <c r="J2983" s="4">
        <v>24714</v>
      </c>
    </row>
    <row r="2984" spans="1:10" x14ac:dyDescent="0.3">
      <c r="A2984" t="s">
        <v>5569</v>
      </c>
      <c r="B2984" s="4">
        <v>45685</v>
      </c>
      <c r="C2984" t="s">
        <v>5570</v>
      </c>
      <c r="D2984" t="s">
        <v>5571</v>
      </c>
      <c r="E2984" t="s">
        <v>5572</v>
      </c>
      <c r="F2984" t="s">
        <v>5573</v>
      </c>
      <c r="G2984" t="s">
        <v>5574</v>
      </c>
      <c r="H2984" t="s">
        <v>42</v>
      </c>
      <c r="I2984" t="s">
        <v>5575</v>
      </c>
      <c r="J2984" s="4">
        <v>16526</v>
      </c>
    </row>
    <row r="2985" spans="1:10" x14ac:dyDescent="0.3">
      <c r="A2985" t="s">
        <v>5576</v>
      </c>
      <c r="B2985" s="4">
        <v>45685</v>
      </c>
      <c r="C2985" t="s">
        <v>5577</v>
      </c>
      <c r="D2985" t="s">
        <v>5578</v>
      </c>
      <c r="E2985" t="s">
        <v>5572</v>
      </c>
      <c r="F2985" t="s">
        <v>5573</v>
      </c>
      <c r="G2985" t="s">
        <v>5574</v>
      </c>
      <c r="H2985" t="s">
        <v>42</v>
      </c>
      <c r="I2985" t="s">
        <v>5575</v>
      </c>
      <c r="J2985" s="4">
        <v>16526</v>
      </c>
    </row>
    <row r="2986" spans="1:10" x14ac:dyDescent="0.3">
      <c r="A2986" t="s">
        <v>5579</v>
      </c>
      <c r="B2986" s="4">
        <v>45685</v>
      </c>
      <c r="C2986" t="s">
        <v>3489</v>
      </c>
      <c r="D2986" t="s">
        <v>3490</v>
      </c>
      <c r="E2986" t="s">
        <v>353</v>
      </c>
      <c r="F2986" t="s">
        <v>354</v>
      </c>
      <c r="G2986" t="s">
        <v>79</v>
      </c>
      <c r="H2986" t="s">
        <v>42</v>
      </c>
      <c r="I2986" t="s">
        <v>5580</v>
      </c>
      <c r="J2986" s="4">
        <v>42950</v>
      </c>
    </row>
    <row r="2987" spans="1:10" x14ac:dyDescent="0.3">
      <c r="A2987" t="s">
        <v>5581</v>
      </c>
      <c r="B2987" s="4">
        <v>45685</v>
      </c>
      <c r="C2987" t="s">
        <v>3612</v>
      </c>
      <c r="D2987" t="s">
        <v>3613</v>
      </c>
      <c r="E2987" t="s">
        <v>39</v>
      </c>
      <c r="F2987" t="s">
        <v>40</v>
      </c>
      <c r="G2987" t="s">
        <v>41</v>
      </c>
      <c r="H2987" t="s">
        <v>42</v>
      </c>
      <c r="I2987" t="s">
        <v>3035</v>
      </c>
      <c r="J2987" s="4">
        <v>20037</v>
      </c>
    </row>
    <row r="2988" spans="1:10" x14ac:dyDescent="0.3">
      <c r="A2988" t="s">
        <v>5582</v>
      </c>
      <c r="B2988" s="4">
        <v>45685</v>
      </c>
      <c r="C2988" t="s">
        <v>1646</v>
      </c>
      <c r="D2988" t="s">
        <v>1647</v>
      </c>
      <c r="E2988" t="s">
        <v>77</v>
      </c>
      <c r="F2988" t="s">
        <v>78</v>
      </c>
      <c r="G2988" t="s">
        <v>79</v>
      </c>
      <c r="H2988" t="s">
        <v>42</v>
      </c>
      <c r="I2988" t="s">
        <v>3319</v>
      </c>
      <c r="J2988" s="4">
        <v>23880</v>
      </c>
    </row>
    <row r="2989" spans="1:10" x14ac:dyDescent="0.3">
      <c r="A2989" t="s">
        <v>5583</v>
      </c>
      <c r="B2989" s="4">
        <v>45685</v>
      </c>
      <c r="C2989" t="s">
        <v>332</v>
      </c>
      <c r="D2989" t="s">
        <v>333</v>
      </c>
      <c r="E2989" t="s">
        <v>51</v>
      </c>
      <c r="F2989" t="s">
        <v>52</v>
      </c>
      <c r="G2989" t="s">
        <v>53</v>
      </c>
      <c r="H2989" t="s">
        <v>42</v>
      </c>
      <c r="I2989" t="s">
        <v>5584</v>
      </c>
      <c r="J2989" s="4">
        <v>24016</v>
      </c>
    </row>
    <row r="2990" spans="1:10" x14ac:dyDescent="0.3">
      <c r="A2990" t="s">
        <v>5585</v>
      </c>
      <c r="B2990" s="4">
        <v>45685</v>
      </c>
      <c r="C2990" t="s">
        <v>396</v>
      </c>
      <c r="D2990" t="s">
        <v>397</v>
      </c>
      <c r="E2990" t="s">
        <v>51</v>
      </c>
      <c r="F2990" t="s">
        <v>52</v>
      </c>
      <c r="G2990" t="s">
        <v>53</v>
      </c>
      <c r="H2990" t="s">
        <v>42</v>
      </c>
      <c r="I2990" t="s">
        <v>5584</v>
      </c>
      <c r="J2990" s="4">
        <v>24016</v>
      </c>
    </row>
    <row r="2991" spans="1:10" x14ac:dyDescent="0.3">
      <c r="A2991" t="s">
        <v>5586</v>
      </c>
      <c r="B2991" s="4">
        <v>45685</v>
      </c>
      <c r="C2991" t="s">
        <v>215</v>
      </c>
      <c r="D2991" t="s">
        <v>1224</v>
      </c>
      <c r="E2991" t="s">
        <v>39</v>
      </c>
      <c r="F2991" t="s">
        <v>40</v>
      </c>
      <c r="G2991" t="s">
        <v>41</v>
      </c>
      <c r="H2991" t="s">
        <v>42</v>
      </c>
      <c r="I2991" t="s">
        <v>5587</v>
      </c>
      <c r="J2991" s="4">
        <v>29998</v>
      </c>
    </row>
    <row r="2992" spans="1:10" x14ac:dyDescent="0.3">
      <c r="A2992" t="s">
        <v>5588</v>
      </c>
      <c r="B2992" s="4">
        <v>45685</v>
      </c>
      <c r="C2992" t="s">
        <v>431</v>
      </c>
      <c r="D2992" t="s">
        <v>432</v>
      </c>
      <c r="E2992" t="s">
        <v>39</v>
      </c>
      <c r="F2992" t="s">
        <v>40</v>
      </c>
      <c r="G2992" t="s">
        <v>41</v>
      </c>
      <c r="H2992" t="s">
        <v>42</v>
      </c>
      <c r="I2992" t="s">
        <v>5587</v>
      </c>
      <c r="J2992" s="4">
        <v>29998</v>
      </c>
    </row>
    <row r="2993" spans="1:10" x14ac:dyDescent="0.3">
      <c r="A2993" t="s">
        <v>5589</v>
      </c>
      <c r="B2993" s="4">
        <v>45685</v>
      </c>
      <c r="C2993" t="s">
        <v>458</v>
      </c>
      <c r="D2993" t="s">
        <v>459</v>
      </c>
      <c r="E2993" t="s">
        <v>39</v>
      </c>
      <c r="F2993" t="s">
        <v>40</v>
      </c>
      <c r="G2993" t="s">
        <v>41</v>
      </c>
      <c r="H2993" t="s">
        <v>42</v>
      </c>
      <c r="I2993" t="s">
        <v>5587</v>
      </c>
      <c r="J2993" s="4">
        <v>29998</v>
      </c>
    </row>
    <row r="2994" spans="1:10" x14ac:dyDescent="0.3">
      <c r="A2994" t="s">
        <v>5590</v>
      </c>
      <c r="B2994" s="4">
        <v>45685</v>
      </c>
      <c r="C2994" t="s">
        <v>5591</v>
      </c>
      <c r="D2994" t="s">
        <v>5007</v>
      </c>
      <c r="E2994" t="s">
        <v>5592</v>
      </c>
      <c r="F2994" t="s">
        <v>5593</v>
      </c>
      <c r="G2994" t="s">
        <v>5594</v>
      </c>
      <c r="H2994" t="s">
        <v>42</v>
      </c>
      <c r="I2994" t="s">
        <v>5595</v>
      </c>
      <c r="J2994" s="4">
        <v>25281</v>
      </c>
    </row>
    <row r="2995" spans="1:10" x14ac:dyDescent="0.3">
      <c r="A2995" t="s">
        <v>5596</v>
      </c>
      <c r="B2995" s="4">
        <v>45685</v>
      </c>
      <c r="C2995" t="s">
        <v>5597</v>
      </c>
      <c r="D2995" t="s">
        <v>5598</v>
      </c>
      <c r="E2995" t="s">
        <v>51</v>
      </c>
      <c r="F2995" t="s">
        <v>52</v>
      </c>
      <c r="G2995" t="s">
        <v>53</v>
      </c>
      <c r="H2995" t="s">
        <v>42</v>
      </c>
      <c r="I2995" t="s">
        <v>2026</v>
      </c>
      <c r="J2995" s="4">
        <v>26206</v>
      </c>
    </row>
    <row r="2996" spans="1:10" x14ac:dyDescent="0.3">
      <c r="A2996" t="s">
        <v>5599</v>
      </c>
      <c r="B2996" s="4">
        <v>45685</v>
      </c>
      <c r="C2996" t="s">
        <v>147</v>
      </c>
      <c r="D2996" t="s">
        <v>148</v>
      </c>
      <c r="E2996" t="s">
        <v>51</v>
      </c>
      <c r="F2996" t="s">
        <v>52</v>
      </c>
      <c r="G2996" t="s">
        <v>53</v>
      </c>
      <c r="H2996" t="s">
        <v>42</v>
      </c>
      <c r="I2996" t="s">
        <v>2026</v>
      </c>
      <c r="J2996" s="4">
        <v>26206</v>
      </c>
    </row>
    <row r="2997" spans="1:10" x14ac:dyDescent="0.3">
      <c r="A2997" t="s">
        <v>5600</v>
      </c>
      <c r="B2997" s="4">
        <v>45685</v>
      </c>
      <c r="C2997" t="s">
        <v>1149</v>
      </c>
      <c r="D2997" t="s">
        <v>1150</v>
      </c>
      <c r="E2997" t="s">
        <v>51</v>
      </c>
      <c r="F2997" t="s">
        <v>52</v>
      </c>
      <c r="G2997" t="s">
        <v>53</v>
      </c>
      <c r="H2997" t="s">
        <v>42</v>
      </c>
      <c r="I2997" t="s">
        <v>2026</v>
      </c>
      <c r="J2997" s="4">
        <v>26206</v>
      </c>
    </row>
    <row r="2998" spans="1:10" x14ac:dyDescent="0.3">
      <c r="A2998" t="s">
        <v>5601</v>
      </c>
      <c r="B2998" s="4">
        <v>45685</v>
      </c>
      <c r="C2998" t="s">
        <v>662</v>
      </c>
      <c r="D2998" t="s">
        <v>663</v>
      </c>
      <c r="E2998" t="s">
        <v>51</v>
      </c>
      <c r="F2998" t="s">
        <v>52</v>
      </c>
      <c r="G2998" t="s">
        <v>53</v>
      </c>
      <c r="H2998" t="s">
        <v>42</v>
      </c>
      <c r="I2998" t="s">
        <v>2026</v>
      </c>
      <c r="J2998" s="4">
        <v>26206</v>
      </c>
    </row>
    <row r="2999" spans="1:10" x14ac:dyDescent="0.3">
      <c r="A2999" t="s">
        <v>5602</v>
      </c>
      <c r="B2999" s="4">
        <v>45685</v>
      </c>
      <c r="C2999" t="s">
        <v>215</v>
      </c>
      <c r="D2999" t="s">
        <v>216</v>
      </c>
      <c r="E2999" t="s">
        <v>51</v>
      </c>
      <c r="F2999" t="s">
        <v>52</v>
      </c>
      <c r="G2999" t="s">
        <v>53</v>
      </c>
      <c r="H2999" t="s">
        <v>42</v>
      </c>
      <c r="I2999" t="s">
        <v>2026</v>
      </c>
      <c r="J2999" s="4">
        <v>26206</v>
      </c>
    </row>
    <row r="3000" spans="1:10" x14ac:dyDescent="0.3">
      <c r="A3000" t="s">
        <v>5603</v>
      </c>
      <c r="B3000" s="4">
        <v>45685</v>
      </c>
      <c r="C3000" t="s">
        <v>125</v>
      </c>
      <c r="D3000" t="s">
        <v>126</v>
      </c>
      <c r="E3000" t="s">
        <v>51</v>
      </c>
      <c r="F3000" t="s">
        <v>52</v>
      </c>
      <c r="G3000" t="s">
        <v>53</v>
      </c>
      <c r="H3000" t="s">
        <v>42</v>
      </c>
      <c r="I3000" t="s">
        <v>2026</v>
      </c>
      <c r="J3000" s="4">
        <v>26206</v>
      </c>
    </row>
    <row r="3001" spans="1:10" x14ac:dyDescent="0.3">
      <c r="A3001" t="s">
        <v>5604</v>
      </c>
      <c r="B3001" s="4">
        <v>45685</v>
      </c>
      <c r="C3001" t="s">
        <v>1467</v>
      </c>
      <c r="D3001" t="s">
        <v>1468</v>
      </c>
      <c r="E3001" t="s">
        <v>39</v>
      </c>
      <c r="F3001" t="s">
        <v>40</v>
      </c>
      <c r="G3001" t="s">
        <v>41</v>
      </c>
      <c r="H3001" t="s">
        <v>42</v>
      </c>
      <c r="I3001" t="s">
        <v>1225</v>
      </c>
      <c r="J3001" s="4">
        <v>25658</v>
      </c>
    </row>
    <row r="3002" spans="1:10" x14ac:dyDescent="0.3">
      <c r="A3002" t="s">
        <v>5605</v>
      </c>
      <c r="B3002" s="4">
        <v>45685</v>
      </c>
      <c r="C3002" t="s">
        <v>1655</v>
      </c>
      <c r="D3002" t="s">
        <v>3279</v>
      </c>
      <c r="E3002" t="s">
        <v>51</v>
      </c>
      <c r="F3002" t="s">
        <v>52</v>
      </c>
      <c r="G3002" t="s">
        <v>53</v>
      </c>
      <c r="H3002" t="s">
        <v>42</v>
      </c>
      <c r="I3002" t="s">
        <v>5606</v>
      </c>
      <c r="J3002" s="4">
        <v>25923</v>
      </c>
    </row>
    <row r="3003" spans="1:10" x14ac:dyDescent="0.3">
      <c r="A3003" t="s">
        <v>5607</v>
      </c>
      <c r="B3003" s="4">
        <v>45685</v>
      </c>
      <c r="C3003" t="s">
        <v>5608</v>
      </c>
      <c r="D3003" t="s">
        <v>5609</v>
      </c>
      <c r="E3003" t="s">
        <v>51</v>
      </c>
      <c r="F3003" t="s">
        <v>52</v>
      </c>
      <c r="G3003" t="s">
        <v>53</v>
      </c>
      <c r="H3003" t="s">
        <v>42</v>
      </c>
      <c r="I3003" t="s">
        <v>5169</v>
      </c>
      <c r="J3003" s="4">
        <v>29868</v>
      </c>
    </row>
    <row r="3004" spans="1:10" x14ac:dyDescent="0.3">
      <c r="A3004" t="s">
        <v>5610</v>
      </c>
      <c r="B3004" s="4">
        <v>45685</v>
      </c>
      <c r="C3004" t="s">
        <v>2586</v>
      </c>
      <c r="D3004" t="s">
        <v>2587</v>
      </c>
      <c r="E3004" t="s">
        <v>51</v>
      </c>
      <c r="F3004" t="s">
        <v>52</v>
      </c>
      <c r="G3004" t="s">
        <v>53</v>
      </c>
      <c r="H3004" t="s">
        <v>42</v>
      </c>
      <c r="I3004" t="s">
        <v>1830</v>
      </c>
      <c r="J3004" s="4">
        <v>30485</v>
      </c>
    </row>
    <row r="3005" spans="1:10" x14ac:dyDescent="0.3">
      <c r="A3005" t="s">
        <v>5611</v>
      </c>
      <c r="B3005" s="4">
        <v>45685</v>
      </c>
      <c r="C3005" t="s">
        <v>656</v>
      </c>
      <c r="D3005" t="s">
        <v>657</v>
      </c>
      <c r="E3005" t="s">
        <v>51</v>
      </c>
      <c r="F3005" t="s">
        <v>52</v>
      </c>
      <c r="G3005" t="s">
        <v>53</v>
      </c>
      <c r="H3005" t="s">
        <v>42</v>
      </c>
      <c r="I3005" t="s">
        <v>1830</v>
      </c>
      <c r="J3005" s="4">
        <v>30485</v>
      </c>
    </row>
    <row r="3006" spans="1:10" x14ac:dyDescent="0.3">
      <c r="A3006" t="s">
        <v>5612</v>
      </c>
      <c r="B3006" s="4">
        <v>45685</v>
      </c>
      <c r="C3006" t="s">
        <v>147</v>
      </c>
      <c r="D3006" t="s">
        <v>148</v>
      </c>
      <c r="E3006" t="s">
        <v>111</v>
      </c>
      <c r="F3006" t="s">
        <v>112</v>
      </c>
      <c r="G3006" t="s">
        <v>113</v>
      </c>
      <c r="H3006" t="s">
        <v>42</v>
      </c>
      <c r="I3006" t="s">
        <v>5613</v>
      </c>
      <c r="J3006" s="4">
        <v>23150</v>
      </c>
    </row>
    <row r="3007" spans="1:10" x14ac:dyDescent="0.3">
      <c r="A3007" t="s">
        <v>5614</v>
      </c>
      <c r="B3007" s="4">
        <v>45685</v>
      </c>
      <c r="C3007" t="s">
        <v>2004</v>
      </c>
      <c r="D3007" t="s">
        <v>2005</v>
      </c>
      <c r="E3007" t="s">
        <v>111</v>
      </c>
      <c r="F3007" t="s">
        <v>112</v>
      </c>
      <c r="G3007" t="s">
        <v>113</v>
      </c>
      <c r="H3007" t="s">
        <v>42</v>
      </c>
      <c r="I3007" t="s">
        <v>5613</v>
      </c>
      <c r="J3007" s="4">
        <v>23150</v>
      </c>
    </row>
    <row r="3008" spans="1:10" x14ac:dyDescent="0.3">
      <c r="A3008" t="s">
        <v>5615</v>
      </c>
      <c r="B3008" s="4">
        <v>45685</v>
      </c>
      <c r="C3008" t="s">
        <v>692</v>
      </c>
      <c r="D3008" t="s">
        <v>693</v>
      </c>
      <c r="E3008" t="s">
        <v>39</v>
      </c>
      <c r="F3008" t="s">
        <v>40</v>
      </c>
      <c r="G3008" t="s">
        <v>41</v>
      </c>
      <c r="H3008" t="s">
        <v>42</v>
      </c>
      <c r="I3008" t="s">
        <v>47</v>
      </c>
      <c r="J3008" s="4">
        <v>22991</v>
      </c>
    </row>
    <row r="3009" spans="1:10" x14ac:dyDescent="0.3">
      <c r="A3009" t="s">
        <v>5616</v>
      </c>
      <c r="B3009" s="4">
        <v>45685</v>
      </c>
      <c r="C3009" t="s">
        <v>5617</v>
      </c>
      <c r="D3009" t="s">
        <v>5618</v>
      </c>
      <c r="E3009" t="s">
        <v>51</v>
      </c>
      <c r="F3009" t="s">
        <v>52</v>
      </c>
      <c r="G3009" t="s">
        <v>53</v>
      </c>
      <c r="H3009" t="s">
        <v>42</v>
      </c>
      <c r="I3009" t="s">
        <v>5619</v>
      </c>
      <c r="J3009" s="4">
        <v>22604</v>
      </c>
    </row>
    <row r="3010" spans="1:10" x14ac:dyDescent="0.3">
      <c r="A3010" t="s">
        <v>5620</v>
      </c>
      <c r="B3010" s="4">
        <v>45685</v>
      </c>
      <c r="C3010" t="s">
        <v>109</v>
      </c>
      <c r="D3010" t="s">
        <v>110</v>
      </c>
      <c r="E3010" t="s">
        <v>51</v>
      </c>
      <c r="F3010" t="s">
        <v>52</v>
      </c>
      <c r="G3010" t="s">
        <v>53</v>
      </c>
      <c r="H3010" t="s">
        <v>42</v>
      </c>
      <c r="I3010" t="s">
        <v>5619</v>
      </c>
      <c r="J3010" s="4">
        <v>22604</v>
      </c>
    </row>
    <row r="3011" spans="1:10" x14ac:dyDescent="0.3">
      <c r="A3011" t="s">
        <v>5621</v>
      </c>
      <c r="B3011" s="4">
        <v>45685</v>
      </c>
      <c r="C3011" t="s">
        <v>2691</v>
      </c>
      <c r="D3011" t="s">
        <v>2692</v>
      </c>
      <c r="E3011" t="s">
        <v>698</v>
      </c>
      <c r="F3011" t="s">
        <v>699</v>
      </c>
      <c r="G3011" t="s">
        <v>700</v>
      </c>
      <c r="H3011" t="s">
        <v>42</v>
      </c>
      <c r="I3011" t="s">
        <v>5619</v>
      </c>
      <c r="J3011" s="4">
        <v>22604</v>
      </c>
    </row>
    <row r="3012" spans="1:10" x14ac:dyDescent="0.3">
      <c r="A3012" t="s">
        <v>5622</v>
      </c>
      <c r="B3012" s="4">
        <v>45685</v>
      </c>
      <c r="C3012" t="s">
        <v>599</v>
      </c>
      <c r="D3012" t="s">
        <v>600</v>
      </c>
      <c r="E3012" t="s">
        <v>51</v>
      </c>
      <c r="F3012" t="s">
        <v>52</v>
      </c>
      <c r="G3012" t="s">
        <v>53</v>
      </c>
      <c r="H3012" t="s">
        <v>42</v>
      </c>
      <c r="I3012" t="s">
        <v>3640</v>
      </c>
      <c r="J3012" s="4">
        <v>26744</v>
      </c>
    </row>
    <row r="3013" spans="1:10" x14ac:dyDescent="0.3">
      <c r="A3013" t="s">
        <v>5623</v>
      </c>
      <c r="B3013" s="4">
        <v>45685</v>
      </c>
      <c r="C3013" t="s">
        <v>325</v>
      </c>
      <c r="D3013" t="s">
        <v>326</v>
      </c>
      <c r="E3013" t="s">
        <v>51</v>
      </c>
      <c r="F3013" t="s">
        <v>52</v>
      </c>
      <c r="G3013" t="s">
        <v>53</v>
      </c>
      <c r="H3013" t="s">
        <v>42</v>
      </c>
      <c r="I3013" t="s">
        <v>5624</v>
      </c>
      <c r="J3013" s="4">
        <v>24207</v>
      </c>
    </row>
    <row r="3014" spans="1:10" x14ac:dyDescent="0.3">
      <c r="A3014" t="s">
        <v>5625</v>
      </c>
      <c r="B3014" s="4">
        <v>45685</v>
      </c>
      <c r="C3014" t="s">
        <v>987</v>
      </c>
      <c r="D3014" t="s">
        <v>988</v>
      </c>
      <c r="E3014" t="s">
        <v>51</v>
      </c>
      <c r="F3014" t="s">
        <v>52</v>
      </c>
      <c r="G3014" t="s">
        <v>53</v>
      </c>
      <c r="H3014" t="s">
        <v>42</v>
      </c>
      <c r="I3014" t="s">
        <v>5624</v>
      </c>
      <c r="J3014" s="4">
        <v>24207</v>
      </c>
    </row>
    <row r="3015" spans="1:10" x14ac:dyDescent="0.3">
      <c r="A3015" t="s">
        <v>5626</v>
      </c>
      <c r="B3015" s="4">
        <v>45685</v>
      </c>
      <c r="C3015" t="s">
        <v>5627</v>
      </c>
      <c r="D3015" t="s">
        <v>5628</v>
      </c>
      <c r="E3015" t="s">
        <v>111</v>
      </c>
      <c r="F3015" t="s">
        <v>112</v>
      </c>
      <c r="G3015" t="s">
        <v>113</v>
      </c>
      <c r="H3015" t="s">
        <v>42</v>
      </c>
      <c r="I3015" t="s">
        <v>5629</v>
      </c>
      <c r="J3015" s="4">
        <v>25096</v>
      </c>
    </row>
    <row r="3016" spans="1:10" x14ac:dyDescent="0.3">
      <c r="A3016" t="s">
        <v>5630</v>
      </c>
      <c r="B3016" s="4">
        <v>45685</v>
      </c>
      <c r="C3016" t="s">
        <v>928</v>
      </c>
      <c r="D3016" t="s">
        <v>929</v>
      </c>
      <c r="E3016" t="s">
        <v>1200</v>
      </c>
      <c r="F3016" t="s">
        <v>1201</v>
      </c>
      <c r="G3016" t="s">
        <v>79</v>
      </c>
      <c r="H3016" t="s">
        <v>42</v>
      </c>
      <c r="I3016" t="s">
        <v>5631</v>
      </c>
      <c r="J3016" s="4">
        <v>32728</v>
      </c>
    </row>
    <row r="3017" spans="1:10" x14ac:dyDescent="0.3">
      <c r="A3017" t="s">
        <v>5632</v>
      </c>
      <c r="B3017" s="4">
        <v>45685</v>
      </c>
      <c r="C3017" t="s">
        <v>508</v>
      </c>
      <c r="D3017" t="s">
        <v>509</v>
      </c>
      <c r="E3017" t="s">
        <v>217</v>
      </c>
      <c r="F3017" t="s">
        <v>218</v>
      </c>
      <c r="G3017" t="s">
        <v>79</v>
      </c>
      <c r="H3017" t="s">
        <v>42</v>
      </c>
      <c r="I3017" t="s">
        <v>1733</v>
      </c>
      <c r="J3017" s="4">
        <v>25624</v>
      </c>
    </row>
    <row r="3018" spans="1:10" x14ac:dyDescent="0.3">
      <c r="A3018" t="s">
        <v>5633</v>
      </c>
      <c r="B3018" s="4">
        <v>45685</v>
      </c>
      <c r="C3018" t="s">
        <v>1359</v>
      </c>
      <c r="D3018" t="s">
        <v>1360</v>
      </c>
      <c r="E3018" t="s">
        <v>217</v>
      </c>
      <c r="F3018" t="s">
        <v>218</v>
      </c>
      <c r="G3018" t="s">
        <v>79</v>
      </c>
      <c r="H3018" t="s">
        <v>42</v>
      </c>
      <c r="I3018" t="s">
        <v>1733</v>
      </c>
      <c r="J3018" s="4">
        <v>25624</v>
      </c>
    </row>
    <row r="3019" spans="1:10" x14ac:dyDescent="0.3">
      <c r="A3019" t="s">
        <v>5634</v>
      </c>
      <c r="B3019" s="4">
        <v>45685</v>
      </c>
      <c r="C3019" t="s">
        <v>4527</v>
      </c>
      <c r="D3019" t="s">
        <v>4528</v>
      </c>
      <c r="E3019" t="s">
        <v>217</v>
      </c>
      <c r="F3019" t="s">
        <v>218</v>
      </c>
      <c r="G3019" t="s">
        <v>79</v>
      </c>
      <c r="H3019" t="s">
        <v>42</v>
      </c>
      <c r="I3019" t="s">
        <v>1733</v>
      </c>
      <c r="J3019" s="4">
        <v>25624</v>
      </c>
    </row>
    <row r="3020" spans="1:10" x14ac:dyDescent="0.3">
      <c r="A3020" t="s">
        <v>5635</v>
      </c>
      <c r="B3020" s="4">
        <v>45685</v>
      </c>
      <c r="C3020" t="s">
        <v>5636</v>
      </c>
      <c r="D3020" t="s">
        <v>5637</v>
      </c>
      <c r="E3020" t="s">
        <v>217</v>
      </c>
      <c r="F3020" t="s">
        <v>218</v>
      </c>
      <c r="G3020" t="s">
        <v>79</v>
      </c>
      <c r="H3020" t="s">
        <v>42</v>
      </c>
      <c r="I3020" t="s">
        <v>1733</v>
      </c>
      <c r="J3020" s="4">
        <v>25624</v>
      </c>
    </row>
    <row r="3021" spans="1:10" x14ac:dyDescent="0.3">
      <c r="A3021" t="s">
        <v>5638</v>
      </c>
      <c r="B3021" s="4">
        <v>45685</v>
      </c>
      <c r="C3021" t="s">
        <v>4347</v>
      </c>
      <c r="D3021" t="s">
        <v>4348</v>
      </c>
      <c r="E3021" t="s">
        <v>51</v>
      </c>
      <c r="F3021" t="s">
        <v>52</v>
      </c>
      <c r="G3021" t="s">
        <v>53</v>
      </c>
      <c r="H3021" t="s">
        <v>42</v>
      </c>
      <c r="I3021" t="s">
        <v>5639</v>
      </c>
      <c r="J3021" s="4">
        <v>27106</v>
      </c>
    </row>
    <row r="3022" spans="1:10" x14ac:dyDescent="0.3">
      <c r="A3022" t="s">
        <v>5640</v>
      </c>
      <c r="B3022" s="4">
        <v>45685</v>
      </c>
      <c r="C3022" t="s">
        <v>662</v>
      </c>
      <c r="D3022" t="s">
        <v>663</v>
      </c>
      <c r="E3022" t="s">
        <v>51</v>
      </c>
      <c r="F3022" t="s">
        <v>52</v>
      </c>
      <c r="G3022" t="s">
        <v>53</v>
      </c>
      <c r="H3022" t="s">
        <v>42</v>
      </c>
      <c r="I3022" t="s">
        <v>5639</v>
      </c>
      <c r="J3022" s="4">
        <v>27106</v>
      </c>
    </row>
    <row r="3023" spans="1:10" x14ac:dyDescent="0.3">
      <c r="A3023" t="s">
        <v>5641</v>
      </c>
      <c r="B3023" s="4">
        <v>45685</v>
      </c>
      <c r="C3023" t="s">
        <v>311</v>
      </c>
      <c r="D3023" t="s">
        <v>312</v>
      </c>
      <c r="E3023" t="s">
        <v>51</v>
      </c>
      <c r="F3023" t="s">
        <v>52</v>
      </c>
      <c r="G3023" t="s">
        <v>53</v>
      </c>
      <c r="H3023" t="s">
        <v>42</v>
      </c>
      <c r="I3023" t="s">
        <v>5639</v>
      </c>
      <c r="J3023" s="4">
        <v>27106</v>
      </c>
    </row>
    <row r="3024" spans="1:10" x14ac:dyDescent="0.3">
      <c r="A3024" t="s">
        <v>5642</v>
      </c>
      <c r="B3024" s="4">
        <v>45685</v>
      </c>
      <c r="C3024" t="s">
        <v>431</v>
      </c>
      <c r="D3024" t="s">
        <v>432</v>
      </c>
      <c r="E3024" t="s">
        <v>39</v>
      </c>
      <c r="F3024" t="s">
        <v>40</v>
      </c>
      <c r="G3024" t="s">
        <v>41</v>
      </c>
      <c r="H3024" t="s">
        <v>42</v>
      </c>
      <c r="I3024" t="s">
        <v>5639</v>
      </c>
      <c r="J3024" s="4">
        <v>27106</v>
      </c>
    </row>
    <row r="3025" spans="1:10" x14ac:dyDescent="0.3">
      <c r="A3025" t="s">
        <v>5643</v>
      </c>
      <c r="B3025" s="4">
        <v>45685</v>
      </c>
      <c r="C3025" t="s">
        <v>60</v>
      </c>
      <c r="D3025" t="s">
        <v>61</v>
      </c>
      <c r="E3025" t="s">
        <v>51</v>
      </c>
      <c r="F3025" t="s">
        <v>52</v>
      </c>
      <c r="G3025" t="s">
        <v>53</v>
      </c>
      <c r="H3025" t="s">
        <v>42</v>
      </c>
      <c r="I3025" t="s">
        <v>5639</v>
      </c>
      <c r="J3025" s="4">
        <v>27106</v>
      </c>
    </row>
    <row r="3026" spans="1:10" x14ac:dyDescent="0.3">
      <c r="A3026" t="s">
        <v>5644</v>
      </c>
      <c r="B3026" s="4">
        <v>45685</v>
      </c>
      <c r="C3026" t="s">
        <v>3575</v>
      </c>
      <c r="D3026" t="s">
        <v>3576</v>
      </c>
      <c r="E3026" t="s">
        <v>51</v>
      </c>
      <c r="F3026" t="s">
        <v>52</v>
      </c>
      <c r="G3026" t="s">
        <v>53</v>
      </c>
      <c r="H3026" t="s">
        <v>42</v>
      </c>
      <c r="I3026" t="s">
        <v>5639</v>
      </c>
      <c r="J3026" s="4">
        <v>27106</v>
      </c>
    </row>
    <row r="3027" spans="1:10" x14ac:dyDescent="0.3">
      <c r="A3027" t="s">
        <v>5645</v>
      </c>
      <c r="B3027" s="4">
        <v>45685</v>
      </c>
      <c r="C3027" t="s">
        <v>228</v>
      </c>
      <c r="D3027" t="s">
        <v>229</v>
      </c>
      <c r="E3027" t="s">
        <v>51</v>
      </c>
      <c r="F3027" t="s">
        <v>52</v>
      </c>
      <c r="G3027" t="s">
        <v>53</v>
      </c>
      <c r="H3027" t="s">
        <v>42</v>
      </c>
      <c r="I3027" t="s">
        <v>5639</v>
      </c>
      <c r="J3027" s="4">
        <v>27106</v>
      </c>
    </row>
    <row r="3028" spans="1:10" x14ac:dyDescent="0.3">
      <c r="A3028" t="s">
        <v>5646</v>
      </c>
      <c r="B3028" s="4">
        <v>45685</v>
      </c>
      <c r="C3028" t="s">
        <v>715</v>
      </c>
      <c r="D3028" t="s">
        <v>5647</v>
      </c>
      <c r="E3028" t="s">
        <v>51</v>
      </c>
      <c r="F3028" t="s">
        <v>52</v>
      </c>
      <c r="G3028" t="s">
        <v>53</v>
      </c>
      <c r="H3028" t="s">
        <v>42</v>
      </c>
      <c r="I3028" t="s">
        <v>5639</v>
      </c>
      <c r="J3028" s="4">
        <v>27106</v>
      </c>
    </row>
    <row r="3029" spans="1:10" x14ac:dyDescent="0.3">
      <c r="A3029" t="s">
        <v>5648</v>
      </c>
      <c r="B3029" s="4">
        <v>45685</v>
      </c>
      <c r="C3029" t="s">
        <v>194</v>
      </c>
      <c r="D3029" t="s">
        <v>195</v>
      </c>
      <c r="E3029" t="s">
        <v>39</v>
      </c>
      <c r="F3029" t="s">
        <v>40</v>
      </c>
      <c r="G3029" t="s">
        <v>41</v>
      </c>
      <c r="H3029" t="s">
        <v>42</v>
      </c>
      <c r="I3029" t="s">
        <v>5649</v>
      </c>
      <c r="J3029" s="4">
        <v>25412</v>
      </c>
    </row>
    <row r="3030" spans="1:10" x14ac:dyDescent="0.3">
      <c r="A3030" t="s">
        <v>5650</v>
      </c>
      <c r="B3030" s="4">
        <v>45685</v>
      </c>
      <c r="C3030" t="s">
        <v>276</v>
      </c>
      <c r="D3030" t="s">
        <v>277</v>
      </c>
      <c r="E3030" t="s">
        <v>51</v>
      </c>
      <c r="F3030" t="s">
        <v>52</v>
      </c>
      <c r="G3030" t="s">
        <v>53</v>
      </c>
      <c r="H3030" t="s">
        <v>42</v>
      </c>
      <c r="I3030" t="s">
        <v>1296</v>
      </c>
      <c r="J3030" s="4">
        <v>29130</v>
      </c>
    </row>
    <row r="3031" spans="1:10" x14ac:dyDescent="0.3">
      <c r="A3031" t="s">
        <v>5651</v>
      </c>
      <c r="B3031" s="4">
        <v>45685</v>
      </c>
      <c r="C3031" t="s">
        <v>147</v>
      </c>
      <c r="D3031" t="s">
        <v>148</v>
      </c>
      <c r="E3031" t="s">
        <v>111</v>
      </c>
      <c r="F3031" t="s">
        <v>112</v>
      </c>
      <c r="G3031" t="s">
        <v>113</v>
      </c>
      <c r="H3031" t="s">
        <v>42</v>
      </c>
      <c r="I3031" t="s">
        <v>5652</v>
      </c>
      <c r="J3031" s="4">
        <v>32167</v>
      </c>
    </row>
    <row r="3032" spans="1:10" x14ac:dyDescent="0.3">
      <c r="A3032" t="s">
        <v>5653</v>
      </c>
      <c r="B3032" s="4">
        <v>45685</v>
      </c>
      <c r="C3032" t="s">
        <v>147</v>
      </c>
      <c r="D3032" t="s">
        <v>148</v>
      </c>
      <c r="E3032" t="s">
        <v>51</v>
      </c>
      <c r="F3032" t="s">
        <v>52</v>
      </c>
      <c r="G3032" t="s">
        <v>53</v>
      </c>
      <c r="H3032" t="s">
        <v>42</v>
      </c>
      <c r="I3032" t="s">
        <v>5654</v>
      </c>
      <c r="J3032" s="4">
        <v>29740</v>
      </c>
    </row>
    <row r="3033" spans="1:10" x14ac:dyDescent="0.3">
      <c r="A3033" t="s">
        <v>5655</v>
      </c>
      <c r="B3033" s="4">
        <v>45685</v>
      </c>
      <c r="C3033" t="s">
        <v>419</v>
      </c>
      <c r="D3033" t="s">
        <v>420</v>
      </c>
      <c r="E3033" t="s">
        <v>698</v>
      </c>
      <c r="F3033" t="s">
        <v>699</v>
      </c>
      <c r="G3033" t="s">
        <v>700</v>
      </c>
      <c r="H3033" t="s">
        <v>42</v>
      </c>
      <c r="I3033" t="s">
        <v>5656</v>
      </c>
      <c r="J3033" s="4">
        <v>34389</v>
      </c>
    </row>
    <row r="3034" spans="1:10" x14ac:dyDescent="0.3">
      <c r="A3034" t="s">
        <v>5657</v>
      </c>
      <c r="B3034" s="4">
        <v>45685</v>
      </c>
      <c r="C3034" t="s">
        <v>5658</v>
      </c>
      <c r="D3034" t="s">
        <v>5659</v>
      </c>
      <c r="E3034" t="s">
        <v>698</v>
      </c>
      <c r="F3034" t="s">
        <v>699</v>
      </c>
      <c r="G3034" t="s">
        <v>700</v>
      </c>
      <c r="H3034" t="s">
        <v>42</v>
      </c>
      <c r="I3034" t="s">
        <v>5660</v>
      </c>
      <c r="J3034" s="4">
        <v>37090</v>
      </c>
    </row>
    <row r="3035" spans="1:10" x14ac:dyDescent="0.3">
      <c r="A3035" t="s">
        <v>5661</v>
      </c>
      <c r="B3035" s="4">
        <v>45685</v>
      </c>
      <c r="C3035" t="s">
        <v>5662</v>
      </c>
      <c r="D3035" t="s">
        <v>5663</v>
      </c>
      <c r="E3035" t="s">
        <v>217</v>
      </c>
      <c r="F3035" t="s">
        <v>218</v>
      </c>
      <c r="G3035" t="s">
        <v>79</v>
      </c>
      <c r="H3035" t="s">
        <v>42</v>
      </c>
      <c r="I3035" t="s">
        <v>5551</v>
      </c>
      <c r="J3035" s="4">
        <v>24343</v>
      </c>
    </row>
    <row r="3036" spans="1:10" x14ac:dyDescent="0.3">
      <c r="A3036" t="s">
        <v>5664</v>
      </c>
      <c r="B3036" s="4">
        <v>45685</v>
      </c>
      <c r="C3036" t="s">
        <v>774</v>
      </c>
      <c r="D3036" t="s">
        <v>775</v>
      </c>
      <c r="E3036" t="s">
        <v>51</v>
      </c>
      <c r="F3036" t="s">
        <v>52</v>
      </c>
      <c r="G3036" t="s">
        <v>53</v>
      </c>
      <c r="H3036" t="s">
        <v>42</v>
      </c>
      <c r="I3036" t="s">
        <v>5551</v>
      </c>
      <c r="J3036" s="4">
        <v>24343</v>
      </c>
    </row>
    <row r="3037" spans="1:10" x14ac:dyDescent="0.3">
      <c r="A3037" t="s">
        <v>5665</v>
      </c>
      <c r="B3037" s="4">
        <v>45685</v>
      </c>
      <c r="C3037" t="s">
        <v>1618</v>
      </c>
      <c r="D3037" t="s">
        <v>1619</v>
      </c>
      <c r="E3037" t="s">
        <v>39</v>
      </c>
      <c r="F3037" t="s">
        <v>40</v>
      </c>
      <c r="G3037" t="s">
        <v>41</v>
      </c>
      <c r="H3037" t="s">
        <v>42</v>
      </c>
      <c r="I3037" t="s">
        <v>5666</v>
      </c>
      <c r="J3037" s="4">
        <v>22571</v>
      </c>
    </row>
    <row r="3038" spans="1:10" x14ac:dyDescent="0.3">
      <c r="A3038" t="s">
        <v>5667</v>
      </c>
      <c r="B3038" s="4">
        <v>45685</v>
      </c>
      <c r="C3038" t="s">
        <v>993</v>
      </c>
      <c r="D3038" t="s">
        <v>3687</v>
      </c>
      <c r="E3038" t="s">
        <v>39</v>
      </c>
      <c r="F3038" t="s">
        <v>40</v>
      </c>
      <c r="G3038" t="s">
        <v>41</v>
      </c>
      <c r="H3038" t="s">
        <v>42</v>
      </c>
      <c r="I3038" t="s">
        <v>5666</v>
      </c>
      <c r="J3038" s="4">
        <v>22571</v>
      </c>
    </row>
    <row r="3039" spans="1:10" x14ac:dyDescent="0.3">
      <c r="A3039" t="s">
        <v>5668</v>
      </c>
      <c r="B3039" s="4">
        <v>45685</v>
      </c>
      <c r="C3039" t="s">
        <v>109</v>
      </c>
      <c r="D3039" t="s">
        <v>110</v>
      </c>
      <c r="E3039" t="s">
        <v>39</v>
      </c>
      <c r="F3039" t="s">
        <v>40</v>
      </c>
      <c r="G3039" t="s">
        <v>41</v>
      </c>
      <c r="H3039" t="s">
        <v>42</v>
      </c>
      <c r="I3039" t="s">
        <v>5666</v>
      </c>
      <c r="J3039" s="4">
        <v>22571</v>
      </c>
    </row>
    <row r="3040" spans="1:10" x14ac:dyDescent="0.3">
      <c r="A3040" t="s">
        <v>5669</v>
      </c>
      <c r="B3040" s="4">
        <v>45685</v>
      </c>
      <c r="C3040" t="s">
        <v>357</v>
      </c>
      <c r="D3040" t="s">
        <v>358</v>
      </c>
      <c r="E3040" t="s">
        <v>39</v>
      </c>
      <c r="F3040" t="s">
        <v>40</v>
      </c>
      <c r="G3040" t="s">
        <v>41</v>
      </c>
      <c r="H3040" t="s">
        <v>42</v>
      </c>
      <c r="I3040" t="s">
        <v>5666</v>
      </c>
      <c r="J3040" s="4">
        <v>22571</v>
      </c>
    </row>
    <row r="3041" spans="1:10" x14ac:dyDescent="0.3">
      <c r="A3041" t="s">
        <v>5670</v>
      </c>
      <c r="B3041" s="4">
        <v>45685</v>
      </c>
      <c r="C3041" t="s">
        <v>215</v>
      </c>
      <c r="D3041" t="s">
        <v>1224</v>
      </c>
      <c r="E3041" t="s">
        <v>39</v>
      </c>
      <c r="F3041" t="s">
        <v>40</v>
      </c>
      <c r="G3041" t="s">
        <v>41</v>
      </c>
      <c r="H3041" t="s">
        <v>42</v>
      </c>
      <c r="I3041" t="s">
        <v>5666</v>
      </c>
      <c r="J3041" s="4">
        <v>22571</v>
      </c>
    </row>
    <row r="3042" spans="1:10" x14ac:dyDescent="0.3">
      <c r="A3042" t="s">
        <v>5671</v>
      </c>
      <c r="B3042" s="4">
        <v>45685</v>
      </c>
      <c r="C3042" t="s">
        <v>1839</v>
      </c>
      <c r="D3042" t="s">
        <v>1840</v>
      </c>
      <c r="E3042" t="s">
        <v>698</v>
      </c>
      <c r="F3042" t="s">
        <v>699</v>
      </c>
      <c r="G3042" t="s">
        <v>700</v>
      </c>
      <c r="H3042" t="s">
        <v>42</v>
      </c>
      <c r="I3042" t="s">
        <v>5672</v>
      </c>
      <c r="J3042" s="4">
        <v>34845</v>
      </c>
    </row>
    <row r="3043" spans="1:10" x14ac:dyDescent="0.3">
      <c r="A3043" t="s">
        <v>5673</v>
      </c>
      <c r="B3043" s="4">
        <v>45685</v>
      </c>
      <c r="C3043" t="s">
        <v>987</v>
      </c>
      <c r="D3043" t="s">
        <v>988</v>
      </c>
      <c r="E3043" t="s">
        <v>698</v>
      </c>
      <c r="F3043" t="s">
        <v>699</v>
      </c>
      <c r="G3043" t="s">
        <v>700</v>
      </c>
      <c r="H3043" t="s">
        <v>42</v>
      </c>
      <c r="I3043" t="s">
        <v>5672</v>
      </c>
      <c r="J3043" s="4">
        <v>34845</v>
      </c>
    </row>
    <row r="3044" spans="1:10" x14ac:dyDescent="0.3">
      <c r="A3044" t="s">
        <v>5674</v>
      </c>
      <c r="B3044" s="4">
        <v>45685</v>
      </c>
      <c r="C3044" t="s">
        <v>656</v>
      </c>
      <c r="D3044" t="s">
        <v>657</v>
      </c>
      <c r="E3044" t="s">
        <v>39</v>
      </c>
      <c r="F3044" t="s">
        <v>40</v>
      </c>
      <c r="G3044" t="s">
        <v>41</v>
      </c>
      <c r="H3044" t="s">
        <v>42</v>
      </c>
      <c r="I3044" t="s">
        <v>3189</v>
      </c>
      <c r="J3044" s="4">
        <v>24097</v>
      </c>
    </row>
    <row r="3045" spans="1:10" x14ac:dyDescent="0.3">
      <c r="A3045" t="s">
        <v>5675</v>
      </c>
      <c r="B3045" s="4">
        <v>45685</v>
      </c>
      <c r="C3045" t="s">
        <v>730</v>
      </c>
      <c r="D3045" t="s">
        <v>731</v>
      </c>
      <c r="E3045" t="s">
        <v>1079</v>
      </c>
      <c r="F3045" t="s">
        <v>1080</v>
      </c>
      <c r="G3045" t="s">
        <v>1081</v>
      </c>
      <c r="H3045" t="s">
        <v>42</v>
      </c>
      <c r="I3045" t="s">
        <v>3189</v>
      </c>
      <c r="J3045" s="4">
        <v>24097</v>
      </c>
    </row>
    <row r="3046" spans="1:10" x14ac:dyDescent="0.3">
      <c r="A3046" t="s">
        <v>5676</v>
      </c>
      <c r="B3046" s="4">
        <v>45685</v>
      </c>
      <c r="C3046" t="s">
        <v>273</v>
      </c>
      <c r="D3046" t="s">
        <v>274</v>
      </c>
      <c r="E3046" t="s">
        <v>1079</v>
      </c>
      <c r="F3046" t="s">
        <v>1080</v>
      </c>
      <c r="G3046" t="s">
        <v>1081</v>
      </c>
      <c r="H3046" t="s">
        <v>42</v>
      </c>
      <c r="I3046" t="s">
        <v>3189</v>
      </c>
      <c r="J3046" s="4">
        <v>24097</v>
      </c>
    </row>
    <row r="3047" spans="1:10" x14ac:dyDescent="0.3">
      <c r="A3047" t="s">
        <v>5677</v>
      </c>
      <c r="B3047" s="4">
        <v>45685</v>
      </c>
      <c r="C3047" t="s">
        <v>1067</v>
      </c>
      <c r="D3047" t="s">
        <v>1068</v>
      </c>
      <c r="E3047" t="s">
        <v>1079</v>
      </c>
      <c r="F3047" t="s">
        <v>1080</v>
      </c>
      <c r="G3047" t="s">
        <v>1081</v>
      </c>
      <c r="H3047" t="s">
        <v>42</v>
      </c>
      <c r="I3047" t="s">
        <v>3189</v>
      </c>
      <c r="J3047" s="4">
        <v>24097</v>
      </c>
    </row>
    <row r="3048" spans="1:10" x14ac:dyDescent="0.3">
      <c r="A3048" t="s">
        <v>5678</v>
      </c>
      <c r="B3048" s="4">
        <v>45685</v>
      </c>
      <c r="C3048" t="s">
        <v>2624</v>
      </c>
      <c r="D3048" t="s">
        <v>2625</v>
      </c>
      <c r="E3048" t="s">
        <v>1079</v>
      </c>
      <c r="F3048" t="s">
        <v>1080</v>
      </c>
      <c r="G3048" t="s">
        <v>1081</v>
      </c>
      <c r="H3048" t="s">
        <v>42</v>
      </c>
      <c r="I3048" t="s">
        <v>3189</v>
      </c>
      <c r="J3048" s="4">
        <v>24097</v>
      </c>
    </row>
    <row r="3049" spans="1:10" x14ac:dyDescent="0.3">
      <c r="A3049" t="s">
        <v>5679</v>
      </c>
      <c r="B3049" s="4">
        <v>45685</v>
      </c>
      <c r="C3049" t="s">
        <v>431</v>
      </c>
      <c r="D3049" t="s">
        <v>432</v>
      </c>
      <c r="E3049" t="s">
        <v>217</v>
      </c>
      <c r="F3049" t="s">
        <v>218</v>
      </c>
      <c r="G3049" t="s">
        <v>79</v>
      </c>
      <c r="H3049" t="s">
        <v>42</v>
      </c>
      <c r="I3049" t="s">
        <v>5680</v>
      </c>
      <c r="J3049" s="4">
        <v>27767</v>
      </c>
    </row>
    <row r="3050" spans="1:10" x14ac:dyDescent="0.3">
      <c r="A3050" t="s">
        <v>5681</v>
      </c>
      <c r="B3050" s="4">
        <v>45685</v>
      </c>
      <c r="C3050" t="s">
        <v>60</v>
      </c>
      <c r="D3050" t="s">
        <v>61</v>
      </c>
      <c r="E3050" t="s">
        <v>217</v>
      </c>
      <c r="F3050" t="s">
        <v>218</v>
      </c>
      <c r="G3050" t="s">
        <v>79</v>
      </c>
      <c r="H3050" t="s">
        <v>42</v>
      </c>
      <c r="I3050" t="s">
        <v>5680</v>
      </c>
      <c r="J3050" s="4">
        <v>27767</v>
      </c>
    </row>
    <row r="3051" spans="1:10" x14ac:dyDescent="0.3">
      <c r="A3051" t="s">
        <v>3210</v>
      </c>
      <c r="B3051" s="4">
        <v>45685</v>
      </c>
      <c r="C3051" t="s">
        <v>3211</v>
      </c>
      <c r="D3051" t="s">
        <v>3212</v>
      </c>
      <c r="E3051" t="s">
        <v>39</v>
      </c>
      <c r="F3051" t="s">
        <v>40</v>
      </c>
      <c r="G3051" t="s">
        <v>41</v>
      </c>
      <c r="H3051" t="s">
        <v>42</v>
      </c>
      <c r="I3051" t="s">
        <v>3189</v>
      </c>
      <c r="J3051" s="4">
        <v>24097</v>
      </c>
    </row>
    <row r="3052" spans="1:10" x14ac:dyDescent="0.3">
      <c r="A3052" t="s">
        <v>5682</v>
      </c>
      <c r="B3052" s="4">
        <v>45685</v>
      </c>
      <c r="C3052" t="s">
        <v>258</v>
      </c>
      <c r="D3052" t="s">
        <v>259</v>
      </c>
      <c r="E3052" t="s">
        <v>217</v>
      </c>
      <c r="F3052" t="s">
        <v>218</v>
      </c>
      <c r="G3052" t="s">
        <v>79</v>
      </c>
      <c r="H3052" t="s">
        <v>42</v>
      </c>
      <c r="I3052" t="s">
        <v>5680</v>
      </c>
      <c r="J3052" s="4">
        <v>27767</v>
      </c>
    </row>
    <row r="3053" spans="1:10" x14ac:dyDescent="0.3">
      <c r="A3053" t="s">
        <v>5683</v>
      </c>
      <c r="B3053" s="4">
        <v>45685</v>
      </c>
      <c r="C3053" t="s">
        <v>2099</v>
      </c>
      <c r="D3053" t="s">
        <v>2100</v>
      </c>
      <c r="E3053" t="s">
        <v>217</v>
      </c>
      <c r="F3053" t="s">
        <v>218</v>
      </c>
      <c r="G3053" t="s">
        <v>79</v>
      </c>
      <c r="H3053" t="s">
        <v>42</v>
      </c>
      <c r="I3053" t="s">
        <v>5680</v>
      </c>
      <c r="J3053" s="4">
        <v>27767</v>
      </c>
    </row>
    <row r="3054" spans="1:10" x14ac:dyDescent="0.3">
      <c r="A3054" t="s">
        <v>5684</v>
      </c>
      <c r="B3054" s="4">
        <v>45685</v>
      </c>
      <c r="C3054" t="s">
        <v>2480</v>
      </c>
      <c r="D3054" t="s">
        <v>2481</v>
      </c>
      <c r="E3054" t="s">
        <v>51</v>
      </c>
      <c r="F3054" t="s">
        <v>52</v>
      </c>
      <c r="G3054" t="s">
        <v>53</v>
      </c>
      <c r="H3054" t="s">
        <v>42</v>
      </c>
      <c r="I3054" t="s">
        <v>1990</v>
      </c>
      <c r="J3054" s="4">
        <v>28218</v>
      </c>
    </row>
    <row r="3055" spans="1:10" x14ac:dyDescent="0.3">
      <c r="A3055" t="s">
        <v>5685</v>
      </c>
      <c r="B3055" s="4">
        <v>45685</v>
      </c>
      <c r="C3055" t="s">
        <v>311</v>
      </c>
      <c r="D3055" t="s">
        <v>312</v>
      </c>
      <c r="E3055" t="s">
        <v>51</v>
      </c>
      <c r="F3055" t="s">
        <v>52</v>
      </c>
      <c r="G3055" t="s">
        <v>53</v>
      </c>
      <c r="H3055" t="s">
        <v>42</v>
      </c>
      <c r="I3055" t="s">
        <v>5480</v>
      </c>
      <c r="J3055" s="4">
        <v>21318</v>
      </c>
    </row>
    <row r="3056" spans="1:10" x14ac:dyDescent="0.3">
      <c r="A3056" t="s">
        <v>5686</v>
      </c>
      <c r="B3056" s="4">
        <v>45685</v>
      </c>
      <c r="C3056" t="s">
        <v>1876</v>
      </c>
      <c r="D3056" t="s">
        <v>5687</v>
      </c>
      <c r="E3056" t="s">
        <v>51</v>
      </c>
      <c r="F3056" t="s">
        <v>52</v>
      </c>
      <c r="G3056" t="s">
        <v>53</v>
      </c>
      <c r="H3056" t="s">
        <v>42</v>
      </c>
      <c r="I3056" t="s">
        <v>1185</v>
      </c>
      <c r="J3056" s="4">
        <v>32819</v>
      </c>
    </row>
    <row r="3057" spans="1:10" x14ac:dyDescent="0.3">
      <c r="A3057" t="s">
        <v>5688</v>
      </c>
      <c r="B3057" s="4">
        <v>45685</v>
      </c>
      <c r="C3057" t="s">
        <v>1888</v>
      </c>
      <c r="D3057" t="s">
        <v>1889</v>
      </c>
      <c r="E3057" t="s">
        <v>111</v>
      </c>
      <c r="F3057" t="s">
        <v>112</v>
      </c>
      <c r="G3057" t="s">
        <v>113</v>
      </c>
      <c r="H3057" t="s">
        <v>42</v>
      </c>
      <c r="I3057" t="s">
        <v>2827</v>
      </c>
      <c r="J3057" s="4">
        <v>19385</v>
      </c>
    </row>
    <row r="3058" spans="1:10" x14ac:dyDescent="0.3">
      <c r="A3058" t="s">
        <v>5689</v>
      </c>
      <c r="B3058" s="4">
        <v>45685</v>
      </c>
      <c r="C3058" t="s">
        <v>188</v>
      </c>
      <c r="D3058" t="s">
        <v>189</v>
      </c>
      <c r="E3058" t="s">
        <v>51</v>
      </c>
      <c r="F3058" t="s">
        <v>52</v>
      </c>
      <c r="G3058" t="s">
        <v>53</v>
      </c>
      <c r="H3058" t="s">
        <v>42</v>
      </c>
      <c r="I3058" t="s">
        <v>5690</v>
      </c>
      <c r="J3058" s="4">
        <v>28063</v>
      </c>
    </row>
    <row r="3059" spans="1:10" x14ac:dyDescent="0.3">
      <c r="A3059" t="s">
        <v>5691</v>
      </c>
      <c r="B3059" s="4">
        <v>45685</v>
      </c>
      <c r="C3059" t="s">
        <v>81</v>
      </c>
      <c r="D3059" t="s">
        <v>82</v>
      </c>
      <c r="E3059" t="s">
        <v>51</v>
      </c>
      <c r="F3059" t="s">
        <v>52</v>
      </c>
      <c r="G3059" t="s">
        <v>53</v>
      </c>
      <c r="H3059" t="s">
        <v>42</v>
      </c>
      <c r="I3059" t="s">
        <v>915</v>
      </c>
      <c r="J3059" s="4">
        <v>19589</v>
      </c>
    </row>
    <row r="3060" spans="1:10" x14ac:dyDescent="0.3">
      <c r="A3060" t="s">
        <v>5692</v>
      </c>
      <c r="B3060" s="4">
        <v>45685</v>
      </c>
      <c r="C3060" t="s">
        <v>574</v>
      </c>
      <c r="D3060" t="s">
        <v>4122</v>
      </c>
      <c r="E3060" t="s">
        <v>51</v>
      </c>
      <c r="F3060" t="s">
        <v>52</v>
      </c>
      <c r="G3060" t="s">
        <v>53</v>
      </c>
      <c r="H3060" t="s">
        <v>42</v>
      </c>
      <c r="I3060" t="s">
        <v>915</v>
      </c>
      <c r="J3060" s="4">
        <v>19589</v>
      </c>
    </row>
    <row r="3061" spans="1:10" x14ac:dyDescent="0.3">
      <c r="A3061" t="s">
        <v>5693</v>
      </c>
      <c r="B3061" s="4">
        <v>45685</v>
      </c>
      <c r="C3061" t="s">
        <v>2642</v>
      </c>
      <c r="D3061" t="s">
        <v>2643</v>
      </c>
      <c r="E3061" t="s">
        <v>51</v>
      </c>
      <c r="F3061" t="s">
        <v>52</v>
      </c>
      <c r="G3061" t="s">
        <v>53</v>
      </c>
      <c r="H3061" t="s">
        <v>42</v>
      </c>
      <c r="I3061" t="s">
        <v>4233</v>
      </c>
      <c r="J3061" s="4">
        <v>22918</v>
      </c>
    </row>
    <row r="3062" spans="1:10" x14ac:dyDescent="0.3">
      <c r="A3062" t="s">
        <v>5694</v>
      </c>
      <c r="B3062" s="4">
        <v>45685</v>
      </c>
      <c r="C3062" t="s">
        <v>215</v>
      </c>
      <c r="D3062" t="s">
        <v>216</v>
      </c>
      <c r="E3062" t="s">
        <v>51</v>
      </c>
      <c r="F3062" t="s">
        <v>52</v>
      </c>
      <c r="G3062" t="s">
        <v>53</v>
      </c>
      <c r="H3062" t="s">
        <v>42</v>
      </c>
      <c r="I3062" t="s">
        <v>4233</v>
      </c>
      <c r="J3062" s="4">
        <v>22918</v>
      </c>
    </row>
    <row r="3063" spans="1:10" x14ac:dyDescent="0.3">
      <c r="A3063" t="s">
        <v>5695</v>
      </c>
      <c r="B3063" s="4">
        <v>45685</v>
      </c>
      <c r="C3063" t="s">
        <v>590</v>
      </c>
      <c r="D3063" t="s">
        <v>591</v>
      </c>
      <c r="E3063" t="s">
        <v>111</v>
      </c>
      <c r="F3063" t="s">
        <v>112</v>
      </c>
      <c r="G3063" t="s">
        <v>113</v>
      </c>
      <c r="H3063" t="s">
        <v>42</v>
      </c>
      <c r="I3063" t="s">
        <v>585</v>
      </c>
      <c r="J3063" s="4">
        <v>27000</v>
      </c>
    </row>
    <row r="3064" spans="1:10" x14ac:dyDescent="0.3">
      <c r="A3064" t="s">
        <v>5696</v>
      </c>
      <c r="B3064" s="4">
        <v>45685</v>
      </c>
      <c r="C3064" t="s">
        <v>541</v>
      </c>
      <c r="D3064" t="s">
        <v>542</v>
      </c>
      <c r="E3064" t="s">
        <v>111</v>
      </c>
      <c r="F3064" t="s">
        <v>112</v>
      </c>
      <c r="G3064" t="s">
        <v>113</v>
      </c>
      <c r="H3064" t="s">
        <v>42</v>
      </c>
      <c r="I3064" t="s">
        <v>585</v>
      </c>
      <c r="J3064" s="4">
        <v>27000</v>
      </c>
    </row>
    <row r="3065" spans="1:10" x14ac:dyDescent="0.3">
      <c r="A3065" t="s">
        <v>5697</v>
      </c>
      <c r="B3065" s="4">
        <v>45685</v>
      </c>
      <c r="C3065" t="s">
        <v>673</v>
      </c>
      <c r="D3065" t="s">
        <v>674</v>
      </c>
      <c r="E3065" t="s">
        <v>111</v>
      </c>
      <c r="F3065" t="s">
        <v>112</v>
      </c>
      <c r="G3065" t="s">
        <v>113</v>
      </c>
      <c r="H3065" t="s">
        <v>42</v>
      </c>
      <c r="I3065" t="s">
        <v>585</v>
      </c>
      <c r="J3065" s="4">
        <v>27000</v>
      </c>
    </row>
    <row r="3066" spans="1:10" x14ac:dyDescent="0.3">
      <c r="A3066" t="s">
        <v>5698</v>
      </c>
      <c r="B3066" s="4">
        <v>45685</v>
      </c>
      <c r="C3066" t="s">
        <v>1359</v>
      </c>
      <c r="D3066" t="s">
        <v>1360</v>
      </c>
      <c r="E3066" t="s">
        <v>111</v>
      </c>
      <c r="F3066" t="s">
        <v>112</v>
      </c>
      <c r="G3066" t="s">
        <v>113</v>
      </c>
      <c r="H3066" t="s">
        <v>42</v>
      </c>
      <c r="I3066" t="s">
        <v>585</v>
      </c>
      <c r="J3066" s="4">
        <v>27000</v>
      </c>
    </row>
    <row r="3067" spans="1:10" x14ac:dyDescent="0.3">
      <c r="A3067" t="s">
        <v>5699</v>
      </c>
      <c r="B3067" s="4">
        <v>45685</v>
      </c>
      <c r="C3067" t="s">
        <v>5700</v>
      </c>
      <c r="D3067" t="s">
        <v>5701</v>
      </c>
      <c r="E3067" t="s">
        <v>353</v>
      </c>
      <c r="F3067" t="s">
        <v>354</v>
      </c>
      <c r="G3067" t="s">
        <v>79</v>
      </c>
      <c r="H3067" t="s">
        <v>42</v>
      </c>
      <c r="I3067" t="s">
        <v>5702</v>
      </c>
      <c r="J3067" s="4">
        <v>39981</v>
      </c>
    </row>
    <row r="3068" spans="1:10" x14ac:dyDescent="0.3">
      <c r="A3068" t="s">
        <v>1017</v>
      </c>
      <c r="B3068" s="4">
        <v>45685</v>
      </c>
      <c r="C3068" t="s">
        <v>1018</v>
      </c>
      <c r="D3068" t="s">
        <v>1019</v>
      </c>
      <c r="E3068" t="s">
        <v>698</v>
      </c>
      <c r="F3068" t="s">
        <v>699</v>
      </c>
      <c r="G3068" t="s">
        <v>700</v>
      </c>
      <c r="H3068" t="s">
        <v>42</v>
      </c>
      <c r="I3068" t="s">
        <v>1020</v>
      </c>
      <c r="J3068" s="4">
        <v>29211</v>
      </c>
    </row>
    <row r="3069" spans="1:10" x14ac:dyDescent="0.3">
      <c r="A3069" t="s">
        <v>5703</v>
      </c>
      <c r="B3069" s="4">
        <v>45685</v>
      </c>
      <c r="C3069" t="s">
        <v>1022</v>
      </c>
      <c r="D3069" t="s">
        <v>1023</v>
      </c>
      <c r="E3069" t="s">
        <v>217</v>
      </c>
      <c r="F3069" t="s">
        <v>218</v>
      </c>
      <c r="G3069" t="s">
        <v>79</v>
      </c>
      <c r="H3069" t="s">
        <v>42</v>
      </c>
      <c r="I3069" t="s">
        <v>1020</v>
      </c>
      <c r="J3069" s="4">
        <v>29211</v>
      </c>
    </row>
    <row r="3070" spans="1:10" x14ac:dyDescent="0.3">
      <c r="A3070" t="s">
        <v>5704</v>
      </c>
      <c r="B3070" s="4">
        <v>45685</v>
      </c>
      <c r="C3070" t="s">
        <v>109</v>
      </c>
      <c r="D3070" t="s">
        <v>110</v>
      </c>
      <c r="E3070" t="s">
        <v>51</v>
      </c>
      <c r="F3070" t="s">
        <v>52</v>
      </c>
      <c r="G3070" t="s">
        <v>53</v>
      </c>
      <c r="H3070" t="s">
        <v>42</v>
      </c>
      <c r="I3070" t="s">
        <v>1353</v>
      </c>
      <c r="J3070" s="4">
        <v>21166</v>
      </c>
    </row>
    <row r="3071" spans="1:10" x14ac:dyDescent="0.3">
      <c r="A3071" t="s">
        <v>5705</v>
      </c>
      <c r="B3071" s="4">
        <v>45685</v>
      </c>
      <c r="C3071" t="s">
        <v>71</v>
      </c>
      <c r="D3071" t="s">
        <v>72</v>
      </c>
      <c r="E3071" t="s">
        <v>51</v>
      </c>
      <c r="F3071" t="s">
        <v>52</v>
      </c>
      <c r="G3071" t="s">
        <v>53</v>
      </c>
      <c r="H3071" t="s">
        <v>42</v>
      </c>
      <c r="I3071" t="s">
        <v>1353</v>
      </c>
      <c r="J3071" s="4">
        <v>21166</v>
      </c>
    </row>
    <row r="3072" spans="1:10" x14ac:dyDescent="0.3">
      <c r="A3072" t="s">
        <v>5706</v>
      </c>
      <c r="B3072" s="4">
        <v>45685</v>
      </c>
      <c r="C3072" t="s">
        <v>400</v>
      </c>
      <c r="D3072" t="s">
        <v>401</v>
      </c>
      <c r="E3072" t="s">
        <v>353</v>
      </c>
      <c r="F3072" t="s">
        <v>354</v>
      </c>
      <c r="G3072" t="s">
        <v>79</v>
      </c>
      <c r="H3072" t="s">
        <v>42</v>
      </c>
      <c r="I3072" t="s">
        <v>5707</v>
      </c>
      <c r="J3072" s="4">
        <v>38889</v>
      </c>
    </row>
    <row r="3073" spans="1:10" x14ac:dyDescent="0.3">
      <c r="A3073" t="s">
        <v>5708</v>
      </c>
      <c r="B3073" s="4">
        <v>45685</v>
      </c>
      <c r="C3073" t="s">
        <v>188</v>
      </c>
      <c r="D3073" t="s">
        <v>189</v>
      </c>
      <c r="E3073" t="s">
        <v>51</v>
      </c>
      <c r="F3073" t="s">
        <v>52</v>
      </c>
      <c r="G3073" t="s">
        <v>53</v>
      </c>
      <c r="H3073" t="s">
        <v>42</v>
      </c>
      <c r="I3073" t="s">
        <v>5709</v>
      </c>
      <c r="J3073" s="4">
        <v>26708</v>
      </c>
    </row>
    <row r="3074" spans="1:10" x14ac:dyDescent="0.3">
      <c r="A3074" t="s">
        <v>5710</v>
      </c>
      <c r="B3074" s="4">
        <v>45685</v>
      </c>
      <c r="C3074" t="s">
        <v>311</v>
      </c>
      <c r="D3074" t="s">
        <v>312</v>
      </c>
      <c r="E3074" t="s">
        <v>111</v>
      </c>
      <c r="F3074" t="s">
        <v>112</v>
      </c>
      <c r="G3074" t="s">
        <v>113</v>
      </c>
      <c r="H3074" t="s">
        <v>42</v>
      </c>
      <c r="I3074" t="s">
        <v>5711</v>
      </c>
      <c r="J3074" s="4">
        <v>23997</v>
      </c>
    </row>
    <row r="3075" spans="1:10" x14ac:dyDescent="0.3">
      <c r="A3075" t="s">
        <v>5712</v>
      </c>
      <c r="B3075" s="4">
        <v>45685</v>
      </c>
      <c r="C3075" t="s">
        <v>673</v>
      </c>
      <c r="D3075" t="s">
        <v>674</v>
      </c>
      <c r="E3075" t="s">
        <v>111</v>
      </c>
      <c r="F3075" t="s">
        <v>112</v>
      </c>
      <c r="G3075" t="s">
        <v>113</v>
      </c>
      <c r="H3075" t="s">
        <v>42</v>
      </c>
      <c r="I3075" t="s">
        <v>5711</v>
      </c>
      <c r="J3075" s="4">
        <v>23997</v>
      </c>
    </row>
    <row r="3076" spans="1:10" x14ac:dyDescent="0.3">
      <c r="A3076" t="s">
        <v>5713</v>
      </c>
      <c r="B3076" s="4">
        <v>45685</v>
      </c>
      <c r="C3076" t="s">
        <v>1436</v>
      </c>
      <c r="D3076" t="s">
        <v>5714</v>
      </c>
      <c r="E3076" t="s">
        <v>111</v>
      </c>
      <c r="F3076" t="s">
        <v>112</v>
      </c>
      <c r="G3076" t="s">
        <v>113</v>
      </c>
      <c r="H3076" t="s">
        <v>42</v>
      </c>
      <c r="I3076" t="s">
        <v>5711</v>
      </c>
      <c r="J3076" s="4">
        <v>23997</v>
      </c>
    </row>
    <row r="3077" spans="1:10" x14ac:dyDescent="0.3">
      <c r="A3077" t="s">
        <v>5715</v>
      </c>
      <c r="B3077" s="4">
        <v>45685</v>
      </c>
      <c r="C3077" t="s">
        <v>434</v>
      </c>
      <c r="D3077" t="s">
        <v>435</v>
      </c>
      <c r="E3077" t="s">
        <v>111</v>
      </c>
      <c r="F3077" t="s">
        <v>112</v>
      </c>
      <c r="G3077" t="s">
        <v>113</v>
      </c>
      <c r="H3077" t="s">
        <v>42</v>
      </c>
      <c r="I3077" t="s">
        <v>5711</v>
      </c>
      <c r="J3077" s="4">
        <v>23997</v>
      </c>
    </row>
    <row r="3078" spans="1:10" x14ac:dyDescent="0.3">
      <c r="A3078" t="s">
        <v>5716</v>
      </c>
      <c r="B3078" s="4">
        <v>45685</v>
      </c>
      <c r="C3078" t="s">
        <v>276</v>
      </c>
      <c r="D3078" t="s">
        <v>277</v>
      </c>
      <c r="E3078" t="s">
        <v>77</v>
      </c>
      <c r="F3078" t="s">
        <v>78</v>
      </c>
      <c r="G3078" t="s">
        <v>79</v>
      </c>
      <c r="H3078" t="s">
        <v>42</v>
      </c>
      <c r="I3078" t="s">
        <v>3184</v>
      </c>
      <c r="J3078" s="4">
        <v>19430</v>
      </c>
    </row>
    <row r="3079" spans="1:10" x14ac:dyDescent="0.3">
      <c r="A3079" t="s">
        <v>1313</v>
      </c>
      <c r="B3079" s="4">
        <v>45685</v>
      </c>
      <c r="C3079" t="s">
        <v>778</v>
      </c>
      <c r="D3079" t="s">
        <v>779</v>
      </c>
      <c r="E3079" t="s">
        <v>39</v>
      </c>
      <c r="F3079" t="s">
        <v>40</v>
      </c>
      <c r="G3079" t="s">
        <v>41</v>
      </c>
      <c r="H3079" t="s">
        <v>42</v>
      </c>
      <c r="I3079" t="s">
        <v>1314</v>
      </c>
      <c r="J3079" s="4">
        <v>25189</v>
      </c>
    </row>
    <row r="3080" spans="1:10" x14ac:dyDescent="0.3">
      <c r="A3080" t="s">
        <v>5717</v>
      </c>
      <c r="B3080" s="4">
        <v>45685</v>
      </c>
      <c r="C3080" t="s">
        <v>5718</v>
      </c>
      <c r="D3080" t="s">
        <v>5719</v>
      </c>
      <c r="E3080" t="s">
        <v>5720</v>
      </c>
      <c r="F3080" t="s">
        <v>5721</v>
      </c>
      <c r="G3080" t="s">
        <v>5722</v>
      </c>
      <c r="H3080" t="s">
        <v>42</v>
      </c>
      <c r="I3080" t="s">
        <v>5723</v>
      </c>
      <c r="J3080" s="4">
        <v>20611</v>
      </c>
    </row>
    <row r="3081" spans="1:10" x14ac:dyDescent="0.3">
      <c r="A3081" t="s">
        <v>5724</v>
      </c>
      <c r="B3081" s="4">
        <v>45685</v>
      </c>
      <c r="C3081" t="s">
        <v>2442</v>
      </c>
      <c r="D3081" t="s">
        <v>2443</v>
      </c>
      <c r="E3081" t="s">
        <v>204</v>
      </c>
      <c r="F3081" t="s">
        <v>205</v>
      </c>
      <c r="G3081" t="s">
        <v>206</v>
      </c>
      <c r="H3081" t="s">
        <v>42</v>
      </c>
      <c r="I3081" t="s">
        <v>3184</v>
      </c>
      <c r="J3081" s="4">
        <v>19430</v>
      </c>
    </row>
    <row r="3082" spans="1:10" x14ac:dyDescent="0.3">
      <c r="A3082" t="s">
        <v>919</v>
      </c>
      <c r="B3082" s="4">
        <v>45685</v>
      </c>
      <c r="C3082" t="s">
        <v>692</v>
      </c>
      <c r="D3082" t="s">
        <v>693</v>
      </c>
      <c r="E3082" t="s">
        <v>39</v>
      </c>
      <c r="F3082" t="s">
        <v>40</v>
      </c>
      <c r="G3082" t="s">
        <v>41</v>
      </c>
      <c r="H3082" t="s">
        <v>42</v>
      </c>
      <c r="I3082" t="s">
        <v>913</v>
      </c>
      <c r="J3082" s="4">
        <v>18769</v>
      </c>
    </row>
    <row r="3083" spans="1:10" x14ac:dyDescent="0.3">
      <c r="A3083" t="s">
        <v>5725</v>
      </c>
      <c r="B3083" s="4">
        <v>45685</v>
      </c>
      <c r="C3083" t="s">
        <v>311</v>
      </c>
      <c r="D3083" t="s">
        <v>312</v>
      </c>
      <c r="E3083" t="s">
        <v>51</v>
      </c>
      <c r="F3083" t="s">
        <v>52</v>
      </c>
      <c r="G3083" t="s">
        <v>53</v>
      </c>
      <c r="H3083" t="s">
        <v>42</v>
      </c>
      <c r="I3083" t="s">
        <v>5726</v>
      </c>
      <c r="J3083" s="4">
        <v>26127</v>
      </c>
    </row>
    <row r="3084" spans="1:10" x14ac:dyDescent="0.3">
      <c r="A3084" t="s">
        <v>5727</v>
      </c>
      <c r="B3084" s="4">
        <v>45685</v>
      </c>
      <c r="C3084" t="s">
        <v>45</v>
      </c>
      <c r="D3084" t="s">
        <v>46</v>
      </c>
      <c r="E3084" t="s">
        <v>39</v>
      </c>
      <c r="F3084" t="s">
        <v>40</v>
      </c>
      <c r="G3084" t="s">
        <v>41</v>
      </c>
      <c r="H3084" t="s">
        <v>42</v>
      </c>
      <c r="I3084" t="s">
        <v>5728</v>
      </c>
      <c r="J3084" s="4">
        <v>21841</v>
      </c>
    </row>
    <row r="3085" spans="1:10" x14ac:dyDescent="0.3">
      <c r="A3085" t="s">
        <v>5729</v>
      </c>
      <c r="B3085" s="4">
        <v>45685</v>
      </c>
      <c r="C3085" t="s">
        <v>4223</v>
      </c>
      <c r="D3085" t="s">
        <v>4224</v>
      </c>
      <c r="E3085" t="s">
        <v>39</v>
      </c>
      <c r="F3085" t="s">
        <v>40</v>
      </c>
      <c r="G3085" t="s">
        <v>41</v>
      </c>
      <c r="H3085" t="s">
        <v>42</v>
      </c>
      <c r="I3085" t="s">
        <v>5728</v>
      </c>
      <c r="J3085" s="4">
        <v>21841</v>
      </c>
    </row>
    <row r="3086" spans="1:10" x14ac:dyDescent="0.3">
      <c r="A3086" t="s">
        <v>5730</v>
      </c>
      <c r="B3086" s="4">
        <v>45685</v>
      </c>
      <c r="C3086" t="s">
        <v>1655</v>
      </c>
      <c r="D3086" t="s">
        <v>1656</v>
      </c>
      <c r="E3086" t="s">
        <v>39</v>
      </c>
      <c r="F3086" t="s">
        <v>40</v>
      </c>
      <c r="G3086" t="s">
        <v>41</v>
      </c>
      <c r="H3086" t="s">
        <v>42</v>
      </c>
      <c r="I3086" t="s">
        <v>5728</v>
      </c>
      <c r="J3086" s="4">
        <v>21841</v>
      </c>
    </row>
    <row r="3087" spans="1:10" x14ac:dyDescent="0.3">
      <c r="A3087" t="s">
        <v>5731</v>
      </c>
      <c r="B3087" s="4">
        <v>45685</v>
      </c>
      <c r="C3087" t="s">
        <v>194</v>
      </c>
      <c r="D3087" t="s">
        <v>5732</v>
      </c>
      <c r="E3087" t="s">
        <v>39</v>
      </c>
      <c r="F3087" t="s">
        <v>40</v>
      </c>
      <c r="G3087" t="s">
        <v>41</v>
      </c>
      <c r="H3087" t="s">
        <v>42</v>
      </c>
      <c r="I3087" t="s">
        <v>5733</v>
      </c>
      <c r="J3087" s="4">
        <v>22979</v>
      </c>
    </row>
    <row r="3088" spans="1:10" x14ac:dyDescent="0.3">
      <c r="A3088" t="s">
        <v>5734</v>
      </c>
      <c r="B3088" s="4">
        <v>45685</v>
      </c>
      <c r="C3088" t="s">
        <v>3772</v>
      </c>
      <c r="D3088" t="s">
        <v>3773</v>
      </c>
      <c r="E3088" t="s">
        <v>51</v>
      </c>
      <c r="F3088" t="s">
        <v>52</v>
      </c>
      <c r="G3088" t="s">
        <v>53</v>
      </c>
      <c r="H3088" t="s">
        <v>42</v>
      </c>
      <c r="I3088" t="s">
        <v>5551</v>
      </c>
      <c r="J3088" s="4">
        <v>24343</v>
      </c>
    </row>
    <row r="3089" spans="1:10" x14ac:dyDescent="0.3">
      <c r="A3089" t="s">
        <v>5735</v>
      </c>
      <c r="B3089" s="4">
        <v>45685</v>
      </c>
      <c r="C3089" t="s">
        <v>85</v>
      </c>
      <c r="D3089" t="s">
        <v>86</v>
      </c>
      <c r="E3089" t="s">
        <v>51</v>
      </c>
      <c r="F3089" t="s">
        <v>52</v>
      </c>
      <c r="G3089" t="s">
        <v>53</v>
      </c>
      <c r="H3089" t="s">
        <v>42</v>
      </c>
      <c r="I3089" t="s">
        <v>5395</v>
      </c>
      <c r="J3089" s="4">
        <v>25285</v>
      </c>
    </row>
    <row r="3090" spans="1:10" x14ac:dyDescent="0.3">
      <c r="A3090" t="s">
        <v>5736</v>
      </c>
      <c r="B3090" s="4">
        <v>45685</v>
      </c>
      <c r="C3090" t="s">
        <v>85</v>
      </c>
      <c r="D3090" t="s">
        <v>86</v>
      </c>
      <c r="E3090" t="s">
        <v>51</v>
      </c>
      <c r="F3090" t="s">
        <v>52</v>
      </c>
      <c r="G3090" t="s">
        <v>53</v>
      </c>
      <c r="H3090" t="s">
        <v>42</v>
      </c>
      <c r="I3090" t="s">
        <v>5737</v>
      </c>
      <c r="J3090" s="4">
        <v>23736</v>
      </c>
    </row>
    <row r="3091" spans="1:10" x14ac:dyDescent="0.3">
      <c r="A3091" t="s">
        <v>5738</v>
      </c>
      <c r="B3091" s="4">
        <v>45685</v>
      </c>
      <c r="C3091" t="s">
        <v>692</v>
      </c>
      <c r="D3091" t="s">
        <v>693</v>
      </c>
      <c r="E3091" t="s">
        <v>51</v>
      </c>
      <c r="F3091" t="s">
        <v>52</v>
      </c>
      <c r="G3091" t="s">
        <v>53</v>
      </c>
      <c r="H3091" t="s">
        <v>42</v>
      </c>
      <c r="I3091" t="s">
        <v>5737</v>
      </c>
      <c r="J3091" s="4">
        <v>23736</v>
      </c>
    </row>
    <row r="3092" spans="1:10" x14ac:dyDescent="0.3">
      <c r="A3092" t="s">
        <v>750</v>
      </c>
      <c r="B3092" s="4">
        <v>45685</v>
      </c>
      <c r="C3092" t="s">
        <v>751</v>
      </c>
      <c r="D3092" t="s">
        <v>752</v>
      </c>
      <c r="E3092" t="s">
        <v>39</v>
      </c>
      <c r="F3092" t="s">
        <v>40</v>
      </c>
      <c r="G3092" t="s">
        <v>41</v>
      </c>
      <c r="H3092" t="s">
        <v>42</v>
      </c>
      <c r="I3092" t="s">
        <v>745</v>
      </c>
      <c r="J3092" s="4">
        <v>30023</v>
      </c>
    </row>
    <row r="3093" spans="1:10" x14ac:dyDescent="0.3">
      <c r="A3093" t="s">
        <v>5739</v>
      </c>
      <c r="B3093" s="4">
        <v>45685</v>
      </c>
      <c r="C3093" t="s">
        <v>5740</v>
      </c>
      <c r="D3093" t="s">
        <v>5741</v>
      </c>
      <c r="E3093" t="s">
        <v>498</v>
      </c>
      <c r="F3093" t="s">
        <v>499</v>
      </c>
      <c r="G3093" t="s">
        <v>79</v>
      </c>
      <c r="H3093" t="s">
        <v>42</v>
      </c>
      <c r="I3093" t="s">
        <v>5742</v>
      </c>
      <c r="J3093" s="4">
        <v>30138</v>
      </c>
    </row>
    <row r="3094" spans="1:10" x14ac:dyDescent="0.3">
      <c r="A3094" t="s">
        <v>5743</v>
      </c>
      <c r="B3094" s="4">
        <v>45685</v>
      </c>
      <c r="C3094" t="s">
        <v>4772</v>
      </c>
      <c r="D3094" t="s">
        <v>4773</v>
      </c>
      <c r="E3094" t="s">
        <v>111</v>
      </c>
      <c r="F3094" t="s">
        <v>112</v>
      </c>
      <c r="G3094" t="s">
        <v>113</v>
      </c>
      <c r="H3094" t="s">
        <v>42</v>
      </c>
      <c r="I3094" t="s">
        <v>2758</v>
      </c>
      <c r="J3094" s="4">
        <v>31373</v>
      </c>
    </row>
    <row r="3095" spans="1:10" x14ac:dyDescent="0.3">
      <c r="A3095" t="s">
        <v>5744</v>
      </c>
      <c r="B3095" s="4">
        <v>45685</v>
      </c>
      <c r="C3095" t="s">
        <v>640</v>
      </c>
      <c r="D3095" t="s">
        <v>641</v>
      </c>
      <c r="E3095" t="s">
        <v>51</v>
      </c>
      <c r="F3095" t="s">
        <v>52</v>
      </c>
      <c r="G3095" t="s">
        <v>53</v>
      </c>
      <c r="H3095" t="s">
        <v>42</v>
      </c>
      <c r="I3095" t="s">
        <v>543</v>
      </c>
      <c r="J3095" s="4">
        <v>26385</v>
      </c>
    </row>
    <row r="3096" spans="1:10" x14ac:dyDescent="0.3">
      <c r="A3096" t="s">
        <v>5745</v>
      </c>
      <c r="B3096" s="4">
        <v>45685</v>
      </c>
      <c r="C3096" t="s">
        <v>75</v>
      </c>
      <c r="D3096" t="s">
        <v>76</v>
      </c>
      <c r="E3096" t="s">
        <v>51</v>
      </c>
      <c r="F3096" t="s">
        <v>52</v>
      </c>
      <c r="G3096" t="s">
        <v>53</v>
      </c>
      <c r="H3096" t="s">
        <v>42</v>
      </c>
      <c r="I3096" t="s">
        <v>543</v>
      </c>
      <c r="J3096" s="4">
        <v>26385</v>
      </c>
    </row>
    <row r="3097" spans="1:10" x14ac:dyDescent="0.3">
      <c r="A3097" t="s">
        <v>540</v>
      </c>
      <c r="B3097" s="4">
        <v>45685</v>
      </c>
      <c r="C3097" t="s">
        <v>541</v>
      </c>
      <c r="D3097" t="s">
        <v>542</v>
      </c>
      <c r="E3097" t="s">
        <v>51</v>
      </c>
      <c r="F3097" t="s">
        <v>52</v>
      </c>
      <c r="G3097" t="s">
        <v>53</v>
      </c>
      <c r="H3097" t="s">
        <v>42</v>
      </c>
      <c r="I3097" t="s">
        <v>543</v>
      </c>
      <c r="J3097" s="4">
        <v>26385</v>
      </c>
    </row>
    <row r="3098" spans="1:10" x14ac:dyDescent="0.3">
      <c r="A3098" t="s">
        <v>5746</v>
      </c>
      <c r="B3098" s="4">
        <v>45685</v>
      </c>
      <c r="C3098" t="s">
        <v>545</v>
      </c>
      <c r="D3098" t="s">
        <v>546</v>
      </c>
      <c r="E3098" t="s">
        <v>51</v>
      </c>
      <c r="F3098" t="s">
        <v>52</v>
      </c>
      <c r="G3098" t="s">
        <v>53</v>
      </c>
      <c r="H3098" t="s">
        <v>42</v>
      </c>
      <c r="I3098" t="s">
        <v>543</v>
      </c>
      <c r="J3098" s="4">
        <v>26385</v>
      </c>
    </row>
    <row r="3099" spans="1:10" x14ac:dyDescent="0.3">
      <c r="A3099" t="s">
        <v>5747</v>
      </c>
      <c r="B3099" s="4">
        <v>45685</v>
      </c>
      <c r="C3099" t="s">
        <v>5748</v>
      </c>
      <c r="D3099" t="s">
        <v>5749</v>
      </c>
      <c r="E3099" t="s">
        <v>157</v>
      </c>
      <c r="F3099" t="s">
        <v>158</v>
      </c>
      <c r="G3099" t="s">
        <v>79</v>
      </c>
      <c r="H3099" t="s">
        <v>42</v>
      </c>
      <c r="I3099" t="s">
        <v>5750</v>
      </c>
      <c r="J3099" s="4">
        <v>19604</v>
      </c>
    </row>
    <row r="3100" spans="1:10" x14ac:dyDescent="0.3">
      <c r="A3100" t="s">
        <v>5751</v>
      </c>
      <c r="B3100" s="4">
        <v>45685</v>
      </c>
      <c r="C3100" t="s">
        <v>286</v>
      </c>
      <c r="D3100" t="s">
        <v>287</v>
      </c>
      <c r="E3100" t="s">
        <v>39</v>
      </c>
      <c r="F3100" t="s">
        <v>40</v>
      </c>
      <c r="G3100" t="s">
        <v>41</v>
      </c>
      <c r="H3100" t="s">
        <v>42</v>
      </c>
      <c r="I3100" t="s">
        <v>3035</v>
      </c>
      <c r="J3100" s="4">
        <v>20037</v>
      </c>
    </row>
    <row r="3101" spans="1:10" x14ac:dyDescent="0.3">
      <c r="A3101" t="s">
        <v>5752</v>
      </c>
      <c r="B3101" s="4">
        <v>45685</v>
      </c>
      <c r="C3101" t="s">
        <v>215</v>
      </c>
      <c r="D3101" t="s">
        <v>216</v>
      </c>
      <c r="E3101" t="s">
        <v>51</v>
      </c>
      <c r="F3101" t="s">
        <v>52</v>
      </c>
      <c r="G3101" t="s">
        <v>53</v>
      </c>
      <c r="H3101" t="s">
        <v>42</v>
      </c>
      <c r="I3101" t="s">
        <v>2408</v>
      </c>
      <c r="J3101" s="4">
        <v>17603</v>
      </c>
    </row>
    <row r="3102" spans="1:10" x14ac:dyDescent="0.3">
      <c r="A3102" t="s">
        <v>5753</v>
      </c>
      <c r="B3102" s="4">
        <v>45685</v>
      </c>
      <c r="C3102" t="s">
        <v>81</v>
      </c>
      <c r="D3102" t="s">
        <v>82</v>
      </c>
      <c r="E3102" t="s">
        <v>51</v>
      </c>
      <c r="F3102" t="s">
        <v>52</v>
      </c>
      <c r="G3102" t="s">
        <v>53</v>
      </c>
      <c r="H3102" t="s">
        <v>42</v>
      </c>
      <c r="I3102" t="s">
        <v>2408</v>
      </c>
      <c r="J3102" s="4">
        <v>17603</v>
      </c>
    </row>
    <row r="3103" spans="1:10" x14ac:dyDescent="0.3">
      <c r="A3103" t="s">
        <v>5754</v>
      </c>
      <c r="B3103" s="4">
        <v>45685</v>
      </c>
      <c r="C3103" t="s">
        <v>1326</v>
      </c>
      <c r="D3103" t="s">
        <v>1327</v>
      </c>
      <c r="E3103" t="s">
        <v>51</v>
      </c>
      <c r="F3103" t="s">
        <v>52</v>
      </c>
      <c r="G3103" t="s">
        <v>53</v>
      </c>
      <c r="H3103" t="s">
        <v>42</v>
      </c>
      <c r="I3103" t="s">
        <v>2408</v>
      </c>
      <c r="J3103" s="4">
        <v>17603</v>
      </c>
    </row>
    <row r="3104" spans="1:10" x14ac:dyDescent="0.3">
      <c r="A3104" t="s">
        <v>5755</v>
      </c>
      <c r="B3104" s="4">
        <v>45685</v>
      </c>
      <c r="C3104" t="s">
        <v>5756</v>
      </c>
      <c r="D3104" t="s">
        <v>5757</v>
      </c>
      <c r="E3104" t="s">
        <v>51</v>
      </c>
      <c r="F3104" t="s">
        <v>52</v>
      </c>
      <c r="G3104" t="s">
        <v>53</v>
      </c>
      <c r="H3104" t="s">
        <v>42</v>
      </c>
      <c r="I3104" t="s">
        <v>2408</v>
      </c>
      <c r="J3104" s="4">
        <v>17603</v>
      </c>
    </row>
    <row r="3105" spans="1:10" x14ac:dyDescent="0.3">
      <c r="A3105" t="s">
        <v>5758</v>
      </c>
      <c r="B3105" s="4">
        <v>45685</v>
      </c>
      <c r="C3105" t="s">
        <v>891</v>
      </c>
      <c r="D3105" t="s">
        <v>892</v>
      </c>
      <c r="E3105" t="s">
        <v>51</v>
      </c>
      <c r="F3105" t="s">
        <v>52</v>
      </c>
      <c r="G3105" t="s">
        <v>53</v>
      </c>
      <c r="H3105" t="s">
        <v>42</v>
      </c>
      <c r="I3105" t="s">
        <v>2408</v>
      </c>
      <c r="J3105" s="4">
        <v>17603</v>
      </c>
    </row>
    <row r="3106" spans="1:10" x14ac:dyDescent="0.3">
      <c r="A3106" t="s">
        <v>5759</v>
      </c>
      <c r="B3106" s="4">
        <v>45685</v>
      </c>
      <c r="C3106" t="s">
        <v>4440</v>
      </c>
      <c r="D3106" t="s">
        <v>5760</v>
      </c>
      <c r="E3106" t="s">
        <v>111</v>
      </c>
      <c r="F3106" t="s">
        <v>112</v>
      </c>
      <c r="G3106" t="s">
        <v>113</v>
      </c>
      <c r="H3106" t="s">
        <v>42</v>
      </c>
      <c r="I3106" t="s">
        <v>5761</v>
      </c>
      <c r="J3106" s="4">
        <v>25532</v>
      </c>
    </row>
    <row r="3107" spans="1:10" x14ac:dyDescent="0.3">
      <c r="A3107" t="s">
        <v>5762</v>
      </c>
      <c r="B3107" s="4">
        <v>45685</v>
      </c>
      <c r="C3107" t="s">
        <v>270</v>
      </c>
      <c r="D3107" t="s">
        <v>271</v>
      </c>
      <c r="E3107" t="s">
        <v>111</v>
      </c>
      <c r="F3107" t="s">
        <v>112</v>
      </c>
      <c r="G3107" t="s">
        <v>113</v>
      </c>
      <c r="H3107" t="s">
        <v>42</v>
      </c>
      <c r="I3107" t="s">
        <v>5761</v>
      </c>
      <c r="J3107" s="4">
        <v>25532</v>
      </c>
    </row>
    <row r="3108" spans="1:10" x14ac:dyDescent="0.3">
      <c r="A3108" t="s">
        <v>5763</v>
      </c>
      <c r="B3108" s="4">
        <v>45685</v>
      </c>
      <c r="C3108" t="s">
        <v>5748</v>
      </c>
      <c r="D3108" t="s">
        <v>5749</v>
      </c>
      <c r="E3108" t="s">
        <v>498</v>
      </c>
      <c r="F3108" t="s">
        <v>499</v>
      </c>
      <c r="G3108" t="s">
        <v>79</v>
      </c>
      <c r="H3108" t="s">
        <v>42</v>
      </c>
      <c r="I3108" t="s">
        <v>5742</v>
      </c>
      <c r="J3108" s="4">
        <v>30138</v>
      </c>
    </row>
    <row r="3109" spans="1:10" x14ac:dyDescent="0.3">
      <c r="A3109" t="s">
        <v>5764</v>
      </c>
      <c r="B3109" s="4">
        <v>45685</v>
      </c>
      <c r="C3109" t="s">
        <v>1149</v>
      </c>
      <c r="D3109" t="s">
        <v>1150</v>
      </c>
      <c r="E3109" t="s">
        <v>5765</v>
      </c>
      <c r="F3109" t="s">
        <v>5766</v>
      </c>
      <c r="G3109" t="s">
        <v>5767</v>
      </c>
      <c r="H3109" t="s">
        <v>42</v>
      </c>
      <c r="I3109" t="s">
        <v>5584</v>
      </c>
      <c r="J3109" s="4">
        <v>24016</v>
      </c>
    </row>
    <row r="3110" spans="1:10" x14ac:dyDescent="0.3">
      <c r="A3110" t="s">
        <v>5768</v>
      </c>
      <c r="B3110" s="4">
        <v>45685</v>
      </c>
      <c r="C3110" t="s">
        <v>554</v>
      </c>
      <c r="D3110" t="s">
        <v>555</v>
      </c>
      <c r="E3110" t="s">
        <v>51</v>
      </c>
      <c r="F3110" t="s">
        <v>52</v>
      </c>
      <c r="G3110" t="s">
        <v>53</v>
      </c>
      <c r="H3110" t="s">
        <v>42</v>
      </c>
      <c r="I3110" t="s">
        <v>5584</v>
      </c>
      <c r="J3110" s="4">
        <v>24016</v>
      </c>
    </row>
    <row r="3111" spans="1:10" x14ac:dyDescent="0.3">
      <c r="A3111" t="s">
        <v>5769</v>
      </c>
      <c r="B3111" s="4">
        <v>45685</v>
      </c>
      <c r="C3111" t="s">
        <v>2145</v>
      </c>
      <c r="D3111" t="s">
        <v>2146</v>
      </c>
      <c r="E3111" t="s">
        <v>111</v>
      </c>
      <c r="F3111" t="s">
        <v>112</v>
      </c>
      <c r="G3111" t="s">
        <v>113</v>
      </c>
      <c r="H3111" t="s">
        <v>42</v>
      </c>
      <c r="I3111" t="s">
        <v>5761</v>
      </c>
      <c r="J3111" s="4">
        <v>25532</v>
      </c>
    </row>
    <row r="3112" spans="1:10" x14ac:dyDescent="0.3">
      <c r="A3112" t="s">
        <v>5770</v>
      </c>
      <c r="B3112" s="4">
        <v>45685</v>
      </c>
      <c r="C3112" t="s">
        <v>60</v>
      </c>
      <c r="D3112" t="s">
        <v>61</v>
      </c>
      <c r="E3112" t="s">
        <v>217</v>
      </c>
      <c r="F3112" t="s">
        <v>218</v>
      </c>
      <c r="G3112" t="s">
        <v>79</v>
      </c>
      <c r="H3112" t="s">
        <v>42</v>
      </c>
      <c r="I3112" t="s">
        <v>5771</v>
      </c>
      <c r="J3112" s="4">
        <v>31176</v>
      </c>
    </row>
    <row r="3113" spans="1:10" x14ac:dyDescent="0.3">
      <c r="A3113" t="s">
        <v>5772</v>
      </c>
      <c r="B3113" s="4">
        <v>45685</v>
      </c>
      <c r="C3113" t="s">
        <v>215</v>
      </c>
      <c r="D3113" t="s">
        <v>1224</v>
      </c>
      <c r="E3113" t="s">
        <v>111</v>
      </c>
      <c r="F3113" t="s">
        <v>112</v>
      </c>
      <c r="G3113" t="s">
        <v>113</v>
      </c>
      <c r="H3113" t="s">
        <v>42</v>
      </c>
      <c r="I3113" t="s">
        <v>5773</v>
      </c>
      <c r="J3113" s="4">
        <v>27041</v>
      </c>
    </row>
    <row r="3114" spans="1:10" x14ac:dyDescent="0.3">
      <c r="A3114" t="s">
        <v>5774</v>
      </c>
      <c r="B3114" s="4">
        <v>45685</v>
      </c>
      <c r="C3114" t="s">
        <v>673</v>
      </c>
      <c r="D3114" t="s">
        <v>674</v>
      </c>
      <c r="E3114" t="s">
        <v>111</v>
      </c>
      <c r="F3114" t="s">
        <v>112</v>
      </c>
      <c r="G3114" t="s">
        <v>113</v>
      </c>
      <c r="H3114" t="s">
        <v>42</v>
      </c>
      <c r="I3114" t="s">
        <v>5773</v>
      </c>
      <c r="J3114" s="4">
        <v>27041</v>
      </c>
    </row>
    <row r="3115" spans="1:10" x14ac:dyDescent="0.3">
      <c r="A3115" t="s">
        <v>5775</v>
      </c>
      <c r="B3115" s="4">
        <v>45685</v>
      </c>
      <c r="C3115" t="s">
        <v>105</v>
      </c>
      <c r="D3115" t="s">
        <v>106</v>
      </c>
      <c r="E3115" t="s">
        <v>204</v>
      </c>
      <c r="F3115" t="s">
        <v>205</v>
      </c>
      <c r="G3115" t="s">
        <v>206</v>
      </c>
      <c r="H3115" t="s">
        <v>42</v>
      </c>
      <c r="I3115" t="s">
        <v>5776</v>
      </c>
      <c r="J3115" s="4">
        <v>24285</v>
      </c>
    </row>
    <row r="3116" spans="1:10" x14ac:dyDescent="0.3">
      <c r="A3116" t="s">
        <v>5777</v>
      </c>
      <c r="B3116" s="4">
        <v>45685</v>
      </c>
      <c r="C3116" t="s">
        <v>347</v>
      </c>
      <c r="D3116" t="s">
        <v>348</v>
      </c>
      <c r="E3116" t="s">
        <v>204</v>
      </c>
      <c r="F3116" t="s">
        <v>205</v>
      </c>
      <c r="G3116" t="s">
        <v>206</v>
      </c>
      <c r="H3116" t="s">
        <v>42</v>
      </c>
      <c r="I3116" t="s">
        <v>5776</v>
      </c>
      <c r="J3116" s="4">
        <v>24285</v>
      </c>
    </row>
    <row r="3117" spans="1:10" x14ac:dyDescent="0.3">
      <c r="A3117" t="s">
        <v>5778</v>
      </c>
      <c r="B3117" s="4">
        <v>45685</v>
      </c>
      <c r="C3117" t="s">
        <v>1502</v>
      </c>
      <c r="D3117" t="s">
        <v>1503</v>
      </c>
      <c r="E3117" t="s">
        <v>204</v>
      </c>
      <c r="F3117" t="s">
        <v>205</v>
      </c>
      <c r="G3117" t="s">
        <v>206</v>
      </c>
      <c r="H3117" t="s">
        <v>42</v>
      </c>
      <c r="I3117" t="s">
        <v>5776</v>
      </c>
      <c r="J3117" s="4">
        <v>24285</v>
      </c>
    </row>
    <row r="3118" spans="1:10" x14ac:dyDescent="0.3">
      <c r="A3118" t="s">
        <v>5779</v>
      </c>
      <c r="B3118" s="4">
        <v>45685</v>
      </c>
      <c r="C3118" t="s">
        <v>60</v>
      </c>
      <c r="D3118" t="s">
        <v>61</v>
      </c>
      <c r="E3118" t="s">
        <v>204</v>
      </c>
      <c r="F3118" t="s">
        <v>205</v>
      </c>
      <c r="G3118" t="s">
        <v>206</v>
      </c>
      <c r="H3118" t="s">
        <v>42</v>
      </c>
      <c r="I3118" t="s">
        <v>5776</v>
      </c>
      <c r="J3118" s="4">
        <v>24285</v>
      </c>
    </row>
    <row r="3119" spans="1:10" x14ac:dyDescent="0.3">
      <c r="A3119" t="s">
        <v>5780</v>
      </c>
      <c r="B3119" s="4">
        <v>45685</v>
      </c>
      <c r="C3119" t="s">
        <v>4135</v>
      </c>
      <c r="D3119" t="s">
        <v>4136</v>
      </c>
      <c r="E3119" t="s">
        <v>217</v>
      </c>
      <c r="F3119" t="s">
        <v>218</v>
      </c>
      <c r="G3119" t="s">
        <v>79</v>
      </c>
      <c r="H3119" t="s">
        <v>42</v>
      </c>
      <c r="I3119" t="s">
        <v>5781</v>
      </c>
      <c r="J3119" s="4">
        <v>31742</v>
      </c>
    </row>
    <row r="3120" spans="1:10" x14ac:dyDescent="0.3">
      <c r="A3120" t="s">
        <v>5782</v>
      </c>
      <c r="B3120" s="4">
        <v>45685</v>
      </c>
      <c r="C3120" t="s">
        <v>419</v>
      </c>
      <c r="D3120" t="s">
        <v>420</v>
      </c>
      <c r="E3120" t="s">
        <v>51</v>
      </c>
      <c r="F3120" t="s">
        <v>52</v>
      </c>
      <c r="G3120" t="s">
        <v>53</v>
      </c>
      <c r="H3120" t="s">
        <v>42</v>
      </c>
      <c r="I3120" t="s">
        <v>5606</v>
      </c>
      <c r="J3120" s="4">
        <v>25923</v>
      </c>
    </row>
    <row r="3121" spans="1:10" x14ac:dyDescent="0.3">
      <c r="A3121" t="s">
        <v>5783</v>
      </c>
      <c r="B3121" s="4">
        <v>45685</v>
      </c>
      <c r="C3121" t="s">
        <v>120</v>
      </c>
      <c r="D3121" t="s">
        <v>121</v>
      </c>
      <c r="E3121" t="s">
        <v>51</v>
      </c>
      <c r="F3121" t="s">
        <v>52</v>
      </c>
      <c r="G3121" t="s">
        <v>53</v>
      </c>
      <c r="H3121" t="s">
        <v>42</v>
      </c>
      <c r="I3121" t="s">
        <v>5606</v>
      </c>
      <c r="J3121" s="4">
        <v>25923</v>
      </c>
    </row>
    <row r="3122" spans="1:10" x14ac:dyDescent="0.3">
      <c r="A3122" t="s">
        <v>5784</v>
      </c>
      <c r="B3122" s="4">
        <v>45685</v>
      </c>
      <c r="C3122" t="s">
        <v>250</v>
      </c>
      <c r="D3122" t="s">
        <v>251</v>
      </c>
      <c r="E3122" t="s">
        <v>51</v>
      </c>
      <c r="F3122" t="s">
        <v>52</v>
      </c>
      <c r="G3122" t="s">
        <v>53</v>
      </c>
      <c r="H3122" t="s">
        <v>42</v>
      </c>
      <c r="I3122" t="s">
        <v>5785</v>
      </c>
      <c r="J3122" s="4">
        <v>17424</v>
      </c>
    </row>
    <row r="3123" spans="1:10" x14ac:dyDescent="0.3">
      <c r="A3123" t="s">
        <v>5786</v>
      </c>
      <c r="B3123" s="4">
        <v>45685</v>
      </c>
      <c r="C3123" t="s">
        <v>1955</v>
      </c>
      <c r="D3123" t="s">
        <v>1956</v>
      </c>
      <c r="E3123" t="s">
        <v>51</v>
      </c>
      <c r="F3123" t="s">
        <v>52</v>
      </c>
      <c r="G3123" t="s">
        <v>53</v>
      </c>
      <c r="H3123" t="s">
        <v>42</v>
      </c>
      <c r="I3123" t="s">
        <v>5584</v>
      </c>
      <c r="J3123" s="4">
        <v>24016</v>
      </c>
    </row>
    <row r="3124" spans="1:10" x14ac:dyDescent="0.3">
      <c r="A3124" t="s">
        <v>5787</v>
      </c>
      <c r="B3124" s="4">
        <v>45685</v>
      </c>
      <c r="C3124" t="s">
        <v>60</v>
      </c>
      <c r="D3124" t="s">
        <v>61</v>
      </c>
      <c r="E3124" t="s">
        <v>51</v>
      </c>
      <c r="F3124" t="s">
        <v>52</v>
      </c>
      <c r="G3124" t="s">
        <v>53</v>
      </c>
      <c r="H3124" t="s">
        <v>42</v>
      </c>
      <c r="I3124" t="s">
        <v>5584</v>
      </c>
      <c r="J3124" s="4">
        <v>24016</v>
      </c>
    </row>
    <row r="3125" spans="1:10" x14ac:dyDescent="0.3">
      <c r="A3125" t="s">
        <v>5788</v>
      </c>
      <c r="B3125" s="4">
        <v>45685</v>
      </c>
      <c r="C3125" t="s">
        <v>692</v>
      </c>
      <c r="D3125" t="s">
        <v>693</v>
      </c>
      <c r="E3125" t="s">
        <v>51</v>
      </c>
      <c r="F3125" t="s">
        <v>52</v>
      </c>
      <c r="G3125" t="s">
        <v>53</v>
      </c>
      <c r="H3125" t="s">
        <v>42</v>
      </c>
      <c r="I3125" t="s">
        <v>5584</v>
      </c>
      <c r="J3125" s="4">
        <v>24016</v>
      </c>
    </row>
    <row r="3126" spans="1:10" x14ac:dyDescent="0.3">
      <c r="A3126" t="s">
        <v>5789</v>
      </c>
      <c r="B3126" s="4">
        <v>45685</v>
      </c>
      <c r="C3126" t="s">
        <v>105</v>
      </c>
      <c r="D3126" t="s">
        <v>106</v>
      </c>
      <c r="E3126" t="s">
        <v>51</v>
      </c>
      <c r="F3126" t="s">
        <v>52</v>
      </c>
      <c r="G3126" t="s">
        <v>53</v>
      </c>
      <c r="H3126" t="s">
        <v>42</v>
      </c>
      <c r="I3126" t="s">
        <v>4841</v>
      </c>
      <c r="J3126" s="4">
        <v>25533</v>
      </c>
    </row>
    <row r="3127" spans="1:10" x14ac:dyDescent="0.3">
      <c r="A3127" t="s">
        <v>5790</v>
      </c>
      <c r="B3127" s="4">
        <v>45685</v>
      </c>
      <c r="C3127" t="s">
        <v>2004</v>
      </c>
      <c r="D3127" t="s">
        <v>2005</v>
      </c>
      <c r="E3127" t="s">
        <v>51</v>
      </c>
      <c r="F3127" t="s">
        <v>52</v>
      </c>
      <c r="G3127" t="s">
        <v>53</v>
      </c>
      <c r="H3127" t="s">
        <v>42</v>
      </c>
      <c r="I3127" t="s">
        <v>4841</v>
      </c>
      <c r="J3127" s="4">
        <v>25533</v>
      </c>
    </row>
    <row r="3128" spans="1:10" x14ac:dyDescent="0.3">
      <c r="A3128" t="s">
        <v>5791</v>
      </c>
      <c r="B3128" s="4">
        <v>45685</v>
      </c>
      <c r="C3128" t="s">
        <v>188</v>
      </c>
      <c r="D3128" t="s">
        <v>189</v>
      </c>
      <c r="E3128" t="s">
        <v>51</v>
      </c>
      <c r="F3128" t="s">
        <v>52</v>
      </c>
      <c r="G3128" t="s">
        <v>53</v>
      </c>
      <c r="H3128" t="s">
        <v>42</v>
      </c>
      <c r="I3128" t="s">
        <v>4841</v>
      </c>
      <c r="J3128" s="4">
        <v>25533</v>
      </c>
    </row>
    <row r="3129" spans="1:10" x14ac:dyDescent="0.3">
      <c r="A3129" t="s">
        <v>5792</v>
      </c>
      <c r="B3129" s="4">
        <v>45685</v>
      </c>
      <c r="C3129" t="s">
        <v>347</v>
      </c>
      <c r="D3129" t="s">
        <v>348</v>
      </c>
      <c r="E3129" t="s">
        <v>111</v>
      </c>
      <c r="F3129" t="s">
        <v>112</v>
      </c>
      <c r="G3129" t="s">
        <v>113</v>
      </c>
      <c r="H3129" t="s">
        <v>42</v>
      </c>
      <c r="I3129" t="s">
        <v>5761</v>
      </c>
      <c r="J3129" s="4">
        <v>25532</v>
      </c>
    </row>
    <row r="3130" spans="1:10" x14ac:dyDescent="0.3">
      <c r="A3130" t="s">
        <v>5793</v>
      </c>
      <c r="B3130" s="4">
        <v>45685</v>
      </c>
      <c r="C3130" t="s">
        <v>325</v>
      </c>
      <c r="D3130" t="s">
        <v>326</v>
      </c>
      <c r="E3130" t="s">
        <v>111</v>
      </c>
      <c r="F3130" t="s">
        <v>112</v>
      </c>
      <c r="G3130" t="s">
        <v>113</v>
      </c>
      <c r="H3130" t="s">
        <v>42</v>
      </c>
      <c r="I3130" t="s">
        <v>5761</v>
      </c>
      <c r="J3130" s="4">
        <v>25532</v>
      </c>
    </row>
    <row r="3131" spans="1:10" x14ac:dyDescent="0.3">
      <c r="A3131" t="s">
        <v>5794</v>
      </c>
      <c r="B3131" s="4">
        <v>45685</v>
      </c>
      <c r="C3131" t="s">
        <v>165</v>
      </c>
      <c r="D3131" t="s">
        <v>166</v>
      </c>
      <c r="E3131" t="s">
        <v>111</v>
      </c>
      <c r="F3131" t="s">
        <v>112</v>
      </c>
      <c r="G3131" t="s">
        <v>113</v>
      </c>
      <c r="H3131" t="s">
        <v>42</v>
      </c>
      <c r="I3131" t="s">
        <v>4515</v>
      </c>
      <c r="J3131" s="4">
        <v>21661</v>
      </c>
    </row>
    <row r="3132" spans="1:10" x14ac:dyDescent="0.3">
      <c r="A3132" t="s">
        <v>5795</v>
      </c>
      <c r="B3132" s="4">
        <v>45685</v>
      </c>
      <c r="C3132" t="s">
        <v>474</v>
      </c>
      <c r="D3132" t="s">
        <v>475</v>
      </c>
      <c r="E3132" t="s">
        <v>111</v>
      </c>
      <c r="F3132" t="s">
        <v>112</v>
      </c>
      <c r="G3132" t="s">
        <v>113</v>
      </c>
      <c r="H3132" t="s">
        <v>42</v>
      </c>
      <c r="I3132" t="s">
        <v>5761</v>
      </c>
      <c r="J3132" s="4">
        <v>25532</v>
      </c>
    </row>
    <row r="3133" spans="1:10" x14ac:dyDescent="0.3">
      <c r="A3133" t="s">
        <v>5796</v>
      </c>
      <c r="B3133" s="4">
        <v>45685</v>
      </c>
      <c r="C3133" t="s">
        <v>5087</v>
      </c>
      <c r="D3133" t="s">
        <v>5088</v>
      </c>
      <c r="E3133" t="s">
        <v>77</v>
      </c>
      <c r="F3133" t="s">
        <v>78</v>
      </c>
      <c r="G3133" t="s">
        <v>79</v>
      </c>
      <c r="H3133" t="s">
        <v>42</v>
      </c>
      <c r="I3133" t="s">
        <v>5726</v>
      </c>
      <c r="J3133" s="4">
        <v>26127</v>
      </c>
    </row>
    <row r="3134" spans="1:10" x14ac:dyDescent="0.3">
      <c r="A3134" t="s">
        <v>5797</v>
      </c>
      <c r="B3134" s="4">
        <v>45685</v>
      </c>
      <c r="C3134" t="s">
        <v>282</v>
      </c>
      <c r="D3134" t="s">
        <v>283</v>
      </c>
      <c r="E3134" t="s">
        <v>77</v>
      </c>
      <c r="F3134" t="s">
        <v>78</v>
      </c>
      <c r="G3134" t="s">
        <v>79</v>
      </c>
      <c r="H3134" t="s">
        <v>42</v>
      </c>
      <c r="I3134" t="s">
        <v>5726</v>
      </c>
      <c r="J3134" s="4">
        <v>26127</v>
      </c>
    </row>
    <row r="3135" spans="1:10" x14ac:dyDescent="0.3">
      <c r="A3135" t="s">
        <v>5798</v>
      </c>
      <c r="B3135" s="4">
        <v>45685</v>
      </c>
      <c r="C3135" t="s">
        <v>273</v>
      </c>
      <c r="D3135" t="s">
        <v>274</v>
      </c>
      <c r="E3135" t="s">
        <v>111</v>
      </c>
      <c r="F3135" t="s">
        <v>112</v>
      </c>
      <c r="G3135" t="s">
        <v>113</v>
      </c>
      <c r="H3135" t="s">
        <v>42</v>
      </c>
      <c r="I3135" t="s">
        <v>5799</v>
      </c>
      <c r="J3135" s="4">
        <v>22263</v>
      </c>
    </row>
    <row r="3136" spans="1:10" x14ac:dyDescent="0.3">
      <c r="A3136" t="s">
        <v>5800</v>
      </c>
      <c r="B3136" s="4">
        <v>45685</v>
      </c>
      <c r="C3136" t="s">
        <v>105</v>
      </c>
      <c r="D3136" t="s">
        <v>106</v>
      </c>
      <c r="E3136" t="s">
        <v>51</v>
      </c>
      <c r="F3136" t="s">
        <v>52</v>
      </c>
      <c r="G3136" t="s">
        <v>53</v>
      </c>
      <c r="H3136" t="s">
        <v>42</v>
      </c>
      <c r="I3136" t="s">
        <v>4132</v>
      </c>
      <c r="J3136" s="4">
        <v>15615</v>
      </c>
    </row>
    <row r="3137" spans="1:10" x14ac:dyDescent="0.3">
      <c r="A3137" t="s">
        <v>5801</v>
      </c>
      <c r="B3137" s="4">
        <v>45685</v>
      </c>
      <c r="C3137" t="s">
        <v>2342</v>
      </c>
      <c r="D3137" t="s">
        <v>5802</v>
      </c>
      <c r="E3137" t="s">
        <v>3316</v>
      </c>
      <c r="F3137" t="s">
        <v>3317</v>
      </c>
      <c r="G3137" t="s">
        <v>3318</v>
      </c>
      <c r="H3137" t="s">
        <v>42</v>
      </c>
      <c r="I3137" t="s">
        <v>3667</v>
      </c>
      <c r="J3137" s="4">
        <v>12987</v>
      </c>
    </row>
    <row r="3138" spans="1:10" x14ac:dyDescent="0.3">
      <c r="A3138" t="s">
        <v>5803</v>
      </c>
      <c r="B3138" s="4">
        <v>45685</v>
      </c>
      <c r="C3138" t="s">
        <v>1126</v>
      </c>
      <c r="D3138" t="s">
        <v>1127</v>
      </c>
      <c r="E3138" t="s">
        <v>217</v>
      </c>
      <c r="F3138" t="s">
        <v>218</v>
      </c>
      <c r="G3138" t="s">
        <v>79</v>
      </c>
      <c r="H3138" t="s">
        <v>42</v>
      </c>
      <c r="I3138" t="s">
        <v>5804</v>
      </c>
      <c r="J3138" s="4">
        <v>30191</v>
      </c>
    </row>
    <row r="3139" spans="1:10" x14ac:dyDescent="0.3">
      <c r="A3139" t="s">
        <v>5805</v>
      </c>
      <c r="B3139" s="4">
        <v>45685</v>
      </c>
      <c r="C3139" t="s">
        <v>384</v>
      </c>
      <c r="D3139" t="s">
        <v>385</v>
      </c>
      <c r="E3139" t="s">
        <v>217</v>
      </c>
      <c r="F3139" t="s">
        <v>218</v>
      </c>
      <c r="G3139" t="s">
        <v>79</v>
      </c>
      <c r="H3139" t="s">
        <v>42</v>
      </c>
      <c r="I3139" t="s">
        <v>5804</v>
      </c>
      <c r="J3139" s="4">
        <v>30191</v>
      </c>
    </row>
    <row r="3140" spans="1:10" x14ac:dyDescent="0.3">
      <c r="A3140" t="s">
        <v>5806</v>
      </c>
      <c r="B3140" s="4">
        <v>45685</v>
      </c>
      <c r="C3140" t="s">
        <v>477</v>
      </c>
      <c r="D3140" t="s">
        <v>478</v>
      </c>
      <c r="E3140" t="s">
        <v>217</v>
      </c>
      <c r="F3140" t="s">
        <v>218</v>
      </c>
      <c r="G3140" t="s">
        <v>79</v>
      </c>
      <c r="H3140" t="s">
        <v>42</v>
      </c>
      <c r="I3140" t="s">
        <v>5804</v>
      </c>
      <c r="J3140" s="4">
        <v>30191</v>
      </c>
    </row>
    <row r="3141" spans="1:10" x14ac:dyDescent="0.3">
      <c r="A3141" t="s">
        <v>5807</v>
      </c>
      <c r="B3141" s="4">
        <v>45685</v>
      </c>
      <c r="C3141" t="s">
        <v>973</v>
      </c>
      <c r="D3141" t="s">
        <v>974</v>
      </c>
      <c r="E3141" t="s">
        <v>157</v>
      </c>
      <c r="F3141" t="s">
        <v>158</v>
      </c>
      <c r="G3141" t="s">
        <v>79</v>
      </c>
      <c r="H3141" t="s">
        <v>42</v>
      </c>
      <c r="I3141" t="s">
        <v>3608</v>
      </c>
      <c r="J3141" s="4">
        <v>33716</v>
      </c>
    </row>
    <row r="3142" spans="1:10" x14ac:dyDescent="0.3">
      <c r="A3142" t="s">
        <v>5808</v>
      </c>
      <c r="B3142" s="4">
        <v>45685</v>
      </c>
      <c r="C3142" t="s">
        <v>1285</v>
      </c>
      <c r="D3142" t="s">
        <v>1286</v>
      </c>
      <c r="E3142" t="s">
        <v>698</v>
      </c>
      <c r="F3142" t="s">
        <v>699</v>
      </c>
      <c r="G3142" t="s">
        <v>700</v>
      </c>
      <c r="H3142" t="s">
        <v>42</v>
      </c>
      <c r="I3142" t="s">
        <v>3608</v>
      </c>
      <c r="J3142" s="4">
        <v>33716</v>
      </c>
    </row>
    <row r="3143" spans="1:10" x14ac:dyDescent="0.3">
      <c r="A3143" t="s">
        <v>5809</v>
      </c>
      <c r="B3143" s="4">
        <v>45685</v>
      </c>
      <c r="C3143" t="s">
        <v>1627</v>
      </c>
      <c r="D3143" t="s">
        <v>1628</v>
      </c>
      <c r="E3143" t="s">
        <v>51</v>
      </c>
      <c r="F3143" t="s">
        <v>52</v>
      </c>
      <c r="G3143" t="s">
        <v>53</v>
      </c>
      <c r="H3143" t="s">
        <v>42</v>
      </c>
      <c r="I3143" t="s">
        <v>5810</v>
      </c>
      <c r="J3143" s="4">
        <v>28334</v>
      </c>
    </row>
    <row r="3144" spans="1:10" x14ac:dyDescent="0.3">
      <c r="A3144" t="s">
        <v>5811</v>
      </c>
      <c r="B3144" s="4">
        <v>45685</v>
      </c>
      <c r="C3144" t="s">
        <v>1436</v>
      </c>
      <c r="D3144" t="s">
        <v>5714</v>
      </c>
      <c r="E3144" t="s">
        <v>111</v>
      </c>
      <c r="F3144" t="s">
        <v>112</v>
      </c>
      <c r="G3144" t="s">
        <v>113</v>
      </c>
      <c r="H3144" t="s">
        <v>42</v>
      </c>
      <c r="I3144" t="s">
        <v>159</v>
      </c>
      <c r="J3144" s="4">
        <v>27392</v>
      </c>
    </row>
    <row r="3145" spans="1:10" x14ac:dyDescent="0.3">
      <c r="A3145" t="s">
        <v>5812</v>
      </c>
      <c r="B3145" s="4">
        <v>45685</v>
      </c>
      <c r="C3145" t="s">
        <v>1326</v>
      </c>
      <c r="D3145" t="s">
        <v>1327</v>
      </c>
      <c r="E3145" t="s">
        <v>39</v>
      </c>
      <c r="F3145" t="s">
        <v>40</v>
      </c>
      <c r="G3145" t="s">
        <v>41</v>
      </c>
      <c r="H3145" t="s">
        <v>42</v>
      </c>
      <c r="I3145" t="s">
        <v>1301</v>
      </c>
      <c r="J3145" s="4">
        <v>24983</v>
      </c>
    </row>
    <row r="3146" spans="1:10" x14ac:dyDescent="0.3">
      <c r="A3146" t="s">
        <v>5813</v>
      </c>
      <c r="B3146" s="4">
        <v>45685</v>
      </c>
      <c r="C3146" t="s">
        <v>246</v>
      </c>
      <c r="D3146" t="s">
        <v>247</v>
      </c>
      <c r="E3146" t="s">
        <v>217</v>
      </c>
      <c r="F3146" t="s">
        <v>218</v>
      </c>
      <c r="G3146" t="s">
        <v>79</v>
      </c>
      <c r="H3146" t="s">
        <v>42</v>
      </c>
      <c r="I3146" t="s">
        <v>5814</v>
      </c>
      <c r="J3146" s="4">
        <v>33608</v>
      </c>
    </row>
    <row r="3147" spans="1:10" x14ac:dyDescent="0.3">
      <c r="A3147" t="s">
        <v>5815</v>
      </c>
      <c r="B3147" s="4">
        <v>45685</v>
      </c>
      <c r="C3147" t="s">
        <v>4457</v>
      </c>
      <c r="D3147" t="s">
        <v>4458</v>
      </c>
      <c r="E3147" t="s">
        <v>498</v>
      </c>
      <c r="F3147" t="s">
        <v>499</v>
      </c>
      <c r="G3147" t="s">
        <v>79</v>
      </c>
      <c r="H3147" t="s">
        <v>42</v>
      </c>
      <c r="I3147" t="s">
        <v>4455</v>
      </c>
      <c r="J3147" s="4">
        <v>36525</v>
      </c>
    </row>
    <row r="3148" spans="1:10" x14ac:dyDescent="0.3">
      <c r="A3148" t="s">
        <v>5816</v>
      </c>
      <c r="B3148" s="4">
        <v>45685</v>
      </c>
      <c r="C3148" t="s">
        <v>796</v>
      </c>
      <c r="D3148" t="s">
        <v>797</v>
      </c>
      <c r="E3148" t="s">
        <v>217</v>
      </c>
      <c r="F3148" t="s">
        <v>218</v>
      </c>
      <c r="G3148" t="s">
        <v>79</v>
      </c>
      <c r="H3148" t="s">
        <v>42</v>
      </c>
      <c r="I3148" t="s">
        <v>5814</v>
      </c>
      <c r="J3148" s="4">
        <v>33608</v>
      </c>
    </row>
    <row r="3149" spans="1:10" x14ac:dyDescent="0.3">
      <c r="A3149" t="s">
        <v>5817</v>
      </c>
      <c r="B3149" s="4">
        <v>45685</v>
      </c>
      <c r="C3149" t="s">
        <v>5818</v>
      </c>
      <c r="D3149" t="s">
        <v>5819</v>
      </c>
      <c r="E3149" t="s">
        <v>498</v>
      </c>
      <c r="F3149" t="s">
        <v>499</v>
      </c>
      <c r="G3149" t="s">
        <v>79</v>
      </c>
      <c r="H3149" t="s">
        <v>42</v>
      </c>
      <c r="I3149" t="s">
        <v>4455</v>
      </c>
      <c r="J3149" s="4">
        <v>36525</v>
      </c>
    </row>
    <row r="3150" spans="1:10" x14ac:dyDescent="0.3">
      <c r="A3150" t="s">
        <v>5820</v>
      </c>
      <c r="B3150" s="4">
        <v>45685</v>
      </c>
      <c r="C3150" t="s">
        <v>215</v>
      </c>
      <c r="D3150" t="s">
        <v>216</v>
      </c>
      <c r="E3150" t="s">
        <v>39</v>
      </c>
      <c r="F3150" t="s">
        <v>40</v>
      </c>
      <c r="G3150" t="s">
        <v>41</v>
      </c>
      <c r="H3150" t="s">
        <v>42</v>
      </c>
      <c r="I3150" t="s">
        <v>5197</v>
      </c>
      <c r="J3150" s="4">
        <v>29262</v>
      </c>
    </row>
    <row r="3151" spans="1:10" x14ac:dyDescent="0.3">
      <c r="A3151" t="s">
        <v>5821</v>
      </c>
      <c r="B3151" s="4">
        <v>45685</v>
      </c>
      <c r="C3151" t="s">
        <v>993</v>
      </c>
      <c r="D3151" t="s">
        <v>994</v>
      </c>
      <c r="E3151" t="s">
        <v>51</v>
      </c>
      <c r="F3151" t="s">
        <v>52</v>
      </c>
      <c r="G3151" t="s">
        <v>53</v>
      </c>
      <c r="H3151" t="s">
        <v>42</v>
      </c>
      <c r="I3151" t="s">
        <v>5737</v>
      </c>
      <c r="J3151" s="4">
        <v>23736</v>
      </c>
    </row>
    <row r="3152" spans="1:10" x14ac:dyDescent="0.3">
      <c r="A3152" t="s">
        <v>5822</v>
      </c>
      <c r="B3152" s="4">
        <v>45685</v>
      </c>
      <c r="C3152" t="s">
        <v>1350</v>
      </c>
      <c r="D3152" t="s">
        <v>1351</v>
      </c>
      <c r="E3152" t="s">
        <v>51</v>
      </c>
      <c r="F3152" t="s">
        <v>52</v>
      </c>
      <c r="G3152" t="s">
        <v>53</v>
      </c>
      <c r="H3152" t="s">
        <v>42</v>
      </c>
      <c r="I3152" t="s">
        <v>5737</v>
      </c>
      <c r="J3152" s="4">
        <v>23736</v>
      </c>
    </row>
    <row r="3153" spans="1:10" x14ac:dyDescent="0.3">
      <c r="A3153" t="s">
        <v>5823</v>
      </c>
      <c r="B3153" s="4">
        <v>45685</v>
      </c>
      <c r="C3153" t="s">
        <v>311</v>
      </c>
      <c r="D3153" t="s">
        <v>312</v>
      </c>
      <c r="E3153" t="s">
        <v>51</v>
      </c>
      <c r="F3153" t="s">
        <v>52</v>
      </c>
      <c r="G3153" t="s">
        <v>53</v>
      </c>
      <c r="H3153" t="s">
        <v>42</v>
      </c>
      <c r="I3153" t="s">
        <v>5737</v>
      </c>
      <c r="J3153" s="4">
        <v>23736</v>
      </c>
    </row>
    <row r="3154" spans="1:10" x14ac:dyDescent="0.3">
      <c r="A3154" t="s">
        <v>5824</v>
      </c>
      <c r="B3154" s="4">
        <v>45685</v>
      </c>
      <c r="C3154" t="s">
        <v>105</v>
      </c>
      <c r="D3154" t="s">
        <v>106</v>
      </c>
      <c r="E3154" t="s">
        <v>51</v>
      </c>
      <c r="F3154" t="s">
        <v>52</v>
      </c>
      <c r="G3154" t="s">
        <v>53</v>
      </c>
      <c r="H3154" t="s">
        <v>42</v>
      </c>
      <c r="I3154" t="s">
        <v>5737</v>
      </c>
      <c r="J3154" s="4">
        <v>23736</v>
      </c>
    </row>
    <row r="3155" spans="1:10" x14ac:dyDescent="0.3">
      <c r="A3155" t="s">
        <v>5825</v>
      </c>
      <c r="B3155" s="4">
        <v>45685</v>
      </c>
      <c r="C3155" t="s">
        <v>116</v>
      </c>
      <c r="D3155" t="s">
        <v>117</v>
      </c>
      <c r="E3155" t="s">
        <v>111</v>
      </c>
      <c r="F3155" t="s">
        <v>112</v>
      </c>
      <c r="G3155" t="s">
        <v>113</v>
      </c>
      <c r="H3155" t="s">
        <v>42</v>
      </c>
      <c r="I3155" t="s">
        <v>2715</v>
      </c>
      <c r="J3155" s="4">
        <v>28750</v>
      </c>
    </row>
    <row r="3156" spans="1:10" x14ac:dyDescent="0.3">
      <c r="A3156" t="s">
        <v>5826</v>
      </c>
      <c r="B3156" s="4">
        <v>45685</v>
      </c>
      <c r="C3156" t="s">
        <v>367</v>
      </c>
      <c r="D3156" t="s">
        <v>368</v>
      </c>
      <c r="E3156" t="s">
        <v>111</v>
      </c>
      <c r="F3156" t="s">
        <v>112</v>
      </c>
      <c r="G3156" t="s">
        <v>113</v>
      </c>
      <c r="H3156" t="s">
        <v>42</v>
      </c>
      <c r="I3156" t="s">
        <v>2715</v>
      </c>
      <c r="J3156" s="4">
        <v>28750</v>
      </c>
    </row>
    <row r="3157" spans="1:10" x14ac:dyDescent="0.3">
      <c r="A3157" t="s">
        <v>5827</v>
      </c>
      <c r="B3157" s="4">
        <v>45685</v>
      </c>
      <c r="C3157" t="s">
        <v>1107</v>
      </c>
      <c r="D3157" t="s">
        <v>1108</v>
      </c>
      <c r="E3157" t="s">
        <v>204</v>
      </c>
      <c r="F3157" t="s">
        <v>205</v>
      </c>
      <c r="G3157" t="s">
        <v>206</v>
      </c>
      <c r="H3157" t="s">
        <v>42</v>
      </c>
      <c r="I3157" t="s">
        <v>5828</v>
      </c>
      <c r="J3157" s="4">
        <v>29112</v>
      </c>
    </row>
    <row r="3158" spans="1:10" x14ac:dyDescent="0.3">
      <c r="A3158" t="s">
        <v>5829</v>
      </c>
      <c r="B3158" s="4">
        <v>45685</v>
      </c>
      <c r="C3158" t="s">
        <v>5830</v>
      </c>
      <c r="D3158" t="s">
        <v>5831</v>
      </c>
      <c r="E3158" t="s">
        <v>5832</v>
      </c>
      <c r="F3158" t="s">
        <v>5833</v>
      </c>
      <c r="G3158" t="s">
        <v>5834</v>
      </c>
      <c r="H3158" t="s">
        <v>42</v>
      </c>
      <c r="I3158" t="s">
        <v>5835</v>
      </c>
      <c r="J3158" s="4">
        <v>42661</v>
      </c>
    </row>
    <row r="3159" spans="1:10" x14ac:dyDescent="0.3">
      <c r="A3159" t="s">
        <v>5836</v>
      </c>
      <c r="B3159" s="4">
        <v>45685</v>
      </c>
      <c r="C3159" t="s">
        <v>5837</v>
      </c>
      <c r="D3159" t="s">
        <v>5838</v>
      </c>
      <c r="E3159" t="s">
        <v>5832</v>
      </c>
      <c r="F3159" t="s">
        <v>5833</v>
      </c>
      <c r="G3159" t="s">
        <v>5834</v>
      </c>
      <c r="H3159" t="s">
        <v>42</v>
      </c>
      <c r="I3159" t="s">
        <v>4571</v>
      </c>
      <c r="J3159" s="4">
        <v>40154</v>
      </c>
    </row>
    <row r="3160" spans="1:10" x14ac:dyDescent="0.3">
      <c r="A3160" t="s">
        <v>5839</v>
      </c>
      <c r="B3160" s="4">
        <v>45685</v>
      </c>
      <c r="C3160" t="s">
        <v>5840</v>
      </c>
      <c r="D3160" t="s">
        <v>4616</v>
      </c>
      <c r="E3160" t="s">
        <v>5832</v>
      </c>
      <c r="F3160" t="s">
        <v>5833</v>
      </c>
      <c r="G3160" t="s">
        <v>5834</v>
      </c>
      <c r="H3160" t="s">
        <v>42</v>
      </c>
      <c r="I3160" t="s">
        <v>4571</v>
      </c>
      <c r="J3160" s="4">
        <v>40154</v>
      </c>
    </row>
    <row r="3161" spans="1:10" x14ac:dyDescent="0.3">
      <c r="A3161" t="s">
        <v>5841</v>
      </c>
      <c r="B3161" s="4">
        <v>45685</v>
      </c>
      <c r="C3161" t="s">
        <v>419</v>
      </c>
      <c r="D3161" t="s">
        <v>420</v>
      </c>
      <c r="E3161" t="s">
        <v>1053</v>
      </c>
      <c r="F3161" t="s">
        <v>218</v>
      </c>
      <c r="H3161" t="s">
        <v>42</v>
      </c>
      <c r="I3161" t="s">
        <v>2262</v>
      </c>
      <c r="J3161" s="4">
        <v>22374</v>
      </c>
    </row>
    <row r="3162" spans="1:10" x14ac:dyDescent="0.3">
      <c r="A3162" t="s">
        <v>5842</v>
      </c>
      <c r="B3162" s="4">
        <v>45685</v>
      </c>
      <c r="C3162" t="s">
        <v>673</v>
      </c>
      <c r="D3162" t="s">
        <v>674</v>
      </c>
      <c r="E3162" t="s">
        <v>217</v>
      </c>
      <c r="F3162" t="s">
        <v>218</v>
      </c>
      <c r="G3162" t="s">
        <v>79</v>
      </c>
      <c r="H3162" t="s">
        <v>42</v>
      </c>
      <c r="I3162" t="s">
        <v>2262</v>
      </c>
      <c r="J3162" s="4">
        <v>22374</v>
      </c>
    </row>
    <row r="3163" spans="1:10" x14ac:dyDescent="0.3">
      <c r="A3163" t="s">
        <v>5843</v>
      </c>
      <c r="B3163" s="4">
        <v>45685</v>
      </c>
      <c r="C3163" t="s">
        <v>1993</v>
      </c>
      <c r="D3163" t="s">
        <v>1994</v>
      </c>
      <c r="E3163" t="s">
        <v>5844</v>
      </c>
      <c r="F3163" t="s">
        <v>5845</v>
      </c>
      <c r="G3163" t="s">
        <v>5846</v>
      </c>
      <c r="H3163" t="s">
        <v>42</v>
      </c>
      <c r="I3163" t="s">
        <v>5847</v>
      </c>
      <c r="J3163" s="4">
        <v>39721</v>
      </c>
    </row>
    <row r="3164" spans="1:10" x14ac:dyDescent="0.3">
      <c r="A3164" t="s">
        <v>5848</v>
      </c>
      <c r="B3164" s="4">
        <v>45685</v>
      </c>
      <c r="C3164" t="s">
        <v>347</v>
      </c>
      <c r="D3164" t="s">
        <v>348</v>
      </c>
      <c r="E3164" t="s">
        <v>51</v>
      </c>
      <c r="F3164" t="s">
        <v>52</v>
      </c>
      <c r="G3164" t="s">
        <v>53</v>
      </c>
      <c r="H3164" t="s">
        <v>42</v>
      </c>
      <c r="I3164" t="s">
        <v>3024</v>
      </c>
      <c r="J3164" s="4">
        <v>20053</v>
      </c>
    </row>
    <row r="3165" spans="1:10" x14ac:dyDescent="0.3">
      <c r="A3165" t="s">
        <v>5849</v>
      </c>
      <c r="B3165" s="4">
        <v>45685</v>
      </c>
      <c r="C3165" t="s">
        <v>139</v>
      </c>
      <c r="D3165" t="s">
        <v>140</v>
      </c>
      <c r="E3165" t="s">
        <v>51</v>
      </c>
      <c r="F3165" t="s">
        <v>52</v>
      </c>
      <c r="G3165" t="s">
        <v>53</v>
      </c>
      <c r="H3165" t="s">
        <v>42</v>
      </c>
      <c r="I3165" t="s">
        <v>4728</v>
      </c>
      <c r="J3165" s="4">
        <v>21878</v>
      </c>
    </row>
    <row r="3166" spans="1:10" x14ac:dyDescent="0.3">
      <c r="A3166" t="s">
        <v>5850</v>
      </c>
      <c r="B3166" s="4">
        <v>45685</v>
      </c>
      <c r="C3166" t="s">
        <v>4741</v>
      </c>
      <c r="D3166" t="s">
        <v>4742</v>
      </c>
      <c r="E3166" t="s">
        <v>111</v>
      </c>
      <c r="F3166" t="s">
        <v>112</v>
      </c>
      <c r="G3166" t="s">
        <v>113</v>
      </c>
      <c r="H3166" t="s">
        <v>42</v>
      </c>
      <c r="I3166" t="s">
        <v>4515</v>
      </c>
      <c r="J3166" s="4">
        <v>21661</v>
      </c>
    </row>
    <row r="3167" spans="1:10" x14ac:dyDescent="0.3">
      <c r="A3167" t="s">
        <v>5851</v>
      </c>
      <c r="B3167" s="4">
        <v>45685</v>
      </c>
      <c r="C3167" t="s">
        <v>431</v>
      </c>
      <c r="D3167" t="s">
        <v>432</v>
      </c>
      <c r="E3167" t="s">
        <v>111</v>
      </c>
      <c r="F3167" t="s">
        <v>112</v>
      </c>
      <c r="G3167" t="s">
        <v>113</v>
      </c>
      <c r="H3167" t="s">
        <v>42</v>
      </c>
      <c r="I3167" t="s">
        <v>4515</v>
      </c>
      <c r="J3167" s="4">
        <v>21661</v>
      </c>
    </row>
    <row r="3168" spans="1:10" x14ac:dyDescent="0.3">
      <c r="A3168" t="s">
        <v>5852</v>
      </c>
      <c r="B3168" s="4">
        <v>45685</v>
      </c>
      <c r="C3168" t="s">
        <v>673</v>
      </c>
      <c r="D3168" t="s">
        <v>674</v>
      </c>
      <c r="E3168" t="s">
        <v>111</v>
      </c>
      <c r="F3168" t="s">
        <v>112</v>
      </c>
      <c r="G3168" t="s">
        <v>113</v>
      </c>
      <c r="H3168" t="s">
        <v>42</v>
      </c>
      <c r="I3168" t="s">
        <v>4515</v>
      </c>
      <c r="J3168" s="4">
        <v>21661</v>
      </c>
    </row>
    <row r="3169" spans="1:10" x14ac:dyDescent="0.3">
      <c r="A3169" t="s">
        <v>5853</v>
      </c>
      <c r="B3169" s="4">
        <v>45685</v>
      </c>
      <c r="C3169" t="s">
        <v>2636</v>
      </c>
      <c r="D3169" t="s">
        <v>2637</v>
      </c>
      <c r="E3169" t="s">
        <v>111</v>
      </c>
      <c r="F3169" t="s">
        <v>112</v>
      </c>
      <c r="G3169" t="s">
        <v>113</v>
      </c>
      <c r="H3169" t="s">
        <v>42</v>
      </c>
      <c r="I3169" t="s">
        <v>4515</v>
      </c>
      <c r="J3169" s="4">
        <v>21661</v>
      </c>
    </row>
    <row r="3170" spans="1:10" x14ac:dyDescent="0.3">
      <c r="A3170" t="s">
        <v>5854</v>
      </c>
      <c r="B3170" s="4">
        <v>45685</v>
      </c>
      <c r="C3170" t="s">
        <v>665</v>
      </c>
      <c r="D3170" t="s">
        <v>666</v>
      </c>
      <c r="E3170" t="s">
        <v>51</v>
      </c>
      <c r="F3170" t="s">
        <v>52</v>
      </c>
      <c r="G3170" t="s">
        <v>53</v>
      </c>
      <c r="H3170" t="s">
        <v>42</v>
      </c>
      <c r="I3170" t="s">
        <v>3851</v>
      </c>
      <c r="J3170" s="4">
        <v>26802</v>
      </c>
    </row>
    <row r="3171" spans="1:10" x14ac:dyDescent="0.3">
      <c r="A3171" t="s">
        <v>5855</v>
      </c>
      <c r="B3171" s="4">
        <v>45685</v>
      </c>
      <c r="C3171" t="s">
        <v>325</v>
      </c>
      <c r="D3171" t="s">
        <v>326</v>
      </c>
      <c r="E3171" t="s">
        <v>51</v>
      </c>
      <c r="F3171" t="s">
        <v>52</v>
      </c>
      <c r="G3171" t="s">
        <v>53</v>
      </c>
      <c r="H3171" t="s">
        <v>42</v>
      </c>
      <c r="I3171" t="s">
        <v>3851</v>
      </c>
      <c r="J3171" s="4">
        <v>26802</v>
      </c>
    </row>
    <row r="3172" spans="1:10" x14ac:dyDescent="0.3">
      <c r="A3172" t="s">
        <v>5856</v>
      </c>
      <c r="B3172" s="4">
        <v>45685</v>
      </c>
      <c r="C3172" t="s">
        <v>5857</v>
      </c>
      <c r="D3172" t="s">
        <v>5858</v>
      </c>
      <c r="E3172" t="s">
        <v>353</v>
      </c>
      <c r="F3172" t="s">
        <v>354</v>
      </c>
      <c r="G3172" t="s">
        <v>79</v>
      </c>
      <c r="H3172" t="s">
        <v>42</v>
      </c>
      <c r="I3172" t="s">
        <v>5859</v>
      </c>
      <c r="J3172" s="4">
        <v>39685</v>
      </c>
    </row>
    <row r="3173" spans="1:10" x14ac:dyDescent="0.3">
      <c r="A3173" t="s">
        <v>5860</v>
      </c>
      <c r="B3173" s="4">
        <v>45686</v>
      </c>
      <c r="C3173" t="s">
        <v>75</v>
      </c>
      <c r="D3173" t="s">
        <v>76</v>
      </c>
      <c r="E3173" t="s">
        <v>39</v>
      </c>
      <c r="F3173" t="s">
        <v>40</v>
      </c>
      <c r="G3173" t="s">
        <v>41</v>
      </c>
      <c r="H3173" t="s">
        <v>42</v>
      </c>
      <c r="I3173" t="s">
        <v>69</v>
      </c>
      <c r="J3173" s="4">
        <v>30631</v>
      </c>
    </row>
    <row r="3174" spans="1:10" x14ac:dyDescent="0.3">
      <c r="A3174" t="s">
        <v>5861</v>
      </c>
      <c r="B3174" s="4">
        <v>45686</v>
      </c>
      <c r="C3174" t="s">
        <v>963</v>
      </c>
      <c r="D3174" t="s">
        <v>964</v>
      </c>
      <c r="E3174" t="s">
        <v>39</v>
      </c>
      <c r="F3174" t="s">
        <v>40</v>
      </c>
      <c r="G3174" t="s">
        <v>41</v>
      </c>
      <c r="H3174" t="s">
        <v>42</v>
      </c>
      <c r="I3174" t="s">
        <v>965</v>
      </c>
      <c r="J3174" s="4">
        <v>29088</v>
      </c>
    </row>
    <row r="3175" spans="1:10" x14ac:dyDescent="0.3">
      <c r="A3175" t="s">
        <v>5862</v>
      </c>
      <c r="B3175" s="4">
        <v>45686</v>
      </c>
      <c r="C3175" t="s">
        <v>419</v>
      </c>
      <c r="D3175" t="s">
        <v>420</v>
      </c>
      <c r="E3175" t="s">
        <v>39</v>
      </c>
      <c r="F3175" t="s">
        <v>40</v>
      </c>
      <c r="G3175" t="s">
        <v>41</v>
      </c>
      <c r="H3175" t="s">
        <v>42</v>
      </c>
      <c r="I3175" t="s">
        <v>638</v>
      </c>
      <c r="J3175" s="4">
        <v>26990</v>
      </c>
    </row>
    <row r="3176" spans="1:10" x14ac:dyDescent="0.3">
      <c r="A3176" t="s">
        <v>5863</v>
      </c>
      <c r="B3176" s="4">
        <v>45686</v>
      </c>
      <c r="C3176" t="s">
        <v>1285</v>
      </c>
      <c r="D3176" t="s">
        <v>1286</v>
      </c>
      <c r="E3176" t="s">
        <v>1287</v>
      </c>
      <c r="F3176" t="s">
        <v>1288</v>
      </c>
      <c r="G3176" t="s">
        <v>1289</v>
      </c>
      <c r="H3176" t="s">
        <v>42</v>
      </c>
      <c r="I3176" t="s">
        <v>1283</v>
      </c>
      <c r="J3176" s="4">
        <v>32155</v>
      </c>
    </row>
    <row r="3177" spans="1:10" x14ac:dyDescent="0.3">
      <c r="A3177" t="s">
        <v>5864</v>
      </c>
      <c r="B3177" s="4">
        <v>45686</v>
      </c>
      <c r="C3177" t="s">
        <v>3772</v>
      </c>
      <c r="D3177" t="s">
        <v>3773</v>
      </c>
      <c r="E3177" t="s">
        <v>39</v>
      </c>
      <c r="F3177" t="s">
        <v>40</v>
      </c>
      <c r="G3177" t="s">
        <v>41</v>
      </c>
      <c r="H3177" t="s">
        <v>42</v>
      </c>
      <c r="I3177" t="s">
        <v>3201</v>
      </c>
      <c r="J3177" s="4">
        <v>24128</v>
      </c>
    </row>
    <row r="3178" spans="1:10" x14ac:dyDescent="0.3">
      <c r="A3178" t="s">
        <v>5865</v>
      </c>
      <c r="B3178" s="4">
        <v>45686</v>
      </c>
      <c r="C3178" t="s">
        <v>1149</v>
      </c>
      <c r="D3178" t="s">
        <v>1150</v>
      </c>
      <c r="E3178" t="s">
        <v>51</v>
      </c>
      <c r="F3178" t="s">
        <v>52</v>
      </c>
      <c r="G3178" t="s">
        <v>53</v>
      </c>
      <c r="H3178" t="s">
        <v>42</v>
      </c>
      <c r="I3178" t="s">
        <v>94</v>
      </c>
      <c r="J3178" s="4">
        <v>26188</v>
      </c>
    </row>
    <row r="3179" spans="1:10" x14ac:dyDescent="0.3">
      <c r="A3179" t="s">
        <v>142</v>
      </c>
      <c r="B3179" s="4">
        <v>45686</v>
      </c>
      <c r="C3179" t="s">
        <v>143</v>
      </c>
      <c r="D3179" t="s">
        <v>144</v>
      </c>
      <c r="E3179" t="s">
        <v>39</v>
      </c>
      <c r="F3179" t="s">
        <v>40</v>
      </c>
      <c r="G3179" t="s">
        <v>41</v>
      </c>
      <c r="H3179" t="s">
        <v>42</v>
      </c>
      <c r="I3179" t="s">
        <v>145</v>
      </c>
      <c r="J3179" s="4">
        <v>22857</v>
      </c>
    </row>
    <row r="3180" spans="1:10" x14ac:dyDescent="0.3">
      <c r="A3180" t="s">
        <v>5866</v>
      </c>
      <c r="B3180" s="4">
        <v>45686</v>
      </c>
      <c r="C3180" t="s">
        <v>147</v>
      </c>
      <c r="D3180" t="s">
        <v>148</v>
      </c>
      <c r="E3180" t="s">
        <v>51</v>
      </c>
      <c r="F3180" t="s">
        <v>52</v>
      </c>
      <c r="G3180" t="s">
        <v>53</v>
      </c>
      <c r="H3180" t="s">
        <v>42</v>
      </c>
      <c r="I3180" t="s">
        <v>5867</v>
      </c>
      <c r="J3180" s="4">
        <v>19718</v>
      </c>
    </row>
    <row r="3181" spans="1:10" x14ac:dyDescent="0.3">
      <c r="A3181" t="s">
        <v>154</v>
      </c>
      <c r="B3181" s="4">
        <v>45686</v>
      </c>
      <c r="C3181" t="s">
        <v>155</v>
      </c>
      <c r="D3181" t="s">
        <v>845</v>
      </c>
      <c r="E3181" t="s">
        <v>157</v>
      </c>
      <c r="F3181" t="s">
        <v>158</v>
      </c>
      <c r="G3181" t="s">
        <v>79</v>
      </c>
      <c r="H3181" t="s">
        <v>42</v>
      </c>
      <c r="I3181" t="s">
        <v>159</v>
      </c>
      <c r="J3181" s="4">
        <v>27392</v>
      </c>
    </row>
    <row r="3182" spans="1:10" x14ac:dyDescent="0.3">
      <c r="A3182" t="s">
        <v>522</v>
      </c>
      <c r="B3182" s="4">
        <v>45686</v>
      </c>
      <c r="C3182" t="s">
        <v>311</v>
      </c>
      <c r="D3182" t="s">
        <v>312</v>
      </c>
      <c r="E3182" t="s">
        <v>111</v>
      </c>
      <c r="F3182" t="s">
        <v>112</v>
      </c>
      <c r="G3182" t="s">
        <v>113</v>
      </c>
      <c r="H3182" t="s">
        <v>42</v>
      </c>
      <c r="I3182" t="s">
        <v>523</v>
      </c>
      <c r="J3182" s="4">
        <v>23664</v>
      </c>
    </row>
    <row r="3183" spans="1:10" x14ac:dyDescent="0.3">
      <c r="A3183" t="s">
        <v>426</v>
      </c>
      <c r="B3183" s="4">
        <v>45686</v>
      </c>
      <c r="C3183" t="s">
        <v>165</v>
      </c>
      <c r="D3183" t="s">
        <v>166</v>
      </c>
      <c r="E3183" t="s">
        <v>39</v>
      </c>
      <c r="F3183" t="s">
        <v>40</v>
      </c>
      <c r="G3183" t="s">
        <v>41</v>
      </c>
      <c r="H3183" t="s">
        <v>42</v>
      </c>
      <c r="I3183" t="s">
        <v>73</v>
      </c>
      <c r="J3183" s="4">
        <v>21910</v>
      </c>
    </row>
    <row r="3184" spans="1:10" x14ac:dyDescent="0.3">
      <c r="A3184" t="s">
        <v>518</v>
      </c>
      <c r="B3184" s="4">
        <v>45686</v>
      </c>
      <c r="C3184" t="s">
        <v>45</v>
      </c>
      <c r="D3184" t="s">
        <v>46</v>
      </c>
      <c r="E3184" t="s">
        <v>51</v>
      </c>
      <c r="F3184" t="s">
        <v>52</v>
      </c>
      <c r="G3184" t="s">
        <v>53</v>
      </c>
      <c r="H3184" t="s">
        <v>42</v>
      </c>
      <c r="I3184" t="s">
        <v>510</v>
      </c>
      <c r="J3184" s="4">
        <v>29683</v>
      </c>
    </row>
    <row r="3185" spans="1:10" x14ac:dyDescent="0.3">
      <c r="A3185" t="s">
        <v>66</v>
      </c>
      <c r="B3185" s="4">
        <v>45686</v>
      </c>
      <c r="C3185" t="s">
        <v>67</v>
      </c>
      <c r="D3185" t="s">
        <v>68</v>
      </c>
      <c r="E3185" t="s">
        <v>39</v>
      </c>
      <c r="F3185" t="s">
        <v>40</v>
      </c>
      <c r="G3185" t="s">
        <v>41</v>
      </c>
      <c r="H3185" t="s">
        <v>42</v>
      </c>
      <c r="I3185" t="s">
        <v>69</v>
      </c>
      <c r="J3185" s="4">
        <v>30631</v>
      </c>
    </row>
    <row r="3186" spans="1:10" x14ac:dyDescent="0.3">
      <c r="A3186" t="s">
        <v>177</v>
      </c>
      <c r="B3186" s="4">
        <v>45686</v>
      </c>
      <c r="C3186" t="s">
        <v>178</v>
      </c>
      <c r="D3186" t="s">
        <v>179</v>
      </c>
      <c r="E3186" t="s">
        <v>51</v>
      </c>
      <c r="F3186" t="s">
        <v>52</v>
      </c>
      <c r="G3186" t="s">
        <v>53</v>
      </c>
      <c r="H3186" t="s">
        <v>42</v>
      </c>
      <c r="I3186" t="s">
        <v>153</v>
      </c>
      <c r="J3186" s="4">
        <v>25033</v>
      </c>
    </row>
    <row r="3187" spans="1:10" x14ac:dyDescent="0.3">
      <c r="A3187" t="s">
        <v>180</v>
      </c>
      <c r="B3187" s="4">
        <v>45686</v>
      </c>
      <c r="C3187" t="s">
        <v>181</v>
      </c>
      <c r="D3187" t="s">
        <v>182</v>
      </c>
      <c r="E3187" t="s">
        <v>51</v>
      </c>
      <c r="F3187" t="s">
        <v>52</v>
      </c>
      <c r="G3187" t="s">
        <v>53</v>
      </c>
      <c r="H3187" t="s">
        <v>42</v>
      </c>
      <c r="I3187" t="s">
        <v>176</v>
      </c>
      <c r="J3187" s="4">
        <v>20457</v>
      </c>
    </row>
    <row r="3188" spans="1:10" x14ac:dyDescent="0.3">
      <c r="A3188" t="s">
        <v>80</v>
      </c>
      <c r="B3188" s="4">
        <v>45686</v>
      </c>
      <c r="C3188" t="s">
        <v>81</v>
      </c>
      <c r="D3188" t="s">
        <v>82</v>
      </c>
      <c r="E3188" t="s">
        <v>51</v>
      </c>
      <c r="F3188" t="s">
        <v>52</v>
      </c>
      <c r="G3188" t="s">
        <v>53</v>
      </c>
      <c r="H3188" t="s">
        <v>42</v>
      </c>
      <c r="I3188" t="s">
        <v>83</v>
      </c>
      <c r="J3188" s="4">
        <v>20557</v>
      </c>
    </row>
    <row r="3189" spans="1:10" x14ac:dyDescent="0.3">
      <c r="A3189" t="s">
        <v>84</v>
      </c>
      <c r="B3189" s="4">
        <v>45686</v>
      </c>
      <c r="C3189" t="s">
        <v>85</v>
      </c>
      <c r="D3189" t="s">
        <v>86</v>
      </c>
      <c r="E3189" t="s">
        <v>51</v>
      </c>
      <c r="F3189" t="s">
        <v>52</v>
      </c>
      <c r="G3189" t="s">
        <v>53</v>
      </c>
      <c r="H3189" t="s">
        <v>42</v>
      </c>
      <c r="I3189" t="s">
        <v>83</v>
      </c>
      <c r="J3189" s="4">
        <v>20557</v>
      </c>
    </row>
    <row r="3190" spans="1:10" x14ac:dyDescent="0.3">
      <c r="A3190" t="s">
        <v>191</v>
      </c>
      <c r="B3190" s="4">
        <v>45686</v>
      </c>
      <c r="C3190" t="s">
        <v>188</v>
      </c>
      <c r="D3190" t="s">
        <v>189</v>
      </c>
      <c r="E3190" t="s">
        <v>51</v>
      </c>
      <c r="F3190" t="s">
        <v>52</v>
      </c>
      <c r="G3190" t="s">
        <v>53</v>
      </c>
      <c r="H3190" t="s">
        <v>42</v>
      </c>
      <c r="I3190" t="s">
        <v>192</v>
      </c>
      <c r="J3190" s="4">
        <v>19705</v>
      </c>
    </row>
    <row r="3191" spans="1:10" x14ac:dyDescent="0.3">
      <c r="A3191" t="s">
        <v>198</v>
      </c>
      <c r="B3191" s="4">
        <v>45686</v>
      </c>
      <c r="C3191" t="s">
        <v>199</v>
      </c>
      <c r="D3191" t="s">
        <v>200</v>
      </c>
      <c r="E3191" t="s">
        <v>111</v>
      </c>
      <c r="F3191" t="s">
        <v>112</v>
      </c>
      <c r="G3191" t="s">
        <v>113</v>
      </c>
      <c r="H3191" t="s">
        <v>42</v>
      </c>
      <c r="I3191" t="s">
        <v>159</v>
      </c>
      <c r="J3191" s="4">
        <v>27392</v>
      </c>
    </row>
    <row r="3192" spans="1:10" x14ac:dyDescent="0.3">
      <c r="A3192" t="s">
        <v>201</v>
      </c>
      <c r="B3192" s="4">
        <v>45686</v>
      </c>
      <c r="C3192" t="s">
        <v>202</v>
      </c>
      <c r="D3192" t="s">
        <v>203</v>
      </c>
      <c r="E3192" t="s">
        <v>204</v>
      </c>
      <c r="F3192" t="s">
        <v>205</v>
      </c>
      <c r="G3192" t="s">
        <v>206</v>
      </c>
      <c r="H3192" t="s">
        <v>42</v>
      </c>
      <c r="I3192" t="s">
        <v>207</v>
      </c>
      <c r="J3192" s="4">
        <v>27446</v>
      </c>
    </row>
    <row r="3193" spans="1:10" x14ac:dyDescent="0.3">
      <c r="A3193" t="s">
        <v>374</v>
      </c>
      <c r="B3193" s="4">
        <v>45686</v>
      </c>
      <c r="C3193" t="s">
        <v>85</v>
      </c>
      <c r="D3193" t="s">
        <v>86</v>
      </c>
      <c r="E3193" t="s">
        <v>51</v>
      </c>
      <c r="F3193" t="s">
        <v>52</v>
      </c>
      <c r="G3193" t="s">
        <v>53</v>
      </c>
      <c r="H3193" t="s">
        <v>42</v>
      </c>
      <c r="I3193" t="s">
        <v>163</v>
      </c>
      <c r="J3193" s="4">
        <v>19337</v>
      </c>
    </row>
    <row r="3194" spans="1:10" x14ac:dyDescent="0.3">
      <c r="A3194" t="s">
        <v>5868</v>
      </c>
      <c r="B3194" s="4">
        <v>45686</v>
      </c>
      <c r="C3194" t="s">
        <v>139</v>
      </c>
      <c r="D3194" t="s">
        <v>140</v>
      </c>
      <c r="E3194" t="s">
        <v>51</v>
      </c>
      <c r="F3194" t="s">
        <v>52</v>
      </c>
      <c r="G3194" t="s">
        <v>53</v>
      </c>
      <c r="H3194" t="s">
        <v>42</v>
      </c>
      <c r="I3194" t="s">
        <v>620</v>
      </c>
      <c r="J3194" s="4">
        <v>22295</v>
      </c>
    </row>
    <row r="3195" spans="1:10" x14ac:dyDescent="0.3">
      <c r="A3195" t="s">
        <v>5869</v>
      </c>
      <c r="B3195" s="4">
        <v>45686</v>
      </c>
      <c r="C3195" t="s">
        <v>314</v>
      </c>
      <c r="D3195" t="s">
        <v>315</v>
      </c>
      <c r="E3195" t="s">
        <v>39</v>
      </c>
      <c r="F3195" t="s">
        <v>40</v>
      </c>
      <c r="G3195" t="s">
        <v>41</v>
      </c>
      <c r="H3195" t="s">
        <v>42</v>
      </c>
      <c r="I3195" t="s">
        <v>5870</v>
      </c>
      <c r="J3195" s="4">
        <v>21485</v>
      </c>
    </row>
    <row r="3196" spans="1:10" x14ac:dyDescent="0.3">
      <c r="A3196" t="s">
        <v>5871</v>
      </c>
      <c r="B3196" s="4">
        <v>45686</v>
      </c>
      <c r="C3196" t="s">
        <v>347</v>
      </c>
      <c r="D3196" t="s">
        <v>348</v>
      </c>
      <c r="E3196" t="s">
        <v>39</v>
      </c>
      <c r="F3196" t="s">
        <v>40</v>
      </c>
      <c r="G3196" t="s">
        <v>41</v>
      </c>
      <c r="H3196" t="s">
        <v>42</v>
      </c>
      <c r="I3196" t="s">
        <v>5870</v>
      </c>
      <c r="J3196" s="4">
        <v>21485</v>
      </c>
    </row>
    <row r="3197" spans="1:10" x14ac:dyDescent="0.3">
      <c r="A3197" t="s">
        <v>5872</v>
      </c>
      <c r="B3197" s="4">
        <v>45686</v>
      </c>
      <c r="C3197" t="s">
        <v>2145</v>
      </c>
      <c r="D3197" t="s">
        <v>2146</v>
      </c>
      <c r="E3197" t="s">
        <v>39</v>
      </c>
      <c r="F3197" t="s">
        <v>40</v>
      </c>
      <c r="G3197" t="s">
        <v>41</v>
      </c>
      <c r="H3197" t="s">
        <v>42</v>
      </c>
      <c r="I3197" t="s">
        <v>5870</v>
      </c>
      <c r="J3197" s="4">
        <v>21485</v>
      </c>
    </row>
    <row r="3198" spans="1:10" x14ac:dyDescent="0.3">
      <c r="A3198" t="s">
        <v>5873</v>
      </c>
      <c r="B3198" s="4">
        <v>45686</v>
      </c>
      <c r="C3198" t="s">
        <v>276</v>
      </c>
      <c r="D3198" t="s">
        <v>277</v>
      </c>
      <c r="E3198" t="s">
        <v>39</v>
      </c>
      <c r="F3198" t="s">
        <v>40</v>
      </c>
      <c r="G3198" t="s">
        <v>41</v>
      </c>
      <c r="H3198" t="s">
        <v>42</v>
      </c>
      <c r="I3198" t="s">
        <v>5874</v>
      </c>
      <c r="J3198" s="4">
        <v>29688</v>
      </c>
    </row>
    <row r="3199" spans="1:10" x14ac:dyDescent="0.3">
      <c r="A3199" t="s">
        <v>5875</v>
      </c>
      <c r="B3199" s="4">
        <v>45686</v>
      </c>
      <c r="C3199" t="s">
        <v>215</v>
      </c>
      <c r="D3199" t="s">
        <v>216</v>
      </c>
      <c r="E3199" t="s">
        <v>51</v>
      </c>
      <c r="F3199" t="s">
        <v>52</v>
      </c>
      <c r="G3199" t="s">
        <v>53</v>
      </c>
      <c r="H3199" t="s">
        <v>42</v>
      </c>
      <c r="I3199" t="s">
        <v>2262</v>
      </c>
      <c r="J3199" s="4">
        <v>22374</v>
      </c>
    </row>
    <row r="3200" spans="1:10" x14ac:dyDescent="0.3">
      <c r="A3200" t="s">
        <v>5876</v>
      </c>
      <c r="B3200" s="4">
        <v>45686</v>
      </c>
      <c r="C3200" t="s">
        <v>37</v>
      </c>
      <c r="D3200" t="s">
        <v>38</v>
      </c>
      <c r="E3200" t="s">
        <v>51</v>
      </c>
      <c r="F3200" t="s">
        <v>52</v>
      </c>
      <c r="G3200" t="s">
        <v>53</v>
      </c>
      <c r="H3200" t="s">
        <v>42</v>
      </c>
      <c r="I3200" t="s">
        <v>2262</v>
      </c>
      <c r="J3200" s="4">
        <v>22374</v>
      </c>
    </row>
    <row r="3201" spans="1:10" x14ac:dyDescent="0.3">
      <c r="A3201" t="s">
        <v>5877</v>
      </c>
      <c r="B3201" s="4">
        <v>45686</v>
      </c>
      <c r="C3201" t="s">
        <v>4597</v>
      </c>
      <c r="D3201" t="s">
        <v>4598</v>
      </c>
      <c r="E3201" t="s">
        <v>39</v>
      </c>
      <c r="F3201" t="s">
        <v>40</v>
      </c>
      <c r="G3201" t="s">
        <v>41</v>
      </c>
      <c r="H3201" t="s">
        <v>42</v>
      </c>
      <c r="I3201" t="s">
        <v>5538</v>
      </c>
      <c r="J3201" s="4">
        <v>29575</v>
      </c>
    </row>
    <row r="3202" spans="1:10" x14ac:dyDescent="0.3">
      <c r="A3202" t="s">
        <v>5878</v>
      </c>
      <c r="B3202" s="4">
        <v>45686</v>
      </c>
      <c r="C3202" t="s">
        <v>125</v>
      </c>
      <c r="D3202" t="s">
        <v>126</v>
      </c>
      <c r="E3202" t="s">
        <v>51</v>
      </c>
      <c r="F3202" t="s">
        <v>52</v>
      </c>
      <c r="G3202" t="s">
        <v>53</v>
      </c>
      <c r="H3202" t="s">
        <v>42</v>
      </c>
      <c r="I3202" t="s">
        <v>5879</v>
      </c>
      <c r="J3202" s="4">
        <v>22624</v>
      </c>
    </row>
    <row r="3203" spans="1:10" x14ac:dyDescent="0.3">
      <c r="A3203" t="s">
        <v>5880</v>
      </c>
      <c r="B3203" s="4">
        <v>45686</v>
      </c>
      <c r="C3203" t="s">
        <v>1563</v>
      </c>
      <c r="D3203" t="s">
        <v>1564</v>
      </c>
      <c r="E3203" t="s">
        <v>51</v>
      </c>
      <c r="F3203" t="s">
        <v>52</v>
      </c>
      <c r="G3203" t="s">
        <v>53</v>
      </c>
      <c r="H3203" t="s">
        <v>42</v>
      </c>
      <c r="I3203" t="s">
        <v>5879</v>
      </c>
      <c r="J3203" s="4">
        <v>22624</v>
      </c>
    </row>
    <row r="3204" spans="1:10" x14ac:dyDescent="0.3">
      <c r="A3204" t="s">
        <v>5881</v>
      </c>
      <c r="B3204" s="4">
        <v>45686</v>
      </c>
      <c r="C3204" t="s">
        <v>147</v>
      </c>
      <c r="D3204" t="s">
        <v>148</v>
      </c>
      <c r="E3204" t="s">
        <v>51</v>
      </c>
      <c r="F3204" t="s">
        <v>52</v>
      </c>
      <c r="G3204" t="s">
        <v>53</v>
      </c>
      <c r="H3204" t="s">
        <v>42</v>
      </c>
      <c r="I3204" t="s">
        <v>5879</v>
      </c>
      <c r="J3204" s="4">
        <v>22624</v>
      </c>
    </row>
    <row r="3205" spans="1:10" x14ac:dyDescent="0.3">
      <c r="A3205" t="s">
        <v>5882</v>
      </c>
      <c r="B3205" s="4">
        <v>45686</v>
      </c>
      <c r="C3205" t="s">
        <v>328</v>
      </c>
      <c r="D3205" t="s">
        <v>329</v>
      </c>
      <c r="E3205" t="s">
        <v>353</v>
      </c>
      <c r="F3205" t="s">
        <v>354</v>
      </c>
      <c r="G3205" t="s">
        <v>79</v>
      </c>
      <c r="H3205" t="s">
        <v>42</v>
      </c>
      <c r="I3205" t="s">
        <v>5883</v>
      </c>
      <c r="J3205" s="4">
        <v>40662</v>
      </c>
    </row>
    <row r="3206" spans="1:10" x14ac:dyDescent="0.3">
      <c r="A3206" t="s">
        <v>5884</v>
      </c>
      <c r="B3206" s="4">
        <v>45686</v>
      </c>
      <c r="C3206" t="s">
        <v>109</v>
      </c>
      <c r="D3206" t="s">
        <v>110</v>
      </c>
      <c r="E3206" t="s">
        <v>204</v>
      </c>
      <c r="F3206" t="s">
        <v>205</v>
      </c>
      <c r="G3206" t="s">
        <v>206</v>
      </c>
      <c r="H3206" t="s">
        <v>42</v>
      </c>
      <c r="I3206" t="s">
        <v>5885</v>
      </c>
      <c r="J3206" s="4">
        <v>29116</v>
      </c>
    </row>
    <row r="3207" spans="1:10" x14ac:dyDescent="0.3">
      <c r="A3207" t="s">
        <v>5886</v>
      </c>
      <c r="B3207" s="4">
        <v>45686</v>
      </c>
      <c r="C3207" t="s">
        <v>5887</v>
      </c>
      <c r="D3207" t="s">
        <v>5888</v>
      </c>
      <c r="E3207" t="s">
        <v>204</v>
      </c>
      <c r="F3207" t="s">
        <v>205</v>
      </c>
      <c r="G3207" t="s">
        <v>206</v>
      </c>
      <c r="H3207" t="s">
        <v>42</v>
      </c>
      <c r="I3207" t="s">
        <v>5885</v>
      </c>
      <c r="J3207" s="4">
        <v>29116</v>
      </c>
    </row>
    <row r="3208" spans="1:10" x14ac:dyDescent="0.3">
      <c r="A3208" t="s">
        <v>5889</v>
      </c>
      <c r="B3208" s="4">
        <v>45686</v>
      </c>
      <c r="C3208" t="s">
        <v>92</v>
      </c>
      <c r="D3208" t="s">
        <v>93</v>
      </c>
      <c r="E3208" t="s">
        <v>204</v>
      </c>
      <c r="F3208" t="s">
        <v>205</v>
      </c>
      <c r="G3208" t="s">
        <v>206</v>
      </c>
      <c r="H3208" t="s">
        <v>42</v>
      </c>
      <c r="I3208" t="s">
        <v>5885</v>
      </c>
      <c r="J3208" s="4">
        <v>29116</v>
      </c>
    </row>
    <row r="3209" spans="1:10" x14ac:dyDescent="0.3">
      <c r="A3209" t="s">
        <v>5890</v>
      </c>
      <c r="B3209" s="4">
        <v>45686</v>
      </c>
      <c r="C3209" t="s">
        <v>5891</v>
      </c>
      <c r="D3209" t="s">
        <v>526</v>
      </c>
      <c r="E3209" t="s">
        <v>39</v>
      </c>
      <c r="F3209" t="s">
        <v>40</v>
      </c>
      <c r="G3209" t="s">
        <v>41</v>
      </c>
      <c r="H3209" t="s">
        <v>42</v>
      </c>
      <c r="I3209" t="s">
        <v>5892</v>
      </c>
      <c r="J3209" s="4">
        <v>33026</v>
      </c>
    </row>
    <row r="3210" spans="1:10" x14ac:dyDescent="0.3">
      <c r="A3210" t="s">
        <v>5893</v>
      </c>
      <c r="B3210" s="4">
        <v>45686</v>
      </c>
      <c r="C3210" t="s">
        <v>325</v>
      </c>
      <c r="D3210" t="s">
        <v>326</v>
      </c>
      <c r="E3210" t="s">
        <v>51</v>
      </c>
      <c r="F3210" t="s">
        <v>52</v>
      </c>
      <c r="G3210" t="s">
        <v>53</v>
      </c>
      <c r="H3210" t="s">
        <v>42</v>
      </c>
      <c r="I3210" t="s">
        <v>1382</v>
      </c>
      <c r="J3210" s="4">
        <v>22860</v>
      </c>
    </row>
    <row r="3211" spans="1:10" x14ac:dyDescent="0.3">
      <c r="A3211" t="s">
        <v>5894</v>
      </c>
      <c r="B3211" s="4">
        <v>45686</v>
      </c>
      <c r="C3211" t="s">
        <v>215</v>
      </c>
      <c r="D3211" t="s">
        <v>216</v>
      </c>
      <c r="E3211" t="s">
        <v>51</v>
      </c>
      <c r="F3211" t="s">
        <v>52</v>
      </c>
      <c r="G3211" t="s">
        <v>53</v>
      </c>
      <c r="H3211" t="s">
        <v>42</v>
      </c>
      <c r="I3211" t="s">
        <v>1382</v>
      </c>
      <c r="J3211" s="4">
        <v>22860</v>
      </c>
    </row>
    <row r="3212" spans="1:10" x14ac:dyDescent="0.3">
      <c r="A3212" t="s">
        <v>5895</v>
      </c>
      <c r="B3212" s="4">
        <v>45686</v>
      </c>
      <c r="C3212" t="s">
        <v>380</v>
      </c>
      <c r="D3212" t="s">
        <v>1754</v>
      </c>
      <c r="E3212" t="s">
        <v>51</v>
      </c>
      <c r="F3212" t="s">
        <v>52</v>
      </c>
      <c r="G3212" t="s">
        <v>53</v>
      </c>
      <c r="H3212" t="s">
        <v>42</v>
      </c>
      <c r="I3212" t="s">
        <v>1382</v>
      </c>
      <c r="J3212" s="4">
        <v>22860</v>
      </c>
    </row>
    <row r="3213" spans="1:10" x14ac:dyDescent="0.3">
      <c r="A3213" t="s">
        <v>2883</v>
      </c>
      <c r="B3213" s="4">
        <v>45686</v>
      </c>
      <c r="C3213" t="s">
        <v>2455</v>
      </c>
      <c r="D3213" t="s">
        <v>2456</v>
      </c>
      <c r="E3213" t="s">
        <v>2884</v>
      </c>
      <c r="F3213" t="s">
        <v>2885</v>
      </c>
      <c r="G3213" t="s">
        <v>2886</v>
      </c>
      <c r="H3213" t="s">
        <v>42</v>
      </c>
      <c r="I3213" t="s">
        <v>2887</v>
      </c>
      <c r="J3213" s="4">
        <v>31974</v>
      </c>
    </row>
    <row r="3214" spans="1:10" x14ac:dyDescent="0.3">
      <c r="A3214" t="s">
        <v>5896</v>
      </c>
      <c r="B3214" s="4">
        <v>45686</v>
      </c>
      <c r="C3214" t="s">
        <v>325</v>
      </c>
      <c r="D3214" t="s">
        <v>326</v>
      </c>
      <c r="E3214" t="s">
        <v>39</v>
      </c>
      <c r="F3214" t="s">
        <v>40</v>
      </c>
      <c r="G3214" t="s">
        <v>41</v>
      </c>
      <c r="H3214" t="s">
        <v>42</v>
      </c>
      <c r="I3214" t="s">
        <v>5897</v>
      </c>
      <c r="J3214" s="4">
        <v>14426</v>
      </c>
    </row>
    <row r="3215" spans="1:10" x14ac:dyDescent="0.3">
      <c r="A3215" t="s">
        <v>5898</v>
      </c>
      <c r="B3215" s="4">
        <v>45686</v>
      </c>
      <c r="C3215" t="s">
        <v>1380</v>
      </c>
      <c r="D3215" t="s">
        <v>1381</v>
      </c>
      <c r="E3215" t="s">
        <v>51</v>
      </c>
      <c r="F3215" t="s">
        <v>52</v>
      </c>
      <c r="G3215" t="s">
        <v>53</v>
      </c>
      <c r="H3215" t="s">
        <v>42</v>
      </c>
      <c r="I3215" t="s">
        <v>1382</v>
      </c>
      <c r="J3215" s="4">
        <v>22860</v>
      </c>
    </row>
    <row r="3216" spans="1:10" x14ac:dyDescent="0.3">
      <c r="A3216" t="s">
        <v>5899</v>
      </c>
      <c r="B3216" s="4">
        <v>45686</v>
      </c>
      <c r="C3216" t="s">
        <v>419</v>
      </c>
      <c r="D3216" t="s">
        <v>420</v>
      </c>
      <c r="E3216" t="s">
        <v>51</v>
      </c>
      <c r="F3216" t="s">
        <v>52</v>
      </c>
      <c r="G3216" t="s">
        <v>53</v>
      </c>
      <c r="H3216" t="s">
        <v>42</v>
      </c>
      <c r="I3216" t="s">
        <v>5900</v>
      </c>
      <c r="J3216" s="4">
        <v>22733</v>
      </c>
    </row>
    <row r="3217" spans="1:10" x14ac:dyDescent="0.3">
      <c r="A3217" t="s">
        <v>5901</v>
      </c>
      <c r="B3217" s="4">
        <v>45686</v>
      </c>
      <c r="C3217" t="s">
        <v>474</v>
      </c>
      <c r="D3217" t="s">
        <v>475</v>
      </c>
      <c r="E3217" t="s">
        <v>51</v>
      </c>
      <c r="F3217" t="s">
        <v>52</v>
      </c>
      <c r="G3217" t="s">
        <v>53</v>
      </c>
      <c r="H3217" t="s">
        <v>42</v>
      </c>
      <c r="I3217" t="s">
        <v>1382</v>
      </c>
      <c r="J3217" s="4">
        <v>22860</v>
      </c>
    </row>
    <row r="3218" spans="1:10" x14ac:dyDescent="0.3">
      <c r="A3218" t="s">
        <v>5902</v>
      </c>
      <c r="B3218" s="4">
        <v>45686</v>
      </c>
      <c r="C3218" t="s">
        <v>322</v>
      </c>
      <c r="D3218" t="s">
        <v>1294</v>
      </c>
      <c r="E3218" t="s">
        <v>51</v>
      </c>
      <c r="F3218" t="s">
        <v>52</v>
      </c>
      <c r="G3218" t="s">
        <v>53</v>
      </c>
      <c r="H3218" t="s">
        <v>42</v>
      </c>
      <c r="I3218" t="s">
        <v>1382</v>
      </c>
      <c r="J3218" s="4">
        <v>22860</v>
      </c>
    </row>
    <row r="3219" spans="1:10" x14ac:dyDescent="0.3">
      <c r="A3219" t="s">
        <v>5903</v>
      </c>
      <c r="B3219" s="4">
        <v>45686</v>
      </c>
      <c r="C3219" t="s">
        <v>147</v>
      </c>
      <c r="D3219" t="s">
        <v>148</v>
      </c>
      <c r="E3219" t="s">
        <v>51</v>
      </c>
      <c r="F3219" t="s">
        <v>52</v>
      </c>
      <c r="G3219" t="s">
        <v>53</v>
      </c>
      <c r="H3219" t="s">
        <v>42</v>
      </c>
      <c r="I3219" t="s">
        <v>5900</v>
      </c>
      <c r="J3219" s="4">
        <v>22733</v>
      </c>
    </row>
    <row r="3220" spans="1:10" x14ac:dyDescent="0.3">
      <c r="A3220" t="s">
        <v>5904</v>
      </c>
      <c r="B3220" s="4">
        <v>45686</v>
      </c>
      <c r="C3220" t="s">
        <v>215</v>
      </c>
      <c r="D3220" t="s">
        <v>216</v>
      </c>
      <c r="E3220" t="s">
        <v>51</v>
      </c>
      <c r="F3220" t="s">
        <v>52</v>
      </c>
      <c r="G3220" t="s">
        <v>53</v>
      </c>
      <c r="H3220" t="s">
        <v>42</v>
      </c>
      <c r="I3220" t="s">
        <v>5900</v>
      </c>
      <c r="J3220" s="4">
        <v>22733</v>
      </c>
    </row>
    <row r="3221" spans="1:10" x14ac:dyDescent="0.3">
      <c r="A3221" t="s">
        <v>5905</v>
      </c>
      <c r="B3221" s="4">
        <v>45686</v>
      </c>
      <c r="C3221" t="s">
        <v>431</v>
      </c>
      <c r="D3221" t="s">
        <v>432</v>
      </c>
      <c r="E3221" t="s">
        <v>51</v>
      </c>
      <c r="F3221" t="s">
        <v>52</v>
      </c>
      <c r="G3221" t="s">
        <v>53</v>
      </c>
      <c r="H3221" t="s">
        <v>42</v>
      </c>
      <c r="I3221" t="s">
        <v>5900</v>
      </c>
      <c r="J3221" s="4">
        <v>22733</v>
      </c>
    </row>
    <row r="3222" spans="1:10" x14ac:dyDescent="0.3">
      <c r="A3222" t="s">
        <v>5906</v>
      </c>
      <c r="B3222" s="4">
        <v>45686</v>
      </c>
      <c r="C3222" t="s">
        <v>165</v>
      </c>
      <c r="D3222" t="s">
        <v>166</v>
      </c>
      <c r="E3222" t="s">
        <v>39</v>
      </c>
      <c r="F3222" t="s">
        <v>40</v>
      </c>
      <c r="G3222" t="s">
        <v>41</v>
      </c>
      <c r="H3222" t="s">
        <v>42</v>
      </c>
      <c r="I3222" t="s">
        <v>5907</v>
      </c>
      <c r="J3222" s="4">
        <v>27627</v>
      </c>
    </row>
    <row r="3223" spans="1:10" x14ac:dyDescent="0.3">
      <c r="A3223" t="s">
        <v>5908</v>
      </c>
      <c r="B3223" s="4">
        <v>45686</v>
      </c>
      <c r="C3223" t="s">
        <v>37</v>
      </c>
      <c r="D3223" t="s">
        <v>38</v>
      </c>
      <c r="E3223" t="s">
        <v>39</v>
      </c>
      <c r="F3223" t="s">
        <v>40</v>
      </c>
      <c r="G3223" t="s">
        <v>41</v>
      </c>
      <c r="H3223" t="s">
        <v>42</v>
      </c>
      <c r="I3223" t="s">
        <v>5907</v>
      </c>
      <c r="J3223" s="4">
        <v>27627</v>
      </c>
    </row>
    <row r="3224" spans="1:10" x14ac:dyDescent="0.3">
      <c r="A3224" t="s">
        <v>5909</v>
      </c>
      <c r="B3224" s="4">
        <v>45686</v>
      </c>
      <c r="C3224" t="s">
        <v>419</v>
      </c>
      <c r="D3224" t="s">
        <v>420</v>
      </c>
      <c r="E3224" t="s">
        <v>39</v>
      </c>
      <c r="F3224" t="s">
        <v>40</v>
      </c>
      <c r="G3224" t="s">
        <v>41</v>
      </c>
      <c r="H3224" t="s">
        <v>42</v>
      </c>
      <c r="I3224" t="s">
        <v>5907</v>
      </c>
      <c r="J3224" s="4">
        <v>27627</v>
      </c>
    </row>
    <row r="3225" spans="1:10" x14ac:dyDescent="0.3">
      <c r="A3225" t="s">
        <v>5910</v>
      </c>
      <c r="B3225" s="4">
        <v>45686</v>
      </c>
      <c r="C3225" t="s">
        <v>270</v>
      </c>
      <c r="D3225" t="s">
        <v>271</v>
      </c>
      <c r="E3225" t="s">
        <v>39</v>
      </c>
      <c r="F3225" t="s">
        <v>40</v>
      </c>
      <c r="G3225" t="s">
        <v>41</v>
      </c>
      <c r="H3225" t="s">
        <v>42</v>
      </c>
      <c r="I3225" t="s">
        <v>5911</v>
      </c>
      <c r="J3225" s="4">
        <v>32479</v>
      </c>
    </row>
    <row r="3226" spans="1:10" x14ac:dyDescent="0.3">
      <c r="A3226" t="s">
        <v>5912</v>
      </c>
      <c r="B3226" s="4">
        <v>45686</v>
      </c>
      <c r="C3226" t="s">
        <v>5913</v>
      </c>
      <c r="D3226" t="s">
        <v>5914</v>
      </c>
      <c r="E3226" t="s">
        <v>39</v>
      </c>
      <c r="F3226" t="s">
        <v>40</v>
      </c>
      <c r="G3226" t="s">
        <v>41</v>
      </c>
      <c r="H3226" t="s">
        <v>42</v>
      </c>
      <c r="I3226" t="s">
        <v>5911</v>
      </c>
      <c r="J3226" s="4">
        <v>32479</v>
      </c>
    </row>
    <row r="3227" spans="1:10" x14ac:dyDescent="0.3">
      <c r="A3227" t="s">
        <v>5915</v>
      </c>
      <c r="B3227" s="4">
        <v>45686</v>
      </c>
      <c r="C3227" t="s">
        <v>56</v>
      </c>
      <c r="D3227" t="s">
        <v>1542</v>
      </c>
      <c r="E3227" t="s">
        <v>111</v>
      </c>
      <c r="F3227" t="s">
        <v>112</v>
      </c>
      <c r="G3227" t="s">
        <v>113</v>
      </c>
      <c r="H3227" t="s">
        <v>42</v>
      </c>
      <c r="I3227" t="s">
        <v>5773</v>
      </c>
      <c r="J3227" s="4">
        <v>27041</v>
      </c>
    </row>
    <row r="3228" spans="1:10" x14ac:dyDescent="0.3">
      <c r="A3228" t="s">
        <v>5916</v>
      </c>
      <c r="B3228" s="4">
        <v>45686</v>
      </c>
      <c r="C3228" t="s">
        <v>390</v>
      </c>
      <c r="D3228" t="s">
        <v>391</v>
      </c>
      <c r="E3228" t="s">
        <v>51</v>
      </c>
      <c r="F3228" t="s">
        <v>52</v>
      </c>
      <c r="G3228" t="s">
        <v>53</v>
      </c>
      <c r="H3228" t="s">
        <v>42</v>
      </c>
      <c r="I3228" t="s">
        <v>5917</v>
      </c>
      <c r="J3228" s="4">
        <v>27818</v>
      </c>
    </row>
    <row r="3229" spans="1:10" x14ac:dyDescent="0.3">
      <c r="A3229" t="s">
        <v>5918</v>
      </c>
      <c r="B3229" s="4">
        <v>45686</v>
      </c>
      <c r="C3229" t="s">
        <v>371</v>
      </c>
      <c r="D3229" t="s">
        <v>372</v>
      </c>
      <c r="E3229" t="s">
        <v>111</v>
      </c>
      <c r="F3229" t="s">
        <v>112</v>
      </c>
      <c r="G3229" t="s">
        <v>113</v>
      </c>
      <c r="H3229" t="s">
        <v>42</v>
      </c>
      <c r="I3229" t="s">
        <v>5919</v>
      </c>
      <c r="J3229" s="4">
        <v>28779</v>
      </c>
    </row>
    <row r="3230" spans="1:10" x14ac:dyDescent="0.3">
      <c r="A3230" t="s">
        <v>5920</v>
      </c>
      <c r="B3230" s="4">
        <v>45686</v>
      </c>
      <c r="C3230" t="s">
        <v>60</v>
      </c>
      <c r="D3230" t="s">
        <v>61</v>
      </c>
      <c r="E3230" t="s">
        <v>111</v>
      </c>
      <c r="F3230" t="s">
        <v>112</v>
      </c>
      <c r="G3230" t="s">
        <v>113</v>
      </c>
      <c r="H3230" t="s">
        <v>42</v>
      </c>
      <c r="I3230" t="s">
        <v>5919</v>
      </c>
      <c r="J3230" s="4">
        <v>28779</v>
      </c>
    </row>
    <row r="3231" spans="1:10" x14ac:dyDescent="0.3">
      <c r="A3231" t="s">
        <v>5921</v>
      </c>
      <c r="B3231" s="4">
        <v>45686</v>
      </c>
      <c r="C3231" t="s">
        <v>774</v>
      </c>
      <c r="D3231" t="s">
        <v>1857</v>
      </c>
      <c r="E3231" t="s">
        <v>111</v>
      </c>
      <c r="F3231" t="s">
        <v>112</v>
      </c>
      <c r="G3231" t="s">
        <v>113</v>
      </c>
      <c r="H3231" t="s">
        <v>42</v>
      </c>
      <c r="I3231" t="s">
        <v>5919</v>
      </c>
      <c r="J3231" s="4">
        <v>28779</v>
      </c>
    </row>
    <row r="3232" spans="1:10" x14ac:dyDescent="0.3">
      <c r="A3232" t="s">
        <v>5922</v>
      </c>
      <c r="B3232" s="4">
        <v>45686</v>
      </c>
      <c r="C3232" t="s">
        <v>3772</v>
      </c>
      <c r="D3232" t="s">
        <v>3773</v>
      </c>
      <c r="E3232" t="s">
        <v>111</v>
      </c>
      <c r="F3232" t="s">
        <v>112</v>
      </c>
      <c r="G3232" t="s">
        <v>113</v>
      </c>
      <c r="H3232" t="s">
        <v>42</v>
      </c>
      <c r="I3232" t="s">
        <v>5919</v>
      </c>
      <c r="J3232" s="4">
        <v>28779</v>
      </c>
    </row>
    <row r="3233" spans="1:10" x14ac:dyDescent="0.3">
      <c r="A3233" t="s">
        <v>5923</v>
      </c>
      <c r="B3233" s="4">
        <v>45686</v>
      </c>
      <c r="C3233" t="s">
        <v>1860</v>
      </c>
      <c r="D3233" t="s">
        <v>1861</v>
      </c>
      <c r="E3233" t="s">
        <v>111</v>
      </c>
      <c r="F3233" t="s">
        <v>112</v>
      </c>
      <c r="G3233" t="s">
        <v>113</v>
      </c>
      <c r="H3233" t="s">
        <v>42</v>
      </c>
      <c r="I3233" t="s">
        <v>5919</v>
      </c>
      <c r="J3233" s="4">
        <v>28779</v>
      </c>
    </row>
    <row r="3234" spans="1:10" x14ac:dyDescent="0.3">
      <c r="A3234" t="s">
        <v>5924</v>
      </c>
      <c r="B3234" s="4">
        <v>45686</v>
      </c>
      <c r="C3234" t="s">
        <v>88</v>
      </c>
      <c r="D3234" t="s">
        <v>89</v>
      </c>
      <c r="E3234" t="s">
        <v>2085</v>
      </c>
      <c r="F3234" t="s">
        <v>2086</v>
      </c>
      <c r="G3234" t="s">
        <v>1581</v>
      </c>
      <c r="H3234" t="s">
        <v>42</v>
      </c>
      <c r="I3234" t="s">
        <v>5925</v>
      </c>
      <c r="J3234" s="4">
        <v>24224</v>
      </c>
    </row>
    <row r="3235" spans="1:10" x14ac:dyDescent="0.3">
      <c r="A3235" t="s">
        <v>5926</v>
      </c>
      <c r="B3235" s="4">
        <v>45686</v>
      </c>
      <c r="C3235" t="s">
        <v>393</v>
      </c>
      <c r="D3235" t="s">
        <v>394</v>
      </c>
      <c r="E3235" t="s">
        <v>111</v>
      </c>
      <c r="F3235" t="s">
        <v>112</v>
      </c>
      <c r="G3235" t="s">
        <v>113</v>
      </c>
      <c r="H3235" t="s">
        <v>42</v>
      </c>
      <c r="I3235" t="s">
        <v>5927</v>
      </c>
      <c r="J3235" s="4">
        <v>26706</v>
      </c>
    </row>
    <row r="3236" spans="1:10" x14ac:dyDescent="0.3">
      <c r="A3236" t="s">
        <v>5928</v>
      </c>
      <c r="B3236" s="4">
        <v>45686</v>
      </c>
      <c r="C3236" t="s">
        <v>347</v>
      </c>
      <c r="D3236" t="s">
        <v>348</v>
      </c>
      <c r="E3236" t="s">
        <v>111</v>
      </c>
      <c r="F3236" t="s">
        <v>112</v>
      </c>
      <c r="G3236" t="s">
        <v>113</v>
      </c>
      <c r="H3236" t="s">
        <v>42</v>
      </c>
      <c r="I3236" t="s">
        <v>5927</v>
      </c>
      <c r="J3236" s="4">
        <v>26706</v>
      </c>
    </row>
    <row r="3237" spans="1:10" x14ac:dyDescent="0.3">
      <c r="A3237" t="s">
        <v>5929</v>
      </c>
      <c r="B3237" s="4">
        <v>45686</v>
      </c>
      <c r="C3237" t="s">
        <v>390</v>
      </c>
      <c r="D3237" t="s">
        <v>391</v>
      </c>
      <c r="E3237" t="s">
        <v>111</v>
      </c>
      <c r="F3237" t="s">
        <v>112</v>
      </c>
      <c r="G3237" t="s">
        <v>113</v>
      </c>
      <c r="H3237" t="s">
        <v>42</v>
      </c>
      <c r="I3237" t="s">
        <v>5927</v>
      </c>
      <c r="J3237" s="4">
        <v>26706</v>
      </c>
    </row>
    <row r="3238" spans="1:10" x14ac:dyDescent="0.3">
      <c r="A3238" t="s">
        <v>5930</v>
      </c>
      <c r="B3238" s="4">
        <v>45686</v>
      </c>
      <c r="C3238" t="s">
        <v>4010</v>
      </c>
      <c r="D3238" t="s">
        <v>4011</v>
      </c>
      <c r="E3238" t="s">
        <v>51</v>
      </c>
      <c r="F3238" t="s">
        <v>52</v>
      </c>
      <c r="G3238" t="s">
        <v>53</v>
      </c>
      <c r="H3238" t="s">
        <v>42</v>
      </c>
      <c r="I3238" t="s">
        <v>4659</v>
      </c>
      <c r="J3238" s="4">
        <v>26257</v>
      </c>
    </row>
    <row r="3239" spans="1:10" x14ac:dyDescent="0.3">
      <c r="A3239" t="s">
        <v>5931</v>
      </c>
      <c r="B3239" s="4">
        <v>45686</v>
      </c>
      <c r="C3239" t="s">
        <v>4373</v>
      </c>
      <c r="D3239" t="s">
        <v>4374</v>
      </c>
      <c r="E3239" t="s">
        <v>77</v>
      </c>
      <c r="F3239" t="s">
        <v>78</v>
      </c>
      <c r="G3239" t="s">
        <v>79</v>
      </c>
      <c r="H3239" t="s">
        <v>42</v>
      </c>
      <c r="I3239" t="s">
        <v>4659</v>
      </c>
      <c r="J3239" s="4">
        <v>26257</v>
      </c>
    </row>
    <row r="3240" spans="1:10" x14ac:dyDescent="0.3">
      <c r="A3240" t="s">
        <v>5932</v>
      </c>
      <c r="B3240" s="4">
        <v>45686</v>
      </c>
      <c r="C3240" t="s">
        <v>422</v>
      </c>
      <c r="D3240" t="s">
        <v>423</v>
      </c>
      <c r="E3240" t="s">
        <v>111</v>
      </c>
      <c r="F3240" t="s">
        <v>112</v>
      </c>
      <c r="G3240" t="s">
        <v>113</v>
      </c>
      <c r="H3240" t="s">
        <v>42</v>
      </c>
      <c r="I3240" t="s">
        <v>5927</v>
      </c>
      <c r="J3240" s="4">
        <v>26706</v>
      </c>
    </row>
    <row r="3241" spans="1:10" x14ac:dyDescent="0.3">
      <c r="A3241" t="s">
        <v>5933</v>
      </c>
      <c r="B3241" s="4">
        <v>45686</v>
      </c>
      <c r="C3241" t="s">
        <v>188</v>
      </c>
      <c r="D3241" t="s">
        <v>189</v>
      </c>
      <c r="E3241" t="s">
        <v>39</v>
      </c>
      <c r="F3241" t="s">
        <v>40</v>
      </c>
      <c r="G3241" t="s">
        <v>41</v>
      </c>
      <c r="H3241" t="s">
        <v>42</v>
      </c>
      <c r="I3241" t="s">
        <v>190</v>
      </c>
      <c r="J3241" s="4">
        <v>24110</v>
      </c>
    </row>
    <row r="3242" spans="1:10" x14ac:dyDescent="0.3">
      <c r="A3242" t="s">
        <v>5934</v>
      </c>
      <c r="B3242" s="4">
        <v>45686</v>
      </c>
      <c r="C3242" t="s">
        <v>151</v>
      </c>
      <c r="D3242" t="s">
        <v>152</v>
      </c>
      <c r="E3242" t="s">
        <v>51</v>
      </c>
      <c r="F3242" t="s">
        <v>52</v>
      </c>
      <c r="G3242" t="s">
        <v>53</v>
      </c>
      <c r="H3242" t="s">
        <v>42</v>
      </c>
      <c r="I3242" t="s">
        <v>153</v>
      </c>
      <c r="J3242" s="4">
        <v>25033</v>
      </c>
    </row>
    <row r="3243" spans="1:10" x14ac:dyDescent="0.3">
      <c r="A3243" t="s">
        <v>5935</v>
      </c>
      <c r="B3243" s="4">
        <v>45686</v>
      </c>
      <c r="C3243" t="s">
        <v>151</v>
      </c>
      <c r="D3243" t="s">
        <v>5936</v>
      </c>
      <c r="E3243" t="s">
        <v>111</v>
      </c>
      <c r="F3243" t="s">
        <v>112</v>
      </c>
      <c r="G3243" t="s">
        <v>113</v>
      </c>
      <c r="H3243" t="s">
        <v>42</v>
      </c>
      <c r="I3243" t="s">
        <v>452</v>
      </c>
      <c r="J3243" s="4">
        <v>36615</v>
      </c>
    </row>
    <row r="3244" spans="1:10" x14ac:dyDescent="0.3">
      <c r="A3244" t="s">
        <v>5937</v>
      </c>
      <c r="B3244" s="4">
        <v>45686</v>
      </c>
      <c r="C3244" t="s">
        <v>165</v>
      </c>
      <c r="D3244" t="s">
        <v>166</v>
      </c>
      <c r="E3244" t="s">
        <v>51</v>
      </c>
      <c r="F3244" t="s">
        <v>52</v>
      </c>
      <c r="G3244" t="s">
        <v>53</v>
      </c>
      <c r="H3244" t="s">
        <v>42</v>
      </c>
      <c r="I3244" t="s">
        <v>163</v>
      </c>
      <c r="J3244" s="4">
        <v>19337</v>
      </c>
    </row>
    <row r="3245" spans="1:10" x14ac:dyDescent="0.3">
      <c r="A3245" t="s">
        <v>5938</v>
      </c>
      <c r="B3245" s="4">
        <v>45686</v>
      </c>
      <c r="C3245" t="s">
        <v>5939</v>
      </c>
      <c r="D3245" t="s">
        <v>5940</v>
      </c>
      <c r="E3245" t="s">
        <v>353</v>
      </c>
      <c r="F3245" t="s">
        <v>354</v>
      </c>
      <c r="G3245" t="s">
        <v>79</v>
      </c>
      <c r="H3245" t="s">
        <v>42</v>
      </c>
      <c r="I3245" t="s">
        <v>4571</v>
      </c>
      <c r="J3245" s="4">
        <v>40154</v>
      </c>
    </row>
    <row r="3246" spans="1:10" x14ac:dyDescent="0.3">
      <c r="A3246" t="s">
        <v>5941</v>
      </c>
      <c r="B3246" s="4">
        <v>45686</v>
      </c>
      <c r="C3246" t="s">
        <v>2004</v>
      </c>
      <c r="D3246" t="s">
        <v>5942</v>
      </c>
      <c r="E3246" t="s">
        <v>39</v>
      </c>
      <c r="F3246" t="s">
        <v>40</v>
      </c>
      <c r="G3246" t="s">
        <v>41</v>
      </c>
      <c r="H3246" t="s">
        <v>42</v>
      </c>
      <c r="I3246" t="s">
        <v>3953</v>
      </c>
      <c r="J3246" s="4">
        <v>26194</v>
      </c>
    </row>
    <row r="3247" spans="1:10" x14ac:dyDescent="0.3">
      <c r="A3247" t="s">
        <v>5943</v>
      </c>
      <c r="B3247" s="4">
        <v>45686</v>
      </c>
      <c r="C3247" t="s">
        <v>2531</v>
      </c>
      <c r="D3247" t="s">
        <v>2532</v>
      </c>
      <c r="E3247" t="s">
        <v>77</v>
      </c>
      <c r="F3247" t="s">
        <v>78</v>
      </c>
      <c r="G3247" t="s">
        <v>79</v>
      </c>
      <c r="H3247" t="s">
        <v>42</v>
      </c>
      <c r="I3247" t="s">
        <v>5944</v>
      </c>
      <c r="J3247" s="4">
        <v>28860</v>
      </c>
    </row>
    <row r="3248" spans="1:10" x14ac:dyDescent="0.3">
      <c r="A3248" t="s">
        <v>5945</v>
      </c>
      <c r="B3248" s="4">
        <v>45686</v>
      </c>
      <c r="C3248" t="s">
        <v>2730</v>
      </c>
      <c r="D3248" t="s">
        <v>2731</v>
      </c>
      <c r="E3248" t="s">
        <v>39</v>
      </c>
      <c r="F3248" t="s">
        <v>40</v>
      </c>
      <c r="G3248" t="s">
        <v>41</v>
      </c>
      <c r="H3248" t="s">
        <v>42</v>
      </c>
      <c r="I3248" t="s">
        <v>90</v>
      </c>
      <c r="J3248" s="4">
        <v>30121</v>
      </c>
    </row>
    <row r="3249" spans="1:10" x14ac:dyDescent="0.3">
      <c r="A3249" t="s">
        <v>5946</v>
      </c>
      <c r="B3249" s="4">
        <v>45686</v>
      </c>
      <c r="C3249" t="s">
        <v>347</v>
      </c>
      <c r="D3249" t="s">
        <v>348</v>
      </c>
      <c r="E3249" t="s">
        <v>77</v>
      </c>
      <c r="F3249" t="s">
        <v>78</v>
      </c>
      <c r="G3249" t="s">
        <v>79</v>
      </c>
      <c r="H3249" t="s">
        <v>42</v>
      </c>
      <c r="I3249" t="s">
        <v>90</v>
      </c>
      <c r="J3249" s="4">
        <v>30121</v>
      </c>
    </row>
    <row r="3250" spans="1:10" x14ac:dyDescent="0.3">
      <c r="A3250" t="s">
        <v>5947</v>
      </c>
      <c r="B3250" s="4">
        <v>45686</v>
      </c>
      <c r="C3250" t="s">
        <v>434</v>
      </c>
      <c r="D3250" t="s">
        <v>435</v>
      </c>
      <c r="E3250" t="s">
        <v>39</v>
      </c>
      <c r="F3250" t="s">
        <v>40</v>
      </c>
      <c r="G3250" t="s">
        <v>41</v>
      </c>
      <c r="H3250" t="s">
        <v>42</v>
      </c>
      <c r="I3250" t="s">
        <v>90</v>
      </c>
      <c r="J3250" s="4">
        <v>30121</v>
      </c>
    </row>
    <row r="3251" spans="1:10" x14ac:dyDescent="0.3">
      <c r="A3251" t="s">
        <v>5948</v>
      </c>
      <c r="B3251" s="4">
        <v>45686</v>
      </c>
      <c r="C3251" t="s">
        <v>276</v>
      </c>
      <c r="D3251" t="s">
        <v>277</v>
      </c>
      <c r="E3251" t="s">
        <v>204</v>
      </c>
      <c r="F3251" t="s">
        <v>205</v>
      </c>
      <c r="G3251" t="s">
        <v>206</v>
      </c>
      <c r="H3251" t="s">
        <v>42</v>
      </c>
      <c r="I3251" t="s">
        <v>2529</v>
      </c>
      <c r="J3251" s="4">
        <v>23739</v>
      </c>
    </row>
    <row r="3252" spans="1:10" x14ac:dyDescent="0.3">
      <c r="A3252" t="s">
        <v>5949</v>
      </c>
      <c r="B3252" s="4">
        <v>45686</v>
      </c>
      <c r="C3252" t="s">
        <v>434</v>
      </c>
      <c r="D3252" t="s">
        <v>435</v>
      </c>
      <c r="E3252" t="s">
        <v>51</v>
      </c>
      <c r="F3252" t="s">
        <v>52</v>
      </c>
      <c r="G3252" t="s">
        <v>53</v>
      </c>
      <c r="H3252" t="s">
        <v>42</v>
      </c>
      <c r="I3252" t="s">
        <v>2891</v>
      </c>
      <c r="J3252" s="4">
        <v>16413</v>
      </c>
    </row>
    <row r="3253" spans="1:10" x14ac:dyDescent="0.3">
      <c r="A3253" t="s">
        <v>5950</v>
      </c>
      <c r="B3253" s="4">
        <v>45686</v>
      </c>
      <c r="C3253" t="s">
        <v>3807</v>
      </c>
      <c r="D3253" t="s">
        <v>3808</v>
      </c>
      <c r="E3253" t="s">
        <v>51</v>
      </c>
      <c r="F3253" t="s">
        <v>52</v>
      </c>
      <c r="G3253" t="s">
        <v>53</v>
      </c>
      <c r="H3253" t="s">
        <v>42</v>
      </c>
      <c r="I3253" t="s">
        <v>2891</v>
      </c>
      <c r="J3253" s="4">
        <v>16413</v>
      </c>
    </row>
    <row r="3254" spans="1:10" x14ac:dyDescent="0.3">
      <c r="A3254" t="s">
        <v>5951</v>
      </c>
      <c r="B3254" s="4">
        <v>45686</v>
      </c>
      <c r="C3254" t="s">
        <v>431</v>
      </c>
      <c r="D3254" t="s">
        <v>636</v>
      </c>
      <c r="E3254" t="s">
        <v>51</v>
      </c>
      <c r="F3254" t="s">
        <v>52</v>
      </c>
      <c r="G3254" t="s">
        <v>53</v>
      </c>
      <c r="H3254" t="s">
        <v>42</v>
      </c>
      <c r="I3254" t="s">
        <v>2891</v>
      </c>
      <c r="J3254" s="4">
        <v>16413</v>
      </c>
    </row>
    <row r="3255" spans="1:10" x14ac:dyDescent="0.3">
      <c r="A3255" t="s">
        <v>5952</v>
      </c>
      <c r="B3255" s="4">
        <v>45686</v>
      </c>
      <c r="C3255" t="s">
        <v>3738</v>
      </c>
      <c r="D3255" t="s">
        <v>3739</v>
      </c>
      <c r="E3255" t="s">
        <v>39</v>
      </c>
      <c r="F3255" t="s">
        <v>40</v>
      </c>
      <c r="G3255" t="s">
        <v>41</v>
      </c>
      <c r="H3255" t="s">
        <v>42</v>
      </c>
      <c r="I3255" t="s">
        <v>5953</v>
      </c>
      <c r="J3255" s="4">
        <v>22620</v>
      </c>
    </row>
    <row r="3256" spans="1:10" x14ac:dyDescent="0.3">
      <c r="A3256" t="s">
        <v>5954</v>
      </c>
      <c r="B3256" s="4">
        <v>45686</v>
      </c>
      <c r="C3256" t="s">
        <v>1860</v>
      </c>
      <c r="D3256" t="s">
        <v>1861</v>
      </c>
      <c r="E3256" t="s">
        <v>51</v>
      </c>
      <c r="F3256" t="s">
        <v>52</v>
      </c>
      <c r="G3256" t="s">
        <v>53</v>
      </c>
      <c r="H3256" t="s">
        <v>42</v>
      </c>
      <c r="I3256" t="s">
        <v>5551</v>
      </c>
      <c r="J3256" s="4">
        <v>24343</v>
      </c>
    </row>
    <row r="3257" spans="1:10" x14ac:dyDescent="0.3">
      <c r="A3257" t="s">
        <v>5955</v>
      </c>
      <c r="B3257" s="4">
        <v>45686</v>
      </c>
      <c r="C3257" t="s">
        <v>367</v>
      </c>
      <c r="D3257" t="s">
        <v>368</v>
      </c>
      <c r="E3257" t="s">
        <v>111</v>
      </c>
      <c r="F3257" t="s">
        <v>112</v>
      </c>
      <c r="G3257" t="s">
        <v>113</v>
      </c>
      <c r="H3257" t="s">
        <v>42</v>
      </c>
      <c r="I3257" t="s">
        <v>5956</v>
      </c>
      <c r="J3257" s="4">
        <v>21152</v>
      </c>
    </row>
    <row r="3258" spans="1:10" x14ac:dyDescent="0.3">
      <c r="A3258" t="s">
        <v>5957</v>
      </c>
      <c r="B3258" s="4">
        <v>45686</v>
      </c>
      <c r="C3258" t="s">
        <v>569</v>
      </c>
      <c r="D3258" t="s">
        <v>570</v>
      </c>
      <c r="E3258" t="s">
        <v>111</v>
      </c>
      <c r="F3258" t="s">
        <v>112</v>
      </c>
      <c r="G3258" t="s">
        <v>113</v>
      </c>
      <c r="H3258" t="s">
        <v>42</v>
      </c>
      <c r="I3258" t="s">
        <v>5956</v>
      </c>
      <c r="J3258" s="4">
        <v>21152</v>
      </c>
    </row>
    <row r="3259" spans="1:10" x14ac:dyDescent="0.3">
      <c r="A3259" t="s">
        <v>5958</v>
      </c>
      <c r="B3259" s="4">
        <v>45686</v>
      </c>
      <c r="C3259" t="s">
        <v>5959</v>
      </c>
      <c r="D3259" t="s">
        <v>5960</v>
      </c>
      <c r="E3259" t="s">
        <v>353</v>
      </c>
      <c r="F3259" t="s">
        <v>354</v>
      </c>
      <c r="G3259" t="s">
        <v>79</v>
      </c>
      <c r="H3259" t="s">
        <v>42</v>
      </c>
      <c r="I3259" t="s">
        <v>5961</v>
      </c>
      <c r="J3259" s="4">
        <v>41368</v>
      </c>
    </row>
    <row r="3260" spans="1:10" x14ac:dyDescent="0.3">
      <c r="A3260" t="s">
        <v>5962</v>
      </c>
      <c r="B3260" s="4">
        <v>45686</v>
      </c>
      <c r="C3260" t="s">
        <v>5963</v>
      </c>
      <c r="D3260" t="s">
        <v>5964</v>
      </c>
      <c r="E3260" t="s">
        <v>353</v>
      </c>
      <c r="F3260" t="s">
        <v>354</v>
      </c>
      <c r="G3260" t="s">
        <v>79</v>
      </c>
      <c r="H3260" t="s">
        <v>42</v>
      </c>
      <c r="I3260" t="s">
        <v>5961</v>
      </c>
      <c r="J3260" s="4">
        <v>41368</v>
      </c>
    </row>
    <row r="3261" spans="1:10" x14ac:dyDescent="0.3">
      <c r="A3261" t="s">
        <v>5965</v>
      </c>
      <c r="B3261" s="4">
        <v>45686</v>
      </c>
      <c r="C3261" t="s">
        <v>215</v>
      </c>
      <c r="D3261" t="s">
        <v>216</v>
      </c>
      <c r="E3261" t="s">
        <v>111</v>
      </c>
      <c r="F3261" t="s">
        <v>112</v>
      </c>
      <c r="G3261" t="s">
        <v>113</v>
      </c>
      <c r="H3261" t="s">
        <v>42</v>
      </c>
      <c r="I3261" t="s">
        <v>5956</v>
      </c>
      <c r="J3261" s="4">
        <v>21152</v>
      </c>
    </row>
    <row r="3262" spans="1:10" x14ac:dyDescent="0.3">
      <c r="A3262" t="s">
        <v>5966</v>
      </c>
      <c r="B3262" s="4">
        <v>45686</v>
      </c>
      <c r="C3262" t="s">
        <v>384</v>
      </c>
      <c r="D3262" t="s">
        <v>385</v>
      </c>
      <c r="E3262" t="s">
        <v>217</v>
      </c>
      <c r="F3262" t="s">
        <v>218</v>
      </c>
      <c r="G3262" t="s">
        <v>79</v>
      </c>
      <c r="H3262" t="s">
        <v>42</v>
      </c>
      <c r="I3262" t="s">
        <v>2262</v>
      </c>
      <c r="J3262" s="4">
        <v>22374</v>
      </c>
    </row>
    <row r="3263" spans="1:10" x14ac:dyDescent="0.3">
      <c r="A3263" t="s">
        <v>5967</v>
      </c>
      <c r="B3263" s="4">
        <v>45686</v>
      </c>
      <c r="C3263" t="s">
        <v>311</v>
      </c>
      <c r="D3263" t="s">
        <v>312</v>
      </c>
      <c r="E3263" t="s">
        <v>217</v>
      </c>
      <c r="F3263" t="s">
        <v>218</v>
      </c>
      <c r="G3263" t="s">
        <v>79</v>
      </c>
      <c r="H3263" t="s">
        <v>42</v>
      </c>
      <c r="I3263" t="s">
        <v>2262</v>
      </c>
      <c r="J3263" s="4">
        <v>22374</v>
      </c>
    </row>
    <row r="3264" spans="1:10" x14ac:dyDescent="0.3">
      <c r="A3264" t="s">
        <v>5968</v>
      </c>
      <c r="B3264" s="4">
        <v>45686</v>
      </c>
      <c r="C3264" t="s">
        <v>5969</v>
      </c>
      <c r="D3264" t="s">
        <v>5970</v>
      </c>
      <c r="E3264" t="s">
        <v>39</v>
      </c>
      <c r="F3264" t="s">
        <v>40</v>
      </c>
      <c r="G3264" t="s">
        <v>41</v>
      </c>
      <c r="H3264" t="s">
        <v>42</v>
      </c>
      <c r="I3264" t="s">
        <v>2717</v>
      </c>
      <c r="J3264" s="4">
        <v>29105</v>
      </c>
    </row>
    <row r="3265" spans="1:10" x14ac:dyDescent="0.3">
      <c r="A3265" t="s">
        <v>5971</v>
      </c>
      <c r="B3265" s="4">
        <v>45686</v>
      </c>
      <c r="C3265" t="s">
        <v>2175</v>
      </c>
      <c r="D3265" t="s">
        <v>2176</v>
      </c>
      <c r="E3265" t="s">
        <v>39</v>
      </c>
      <c r="F3265" t="s">
        <v>40</v>
      </c>
      <c r="G3265" t="s">
        <v>41</v>
      </c>
      <c r="H3265" t="s">
        <v>42</v>
      </c>
      <c r="I3265" t="s">
        <v>5972</v>
      </c>
      <c r="J3265" s="4">
        <v>28688</v>
      </c>
    </row>
    <row r="3266" spans="1:10" x14ac:dyDescent="0.3">
      <c r="A3266" t="s">
        <v>5973</v>
      </c>
      <c r="B3266" s="4">
        <v>45686</v>
      </c>
      <c r="C3266" t="s">
        <v>81</v>
      </c>
      <c r="D3266" t="s">
        <v>82</v>
      </c>
      <c r="E3266" t="s">
        <v>111</v>
      </c>
      <c r="F3266" t="s">
        <v>112</v>
      </c>
      <c r="G3266" t="s">
        <v>113</v>
      </c>
      <c r="H3266" t="s">
        <v>42</v>
      </c>
      <c r="I3266" t="s">
        <v>5956</v>
      </c>
      <c r="J3266" s="4">
        <v>21152</v>
      </c>
    </row>
    <row r="3267" spans="1:10" x14ac:dyDescent="0.3">
      <c r="A3267" t="s">
        <v>5974</v>
      </c>
      <c r="B3267" s="4">
        <v>45686</v>
      </c>
      <c r="C3267" t="s">
        <v>662</v>
      </c>
      <c r="D3267" t="s">
        <v>663</v>
      </c>
      <c r="E3267" t="s">
        <v>39</v>
      </c>
      <c r="F3267" t="s">
        <v>40</v>
      </c>
      <c r="G3267" t="s">
        <v>41</v>
      </c>
      <c r="H3267" t="s">
        <v>42</v>
      </c>
      <c r="I3267" t="s">
        <v>5972</v>
      </c>
      <c r="J3267" s="4">
        <v>28688</v>
      </c>
    </row>
    <row r="3268" spans="1:10" x14ac:dyDescent="0.3">
      <c r="A3268" t="s">
        <v>5975</v>
      </c>
      <c r="B3268" s="4">
        <v>45686</v>
      </c>
      <c r="C3268" t="s">
        <v>75</v>
      </c>
      <c r="D3268" t="s">
        <v>76</v>
      </c>
      <c r="E3268" t="s">
        <v>111</v>
      </c>
      <c r="F3268" t="s">
        <v>112</v>
      </c>
      <c r="G3268" t="s">
        <v>113</v>
      </c>
      <c r="H3268" t="s">
        <v>42</v>
      </c>
      <c r="I3268" t="s">
        <v>5956</v>
      </c>
      <c r="J3268" s="4">
        <v>21152</v>
      </c>
    </row>
    <row r="3269" spans="1:10" x14ac:dyDescent="0.3">
      <c r="A3269" t="s">
        <v>5976</v>
      </c>
      <c r="B3269" s="4">
        <v>45686</v>
      </c>
      <c r="C3269" t="s">
        <v>60</v>
      </c>
      <c r="D3269" t="s">
        <v>61</v>
      </c>
      <c r="E3269" t="s">
        <v>111</v>
      </c>
      <c r="F3269" t="s">
        <v>112</v>
      </c>
      <c r="G3269" t="s">
        <v>113</v>
      </c>
      <c r="H3269" t="s">
        <v>42</v>
      </c>
      <c r="I3269" t="s">
        <v>5956</v>
      </c>
      <c r="J3269" s="4">
        <v>21152</v>
      </c>
    </row>
    <row r="3270" spans="1:10" x14ac:dyDescent="0.3">
      <c r="A3270" t="s">
        <v>5977</v>
      </c>
      <c r="B3270" s="4">
        <v>45686</v>
      </c>
      <c r="C3270" t="s">
        <v>739</v>
      </c>
      <c r="D3270" t="s">
        <v>740</v>
      </c>
      <c r="E3270" t="s">
        <v>39</v>
      </c>
      <c r="F3270" t="s">
        <v>40</v>
      </c>
      <c r="G3270" t="s">
        <v>41</v>
      </c>
      <c r="H3270" t="s">
        <v>42</v>
      </c>
      <c r="I3270" t="s">
        <v>5972</v>
      </c>
      <c r="J3270" s="4">
        <v>28688</v>
      </c>
    </row>
    <row r="3271" spans="1:10" x14ac:dyDescent="0.3">
      <c r="A3271" t="s">
        <v>5978</v>
      </c>
      <c r="B3271" s="4">
        <v>45686</v>
      </c>
      <c r="C3271" t="s">
        <v>3516</v>
      </c>
      <c r="D3271" t="s">
        <v>3517</v>
      </c>
      <c r="E3271" t="s">
        <v>39</v>
      </c>
      <c r="F3271" t="s">
        <v>40</v>
      </c>
      <c r="G3271" t="s">
        <v>41</v>
      </c>
      <c r="H3271" t="s">
        <v>42</v>
      </c>
      <c r="I3271" t="s">
        <v>5972</v>
      </c>
      <c r="J3271" s="4">
        <v>28688</v>
      </c>
    </row>
    <row r="3272" spans="1:10" x14ac:dyDescent="0.3">
      <c r="A3272" t="s">
        <v>5979</v>
      </c>
      <c r="B3272" s="4">
        <v>45686</v>
      </c>
      <c r="C3272" t="s">
        <v>3814</v>
      </c>
      <c r="D3272" t="s">
        <v>5980</v>
      </c>
      <c r="E3272" t="s">
        <v>39</v>
      </c>
      <c r="F3272" t="s">
        <v>40</v>
      </c>
      <c r="G3272" t="s">
        <v>41</v>
      </c>
      <c r="H3272" t="s">
        <v>42</v>
      </c>
      <c r="I3272" t="s">
        <v>5972</v>
      </c>
      <c r="J3272" s="4">
        <v>28688</v>
      </c>
    </row>
    <row r="3273" spans="1:10" x14ac:dyDescent="0.3">
      <c r="A3273" t="s">
        <v>5981</v>
      </c>
      <c r="B3273" s="4">
        <v>45686</v>
      </c>
      <c r="C3273" t="s">
        <v>550</v>
      </c>
      <c r="D3273" t="s">
        <v>551</v>
      </c>
      <c r="E3273" t="s">
        <v>39</v>
      </c>
      <c r="F3273" t="s">
        <v>40</v>
      </c>
      <c r="G3273" t="s">
        <v>41</v>
      </c>
      <c r="H3273" t="s">
        <v>42</v>
      </c>
      <c r="I3273" t="s">
        <v>5972</v>
      </c>
      <c r="J3273" s="4">
        <v>28688</v>
      </c>
    </row>
    <row r="3274" spans="1:10" x14ac:dyDescent="0.3">
      <c r="A3274" t="s">
        <v>5982</v>
      </c>
      <c r="B3274" s="4">
        <v>45686</v>
      </c>
      <c r="C3274" t="s">
        <v>5857</v>
      </c>
      <c r="D3274" t="s">
        <v>5858</v>
      </c>
      <c r="E3274" t="s">
        <v>498</v>
      </c>
      <c r="F3274" t="s">
        <v>499</v>
      </c>
      <c r="G3274" t="s">
        <v>79</v>
      </c>
      <c r="H3274" t="s">
        <v>42</v>
      </c>
      <c r="I3274" t="s">
        <v>1547</v>
      </c>
      <c r="J3274" s="4">
        <v>32711</v>
      </c>
    </row>
    <row r="3275" spans="1:10" x14ac:dyDescent="0.3">
      <c r="A3275" t="s">
        <v>1047</v>
      </c>
      <c r="B3275" s="4">
        <v>45686</v>
      </c>
      <c r="C3275" t="s">
        <v>692</v>
      </c>
      <c r="D3275" t="s">
        <v>1048</v>
      </c>
      <c r="E3275" t="s">
        <v>1049</v>
      </c>
      <c r="F3275" t="s">
        <v>1050</v>
      </c>
      <c r="G3275" t="s">
        <v>1051</v>
      </c>
      <c r="H3275" t="s">
        <v>42</v>
      </c>
      <c r="I3275" t="s">
        <v>510</v>
      </c>
      <c r="J3275" s="4">
        <v>29683</v>
      </c>
    </row>
    <row r="3276" spans="1:10" x14ac:dyDescent="0.3">
      <c r="A3276" t="s">
        <v>5983</v>
      </c>
      <c r="B3276" s="4">
        <v>45686</v>
      </c>
      <c r="C3276" t="s">
        <v>4154</v>
      </c>
      <c r="D3276" t="s">
        <v>4155</v>
      </c>
      <c r="E3276" t="s">
        <v>39</v>
      </c>
      <c r="F3276" t="s">
        <v>40</v>
      </c>
      <c r="G3276" t="s">
        <v>41</v>
      </c>
      <c r="H3276" t="s">
        <v>42</v>
      </c>
      <c r="I3276" t="s">
        <v>5972</v>
      </c>
      <c r="J3276" s="4">
        <v>28688</v>
      </c>
    </row>
    <row r="3277" spans="1:10" x14ac:dyDescent="0.3">
      <c r="A3277" t="s">
        <v>5984</v>
      </c>
      <c r="B3277" s="4">
        <v>45686</v>
      </c>
      <c r="C3277" t="s">
        <v>81</v>
      </c>
      <c r="D3277" t="s">
        <v>82</v>
      </c>
      <c r="E3277" t="s">
        <v>51</v>
      </c>
      <c r="F3277" t="s">
        <v>52</v>
      </c>
      <c r="G3277" t="s">
        <v>53</v>
      </c>
      <c r="H3277" t="s">
        <v>42</v>
      </c>
      <c r="I3277" t="s">
        <v>5985</v>
      </c>
      <c r="J3277" s="4">
        <v>33684</v>
      </c>
    </row>
    <row r="3278" spans="1:10" x14ac:dyDescent="0.3">
      <c r="A3278" t="s">
        <v>5986</v>
      </c>
      <c r="B3278" s="4">
        <v>45686</v>
      </c>
      <c r="C3278" t="s">
        <v>250</v>
      </c>
      <c r="D3278" t="s">
        <v>251</v>
      </c>
      <c r="E3278" t="s">
        <v>51</v>
      </c>
      <c r="F3278" t="s">
        <v>52</v>
      </c>
      <c r="G3278" t="s">
        <v>53</v>
      </c>
      <c r="H3278" t="s">
        <v>42</v>
      </c>
      <c r="I3278" t="s">
        <v>5985</v>
      </c>
      <c r="J3278" s="4">
        <v>33684</v>
      </c>
    </row>
    <row r="3279" spans="1:10" x14ac:dyDescent="0.3">
      <c r="A3279" t="s">
        <v>5987</v>
      </c>
      <c r="B3279" s="4">
        <v>45686</v>
      </c>
      <c r="C3279" t="s">
        <v>508</v>
      </c>
      <c r="D3279" t="s">
        <v>509</v>
      </c>
      <c r="E3279" t="s">
        <v>51</v>
      </c>
      <c r="F3279" t="s">
        <v>52</v>
      </c>
      <c r="G3279" t="s">
        <v>53</v>
      </c>
      <c r="H3279" t="s">
        <v>42</v>
      </c>
      <c r="I3279" t="s">
        <v>510</v>
      </c>
      <c r="J3279" s="4">
        <v>29683</v>
      </c>
    </row>
    <row r="3280" spans="1:10" x14ac:dyDescent="0.3">
      <c r="A3280" t="s">
        <v>5988</v>
      </c>
      <c r="B3280" s="4">
        <v>45686</v>
      </c>
      <c r="C3280" t="s">
        <v>520</v>
      </c>
      <c r="D3280" t="s">
        <v>521</v>
      </c>
      <c r="E3280" t="s">
        <v>51</v>
      </c>
      <c r="F3280" t="s">
        <v>52</v>
      </c>
      <c r="G3280" t="s">
        <v>53</v>
      </c>
      <c r="H3280" t="s">
        <v>42</v>
      </c>
      <c r="I3280" t="s">
        <v>510</v>
      </c>
      <c r="J3280" s="4">
        <v>29683</v>
      </c>
    </row>
    <row r="3281" spans="1:10" x14ac:dyDescent="0.3">
      <c r="A3281" t="s">
        <v>5989</v>
      </c>
      <c r="B3281" s="4">
        <v>45686</v>
      </c>
      <c r="C3281" t="s">
        <v>3747</v>
      </c>
      <c r="D3281" t="s">
        <v>3748</v>
      </c>
      <c r="E3281" t="s">
        <v>39</v>
      </c>
      <c r="F3281" t="s">
        <v>40</v>
      </c>
      <c r="G3281" t="s">
        <v>41</v>
      </c>
      <c r="H3281" t="s">
        <v>42</v>
      </c>
      <c r="I3281" t="s">
        <v>5990</v>
      </c>
      <c r="J3281" s="4">
        <v>21770</v>
      </c>
    </row>
    <row r="3282" spans="1:10" x14ac:dyDescent="0.3">
      <c r="A3282" t="s">
        <v>5991</v>
      </c>
      <c r="B3282" s="4">
        <v>45686</v>
      </c>
      <c r="C3282" t="s">
        <v>5992</v>
      </c>
      <c r="D3282" t="s">
        <v>5993</v>
      </c>
      <c r="E3282" t="s">
        <v>39</v>
      </c>
      <c r="F3282" t="s">
        <v>40</v>
      </c>
      <c r="G3282" t="s">
        <v>41</v>
      </c>
      <c r="H3282" t="s">
        <v>42</v>
      </c>
      <c r="I3282" t="s">
        <v>5990</v>
      </c>
      <c r="J3282" s="4">
        <v>21770</v>
      </c>
    </row>
    <row r="3283" spans="1:10" x14ac:dyDescent="0.3">
      <c r="A3283" t="s">
        <v>5994</v>
      </c>
      <c r="B3283" s="4">
        <v>45686</v>
      </c>
      <c r="C3283" t="s">
        <v>1502</v>
      </c>
      <c r="D3283" t="s">
        <v>1503</v>
      </c>
      <c r="E3283" t="s">
        <v>217</v>
      </c>
      <c r="F3283" t="s">
        <v>218</v>
      </c>
      <c r="G3283" t="s">
        <v>79</v>
      </c>
      <c r="H3283" t="s">
        <v>42</v>
      </c>
      <c r="I3283" t="s">
        <v>5995</v>
      </c>
      <c r="J3283" s="4">
        <v>28408</v>
      </c>
    </row>
    <row r="3284" spans="1:10" x14ac:dyDescent="0.3">
      <c r="A3284" t="s">
        <v>5996</v>
      </c>
      <c r="B3284" s="4">
        <v>45686</v>
      </c>
      <c r="C3284" t="s">
        <v>174</v>
      </c>
      <c r="D3284" t="s">
        <v>175</v>
      </c>
      <c r="E3284" t="s">
        <v>51</v>
      </c>
      <c r="F3284" t="s">
        <v>52</v>
      </c>
      <c r="G3284" t="s">
        <v>53</v>
      </c>
      <c r="H3284" t="s">
        <v>42</v>
      </c>
      <c r="I3284" t="s">
        <v>176</v>
      </c>
      <c r="J3284" s="4">
        <v>20457</v>
      </c>
    </row>
    <row r="3285" spans="1:10" x14ac:dyDescent="0.3">
      <c r="A3285" t="s">
        <v>5997</v>
      </c>
      <c r="B3285" s="4">
        <v>45686</v>
      </c>
      <c r="C3285" t="s">
        <v>431</v>
      </c>
      <c r="D3285" t="s">
        <v>432</v>
      </c>
      <c r="E3285" t="s">
        <v>51</v>
      </c>
      <c r="F3285" t="s">
        <v>52</v>
      </c>
      <c r="G3285" t="s">
        <v>53</v>
      </c>
      <c r="H3285" t="s">
        <v>42</v>
      </c>
      <c r="I3285" t="s">
        <v>5998</v>
      </c>
      <c r="J3285" s="4">
        <v>19704</v>
      </c>
    </row>
    <row r="3286" spans="1:10" x14ac:dyDescent="0.3">
      <c r="A3286" t="s">
        <v>5999</v>
      </c>
      <c r="B3286" s="4">
        <v>45686</v>
      </c>
      <c r="C3286" t="s">
        <v>367</v>
      </c>
      <c r="D3286" t="s">
        <v>368</v>
      </c>
      <c r="E3286" t="s">
        <v>111</v>
      </c>
      <c r="F3286" t="s">
        <v>112</v>
      </c>
      <c r="G3286" t="s">
        <v>113</v>
      </c>
      <c r="H3286" t="s">
        <v>42</v>
      </c>
      <c r="I3286" t="s">
        <v>5998</v>
      </c>
      <c r="J3286" s="4">
        <v>19704</v>
      </c>
    </row>
    <row r="3287" spans="1:10" x14ac:dyDescent="0.3">
      <c r="A3287" t="s">
        <v>6000</v>
      </c>
      <c r="B3287" s="4">
        <v>45686</v>
      </c>
      <c r="C3287" t="s">
        <v>1646</v>
      </c>
      <c r="D3287" t="s">
        <v>1647</v>
      </c>
      <c r="E3287" t="s">
        <v>111</v>
      </c>
      <c r="F3287" t="s">
        <v>112</v>
      </c>
      <c r="G3287" t="s">
        <v>113</v>
      </c>
      <c r="H3287" t="s">
        <v>42</v>
      </c>
      <c r="I3287" t="s">
        <v>5998</v>
      </c>
      <c r="J3287" s="4">
        <v>19704</v>
      </c>
    </row>
    <row r="3288" spans="1:10" x14ac:dyDescent="0.3">
      <c r="A3288" t="s">
        <v>6001</v>
      </c>
      <c r="B3288" s="4">
        <v>45686</v>
      </c>
      <c r="C3288" t="s">
        <v>6002</v>
      </c>
      <c r="D3288" t="s">
        <v>6003</v>
      </c>
      <c r="E3288" t="s">
        <v>6004</v>
      </c>
      <c r="F3288" t="s">
        <v>6005</v>
      </c>
      <c r="G3288" t="s">
        <v>6006</v>
      </c>
      <c r="H3288" t="s">
        <v>42</v>
      </c>
      <c r="I3288" t="s">
        <v>1807</v>
      </c>
      <c r="J3288" s="4">
        <v>15435</v>
      </c>
    </row>
    <row r="3289" spans="1:10" x14ac:dyDescent="0.3">
      <c r="A3289" t="s">
        <v>6007</v>
      </c>
      <c r="B3289" s="4">
        <v>45686</v>
      </c>
      <c r="C3289" t="s">
        <v>2293</v>
      </c>
      <c r="D3289" t="s">
        <v>2294</v>
      </c>
      <c r="E3289" t="s">
        <v>51</v>
      </c>
      <c r="F3289" t="s">
        <v>52</v>
      </c>
      <c r="G3289" t="s">
        <v>53</v>
      </c>
      <c r="H3289" t="s">
        <v>42</v>
      </c>
      <c r="I3289" t="s">
        <v>226</v>
      </c>
      <c r="J3289" s="4">
        <v>18424</v>
      </c>
    </row>
    <row r="3290" spans="1:10" x14ac:dyDescent="0.3">
      <c r="A3290" t="s">
        <v>6008</v>
      </c>
      <c r="B3290" s="4">
        <v>45686</v>
      </c>
      <c r="C3290" t="s">
        <v>6009</v>
      </c>
      <c r="D3290" t="s">
        <v>6010</v>
      </c>
      <c r="E3290" t="s">
        <v>51</v>
      </c>
      <c r="F3290" t="s">
        <v>52</v>
      </c>
      <c r="G3290" t="s">
        <v>53</v>
      </c>
      <c r="H3290" t="s">
        <v>42</v>
      </c>
      <c r="I3290" t="s">
        <v>6011</v>
      </c>
      <c r="J3290" s="4">
        <v>18113</v>
      </c>
    </row>
    <row r="3291" spans="1:10" x14ac:dyDescent="0.3">
      <c r="A3291" t="s">
        <v>6012</v>
      </c>
      <c r="B3291" s="4">
        <v>45686</v>
      </c>
      <c r="C3291" t="s">
        <v>109</v>
      </c>
      <c r="D3291" t="s">
        <v>110</v>
      </c>
      <c r="E3291" t="s">
        <v>111</v>
      </c>
      <c r="F3291" t="s">
        <v>112</v>
      </c>
      <c r="G3291" t="s">
        <v>113</v>
      </c>
      <c r="H3291" t="s">
        <v>42</v>
      </c>
      <c r="I3291" t="s">
        <v>159</v>
      </c>
      <c r="J3291" s="4">
        <v>27392</v>
      </c>
    </row>
    <row r="3292" spans="1:10" x14ac:dyDescent="0.3">
      <c r="A3292" t="s">
        <v>6013</v>
      </c>
      <c r="B3292" s="4">
        <v>45686</v>
      </c>
      <c r="C3292" t="s">
        <v>171</v>
      </c>
      <c r="D3292" t="s">
        <v>172</v>
      </c>
      <c r="E3292" t="s">
        <v>111</v>
      </c>
      <c r="F3292" t="s">
        <v>112</v>
      </c>
      <c r="G3292" t="s">
        <v>113</v>
      </c>
      <c r="H3292" t="s">
        <v>42</v>
      </c>
      <c r="I3292" t="s">
        <v>159</v>
      </c>
      <c r="J3292" s="4">
        <v>27392</v>
      </c>
    </row>
    <row r="3293" spans="1:10" x14ac:dyDescent="0.3">
      <c r="A3293" t="s">
        <v>6014</v>
      </c>
      <c r="B3293" s="4">
        <v>45686</v>
      </c>
      <c r="C3293" t="s">
        <v>6015</v>
      </c>
      <c r="D3293" t="s">
        <v>6016</v>
      </c>
      <c r="E3293" t="s">
        <v>217</v>
      </c>
      <c r="F3293" t="s">
        <v>218</v>
      </c>
      <c r="G3293" t="s">
        <v>79</v>
      </c>
      <c r="H3293" t="s">
        <v>42</v>
      </c>
      <c r="I3293" t="s">
        <v>6017</v>
      </c>
      <c r="J3293" s="4">
        <v>29281</v>
      </c>
    </row>
    <row r="3294" spans="1:10" x14ac:dyDescent="0.3">
      <c r="A3294" t="s">
        <v>6018</v>
      </c>
      <c r="B3294" s="4">
        <v>45686</v>
      </c>
      <c r="C3294" t="s">
        <v>3272</v>
      </c>
      <c r="D3294" t="s">
        <v>3273</v>
      </c>
      <c r="E3294" t="s">
        <v>77</v>
      </c>
      <c r="F3294" t="s">
        <v>78</v>
      </c>
      <c r="G3294" t="s">
        <v>79</v>
      </c>
      <c r="H3294" t="s">
        <v>42</v>
      </c>
      <c r="I3294" t="s">
        <v>6019</v>
      </c>
      <c r="J3294" s="4">
        <v>23473</v>
      </c>
    </row>
    <row r="3295" spans="1:10" x14ac:dyDescent="0.3">
      <c r="A3295" t="s">
        <v>6020</v>
      </c>
      <c r="B3295" s="4">
        <v>45686</v>
      </c>
      <c r="C3295" t="s">
        <v>347</v>
      </c>
      <c r="D3295" t="s">
        <v>348</v>
      </c>
      <c r="E3295" t="s">
        <v>698</v>
      </c>
      <c r="F3295" t="s">
        <v>699</v>
      </c>
      <c r="G3295" t="s">
        <v>700</v>
      </c>
      <c r="H3295" t="s">
        <v>42</v>
      </c>
      <c r="I3295" t="s">
        <v>5619</v>
      </c>
      <c r="J3295" s="4">
        <v>22604</v>
      </c>
    </row>
    <row r="3296" spans="1:10" x14ac:dyDescent="0.3">
      <c r="A3296" t="s">
        <v>6021</v>
      </c>
      <c r="B3296" s="4">
        <v>45686</v>
      </c>
      <c r="C3296" t="s">
        <v>6022</v>
      </c>
      <c r="D3296" t="s">
        <v>6023</v>
      </c>
      <c r="E3296" t="s">
        <v>77</v>
      </c>
      <c r="F3296" t="s">
        <v>78</v>
      </c>
      <c r="G3296" t="s">
        <v>79</v>
      </c>
      <c r="H3296" t="s">
        <v>42</v>
      </c>
      <c r="I3296" t="s">
        <v>6024</v>
      </c>
      <c r="J3296" s="4">
        <v>27860</v>
      </c>
    </row>
    <row r="3297" spans="1:10" x14ac:dyDescent="0.3">
      <c r="A3297" t="s">
        <v>6025</v>
      </c>
      <c r="B3297" s="4">
        <v>45686</v>
      </c>
      <c r="C3297" t="s">
        <v>188</v>
      </c>
      <c r="D3297" t="s">
        <v>189</v>
      </c>
      <c r="E3297" t="s">
        <v>77</v>
      </c>
      <c r="F3297" t="s">
        <v>78</v>
      </c>
      <c r="G3297" t="s">
        <v>79</v>
      </c>
      <c r="H3297" t="s">
        <v>42</v>
      </c>
      <c r="I3297" t="s">
        <v>6024</v>
      </c>
      <c r="J3297" s="4">
        <v>27860</v>
      </c>
    </row>
    <row r="3298" spans="1:10" x14ac:dyDescent="0.3">
      <c r="A3298" t="s">
        <v>6026</v>
      </c>
      <c r="B3298" s="4">
        <v>45686</v>
      </c>
      <c r="C3298" t="s">
        <v>264</v>
      </c>
      <c r="D3298" t="s">
        <v>265</v>
      </c>
      <c r="E3298" t="s">
        <v>111</v>
      </c>
      <c r="F3298" t="s">
        <v>112</v>
      </c>
      <c r="G3298" t="s">
        <v>113</v>
      </c>
      <c r="H3298" t="s">
        <v>42</v>
      </c>
      <c r="I3298" t="s">
        <v>2817</v>
      </c>
      <c r="J3298" s="4">
        <v>36814</v>
      </c>
    </row>
    <row r="3299" spans="1:10" x14ac:dyDescent="0.3">
      <c r="A3299" t="s">
        <v>6027</v>
      </c>
      <c r="B3299" s="4">
        <v>45686</v>
      </c>
      <c r="C3299" t="s">
        <v>37</v>
      </c>
      <c r="D3299" t="s">
        <v>38</v>
      </c>
      <c r="E3299" t="s">
        <v>204</v>
      </c>
      <c r="F3299" t="s">
        <v>205</v>
      </c>
      <c r="G3299" t="s">
        <v>206</v>
      </c>
      <c r="H3299" t="s">
        <v>42</v>
      </c>
      <c r="I3299" t="s">
        <v>3635</v>
      </c>
      <c r="J3299" s="4">
        <v>27740</v>
      </c>
    </row>
    <row r="3300" spans="1:10" x14ac:dyDescent="0.3">
      <c r="A3300" t="s">
        <v>6028</v>
      </c>
      <c r="B3300" s="4">
        <v>45686</v>
      </c>
      <c r="C3300" t="s">
        <v>550</v>
      </c>
      <c r="D3300" t="s">
        <v>4395</v>
      </c>
      <c r="E3300" t="s">
        <v>39</v>
      </c>
      <c r="F3300" t="s">
        <v>40</v>
      </c>
      <c r="G3300" t="s">
        <v>41</v>
      </c>
      <c r="H3300" t="s">
        <v>42</v>
      </c>
      <c r="I3300" t="s">
        <v>1225</v>
      </c>
      <c r="J3300" s="4">
        <v>25658</v>
      </c>
    </row>
    <row r="3301" spans="1:10" x14ac:dyDescent="0.3">
      <c r="A3301" t="s">
        <v>6029</v>
      </c>
      <c r="B3301" s="4">
        <v>45686</v>
      </c>
      <c r="C3301" t="s">
        <v>434</v>
      </c>
      <c r="D3301" t="s">
        <v>435</v>
      </c>
      <c r="E3301" t="s">
        <v>39</v>
      </c>
      <c r="F3301" t="s">
        <v>40</v>
      </c>
      <c r="G3301" t="s">
        <v>41</v>
      </c>
      <c r="H3301" t="s">
        <v>42</v>
      </c>
      <c r="I3301" t="s">
        <v>6030</v>
      </c>
      <c r="J3301" s="4">
        <v>12748</v>
      </c>
    </row>
    <row r="3302" spans="1:10" x14ac:dyDescent="0.3">
      <c r="A3302" t="s">
        <v>2058</v>
      </c>
      <c r="B3302" s="4">
        <v>45686</v>
      </c>
      <c r="C3302" t="s">
        <v>1107</v>
      </c>
      <c r="D3302" t="s">
        <v>1108</v>
      </c>
      <c r="E3302" t="s">
        <v>51</v>
      </c>
      <c r="F3302" t="s">
        <v>52</v>
      </c>
      <c r="G3302" t="s">
        <v>53</v>
      </c>
      <c r="H3302" t="s">
        <v>42</v>
      </c>
      <c r="I3302" t="s">
        <v>2057</v>
      </c>
      <c r="J3302" s="4">
        <v>26732</v>
      </c>
    </row>
    <row r="3303" spans="1:10" x14ac:dyDescent="0.3">
      <c r="A3303" t="s">
        <v>6031</v>
      </c>
      <c r="B3303" s="4">
        <v>45686</v>
      </c>
      <c r="C3303" t="s">
        <v>2642</v>
      </c>
      <c r="D3303" t="s">
        <v>2643</v>
      </c>
      <c r="E3303" t="s">
        <v>39</v>
      </c>
      <c r="F3303" t="s">
        <v>40</v>
      </c>
      <c r="G3303" t="s">
        <v>41</v>
      </c>
      <c r="H3303" t="s">
        <v>42</v>
      </c>
      <c r="I3303" t="s">
        <v>6032</v>
      </c>
      <c r="J3303" s="4">
        <v>22787</v>
      </c>
    </row>
    <row r="3304" spans="1:10" x14ac:dyDescent="0.3">
      <c r="A3304" t="s">
        <v>6033</v>
      </c>
      <c r="B3304" s="4">
        <v>45686</v>
      </c>
      <c r="C3304" t="s">
        <v>194</v>
      </c>
      <c r="D3304" t="s">
        <v>5732</v>
      </c>
      <c r="E3304" t="s">
        <v>39</v>
      </c>
      <c r="F3304" t="s">
        <v>40</v>
      </c>
      <c r="G3304" t="s">
        <v>41</v>
      </c>
      <c r="H3304" t="s">
        <v>42</v>
      </c>
      <c r="I3304" t="s">
        <v>196</v>
      </c>
      <c r="J3304" s="4">
        <v>30666</v>
      </c>
    </row>
    <row r="3305" spans="1:10" x14ac:dyDescent="0.3">
      <c r="A3305" t="s">
        <v>6034</v>
      </c>
      <c r="B3305" s="4">
        <v>45686</v>
      </c>
      <c r="C3305" t="s">
        <v>60</v>
      </c>
      <c r="D3305" t="s">
        <v>61</v>
      </c>
      <c r="E3305" t="s">
        <v>39</v>
      </c>
      <c r="F3305" t="s">
        <v>40</v>
      </c>
      <c r="G3305" t="s">
        <v>41</v>
      </c>
      <c r="H3305" t="s">
        <v>42</v>
      </c>
      <c r="I3305" t="s">
        <v>196</v>
      </c>
      <c r="J3305" s="4">
        <v>30666</v>
      </c>
    </row>
    <row r="3306" spans="1:10" x14ac:dyDescent="0.3">
      <c r="A3306" t="s">
        <v>6035</v>
      </c>
      <c r="B3306" s="4">
        <v>45686</v>
      </c>
      <c r="C3306" t="s">
        <v>1563</v>
      </c>
      <c r="D3306" t="s">
        <v>1564</v>
      </c>
      <c r="E3306" t="s">
        <v>111</v>
      </c>
      <c r="F3306" t="s">
        <v>112</v>
      </c>
      <c r="G3306" t="s">
        <v>113</v>
      </c>
      <c r="H3306" t="s">
        <v>42</v>
      </c>
      <c r="I3306" t="s">
        <v>6036</v>
      </c>
      <c r="J3306" s="4">
        <v>21162</v>
      </c>
    </row>
    <row r="3307" spans="1:10" x14ac:dyDescent="0.3">
      <c r="A3307" t="s">
        <v>6037</v>
      </c>
      <c r="B3307" s="4">
        <v>45686</v>
      </c>
      <c r="C3307" t="s">
        <v>4228</v>
      </c>
      <c r="D3307" t="s">
        <v>4229</v>
      </c>
      <c r="E3307" t="s">
        <v>111</v>
      </c>
      <c r="F3307" t="s">
        <v>112</v>
      </c>
      <c r="G3307" t="s">
        <v>113</v>
      </c>
      <c r="H3307" t="s">
        <v>42</v>
      </c>
      <c r="I3307" t="s">
        <v>6036</v>
      </c>
      <c r="J3307" s="4">
        <v>21162</v>
      </c>
    </row>
    <row r="3308" spans="1:10" x14ac:dyDescent="0.3">
      <c r="A3308" t="s">
        <v>6038</v>
      </c>
      <c r="B3308" s="4">
        <v>45686</v>
      </c>
      <c r="C3308" t="s">
        <v>258</v>
      </c>
      <c r="D3308" t="s">
        <v>259</v>
      </c>
      <c r="E3308" t="s">
        <v>51</v>
      </c>
      <c r="F3308" t="s">
        <v>52</v>
      </c>
      <c r="G3308" t="s">
        <v>53</v>
      </c>
      <c r="H3308" t="s">
        <v>42</v>
      </c>
      <c r="I3308" t="s">
        <v>6039</v>
      </c>
      <c r="J3308" s="4">
        <v>30000</v>
      </c>
    </row>
    <row r="3309" spans="1:10" x14ac:dyDescent="0.3">
      <c r="A3309" t="s">
        <v>6040</v>
      </c>
      <c r="B3309" s="4">
        <v>45686</v>
      </c>
      <c r="C3309" t="s">
        <v>599</v>
      </c>
      <c r="D3309" t="s">
        <v>600</v>
      </c>
      <c r="E3309" t="s">
        <v>51</v>
      </c>
      <c r="F3309" t="s">
        <v>52</v>
      </c>
      <c r="G3309" t="s">
        <v>53</v>
      </c>
      <c r="H3309" t="s">
        <v>42</v>
      </c>
      <c r="I3309" t="s">
        <v>500</v>
      </c>
      <c r="J3309" s="4">
        <v>23600</v>
      </c>
    </row>
    <row r="3310" spans="1:10" x14ac:dyDescent="0.3">
      <c r="A3310" t="s">
        <v>6041</v>
      </c>
      <c r="B3310" s="4">
        <v>45686</v>
      </c>
      <c r="C3310" t="s">
        <v>727</v>
      </c>
      <c r="D3310" t="s">
        <v>728</v>
      </c>
      <c r="E3310" t="s">
        <v>51</v>
      </c>
      <c r="F3310" t="s">
        <v>52</v>
      </c>
      <c r="G3310" t="s">
        <v>53</v>
      </c>
      <c r="H3310" t="s">
        <v>42</v>
      </c>
      <c r="I3310" t="s">
        <v>500</v>
      </c>
      <c r="J3310" s="4">
        <v>23600</v>
      </c>
    </row>
    <row r="3311" spans="1:10" x14ac:dyDescent="0.3">
      <c r="A3311" t="s">
        <v>6042</v>
      </c>
      <c r="B3311" s="4">
        <v>45686</v>
      </c>
      <c r="C3311" t="s">
        <v>85</v>
      </c>
      <c r="D3311" t="s">
        <v>86</v>
      </c>
      <c r="E3311" t="s">
        <v>51</v>
      </c>
      <c r="F3311" t="s">
        <v>52</v>
      </c>
      <c r="G3311" t="s">
        <v>53</v>
      </c>
      <c r="H3311" t="s">
        <v>42</v>
      </c>
      <c r="I3311" t="s">
        <v>500</v>
      </c>
      <c r="J3311" s="4">
        <v>23600</v>
      </c>
    </row>
    <row r="3312" spans="1:10" x14ac:dyDescent="0.3">
      <c r="A3312" t="s">
        <v>6043</v>
      </c>
      <c r="B3312" s="4">
        <v>45686</v>
      </c>
      <c r="C3312" t="s">
        <v>1298</v>
      </c>
      <c r="D3312" t="s">
        <v>1299</v>
      </c>
      <c r="E3312" t="s">
        <v>498</v>
      </c>
      <c r="F3312" t="s">
        <v>499</v>
      </c>
      <c r="G3312" t="s">
        <v>79</v>
      </c>
      <c r="H3312" t="s">
        <v>42</v>
      </c>
      <c r="I3312" t="s">
        <v>500</v>
      </c>
      <c r="J3312" s="4">
        <v>23600</v>
      </c>
    </row>
    <row r="3313" spans="1:10" x14ac:dyDescent="0.3">
      <c r="A3313" t="s">
        <v>6044</v>
      </c>
      <c r="B3313" s="4">
        <v>45686</v>
      </c>
      <c r="C3313" t="s">
        <v>447</v>
      </c>
      <c r="D3313" t="s">
        <v>448</v>
      </c>
      <c r="E3313" t="s">
        <v>111</v>
      </c>
      <c r="F3313" t="s">
        <v>112</v>
      </c>
      <c r="G3313" t="s">
        <v>113</v>
      </c>
      <c r="H3313" t="s">
        <v>42</v>
      </c>
      <c r="I3313" t="s">
        <v>6036</v>
      </c>
      <c r="J3313" s="4">
        <v>21162</v>
      </c>
    </row>
    <row r="3314" spans="1:10" x14ac:dyDescent="0.3">
      <c r="A3314" t="s">
        <v>6045</v>
      </c>
      <c r="B3314" s="4">
        <v>45686</v>
      </c>
      <c r="C3314" t="s">
        <v>347</v>
      </c>
      <c r="D3314" t="s">
        <v>348</v>
      </c>
      <c r="E3314" t="s">
        <v>111</v>
      </c>
      <c r="F3314" t="s">
        <v>112</v>
      </c>
      <c r="G3314" t="s">
        <v>113</v>
      </c>
      <c r="H3314" t="s">
        <v>42</v>
      </c>
      <c r="I3314" t="s">
        <v>6036</v>
      </c>
      <c r="J3314" s="4">
        <v>21162</v>
      </c>
    </row>
    <row r="3315" spans="1:10" x14ac:dyDescent="0.3">
      <c r="A3315" t="s">
        <v>6046</v>
      </c>
      <c r="B3315" s="4">
        <v>45686</v>
      </c>
      <c r="C3315" t="s">
        <v>282</v>
      </c>
      <c r="D3315" t="s">
        <v>5000</v>
      </c>
      <c r="E3315" t="s">
        <v>111</v>
      </c>
      <c r="F3315" t="s">
        <v>112</v>
      </c>
      <c r="G3315" t="s">
        <v>113</v>
      </c>
      <c r="H3315" t="s">
        <v>42</v>
      </c>
      <c r="I3315" t="s">
        <v>6036</v>
      </c>
      <c r="J3315" s="4">
        <v>21162</v>
      </c>
    </row>
    <row r="3316" spans="1:10" x14ac:dyDescent="0.3">
      <c r="A3316" t="s">
        <v>6047</v>
      </c>
      <c r="B3316" s="4">
        <v>45686</v>
      </c>
      <c r="C3316" t="s">
        <v>2754</v>
      </c>
      <c r="D3316" t="s">
        <v>2755</v>
      </c>
      <c r="E3316" t="s">
        <v>111</v>
      </c>
      <c r="F3316" t="s">
        <v>112</v>
      </c>
      <c r="G3316" t="s">
        <v>113</v>
      </c>
      <c r="H3316" t="s">
        <v>42</v>
      </c>
      <c r="I3316" t="s">
        <v>6036</v>
      </c>
      <c r="J3316" s="4">
        <v>21162</v>
      </c>
    </row>
    <row r="3317" spans="1:10" x14ac:dyDescent="0.3">
      <c r="A3317" t="s">
        <v>6048</v>
      </c>
      <c r="B3317" s="4">
        <v>45686</v>
      </c>
      <c r="C3317" t="s">
        <v>1897</v>
      </c>
      <c r="D3317" t="s">
        <v>1898</v>
      </c>
      <c r="E3317" t="s">
        <v>111</v>
      </c>
      <c r="F3317" t="s">
        <v>112</v>
      </c>
      <c r="G3317" t="s">
        <v>113</v>
      </c>
      <c r="H3317" t="s">
        <v>42</v>
      </c>
      <c r="I3317" t="s">
        <v>5919</v>
      </c>
      <c r="J3317" s="4">
        <v>28779</v>
      </c>
    </row>
    <row r="3318" spans="1:10" x14ac:dyDescent="0.3">
      <c r="A3318" t="s">
        <v>6049</v>
      </c>
      <c r="B3318" s="4">
        <v>45686</v>
      </c>
      <c r="C3318" t="s">
        <v>215</v>
      </c>
      <c r="D3318" t="s">
        <v>216</v>
      </c>
      <c r="E3318" t="s">
        <v>51</v>
      </c>
      <c r="F3318" t="s">
        <v>52</v>
      </c>
      <c r="G3318" t="s">
        <v>53</v>
      </c>
      <c r="H3318" t="s">
        <v>42</v>
      </c>
      <c r="I3318" t="s">
        <v>3662</v>
      </c>
      <c r="J3318" s="4">
        <v>20785</v>
      </c>
    </row>
    <row r="3319" spans="1:10" x14ac:dyDescent="0.3">
      <c r="A3319" t="s">
        <v>6050</v>
      </c>
      <c r="B3319" s="4">
        <v>45686</v>
      </c>
      <c r="C3319" t="s">
        <v>311</v>
      </c>
      <c r="D3319" t="s">
        <v>312</v>
      </c>
      <c r="E3319" t="s">
        <v>51</v>
      </c>
      <c r="F3319" t="s">
        <v>52</v>
      </c>
      <c r="G3319" t="s">
        <v>53</v>
      </c>
      <c r="H3319" t="s">
        <v>42</v>
      </c>
      <c r="I3319" t="s">
        <v>3662</v>
      </c>
      <c r="J3319" s="4">
        <v>20785</v>
      </c>
    </row>
    <row r="3320" spans="1:10" x14ac:dyDescent="0.3">
      <c r="A3320" t="s">
        <v>6051</v>
      </c>
      <c r="B3320" s="4">
        <v>45686</v>
      </c>
      <c r="C3320" t="s">
        <v>434</v>
      </c>
      <c r="D3320" t="s">
        <v>435</v>
      </c>
      <c r="E3320" t="s">
        <v>39</v>
      </c>
      <c r="F3320" t="s">
        <v>40</v>
      </c>
      <c r="G3320" t="s">
        <v>41</v>
      </c>
      <c r="H3320" t="s">
        <v>42</v>
      </c>
      <c r="I3320" t="s">
        <v>3971</v>
      </c>
      <c r="J3320" s="4">
        <v>19180</v>
      </c>
    </row>
    <row r="3321" spans="1:10" x14ac:dyDescent="0.3">
      <c r="A3321" t="s">
        <v>6052</v>
      </c>
      <c r="B3321" s="4">
        <v>45686</v>
      </c>
      <c r="C3321" t="s">
        <v>235</v>
      </c>
      <c r="D3321" t="s">
        <v>236</v>
      </c>
      <c r="E3321" t="s">
        <v>39</v>
      </c>
      <c r="F3321" t="s">
        <v>40</v>
      </c>
      <c r="G3321" t="s">
        <v>41</v>
      </c>
      <c r="H3321" t="s">
        <v>42</v>
      </c>
      <c r="I3321" t="s">
        <v>3971</v>
      </c>
      <c r="J3321" s="4">
        <v>19180</v>
      </c>
    </row>
    <row r="3322" spans="1:10" x14ac:dyDescent="0.3">
      <c r="A3322" t="s">
        <v>6053</v>
      </c>
      <c r="B3322" s="4">
        <v>45686</v>
      </c>
      <c r="C3322" t="s">
        <v>574</v>
      </c>
      <c r="D3322" t="s">
        <v>4122</v>
      </c>
      <c r="E3322" t="s">
        <v>39</v>
      </c>
      <c r="F3322" t="s">
        <v>40</v>
      </c>
      <c r="G3322" t="s">
        <v>41</v>
      </c>
      <c r="H3322" t="s">
        <v>42</v>
      </c>
      <c r="I3322" t="s">
        <v>3971</v>
      </c>
      <c r="J3322" s="4">
        <v>19180</v>
      </c>
    </row>
    <row r="3323" spans="1:10" x14ac:dyDescent="0.3">
      <c r="A3323" t="s">
        <v>6054</v>
      </c>
      <c r="B3323" s="4">
        <v>45686</v>
      </c>
      <c r="C3323" t="s">
        <v>1673</v>
      </c>
      <c r="D3323" t="s">
        <v>1674</v>
      </c>
      <c r="E3323" t="s">
        <v>39</v>
      </c>
      <c r="F3323" t="s">
        <v>40</v>
      </c>
      <c r="G3323" t="s">
        <v>41</v>
      </c>
      <c r="H3323" t="s">
        <v>42</v>
      </c>
      <c r="I3323" t="s">
        <v>3971</v>
      </c>
      <c r="J3323" s="4">
        <v>19180</v>
      </c>
    </row>
    <row r="3324" spans="1:10" x14ac:dyDescent="0.3">
      <c r="A3324" t="s">
        <v>6055</v>
      </c>
      <c r="B3324" s="4">
        <v>45686</v>
      </c>
      <c r="C3324" t="s">
        <v>120</v>
      </c>
      <c r="D3324" t="s">
        <v>121</v>
      </c>
      <c r="E3324" t="s">
        <v>39</v>
      </c>
      <c r="F3324" t="s">
        <v>40</v>
      </c>
      <c r="G3324" t="s">
        <v>41</v>
      </c>
      <c r="H3324" t="s">
        <v>42</v>
      </c>
      <c r="I3324" t="s">
        <v>3971</v>
      </c>
      <c r="J3324" s="4">
        <v>19180</v>
      </c>
    </row>
    <row r="3325" spans="1:10" x14ac:dyDescent="0.3">
      <c r="A3325" t="s">
        <v>6056</v>
      </c>
      <c r="B3325" s="4">
        <v>45686</v>
      </c>
      <c r="C3325" t="s">
        <v>419</v>
      </c>
      <c r="D3325" t="s">
        <v>420</v>
      </c>
      <c r="E3325" t="s">
        <v>51</v>
      </c>
      <c r="F3325" t="s">
        <v>52</v>
      </c>
      <c r="G3325" t="s">
        <v>53</v>
      </c>
      <c r="H3325" t="s">
        <v>42</v>
      </c>
      <c r="I3325" t="s">
        <v>6057</v>
      </c>
      <c r="J3325" s="4">
        <v>32218</v>
      </c>
    </row>
    <row r="3326" spans="1:10" x14ac:dyDescent="0.3">
      <c r="A3326" t="s">
        <v>6058</v>
      </c>
      <c r="B3326" s="4">
        <v>45686</v>
      </c>
      <c r="C3326" t="s">
        <v>6059</v>
      </c>
      <c r="D3326" t="s">
        <v>6060</v>
      </c>
      <c r="E3326" t="s">
        <v>51</v>
      </c>
      <c r="F3326" t="s">
        <v>52</v>
      </c>
      <c r="G3326" t="s">
        <v>53</v>
      </c>
      <c r="H3326" t="s">
        <v>42</v>
      </c>
      <c r="I3326" t="s">
        <v>6057</v>
      </c>
      <c r="J3326" s="4">
        <v>32218</v>
      </c>
    </row>
    <row r="3327" spans="1:10" x14ac:dyDescent="0.3">
      <c r="A3327" t="s">
        <v>6061</v>
      </c>
      <c r="B3327" s="4">
        <v>45686</v>
      </c>
      <c r="C3327" t="s">
        <v>998</v>
      </c>
      <c r="D3327" t="s">
        <v>999</v>
      </c>
      <c r="E3327" t="s">
        <v>353</v>
      </c>
      <c r="F3327" t="s">
        <v>354</v>
      </c>
      <c r="G3327" t="s">
        <v>79</v>
      </c>
      <c r="H3327" t="s">
        <v>42</v>
      </c>
      <c r="I3327" t="s">
        <v>3761</v>
      </c>
      <c r="J3327" s="4">
        <v>43108</v>
      </c>
    </row>
    <row r="3328" spans="1:10" x14ac:dyDescent="0.3">
      <c r="A3328" t="s">
        <v>6062</v>
      </c>
      <c r="B3328" s="4">
        <v>45686</v>
      </c>
      <c r="C3328" t="s">
        <v>188</v>
      </c>
      <c r="D3328" t="s">
        <v>189</v>
      </c>
      <c r="E3328" t="s">
        <v>51</v>
      </c>
      <c r="F3328" t="s">
        <v>52</v>
      </c>
      <c r="G3328" t="s">
        <v>53</v>
      </c>
      <c r="H3328" t="s">
        <v>42</v>
      </c>
      <c r="I3328" t="s">
        <v>6063</v>
      </c>
      <c r="J3328" s="4">
        <v>26537</v>
      </c>
    </row>
    <row r="3329" spans="1:10" x14ac:dyDescent="0.3">
      <c r="A3329" t="s">
        <v>6064</v>
      </c>
      <c r="B3329" s="4">
        <v>45686</v>
      </c>
      <c r="C3329" t="s">
        <v>147</v>
      </c>
      <c r="D3329" t="s">
        <v>148</v>
      </c>
      <c r="E3329" t="s">
        <v>51</v>
      </c>
      <c r="F3329" t="s">
        <v>52</v>
      </c>
      <c r="G3329" t="s">
        <v>53</v>
      </c>
      <c r="H3329" t="s">
        <v>42</v>
      </c>
      <c r="I3329" t="s">
        <v>6065</v>
      </c>
      <c r="J3329" s="4">
        <v>21779</v>
      </c>
    </row>
    <row r="3330" spans="1:10" x14ac:dyDescent="0.3">
      <c r="A3330" t="s">
        <v>6066</v>
      </c>
      <c r="B3330" s="4">
        <v>45686</v>
      </c>
      <c r="C3330" t="s">
        <v>199</v>
      </c>
      <c r="D3330" t="s">
        <v>200</v>
      </c>
      <c r="E3330" t="s">
        <v>51</v>
      </c>
      <c r="F3330" t="s">
        <v>52</v>
      </c>
      <c r="G3330" t="s">
        <v>53</v>
      </c>
      <c r="H3330" t="s">
        <v>42</v>
      </c>
      <c r="I3330" t="s">
        <v>6065</v>
      </c>
      <c r="J3330" s="4">
        <v>21779</v>
      </c>
    </row>
    <row r="3331" spans="1:10" x14ac:dyDescent="0.3">
      <c r="A3331" t="s">
        <v>6067</v>
      </c>
      <c r="B3331" s="4">
        <v>45686</v>
      </c>
      <c r="C3331" t="s">
        <v>105</v>
      </c>
      <c r="D3331" t="s">
        <v>106</v>
      </c>
      <c r="E3331" t="s">
        <v>51</v>
      </c>
      <c r="F3331" t="s">
        <v>52</v>
      </c>
      <c r="G3331" t="s">
        <v>53</v>
      </c>
      <c r="H3331" t="s">
        <v>42</v>
      </c>
      <c r="I3331" t="s">
        <v>6065</v>
      </c>
      <c r="J3331" s="4">
        <v>21779</v>
      </c>
    </row>
    <row r="3332" spans="1:10" x14ac:dyDescent="0.3">
      <c r="A3332" t="s">
        <v>6068</v>
      </c>
      <c r="B3332" s="4">
        <v>45686</v>
      </c>
      <c r="C3332" t="s">
        <v>322</v>
      </c>
      <c r="D3332" t="s">
        <v>6069</v>
      </c>
      <c r="E3332" t="s">
        <v>51</v>
      </c>
      <c r="F3332" t="s">
        <v>52</v>
      </c>
      <c r="G3332" t="s">
        <v>53</v>
      </c>
      <c r="H3332" t="s">
        <v>42</v>
      </c>
      <c r="I3332" t="s">
        <v>2406</v>
      </c>
      <c r="J3332" s="4">
        <v>25384</v>
      </c>
    </row>
    <row r="3333" spans="1:10" x14ac:dyDescent="0.3">
      <c r="A3333" t="s">
        <v>6070</v>
      </c>
      <c r="B3333" s="4">
        <v>45686</v>
      </c>
      <c r="C3333" t="s">
        <v>474</v>
      </c>
      <c r="D3333" t="s">
        <v>475</v>
      </c>
      <c r="E3333" t="s">
        <v>51</v>
      </c>
      <c r="F3333" t="s">
        <v>52</v>
      </c>
      <c r="G3333" t="s">
        <v>53</v>
      </c>
      <c r="H3333" t="s">
        <v>42</v>
      </c>
      <c r="I3333" t="s">
        <v>2406</v>
      </c>
      <c r="J3333" s="4">
        <v>25384</v>
      </c>
    </row>
    <row r="3334" spans="1:10" x14ac:dyDescent="0.3">
      <c r="A3334" t="s">
        <v>6071</v>
      </c>
      <c r="B3334" s="4">
        <v>45686</v>
      </c>
      <c r="C3334" t="s">
        <v>405</v>
      </c>
      <c r="D3334" t="s">
        <v>406</v>
      </c>
      <c r="E3334" t="s">
        <v>51</v>
      </c>
      <c r="F3334" t="s">
        <v>52</v>
      </c>
      <c r="G3334" t="s">
        <v>53</v>
      </c>
      <c r="H3334" t="s">
        <v>42</v>
      </c>
      <c r="I3334" t="s">
        <v>2406</v>
      </c>
      <c r="J3334" s="4">
        <v>25384</v>
      </c>
    </row>
    <row r="3335" spans="1:10" x14ac:dyDescent="0.3">
      <c r="A3335" t="s">
        <v>6072</v>
      </c>
      <c r="B3335" s="4">
        <v>45686</v>
      </c>
      <c r="C3335" t="s">
        <v>422</v>
      </c>
      <c r="D3335" t="s">
        <v>423</v>
      </c>
      <c r="E3335" t="s">
        <v>51</v>
      </c>
      <c r="F3335" t="s">
        <v>52</v>
      </c>
      <c r="G3335" t="s">
        <v>53</v>
      </c>
      <c r="H3335" t="s">
        <v>42</v>
      </c>
      <c r="I3335" t="s">
        <v>6073</v>
      </c>
      <c r="J3335" s="4">
        <v>31093</v>
      </c>
    </row>
    <row r="3336" spans="1:10" x14ac:dyDescent="0.3">
      <c r="A3336" t="s">
        <v>6074</v>
      </c>
      <c r="B3336" s="4">
        <v>45686</v>
      </c>
      <c r="C3336" t="s">
        <v>202</v>
      </c>
      <c r="D3336" t="s">
        <v>203</v>
      </c>
      <c r="E3336" t="s">
        <v>51</v>
      </c>
      <c r="F3336" t="s">
        <v>52</v>
      </c>
      <c r="G3336" t="s">
        <v>53</v>
      </c>
      <c r="H3336" t="s">
        <v>42</v>
      </c>
      <c r="I3336" t="s">
        <v>1797</v>
      </c>
      <c r="J3336" s="4">
        <v>21998</v>
      </c>
    </row>
    <row r="3337" spans="1:10" x14ac:dyDescent="0.3">
      <c r="A3337" t="s">
        <v>6075</v>
      </c>
      <c r="B3337" s="4">
        <v>45686</v>
      </c>
      <c r="C3337" t="s">
        <v>45</v>
      </c>
      <c r="D3337" t="s">
        <v>46</v>
      </c>
      <c r="E3337" t="s">
        <v>51</v>
      </c>
      <c r="F3337" t="s">
        <v>52</v>
      </c>
      <c r="G3337" t="s">
        <v>53</v>
      </c>
      <c r="H3337" t="s">
        <v>42</v>
      </c>
      <c r="I3337" t="s">
        <v>2406</v>
      </c>
      <c r="J3337" s="4">
        <v>25384</v>
      </c>
    </row>
    <row r="3338" spans="1:10" x14ac:dyDescent="0.3">
      <c r="A3338" t="s">
        <v>6076</v>
      </c>
      <c r="B3338" s="4">
        <v>45686</v>
      </c>
      <c r="C3338" t="s">
        <v>184</v>
      </c>
      <c r="D3338" t="s">
        <v>185</v>
      </c>
      <c r="E3338" t="s">
        <v>51</v>
      </c>
      <c r="F3338" t="s">
        <v>52</v>
      </c>
      <c r="G3338" t="s">
        <v>53</v>
      </c>
      <c r="H3338" t="s">
        <v>42</v>
      </c>
      <c r="I3338" t="s">
        <v>6077</v>
      </c>
      <c r="J3338" s="4">
        <v>24842</v>
      </c>
    </row>
    <row r="3339" spans="1:10" x14ac:dyDescent="0.3">
      <c r="A3339" t="s">
        <v>6078</v>
      </c>
      <c r="B3339" s="4">
        <v>45686</v>
      </c>
      <c r="C3339" t="s">
        <v>311</v>
      </c>
      <c r="D3339" t="s">
        <v>312</v>
      </c>
      <c r="E3339" t="s">
        <v>51</v>
      </c>
      <c r="F3339" t="s">
        <v>52</v>
      </c>
      <c r="G3339" t="s">
        <v>53</v>
      </c>
      <c r="H3339" t="s">
        <v>42</v>
      </c>
      <c r="I3339" t="s">
        <v>6077</v>
      </c>
      <c r="J3339" s="4">
        <v>24842</v>
      </c>
    </row>
    <row r="3340" spans="1:10" x14ac:dyDescent="0.3">
      <c r="A3340" t="s">
        <v>6079</v>
      </c>
      <c r="B3340" s="4">
        <v>45686</v>
      </c>
      <c r="C3340" t="s">
        <v>739</v>
      </c>
      <c r="D3340" t="s">
        <v>740</v>
      </c>
      <c r="E3340" t="s">
        <v>39</v>
      </c>
      <c r="F3340" t="s">
        <v>40</v>
      </c>
      <c r="G3340" t="s">
        <v>41</v>
      </c>
      <c r="H3340" t="s">
        <v>42</v>
      </c>
      <c r="I3340" t="s">
        <v>2017</v>
      </c>
      <c r="J3340" s="4">
        <v>27016</v>
      </c>
    </row>
    <row r="3341" spans="1:10" x14ac:dyDescent="0.3">
      <c r="A3341" t="s">
        <v>6080</v>
      </c>
      <c r="B3341" s="4">
        <v>45686</v>
      </c>
      <c r="C3341" t="s">
        <v>6081</v>
      </c>
      <c r="D3341" t="s">
        <v>6082</v>
      </c>
      <c r="E3341" t="s">
        <v>39</v>
      </c>
      <c r="F3341" t="s">
        <v>40</v>
      </c>
      <c r="G3341" t="s">
        <v>41</v>
      </c>
      <c r="H3341" t="s">
        <v>42</v>
      </c>
      <c r="I3341" t="s">
        <v>2017</v>
      </c>
      <c r="J3341" s="4">
        <v>27016</v>
      </c>
    </row>
    <row r="3342" spans="1:10" x14ac:dyDescent="0.3">
      <c r="A3342" t="s">
        <v>6083</v>
      </c>
      <c r="B3342" s="4">
        <v>45686</v>
      </c>
      <c r="C3342" t="s">
        <v>60</v>
      </c>
      <c r="D3342" t="s">
        <v>61</v>
      </c>
      <c r="E3342" t="s">
        <v>39</v>
      </c>
      <c r="F3342" t="s">
        <v>40</v>
      </c>
      <c r="G3342" t="s">
        <v>41</v>
      </c>
      <c r="H3342" t="s">
        <v>42</v>
      </c>
      <c r="I3342" t="s">
        <v>2017</v>
      </c>
      <c r="J3342" s="4">
        <v>27016</v>
      </c>
    </row>
    <row r="3343" spans="1:10" x14ac:dyDescent="0.3">
      <c r="A3343" t="s">
        <v>6084</v>
      </c>
      <c r="B3343" s="4">
        <v>45686</v>
      </c>
      <c r="C3343" t="s">
        <v>419</v>
      </c>
      <c r="D3343" t="s">
        <v>420</v>
      </c>
      <c r="E3343" t="s">
        <v>698</v>
      </c>
      <c r="F3343" t="s">
        <v>699</v>
      </c>
      <c r="G3343" t="s">
        <v>700</v>
      </c>
      <c r="H3343" t="s">
        <v>42</v>
      </c>
      <c r="I3343" t="s">
        <v>6085</v>
      </c>
      <c r="J3343" s="4">
        <v>20348</v>
      </c>
    </row>
    <row r="3344" spans="1:10" x14ac:dyDescent="0.3">
      <c r="A3344" t="s">
        <v>6086</v>
      </c>
      <c r="B3344" s="4">
        <v>45686</v>
      </c>
      <c r="C3344" t="s">
        <v>105</v>
      </c>
      <c r="D3344" t="s">
        <v>106</v>
      </c>
      <c r="E3344" t="s">
        <v>51</v>
      </c>
      <c r="F3344" t="s">
        <v>52</v>
      </c>
      <c r="G3344" t="s">
        <v>53</v>
      </c>
      <c r="H3344" t="s">
        <v>42</v>
      </c>
      <c r="I3344" t="s">
        <v>6085</v>
      </c>
      <c r="J3344" s="4">
        <v>20348</v>
      </c>
    </row>
    <row r="3345" spans="1:10" x14ac:dyDescent="0.3">
      <c r="A3345" t="s">
        <v>6087</v>
      </c>
      <c r="B3345" s="4">
        <v>45686</v>
      </c>
      <c r="C3345" t="s">
        <v>847</v>
      </c>
      <c r="D3345" t="s">
        <v>848</v>
      </c>
      <c r="E3345" t="s">
        <v>39</v>
      </c>
      <c r="F3345" t="s">
        <v>40</v>
      </c>
      <c r="G3345" t="s">
        <v>41</v>
      </c>
      <c r="H3345" t="s">
        <v>42</v>
      </c>
      <c r="I3345" t="s">
        <v>6088</v>
      </c>
      <c r="J3345" s="4">
        <v>24992</v>
      </c>
    </row>
    <row r="3346" spans="1:10" x14ac:dyDescent="0.3">
      <c r="A3346" t="s">
        <v>6089</v>
      </c>
      <c r="B3346" s="4">
        <v>45686</v>
      </c>
      <c r="C3346" t="s">
        <v>171</v>
      </c>
      <c r="D3346" t="s">
        <v>172</v>
      </c>
      <c r="E3346" t="s">
        <v>39</v>
      </c>
      <c r="F3346" t="s">
        <v>40</v>
      </c>
      <c r="G3346" t="s">
        <v>41</v>
      </c>
      <c r="H3346" t="s">
        <v>42</v>
      </c>
      <c r="I3346" t="s">
        <v>6090</v>
      </c>
      <c r="J3346" s="4">
        <v>22101</v>
      </c>
    </row>
    <row r="3347" spans="1:10" x14ac:dyDescent="0.3">
      <c r="A3347" t="s">
        <v>6091</v>
      </c>
      <c r="B3347" s="4">
        <v>45686</v>
      </c>
      <c r="C3347" t="s">
        <v>396</v>
      </c>
      <c r="D3347" t="s">
        <v>397</v>
      </c>
      <c r="E3347" t="s">
        <v>39</v>
      </c>
      <c r="F3347" t="s">
        <v>40</v>
      </c>
      <c r="G3347" t="s">
        <v>41</v>
      </c>
      <c r="H3347" t="s">
        <v>42</v>
      </c>
      <c r="I3347" t="s">
        <v>6090</v>
      </c>
      <c r="J3347" s="4">
        <v>22101</v>
      </c>
    </row>
    <row r="3348" spans="1:10" x14ac:dyDescent="0.3">
      <c r="A3348" t="s">
        <v>6092</v>
      </c>
      <c r="B3348" s="4">
        <v>45686</v>
      </c>
      <c r="C3348" t="s">
        <v>2145</v>
      </c>
      <c r="D3348" t="s">
        <v>2146</v>
      </c>
      <c r="E3348" t="s">
        <v>204</v>
      </c>
      <c r="F3348" t="s">
        <v>205</v>
      </c>
      <c r="G3348" t="s">
        <v>206</v>
      </c>
      <c r="H3348" t="s">
        <v>42</v>
      </c>
      <c r="I3348" t="s">
        <v>5495</v>
      </c>
      <c r="J3348" s="4">
        <v>24601</v>
      </c>
    </row>
    <row r="3349" spans="1:10" x14ac:dyDescent="0.3">
      <c r="A3349" t="s">
        <v>6093</v>
      </c>
      <c r="B3349" s="4">
        <v>45686</v>
      </c>
      <c r="C3349" t="s">
        <v>6094</v>
      </c>
      <c r="D3349" t="s">
        <v>6095</v>
      </c>
      <c r="E3349" t="s">
        <v>39</v>
      </c>
      <c r="F3349" t="s">
        <v>40</v>
      </c>
      <c r="G3349" t="s">
        <v>41</v>
      </c>
      <c r="H3349" t="s">
        <v>42</v>
      </c>
      <c r="I3349" t="s">
        <v>1096</v>
      </c>
      <c r="J3349" s="4">
        <v>24732</v>
      </c>
    </row>
    <row r="3350" spans="1:10" x14ac:dyDescent="0.3">
      <c r="A3350" t="s">
        <v>6096</v>
      </c>
      <c r="B3350" s="4">
        <v>45686</v>
      </c>
      <c r="C3350" t="s">
        <v>673</v>
      </c>
      <c r="D3350" t="s">
        <v>882</v>
      </c>
      <c r="E3350" t="s">
        <v>51</v>
      </c>
      <c r="F3350" t="s">
        <v>52</v>
      </c>
      <c r="G3350" t="s">
        <v>53</v>
      </c>
      <c r="H3350" t="s">
        <v>42</v>
      </c>
      <c r="I3350" t="s">
        <v>6097</v>
      </c>
      <c r="J3350" s="4">
        <v>23090</v>
      </c>
    </row>
    <row r="3351" spans="1:10" x14ac:dyDescent="0.3">
      <c r="A3351" t="s">
        <v>6098</v>
      </c>
      <c r="B3351" s="4">
        <v>45686</v>
      </c>
      <c r="C3351" t="s">
        <v>105</v>
      </c>
      <c r="D3351" t="s">
        <v>106</v>
      </c>
      <c r="E3351" t="s">
        <v>51</v>
      </c>
      <c r="F3351" t="s">
        <v>52</v>
      </c>
      <c r="G3351" t="s">
        <v>53</v>
      </c>
      <c r="H3351" t="s">
        <v>42</v>
      </c>
      <c r="I3351" t="s">
        <v>6097</v>
      </c>
      <c r="J3351" s="4">
        <v>23090</v>
      </c>
    </row>
    <row r="3352" spans="1:10" x14ac:dyDescent="0.3">
      <c r="A3352" t="s">
        <v>6099</v>
      </c>
      <c r="B3352" s="4">
        <v>45686</v>
      </c>
      <c r="C3352" t="s">
        <v>618</v>
      </c>
      <c r="D3352" t="s">
        <v>619</v>
      </c>
      <c r="E3352" t="s">
        <v>111</v>
      </c>
      <c r="F3352" t="s">
        <v>112</v>
      </c>
      <c r="G3352" t="s">
        <v>113</v>
      </c>
      <c r="H3352" t="s">
        <v>42</v>
      </c>
      <c r="I3352" t="s">
        <v>3363</v>
      </c>
      <c r="J3352" s="4">
        <v>23291</v>
      </c>
    </row>
    <row r="3353" spans="1:10" x14ac:dyDescent="0.3">
      <c r="A3353" t="s">
        <v>6100</v>
      </c>
      <c r="B3353" s="4">
        <v>45686</v>
      </c>
      <c r="C3353" t="s">
        <v>1070</v>
      </c>
      <c r="D3353" t="s">
        <v>1071</v>
      </c>
      <c r="E3353" t="s">
        <v>111</v>
      </c>
      <c r="F3353" t="s">
        <v>112</v>
      </c>
      <c r="G3353" t="s">
        <v>113</v>
      </c>
      <c r="H3353" t="s">
        <v>42</v>
      </c>
      <c r="I3353" t="s">
        <v>3363</v>
      </c>
      <c r="J3353" s="4">
        <v>23291</v>
      </c>
    </row>
    <row r="3354" spans="1:10" x14ac:dyDescent="0.3">
      <c r="A3354" t="s">
        <v>6101</v>
      </c>
      <c r="B3354" s="4">
        <v>45686</v>
      </c>
      <c r="C3354" t="s">
        <v>2730</v>
      </c>
      <c r="D3354" t="s">
        <v>2731</v>
      </c>
      <c r="E3354" t="s">
        <v>111</v>
      </c>
      <c r="F3354" t="s">
        <v>112</v>
      </c>
      <c r="G3354" t="s">
        <v>113</v>
      </c>
      <c r="H3354" t="s">
        <v>42</v>
      </c>
      <c r="I3354" t="s">
        <v>3363</v>
      </c>
      <c r="J3354" s="4">
        <v>23291</v>
      </c>
    </row>
    <row r="3355" spans="1:10" x14ac:dyDescent="0.3">
      <c r="A3355" t="s">
        <v>6102</v>
      </c>
      <c r="B3355" s="4">
        <v>45686</v>
      </c>
      <c r="C3355" t="s">
        <v>60</v>
      </c>
      <c r="D3355" t="s">
        <v>61</v>
      </c>
      <c r="E3355" t="s">
        <v>111</v>
      </c>
      <c r="F3355" t="s">
        <v>112</v>
      </c>
      <c r="G3355" t="s">
        <v>113</v>
      </c>
      <c r="H3355" t="s">
        <v>42</v>
      </c>
      <c r="I3355" t="s">
        <v>3363</v>
      </c>
      <c r="J3355" s="4">
        <v>23291</v>
      </c>
    </row>
    <row r="3356" spans="1:10" x14ac:dyDescent="0.3">
      <c r="A3356" t="s">
        <v>6103</v>
      </c>
      <c r="B3356" s="4">
        <v>45686</v>
      </c>
      <c r="C3356" t="s">
        <v>3123</v>
      </c>
      <c r="D3356" t="s">
        <v>3124</v>
      </c>
      <c r="E3356" t="s">
        <v>111</v>
      </c>
      <c r="F3356" t="s">
        <v>112</v>
      </c>
      <c r="G3356" t="s">
        <v>113</v>
      </c>
      <c r="H3356" t="s">
        <v>42</v>
      </c>
      <c r="I3356" t="s">
        <v>3363</v>
      </c>
      <c r="J3356" s="4">
        <v>23291</v>
      </c>
    </row>
    <row r="3357" spans="1:10" x14ac:dyDescent="0.3">
      <c r="A3357" t="s">
        <v>6104</v>
      </c>
      <c r="B3357" s="4">
        <v>45686</v>
      </c>
      <c r="C3357" t="s">
        <v>739</v>
      </c>
      <c r="D3357" t="s">
        <v>740</v>
      </c>
      <c r="E3357" t="s">
        <v>51</v>
      </c>
      <c r="F3357" t="s">
        <v>52</v>
      </c>
      <c r="G3357" t="s">
        <v>53</v>
      </c>
      <c r="H3357" t="s">
        <v>42</v>
      </c>
      <c r="I3357" t="s">
        <v>5022</v>
      </c>
      <c r="J3357" s="4">
        <v>21507</v>
      </c>
    </row>
    <row r="3358" spans="1:10" x14ac:dyDescent="0.3">
      <c r="A3358" t="s">
        <v>6105</v>
      </c>
      <c r="B3358" s="4">
        <v>45686</v>
      </c>
      <c r="C3358" t="s">
        <v>75</v>
      </c>
      <c r="D3358" t="s">
        <v>76</v>
      </c>
      <c r="E3358" t="s">
        <v>51</v>
      </c>
      <c r="F3358" t="s">
        <v>52</v>
      </c>
      <c r="G3358" t="s">
        <v>53</v>
      </c>
      <c r="H3358" t="s">
        <v>42</v>
      </c>
      <c r="I3358" t="s">
        <v>6090</v>
      </c>
      <c r="J3358" s="4">
        <v>22101</v>
      </c>
    </row>
    <row r="3359" spans="1:10" x14ac:dyDescent="0.3">
      <c r="A3359" t="s">
        <v>6106</v>
      </c>
      <c r="B3359" s="4">
        <v>45687</v>
      </c>
      <c r="C3359" t="s">
        <v>221</v>
      </c>
      <c r="D3359" t="s">
        <v>222</v>
      </c>
      <c r="E3359" t="s">
        <v>77</v>
      </c>
      <c r="F3359" t="s">
        <v>78</v>
      </c>
      <c r="G3359" t="s">
        <v>79</v>
      </c>
      <c r="H3359" t="s">
        <v>42</v>
      </c>
      <c r="I3359" t="s">
        <v>6107</v>
      </c>
      <c r="J3359" s="4">
        <v>23749</v>
      </c>
    </row>
    <row r="3360" spans="1:10" x14ac:dyDescent="0.3">
      <c r="A3360" t="s">
        <v>6108</v>
      </c>
      <c r="B3360" s="4">
        <v>45687</v>
      </c>
      <c r="C3360" t="s">
        <v>618</v>
      </c>
      <c r="D3360" t="s">
        <v>619</v>
      </c>
      <c r="E3360" t="s">
        <v>51</v>
      </c>
      <c r="F3360" t="s">
        <v>52</v>
      </c>
      <c r="G3360" t="s">
        <v>53</v>
      </c>
      <c r="H3360" t="s">
        <v>42</v>
      </c>
      <c r="I3360" t="s">
        <v>4497</v>
      </c>
      <c r="J3360" s="4">
        <v>21725</v>
      </c>
    </row>
    <row r="3361" spans="1:10" x14ac:dyDescent="0.3">
      <c r="A3361" t="s">
        <v>6109</v>
      </c>
      <c r="B3361" s="4">
        <v>45687</v>
      </c>
      <c r="C3361" t="s">
        <v>235</v>
      </c>
      <c r="D3361" t="s">
        <v>236</v>
      </c>
      <c r="E3361" t="s">
        <v>39</v>
      </c>
      <c r="F3361" t="s">
        <v>40</v>
      </c>
      <c r="G3361" t="s">
        <v>41</v>
      </c>
      <c r="H3361" t="s">
        <v>42</v>
      </c>
      <c r="I3361" t="s">
        <v>2510</v>
      </c>
      <c r="J3361" s="4">
        <v>22273</v>
      </c>
    </row>
    <row r="3362" spans="1:10" x14ac:dyDescent="0.3">
      <c r="A3362" t="s">
        <v>784</v>
      </c>
      <c r="B3362" s="4">
        <v>45687</v>
      </c>
      <c r="C3362" t="s">
        <v>125</v>
      </c>
      <c r="D3362" t="s">
        <v>126</v>
      </c>
      <c r="E3362" t="s">
        <v>39</v>
      </c>
      <c r="F3362" t="s">
        <v>40</v>
      </c>
      <c r="G3362" t="s">
        <v>41</v>
      </c>
      <c r="H3362" t="s">
        <v>42</v>
      </c>
      <c r="I3362" t="s">
        <v>776</v>
      </c>
      <c r="J3362" s="4">
        <v>23146</v>
      </c>
    </row>
    <row r="3363" spans="1:10" x14ac:dyDescent="0.3">
      <c r="A3363" t="s">
        <v>783</v>
      </c>
      <c r="B3363" s="4">
        <v>45687</v>
      </c>
      <c r="C3363" t="s">
        <v>105</v>
      </c>
      <c r="D3363" t="s">
        <v>106</v>
      </c>
      <c r="E3363" t="s">
        <v>39</v>
      </c>
      <c r="F3363" t="s">
        <v>40</v>
      </c>
      <c r="G3363" t="s">
        <v>41</v>
      </c>
      <c r="H3363" t="s">
        <v>42</v>
      </c>
      <c r="I3363" t="s">
        <v>776</v>
      </c>
      <c r="J3363" s="4">
        <v>23146</v>
      </c>
    </row>
    <row r="3364" spans="1:10" x14ac:dyDescent="0.3">
      <c r="A3364" t="s">
        <v>780</v>
      </c>
      <c r="B3364" s="4">
        <v>45687</v>
      </c>
      <c r="C3364" t="s">
        <v>781</v>
      </c>
      <c r="D3364" t="s">
        <v>782</v>
      </c>
      <c r="E3364" t="s">
        <v>39</v>
      </c>
      <c r="F3364" t="s">
        <v>40</v>
      </c>
      <c r="G3364" t="s">
        <v>41</v>
      </c>
      <c r="H3364" t="s">
        <v>42</v>
      </c>
      <c r="I3364" t="s">
        <v>776</v>
      </c>
      <c r="J3364" s="4">
        <v>23146</v>
      </c>
    </row>
    <row r="3365" spans="1:10" x14ac:dyDescent="0.3">
      <c r="A3365" t="s">
        <v>777</v>
      </c>
      <c r="B3365" s="4">
        <v>45687</v>
      </c>
      <c r="C3365" t="s">
        <v>778</v>
      </c>
      <c r="D3365" t="s">
        <v>779</v>
      </c>
      <c r="E3365" t="s">
        <v>39</v>
      </c>
      <c r="F3365" t="s">
        <v>40</v>
      </c>
      <c r="G3365" t="s">
        <v>41</v>
      </c>
      <c r="H3365" t="s">
        <v>42</v>
      </c>
      <c r="I3365" t="s">
        <v>776</v>
      </c>
      <c r="J3365" s="4">
        <v>23146</v>
      </c>
    </row>
    <row r="3366" spans="1:10" x14ac:dyDescent="0.3">
      <c r="A3366" t="s">
        <v>6110</v>
      </c>
      <c r="B3366" s="4">
        <v>45687</v>
      </c>
      <c r="C3366" t="s">
        <v>60</v>
      </c>
      <c r="D3366" t="s">
        <v>61</v>
      </c>
      <c r="E3366" t="s">
        <v>51</v>
      </c>
      <c r="F3366" t="s">
        <v>52</v>
      </c>
      <c r="G3366" t="s">
        <v>53</v>
      </c>
      <c r="H3366" t="s">
        <v>42</v>
      </c>
      <c r="I3366" t="s">
        <v>510</v>
      </c>
      <c r="J3366" s="4">
        <v>29683</v>
      </c>
    </row>
    <row r="3367" spans="1:10" x14ac:dyDescent="0.3">
      <c r="A3367" t="s">
        <v>6111</v>
      </c>
      <c r="B3367" s="4">
        <v>45687</v>
      </c>
      <c r="C3367" t="s">
        <v>311</v>
      </c>
      <c r="D3367" t="s">
        <v>312</v>
      </c>
      <c r="E3367" t="s">
        <v>39</v>
      </c>
      <c r="F3367" t="s">
        <v>40</v>
      </c>
      <c r="G3367" t="s">
        <v>41</v>
      </c>
      <c r="H3367" t="s">
        <v>42</v>
      </c>
      <c r="I3367" t="s">
        <v>2604</v>
      </c>
      <c r="J3367" s="4">
        <v>25080</v>
      </c>
    </row>
    <row r="3368" spans="1:10" x14ac:dyDescent="0.3">
      <c r="A3368" t="s">
        <v>6112</v>
      </c>
      <c r="B3368" s="4">
        <v>45687</v>
      </c>
      <c r="C3368" t="s">
        <v>2410</v>
      </c>
      <c r="D3368" t="s">
        <v>2411</v>
      </c>
      <c r="E3368" t="s">
        <v>51</v>
      </c>
      <c r="F3368" t="s">
        <v>52</v>
      </c>
      <c r="G3368" t="s">
        <v>53</v>
      </c>
      <c r="H3368" t="s">
        <v>42</v>
      </c>
      <c r="I3368" t="s">
        <v>4254</v>
      </c>
      <c r="J3368" s="4">
        <v>19326</v>
      </c>
    </row>
    <row r="3369" spans="1:10" x14ac:dyDescent="0.3">
      <c r="A3369" t="s">
        <v>6113</v>
      </c>
      <c r="B3369" s="4">
        <v>45687</v>
      </c>
      <c r="C3369" t="s">
        <v>60</v>
      </c>
      <c r="D3369" t="s">
        <v>61</v>
      </c>
      <c r="E3369" t="s">
        <v>51</v>
      </c>
      <c r="F3369" t="s">
        <v>52</v>
      </c>
      <c r="G3369" t="s">
        <v>53</v>
      </c>
      <c r="H3369" t="s">
        <v>42</v>
      </c>
      <c r="I3369" t="s">
        <v>4254</v>
      </c>
      <c r="J3369" s="4">
        <v>19326</v>
      </c>
    </row>
    <row r="3370" spans="1:10" x14ac:dyDescent="0.3">
      <c r="A3370" t="s">
        <v>935</v>
      </c>
      <c r="B3370" s="4">
        <v>45687</v>
      </c>
      <c r="C3370" t="s">
        <v>854</v>
      </c>
      <c r="D3370" t="s">
        <v>855</v>
      </c>
      <c r="E3370" t="s">
        <v>51</v>
      </c>
      <c r="F3370" t="s">
        <v>52</v>
      </c>
      <c r="G3370" t="s">
        <v>53</v>
      </c>
      <c r="H3370" t="s">
        <v>42</v>
      </c>
      <c r="I3370" t="s">
        <v>936</v>
      </c>
      <c r="J3370" s="4">
        <v>16516</v>
      </c>
    </row>
    <row r="3371" spans="1:10" x14ac:dyDescent="0.3">
      <c r="A3371" t="s">
        <v>725</v>
      </c>
      <c r="B3371" s="4">
        <v>45687</v>
      </c>
      <c r="C3371" t="s">
        <v>545</v>
      </c>
      <c r="D3371" t="s">
        <v>546</v>
      </c>
      <c r="E3371" t="s">
        <v>39</v>
      </c>
      <c r="F3371" t="s">
        <v>40</v>
      </c>
      <c r="G3371" t="s">
        <v>41</v>
      </c>
      <c r="H3371" t="s">
        <v>42</v>
      </c>
      <c r="I3371" t="s">
        <v>69</v>
      </c>
      <c r="J3371" s="4">
        <v>30631</v>
      </c>
    </row>
    <row r="3372" spans="1:10" x14ac:dyDescent="0.3">
      <c r="A3372" t="s">
        <v>867</v>
      </c>
      <c r="B3372" s="4">
        <v>45687</v>
      </c>
      <c r="C3372" t="s">
        <v>60</v>
      </c>
      <c r="D3372" t="s">
        <v>61</v>
      </c>
      <c r="E3372" t="s">
        <v>39</v>
      </c>
      <c r="F3372" t="s">
        <v>40</v>
      </c>
      <c r="G3372" t="s">
        <v>41</v>
      </c>
      <c r="H3372" t="s">
        <v>42</v>
      </c>
      <c r="I3372" t="s">
        <v>865</v>
      </c>
      <c r="J3372" s="4">
        <v>27285</v>
      </c>
    </row>
    <row r="3373" spans="1:10" x14ac:dyDescent="0.3">
      <c r="A3373" t="s">
        <v>866</v>
      </c>
      <c r="B3373" s="4">
        <v>45687</v>
      </c>
      <c r="C3373" t="s">
        <v>71</v>
      </c>
      <c r="D3373" t="s">
        <v>72</v>
      </c>
      <c r="E3373" t="s">
        <v>39</v>
      </c>
      <c r="F3373" t="s">
        <v>40</v>
      </c>
      <c r="G3373" t="s">
        <v>41</v>
      </c>
      <c r="H3373" t="s">
        <v>42</v>
      </c>
      <c r="I3373" t="s">
        <v>865</v>
      </c>
      <c r="J3373" s="4">
        <v>27285</v>
      </c>
    </row>
    <row r="3374" spans="1:10" x14ac:dyDescent="0.3">
      <c r="A3374" t="s">
        <v>862</v>
      </c>
      <c r="B3374" s="4">
        <v>45687</v>
      </c>
      <c r="C3374" t="s">
        <v>863</v>
      </c>
      <c r="D3374" t="s">
        <v>864</v>
      </c>
      <c r="E3374" t="s">
        <v>39</v>
      </c>
      <c r="F3374" t="s">
        <v>40</v>
      </c>
      <c r="G3374" t="s">
        <v>41</v>
      </c>
      <c r="H3374" t="s">
        <v>42</v>
      </c>
      <c r="I3374" t="s">
        <v>865</v>
      </c>
      <c r="J3374" s="4">
        <v>27285</v>
      </c>
    </row>
    <row r="3375" spans="1:10" x14ac:dyDescent="0.3">
      <c r="A3375" t="s">
        <v>6114</v>
      </c>
      <c r="B3375" s="4">
        <v>45687</v>
      </c>
      <c r="C3375" t="s">
        <v>4065</v>
      </c>
      <c r="D3375" t="s">
        <v>4066</v>
      </c>
      <c r="E3375" t="s">
        <v>39</v>
      </c>
      <c r="F3375" t="s">
        <v>40</v>
      </c>
      <c r="G3375" t="s">
        <v>41</v>
      </c>
      <c r="H3375" t="s">
        <v>42</v>
      </c>
      <c r="I3375" t="s">
        <v>4538</v>
      </c>
      <c r="J3375" s="4">
        <v>27397</v>
      </c>
    </row>
    <row r="3376" spans="1:10" x14ac:dyDescent="0.3">
      <c r="A3376" t="s">
        <v>1922</v>
      </c>
      <c r="B3376" s="4">
        <v>45687</v>
      </c>
      <c r="C3376" t="s">
        <v>692</v>
      </c>
      <c r="D3376" t="s">
        <v>693</v>
      </c>
      <c r="E3376" t="s">
        <v>51</v>
      </c>
      <c r="F3376" t="s">
        <v>52</v>
      </c>
      <c r="G3376" t="s">
        <v>53</v>
      </c>
      <c r="H3376" t="s">
        <v>42</v>
      </c>
      <c r="I3376" t="s">
        <v>1547</v>
      </c>
      <c r="J3376" s="4">
        <v>32711</v>
      </c>
    </row>
    <row r="3377" spans="1:10" x14ac:dyDescent="0.3">
      <c r="A3377" t="s">
        <v>6115</v>
      </c>
      <c r="B3377" s="4">
        <v>45687</v>
      </c>
      <c r="C3377" t="s">
        <v>120</v>
      </c>
      <c r="D3377" t="s">
        <v>121</v>
      </c>
      <c r="E3377" t="s">
        <v>353</v>
      </c>
      <c r="F3377" t="s">
        <v>354</v>
      </c>
      <c r="G3377" t="s">
        <v>79</v>
      </c>
      <c r="H3377" t="s">
        <v>42</v>
      </c>
      <c r="I3377" t="s">
        <v>6116</v>
      </c>
      <c r="J3377" s="4">
        <v>39308</v>
      </c>
    </row>
    <row r="3378" spans="1:10" x14ac:dyDescent="0.3">
      <c r="A3378" t="s">
        <v>6117</v>
      </c>
      <c r="B3378" s="4">
        <v>45687</v>
      </c>
      <c r="C3378" t="s">
        <v>6118</v>
      </c>
      <c r="D3378" t="s">
        <v>6119</v>
      </c>
      <c r="E3378" t="s">
        <v>353</v>
      </c>
      <c r="F3378" t="s">
        <v>354</v>
      </c>
      <c r="G3378" t="s">
        <v>79</v>
      </c>
      <c r="H3378" t="s">
        <v>42</v>
      </c>
      <c r="I3378" t="s">
        <v>6116</v>
      </c>
      <c r="J3378" s="4">
        <v>39308</v>
      </c>
    </row>
    <row r="3379" spans="1:10" x14ac:dyDescent="0.3">
      <c r="A3379" t="s">
        <v>6120</v>
      </c>
      <c r="B3379" s="4">
        <v>45687</v>
      </c>
      <c r="C3379" t="s">
        <v>1603</v>
      </c>
      <c r="D3379" t="s">
        <v>1604</v>
      </c>
      <c r="E3379" t="s">
        <v>353</v>
      </c>
      <c r="F3379" t="s">
        <v>354</v>
      </c>
      <c r="G3379" t="s">
        <v>79</v>
      </c>
      <c r="H3379" t="s">
        <v>42</v>
      </c>
      <c r="I3379" t="s">
        <v>6116</v>
      </c>
      <c r="J3379" s="4">
        <v>39308</v>
      </c>
    </row>
    <row r="3380" spans="1:10" x14ac:dyDescent="0.3">
      <c r="A3380" t="s">
        <v>907</v>
      </c>
      <c r="B3380" s="4">
        <v>45687</v>
      </c>
      <c r="C3380" t="s">
        <v>908</v>
      </c>
      <c r="D3380" t="s">
        <v>909</v>
      </c>
      <c r="E3380" t="s">
        <v>217</v>
      </c>
      <c r="F3380" t="s">
        <v>218</v>
      </c>
      <c r="G3380" t="s">
        <v>79</v>
      </c>
      <c r="H3380" t="s">
        <v>42</v>
      </c>
      <c r="I3380" t="s">
        <v>910</v>
      </c>
      <c r="J3380" s="4">
        <v>32951</v>
      </c>
    </row>
    <row r="3381" spans="1:10" x14ac:dyDescent="0.3">
      <c r="A3381" t="s">
        <v>911</v>
      </c>
      <c r="B3381" s="4">
        <v>45687</v>
      </c>
      <c r="C3381" t="s">
        <v>136</v>
      </c>
      <c r="D3381" t="s">
        <v>137</v>
      </c>
      <c r="E3381" t="s">
        <v>217</v>
      </c>
      <c r="F3381" t="s">
        <v>218</v>
      </c>
      <c r="G3381" t="s">
        <v>79</v>
      </c>
      <c r="H3381" t="s">
        <v>42</v>
      </c>
      <c r="I3381" t="s">
        <v>910</v>
      </c>
      <c r="J3381" s="4">
        <v>32951</v>
      </c>
    </row>
    <row r="3382" spans="1:10" x14ac:dyDescent="0.3">
      <c r="A3382" t="s">
        <v>942</v>
      </c>
      <c r="B3382" s="4">
        <v>45687</v>
      </c>
      <c r="C3382" t="s">
        <v>419</v>
      </c>
      <c r="D3382" t="s">
        <v>420</v>
      </c>
      <c r="E3382" t="s">
        <v>39</v>
      </c>
      <c r="F3382" t="s">
        <v>40</v>
      </c>
      <c r="G3382" t="s">
        <v>41</v>
      </c>
      <c r="H3382" t="s">
        <v>42</v>
      </c>
      <c r="I3382" t="s">
        <v>69</v>
      </c>
      <c r="J3382" s="4">
        <v>30631</v>
      </c>
    </row>
    <row r="3383" spans="1:10" x14ac:dyDescent="0.3">
      <c r="A3383" t="s">
        <v>1037</v>
      </c>
      <c r="B3383" s="4">
        <v>45687</v>
      </c>
      <c r="C3383" t="s">
        <v>1038</v>
      </c>
      <c r="D3383" t="s">
        <v>1039</v>
      </c>
      <c r="E3383" t="s">
        <v>39</v>
      </c>
      <c r="F3383" t="s">
        <v>40</v>
      </c>
      <c r="G3383" t="s">
        <v>41</v>
      </c>
      <c r="H3383" t="s">
        <v>42</v>
      </c>
      <c r="I3383" t="s">
        <v>190</v>
      </c>
      <c r="J3383" s="4">
        <v>24110</v>
      </c>
    </row>
    <row r="3384" spans="1:10" x14ac:dyDescent="0.3">
      <c r="A3384" t="s">
        <v>1040</v>
      </c>
      <c r="B3384" s="4">
        <v>45687</v>
      </c>
      <c r="C3384" t="s">
        <v>1041</v>
      </c>
      <c r="D3384" t="s">
        <v>1042</v>
      </c>
      <c r="E3384" t="s">
        <v>39</v>
      </c>
      <c r="F3384" t="s">
        <v>40</v>
      </c>
      <c r="G3384" t="s">
        <v>41</v>
      </c>
      <c r="H3384" t="s">
        <v>42</v>
      </c>
      <c r="I3384" t="s">
        <v>190</v>
      </c>
      <c r="J3384" s="4">
        <v>24110</v>
      </c>
    </row>
    <row r="3385" spans="1:10" x14ac:dyDescent="0.3">
      <c r="A3385" t="s">
        <v>6121</v>
      </c>
      <c r="B3385" s="4">
        <v>45687</v>
      </c>
      <c r="C3385" t="s">
        <v>109</v>
      </c>
      <c r="D3385" t="s">
        <v>110</v>
      </c>
      <c r="E3385" t="s">
        <v>51</v>
      </c>
      <c r="F3385" t="s">
        <v>52</v>
      </c>
      <c r="G3385" t="s">
        <v>53</v>
      </c>
      <c r="H3385" t="s">
        <v>42</v>
      </c>
      <c r="I3385" t="s">
        <v>6122</v>
      </c>
      <c r="J3385" s="4">
        <v>19143</v>
      </c>
    </row>
    <row r="3386" spans="1:10" x14ac:dyDescent="0.3">
      <c r="A3386" t="s">
        <v>6123</v>
      </c>
      <c r="B3386" s="4">
        <v>45687</v>
      </c>
      <c r="C3386" t="s">
        <v>165</v>
      </c>
      <c r="D3386" t="s">
        <v>166</v>
      </c>
      <c r="E3386" t="s">
        <v>51</v>
      </c>
      <c r="F3386" t="s">
        <v>52</v>
      </c>
      <c r="G3386" t="s">
        <v>53</v>
      </c>
      <c r="H3386" t="s">
        <v>42</v>
      </c>
      <c r="I3386" t="s">
        <v>6073</v>
      </c>
      <c r="J3386" s="4">
        <v>31093</v>
      </c>
    </row>
    <row r="3387" spans="1:10" x14ac:dyDescent="0.3">
      <c r="A3387" t="s">
        <v>6124</v>
      </c>
      <c r="B3387" s="4">
        <v>45687</v>
      </c>
      <c r="C3387" t="s">
        <v>692</v>
      </c>
      <c r="D3387" t="s">
        <v>693</v>
      </c>
      <c r="E3387" t="s">
        <v>39</v>
      </c>
      <c r="F3387" t="s">
        <v>40</v>
      </c>
      <c r="G3387" t="s">
        <v>41</v>
      </c>
      <c r="H3387" t="s">
        <v>42</v>
      </c>
      <c r="I3387" t="s">
        <v>6125</v>
      </c>
      <c r="J3387" s="4">
        <v>37721</v>
      </c>
    </row>
    <row r="3388" spans="1:10" x14ac:dyDescent="0.3">
      <c r="A3388" t="s">
        <v>6126</v>
      </c>
      <c r="B3388" s="4">
        <v>45687</v>
      </c>
      <c r="C3388" t="s">
        <v>325</v>
      </c>
      <c r="D3388" t="s">
        <v>326</v>
      </c>
      <c r="E3388" t="s">
        <v>111</v>
      </c>
      <c r="F3388" t="s">
        <v>112</v>
      </c>
      <c r="G3388" t="s">
        <v>113</v>
      </c>
      <c r="H3388" t="s">
        <v>42</v>
      </c>
      <c r="I3388" t="s">
        <v>6036</v>
      </c>
      <c r="J3388" s="4">
        <v>21162</v>
      </c>
    </row>
    <row r="3389" spans="1:10" x14ac:dyDescent="0.3">
      <c r="A3389" t="s">
        <v>6127</v>
      </c>
      <c r="B3389" s="4">
        <v>45687</v>
      </c>
      <c r="C3389" t="s">
        <v>120</v>
      </c>
      <c r="D3389" t="s">
        <v>121</v>
      </c>
      <c r="E3389" t="s">
        <v>111</v>
      </c>
      <c r="F3389" t="s">
        <v>112</v>
      </c>
      <c r="G3389" t="s">
        <v>113</v>
      </c>
      <c r="H3389" t="s">
        <v>42</v>
      </c>
      <c r="I3389" t="s">
        <v>6036</v>
      </c>
      <c r="J3389" s="4">
        <v>21162</v>
      </c>
    </row>
    <row r="3390" spans="1:10" x14ac:dyDescent="0.3">
      <c r="A3390" t="s">
        <v>6128</v>
      </c>
      <c r="B3390" s="4">
        <v>45687</v>
      </c>
      <c r="C3390" t="s">
        <v>1149</v>
      </c>
      <c r="D3390" t="s">
        <v>1150</v>
      </c>
      <c r="E3390" t="s">
        <v>111</v>
      </c>
      <c r="F3390" t="s">
        <v>112</v>
      </c>
      <c r="G3390" t="s">
        <v>113</v>
      </c>
      <c r="H3390" t="s">
        <v>42</v>
      </c>
      <c r="I3390" t="s">
        <v>6036</v>
      </c>
      <c r="J3390" s="4">
        <v>21162</v>
      </c>
    </row>
    <row r="3391" spans="1:10" x14ac:dyDescent="0.3">
      <c r="A3391" t="s">
        <v>6129</v>
      </c>
      <c r="B3391" s="4">
        <v>45687</v>
      </c>
      <c r="C3391" t="s">
        <v>477</v>
      </c>
      <c r="D3391" t="s">
        <v>478</v>
      </c>
      <c r="E3391" t="s">
        <v>51</v>
      </c>
      <c r="F3391" t="s">
        <v>52</v>
      </c>
      <c r="G3391" t="s">
        <v>53</v>
      </c>
      <c r="H3391" t="s">
        <v>42</v>
      </c>
      <c r="I3391" t="s">
        <v>6130</v>
      </c>
      <c r="J3391" s="4">
        <v>22076</v>
      </c>
    </row>
    <row r="3392" spans="1:10" x14ac:dyDescent="0.3">
      <c r="A3392" t="s">
        <v>6131</v>
      </c>
      <c r="B3392" s="4">
        <v>45687</v>
      </c>
      <c r="C3392" t="s">
        <v>662</v>
      </c>
      <c r="D3392" t="s">
        <v>663</v>
      </c>
      <c r="E3392" t="s">
        <v>51</v>
      </c>
      <c r="F3392" t="s">
        <v>52</v>
      </c>
      <c r="G3392" t="s">
        <v>53</v>
      </c>
      <c r="H3392" t="s">
        <v>42</v>
      </c>
      <c r="I3392" t="s">
        <v>6132</v>
      </c>
      <c r="J3392" s="4">
        <v>29084</v>
      </c>
    </row>
    <row r="3393" spans="1:10" x14ac:dyDescent="0.3">
      <c r="A3393" t="s">
        <v>6133</v>
      </c>
      <c r="B3393" s="4">
        <v>45687</v>
      </c>
      <c r="C3393" t="s">
        <v>56</v>
      </c>
      <c r="D3393" t="s">
        <v>1542</v>
      </c>
      <c r="E3393" t="s">
        <v>51</v>
      </c>
      <c r="F3393" t="s">
        <v>52</v>
      </c>
      <c r="G3393" t="s">
        <v>53</v>
      </c>
      <c r="H3393" t="s">
        <v>42</v>
      </c>
      <c r="I3393" t="s">
        <v>6132</v>
      </c>
      <c r="J3393" s="4">
        <v>29084</v>
      </c>
    </row>
    <row r="3394" spans="1:10" x14ac:dyDescent="0.3">
      <c r="A3394" t="s">
        <v>6134</v>
      </c>
      <c r="B3394" s="4">
        <v>45687</v>
      </c>
      <c r="C3394" t="s">
        <v>242</v>
      </c>
      <c r="D3394" t="s">
        <v>243</v>
      </c>
      <c r="E3394" t="s">
        <v>51</v>
      </c>
      <c r="F3394" t="s">
        <v>52</v>
      </c>
      <c r="G3394" t="s">
        <v>53</v>
      </c>
      <c r="H3394" t="s">
        <v>42</v>
      </c>
      <c r="I3394" t="s">
        <v>6132</v>
      </c>
      <c r="J3394" s="4">
        <v>29084</v>
      </c>
    </row>
    <row r="3395" spans="1:10" x14ac:dyDescent="0.3">
      <c r="A3395" t="s">
        <v>6135</v>
      </c>
      <c r="B3395" s="4">
        <v>45687</v>
      </c>
      <c r="C3395" t="s">
        <v>1402</v>
      </c>
      <c r="D3395" t="s">
        <v>1403</v>
      </c>
      <c r="E3395" t="s">
        <v>51</v>
      </c>
      <c r="F3395" t="s">
        <v>52</v>
      </c>
      <c r="G3395" t="s">
        <v>53</v>
      </c>
      <c r="H3395" t="s">
        <v>42</v>
      </c>
      <c r="I3395" t="s">
        <v>6132</v>
      </c>
      <c r="J3395" s="4">
        <v>29084</v>
      </c>
    </row>
    <row r="3396" spans="1:10" x14ac:dyDescent="0.3">
      <c r="A3396" t="s">
        <v>6136</v>
      </c>
      <c r="B3396" s="4">
        <v>45687</v>
      </c>
      <c r="C3396" t="s">
        <v>422</v>
      </c>
      <c r="D3396" t="s">
        <v>423</v>
      </c>
      <c r="E3396" t="s">
        <v>51</v>
      </c>
      <c r="F3396" t="s">
        <v>52</v>
      </c>
      <c r="G3396" t="s">
        <v>53</v>
      </c>
      <c r="H3396" t="s">
        <v>42</v>
      </c>
      <c r="I3396" t="s">
        <v>6132</v>
      </c>
      <c r="J3396" s="4">
        <v>29084</v>
      </c>
    </row>
    <row r="3397" spans="1:10" x14ac:dyDescent="0.3">
      <c r="A3397" t="s">
        <v>6137</v>
      </c>
      <c r="B3397" s="4">
        <v>45687</v>
      </c>
      <c r="C3397" t="s">
        <v>1772</v>
      </c>
      <c r="D3397" t="s">
        <v>1773</v>
      </c>
      <c r="E3397" t="s">
        <v>51</v>
      </c>
      <c r="F3397" t="s">
        <v>52</v>
      </c>
      <c r="G3397" t="s">
        <v>53</v>
      </c>
      <c r="H3397" t="s">
        <v>42</v>
      </c>
      <c r="I3397" t="s">
        <v>6132</v>
      </c>
      <c r="J3397" s="4">
        <v>29084</v>
      </c>
    </row>
    <row r="3398" spans="1:10" x14ac:dyDescent="0.3">
      <c r="A3398" t="s">
        <v>6138</v>
      </c>
      <c r="B3398" s="4">
        <v>45687</v>
      </c>
      <c r="C3398" t="s">
        <v>228</v>
      </c>
      <c r="D3398" t="s">
        <v>229</v>
      </c>
      <c r="E3398" t="s">
        <v>39</v>
      </c>
      <c r="F3398" t="s">
        <v>40</v>
      </c>
      <c r="G3398" t="s">
        <v>41</v>
      </c>
      <c r="H3398" t="s">
        <v>42</v>
      </c>
      <c r="I3398" t="s">
        <v>3712</v>
      </c>
      <c r="J3398" s="4">
        <v>24660</v>
      </c>
    </row>
    <row r="3399" spans="1:10" x14ac:dyDescent="0.3">
      <c r="A3399" t="s">
        <v>6139</v>
      </c>
      <c r="B3399" s="4">
        <v>45687</v>
      </c>
      <c r="C3399" t="s">
        <v>550</v>
      </c>
      <c r="D3399" t="s">
        <v>4395</v>
      </c>
      <c r="E3399" t="s">
        <v>39</v>
      </c>
      <c r="F3399" t="s">
        <v>40</v>
      </c>
      <c r="G3399" t="s">
        <v>41</v>
      </c>
      <c r="H3399" t="s">
        <v>42</v>
      </c>
      <c r="I3399" t="s">
        <v>3712</v>
      </c>
      <c r="J3399" s="4">
        <v>24660</v>
      </c>
    </row>
    <row r="3400" spans="1:10" x14ac:dyDescent="0.3">
      <c r="A3400" t="s">
        <v>1317</v>
      </c>
      <c r="B3400" s="4">
        <v>45687</v>
      </c>
      <c r="C3400" t="s">
        <v>1318</v>
      </c>
      <c r="D3400" t="s">
        <v>1319</v>
      </c>
      <c r="E3400" t="s">
        <v>39</v>
      </c>
      <c r="F3400" t="s">
        <v>40</v>
      </c>
      <c r="G3400" t="s">
        <v>41</v>
      </c>
      <c r="H3400" t="s">
        <v>42</v>
      </c>
      <c r="I3400" t="s">
        <v>1314</v>
      </c>
      <c r="J3400" s="4">
        <v>25189</v>
      </c>
    </row>
    <row r="3401" spans="1:10" x14ac:dyDescent="0.3">
      <c r="A3401" t="s">
        <v>6140</v>
      </c>
      <c r="B3401" s="4">
        <v>45687</v>
      </c>
      <c r="C3401" t="s">
        <v>347</v>
      </c>
      <c r="D3401" t="s">
        <v>348</v>
      </c>
      <c r="E3401" t="s">
        <v>39</v>
      </c>
      <c r="F3401" t="s">
        <v>40</v>
      </c>
      <c r="G3401" t="s">
        <v>41</v>
      </c>
      <c r="H3401" t="s">
        <v>42</v>
      </c>
      <c r="I3401" t="s">
        <v>1314</v>
      </c>
      <c r="J3401" s="4">
        <v>25189</v>
      </c>
    </row>
    <row r="3402" spans="1:10" x14ac:dyDescent="0.3">
      <c r="A3402" t="s">
        <v>6141</v>
      </c>
      <c r="B3402" s="4">
        <v>45687</v>
      </c>
      <c r="C3402" t="s">
        <v>171</v>
      </c>
      <c r="D3402" t="s">
        <v>172</v>
      </c>
      <c r="E3402" t="s">
        <v>39</v>
      </c>
      <c r="F3402" t="s">
        <v>40</v>
      </c>
      <c r="G3402" t="s">
        <v>41</v>
      </c>
      <c r="H3402" t="s">
        <v>42</v>
      </c>
      <c r="I3402" t="s">
        <v>1314</v>
      </c>
      <c r="J3402" s="4">
        <v>25189</v>
      </c>
    </row>
    <row r="3403" spans="1:10" x14ac:dyDescent="0.3">
      <c r="A3403" t="s">
        <v>6142</v>
      </c>
      <c r="B3403" s="4">
        <v>45687</v>
      </c>
      <c r="C3403" t="s">
        <v>71</v>
      </c>
      <c r="D3403" t="s">
        <v>6143</v>
      </c>
      <c r="E3403" t="s">
        <v>51</v>
      </c>
      <c r="F3403" t="s">
        <v>52</v>
      </c>
      <c r="G3403" t="s">
        <v>53</v>
      </c>
      <c r="H3403" t="s">
        <v>42</v>
      </c>
      <c r="I3403" t="s">
        <v>4254</v>
      </c>
      <c r="J3403" s="4">
        <v>19326</v>
      </c>
    </row>
    <row r="3404" spans="1:10" x14ac:dyDescent="0.3">
      <c r="A3404" t="s">
        <v>6144</v>
      </c>
      <c r="B3404" s="4">
        <v>45687</v>
      </c>
      <c r="C3404" t="s">
        <v>1326</v>
      </c>
      <c r="D3404" t="s">
        <v>1327</v>
      </c>
      <c r="E3404" t="s">
        <v>39</v>
      </c>
      <c r="F3404" t="s">
        <v>40</v>
      </c>
      <c r="G3404" t="s">
        <v>41</v>
      </c>
      <c r="H3404" t="s">
        <v>42</v>
      </c>
      <c r="I3404" t="s">
        <v>6145</v>
      </c>
      <c r="J3404" s="4">
        <v>35755</v>
      </c>
    </row>
    <row r="3405" spans="1:10" x14ac:dyDescent="0.3">
      <c r="A3405" t="s">
        <v>6146</v>
      </c>
      <c r="B3405" s="4">
        <v>45687</v>
      </c>
      <c r="C3405" t="s">
        <v>6147</v>
      </c>
      <c r="D3405" t="s">
        <v>6148</v>
      </c>
      <c r="E3405" t="s">
        <v>39</v>
      </c>
      <c r="F3405" t="s">
        <v>40</v>
      </c>
      <c r="G3405" t="s">
        <v>41</v>
      </c>
      <c r="H3405" t="s">
        <v>42</v>
      </c>
      <c r="I3405" t="s">
        <v>6145</v>
      </c>
      <c r="J3405" s="4">
        <v>35755</v>
      </c>
    </row>
    <row r="3406" spans="1:10" x14ac:dyDescent="0.3">
      <c r="A3406" t="s">
        <v>6149</v>
      </c>
      <c r="B3406" s="4">
        <v>45687</v>
      </c>
      <c r="C3406" t="s">
        <v>928</v>
      </c>
      <c r="D3406" t="s">
        <v>929</v>
      </c>
      <c r="E3406" t="s">
        <v>1200</v>
      </c>
      <c r="F3406" t="s">
        <v>1201</v>
      </c>
      <c r="G3406" t="s">
        <v>79</v>
      </c>
      <c r="H3406" t="s">
        <v>42</v>
      </c>
      <c r="I3406" t="s">
        <v>6150</v>
      </c>
      <c r="J3406" s="4">
        <v>33976</v>
      </c>
    </row>
    <row r="3407" spans="1:10" x14ac:dyDescent="0.3">
      <c r="A3407" t="s">
        <v>6151</v>
      </c>
      <c r="B3407" s="4">
        <v>45687</v>
      </c>
      <c r="C3407" t="s">
        <v>242</v>
      </c>
      <c r="D3407" t="s">
        <v>243</v>
      </c>
      <c r="E3407" t="s">
        <v>51</v>
      </c>
      <c r="F3407" t="s">
        <v>52</v>
      </c>
      <c r="G3407" t="s">
        <v>53</v>
      </c>
      <c r="H3407" t="s">
        <v>42</v>
      </c>
      <c r="I3407" t="s">
        <v>6152</v>
      </c>
      <c r="J3407" s="4">
        <v>22890</v>
      </c>
    </row>
    <row r="3408" spans="1:10" x14ac:dyDescent="0.3">
      <c r="A3408" t="s">
        <v>6153</v>
      </c>
      <c r="B3408" s="4">
        <v>45687</v>
      </c>
      <c r="C3408" t="s">
        <v>125</v>
      </c>
      <c r="D3408" t="s">
        <v>126</v>
      </c>
      <c r="E3408" t="s">
        <v>51</v>
      </c>
      <c r="F3408" t="s">
        <v>52</v>
      </c>
      <c r="G3408" t="s">
        <v>53</v>
      </c>
      <c r="H3408" t="s">
        <v>42</v>
      </c>
      <c r="I3408" t="s">
        <v>6152</v>
      </c>
      <c r="J3408" s="4">
        <v>22890</v>
      </c>
    </row>
    <row r="3409" spans="1:10" x14ac:dyDescent="0.3">
      <c r="A3409" t="s">
        <v>6154</v>
      </c>
      <c r="B3409" s="4">
        <v>45687</v>
      </c>
      <c r="C3409" t="s">
        <v>215</v>
      </c>
      <c r="D3409" t="s">
        <v>216</v>
      </c>
      <c r="E3409" t="s">
        <v>217</v>
      </c>
      <c r="F3409" t="s">
        <v>218</v>
      </c>
      <c r="G3409" t="s">
        <v>79</v>
      </c>
      <c r="H3409" t="s">
        <v>42</v>
      </c>
      <c r="I3409" t="s">
        <v>6155</v>
      </c>
      <c r="J3409" s="4">
        <v>31044</v>
      </c>
    </row>
    <row r="3410" spans="1:10" x14ac:dyDescent="0.3">
      <c r="A3410" t="s">
        <v>6156</v>
      </c>
      <c r="B3410" s="4">
        <v>45687</v>
      </c>
      <c r="C3410" t="s">
        <v>242</v>
      </c>
      <c r="D3410" t="s">
        <v>243</v>
      </c>
      <c r="E3410" t="s">
        <v>217</v>
      </c>
      <c r="F3410" t="s">
        <v>218</v>
      </c>
      <c r="G3410" t="s">
        <v>79</v>
      </c>
      <c r="H3410" t="s">
        <v>42</v>
      </c>
      <c r="I3410" t="s">
        <v>6155</v>
      </c>
      <c r="J3410" s="4">
        <v>31044</v>
      </c>
    </row>
    <row r="3411" spans="1:10" x14ac:dyDescent="0.3">
      <c r="A3411" t="s">
        <v>6157</v>
      </c>
      <c r="B3411" s="4">
        <v>45687</v>
      </c>
      <c r="C3411" t="s">
        <v>258</v>
      </c>
      <c r="D3411" t="s">
        <v>259</v>
      </c>
      <c r="E3411" t="s">
        <v>217</v>
      </c>
      <c r="F3411" t="s">
        <v>218</v>
      </c>
      <c r="G3411" t="s">
        <v>79</v>
      </c>
      <c r="H3411" t="s">
        <v>42</v>
      </c>
      <c r="I3411" t="s">
        <v>6155</v>
      </c>
      <c r="J3411" s="4">
        <v>31044</v>
      </c>
    </row>
    <row r="3412" spans="1:10" x14ac:dyDescent="0.3">
      <c r="A3412" t="s">
        <v>6158</v>
      </c>
      <c r="B3412" s="4">
        <v>45687</v>
      </c>
      <c r="C3412" t="s">
        <v>393</v>
      </c>
      <c r="D3412" t="s">
        <v>394</v>
      </c>
      <c r="E3412" t="s">
        <v>217</v>
      </c>
      <c r="F3412" t="s">
        <v>218</v>
      </c>
      <c r="G3412" t="s">
        <v>79</v>
      </c>
      <c r="H3412" t="s">
        <v>42</v>
      </c>
      <c r="I3412" t="s">
        <v>6155</v>
      </c>
      <c r="J3412" s="4">
        <v>31044</v>
      </c>
    </row>
    <row r="3413" spans="1:10" x14ac:dyDescent="0.3">
      <c r="A3413" t="s">
        <v>6159</v>
      </c>
      <c r="B3413" s="4">
        <v>45687</v>
      </c>
      <c r="C3413" t="s">
        <v>125</v>
      </c>
      <c r="D3413" t="s">
        <v>126</v>
      </c>
      <c r="E3413" t="s">
        <v>217</v>
      </c>
      <c r="F3413" t="s">
        <v>218</v>
      </c>
      <c r="G3413" t="s">
        <v>79</v>
      </c>
      <c r="H3413" t="s">
        <v>42</v>
      </c>
      <c r="I3413" t="s">
        <v>6155</v>
      </c>
      <c r="J3413" s="4">
        <v>31044</v>
      </c>
    </row>
    <row r="3414" spans="1:10" x14ac:dyDescent="0.3">
      <c r="A3414" t="s">
        <v>6160</v>
      </c>
      <c r="B3414" s="4">
        <v>45687</v>
      </c>
      <c r="C3414" t="s">
        <v>431</v>
      </c>
      <c r="D3414" t="s">
        <v>432</v>
      </c>
      <c r="E3414" t="s">
        <v>217</v>
      </c>
      <c r="F3414" t="s">
        <v>218</v>
      </c>
      <c r="G3414" t="s">
        <v>79</v>
      </c>
      <c r="H3414" t="s">
        <v>42</v>
      </c>
      <c r="I3414" t="s">
        <v>6155</v>
      </c>
      <c r="J3414" s="4">
        <v>31044</v>
      </c>
    </row>
    <row r="3415" spans="1:10" x14ac:dyDescent="0.3">
      <c r="A3415" t="s">
        <v>6161</v>
      </c>
      <c r="B3415" s="4">
        <v>45687</v>
      </c>
      <c r="C3415" t="s">
        <v>56</v>
      </c>
      <c r="D3415" t="s">
        <v>1542</v>
      </c>
      <c r="E3415" t="s">
        <v>111</v>
      </c>
      <c r="F3415" t="s">
        <v>112</v>
      </c>
      <c r="G3415" t="s">
        <v>113</v>
      </c>
      <c r="H3415" t="s">
        <v>42</v>
      </c>
      <c r="I3415" t="s">
        <v>6036</v>
      </c>
      <c r="J3415" s="4">
        <v>21162</v>
      </c>
    </row>
    <row r="3416" spans="1:10" x14ac:dyDescent="0.3">
      <c r="A3416" t="s">
        <v>6162</v>
      </c>
      <c r="B3416" s="4">
        <v>45687</v>
      </c>
      <c r="C3416" t="s">
        <v>3966</v>
      </c>
      <c r="D3416" t="s">
        <v>3967</v>
      </c>
      <c r="E3416" t="s">
        <v>51</v>
      </c>
      <c r="F3416" t="s">
        <v>52</v>
      </c>
      <c r="G3416" t="s">
        <v>53</v>
      </c>
      <c r="H3416" t="s">
        <v>42</v>
      </c>
      <c r="I3416" t="s">
        <v>4867</v>
      </c>
      <c r="J3416" s="4">
        <v>21197</v>
      </c>
    </row>
    <row r="3417" spans="1:10" x14ac:dyDescent="0.3">
      <c r="A3417" t="s">
        <v>6163</v>
      </c>
      <c r="B3417" s="4">
        <v>45687</v>
      </c>
      <c r="C3417" t="s">
        <v>2857</v>
      </c>
      <c r="D3417" t="s">
        <v>2858</v>
      </c>
      <c r="E3417" t="s">
        <v>6164</v>
      </c>
      <c r="F3417" t="s">
        <v>6165</v>
      </c>
      <c r="G3417" t="s">
        <v>1574</v>
      </c>
      <c r="H3417" t="s">
        <v>42</v>
      </c>
      <c r="I3417" t="s">
        <v>5016</v>
      </c>
      <c r="J3417" s="4">
        <v>22143</v>
      </c>
    </row>
    <row r="3418" spans="1:10" x14ac:dyDescent="0.3">
      <c r="A3418" t="s">
        <v>6166</v>
      </c>
      <c r="B3418" s="4">
        <v>45687</v>
      </c>
      <c r="C3418" t="s">
        <v>3127</v>
      </c>
      <c r="D3418" t="s">
        <v>3128</v>
      </c>
      <c r="E3418" t="s">
        <v>39</v>
      </c>
      <c r="F3418" t="s">
        <v>40</v>
      </c>
      <c r="G3418" t="s">
        <v>41</v>
      </c>
      <c r="H3418" t="s">
        <v>42</v>
      </c>
      <c r="I3418" t="s">
        <v>6167</v>
      </c>
      <c r="J3418" s="4">
        <v>20527</v>
      </c>
    </row>
    <row r="3419" spans="1:10" x14ac:dyDescent="0.3">
      <c r="A3419" t="s">
        <v>6168</v>
      </c>
      <c r="B3419" s="4">
        <v>45687</v>
      </c>
      <c r="C3419" t="s">
        <v>1126</v>
      </c>
      <c r="D3419" t="s">
        <v>1127</v>
      </c>
      <c r="E3419" t="s">
        <v>51</v>
      </c>
      <c r="F3419" t="s">
        <v>52</v>
      </c>
      <c r="G3419" t="s">
        <v>53</v>
      </c>
      <c r="H3419" t="s">
        <v>42</v>
      </c>
      <c r="I3419" t="s">
        <v>5071</v>
      </c>
      <c r="J3419" s="4">
        <v>22393</v>
      </c>
    </row>
    <row r="3420" spans="1:10" x14ac:dyDescent="0.3">
      <c r="A3420" t="s">
        <v>6169</v>
      </c>
      <c r="B3420" s="4">
        <v>45687</v>
      </c>
      <c r="C3420" t="s">
        <v>673</v>
      </c>
      <c r="D3420" t="s">
        <v>674</v>
      </c>
      <c r="E3420" t="s">
        <v>39</v>
      </c>
      <c r="F3420" t="s">
        <v>40</v>
      </c>
      <c r="G3420" t="s">
        <v>41</v>
      </c>
      <c r="H3420" t="s">
        <v>42</v>
      </c>
      <c r="I3420" t="s">
        <v>4513</v>
      </c>
      <c r="J3420" s="4">
        <v>26975</v>
      </c>
    </row>
    <row r="3421" spans="1:10" x14ac:dyDescent="0.3">
      <c r="A3421" t="s">
        <v>6170</v>
      </c>
      <c r="B3421" s="4">
        <v>45687</v>
      </c>
      <c r="C3421" t="s">
        <v>328</v>
      </c>
      <c r="D3421" t="s">
        <v>329</v>
      </c>
      <c r="E3421" t="s">
        <v>353</v>
      </c>
      <c r="F3421" t="s">
        <v>354</v>
      </c>
      <c r="G3421" t="s">
        <v>79</v>
      </c>
      <c r="H3421" t="s">
        <v>42</v>
      </c>
      <c r="I3421" t="s">
        <v>6171</v>
      </c>
      <c r="J3421" s="4">
        <v>40086</v>
      </c>
    </row>
    <row r="3422" spans="1:10" x14ac:dyDescent="0.3">
      <c r="A3422" t="s">
        <v>6172</v>
      </c>
      <c r="B3422" s="4">
        <v>45687</v>
      </c>
      <c r="C3422" t="s">
        <v>1034</v>
      </c>
      <c r="D3422" t="s">
        <v>1035</v>
      </c>
      <c r="E3422" t="s">
        <v>353</v>
      </c>
      <c r="F3422" t="s">
        <v>354</v>
      </c>
      <c r="G3422" t="s">
        <v>79</v>
      </c>
      <c r="H3422" t="s">
        <v>42</v>
      </c>
      <c r="I3422" t="s">
        <v>6173</v>
      </c>
      <c r="J3422" s="4">
        <v>42542</v>
      </c>
    </row>
    <row r="3423" spans="1:10" x14ac:dyDescent="0.3">
      <c r="A3423" t="s">
        <v>6174</v>
      </c>
      <c r="B3423" s="4">
        <v>45687</v>
      </c>
      <c r="C3423" t="s">
        <v>474</v>
      </c>
      <c r="D3423" t="s">
        <v>475</v>
      </c>
      <c r="E3423" t="s">
        <v>51</v>
      </c>
      <c r="F3423" t="s">
        <v>52</v>
      </c>
      <c r="G3423" t="s">
        <v>53</v>
      </c>
      <c r="H3423" t="s">
        <v>42</v>
      </c>
      <c r="I3423" t="s">
        <v>83</v>
      </c>
      <c r="J3423" s="4">
        <v>20557</v>
      </c>
    </row>
    <row r="3424" spans="1:10" x14ac:dyDescent="0.3">
      <c r="A3424" t="s">
        <v>6175</v>
      </c>
      <c r="B3424" s="4">
        <v>45687</v>
      </c>
      <c r="C3424" t="s">
        <v>2549</v>
      </c>
      <c r="D3424" t="s">
        <v>2550</v>
      </c>
      <c r="E3424" t="s">
        <v>39</v>
      </c>
      <c r="F3424" t="s">
        <v>40</v>
      </c>
      <c r="G3424" t="s">
        <v>41</v>
      </c>
      <c r="H3424" t="s">
        <v>42</v>
      </c>
      <c r="I3424" t="s">
        <v>424</v>
      </c>
      <c r="J3424" s="4">
        <v>29192</v>
      </c>
    </row>
    <row r="3425" spans="1:10" x14ac:dyDescent="0.3">
      <c r="A3425" t="s">
        <v>6176</v>
      </c>
      <c r="B3425" s="4">
        <v>45687</v>
      </c>
      <c r="C3425" t="s">
        <v>6177</v>
      </c>
      <c r="D3425" t="s">
        <v>6178</v>
      </c>
      <c r="E3425" t="s">
        <v>39</v>
      </c>
      <c r="F3425" t="s">
        <v>40</v>
      </c>
      <c r="G3425" t="s">
        <v>41</v>
      </c>
      <c r="H3425" t="s">
        <v>42</v>
      </c>
      <c r="I3425" t="s">
        <v>2741</v>
      </c>
      <c r="J3425" s="4">
        <v>24925</v>
      </c>
    </row>
    <row r="3426" spans="1:10" x14ac:dyDescent="0.3">
      <c r="A3426" t="s">
        <v>6179</v>
      </c>
      <c r="B3426" s="4">
        <v>45687</v>
      </c>
      <c r="C3426" t="s">
        <v>662</v>
      </c>
      <c r="D3426" t="s">
        <v>663</v>
      </c>
      <c r="E3426" t="s">
        <v>51</v>
      </c>
      <c r="F3426" t="s">
        <v>52</v>
      </c>
      <c r="G3426" t="s">
        <v>53</v>
      </c>
      <c r="H3426" t="s">
        <v>42</v>
      </c>
      <c r="I3426" t="s">
        <v>6180</v>
      </c>
      <c r="J3426" s="4">
        <v>16489</v>
      </c>
    </row>
    <row r="3427" spans="1:10" x14ac:dyDescent="0.3">
      <c r="A3427" t="s">
        <v>6181</v>
      </c>
      <c r="B3427" s="4">
        <v>45687</v>
      </c>
      <c r="C3427" t="s">
        <v>311</v>
      </c>
      <c r="D3427" t="s">
        <v>312</v>
      </c>
      <c r="E3427" t="s">
        <v>51</v>
      </c>
      <c r="F3427" t="s">
        <v>52</v>
      </c>
      <c r="G3427" t="s">
        <v>53</v>
      </c>
      <c r="H3427" t="s">
        <v>42</v>
      </c>
      <c r="I3427" t="s">
        <v>6180</v>
      </c>
      <c r="J3427" s="4">
        <v>16489</v>
      </c>
    </row>
    <row r="3428" spans="1:10" x14ac:dyDescent="0.3">
      <c r="A3428" t="s">
        <v>6182</v>
      </c>
      <c r="B3428" s="4">
        <v>45687</v>
      </c>
      <c r="C3428" t="s">
        <v>2175</v>
      </c>
      <c r="D3428" t="s">
        <v>2176</v>
      </c>
      <c r="E3428" t="s">
        <v>51</v>
      </c>
      <c r="F3428" t="s">
        <v>52</v>
      </c>
      <c r="G3428" t="s">
        <v>53</v>
      </c>
      <c r="H3428" t="s">
        <v>42</v>
      </c>
      <c r="I3428" t="s">
        <v>6180</v>
      </c>
      <c r="J3428" s="4">
        <v>16489</v>
      </c>
    </row>
    <row r="3429" spans="1:10" x14ac:dyDescent="0.3">
      <c r="A3429" t="s">
        <v>6183</v>
      </c>
      <c r="B3429" s="4">
        <v>45687</v>
      </c>
      <c r="C3429" t="s">
        <v>673</v>
      </c>
      <c r="D3429" t="s">
        <v>674</v>
      </c>
      <c r="E3429" t="s">
        <v>51</v>
      </c>
      <c r="F3429" t="s">
        <v>52</v>
      </c>
      <c r="G3429" t="s">
        <v>53</v>
      </c>
      <c r="H3429" t="s">
        <v>42</v>
      </c>
      <c r="I3429" t="s">
        <v>6180</v>
      </c>
      <c r="J3429" s="4">
        <v>16489</v>
      </c>
    </row>
    <row r="3430" spans="1:10" x14ac:dyDescent="0.3">
      <c r="A3430" t="s">
        <v>6184</v>
      </c>
      <c r="B3430" s="4">
        <v>45687</v>
      </c>
      <c r="C3430" t="s">
        <v>4228</v>
      </c>
      <c r="D3430" t="s">
        <v>4229</v>
      </c>
      <c r="E3430" t="s">
        <v>51</v>
      </c>
      <c r="F3430" t="s">
        <v>52</v>
      </c>
      <c r="G3430" t="s">
        <v>53</v>
      </c>
      <c r="H3430" t="s">
        <v>42</v>
      </c>
      <c r="I3430" t="s">
        <v>6185</v>
      </c>
      <c r="J3430" s="4">
        <v>30887</v>
      </c>
    </row>
    <row r="3431" spans="1:10" x14ac:dyDescent="0.3">
      <c r="A3431" t="s">
        <v>6186</v>
      </c>
      <c r="B3431" s="4">
        <v>45687</v>
      </c>
      <c r="C3431" t="s">
        <v>120</v>
      </c>
      <c r="D3431" t="s">
        <v>121</v>
      </c>
      <c r="E3431" t="s">
        <v>51</v>
      </c>
      <c r="F3431" t="s">
        <v>52</v>
      </c>
      <c r="G3431" t="s">
        <v>53</v>
      </c>
      <c r="H3431" t="s">
        <v>42</v>
      </c>
      <c r="I3431" t="s">
        <v>6187</v>
      </c>
      <c r="J3431" s="4">
        <v>32012</v>
      </c>
    </row>
    <row r="3432" spans="1:10" x14ac:dyDescent="0.3">
      <c r="A3432" t="s">
        <v>6188</v>
      </c>
      <c r="B3432" s="4">
        <v>45687</v>
      </c>
      <c r="C3432" t="s">
        <v>796</v>
      </c>
      <c r="D3432" t="s">
        <v>797</v>
      </c>
      <c r="E3432" t="s">
        <v>51</v>
      </c>
      <c r="F3432" t="s">
        <v>52</v>
      </c>
      <c r="G3432" t="s">
        <v>53</v>
      </c>
      <c r="H3432" t="s">
        <v>42</v>
      </c>
      <c r="I3432" t="s">
        <v>6187</v>
      </c>
      <c r="J3432" s="4">
        <v>32012</v>
      </c>
    </row>
    <row r="3433" spans="1:10" x14ac:dyDescent="0.3">
      <c r="A3433" t="s">
        <v>6189</v>
      </c>
      <c r="B3433" s="4">
        <v>45687</v>
      </c>
      <c r="C3433" t="s">
        <v>1149</v>
      </c>
      <c r="D3433" t="s">
        <v>1150</v>
      </c>
      <c r="E3433" t="s">
        <v>77</v>
      </c>
      <c r="F3433" t="s">
        <v>78</v>
      </c>
      <c r="G3433" t="s">
        <v>79</v>
      </c>
      <c r="H3433" t="s">
        <v>42</v>
      </c>
      <c r="I3433" t="s">
        <v>2567</v>
      </c>
      <c r="J3433" s="4">
        <v>18844</v>
      </c>
    </row>
    <row r="3434" spans="1:10" x14ac:dyDescent="0.3">
      <c r="A3434" t="s">
        <v>6190</v>
      </c>
      <c r="B3434" s="4">
        <v>45687</v>
      </c>
      <c r="C3434" t="s">
        <v>276</v>
      </c>
      <c r="D3434" t="s">
        <v>277</v>
      </c>
      <c r="E3434" t="s">
        <v>77</v>
      </c>
      <c r="F3434" t="s">
        <v>78</v>
      </c>
      <c r="G3434" t="s">
        <v>79</v>
      </c>
      <c r="H3434" t="s">
        <v>42</v>
      </c>
      <c r="I3434" t="s">
        <v>2567</v>
      </c>
      <c r="J3434" s="4">
        <v>18844</v>
      </c>
    </row>
    <row r="3435" spans="1:10" x14ac:dyDescent="0.3">
      <c r="A3435" t="s">
        <v>6191</v>
      </c>
      <c r="B3435" s="4">
        <v>45687</v>
      </c>
      <c r="C3435" t="s">
        <v>2092</v>
      </c>
      <c r="D3435" t="s">
        <v>2093</v>
      </c>
      <c r="E3435" t="s">
        <v>77</v>
      </c>
      <c r="F3435" t="s">
        <v>78</v>
      </c>
      <c r="G3435" t="s">
        <v>79</v>
      </c>
      <c r="H3435" t="s">
        <v>42</v>
      </c>
      <c r="I3435" t="s">
        <v>2567</v>
      </c>
      <c r="J3435" s="4">
        <v>18844</v>
      </c>
    </row>
    <row r="3436" spans="1:10" x14ac:dyDescent="0.3">
      <c r="A3436" t="s">
        <v>6192</v>
      </c>
      <c r="B3436" s="4">
        <v>45687</v>
      </c>
      <c r="C3436" t="s">
        <v>6193</v>
      </c>
      <c r="D3436" t="s">
        <v>6194</v>
      </c>
      <c r="E3436" t="s">
        <v>77</v>
      </c>
      <c r="F3436" t="s">
        <v>78</v>
      </c>
      <c r="G3436" t="s">
        <v>79</v>
      </c>
      <c r="H3436" t="s">
        <v>42</v>
      </c>
      <c r="I3436" t="s">
        <v>2567</v>
      </c>
      <c r="J3436" s="4">
        <v>18844</v>
      </c>
    </row>
    <row r="3437" spans="1:10" x14ac:dyDescent="0.3">
      <c r="A3437" t="s">
        <v>6195</v>
      </c>
      <c r="B3437" s="4">
        <v>45687</v>
      </c>
      <c r="C3437" t="s">
        <v>422</v>
      </c>
      <c r="D3437" t="s">
        <v>423</v>
      </c>
      <c r="E3437" t="s">
        <v>39</v>
      </c>
      <c r="F3437" t="s">
        <v>40</v>
      </c>
      <c r="G3437" t="s">
        <v>41</v>
      </c>
      <c r="H3437" t="s">
        <v>42</v>
      </c>
      <c r="I3437" t="s">
        <v>5870</v>
      </c>
      <c r="J3437" s="4">
        <v>21485</v>
      </c>
    </row>
    <row r="3438" spans="1:10" x14ac:dyDescent="0.3">
      <c r="A3438" t="s">
        <v>6196</v>
      </c>
      <c r="B3438" s="4">
        <v>45687</v>
      </c>
      <c r="C3438" t="s">
        <v>129</v>
      </c>
      <c r="D3438" t="s">
        <v>130</v>
      </c>
      <c r="E3438" t="s">
        <v>217</v>
      </c>
      <c r="F3438" t="s">
        <v>218</v>
      </c>
      <c r="G3438" t="s">
        <v>79</v>
      </c>
      <c r="H3438" t="s">
        <v>42</v>
      </c>
      <c r="I3438" t="s">
        <v>1616</v>
      </c>
      <c r="J3438" s="4">
        <v>13360</v>
      </c>
    </row>
    <row r="3439" spans="1:10" x14ac:dyDescent="0.3">
      <c r="A3439" t="s">
        <v>6197</v>
      </c>
      <c r="B3439" s="4">
        <v>45687</v>
      </c>
      <c r="C3439" t="s">
        <v>6198</v>
      </c>
      <c r="D3439" t="s">
        <v>6199</v>
      </c>
      <c r="E3439" t="s">
        <v>51</v>
      </c>
      <c r="F3439" t="s">
        <v>52</v>
      </c>
      <c r="G3439" t="s">
        <v>53</v>
      </c>
      <c r="H3439" t="s">
        <v>42</v>
      </c>
      <c r="I3439" t="s">
        <v>6200</v>
      </c>
      <c r="J3439" s="4">
        <v>23004</v>
      </c>
    </row>
    <row r="3440" spans="1:10" x14ac:dyDescent="0.3">
      <c r="A3440" t="s">
        <v>6201</v>
      </c>
      <c r="B3440" s="4">
        <v>45687</v>
      </c>
      <c r="C3440" t="s">
        <v>1502</v>
      </c>
      <c r="D3440" t="s">
        <v>1503</v>
      </c>
      <c r="E3440" t="s">
        <v>39</v>
      </c>
      <c r="F3440" t="s">
        <v>40</v>
      </c>
      <c r="G3440" t="s">
        <v>41</v>
      </c>
      <c r="H3440" t="s">
        <v>42</v>
      </c>
      <c r="I3440" t="s">
        <v>5990</v>
      </c>
      <c r="J3440" s="4">
        <v>21770</v>
      </c>
    </row>
    <row r="3441" spans="1:10" x14ac:dyDescent="0.3">
      <c r="A3441" t="s">
        <v>6202</v>
      </c>
      <c r="B3441" s="4">
        <v>45687</v>
      </c>
      <c r="C3441" t="s">
        <v>5969</v>
      </c>
      <c r="D3441" t="s">
        <v>5970</v>
      </c>
      <c r="E3441" t="s">
        <v>39</v>
      </c>
      <c r="F3441" t="s">
        <v>40</v>
      </c>
      <c r="G3441" t="s">
        <v>41</v>
      </c>
      <c r="H3441" t="s">
        <v>42</v>
      </c>
      <c r="I3441" t="s">
        <v>6203</v>
      </c>
      <c r="J3441" s="4">
        <v>21856</v>
      </c>
    </row>
    <row r="3442" spans="1:10" x14ac:dyDescent="0.3">
      <c r="A3442" t="s">
        <v>6204</v>
      </c>
      <c r="B3442" s="4">
        <v>45687</v>
      </c>
      <c r="C3442" t="s">
        <v>1700</v>
      </c>
      <c r="D3442" t="s">
        <v>1701</v>
      </c>
      <c r="E3442" t="s">
        <v>39</v>
      </c>
      <c r="F3442" t="s">
        <v>40</v>
      </c>
      <c r="G3442" t="s">
        <v>41</v>
      </c>
      <c r="H3442" t="s">
        <v>42</v>
      </c>
      <c r="I3442" t="s">
        <v>6205</v>
      </c>
      <c r="J3442" s="4">
        <v>27459</v>
      </c>
    </row>
    <row r="3443" spans="1:10" x14ac:dyDescent="0.3">
      <c r="A3443" t="s">
        <v>6206</v>
      </c>
      <c r="B3443" s="4">
        <v>45687</v>
      </c>
      <c r="C3443" t="s">
        <v>550</v>
      </c>
      <c r="D3443" t="s">
        <v>4395</v>
      </c>
      <c r="E3443" t="s">
        <v>51</v>
      </c>
      <c r="F3443" t="s">
        <v>52</v>
      </c>
      <c r="G3443" t="s">
        <v>53</v>
      </c>
      <c r="H3443" t="s">
        <v>42</v>
      </c>
      <c r="I3443" t="s">
        <v>6207</v>
      </c>
      <c r="J3443" s="4">
        <v>18058</v>
      </c>
    </row>
    <row r="3444" spans="1:10" x14ac:dyDescent="0.3">
      <c r="A3444" t="s">
        <v>6208</v>
      </c>
      <c r="B3444" s="4">
        <v>45687</v>
      </c>
      <c r="C3444" t="s">
        <v>2110</v>
      </c>
      <c r="D3444" t="s">
        <v>2111</v>
      </c>
      <c r="E3444" t="s">
        <v>51</v>
      </c>
      <c r="F3444" t="s">
        <v>52</v>
      </c>
      <c r="G3444" t="s">
        <v>53</v>
      </c>
      <c r="H3444" t="s">
        <v>42</v>
      </c>
      <c r="I3444" t="s">
        <v>1916</v>
      </c>
      <c r="J3444" s="4">
        <v>19498</v>
      </c>
    </row>
    <row r="3445" spans="1:10" x14ac:dyDescent="0.3">
      <c r="A3445" t="s">
        <v>6209</v>
      </c>
      <c r="B3445" s="4">
        <v>45687</v>
      </c>
      <c r="C3445" t="s">
        <v>367</v>
      </c>
      <c r="D3445" t="s">
        <v>368</v>
      </c>
      <c r="E3445" t="s">
        <v>51</v>
      </c>
      <c r="F3445" t="s">
        <v>52</v>
      </c>
      <c r="G3445" t="s">
        <v>53</v>
      </c>
      <c r="H3445" t="s">
        <v>42</v>
      </c>
      <c r="I3445" t="s">
        <v>1916</v>
      </c>
      <c r="J3445" s="4">
        <v>19498</v>
      </c>
    </row>
    <row r="3446" spans="1:10" x14ac:dyDescent="0.3">
      <c r="A3446" t="s">
        <v>6210</v>
      </c>
      <c r="B3446" s="4">
        <v>45687</v>
      </c>
      <c r="C3446" t="s">
        <v>1367</v>
      </c>
      <c r="D3446" t="s">
        <v>1368</v>
      </c>
      <c r="E3446" t="s">
        <v>51</v>
      </c>
      <c r="F3446" t="s">
        <v>52</v>
      </c>
      <c r="G3446" t="s">
        <v>53</v>
      </c>
      <c r="H3446" t="s">
        <v>42</v>
      </c>
      <c r="I3446" t="s">
        <v>1916</v>
      </c>
      <c r="J3446" s="4">
        <v>19498</v>
      </c>
    </row>
    <row r="3447" spans="1:10" x14ac:dyDescent="0.3">
      <c r="A3447" t="s">
        <v>6211</v>
      </c>
      <c r="B3447" s="4">
        <v>45687</v>
      </c>
      <c r="C3447" t="s">
        <v>215</v>
      </c>
      <c r="D3447" t="s">
        <v>216</v>
      </c>
      <c r="E3447" t="s">
        <v>51</v>
      </c>
      <c r="F3447" t="s">
        <v>52</v>
      </c>
      <c r="G3447" t="s">
        <v>53</v>
      </c>
      <c r="H3447" t="s">
        <v>42</v>
      </c>
      <c r="I3447" t="s">
        <v>1916</v>
      </c>
      <c r="J3447" s="4">
        <v>19498</v>
      </c>
    </row>
    <row r="3448" spans="1:10" x14ac:dyDescent="0.3">
      <c r="A3448" t="s">
        <v>6212</v>
      </c>
      <c r="B3448" s="4">
        <v>45687</v>
      </c>
      <c r="C3448" t="s">
        <v>109</v>
      </c>
      <c r="D3448" t="s">
        <v>110</v>
      </c>
      <c r="E3448" t="s">
        <v>51</v>
      </c>
      <c r="F3448" t="s">
        <v>52</v>
      </c>
      <c r="G3448" t="s">
        <v>53</v>
      </c>
      <c r="H3448" t="s">
        <v>42</v>
      </c>
      <c r="I3448" t="s">
        <v>1916</v>
      </c>
      <c r="J3448" s="4">
        <v>19498</v>
      </c>
    </row>
    <row r="3449" spans="1:10" x14ac:dyDescent="0.3">
      <c r="A3449" t="s">
        <v>6213</v>
      </c>
      <c r="B3449" s="4">
        <v>45687</v>
      </c>
      <c r="C3449" t="s">
        <v>1064</v>
      </c>
      <c r="D3449" t="s">
        <v>1065</v>
      </c>
      <c r="E3449" t="s">
        <v>39</v>
      </c>
      <c r="F3449" t="s">
        <v>40</v>
      </c>
      <c r="G3449" t="s">
        <v>41</v>
      </c>
      <c r="H3449" t="s">
        <v>42</v>
      </c>
      <c r="I3449" t="s">
        <v>2533</v>
      </c>
      <c r="J3449" s="4">
        <v>30712</v>
      </c>
    </row>
    <row r="3450" spans="1:10" x14ac:dyDescent="0.3">
      <c r="A3450" t="s">
        <v>6214</v>
      </c>
      <c r="B3450" s="4">
        <v>45687</v>
      </c>
      <c r="C3450" t="s">
        <v>6215</v>
      </c>
      <c r="D3450" t="s">
        <v>6216</v>
      </c>
      <c r="E3450" t="s">
        <v>39</v>
      </c>
      <c r="F3450" t="s">
        <v>40</v>
      </c>
      <c r="G3450" t="s">
        <v>41</v>
      </c>
      <c r="H3450" t="s">
        <v>42</v>
      </c>
      <c r="I3450" t="s">
        <v>2533</v>
      </c>
      <c r="J3450" s="4">
        <v>30712</v>
      </c>
    </row>
    <row r="3451" spans="1:10" x14ac:dyDescent="0.3">
      <c r="A3451" t="s">
        <v>6217</v>
      </c>
      <c r="B3451" s="4">
        <v>45687</v>
      </c>
      <c r="C3451" t="s">
        <v>990</v>
      </c>
      <c r="D3451" t="s">
        <v>991</v>
      </c>
      <c r="E3451" t="s">
        <v>39</v>
      </c>
      <c r="F3451" t="s">
        <v>40</v>
      </c>
      <c r="G3451" t="s">
        <v>41</v>
      </c>
      <c r="H3451" t="s">
        <v>42</v>
      </c>
      <c r="I3451" t="s">
        <v>6218</v>
      </c>
      <c r="J3451" s="4">
        <v>26310</v>
      </c>
    </row>
    <row r="3452" spans="1:10" x14ac:dyDescent="0.3">
      <c r="A3452" t="s">
        <v>6219</v>
      </c>
      <c r="B3452" s="4">
        <v>45687</v>
      </c>
      <c r="C3452" t="s">
        <v>1658</v>
      </c>
      <c r="D3452" t="s">
        <v>6220</v>
      </c>
      <c r="E3452" t="s">
        <v>698</v>
      </c>
      <c r="F3452" t="s">
        <v>699</v>
      </c>
      <c r="G3452" t="s">
        <v>700</v>
      </c>
      <c r="H3452" t="s">
        <v>42</v>
      </c>
      <c r="I3452" t="s">
        <v>6221</v>
      </c>
      <c r="J3452" s="4">
        <v>39131</v>
      </c>
    </row>
    <row r="3453" spans="1:10" x14ac:dyDescent="0.3">
      <c r="A3453" t="s">
        <v>6222</v>
      </c>
      <c r="B3453" s="4">
        <v>45687</v>
      </c>
      <c r="C3453" t="s">
        <v>673</v>
      </c>
      <c r="D3453" t="s">
        <v>674</v>
      </c>
      <c r="E3453" t="s">
        <v>39</v>
      </c>
      <c r="F3453" t="s">
        <v>40</v>
      </c>
      <c r="G3453" t="s">
        <v>41</v>
      </c>
      <c r="H3453" t="s">
        <v>42</v>
      </c>
      <c r="I3453" t="s">
        <v>6223</v>
      </c>
      <c r="J3453" s="4">
        <v>17238</v>
      </c>
    </row>
    <row r="3454" spans="1:10" x14ac:dyDescent="0.3">
      <c r="A3454" t="s">
        <v>6224</v>
      </c>
      <c r="B3454" s="4">
        <v>45687</v>
      </c>
      <c r="C3454" t="s">
        <v>1170</v>
      </c>
      <c r="D3454" t="s">
        <v>1171</v>
      </c>
      <c r="E3454" t="s">
        <v>51</v>
      </c>
      <c r="F3454" t="s">
        <v>52</v>
      </c>
      <c r="G3454" t="s">
        <v>53</v>
      </c>
      <c r="H3454" t="s">
        <v>42</v>
      </c>
      <c r="I3454" t="s">
        <v>6225</v>
      </c>
      <c r="J3454" s="4">
        <v>18929</v>
      </c>
    </row>
    <row r="3455" spans="1:10" x14ac:dyDescent="0.3">
      <c r="A3455" t="s">
        <v>6226</v>
      </c>
      <c r="B3455" s="4">
        <v>45687</v>
      </c>
      <c r="C3455" t="s">
        <v>1946</v>
      </c>
      <c r="D3455" t="s">
        <v>3308</v>
      </c>
      <c r="E3455" t="s">
        <v>51</v>
      </c>
      <c r="F3455" t="s">
        <v>52</v>
      </c>
      <c r="G3455" t="s">
        <v>53</v>
      </c>
      <c r="H3455" t="s">
        <v>42</v>
      </c>
      <c r="I3455" t="s">
        <v>6225</v>
      </c>
      <c r="J3455" s="4">
        <v>18929</v>
      </c>
    </row>
    <row r="3456" spans="1:10" x14ac:dyDescent="0.3">
      <c r="A3456" t="s">
        <v>6227</v>
      </c>
      <c r="B3456" s="4">
        <v>45687</v>
      </c>
      <c r="C3456" t="s">
        <v>431</v>
      </c>
      <c r="D3456" t="s">
        <v>432</v>
      </c>
      <c r="E3456" t="s">
        <v>51</v>
      </c>
      <c r="F3456" t="s">
        <v>52</v>
      </c>
      <c r="G3456" t="s">
        <v>53</v>
      </c>
      <c r="H3456" t="s">
        <v>42</v>
      </c>
      <c r="I3456" t="s">
        <v>6225</v>
      </c>
      <c r="J3456" s="4">
        <v>18929</v>
      </c>
    </row>
    <row r="3457" spans="1:10" x14ac:dyDescent="0.3">
      <c r="A3457" t="s">
        <v>6228</v>
      </c>
      <c r="B3457" s="4">
        <v>45687</v>
      </c>
      <c r="C3457" t="s">
        <v>2028</v>
      </c>
      <c r="D3457" t="s">
        <v>2029</v>
      </c>
      <c r="E3457" t="s">
        <v>51</v>
      </c>
      <c r="F3457" t="s">
        <v>52</v>
      </c>
      <c r="G3457" t="s">
        <v>53</v>
      </c>
      <c r="H3457" t="s">
        <v>42</v>
      </c>
      <c r="I3457" t="s">
        <v>6225</v>
      </c>
      <c r="J3457" s="4">
        <v>18929</v>
      </c>
    </row>
    <row r="3458" spans="1:10" x14ac:dyDescent="0.3">
      <c r="A3458" t="s">
        <v>6229</v>
      </c>
      <c r="B3458" s="4">
        <v>45687</v>
      </c>
      <c r="C3458" t="s">
        <v>188</v>
      </c>
      <c r="D3458" t="s">
        <v>189</v>
      </c>
      <c r="E3458" t="s">
        <v>51</v>
      </c>
      <c r="F3458" t="s">
        <v>52</v>
      </c>
      <c r="G3458" t="s">
        <v>53</v>
      </c>
      <c r="H3458" t="s">
        <v>42</v>
      </c>
      <c r="I3458" t="s">
        <v>6230</v>
      </c>
      <c r="J3458" s="4">
        <v>23539</v>
      </c>
    </row>
    <row r="3459" spans="1:10" x14ac:dyDescent="0.3">
      <c r="A3459" t="s">
        <v>6231</v>
      </c>
      <c r="B3459" s="4">
        <v>45687</v>
      </c>
      <c r="C3459" t="s">
        <v>1070</v>
      </c>
      <c r="D3459" t="s">
        <v>1071</v>
      </c>
      <c r="E3459" t="s">
        <v>51</v>
      </c>
      <c r="F3459" t="s">
        <v>52</v>
      </c>
      <c r="G3459" t="s">
        <v>53</v>
      </c>
      <c r="H3459" t="s">
        <v>42</v>
      </c>
      <c r="I3459" t="s">
        <v>6225</v>
      </c>
      <c r="J3459" s="4">
        <v>18929</v>
      </c>
    </row>
    <row r="3460" spans="1:10" x14ac:dyDescent="0.3">
      <c r="A3460" t="s">
        <v>6232</v>
      </c>
      <c r="B3460" s="4">
        <v>45687</v>
      </c>
      <c r="C3460" t="s">
        <v>5118</v>
      </c>
      <c r="D3460" t="s">
        <v>6233</v>
      </c>
      <c r="E3460" t="s">
        <v>39</v>
      </c>
      <c r="F3460" t="s">
        <v>40</v>
      </c>
      <c r="G3460" t="s">
        <v>41</v>
      </c>
      <c r="H3460" t="s">
        <v>42</v>
      </c>
      <c r="I3460" t="s">
        <v>5002</v>
      </c>
      <c r="J3460" s="4">
        <v>16691</v>
      </c>
    </row>
    <row r="3461" spans="1:10" x14ac:dyDescent="0.3">
      <c r="A3461" t="s">
        <v>6234</v>
      </c>
      <c r="B3461" s="4">
        <v>45687</v>
      </c>
      <c r="C3461" t="s">
        <v>314</v>
      </c>
      <c r="D3461" t="s">
        <v>315</v>
      </c>
      <c r="E3461" t="s">
        <v>39</v>
      </c>
      <c r="F3461" t="s">
        <v>40</v>
      </c>
      <c r="G3461" t="s">
        <v>41</v>
      </c>
      <c r="H3461" t="s">
        <v>42</v>
      </c>
      <c r="I3461" t="s">
        <v>5002</v>
      </c>
      <c r="J3461" s="4">
        <v>16691</v>
      </c>
    </row>
    <row r="3462" spans="1:10" x14ac:dyDescent="0.3">
      <c r="A3462" t="s">
        <v>6235</v>
      </c>
      <c r="B3462" s="4">
        <v>45687</v>
      </c>
      <c r="C3462" t="s">
        <v>3679</v>
      </c>
      <c r="D3462" t="s">
        <v>3680</v>
      </c>
      <c r="E3462" t="s">
        <v>39</v>
      </c>
      <c r="F3462" t="s">
        <v>40</v>
      </c>
      <c r="G3462" t="s">
        <v>41</v>
      </c>
      <c r="H3462" t="s">
        <v>42</v>
      </c>
      <c r="I3462" t="s">
        <v>5002</v>
      </c>
      <c r="J3462" s="4">
        <v>16691</v>
      </c>
    </row>
    <row r="3463" spans="1:10" x14ac:dyDescent="0.3">
      <c r="A3463" t="s">
        <v>6236</v>
      </c>
      <c r="B3463" s="4">
        <v>45687</v>
      </c>
      <c r="C3463" t="s">
        <v>1502</v>
      </c>
      <c r="D3463" t="s">
        <v>1503</v>
      </c>
      <c r="E3463" t="s">
        <v>39</v>
      </c>
      <c r="F3463" t="s">
        <v>40</v>
      </c>
      <c r="G3463" t="s">
        <v>41</v>
      </c>
      <c r="H3463" t="s">
        <v>42</v>
      </c>
      <c r="I3463" t="s">
        <v>6237</v>
      </c>
      <c r="J3463" s="4">
        <v>20506</v>
      </c>
    </row>
    <row r="3464" spans="1:10" x14ac:dyDescent="0.3">
      <c r="A3464" t="s">
        <v>6238</v>
      </c>
      <c r="B3464" s="4">
        <v>45687</v>
      </c>
      <c r="C3464" t="s">
        <v>1350</v>
      </c>
      <c r="D3464" t="s">
        <v>1351</v>
      </c>
      <c r="E3464" t="s">
        <v>39</v>
      </c>
      <c r="F3464" t="s">
        <v>40</v>
      </c>
      <c r="G3464" t="s">
        <v>41</v>
      </c>
      <c r="H3464" t="s">
        <v>42</v>
      </c>
      <c r="I3464" t="s">
        <v>6237</v>
      </c>
      <c r="J3464" s="4">
        <v>20506</v>
      </c>
    </row>
    <row r="3465" spans="1:10" x14ac:dyDescent="0.3">
      <c r="A3465" t="s">
        <v>6239</v>
      </c>
      <c r="B3465" s="4">
        <v>45687</v>
      </c>
      <c r="C3465" t="s">
        <v>347</v>
      </c>
      <c r="D3465" t="s">
        <v>348</v>
      </c>
      <c r="E3465" t="s">
        <v>39</v>
      </c>
      <c r="F3465" t="s">
        <v>40</v>
      </c>
      <c r="G3465" t="s">
        <v>41</v>
      </c>
      <c r="H3465" t="s">
        <v>42</v>
      </c>
      <c r="I3465" t="s">
        <v>6237</v>
      </c>
      <c r="J3465" s="4">
        <v>20506</v>
      </c>
    </row>
    <row r="3466" spans="1:10" x14ac:dyDescent="0.3">
      <c r="A3466" t="s">
        <v>6240</v>
      </c>
      <c r="B3466" s="4">
        <v>45687</v>
      </c>
      <c r="C3466" t="s">
        <v>120</v>
      </c>
      <c r="D3466" t="s">
        <v>121</v>
      </c>
      <c r="E3466" t="s">
        <v>39</v>
      </c>
      <c r="F3466" t="s">
        <v>40</v>
      </c>
      <c r="G3466" t="s">
        <v>41</v>
      </c>
      <c r="H3466" t="s">
        <v>42</v>
      </c>
      <c r="I3466" t="s">
        <v>6237</v>
      </c>
      <c r="J3466" s="4">
        <v>20506</v>
      </c>
    </row>
    <row r="3467" spans="1:10" x14ac:dyDescent="0.3">
      <c r="A3467" t="s">
        <v>6241</v>
      </c>
      <c r="B3467" s="4">
        <v>45687</v>
      </c>
      <c r="C3467" t="s">
        <v>673</v>
      </c>
      <c r="D3467" t="s">
        <v>674</v>
      </c>
      <c r="E3467" t="s">
        <v>111</v>
      </c>
      <c r="F3467" t="s">
        <v>112</v>
      </c>
      <c r="G3467" t="s">
        <v>113</v>
      </c>
      <c r="H3467" t="s">
        <v>42</v>
      </c>
      <c r="I3467" t="s">
        <v>6242</v>
      </c>
      <c r="J3467" s="4">
        <v>24061</v>
      </c>
    </row>
    <row r="3468" spans="1:10" x14ac:dyDescent="0.3">
      <c r="A3468" t="s">
        <v>6243</v>
      </c>
      <c r="B3468" s="4">
        <v>45687</v>
      </c>
      <c r="C3468" t="s">
        <v>242</v>
      </c>
      <c r="D3468" t="s">
        <v>243</v>
      </c>
      <c r="E3468" t="s">
        <v>204</v>
      </c>
      <c r="F3468" t="s">
        <v>205</v>
      </c>
      <c r="G3468" t="s">
        <v>206</v>
      </c>
      <c r="H3468" t="s">
        <v>42</v>
      </c>
      <c r="I3468" t="s">
        <v>6244</v>
      </c>
      <c r="J3468" s="4">
        <v>26270</v>
      </c>
    </row>
    <row r="3469" spans="1:10" x14ac:dyDescent="0.3">
      <c r="A3469" t="s">
        <v>6245</v>
      </c>
      <c r="B3469" s="4">
        <v>45687</v>
      </c>
      <c r="C3469" t="s">
        <v>178</v>
      </c>
      <c r="D3469" t="s">
        <v>179</v>
      </c>
      <c r="E3469" t="s">
        <v>204</v>
      </c>
      <c r="F3469" t="s">
        <v>205</v>
      </c>
      <c r="G3469" t="s">
        <v>206</v>
      </c>
      <c r="H3469" t="s">
        <v>42</v>
      </c>
      <c r="I3469" t="s">
        <v>6244</v>
      </c>
      <c r="J3469" s="4">
        <v>26270</v>
      </c>
    </row>
    <row r="3470" spans="1:10" x14ac:dyDescent="0.3">
      <c r="A3470" t="s">
        <v>6246</v>
      </c>
      <c r="B3470" s="4">
        <v>45687</v>
      </c>
      <c r="C3470" t="s">
        <v>5296</v>
      </c>
      <c r="D3470" t="s">
        <v>5297</v>
      </c>
      <c r="E3470" t="s">
        <v>204</v>
      </c>
      <c r="F3470" t="s">
        <v>205</v>
      </c>
      <c r="G3470" t="s">
        <v>206</v>
      </c>
      <c r="H3470" t="s">
        <v>42</v>
      </c>
      <c r="I3470" t="s">
        <v>6244</v>
      </c>
      <c r="J3470" s="4">
        <v>26270</v>
      </c>
    </row>
    <row r="3471" spans="1:10" x14ac:dyDescent="0.3">
      <c r="A3471" t="s">
        <v>6247</v>
      </c>
      <c r="B3471" s="4">
        <v>45687</v>
      </c>
      <c r="C3471" t="s">
        <v>2432</v>
      </c>
      <c r="D3471" t="s">
        <v>2433</v>
      </c>
      <c r="E3471" t="s">
        <v>77</v>
      </c>
      <c r="F3471" t="s">
        <v>78</v>
      </c>
      <c r="G3471" t="s">
        <v>79</v>
      </c>
      <c r="H3471" t="s">
        <v>42</v>
      </c>
      <c r="I3471" t="s">
        <v>6248</v>
      </c>
      <c r="J3471" s="4">
        <v>22592</v>
      </c>
    </row>
    <row r="3472" spans="1:10" x14ac:dyDescent="0.3">
      <c r="A3472" t="s">
        <v>6249</v>
      </c>
      <c r="B3472" s="4">
        <v>45687</v>
      </c>
      <c r="C3472" t="s">
        <v>1367</v>
      </c>
      <c r="D3472" t="s">
        <v>1368</v>
      </c>
      <c r="E3472" t="s">
        <v>111</v>
      </c>
      <c r="F3472" t="s">
        <v>112</v>
      </c>
      <c r="G3472" t="s">
        <v>113</v>
      </c>
      <c r="H3472" t="s">
        <v>42</v>
      </c>
      <c r="I3472" t="s">
        <v>3363</v>
      </c>
      <c r="J3472" s="4">
        <v>23291</v>
      </c>
    </row>
    <row r="3473" spans="1:10" x14ac:dyDescent="0.3">
      <c r="A3473" t="s">
        <v>6250</v>
      </c>
      <c r="B3473" s="4">
        <v>45687</v>
      </c>
      <c r="C3473" t="s">
        <v>147</v>
      </c>
      <c r="D3473" t="s">
        <v>148</v>
      </c>
      <c r="E3473" t="s">
        <v>111</v>
      </c>
      <c r="F3473" t="s">
        <v>112</v>
      </c>
      <c r="G3473" t="s">
        <v>113</v>
      </c>
      <c r="H3473" t="s">
        <v>42</v>
      </c>
      <c r="I3473" t="s">
        <v>6251</v>
      </c>
      <c r="J3473" s="4">
        <v>21103</v>
      </c>
    </row>
    <row r="3474" spans="1:10" x14ac:dyDescent="0.3">
      <c r="A3474" t="s">
        <v>6252</v>
      </c>
      <c r="B3474" s="4">
        <v>45687</v>
      </c>
      <c r="C3474" t="s">
        <v>165</v>
      </c>
      <c r="D3474" t="s">
        <v>166</v>
      </c>
      <c r="E3474" t="s">
        <v>39</v>
      </c>
      <c r="F3474" t="s">
        <v>40</v>
      </c>
      <c r="G3474" t="s">
        <v>41</v>
      </c>
      <c r="H3474" t="s">
        <v>42</v>
      </c>
      <c r="I3474" t="s">
        <v>3432</v>
      </c>
      <c r="J3474" s="4">
        <v>20469</v>
      </c>
    </row>
    <row r="3475" spans="1:10" x14ac:dyDescent="0.3">
      <c r="A3475" t="s">
        <v>6253</v>
      </c>
      <c r="B3475" s="4">
        <v>45687</v>
      </c>
      <c r="C3475" t="s">
        <v>400</v>
      </c>
      <c r="D3475" t="s">
        <v>401</v>
      </c>
      <c r="E3475" t="s">
        <v>39</v>
      </c>
      <c r="F3475" t="s">
        <v>40</v>
      </c>
      <c r="G3475" t="s">
        <v>41</v>
      </c>
      <c r="H3475" t="s">
        <v>42</v>
      </c>
      <c r="I3475" t="s">
        <v>3432</v>
      </c>
      <c r="J3475" s="4">
        <v>20469</v>
      </c>
    </row>
    <row r="3476" spans="1:10" x14ac:dyDescent="0.3">
      <c r="A3476" t="s">
        <v>6254</v>
      </c>
      <c r="B3476" s="4">
        <v>45687</v>
      </c>
      <c r="C3476" t="s">
        <v>174</v>
      </c>
      <c r="D3476" t="s">
        <v>175</v>
      </c>
      <c r="E3476" t="s">
        <v>51</v>
      </c>
      <c r="F3476" t="s">
        <v>52</v>
      </c>
      <c r="G3476" t="s">
        <v>53</v>
      </c>
      <c r="H3476" t="s">
        <v>42</v>
      </c>
      <c r="I3476" t="s">
        <v>6255</v>
      </c>
      <c r="J3476" s="4">
        <v>30370</v>
      </c>
    </row>
    <row r="3477" spans="1:10" x14ac:dyDescent="0.3">
      <c r="A3477" t="s">
        <v>6256</v>
      </c>
      <c r="B3477" s="4">
        <v>45687</v>
      </c>
      <c r="C3477" t="s">
        <v>85</v>
      </c>
      <c r="D3477" t="s">
        <v>86</v>
      </c>
      <c r="E3477" t="s">
        <v>51</v>
      </c>
      <c r="F3477" t="s">
        <v>52</v>
      </c>
      <c r="G3477" t="s">
        <v>53</v>
      </c>
      <c r="H3477" t="s">
        <v>42</v>
      </c>
      <c r="I3477" t="s">
        <v>1916</v>
      </c>
      <c r="J3477" s="4">
        <v>19498</v>
      </c>
    </row>
    <row r="3478" spans="1:10" x14ac:dyDescent="0.3">
      <c r="A3478" t="s">
        <v>6257</v>
      </c>
      <c r="B3478" s="4">
        <v>45687</v>
      </c>
      <c r="C3478" t="s">
        <v>1247</v>
      </c>
      <c r="D3478" t="s">
        <v>1248</v>
      </c>
      <c r="E3478" t="s">
        <v>1249</v>
      </c>
      <c r="F3478" t="s">
        <v>1250</v>
      </c>
      <c r="G3478" t="s">
        <v>1251</v>
      </c>
      <c r="H3478" t="s">
        <v>42</v>
      </c>
      <c r="I3478" t="s">
        <v>2404</v>
      </c>
      <c r="J3478" s="4">
        <v>25053</v>
      </c>
    </row>
    <row r="3479" spans="1:10" x14ac:dyDescent="0.3">
      <c r="A3479" t="s">
        <v>6258</v>
      </c>
      <c r="B3479" s="4">
        <v>45687</v>
      </c>
      <c r="C3479" t="s">
        <v>1254</v>
      </c>
      <c r="D3479" t="s">
        <v>1255</v>
      </c>
      <c r="E3479" t="s">
        <v>1249</v>
      </c>
      <c r="F3479" t="s">
        <v>1250</v>
      </c>
      <c r="G3479" t="s">
        <v>1251</v>
      </c>
      <c r="H3479" t="s">
        <v>42</v>
      </c>
      <c r="I3479" t="s">
        <v>2404</v>
      </c>
      <c r="J3479" s="4">
        <v>25053</v>
      </c>
    </row>
    <row r="3480" spans="1:10" x14ac:dyDescent="0.3">
      <c r="A3480" t="s">
        <v>6259</v>
      </c>
      <c r="B3480" s="4">
        <v>45687</v>
      </c>
      <c r="C3480" t="s">
        <v>1257</v>
      </c>
      <c r="D3480" t="s">
        <v>1258</v>
      </c>
      <c r="E3480" t="s">
        <v>1249</v>
      </c>
      <c r="F3480" t="s">
        <v>1250</v>
      </c>
      <c r="G3480" t="s">
        <v>1251</v>
      </c>
      <c r="H3480" t="s">
        <v>42</v>
      </c>
      <c r="I3480" t="s">
        <v>2404</v>
      </c>
      <c r="J3480" s="4">
        <v>25053</v>
      </c>
    </row>
    <row r="3481" spans="1:10" x14ac:dyDescent="0.3">
      <c r="A3481" t="s">
        <v>6260</v>
      </c>
      <c r="B3481" s="4">
        <v>45687</v>
      </c>
      <c r="C3481" t="s">
        <v>2691</v>
      </c>
      <c r="D3481" t="s">
        <v>2692</v>
      </c>
      <c r="E3481" t="s">
        <v>39</v>
      </c>
      <c r="F3481" t="s">
        <v>40</v>
      </c>
      <c r="G3481" t="s">
        <v>41</v>
      </c>
      <c r="H3481" t="s">
        <v>42</v>
      </c>
      <c r="I3481" t="s">
        <v>2517</v>
      </c>
      <c r="J3481" s="4">
        <v>22244</v>
      </c>
    </row>
    <row r="3482" spans="1:10" x14ac:dyDescent="0.3">
      <c r="A3482" t="s">
        <v>6261</v>
      </c>
      <c r="B3482" s="4">
        <v>45687</v>
      </c>
      <c r="C3482" t="s">
        <v>6262</v>
      </c>
      <c r="D3482" t="s">
        <v>6263</v>
      </c>
      <c r="E3482" t="s">
        <v>39</v>
      </c>
      <c r="F3482" t="s">
        <v>40</v>
      </c>
      <c r="G3482" t="s">
        <v>41</v>
      </c>
      <c r="H3482" t="s">
        <v>42</v>
      </c>
      <c r="I3482" t="s">
        <v>6264</v>
      </c>
      <c r="J3482" s="4">
        <v>22247</v>
      </c>
    </row>
    <row r="3483" spans="1:10" x14ac:dyDescent="0.3">
      <c r="A3483" t="s">
        <v>6265</v>
      </c>
      <c r="B3483" s="4">
        <v>45687</v>
      </c>
      <c r="C3483" t="s">
        <v>75</v>
      </c>
      <c r="D3483" t="s">
        <v>76</v>
      </c>
      <c r="E3483" t="s">
        <v>39</v>
      </c>
      <c r="F3483" t="s">
        <v>40</v>
      </c>
      <c r="G3483" t="s">
        <v>41</v>
      </c>
      <c r="H3483" t="s">
        <v>42</v>
      </c>
      <c r="I3483" t="s">
        <v>6264</v>
      </c>
      <c r="J3483" s="4">
        <v>22247</v>
      </c>
    </row>
    <row r="3484" spans="1:10" x14ac:dyDescent="0.3">
      <c r="A3484" t="s">
        <v>902</v>
      </c>
      <c r="B3484" s="4">
        <v>45687</v>
      </c>
      <c r="C3484" t="s">
        <v>347</v>
      </c>
      <c r="D3484" t="s">
        <v>348</v>
      </c>
      <c r="E3484" t="s">
        <v>51</v>
      </c>
      <c r="F3484" t="s">
        <v>52</v>
      </c>
      <c r="G3484" t="s">
        <v>53</v>
      </c>
      <c r="H3484" t="s">
        <v>42</v>
      </c>
      <c r="I3484" t="s">
        <v>903</v>
      </c>
      <c r="J3484" s="4">
        <v>27940</v>
      </c>
    </row>
    <row r="3485" spans="1:10" x14ac:dyDescent="0.3">
      <c r="A3485" t="s">
        <v>6266</v>
      </c>
      <c r="B3485" s="4">
        <v>45687</v>
      </c>
      <c r="C3485" t="s">
        <v>188</v>
      </c>
      <c r="D3485" t="s">
        <v>189</v>
      </c>
      <c r="E3485" t="s">
        <v>51</v>
      </c>
      <c r="F3485" t="s">
        <v>52</v>
      </c>
      <c r="G3485" t="s">
        <v>53</v>
      </c>
      <c r="H3485" t="s">
        <v>42</v>
      </c>
      <c r="I3485" t="s">
        <v>903</v>
      </c>
      <c r="J3485" s="4">
        <v>27940</v>
      </c>
    </row>
    <row r="3486" spans="1:10" x14ac:dyDescent="0.3">
      <c r="A3486" t="s">
        <v>6267</v>
      </c>
      <c r="B3486" s="4">
        <v>45687</v>
      </c>
      <c r="C3486" t="s">
        <v>1390</v>
      </c>
      <c r="D3486" t="s">
        <v>1391</v>
      </c>
      <c r="E3486" t="s">
        <v>51</v>
      </c>
      <c r="F3486" t="s">
        <v>52</v>
      </c>
      <c r="G3486" t="s">
        <v>53</v>
      </c>
      <c r="H3486" t="s">
        <v>42</v>
      </c>
      <c r="I3486" t="s">
        <v>6268</v>
      </c>
      <c r="J3486" s="4">
        <v>30433</v>
      </c>
    </row>
    <row r="3487" spans="1:10" x14ac:dyDescent="0.3">
      <c r="A3487" t="s">
        <v>6269</v>
      </c>
      <c r="B3487" s="4">
        <v>45687</v>
      </c>
      <c r="C3487" t="s">
        <v>6270</v>
      </c>
      <c r="D3487" t="s">
        <v>6271</v>
      </c>
      <c r="E3487" t="s">
        <v>51</v>
      </c>
      <c r="F3487" t="s">
        <v>52</v>
      </c>
      <c r="G3487" t="s">
        <v>53</v>
      </c>
      <c r="H3487" t="s">
        <v>42</v>
      </c>
      <c r="I3487" t="s">
        <v>6268</v>
      </c>
      <c r="J3487" s="4">
        <v>30433</v>
      </c>
    </row>
    <row r="3488" spans="1:10" x14ac:dyDescent="0.3">
      <c r="A3488" t="s">
        <v>6272</v>
      </c>
      <c r="B3488" s="4">
        <v>45687</v>
      </c>
      <c r="C3488" t="s">
        <v>1380</v>
      </c>
      <c r="D3488" t="s">
        <v>1381</v>
      </c>
      <c r="E3488" t="s">
        <v>1200</v>
      </c>
      <c r="F3488" t="s">
        <v>1201</v>
      </c>
      <c r="G3488" t="s">
        <v>79</v>
      </c>
      <c r="H3488" t="s">
        <v>42</v>
      </c>
      <c r="I3488" t="s">
        <v>6273</v>
      </c>
      <c r="J3488" s="4">
        <v>37599</v>
      </c>
    </row>
    <row r="3489" spans="1:10" x14ac:dyDescent="0.3">
      <c r="A3489" t="s">
        <v>6274</v>
      </c>
      <c r="B3489" s="4">
        <v>45687</v>
      </c>
      <c r="C3489" t="s">
        <v>347</v>
      </c>
      <c r="D3489" t="s">
        <v>348</v>
      </c>
      <c r="E3489" t="s">
        <v>111</v>
      </c>
      <c r="F3489" t="s">
        <v>112</v>
      </c>
      <c r="G3489" t="s">
        <v>113</v>
      </c>
      <c r="H3489" t="s">
        <v>42</v>
      </c>
      <c r="I3489" t="s">
        <v>6242</v>
      </c>
      <c r="J3489" s="4">
        <v>24061</v>
      </c>
    </row>
    <row r="3490" spans="1:10" x14ac:dyDescent="0.3">
      <c r="A3490" t="s">
        <v>6275</v>
      </c>
      <c r="B3490" s="4">
        <v>45687</v>
      </c>
      <c r="C3490" t="s">
        <v>1009</v>
      </c>
      <c r="D3490" t="s">
        <v>1010</v>
      </c>
      <c r="E3490" t="s">
        <v>353</v>
      </c>
      <c r="F3490" t="s">
        <v>354</v>
      </c>
      <c r="G3490" t="s">
        <v>79</v>
      </c>
      <c r="H3490" t="s">
        <v>42</v>
      </c>
      <c r="I3490" t="s">
        <v>6276</v>
      </c>
      <c r="J3490" s="4">
        <v>43597</v>
      </c>
    </row>
    <row r="3491" spans="1:10" x14ac:dyDescent="0.3">
      <c r="A3491" t="s">
        <v>6277</v>
      </c>
      <c r="B3491" s="4">
        <v>45687</v>
      </c>
      <c r="C3491" t="s">
        <v>6278</v>
      </c>
      <c r="D3491" t="s">
        <v>6279</v>
      </c>
      <c r="E3491" t="s">
        <v>353</v>
      </c>
      <c r="F3491" t="s">
        <v>354</v>
      </c>
      <c r="G3491" t="s">
        <v>79</v>
      </c>
      <c r="H3491" t="s">
        <v>42</v>
      </c>
      <c r="I3491" t="s">
        <v>6280</v>
      </c>
      <c r="J3491" s="4">
        <v>42567</v>
      </c>
    </row>
    <row r="3492" spans="1:10" x14ac:dyDescent="0.3">
      <c r="A3492" t="s">
        <v>6281</v>
      </c>
      <c r="B3492" s="4">
        <v>45687</v>
      </c>
      <c r="C3492" t="s">
        <v>3489</v>
      </c>
      <c r="D3492" t="s">
        <v>3490</v>
      </c>
      <c r="E3492" t="s">
        <v>353</v>
      </c>
      <c r="F3492" t="s">
        <v>354</v>
      </c>
      <c r="G3492" t="s">
        <v>79</v>
      </c>
      <c r="H3492" t="s">
        <v>42</v>
      </c>
      <c r="I3492" t="s">
        <v>6280</v>
      </c>
      <c r="J3492" s="4">
        <v>42567</v>
      </c>
    </row>
    <row r="3493" spans="1:10" x14ac:dyDescent="0.3">
      <c r="A3493" t="s">
        <v>3368</v>
      </c>
      <c r="B3493" s="4">
        <v>45687</v>
      </c>
      <c r="C3493" t="s">
        <v>850</v>
      </c>
      <c r="D3493" t="s">
        <v>3056</v>
      </c>
      <c r="E3493" t="s">
        <v>51</v>
      </c>
      <c r="F3493" t="s">
        <v>52</v>
      </c>
      <c r="G3493" t="s">
        <v>53</v>
      </c>
      <c r="H3493" t="s">
        <v>42</v>
      </c>
      <c r="I3493" t="s">
        <v>3369</v>
      </c>
      <c r="J3493" s="4">
        <v>28738</v>
      </c>
    </row>
    <row r="3494" spans="1:10" x14ac:dyDescent="0.3">
      <c r="A3494" t="s">
        <v>6282</v>
      </c>
      <c r="B3494" s="4">
        <v>45687</v>
      </c>
      <c r="C3494" t="s">
        <v>60</v>
      </c>
      <c r="D3494" t="s">
        <v>61</v>
      </c>
      <c r="E3494" t="s">
        <v>51</v>
      </c>
      <c r="F3494" t="s">
        <v>52</v>
      </c>
      <c r="G3494" t="s">
        <v>53</v>
      </c>
      <c r="H3494" t="s">
        <v>42</v>
      </c>
      <c r="I3494" t="s">
        <v>6283</v>
      </c>
      <c r="J3494" s="4">
        <v>25822</v>
      </c>
    </row>
    <row r="3495" spans="1:10" x14ac:dyDescent="0.3">
      <c r="A3495" t="s">
        <v>6284</v>
      </c>
      <c r="B3495" s="4">
        <v>45687</v>
      </c>
      <c r="C3495" t="s">
        <v>270</v>
      </c>
      <c r="D3495" t="s">
        <v>271</v>
      </c>
      <c r="E3495" t="s">
        <v>51</v>
      </c>
      <c r="F3495" t="s">
        <v>52</v>
      </c>
      <c r="G3495" t="s">
        <v>53</v>
      </c>
      <c r="H3495" t="s">
        <v>42</v>
      </c>
      <c r="I3495" t="s">
        <v>6283</v>
      </c>
      <c r="J3495" s="4">
        <v>25822</v>
      </c>
    </row>
    <row r="3496" spans="1:10" x14ac:dyDescent="0.3">
      <c r="A3496" t="s">
        <v>6285</v>
      </c>
      <c r="B3496" s="4">
        <v>45687</v>
      </c>
      <c r="C3496" t="s">
        <v>105</v>
      </c>
      <c r="D3496" t="s">
        <v>106</v>
      </c>
      <c r="E3496" t="s">
        <v>51</v>
      </c>
      <c r="F3496" t="s">
        <v>52</v>
      </c>
      <c r="G3496" t="s">
        <v>53</v>
      </c>
      <c r="H3496" t="s">
        <v>42</v>
      </c>
      <c r="I3496" t="s">
        <v>6283</v>
      </c>
      <c r="J3496" s="4">
        <v>25822</v>
      </c>
    </row>
    <row r="3497" spans="1:10" x14ac:dyDescent="0.3">
      <c r="A3497" t="s">
        <v>6286</v>
      </c>
      <c r="B3497" s="4">
        <v>45687</v>
      </c>
      <c r="C3497" t="s">
        <v>477</v>
      </c>
      <c r="D3497" t="s">
        <v>478</v>
      </c>
      <c r="E3497" t="s">
        <v>51</v>
      </c>
      <c r="F3497" t="s">
        <v>52</v>
      </c>
      <c r="G3497" t="s">
        <v>53</v>
      </c>
      <c r="H3497" t="s">
        <v>42</v>
      </c>
      <c r="I3497" t="s">
        <v>6283</v>
      </c>
      <c r="J3497" s="4">
        <v>25822</v>
      </c>
    </row>
    <row r="3498" spans="1:10" x14ac:dyDescent="0.3">
      <c r="A3498" t="s">
        <v>6287</v>
      </c>
      <c r="B3498" s="4">
        <v>45687</v>
      </c>
      <c r="C3498" t="s">
        <v>1144</v>
      </c>
      <c r="D3498" t="s">
        <v>4651</v>
      </c>
      <c r="E3498" t="s">
        <v>51</v>
      </c>
      <c r="F3498" t="s">
        <v>52</v>
      </c>
      <c r="G3498" t="s">
        <v>53</v>
      </c>
      <c r="H3498" t="s">
        <v>42</v>
      </c>
      <c r="I3498" t="s">
        <v>6283</v>
      </c>
      <c r="J3498" s="4">
        <v>25822</v>
      </c>
    </row>
    <row r="3499" spans="1:10" x14ac:dyDescent="0.3">
      <c r="A3499" t="s">
        <v>6288</v>
      </c>
      <c r="B3499" s="4">
        <v>45687</v>
      </c>
      <c r="C3499" t="s">
        <v>81</v>
      </c>
      <c r="D3499" t="s">
        <v>82</v>
      </c>
      <c r="E3499" t="s">
        <v>51</v>
      </c>
      <c r="F3499" t="s">
        <v>52</v>
      </c>
      <c r="G3499" t="s">
        <v>53</v>
      </c>
      <c r="H3499" t="s">
        <v>42</v>
      </c>
      <c r="I3499" t="s">
        <v>6283</v>
      </c>
      <c r="J3499" s="4">
        <v>25822</v>
      </c>
    </row>
    <row r="3500" spans="1:10" x14ac:dyDescent="0.3">
      <c r="A3500" t="s">
        <v>6289</v>
      </c>
      <c r="B3500" s="4">
        <v>45687</v>
      </c>
      <c r="C3500" t="s">
        <v>215</v>
      </c>
      <c r="D3500" t="s">
        <v>216</v>
      </c>
      <c r="E3500" t="s">
        <v>39</v>
      </c>
      <c r="F3500" t="s">
        <v>40</v>
      </c>
      <c r="G3500" t="s">
        <v>41</v>
      </c>
      <c r="H3500" t="s">
        <v>42</v>
      </c>
      <c r="I3500" t="s">
        <v>6290</v>
      </c>
      <c r="J3500" s="4">
        <v>18547</v>
      </c>
    </row>
    <row r="3501" spans="1:10" x14ac:dyDescent="0.3">
      <c r="A3501" t="s">
        <v>6291</v>
      </c>
      <c r="B3501" s="4">
        <v>45687</v>
      </c>
      <c r="C3501" t="s">
        <v>1298</v>
      </c>
      <c r="D3501" t="s">
        <v>1299</v>
      </c>
      <c r="E3501" t="s">
        <v>39</v>
      </c>
      <c r="F3501" t="s">
        <v>40</v>
      </c>
      <c r="G3501" t="s">
        <v>41</v>
      </c>
      <c r="H3501" t="s">
        <v>42</v>
      </c>
      <c r="I3501" t="s">
        <v>6290</v>
      </c>
      <c r="J3501" s="4">
        <v>18547</v>
      </c>
    </row>
    <row r="3502" spans="1:10" x14ac:dyDescent="0.3">
      <c r="A3502" t="s">
        <v>6292</v>
      </c>
      <c r="B3502" s="4">
        <v>45687</v>
      </c>
      <c r="C3502" t="s">
        <v>774</v>
      </c>
      <c r="D3502" t="s">
        <v>6293</v>
      </c>
      <c r="E3502" t="s">
        <v>111</v>
      </c>
      <c r="F3502" t="s">
        <v>112</v>
      </c>
      <c r="G3502" t="s">
        <v>113</v>
      </c>
      <c r="H3502" t="s">
        <v>42</v>
      </c>
      <c r="I3502" t="s">
        <v>6088</v>
      </c>
      <c r="J3502" s="4">
        <v>24992</v>
      </c>
    </row>
    <row r="3503" spans="1:10" x14ac:dyDescent="0.3">
      <c r="A3503" t="s">
        <v>6294</v>
      </c>
      <c r="B3503" s="4">
        <v>45687</v>
      </c>
      <c r="C3503" t="s">
        <v>1506</v>
      </c>
      <c r="D3503" t="s">
        <v>1507</v>
      </c>
      <c r="E3503" t="s">
        <v>698</v>
      </c>
      <c r="F3503" t="s">
        <v>699</v>
      </c>
      <c r="G3503" t="s">
        <v>700</v>
      </c>
      <c r="H3503" t="s">
        <v>42</v>
      </c>
      <c r="I3503" t="s">
        <v>3764</v>
      </c>
      <c r="J3503" s="4">
        <v>39118</v>
      </c>
    </row>
    <row r="3504" spans="1:10" x14ac:dyDescent="0.3">
      <c r="A3504" t="s">
        <v>6295</v>
      </c>
      <c r="B3504" s="4">
        <v>45687</v>
      </c>
      <c r="C3504" t="s">
        <v>270</v>
      </c>
      <c r="D3504" t="s">
        <v>271</v>
      </c>
      <c r="E3504" t="s">
        <v>51</v>
      </c>
      <c r="F3504" t="s">
        <v>52</v>
      </c>
      <c r="G3504" t="s">
        <v>53</v>
      </c>
      <c r="H3504" t="s">
        <v>42</v>
      </c>
      <c r="I3504" t="s">
        <v>6296</v>
      </c>
      <c r="J3504" s="4">
        <v>36071</v>
      </c>
    </row>
    <row r="3505" spans="1:10" x14ac:dyDescent="0.3">
      <c r="A3505" t="s">
        <v>6297</v>
      </c>
      <c r="B3505" s="4">
        <v>45687</v>
      </c>
      <c r="C3505" t="s">
        <v>2497</v>
      </c>
      <c r="D3505" t="s">
        <v>2498</v>
      </c>
      <c r="E3505" t="s">
        <v>51</v>
      </c>
      <c r="F3505" t="s">
        <v>52</v>
      </c>
      <c r="G3505" t="s">
        <v>53</v>
      </c>
      <c r="H3505" t="s">
        <v>42</v>
      </c>
      <c r="I3505" t="s">
        <v>6296</v>
      </c>
      <c r="J3505" s="4">
        <v>36071</v>
      </c>
    </row>
    <row r="3506" spans="1:10" x14ac:dyDescent="0.3">
      <c r="A3506" t="s">
        <v>6298</v>
      </c>
      <c r="B3506" s="4">
        <v>45687</v>
      </c>
      <c r="C3506" t="s">
        <v>347</v>
      </c>
      <c r="D3506" t="s">
        <v>348</v>
      </c>
      <c r="E3506" t="s">
        <v>77</v>
      </c>
      <c r="F3506" t="s">
        <v>78</v>
      </c>
      <c r="G3506" t="s">
        <v>79</v>
      </c>
      <c r="H3506" t="s">
        <v>42</v>
      </c>
      <c r="I3506" t="s">
        <v>2219</v>
      </c>
      <c r="J3506" s="4">
        <v>25228</v>
      </c>
    </row>
    <row r="3507" spans="1:10" x14ac:dyDescent="0.3">
      <c r="A3507" t="s">
        <v>6299</v>
      </c>
      <c r="B3507" s="4">
        <v>45687</v>
      </c>
      <c r="C3507" t="s">
        <v>109</v>
      </c>
      <c r="D3507" t="s">
        <v>110</v>
      </c>
      <c r="E3507" t="s">
        <v>51</v>
      </c>
      <c r="F3507" t="s">
        <v>52</v>
      </c>
      <c r="G3507" t="s">
        <v>53</v>
      </c>
      <c r="H3507" t="s">
        <v>42</v>
      </c>
      <c r="I3507" t="s">
        <v>2219</v>
      </c>
      <c r="J3507" s="4">
        <v>25228</v>
      </c>
    </row>
    <row r="3508" spans="1:10" x14ac:dyDescent="0.3">
      <c r="A3508" t="s">
        <v>480</v>
      </c>
      <c r="B3508" s="4">
        <v>45687</v>
      </c>
      <c r="C3508" t="s">
        <v>481</v>
      </c>
      <c r="D3508" t="s">
        <v>482</v>
      </c>
      <c r="E3508" t="s">
        <v>39</v>
      </c>
      <c r="F3508" t="s">
        <v>40</v>
      </c>
      <c r="G3508" t="s">
        <v>41</v>
      </c>
      <c r="H3508" t="s">
        <v>42</v>
      </c>
      <c r="I3508" t="s">
        <v>479</v>
      </c>
      <c r="J3508" s="4">
        <v>29072</v>
      </c>
    </row>
    <row r="3509" spans="1:10" x14ac:dyDescent="0.3">
      <c r="A3509" t="s">
        <v>272</v>
      </c>
      <c r="B3509" s="4">
        <v>45687</v>
      </c>
      <c r="C3509" t="s">
        <v>273</v>
      </c>
      <c r="D3509" t="s">
        <v>274</v>
      </c>
      <c r="E3509" t="s">
        <v>51</v>
      </c>
      <c r="F3509" t="s">
        <v>52</v>
      </c>
      <c r="G3509" t="s">
        <v>53</v>
      </c>
      <c r="H3509" t="s">
        <v>42</v>
      </c>
      <c r="I3509" t="s">
        <v>244</v>
      </c>
      <c r="J3509" s="4">
        <v>24614</v>
      </c>
    </row>
    <row r="3510" spans="1:10" x14ac:dyDescent="0.3">
      <c r="A3510" t="s">
        <v>269</v>
      </c>
      <c r="B3510" s="4">
        <v>45687</v>
      </c>
      <c r="C3510" t="s">
        <v>270</v>
      </c>
      <c r="D3510" t="s">
        <v>271</v>
      </c>
      <c r="E3510" t="s">
        <v>51</v>
      </c>
      <c r="F3510" t="s">
        <v>52</v>
      </c>
      <c r="G3510" t="s">
        <v>53</v>
      </c>
      <c r="H3510" t="s">
        <v>42</v>
      </c>
      <c r="I3510" t="s">
        <v>244</v>
      </c>
      <c r="J3510" s="4">
        <v>24614</v>
      </c>
    </row>
    <row r="3511" spans="1:10" x14ac:dyDescent="0.3">
      <c r="A3511" t="s">
        <v>263</v>
      </c>
      <c r="B3511" s="4">
        <v>45687</v>
      </c>
      <c r="C3511" t="s">
        <v>264</v>
      </c>
      <c r="D3511" t="s">
        <v>265</v>
      </c>
      <c r="E3511" t="s">
        <v>51</v>
      </c>
      <c r="F3511" t="s">
        <v>52</v>
      </c>
      <c r="G3511" t="s">
        <v>53</v>
      </c>
      <c r="H3511" t="s">
        <v>42</v>
      </c>
      <c r="I3511" t="s">
        <v>244</v>
      </c>
      <c r="J3511" s="4">
        <v>24614</v>
      </c>
    </row>
    <row r="3512" spans="1:10" x14ac:dyDescent="0.3">
      <c r="A3512" t="s">
        <v>260</v>
      </c>
      <c r="B3512" s="4">
        <v>45687</v>
      </c>
      <c r="C3512" t="s">
        <v>261</v>
      </c>
      <c r="D3512" t="s">
        <v>262</v>
      </c>
      <c r="E3512" t="s">
        <v>51</v>
      </c>
      <c r="F3512" t="s">
        <v>52</v>
      </c>
      <c r="G3512" t="s">
        <v>53</v>
      </c>
      <c r="H3512" t="s">
        <v>42</v>
      </c>
      <c r="I3512" t="s">
        <v>244</v>
      </c>
      <c r="J3512" s="4">
        <v>24614</v>
      </c>
    </row>
    <row r="3513" spans="1:10" x14ac:dyDescent="0.3">
      <c r="A3513" t="s">
        <v>257</v>
      </c>
      <c r="B3513" s="4">
        <v>45687</v>
      </c>
      <c r="C3513" t="s">
        <v>258</v>
      </c>
      <c r="D3513" t="s">
        <v>259</v>
      </c>
      <c r="E3513" t="s">
        <v>51</v>
      </c>
      <c r="F3513" t="s">
        <v>52</v>
      </c>
      <c r="G3513" t="s">
        <v>53</v>
      </c>
      <c r="H3513" t="s">
        <v>42</v>
      </c>
      <c r="I3513" t="s">
        <v>244</v>
      </c>
      <c r="J3513" s="4">
        <v>24614</v>
      </c>
    </row>
    <row r="3514" spans="1:10" x14ac:dyDescent="0.3">
      <c r="A3514" t="s">
        <v>275</v>
      </c>
      <c r="B3514" s="4">
        <v>45687</v>
      </c>
      <c r="C3514" t="s">
        <v>276</v>
      </c>
      <c r="D3514" t="s">
        <v>277</v>
      </c>
      <c r="E3514" t="s">
        <v>77</v>
      </c>
      <c r="F3514" t="s">
        <v>78</v>
      </c>
      <c r="G3514" t="s">
        <v>79</v>
      </c>
      <c r="H3514" t="s">
        <v>42</v>
      </c>
      <c r="I3514" t="s">
        <v>244</v>
      </c>
      <c r="J3514" s="4">
        <v>24614</v>
      </c>
    </row>
    <row r="3515" spans="1:10" x14ac:dyDescent="0.3">
      <c r="A3515" t="s">
        <v>256</v>
      </c>
      <c r="B3515" s="4">
        <v>45687</v>
      </c>
      <c r="C3515" t="s">
        <v>75</v>
      </c>
      <c r="D3515" t="s">
        <v>76</v>
      </c>
      <c r="E3515" t="s">
        <v>51</v>
      </c>
      <c r="F3515" t="s">
        <v>52</v>
      </c>
      <c r="G3515" t="s">
        <v>53</v>
      </c>
      <c r="H3515" t="s">
        <v>42</v>
      </c>
      <c r="I3515" t="s">
        <v>244</v>
      </c>
      <c r="J3515" s="4">
        <v>24614</v>
      </c>
    </row>
    <row r="3516" spans="1:10" x14ac:dyDescent="0.3">
      <c r="A3516" t="s">
        <v>255</v>
      </c>
      <c r="B3516" s="4">
        <v>45687</v>
      </c>
      <c r="C3516" t="s">
        <v>215</v>
      </c>
      <c r="D3516" t="s">
        <v>216</v>
      </c>
      <c r="E3516" t="s">
        <v>51</v>
      </c>
      <c r="F3516" t="s">
        <v>52</v>
      </c>
      <c r="G3516" t="s">
        <v>53</v>
      </c>
      <c r="H3516" t="s">
        <v>42</v>
      </c>
      <c r="I3516" t="s">
        <v>244</v>
      </c>
      <c r="J3516" s="4">
        <v>24614</v>
      </c>
    </row>
    <row r="3517" spans="1:10" x14ac:dyDescent="0.3">
      <c r="A3517" t="s">
        <v>252</v>
      </c>
      <c r="B3517" s="4">
        <v>45687</v>
      </c>
      <c r="C3517" t="s">
        <v>253</v>
      </c>
      <c r="D3517" t="s">
        <v>254</v>
      </c>
      <c r="E3517" t="s">
        <v>51</v>
      </c>
      <c r="F3517" t="s">
        <v>52</v>
      </c>
      <c r="G3517" t="s">
        <v>53</v>
      </c>
      <c r="H3517" t="s">
        <v>42</v>
      </c>
      <c r="I3517" t="s">
        <v>244</v>
      </c>
      <c r="J3517" s="4">
        <v>24614</v>
      </c>
    </row>
    <row r="3518" spans="1:10" x14ac:dyDescent="0.3">
      <c r="A3518" t="s">
        <v>6300</v>
      </c>
      <c r="B3518" s="4">
        <v>45687</v>
      </c>
      <c r="C3518" t="s">
        <v>2697</v>
      </c>
      <c r="D3518" t="s">
        <v>2698</v>
      </c>
      <c r="E3518" t="s">
        <v>2085</v>
      </c>
      <c r="F3518" t="s">
        <v>2086</v>
      </c>
      <c r="G3518" t="s">
        <v>1581</v>
      </c>
      <c r="H3518" t="s">
        <v>42</v>
      </c>
      <c r="I3518" t="s">
        <v>6301</v>
      </c>
      <c r="J3518" s="4">
        <v>20806</v>
      </c>
    </row>
    <row r="3519" spans="1:10" x14ac:dyDescent="0.3">
      <c r="A3519" t="s">
        <v>6302</v>
      </c>
      <c r="B3519" s="4">
        <v>45687</v>
      </c>
      <c r="C3519" t="s">
        <v>1107</v>
      </c>
      <c r="D3519" t="s">
        <v>1108</v>
      </c>
      <c r="E3519" t="s">
        <v>2085</v>
      </c>
      <c r="F3519" t="s">
        <v>2086</v>
      </c>
      <c r="G3519" t="s">
        <v>1581</v>
      </c>
      <c r="H3519" t="s">
        <v>42</v>
      </c>
      <c r="I3519" t="s">
        <v>6301</v>
      </c>
      <c r="J3519" s="4">
        <v>20806</v>
      </c>
    </row>
    <row r="3520" spans="1:10" x14ac:dyDescent="0.3">
      <c r="A3520" t="s">
        <v>6303</v>
      </c>
      <c r="B3520" s="4">
        <v>45687</v>
      </c>
      <c r="C3520" t="s">
        <v>3648</v>
      </c>
      <c r="D3520" t="s">
        <v>3649</v>
      </c>
      <c r="E3520" t="s">
        <v>2085</v>
      </c>
      <c r="F3520" t="s">
        <v>2086</v>
      </c>
      <c r="G3520" t="s">
        <v>1581</v>
      </c>
      <c r="H3520" t="s">
        <v>42</v>
      </c>
      <c r="I3520" t="s">
        <v>6301</v>
      </c>
      <c r="J3520" s="4">
        <v>20806</v>
      </c>
    </row>
    <row r="3521" spans="1:10" x14ac:dyDescent="0.3">
      <c r="A3521" t="s">
        <v>6304</v>
      </c>
      <c r="B3521" s="4">
        <v>45687</v>
      </c>
      <c r="C3521" t="s">
        <v>400</v>
      </c>
      <c r="D3521" t="s">
        <v>401</v>
      </c>
      <c r="E3521" t="s">
        <v>39</v>
      </c>
      <c r="F3521" t="s">
        <v>40</v>
      </c>
      <c r="G3521" t="s">
        <v>41</v>
      </c>
      <c r="H3521" t="s">
        <v>42</v>
      </c>
      <c r="I3521" t="s">
        <v>1096</v>
      </c>
      <c r="J3521" s="4">
        <v>24732</v>
      </c>
    </row>
    <row r="3522" spans="1:10" x14ac:dyDescent="0.3">
      <c r="A3522" t="s">
        <v>6305</v>
      </c>
      <c r="B3522" s="4">
        <v>45687</v>
      </c>
      <c r="C3522" t="s">
        <v>215</v>
      </c>
      <c r="D3522" t="s">
        <v>216</v>
      </c>
      <c r="E3522" t="s">
        <v>51</v>
      </c>
      <c r="F3522" t="s">
        <v>52</v>
      </c>
      <c r="G3522" t="s">
        <v>53</v>
      </c>
      <c r="H3522" t="s">
        <v>42</v>
      </c>
      <c r="I3522" t="s">
        <v>6306</v>
      </c>
      <c r="J3522" s="4">
        <v>28640</v>
      </c>
    </row>
    <row r="3523" spans="1:10" x14ac:dyDescent="0.3">
      <c r="A3523" t="s">
        <v>6307</v>
      </c>
      <c r="B3523" s="4">
        <v>45687</v>
      </c>
      <c r="C3523" t="s">
        <v>347</v>
      </c>
      <c r="D3523" t="s">
        <v>348</v>
      </c>
      <c r="E3523" t="s">
        <v>51</v>
      </c>
      <c r="F3523" t="s">
        <v>52</v>
      </c>
      <c r="G3523" t="s">
        <v>53</v>
      </c>
      <c r="H3523" t="s">
        <v>42</v>
      </c>
      <c r="I3523" t="s">
        <v>6306</v>
      </c>
      <c r="J3523" s="4">
        <v>28640</v>
      </c>
    </row>
    <row r="3524" spans="1:10" x14ac:dyDescent="0.3">
      <c r="A3524" t="s">
        <v>6308</v>
      </c>
      <c r="B3524" s="4">
        <v>45687</v>
      </c>
      <c r="C3524" t="s">
        <v>188</v>
      </c>
      <c r="D3524" t="s">
        <v>189</v>
      </c>
      <c r="E3524" t="s">
        <v>51</v>
      </c>
      <c r="F3524" t="s">
        <v>52</v>
      </c>
      <c r="G3524" t="s">
        <v>53</v>
      </c>
      <c r="H3524" t="s">
        <v>42</v>
      </c>
      <c r="I3524" t="s">
        <v>6306</v>
      </c>
      <c r="J3524" s="4">
        <v>28640</v>
      </c>
    </row>
    <row r="3525" spans="1:10" x14ac:dyDescent="0.3">
      <c r="A3525" t="s">
        <v>6309</v>
      </c>
      <c r="B3525" s="4">
        <v>45687</v>
      </c>
      <c r="C3525" t="s">
        <v>37</v>
      </c>
      <c r="D3525" t="s">
        <v>38</v>
      </c>
      <c r="E3525" t="s">
        <v>39</v>
      </c>
      <c r="F3525" t="s">
        <v>40</v>
      </c>
      <c r="G3525" t="s">
        <v>41</v>
      </c>
      <c r="H3525" t="s">
        <v>42</v>
      </c>
      <c r="I3525" t="s">
        <v>3016</v>
      </c>
      <c r="J3525" s="4">
        <v>23904</v>
      </c>
    </row>
    <row r="3526" spans="1:10" x14ac:dyDescent="0.3">
      <c r="A3526" t="s">
        <v>6310</v>
      </c>
      <c r="B3526" s="4">
        <v>45687</v>
      </c>
      <c r="C3526" t="s">
        <v>168</v>
      </c>
      <c r="D3526" t="s">
        <v>169</v>
      </c>
      <c r="E3526" t="s">
        <v>51</v>
      </c>
      <c r="F3526" t="s">
        <v>52</v>
      </c>
      <c r="G3526" t="s">
        <v>53</v>
      </c>
      <c r="H3526" t="s">
        <v>42</v>
      </c>
      <c r="I3526" t="s">
        <v>4233</v>
      </c>
      <c r="J3526" s="4">
        <v>22918</v>
      </c>
    </row>
    <row r="3527" spans="1:10" x14ac:dyDescent="0.3">
      <c r="A3527" t="s">
        <v>6311</v>
      </c>
      <c r="B3527" s="4">
        <v>45687</v>
      </c>
      <c r="C3527" t="s">
        <v>6312</v>
      </c>
      <c r="D3527" t="s">
        <v>6313</v>
      </c>
      <c r="E3527" t="s">
        <v>51</v>
      </c>
      <c r="F3527" t="s">
        <v>52</v>
      </c>
      <c r="G3527" t="s">
        <v>53</v>
      </c>
      <c r="H3527" t="s">
        <v>42</v>
      </c>
      <c r="I3527" t="s">
        <v>6185</v>
      </c>
      <c r="J3527" s="4">
        <v>30887</v>
      </c>
    </row>
    <row r="3528" spans="1:10" x14ac:dyDescent="0.3">
      <c r="A3528" t="s">
        <v>6314</v>
      </c>
      <c r="B3528" s="4">
        <v>45687</v>
      </c>
      <c r="C3528" t="s">
        <v>4624</v>
      </c>
      <c r="D3528" t="s">
        <v>4625</v>
      </c>
      <c r="E3528" t="s">
        <v>51</v>
      </c>
      <c r="F3528" t="s">
        <v>52</v>
      </c>
      <c r="G3528" t="s">
        <v>53</v>
      </c>
      <c r="H3528" t="s">
        <v>42</v>
      </c>
      <c r="I3528" t="s">
        <v>6315</v>
      </c>
      <c r="J3528" s="4">
        <v>28160</v>
      </c>
    </row>
    <row r="3529" spans="1:10" x14ac:dyDescent="0.3">
      <c r="A3529" t="s">
        <v>6316</v>
      </c>
      <c r="B3529" s="4">
        <v>45687</v>
      </c>
      <c r="C3529" t="s">
        <v>854</v>
      </c>
      <c r="D3529" t="s">
        <v>855</v>
      </c>
      <c r="E3529" t="s">
        <v>51</v>
      </c>
      <c r="F3529" t="s">
        <v>52</v>
      </c>
      <c r="G3529" t="s">
        <v>53</v>
      </c>
      <c r="H3529" t="s">
        <v>42</v>
      </c>
      <c r="I3529" t="s">
        <v>6315</v>
      </c>
      <c r="J3529" s="4">
        <v>28160</v>
      </c>
    </row>
    <row r="3530" spans="1:10" x14ac:dyDescent="0.3">
      <c r="A3530" t="s">
        <v>6317</v>
      </c>
      <c r="B3530" s="4">
        <v>45687</v>
      </c>
      <c r="C3530" t="s">
        <v>105</v>
      </c>
      <c r="D3530" t="s">
        <v>6318</v>
      </c>
      <c r="E3530" t="s">
        <v>51</v>
      </c>
      <c r="F3530" t="s">
        <v>52</v>
      </c>
      <c r="G3530" t="s">
        <v>53</v>
      </c>
      <c r="H3530" t="s">
        <v>42</v>
      </c>
      <c r="I3530" t="s">
        <v>6315</v>
      </c>
      <c r="J3530" s="4">
        <v>28160</v>
      </c>
    </row>
    <row r="3531" spans="1:10" x14ac:dyDescent="0.3">
      <c r="A3531" t="s">
        <v>6319</v>
      </c>
      <c r="B3531" s="4">
        <v>45687</v>
      </c>
      <c r="C3531" t="s">
        <v>347</v>
      </c>
      <c r="D3531" t="s">
        <v>348</v>
      </c>
      <c r="E3531" t="s">
        <v>51</v>
      </c>
      <c r="F3531" t="s">
        <v>52</v>
      </c>
      <c r="G3531" t="s">
        <v>53</v>
      </c>
      <c r="H3531" t="s">
        <v>42</v>
      </c>
      <c r="I3531" t="s">
        <v>6315</v>
      </c>
      <c r="J3531" s="4">
        <v>28160</v>
      </c>
    </row>
    <row r="3532" spans="1:10" x14ac:dyDescent="0.3">
      <c r="A3532" t="s">
        <v>6320</v>
      </c>
      <c r="B3532" s="4">
        <v>45687</v>
      </c>
      <c r="C3532" t="s">
        <v>188</v>
      </c>
      <c r="D3532" t="s">
        <v>189</v>
      </c>
      <c r="E3532" t="s">
        <v>51</v>
      </c>
      <c r="F3532" t="s">
        <v>52</v>
      </c>
      <c r="G3532" t="s">
        <v>53</v>
      </c>
      <c r="H3532" t="s">
        <v>42</v>
      </c>
      <c r="I3532" t="s">
        <v>6315</v>
      </c>
      <c r="J3532" s="4">
        <v>28160</v>
      </c>
    </row>
    <row r="3533" spans="1:10" x14ac:dyDescent="0.3">
      <c r="A3533" t="s">
        <v>6321</v>
      </c>
      <c r="B3533" s="4">
        <v>45687</v>
      </c>
      <c r="C3533" t="s">
        <v>282</v>
      </c>
      <c r="D3533" t="s">
        <v>283</v>
      </c>
      <c r="E3533" t="s">
        <v>51</v>
      </c>
      <c r="F3533" t="s">
        <v>52</v>
      </c>
      <c r="G3533" t="s">
        <v>53</v>
      </c>
      <c r="H3533" t="s">
        <v>42</v>
      </c>
      <c r="I3533" t="s">
        <v>2979</v>
      </c>
      <c r="J3533" s="4">
        <v>21777</v>
      </c>
    </row>
    <row r="3534" spans="1:10" x14ac:dyDescent="0.3">
      <c r="A3534" t="s">
        <v>6322</v>
      </c>
      <c r="B3534" s="4">
        <v>45687</v>
      </c>
      <c r="C3534" t="s">
        <v>2825</v>
      </c>
      <c r="D3534" t="s">
        <v>6323</v>
      </c>
      <c r="E3534" t="s">
        <v>353</v>
      </c>
      <c r="F3534" t="s">
        <v>354</v>
      </c>
      <c r="G3534" t="s">
        <v>79</v>
      </c>
      <c r="H3534" t="s">
        <v>42</v>
      </c>
      <c r="I3534" t="s">
        <v>6324</v>
      </c>
      <c r="J3534" s="4">
        <v>43095</v>
      </c>
    </row>
    <row r="3535" spans="1:10" x14ac:dyDescent="0.3">
      <c r="A3535" t="s">
        <v>6325</v>
      </c>
      <c r="B3535" s="4">
        <v>45687</v>
      </c>
      <c r="C3535" t="s">
        <v>4440</v>
      </c>
      <c r="D3535" t="s">
        <v>5760</v>
      </c>
      <c r="E3535" t="s">
        <v>51</v>
      </c>
      <c r="F3535" t="s">
        <v>52</v>
      </c>
      <c r="G3535" t="s">
        <v>53</v>
      </c>
      <c r="H3535" t="s">
        <v>42</v>
      </c>
      <c r="I3535" t="s">
        <v>4867</v>
      </c>
      <c r="J3535" s="4">
        <v>21197</v>
      </c>
    </row>
    <row r="3536" spans="1:10" x14ac:dyDescent="0.3">
      <c r="A3536" t="s">
        <v>6326</v>
      </c>
      <c r="B3536" s="4">
        <v>45687</v>
      </c>
      <c r="C3536" t="s">
        <v>947</v>
      </c>
      <c r="D3536" t="s">
        <v>948</v>
      </c>
      <c r="E3536" t="s">
        <v>51</v>
      </c>
      <c r="F3536" t="s">
        <v>52</v>
      </c>
      <c r="G3536" t="s">
        <v>53</v>
      </c>
      <c r="H3536" t="s">
        <v>42</v>
      </c>
      <c r="I3536" t="s">
        <v>4233</v>
      </c>
      <c r="J3536" s="4">
        <v>22918</v>
      </c>
    </row>
    <row r="3537" spans="1:10" x14ac:dyDescent="0.3">
      <c r="A3537" t="s">
        <v>6327</v>
      </c>
      <c r="B3537" s="4">
        <v>45688</v>
      </c>
      <c r="C3537" t="s">
        <v>2296</v>
      </c>
      <c r="D3537" t="s">
        <v>2297</v>
      </c>
      <c r="E3537" t="s">
        <v>230</v>
      </c>
      <c r="F3537" t="s">
        <v>231</v>
      </c>
      <c r="G3537" t="s">
        <v>232</v>
      </c>
      <c r="H3537" t="s">
        <v>42</v>
      </c>
      <c r="I3537" t="s">
        <v>161</v>
      </c>
      <c r="J3537" s="4">
        <v>19556</v>
      </c>
    </row>
    <row r="3538" spans="1:10" x14ac:dyDescent="0.3">
      <c r="A3538" t="s">
        <v>6328</v>
      </c>
      <c r="B3538" s="4">
        <v>45688</v>
      </c>
      <c r="C3538" t="s">
        <v>347</v>
      </c>
      <c r="D3538" t="s">
        <v>348</v>
      </c>
      <c r="E3538" t="s">
        <v>51</v>
      </c>
      <c r="F3538" t="s">
        <v>52</v>
      </c>
      <c r="G3538" t="s">
        <v>53</v>
      </c>
      <c r="H3538" t="s">
        <v>42</v>
      </c>
      <c r="I3538" t="s">
        <v>602</v>
      </c>
      <c r="J3538" s="4">
        <v>21955</v>
      </c>
    </row>
    <row r="3539" spans="1:10" x14ac:dyDescent="0.3">
      <c r="A3539" t="s">
        <v>603</v>
      </c>
      <c r="B3539" s="4">
        <v>45688</v>
      </c>
      <c r="C3539" t="s">
        <v>188</v>
      </c>
      <c r="D3539" t="s">
        <v>189</v>
      </c>
      <c r="E3539" t="s">
        <v>51</v>
      </c>
      <c r="F3539" t="s">
        <v>52</v>
      </c>
      <c r="G3539" t="s">
        <v>53</v>
      </c>
      <c r="H3539" t="s">
        <v>42</v>
      </c>
      <c r="I3539" t="s">
        <v>602</v>
      </c>
      <c r="J3539" s="4">
        <v>21955</v>
      </c>
    </row>
    <row r="3540" spans="1:10" x14ac:dyDescent="0.3">
      <c r="A3540" t="s">
        <v>6329</v>
      </c>
      <c r="B3540" s="4">
        <v>45688</v>
      </c>
      <c r="C3540" t="s">
        <v>727</v>
      </c>
      <c r="D3540" t="s">
        <v>728</v>
      </c>
      <c r="E3540" t="s">
        <v>39</v>
      </c>
      <c r="F3540" t="s">
        <v>40</v>
      </c>
      <c r="G3540" t="s">
        <v>41</v>
      </c>
      <c r="H3540" t="s">
        <v>42</v>
      </c>
      <c r="I3540" t="s">
        <v>69</v>
      </c>
      <c r="J3540" s="4">
        <v>30631</v>
      </c>
    </row>
    <row r="3541" spans="1:10" x14ac:dyDescent="0.3">
      <c r="A3541" t="s">
        <v>601</v>
      </c>
      <c r="B3541" s="4">
        <v>45688</v>
      </c>
      <c r="C3541" t="s">
        <v>81</v>
      </c>
      <c r="D3541" t="s">
        <v>82</v>
      </c>
      <c r="E3541" t="s">
        <v>51</v>
      </c>
      <c r="F3541" t="s">
        <v>52</v>
      </c>
      <c r="G3541" t="s">
        <v>53</v>
      </c>
      <c r="H3541" t="s">
        <v>42</v>
      </c>
      <c r="I3541" t="s">
        <v>602</v>
      </c>
      <c r="J3541" s="4">
        <v>21955</v>
      </c>
    </row>
    <row r="3542" spans="1:10" x14ac:dyDescent="0.3">
      <c r="A3542" t="s">
        <v>6330</v>
      </c>
      <c r="B3542" s="4">
        <v>45688</v>
      </c>
      <c r="C3542" t="s">
        <v>656</v>
      </c>
      <c r="D3542" t="s">
        <v>657</v>
      </c>
      <c r="E3542" t="s">
        <v>51</v>
      </c>
      <c r="F3542" t="s">
        <v>52</v>
      </c>
      <c r="G3542" t="s">
        <v>53</v>
      </c>
      <c r="H3542" t="s">
        <v>42</v>
      </c>
      <c r="I3542" t="s">
        <v>602</v>
      </c>
      <c r="J3542" s="4">
        <v>21955</v>
      </c>
    </row>
    <row r="3543" spans="1:10" x14ac:dyDescent="0.3">
      <c r="A3543" t="s">
        <v>6331</v>
      </c>
      <c r="B3543" s="4">
        <v>45688</v>
      </c>
      <c r="C3543" t="s">
        <v>202</v>
      </c>
      <c r="D3543" t="s">
        <v>203</v>
      </c>
      <c r="E3543" t="s">
        <v>39</v>
      </c>
      <c r="F3543" t="s">
        <v>40</v>
      </c>
      <c r="G3543" t="s">
        <v>41</v>
      </c>
      <c r="H3543" t="s">
        <v>42</v>
      </c>
      <c r="I3543" t="s">
        <v>69</v>
      </c>
      <c r="J3543" s="4">
        <v>30631</v>
      </c>
    </row>
    <row r="3544" spans="1:10" x14ac:dyDescent="0.3">
      <c r="A3544" t="s">
        <v>6332</v>
      </c>
      <c r="B3544" s="4">
        <v>45688</v>
      </c>
      <c r="C3544" t="s">
        <v>730</v>
      </c>
      <c r="D3544" t="s">
        <v>731</v>
      </c>
      <c r="E3544" t="s">
        <v>39</v>
      </c>
      <c r="F3544" t="s">
        <v>40</v>
      </c>
      <c r="G3544" t="s">
        <v>41</v>
      </c>
      <c r="H3544" t="s">
        <v>42</v>
      </c>
      <c r="I3544" t="s">
        <v>69</v>
      </c>
      <c r="J3544" s="4">
        <v>30631</v>
      </c>
    </row>
    <row r="3545" spans="1:10" x14ac:dyDescent="0.3">
      <c r="A3545" t="s">
        <v>6333</v>
      </c>
      <c r="B3545" s="4">
        <v>45688</v>
      </c>
      <c r="C3545" t="s">
        <v>4300</v>
      </c>
      <c r="D3545" t="s">
        <v>4301</v>
      </c>
      <c r="E3545" t="s">
        <v>498</v>
      </c>
      <c r="F3545" t="s">
        <v>499</v>
      </c>
      <c r="G3545" t="s">
        <v>79</v>
      </c>
      <c r="H3545" t="s">
        <v>42</v>
      </c>
      <c r="I3545" t="s">
        <v>1957</v>
      </c>
      <c r="J3545" s="4">
        <v>28842</v>
      </c>
    </row>
    <row r="3546" spans="1:10" x14ac:dyDescent="0.3">
      <c r="A3546" t="s">
        <v>6334</v>
      </c>
      <c r="B3546" s="4">
        <v>45688</v>
      </c>
      <c r="C3546" t="s">
        <v>1591</v>
      </c>
      <c r="D3546" t="s">
        <v>1592</v>
      </c>
      <c r="E3546" t="s">
        <v>51</v>
      </c>
      <c r="F3546" t="s">
        <v>52</v>
      </c>
      <c r="G3546" t="s">
        <v>53</v>
      </c>
      <c r="H3546" t="s">
        <v>42</v>
      </c>
      <c r="I3546" t="s">
        <v>1812</v>
      </c>
      <c r="J3546" s="4">
        <v>22290</v>
      </c>
    </row>
    <row r="3547" spans="1:10" x14ac:dyDescent="0.3">
      <c r="A3547" t="s">
        <v>6335</v>
      </c>
      <c r="B3547" s="4">
        <v>45688</v>
      </c>
      <c r="C3547" t="s">
        <v>202</v>
      </c>
      <c r="D3547" t="s">
        <v>203</v>
      </c>
      <c r="E3547" t="s">
        <v>39</v>
      </c>
      <c r="F3547" t="s">
        <v>40</v>
      </c>
      <c r="G3547" t="s">
        <v>41</v>
      </c>
      <c r="H3547" t="s">
        <v>42</v>
      </c>
      <c r="I3547" t="s">
        <v>2119</v>
      </c>
      <c r="J3547" s="4">
        <v>25557</v>
      </c>
    </row>
    <row r="3548" spans="1:10" x14ac:dyDescent="0.3">
      <c r="A3548" t="s">
        <v>1590</v>
      </c>
      <c r="B3548" s="4">
        <v>45688</v>
      </c>
      <c r="C3548" t="s">
        <v>1591</v>
      </c>
      <c r="D3548" t="s">
        <v>1592</v>
      </c>
      <c r="E3548" t="s">
        <v>204</v>
      </c>
      <c r="F3548" t="s">
        <v>205</v>
      </c>
      <c r="G3548" t="s">
        <v>206</v>
      </c>
      <c r="H3548" t="s">
        <v>42</v>
      </c>
      <c r="I3548" t="s">
        <v>1575</v>
      </c>
      <c r="J3548" s="4">
        <v>22613</v>
      </c>
    </row>
    <row r="3549" spans="1:10" x14ac:dyDescent="0.3">
      <c r="A3549" t="s">
        <v>1589</v>
      </c>
      <c r="B3549" s="4">
        <v>45688</v>
      </c>
      <c r="C3549" t="s">
        <v>147</v>
      </c>
      <c r="D3549" t="s">
        <v>148</v>
      </c>
      <c r="E3549" t="s">
        <v>39</v>
      </c>
      <c r="F3549" t="s">
        <v>40</v>
      </c>
      <c r="G3549" t="s">
        <v>41</v>
      </c>
      <c r="H3549" t="s">
        <v>42</v>
      </c>
      <c r="I3549" t="s">
        <v>1575</v>
      </c>
      <c r="J3549" s="4">
        <v>22613</v>
      </c>
    </row>
    <row r="3550" spans="1:10" x14ac:dyDescent="0.3">
      <c r="A3550" t="s">
        <v>6336</v>
      </c>
      <c r="B3550" s="4">
        <v>45688</v>
      </c>
      <c r="C3550" t="s">
        <v>490</v>
      </c>
      <c r="D3550" t="s">
        <v>491</v>
      </c>
      <c r="E3550" t="s">
        <v>498</v>
      </c>
      <c r="F3550" t="s">
        <v>499</v>
      </c>
      <c r="G3550" t="s">
        <v>79</v>
      </c>
      <c r="H3550" t="s">
        <v>42</v>
      </c>
      <c r="I3550" t="s">
        <v>1688</v>
      </c>
      <c r="J3550" s="4">
        <v>34758</v>
      </c>
    </row>
    <row r="3551" spans="1:10" x14ac:dyDescent="0.3">
      <c r="A3551" t="s">
        <v>6337</v>
      </c>
      <c r="B3551" s="4">
        <v>45688</v>
      </c>
      <c r="C3551" t="s">
        <v>188</v>
      </c>
      <c r="D3551" t="s">
        <v>189</v>
      </c>
      <c r="E3551" t="s">
        <v>51</v>
      </c>
      <c r="F3551" t="s">
        <v>52</v>
      </c>
      <c r="G3551" t="s">
        <v>53</v>
      </c>
      <c r="H3551" t="s">
        <v>42</v>
      </c>
      <c r="I3551" t="s">
        <v>240</v>
      </c>
      <c r="J3551" s="4">
        <v>21549</v>
      </c>
    </row>
    <row r="3552" spans="1:10" x14ac:dyDescent="0.3">
      <c r="A3552" t="s">
        <v>6338</v>
      </c>
      <c r="B3552" s="4">
        <v>45688</v>
      </c>
      <c r="C3552" t="s">
        <v>422</v>
      </c>
      <c r="D3552" t="s">
        <v>423</v>
      </c>
      <c r="E3552" t="s">
        <v>51</v>
      </c>
      <c r="F3552" t="s">
        <v>52</v>
      </c>
      <c r="G3552" t="s">
        <v>53</v>
      </c>
      <c r="H3552" t="s">
        <v>42</v>
      </c>
      <c r="I3552" t="s">
        <v>2958</v>
      </c>
      <c r="J3552" s="4">
        <v>18061</v>
      </c>
    </row>
    <row r="3553" spans="1:10" x14ac:dyDescent="0.3">
      <c r="A3553" t="s">
        <v>6339</v>
      </c>
      <c r="B3553" s="4">
        <v>45688</v>
      </c>
      <c r="C3553" t="s">
        <v>1367</v>
      </c>
      <c r="D3553" t="s">
        <v>1368</v>
      </c>
      <c r="E3553" t="s">
        <v>51</v>
      </c>
      <c r="F3553" t="s">
        <v>52</v>
      </c>
      <c r="G3553" t="s">
        <v>53</v>
      </c>
      <c r="H3553" t="s">
        <v>42</v>
      </c>
      <c r="I3553" t="s">
        <v>5867</v>
      </c>
      <c r="J3553" s="4">
        <v>19718</v>
      </c>
    </row>
    <row r="3554" spans="1:10" x14ac:dyDescent="0.3">
      <c r="A3554" t="s">
        <v>6340</v>
      </c>
      <c r="B3554" s="4">
        <v>45688</v>
      </c>
      <c r="C3554" t="s">
        <v>215</v>
      </c>
      <c r="D3554" t="s">
        <v>1224</v>
      </c>
      <c r="E3554" t="s">
        <v>39</v>
      </c>
      <c r="F3554" t="s">
        <v>40</v>
      </c>
      <c r="G3554" t="s">
        <v>41</v>
      </c>
      <c r="H3554" t="s">
        <v>42</v>
      </c>
      <c r="I3554" t="s">
        <v>6341</v>
      </c>
      <c r="J3554" s="4">
        <v>24307</v>
      </c>
    </row>
    <row r="3555" spans="1:10" x14ac:dyDescent="0.3">
      <c r="A3555" t="s">
        <v>6342</v>
      </c>
      <c r="B3555" s="4">
        <v>45688</v>
      </c>
      <c r="C3555" t="s">
        <v>347</v>
      </c>
      <c r="D3555" t="s">
        <v>348</v>
      </c>
      <c r="E3555" t="s">
        <v>39</v>
      </c>
      <c r="F3555" t="s">
        <v>40</v>
      </c>
      <c r="G3555" t="s">
        <v>41</v>
      </c>
      <c r="H3555" t="s">
        <v>42</v>
      </c>
      <c r="I3555" t="s">
        <v>6341</v>
      </c>
      <c r="J3555" s="4">
        <v>24307</v>
      </c>
    </row>
    <row r="3556" spans="1:10" x14ac:dyDescent="0.3">
      <c r="A3556" t="s">
        <v>2074</v>
      </c>
      <c r="B3556" s="4">
        <v>45688</v>
      </c>
      <c r="C3556" t="s">
        <v>2075</v>
      </c>
      <c r="D3556" t="s">
        <v>2076</v>
      </c>
      <c r="E3556" t="s">
        <v>51</v>
      </c>
      <c r="F3556" t="s">
        <v>52</v>
      </c>
      <c r="G3556" t="s">
        <v>53</v>
      </c>
      <c r="H3556" t="s">
        <v>42</v>
      </c>
      <c r="I3556" t="s">
        <v>2077</v>
      </c>
      <c r="J3556" s="4">
        <v>26428</v>
      </c>
    </row>
    <row r="3557" spans="1:10" x14ac:dyDescent="0.3">
      <c r="A3557" t="s">
        <v>6343</v>
      </c>
      <c r="B3557" s="4">
        <v>45688</v>
      </c>
      <c r="C3557" t="s">
        <v>2065</v>
      </c>
      <c r="D3557" t="s">
        <v>2066</v>
      </c>
      <c r="E3557" t="s">
        <v>39</v>
      </c>
      <c r="F3557" t="s">
        <v>40</v>
      </c>
      <c r="G3557" t="s">
        <v>41</v>
      </c>
      <c r="H3557" t="s">
        <v>42</v>
      </c>
      <c r="I3557" t="s">
        <v>2067</v>
      </c>
      <c r="J3557" s="4">
        <v>30457</v>
      </c>
    </row>
    <row r="3558" spans="1:10" x14ac:dyDescent="0.3">
      <c r="A3558" t="s">
        <v>6344</v>
      </c>
      <c r="B3558" s="4">
        <v>45688</v>
      </c>
      <c r="C3558" t="s">
        <v>276</v>
      </c>
      <c r="D3558" t="s">
        <v>277</v>
      </c>
      <c r="E3558" t="s">
        <v>51</v>
      </c>
      <c r="F3558" t="s">
        <v>52</v>
      </c>
      <c r="G3558" t="s">
        <v>53</v>
      </c>
      <c r="H3558" t="s">
        <v>42</v>
      </c>
      <c r="I3558" t="s">
        <v>2386</v>
      </c>
      <c r="J3558" s="4">
        <v>27204</v>
      </c>
    </row>
    <row r="3559" spans="1:10" x14ac:dyDescent="0.3">
      <c r="A3559" t="s">
        <v>6345</v>
      </c>
      <c r="B3559" s="4">
        <v>45688</v>
      </c>
      <c r="C3559" t="s">
        <v>357</v>
      </c>
      <c r="D3559" t="s">
        <v>6346</v>
      </c>
      <c r="E3559" t="s">
        <v>217</v>
      </c>
      <c r="F3559" t="s">
        <v>218</v>
      </c>
      <c r="G3559" t="s">
        <v>79</v>
      </c>
      <c r="H3559" t="s">
        <v>42</v>
      </c>
      <c r="I3559" t="s">
        <v>1733</v>
      </c>
      <c r="J3559" s="4">
        <v>25624</v>
      </c>
    </row>
    <row r="3560" spans="1:10" x14ac:dyDescent="0.3">
      <c r="A3560" t="s">
        <v>6347</v>
      </c>
      <c r="B3560" s="4">
        <v>45688</v>
      </c>
      <c r="C3560" t="s">
        <v>258</v>
      </c>
      <c r="D3560" t="s">
        <v>259</v>
      </c>
      <c r="E3560" t="s">
        <v>39</v>
      </c>
      <c r="F3560" t="s">
        <v>40</v>
      </c>
      <c r="G3560" t="s">
        <v>41</v>
      </c>
      <c r="H3560" t="s">
        <v>42</v>
      </c>
      <c r="I3560" t="s">
        <v>6341</v>
      </c>
      <c r="J3560" s="4">
        <v>24307</v>
      </c>
    </row>
    <row r="3561" spans="1:10" x14ac:dyDescent="0.3">
      <c r="A3561" t="s">
        <v>6348</v>
      </c>
      <c r="B3561" s="4">
        <v>45688</v>
      </c>
      <c r="C3561" t="s">
        <v>1946</v>
      </c>
      <c r="D3561" t="s">
        <v>3308</v>
      </c>
      <c r="E3561" t="s">
        <v>51</v>
      </c>
      <c r="F3561" t="s">
        <v>52</v>
      </c>
      <c r="G3561" t="s">
        <v>53</v>
      </c>
      <c r="H3561" t="s">
        <v>42</v>
      </c>
      <c r="I3561" t="s">
        <v>1944</v>
      </c>
      <c r="J3561" s="4">
        <v>25017</v>
      </c>
    </row>
    <row r="3562" spans="1:10" x14ac:dyDescent="0.3">
      <c r="A3562" t="s">
        <v>868</v>
      </c>
      <c r="B3562" s="4">
        <v>45688</v>
      </c>
      <c r="C3562" t="s">
        <v>3772</v>
      </c>
      <c r="D3562" t="s">
        <v>3773</v>
      </c>
      <c r="E3562" t="s">
        <v>77</v>
      </c>
      <c r="F3562" t="s">
        <v>78</v>
      </c>
      <c r="G3562" t="s">
        <v>79</v>
      </c>
      <c r="H3562" t="s">
        <v>42</v>
      </c>
      <c r="I3562" t="s">
        <v>865</v>
      </c>
      <c r="J3562" s="4">
        <v>27285</v>
      </c>
    </row>
    <row r="3563" spans="1:10" x14ac:dyDescent="0.3">
      <c r="A3563" t="s">
        <v>6349</v>
      </c>
      <c r="B3563" s="4">
        <v>45688</v>
      </c>
      <c r="C3563" t="s">
        <v>1941</v>
      </c>
      <c r="D3563" t="s">
        <v>1942</v>
      </c>
      <c r="E3563" t="s">
        <v>39</v>
      </c>
      <c r="F3563" t="s">
        <v>40</v>
      </c>
      <c r="G3563" t="s">
        <v>41</v>
      </c>
      <c r="H3563" t="s">
        <v>42</v>
      </c>
      <c r="I3563" t="s">
        <v>2610</v>
      </c>
      <c r="J3563" s="4">
        <v>24255</v>
      </c>
    </row>
    <row r="3564" spans="1:10" x14ac:dyDescent="0.3">
      <c r="A3564" t="s">
        <v>6350</v>
      </c>
      <c r="B3564" s="4">
        <v>45688</v>
      </c>
      <c r="C3564" t="s">
        <v>3612</v>
      </c>
      <c r="D3564" t="s">
        <v>3613</v>
      </c>
      <c r="E3564" t="s">
        <v>39</v>
      </c>
      <c r="F3564" t="s">
        <v>40</v>
      </c>
      <c r="G3564" t="s">
        <v>41</v>
      </c>
      <c r="H3564" t="s">
        <v>42</v>
      </c>
      <c r="I3564" t="s">
        <v>2610</v>
      </c>
      <c r="J3564" s="4">
        <v>24255</v>
      </c>
    </row>
    <row r="3565" spans="1:10" x14ac:dyDescent="0.3">
      <c r="A3565" t="s">
        <v>6351</v>
      </c>
      <c r="B3565" s="4">
        <v>45688</v>
      </c>
      <c r="C3565" t="s">
        <v>311</v>
      </c>
      <c r="D3565" t="s">
        <v>312</v>
      </c>
      <c r="E3565" t="s">
        <v>204</v>
      </c>
      <c r="F3565" t="s">
        <v>205</v>
      </c>
      <c r="G3565" t="s">
        <v>206</v>
      </c>
      <c r="H3565" t="s">
        <v>42</v>
      </c>
      <c r="I3565" t="s">
        <v>3184</v>
      </c>
      <c r="J3565" s="4">
        <v>19430</v>
      </c>
    </row>
    <row r="3566" spans="1:10" x14ac:dyDescent="0.3">
      <c r="A3566" t="s">
        <v>6352</v>
      </c>
      <c r="B3566" s="4">
        <v>45688</v>
      </c>
      <c r="C3566" t="s">
        <v>215</v>
      </c>
      <c r="D3566" t="s">
        <v>1224</v>
      </c>
      <c r="E3566" t="s">
        <v>6353</v>
      </c>
      <c r="F3566" t="s">
        <v>6354</v>
      </c>
      <c r="G3566" t="s">
        <v>6355</v>
      </c>
      <c r="H3566" t="s">
        <v>42</v>
      </c>
      <c r="I3566" t="s">
        <v>3184</v>
      </c>
      <c r="J3566" s="4">
        <v>19430</v>
      </c>
    </row>
    <row r="3567" spans="1:10" x14ac:dyDescent="0.3">
      <c r="A3567" t="s">
        <v>6356</v>
      </c>
      <c r="B3567" s="4">
        <v>45688</v>
      </c>
      <c r="C3567" t="s">
        <v>215</v>
      </c>
      <c r="D3567" t="s">
        <v>1224</v>
      </c>
      <c r="E3567" t="s">
        <v>51</v>
      </c>
      <c r="F3567" t="s">
        <v>52</v>
      </c>
      <c r="G3567" t="s">
        <v>53</v>
      </c>
      <c r="H3567" t="s">
        <v>42</v>
      </c>
      <c r="I3567" t="s">
        <v>1111</v>
      </c>
      <c r="J3567" s="4">
        <v>21090</v>
      </c>
    </row>
    <row r="3568" spans="1:10" x14ac:dyDescent="0.3">
      <c r="A3568" t="s">
        <v>6357</v>
      </c>
      <c r="B3568" s="4">
        <v>45688</v>
      </c>
      <c r="C3568" t="s">
        <v>276</v>
      </c>
      <c r="D3568" t="s">
        <v>277</v>
      </c>
      <c r="E3568" t="s">
        <v>77</v>
      </c>
      <c r="F3568" t="s">
        <v>78</v>
      </c>
      <c r="G3568" t="s">
        <v>79</v>
      </c>
      <c r="H3568" t="s">
        <v>42</v>
      </c>
      <c r="I3568" t="s">
        <v>69</v>
      </c>
      <c r="J3568" s="4">
        <v>30631</v>
      </c>
    </row>
    <row r="3569" spans="1:10" x14ac:dyDescent="0.3">
      <c r="A3569" t="s">
        <v>6358</v>
      </c>
      <c r="B3569" s="4">
        <v>45688</v>
      </c>
      <c r="C3569" t="s">
        <v>311</v>
      </c>
      <c r="D3569" t="s">
        <v>312</v>
      </c>
      <c r="E3569" t="s">
        <v>111</v>
      </c>
      <c r="F3569" t="s">
        <v>112</v>
      </c>
      <c r="G3569" t="s">
        <v>113</v>
      </c>
      <c r="H3569" t="s">
        <v>42</v>
      </c>
      <c r="I3569" t="s">
        <v>6359</v>
      </c>
      <c r="J3569" s="4">
        <v>17819</v>
      </c>
    </row>
    <row r="3570" spans="1:10" x14ac:dyDescent="0.3">
      <c r="A3570" t="s">
        <v>6360</v>
      </c>
      <c r="B3570" s="4">
        <v>45688</v>
      </c>
      <c r="C3570" t="s">
        <v>2442</v>
      </c>
      <c r="D3570" t="s">
        <v>2443</v>
      </c>
      <c r="E3570" t="s">
        <v>111</v>
      </c>
      <c r="F3570" t="s">
        <v>112</v>
      </c>
      <c r="G3570" t="s">
        <v>113</v>
      </c>
      <c r="H3570" t="s">
        <v>42</v>
      </c>
      <c r="I3570" t="s">
        <v>6359</v>
      </c>
      <c r="J3570" s="4">
        <v>17819</v>
      </c>
    </row>
    <row r="3571" spans="1:10" x14ac:dyDescent="0.3">
      <c r="A3571" t="s">
        <v>6361</v>
      </c>
      <c r="B3571" s="4">
        <v>45688</v>
      </c>
      <c r="C3571" t="s">
        <v>109</v>
      </c>
      <c r="D3571" t="s">
        <v>110</v>
      </c>
      <c r="E3571" t="s">
        <v>111</v>
      </c>
      <c r="F3571" t="s">
        <v>112</v>
      </c>
      <c r="G3571" t="s">
        <v>113</v>
      </c>
      <c r="H3571" t="s">
        <v>42</v>
      </c>
      <c r="I3571" t="s">
        <v>6359</v>
      </c>
      <c r="J3571" s="4">
        <v>17819</v>
      </c>
    </row>
    <row r="3572" spans="1:10" x14ac:dyDescent="0.3">
      <c r="A3572" t="s">
        <v>1489</v>
      </c>
      <c r="B3572" s="4">
        <v>45688</v>
      </c>
      <c r="C3572" t="s">
        <v>477</v>
      </c>
      <c r="D3572" t="s">
        <v>478</v>
      </c>
      <c r="E3572" t="s">
        <v>51</v>
      </c>
      <c r="F3572" t="s">
        <v>52</v>
      </c>
      <c r="G3572" t="s">
        <v>53</v>
      </c>
      <c r="H3572" t="s">
        <v>42</v>
      </c>
      <c r="I3572" t="s">
        <v>1490</v>
      </c>
      <c r="J3572" s="4">
        <v>25993</v>
      </c>
    </row>
    <row r="3573" spans="1:10" x14ac:dyDescent="0.3">
      <c r="A3573" t="s">
        <v>1123</v>
      </c>
      <c r="B3573" s="4">
        <v>45688</v>
      </c>
      <c r="C3573" t="s">
        <v>264</v>
      </c>
      <c r="D3573" t="s">
        <v>265</v>
      </c>
      <c r="E3573" t="s">
        <v>77</v>
      </c>
      <c r="F3573" t="s">
        <v>78</v>
      </c>
      <c r="G3573" t="s">
        <v>79</v>
      </c>
      <c r="H3573" t="s">
        <v>42</v>
      </c>
      <c r="I3573" t="s">
        <v>1124</v>
      </c>
      <c r="J3573" s="4">
        <v>17304</v>
      </c>
    </row>
    <row r="3574" spans="1:10" x14ac:dyDescent="0.3">
      <c r="A3574" t="s">
        <v>1125</v>
      </c>
      <c r="B3574" s="4">
        <v>45688</v>
      </c>
      <c r="C3574" t="s">
        <v>1126</v>
      </c>
      <c r="D3574" t="s">
        <v>1127</v>
      </c>
      <c r="E3574" t="s">
        <v>51</v>
      </c>
      <c r="F3574" t="s">
        <v>52</v>
      </c>
      <c r="G3574" t="s">
        <v>53</v>
      </c>
      <c r="H3574" t="s">
        <v>42</v>
      </c>
      <c r="I3574" t="s">
        <v>1128</v>
      </c>
      <c r="J3574" s="4">
        <v>23731</v>
      </c>
    </row>
    <row r="3575" spans="1:10" x14ac:dyDescent="0.3">
      <c r="A3575" t="s">
        <v>4414</v>
      </c>
      <c r="B3575" s="4">
        <v>45688</v>
      </c>
      <c r="C3575" t="s">
        <v>4415</v>
      </c>
      <c r="D3575" t="s">
        <v>4416</v>
      </c>
      <c r="E3575" t="s">
        <v>39</v>
      </c>
      <c r="F3575" t="s">
        <v>40</v>
      </c>
      <c r="G3575" t="s">
        <v>41</v>
      </c>
      <c r="H3575" t="s">
        <v>42</v>
      </c>
      <c r="I3575" t="s">
        <v>4417</v>
      </c>
      <c r="J3575" s="4">
        <v>33911</v>
      </c>
    </row>
    <row r="3576" spans="1:10" x14ac:dyDescent="0.3">
      <c r="A3576" t="s">
        <v>1066</v>
      </c>
      <c r="B3576" s="4">
        <v>45688</v>
      </c>
      <c r="C3576" t="s">
        <v>1067</v>
      </c>
      <c r="D3576" t="s">
        <v>1068</v>
      </c>
      <c r="E3576" t="s">
        <v>217</v>
      </c>
      <c r="F3576" t="s">
        <v>218</v>
      </c>
      <c r="G3576" t="s">
        <v>79</v>
      </c>
      <c r="H3576" t="s">
        <v>42</v>
      </c>
      <c r="I3576" t="s">
        <v>910</v>
      </c>
      <c r="J3576" s="4">
        <v>32951</v>
      </c>
    </row>
    <row r="3577" spans="1:10" x14ac:dyDescent="0.3">
      <c r="A3577" t="s">
        <v>1100</v>
      </c>
      <c r="B3577" s="4">
        <v>45688</v>
      </c>
      <c r="C3577" t="s">
        <v>273</v>
      </c>
      <c r="D3577" t="s">
        <v>274</v>
      </c>
      <c r="E3577" t="s">
        <v>217</v>
      </c>
      <c r="F3577" t="s">
        <v>218</v>
      </c>
      <c r="G3577" t="s">
        <v>79</v>
      </c>
      <c r="H3577" t="s">
        <v>42</v>
      </c>
      <c r="I3577" t="s">
        <v>910</v>
      </c>
      <c r="J3577" s="4">
        <v>32951</v>
      </c>
    </row>
    <row r="3578" spans="1:10" x14ac:dyDescent="0.3">
      <c r="A3578" t="s">
        <v>1365</v>
      </c>
      <c r="B3578" s="4">
        <v>45688</v>
      </c>
      <c r="C3578" t="s">
        <v>599</v>
      </c>
      <c r="D3578" t="s">
        <v>600</v>
      </c>
      <c r="E3578" t="s">
        <v>51</v>
      </c>
      <c r="F3578" t="s">
        <v>52</v>
      </c>
      <c r="G3578" t="s">
        <v>53</v>
      </c>
      <c r="H3578" t="s">
        <v>42</v>
      </c>
      <c r="I3578" t="s">
        <v>1361</v>
      </c>
      <c r="J3578" s="4">
        <v>31951</v>
      </c>
    </row>
    <row r="3579" spans="1:10" x14ac:dyDescent="0.3">
      <c r="A3579" t="s">
        <v>6362</v>
      </c>
      <c r="B3579" s="4">
        <v>45688</v>
      </c>
      <c r="C3579" t="s">
        <v>1884</v>
      </c>
      <c r="D3579" t="s">
        <v>1885</v>
      </c>
      <c r="E3579" t="s">
        <v>353</v>
      </c>
      <c r="F3579" t="s">
        <v>354</v>
      </c>
      <c r="G3579" t="s">
        <v>79</v>
      </c>
      <c r="H3579" t="s">
        <v>42</v>
      </c>
      <c r="I3579" t="s">
        <v>6363</v>
      </c>
      <c r="J3579" s="4">
        <v>44132</v>
      </c>
    </row>
    <row r="3580" spans="1:10" x14ac:dyDescent="0.3">
      <c r="A3580" t="s">
        <v>1092</v>
      </c>
      <c r="B3580" s="4">
        <v>45688</v>
      </c>
      <c r="C3580" t="s">
        <v>396</v>
      </c>
      <c r="D3580" t="s">
        <v>397</v>
      </c>
      <c r="E3580" t="s">
        <v>51</v>
      </c>
      <c r="F3580" t="s">
        <v>52</v>
      </c>
      <c r="G3580" t="s">
        <v>53</v>
      </c>
      <c r="H3580" t="s">
        <v>42</v>
      </c>
      <c r="I3580" t="s">
        <v>1093</v>
      </c>
      <c r="J3580" s="4">
        <v>29674</v>
      </c>
    </row>
    <row r="3581" spans="1:10" x14ac:dyDescent="0.3">
      <c r="A3581" t="s">
        <v>1186</v>
      </c>
      <c r="B3581" s="4">
        <v>45688</v>
      </c>
      <c r="C3581" t="s">
        <v>662</v>
      </c>
      <c r="D3581" t="s">
        <v>663</v>
      </c>
      <c r="E3581" t="s">
        <v>51</v>
      </c>
      <c r="F3581" t="s">
        <v>52</v>
      </c>
      <c r="G3581" t="s">
        <v>53</v>
      </c>
      <c r="H3581" t="s">
        <v>42</v>
      </c>
      <c r="I3581" t="s">
        <v>1083</v>
      </c>
      <c r="J3581" s="4">
        <v>33845</v>
      </c>
    </row>
    <row r="3582" spans="1:10" x14ac:dyDescent="0.3">
      <c r="A3582" t="s">
        <v>1187</v>
      </c>
      <c r="B3582" s="4">
        <v>45688</v>
      </c>
      <c r="C3582" t="s">
        <v>125</v>
      </c>
      <c r="D3582" t="s">
        <v>126</v>
      </c>
      <c r="E3582" t="s">
        <v>51</v>
      </c>
      <c r="F3582" t="s">
        <v>52</v>
      </c>
      <c r="G3582" t="s">
        <v>53</v>
      </c>
      <c r="H3582" t="s">
        <v>42</v>
      </c>
      <c r="I3582" t="s">
        <v>1083</v>
      </c>
      <c r="J3582" s="4">
        <v>33845</v>
      </c>
    </row>
    <row r="3583" spans="1:10" x14ac:dyDescent="0.3">
      <c r="A3583" t="s">
        <v>1188</v>
      </c>
      <c r="B3583" s="4">
        <v>45688</v>
      </c>
      <c r="C3583" t="s">
        <v>81</v>
      </c>
      <c r="D3583" t="s">
        <v>82</v>
      </c>
      <c r="E3583" t="s">
        <v>51</v>
      </c>
      <c r="F3583" t="s">
        <v>52</v>
      </c>
      <c r="G3583" t="s">
        <v>53</v>
      </c>
      <c r="H3583" t="s">
        <v>42</v>
      </c>
      <c r="I3583" t="s">
        <v>1083</v>
      </c>
      <c r="J3583" s="4">
        <v>33845</v>
      </c>
    </row>
    <row r="3584" spans="1:10" x14ac:dyDescent="0.3">
      <c r="A3584" t="s">
        <v>1334</v>
      </c>
      <c r="B3584" s="4">
        <v>45688</v>
      </c>
      <c r="C3584" t="s">
        <v>314</v>
      </c>
      <c r="D3584" t="s">
        <v>315</v>
      </c>
      <c r="E3584" t="s">
        <v>51</v>
      </c>
      <c r="F3584" t="s">
        <v>52</v>
      </c>
      <c r="G3584" t="s">
        <v>53</v>
      </c>
      <c r="H3584" t="s">
        <v>42</v>
      </c>
      <c r="I3584" t="s">
        <v>607</v>
      </c>
      <c r="J3584" s="4">
        <v>22670</v>
      </c>
    </row>
    <row r="3585" spans="1:10" x14ac:dyDescent="0.3">
      <c r="A3585" t="s">
        <v>1534</v>
      </c>
      <c r="B3585" s="4">
        <v>45688</v>
      </c>
      <c r="C3585" t="s">
        <v>490</v>
      </c>
      <c r="D3585" t="s">
        <v>491</v>
      </c>
      <c r="E3585" t="s">
        <v>51</v>
      </c>
      <c r="F3585" t="s">
        <v>52</v>
      </c>
      <c r="G3585" t="s">
        <v>53</v>
      </c>
      <c r="H3585" t="s">
        <v>42</v>
      </c>
      <c r="I3585" t="s">
        <v>1535</v>
      </c>
      <c r="J3585" s="4">
        <v>31936</v>
      </c>
    </row>
    <row r="3586" spans="1:10" x14ac:dyDescent="0.3">
      <c r="A3586" t="s">
        <v>1539</v>
      </c>
      <c r="B3586" s="4">
        <v>45688</v>
      </c>
      <c r="C3586" t="s">
        <v>174</v>
      </c>
      <c r="D3586" t="s">
        <v>175</v>
      </c>
      <c r="E3586" t="s">
        <v>51</v>
      </c>
      <c r="F3586" t="s">
        <v>52</v>
      </c>
      <c r="G3586" t="s">
        <v>53</v>
      </c>
      <c r="H3586" t="s">
        <v>42</v>
      </c>
      <c r="I3586" t="s">
        <v>1535</v>
      </c>
      <c r="J3586" s="4">
        <v>31936</v>
      </c>
    </row>
    <row r="3587" spans="1:10" x14ac:dyDescent="0.3">
      <c r="A3587" t="s">
        <v>1540</v>
      </c>
      <c r="B3587" s="4">
        <v>45688</v>
      </c>
      <c r="C3587" t="s">
        <v>242</v>
      </c>
      <c r="D3587" t="s">
        <v>243</v>
      </c>
      <c r="E3587" t="s">
        <v>51</v>
      </c>
      <c r="F3587" t="s">
        <v>52</v>
      </c>
      <c r="G3587" t="s">
        <v>53</v>
      </c>
      <c r="H3587" t="s">
        <v>42</v>
      </c>
      <c r="I3587" t="s">
        <v>1535</v>
      </c>
      <c r="J3587" s="4">
        <v>31936</v>
      </c>
    </row>
    <row r="3588" spans="1:10" x14ac:dyDescent="0.3">
      <c r="A3588" t="s">
        <v>1541</v>
      </c>
      <c r="B3588" s="4">
        <v>45688</v>
      </c>
      <c r="C3588" t="s">
        <v>56</v>
      </c>
      <c r="D3588" t="s">
        <v>1542</v>
      </c>
      <c r="E3588" t="s">
        <v>51</v>
      </c>
      <c r="F3588" t="s">
        <v>52</v>
      </c>
      <c r="G3588" t="s">
        <v>53</v>
      </c>
      <c r="H3588" t="s">
        <v>42</v>
      </c>
      <c r="I3588" t="s">
        <v>1535</v>
      </c>
      <c r="J3588" s="4">
        <v>31936</v>
      </c>
    </row>
    <row r="3589" spans="1:10" x14ac:dyDescent="0.3">
      <c r="A3589" t="s">
        <v>6364</v>
      </c>
      <c r="B3589" s="4">
        <v>45688</v>
      </c>
      <c r="C3589" t="s">
        <v>129</v>
      </c>
      <c r="D3589" t="s">
        <v>130</v>
      </c>
      <c r="E3589" t="s">
        <v>39</v>
      </c>
      <c r="F3589" t="s">
        <v>40</v>
      </c>
      <c r="G3589" t="s">
        <v>41</v>
      </c>
      <c r="H3589" t="s">
        <v>42</v>
      </c>
      <c r="I3589" t="s">
        <v>2196</v>
      </c>
      <c r="J3589" s="4">
        <v>19622</v>
      </c>
    </row>
    <row r="3590" spans="1:10" x14ac:dyDescent="0.3">
      <c r="A3590" t="s">
        <v>6365</v>
      </c>
      <c r="B3590" s="4">
        <v>45688</v>
      </c>
      <c r="C3590" t="s">
        <v>2497</v>
      </c>
      <c r="D3590" t="s">
        <v>2498</v>
      </c>
      <c r="E3590" t="s">
        <v>77</v>
      </c>
      <c r="F3590" t="s">
        <v>78</v>
      </c>
      <c r="G3590" t="s">
        <v>79</v>
      </c>
      <c r="H3590" t="s">
        <v>42</v>
      </c>
      <c r="I3590" t="s">
        <v>6366</v>
      </c>
      <c r="J3590" s="4">
        <v>33619</v>
      </c>
    </row>
    <row r="3591" spans="1:10" x14ac:dyDescent="0.3">
      <c r="A3591" t="s">
        <v>6367</v>
      </c>
      <c r="B3591" s="4">
        <v>45688</v>
      </c>
      <c r="C3591" t="s">
        <v>109</v>
      </c>
      <c r="D3591" t="s">
        <v>110</v>
      </c>
      <c r="E3591" t="s">
        <v>39</v>
      </c>
      <c r="F3591" t="s">
        <v>40</v>
      </c>
      <c r="G3591" t="s">
        <v>41</v>
      </c>
      <c r="H3591" t="s">
        <v>42</v>
      </c>
      <c r="I3591" t="s">
        <v>6368</v>
      </c>
      <c r="J3591" s="4">
        <v>22246</v>
      </c>
    </row>
    <row r="3592" spans="1:10" x14ac:dyDescent="0.3">
      <c r="A3592" t="s">
        <v>6369</v>
      </c>
      <c r="B3592" s="4">
        <v>45688</v>
      </c>
      <c r="C3592" t="s">
        <v>545</v>
      </c>
      <c r="D3592" t="s">
        <v>546</v>
      </c>
      <c r="E3592" t="s">
        <v>39</v>
      </c>
      <c r="F3592" t="s">
        <v>40</v>
      </c>
      <c r="G3592" t="s">
        <v>41</v>
      </c>
      <c r="H3592" t="s">
        <v>42</v>
      </c>
      <c r="I3592" t="s">
        <v>6368</v>
      </c>
      <c r="J3592" s="4">
        <v>22246</v>
      </c>
    </row>
    <row r="3593" spans="1:10" x14ac:dyDescent="0.3">
      <c r="A3593" t="s">
        <v>6370</v>
      </c>
      <c r="B3593" s="4">
        <v>45688</v>
      </c>
      <c r="C3593" t="s">
        <v>37</v>
      </c>
      <c r="D3593" t="s">
        <v>38</v>
      </c>
      <c r="E3593" t="s">
        <v>39</v>
      </c>
      <c r="F3593" t="s">
        <v>40</v>
      </c>
      <c r="G3593" t="s">
        <v>41</v>
      </c>
      <c r="H3593" t="s">
        <v>42</v>
      </c>
      <c r="I3593" t="s">
        <v>6368</v>
      </c>
      <c r="J3593" s="4">
        <v>22246</v>
      </c>
    </row>
    <row r="3594" spans="1:10" x14ac:dyDescent="0.3">
      <c r="A3594" t="s">
        <v>6371</v>
      </c>
      <c r="B3594" s="4">
        <v>45688</v>
      </c>
      <c r="C3594" t="s">
        <v>147</v>
      </c>
      <c r="D3594" t="s">
        <v>148</v>
      </c>
      <c r="E3594" t="s">
        <v>39</v>
      </c>
      <c r="F3594" t="s">
        <v>40</v>
      </c>
      <c r="G3594" t="s">
        <v>41</v>
      </c>
      <c r="H3594" t="s">
        <v>42</v>
      </c>
      <c r="I3594" t="s">
        <v>6368</v>
      </c>
      <c r="J3594" s="4">
        <v>22246</v>
      </c>
    </row>
    <row r="3595" spans="1:10" x14ac:dyDescent="0.3">
      <c r="A3595" t="s">
        <v>6372</v>
      </c>
      <c r="B3595" s="4">
        <v>45688</v>
      </c>
      <c r="C3595" t="s">
        <v>6373</v>
      </c>
      <c r="D3595" t="s">
        <v>6374</v>
      </c>
      <c r="E3595" t="s">
        <v>77</v>
      </c>
      <c r="F3595" t="s">
        <v>78</v>
      </c>
      <c r="G3595" t="s">
        <v>79</v>
      </c>
      <c r="H3595" t="s">
        <v>42</v>
      </c>
      <c r="I3595" t="s">
        <v>6366</v>
      </c>
      <c r="J3595" s="4">
        <v>33619</v>
      </c>
    </row>
    <row r="3596" spans="1:10" x14ac:dyDescent="0.3">
      <c r="A3596" t="s">
        <v>6375</v>
      </c>
      <c r="B3596" s="4">
        <v>45688</v>
      </c>
      <c r="C3596" t="s">
        <v>109</v>
      </c>
      <c r="D3596" t="s">
        <v>110</v>
      </c>
      <c r="E3596" t="s">
        <v>39</v>
      </c>
      <c r="F3596" t="s">
        <v>40</v>
      </c>
      <c r="G3596" t="s">
        <v>41</v>
      </c>
      <c r="H3596" t="s">
        <v>42</v>
      </c>
      <c r="I3596" t="s">
        <v>3993</v>
      </c>
      <c r="J3596" s="4">
        <v>30551</v>
      </c>
    </row>
    <row r="3597" spans="1:10" x14ac:dyDescent="0.3">
      <c r="A3597" t="s">
        <v>6376</v>
      </c>
      <c r="B3597" s="4">
        <v>45688</v>
      </c>
      <c r="C3597" t="s">
        <v>88</v>
      </c>
      <c r="D3597" t="s">
        <v>89</v>
      </c>
      <c r="E3597" t="s">
        <v>51</v>
      </c>
      <c r="F3597" t="s">
        <v>52</v>
      </c>
      <c r="G3597" t="s">
        <v>53</v>
      </c>
      <c r="H3597" t="s">
        <v>42</v>
      </c>
      <c r="I3597" t="s">
        <v>3646</v>
      </c>
      <c r="J3597" s="4">
        <v>18576</v>
      </c>
    </row>
    <row r="3598" spans="1:10" x14ac:dyDescent="0.3">
      <c r="A3598" t="s">
        <v>6377</v>
      </c>
      <c r="B3598" s="4">
        <v>45688</v>
      </c>
      <c r="C3598" t="s">
        <v>6378</v>
      </c>
      <c r="D3598" t="s">
        <v>6379</v>
      </c>
      <c r="E3598" t="s">
        <v>51</v>
      </c>
      <c r="F3598" t="s">
        <v>52</v>
      </c>
      <c r="G3598" t="s">
        <v>53</v>
      </c>
      <c r="H3598" t="s">
        <v>42</v>
      </c>
      <c r="I3598" t="s">
        <v>4020</v>
      </c>
      <c r="J3598" s="4">
        <v>22483</v>
      </c>
    </row>
    <row r="3599" spans="1:10" x14ac:dyDescent="0.3">
      <c r="A3599" t="s">
        <v>6380</v>
      </c>
      <c r="B3599" s="4">
        <v>45688</v>
      </c>
      <c r="C3599" t="s">
        <v>6381</v>
      </c>
      <c r="D3599" t="s">
        <v>6382</v>
      </c>
      <c r="E3599" t="s">
        <v>51</v>
      </c>
      <c r="F3599" t="s">
        <v>52</v>
      </c>
      <c r="G3599" t="s">
        <v>53</v>
      </c>
      <c r="H3599" t="s">
        <v>42</v>
      </c>
      <c r="I3599" t="s">
        <v>4867</v>
      </c>
      <c r="J3599" s="4">
        <v>21197</v>
      </c>
    </row>
    <row r="3600" spans="1:10" x14ac:dyDescent="0.3">
      <c r="A3600" t="s">
        <v>6383</v>
      </c>
      <c r="B3600" s="4">
        <v>45688</v>
      </c>
      <c r="C3600" t="s">
        <v>2053</v>
      </c>
      <c r="D3600" t="s">
        <v>939</v>
      </c>
      <c r="E3600" t="s">
        <v>77</v>
      </c>
      <c r="F3600" t="s">
        <v>78</v>
      </c>
      <c r="G3600" t="s">
        <v>79</v>
      </c>
      <c r="H3600" t="s">
        <v>42</v>
      </c>
      <c r="I3600" t="s">
        <v>745</v>
      </c>
      <c r="J3600" s="4">
        <v>30023</v>
      </c>
    </row>
    <row r="3601" spans="1:10" x14ac:dyDescent="0.3">
      <c r="A3601" t="s">
        <v>6384</v>
      </c>
      <c r="B3601" s="4">
        <v>45688</v>
      </c>
      <c r="C3601" t="s">
        <v>1367</v>
      </c>
      <c r="D3601" t="s">
        <v>1368</v>
      </c>
      <c r="E3601" t="s">
        <v>39</v>
      </c>
      <c r="F3601" t="s">
        <v>40</v>
      </c>
      <c r="G3601" t="s">
        <v>41</v>
      </c>
      <c r="H3601" t="s">
        <v>42</v>
      </c>
      <c r="I3601" t="s">
        <v>1119</v>
      </c>
      <c r="J3601" s="4">
        <v>18231</v>
      </c>
    </row>
    <row r="3602" spans="1:10" x14ac:dyDescent="0.3">
      <c r="A3602" t="s">
        <v>6385</v>
      </c>
      <c r="B3602" s="4">
        <v>45688</v>
      </c>
      <c r="C3602" t="s">
        <v>2391</v>
      </c>
      <c r="D3602" t="s">
        <v>2392</v>
      </c>
      <c r="E3602" t="s">
        <v>39</v>
      </c>
      <c r="F3602" t="s">
        <v>40</v>
      </c>
      <c r="G3602" t="s">
        <v>41</v>
      </c>
      <c r="H3602" t="s">
        <v>42</v>
      </c>
      <c r="I3602" t="s">
        <v>6386</v>
      </c>
      <c r="J3602" s="4">
        <v>22090</v>
      </c>
    </row>
    <row r="3603" spans="1:10" x14ac:dyDescent="0.3">
      <c r="A3603" t="s">
        <v>6387</v>
      </c>
      <c r="B3603" s="4">
        <v>45688</v>
      </c>
      <c r="C3603" t="s">
        <v>120</v>
      </c>
      <c r="D3603" t="s">
        <v>121</v>
      </c>
      <c r="E3603" t="s">
        <v>39</v>
      </c>
      <c r="F3603" t="s">
        <v>40</v>
      </c>
      <c r="G3603" t="s">
        <v>41</v>
      </c>
      <c r="H3603" t="s">
        <v>42</v>
      </c>
      <c r="I3603" t="s">
        <v>6386</v>
      </c>
      <c r="J3603" s="4">
        <v>22090</v>
      </c>
    </row>
    <row r="3604" spans="1:10" x14ac:dyDescent="0.3">
      <c r="A3604" t="s">
        <v>6388</v>
      </c>
      <c r="B3604" s="4">
        <v>45688</v>
      </c>
      <c r="C3604" t="s">
        <v>574</v>
      </c>
      <c r="D3604" t="s">
        <v>1164</v>
      </c>
      <c r="E3604" t="s">
        <v>39</v>
      </c>
      <c r="F3604" t="s">
        <v>40</v>
      </c>
      <c r="G3604" t="s">
        <v>41</v>
      </c>
      <c r="H3604" t="s">
        <v>42</v>
      </c>
      <c r="I3604" t="s">
        <v>6386</v>
      </c>
      <c r="J3604" s="4">
        <v>22090</v>
      </c>
    </row>
    <row r="3605" spans="1:10" x14ac:dyDescent="0.3">
      <c r="A3605" t="s">
        <v>6389</v>
      </c>
      <c r="B3605" s="4">
        <v>45688</v>
      </c>
      <c r="C3605" t="s">
        <v>1870</v>
      </c>
      <c r="D3605" t="s">
        <v>1871</v>
      </c>
      <c r="E3605" t="s">
        <v>51</v>
      </c>
      <c r="F3605" t="s">
        <v>52</v>
      </c>
      <c r="G3605" t="s">
        <v>53</v>
      </c>
      <c r="H3605" t="s">
        <v>42</v>
      </c>
      <c r="I3605" t="s">
        <v>6390</v>
      </c>
      <c r="J3605" s="4">
        <v>25458</v>
      </c>
    </row>
    <row r="3606" spans="1:10" x14ac:dyDescent="0.3">
      <c r="A3606" t="s">
        <v>6391</v>
      </c>
      <c r="B3606" s="4">
        <v>45688</v>
      </c>
      <c r="C3606" t="s">
        <v>1326</v>
      </c>
      <c r="D3606" t="s">
        <v>1327</v>
      </c>
      <c r="E3606" t="s">
        <v>51</v>
      </c>
      <c r="F3606" t="s">
        <v>52</v>
      </c>
      <c r="G3606" t="s">
        <v>53</v>
      </c>
      <c r="H3606" t="s">
        <v>42</v>
      </c>
      <c r="I3606" t="s">
        <v>4867</v>
      </c>
      <c r="J3606" s="4">
        <v>21197</v>
      </c>
    </row>
    <row r="3607" spans="1:10" x14ac:dyDescent="0.3">
      <c r="A3607" t="s">
        <v>6392</v>
      </c>
      <c r="B3607" s="4">
        <v>45688</v>
      </c>
      <c r="C3607" t="s">
        <v>408</v>
      </c>
      <c r="D3607" t="s">
        <v>4266</v>
      </c>
      <c r="E3607" t="s">
        <v>51</v>
      </c>
      <c r="F3607" t="s">
        <v>52</v>
      </c>
      <c r="G3607" t="s">
        <v>53</v>
      </c>
      <c r="H3607" t="s">
        <v>42</v>
      </c>
      <c r="I3607" t="s">
        <v>1797</v>
      </c>
      <c r="J3607" s="4">
        <v>21998</v>
      </c>
    </row>
    <row r="3608" spans="1:10" x14ac:dyDescent="0.3">
      <c r="A3608" t="s">
        <v>6393</v>
      </c>
      <c r="B3608" s="4">
        <v>45688</v>
      </c>
      <c r="C3608" t="s">
        <v>147</v>
      </c>
      <c r="D3608" t="s">
        <v>148</v>
      </c>
      <c r="E3608" t="s">
        <v>39</v>
      </c>
      <c r="F3608" t="s">
        <v>40</v>
      </c>
      <c r="G3608" t="s">
        <v>41</v>
      </c>
      <c r="H3608" t="s">
        <v>42</v>
      </c>
      <c r="I3608" t="s">
        <v>6394</v>
      </c>
      <c r="J3608" s="4">
        <v>27371</v>
      </c>
    </row>
    <row r="3609" spans="1:10" x14ac:dyDescent="0.3">
      <c r="A3609" t="s">
        <v>6395</v>
      </c>
      <c r="B3609" s="4">
        <v>45688</v>
      </c>
      <c r="C3609" t="s">
        <v>109</v>
      </c>
      <c r="D3609" t="s">
        <v>110</v>
      </c>
      <c r="E3609" t="s">
        <v>39</v>
      </c>
      <c r="F3609" t="s">
        <v>40</v>
      </c>
      <c r="G3609" t="s">
        <v>41</v>
      </c>
      <c r="H3609" t="s">
        <v>42</v>
      </c>
      <c r="I3609" t="s">
        <v>6394</v>
      </c>
      <c r="J3609" s="4">
        <v>27371</v>
      </c>
    </row>
    <row r="3610" spans="1:10" x14ac:dyDescent="0.3">
      <c r="A3610" t="s">
        <v>6396</v>
      </c>
      <c r="B3610" s="4">
        <v>45688</v>
      </c>
      <c r="C3610" t="s">
        <v>419</v>
      </c>
      <c r="D3610" t="s">
        <v>420</v>
      </c>
      <c r="E3610" t="s">
        <v>39</v>
      </c>
      <c r="F3610" t="s">
        <v>40</v>
      </c>
      <c r="G3610" t="s">
        <v>41</v>
      </c>
      <c r="H3610" t="s">
        <v>42</v>
      </c>
      <c r="I3610" t="s">
        <v>6394</v>
      </c>
      <c r="J3610" s="4">
        <v>27371</v>
      </c>
    </row>
    <row r="3611" spans="1:10" x14ac:dyDescent="0.3">
      <c r="A3611" t="s">
        <v>6397</v>
      </c>
      <c r="B3611" s="4">
        <v>45688</v>
      </c>
      <c r="C3611" t="s">
        <v>188</v>
      </c>
      <c r="D3611" t="s">
        <v>189</v>
      </c>
      <c r="E3611" t="s">
        <v>51</v>
      </c>
      <c r="F3611" t="s">
        <v>52</v>
      </c>
      <c r="G3611" t="s">
        <v>53</v>
      </c>
      <c r="H3611" t="s">
        <v>42</v>
      </c>
      <c r="I3611" t="s">
        <v>6398</v>
      </c>
      <c r="J3611" s="4">
        <v>28715</v>
      </c>
    </row>
    <row r="3612" spans="1:10" x14ac:dyDescent="0.3">
      <c r="A3612" t="s">
        <v>6399</v>
      </c>
      <c r="B3612" s="4">
        <v>45688</v>
      </c>
      <c r="C3612" t="s">
        <v>727</v>
      </c>
      <c r="D3612" t="s">
        <v>728</v>
      </c>
      <c r="E3612" t="s">
        <v>39</v>
      </c>
      <c r="F3612" t="s">
        <v>40</v>
      </c>
      <c r="G3612" t="s">
        <v>41</v>
      </c>
      <c r="H3612" t="s">
        <v>42</v>
      </c>
      <c r="I3612" t="s">
        <v>4464</v>
      </c>
      <c r="J3612" s="4">
        <v>37860</v>
      </c>
    </row>
    <row r="3613" spans="1:10" x14ac:dyDescent="0.3">
      <c r="A3613" t="s">
        <v>6400</v>
      </c>
      <c r="B3613" s="4">
        <v>45688</v>
      </c>
      <c r="C3613" t="s">
        <v>951</v>
      </c>
      <c r="D3613" t="s">
        <v>3665</v>
      </c>
      <c r="E3613" t="s">
        <v>217</v>
      </c>
      <c r="F3613" t="s">
        <v>218</v>
      </c>
      <c r="G3613" t="s">
        <v>79</v>
      </c>
      <c r="H3613" t="s">
        <v>42</v>
      </c>
      <c r="I3613" t="s">
        <v>5804</v>
      </c>
      <c r="J3613" s="4">
        <v>30191</v>
      </c>
    </row>
    <row r="3614" spans="1:10" x14ac:dyDescent="0.3">
      <c r="A3614" t="s">
        <v>6401</v>
      </c>
      <c r="B3614" s="4">
        <v>45688</v>
      </c>
      <c r="C3614" t="s">
        <v>6402</v>
      </c>
      <c r="D3614" t="s">
        <v>6403</v>
      </c>
      <c r="E3614" t="s">
        <v>353</v>
      </c>
      <c r="F3614" t="s">
        <v>354</v>
      </c>
      <c r="G3614" t="s">
        <v>79</v>
      </c>
      <c r="H3614" t="s">
        <v>42</v>
      </c>
      <c r="I3614" t="s">
        <v>6404</v>
      </c>
      <c r="J3614" s="4">
        <v>41367</v>
      </c>
    </row>
    <row r="3615" spans="1:10" x14ac:dyDescent="0.3">
      <c r="A3615" t="s">
        <v>6405</v>
      </c>
      <c r="B3615" s="4">
        <v>45688</v>
      </c>
      <c r="C3615" t="s">
        <v>692</v>
      </c>
      <c r="D3615" t="s">
        <v>693</v>
      </c>
      <c r="E3615" t="s">
        <v>51</v>
      </c>
      <c r="F3615" t="s">
        <v>52</v>
      </c>
      <c r="G3615" t="s">
        <v>53</v>
      </c>
      <c r="H3615" t="s">
        <v>42</v>
      </c>
      <c r="I3615" t="s">
        <v>1147</v>
      </c>
      <c r="J3615" s="4">
        <v>19915</v>
      </c>
    </row>
    <row r="3616" spans="1:10" x14ac:dyDescent="0.3">
      <c r="A3616" t="s">
        <v>6406</v>
      </c>
      <c r="B3616" s="4">
        <v>45688</v>
      </c>
      <c r="C3616" t="s">
        <v>85</v>
      </c>
      <c r="D3616" t="s">
        <v>86</v>
      </c>
      <c r="E3616" t="s">
        <v>51</v>
      </c>
      <c r="F3616" t="s">
        <v>52</v>
      </c>
      <c r="G3616" t="s">
        <v>53</v>
      </c>
      <c r="H3616" t="s">
        <v>42</v>
      </c>
      <c r="I3616" t="s">
        <v>1147</v>
      </c>
      <c r="J3616" s="4">
        <v>19915</v>
      </c>
    </row>
    <row r="3617" spans="1:10" x14ac:dyDescent="0.3">
      <c r="A3617" t="s">
        <v>6407</v>
      </c>
      <c r="B3617" s="4">
        <v>45688</v>
      </c>
      <c r="C3617" t="s">
        <v>474</v>
      </c>
      <c r="D3617" t="s">
        <v>475</v>
      </c>
      <c r="E3617" t="s">
        <v>217</v>
      </c>
      <c r="F3617" t="s">
        <v>218</v>
      </c>
      <c r="G3617" t="s">
        <v>79</v>
      </c>
      <c r="H3617" t="s">
        <v>42</v>
      </c>
      <c r="I3617" t="s">
        <v>6408</v>
      </c>
      <c r="J3617" s="4">
        <v>26704</v>
      </c>
    </row>
    <row r="3618" spans="1:10" x14ac:dyDescent="0.3">
      <c r="A3618" t="s">
        <v>6409</v>
      </c>
      <c r="B3618" s="4">
        <v>45688</v>
      </c>
      <c r="C3618" t="s">
        <v>692</v>
      </c>
      <c r="D3618" t="s">
        <v>723</v>
      </c>
      <c r="E3618" t="s">
        <v>217</v>
      </c>
      <c r="F3618" t="s">
        <v>218</v>
      </c>
      <c r="G3618" t="s">
        <v>79</v>
      </c>
      <c r="H3618" t="s">
        <v>42</v>
      </c>
      <c r="I3618" t="s">
        <v>6408</v>
      </c>
      <c r="J3618" s="4">
        <v>26704</v>
      </c>
    </row>
    <row r="3619" spans="1:10" x14ac:dyDescent="0.3">
      <c r="A3619" t="s">
        <v>6410</v>
      </c>
      <c r="B3619" s="4">
        <v>45688</v>
      </c>
      <c r="C3619" t="s">
        <v>325</v>
      </c>
      <c r="D3619" t="s">
        <v>326</v>
      </c>
      <c r="E3619" t="s">
        <v>217</v>
      </c>
      <c r="F3619" t="s">
        <v>218</v>
      </c>
      <c r="G3619" t="s">
        <v>79</v>
      </c>
      <c r="H3619" t="s">
        <v>42</v>
      </c>
      <c r="I3619" t="s">
        <v>6408</v>
      </c>
      <c r="J3619" s="4">
        <v>26704</v>
      </c>
    </row>
    <row r="3620" spans="1:10" x14ac:dyDescent="0.3">
      <c r="A3620" t="s">
        <v>6411</v>
      </c>
      <c r="B3620" s="4">
        <v>45688</v>
      </c>
      <c r="C3620" t="s">
        <v>665</v>
      </c>
      <c r="D3620" t="s">
        <v>666</v>
      </c>
      <c r="E3620" t="s">
        <v>217</v>
      </c>
      <c r="F3620" t="s">
        <v>218</v>
      </c>
      <c r="G3620" t="s">
        <v>79</v>
      </c>
      <c r="H3620" t="s">
        <v>42</v>
      </c>
      <c r="I3620" t="s">
        <v>6408</v>
      </c>
      <c r="J3620" s="4">
        <v>26704</v>
      </c>
    </row>
    <row r="3621" spans="1:10" x14ac:dyDescent="0.3">
      <c r="A3621" t="s">
        <v>6412</v>
      </c>
      <c r="B3621" s="4">
        <v>45688</v>
      </c>
      <c r="C3621" t="s">
        <v>136</v>
      </c>
      <c r="D3621" t="s">
        <v>137</v>
      </c>
      <c r="E3621" t="s">
        <v>39</v>
      </c>
      <c r="F3621" t="s">
        <v>40</v>
      </c>
      <c r="G3621" t="s">
        <v>41</v>
      </c>
      <c r="H3621" t="s">
        <v>42</v>
      </c>
      <c r="I3621" t="s">
        <v>6413</v>
      </c>
      <c r="J3621" s="4">
        <v>31617</v>
      </c>
    </row>
    <row r="3622" spans="1:10" x14ac:dyDescent="0.3">
      <c r="A3622" t="s">
        <v>6414</v>
      </c>
      <c r="B3622" s="4">
        <v>45688</v>
      </c>
      <c r="C3622" t="s">
        <v>109</v>
      </c>
      <c r="D3622" t="s">
        <v>110</v>
      </c>
      <c r="E3622" t="s">
        <v>39</v>
      </c>
      <c r="F3622" t="s">
        <v>40</v>
      </c>
      <c r="G3622" t="s">
        <v>41</v>
      </c>
      <c r="H3622" t="s">
        <v>42</v>
      </c>
      <c r="I3622" t="s">
        <v>6413</v>
      </c>
      <c r="J3622" s="4">
        <v>31617</v>
      </c>
    </row>
    <row r="3623" spans="1:10" x14ac:dyDescent="0.3">
      <c r="A3623" t="s">
        <v>6415</v>
      </c>
      <c r="B3623" s="4">
        <v>45688</v>
      </c>
      <c r="C3623" t="s">
        <v>215</v>
      </c>
      <c r="D3623" t="s">
        <v>216</v>
      </c>
      <c r="E3623" t="s">
        <v>39</v>
      </c>
      <c r="F3623" t="s">
        <v>40</v>
      </c>
      <c r="G3623" t="s">
        <v>41</v>
      </c>
      <c r="H3623" t="s">
        <v>42</v>
      </c>
      <c r="I3623" t="s">
        <v>6413</v>
      </c>
      <c r="J3623" s="4">
        <v>31617</v>
      </c>
    </row>
    <row r="3624" spans="1:10" x14ac:dyDescent="0.3">
      <c r="A3624" t="s">
        <v>6416</v>
      </c>
      <c r="B3624" s="4">
        <v>45688</v>
      </c>
      <c r="C3624" t="s">
        <v>174</v>
      </c>
      <c r="D3624" t="s">
        <v>175</v>
      </c>
      <c r="E3624" t="s">
        <v>39</v>
      </c>
      <c r="F3624" t="s">
        <v>40</v>
      </c>
      <c r="G3624" t="s">
        <v>41</v>
      </c>
      <c r="H3624" t="s">
        <v>42</v>
      </c>
      <c r="I3624" t="s">
        <v>6413</v>
      </c>
      <c r="J3624" s="4">
        <v>31617</v>
      </c>
    </row>
    <row r="3625" spans="1:10" x14ac:dyDescent="0.3">
      <c r="A3625" t="s">
        <v>6417</v>
      </c>
      <c r="B3625" s="4">
        <v>45688</v>
      </c>
      <c r="C3625" t="s">
        <v>963</v>
      </c>
      <c r="D3625" t="s">
        <v>964</v>
      </c>
      <c r="E3625" t="s">
        <v>217</v>
      </c>
      <c r="F3625" t="s">
        <v>218</v>
      </c>
      <c r="G3625" t="s">
        <v>79</v>
      </c>
      <c r="H3625" t="s">
        <v>42</v>
      </c>
      <c r="I3625" t="s">
        <v>2875</v>
      </c>
      <c r="J3625" s="4">
        <v>24002</v>
      </c>
    </row>
    <row r="3626" spans="1:10" x14ac:dyDescent="0.3">
      <c r="A3626" t="s">
        <v>6418</v>
      </c>
      <c r="B3626" s="4">
        <v>45688</v>
      </c>
      <c r="C3626" t="s">
        <v>400</v>
      </c>
      <c r="D3626" t="s">
        <v>401</v>
      </c>
      <c r="E3626" t="s">
        <v>39</v>
      </c>
      <c r="F3626" t="s">
        <v>40</v>
      </c>
      <c r="G3626" t="s">
        <v>41</v>
      </c>
      <c r="H3626" t="s">
        <v>42</v>
      </c>
      <c r="I3626" t="s">
        <v>6413</v>
      </c>
      <c r="J3626" s="4">
        <v>31617</v>
      </c>
    </row>
    <row r="3627" spans="1:10" x14ac:dyDescent="0.3">
      <c r="A3627" t="s">
        <v>659</v>
      </c>
      <c r="B3627" s="4">
        <v>45688</v>
      </c>
      <c r="C3627" t="s">
        <v>238</v>
      </c>
      <c r="D3627" t="s">
        <v>239</v>
      </c>
      <c r="E3627" t="s">
        <v>77</v>
      </c>
      <c r="F3627" t="s">
        <v>78</v>
      </c>
      <c r="G3627" t="s">
        <v>79</v>
      </c>
      <c r="H3627" t="s">
        <v>42</v>
      </c>
      <c r="I3627" t="s">
        <v>660</v>
      </c>
      <c r="J3627" s="4">
        <v>30467</v>
      </c>
    </row>
    <row r="3628" spans="1:10" x14ac:dyDescent="0.3">
      <c r="A3628" t="s">
        <v>6419</v>
      </c>
      <c r="B3628" s="4">
        <v>45688</v>
      </c>
      <c r="C3628" t="s">
        <v>987</v>
      </c>
      <c r="D3628" t="s">
        <v>988</v>
      </c>
      <c r="E3628" t="s">
        <v>698</v>
      </c>
      <c r="F3628" t="s">
        <v>699</v>
      </c>
      <c r="G3628" t="s">
        <v>700</v>
      </c>
      <c r="H3628" t="s">
        <v>42</v>
      </c>
      <c r="I3628" t="s">
        <v>1339</v>
      </c>
      <c r="J3628" s="4">
        <v>33207</v>
      </c>
    </row>
    <row r="3629" spans="1:10" x14ac:dyDescent="0.3">
      <c r="A3629" t="s">
        <v>6420</v>
      </c>
      <c r="B3629" s="4">
        <v>45688</v>
      </c>
      <c r="C3629" t="s">
        <v>6421</v>
      </c>
      <c r="D3629" t="s">
        <v>6422</v>
      </c>
      <c r="E3629" t="s">
        <v>39</v>
      </c>
      <c r="F3629" t="s">
        <v>40</v>
      </c>
      <c r="G3629" t="s">
        <v>41</v>
      </c>
      <c r="H3629" t="s">
        <v>42</v>
      </c>
      <c r="I3629" t="s">
        <v>6413</v>
      </c>
      <c r="J3629" s="4">
        <v>31617</v>
      </c>
    </row>
    <row r="3630" spans="1:10" x14ac:dyDescent="0.3">
      <c r="A3630" t="s">
        <v>6423</v>
      </c>
      <c r="B3630" s="4">
        <v>45688</v>
      </c>
      <c r="C3630" t="s">
        <v>60</v>
      </c>
      <c r="D3630" t="s">
        <v>61</v>
      </c>
      <c r="E3630" t="s">
        <v>51</v>
      </c>
      <c r="F3630" t="s">
        <v>52</v>
      </c>
      <c r="G3630" t="s">
        <v>53</v>
      </c>
      <c r="H3630" t="s">
        <v>42</v>
      </c>
      <c r="I3630" t="s">
        <v>4020</v>
      </c>
      <c r="J3630" s="4">
        <v>22483</v>
      </c>
    </row>
    <row r="3631" spans="1:10" x14ac:dyDescent="0.3">
      <c r="A3631" t="s">
        <v>6424</v>
      </c>
      <c r="B3631" s="4">
        <v>45688</v>
      </c>
      <c r="C3631" t="s">
        <v>2537</v>
      </c>
      <c r="D3631" t="s">
        <v>2538</v>
      </c>
      <c r="E3631" t="s">
        <v>39</v>
      </c>
      <c r="F3631" t="s">
        <v>40</v>
      </c>
      <c r="G3631" t="s">
        <v>41</v>
      </c>
      <c r="H3631" t="s">
        <v>42</v>
      </c>
      <c r="I3631" t="s">
        <v>3201</v>
      </c>
      <c r="J3631" s="4">
        <v>24128</v>
      </c>
    </row>
    <row r="3632" spans="1:10" x14ac:dyDescent="0.3">
      <c r="A3632" t="s">
        <v>6425</v>
      </c>
      <c r="B3632" s="4">
        <v>45688</v>
      </c>
      <c r="C3632" t="s">
        <v>215</v>
      </c>
      <c r="D3632" t="s">
        <v>216</v>
      </c>
      <c r="E3632" t="s">
        <v>39</v>
      </c>
      <c r="F3632" t="s">
        <v>40</v>
      </c>
      <c r="G3632" t="s">
        <v>41</v>
      </c>
      <c r="H3632" t="s">
        <v>42</v>
      </c>
      <c r="I3632" t="s">
        <v>6426</v>
      </c>
      <c r="J3632" s="4">
        <v>28419</v>
      </c>
    </row>
    <row r="3633" spans="1:10" x14ac:dyDescent="0.3">
      <c r="A3633" t="s">
        <v>6427</v>
      </c>
      <c r="B3633" s="4">
        <v>45688</v>
      </c>
      <c r="C3633" t="s">
        <v>2099</v>
      </c>
      <c r="D3633" t="s">
        <v>2100</v>
      </c>
      <c r="E3633" t="s">
        <v>39</v>
      </c>
      <c r="F3633" t="s">
        <v>40</v>
      </c>
      <c r="G3633" t="s">
        <v>41</v>
      </c>
      <c r="H3633" t="s">
        <v>42</v>
      </c>
      <c r="I3633" t="s">
        <v>6426</v>
      </c>
      <c r="J3633" s="4">
        <v>28419</v>
      </c>
    </row>
    <row r="3634" spans="1:10" x14ac:dyDescent="0.3">
      <c r="A3634" t="s">
        <v>6428</v>
      </c>
      <c r="B3634" s="4">
        <v>45688</v>
      </c>
      <c r="C3634" t="s">
        <v>1718</v>
      </c>
      <c r="D3634" t="s">
        <v>1719</v>
      </c>
      <c r="E3634" t="s">
        <v>39</v>
      </c>
      <c r="F3634" t="s">
        <v>40</v>
      </c>
      <c r="G3634" t="s">
        <v>41</v>
      </c>
      <c r="H3634" t="s">
        <v>42</v>
      </c>
      <c r="I3634" t="s">
        <v>6426</v>
      </c>
      <c r="J3634" s="4">
        <v>28419</v>
      </c>
    </row>
    <row r="3635" spans="1:10" x14ac:dyDescent="0.3">
      <c r="A3635" t="s">
        <v>6429</v>
      </c>
      <c r="B3635" s="4">
        <v>45688</v>
      </c>
      <c r="C3635" t="s">
        <v>1655</v>
      </c>
      <c r="D3635" t="s">
        <v>1656</v>
      </c>
      <c r="E3635" t="s">
        <v>39</v>
      </c>
      <c r="F3635" t="s">
        <v>40</v>
      </c>
      <c r="G3635" t="s">
        <v>41</v>
      </c>
      <c r="H3635" t="s">
        <v>42</v>
      </c>
      <c r="I3635" t="s">
        <v>6426</v>
      </c>
      <c r="J3635" s="4">
        <v>28419</v>
      </c>
    </row>
    <row r="3636" spans="1:10" x14ac:dyDescent="0.3">
      <c r="A3636" t="s">
        <v>6430</v>
      </c>
      <c r="B3636" s="4">
        <v>45688</v>
      </c>
      <c r="C3636" t="s">
        <v>2370</v>
      </c>
      <c r="D3636" t="s">
        <v>2371</v>
      </c>
      <c r="E3636" t="s">
        <v>39</v>
      </c>
      <c r="F3636" t="s">
        <v>40</v>
      </c>
      <c r="G3636" t="s">
        <v>41</v>
      </c>
      <c r="H3636" t="s">
        <v>42</v>
      </c>
      <c r="I3636" t="s">
        <v>145</v>
      </c>
      <c r="J3636" s="4">
        <v>22857</v>
      </c>
    </row>
    <row r="3637" spans="1:10" x14ac:dyDescent="0.3">
      <c r="A3637" t="s">
        <v>6431</v>
      </c>
      <c r="B3637" s="4">
        <v>45688</v>
      </c>
      <c r="C3637" t="s">
        <v>261</v>
      </c>
      <c r="D3637" t="s">
        <v>262</v>
      </c>
      <c r="E3637" t="s">
        <v>39</v>
      </c>
      <c r="F3637" t="s">
        <v>40</v>
      </c>
      <c r="G3637" t="s">
        <v>41</v>
      </c>
      <c r="H3637" t="s">
        <v>42</v>
      </c>
      <c r="I3637" t="s">
        <v>6432</v>
      </c>
      <c r="J3637" s="4">
        <v>21999</v>
      </c>
    </row>
    <row r="3638" spans="1:10" x14ac:dyDescent="0.3">
      <c r="A3638" t="s">
        <v>6433</v>
      </c>
      <c r="B3638" s="4">
        <v>45688</v>
      </c>
      <c r="C3638" t="s">
        <v>2586</v>
      </c>
      <c r="D3638" t="s">
        <v>2587</v>
      </c>
      <c r="E3638" t="s">
        <v>39</v>
      </c>
      <c r="F3638" t="s">
        <v>40</v>
      </c>
      <c r="G3638" t="s">
        <v>41</v>
      </c>
      <c r="H3638" t="s">
        <v>42</v>
      </c>
      <c r="I3638" t="s">
        <v>6432</v>
      </c>
      <c r="J3638" s="4">
        <v>21999</v>
      </c>
    </row>
    <row r="3639" spans="1:10" x14ac:dyDescent="0.3">
      <c r="A3639" t="s">
        <v>6434</v>
      </c>
      <c r="B3639" s="4">
        <v>45688</v>
      </c>
      <c r="C3639" t="s">
        <v>490</v>
      </c>
      <c r="D3639" t="s">
        <v>491</v>
      </c>
      <c r="E3639" t="s">
        <v>39</v>
      </c>
      <c r="F3639" t="s">
        <v>40</v>
      </c>
      <c r="G3639" t="s">
        <v>41</v>
      </c>
      <c r="H3639" t="s">
        <v>42</v>
      </c>
      <c r="I3639" t="s">
        <v>6432</v>
      </c>
      <c r="J3639" s="4">
        <v>21999</v>
      </c>
    </row>
    <row r="3640" spans="1:10" x14ac:dyDescent="0.3">
      <c r="A3640" t="s">
        <v>6435</v>
      </c>
      <c r="B3640" s="4">
        <v>45688</v>
      </c>
      <c r="C3640" t="s">
        <v>1934</v>
      </c>
      <c r="D3640" t="s">
        <v>1935</v>
      </c>
      <c r="E3640" t="s">
        <v>39</v>
      </c>
      <c r="F3640" t="s">
        <v>40</v>
      </c>
      <c r="G3640" t="s">
        <v>41</v>
      </c>
      <c r="H3640" t="s">
        <v>42</v>
      </c>
      <c r="I3640" t="s">
        <v>6432</v>
      </c>
      <c r="J3640" s="4">
        <v>21999</v>
      </c>
    </row>
    <row r="3641" spans="1:10" x14ac:dyDescent="0.3">
      <c r="A3641" t="s">
        <v>6436</v>
      </c>
      <c r="B3641" s="4">
        <v>45688</v>
      </c>
      <c r="C3641" t="s">
        <v>6437</v>
      </c>
      <c r="D3641" t="s">
        <v>6438</v>
      </c>
      <c r="E3641" t="s">
        <v>39</v>
      </c>
      <c r="F3641" t="s">
        <v>40</v>
      </c>
      <c r="G3641" t="s">
        <v>41</v>
      </c>
      <c r="H3641" t="s">
        <v>42</v>
      </c>
      <c r="I3641" t="s">
        <v>6432</v>
      </c>
      <c r="J3641" s="4">
        <v>21999</v>
      </c>
    </row>
    <row r="3642" spans="1:10" x14ac:dyDescent="0.3">
      <c r="A3642" t="s">
        <v>6439</v>
      </c>
      <c r="B3642" s="4">
        <v>45688</v>
      </c>
      <c r="C3642" t="s">
        <v>817</v>
      </c>
      <c r="D3642" t="s">
        <v>818</v>
      </c>
      <c r="E3642" t="s">
        <v>39</v>
      </c>
      <c r="F3642" t="s">
        <v>40</v>
      </c>
      <c r="G3642" t="s">
        <v>41</v>
      </c>
      <c r="H3642" t="s">
        <v>42</v>
      </c>
      <c r="I3642" t="s">
        <v>6432</v>
      </c>
      <c r="J3642" s="4">
        <v>21999</v>
      </c>
    </row>
    <row r="3643" spans="1:10" x14ac:dyDescent="0.3">
      <c r="A3643" t="s">
        <v>6440</v>
      </c>
      <c r="B3643" s="4">
        <v>45688</v>
      </c>
      <c r="C3643" t="s">
        <v>525</v>
      </c>
      <c r="D3643" t="s">
        <v>526</v>
      </c>
      <c r="E3643" t="s">
        <v>39</v>
      </c>
      <c r="F3643" t="s">
        <v>40</v>
      </c>
      <c r="G3643" t="s">
        <v>41</v>
      </c>
      <c r="H3643" t="s">
        <v>42</v>
      </c>
      <c r="I3643" t="s">
        <v>6432</v>
      </c>
      <c r="J3643" s="4">
        <v>21999</v>
      </c>
    </row>
    <row r="3644" spans="1:10" x14ac:dyDescent="0.3">
      <c r="A3644" t="s">
        <v>6441</v>
      </c>
      <c r="B3644" s="4">
        <v>45688</v>
      </c>
      <c r="C3644" t="s">
        <v>6177</v>
      </c>
      <c r="D3644" t="s">
        <v>6178</v>
      </c>
      <c r="E3644" t="s">
        <v>39</v>
      </c>
      <c r="F3644" t="s">
        <v>40</v>
      </c>
      <c r="G3644" t="s">
        <v>41</v>
      </c>
      <c r="H3644" t="s">
        <v>42</v>
      </c>
      <c r="I3644" t="s">
        <v>6426</v>
      </c>
      <c r="J3644" s="4">
        <v>28419</v>
      </c>
    </row>
    <row r="3645" spans="1:10" x14ac:dyDescent="0.3">
      <c r="A3645" t="s">
        <v>1648</v>
      </c>
      <c r="B3645" s="4">
        <v>45688</v>
      </c>
      <c r="C3645" t="s">
        <v>171</v>
      </c>
      <c r="D3645" t="s">
        <v>172</v>
      </c>
      <c r="E3645" t="s">
        <v>51</v>
      </c>
      <c r="F3645" t="s">
        <v>52</v>
      </c>
      <c r="G3645" t="s">
        <v>53</v>
      </c>
      <c r="H3645" t="s">
        <v>42</v>
      </c>
      <c r="I3645" t="s">
        <v>1649</v>
      </c>
      <c r="J3645" s="4">
        <v>24872</v>
      </c>
    </row>
    <row r="3646" spans="1:10" x14ac:dyDescent="0.3">
      <c r="A3646" t="s">
        <v>1653</v>
      </c>
      <c r="B3646" s="4">
        <v>45688</v>
      </c>
      <c r="C3646" t="s">
        <v>422</v>
      </c>
      <c r="D3646" t="s">
        <v>423</v>
      </c>
      <c r="E3646" t="s">
        <v>51</v>
      </c>
      <c r="F3646" t="s">
        <v>52</v>
      </c>
      <c r="G3646" t="s">
        <v>53</v>
      </c>
      <c r="H3646" t="s">
        <v>42</v>
      </c>
      <c r="I3646" t="s">
        <v>1649</v>
      </c>
      <c r="J3646" s="4">
        <v>24872</v>
      </c>
    </row>
    <row r="3647" spans="1:10" x14ac:dyDescent="0.3">
      <c r="A3647" t="s">
        <v>1650</v>
      </c>
      <c r="B3647" s="4">
        <v>45688</v>
      </c>
      <c r="C3647" t="s">
        <v>1651</v>
      </c>
      <c r="D3647" t="s">
        <v>1652</v>
      </c>
      <c r="E3647" t="s">
        <v>51</v>
      </c>
      <c r="F3647" t="s">
        <v>52</v>
      </c>
      <c r="G3647" t="s">
        <v>53</v>
      </c>
      <c r="H3647" t="s">
        <v>42</v>
      </c>
      <c r="I3647" t="s">
        <v>1649</v>
      </c>
      <c r="J3647" s="4">
        <v>24872</v>
      </c>
    </row>
    <row r="3648" spans="1:10" x14ac:dyDescent="0.3">
      <c r="A3648" t="s">
        <v>6442</v>
      </c>
      <c r="B3648" s="4">
        <v>45688</v>
      </c>
      <c r="C3648" t="s">
        <v>692</v>
      </c>
      <c r="D3648" t="s">
        <v>1048</v>
      </c>
      <c r="E3648" t="s">
        <v>39</v>
      </c>
      <c r="F3648" t="s">
        <v>40</v>
      </c>
      <c r="G3648" t="s">
        <v>41</v>
      </c>
      <c r="H3648" t="s">
        <v>42</v>
      </c>
      <c r="I3648" t="s">
        <v>6426</v>
      </c>
      <c r="J3648" s="4">
        <v>28419</v>
      </c>
    </row>
    <row r="3649" spans="1:10" x14ac:dyDescent="0.3">
      <c r="A3649" t="s">
        <v>6443</v>
      </c>
      <c r="B3649" s="4">
        <v>45688</v>
      </c>
      <c r="C3649" t="s">
        <v>2793</v>
      </c>
      <c r="D3649" t="s">
        <v>2794</v>
      </c>
      <c r="E3649" t="s">
        <v>39</v>
      </c>
      <c r="F3649" t="s">
        <v>40</v>
      </c>
      <c r="G3649" t="s">
        <v>41</v>
      </c>
      <c r="H3649" t="s">
        <v>42</v>
      </c>
      <c r="I3649" t="s">
        <v>6426</v>
      </c>
      <c r="J3649" s="4">
        <v>28419</v>
      </c>
    </row>
    <row r="3650" spans="1:10" x14ac:dyDescent="0.3">
      <c r="A3650" t="s">
        <v>6444</v>
      </c>
      <c r="B3650" s="4">
        <v>45688</v>
      </c>
      <c r="C3650" t="s">
        <v>2099</v>
      </c>
      <c r="D3650" t="s">
        <v>2100</v>
      </c>
      <c r="E3650" t="s">
        <v>39</v>
      </c>
      <c r="F3650" t="s">
        <v>40</v>
      </c>
      <c r="G3650" t="s">
        <v>41</v>
      </c>
      <c r="H3650" t="s">
        <v>42</v>
      </c>
      <c r="I3650" t="s">
        <v>6445</v>
      </c>
      <c r="J3650" s="4">
        <v>19317</v>
      </c>
    </row>
    <row r="3651" spans="1:10" x14ac:dyDescent="0.3">
      <c r="A3651" t="s">
        <v>6446</v>
      </c>
      <c r="B3651" s="4">
        <v>45688</v>
      </c>
      <c r="C3651" t="s">
        <v>670</v>
      </c>
      <c r="D3651" t="s">
        <v>671</v>
      </c>
      <c r="E3651" t="s">
        <v>39</v>
      </c>
      <c r="F3651" t="s">
        <v>40</v>
      </c>
      <c r="G3651" t="s">
        <v>41</v>
      </c>
      <c r="H3651" t="s">
        <v>42</v>
      </c>
      <c r="I3651" t="s">
        <v>6445</v>
      </c>
      <c r="J3651" s="4">
        <v>19317</v>
      </c>
    </row>
    <row r="3652" spans="1:10" x14ac:dyDescent="0.3">
      <c r="A3652" t="s">
        <v>6447</v>
      </c>
      <c r="B3652" s="4">
        <v>45688</v>
      </c>
      <c r="C3652" t="s">
        <v>405</v>
      </c>
      <c r="D3652" t="s">
        <v>406</v>
      </c>
      <c r="E3652" t="s">
        <v>39</v>
      </c>
      <c r="F3652" t="s">
        <v>40</v>
      </c>
      <c r="G3652" t="s">
        <v>41</v>
      </c>
      <c r="H3652" t="s">
        <v>42</v>
      </c>
      <c r="I3652" t="s">
        <v>6445</v>
      </c>
      <c r="J3652" s="4">
        <v>19317</v>
      </c>
    </row>
    <row r="3653" spans="1:10" x14ac:dyDescent="0.3">
      <c r="A3653" t="s">
        <v>6448</v>
      </c>
      <c r="B3653" s="4">
        <v>45688</v>
      </c>
      <c r="C3653" t="s">
        <v>955</v>
      </c>
      <c r="D3653" t="s">
        <v>956</v>
      </c>
      <c r="E3653" t="s">
        <v>39</v>
      </c>
      <c r="F3653" t="s">
        <v>40</v>
      </c>
      <c r="G3653" t="s">
        <v>41</v>
      </c>
      <c r="H3653" t="s">
        <v>42</v>
      </c>
      <c r="I3653" t="s">
        <v>6445</v>
      </c>
      <c r="J3653" s="4">
        <v>19317</v>
      </c>
    </row>
    <row r="3654" spans="1:10" x14ac:dyDescent="0.3">
      <c r="A3654" t="s">
        <v>6449</v>
      </c>
      <c r="B3654" s="4">
        <v>45688</v>
      </c>
      <c r="C3654" t="s">
        <v>692</v>
      </c>
      <c r="D3654" t="s">
        <v>1048</v>
      </c>
      <c r="E3654" t="s">
        <v>39</v>
      </c>
      <c r="F3654" t="s">
        <v>40</v>
      </c>
      <c r="G3654" t="s">
        <v>41</v>
      </c>
      <c r="H3654" t="s">
        <v>42</v>
      </c>
      <c r="I3654" t="s">
        <v>6445</v>
      </c>
      <c r="J3654" s="4">
        <v>19317</v>
      </c>
    </row>
    <row r="3655" spans="1:10" x14ac:dyDescent="0.3">
      <c r="A3655" t="s">
        <v>6450</v>
      </c>
      <c r="B3655" s="4">
        <v>45688</v>
      </c>
      <c r="C3655" t="s">
        <v>973</v>
      </c>
      <c r="D3655" t="s">
        <v>974</v>
      </c>
      <c r="E3655" t="s">
        <v>217</v>
      </c>
      <c r="F3655" t="s">
        <v>218</v>
      </c>
      <c r="G3655" t="s">
        <v>79</v>
      </c>
      <c r="H3655" t="s">
        <v>42</v>
      </c>
      <c r="I3655" t="s">
        <v>6366</v>
      </c>
      <c r="J3655" s="4">
        <v>33619</v>
      </c>
    </row>
    <row r="3656" spans="1:10" x14ac:dyDescent="0.3">
      <c r="A3656" t="s">
        <v>6451</v>
      </c>
      <c r="B3656" s="4">
        <v>45688</v>
      </c>
      <c r="C3656" t="s">
        <v>92</v>
      </c>
      <c r="D3656" t="s">
        <v>93</v>
      </c>
      <c r="E3656" t="s">
        <v>217</v>
      </c>
      <c r="F3656" t="s">
        <v>218</v>
      </c>
      <c r="G3656" t="s">
        <v>79</v>
      </c>
      <c r="H3656" t="s">
        <v>42</v>
      </c>
      <c r="I3656" t="s">
        <v>6366</v>
      </c>
      <c r="J3656" s="4">
        <v>33619</v>
      </c>
    </row>
    <row r="3657" spans="1:10" x14ac:dyDescent="0.3">
      <c r="A3657" t="s">
        <v>2287</v>
      </c>
      <c r="B3657" s="4">
        <v>45688</v>
      </c>
      <c r="C3657" t="s">
        <v>2288</v>
      </c>
      <c r="D3657" t="s">
        <v>2289</v>
      </c>
      <c r="E3657" t="s">
        <v>51</v>
      </c>
      <c r="F3657" t="s">
        <v>52</v>
      </c>
      <c r="G3657" t="s">
        <v>53</v>
      </c>
      <c r="H3657" t="s">
        <v>42</v>
      </c>
      <c r="I3657" t="s">
        <v>2286</v>
      </c>
      <c r="J3657" s="4">
        <v>20996</v>
      </c>
    </row>
    <row r="3658" spans="1:10" x14ac:dyDescent="0.3">
      <c r="A3658" t="s">
        <v>6452</v>
      </c>
      <c r="B3658" s="4">
        <v>45688</v>
      </c>
      <c r="C3658" t="s">
        <v>6453</v>
      </c>
      <c r="D3658" t="s">
        <v>6454</v>
      </c>
      <c r="E3658" t="s">
        <v>6455</v>
      </c>
      <c r="F3658" t="s">
        <v>6456</v>
      </c>
      <c r="G3658" t="s">
        <v>6006</v>
      </c>
      <c r="H3658" t="s">
        <v>42</v>
      </c>
      <c r="I3658" t="s">
        <v>2286</v>
      </c>
      <c r="J3658" s="4">
        <v>20996</v>
      </c>
    </row>
    <row r="3659" spans="1:10" x14ac:dyDescent="0.3">
      <c r="A3659" t="s">
        <v>6457</v>
      </c>
      <c r="B3659" s="4">
        <v>45688</v>
      </c>
      <c r="C3659" t="s">
        <v>800</v>
      </c>
      <c r="D3659" t="s">
        <v>801</v>
      </c>
      <c r="E3659" t="s">
        <v>353</v>
      </c>
      <c r="F3659" t="s">
        <v>354</v>
      </c>
      <c r="G3659" t="s">
        <v>79</v>
      </c>
      <c r="H3659" t="s">
        <v>42</v>
      </c>
      <c r="I3659" t="s">
        <v>6458</v>
      </c>
      <c r="J3659" s="4">
        <v>42138</v>
      </c>
    </row>
    <row r="3660" spans="1:10" x14ac:dyDescent="0.3">
      <c r="A3660" t="s">
        <v>6459</v>
      </c>
      <c r="B3660" s="4">
        <v>45688</v>
      </c>
      <c r="C3660" t="s">
        <v>6460</v>
      </c>
      <c r="D3660" t="s">
        <v>6461</v>
      </c>
      <c r="E3660" t="s">
        <v>39</v>
      </c>
      <c r="F3660" t="s">
        <v>40</v>
      </c>
      <c r="G3660" t="s">
        <v>41</v>
      </c>
      <c r="H3660" t="s">
        <v>42</v>
      </c>
      <c r="I3660" t="s">
        <v>6432</v>
      </c>
      <c r="J3660" s="4">
        <v>21999</v>
      </c>
    </row>
    <row r="3661" spans="1:10" x14ac:dyDescent="0.3">
      <c r="A3661" t="s">
        <v>6462</v>
      </c>
      <c r="B3661" s="4">
        <v>45688</v>
      </c>
      <c r="C3661" t="s">
        <v>6463</v>
      </c>
      <c r="D3661" t="s">
        <v>6464</v>
      </c>
      <c r="E3661" t="s">
        <v>39</v>
      </c>
      <c r="F3661" t="s">
        <v>40</v>
      </c>
      <c r="G3661" t="s">
        <v>41</v>
      </c>
      <c r="H3661" t="s">
        <v>42</v>
      </c>
      <c r="I3661" t="s">
        <v>6432</v>
      </c>
      <c r="J3661" s="4">
        <v>21999</v>
      </c>
    </row>
    <row r="3662" spans="1:10" x14ac:dyDescent="0.3">
      <c r="A3662" t="s">
        <v>6465</v>
      </c>
      <c r="B3662" s="4">
        <v>45688</v>
      </c>
      <c r="C3662" t="s">
        <v>390</v>
      </c>
      <c r="D3662" t="s">
        <v>391</v>
      </c>
      <c r="E3662" t="s">
        <v>51</v>
      </c>
      <c r="F3662" t="s">
        <v>52</v>
      </c>
      <c r="G3662" t="s">
        <v>53</v>
      </c>
      <c r="H3662" t="s">
        <v>42</v>
      </c>
      <c r="I3662" t="s">
        <v>6466</v>
      </c>
      <c r="J3662" s="4">
        <v>15976</v>
      </c>
    </row>
    <row r="3663" spans="1:10" x14ac:dyDescent="0.3">
      <c r="A3663" t="s">
        <v>227</v>
      </c>
      <c r="B3663" s="4">
        <v>45688</v>
      </c>
      <c r="C3663" t="s">
        <v>228</v>
      </c>
      <c r="D3663" t="s">
        <v>229</v>
      </c>
      <c r="E3663" t="s">
        <v>230</v>
      </c>
      <c r="F3663" t="s">
        <v>231</v>
      </c>
      <c r="G3663" t="s">
        <v>232</v>
      </c>
      <c r="H3663" t="s">
        <v>42</v>
      </c>
      <c r="I3663" t="s">
        <v>233</v>
      </c>
      <c r="J3663" s="4">
        <v>31928</v>
      </c>
    </row>
    <row r="3664" spans="1:10" x14ac:dyDescent="0.3">
      <c r="A3664" t="s">
        <v>6467</v>
      </c>
      <c r="B3664" s="4">
        <v>45688</v>
      </c>
      <c r="C3664" t="s">
        <v>1993</v>
      </c>
      <c r="D3664" t="s">
        <v>1994</v>
      </c>
      <c r="E3664" t="s">
        <v>353</v>
      </c>
      <c r="F3664" t="s">
        <v>354</v>
      </c>
      <c r="G3664" t="s">
        <v>79</v>
      </c>
      <c r="H3664" t="s">
        <v>42</v>
      </c>
      <c r="I3664" t="s">
        <v>6468</v>
      </c>
      <c r="J3664" s="4">
        <v>39624</v>
      </c>
    </row>
    <row r="3665" spans="1:10" x14ac:dyDescent="0.3">
      <c r="A3665" t="s">
        <v>6469</v>
      </c>
      <c r="B3665" s="4">
        <v>45688</v>
      </c>
      <c r="C3665" t="s">
        <v>3477</v>
      </c>
      <c r="D3665" t="s">
        <v>3478</v>
      </c>
      <c r="E3665" t="s">
        <v>353</v>
      </c>
      <c r="F3665" t="s">
        <v>354</v>
      </c>
      <c r="G3665" t="s">
        <v>79</v>
      </c>
      <c r="H3665" t="s">
        <v>42</v>
      </c>
      <c r="I3665" t="s">
        <v>6468</v>
      </c>
      <c r="J3665" s="4">
        <v>39624</v>
      </c>
    </row>
    <row r="3666" spans="1:10" x14ac:dyDescent="0.3">
      <c r="A3666" t="s">
        <v>6470</v>
      </c>
      <c r="B3666" s="4">
        <v>45688</v>
      </c>
      <c r="C3666" t="s">
        <v>215</v>
      </c>
      <c r="D3666" t="s">
        <v>216</v>
      </c>
      <c r="E3666" t="s">
        <v>39</v>
      </c>
      <c r="F3666" t="s">
        <v>40</v>
      </c>
      <c r="G3666" t="s">
        <v>41</v>
      </c>
      <c r="H3666" t="s">
        <v>42</v>
      </c>
      <c r="I3666" t="s">
        <v>6471</v>
      </c>
      <c r="J3666" s="4">
        <v>26502</v>
      </c>
    </row>
    <row r="3667" spans="1:10" x14ac:dyDescent="0.3">
      <c r="A3667" t="s">
        <v>6472</v>
      </c>
      <c r="B3667" s="4">
        <v>45688</v>
      </c>
      <c r="C3667" t="s">
        <v>390</v>
      </c>
      <c r="D3667" t="s">
        <v>391</v>
      </c>
      <c r="E3667" t="s">
        <v>39</v>
      </c>
      <c r="F3667" t="s">
        <v>40</v>
      </c>
      <c r="G3667" t="s">
        <v>41</v>
      </c>
      <c r="H3667" t="s">
        <v>42</v>
      </c>
      <c r="I3667" t="s">
        <v>6471</v>
      </c>
      <c r="J3667" s="4">
        <v>26502</v>
      </c>
    </row>
    <row r="3668" spans="1:10" x14ac:dyDescent="0.3">
      <c r="A3668" t="s">
        <v>6473</v>
      </c>
      <c r="B3668" s="4">
        <v>45688</v>
      </c>
      <c r="C3668" t="s">
        <v>739</v>
      </c>
      <c r="D3668" t="s">
        <v>740</v>
      </c>
      <c r="E3668" t="s">
        <v>39</v>
      </c>
      <c r="F3668" t="s">
        <v>40</v>
      </c>
      <c r="G3668" t="s">
        <v>41</v>
      </c>
      <c r="H3668" t="s">
        <v>42</v>
      </c>
      <c r="I3668" t="s">
        <v>6471</v>
      </c>
      <c r="J3668" s="4">
        <v>26502</v>
      </c>
    </row>
    <row r="3669" spans="1:10" x14ac:dyDescent="0.3">
      <c r="A3669" t="s">
        <v>6474</v>
      </c>
      <c r="B3669" s="4">
        <v>45688</v>
      </c>
      <c r="C3669" t="s">
        <v>81</v>
      </c>
      <c r="D3669" t="s">
        <v>82</v>
      </c>
      <c r="E3669" t="s">
        <v>39</v>
      </c>
      <c r="F3669" t="s">
        <v>40</v>
      </c>
      <c r="G3669" t="s">
        <v>41</v>
      </c>
      <c r="H3669" t="s">
        <v>42</v>
      </c>
      <c r="I3669" t="s">
        <v>6475</v>
      </c>
      <c r="J3669" s="4">
        <v>23819</v>
      </c>
    </row>
    <row r="3670" spans="1:10" x14ac:dyDescent="0.3">
      <c r="A3670" t="s">
        <v>6476</v>
      </c>
      <c r="B3670" s="4">
        <v>45688</v>
      </c>
      <c r="C3670" t="s">
        <v>673</v>
      </c>
      <c r="D3670" t="s">
        <v>674</v>
      </c>
      <c r="E3670" t="s">
        <v>39</v>
      </c>
      <c r="F3670" t="s">
        <v>40</v>
      </c>
      <c r="G3670" t="s">
        <v>41</v>
      </c>
      <c r="H3670" t="s">
        <v>42</v>
      </c>
      <c r="I3670" t="s">
        <v>6475</v>
      </c>
      <c r="J3670" s="4">
        <v>23819</v>
      </c>
    </row>
    <row r="3671" spans="1:10" x14ac:dyDescent="0.3">
      <c r="A3671" t="s">
        <v>6477</v>
      </c>
      <c r="B3671" s="4">
        <v>45688</v>
      </c>
      <c r="C3671" t="s">
        <v>1941</v>
      </c>
      <c r="D3671" t="s">
        <v>1942</v>
      </c>
      <c r="E3671" t="s">
        <v>51</v>
      </c>
      <c r="F3671" t="s">
        <v>52</v>
      </c>
      <c r="G3671" t="s">
        <v>53</v>
      </c>
      <c r="H3671" t="s">
        <v>42</v>
      </c>
      <c r="I3671" t="s">
        <v>6475</v>
      </c>
      <c r="J3671" s="4">
        <v>23819</v>
      </c>
    </row>
    <row r="3672" spans="1:10" x14ac:dyDescent="0.3">
      <c r="A3672" t="s">
        <v>6478</v>
      </c>
      <c r="B3672" s="4">
        <v>45688</v>
      </c>
      <c r="C3672" t="s">
        <v>955</v>
      </c>
      <c r="D3672" t="s">
        <v>956</v>
      </c>
      <c r="E3672" t="s">
        <v>39</v>
      </c>
      <c r="F3672" t="s">
        <v>40</v>
      </c>
      <c r="G3672" t="s">
        <v>41</v>
      </c>
      <c r="H3672" t="s">
        <v>42</v>
      </c>
      <c r="I3672" t="s">
        <v>6479</v>
      </c>
      <c r="J3672" s="4">
        <v>28880</v>
      </c>
    </row>
    <row r="3673" spans="1:10" x14ac:dyDescent="0.3">
      <c r="A3673" t="s">
        <v>6480</v>
      </c>
      <c r="B3673" s="4">
        <v>45688</v>
      </c>
      <c r="C3673" t="s">
        <v>6481</v>
      </c>
      <c r="D3673" t="s">
        <v>6482</v>
      </c>
      <c r="E3673" t="s">
        <v>39</v>
      </c>
      <c r="F3673" t="s">
        <v>40</v>
      </c>
      <c r="G3673" t="s">
        <v>41</v>
      </c>
      <c r="H3673" t="s">
        <v>42</v>
      </c>
      <c r="I3673" t="s">
        <v>6483</v>
      </c>
      <c r="J3673" s="4">
        <v>27714</v>
      </c>
    </row>
    <row r="3674" spans="1:10" x14ac:dyDescent="0.3">
      <c r="A3674" t="s">
        <v>6484</v>
      </c>
      <c r="B3674" s="4">
        <v>45688</v>
      </c>
      <c r="C3674" t="s">
        <v>419</v>
      </c>
      <c r="D3674" t="s">
        <v>420</v>
      </c>
      <c r="E3674" t="s">
        <v>51</v>
      </c>
      <c r="F3674" t="s">
        <v>52</v>
      </c>
      <c r="G3674" t="s">
        <v>53</v>
      </c>
      <c r="H3674" t="s">
        <v>42</v>
      </c>
      <c r="I3674" t="s">
        <v>6483</v>
      </c>
      <c r="J3674" s="4">
        <v>27714</v>
      </c>
    </row>
    <row r="3675" spans="1:10" x14ac:dyDescent="0.3">
      <c r="A3675" t="s">
        <v>6485</v>
      </c>
      <c r="B3675" s="4">
        <v>45688</v>
      </c>
      <c r="C3675" t="s">
        <v>396</v>
      </c>
      <c r="D3675" t="s">
        <v>397</v>
      </c>
      <c r="E3675" t="s">
        <v>51</v>
      </c>
      <c r="F3675" t="s">
        <v>52</v>
      </c>
      <c r="G3675" t="s">
        <v>53</v>
      </c>
      <c r="H3675" t="s">
        <v>42</v>
      </c>
      <c r="I3675" t="s">
        <v>6483</v>
      </c>
      <c r="J3675" s="4">
        <v>27714</v>
      </c>
    </row>
    <row r="3676" spans="1:10" x14ac:dyDescent="0.3">
      <c r="A3676" t="s">
        <v>6486</v>
      </c>
      <c r="B3676" s="4">
        <v>45688</v>
      </c>
      <c r="C3676" t="s">
        <v>574</v>
      </c>
      <c r="D3676" t="s">
        <v>4122</v>
      </c>
      <c r="E3676" t="s">
        <v>51</v>
      </c>
      <c r="F3676" t="s">
        <v>52</v>
      </c>
      <c r="G3676" t="s">
        <v>53</v>
      </c>
      <c r="H3676" t="s">
        <v>42</v>
      </c>
      <c r="I3676" t="s">
        <v>6483</v>
      </c>
      <c r="J3676" s="4">
        <v>27714</v>
      </c>
    </row>
    <row r="3677" spans="1:10" x14ac:dyDescent="0.3">
      <c r="A3677" t="s">
        <v>6487</v>
      </c>
      <c r="B3677" s="4">
        <v>45688</v>
      </c>
      <c r="C3677" t="s">
        <v>692</v>
      </c>
      <c r="D3677" t="s">
        <v>723</v>
      </c>
      <c r="E3677" t="s">
        <v>51</v>
      </c>
      <c r="F3677" t="s">
        <v>52</v>
      </c>
      <c r="G3677" t="s">
        <v>53</v>
      </c>
      <c r="H3677" t="s">
        <v>42</v>
      </c>
      <c r="I3677" t="s">
        <v>6483</v>
      </c>
      <c r="J3677" s="4">
        <v>27714</v>
      </c>
    </row>
    <row r="3678" spans="1:10" x14ac:dyDescent="0.3">
      <c r="A3678" t="s">
        <v>4698</v>
      </c>
      <c r="B3678" s="4">
        <v>45688</v>
      </c>
      <c r="C3678" t="s">
        <v>4699</v>
      </c>
      <c r="D3678" t="s">
        <v>4700</v>
      </c>
      <c r="E3678" t="s">
        <v>39</v>
      </c>
      <c r="F3678" t="s">
        <v>40</v>
      </c>
      <c r="G3678" t="s">
        <v>41</v>
      </c>
      <c r="H3678" t="s">
        <v>42</v>
      </c>
      <c r="I3678" t="s">
        <v>4694</v>
      </c>
      <c r="J3678" s="4">
        <v>26262</v>
      </c>
    </row>
    <row r="3679" spans="1:10" x14ac:dyDescent="0.3">
      <c r="A3679" t="s">
        <v>4695</v>
      </c>
      <c r="B3679" s="4">
        <v>45688</v>
      </c>
      <c r="C3679" t="s">
        <v>4696</v>
      </c>
      <c r="D3679" t="s">
        <v>4697</v>
      </c>
      <c r="E3679" t="s">
        <v>39</v>
      </c>
      <c r="F3679" t="s">
        <v>40</v>
      </c>
      <c r="G3679" t="s">
        <v>41</v>
      </c>
      <c r="H3679" t="s">
        <v>42</v>
      </c>
      <c r="I3679" t="s">
        <v>4694</v>
      </c>
      <c r="J3679" s="4">
        <v>26262</v>
      </c>
    </row>
    <row r="3680" spans="1:10" x14ac:dyDescent="0.3">
      <c r="A3680" t="s">
        <v>6488</v>
      </c>
      <c r="B3680" s="4">
        <v>45688</v>
      </c>
      <c r="C3680" t="s">
        <v>1321</v>
      </c>
      <c r="D3680" t="s">
        <v>1322</v>
      </c>
      <c r="E3680" t="s">
        <v>39</v>
      </c>
      <c r="F3680" t="s">
        <v>40</v>
      </c>
      <c r="G3680" t="s">
        <v>41</v>
      </c>
      <c r="H3680" t="s">
        <v>42</v>
      </c>
      <c r="I3680" t="s">
        <v>865</v>
      </c>
      <c r="J3680" s="4">
        <v>27285</v>
      </c>
    </row>
    <row r="3681" spans="1:10" x14ac:dyDescent="0.3">
      <c r="A3681" t="s">
        <v>1968</v>
      </c>
      <c r="B3681" s="4">
        <v>45688</v>
      </c>
      <c r="C3681" t="s">
        <v>1969</v>
      </c>
      <c r="D3681" t="s">
        <v>1970</v>
      </c>
      <c r="E3681" t="s">
        <v>698</v>
      </c>
      <c r="F3681" t="s">
        <v>699</v>
      </c>
      <c r="G3681" t="s">
        <v>700</v>
      </c>
      <c r="H3681" t="s">
        <v>42</v>
      </c>
      <c r="I3681" t="s">
        <v>1971</v>
      </c>
      <c r="J3681" s="4">
        <v>26554</v>
      </c>
    </row>
    <row r="3682" spans="1:10" x14ac:dyDescent="0.3">
      <c r="A3682" t="s">
        <v>6489</v>
      </c>
      <c r="B3682" s="4">
        <v>45688</v>
      </c>
      <c r="C3682" t="s">
        <v>422</v>
      </c>
      <c r="D3682" t="s">
        <v>423</v>
      </c>
      <c r="E3682" t="s">
        <v>39</v>
      </c>
      <c r="F3682" t="s">
        <v>40</v>
      </c>
      <c r="G3682" t="s">
        <v>41</v>
      </c>
      <c r="H3682" t="s">
        <v>42</v>
      </c>
      <c r="I3682" t="s">
        <v>6490</v>
      </c>
      <c r="J3682" s="4">
        <v>20626</v>
      </c>
    </row>
    <row r="3683" spans="1:10" x14ac:dyDescent="0.3">
      <c r="A3683" t="s">
        <v>6491</v>
      </c>
      <c r="B3683" s="4">
        <v>45688</v>
      </c>
      <c r="C3683" t="s">
        <v>125</v>
      </c>
      <c r="D3683" t="s">
        <v>126</v>
      </c>
      <c r="E3683" t="s">
        <v>51</v>
      </c>
      <c r="F3683" t="s">
        <v>52</v>
      </c>
      <c r="G3683" t="s">
        <v>53</v>
      </c>
      <c r="H3683" t="s">
        <v>42</v>
      </c>
      <c r="I3683" t="s">
        <v>1152</v>
      </c>
      <c r="J3683" s="4">
        <v>24320</v>
      </c>
    </row>
    <row r="3684" spans="1:10" x14ac:dyDescent="0.3">
      <c r="A3684" t="s">
        <v>6492</v>
      </c>
      <c r="B3684" s="4">
        <v>45688</v>
      </c>
      <c r="C3684" t="s">
        <v>325</v>
      </c>
      <c r="D3684" t="s">
        <v>326</v>
      </c>
      <c r="E3684" t="s">
        <v>39</v>
      </c>
      <c r="F3684" t="s">
        <v>40</v>
      </c>
      <c r="G3684" t="s">
        <v>41</v>
      </c>
      <c r="H3684" t="s">
        <v>42</v>
      </c>
      <c r="I3684" t="s">
        <v>6479</v>
      </c>
      <c r="J3684" s="4">
        <v>28880</v>
      </c>
    </row>
    <row r="3685" spans="1:10" x14ac:dyDescent="0.3">
      <c r="A3685" t="s">
        <v>793</v>
      </c>
      <c r="B3685" s="4">
        <v>45688</v>
      </c>
      <c r="C3685" t="s">
        <v>273</v>
      </c>
      <c r="D3685" t="s">
        <v>274</v>
      </c>
      <c r="E3685" t="s">
        <v>39</v>
      </c>
      <c r="F3685" t="s">
        <v>40</v>
      </c>
      <c r="G3685" t="s">
        <v>41</v>
      </c>
      <c r="H3685" t="s">
        <v>42</v>
      </c>
      <c r="I3685" t="s">
        <v>794</v>
      </c>
      <c r="J3685" s="4">
        <v>33915</v>
      </c>
    </row>
    <row r="3686" spans="1:10" x14ac:dyDescent="0.3">
      <c r="A3686" t="s">
        <v>6493</v>
      </c>
      <c r="B3686" s="4">
        <v>45688</v>
      </c>
      <c r="C3686" t="s">
        <v>1390</v>
      </c>
      <c r="D3686" t="s">
        <v>1391</v>
      </c>
      <c r="E3686" t="s">
        <v>51</v>
      </c>
      <c r="F3686" t="s">
        <v>52</v>
      </c>
      <c r="G3686" t="s">
        <v>53</v>
      </c>
      <c r="H3686" t="s">
        <v>42</v>
      </c>
      <c r="I3686" t="s">
        <v>2512</v>
      </c>
      <c r="J3686" s="4">
        <v>23231</v>
      </c>
    </row>
    <row r="3687" spans="1:10" x14ac:dyDescent="0.3">
      <c r="A3687" t="s">
        <v>6494</v>
      </c>
      <c r="B3687" s="4">
        <v>45688</v>
      </c>
      <c r="C3687" t="s">
        <v>105</v>
      </c>
      <c r="D3687" t="s">
        <v>106</v>
      </c>
      <c r="E3687" t="s">
        <v>51</v>
      </c>
      <c r="F3687" t="s">
        <v>52</v>
      </c>
      <c r="G3687" t="s">
        <v>53</v>
      </c>
      <c r="H3687" t="s">
        <v>42</v>
      </c>
      <c r="I3687" t="s">
        <v>5785</v>
      </c>
      <c r="J3687" s="4">
        <v>17424</v>
      </c>
    </row>
    <row r="3688" spans="1:10" x14ac:dyDescent="0.3">
      <c r="A3688" t="s">
        <v>6495</v>
      </c>
      <c r="B3688" s="4">
        <v>45688</v>
      </c>
      <c r="C3688" t="s">
        <v>37</v>
      </c>
      <c r="D3688" t="s">
        <v>38</v>
      </c>
      <c r="E3688" t="s">
        <v>51</v>
      </c>
      <c r="F3688" t="s">
        <v>52</v>
      </c>
      <c r="G3688" t="s">
        <v>53</v>
      </c>
      <c r="H3688" t="s">
        <v>42</v>
      </c>
      <c r="I3688" t="s">
        <v>5785</v>
      </c>
      <c r="J3688" s="4">
        <v>17424</v>
      </c>
    </row>
    <row r="3689" spans="1:10" x14ac:dyDescent="0.3">
      <c r="A3689" t="s">
        <v>6496</v>
      </c>
      <c r="B3689" s="4">
        <v>45688</v>
      </c>
      <c r="C3689" t="s">
        <v>1149</v>
      </c>
      <c r="D3689" t="s">
        <v>1150</v>
      </c>
      <c r="E3689" t="s">
        <v>51</v>
      </c>
      <c r="F3689" t="s">
        <v>52</v>
      </c>
      <c r="G3689" t="s">
        <v>53</v>
      </c>
      <c r="H3689" t="s">
        <v>42</v>
      </c>
      <c r="I3689" t="s">
        <v>5785</v>
      </c>
      <c r="J3689" s="4">
        <v>17424</v>
      </c>
    </row>
    <row r="3690" spans="1:10" x14ac:dyDescent="0.3">
      <c r="A3690" t="s">
        <v>6497</v>
      </c>
      <c r="B3690" s="4">
        <v>45688</v>
      </c>
      <c r="C3690" t="s">
        <v>662</v>
      </c>
      <c r="D3690" t="s">
        <v>663</v>
      </c>
      <c r="E3690" t="s">
        <v>51</v>
      </c>
      <c r="F3690" t="s">
        <v>52</v>
      </c>
      <c r="G3690" t="s">
        <v>53</v>
      </c>
      <c r="H3690" t="s">
        <v>42</v>
      </c>
      <c r="I3690" t="s">
        <v>5785</v>
      </c>
      <c r="J3690" s="4">
        <v>17424</v>
      </c>
    </row>
    <row r="3691" spans="1:10" x14ac:dyDescent="0.3">
      <c r="A3691" t="s">
        <v>6498</v>
      </c>
      <c r="B3691" s="4">
        <v>45688</v>
      </c>
      <c r="C3691" t="s">
        <v>4772</v>
      </c>
      <c r="D3691" t="s">
        <v>4773</v>
      </c>
      <c r="E3691" t="s">
        <v>51</v>
      </c>
      <c r="F3691" t="s">
        <v>52</v>
      </c>
      <c r="G3691" t="s">
        <v>53</v>
      </c>
      <c r="H3691" t="s">
        <v>42</v>
      </c>
      <c r="I3691" t="s">
        <v>5785</v>
      </c>
      <c r="J3691" s="4">
        <v>17424</v>
      </c>
    </row>
    <row r="3692" spans="1:10" x14ac:dyDescent="0.3">
      <c r="A3692" t="s">
        <v>6499</v>
      </c>
      <c r="B3692" s="4">
        <v>45688</v>
      </c>
      <c r="C3692" t="s">
        <v>508</v>
      </c>
      <c r="D3692" t="s">
        <v>509</v>
      </c>
      <c r="E3692" t="s">
        <v>51</v>
      </c>
      <c r="F3692" t="s">
        <v>52</v>
      </c>
      <c r="G3692" t="s">
        <v>53</v>
      </c>
      <c r="H3692" t="s">
        <v>42</v>
      </c>
      <c r="I3692" t="s">
        <v>6500</v>
      </c>
      <c r="J3692" s="4">
        <v>22178</v>
      </c>
    </row>
    <row r="3693" spans="1:10" x14ac:dyDescent="0.3">
      <c r="A3693" t="s">
        <v>6501</v>
      </c>
      <c r="B3693" s="4">
        <v>45688</v>
      </c>
      <c r="C3693" t="s">
        <v>545</v>
      </c>
      <c r="D3693" t="s">
        <v>546</v>
      </c>
      <c r="E3693" t="s">
        <v>51</v>
      </c>
      <c r="F3693" t="s">
        <v>52</v>
      </c>
      <c r="G3693" t="s">
        <v>53</v>
      </c>
      <c r="H3693" t="s">
        <v>42</v>
      </c>
      <c r="I3693" t="s">
        <v>6502</v>
      </c>
      <c r="J3693" s="4">
        <v>23775</v>
      </c>
    </row>
    <row r="3694" spans="1:10" x14ac:dyDescent="0.3">
      <c r="A3694" t="s">
        <v>6503</v>
      </c>
      <c r="B3694" s="4">
        <v>45688</v>
      </c>
      <c r="C3694" t="s">
        <v>4300</v>
      </c>
      <c r="D3694" t="s">
        <v>4301</v>
      </c>
      <c r="E3694" t="s">
        <v>51</v>
      </c>
      <c r="F3694" t="s">
        <v>52</v>
      </c>
      <c r="G3694" t="s">
        <v>53</v>
      </c>
      <c r="H3694" t="s">
        <v>42</v>
      </c>
      <c r="I3694" t="s">
        <v>6502</v>
      </c>
      <c r="J3694" s="4">
        <v>23775</v>
      </c>
    </row>
    <row r="3695" spans="1:10" x14ac:dyDescent="0.3">
      <c r="A3695" t="s">
        <v>6504</v>
      </c>
      <c r="B3695" s="4">
        <v>45688</v>
      </c>
      <c r="C3695" t="s">
        <v>60</v>
      </c>
      <c r="D3695" t="s">
        <v>61</v>
      </c>
      <c r="E3695" t="s">
        <v>51</v>
      </c>
      <c r="F3695" t="s">
        <v>52</v>
      </c>
      <c r="G3695" t="s">
        <v>53</v>
      </c>
      <c r="H3695" t="s">
        <v>42</v>
      </c>
      <c r="I3695" t="s">
        <v>6502</v>
      </c>
      <c r="J3695" s="4">
        <v>23775</v>
      </c>
    </row>
    <row r="3696" spans="1:10" x14ac:dyDescent="0.3">
      <c r="A3696" t="s">
        <v>6505</v>
      </c>
      <c r="B3696" s="4">
        <v>45688</v>
      </c>
      <c r="C3696" t="s">
        <v>813</v>
      </c>
      <c r="D3696" t="s">
        <v>814</v>
      </c>
      <c r="E3696" t="s">
        <v>51</v>
      </c>
      <c r="F3696" t="s">
        <v>52</v>
      </c>
      <c r="G3696" t="s">
        <v>53</v>
      </c>
      <c r="H3696" t="s">
        <v>42</v>
      </c>
      <c r="I3696" t="s">
        <v>6502</v>
      </c>
      <c r="J3696" s="4">
        <v>23775</v>
      </c>
    </row>
    <row r="3697" spans="1:10" x14ac:dyDescent="0.3">
      <c r="A3697" t="s">
        <v>6506</v>
      </c>
      <c r="B3697" s="4">
        <v>45688</v>
      </c>
      <c r="C3697" t="s">
        <v>692</v>
      </c>
      <c r="D3697" t="s">
        <v>733</v>
      </c>
      <c r="E3697" t="s">
        <v>51</v>
      </c>
      <c r="F3697" t="s">
        <v>52</v>
      </c>
      <c r="G3697" t="s">
        <v>53</v>
      </c>
      <c r="H3697" t="s">
        <v>42</v>
      </c>
      <c r="I3697" t="s">
        <v>6502</v>
      </c>
      <c r="J3697" s="4">
        <v>23775</v>
      </c>
    </row>
    <row r="3698" spans="1:10" x14ac:dyDescent="0.3">
      <c r="A3698" t="s">
        <v>6507</v>
      </c>
      <c r="B3698" s="4">
        <v>45688</v>
      </c>
      <c r="C3698" t="s">
        <v>1655</v>
      </c>
      <c r="D3698" t="s">
        <v>3279</v>
      </c>
      <c r="E3698" t="s">
        <v>51</v>
      </c>
      <c r="F3698" t="s">
        <v>52</v>
      </c>
      <c r="G3698" t="s">
        <v>53</v>
      </c>
      <c r="H3698" t="s">
        <v>42</v>
      </c>
      <c r="I3698" t="s">
        <v>6502</v>
      </c>
      <c r="J3698" s="4">
        <v>23775</v>
      </c>
    </row>
    <row r="3699" spans="1:10" x14ac:dyDescent="0.3">
      <c r="A3699" t="s">
        <v>6508</v>
      </c>
      <c r="B3699" s="4">
        <v>45688</v>
      </c>
      <c r="C3699" t="s">
        <v>419</v>
      </c>
      <c r="D3699" t="s">
        <v>420</v>
      </c>
      <c r="E3699" t="s">
        <v>51</v>
      </c>
      <c r="F3699" t="s">
        <v>52</v>
      </c>
      <c r="G3699" t="s">
        <v>53</v>
      </c>
      <c r="H3699" t="s">
        <v>42</v>
      </c>
      <c r="I3699" t="s">
        <v>6502</v>
      </c>
      <c r="J3699" s="4">
        <v>23775</v>
      </c>
    </row>
    <row r="3700" spans="1:10" x14ac:dyDescent="0.3">
      <c r="A3700" t="s">
        <v>6509</v>
      </c>
      <c r="B3700" s="4">
        <v>45688</v>
      </c>
      <c r="C3700" t="s">
        <v>235</v>
      </c>
      <c r="D3700" t="s">
        <v>236</v>
      </c>
      <c r="E3700" t="s">
        <v>51</v>
      </c>
      <c r="F3700" t="s">
        <v>52</v>
      </c>
      <c r="G3700" t="s">
        <v>53</v>
      </c>
      <c r="H3700" t="s">
        <v>42</v>
      </c>
      <c r="I3700" t="s">
        <v>6483</v>
      </c>
      <c r="J3700" s="4">
        <v>27714</v>
      </c>
    </row>
    <row r="3701" spans="1:10" x14ac:dyDescent="0.3">
      <c r="A3701" t="s">
        <v>6510</v>
      </c>
      <c r="B3701" s="4">
        <v>45688</v>
      </c>
      <c r="C3701" t="s">
        <v>6511</v>
      </c>
      <c r="D3701" t="s">
        <v>6512</v>
      </c>
      <c r="E3701" t="s">
        <v>698</v>
      </c>
      <c r="F3701" t="s">
        <v>699</v>
      </c>
      <c r="G3701" t="s">
        <v>700</v>
      </c>
      <c r="H3701" t="s">
        <v>42</v>
      </c>
      <c r="I3701" t="s">
        <v>6513</v>
      </c>
      <c r="J3701" s="4">
        <v>26843</v>
      </c>
    </row>
    <row r="3702" spans="1:10" x14ac:dyDescent="0.3">
      <c r="A3702" t="s">
        <v>6514</v>
      </c>
      <c r="B3702" s="4">
        <v>45688</v>
      </c>
      <c r="C3702" t="s">
        <v>6515</v>
      </c>
      <c r="D3702" t="s">
        <v>6516</v>
      </c>
      <c r="E3702" t="s">
        <v>698</v>
      </c>
      <c r="F3702" t="s">
        <v>699</v>
      </c>
      <c r="G3702" t="s">
        <v>700</v>
      </c>
      <c r="H3702" t="s">
        <v>42</v>
      </c>
      <c r="I3702" t="s">
        <v>6513</v>
      </c>
      <c r="J3702" s="4">
        <v>26843</v>
      </c>
    </row>
    <row r="3703" spans="1:10" x14ac:dyDescent="0.3">
      <c r="A3703" t="s">
        <v>898</v>
      </c>
      <c r="B3703" s="4">
        <v>45688</v>
      </c>
      <c r="C3703" t="s">
        <v>899</v>
      </c>
      <c r="D3703" t="s">
        <v>900</v>
      </c>
      <c r="E3703" t="s">
        <v>39</v>
      </c>
      <c r="F3703" t="s">
        <v>40</v>
      </c>
      <c r="G3703" t="s">
        <v>41</v>
      </c>
      <c r="H3703" t="s">
        <v>42</v>
      </c>
      <c r="I3703" t="s">
        <v>901</v>
      </c>
      <c r="J3703" s="4">
        <v>27521</v>
      </c>
    </row>
    <row r="3704" spans="1:10" x14ac:dyDescent="0.3">
      <c r="A3704" t="s">
        <v>6517</v>
      </c>
      <c r="B3704" s="4">
        <v>45688</v>
      </c>
      <c r="C3704" t="s">
        <v>6518</v>
      </c>
      <c r="D3704" t="s">
        <v>6519</v>
      </c>
      <c r="E3704" t="s">
        <v>51</v>
      </c>
      <c r="F3704" t="s">
        <v>52</v>
      </c>
      <c r="G3704" t="s">
        <v>53</v>
      </c>
      <c r="H3704" t="s">
        <v>42</v>
      </c>
      <c r="I3704" t="s">
        <v>4574</v>
      </c>
      <c r="J3704" s="4">
        <v>21446</v>
      </c>
    </row>
    <row r="3705" spans="1:10" x14ac:dyDescent="0.3">
      <c r="A3705" t="s">
        <v>6520</v>
      </c>
      <c r="B3705" s="4">
        <v>45688</v>
      </c>
      <c r="C3705" t="s">
        <v>155</v>
      </c>
      <c r="D3705" t="s">
        <v>845</v>
      </c>
      <c r="E3705" t="s">
        <v>157</v>
      </c>
      <c r="F3705" t="s">
        <v>158</v>
      </c>
      <c r="G3705" t="s">
        <v>79</v>
      </c>
      <c r="H3705" t="s">
        <v>42</v>
      </c>
      <c r="I3705" t="s">
        <v>5197</v>
      </c>
      <c r="J3705" s="4">
        <v>29262</v>
      </c>
    </row>
    <row r="3706" spans="1:10" x14ac:dyDescent="0.3">
      <c r="A3706" t="s">
        <v>6521</v>
      </c>
      <c r="B3706" s="4">
        <v>45688</v>
      </c>
      <c r="C3706" t="s">
        <v>610</v>
      </c>
      <c r="D3706" t="s">
        <v>611</v>
      </c>
      <c r="E3706" t="s">
        <v>157</v>
      </c>
      <c r="F3706" t="s">
        <v>158</v>
      </c>
      <c r="G3706" t="s">
        <v>79</v>
      </c>
      <c r="H3706" t="s">
        <v>42</v>
      </c>
      <c r="I3706" t="s">
        <v>5197</v>
      </c>
      <c r="J3706" s="4">
        <v>29262</v>
      </c>
    </row>
    <row r="3707" spans="1:10" x14ac:dyDescent="0.3">
      <c r="A3707" t="s">
        <v>6522</v>
      </c>
      <c r="B3707" s="4">
        <v>45688</v>
      </c>
      <c r="C3707" t="s">
        <v>6523</v>
      </c>
      <c r="D3707" t="s">
        <v>6524</v>
      </c>
      <c r="E3707" t="s">
        <v>157</v>
      </c>
      <c r="F3707" t="s">
        <v>158</v>
      </c>
      <c r="G3707" t="s">
        <v>79</v>
      </c>
      <c r="H3707" t="s">
        <v>42</v>
      </c>
      <c r="I3707" t="s">
        <v>5197</v>
      </c>
      <c r="J3707" s="4">
        <v>29262</v>
      </c>
    </row>
    <row r="3708" spans="1:10" x14ac:dyDescent="0.3">
      <c r="A3708" t="s">
        <v>6525</v>
      </c>
      <c r="B3708" s="4">
        <v>45688</v>
      </c>
      <c r="C3708" t="s">
        <v>2110</v>
      </c>
      <c r="D3708" t="s">
        <v>2111</v>
      </c>
      <c r="E3708" t="s">
        <v>157</v>
      </c>
      <c r="F3708" t="s">
        <v>158</v>
      </c>
      <c r="G3708" t="s">
        <v>79</v>
      </c>
      <c r="H3708" t="s">
        <v>42</v>
      </c>
      <c r="I3708" t="s">
        <v>5197</v>
      </c>
      <c r="J3708" s="4">
        <v>29262</v>
      </c>
    </row>
    <row r="3709" spans="1:10" x14ac:dyDescent="0.3">
      <c r="A3709" t="s">
        <v>6526</v>
      </c>
      <c r="B3709" s="4">
        <v>45688</v>
      </c>
      <c r="C3709" t="s">
        <v>136</v>
      </c>
      <c r="D3709" t="s">
        <v>137</v>
      </c>
      <c r="E3709" t="s">
        <v>157</v>
      </c>
      <c r="F3709" t="s">
        <v>158</v>
      </c>
      <c r="G3709" t="s">
        <v>79</v>
      </c>
      <c r="H3709" t="s">
        <v>42</v>
      </c>
      <c r="I3709" t="s">
        <v>5197</v>
      </c>
      <c r="J3709" s="4">
        <v>29262</v>
      </c>
    </row>
    <row r="3710" spans="1:10" x14ac:dyDescent="0.3">
      <c r="A3710" t="s">
        <v>6527</v>
      </c>
      <c r="B3710" s="4">
        <v>45688</v>
      </c>
      <c r="C3710" t="s">
        <v>574</v>
      </c>
      <c r="D3710" t="s">
        <v>4122</v>
      </c>
      <c r="E3710" t="s">
        <v>51</v>
      </c>
      <c r="F3710" t="s">
        <v>52</v>
      </c>
      <c r="G3710" t="s">
        <v>53</v>
      </c>
      <c r="H3710" t="s">
        <v>42</v>
      </c>
      <c r="I3710" t="s">
        <v>6500</v>
      </c>
      <c r="J3710" s="4">
        <v>22178</v>
      </c>
    </row>
    <row r="3711" spans="1:10" x14ac:dyDescent="0.3">
      <c r="A3711" t="s">
        <v>6528</v>
      </c>
      <c r="B3711" s="4">
        <v>45688</v>
      </c>
      <c r="C3711" t="s">
        <v>2646</v>
      </c>
      <c r="D3711" t="s">
        <v>2647</v>
      </c>
      <c r="E3711" t="s">
        <v>51</v>
      </c>
      <c r="F3711" t="s">
        <v>52</v>
      </c>
      <c r="G3711" t="s">
        <v>53</v>
      </c>
      <c r="H3711" t="s">
        <v>42</v>
      </c>
      <c r="I3711" t="s">
        <v>667</v>
      </c>
      <c r="J3711" s="4">
        <v>25015</v>
      </c>
    </row>
    <row r="3712" spans="1:10" x14ac:dyDescent="0.3">
      <c r="A3712" t="s">
        <v>6529</v>
      </c>
      <c r="B3712" s="4">
        <v>45688</v>
      </c>
      <c r="C3712" t="s">
        <v>405</v>
      </c>
      <c r="D3712" t="s">
        <v>406</v>
      </c>
      <c r="E3712" t="s">
        <v>39</v>
      </c>
      <c r="F3712" t="s">
        <v>40</v>
      </c>
      <c r="G3712" t="s">
        <v>41</v>
      </c>
      <c r="H3712" t="s">
        <v>42</v>
      </c>
      <c r="I3712" t="s">
        <v>5054</v>
      </c>
      <c r="J3712" s="4">
        <v>17427</v>
      </c>
    </row>
    <row r="3713" spans="1:10" x14ac:dyDescent="0.3">
      <c r="A3713" t="s">
        <v>6530</v>
      </c>
      <c r="B3713" s="4">
        <v>45688</v>
      </c>
      <c r="C3713" t="s">
        <v>704</v>
      </c>
      <c r="D3713" t="s">
        <v>705</v>
      </c>
      <c r="E3713" t="s">
        <v>698</v>
      </c>
      <c r="F3713" t="s">
        <v>699</v>
      </c>
      <c r="G3713" t="s">
        <v>700</v>
      </c>
      <c r="H3713" t="s">
        <v>42</v>
      </c>
      <c r="I3713" t="s">
        <v>6531</v>
      </c>
      <c r="J3713" s="4">
        <v>30891</v>
      </c>
    </row>
    <row r="3714" spans="1:10" x14ac:dyDescent="0.3">
      <c r="A3714" t="s">
        <v>433</v>
      </c>
      <c r="B3714" s="4">
        <v>45688</v>
      </c>
      <c r="C3714" t="s">
        <v>434</v>
      </c>
      <c r="D3714" t="s">
        <v>435</v>
      </c>
      <c r="E3714" t="s">
        <v>111</v>
      </c>
      <c r="F3714" t="s">
        <v>112</v>
      </c>
      <c r="G3714" t="s">
        <v>113</v>
      </c>
      <c r="H3714" t="s">
        <v>42</v>
      </c>
      <c r="I3714" t="s">
        <v>436</v>
      </c>
      <c r="J3714" s="4">
        <v>21069</v>
      </c>
    </row>
    <row r="3715" spans="1:10" x14ac:dyDescent="0.3">
      <c r="A3715" t="s">
        <v>6532</v>
      </c>
      <c r="B3715" s="4">
        <v>45688</v>
      </c>
      <c r="C3715" t="s">
        <v>136</v>
      </c>
      <c r="D3715" t="s">
        <v>137</v>
      </c>
      <c r="E3715" t="s">
        <v>111</v>
      </c>
      <c r="F3715" t="s">
        <v>112</v>
      </c>
      <c r="G3715" t="s">
        <v>113</v>
      </c>
      <c r="H3715" t="s">
        <v>42</v>
      </c>
      <c r="I3715" t="s">
        <v>436</v>
      </c>
      <c r="J3715" s="4">
        <v>21069</v>
      </c>
    </row>
    <row r="3716" spans="1:10" x14ac:dyDescent="0.3">
      <c r="A3716" t="s">
        <v>6533</v>
      </c>
      <c r="B3716" s="4">
        <v>45688</v>
      </c>
      <c r="C3716" t="s">
        <v>3142</v>
      </c>
      <c r="D3716" t="s">
        <v>3143</v>
      </c>
      <c r="E3716" t="s">
        <v>111</v>
      </c>
      <c r="F3716" t="s">
        <v>112</v>
      </c>
      <c r="G3716" t="s">
        <v>113</v>
      </c>
      <c r="H3716" t="s">
        <v>42</v>
      </c>
      <c r="I3716" t="s">
        <v>436</v>
      </c>
      <c r="J3716" s="4">
        <v>21069</v>
      </c>
    </row>
    <row r="3717" spans="1:10" x14ac:dyDescent="0.3">
      <c r="A3717" t="s">
        <v>6534</v>
      </c>
      <c r="B3717" s="4">
        <v>45688</v>
      </c>
      <c r="C3717" t="s">
        <v>6535</v>
      </c>
      <c r="D3717" t="s">
        <v>6536</v>
      </c>
      <c r="E3717" t="s">
        <v>6537</v>
      </c>
      <c r="F3717" t="s">
        <v>6538</v>
      </c>
      <c r="G3717" t="s">
        <v>1806</v>
      </c>
      <c r="H3717" t="s">
        <v>42</v>
      </c>
      <c r="I3717" t="s">
        <v>6539</v>
      </c>
      <c r="J3717" s="4">
        <v>23147</v>
      </c>
    </row>
    <row r="3718" spans="1:10" x14ac:dyDescent="0.3">
      <c r="A3718" t="s">
        <v>6540</v>
      </c>
      <c r="B3718" s="4">
        <v>45688</v>
      </c>
      <c r="C3718" t="s">
        <v>347</v>
      </c>
      <c r="D3718" t="s">
        <v>348</v>
      </c>
      <c r="E3718" t="s">
        <v>217</v>
      </c>
      <c r="F3718" t="s">
        <v>218</v>
      </c>
      <c r="G3718" t="s">
        <v>79</v>
      </c>
      <c r="H3718" t="s">
        <v>42</v>
      </c>
      <c r="I3718" t="s">
        <v>4753</v>
      </c>
      <c r="J3718" s="4">
        <v>29700</v>
      </c>
    </row>
    <row r="3719" spans="1:10" x14ac:dyDescent="0.3">
      <c r="A3719" t="s">
        <v>6541</v>
      </c>
      <c r="B3719" s="4">
        <v>45688</v>
      </c>
      <c r="C3719" t="s">
        <v>4615</v>
      </c>
      <c r="D3719" t="s">
        <v>4616</v>
      </c>
      <c r="E3719" t="s">
        <v>217</v>
      </c>
      <c r="F3719" t="s">
        <v>218</v>
      </c>
      <c r="G3719" t="s">
        <v>79</v>
      </c>
      <c r="H3719" t="s">
        <v>42</v>
      </c>
      <c r="I3719" t="s">
        <v>4753</v>
      </c>
      <c r="J3719" s="4">
        <v>29700</v>
      </c>
    </row>
    <row r="3720" spans="1:10" x14ac:dyDescent="0.3">
      <c r="A3720" t="s">
        <v>6542</v>
      </c>
      <c r="B3720" s="4">
        <v>45688</v>
      </c>
      <c r="C3720" t="s">
        <v>692</v>
      </c>
      <c r="D3720" t="s">
        <v>693</v>
      </c>
      <c r="E3720" t="s">
        <v>1049</v>
      </c>
      <c r="F3720" t="s">
        <v>1050</v>
      </c>
      <c r="G3720" t="s">
        <v>1051</v>
      </c>
      <c r="H3720" t="s">
        <v>42</v>
      </c>
      <c r="I3720" t="s">
        <v>436</v>
      </c>
      <c r="J3720" s="4">
        <v>21069</v>
      </c>
    </row>
    <row r="3721" spans="1:10" x14ac:dyDescent="0.3">
      <c r="A3721" t="s">
        <v>6543</v>
      </c>
      <c r="B3721" s="4">
        <v>45688</v>
      </c>
      <c r="C3721" t="s">
        <v>286</v>
      </c>
      <c r="D3721" t="s">
        <v>287</v>
      </c>
      <c r="E3721" t="s">
        <v>39</v>
      </c>
      <c r="F3721" t="s">
        <v>40</v>
      </c>
      <c r="G3721" t="s">
        <v>41</v>
      </c>
      <c r="H3721" t="s">
        <v>42</v>
      </c>
      <c r="I3721" t="s">
        <v>6471</v>
      </c>
      <c r="J3721" s="4">
        <v>26502</v>
      </c>
    </row>
    <row r="3722" spans="1:10" x14ac:dyDescent="0.3">
      <c r="A3722" t="s">
        <v>6544</v>
      </c>
      <c r="B3722" s="4">
        <v>45688</v>
      </c>
      <c r="C3722" t="s">
        <v>6545</v>
      </c>
      <c r="D3722" t="s">
        <v>6546</v>
      </c>
      <c r="E3722" t="s">
        <v>5720</v>
      </c>
      <c r="F3722" t="s">
        <v>5721</v>
      </c>
      <c r="G3722" t="s">
        <v>5722</v>
      </c>
      <c r="H3722" t="s">
        <v>42</v>
      </c>
      <c r="I3722" t="s">
        <v>5723</v>
      </c>
      <c r="J3722" s="4">
        <v>20611</v>
      </c>
    </row>
    <row r="3723" spans="1:10" x14ac:dyDescent="0.3">
      <c r="A3723" t="s">
        <v>6547</v>
      </c>
      <c r="B3723" s="4">
        <v>45688</v>
      </c>
      <c r="C3723" t="s">
        <v>6548</v>
      </c>
      <c r="D3723" t="s">
        <v>6549</v>
      </c>
      <c r="E3723" t="s">
        <v>5720</v>
      </c>
      <c r="F3723" t="s">
        <v>5721</v>
      </c>
      <c r="G3723" t="s">
        <v>5722</v>
      </c>
      <c r="H3723" t="s">
        <v>42</v>
      </c>
      <c r="I3723" t="s">
        <v>5723</v>
      </c>
      <c r="J3723" s="4">
        <v>20611</v>
      </c>
    </row>
    <row r="3724" spans="1:10" x14ac:dyDescent="0.3">
      <c r="A3724" t="s">
        <v>6550</v>
      </c>
      <c r="B3724" s="4">
        <v>45688</v>
      </c>
      <c r="C3724" t="s">
        <v>75</v>
      </c>
      <c r="D3724" t="s">
        <v>76</v>
      </c>
      <c r="E3724" t="s">
        <v>39</v>
      </c>
      <c r="F3724" t="s">
        <v>40</v>
      </c>
      <c r="G3724" t="s">
        <v>41</v>
      </c>
      <c r="H3724" t="s">
        <v>42</v>
      </c>
      <c r="I3724" t="s">
        <v>5054</v>
      </c>
      <c r="J3724" s="4">
        <v>17427</v>
      </c>
    </row>
    <row r="3725" spans="1:10" x14ac:dyDescent="0.3">
      <c r="A3725" t="s">
        <v>6551</v>
      </c>
      <c r="B3725" s="4">
        <v>45688</v>
      </c>
      <c r="C3725" t="s">
        <v>215</v>
      </c>
      <c r="D3725" t="s">
        <v>1224</v>
      </c>
      <c r="E3725" t="s">
        <v>39</v>
      </c>
      <c r="F3725" t="s">
        <v>40</v>
      </c>
      <c r="G3725" t="s">
        <v>41</v>
      </c>
      <c r="H3725" t="s">
        <v>42</v>
      </c>
      <c r="I3725" t="s">
        <v>2734</v>
      </c>
      <c r="J3725" s="4">
        <v>24808</v>
      </c>
    </row>
    <row r="3726" spans="1:10" x14ac:dyDescent="0.3">
      <c r="A3726" t="s">
        <v>6552</v>
      </c>
      <c r="B3726" s="4">
        <v>45688</v>
      </c>
      <c r="C3726" t="s">
        <v>670</v>
      </c>
      <c r="D3726" t="s">
        <v>671</v>
      </c>
      <c r="E3726" t="s">
        <v>39</v>
      </c>
      <c r="F3726" t="s">
        <v>40</v>
      </c>
      <c r="G3726" t="s">
        <v>41</v>
      </c>
      <c r="H3726" t="s">
        <v>42</v>
      </c>
      <c r="I3726" t="s">
        <v>2734</v>
      </c>
      <c r="J3726" s="4">
        <v>24808</v>
      </c>
    </row>
    <row r="3727" spans="1:10" x14ac:dyDescent="0.3">
      <c r="A3727" t="s">
        <v>6553</v>
      </c>
      <c r="B3727" s="4">
        <v>45688</v>
      </c>
      <c r="C3727" t="s">
        <v>235</v>
      </c>
      <c r="D3727" t="s">
        <v>6554</v>
      </c>
      <c r="E3727" t="s">
        <v>51</v>
      </c>
      <c r="F3727" t="s">
        <v>52</v>
      </c>
      <c r="G3727" t="s">
        <v>53</v>
      </c>
      <c r="H3727" t="s">
        <v>42</v>
      </c>
      <c r="I3727" t="s">
        <v>233</v>
      </c>
      <c r="J3727" s="4">
        <v>31928</v>
      </c>
    </row>
    <row r="3728" spans="1:10" x14ac:dyDescent="0.3">
      <c r="A3728" t="s">
        <v>6555</v>
      </c>
      <c r="B3728" s="4">
        <v>45688</v>
      </c>
      <c r="C3728" t="s">
        <v>1367</v>
      </c>
      <c r="D3728" t="s">
        <v>1368</v>
      </c>
      <c r="E3728" t="s">
        <v>39</v>
      </c>
      <c r="F3728" t="s">
        <v>40</v>
      </c>
      <c r="G3728" t="s">
        <v>41</v>
      </c>
      <c r="H3728" t="s">
        <v>42</v>
      </c>
      <c r="I3728" t="s">
        <v>3712</v>
      </c>
      <c r="J3728" s="4">
        <v>24660</v>
      </c>
    </row>
    <row r="3729" spans="1:10" x14ac:dyDescent="0.3">
      <c r="A3729" t="s">
        <v>6556</v>
      </c>
      <c r="B3729" s="4">
        <v>45688</v>
      </c>
      <c r="C3729" t="s">
        <v>215</v>
      </c>
      <c r="D3729" t="s">
        <v>216</v>
      </c>
      <c r="E3729" t="s">
        <v>39</v>
      </c>
      <c r="F3729" t="s">
        <v>40</v>
      </c>
      <c r="G3729" t="s">
        <v>41</v>
      </c>
      <c r="H3729" t="s">
        <v>42</v>
      </c>
      <c r="I3729" t="s">
        <v>3712</v>
      </c>
      <c r="J3729" s="4">
        <v>24660</v>
      </c>
    </row>
    <row r="3730" spans="1:10" x14ac:dyDescent="0.3">
      <c r="A3730" t="s">
        <v>6557</v>
      </c>
      <c r="B3730" s="4">
        <v>45688</v>
      </c>
      <c r="C3730" t="s">
        <v>120</v>
      </c>
      <c r="D3730" t="s">
        <v>121</v>
      </c>
      <c r="E3730" t="s">
        <v>39</v>
      </c>
      <c r="F3730" t="s">
        <v>40</v>
      </c>
      <c r="G3730" t="s">
        <v>41</v>
      </c>
      <c r="H3730" t="s">
        <v>42</v>
      </c>
      <c r="I3730" t="s">
        <v>3712</v>
      </c>
      <c r="J3730" s="4">
        <v>24660</v>
      </c>
    </row>
    <row r="3731" spans="1:10" x14ac:dyDescent="0.3">
      <c r="A3731" t="s">
        <v>6558</v>
      </c>
      <c r="B3731" s="4">
        <v>45688</v>
      </c>
      <c r="C3731" t="s">
        <v>419</v>
      </c>
      <c r="D3731" t="s">
        <v>420</v>
      </c>
      <c r="E3731" t="s">
        <v>39</v>
      </c>
      <c r="F3731" t="s">
        <v>40</v>
      </c>
      <c r="G3731" t="s">
        <v>41</v>
      </c>
      <c r="H3731" t="s">
        <v>42</v>
      </c>
      <c r="I3731" t="s">
        <v>3712</v>
      </c>
      <c r="J3731" s="4">
        <v>24660</v>
      </c>
    </row>
    <row r="3732" spans="1:10" x14ac:dyDescent="0.3">
      <c r="A3732" t="s">
        <v>6559</v>
      </c>
      <c r="B3732" s="4">
        <v>45688</v>
      </c>
      <c r="C3732" t="s">
        <v>242</v>
      </c>
      <c r="D3732" t="s">
        <v>243</v>
      </c>
      <c r="E3732" t="s">
        <v>51</v>
      </c>
      <c r="F3732" t="s">
        <v>52</v>
      </c>
      <c r="G3732" t="s">
        <v>53</v>
      </c>
      <c r="H3732" t="s">
        <v>42</v>
      </c>
      <c r="I3732" t="s">
        <v>6560</v>
      </c>
      <c r="J3732" s="4">
        <v>22583</v>
      </c>
    </row>
    <row r="3733" spans="1:10" x14ac:dyDescent="0.3">
      <c r="A3733" t="s">
        <v>6561</v>
      </c>
      <c r="B3733" s="4">
        <v>45688</v>
      </c>
      <c r="C3733" t="s">
        <v>85</v>
      </c>
      <c r="D3733" t="s">
        <v>86</v>
      </c>
      <c r="E3733" t="s">
        <v>39</v>
      </c>
      <c r="F3733" t="s">
        <v>40</v>
      </c>
      <c r="G3733" t="s">
        <v>41</v>
      </c>
      <c r="H3733" t="s">
        <v>42</v>
      </c>
      <c r="I3733" t="s">
        <v>6560</v>
      </c>
      <c r="J3733" s="4">
        <v>22583</v>
      </c>
    </row>
    <row r="3734" spans="1:10" x14ac:dyDescent="0.3">
      <c r="A3734" t="s">
        <v>6562</v>
      </c>
      <c r="B3734" s="4">
        <v>45688</v>
      </c>
      <c r="C3734" t="s">
        <v>56</v>
      </c>
      <c r="D3734" t="s">
        <v>1542</v>
      </c>
      <c r="E3734" t="s">
        <v>217</v>
      </c>
      <c r="F3734" t="s">
        <v>218</v>
      </c>
      <c r="G3734" t="s">
        <v>79</v>
      </c>
      <c r="H3734" t="s">
        <v>42</v>
      </c>
      <c r="I3734" t="s">
        <v>5761</v>
      </c>
      <c r="J3734" s="4">
        <v>25532</v>
      </c>
    </row>
    <row r="3735" spans="1:10" x14ac:dyDescent="0.3">
      <c r="A3735" t="s">
        <v>6563</v>
      </c>
      <c r="B3735" s="4">
        <v>45688</v>
      </c>
      <c r="C3735" t="s">
        <v>1839</v>
      </c>
      <c r="D3735" t="s">
        <v>1840</v>
      </c>
      <c r="E3735" t="s">
        <v>39</v>
      </c>
      <c r="F3735" t="s">
        <v>40</v>
      </c>
      <c r="G3735" t="s">
        <v>41</v>
      </c>
      <c r="H3735" t="s">
        <v>42</v>
      </c>
      <c r="I3735" t="s">
        <v>2734</v>
      </c>
      <c r="J3735" s="4">
        <v>24808</v>
      </c>
    </row>
    <row r="3736" spans="1:10" x14ac:dyDescent="0.3">
      <c r="A3736" t="s">
        <v>6564</v>
      </c>
      <c r="B3736" s="4">
        <v>45688</v>
      </c>
      <c r="C3736" t="s">
        <v>2004</v>
      </c>
      <c r="D3736" t="s">
        <v>2005</v>
      </c>
      <c r="E3736" t="s">
        <v>39</v>
      </c>
      <c r="F3736" t="s">
        <v>40</v>
      </c>
      <c r="G3736" t="s">
        <v>41</v>
      </c>
      <c r="H3736" t="s">
        <v>42</v>
      </c>
      <c r="I3736" t="s">
        <v>6565</v>
      </c>
      <c r="J3736" s="4">
        <v>33031</v>
      </c>
    </row>
    <row r="3737" spans="1:10" x14ac:dyDescent="0.3">
      <c r="A3737" t="s">
        <v>6566</v>
      </c>
      <c r="B3737" s="4">
        <v>45688</v>
      </c>
      <c r="C3737" t="s">
        <v>147</v>
      </c>
      <c r="D3737" t="s">
        <v>148</v>
      </c>
      <c r="E3737" t="s">
        <v>39</v>
      </c>
      <c r="F3737" t="s">
        <v>40</v>
      </c>
      <c r="G3737" t="s">
        <v>41</v>
      </c>
      <c r="H3737" t="s">
        <v>42</v>
      </c>
      <c r="I3737" t="s">
        <v>6565</v>
      </c>
      <c r="J3737" s="4">
        <v>33031</v>
      </c>
    </row>
    <row r="3738" spans="1:10" x14ac:dyDescent="0.3">
      <c r="A3738" t="s">
        <v>6567</v>
      </c>
      <c r="B3738" s="4">
        <v>45688</v>
      </c>
      <c r="C3738" t="s">
        <v>6523</v>
      </c>
      <c r="D3738" t="s">
        <v>6524</v>
      </c>
      <c r="E3738" t="s">
        <v>157</v>
      </c>
      <c r="F3738" t="s">
        <v>158</v>
      </c>
      <c r="G3738" t="s">
        <v>79</v>
      </c>
      <c r="H3738" t="s">
        <v>42</v>
      </c>
      <c r="I3738" t="s">
        <v>2006</v>
      </c>
      <c r="J3738" s="4">
        <v>28192</v>
      </c>
    </row>
    <row r="3739" spans="1:10" x14ac:dyDescent="0.3">
      <c r="A3739" t="s">
        <v>6568</v>
      </c>
      <c r="B3739" s="4">
        <v>45688</v>
      </c>
      <c r="C3739" t="s">
        <v>174</v>
      </c>
      <c r="D3739" t="s">
        <v>175</v>
      </c>
      <c r="E3739" t="s">
        <v>157</v>
      </c>
      <c r="F3739" t="s">
        <v>158</v>
      </c>
      <c r="G3739" t="s">
        <v>79</v>
      </c>
      <c r="H3739" t="s">
        <v>42</v>
      </c>
      <c r="I3739" t="s">
        <v>2006</v>
      </c>
      <c r="J3739" s="4">
        <v>28192</v>
      </c>
    </row>
    <row r="3740" spans="1:10" x14ac:dyDescent="0.3">
      <c r="A3740" t="s">
        <v>6569</v>
      </c>
      <c r="B3740" s="4">
        <v>45688</v>
      </c>
      <c r="C3740" t="s">
        <v>508</v>
      </c>
      <c r="D3740" t="s">
        <v>509</v>
      </c>
      <c r="E3740" t="s">
        <v>157</v>
      </c>
      <c r="F3740" t="s">
        <v>158</v>
      </c>
      <c r="G3740" t="s">
        <v>79</v>
      </c>
      <c r="H3740" t="s">
        <v>42</v>
      </c>
      <c r="I3740" t="s">
        <v>2006</v>
      </c>
      <c r="J3740" s="4">
        <v>28192</v>
      </c>
    </row>
    <row r="3741" spans="1:10" x14ac:dyDescent="0.3">
      <c r="A3741" t="s">
        <v>6570</v>
      </c>
      <c r="B3741" s="4">
        <v>45688</v>
      </c>
      <c r="C3741" t="s">
        <v>396</v>
      </c>
      <c r="D3741" t="s">
        <v>397</v>
      </c>
      <c r="E3741" t="s">
        <v>39</v>
      </c>
      <c r="F3741" t="s">
        <v>40</v>
      </c>
      <c r="G3741" t="s">
        <v>41</v>
      </c>
      <c r="H3741" t="s">
        <v>42</v>
      </c>
      <c r="I3741" t="s">
        <v>2006</v>
      </c>
      <c r="J3741" s="4">
        <v>28192</v>
      </c>
    </row>
    <row r="3742" spans="1:10" x14ac:dyDescent="0.3">
      <c r="A3742" t="s">
        <v>6571</v>
      </c>
      <c r="B3742" s="4">
        <v>45688</v>
      </c>
      <c r="C3742" t="s">
        <v>1326</v>
      </c>
      <c r="D3742" t="s">
        <v>1327</v>
      </c>
      <c r="E3742" t="s">
        <v>39</v>
      </c>
      <c r="F3742" t="s">
        <v>40</v>
      </c>
      <c r="G3742" t="s">
        <v>41</v>
      </c>
      <c r="H3742" t="s">
        <v>42</v>
      </c>
      <c r="I3742" t="s">
        <v>2006</v>
      </c>
      <c r="J3742" s="4">
        <v>28192</v>
      </c>
    </row>
    <row r="3743" spans="1:10" x14ac:dyDescent="0.3">
      <c r="A3743" t="s">
        <v>6572</v>
      </c>
      <c r="B3743" s="4">
        <v>45688</v>
      </c>
      <c r="C3743" t="s">
        <v>692</v>
      </c>
      <c r="D3743" t="s">
        <v>1048</v>
      </c>
      <c r="E3743" t="s">
        <v>39</v>
      </c>
      <c r="F3743" t="s">
        <v>40</v>
      </c>
      <c r="G3743" t="s">
        <v>41</v>
      </c>
      <c r="H3743" t="s">
        <v>42</v>
      </c>
      <c r="I3743" t="s">
        <v>2006</v>
      </c>
      <c r="J3743" s="4">
        <v>28192</v>
      </c>
    </row>
    <row r="3744" spans="1:10" x14ac:dyDescent="0.3">
      <c r="A3744" t="s">
        <v>6573</v>
      </c>
      <c r="B3744" s="4">
        <v>45688</v>
      </c>
      <c r="C3744" t="s">
        <v>850</v>
      </c>
      <c r="D3744" t="s">
        <v>3056</v>
      </c>
      <c r="E3744" t="s">
        <v>51</v>
      </c>
      <c r="F3744" t="s">
        <v>52</v>
      </c>
      <c r="G3744" t="s">
        <v>53</v>
      </c>
      <c r="H3744" t="s">
        <v>42</v>
      </c>
      <c r="I3744" t="s">
        <v>6502</v>
      </c>
      <c r="J3744" s="4">
        <v>23775</v>
      </c>
    </row>
    <row r="3745" spans="1:10" x14ac:dyDescent="0.3">
      <c r="A3745" t="s">
        <v>6574</v>
      </c>
      <c r="B3745" s="4">
        <v>45688</v>
      </c>
      <c r="C3745" t="s">
        <v>419</v>
      </c>
      <c r="D3745" t="s">
        <v>420</v>
      </c>
      <c r="E3745" t="s">
        <v>39</v>
      </c>
      <c r="F3745" t="s">
        <v>40</v>
      </c>
      <c r="G3745" t="s">
        <v>41</v>
      </c>
      <c r="H3745" t="s">
        <v>42</v>
      </c>
      <c r="I3745" t="s">
        <v>2006</v>
      </c>
      <c r="J3745" s="4">
        <v>28192</v>
      </c>
    </row>
    <row r="3746" spans="1:10" x14ac:dyDescent="0.3">
      <c r="A3746" t="s">
        <v>6575</v>
      </c>
      <c r="B3746" s="4">
        <v>45688</v>
      </c>
      <c r="C3746" t="s">
        <v>380</v>
      </c>
      <c r="D3746" t="s">
        <v>381</v>
      </c>
      <c r="E3746" t="s">
        <v>51</v>
      </c>
      <c r="F3746" t="s">
        <v>52</v>
      </c>
      <c r="G3746" t="s">
        <v>53</v>
      </c>
      <c r="H3746" t="s">
        <v>42</v>
      </c>
      <c r="I3746" t="s">
        <v>6576</v>
      </c>
      <c r="J3746" s="4">
        <v>25049</v>
      </c>
    </row>
    <row r="3747" spans="1:10" x14ac:dyDescent="0.3">
      <c r="A3747" t="s">
        <v>6577</v>
      </c>
      <c r="B3747" s="4">
        <v>45688</v>
      </c>
      <c r="C3747" t="s">
        <v>447</v>
      </c>
      <c r="D3747" t="s">
        <v>448</v>
      </c>
      <c r="E3747" t="s">
        <v>111</v>
      </c>
      <c r="F3747" t="s">
        <v>112</v>
      </c>
      <c r="G3747" t="s">
        <v>113</v>
      </c>
      <c r="H3747" t="s">
        <v>42</v>
      </c>
      <c r="I3747" t="s">
        <v>2020</v>
      </c>
      <c r="J3747" s="4">
        <v>21868</v>
      </c>
    </row>
    <row r="3748" spans="1:10" x14ac:dyDescent="0.3">
      <c r="A3748" t="s">
        <v>6578</v>
      </c>
      <c r="B3748" s="4">
        <v>45688</v>
      </c>
      <c r="C3748" t="s">
        <v>1603</v>
      </c>
      <c r="D3748" t="s">
        <v>1604</v>
      </c>
      <c r="E3748" t="s">
        <v>1328</v>
      </c>
      <c r="F3748" t="s">
        <v>1329</v>
      </c>
      <c r="G3748" t="s">
        <v>113</v>
      </c>
      <c r="H3748" t="s">
        <v>42</v>
      </c>
      <c r="I3748" t="s">
        <v>3218</v>
      </c>
      <c r="J3748" s="4">
        <v>27331</v>
      </c>
    </row>
    <row r="3749" spans="1:10" x14ac:dyDescent="0.3">
      <c r="A3749" t="s">
        <v>6579</v>
      </c>
      <c r="B3749" s="4">
        <v>45688</v>
      </c>
      <c r="C3749" t="s">
        <v>125</v>
      </c>
      <c r="D3749" t="s">
        <v>126</v>
      </c>
      <c r="E3749" t="s">
        <v>39</v>
      </c>
      <c r="F3749" t="s">
        <v>40</v>
      </c>
      <c r="G3749" t="s">
        <v>41</v>
      </c>
      <c r="H3749" t="s">
        <v>42</v>
      </c>
      <c r="I3749" t="s">
        <v>901</v>
      </c>
      <c r="J3749" s="4">
        <v>27521</v>
      </c>
    </row>
    <row r="3750" spans="1:10" x14ac:dyDescent="0.3">
      <c r="A3750" t="s">
        <v>6580</v>
      </c>
      <c r="B3750" s="4">
        <v>45688</v>
      </c>
      <c r="C3750" t="s">
        <v>770</v>
      </c>
      <c r="D3750" t="s">
        <v>771</v>
      </c>
      <c r="E3750" t="s">
        <v>157</v>
      </c>
      <c r="F3750" t="s">
        <v>158</v>
      </c>
      <c r="G3750" t="s">
        <v>79</v>
      </c>
      <c r="H3750" t="s">
        <v>42</v>
      </c>
      <c r="I3750" t="s">
        <v>772</v>
      </c>
      <c r="J3750" s="4">
        <v>29093</v>
      </c>
    </row>
    <row r="3751" spans="1:10" x14ac:dyDescent="0.3">
      <c r="A3751" t="s">
        <v>6581</v>
      </c>
      <c r="B3751" s="4">
        <v>45688</v>
      </c>
      <c r="C3751" t="s">
        <v>2145</v>
      </c>
      <c r="D3751" t="s">
        <v>2146</v>
      </c>
      <c r="E3751" t="s">
        <v>51</v>
      </c>
      <c r="F3751" t="s">
        <v>52</v>
      </c>
      <c r="G3751" t="s">
        <v>53</v>
      </c>
      <c r="H3751" t="s">
        <v>42</v>
      </c>
      <c r="I3751" t="s">
        <v>4020</v>
      </c>
      <c r="J3751" s="4">
        <v>22483</v>
      </c>
    </row>
    <row r="3752" spans="1:10" x14ac:dyDescent="0.3">
      <c r="A3752" t="s">
        <v>6582</v>
      </c>
      <c r="B3752" s="4">
        <v>45688</v>
      </c>
      <c r="C3752" t="s">
        <v>2432</v>
      </c>
      <c r="D3752" t="s">
        <v>2433</v>
      </c>
      <c r="E3752" t="s">
        <v>39</v>
      </c>
      <c r="F3752" t="s">
        <v>40</v>
      </c>
      <c r="G3752" t="s">
        <v>41</v>
      </c>
      <c r="H3752" t="s">
        <v>42</v>
      </c>
      <c r="I3752" t="s">
        <v>2119</v>
      </c>
      <c r="J3752" s="4">
        <v>25557</v>
      </c>
    </row>
    <row r="3753" spans="1:10" x14ac:dyDescent="0.3">
      <c r="A3753" t="s">
        <v>6583</v>
      </c>
      <c r="B3753" s="4">
        <v>45688</v>
      </c>
      <c r="C3753" t="s">
        <v>2145</v>
      </c>
      <c r="D3753" t="s">
        <v>2146</v>
      </c>
      <c r="E3753" t="s">
        <v>51</v>
      </c>
      <c r="F3753" t="s">
        <v>52</v>
      </c>
      <c r="G3753" t="s">
        <v>53</v>
      </c>
      <c r="H3753" t="s">
        <v>42</v>
      </c>
      <c r="I3753" t="s">
        <v>4020</v>
      </c>
      <c r="J3753" s="4">
        <v>22483</v>
      </c>
    </row>
    <row r="3754" spans="1:10" x14ac:dyDescent="0.3">
      <c r="A3754" t="s">
        <v>6584</v>
      </c>
      <c r="B3754" s="4">
        <v>45688</v>
      </c>
      <c r="C3754" t="s">
        <v>419</v>
      </c>
      <c r="D3754" t="s">
        <v>420</v>
      </c>
      <c r="E3754" t="s">
        <v>39</v>
      </c>
      <c r="F3754" t="s">
        <v>40</v>
      </c>
      <c r="G3754" t="s">
        <v>41</v>
      </c>
      <c r="H3754" t="s">
        <v>42</v>
      </c>
      <c r="I3754" t="s">
        <v>901</v>
      </c>
      <c r="J3754" s="4">
        <v>27521</v>
      </c>
    </row>
    <row r="3755" spans="1:10" x14ac:dyDescent="0.3">
      <c r="A3755" t="s">
        <v>6585</v>
      </c>
      <c r="B3755" s="4">
        <v>45688</v>
      </c>
      <c r="C3755" t="s">
        <v>400</v>
      </c>
      <c r="D3755" t="s">
        <v>401</v>
      </c>
      <c r="E3755" t="s">
        <v>51</v>
      </c>
      <c r="F3755" t="s">
        <v>52</v>
      </c>
      <c r="G3755" t="s">
        <v>53</v>
      </c>
      <c r="H3755" t="s">
        <v>42</v>
      </c>
      <c r="I3755" t="s">
        <v>3935</v>
      </c>
      <c r="J3755" s="4">
        <v>26092</v>
      </c>
    </row>
    <row r="3756" spans="1:10" x14ac:dyDescent="0.3">
      <c r="A3756" t="s">
        <v>127</v>
      </c>
      <c r="B3756" s="4">
        <v>45688</v>
      </c>
      <c r="C3756" t="s">
        <v>75</v>
      </c>
      <c r="D3756" t="s">
        <v>76</v>
      </c>
      <c r="E3756" t="s">
        <v>77</v>
      </c>
      <c r="F3756" t="s">
        <v>78</v>
      </c>
      <c r="G3756" t="s">
        <v>79</v>
      </c>
      <c r="H3756" t="s">
        <v>42</v>
      </c>
      <c r="I3756" t="s">
        <v>123</v>
      </c>
      <c r="J3756" s="4">
        <v>23432</v>
      </c>
    </row>
    <row r="3757" spans="1:10" x14ac:dyDescent="0.3">
      <c r="A3757" t="s">
        <v>122</v>
      </c>
      <c r="B3757" s="4">
        <v>45688</v>
      </c>
      <c r="C3757" t="s">
        <v>116</v>
      </c>
      <c r="D3757" t="s">
        <v>117</v>
      </c>
      <c r="E3757" t="s">
        <v>51</v>
      </c>
      <c r="F3757" t="s">
        <v>52</v>
      </c>
      <c r="G3757" t="s">
        <v>53</v>
      </c>
      <c r="H3757" t="s">
        <v>42</v>
      </c>
      <c r="I3757" t="s">
        <v>123</v>
      </c>
      <c r="J3757" s="4">
        <v>23432</v>
      </c>
    </row>
    <row r="3758" spans="1:10" x14ac:dyDescent="0.3">
      <c r="A3758" t="s">
        <v>266</v>
      </c>
      <c r="B3758" s="4">
        <v>45688</v>
      </c>
      <c r="C3758" t="s">
        <v>267</v>
      </c>
      <c r="D3758" t="s">
        <v>268</v>
      </c>
      <c r="E3758" t="s">
        <v>51</v>
      </c>
      <c r="F3758" t="s">
        <v>52</v>
      </c>
      <c r="G3758" t="s">
        <v>53</v>
      </c>
      <c r="H3758" t="s">
        <v>42</v>
      </c>
      <c r="I3758" t="s">
        <v>244</v>
      </c>
      <c r="J3758" s="4">
        <v>24614</v>
      </c>
    </row>
    <row r="3759" spans="1:10" x14ac:dyDescent="0.3">
      <c r="A3759" t="s">
        <v>1211</v>
      </c>
      <c r="B3759" s="4">
        <v>45688</v>
      </c>
      <c r="C3759" t="s">
        <v>139</v>
      </c>
      <c r="D3759" t="s">
        <v>140</v>
      </c>
      <c r="E3759" t="s">
        <v>111</v>
      </c>
      <c r="F3759" t="s">
        <v>112</v>
      </c>
      <c r="G3759" t="s">
        <v>113</v>
      </c>
      <c r="H3759" t="s">
        <v>42</v>
      </c>
      <c r="I3759" t="s">
        <v>1085</v>
      </c>
      <c r="J3759" s="4">
        <v>26737</v>
      </c>
    </row>
    <row r="3760" spans="1:10" x14ac:dyDescent="0.3">
      <c r="A3760" t="s">
        <v>6586</v>
      </c>
      <c r="B3760" s="4">
        <v>45688</v>
      </c>
      <c r="C3760" t="s">
        <v>6587</v>
      </c>
      <c r="D3760" t="s">
        <v>6588</v>
      </c>
      <c r="E3760" t="s">
        <v>111</v>
      </c>
      <c r="F3760" t="s">
        <v>112</v>
      </c>
      <c r="G3760" t="s">
        <v>113</v>
      </c>
      <c r="H3760" t="s">
        <v>42</v>
      </c>
      <c r="I3760" t="s">
        <v>1085</v>
      </c>
      <c r="J3760" s="4">
        <v>26737</v>
      </c>
    </row>
    <row r="3761" spans="1:10" x14ac:dyDescent="0.3">
      <c r="A3761" t="s">
        <v>486</v>
      </c>
      <c r="B3761" s="4">
        <v>45688</v>
      </c>
      <c r="C3761" t="s">
        <v>120</v>
      </c>
      <c r="D3761" t="s">
        <v>121</v>
      </c>
      <c r="E3761" t="s">
        <v>39</v>
      </c>
      <c r="F3761" t="s">
        <v>40</v>
      </c>
      <c r="G3761" t="s">
        <v>41</v>
      </c>
      <c r="H3761" t="s">
        <v>42</v>
      </c>
      <c r="I3761" t="s">
        <v>479</v>
      </c>
      <c r="J3761" s="4">
        <v>29072</v>
      </c>
    </row>
    <row r="3762" spans="1:10" x14ac:dyDescent="0.3">
      <c r="A3762" t="s">
        <v>6589</v>
      </c>
      <c r="B3762" s="4">
        <v>45688</v>
      </c>
      <c r="C3762" t="s">
        <v>525</v>
      </c>
      <c r="D3762" t="s">
        <v>526</v>
      </c>
      <c r="E3762" t="s">
        <v>39</v>
      </c>
      <c r="F3762" t="s">
        <v>40</v>
      </c>
      <c r="G3762" t="s">
        <v>41</v>
      </c>
      <c r="H3762" t="s">
        <v>42</v>
      </c>
      <c r="I3762" t="s">
        <v>6167</v>
      </c>
      <c r="J3762" s="4">
        <v>20527</v>
      </c>
    </row>
    <row r="3763" spans="1:10" x14ac:dyDescent="0.3">
      <c r="A3763" t="s">
        <v>59</v>
      </c>
      <c r="B3763" s="4">
        <v>45688</v>
      </c>
      <c r="C3763" t="s">
        <v>60</v>
      </c>
      <c r="D3763" t="s">
        <v>61</v>
      </c>
      <c r="E3763" t="s">
        <v>51</v>
      </c>
      <c r="F3763" t="s">
        <v>52</v>
      </c>
      <c r="G3763" t="s">
        <v>53</v>
      </c>
      <c r="H3763" t="s">
        <v>42</v>
      </c>
      <c r="I3763" t="s">
        <v>62</v>
      </c>
      <c r="J3763" s="4">
        <v>25643</v>
      </c>
    </row>
    <row r="3764" spans="1:10" x14ac:dyDescent="0.3">
      <c r="A3764" t="s">
        <v>6590</v>
      </c>
      <c r="B3764" s="4">
        <v>45688</v>
      </c>
      <c r="C3764" t="s">
        <v>6591</v>
      </c>
      <c r="D3764" t="s">
        <v>6592</v>
      </c>
      <c r="E3764" t="s">
        <v>39</v>
      </c>
      <c r="F3764" t="s">
        <v>40</v>
      </c>
      <c r="G3764" t="s">
        <v>41</v>
      </c>
      <c r="H3764" t="s">
        <v>42</v>
      </c>
      <c r="I3764" t="s">
        <v>1074</v>
      </c>
      <c r="J3764" s="4">
        <v>17993</v>
      </c>
    </row>
    <row r="3765" spans="1:10" x14ac:dyDescent="0.3">
      <c r="A3765" t="s">
        <v>6593</v>
      </c>
      <c r="B3765" s="4">
        <v>45659</v>
      </c>
      <c r="C3765" t="s">
        <v>1839</v>
      </c>
      <c r="D3765" t="s">
        <v>6594</v>
      </c>
      <c r="E3765" t="s">
        <v>39</v>
      </c>
      <c r="F3765" t="s">
        <v>40</v>
      </c>
      <c r="G3765" t="s">
        <v>41</v>
      </c>
      <c r="H3765" t="s">
        <v>6595</v>
      </c>
      <c r="I3765" t="s">
        <v>6596</v>
      </c>
      <c r="J3765" s="4">
        <v>22661</v>
      </c>
    </row>
    <row r="3766" spans="1:10" x14ac:dyDescent="0.3">
      <c r="A3766" t="s">
        <v>6597</v>
      </c>
      <c r="B3766" s="4">
        <v>45659</v>
      </c>
      <c r="C3766" t="s">
        <v>955</v>
      </c>
      <c r="D3766" t="s">
        <v>6598</v>
      </c>
      <c r="E3766" t="s">
        <v>39</v>
      </c>
      <c r="F3766" t="s">
        <v>40</v>
      </c>
      <c r="G3766" t="s">
        <v>41</v>
      </c>
      <c r="H3766" t="s">
        <v>6595</v>
      </c>
      <c r="I3766" t="s">
        <v>6596</v>
      </c>
      <c r="J3766" s="4">
        <v>22661</v>
      </c>
    </row>
    <row r="3767" spans="1:10" x14ac:dyDescent="0.3">
      <c r="A3767" t="s">
        <v>6599</v>
      </c>
      <c r="B3767" s="4">
        <v>45659</v>
      </c>
      <c r="C3767" t="s">
        <v>6600</v>
      </c>
      <c r="D3767" t="s">
        <v>6601</v>
      </c>
      <c r="E3767" t="s">
        <v>39</v>
      </c>
      <c r="F3767" t="s">
        <v>40</v>
      </c>
      <c r="G3767" t="s">
        <v>41</v>
      </c>
      <c r="H3767" t="s">
        <v>6595</v>
      </c>
      <c r="I3767" t="s">
        <v>6596</v>
      </c>
      <c r="J3767" s="4">
        <v>22661</v>
      </c>
    </row>
    <row r="3768" spans="1:10" x14ac:dyDescent="0.3">
      <c r="A3768" t="s">
        <v>6602</v>
      </c>
      <c r="B3768" s="4">
        <v>45659</v>
      </c>
      <c r="C3768" t="s">
        <v>2342</v>
      </c>
      <c r="D3768" t="s">
        <v>5802</v>
      </c>
      <c r="E3768" t="s">
        <v>6603</v>
      </c>
      <c r="F3768" t="s">
        <v>6604</v>
      </c>
      <c r="G3768" t="s">
        <v>6605</v>
      </c>
      <c r="H3768" t="s">
        <v>6595</v>
      </c>
      <c r="I3768" t="s">
        <v>6606</v>
      </c>
      <c r="J3768" s="4">
        <v>30191</v>
      </c>
    </row>
    <row r="3769" spans="1:10" x14ac:dyDescent="0.3">
      <c r="A3769" t="s">
        <v>6607</v>
      </c>
      <c r="B3769" s="4">
        <v>45659</v>
      </c>
      <c r="C3769" t="s">
        <v>6608</v>
      </c>
      <c r="D3769" t="s">
        <v>6609</v>
      </c>
      <c r="E3769" t="s">
        <v>6603</v>
      </c>
      <c r="F3769" t="s">
        <v>6604</v>
      </c>
      <c r="G3769" t="s">
        <v>6605</v>
      </c>
      <c r="H3769" t="s">
        <v>6595</v>
      </c>
      <c r="I3769" t="s">
        <v>6606</v>
      </c>
      <c r="J3769" s="4">
        <v>30191</v>
      </c>
    </row>
    <row r="3770" spans="1:10" x14ac:dyDescent="0.3">
      <c r="A3770" t="s">
        <v>6610</v>
      </c>
      <c r="B3770" s="4">
        <v>45659</v>
      </c>
      <c r="C3770" t="s">
        <v>6453</v>
      </c>
      <c r="D3770" t="s">
        <v>6454</v>
      </c>
      <c r="E3770" t="s">
        <v>6603</v>
      </c>
      <c r="F3770" t="s">
        <v>6604</v>
      </c>
      <c r="G3770" t="s">
        <v>6605</v>
      </c>
      <c r="H3770" t="s">
        <v>6595</v>
      </c>
      <c r="I3770" t="s">
        <v>6606</v>
      </c>
      <c r="J3770" s="4">
        <v>30191</v>
      </c>
    </row>
    <row r="3771" spans="1:10" x14ac:dyDescent="0.3">
      <c r="A3771" t="s">
        <v>6611</v>
      </c>
      <c r="B3771" s="4">
        <v>45659</v>
      </c>
      <c r="C3771" t="s">
        <v>6612</v>
      </c>
      <c r="D3771" t="s">
        <v>2111</v>
      </c>
      <c r="E3771" t="s">
        <v>6603</v>
      </c>
      <c r="F3771" t="s">
        <v>6604</v>
      </c>
      <c r="G3771" t="s">
        <v>6605</v>
      </c>
      <c r="H3771" t="s">
        <v>6595</v>
      </c>
      <c r="I3771" t="s">
        <v>6606</v>
      </c>
      <c r="J3771" s="4">
        <v>30191</v>
      </c>
    </row>
    <row r="3772" spans="1:10" x14ac:dyDescent="0.3">
      <c r="A3772" t="s">
        <v>6613</v>
      </c>
      <c r="B3772" s="4">
        <v>45659</v>
      </c>
      <c r="C3772" t="s">
        <v>105</v>
      </c>
      <c r="D3772" t="s">
        <v>6614</v>
      </c>
      <c r="E3772" t="s">
        <v>51</v>
      </c>
      <c r="F3772" t="s">
        <v>52</v>
      </c>
      <c r="G3772" t="s">
        <v>53</v>
      </c>
      <c r="H3772" t="s">
        <v>6595</v>
      </c>
      <c r="I3772" t="s">
        <v>6283</v>
      </c>
      <c r="J3772" s="4">
        <v>25822</v>
      </c>
    </row>
    <row r="3773" spans="1:10" x14ac:dyDescent="0.3">
      <c r="A3773" t="s">
        <v>6615</v>
      </c>
      <c r="B3773" s="4">
        <v>45659</v>
      </c>
      <c r="C3773" t="s">
        <v>97</v>
      </c>
      <c r="D3773" t="s">
        <v>6616</v>
      </c>
      <c r="E3773" t="s">
        <v>51</v>
      </c>
      <c r="F3773" t="s">
        <v>52</v>
      </c>
      <c r="G3773" t="s">
        <v>53</v>
      </c>
      <c r="H3773" t="s">
        <v>6595</v>
      </c>
      <c r="I3773" t="s">
        <v>6617</v>
      </c>
      <c r="J3773" s="4">
        <v>30493</v>
      </c>
    </row>
    <row r="3774" spans="1:10" x14ac:dyDescent="0.3">
      <c r="A3774" t="s">
        <v>6618</v>
      </c>
      <c r="B3774" s="4">
        <v>45659</v>
      </c>
      <c r="C3774" t="s">
        <v>6619</v>
      </c>
      <c r="D3774" t="s">
        <v>6620</v>
      </c>
      <c r="E3774" t="s">
        <v>6621</v>
      </c>
      <c r="F3774" t="s">
        <v>6622</v>
      </c>
      <c r="G3774" t="s">
        <v>6623</v>
      </c>
      <c r="H3774" t="s">
        <v>6595</v>
      </c>
      <c r="I3774" t="s">
        <v>6624</v>
      </c>
      <c r="J3774" s="4">
        <v>13933</v>
      </c>
    </row>
    <row r="3775" spans="1:10" x14ac:dyDescent="0.3">
      <c r="A3775" t="s">
        <v>6625</v>
      </c>
      <c r="B3775" s="4">
        <v>45659</v>
      </c>
      <c r="C3775" t="s">
        <v>998</v>
      </c>
      <c r="D3775" t="s">
        <v>6626</v>
      </c>
      <c r="E3775" t="s">
        <v>39</v>
      </c>
      <c r="F3775" t="s">
        <v>40</v>
      </c>
      <c r="G3775" t="s">
        <v>41</v>
      </c>
      <c r="H3775" t="s">
        <v>6595</v>
      </c>
      <c r="I3775" t="s">
        <v>6596</v>
      </c>
      <c r="J3775" s="4">
        <v>22661</v>
      </c>
    </row>
    <row r="3776" spans="1:10" x14ac:dyDescent="0.3">
      <c r="A3776" t="s">
        <v>6627</v>
      </c>
      <c r="B3776" s="4">
        <v>45659</v>
      </c>
      <c r="C3776" t="s">
        <v>1064</v>
      </c>
      <c r="D3776" t="s">
        <v>1065</v>
      </c>
      <c r="E3776" t="s">
        <v>39</v>
      </c>
      <c r="F3776" t="s">
        <v>40</v>
      </c>
      <c r="G3776" t="s">
        <v>41</v>
      </c>
      <c r="H3776" t="s">
        <v>6595</v>
      </c>
      <c r="I3776" t="s">
        <v>6628</v>
      </c>
      <c r="J3776" s="4">
        <v>26077</v>
      </c>
    </row>
    <row r="3777" spans="1:10" x14ac:dyDescent="0.3">
      <c r="A3777" t="s">
        <v>6629</v>
      </c>
      <c r="B3777" s="4">
        <v>45659</v>
      </c>
      <c r="C3777" t="s">
        <v>37</v>
      </c>
      <c r="D3777" t="s">
        <v>38</v>
      </c>
      <c r="E3777" t="s">
        <v>204</v>
      </c>
      <c r="F3777" t="s">
        <v>205</v>
      </c>
      <c r="G3777" t="s">
        <v>206</v>
      </c>
      <c r="H3777" t="s">
        <v>6595</v>
      </c>
      <c r="I3777" t="s">
        <v>6630</v>
      </c>
      <c r="J3777" s="4">
        <v>17530</v>
      </c>
    </row>
    <row r="3778" spans="1:10" x14ac:dyDescent="0.3">
      <c r="A3778" t="s">
        <v>6631</v>
      </c>
      <c r="B3778" s="4">
        <v>45659</v>
      </c>
      <c r="C3778" t="s">
        <v>1662</v>
      </c>
      <c r="D3778" t="s">
        <v>3315</v>
      </c>
      <c r="E3778" t="s">
        <v>39</v>
      </c>
      <c r="F3778" t="s">
        <v>40</v>
      </c>
      <c r="G3778" t="s">
        <v>41</v>
      </c>
      <c r="H3778" t="s">
        <v>6595</v>
      </c>
      <c r="I3778" t="s">
        <v>6632</v>
      </c>
      <c r="J3778" s="4">
        <v>24624</v>
      </c>
    </row>
    <row r="3779" spans="1:10" x14ac:dyDescent="0.3">
      <c r="A3779" t="s">
        <v>6633</v>
      </c>
      <c r="B3779" s="4">
        <v>45659</v>
      </c>
      <c r="C3779" t="s">
        <v>171</v>
      </c>
      <c r="D3779" t="s">
        <v>6634</v>
      </c>
      <c r="E3779" t="s">
        <v>39</v>
      </c>
      <c r="F3779" t="s">
        <v>40</v>
      </c>
      <c r="G3779" t="s">
        <v>41</v>
      </c>
      <c r="H3779" t="s">
        <v>6595</v>
      </c>
      <c r="I3779" t="s">
        <v>6632</v>
      </c>
      <c r="J3779" s="4">
        <v>24624</v>
      </c>
    </row>
    <row r="3780" spans="1:10" x14ac:dyDescent="0.3">
      <c r="A3780" t="s">
        <v>6635</v>
      </c>
      <c r="B3780" s="4">
        <v>45659</v>
      </c>
      <c r="C3780" t="s">
        <v>6619</v>
      </c>
      <c r="D3780" t="s">
        <v>6620</v>
      </c>
      <c r="E3780" t="s">
        <v>6603</v>
      </c>
      <c r="F3780" t="s">
        <v>6604</v>
      </c>
      <c r="G3780" t="s">
        <v>6605</v>
      </c>
      <c r="H3780" t="s">
        <v>6595</v>
      </c>
      <c r="I3780" t="s">
        <v>6606</v>
      </c>
      <c r="J3780" s="4">
        <v>30191</v>
      </c>
    </row>
    <row r="3781" spans="1:10" x14ac:dyDescent="0.3">
      <c r="A3781" t="s">
        <v>6636</v>
      </c>
      <c r="B3781" s="4">
        <v>45659</v>
      </c>
      <c r="C3781" t="s">
        <v>4398</v>
      </c>
      <c r="D3781" t="s">
        <v>6637</v>
      </c>
      <c r="E3781" t="s">
        <v>39</v>
      </c>
      <c r="F3781" t="s">
        <v>40</v>
      </c>
      <c r="G3781" t="s">
        <v>41</v>
      </c>
      <c r="H3781" t="s">
        <v>6595</v>
      </c>
      <c r="I3781" t="s">
        <v>6638</v>
      </c>
      <c r="J3781" s="4">
        <v>26056</v>
      </c>
    </row>
    <row r="3782" spans="1:10" x14ac:dyDescent="0.3">
      <c r="A3782" t="s">
        <v>6639</v>
      </c>
      <c r="B3782" s="4">
        <v>45659</v>
      </c>
      <c r="C3782" t="s">
        <v>6640</v>
      </c>
      <c r="D3782" t="s">
        <v>6641</v>
      </c>
      <c r="E3782" t="s">
        <v>39</v>
      </c>
      <c r="F3782" t="s">
        <v>40</v>
      </c>
      <c r="G3782" t="s">
        <v>41</v>
      </c>
      <c r="H3782" t="s">
        <v>6595</v>
      </c>
      <c r="I3782" t="s">
        <v>6638</v>
      </c>
      <c r="J3782" s="4">
        <v>26056</v>
      </c>
    </row>
    <row r="3783" spans="1:10" x14ac:dyDescent="0.3">
      <c r="A3783" t="s">
        <v>6642</v>
      </c>
      <c r="B3783" s="4">
        <v>45659</v>
      </c>
      <c r="C3783" t="s">
        <v>56</v>
      </c>
      <c r="D3783" t="s">
        <v>6643</v>
      </c>
      <c r="E3783" t="s">
        <v>39</v>
      </c>
      <c r="F3783" t="s">
        <v>40</v>
      </c>
      <c r="G3783" t="s">
        <v>41</v>
      </c>
      <c r="H3783" t="s">
        <v>6595</v>
      </c>
      <c r="I3783" t="s">
        <v>6638</v>
      </c>
      <c r="J3783" s="4">
        <v>26056</v>
      </c>
    </row>
    <row r="3784" spans="1:10" x14ac:dyDescent="0.3">
      <c r="A3784" t="s">
        <v>6644</v>
      </c>
      <c r="B3784" s="4">
        <v>45659</v>
      </c>
      <c r="C3784" t="s">
        <v>477</v>
      </c>
      <c r="D3784" t="s">
        <v>6645</v>
      </c>
      <c r="E3784" t="s">
        <v>39</v>
      </c>
      <c r="F3784" t="s">
        <v>40</v>
      </c>
      <c r="G3784" t="s">
        <v>41</v>
      </c>
      <c r="H3784" t="s">
        <v>6595</v>
      </c>
      <c r="I3784" t="s">
        <v>6638</v>
      </c>
      <c r="J3784" s="4">
        <v>26056</v>
      </c>
    </row>
    <row r="3785" spans="1:10" x14ac:dyDescent="0.3">
      <c r="A3785" t="s">
        <v>6646</v>
      </c>
      <c r="B3785" s="4">
        <v>45659</v>
      </c>
      <c r="C3785" t="s">
        <v>64</v>
      </c>
      <c r="D3785" t="s">
        <v>65</v>
      </c>
      <c r="E3785" t="s">
        <v>39</v>
      </c>
      <c r="F3785" t="s">
        <v>40</v>
      </c>
      <c r="G3785" t="s">
        <v>41</v>
      </c>
      <c r="H3785" t="s">
        <v>6595</v>
      </c>
      <c r="I3785" t="s">
        <v>6638</v>
      </c>
      <c r="J3785" s="4">
        <v>26056</v>
      </c>
    </row>
    <row r="3786" spans="1:10" x14ac:dyDescent="0.3">
      <c r="A3786" t="s">
        <v>6647</v>
      </c>
      <c r="B3786" s="4">
        <v>45659</v>
      </c>
      <c r="C3786" t="s">
        <v>88</v>
      </c>
      <c r="D3786" t="s">
        <v>89</v>
      </c>
      <c r="E3786" t="s">
        <v>39</v>
      </c>
      <c r="F3786" t="s">
        <v>40</v>
      </c>
      <c r="G3786" t="s">
        <v>41</v>
      </c>
      <c r="H3786" t="s">
        <v>6595</v>
      </c>
      <c r="I3786" t="s">
        <v>6638</v>
      </c>
      <c r="J3786" s="4">
        <v>26056</v>
      </c>
    </row>
    <row r="3787" spans="1:10" x14ac:dyDescent="0.3">
      <c r="A3787" t="s">
        <v>6648</v>
      </c>
      <c r="B3787" s="4">
        <v>45659</v>
      </c>
      <c r="C3787" t="s">
        <v>6649</v>
      </c>
      <c r="D3787" t="s">
        <v>6650</v>
      </c>
      <c r="E3787" t="s">
        <v>6621</v>
      </c>
      <c r="F3787" t="s">
        <v>6622</v>
      </c>
      <c r="G3787" t="s">
        <v>6623</v>
      </c>
      <c r="H3787" t="s">
        <v>6595</v>
      </c>
      <c r="I3787" t="s">
        <v>6624</v>
      </c>
      <c r="J3787" s="4">
        <v>13933</v>
      </c>
    </row>
    <row r="3788" spans="1:10" x14ac:dyDescent="0.3">
      <c r="A3788" t="s">
        <v>6651</v>
      </c>
      <c r="B3788" s="4">
        <v>45659</v>
      </c>
      <c r="C3788" t="s">
        <v>508</v>
      </c>
      <c r="D3788" t="s">
        <v>6652</v>
      </c>
      <c r="E3788" t="s">
        <v>39</v>
      </c>
      <c r="F3788" t="s">
        <v>40</v>
      </c>
      <c r="G3788" t="s">
        <v>41</v>
      </c>
      <c r="H3788" t="s">
        <v>6595</v>
      </c>
      <c r="I3788" t="s">
        <v>6653</v>
      </c>
      <c r="J3788" s="4">
        <v>17058</v>
      </c>
    </row>
    <row r="3789" spans="1:10" x14ac:dyDescent="0.3">
      <c r="A3789" t="s">
        <v>6654</v>
      </c>
      <c r="B3789" s="4">
        <v>45659</v>
      </c>
      <c r="C3789" t="s">
        <v>4065</v>
      </c>
      <c r="D3789" t="s">
        <v>4066</v>
      </c>
      <c r="E3789" t="s">
        <v>39</v>
      </c>
      <c r="F3789" t="s">
        <v>40</v>
      </c>
      <c r="G3789" t="s">
        <v>41</v>
      </c>
      <c r="H3789" t="s">
        <v>6595</v>
      </c>
      <c r="I3789" t="s">
        <v>6655</v>
      </c>
      <c r="J3789" s="4">
        <v>21427</v>
      </c>
    </row>
    <row r="3790" spans="1:10" x14ac:dyDescent="0.3">
      <c r="A3790" t="s">
        <v>6656</v>
      </c>
      <c r="B3790" s="4">
        <v>45659</v>
      </c>
      <c r="C3790" t="s">
        <v>405</v>
      </c>
      <c r="D3790" t="s">
        <v>6657</v>
      </c>
      <c r="E3790" t="s">
        <v>39</v>
      </c>
      <c r="F3790" t="s">
        <v>40</v>
      </c>
      <c r="G3790" t="s">
        <v>41</v>
      </c>
      <c r="H3790" t="s">
        <v>6595</v>
      </c>
      <c r="I3790" t="s">
        <v>6658</v>
      </c>
      <c r="J3790" s="4">
        <v>19406</v>
      </c>
    </row>
    <row r="3791" spans="1:10" x14ac:dyDescent="0.3">
      <c r="A3791" t="s">
        <v>6659</v>
      </c>
      <c r="B3791" s="4">
        <v>45659</v>
      </c>
      <c r="C3791" t="s">
        <v>6660</v>
      </c>
      <c r="D3791" t="s">
        <v>6661</v>
      </c>
      <c r="E3791" t="s">
        <v>39</v>
      </c>
      <c r="F3791" t="s">
        <v>40</v>
      </c>
      <c r="G3791" t="s">
        <v>41</v>
      </c>
      <c r="H3791" t="s">
        <v>6595</v>
      </c>
      <c r="I3791" t="s">
        <v>6658</v>
      </c>
      <c r="J3791" s="4">
        <v>19406</v>
      </c>
    </row>
    <row r="3792" spans="1:10" x14ac:dyDescent="0.3">
      <c r="A3792" t="s">
        <v>6662</v>
      </c>
      <c r="B3792" s="4">
        <v>45659</v>
      </c>
      <c r="C3792" t="s">
        <v>1064</v>
      </c>
      <c r="D3792" t="s">
        <v>1065</v>
      </c>
      <c r="E3792" t="s">
        <v>39</v>
      </c>
      <c r="F3792" t="s">
        <v>40</v>
      </c>
      <c r="G3792" t="s">
        <v>41</v>
      </c>
      <c r="H3792" t="s">
        <v>6595</v>
      </c>
      <c r="I3792" t="s">
        <v>6658</v>
      </c>
      <c r="J3792" s="4">
        <v>19406</v>
      </c>
    </row>
    <row r="3793" spans="1:10" x14ac:dyDescent="0.3">
      <c r="A3793" t="s">
        <v>6663</v>
      </c>
      <c r="B3793" s="4">
        <v>45659</v>
      </c>
      <c r="C3793" t="s">
        <v>665</v>
      </c>
      <c r="D3793" t="s">
        <v>6664</v>
      </c>
      <c r="E3793" t="s">
        <v>6665</v>
      </c>
      <c r="F3793" t="s">
        <v>6666</v>
      </c>
      <c r="G3793" t="s">
        <v>6667</v>
      </c>
      <c r="H3793" t="s">
        <v>6595</v>
      </c>
      <c r="I3793" t="s">
        <v>6668</v>
      </c>
      <c r="J3793" s="4">
        <v>21366</v>
      </c>
    </row>
    <row r="3794" spans="1:10" x14ac:dyDescent="0.3">
      <c r="A3794" t="s">
        <v>6669</v>
      </c>
      <c r="B3794" s="4">
        <v>45659</v>
      </c>
      <c r="C3794" t="s">
        <v>181</v>
      </c>
      <c r="D3794" t="s">
        <v>6670</v>
      </c>
      <c r="E3794" t="s">
        <v>6665</v>
      </c>
      <c r="F3794" t="s">
        <v>6666</v>
      </c>
      <c r="G3794" t="s">
        <v>6667</v>
      </c>
      <c r="H3794" t="s">
        <v>6595</v>
      </c>
      <c r="I3794" t="s">
        <v>6668</v>
      </c>
      <c r="J3794" s="4">
        <v>21366</v>
      </c>
    </row>
    <row r="3795" spans="1:10" x14ac:dyDescent="0.3">
      <c r="A3795" t="s">
        <v>6671</v>
      </c>
      <c r="B3795" s="4">
        <v>45659</v>
      </c>
      <c r="C3795" t="s">
        <v>1854</v>
      </c>
      <c r="D3795" t="s">
        <v>6672</v>
      </c>
      <c r="E3795" t="s">
        <v>6665</v>
      </c>
      <c r="F3795" t="s">
        <v>6666</v>
      </c>
      <c r="G3795" t="s">
        <v>6667</v>
      </c>
      <c r="H3795" t="s">
        <v>6595</v>
      </c>
      <c r="I3795" t="s">
        <v>6668</v>
      </c>
      <c r="J3795" s="4">
        <v>21366</v>
      </c>
    </row>
    <row r="3796" spans="1:10" x14ac:dyDescent="0.3">
      <c r="A3796" t="s">
        <v>6673</v>
      </c>
      <c r="B3796" s="4">
        <v>45659</v>
      </c>
      <c r="C3796" t="s">
        <v>396</v>
      </c>
      <c r="D3796" t="s">
        <v>397</v>
      </c>
      <c r="E3796" t="s">
        <v>39</v>
      </c>
      <c r="F3796" t="s">
        <v>40</v>
      </c>
      <c r="G3796" t="s">
        <v>41</v>
      </c>
      <c r="H3796" t="s">
        <v>6595</v>
      </c>
      <c r="I3796" t="s">
        <v>6674</v>
      </c>
      <c r="J3796" s="4">
        <v>22347</v>
      </c>
    </row>
    <row r="3797" spans="1:10" x14ac:dyDescent="0.3">
      <c r="A3797" t="s">
        <v>6675</v>
      </c>
      <c r="B3797" s="4">
        <v>45659</v>
      </c>
      <c r="C3797" t="s">
        <v>4117</v>
      </c>
      <c r="D3797" t="s">
        <v>6676</v>
      </c>
      <c r="E3797" t="s">
        <v>39</v>
      </c>
      <c r="F3797" t="s">
        <v>40</v>
      </c>
      <c r="G3797" t="s">
        <v>41</v>
      </c>
      <c r="H3797" t="s">
        <v>6595</v>
      </c>
      <c r="I3797" t="s">
        <v>6674</v>
      </c>
      <c r="J3797" s="4">
        <v>22347</v>
      </c>
    </row>
    <row r="3798" spans="1:10" x14ac:dyDescent="0.3">
      <c r="A3798" t="s">
        <v>6677</v>
      </c>
      <c r="B3798" s="4">
        <v>45659</v>
      </c>
      <c r="C3798" t="s">
        <v>332</v>
      </c>
      <c r="D3798" t="s">
        <v>333</v>
      </c>
      <c r="E3798" t="s">
        <v>39</v>
      </c>
      <c r="F3798" t="s">
        <v>40</v>
      </c>
      <c r="G3798" t="s">
        <v>41</v>
      </c>
      <c r="H3798" t="s">
        <v>6595</v>
      </c>
      <c r="I3798" t="s">
        <v>6674</v>
      </c>
      <c r="J3798" s="4">
        <v>22347</v>
      </c>
    </row>
    <row r="3799" spans="1:10" x14ac:dyDescent="0.3">
      <c r="A3799" t="s">
        <v>6678</v>
      </c>
      <c r="B3799" s="4">
        <v>45659</v>
      </c>
      <c r="C3799" t="s">
        <v>4065</v>
      </c>
      <c r="D3799" t="s">
        <v>4066</v>
      </c>
      <c r="E3799" t="s">
        <v>39</v>
      </c>
      <c r="F3799" t="s">
        <v>40</v>
      </c>
      <c r="G3799" t="s">
        <v>41</v>
      </c>
      <c r="H3799" t="s">
        <v>6595</v>
      </c>
      <c r="I3799" t="s">
        <v>6674</v>
      </c>
      <c r="J3799" s="4">
        <v>22347</v>
      </c>
    </row>
    <row r="3800" spans="1:10" x14ac:dyDescent="0.3">
      <c r="A3800" t="s">
        <v>6679</v>
      </c>
      <c r="B3800" s="4">
        <v>45659</v>
      </c>
      <c r="C3800" t="s">
        <v>1064</v>
      </c>
      <c r="D3800" t="s">
        <v>1065</v>
      </c>
      <c r="E3800" t="s">
        <v>39</v>
      </c>
      <c r="F3800" t="s">
        <v>40</v>
      </c>
      <c r="G3800" t="s">
        <v>41</v>
      </c>
      <c r="H3800" t="s">
        <v>6595</v>
      </c>
      <c r="I3800" t="s">
        <v>6674</v>
      </c>
      <c r="J3800" s="4">
        <v>22347</v>
      </c>
    </row>
    <row r="3801" spans="1:10" x14ac:dyDescent="0.3">
      <c r="A3801" t="s">
        <v>6680</v>
      </c>
      <c r="B3801" s="4">
        <v>45659</v>
      </c>
      <c r="C3801" t="s">
        <v>574</v>
      </c>
      <c r="D3801" t="s">
        <v>1164</v>
      </c>
      <c r="E3801" t="s">
        <v>6681</v>
      </c>
      <c r="F3801" t="s">
        <v>6682</v>
      </c>
      <c r="G3801" t="s">
        <v>6683</v>
      </c>
      <c r="H3801" t="s">
        <v>6595</v>
      </c>
      <c r="I3801" t="s">
        <v>6684</v>
      </c>
      <c r="J3801" s="4">
        <v>16080</v>
      </c>
    </row>
    <row r="3802" spans="1:10" x14ac:dyDescent="0.3">
      <c r="A3802" t="s">
        <v>6685</v>
      </c>
      <c r="B3802" s="4">
        <v>45659</v>
      </c>
      <c r="C3802" t="s">
        <v>1718</v>
      </c>
      <c r="D3802" t="s">
        <v>6686</v>
      </c>
      <c r="E3802" t="s">
        <v>39</v>
      </c>
      <c r="F3802" t="s">
        <v>40</v>
      </c>
      <c r="G3802" t="s">
        <v>41</v>
      </c>
      <c r="H3802" t="s">
        <v>6595</v>
      </c>
      <c r="I3802" t="s">
        <v>6687</v>
      </c>
      <c r="J3802" s="4">
        <v>23034</v>
      </c>
    </row>
    <row r="3803" spans="1:10" x14ac:dyDescent="0.3">
      <c r="A3803" t="s">
        <v>6688</v>
      </c>
      <c r="B3803" s="4">
        <v>45659</v>
      </c>
      <c r="C3803" t="s">
        <v>1064</v>
      </c>
      <c r="D3803" t="s">
        <v>1065</v>
      </c>
      <c r="E3803" t="s">
        <v>39</v>
      </c>
      <c r="F3803" t="s">
        <v>40</v>
      </c>
      <c r="G3803" t="s">
        <v>41</v>
      </c>
      <c r="H3803" t="s">
        <v>6595</v>
      </c>
      <c r="I3803" t="s">
        <v>6687</v>
      </c>
      <c r="J3803" s="4">
        <v>23034</v>
      </c>
    </row>
    <row r="3804" spans="1:10" x14ac:dyDescent="0.3">
      <c r="A3804" t="s">
        <v>6689</v>
      </c>
      <c r="B3804" s="4">
        <v>45659</v>
      </c>
      <c r="C3804" t="s">
        <v>6690</v>
      </c>
      <c r="D3804" t="s">
        <v>6691</v>
      </c>
      <c r="E3804" t="s">
        <v>6692</v>
      </c>
      <c r="F3804" t="s">
        <v>6693</v>
      </c>
      <c r="G3804" t="s">
        <v>6694</v>
      </c>
      <c r="H3804" t="s">
        <v>6595</v>
      </c>
      <c r="I3804" t="s">
        <v>6695</v>
      </c>
      <c r="J3804" s="4">
        <v>17609</v>
      </c>
    </row>
    <row r="3805" spans="1:10" x14ac:dyDescent="0.3">
      <c r="A3805" t="s">
        <v>6696</v>
      </c>
      <c r="B3805" s="4">
        <v>45659</v>
      </c>
      <c r="C3805" t="s">
        <v>1839</v>
      </c>
      <c r="D3805" t="s">
        <v>6594</v>
      </c>
      <c r="E3805" t="s">
        <v>39</v>
      </c>
      <c r="F3805" t="s">
        <v>40</v>
      </c>
      <c r="G3805" t="s">
        <v>41</v>
      </c>
      <c r="H3805" t="s">
        <v>6595</v>
      </c>
      <c r="I3805" t="s">
        <v>6628</v>
      </c>
      <c r="J3805" s="4">
        <v>26077</v>
      </c>
    </row>
    <row r="3806" spans="1:10" x14ac:dyDescent="0.3">
      <c r="A3806" t="s">
        <v>6697</v>
      </c>
      <c r="B3806" s="4">
        <v>45659</v>
      </c>
      <c r="C3806" t="s">
        <v>4154</v>
      </c>
      <c r="D3806" t="s">
        <v>6698</v>
      </c>
      <c r="E3806" t="s">
        <v>39</v>
      </c>
      <c r="F3806" t="s">
        <v>40</v>
      </c>
      <c r="G3806" t="s">
        <v>41</v>
      </c>
      <c r="H3806" t="s">
        <v>6595</v>
      </c>
      <c r="I3806" t="s">
        <v>6699</v>
      </c>
      <c r="J3806" s="4">
        <v>32240</v>
      </c>
    </row>
    <row r="3807" spans="1:10" x14ac:dyDescent="0.3">
      <c r="A3807" t="s">
        <v>6700</v>
      </c>
      <c r="B3807" s="4">
        <v>45659</v>
      </c>
      <c r="C3807" t="s">
        <v>4166</v>
      </c>
      <c r="D3807" t="s">
        <v>6701</v>
      </c>
      <c r="E3807" t="s">
        <v>39</v>
      </c>
      <c r="F3807" t="s">
        <v>40</v>
      </c>
      <c r="G3807" t="s">
        <v>41</v>
      </c>
      <c r="H3807" t="s">
        <v>6595</v>
      </c>
      <c r="I3807" t="s">
        <v>6702</v>
      </c>
      <c r="J3807" s="4">
        <v>19262</v>
      </c>
    </row>
    <row r="3808" spans="1:10" x14ac:dyDescent="0.3">
      <c r="A3808" t="s">
        <v>6703</v>
      </c>
      <c r="B3808" s="4">
        <v>45659</v>
      </c>
      <c r="C3808" t="s">
        <v>215</v>
      </c>
      <c r="D3808" t="s">
        <v>5719</v>
      </c>
      <c r="E3808" t="s">
        <v>39</v>
      </c>
      <c r="F3808" t="s">
        <v>40</v>
      </c>
      <c r="G3808" t="s">
        <v>41</v>
      </c>
      <c r="H3808" t="s">
        <v>6595</v>
      </c>
      <c r="I3808" t="s">
        <v>6704</v>
      </c>
      <c r="J3808" s="4">
        <v>23028</v>
      </c>
    </row>
    <row r="3809" spans="1:10" x14ac:dyDescent="0.3">
      <c r="A3809" t="s">
        <v>6705</v>
      </c>
      <c r="B3809" s="4">
        <v>45659</v>
      </c>
      <c r="C3809" t="s">
        <v>75</v>
      </c>
      <c r="D3809" t="s">
        <v>6706</v>
      </c>
      <c r="E3809" t="s">
        <v>39</v>
      </c>
      <c r="F3809" t="s">
        <v>40</v>
      </c>
      <c r="G3809" t="s">
        <v>41</v>
      </c>
      <c r="H3809" t="s">
        <v>6595</v>
      </c>
      <c r="I3809" t="s">
        <v>6704</v>
      </c>
      <c r="J3809" s="4">
        <v>23028</v>
      </c>
    </row>
    <row r="3810" spans="1:10" x14ac:dyDescent="0.3">
      <c r="A3810" t="s">
        <v>6707</v>
      </c>
      <c r="B3810" s="4">
        <v>45659</v>
      </c>
      <c r="C3810" t="s">
        <v>147</v>
      </c>
      <c r="D3810" t="s">
        <v>6708</v>
      </c>
      <c r="E3810" t="s">
        <v>39</v>
      </c>
      <c r="F3810" t="s">
        <v>40</v>
      </c>
      <c r="G3810" t="s">
        <v>41</v>
      </c>
      <c r="H3810" t="s">
        <v>6595</v>
      </c>
      <c r="I3810" t="s">
        <v>6704</v>
      </c>
      <c r="J3810" s="4">
        <v>23028</v>
      </c>
    </row>
    <row r="3811" spans="1:10" x14ac:dyDescent="0.3">
      <c r="A3811" t="s">
        <v>6709</v>
      </c>
      <c r="B3811" s="4">
        <v>45659</v>
      </c>
      <c r="C3811" t="s">
        <v>109</v>
      </c>
      <c r="D3811" t="s">
        <v>6710</v>
      </c>
      <c r="E3811" t="s">
        <v>39</v>
      </c>
      <c r="F3811" t="s">
        <v>40</v>
      </c>
      <c r="G3811" t="s">
        <v>41</v>
      </c>
      <c r="H3811" t="s">
        <v>6595</v>
      </c>
      <c r="I3811" t="s">
        <v>6704</v>
      </c>
      <c r="J3811" s="4">
        <v>23028</v>
      </c>
    </row>
    <row r="3812" spans="1:10" x14ac:dyDescent="0.3">
      <c r="A3812" t="s">
        <v>6711</v>
      </c>
      <c r="B3812" s="4">
        <v>45659</v>
      </c>
      <c r="C3812" t="s">
        <v>1350</v>
      </c>
      <c r="D3812" t="s">
        <v>6712</v>
      </c>
      <c r="E3812" t="s">
        <v>39</v>
      </c>
      <c r="F3812" t="s">
        <v>40</v>
      </c>
      <c r="G3812" t="s">
        <v>41</v>
      </c>
      <c r="H3812" t="s">
        <v>6595</v>
      </c>
      <c r="I3812" t="s">
        <v>6704</v>
      </c>
      <c r="J3812" s="4">
        <v>23028</v>
      </c>
    </row>
    <row r="3813" spans="1:10" x14ac:dyDescent="0.3">
      <c r="A3813" t="s">
        <v>6713</v>
      </c>
      <c r="B3813" s="4">
        <v>45659</v>
      </c>
      <c r="C3813" t="s">
        <v>1651</v>
      </c>
      <c r="D3813" t="s">
        <v>6714</v>
      </c>
      <c r="E3813" t="s">
        <v>39</v>
      </c>
      <c r="F3813" t="s">
        <v>40</v>
      </c>
      <c r="G3813" t="s">
        <v>41</v>
      </c>
      <c r="H3813" t="s">
        <v>6595</v>
      </c>
      <c r="I3813" t="s">
        <v>6715</v>
      </c>
      <c r="J3813" s="4">
        <v>26796</v>
      </c>
    </row>
    <row r="3814" spans="1:10" x14ac:dyDescent="0.3">
      <c r="A3814" t="s">
        <v>6716</v>
      </c>
      <c r="B3814" s="4">
        <v>45659</v>
      </c>
      <c r="C3814" t="s">
        <v>325</v>
      </c>
      <c r="D3814" t="s">
        <v>326</v>
      </c>
      <c r="E3814" t="s">
        <v>39</v>
      </c>
      <c r="F3814" t="s">
        <v>40</v>
      </c>
      <c r="G3814" t="s">
        <v>41</v>
      </c>
      <c r="H3814" t="s">
        <v>6595</v>
      </c>
      <c r="I3814" t="s">
        <v>6717</v>
      </c>
      <c r="J3814" s="4">
        <v>26973</v>
      </c>
    </row>
    <row r="3815" spans="1:10" x14ac:dyDescent="0.3">
      <c r="A3815" t="s">
        <v>6718</v>
      </c>
      <c r="B3815" s="4">
        <v>45659</v>
      </c>
      <c r="C3815" t="s">
        <v>1064</v>
      </c>
      <c r="D3815" t="s">
        <v>1065</v>
      </c>
      <c r="E3815" t="s">
        <v>39</v>
      </c>
      <c r="F3815" t="s">
        <v>40</v>
      </c>
      <c r="G3815" t="s">
        <v>41</v>
      </c>
      <c r="H3815" t="s">
        <v>6595</v>
      </c>
      <c r="I3815" t="s">
        <v>6717</v>
      </c>
      <c r="J3815" s="4">
        <v>26973</v>
      </c>
    </row>
    <row r="3816" spans="1:10" x14ac:dyDescent="0.3">
      <c r="A3816" t="s">
        <v>6719</v>
      </c>
      <c r="B3816" s="4">
        <v>45659</v>
      </c>
      <c r="C3816" t="s">
        <v>545</v>
      </c>
      <c r="D3816" t="s">
        <v>6720</v>
      </c>
      <c r="E3816" t="s">
        <v>39</v>
      </c>
      <c r="F3816" t="s">
        <v>40</v>
      </c>
      <c r="G3816" t="s">
        <v>41</v>
      </c>
      <c r="H3816" t="s">
        <v>6595</v>
      </c>
      <c r="I3816" t="s">
        <v>6721</v>
      </c>
      <c r="J3816" s="4">
        <v>27295</v>
      </c>
    </row>
    <row r="3817" spans="1:10" x14ac:dyDescent="0.3">
      <c r="A3817" t="s">
        <v>6722</v>
      </c>
      <c r="B3817" s="4">
        <v>45659</v>
      </c>
      <c r="C3817" t="s">
        <v>656</v>
      </c>
      <c r="D3817" t="s">
        <v>6723</v>
      </c>
      <c r="E3817" t="s">
        <v>39</v>
      </c>
      <c r="F3817" t="s">
        <v>40</v>
      </c>
      <c r="G3817" t="s">
        <v>41</v>
      </c>
      <c r="H3817" t="s">
        <v>6595</v>
      </c>
      <c r="I3817" t="s">
        <v>6724</v>
      </c>
      <c r="J3817" s="4">
        <v>21144</v>
      </c>
    </row>
    <row r="3818" spans="1:10" x14ac:dyDescent="0.3">
      <c r="A3818" t="s">
        <v>6725</v>
      </c>
      <c r="B3818" s="4">
        <v>45659</v>
      </c>
      <c r="C3818" t="s">
        <v>796</v>
      </c>
      <c r="D3818" t="s">
        <v>6726</v>
      </c>
      <c r="E3818" t="s">
        <v>39</v>
      </c>
      <c r="F3818" t="s">
        <v>40</v>
      </c>
      <c r="G3818" t="s">
        <v>41</v>
      </c>
      <c r="H3818" t="s">
        <v>6595</v>
      </c>
      <c r="I3818" t="s">
        <v>6727</v>
      </c>
      <c r="J3818" s="4">
        <v>36307</v>
      </c>
    </row>
    <row r="3819" spans="1:10" x14ac:dyDescent="0.3">
      <c r="A3819" t="s">
        <v>6728</v>
      </c>
      <c r="B3819" s="4">
        <v>45660</v>
      </c>
      <c r="C3819" t="s">
        <v>6729</v>
      </c>
      <c r="D3819" t="s">
        <v>6730</v>
      </c>
      <c r="E3819" t="s">
        <v>204</v>
      </c>
      <c r="F3819" t="s">
        <v>205</v>
      </c>
      <c r="G3819" t="s">
        <v>206</v>
      </c>
      <c r="H3819" t="s">
        <v>6595</v>
      </c>
      <c r="I3819" t="s">
        <v>6731</v>
      </c>
      <c r="J3819" s="4">
        <v>32307</v>
      </c>
    </row>
    <row r="3820" spans="1:10" x14ac:dyDescent="0.3">
      <c r="A3820" t="s">
        <v>6732</v>
      </c>
      <c r="B3820" s="4">
        <v>45660</v>
      </c>
      <c r="C3820" t="s">
        <v>3272</v>
      </c>
      <c r="D3820" t="s">
        <v>6733</v>
      </c>
      <c r="E3820" t="s">
        <v>39</v>
      </c>
      <c r="F3820" t="s">
        <v>40</v>
      </c>
      <c r="G3820" t="s">
        <v>41</v>
      </c>
      <c r="H3820" t="s">
        <v>6595</v>
      </c>
      <c r="I3820" t="s">
        <v>6734</v>
      </c>
      <c r="J3820" s="4">
        <v>25740</v>
      </c>
    </row>
    <row r="3821" spans="1:10" x14ac:dyDescent="0.3">
      <c r="A3821" t="s">
        <v>6735</v>
      </c>
      <c r="B3821" s="4">
        <v>45660</v>
      </c>
      <c r="C3821" t="s">
        <v>6736</v>
      </c>
      <c r="D3821" t="s">
        <v>6737</v>
      </c>
      <c r="E3821" t="s">
        <v>6692</v>
      </c>
      <c r="F3821" t="s">
        <v>6693</v>
      </c>
      <c r="G3821" t="s">
        <v>6694</v>
      </c>
      <c r="H3821" t="s">
        <v>6595</v>
      </c>
      <c r="I3821" t="s">
        <v>6738</v>
      </c>
      <c r="J3821" s="4">
        <v>20929</v>
      </c>
    </row>
    <row r="3822" spans="1:10" x14ac:dyDescent="0.3">
      <c r="A3822" t="s">
        <v>6739</v>
      </c>
      <c r="B3822" s="4">
        <v>45660</v>
      </c>
      <c r="C3822" t="s">
        <v>3513</v>
      </c>
      <c r="D3822" t="s">
        <v>3514</v>
      </c>
      <c r="E3822" t="s">
        <v>6621</v>
      </c>
      <c r="F3822" t="s">
        <v>6622</v>
      </c>
      <c r="G3822" t="s">
        <v>6623</v>
      </c>
      <c r="H3822" t="s">
        <v>6595</v>
      </c>
      <c r="I3822" t="s">
        <v>6624</v>
      </c>
      <c r="J3822" s="4">
        <v>13933</v>
      </c>
    </row>
    <row r="3823" spans="1:10" x14ac:dyDescent="0.3">
      <c r="A3823" t="s">
        <v>6740</v>
      </c>
      <c r="B3823" s="4">
        <v>45660</v>
      </c>
      <c r="C3823" t="s">
        <v>525</v>
      </c>
      <c r="D3823" t="s">
        <v>526</v>
      </c>
      <c r="E3823" t="s">
        <v>204</v>
      </c>
      <c r="F3823" t="s">
        <v>205</v>
      </c>
      <c r="G3823" t="s">
        <v>206</v>
      </c>
      <c r="H3823" t="s">
        <v>6595</v>
      </c>
      <c r="I3823" t="s">
        <v>6741</v>
      </c>
      <c r="J3823" s="4">
        <v>18948</v>
      </c>
    </row>
    <row r="3824" spans="1:10" x14ac:dyDescent="0.3">
      <c r="A3824" t="s">
        <v>6742</v>
      </c>
      <c r="B3824" s="4">
        <v>45660</v>
      </c>
      <c r="C3824" t="s">
        <v>3807</v>
      </c>
      <c r="D3824" t="s">
        <v>3808</v>
      </c>
      <c r="E3824" t="s">
        <v>204</v>
      </c>
      <c r="F3824" t="s">
        <v>205</v>
      </c>
      <c r="G3824" t="s">
        <v>206</v>
      </c>
      <c r="H3824" t="s">
        <v>6595</v>
      </c>
      <c r="I3824" t="s">
        <v>6741</v>
      </c>
      <c r="J3824" s="4">
        <v>18948</v>
      </c>
    </row>
    <row r="3825" spans="1:10" x14ac:dyDescent="0.3">
      <c r="A3825" t="s">
        <v>6743</v>
      </c>
      <c r="B3825" s="4">
        <v>45660</v>
      </c>
      <c r="C3825" t="s">
        <v>6744</v>
      </c>
      <c r="D3825" t="s">
        <v>6745</v>
      </c>
      <c r="E3825" t="s">
        <v>204</v>
      </c>
      <c r="F3825" t="s">
        <v>205</v>
      </c>
      <c r="G3825" t="s">
        <v>206</v>
      </c>
      <c r="H3825" t="s">
        <v>6595</v>
      </c>
      <c r="I3825" t="s">
        <v>6741</v>
      </c>
      <c r="J3825" s="4">
        <v>18948</v>
      </c>
    </row>
    <row r="3826" spans="1:10" x14ac:dyDescent="0.3">
      <c r="A3826" t="s">
        <v>6746</v>
      </c>
      <c r="B3826" s="4">
        <v>45660</v>
      </c>
      <c r="C3826" t="s">
        <v>3958</v>
      </c>
      <c r="D3826" t="s">
        <v>6747</v>
      </c>
      <c r="E3826" t="s">
        <v>204</v>
      </c>
      <c r="F3826" t="s">
        <v>205</v>
      </c>
      <c r="G3826" t="s">
        <v>206</v>
      </c>
      <c r="H3826" t="s">
        <v>6595</v>
      </c>
      <c r="I3826" t="s">
        <v>6741</v>
      </c>
      <c r="J3826" s="4">
        <v>18948</v>
      </c>
    </row>
    <row r="3827" spans="1:10" x14ac:dyDescent="0.3">
      <c r="A3827" t="s">
        <v>6748</v>
      </c>
      <c r="B3827" s="4">
        <v>45660</v>
      </c>
      <c r="C3827" t="s">
        <v>6749</v>
      </c>
      <c r="D3827" t="s">
        <v>6750</v>
      </c>
      <c r="E3827" t="s">
        <v>204</v>
      </c>
      <c r="F3827" t="s">
        <v>205</v>
      </c>
      <c r="G3827" t="s">
        <v>206</v>
      </c>
      <c r="H3827" t="s">
        <v>6595</v>
      </c>
      <c r="I3827" t="s">
        <v>6741</v>
      </c>
      <c r="J3827" s="4">
        <v>18948</v>
      </c>
    </row>
    <row r="3828" spans="1:10" x14ac:dyDescent="0.3">
      <c r="A3828" t="s">
        <v>6751</v>
      </c>
      <c r="B3828" s="4">
        <v>45660</v>
      </c>
      <c r="C3828" t="s">
        <v>1102</v>
      </c>
      <c r="D3828" t="s">
        <v>6752</v>
      </c>
      <c r="E3828" t="s">
        <v>204</v>
      </c>
      <c r="F3828" t="s">
        <v>205</v>
      </c>
      <c r="G3828" t="s">
        <v>206</v>
      </c>
      <c r="H3828" t="s">
        <v>6595</v>
      </c>
      <c r="I3828" t="s">
        <v>6741</v>
      </c>
      <c r="J3828" s="4">
        <v>18948</v>
      </c>
    </row>
    <row r="3829" spans="1:10" x14ac:dyDescent="0.3">
      <c r="A3829" t="s">
        <v>6753</v>
      </c>
      <c r="B3829" s="4">
        <v>45660</v>
      </c>
      <c r="C3829" t="s">
        <v>947</v>
      </c>
      <c r="D3829" t="s">
        <v>6754</v>
      </c>
      <c r="E3829" t="s">
        <v>204</v>
      </c>
      <c r="F3829" t="s">
        <v>205</v>
      </c>
      <c r="G3829" t="s">
        <v>206</v>
      </c>
      <c r="H3829" t="s">
        <v>6595</v>
      </c>
      <c r="I3829" t="s">
        <v>6741</v>
      </c>
      <c r="J3829" s="4">
        <v>18948</v>
      </c>
    </row>
    <row r="3830" spans="1:10" x14ac:dyDescent="0.3">
      <c r="A3830" t="s">
        <v>6755</v>
      </c>
      <c r="B3830" s="4">
        <v>45660</v>
      </c>
      <c r="C3830" t="s">
        <v>184</v>
      </c>
      <c r="D3830" t="s">
        <v>185</v>
      </c>
      <c r="E3830" t="s">
        <v>204</v>
      </c>
      <c r="F3830" t="s">
        <v>205</v>
      </c>
      <c r="G3830" t="s">
        <v>206</v>
      </c>
      <c r="H3830" t="s">
        <v>6595</v>
      </c>
      <c r="I3830" t="s">
        <v>6756</v>
      </c>
      <c r="J3830" s="4">
        <v>25981</v>
      </c>
    </row>
    <row r="3831" spans="1:10" x14ac:dyDescent="0.3">
      <c r="A3831" t="s">
        <v>6757</v>
      </c>
      <c r="B3831" s="4">
        <v>45660</v>
      </c>
      <c r="C3831" t="s">
        <v>184</v>
      </c>
      <c r="D3831" t="s">
        <v>185</v>
      </c>
      <c r="E3831" t="s">
        <v>204</v>
      </c>
      <c r="F3831" t="s">
        <v>205</v>
      </c>
      <c r="G3831" t="s">
        <v>206</v>
      </c>
      <c r="H3831" t="s">
        <v>6595</v>
      </c>
      <c r="I3831" t="s">
        <v>6758</v>
      </c>
      <c r="J3831" s="4">
        <v>18826</v>
      </c>
    </row>
    <row r="3832" spans="1:10" x14ac:dyDescent="0.3">
      <c r="A3832" t="s">
        <v>6759</v>
      </c>
      <c r="B3832" s="4">
        <v>45660</v>
      </c>
      <c r="C3832" t="s">
        <v>235</v>
      </c>
      <c r="D3832" t="s">
        <v>6760</v>
      </c>
      <c r="E3832" t="s">
        <v>204</v>
      </c>
      <c r="F3832" t="s">
        <v>205</v>
      </c>
      <c r="G3832" t="s">
        <v>206</v>
      </c>
      <c r="H3832" t="s">
        <v>6595</v>
      </c>
      <c r="I3832" t="s">
        <v>6758</v>
      </c>
      <c r="J3832" s="4">
        <v>18826</v>
      </c>
    </row>
    <row r="3833" spans="1:10" x14ac:dyDescent="0.3">
      <c r="A3833" t="s">
        <v>6761</v>
      </c>
      <c r="B3833" s="4">
        <v>45660</v>
      </c>
      <c r="C3833" t="s">
        <v>525</v>
      </c>
      <c r="D3833" t="s">
        <v>526</v>
      </c>
      <c r="E3833" t="s">
        <v>204</v>
      </c>
      <c r="F3833" t="s">
        <v>205</v>
      </c>
      <c r="G3833" t="s">
        <v>206</v>
      </c>
      <c r="H3833" t="s">
        <v>6595</v>
      </c>
      <c r="I3833" t="s">
        <v>6758</v>
      </c>
      <c r="J3833" s="4">
        <v>18826</v>
      </c>
    </row>
    <row r="3834" spans="1:10" x14ac:dyDescent="0.3">
      <c r="A3834" t="s">
        <v>6762</v>
      </c>
      <c r="B3834" s="4">
        <v>45660</v>
      </c>
      <c r="C3834" t="s">
        <v>2410</v>
      </c>
      <c r="D3834" t="s">
        <v>2411</v>
      </c>
      <c r="E3834" t="s">
        <v>204</v>
      </c>
      <c r="F3834" t="s">
        <v>205</v>
      </c>
      <c r="G3834" t="s">
        <v>206</v>
      </c>
      <c r="H3834" t="s">
        <v>6595</v>
      </c>
      <c r="I3834" t="s">
        <v>6758</v>
      </c>
      <c r="J3834" s="4">
        <v>18826</v>
      </c>
    </row>
    <row r="3835" spans="1:10" x14ac:dyDescent="0.3">
      <c r="A3835" t="s">
        <v>6763</v>
      </c>
      <c r="B3835" s="4">
        <v>45660</v>
      </c>
      <c r="C3835" t="s">
        <v>6764</v>
      </c>
      <c r="D3835" t="s">
        <v>6765</v>
      </c>
      <c r="E3835" t="s">
        <v>204</v>
      </c>
      <c r="F3835" t="s">
        <v>205</v>
      </c>
      <c r="G3835" t="s">
        <v>206</v>
      </c>
      <c r="H3835" t="s">
        <v>6595</v>
      </c>
      <c r="I3835" t="s">
        <v>6758</v>
      </c>
      <c r="J3835" s="4">
        <v>18826</v>
      </c>
    </row>
    <row r="3836" spans="1:10" x14ac:dyDescent="0.3">
      <c r="A3836" t="s">
        <v>6766</v>
      </c>
      <c r="B3836" s="4">
        <v>45660</v>
      </c>
      <c r="C3836" t="s">
        <v>2878</v>
      </c>
      <c r="D3836" t="s">
        <v>2879</v>
      </c>
      <c r="E3836" t="s">
        <v>204</v>
      </c>
      <c r="F3836" t="s">
        <v>205</v>
      </c>
      <c r="G3836" t="s">
        <v>206</v>
      </c>
      <c r="H3836" t="s">
        <v>6595</v>
      </c>
      <c r="I3836" t="s">
        <v>6758</v>
      </c>
      <c r="J3836" s="4">
        <v>18826</v>
      </c>
    </row>
    <row r="3837" spans="1:10" x14ac:dyDescent="0.3">
      <c r="A3837" t="s">
        <v>6767</v>
      </c>
      <c r="B3837" s="4">
        <v>45660</v>
      </c>
      <c r="C3837" t="s">
        <v>2023</v>
      </c>
      <c r="D3837" t="s">
        <v>6768</v>
      </c>
      <c r="E3837" t="s">
        <v>204</v>
      </c>
      <c r="F3837" t="s">
        <v>205</v>
      </c>
      <c r="G3837" t="s">
        <v>206</v>
      </c>
      <c r="H3837" t="s">
        <v>6595</v>
      </c>
      <c r="I3837" t="s">
        <v>6758</v>
      </c>
      <c r="J3837" s="4">
        <v>18826</v>
      </c>
    </row>
    <row r="3838" spans="1:10" x14ac:dyDescent="0.3">
      <c r="A3838" t="s">
        <v>6769</v>
      </c>
      <c r="B3838" s="4">
        <v>45660</v>
      </c>
      <c r="C3838" t="s">
        <v>6770</v>
      </c>
      <c r="D3838" t="s">
        <v>6771</v>
      </c>
      <c r="E3838" t="s">
        <v>2085</v>
      </c>
      <c r="F3838" t="s">
        <v>2086</v>
      </c>
      <c r="G3838" t="s">
        <v>1581</v>
      </c>
      <c r="H3838" t="s">
        <v>6595</v>
      </c>
      <c r="I3838" t="s">
        <v>6772</v>
      </c>
      <c r="J3838" s="4">
        <v>28416</v>
      </c>
    </row>
    <row r="3839" spans="1:10" x14ac:dyDescent="0.3">
      <c r="A3839" t="s">
        <v>6773</v>
      </c>
      <c r="B3839" s="4">
        <v>45660</v>
      </c>
      <c r="C3839" t="s">
        <v>6774</v>
      </c>
      <c r="D3839" t="s">
        <v>2622</v>
      </c>
      <c r="E3839" t="s">
        <v>6775</v>
      </c>
      <c r="F3839" t="s">
        <v>6776</v>
      </c>
      <c r="G3839" t="s">
        <v>6777</v>
      </c>
      <c r="H3839" t="s">
        <v>6595</v>
      </c>
      <c r="I3839" t="s">
        <v>6778</v>
      </c>
      <c r="J3839" s="4">
        <v>24353</v>
      </c>
    </row>
    <row r="3840" spans="1:10" x14ac:dyDescent="0.3">
      <c r="A3840" t="s">
        <v>6779</v>
      </c>
      <c r="B3840" s="4">
        <v>45660</v>
      </c>
      <c r="C3840" t="s">
        <v>5891</v>
      </c>
      <c r="D3840" t="s">
        <v>526</v>
      </c>
      <c r="E3840" t="s">
        <v>6775</v>
      </c>
      <c r="F3840" t="s">
        <v>6776</v>
      </c>
      <c r="G3840" t="s">
        <v>6777</v>
      </c>
      <c r="H3840" t="s">
        <v>6595</v>
      </c>
      <c r="I3840" t="s">
        <v>6778</v>
      </c>
      <c r="J3840" s="4">
        <v>24353</v>
      </c>
    </row>
    <row r="3841" spans="1:10" x14ac:dyDescent="0.3">
      <c r="A3841" t="s">
        <v>6780</v>
      </c>
      <c r="B3841" s="4">
        <v>45660</v>
      </c>
      <c r="C3841" t="s">
        <v>125</v>
      </c>
      <c r="D3841" t="s">
        <v>6781</v>
      </c>
      <c r="E3841" t="s">
        <v>77</v>
      </c>
      <c r="F3841" t="s">
        <v>78</v>
      </c>
      <c r="G3841" t="s">
        <v>79</v>
      </c>
      <c r="H3841" t="s">
        <v>6595</v>
      </c>
      <c r="I3841" t="s">
        <v>6782</v>
      </c>
      <c r="J3841" s="4">
        <v>24774</v>
      </c>
    </row>
    <row r="3842" spans="1:10" x14ac:dyDescent="0.3">
      <c r="A3842" t="s">
        <v>6783</v>
      </c>
      <c r="B3842" s="4">
        <v>45660</v>
      </c>
      <c r="C3842" t="s">
        <v>6591</v>
      </c>
      <c r="D3842" t="s">
        <v>6592</v>
      </c>
      <c r="E3842" t="s">
        <v>39</v>
      </c>
      <c r="F3842" t="s">
        <v>40</v>
      </c>
      <c r="G3842" t="s">
        <v>41</v>
      </c>
      <c r="H3842" t="s">
        <v>6595</v>
      </c>
      <c r="I3842" t="s">
        <v>6784</v>
      </c>
      <c r="J3842" s="4">
        <v>19518</v>
      </c>
    </row>
    <row r="3843" spans="1:10" x14ac:dyDescent="0.3">
      <c r="A3843" t="s">
        <v>6785</v>
      </c>
      <c r="B3843" s="4">
        <v>45660</v>
      </c>
      <c r="C3843" t="s">
        <v>434</v>
      </c>
      <c r="D3843" t="s">
        <v>6786</v>
      </c>
      <c r="E3843" t="s">
        <v>39</v>
      </c>
      <c r="F3843" t="s">
        <v>40</v>
      </c>
      <c r="G3843" t="s">
        <v>41</v>
      </c>
      <c r="H3843" t="s">
        <v>6595</v>
      </c>
      <c r="I3843" t="s">
        <v>6787</v>
      </c>
      <c r="J3843" s="4">
        <v>29874</v>
      </c>
    </row>
    <row r="3844" spans="1:10" x14ac:dyDescent="0.3">
      <c r="A3844" t="s">
        <v>6788</v>
      </c>
      <c r="B3844" s="4">
        <v>45660</v>
      </c>
      <c r="C3844" t="s">
        <v>419</v>
      </c>
      <c r="D3844" t="s">
        <v>6789</v>
      </c>
      <c r="E3844" t="s">
        <v>39</v>
      </c>
      <c r="F3844" t="s">
        <v>40</v>
      </c>
      <c r="G3844" t="s">
        <v>41</v>
      </c>
      <c r="H3844" t="s">
        <v>6595</v>
      </c>
      <c r="I3844" t="s">
        <v>6790</v>
      </c>
      <c r="J3844" s="4">
        <v>21403</v>
      </c>
    </row>
    <row r="3845" spans="1:10" x14ac:dyDescent="0.3">
      <c r="A3845" t="s">
        <v>6791</v>
      </c>
      <c r="B3845" s="4">
        <v>45660</v>
      </c>
      <c r="C3845" t="s">
        <v>434</v>
      </c>
      <c r="D3845" t="s">
        <v>6786</v>
      </c>
      <c r="E3845" t="s">
        <v>39</v>
      </c>
      <c r="F3845" t="s">
        <v>40</v>
      </c>
      <c r="G3845" t="s">
        <v>41</v>
      </c>
      <c r="H3845" t="s">
        <v>6595</v>
      </c>
      <c r="I3845" t="s">
        <v>6792</v>
      </c>
      <c r="J3845" s="4">
        <v>21909</v>
      </c>
    </row>
    <row r="3846" spans="1:10" x14ac:dyDescent="0.3">
      <c r="A3846" t="s">
        <v>6793</v>
      </c>
      <c r="B3846" s="4">
        <v>45660</v>
      </c>
      <c r="C3846" t="s">
        <v>899</v>
      </c>
      <c r="D3846" t="s">
        <v>900</v>
      </c>
      <c r="E3846" t="s">
        <v>39</v>
      </c>
      <c r="F3846" t="s">
        <v>40</v>
      </c>
      <c r="G3846" t="s">
        <v>41</v>
      </c>
      <c r="H3846" t="s">
        <v>6595</v>
      </c>
      <c r="I3846" t="s">
        <v>6792</v>
      </c>
      <c r="J3846" s="4">
        <v>21909</v>
      </c>
    </row>
    <row r="3847" spans="1:10" x14ac:dyDescent="0.3">
      <c r="A3847" t="s">
        <v>6794</v>
      </c>
      <c r="B3847" s="4">
        <v>45660</v>
      </c>
      <c r="C3847" t="s">
        <v>786</v>
      </c>
      <c r="D3847" t="s">
        <v>787</v>
      </c>
      <c r="E3847" t="s">
        <v>39</v>
      </c>
      <c r="F3847" t="s">
        <v>40</v>
      </c>
      <c r="G3847" t="s">
        <v>41</v>
      </c>
      <c r="H3847" t="s">
        <v>6595</v>
      </c>
      <c r="I3847" t="s">
        <v>6795</v>
      </c>
      <c r="J3847" s="4">
        <v>22556</v>
      </c>
    </row>
    <row r="3848" spans="1:10" x14ac:dyDescent="0.3">
      <c r="A3848" t="s">
        <v>6796</v>
      </c>
      <c r="B3848" s="4">
        <v>45660</v>
      </c>
      <c r="C3848" t="s">
        <v>1860</v>
      </c>
      <c r="D3848" t="s">
        <v>1861</v>
      </c>
      <c r="E3848" t="s">
        <v>39</v>
      </c>
      <c r="F3848" t="s">
        <v>40</v>
      </c>
      <c r="G3848" t="s">
        <v>41</v>
      </c>
      <c r="H3848" t="s">
        <v>6595</v>
      </c>
      <c r="I3848" t="s">
        <v>6795</v>
      </c>
      <c r="J3848" s="4">
        <v>22556</v>
      </c>
    </row>
    <row r="3849" spans="1:10" x14ac:dyDescent="0.3">
      <c r="A3849" t="s">
        <v>6797</v>
      </c>
      <c r="B3849" s="4">
        <v>45660</v>
      </c>
      <c r="C3849" t="s">
        <v>6736</v>
      </c>
      <c r="D3849" t="s">
        <v>6737</v>
      </c>
      <c r="E3849" t="s">
        <v>204</v>
      </c>
      <c r="F3849" t="s">
        <v>205</v>
      </c>
      <c r="G3849" t="s">
        <v>206</v>
      </c>
      <c r="H3849" t="s">
        <v>6595</v>
      </c>
      <c r="I3849" t="s">
        <v>6798</v>
      </c>
      <c r="J3849" s="4">
        <v>23526</v>
      </c>
    </row>
    <row r="3850" spans="1:10" x14ac:dyDescent="0.3">
      <c r="A3850" t="s">
        <v>6799</v>
      </c>
      <c r="B3850" s="4">
        <v>45660</v>
      </c>
      <c r="C3850" t="s">
        <v>6800</v>
      </c>
      <c r="D3850" t="s">
        <v>6801</v>
      </c>
      <c r="E3850" t="s">
        <v>6603</v>
      </c>
      <c r="F3850" t="s">
        <v>6604</v>
      </c>
      <c r="G3850" t="s">
        <v>6605</v>
      </c>
      <c r="H3850" t="s">
        <v>6595</v>
      </c>
      <c r="I3850" t="s">
        <v>6606</v>
      </c>
      <c r="J3850" s="4">
        <v>30191</v>
      </c>
    </row>
    <row r="3851" spans="1:10" x14ac:dyDescent="0.3">
      <c r="A3851" t="s">
        <v>6802</v>
      </c>
      <c r="B3851" s="4">
        <v>45660</v>
      </c>
      <c r="C3851" t="s">
        <v>6803</v>
      </c>
      <c r="D3851" t="s">
        <v>6804</v>
      </c>
      <c r="E3851" t="s">
        <v>6603</v>
      </c>
      <c r="F3851" t="s">
        <v>6604</v>
      </c>
      <c r="G3851" t="s">
        <v>6605</v>
      </c>
      <c r="H3851" t="s">
        <v>6595</v>
      </c>
      <c r="I3851" t="s">
        <v>6606</v>
      </c>
      <c r="J3851" s="4">
        <v>30191</v>
      </c>
    </row>
    <row r="3852" spans="1:10" x14ac:dyDescent="0.3">
      <c r="A3852" t="s">
        <v>6805</v>
      </c>
      <c r="B3852" s="4">
        <v>45660</v>
      </c>
      <c r="C3852" t="s">
        <v>405</v>
      </c>
      <c r="D3852" t="s">
        <v>6657</v>
      </c>
      <c r="E3852" t="s">
        <v>39</v>
      </c>
      <c r="F3852" t="s">
        <v>40</v>
      </c>
      <c r="G3852" t="s">
        <v>41</v>
      </c>
      <c r="H3852" t="s">
        <v>6595</v>
      </c>
      <c r="I3852" t="s">
        <v>6806</v>
      </c>
      <c r="J3852" s="4">
        <v>25550</v>
      </c>
    </row>
    <row r="3853" spans="1:10" x14ac:dyDescent="0.3">
      <c r="A3853" t="s">
        <v>6807</v>
      </c>
      <c r="B3853" s="4">
        <v>45660</v>
      </c>
      <c r="C3853" t="s">
        <v>4010</v>
      </c>
      <c r="D3853" t="s">
        <v>4011</v>
      </c>
      <c r="E3853" t="s">
        <v>39</v>
      </c>
      <c r="F3853" t="s">
        <v>40</v>
      </c>
      <c r="G3853" t="s">
        <v>41</v>
      </c>
      <c r="H3853" t="s">
        <v>6595</v>
      </c>
      <c r="I3853" t="s">
        <v>6808</v>
      </c>
      <c r="J3853" s="4">
        <v>17207</v>
      </c>
    </row>
    <row r="3854" spans="1:10" x14ac:dyDescent="0.3">
      <c r="A3854" t="s">
        <v>6809</v>
      </c>
      <c r="B3854" s="4">
        <v>45660</v>
      </c>
      <c r="C3854" t="s">
        <v>899</v>
      </c>
      <c r="D3854" t="s">
        <v>900</v>
      </c>
      <c r="E3854" t="s">
        <v>6681</v>
      </c>
      <c r="F3854" t="s">
        <v>6682</v>
      </c>
      <c r="G3854" t="s">
        <v>6683</v>
      </c>
      <c r="H3854" t="s">
        <v>6595</v>
      </c>
      <c r="I3854" t="s">
        <v>6810</v>
      </c>
      <c r="J3854" s="4">
        <v>23840</v>
      </c>
    </row>
    <row r="3855" spans="1:10" x14ac:dyDescent="0.3">
      <c r="A3855" t="s">
        <v>6811</v>
      </c>
      <c r="B3855" s="4">
        <v>45660</v>
      </c>
      <c r="C3855" t="s">
        <v>6812</v>
      </c>
      <c r="D3855" t="s">
        <v>6813</v>
      </c>
      <c r="E3855" t="s">
        <v>3979</v>
      </c>
      <c r="F3855" t="s">
        <v>3980</v>
      </c>
      <c r="G3855" t="s">
        <v>3981</v>
      </c>
      <c r="H3855" t="s">
        <v>6595</v>
      </c>
      <c r="I3855" t="s">
        <v>6810</v>
      </c>
      <c r="J3855" s="4">
        <v>23840</v>
      </c>
    </row>
    <row r="3856" spans="1:10" x14ac:dyDescent="0.3">
      <c r="A3856" t="s">
        <v>6814</v>
      </c>
      <c r="B3856" s="4">
        <v>45660</v>
      </c>
      <c r="C3856" t="s">
        <v>1910</v>
      </c>
      <c r="D3856" t="s">
        <v>1911</v>
      </c>
      <c r="E3856" t="s">
        <v>204</v>
      </c>
      <c r="F3856" t="s">
        <v>205</v>
      </c>
      <c r="G3856" t="s">
        <v>206</v>
      </c>
      <c r="H3856" t="s">
        <v>6595</v>
      </c>
      <c r="I3856" t="s">
        <v>6815</v>
      </c>
      <c r="J3856" s="4">
        <v>20807</v>
      </c>
    </row>
    <row r="3857" spans="1:10" x14ac:dyDescent="0.3">
      <c r="A3857" t="s">
        <v>6816</v>
      </c>
      <c r="B3857" s="4">
        <v>45660</v>
      </c>
      <c r="C3857" t="s">
        <v>6817</v>
      </c>
      <c r="D3857" t="s">
        <v>6818</v>
      </c>
      <c r="E3857" t="s">
        <v>204</v>
      </c>
      <c r="F3857" t="s">
        <v>205</v>
      </c>
      <c r="G3857" t="s">
        <v>206</v>
      </c>
      <c r="H3857" t="s">
        <v>6595</v>
      </c>
      <c r="I3857" t="s">
        <v>6815</v>
      </c>
      <c r="J3857" s="4">
        <v>20807</v>
      </c>
    </row>
    <row r="3858" spans="1:10" x14ac:dyDescent="0.3">
      <c r="A3858" t="s">
        <v>6819</v>
      </c>
      <c r="B3858" s="4">
        <v>45660</v>
      </c>
      <c r="C3858" t="s">
        <v>525</v>
      </c>
      <c r="D3858" t="s">
        <v>526</v>
      </c>
      <c r="E3858" t="s">
        <v>39</v>
      </c>
      <c r="F3858" t="s">
        <v>40</v>
      </c>
      <c r="G3858" t="s">
        <v>41</v>
      </c>
      <c r="H3858" t="s">
        <v>6595</v>
      </c>
      <c r="I3858" t="s">
        <v>6820</v>
      </c>
      <c r="J3858" s="4">
        <v>23465</v>
      </c>
    </row>
    <row r="3859" spans="1:10" x14ac:dyDescent="0.3">
      <c r="A3859" t="s">
        <v>6821</v>
      </c>
      <c r="B3859" s="4">
        <v>45660</v>
      </c>
      <c r="C3859" t="s">
        <v>171</v>
      </c>
      <c r="D3859" t="s">
        <v>6634</v>
      </c>
      <c r="E3859" t="s">
        <v>39</v>
      </c>
      <c r="F3859" t="s">
        <v>40</v>
      </c>
      <c r="G3859" t="s">
        <v>41</v>
      </c>
      <c r="H3859" t="s">
        <v>6595</v>
      </c>
      <c r="I3859" t="s">
        <v>6822</v>
      </c>
      <c r="J3859" s="4">
        <v>18003</v>
      </c>
    </row>
    <row r="3860" spans="1:10" x14ac:dyDescent="0.3">
      <c r="A3860" t="s">
        <v>6823</v>
      </c>
      <c r="B3860" s="4">
        <v>45660</v>
      </c>
      <c r="C3860" t="s">
        <v>380</v>
      </c>
      <c r="D3860" t="s">
        <v>381</v>
      </c>
      <c r="E3860" t="s">
        <v>51</v>
      </c>
      <c r="F3860" t="s">
        <v>52</v>
      </c>
      <c r="G3860" t="s">
        <v>53</v>
      </c>
      <c r="H3860" t="s">
        <v>6595</v>
      </c>
      <c r="I3860" t="s">
        <v>6824</v>
      </c>
      <c r="J3860" s="4">
        <v>30674</v>
      </c>
    </row>
    <row r="3861" spans="1:10" x14ac:dyDescent="0.3">
      <c r="A3861" t="s">
        <v>6825</v>
      </c>
      <c r="B3861" s="4">
        <v>45660</v>
      </c>
      <c r="C3861" t="s">
        <v>692</v>
      </c>
      <c r="D3861" t="s">
        <v>693</v>
      </c>
      <c r="E3861" t="s">
        <v>39</v>
      </c>
      <c r="F3861" t="s">
        <v>40</v>
      </c>
      <c r="G3861" t="s">
        <v>41</v>
      </c>
      <c r="H3861" t="s">
        <v>6595</v>
      </c>
      <c r="I3861" t="s">
        <v>6826</v>
      </c>
      <c r="J3861" s="4">
        <v>35550</v>
      </c>
    </row>
    <row r="3862" spans="1:10" x14ac:dyDescent="0.3">
      <c r="A3862" t="s">
        <v>6827</v>
      </c>
      <c r="B3862" s="4">
        <v>45660</v>
      </c>
      <c r="C3862" t="s">
        <v>662</v>
      </c>
      <c r="D3862" t="s">
        <v>663</v>
      </c>
      <c r="E3862" t="s">
        <v>2344</v>
      </c>
      <c r="F3862" t="s">
        <v>2345</v>
      </c>
      <c r="G3862" t="s">
        <v>2346</v>
      </c>
      <c r="H3862" t="s">
        <v>6595</v>
      </c>
      <c r="I3862" t="s">
        <v>6828</v>
      </c>
      <c r="J3862" s="4">
        <v>15471</v>
      </c>
    </row>
    <row r="3863" spans="1:10" x14ac:dyDescent="0.3">
      <c r="A3863" t="s">
        <v>6829</v>
      </c>
      <c r="B3863" s="4">
        <v>45660</v>
      </c>
      <c r="C3863" t="s">
        <v>136</v>
      </c>
      <c r="D3863" t="s">
        <v>6830</v>
      </c>
      <c r="E3863" t="s">
        <v>39</v>
      </c>
      <c r="F3863" t="s">
        <v>40</v>
      </c>
      <c r="G3863" t="s">
        <v>41</v>
      </c>
      <c r="H3863" t="s">
        <v>6595</v>
      </c>
      <c r="I3863" t="s">
        <v>6831</v>
      </c>
      <c r="J3863" s="4">
        <v>23851</v>
      </c>
    </row>
    <row r="3864" spans="1:10" x14ac:dyDescent="0.3">
      <c r="A3864" t="s">
        <v>6832</v>
      </c>
      <c r="B3864" s="4">
        <v>45660</v>
      </c>
      <c r="C3864" t="s">
        <v>2267</v>
      </c>
      <c r="D3864" t="s">
        <v>6833</v>
      </c>
      <c r="E3864" t="s">
        <v>39</v>
      </c>
      <c r="F3864" t="s">
        <v>40</v>
      </c>
      <c r="G3864" t="s">
        <v>41</v>
      </c>
      <c r="H3864" t="s">
        <v>6595</v>
      </c>
      <c r="I3864" t="s">
        <v>6831</v>
      </c>
      <c r="J3864" s="4">
        <v>23851</v>
      </c>
    </row>
    <row r="3865" spans="1:10" x14ac:dyDescent="0.3">
      <c r="A3865" t="s">
        <v>6834</v>
      </c>
      <c r="B3865" s="4">
        <v>45660</v>
      </c>
      <c r="C3865" t="s">
        <v>4564</v>
      </c>
      <c r="D3865" t="s">
        <v>6835</v>
      </c>
      <c r="E3865" t="s">
        <v>6836</v>
      </c>
      <c r="F3865" t="s">
        <v>6837</v>
      </c>
      <c r="G3865" t="s">
        <v>6838</v>
      </c>
      <c r="H3865" t="s">
        <v>6595</v>
      </c>
      <c r="I3865" t="s">
        <v>6839</v>
      </c>
      <c r="J3865" s="4">
        <v>24539</v>
      </c>
    </row>
    <row r="3866" spans="1:10" x14ac:dyDescent="0.3">
      <c r="A3866" t="s">
        <v>6840</v>
      </c>
      <c r="B3866" s="4">
        <v>45660</v>
      </c>
      <c r="C3866" t="s">
        <v>1350</v>
      </c>
      <c r="D3866" t="s">
        <v>6712</v>
      </c>
      <c r="E3866" t="s">
        <v>39</v>
      </c>
      <c r="F3866" t="s">
        <v>40</v>
      </c>
      <c r="G3866" t="s">
        <v>41</v>
      </c>
      <c r="H3866" t="s">
        <v>6595</v>
      </c>
      <c r="I3866" t="s">
        <v>6839</v>
      </c>
      <c r="J3866" s="4">
        <v>24539</v>
      </c>
    </row>
    <row r="3867" spans="1:10" x14ac:dyDescent="0.3">
      <c r="A3867" t="s">
        <v>6841</v>
      </c>
      <c r="B3867" s="4">
        <v>45660</v>
      </c>
      <c r="C3867" t="s">
        <v>545</v>
      </c>
      <c r="D3867" t="s">
        <v>6720</v>
      </c>
      <c r="E3867" t="s">
        <v>39</v>
      </c>
      <c r="F3867" t="s">
        <v>40</v>
      </c>
      <c r="G3867" t="s">
        <v>41</v>
      </c>
      <c r="H3867" t="s">
        <v>6595</v>
      </c>
      <c r="I3867" t="s">
        <v>6839</v>
      </c>
      <c r="J3867" s="4">
        <v>24539</v>
      </c>
    </row>
    <row r="3868" spans="1:10" x14ac:dyDescent="0.3">
      <c r="A3868" t="s">
        <v>6842</v>
      </c>
      <c r="B3868" s="4">
        <v>45660</v>
      </c>
      <c r="C3868" t="s">
        <v>393</v>
      </c>
      <c r="D3868" t="s">
        <v>6843</v>
      </c>
      <c r="E3868" t="s">
        <v>39</v>
      </c>
      <c r="F3868" t="s">
        <v>40</v>
      </c>
      <c r="G3868" t="s">
        <v>41</v>
      </c>
      <c r="H3868" t="s">
        <v>6595</v>
      </c>
      <c r="I3868" t="s">
        <v>6839</v>
      </c>
      <c r="J3868" s="4">
        <v>24539</v>
      </c>
    </row>
    <row r="3869" spans="1:10" x14ac:dyDescent="0.3">
      <c r="A3869" t="s">
        <v>6844</v>
      </c>
      <c r="B3869" s="4">
        <v>45660</v>
      </c>
      <c r="C3869" t="s">
        <v>6545</v>
      </c>
      <c r="D3869" t="s">
        <v>6546</v>
      </c>
      <c r="E3869" t="s">
        <v>6845</v>
      </c>
      <c r="F3869" t="s">
        <v>6846</v>
      </c>
      <c r="G3869" t="s">
        <v>6847</v>
      </c>
      <c r="H3869" t="s">
        <v>6595</v>
      </c>
      <c r="I3869" t="s">
        <v>6848</v>
      </c>
      <c r="J3869" s="4">
        <v>21317</v>
      </c>
    </row>
    <row r="3870" spans="1:10" x14ac:dyDescent="0.3">
      <c r="A3870" t="s">
        <v>6849</v>
      </c>
      <c r="B3870" s="4">
        <v>45660</v>
      </c>
      <c r="C3870" t="s">
        <v>739</v>
      </c>
      <c r="D3870" t="s">
        <v>6850</v>
      </c>
      <c r="E3870" t="s">
        <v>39</v>
      </c>
      <c r="F3870" t="s">
        <v>40</v>
      </c>
      <c r="G3870" t="s">
        <v>41</v>
      </c>
      <c r="H3870" t="s">
        <v>6595</v>
      </c>
      <c r="I3870" t="s">
        <v>6851</v>
      </c>
      <c r="J3870" s="4">
        <v>15639</v>
      </c>
    </row>
    <row r="3871" spans="1:10" x14ac:dyDescent="0.3">
      <c r="A3871" t="s">
        <v>6852</v>
      </c>
      <c r="B3871" s="4">
        <v>45660</v>
      </c>
      <c r="C3871" t="s">
        <v>1982</v>
      </c>
      <c r="D3871" t="s">
        <v>6853</v>
      </c>
      <c r="E3871" t="s">
        <v>6854</v>
      </c>
      <c r="F3871" t="s">
        <v>6855</v>
      </c>
      <c r="G3871" t="s">
        <v>6856</v>
      </c>
      <c r="H3871" t="s">
        <v>6595</v>
      </c>
      <c r="I3871" t="s">
        <v>6857</v>
      </c>
      <c r="J3871" s="4">
        <v>21922</v>
      </c>
    </row>
    <row r="3872" spans="1:10" x14ac:dyDescent="0.3">
      <c r="A3872" t="s">
        <v>6858</v>
      </c>
      <c r="B3872" s="4">
        <v>45660</v>
      </c>
      <c r="C3872" t="s">
        <v>6859</v>
      </c>
      <c r="D3872" t="s">
        <v>6860</v>
      </c>
      <c r="E3872" t="s">
        <v>6854</v>
      </c>
      <c r="F3872" t="s">
        <v>6855</v>
      </c>
      <c r="G3872" t="s">
        <v>6856</v>
      </c>
      <c r="H3872" t="s">
        <v>6595</v>
      </c>
      <c r="I3872" t="s">
        <v>6857</v>
      </c>
      <c r="J3872" s="4">
        <v>21922</v>
      </c>
    </row>
    <row r="3873" spans="1:10" x14ac:dyDescent="0.3">
      <c r="A3873" t="s">
        <v>6861</v>
      </c>
      <c r="B3873" s="4">
        <v>45660</v>
      </c>
      <c r="C3873" t="s">
        <v>6862</v>
      </c>
      <c r="D3873" t="s">
        <v>6863</v>
      </c>
      <c r="E3873" t="s">
        <v>6864</v>
      </c>
      <c r="F3873" t="s">
        <v>6865</v>
      </c>
      <c r="G3873" t="s">
        <v>6866</v>
      </c>
      <c r="H3873" t="s">
        <v>6595</v>
      </c>
      <c r="I3873" t="s">
        <v>6867</v>
      </c>
      <c r="J3873" s="4">
        <v>20624</v>
      </c>
    </row>
    <row r="3874" spans="1:10" x14ac:dyDescent="0.3">
      <c r="A3874" t="s">
        <v>6868</v>
      </c>
      <c r="B3874" s="4">
        <v>45660</v>
      </c>
      <c r="C3874" t="s">
        <v>92</v>
      </c>
      <c r="D3874" t="s">
        <v>6869</v>
      </c>
      <c r="E3874" t="s">
        <v>39</v>
      </c>
      <c r="F3874" t="s">
        <v>40</v>
      </c>
      <c r="G3874" t="s">
        <v>41</v>
      </c>
      <c r="H3874" t="s">
        <v>6595</v>
      </c>
      <c r="I3874" t="s">
        <v>6870</v>
      </c>
      <c r="J3874" s="4">
        <v>26173</v>
      </c>
    </row>
    <row r="3875" spans="1:10" x14ac:dyDescent="0.3">
      <c r="A3875" t="s">
        <v>6871</v>
      </c>
      <c r="B3875" s="4">
        <v>45660</v>
      </c>
      <c r="C3875" t="s">
        <v>5378</v>
      </c>
      <c r="D3875" t="s">
        <v>6872</v>
      </c>
      <c r="E3875" t="s">
        <v>6621</v>
      </c>
      <c r="F3875" t="s">
        <v>6622</v>
      </c>
      <c r="G3875" t="s">
        <v>6623</v>
      </c>
      <c r="H3875" t="s">
        <v>6595</v>
      </c>
      <c r="I3875" t="s">
        <v>6624</v>
      </c>
      <c r="J3875" s="4">
        <v>13933</v>
      </c>
    </row>
    <row r="3876" spans="1:10" x14ac:dyDescent="0.3">
      <c r="A3876" t="s">
        <v>6873</v>
      </c>
      <c r="B3876" s="4">
        <v>45660</v>
      </c>
      <c r="C3876" t="s">
        <v>6874</v>
      </c>
      <c r="D3876" t="s">
        <v>6875</v>
      </c>
      <c r="E3876" t="s">
        <v>6681</v>
      </c>
      <c r="F3876" t="s">
        <v>6682</v>
      </c>
      <c r="G3876" t="s">
        <v>6683</v>
      </c>
      <c r="H3876" t="s">
        <v>6595</v>
      </c>
      <c r="I3876" t="s">
        <v>6876</v>
      </c>
      <c r="J3876" s="4">
        <v>25956</v>
      </c>
    </row>
    <row r="3877" spans="1:10" x14ac:dyDescent="0.3">
      <c r="A3877" t="s">
        <v>6877</v>
      </c>
      <c r="B3877" s="4">
        <v>45660</v>
      </c>
      <c r="C3877" t="s">
        <v>6878</v>
      </c>
      <c r="D3877" t="s">
        <v>5000</v>
      </c>
      <c r="E3877" t="s">
        <v>6621</v>
      </c>
      <c r="F3877" t="s">
        <v>6622</v>
      </c>
      <c r="G3877" t="s">
        <v>6623</v>
      </c>
      <c r="H3877" t="s">
        <v>6595</v>
      </c>
      <c r="I3877" t="s">
        <v>6879</v>
      </c>
      <c r="J3877" s="4">
        <v>19237</v>
      </c>
    </row>
    <row r="3878" spans="1:10" x14ac:dyDescent="0.3">
      <c r="A3878" t="s">
        <v>6880</v>
      </c>
      <c r="B3878" s="4">
        <v>45663</v>
      </c>
      <c r="C3878" t="s">
        <v>6881</v>
      </c>
      <c r="D3878" t="s">
        <v>6882</v>
      </c>
      <c r="E3878" t="s">
        <v>6883</v>
      </c>
      <c r="F3878" t="s">
        <v>6884</v>
      </c>
      <c r="G3878" t="s">
        <v>6885</v>
      </c>
      <c r="H3878" t="s">
        <v>6595</v>
      </c>
      <c r="I3878" t="s">
        <v>6886</v>
      </c>
      <c r="J3878" s="4">
        <v>24003</v>
      </c>
    </row>
    <row r="3879" spans="1:10" x14ac:dyDescent="0.3">
      <c r="A3879" t="s">
        <v>6887</v>
      </c>
      <c r="B3879" s="4">
        <v>45663</v>
      </c>
      <c r="C3879" t="s">
        <v>6888</v>
      </c>
      <c r="D3879" t="s">
        <v>6889</v>
      </c>
      <c r="E3879" t="s">
        <v>51</v>
      </c>
      <c r="F3879" t="s">
        <v>52</v>
      </c>
      <c r="G3879" t="s">
        <v>53</v>
      </c>
      <c r="H3879" t="s">
        <v>6595</v>
      </c>
      <c r="I3879" t="s">
        <v>6890</v>
      </c>
      <c r="J3879" s="4">
        <v>23276</v>
      </c>
    </row>
    <row r="3880" spans="1:10" x14ac:dyDescent="0.3">
      <c r="A3880" t="s">
        <v>6891</v>
      </c>
      <c r="B3880" s="4">
        <v>45663</v>
      </c>
      <c r="C3880" t="s">
        <v>419</v>
      </c>
      <c r="D3880" t="s">
        <v>6789</v>
      </c>
      <c r="E3880" t="s">
        <v>51</v>
      </c>
      <c r="F3880" t="s">
        <v>52</v>
      </c>
      <c r="G3880" t="s">
        <v>53</v>
      </c>
      <c r="H3880" t="s">
        <v>6595</v>
      </c>
      <c r="I3880" t="s">
        <v>6890</v>
      </c>
      <c r="J3880" s="4">
        <v>23276</v>
      </c>
    </row>
    <row r="3881" spans="1:10" x14ac:dyDescent="0.3">
      <c r="A3881" t="s">
        <v>6892</v>
      </c>
      <c r="B3881" s="4">
        <v>45663</v>
      </c>
      <c r="C3881" t="s">
        <v>4247</v>
      </c>
      <c r="D3881" t="s">
        <v>4248</v>
      </c>
      <c r="E3881" t="s">
        <v>51</v>
      </c>
      <c r="F3881" t="s">
        <v>52</v>
      </c>
      <c r="G3881" t="s">
        <v>53</v>
      </c>
      <c r="H3881" t="s">
        <v>6595</v>
      </c>
      <c r="I3881" t="s">
        <v>6890</v>
      </c>
      <c r="J3881" s="4">
        <v>23276</v>
      </c>
    </row>
    <row r="3882" spans="1:10" x14ac:dyDescent="0.3">
      <c r="A3882" t="s">
        <v>6893</v>
      </c>
      <c r="B3882" s="4">
        <v>45663</v>
      </c>
      <c r="C3882" t="s">
        <v>6640</v>
      </c>
      <c r="D3882" t="s">
        <v>6641</v>
      </c>
      <c r="E3882" t="s">
        <v>39</v>
      </c>
      <c r="F3882" t="s">
        <v>40</v>
      </c>
      <c r="G3882" t="s">
        <v>41</v>
      </c>
      <c r="H3882" t="s">
        <v>6595</v>
      </c>
      <c r="I3882" t="s">
        <v>6894</v>
      </c>
      <c r="J3882" s="4">
        <v>23356</v>
      </c>
    </row>
    <row r="3883" spans="1:10" x14ac:dyDescent="0.3">
      <c r="A3883" t="s">
        <v>6895</v>
      </c>
      <c r="B3883" s="4">
        <v>45663</v>
      </c>
      <c r="C3883" t="s">
        <v>508</v>
      </c>
      <c r="D3883" t="s">
        <v>6652</v>
      </c>
      <c r="E3883" t="s">
        <v>2129</v>
      </c>
      <c r="F3883" t="s">
        <v>2130</v>
      </c>
      <c r="G3883" t="s">
        <v>2131</v>
      </c>
      <c r="H3883" t="s">
        <v>6595</v>
      </c>
      <c r="I3883" t="s">
        <v>6896</v>
      </c>
      <c r="J3883" s="4">
        <v>34362</v>
      </c>
    </row>
    <row r="3884" spans="1:10" x14ac:dyDescent="0.3">
      <c r="A3884" t="s">
        <v>6897</v>
      </c>
      <c r="B3884" s="4">
        <v>45663</v>
      </c>
      <c r="C3884" t="s">
        <v>3837</v>
      </c>
      <c r="D3884" t="s">
        <v>3838</v>
      </c>
      <c r="E3884" t="s">
        <v>2129</v>
      </c>
      <c r="F3884" t="s">
        <v>2130</v>
      </c>
      <c r="G3884" t="s">
        <v>2131</v>
      </c>
      <c r="H3884" t="s">
        <v>6595</v>
      </c>
      <c r="I3884" t="s">
        <v>6896</v>
      </c>
      <c r="J3884" s="4">
        <v>34362</v>
      </c>
    </row>
    <row r="3885" spans="1:10" x14ac:dyDescent="0.3">
      <c r="A3885" t="s">
        <v>6898</v>
      </c>
      <c r="B3885" s="4">
        <v>45663</v>
      </c>
      <c r="C3885" t="s">
        <v>367</v>
      </c>
      <c r="D3885" t="s">
        <v>6899</v>
      </c>
      <c r="E3885" t="s">
        <v>2129</v>
      </c>
      <c r="F3885" t="s">
        <v>2130</v>
      </c>
      <c r="G3885" t="s">
        <v>2131</v>
      </c>
      <c r="H3885" t="s">
        <v>6595</v>
      </c>
      <c r="I3885" t="s">
        <v>6896</v>
      </c>
      <c r="J3885" s="4">
        <v>34362</v>
      </c>
    </row>
    <row r="3886" spans="1:10" x14ac:dyDescent="0.3">
      <c r="A3886" t="s">
        <v>6900</v>
      </c>
      <c r="B3886" s="4">
        <v>45663</v>
      </c>
      <c r="C3886" t="s">
        <v>81</v>
      </c>
      <c r="D3886" t="s">
        <v>6901</v>
      </c>
      <c r="E3886" t="s">
        <v>204</v>
      </c>
      <c r="F3886" t="s">
        <v>205</v>
      </c>
      <c r="G3886" t="s">
        <v>206</v>
      </c>
      <c r="H3886" t="s">
        <v>6595</v>
      </c>
      <c r="I3886" t="s">
        <v>6902</v>
      </c>
      <c r="J3886" s="4">
        <v>11118</v>
      </c>
    </row>
    <row r="3887" spans="1:10" x14ac:dyDescent="0.3">
      <c r="A3887" t="s">
        <v>6903</v>
      </c>
      <c r="B3887" s="4">
        <v>45663</v>
      </c>
      <c r="C3887" t="s">
        <v>332</v>
      </c>
      <c r="D3887" t="s">
        <v>333</v>
      </c>
      <c r="E3887" t="s">
        <v>204</v>
      </c>
      <c r="F3887" t="s">
        <v>205</v>
      </c>
      <c r="G3887" t="s">
        <v>206</v>
      </c>
      <c r="H3887" t="s">
        <v>6595</v>
      </c>
      <c r="I3887" t="s">
        <v>6904</v>
      </c>
      <c r="J3887" s="4">
        <v>17943</v>
      </c>
    </row>
    <row r="3888" spans="1:10" x14ac:dyDescent="0.3">
      <c r="A3888" t="s">
        <v>6905</v>
      </c>
      <c r="B3888" s="4">
        <v>45663</v>
      </c>
      <c r="C3888" t="s">
        <v>1618</v>
      </c>
      <c r="D3888" t="s">
        <v>6906</v>
      </c>
      <c r="E3888" t="s">
        <v>204</v>
      </c>
      <c r="F3888" t="s">
        <v>205</v>
      </c>
      <c r="G3888" t="s">
        <v>206</v>
      </c>
      <c r="H3888" t="s">
        <v>6595</v>
      </c>
      <c r="I3888" t="s">
        <v>6904</v>
      </c>
      <c r="J3888" s="4">
        <v>17943</v>
      </c>
    </row>
    <row r="3889" spans="1:10" x14ac:dyDescent="0.3">
      <c r="A3889" t="s">
        <v>6907</v>
      </c>
      <c r="B3889" s="4">
        <v>45663</v>
      </c>
      <c r="C3889" t="s">
        <v>184</v>
      </c>
      <c r="D3889" t="s">
        <v>185</v>
      </c>
      <c r="E3889" t="s">
        <v>39</v>
      </c>
      <c r="F3889" t="s">
        <v>40</v>
      </c>
      <c r="G3889" t="s">
        <v>41</v>
      </c>
      <c r="H3889" t="s">
        <v>6595</v>
      </c>
      <c r="I3889" t="s">
        <v>6908</v>
      </c>
      <c r="J3889" s="4">
        <v>23834</v>
      </c>
    </row>
    <row r="3890" spans="1:10" x14ac:dyDescent="0.3">
      <c r="A3890" t="s">
        <v>6909</v>
      </c>
      <c r="B3890" s="4">
        <v>45663</v>
      </c>
      <c r="C3890" t="s">
        <v>2646</v>
      </c>
      <c r="D3890" t="s">
        <v>2647</v>
      </c>
      <c r="E3890" t="s">
        <v>39</v>
      </c>
      <c r="F3890" t="s">
        <v>40</v>
      </c>
      <c r="G3890" t="s">
        <v>41</v>
      </c>
      <c r="H3890" t="s">
        <v>6595</v>
      </c>
      <c r="I3890" t="s">
        <v>6910</v>
      </c>
      <c r="J3890" s="4">
        <v>24743</v>
      </c>
    </row>
    <row r="3891" spans="1:10" x14ac:dyDescent="0.3">
      <c r="A3891" t="s">
        <v>6911</v>
      </c>
      <c r="B3891" s="4">
        <v>45663</v>
      </c>
      <c r="C3891" t="s">
        <v>56</v>
      </c>
      <c r="D3891" t="s">
        <v>6643</v>
      </c>
      <c r="E3891" t="s">
        <v>204</v>
      </c>
      <c r="F3891" t="s">
        <v>205</v>
      </c>
      <c r="G3891" t="s">
        <v>206</v>
      </c>
      <c r="H3891" t="s">
        <v>6595</v>
      </c>
      <c r="I3891" t="s">
        <v>6756</v>
      </c>
      <c r="J3891" s="4">
        <v>25981</v>
      </c>
    </row>
    <row r="3892" spans="1:10" x14ac:dyDescent="0.3">
      <c r="A3892" t="s">
        <v>6912</v>
      </c>
      <c r="B3892" s="4">
        <v>45663</v>
      </c>
      <c r="C3892" t="s">
        <v>325</v>
      </c>
      <c r="D3892" t="s">
        <v>326</v>
      </c>
      <c r="E3892" t="s">
        <v>39</v>
      </c>
      <c r="F3892" t="s">
        <v>40</v>
      </c>
      <c r="G3892" t="s">
        <v>41</v>
      </c>
      <c r="H3892" t="s">
        <v>6595</v>
      </c>
      <c r="I3892" t="s">
        <v>6913</v>
      </c>
      <c r="J3892" s="4">
        <v>29550</v>
      </c>
    </row>
    <row r="3893" spans="1:10" x14ac:dyDescent="0.3">
      <c r="A3893" t="s">
        <v>6914</v>
      </c>
      <c r="B3893" s="4">
        <v>45663</v>
      </c>
      <c r="C3893" t="s">
        <v>525</v>
      </c>
      <c r="D3893" t="s">
        <v>526</v>
      </c>
      <c r="E3893" t="s">
        <v>39</v>
      </c>
      <c r="F3893" t="s">
        <v>40</v>
      </c>
      <c r="G3893" t="s">
        <v>41</v>
      </c>
      <c r="H3893" t="s">
        <v>6595</v>
      </c>
      <c r="I3893" t="s">
        <v>6915</v>
      </c>
      <c r="J3893" s="4">
        <v>18661</v>
      </c>
    </row>
    <row r="3894" spans="1:10" x14ac:dyDescent="0.3">
      <c r="A3894" t="s">
        <v>6916</v>
      </c>
      <c r="B3894" s="4">
        <v>45663</v>
      </c>
      <c r="C3894" t="s">
        <v>393</v>
      </c>
      <c r="D3894" t="s">
        <v>6843</v>
      </c>
      <c r="E3894" t="s">
        <v>39</v>
      </c>
      <c r="F3894" t="s">
        <v>40</v>
      </c>
      <c r="G3894" t="s">
        <v>41</v>
      </c>
      <c r="H3894" t="s">
        <v>6595</v>
      </c>
      <c r="I3894" t="s">
        <v>6915</v>
      </c>
      <c r="J3894" s="4">
        <v>18661</v>
      </c>
    </row>
    <row r="3895" spans="1:10" x14ac:dyDescent="0.3">
      <c r="A3895" t="s">
        <v>6917</v>
      </c>
      <c r="B3895" s="4">
        <v>45663</v>
      </c>
      <c r="C3895" t="s">
        <v>422</v>
      </c>
      <c r="D3895" t="s">
        <v>6918</v>
      </c>
      <c r="E3895" t="s">
        <v>204</v>
      </c>
      <c r="F3895" t="s">
        <v>205</v>
      </c>
      <c r="G3895" t="s">
        <v>206</v>
      </c>
      <c r="H3895" t="s">
        <v>6595</v>
      </c>
      <c r="I3895" t="s">
        <v>6919</v>
      </c>
      <c r="J3895" s="4">
        <v>19103</v>
      </c>
    </row>
    <row r="3896" spans="1:10" x14ac:dyDescent="0.3">
      <c r="A3896" t="s">
        <v>6920</v>
      </c>
      <c r="B3896" s="4">
        <v>45663</v>
      </c>
      <c r="C3896" t="s">
        <v>525</v>
      </c>
      <c r="D3896" t="s">
        <v>526</v>
      </c>
      <c r="E3896" t="s">
        <v>204</v>
      </c>
      <c r="F3896" t="s">
        <v>205</v>
      </c>
      <c r="G3896" t="s">
        <v>206</v>
      </c>
      <c r="H3896" t="s">
        <v>6595</v>
      </c>
      <c r="I3896" t="s">
        <v>6919</v>
      </c>
      <c r="J3896" s="4">
        <v>19103</v>
      </c>
    </row>
    <row r="3897" spans="1:10" x14ac:dyDescent="0.3">
      <c r="A3897" t="s">
        <v>6921</v>
      </c>
      <c r="B3897" s="4">
        <v>45663</v>
      </c>
      <c r="C3897" t="s">
        <v>3943</v>
      </c>
      <c r="D3897" t="s">
        <v>3944</v>
      </c>
      <c r="E3897" t="s">
        <v>204</v>
      </c>
      <c r="F3897" t="s">
        <v>205</v>
      </c>
      <c r="G3897" t="s">
        <v>206</v>
      </c>
      <c r="H3897" t="s">
        <v>6595</v>
      </c>
      <c r="I3897" t="s">
        <v>6919</v>
      </c>
      <c r="J3897" s="4">
        <v>19103</v>
      </c>
    </row>
    <row r="3898" spans="1:10" x14ac:dyDescent="0.3">
      <c r="A3898" t="s">
        <v>6922</v>
      </c>
      <c r="B3898" s="4">
        <v>45663</v>
      </c>
      <c r="C3898" t="s">
        <v>692</v>
      </c>
      <c r="D3898" t="s">
        <v>733</v>
      </c>
      <c r="E3898" t="s">
        <v>51</v>
      </c>
      <c r="F3898" t="s">
        <v>52</v>
      </c>
      <c r="G3898" t="s">
        <v>53</v>
      </c>
      <c r="H3898" t="s">
        <v>6595</v>
      </c>
      <c r="I3898" t="s">
        <v>6923</v>
      </c>
      <c r="J3898" s="4">
        <v>22517</v>
      </c>
    </row>
    <row r="3899" spans="1:10" x14ac:dyDescent="0.3">
      <c r="A3899" t="s">
        <v>6924</v>
      </c>
      <c r="B3899" s="4">
        <v>45663</v>
      </c>
      <c r="C3899" t="s">
        <v>270</v>
      </c>
      <c r="D3899" t="s">
        <v>271</v>
      </c>
      <c r="E3899" t="s">
        <v>77</v>
      </c>
      <c r="F3899" t="s">
        <v>78</v>
      </c>
      <c r="G3899" t="s">
        <v>79</v>
      </c>
      <c r="H3899" t="s">
        <v>6595</v>
      </c>
      <c r="I3899" t="s">
        <v>6923</v>
      </c>
      <c r="J3899" s="4">
        <v>22517</v>
      </c>
    </row>
    <row r="3900" spans="1:10" x14ac:dyDescent="0.3">
      <c r="A3900" t="s">
        <v>6925</v>
      </c>
      <c r="B3900" s="4">
        <v>45663</v>
      </c>
      <c r="C3900" t="s">
        <v>228</v>
      </c>
      <c r="D3900" t="s">
        <v>5802</v>
      </c>
      <c r="E3900" t="s">
        <v>828</v>
      </c>
      <c r="F3900" t="s">
        <v>829</v>
      </c>
      <c r="G3900" t="s">
        <v>830</v>
      </c>
      <c r="H3900" t="s">
        <v>6595</v>
      </c>
      <c r="I3900" t="s">
        <v>6923</v>
      </c>
      <c r="J3900" s="4">
        <v>22517</v>
      </c>
    </row>
    <row r="3901" spans="1:10" x14ac:dyDescent="0.3">
      <c r="A3901" t="s">
        <v>6926</v>
      </c>
      <c r="B3901" s="4">
        <v>45663</v>
      </c>
      <c r="C3901" t="s">
        <v>1563</v>
      </c>
      <c r="D3901" t="s">
        <v>6927</v>
      </c>
      <c r="E3901" t="s">
        <v>828</v>
      </c>
      <c r="F3901" t="s">
        <v>829</v>
      </c>
      <c r="G3901" t="s">
        <v>830</v>
      </c>
      <c r="H3901" t="s">
        <v>6595</v>
      </c>
      <c r="I3901" t="s">
        <v>6923</v>
      </c>
      <c r="J3901" s="4">
        <v>22517</v>
      </c>
    </row>
    <row r="3902" spans="1:10" x14ac:dyDescent="0.3">
      <c r="A3902" t="s">
        <v>6928</v>
      </c>
      <c r="B3902" s="4">
        <v>45663</v>
      </c>
      <c r="C3902" t="s">
        <v>599</v>
      </c>
      <c r="D3902" t="s">
        <v>6929</v>
      </c>
      <c r="E3902" t="s">
        <v>51</v>
      </c>
      <c r="F3902" t="s">
        <v>52</v>
      </c>
      <c r="G3902" t="s">
        <v>53</v>
      </c>
      <c r="H3902" t="s">
        <v>6595</v>
      </c>
      <c r="I3902" t="s">
        <v>6923</v>
      </c>
      <c r="J3902" s="4">
        <v>22517</v>
      </c>
    </row>
    <row r="3903" spans="1:10" x14ac:dyDescent="0.3">
      <c r="A3903" t="s">
        <v>6930</v>
      </c>
      <c r="B3903" s="4">
        <v>45663</v>
      </c>
      <c r="C3903" t="s">
        <v>56</v>
      </c>
      <c r="D3903" t="s">
        <v>6643</v>
      </c>
      <c r="E3903" t="s">
        <v>51</v>
      </c>
      <c r="F3903" t="s">
        <v>52</v>
      </c>
      <c r="G3903" t="s">
        <v>53</v>
      </c>
      <c r="H3903" t="s">
        <v>6595</v>
      </c>
      <c r="I3903" t="s">
        <v>6923</v>
      </c>
      <c r="J3903" s="4">
        <v>22517</v>
      </c>
    </row>
    <row r="3904" spans="1:10" x14ac:dyDescent="0.3">
      <c r="A3904" t="s">
        <v>6931</v>
      </c>
      <c r="B3904" s="4">
        <v>45663</v>
      </c>
      <c r="C3904" t="s">
        <v>1350</v>
      </c>
      <c r="D3904" t="s">
        <v>6712</v>
      </c>
      <c r="E3904" t="s">
        <v>828</v>
      </c>
      <c r="F3904" t="s">
        <v>829</v>
      </c>
      <c r="G3904" t="s">
        <v>830</v>
      </c>
      <c r="H3904" t="s">
        <v>6595</v>
      </c>
      <c r="I3904" t="s">
        <v>6923</v>
      </c>
      <c r="J3904" s="4">
        <v>22517</v>
      </c>
    </row>
    <row r="3905" spans="1:10" x14ac:dyDescent="0.3">
      <c r="A3905" t="s">
        <v>6932</v>
      </c>
      <c r="B3905" s="4">
        <v>45663</v>
      </c>
      <c r="C3905" t="s">
        <v>1646</v>
      </c>
      <c r="D3905" t="s">
        <v>1647</v>
      </c>
      <c r="E3905" t="s">
        <v>51</v>
      </c>
      <c r="F3905" t="s">
        <v>52</v>
      </c>
      <c r="G3905" t="s">
        <v>53</v>
      </c>
      <c r="H3905" t="s">
        <v>6595</v>
      </c>
      <c r="I3905" t="s">
        <v>6923</v>
      </c>
      <c r="J3905" s="4">
        <v>22517</v>
      </c>
    </row>
    <row r="3906" spans="1:10" x14ac:dyDescent="0.3">
      <c r="A3906" t="s">
        <v>6933</v>
      </c>
      <c r="B3906" s="4">
        <v>45663</v>
      </c>
      <c r="C3906" t="s">
        <v>743</v>
      </c>
      <c r="D3906" t="s">
        <v>6934</v>
      </c>
      <c r="E3906" t="s">
        <v>51</v>
      </c>
      <c r="F3906" t="s">
        <v>52</v>
      </c>
      <c r="G3906" t="s">
        <v>53</v>
      </c>
      <c r="H3906" t="s">
        <v>6595</v>
      </c>
      <c r="I3906" t="s">
        <v>6923</v>
      </c>
      <c r="J3906" s="4">
        <v>22517</v>
      </c>
    </row>
    <row r="3907" spans="1:10" x14ac:dyDescent="0.3">
      <c r="A3907" t="s">
        <v>6935</v>
      </c>
      <c r="B3907" s="4">
        <v>45663</v>
      </c>
      <c r="C3907" t="s">
        <v>574</v>
      </c>
      <c r="D3907" t="s">
        <v>1164</v>
      </c>
      <c r="E3907" t="s">
        <v>39</v>
      </c>
      <c r="F3907" t="s">
        <v>40</v>
      </c>
      <c r="G3907" t="s">
        <v>41</v>
      </c>
      <c r="H3907" t="s">
        <v>6595</v>
      </c>
      <c r="I3907" t="s">
        <v>6936</v>
      </c>
      <c r="J3907" s="4">
        <v>25187</v>
      </c>
    </row>
    <row r="3908" spans="1:10" x14ac:dyDescent="0.3">
      <c r="A3908" t="s">
        <v>6937</v>
      </c>
      <c r="B3908" s="4">
        <v>45663</v>
      </c>
      <c r="C3908" t="s">
        <v>215</v>
      </c>
      <c r="D3908" t="s">
        <v>5719</v>
      </c>
      <c r="E3908" t="s">
        <v>39</v>
      </c>
      <c r="F3908" t="s">
        <v>40</v>
      </c>
      <c r="G3908" t="s">
        <v>41</v>
      </c>
      <c r="H3908" t="s">
        <v>6595</v>
      </c>
      <c r="I3908" t="s">
        <v>6936</v>
      </c>
      <c r="J3908" s="4">
        <v>25187</v>
      </c>
    </row>
    <row r="3909" spans="1:10" x14ac:dyDescent="0.3">
      <c r="A3909" t="s">
        <v>6938</v>
      </c>
      <c r="B3909" s="4">
        <v>45663</v>
      </c>
      <c r="C3909" t="s">
        <v>2175</v>
      </c>
      <c r="D3909" t="s">
        <v>6939</v>
      </c>
      <c r="E3909" t="s">
        <v>39</v>
      </c>
      <c r="F3909" t="s">
        <v>40</v>
      </c>
      <c r="G3909" t="s">
        <v>41</v>
      </c>
      <c r="H3909" t="s">
        <v>6595</v>
      </c>
      <c r="I3909" t="s">
        <v>6936</v>
      </c>
      <c r="J3909" s="4">
        <v>25187</v>
      </c>
    </row>
    <row r="3910" spans="1:10" x14ac:dyDescent="0.3">
      <c r="A3910" t="s">
        <v>6940</v>
      </c>
      <c r="B3910" s="4">
        <v>45663</v>
      </c>
      <c r="C3910" t="s">
        <v>525</v>
      </c>
      <c r="D3910" t="s">
        <v>526</v>
      </c>
      <c r="E3910" t="s">
        <v>39</v>
      </c>
      <c r="F3910" t="s">
        <v>40</v>
      </c>
      <c r="G3910" t="s">
        <v>41</v>
      </c>
      <c r="H3910" t="s">
        <v>6595</v>
      </c>
      <c r="I3910" t="s">
        <v>6936</v>
      </c>
      <c r="J3910" s="4">
        <v>25187</v>
      </c>
    </row>
    <row r="3911" spans="1:10" x14ac:dyDescent="0.3">
      <c r="A3911" t="s">
        <v>6941</v>
      </c>
      <c r="B3911" s="4">
        <v>45663</v>
      </c>
      <c r="C3911" t="s">
        <v>184</v>
      </c>
      <c r="D3911" t="s">
        <v>185</v>
      </c>
      <c r="E3911" t="s">
        <v>39</v>
      </c>
      <c r="F3911" t="s">
        <v>40</v>
      </c>
      <c r="G3911" t="s">
        <v>41</v>
      </c>
      <c r="H3911" t="s">
        <v>6595</v>
      </c>
      <c r="I3911" t="s">
        <v>6936</v>
      </c>
      <c r="J3911" s="4">
        <v>25187</v>
      </c>
    </row>
    <row r="3912" spans="1:10" x14ac:dyDescent="0.3">
      <c r="A3912" t="s">
        <v>6942</v>
      </c>
      <c r="B3912" s="4">
        <v>45663</v>
      </c>
      <c r="C3912" t="s">
        <v>2895</v>
      </c>
      <c r="D3912" t="s">
        <v>2896</v>
      </c>
      <c r="E3912" t="s">
        <v>39</v>
      </c>
      <c r="F3912" t="s">
        <v>40</v>
      </c>
      <c r="G3912" t="s">
        <v>41</v>
      </c>
      <c r="H3912" t="s">
        <v>6595</v>
      </c>
      <c r="I3912" t="s">
        <v>6943</v>
      </c>
      <c r="J3912" s="4">
        <v>28517</v>
      </c>
    </row>
    <row r="3913" spans="1:10" x14ac:dyDescent="0.3">
      <c r="A3913" t="s">
        <v>6944</v>
      </c>
      <c r="B3913" s="4">
        <v>45663</v>
      </c>
      <c r="C3913" t="s">
        <v>1367</v>
      </c>
      <c r="D3913" t="s">
        <v>6945</v>
      </c>
      <c r="E3913" t="s">
        <v>39</v>
      </c>
      <c r="F3913" t="s">
        <v>40</v>
      </c>
      <c r="G3913" t="s">
        <v>41</v>
      </c>
      <c r="H3913" t="s">
        <v>6595</v>
      </c>
      <c r="I3913" t="s">
        <v>6946</v>
      </c>
      <c r="J3913" s="4">
        <v>28638</v>
      </c>
    </row>
    <row r="3914" spans="1:10" x14ac:dyDescent="0.3">
      <c r="A3914" t="s">
        <v>6947</v>
      </c>
      <c r="B3914" s="4">
        <v>45663</v>
      </c>
      <c r="C3914" t="s">
        <v>81</v>
      </c>
      <c r="D3914" t="s">
        <v>6901</v>
      </c>
      <c r="E3914" t="s">
        <v>39</v>
      </c>
      <c r="F3914" t="s">
        <v>40</v>
      </c>
      <c r="G3914" t="s">
        <v>41</v>
      </c>
      <c r="H3914" t="s">
        <v>6595</v>
      </c>
      <c r="I3914" t="s">
        <v>6946</v>
      </c>
      <c r="J3914" s="4">
        <v>28638</v>
      </c>
    </row>
    <row r="3915" spans="1:10" x14ac:dyDescent="0.3">
      <c r="A3915" t="s">
        <v>6948</v>
      </c>
      <c r="B3915" s="4">
        <v>45663</v>
      </c>
      <c r="C3915" t="s">
        <v>258</v>
      </c>
      <c r="D3915" t="s">
        <v>6949</v>
      </c>
      <c r="E3915" t="s">
        <v>39</v>
      </c>
      <c r="F3915" t="s">
        <v>40</v>
      </c>
      <c r="G3915" t="s">
        <v>41</v>
      </c>
      <c r="H3915" t="s">
        <v>6595</v>
      </c>
      <c r="I3915" t="s">
        <v>6946</v>
      </c>
      <c r="J3915" s="4">
        <v>28638</v>
      </c>
    </row>
    <row r="3916" spans="1:10" x14ac:dyDescent="0.3">
      <c r="A3916" t="s">
        <v>6950</v>
      </c>
      <c r="B3916" s="4">
        <v>45663</v>
      </c>
      <c r="C3916" t="s">
        <v>6951</v>
      </c>
      <c r="D3916" t="s">
        <v>6952</v>
      </c>
      <c r="E3916" t="s">
        <v>6953</v>
      </c>
      <c r="F3916" t="s">
        <v>6954</v>
      </c>
      <c r="G3916" t="s">
        <v>6955</v>
      </c>
      <c r="H3916" t="s">
        <v>6595</v>
      </c>
      <c r="I3916" t="s">
        <v>6956</v>
      </c>
      <c r="J3916" s="4">
        <v>20736</v>
      </c>
    </row>
    <row r="3917" spans="1:10" x14ac:dyDescent="0.3">
      <c r="A3917" t="s">
        <v>6957</v>
      </c>
      <c r="B3917" s="4">
        <v>45663</v>
      </c>
      <c r="C3917" t="s">
        <v>6958</v>
      </c>
      <c r="D3917" t="s">
        <v>6959</v>
      </c>
      <c r="E3917" t="s">
        <v>39</v>
      </c>
      <c r="F3917" t="s">
        <v>40</v>
      </c>
      <c r="G3917" t="s">
        <v>41</v>
      </c>
      <c r="H3917" t="s">
        <v>6595</v>
      </c>
      <c r="I3917" t="s">
        <v>6960</v>
      </c>
      <c r="J3917" s="4">
        <v>20851</v>
      </c>
    </row>
    <row r="3918" spans="1:10" x14ac:dyDescent="0.3">
      <c r="A3918" t="s">
        <v>6961</v>
      </c>
      <c r="B3918" s="4">
        <v>45663</v>
      </c>
      <c r="C3918" t="s">
        <v>6962</v>
      </c>
      <c r="D3918" t="s">
        <v>6963</v>
      </c>
      <c r="E3918" t="s">
        <v>39</v>
      </c>
      <c r="F3918" t="s">
        <v>40</v>
      </c>
      <c r="G3918" t="s">
        <v>41</v>
      </c>
      <c r="H3918" t="s">
        <v>6595</v>
      </c>
      <c r="I3918" t="s">
        <v>6964</v>
      </c>
      <c r="J3918" s="4">
        <v>23810</v>
      </c>
    </row>
    <row r="3919" spans="1:10" x14ac:dyDescent="0.3">
      <c r="A3919" t="s">
        <v>6965</v>
      </c>
      <c r="B3919" s="4">
        <v>45663</v>
      </c>
      <c r="C3919" t="s">
        <v>6966</v>
      </c>
      <c r="D3919" t="s">
        <v>6967</v>
      </c>
      <c r="E3919" t="s">
        <v>39</v>
      </c>
      <c r="F3919" t="s">
        <v>40</v>
      </c>
      <c r="G3919" t="s">
        <v>41</v>
      </c>
      <c r="H3919" t="s">
        <v>6595</v>
      </c>
      <c r="I3919" t="s">
        <v>6908</v>
      </c>
      <c r="J3919" s="4">
        <v>23834</v>
      </c>
    </row>
    <row r="3920" spans="1:10" x14ac:dyDescent="0.3">
      <c r="A3920" t="s">
        <v>6968</v>
      </c>
      <c r="B3920" s="4">
        <v>45663</v>
      </c>
      <c r="C3920" t="s">
        <v>1635</v>
      </c>
      <c r="D3920" t="s">
        <v>6969</v>
      </c>
      <c r="E3920" t="s">
        <v>39</v>
      </c>
      <c r="F3920" t="s">
        <v>40</v>
      </c>
      <c r="G3920" t="s">
        <v>41</v>
      </c>
      <c r="H3920" t="s">
        <v>6595</v>
      </c>
      <c r="I3920" t="s">
        <v>6908</v>
      </c>
      <c r="J3920" s="4">
        <v>23834</v>
      </c>
    </row>
    <row r="3921" spans="1:10" x14ac:dyDescent="0.3">
      <c r="A3921" t="s">
        <v>6970</v>
      </c>
      <c r="B3921" s="4">
        <v>45663</v>
      </c>
      <c r="C3921" t="s">
        <v>419</v>
      </c>
      <c r="D3921" t="s">
        <v>6789</v>
      </c>
      <c r="E3921" t="s">
        <v>39</v>
      </c>
      <c r="F3921" t="s">
        <v>40</v>
      </c>
      <c r="G3921" t="s">
        <v>41</v>
      </c>
      <c r="H3921" t="s">
        <v>6595</v>
      </c>
      <c r="I3921" t="s">
        <v>6908</v>
      </c>
      <c r="J3921" s="4">
        <v>23834</v>
      </c>
    </row>
    <row r="3922" spans="1:10" x14ac:dyDescent="0.3">
      <c r="A3922" t="s">
        <v>6971</v>
      </c>
      <c r="B3922" s="4">
        <v>45663</v>
      </c>
      <c r="C3922" t="s">
        <v>105</v>
      </c>
      <c r="D3922" t="s">
        <v>6614</v>
      </c>
      <c r="E3922" t="s">
        <v>39</v>
      </c>
      <c r="F3922" t="s">
        <v>40</v>
      </c>
      <c r="G3922" t="s">
        <v>41</v>
      </c>
      <c r="H3922" t="s">
        <v>6595</v>
      </c>
      <c r="I3922" t="s">
        <v>6908</v>
      </c>
      <c r="J3922" s="4">
        <v>23834</v>
      </c>
    </row>
    <row r="3923" spans="1:10" x14ac:dyDescent="0.3">
      <c r="A3923" t="s">
        <v>6972</v>
      </c>
      <c r="B3923" s="4">
        <v>45663</v>
      </c>
      <c r="C3923" t="s">
        <v>3553</v>
      </c>
      <c r="D3923" t="s">
        <v>6973</v>
      </c>
      <c r="E3923" t="s">
        <v>39</v>
      </c>
      <c r="F3923" t="s">
        <v>40</v>
      </c>
      <c r="G3923" t="s">
        <v>41</v>
      </c>
      <c r="H3923" t="s">
        <v>6595</v>
      </c>
      <c r="I3923" t="s">
        <v>6908</v>
      </c>
      <c r="J3923" s="4">
        <v>23834</v>
      </c>
    </row>
    <row r="3924" spans="1:10" x14ac:dyDescent="0.3">
      <c r="A3924" t="s">
        <v>6974</v>
      </c>
      <c r="B3924" s="4">
        <v>45663</v>
      </c>
      <c r="C3924" t="s">
        <v>3594</v>
      </c>
      <c r="D3924" t="s">
        <v>3595</v>
      </c>
      <c r="E3924" t="s">
        <v>39</v>
      </c>
      <c r="F3924" t="s">
        <v>40</v>
      </c>
      <c r="G3924" t="s">
        <v>41</v>
      </c>
      <c r="H3924" t="s">
        <v>6595</v>
      </c>
      <c r="I3924" t="s">
        <v>6908</v>
      </c>
      <c r="J3924" s="4">
        <v>23834</v>
      </c>
    </row>
    <row r="3925" spans="1:10" x14ac:dyDescent="0.3">
      <c r="A3925" t="s">
        <v>6975</v>
      </c>
      <c r="B3925" s="4">
        <v>45663</v>
      </c>
      <c r="C3925" t="s">
        <v>6736</v>
      </c>
      <c r="D3925" t="s">
        <v>6737</v>
      </c>
      <c r="E3925" t="s">
        <v>204</v>
      </c>
      <c r="F3925" t="s">
        <v>205</v>
      </c>
      <c r="G3925" t="s">
        <v>206</v>
      </c>
      <c r="H3925" t="s">
        <v>6595</v>
      </c>
      <c r="I3925" t="s">
        <v>6976</v>
      </c>
      <c r="J3925" s="4">
        <v>24917</v>
      </c>
    </row>
    <row r="3926" spans="1:10" x14ac:dyDescent="0.3">
      <c r="A3926" t="s">
        <v>6977</v>
      </c>
      <c r="B3926" s="4">
        <v>45663</v>
      </c>
      <c r="C3926" t="s">
        <v>1934</v>
      </c>
      <c r="D3926" t="s">
        <v>1935</v>
      </c>
      <c r="E3926" t="s">
        <v>204</v>
      </c>
      <c r="F3926" t="s">
        <v>205</v>
      </c>
      <c r="G3926" t="s">
        <v>206</v>
      </c>
      <c r="H3926" t="s">
        <v>6595</v>
      </c>
      <c r="I3926" t="s">
        <v>6976</v>
      </c>
      <c r="J3926" s="4">
        <v>24917</v>
      </c>
    </row>
    <row r="3927" spans="1:10" x14ac:dyDescent="0.3">
      <c r="A3927" t="s">
        <v>6978</v>
      </c>
      <c r="B3927" s="4">
        <v>45663</v>
      </c>
      <c r="C3927" t="s">
        <v>147</v>
      </c>
      <c r="D3927" t="s">
        <v>6708</v>
      </c>
      <c r="E3927" t="s">
        <v>204</v>
      </c>
      <c r="F3927" t="s">
        <v>205</v>
      </c>
      <c r="G3927" t="s">
        <v>206</v>
      </c>
      <c r="H3927" t="s">
        <v>6595</v>
      </c>
      <c r="I3927" t="s">
        <v>6976</v>
      </c>
      <c r="J3927" s="4">
        <v>24917</v>
      </c>
    </row>
    <row r="3928" spans="1:10" x14ac:dyDescent="0.3">
      <c r="A3928" t="s">
        <v>6979</v>
      </c>
      <c r="B3928" s="4">
        <v>45663</v>
      </c>
      <c r="C3928" t="s">
        <v>325</v>
      </c>
      <c r="D3928" t="s">
        <v>326</v>
      </c>
      <c r="E3928" t="s">
        <v>39</v>
      </c>
      <c r="F3928" t="s">
        <v>40</v>
      </c>
      <c r="G3928" t="s">
        <v>41</v>
      </c>
      <c r="H3928" t="s">
        <v>6595</v>
      </c>
      <c r="I3928" t="s">
        <v>6980</v>
      </c>
      <c r="J3928" s="4">
        <v>21781</v>
      </c>
    </row>
    <row r="3929" spans="1:10" x14ac:dyDescent="0.3">
      <c r="A3929" t="s">
        <v>6981</v>
      </c>
      <c r="B3929" s="4">
        <v>45663</v>
      </c>
      <c r="C3929" t="s">
        <v>431</v>
      </c>
      <c r="D3929" t="s">
        <v>6982</v>
      </c>
      <c r="E3929" t="s">
        <v>39</v>
      </c>
      <c r="F3929" t="s">
        <v>40</v>
      </c>
      <c r="G3929" t="s">
        <v>41</v>
      </c>
      <c r="H3929" t="s">
        <v>6595</v>
      </c>
      <c r="I3929" t="s">
        <v>6983</v>
      </c>
      <c r="J3929" s="4">
        <v>23364</v>
      </c>
    </row>
    <row r="3930" spans="1:10" x14ac:dyDescent="0.3">
      <c r="A3930" t="s">
        <v>6984</v>
      </c>
      <c r="B3930" s="4">
        <v>45663</v>
      </c>
      <c r="C3930" t="s">
        <v>215</v>
      </c>
      <c r="D3930" t="s">
        <v>5719</v>
      </c>
      <c r="E3930" t="s">
        <v>39</v>
      </c>
      <c r="F3930" t="s">
        <v>40</v>
      </c>
      <c r="G3930" t="s">
        <v>41</v>
      </c>
      <c r="H3930" t="s">
        <v>6595</v>
      </c>
      <c r="I3930" t="s">
        <v>6983</v>
      </c>
      <c r="J3930" s="4">
        <v>23364</v>
      </c>
    </row>
    <row r="3931" spans="1:10" x14ac:dyDescent="0.3">
      <c r="A3931" t="s">
        <v>6985</v>
      </c>
      <c r="B3931" s="4">
        <v>45663</v>
      </c>
      <c r="C3931" t="s">
        <v>884</v>
      </c>
      <c r="D3931" t="s">
        <v>130</v>
      </c>
      <c r="E3931" t="s">
        <v>6986</v>
      </c>
      <c r="F3931" t="s">
        <v>6987</v>
      </c>
      <c r="G3931" t="s">
        <v>6988</v>
      </c>
      <c r="H3931" t="s">
        <v>6595</v>
      </c>
      <c r="I3931" t="s">
        <v>6989</v>
      </c>
      <c r="J3931" s="4">
        <v>13359</v>
      </c>
    </row>
    <row r="3932" spans="1:10" x14ac:dyDescent="0.3">
      <c r="A3932" t="s">
        <v>6990</v>
      </c>
      <c r="B3932" s="4">
        <v>45663</v>
      </c>
      <c r="C3932" t="s">
        <v>826</v>
      </c>
      <c r="D3932" t="s">
        <v>185</v>
      </c>
      <c r="E3932" t="s">
        <v>6621</v>
      </c>
      <c r="F3932" t="s">
        <v>6622</v>
      </c>
      <c r="G3932" t="s">
        <v>6623</v>
      </c>
      <c r="H3932" t="s">
        <v>6595</v>
      </c>
      <c r="I3932" t="s">
        <v>6991</v>
      </c>
      <c r="J3932" s="4">
        <v>12418</v>
      </c>
    </row>
    <row r="3933" spans="1:10" x14ac:dyDescent="0.3">
      <c r="A3933" t="s">
        <v>6992</v>
      </c>
      <c r="B3933" s="4">
        <v>45663</v>
      </c>
      <c r="C3933" t="s">
        <v>6993</v>
      </c>
      <c r="D3933" t="s">
        <v>6994</v>
      </c>
      <c r="E3933" t="s">
        <v>6621</v>
      </c>
      <c r="F3933" t="s">
        <v>6622</v>
      </c>
      <c r="G3933" t="s">
        <v>6623</v>
      </c>
      <c r="H3933" t="s">
        <v>6595</v>
      </c>
      <c r="I3933" t="s">
        <v>6991</v>
      </c>
      <c r="J3933" s="4">
        <v>12418</v>
      </c>
    </row>
    <row r="3934" spans="1:10" x14ac:dyDescent="0.3">
      <c r="A3934" t="s">
        <v>6995</v>
      </c>
      <c r="B3934" s="4">
        <v>45663</v>
      </c>
      <c r="C3934" t="s">
        <v>6996</v>
      </c>
      <c r="D3934" t="s">
        <v>918</v>
      </c>
      <c r="E3934" t="s">
        <v>6621</v>
      </c>
      <c r="F3934" t="s">
        <v>6622</v>
      </c>
      <c r="G3934" t="s">
        <v>6623</v>
      </c>
      <c r="H3934" t="s">
        <v>6595</v>
      </c>
      <c r="I3934" t="s">
        <v>6991</v>
      </c>
      <c r="J3934" s="4">
        <v>12418</v>
      </c>
    </row>
    <row r="3935" spans="1:10" x14ac:dyDescent="0.3">
      <c r="A3935" t="s">
        <v>6997</v>
      </c>
      <c r="B3935" s="4">
        <v>45663</v>
      </c>
      <c r="C3935" t="s">
        <v>6998</v>
      </c>
      <c r="D3935" t="s">
        <v>1164</v>
      </c>
      <c r="E3935" t="s">
        <v>6621</v>
      </c>
      <c r="F3935" t="s">
        <v>6622</v>
      </c>
      <c r="G3935" t="s">
        <v>6623</v>
      </c>
      <c r="H3935" t="s">
        <v>6595</v>
      </c>
      <c r="I3935" t="s">
        <v>6991</v>
      </c>
      <c r="J3935" s="4">
        <v>12418</v>
      </c>
    </row>
    <row r="3936" spans="1:10" x14ac:dyDescent="0.3">
      <c r="A3936" t="s">
        <v>6999</v>
      </c>
      <c r="B3936" s="4">
        <v>45663</v>
      </c>
      <c r="C3936" t="s">
        <v>3513</v>
      </c>
      <c r="D3936" t="s">
        <v>3514</v>
      </c>
      <c r="E3936" t="s">
        <v>6621</v>
      </c>
      <c r="F3936" t="s">
        <v>6622</v>
      </c>
      <c r="G3936" t="s">
        <v>6623</v>
      </c>
      <c r="H3936" t="s">
        <v>6595</v>
      </c>
      <c r="I3936" t="s">
        <v>6991</v>
      </c>
      <c r="J3936" s="4">
        <v>12418</v>
      </c>
    </row>
    <row r="3937" spans="1:10" x14ac:dyDescent="0.3">
      <c r="A3937" t="s">
        <v>7000</v>
      </c>
      <c r="B3937" s="4">
        <v>45663</v>
      </c>
      <c r="C3937" t="s">
        <v>2329</v>
      </c>
      <c r="D3937" t="s">
        <v>2330</v>
      </c>
      <c r="E3937" t="s">
        <v>6621</v>
      </c>
      <c r="F3937" t="s">
        <v>6622</v>
      </c>
      <c r="G3937" t="s">
        <v>6623</v>
      </c>
      <c r="H3937" t="s">
        <v>6595</v>
      </c>
      <c r="I3937" t="s">
        <v>6991</v>
      </c>
      <c r="J3937" s="4">
        <v>12418</v>
      </c>
    </row>
    <row r="3938" spans="1:10" x14ac:dyDescent="0.3">
      <c r="A3938" t="s">
        <v>7001</v>
      </c>
      <c r="B3938" s="4">
        <v>45663</v>
      </c>
      <c r="C3938" t="s">
        <v>5269</v>
      </c>
      <c r="D3938" t="s">
        <v>7002</v>
      </c>
      <c r="E3938" t="s">
        <v>6681</v>
      </c>
      <c r="F3938" t="s">
        <v>6682</v>
      </c>
      <c r="G3938" t="s">
        <v>6683</v>
      </c>
      <c r="H3938" t="s">
        <v>6595</v>
      </c>
      <c r="I3938" t="s">
        <v>6810</v>
      </c>
      <c r="J3938" s="4">
        <v>23840</v>
      </c>
    </row>
    <row r="3939" spans="1:10" x14ac:dyDescent="0.3">
      <c r="A3939" t="s">
        <v>7003</v>
      </c>
      <c r="B3939" s="4">
        <v>45663</v>
      </c>
      <c r="C3939" t="s">
        <v>3044</v>
      </c>
      <c r="D3939" t="s">
        <v>7004</v>
      </c>
      <c r="E3939" t="s">
        <v>6681</v>
      </c>
      <c r="F3939" t="s">
        <v>6682</v>
      </c>
      <c r="G3939" t="s">
        <v>6683</v>
      </c>
      <c r="H3939" t="s">
        <v>6595</v>
      </c>
      <c r="I3939" t="s">
        <v>6810</v>
      </c>
      <c r="J3939" s="4">
        <v>23840</v>
      </c>
    </row>
    <row r="3940" spans="1:10" x14ac:dyDescent="0.3">
      <c r="A3940" t="s">
        <v>7005</v>
      </c>
      <c r="B3940" s="4">
        <v>45663</v>
      </c>
      <c r="C3940" t="s">
        <v>3211</v>
      </c>
      <c r="D3940" t="s">
        <v>7006</v>
      </c>
      <c r="E3940" t="s">
        <v>39</v>
      </c>
      <c r="F3940" t="s">
        <v>40</v>
      </c>
      <c r="G3940" t="s">
        <v>41</v>
      </c>
      <c r="H3940" t="s">
        <v>6595</v>
      </c>
      <c r="I3940" t="s">
        <v>6908</v>
      </c>
      <c r="J3940" s="4">
        <v>23834</v>
      </c>
    </row>
    <row r="3941" spans="1:10" x14ac:dyDescent="0.3">
      <c r="A3941" t="s">
        <v>7007</v>
      </c>
      <c r="B3941" s="4">
        <v>45663</v>
      </c>
      <c r="C3941" t="s">
        <v>7008</v>
      </c>
      <c r="D3941" t="s">
        <v>7009</v>
      </c>
      <c r="E3941" t="s">
        <v>39</v>
      </c>
      <c r="F3941" t="s">
        <v>40</v>
      </c>
      <c r="G3941" t="s">
        <v>41</v>
      </c>
      <c r="H3941" t="s">
        <v>6595</v>
      </c>
      <c r="I3941" t="s">
        <v>7010</v>
      </c>
      <c r="J3941" s="4">
        <v>14730</v>
      </c>
    </row>
    <row r="3942" spans="1:10" x14ac:dyDescent="0.3">
      <c r="A3942" t="s">
        <v>7011</v>
      </c>
      <c r="B3942" s="4">
        <v>45663</v>
      </c>
      <c r="C3942" t="s">
        <v>7012</v>
      </c>
      <c r="D3942" t="s">
        <v>7013</v>
      </c>
      <c r="E3942" t="s">
        <v>6986</v>
      </c>
      <c r="F3942" t="s">
        <v>6987</v>
      </c>
      <c r="G3942" t="s">
        <v>6988</v>
      </c>
      <c r="H3942" t="s">
        <v>6595</v>
      </c>
      <c r="I3942" t="s">
        <v>6989</v>
      </c>
      <c r="J3942" s="4">
        <v>13359</v>
      </c>
    </row>
    <row r="3943" spans="1:10" x14ac:dyDescent="0.3">
      <c r="A3943" t="s">
        <v>7014</v>
      </c>
      <c r="B3943" s="4">
        <v>45663</v>
      </c>
      <c r="C3943" t="s">
        <v>7015</v>
      </c>
      <c r="D3943" t="s">
        <v>1935</v>
      </c>
      <c r="E3943" t="s">
        <v>6986</v>
      </c>
      <c r="F3943" t="s">
        <v>6987</v>
      </c>
      <c r="G3943" t="s">
        <v>6988</v>
      </c>
      <c r="H3943" t="s">
        <v>6595</v>
      </c>
      <c r="I3943" t="s">
        <v>6989</v>
      </c>
      <c r="J3943" s="4">
        <v>13359</v>
      </c>
    </row>
    <row r="3944" spans="1:10" x14ac:dyDescent="0.3">
      <c r="A3944" t="s">
        <v>7016</v>
      </c>
      <c r="B3944" s="4">
        <v>45663</v>
      </c>
      <c r="C3944" t="s">
        <v>2089</v>
      </c>
      <c r="D3944" t="s">
        <v>2090</v>
      </c>
      <c r="E3944" t="s">
        <v>204</v>
      </c>
      <c r="F3944" t="s">
        <v>205</v>
      </c>
      <c r="G3944" t="s">
        <v>206</v>
      </c>
      <c r="H3944" t="s">
        <v>6595</v>
      </c>
      <c r="I3944" t="s">
        <v>6904</v>
      </c>
      <c r="J3944" s="4">
        <v>17943</v>
      </c>
    </row>
    <row r="3945" spans="1:10" x14ac:dyDescent="0.3">
      <c r="A3945" t="s">
        <v>7017</v>
      </c>
      <c r="B3945" s="4">
        <v>45663</v>
      </c>
      <c r="C3945" t="s">
        <v>7018</v>
      </c>
      <c r="D3945" t="s">
        <v>7019</v>
      </c>
      <c r="E3945" t="s">
        <v>6986</v>
      </c>
      <c r="F3945" t="s">
        <v>6987</v>
      </c>
      <c r="G3945" t="s">
        <v>6988</v>
      </c>
      <c r="H3945" t="s">
        <v>6595</v>
      </c>
      <c r="I3945" t="s">
        <v>6989</v>
      </c>
      <c r="J3945" s="4">
        <v>13359</v>
      </c>
    </row>
    <row r="3946" spans="1:10" x14ac:dyDescent="0.3">
      <c r="A3946" t="s">
        <v>7020</v>
      </c>
      <c r="B3946" s="4">
        <v>45663</v>
      </c>
      <c r="C3946" t="s">
        <v>7021</v>
      </c>
      <c r="D3946" t="s">
        <v>7022</v>
      </c>
      <c r="E3946" t="s">
        <v>6986</v>
      </c>
      <c r="F3946" t="s">
        <v>6987</v>
      </c>
      <c r="G3946" t="s">
        <v>6988</v>
      </c>
      <c r="H3946" t="s">
        <v>6595</v>
      </c>
      <c r="I3946" t="s">
        <v>6989</v>
      </c>
      <c r="J3946" s="4">
        <v>13359</v>
      </c>
    </row>
    <row r="3947" spans="1:10" x14ac:dyDescent="0.3">
      <c r="A3947" t="s">
        <v>7023</v>
      </c>
      <c r="B3947" s="4">
        <v>45663</v>
      </c>
      <c r="C3947" t="s">
        <v>7024</v>
      </c>
      <c r="D3947" t="s">
        <v>7025</v>
      </c>
      <c r="E3947" t="s">
        <v>6986</v>
      </c>
      <c r="F3947" t="s">
        <v>6987</v>
      </c>
      <c r="G3947" t="s">
        <v>6988</v>
      </c>
      <c r="H3947" t="s">
        <v>6595</v>
      </c>
      <c r="I3947" t="s">
        <v>6989</v>
      </c>
      <c r="J3947" s="4">
        <v>13359</v>
      </c>
    </row>
    <row r="3948" spans="1:10" x14ac:dyDescent="0.3">
      <c r="A3948" t="s">
        <v>7026</v>
      </c>
      <c r="B3948" s="4">
        <v>45663</v>
      </c>
      <c r="C3948" t="s">
        <v>7027</v>
      </c>
      <c r="D3948" t="s">
        <v>7028</v>
      </c>
      <c r="E3948" t="s">
        <v>6986</v>
      </c>
      <c r="F3948" t="s">
        <v>6987</v>
      </c>
      <c r="G3948" t="s">
        <v>6988</v>
      </c>
      <c r="H3948" t="s">
        <v>6595</v>
      </c>
      <c r="I3948" t="s">
        <v>6989</v>
      </c>
      <c r="J3948" s="4">
        <v>13359</v>
      </c>
    </row>
    <row r="3949" spans="1:10" x14ac:dyDescent="0.3">
      <c r="A3949" t="s">
        <v>7029</v>
      </c>
      <c r="B3949" s="4">
        <v>45663</v>
      </c>
      <c r="C3949" t="s">
        <v>209</v>
      </c>
      <c r="D3949" t="s">
        <v>210</v>
      </c>
      <c r="E3949" t="s">
        <v>7030</v>
      </c>
      <c r="F3949" t="s">
        <v>7031</v>
      </c>
      <c r="G3949" t="s">
        <v>1581</v>
      </c>
      <c r="H3949" t="s">
        <v>6595</v>
      </c>
      <c r="I3949" t="s">
        <v>6870</v>
      </c>
      <c r="J3949" s="4">
        <v>26173</v>
      </c>
    </row>
    <row r="3950" spans="1:10" x14ac:dyDescent="0.3">
      <c r="A3950" t="s">
        <v>7032</v>
      </c>
      <c r="B3950" s="4">
        <v>45663</v>
      </c>
      <c r="C3950" t="s">
        <v>1910</v>
      </c>
      <c r="D3950" t="s">
        <v>1911</v>
      </c>
      <c r="E3950" t="s">
        <v>39</v>
      </c>
      <c r="F3950" t="s">
        <v>40</v>
      </c>
      <c r="G3950" t="s">
        <v>41</v>
      </c>
      <c r="H3950" t="s">
        <v>6595</v>
      </c>
      <c r="I3950" t="s">
        <v>7033</v>
      </c>
      <c r="J3950" s="4">
        <v>24155</v>
      </c>
    </row>
    <row r="3951" spans="1:10" x14ac:dyDescent="0.3">
      <c r="A3951" t="s">
        <v>7034</v>
      </c>
      <c r="B3951" s="4">
        <v>45663</v>
      </c>
      <c r="C3951" t="s">
        <v>541</v>
      </c>
      <c r="D3951" t="s">
        <v>542</v>
      </c>
      <c r="E3951" t="s">
        <v>39</v>
      </c>
      <c r="F3951" t="s">
        <v>40</v>
      </c>
      <c r="G3951" t="s">
        <v>41</v>
      </c>
      <c r="H3951" t="s">
        <v>6595</v>
      </c>
      <c r="I3951" t="s">
        <v>7033</v>
      </c>
      <c r="J3951" s="4">
        <v>24155</v>
      </c>
    </row>
    <row r="3952" spans="1:10" x14ac:dyDescent="0.3">
      <c r="A3952" t="s">
        <v>7035</v>
      </c>
      <c r="B3952" s="4">
        <v>45663</v>
      </c>
      <c r="C3952" t="s">
        <v>422</v>
      </c>
      <c r="D3952" t="s">
        <v>6918</v>
      </c>
      <c r="E3952" t="s">
        <v>39</v>
      </c>
      <c r="F3952" t="s">
        <v>40</v>
      </c>
      <c r="G3952" t="s">
        <v>41</v>
      </c>
      <c r="H3952" t="s">
        <v>6595</v>
      </c>
      <c r="I3952" t="s">
        <v>7033</v>
      </c>
      <c r="J3952" s="4">
        <v>24155</v>
      </c>
    </row>
    <row r="3953" spans="1:10" x14ac:dyDescent="0.3">
      <c r="A3953" t="s">
        <v>7036</v>
      </c>
      <c r="B3953" s="4">
        <v>45663</v>
      </c>
      <c r="C3953" t="s">
        <v>1298</v>
      </c>
      <c r="D3953" t="s">
        <v>6549</v>
      </c>
      <c r="E3953" t="s">
        <v>39</v>
      </c>
      <c r="F3953" t="s">
        <v>40</v>
      </c>
      <c r="G3953" t="s">
        <v>41</v>
      </c>
      <c r="H3953" t="s">
        <v>6595</v>
      </c>
      <c r="I3953" t="s">
        <v>7033</v>
      </c>
      <c r="J3953" s="4">
        <v>24155</v>
      </c>
    </row>
    <row r="3954" spans="1:10" x14ac:dyDescent="0.3">
      <c r="A3954" t="s">
        <v>7037</v>
      </c>
      <c r="B3954" s="4">
        <v>45663</v>
      </c>
      <c r="C3954" t="s">
        <v>1144</v>
      </c>
      <c r="D3954" t="s">
        <v>7038</v>
      </c>
      <c r="E3954" t="s">
        <v>39</v>
      </c>
      <c r="F3954" t="s">
        <v>40</v>
      </c>
      <c r="G3954" t="s">
        <v>41</v>
      </c>
      <c r="H3954" t="s">
        <v>6595</v>
      </c>
      <c r="I3954" t="s">
        <v>7039</v>
      </c>
      <c r="J3954" s="4">
        <v>17582</v>
      </c>
    </row>
    <row r="3955" spans="1:10" x14ac:dyDescent="0.3">
      <c r="A3955" t="s">
        <v>7040</v>
      </c>
      <c r="B3955" s="4">
        <v>45663</v>
      </c>
      <c r="C3955" t="s">
        <v>7041</v>
      </c>
      <c r="D3955" t="s">
        <v>7042</v>
      </c>
      <c r="E3955" t="s">
        <v>77</v>
      </c>
      <c r="F3955" t="s">
        <v>78</v>
      </c>
      <c r="G3955" t="s">
        <v>79</v>
      </c>
      <c r="H3955" t="s">
        <v>6595</v>
      </c>
      <c r="I3955" t="s">
        <v>7039</v>
      </c>
      <c r="J3955" s="4">
        <v>17582</v>
      </c>
    </row>
    <row r="3956" spans="1:10" x14ac:dyDescent="0.3">
      <c r="A3956" t="s">
        <v>7043</v>
      </c>
      <c r="B3956" s="4">
        <v>45663</v>
      </c>
      <c r="C3956" t="s">
        <v>1635</v>
      </c>
      <c r="D3956" t="s">
        <v>6969</v>
      </c>
      <c r="E3956" t="s">
        <v>39</v>
      </c>
      <c r="F3956" t="s">
        <v>40</v>
      </c>
      <c r="G3956" t="s">
        <v>41</v>
      </c>
      <c r="H3956" t="s">
        <v>6595</v>
      </c>
      <c r="I3956" t="s">
        <v>7044</v>
      </c>
      <c r="J3956" s="4">
        <v>24495</v>
      </c>
    </row>
    <row r="3957" spans="1:10" x14ac:dyDescent="0.3">
      <c r="A3957" t="s">
        <v>7045</v>
      </c>
      <c r="B3957" s="4">
        <v>45663</v>
      </c>
      <c r="C3957" t="s">
        <v>202</v>
      </c>
      <c r="D3957" t="s">
        <v>7046</v>
      </c>
      <c r="E3957" t="s">
        <v>39</v>
      </c>
      <c r="F3957" t="s">
        <v>40</v>
      </c>
      <c r="G3957" t="s">
        <v>41</v>
      </c>
      <c r="H3957" t="s">
        <v>6595</v>
      </c>
      <c r="I3957" t="s">
        <v>7044</v>
      </c>
      <c r="J3957" s="4">
        <v>24495</v>
      </c>
    </row>
    <row r="3958" spans="1:10" x14ac:dyDescent="0.3">
      <c r="A3958" t="s">
        <v>7047</v>
      </c>
      <c r="B3958" s="4">
        <v>45663</v>
      </c>
      <c r="C3958" t="s">
        <v>129</v>
      </c>
      <c r="D3958" t="s">
        <v>130</v>
      </c>
      <c r="E3958" t="s">
        <v>7048</v>
      </c>
      <c r="F3958" t="s">
        <v>7049</v>
      </c>
      <c r="G3958" t="s">
        <v>6355</v>
      </c>
      <c r="H3958" t="s">
        <v>6595</v>
      </c>
      <c r="I3958" t="s">
        <v>7050</v>
      </c>
      <c r="J3958" s="4">
        <v>27651</v>
      </c>
    </row>
    <row r="3959" spans="1:10" x14ac:dyDescent="0.3">
      <c r="A3959" t="s">
        <v>7051</v>
      </c>
      <c r="B3959" s="4">
        <v>45663</v>
      </c>
      <c r="C3959" t="s">
        <v>884</v>
      </c>
      <c r="D3959" t="s">
        <v>130</v>
      </c>
      <c r="E3959" t="s">
        <v>7052</v>
      </c>
      <c r="F3959" t="s">
        <v>7053</v>
      </c>
      <c r="G3959" t="s">
        <v>7054</v>
      </c>
      <c r="H3959" t="s">
        <v>6595</v>
      </c>
      <c r="I3959" t="s">
        <v>7055</v>
      </c>
      <c r="J3959" s="4">
        <v>15624</v>
      </c>
    </row>
    <row r="3960" spans="1:10" x14ac:dyDescent="0.3">
      <c r="A3960" t="s">
        <v>7056</v>
      </c>
      <c r="B3960" s="4">
        <v>45663</v>
      </c>
      <c r="C3960" t="s">
        <v>7057</v>
      </c>
      <c r="D3960" t="s">
        <v>7058</v>
      </c>
      <c r="E3960" t="s">
        <v>39</v>
      </c>
      <c r="F3960" t="s">
        <v>40</v>
      </c>
      <c r="G3960" t="s">
        <v>41</v>
      </c>
      <c r="H3960" t="s">
        <v>6595</v>
      </c>
      <c r="I3960" t="s">
        <v>7059</v>
      </c>
      <c r="J3960" s="4">
        <v>16873</v>
      </c>
    </row>
    <row r="3961" spans="1:10" x14ac:dyDescent="0.3">
      <c r="A3961" t="s">
        <v>7060</v>
      </c>
      <c r="B3961" s="4">
        <v>45663</v>
      </c>
      <c r="C3961" t="s">
        <v>215</v>
      </c>
      <c r="D3961" t="s">
        <v>5719</v>
      </c>
      <c r="E3961" t="s">
        <v>39</v>
      </c>
      <c r="F3961" t="s">
        <v>40</v>
      </c>
      <c r="G3961" t="s">
        <v>41</v>
      </c>
      <c r="H3961" t="s">
        <v>6595</v>
      </c>
      <c r="I3961" t="s">
        <v>7061</v>
      </c>
      <c r="J3961" s="4">
        <v>26715</v>
      </c>
    </row>
    <row r="3962" spans="1:10" x14ac:dyDescent="0.3">
      <c r="A3962" t="s">
        <v>7062</v>
      </c>
      <c r="B3962" s="4">
        <v>45663</v>
      </c>
      <c r="C3962" t="s">
        <v>7063</v>
      </c>
      <c r="D3962" t="s">
        <v>7064</v>
      </c>
      <c r="E3962" t="s">
        <v>39</v>
      </c>
      <c r="F3962" t="s">
        <v>40</v>
      </c>
      <c r="G3962" t="s">
        <v>41</v>
      </c>
      <c r="H3962" t="s">
        <v>6595</v>
      </c>
      <c r="I3962" t="s">
        <v>7061</v>
      </c>
      <c r="J3962" s="4">
        <v>26715</v>
      </c>
    </row>
    <row r="3963" spans="1:10" x14ac:dyDescent="0.3">
      <c r="A3963" t="s">
        <v>7065</v>
      </c>
      <c r="B3963" s="4">
        <v>45663</v>
      </c>
      <c r="C3963" t="s">
        <v>993</v>
      </c>
      <c r="D3963" t="s">
        <v>994</v>
      </c>
      <c r="E3963" t="s">
        <v>39</v>
      </c>
      <c r="F3963" t="s">
        <v>40</v>
      </c>
      <c r="G3963" t="s">
        <v>41</v>
      </c>
      <c r="H3963" t="s">
        <v>6595</v>
      </c>
      <c r="I3963" t="s">
        <v>7061</v>
      </c>
      <c r="J3963" s="4">
        <v>26715</v>
      </c>
    </row>
    <row r="3964" spans="1:10" x14ac:dyDescent="0.3">
      <c r="A3964" t="s">
        <v>7066</v>
      </c>
      <c r="B3964" s="4">
        <v>45663</v>
      </c>
      <c r="C3964" t="s">
        <v>7067</v>
      </c>
      <c r="D3964" t="s">
        <v>7068</v>
      </c>
      <c r="E3964" t="s">
        <v>39</v>
      </c>
      <c r="F3964" t="s">
        <v>40</v>
      </c>
      <c r="G3964" t="s">
        <v>41</v>
      </c>
      <c r="H3964" t="s">
        <v>6595</v>
      </c>
      <c r="I3964" t="s">
        <v>7061</v>
      </c>
      <c r="J3964" s="4">
        <v>26715</v>
      </c>
    </row>
    <row r="3965" spans="1:10" x14ac:dyDescent="0.3">
      <c r="A3965" t="s">
        <v>7069</v>
      </c>
      <c r="B3965" s="4">
        <v>45663</v>
      </c>
      <c r="C3965" t="s">
        <v>5389</v>
      </c>
      <c r="D3965" t="s">
        <v>5390</v>
      </c>
      <c r="E3965" t="s">
        <v>39</v>
      </c>
      <c r="F3965" t="s">
        <v>40</v>
      </c>
      <c r="G3965" t="s">
        <v>41</v>
      </c>
      <c r="H3965" t="s">
        <v>6595</v>
      </c>
      <c r="I3965" t="s">
        <v>7070</v>
      </c>
      <c r="J3965" s="4">
        <v>35780</v>
      </c>
    </row>
    <row r="3966" spans="1:10" x14ac:dyDescent="0.3">
      <c r="A3966" t="s">
        <v>7071</v>
      </c>
      <c r="B3966" s="4">
        <v>45663</v>
      </c>
      <c r="C3966" t="s">
        <v>826</v>
      </c>
      <c r="D3966" t="s">
        <v>185</v>
      </c>
      <c r="E3966" t="s">
        <v>6986</v>
      </c>
      <c r="F3966" t="s">
        <v>6987</v>
      </c>
      <c r="G3966" t="s">
        <v>6988</v>
      </c>
      <c r="H3966" t="s">
        <v>6595</v>
      </c>
      <c r="I3966" t="s">
        <v>7072</v>
      </c>
      <c r="J3966" s="4">
        <v>15967</v>
      </c>
    </row>
    <row r="3967" spans="1:10" x14ac:dyDescent="0.3">
      <c r="A3967" t="s">
        <v>7073</v>
      </c>
      <c r="B3967" s="4">
        <v>45663</v>
      </c>
      <c r="C3967" t="s">
        <v>7074</v>
      </c>
      <c r="D3967" t="s">
        <v>7075</v>
      </c>
      <c r="E3967" t="s">
        <v>6986</v>
      </c>
      <c r="F3967" t="s">
        <v>6987</v>
      </c>
      <c r="G3967" t="s">
        <v>6988</v>
      </c>
      <c r="H3967" t="s">
        <v>6595</v>
      </c>
      <c r="I3967" t="s">
        <v>7072</v>
      </c>
      <c r="J3967" s="4">
        <v>15967</v>
      </c>
    </row>
    <row r="3968" spans="1:10" x14ac:dyDescent="0.3">
      <c r="A3968" t="s">
        <v>7076</v>
      </c>
      <c r="B3968" s="4">
        <v>45663</v>
      </c>
      <c r="C3968" t="s">
        <v>1436</v>
      </c>
      <c r="D3968" t="s">
        <v>7077</v>
      </c>
      <c r="E3968" t="s">
        <v>39</v>
      </c>
      <c r="F3968" t="s">
        <v>40</v>
      </c>
      <c r="G3968" t="s">
        <v>41</v>
      </c>
      <c r="H3968" t="s">
        <v>6595</v>
      </c>
      <c r="I3968" t="s">
        <v>6695</v>
      </c>
      <c r="J3968" s="4">
        <v>17609</v>
      </c>
    </row>
    <row r="3969" spans="1:10" x14ac:dyDescent="0.3">
      <c r="A3969" t="s">
        <v>7078</v>
      </c>
      <c r="B3969" s="4">
        <v>45663</v>
      </c>
      <c r="C3969" t="s">
        <v>1563</v>
      </c>
      <c r="D3969" t="s">
        <v>6927</v>
      </c>
      <c r="E3969" t="s">
        <v>39</v>
      </c>
      <c r="F3969" t="s">
        <v>40</v>
      </c>
      <c r="G3969" t="s">
        <v>41</v>
      </c>
      <c r="H3969" t="s">
        <v>6595</v>
      </c>
      <c r="I3969" t="s">
        <v>6687</v>
      </c>
      <c r="J3969" s="4">
        <v>23034</v>
      </c>
    </row>
    <row r="3970" spans="1:10" x14ac:dyDescent="0.3">
      <c r="A3970" t="s">
        <v>7079</v>
      </c>
      <c r="B3970" s="4">
        <v>45663</v>
      </c>
      <c r="C3970" t="s">
        <v>673</v>
      </c>
      <c r="D3970" t="s">
        <v>7080</v>
      </c>
      <c r="E3970" t="s">
        <v>39</v>
      </c>
      <c r="F3970" t="s">
        <v>40</v>
      </c>
      <c r="G3970" t="s">
        <v>41</v>
      </c>
      <c r="H3970" t="s">
        <v>6595</v>
      </c>
      <c r="I3970" t="s">
        <v>7081</v>
      </c>
      <c r="J3970" s="4">
        <v>18117</v>
      </c>
    </row>
    <row r="3971" spans="1:10" x14ac:dyDescent="0.3">
      <c r="A3971" t="s">
        <v>7082</v>
      </c>
      <c r="B3971" s="4">
        <v>45663</v>
      </c>
      <c r="C3971" t="s">
        <v>7083</v>
      </c>
      <c r="D3971" t="s">
        <v>7084</v>
      </c>
      <c r="E3971" t="s">
        <v>39</v>
      </c>
      <c r="F3971" t="s">
        <v>40</v>
      </c>
      <c r="G3971" t="s">
        <v>41</v>
      </c>
      <c r="H3971" t="s">
        <v>6595</v>
      </c>
      <c r="I3971" t="s">
        <v>7085</v>
      </c>
      <c r="J3971" s="4">
        <v>21075</v>
      </c>
    </row>
    <row r="3972" spans="1:10" x14ac:dyDescent="0.3">
      <c r="A3972" t="s">
        <v>7086</v>
      </c>
      <c r="B3972" s="4">
        <v>45663</v>
      </c>
      <c r="C3972" t="s">
        <v>7087</v>
      </c>
      <c r="D3972" t="s">
        <v>7088</v>
      </c>
      <c r="E3972" t="s">
        <v>7089</v>
      </c>
      <c r="F3972" t="s">
        <v>7090</v>
      </c>
      <c r="G3972" t="s">
        <v>1581</v>
      </c>
      <c r="H3972" t="s">
        <v>6595</v>
      </c>
      <c r="I3972" t="s">
        <v>7091</v>
      </c>
      <c r="J3972" s="4">
        <v>37000</v>
      </c>
    </row>
    <row r="3973" spans="1:10" x14ac:dyDescent="0.3">
      <c r="A3973" t="s">
        <v>7092</v>
      </c>
      <c r="B3973" s="4">
        <v>45663</v>
      </c>
      <c r="C3973" t="s">
        <v>7093</v>
      </c>
      <c r="D3973" t="s">
        <v>1600</v>
      </c>
      <c r="E3973" t="s">
        <v>7094</v>
      </c>
      <c r="F3973" t="s">
        <v>7095</v>
      </c>
      <c r="G3973" t="s">
        <v>7096</v>
      </c>
      <c r="H3973" t="s">
        <v>6595</v>
      </c>
      <c r="I3973" t="s">
        <v>7097</v>
      </c>
      <c r="J3973" s="4">
        <v>15263</v>
      </c>
    </row>
    <row r="3974" spans="1:10" x14ac:dyDescent="0.3">
      <c r="A3974" t="s">
        <v>7098</v>
      </c>
      <c r="B3974" s="4">
        <v>45663</v>
      </c>
      <c r="C3974" t="s">
        <v>7099</v>
      </c>
      <c r="D3974" t="s">
        <v>7100</v>
      </c>
      <c r="E3974" t="s">
        <v>7101</v>
      </c>
      <c r="F3974" t="s">
        <v>7102</v>
      </c>
      <c r="G3974" t="s">
        <v>7103</v>
      </c>
      <c r="H3974" t="s">
        <v>6595</v>
      </c>
      <c r="I3974" t="s">
        <v>7104</v>
      </c>
      <c r="J3974" s="4">
        <v>14667</v>
      </c>
    </row>
    <row r="3975" spans="1:10" x14ac:dyDescent="0.3">
      <c r="A3975" t="s">
        <v>7105</v>
      </c>
      <c r="B3975" s="4">
        <v>45663</v>
      </c>
      <c r="C3975" t="s">
        <v>136</v>
      </c>
      <c r="D3975" t="s">
        <v>6830</v>
      </c>
      <c r="E3975" t="s">
        <v>39</v>
      </c>
      <c r="F3975" t="s">
        <v>40</v>
      </c>
      <c r="G3975" t="s">
        <v>41</v>
      </c>
      <c r="H3975" t="s">
        <v>6595</v>
      </c>
      <c r="I3975" t="s">
        <v>7106</v>
      </c>
      <c r="J3975" s="4">
        <v>20579</v>
      </c>
    </row>
    <row r="3976" spans="1:10" x14ac:dyDescent="0.3">
      <c r="A3976" t="s">
        <v>7107</v>
      </c>
      <c r="B3976" s="4">
        <v>45663</v>
      </c>
      <c r="C3976" t="s">
        <v>1854</v>
      </c>
      <c r="D3976" t="s">
        <v>6672</v>
      </c>
      <c r="E3976" t="s">
        <v>39</v>
      </c>
      <c r="F3976" t="s">
        <v>40</v>
      </c>
      <c r="G3976" t="s">
        <v>41</v>
      </c>
      <c r="H3976" t="s">
        <v>6595</v>
      </c>
      <c r="I3976" t="s">
        <v>7106</v>
      </c>
      <c r="J3976" s="4">
        <v>20579</v>
      </c>
    </row>
    <row r="3977" spans="1:10" x14ac:dyDescent="0.3">
      <c r="A3977" t="s">
        <v>7108</v>
      </c>
      <c r="B3977" s="4">
        <v>45663</v>
      </c>
      <c r="C3977" t="s">
        <v>2276</v>
      </c>
      <c r="D3977" t="s">
        <v>2277</v>
      </c>
      <c r="E3977" t="s">
        <v>2278</v>
      </c>
      <c r="F3977" t="s">
        <v>2279</v>
      </c>
      <c r="G3977" t="s">
        <v>2280</v>
      </c>
      <c r="H3977" t="s">
        <v>6595</v>
      </c>
      <c r="I3977" t="s">
        <v>7106</v>
      </c>
      <c r="J3977" s="4">
        <v>20579</v>
      </c>
    </row>
    <row r="3978" spans="1:10" x14ac:dyDescent="0.3">
      <c r="A3978" t="s">
        <v>7109</v>
      </c>
      <c r="B3978" s="4">
        <v>45663</v>
      </c>
      <c r="C3978" t="s">
        <v>120</v>
      </c>
      <c r="D3978" t="s">
        <v>7110</v>
      </c>
      <c r="E3978" t="s">
        <v>39</v>
      </c>
      <c r="F3978" t="s">
        <v>40</v>
      </c>
      <c r="G3978" t="s">
        <v>41</v>
      </c>
      <c r="H3978" t="s">
        <v>6595</v>
      </c>
      <c r="I3978" t="s">
        <v>7106</v>
      </c>
      <c r="J3978" s="4">
        <v>20579</v>
      </c>
    </row>
    <row r="3979" spans="1:10" x14ac:dyDescent="0.3">
      <c r="A3979" t="s">
        <v>7111</v>
      </c>
      <c r="B3979" s="4">
        <v>45663</v>
      </c>
      <c r="C3979" t="s">
        <v>656</v>
      </c>
      <c r="D3979" t="s">
        <v>6723</v>
      </c>
      <c r="E3979" t="s">
        <v>39</v>
      </c>
      <c r="F3979" t="s">
        <v>40</v>
      </c>
      <c r="G3979" t="s">
        <v>41</v>
      </c>
      <c r="H3979" t="s">
        <v>6595</v>
      </c>
      <c r="I3979" t="s">
        <v>6724</v>
      </c>
      <c r="J3979" s="4">
        <v>21144</v>
      </c>
    </row>
    <row r="3980" spans="1:10" x14ac:dyDescent="0.3">
      <c r="A3980" t="s">
        <v>7112</v>
      </c>
      <c r="B3980" s="4">
        <v>45663</v>
      </c>
      <c r="C3980" t="s">
        <v>2137</v>
      </c>
      <c r="D3980" t="s">
        <v>2138</v>
      </c>
      <c r="E3980" t="s">
        <v>204</v>
      </c>
      <c r="F3980" t="s">
        <v>205</v>
      </c>
      <c r="G3980" t="s">
        <v>206</v>
      </c>
      <c r="H3980" t="s">
        <v>6595</v>
      </c>
      <c r="I3980" t="s">
        <v>7113</v>
      </c>
      <c r="J3980" s="4">
        <v>19466</v>
      </c>
    </row>
    <row r="3981" spans="1:10" x14ac:dyDescent="0.3">
      <c r="A3981" t="s">
        <v>7114</v>
      </c>
      <c r="B3981" s="4">
        <v>45663</v>
      </c>
      <c r="C3981" t="s">
        <v>347</v>
      </c>
      <c r="D3981" t="s">
        <v>7115</v>
      </c>
      <c r="E3981" t="s">
        <v>204</v>
      </c>
      <c r="F3981" t="s">
        <v>205</v>
      </c>
      <c r="G3981" t="s">
        <v>206</v>
      </c>
      <c r="H3981" t="s">
        <v>6595</v>
      </c>
      <c r="I3981" t="s">
        <v>7113</v>
      </c>
      <c r="J3981" s="4">
        <v>19466</v>
      </c>
    </row>
    <row r="3982" spans="1:10" x14ac:dyDescent="0.3">
      <c r="A3982" t="s">
        <v>7116</v>
      </c>
      <c r="B3982" s="4">
        <v>45663</v>
      </c>
      <c r="C3982" t="s">
        <v>4633</v>
      </c>
      <c r="D3982" t="s">
        <v>4634</v>
      </c>
      <c r="E3982" t="s">
        <v>204</v>
      </c>
      <c r="F3982" t="s">
        <v>205</v>
      </c>
      <c r="G3982" t="s">
        <v>206</v>
      </c>
      <c r="H3982" t="s">
        <v>6595</v>
      </c>
      <c r="I3982" t="s">
        <v>7113</v>
      </c>
      <c r="J3982" s="4">
        <v>19466</v>
      </c>
    </row>
    <row r="3983" spans="1:10" x14ac:dyDescent="0.3">
      <c r="A3983" t="s">
        <v>7117</v>
      </c>
      <c r="B3983" s="4">
        <v>45663</v>
      </c>
      <c r="C3983" t="s">
        <v>81</v>
      </c>
      <c r="D3983" t="s">
        <v>6901</v>
      </c>
      <c r="E3983" t="s">
        <v>204</v>
      </c>
      <c r="F3983" t="s">
        <v>205</v>
      </c>
      <c r="G3983" t="s">
        <v>206</v>
      </c>
      <c r="H3983" t="s">
        <v>6595</v>
      </c>
      <c r="I3983" t="s">
        <v>7113</v>
      </c>
      <c r="J3983" s="4">
        <v>19466</v>
      </c>
    </row>
    <row r="3984" spans="1:10" x14ac:dyDescent="0.3">
      <c r="A3984" t="s">
        <v>7118</v>
      </c>
      <c r="B3984" s="4">
        <v>45664</v>
      </c>
      <c r="C3984" t="s">
        <v>431</v>
      </c>
      <c r="D3984" t="s">
        <v>6982</v>
      </c>
      <c r="E3984" t="s">
        <v>39</v>
      </c>
      <c r="F3984" t="s">
        <v>40</v>
      </c>
      <c r="G3984" t="s">
        <v>41</v>
      </c>
      <c r="H3984" t="s">
        <v>6595</v>
      </c>
      <c r="I3984" t="s">
        <v>7033</v>
      </c>
      <c r="J3984" s="4">
        <v>24155</v>
      </c>
    </row>
    <row r="3985" spans="1:10" x14ac:dyDescent="0.3">
      <c r="A3985" t="s">
        <v>7119</v>
      </c>
      <c r="B3985" s="4">
        <v>45664</v>
      </c>
      <c r="C3985" t="s">
        <v>1502</v>
      </c>
      <c r="D3985" t="s">
        <v>7120</v>
      </c>
      <c r="E3985" t="s">
        <v>39</v>
      </c>
      <c r="F3985" t="s">
        <v>40</v>
      </c>
      <c r="G3985" t="s">
        <v>41</v>
      </c>
      <c r="H3985" t="s">
        <v>6595</v>
      </c>
      <c r="I3985" t="s">
        <v>7033</v>
      </c>
      <c r="J3985" s="4">
        <v>24155</v>
      </c>
    </row>
    <row r="3986" spans="1:10" x14ac:dyDescent="0.3">
      <c r="A3986" t="s">
        <v>7121</v>
      </c>
      <c r="B3986" s="4">
        <v>45664</v>
      </c>
      <c r="C3986" t="s">
        <v>215</v>
      </c>
      <c r="D3986" t="s">
        <v>5719</v>
      </c>
      <c r="E3986" t="s">
        <v>39</v>
      </c>
      <c r="F3986" t="s">
        <v>40</v>
      </c>
      <c r="G3986" t="s">
        <v>41</v>
      </c>
      <c r="H3986" t="s">
        <v>6595</v>
      </c>
      <c r="I3986" t="s">
        <v>7033</v>
      </c>
      <c r="J3986" s="4">
        <v>24155</v>
      </c>
    </row>
    <row r="3987" spans="1:10" x14ac:dyDescent="0.3">
      <c r="A3987" t="s">
        <v>7122</v>
      </c>
      <c r="B3987" s="4">
        <v>45664</v>
      </c>
      <c r="C3987" t="s">
        <v>4300</v>
      </c>
      <c r="D3987" t="s">
        <v>7123</v>
      </c>
      <c r="E3987" t="s">
        <v>39</v>
      </c>
      <c r="F3987" t="s">
        <v>40</v>
      </c>
      <c r="G3987" t="s">
        <v>41</v>
      </c>
      <c r="H3987" t="s">
        <v>6595</v>
      </c>
      <c r="I3987" t="s">
        <v>7033</v>
      </c>
      <c r="J3987" s="4">
        <v>24155</v>
      </c>
    </row>
    <row r="3988" spans="1:10" x14ac:dyDescent="0.3">
      <c r="A3988" t="s">
        <v>7124</v>
      </c>
      <c r="B3988" s="4">
        <v>45664</v>
      </c>
      <c r="C3988" t="s">
        <v>105</v>
      </c>
      <c r="D3988" t="s">
        <v>6614</v>
      </c>
      <c r="E3988" t="s">
        <v>39</v>
      </c>
      <c r="F3988" t="s">
        <v>40</v>
      </c>
      <c r="G3988" t="s">
        <v>41</v>
      </c>
      <c r="H3988" t="s">
        <v>6595</v>
      </c>
      <c r="I3988" t="s">
        <v>7125</v>
      </c>
      <c r="J3988" s="4">
        <v>20625</v>
      </c>
    </row>
    <row r="3989" spans="1:10" x14ac:dyDescent="0.3">
      <c r="A3989" t="s">
        <v>7126</v>
      </c>
      <c r="B3989" s="4">
        <v>45664</v>
      </c>
      <c r="C3989" t="s">
        <v>541</v>
      </c>
      <c r="D3989" t="s">
        <v>542</v>
      </c>
      <c r="E3989" t="s">
        <v>39</v>
      </c>
      <c r="F3989" t="s">
        <v>40</v>
      </c>
      <c r="G3989" t="s">
        <v>41</v>
      </c>
      <c r="H3989" t="s">
        <v>6595</v>
      </c>
      <c r="I3989" t="s">
        <v>7125</v>
      </c>
      <c r="J3989" s="4">
        <v>20625</v>
      </c>
    </row>
    <row r="3990" spans="1:10" x14ac:dyDescent="0.3">
      <c r="A3990" t="s">
        <v>7127</v>
      </c>
      <c r="B3990" s="4">
        <v>45664</v>
      </c>
      <c r="C3990" t="s">
        <v>147</v>
      </c>
      <c r="D3990" t="s">
        <v>6708</v>
      </c>
      <c r="E3990" t="s">
        <v>39</v>
      </c>
      <c r="F3990" t="s">
        <v>40</v>
      </c>
      <c r="G3990" t="s">
        <v>41</v>
      </c>
      <c r="H3990" t="s">
        <v>6595</v>
      </c>
      <c r="I3990" t="s">
        <v>7128</v>
      </c>
      <c r="J3990" s="4">
        <v>18441</v>
      </c>
    </row>
    <row r="3991" spans="1:10" x14ac:dyDescent="0.3">
      <c r="A3991" t="s">
        <v>7129</v>
      </c>
      <c r="B3991" s="4">
        <v>45664</v>
      </c>
      <c r="C3991" t="s">
        <v>367</v>
      </c>
      <c r="D3991" t="s">
        <v>6899</v>
      </c>
      <c r="E3991" t="s">
        <v>39</v>
      </c>
      <c r="F3991" t="s">
        <v>40</v>
      </c>
      <c r="G3991" t="s">
        <v>41</v>
      </c>
      <c r="H3991" t="s">
        <v>6595</v>
      </c>
      <c r="I3991" t="s">
        <v>7130</v>
      </c>
      <c r="J3991" s="4">
        <v>33220</v>
      </c>
    </row>
    <row r="3992" spans="1:10" x14ac:dyDescent="0.3">
      <c r="A3992" t="s">
        <v>7131</v>
      </c>
      <c r="B3992" s="4">
        <v>45664</v>
      </c>
      <c r="C3992" t="s">
        <v>1700</v>
      </c>
      <c r="D3992" t="s">
        <v>1701</v>
      </c>
      <c r="E3992" t="s">
        <v>39</v>
      </c>
      <c r="F3992" t="s">
        <v>40</v>
      </c>
      <c r="G3992" t="s">
        <v>41</v>
      </c>
      <c r="H3992" t="s">
        <v>6595</v>
      </c>
      <c r="I3992" t="s">
        <v>7130</v>
      </c>
      <c r="J3992" s="4">
        <v>33220</v>
      </c>
    </row>
    <row r="3993" spans="1:10" x14ac:dyDescent="0.3">
      <c r="A3993" t="s">
        <v>7132</v>
      </c>
      <c r="B3993" s="4">
        <v>45664</v>
      </c>
      <c r="C3993" t="s">
        <v>2549</v>
      </c>
      <c r="D3993" t="s">
        <v>2550</v>
      </c>
      <c r="E3993" t="s">
        <v>39</v>
      </c>
      <c r="F3993" t="s">
        <v>40</v>
      </c>
      <c r="G3993" t="s">
        <v>41</v>
      </c>
      <c r="H3993" t="s">
        <v>6595</v>
      </c>
      <c r="I3993" t="s">
        <v>7130</v>
      </c>
      <c r="J3993" s="4">
        <v>33220</v>
      </c>
    </row>
    <row r="3994" spans="1:10" x14ac:dyDescent="0.3">
      <c r="A3994" t="s">
        <v>7133</v>
      </c>
      <c r="B3994" s="4">
        <v>45664</v>
      </c>
      <c r="C3994" t="s">
        <v>282</v>
      </c>
      <c r="D3994" t="s">
        <v>5000</v>
      </c>
      <c r="E3994" t="s">
        <v>39</v>
      </c>
      <c r="F3994" t="s">
        <v>40</v>
      </c>
      <c r="G3994" t="s">
        <v>41</v>
      </c>
      <c r="H3994" t="s">
        <v>6595</v>
      </c>
      <c r="I3994" t="s">
        <v>7130</v>
      </c>
      <c r="J3994" s="4">
        <v>33220</v>
      </c>
    </row>
    <row r="3995" spans="1:10" x14ac:dyDescent="0.3">
      <c r="A3995" t="s">
        <v>7134</v>
      </c>
      <c r="B3995" s="4">
        <v>45664</v>
      </c>
      <c r="C3995" t="s">
        <v>3594</v>
      </c>
      <c r="D3995" t="s">
        <v>3595</v>
      </c>
      <c r="E3995" t="s">
        <v>204</v>
      </c>
      <c r="F3995" t="s">
        <v>205</v>
      </c>
      <c r="G3995" t="s">
        <v>206</v>
      </c>
      <c r="H3995" t="s">
        <v>6595</v>
      </c>
      <c r="I3995" t="s">
        <v>7135</v>
      </c>
      <c r="J3995" s="4">
        <v>17776</v>
      </c>
    </row>
    <row r="3996" spans="1:10" x14ac:dyDescent="0.3">
      <c r="A3996" t="s">
        <v>7136</v>
      </c>
      <c r="B3996" s="4">
        <v>45664</v>
      </c>
      <c r="C3996" t="s">
        <v>347</v>
      </c>
      <c r="D3996" t="s">
        <v>7115</v>
      </c>
      <c r="E3996" t="s">
        <v>204</v>
      </c>
      <c r="F3996" t="s">
        <v>205</v>
      </c>
      <c r="G3996" t="s">
        <v>206</v>
      </c>
      <c r="H3996" t="s">
        <v>6595</v>
      </c>
      <c r="I3996" t="s">
        <v>7135</v>
      </c>
      <c r="J3996" s="4">
        <v>17776</v>
      </c>
    </row>
    <row r="3997" spans="1:10" x14ac:dyDescent="0.3">
      <c r="A3997" t="s">
        <v>7137</v>
      </c>
      <c r="B3997" s="4">
        <v>45664</v>
      </c>
      <c r="C3997" t="s">
        <v>4117</v>
      </c>
      <c r="D3997" t="s">
        <v>6676</v>
      </c>
      <c r="E3997" t="s">
        <v>39</v>
      </c>
      <c r="F3997" t="s">
        <v>40</v>
      </c>
      <c r="G3997" t="s">
        <v>41</v>
      </c>
      <c r="H3997" t="s">
        <v>6595</v>
      </c>
      <c r="I3997" t="s">
        <v>7138</v>
      </c>
      <c r="J3997" s="4">
        <v>21022</v>
      </c>
    </row>
    <row r="3998" spans="1:10" x14ac:dyDescent="0.3">
      <c r="A3998" t="s">
        <v>7139</v>
      </c>
      <c r="B3998" s="4">
        <v>45664</v>
      </c>
      <c r="C3998" t="s">
        <v>125</v>
      </c>
      <c r="D3998" t="s">
        <v>6781</v>
      </c>
      <c r="E3998" t="s">
        <v>39</v>
      </c>
      <c r="F3998" t="s">
        <v>40</v>
      </c>
      <c r="G3998" t="s">
        <v>41</v>
      </c>
      <c r="H3998" t="s">
        <v>6595</v>
      </c>
      <c r="I3998" t="s">
        <v>7138</v>
      </c>
      <c r="J3998" s="4">
        <v>21022</v>
      </c>
    </row>
    <row r="3999" spans="1:10" x14ac:dyDescent="0.3">
      <c r="A3999" t="s">
        <v>7140</v>
      </c>
      <c r="B3999" s="4">
        <v>45664</v>
      </c>
      <c r="C3999" t="s">
        <v>311</v>
      </c>
      <c r="D3999" t="s">
        <v>3253</v>
      </c>
      <c r="E3999" t="s">
        <v>39</v>
      </c>
      <c r="F3999" t="s">
        <v>40</v>
      </c>
      <c r="G3999" t="s">
        <v>41</v>
      </c>
      <c r="H3999" t="s">
        <v>6595</v>
      </c>
      <c r="I3999" t="s">
        <v>7138</v>
      </c>
      <c r="J3999" s="4">
        <v>21022</v>
      </c>
    </row>
    <row r="4000" spans="1:10" x14ac:dyDescent="0.3">
      <c r="A4000" t="s">
        <v>7141</v>
      </c>
      <c r="B4000" s="4">
        <v>45664</v>
      </c>
      <c r="C4000" t="s">
        <v>37</v>
      </c>
      <c r="D4000" t="s">
        <v>38</v>
      </c>
      <c r="E4000" t="s">
        <v>39</v>
      </c>
      <c r="F4000" t="s">
        <v>40</v>
      </c>
      <c r="G4000" t="s">
        <v>41</v>
      </c>
      <c r="H4000" t="s">
        <v>6595</v>
      </c>
      <c r="I4000" t="s">
        <v>7142</v>
      </c>
      <c r="J4000" s="4">
        <v>16476</v>
      </c>
    </row>
    <row r="4001" spans="1:10" x14ac:dyDescent="0.3">
      <c r="A4001" t="s">
        <v>7143</v>
      </c>
      <c r="B4001" s="4">
        <v>45664</v>
      </c>
      <c r="C4001" t="s">
        <v>4166</v>
      </c>
      <c r="D4001" t="s">
        <v>7144</v>
      </c>
      <c r="E4001" t="s">
        <v>39</v>
      </c>
      <c r="F4001" t="s">
        <v>40</v>
      </c>
      <c r="G4001" t="s">
        <v>41</v>
      </c>
      <c r="H4001" t="s">
        <v>6595</v>
      </c>
      <c r="I4001" t="s">
        <v>7142</v>
      </c>
      <c r="J4001" s="4">
        <v>16476</v>
      </c>
    </row>
    <row r="4002" spans="1:10" x14ac:dyDescent="0.3">
      <c r="A4002" t="s">
        <v>7145</v>
      </c>
      <c r="B4002" s="4">
        <v>45664</v>
      </c>
      <c r="C4002" t="s">
        <v>314</v>
      </c>
      <c r="D4002" t="s">
        <v>315</v>
      </c>
      <c r="E4002" t="s">
        <v>39</v>
      </c>
      <c r="F4002" t="s">
        <v>40</v>
      </c>
      <c r="G4002" t="s">
        <v>41</v>
      </c>
      <c r="H4002" t="s">
        <v>6595</v>
      </c>
      <c r="I4002" t="s">
        <v>7125</v>
      </c>
      <c r="J4002" s="4">
        <v>20625</v>
      </c>
    </row>
    <row r="4003" spans="1:10" x14ac:dyDescent="0.3">
      <c r="A4003" t="s">
        <v>7146</v>
      </c>
      <c r="B4003" s="4">
        <v>45664</v>
      </c>
      <c r="C4003" t="s">
        <v>4724</v>
      </c>
      <c r="D4003" t="s">
        <v>4725</v>
      </c>
      <c r="E4003" t="s">
        <v>204</v>
      </c>
      <c r="F4003" t="s">
        <v>205</v>
      </c>
      <c r="G4003" t="s">
        <v>206</v>
      </c>
      <c r="H4003" t="s">
        <v>6595</v>
      </c>
      <c r="I4003" t="s">
        <v>7135</v>
      </c>
      <c r="J4003" s="4">
        <v>17776</v>
      </c>
    </row>
    <row r="4004" spans="1:10" x14ac:dyDescent="0.3">
      <c r="A4004" t="s">
        <v>7147</v>
      </c>
      <c r="B4004" s="4">
        <v>45664</v>
      </c>
      <c r="C4004" t="s">
        <v>7148</v>
      </c>
      <c r="D4004" t="s">
        <v>7149</v>
      </c>
      <c r="E4004" t="s">
        <v>7150</v>
      </c>
      <c r="F4004" t="s">
        <v>7151</v>
      </c>
      <c r="G4004" t="s">
        <v>7152</v>
      </c>
      <c r="H4004" t="s">
        <v>6595</v>
      </c>
      <c r="I4004" t="s">
        <v>7055</v>
      </c>
      <c r="J4004" s="4">
        <v>15624</v>
      </c>
    </row>
    <row r="4005" spans="1:10" x14ac:dyDescent="0.3">
      <c r="A4005" t="s">
        <v>7153</v>
      </c>
      <c r="B4005" s="4">
        <v>45664</v>
      </c>
      <c r="C4005" t="s">
        <v>1587</v>
      </c>
      <c r="D4005" t="s">
        <v>7154</v>
      </c>
      <c r="E4005" t="s">
        <v>39</v>
      </c>
      <c r="F4005" t="s">
        <v>40</v>
      </c>
      <c r="G4005" t="s">
        <v>41</v>
      </c>
      <c r="H4005" t="s">
        <v>6595</v>
      </c>
      <c r="I4005" t="s">
        <v>6960</v>
      </c>
      <c r="J4005" s="4">
        <v>20851</v>
      </c>
    </row>
    <row r="4006" spans="1:10" x14ac:dyDescent="0.3">
      <c r="A4006" t="s">
        <v>7155</v>
      </c>
      <c r="B4006" s="4">
        <v>45664</v>
      </c>
      <c r="C4006" t="s">
        <v>4065</v>
      </c>
      <c r="D4006" t="s">
        <v>4066</v>
      </c>
      <c r="E4006" t="s">
        <v>39</v>
      </c>
      <c r="F4006" t="s">
        <v>40</v>
      </c>
      <c r="G4006" t="s">
        <v>41</v>
      </c>
      <c r="H4006" t="s">
        <v>6595</v>
      </c>
      <c r="I4006" t="s">
        <v>7130</v>
      </c>
      <c r="J4006" s="4">
        <v>33220</v>
      </c>
    </row>
    <row r="4007" spans="1:10" x14ac:dyDescent="0.3">
      <c r="A4007" t="s">
        <v>7156</v>
      </c>
      <c r="B4007" s="4">
        <v>45664</v>
      </c>
      <c r="C4007" t="s">
        <v>3252</v>
      </c>
      <c r="D4007" t="s">
        <v>7157</v>
      </c>
      <c r="E4007" t="s">
        <v>6621</v>
      </c>
      <c r="F4007" t="s">
        <v>6622</v>
      </c>
      <c r="G4007" t="s">
        <v>6623</v>
      </c>
      <c r="H4007" t="s">
        <v>6595</v>
      </c>
      <c r="I4007" t="s">
        <v>6879</v>
      </c>
      <c r="J4007" s="4">
        <v>19237</v>
      </c>
    </row>
    <row r="4008" spans="1:10" x14ac:dyDescent="0.3">
      <c r="A4008" t="s">
        <v>7158</v>
      </c>
      <c r="B4008" s="4">
        <v>45664</v>
      </c>
      <c r="C4008" t="s">
        <v>1326</v>
      </c>
      <c r="D4008" t="s">
        <v>7159</v>
      </c>
      <c r="E4008" t="s">
        <v>39</v>
      </c>
      <c r="F4008" t="s">
        <v>40</v>
      </c>
      <c r="G4008" t="s">
        <v>41</v>
      </c>
      <c r="H4008" t="s">
        <v>6595</v>
      </c>
      <c r="I4008" t="s">
        <v>7160</v>
      </c>
      <c r="J4008" s="4">
        <v>15387</v>
      </c>
    </row>
    <row r="4009" spans="1:10" x14ac:dyDescent="0.3">
      <c r="A4009" t="s">
        <v>7161</v>
      </c>
      <c r="B4009" s="4">
        <v>45664</v>
      </c>
      <c r="C4009" t="s">
        <v>6545</v>
      </c>
      <c r="D4009" t="s">
        <v>6546</v>
      </c>
      <c r="E4009" t="s">
        <v>6621</v>
      </c>
      <c r="F4009" t="s">
        <v>6622</v>
      </c>
      <c r="G4009" t="s">
        <v>6623</v>
      </c>
      <c r="H4009" t="s">
        <v>6595</v>
      </c>
      <c r="I4009" t="s">
        <v>6879</v>
      </c>
      <c r="J4009" s="4">
        <v>19237</v>
      </c>
    </row>
    <row r="4010" spans="1:10" x14ac:dyDescent="0.3">
      <c r="A4010" t="s">
        <v>7162</v>
      </c>
      <c r="B4010" s="4">
        <v>45664</v>
      </c>
      <c r="C4010" t="s">
        <v>7163</v>
      </c>
      <c r="D4010" t="s">
        <v>5598</v>
      </c>
      <c r="E4010" t="s">
        <v>6621</v>
      </c>
      <c r="F4010" t="s">
        <v>6622</v>
      </c>
      <c r="G4010" t="s">
        <v>6623</v>
      </c>
      <c r="H4010" t="s">
        <v>6595</v>
      </c>
      <c r="I4010" t="s">
        <v>6879</v>
      </c>
      <c r="J4010" s="4">
        <v>19237</v>
      </c>
    </row>
    <row r="4011" spans="1:10" x14ac:dyDescent="0.3">
      <c r="A4011" t="s">
        <v>7164</v>
      </c>
      <c r="B4011" s="4">
        <v>45664</v>
      </c>
      <c r="C4011" t="s">
        <v>7165</v>
      </c>
      <c r="D4011" t="s">
        <v>7166</v>
      </c>
      <c r="E4011" t="s">
        <v>6621</v>
      </c>
      <c r="F4011" t="s">
        <v>6622</v>
      </c>
      <c r="G4011" t="s">
        <v>6623</v>
      </c>
      <c r="H4011" t="s">
        <v>6595</v>
      </c>
      <c r="I4011" t="s">
        <v>6879</v>
      </c>
      <c r="J4011" s="4">
        <v>19237</v>
      </c>
    </row>
    <row r="4012" spans="1:10" x14ac:dyDescent="0.3">
      <c r="A4012" t="s">
        <v>7167</v>
      </c>
      <c r="B4012" s="4">
        <v>45664</v>
      </c>
      <c r="C4012" t="s">
        <v>7168</v>
      </c>
      <c r="D4012" t="s">
        <v>7169</v>
      </c>
      <c r="E4012" t="s">
        <v>6621</v>
      </c>
      <c r="F4012" t="s">
        <v>6622</v>
      </c>
      <c r="G4012" t="s">
        <v>6623</v>
      </c>
      <c r="H4012" t="s">
        <v>6595</v>
      </c>
      <c r="I4012" t="s">
        <v>6879</v>
      </c>
      <c r="J4012" s="4">
        <v>19237</v>
      </c>
    </row>
    <row r="4013" spans="1:10" x14ac:dyDescent="0.3">
      <c r="A4013" t="s">
        <v>7170</v>
      </c>
      <c r="B4013" s="4">
        <v>45664</v>
      </c>
      <c r="C4013" t="s">
        <v>2531</v>
      </c>
      <c r="D4013" t="s">
        <v>2532</v>
      </c>
      <c r="E4013" t="s">
        <v>2085</v>
      </c>
      <c r="F4013" t="s">
        <v>2086</v>
      </c>
      <c r="G4013" t="s">
        <v>1581</v>
      </c>
      <c r="H4013" t="s">
        <v>6595</v>
      </c>
      <c r="I4013" t="s">
        <v>7171</v>
      </c>
      <c r="J4013" s="4">
        <v>20278</v>
      </c>
    </row>
    <row r="4014" spans="1:10" x14ac:dyDescent="0.3">
      <c r="A4014" t="s">
        <v>7172</v>
      </c>
      <c r="B4014" s="4">
        <v>45664</v>
      </c>
      <c r="C4014" t="s">
        <v>7173</v>
      </c>
      <c r="D4014" t="s">
        <v>7174</v>
      </c>
      <c r="E4014" t="s">
        <v>39</v>
      </c>
      <c r="F4014" t="s">
        <v>40</v>
      </c>
      <c r="G4014" t="s">
        <v>41</v>
      </c>
      <c r="H4014" t="s">
        <v>6595</v>
      </c>
      <c r="I4014" t="s">
        <v>7106</v>
      </c>
      <c r="J4014" s="4">
        <v>20579</v>
      </c>
    </row>
    <row r="4015" spans="1:10" x14ac:dyDescent="0.3">
      <c r="A4015" t="s">
        <v>7175</v>
      </c>
      <c r="B4015" s="4">
        <v>45664</v>
      </c>
      <c r="C4015" t="s">
        <v>431</v>
      </c>
      <c r="D4015" t="s">
        <v>6982</v>
      </c>
      <c r="E4015" t="s">
        <v>39</v>
      </c>
      <c r="F4015" t="s">
        <v>40</v>
      </c>
      <c r="G4015" t="s">
        <v>41</v>
      </c>
      <c r="H4015" t="s">
        <v>6595</v>
      </c>
      <c r="I4015" t="s">
        <v>6946</v>
      </c>
      <c r="J4015" s="4">
        <v>28638</v>
      </c>
    </row>
    <row r="4016" spans="1:10" x14ac:dyDescent="0.3">
      <c r="A4016" t="s">
        <v>7176</v>
      </c>
      <c r="B4016" s="4">
        <v>45664</v>
      </c>
      <c r="C4016" t="s">
        <v>1718</v>
      </c>
      <c r="D4016" t="s">
        <v>6686</v>
      </c>
      <c r="E4016" t="s">
        <v>39</v>
      </c>
      <c r="F4016" t="s">
        <v>40</v>
      </c>
      <c r="G4016" t="s">
        <v>41</v>
      </c>
      <c r="H4016" t="s">
        <v>6595</v>
      </c>
      <c r="I4016" t="s">
        <v>7044</v>
      </c>
      <c r="J4016" s="4">
        <v>24495</v>
      </c>
    </row>
    <row r="4017" spans="1:10" x14ac:dyDescent="0.3">
      <c r="A4017" t="s">
        <v>7177</v>
      </c>
      <c r="B4017" s="4">
        <v>45664</v>
      </c>
      <c r="C4017" t="s">
        <v>2845</v>
      </c>
      <c r="D4017" t="s">
        <v>7178</v>
      </c>
      <c r="E4017" t="s">
        <v>39</v>
      </c>
      <c r="F4017" t="s">
        <v>40</v>
      </c>
      <c r="G4017" t="s">
        <v>41</v>
      </c>
      <c r="H4017" t="s">
        <v>6595</v>
      </c>
      <c r="I4017" t="s">
        <v>7044</v>
      </c>
      <c r="J4017" s="4">
        <v>24495</v>
      </c>
    </row>
    <row r="4018" spans="1:10" x14ac:dyDescent="0.3">
      <c r="A4018" t="s">
        <v>7179</v>
      </c>
      <c r="B4018" s="4">
        <v>45664</v>
      </c>
      <c r="C4018" t="s">
        <v>311</v>
      </c>
      <c r="D4018" t="s">
        <v>3253</v>
      </c>
      <c r="E4018" t="s">
        <v>204</v>
      </c>
      <c r="F4018" t="s">
        <v>205</v>
      </c>
      <c r="G4018" t="s">
        <v>206</v>
      </c>
      <c r="H4018" t="s">
        <v>6595</v>
      </c>
      <c r="I4018" t="s">
        <v>7180</v>
      </c>
      <c r="J4018" s="4">
        <v>18690</v>
      </c>
    </row>
    <row r="4019" spans="1:10" x14ac:dyDescent="0.3">
      <c r="A4019" t="s">
        <v>7181</v>
      </c>
      <c r="B4019" s="4">
        <v>45664</v>
      </c>
      <c r="C4019" t="s">
        <v>774</v>
      </c>
      <c r="D4019" t="s">
        <v>775</v>
      </c>
      <c r="E4019" t="s">
        <v>204</v>
      </c>
      <c r="F4019" t="s">
        <v>205</v>
      </c>
      <c r="G4019" t="s">
        <v>206</v>
      </c>
      <c r="H4019" t="s">
        <v>6595</v>
      </c>
      <c r="I4019" t="s">
        <v>7135</v>
      </c>
      <c r="J4019" s="4">
        <v>17776</v>
      </c>
    </row>
    <row r="4020" spans="1:10" x14ac:dyDescent="0.3">
      <c r="A4020" t="s">
        <v>7182</v>
      </c>
      <c r="B4020" s="4">
        <v>45664</v>
      </c>
      <c r="C4020" t="s">
        <v>692</v>
      </c>
      <c r="D4020" t="s">
        <v>693</v>
      </c>
      <c r="E4020" t="s">
        <v>39</v>
      </c>
      <c r="F4020" t="s">
        <v>40</v>
      </c>
      <c r="G4020" t="s">
        <v>41</v>
      </c>
      <c r="H4020" t="s">
        <v>6595</v>
      </c>
      <c r="I4020" t="s">
        <v>6910</v>
      </c>
      <c r="J4020" s="4">
        <v>24743</v>
      </c>
    </row>
    <row r="4021" spans="1:10" x14ac:dyDescent="0.3">
      <c r="A4021" t="s">
        <v>7183</v>
      </c>
      <c r="B4021" s="4">
        <v>45664</v>
      </c>
      <c r="C4021" t="s">
        <v>3127</v>
      </c>
      <c r="D4021" t="s">
        <v>3128</v>
      </c>
      <c r="E4021" t="s">
        <v>39</v>
      </c>
      <c r="F4021" t="s">
        <v>40</v>
      </c>
      <c r="G4021" t="s">
        <v>41</v>
      </c>
      <c r="H4021" t="s">
        <v>6595</v>
      </c>
      <c r="I4021" t="s">
        <v>7184</v>
      </c>
      <c r="J4021" s="4">
        <v>15040</v>
      </c>
    </row>
    <row r="4022" spans="1:10" x14ac:dyDescent="0.3">
      <c r="A4022" t="s">
        <v>7185</v>
      </c>
      <c r="B4022" s="4">
        <v>45664</v>
      </c>
      <c r="C4022" t="s">
        <v>7186</v>
      </c>
      <c r="D4022" t="s">
        <v>7187</v>
      </c>
      <c r="E4022" t="s">
        <v>39</v>
      </c>
      <c r="F4022" t="s">
        <v>40</v>
      </c>
      <c r="G4022" t="s">
        <v>41</v>
      </c>
      <c r="H4022" t="s">
        <v>6595</v>
      </c>
      <c r="I4022" t="s">
        <v>7184</v>
      </c>
      <c r="J4022" s="4">
        <v>15040</v>
      </c>
    </row>
    <row r="4023" spans="1:10" x14ac:dyDescent="0.3">
      <c r="A4023" t="s">
        <v>7188</v>
      </c>
      <c r="B4023" s="4">
        <v>45664</v>
      </c>
      <c r="C4023" t="s">
        <v>393</v>
      </c>
      <c r="D4023" t="s">
        <v>6843</v>
      </c>
      <c r="E4023" t="s">
        <v>39</v>
      </c>
      <c r="F4023" t="s">
        <v>40</v>
      </c>
      <c r="G4023" t="s">
        <v>41</v>
      </c>
      <c r="H4023" t="s">
        <v>6595</v>
      </c>
      <c r="I4023" t="s">
        <v>7189</v>
      </c>
      <c r="J4023" s="4">
        <v>18187</v>
      </c>
    </row>
    <row r="4024" spans="1:10" x14ac:dyDescent="0.3">
      <c r="A4024" t="s">
        <v>7190</v>
      </c>
      <c r="B4024" s="4">
        <v>45664</v>
      </c>
      <c r="C4024" t="s">
        <v>1502</v>
      </c>
      <c r="D4024" t="s">
        <v>7120</v>
      </c>
      <c r="E4024" t="s">
        <v>39</v>
      </c>
      <c r="F4024" t="s">
        <v>40</v>
      </c>
      <c r="G4024" t="s">
        <v>41</v>
      </c>
      <c r="H4024" t="s">
        <v>6595</v>
      </c>
      <c r="I4024" t="s">
        <v>7189</v>
      </c>
      <c r="J4024" s="4">
        <v>18187</v>
      </c>
    </row>
    <row r="4025" spans="1:10" x14ac:dyDescent="0.3">
      <c r="A4025" t="s">
        <v>7191</v>
      </c>
      <c r="B4025" s="4">
        <v>45664</v>
      </c>
      <c r="C4025" t="s">
        <v>1436</v>
      </c>
      <c r="D4025" t="s">
        <v>7077</v>
      </c>
      <c r="E4025" t="s">
        <v>39</v>
      </c>
      <c r="F4025" t="s">
        <v>40</v>
      </c>
      <c r="G4025" t="s">
        <v>41</v>
      </c>
      <c r="H4025" t="s">
        <v>6595</v>
      </c>
      <c r="I4025" t="s">
        <v>7189</v>
      </c>
      <c r="J4025" s="4">
        <v>18187</v>
      </c>
    </row>
    <row r="4026" spans="1:10" x14ac:dyDescent="0.3">
      <c r="A4026" t="s">
        <v>7192</v>
      </c>
      <c r="B4026" s="4">
        <v>45664</v>
      </c>
      <c r="C4026" t="s">
        <v>447</v>
      </c>
      <c r="D4026" t="s">
        <v>448</v>
      </c>
      <c r="E4026" t="s">
        <v>39</v>
      </c>
      <c r="F4026" t="s">
        <v>40</v>
      </c>
      <c r="G4026" t="s">
        <v>41</v>
      </c>
      <c r="H4026" t="s">
        <v>6595</v>
      </c>
      <c r="I4026" t="s">
        <v>7193</v>
      </c>
      <c r="J4026" s="4">
        <v>14647</v>
      </c>
    </row>
    <row r="4027" spans="1:10" x14ac:dyDescent="0.3">
      <c r="A4027" t="s">
        <v>7194</v>
      </c>
      <c r="B4027" s="4">
        <v>45664</v>
      </c>
      <c r="C4027" t="s">
        <v>367</v>
      </c>
      <c r="D4027" t="s">
        <v>6899</v>
      </c>
      <c r="E4027" t="s">
        <v>39</v>
      </c>
      <c r="F4027" t="s">
        <v>40</v>
      </c>
      <c r="G4027" t="s">
        <v>41</v>
      </c>
      <c r="H4027" t="s">
        <v>6595</v>
      </c>
      <c r="I4027" t="s">
        <v>7193</v>
      </c>
      <c r="J4027" s="4">
        <v>14647</v>
      </c>
    </row>
    <row r="4028" spans="1:10" x14ac:dyDescent="0.3">
      <c r="A4028" t="s">
        <v>7195</v>
      </c>
      <c r="B4028" s="4">
        <v>45664</v>
      </c>
      <c r="C4028" t="s">
        <v>545</v>
      </c>
      <c r="D4028" t="s">
        <v>6720</v>
      </c>
      <c r="E4028" t="s">
        <v>204</v>
      </c>
      <c r="F4028" t="s">
        <v>205</v>
      </c>
      <c r="G4028" t="s">
        <v>206</v>
      </c>
      <c r="H4028" t="s">
        <v>6595</v>
      </c>
      <c r="I4028" t="s">
        <v>7196</v>
      </c>
      <c r="J4028" s="4">
        <v>25086</v>
      </c>
    </row>
    <row r="4029" spans="1:10" x14ac:dyDescent="0.3">
      <c r="A4029" t="s">
        <v>7197</v>
      </c>
      <c r="B4029" s="4">
        <v>45664</v>
      </c>
      <c r="C4029" t="s">
        <v>7198</v>
      </c>
      <c r="D4029" t="s">
        <v>7199</v>
      </c>
      <c r="E4029" t="s">
        <v>204</v>
      </c>
      <c r="F4029" t="s">
        <v>205</v>
      </c>
      <c r="G4029" t="s">
        <v>206</v>
      </c>
      <c r="H4029" t="s">
        <v>6595</v>
      </c>
      <c r="I4029" t="s">
        <v>7196</v>
      </c>
      <c r="J4029" s="4">
        <v>25086</v>
      </c>
    </row>
    <row r="4030" spans="1:10" x14ac:dyDescent="0.3">
      <c r="A4030" t="s">
        <v>7200</v>
      </c>
      <c r="B4030" s="4">
        <v>45664</v>
      </c>
      <c r="C4030" t="s">
        <v>7201</v>
      </c>
      <c r="D4030" t="s">
        <v>7202</v>
      </c>
      <c r="E4030" t="s">
        <v>204</v>
      </c>
      <c r="F4030" t="s">
        <v>205</v>
      </c>
      <c r="G4030" t="s">
        <v>206</v>
      </c>
      <c r="H4030" t="s">
        <v>6595</v>
      </c>
      <c r="I4030" t="s">
        <v>7196</v>
      </c>
      <c r="J4030" s="4">
        <v>25086</v>
      </c>
    </row>
    <row r="4031" spans="1:10" x14ac:dyDescent="0.3">
      <c r="A4031" t="s">
        <v>7203</v>
      </c>
      <c r="B4031" s="4">
        <v>45664</v>
      </c>
      <c r="C4031" t="s">
        <v>116</v>
      </c>
      <c r="D4031" t="s">
        <v>7204</v>
      </c>
      <c r="E4031" t="s">
        <v>204</v>
      </c>
      <c r="F4031" t="s">
        <v>205</v>
      </c>
      <c r="G4031" t="s">
        <v>206</v>
      </c>
      <c r="H4031" t="s">
        <v>6595</v>
      </c>
      <c r="I4031" t="s">
        <v>7196</v>
      </c>
      <c r="J4031" s="4">
        <v>25086</v>
      </c>
    </row>
    <row r="4032" spans="1:10" x14ac:dyDescent="0.3">
      <c r="A4032" t="s">
        <v>7205</v>
      </c>
      <c r="B4032" s="4">
        <v>45664</v>
      </c>
      <c r="C4032" t="s">
        <v>347</v>
      </c>
      <c r="D4032" t="s">
        <v>7115</v>
      </c>
      <c r="E4032" t="s">
        <v>204</v>
      </c>
      <c r="F4032" t="s">
        <v>205</v>
      </c>
      <c r="G4032" t="s">
        <v>206</v>
      </c>
      <c r="H4032" t="s">
        <v>6595</v>
      </c>
      <c r="I4032" t="s">
        <v>7196</v>
      </c>
      <c r="J4032" s="4">
        <v>25086</v>
      </c>
    </row>
    <row r="4033" spans="1:10" x14ac:dyDescent="0.3">
      <c r="A4033" t="s">
        <v>7206</v>
      </c>
      <c r="B4033" s="4">
        <v>45664</v>
      </c>
      <c r="C4033" t="s">
        <v>2480</v>
      </c>
      <c r="D4033" t="s">
        <v>7207</v>
      </c>
      <c r="E4033" t="s">
        <v>39</v>
      </c>
      <c r="F4033" t="s">
        <v>40</v>
      </c>
      <c r="G4033" t="s">
        <v>41</v>
      </c>
      <c r="H4033" t="s">
        <v>6595</v>
      </c>
      <c r="I4033" t="s">
        <v>6946</v>
      </c>
      <c r="J4033" s="4">
        <v>28638</v>
      </c>
    </row>
    <row r="4034" spans="1:10" x14ac:dyDescent="0.3">
      <c r="A4034" t="s">
        <v>7208</v>
      </c>
      <c r="B4034" s="4">
        <v>45664</v>
      </c>
      <c r="C4034" t="s">
        <v>2624</v>
      </c>
      <c r="D4034" t="s">
        <v>7209</v>
      </c>
      <c r="E4034" t="s">
        <v>39</v>
      </c>
      <c r="F4034" t="s">
        <v>40</v>
      </c>
      <c r="G4034" t="s">
        <v>41</v>
      </c>
      <c r="H4034" t="s">
        <v>6595</v>
      </c>
      <c r="I4034" t="s">
        <v>6946</v>
      </c>
      <c r="J4034" s="4">
        <v>28638</v>
      </c>
    </row>
    <row r="4035" spans="1:10" x14ac:dyDescent="0.3">
      <c r="A4035" t="s">
        <v>7210</v>
      </c>
      <c r="B4035" s="4">
        <v>45664</v>
      </c>
      <c r="C4035" t="s">
        <v>7211</v>
      </c>
      <c r="D4035" t="s">
        <v>7212</v>
      </c>
      <c r="E4035" t="s">
        <v>39</v>
      </c>
      <c r="F4035" t="s">
        <v>40</v>
      </c>
      <c r="G4035" t="s">
        <v>41</v>
      </c>
      <c r="H4035" t="s">
        <v>6595</v>
      </c>
      <c r="I4035" t="s">
        <v>6943</v>
      </c>
      <c r="J4035" s="4">
        <v>28517</v>
      </c>
    </row>
    <row r="4036" spans="1:10" x14ac:dyDescent="0.3">
      <c r="A4036" t="s">
        <v>7213</v>
      </c>
      <c r="B4036" s="4">
        <v>45664</v>
      </c>
      <c r="C4036" t="s">
        <v>7214</v>
      </c>
      <c r="D4036" t="s">
        <v>7215</v>
      </c>
      <c r="E4036" t="s">
        <v>39</v>
      </c>
      <c r="F4036" t="s">
        <v>40</v>
      </c>
      <c r="G4036" t="s">
        <v>41</v>
      </c>
      <c r="H4036" t="s">
        <v>6595</v>
      </c>
      <c r="I4036" t="s">
        <v>7216</v>
      </c>
      <c r="J4036" s="4">
        <v>35712</v>
      </c>
    </row>
    <row r="4037" spans="1:10" x14ac:dyDescent="0.3">
      <c r="A4037" t="s">
        <v>7217</v>
      </c>
      <c r="B4037" s="4">
        <v>45664</v>
      </c>
      <c r="C4037" t="s">
        <v>928</v>
      </c>
      <c r="D4037" t="s">
        <v>7218</v>
      </c>
      <c r="E4037" t="s">
        <v>39</v>
      </c>
      <c r="F4037" t="s">
        <v>40</v>
      </c>
      <c r="G4037" t="s">
        <v>41</v>
      </c>
      <c r="H4037" t="s">
        <v>6595</v>
      </c>
      <c r="I4037" t="s">
        <v>7216</v>
      </c>
      <c r="J4037" s="4">
        <v>35712</v>
      </c>
    </row>
    <row r="4038" spans="1:10" x14ac:dyDescent="0.3">
      <c r="A4038" t="s">
        <v>7219</v>
      </c>
      <c r="B4038" s="4">
        <v>45664</v>
      </c>
      <c r="C4038" t="s">
        <v>1839</v>
      </c>
      <c r="D4038" t="s">
        <v>6594</v>
      </c>
      <c r="E4038" t="s">
        <v>39</v>
      </c>
      <c r="F4038" t="s">
        <v>40</v>
      </c>
      <c r="G4038" t="s">
        <v>41</v>
      </c>
      <c r="H4038" t="s">
        <v>6595</v>
      </c>
      <c r="I4038" t="s">
        <v>7220</v>
      </c>
      <c r="J4038" s="4">
        <v>32696</v>
      </c>
    </row>
    <row r="4039" spans="1:10" x14ac:dyDescent="0.3">
      <c r="A4039" t="s">
        <v>7221</v>
      </c>
      <c r="B4039" s="4">
        <v>45664</v>
      </c>
      <c r="C4039" t="s">
        <v>7222</v>
      </c>
      <c r="D4039" t="s">
        <v>6733</v>
      </c>
      <c r="E4039" t="s">
        <v>7052</v>
      </c>
      <c r="F4039" t="s">
        <v>7053</v>
      </c>
      <c r="G4039" t="s">
        <v>7054</v>
      </c>
      <c r="H4039" t="s">
        <v>6595</v>
      </c>
      <c r="I4039" t="s">
        <v>7055</v>
      </c>
      <c r="J4039" s="4">
        <v>15624</v>
      </c>
    </row>
    <row r="4040" spans="1:10" x14ac:dyDescent="0.3">
      <c r="A4040" t="s">
        <v>7223</v>
      </c>
      <c r="B4040" s="4">
        <v>45664</v>
      </c>
      <c r="C4040" t="s">
        <v>88</v>
      </c>
      <c r="D4040" t="s">
        <v>89</v>
      </c>
      <c r="E4040" t="s">
        <v>51</v>
      </c>
      <c r="F4040" t="s">
        <v>52</v>
      </c>
      <c r="G4040" t="s">
        <v>53</v>
      </c>
      <c r="H4040" t="s">
        <v>6595</v>
      </c>
      <c r="I4040" t="s">
        <v>7224</v>
      </c>
      <c r="J4040" s="4">
        <v>26060</v>
      </c>
    </row>
    <row r="4041" spans="1:10" x14ac:dyDescent="0.3">
      <c r="A4041" t="s">
        <v>7225</v>
      </c>
      <c r="B4041" s="4">
        <v>45664</v>
      </c>
      <c r="C4041" t="s">
        <v>1955</v>
      </c>
      <c r="D4041" t="s">
        <v>1956</v>
      </c>
      <c r="E4041" t="s">
        <v>204</v>
      </c>
      <c r="F4041" t="s">
        <v>205</v>
      </c>
      <c r="G4041" t="s">
        <v>206</v>
      </c>
      <c r="H4041" t="s">
        <v>6595</v>
      </c>
      <c r="I4041" t="s">
        <v>7196</v>
      </c>
      <c r="J4041" s="4">
        <v>25086</v>
      </c>
    </row>
    <row r="4042" spans="1:10" x14ac:dyDescent="0.3">
      <c r="A4042" t="s">
        <v>7226</v>
      </c>
      <c r="B4042" s="4">
        <v>45664</v>
      </c>
      <c r="C4042" t="s">
        <v>2194</v>
      </c>
      <c r="D4042" t="s">
        <v>7227</v>
      </c>
      <c r="E4042" t="s">
        <v>39</v>
      </c>
      <c r="F4042" t="s">
        <v>40</v>
      </c>
      <c r="G4042" t="s">
        <v>41</v>
      </c>
      <c r="H4042" t="s">
        <v>6595</v>
      </c>
      <c r="I4042" t="s">
        <v>7228</v>
      </c>
      <c r="J4042" s="4">
        <v>26916</v>
      </c>
    </row>
    <row r="4043" spans="1:10" x14ac:dyDescent="0.3">
      <c r="A4043" t="s">
        <v>7229</v>
      </c>
      <c r="B4043" s="4">
        <v>45664</v>
      </c>
      <c r="C4043" t="s">
        <v>4398</v>
      </c>
      <c r="D4043" t="s">
        <v>6637</v>
      </c>
      <c r="E4043" t="s">
        <v>39</v>
      </c>
      <c r="F4043" t="s">
        <v>40</v>
      </c>
      <c r="G4043" t="s">
        <v>41</v>
      </c>
      <c r="H4043" t="s">
        <v>6595</v>
      </c>
      <c r="I4043" t="s">
        <v>7228</v>
      </c>
      <c r="J4043" s="4">
        <v>26916</v>
      </c>
    </row>
    <row r="4044" spans="1:10" x14ac:dyDescent="0.3">
      <c r="A4044" t="s">
        <v>7230</v>
      </c>
      <c r="B4044" s="4">
        <v>45664</v>
      </c>
      <c r="C4044" t="s">
        <v>215</v>
      </c>
      <c r="D4044" t="s">
        <v>5719</v>
      </c>
      <c r="E4044" t="s">
        <v>39</v>
      </c>
      <c r="F4044" t="s">
        <v>40</v>
      </c>
      <c r="G4044" t="s">
        <v>41</v>
      </c>
      <c r="H4044" t="s">
        <v>6595</v>
      </c>
      <c r="I4044" t="s">
        <v>7228</v>
      </c>
      <c r="J4044" s="4">
        <v>26916</v>
      </c>
    </row>
    <row r="4045" spans="1:10" x14ac:dyDescent="0.3">
      <c r="A4045" t="s">
        <v>7231</v>
      </c>
      <c r="B4045" s="4">
        <v>45664</v>
      </c>
      <c r="C4045" t="s">
        <v>4166</v>
      </c>
      <c r="D4045" t="s">
        <v>7144</v>
      </c>
      <c r="E4045" t="s">
        <v>39</v>
      </c>
      <c r="F4045" t="s">
        <v>40</v>
      </c>
      <c r="G4045" t="s">
        <v>41</v>
      </c>
      <c r="H4045" t="s">
        <v>6595</v>
      </c>
      <c r="I4045" t="s">
        <v>7232</v>
      </c>
      <c r="J4045" s="4">
        <v>25121</v>
      </c>
    </row>
    <row r="4046" spans="1:10" x14ac:dyDescent="0.3">
      <c r="A4046" t="s">
        <v>7233</v>
      </c>
      <c r="B4046" s="4">
        <v>45664</v>
      </c>
      <c r="C4046" t="s">
        <v>396</v>
      </c>
      <c r="D4046" t="s">
        <v>7234</v>
      </c>
      <c r="E4046" t="s">
        <v>39</v>
      </c>
      <c r="F4046" t="s">
        <v>40</v>
      </c>
      <c r="G4046" t="s">
        <v>41</v>
      </c>
      <c r="H4046" t="s">
        <v>6595</v>
      </c>
      <c r="I4046" t="s">
        <v>7232</v>
      </c>
      <c r="J4046" s="4">
        <v>25121</v>
      </c>
    </row>
    <row r="4047" spans="1:10" x14ac:dyDescent="0.3">
      <c r="A4047" t="s">
        <v>7235</v>
      </c>
      <c r="B4047" s="4">
        <v>45664</v>
      </c>
      <c r="C4047" t="s">
        <v>574</v>
      </c>
      <c r="D4047" t="s">
        <v>1164</v>
      </c>
      <c r="E4047" t="s">
        <v>39</v>
      </c>
      <c r="F4047" t="s">
        <v>40</v>
      </c>
      <c r="G4047" t="s">
        <v>41</v>
      </c>
      <c r="H4047" t="s">
        <v>6595</v>
      </c>
      <c r="I4047" t="s">
        <v>7232</v>
      </c>
      <c r="J4047" s="4">
        <v>25121</v>
      </c>
    </row>
    <row r="4048" spans="1:10" x14ac:dyDescent="0.3">
      <c r="A4048" t="s">
        <v>7236</v>
      </c>
      <c r="B4048" s="4">
        <v>45664</v>
      </c>
      <c r="C4048" t="s">
        <v>1946</v>
      </c>
      <c r="D4048" t="s">
        <v>3308</v>
      </c>
      <c r="E4048" t="s">
        <v>39</v>
      </c>
      <c r="F4048" t="s">
        <v>40</v>
      </c>
      <c r="G4048" t="s">
        <v>41</v>
      </c>
      <c r="H4048" t="s">
        <v>6595</v>
      </c>
      <c r="I4048" t="s">
        <v>7228</v>
      </c>
      <c r="J4048" s="4">
        <v>26916</v>
      </c>
    </row>
    <row r="4049" spans="1:10" x14ac:dyDescent="0.3">
      <c r="A4049" t="s">
        <v>7237</v>
      </c>
      <c r="B4049" s="4">
        <v>45664</v>
      </c>
      <c r="C4049" t="s">
        <v>3127</v>
      </c>
      <c r="D4049" t="s">
        <v>3128</v>
      </c>
      <c r="E4049" t="s">
        <v>39</v>
      </c>
      <c r="F4049" t="s">
        <v>40</v>
      </c>
      <c r="G4049" t="s">
        <v>41</v>
      </c>
      <c r="H4049" t="s">
        <v>6595</v>
      </c>
      <c r="I4049" t="s">
        <v>7238</v>
      </c>
      <c r="J4049" s="4">
        <v>27286</v>
      </c>
    </row>
    <row r="4050" spans="1:10" x14ac:dyDescent="0.3">
      <c r="A4050" t="s">
        <v>7239</v>
      </c>
      <c r="B4050" s="4">
        <v>45664</v>
      </c>
      <c r="C4050" t="s">
        <v>174</v>
      </c>
      <c r="D4050" t="s">
        <v>7240</v>
      </c>
      <c r="E4050" t="s">
        <v>39</v>
      </c>
      <c r="F4050" t="s">
        <v>40</v>
      </c>
      <c r="G4050" t="s">
        <v>41</v>
      </c>
      <c r="H4050" t="s">
        <v>6595</v>
      </c>
      <c r="I4050" t="s">
        <v>7238</v>
      </c>
      <c r="J4050" s="4">
        <v>27286</v>
      </c>
    </row>
    <row r="4051" spans="1:10" x14ac:dyDescent="0.3">
      <c r="A4051" t="s">
        <v>7241</v>
      </c>
      <c r="B4051" s="4">
        <v>45664</v>
      </c>
      <c r="C4051" t="s">
        <v>7242</v>
      </c>
      <c r="D4051" t="s">
        <v>7243</v>
      </c>
      <c r="E4051" t="s">
        <v>39</v>
      </c>
      <c r="F4051" t="s">
        <v>40</v>
      </c>
      <c r="G4051" t="s">
        <v>41</v>
      </c>
      <c r="H4051" t="s">
        <v>6595</v>
      </c>
      <c r="I4051" t="s">
        <v>7238</v>
      </c>
      <c r="J4051" s="4">
        <v>27286</v>
      </c>
    </row>
    <row r="4052" spans="1:10" x14ac:dyDescent="0.3">
      <c r="A4052" t="s">
        <v>7244</v>
      </c>
      <c r="B4052" s="4">
        <v>45664</v>
      </c>
      <c r="C4052" t="s">
        <v>7245</v>
      </c>
      <c r="D4052" t="s">
        <v>7246</v>
      </c>
      <c r="E4052" t="s">
        <v>39</v>
      </c>
      <c r="F4052" t="s">
        <v>40</v>
      </c>
      <c r="G4052" t="s">
        <v>41</v>
      </c>
      <c r="H4052" t="s">
        <v>6595</v>
      </c>
      <c r="I4052" t="s">
        <v>7238</v>
      </c>
      <c r="J4052" s="4">
        <v>27286</v>
      </c>
    </row>
    <row r="4053" spans="1:10" x14ac:dyDescent="0.3">
      <c r="A4053" t="s">
        <v>7247</v>
      </c>
      <c r="B4053" s="4">
        <v>45664</v>
      </c>
      <c r="C4053" t="s">
        <v>727</v>
      </c>
      <c r="D4053" t="s">
        <v>7248</v>
      </c>
      <c r="E4053" t="s">
        <v>39</v>
      </c>
      <c r="F4053" t="s">
        <v>40</v>
      </c>
      <c r="G4053" t="s">
        <v>41</v>
      </c>
      <c r="H4053" t="s">
        <v>6595</v>
      </c>
      <c r="I4053" t="s">
        <v>7238</v>
      </c>
      <c r="J4053" s="4">
        <v>27286</v>
      </c>
    </row>
    <row r="4054" spans="1:10" x14ac:dyDescent="0.3">
      <c r="A4054" t="s">
        <v>7249</v>
      </c>
      <c r="B4054" s="4">
        <v>45664</v>
      </c>
      <c r="C4054" t="s">
        <v>490</v>
      </c>
      <c r="D4054" t="s">
        <v>7250</v>
      </c>
      <c r="E4054" t="s">
        <v>39</v>
      </c>
      <c r="F4054" t="s">
        <v>40</v>
      </c>
      <c r="G4054" t="s">
        <v>41</v>
      </c>
      <c r="H4054" t="s">
        <v>6595</v>
      </c>
      <c r="I4054" t="s">
        <v>7238</v>
      </c>
      <c r="J4054" s="4">
        <v>27286</v>
      </c>
    </row>
    <row r="4055" spans="1:10" x14ac:dyDescent="0.3">
      <c r="A4055" t="s">
        <v>7251</v>
      </c>
      <c r="B4055" s="4">
        <v>45664</v>
      </c>
      <c r="C4055" t="s">
        <v>7252</v>
      </c>
      <c r="D4055" t="s">
        <v>7253</v>
      </c>
      <c r="E4055" t="s">
        <v>39</v>
      </c>
      <c r="F4055" t="s">
        <v>40</v>
      </c>
      <c r="G4055" t="s">
        <v>41</v>
      </c>
      <c r="H4055" t="s">
        <v>6595</v>
      </c>
      <c r="I4055" t="s">
        <v>7238</v>
      </c>
      <c r="J4055" s="4">
        <v>27286</v>
      </c>
    </row>
    <row r="4056" spans="1:10" x14ac:dyDescent="0.3">
      <c r="A4056" t="s">
        <v>7254</v>
      </c>
      <c r="B4056" s="4">
        <v>45664</v>
      </c>
      <c r="C4056" t="s">
        <v>1591</v>
      </c>
      <c r="D4056" t="s">
        <v>7255</v>
      </c>
      <c r="E4056" t="s">
        <v>39</v>
      </c>
      <c r="F4056" t="s">
        <v>40</v>
      </c>
      <c r="G4056" t="s">
        <v>41</v>
      </c>
      <c r="H4056" t="s">
        <v>6595</v>
      </c>
      <c r="I4056" t="s">
        <v>6704</v>
      </c>
      <c r="J4056" s="4">
        <v>23028</v>
      </c>
    </row>
    <row r="4057" spans="1:10" x14ac:dyDescent="0.3">
      <c r="A4057" t="s">
        <v>7256</v>
      </c>
      <c r="B4057" s="4">
        <v>45664</v>
      </c>
      <c r="C4057" t="s">
        <v>1876</v>
      </c>
      <c r="D4057" t="s">
        <v>7257</v>
      </c>
      <c r="E4057" t="s">
        <v>39</v>
      </c>
      <c r="F4057" t="s">
        <v>40</v>
      </c>
      <c r="G4057" t="s">
        <v>41</v>
      </c>
      <c r="H4057" t="s">
        <v>6595</v>
      </c>
      <c r="I4057" t="s">
        <v>6704</v>
      </c>
      <c r="J4057" s="4">
        <v>23028</v>
      </c>
    </row>
    <row r="4058" spans="1:10" x14ac:dyDescent="0.3">
      <c r="A4058" t="s">
        <v>7258</v>
      </c>
      <c r="B4058" s="4">
        <v>45664</v>
      </c>
      <c r="C4058" t="s">
        <v>215</v>
      </c>
      <c r="D4058" t="s">
        <v>5719</v>
      </c>
      <c r="E4058" t="s">
        <v>39</v>
      </c>
      <c r="F4058" t="s">
        <v>40</v>
      </c>
      <c r="G4058" t="s">
        <v>41</v>
      </c>
      <c r="H4058" t="s">
        <v>6595</v>
      </c>
      <c r="I4058" t="s">
        <v>6704</v>
      </c>
      <c r="J4058" s="4">
        <v>23028</v>
      </c>
    </row>
    <row r="4059" spans="1:10" x14ac:dyDescent="0.3">
      <c r="A4059" t="s">
        <v>7259</v>
      </c>
      <c r="B4059" s="4">
        <v>45664</v>
      </c>
      <c r="C4059" t="s">
        <v>1640</v>
      </c>
      <c r="D4059" t="s">
        <v>7260</v>
      </c>
      <c r="E4059" t="s">
        <v>39</v>
      </c>
      <c r="F4059" t="s">
        <v>40</v>
      </c>
      <c r="G4059" t="s">
        <v>41</v>
      </c>
      <c r="H4059" t="s">
        <v>6595</v>
      </c>
      <c r="I4059" t="s">
        <v>7238</v>
      </c>
      <c r="J4059" s="4">
        <v>27286</v>
      </c>
    </row>
    <row r="4060" spans="1:10" x14ac:dyDescent="0.3">
      <c r="A4060" t="s">
        <v>7261</v>
      </c>
      <c r="B4060" s="4">
        <v>45664</v>
      </c>
      <c r="C4060" t="s">
        <v>215</v>
      </c>
      <c r="D4060" t="s">
        <v>5719</v>
      </c>
      <c r="E4060" t="s">
        <v>39</v>
      </c>
      <c r="F4060" t="s">
        <v>40</v>
      </c>
      <c r="G4060" t="s">
        <v>41</v>
      </c>
      <c r="H4060" t="s">
        <v>6595</v>
      </c>
      <c r="I4060" t="s">
        <v>7238</v>
      </c>
      <c r="J4060" s="4">
        <v>27286</v>
      </c>
    </row>
    <row r="4061" spans="1:10" x14ac:dyDescent="0.3">
      <c r="A4061" t="s">
        <v>7262</v>
      </c>
      <c r="B4061" s="4">
        <v>45664</v>
      </c>
      <c r="C4061" t="s">
        <v>71</v>
      </c>
      <c r="D4061" t="s">
        <v>7263</v>
      </c>
      <c r="E4061" t="s">
        <v>39</v>
      </c>
      <c r="F4061" t="s">
        <v>40</v>
      </c>
      <c r="G4061" t="s">
        <v>41</v>
      </c>
      <c r="H4061" t="s">
        <v>6595</v>
      </c>
      <c r="I4061" t="s">
        <v>7238</v>
      </c>
      <c r="J4061" s="4">
        <v>27286</v>
      </c>
    </row>
    <row r="4062" spans="1:10" x14ac:dyDescent="0.3">
      <c r="A4062" t="s">
        <v>7264</v>
      </c>
      <c r="B4062" s="4">
        <v>45664</v>
      </c>
      <c r="C4062" t="s">
        <v>545</v>
      </c>
      <c r="D4062" t="s">
        <v>6720</v>
      </c>
      <c r="E4062" t="s">
        <v>39</v>
      </c>
      <c r="F4062" t="s">
        <v>40</v>
      </c>
      <c r="G4062" t="s">
        <v>41</v>
      </c>
      <c r="H4062" t="s">
        <v>6595</v>
      </c>
      <c r="I4062" t="s">
        <v>7238</v>
      </c>
      <c r="J4062" s="4">
        <v>27286</v>
      </c>
    </row>
    <row r="4063" spans="1:10" x14ac:dyDescent="0.3">
      <c r="A4063" t="s">
        <v>7265</v>
      </c>
      <c r="B4063" s="4">
        <v>45664</v>
      </c>
      <c r="C4063" t="s">
        <v>109</v>
      </c>
      <c r="D4063" t="s">
        <v>6710</v>
      </c>
      <c r="E4063" t="s">
        <v>39</v>
      </c>
      <c r="F4063" t="s">
        <v>40</v>
      </c>
      <c r="G4063" t="s">
        <v>41</v>
      </c>
      <c r="H4063" t="s">
        <v>6595</v>
      </c>
      <c r="I4063" t="s">
        <v>7238</v>
      </c>
      <c r="J4063" s="4">
        <v>27286</v>
      </c>
    </row>
    <row r="4064" spans="1:10" x14ac:dyDescent="0.3">
      <c r="A4064" t="s">
        <v>7266</v>
      </c>
      <c r="B4064" s="4">
        <v>45665</v>
      </c>
      <c r="C4064" t="s">
        <v>1281</v>
      </c>
      <c r="D4064" t="s">
        <v>7267</v>
      </c>
      <c r="E4064" t="s">
        <v>39</v>
      </c>
      <c r="F4064" t="s">
        <v>40</v>
      </c>
      <c r="G4064" t="s">
        <v>41</v>
      </c>
      <c r="H4064" t="s">
        <v>6595</v>
      </c>
      <c r="I4064" t="s">
        <v>7268</v>
      </c>
      <c r="J4064" s="4">
        <v>27766</v>
      </c>
    </row>
    <row r="4065" spans="1:10" x14ac:dyDescent="0.3">
      <c r="A4065" t="s">
        <v>7269</v>
      </c>
      <c r="B4065" s="4">
        <v>45665</v>
      </c>
      <c r="C4065" t="s">
        <v>7214</v>
      </c>
      <c r="D4065" t="s">
        <v>7215</v>
      </c>
      <c r="E4065" t="s">
        <v>39</v>
      </c>
      <c r="F4065" t="s">
        <v>40</v>
      </c>
      <c r="G4065" t="s">
        <v>41</v>
      </c>
      <c r="H4065" t="s">
        <v>6595</v>
      </c>
      <c r="I4065" t="s">
        <v>7268</v>
      </c>
      <c r="J4065" s="4">
        <v>27766</v>
      </c>
    </row>
    <row r="4066" spans="1:10" x14ac:dyDescent="0.3">
      <c r="A4066" t="s">
        <v>7270</v>
      </c>
      <c r="B4066" s="4">
        <v>45665</v>
      </c>
      <c r="C4066" t="s">
        <v>419</v>
      </c>
      <c r="D4066" t="s">
        <v>6789</v>
      </c>
      <c r="E4066" t="s">
        <v>39</v>
      </c>
      <c r="F4066" t="s">
        <v>40</v>
      </c>
      <c r="G4066" t="s">
        <v>41</v>
      </c>
      <c r="H4066" t="s">
        <v>6595</v>
      </c>
      <c r="I4066" t="s">
        <v>7268</v>
      </c>
      <c r="J4066" s="4">
        <v>27766</v>
      </c>
    </row>
    <row r="4067" spans="1:10" x14ac:dyDescent="0.3">
      <c r="A4067" t="s">
        <v>7271</v>
      </c>
      <c r="B4067" s="4">
        <v>45665</v>
      </c>
      <c r="C4067" t="s">
        <v>405</v>
      </c>
      <c r="D4067" t="s">
        <v>6657</v>
      </c>
      <c r="E4067" t="s">
        <v>39</v>
      </c>
      <c r="F4067" t="s">
        <v>40</v>
      </c>
      <c r="G4067" t="s">
        <v>41</v>
      </c>
      <c r="H4067" t="s">
        <v>6595</v>
      </c>
      <c r="I4067" t="s">
        <v>7268</v>
      </c>
      <c r="J4067" s="4">
        <v>27766</v>
      </c>
    </row>
    <row r="4068" spans="1:10" x14ac:dyDescent="0.3">
      <c r="A4068" t="s">
        <v>7272</v>
      </c>
      <c r="B4068" s="4">
        <v>45665</v>
      </c>
      <c r="C4068" t="s">
        <v>120</v>
      </c>
      <c r="D4068" t="s">
        <v>7110</v>
      </c>
      <c r="E4068" t="s">
        <v>39</v>
      </c>
      <c r="F4068" t="s">
        <v>40</v>
      </c>
      <c r="G4068" t="s">
        <v>41</v>
      </c>
      <c r="H4068" t="s">
        <v>6595</v>
      </c>
      <c r="I4068" t="s">
        <v>7268</v>
      </c>
      <c r="J4068" s="4">
        <v>27766</v>
      </c>
    </row>
    <row r="4069" spans="1:10" x14ac:dyDescent="0.3">
      <c r="A4069" t="s">
        <v>7273</v>
      </c>
      <c r="B4069" s="4">
        <v>45665</v>
      </c>
      <c r="C4069" t="s">
        <v>574</v>
      </c>
      <c r="D4069" t="s">
        <v>1164</v>
      </c>
      <c r="E4069" t="s">
        <v>39</v>
      </c>
      <c r="F4069" t="s">
        <v>40</v>
      </c>
      <c r="G4069" t="s">
        <v>41</v>
      </c>
      <c r="H4069" t="s">
        <v>6595</v>
      </c>
      <c r="I4069" t="s">
        <v>7268</v>
      </c>
      <c r="J4069" s="4">
        <v>27766</v>
      </c>
    </row>
    <row r="4070" spans="1:10" x14ac:dyDescent="0.3">
      <c r="A4070" t="s">
        <v>7274</v>
      </c>
      <c r="B4070" s="4">
        <v>45665</v>
      </c>
      <c r="C4070" t="s">
        <v>7186</v>
      </c>
      <c r="D4070" t="s">
        <v>7187</v>
      </c>
      <c r="E4070" t="s">
        <v>6681</v>
      </c>
      <c r="F4070" t="s">
        <v>6682</v>
      </c>
      <c r="G4070" t="s">
        <v>6683</v>
      </c>
      <c r="H4070" t="s">
        <v>6595</v>
      </c>
      <c r="I4070" t="s">
        <v>7275</v>
      </c>
      <c r="J4070" s="4">
        <v>25850</v>
      </c>
    </row>
    <row r="4071" spans="1:10" x14ac:dyDescent="0.3">
      <c r="A4071" t="s">
        <v>7276</v>
      </c>
      <c r="B4071" s="4">
        <v>45665</v>
      </c>
      <c r="C4071" t="s">
        <v>1839</v>
      </c>
      <c r="D4071" t="s">
        <v>6594</v>
      </c>
      <c r="E4071" t="s">
        <v>39</v>
      </c>
      <c r="F4071" t="s">
        <v>40</v>
      </c>
      <c r="G4071" t="s">
        <v>41</v>
      </c>
      <c r="H4071" t="s">
        <v>6595</v>
      </c>
      <c r="I4071" t="s">
        <v>7277</v>
      </c>
      <c r="J4071" s="4">
        <v>34607</v>
      </c>
    </row>
    <row r="4072" spans="1:10" x14ac:dyDescent="0.3">
      <c r="A4072" t="s">
        <v>7278</v>
      </c>
      <c r="B4072" s="4">
        <v>45665</v>
      </c>
      <c r="C4072" t="s">
        <v>7214</v>
      </c>
      <c r="D4072" t="s">
        <v>7215</v>
      </c>
      <c r="E4072" t="s">
        <v>39</v>
      </c>
      <c r="F4072" t="s">
        <v>40</v>
      </c>
      <c r="G4072" t="s">
        <v>41</v>
      </c>
      <c r="H4072" t="s">
        <v>6595</v>
      </c>
      <c r="I4072" t="s">
        <v>7277</v>
      </c>
      <c r="J4072" s="4">
        <v>34607</v>
      </c>
    </row>
    <row r="4073" spans="1:10" x14ac:dyDescent="0.3">
      <c r="A4073" t="s">
        <v>7279</v>
      </c>
      <c r="B4073" s="4">
        <v>45665</v>
      </c>
      <c r="C4073" t="s">
        <v>1281</v>
      </c>
      <c r="D4073" t="s">
        <v>7267</v>
      </c>
      <c r="E4073" t="s">
        <v>39</v>
      </c>
      <c r="F4073" t="s">
        <v>40</v>
      </c>
      <c r="G4073" t="s">
        <v>41</v>
      </c>
      <c r="H4073" t="s">
        <v>6595</v>
      </c>
      <c r="I4073" t="s">
        <v>7277</v>
      </c>
      <c r="J4073" s="4">
        <v>34607</v>
      </c>
    </row>
    <row r="4074" spans="1:10" x14ac:dyDescent="0.3">
      <c r="A4074" t="s">
        <v>7280</v>
      </c>
      <c r="B4074" s="4">
        <v>45665</v>
      </c>
      <c r="C4074" t="s">
        <v>7281</v>
      </c>
      <c r="D4074" t="s">
        <v>3091</v>
      </c>
      <c r="E4074" t="s">
        <v>6621</v>
      </c>
      <c r="F4074" t="s">
        <v>6622</v>
      </c>
      <c r="G4074" t="s">
        <v>6623</v>
      </c>
      <c r="H4074" t="s">
        <v>6595</v>
      </c>
      <c r="I4074" t="s">
        <v>7282</v>
      </c>
      <c r="J4074" s="4">
        <v>19257</v>
      </c>
    </row>
    <row r="4075" spans="1:10" x14ac:dyDescent="0.3">
      <c r="A4075" t="s">
        <v>7283</v>
      </c>
      <c r="B4075" s="4">
        <v>45665</v>
      </c>
      <c r="C4075" t="s">
        <v>419</v>
      </c>
      <c r="D4075" t="s">
        <v>6789</v>
      </c>
      <c r="E4075" t="s">
        <v>39</v>
      </c>
      <c r="F4075" t="s">
        <v>40</v>
      </c>
      <c r="G4075" t="s">
        <v>41</v>
      </c>
      <c r="H4075" t="s">
        <v>6595</v>
      </c>
      <c r="I4075" t="s">
        <v>7284</v>
      </c>
      <c r="J4075" s="4">
        <v>19870</v>
      </c>
    </row>
    <row r="4076" spans="1:10" x14ac:dyDescent="0.3">
      <c r="A4076" t="s">
        <v>7285</v>
      </c>
      <c r="B4076" s="4">
        <v>45665</v>
      </c>
      <c r="C4076" t="s">
        <v>7214</v>
      </c>
      <c r="D4076" t="s">
        <v>7215</v>
      </c>
      <c r="E4076" t="s">
        <v>39</v>
      </c>
      <c r="F4076" t="s">
        <v>40</v>
      </c>
      <c r="G4076" t="s">
        <v>41</v>
      </c>
      <c r="H4076" t="s">
        <v>6595</v>
      </c>
      <c r="I4076" t="s">
        <v>7284</v>
      </c>
      <c r="J4076" s="4">
        <v>19870</v>
      </c>
    </row>
    <row r="4077" spans="1:10" x14ac:dyDescent="0.3">
      <c r="A4077" t="s">
        <v>7286</v>
      </c>
      <c r="B4077" s="4">
        <v>45665</v>
      </c>
      <c r="C4077" t="s">
        <v>258</v>
      </c>
      <c r="D4077" t="s">
        <v>6949</v>
      </c>
      <c r="E4077" t="s">
        <v>51</v>
      </c>
      <c r="F4077" t="s">
        <v>52</v>
      </c>
      <c r="G4077" t="s">
        <v>53</v>
      </c>
      <c r="H4077" t="s">
        <v>6595</v>
      </c>
      <c r="I4077" t="s">
        <v>7284</v>
      </c>
      <c r="J4077" s="4">
        <v>19870</v>
      </c>
    </row>
    <row r="4078" spans="1:10" x14ac:dyDescent="0.3">
      <c r="A4078" t="s">
        <v>7287</v>
      </c>
      <c r="B4078" s="4">
        <v>45665</v>
      </c>
      <c r="C4078" t="s">
        <v>7288</v>
      </c>
      <c r="D4078" t="s">
        <v>7289</v>
      </c>
      <c r="E4078" t="s">
        <v>39</v>
      </c>
      <c r="F4078" t="s">
        <v>40</v>
      </c>
      <c r="G4078" t="s">
        <v>41</v>
      </c>
      <c r="H4078" t="s">
        <v>6595</v>
      </c>
      <c r="I4078" t="s">
        <v>7290</v>
      </c>
      <c r="J4078" s="4">
        <v>21478</v>
      </c>
    </row>
    <row r="4079" spans="1:10" x14ac:dyDescent="0.3">
      <c r="A4079" t="s">
        <v>7291</v>
      </c>
      <c r="B4079" s="4">
        <v>45665</v>
      </c>
      <c r="C4079" t="s">
        <v>7292</v>
      </c>
      <c r="D4079" t="s">
        <v>7293</v>
      </c>
      <c r="E4079" t="s">
        <v>2085</v>
      </c>
      <c r="F4079" t="s">
        <v>2086</v>
      </c>
      <c r="G4079" t="s">
        <v>1581</v>
      </c>
      <c r="H4079" t="s">
        <v>6595</v>
      </c>
      <c r="I4079" t="s">
        <v>7294</v>
      </c>
      <c r="J4079" s="4">
        <v>20931</v>
      </c>
    </row>
    <row r="4080" spans="1:10" x14ac:dyDescent="0.3">
      <c r="A4080" t="s">
        <v>7295</v>
      </c>
      <c r="B4080" s="4">
        <v>45665</v>
      </c>
      <c r="C4080" t="s">
        <v>550</v>
      </c>
      <c r="D4080" t="s">
        <v>4395</v>
      </c>
      <c r="E4080" t="s">
        <v>204</v>
      </c>
      <c r="F4080" t="s">
        <v>205</v>
      </c>
      <c r="G4080" t="s">
        <v>206</v>
      </c>
      <c r="H4080" t="s">
        <v>6595</v>
      </c>
      <c r="I4080" t="s">
        <v>7296</v>
      </c>
      <c r="J4080" s="4">
        <v>16943</v>
      </c>
    </row>
    <row r="4081" spans="1:10" x14ac:dyDescent="0.3">
      <c r="A4081" t="s">
        <v>7297</v>
      </c>
      <c r="B4081" s="4">
        <v>45665</v>
      </c>
      <c r="C4081" t="s">
        <v>184</v>
      </c>
      <c r="D4081" t="s">
        <v>185</v>
      </c>
      <c r="E4081" t="s">
        <v>51</v>
      </c>
      <c r="F4081" t="s">
        <v>52</v>
      </c>
      <c r="G4081" t="s">
        <v>53</v>
      </c>
      <c r="H4081" t="s">
        <v>6595</v>
      </c>
      <c r="I4081" t="s">
        <v>7298</v>
      </c>
      <c r="J4081" s="4">
        <v>19799</v>
      </c>
    </row>
    <row r="4082" spans="1:10" x14ac:dyDescent="0.3">
      <c r="A4082" t="s">
        <v>7299</v>
      </c>
      <c r="B4082" s="4">
        <v>45665</v>
      </c>
      <c r="C4082" t="s">
        <v>6817</v>
      </c>
      <c r="D4082" t="s">
        <v>6818</v>
      </c>
      <c r="E4082" t="s">
        <v>39</v>
      </c>
      <c r="F4082" t="s">
        <v>40</v>
      </c>
      <c r="G4082" t="s">
        <v>41</v>
      </c>
      <c r="H4082" t="s">
        <v>6595</v>
      </c>
      <c r="I4082" t="s">
        <v>6820</v>
      </c>
      <c r="J4082" s="4">
        <v>23465</v>
      </c>
    </row>
    <row r="4083" spans="1:10" x14ac:dyDescent="0.3">
      <c r="A4083" t="s">
        <v>7300</v>
      </c>
      <c r="B4083" s="4">
        <v>45665</v>
      </c>
      <c r="C4083" t="s">
        <v>258</v>
      </c>
      <c r="D4083" t="s">
        <v>6949</v>
      </c>
      <c r="E4083" t="s">
        <v>39</v>
      </c>
      <c r="F4083" t="s">
        <v>40</v>
      </c>
      <c r="G4083" t="s">
        <v>41</v>
      </c>
      <c r="H4083" t="s">
        <v>6595</v>
      </c>
      <c r="I4083" t="s">
        <v>7301</v>
      </c>
      <c r="J4083" s="4">
        <v>26886</v>
      </c>
    </row>
    <row r="4084" spans="1:10" x14ac:dyDescent="0.3">
      <c r="A4084" t="s">
        <v>7302</v>
      </c>
      <c r="B4084" s="4">
        <v>45665</v>
      </c>
      <c r="C4084" t="s">
        <v>3744</v>
      </c>
      <c r="D4084" t="s">
        <v>7303</v>
      </c>
      <c r="E4084" t="s">
        <v>39</v>
      </c>
      <c r="F4084" t="s">
        <v>40</v>
      </c>
      <c r="G4084" t="s">
        <v>41</v>
      </c>
      <c r="H4084" t="s">
        <v>6595</v>
      </c>
      <c r="I4084" t="s">
        <v>7304</v>
      </c>
      <c r="J4084" s="4">
        <v>19587</v>
      </c>
    </row>
    <row r="4085" spans="1:10" x14ac:dyDescent="0.3">
      <c r="A4085" t="s">
        <v>7305</v>
      </c>
      <c r="B4085" s="4">
        <v>45665</v>
      </c>
      <c r="C4085" t="s">
        <v>7306</v>
      </c>
      <c r="D4085" t="s">
        <v>7307</v>
      </c>
      <c r="E4085" t="s">
        <v>39</v>
      </c>
      <c r="F4085" t="s">
        <v>40</v>
      </c>
      <c r="G4085" t="s">
        <v>41</v>
      </c>
      <c r="H4085" t="s">
        <v>6595</v>
      </c>
      <c r="I4085" t="s">
        <v>7304</v>
      </c>
      <c r="J4085" s="4">
        <v>19587</v>
      </c>
    </row>
    <row r="4086" spans="1:10" x14ac:dyDescent="0.3">
      <c r="A4086" t="s">
        <v>7308</v>
      </c>
      <c r="B4086" s="4">
        <v>45665</v>
      </c>
      <c r="C4086" t="s">
        <v>770</v>
      </c>
      <c r="D4086" t="s">
        <v>771</v>
      </c>
      <c r="E4086" t="s">
        <v>6665</v>
      </c>
      <c r="F4086" t="s">
        <v>6666</v>
      </c>
      <c r="G4086" t="s">
        <v>6667</v>
      </c>
      <c r="H4086" t="s">
        <v>6595</v>
      </c>
      <c r="I4086" t="s">
        <v>6886</v>
      </c>
      <c r="J4086" s="4">
        <v>24003</v>
      </c>
    </row>
    <row r="4087" spans="1:10" x14ac:dyDescent="0.3">
      <c r="A4087" t="s">
        <v>7309</v>
      </c>
      <c r="B4087" s="4">
        <v>45665</v>
      </c>
      <c r="C4087" t="s">
        <v>7310</v>
      </c>
      <c r="D4087" t="s">
        <v>7311</v>
      </c>
      <c r="E4087" t="s">
        <v>6665</v>
      </c>
      <c r="F4087" t="s">
        <v>6666</v>
      </c>
      <c r="G4087" t="s">
        <v>6667</v>
      </c>
      <c r="H4087" t="s">
        <v>6595</v>
      </c>
      <c r="I4087" t="s">
        <v>6886</v>
      </c>
      <c r="J4087" s="4">
        <v>24003</v>
      </c>
    </row>
    <row r="4088" spans="1:10" x14ac:dyDescent="0.3">
      <c r="A4088" t="s">
        <v>7312</v>
      </c>
      <c r="B4088" s="4">
        <v>45665</v>
      </c>
      <c r="C4088" t="s">
        <v>3513</v>
      </c>
      <c r="D4088" t="s">
        <v>3514</v>
      </c>
      <c r="E4088" t="s">
        <v>6621</v>
      </c>
      <c r="F4088" t="s">
        <v>6622</v>
      </c>
      <c r="G4088" t="s">
        <v>6623</v>
      </c>
      <c r="H4088" t="s">
        <v>6595</v>
      </c>
      <c r="I4088" t="s">
        <v>6879</v>
      </c>
      <c r="J4088" s="4">
        <v>19237</v>
      </c>
    </row>
    <row r="4089" spans="1:10" x14ac:dyDescent="0.3">
      <c r="A4089" t="s">
        <v>7313</v>
      </c>
      <c r="B4089" s="4">
        <v>45665</v>
      </c>
      <c r="C4089" t="s">
        <v>7314</v>
      </c>
      <c r="D4089" t="s">
        <v>7315</v>
      </c>
      <c r="E4089" t="s">
        <v>6621</v>
      </c>
      <c r="F4089" t="s">
        <v>6622</v>
      </c>
      <c r="G4089" t="s">
        <v>6623</v>
      </c>
      <c r="H4089" t="s">
        <v>6595</v>
      </c>
      <c r="I4089" t="s">
        <v>6879</v>
      </c>
      <c r="J4089" s="4">
        <v>19237</v>
      </c>
    </row>
    <row r="4090" spans="1:10" x14ac:dyDescent="0.3">
      <c r="A4090" t="s">
        <v>7316</v>
      </c>
      <c r="B4090" s="4">
        <v>45665</v>
      </c>
      <c r="C4090" t="s">
        <v>3252</v>
      </c>
      <c r="D4090" t="s">
        <v>7157</v>
      </c>
      <c r="E4090" t="s">
        <v>6621</v>
      </c>
      <c r="F4090" t="s">
        <v>6622</v>
      </c>
      <c r="G4090" t="s">
        <v>6623</v>
      </c>
      <c r="H4090" t="s">
        <v>6595</v>
      </c>
      <c r="I4090" t="s">
        <v>7317</v>
      </c>
      <c r="J4090" s="4">
        <v>18812</v>
      </c>
    </row>
    <row r="4091" spans="1:10" x14ac:dyDescent="0.3">
      <c r="A4091" t="s">
        <v>7318</v>
      </c>
      <c r="B4091" s="4">
        <v>45665</v>
      </c>
      <c r="C4091" t="s">
        <v>5351</v>
      </c>
      <c r="D4091" t="s">
        <v>7319</v>
      </c>
      <c r="E4091" t="s">
        <v>6621</v>
      </c>
      <c r="F4091" t="s">
        <v>6622</v>
      </c>
      <c r="G4091" t="s">
        <v>6623</v>
      </c>
      <c r="H4091" t="s">
        <v>6595</v>
      </c>
      <c r="I4091" t="s">
        <v>7317</v>
      </c>
      <c r="J4091" s="4">
        <v>18812</v>
      </c>
    </row>
    <row r="4092" spans="1:10" x14ac:dyDescent="0.3">
      <c r="A4092" t="s">
        <v>7320</v>
      </c>
      <c r="B4092" s="4">
        <v>45665</v>
      </c>
      <c r="C4092" t="s">
        <v>5718</v>
      </c>
      <c r="D4092" t="s">
        <v>5719</v>
      </c>
      <c r="E4092" t="s">
        <v>6621</v>
      </c>
      <c r="F4092" t="s">
        <v>6622</v>
      </c>
      <c r="G4092" t="s">
        <v>6623</v>
      </c>
      <c r="H4092" t="s">
        <v>6595</v>
      </c>
      <c r="I4092" t="s">
        <v>7317</v>
      </c>
      <c r="J4092" s="4">
        <v>18812</v>
      </c>
    </row>
    <row r="4093" spans="1:10" x14ac:dyDescent="0.3">
      <c r="A4093" t="s">
        <v>7321</v>
      </c>
      <c r="B4093" s="4">
        <v>45665</v>
      </c>
      <c r="C4093" t="s">
        <v>7322</v>
      </c>
      <c r="D4093" t="s">
        <v>7323</v>
      </c>
      <c r="E4093" t="s">
        <v>6665</v>
      </c>
      <c r="F4093" t="s">
        <v>6666</v>
      </c>
      <c r="G4093" t="s">
        <v>6667</v>
      </c>
      <c r="H4093" t="s">
        <v>6595</v>
      </c>
      <c r="I4093" t="s">
        <v>7324</v>
      </c>
      <c r="J4093" s="4">
        <v>24914</v>
      </c>
    </row>
    <row r="4094" spans="1:10" x14ac:dyDescent="0.3">
      <c r="A4094" t="s">
        <v>7325</v>
      </c>
      <c r="B4094" s="4">
        <v>45665</v>
      </c>
      <c r="C4094" t="s">
        <v>6774</v>
      </c>
      <c r="D4094" t="s">
        <v>2622</v>
      </c>
      <c r="E4094" t="s">
        <v>6986</v>
      </c>
      <c r="F4094" t="s">
        <v>6987</v>
      </c>
      <c r="G4094" t="s">
        <v>6988</v>
      </c>
      <c r="H4094" t="s">
        <v>6595</v>
      </c>
      <c r="I4094" t="s">
        <v>6989</v>
      </c>
      <c r="J4094" s="4">
        <v>13359</v>
      </c>
    </row>
    <row r="4095" spans="1:10" x14ac:dyDescent="0.3">
      <c r="A4095" t="s">
        <v>7326</v>
      </c>
      <c r="B4095" s="4">
        <v>45665</v>
      </c>
      <c r="C4095" t="s">
        <v>2065</v>
      </c>
      <c r="D4095" t="s">
        <v>7327</v>
      </c>
      <c r="E4095" t="s">
        <v>204</v>
      </c>
      <c r="F4095" t="s">
        <v>205</v>
      </c>
      <c r="G4095" t="s">
        <v>206</v>
      </c>
      <c r="H4095" t="s">
        <v>6595</v>
      </c>
      <c r="I4095" t="s">
        <v>7328</v>
      </c>
      <c r="J4095" s="4">
        <v>21332</v>
      </c>
    </row>
    <row r="4096" spans="1:10" x14ac:dyDescent="0.3">
      <c r="A4096" t="s">
        <v>7329</v>
      </c>
      <c r="B4096" s="4">
        <v>45665</v>
      </c>
      <c r="C4096" t="s">
        <v>680</v>
      </c>
      <c r="D4096" t="s">
        <v>7330</v>
      </c>
      <c r="E4096" t="s">
        <v>204</v>
      </c>
      <c r="F4096" t="s">
        <v>205</v>
      </c>
      <c r="G4096" t="s">
        <v>206</v>
      </c>
      <c r="H4096" t="s">
        <v>6595</v>
      </c>
      <c r="I4096" t="s">
        <v>7328</v>
      </c>
      <c r="J4096" s="4">
        <v>21332</v>
      </c>
    </row>
    <row r="4097" spans="1:10" x14ac:dyDescent="0.3">
      <c r="A4097" t="s">
        <v>7331</v>
      </c>
      <c r="B4097" s="4">
        <v>45665</v>
      </c>
      <c r="C4097" t="s">
        <v>998</v>
      </c>
      <c r="D4097" t="s">
        <v>6626</v>
      </c>
      <c r="E4097" t="s">
        <v>39</v>
      </c>
      <c r="F4097" t="s">
        <v>40</v>
      </c>
      <c r="G4097" t="s">
        <v>41</v>
      </c>
      <c r="H4097" t="s">
        <v>6595</v>
      </c>
      <c r="I4097" t="s">
        <v>6826</v>
      </c>
      <c r="J4097" s="4">
        <v>35550</v>
      </c>
    </row>
    <row r="4098" spans="1:10" x14ac:dyDescent="0.3">
      <c r="A4098" t="s">
        <v>7332</v>
      </c>
      <c r="B4098" s="4">
        <v>45665</v>
      </c>
      <c r="C4098" t="s">
        <v>1342</v>
      </c>
      <c r="D4098" t="s">
        <v>5103</v>
      </c>
      <c r="E4098" t="s">
        <v>39</v>
      </c>
      <c r="F4098" t="s">
        <v>40</v>
      </c>
      <c r="G4098" t="s">
        <v>41</v>
      </c>
      <c r="H4098" t="s">
        <v>6595</v>
      </c>
      <c r="I4098" t="s">
        <v>6826</v>
      </c>
      <c r="J4098" s="4">
        <v>35550</v>
      </c>
    </row>
    <row r="4099" spans="1:10" x14ac:dyDescent="0.3">
      <c r="A4099" t="s">
        <v>7333</v>
      </c>
      <c r="B4099" s="4">
        <v>45665</v>
      </c>
      <c r="C4099" t="s">
        <v>1326</v>
      </c>
      <c r="D4099" t="s">
        <v>7159</v>
      </c>
      <c r="E4099" t="s">
        <v>39</v>
      </c>
      <c r="F4099" t="s">
        <v>40</v>
      </c>
      <c r="G4099" t="s">
        <v>41</v>
      </c>
      <c r="H4099" t="s">
        <v>6595</v>
      </c>
      <c r="I4099" t="s">
        <v>6826</v>
      </c>
      <c r="J4099" s="4">
        <v>35550</v>
      </c>
    </row>
    <row r="4100" spans="1:10" x14ac:dyDescent="0.3">
      <c r="A4100" t="s">
        <v>7334</v>
      </c>
      <c r="B4100" s="4">
        <v>45665</v>
      </c>
      <c r="C4100" t="s">
        <v>4803</v>
      </c>
      <c r="D4100" t="s">
        <v>7335</v>
      </c>
      <c r="E4100" t="s">
        <v>39</v>
      </c>
      <c r="F4100" t="s">
        <v>40</v>
      </c>
      <c r="G4100" t="s">
        <v>41</v>
      </c>
      <c r="H4100" t="s">
        <v>6595</v>
      </c>
      <c r="I4100" t="s">
        <v>7336</v>
      </c>
      <c r="J4100" s="4">
        <v>22377</v>
      </c>
    </row>
    <row r="4101" spans="1:10" x14ac:dyDescent="0.3">
      <c r="A4101" t="s">
        <v>7337</v>
      </c>
      <c r="B4101" s="4">
        <v>45665</v>
      </c>
      <c r="C4101" t="s">
        <v>7338</v>
      </c>
      <c r="D4101" t="s">
        <v>7339</v>
      </c>
      <c r="E4101" t="s">
        <v>204</v>
      </c>
      <c r="F4101" t="s">
        <v>205</v>
      </c>
      <c r="G4101" t="s">
        <v>206</v>
      </c>
      <c r="H4101" t="s">
        <v>6595</v>
      </c>
      <c r="I4101" t="s">
        <v>7340</v>
      </c>
      <c r="J4101" s="4">
        <v>17675</v>
      </c>
    </row>
    <row r="4102" spans="1:10" x14ac:dyDescent="0.3">
      <c r="A4102" t="s">
        <v>7341</v>
      </c>
      <c r="B4102" s="4">
        <v>45665</v>
      </c>
      <c r="C4102" t="s">
        <v>4065</v>
      </c>
      <c r="D4102" t="s">
        <v>4066</v>
      </c>
      <c r="E4102" t="s">
        <v>204</v>
      </c>
      <c r="F4102" t="s">
        <v>205</v>
      </c>
      <c r="G4102" t="s">
        <v>206</v>
      </c>
      <c r="H4102" t="s">
        <v>6595</v>
      </c>
      <c r="I4102" t="s">
        <v>7340</v>
      </c>
      <c r="J4102" s="4">
        <v>17675</v>
      </c>
    </row>
    <row r="4103" spans="1:10" x14ac:dyDescent="0.3">
      <c r="A4103" t="s">
        <v>7342</v>
      </c>
      <c r="B4103" s="4">
        <v>45665</v>
      </c>
      <c r="C4103" t="s">
        <v>692</v>
      </c>
      <c r="D4103" t="s">
        <v>733</v>
      </c>
      <c r="E4103" t="s">
        <v>39</v>
      </c>
      <c r="F4103" t="s">
        <v>40</v>
      </c>
      <c r="G4103" t="s">
        <v>41</v>
      </c>
      <c r="H4103" t="s">
        <v>6595</v>
      </c>
      <c r="I4103" t="s">
        <v>7343</v>
      </c>
      <c r="J4103" s="4">
        <v>20375</v>
      </c>
    </row>
    <row r="4104" spans="1:10" x14ac:dyDescent="0.3">
      <c r="A4104" t="s">
        <v>7344</v>
      </c>
      <c r="B4104" s="4">
        <v>45666</v>
      </c>
      <c r="C4104" t="s">
        <v>276</v>
      </c>
      <c r="D4104" t="s">
        <v>277</v>
      </c>
      <c r="E4104" t="s">
        <v>39</v>
      </c>
      <c r="F4104" t="s">
        <v>40</v>
      </c>
      <c r="G4104" t="s">
        <v>41</v>
      </c>
      <c r="H4104" t="s">
        <v>6595</v>
      </c>
      <c r="I4104" t="s">
        <v>6960</v>
      </c>
      <c r="J4104" s="4">
        <v>20851</v>
      </c>
    </row>
    <row r="4105" spans="1:10" x14ac:dyDescent="0.3">
      <c r="A4105" t="s">
        <v>7345</v>
      </c>
      <c r="B4105" s="4">
        <v>45666</v>
      </c>
      <c r="C4105" t="s">
        <v>4919</v>
      </c>
      <c r="D4105" t="s">
        <v>7346</v>
      </c>
      <c r="E4105" t="s">
        <v>39</v>
      </c>
      <c r="F4105" t="s">
        <v>40</v>
      </c>
      <c r="G4105" t="s">
        <v>41</v>
      </c>
      <c r="H4105" t="s">
        <v>6595</v>
      </c>
      <c r="I4105" t="s">
        <v>6806</v>
      </c>
      <c r="J4105" s="4">
        <v>25550</v>
      </c>
    </row>
    <row r="4106" spans="1:10" x14ac:dyDescent="0.3">
      <c r="A4106" t="s">
        <v>7347</v>
      </c>
      <c r="B4106" s="4">
        <v>45666</v>
      </c>
      <c r="C4106" t="s">
        <v>120</v>
      </c>
      <c r="D4106" t="s">
        <v>7110</v>
      </c>
      <c r="E4106" t="s">
        <v>39</v>
      </c>
      <c r="F4106" t="s">
        <v>40</v>
      </c>
      <c r="G4106" t="s">
        <v>41</v>
      </c>
      <c r="H4106" t="s">
        <v>6595</v>
      </c>
      <c r="I4106" t="s">
        <v>7348</v>
      </c>
      <c r="J4106" s="4">
        <v>22244</v>
      </c>
    </row>
    <row r="4107" spans="1:10" x14ac:dyDescent="0.3">
      <c r="A4107" t="s">
        <v>7349</v>
      </c>
      <c r="B4107" s="4">
        <v>45666</v>
      </c>
      <c r="C4107" t="s">
        <v>120</v>
      </c>
      <c r="D4107" t="s">
        <v>7110</v>
      </c>
      <c r="E4107" t="s">
        <v>39</v>
      </c>
      <c r="F4107" t="s">
        <v>40</v>
      </c>
      <c r="G4107" t="s">
        <v>41</v>
      </c>
      <c r="H4107" t="s">
        <v>6595</v>
      </c>
      <c r="I4107" t="s">
        <v>6806</v>
      </c>
      <c r="J4107" s="4">
        <v>25550</v>
      </c>
    </row>
    <row r="4108" spans="1:10" x14ac:dyDescent="0.3">
      <c r="A4108" t="s">
        <v>7350</v>
      </c>
      <c r="B4108" s="4">
        <v>45666</v>
      </c>
      <c r="C4108" t="s">
        <v>525</v>
      </c>
      <c r="D4108" t="s">
        <v>526</v>
      </c>
      <c r="E4108" t="s">
        <v>39</v>
      </c>
      <c r="F4108" t="s">
        <v>40</v>
      </c>
      <c r="G4108" t="s">
        <v>41</v>
      </c>
      <c r="H4108" t="s">
        <v>6595</v>
      </c>
      <c r="I4108" t="s">
        <v>7348</v>
      </c>
      <c r="J4108" s="4">
        <v>22244</v>
      </c>
    </row>
    <row r="4109" spans="1:10" x14ac:dyDescent="0.3">
      <c r="A4109" t="s">
        <v>7351</v>
      </c>
      <c r="B4109" s="4">
        <v>45666</v>
      </c>
      <c r="C4109" t="s">
        <v>215</v>
      </c>
      <c r="D4109" t="s">
        <v>5719</v>
      </c>
      <c r="E4109" t="s">
        <v>39</v>
      </c>
      <c r="F4109" t="s">
        <v>40</v>
      </c>
      <c r="G4109" t="s">
        <v>41</v>
      </c>
      <c r="H4109" t="s">
        <v>6595</v>
      </c>
      <c r="I4109" t="s">
        <v>7348</v>
      </c>
      <c r="J4109" s="4">
        <v>22244</v>
      </c>
    </row>
    <row r="4110" spans="1:10" x14ac:dyDescent="0.3">
      <c r="A4110" t="s">
        <v>7352</v>
      </c>
      <c r="B4110" s="4">
        <v>45666</v>
      </c>
      <c r="C4110" t="s">
        <v>405</v>
      </c>
      <c r="D4110" t="s">
        <v>6657</v>
      </c>
      <c r="E4110" t="s">
        <v>39</v>
      </c>
      <c r="F4110" t="s">
        <v>40</v>
      </c>
      <c r="G4110" t="s">
        <v>41</v>
      </c>
      <c r="H4110" t="s">
        <v>6595</v>
      </c>
      <c r="I4110" t="s">
        <v>7343</v>
      </c>
      <c r="J4110" s="4">
        <v>20375</v>
      </c>
    </row>
    <row r="4111" spans="1:10" x14ac:dyDescent="0.3">
      <c r="A4111" t="s">
        <v>7353</v>
      </c>
      <c r="B4111" s="4">
        <v>45666</v>
      </c>
      <c r="C4111" t="s">
        <v>419</v>
      </c>
      <c r="D4111" t="s">
        <v>6789</v>
      </c>
      <c r="E4111" t="s">
        <v>39</v>
      </c>
      <c r="F4111" t="s">
        <v>40</v>
      </c>
      <c r="G4111" t="s">
        <v>41</v>
      </c>
      <c r="H4111" t="s">
        <v>6595</v>
      </c>
      <c r="I4111" t="s">
        <v>7343</v>
      </c>
      <c r="J4111" s="4">
        <v>20375</v>
      </c>
    </row>
    <row r="4112" spans="1:10" x14ac:dyDescent="0.3">
      <c r="A4112" t="s">
        <v>7354</v>
      </c>
      <c r="B4112" s="4">
        <v>45666</v>
      </c>
      <c r="C4112" t="s">
        <v>7214</v>
      </c>
      <c r="D4112" t="s">
        <v>7215</v>
      </c>
      <c r="E4112" t="s">
        <v>39</v>
      </c>
      <c r="F4112" t="s">
        <v>40</v>
      </c>
      <c r="G4112" t="s">
        <v>41</v>
      </c>
      <c r="H4112" t="s">
        <v>6595</v>
      </c>
      <c r="I4112" t="s">
        <v>7343</v>
      </c>
      <c r="J4112" s="4">
        <v>20375</v>
      </c>
    </row>
    <row r="4113" spans="1:10" x14ac:dyDescent="0.3">
      <c r="A4113" t="s">
        <v>7355</v>
      </c>
      <c r="B4113" s="4">
        <v>45666</v>
      </c>
      <c r="C4113" t="s">
        <v>325</v>
      </c>
      <c r="D4113" t="s">
        <v>326</v>
      </c>
      <c r="E4113" t="s">
        <v>39</v>
      </c>
      <c r="F4113" t="s">
        <v>40</v>
      </c>
      <c r="G4113" t="s">
        <v>41</v>
      </c>
      <c r="H4113" t="s">
        <v>6595</v>
      </c>
      <c r="I4113" t="s">
        <v>7160</v>
      </c>
      <c r="J4113" s="4">
        <v>15387</v>
      </c>
    </row>
    <row r="4114" spans="1:10" x14ac:dyDescent="0.3">
      <c r="A4114" t="s">
        <v>7356</v>
      </c>
      <c r="B4114" s="4">
        <v>45666</v>
      </c>
      <c r="C4114" t="s">
        <v>431</v>
      </c>
      <c r="D4114" t="s">
        <v>6982</v>
      </c>
      <c r="E4114" t="s">
        <v>39</v>
      </c>
      <c r="F4114" t="s">
        <v>40</v>
      </c>
      <c r="G4114" t="s">
        <v>41</v>
      </c>
      <c r="H4114" t="s">
        <v>6595</v>
      </c>
      <c r="I4114" t="s">
        <v>7357</v>
      </c>
      <c r="J4114" s="4">
        <v>14635</v>
      </c>
    </row>
    <row r="4115" spans="1:10" x14ac:dyDescent="0.3">
      <c r="A4115" t="s">
        <v>7358</v>
      </c>
      <c r="B4115" s="4">
        <v>45666</v>
      </c>
      <c r="C4115" t="s">
        <v>71</v>
      </c>
      <c r="D4115" t="s">
        <v>7263</v>
      </c>
      <c r="E4115" t="s">
        <v>39</v>
      </c>
      <c r="F4115" t="s">
        <v>40</v>
      </c>
      <c r="G4115" t="s">
        <v>41</v>
      </c>
      <c r="H4115" t="s">
        <v>6595</v>
      </c>
      <c r="I4115" t="s">
        <v>7359</v>
      </c>
      <c r="J4115" s="4">
        <v>30511</v>
      </c>
    </row>
    <row r="4116" spans="1:10" x14ac:dyDescent="0.3">
      <c r="A4116" t="s">
        <v>7360</v>
      </c>
      <c r="B4116" s="4">
        <v>45666</v>
      </c>
      <c r="C4116" t="s">
        <v>116</v>
      </c>
      <c r="D4116" t="s">
        <v>7204</v>
      </c>
      <c r="E4116" t="s">
        <v>39</v>
      </c>
      <c r="F4116" t="s">
        <v>40</v>
      </c>
      <c r="G4116" t="s">
        <v>41</v>
      </c>
      <c r="H4116" t="s">
        <v>6595</v>
      </c>
      <c r="I4116" t="s">
        <v>7359</v>
      </c>
      <c r="J4116" s="4">
        <v>30511</v>
      </c>
    </row>
    <row r="4117" spans="1:10" x14ac:dyDescent="0.3">
      <c r="A4117" t="s">
        <v>7361</v>
      </c>
      <c r="B4117" s="4">
        <v>45666</v>
      </c>
      <c r="C4117" t="s">
        <v>1326</v>
      </c>
      <c r="D4117" t="s">
        <v>7159</v>
      </c>
      <c r="E4117" t="s">
        <v>204</v>
      </c>
      <c r="F4117" t="s">
        <v>205</v>
      </c>
      <c r="G4117" t="s">
        <v>206</v>
      </c>
      <c r="H4117" t="s">
        <v>6595</v>
      </c>
      <c r="I4117" t="s">
        <v>7362</v>
      </c>
      <c r="J4117" s="4">
        <v>19918</v>
      </c>
    </row>
    <row r="4118" spans="1:10" x14ac:dyDescent="0.3">
      <c r="A4118" t="s">
        <v>7363</v>
      </c>
      <c r="B4118" s="4">
        <v>45666</v>
      </c>
      <c r="C4118" t="s">
        <v>673</v>
      </c>
      <c r="D4118" t="s">
        <v>7080</v>
      </c>
      <c r="E4118" t="s">
        <v>204</v>
      </c>
      <c r="F4118" t="s">
        <v>205</v>
      </c>
      <c r="G4118" t="s">
        <v>206</v>
      </c>
      <c r="H4118" t="s">
        <v>6595</v>
      </c>
      <c r="I4118" t="s">
        <v>7362</v>
      </c>
      <c r="J4118" s="4">
        <v>19918</v>
      </c>
    </row>
    <row r="4119" spans="1:10" x14ac:dyDescent="0.3">
      <c r="A4119" t="s">
        <v>7364</v>
      </c>
      <c r="B4119" s="4">
        <v>45666</v>
      </c>
      <c r="C4119" t="s">
        <v>311</v>
      </c>
      <c r="D4119" t="s">
        <v>3253</v>
      </c>
      <c r="E4119" t="s">
        <v>204</v>
      </c>
      <c r="F4119" t="s">
        <v>205</v>
      </c>
      <c r="G4119" t="s">
        <v>206</v>
      </c>
      <c r="H4119" t="s">
        <v>6595</v>
      </c>
      <c r="I4119" t="s">
        <v>7362</v>
      </c>
      <c r="J4119" s="4">
        <v>19918</v>
      </c>
    </row>
    <row r="4120" spans="1:10" x14ac:dyDescent="0.3">
      <c r="A4120" t="s">
        <v>7365</v>
      </c>
      <c r="B4120" s="4">
        <v>45666</v>
      </c>
      <c r="C4120" t="s">
        <v>884</v>
      </c>
      <c r="D4120" t="s">
        <v>130</v>
      </c>
      <c r="E4120" t="s">
        <v>7366</v>
      </c>
      <c r="F4120" t="s">
        <v>7367</v>
      </c>
      <c r="G4120" t="s">
        <v>7368</v>
      </c>
      <c r="H4120" t="s">
        <v>6595</v>
      </c>
      <c r="I4120" t="s">
        <v>7369</v>
      </c>
      <c r="J4120" s="4">
        <v>16646</v>
      </c>
    </row>
    <row r="4121" spans="1:10" x14ac:dyDescent="0.3">
      <c r="A4121" t="s">
        <v>7370</v>
      </c>
      <c r="B4121" s="4">
        <v>45666</v>
      </c>
      <c r="C4121" t="s">
        <v>7371</v>
      </c>
      <c r="D4121" t="s">
        <v>7372</v>
      </c>
      <c r="E4121" t="s">
        <v>7048</v>
      </c>
      <c r="F4121" t="s">
        <v>7049</v>
      </c>
      <c r="G4121" t="s">
        <v>6355</v>
      </c>
      <c r="H4121" t="s">
        <v>6595</v>
      </c>
      <c r="I4121" t="s">
        <v>7369</v>
      </c>
      <c r="J4121" s="4">
        <v>16646</v>
      </c>
    </row>
    <row r="4122" spans="1:10" x14ac:dyDescent="0.3">
      <c r="A4122" t="s">
        <v>7373</v>
      </c>
      <c r="B4122" s="4">
        <v>45666</v>
      </c>
      <c r="C4122" t="s">
        <v>7374</v>
      </c>
      <c r="D4122" t="s">
        <v>7375</v>
      </c>
      <c r="E4122" t="s">
        <v>39</v>
      </c>
      <c r="F4122" t="s">
        <v>40</v>
      </c>
      <c r="G4122" t="s">
        <v>41</v>
      </c>
      <c r="H4122" t="s">
        <v>6595</v>
      </c>
      <c r="I4122" t="s">
        <v>6956</v>
      </c>
      <c r="J4122" s="4">
        <v>20736</v>
      </c>
    </row>
    <row r="4123" spans="1:10" x14ac:dyDescent="0.3">
      <c r="A4123" t="s">
        <v>7376</v>
      </c>
      <c r="B4123" s="4">
        <v>45666</v>
      </c>
      <c r="C4123" t="s">
        <v>129</v>
      </c>
      <c r="D4123" t="s">
        <v>130</v>
      </c>
      <c r="E4123" t="s">
        <v>39</v>
      </c>
      <c r="F4123" t="s">
        <v>40</v>
      </c>
      <c r="G4123" t="s">
        <v>41</v>
      </c>
      <c r="H4123" t="s">
        <v>6595</v>
      </c>
      <c r="I4123" t="s">
        <v>6956</v>
      </c>
      <c r="J4123" s="4">
        <v>20736</v>
      </c>
    </row>
    <row r="4124" spans="1:10" x14ac:dyDescent="0.3">
      <c r="A4124" t="s">
        <v>7377</v>
      </c>
      <c r="B4124" s="4">
        <v>45666</v>
      </c>
      <c r="C4124" t="s">
        <v>422</v>
      </c>
      <c r="D4124" t="s">
        <v>6918</v>
      </c>
      <c r="E4124" t="s">
        <v>39</v>
      </c>
      <c r="F4124" t="s">
        <v>40</v>
      </c>
      <c r="G4124" t="s">
        <v>41</v>
      </c>
      <c r="H4124" t="s">
        <v>6595</v>
      </c>
      <c r="I4124" t="s">
        <v>6822</v>
      </c>
      <c r="J4124" s="4">
        <v>18003</v>
      </c>
    </row>
    <row r="4125" spans="1:10" x14ac:dyDescent="0.3">
      <c r="A4125" t="s">
        <v>7378</v>
      </c>
      <c r="B4125" s="4">
        <v>45666</v>
      </c>
      <c r="C4125" t="s">
        <v>367</v>
      </c>
      <c r="D4125" t="s">
        <v>6899</v>
      </c>
      <c r="E4125" t="s">
        <v>39</v>
      </c>
      <c r="F4125" t="s">
        <v>40</v>
      </c>
      <c r="G4125" t="s">
        <v>41</v>
      </c>
      <c r="H4125" t="s">
        <v>6595</v>
      </c>
      <c r="I4125" t="s">
        <v>6822</v>
      </c>
      <c r="J4125" s="4">
        <v>18003</v>
      </c>
    </row>
    <row r="4126" spans="1:10" x14ac:dyDescent="0.3">
      <c r="A4126" t="s">
        <v>7379</v>
      </c>
      <c r="B4126" s="4">
        <v>45666</v>
      </c>
      <c r="C4126" t="s">
        <v>490</v>
      </c>
      <c r="D4126" t="s">
        <v>7250</v>
      </c>
      <c r="E4126" t="s">
        <v>39</v>
      </c>
      <c r="F4126" t="s">
        <v>40</v>
      </c>
      <c r="G4126" t="s">
        <v>41</v>
      </c>
      <c r="H4126" t="s">
        <v>6595</v>
      </c>
      <c r="I4126" t="s">
        <v>6822</v>
      </c>
      <c r="J4126" s="4">
        <v>18003</v>
      </c>
    </row>
    <row r="4127" spans="1:10" x14ac:dyDescent="0.3">
      <c r="A4127" t="s">
        <v>7380</v>
      </c>
      <c r="B4127" s="4">
        <v>45666</v>
      </c>
      <c r="C4127" t="s">
        <v>899</v>
      </c>
      <c r="D4127" t="s">
        <v>900</v>
      </c>
      <c r="E4127" t="s">
        <v>39</v>
      </c>
      <c r="F4127" t="s">
        <v>40</v>
      </c>
      <c r="G4127" t="s">
        <v>41</v>
      </c>
      <c r="H4127" t="s">
        <v>6595</v>
      </c>
      <c r="I4127" t="s">
        <v>7381</v>
      </c>
      <c r="J4127" s="4">
        <v>22929</v>
      </c>
    </row>
    <row r="4128" spans="1:10" x14ac:dyDescent="0.3">
      <c r="A4128" t="s">
        <v>7382</v>
      </c>
      <c r="B4128" s="4">
        <v>45666</v>
      </c>
      <c r="C4128" t="s">
        <v>3489</v>
      </c>
      <c r="D4128" t="s">
        <v>7383</v>
      </c>
      <c r="E4128" t="s">
        <v>39</v>
      </c>
      <c r="F4128" t="s">
        <v>40</v>
      </c>
      <c r="G4128" t="s">
        <v>41</v>
      </c>
      <c r="H4128" t="s">
        <v>6595</v>
      </c>
      <c r="I4128" t="s">
        <v>7384</v>
      </c>
      <c r="J4128" s="4">
        <v>22068</v>
      </c>
    </row>
    <row r="4129" spans="1:10" x14ac:dyDescent="0.3">
      <c r="A4129" t="s">
        <v>7385</v>
      </c>
      <c r="B4129" s="4">
        <v>45666</v>
      </c>
      <c r="C4129" t="s">
        <v>171</v>
      </c>
      <c r="D4129" t="s">
        <v>6634</v>
      </c>
      <c r="E4129" t="s">
        <v>39</v>
      </c>
      <c r="F4129" t="s">
        <v>40</v>
      </c>
      <c r="G4129" t="s">
        <v>41</v>
      </c>
      <c r="H4129" t="s">
        <v>6595</v>
      </c>
      <c r="I4129" t="s">
        <v>7384</v>
      </c>
      <c r="J4129" s="4">
        <v>22068</v>
      </c>
    </row>
    <row r="4130" spans="1:10" x14ac:dyDescent="0.3">
      <c r="A4130" t="s">
        <v>7386</v>
      </c>
      <c r="B4130" s="4">
        <v>45666</v>
      </c>
      <c r="C4130" t="s">
        <v>673</v>
      </c>
      <c r="D4130" t="s">
        <v>7080</v>
      </c>
      <c r="E4130" t="s">
        <v>39</v>
      </c>
      <c r="F4130" t="s">
        <v>40</v>
      </c>
      <c r="G4130" t="s">
        <v>41</v>
      </c>
      <c r="H4130" t="s">
        <v>6595</v>
      </c>
      <c r="I4130" t="s">
        <v>7384</v>
      </c>
      <c r="J4130" s="4">
        <v>22068</v>
      </c>
    </row>
    <row r="4131" spans="1:10" x14ac:dyDescent="0.3">
      <c r="A4131" t="s">
        <v>7387</v>
      </c>
      <c r="B4131" s="4">
        <v>45666</v>
      </c>
      <c r="C4131" t="s">
        <v>314</v>
      </c>
      <c r="D4131" t="s">
        <v>315</v>
      </c>
      <c r="E4131" t="s">
        <v>39</v>
      </c>
      <c r="F4131" t="s">
        <v>40</v>
      </c>
      <c r="G4131" t="s">
        <v>41</v>
      </c>
      <c r="H4131" t="s">
        <v>6595</v>
      </c>
      <c r="I4131" t="s">
        <v>7388</v>
      </c>
      <c r="J4131" s="4">
        <v>32647</v>
      </c>
    </row>
    <row r="4132" spans="1:10" x14ac:dyDescent="0.3">
      <c r="A4132" t="s">
        <v>7389</v>
      </c>
      <c r="B4132" s="4">
        <v>45666</v>
      </c>
      <c r="C4132" t="s">
        <v>325</v>
      </c>
      <c r="D4132" t="s">
        <v>326</v>
      </c>
      <c r="E4132" t="s">
        <v>39</v>
      </c>
      <c r="F4132" t="s">
        <v>40</v>
      </c>
      <c r="G4132" t="s">
        <v>41</v>
      </c>
      <c r="H4132" t="s">
        <v>6595</v>
      </c>
      <c r="I4132" t="s">
        <v>7388</v>
      </c>
      <c r="J4132" s="4">
        <v>32647</v>
      </c>
    </row>
    <row r="4133" spans="1:10" x14ac:dyDescent="0.3">
      <c r="A4133" t="s">
        <v>7390</v>
      </c>
      <c r="B4133" s="4">
        <v>45666</v>
      </c>
      <c r="C4133" t="s">
        <v>4117</v>
      </c>
      <c r="D4133" t="s">
        <v>6676</v>
      </c>
      <c r="E4133" t="s">
        <v>39</v>
      </c>
      <c r="F4133" t="s">
        <v>40</v>
      </c>
      <c r="G4133" t="s">
        <v>41</v>
      </c>
      <c r="H4133" t="s">
        <v>6595</v>
      </c>
      <c r="I4133" t="s">
        <v>7391</v>
      </c>
      <c r="J4133" s="4">
        <v>26020</v>
      </c>
    </row>
    <row r="4134" spans="1:10" x14ac:dyDescent="0.3">
      <c r="A4134" t="s">
        <v>7392</v>
      </c>
      <c r="B4134" s="4">
        <v>45666</v>
      </c>
      <c r="C4134" t="s">
        <v>4010</v>
      </c>
      <c r="D4134" t="s">
        <v>4011</v>
      </c>
      <c r="E4134" t="s">
        <v>2085</v>
      </c>
      <c r="F4134" t="s">
        <v>2086</v>
      </c>
      <c r="G4134" t="s">
        <v>1581</v>
      </c>
      <c r="H4134" t="s">
        <v>6595</v>
      </c>
      <c r="I4134" t="s">
        <v>7393</v>
      </c>
      <c r="J4134" s="4">
        <v>24237</v>
      </c>
    </row>
    <row r="4135" spans="1:10" x14ac:dyDescent="0.3">
      <c r="A4135" t="s">
        <v>7394</v>
      </c>
      <c r="B4135" s="4">
        <v>45666</v>
      </c>
      <c r="C4135" t="s">
        <v>276</v>
      </c>
      <c r="D4135" t="s">
        <v>277</v>
      </c>
      <c r="E4135" t="s">
        <v>2085</v>
      </c>
      <c r="F4135" t="s">
        <v>2086</v>
      </c>
      <c r="G4135" t="s">
        <v>1581</v>
      </c>
      <c r="H4135" t="s">
        <v>6595</v>
      </c>
      <c r="I4135" t="s">
        <v>7393</v>
      </c>
      <c r="J4135" s="4">
        <v>24237</v>
      </c>
    </row>
    <row r="4136" spans="1:10" x14ac:dyDescent="0.3">
      <c r="A4136" t="s">
        <v>7395</v>
      </c>
      <c r="B4136" s="4">
        <v>45666</v>
      </c>
      <c r="C4136" t="s">
        <v>896</v>
      </c>
      <c r="D4136" t="s">
        <v>7396</v>
      </c>
      <c r="E4136" t="s">
        <v>51</v>
      </c>
      <c r="F4136" t="s">
        <v>52</v>
      </c>
      <c r="G4136" t="s">
        <v>53</v>
      </c>
      <c r="H4136" t="s">
        <v>6595</v>
      </c>
      <c r="I4136" t="s">
        <v>7397</v>
      </c>
      <c r="J4136" s="4">
        <v>24360</v>
      </c>
    </row>
    <row r="4137" spans="1:10" x14ac:dyDescent="0.3">
      <c r="A4137" t="s">
        <v>7398</v>
      </c>
      <c r="B4137" s="4">
        <v>45666</v>
      </c>
      <c r="C4137" t="s">
        <v>139</v>
      </c>
      <c r="D4137" t="s">
        <v>140</v>
      </c>
      <c r="E4137" t="s">
        <v>51</v>
      </c>
      <c r="F4137" t="s">
        <v>52</v>
      </c>
      <c r="G4137" t="s">
        <v>53</v>
      </c>
      <c r="H4137" t="s">
        <v>6595</v>
      </c>
      <c r="I4137" t="s">
        <v>7397</v>
      </c>
      <c r="J4137" s="4">
        <v>24360</v>
      </c>
    </row>
    <row r="4138" spans="1:10" x14ac:dyDescent="0.3">
      <c r="A4138" t="s">
        <v>7399</v>
      </c>
      <c r="B4138" s="4">
        <v>45666</v>
      </c>
      <c r="C4138" t="s">
        <v>209</v>
      </c>
      <c r="D4138" t="s">
        <v>210</v>
      </c>
      <c r="E4138" t="s">
        <v>2085</v>
      </c>
      <c r="F4138" t="s">
        <v>2086</v>
      </c>
      <c r="G4138" t="s">
        <v>1581</v>
      </c>
      <c r="H4138" t="s">
        <v>6595</v>
      </c>
      <c r="I4138" t="s">
        <v>7393</v>
      </c>
      <c r="J4138" s="4">
        <v>24237</v>
      </c>
    </row>
    <row r="4139" spans="1:10" x14ac:dyDescent="0.3">
      <c r="A4139" t="s">
        <v>7400</v>
      </c>
      <c r="B4139" s="4">
        <v>45666</v>
      </c>
      <c r="C4139" t="s">
        <v>6600</v>
      </c>
      <c r="D4139" t="s">
        <v>6601</v>
      </c>
      <c r="E4139" t="s">
        <v>39</v>
      </c>
      <c r="F4139" t="s">
        <v>40</v>
      </c>
      <c r="G4139" t="s">
        <v>41</v>
      </c>
      <c r="H4139" t="s">
        <v>6595</v>
      </c>
      <c r="I4139" t="s">
        <v>6826</v>
      </c>
      <c r="J4139" s="4">
        <v>35550</v>
      </c>
    </row>
    <row r="4140" spans="1:10" x14ac:dyDescent="0.3">
      <c r="A4140" t="s">
        <v>7401</v>
      </c>
      <c r="B4140" s="4">
        <v>45666</v>
      </c>
      <c r="C4140" t="s">
        <v>7402</v>
      </c>
      <c r="D4140" t="s">
        <v>7403</v>
      </c>
      <c r="E4140" t="s">
        <v>204</v>
      </c>
      <c r="F4140" t="s">
        <v>205</v>
      </c>
      <c r="G4140" t="s">
        <v>206</v>
      </c>
      <c r="H4140" t="s">
        <v>6595</v>
      </c>
      <c r="I4140" t="s">
        <v>7404</v>
      </c>
      <c r="J4140" s="4">
        <v>23000</v>
      </c>
    </row>
    <row r="4141" spans="1:10" x14ac:dyDescent="0.3">
      <c r="A4141" t="s">
        <v>7405</v>
      </c>
      <c r="B4141" s="4">
        <v>45666</v>
      </c>
      <c r="C4141" t="s">
        <v>422</v>
      </c>
      <c r="D4141" t="s">
        <v>6918</v>
      </c>
      <c r="E4141" t="s">
        <v>204</v>
      </c>
      <c r="F4141" t="s">
        <v>205</v>
      </c>
      <c r="G4141" t="s">
        <v>206</v>
      </c>
      <c r="H4141" t="s">
        <v>6595</v>
      </c>
      <c r="I4141" t="s">
        <v>7404</v>
      </c>
      <c r="J4141" s="4">
        <v>23000</v>
      </c>
    </row>
    <row r="4142" spans="1:10" x14ac:dyDescent="0.3">
      <c r="A4142" t="s">
        <v>7406</v>
      </c>
      <c r="B4142" s="4">
        <v>45666</v>
      </c>
      <c r="C4142" t="s">
        <v>673</v>
      </c>
      <c r="D4142" t="s">
        <v>7080</v>
      </c>
      <c r="E4142" t="s">
        <v>204</v>
      </c>
      <c r="F4142" t="s">
        <v>205</v>
      </c>
      <c r="G4142" t="s">
        <v>206</v>
      </c>
      <c r="H4142" t="s">
        <v>6595</v>
      </c>
      <c r="I4142" t="s">
        <v>7404</v>
      </c>
      <c r="J4142" s="4">
        <v>23000</v>
      </c>
    </row>
    <row r="4143" spans="1:10" x14ac:dyDescent="0.3">
      <c r="A4143" t="s">
        <v>7407</v>
      </c>
      <c r="B4143" s="4">
        <v>45666</v>
      </c>
      <c r="C4143" t="s">
        <v>393</v>
      </c>
      <c r="D4143" t="s">
        <v>6843</v>
      </c>
      <c r="E4143" t="s">
        <v>204</v>
      </c>
      <c r="F4143" t="s">
        <v>205</v>
      </c>
      <c r="G4143" t="s">
        <v>206</v>
      </c>
      <c r="H4143" t="s">
        <v>6595</v>
      </c>
      <c r="I4143" t="s">
        <v>7404</v>
      </c>
      <c r="J4143" s="4">
        <v>23000</v>
      </c>
    </row>
    <row r="4144" spans="1:10" x14ac:dyDescent="0.3">
      <c r="A4144" t="s">
        <v>7408</v>
      </c>
      <c r="B4144" s="4">
        <v>45666</v>
      </c>
      <c r="C4144" t="s">
        <v>7409</v>
      </c>
      <c r="D4144" t="s">
        <v>1636</v>
      </c>
      <c r="E4144" t="s">
        <v>6621</v>
      </c>
      <c r="F4144" t="s">
        <v>6622</v>
      </c>
      <c r="G4144" t="s">
        <v>6623</v>
      </c>
      <c r="H4144" t="s">
        <v>6595</v>
      </c>
      <c r="I4144" t="s">
        <v>7317</v>
      </c>
      <c r="J4144" s="4">
        <v>18812</v>
      </c>
    </row>
    <row r="4145" spans="1:10" x14ac:dyDescent="0.3">
      <c r="A4145" t="s">
        <v>7410</v>
      </c>
      <c r="B4145" s="4">
        <v>45666</v>
      </c>
      <c r="C4145" t="s">
        <v>75</v>
      </c>
      <c r="D4145" t="s">
        <v>6706</v>
      </c>
      <c r="E4145" t="s">
        <v>204</v>
      </c>
      <c r="F4145" t="s">
        <v>205</v>
      </c>
      <c r="G4145" t="s">
        <v>206</v>
      </c>
      <c r="H4145" t="s">
        <v>6595</v>
      </c>
      <c r="I4145" t="s">
        <v>7404</v>
      </c>
      <c r="J4145" s="4">
        <v>23000</v>
      </c>
    </row>
    <row r="4146" spans="1:10" x14ac:dyDescent="0.3">
      <c r="A4146" t="s">
        <v>7411</v>
      </c>
      <c r="B4146" s="4">
        <v>45666</v>
      </c>
      <c r="C4146" t="s">
        <v>396</v>
      </c>
      <c r="D4146" t="s">
        <v>397</v>
      </c>
      <c r="E4146" t="s">
        <v>6681</v>
      </c>
      <c r="F4146" t="s">
        <v>6682</v>
      </c>
      <c r="G4146" t="s">
        <v>6683</v>
      </c>
      <c r="H4146" t="s">
        <v>6595</v>
      </c>
      <c r="I4146" t="s">
        <v>7412</v>
      </c>
      <c r="J4146" s="4">
        <v>23088</v>
      </c>
    </row>
    <row r="4147" spans="1:10" x14ac:dyDescent="0.3">
      <c r="A4147" t="s">
        <v>7413</v>
      </c>
      <c r="B4147" s="4">
        <v>45666</v>
      </c>
      <c r="C4147" t="s">
        <v>4022</v>
      </c>
      <c r="D4147" t="s">
        <v>3529</v>
      </c>
      <c r="E4147" t="s">
        <v>6681</v>
      </c>
      <c r="F4147" t="s">
        <v>6682</v>
      </c>
      <c r="G4147" t="s">
        <v>6683</v>
      </c>
      <c r="H4147" t="s">
        <v>6595</v>
      </c>
      <c r="I4147" t="s">
        <v>7412</v>
      </c>
      <c r="J4147" s="4">
        <v>23088</v>
      </c>
    </row>
    <row r="4148" spans="1:10" x14ac:dyDescent="0.3">
      <c r="A4148" t="s">
        <v>7414</v>
      </c>
      <c r="B4148" s="4">
        <v>45666</v>
      </c>
      <c r="C4148" t="s">
        <v>184</v>
      </c>
      <c r="D4148" t="s">
        <v>185</v>
      </c>
      <c r="E4148" t="s">
        <v>6681</v>
      </c>
      <c r="F4148" t="s">
        <v>6682</v>
      </c>
      <c r="G4148" t="s">
        <v>6683</v>
      </c>
      <c r="H4148" t="s">
        <v>6595</v>
      </c>
      <c r="I4148" t="s">
        <v>7412</v>
      </c>
      <c r="J4148" s="4">
        <v>23088</v>
      </c>
    </row>
    <row r="4149" spans="1:10" x14ac:dyDescent="0.3">
      <c r="A4149" t="s">
        <v>7415</v>
      </c>
      <c r="B4149" s="4">
        <v>45666</v>
      </c>
      <c r="C4149" t="s">
        <v>357</v>
      </c>
      <c r="D4149" t="s">
        <v>5216</v>
      </c>
      <c r="E4149" t="s">
        <v>6681</v>
      </c>
      <c r="F4149" t="s">
        <v>6682</v>
      </c>
      <c r="G4149" t="s">
        <v>6683</v>
      </c>
      <c r="H4149" t="s">
        <v>6595</v>
      </c>
      <c r="I4149" t="s">
        <v>7412</v>
      </c>
      <c r="J4149" s="4">
        <v>23088</v>
      </c>
    </row>
    <row r="4150" spans="1:10" x14ac:dyDescent="0.3">
      <c r="A4150" t="s">
        <v>7416</v>
      </c>
      <c r="B4150" s="4">
        <v>45666</v>
      </c>
      <c r="C4150" t="s">
        <v>431</v>
      </c>
      <c r="D4150" t="s">
        <v>6982</v>
      </c>
      <c r="E4150" t="s">
        <v>39</v>
      </c>
      <c r="F4150" t="s">
        <v>40</v>
      </c>
      <c r="G4150" t="s">
        <v>41</v>
      </c>
      <c r="H4150" t="s">
        <v>6595</v>
      </c>
      <c r="I4150" t="s">
        <v>7417</v>
      </c>
      <c r="J4150" s="4">
        <v>26745</v>
      </c>
    </row>
    <row r="4151" spans="1:10" x14ac:dyDescent="0.3">
      <c r="A4151" t="s">
        <v>7418</v>
      </c>
      <c r="B4151" s="4">
        <v>45666</v>
      </c>
      <c r="C4151" t="s">
        <v>3127</v>
      </c>
      <c r="D4151" t="s">
        <v>3128</v>
      </c>
      <c r="E4151" t="s">
        <v>39</v>
      </c>
      <c r="F4151" t="s">
        <v>40</v>
      </c>
      <c r="G4151" t="s">
        <v>41</v>
      </c>
      <c r="H4151" t="s">
        <v>6595</v>
      </c>
      <c r="I4151" t="s">
        <v>7419</v>
      </c>
      <c r="J4151" s="4">
        <v>29391</v>
      </c>
    </row>
    <row r="4152" spans="1:10" x14ac:dyDescent="0.3">
      <c r="A4152" t="s">
        <v>7420</v>
      </c>
      <c r="B4152" s="4">
        <v>45667</v>
      </c>
      <c r="C4152" t="s">
        <v>7421</v>
      </c>
      <c r="D4152" t="s">
        <v>7422</v>
      </c>
      <c r="E4152" t="s">
        <v>7423</v>
      </c>
      <c r="F4152" t="s">
        <v>7424</v>
      </c>
      <c r="G4152" t="s">
        <v>7425</v>
      </c>
      <c r="H4152" t="s">
        <v>6595</v>
      </c>
      <c r="I4152" t="s">
        <v>6956</v>
      </c>
      <c r="J4152" s="4">
        <v>20736</v>
      </c>
    </row>
    <row r="4153" spans="1:10" x14ac:dyDescent="0.3">
      <c r="A4153" t="s">
        <v>7426</v>
      </c>
      <c r="B4153" s="4">
        <v>45667</v>
      </c>
      <c r="C4153" t="s">
        <v>7427</v>
      </c>
      <c r="D4153" t="s">
        <v>7428</v>
      </c>
      <c r="E4153" t="s">
        <v>7423</v>
      </c>
      <c r="F4153" t="s">
        <v>7424</v>
      </c>
      <c r="G4153" t="s">
        <v>7425</v>
      </c>
      <c r="H4153" t="s">
        <v>6595</v>
      </c>
      <c r="I4153" t="s">
        <v>6956</v>
      </c>
      <c r="J4153" s="4">
        <v>20736</v>
      </c>
    </row>
    <row r="4154" spans="1:10" x14ac:dyDescent="0.3">
      <c r="A4154" t="s">
        <v>7429</v>
      </c>
      <c r="B4154" s="4">
        <v>45667</v>
      </c>
      <c r="C4154" t="s">
        <v>7430</v>
      </c>
      <c r="D4154" t="s">
        <v>7431</v>
      </c>
      <c r="E4154" t="s">
        <v>6621</v>
      </c>
      <c r="F4154" t="s">
        <v>6622</v>
      </c>
      <c r="G4154" t="s">
        <v>6623</v>
      </c>
      <c r="H4154" t="s">
        <v>6595</v>
      </c>
      <c r="I4154" t="s">
        <v>7282</v>
      </c>
      <c r="J4154" s="4">
        <v>19257</v>
      </c>
    </row>
    <row r="4155" spans="1:10" x14ac:dyDescent="0.3">
      <c r="A4155" t="s">
        <v>7432</v>
      </c>
      <c r="B4155" s="4">
        <v>45667</v>
      </c>
      <c r="C4155" t="s">
        <v>7433</v>
      </c>
      <c r="D4155" t="s">
        <v>7434</v>
      </c>
      <c r="E4155" t="s">
        <v>6621</v>
      </c>
      <c r="F4155" t="s">
        <v>6622</v>
      </c>
      <c r="G4155" t="s">
        <v>6623</v>
      </c>
      <c r="H4155" t="s">
        <v>6595</v>
      </c>
      <c r="I4155" t="s">
        <v>7282</v>
      </c>
      <c r="J4155" s="4">
        <v>19257</v>
      </c>
    </row>
    <row r="4156" spans="1:10" x14ac:dyDescent="0.3">
      <c r="A4156" t="s">
        <v>7435</v>
      </c>
      <c r="B4156" s="4">
        <v>45667</v>
      </c>
      <c r="C4156" t="s">
        <v>7436</v>
      </c>
      <c r="D4156" t="s">
        <v>7437</v>
      </c>
      <c r="E4156" t="s">
        <v>6621</v>
      </c>
      <c r="F4156" t="s">
        <v>6622</v>
      </c>
      <c r="G4156" t="s">
        <v>6623</v>
      </c>
      <c r="H4156" t="s">
        <v>6595</v>
      </c>
      <c r="I4156" t="s">
        <v>7282</v>
      </c>
      <c r="J4156" s="4">
        <v>19257</v>
      </c>
    </row>
    <row r="4157" spans="1:10" x14ac:dyDescent="0.3">
      <c r="A4157" t="s">
        <v>7438</v>
      </c>
      <c r="B4157" s="4">
        <v>45667</v>
      </c>
      <c r="C4157" t="s">
        <v>7439</v>
      </c>
      <c r="D4157" t="s">
        <v>6382</v>
      </c>
      <c r="E4157" t="s">
        <v>6621</v>
      </c>
      <c r="F4157" t="s">
        <v>6622</v>
      </c>
      <c r="G4157" t="s">
        <v>6623</v>
      </c>
      <c r="H4157" t="s">
        <v>6595</v>
      </c>
      <c r="I4157" t="s">
        <v>7282</v>
      </c>
      <c r="J4157" s="4">
        <v>19257</v>
      </c>
    </row>
    <row r="4158" spans="1:10" x14ac:dyDescent="0.3">
      <c r="A4158" t="s">
        <v>7440</v>
      </c>
      <c r="B4158" s="4">
        <v>45667</v>
      </c>
      <c r="C4158" t="s">
        <v>2166</v>
      </c>
      <c r="D4158" t="s">
        <v>693</v>
      </c>
      <c r="E4158" t="s">
        <v>6621</v>
      </c>
      <c r="F4158" t="s">
        <v>6622</v>
      </c>
      <c r="G4158" t="s">
        <v>6623</v>
      </c>
      <c r="H4158" t="s">
        <v>6595</v>
      </c>
      <c r="I4158" t="s">
        <v>7282</v>
      </c>
      <c r="J4158" s="4">
        <v>19257</v>
      </c>
    </row>
    <row r="4159" spans="1:10" x14ac:dyDescent="0.3">
      <c r="A4159" t="s">
        <v>7441</v>
      </c>
      <c r="B4159" s="4">
        <v>45667</v>
      </c>
      <c r="C4159" t="s">
        <v>7442</v>
      </c>
      <c r="D4159" t="s">
        <v>166</v>
      </c>
      <c r="E4159" t="s">
        <v>6621</v>
      </c>
      <c r="F4159" t="s">
        <v>6622</v>
      </c>
      <c r="G4159" t="s">
        <v>6623</v>
      </c>
      <c r="H4159" t="s">
        <v>6595</v>
      </c>
      <c r="I4159" t="s">
        <v>7282</v>
      </c>
      <c r="J4159" s="4">
        <v>19257</v>
      </c>
    </row>
    <row r="4160" spans="1:10" x14ac:dyDescent="0.3">
      <c r="A4160" t="s">
        <v>7443</v>
      </c>
      <c r="B4160" s="4">
        <v>45667</v>
      </c>
      <c r="C4160" t="s">
        <v>75</v>
      </c>
      <c r="D4160" t="s">
        <v>6706</v>
      </c>
      <c r="E4160" t="s">
        <v>39</v>
      </c>
      <c r="F4160" t="s">
        <v>40</v>
      </c>
      <c r="G4160" t="s">
        <v>41</v>
      </c>
      <c r="H4160" t="s">
        <v>6595</v>
      </c>
      <c r="I4160" t="s">
        <v>7138</v>
      </c>
      <c r="J4160" s="4">
        <v>21022</v>
      </c>
    </row>
    <row r="4161" spans="1:10" x14ac:dyDescent="0.3">
      <c r="A4161" t="s">
        <v>7444</v>
      </c>
      <c r="B4161" s="4">
        <v>45667</v>
      </c>
      <c r="C4161" t="s">
        <v>419</v>
      </c>
      <c r="D4161" t="s">
        <v>6789</v>
      </c>
      <c r="E4161" t="s">
        <v>39</v>
      </c>
      <c r="F4161" t="s">
        <v>40</v>
      </c>
      <c r="G4161" t="s">
        <v>41</v>
      </c>
      <c r="H4161" t="s">
        <v>6595</v>
      </c>
      <c r="I4161" t="s">
        <v>7348</v>
      </c>
      <c r="J4161" s="4">
        <v>22244</v>
      </c>
    </row>
    <row r="4162" spans="1:10" x14ac:dyDescent="0.3">
      <c r="A4162" t="s">
        <v>7445</v>
      </c>
      <c r="B4162" s="4">
        <v>45667</v>
      </c>
      <c r="C4162" t="s">
        <v>7446</v>
      </c>
      <c r="D4162" t="s">
        <v>6786</v>
      </c>
      <c r="E4162" t="s">
        <v>7447</v>
      </c>
      <c r="F4162" t="s">
        <v>7448</v>
      </c>
      <c r="G4162" t="s">
        <v>7449</v>
      </c>
      <c r="H4162" t="s">
        <v>6595</v>
      </c>
      <c r="I4162" t="s">
        <v>7450</v>
      </c>
      <c r="J4162" s="4">
        <v>20605</v>
      </c>
    </row>
    <row r="4163" spans="1:10" x14ac:dyDescent="0.3">
      <c r="A4163" t="s">
        <v>7451</v>
      </c>
      <c r="B4163" s="4">
        <v>45667</v>
      </c>
      <c r="C4163" t="s">
        <v>7314</v>
      </c>
      <c r="D4163" t="s">
        <v>7315</v>
      </c>
      <c r="E4163" t="s">
        <v>7452</v>
      </c>
      <c r="F4163" t="s">
        <v>7453</v>
      </c>
      <c r="G4163" t="s">
        <v>7454</v>
      </c>
      <c r="H4163" t="s">
        <v>6595</v>
      </c>
      <c r="I4163" t="s">
        <v>7450</v>
      </c>
      <c r="J4163" s="4">
        <v>20605</v>
      </c>
    </row>
    <row r="4164" spans="1:10" x14ac:dyDescent="0.3">
      <c r="A4164" t="s">
        <v>7455</v>
      </c>
      <c r="B4164" s="4">
        <v>45667</v>
      </c>
      <c r="C4164" t="s">
        <v>7456</v>
      </c>
      <c r="D4164" t="s">
        <v>7457</v>
      </c>
      <c r="E4164" t="s">
        <v>2085</v>
      </c>
      <c r="F4164" t="s">
        <v>2086</v>
      </c>
      <c r="G4164" t="s">
        <v>1581</v>
      </c>
      <c r="H4164" t="s">
        <v>6595</v>
      </c>
      <c r="I4164" t="s">
        <v>7294</v>
      </c>
      <c r="J4164" s="4">
        <v>20931</v>
      </c>
    </row>
    <row r="4165" spans="1:10" x14ac:dyDescent="0.3">
      <c r="A4165" t="s">
        <v>7458</v>
      </c>
      <c r="B4165" s="4">
        <v>45670</v>
      </c>
      <c r="C4165" t="s">
        <v>7459</v>
      </c>
      <c r="D4165" t="s">
        <v>7460</v>
      </c>
      <c r="E4165" t="s">
        <v>7461</v>
      </c>
      <c r="F4165" t="s">
        <v>7462</v>
      </c>
      <c r="G4165" t="s">
        <v>301</v>
      </c>
      <c r="H4165" t="s">
        <v>6595</v>
      </c>
      <c r="I4165" t="s">
        <v>6810</v>
      </c>
      <c r="J4165" s="4">
        <v>23840</v>
      </c>
    </row>
    <row r="4166" spans="1:10" x14ac:dyDescent="0.3">
      <c r="A4166" t="s">
        <v>7463</v>
      </c>
      <c r="B4166" s="4">
        <v>45670</v>
      </c>
      <c r="C4166" t="s">
        <v>7446</v>
      </c>
      <c r="D4166" t="s">
        <v>6786</v>
      </c>
      <c r="E4166" t="s">
        <v>6621</v>
      </c>
      <c r="F4166" t="s">
        <v>6622</v>
      </c>
      <c r="G4166" t="s">
        <v>6623</v>
      </c>
      <c r="H4166" t="s">
        <v>6595</v>
      </c>
      <c r="I4166" t="s">
        <v>7282</v>
      </c>
      <c r="J4166" s="4">
        <v>19257</v>
      </c>
    </row>
    <row r="4167" spans="1:10" x14ac:dyDescent="0.3">
      <c r="A4167" t="s">
        <v>7464</v>
      </c>
      <c r="B4167" s="4">
        <v>45670</v>
      </c>
      <c r="C4167" t="s">
        <v>2754</v>
      </c>
      <c r="D4167" t="s">
        <v>2755</v>
      </c>
      <c r="E4167" t="s">
        <v>2085</v>
      </c>
      <c r="F4167" t="s">
        <v>2086</v>
      </c>
      <c r="G4167" t="s">
        <v>1581</v>
      </c>
      <c r="H4167" t="s">
        <v>6595</v>
      </c>
      <c r="I4167" t="s">
        <v>7393</v>
      </c>
      <c r="J4167" s="4">
        <v>24237</v>
      </c>
    </row>
    <row r="4168" spans="1:10" x14ac:dyDescent="0.3">
      <c r="A4168" t="s">
        <v>7465</v>
      </c>
      <c r="B4168" s="4">
        <v>45670</v>
      </c>
      <c r="C4168" t="s">
        <v>282</v>
      </c>
      <c r="D4168" t="s">
        <v>283</v>
      </c>
      <c r="E4168" t="s">
        <v>2085</v>
      </c>
      <c r="F4168" t="s">
        <v>2086</v>
      </c>
      <c r="G4168" t="s">
        <v>1581</v>
      </c>
      <c r="H4168" t="s">
        <v>6595</v>
      </c>
      <c r="I4168" t="s">
        <v>7393</v>
      </c>
      <c r="J4168" s="4">
        <v>24237</v>
      </c>
    </row>
    <row r="4169" spans="1:10" x14ac:dyDescent="0.3">
      <c r="A4169" t="s">
        <v>7466</v>
      </c>
      <c r="B4169" s="4">
        <v>45670</v>
      </c>
      <c r="C4169" t="s">
        <v>5087</v>
      </c>
      <c r="D4169" t="s">
        <v>5088</v>
      </c>
      <c r="E4169" t="s">
        <v>7467</v>
      </c>
      <c r="F4169" t="s">
        <v>7468</v>
      </c>
      <c r="G4169" t="s">
        <v>1581</v>
      </c>
      <c r="H4169" t="s">
        <v>6595</v>
      </c>
      <c r="I4169" t="s">
        <v>7393</v>
      </c>
      <c r="J4169" s="4">
        <v>24237</v>
      </c>
    </row>
    <row r="4170" spans="1:10" x14ac:dyDescent="0.3">
      <c r="A4170" t="s">
        <v>7469</v>
      </c>
      <c r="B4170" s="4">
        <v>45670</v>
      </c>
      <c r="C4170" t="s">
        <v>550</v>
      </c>
      <c r="D4170" t="s">
        <v>4395</v>
      </c>
      <c r="E4170" t="s">
        <v>204</v>
      </c>
      <c r="F4170" t="s">
        <v>205</v>
      </c>
      <c r="G4170" t="s">
        <v>206</v>
      </c>
      <c r="H4170" t="s">
        <v>6595</v>
      </c>
      <c r="I4170" t="s">
        <v>7470</v>
      </c>
      <c r="J4170" s="4">
        <v>24127</v>
      </c>
    </row>
    <row r="4171" spans="1:10" x14ac:dyDescent="0.3">
      <c r="A4171" t="s">
        <v>7471</v>
      </c>
      <c r="B4171" s="4">
        <v>45670</v>
      </c>
      <c r="C4171" t="s">
        <v>2793</v>
      </c>
      <c r="D4171" t="s">
        <v>7472</v>
      </c>
      <c r="E4171" t="s">
        <v>39</v>
      </c>
      <c r="F4171" t="s">
        <v>40</v>
      </c>
      <c r="G4171" t="s">
        <v>41</v>
      </c>
      <c r="H4171" t="s">
        <v>6595</v>
      </c>
      <c r="I4171" t="s">
        <v>6628</v>
      </c>
      <c r="J4171" s="4">
        <v>26077</v>
      </c>
    </row>
    <row r="4172" spans="1:10" x14ac:dyDescent="0.3">
      <c r="A4172" t="s">
        <v>7473</v>
      </c>
      <c r="B4172" s="4">
        <v>45670</v>
      </c>
      <c r="C4172" t="s">
        <v>7474</v>
      </c>
      <c r="D4172" t="s">
        <v>7475</v>
      </c>
      <c r="E4172" t="s">
        <v>39</v>
      </c>
      <c r="F4172" t="s">
        <v>40</v>
      </c>
      <c r="G4172" t="s">
        <v>41</v>
      </c>
      <c r="H4172" t="s">
        <v>6595</v>
      </c>
      <c r="I4172" t="s">
        <v>6628</v>
      </c>
      <c r="J4172" s="4">
        <v>26077</v>
      </c>
    </row>
    <row r="4173" spans="1:10" x14ac:dyDescent="0.3">
      <c r="A4173" t="s">
        <v>7476</v>
      </c>
      <c r="B4173" s="4">
        <v>45670</v>
      </c>
      <c r="C4173" t="s">
        <v>431</v>
      </c>
      <c r="D4173" t="s">
        <v>6982</v>
      </c>
      <c r="E4173" t="s">
        <v>39</v>
      </c>
      <c r="F4173" t="s">
        <v>40</v>
      </c>
      <c r="G4173" t="s">
        <v>41</v>
      </c>
      <c r="H4173" t="s">
        <v>6595</v>
      </c>
      <c r="I4173" t="s">
        <v>6628</v>
      </c>
      <c r="J4173" s="4">
        <v>26077</v>
      </c>
    </row>
    <row r="4174" spans="1:10" x14ac:dyDescent="0.3">
      <c r="A4174" t="s">
        <v>7477</v>
      </c>
      <c r="B4174" s="4">
        <v>45670</v>
      </c>
      <c r="C4174" t="s">
        <v>215</v>
      </c>
      <c r="D4174" t="s">
        <v>5719</v>
      </c>
      <c r="E4174" t="s">
        <v>39</v>
      </c>
      <c r="F4174" t="s">
        <v>40</v>
      </c>
      <c r="G4174" t="s">
        <v>41</v>
      </c>
      <c r="H4174" t="s">
        <v>6595</v>
      </c>
      <c r="I4174" t="s">
        <v>6628</v>
      </c>
      <c r="J4174" s="4">
        <v>26077</v>
      </c>
    </row>
    <row r="4175" spans="1:10" x14ac:dyDescent="0.3">
      <c r="A4175" t="s">
        <v>7478</v>
      </c>
      <c r="B4175" s="4">
        <v>45670</v>
      </c>
      <c r="C4175" t="s">
        <v>7479</v>
      </c>
      <c r="D4175" t="s">
        <v>7480</v>
      </c>
      <c r="E4175" t="s">
        <v>39</v>
      </c>
      <c r="F4175" t="s">
        <v>40</v>
      </c>
      <c r="G4175" t="s">
        <v>41</v>
      </c>
      <c r="H4175" t="s">
        <v>6595</v>
      </c>
      <c r="I4175" t="s">
        <v>6628</v>
      </c>
      <c r="J4175" s="4">
        <v>26077</v>
      </c>
    </row>
    <row r="4176" spans="1:10" x14ac:dyDescent="0.3">
      <c r="A4176" t="s">
        <v>7481</v>
      </c>
      <c r="B4176" s="4">
        <v>45670</v>
      </c>
      <c r="C4176" t="s">
        <v>774</v>
      </c>
      <c r="D4176" t="s">
        <v>775</v>
      </c>
      <c r="E4176" t="s">
        <v>204</v>
      </c>
      <c r="F4176" t="s">
        <v>205</v>
      </c>
      <c r="G4176" t="s">
        <v>206</v>
      </c>
      <c r="H4176" t="s">
        <v>6595</v>
      </c>
      <c r="I4176" t="s">
        <v>7482</v>
      </c>
      <c r="J4176" s="4">
        <v>16031</v>
      </c>
    </row>
    <row r="4177" spans="1:10" x14ac:dyDescent="0.3">
      <c r="A4177" t="s">
        <v>7483</v>
      </c>
      <c r="B4177" s="4">
        <v>45670</v>
      </c>
      <c r="C4177" t="s">
        <v>7484</v>
      </c>
      <c r="D4177" t="s">
        <v>7485</v>
      </c>
      <c r="E4177" t="s">
        <v>111</v>
      </c>
      <c r="F4177" t="s">
        <v>112</v>
      </c>
      <c r="G4177" t="s">
        <v>113</v>
      </c>
      <c r="H4177" t="s">
        <v>6595</v>
      </c>
      <c r="I4177" t="s">
        <v>7486</v>
      </c>
      <c r="J4177" s="4">
        <v>24768</v>
      </c>
    </row>
    <row r="4178" spans="1:10" x14ac:dyDescent="0.3">
      <c r="A4178" t="s">
        <v>7487</v>
      </c>
      <c r="B4178" s="4">
        <v>45670</v>
      </c>
      <c r="C4178" t="s">
        <v>7488</v>
      </c>
      <c r="D4178" t="s">
        <v>7489</v>
      </c>
      <c r="E4178" t="s">
        <v>7490</v>
      </c>
      <c r="F4178" t="s">
        <v>7491</v>
      </c>
      <c r="G4178" t="s">
        <v>7492</v>
      </c>
      <c r="H4178" t="s">
        <v>6595</v>
      </c>
      <c r="I4178" t="s">
        <v>6867</v>
      </c>
      <c r="J4178" s="4">
        <v>20624</v>
      </c>
    </row>
    <row r="4179" spans="1:10" x14ac:dyDescent="0.3">
      <c r="A4179" t="s">
        <v>7493</v>
      </c>
      <c r="B4179" s="4">
        <v>45670</v>
      </c>
      <c r="C4179" t="s">
        <v>7494</v>
      </c>
      <c r="D4179" t="s">
        <v>7495</v>
      </c>
      <c r="E4179" t="s">
        <v>7490</v>
      </c>
      <c r="F4179" t="s">
        <v>7491</v>
      </c>
      <c r="G4179" t="s">
        <v>7492</v>
      </c>
      <c r="H4179" t="s">
        <v>6595</v>
      </c>
      <c r="I4179" t="s">
        <v>6867</v>
      </c>
      <c r="J4179" s="4">
        <v>20624</v>
      </c>
    </row>
    <row r="4180" spans="1:10" x14ac:dyDescent="0.3">
      <c r="A4180" t="s">
        <v>7496</v>
      </c>
      <c r="B4180" s="4">
        <v>45670</v>
      </c>
      <c r="C4180" t="s">
        <v>7497</v>
      </c>
      <c r="D4180" t="s">
        <v>7498</v>
      </c>
      <c r="E4180" t="s">
        <v>7490</v>
      </c>
      <c r="F4180" t="s">
        <v>7491</v>
      </c>
      <c r="G4180" t="s">
        <v>7492</v>
      </c>
      <c r="H4180" t="s">
        <v>6595</v>
      </c>
      <c r="I4180" t="s">
        <v>6867</v>
      </c>
      <c r="J4180" s="4">
        <v>20624</v>
      </c>
    </row>
    <row r="4181" spans="1:10" x14ac:dyDescent="0.3">
      <c r="A4181" t="s">
        <v>7499</v>
      </c>
      <c r="B4181" s="4">
        <v>45670</v>
      </c>
      <c r="C4181" t="s">
        <v>7500</v>
      </c>
      <c r="D4181" t="s">
        <v>7501</v>
      </c>
      <c r="E4181" t="s">
        <v>7490</v>
      </c>
      <c r="F4181" t="s">
        <v>7491</v>
      </c>
      <c r="G4181" t="s">
        <v>7492</v>
      </c>
      <c r="H4181" t="s">
        <v>6595</v>
      </c>
      <c r="I4181" t="s">
        <v>6867</v>
      </c>
      <c r="J4181" s="4">
        <v>20624</v>
      </c>
    </row>
    <row r="4182" spans="1:10" x14ac:dyDescent="0.3">
      <c r="A4182" t="s">
        <v>7502</v>
      </c>
      <c r="B4182" s="4">
        <v>45670</v>
      </c>
      <c r="C4182" t="s">
        <v>7503</v>
      </c>
      <c r="D4182" t="s">
        <v>7504</v>
      </c>
      <c r="E4182" t="s">
        <v>7505</v>
      </c>
      <c r="F4182" t="s">
        <v>7506</v>
      </c>
      <c r="G4182" t="s">
        <v>7507</v>
      </c>
      <c r="H4182" t="s">
        <v>6595</v>
      </c>
      <c r="I4182" t="s">
        <v>7508</v>
      </c>
      <c r="J4182" s="4">
        <v>26005</v>
      </c>
    </row>
    <row r="4183" spans="1:10" x14ac:dyDescent="0.3">
      <c r="A4183" t="s">
        <v>7509</v>
      </c>
      <c r="B4183" s="4">
        <v>45670</v>
      </c>
      <c r="C4183" t="s">
        <v>7510</v>
      </c>
      <c r="D4183" t="s">
        <v>7511</v>
      </c>
      <c r="E4183" t="s">
        <v>7505</v>
      </c>
      <c r="F4183" t="s">
        <v>7506</v>
      </c>
      <c r="G4183" t="s">
        <v>7507</v>
      </c>
      <c r="H4183" t="s">
        <v>6595</v>
      </c>
      <c r="I4183" t="s">
        <v>7508</v>
      </c>
      <c r="J4183" s="4">
        <v>26005</v>
      </c>
    </row>
    <row r="4184" spans="1:10" x14ac:dyDescent="0.3">
      <c r="A4184" t="s">
        <v>7512</v>
      </c>
      <c r="B4184" s="4">
        <v>45670</v>
      </c>
      <c r="C4184" t="s">
        <v>2226</v>
      </c>
      <c r="D4184" t="s">
        <v>2227</v>
      </c>
      <c r="E4184" t="s">
        <v>111</v>
      </c>
      <c r="F4184" t="s">
        <v>112</v>
      </c>
      <c r="G4184" t="s">
        <v>113</v>
      </c>
      <c r="H4184" t="s">
        <v>6595</v>
      </c>
      <c r="I4184" t="s">
        <v>7486</v>
      </c>
      <c r="J4184" s="4">
        <v>24768</v>
      </c>
    </row>
    <row r="4185" spans="1:10" x14ac:dyDescent="0.3">
      <c r="A4185" t="s">
        <v>7513</v>
      </c>
      <c r="B4185" s="4">
        <v>45670</v>
      </c>
      <c r="C4185" t="s">
        <v>81</v>
      </c>
      <c r="D4185" t="s">
        <v>6901</v>
      </c>
      <c r="E4185" t="s">
        <v>39</v>
      </c>
      <c r="F4185" t="s">
        <v>40</v>
      </c>
      <c r="G4185" t="s">
        <v>41</v>
      </c>
      <c r="H4185" t="s">
        <v>6595</v>
      </c>
      <c r="I4185" t="s">
        <v>7514</v>
      </c>
      <c r="J4185" s="4">
        <v>15751</v>
      </c>
    </row>
    <row r="4186" spans="1:10" x14ac:dyDescent="0.3">
      <c r="A4186" t="s">
        <v>7515</v>
      </c>
      <c r="B4186" s="4">
        <v>45670</v>
      </c>
      <c r="C4186" t="s">
        <v>6640</v>
      </c>
      <c r="D4186" t="s">
        <v>6641</v>
      </c>
      <c r="E4186" t="s">
        <v>39</v>
      </c>
      <c r="F4186" t="s">
        <v>40</v>
      </c>
      <c r="G4186" t="s">
        <v>41</v>
      </c>
      <c r="H4186" t="s">
        <v>6595</v>
      </c>
      <c r="I4186" t="s">
        <v>7516</v>
      </c>
      <c r="J4186" s="4">
        <v>22515</v>
      </c>
    </row>
    <row r="4187" spans="1:10" x14ac:dyDescent="0.3">
      <c r="A4187" t="s">
        <v>7517</v>
      </c>
      <c r="B4187" s="4">
        <v>45670</v>
      </c>
      <c r="C4187" t="s">
        <v>393</v>
      </c>
      <c r="D4187" t="s">
        <v>6843</v>
      </c>
      <c r="E4187" t="s">
        <v>39</v>
      </c>
      <c r="F4187" t="s">
        <v>40</v>
      </c>
      <c r="G4187" t="s">
        <v>41</v>
      </c>
      <c r="H4187" t="s">
        <v>6595</v>
      </c>
      <c r="I4187" t="s">
        <v>7482</v>
      </c>
      <c r="J4187" s="4">
        <v>16031</v>
      </c>
    </row>
    <row r="4188" spans="1:10" x14ac:dyDescent="0.3">
      <c r="A4188" t="s">
        <v>7518</v>
      </c>
      <c r="B4188" s="4">
        <v>45670</v>
      </c>
      <c r="C4188" t="s">
        <v>7519</v>
      </c>
      <c r="D4188" t="s">
        <v>7520</v>
      </c>
      <c r="E4188" t="s">
        <v>39</v>
      </c>
      <c r="F4188" t="s">
        <v>40</v>
      </c>
      <c r="G4188" t="s">
        <v>41</v>
      </c>
      <c r="H4188" t="s">
        <v>6595</v>
      </c>
      <c r="I4188" t="s">
        <v>7482</v>
      </c>
      <c r="J4188" s="4">
        <v>16031</v>
      </c>
    </row>
    <row r="4189" spans="1:10" x14ac:dyDescent="0.3">
      <c r="A4189" t="s">
        <v>7521</v>
      </c>
      <c r="B4189" s="4">
        <v>45670</v>
      </c>
      <c r="C4189" t="s">
        <v>7522</v>
      </c>
      <c r="D4189" t="s">
        <v>7523</v>
      </c>
      <c r="E4189" t="s">
        <v>39</v>
      </c>
      <c r="F4189" t="s">
        <v>40</v>
      </c>
      <c r="G4189" t="s">
        <v>41</v>
      </c>
      <c r="H4189" t="s">
        <v>6595</v>
      </c>
      <c r="I4189" t="s">
        <v>7482</v>
      </c>
      <c r="J4189" s="4">
        <v>16031</v>
      </c>
    </row>
    <row r="4190" spans="1:10" x14ac:dyDescent="0.3">
      <c r="A4190" t="s">
        <v>7524</v>
      </c>
      <c r="B4190" s="4">
        <v>45670</v>
      </c>
      <c r="C4190" t="s">
        <v>215</v>
      </c>
      <c r="D4190" t="s">
        <v>5719</v>
      </c>
      <c r="E4190" t="s">
        <v>39</v>
      </c>
      <c r="F4190" t="s">
        <v>40</v>
      </c>
      <c r="G4190" t="s">
        <v>41</v>
      </c>
      <c r="H4190" t="s">
        <v>6595</v>
      </c>
      <c r="I4190" t="s">
        <v>6910</v>
      </c>
      <c r="J4190" s="4">
        <v>24743</v>
      </c>
    </row>
    <row r="4191" spans="1:10" x14ac:dyDescent="0.3">
      <c r="A4191" t="s">
        <v>7525</v>
      </c>
      <c r="B4191" s="4">
        <v>45670</v>
      </c>
      <c r="C4191" t="s">
        <v>525</v>
      </c>
      <c r="D4191" t="s">
        <v>526</v>
      </c>
      <c r="E4191" t="s">
        <v>204</v>
      </c>
      <c r="F4191" t="s">
        <v>205</v>
      </c>
      <c r="G4191" t="s">
        <v>206</v>
      </c>
      <c r="H4191" t="s">
        <v>6595</v>
      </c>
      <c r="I4191" t="s">
        <v>7526</v>
      </c>
      <c r="J4191" s="4">
        <v>21649</v>
      </c>
    </row>
    <row r="4192" spans="1:10" x14ac:dyDescent="0.3">
      <c r="A4192" t="s">
        <v>7527</v>
      </c>
      <c r="B4192" s="4">
        <v>45670</v>
      </c>
      <c r="C4192" t="s">
        <v>3508</v>
      </c>
      <c r="D4192" t="s">
        <v>3509</v>
      </c>
      <c r="E4192" t="s">
        <v>204</v>
      </c>
      <c r="F4192" t="s">
        <v>205</v>
      </c>
      <c r="G4192" t="s">
        <v>206</v>
      </c>
      <c r="H4192" t="s">
        <v>6595</v>
      </c>
      <c r="I4192" t="s">
        <v>7526</v>
      </c>
      <c r="J4192" s="4">
        <v>21649</v>
      </c>
    </row>
    <row r="4193" spans="1:10" x14ac:dyDescent="0.3">
      <c r="A4193" t="s">
        <v>7528</v>
      </c>
      <c r="B4193" s="4">
        <v>45670</v>
      </c>
      <c r="C4193" t="s">
        <v>4065</v>
      </c>
      <c r="D4193" t="s">
        <v>4066</v>
      </c>
      <c r="E4193" t="s">
        <v>204</v>
      </c>
      <c r="F4193" t="s">
        <v>205</v>
      </c>
      <c r="G4193" t="s">
        <v>206</v>
      </c>
      <c r="H4193" t="s">
        <v>6595</v>
      </c>
      <c r="I4193" t="s">
        <v>7526</v>
      </c>
      <c r="J4193" s="4">
        <v>21649</v>
      </c>
    </row>
    <row r="4194" spans="1:10" x14ac:dyDescent="0.3">
      <c r="A4194" t="s">
        <v>7529</v>
      </c>
      <c r="B4194" s="4">
        <v>45670</v>
      </c>
      <c r="C4194" t="s">
        <v>311</v>
      </c>
      <c r="D4194" t="s">
        <v>3253</v>
      </c>
      <c r="E4194" t="s">
        <v>51</v>
      </c>
      <c r="F4194" t="s">
        <v>52</v>
      </c>
      <c r="G4194" t="s">
        <v>53</v>
      </c>
      <c r="H4194" t="s">
        <v>6595</v>
      </c>
      <c r="I4194" t="s">
        <v>7530</v>
      </c>
      <c r="J4194" s="4">
        <v>22859</v>
      </c>
    </row>
    <row r="4195" spans="1:10" x14ac:dyDescent="0.3">
      <c r="A4195" t="s">
        <v>7531</v>
      </c>
      <c r="B4195" s="4">
        <v>45670</v>
      </c>
      <c r="C4195" t="s">
        <v>5109</v>
      </c>
      <c r="D4195" t="s">
        <v>5110</v>
      </c>
      <c r="E4195" t="s">
        <v>39</v>
      </c>
      <c r="F4195" t="s">
        <v>40</v>
      </c>
      <c r="G4195" t="s">
        <v>41</v>
      </c>
      <c r="H4195" t="s">
        <v>6595</v>
      </c>
      <c r="I4195" t="s">
        <v>6870</v>
      </c>
      <c r="J4195" s="4">
        <v>26173</v>
      </c>
    </row>
    <row r="4196" spans="1:10" x14ac:dyDescent="0.3">
      <c r="A4196" t="s">
        <v>7532</v>
      </c>
      <c r="B4196" s="4">
        <v>45670</v>
      </c>
      <c r="C4196" t="s">
        <v>2697</v>
      </c>
      <c r="D4196" t="s">
        <v>2698</v>
      </c>
      <c r="E4196" t="s">
        <v>39</v>
      </c>
      <c r="F4196" t="s">
        <v>40</v>
      </c>
      <c r="G4196" t="s">
        <v>41</v>
      </c>
      <c r="H4196" t="s">
        <v>6595</v>
      </c>
      <c r="I4196" t="s">
        <v>6870</v>
      </c>
      <c r="J4196" s="4">
        <v>26173</v>
      </c>
    </row>
    <row r="4197" spans="1:10" x14ac:dyDescent="0.3">
      <c r="A4197" t="s">
        <v>7533</v>
      </c>
      <c r="B4197" s="4">
        <v>45670</v>
      </c>
      <c r="C4197" t="s">
        <v>215</v>
      </c>
      <c r="D4197" t="s">
        <v>5719</v>
      </c>
      <c r="E4197" t="s">
        <v>39</v>
      </c>
      <c r="F4197" t="s">
        <v>40</v>
      </c>
      <c r="G4197" t="s">
        <v>41</v>
      </c>
      <c r="H4197" t="s">
        <v>6595</v>
      </c>
      <c r="I4197" t="s">
        <v>6826</v>
      </c>
      <c r="J4197" s="4">
        <v>35550</v>
      </c>
    </row>
    <row r="4198" spans="1:10" x14ac:dyDescent="0.3">
      <c r="A4198" t="s">
        <v>7534</v>
      </c>
      <c r="B4198" s="4">
        <v>45670</v>
      </c>
      <c r="C4198" t="s">
        <v>188</v>
      </c>
      <c r="D4198" t="s">
        <v>7535</v>
      </c>
      <c r="E4198" t="s">
        <v>39</v>
      </c>
      <c r="F4198" t="s">
        <v>40</v>
      </c>
      <c r="G4198" t="s">
        <v>41</v>
      </c>
      <c r="H4198" t="s">
        <v>6595</v>
      </c>
      <c r="I4198" t="s">
        <v>6826</v>
      </c>
      <c r="J4198" s="4">
        <v>35550</v>
      </c>
    </row>
    <row r="4199" spans="1:10" x14ac:dyDescent="0.3">
      <c r="A4199" t="s">
        <v>7536</v>
      </c>
      <c r="B4199" s="4">
        <v>45670</v>
      </c>
      <c r="C4199" t="s">
        <v>7211</v>
      </c>
      <c r="D4199" t="s">
        <v>7537</v>
      </c>
      <c r="E4199" t="s">
        <v>39</v>
      </c>
      <c r="F4199" t="s">
        <v>40</v>
      </c>
      <c r="G4199" t="s">
        <v>41</v>
      </c>
      <c r="H4199" t="s">
        <v>6595</v>
      </c>
      <c r="I4199" t="s">
        <v>7538</v>
      </c>
      <c r="J4199" s="4">
        <v>20774</v>
      </c>
    </row>
    <row r="4200" spans="1:10" x14ac:dyDescent="0.3">
      <c r="A4200" t="s">
        <v>7539</v>
      </c>
      <c r="B4200" s="4">
        <v>45670</v>
      </c>
      <c r="C4200" t="s">
        <v>520</v>
      </c>
      <c r="D4200" t="s">
        <v>7540</v>
      </c>
      <c r="E4200" t="s">
        <v>39</v>
      </c>
      <c r="F4200" t="s">
        <v>40</v>
      </c>
      <c r="G4200" t="s">
        <v>41</v>
      </c>
      <c r="H4200" t="s">
        <v>6595</v>
      </c>
      <c r="I4200" t="s">
        <v>6792</v>
      </c>
      <c r="J4200" s="4">
        <v>21909</v>
      </c>
    </row>
    <row r="4201" spans="1:10" x14ac:dyDescent="0.3">
      <c r="A4201" t="s">
        <v>7541</v>
      </c>
      <c r="B4201" s="4">
        <v>45670</v>
      </c>
      <c r="C4201" t="s">
        <v>680</v>
      </c>
      <c r="D4201" t="s">
        <v>7330</v>
      </c>
      <c r="E4201" t="s">
        <v>39</v>
      </c>
      <c r="F4201" t="s">
        <v>40</v>
      </c>
      <c r="G4201" t="s">
        <v>41</v>
      </c>
      <c r="H4201" t="s">
        <v>6595</v>
      </c>
      <c r="I4201" t="s">
        <v>7542</v>
      </c>
      <c r="J4201" s="4">
        <v>25849</v>
      </c>
    </row>
    <row r="4202" spans="1:10" x14ac:dyDescent="0.3">
      <c r="A4202" t="s">
        <v>7543</v>
      </c>
      <c r="B4202" s="4">
        <v>45670</v>
      </c>
      <c r="C4202" t="s">
        <v>1618</v>
      </c>
      <c r="D4202" t="s">
        <v>6906</v>
      </c>
      <c r="E4202" t="s">
        <v>39</v>
      </c>
      <c r="F4202" t="s">
        <v>40</v>
      </c>
      <c r="G4202" t="s">
        <v>41</v>
      </c>
      <c r="H4202" t="s">
        <v>6595</v>
      </c>
      <c r="I4202" t="s">
        <v>7542</v>
      </c>
      <c r="J4202" s="4">
        <v>25849</v>
      </c>
    </row>
    <row r="4203" spans="1:10" x14ac:dyDescent="0.3">
      <c r="A4203" t="s">
        <v>7544</v>
      </c>
      <c r="B4203" s="4">
        <v>45670</v>
      </c>
      <c r="C4203" t="s">
        <v>7545</v>
      </c>
      <c r="D4203" t="s">
        <v>7546</v>
      </c>
      <c r="E4203" t="s">
        <v>7452</v>
      </c>
      <c r="F4203" t="s">
        <v>7453</v>
      </c>
      <c r="G4203" t="s">
        <v>7454</v>
      </c>
      <c r="H4203" t="s">
        <v>6595</v>
      </c>
      <c r="I4203" t="s">
        <v>7450</v>
      </c>
      <c r="J4203" s="4">
        <v>20605</v>
      </c>
    </row>
    <row r="4204" spans="1:10" x14ac:dyDescent="0.3">
      <c r="A4204" t="s">
        <v>7547</v>
      </c>
      <c r="B4204" s="4">
        <v>45670</v>
      </c>
      <c r="C4204" t="s">
        <v>422</v>
      </c>
      <c r="D4204" t="s">
        <v>6918</v>
      </c>
      <c r="E4204" t="s">
        <v>39</v>
      </c>
      <c r="F4204" t="s">
        <v>40</v>
      </c>
      <c r="G4204" t="s">
        <v>41</v>
      </c>
      <c r="H4204" t="s">
        <v>6595</v>
      </c>
      <c r="I4204" t="s">
        <v>7548</v>
      </c>
      <c r="J4204" s="4">
        <v>24419</v>
      </c>
    </row>
    <row r="4205" spans="1:10" x14ac:dyDescent="0.3">
      <c r="A4205" t="s">
        <v>7549</v>
      </c>
      <c r="B4205" s="4">
        <v>45670</v>
      </c>
      <c r="C4205" t="s">
        <v>3557</v>
      </c>
      <c r="D4205" t="s">
        <v>3558</v>
      </c>
      <c r="E4205" t="s">
        <v>204</v>
      </c>
      <c r="F4205" t="s">
        <v>205</v>
      </c>
      <c r="G4205" t="s">
        <v>206</v>
      </c>
      <c r="H4205" t="s">
        <v>6595</v>
      </c>
      <c r="I4205" t="s">
        <v>6756</v>
      </c>
      <c r="J4205" s="4">
        <v>25981</v>
      </c>
    </row>
    <row r="4206" spans="1:10" x14ac:dyDescent="0.3">
      <c r="A4206" t="s">
        <v>7550</v>
      </c>
      <c r="B4206" s="4">
        <v>45670</v>
      </c>
      <c r="C4206" t="s">
        <v>1795</v>
      </c>
      <c r="D4206" t="s">
        <v>1796</v>
      </c>
      <c r="E4206" t="s">
        <v>39</v>
      </c>
      <c r="F4206" t="s">
        <v>40</v>
      </c>
      <c r="G4206" t="s">
        <v>41</v>
      </c>
      <c r="H4206" t="s">
        <v>6595</v>
      </c>
      <c r="I4206" t="s">
        <v>7551</v>
      </c>
      <c r="J4206" s="4">
        <v>18025</v>
      </c>
    </row>
    <row r="4207" spans="1:10" x14ac:dyDescent="0.3">
      <c r="A4207" t="s">
        <v>7552</v>
      </c>
      <c r="B4207" s="4">
        <v>45670</v>
      </c>
      <c r="C4207" t="s">
        <v>105</v>
      </c>
      <c r="D4207" t="s">
        <v>6614</v>
      </c>
      <c r="E4207" t="s">
        <v>39</v>
      </c>
      <c r="F4207" t="s">
        <v>40</v>
      </c>
      <c r="G4207" t="s">
        <v>41</v>
      </c>
      <c r="H4207" t="s">
        <v>6595</v>
      </c>
      <c r="I4207" t="s">
        <v>7551</v>
      </c>
      <c r="J4207" s="4">
        <v>18025</v>
      </c>
    </row>
    <row r="4208" spans="1:10" x14ac:dyDescent="0.3">
      <c r="A4208" t="s">
        <v>7553</v>
      </c>
      <c r="B4208" s="4">
        <v>45670</v>
      </c>
      <c r="C4208" t="s">
        <v>1144</v>
      </c>
      <c r="D4208" t="s">
        <v>7038</v>
      </c>
      <c r="E4208" t="s">
        <v>39</v>
      </c>
      <c r="F4208" t="s">
        <v>40</v>
      </c>
      <c r="G4208" t="s">
        <v>41</v>
      </c>
      <c r="H4208" t="s">
        <v>6595</v>
      </c>
      <c r="I4208" t="s">
        <v>7551</v>
      </c>
      <c r="J4208" s="4">
        <v>18025</v>
      </c>
    </row>
    <row r="4209" spans="1:10" x14ac:dyDescent="0.3">
      <c r="A4209" t="s">
        <v>7554</v>
      </c>
      <c r="B4209" s="4">
        <v>45670</v>
      </c>
      <c r="C4209" t="s">
        <v>3831</v>
      </c>
      <c r="D4209" t="s">
        <v>7555</v>
      </c>
      <c r="E4209" t="s">
        <v>39</v>
      </c>
      <c r="F4209" t="s">
        <v>40</v>
      </c>
      <c r="G4209" t="s">
        <v>41</v>
      </c>
      <c r="H4209" t="s">
        <v>6595</v>
      </c>
      <c r="I4209" t="s">
        <v>7106</v>
      </c>
      <c r="J4209" s="4">
        <v>20579</v>
      </c>
    </row>
    <row r="4210" spans="1:10" x14ac:dyDescent="0.3">
      <c r="A4210" t="s">
        <v>7556</v>
      </c>
      <c r="B4210" s="4">
        <v>45670</v>
      </c>
      <c r="C4210" t="s">
        <v>574</v>
      </c>
      <c r="D4210" t="s">
        <v>1164</v>
      </c>
      <c r="E4210" t="s">
        <v>39</v>
      </c>
      <c r="F4210" t="s">
        <v>40</v>
      </c>
      <c r="G4210" t="s">
        <v>41</v>
      </c>
      <c r="H4210" t="s">
        <v>6595</v>
      </c>
      <c r="I4210" t="s">
        <v>7557</v>
      </c>
      <c r="J4210" s="4">
        <v>21265</v>
      </c>
    </row>
    <row r="4211" spans="1:10" x14ac:dyDescent="0.3">
      <c r="A4211" t="s">
        <v>7558</v>
      </c>
      <c r="B4211" s="4">
        <v>45670</v>
      </c>
      <c r="C4211" t="s">
        <v>670</v>
      </c>
      <c r="D4211" t="s">
        <v>671</v>
      </c>
      <c r="E4211" t="s">
        <v>39</v>
      </c>
      <c r="F4211" t="s">
        <v>40</v>
      </c>
      <c r="G4211" t="s">
        <v>41</v>
      </c>
      <c r="H4211" t="s">
        <v>6595</v>
      </c>
      <c r="I4211" t="s">
        <v>7557</v>
      </c>
      <c r="J4211" s="4">
        <v>21265</v>
      </c>
    </row>
    <row r="4212" spans="1:10" x14ac:dyDescent="0.3">
      <c r="A4212" t="s">
        <v>7559</v>
      </c>
      <c r="B4212" s="4">
        <v>45670</v>
      </c>
      <c r="C4212" t="s">
        <v>1376</v>
      </c>
      <c r="D4212" t="s">
        <v>1377</v>
      </c>
      <c r="E4212" t="s">
        <v>204</v>
      </c>
      <c r="F4212" t="s">
        <v>205</v>
      </c>
      <c r="G4212" t="s">
        <v>206</v>
      </c>
      <c r="H4212" t="s">
        <v>6595</v>
      </c>
      <c r="I4212" t="s">
        <v>7560</v>
      </c>
      <c r="J4212" s="4">
        <v>14039</v>
      </c>
    </row>
    <row r="4213" spans="1:10" x14ac:dyDescent="0.3">
      <c r="A4213" t="s">
        <v>7561</v>
      </c>
      <c r="B4213" s="4">
        <v>45670</v>
      </c>
      <c r="C4213" t="s">
        <v>2110</v>
      </c>
      <c r="D4213" t="s">
        <v>2111</v>
      </c>
      <c r="E4213" t="s">
        <v>39</v>
      </c>
      <c r="F4213" t="s">
        <v>40</v>
      </c>
      <c r="G4213" t="s">
        <v>41</v>
      </c>
      <c r="H4213" t="s">
        <v>6595</v>
      </c>
      <c r="I4213" t="s">
        <v>7551</v>
      </c>
      <c r="J4213" s="4">
        <v>18025</v>
      </c>
    </row>
    <row r="4214" spans="1:10" x14ac:dyDescent="0.3">
      <c r="A4214" t="s">
        <v>7562</v>
      </c>
      <c r="B4214" s="4">
        <v>45670</v>
      </c>
      <c r="C4214" t="s">
        <v>739</v>
      </c>
      <c r="D4214" t="s">
        <v>6850</v>
      </c>
      <c r="E4214" t="s">
        <v>39</v>
      </c>
      <c r="F4214" t="s">
        <v>40</v>
      </c>
      <c r="G4214" t="s">
        <v>41</v>
      </c>
      <c r="H4214" t="s">
        <v>6595</v>
      </c>
      <c r="I4214" t="s">
        <v>7551</v>
      </c>
      <c r="J4214" s="4">
        <v>18025</v>
      </c>
    </row>
    <row r="4215" spans="1:10" x14ac:dyDescent="0.3">
      <c r="A4215" t="s">
        <v>7563</v>
      </c>
      <c r="B4215" s="4">
        <v>45670</v>
      </c>
      <c r="C4215" t="s">
        <v>235</v>
      </c>
      <c r="D4215" t="s">
        <v>6760</v>
      </c>
      <c r="E4215" t="s">
        <v>39</v>
      </c>
      <c r="F4215" t="s">
        <v>40</v>
      </c>
      <c r="G4215" t="s">
        <v>41</v>
      </c>
      <c r="H4215" t="s">
        <v>6595</v>
      </c>
      <c r="I4215" t="s">
        <v>7551</v>
      </c>
      <c r="J4215" s="4">
        <v>18025</v>
      </c>
    </row>
    <row r="4216" spans="1:10" x14ac:dyDescent="0.3">
      <c r="A4216" t="s">
        <v>7564</v>
      </c>
      <c r="B4216" s="4">
        <v>45670</v>
      </c>
      <c r="C4216" t="s">
        <v>7214</v>
      </c>
      <c r="D4216" t="s">
        <v>7215</v>
      </c>
      <c r="E4216" t="s">
        <v>39</v>
      </c>
      <c r="F4216" t="s">
        <v>40</v>
      </c>
      <c r="G4216" t="s">
        <v>41</v>
      </c>
      <c r="H4216" t="s">
        <v>6595</v>
      </c>
      <c r="I4216" t="s">
        <v>7160</v>
      </c>
      <c r="J4216" s="4">
        <v>15387</v>
      </c>
    </row>
    <row r="4217" spans="1:10" x14ac:dyDescent="0.3">
      <c r="A4217" t="s">
        <v>7565</v>
      </c>
      <c r="B4217" s="4">
        <v>45670</v>
      </c>
      <c r="C4217" t="s">
        <v>5356</v>
      </c>
      <c r="D4217" t="s">
        <v>7566</v>
      </c>
      <c r="E4217" t="s">
        <v>7567</v>
      </c>
      <c r="F4217" t="s">
        <v>7568</v>
      </c>
      <c r="G4217" t="s">
        <v>7569</v>
      </c>
      <c r="H4217" t="s">
        <v>6595</v>
      </c>
      <c r="I4217" t="s">
        <v>6956</v>
      </c>
      <c r="J4217" s="4">
        <v>20736</v>
      </c>
    </row>
    <row r="4218" spans="1:10" x14ac:dyDescent="0.3">
      <c r="A4218" t="s">
        <v>7570</v>
      </c>
      <c r="B4218" s="4">
        <v>45670</v>
      </c>
      <c r="C4218" t="s">
        <v>3807</v>
      </c>
      <c r="D4218" t="s">
        <v>3808</v>
      </c>
      <c r="E4218" t="s">
        <v>204</v>
      </c>
      <c r="F4218" t="s">
        <v>205</v>
      </c>
      <c r="G4218" t="s">
        <v>206</v>
      </c>
      <c r="H4218" t="s">
        <v>6595</v>
      </c>
      <c r="I4218" t="s">
        <v>6828</v>
      </c>
      <c r="J4218" s="4">
        <v>15471</v>
      </c>
    </row>
    <row r="4219" spans="1:10" x14ac:dyDescent="0.3">
      <c r="A4219" t="s">
        <v>7571</v>
      </c>
      <c r="B4219" s="4">
        <v>45670</v>
      </c>
      <c r="C4219" t="s">
        <v>5378</v>
      </c>
      <c r="D4219" t="s">
        <v>6708</v>
      </c>
      <c r="E4219" t="s">
        <v>6621</v>
      </c>
      <c r="F4219" t="s">
        <v>6622</v>
      </c>
      <c r="G4219" t="s">
        <v>6623</v>
      </c>
      <c r="H4219" t="s">
        <v>6595</v>
      </c>
      <c r="I4219" t="s">
        <v>7572</v>
      </c>
      <c r="J4219" s="4">
        <v>19529</v>
      </c>
    </row>
    <row r="4220" spans="1:10" x14ac:dyDescent="0.3">
      <c r="A4220" t="s">
        <v>7573</v>
      </c>
      <c r="B4220" s="4">
        <v>45670</v>
      </c>
      <c r="C4220" t="s">
        <v>3127</v>
      </c>
      <c r="D4220" t="s">
        <v>3128</v>
      </c>
      <c r="E4220" t="s">
        <v>39</v>
      </c>
      <c r="F4220" t="s">
        <v>40</v>
      </c>
      <c r="G4220" t="s">
        <v>41</v>
      </c>
      <c r="H4220" t="s">
        <v>6595</v>
      </c>
      <c r="I4220" t="s">
        <v>7514</v>
      </c>
      <c r="J4220" s="4">
        <v>15751</v>
      </c>
    </row>
    <row r="4221" spans="1:10" x14ac:dyDescent="0.3">
      <c r="A4221" t="s">
        <v>7574</v>
      </c>
      <c r="B4221" s="4">
        <v>45670</v>
      </c>
      <c r="C4221" t="s">
        <v>434</v>
      </c>
      <c r="D4221" t="s">
        <v>6786</v>
      </c>
      <c r="E4221" t="s">
        <v>39</v>
      </c>
      <c r="F4221" t="s">
        <v>40</v>
      </c>
      <c r="G4221" t="s">
        <v>41</v>
      </c>
      <c r="H4221" t="s">
        <v>6595</v>
      </c>
      <c r="I4221" t="s">
        <v>7514</v>
      </c>
      <c r="J4221" s="4">
        <v>15751</v>
      </c>
    </row>
    <row r="4222" spans="1:10" x14ac:dyDescent="0.3">
      <c r="A4222" t="s">
        <v>7575</v>
      </c>
      <c r="B4222" s="4">
        <v>45670</v>
      </c>
      <c r="C4222" t="s">
        <v>261</v>
      </c>
      <c r="D4222" t="s">
        <v>262</v>
      </c>
      <c r="E4222" t="s">
        <v>39</v>
      </c>
      <c r="F4222" t="s">
        <v>40</v>
      </c>
      <c r="G4222" t="s">
        <v>41</v>
      </c>
      <c r="H4222" t="s">
        <v>6595</v>
      </c>
      <c r="I4222" t="s">
        <v>7576</v>
      </c>
      <c r="J4222" s="4">
        <v>21863</v>
      </c>
    </row>
    <row r="4223" spans="1:10" x14ac:dyDescent="0.3">
      <c r="A4223" t="s">
        <v>7577</v>
      </c>
      <c r="B4223" s="4">
        <v>45670</v>
      </c>
      <c r="C4223" t="s">
        <v>7578</v>
      </c>
      <c r="D4223" t="s">
        <v>7579</v>
      </c>
      <c r="E4223" t="s">
        <v>6621</v>
      </c>
      <c r="F4223" t="s">
        <v>6622</v>
      </c>
      <c r="G4223" t="s">
        <v>6623</v>
      </c>
      <c r="H4223" t="s">
        <v>6595</v>
      </c>
      <c r="I4223" t="s">
        <v>6879</v>
      </c>
      <c r="J4223" s="4">
        <v>19237</v>
      </c>
    </row>
    <row r="4224" spans="1:10" x14ac:dyDescent="0.3">
      <c r="A4224" t="s">
        <v>7580</v>
      </c>
      <c r="B4224" s="4">
        <v>45670</v>
      </c>
      <c r="C4224" t="s">
        <v>7581</v>
      </c>
      <c r="D4224" t="s">
        <v>7582</v>
      </c>
      <c r="E4224" t="s">
        <v>204</v>
      </c>
      <c r="F4224" t="s">
        <v>205</v>
      </c>
      <c r="G4224" t="s">
        <v>206</v>
      </c>
      <c r="H4224" t="s">
        <v>6595</v>
      </c>
      <c r="I4224" t="s">
        <v>7583</v>
      </c>
      <c r="J4224" s="4">
        <v>18273</v>
      </c>
    </row>
    <row r="4225" spans="1:10" x14ac:dyDescent="0.3">
      <c r="A4225" t="s">
        <v>7584</v>
      </c>
      <c r="B4225" s="4">
        <v>45670</v>
      </c>
      <c r="C4225" t="s">
        <v>7585</v>
      </c>
      <c r="D4225" t="s">
        <v>7068</v>
      </c>
      <c r="E4225" t="s">
        <v>6986</v>
      </c>
      <c r="F4225" t="s">
        <v>6987</v>
      </c>
      <c r="G4225" t="s">
        <v>6988</v>
      </c>
      <c r="H4225" t="s">
        <v>6595</v>
      </c>
      <c r="I4225" t="s">
        <v>6989</v>
      </c>
      <c r="J4225" s="4">
        <v>13359</v>
      </c>
    </row>
    <row r="4226" spans="1:10" x14ac:dyDescent="0.3">
      <c r="A4226" t="s">
        <v>7586</v>
      </c>
      <c r="B4226" s="4">
        <v>45671</v>
      </c>
      <c r="C4226" t="s">
        <v>7587</v>
      </c>
      <c r="D4226" t="s">
        <v>7255</v>
      </c>
      <c r="E4226" t="s">
        <v>6621</v>
      </c>
      <c r="F4226" t="s">
        <v>6622</v>
      </c>
      <c r="G4226" t="s">
        <v>6623</v>
      </c>
      <c r="H4226" t="s">
        <v>6595</v>
      </c>
      <c r="I4226" t="s">
        <v>7282</v>
      </c>
      <c r="J4226" s="4">
        <v>19257</v>
      </c>
    </row>
    <row r="4227" spans="1:10" x14ac:dyDescent="0.3">
      <c r="A4227" t="s">
        <v>7588</v>
      </c>
      <c r="B4227" s="4">
        <v>45671</v>
      </c>
      <c r="C4227" t="s">
        <v>884</v>
      </c>
      <c r="D4227" t="s">
        <v>130</v>
      </c>
      <c r="E4227" t="s">
        <v>7490</v>
      </c>
      <c r="F4227" t="s">
        <v>7491</v>
      </c>
      <c r="G4227" t="s">
        <v>7492</v>
      </c>
      <c r="H4227" t="s">
        <v>6595</v>
      </c>
      <c r="I4227" t="s">
        <v>6867</v>
      </c>
      <c r="J4227" s="4">
        <v>20624</v>
      </c>
    </row>
    <row r="4228" spans="1:10" x14ac:dyDescent="0.3">
      <c r="A4228" t="s">
        <v>7589</v>
      </c>
      <c r="B4228" s="4">
        <v>45671</v>
      </c>
      <c r="C4228" t="s">
        <v>496</v>
      </c>
      <c r="D4228" t="s">
        <v>7590</v>
      </c>
      <c r="E4228" t="s">
        <v>204</v>
      </c>
      <c r="F4228" t="s">
        <v>205</v>
      </c>
      <c r="G4228" t="s">
        <v>206</v>
      </c>
      <c r="H4228" t="s">
        <v>6595</v>
      </c>
      <c r="I4228" t="s">
        <v>7591</v>
      </c>
      <c r="J4228" s="4">
        <v>25463</v>
      </c>
    </row>
    <row r="4229" spans="1:10" x14ac:dyDescent="0.3">
      <c r="A4229" t="s">
        <v>7592</v>
      </c>
      <c r="B4229" s="4">
        <v>45671</v>
      </c>
      <c r="C4229" t="s">
        <v>363</v>
      </c>
      <c r="D4229" t="s">
        <v>7593</v>
      </c>
      <c r="E4229" t="s">
        <v>204</v>
      </c>
      <c r="F4229" t="s">
        <v>205</v>
      </c>
      <c r="G4229" t="s">
        <v>206</v>
      </c>
      <c r="H4229" t="s">
        <v>6595</v>
      </c>
      <c r="I4229" t="s">
        <v>7591</v>
      </c>
      <c r="J4229" s="4">
        <v>25463</v>
      </c>
    </row>
    <row r="4230" spans="1:10" x14ac:dyDescent="0.3">
      <c r="A4230" t="s">
        <v>7594</v>
      </c>
      <c r="B4230" s="4">
        <v>45671</v>
      </c>
      <c r="C4230" t="s">
        <v>7595</v>
      </c>
      <c r="D4230" t="s">
        <v>7596</v>
      </c>
      <c r="E4230" t="s">
        <v>204</v>
      </c>
      <c r="F4230" t="s">
        <v>205</v>
      </c>
      <c r="G4230" t="s">
        <v>206</v>
      </c>
      <c r="H4230" t="s">
        <v>6595</v>
      </c>
      <c r="I4230" t="s">
        <v>7591</v>
      </c>
      <c r="J4230" s="4">
        <v>25463</v>
      </c>
    </row>
    <row r="4231" spans="1:10" x14ac:dyDescent="0.3">
      <c r="A4231" t="s">
        <v>7597</v>
      </c>
      <c r="B4231" s="4">
        <v>45671</v>
      </c>
      <c r="C4231" t="s">
        <v>640</v>
      </c>
      <c r="D4231" t="s">
        <v>7019</v>
      </c>
      <c r="E4231" t="s">
        <v>204</v>
      </c>
      <c r="F4231" t="s">
        <v>205</v>
      </c>
      <c r="G4231" t="s">
        <v>206</v>
      </c>
      <c r="H4231" t="s">
        <v>6595</v>
      </c>
      <c r="I4231" t="s">
        <v>7591</v>
      </c>
      <c r="J4231" s="4">
        <v>25463</v>
      </c>
    </row>
    <row r="4232" spans="1:10" x14ac:dyDescent="0.3">
      <c r="A4232" t="s">
        <v>7598</v>
      </c>
      <c r="B4232" s="4">
        <v>45671</v>
      </c>
      <c r="C4232" t="s">
        <v>105</v>
      </c>
      <c r="D4232" t="s">
        <v>6614</v>
      </c>
      <c r="E4232" t="s">
        <v>204</v>
      </c>
      <c r="F4232" t="s">
        <v>205</v>
      </c>
      <c r="G4232" t="s">
        <v>206</v>
      </c>
      <c r="H4232" t="s">
        <v>6595</v>
      </c>
      <c r="I4232" t="s">
        <v>7591</v>
      </c>
      <c r="J4232" s="4">
        <v>25463</v>
      </c>
    </row>
    <row r="4233" spans="1:10" x14ac:dyDescent="0.3">
      <c r="A4233" t="s">
        <v>7599</v>
      </c>
      <c r="B4233" s="4">
        <v>45671</v>
      </c>
      <c r="C4233" t="s">
        <v>3591</v>
      </c>
      <c r="D4233" t="s">
        <v>7600</v>
      </c>
      <c r="E4233" t="s">
        <v>204</v>
      </c>
      <c r="F4233" t="s">
        <v>205</v>
      </c>
      <c r="G4233" t="s">
        <v>206</v>
      </c>
      <c r="H4233" t="s">
        <v>6595</v>
      </c>
      <c r="I4233" t="s">
        <v>7591</v>
      </c>
      <c r="J4233" s="4">
        <v>25463</v>
      </c>
    </row>
    <row r="4234" spans="1:10" x14ac:dyDescent="0.3">
      <c r="A4234" t="s">
        <v>7601</v>
      </c>
      <c r="B4234" s="4">
        <v>45671</v>
      </c>
      <c r="C4234" t="s">
        <v>75</v>
      </c>
      <c r="D4234" t="s">
        <v>6706</v>
      </c>
      <c r="E4234" t="s">
        <v>204</v>
      </c>
      <c r="F4234" t="s">
        <v>205</v>
      </c>
      <c r="G4234" t="s">
        <v>206</v>
      </c>
      <c r="H4234" t="s">
        <v>6595</v>
      </c>
      <c r="I4234" t="s">
        <v>7602</v>
      </c>
      <c r="J4234" s="4">
        <v>17726</v>
      </c>
    </row>
    <row r="4235" spans="1:10" x14ac:dyDescent="0.3">
      <c r="A4235" t="s">
        <v>7603</v>
      </c>
      <c r="B4235" s="4">
        <v>45671</v>
      </c>
      <c r="C4235" t="s">
        <v>2236</v>
      </c>
      <c r="D4235" t="s">
        <v>2237</v>
      </c>
      <c r="E4235" t="s">
        <v>204</v>
      </c>
      <c r="F4235" t="s">
        <v>205</v>
      </c>
      <c r="G4235" t="s">
        <v>206</v>
      </c>
      <c r="H4235" t="s">
        <v>6595</v>
      </c>
      <c r="I4235" t="s">
        <v>7604</v>
      </c>
      <c r="J4235" s="4">
        <v>21198</v>
      </c>
    </row>
    <row r="4236" spans="1:10" x14ac:dyDescent="0.3">
      <c r="A4236" t="s">
        <v>7605</v>
      </c>
      <c r="B4236" s="4">
        <v>45671</v>
      </c>
      <c r="C4236" t="s">
        <v>6081</v>
      </c>
      <c r="D4236" t="s">
        <v>6082</v>
      </c>
      <c r="E4236" t="s">
        <v>204</v>
      </c>
      <c r="F4236" t="s">
        <v>205</v>
      </c>
      <c r="G4236" t="s">
        <v>206</v>
      </c>
      <c r="H4236" t="s">
        <v>6595</v>
      </c>
      <c r="I4236" t="s">
        <v>7604</v>
      </c>
      <c r="J4236" s="4">
        <v>21198</v>
      </c>
    </row>
    <row r="4237" spans="1:10" x14ac:dyDescent="0.3">
      <c r="A4237" t="s">
        <v>7606</v>
      </c>
      <c r="B4237" s="4">
        <v>45671</v>
      </c>
      <c r="C4237" t="s">
        <v>545</v>
      </c>
      <c r="D4237" t="s">
        <v>6720</v>
      </c>
      <c r="E4237" t="s">
        <v>204</v>
      </c>
      <c r="F4237" t="s">
        <v>205</v>
      </c>
      <c r="G4237" t="s">
        <v>206</v>
      </c>
      <c r="H4237" t="s">
        <v>6595</v>
      </c>
      <c r="I4237" t="s">
        <v>7604</v>
      </c>
      <c r="J4237" s="4">
        <v>21198</v>
      </c>
    </row>
    <row r="4238" spans="1:10" x14ac:dyDescent="0.3">
      <c r="A4238" t="s">
        <v>7607</v>
      </c>
      <c r="B4238" s="4">
        <v>45671</v>
      </c>
      <c r="C4238" t="s">
        <v>662</v>
      </c>
      <c r="D4238" t="s">
        <v>663</v>
      </c>
      <c r="E4238" t="s">
        <v>204</v>
      </c>
      <c r="F4238" t="s">
        <v>205</v>
      </c>
      <c r="G4238" t="s">
        <v>206</v>
      </c>
      <c r="H4238" t="s">
        <v>6595</v>
      </c>
      <c r="I4238" t="s">
        <v>7602</v>
      </c>
      <c r="J4238" s="4">
        <v>17726</v>
      </c>
    </row>
    <row r="4239" spans="1:10" x14ac:dyDescent="0.3">
      <c r="A4239" t="s">
        <v>7608</v>
      </c>
      <c r="B4239" s="4">
        <v>45671</v>
      </c>
      <c r="C4239" t="s">
        <v>88</v>
      </c>
      <c r="D4239" t="s">
        <v>89</v>
      </c>
      <c r="E4239" t="s">
        <v>77</v>
      </c>
      <c r="F4239" t="s">
        <v>78</v>
      </c>
      <c r="G4239" t="s">
        <v>79</v>
      </c>
      <c r="H4239" t="s">
        <v>6595</v>
      </c>
      <c r="I4239" t="s">
        <v>6782</v>
      </c>
      <c r="J4239" s="4">
        <v>24774</v>
      </c>
    </row>
    <row r="4240" spans="1:10" x14ac:dyDescent="0.3">
      <c r="A4240" t="s">
        <v>7609</v>
      </c>
      <c r="B4240" s="4">
        <v>45671</v>
      </c>
      <c r="C4240" t="s">
        <v>7610</v>
      </c>
      <c r="D4240" t="s">
        <v>7204</v>
      </c>
      <c r="E4240" t="s">
        <v>6986</v>
      </c>
      <c r="F4240" t="s">
        <v>6987</v>
      </c>
      <c r="G4240" t="s">
        <v>6988</v>
      </c>
      <c r="H4240" t="s">
        <v>6595</v>
      </c>
      <c r="I4240" t="s">
        <v>6989</v>
      </c>
      <c r="J4240" s="4">
        <v>13359</v>
      </c>
    </row>
    <row r="4241" spans="1:10" x14ac:dyDescent="0.3">
      <c r="A4241" t="s">
        <v>7611</v>
      </c>
      <c r="B4241" s="4">
        <v>45671</v>
      </c>
      <c r="C4241" t="s">
        <v>951</v>
      </c>
      <c r="D4241" t="s">
        <v>7612</v>
      </c>
      <c r="E4241" t="s">
        <v>39</v>
      </c>
      <c r="F4241" t="s">
        <v>40</v>
      </c>
      <c r="G4241" t="s">
        <v>41</v>
      </c>
      <c r="H4241" t="s">
        <v>6595</v>
      </c>
      <c r="I4241" t="s">
        <v>7613</v>
      </c>
      <c r="J4241" s="4">
        <v>20452</v>
      </c>
    </row>
    <row r="4242" spans="1:10" x14ac:dyDescent="0.3">
      <c r="A4242" t="s">
        <v>7614</v>
      </c>
      <c r="B4242" s="4">
        <v>45671</v>
      </c>
      <c r="C4242" t="s">
        <v>1528</v>
      </c>
      <c r="D4242" t="s">
        <v>1529</v>
      </c>
      <c r="E4242" t="s">
        <v>6986</v>
      </c>
      <c r="F4242" t="s">
        <v>6987</v>
      </c>
      <c r="G4242" t="s">
        <v>6988</v>
      </c>
      <c r="H4242" t="s">
        <v>6595</v>
      </c>
      <c r="I4242" t="s">
        <v>7072</v>
      </c>
      <c r="J4242" s="4">
        <v>15967</v>
      </c>
    </row>
    <row r="4243" spans="1:10" x14ac:dyDescent="0.3">
      <c r="A4243" t="s">
        <v>7615</v>
      </c>
      <c r="B4243" s="4">
        <v>45671</v>
      </c>
      <c r="C4243" t="s">
        <v>311</v>
      </c>
      <c r="D4243" t="s">
        <v>3253</v>
      </c>
      <c r="E4243" t="s">
        <v>204</v>
      </c>
      <c r="F4243" t="s">
        <v>205</v>
      </c>
      <c r="G4243" t="s">
        <v>206</v>
      </c>
      <c r="H4243" t="s">
        <v>6595</v>
      </c>
      <c r="I4243" t="s">
        <v>7616</v>
      </c>
      <c r="J4243" s="4">
        <v>21035</v>
      </c>
    </row>
    <row r="4244" spans="1:10" x14ac:dyDescent="0.3">
      <c r="A4244" t="s">
        <v>7617</v>
      </c>
      <c r="B4244" s="4">
        <v>45671</v>
      </c>
      <c r="C4244" t="s">
        <v>6640</v>
      </c>
      <c r="D4244" t="s">
        <v>6641</v>
      </c>
      <c r="E4244" t="s">
        <v>39</v>
      </c>
      <c r="F4244" t="s">
        <v>40</v>
      </c>
      <c r="G4244" t="s">
        <v>41</v>
      </c>
      <c r="H4244" t="s">
        <v>6595</v>
      </c>
      <c r="I4244" t="s">
        <v>6658</v>
      </c>
      <c r="J4244" s="4">
        <v>19406</v>
      </c>
    </row>
    <row r="4245" spans="1:10" x14ac:dyDescent="0.3">
      <c r="A4245" t="s">
        <v>7618</v>
      </c>
      <c r="B4245" s="4">
        <v>45671</v>
      </c>
      <c r="C4245" t="s">
        <v>7619</v>
      </c>
      <c r="D4245" t="s">
        <v>7620</v>
      </c>
      <c r="E4245" t="s">
        <v>39</v>
      </c>
      <c r="F4245" t="s">
        <v>40</v>
      </c>
      <c r="G4245" t="s">
        <v>41</v>
      </c>
      <c r="H4245" t="s">
        <v>6595</v>
      </c>
      <c r="I4245" t="s">
        <v>6658</v>
      </c>
      <c r="J4245" s="4">
        <v>19406</v>
      </c>
    </row>
    <row r="4246" spans="1:10" x14ac:dyDescent="0.3">
      <c r="A4246" t="s">
        <v>7621</v>
      </c>
      <c r="B4246" s="4">
        <v>45671</v>
      </c>
      <c r="C4246" t="s">
        <v>7622</v>
      </c>
      <c r="D4246" t="s">
        <v>7623</v>
      </c>
      <c r="E4246" t="s">
        <v>39</v>
      </c>
      <c r="F4246" t="s">
        <v>40</v>
      </c>
      <c r="G4246" t="s">
        <v>41</v>
      </c>
      <c r="H4246" t="s">
        <v>6595</v>
      </c>
      <c r="I4246" t="s">
        <v>6956</v>
      </c>
      <c r="J4246" s="4">
        <v>20736</v>
      </c>
    </row>
    <row r="4247" spans="1:10" x14ac:dyDescent="0.3">
      <c r="A4247" t="s">
        <v>7624</v>
      </c>
      <c r="B4247" s="4">
        <v>45671</v>
      </c>
      <c r="C4247" t="s">
        <v>56</v>
      </c>
      <c r="D4247" t="s">
        <v>6643</v>
      </c>
      <c r="E4247" t="s">
        <v>2085</v>
      </c>
      <c r="F4247" t="s">
        <v>2086</v>
      </c>
      <c r="G4247" t="s">
        <v>1581</v>
      </c>
      <c r="H4247" t="s">
        <v>6595</v>
      </c>
      <c r="I4247" t="s">
        <v>7625</v>
      </c>
      <c r="J4247" s="4">
        <v>26168</v>
      </c>
    </row>
    <row r="4248" spans="1:10" x14ac:dyDescent="0.3">
      <c r="A4248" t="s">
        <v>7626</v>
      </c>
      <c r="B4248" s="4">
        <v>45671</v>
      </c>
      <c r="C4248" t="s">
        <v>199</v>
      </c>
      <c r="D4248" t="s">
        <v>7627</v>
      </c>
      <c r="E4248" t="s">
        <v>39</v>
      </c>
      <c r="F4248" t="s">
        <v>40</v>
      </c>
      <c r="G4248" t="s">
        <v>41</v>
      </c>
      <c r="H4248" t="s">
        <v>6595</v>
      </c>
      <c r="I4248" t="s">
        <v>7625</v>
      </c>
      <c r="J4248" s="4">
        <v>26168</v>
      </c>
    </row>
    <row r="4249" spans="1:10" x14ac:dyDescent="0.3">
      <c r="A4249" t="s">
        <v>7628</v>
      </c>
      <c r="B4249" s="4">
        <v>45671</v>
      </c>
      <c r="C4249" t="s">
        <v>2099</v>
      </c>
      <c r="D4249" t="s">
        <v>7629</v>
      </c>
      <c r="E4249" t="s">
        <v>39</v>
      </c>
      <c r="F4249" t="s">
        <v>40</v>
      </c>
      <c r="G4249" t="s">
        <v>41</v>
      </c>
      <c r="H4249" t="s">
        <v>6595</v>
      </c>
      <c r="I4249" t="s">
        <v>7630</v>
      </c>
      <c r="J4249" s="4">
        <v>38427</v>
      </c>
    </row>
    <row r="4250" spans="1:10" x14ac:dyDescent="0.3">
      <c r="A4250" t="s">
        <v>7631</v>
      </c>
      <c r="B4250" s="4">
        <v>45671</v>
      </c>
      <c r="C4250" t="s">
        <v>2936</v>
      </c>
      <c r="D4250" t="s">
        <v>7632</v>
      </c>
      <c r="E4250" t="s">
        <v>39</v>
      </c>
      <c r="F4250" t="s">
        <v>40</v>
      </c>
      <c r="G4250" t="s">
        <v>41</v>
      </c>
      <c r="H4250" t="s">
        <v>6595</v>
      </c>
      <c r="I4250" t="s">
        <v>7059</v>
      </c>
      <c r="J4250" s="4">
        <v>16873</v>
      </c>
    </row>
    <row r="4251" spans="1:10" x14ac:dyDescent="0.3">
      <c r="A4251" t="s">
        <v>7633</v>
      </c>
      <c r="B4251" s="4">
        <v>45671</v>
      </c>
      <c r="C4251" t="s">
        <v>7634</v>
      </c>
      <c r="D4251" t="s">
        <v>7511</v>
      </c>
      <c r="E4251" t="s">
        <v>39</v>
      </c>
      <c r="F4251" t="s">
        <v>40</v>
      </c>
      <c r="G4251" t="s">
        <v>41</v>
      </c>
      <c r="H4251" t="s">
        <v>6595</v>
      </c>
      <c r="I4251" t="s">
        <v>7635</v>
      </c>
      <c r="J4251" s="4">
        <v>17693</v>
      </c>
    </row>
    <row r="4252" spans="1:10" x14ac:dyDescent="0.3">
      <c r="A4252" t="s">
        <v>7636</v>
      </c>
      <c r="B4252" s="4">
        <v>45671</v>
      </c>
      <c r="C4252" t="s">
        <v>1363</v>
      </c>
      <c r="D4252" t="s">
        <v>1364</v>
      </c>
      <c r="E4252" t="s">
        <v>39</v>
      </c>
      <c r="F4252" t="s">
        <v>40</v>
      </c>
      <c r="G4252" t="s">
        <v>41</v>
      </c>
      <c r="H4252" t="s">
        <v>6595</v>
      </c>
      <c r="I4252" t="s">
        <v>7637</v>
      </c>
      <c r="J4252" s="4">
        <v>18744</v>
      </c>
    </row>
    <row r="4253" spans="1:10" x14ac:dyDescent="0.3">
      <c r="A4253" t="s">
        <v>7285</v>
      </c>
      <c r="B4253" s="4">
        <v>45671</v>
      </c>
      <c r="C4253" t="s">
        <v>7214</v>
      </c>
      <c r="D4253" t="s">
        <v>7215</v>
      </c>
      <c r="E4253" t="s">
        <v>39</v>
      </c>
      <c r="F4253" t="s">
        <v>40</v>
      </c>
      <c r="G4253" t="s">
        <v>41</v>
      </c>
      <c r="H4253" t="s">
        <v>6595</v>
      </c>
      <c r="I4253" t="s">
        <v>7284</v>
      </c>
      <c r="J4253" s="4">
        <v>19870</v>
      </c>
    </row>
    <row r="4254" spans="1:10" x14ac:dyDescent="0.3">
      <c r="A4254" t="s">
        <v>7638</v>
      </c>
      <c r="B4254" s="4">
        <v>45671</v>
      </c>
      <c r="C4254" t="s">
        <v>490</v>
      </c>
      <c r="D4254" t="s">
        <v>7250</v>
      </c>
      <c r="E4254" t="s">
        <v>39</v>
      </c>
      <c r="F4254" t="s">
        <v>40</v>
      </c>
      <c r="G4254" t="s">
        <v>41</v>
      </c>
      <c r="H4254" t="s">
        <v>6595</v>
      </c>
      <c r="I4254" t="s">
        <v>7639</v>
      </c>
      <c r="J4254" s="4">
        <v>36666</v>
      </c>
    </row>
    <row r="4255" spans="1:10" x14ac:dyDescent="0.3">
      <c r="A4255" t="s">
        <v>7640</v>
      </c>
      <c r="B4255" s="4">
        <v>45671</v>
      </c>
      <c r="C4255" t="s">
        <v>2410</v>
      </c>
      <c r="D4255" t="s">
        <v>7641</v>
      </c>
      <c r="E4255" t="s">
        <v>39</v>
      </c>
      <c r="F4255" t="s">
        <v>40</v>
      </c>
      <c r="G4255" t="s">
        <v>41</v>
      </c>
      <c r="H4255" t="s">
        <v>6595</v>
      </c>
      <c r="I4255" t="s">
        <v>7642</v>
      </c>
      <c r="J4255" s="4">
        <v>30585</v>
      </c>
    </row>
    <row r="4256" spans="1:10" x14ac:dyDescent="0.3">
      <c r="A4256" t="s">
        <v>7643</v>
      </c>
      <c r="B4256" s="4">
        <v>45671</v>
      </c>
      <c r="C4256" t="s">
        <v>525</v>
      </c>
      <c r="D4256" t="s">
        <v>526</v>
      </c>
      <c r="E4256" t="s">
        <v>39</v>
      </c>
      <c r="F4256" t="s">
        <v>40</v>
      </c>
      <c r="G4256" t="s">
        <v>41</v>
      </c>
      <c r="H4256" t="s">
        <v>6595</v>
      </c>
      <c r="I4256" t="s">
        <v>7642</v>
      </c>
      <c r="J4256" s="4">
        <v>30585</v>
      </c>
    </row>
    <row r="4257" spans="1:10" x14ac:dyDescent="0.3">
      <c r="A4257" t="s">
        <v>7644</v>
      </c>
      <c r="B4257" s="4">
        <v>45671</v>
      </c>
      <c r="C4257" t="s">
        <v>314</v>
      </c>
      <c r="D4257" t="s">
        <v>315</v>
      </c>
      <c r="E4257" t="s">
        <v>39</v>
      </c>
      <c r="F4257" t="s">
        <v>40</v>
      </c>
      <c r="G4257" t="s">
        <v>41</v>
      </c>
      <c r="H4257" t="s">
        <v>6595</v>
      </c>
      <c r="I4257" t="s">
        <v>7642</v>
      </c>
      <c r="J4257" s="4">
        <v>30585</v>
      </c>
    </row>
    <row r="4258" spans="1:10" x14ac:dyDescent="0.3">
      <c r="A4258" t="s">
        <v>7645</v>
      </c>
      <c r="B4258" s="4">
        <v>45671</v>
      </c>
      <c r="C4258" t="s">
        <v>4154</v>
      </c>
      <c r="D4258" t="s">
        <v>6698</v>
      </c>
      <c r="E4258" t="s">
        <v>39</v>
      </c>
      <c r="F4258" t="s">
        <v>40</v>
      </c>
      <c r="G4258" t="s">
        <v>41</v>
      </c>
      <c r="H4258" t="s">
        <v>6595</v>
      </c>
      <c r="I4258" t="s">
        <v>6795</v>
      </c>
      <c r="J4258" s="4">
        <v>22556</v>
      </c>
    </row>
    <row r="4259" spans="1:10" x14ac:dyDescent="0.3">
      <c r="A4259" t="s">
        <v>7646</v>
      </c>
      <c r="B4259" s="4">
        <v>45671</v>
      </c>
      <c r="C4259" t="s">
        <v>7647</v>
      </c>
      <c r="D4259" t="s">
        <v>7648</v>
      </c>
      <c r="E4259" t="s">
        <v>39</v>
      </c>
      <c r="F4259" t="s">
        <v>40</v>
      </c>
      <c r="G4259" t="s">
        <v>41</v>
      </c>
      <c r="H4259" t="s">
        <v>6595</v>
      </c>
      <c r="I4259" t="s">
        <v>7649</v>
      </c>
      <c r="J4259" s="4">
        <v>26691</v>
      </c>
    </row>
    <row r="4260" spans="1:10" x14ac:dyDescent="0.3">
      <c r="A4260" t="s">
        <v>7650</v>
      </c>
      <c r="B4260" s="4">
        <v>45671</v>
      </c>
      <c r="C4260" t="s">
        <v>2936</v>
      </c>
      <c r="D4260" t="s">
        <v>7632</v>
      </c>
      <c r="E4260" t="s">
        <v>39</v>
      </c>
      <c r="F4260" t="s">
        <v>40</v>
      </c>
      <c r="G4260" t="s">
        <v>41</v>
      </c>
      <c r="H4260" t="s">
        <v>6595</v>
      </c>
      <c r="I4260" t="s">
        <v>7649</v>
      </c>
      <c r="J4260" s="4">
        <v>26691</v>
      </c>
    </row>
    <row r="4261" spans="1:10" x14ac:dyDescent="0.3">
      <c r="A4261" t="s">
        <v>7651</v>
      </c>
      <c r="B4261" s="4">
        <v>45671</v>
      </c>
      <c r="C4261" t="s">
        <v>6749</v>
      </c>
      <c r="D4261" t="s">
        <v>6750</v>
      </c>
      <c r="E4261" t="s">
        <v>39</v>
      </c>
      <c r="F4261" t="s">
        <v>40</v>
      </c>
      <c r="G4261" t="s">
        <v>41</v>
      </c>
      <c r="H4261" t="s">
        <v>6595</v>
      </c>
      <c r="I4261" t="s">
        <v>7649</v>
      </c>
      <c r="J4261" s="4">
        <v>26691</v>
      </c>
    </row>
    <row r="4262" spans="1:10" x14ac:dyDescent="0.3">
      <c r="A4262" t="s">
        <v>7652</v>
      </c>
      <c r="B4262" s="4">
        <v>45671</v>
      </c>
      <c r="C4262" t="s">
        <v>1618</v>
      </c>
      <c r="D4262" t="s">
        <v>6906</v>
      </c>
      <c r="E4262" t="s">
        <v>39</v>
      </c>
      <c r="F4262" t="s">
        <v>40</v>
      </c>
      <c r="G4262" t="s">
        <v>41</v>
      </c>
      <c r="H4262" t="s">
        <v>6595</v>
      </c>
      <c r="I4262" t="s">
        <v>7649</v>
      </c>
      <c r="J4262" s="4">
        <v>26691</v>
      </c>
    </row>
    <row r="4263" spans="1:10" x14ac:dyDescent="0.3">
      <c r="A4263" t="s">
        <v>7653</v>
      </c>
      <c r="B4263" s="4">
        <v>45671</v>
      </c>
      <c r="C4263" t="s">
        <v>7654</v>
      </c>
      <c r="D4263" t="s">
        <v>7579</v>
      </c>
      <c r="E4263" t="s">
        <v>39</v>
      </c>
      <c r="F4263" t="s">
        <v>40</v>
      </c>
      <c r="G4263" t="s">
        <v>41</v>
      </c>
      <c r="H4263" t="s">
        <v>6595</v>
      </c>
      <c r="I4263" t="s">
        <v>7649</v>
      </c>
      <c r="J4263" s="4">
        <v>26691</v>
      </c>
    </row>
    <row r="4264" spans="1:10" x14ac:dyDescent="0.3">
      <c r="A4264" t="s">
        <v>7655</v>
      </c>
      <c r="B4264" s="4">
        <v>45671</v>
      </c>
      <c r="C4264" t="s">
        <v>1149</v>
      </c>
      <c r="D4264" t="s">
        <v>7656</v>
      </c>
      <c r="E4264" t="s">
        <v>39</v>
      </c>
      <c r="F4264" t="s">
        <v>40</v>
      </c>
      <c r="G4264" t="s">
        <v>41</v>
      </c>
      <c r="H4264" t="s">
        <v>6595</v>
      </c>
      <c r="I4264" t="s">
        <v>6795</v>
      </c>
      <c r="J4264" s="4">
        <v>22556</v>
      </c>
    </row>
    <row r="4265" spans="1:10" x14ac:dyDescent="0.3">
      <c r="A4265" t="s">
        <v>7657</v>
      </c>
      <c r="B4265" s="4">
        <v>45671</v>
      </c>
      <c r="C4265" t="s">
        <v>143</v>
      </c>
      <c r="D4265" t="s">
        <v>7658</v>
      </c>
      <c r="E4265" t="s">
        <v>39</v>
      </c>
      <c r="F4265" t="s">
        <v>40</v>
      </c>
      <c r="G4265" t="s">
        <v>41</v>
      </c>
      <c r="H4265" t="s">
        <v>6595</v>
      </c>
      <c r="I4265" t="s">
        <v>7649</v>
      </c>
      <c r="J4265" s="4">
        <v>26691</v>
      </c>
    </row>
    <row r="4266" spans="1:10" x14ac:dyDescent="0.3">
      <c r="A4266" t="s">
        <v>7659</v>
      </c>
      <c r="B4266" s="4">
        <v>45671</v>
      </c>
      <c r="C4266" t="s">
        <v>6770</v>
      </c>
      <c r="D4266" t="s">
        <v>6771</v>
      </c>
      <c r="E4266" t="s">
        <v>39</v>
      </c>
      <c r="F4266" t="s">
        <v>40</v>
      </c>
      <c r="G4266" t="s">
        <v>41</v>
      </c>
      <c r="H4266" t="s">
        <v>6595</v>
      </c>
      <c r="I4266" t="s">
        <v>7649</v>
      </c>
      <c r="J4266" s="4">
        <v>26691</v>
      </c>
    </row>
    <row r="4267" spans="1:10" x14ac:dyDescent="0.3">
      <c r="A4267" t="s">
        <v>7660</v>
      </c>
      <c r="B4267" s="4">
        <v>45671</v>
      </c>
      <c r="C4267" t="s">
        <v>774</v>
      </c>
      <c r="D4267" t="s">
        <v>1857</v>
      </c>
      <c r="E4267" t="s">
        <v>39</v>
      </c>
      <c r="F4267" t="s">
        <v>40</v>
      </c>
      <c r="G4267" t="s">
        <v>41</v>
      </c>
      <c r="H4267" t="s">
        <v>6595</v>
      </c>
      <c r="I4267" t="s">
        <v>6795</v>
      </c>
      <c r="J4267" s="4">
        <v>22556</v>
      </c>
    </row>
    <row r="4268" spans="1:10" x14ac:dyDescent="0.3">
      <c r="A4268" t="s">
        <v>7661</v>
      </c>
      <c r="B4268" s="4">
        <v>45671</v>
      </c>
      <c r="C4268" t="s">
        <v>1563</v>
      </c>
      <c r="D4268" t="s">
        <v>6927</v>
      </c>
      <c r="E4268" t="s">
        <v>39</v>
      </c>
      <c r="F4268" t="s">
        <v>40</v>
      </c>
      <c r="G4268" t="s">
        <v>41</v>
      </c>
      <c r="H4268" t="s">
        <v>6595</v>
      </c>
      <c r="I4268" t="s">
        <v>7649</v>
      </c>
      <c r="J4268" s="4">
        <v>26691</v>
      </c>
    </row>
    <row r="4269" spans="1:10" x14ac:dyDescent="0.3">
      <c r="A4269" t="s">
        <v>7662</v>
      </c>
      <c r="B4269" s="4">
        <v>45671</v>
      </c>
      <c r="C4269" t="s">
        <v>1646</v>
      </c>
      <c r="D4269" t="s">
        <v>1647</v>
      </c>
      <c r="E4269" t="s">
        <v>39</v>
      </c>
      <c r="F4269" t="s">
        <v>40</v>
      </c>
      <c r="G4269" t="s">
        <v>41</v>
      </c>
      <c r="H4269" t="s">
        <v>6595</v>
      </c>
      <c r="I4269" t="s">
        <v>7663</v>
      </c>
      <c r="J4269" s="4">
        <v>23556</v>
      </c>
    </row>
    <row r="4270" spans="1:10" x14ac:dyDescent="0.3">
      <c r="A4270" t="s">
        <v>7664</v>
      </c>
      <c r="B4270" s="4">
        <v>45671</v>
      </c>
      <c r="C4270" t="s">
        <v>670</v>
      </c>
      <c r="D4270" t="s">
        <v>671</v>
      </c>
      <c r="E4270" t="s">
        <v>39</v>
      </c>
      <c r="F4270" t="s">
        <v>40</v>
      </c>
      <c r="G4270" t="s">
        <v>41</v>
      </c>
      <c r="H4270" t="s">
        <v>6595</v>
      </c>
      <c r="I4270" t="s">
        <v>7663</v>
      </c>
      <c r="J4270" s="4">
        <v>23556</v>
      </c>
    </row>
    <row r="4271" spans="1:10" x14ac:dyDescent="0.3">
      <c r="A4271" t="s">
        <v>7665</v>
      </c>
      <c r="B4271" s="4">
        <v>45671</v>
      </c>
      <c r="C4271" t="s">
        <v>3123</v>
      </c>
      <c r="D4271" t="s">
        <v>5531</v>
      </c>
      <c r="E4271" t="s">
        <v>39</v>
      </c>
      <c r="F4271" t="s">
        <v>40</v>
      </c>
      <c r="G4271" t="s">
        <v>41</v>
      </c>
      <c r="H4271" t="s">
        <v>6595</v>
      </c>
      <c r="I4271" t="s">
        <v>7663</v>
      </c>
      <c r="J4271" s="4">
        <v>23556</v>
      </c>
    </row>
    <row r="4272" spans="1:10" x14ac:dyDescent="0.3">
      <c r="A4272" t="s">
        <v>7666</v>
      </c>
      <c r="B4272" s="4">
        <v>45671</v>
      </c>
      <c r="C4272" t="s">
        <v>405</v>
      </c>
      <c r="D4272" t="s">
        <v>6657</v>
      </c>
      <c r="E4272" t="s">
        <v>39</v>
      </c>
      <c r="F4272" t="s">
        <v>40</v>
      </c>
      <c r="G4272" t="s">
        <v>41</v>
      </c>
      <c r="H4272" t="s">
        <v>6595</v>
      </c>
      <c r="I4272" t="s">
        <v>7663</v>
      </c>
      <c r="J4272" s="4">
        <v>23556</v>
      </c>
    </row>
    <row r="4273" spans="1:10" x14ac:dyDescent="0.3">
      <c r="A4273" t="s">
        <v>7667</v>
      </c>
      <c r="B4273" s="4">
        <v>45671</v>
      </c>
      <c r="C4273" t="s">
        <v>325</v>
      </c>
      <c r="D4273" t="s">
        <v>326</v>
      </c>
      <c r="E4273" t="s">
        <v>204</v>
      </c>
      <c r="F4273" t="s">
        <v>205</v>
      </c>
      <c r="G4273" t="s">
        <v>206</v>
      </c>
      <c r="H4273" t="s">
        <v>6595</v>
      </c>
      <c r="I4273" t="s">
        <v>6756</v>
      </c>
      <c r="J4273" s="4">
        <v>25981</v>
      </c>
    </row>
    <row r="4274" spans="1:10" x14ac:dyDescent="0.3">
      <c r="A4274" t="s">
        <v>7668</v>
      </c>
      <c r="B4274" s="4">
        <v>45671</v>
      </c>
      <c r="C4274" t="s">
        <v>1041</v>
      </c>
      <c r="D4274" t="s">
        <v>6863</v>
      </c>
      <c r="E4274" t="s">
        <v>39</v>
      </c>
      <c r="F4274" t="s">
        <v>40</v>
      </c>
      <c r="G4274" t="s">
        <v>41</v>
      </c>
      <c r="H4274" t="s">
        <v>6595</v>
      </c>
      <c r="I4274" t="s">
        <v>7663</v>
      </c>
      <c r="J4274" s="4">
        <v>23556</v>
      </c>
    </row>
    <row r="4275" spans="1:10" x14ac:dyDescent="0.3">
      <c r="A4275" t="s">
        <v>7669</v>
      </c>
      <c r="B4275" s="4">
        <v>45671</v>
      </c>
      <c r="C4275" t="s">
        <v>422</v>
      </c>
      <c r="D4275" t="s">
        <v>6918</v>
      </c>
      <c r="E4275" t="s">
        <v>39</v>
      </c>
      <c r="F4275" t="s">
        <v>40</v>
      </c>
      <c r="G4275" t="s">
        <v>41</v>
      </c>
      <c r="H4275" t="s">
        <v>6595</v>
      </c>
      <c r="I4275" t="s">
        <v>7642</v>
      </c>
      <c r="J4275" s="4">
        <v>30585</v>
      </c>
    </row>
    <row r="4276" spans="1:10" x14ac:dyDescent="0.3">
      <c r="A4276" t="s">
        <v>7670</v>
      </c>
      <c r="B4276" s="4">
        <v>45671</v>
      </c>
      <c r="C4276" t="s">
        <v>447</v>
      </c>
      <c r="D4276" t="s">
        <v>448</v>
      </c>
      <c r="E4276" t="s">
        <v>39</v>
      </c>
      <c r="F4276" t="s">
        <v>40</v>
      </c>
      <c r="G4276" t="s">
        <v>41</v>
      </c>
      <c r="H4276" t="s">
        <v>6595</v>
      </c>
      <c r="I4276" t="s">
        <v>7625</v>
      </c>
      <c r="J4276" s="4">
        <v>26168</v>
      </c>
    </row>
    <row r="4277" spans="1:10" x14ac:dyDescent="0.3">
      <c r="A4277" t="s">
        <v>7671</v>
      </c>
      <c r="B4277" s="4">
        <v>45671</v>
      </c>
      <c r="C4277" t="s">
        <v>1281</v>
      </c>
      <c r="D4277" t="s">
        <v>7267</v>
      </c>
      <c r="E4277" t="s">
        <v>39</v>
      </c>
      <c r="F4277" t="s">
        <v>40</v>
      </c>
      <c r="G4277" t="s">
        <v>41</v>
      </c>
      <c r="H4277" t="s">
        <v>6595</v>
      </c>
      <c r="I4277" t="s">
        <v>7672</v>
      </c>
      <c r="J4277" s="4">
        <v>32633</v>
      </c>
    </row>
    <row r="4278" spans="1:10" x14ac:dyDescent="0.3">
      <c r="A4278" t="s">
        <v>7673</v>
      </c>
      <c r="B4278" s="4">
        <v>45671</v>
      </c>
      <c r="C4278" t="s">
        <v>1472</v>
      </c>
      <c r="D4278" t="s">
        <v>7674</v>
      </c>
      <c r="E4278" t="s">
        <v>39</v>
      </c>
      <c r="F4278" t="s">
        <v>40</v>
      </c>
      <c r="G4278" t="s">
        <v>41</v>
      </c>
      <c r="H4278" t="s">
        <v>6595</v>
      </c>
      <c r="I4278" t="s">
        <v>7336</v>
      </c>
      <c r="J4278" s="4">
        <v>22377</v>
      </c>
    </row>
    <row r="4279" spans="1:10" x14ac:dyDescent="0.3">
      <c r="A4279" t="s">
        <v>7675</v>
      </c>
      <c r="B4279" s="4">
        <v>45671</v>
      </c>
      <c r="C4279" t="s">
        <v>4247</v>
      </c>
      <c r="D4279" t="s">
        <v>4248</v>
      </c>
      <c r="E4279" t="s">
        <v>7676</v>
      </c>
      <c r="F4279" t="s">
        <v>7677</v>
      </c>
      <c r="G4279" t="s">
        <v>6667</v>
      </c>
      <c r="H4279" t="s">
        <v>6595</v>
      </c>
      <c r="I4279" t="s">
        <v>6684</v>
      </c>
      <c r="J4279" s="4">
        <v>16080</v>
      </c>
    </row>
    <row r="4280" spans="1:10" x14ac:dyDescent="0.3">
      <c r="A4280" t="s">
        <v>7678</v>
      </c>
      <c r="B4280" s="4">
        <v>45671</v>
      </c>
      <c r="C4280" t="s">
        <v>4615</v>
      </c>
      <c r="D4280" t="s">
        <v>7679</v>
      </c>
      <c r="E4280" t="s">
        <v>7676</v>
      </c>
      <c r="F4280" t="s">
        <v>7677</v>
      </c>
      <c r="G4280" t="s">
        <v>6667</v>
      </c>
      <c r="H4280" t="s">
        <v>6595</v>
      </c>
      <c r="I4280" t="s">
        <v>6684</v>
      </c>
      <c r="J4280" s="4">
        <v>16080</v>
      </c>
    </row>
    <row r="4281" spans="1:10" x14ac:dyDescent="0.3">
      <c r="A4281" t="s">
        <v>7680</v>
      </c>
      <c r="B4281" s="4">
        <v>45671</v>
      </c>
      <c r="C4281" t="s">
        <v>1531</v>
      </c>
      <c r="D4281" t="s">
        <v>7681</v>
      </c>
      <c r="E4281" t="s">
        <v>39</v>
      </c>
      <c r="F4281" t="s">
        <v>40</v>
      </c>
      <c r="G4281" t="s">
        <v>41</v>
      </c>
      <c r="H4281" t="s">
        <v>6595</v>
      </c>
      <c r="I4281" t="s">
        <v>7682</v>
      </c>
      <c r="J4281" s="4">
        <v>31860</v>
      </c>
    </row>
    <row r="4282" spans="1:10" x14ac:dyDescent="0.3">
      <c r="A4282" t="s">
        <v>7683</v>
      </c>
      <c r="B4282" s="4">
        <v>45671</v>
      </c>
      <c r="C4282" t="s">
        <v>2860</v>
      </c>
      <c r="D4282" t="s">
        <v>7422</v>
      </c>
      <c r="E4282" t="s">
        <v>39</v>
      </c>
      <c r="F4282" t="s">
        <v>40</v>
      </c>
      <c r="G4282" t="s">
        <v>41</v>
      </c>
      <c r="H4282" t="s">
        <v>6595</v>
      </c>
      <c r="I4282" t="s">
        <v>7682</v>
      </c>
      <c r="J4282" s="4">
        <v>31860</v>
      </c>
    </row>
    <row r="4283" spans="1:10" x14ac:dyDescent="0.3">
      <c r="A4283" t="s">
        <v>7684</v>
      </c>
      <c r="B4283" s="4">
        <v>45671</v>
      </c>
      <c r="C4283" t="s">
        <v>7685</v>
      </c>
      <c r="D4283" t="s">
        <v>7686</v>
      </c>
      <c r="E4283" t="s">
        <v>39</v>
      </c>
      <c r="F4283" t="s">
        <v>40</v>
      </c>
      <c r="G4283" t="s">
        <v>41</v>
      </c>
      <c r="H4283" t="s">
        <v>6595</v>
      </c>
      <c r="I4283" t="s">
        <v>7682</v>
      </c>
      <c r="J4283" s="4">
        <v>31860</v>
      </c>
    </row>
    <row r="4284" spans="1:10" x14ac:dyDescent="0.3">
      <c r="A4284" t="s">
        <v>7687</v>
      </c>
      <c r="B4284" s="4">
        <v>45671</v>
      </c>
      <c r="C4284" t="s">
        <v>311</v>
      </c>
      <c r="D4284" t="s">
        <v>3253</v>
      </c>
      <c r="E4284" t="s">
        <v>51</v>
      </c>
      <c r="F4284" t="s">
        <v>52</v>
      </c>
      <c r="G4284" t="s">
        <v>53</v>
      </c>
      <c r="H4284" t="s">
        <v>6595</v>
      </c>
      <c r="I4284" t="s">
        <v>7688</v>
      </c>
      <c r="J4284" s="4">
        <v>19560</v>
      </c>
    </row>
    <row r="4285" spans="1:10" x14ac:dyDescent="0.3">
      <c r="A4285" t="s">
        <v>7689</v>
      </c>
      <c r="B4285" s="4">
        <v>45671</v>
      </c>
      <c r="C4285" t="s">
        <v>325</v>
      </c>
      <c r="D4285" t="s">
        <v>326</v>
      </c>
      <c r="E4285" t="s">
        <v>39</v>
      </c>
      <c r="F4285" t="s">
        <v>40</v>
      </c>
      <c r="G4285" t="s">
        <v>41</v>
      </c>
      <c r="H4285" t="s">
        <v>6595</v>
      </c>
      <c r="I4285" t="s">
        <v>7419</v>
      </c>
      <c r="J4285" s="4">
        <v>29391</v>
      </c>
    </row>
    <row r="4286" spans="1:10" x14ac:dyDescent="0.3">
      <c r="A4286" t="s">
        <v>7690</v>
      </c>
      <c r="B4286" s="4">
        <v>45672</v>
      </c>
      <c r="C4286" t="s">
        <v>7691</v>
      </c>
      <c r="D4286" t="s">
        <v>7692</v>
      </c>
      <c r="E4286" t="s">
        <v>498</v>
      </c>
      <c r="F4286" t="s">
        <v>499</v>
      </c>
      <c r="G4286" t="s">
        <v>79</v>
      </c>
      <c r="H4286" t="s">
        <v>6595</v>
      </c>
      <c r="I4286" t="s">
        <v>7693</v>
      </c>
      <c r="J4286" s="4">
        <v>24065</v>
      </c>
    </row>
    <row r="4287" spans="1:10" x14ac:dyDescent="0.3">
      <c r="A4287" t="s">
        <v>7694</v>
      </c>
      <c r="B4287" s="4">
        <v>45672</v>
      </c>
      <c r="C4287" t="s">
        <v>508</v>
      </c>
      <c r="D4287" t="s">
        <v>6652</v>
      </c>
      <c r="E4287" t="s">
        <v>498</v>
      </c>
      <c r="F4287" t="s">
        <v>499</v>
      </c>
      <c r="G4287" t="s">
        <v>79</v>
      </c>
      <c r="H4287" t="s">
        <v>6595</v>
      </c>
      <c r="I4287" t="s">
        <v>7693</v>
      </c>
      <c r="J4287" s="4">
        <v>24065</v>
      </c>
    </row>
    <row r="4288" spans="1:10" x14ac:dyDescent="0.3">
      <c r="A4288" t="s">
        <v>7695</v>
      </c>
      <c r="B4288" s="4">
        <v>45672</v>
      </c>
      <c r="C4288" t="s">
        <v>826</v>
      </c>
      <c r="D4288" t="s">
        <v>185</v>
      </c>
      <c r="E4288" t="s">
        <v>1249</v>
      </c>
      <c r="F4288" t="s">
        <v>1250</v>
      </c>
      <c r="G4288" t="s">
        <v>1251</v>
      </c>
      <c r="H4288" t="s">
        <v>6595</v>
      </c>
      <c r="I4288" t="s">
        <v>7317</v>
      </c>
      <c r="J4288" s="4">
        <v>18812</v>
      </c>
    </row>
    <row r="4289" spans="1:10" x14ac:dyDescent="0.3">
      <c r="A4289" t="s">
        <v>7696</v>
      </c>
      <c r="B4289" s="4">
        <v>45672</v>
      </c>
      <c r="C4289" t="s">
        <v>396</v>
      </c>
      <c r="D4289" t="s">
        <v>7234</v>
      </c>
      <c r="E4289" t="s">
        <v>51</v>
      </c>
      <c r="F4289" t="s">
        <v>52</v>
      </c>
      <c r="G4289" t="s">
        <v>53</v>
      </c>
      <c r="H4289" t="s">
        <v>6595</v>
      </c>
      <c r="I4289" t="s">
        <v>7530</v>
      </c>
      <c r="J4289" s="4">
        <v>22859</v>
      </c>
    </row>
    <row r="4290" spans="1:10" x14ac:dyDescent="0.3">
      <c r="A4290" t="s">
        <v>7697</v>
      </c>
      <c r="B4290" s="4">
        <v>45672</v>
      </c>
      <c r="C4290" t="s">
        <v>184</v>
      </c>
      <c r="D4290" t="s">
        <v>185</v>
      </c>
      <c r="E4290" t="s">
        <v>6665</v>
      </c>
      <c r="F4290" t="s">
        <v>6666</v>
      </c>
      <c r="G4290" t="s">
        <v>6667</v>
      </c>
      <c r="H4290" t="s">
        <v>6595</v>
      </c>
      <c r="I4290" t="s">
        <v>7698</v>
      </c>
      <c r="J4290" s="4">
        <v>23304</v>
      </c>
    </row>
    <row r="4291" spans="1:10" x14ac:dyDescent="0.3">
      <c r="A4291" t="s">
        <v>7699</v>
      </c>
      <c r="B4291" s="4">
        <v>45672</v>
      </c>
      <c r="C4291" t="s">
        <v>7700</v>
      </c>
      <c r="D4291" t="s">
        <v>7701</v>
      </c>
      <c r="E4291" t="s">
        <v>7702</v>
      </c>
      <c r="F4291" t="s">
        <v>7703</v>
      </c>
      <c r="G4291" t="s">
        <v>7704</v>
      </c>
      <c r="H4291" t="s">
        <v>6595</v>
      </c>
      <c r="I4291" t="s">
        <v>7705</v>
      </c>
      <c r="J4291" s="4">
        <v>19456</v>
      </c>
    </row>
    <row r="4292" spans="1:10" x14ac:dyDescent="0.3">
      <c r="A4292" t="s">
        <v>7706</v>
      </c>
      <c r="B4292" s="4">
        <v>45672</v>
      </c>
      <c r="C4292" t="s">
        <v>202</v>
      </c>
      <c r="D4292" t="s">
        <v>7046</v>
      </c>
      <c r="E4292" t="s">
        <v>39</v>
      </c>
      <c r="F4292" t="s">
        <v>40</v>
      </c>
      <c r="G4292" t="s">
        <v>41</v>
      </c>
      <c r="H4292" t="s">
        <v>6595</v>
      </c>
      <c r="I4292" t="s">
        <v>6787</v>
      </c>
      <c r="J4292" s="4">
        <v>29874</v>
      </c>
    </row>
    <row r="4293" spans="1:10" x14ac:dyDescent="0.3">
      <c r="A4293" t="s">
        <v>7707</v>
      </c>
      <c r="B4293" s="4">
        <v>45672</v>
      </c>
      <c r="C4293" t="s">
        <v>7021</v>
      </c>
      <c r="D4293" t="s">
        <v>7708</v>
      </c>
      <c r="E4293" t="s">
        <v>6621</v>
      </c>
      <c r="F4293" t="s">
        <v>6622</v>
      </c>
      <c r="G4293" t="s">
        <v>6623</v>
      </c>
      <c r="H4293" t="s">
        <v>6595</v>
      </c>
      <c r="I4293" t="s">
        <v>7709</v>
      </c>
      <c r="J4293" s="4">
        <v>20817</v>
      </c>
    </row>
    <row r="4294" spans="1:10" x14ac:dyDescent="0.3">
      <c r="A4294" t="s">
        <v>7710</v>
      </c>
      <c r="B4294" s="4">
        <v>45672</v>
      </c>
      <c r="C4294" t="s">
        <v>7711</v>
      </c>
      <c r="D4294" t="s">
        <v>7712</v>
      </c>
      <c r="E4294" t="s">
        <v>39</v>
      </c>
      <c r="F4294" t="s">
        <v>40</v>
      </c>
      <c r="G4294" t="s">
        <v>41</v>
      </c>
      <c r="H4294" t="s">
        <v>6595</v>
      </c>
      <c r="I4294" t="s">
        <v>7713</v>
      </c>
      <c r="J4294" s="4">
        <v>28909</v>
      </c>
    </row>
    <row r="4295" spans="1:10" x14ac:dyDescent="0.3">
      <c r="A4295" t="s">
        <v>7714</v>
      </c>
      <c r="B4295" s="4">
        <v>45672</v>
      </c>
      <c r="C4295" t="s">
        <v>4564</v>
      </c>
      <c r="D4295" t="s">
        <v>6835</v>
      </c>
      <c r="E4295" t="s">
        <v>7048</v>
      </c>
      <c r="F4295" t="s">
        <v>7049</v>
      </c>
      <c r="G4295" t="s">
        <v>6355</v>
      </c>
      <c r="H4295" t="s">
        <v>6595</v>
      </c>
      <c r="I4295" t="s">
        <v>7604</v>
      </c>
      <c r="J4295" s="4">
        <v>21198</v>
      </c>
    </row>
    <row r="4296" spans="1:10" x14ac:dyDescent="0.3">
      <c r="A4296" t="s">
        <v>7715</v>
      </c>
      <c r="B4296" s="4">
        <v>45672</v>
      </c>
      <c r="C4296" t="s">
        <v>2621</v>
      </c>
      <c r="D4296" t="s">
        <v>7716</v>
      </c>
      <c r="E4296" t="s">
        <v>204</v>
      </c>
      <c r="F4296" t="s">
        <v>205</v>
      </c>
      <c r="G4296" t="s">
        <v>206</v>
      </c>
      <c r="H4296" t="s">
        <v>6595</v>
      </c>
      <c r="I4296" t="s">
        <v>7717</v>
      </c>
      <c r="J4296" s="4">
        <v>17808</v>
      </c>
    </row>
    <row r="4297" spans="1:10" x14ac:dyDescent="0.3">
      <c r="A4297" t="s">
        <v>7718</v>
      </c>
      <c r="B4297" s="4">
        <v>45672</v>
      </c>
      <c r="C4297" t="s">
        <v>1380</v>
      </c>
      <c r="D4297" t="s">
        <v>5363</v>
      </c>
      <c r="E4297" t="s">
        <v>51</v>
      </c>
      <c r="F4297" t="s">
        <v>52</v>
      </c>
      <c r="G4297" t="s">
        <v>53</v>
      </c>
      <c r="H4297" t="s">
        <v>6595</v>
      </c>
      <c r="I4297" t="s">
        <v>7530</v>
      </c>
      <c r="J4297" s="4">
        <v>22859</v>
      </c>
    </row>
    <row r="4298" spans="1:10" x14ac:dyDescent="0.3">
      <c r="A4298" t="s">
        <v>7719</v>
      </c>
      <c r="B4298" s="4">
        <v>45672</v>
      </c>
      <c r="C4298" t="s">
        <v>311</v>
      </c>
      <c r="D4298" t="s">
        <v>3253</v>
      </c>
      <c r="E4298" t="s">
        <v>39</v>
      </c>
      <c r="F4298" t="s">
        <v>40</v>
      </c>
      <c r="G4298" t="s">
        <v>41</v>
      </c>
      <c r="H4298" t="s">
        <v>6595</v>
      </c>
      <c r="I4298" t="s">
        <v>6734</v>
      </c>
      <c r="J4298" s="4">
        <v>25740</v>
      </c>
    </row>
    <row r="4299" spans="1:10" x14ac:dyDescent="0.3">
      <c r="A4299" t="s">
        <v>7720</v>
      </c>
      <c r="B4299" s="4">
        <v>45672</v>
      </c>
      <c r="C4299" t="s">
        <v>2608</v>
      </c>
      <c r="D4299" t="s">
        <v>7721</v>
      </c>
      <c r="E4299" t="s">
        <v>39</v>
      </c>
      <c r="F4299" t="s">
        <v>40</v>
      </c>
      <c r="G4299" t="s">
        <v>41</v>
      </c>
      <c r="H4299" t="s">
        <v>6595</v>
      </c>
      <c r="I4299" t="s">
        <v>6734</v>
      </c>
      <c r="J4299" s="4">
        <v>25740</v>
      </c>
    </row>
    <row r="4300" spans="1:10" x14ac:dyDescent="0.3">
      <c r="A4300" t="s">
        <v>7722</v>
      </c>
      <c r="B4300" s="4">
        <v>45672</v>
      </c>
      <c r="C4300" t="s">
        <v>7723</v>
      </c>
      <c r="D4300" t="s">
        <v>7724</v>
      </c>
      <c r="E4300" t="s">
        <v>39</v>
      </c>
      <c r="F4300" t="s">
        <v>40</v>
      </c>
      <c r="G4300" t="s">
        <v>41</v>
      </c>
      <c r="H4300" t="s">
        <v>6595</v>
      </c>
      <c r="I4300" t="s">
        <v>6806</v>
      </c>
      <c r="J4300" s="4">
        <v>25550</v>
      </c>
    </row>
    <row r="4301" spans="1:10" x14ac:dyDescent="0.3">
      <c r="A4301" t="s">
        <v>7725</v>
      </c>
      <c r="B4301" s="4">
        <v>45672</v>
      </c>
      <c r="C4301" t="s">
        <v>325</v>
      </c>
      <c r="D4301" t="s">
        <v>326</v>
      </c>
      <c r="E4301" t="s">
        <v>39</v>
      </c>
      <c r="F4301" t="s">
        <v>40</v>
      </c>
      <c r="G4301" t="s">
        <v>41</v>
      </c>
      <c r="H4301" t="s">
        <v>6595</v>
      </c>
      <c r="I4301" t="s">
        <v>7726</v>
      </c>
      <c r="J4301" s="4">
        <v>21377</v>
      </c>
    </row>
    <row r="4302" spans="1:10" x14ac:dyDescent="0.3">
      <c r="A4302" t="s">
        <v>7727</v>
      </c>
      <c r="B4302" s="4">
        <v>45672</v>
      </c>
      <c r="C4302" t="s">
        <v>7214</v>
      </c>
      <c r="D4302" t="s">
        <v>7215</v>
      </c>
      <c r="E4302" t="s">
        <v>39</v>
      </c>
      <c r="F4302" t="s">
        <v>40</v>
      </c>
      <c r="G4302" t="s">
        <v>41</v>
      </c>
      <c r="H4302" t="s">
        <v>6595</v>
      </c>
      <c r="I4302" t="s">
        <v>7726</v>
      </c>
      <c r="J4302" s="4">
        <v>21377</v>
      </c>
    </row>
    <row r="4303" spans="1:10" x14ac:dyDescent="0.3">
      <c r="A4303" t="s">
        <v>7728</v>
      </c>
      <c r="B4303" s="4">
        <v>45672</v>
      </c>
      <c r="C4303" t="s">
        <v>273</v>
      </c>
      <c r="D4303" t="s">
        <v>7729</v>
      </c>
      <c r="E4303" t="s">
        <v>39</v>
      </c>
      <c r="F4303" t="s">
        <v>40</v>
      </c>
      <c r="G4303" t="s">
        <v>41</v>
      </c>
      <c r="H4303" t="s">
        <v>6595</v>
      </c>
      <c r="I4303" t="s">
        <v>7730</v>
      </c>
      <c r="J4303" s="4">
        <v>19034</v>
      </c>
    </row>
    <row r="4304" spans="1:10" x14ac:dyDescent="0.3">
      <c r="A4304" t="s">
        <v>7731</v>
      </c>
      <c r="B4304" s="4">
        <v>45672</v>
      </c>
      <c r="C4304" t="s">
        <v>405</v>
      </c>
      <c r="D4304" t="s">
        <v>6657</v>
      </c>
      <c r="E4304" t="s">
        <v>39</v>
      </c>
      <c r="F4304" t="s">
        <v>40</v>
      </c>
      <c r="G4304" t="s">
        <v>41</v>
      </c>
      <c r="H4304" t="s">
        <v>6595</v>
      </c>
      <c r="I4304" t="s">
        <v>6876</v>
      </c>
      <c r="J4304" s="4">
        <v>25956</v>
      </c>
    </row>
    <row r="4305" spans="1:10" x14ac:dyDescent="0.3">
      <c r="A4305" t="s">
        <v>7732</v>
      </c>
      <c r="B4305" s="4">
        <v>45672</v>
      </c>
      <c r="C4305" t="s">
        <v>7654</v>
      </c>
      <c r="D4305" t="s">
        <v>7579</v>
      </c>
      <c r="E4305" t="s">
        <v>204</v>
      </c>
      <c r="F4305" t="s">
        <v>205</v>
      </c>
      <c r="G4305" t="s">
        <v>206</v>
      </c>
      <c r="H4305" t="s">
        <v>6595</v>
      </c>
      <c r="I4305" t="s">
        <v>7726</v>
      </c>
      <c r="J4305" s="4">
        <v>21377</v>
      </c>
    </row>
    <row r="4306" spans="1:10" x14ac:dyDescent="0.3">
      <c r="A4306" t="s">
        <v>7733</v>
      </c>
      <c r="B4306" s="4">
        <v>45672</v>
      </c>
      <c r="C4306" t="s">
        <v>171</v>
      </c>
      <c r="D4306" t="s">
        <v>6634</v>
      </c>
      <c r="E4306" t="s">
        <v>39</v>
      </c>
      <c r="F4306" t="s">
        <v>40</v>
      </c>
      <c r="G4306" t="s">
        <v>41</v>
      </c>
      <c r="H4306" t="s">
        <v>6595</v>
      </c>
      <c r="I4306" t="s">
        <v>7734</v>
      </c>
      <c r="J4306" s="4">
        <v>15181</v>
      </c>
    </row>
    <row r="4307" spans="1:10" x14ac:dyDescent="0.3">
      <c r="A4307" t="s">
        <v>7735</v>
      </c>
      <c r="B4307" s="4">
        <v>45672</v>
      </c>
      <c r="C4307" t="s">
        <v>1126</v>
      </c>
      <c r="D4307" t="s">
        <v>7736</v>
      </c>
      <c r="E4307" t="s">
        <v>39</v>
      </c>
      <c r="F4307" t="s">
        <v>40</v>
      </c>
      <c r="G4307" t="s">
        <v>41</v>
      </c>
      <c r="H4307" t="s">
        <v>6595</v>
      </c>
      <c r="I4307" t="s">
        <v>7734</v>
      </c>
      <c r="J4307" s="4">
        <v>15181</v>
      </c>
    </row>
    <row r="4308" spans="1:10" x14ac:dyDescent="0.3">
      <c r="A4308" t="s">
        <v>7737</v>
      </c>
      <c r="B4308" s="4">
        <v>45672</v>
      </c>
      <c r="C4308" t="s">
        <v>7214</v>
      </c>
      <c r="D4308" t="s">
        <v>7215</v>
      </c>
      <c r="E4308" t="s">
        <v>39</v>
      </c>
      <c r="F4308" t="s">
        <v>40</v>
      </c>
      <c r="G4308" t="s">
        <v>41</v>
      </c>
      <c r="H4308" t="s">
        <v>6595</v>
      </c>
      <c r="I4308" t="s">
        <v>7738</v>
      </c>
      <c r="J4308" s="4">
        <v>28982</v>
      </c>
    </row>
    <row r="4309" spans="1:10" x14ac:dyDescent="0.3">
      <c r="A4309" t="s">
        <v>7739</v>
      </c>
      <c r="B4309" s="4">
        <v>45672</v>
      </c>
      <c r="C4309" t="s">
        <v>56</v>
      </c>
      <c r="D4309" t="s">
        <v>6643</v>
      </c>
      <c r="E4309" t="s">
        <v>204</v>
      </c>
      <c r="F4309" t="s">
        <v>205</v>
      </c>
      <c r="G4309" t="s">
        <v>206</v>
      </c>
      <c r="H4309" t="s">
        <v>6595</v>
      </c>
      <c r="I4309" t="s">
        <v>7726</v>
      </c>
      <c r="J4309" s="4">
        <v>21377</v>
      </c>
    </row>
    <row r="4310" spans="1:10" x14ac:dyDescent="0.3">
      <c r="A4310" t="s">
        <v>7740</v>
      </c>
      <c r="B4310" s="4">
        <v>45672</v>
      </c>
      <c r="C4310" t="s">
        <v>545</v>
      </c>
      <c r="D4310" t="s">
        <v>6720</v>
      </c>
      <c r="E4310" t="s">
        <v>39</v>
      </c>
      <c r="F4310" t="s">
        <v>40</v>
      </c>
      <c r="G4310" t="s">
        <v>41</v>
      </c>
      <c r="H4310" t="s">
        <v>6595</v>
      </c>
      <c r="I4310" t="s">
        <v>7726</v>
      </c>
      <c r="J4310" s="4">
        <v>21377</v>
      </c>
    </row>
    <row r="4311" spans="1:10" x14ac:dyDescent="0.3">
      <c r="A4311" t="s">
        <v>7741</v>
      </c>
      <c r="B4311" s="4">
        <v>45672</v>
      </c>
      <c r="C4311" t="s">
        <v>1618</v>
      </c>
      <c r="D4311" t="s">
        <v>6906</v>
      </c>
      <c r="E4311" t="s">
        <v>39</v>
      </c>
      <c r="F4311" t="s">
        <v>40</v>
      </c>
      <c r="G4311" t="s">
        <v>41</v>
      </c>
      <c r="H4311" t="s">
        <v>6595</v>
      </c>
      <c r="I4311" t="s">
        <v>7726</v>
      </c>
      <c r="J4311" s="4">
        <v>21377</v>
      </c>
    </row>
    <row r="4312" spans="1:10" x14ac:dyDescent="0.3">
      <c r="A4312" t="s">
        <v>7742</v>
      </c>
      <c r="B4312" s="4">
        <v>45672</v>
      </c>
      <c r="C4312" t="s">
        <v>692</v>
      </c>
      <c r="D4312" t="s">
        <v>693</v>
      </c>
      <c r="E4312" t="s">
        <v>39</v>
      </c>
      <c r="F4312" t="s">
        <v>40</v>
      </c>
      <c r="G4312" t="s">
        <v>41</v>
      </c>
      <c r="H4312" t="s">
        <v>6595</v>
      </c>
      <c r="I4312" t="s">
        <v>7738</v>
      </c>
      <c r="J4312" s="4">
        <v>28982</v>
      </c>
    </row>
    <row r="4313" spans="1:10" x14ac:dyDescent="0.3">
      <c r="A4313" t="s">
        <v>7743</v>
      </c>
      <c r="B4313" s="4">
        <v>45672</v>
      </c>
      <c r="C4313" t="s">
        <v>405</v>
      </c>
      <c r="D4313" t="s">
        <v>7744</v>
      </c>
      <c r="E4313" t="s">
        <v>39</v>
      </c>
      <c r="F4313" t="s">
        <v>40</v>
      </c>
      <c r="G4313" t="s">
        <v>41</v>
      </c>
      <c r="H4313" t="s">
        <v>6595</v>
      </c>
      <c r="I4313" t="s">
        <v>7738</v>
      </c>
      <c r="J4313" s="4">
        <v>28982</v>
      </c>
    </row>
    <row r="4314" spans="1:10" x14ac:dyDescent="0.3">
      <c r="A4314" t="s">
        <v>7745</v>
      </c>
      <c r="B4314" s="4">
        <v>45672</v>
      </c>
      <c r="C4314" t="s">
        <v>276</v>
      </c>
      <c r="D4314" t="s">
        <v>277</v>
      </c>
      <c r="E4314" t="s">
        <v>39</v>
      </c>
      <c r="F4314" t="s">
        <v>40</v>
      </c>
      <c r="G4314" t="s">
        <v>41</v>
      </c>
      <c r="H4314" t="s">
        <v>6595</v>
      </c>
      <c r="I4314" t="s">
        <v>7726</v>
      </c>
      <c r="J4314" s="4">
        <v>21377</v>
      </c>
    </row>
    <row r="4315" spans="1:10" x14ac:dyDescent="0.3">
      <c r="A4315" t="s">
        <v>7746</v>
      </c>
      <c r="B4315" s="4">
        <v>45672</v>
      </c>
      <c r="C4315" t="s">
        <v>673</v>
      </c>
      <c r="D4315" t="s">
        <v>7080</v>
      </c>
      <c r="E4315" t="s">
        <v>39</v>
      </c>
      <c r="F4315" t="s">
        <v>40</v>
      </c>
      <c r="G4315" t="s">
        <v>41</v>
      </c>
      <c r="H4315" t="s">
        <v>6595</v>
      </c>
      <c r="I4315" t="s">
        <v>7726</v>
      </c>
      <c r="J4315" s="4">
        <v>21377</v>
      </c>
    </row>
    <row r="4316" spans="1:10" x14ac:dyDescent="0.3">
      <c r="A4316" t="s">
        <v>7747</v>
      </c>
      <c r="B4316" s="4">
        <v>45672</v>
      </c>
      <c r="C4316" t="s">
        <v>367</v>
      </c>
      <c r="D4316" t="s">
        <v>6899</v>
      </c>
      <c r="E4316" t="s">
        <v>39</v>
      </c>
      <c r="F4316" t="s">
        <v>40</v>
      </c>
      <c r="G4316" t="s">
        <v>41</v>
      </c>
      <c r="H4316" t="s">
        <v>6595</v>
      </c>
      <c r="I4316" t="s">
        <v>7726</v>
      </c>
      <c r="J4316" s="4">
        <v>21377</v>
      </c>
    </row>
    <row r="4317" spans="1:10" x14ac:dyDescent="0.3">
      <c r="A4317" t="s">
        <v>7748</v>
      </c>
      <c r="B4317" s="4">
        <v>45672</v>
      </c>
      <c r="C4317" t="s">
        <v>1635</v>
      </c>
      <c r="D4317" t="s">
        <v>6969</v>
      </c>
      <c r="E4317" t="s">
        <v>39</v>
      </c>
      <c r="F4317" t="s">
        <v>40</v>
      </c>
      <c r="G4317" t="s">
        <v>41</v>
      </c>
      <c r="H4317" t="s">
        <v>6595</v>
      </c>
      <c r="I4317" t="s">
        <v>7726</v>
      </c>
      <c r="J4317" s="4">
        <v>21377</v>
      </c>
    </row>
    <row r="4318" spans="1:10" x14ac:dyDescent="0.3">
      <c r="A4318" t="s">
        <v>7749</v>
      </c>
      <c r="B4318" s="4">
        <v>45672</v>
      </c>
      <c r="C4318" t="s">
        <v>419</v>
      </c>
      <c r="D4318" t="s">
        <v>6789</v>
      </c>
      <c r="E4318" t="s">
        <v>39</v>
      </c>
      <c r="F4318" t="s">
        <v>40</v>
      </c>
      <c r="G4318" t="s">
        <v>41</v>
      </c>
      <c r="H4318" t="s">
        <v>6595</v>
      </c>
      <c r="I4318" t="s">
        <v>7750</v>
      </c>
      <c r="J4318" s="4">
        <v>23204</v>
      </c>
    </row>
    <row r="4319" spans="1:10" x14ac:dyDescent="0.3">
      <c r="A4319" t="s">
        <v>7751</v>
      </c>
      <c r="B4319" s="4">
        <v>45672</v>
      </c>
      <c r="C4319" t="s">
        <v>7214</v>
      </c>
      <c r="D4319" t="s">
        <v>7215</v>
      </c>
      <c r="E4319" t="s">
        <v>39</v>
      </c>
      <c r="F4319" t="s">
        <v>40</v>
      </c>
      <c r="G4319" t="s">
        <v>41</v>
      </c>
      <c r="H4319" t="s">
        <v>6595</v>
      </c>
      <c r="I4319" t="s">
        <v>7750</v>
      </c>
      <c r="J4319" s="4">
        <v>23204</v>
      </c>
    </row>
    <row r="4320" spans="1:10" x14ac:dyDescent="0.3">
      <c r="A4320" t="s">
        <v>7752</v>
      </c>
      <c r="B4320" s="4">
        <v>45672</v>
      </c>
      <c r="C4320" t="s">
        <v>774</v>
      </c>
      <c r="D4320" t="s">
        <v>775</v>
      </c>
      <c r="E4320" t="s">
        <v>39</v>
      </c>
      <c r="F4320" t="s">
        <v>40</v>
      </c>
      <c r="G4320" t="s">
        <v>41</v>
      </c>
      <c r="H4320" t="s">
        <v>6595</v>
      </c>
      <c r="I4320" t="s">
        <v>7753</v>
      </c>
      <c r="J4320" s="4">
        <v>28919</v>
      </c>
    </row>
    <row r="4321" spans="1:10" x14ac:dyDescent="0.3">
      <c r="A4321" t="s">
        <v>7754</v>
      </c>
      <c r="B4321" s="4">
        <v>45672</v>
      </c>
      <c r="C4321" t="s">
        <v>405</v>
      </c>
      <c r="D4321" t="s">
        <v>6657</v>
      </c>
      <c r="E4321" t="s">
        <v>39</v>
      </c>
      <c r="F4321" t="s">
        <v>40</v>
      </c>
      <c r="G4321" t="s">
        <v>41</v>
      </c>
      <c r="H4321" t="s">
        <v>6595</v>
      </c>
      <c r="I4321" t="s">
        <v>7750</v>
      </c>
      <c r="J4321" s="4">
        <v>23204</v>
      </c>
    </row>
    <row r="4322" spans="1:10" x14ac:dyDescent="0.3">
      <c r="A4322" t="s">
        <v>7755</v>
      </c>
      <c r="B4322" s="4">
        <v>45672</v>
      </c>
      <c r="C4322" t="s">
        <v>3211</v>
      </c>
      <c r="D4322" t="s">
        <v>7006</v>
      </c>
      <c r="E4322" t="s">
        <v>39</v>
      </c>
      <c r="F4322" t="s">
        <v>40</v>
      </c>
      <c r="G4322" t="s">
        <v>41</v>
      </c>
      <c r="H4322" t="s">
        <v>6595</v>
      </c>
      <c r="I4322" t="s">
        <v>7756</v>
      </c>
      <c r="J4322" s="4">
        <v>23549</v>
      </c>
    </row>
    <row r="4323" spans="1:10" x14ac:dyDescent="0.3">
      <c r="A4323" t="s">
        <v>7757</v>
      </c>
      <c r="B4323" s="4">
        <v>45672</v>
      </c>
      <c r="C4323" t="s">
        <v>2624</v>
      </c>
      <c r="D4323" t="s">
        <v>7209</v>
      </c>
      <c r="E4323" t="s">
        <v>39</v>
      </c>
      <c r="F4323" t="s">
        <v>40</v>
      </c>
      <c r="G4323" t="s">
        <v>41</v>
      </c>
      <c r="H4323" t="s">
        <v>6595</v>
      </c>
      <c r="I4323" t="s">
        <v>7758</v>
      </c>
      <c r="J4323" s="4">
        <v>23192</v>
      </c>
    </row>
    <row r="4324" spans="1:10" x14ac:dyDescent="0.3">
      <c r="A4324" t="s">
        <v>7759</v>
      </c>
      <c r="B4324" s="4">
        <v>45672</v>
      </c>
      <c r="C4324" t="s">
        <v>273</v>
      </c>
      <c r="D4324" t="s">
        <v>7729</v>
      </c>
      <c r="E4324" t="s">
        <v>39</v>
      </c>
      <c r="F4324" t="s">
        <v>40</v>
      </c>
      <c r="G4324" t="s">
        <v>41</v>
      </c>
      <c r="H4324" t="s">
        <v>6595</v>
      </c>
      <c r="I4324" t="s">
        <v>7758</v>
      </c>
      <c r="J4324" s="4">
        <v>23192</v>
      </c>
    </row>
    <row r="4325" spans="1:10" x14ac:dyDescent="0.3">
      <c r="A4325" t="s">
        <v>7760</v>
      </c>
      <c r="B4325" s="4">
        <v>45672</v>
      </c>
      <c r="C4325" t="s">
        <v>525</v>
      </c>
      <c r="D4325" t="s">
        <v>526</v>
      </c>
      <c r="E4325" t="s">
        <v>39</v>
      </c>
      <c r="F4325" t="s">
        <v>40</v>
      </c>
      <c r="G4325" t="s">
        <v>41</v>
      </c>
      <c r="H4325" t="s">
        <v>6595</v>
      </c>
      <c r="I4325" t="s">
        <v>7758</v>
      </c>
      <c r="J4325" s="4">
        <v>23192</v>
      </c>
    </row>
    <row r="4326" spans="1:10" x14ac:dyDescent="0.3">
      <c r="A4326" t="s">
        <v>7761</v>
      </c>
      <c r="B4326" s="4">
        <v>45672</v>
      </c>
      <c r="C4326" t="s">
        <v>1563</v>
      </c>
      <c r="D4326" t="s">
        <v>6927</v>
      </c>
      <c r="E4326" t="s">
        <v>39</v>
      </c>
      <c r="F4326" t="s">
        <v>40</v>
      </c>
      <c r="G4326" t="s">
        <v>41</v>
      </c>
      <c r="H4326" t="s">
        <v>6595</v>
      </c>
      <c r="I4326" t="s">
        <v>7762</v>
      </c>
      <c r="J4326" s="4">
        <v>16388</v>
      </c>
    </row>
    <row r="4327" spans="1:10" x14ac:dyDescent="0.3">
      <c r="A4327" t="s">
        <v>7763</v>
      </c>
      <c r="B4327" s="4">
        <v>45672</v>
      </c>
      <c r="C4327" t="s">
        <v>7764</v>
      </c>
      <c r="D4327" t="s">
        <v>7765</v>
      </c>
      <c r="E4327" t="s">
        <v>39</v>
      </c>
      <c r="F4327" t="s">
        <v>40</v>
      </c>
      <c r="G4327" t="s">
        <v>41</v>
      </c>
      <c r="H4327" t="s">
        <v>6595</v>
      </c>
      <c r="I4327" t="s">
        <v>7762</v>
      </c>
      <c r="J4327" s="4">
        <v>16388</v>
      </c>
    </row>
    <row r="4328" spans="1:10" x14ac:dyDescent="0.3">
      <c r="A4328" t="s">
        <v>7766</v>
      </c>
      <c r="B4328" s="4">
        <v>45672</v>
      </c>
      <c r="C4328" t="s">
        <v>7767</v>
      </c>
      <c r="D4328" t="s">
        <v>7768</v>
      </c>
      <c r="E4328" t="s">
        <v>39</v>
      </c>
      <c r="F4328" t="s">
        <v>40</v>
      </c>
      <c r="G4328" t="s">
        <v>41</v>
      </c>
      <c r="H4328" t="s">
        <v>6595</v>
      </c>
      <c r="I4328" t="s">
        <v>7762</v>
      </c>
      <c r="J4328" s="4">
        <v>16388</v>
      </c>
    </row>
    <row r="4329" spans="1:10" x14ac:dyDescent="0.3">
      <c r="A4329" t="s">
        <v>7769</v>
      </c>
      <c r="B4329" s="4">
        <v>45672</v>
      </c>
      <c r="C4329" t="s">
        <v>7770</v>
      </c>
      <c r="D4329" t="s">
        <v>7771</v>
      </c>
      <c r="E4329" t="s">
        <v>39</v>
      </c>
      <c r="F4329" t="s">
        <v>40</v>
      </c>
      <c r="G4329" t="s">
        <v>41</v>
      </c>
      <c r="H4329" t="s">
        <v>6595</v>
      </c>
      <c r="I4329" t="s">
        <v>6734</v>
      </c>
      <c r="J4329" s="4">
        <v>25740</v>
      </c>
    </row>
    <row r="4330" spans="1:10" x14ac:dyDescent="0.3">
      <c r="A4330" t="s">
        <v>7772</v>
      </c>
      <c r="B4330" s="4">
        <v>45672</v>
      </c>
      <c r="C4330" t="s">
        <v>1700</v>
      </c>
      <c r="D4330" t="s">
        <v>1701</v>
      </c>
      <c r="E4330" t="s">
        <v>39</v>
      </c>
      <c r="F4330" t="s">
        <v>40</v>
      </c>
      <c r="G4330" t="s">
        <v>41</v>
      </c>
      <c r="H4330" t="s">
        <v>6595</v>
      </c>
      <c r="I4330" t="s">
        <v>6734</v>
      </c>
      <c r="J4330" s="4">
        <v>25740</v>
      </c>
    </row>
    <row r="4331" spans="1:10" x14ac:dyDescent="0.3">
      <c r="A4331" t="s">
        <v>7773</v>
      </c>
      <c r="B4331" s="4">
        <v>45672</v>
      </c>
      <c r="C4331" t="s">
        <v>147</v>
      </c>
      <c r="D4331" t="s">
        <v>6708</v>
      </c>
      <c r="E4331" t="s">
        <v>39</v>
      </c>
      <c r="F4331" t="s">
        <v>40</v>
      </c>
      <c r="G4331" t="s">
        <v>41</v>
      </c>
      <c r="H4331" t="s">
        <v>6595</v>
      </c>
      <c r="I4331" t="s">
        <v>7774</v>
      </c>
      <c r="J4331" s="4">
        <v>25410</v>
      </c>
    </row>
    <row r="4332" spans="1:10" x14ac:dyDescent="0.3">
      <c r="A4332" t="s">
        <v>7775</v>
      </c>
      <c r="B4332" s="4">
        <v>45672</v>
      </c>
      <c r="C4332" t="s">
        <v>1483</v>
      </c>
      <c r="D4332" t="s">
        <v>1484</v>
      </c>
      <c r="E4332" t="s">
        <v>39</v>
      </c>
      <c r="F4332" t="s">
        <v>40</v>
      </c>
      <c r="G4332" t="s">
        <v>41</v>
      </c>
      <c r="H4332" t="s">
        <v>6595</v>
      </c>
      <c r="I4332" t="s">
        <v>7776</v>
      </c>
      <c r="J4332" s="4">
        <v>19878</v>
      </c>
    </row>
    <row r="4333" spans="1:10" x14ac:dyDescent="0.3">
      <c r="A4333" t="s">
        <v>7777</v>
      </c>
      <c r="B4333" s="4">
        <v>45672</v>
      </c>
      <c r="C4333" t="s">
        <v>2793</v>
      </c>
      <c r="D4333" t="s">
        <v>7472</v>
      </c>
      <c r="E4333" t="s">
        <v>39</v>
      </c>
      <c r="F4333" t="s">
        <v>40</v>
      </c>
      <c r="G4333" t="s">
        <v>41</v>
      </c>
      <c r="H4333" t="s">
        <v>6595</v>
      </c>
      <c r="I4333" t="s">
        <v>7778</v>
      </c>
      <c r="J4333" s="4">
        <v>24031</v>
      </c>
    </row>
    <row r="4334" spans="1:10" x14ac:dyDescent="0.3">
      <c r="A4334" t="s">
        <v>7779</v>
      </c>
      <c r="B4334" s="4">
        <v>45672</v>
      </c>
      <c r="C4334" t="s">
        <v>599</v>
      </c>
      <c r="D4334" t="s">
        <v>6929</v>
      </c>
      <c r="E4334" t="s">
        <v>39</v>
      </c>
      <c r="F4334" t="s">
        <v>40</v>
      </c>
      <c r="G4334" t="s">
        <v>41</v>
      </c>
      <c r="H4334" t="s">
        <v>6595</v>
      </c>
      <c r="I4334" t="s">
        <v>7778</v>
      </c>
      <c r="J4334" s="4">
        <v>24031</v>
      </c>
    </row>
    <row r="4335" spans="1:10" x14ac:dyDescent="0.3">
      <c r="A4335" t="s">
        <v>7780</v>
      </c>
      <c r="B4335" s="4">
        <v>45672</v>
      </c>
      <c r="C4335" t="s">
        <v>7781</v>
      </c>
      <c r="D4335" t="s">
        <v>7782</v>
      </c>
      <c r="E4335" t="s">
        <v>39</v>
      </c>
      <c r="F4335" t="s">
        <v>40</v>
      </c>
      <c r="G4335" t="s">
        <v>41</v>
      </c>
      <c r="H4335" t="s">
        <v>6595</v>
      </c>
      <c r="I4335" t="s">
        <v>7778</v>
      </c>
      <c r="J4335" s="4">
        <v>24031</v>
      </c>
    </row>
    <row r="4336" spans="1:10" x14ac:dyDescent="0.3">
      <c r="A4336" t="s">
        <v>7783</v>
      </c>
      <c r="B4336" s="4">
        <v>45672</v>
      </c>
      <c r="C4336" t="s">
        <v>7784</v>
      </c>
      <c r="D4336" t="s">
        <v>7785</v>
      </c>
      <c r="E4336" t="s">
        <v>204</v>
      </c>
      <c r="F4336" t="s">
        <v>205</v>
      </c>
      <c r="G4336" t="s">
        <v>206</v>
      </c>
      <c r="H4336" t="s">
        <v>6595</v>
      </c>
      <c r="I4336" t="s">
        <v>6758</v>
      </c>
      <c r="J4336" s="4">
        <v>18826</v>
      </c>
    </row>
    <row r="4337" spans="1:10" x14ac:dyDescent="0.3">
      <c r="A4337" t="s">
        <v>7786</v>
      </c>
      <c r="B4337" s="4">
        <v>45672</v>
      </c>
      <c r="C4337" t="s">
        <v>525</v>
      </c>
      <c r="D4337" t="s">
        <v>526</v>
      </c>
      <c r="E4337" t="s">
        <v>2129</v>
      </c>
      <c r="F4337" t="s">
        <v>2130</v>
      </c>
      <c r="G4337" t="s">
        <v>2131</v>
      </c>
      <c r="H4337" t="s">
        <v>6595</v>
      </c>
      <c r="I4337" t="s">
        <v>6896</v>
      </c>
      <c r="J4337" s="4">
        <v>34362</v>
      </c>
    </row>
    <row r="4338" spans="1:10" x14ac:dyDescent="0.3">
      <c r="A4338" t="s">
        <v>7787</v>
      </c>
      <c r="B4338" s="4">
        <v>45672</v>
      </c>
      <c r="C4338" t="s">
        <v>2099</v>
      </c>
      <c r="D4338" t="s">
        <v>7629</v>
      </c>
      <c r="E4338" t="s">
        <v>6665</v>
      </c>
      <c r="F4338" t="s">
        <v>6666</v>
      </c>
      <c r="G4338" t="s">
        <v>6667</v>
      </c>
      <c r="H4338" t="s">
        <v>6595</v>
      </c>
      <c r="I4338" t="s">
        <v>7324</v>
      </c>
      <c r="J4338" s="4">
        <v>24914</v>
      </c>
    </row>
    <row r="4339" spans="1:10" x14ac:dyDescent="0.3">
      <c r="A4339" t="s">
        <v>7788</v>
      </c>
      <c r="B4339" s="4">
        <v>45672</v>
      </c>
      <c r="C4339" t="s">
        <v>7789</v>
      </c>
      <c r="D4339" t="s">
        <v>7790</v>
      </c>
      <c r="E4339" t="s">
        <v>2085</v>
      </c>
      <c r="F4339" t="s">
        <v>2086</v>
      </c>
      <c r="G4339" t="s">
        <v>1581</v>
      </c>
      <c r="H4339" t="s">
        <v>6595</v>
      </c>
      <c r="I4339" t="s">
        <v>7294</v>
      </c>
      <c r="J4339" s="4">
        <v>20931</v>
      </c>
    </row>
    <row r="4340" spans="1:10" x14ac:dyDescent="0.3">
      <c r="A4340" t="s">
        <v>7791</v>
      </c>
      <c r="B4340" s="4">
        <v>45672</v>
      </c>
      <c r="C4340" t="s">
        <v>7792</v>
      </c>
      <c r="D4340" t="s">
        <v>7793</v>
      </c>
      <c r="E4340" t="s">
        <v>39</v>
      </c>
      <c r="F4340" t="s">
        <v>40</v>
      </c>
      <c r="G4340" t="s">
        <v>41</v>
      </c>
      <c r="H4340" t="s">
        <v>6595</v>
      </c>
      <c r="I4340" t="s">
        <v>7738</v>
      </c>
      <c r="J4340" s="4">
        <v>28982</v>
      </c>
    </row>
    <row r="4341" spans="1:10" x14ac:dyDescent="0.3">
      <c r="A4341" t="s">
        <v>7794</v>
      </c>
      <c r="B4341" s="4">
        <v>45672</v>
      </c>
      <c r="C4341" t="s">
        <v>37</v>
      </c>
      <c r="D4341" t="s">
        <v>38</v>
      </c>
      <c r="E4341" t="s">
        <v>39</v>
      </c>
      <c r="F4341" t="s">
        <v>40</v>
      </c>
      <c r="G4341" t="s">
        <v>41</v>
      </c>
      <c r="H4341" t="s">
        <v>6595</v>
      </c>
      <c r="I4341" t="s">
        <v>7738</v>
      </c>
      <c r="J4341" s="4">
        <v>28982</v>
      </c>
    </row>
    <row r="4342" spans="1:10" x14ac:dyDescent="0.3">
      <c r="A4342" t="s">
        <v>7795</v>
      </c>
      <c r="B4342" s="4">
        <v>45672</v>
      </c>
      <c r="C4342" t="s">
        <v>1359</v>
      </c>
      <c r="D4342" t="s">
        <v>1360</v>
      </c>
      <c r="E4342" t="s">
        <v>39</v>
      </c>
      <c r="F4342" t="s">
        <v>40</v>
      </c>
      <c r="G4342" t="s">
        <v>41</v>
      </c>
      <c r="H4342" t="s">
        <v>6595</v>
      </c>
      <c r="I4342" t="s">
        <v>7738</v>
      </c>
      <c r="J4342" s="4">
        <v>28982</v>
      </c>
    </row>
    <row r="4343" spans="1:10" x14ac:dyDescent="0.3">
      <c r="A4343" t="s">
        <v>7796</v>
      </c>
      <c r="B4343" s="4">
        <v>45673</v>
      </c>
      <c r="C4343" t="s">
        <v>7797</v>
      </c>
      <c r="D4343" t="s">
        <v>7798</v>
      </c>
      <c r="E4343" t="s">
        <v>39</v>
      </c>
      <c r="F4343" t="s">
        <v>40</v>
      </c>
      <c r="G4343" t="s">
        <v>41</v>
      </c>
      <c r="H4343" t="s">
        <v>6595</v>
      </c>
      <c r="I4343" t="s">
        <v>7778</v>
      </c>
      <c r="J4343" s="4">
        <v>24031</v>
      </c>
    </row>
    <row r="4344" spans="1:10" x14ac:dyDescent="0.3">
      <c r="A4344" t="s">
        <v>7799</v>
      </c>
      <c r="B4344" s="4">
        <v>45673</v>
      </c>
      <c r="C4344" t="s">
        <v>7800</v>
      </c>
      <c r="D4344" t="s">
        <v>7801</v>
      </c>
      <c r="E4344" t="s">
        <v>6621</v>
      </c>
      <c r="F4344" t="s">
        <v>6622</v>
      </c>
      <c r="G4344" t="s">
        <v>6623</v>
      </c>
      <c r="H4344" t="s">
        <v>6595</v>
      </c>
      <c r="I4344" t="s">
        <v>7282</v>
      </c>
      <c r="J4344" s="4">
        <v>19257</v>
      </c>
    </row>
    <row r="4345" spans="1:10" x14ac:dyDescent="0.3">
      <c r="A4345" t="s">
        <v>7802</v>
      </c>
      <c r="B4345" s="4">
        <v>45673</v>
      </c>
      <c r="C4345" t="s">
        <v>4065</v>
      </c>
      <c r="D4345" t="s">
        <v>4066</v>
      </c>
      <c r="E4345" t="s">
        <v>51</v>
      </c>
      <c r="F4345" t="s">
        <v>52</v>
      </c>
      <c r="G4345" t="s">
        <v>53</v>
      </c>
      <c r="H4345" t="s">
        <v>6595</v>
      </c>
      <c r="I4345" t="s">
        <v>7717</v>
      </c>
      <c r="J4345" s="4">
        <v>17808</v>
      </c>
    </row>
    <row r="4346" spans="1:10" x14ac:dyDescent="0.3">
      <c r="A4346" t="s">
        <v>7803</v>
      </c>
      <c r="B4346" s="4">
        <v>45673</v>
      </c>
      <c r="C4346" t="s">
        <v>692</v>
      </c>
      <c r="D4346" t="s">
        <v>733</v>
      </c>
      <c r="E4346" t="s">
        <v>39</v>
      </c>
      <c r="F4346" t="s">
        <v>40</v>
      </c>
      <c r="G4346" t="s">
        <v>41</v>
      </c>
      <c r="H4346" t="s">
        <v>6595</v>
      </c>
      <c r="I4346" t="s">
        <v>7548</v>
      </c>
      <c r="J4346" s="4">
        <v>24419</v>
      </c>
    </row>
    <row r="4347" spans="1:10" x14ac:dyDescent="0.3">
      <c r="A4347" t="s">
        <v>7804</v>
      </c>
      <c r="B4347" s="4">
        <v>45673</v>
      </c>
      <c r="C4347" t="s">
        <v>7214</v>
      </c>
      <c r="D4347" t="s">
        <v>7215</v>
      </c>
      <c r="E4347" t="s">
        <v>39</v>
      </c>
      <c r="F4347" t="s">
        <v>40</v>
      </c>
      <c r="G4347" t="s">
        <v>41</v>
      </c>
      <c r="H4347" t="s">
        <v>6595</v>
      </c>
      <c r="I4347" t="s">
        <v>7548</v>
      </c>
      <c r="J4347" s="4">
        <v>24419</v>
      </c>
    </row>
    <row r="4348" spans="1:10" x14ac:dyDescent="0.3">
      <c r="A4348" t="s">
        <v>7805</v>
      </c>
      <c r="B4348" s="4">
        <v>45673</v>
      </c>
      <c r="C4348" t="s">
        <v>1839</v>
      </c>
      <c r="D4348" t="s">
        <v>6594</v>
      </c>
      <c r="E4348" t="s">
        <v>39</v>
      </c>
      <c r="F4348" t="s">
        <v>40</v>
      </c>
      <c r="G4348" t="s">
        <v>41</v>
      </c>
      <c r="H4348" t="s">
        <v>6595</v>
      </c>
      <c r="I4348" t="s">
        <v>7548</v>
      </c>
      <c r="J4348" s="4">
        <v>24419</v>
      </c>
    </row>
    <row r="4349" spans="1:10" x14ac:dyDescent="0.3">
      <c r="A4349" t="s">
        <v>7806</v>
      </c>
      <c r="B4349" s="4">
        <v>45673</v>
      </c>
      <c r="C4349" t="s">
        <v>419</v>
      </c>
      <c r="D4349" t="s">
        <v>6789</v>
      </c>
      <c r="E4349" t="s">
        <v>39</v>
      </c>
      <c r="F4349" t="s">
        <v>40</v>
      </c>
      <c r="G4349" t="s">
        <v>41</v>
      </c>
      <c r="H4349" t="s">
        <v>6595</v>
      </c>
      <c r="I4349" t="s">
        <v>7548</v>
      </c>
      <c r="J4349" s="4">
        <v>24419</v>
      </c>
    </row>
    <row r="4350" spans="1:10" x14ac:dyDescent="0.3">
      <c r="A4350" t="s">
        <v>7807</v>
      </c>
      <c r="B4350" s="4">
        <v>45673</v>
      </c>
      <c r="C4350" t="s">
        <v>136</v>
      </c>
      <c r="D4350" t="s">
        <v>6830</v>
      </c>
      <c r="E4350" t="s">
        <v>39</v>
      </c>
      <c r="F4350" t="s">
        <v>40</v>
      </c>
      <c r="G4350" t="s">
        <v>41</v>
      </c>
      <c r="H4350" t="s">
        <v>6595</v>
      </c>
      <c r="I4350" t="s">
        <v>6826</v>
      </c>
      <c r="J4350" s="4">
        <v>35550</v>
      </c>
    </row>
    <row r="4351" spans="1:10" x14ac:dyDescent="0.3">
      <c r="A4351" t="s">
        <v>7808</v>
      </c>
      <c r="B4351" s="4">
        <v>45673</v>
      </c>
      <c r="C4351" t="s">
        <v>1640</v>
      </c>
      <c r="D4351" t="s">
        <v>7260</v>
      </c>
      <c r="E4351" t="s">
        <v>39</v>
      </c>
      <c r="F4351" t="s">
        <v>40</v>
      </c>
      <c r="G4351" t="s">
        <v>41</v>
      </c>
      <c r="H4351" t="s">
        <v>6595</v>
      </c>
      <c r="I4351" t="s">
        <v>7336</v>
      </c>
      <c r="J4351" s="4">
        <v>22377</v>
      </c>
    </row>
    <row r="4352" spans="1:10" x14ac:dyDescent="0.3">
      <c r="A4352" t="s">
        <v>7809</v>
      </c>
      <c r="B4352" s="4">
        <v>45673</v>
      </c>
      <c r="C4352" t="s">
        <v>656</v>
      </c>
      <c r="D4352" t="s">
        <v>6723</v>
      </c>
      <c r="E4352" t="s">
        <v>39</v>
      </c>
      <c r="F4352" t="s">
        <v>40</v>
      </c>
      <c r="G4352" t="s">
        <v>41</v>
      </c>
      <c r="H4352" t="s">
        <v>6595</v>
      </c>
      <c r="I4352" t="s">
        <v>7810</v>
      </c>
      <c r="J4352" s="4">
        <v>22694</v>
      </c>
    </row>
    <row r="4353" spans="1:10" x14ac:dyDescent="0.3">
      <c r="A4353" t="s">
        <v>7811</v>
      </c>
      <c r="B4353" s="4">
        <v>45673</v>
      </c>
      <c r="C4353" t="s">
        <v>165</v>
      </c>
      <c r="D4353" t="s">
        <v>7812</v>
      </c>
      <c r="E4353" t="s">
        <v>39</v>
      </c>
      <c r="F4353" t="s">
        <v>40</v>
      </c>
      <c r="G4353" t="s">
        <v>41</v>
      </c>
      <c r="H4353" t="s">
        <v>6595</v>
      </c>
      <c r="I4353" t="s">
        <v>7810</v>
      </c>
      <c r="J4353" s="4">
        <v>22694</v>
      </c>
    </row>
    <row r="4354" spans="1:10" x14ac:dyDescent="0.3">
      <c r="A4354" t="s">
        <v>7813</v>
      </c>
      <c r="B4354" s="4">
        <v>45673</v>
      </c>
      <c r="C4354" t="s">
        <v>458</v>
      </c>
      <c r="D4354" t="s">
        <v>459</v>
      </c>
      <c r="E4354" t="s">
        <v>39</v>
      </c>
      <c r="F4354" t="s">
        <v>40</v>
      </c>
      <c r="G4354" t="s">
        <v>41</v>
      </c>
      <c r="H4354" t="s">
        <v>6595</v>
      </c>
      <c r="I4354" t="s">
        <v>7814</v>
      </c>
      <c r="J4354" s="4">
        <v>25463</v>
      </c>
    </row>
    <row r="4355" spans="1:10" x14ac:dyDescent="0.3">
      <c r="A4355" t="s">
        <v>7815</v>
      </c>
      <c r="B4355" s="4">
        <v>45673</v>
      </c>
      <c r="C4355" t="s">
        <v>7214</v>
      </c>
      <c r="D4355" t="s">
        <v>7215</v>
      </c>
      <c r="E4355" t="s">
        <v>39</v>
      </c>
      <c r="F4355" t="s">
        <v>40</v>
      </c>
      <c r="G4355" t="s">
        <v>41</v>
      </c>
      <c r="H4355" t="s">
        <v>6595</v>
      </c>
      <c r="I4355" t="s">
        <v>7816</v>
      </c>
      <c r="J4355" s="4">
        <v>35601</v>
      </c>
    </row>
    <row r="4356" spans="1:10" x14ac:dyDescent="0.3">
      <c r="A4356" t="s">
        <v>7817</v>
      </c>
      <c r="B4356" s="4">
        <v>45673</v>
      </c>
      <c r="C4356" t="s">
        <v>405</v>
      </c>
      <c r="D4356" t="s">
        <v>7744</v>
      </c>
      <c r="E4356" t="s">
        <v>39</v>
      </c>
      <c r="F4356" t="s">
        <v>40</v>
      </c>
      <c r="G4356" t="s">
        <v>41</v>
      </c>
      <c r="H4356" t="s">
        <v>6595</v>
      </c>
      <c r="I4356" t="s">
        <v>7816</v>
      </c>
      <c r="J4356" s="4">
        <v>35601</v>
      </c>
    </row>
    <row r="4357" spans="1:10" x14ac:dyDescent="0.3">
      <c r="A4357" t="s">
        <v>7818</v>
      </c>
      <c r="B4357" s="4">
        <v>45673</v>
      </c>
      <c r="C4357" t="s">
        <v>7819</v>
      </c>
      <c r="D4357" t="s">
        <v>7820</v>
      </c>
      <c r="E4357" t="s">
        <v>7821</v>
      </c>
      <c r="F4357" t="s">
        <v>7822</v>
      </c>
      <c r="G4357" t="s">
        <v>7823</v>
      </c>
      <c r="H4357" t="s">
        <v>6595</v>
      </c>
      <c r="I4357" t="s">
        <v>7824</v>
      </c>
      <c r="J4357" s="4">
        <v>26281</v>
      </c>
    </row>
    <row r="4358" spans="1:10" x14ac:dyDescent="0.3">
      <c r="A4358" t="s">
        <v>7825</v>
      </c>
      <c r="B4358" s="4">
        <v>45673</v>
      </c>
      <c r="C4358" t="s">
        <v>273</v>
      </c>
      <c r="D4358" t="s">
        <v>7729</v>
      </c>
      <c r="E4358" t="s">
        <v>39</v>
      </c>
      <c r="F4358" t="s">
        <v>40</v>
      </c>
      <c r="G4358" t="s">
        <v>41</v>
      </c>
      <c r="H4358" t="s">
        <v>6595</v>
      </c>
      <c r="I4358" t="s">
        <v>7824</v>
      </c>
      <c r="J4358" s="4">
        <v>26281</v>
      </c>
    </row>
    <row r="4359" spans="1:10" x14ac:dyDescent="0.3">
      <c r="A4359" t="s">
        <v>7826</v>
      </c>
      <c r="B4359" s="4">
        <v>45673</v>
      </c>
      <c r="C4359" t="s">
        <v>3102</v>
      </c>
      <c r="D4359" t="s">
        <v>5155</v>
      </c>
      <c r="E4359" t="s">
        <v>39</v>
      </c>
      <c r="F4359" t="s">
        <v>40</v>
      </c>
      <c r="G4359" t="s">
        <v>41</v>
      </c>
      <c r="H4359" t="s">
        <v>6595</v>
      </c>
      <c r="I4359" t="s">
        <v>7070</v>
      </c>
      <c r="J4359" s="4">
        <v>35780</v>
      </c>
    </row>
    <row r="4360" spans="1:10" x14ac:dyDescent="0.3">
      <c r="A4360" t="s">
        <v>7827</v>
      </c>
      <c r="B4360" s="4">
        <v>45673</v>
      </c>
      <c r="C4360" t="s">
        <v>7484</v>
      </c>
      <c r="D4360" t="s">
        <v>7485</v>
      </c>
      <c r="E4360" t="s">
        <v>39</v>
      </c>
      <c r="F4360" t="s">
        <v>40</v>
      </c>
      <c r="G4360" t="s">
        <v>41</v>
      </c>
      <c r="H4360" t="s">
        <v>6595</v>
      </c>
      <c r="I4360" t="s">
        <v>7828</v>
      </c>
      <c r="J4360" s="4">
        <v>23229</v>
      </c>
    </row>
    <row r="4361" spans="1:10" x14ac:dyDescent="0.3">
      <c r="A4361" t="s">
        <v>7829</v>
      </c>
      <c r="B4361" s="4">
        <v>45673</v>
      </c>
      <c r="C4361" t="s">
        <v>554</v>
      </c>
      <c r="D4361" t="s">
        <v>555</v>
      </c>
      <c r="E4361" t="s">
        <v>39</v>
      </c>
      <c r="F4361" t="s">
        <v>40</v>
      </c>
      <c r="G4361" t="s">
        <v>41</v>
      </c>
      <c r="H4361" t="s">
        <v>6595</v>
      </c>
      <c r="I4361" t="s">
        <v>7828</v>
      </c>
      <c r="J4361" s="4">
        <v>23229</v>
      </c>
    </row>
    <row r="4362" spans="1:10" x14ac:dyDescent="0.3">
      <c r="A4362" t="s">
        <v>7830</v>
      </c>
      <c r="B4362" s="4">
        <v>45673</v>
      </c>
      <c r="C4362" t="s">
        <v>2621</v>
      </c>
      <c r="D4362" t="s">
        <v>7716</v>
      </c>
      <c r="E4362" t="s">
        <v>39</v>
      </c>
      <c r="F4362" t="s">
        <v>40</v>
      </c>
      <c r="G4362" t="s">
        <v>41</v>
      </c>
      <c r="H4362" t="s">
        <v>6595</v>
      </c>
      <c r="I4362" t="s">
        <v>7828</v>
      </c>
      <c r="J4362" s="4">
        <v>23229</v>
      </c>
    </row>
    <row r="4363" spans="1:10" x14ac:dyDescent="0.3">
      <c r="A4363" t="s">
        <v>7831</v>
      </c>
      <c r="B4363" s="4">
        <v>45673</v>
      </c>
      <c r="C4363" t="s">
        <v>75</v>
      </c>
      <c r="D4363" t="s">
        <v>6706</v>
      </c>
      <c r="E4363" t="s">
        <v>51</v>
      </c>
      <c r="F4363" t="s">
        <v>52</v>
      </c>
      <c r="G4363" t="s">
        <v>53</v>
      </c>
      <c r="H4363" t="s">
        <v>6595</v>
      </c>
      <c r="I4363" t="s">
        <v>6923</v>
      </c>
      <c r="J4363" s="4">
        <v>22517</v>
      </c>
    </row>
    <row r="4364" spans="1:10" x14ac:dyDescent="0.3">
      <c r="A4364" t="s">
        <v>7832</v>
      </c>
      <c r="B4364" s="4">
        <v>45673</v>
      </c>
      <c r="C4364" t="s">
        <v>202</v>
      </c>
      <c r="D4364" t="s">
        <v>7046</v>
      </c>
      <c r="E4364" t="s">
        <v>39</v>
      </c>
      <c r="F4364" t="s">
        <v>40</v>
      </c>
      <c r="G4364" t="s">
        <v>41</v>
      </c>
      <c r="H4364" t="s">
        <v>6595</v>
      </c>
      <c r="I4364" t="s">
        <v>7833</v>
      </c>
      <c r="J4364" s="4">
        <v>19345</v>
      </c>
    </row>
    <row r="4365" spans="1:10" x14ac:dyDescent="0.3">
      <c r="A4365" t="s">
        <v>7834</v>
      </c>
      <c r="B4365" s="4">
        <v>45673</v>
      </c>
      <c r="C4365" t="s">
        <v>422</v>
      </c>
      <c r="D4365" t="s">
        <v>6918</v>
      </c>
      <c r="E4365" t="s">
        <v>204</v>
      </c>
      <c r="F4365" t="s">
        <v>205</v>
      </c>
      <c r="G4365" t="s">
        <v>206</v>
      </c>
      <c r="H4365" t="s">
        <v>6595</v>
      </c>
      <c r="I4365" t="s">
        <v>7835</v>
      </c>
      <c r="J4365" s="4">
        <v>21193</v>
      </c>
    </row>
    <row r="4366" spans="1:10" x14ac:dyDescent="0.3">
      <c r="A4366" t="s">
        <v>7836</v>
      </c>
      <c r="B4366" s="4">
        <v>45673</v>
      </c>
      <c r="C4366" t="s">
        <v>1618</v>
      </c>
      <c r="D4366" t="s">
        <v>6906</v>
      </c>
      <c r="E4366" t="s">
        <v>39</v>
      </c>
      <c r="F4366" t="s">
        <v>40</v>
      </c>
      <c r="G4366" t="s">
        <v>41</v>
      </c>
      <c r="H4366" t="s">
        <v>6595</v>
      </c>
      <c r="I4366" t="s">
        <v>7837</v>
      </c>
      <c r="J4366" s="4">
        <v>17493</v>
      </c>
    </row>
    <row r="4367" spans="1:10" x14ac:dyDescent="0.3">
      <c r="A4367" t="s">
        <v>7838</v>
      </c>
      <c r="B4367" s="4">
        <v>45673</v>
      </c>
      <c r="C4367" t="s">
        <v>45</v>
      </c>
      <c r="D4367" t="s">
        <v>46</v>
      </c>
      <c r="E4367" t="s">
        <v>39</v>
      </c>
      <c r="F4367" t="s">
        <v>40</v>
      </c>
      <c r="G4367" t="s">
        <v>41</v>
      </c>
      <c r="H4367" t="s">
        <v>6595</v>
      </c>
      <c r="I4367" t="s">
        <v>7837</v>
      </c>
      <c r="J4367" s="4">
        <v>17493</v>
      </c>
    </row>
    <row r="4368" spans="1:10" x14ac:dyDescent="0.3">
      <c r="A4368" t="s">
        <v>7839</v>
      </c>
      <c r="B4368" s="4">
        <v>45673</v>
      </c>
      <c r="C4368" t="s">
        <v>1934</v>
      </c>
      <c r="D4368" t="s">
        <v>1935</v>
      </c>
      <c r="E4368" t="s">
        <v>39</v>
      </c>
      <c r="F4368" t="s">
        <v>40</v>
      </c>
      <c r="G4368" t="s">
        <v>41</v>
      </c>
      <c r="H4368" t="s">
        <v>6595</v>
      </c>
      <c r="I4368" t="s">
        <v>7837</v>
      </c>
      <c r="J4368" s="4">
        <v>17493</v>
      </c>
    </row>
    <row r="4369" spans="1:10" x14ac:dyDescent="0.3">
      <c r="A4369" t="s">
        <v>7840</v>
      </c>
      <c r="B4369" s="4">
        <v>45673</v>
      </c>
      <c r="C4369" t="s">
        <v>422</v>
      </c>
      <c r="D4369" t="s">
        <v>6918</v>
      </c>
      <c r="E4369" t="s">
        <v>39</v>
      </c>
      <c r="F4369" t="s">
        <v>40</v>
      </c>
      <c r="G4369" t="s">
        <v>41</v>
      </c>
      <c r="H4369" t="s">
        <v>6595</v>
      </c>
      <c r="I4369" t="s">
        <v>7837</v>
      </c>
      <c r="J4369" s="4">
        <v>17493</v>
      </c>
    </row>
    <row r="4370" spans="1:10" x14ac:dyDescent="0.3">
      <c r="A4370" t="s">
        <v>7841</v>
      </c>
      <c r="B4370" s="4">
        <v>45673</v>
      </c>
      <c r="C4370" t="s">
        <v>2860</v>
      </c>
      <c r="D4370" t="s">
        <v>2861</v>
      </c>
      <c r="E4370" t="s">
        <v>39</v>
      </c>
      <c r="F4370" t="s">
        <v>40</v>
      </c>
      <c r="G4370" t="s">
        <v>41</v>
      </c>
      <c r="H4370" t="s">
        <v>6595</v>
      </c>
      <c r="I4370" t="s">
        <v>7516</v>
      </c>
      <c r="J4370" s="4">
        <v>22515</v>
      </c>
    </row>
    <row r="4371" spans="1:10" x14ac:dyDescent="0.3">
      <c r="A4371" t="s">
        <v>7842</v>
      </c>
      <c r="B4371" s="4">
        <v>45673</v>
      </c>
      <c r="C4371" t="s">
        <v>1839</v>
      </c>
      <c r="D4371" t="s">
        <v>6594</v>
      </c>
      <c r="E4371" t="s">
        <v>39</v>
      </c>
      <c r="F4371" t="s">
        <v>40</v>
      </c>
      <c r="G4371" t="s">
        <v>41</v>
      </c>
      <c r="H4371" t="s">
        <v>6595</v>
      </c>
      <c r="I4371" t="s">
        <v>7516</v>
      </c>
      <c r="J4371" s="4">
        <v>22515</v>
      </c>
    </row>
    <row r="4372" spans="1:10" x14ac:dyDescent="0.3">
      <c r="A4372" t="s">
        <v>7843</v>
      </c>
      <c r="B4372" s="4">
        <v>45673</v>
      </c>
      <c r="C4372" t="s">
        <v>2860</v>
      </c>
      <c r="D4372" t="s">
        <v>2861</v>
      </c>
      <c r="E4372" t="s">
        <v>39</v>
      </c>
      <c r="F4372" t="s">
        <v>40</v>
      </c>
      <c r="G4372" t="s">
        <v>41</v>
      </c>
      <c r="H4372" t="s">
        <v>6595</v>
      </c>
      <c r="I4372" t="s">
        <v>6734</v>
      </c>
      <c r="J4372" s="4">
        <v>25740</v>
      </c>
    </row>
    <row r="4373" spans="1:10" x14ac:dyDescent="0.3">
      <c r="A4373" t="s">
        <v>7844</v>
      </c>
      <c r="B4373" s="4">
        <v>45673</v>
      </c>
      <c r="C4373" t="s">
        <v>1126</v>
      </c>
      <c r="D4373" t="s">
        <v>7736</v>
      </c>
      <c r="E4373" t="s">
        <v>39</v>
      </c>
      <c r="F4373" t="s">
        <v>40</v>
      </c>
      <c r="G4373" t="s">
        <v>41</v>
      </c>
      <c r="H4373" t="s">
        <v>6595</v>
      </c>
      <c r="I4373" t="s">
        <v>7059</v>
      </c>
      <c r="J4373" s="4">
        <v>16873</v>
      </c>
    </row>
    <row r="4374" spans="1:10" x14ac:dyDescent="0.3">
      <c r="A4374" t="s">
        <v>7845</v>
      </c>
      <c r="B4374" s="4">
        <v>45673</v>
      </c>
      <c r="C4374" t="s">
        <v>258</v>
      </c>
      <c r="D4374" t="s">
        <v>6949</v>
      </c>
      <c r="E4374" t="s">
        <v>39</v>
      </c>
      <c r="F4374" t="s">
        <v>40</v>
      </c>
      <c r="G4374" t="s">
        <v>41</v>
      </c>
      <c r="H4374" t="s">
        <v>6595</v>
      </c>
      <c r="I4374" t="s">
        <v>7833</v>
      </c>
      <c r="J4374" s="4">
        <v>19345</v>
      </c>
    </row>
    <row r="4375" spans="1:10" x14ac:dyDescent="0.3">
      <c r="A4375" t="s">
        <v>7846</v>
      </c>
      <c r="B4375" s="4">
        <v>45674</v>
      </c>
      <c r="C4375" t="s">
        <v>2531</v>
      </c>
      <c r="D4375" t="s">
        <v>2532</v>
      </c>
      <c r="E4375" t="s">
        <v>2085</v>
      </c>
      <c r="F4375" t="s">
        <v>2086</v>
      </c>
      <c r="G4375" t="s">
        <v>1581</v>
      </c>
      <c r="H4375" t="s">
        <v>6595</v>
      </c>
      <c r="I4375" t="s">
        <v>7847</v>
      </c>
      <c r="J4375" s="4">
        <v>21465</v>
      </c>
    </row>
    <row r="4376" spans="1:10" x14ac:dyDescent="0.3">
      <c r="A4376" t="s">
        <v>7848</v>
      </c>
      <c r="B4376" s="4">
        <v>45674</v>
      </c>
      <c r="C4376" t="s">
        <v>270</v>
      </c>
      <c r="D4376" t="s">
        <v>271</v>
      </c>
      <c r="E4376" t="s">
        <v>51</v>
      </c>
      <c r="F4376" t="s">
        <v>52</v>
      </c>
      <c r="G4376" t="s">
        <v>53</v>
      </c>
      <c r="H4376" t="s">
        <v>6595</v>
      </c>
      <c r="I4376" t="s">
        <v>7849</v>
      </c>
      <c r="J4376" s="4">
        <v>25178</v>
      </c>
    </row>
    <row r="4377" spans="1:10" x14ac:dyDescent="0.3">
      <c r="A4377" t="s">
        <v>7850</v>
      </c>
      <c r="B4377" s="4">
        <v>45674</v>
      </c>
      <c r="C4377" t="s">
        <v>6770</v>
      </c>
      <c r="D4377" t="s">
        <v>6771</v>
      </c>
      <c r="E4377" t="s">
        <v>51</v>
      </c>
      <c r="F4377" t="s">
        <v>52</v>
      </c>
      <c r="G4377" t="s">
        <v>53</v>
      </c>
      <c r="H4377" t="s">
        <v>6595</v>
      </c>
      <c r="I4377" t="s">
        <v>7849</v>
      </c>
      <c r="J4377" s="4">
        <v>25178</v>
      </c>
    </row>
    <row r="4378" spans="1:10" x14ac:dyDescent="0.3">
      <c r="A4378" t="s">
        <v>7851</v>
      </c>
      <c r="B4378" s="4">
        <v>45674</v>
      </c>
      <c r="C4378" t="s">
        <v>3477</v>
      </c>
      <c r="D4378" t="s">
        <v>3478</v>
      </c>
      <c r="E4378" t="s">
        <v>157</v>
      </c>
      <c r="F4378" t="s">
        <v>158</v>
      </c>
      <c r="G4378" t="s">
        <v>79</v>
      </c>
      <c r="H4378" t="s">
        <v>6595</v>
      </c>
      <c r="I4378" t="s">
        <v>6617</v>
      </c>
      <c r="J4378" s="4">
        <v>30493</v>
      </c>
    </row>
    <row r="4379" spans="1:10" x14ac:dyDescent="0.3">
      <c r="A4379" t="s">
        <v>6877</v>
      </c>
      <c r="B4379" s="4">
        <v>45674</v>
      </c>
      <c r="C4379" t="s">
        <v>6878</v>
      </c>
      <c r="D4379" t="s">
        <v>5000</v>
      </c>
      <c r="E4379" t="s">
        <v>6621</v>
      </c>
      <c r="F4379" t="s">
        <v>6622</v>
      </c>
      <c r="G4379" t="s">
        <v>6623</v>
      </c>
      <c r="H4379" t="s">
        <v>6595</v>
      </c>
      <c r="I4379" t="s">
        <v>6879</v>
      </c>
      <c r="J4379" s="4">
        <v>19237</v>
      </c>
    </row>
    <row r="4380" spans="1:10" x14ac:dyDescent="0.3">
      <c r="A4380" t="s">
        <v>7852</v>
      </c>
      <c r="B4380" s="4">
        <v>45674</v>
      </c>
      <c r="C4380" t="s">
        <v>7853</v>
      </c>
      <c r="D4380" t="s">
        <v>7854</v>
      </c>
      <c r="E4380" t="s">
        <v>7490</v>
      </c>
      <c r="F4380" t="s">
        <v>7491</v>
      </c>
      <c r="G4380" t="s">
        <v>7492</v>
      </c>
      <c r="H4380" t="s">
        <v>6595</v>
      </c>
      <c r="I4380" t="s">
        <v>7855</v>
      </c>
      <c r="J4380" s="4">
        <v>20145</v>
      </c>
    </row>
    <row r="4381" spans="1:10" x14ac:dyDescent="0.3">
      <c r="A4381" t="s">
        <v>7856</v>
      </c>
      <c r="B4381" s="4">
        <v>45674</v>
      </c>
      <c r="C4381" t="s">
        <v>7857</v>
      </c>
      <c r="D4381" t="s">
        <v>397</v>
      </c>
      <c r="E4381" t="s">
        <v>6864</v>
      </c>
      <c r="F4381" t="s">
        <v>6865</v>
      </c>
      <c r="G4381" t="s">
        <v>6866</v>
      </c>
      <c r="H4381" t="s">
        <v>6595</v>
      </c>
      <c r="I4381" t="s">
        <v>7855</v>
      </c>
      <c r="J4381" s="4">
        <v>20145</v>
      </c>
    </row>
    <row r="4382" spans="1:10" x14ac:dyDescent="0.3">
      <c r="A4382" t="s">
        <v>7858</v>
      </c>
      <c r="B4382" s="4">
        <v>45674</v>
      </c>
      <c r="C4382" t="s">
        <v>64</v>
      </c>
      <c r="D4382" t="s">
        <v>7859</v>
      </c>
      <c r="E4382" t="s">
        <v>39</v>
      </c>
      <c r="F4382" t="s">
        <v>40</v>
      </c>
      <c r="G4382" t="s">
        <v>41</v>
      </c>
      <c r="H4382" t="s">
        <v>6595</v>
      </c>
      <c r="I4382" t="s">
        <v>4035</v>
      </c>
      <c r="J4382" s="4">
        <v>26699</v>
      </c>
    </row>
    <row r="4383" spans="1:10" x14ac:dyDescent="0.3">
      <c r="A4383" t="s">
        <v>7860</v>
      </c>
      <c r="B4383" s="4">
        <v>45674</v>
      </c>
      <c r="C4383" t="s">
        <v>574</v>
      </c>
      <c r="D4383" t="s">
        <v>1164</v>
      </c>
      <c r="E4383" t="s">
        <v>39</v>
      </c>
      <c r="F4383" t="s">
        <v>40</v>
      </c>
      <c r="G4383" t="s">
        <v>41</v>
      </c>
      <c r="H4383" t="s">
        <v>6595</v>
      </c>
      <c r="I4383" t="s">
        <v>7861</v>
      </c>
      <c r="J4383" s="4">
        <v>20887</v>
      </c>
    </row>
    <row r="4384" spans="1:10" x14ac:dyDescent="0.3">
      <c r="A4384" t="s">
        <v>7862</v>
      </c>
      <c r="B4384" s="4">
        <v>45674</v>
      </c>
      <c r="C4384" t="s">
        <v>434</v>
      </c>
      <c r="D4384" t="s">
        <v>6786</v>
      </c>
      <c r="E4384" t="s">
        <v>39</v>
      </c>
      <c r="F4384" t="s">
        <v>40</v>
      </c>
      <c r="G4384" t="s">
        <v>41</v>
      </c>
      <c r="H4384" t="s">
        <v>6595</v>
      </c>
      <c r="I4384" t="s">
        <v>7861</v>
      </c>
      <c r="J4384" s="4">
        <v>20887</v>
      </c>
    </row>
    <row r="4385" spans="1:10" x14ac:dyDescent="0.3">
      <c r="A4385" t="s">
        <v>7863</v>
      </c>
      <c r="B4385" s="4">
        <v>45674</v>
      </c>
      <c r="C4385" t="s">
        <v>228</v>
      </c>
      <c r="D4385" t="s">
        <v>5802</v>
      </c>
      <c r="E4385" t="s">
        <v>1557</v>
      </c>
      <c r="F4385" t="s">
        <v>1558</v>
      </c>
      <c r="G4385" t="s">
        <v>1051</v>
      </c>
      <c r="H4385" t="s">
        <v>6595</v>
      </c>
      <c r="I4385" t="s">
        <v>7171</v>
      </c>
      <c r="J4385" s="4">
        <v>20278</v>
      </c>
    </row>
    <row r="4386" spans="1:10" x14ac:dyDescent="0.3">
      <c r="A4386" t="s">
        <v>7864</v>
      </c>
      <c r="B4386" s="4">
        <v>45674</v>
      </c>
      <c r="C4386" t="s">
        <v>7865</v>
      </c>
      <c r="D4386" t="s">
        <v>7866</v>
      </c>
      <c r="E4386" t="s">
        <v>1557</v>
      </c>
      <c r="F4386" t="s">
        <v>1558</v>
      </c>
      <c r="G4386" t="s">
        <v>1051</v>
      </c>
      <c r="H4386" t="s">
        <v>6595</v>
      </c>
      <c r="I4386" t="s">
        <v>7171</v>
      </c>
      <c r="J4386" s="4">
        <v>20278</v>
      </c>
    </row>
    <row r="4387" spans="1:10" x14ac:dyDescent="0.3">
      <c r="A4387" t="s">
        <v>7867</v>
      </c>
      <c r="B4387" s="4">
        <v>45674</v>
      </c>
      <c r="C4387" t="s">
        <v>1618</v>
      </c>
      <c r="D4387" t="s">
        <v>6906</v>
      </c>
      <c r="E4387" t="s">
        <v>39</v>
      </c>
      <c r="F4387" t="s">
        <v>40</v>
      </c>
      <c r="G4387" t="s">
        <v>41</v>
      </c>
      <c r="H4387" t="s">
        <v>6595</v>
      </c>
      <c r="I4387" t="s">
        <v>7128</v>
      </c>
      <c r="J4387" s="4">
        <v>18441</v>
      </c>
    </row>
    <row r="4388" spans="1:10" x14ac:dyDescent="0.3">
      <c r="A4388" t="s">
        <v>7868</v>
      </c>
      <c r="B4388" s="4">
        <v>45674</v>
      </c>
      <c r="C4388" t="s">
        <v>215</v>
      </c>
      <c r="D4388" t="s">
        <v>5719</v>
      </c>
      <c r="E4388" t="s">
        <v>39</v>
      </c>
      <c r="F4388" t="s">
        <v>40</v>
      </c>
      <c r="G4388" t="s">
        <v>41</v>
      </c>
      <c r="H4388" t="s">
        <v>6595</v>
      </c>
      <c r="I4388" t="s">
        <v>7128</v>
      </c>
      <c r="J4388" s="4">
        <v>18441</v>
      </c>
    </row>
    <row r="4389" spans="1:10" x14ac:dyDescent="0.3">
      <c r="A4389" t="s">
        <v>7869</v>
      </c>
      <c r="B4389" s="4">
        <v>45674</v>
      </c>
      <c r="C4389" t="s">
        <v>615</v>
      </c>
      <c r="D4389" t="s">
        <v>7870</v>
      </c>
      <c r="E4389" t="s">
        <v>39</v>
      </c>
      <c r="F4389" t="s">
        <v>40</v>
      </c>
      <c r="G4389" t="s">
        <v>41</v>
      </c>
      <c r="H4389" t="s">
        <v>6595</v>
      </c>
      <c r="I4389" t="s">
        <v>7128</v>
      </c>
      <c r="J4389" s="4">
        <v>18441</v>
      </c>
    </row>
    <row r="4390" spans="1:10" x14ac:dyDescent="0.3">
      <c r="A4390" t="s">
        <v>7871</v>
      </c>
      <c r="B4390" s="4">
        <v>45674</v>
      </c>
      <c r="C4390" t="s">
        <v>545</v>
      </c>
      <c r="D4390" t="s">
        <v>6720</v>
      </c>
      <c r="E4390" t="s">
        <v>39</v>
      </c>
      <c r="F4390" t="s">
        <v>40</v>
      </c>
      <c r="G4390" t="s">
        <v>41</v>
      </c>
      <c r="H4390" t="s">
        <v>6595</v>
      </c>
      <c r="I4390" t="s">
        <v>7128</v>
      </c>
      <c r="J4390" s="4">
        <v>18441</v>
      </c>
    </row>
    <row r="4391" spans="1:10" x14ac:dyDescent="0.3">
      <c r="A4391" t="s">
        <v>7872</v>
      </c>
      <c r="B4391" s="4">
        <v>45674</v>
      </c>
      <c r="C4391" t="s">
        <v>109</v>
      </c>
      <c r="D4391" t="s">
        <v>6710</v>
      </c>
      <c r="E4391" t="s">
        <v>39</v>
      </c>
      <c r="F4391" t="s">
        <v>40</v>
      </c>
      <c r="G4391" t="s">
        <v>41</v>
      </c>
      <c r="H4391" t="s">
        <v>6595</v>
      </c>
      <c r="I4391" t="s">
        <v>7128</v>
      </c>
      <c r="J4391" s="4">
        <v>18441</v>
      </c>
    </row>
    <row r="4392" spans="1:10" x14ac:dyDescent="0.3">
      <c r="A4392" t="s">
        <v>7873</v>
      </c>
      <c r="B4392" s="4">
        <v>45674</v>
      </c>
      <c r="C4392" t="s">
        <v>422</v>
      </c>
      <c r="D4392" t="s">
        <v>6918</v>
      </c>
      <c r="E4392" t="s">
        <v>39</v>
      </c>
      <c r="F4392" t="s">
        <v>40</v>
      </c>
      <c r="G4392" t="s">
        <v>41</v>
      </c>
      <c r="H4392" t="s">
        <v>6595</v>
      </c>
      <c r="I4392" t="s">
        <v>7128</v>
      </c>
      <c r="J4392" s="4">
        <v>18441</v>
      </c>
    </row>
    <row r="4393" spans="1:10" x14ac:dyDescent="0.3">
      <c r="A4393" t="s">
        <v>7874</v>
      </c>
      <c r="B4393" s="4">
        <v>45674</v>
      </c>
      <c r="C4393" t="s">
        <v>1646</v>
      </c>
      <c r="D4393" t="s">
        <v>1647</v>
      </c>
      <c r="E4393" t="s">
        <v>39</v>
      </c>
      <c r="F4393" t="s">
        <v>40</v>
      </c>
      <c r="G4393" t="s">
        <v>41</v>
      </c>
      <c r="H4393" t="s">
        <v>6595</v>
      </c>
      <c r="I4393" t="s">
        <v>7128</v>
      </c>
      <c r="J4393" s="4">
        <v>18441</v>
      </c>
    </row>
    <row r="4394" spans="1:10" x14ac:dyDescent="0.3">
      <c r="A4394" t="s">
        <v>7875</v>
      </c>
      <c r="B4394" s="4">
        <v>45674</v>
      </c>
      <c r="C4394" t="s">
        <v>490</v>
      </c>
      <c r="D4394" t="s">
        <v>7250</v>
      </c>
      <c r="E4394" t="s">
        <v>204</v>
      </c>
      <c r="F4394" t="s">
        <v>205</v>
      </c>
      <c r="G4394" t="s">
        <v>206</v>
      </c>
      <c r="H4394" t="s">
        <v>6595</v>
      </c>
      <c r="I4394" t="s">
        <v>7876</v>
      </c>
      <c r="J4394" s="4">
        <v>27168</v>
      </c>
    </row>
    <row r="4395" spans="1:10" x14ac:dyDescent="0.3">
      <c r="A4395" t="s">
        <v>7877</v>
      </c>
      <c r="B4395" s="4">
        <v>45674</v>
      </c>
      <c r="C4395" t="s">
        <v>147</v>
      </c>
      <c r="D4395" t="s">
        <v>6708</v>
      </c>
      <c r="E4395" t="s">
        <v>39</v>
      </c>
      <c r="F4395" t="s">
        <v>40</v>
      </c>
      <c r="G4395" t="s">
        <v>41</v>
      </c>
      <c r="H4395" t="s">
        <v>6595</v>
      </c>
      <c r="I4395" t="s">
        <v>7878</v>
      </c>
      <c r="J4395" s="4">
        <v>23599</v>
      </c>
    </row>
    <row r="4396" spans="1:10" x14ac:dyDescent="0.3">
      <c r="A4396" t="s">
        <v>7879</v>
      </c>
      <c r="B4396" s="4">
        <v>45674</v>
      </c>
      <c r="C4396" t="s">
        <v>56</v>
      </c>
      <c r="D4396" t="s">
        <v>6643</v>
      </c>
      <c r="E4396" t="s">
        <v>39</v>
      </c>
      <c r="F4396" t="s">
        <v>40</v>
      </c>
      <c r="G4396" t="s">
        <v>41</v>
      </c>
      <c r="H4396" t="s">
        <v>6595</v>
      </c>
      <c r="I4396" t="s">
        <v>7878</v>
      </c>
      <c r="J4396" s="4">
        <v>23599</v>
      </c>
    </row>
    <row r="4397" spans="1:10" x14ac:dyDescent="0.3">
      <c r="A4397" t="s">
        <v>7880</v>
      </c>
      <c r="B4397" s="4">
        <v>45674</v>
      </c>
      <c r="C4397" t="s">
        <v>215</v>
      </c>
      <c r="D4397" t="s">
        <v>5719</v>
      </c>
      <c r="E4397" t="s">
        <v>39</v>
      </c>
      <c r="F4397" t="s">
        <v>40</v>
      </c>
      <c r="G4397" t="s">
        <v>41</v>
      </c>
      <c r="H4397" t="s">
        <v>6595</v>
      </c>
      <c r="I4397" t="s">
        <v>7878</v>
      </c>
      <c r="J4397" s="4">
        <v>23599</v>
      </c>
    </row>
    <row r="4398" spans="1:10" x14ac:dyDescent="0.3">
      <c r="A4398" t="s">
        <v>7881</v>
      </c>
      <c r="B4398" s="4">
        <v>45674</v>
      </c>
      <c r="C4398" t="s">
        <v>1646</v>
      </c>
      <c r="D4398" t="s">
        <v>1647</v>
      </c>
      <c r="E4398" t="s">
        <v>39</v>
      </c>
      <c r="F4398" t="s">
        <v>40</v>
      </c>
      <c r="G4398" t="s">
        <v>41</v>
      </c>
      <c r="H4398" t="s">
        <v>6595</v>
      </c>
      <c r="I4398" t="s">
        <v>7878</v>
      </c>
      <c r="J4398" s="4">
        <v>23599</v>
      </c>
    </row>
    <row r="4399" spans="1:10" x14ac:dyDescent="0.3">
      <c r="A4399" t="s">
        <v>7882</v>
      </c>
      <c r="B4399" s="4">
        <v>45674</v>
      </c>
      <c r="C4399" t="s">
        <v>71</v>
      </c>
      <c r="D4399" t="s">
        <v>7263</v>
      </c>
      <c r="E4399" t="s">
        <v>39</v>
      </c>
      <c r="F4399" t="s">
        <v>40</v>
      </c>
      <c r="G4399" t="s">
        <v>41</v>
      </c>
      <c r="H4399" t="s">
        <v>6595</v>
      </c>
      <c r="I4399" t="s">
        <v>7878</v>
      </c>
      <c r="J4399" s="4">
        <v>23599</v>
      </c>
    </row>
    <row r="4400" spans="1:10" x14ac:dyDescent="0.3">
      <c r="A4400" t="s">
        <v>7883</v>
      </c>
      <c r="B4400" s="4">
        <v>45674</v>
      </c>
      <c r="C4400" t="s">
        <v>224</v>
      </c>
      <c r="D4400" t="s">
        <v>225</v>
      </c>
      <c r="E4400" t="s">
        <v>39</v>
      </c>
      <c r="F4400" t="s">
        <v>40</v>
      </c>
      <c r="G4400" t="s">
        <v>41</v>
      </c>
      <c r="H4400" t="s">
        <v>6595</v>
      </c>
      <c r="I4400" t="s">
        <v>7336</v>
      </c>
      <c r="J4400" s="4">
        <v>22377</v>
      </c>
    </row>
    <row r="4401" spans="1:10" x14ac:dyDescent="0.3">
      <c r="A4401" t="s">
        <v>7884</v>
      </c>
      <c r="B4401" s="4">
        <v>45674</v>
      </c>
      <c r="C4401" t="s">
        <v>7885</v>
      </c>
      <c r="D4401" t="s">
        <v>7240</v>
      </c>
      <c r="E4401" t="s">
        <v>7101</v>
      </c>
      <c r="F4401" t="s">
        <v>7102</v>
      </c>
      <c r="G4401" t="s">
        <v>7103</v>
      </c>
      <c r="H4401" t="s">
        <v>6595</v>
      </c>
      <c r="I4401" t="s">
        <v>7104</v>
      </c>
      <c r="J4401" s="4">
        <v>14667</v>
      </c>
    </row>
    <row r="4402" spans="1:10" x14ac:dyDescent="0.3">
      <c r="A4402" t="s">
        <v>7886</v>
      </c>
      <c r="B4402" s="4">
        <v>45674</v>
      </c>
      <c r="C4402" t="s">
        <v>550</v>
      </c>
      <c r="D4402" t="s">
        <v>4395</v>
      </c>
      <c r="E4402" t="s">
        <v>39</v>
      </c>
      <c r="F4402" t="s">
        <v>40</v>
      </c>
      <c r="G4402" t="s">
        <v>41</v>
      </c>
      <c r="H4402" t="s">
        <v>6595</v>
      </c>
      <c r="I4402" t="s">
        <v>7878</v>
      </c>
      <c r="J4402" s="4">
        <v>23599</v>
      </c>
    </row>
    <row r="4403" spans="1:10" x14ac:dyDescent="0.3">
      <c r="A4403" t="s">
        <v>7887</v>
      </c>
      <c r="B4403" s="4">
        <v>45674</v>
      </c>
      <c r="C4403" t="s">
        <v>215</v>
      </c>
      <c r="D4403" t="s">
        <v>5719</v>
      </c>
      <c r="E4403" t="s">
        <v>39</v>
      </c>
      <c r="F4403" t="s">
        <v>40</v>
      </c>
      <c r="G4403" t="s">
        <v>41</v>
      </c>
      <c r="H4403" t="s">
        <v>6595</v>
      </c>
      <c r="I4403" t="s">
        <v>7888</v>
      </c>
      <c r="J4403" s="4">
        <v>31278</v>
      </c>
    </row>
    <row r="4404" spans="1:10" x14ac:dyDescent="0.3">
      <c r="A4404" t="s">
        <v>7889</v>
      </c>
      <c r="B4404" s="4">
        <v>45674</v>
      </c>
      <c r="C4404" t="s">
        <v>393</v>
      </c>
      <c r="D4404" t="s">
        <v>6843</v>
      </c>
      <c r="E4404" t="s">
        <v>39</v>
      </c>
      <c r="F4404" t="s">
        <v>40</v>
      </c>
      <c r="G4404" t="s">
        <v>41</v>
      </c>
      <c r="H4404" t="s">
        <v>6595</v>
      </c>
      <c r="I4404" t="s">
        <v>7888</v>
      </c>
      <c r="J4404" s="4">
        <v>31278</v>
      </c>
    </row>
    <row r="4405" spans="1:10" x14ac:dyDescent="0.3">
      <c r="A4405" t="s">
        <v>7890</v>
      </c>
      <c r="B4405" s="4">
        <v>45678</v>
      </c>
      <c r="C4405" t="s">
        <v>194</v>
      </c>
      <c r="D4405" t="s">
        <v>195</v>
      </c>
      <c r="E4405" t="s">
        <v>39</v>
      </c>
      <c r="F4405" t="s">
        <v>40</v>
      </c>
      <c r="G4405" t="s">
        <v>41</v>
      </c>
      <c r="H4405" t="s">
        <v>6595</v>
      </c>
      <c r="I4405" t="s">
        <v>7419</v>
      </c>
      <c r="J4405" s="4">
        <v>29391</v>
      </c>
    </row>
    <row r="4406" spans="1:10" x14ac:dyDescent="0.3">
      <c r="A4406" t="s">
        <v>7891</v>
      </c>
      <c r="B4406" s="4">
        <v>45678</v>
      </c>
      <c r="C4406" t="s">
        <v>1523</v>
      </c>
      <c r="D4406" t="s">
        <v>4676</v>
      </c>
      <c r="E4406" t="s">
        <v>6845</v>
      </c>
      <c r="F4406" t="s">
        <v>6846</v>
      </c>
      <c r="G4406" t="s">
        <v>6847</v>
      </c>
      <c r="H4406" t="s">
        <v>6595</v>
      </c>
      <c r="I4406" t="s">
        <v>6848</v>
      </c>
      <c r="J4406" s="4">
        <v>21317</v>
      </c>
    </row>
    <row r="4407" spans="1:10" x14ac:dyDescent="0.3">
      <c r="A4407" t="s">
        <v>7892</v>
      </c>
      <c r="B4407" s="4">
        <v>45678</v>
      </c>
      <c r="C4407" t="s">
        <v>7893</v>
      </c>
      <c r="D4407" t="s">
        <v>1484</v>
      </c>
      <c r="E4407" t="s">
        <v>6845</v>
      </c>
      <c r="F4407" t="s">
        <v>6846</v>
      </c>
      <c r="G4407" t="s">
        <v>6847</v>
      </c>
      <c r="H4407" t="s">
        <v>6595</v>
      </c>
      <c r="I4407" t="s">
        <v>6848</v>
      </c>
      <c r="J4407" s="4">
        <v>21317</v>
      </c>
    </row>
    <row r="4408" spans="1:10" x14ac:dyDescent="0.3">
      <c r="A4408" t="s">
        <v>7894</v>
      </c>
      <c r="B4408" s="4">
        <v>45678</v>
      </c>
      <c r="C4408" t="s">
        <v>7895</v>
      </c>
      <c r="D4408" t="s">
        <v>7896</v>
      </c>
      <c r="E4408" t="s">
        <v>6845</v>
      </c>
      <c r="F4408" t="s">
        <v>6846</v>
      </c>
      <c r="G4408" t="s">
        <v>6847</v>
      </c>
      <c r="H4408" t="s">
        <v>6595</v>
      </c>
      <c r="I4408" t="s">
        <v>6848</v>
      </c>
      <c r="J4408" s="4">
        <v>21317</v>
      </c>
    </row>
    <row r="4409" spans="1:10" x14ac:dyDescent="0.3">
      <c r="A4409" t="s">
        <v>7897</v>
      </c>
      <c r="B4409" s="4">
        <v>45678</v>
      </c>
      <c r="C4409" t="s">
        <v>512</v>
      </c>
      <c r="D4409" t="s">
        <v>7729</v>
      </c>
      <c r="E4409" t="s">
        <v>6845</v>
      </c>
      <c r="F4409" t="s">
        <v>6846</v>
      </c>
      <c r="G4409" t="s">
        <v>6847</v>
      </c>
      <c r="H4409" t="s">
        <v>6595</v>
      </c>
      <c r="I4409" t="s">
        <v>6848</v>
      </c>
      <c r="J4409" s="4">
        <v>21317</v>
      </c>
    </row>
    <row r="4410" spans="1:10" x14ac:dyDescent="0.3">
      <c r="A4410" t="s">
        <v>7898</v>
      </c>
      <c r="B4410" s="4">
        <v>45678</v>
      </c>
      <c r="C4410" t="s">
        <v>7510</v>
      </c>
      <c r="D4410" t="s">
        <v>7511</v>
      </c>
      <c r="E4410" t="s">
        <v>6845</v>
      </c>
      <c r="F4410" t="s">
        <v>6846</v>
      </c>
      <c r="G4410" t="s">
        <v>6847</v>
      </c>
      <c r="H4410" t="s">
        <v>6595</v>
      </c>
      <c r="I4410" t="s">
        <v>6848</v>
      </c>
      <c r="J4410" s="4">
        <v>21317</v>
      </c>
    </row>
    <row r="4411" spans="1:10" x14ac:dyDescent="0.3">
      <c r="A4411" t="s">
        <v>7899</v>
      </c>
      <c r="B4411" s="4">
        <v>45678</v>
      </c>
      <c r="C4411" t="s">
        <v>3245</v>
      </c>
      <c r="D4411" t="s">
        <v>7900</v>
      </c>
      <c r="E4411" t="s">
        <v>6845</v>
      </c>
      <c r="F4411" t="s">
        <v>6846</v>
      </c>
      <c r="G4411" t="s">
        <v>6847</v>
      </c>
      <c r="H4411" t="s">
        <v>6595</v>
      </c>
      <c r="I4411" t="s">
        <v>6848</v>
      </c>
      <c r="J4411" s="4">
        <v>21317</v>
      </c>
    </row>
    <row r="4412" spans="1:10" x14ac:dyDescent="0.3">
      <c r="A4412" t="s">
        <v>7901</v>
      </c>
      <c r="B4412" s="4">
        <v>45678</v>
      </c>
      <c r="C4412" t="s">
        <v>7902</v>
      </c>
      <c r="D4412" t="s">
        <v>7903</v>
      </c>
      <c r="E4412" t="s">
        <v>6845</v>
      </c>
      <c r="F4412" t="s">
        <v>6846</v>
      </c>
      <c r="G4412" t="s">
        <v>6847</v>
      </c>
      <c r="H4412" t="s">
        <v>6595</v>
      </c>
      <c r="I4412" t="s">
        <v>6848</v>
      </c>
      <c r="J4412" s="4">
        <v>21317</v>
      </c>
    </row>
    <row r="4413" spans="1:10" x14ac:dyDescent="0.3">
      <c r="A4413" t="s">
        <v>7904</v>
      </c>
      <c r="B4413" s="4">
        <v>45678</v>
      </c>
      <c r="C4413" t="s">
        <v>6774</v>
      </c>
      <c r="D4413" t="s">
        <v>2622</v>
      </c>
      <c r="E4413" t="s">
        <v>6845</v>
      </c>
      <c r="F4413" t="s">
        <v>6846</v>
      </c>
      <c r="G4413" t="s">
        <v>6847</v>
      </c>
      <c r="H4413" t="s">
        <v>6595</v>
      </c>
      <c r="I4413" t="s">
        <v>6848</v>
      </c>
      <c r="J4413" s="4">
        <v>21317</v>
      </c>
    </row>
    <row r="4414" spans="1:10" x14ac:dyDescent="0.3">
      <c r="A4414" t="s">
        <v>7905</v>
      </c>
      <c r="B4414" s="4">
        <v>45678</v>
      </c>
      <c r="C4414" t="s">
        <v>5891</v>
      </c>
      <c r="D4414" t="s">
        <v>526</v>
      </c>
      <c r="E4414" t="s">
        <v>6845</v>
      </c>
      <c r="F4414" t="s">
        <v>6846</v>
      </c>
      <c r="G4414" t="s">
        <v>6847</v>
      </c>
      <c r="H4414" t="s">
        <v>6595</v>
      </c>
      <c r="I4414" t="s">
        <v>6848</v>
      </c>
      <c r="J4414" s="4">
        <v>21317</v>
      </c>
    </row>
    <row r="4415" spans="1:10" x14ac:dyDescent="0.3">
      <c r="A4415" t="s">
        <v>7906</v>
      </c>
      <c r="B4415" s="4">
        <v>45678</v>
      </c>
      <c r="C4415" t="s">
        <v>6619</v>
      </c>
      <c r="D4415" t="s">
        <v>6620</v>
      </c>
      <c r="E4415" t="s">
        <v>7907</v>
      </c>
      <c r="F4415" t="s">
        <v>7908</v>
      </c>
      <c r="G4415" t="s">
        <v>7909</v>
      </c>
      <c r="H4415" t="s">
        <v>6595</v>
      </c>
      <c r="I4415" t="s">
        <v>7039</v>
      </c>
      <c r="J4415" s="4">
        <v>17582</v>
      </c>
    </row>
    <row r="4416" spans="1:10" x14ac:dyDescent="0.3">
      <c r="A4416" t="s">
        <v>7910</v>
      </c>
      <c r="B4416" s="4">
        <v>45678</v>
      </c>
      <c r="C4416" t="s">
        <v>4297</v>
      </c>
      <c r="D4416" t="s">
        <v>1871</v>
      </c>
      <c r="E4416" t="s">
        <v>7911</v>
      </c>
      <c r="F4416" t="s">
        <v>7912</v>
      </c>
      <c r="G4416" t="s">
        <v>7913</v>
      </c>
      <c r="H4416" t="s">
        <v>6595</v>
      </c>
      <c r="I4416" t="s">
        <v>7039</v>
      </c>
      <c r="J4416" s="4">
        <v>17582</v>
      </c>
    </row>
    <row r="4417" spans="1:10" x14ac:dyDescent="0.3">
      <c r="A4417" t="s">
        <v>7914</v>
      </c>
      <c r="B4417" s="4">
        <v>45678</v>
      </c>
      <c r="C4417" t="s">
        <v>7915</v>
      </c>
      <c r="D4417" t="s">
        <v>2858</v>
      </c>
      <c r="E4417" t="s">
        <v>7911</v>
      </c>
      <c r="F4417" t="s">
        <v>7912</v>
      </c>
      <c r="G4417" t="s">
        <v>7913</v>
      </c>
      <c r="H4417" t="s">
        <v>6595</v>
      </c>
      <c r="I4417" t="s">
        <v>7039</v>
      </c>
      <c r="J4417" s="4">
        <v>17582</v>
      </c>
    </row>
    <row r="4418" spans="1:10" x14ac:dyDescent="0.3">
      <c r="A4418" t="s">
        <v>7916</v>
      </c>
      <c r="B4418" s="4">
        <v>45678</v>
      </c>
      <c r="C4418" t="s">
        <v>7917</v>
      </c>
      <c r="D4418" t="s">
        <v>2411</v>
      </c>
      <c r="E4418" t="s">
        <v>7490</v>
      </c>
      <c r="F4418" t="s">
        <v>7491</v>
      </c>
      <c r="G4418" t="s">
        <v>7492</v>
      </c>
      <c r="H4418" t="s">
        <v>6595</v>
      </c>
      <c r="I4418" t="s">
        <v>6867</v>
      </c>
      <c r="J4418" s="4">
        <v>20624</v>
      </c>
    </row>
    <row r="4419" spans="1:10" x14ac:dyDescent="0.3">
      <c r="A4419" t="s">
        <v>7918</v>
      </c>
      <c r="B4419" s="4">
        <v>45678</v>
      </c>
      <c r="C4419" t="s">
        <v>569</v>
      </c>
      <c r="D4419" t="s">
        <v>7919</v>
      </c>
      <c r="E4419" t="s">
        <v>204</v>
      </c>
      <c r="F4419" t="s">
        <v>205</v>
      </c>
      <c r="G4419" t="s">
        <v>206</v>
      </c>
      <c r="H4419" t="s">
        <v>6595</v>
      </c>
      <c r="I4419" t="s">
        <v>7583</v>
      </c>
      <c r="J4419" s="4">
        <v>18273</v>
      </c>
    </row>
    <row r="4420" spans="1:10" x14ac:dyDescent="0.3">
      <c r="A4420" t="s">
        <v>7920</v>
      </c>
      <c r="B4420" s="4">
        <v>45678</v>
      </c>
      <c r="C4420" t="s">
        <v>670</v>
      </c>
      <c r="D4420" t="s">
        <v>671</v>
      </c>
      <c r="E4420" t="s">
        <v>39</v>
      </c>
      <c r="F4420" t="s">
        <v>40</v>
      </c>
      <c r="G4420" t="s">
        <v>41</v>
      </c>
      <c r="H4420" t="s">
        <v>6595</v>
      </c>
      <c r="I4420" t="s">
        <v>5990</v>
      </c>
      <c r="J4420" s="4">
        <v>21770</v>
      </c>
    </row>
    <row r="4421" spans="1:10" x14ac:dyDescent="0.3">
      <c r="A4421" t="s">
        <v>7921</v>
      </c>
      <c r="B4421" s="4">
        <v>45678</v>
      </c>
      <c r="C4421" t="s">
        <v>109</v>
      </c>
      <c r="D4421" t="s">
        <v>6710</v>
      </c>
      <c r="E4421" t="s">
        <v>39</v>
      </c>
      <c r="F4421" t="s">
        <v>40</v>
      </c>
      <c r="G4421" t="s">
        <v>41</v>
      </c>
      <c r="H4421" t="s">
        <v>6595</v>
      </c>
      <c r="I4421" t="s">
        <v>6784</v>
      </c>
      <c r="J4421" s="4">
        <v>19518</v>
      </c>
    </row>
    <row r="4422" spans="1:10" x14ac:dyDescent="0.3">
      <c r="A4422" t="s">
        <v>7922</v>
      </c>
      <c r="B4422" s="4">
        <v>45678</v>
      </c>
      <c r="C4422" t="s">
        <v>396</v>
      </c>
      <c r="D4422" t="s">
        <v>7234</v>
      </c>
      <c r="E4422" t="s">
        <v>39</v>
      </c>
      <c r="F4422" t="s">
        <v>40</v>
      </c>
      <c r="G4422" t="s">
        <v>41</v>
      </c>
      <c r="H4422" t="s">
        <v>6595</v>
      </c>
      <c r="I4422" t="s">
        <v>7923</v>
      </c>
      <c r="J4422" s="4">
        <v>17235</v>
      </c>
    </row>
    <row r="4423" spans="1:10" x14ac:dyDescent="0.3">
      <c r="A4423" t="s">
        <v>7924</v>
      </c>
      <c r="B4423" s="4">
        <v>45678</v>
      </c>
      <c r="C4423" t="s">
        <v>109</v>
      </c>
      <c r="D4423" t="s">
        <v>6710</v>
      </c>
      <c r="E4423" t="s">
        <v>39</v>
      </c>
      <c r="F4423" t="s">
        <v>40</v>
      </c>
      <c r="G4423" t="s">
        <v>41</v>
      </c>
      <c r="H4423" t="s">
        <v>6595</v>
      </c>
      <c r="I4423" t="s">
        <v>7925</v>
      </c>
      <c r="J4423" s="4">
        <v>31893</v>
      </c>
    </row>
    <row r="4424" spans="1:10" x14ac:dyDescent="0.3">
      <c r="A4424" t="s">
        <v>7926</v>
      </c>
      <c r="B4424" s="4">
        <v>45678</v>
      </c>
      <c r="C4424" t="s">
        <v>215</v>
      </c>
      <c r="D4424" t="s">
        <v>5719</v>
      </c>
      <c r="E4424" t="s">
        <v>39</v>
      </c>
      <c r="F4424" t="s">
        <v>40</v>
      </c>
      <c r="G4424" t="s">
        <v>41</v>
      </c>
      <c r="H4424" t="s">
        <v>6595</v>
      </c>
      <c r="I4424" t="s">
        <v>7925</v>
      </c>
      <c r="J4424" s="4">
        <v>31893</v>
      </c>
    </row>
    <row r="4425" spans="1:10" x14ac:dyDescent="0.3">
      <c r="A4425" t="s">
        <v>7927</v>
      </c>
      <c r="B4425" s="4">
        <v>45678</v>
      </c>
      <c r="C4425" t="s">
        <v>1350</v>
      </c>
      <c r="D4425" t="s">
        <v>6712</v>
      </c>
      <c r="E4425" t="s">
        <v>39</v>
      </c>
      <c r="F4425" t="s">
        <v>40</v>
      </c>
      <c r="G4425" t="s">
        <v>41</v>
      </c>
      <c r="H4425" t="s">
        <v>6595</v>
      </c>
      <c r="I4425" t="s">
        <v>6960</v>
      </c>
      <c r="J4425" s="4">
        <v>20851</v>
      </c>
    </row>
    <row r="4426" spans="1:10" x14ac:dyDescent="0.3">
      <c r="A4426" t="s">
        <v>7928</v>
      </c>
      <c r="B4426" s="4">
        <v>45678</v>
      </c>
      <c r="C4426" t="s">
        <v>215</v>
      </c>
      <c r="D4426" t="s">
        <v>5719</v>
      </c>
      <c r="E4426" t="s">
        <v>39</v>
      </c>
      <c r="F4426" t="s">
        <v>40</v>
      </c>
      <c r="G4426" t="s">
        <v>41</v>
      </c>
      <c r="H4426" t="s">
        <v>6595</v>
      </c>
      <c r="I4426" t="s">
        <v>7929</v>
      </c>
      <c r="J4426" s="4">
        <v>28539</v>
      </c>
    </row>
    <row r="4427" spans="1:10" x14ac:dyDescent="0.3">
      <c r="A4427" t="s">
        <v>7930</v>
      </c>
      <c r="B4427" s="4">
        <v>45678</v>
      </c>
      <c r="C4427" t="s">
        <v>147</v>
      </c>
      <c r="D4427" t="s">
        <v>6708</v>
      </c>
      <c r="E4427" t="s">
        <v>39</v>
      </c>
      <c r="F4427" t="s">
        <v>40</v>
      </c>
      <c r="G4427" t="s">
        <v>41</v>
      </c>
      <c r="H4427" t="s">
        <v>6595</v>
      </c>
      <c r="I4427" t="s">
        <v>7929</v>
      </c>
      <c r="J4427" s="4">
        <v>28539</v>
      </c>
    </row>
    <row r="4428" spans="1:10" x14ac:dyDescent="0.3">
      <c r="A4428" t="s">
        <v>7931</v>
      </c>
      <c r="B4428" s="4">
        <v>45678</v>
      </c>
      <c r="C4428" t="s">
        <v>3489</v>
      </c>
      <c r="D4428" t="s">
        <v>7383</v>
      </c>
      <c r="E4428" t="s">
        <v>39</v>
      </c>
      <c r="F4428" t="s">
        <v>40</v>
      </c>
      <c r="G4428" t="s">
        <v>41</v>
      </c>
      <c r="H4428" t="s">
        <v>6595</v>
      </c>
      <c r="I4428" t="s">
        <v>6784</v>
      </c>
      <c r="J4428" s="4">
        <v>19518</v>
      </c>
    </row>
    <row r="4429" spans="1:10" x14ac:dyDescent="0.3">
      <c r="A4429" t="s">
        <v>7932</v>
      </c>
      <c r="B4429" s="4">
        <v>45678</v>
      </c>
      <c r="C4429" t="s">
        <v>7933</v>
      </c>
      <c r="D4429" t="s">
        <v>7934</v>
      </c>
      <c r="E4429" t="s">
        <v>7048</v>
      </c>
      <c r="F4429" t="s">
        <v>7049</v>
      </c>
      <c r="G4429" t="s">
        <v>6355</v>
      </c>
      <c r="H4429" t="s">
        <v>6595</v>
      </c>
      <c r="I4429" t="s">
        <v>7050</v>
      </c>
      <c r="J4429" s="4">
        <v>27651</v>
      </c>
    </row>
    <row r="4430" spans="1:10" x14ac:dyDescent="0.3">
      <c r="A4430" t="s">
        <v>7935</v>
      </c>
      <c r="B4430" s="4">
        <v>45678</v>
      </c>
      <c r="C4430" t="s">
        <v>1170</v>
      </c>
      <c r="D4430" t="s">
        <v>7936</v>
      </c>
      <c r="E4430" t="s">
        <v>7048</v>
      </c>
      <c r="F4430" t="s">
        <v>7049</v>
      </c>
      <c r="G4430" t="s">
        <v>6355</v>
      </c>
      <c r="H4430" t="s">
        <v>6595</v>
      </c>
      <c r="I4430" t="s">
        <v>7050</v>
      </c>
      <c r="J4430" s="4">
        <v>27651</v>
      </c>
    </row>
    <row r="4431" spans="1:10" x14ac:dyDescent="0.3">
      <c r="A4431" t="s">
        <v>7937</v>
      </c>
      <c r="B4431" s="4">
        <v>45678</v>
      </c>
      <c r="C4431" t="s">
        <v>105</v>
      </c>
      <c r="D4431" t="s">
        <v>6614</v>
      </c>
      <c r="E4431" t="s">
        <v>204</v>
      </c>
      <c r="F4431" t="s">
        <v>205</v>
      </c>
      <c r="G4431" t="s">
        <v>206</v>
      </c>
      <c r="H4431" t="s">
        <v>6595</v>
      </c>
      <c r="I4431" t="s">
        <v>7938</v>
      </c>
      <c r="J4431" s="4">
        <v>18561</v>
      </c>
    </row>
    <row r="4432" spans="1:10" x14ac:dyDescent="0.3">
      <c r="A4432" t="s">
        <v>7939</v>
      </c>
      <c r="B4432" s="4">
        <v>45678</v>
      </c>
      <c r="C4432" t="s">
        <v>662</v>
      </c>
      <c r="D4432" t="s">
        <v>663</v>
      </c>
      <c r="E4432" t="s">
        <v>204</v>
      </c>
      <c r="F4432" t="s">
        <v>205</v>
      </c>
      <c r="G4432" t="s">
        <v>206</v>
      </c>
      <c r="H4432" t="s">
        <v>6595</v>
      </c>
      <c r="I4432" t="s">
        <v>7940</v>
      </c>
      <c r="J4432" s="4">
        <v>16817</v>
      </c>
    </row>
    <row r="4433" spans="1:10" x14ac:dyDescent="0.3">
      <c r="A4433" t="s">
        <v>7941</v>
      </c>
      <c r="B4433" s="4">
        <v>45678</v>
      </c>
      <c r="C4433" t="s">
        <v>7942</v>
      </c>
      <c r="D4433" t="s">
        <v>7943</v>
      </c>
      <c r="E4433" t="s">
        <v>7490</v>
      </c>
      <c r="F4433" t="s">
        <v>7491</v>
      </c>
      <c r="G4433" t="s">
        <v>7492</v>
      </c>
      <c r="H4433" t="s">
        <v>6595</v>
      </c>
      <c r="I4433" t="s">
        <v>7944</v>
      </c>
      <c r="J4433" s="4">
        <v>17967</v>
      </c>
    </row>
    <row r="4434" spans="1:10" x14ac:dyDescent="0.3">
      <c r="A4434" t="s">
        <v>7945</v>
      </c>
      <c r="B4434" s="4">
        <v>45678</v>
      </c>
      <c r="C4434" t="s">
        <v>826</v>
      </c>
      <c r="D4434" t="s">
        <v>185</v>
      </c>
      <c r="E4434" t="s">
        <v>7490</v>
      </c>
      <c r="F4434" t="s">
        <v>7491</v>
      </c>
      <c r="G4434" t="s">
        <v>7492</v>
      </c>
      <c r="H4434" t="s">
        <v>6595</v>
      </c>
      <c r="I4434" t="s">
        <v>7944</v>
      </c>
      <c r="J4434" s="4">
        <v>17967</v>
      </c>
    </row>
    <row r="4435" spans="1:10" x14ac:dyDescent="0.3">
      <c r="A4435" t="s">
        <v>7946</v>
      </c>
      <c r="B4435" s="4">
        <v>45678</v>
      </c>
      <c r="C4435" t="s">
        <v>129</v>
      </c>
      <c r="D4435" t="s">
        <v>130</v>
      </c>
      <c r="E4435" t="s">
        <v>39</v>
      </c>
      <c r="F4435" t="s">
        <v>40</v>
      </c>
      <c r="G4435" t="s">
        <v>41</v>
      </c>
      <c r="H4435" t="s">
        <v>6595</v>
      </c>
      <c r="I4435" t="s">
        <v>7947</v>
      </c>
      <c r="J4435" s="4">
        <v>16756</v>
      </c>
    </row>
    <row r="4436" spans="1:10" x14ac:dyDescent="0.3">
      <c r="A4436" t="s">
        <v>7948</v>
      </c>
      <c r="B4436" s="4">
        <v>45678</v>
      </c>
      <c r="C4436" t="s">
        <v>6081</v>
      </c>
      <c r="D4436" t="s">
        <v>6082</v>
      </c>
      <c r="E4436" t="s">
        <v>204</v>
      </c>
      <c r="F4436" t="s">
        <v>205</v>
      </c>
      <c r="G4436" t="s">
        <v>206</v>
      </c>
      <c r="H4436" t="s">
        <v>6595</v>
      </c>
      <c r="I4436" t="s">
        <v>7949</v>
      </c>
      <c r="J4436" s="4">
        <v>20293</v>
      </c>
    </row>
    <row r="4437" spans="1:10" x14ac:dyDescent="0.3">
      <c r="A4437" t="s">
        <v>7950</v>
      </c>
      <c r="B4437" s="4">
        <v>45678</v>
      </c>
      <c r="C4437" t="s">
        <v>525</v>
      </c>
      <c r="D4437" t="s">
        <v>526</v>
      </c>
      <c r="E4437" t="s">
        <v>204</v>
      </c>
      <c r="F4437" t="s">
        <v>205</v>
      </c>
      <c r="G4437" t="s">
        <v>206</v>
      </c>
      <c r="H4437" t="s">
        <v>6595</v>
      </c>
      <c r="I4437" t="s">
        <v>7949</v>
      </c>
      <c r="J4437" s="4">
        <v>20293</v>
      </c>
    </row>
    <row r="4438" spans="1:10" x14ac:dyDescent="0.3">
      <c r="A4438" t="s">
        <v>7951</v>
      </c>
      <c r="B4438" s="4">
        <v>45678</v>
      </c>
      <c r="C4438" t="s">
        <v>3516</v>
      </c>
      <c r="D4438" t="s">
        <v>7903</v>
      </c>
      <c r="E4438" t="s">
        <v>204</v>
      </c>
      <c r="F4438" t="s">
        <v>205</v>
      </c>
      <c r="G4438" t="s">
        <v>206</v>
      </c>
      <c r="H4438" t="s">
        <v>6595</v>
      </c>
      <c r="I4438" t="s">
        <v>7949</v>
      </c>
      <c r="J4438" s="4">
        <v>20293</v>
      </c>
    </row>
    <row r="4439" spans="1:10" x14ac:dyDescent="0.3">
      <c r="A4439" t="s">
        <v>7952</v>
      </c>
      <c r="B4439" s="4">
        <v>45678</v>
      </c>
      <c r="C4439" t="s">
        <v>171</v>
      </c>
      <c r="D4439" t="s">
        <v>6634</v>
      </c>
      <c r="E4439" t="s">
        <v>204</v>
      </c>
      <c r="F4439" t="s">
        <v>205</v>
      </c>
      <c r="G4439" t="s">
        <v>206</v>
      </c>
      <c r="H4439" t="s">
        <v>6595</v>
      </c>
      <c r="I4439" t="s">
        <v>7949</v>
      </c>
      <c r="J4439" s="4">
        <v>20293</v>
      </c>
    </row>
    <row r="4440" spans="1:10" x14ac:dyDescent="0.3">
      <c r="A4440" t="s">
        <v>7953</v>
      </c>
      <c r="B4440" s="4">
        <v>45678</v>
      </c>
      <c r="C4440" t="s">
        <v>3943</v>
      </c>
      <c r="D4440" t="s">
        <v>3944</v>
      </c>
      <c r="E4440" t="s">
        <v>204</v>
      </c>
      <c r="F4440" t="s">
        <v>205</v>
      </c>
      <c r="G4440" t="s">
        <v>206</v>
      </c>
      <c r="H4440" t="s">
        <v>6595</v>
      </c>
      <c r="I4440" t="s">
        <v>7604</v>
      </c>
      <c r="J4440" s="4">
        <v>21198</v>
      </c>
    </row>
    <row r="4441" spans="1:10" x14ac:dyDescent="0.3">
      <c r="A4441" t="s">
        <v>7954</v>
      </c>
      <c r="B4441" s="4">
        <v>45678</v>
      </c>
      <c r="C4441" t="s">
        <v>3123</v>
      </c>
      <c r="D4441" t="s">
        <v>5531</v>
      </c>
      <c r="E4441" t="s">
        <v>204</v>
      </c>
      <c r="F4441" t="s">
        <v>205</v>
      </c>
      <c r="G4441" t="s">
        <v>206</v>
      </c>
      <c r="H4441" t="s">
        <v>6595</v>
      </c>
      <c r="I4441" t="s">
        <v>7949</v>
      </c>
      <c r="J4441" s="4">
        <v>20293</v>
      </c>
    </row>
    <row r="4442" spans="1:10" x14ac:dyDescent="0.3">
      <c r="A4442" t="s">
        <v>7955</v>
      </c>
      <c r="B4442" s="4">
        <v>45678</v>
      </c>
      <c r="C4442" t="s">
        <v>147</v>
      </c>
      <c r="D4442" t="s">
        <v>6708</v>
      </c>
      <c r="E4442" t="s">
        <v>204</v>
      </c>
      <c r="F4442" t="s">
        <v>205</v>
      </c>
      <c r="G4442" t="s">
        <v>206</v>
      </c>
      <c r="H4442" t="s">
        <v>6595</v>
      </c>
      <c r="I4442" t="s">
        <v>7949</v>
      </c>
      <c r="J4442" s="4">
        <v>20293</v>
      </c>
    </row>
    <row r="4443" spans="1:10" x14ac:dyDescent="0.3">
      <c r="A4443" t="s">
        <v>7956</v>
      </c>
      <c r="B4443" s="4">
        <v>45678</v>
      </c>
      <c r="C4443" t="s">
        <v>3837</v>
      </c>
      <c r="D4443" t="s">
        <v>3838</v>
      </c>
      <c r="E4443" t="s">
        <v>204</v>
      </c>
      <c r="F4443" t="s">
        <v>205</v>
      </c>
      <c r="G4443" t="s">
        <v>206</v>
      </c>
      <c r="H4443" t="s">
        <v>6595</v>
      </c>
      <c r="I4443" t="s">
        <v>7949</v>
      </c>
      <c r="J4443" s="4">
        <v>20293</v>
      </c>
    </row>
    <row r="4444" spans="1:10" x14ac:dyDescent="0.3">
      <c r="A4444" t="s">
        <v>7957</v>
      </c>
      <c r="B4444" s="4">
        <v>45678</v>
      </c>
      <c r="C4444" t="s">
        <v>490</v>
      </c>
      <c r="D4444" t="s">
        <v>7250</v>
      </c>
      <c r="E4444" t="s">
        <v>204</v>
      </c>
      <c r="F4444" t="s">
        <v>205</v>
      </c>
      <c r="G4444" t="s">
        <v>206</v>
      </c>
      <c r="H4444" t="s">
        <v>6595</v>
      </c>
      <c r="I4444" t="s">
        <v>7949</v>
      </c>
      <c r="J4444" s="4">
        <v>20293</v>
      </c>
    </row>
    <row r="4445" spans="1:10" x14ac:dyDescent="0.3">
      <c r="A4445" t="s">
        <v>7958</v>
      </c>
      <c r="B4445" s="4">
        <v>45678</v>
      </c>
      <c r="C4445" t="s">
        <v>1326</v>
      </c>
      <c r="D4445" t="s">
        <v>7159</v>
      </c>
      <c r="E4445" t="s">
        <v>204</v>
      </c>
      <c r="F4445" t="s">
        <v>205</v>
      </c>
      <c r="G4445" t="s">
        <v>206</v>
      </c>
      <c r="H4445" t="s">
        <v>6595</v>
      </c>
      <c r="I4445" t="s">
        <v>7949</v>
      </c>
      <c r="J4445" s="4">
        <v>20293</v>
      </c>
    </row>
    <row r="4446" spans="1:10" x14ac:dyDescent="0.3">
      <c r="A4446" t="s">
        <v>7959</v>
      </c>
      <c r="B4446" s="4">
        <v>45678</v>
      </c>
      <c r="C4446" t="s">
        <v>2624</v>
      </c>
      <c r="D4446" t="s">
        <v>7209</v>
      </c>
      <c r="E4446" t="s">
        <v>204</v>
      </c>
      <c r="F4446" t="s">
        <v>205</v>
      </c>
      <c r="G4446" t="s">
        <v>206</v>
      </c>
      <c r="H4446" t="s">
        <v>6595</v>
      </c>
      <c r="I4446" t="s">
        <v>7949</v>
      </c>
      <c r="J4446" s="4">
        <v>20293</v>
      </c>
    </row>
    <row r="4447" spans="1:10" x14ac:dyDescent="0.3">
      <c r="A4447" t="s">
        <v>7960</v>
      </c>
      <c r="B4447" s="4">
        <v>45678</v>
      </c>
      <c r="C4447" t="s">
        <v>1839</v>
      </c>
      <c r="D4447" t="s">
        <v>6594</v>
      </c>
      <c r="E4447" t="s">
        <v>39</v>
      </c>
      <c r="F4447" t="s">
        <v>40</v>
      </c>
      <c r="G4447" t="s">
        <v>41</v>
      </c>
      <c r="H4447" t="s">
        <v>6595</v>
      </c>
      <c r="I4447" t="s">
        <v>7160</v>
      </c>
      <c r="J4447" s="4">
        <v>15387</v>
      </c>
    </row>
    <row r="4448" spans="1:10" x14ac:dyDescent="0.3">
      <c r="A4448" t="s">
        <v>7961</v>
      </c>
      <c r="B4448" s="4">
        <v>45678</v>
      </c>
      <c r="C4448" t="s">
        <v>2410</v>
      </c>
      <c r="D4448" t="s">
        <v>7641</v>
      </c>
      <c r="E4448" t="s">
        <v>39</v>
      </c>
      <c r="F4448" t="s">
        <v>40</v>
      </c>
      <c r="G4448" t="s">
        <v>41</v>
      </c>
      <c r="H4448" t="s">
        <v>6595</v>
      </c>
      <c r="I4448" t="s">
        <v>6851</v>
      </c>
      <c r="J4448" s="4">
        <v>15639</v>
      </c>
    </row>
    <row r="4449" spans="1:10" x14ac:dyDescent="0.3">
      <c r="A4449" t="s">
        <v>7962</v>
      </c>
      <c r="B4449" s="4">
        <v>45678</v>
      </c>
      <c r="C4449" t="s">
        <v>1126</v>
      </c>
      <c r="D4449" t="s">
        <v>7736</v>
      </c>
      <c r="E4449" t="s">
        <v>39</v>
      </c>
      <c r="F4449" t="s">
        <v>40</v>
      </c>
      <c r="G4449" t="s">
        <v>41</v>
      </c>
      <c r="H4449" t="s">
        <v>6595</v>
      </c>
      <c r="I4449" t="s">
        <v>6851</v>
      </c>
      <c r="J4449" s="4">
        <v>15639</v>
      </c>
    </row>
    <row r="4450" spans="1:10" x14ac:dyDescent="0.3">
      <c r="A4450" t="s">
        <v>7963</v>
      </c>
      <c r="B4450" s="4">
        <v>45678</v>
      </c>
      <c r="C4450" t="s">
        <v>188</v>
      </c>
      <c r="D4450" t="s">
        <v>7535</v>
      </c>
      <c r="E4450" t="s">
        <v>111</v>
      </c>
      <c r="F4450" t="s">
        <v>112</v>
      </c>
      <c r="G4450" t="s">
        <v>113</v>
      </c>
      <c r="H4450" t="s">
        <v>6595</v>
      </c>
      <c r="I4450" t="s">
        <v>7964</v>
      </c>
      <c r="J4450" s="4">
        <v>19303</v>
      </c>
    </row>
    <row r="4451" spans="1:10" x14ac:dyDescent="0.3">
      <c r="A4451" t="s">
        <v>7965</v>
      </c>
      <c r="B4451" s="4">
        <v>45678</v>
      </c>
      <c r="C4451" t="s">
        <v>434</v>
      </c>
      <c r="D4451" t="s">
        <v>6786</v>
      </c>
      <c r="E4451" t="s">
        <v>39</v>
      </c>
      <c r="F4451" t="s">
        <v>40</v>
      </c>
      <c r="G4451" t="s">
        <v>41</v>
      </c>
      <c r="H4451" t="s">
        <v>6595</v>
      </c>
      <c r="I4451" t="s">
        <v>7649</v>
      </c>
      <c r="J4451" s="4">
        <v>26691</v>
      </c>
    </row>
    <row r="4452" spans="1:10" x14ac:dyDescent="0.3">
      <c r="A4452" t="s">
        <v>7966</v>
      </c>
      <c r="B4452" s="4">
        <v>45678</v>
      </c>
      <c r="C4452" t="s">
        <v>2624</v>
      </c>
      <c r="D4452" t="s">
        <v>7209</v>
      </c>
      <c r="E4452" t="s">
        <v>39</v>
      </c>
      <c r="F4452" t="s">
        <v>40</v>
      </c>
      <c r="G4452" t="s">
        <v>41</v>
      </c>
      <c r="H4452" t="s">
        <v>6595</v>
      </c>
      <c r="I4452" t="s">
        <v>7649</v>
      </c>
      <c r="J4452" s="4">
        <v>26691</v>
      </c>
    </row>
    <row r="4453" spans="1:10" x14ac:dyDescent="0.3">
      <c r="A4453" t="s">
        <v>7967</v>
      </c>
      <c r="B4453" s="4">
        <v>45678</v>
      </c>
      <c r="C4453" t="s">
        <v>405</v>
      </c>
      <c r="D4453" t="s">
        <v>7744</v>
      </c>
      <c r="E4453" t="s">
        <v>39</v>
      </c>
      <c r="F4453" t="s">
        <v>40</v>
      </c>
      <c r="G4453" t="s">
        <v>41</v>
      </c>
      <c r="H4453" t="s">
        <v>6595</v>
      </c>
      <c r="I4453" t="s">
        <v>7968</v>
      </c>
      <c r="J4453" s="4">
        <v>32061</v>
      </c>
    </row>
    <row r="4454" spans="1:10" x14ac:dyDescent="0.3">
      <c r="A4454" t="s">
        <v>7969</v>
      </c>
      <c r="B4454" s="4">
        <v>45678</v>
      </c>
      <c r="C4454" t="s">
        <v>1064</v>
      </c>
      <c r="D4454" t="s">
        <v>1065</v>
      </c>
      <c r="E4454" t="s">
        <v>39</v>
      </c>
      <c r="F4454" t="s">
        <v>40</v>
      </c>
      <c r="G4454" t="s">
        <v>41</v>
      </c>
      <c r="H4454" t="s">
        <v>6595</v>
      </c>
      <c r="I4454" t="s">
        <v>7968</v>
      </c>
      <c r="J4454" s="4">
        <v>32061</v>
      </c>
    </row>
    <row r="4455" spans="1:10" x14ac:dyDescent="0.3">
      <c r="A4455" t="s">
        <v>7970</v>
      </c>
      <c r="B4455" s="4">
        <v>45678</v>
      </c>
      <c r="C4455" t="s">
        <v>7971</v>
      </c>
      <c r="D4455" t="s">
        <v>7972</v>
      </c>
      <c r="E4455" t="s">
        <v>6681</v>
      </c>
      <c r="F4455" t="s">
        <v>6682</v>
      </c>
      <c r="G4455" t="s">
        <v>6683</v>
      </c>
      <c r="H4455" t="s">
        <v>6595</v>
      </c>
      <c r="I4455" t="s">
        <v>7973</v>
      </c>
      <c r="J4455" s="4">
        <v>17746</v>
      </c>
    </row>
    <row r="4456" spans="1:10" x14ac:dyDescent="0.3">
      <c r="A4456" t="s">
        <v>7974</v>
      </c>
      <c r="B4456" s="4">
        <v>45678</v>
      </c>
      <c r="C4456" t="s">
        <v>81</v>
      </c>
      <c r="D4456" t="s">
        <v>6901</v>
      </c>
      <c r="E4456" t="s">
        <v>6681</v>
      </c>
      <c r="F4456" t="s">
        <v>6682</v>
      </c>
      <c r="G4456" t="s">
        <v>6683</v>
      </c>
      <c r="H4456" t="s">
        <v>6595</v>
      </c>
      <c r="I4456" t="s">
        <v>7973</v>
      </c>
      <c r="J4456" s="4">
        <v>17746</v>
      </c>
    </row>
    <row r="4457" spans="1:10" x14ac:dyDescent="0.3">
      <c r="A4457" t="s">
        <v>7975</v>
      </c>
      <c r="B4457" s="4">
        <v>45678</v>
      </c>
      <c r="C4457" t="s">
        <v>508</v>
      </c>
      <c r="D4457" t="s">
        <v>6652</v>
      </c>
      <c r="E4457" t="s">
        <v>6681</v>
      </c>
      <c r="F4457" t="s">
        <v>6682</v>
      </c>
      <c r="G4457" t="s">
        <v>6683</v>
      </c>
      <c r="H4457" t="s">
        <v>6595</v>
      </c>
      <c r="I4457" t="s">
        <v>7973</v>
      </c>
      <c r="J4457" s="4">
        <v>17746</v>
      </c>
    </row>
    <row r="4458" spans="1:10" x14ac:dyDescent="0.3">
      <c r="A4458" t="s">
        <v>7976</v>
      </c>
      <c r="B4458" s="4">
        <v>45678</v>
      </c>
      <c r="C4458" t="s">
        <v>235</v>
      </c>
      <c r="D4458" t="s">
        <v>6760</v>
      </c>
      <c r="E4458" t="s">
        <v>6681</v>
      </c>
      <c r="F4458" t="s">
        <v>6682</v>
      </c>
      <c r="G4458" t="s">
        <v>6683</v>
      </c>
      <c r="H4458" t="s">
        <v>6595</v>
      </c>
      <c r="I4458" t="s">
        <v>7973</v>
      </c>
      <c r="J4458" s="4">
        <v>17746</v>
      </c>
    </row>
    <row r="4459" spans="1:10" x14ac:dyDescent="0.3">
      <c r="A4459" t="s">
        <v>7977</v>
      </c>
      <c r="B4459" s="4">
        <v>45678</v>
      </c>
      <c r="C4459" t="s">
        <v>1839</v>
      </c>
      <c r="D4459" t="s">
        <v>6594</v>
      </c>
      <c r="E4459" t="s">
        <v>39</v>
      </c>
      <c r="F4459" t="s">
        <v>40</v>
      </c>
      <c r="G4459" t="s">
        <v>41</v>
      </c>
      <c r="H4459" t="s">
        <v>6595</v>
      </c>
      <c r="I4459" t="s">
        <v>7978</v>
      </c>
      <c r="J4459" s="4">
        <v>20940</v>
      </c>
    </row>
    <row r="4460" spans="1:10" x14ac:dyDescent="0.3">
      <c r="A4460" t="s">
        <v>7979</v>
      </c>
      <c r="B4460" s="4">
        <v>45678</v>
      </c>
      <c r="C4460" t="s">
        <v>1064</v>
      </c>
      <c r="D4460" t="s">
        <v>1065</v>
      </c>
      <c r="E4460" t="s">
        <v>39</v>
      </c>
      <c r="F4460" t="s">
        <v>40</v>
      </c>
      <c r="G4460" t="s">
        <v>41</v>
      </c>
      <c r="H4460" t="s">
        <v>6595</v>
      </c>
      <c r="I4460" t="s">
        <v>7978</v>
      </c>
      <c r="J4460" s="4">
        <v>20940</v>
      </c>
    </row>
    <row r="4461" spans="1:10" x14ac:dyDescent="0.3">
      <c r="A4461" t="s">
        <v>7980</v>
      </c>
      <c r="B4461" s="4">
        <v>45678</v>
      </c>
      <c r="C4461" t="s">
        <v>1563</v>
      </c>
      <c r="D4461" t="s">
        <v>6927</v>
      </c>
      <c r="E4461" t="s">
        <v>204</v>
      </c>
      <c r="F4461" t="s">
        <v>205</v>
      </c>
      <c r="G4461" t="s">
        <v>206</v>
      </c>
      <c r="H4461" t="s">
        <v>6595</v>
      </c>
      <c r="I4461" t="s">
        <v>7050</v>
      </c>
      <c r="J4461" s="4">
        <v>27651</v>
      </c>
    </row>
    <row r="4462" spans="1:10" x14ac:dyDescent="0.3">
      <c r="A4462" t="s">
        <v>7981</v>
      </c>
      <c r="B4462" s="4">
        <v>45678</v>
      </c>
      <c r="C4462" t="s">
        <v>987</v>
      </c>
      <c r="D4462" t="s">
        <v>988</v>
      </c>
      <c r="E4462" t="s">
        <v>39</v>
      </c>
      <c r="F4462" t="s">
        <v>40</v>
      </c>
      <c r="G4462" t="s">
        <v>41</v>
      </c>
      <c r="H4462" t="s">
        <v>6595</v>
      </c>
      <c r="I4462" t="s">
        <v>7216</v>
      </c>
      <c r="J4462" s="4">
        <v>35712</v>
      </c>
    </row>
    <row r="4463" spans="1:10" x14ac:dyDescent="0.3">
      <c r="A4463" t="s">
        <v>7982</v>
      </c>
      <c r="B4463" s="4">
        <v>45678</v>
      </c>
      <c r="C4463" t="s">
        <v>325</v>
      </c>
      <c r="D4463" t="s">
        <v>326</v>
      </c>
      <c r="E4463" t="s">
        <v>39</v>
      </c>
      <c r="F4463" t="s">
        <v>40</v>
      </c>
      <c r="G4463" t="s">
        <v>41</v>
      </c>
      <c r="H4463" t="s">
        <v>6595</v>
      </c>
      <c r="I4463" t="s">
        <v>6826</v>
      </c>
      <c r="J4463" s="4">
        <v>35550</v>
      </c>
    </row>
    <row r="4464" spans="1:10" x14ac:dyDescent="0.3">
      <c r="A4464" t="s">
        <v>7983</v>
      </c>
      <c r="B4464" s="4">
        <v>45678</v>
      </c>
      <c r="C4464" t="s">
        <v>1993</v>
      </c>
      <c r="D4464" t="s">
        <v>1994</v>
      </c>
      <c r="E4464" t="s">
        <v>7984</v>
      </c>
      <c r="F4464" t="s">
        <v>7985</v>
      </c>
      <c r="G4464" t="s">
        <v>7986</v>
      </c>
      <c r="H4464" t="s">
        <v>6595</v>
      </c>
      <c r="I4464" t="s">
        <v>7987</v>
      </c>
      <c r="J4464" s="4">
        <v>31864</v>
      </c>
    </row>
    <row r="4465" spans="1:10" x14ac:dyDescent="0.3">
      <c r="A4465" t="s">
        <v>7988</v>
      </c>
      <c r="B4465" s="4">
        <v>45678</v>
      </c>
      <c r="C4465" t="s">
        <v>770</v>
      </c>
      <c r="D4465" t="s">
        <v>771</v>
      </c>
      <c r="E4465" t="s">
        <v>7984</v>
      </c>
      <c r="F4465" t="s">
        <v>7985</v>
      </c>
      <c r="G4465" t="s">
        <v>7986</v>
      </c>
      <c r="H4465" t="s">
        <v>6595</v>
      </c>
      <c r="I4465" t="s">
        <v>7987</v>
      </c>
      <c r="J4465" s="4">
        <v>31864</v>
      </c>
    </row>
    <row r="4466" spans="1:10" x14ac:dyDescent="0.3">
      <c r="A4466" t="s">
        <v>7989</v>
      </c>
      <c r="B4466" s="4">
        <v>45678</v>
      </c>
      <c r="C4466" t="s">
        <v>692</v>
      </c>
      <c r="D4466" t="s">
        <v>733</v>
      </c>
      <c r="E4466" t="s">
        <v>51</v>
      </c>
      <c r="F4466" t="s">
        <v>52</v>
      </c>
      <c r="G4466" t="s">
        <v>53</v>
      </c>
      <c r="H4466" t="s">
        <v>6595</v>
      </c>
      <c r="I4466" t="s">
        <v>7688</v>
      </c>
      <c r="J4466" s="4">
        <v>19560</v>
      </c>
    </row>
    <row r="4467" spans="1:10" x14ac:dyDescent="0.3">
      <c r="A4467" t="s">
        <v>7990</v>
      </c>
      <c r="B4467" s="4">
        <v>45678</v>
      </c>
      <c r="C4467" t="s">
        <v>1860</v>
      </c>
      <c r="D4467" t="s">
        <v>1861</v>
      </c>
      <c r="E4467" t="s">
        <v>39</v>
      </c>
      <c r="F4467" t="s">
        <v>40</v>
      </c>
      <c r="G4467" t="s">
        <v>41</v>
      </c>
      <c r="H4467" t="s">
        <v>6595</v>
      </c>
      <c r="I4467" t="s">
        <v>7482</v>
      </c>
      <c r="J4467" s="4">
        <v>16031</v>
      </c>
    </row>
    <row r="4468" spans="1:10" x14ac:dyDescent="0.3">
      <c r="A4468" t="s">
        <v>7991</v>
      </c>
      <c r="B4468" s="4">
        <v>45680</v>
      </c>
      <c r="C4468" t="s">
        <v>2447</v>
      </c>
      <c r="D4468" t="s">
        <v>7992</v>
      </c>
      <c r="E4468" t="s">
        <v>39</v>
      </c>
      <c r="F4468" t="s">
        <v>40</v>
      </c>
      <c r="G4468" t="s">
        <v>41</v>
      </c>
      <c r="H4468" t="s">
        <v>6595</v>
      </c>
      <c r="I4468" t="s">
        <v>6699</v>
      </c>
      <c r="J4468" s="4">
        <v>32240</v>
      </c>
    </row>
    <row r="4469" spans="1:10" x14ac:dyDescent="0.3">
      <c r="A4469" t="s">
        <v>7993</v>
      </c>
      <c r="B4469" s="4">
        <v>45680</v>
      </c>
      <c r="C4469" t="s">
        <v>2194</v>
      </c>
      <c r="D4469" t="s">
        <v>7227</v>
      </c>
      <c r="E4469" t="s">
        <v>39</v>
      </c>
      <c r="F4469" t="s">
        <v>40</v>
      </c>
      <c r="G4469" t="s">
        <v>41</v>
      </c>
      <c r="H4469" t="s">
        <v>6595</v>
      </c>
      <c r="I4469" t="s">
        <v>6699</v>
      </c>
      <c r="J4469" s="4">
        <v>32240</v>
      </c>
    </row>
    <row r="4470" spans="1:10" x14ac:dyDescent="0.3">
      <c r="A4470" t="s">
        <v>7994</v>
      </c>
      <c r="B4470" s="4">
        <v>45680</v>
      </c>
      <c r="C4470" t="s">
        <v>1870</v>
      </c>
      <c r="D4470" t="s">
        <v>7995</v>
      </c>
      <c r="E4470" t="s">
        <v>39</v>
      </c>
      <c r="F4470" t="s">
        <v>40</v>
      </c>
      <c r="G4470" t="s">
        <v>41</v>
      </c>
      <c r="H4470" t="s">
        <v>6595</v>
      </c>
      <c r="I4470" t="s">
        <v>7216</v>
      </c>
      <c r="J4470" s="4">
        <v>35712</v>
      </c>
    </row>
    <row r="4471" spans="1:10" x14ac:dyDescent="0.3">
      <c r="A4471" t="s">
        <v>7996</v>
      </c>
      <c r="B4471" s="4">
        <v>45680</v>
      </c>
      <c r="C4471" t="s">
        <v>1502</v>
      </c>
      <c r="D4471" t="s">
        <v>7120</v>
      </c>
      <c r="E4471" t="s">
        <v>51</v>
      </c>
      <c r="F4471" t="s">
        <v>52</v>
      </c>
      <c r="G4471" t="s">
        <v>53</v>
      </c>
      <c r="H4471" t="s">
        <v>6595</v>
      </c>
      <c r="I4471" t="s">
        <v>7688</v>
      </c>
      <c r="J4471" s="4">
        <v>19560</v>
      </c>
    </row>
    <row r="4472" spans="1:10" x14ac:dyDescent="0.3">
      <c r="A4472" t="s">
        <v>7997</v>
      </c>
      <c r="B4472" s="4">
        <v>45680</v>
      </c>
      <c r="C4472" t="s">
        <v>3132</v>
      </c>
      <c r="D4472" t="s">
        <v>7998</v>
      </c>
      <c r="E4472" t="s">
        <v>39</v>
      </c>
      <c r="F4472" t="s">
        <v>40</v>
      </c>
      <c r="G4472" t="s">
        <v>41</v>
      </c>
      <c r="H4472" t="s">
        <v>6595</v>
      </c>
      <c r="I4472" t="s">
        <v>7730</v>
      </c>
      <c r="J4472" s="4">
        <v>19034</v>
      </c>
    </row>
    <row r="4473" spans="1:10" x14ac:dyDescent="0.3">
      <c r="A4473" t="s">
        <v>7999</v>
      </c>
      <c r="B4473" s="4">
        <v>45680</v>
      </c>
      <c r="C4473" t="s">
        <v>434</v>
      </c>
      <c r="D4473" t="s">
        <v>6786</v>
      </c>
      <c r="E4473" t="s">
        <v>39</v>
      </c>
      <c r="F4473" t="s">
        <v>40</v>
      </c>
      <c r="G4473" t="s">
        <v>41</v>
      </c>
      <c r="H4473" t="s">
        <v>6595</v>
      </c>
      <c r="I4473" t="s">
        <v>8000</v>
      </c>
      <c r="J4473" s="4">
        <v>28724</v>
      </c>
    </row>
    <row r="4474" spans="1:10" x14ac:dyDescent="0.3">
      <c r="A4474" t="s">
        <v>8001</v>
      </c>
      <c r="B4474" s="4">
        <v>45680</v>
      </c>
      <c r="C4474" t="s">
        <v>2099</v>
      </c>
      <c r="D4474" t="s">
        <v>7629</v>
      </c>
      <c r="E4474" t="s">
        <v>39</v>
      </c>
      <c r="F4474" t="s">
        <v>40</v>
      </c>
      <c r="G4474" t="s">
        <v>41</v>
      </c>
      <c r="H4474" t="s">
        <v>6595</v>
      </c>
      <c r="I4474" t="s">
        <v>8000</v>
      </c>
      <c r="J4474" s="4">
        <v>28724</v>
      </c>
    </row>
    <row r="4475" spans="1:10" x14ac:dyDescent="0.3">
      <c r="A4475" t="s">
        <v>8002</v>
      </c>
      <c r="B4475" s="4">
        <v>45680</v>
      </c>
      <c r="C4475" t="s">
        <v>1618</v>
      </c>
      <c r="D4475" t="s">
        <v>6906</v>
      </c>
      <c r="E4475" t="s">
        <v>39</v>
      </c>
      <c r="F4475" t="s">
        <v>40</v>
      </c>
      <c r="G4475" t="s">
        <v>41</v>
      </c>
      <c r="H4475" t="s">
        <v>6595</v>
      </c>
      <c r="I4475" t="s">
        <v>8000</v>
      </c>
      <c r="J4475" s="4">
        <v>28724</v>
      </c>
    </row>
    <row r="4476" spans="1:10" x14ac:dyDescent="0.3">
      <c r="A4476" t="s">
        <v>8003</v>
      </c>
      <c r="B4476" s="4">
        <v>45680</v>
      </c>
      <c r="C4476" t="s">
        <v>270</v>
      </c>
      <c r="D4476" t="s">
        <v>271</v>
      </c>
      <c r="E4476" t="s">
        <v>39</v>
      </c>
      <c r="F4476" t="s">
        <v>40</v>
      </c>
      <c r="G4476" t="s">
        <v>41</v>
      </c>
      <c r="H4476" t="s">
        <v>6595</v>
      </c>
      <c r="I4476" t="s">
        <v>8000</v>
      </c>
      <c r="J4476" s="4">
        <v>28724</v>
      </c>
    </row>
    <row r="4477" spans="1:10" x14ac:dyDescent="0.3">
      <c r="A4477" t="s">
        <v>8004</v>
      </c>
      <c r="B4477" s="4">
        <v>45680</v>
      </c>
      <c r="C4477" t="s">
        <v>2480</v>
      </c>
      <c r="D4477" t="s">
        <v>2481</v>
      </c>
      <c r="E4477" t="s">
        <v>39</v>
      </c>
      <c r="F4477" t="s">
        <v>40</v>
      </c>
      <c r="G4477" t="s">
        <v>41</v>
      </c>
      <c r="H4477" t="s">
        <v>6595</v>
      </c>
      <c r="I4477" t="s">
        <v>8005</v>
      </c>
      <c r="J4477" s="4">
        <v>25391</v>
      </c>
    </row>
    <row r="4478" spans="1:10" x14ac:dyDescent="0.3">
      <c r="A4478" t="s">
        <v>8006</v>
      </c>
      <c r="B4478" s="4">
        <v>45680</v>
      </c>
      <c r="C4478" t="s">
        <v>730</v>
      </c>
      <c r="D4478" t="s">
        <v>8007</v>
      </c>
      <c r="E4478" t="s">
        <v>498</v>
      </c>
      <c r="F4478" t="s">
        <v>499</v>
      </c>
      <c r="G4478" t="s">
        <v>79</v>
      </c>
      <c r="H4478" t="s">
        <v>6595</v>
      </c>
      <c r="I4478" t="s">
        <v>7106</v>
      </c>
      <c r="J4478" s="4">
        <v>20579</v>
      </c>
    </row>
    <row r="4479" spans="1:10" x14ac:dyDescent="0.3">
      <c r="A4479" t="s">
        <v>6788</v>
      </c>
      <c r="B4479" s="4">
        <v>45680</v>
      </c>
      <c r="C4479" t="s">
        <v>419</v>
      </c>
      <c r="D4479" t="s">
        <v>6789</v>
      </c>
      <c r="E4479" t="s">
        <v>39</v>
      </c>
      <c r="F4479" t="s">
        <v>40</v>
      </c>
      <c r="G4479" t="s">
        <v>41</v>
      </c>
      <c r="H4479" t="s">
        <v>6595</v>
      </c>
      <c r="I4479" t="s">
        <v>6790</v>
      </c>
      <c r="J4479" s="4">
        <v>21403</v>
      </c>
    </row>
    <row r="4480" spans="1:10" x14ac:dyDescent="0.3">
      <c r="A4480" t="s">
        <v>8008</v>
      </c>
      <c r="B4480" s="4">
        <v>45680</v>
      </c>
      <c r="C4480" t="s">
        <v>1502</v>
      </c>
      <c r="D4480" t="s">
        <v>7120</v>
      </c>
      <c r="E4480" t="s">
        <v>39</v>
      </c>
      <c r="F4480" t="s">
        <v>40</v>
      </c>
      <c r="G4480" t="s">
        <v>41</v>
      </c>
      <c r="H4480" t="s">
        <v>6595</v>
      </c>
      <c r="I4480" t="s">
        <v>6790</v>
      </c>
      <c r="J4480" s="4">
        <v>21403</v>
      </c>
    </row>
    <row r="4481" spans="1:10" x14ac:dyDescent="0.3">
      <c r="A4481" t="s">
        <v>8009</v>
      </c>
      <c r="B4481" s="4">
        <v>45680</v>
      </c>
      <c r="C4481" t="s">
        <v>1502</v>
      </c>
      <c r="D4481" t="s">
        <v>7120</v>
      </c>
      <c r="E4481" t="s">
        <v>39</v>
      </c>
      <c r="F4481" t="s">
        <v>40</v>
      </c>
      <c r="G4481" t="s">
        <v>41</v>
      </c>
      <c r="H4481" t="s">
        <v>6595</v>
      </c>
      <c r="I4481" t="s">
        <v>8010</v>
      </c>
      <c r="J4481" s="4">
        <v>21143</v>
      </c>
    </row>
    <row r="4482" spans="1:10" x14ac:dyDescent="0.3">
      <c r="A4482" t="s">
        <v>8011</v>
      </c>
      <c r="B4482" s="4">
        <v>45680</v>
      </c>
      <c r="C4482" t="s">
        <v>2145</v>
      </c>
      <c r="D4482" t="s">
        <v>2146</v>
      </c>
      <c r="E4482" t="s">
        <v>39</v>
      </c>
      <c r="F4482" t="s">
        <v>40</v>
      </c>
      <c r="G4482" t="s">
        <v>41</v>
      </c>
      <c r="H4482" t="s">
        <v>6595</v>
      </c>
      <c r="I4482" t="s">
        <v>8010</v>
      </c>
      <c r="J4482" s="4">
        <v>21143</v>
      </c>
    </row>
    <row r="4483" spans="1:10" x14ac:dyDescent="0.3">
      <c r="A4483" t="s">
        <v>8012</v>
      </c>
      <c r="B4483" s="4">
        <v>45680</v>
      </c>
      <c r="C4483" t="s">
        <v>422</v>
      </c>
      <c r="D4483" t="s">
        <v>8013</v>
      </c>
      <c r="E4483" t="s">
        <v>39</v>
      </c>
      <c r="F4483" t="s">
        <v>40</v>
      </c>
      <c r="G4483" t="s">
        <v>41</v>
      </c>
      <c r="H4483" t="s">
        <v>6595</v>
      </c>
      <c r="I4483" t="s">
        <v>8010</v>
      </c>
      <c r="J4483" s="4">
        <v>21143</v>
      </c>
    </row>
    <row r="4484" spans="1:10" x14ac:dyDescent="0.3">
      <c r="A4484" t="s">
        <v>8014</v>
      </c>
      <c r="B4484" s="4">
        <v>45680</v>
      </c>
      <c r="C4484" t="s">
        <v>270</v>
      </c>
      <c r="D4484" t="s">
        <v>271</v>
      </c>
      <c r="E4484" t="s">
        <v>51</v>
      </c>
      <c r="F4484" t="s">
        <v>52</v>
      </c>
      <c r="G4484" t="s">
        <v>53</v>
      </c>
      <c r="H4484" t="s">
        <v>6595</v>
      </c>
      <c r="I4484" t="s">
        <v>7298</v>
      </c>
      <c r="J4484" s="4">
        <v>19799</v>
      </c>
    </row>
    <row r="4485" spans="1:10" x14ac:dyDescent="0.3">
      <c r="A4485" t="s">
        <v>8015</v>
      </c>
      <c r="B4485" s="4">
        <v>45680</v>
      </c>
      <c r="C4485" t="s">
        <v>6729</v>
      </c>
      <c r="D4485" t="s">
        <v>6730</v>
      </c>
      <c r="E4485" t="s">
        <v>39</v>
      </c>
      <c r="F4485" t="s">
        <v>40</v>
      </c>
      <c r="G4485" t="s">
        <v>41</v>
      </c>
      <c r="H4485" t="s">
        <v>6595</v>
      </c>
      <c r="I4485" t="s">
        <v>8000</v>
      </c>
      <c r="J4485" s="4">
        <v>28724</v>
      </c>
    </row>
    <row r="4486" spans="1:10" x14ac:dyDescent="0.3">
      <c r="A4486" t="s">
        <v>8016</v>
      </c>
      <c r="B4486" s="4">
        <v>45680</v>
      </c>
      <c r="C4486" t="s">
        <v>2730</v>
      </c>
      <c r="D4486" t="s">
        <v>8017</v>
      </c>
      <c r="E4486" t="s">
        <v>39</v>
      </c>
      <c r="F4486" t="s">
        <v>40</v>
      </c>
      <c r="G4486" t="s">
        <v>41</v>
      </c>
      <c r="H4486" t="s">
        <v>6595</v>
      </c>
      <c r="I4486" t="s">
        <v>6910</v>
      </c>
      <c r="J4486" s="4">
        <v>24743</v>
      </c>
    </row>
    <row r="4487" spans="1:10" x14ac:dyDescent="0.3">
      <c r="A4487" t="s">
        <v>8018</v>
      </c>
      <c r="B4487" s="4">
        <v>45680</v>
      </c>
      <c r="C4487" t="s">
        <v>692</v>
      </c>
      <c r="D4487" t="s">
        <v>723</v>
      </c>
      <c r="E4487" t="s">
        <v>39</v>
      </c>
      <c r="F4487" t="s">
        <v>40</v>
      </c>
      <c r="G4487" t="s">
        <v>41</v>
      </c>
      <c r="H4487" t="s">
        <v>6595</v>
      </c>
      <c r="I4487" t="s">
        <v>8019</v>
      </c>
      <c r="J4487" s="4">
        <v>21871</v>
      </c>
    </row>
    <row r="4488" spans="1:10" x14ac:dyDescent="0.3">
      <c r="A4488" t="s">
        <v>8020</v>
      </c>
      <c r="B4488" s="4">
        <v>45680</v>
      </c>
      <c r="C4488" t="s">
        <v>2267</v>
      </c>
      <c r="D4488" t="s">
        <v>8021</v>
      </c>
      <c r="E4488" t="s">
        <v>39</v>
      </c>
      <c r="F4488" t="s">
        <v>40</v>
      </c>
      <c r="G4488" t="s">
        <v>41</v>
      </c>
      <c r="H4488" t="s">
        <v>6595</v>
      </c>
      <c r="I4488" t="s">
        <v>7061</v>
      </c>
      <c r="J4488" s="4">
        <v>26715</v>
      </c>
    </row>
    <row r="4489" spans="1:10" x14ac:dyDescent="0.3">
      <c r="A4489" t="s">
        <v>6922</v>
      </c>
      <c r="B4489" s="4">
        <v>45680</v>
      </c>
      <c r="C4489" t="s">
        <v>692</v>
      </c>
      <c r="D4489" t="s">
        <v>733</v>
      </c>
      <c r="E4489" t="s">
        <v>51</v>
      </c>
      <c r="F4489" t="s">
        <v>52</v>
      </c>
      <c r="G4489" t="s">
        <v>53</v>
      </c>
      <c r="H4489" t="s">
        <v>6595</v>
      </c>
      <c r="I4489" t="s">
        <v>6923</v>
      </c>
      <c r="J4489" s="4">
        <v>22517</v>
      </c>
    </row>
    <row r="4490" spans="1:10" x14ac:dyDescent="0.3">
      <c r="A4490" t="s">
        <v>8022</v>
      </c>
      <c r="B4490" s="4">
        <v>45680</v>
      </c>
      <c r="C4490" t="s">
        <v>6736</v>
      </c>
      <c r="D4490" t="s">
        <v>6737</v>
      </c>
      <c r="E4490" t="s">
        <v>39</v>
      </c>
      <c r="F4490" t="s">
        <v>40</v>
      </c>
      <c r="G4490" t="s">
        <v>41</v>
      </c>
      <c r="H4490" t="s">
        <v>6595</v>
      </c>
      <c r="I4490" t="s">
        <v>8005</v>
      </c>
      <c r="J4490" s="4">
        <v>25391</v>
      </c>
    </row>
    <row r="4491" spans="1:10" x14ac:dyDescent="0.3">
      <c r="A4491" t="s">
        <v>8023</v>
      </c>
      <c r="B4491" s="4">
        <v>45680</v>
      </c>
      <c r="C4491" t="s">
        <v>5185</v>
      </c>
      <c r="D4491" t="s">
        <v>5186</v>
      </c>
      <c r="E4491" t="s">
        <v>39</v>
      </c>
      <c r="F4491" t="s">
        <v>40</v>
      </c>
      <c r="G4491" t="s">
        <v>41</v>
      </c>
      <c r="H4491" t="s">
        <v>6595</v>
      </c>
      <c r="I4491" t="s">
        <v>7106</v>
      </c>
      <c r="J4491" s="4">
        <v>20579</v>
      </c>
    </row>
    <row r="4492" spans="1:10" x14ac:dyDescent="0.3">
      <c r="A4492" t="s">
        <v>8024</v>
      </c>
      <c r="B4492" s="4">
        <v>45680</v>
      </c>
      <c r="C4492" t="s">
        <v>116</v>
      </c>
      <c r="D4492" t="s">
        <v>7204</v>
      </c>
      <c r="E4492" t="s">
        <v>39</v>
      </c>
      <c r="F4492" t="s">
        <v>40</v>
      </c>
      <c r="G4492" t="s">
        <v>41</v>
      </c>
      <c r="H4492" t="s">
        <v>6595</v>
      </c>
      <c r="I4492" t="s">
        <v>8025</v>
      </c>
      <c r="J4492" s="4">
        <v>26741</v>
      </c>
    </row>
    <row r="4493" spans="1:10" x14ac:dyDescent="0.3">
      <c r="A4493" t="s">
        <v>8026</v>
      </c>
      <c r="B4493" s="4">
        <v>45680</v>
      </c>
      <c r="C4493" t="s">
        <v>8027</v>
      </c>
      <c r="D4493" t="s">
        <v>8028</v>
      </c>
      <c r="E4493" t="s">
        <v>204</v>
      </c>
      <c r="F4493" t="s">
        <v>205</v>
      </c>
      <c r="G4493" t="s">
        <v>206</v>
      </c>
      <c r="H4493" t="s">
        <v>6595</v>
      </c>
      <c r="I4493" t="s">
        <v>8025</v>
      </c>
      <c r="J4493" s="4">
        <v>26741</v>
      </c>
    </row>
    <row r="4494" spans="1:10" x14ac:dyDescent="0.3">
      <c r="A4494" t="s">
        <v>8029</v>
      </c>
      <c r="B4494" s="4">
        <v>45680</v>
      </c>
      <c r="C4494" t="s">
        <v>1144</v>
      </c>
      <c r="D4494" t="s">
        <v>7038</v>
      </c>
      <c r="E4494" t="s">
        <v>39</v>
      </c>
      <c r="F4494" t="s">
        <v>40</v>
      </c>
      <c r="G4494" t="s">
        <v>41</v>
      </c>
      <c r="H4494" t="s">
        <v>6595</v>
      </c>
      <c r="I4494" t="s">
        <v>8030</v>
      </c>
      <c r="J4494" s="4">
        <v>21774</v>
      </c>
    </row>
    <row r="4495" spans="1:10" x14ac:dyDescent="0.3">
      <c r="A4495" t="s">
        <v>8031</v>
      </c>
      <c r="B4495" s="4">
        <v>45680</v>
      </c>
      <c r="C4495" t="s">
        <v>199</v>
      </c>
      <c r="D4495" t="s">
        <v>7627</v>
      </c>
      <c r="E4495" t="s">
        <v>39</v>
      </c>
      <c r="F4495" t="s">
        <v>40</v>
      </c>
      <c r="G4495" t="s">
        <v>41</v>
      </c>
      <c r="H4495" t="s">
        <v>6595</v>
      </c>
      <c r="I4495" t="s">
        <v>8030</v>
      </c>
      <c r="J4495" s="4">
        <v>21774</v>
      </c>
    </row>
    <row r="4496" spans="1:10" x14ac:dyDescent="0.3">
      <c r="A4496" t="s">
        <v>8032</v>
      </c>
      <c r="B4496" s="4">
        <v>45680</v>
      </c>
      <c r="C4496" t="s">
        <v>120</v>
      </c>
      <c r="D4496" t="s">
        <v>7110</v>
      </c>
      <c r="E4496" t="s">
        <v>39</v>
      </c>
      <c r="F4496" t="s">
        <v>40</v>
      </c>
      <c r="G4496" t="s">
        <v>41</v>
      </c>
      <c r="H4496" t="s">
        <v>6595</v>
      </c>
      <c r="I4496" t="s">
        <v>8030</v>
      </c>
      <c r="J4496" s="4">
        <v>21774</v>
      </c>
    </row>
    <row r="4497" spans="1:10" x14ac:dyDescent="0.3">
      <c r="A4497" t="s">
        <v>8033</v>
      </c>
      <c r="B4497" s="4">
        <v>45680</v>
      </c>
      <c r="C4497" t="s">
        <v>569</v>
      </c>
      <c r="D4497" t="s">
        <v>7919</v>
      </c>
      <c r="E4497" t="s">
        <v>39</v>
      </c>
      <c r="F4497" t="s">
        <v>40</v>
      </c>
      <c r="G4497" t="s">
        <v>41</v>
      </c>
      <c r="H4497" t="s">
        <v>6595</v>
      </c>
      <c r="I4497" t="s">
        <v>8030</v>
      </c>
      <c r="J4497" s="4">
        <v>21774</v>
      </c>
    </row>
    <row r="4498" spans="1:10" x14ac:dyDescent="0.3">
      <c r="A4498" t="s">
        <v>8034</v>
      </c>
      <c r="B4498" s="4">
        <v>45680</v>
      </c>
      <c r="C4498" t="s">
        <v>8035</v>
      </c>
      <c r="D4498" t="s">
        <v>8036</v>
      </c>
      <c r="E4498" t="s">
        <v>204</v>
      </c>
      <c r="F4498" t="s">
        <v>205</v>
      </c>
      <c r="G4498" t="s">
        <v>206</v>
      </c>
      <c r="H4498" t="s">
        <v>6595</v>
      </c>
      <c r="I4498" t="s">
        <v>8037</v>
      </c>
      <c r="J4498" s="4">
        <v>13639</v>
      </c>
    </row>
    <row r="4499" spans="1:10" x14ac:dyDescent="0.3">
      <c r="A4499" t="s">
        <v>8038</v>
      </c>
      <c r="B4499" s="4">
        <v>45680</v>
      </c>
      <c r="C4499" t="s">
        <v>2204</v>
      </c>
      <c r="D4499" t="s">
        <v>2205</v>
      </c>
      <c r="E4499" t="s">
        <v>51</v>
      </c>
      <c r="F4499" t="s">
        <v>52</v>
      </c>
      <c r="G4499" t="s">
        <v>53</v>
      </c>
      <c r="H4499" t="s">
        <v>6595</v>
      </c>
      <c r="I4499" t="s">
        <v>7397</v>
      </c>
      <c r="J4499" s="4">
        <v>24360</v>
      </c>
    </row>
    <row r="4500" spans="1:10" x14ac:dyDescent="0.3">
      <c r="A4500" t="s">
        <v>7395</v>
      </c>
      <c r="B4500" s="4">
        <v>45680</v>
      </c>
      <c r="C4500" t="s">
        <v>896</v>
      </c>
      <c r="D4500" t="s">
        <v>7396</v>
      </c>
      <c r="E4500" t="s">
        <v>51</v>
      </c>
      <c r="F4500" t="s">
        <v>52</v>
      </c>
      <c r="G4500" t="s">
        <v>53</v>
      </c>
      <c r="H4500" t="s">
        <v>6595</v>
      </c>
      <c r="I4500" t="s">
        <v>7397</v>
      </c>
      <c r="J4500" s="4">
        <v>24360</v>
      </c>
    </row>
    <row r="4501" spans="1:10" x14ac:dyDescent="0.3">
      <c r="A4501" t="s">
        <v>8039</v>
      </c>
      <c r="B4501" s="4">
        <v>45680</v>
      </c>
      <c r="C4501" t="s">
        <v>6770</v>
      </c>
      <c r="D4501" t="s">
        <v>6771</v>
      </c>
      <c r="E4501" t="s">
        <v>51</v>
      </c>
      <c r="F4501" t="s">
        <v>52</v>
      </c>
      <c r="G4501" t="s">
        <v>53</v>
      </c>
      <c r="H4501" t="s">
        <v>6595</v>
      </c>
      <c r="I4501" t="s">
        <v>8040</v>
      </c>
      <c r="J4501" s="4">
        <v>22637</v>
      </c>
    </row>
    <row r="4502" spans="1:10" x14ac:dyDescent="0.3">
      <c r="A4502" t="s">
        <v>8041</v>
      </c>
      <c r="B4502" s="4">
        <v>45680</v>
      </c>
      <c r="C4502" t="s">
        <v>8042</v>
      </c>
      <c r="D4502" t="s">
        <v>8043</v>
      </c>
      <c r="E4502" t="s">
        <v>51</v>
      </c>
      <c r="F4502" t="s">
        <v>52</v>
      </c>
      <c r="G4502" t="s">
        <v>53</v>
      </c>
      <c r="H4502" t="s">
        <v>6595</v>
      </c>
      <c r="I4502" t="s">
        <v>8040</v>
      </c>
      <c r="J4502" s="4">
        <v>22637</v>
      </c>
    </row>
    <row r="4503" spans="1:10" x14ac:dyDescent="0.3">
      <c r="A4503" t="s">
        <v>8044</v>
      </c>
      <c r="B4503" s="4">
        <v>45680</v>
      </c>
      <c r="C4503" t="s">
        <v>347</v>
      </c>
      <c r="D4503" t="s">
        <v>7115</v>
      </c>
      <c r="E4503" t="s">
        <v>51</v>
      </c>
      <c r="F4503" t="s">
        <v>52</v>
      </c>
      <c r="G4503" t="s">
        <v>53</v>
      </c>
      <c r="H4503" t="s">
        <v>6595</v>
      </c>
      <c r="I4503" t="s">
        <v>8040</v>
      </c>
      <c r="J4503" s="4">
        <v>22637</v>
      </c>
    </row>
    <row r="4504" spans="1:10" x14ac:dyDescent="0.3">
      <c r="A4504" t="s">
        <v>8045</v>
      </c>
      <c r="B4504" s="4">
        <v>45680</v>
      </c>
      <c r="C4504" t="s">
        <v>550</v>
      </c>
      <c r="D4504" t="s">
        <v>4395</v>
      </c>
      <c r="E4504" t="s">
        <v>51</v>
      </c>
      <c r="F4504" t="s">
        <v>52</v>
      </c>
      <c r="G4504" t="s">
        <v>53</v>
      </c>
      <c r="H4504" t="s">
        <v>6595</v>
      </c>
      <c r="I4504" t="s">
        <v>8040</v>
      </c>
      <c r="J4504" s="4">
        <v>22637</v>
      </c>
    </row>
    <row r="4505" spans="1:10" x14ac:dyDescent="0.3">
      <c r="A4505" t="s">
        <v>8046</v>
      </c>
      <c r="B4505" s="4">
        <v>45680</v>
      </c>
      <c r="C4505" t="s">
        <v>8047</v>
      </c>
      <c r="D4505" t="s">
        <v>333</v>
      </c>
      <c r="E4505" t="s">
        <v>8048</v>
      </c>
      <c r="F4505" t="s">
        <v>8049</v>
      </c>
      <c r="G4505" t="s">
        <v>8050</v>
      </c>
      <c r="H4505" t="s">
        <v>6595</v>
      </c>
      <c r="I4505" t="s">
        <v>8051</v>
      </c>
      <c r="J4505" s="4">
        <v>14261</v>
      </c>
    </row>
    <row r="4506" spans="1:10" x14ac:dyDescent="0.3">
      <c r="A4506" t="s">
        <v>8052</v>
      </c>
      <c r="B4506" s="4">
        <v>45680</v>
      </c>
      <c r="C4506" t="s">
        <v>656</v>
      </c>
      <c r="D4506" t="s">
        <v>6723</v>
      </c>
      <c r="E4506" t="s">
        <v>51</v>
      </c>
      <c r="F4506" t="s">
        <v>52</v>
      </c>
      <c r="G4506" t="s">
        <v>53</v>
      </c>
      <c r="H4506" t="s">
        <v>6595</v>
      </c>
      <c r="I4506" t="s">
        <v>8040</v>
      </c>
      <c r="J4506" s="4">
        <v>22637</v>
      </c>
    </row>
    <row r="4507" spans="1:10" x14ac:dyDescent="0.3">
      <c r="A4507" t="s">
        <v>8053</v>
      </c>
      <c r="B4507" s="4">
        <v>45680</v>
      </c>
      <c r="C4507" t="s">
        <v>258</v>
      </c>
      <c r="D4507" t="s">
        <v>6949</v>
      </c>
      <c r="E4507" t="s">
        <v>39</v>
      </c>
      <c r="F4507" t="s">
        <v>40</v>
      </c>
      <c r="G4507" t="s">
        <v>41</v>
      </c>
      <c r="H4507" t="s">
        <v>6595</v>
      </c>
      <c r="I4507" t="s">
        <v>8054</v>
      </c>
      <c r="J4507" s="4">
        <v>20347</v>
      </c>
    </row>
    <row r="4508" spans="1:10" x14ac:dyDescent="0.3">
      <c r="A4508" t="s">
        <v>8055</v>
      </c>
      <c r="B4508" s="4">
        <v>45680</v>
      </c>
      <c r="C4508" t="s">
        <v>92</v>
      </c>
      <c r="D4508" t="s">
        <v>6869</v>
      </c>
      <c r="E4508" t="s">
        <v>39</v>
      </c>
      <c r="F4508" t="s">
        <v>40</v>
      </c>
      <c r="G4508" t="s">
        <v>41</v>
      </c>
      <c r="H4508" t="s">
        <v>6595</v>
      </c>
      <c r="I4508" t="s">
        <v>7304</v>
      </c>
      <c r="J4508" s="4">
        <v>19587</v>
      </c>
    </row>
    <row r="4509" spans="1:10" x14ac:dyDescent="0.3">
      <c r="A4509" t="s">
        <v>8056</v>
      </c>
      <c r="B4509" s="4">
        <v>45680</v>
      </c>
      <c r="C4509" t="s">
        <v>928</v>
      </c>
      <c r="D4509" t="s">
        <v>7218</v>
      </c>
      <c r="E4509" t="s">
        <v>51</v>
      </c>
      <c r="F4509" t="s">
        <v>52</v>
      </c>
      <c r="G4509" t="s">
        <v>53</v>
      </c>
      <c r="H4509" t="s">
        <v>6595</v>
      </c>
      <c r="I4509" t="s">
        <v>6890</v>
      </c>
      <c r="J4509" s="4">
        <v>23276</v>
      </c>
    </row>
    <row r="4510" spans="1:10" x14ac:dyDescent="0.3">
      <c r="A4510" t="s">
        <v>8057</v>
      </c>
      <c r="B4510" s="4">
        <v>45680</v>
      </c>
      <c r="C4510" t="s">
        <v>8058</v>
      </c>
      <c r="D4510" t="s">
        <v>8059</v>
      </c>
      <c r="E4510" t="s">
        <v>51</v>
      </c>
      <c r="F4510" t="s">
        <v>52</v>
      </c>
      <c r="G4510" t="s">
        <v>53</v>
      </c>
      <c r="H4510" t="s">
        <v>6595</v>
      </c>
      <c r="I4510" t="s">
        <v>7717</v>
      </c>
      <c r="J4510" s="4">
        <v>17808</v>
      </c>
    </row>
    <row r="4511" spans="1:10" x14ac:dyDescent="0.3">
      <c r="A4511" t="s">
        <v>8060</v>
      </c>
      <c r="B4511" s="4">
        <v>45680</v>
      </c>
      <c r="C4511" t="s">
        <v>692</v>
      </c>
      <c r="D4511" t="s">
        <v>693</v>
      </c>
      <c r="E4511" t="s">
        <v>51</v>
      </c>
      <c r="F4511" t="s">
        <v>52</v>
      </c>
      <c r="G4511" t="s">
        <v>53</v>
      </c>
      <c r="H4511" t="s">
        <v>6595</v>
      </c>
      <c r="I4511" t="s">
        <v>8040</v>
      </c>
      <c r="J4511" s="4">
        <v>22637</v>
      </c>
    </row>
    <row r="4512" spans="1:10" x14ac:dyDescent="0.3">
      <c r="A4512" t="s">
        <v>8061</v>
      </c>
      <c r="B4512" s="4">
        <v>45680</v>
      </c>
      <c r="C4512" t="s">
        <v>215</v>
      </c>
      <c r="D4512" t="s">
        <v>5719</v>
      </c>
      <c r="E4512" t="s">
        <v>204</v>
      </c>
      <c r="F4512" t="s">
        <v>205</v>
      </c>
      <c r="G4512" t="s">
        <v>206</v>
      </c>
      <c r="H4512" t="s">
        <v>6595</v>
      </c>
      <c r="I4512" t="s">
        <v>7404</v>
      </c>
      <c r="J4512" s="4">
        <v>23000</v>
      </c>
    </row>
    <row r="4513" spans="1:10" x14ac:dyDescent="0.3">
      <c r="A4513" t="s">
        <v>8062</v>
      </c>
      <c r="B4513" s="4">
        <v>45680</v>
      </c>
      <c r="C4513" t="s">
        <v>6081</v>
      </c>
      <c r="D4513" t="s">
        <v>6082</v>
      </c>
      <c r="E4513" t="s">
        <v>204</v>
      </c>
      <c r="F4513" t="s">
        <v>205</v>
      </c>
      <c r="G4513" t="s">
        <v>206</v>
      </c>
      <c r="H4513" t="s">
        <v>6595</v>
      </c>
      <c r="I4513" t="s">
        <v>7404</v>
      </c>
      <c r="J4513" s="4">
        <v>23000</v>
      </c>
    </row>
    <row r="4514" spans="1:10" x14ac:dyDescent="0.3">
      <c r="A4514" t="s">
        <v>8063</v>
      </c>
      <c r="B4514" s="4">
        <v>45680</v>
      </c>
      <c r="C4514" t="s">
        <v>2646</v>
      </c>
      <c r="D4514" t="s">
        <v>2647</v>
      </c>
      <c r="E4514" t="s">
        <v>51</v>
      </c>
      <c r="F4514" t="s">
        <v>52</v>
      </c>
      <c r="G4514" t="s">
        <v>53</v>
      </c>
      <c r="H4514" t="s">
        <v>6595</v>
      </c>
      <c r="I4514" t="s">
        <v>7393</v>
      </c>
      <c r="J4514" s="4">
        <v>24237</v>
      </c>
    </row>
    <row r="4515" spans="1:10" x14ac:dyDescent="0.3">
      <c r="A4515" t="s">
        <v>8064</v>
      </c>
      <c r="B4515" s="4">
        <v>45680</v>
      </c>
      <c r="C4515" t="s">
        <v>899</v>
      </c>
      <c r="D4515" t="s">
        <v>900</v>
      </c>
      <c r="E4515" t="s">
        <v>39</v>
      </c>
      <c r="F4515" t="s">
        <v>40</v>
      </c>
      <c r="G4515" t="s">
        <v>41</v>
      </c>
      <c r="H4515" t="s">
        <v>6595</v>
      </c>
      <c r="I4515" t="s">
        <v>8065</v>
      </c>
      <c r="J4515" s="4">
        <v>35356</v>
      </c>
    </row>
    <row r="4516" spans="1:10" x14ac:dyDescent="0.3">
      <c r="A4516" t="s">
        <v>8066</v>
      </c>
      <c r="B4516" s="4">
        <v>45680</v>
      </c>
      <c r="C4516" t="s">
        <v>3211</v>
      </c>
      <c r="D4516" t="s">
        <v>7006</v>
      </c>
      <c r="E4516" t="s">
        <v>51</v>
      </c>
      <c r="F4516" t="s">
        <v>52</v>
      </c>
      <c r="G4516" t="s">
        <v>53</v>
      </c>
      <c r="H4516" t="s">
        <v>6595</v>
      </c>
      <c r="I4516" t="s">
        <v>8040</v>
      </c>
      <c r="J4516" s="4">
        <v>22637</v>
      </c>
    </row>
    <row r="4517" spans="1:10" x14ac:dyDescent="0.3">
      <c r="A4517" t="s">
        <v>8067</v>
      </c>
      <c r="B4517" s="4">
        <v>45680</v>
      </c>
      <c r="C4517" t="s">
        <v>341</v>
      </c>
      <c r="D4517" t="s">
        <v>8068</v>
      </c>
      <c r="E4517" t="s">
        <v>39</v>
      </c>
      <c r="F4517" t="s">
        <v>40</v>
      </c>
      <c r="G4517" t="s">
        <v>41</v>
      </c>
      <c r="H4517" t="s">
        <v>6595</v>
      </c>
      <c r="I4517" t="s">
        <v>8069</v>
      </c>
      <c r="J4517" s="4">
        <v>27392</v>
      </c>
    </row>
    <row r="4518" spans="1:10" x14ac:dyDescent="0.3">
      <c r="A4518" t="s">
        <v>8070</v>
      </c>
      <c r="B4518" s="4">
        <v>45680</v>
      </c>
      <c r="C4518" t="s">
        <v>6770</v>
      </c>
      <c r="D4518" t="s">
        <v>6771</v>
      </c>
      <c r="E4518" t="s">
        <v>39</v>
      </c>
      <c r="F4518" t="s">
        <v>40</v>
      </c>
      <c r="G4518" t="s">
        <v>41</v>
      </c>
      <c r="H4518" t="s">
        <v>6595</v>
      </c>
      <c r="I4518" t="s">
        <v>8069</v>
      </c>
      <c r="J4518" s="4">
        <v>27392</v>
      </c>
    </row>
    <row r="4519" spans="1:10" x14ac:dyDescent="0.3">
      <c r="A4519" t="s">
        <v>8071</v>
      </c>
      <c r="B4519" s="4">
        <v>45680</v>
      </c>
      <c r="C4519" t="s">
        <v>525</v>
      </c>
      <c r="D4519" t="s">
        <v>526</v>
      </c>
      <c r="E4519" t="s">
        <v>39</v>
      </c>
      <c r="F4519" t="s">
        <v>40</v>
      </c>
      <c r="G4519" t="s">
        <v>41</v>
      </c>
      <c r="H4519" t="s">
        <v>6595</v>
      </c>
      <c r="I4519" t="s">
        <v>8069</v>
      </c>
      <c r="J4519" s="4">
        <v>27392</v>
      </c>
    </row>
    <row r="4520" spans="1:10" x14ac:dyDescent="0.3">
      <c r="A4520" t="s">
        <v>8072</v>
      </c>
      <c r="B4520" s="4">
        <v>45680</v>
      </c>
      <c r="C4520" t="s">
        <v>8073</v>
      </c>
      <c r="D4520" t="s">
        <v>8074</v>
      </c>
      <c r="E4520" t="s">
        <v>8075</v>
      </c>
      <c r="F4520" t="s">
        <v>8076</v>
      </c>
      <c r="G4520" t="s">
        <v>8077</v>
      </c>
      <c r="H4520" t="s">
        <v>6595</v>
      </c>
      <c r="I4520" t="s">
        <v>8078</v>
      </c>
      <c r="J4520" s="4">
        <v>32671</v>
      </c>
    </row>
    <row r="4521" spans="1:10" x14ac:dyDescent="0.3">
      <c r="A4521" t="s">
        <v>8079</v>
      </c>
      <c r="B4521" s="4">
        <v>45680</v>
      </c>
      <c r="C4521" t="s">
        <v>8080</v>
      </c>
      <c r="D4521" t="s">
        <v>8081</v>
      </c>
      <c r="E4521" t="s">
        <v>8082</v>
      </c>
      <c r="F4521" t="s">
        <v>8083</v>
      </c>
      <c r="G4521" t="s">
        <v>8084</v>
      </c>
      <c r="H4521" t="s">
        <v>6595</v>
      </c>
      <c r="I4521" t="s">
        <v>8078</v>
      </c>
      <c r="J4521" s="4">
        <v>32671</v>
      </c>
    </row>
    <row r="4522" spans="1:10" x14ac:dyDescent="0.3">
      <c r="A4522" t="s">
        <v>8085</v>
      </c>
      <c r="B4522" s="4">
        <v>45680</v>
      </c>
      <c r="C4522" t="s">
        <v>8086</v>
      </c>
      <c r="D4522" t="s">
        <v>8087</v>
      </c>
      <c r="E4522" t="s">
        <v>8082</v>
      </c>
      <c r="F4522" t="s">
        <v>8083</v>
      </c>
      <c r="G4522" t="s">
        <v>8084</v>
      </c>
      <c r="H4522" t="s">
        <v>6595</v>
      </c>
      <c r="I4522" t="s">
        <v>8078</v>
      </c>
      <c r="J4522" s="4">
        <v>32671</v>
      </c>
    </row>
    <row r="4523" spans="1:10" x14ac:dyDescent="0.3">
      <c r="A4523" t="s">
        <v>8088</v>
      </c>
      <c r="B4523" s="4">
        <v>45680</v>
      </c>
      <c r="C4523" t="s">
        <v>8089</v>
      </c>
      <c r="D4523" t="s">
        <v>4416</v>
      </c>
      <c r="E4523" t="s">
        <v>8082</v>
      </c>
      <c r="F4523" t="s">
        <v>8083</v>
      </c>
      <c r="G4523" t="s">
        <v>8084</v>
      </c>
      <c r="H4523" t="s">
        <v>6595</v>
      </c>
      <c r="I4523" t="s">
        <v>8078</v>
      </c>
      <c r="J4523" s="4">
        <v>32671</v>
      </c>
    </row>
    <row r="4524" spans="1:10" x14ac:dyDescent="0.3">
      <c r="A4524" t="s">
        <v>8090</v>
      </c>
      <c r="B4524" s="4">
        <v>45680</v>
      </c>
      <c r="C4524" t="s">
        <v>8091</v>
      </c>
      <c r="D4524" t="s">
        <v>8092</v>
      </c>
      <c r="E4524" t="s">
        <v>39</v>
      </c>
      <c r="F4524" t="s">
        <v>40</v>
      </c>
      <c r="G4524" t="s">
        <v>41</v>
      </c>
      <c r="H4524" t="s">
        <v>6595</v>
      </c>
      <c r="I4524" t="s">
        <v>8069</v>
      </c>
      <c r="J4524" s="4">
        <v>27392</v>
      </c>
    </row>
    <row r="4525" spans="1:10" x14ac:dyDescent="0.3">
      <c r="A4525" t="s">
        <v>8093</v>
      </c>
      <c r="B4525" s="4">
        <v>45680</v>
      </c>
      <c r="C4525" t="s">
        <v>325</v>
      </c>
      <c r="D4525" t="s">
        <v>326</v>
      </c>
      <c r="E4525" t="s">
        <v>204</v>
      </c>
      <c r="F4525" t="s">
        <v>205</v>
      </c>
      <c r="G4525" t="s">
        <v>206</v>
      </c>
      <c r="H4525" t="s">
        <v>6595</v>
      </c>
      <c r="I4525" t="s">
        <v>7616</v>
      </c>
      <c r="J4525" s="4">
        <v>21035</v>
      </c>
    </row>
    <row r="4526" spans="1:10" x14ac:dyDescent="0.3">
      <c r="A4526" t="s">
        <v>8094</v>
      </c>
      <c r="B4526" s="4">
        <v>45680</v>
      </c>
      <c r="C4526" t="s">
        <v>1064</v>
      </c>
      <c r="D4526" t="s">
        <v>1065</v>
      </c>
      <c r="E4526" t="s">
        <v>204</v>
      </c>
      <c r="F4526" t="s">
        <v>205</v>
      </c>
      <c r="G4526" t="s">
        <v>206</v>
      </c>
      <c r="H4526" t="s">
        <v>6595</v>
      </c>
      <c r="I4526" t="s">
        <v>7616</v>
      </c>
      <c r="J4526" s="4">
        <v>21035</v>
      </c>
    </row>
    <row r="4527" spans="1:10" x14ac:dyDescent="0.3">
      <c r="A4527" t="s">
        <v>8095</v>
      </c>
      <c r="B4527" s="4">
        <v>45680</v>
      </c>
      <c r="C4527" t="s">
        <v>508</v>
      </c>
      <c r="D4527" t="s">
        <v>6652</v>
      </c>
      <c r="E4527" t="s">
        <v>39</v>
      </c>
      <c r="F4527" t="s">
        <v>40</v>
      </c>
      <c r="G4527" t="s">
        <v>41</v>
      </c>
      <c r="H4527" t="s">
        <v>6595</v>
      </c>
      <c r="I4527" t="s">
        <v>7649</v>
      </c>
      <c r="J4527" s="4">
        <v>26691</v>
      </c>
    </row>
    <row r="4528" spans="1:10" x14ac:dyDescent="0.3">
      <c r="A4528" t="s">
        <v>8096</v>
      </c>
      <c r="B4528" s="4">
        <v>45680</v>
      </c>
      <c r="C4528" t="s">
        <v>8097</v>
      </c>
      <c r="D4528" t="s">
        <v>8098</v>
      </c>
      <c r="E4528" t="s">
        <v>39</v>
      </c>
      <c r="F4528" t="s">
        <v>40</v>
      </c>
      <c r="G4528" t="s">
        <v>41</v>
      </c>
      <c r="H4528" t="s">
        <v>6595</v>
      </c>
      <c r="I4528" t="s">
        <v>8000</v>
      </c>
      <c r="J4528" s="4">
        <v>28724</v>
      </c>
    </row>
    <row r="4529" spans="1:10" x14ac:dyDescent="0.3">
      <c r="A4529" t="s">
        <v>8099</v>
      </c>
      <c r="B4529" s="4">
        <v>45680</v>
      </c>
      <c r="C4529" t="s">
        <v>2845</v>
      </c>
      <c r="D4529" t="s">
        <v>7178</v>
      </c>
      <c r="E4529" t="s">
        <v>39</v>
      </c>
      <c r="F4529" t="s">
        <v>40</v>
      </c>
      <c r="G4529" t="s">
        <v>41</v>
      </c>
      <c r="H4529" t="s">
        <v>6595</v>
      </c>
      <c r="I4529" t="s">
        <v>8100</v>
      </c>
      <c r="J4529" s="4">
        <v>20445</v>
      </c>
    </row>
    <row r="4530" spans="1:10" x14ac:dyDescent="0.3">
      <c r="A4530" t="s">
        <v>8101</v>
      </c>
      <c r="B4530" s="4">
        <v>45680</v>
      </c>
      <c r="C4530" t="s">
        <v>4161</v>
      </c>
      <c r="D4530" t="s">
        <v>4162</v>
      </c>
      <c r="E4530" t="s">
        <v>39</v>
      </c>
      <c r="F4530" t="s">
        <v>40</v>
      </c>
      <c r="G4530" t="s">
        <v>41</v>
      </c>
      <c r="H4530" t="s">
        <v>6595</v>
      </c>
      <c r="I4530" t="s">
        <v>8100</v>
      </c>
      <c r="J4530" s="4">
        <v>20445</v>
      </c>
    </row>
    <row r="4531" spans="1:10" x14ac:dyDescent="0.3">
      <c r="A4531" t="s">
        <v>8102</v>
      </c>
      <c r="B4531" s="4">
        <v>45680</v>
      </c>
      <c r="C4531" t="s">
        <v>405</v>
      </c>
      <c r="D4531" t="s">
        <v>7744</v>
      </c>
      <c r="E4531" t="s">
        <v>39</v>
      </c>
      <c r="F4531" t="s">
        <v>40</v>
      </c>
      <c r="G4531" t="s">
        <v>41</v>
      </c>
      <c r="H4531" t="s">
        <v>6595</v>
      </c>
      <c r="I4531" t="s">
        <v>7359</v>
      </c>
      <c r="J4531" s="4">
        <v>30511</v>
      </c>
    </row>
    <row r="4532" spans="1:10" x14ac:dyDescent="0.3">
      <c r="A4532" t="s">
        <v>8103</v>
      </c>
      <c r="B4532" s="4">
        <v>45681</v>
      </c>
      <c r="C4532" t="s">
        <v>67</v>
      </c>
      <c r="D4532" t="s">
        <v>68</v>
      </c>
      <c r="E4532" t="s">
        <v>39</v>
      </c>
      <c r="F4532" t="s">
        <v>40</v>
      </c>
      <c r="G4532" t="s">
        <v>41</v>
      </c>
      <c r="H4532" t="s">
        <v>6595</v>
      </c>
      <c r="I4532" t="s">
        <v>8000</v>
      </c>
      <c r="J4532" s="4">
        <v>28724</v>
      </c>
    </row>
    <row r="4533" spans="1:10" x14ac:dyDescent="0.3">
      <c r="A4533" t="s">
        <v>8104</v>
      </c>
      <c r="B4533" s="4">
        <v>45681</v>
      </c>
      <c r="C4533" t="s">
        <v>344</v>
      </c>
      <c r="D4533" t="s">
        <v>345</v>
      </c>
      <c r="E4533" t="s">
        <v>39</v>
      </c>
      <c r="F4533" t="s">
        <v>40</v>
      </c>
      <c r="G4533" t="s">
        <v>41</v>
      </c>
      <c r="H4533" t="s">
        <v>6595</v>
      </c>
      <c r="I4533" t="s">
        <v>8000</v>
      </c>
      <c r="J4533" s="4">
        <v>28724</v>
      </c>
    </row>
    <row r="4534" spans="1:10" x14ac:dyDescent="0.3">
      <c r="A4534" t="s">
        <v>8105</v>
      </c>
      <c r="B4534" s="4">
        <v>45681</v>
      </c>
      <c r="C4534" t="s">
        <v>282</v>
      </c>
      <c r="D4534" t="s">
        <v>283</v>
      </c>
      <c r="E4534" t="s">
        <v>204</v>
      </c>
      <c r="F4534" t="s">
        <v>205</v>
      </c>
      <c r="G4534" t="s">
        <v>206</v>
      </c>
      <c r="H4534" t="s">
        <v>6595</v>
      </c>
      <c r="I4534" t="s">
        <v>8106</v>
      </c>
      <c r="J4534" s="4">
        <v>18907</v>
      </c>
    </row>
    <row r="4535" spans="1:10" x14ac:dyDescent="0.3">
      <c r="A4535" t="s">
        <v>8107</v>
      </c>
      <c r="B4535" s="4">
        <v>45681</v>
      </c>
      <c r="C4535" t="s">
        <v>4010</v>
      </c>
      <c r="D4535" t="s">
        <v>4011</v>
      </c>
      <c r="E4535" t="s">
        <v>204</v>
      </c>
      <c r="F4535" t="s">
        <v>205</v>
      </c>
      <c r="G4535" t="s">
        <v>206</v>
      </c>
      <c r="H4535" t="s">
        <v>6595</v>
      </c>
      <c r="I4535" t="s">
        <v>8106</v>
      </c>
      <c r="J4535" s="4">
        <v>18907</v>
      </c>
    </row>
    <row r="4536" spans="1:10" x14ac:dyDescent="0.3">
      <c r="A4536" t="s">
        <v>8108</v>
      </c>
      <c r="B4536" s="4">
        <v>45681</v>
      </c>
      <c r="C4536" t="s">
        <v>314</v>
      </c>
      <c r="D4536" t="s">
        <v>315</v>
      </c>
      <c r="E4536" t="s">
        <v>204</v>
      </c>
      <c r="F4536" t="s">
        <v>205</v>
      </c>
      <c r="G4536" t="s">
        <v>206</v>
      </c>
      <c r="H4536" t="s">
        <v>6595</v>
      </c>
      <c r="I4536" t="s">
        <v>8106</v>
      </c>
      <c r="J4536" s="4">
        <v>18907</v>
      </c>
    </row>
    <row r="4537" spans="1:10" x14ac:dyDescent="0.3">
      <c r="A4537" t="s">
        <v>8109</v>
      </c>
      <c r="B4537" s="4">
        <v>45681</v>
      </c>
      <c r="C4537" t="s">
        <v>640</v>
      </c>
      <c r="D4537" t="s">
        <v>7019</v>
      </c>
      <c r="E4537" t="s">
        <v>204</v>
      </c>
      <c r="F4537" t="s">
        <v>205</v>
      </c>
      <c r="G4537" t="s">
        <v>206</v>
      </c>
      <c r="H4537" t="s">
        <v>6595</v>
      </c>
      <c r="I4537" t="s">
        <v>8106</v>
      </c>
      <c r="J4537" s="4">
        <v>18907</v>
      </c>
    </row>
    <row r="4538" spans="1:10" x14ac:dyDescent="0.3">
      <c r="A4538" t="s">
        <v>8110</v>
      </c>
      <c r="B4538" s="4">
        <v>45681</v>
      </c>
      <c r="C4538" t="s">
        <v>1591</v>
      </c>
      <c r="D4538" t="s">
        <v>7255</v>
      </c>
      <c r="E4538" t="s">
        <v>204</v>
      </c>
      <c r="F4538" t="s">
        <v>205</v>
      </c>
      <c r="G4538" t="s">
        <v>206</v>
      </c>
      <c r="H4538" t="s">
        <v>6595</v>
      </c>
      <c r="I4538" t="s">
        <v>8106</v>
      </c>
      <c r="J4538" s="4">
        <v>18907</v>
      </c>
    </row>
    <row r="4539" spans="1:10" x14ac:dyDescent="0.3">
      <c r="A4539" t="s">
        <v>8111</v>
      </c>
      <c r="B4539" s="4">
        <v>45681</v>
      </c>
      <c r="C4539" t="s">
        <v>2730</v>
      </c>
      <c r="D4539" t="s">
        <v>8017</v>
      </c>
      <c r="E4539" t="s">
        <v>204</v>
      </c>
      <c r="F4539" t="s">
        <v>205</v>
      </c>
      <c r="G4539" t="s">
        <v>206</v>
      </c>
      <c r="H4539" t="s">
        <v>6595</v>
      </c>
      <c r="I4539" t="s">
        <v>8106</v>
      </c>
      <c r="J4539" s="4">
        <v>18907</v>
      </c>
    </row>
    <row r="4540" spans="1:10" x14ac:dyDescent="0.3">
      <c r="A4540" t="s">
        <v>8112</v>
      </c>
      <c r="B4540" s="4">
        <v>45681</v>
      </c>
      <c r="C4540" t="s">
        <v>590</v>
      </c>
      <c r="D4540" t="s">
        <v>591</v>
      </c>
      <c r="E4540" t="s">
        <v>204</v>
      </c>
      <c r="F4540" t="s">
        <v>205</v>
      </c>
      <c r="G4540" t="s">
        <v>206</v>
      </c>
      <c r="H4540" t="s">
        <v>6595</v>
      </c>
      <c r="I4540" t="s">
        <v>8106</v>
      </c>
      <c r="J4540" s="4">
        <v>18907</v>
      </c>
    </row>
    <row r="4541" spans="1:10" x14ac:dyDescent="0.3">
      <c r="A4541" t="s">
        <v>8113</v>
      </c>
      <c r="B4541" s="4">
        <v>45681</v>
      </c>
      <c r="C4541" t="s">
        <v>7306</v>
      </c>
      <c r="D4541" t="s">
        <v>7307</v>
      </c>
      <c r="E4541" t="s">
        <v>204</v>
      </c>
      <c r="F4541" t="s">
        <v>205</v>
      </c>
      <c r="G4541" t="s">
        <v>206</v>
      </c>
      <c r="H4541" t="s">
        <v>6595</v>
      </c>
      <c r="I4541" t="s">
        <v>8106</v>
      </c>
      <c r="J4541" s="4">
        <v>18907</v>
      </c>
    </row>
    <row r="4542" spans="1:10" x14ac:dyDescent="0.3">
      <c r="A4542" t="s">
        <v>8114</v>
      </c>
      <c r="B4542" s="4">
        <v>45681</v>
      </c>
      <c r="C4542" t="s">
        <v>8115</v>
      </c>
      <c r="D4542" t="s">
        <v>8116</v>
      </c>
      <c r="E4542" t="s">
        <v>204</v>
      </c>
      <c r="F4542" t="s">
        <v>205</v>
      </c>
      <c r="G4542" t="s">
        <v>206</v>
      </c>
      <c r="H4542" t="s">
        <v>6595</v>
      </c>
      <c r="I4542" t="s">
        <v>8117</v>
      </c>
      <c r="J4542" s="4">
        <v>19796</v>
      </c>
    </row>
    <row r="4543" spans="1:10" x14ac:dyDescent="0.3">
      <c r="A4543" t="s">
        <v>8118</v>
      </c>
      <c r="B4543" s="4">
        <v>45681</v>
      </c>
      <c r="C4543" t="s">
        <v>37</v>
      </c>
      <c r="D4543" t="s">
        <v>38</v>
      </c>
      <c r="E4543" t="s">
        <v>204</v>
      </c>
      <c r="F4543" t="s">
        <v>205</v>
      </c>
      <c r="G4543" t="s">
        <v>206</v>
      </c>
      <c r="H4543" t="s">
        <v>6595</v>
      </c>
      <c r="I4543" t="s">
        <v>8117</v>
      </c>
      <c r="J4543" s="4">
        <v>19796</v>
      </c>
    </row>
    <row r="4544" spans="1:10" x14ac:dyDescent="0.3">
      <c r="A4544" t="s">
        <v>8119</v>
      </c>
      <c r="B4544" s="4">
        <v>45681</v>
      </c>
      <c r="C4544" t="s">
        <v>8120</v>
      </c>
      <c r="D4544" t="s">
        <v>8121</v>
      </c>
      <c r="E4544" t="s">
        <v>204</v>
      </c>
      <c r="F4544" t="s">
        <v>205</v>
      </c>
      <c r="G4544" t="s">
        <v>206</v>
      </c>
      <c r="H4544" t="s">
        <v>6595</v>
      </c>
      <c r="I4544" t="s">
        <v>8117</v>
      </c>
      <c r="J4544" s="4">
        <v>19796</v>
      </c>
    </row>
    <row r="4545" spans="1:10" x14ac:dyDescent="0.3">
      <c r="A4545" t="s">
        <v>8122</v>
      </c>
      <c r="B4545" s="4">
        <v>45681</v>
      </c>
      <c r="C4545" t="s">
        <v>786</v>
      </c>
      <c r="D4545" t="s">
        <v>787</v>
      </c>
      <c r="E4545" t="s">
        <v>39</v>
      </c>
      <c r="F4545" t="s">
        <v>40</v>
      </c>
      <c r="G4545" t="s">
        <v>41</v>
      </c>
      <c r="H4545" t="s">
        <v>6595</v>
      </c>
      <c r="I4545" t="s">
        <v>7482</v>
      </c>
      <c r="J4545" s="4">
        <v>16031</v>
      </c>
    </row>
    <row r="4546" spans="1:10" x14ac:dyDescent="0.3">
      <c r="A4546" t="s">
        <v>8123</v>
      </c>
      <c r="B4546" s="4">
        <v>45681</v>
      </c>
      <c r="C4546" t="s">
        <v>81</v>
      </c>
      <c r="D4546" t="s">
        <v>6901</v>
      </c>
      <c r="E4546" t="s">
        <v>39</v>
      </c>
      <c r="F4546" t="s">
        <v>40</v>
      </c>
      <c r="G4546" t="s">
        <v>41</v>
      </c>
      <c r="H4546" t="s">
        <v>6595</v>
      </c>
      <c r="I4546" t="s">
        <v>7106</v>
      </c>
      <c r="J4546" s="4">
        <v>20579</v>
      </c>
    </row>
    <row r="4547" spans="1:10" x14ac:dyDescent="0.3">
      <c r="A4547" t="s">
        <v>8124</v>
      </c>
      <c r="B4547" s="4">
        <v>45681</v>
      </c>
      <c r="C4547" t="s">
        <v>2092</v>
      </c>
      <c r="D4547" t="s">
        <v>2093</v>
      </c>
      <c r="E4547" t="s">
        <v>39</v>
      </c>
      <c r="F4547" t="s">
        <v>40</v>
      </c>
      <c r="G4547" t="s">
        <v>41</v>
      </c>
      <c r="H4547" t="s">
        <v>6595</v>
      </c>
      <c r="I4547" t="s">
        <v>8000</v>
      </c>
      <c r="J4547" s="4">
        <v>28724</v>
      </c>
    </row>
    <row r="4548" spans="1:10" x14ac:dyDescent="0.3">
      <c r="A4548" t="s">
        <v>8125</v>
      </c>
      <c r="B4548" s="4">
        <v>45681</v>
      </c>
      <c r="C4548" t="s">
        <v>508</v>
      </c>
      <c r="D4548" t="s">
        <v>6652</v>
      </c>
      <c r="E4548" t="s">
        <v>39</v>
      </c>
      <c r="F4548" t="s">
        <v>40</v>
      </c>
      <c r="G4548" t="s">
        <v>41</v>
      </c>
      <c r="H4548" t="s">
        <v>6595</v>
      </c>
      <c r="I4548" t="s">
        <v>8000</v>
      </c>
      <c r="J4548" s="4">
        <v>28724</v>
      </c>
    </row>
    <row r="4549" spans="1:10" x14ac:dyDescent="0.3">
      <c r="A4549" t="s">
        <v>8126</v>
      </c>
      <c r="B4549" s="4">
        <v>45681</v>
      </c>
      <c r="C4549" t="s">
        <v>3127</v>
      </c>
      <c r="D4549" t="s">
        <v>3128</v>
      </c>
      <c r="E4549" t="s">
        <v>39</v>
      </c>
      <c r="F4549" t="s">
        <v>40</v>
      </c>
      <c r="G4549" t="s">
        <v>41</v>
      </c>
      <c r="H4549" t="s">
        <v>6595</v>
      </c>
      <c r="I4549" t="s">
        <v>8127</v>
      </c>
      <c r="J4549" s="4">
        <v>27730</v>
      </c>
    </row>
    <row r="4550" spans="1:10" x14ac:dyDescent="0.3">
      <c r="A4550" t="s">
        <v>8128</v>
      </c>
      <c r="B4550" s="4">
        <v>45681</v>
      </c>
      <c r="C4550" t="s">
        <v>525</v>
      </c>
      <c r="D4550" t="s">
        <v>526</v>
      </c>
      <c r="E4550" t="s">
        <v>39</v>
      </c>
      <c r="F4550" t="s">
        <v>40</v>
      </c>
      <c r="G4550" t="s">
        <v>41</v>
      </c>
      <c r="H4550" t="s">
        <v>6595</v>
      </c>
      <c r="I4550" t="s">
        <v>8127</v>
      </c>
      <c r="J4550" s="4">
        <v>27730</v>
      </c>
    </row>
    <row r="4551" spans="1:10" x14ac:dyDescent="0.3">
      <c r="A4551" t="s">
        <v>8129</v>
      </c>
      <c r="B4551" s="4">
        <v>45681</v>
      </c>
      <c r="C4551" t="s">
        <v>3146</v>
      </c>
      <c r="D4551" t="s">
        <v>8130</v>
      </c>
      <c r="E4551" t="s">
        <v>39</v>
      </c>
      <c r="F4551" t="s">
        <v>40</v>
      </c>
      <c r="G4551" t="s">
        <v>41</v>
      </c>
      <c r="H4551" t="s">
        <v>6595</v>
      </c>
      <c r="I4551" t="s">
        <v>8127</v>
      </c>
      <c r="J4551" s="4">
        <v>27730</v>
      </c>
    </row>
    <row r="4552" spans="1:10" x14ac:dyDescent="0.3">
      <c r="A4552" t="s">
        <v>8131</v>
      </c>
      <c r="B4552" s="4">
        <v>45681</v>
      </c>
      <c r="C4552" t="s">
        <v>1870</v>
      </c>
      <c r="D4552" t="s">
        <v>7995</v>
      </c>
      <c r="E4552" t="s">
        <v>39</v>
      </c>
      <c r="F4552" t="s">
        <v>40</v>
      </c>
      <c r="G4552" t="s">
        <v>41</v>
      </c>
      <c r="H4552" t="s">
        <v>6595</v>
      </c>
      <c r="I4552" t="s">
        <v>8127</v>
      </c>
      <c r="J4552" s="4">
        <v>27730</v>
      </c>
    </row>
    <row r="4553" spans="1:10" x14ac:dyDescent="0.3">
      <c r="A4553" t="s">
        <v>8132</v>
      </c>
      <c r="B4553" s="4">
        <v>45681</v>
      </c>
      <c r="C4553" t="s">
        <v>419</v>
      </c>
      <c r="D4553" t="s">
        <v>6789</v>
      </c>
      <c r="E4553" t="s">
        <v>39</v>
      </c>
      <c r="F4553" t="s">
        <v>40</v>
      </c>
      <c r="G4553" t="s">
        <v>41</v>
      </c>
      <c r="H4553" t="s">
        <v>6595</v>
      </c>
      <c r="I4553" t="s">
        <v>8127</v>
      </c>
      <c r="J4553" s="4">
        <v>27730</v>
      </c>
    </row>
    <row r="4554" spans="1:10" x14ac:dyDescent="0.3">
      <c r="A4554" t="s">
        <v>8133</v>
      </c>
      <c r="B4554" s="4">
        <v>45681</v>
      </c>
      <c r="C4554" t="s">
        <v>308</v>
      </c>
      <c r="D4554" t="s">
        <v>8134</v>
      </c>
      <c r="E4554" t="s">
        <v>39</v>
      </c>
      <c r="F4554" t="s">
        <v>40</v>
      </c>
      <c r="G4554" t="s">
        <v>41</v>
      </c>
      <c r="H4554" t="s">
        <v>6595</v>
      </c>
      <c r="I4554" t="s">
        <v>8127</v>
      </c>
      <c r="J4554" s="4">
        <v>27730</v>
      </c>
    </row>
    <row r="4555" spans="1:10" x14ac:dyDescent="0.3">
      <c r="A4555" t="s">
        <v>8135</v>
      </c>
      <c r="B4555" s="4">
        <v>45681</v>
      </c>
      <c r="C4555" t="s">
        <v>8136</v>
      </c>
      <c r="D4555" t="s">
        <v>8137</v>
      </c>
      <c r="E4555" t="s">
        <v>8138</v>
      </c>
      <c r="F4555" t="s">
        <v>8139</v>
      </c>
      <c r="G4555" t="s">
        <v>8140</v>
      </c>
      <c r="H4555" t="s">
        <v>6595</v>
      </c>
      <c r="I4555" t="s">
        <v>8141</v>
      </c>
      <c r="J4555" s="4">
        <v>19281</v>
      </c>
    </row>
    <row r="4556" spans="1:10" x14ac:dyDescent="0.3">
      <c r="A4556" t="s">
        <v>8142</v>
      </c>
      <c r="B4556" s="4">
        <v>45681</v>
      </c>
      <c r="C4556" t="s">
        <v>314</v>
      </c>
      <c r="D4556" t="s">
        <v>315</v>
      </c>
      <c r="E4556" t="s">
        <v>39</v>
      </c>
      <c r="F4556" t="s">
        <v>40</v>
      </c>
      <c r="G4556" t="s">
        <v>41</v>
      </c>
      <c r="H4556" t="s">
        <v>6595</v>
      </c>
      <c r="I4556" t="s">
        <v>8143</v>
      </c>
      <c r="J4556" s="4">
        <v>15316</v>
      </c>
    </row>
    <row r="4557" spans="1:10" x14ac:dyDescent="0.3">
      <c r="A4557" t="s">
        <v>8144</v>
      </c>
      <c r="B4557" s="4">
        <v>45681</v>
      </c>
      <c r="C4557" t="s">
        <v>174</v>
      </c>
      <c r="D4557" t="s">
        <v>7240</v>
      </c>
      <c r="E4557" t="s">
        <v>39</v>
      </c>
      <c r="F4557" t="s">
        <v>40</v>
      </c>
      <c r="G4557" t="s">
        <v>41</v>
      </c>
      <c r="H4557" t="s">
        <v>6595</v>
      </c>
      <c r="I4557" t="s">
        <v>8143</v>
      </c>
      <c r="J4557" s="4">
        <v>15316</v>
      </c>
    </row>
    <row r="4558" spans="1:10" x14ac:dyDescent="0.3">
      <c r="A4558" t="s">
        <v>8145</v>
      </c>
      <c r="B4558" s="4">
        <v>45681</v>
      </c>
      <c r="C4558" t="s">
        <v>325</v>
      </c>
      <c r="D4558" t="s">
        <v>326</v>
      </c>
      <c r="E4558" t="s">
        <v>39</v>
      </c>
      <c r="F4558" t="s">
        <v>40</v>
      </c>
      <c r="G4558" t="s">
        <v>41</v>
      </c>
      <c r="H4558" t="s">
        <v>6595</v>
      </c>
      <c r="I4558" t="s">
        <v>7357</v>
      </c>
      <c r="J4558" s="4">
        <v>14635</v>
      </c>
    </row>
    <row r="4559" spans="1:10" x14ac:dyDescent="0.3">
      <c r="A4559" t="s">
        <v>8146</v>
      </c>
      <c r="B4559" s="4">
        <v>45681</v>
      </c>
      <c r="C4559" t="s">
        <v>670</v>
      </c>
      <c r="D4559" t="s">
        <v>671</v>
      </c>
      <c r="E4559" t="s">
        <v>39</v>
      </c>
      <c r="F4559" t="s">
        <v>40</v>
      </c>
      <c r="G4559" t="s">
        <v>41</v>
      </c>
      <c r="H4559" t="s">
        <v>6595</v>
      </c>
      <c r="I4559" t="s">
        <v>7357</v>
      </c>
      <c r="J4559" s="4">
        <v>14635</v>
      </c>
    </row>
    <row r="4560" spans="1:10" x14ac:dyDescent="0.3">
      <c r="A4560" t="s">
        <v>8147</v>
      </c>
      <c r="B4560" s="4">
        <v>45681</v>
      </c>
      <c r="C4560" t="s">
        <v>8148</v>
      </c>
      <c r="D4560" t="s">
        <v>8149</v>
      </c>
      <c r="E4560" t="s">
        <v>1747</v>
      </c>
      <c r="F4560" t="s">
        <v>1748</v>
      </c>
      <c r="G4560" t="s">
        <v>1749</v>
      </c>
      <c r="H4560" t="s">
        <v>6595</v>
      </c>
      <c r="I4560" t="s">
        <v>8150</v>
      </c>
      <c r="J4560" s="4">
        <v>38561</v>
      </c>
    </row>
    <row r="4561" spans="1:10" x14ac:dyDescent="0.3">
      <c r="A4561" t="s">
        <v>8151</v>
      </c>
      <c r="B4561" s="4">
        <v>45681</v>
      </c>
      <c r="C4561" t="s">
        <v>199</v>
      </c>
      <c r="D4561" t="s">
        <v>7627</v>
      </c>
      <c r="E4561" t="s">
        <v>39</v>
      </c>
      <c r="F4561" t="s">
        <v>40</v>
      </c>
      <c r="G4561" t="s">
        <v>41</v>
      </c>
      <c r="H4561" t="s">
        <v>6595</v>
      </c>
      <c r="I4561" t="s">
        <v>7947</v>
      </c>
      <c r="J4561" s="4">
        <v>16756</v>
      </c>
    </row>
    <row r="4562" spans="1:10" x14ac:dyDescent="0.3">
      <c r="A4562" t="s">
        <v>8152</v>
      </c>
      <c r="B4562" s="4">
        <v>45681</v>
      </c>
      <c r="C4562" t="s">
        <v>8153</v>
      </c>
      <c r="D4562" t="s">
        <v>8154</v>
      </c>
      <c r="E4562" t="s">
        <v>39</v>
      </c>
      <c r="F4562" t="s">
        <v>40</v>
      </c>
      <c r="G4562" t="s">
        <v>41</v>
      </c>
      <c r="H4562" t="s">
        <v>6595</v>
      </c>
      <c r="I4562" t="s">
        <v>8155</v>
      </c>
      <c r="J4562" s="4">
        <v>30804</v>
      </c>
    </row>
    <row r="4563" spans="1:10" x14ac:dyDescent="0.3">
      <c r="A4563" t="s">
        <v>8156</v>
      </c>
      <c r="B4563" s="4">
        <v>45681</v>
      </c>
      <c r="C4563" t="s">
        <v>525</v>
      </c>
      <c r="D4563" t="s">
        <v>526</v>
      </c>
      <c r="E4563" t="s">
        <v>39</v>
      </c>
      <c r="F4563" t="s">
        <v>40</v>
      </c>
      <c r="G4563" t="s">
        <v>41</v>
      </c>
      <c r="H4563" t="s">
        <v>6595</v>
      </c>
      <c r="I4563" t="s">
        <v>8155</v>
      </c>
      <c r="J4563" s="4">
        <v>30804</v>
      </c>
    </row>
    <row r="4564" spans="1:10" x14ac:dyDescent="0.3">
      <c r="A4564" t="s">
        <v>8157</v>
      </c>
      <c r="B4564" s="4">
        <v>45681</v>
      </c>
      <c r="C4564" t="s">
        <v>3958</v>
      </c>
      <c r="D4564" t="s">
        <v>6747</v>
      </c>
      <c r="E4564" t="s">
        <v>39</v>
      </c>
      <c r="F4564" t="s">
        <v>40</v>
      </c>
      <c r="G4564" t="s">
        <v>41</v>
      </c>
      <c r="H4564" t="s">
        <v>6595</v>
      </c>
      <c r="I4564" t="s">
        <v>8155</v>
      </c>
      <c r="J4564" s="4">
        <v>30804</v>
      </c>
    </row>
    <row r="4565" spans="1:10" x14ac:dyDescent="0.3">
      <c r="A4565" t="s">
        <v>8158</v>
      </c>
      <c r="B4565" s="4">
        <v>45681</v>
      </c>
      <c r="C4565" t="s">
        <v>525</v>
      </c>
      <c r="D4565" t="s">
        <v>526</v>
      </c>
      <c r="E4565" t="s">
        <v>204</v>
      </c>
      <c r="F4565" t="s">
        <v>205</v>
      </c>
      <c r="G4565" t="s">
        <v>206</v>
      </c>
      <c r="H4565" t="s">
        <v>6595</v>
      </c>
      <c r="I4565" t="s">
        <v>8159</v>
      </c>
      <c r="J4565" s="4">
        <v>14811</v>
      </c>
    </row>
    <row r="4566" spans="1:10" x14ac:dyDescent="0.3">
      <c r="A4566" t="s">
        <v>8160</v>
      </c>
      <c r="B4566" s="4">
        <v>45681</v>
      </c>
      <c r="C4566" t="s">
        <v>987</v>
      </c>
      <c r="D4566" t="s">
        <v>988</v>
      </c>
      <c r="E4566" t="s">
        <v>39</v>
      </c>
      <c r="F4566" t="s">
        <v>40</v>
      </c>
      <c r="G4566" t="s">
        <v>41</v>
      </c>
      <c r="H4566" t="s">
        <v>6595</v>
      </c>
      <c r="I4566" t="s">
        <v>7750</v>
      </c>
      <c r="J4566" s="4">
        <v>23204</v>
      </c>
    </row>
    <row r="4567" spans="1:10" x14ac:dyDescent="0.3">
      <c r="A4567" t="s">
        <v>8161</v>
      </c>
      <c r="B4567" s="4">
        <v>45681</v>
      </c>
      <c r="C4567" t="s">
        <v>8162</v>
      </c>
      <c r="D4567" t="s">
        <v>8163</v>
      </c>
      <c r="E4567" t="s">
        <v>204</v>
      </c>
      <c r="F4567" t="s">
        <v>205</v>
      </c>
      <c r="G4567" t="s">
        <v>206</v>
      </c>
      <c r="H4567" t="s">
        <v>6595</v>
      </c>
      <c r="I4567" t="s">
        <v>6828</v>
      </c>
      <c r="J4567" s="4">
        <v>15471</v>
      </c>
    </row>
    <row r="4568" spans="1:10" x14ac:dyDescent="0.3">
      <c r="A4568" t="s">
        <v>8164</v>
      </c>
      <c r="B4568" s="4">
        <v>45681</v>
      </c>
      <c r="C4568" t="s">
        <v>8165</v>
      </c>
      <c r="D4568" t="s">
        <v>8166</v>
      </c>
      <c r="E4568" t="s">
        <v>8167</v>
      </c>
      <c r="F4568" t="s">
        <v>8168</v>
      </c>
      <c r="G4568" t="s">
        <v>8169</v>
      </c>
      <c r="H4568" t="s">
        <v>6595</v>
      </c>
      <c r="I4568" t="s">
        <v>8170</v>
      </c>
      <c r="J4568" s="4">
        <v>12337</v>
      </c>
    </row>
    <row r="4569" spans="1:10" x14ac:dyDescent="0.3">
      <c r="A4569" t="s">
        <v>8171</v>
      </c>
      <c r="B4569" s="4">
        <v>45681</v>
      </c>
      <c r="C4569" t="s">
        <v>3594</v>
      </c>
      <c r="D4569" t="s">
        <v>3595</v>
      </c>
      <c r="E4569" t="s">
        <v>204</v>
      </c>
      <c r="F4569" t="s">
        <v>205</v>
      </c>
      <c r="G4569" t="s">
        <v>206</v>
      </c>
      <c r="H4569" t="s">
        <v>6595</v>
      </c>
      <c r="I4569" t="s">
        <v>8106</v>
      </c>
      <c r="J4569" s="4">
        <v>18907</v>
      </c>
    </row>
    <row r="4570" spans="1:10" x14ac:dyDescent="0.3">
      <c r="A4570" t="s">
        <v>8172</v>
      </c>
      <c r="B4570" s="4">
        <v>45681</v>
      </c>
      <c r="C4570" t="s">
        <v>3943</v>
      </c>
      <c r="D4570" t="s">
        <v>3944</v>
      </c>
      <c r="E4570" t="s">
        <v>204</v>
      </c>
      <c r="F4570" t="s">
        <v>205</v>
      </c>
      <c r="G4570" t="s">
        <v>206</v>
      </c>
      <c r="H4570" t="s">
        <v>6595</v>
      </c>
      <c r="I4570" t="s">
        <v>8106</v>
      </c>
      <c r="J4570" s="4">
        <v>18907</v>
      </c>
    </row>
    <row r="4571" spans="1:10" x14ac:dyDescent="0.3">
      <c r="A4571" t="s">
        <v>8173</v>
      </c>
      <c r="B4571" s="4">
        <v>45681</v>
      </c>
      <c r="C4571" t="s">
        <v>4724</v>
      </c>
      <c r="D4571" t="s">
        <v>4725</v>
      </c>
      <c r="E4571" t="s">
        <v>204</v>
      </c>
      <c r="F4571" t="s">
        <v>205</v>
      </c>
      <c r="G4571" t="s">
        <v>206</v>
      </c>
      <c r="H4571" t="s">
        <v>6595</v>
      </c>
      <c r="I4571" t="s">
        <v>8106</v>
      </c>
      <c r="J4571" s="4">
        <v>18907</v>
      </c>
    </row>
    <row r="4572" spans="1:10" x14ac:dyDescent="0.3">
      <c r="A4572" t="s">
        <v>8174</v>
      </c>
      <c r="B4572" s="4">
        <v>45681</v>
      </c>
      <c r="C4572" t="s">
        <v>311</v>
      </c>
      <c r="D4572" t="s">
        <v>3253</v>
      </c>
      <c r="E4572" t="s">
        <v>204</v>
      </c>
      <c r="F4572" t="s">
        <v>205</v>
      </c>
      <c r="G4572" t="s">
        <v>206</v>
      </c>
      <c r="H4572" t="s">
        <v>6595</v>
      </c>
      <c r="I4572" t="s">
        <v>8117</v>
      </c>
      <c r="J4572" s="4">
        <v>19796</v>
      </c>
    </row>
    <row r="4573" spans="1:10" x14ac:dyDescent="0.3">
      <c r="A4573" t="s">
        <v>8175</v>
      </c>
      <c r="B4573" s="4">
        <v>45681</v>
      </c>
      <c r="C4573" t="s">
        <v>1350</v>
      </c>
      <c r="D4573" t="s">
        <v>6712</v>
      </c>
      <c r="E4573" t="s">
        <v>204</v>
      </c>
      <c r="F4573" t="s">
        <v>205</v>
      </c>
      <c r="G4573" t="s">
        <v>206</v>
      </c>
      <c r="H4573" t="s">
        <v>6595</v>
      </c>
      <c r="I4573" t="s">
        <v>8117</v>
      </c>
      <c r="J4573" s="4">
        <v>19796</v>
      </c>
    </row>
    <row r="4574" spans="1:10" x14ac:dyDescent="0.3">
      <c r="A4574" t="s">
        <v>8176</v>
      </c>
      <c r="B4574" s="4">
        <v>45681</v>
      </c>
      <c r="C4574" t="s">
        <v>147</v>
      </c>
      <c r="D4574" t="s">
        <v>6708</v>
      </c>
      <c r="E4574" t="s">
        <v>204</v>
      </c>
      <c r="F4574" t="s">
        <v>205</v>
      </c>
      <c r="G4574" t="s">
        <v>206</v>
      </c>
      <c r="H4574" t="s">
        <v>6595</v>
      </c>
      <c r="I4574" t="s">
        <v>8117</v>
      </c>
      <c r="J4574" s="4">
        <v>19796</v>
      </c>
    </row>
    <row r="4575" spans="1:10" x14ac:dyDescent="0.3">
      <c r="A4575" t="s">
        <v>8177</v>
      </c>
      <c r="B4575" s="4">
        <v>45681</v>
      </c>
      <c r="C4575" t="s">
        <v>3807</v>
      </c>
      <c r="D4575" t="s">
        <v>3808</v>
      </c>
      <c r="E4575" t="s">
        <v>204</v>
      </c>
      <c r="F4575" t="s">
        <v>205</v>
      </c>
      <c r="G4575" t="s">
        <v>206</v>
      </c>
      <c r="H4575" t="s">
        <v>6595</v>
      </c>
      <c r="I4575" t="s">
        <v>7940</v>
      </c>
      <c r="J4575" s="4">
        <v>16817</v>
      </c>
    </row>
    <row r="4576" spans="1:10" x14ac:dyDescent="0.3">
      <c r="A4576" t="s">
        <v>8178</v>
      </c>
      <c r="B4576" s="4">
        <v>45681</v>
      </c>
      <c r="C4576" t="s">
        <v>1772</v>
      </c>
      <c r="D4576" t="s">
        <v>8179</v>
      </c>
      <c r="E4576" t="s">
        <v>204</v>
      </c>
      <c r="F4576" t="s">
        <v>205</v>
      </c>
      <c r="G4576" t="s">
        <v>206</v>
      </c>
      <c r="H4576" t="s">
        <v>6595</v>
      </c>
      <c r="I4576" t="s">
        <v>7583</v>
      </c>
      <c r="J4576" s="4">
        <v>18273</v>
      </c>
    </row>
    <row r="4577" spans="1:10" x14ac:dyDescent="0.3">
      <c r="A4577" t="s">
        <v>8180</v>
      </c>
      <c r="B4577" s="4">
        <v>45684</v>
      </c>
      <c r="C4577" t="s">
        <v>8181</v>
      </c>
      <c r="D4577" t="s">
        <v>8182</v>
      </c>
      <c r="E4577" t="s">
        <v>6681</v>
      </c>
      <c r="F4577" t="s">
        <v>6682</v>
      </c>
      <c r="G4577" t="s">
        <v>6683</v>
      </c>
      <c r="H4577" t="s">
        <v>6595</v>
      </c>
      <c r="I4577" t="s">
        <v>7275</v>
      </c>
      <c r="J4577" s="4">
        <v>25850</v>
      </c>
    </row>
    <row r="4578" spans="1:10" x14ac:dyDescent="0.3">
      <c r="A4578" t="s">
        <v>8183</v>
      </c>
      <c r="B4578" s="4">
        <v>45684</v>
      </c>
      <c r="C4578" t="s">
        <v>125</v>
      </c>
      <c r="D4578" t="s">
        <v>6781</v>
      </c>
      <c r="E4578" t="s">
        <v>77</v>
      </c>
      <c r="F4578" t="s">
        <v>78</v>
      </c>
      <c r="G4578" t="s">
        <v>79</v>
      </c>
      <c r="H4578" t="s">
        <v>6595</v>
      </c>
      <c r="I4578" t="s">
        <v>6782</v>
      </c>
      <c r="J4578" s="4">
        <v>24774</v>
      </c>
    </row>
    <row r="4579" spans="1:10" x14ac:dyDescent="0.3">
      <c r="A4579" t="s">
        <v>8184</v>
      </c>
      <c r="B4579" s="4">
        <v>45684</v>
      </c>
      <c r="C4579" t="s">
        <v>2480</v>
      </c>
      <c r="D4579" t="s">
        <v>2481</v>
      </c>
      <c r="E4579" t="s">
        <v>6681</v>
      </c>
      <c r="F4579" t="s">
        <v>6682</v>
      </c>
      <c r="G4579" t="s">
        <v>6683</v>
      </c>
      <c r="H4579" t="s">
        <v>6595</v>
      </c>
      <c r="I4579" t="s">
        <v>7973</v>
      </c>
      <c r="J4579" s="4">
        <v>17746</v>
      </c>
    </row>
    <row r="4580" spans="1:10" x14ac:dyDescent="0.3">
      <c r="A4580" t="s">
        <v>8185</v>
      </c>
      <c r="B4580" s="4">
        <v>45684</v>
      </c>
      <c r="C4580" t="s">
        <v>673</v>
      </c>
      <c r="D4580" t="s">
        <v>7080</v>
      </c>
      <c r="E4580" t="s">
        <v>39</v>
      </c>
      <c r="F4580" t="s">
        <v>40</v>
      </c>
      <c r="G4580" t="s">
        <v>41</v>
      </c>
      <c r="H4580" t="s">
        <v>6595</v>
      </c>
      <c r="I4580" t="s">
        <v>8069</v>
      </c>
      <c r="J4580" s="4">
        <v>27392</v>
      </c>
    </row>
    <row r="4581" spans="1:10" x14ac:dyDescent="0.3">
      <c r="A4581" t="s">
        <v>8186</v>
      </c>
      <c r="B4581" s="4">
        <v>45684</v>
      </c>
      <c r="C4581" t="s">
        <v>447</v>
      </c>
      <c r="D4581" t="s">
        <v>448</v>
      </c>
      <c r="E4581" t="s">
        <v>39</v>
      </c>
      <c r="F4581" t="s">
        <v>40</v>
      </c>
      <c r="G4581" t="s">
        <v>41</v>
      </c>
      <c r="H4581" t="s">
        <v>6595</v>
      </c>
      <c r="I4581" t="s">
        <v>8069</v>
      </c>
      <c r="J4581" s="4">
        <v>27392</v>
      </c>
    </row>
    <row r="4582" spans="1:10" x14ac:dyDescent="0.3">
      <c r="A4582" t="s">
        <v>8187</v>
      </c>
      <c r="B4582" s="4">
        <v>45684</v>
      </c>
      <c r="C4582" t="s">
        <v>525</v>
      </c>
      <c r="D4582" t="s">
        <v>526</v>
      </c>
      <c r="E4582" t="s">
        <v>39</v>
      </c>
      <c r="F4582" t="s">
        <v>40</v>
      </c>
      <c r="G4582" t="s">
        <v>41</v>
      </c>
      <c r="H4582" t="s">
        <v>6595</v>
      </c>
      <c r="I4582" t="s">
        <v>6721</v>
      </c>
      <c r="J4582" s="4">
        <v>27295</v>
      </c>
    </row>
    <row r="4583" spans="1:10" x14ac:dyDescent="0.3">
      <c r="A4583" t="s">
        <v>8188</v>
      </c>
      <c r="B4583" s="4">
        <v>45684</v>
      </c>
      <c r="C4583" t="s">
        <v>8189</v>
      </c>
      <c r="D4583" t="s">
        <v>8190</v>
      </c>
      <c r="E4583" t="s">
        <v>8191</v>
      </c>
      <c r="F4583" t="s">
        <v>8192</v>
      </c>
      <c r="G4583" t="s">
        <v>8193</v>
      </c>
      <c r="H4583" t="s">
        <v>6595</v>
      </c>
      <c r="I4583" t="s">
        <v>7940</v>
      </c>
      <c r="J4583" s="4">
        <v>16817</v>
      </c>
    </row>
    <row r="4584" spans="1:10" x14ac:dyDescent="0.3">
      <c r="A4584" t="s">
        <v>8194</v>
      </c>
      <c r="B4584" s="4">
        <v>45684</v>
      </c>
      <c r="C4584" t="s">
        <v>8195</v>
      </c>
      <c r="D4584" t="s">
        <v>8196</v>
      </c>
      <c r="E4584" t="s">
        <v>6665</v>
      </c>
      <c r="F4584" t="s">
        <v>6666</v>
      </c>
      <c r="G4584" t="s">
        <v>6667</v>
      </c>
      <c r="H4584" t="s">
        <v>6595</v>
      </c>
      <c r="I4584" t="s">
        <v>7324</v>
      </c>
      <c r="J4584" s="4">
        <v>24914</v>
      </c>
    </row>
    <row r="4585" spans="1:10" x14ac:dyDescent="0.3">
      <c r="A4585" t="s">
        <v>8197</v>
      </c>
      <c r="B4585" s="4">
        <v>45684</v>
      </c>
      <c r="C4585" t="s">
        <v>7288</v>
      </c>
      <c r="D4585" t="s">
        <v>8198</v>
      </c>
      <c r="E4585" t="s">
        <v>204</v>
      </c>
      <c r="F4585" t="s">
        <v>205</v>
      </c>
      <c r="G4585" t="s">
        <v>206</v>
      </c>
      <c r="H4585" t="s">
        <v>6595</v>
      </c>
      <c r="I4585" t="s">
        <v>7847</v>
      </c>
      <c r="J4585" s="4">
        <v>21465</v>
      </c>
    </row>
    <row r="4586" spans="1:10" x14ac:dyDescent="0.3">
      <c r="A4586" t="s">
        <v>8199</v>
      </c>
      <c r="B4586" s="4">
        <v>45684</v>
      </c>
      <c r="C4586" t="s">
        <v>7488</v>
      </c>
      <c r="D4586" t="s">
        <v>8200</v>
      </c>
      <c r="E4586" t="s">
        <v>7490</v>
      </c>
      <c r="F4586" t="s">
        <v>7491</v>
      </c>
      <c r="G4586" t="s">
        <v>7492</v>
      </c>
      <c r="H4586" t="s">
        <v>6595</v>
      </c>
      <c r="I4586" t="s">
        <v>7855</v>
      </c>
      <c r="J4586" s="4">
        <v>20145</v>
      </c>
    </row>
    <row r="4587" spans="1:10" x14ac:dyDescent="0.3">
      <c r="A4587" t="s">
        <v>8201</v>
      </c>
      <c r="B4587" s="4">
        <v>45684</v>
      </c>
      <c r="C4587" t="s">
        <v>1149</v>
      </c>
      <c r="D4587" t="s">
        <v>7656</v>
      </c>
      <c r="E4587" t="s">
        <v>8202</v>
      </c>
      <c r="F4587" t="s">
        <v>8203</v>
      </c>
      <c r="G4587" t="s">
        <v>2131</v>
      </c>
      <c r="H4587" t="s">
        <v>6595</v>
      </c>
      <c r="I4587" t="s">
        <v>6896</v>
      </c>
      <c r="J4587" s="4">
        <v>34362</v>
      </c>
    </row>
    <row r="4588" spans="1:10" x14ac:dyDescent="0.3">
      <c r="A4588" t="s">
        <v>8204</v>
      </c>
      <c r="B4588" s="4">
        <v>45684</v>
      </c>
      <c r="C4588" t="s">
        <v>332</v>
      </c>
      <c r="D4588" t="s">
        <v>333</v>
      </c>
      <c r="E4588" t="s">
        <v>8202</v>
      </c>
      <c r="F4588" t="s">
        <v>8203</v>
      </c>
      <c r="G4588" t="s">
        <v>2131</v>
      </c>
      <c r="H4588" t="s">
        <v>6595</v>
      </c>
      <c r="I4588" t="s">
        <v>6896</v>
      </c>
      <c r="J4588" s="4">
        <v>34362</v>
      </c>
    </row>
    <row r="4589" spans="1:10" x14ac:dyDescent="0.3">
      <c r="A4589" t="s">
        <v>8205</v>
      </c>
      <c r="B4589" s="4">
        <v>45684</v>
      </c>
      <c r="C4589" t="s">
        <v>8206</v>
      </c>
      <c r="D4589" t="s">
        <v>8207</v>
      </c>
      <c r="E4589" t="s">
        <v>8208</v>
      </c>
      <c r="F4589" t="s">
        <v>8209</v>
      </c>
      <c r="G4589" t="s">
        <v>8210</v>
      </c>
      <c r="H4589" t="s">
        <v>6595</v>
      </c>
      <c r="I4589" t="s">
        <v>8078</v>
      </c>
      <c r="J4589" s="4">
        <v>32671</v>
      </c>
    </row>
    <row r="4590" spans="1:10" x14ac:dyDescent="0.3">
      <c r="A4590" t="s">
        <v>8211</v>
      </c>
      <c r="B4590" s="4">
        <v>45684</v>
      </c>
      <c r="C4590" t="s">
        <v>8212</v>
      </c>
      <c r="D4590" t="s">
        <v>8213</v>
      </c>
      <c r="E4590" t="s">
        <v>8208</v>
      </c>
      <c r="F4590" t="s">
        <v>8209</v>
      </c>
      <c r="G4590" t="s">
        <v>8210</v>
      </c>
      <c r="H4590" t="s">
        <v>6595</v>
      </c>
      <c r="I4590" t="s">
        <v>8078</v>
      </c>
      <c r="J4590" s="4">
        <v>32671</v>
      </c>
    </row>
    <row r="4591" spans="1:10" x14ac:dyDescent="0.3">
      <c r="A4591" t="s">
        <v>8214</v>
      </c>
      <c r="B4591" s="4">
        <v>45684</v>
      </c>
      <c r="C4591" t="s">
        <v>8215</v>
      </c>
      <c r="D4591" t="s">
        <v>8216</v>
      </c>
      <c r="E4591" t="s">
        <v>8208</v>
      </c>
      <c r="F4591" t="s">
        <v>8209</v>
      </c>
      <c r="G4591" t="s">
        <v>8210</v>
      </c>
      <c r="H4591" t="s">
        <v>6595</v>
      </c>
      <c r="I4591" t="s">
        <v>8078</v>
      </c>
      <c r="J4591" s="4">
        <v>32671</v>
      </c>
    </row>
    <row r="4592" spans="1:10" x14ac:dyDescent="0.3">
      <c r="A4592" t="s">
        <v>8217</v>
      </c>
      <c r="B4592" s="4">
        <v>45684</v>
      </c>
      <c r="C4592" t="s">
        <v>8218</v>
      </c>
      <c r="D4592" t="s">
        <v>7801</v>
      </c>
      <c r="E4592" t="s">
        <v>2129</v>
      </c>
      <c r="F4592" t="s">
        <v>2130</v>
      </c>
      <c r="G4592" t="s">
        <v>2131</v>
      </c>
      <c r="H4592" t="s">
        <v>6595</v>
      </c>
      <c r="I4592" t="s">
        <v>6896</v>
      </c>
      <c r="J4592" s="4">
        <v>34362</v>
      </c>
    </row>
    <row r="4593" spans="1:10" x14ac:dyDescent="0.3">
      <c r="A4593" t="s">
        <v>6680</v>
      </c>
      <c r="B4593" s="4">
        <v>45684</v>
      </c>
      <c r="C4593" t="s">
        <v>574</v>
      </c>
      <c r="D4593" t="s">
        <v>1164</v>
      </c>
      <c r="E4593" t="s">
        <v>6681</v>
      </c>
      <c r="F4593" t="s">
        <v>6682</v>
      </c>
      <c r="G4593" t="s">
        <v>6683</v>
      </c>
      <c r="H4593" t="s">
        <v>6595</v>
      </c>
      <c r="I4593" t="s">
        <v>6684</v>
      </c>
      <c r="J4593" s="4">
        <v>16080</v>
      </c>
    </row>
    <row r="4594" spans="1:10" x14ac:dyDescent="0.3">
      <c r="A4594" t="s">
        <v>8219</v>
      </c>
      <c r="B4594" s="4">
        <v>45684</v>
      </c>
      <c r="C4594" t="s">
        <v>1618</v>
      </c>
      <c r="D4594" t="s">
        <v>6906</v>
      </c>
      <c r="E4594" t="s">
        <v>111</v>
      </c>
      <c r="F4594" t="s">
        <v>112</v>
      </c>
      <c r="G4594" t="s">
        <v>113</v>
      </c>
      <c r="H4594" t="s">
        <v>6595</v>
      </c>
      <c r="I4594" t="s">
        <v>7486</v>
      </c>
      <c r="J4594" s="4">
        <v>24768</v>
      </c>
    </row>
    <row r="4595" spans="1:10" x14ac:dyDescent="0.3">
      <c r="A4595" t="s">
        <v>8220</v>
      </c>
      <c r="B4595" s="4">
        <v>45684</v>
      </c>
      <c r="C4595" t="s">
        <v>6640</v>
      </c>
      <c r="D4595" t="s">
        <v>6641</v>
      </c>
      <c r="E4595" t="s">
        <v>39</v>
      </c>
      <c r="F4595" t="s">
        <v>40</v>
      </c>
      <c r="G4595" t="s">
        <v>41</v>
      </c>
      <c r="H4595" t="s">
        <v>6595</v>
      </c>
      <c r="I4595" t="s">
        <v>7824</v>
      </c>
      <c r="J4595" s="4">
        <v>26281</v>
      </c>
    </row>
    <row r="4596" spans="1:10" x14ac:dyDescent="0.3">
      <c r="A4596" t="s">
        <v>8221</v>
      </c>
      <c r="B4596" s="4">
        <v>45684</v>
      </c>
      <c r="C4596" t="s">
        <v>273</v>
      </c>
      <c r="D4596" t="s">
        <v>7729</v>
      </c>
      <c r="E4596" t="s">
        <v>39</v>
      </c>
      <c r="F4596" t="s">
        <v>40</v>
      </c>
      <c r="G4596" t="s">
        <v>41</v>
      </c>
      <c r="H4596" t="s">
        <v>6595</v>
      </c>
      <c r="I4596" t="s">
        <v>7637</v>
      </c>
      <c r="J4596" s="4">
        <v>18744</v>
      </c>
    </row>
    <row r="4597" spans="1:10" x14ac:dyDescent="0.3">
      <c r="A4597" t="s">
        <v>8222</v>
      </c>
      <c r="B4597" s="4">
        <v>45684</v>
      </c>
      <c r="C4597" t="s">
        <v>2351</v>
      </c>
      <c r="D4597" t="s">
        <v>8223</v>
      </c>
      <c r="E4597" t="s">
        <v>39</v>
      </c>
      <c r="F4597" t="s">
        <v>40</v>
      </c>
      <c r="G4597" t="s">
        <v>41</v>
      </c>
      <c r="H4597" t="s">
        <v>6595</v>
      </c>
      <c r="I4597" t="s">
        <v>7637</v>
      </c>
      <c r="J4597" s="4">
        <v>18744</v>
      </c>
    </row>
    <row r="4598" spans="1:10" x14ac:dyDescent="0.3">
      <c r="A4598" t="s">
        <v>8224</v>
      </c>
      <c r="B4598" s="4">
        <v>45684</v>
      </c>
      <c r="C4598" t="s">
        <v>3090</v>
      </c>
      <c r="D4598" t="s">
        <v>3091</v>
      </c>
      <c r="E4598" t="s">
        <v>2129</v>
      </c>
      <c r="F4598" t="s">
        <v>2130</v>
      </c>
      <c r="G4598" t="s">
        <v>2131</v>
      </c>
      <c r="H4598" t="s">
        <v>6595</v>
      </c>
      <c r="I4598" t="s">
        <v>6896</v>
      </c>
      <c r="J4598" s="4">
        <v>34362</v>
      </c>
    </row>
    <row r="4599" spans="1:10" x14ac:dyDescent="0.3">
      <c r="A4599" t="s">
        <v>6647</v>
      </c>
      <c r="B4599" s="4">
        <v>45684</v>
      </c>
      <c r="C4599" t="s">
        <v>88</v>
      </c>
      <c r="D4599" t="s">
        <v>89</v>
      </c>
      <c r="E4599" t="s">
        <v>39</v>
      </c>
      <c r="F4599" t="s">
        <v>40</v>
      </c>
      <c r="G4599" t="s">
        <v>41</v>
      </c>
      <c r="H4599" t="s">
        <v>6595</v>
      </c>
      <c r="I4599" t="s">
        <v>6638</v>
      </c>
      <c r="J4599" s="4">
        <v>26056</v>
      </c>
    </row>
    <row r="4600" spans="1:10" x14ac:dyDescent="0.3">
      <c r="A4600" t="s">
        <v>8225</v>
      </c>
      <c r="B4600" s="4">
        <v>45684</v>
      </c>
      <c r="C4600" t="s">
        <v>357</v>
      </c>
      <c r="D4600" t="s">
        <v>5216</v>
      </c>
      <c r="E4600" t="s">
        <v>39</v>
      </c>
      <c r="F4600" t="s">
        <v>40</v>
      </c>
      <c r="G4600" t="s">
        <v>41</v>
      </c>
      <c r="H4600" t="s">
        <v>6595</v>
      </c>
      <c r="I4600" t="s">
        <v>7637</v>
      </c>
      <c r="J4600" s="4">
        <v>18744</v>
      </c>
    </row>
    <row r="4601" spans="1:10" x14ac:dyDescent="0.3">
      <c r="A4601" t="s">
        <v>8226</v>
      </c>
      <c r="B4601" s="4">
        <v>45684</v>
      </c>
      <c r="C4601" t="s">
        <v>8227</v>
      </c>
      <c r="D4601" t="s">
        <v>8228</v>
      </c>
      <c r="E4601" t="s">
        <v>8229</v>
      </c>
      <c r="F4601" t="s">
        <v>8230</v>
      </c>
      <c r="G4601" t="s">
        <v>8231</v>
      </c>
      <c r="H4601" t="s">
        <v>6595</v>
      </c>
      <c r="I4601" t="s">
        <v>7705</v>
      </c>
      <c r="J4601" s="4">
        <v>19456</v>
      </c>
    </row>
    <row r="4602" spans="1:10" x14ac:dyDescent="0.3">
      <c r="A4602" t="s">
        <v>8232</v>
      </c>
      <c r="B4602" s="4">
        <v>45684</v>
      </c>
      <c r="C4602" t="s">
        <v>1870</v>
      </c>
      <c r="D4602" t="s">
        <v>7995</v>
      </c>
      <c r="E4602" t="s">
        <v>39</v>
      </c>
      <c r="F4602" t="s">
        <v>40</v>
      </c>
      <c r="G4602" t="s">
        <v>41</v>
      </c>
      <c r="H4602" t="s">
        <v>6595</v>
      </c>
      <c r="I4602" t="s">
        <v>8233</v>
      </c>
      <c r="J4602" s="4">
        <v>43138</v>
      </c>
    </row>
    <row r="4603" spans="1:10" x14ac:dyDescent="0.3">
      <c r="A4603" t="s">
        <v>8234</v>
      </c>
      <c r="B4603" s="4">
        <v>45684</v>
      </c>
      <c r="C4603" t="s">
        <v>8235</v>
      </c>
      <c r="D4603" t="s">
        <v>8236</v>
      </c>
      <c r="E4603" t="s">
        <v>39</v>
      </c>
      <c r="F4603" t="s">
        <v>40</v>
      </c>
      <c r="G4603" t="s">
        <v>41</v>
      </c>
      <c r="H4603" t="s">
        <v>6595</v>
      </c>
      <c r="I4603" t="s">
        <v>8233</v>
      </c>
      <c r="J4603" s="4">
        <v>43138</v>
      </c>
    </row>
    <row r="4604" spans="1:10" x14ac:dyDescent="0.3">
      <c r="A4604" t="s">
        <v>8237</v>
      </c>
      <c r="B4604" s="4">
        <v>45684</v>
      </c>
      <c r="C4604" t="s">
        <v>8238</v>
      </c>
      <c r="D4604" t="s">
        <v>8239</v>
      </c>
      <c r="E4604" t="s">
        <v>8138</v>
      </c>
      <c r="F4604" t="s">
        <v>8139</v>
      </c>
      <c r="G4604" t="s">
        <v>8140</v>
      </c>
      <c r="H4604" t="s">
        <v>6595</v>
      </c>
      <c r="I4604" t="s">
        <v>8141</v>
      </c>
      <c r="J4604" s="4">
        <v>19281</v>
      </c>
    </row>
    <row r="4605" spans="1:10" x14ac:dyDescent="0.3">
      <c r="A4605" t="s">
        <v>8240</v>
      </c>
      <c r="B4605" s="4">
        <v>45684</v>
      </c>
      <c r="C4605" t="s">
        <v>4065</v>
      </c>
      <c r="D4605" t="s">
        <v>4066</v>
      </c>
      <c r="E4605" t="s">
        <v>204</v>
      </c>
      <c r="F4605" t="s">
        <v>205</v>
      </c>
      <c r="G4605" t="s">
        <v>206</v>
      </c>
      <c r="H4605" t="s">
        <v>6595</v>
      </c>
      <c r="I4605" t="s">
        <v>8241</v>
      </c>
      <c r="J4605" s="4">
        <v>11488</v>
      </c>
    </row>
    <row r="4606" spans="1:10" x14ac:dyDescent="0.3">
      <c r="A4606" t="s">
        <v>8242</v>
      </c>
      <c r="B4606" s="4">
        <v>45684</v>
      </c>
      <c r="C4606" t="s">
        <v>3508</v>
      </c>
      <c r="D4606" t="s">
        <v>3509</v>
      </c>
      <c r="E4606" t="s">
        <v>204</v>
      </c>
      <c r="F4606" t="s">
        <v>205</v>
      </c>
      <c r="G4606" t="s">
        <v>206</v>
      </c>
      <c r="H4606" t="s">
        <v>6595</v>
      </c>
      <c r="I4606" t="s">
        <v>8241</v>
      </c>
      <c r="J4606" s="4">
        <v>11488</v>
      </c>
    </row>
    <row r="4607" spans="1:10" x14ac:dyDescent="0.3">
      <c r="A4607" t="s">
        <v>8243</v>
      </c>
      <c r="B4607" s="4">
        <v>45684</v>
      </c>
      <c r="C4607" t="s">
        <v>8244</v>
      </c>
      <c r="D4607" t="s">
        <v>8245</v>
      </c>
      <c r="E4607" t="s">
        <v>632</v>
      </c>
      <c r="F4607" t="s">
        <v>633</v>
      </c>
      <c r="G4607" t="s">
        <v>634</v>
      </c>
      <c r="H4607" t="s">
        <v>6595</v>
      </c>
      <c r="I4607" t="s">
        <v>8246</v>
      </c>
      <c r="J4607" s="4">
        <v>27854</v>
      </c>
    </row>
    <row r="4608" spans="1:10" x14ac:dyDescent="0.3">
      <c r="A4608" t="s">
        <v>8247</v>
      </c>
      <c r="B4608" s="4">
        <v>45684</v>
      </c>
      <c r="C4608" t="s">
        <v>7173</v>
      </c>
      <c r="D4608" t="s">
        <v>7174</v>
      </c>
      <c r="E4608" t="s">
        <v>39</v>
      </c>
      <c r="F4608" t="s">
        <v>40</v>
      </c>
      <c r="G4608" t="s">
        <v>41</v>
      </c>
      <c r="H4608" t="s">
        <v>6595</v>
      </c>
      <c r="I4608" t="s">
        <v>6721</v>
      </c>
      <c r="J4608" s="4">
        <v>27295</v>
      </c>
    </row>
    <row r="4609" spans="1:10" x14ac:dyDescent="0.3">
      <c r="A4609" t="s">
        <v>8248</v>
      </c>
      <c r="B4609" s="4">
        <v>45684</v>
      </c>
      <c r="C4609" t="s">
        <v>1102</v>
      </c>
      <c r="D4609" t="s">
        <v>6752</v>
      </c>
      <c r="E4609" t="s">
        <v>204</v>
      </c>
      <c r="F4609" t="s">
        <v>205</v>
      </c>
      <c r="G4609" t="s">
        <v>206</v>
      </c>
      <c r="H4609" t="s">
        <v>6595</v>
      </c>
      <c r="I4609" t="s">
        <v>8141</v>
      </c>
      <c r="J4609" s="4">
        <v>19281</v>
      </c>
    </row>
    <row r="4610" spans="1:10" x14ac:dyDescent="0.3">
      <c r="A4610" t="s">
        <v>8249</v>
      </c>
      <c r="B4610" s="4">
        <v>45684</v>
      </c>
      <c r="C4610" t="s">
        <v>8250</v>
      </c>
      <c r="D4610" t="s">
        <v>8251</v>
      </c>
      <c r="E4610" t="s">
        <v>39</v>
      </c>
      <c r="F4610" t="s">
        <v>40</v>
      </c>
      <c r="G4610" t="s">
        <v>41</v>
      </c>
      <c r="H4610" t="s">
        <v>6595</v>
      </c>
      <c r="I4610" t="s">
        <v>8252</v>
      </c>
      <c r="J4610" s="4">
        <v>19615</v>
      </c>
    </row>
    <row r="4611" spans="1:10" x14ac:dyDescent="0.3">
      <c r="A4611" t="s">
        <v>8253</v>
      </c>
      <c r="B4611" s="4">
        <v>45684</v>
      </c>
      <c r="C4611" t="s">
        <v>545</v>
      </c>
      <c r="D4611" t="s">
        <v>6720</v>
      </c>
      <c r="E4611" t="s">
        <v>39</v>
      </c>
      <c r="F4611" t="s">
        <v>40</v>
      </c>
      <c r="G4611" t="s">
        <v>41</v>
      </c>
      <c r="H4611" t="s">
        <v>6595</v>
      </c>
      <c r="I4611" t="s">
        <v>7010</v>
      </c>
      <c r="J4611" s="4">
        <v>14730</v>
      </c>
    </row>
    <row r="4612" spans="1:10" x14ac:dyDescent="0.3">
      <c r="A4612" t="s">
        <v>8254</v>
      </c>
      <c r="B4612" s="4">
        <v>45684</v>
      </c>
      <c r="C4612" t="s">
        <v>184</v>
      </c>
      <c r="D4612" t="s">
        <v>185</v>
      </c>
      <c r="E4612" t="s">
        <v>39</v>
      </c>
      <c r="F4612" t="s">
        <v>40</v>
      </c>
      <c r="G4612" t="s">
        <v>41</v>
      </c>
      <c r="H4612" t="s">
        <v>6595</v>
      </c>
      <c r="I4612" t="s">
        <v>8255</v>
      </c>
      <c r="J4612" s="4">
        <v>16278</v>
      </c>
    </row>
    <row r="4613" spans="1:10" x14ac:dyDescent="0.3">
      <c r="A4613" t="s">
        <v>8256</v>
      </c>
      <c r="B4613" s="4">
        <v>45684</v>
      </c>
      <c r="C4613" t="s">
        <v>3127</v>
      </c>
      <c r="D4613" t="s">
        <v>3128</v>
      </c>
      <c r="E4613" t="s">
        <v>39</v>
      </c>
      <c r="F4613" t="s">
        <v>40</v>
      </c>
      <c r="G4613" t="s">
        <v>41</v>
      </c>
      <c r="H4613" t="s">
        <v>6595</v>
      </c>
      <c r="I4613" t="s">
        <v>7482</v>
      </c>
      <c r="J4613" s="4">
        <v>16031</v>
      </c>
    </row>
    <row r="4614" spans="1:10" x14ac:dyDescent="0.3">
      <c r="A4614" t="s">
        <v>8257</v>
      </c>
      <c r="B4614" s="4">
        <v>45684</v>
      </c>
      <c r="C4614" t="s">
        <v>7186</v>
      </c>
      <c r="D4614" t="s">
        <v>7187</v>
      </c>
      <c r="E4614" t="s">
        <v>39</v>
      </c>
      <c r="F4614" t="s">
        <v>40</v>
      </c>
      <c r="G4614" t="s">
        <v>41</v>
      </c>
      <c r="H4614" t="s">
        <v>6595</v>
      </c>
      <c r="I4614" t="s">
        <v>7482</v>
      </c>
      <c r="J4614" s="4">
        <v>16031</v>
      </c>
    </row>
    <row r="4615" spans="1:10" x14ac:dyDescent="0.3">
      <c r="A4615" t="s">
        <v>8258</v>
      </c>
      <c r="B4615" s="4">
        <v>45684</v>
      </c>
      <c r="C4615" t="s">
        <v>311</v>
      </c>
      <c r="D4615" t="s">
        <v>3253</v>
      </c>
      <c r="E4615" t="s">
        <v>1557</v>
      </c>
      <c r="F4615" t="s">
        <v>1558</v>
      </c>
      <c r="G4615" t="s">
        <v>1051</v>
      </c>
      <c r="H4615" t="s">
        <v>6595</v>
      </c>
      <c r="I4615" t="s">
        <v>7171</v>
      </c>
      <c r="J4615" s="4">
        <v>20278</v>
      </c>
    </row>
    <row r="4616" spans="1:10" x14ac:dyDescent="0.3">
      <c r="A4616" t="s">
        <v>8259</v>
      </c>
      <c r="B4616" s="4">
        <v>45684</v>
      </c>
      <c r="C4616" t="s">
        <v>367</v>
      </c>
      <c r="D4616" t="s">
        <v>6899</v>
      </c>
      <c r="E4616" t="s">
        <v>1557</v>
      </c>
      <c r="F4616" t="s">
        <v>1558</v>
      </c>
      <c r="G4616" t="s">
        <v>1051</v>
      </c>
      <c r="H4616" t="s">
        <v>6595</v>
      </c>
      <c r="I4616" t="s">
        <v>7171</v>
      </c>
      <c r="J4616" s="4">
        <v>20278</v>
      </c>
    </row>
    <row r="4617" spans="1:10" x14ac:dyDescent="0.3">
      <c r="A4617" t="s">
        <v>8260</v>
      </c>
      <c r="B4617" s="4">
        <v>45684</v>
      </c>
      <c r="C4617" t="s">
        <v>5269</v>
      </c>
      <c r="D4617" t="s">
        <v>7002</v>
      </c>
      <c r="E4617" t="s">
        <v>6681</v>
      </c>
      <c r="F4617" t="s">
        <v>6682</v>
      </c>
      <c r="G4617" t="s">
        <v>6683</v>
      </c>
      <c r="H4617" t="s">
        <v>6595</v>
      </c>
      <c r="I4617" t="s">
        <v>6684</v>
      </c>
      <c r="J4617" s="4">
        <v>16080</v>
      </c>
    </row>
    <row r="4618" spans="1:10" x14ac:dyDescent="0.3">
      <c r="A4618" t="s">
        <v>8261</v>
      </c>
      <c r="B4618" s="4">
        <v>45685</v>
      </c>
      <c r="C4618" t="s">
        <v>56</v>
      </c>
      <c r="D4618" t="s">
        <v>6643</v>
      </c>
      <c r="E4618" t="s">
        <v>39</v>
      </c>
      <c r="F4618" t="s">
        <v>40</v>
      </c>
      <c r="G4618" t="s">
        <v>41</v>
      </c>
      <c r="H4618" t="s">
        <v>6595</v>
      </c>
      <c r="I4618" t="s">
        <v>8262</v>
      </c>
      <c r="J4618" s="4">
        <v>24108</v>
      </c>
    </row>
    <row r="4619" spans="1:10" x14ac:dyDescent="0.3">
      <c r="A4619" t="s">
        <v>8263</v>
      </c>
      <c r="B4619" s="4">
        <v>45685</v>
      </c>
      <c r="C4619" t="s">
        <v>6081</v>
      </c>
      <c r="D4619" t="s">
        <v>6082</v>
      </c>
      <c r="E4619" t="s">
        <v>39</v>
      </c>
      <c r="F4619" t="s">
        <v>40</v>
      </c>
      <c r="G4619" t="s">
        <v>41</v>
      </c>
      <c r="H4619" t="s">
        <v>6595</v>
      </c>
      <c r="I4619" t="s">
        <v>8262</v>
      </c>
      <c r="J4619" s="4">
        <v>24108</v>
      </c>
    </row>
    <row r="4620" spans="1:10" x14ac:dyDescent="0.3">
      <c r="A4620" t="s">
        <v>8264</v>
      </c>
      <c r="B4620" s="4">
        <v>45685</v>
      </c>
      <c r="C4620" t="s">
        <v>3127</v>
      </c>
      <c r="D4620" t="s">
        <v>3128</v>
      </c>
      <c r="E4620" t="s">
        <v>39</v>
      </c>
      <c r="F4620" t="s">
        <v>40</v>
      </c>
      <c r="G4620" t="s">
        <v>41</v>
      </c>
      <c r="H4620" t="s">
        <v>6595</v>
      </c>
      <c r="I4620" t="s">
        <v>8262</v>
      </c>
      <c r="J4620" s="4">
        <v>24108</v>
      </c>
    </row>
    <row r="4621" spans="1:10" x14ac:dyDescent="0.3">
      <c r="A4621" t="s">
        <v>8265</v>
      </c>
      <c r="B4621" s="4">
        <v>45685</v>
      </c>
      <c r="C4621" t="s">
        <v>314</v>
      </c>
      <c r="D4621" t="s">
        <v>315</v>
      </c>
      <c r="E4621" t="s">
        <v>39</v>
      </c>
      <c r="F4621" t="s">
        <v>40</v>
      </c>
      <c r="G4621" t="s">
        <v>41</v>
      </c>
      <c r="H4621" t="s">
        <v>6595</v>
      </c>
      <c r="I4621" t="s">
        <v>8262</v>
      </c>
      <c r="J4621" s="4">
        <v>24108</v>
      </c>
    </row>
    <row r="4622" spans="1:10" x14ac:dyDescent="0.3">
      <c r="A4622" t="s">
        <v>8090</v>
      </c>
      <c r="B4622" s="4">
        <v>45685</v>
      </c>
      <c r="C4622" t="s">
        <v>8091</v>
      </c>
      <c r="D4622" t="s">
        <v>8092</v>
      </c>
      <c r="E4622" t="s">
        <v>39</v>
      </c>
      <c r="F4622" t="s">
        <v>40</v>
      </c>
      <c r="G4622" t="s">
        <v>41</v>
      </c>
      <c r="H4622" t="s">
        <v>6595</v>
      </c>
      <c r="I4622" t="s">
        <v>8069</v>
      </c>
      <c r="J4622" s="4">
        <v>27392</v>
      </c>
    </row>
    <row r="4623" spans="1:10" x14ac:dyDescent="0.3">
      <c r="A4623" t="s">
        <v>8266</v>
      </c>
      <c r="B4623" s="4">
        <v>45685</v>
      </c>
      <c r="C4623" t="s">
        <v>1502</v>
      </c>
      <c r="D4623" t="s">
        <v>7120</v>
      </c>
      <c r="E4623" t="s">
        <v>39</v>
      </c>
      <c r="F4623" t="s">
        <v>40</v>
      </c>
      <c r="G4623" t="s">
        <v>41</v>
      </c>
      <c r="H4623" t="s">
        <v>6595</v>
      </c>
      <c r="I4623" t="s">
        <v>7482</v>
      </c>
      <c r="J4623" s="4">
        <v>16031</v>
      </c>
    </row>
    <row r="4624" spans="1:10" x14ac:dyDescent="0.3">
      <c r="A4624" t="s">
        <v>8267</v>
      </c>
      <c r="B4624" s="4">
        <v>45685</v>
      </c>
      <c r="C4624" t="s">
        <v>2730</v>
      </c>
      <c r="D4624" t="s">
        <v>8017</v>
      </c>
      <c r="E4624" t="s">
        <v>204</v>
      </c>
      <c r="F4624" t="s">
        <v>205</v>
      </c>
      <c r="G4624" t="s">
        <v>206</v>
      </c>
      <c r="H4624" t="s">
        <v>6595</v>
      </c>
      <c r="I4624" t="s">
        <v>8268</v>
      </c>
      <c r="J4624" s="4">
        <v>18417</v>
      </c>
    </row>
    <row r="4625" spans="1:10" x14ac:dyDescent="0.3">
      <c r="A4625" t="s">
        <v>8269</v>
      </c>
      <c r="B4625" s="4">
        <v>45685</v>
      </c>
      <c r="C4625" t="s">
        <v>1038</v>
      </c>
      <c r="D4625" t="s">
        <v>1039</v>
      </c>
      <c r="E4625" t="s">
        <v>204</v>
      </c>
      <c r="F4625" t="s">
        <v>205</v>
      </c>
      <c r="G4625" t="s">
        <v>206</v>
      </c>
      <c r="H4625" t="s">
        <v>6595</v>
      </c>
      <c r="I4625" t="s">
        <v>8268</v>
      </c>
      <c r="J4625" s="4">
        <v>18417</v>
      </c>
    </row>
    <row r="4626" spans="1:10" x14ac:dyDescent="0.3">
      <c r="A4626" t="s">
        <v>8270</v>
      </c>
      <c r="B4626" s="4">
        <v>45685</v>
      </c>
      <c r="C4626" t="s">
        <v>569</v>
      </c>
      <c r="D4626" t="s">
        <v>7919</v>
      </c>
      <c r="E4626" t="s">
        <v>204</v>
      </c>
      <c r="F4626" t="s">
        <v>205</v>
      </c>
      <c r="G4626" t="s">
        <v>206</v>
      </c>
      <c r="H4626" t="s">
        <v>6595</v>
      </c>
      <c r="I4626" t="s">
        <v>8268</v>
      </c>
      <c r="J4626" s="4">
        <v>18417</v>
      </c>
    </row>
    <row r="4627" spans="1:10" x14ac:dyDescent="0.3">
      <c r="A4627" t="s">
        <v>8271</v>
      </c>
      <c r="B4627" s="4">
        <v>45685</v>
      </c>
      <c r="C4627" t="s">
        <v>4154</v>
      </c>
      <c r="D4627" t="s">
        <v>6698</v>
      </c>
      <c r="E4627" t="s">
        <v>39</v>
      </c>
      <c r="F4627" t="s">
        <v>40</v>
      </c>
      <c r="G4627" t="s">
        <v>41</v>
      </c>
      <c r="H4627" t="s">
        <v>6595</v>
      </c>
      <c r="I4627" t="s">
        <v>8272</v>
      </c>
      <c r="J4627" s="4">
        <v>20032</v>
      </c>
    </row>
    <row r="4628" spans="1:10" x14ac:dyDescent="0.3">
      <c r="A4628" t="s">
        <v>8273</v>
      </c>
      <c r="B4628" s="4">
        <v>45685</v>
      </c>
      <c r="C4628" t="s">
        <v>37</v>
      </c>
      <c r="D4628" t="s">
        <v>38</v>
      </c>
      <c r="E4628" t="s">
        <v>39</v>
      </c>
      <c r="F4628" t="s">
        <v>40</v>
      </c>
      <c r="G4628" t="s">
        <v>41</v>
      </c>
      <c r="H4628" t="s">
        <v>6595</v>
      </c>
      <c r="I4628" t="s">
        <v>8272</v>
      </c>
      <c r="J4628" s="4">
        <v>20032</v>
      </c>
    </row>
    <row r="4629" spans="1:10" x14ac:dyDescent="0.3">
      <c r="A4629" t="s">
        <v>8274</v>
      </c>
      <c r="B4629" s="4">
        <v>45685</v>
      </c>
      <c r="C4629" t="s">
        <v>6640</v>
      </c>
      <c r="D4629" t="s">
        <v>6641</v>
      </c>
      <c r="E4629" t="s">
        <v>39</v>
      </c>
      <c r="F4629" t="s">
        <v>40</v>
      </c>
      <c r="G4629" t="s">
        <v>41</v>
      </c>
      <c r="H4629" t="s">
        <v>6595</v>
      </c>
      <c r="I4629" t="s">
        <v>8272</v>
      </c>
      <c r="J4629" s="4">
        <v>20032</v>
      </c>
    </row>
    <row r="4630" spans="1:10" x14ac:dyDescent="0.3">
      <c r="A4630" t="s">
        <v>8275</v>
      </c>
      <c r="B4630" s="4">
        <v>45685</v>
      </c>
      <c r="C4630" t="s">
        <v>147</v>
      </c>
      <c r="D4630" t="s">
        <v>6708</v>
      </c>
      <c r="E4630" t="s">
        <v>39</v>
      </c>
      <c r="F4630" t="s">
        <v>40</v>
      </c>
      <c r="G4630" t="s">
        <v>41</v>
      </c>
      <c r="H4630" t="s">
        <v>6595</v>
      </c>
      <c r="I4630" t="s">
        <v>8272</v>
      </c>
      <c r="J4630" s="4">
        <v>20032</v>
      </c>
    </row>
    <row r="4631" spans="1:10" x14ac:dyDescent="0.3">
      <c r="A4631" t="s">
        <v>8276</v>
      </c>
      <c r="B4631" s="4">
        <v>45685</v>
      </c>
      <c r="C4631" t="s">
        <v>8277</v>
      </c>
      <c r="D4631" t="s">
        <v>8278</v>
      </c>
      <c r="E4631" t="s">
        <v>204</v>
      </c>
      <c r="F4631" t="s">
        <v>205</v>
      </c>
      <c r="G4631" t="s">
        <v>206</v>
      </c>
      <c r="H4631" t="s">
        <v>6595</v>
      </c>
      <c r="I4631" t="s">
        <v>7583</v>
      </c>
      <c r="J4631" s="4">
        <v>18273</v>
      </c>
    </row>
    <row r="4632" spans="1:10" x14ac:dyDescent="0.3">
      <c r="A4632" t="s">
        <v>8279</v>
      </c>
      <c r="B4632" s="4">
        <v>45685</v>
      </c>
      <c r="C4632" t="s">
        <v>1144</v>
      </c>
      <c r="D4632" t="s">
        <v>7038</v>
      </c>
      <c r="E4632" t="s">
        <v>204</v>
      </c>
      <c r="F4632" t="s">
        <v>205</v>
      </c>
      <c r="G4632" t="s">
        <v>206</v>
      </c>
      <c r="H4632" t="s">
        <v>6595</v>
      </c>
      <c r="I4632" t="s">
        <v>6756</v>
      </c>
      <c r="J4632" s="4">
        <v>25981</v>
      </c>
    </row>
    <row r="4633" spans="1:10" x14ac:dyDescent="0.3">
      <c r="A4633" t="s">
        <v>8280</v>
      </c>
      <c r="B4633" s="4">
        <v>45685</v>
      </c>
      <c r="C4633" t="s">
        <v>105</v>
      </c>
      <c r="D4633" t="s">
        <v>6614</v>
      </c>
      <c r="E4633" t="s">
        <v>204</v>
      </c>
      <c r="F4633" t="s">
        <v>205</v>
      </c>
      <c r="G4633" t="s">
        <v>206</v>
      </c>
      <c r="H4633" t="s">
        <v>6595</v>
      </c>
      <c r="I4633" t="s">
        <v>6756</v>
      </c>
      <c r="J4633" s="4">
        <v>25981</v>
      </c>
    </row>
    <row r="4634" spans="1:10" x14ac:dyDescent="0.3">
      <c r="A4634" t="s">
        <v>8281</v>
      </c>
      <c r="B4634" s="4">
        <v>45685</v>
      </c>
      <c r="C4634" t="s">
        <v>774</v>
      </c>
      <c r="D4634" t="s">
        <v>1857</v>
      </c>
      <c r="E4634" t="s">
        <v>39</v>
      </c>
      <c r="F4634" t="s">
        <v>40</v>
      </c>
      <c r="G4634" t="s">
        <v>41</v>
      </c>
      <c r="H4634" t="s">
        <v>6595</v>
      </c>
      <c r="I4634" t="s">
        <v>6699</v>
      </c>
      <c r="J4634" s="4">
        <v>32240</v>
      </c>
    </row>
    <row r="4635" spans="1:10" x14ac:dyDescent="0.3">
      <c r="A4635" t="s">
        <v>8282</v>
      </c>
      <c r="B4635" s="4">
        <v>45685</v>
      </c>
      <c r="C4635" t="s">
        <v>786</v>
      </c>
      <c r="D4635" t="s">
        <v>787</v>
      </c>
      <c r="E4635" t="s">
        <v>39</v>
      </c>
      <c r="F4635" t="s">
        <v>40</v>
      </c>
      <c r="G4635" t="s">
        <v>41</v>
      </c>
      <c r="H4635" t="s">
        <v>6595</v>
      </c>
      <c r="I4635" t="s">
        <v>6699</v>
      </c>
      <c r="J4635" s="4">
        <v>32240</v>
      </c>
    </row>
    <row r="4636" spans="1:10" x14ac:dyDescent="0.3">
      <c r="A4636" t="s">
        <v>8283</v>
      </c>
      <c r="B4636" s="4">
        <v>45685</v>
      </c>
      <c r="C4636" t="s">
        <v>431</v>
      </c>
      <c r="D4636" t="s">
        <v>8284</v>
      </c>
      <c r="E4636" t="s">
        <v>39</v>
      </c>
      <c r="F4636" t="s">
        <v>40</v>
      </c>
      <c r="G4636" t="s">
        <v>41</v>
      </c>
      <c r="H4636" t="s">
        <v>6595</v>
      </c>
      <c r="I4636" t="s">
        <v>8285</v>
      </c>
      <c r="J4636" s="4">
        <v>26187</v>
      </c>
    </row>
    <row r="4637" spans="1:10" x14ac:dyDescent="0.3">
      <c r="A4637" t="s">
        <v>8286</v>
      </c>
      <c r="B4637" s="4">
        <v>45685</v>
      </c>
      <c r="C4637" t="s">
        <v>405</v>
      </c>
      <c r="D4637" t="s">
        <v>7744</v>
      </c>
      <c r="E4637" t="s">
        <v>39</v>
      </c>
      <c r="F4637" t="s">
        <v>40</v>
      </c>
      <c r="G4637" t="s">
        <v>41</v>
      </c>
      <c r="H4637" t="s">
        <v>6595</v>
      </c>
      <c r="I4637" t="s">
        <v>8285</v>
      </c>
      <c r="J4637" s="4">
        <v>26187</v>
      </c>
    </row>
    <row r="4638" spans="1:10" x14ac:dyDescent="0.3">
      <c r="A4638" t="s">
        <v>8287</v>
      </c>
      <c r="B4638" s="4">
        <v>45685</v>
      </c>
      <c r="C4638" t="s">
        <v>215</v>
      </c>
      <c r="D4638" t="s">
        <v>5719</v>
      </c>
      <c r="E4638" t="s">
        <v>39</v>
      </c>
      <c r="F4638" t="s">
        <v>40</v>
      </c>
      <c r="G4638" t="s">
        <v>41</v>
      </c>
      <c r="H4638" t="s">
        <v>6595</v>
      </c>
      <c r="I4638" t="s">
        <v>8285</v>
      </c>
      <c r="J4638" s="4">
        <v>26187</v>
      </c>
    </row>
    <row r="4639" spans="1:10" x14ac:dyDescent="0.3">
      <c r="A4639" t="s">
        <v>6735</v>
      </c>
      <c r="B4639" s="4">
        <v>45685</v>
      </c>
      <c r="C4639" t="s">
        <v>6736</v>
      </c>
      <c r="D4639" t="s">
        <v>6737</v>
      </c>
      <c r="E4639" t="s">
        <v>6692</v>
      </c>
      <c r="F4639" t="s">
        <v>6693</v>
      </c>
      <c r="G4639" t="s">
        <v>6694</v>
      </c>
      <c r="H4639" t="s">
        <v>6595</v>
      </c>
      <c r="I4639" t="s">
        <v>6738</v>
      </c>
      <c r="J4639" s="4">
        <v>20929</v>
      </c>
    </row>
    <row r="4640" spans="1:10" x14ac:dyDescent="0.3">
      <c r="A4640" t="s">
        <v>6677</v>
      </c>
      <c r="B4640" s="4">
        <v>45685</v>
      </c>
      <c r="C4640" t="s">
        <v>332</v>
      </c>
      <c r="D4640" t="s">
        <v>333</v>
      </c>
      <c r="E4640" t="s">
        <v>39</v>
      </c>
      <c r="F4640" t="s">
        <v>40</v>
      </c>
      <c r="G4640" t="s">
        <v>41</v>
      </c>
      <c r="H4640" t="s">
        <v>6595</v>
      </c>
      <c r="I4640" t="s">
        <v>6674</v>
      </c>
      <c r="J4640" s="4">
        <v>22347</v>
      </c>
    </row>
    <row r="4641" spans="1:10" x14ac:dyDescent="0.3">
      <c r="A4641" t="s">
        <v>8288</v>
      </c>
      <c r="B4641" s="4">
        <v>45685</v>
      </c>
      <c r="C4641" t="s">
        <v>1587</v>
      </c>
      <c r="D4641" t="s">
        <v>7154</v>
      </c>
      <c r="E4641" t="s">
        <v>39</v>
      </c>
      <c r="F4641" t="s">
        <v>40</v>
      </c>
      <c r="G4641" t="s">
        <v>41</v>
      </c>
      <c r="H4641" t="s">
        <v>6595</v>
      </c>
      <c r="I4641" t="s">
        <v>8285</v>
      </c>
      <c r="J4641" s="4">
        <v>26187</v>
      </c>
    </row>
    <row r="4642" spans="1:10" x14ac:dyDescent="0.3">
      <c r="A4642" t="s">
        <v>8289</v>
      </c>
      <c r="B4642" s="4">
        <v>45685</v>
      </c>
      <c r="C4642" t="s">
        <v>1064</v>
      </c>
      <c r="D4642" t="s">
        <v>1065</v>
      </c>
      <c r="E4642" t="s">
        <v>204</v>
      </c>
      <c r="F4642" t="s">
        <v>205</v>
      </c>
      <c r="G4642" t="s">
        <v>206</v>
      </c>
      <c r="H4642" t="s">
        <v>6595</v>
      </c>
      <c r="I4642" t="s">
        <v>8290</v>
      </c>
      <c r="J4642" s="4">
        <v>36751</v>
      </c>
    </row>
    <row r="4643" spans="1:10" x14ac:dyDescent="0.3">
      <c r="A4643" t="s">
        <v>8291</v>
      </c>
      <c r="B4643" s="4">
        <v>45685</v>
      </c>
      <c r="C4643" t="s">
        <v>325</v>
      </c>
      <c r="D4643" t="s">
        <v>326</v>
      </c>
      <c r="E4643" t="s">
        <v>204</v>
      </c>
      <c r="F4643" t="s">
        <v>205</v>
      </c>
      <c r="G4643" t="s">
        <v>206</v>
      </c>
      <c r="H4643" t="s">
        <v>6595</v>
      </c>
      <c r="I4643" t="s">
        <v>8290</v>
      </c>
      <c r="J4643" s="4">
        <v>36751</v>
      </c>
    </row>
    <row r="4644" spans="1:10" x14ac:dyDescent="0.3">
      <c r="A4644" t="s">
        <v>8292</v>
      </c>
      <c r="B4644" s="4">
        <v>45685</v>
      </c>
      <c r="C4644" t="s">
        <v>325</v>
      </c>
      <c r="D4644" t="s">
        <v>326</v>
      </c>
      <c r="E4644" t="s">
        <v>39</v>
      </c>
      <c r="F4644" t="s">
        <v>40</v>
      </c>
      <c r="G4644" t="s">
        <v>41</v>
      </c>
      <c r="H4644" t="s">
        <v>6595</v>
      </c>
      <c r="I4644" t="s">
        <v>7196</v>
      </c>
      <c r="J4644" s="4">
        <v>25086</v>
      </c>
    </row>
    <row r="4645" spans="1:10" x14ac:dyDescent="0.3">
      <c r="A4645" t="s">
        <v>8293</v>
      </c>
      <c r="B4645" s="4">
        <v>45685</v>
      </c>
      <c r="C4645" t="s">
        <v>328</v>
      </c>
      <c r="D4645" t="s">
        <v>8294</v>
      </c>
      <c r="E4645" t="s">
        <v>39</v>
      </c>
      <c r="F4645" t="s">
        <v>40</v>
      </c>
      <c r="G4645" t="s">
        <v>41</v>
      </c>
      <c r="H4645" t="s">
        <v>6595</v>
      </c>
      <c r="I4645" t="s">
        <v>7196</v>
      </c>
      <c r="J4645" s="4">
        <v>25086</v>
      </c>
    </row>
    <row r="4646" spans="1:10" x14ac:dyDescent="0.3">
      <c r="A4646" t="s">
        <v>8295</v>
      </c>
      <c r="B4646" s="4">
        <v>45685</v>
      </c>
      <c r="C4646" t="s">
        <v>1064</v>
      </c>
      <c r="D4646" t="s">
        <v>1065</v>
      </c>
      <c r="E4646" t="s">
        <v>39</v>
      </c>
      <c r="F4646" t="s">
        <v>40</v>
      </c>
      <c r="G4646" t="s">
        <v>41</v>
      </c>
      <c r="H4646" t="s">
        <v>6595</v>
      </c>
      <c r="I4646" t="s">
        <v>7196</v>
      </c>
      <c r="J4646" s="4">
        <v>25086</v>
      </c>
    </row>
    <row r="4647" spans="1:10" x14ac:dyDescent="0.3">
      <c r="A4647" t="s">
        <v>8296</v>
      </c>
      <c r="B4647" s="4">
        <v>45685</v>
      </c>
      <c r="C4647" t="s">
        <v>7781</v>
      </c>
      <c r="D4647" t="s">
        <v>7782</v>
      </c>
      <c r="E4647" t="s">
        <v>8297</v>
      </c>
      <c r="F4647" t="s">
        <v>8298</v>
      </c>
      <c r="G4647" t="s">
        <v>8299</v>
      </c>
      <c r="H4647" t="s">
        <v>6595</v>
      </c>
      <c r="I4647" t="s">
        <v>7824</v>
      </c>
      <c r="J4647" s="4">
        <v>26281</v>
      </c>
    </row>
    <row r="4648" spans="1:10" x14ac:dyDescent="0.3">
      <c r="A4648" t="s">
        <v>8300</v>
      </c>
      <c r="B4648" s="4">
        <v>45685</v>
      </c>
      <c r="C4648" t="s">
        <v>2915</v>
      </c>
      <c r="D4648" t="s">
        <v>2916</v>
      </c>
      <c r="E4648" t="s">
        <v>1747</v>
      </c>
      <c r="F4648" t="s">
        <v>1748</v>
      </c>
      <c r="G4648" t="s">
        <v>2108</v>
      </c>
      <c r="H4648" t="s">
        <v>6595</v>
      </c>
      <c r="I4648" t="s">
        <v>7753</v>
      </c>
      <c r="J4648" s="4">
        <v>28919</v>
      </c>
    </row>
    <row r="4649" spans="1:10" x14ac:dyDescent="0.3">
      <c r="A4649" t="s">
        <v>8301</v>
      </c>
      <c r="B4649" s="4">
        <v>45685</v>
      </c>
      <c r="C4649" t="s">
        <v>8302</v>
      </c>
      <c r="D4649" t="s">
        <v>8303</v>
      </c>
      <c r="E4649" t="s">
        <v>204</v>
      </c>
      <c r="F4649" t="s">
        <v>205</v>
      </c>
      <c r="G4649" t="s">
        <v>206</v>
      </c>
      <c r="H4649" t="s">
        <v>6595</v>
      </c>
      <c r="I4649" t="s">
        <v>8304</v>
      </c>
      <c r="J4649" s="4">
        <v>11126</v>
      </c>
    </row>
    <row r="4650" spans="1:10" x14ac:dyDescent="0.3">
      <c r="A4650" t="s">
        <v>8305</v>
      </c>
      <c r="B4650" s="4">
        <v>45685</v>
      </c>
      <c r="C4650" t="s">
        <v>2860</v>
      </c>
      <c r="D4650" t="s">
        <v>7422</v>
      </c>
      <c r="E4650" t="s">
        <v>204</v>
      </c>
      <c r="F4650" t="s">
        <v>205</v>
      </c>
      <c r="G4650" t="s">
        <v>206</v>
      </c>
      <c r="H4650" t="s">
        <v>6595</v>
      </c>
      <c r="I4650" t="s">
        <v>6756</v>
      </c>
      <c r="J4650" s="4">
        <v>25981</v>
      </c>
    </row>
    <row r="4651" spans="1:10" x14ac:dyDescent="0.3">
      <c r="A4651" t="s">
        <v>8306</v>
      </c>
      <c r="B4651" s="4">
        <v>45685</v>
      </c>
      <c r="C4651" t="s">
        <v>1018</v>
      </c>
      <c r="D4651" t="s">
        <v>8307</v>
      </c>
      <c r="E4651" t="s">
        <v>39</v>
      </c>
      <c r="F4651" t="s">
        <v>40</v>
      </c>
      <c r="G4651" t="s">
        <v>41</v>
      </c>
      <c r="H4651" t="s">
        <v>6595</v>
      </c>
      <c r="I4651" t="s">
        <v>7106</v>
      </c>
      <c r="J4651" s="4">
        <v>20579</v>
      </c>
    </row>
    <row r="4652" spans="1:10" x14ac:dyDescent="0.3">
      <c r="A4652" t="s">
        <v>8308</v>
      </c>
      <c r="B4652" s="4">
        <v>45685</v>
      </c>
      <c r="C4652" t="s">
        <v>1467</v>
      </c>
      <c r="D4652" t="s">
        <v>1468</v>
      </c>
      <c r="E4652" t="s">
        <v>204</v>
      </c>
      <c r="F4652" t="s">
        <v>205</v>
      </c>
      <c r="G4652" t="s">
        <v>206</v>
      </c>
      <c r="H4652" t="s">
        <v>6595</v>
      </c>
      <c r="I4652" t="s">
        <v>7938</v>
      </c>
      <c r="J4652" s="4">
        <v>18561</v>
      </c>
    </row>
    <row r="4653" spans="1:10" x14ac:dyDescent="0.3">
      <c r="A4653" t="s">
        <v>8309</v>
      </c>
      <c r="B4653" s="4">
        <v>45685</v>
      </c>
      <c r="C4653" t="s">
        <v>37</v>
      </c>
      <c r="D4653" t="s">
        <v>38</v>
      </c>
      <c r="E4653" t="s">
        <v>204</v>
      </c>
      <c r="F4653" t="s">
        <v>205</v>
      </c>
      <c r="G4653" t="s">
        <v>206</v>
      </c>
      <c r="H4653" t="s">
        <v>6595</v>
      </c>
      <c r="I4653" t="s">
        <v>7940</v>
      </c>
      <c r="J4653" s="4">
        <v>16817</v>
      </c>
    </row>
    <row r="4654" spans="1:10" x14ac:dyDescent="0.3">
      <c r="A4654" t="s">
        <v>8310</v>
      </c>
      <c r="B4654" s="4">
        <v>45685</v>
      </c>
      <c r="C4654" t="s">
        <v>1502</v>
      </c>
      <c r="D4654" t="s">
        <v>7120</v>
      </c>
      <c r="E4654" t="s">
        <v>39</v>
      </c>
      <c r="F4654" t="s">
        <v>40</v>
      </c>
      <c r="G4654" t="s">
        <v>41</v>
      </c>
      <c r="H4654" t="s">
        <v>6595</v>
      </c>
      <c r="I4654" t="s">
        <v>8311</v>
      </c>
      <c r="J4654" s="4">
        <v>15946</v>
      </c>
    </row>
    <row r="4655" spans="1:10" x14ac:dyDescent="0.3">
      <c r="A4655" t="s">
        <v>8312</v>
      </c>
      <c r="B4655" s="4">
        <v>45685</v>
      </c>
      <c r="C4655" t="s">
        <v>64</v>
      </c>
      <c r="D4655" t="s">
        <v>7859</v>
      </c>
      <c r="E4655" t="s">
        <v>39</v>
      </c>
      <c r="F4655" t="s">
        <v>40</v>
      </c>
      <c r="G4655" t="s">
        <v>41</v>
      </c>
      <c r="H4655" t="s">
        <v>6595</v>
      </c>
      <c r="I4655" t="s">
        <v>8313</v>
      </c>
      <c r="J4655" s="4">
        <v>19410</v>
      </c>
    </row>
    <row r="4656" spans="1:10" x14ac:dyDescent="0.3">
      <c r="A4656" t="s">
        <v>8314</v>
      </c>
      <c r="B4656" s="4">
        <v>45685</v>
      </c>
      <c r="C4656" t="s">
        <v>261</v>
      </c>
      <c r="D4656" t="s">
        <v>262</v>
      </c>
      <c r="E4656" t="s">
        <v>39</v>
      </c>
      <c r="F4656" t="s">
        <v>40</v>
      </c>
      <c r="G4656" t="s">
        <v>41</v>
      </c>
      <c r="H4656" t="s">
        <v>6595</v>
      </c>
      <c r="I4656" t="s">
        <v>8313</v>
      </c>
      <c r="J4656" s="4">
        <v>19410</v>
      </c>
    </row>
    <row r="4657" spans="1:10" x14ac:dyDescent="0.3">
      <c r="A4657" t="s">
        <v>8315</v>
      </c>
      <c r="B4657" s="4">
        <v>45685</v>
      </c>
      <c r="C4657" t="s">
        <v>6177</v>
      </c>
      <c r="D4657" t="s">
        <v>6178</v>
      </c>
      <c r="E4657" t="s">
        <v>39</v>
      </c>
      <c r="F4657" t="s">
        <v>40</v>
      </c>
      <c r="G4657" t="s">
        <v>41</v>
      </c>
      <c r="H4657" t="s">
        <v>6595</v>
      </c>
      <c r="I4657" t="s">
        <v>8313</v>
      </c>
      <c r="J4657" s="4">
        <v>19410</v>
      </c>
    </row>
    <row r="4658" spans="1:10" x14ac:dyDescent="0.3">
      <c r="A4658" t="s">
        <v>8316</v>
      </c>
      <c r="B4658" s="4">
        <v>45685</v>
      </c>
      <c r="C4658" t="s">
        <v>2145</v>
      </c>
      <c r="D4658" t="s">
        <v>2146</v>
      </c>
      <c r="E4658" t="s">
        <v>39</v>
      </c>
      <c r="F4658" t="s">
        <v>40</v>
      </c>
      <c r="G4658" t="s">
        <v>41</v>
      </c>
      <c r="H4658" t="s">
        <v>6595</v>
      </c>
      <c r="I4658" t="s">
        <v>8313</v>
      </c>
      <c r="J4658" s="4">
        <v>19410</v>
      </c>
    </row>
    <row r="4659" spans="1:10" x14ac:dyDescent="0.3">
      <c r="A4659" t="s">
        <v>8317</v>
      </c>
      <c r="B4659" s="4">
        <v>45685</v>
      </c>
      <c r="C4659" t="s">
        <v>147</v>
      </c>
      <c r="D4659" t="s">
        <v>6708</v>
      </c>
      <c r="E4659" t="s">
        <v>51</v>
      </c>
      <c r="F4659" t="s">
        <v>52</v>
      </c>
      <c r="G4659" t="s">
        <v>53</v>
      </c>
      <c r="H4659" t="s">
        <v>6595</v>
      </c>
      <c r="I4659" t="s">
        <v>8318</v>
      </c>
      <c r="J4659" s="4">
        <v>25422</v>
      </c>
    </row>
    <row r="4660" spans="1:10" x14ac:dyDescent="0.3">
      <c r="A4660" t="s">
        <v>8319</v>
      </c>
      <c r="B4660" s="4">
        <v>45685</v>
      </c>
      <c r="C4660" t="s">
        <v>116</v>
      </c>
      <c r="D4660" t="s">
        <v>7204</v>
      </c>
      <c r="E4660" t="s">
        <v>39</v>
      </c>
      <c r="F4660" t="s">
        <v>40</v>
      </c>
      <c r="G4660" t="s">
        <v>41</v>
      </c>
      <c r="H4660" t="s">
        <v>6595</v>
      </c>
      <c r="I4660" t="s">
        <v>8320</v>
      </c>
      <c r="J4660" s="4">
        <v>23797</v>
      </c>
    </row>
    <row r="4661" spans="1:10" x14ac:dyDescent="0.3">
      <c r="A4661" t="s">
        <v>8321</v>
      </c>
      <c r="B4661" s="4">
        <v>45685</v>
      </c>
      <c r="C4661" t="s">
        <v>311</v>
      </c>
      <c r="D4661" t="s">
        <v>3253</v>
      </c>
      <c r="E4661" t="s">
        <v>39</v>
      </c>
      <c r="F4661" t="s">
        <v>40</v>
      </c>
      <c r="G4661" t="s">
        <v>41</v>
      </c>
      <c r="H4661" t="s">
        <v>6595</v>
      </c>
      <c r="I4661" t="s">
        <v>8320</v>
      </c>
      <c r="J4661" s="4">
        <v>23797</v>
      </c>
    </row>
    <row r="4662" spans="1:10" x14ac:dyDescent="0.3">
      <c r="A4662" t="s">
        <v>8322</v>
      </c>
      <c r="B4662" s="4">
        <v>45685</v>
      </c>
      <c r="C4662" t="s">
        <v>2971</v>
      </c>
      <c r="D4662" t="s">
        <v>2972</v>
      </c>
      <c r="E4662" t="s">
        <v>39</v>
      </c>
      <c r="F4662" t="s">
        <v>40</v>
      </c>
      <c r="G4662" t="s">
        <v>41</v>
      </c>
      <c r="H4662" t="s">
        <v>6595</v>
      </c>
      <c r="I4662" t="s">
        <v>8320</v>
      </c>
      <c r="J4662" s="4">
        <v>23797</v>
      </c>
    </row>
    <row r="4663" spans="1:10" x14ac:dyDescent="0.3">
      <c r="A4663" t="s">
        <v>8323</v>
      </c>
      <c r="B4663" s="4">
        <v>45685</v>
      </c>
      <c r="C4663" t="s">
        <v>993</v>
      </c>
      <c r="D4663" t="s">
        <v>994</v>
      </c>
      <c r="E4663" t="s">
        <v>39</v>
      </c>
      <c r="F4663" t="s">
        <v>40</v>
      </c>
      <c r="G4663" t="s">
        <v>41</v>
      </c>
      <c r="H4663" t="s">
        <v>6595</v>
      </c>
      <c r="I4663" t="s">
        <v>8320</v>
      </c>
      <c r="J4663" s="4">
        <v>23797</v>
      </c>
    </row>
    <row r="4664" spans="1:10" x14ac:dyDescent="0.3">
      <c r="A4664" t="s">
        <v>8324</v>
      </c>
      <c r="B4664" s="4">
        <v>45685</v>
      </c>
      <c r="C4664" t="s">
        <v>215</v>
      </c>
      <c r="D4664" t="s">
        <v>5719</v>
      </c>
      <c r="E4664" t="s">
        <v>39</v>
      </c>
      <c r="F4664" t="s">
        <v>40</v>
      </c>
      <c r="G4664" t="s">
        <v>41</v>
      </c>
      <c r="H4664" t="s">
        <v>6595</v>
      </c>
      <c r="I4664" t="s">
        <v>8320</v>
      </c>
      <c r="J4664" s="4">
        <v>23797</v>
      </c>
    </row>
    <row r="4665" spans="1:10" x14ac:dyDescent="0.3">
      <c r="A4665" t="s">
        <v>8325</v>
      </c>
      <c r="B4665" s="4">
        <v>45685</v>
      </c>
      <c r="C4665" t="s">
        <v>6640</v>
      </c>
      <c r="D4665" t="s">
        <v>6641</v>
      </c>
      <c r="E4665" t="s">
        <v>39</v>
      </c>
      <c r="F4665" t="s">
        <v>40</v>
      </c>
      <c r="G4665" t="s">
        <v>41</v>
      </c>
      <c r="H4665" t="s">
        <v>6595</v>
      </c>
      <c r="I4665" t="s">
        <v>8326</v>
      </c>
      <c r="J4665" s="4">
        <v>22352</v>
      </c>
    </row>
    <row r="4666" spans="1:10" x14ac:dyDescent="0.3">
      <c r="A4666" t="s">
        <v>8327</v>
      </c>
      <c r="B4666" s="4">
        <v>45685</v>
      </c>
      <c r="C4666" t="s">
        <v>215</v>
      </c>
      <c r="D4666" t="s">
        <v>5719</v>
      </c>
      <c r="E4666" t="s">
        <v>39</v>
      </c>
      <c r="F4666" t="s">
        <v>40</v>
      </c>
      <c r="G4666" t="s">
        <v>41</v>
      </c>
      <c r="H4666" t="s">
        <v>6595</v>
      </c>
      <c r="I4666" t="s">
        <v>8326</v>
      </c>
      <c r="J4666" s="4">
        <v>22352</v>
      </c>
    </row>
    <row r="4667" spans="1:10" x14ac:dyDescent="0.3">
      <c r="A4667" t="s">
        <v>8328</v>
      </c>
      <c r="B4667" s="4">
        <v>45685</v>
      </c>
      <c r="C4667" t="s">
        <v>147</v>
      </c>
      <c r="D4667" t="s">
        <v>6708</v>
      </c>
      <c r="E4667" t="s">
        <v>39</v>
      </c>
      <c r="F4667" t="s">
        <v>40</v>
      </c>
      <c r="G4667" t="s">
        <v>41</v>
      </c>
      <c r="H4667" t="s">
        <v>6595</v>
      </c>
      <c r="I4667" t="s">
        <v>8326</v>
      </c>
      <c r="J4667" s="4">
        <v>22352</v>
      </c>
    </row>
    <row r="4668" spans="1:10" x14ac:dyDescent="0.3">
      <c r="A4668" t="s">
        <v>8329</v>
      </c>
      <c r="B4668" s="4">
        <v>45685</v>
      </c>
      <c r="C4668" t="s">
        <v>174</v>
      </c>
      <c r="D4668" t="s">
        <v>7240</v>
      </c>
      <c r="E4668" t="s">
        <v>8330</v>
      </c>
      <c r="F4668" t="s">
        <v>8331</v>
      </c>
      <c r="G4668" t="s">
        <v>1574</v>
      </c>
      <c r="H4668" t="s">
        <v>6595</v>
      </c>
      <c r="I4668" t="s">
        <v>7824</v>
      </c>
      <c r="J4668" s="4">
        <v>26281</v>
      </c>
    </row>
    <row r="4669" spans="1:10" x14ac:dyDescent="0.3">
      <c r="A4669" t="s">
        <v>8332</v>
      </c>
      <c r="B4669" s="4">
        <v>45685</v>
      </c>
      <c r="C4669" t="s">
        <v>8333</v>
      </c>
      <c r="D4669" t="s">
        <v>8334</v>
      </c>
      <c r="E4669" t="s">
        <v>204</v>
      </c>
      <c r="F4669" t="s">
        <v>205</v>
      </c>
      <c r="G4669" t="s">
        <v>206</v>
      </c>
      <c r="H4669" t="s">
        <v>6595</v>
      </c>
      <c r="I4669" t="s">
        <v>7847</v>
      </c>
      <c r="J4669" s="4">
        <v>21465</v>
      </c>
    </row>
    <row r="4670" spans="1:10" x14ac:dyDescent="0.3">
      <c r="A4670" t="s">
        <v>8335</v>
      </c>
      <c r="B4670" s="4">
        <v>45685</v>
      </c>
      <c r="C4670" t="s">
        <v>308</v>
      </c>
      <c r="D4670" t="s">
        <v>8134</v>
      </c>
      <c r="E4670" t="s">
        <v>39</v>
      </c>
      <c r="F4670" t="s">
        <v>40</v>
      </c>
      <c r="G4670" t="s">
        <v>41</v>
      </c>
      <c r="H4670" t="s">
        <v>6595</v>
      </c>
      <c r="I4670" t="s">
        <v>8336</v>
      </c>
      <c r="J4670" s="4">
        <v>25542</v>
      </c>
    </row>
    <row r="4671" spans="1:10" x14ac:dyDescent="0.3">
      <c r="A4671" t="s">
        <v>8337</v>
      </c>
      <c r="B4671" s="4">
        <v>45685</v>
      </c>
      <c r="C4671" t="s">
        <v>422</v>
      </c>
      <c r="D4671" t="s">
        <v>8013</v>
      </c>
      <c r="E4671" t="s">
        <v>39</v>
      </c>
      <c r="F4671" t="s">
        <v>40</v>
      </c>
      <c r="G4671" t="s">
        <v>41</v>
      </c>
      <c r="H4671" t="s">
        <v>6595</v>
      </c>
      <c r="I4671" t="s">
        <v>8338</v>
      </c>
      <c r="J4671" s="4">
        <v>25675</v>
      </c>
    </row>
    <row r="4672" spans="1:10" x14ac:dyDescent="0.3">
      <c r="A4672" t="s">
        <v>8339</v>
      </c>
      <c r="B4672" s="4">
        <v>45685</v>
      </c>
      <c r="C4672" t="s">
        <v>344</v>
      </c>
      <c r="D4672" t="s">
        <v>345</v>
      </c>
      <c r="E4672" t="s">
        <v>39</v>
      </c>
      <c r="F4672" t="s">
        <v>40</v>
      </c>
      <c r="G4672" t="s">
        <v>41</v>
      </c>
      <c r="H4672" t="s">
        <v>6595</v>
      </c>
      <c r="I4672" t="s">
        <v>8338</v>
      </c>
      <c r="J4672" s="4">
        <v>25675</v>
      </c>
    </row>
    <row r="4673" spans="1:10" x14ac:dyDescent="0.3">
      <c r="A4673" t="s">
        <v>8340</v>
      </c>
      <c r="B4673" s="4">
        <v>45685</v>
      </c>
      <c r="C4673" t="s">
        <v>1359</v>
      </c>
      <c r="D4673" t="s">
        <v>1360</v>
      </c>
      <c r="E4673" t="s">
        <v>39</v>
      </c>
      <c r="F4673" t="s">
        <v>40</v>
      </c>
      <c r="G4673" t="s">
        <v>41</v>
      </c>
      <c r="H4673" t="s">
        <v>6595</v>
      </c>
      <c r="I4673" t="s">
        <v>8338</v>
      </c>
      <c r="J4673" s="4">
        <v>25675</v>
      </c>
    </row>
    <row r="4674" spans="1:10" x14ac:dyDescent="0.3">
      <c r="A4674" t="s">
        <v>8341</v>
      </c>
      <c r="B4674" s="4">
        <v>45685</v>
      </c>
      <c r="C4674" t="s">
        <v>431</v>
      </c>
      <c r="D4674" t="s">
        <v>8284</v>
      </c>
      <c r="E4674" t="s">
        <v>39</v>
      </c>
      <c r="F4674" t="s">
        <v>40</v>
      </c>
      <c r="G4674" t="s">
        <v>41</v>
      </c>
      <c r="H4674" t="s">
        <v>6595</v>
      </c>
      <c r="I4674" t="s">
        <v>8338</v>
      </c>
      <c r="J4674" s="4">
        <v>25675</v>
      </c>
    </row>
    <row r="4675" spans="1:10" x14ac:dyDescent="0.3">
      <c r="A4675" t="s">
        <v>8342</v>
      </c>
      <c r="B4675" s="4">
        <v>45685</v>
      </c>
      <c r="C4675" t="s">
        <v>739</v>
      </c>
      <c r="D4675" t="s">
        <v>6850</v>
      </c>
      <c r="E4675" t="s">
        <v>39</v>
      </c>
      <c r="F4675" t="s">
        <v>40</v>
      </c>
      <c r="G4675" t="s">
        <v>41</v>
      </c>
      <c r="H4675" t="s">
        <v>6595</v>
      </c>
      <c r="I4675" t="s">
        <v>8338</v>
      </c>
      <c r="J4675" s="4">
        <v>25675</v>
      </c>
    </row>
    <row r="4676" spans="1:10" x14ac:dyDescent="0.3">
      <c r="A4676" t="s">
        <v>8343</v>
      </c>
      <c r="B4676" s="4">
        <v>45685</v>
      </c>
      <c r="C4676" t="s">
        <v>656</v>
      </c>
      <c r="D4676" t="s">
        <v>6723</v>
      </c>
      <c r="E4676" t="s">
        <v>39</v>
      </c>
      <c r="F4676" t="s">
        <v>40</v>
      </c>
      <c r="G4676" t="s">
        <v>41</v>
      </c>
      <c r="H4676" t="s">
        <v>6595</v>
      </c>
      <c r="I4676" t="s">
        <v>8338</v>
      </c>
      <c r="J4676" s="4">
        <v>25675</v>
      </c>
    </row>
    <row r="4677" spans="1:10" x14ac:dyDescent="0.3">
      <c r="A4677" t="s">
        <v>8344</v>
      </c>
      <c r="B4677" s="4">
        <v>45685</v>
      </c>
      <c r="C4677" t="s">
        <v>673</v>
      </c>
      <c r="D4677" t="s">
        <v>7080</v>
      </c>
      <c r="E4677" t="s">
        <v>39</v>
      </c>
      <c r="F4677" t="s">
        <v>40</v>
      </c>
      <c r="G4677" t="s">
        <v>41</v>
      </c>
      <c r="H4677" t="s">
        <v>6595</v>
      </c>
      <c r="I4677" t="s">
        <v>8338</v>
      </c>
      <c r="J4677" s="4">
        <v>25675</v>
      </c>
    </row>
    <row r="4678" spans="1:10" x14ac:dyDescent="0.3">
      <c r="A4678" t="s">
        <v>8345</v>
      </c>
      <c r="B4678" s="4">
        <v>45685</v>
      </c>
      <c r="C4678" t="s">
        <v>899</v>
      </c>
      <c r="D4678" t="s">
        <v>900</v>
      </c>
      <c r="E4678" t="s">
        <v>39</v>
      </c>
      <c r="F4678" t="s">
        <v>40</v>
      </c>
      <c r="G4678" t="s">
        <v>41</v>
      </c>
      <c r="H4678" t="s">
        <v>6595</v>
      </c>
      <c r="I4678" t="s">
        <v>8338</v>
      </c>
      <c r="J4678" s="4">
        <v>25675</v>
      </c>
    </row>
    <row r="4679" spans="1:10" x14ac:dyDescent="0.3">
      <c r="A4679" t="s">
        <v>8346</v>
      </c>
      <c r="B4679" s="4">
        <v>45685</v>
      </c>
      <c r="C4679" t="s">
        <v>662</v>
      </c>
      <c r="D4679" t="s">
        <v>663</v>
      </c>
      <c r="E4679" t="s">
        <v>39</v>
      </c>
      <c r="F4679" t="s">
        <v>40</v>
      </c>
      <c r="G4679" t="s">
        <v>41</v>
      </c>
      <c r="H4679" t="s">
        <v>6595</v>
      </c>
      <c r="I4679" t="s">
        <v>8347</v>
      </c>
      <c r="J4679" s="4">
        <v>29222</v>
      </c>
    </row>
    <row r="4680" spans="1:10" x14ac:dyDescent="0.3">
      <c r="A4680" t="s">
        <v>8348</v>
      </c>
      <c r="B4680" s="4">
        <v>45686</v>
      </c>
      <c r="C4680" t="s">
        <v>1064</v>
      </c>
      <c r="D4680" t="s">
        <v>1065</v>
      </c>
      <c r="E4680" t="s">
        <v>39</v>
      </c>
      <c r="F4680" t="s">
        <v>40</v>
      </c>
      <c r="G4680" t="s">
        <v>41</v>
      </c>
      <c r="H4680" t="s">
        <v>6595</v>
      </c>
      <c r="I4680" t="s">
        <v>7130</v>
      </c>
      <c r="J4680" s="4">
        <v>33220</v>
      </c>
    </row>
    <row r="4681" spans="1:10" x14ac:dyDescent="0.3">
      <c r="A4681" t="s">
        <v>8349</v>
      </c>
      <c r="B4681" s="4">
        <v>45686</v>
      </c>
      <c r="C4681" t="s">
        <v>4857</v>
      </c>
      <c r="D4681" t="s">
        <v>4858</v>
      </c>
      <c r="E4681" t="s">
        <v>39</v>
      </c>
      <c r="F4681" t="s">
        <v>40</v>
      </c>
      <c r="G4681" t="s">
        <v>41</v>
      </c>
      <c r="H4681" t="s">
        <v>6595</v>
      </c>
      <c r="I4681" t="s">
        <v>7130</v>
      </c>
      <c r="J4681" s="4">
        <v>33220</v>
      </c>
    </row>
    <row r="4682" spans="1:10" x14ac:dyDescent="0.3">
      <c r="A4682" t="s">
        <v>8350</v>
      </c>
      <c r="B4682" s="4">
        <v>45686</v>
      </c>
      <c r="C4682" t="s">
        <v>328</v>
      </c>
      <c r="D4682" t="s">
        <v>8294</v>
      </c>
      <c r="E4682" t="s">
        <v>204</v>
      </c>
      <c r="F4682" t="s">
        <v>205</v>
      </c>
      <c r="G4682" t="s">
        <v>206</v>
      </c>
      <c r="H4682" t="s">
        <v>6595</v>
      </c>
      <c r="I4682" t="s">
        <v>6828</v>
      </c>
      <c r="J4682" s="4">
        <v>15471</v>
      </c>
    </row>
    <row r="4683" spans="1:10" x14ac:dyDescent="0.3">
      <c r="A4683" t="s">
        <v>8351</v>
      </c>
      <c r="B4683" s="4">
        <v>45686</v>
      </c>
      <c r="C4683" t="s">
        <v>328</v>
      </c>
      <c r="D4683" t="s">
        <v>329</v>
      </c>
      <c r="E4683" t="s">
        <v>204</v>
      </c>
      <c r="F4683" t="s">
        <v>205</v>
      </c>
      <c r="G4683" t="s">
        <v>206</v>
      </c>
      <c r="H4683" t="s">
        <v>6595</v>
      </c>
      <c r="I4683" t="s">
        <v>8352</v>
      </c>
      <c r="J4683" s="4">
        <v>14902</v>
      </c>
    </row>
    <row r="4684" spans="1:10" x14ac:dyDescent="0.3">
      <c r="A4684" t="s">
        <v>8353</v>
      </c>
      <c r="B4684" s="4">
        <v>45686</v>
      </c>
      <c r="C4684" t="s">
        <v>1563</v>
      </c>
      <c r="D4684" t="s">
        <v>6927</v>
      </c>
      <c r="E4684" t="s">
        <v>39</v>
      </c>
      <c r="F4684" t="s">
        <v>40</v>
      </c>
      <c r="G4684" t="s">
        <v>41</v>
      </c>
      <c r="H4684" t="s">
        <v>6595</v>
      </c>
      <c r="I4684" t="s">
        <v>6699</v>
      </c>
      <c r="J4684" s="4">
        <v>32240</v>
      </c>
    </row>
    <row r="4685" spans="1:10" x14ac:dyDescent="0.3">
      <c r="A4685" t="s">
        <v>8354</v>
      </c>
      <c r="B4685" s="4">
        <v>45686</v>
      </c>
      <c r="C4685" t="s">
        <v>525</v>
      </c>
      <c r="D4685" t="s">
        <v>526</v>
      </c>
      <c r="E4685" t="s">
        <v>39</v>
      </c>
      <c r="F4685" t="s">
        <v>40</v>
      </c>
      <c r="G4685" t="s">
        <v>41</v>
      </c>
      <c r="H4685" t="s">
        <v>6595</v>
      </c>
      <c r="I4685" t="s">
        <v>8326</v>
      </c>
      <c r="J4685" s="4">
        <v>22352</v>
      </c>
    </row>
    <row r="4686" spans="1:10" x14ac:dyDescent="0.3">
      <c r="A4686" t="s">
        <v>7133</v>
      </c>
      <c r="B4686" s="4">
        <v>45686</v>
      </c>
      <c r="C4686" t="s">
        <v>282</v>
      </c>
      <c r="D4686" t="s">
        <v>5000</v>
      </c>
      <c r="E4686" t="s">
        <v>39</v>
      </c>
      <c r="F4686" t="s">
        <v>40</v>
      </c>
      <c r="G4686" t="s">
        <v>41</v>
      </c>
      <c r="H4686" t="s">
        <v>6595</v>
      </c>
      <c r="I4686" t="s">
        <v>7130</v>
      </c>
      <c r="J4686" s="4">
        <v>33220</v>
      </c>
    </row>
    <row r="4687" spans="1:10" x14ac:dyDescent="0.3">
      <c r="A4687" t="s">
        <v>8355</v>
      </c>
      <c r="B4687" s="4">
        <v>45686</v>
      </c>
      <c r="C4687" t="s">
        <v>525</v>
      </c>
      <c r="D4687" t="s">
        <v>526</v>
      </c>
      <c r="E4687" t="s">
        <v>39</v>
      </c>
      <c r="F4687" t="s">
        <v>40</v>
      </c>
      <c r="G4687" t="s">
        <v>41</v>
      </c>
      <c r="H4687" t="s">
        <v>6595</v>
      </c>
      <c r="I4687" t="s">
        <v>7304</v>
      </c>
      <c r="J4687" s="4">
        <v>19587</v>
      </c>
    </row>
    <row r="4688" spans="1:10" x14ac:dyDescent="0.3">
      <c r="A4688" t="s">
        <v>8356</v>
      </c>
      <c r="B4688" s="4">
        <v>45686</v>
      </c>
      <c r="C4688" t="s">
        <v>314</v>
      </c>
      <c r="D4688" t="s">
        <v>315</v>
      </c>
      <c r="E4688" t="s">
        <v>51</v>
      </c>
      <c r="F4688" t="s">
        <v>52</v>
      </c>
      <c r="G4688" t="s">
        <v>53</v>
      </c>
      <c r="H4688" t="s">
        <v>6595</v>
      </c>
      <c r="I4688" t="s">
        <v>8357</v>
      </c>
      <c r="J4688" s="4">
        <v>22106</v>
      </c>
    </row>
    <row r="4689" spans="1:10" x14ac:dyDescent="0.3">
      <c r="A4689" t="s">
        <v>8358</v>
      </c>
      <c r="B4689" s="4">
        <v>45686</v>
      </c>
      <c r="C4689" t="s">
        <v>3102</v>
      </c>
      <c r="D4689" t="s">
        <v>5155</v>
      </c>
      <c r="E4689" t="s">
        <v>39</v>
      </c>
      <c r="F4689" t="s">
        <v>40</v>
      </c>
      <c r="G4689" t="s">
        <v>41</v>
      </c>
      <c r="H4689" t="s">
        <v>6595</v>
      </c>
      <c r="I4689" t="s">
        <v>8359</v>
      </c>
      <c r="J4689" s="4">
        <v>26252</v>
      </c>
    </row>
    <row r="4690" spans="1:10" x14ac:dyDescent="0.3">
      <c r="A4690" t="s">
        <v>8360</v>
      </c>
      <c r="B4690" s="4">
        <v>45686</v>
      </c>
      <c r="C4690" t="s">
        <v>1064</v>
      </c>
      <c r="D4690" t="s">
        <v>1065</v>
      </c>
      <c r="E4690" t="s">
        <v>39</v>
      </c>
      <c r="F4690" t="s">
        <v>40</v>
      </c>
      <c r="G4690" t="s">
        <v>41</v>
      </c>
      <c r="H4690" t="s">
        <v>6595</v>
      </c>
      <c r="I4690" t="s">
        <v>8359</v>
      </c>
      <c r="J4690" s="4">
        <v>26252</v>
      </c>
    </row>
    <row r="4691" spans="1:10" x14ac:dyDescent="0.3">
      <c r="A4691" t="s">
        <v>8361</v>
      </c>
      <c r="B4691" s="4">
        <v>45686</v>
      </c>
      <c r="C4691" t="s">
        <v>184</v>
      </c>
      <c r="D4691" t="s">
        <v>185</v>
      </c>
      <c r="E4691" t="s">
        <v>39</v>
      </c>
      <c r="F4691" t="s">
        <v>40</v>
      </c>
      <c r="G4691" t="s">
        <v>41</v>
      </c>
      <c r="H4691" t="s">
        <v>6595</v>
      </c>
      <c r="I4691" t="s">
        <v>7726</v>
      </c>
      <c r="J4691" s="4">
        <v>21377</v>
      </c>
    </row>
    <row r="4692" spans="1:10" x14ac:dyDescent="0.3">
      <c r="A4692" t="s">
        <v>8362</v>
      </c>
      <c r="B4692" s="4">
        <v>45686</v>
      </c>
      <c r="C4692" t="s">
        <v>554</v>
      </c>
      <c r="D4692" t="s">
        <v>555</v>
      </c>
      <c r="E4692" t="s">
        <v>39</v>
      </c>
      <c r="F4692" t="s">
        <v>40</v>
      </c>
      <c r="G4692" t="s">
        <v>41</v>
      </c>
      <c r="H4692" t="s">
        <v>6595</v>
      </c>
      <c r="I4692" t="s">
        <v>8127</v>
      </c>
      <c r="J4692" s="4">
        <v>27730</v>
      </c>
    </row>
    <row r="4693" spans="1:10" x14ac:dyDescent="0.3">
      <c r="A4693" t="s">
        <v>8363</v>
      </c>
      <c r="B4693" s="4">
        <v>45686</v>
      </c>
      <c r="C4693" t="s">
        <v>405</v>
      </c>
      <c r="D4693" t="s">
        <v>7744</v>
      </c>
      <c r="E4693" t="s">
        <v>39</v>
      </c>
      <c r="F4693" t="s">
        <v>40</v>
      </c>
      <c r="G4693" t="s">
        <v>41</v>
      </c>
      <c r="H4693" t="s">
        <v>6595</v>
      </c>
      <c r="I4693" t="s">
        <v>8364</v>
      </c>
      <c r="J4693" s="4">
        <v>22479</v>
      </c>
    </row>
    <row r="4694" spans="1:10" x14ac:dyDescent="0.3">
      <c r="A4694" t="s">
        <v>8365</v>
      </c>
      <c r="B4694" s="4">
        <v>45686</v>
      </c>
      <c r="C4694" t="s">
        <v>1064</v>
      </c>
      <c r="D4694" t="s">
        <v>1065</v>
      </c>
      <c r="E4694" t="s">
        <v>39</v>
      </c>
      <c r="F4694" t="s">
        <v>40</v>
      </c>
      <c r="G4694" t="s">
        <v>41</v>
      </c>
      <c r="H4694" t="s">
        <v>6595</v>
      </c>
      <c r="I4694" t="s">
        <v>8364</v>
      </c>
      <c r="J4694" s="4">
        <v>22479</v>
      </c>
    </row>
    <row r="4695" spans="1:10" x14ac:dyDescent="0.3">
      <c r="A4695" t="s">
        <v>8366</v>
      </c>
      <c r="B4695" s="4">
        <v>45686</v>
      </c>
      <c r="C4695" t="s">
        <v>4300</v>
      </c>
      <c r="D4695" t="s">
        <v>7123</v>
      </c>
      <c r="E4695" t="s">
        <v>39</v>
      </c>
      <c r="F4695" t="s">
        <v>40</v>
      </c>
      <c r="G4695" t="s">
        <v>41</v>
      </c>
      <c r="H4695" t="s">
        <v>6595</v>
      </c>
      <c r="I4695" t="s">
        <v>8367</v>
      </c>
      <c r="J4695" s="4">
        <v>22224</v>
      </c>
    </row>
    <row r="4696" spans="1:10" x14ac:dyDescent="0.3">
      <c r="A4696" t="s">
        <v>8368</v>
      </c>
      <c r="B4696" s="4">
        <v>45686</v>
      </c>
      <c r="C4696" t="s">
        <v>8369</v>
      </c>
      <c r="D4696" t="s">
        <v>8370</v>
      </c>
      <c r="E4696" t="s">
        <v>7052</v>
      </c>
      <c r="F4696" t="s">
        <v>7053</v>
      </c>
      <c r="G4696" t="s">
        <v>7054</v>
      </c>
      <c r="H4696" t="s">
        <v>6595</v>
      </c>
      <c r="I4696" t="s">
        <v>7055</v>
      </c>
      <c r="J4696" s="4">
        <v>15624</v>
      </c>
    </row>
    <row r="4697" spans="1:10" x14ac:dyDescent="0.3">
      <c r="A4697" t="s">
        <v>8371</v>
      </c>
      <c r="B4697" s="4">
        <v>45686</v>
      </c>
      <c r="C4697" t="s">
        <v>8372</v>
      </c>
      <c r="D4697" t="s">
        <v>8373</v>
      </c>
      <c r="E4697" t="s">
        <v>6986</v>
      </c>
      <c r="F4697" t="s">
        <v>6987</v>
      </c>
      <c r="G4697" t="s">
        <v>6988</v>
      </c>
      <c r="H4697" t="s">
        <v>6595</v>
      </c>
      <c r="I4697" t="s">
        <v>7072</v>
      </c>
      <c r="J4697" s="4">
        <v>15967</v>
      </c>
    </row>
    <row r="4698" spans="1:10" x14ac:dyDescent="0.3">
      <c r="A4698" t="s">
        <v>8374</v>
      </c>
      <c r="B4698" s="4">
        <v>45686</v>
      </c>
      <c r="C4698" t="s">
        <v>8375</v>
      </c>
      <c r="D4698" t="s">
        <v>5040</v>
      </c>
      <c r="E4698" t="s">
        <v>39</v>
      </c>
      <c r="F4698" t="s">
        <v>40</v>
      </c>
      <c r="G4698" t="s">
        <v>41</v>
      </c>
      <c r="H4698" t="s">
        <v>6595</v>
      </c>
      <c r="I4698" t="s">
        <v>8376</v>
      </c>
      <c r="J4698" s="4">
        <v>20940</v>
      </c>
    </row>
    <row r="4699" spans="1:10" x14ac:dyDescent="0.3">
      <c r="A4699" t="s">
        <v>8377</v>
      </c>
      <c r="B4699" s="4">
        <v>45686</v>
      </c>
      <c r="C4699" t="s">
        <v>2586</v>
      </c>
      <c r="D4699" t="s">
        <v>8378</v>
      </c>
      <c r="E4699" t="s">
        <v>39</v>
      </c>
      <c r="F4699" t="s">
        <v>40</v>
      </c>
      <c r="G4699" t="s">
        <v>41</v>
      </c>
      <c r="H4699" t="s">
        <v>6595</v>
      </c>
      <c r="I4699" t="s">
        <v>8379</v>
      </c>
      <c r="J4699" s="4">
        <v>30725</v>
      </c>
    </row>
    <row r="4700" spans="1:10" x14ac:dyDescent="0.3">
      <c r="A4700" t="s">
        <v>8380</v>
      </c>
      <c r="B4700" s="4">
        <v>45686</v>
      </c>
      <c r="C4700" t="s">
        <v>1067</v>
      </c>
      <c r="D4700" t="s">
        <v>8381</v>
      </c>
      <c r="E4700" t="s">
        <v>39</v>
      </c>
      <c r="F4700" t="s">
        <v>40</v>
      </c>
      <c r="G4700" t="s">
        <v>41</v>
      </c>
      <c r="H4700" t="s">
        <v>6595</v>
      </c>
      <c r="I4700" t="s">
        <v>8367</v>
      </c>
      <c r="J4700" s="4">
        <v>22224</v>
      </c>
    </row>
    <row r="4701" spans="1:10" x14ac:dyDescent="0.3">
      <c r="A4701" t="s">
        <v>8382</v>
      </c>
      <c r="B4701" s="4">
        <v>45686</v>
      </c>
      <c r="C4701" t="s">
        <v>2936</v>
      </c>
      <c r="D4701" t="s">
        <v>7632</v>
      </c>
      <c r="E4701" t="s">
        <v>39</v>
      </c>
      <c r="F4701" t="s">
        <v>40</v>
      </c>
      <c r="G4701" t="s">
        <v>41</v>
      </c>
      <c r="H4701" t="s">
        <v>6595</v>
      </c>
      <c r="I4701" t="s">
        <v>8383</v>
      </c>
      <c r="J4701" s="4">
        <v>29331</v>
      </c>
    </row>
    <row r="4702" spans="1:10" x14ac:dyDescent="0.3">
      <c r="A4702" t="s">
        <v>8384</v>
      </c>
      <c r="B4702" s="4">
        <v>45686</v>
      </c>
      <c r="C4702" t="s">
        <v>215</v>
      </c>
      <c r="D4702" t="s">
        <v>5719</v>
      </c>
      <c r="E4702" t="s">
        <v>39</v>
      </c>
      <c r="F4702" t="s">
        <v>40</v>
      </c>
      <c r="G4702" t="s">
        <v>41</v>
      </c>
      <c r="H4702" t="s">
        <v>6595</v>
      </c>
      <c r="I4702" t="s">
        <v>8383</v>
      </c>
      <c r="J4702" s="4">
        <v>29331</v>
      </c>
    </row>
    <row r="4703" spans="1:10" x14ac:dyDescent="0.3">
      <c r="A4703" t="s">
        <v>8385</v>
      </c>
      <c r="B4703" s="4">
        <v>45686</v>
      </c>
      <c r="C4703" t="s">
        <v>4010</v>
      </c>
      <c r="D4703" t="s">
        <v>4011</v>
      </c>
      <c r="E4703" t="s">
        <v>51</v>
      </c>
      <c r="F4703" t="s">
        <v>52</v>
      </c>
      <c r="G4703" t="s">
        <v>53</v>
      </c>
      <c r="H4703" t="s">
        <v>6595</v>
      </c>
      <c r="I4703" t="s">
        <v>7224</v>
      </c>
      <c r="J4703" s="4">
        <v>26060</v>
      </c>
    </row>
    <row r="4704" spans="1:10" x14ac:dyDescent="0.3">
      <c r="A4704" t="s">
        <v>8386</v>
      </c>
      <c r="B4704" s="4">
        <v>45686</v>
      </c>
      <c r="C4704" t="s">
        <v>2099</v>
      </c>
      <c r="D4704" t="s">
        <v>7629</v>
      </c>
      <c r="E4704" t="s">
        <v>51</v>
      </c>
      <c r="F4704" t="s">
        <v>52</v>
      </c>
      <c r="G4704" t="s">
        <v>53</v>
      </c>
      <c r="H4704" t="s">
        <v>6595</v>
      </c>
      <c r="I4704" t="s">
        <v>7224</v>
      </c>
      <c r="J4704" s="4">
        <v>26060</v>
      </c>
    </row>
    <row r="4705" spans="1:10" x14ac:dyDescent="0.3">
      <c r="A4705" t="s">
        <v>8387</v>
      </c>
      <c r="B4705" s="4">
        <v>45686</v>
      </c>
      <c r="C4705" t="s">
        <v>1107</v>
      </c>
      <c r="D4705" t="s">
        <v>1108</v>
      </c>
      <c r="E4705" t="s">
        <v>111</v>
      </c>
      <c r="F4705" t="s">
        <v>112</v>
      </c>
      <c r="G4705" t="s">
        <v>113</v>
      </c>
      <c r="H4705" t="s">
        <v>6595</v>
      </c>
      <c r="I4705" t="s">
        <v>8388</v>
      </c>
      <c r="J4705" s="4">
        <v>22097</v>
      </c>
    </row>
    <row r="4706" spans="1:10" x14ac:dyDescent="0.3">
      <c r="A4706" t="s">
        <v>8389</v>
      </c>
      <c r="B4706" s="4">
        <v>45686</v>
      </c>
      <c r="C4706" t="s">
        <v>136</v>
      </c>
      <c r="D4706" t="s">
        <v>6830</v>
      </c>
      <c r="E4706" t="s">
        <v>111</v>
      </c>
      <c r="F4706" t="s">
        <v>112</v>
      </c>
      <c r="G4706" t="s">
        <v>113</v>
      </c>
      <c r="H4706" t="s">
        <v>6595</v>
      </c>
      <c r="I4706" t="s">
        <v>8388</v>
      </c>
      <c r="J4706" s="4">
        <v>22097</v>
      </c>
    </row>
    <row r="4707" spans="1:10" x14ac:dyDescent="0.3">
      <c r="A4707" t="s">
        <v>8390</v>
      </c>
      <c r="B4707" s="4">
        <v>45686</v>
      </c>
      <c r="C4707" t="s">
        <v>8391</v>
      </c>
      <c r="D4707" t="s">
        <v>8392</v>
      </c>
      <c r="E4707" t="s">
        <v>111</v>
      </c>
      <c r="F4707" t="s">
        <v>112</v>
      </c>
      <c r="G4707" t="s">
        <v>113</v>
      </c>
      <c r="H4707" t="s">
        <v>6595</v>
      </c>
      <c r="I4707" t="s">
        <v>8388</v>
      </c>
      <c r="J4707" s="4">
        <v>22097</v>
      </c>
    </row>
    <row r="4708" spans="1:10" x14ac:dyDescent="0.3">
      <c r="A4708" t="s">
        <v>8393</v>
      </c>
      <c r="B4708" s="4">
        <v>45686</v>
      </c>
      <c r="C4708" t="s">
        <v>1563</v>
      </c>
      <c r="D4708" t="s">
        <v>6927</v>
      </c>
      <c r="E4708" t="s">
        <v>111</v>
      </c>
      <c r="F4708" t="s">
        <v>112</v>
      </c>
      <c r="G4708" t="s">
        <v>113</v>
      </c>
      <c r="H4708" t="s">
        <v>6595</v>
      </c>
      <c r="I4708" t="s">
        <v>8388</v>
      </c>
      <c r="J4708" s="4">
        <v>22097</v>
      </c>
    </row>
    <row r="4709" spans="1:10" x14ac:dyDescent="0.3">
      <c r="A4709" t="s">
        <v>8394</v>
      </c>
      <c r="B4709" s="4">
        <v>45686</v>
      </c>
      <c r="C4709" t="s">
        <v>520</v>
      </c>
      <c r="D4709" t="s">
        <v>7540</v>
      </c>
      <c r="E4709" t="s">
        <v>111</v>
      </c>
      <c r="F4709" t="s">
        <v>112</v>
      </c>
      <c r="G4709" t="s">
        <v>113</v>
      </c>
      <c r="H4709" t="s">
        <v>6595</v>
      </c>
      <c r="I4709" t="s">
        <v>8388</v>
      </c>
      <c r="J4709" s="4">
        <v>22097</v>
      </c>
    </row>
    <row r="4710" spans="1:10" x14ac:dyDescent="0.3">
      <c r="A4710" t="s">
        <v>8395</v>
      </c>
      <c r="B4710" s="4">
        <v>45686</v>
      </c>
      <c r="C4710" t="s">
        <v>357</v>
      </c>
      <c r="D4710" t="s">
        <v>5216</v>
      </c>
      <c r="E4710" t="s">
        <v>39</v>
      </c>
      <c r="F4710" t="s">
        <v>40</v>
      </c>
      <c r="G4710" t="s">
        <v>41</v>
      </c>
      <c r="H4710" t="s">
        <v>6595</v>
      </c>
      <c r="I4710" t="s">
        <v>8388</v>
      </c>
      <c r="J4710" s="4">
        <v>22097</v>
      </c>
    </row>
    <row r="4711" spans="1:10" x14ac:dyDescent="0.3">
      <c r="A4711" t="s">
        <v>8396</v>
      </c>
      <c r="B4711" s="4">
        <v>45686</v>
      </c>
      <c r="C4711" t="s">
        <v>311</v>
      </c>
      <c r="D4711" t="s">
        <v>3253</v>
      </c>
      <c r="E4711" t="s">
        <v>111</v>
      </c>
      <c r="F4711" t="s">
        <v>112</v>
      </c>
      <c r="G4711" t="s">
        <v>113</v>
      </c>
      <c r="H4711" t="s">
        <v>6595</v>
      </c>
      <c r="I4711" t="s">
        <v>8388</v>
      </c>
      <c r="J4711" s="4">
        <v>22097</v>
      </c>
    </row>
    <row r="4712" spans="1:10" x14ac:dyDescent="0.3">
      <c r="A4712" t="s">
        <v>8397</v>
      </c>
      <c r="B4712" s="4">
        <v>45686</v>
      </c>
      <c r="C4712" t="s">
        <v>71</v>
      </c>
      <c r="D4712" t="s">
        <v>7263</v>
      </c>
      <c r="E4712" t="s">
        <v>39</v>
      </c>
      <c r="F4712" t="s">
        <v>40</v>
      </c>
      <c r="G4712" t="s">
        <v>41</v>
      </c>
      <c r="H4712" t="s">
        <v>6595</v>
      </c>
      <c r="I4712" t="s">
        <v>7059</v>
      </c>
      <c r="J4712" s="4">
        <v>16873</v>
      </c>
    </row>
    <row r="4713" spans="1:10" x14ac:dyDescent="0.3">
      <c r="A4713" t="s">
        <v>8398</v>
      </c>
      <c r="B4713" s="4">
        <v>45686</v>
      </c>
      <c r="C4713" t="s">
        <v>921</v>
      </c>
      <c r="D4713" t="s">
        <v>8399</v>
      </c>
      <c r="E4713" t="s">
        <v>39</v>
      </c>
      <c r="F4713" t="s">
        <v>40</v>
      </c>
      <c r="G4713" t="s">
        <v>41</v>
      </c>
      <c r="H4713" t="s">
        <v>6595</v>
      </c>
      <c r="I4713" t="s">
        <v>7277</v>
      </c>
      <c r="J4713" s="4">
        <v>34607</v>
      </c>
    </row>
    <row r="4714" spans="1:10" x14ac:dyDescent="0.3">
      <c r="A4714" t="s">
        <v>8400</v>
      </c>
      <c r="B4714" s="4">
        <v>45686</v>
      </c>
      <c r="C4714" t="s">
        <v>656</v>
      </c>
      <c r="D4714" t="s">
        <v>6723</v>
      </c>
      <c r="E4714" t="s">
        <v>39</v>
      </c>
      <c r="F4714" t="s">
        <v>40</v>
      </c>
      <c r="G4714" t="s">
        <v>41</v>
      </c>
      <c r="H4714" t="s">
        <v>6595</v>
      </c>
      <c r="I4714" t="s">
        <v>7277</v>
      </c>
      <c r="J4714" s="4">
        <v>34607</v>
      </c>
    </row>
    <row r="4715" spans="1:10" x14ac:dyDescent="0.3">
      <c r="A4715" t="s">
        <v>8401</v>
      </c>
      <c r="B4715" s="4">
        <v>45686</v>
      </c>
      <c r="C4715" t="s">
        <v>8402</v>
      </c>
      <c r="D4715" t="s">
        <v>8403</v>
      </c>
      <c r="E4715" t="s">
        <v>39</v>
      </c>
      <c r="F4715" t="s">
        <v>40</v>
      </c>
      <c r="G4715" t="s">
        <v>41</v>
      </c>
      <c r="H4715" t="s">
        <v>6595</v>
      </c>
      <c r="I4715" t="s">
        <v>8404</v>
      </c>
      <c r="J4715" s="4">
        <v>23584</v>
      </c>
    </row>
    <row r="4716" spans="1:10" x14ac:dyDescent="0.3">
      <c r="A4716" t="s">
        <v>8405</v>
      </c>
      <c r="B4716" s="4">
        <v>45686</v>
      </c>
      <c r="C4716" t="s">
        <v>3679</v>
      </c>
      <c r="D4716" t="s">
        <v>8406</v>
      </c>
      <c r="E4716" t="s">
        <v>39</v>
      </c>
      <c r="F4716" t="s">
        <v>40</v>
      </c>
      <c r="G4716" t="s">
        <v>41</v>
      </c>
      <c r="H4716" t="s">
        <v>6595</v>
      </c>
      <c r="I4716" t="s">
        <v>7059</v>
      </c>
      <c r="J4716" s="4">
        <v>16873</v>
      </c>
    </row>
    <row r="4717" spans="1:10" x14ac:dyDescent="0.3">
      <c r="A4717" t="s">
        <v>8407</v>
      </c>
      <c r="B4717" s="4">
        <v>45686</v>
      </c>
      <c r="C4717" t="s">
        <v>1107</v>
      </c>
      <c r="D4717" t="s">
        <v>1108</v>
      </c>
      <c r="E4717" t="s">
        <v>39</v>
      </c>
      <c r="F4717" t="s">
        <v>40</v>
      </c>
      <c r="G4717" t="s">
        <v>41</v>
      </c>
      <c r="H4717" t="s">
        <v>6595</v>
      </c>
      <c r="I4717" t="s">
        <v>8376</v>
      </c>
      <c r="J4717" s="4">
        <v>20940</v>
      </c>
    </row>
    <row r="4718" spans="1:10" x14ac:dyDescent="0.3">
      <c r="A4718" t="s">
        <v>8408</v>
      </c>
      <c r="B4718" s="4">
        <v>45686</v>
      </c>
      <c r="C4718" t="s">
        <v>2127</v>
      </c>
      <c r="D4718" t="s">
        <v>8409</v>
      </c>
      <c r="E4718" t="s">
        <v>2129</v>
      </c>
      <c r="F4718" t="s">
        <v>2130</v>
      </c>
      <c r="G4718" t="s">
        <v>2131</v>
      </c>
      <c r="H4718" t="s">
        <v>6595</v>
      </c>
      <c r="I4718" t="s">
        <v>6896</v>
      </c>
      <c r="J4718" s="4">
        <v>34362</v>
      </c>
    </row>
    <row r="4719" spans="1:10" x14ac:dyDescent="0.3">
      <c r="A4719" t="s">
        <v>8410</v>
      </c>
      <c r="B4719" s="4">
        <v>45686</v>
      </c>
      <c r="C4719" t="s">
        <v>1014</v>
      </c>
      <c r="D4719" t="s">
        <v>3008</v>
      </c>
      <c r="E4719" t="s">
        <v>2129</v>
      </c>
      <c r="F4719" t="s">
        <v>2130</v>
      </c>
      <c r="G4719" t="s">
        <v>2131</v>
      </c>
      <c r="H4719" t="s">
        <v>6595</v>
      </c>
      <c r="I4719" t="s">
        <v>6896</v>
      </c>
      <c r="J4719" s="4">
        <v>34362</v>
      </c>
    </row>
    <row r="4720" spans="1:10" x14ac:dyDescent="0.3">
      <c r="A4720" t="s">
        <v>8411</v>
      </c>
      <c r="B4720" s="4">
        <v>45686</v>
      </c>
      <c r="C4720" t="s">
        <v>8412</v>
      </c>
      <c r="D4720" t="s">
        <v>8413</v>
      </c>
      <c r="E4720" t="s">
        <v>2129</v>
      </c>
      <c r="F4720" t="s">
        <v>2130</v>
      </c>
      <c r="G4720" t="s">
        <v>2131</v>
      </c>
      <c r="H4720" t="s">
        <v>6595</v>
      </c>
      <c r="I4720" t="s">
        <v>6896</v>
      </c>
      <c r="J4720" s="4">
        <v>34362</v>
      </c>
    </row>
    <row r="4721" spans="1:10" x14ac:dyDescent="0.3">
      <c r="A4721" t="s">
        <v>8414</v>
      </c>
      <c r="B4721" s="4">
        <v>45686</v>
      </c>
      <c r="C4721" t="s">
        <v>7446</v>
      </c>
      <c r="D4721" t="s">
        <v>6786</v>
      </c>
      <c r="E4721" t="s">
        <v>7101</v>
      </c>
      <c r="F4721" t="s">
        <v>7102</v>
      </c>
      <c r="G4721" t="s">
        <v>7103</v>
      </c>
      <c r="H4721" t="s">
        <v>6595</v>
      </c>
      <c r="I4721" t="s">
        <v>7104</v>
      </c>
      <c r="J4721" s="4">
        <v>14667</v>
      </c>
    </row>
    <row r="4722" spans="1:10" x14ac:dyDescent="0.3">
      <c r="A4722" t="s">
        <v>8415</v>
      </c>
      <c r="B4722" s="4">
        <v>45686</v>
      </c>
      <c r="C4722" t="s">
        <v>1247</v>
      </c>
      <c r="D4722" t="s">
        <v>8416</v>
      </c>
      <c r="E4722" t="s">
        <v>39</v>
      </c>
      <c r="F4722" t="s">
        <v>40</v>
      </c>
      <c r="G4722" t="s">
        <v>41</v>
      </c>
      <c r="H4722" t="s">
        <v>6595</v>
      </c>
      <c r="I4722" t="s">
        <v>7130</v>
      </c>
      <c r="J4722" s="4">
        <v>33220</v>
      </c>
    </row>
    <row r="4723" spans="1:10" x14ac:dyDescent="0.3">
      <c r="A4723" t="s">
        <v>8417</v>
      </c>
      <c r="B4723" s="4">
        <v>45686</v>
      </c>
      <c r="C4723" t="s">
        <v>2860</v>
      </c>
      <c r="D4723" t="s">
        <v>2861</v>
      </c>
      <c r="E4723" t="s">
        <v>39</v>
      </c>
      <c r="F4723" t="s">
        <v>40</v>
      </c>
      <c r="G4723" t="s">
        <v>41</v>
      </c>
      <c r="H4723" t="s">
        <v>6595</v>
      </c>
      <c r="I4723" t="s">
        <v>7130</v>
      </c>
      <c r="J4723" s="4">
        <v>33220</v>
      </c>
    </row>
    <row r="4724" spans="1:10" x14ac:dyDescent="0.3">
      <c r="A4724" t="s">
        <v>8418</v>
      </c>
      <c r="B4724" s="4">
        <v>45686</v>
      </c>
      <c r="C4724" t="s">
        <v>826</v>
      </c>
      <c r="D4724" t="s">
        <v>185</v>
      </c>
      <c r="E4724" t="s">
        <v>6621</v>
      </c>
      <c r="F4724" t="s">
        <v>6622</v>
      </c>
      <c r="G4724" t="s">
        <v>6623</v>
      </c>
      <c r="H4724" t="s">
        <v>6595</v>
      </c>
      <c r="I4724" t="s">
        <v>8419</v>
      </c>
      <c r="J4724" s="4">
        <v>37156</v>
      </c>
    </row>
    <row r="4725" spans="1:10" x14ac:dyDescent="0.3">
      <c r="A4725" t="s">
        <v>8420</v>
      </c>
      <c r="B4725" s="4">
        <v>45686</v>
      </c>
      <c r="C4725" t="s">
        <v>8421</v>
      </c>
      <c r="D4725" t="s">
        <v>8422</v>
      </c>
      <c r="E4725" t="s">
        <v>6621</v>
      </c>
      <c r="F4725" t="s">
        <v>6622</v>
      </c>
      <c r="G4725" t="s">
        <v>6623</v>
      </c>
      <c r="H4725" t="s">
        <v>6595</v>
      </c>
      <c r="I4725" t="s">
        <v>8419</v>
      </c>
      <c r="J4725" s="4">
        <v>37156</v>
      </c>
    </row>
    <row r="4726" spans="1:10" x14ac:dyDescent="0.3">
      <c r="A4726" t="s">
        <v>8423</v>
      </c>
      <c r="B4726" s="4">
        <v>45686</v>
      </c>
      <c r="C4726" t="s">
        <v>8424</v>
      </c>
      <c r="D4726" t="s">
        <v>5155</v>
      </c>
      <c r="E4726" t="s">
        <v>6621</v>
      </c>
      <c r="F4726" t="s">
        <v>6622</v>
      </c>
      <c r="G4726" t="s">
        <v>6623</v>
      </c>
      <c r="H4726" t="s">
        <v>6595</v>
      </c>
      <c r="I4726" t="s">
        <v>8419</v>
      </c>
      <c r="J4726" s="4">
        <v>37156</v>
      </c>
    </row>
    <row r="4727" spans="1:10" x14ac:dyDescent="0.3">
      <c r="A4727" t="s">
        <v>8425</v>
      </c>
      <c r="B4727" s="4">
        <v>45686</v>
      </c>
      <c r="C4727" t="s">
        <v>209</v>
      </c>
      <c r="D4727" t="s">
        <v>210</v>
      </c>
      <c r="E4727" t="s">
        <v>7030</v>
      </c>
      <c r="F4727" t="s">
        <v>7031</v>
      </c>
      <c r="G4727" t="s">
        <v>1581</v>
      </c>
      <c r="H4727" t="s">
        <v>6595</v>
      </c>
      <c r="I4727" t="s">
        <v>7171</v>
      </c>
      <c r="J4727" s="4">
        <v>20278</v>
      </c>
    </row>
    <row r="4728" spans="1:10" x14ac:dyDescent="0.3">
      <c r="A4728" t="s">
        <v>8426</v>
      </c>
      <c r="B4728" s="4">
        <v>45686</v>
      </c>
      <c r="C4728" t="s">
        <v>347</v>
      </c>
      <c r="D4728" t="s">
        <v>7115</v>
      </c>
      <c r="E4728" t="s">
        <v>39</v>
      </c>
      <c r="F4728" t="s">
        <v>40</v>
      </c>
      <c r="G4728" t="s">
        <v>41</v>
      </c>
      <c r="H4728" t="s">
        <v>6595</v>
      </c>
      <c r="I4728" t="s">
        <v>6876</v>
      </c>
      <c r="J4728" s="4">
        <v>25956</v>
      </c>
    </row>
    <row r="4729" spans="1:10" x14ac:dyDescent="0.3">
      <c r="A4729" t="s">
        <v>8427</v>
      </c>
      <c r="B4729" s="4">
        <v>45686</v>
      </c>
      <c r="C4729" t="s">
        <v>2480</v>
      </c>
      <c r="D4729" t="s">
        <v>8428</v>
      </c>
      <c r="E4729" t="s">
        <v>39</v>
      </c>
      <c r="F4729" t="s">
        <v>40</v>
      </c>
      <c r="G4729" t="s">
        <v>41</v>
      </c>
      <c r="H4729" t="s">
        <v>6595</v>
      </c>
      <c r="I4729" t="s">
        <v>6702</v>
      </c>
      <c r="J4729" s="4">
        <v>19262</v>
      </c>
    </row>
    <row r="4730" spans="1:10" x14ac:dyDescent="0.3">
      <c r="A4730" t="s">
        <v>8429</v>
      </c>
      <c r="B4730" s="4">
        <v>45686</v>
      </c>
      <c r="C4730" t="s">
        <v>574</v>
      </c>
      <c r="D4730" t="s">
        <v>1164</v>
      </c>
      <c r="E4730" t="s">
        <v>39</v>
      </c>
      <c r="F4730" t="s">
        <v>40</v>
      </c>
      <c r="G4730" t="s">
        <v>41</v>
      </c>
      <c r="H4730" t="s">
        <v>6595</v>
      </c>
      <c r="I4730" t="s">
        <v>6702</v>
      </c>
      <c r="J4730" s="4">
        <v>19262</v>
      </c>
    </row>
    <row r="4731" spans="1:10" x14ac:dyDescent="0.3">
      <c r="A4731" t="s">
        <v>8430</v>
      </c>
      <c r="B4731" s="4">
        <v>45686</v>
      </c>
      <c r="C4731" t="s">
        <v>8431</v>
      </c>
      <c r="D4731" t="s">
        <v>8432</v>
      </c>
      <c r="E4731" t="s">
        <v>8433</v>
      </c>
      <c r="F4731" t="s">
        <v>8434</v>
      </c>
      <c r="G4731" t="s">
        <v>8435</v>
      </c>
      <c r="H4731" t="s">
        <v>6595</v>
      </c>
      <c r="I4731" t="s">
        <v>7055</v>
      </c>
      <c r="J4731" s="4">
        <v>15624</v>
      </c>
    </row>
    <row r="4732" spans="1:10" x14ac:dyDescent="0.3">
      <c r="A4732" t="s">
        <v>8436</v>
      </c>
      <c r="B4732" s="4">
        <v>45686</v>
      </c>
      <c r="C4732" t="s">
        <v>7018</v>
      </c>
      <c r="D4732" t="s">
        <v>7019</v>
      </c>
      <c r="E4732" t="s">
        <v>6986</v>
      </c>
      <c r="F4732" t="s">
        <v>6987</v>
      </c>
      <c r="G4732" t="s">
        <v>6988</v>
      </c>
      <c r="H4732" t="s">
        <v>6595</v>
      </c>
      <c r="I4732" t="s">
        <v>7072</v>
      </c>
      <c r="J4732" s="4">
        <v>15967</v>
      </c>
    </row>
    <row r="4733" spans="1:10" x14ac:dyDescent="0.3">
      <c r="A4733" t="s">
        <v>8437</v>
      </c>
      <c r="B4733" s="4">
        <v>45686</v>
      </c>
      <c r="C4733" t="s">
        <v>8438</v>
      </c>
      <c r="D4733" t="s">
        <v>1729</v>
      </c>
      <c r="E4733" t="s">
        <v>51</v>
      </c>
      <c r="F4733" t="s">
        <v>52</v>
      </c>
      <c r="G4733" t="s">
        <v>53</v>
      </c>
      <c r="H4733" t="s">
        <v>6595</v>
      </c>
      <c r="I4733" t="s">
        <v>8439</v>
      </c>
      <c r="J4733" s="4">
        <v>22392</v>
      </c>
    </row>
    <row r="4734" spans="1:10" x14ac:dyDescent="0.3">
      <c r="A4734" t="s">
        <v>8440</v>
      </c>
      <c r="B4734" s="4">
        <v>45686</v>
      </c>
      <c r="C4734" t="s">
        <v>8441</v>
      </c>
      <c r="D4734" t="s">
        <v>8442</v>
      </c>
      <c r="E4734" t="s">
        <v>51</v>
      </c>
      <c r="F4734" t="s">
        <v>52</v>
      </c>
      <c r="G4734" t="s">
        <v>53</v>
      </c>
      <c r="H4734" t="s">
        <v>6595</v>
      </c>
      <c r="I4734" t="s">
        <v>8439</v>
      </c>
      <c r="J4734" s="4">
        <v>22392</v>
      </c>
    </row>
    <row r="4735" spans="1:10" x14ac:dyDescent="0.3">
      <c r="A4735" t="s">
        <v>8443</v>
      </c>
      <c r="B4735" s="4">
        <v>45686</v>
      </c>
      <c r="C4735" t="s">
        <v>8444</v>
      </c>
      <c r="D4735" t="s">
        <v>6609</v>
      </c>
      <c r="E4735" t="s">
        <v>51</v>
      </c>
      <c r="F4735" t="s">
        <v>52</v>
      </c>
      <c r="G4735" t="s">
        <v>53</v>
      </c>
      <c r="H4735" t="s">
        <v>6595</v>
      </c>
      <c r="I4735" t="s">
        <v>8439</v>
      </c>
      <c r="J4735" s="4">
        <v>22392</v>
      </c>
    </row>
    <row r="4736" spans="1:10" x14ac:dyDescent="0.3">
      <c r="A4736" t="s">
        <v>8445</v>
      </c>
      <c r="B4736" s="4">
        <v>45686</v>
      </c>
      <c r="C4736" t="s">
        <v>8446</v>
      </c>
      <c r="D4736" t="s">
        <v>7537</v>
      </c>
      <c r="E4736" t="s">
        <v>8447</v>
      </c>
      <c r="F4736" t="s">
        <v>8448</v>
      </c>
      <c r="G4736" t="s">
        <v>8449</v>
      </c>
      <c r="H4736" t="s">
        <v>6595</v>
      </c>
      <c r="I4736" t="s">
        <v>8439</v>
      </c>
      <c r="J4736" s="4">
        <v>22392</v>
      </c>
    </row>
    <row r="4737" spans="1:10" x14ac:dyDescent="0.3">
      <c r="A4737" t="s">
        <v>8450</v>
      </c>
      <c r="B4737" s="4">
        <v>45686</v>
      </c>
      <c r="C4737" t="s">
        <v>81</v>
      </c>
      <c r="D4737" t="s">
        <v>6901</v>
      </c>
      <c r="E4737" t="s">
        <v>204</v>
      </c>
      <c r="F4737" t="s">
        <v>205</v>
      </c>
      <c r="G4737" t="s">
        <v>206</v>
      </c>
      <c r="H4737" t="s">
        <v>6595</v>
      </c>
      <c r="I4737" t="s">
        <v>8451</v>
      </c>
      <c r="J4737" s="4">
        <v>16976</v>
      </c>
    </row>
    <row r="4738" spans="1:10" x14ac:dyDescent="0.3">
      <c r="A4738" t="s">
        <v>8452</v>
      </c>
      <c r="B4738" s="4">
        <v>45686</v>
      </c>
      <c r="C4738" t="s">
        <v>673</v>
      </c>
      <c r="D4738" t="s">
        <v>7080</v>
      </c>
      <c r="E4738" t="s">
        <v>7048</v>
      </c>
      <c r="F4738" t="s">
        <v>7049</v>
      </c>
      <c r="G4738" t="s">
        <v>6355</v>
      </c>
      <c r="H4738" t="s">
        <v>6595</v>
      </c>
      <c r="I4738" t="s">
        <v>7616</v>
      </c>
      <c r="J4738" s="4">
        <v>21035</v>
      </c>
    </row>
    <row r="4739" spans="1:10" x14ac:dyDescent="0.3">
      <c r="A4739" t="s">
        <v>8453</v>
      </c>
      <c r="B4739" s="4">
        <v>45686</v>
      </c>
      <c r="C4739" t="s">
        <v>422</v>
      </c>
      <c r="D4739" t="s">
        <v>8013</v>
      </c>
      <c r="E4739" t="s">
        <v>39</v>
      </c>
      <c r="F4739" t="s">
        <v>40</v>
      </c>
      <c r="G4739" t="s">
        <v>41</v>
      </c>
      <c r="H4739" t="s">
        <v>6595</v>
      </c>
      <c r="I4739" t="s">
        <v>8454</v>
      </c>
      <c r="J4739" s="4">
        <v>26576</v>
      </c>
    </row>
    <row r="4740" spans="1:10" x14ac:dyDescent="0.3">
      <c r="A4740" t="s">
        <v>8455</v>
      </c>
      <c r="B4740" s="4">
        <v>45686</v>
      </c>
      <c r="C4740" t="s">
        <v>105</v>
      </c>
      <c r="D4740" t="s">
        <v>6614</v>
      </c>
      <c r="E4740" t="s">
        <v>39</v>
      </c>
      <c r="F4740" t="s">
        <v>40</v>
      </c>
      <c r="G4740" t="s">
        <v>41</v>
      </c>
      <c r="H4740" t="s">
        <v>6595</v>
      </c>
      <c r="I4740" t="s">
        <v>8454</v>
      </c>
      <c r="J4740" s="4">
        <v>26576</v>
      </c>
    </row>
    <row r="4741" spans="1:10" x14ac:dyDescent="0.3">
      <c r="A4741" t="s">
        <v>8456</v>
      </c>
      <c r="B4741" s="4">
        <v>45686</v>
      </c>
      <c r="C4741" t="s">
        <v>7288</v>
      </c>
      <c r="D4741" t="s">
        <v>8198</v>
      </c>
      <c r="E4741" t="s">
        <v>39</v>
      </c>
      <c r="F4741" t="s">
        <v>40</v>
      </c>
      <c r="G4741" t="s">
        <v>41</v>
      </c>
      <c r="H4741" t="s">
        <v>6595</v>
      </c>
      <c r="I4741" t="s">
        <v>1533</v>
      </c>
      <c r="J4741" s="4">
        <v>25608</v>
      </c>
    </row>
    <row r="4742" spans="1:10" x14ac:dyDescent="0.3">
      <c r="A4742" t="s">
        <v>8457</v>
      </c>
      <c r="B4742" s="4">
        <v>45686</v>
      </c>
      <c r="C4742" t="s">
        <v>3523</v>
      </c>
      <c r="D4742" t="s">
        <v>8458</v>
      </c>
      <c r="E4742" t="s">
        <v>8459</v>
      </c>
      <c r="F4742" t="s">
        <v>8460</v>
      </c>
      <c r="G4742" t="s">
        <v>6955</v>
      </c>
      <c r="H4742" t="s">
        <v>6595</v>
      </c>
      <c r="I4742" t="s">
        <v>6758</v>
      </c>
      <c r="J4742" s="4">
        <v>18826</v>
      </c>
    </row>
    <row r="4743" spans="1:10" x14ac:dyDescent="0.3">
      <c r="A4743" t="s">
        <v>8461</v>
      </c>
      <c r="B4743" s="4">
        <v>45686</v>
      </c>
      <c r="C4743" t="s">
        <v>656</v>
      </c>
      <c r="D4743" t="s">
        <v>6723</v>
      </c>
      <c r="E4743" t="s">
        <v>39</v>
      </c>
      <c r="F4743" t="s">
        <v>40</v>
      </c>
      <c r="G4743" t="s">
        <v>41</v>
      </c>
      <c r="H4743" t="s">
        <v>6595</v>
      </c>
      <c r="I4743" t="s">
        <v>7682</v>
      </c>
      <c r="J4743" s="4">
        <v>31860</v>
      </c>
    </row>
    <row r="4744" spans="1:10" x14ac:dyDescent="0.3">
      <c r="A4744" t="s">
        <v>8462</v>
      </c>
      <c r="B4744" s="4">
        <v>45686</v>
      </c>
      <c r="C4744" t="s">
        <v>184</v>
      </c>
      <c r="D4744" t="s">
        <v>185</v>
      </c>
      <c r="E4744" t="s">
        <v>39</v>
      </c>
      <c r="F4744" t="s">
        <v>40</v>
      </c>
      <c r="G4744" t="s">
        <v>41</v>
      </c>
      <c r="H4744" t="s">
        <v>6595</v>
      </c>
      <c r="I4744" t="s">
        <v>7682</v>
      </c>
      <c r="J4744" s="4">
        <v>31860</v>
      </c>
    </row>
    <row r="4745" spans="1:10" x14ac:dyDescent="0.3">
      <c r="A4745" t="s">
        <v>8463</v>
      </c>
      <c r="B4745" s="4">
        <v>45686</v>
      </c>
      <c r="C4745" t="s">
        <v>1038</v>
      </c>
      <c r="D4745" t="s">
        <v>1039</v>
      </c>
      <c r="E4745" t="s">
        <v>39</v>
      </c>
      <c r="F4745" t="s">
        <v>40</v>
      </c>
      <c r="G4745" t="s">
        <v>41</v>
      </c>
      <c r="H4745" t="s">
        <v>6595</v>
      </c>
      <c r="I4745" t="s">
        <v>7682</v>
      </c>
      <c r="J4745" s="4">
        <v>31860</v>
      </c>
    </row>
    <row r="4746" spans="1:10" x14ac:dyDescent="0.3">
      <c r="A4746" t="s">
        <v>8464</v>
      </c>
      <c r="B4746" s="4">
        <v>45686</v>
      </c>
      <c r="C4746" t="s">
        <v>1326</v>
      </c>
      <c r="D4746" t="s">
        <v>7159</v>
      </c>
      <c r="E4746" t="s">
        <v>39</v>
      </c>
      <c r="F4746" t="s">
        <v>40</v>
      </c>
      <c r="G4746" t="s">
        <v>41</v>
      </c>
      <c r="H4746" t="s">
        <v>6595</v>
      </c>
      <c r="I4746" t="s">
        <v>7682</v>
      </c>
      <c r="J4746" s="4">
        <v>31860</v>
      </c>
    </row>
    <row r="4747" spans="1:10" x14ac:dyDescent="0.3">
      <c r="A4747" t="s">
        <v>8465</v>
      </c>
      <c r="B4747" s="4">
        <v>45686</v>
      </c>
      <c r="C4747" t="s">
        <v>174</v>
      </c>
      <c r="D4747" t="s">
        <v>7240</v>
      </c>
      <c r="E4747" t="s">
        <v>39</v>
      </c>
      <c r="F4747" t="s">
        <v>40</v>
      </c>
      <c r="G4747" t="s">
        <v>41</v>
      </c>
      <c r="H4747" t="s">
        <v>6595</v>
      </c>
      <c r="I4747" t="s">
        <v>7682</v>
      </c>
      <c r="J4747" s="4">
        <v>31860</v>
      </c>
    </row>
    <row r="4748" spans="1:10" x14ac:dyDescent="0.3">
      <c r="A4748" t="s">
        <v>8466</v>
      </c>
      <c r="B4748" s="4">
        <v>45686</v>
      </c>
      <c r="C4748" t="s">
        <v>367</v>
      </c>
      <c r="D4748" t="s">
        <v>6899</v>
      </c>
      <c r="E4748" t="s">
        <v>51</v>
      </c>
      <c r="F4748" t="s">
        <v>52</v>
      </c>
      <c r="G4748" t="s">
        <v>53</v>
      </c>
      <c r="H4748" t="s">
        <v>6595</v>
      </c>
      <c r="I4748" t="s">
        <v>8439</v>
      </c>
      <c r="J4748" s="4">
        <v>22392</v>
      </c>
    </row>
    <row r="4749" spans="1:10" x14ac:dyDescent="0.3">
      <c r="A4749" t="s">
        <v>8467</v>
      </c>
      <c r="B4749" s="4">
        <v>45686</v>
      </c>
      <c r="C4749" t="s">
        <v>120</v>
      </c>
      <c r="D4749" t="s">
        <v>7110</v>
      </c>
      <c r="E4749" t="s">
        <v>51</v>
      </c>
      <c r="F4749" t="s">
        <v>52</v>
      </c>
      <c r="G4749" t="s">
        <v>53</v>
      </c>
      <c r="H4749" t="s">
        <v>6595</v>
      </c>
      <c r="I4749" t="s">
        <v>8439</v>
      </c>
      <c r="J4749" s="4">
        <v>22392</v>
      </c>
    </row>
    <row r="4750" spans="1:10" x14ac:dyDescent="0.3">
      <c r="A4750" t="s">
        <v>8468</v>
      </c>
      <c r="B4750" s="4">
        <v>45686</v>
      </c>
      <c r="C4750" t="s">
        <v>8469</v>
      </c>
      <c r="D4750" t="s">
        <v>8470</v>
      </c>
      <c r="E4750" t="s">
        <v>6665</v>
      </c>
      <c r="F4750" t="s">
        <v>6666</v>
      </c>
      <c r="G4750" t="s">
        <v>6667</v>
      </c>
      <c r="H4750" t="s">
        <v>6595</v>
      </c>
      <c r="I4750" t="s">
        <v>6886</v>
      </c>
      <c r="J4750" s="4">
        <v>24003</v>
      </c>
    </row>
    <row r="4751" spans="1:10" x14ac:dyDescent="0.3">
      <c r="A4751" t="s">
        <v>8471</v>
      </c>
      <c r="B4751" s="4">
        <v>45686</v>
      </c>
      <c r="C4751" t="s">
        <v>1587</v>
      </c>
      <c r="D4751" t="s">
        <v>7154</v>
      </c>
      <c r="E4751" t="s">
        <v>39</v>
      </c>
      <c r="F4751" t="s">
        <v>40</v>
      </c>
      <c r="G4751" t="s">
        <v>41</v>
      </c>
      <c r="H4751" t="s">
        <v>6595</v>
      </c>
      <c r="I4751" t="s">
        <v>7130</v>
      </c>
      <c r="J4751" s="4">
        <v>33220</v>
      </c>
    </row>
    <row r="4752" spans="1:10" x14ac:dyDescent="0.3">
      <c r="A4752" t="s">
        <v>8472</v>
      </c>
      <c r="B4752" s="4">
        <v>45686</v>
      </c>
      <c r="C4752" t="s">
        <v>8473</v>
      </c>
      <c r="D4752" t="s">
        <v>8474</v>
      </c>
      <c r="E4752" t="s">
        <v>6665</v>
      </c>
      <c r="F4752" t="s">
        <v>6666</v>
      </c>
      <c r="G4752" t="s">
        <v>6667</v>
      </c>
      <c r="H4752" t="s">
        <v>6595</v>
      </c>
      <c r="I4752" t="s">
        <v>6886</v>
      </c>
      <c r="J4752" s="4">
        <v>24003</v>
      </c>
    </row>
    <row r="4753" spans="1:10" x14ac:dyDescent="0.3">
      <c r="A4753" t="s">
        <v>8475</v>
      </c>
      <c r="B4753" s="4">
        <v>45686</v>
      </c>
      <c r="C4753" t="s">
        <v>202</v>
      </c>
      <c r="D4753" t="s">
        <v>7046</v>
      </c>
      <c r="E4753" t="s">
        <v>6665</v>
      </c>
      <c r="F4753" t="s">
        <v>6666</v>
      </c>
      <c r="G4753" t="s">
        <v>6667</v>
      </c>
      <c r="H4753" t="s">
        <v>6595</v>
      </c>
      <c r="I4753" t="s">
        <v>6886</v>
      </c>
      <c r="J4753" s="4">
        <v>24003</v>
      </c>
    </row>
    <row r="4754" spans="1:10" x14ac:dyDescent="0.3">
      <c r="A4754" t="s">
        <v>8476</v>
      </c>
      <c r="B4754" s="4">
        <v>45686</v>
      </c>
      <c r="C4754" t="s">
        <v>1955</v>
      </c>
      <c r="D4754" t="s">
        <v>1956</v>
      </c>
      <c r="E4754" t="s">
        <v>6665</v>
      </c>
      <c r="F4754" t="s">
        <v>6666</v>
      </c>
      <c r="G4754" t="s">
        <v>6667</v>
      </c>
      <c r="H4754" t="s">
        <v>6595</v>
      </c>
      <c r="I4754" t="s">
        <v>6886</v>
      </c>
      <c r="J4754" s="4">
        <v>24003</v>
      </c>
    </row>
    <row r="4755" spans="1:10" x14ac:dyDescent="0.3">
      <c r="A4755" t="s">
        <v>8477</v>
      </c>
      <c r="B4755" s="4">
        <v>45686</v>
      </c>
      <c r="C4755" t="s">
        <v>4022</v>
      </c>
      <c r="D4755" t="s">
        <v>3529</v>
      </c>
      <c r="E4755" t="s">
        <v>6665</v>
      </c>
      <c r="F4755" t="s">
        <v>6666</v>
      </c>
      <c r="G4755" t="s">
        <v>6667</v>
      </c>
      <c r="H4755" t="s">
        <v>6595</v>
      </c>
      <c r="I4755" t="s">
        <v>6886</v>
      </c>
      <c r="J4755" s="4">
        <v>24003</v>
      </c>
    </row>
    <row r="4756" spans="1:10" x14ac:dyDescent="0.3">
      <c r="A4756" t="s">
        <v>8478</v>
      </c>
      <c r="B4756" s="4">
        <v>45686</v>
      </c>
      <c r="C4756" t="s">
        <v>8136</v>
      </c>
      <c r="D4756" t="s">
        <v>8137</v>
      </c>
      <c r="E4756" t="s">
        <v>6883</v>
      </c>
      <c r="F4756" t="s">
        <v>6884</v>
      </c>
      <c r="G4756" t="s">
        <v>6885</v>
      </c>
      <c r="H4756" t="s">
        <v>6595</v>
      </c>
      <c r="I4756" t="s">
        <v>6886</v>
      </c>
      <c r="J4756" s="4">
        <v>24003</v>
      </c>
    </row>
    <row r="4757" spans="1:10" x14ac:dyDescent="0.3">
      <c r="A4757" t="s">
        <v>8479</v>
      </c>
      <c r="B4757" s="4">
        <v>45686</v>
      </c>
      <c r="C4757" t="s">
        <v>8480</v>
      </c>
      <c r="D4757" t="s">
        <v>8481</v>
      </c>
      <c r="E4757" t="s">
        <v>6665</v>
      </c>
      <c r="F4757" t="s">
        <v>6666</v>
      </c>
      <c r="G4757" t="s">
        <v>6667</v>
      </c>
      <c r="H4757" t="s">
        <v>6595</v>
      </c>
      <c r="I4757" t="s">
        <v>6886</v>
      </c>
      <c r="J4757" s="4">
        <v>24003</v>
      </c>
    </row>
    <row r="4758" spans="1:10" x14ac:dyDescent="0.3">
      <c r="A4758" t="s">
        <v>8482</v>
      </c>
      <c r="B4758" s="4">
        <v>45686</v>
      </c>
      <c r="C4758" t="s">
        <v>5460</v>
      </c>
      <c r="D4758" t="s">
        <v>5461</v>
      </c>
      <c r="E4758" t="s">
        <v>6665</v>
      </c>
      <c r="F4758" t="s">
        <v>6666</v>
      </c>
      <c r="G4758" t="s">
        <v>6667</v>
      </c>
      <c r="H4758" t="s">
        <v>6595</v>
      </c>
      <c r="I4758" t="s">
        <v>7324</v>
      </c>
      <c r="J4758" s="4">
        <v>24914</v>
      </c>
    </row>
    <row r="4759" spans="1:10" x14ac:dyDescent="0.3">
      <c r="A4759" t="s">
        <v>8483</v>
      </c>
      <c r="B4759" s="4">
        <v>45687</v>
      </c>
      <c r="C4759" t="s">
        <v>116</v>
      </c>
      <c r="D4759" t="s">
        <v>7204</v>
      </c>
      <c r="E4759" t="s">
        <v>39</v>
      </c>
      <c r="F4759" t="s">
        <v>40</v>
      </c>
      <c r="G4759" t="s">
        <v>41</v>
      </c>
      <c r="H4759" t="s">
        <v>6595</v>
      </c>
      <c r="I4759" t="s">
        <v>8484</v>
      </c>
      <c r="J4759" s="4">
        <v>21527</v>
      </c>
    </row>
    <row r="4760" spans="1:10" x14ac:dyDescent="0.3">
      <c r="A4760" t="s">
        <v>8485</v>
      </c>
      <c r="B4760" s="4">
        <v>45687</v>
      </c>
      <c r="C4760" t="s">
        <v>215</v>
      </c>
      <c r="D4760" t="s">
        <v>5719</v>
      </c>
      <c r="E4760" t="s">
        <v>39</v>
      </c>
      <c r="F4760" t="s">
        <v>40</v>
      </c>
      <c r="G4760" t="s">
        <v>41</v>
      </c>
      <c r="H4760" t="s">
        <v>6595</v>
      </c>
      <c r="I4760" t="s">
        <v>8486</v>
      </c>
      <c r="J4760" s="4">
        <v>22815</v>
      </c>
    </row>
    <row r="4761" spans="1:10" x14ac:dyDescent="0.3">
      <c r="A4761" t="s">
        <v>8487</v>
      </c>
      <c r="B4761" s="4">
        <v>45687</v>
      </c>
      <c r="C4761" t="s">
        <v>508</v>
      </c>
      <c r="D4761" t="s">
        <v>6652</v>
      </c>
      <c r="E4761" t="s">
        <v>39</v>
      </c>
      <c r="F4761" t="s">
        <v>40</v>
      </c>
      <c r="G4761" t="s">
        <v>41</v>
      </c>
      <c r="H4761" t="s">
        <v>6595</v>
      </c>
      <c r="I4761" t="s">
        <v>6946</v>
      </c>
      <c r="J4761" s="4">
        <v>28638</v>
      </c>
    </row>
    <row r="4762" spans="1:10" x14ac:dyDescent="0.3">
      <c r="A4762" t="s">
        <v>8488</v>
      </c>
      <c r="B4762" s="4">
        <v>45687</v>
      </c>
      <c r="C4762" t="s">
        <v>1700</v>
      </c>
      <c r="D4762" t="s">
        <v>1701</v>
      </c>
      <c r="E4762" t="s">
        <v>51</v>
      </c>
      <c r="F4762" t="s">
        <v>52</v>
      </c>
      <c r="G4762" t="s">
        <v>53</v>
      </c>
      <c r="H4762" t="s">
        <v>6595</v>
      </c>
      <c r="I4762" t="s">
        <v>8489</v>
      </c>
      <c r="J4762" s="4">
        <v>35718</v>
      </c>
    </row>
    <row r="4763" spans="1:10" x14ac:dyDescent="0.3">
      <c r="A4763" t="s">
        <v>8490</v>
      </c>
      <c r="B4763" s="4">
        <v>45687</v>
      </c>
      <c r="C4763" t="s">
        <v>8491</v>
      </c>
      <c r="D4763" t="s">
        <v>8492</v>
      </c>
      <c r="E4763" t="s">
        <v>39</v>
      </c>
      <c r="F4763" t="s">
        <v>40</v>
      </c>
      <c r="G4763" t="s">
        <v>41</v>
      </c>
      <c r="H4763" t="s">
        <v>6595</v>
      </c>
      <c r="I4763" t="s">
        <v>8493</v>
      </c>
      <c r="J4763" s="4">
        <v>24434</v>
      </c>
    </row>
    <row r="4764" spans="1:10" x14ac:dyDescent="0.3">
      <c r="A4764" t="s">
        <v>8494</v>
      </c>
      <c r="B4764" s="4">
        <v>45687</v>
      </c>
      <c r="C4764" t="s">
        <v>45</v>
      </c>
      <c r="D4764" t="s">
        <v>46</v>
      </c>
      <c r="E4764" t="s">
        <v>39</v>
      </c>
      <c r="F4764" t="s">
        <v>40</v>
      </c>
      <c r="G4764" t="s">
        <v>41</v>
      </c>
      <c r="H4764" t="s">
        <v>6595</v>
      </c>
      <c r="I4764" t="s">
        <v>7637</v>
      </c>
      <c r="J4764" s="4">
        <v>18744</v>
      </c>
    </row>
    <row r="4765" spans="1:10" x14ac:dyDescent="0.3">
      <c r="A4765" t="s">
        <v>8495</v>
      </c>
      <c r="B4765" s="4">
        <v>45687</v>
      </c>
      <c r="C4765" t="s">
        <v>8496</v>
      </c>
      <c r="D4765" t="s">
        <v>8497</v>
      </c>
      <c r="E4765" t="s">
        <v>39</v>
      </c>
      <c r="F4765" t="s">
        <v>40</v>
      </c>
      <c r="G4765" t="s">
        <v>41</v>
      </c>
      <c r="H4765" t="s">
        <v>6595</v>
      </c>
      <c r="I4765" t="s">
        <v>7548</v>
      </c>
      <c r="J4765" s="4">
        <v>24419</v>
      </c>
    </row>
    <row r="4766" spans="1:10" x14ac:dyDescent="0.3">
      <c r="A4766" t="s">
        <v>8498</v>
      </c>
      <c r="B4766" s="4">
        <v>45687</v>
      </c>
      <c r="C4766" t="s">
        <v>3272</v>
      </c>
      <c r="D4766" t="s">
        <v>6733</v>
      </c>
      <c r="E4766" t="s">
        <v>204</v>
      </c>
      <c r="F4766" t="s">
        <v>205</v>
      </c>
      <c r="G4766" t="s">
        <v>206</v>
      </c>
      <c r="H4766" t="s">
        <v>6595</v>
      </c>
      <c r="I4766" t="s">
        <v>8499</v>
      </c>
      <c r="J4766" s="4">
        <v>24167</v>
      </c>
    </row>
    <row r="4767" spans="1:10" x14ac:dyDescent="0.3">
      <c r="A4767" t="s">
        <v>8500</v>
      </c>
      <c r="B4767" s="4">
        <v>45687</v>
      </c>
      <c r="C4767" t="s">
        <v>419</v>
      </c>
      <c r="D4767" t="s">
        <v>6789</v>
      </c>
      <c r="E4767" t="s">
        <v>39</v>
      </c>
      <c r="F4767" t="s">
        <v>40</v>
      </c>
      <c r="G4767" t="s">
        <v>41</v>
      </c>
      <c r="H4767" t="s">
        <v>6595</v>
      </c>
      <c r="I4767" t="s">
        <v>8501</v>
      </c>
      <c r="J4767" s="4">
        <v>25394</v>
      </c>
    </row>
    <row r="4768" spans="1:10" x14ac:dyDescent="0.3">
      <c r="A4768" t="s">
        <v>8502</v>
      </c>
      <c r="B4768" s="4">
        <v>45687</v>
      </c>
      <c r="C4768" t="s">
        <v>325</v>
      </c>
      <c r="D4768" t="s">
        <v>326</v>
      </c>
      <c r="E4768" t="s">
        <v>51</v>
      </c>
      <c r="F4768" t="s">
        <v>52</v>
      </c>
      <c r="G4768" t="s">
        <v>53</v>
      </c>
      <c r="H4768" t="s">
        <v>6595</v>
      </c>
      <c r="I4768" t="s">
        <v>8501</v>
      </c>
      <c r="J4768" s="4">
        <v>25394</v>
      </c>
    </row>
    <row r="4769" spans="1:10" x14ac:dyDescent="0.3">
      <c r="A4769" t="s">
        <v>8503</v>
      </c>
      <c r="B4769" s="4">
        <v>45687</v>
      </c>
      <c r="C4769" t="s">
        <v>5269</v>
      </c>
      <c r="D4769" t="s">
        <v>7002</v>
      </c>
      <c r="E4769" t="s">
        <v>204</v>
      </c>
      <c r="F4769" t="s">
        <v>205</v>
      </c>
      <c r="G4769" t="s">
        <v>206</v>
      </c>
      <c r="H4769" t="s">
        <v>6595</v>
      </c>
      <c r="I4769" t="s">
        <v>8141</v>
      </c>
      <c r="J4769" s="4">
        <v>19281</v>
      </c>
    </row>
    <row r="4770" spans="1:10" x14ac:dyDescent="0.3">
      <c r="A4770" t="s">
        <v>6615</v>
      </c>
      <c r="B4770" s="4">
        <v>45687</v>
      </c>
      <c r="C4770" t="s">
        <v>97</v>
      </c>
      <c r="D4770" t="s">
        <v>6616</v>
      </c>
      <c r="E4770" t="s">
        <v>51</v>
      </c>
      <c r="F4770" t="s">
        <v>52</v>
      </c>
      <c r="G4770" t="s">
        <v>53</v>
      </c>
      <c r="H4770" t="s">
        <v>6595</v>
      </c>
      <c r="I4770" t="s">
        <v>6617</v>
      </c>
      <c r="J4770" s="4">
        <v>30493</v>
      </c>
    </row>
    <row r="4771" spans="1:10" x14ac:dyDescent="0.3">
      <c r="A4771" t="s">
        <v>8504</v>
      </c>
      <c r="B4771" s="4">
        <v>45687</v>
      </c>
      <c r="C4771" t="s">
        <v>4033</v>
      </c>
      <c r="D4771" t="s">
        <v>8505</v>
      </c>
      <c r="E4771" t="s">
        <v>51</v>
      </c>
      <c r="F4771" t="s">
        <v>52</v>
      </c>
      <c r="G4771" t="s">
        <v>53</v>
      </c>
      <c r="H4771" t="s">
        <v>6595</v>
      </c>
      <c r="I4771" t="s">
        <v>6617</v>
      </c>
      <c r="J4771" s="4">
        <v>30493</v>
      </c>
    </row>
    <row r="4772" spans="1:10" x14ac:dyDescent="0.3">
      <c r="A4772" t="s">
        <v>8506</v>
      </c>
      <c r="B4772" s="4">
        <v>45687</v>
      </c>
      <c r="C4772" t="s">
        <v>2793</v>
      </c>
      <c r="D4772" t="s">
        <v>7472</v>
      </c>
      <c r="E4772" t="s">
        <v>39</v>
      </c>
      <c r="F4772" t="s">
        <v>40</v>
      </c>
      <c r="G4772" t="s">
        <v>41</v>
      </c>
      <c r="H4772" t="s">
        <v>6595</v>
      </c>
      <c r="I4772" t="s">
        <v>8304</v>
      </c>
      <c r="J4772" s="4">
        <v>11126</v>
      </c>
    </row>
    <row r="4773" spans="1:10" x14ac:dyDescent="0.3">
      <c r="A4773" t="s">
        <v>8507</v>
      </c>
      <c r="B4773" s="4">
        <v>45687</v>
      </c>
      <c r="C4773" t="s">
        <v>7522</v>
      </c>
      <c r="D4773" t="s">
        <v>7523</v>
      </c>
      <c r="E4773" t="s">
        <v>39</v>
      </c>
      <c r="F4773" t="s">
        <v>40</v>
      </c>
      <c r="G4773" t="s">
        <v>41</v>
      </c>
      <c r="H4773" t="s">
        <v>6595</v>
      </c>
      <c r="I4773" t="s">
        <v>7216</v>
      </c>
      <c r="J4773" s="4">
        <v>35712</v>
      </c>
    </row>
    <row r="4774" spans="1:10" x14ac:dyDescent="0.3">
      <c r="A4774" t="s">
        <v>8508</v>
      </c>
      <c r="B4774" s="4">
        <v>45687</v>
      </c>
      <c r="C4774" t="s">
        <v>6878</v>
      </c>
      <c r="D4774" t="s">
        <v>5000</v>
      </c>
      <c r="E4774" t="s">
        <v>6621</v>
      </c>
      <c r="F4774" t="s">
        <v>6622</v>
      </c>
      <c r="G4774" t="s">
        <v>6623</v>
      </c>
      <c r="H4774" t="s">
        <v>6595</v>
      </c>
      <c r="I4774" t="s">
        <v>6879</v>
      </c>
      <c r="J4774" s="4">
        <v>19237</v>
      </c>
    </row>
    <row r="4775" spans="1:10" x14ac:dyDescent="0.3">
      <c r="A4775" t="s">
        <v>8509</v>
      </c>
      <c r="B4775" s="4">
        <v>45687</v>
      </c>
      <c r="C4775" t="s">
        <v>85</v>
      </c>
      <c r="D4775" t="s">
        <v>8510</v>
      </c>
      <c r="E4775" t="s">
        <v>39</v>
      </c>
      <c r="F4775" t="s">
        <v>40</v>
      </c>
      <c r="G4775" t="s">
        <v>41</v>
      </c>
      <c r="H4775" t="s">
        <v>6595</v>
      </c>
      <c r="I4775" t="s">
        <v>7061</v>
      </c>
      <c r="J4775" s="4">
        <v>26715</v>
      </c>
    </row>
    <row r="4776" spans="1:10" x14ac:dyDescent="0.3">
      <c r="A4776" t="s">
        <v>8511</v>
      </c>
      <c r="B4776" s="4">
        <v>45687</v>
      </c>
      <c r="C4776" t="s">
        <v>4919</v>
      </c>
      <c r="D4776" t="s">
        <v>7346</v>
      </c>
      <c r="E4776" t="s">
        <v>39</v>
      </c>
      <c r="F4776" t="s">
        <v>40</v>
      </c>
      <c r="G4776" t="s">
        <v>41</v>
      </c>
      <c r="H4776" t="s">
        <v>6595</v>
      </c>
      <c r="I4776" t="s">
        <v>7061</v>
      </c>
      <c r="J4776" s="4">
        <v>26715</v>
      </c>
    </row>
    <row r="4777" spans="1:10" x14ac:dyDescent="0.3">
      <c r="A4777" t="s">
        <v>8512</v>
      </c>
      <c r="B4777" s="4">
        <v>45687</v>
      </c>
      <c r="C4777" t="s">
        <v>2166</v>
      </c>
      <c r="D4777" t="s">
        <v>8513</v>
      </c>
      <c r="E4777" t="s">
        <v>8514</v>
      </c>
      <c r="F4777" t="s">
        <v>8515</v>
      </c>
      <c r="G4777" t="s">
        <v>8516</v>
      </c>
      <c r="H4777" t="s">
        <v>6595</v>
      </c>
      <c r="I4777" t="s">
        <v>7238</v>
      </c>
      <c r="J4777" s="4">
        <v>27286</v>
      </c>
    </row>
    <row r="4778" spans="1:10" x14ac:dyDescent="0.3">
      <c r="A4778" t="s">
        <v>8517</v>
      </c>
      <c r="B4778" s="4">
        <v>45687</v>
      </c>
      <c r="C4778" t="s">
        <v>8518</v>
      </c>
      <c r="D4778" t="s">
        <v>8519</v>
      </c>
      <c r="E4778" t="s">
        <v>8514</v>
      </c>
      <c r="F4778" t="s">
        <v>8515</v>
      </c>
      <c r="G4778" t="s">
        <v>8516</v>
      </c>
      <c r="H4778" t="s">
        <v>6595</v>
      </c>
      <c r="I4778" t="s">
        <v>7238</v>
      </c>
      <c r="J4778" s="4">
        <v>27286</v>
      </c>
    </row>
    <row r="4779" spans="1:10" x14ac:dyDescent="0.3">
      <c r="A4779" t="s">
        <v>8520</v>
      </c>
      <c r="B4779" s="4">
        <v>45687</v>
      </c>
      <c r="C4779" t="s">
        <v>7173</v>
      </c>
      <c r="D4779" t="s">
        <v>7174</v>
      </c>
      <c r="E4779" t="s">
        <v>514</v>
      </c>
      <c r="F4779" t="s">
        <v>515</v>
      </c>
      <c r="G4779" t="s">
        <v>516</v>
      </c>
      <c r="H4779" t="s">
        <v>6595</v>
      </c>
      <c r="I4779" t="s">
        <v>8521</v>
      </c>
      <c r="J4779" s="4">
        <v>16513</v>
      </c>
    </row>
    <row r="4780" spans="1:10" x14ac:dyDescent="0.3">
      <c r="A4780" t="s">
        <v>8522</v>
      </c>
      <c r="B4780" s="4">
        <v>45687</v>
      </c>
      <c r="C4780" t="s">
        <v>7306</v>
      </c>
      <c r="D4780" t="s">
        <v>7307</v>
      </c>
      <c r="E4780" t="s">
        <v>39</v>
      </c>
      <c r="F4780" t="s">
        <v>40</v>
      </c>
      <c r="G4780" t="s">
        <v>41</v>
      </c>
      <c r="H4780" t="s">
        <v>6595</v>
      </c>
      <c r="I4780" t="s">
        <v>7923</v>
      </c>
      <c r="J4780" s="4">
        <v>17235</v>
      </c>
    </row>
    <row r="4781" spans="1:10" x14ac:dyDescent="0.3">
      <c r="A4781" t="s">
        <v>8523</v>
      </c>
      <c r="B4781" s="4">
        <v>45687</v>
      </c>
      <c r="C4781" t="s">
        <v>215</v>
      </c>
      <c r="D4781" t="s">
        <v>5719</v>
      </c>
      <c r="E4781" t="s">
        <v>39</v>
      </c>
      <c r="F4781" t="s">
        <v>40</v>
      </c>
      <c r="G4781" t="s">
        <v>41</v>
      </c>
      <c r="H4781" t="s">
        <v>6595</v>
      </c>
      <c r="I4781" t="s">
        <v>6857</v>
      </c>
      <c r="J4781" s="4">
        <v>21922</v>
      </c>
    </row>
    <row r="4782" spans="1:10" x14ac:dyDescent="0.3">
      <c r="A4782" t="s">
        <v>8524</v>
      </c>
      <c r="B4782" s="4">
        <v>45687</v>
      </c>
      <c r="C4782" t="s">
        <v>390</v>
      </c>
      <c r="D4782" t="s">
        <v>8525</v>
      </c>
      <c r="E4782" t="s">
        <v>39</v>
      </c>
      <c r="F4782" t="s">
        <v>40</v>
      </c>
      <c r="G4782" t="s">
        <v>41</v>
      </c>
      <c r="H4782" t="s">
        <v>6595</v>
      </c>
      <c r="I4782" t="s">
        <v>6857</v>
      </c>
      <c r="J4782" s="4">
        <v>21922</v>
      </c>
    </row>
    <row r="4783" spans="1:10" x14ac:dyDescent="0.3">
      <c r="A4783" t="s">
        <v>8526</v>
      </c>
      <c r="B4783" s="4">
        <v>45687</v>
      </c>
      <c r="C4783" t="s">
        <v>1502</v>
      </c>
      <c r="D4783" t="s">
        <v>7120</v>
      </c>
      <c r="E4783" t="s">
        <v>39</v>
      </c>
      <c r="F4783" t="s">
        <v>40</v>
      </c>
      <c r="G4783" t="s">
        <v>41</v>
      </c>
      <c r="H4783" t="s">
        <v>6595</v>
      </c>
      <c r="I4783" t="s">
        <v>7216</v>
      </c>
      <c r="J4783" s="4">
        <v>35712</v>
      </c>
    </row>
    <row r="4784" spans="1:10" x14ac:dyDescent="0.3">
      <c r="A4784" t="s">
        <v>8527</v>
      </c>
      <c r="B4784" s="4">
        <v>45687</v>
      </c>
      <c r="C4784" t="s">
        <v>1436</v>
      </c>
      <c r="D4784" t="s">
        <v>7077</v>
      </c>
      <c r="E4784" t="s">
        <v>39</v>
      </c>
      <c r="F4784" t="s">
        <v>40</v>
      </c>
      <c r="G4784" t="s">
        <v>41</v>
      </c>
      <c r="H4784" t="s">
        <v>6595</v>
      </c>
      <c r="I4784" t="s">
        <v>7216</v>
      </c>
      <c r="J4784" s="4">
        <v>35712</v>
      </c>
    </row>
    <row r="4785" spans="1:10" x14ac:dyDescent="0.3">
      <c r="A4785" t="s">
        <v>8528</v>
      </c>
      <c r="B4785" s="4">
        <v>45687</v>
      </c>
      <c r="C4785" t="s">
        <v>5570</v>
      </c>
      <c r="D4785" t="s">
        <v>8529</v>
      </c>
      <c r="E4785" t="s">
        <v>8530</v>
      </c>
      <c r="F4785" t="s">
        <v>8531</v>
      </c>
      <c r="G4785" t="s">
        <v>8532</v>
      </c>
      <c r="H4785" t="s">
        <v>6595</v>
      </c>
      <c r="I4785" t="s">
        <v>8533</v>
      </c>
      <c r="J4785" s="4">
        <v>29201</v>
      </c>
    </row>
    <row r="4786" spans="1:10" x14ac:dyDescent="0.3">
      <c r="A4786" t="s">
        <v>8534</v>
      </c>
      <c r="B4786" s="4">
        <v>45687</v>
      </c>
      <c r="C4786" t="s">
        <v>574</v>
      </c>
      <c r="D4786" t="s">
        <v>1164</v>
      </c>
      <c r="E4786" t="s">
        <v>39</v>
      </c>
      <c r="F4786" t="s">
        <v>40</v>
      </c>
      <c r="G4786" t="s">
        <v>41</v>
      </c>
      <c r="H4786" t="s">
        <v>6595</v>
      </c>
      <c r="I4786" t="s">
        <v>7336</v>
      </c>
      <c r="J4786" s="4">
        <v>22377</v>
      </c>
    </row>
    <row r="4787" spans="1:10" x14ac:dyDescent="0.3">
      <c r="A4787" t="s">
        <v>8535</v>
      </c>
      <c r="B4787" s="4">
        <v>45687</v>
      </c>
      <c r="C4787" t="s">
        <v>6774</v>
      </c>
      <c r="D4787" t="s">
        <v>2622</v>
      </c>
      <c r="E4787" t="s">
        <v>8536</v>
      </c>
      <c r="F4787" t="s">
        <v>8537</v>
      </c>
      <c r="G4787" t="s">
        <v>8538</v>
      </c>
      <c r="H4787" t="s">
        <v>6595</v>
      </c>
      <c r="I4787" t="s">
        <v>8539</v>
      </c>
      <c r="J4787" s="4">
        <v>19730</v>
      </c>
    </row>
    <row r="4788" spans="1:10" x14ac:dyDescent="0.3">
      <c r="A4788" t="s">
        <v>8540</v>
      </c>
      <c r="B4788" s="4">
        <v>45687</v>
      </c>
      <c r="C4788" t="s">
        <v>670</v>
      </c>
      <c r="D4788" t="s">
        <v>671</v>
      </c>
      <c r="E4788" t="s">
        <v>39</v>
      </c>
      <c r="F4788" t="s">
        <v>40</v>
      </c>
      <c r="G4788" t="s">
        <v>41</v>
      </c>
      <c r="H4788" t="s">
        <v>6595</v>
      </c>
      <c r="I4788" t="s">
        <v>8019</v>
      </c>
      <c r="J4788" s="4">
        <v>21871</v>
      </c>
    </row>
    <row r="4789" spans="1:10" x14ac:dyDescent="0.3">
      <c r="A4789" t="s">
        <v>8541</v>
      </c>
      <c r="B4789" s="4">
        <v>45687</v>
      </c>
      <c r="C4789" t="s">
        <v>6881</v>
      </c>
      <c r="D4789" t="s">
        <v>8542</v>
      </c>
      <c r="E4789" t="s">
        <v>8138</v>
      </c>
      <c r="F4789" t="s">
        <v>8139</v>
      </c>
      <c r="G4789" t="s">
        <v>8140</v>
      </c>
      <c r="H4789" t="s">
        <v>6595</v>
      </c>
      <c r="I4789" t="s">
        <v>8543</v>
      </c>
      <c r="J4789" s="4">
        <v>18430</v>
      </c>
    </row>
    <row r="4790" spans="1:10" x14ac:dyDescent="0.3">
      <c r="A4790" t="s">
        <v>8544</v>
      </c>
      <c r="B4790" s="4">
        <v>45687</v>
      </c>
      <c r="C4790" t="s">
        <v>8545</v>
      </c>
      <c r="D4790" t="s">
        <v>8546</v>
      </c>
      <c r="E4790" t="s">
        <v>8536</v>
      </c>
      <c r="F4790" t="s">
        <v>8537</v>
      </c>
      <c r="G4790" t="s">
        <v>8538</v>
      </c>
      <c r="H4790" t="s">
        <v>6595</v>
      </c>
      <c r="I4790" t="s">
        <v>8539</v>
      </c>
      <c r="J4790" s="4">
        <v>19730</v>
      </c>
    </row>
    <row r="4791" spans="1:10" x14ac:dyDescent="0.3">
      <c r="A4791" t="s">
        <v>8547</v>
      </c>
      <c r="B4791" s="4">
        <v>45687</v>
      </c>
      <c r="C4791" t="s">
        <v>8548</v>
      </c>
      <c r="D4791" t="s">
        <v>8549</v>
      </c>
      <c r="E4791" t="s">
        <v>8536</v>
      </c>
      <c r="F4791" t="s">
        <v>8537</v>
      </c>
      <c r="G4791" t="s">
        <v>8538</v>
      </c>
      <c r="H4791" t="s">
        <v>6595</v>
      </c>
      <c r="I4791" t="s">
        <v>8539</v>
      </c>
      <c r="J4791" s="4">
        <v>19730</v>
      </c>
    </row>
    <row r="4792" spans="1:10" x14ac:dyDescent="0.3">
      <c r="A4792" t="s">
        <v>8550</v>
      </c>
      <c r="B4792" s="4">
        <v>45687</v>
      </c>
      <c r="C4792" t="s">
        <v>8551</v>
      </c>
      <c r="D4792" t="s">
        <v>2647</v>
      </c>
      <c r="E4792" t="s">
        <v>8536</v>
      </c>
      <c r="F4792" t="s">
        <v>8537</v>
      </c>
      <c r="G4792" t="s">
        <v>8538</v>
      </c>
      <c r="H4792" t="s">
        <v>6595</v>
      </c>
      <c r="I4792" t="s">
        <v>8539</v>
      </c>
      <c r="J4792" s="4">
        <v>19730</v>
      </c>
    </row>
    <row r="4793" spans="1:10" x14ac:dyDescent="0.3">
      <c r="A4793" t="s">
        <v>8552</v>
      </c>
      <c r="B4793" s="4">
        <v>45687</v>
      </c>
      <c r="C4793" t="s">
        <v>8431</v>
      </c>
      <c r="D4793" t="s">
        <v>8432</v>
      </c>
      <c r="E4793" t="s">
        <v>8536</v>
      </c>
      <c r="F4793" t="s">
        <v>8537</v>
      </c>
      <c r="G4793" t="s">
        <v>8538</v>
      </c>
      <c r="H4793" t="s">
        <v>6595</v>
      </c>
      <c r="I4793" t="s">
        <v>8539</v>
      </c>
      <c r="J4793" s="4">
        <v>19730</v>
      </c>
    </row>
    <row r="4794" spans="1:10" x14ac:dyDescent="0.3">
      <c r="A4794" t="s">
        <v>8553</v>
      </c>
      <c r="B4794" s="4">
        <v>45687</v>
      </c>
      <c r="C4794" t="s">
        <v>7446</v>
      </c>
      <c r="D4794" t="s">
        <v>6786</v>
      </c>
      <c r="E4794" t="s">
        <v>8536</v>
      </c>
      <c r="F4794" t="s">
        <v>8537</v>
      </c>
      <c r="G4794" t="s">
        <v>8538</v>
      </c>
      <c r="H4794" t="s">
        <v>6595</v>
      </c>
      <c r="I4794" t="s">
        <v>8539</v>
      </c>
      <c r="J4794" s="4">
        <v>19730</v>
      </c>
    </row>
    <row r="4795" spans="1:10" x14ac:dyDescent="0.3">
      <c r="A4795" t="s">
        <v>8554</v>
      </c>
      <c r="B4795" s="4">
        <v>45687</v>
      </c>
      <c r="C4795" t="s">
        <v>673</v>
      </c>
      <c r="D4795" t="s">
        <v>7080</v>
      </c>
      <c r="E4795" t="s">
        <v>39</v>
      </c>
      <c r="F4795" t="s">
        <v>40</v>
      </c>
      <c r="G4795" t="s">
        <v>41</v>
      </c>
      <c r="H4795" t="s">
        <v>6595</v>
      </c>
      <c r="I4795" t="s">
        <v>8555</v>
      </c>
      <c r="J4795" s="4">
        <v>35979</v>
      </c>
    </row>
    <row r="4796" spans="1:10" x14ac:dyDescent="0.3">
      <c r="A4796" t="s">
        <v>8556</v>
      </c>
      <c r="B4796" s="4">
        <v>45688</v>
      </c>
      <c r="C4796" t="s">
        <v>3211</v>
      </c>
      <c r="D4796" t="s">
        <v>7006</v>
      </c>
      <c r="E4796" t="s">
        <v>39</v>
      </c>
      <c r="F4796" t="s">
        <v>40</v>
      </c>
      <c r="G4796" t="s">
        <v>41</v>
      </c>
      <c r="H4796" t="s">
        <v>6595</v>
      </c>
      <c r="I4796" t="s">
        <v>6956</v>
      </c>
      <c r="J4796" s="4">
        <v>20736</v>
      </c>
    </row>
    <row r="4797" spans="1:10" x14ac:dyDescent="0.3">
      <c r="A4797" t="s">
        <v>8557</v>
      </c>
      <c r="B4797" s="4">
        <v>45688</v>
      </c>
      <c r="C4797" t="s">
        <v>325</v>
      </c>
      <c r="D4797" t="s">
        <v>326</v>
      </c>
      <c r="E4797" t="s">
        <v>39</v>
      </c>
      <c r="F4797" t="s">
        <v>40</v>
      </c>
      <c r="G4797" t="s">
        <v>41</v>
      </c>
      <c r="H4797" t="s">
        <v>6595</v>
      </c>
      <c r="I4797" t="s">
        <v>7336</v>
      </c>
      <c r="J4797" s="4">
        <v>22377</v>
      </c>
    </row>
    <row r="4798" spans="1:10" x14ac:dyDescent="0.3">
      <c r="A4798" t="s">
        <v>8558</v>
      </c>
      <c r="B4798" s="4">
        <v>45688</v>
      </c>
      <c r="C4798" t="s">
        <v>774</v>
      </c>
      <c r="D4798" t="s">
        <v>1857</v>
      </c>
      <c r="E4798" t="s">
        <v>204</v>
      </c>
      <c r="F4798" t="s">
        <v>205</v>
      </c>
      <c r="G4798" t="s">
        <v>206</v>
      </c>
      <c r="H4798" t="s">
        <v>6595</v>
      </c>
      <c r="I4798" t="s">
        <v>7362</v>
      </c>
      <c r="J4798" s="4">
        <v>19918</v>
      </c>
    </row>
    <row r="4799" spans="1:10" x14ac:dyDescent="0.3">
      <c r="A4799" t="s">
        <v>7056</v>
      </c>
      <c r="B4799" s="4">
        <v>45688</v>
      </c>
      <c r="C4799" t="s">
        <v>7057</v>
      </c>
      <c r="D4799" t="s">
        <v>7058</v>
      </c>
      <c r="E4799" t="s">
        <v>39</v>
      </c>
      <c r="F4799" t="s">
        <v>40</v>
      </c>
      <c r="G4799" t="s">
        <v>41</v>
      </c>
      <c r="H4799" t="s">
        <v>6595</v>
      </c>
      <c r="I4799" t="s">
        <v>7059</v>
      </c>
      <c r="J4799" s="4">
        <v>16873</v>
      </c>
    </row>
    <row r="4800" spans="1:10" x14ac:dyDescent="0.3">
      <c r="A4800" t="s">
        <v>6811</v>
      </c>
      <c r="B4800" s="4">
        <v>45688</v>
      </c>
      <c r="C4800" t="s">
        <v>6812</v>
      </c>
      <c r="D4800" t="s">
        <v>6813</v>
      </c>
      <c r="E4800" t="s">
        <v>3979</v>
      </c>
      <c r="F4800" t="s">
        <v>3980</v>
      </c>
      <c r="G4800" t="s">
        <v>3981</v>
      </c>
      <c r="H4800" t="s">
        <v>6595</v>
      </c>
      <c r="I4800" t="s">
        <v>6810</v>
      </c>
      <c r="J4800" s="4">
        <v>23840</v>
      </c>
    </row>
    <row r="4801" spans="1:10" x14ac:dyDescent="0.3">
      <c r="A4801" t="s">
        <v>8559</v>
      </c>
      <c r="B4801" s="4">
        <v>45688</v>
      </c>
      <c r="C4801" t="s">
        <v>2971</v>
      </c>
      <c r="D4801" t="s">
        <v>2972</v>
      </c>
      <c r="E4801" t="s">
        <v>6681</v>
      </c>
      <c r="F4801" t="s">
        <v>6682</v>
      </c>
      <c r="G4801" t="s">
        <v>6683</v>
      </c>
      <c r="H4801" t="s">
        <v>6595</v>
      </c>
      <c r="I4801" t="s">
        <v>6810</v>
      </c>
      <c r="J4801" s="4">
        <v>23840</v>
      </c>
    </row>
    <row r="4802" spans="1:10" x14ac:dyDescent="0.3">
      <c r="A4802" t="s">
        <v>8560</v>
      </c>
      <c r="B4802" s="4">
        <v>45688</v>
      </c>
      <c r="C4802" t="s">
        <v>8561</v>
      </c>
      <c r="D4802" t="s">
        <v>8562</v>
      </c>
      <c r="E4802" t="s">
        <v>204</v>
      </c>
      <c r="F4802" t="s">
        <v>205</v>
      </c>
      <c r="G4802" t="s">
        <v>206</v>
      </c>
      <c r="H4802" t="s">
        <v>6595</v>
      </c>
      <c r="I4802" t="s">
        <v>8563</v>
      </c>
      <c r="J4802" s="4">
        <v>22830</v>
      </c>
    </row>
    <row r="4803" spans="1:10" x14ac:dyDescent="0.3">
      <c r="A4803" t="s">
        <v>6636</v>
      </c>
      <c r="B4803" s="4">
        <v>45688</v>
      </c>
      <c r="C4803" t="s">
        <v>4398</v>
      </c>
      <c r="D4803" t="s">
        <v>6637</v>
      </c>
      <c r="E4803" t="s">
        <v>39</v>
      </c>
      <c r="F4803" t="s">
        <v>40</v>
      </c>
      <c r="G4803" t="s">
        <v>41</v>
      </c>
      <c r="H4803" t="s">
        <v>6595</v>
      </c>
      <c r="I4803" t="s">
        <v>6638</v>
      </c>
      <c r="J4803" s="4">
        <v>26056</v>
      </c>
    </row>
    <row r="4804" spans="1:10" x14ac:dyDescent="0.3">
      <c r="A4804" t="s">
        <v>6639</v>
      </c>
      <c r="B4804" s="4">
        <v>45688</v>
      </c>
      <c r="C4804" t="s">
        <v>6640</v>
      </c>
      <c r="D4804" t="s">
        <v>6641</v>
      </c>
      <c r="E4804" t="s">
        <v>39</v>
      </c>
      <c r="F4804" t="s">
        <v>40</v>
      </c>
      <c r="G4804" t="s">
        <v>41</v>
      </c>
      <c r="H4804" t="s">
        <v>6595</v>
      </c>
      <c r="I4804" t="s">
        <v>6638</v>
      </c>
      <c r="J4804" s="4">
        <v>26056</v>
      </c>
    </row>
    <row r="4805" spans="1:10" x14ac:dyDescent="0.3">
      <c r="A4805" t="s">
        <v>6642</v>
      </c>
      <c r="B4805" s="4">
        <v>45688</v>
      </c>
      <c r="C4805" t="s">
        <v>56</v>
      </c>
      <c r="D4805" t="s">
        <v>6643</v>
      </c>
      <c r="E4805" t="s">
        <v>39</v>
      </c>
      <c r="F4805" t="s">
        <v>40</v>
      </c>
      <c r="G4805" t="s">
        <v>41</v>
      </c>
      <c r="H4805" t="s">
        <v>6595</v>
      </c>
      <c r="I4805" t="s">
        <v>6638</v>
      </c>
      <c r="J4805" s="4">
        <v>26056</v>
      </c>
    </row>
    <row r="4806" spans="1:10" x14ac:dyDescent="0.3">
      <c r="A4806" t="s">
        <v>8564</v>
      </c>
      <c r="B4806" s="4">
        <v>45688</v>
      </c>
      <c r="C4806" t="s">
        <v>8565</v>
      </c>
      <c r="D4806" t="s">
        <v>8566</v>
      </c>
      <c r="E4806" t="s">
        <v>204</v>
      </c>
      <c r="F4806" t="s">
        <v>205</v>
      </c>
      <c r="G4806" t="s">
        <v>206</v>
      </c>
      <c r="H4806" t="s">
        <v>6595</v>
      </c>
      <c r="I4806" t="s">
        <v>8563</v>
      </c>
      <c r="J4806" s="4">
        <v>22830</v>
      </c>
    </row>
    <row r="4807" spans="1:10" x14ac:dyDescent="0.3">
      <c r="A4807" t="s">
        <v>8567</v>
      </c>
      <c r="B4807" s="4">
        <v>45688</v>
      </c>
      <c r="C4807" t="s">
        <v>7634</v>
      </c>
      <c r="D4807" t="s">
        <v>7511</v>
      </c>
      <c r="E4807" t="s">
        <v>39</v>
      </c>
      <c r="F4807" t="s">
        <v>40</v>
      </c>
      <c r="G4807" t="s">
        <v>41</v>
      </c>
      <c r="H4807" t="s">
        <v>6595</v>
      </c>
      <c r="I4807" t="s">
        <v>8100</v>
      </c>
      <c r="J4807" s="4">
        <v>20445</v>
      </c>
    </row>
    <row r="4808" spans="1:10" x14ac:dyDescent="0.3">
      <c r="A4808" t="s">
        <v>8568</v>
      </c>
      <c r="B4808" s="4">
        <v>45688</v>
      </c>
      <c r="C4808" t="s">
        <v>8569</v>
      </c>
      <c r="D4808" t="s">
        <v>8570</v>
      </c>
      <c r="E4808" t="s">
        <v>8514</v>
      </c>
      <c r="F4808" t="s">
        <v>8515</v>
      </c>
      <c r="G4808" t="s">
        <v>8516</v>
      </c>
      <c r="H4808" t="s">
        <v>6595</v>
      </c>
      <c r="I4808" t="s">
        <v>7238</v>
      </c>
      <c r="J4808" s="4">
        <v>27286</v>
      </c>
    </row>
    <row r="4809" spans="1:10" x14ac:dyDescent="0.3">
      <c r="A4809" t="s">
        <v>8571</v>
      </c>
      <c r="B4809" s="4">
        <v>45688</v>
      </c>
      <c r="C4809" t="s">
        <v>45</v>
      </c>
      <c r="D4809" t="s">
        <v>46</v>
      </c>
      <c r="E4809" t="s">
        <v>39</v>
      </c>
      <c r="F4809" t="s">
        <v>40</v>
      </c>
      <c r="G4809" t="s">
        <v>41</v>
      </c>
      <c r="H4809" t="s">
        <v>6595</v>
      </c>
      <c r="I4809" t="s">
        <v>8572</v>
      </c>
      <c r="J4809" s="4">
        <v>15752</v>
      </c>
    </row>
    <row r="4810" spans="1:10" x14ac:dyDescent="0.3">
      <c r="A4810" t="s">
        <v>8573</v>
      </c>
      <c r="B4810" s="4">
        <v>45659</v>
      </c>
      <c r="C4810" t="s">
        <v>1502</v>
      </c>
      <c r="D4810" t="s">
        <v>8574</v>
      </c>
      <c r="E4810" t="s">
        <v>51</v>
      </c>
      <c r="F4810" t="s">
        <v>52</v>
      </c>
      <c r="G4810" t="s">
        <v>53</v>
      </c>
      <c r="H4810" t="s">
        <v>8575</v>
      </c>
      <c r="I4810" t="s">
        <v>5084</v>
      </c>
      <c r="J4810" s="4">
        <v>21529</v>
      </c>
    </row>
    <row r="4811" spans="1:10" x14ac:dyDescent="0.3">
      <c r="A4811" t="s">
        <v>8576</v>
      </c>
      <c r="B4811" s="4">
        <v>45659</v>
      </c>
      <c r="C4811" t="s">
        <v>396</v>
      </c>
      <c r="D4811" t="s">
        <v>8577</v>
      </c>
      <c r="E4811" t="s">
        <v>51</v>
      </c>
      <c r="F4811" t="s">
        <v>52</v>
      </c>
      <c r="G4811" t="s">
        <v>53</v>
      </c>
      <c r="H4811" t="s">
        <v>8575</v>
      </c>
      <c r="I4811" t="s">
        <v>8578</v>
      </c>
      <c r="J4811" s="4">
        <v>25686</v>
      </c>
    </row>
    <row r="4812" spans="1:10" x14ac:dyDescent="0.3">
      <c r="A4812" t="s">
        <v>8579</v>
      </c>
      <c r="B4812" s="4">
        <v>45659</v>
      </c>
      <c r="C4812" t="s">
        <v>1149</v>
      </c>
      <c r="D4812" t="s">
        <v>1150</v>
      </c>
      <c r="E4812" t="s">
        <v>204</v>
      </c>
      <c r="F4812" t="s">
        <v>205</v>
      </c>
      <c r="G4812" t="s">
        <v>206</v>
      </c>
      <c r="H4812" t="s">
        <v>8575</v>
      </c>
      <c r="I4812" t="s">
        <v>8580</v>
      </c>
      <c r="J4812" s="4">
        <v>22967</v>
      </c>
    </row>
    <row r="4813" spans="1:10" x14ac:dyDescent="0.3">
      <c r="A4813" t="s">
        <v>8581</v>
      </c>
      <c r="B4813" s="4">
        <v>45659</v>
      </c>
      <c r="C4813" t="s">
        <v>673</v>
      </c>
      <c r="D4813" t="s">
        <v>674</v>
      </c>
      <c r="E4813" t="s">
        <v>204</v>
      </c>
      <c r="F4813" t="s">
        <v>205</v>
      </c>
      <c r="G4813" t="s">
        <v>206</v>
      </c>
      <c r="H4813" t="s">
        <v>8575</v>
      </c>
      <c r="I4813" t="s">
        <v>8580</v>
      </c>
      <c r="J4813" s="4">
        <v>22967</v>
      </c>
    </row>
    <row r="4814" spans="1:10" x14ac:dyDescent="0.3">
      <c r="A4814" t="s">
        <v>8582</v>
      </c>
      <c r="B4814" s="4">
        <v>45659</v>
      </c>
      <c r="C4814" t="s">
        <v>8561</v>
      </c>
      <c r="D4814" t="s">
        <v>8562</v>
      </c>
      <c r="E4814" t="s">
        <v>204</v>
      </c>
      <c r="F4814" t="s">
        <v>205</v>
      </c>
      <c r="G4814" t="s">
        <v>206</v>
      </c>
      <c r="H4814" t="s">
        <v>8575</v>
      </c>
      <c r="I4814" t="s">
        <v>8583</v>
      </c>
      <c r="J4814" s="4">
        <v>20317</v>
      </c>
    </row>
    <row r="4815" spans="1:10" x14ac:dyDescent="0.3">
      <c r="A4815" t="s">
        <v>8584</v>
      </c>
      <c r="B4815" s="4">
        <v>45659</v>
      </c>
      <c r="C4815" t="s">
        <v>3542</v>
      </c>
      <c r="D4815" t="s">
        <v>3543</v>
      </c>
      <c r="E4815" t="s">
        <v>1579</v>
      </c>
      <c r="F4815" t="s">
        <v>1580</v>
      </c>
      <c r="G4815" t="s">
        <v>1581</v>
      </c>
      <c r="H4815" t="s">
        <v>8575</v>
      </c>
      <c r="I4815" t="s">
        <v>8585</v>
      </c>
      <c r="J4815" s="4">
        <v>21496</v>
      </c>
    </row>
    <row r="4816" spans="1:10" x14ac:dyDescent="0.3">
      <c r="A4816" t="s">
        <v>8586</v>
      </c>
      <c r="B4816" s="4">
        <v>45659</v>
      </c>
      <c r="C4816" t="s">
        <v>2537</v>
      </c>
      <c r="D4816" t="s">
        <v>2538</v>
      </c>
      <c r="E4816" t="s">
        <v>204</v>
      </c>
      <c r="F4816" t="s">
        <v>205</v>
      </c>
      <c r="G4816" t="s">
        <v>206</v>
      </c>
      <c r="H4816" t="s">
        <v>8575</v>
      </c>
      <c r="I4816" t="s">
        <v>8587</v>
      </c>
      <c r="J4816" s="4">
        <v>20973</v>
      </c>
    </row>
    <row r="4817" spans="1:10" x14ac:dyDescent="0.3">
      <c r="A4817" t="s">
        <v>8588</v>
      </c>
      <c r="B4817" s="4">
        <v>45659</v>
      </c>
      <c r="C4817" t="s">
        <v>3943</v>
      </c>
      <c r="D4817" t="s">
        <v>3944</v>
      </c>
      <c r="E4817" t="s">
        <v>2085</v>
      </c>
      <c r="F4817" t="s">
        <v>2086</v>
      </c>
      <c r="G4817" t="s">
        <v>1581</v>
      </c>
      <c r="H4817" t="s">
        <v>8575</v>
      </c>
      <c r="I4817" t="s">
        <v>8589</v>
      </c>
      <c r="J4817" s="4">
        <v>16671</v>
      </c>
    </row>
    <row r="4818" spans="1:10" x14ac:dyDescent="0.3">
      <c r="A4818" t="s">
        <v>8590</v>
      </c>
      <c r="B4818" s="4">
        <v>45659</v>
      </c>
      <c r="C4818" t="s">
        <v>1318</v>
      </c>
      <c r="D4818" t="s">
        <v>1319</v>
      </c>
      <c r="E4818" t="s">
        <v>2085</v>
      </c>
      <c r="F4818" t="s">
        <v>2086</v>
      </c>
      <c r="G4818" t="s">
        <v>1581</v>
      </c>
      <c r="H4818" t="s">
        <v>8575</v>
      </c>
      <c r="I4818" t="s">
        <v>8591</v>
      </c>
      <c r="J4818" s="4">
        <v>20920</v>
      </c>
    </row>
    <row r="4819" spans="1:10" x14ac:dyDescent="0.3">
      <c r="A4819" t="s">
        <v>8592</v>
      </c>
      <c r="B4819" s="4">
        <v>45659</v>
      </c>
      <c r="C4819" t="s">
        <v>431</v>
      </c>
      <c r="D4819" t="s">
        <v>432</v>
      </c>
      <c r="E4819" t="s">
        <v>204</v>
      </c>
      <c r="F4819" t="s">
        <v>205</v>
      </c>
      <c r="G4819" t="s">
        <v>206</v>
      </c>
      <c r="H4819" t="s">
        <v>8575</v>
      </c>
      <c r="I4819" t="s">
        <v>8593</v>
      </c>
      <c r="J4819" s="4">
        <v>28393</v>
      </c>
    </row>
    <row r="4820" spans="1:10" x14ac:dyDescent="0.3">
      <c r="A4820" t="s">
        <v>8594</v>
      </c>
      <c r="B4820" s="4">
        <v>45659</v>
      </c>
      <c r="C4820" t="s">
        <v>60</v>
      </c>
      <c r="D4820" t="s">
        <v>8595</v>
      </c>
      <c r="E4820" t="s">
        <v>204</v>
      </c>
      <c r="F4820" t="s">
        <v>205</v>
      </c>
      <c r="G4820" t="s">
        <v>206</v>
      </c>
      <c r="H4820" t="s">
        <v>8575</v>
      </c>
      <c r="I4820" t="s">
        <v>8593</v>
      </c>
      <c r="J4820" s="4">
        <v>28393</v>
      </c>
    </row>
    <row r="4821" spans="1:10" x14ac:dyDescent="0.3">
      <c r="A4821" t="s">
        <v>8596</v>
      </c>
      <c r="B4821" s="4">
        <v>45659</v>
      </c>
      <c r="C4821" t="s">
        <v>45</v>
      </c>
      <c r="D4821" t="s">
        <v>46</v>
      </c>
      <c r="E4821" t="s">
        <v>204</v>
      </c>
      <c r="F4821" t="s">
        <v>205</v>
      </c>
      <c r="G4821" t="s">
        <v>206</v>
      </c>
      <c r="H4821" t="s">
        <v>8575</v>
      </c>
      <c r="I4821" t="s">
        <v>8597</v>
      </c>
      <c r="J4821" s="4">
        <v>26619</v>
      </c>
    </row>
    <row r="4822" spans="1:10" x14ac:dyDescent="0.3">
      <c r="A4822" t="s">
        <v>8598</v>
      </c>
      <c r="B4822" s="4">
        <v>45659</v>
      </c>
      <c r="C4822" t="s">
        <v>1870</v>
      </c>
      <c r="D4822" t="s">
        <v>7995</v>
      </c>
      <c r="E4822" t="s">
        <v>204</v>
      </c>
      <c r="F4822" t="s">
        <v>205</v>
      </c>
      <c r="G4822" t="s">
        <v>206</v>
      </c>
      <c r="H4822" t="s">
        <v>8575</v>
      </c>
      <c r="I4822" t="s">
        <v>8597</v>
      </c>
      <c r="J4822" s="4">
        <v>26619</v>
      </c>
    </row>
    <row r="4823" spans="1:10" x14ac:dyDescent="0.3">
      <c r="A4823" t="s">
        <v>8599</v>
      </c>
      <c r="B4823" s="4">
        <v>45659</v>
      </c>
      <c r="C4823" t="s">
        <v>1247</v>
      </c>
      <c r="D4823" t="s">
        <v>8416</v>
      </c>
      <c r="E4823" t="s">
        <v>204</v>
      </c>
      <c r="F4823" t="s">
        <v>205</v>
      </c>
      <c r="G4823" t="s">
        <v>206</v>
      </c>
      <c r="H4823" t="s">
        <v>8575</v>
      </c>
      <c r="I4823" t="s">
        <v>8597</v>
      </c>
      <c r="J4823" s="4">
        <v>26619</v>
      </c>
    </row>
    <row r="4824" spans="1:10" x14ac:dyDescent="0.3">
      <c r="A4824" t="s">
        <v>8600</v>
      </c>
      <c r="B4824" s="4">
        <v>45659</v>
      </c>
      <c r="C4824" t="s">
        <v>4462</v>
      </c>
      <c r="D4824" t="s">
        <v>4463</v>
      </c>
      <c r="E4824" t="s">
        <v>8601</v>
      </c>
      <c r="F4824" t="s">
        <v>8602</v>
      </c>
      <c r="G4824" t="s">
        <v>301</v>
      </c>
      <c r="H4824" t="s">
        <v>8575</v>
      </c>
      <c r="I4824" t="s">
        <v>8597</v>
      </c>
      <c r="J4824" s="4">
        <v>26619</v>
      </c>
    </row>
    <row r="4825" spans="1:10" x14ac:dyDescent="0.3">
      <c r="A4825" t="s">
        <v>8603</v>
      </c>
      <c r="B4825" s="4">
        <v>45659</v>
      </c>
      <c r="C4825" t="s">
        <v>1018</v>
      </c>
      <c r="D4825" t="s">
        <v>8604</v>
      </c>
      <c r="E4825" t="s">
        <v>698</v>
      </c>
      <c r="F4825" t="s">
        <v>699</v>
      </c>
      <c r="G4825" t="s">
        <v>700</v>
      </c>
      <c r="H4825" t="s">
        <v>8575</v>
      </c>
      <c r="I4825" t="s">
        <v>8597</v>
      </c>
      <c r="J4825" s="4">
        <v>26619</v>
      </c>
    </row>
    <row r="4826" spans="1:10" x14ac:dyDescent="0.3">
      <c r="A4826" t="s">
        <v>8605</v>
      </c>
      <c r="B4826" s="4">
        <v>45659</v>
      </c>
      <c r="C4826" t="s">
        <v>363</v>
      </c>
      <c r="D4826" t="s">
        <v>8606</v>
      </c>
      <c r="E4826" t="s">
        <v>204</v>
      </c>
      <c r="F4826" t="s">
        <v>205</v>
      </c>
      <c r="G4826" t="s">
        <v>206</v>
      </c>
      <c r="H4826" t="s">
        <v>8575</v>
      </c>
      <c r="I4826" t="s">
        <v>8607</v>
      </c>
      <c r="J4826" s="4">
        <v>24093</v>
      </c>
    </row>
    <row r="4827" spans="1:10" x14ac:dyDescent="0.3">
      <c r="A4827" t="s">
        <v>8608</v>
      </c>
      <c r="B4827" s="4">
        <v>45659</v>
      </c>
      <c r="C4827" t="s">
        <v>109</v>
      </c>
      <c r="D4827" t="s">
        <v>6710</v>
      </c>
      <c r="E4827" t="s">
        <v>204</v>
      </c>
      <c r="F4827" t="s">
        <v>205</v>
      </c>
      <c r="G4827" t="s">
        <v>206</v>
      </c>
      <c r="H4827" t="s">
        <v>8575</v>
      </c>
      <c r="I4827" t="s">
        <v>8607</v>
      </c>
      <c r="J4827" s="4">
        <v>24093</v>
      </c>
    </row>
    <row r="4828" spans="1:10" x14ac:dyDescent="0.3">
      <c r="A4828" t="s">
        <v>8609</v>
      </c>
      <c r="B4828" s="4">
        <v>45659</v>
      </c>
      <c r="C4828" t="s">
        <v>431</v>
      </c>
      <c r="D4828" t="s">
        <v>432</v>
      </c>
      <c r="E4828" t="s">
        <v>204</v>
      </c>
      <c r="F4828" t="s">
        <v>205</v>
      </c>
      <c r="G4828" t="s">
        <v>206</v>
      </c>
      <c r="H4828" t="s">
        <v>8575</v>
      </c>
      <c r="I4828" t="s">
        <v>8610</v>
      </c>
      <c r="J4828" s="4">
        <v>21458</v>
      </c>
    </row>
    <row r="4829" spans="1:10" x14ac:dyDescent="0.3">
      <c r="A4829" t="s">
        <v>8611</v>
      </c>
      <c r="B4829" s="4">
        <v>45659</v>
      </c>
      <c r="C4829" t="s">
        <v>311</v>
      </c>
      <c r="D4829" t="s">
        <v>8612</v>
      </c>
      <c r="E4829" t="s">
        <v>204</v>
      </c>
      <c r="F4829" t="s">
        <v>205</v>
      </c>
      <c r="G4829" t="s">
        <v>206</v>
      </c>
      <c r="H4829" t="s">
        <v>8575</v>
      </c>
      <c r="I4829" t="s">
        <v>8607</v>
      </c>
      <c r="J4829" s="4">
        <v>24093</v>
      </c>
    </row>
    <row r="4830" spans="1:10" x14ac:dyDescent="0.3">
      <c r="A4830" t="s">
        <v>8613</v>
      </c>
      <c r="B4830" s="4">
        <v>45659</v>
      </c>
      <c r="C4830" t="s">
        <v>215</v>
      </c>
      <c r="D4830" t="s">
        <v>216</v>
      </c>
      <c r="E4830" t="s">
        <v>204</v>
      </c>
      <c r="F4830" t="s">
        <v>205</v>
      </c>
      <c r="G4830" t="s">
        <v>206</v>
      </c>
      <c r="H4830" t="s">
        <v>8575</v>
      </c>
      <c r="I4830" t="s">
        <v>8607</v>
      </c>
      <c r="J4830" s="4">
        <v>24093</v>
      </c>
    </row>
    <row r="4831" spans="1:10" x14ac:dyDescent="0.3">
      <c r="A4831" t="s">
        <v>8614</v>
      </c>
      <c r="B4831" s="4">
        <v>45659</v>
      </c>
      <c r="C4831" t="s">
        <v>258</v>
      </c>
      <c r="D4831" t="s">
        <v>8615</v>
      </c>
      <c r="E4831" t="s">
        <v>204</v>
      </c>
      <c r="F4831" t="s">
        <v>205</v>
      </c>
      <c r="G4831" t="s">
        <v>206</v>
      </c>
      <c r="H4831" t="s">
        <v>8575</v>
      </c>
      <c r="I4831" t="s">
        <v>8607</v>
      </c>
      <c r="J4831" s="4">
        <v>24093</v>
      </c>
    </row>
    <row r="4832" spans="1:10" x14ac:dyDescent="0.3">
      <c r="A4832" t="s">
        <v>8616</v>
      </c>
      <c r="B4832" s="4">
        <v>45659</v>
      </c>
      <c r="C4832" t="s">
        <v>1367</v>
      </c>
      <c r="D4832" t="s">
        <v>8617</v>
      </c>
      <c r="E4832" t="s">
        <v>204</v>
      </c>
      <c r="F4832" t="s">
        <v>205</v>
      </c>
      <c r="G4832" t="s">
        <v>206</v>
      </c>
      <c r="H4832" t="s">
        <v>8575</v>
      </c>
      <c r="I4832" t="s">
        <v>8607</v>
      </c>
      <c r="J4832" s="4">
        <v>24093</v>
      </c>
    </row>
    <row r="4833" spans="1:10" x14ac:dyDescent="0.3">
      <c r="A4833" t="s">
        <v>8618</v>
      </c>
      <c r="B4833" s="4">
        <v>45659</v>
      </c>
      <c r="C4833" t="s">
        <v>8561</v>
      </c>
      <c r="D4833" t="s">
        <v>8562</v>
      </c>
      <c r="E4833" t="s">
        <v>204</v>
      </c>
      <c r="F4833" t="s">
        <v>205</v>
      </c>
      <c r="G4833" t="s">
        <v>206</v>
      </c>
      <c r="H4833" t="s">
        <v>8575</v>
      </c>
      <c r="I4833" t="s">
        <v>8607</v>
      </c>
      <c r="J4833" s="4">
        <v>24093</v>
      </c>
    </row>
    <row r="4834" spans="1:10" x14ac:dyDescent="0.3">
      <c r="A4834" t="s">
        <v>8619</v>
      </c>
      <c r="B4834" s="4">
        <v>45659</v>
      </c>
      <c r="C4834" t="s">
        <v>2754</v>
      </c>
      <c r="D4834" t="s">
        <v>2755</v>
      </c>
      <c r="E4834" t="s">
        <v>204</v>
      </c>
      <c r="F4834" t="s">
        <v>205</v>
      </c>
      <c r="G4834" t="s">
        <v>206</v>
      </c>
      <c r="H4834" t="s">
        <v>8575</v>
      </c>
      <c r="I4834" t="s">
        <v>8607</v>
      </c>
      <c r="J4834" s="4">
        <v>24093</v>
      </c>
    </row>
    <row r="4835" spans="1:10" x14ac:dyDescent="0.3">
      <c r="A4835" t="s">
        <v>8620</v>
      </c>
      <c r="B4835" s="4">
        <v>45659</v>
      </c>
      <c r="C4835" t="s">
        <v>774</v>
      </c>
      <c r="D4835" t="s">
        <v>775</v>
      </c>
      <c r="E4835" t="s">
        <v>204</v>
      </c>
      <c r="F4835" t="s">
        <v>205</v>
      </c>
      <c r="G4835" t="s">
        <v>206</v>
      </c>
      <c r="H4835" t="s">
        <v>8575</v>
      </c>
      <c r="I4835" t="s">
        <v>8607</v>
      </c>
      <c r="J4835" s="4">
        <v>24093</v>
      </c>
    </row>
    <row r="4836" spans="1:10" x14ac:dyDescent="0.3">
      <c r="A4836" t="s">
        <v>8621</v>
      </c>
      <c r="B4836" s="4">
        <v>45659</v>
      </c>
      <c r="C4836" t="s">
        <v>60</v>
      </c>
      <c r="D4836" t="s">
        <v>8595</v>
      </c>
      <c r="E4836" t="s">
        <v>204</v>
      </c>
      <c r="F4836" t="s">
        <v>205</v>
      </c>
      <c r="G4836" t="s">
        <v>206</v>
      </c>
      <c r="H4836" t="s">
        <v>8575</v>
      </c>
      <c r="I4836" t="s">
        <v>8622</v>
      </c>
      <c r="J4836" s="4">
        <v>18934</v>
      </c>
    </row>
    <row r="4837" spans="1:10" x14ac:dyDescent="0.3">
      <c r="A4837" t="s">
        <v>8623</v>
      </c>
      <c r="B4837" s="4">
        <v>45659</v>
      </c>
      <c r="C4837" t="s">
        <v>8624</v>
      </c>
      <c r="D4837" t="s">
        <v>8625</v>
      </c>
      <c r="E4837" t="s">
        <v>8626</v>
      </c>
      <c r="F4837" t="s">
        <v>8627</v>
      </c>
      <c r="G4837" t="s">
        <v>8628</v>
      </c>
      <c r="H4837" t="s">
        <v>8575</v>
      </c>
      <c r="I4837" t="s">
        <v>8629</v>
      </c>
      <c r="J4837" s="4">
        <v>33688</v>
      </c>
    </row>
    <row r="4838" spans="1:10" x14ac:dyDescent="0.3">
      <c r="A4838" t="s">
        <v>8630</v>
      </c>
      <c r="B4838" s="4">
        <v>45659</v>
      </c>
      <c r="C4838" t="s">
        <v>8631</v>
      </c>
      <c r="D4838" t="s">
        <v>8632</v>
      </c>
      <c r="E4838" t="s">
        <v>8626</v>
      </c>
      <c r="F4838" t="s">
        <v>8627</v>
      </c>
      <c r="G4838" t="s">
        <v>8628</v>
      </c>
      <c r="H4838" t="s">
        <v>8575</v>
      </c>
      <c r="I4838" t="s">
        <v>8629</v>
      </c>
      <c r="J4838" s="4">
        <v>33688</v>
      </c>
    </row>
    <row r="4839" spans="1:10" x14ac:dyDescent="0.3">
      <c r="A4839" t="s">
        <v>8633</v>
      </c>
      <c r="B4839" s="4">
        <v>45659</v>
      </c>
      <c r="C4839" t="s">
        <v>993</v>
      </c>
      <c r="D4839" t="s">
        <v>8634</v>
      </c>
      <c r="E4839" t="s">
        <v>51</v>
      </c>
      <c r="F4839" t="s">
        <v>52</v>
      </c>
      <c r="G4839" t="s">
        <v>53</v>
      </c>
      <c r="H4839" t="s">
        <v>8575</v>
      </c>
      <c r="I4839" t="s">
        <v>8635</v>
      </c>
      <c r="J4839" s="4">
        <v>20737</v>
      </c>
    </row>
    <row r="4840" spans="1:10" x14ac:dyDescent="0.3">
      <c r="A4840" t="s">
        <v>8636</v>
      </c>
      <c r="B4840" s="4">
        <v>45659</v>
      </c>
      <c r="C4840" t="s">
        <v>796</v>
      </c>
      <c r="D4840" t="s">
        <v>8637</v>
      </c>
      <c r="E4840" t="s">
        <v>51</v>
      </c>
      <c r="F4840" t="s">
        <v>52</v>
      </c>
      <c r="G4840" t="s">
        <v>53</v>
      </c>
      <c r="H4840" t="s">
        <v>8575</v>
      </c>
      <c r="I4840" t="s">
        <v>8635</v>
      </c>
      <c r="J4840" s="4">
        <v>20737</v>
      </c>
    </row>
    <row r="4841" spans="1:10" x14ac:dyDescent="0.3">
      <c r="A4841" t="s">
        <v>8638</v>
      </c>
      <c r="B4841" s="4">
        <v>45659</v>
      </c>
      <c r="C4841" t="s">
        <v>998</v>
      </c>
      <c r="D4841" t="s">
        <v>8639</v>
      </c>
      <c r="E4841" t="s">
        <v>51</v>
      </c>
      <c r="F4841" t="s">
        <v>52</v>
      </c>
      <c r="G4841" t="s">
        <v>53</v>
      </c>
      <c r="H4841" t="s">
        <v>8575</v>
      </c>
      <c r="I4841" t="s">
        <v>8635</v>
      </c>
      <c r="J4841" s="4">
        <v>20737</v>
      </c>
    </row>
    <row r="4842" spans="1:10" x14ac:dyDescent="0.3">
      <c r="A4842" t="s">
        <v>8640</v>
      </c>
      <c r="B4842" s="4">
        <v>45659</v>
      </c>
      <c r="C4842" t="s">
        <v>85</v>
      </c>
      <c r="D4842" t="s">
        <v>86</v>
      </c>
      <c r="E4842" t="s">
        <v>204</v>
      </c>
      <c r="F4842" t="s">
        <v>205</v>
      </c>
      <c r="G4842" t="s">
        <v>206</v>
      </c>
      <c r="H4842" t="s">
        <v>8575</v>
      </c>
      <c r="I4842" t="s">
        <v>8641</v>
      </c>
      <c r="J4842" s="4">
        <v>23501</v>
      </c>
    </row>
    <row r="4843" spans="1:10" x14ac:dyDescent="0.3">
      <c r="A4843" t="s">
        <v>8642</v>
      </c>
      <c r="B4843" s="4">
        <v>45659</v>
      </c>
      <c r="C4843" t="s">
        <v>692</v>
      </c>
      <c r="D4843" t="s">
        <v>8513</v>
      </c>
      <c r="E4843" t="s">
        <v>204</v>
      </c>
      <c r="F4843" t="s">
        <v>205</v>
      </c>
      <c r="G4843" t="s">
        <v>206</v>
      </c>
      <c r="H4843" t="s">
        <v>8575</v>
      </c>
      <c r="I4843" t="s">
        <v>8641</v>
      </c>
      <c r="J4843" s="4">
        <v>23501</v>
      </c>
    </row>
    <row r="4844" spans="1:10" x14ac:dyDescent="0.3">
      <c r="A4844" t="s">
        <v>8643</v>
      </c>
      <c r="B4844" s="4">
        <v>45659</v>
      </c>
      <c r="C4844" t="s">
        <v>419</v>
      </c>
      <c r="D4844" t="s">
        <v>8644</v>
      </c>
      <c r="E4844" t="s">
        <v>204</v>
      </c>
      <c r="F4844" t="s">
        <v>205</v>
      </c>
      <c r="G4844" t="s">
        <v>206</v>
      </c>
      <c r="H4844" t="s">
        <v>8575</v>
      </c>
      <c r="I4844" t="s">
        <v>8641</v>
      </c>
      <c r="J4844" s="4">
        <v>23501</v>
      </c>
    </row>
    <row r="4845" spans="1:10" x14ac:dyDescent="0.3">
      <c r="A4845" t="s">
        <v>8645</v>
      </c>
      <c r="B4845" s="4">
        <v>45659</v>
      </c>
      <c r="C4845" t="s">
        <v>8646</v>
      </c>
      <c r="D4845" t="s">
        <v>8647</v>
      </c>
      <c r="E4845" t="s">
        <v>7030</v>
      </c>
      <c r="F4845" t="s">
        <v>7031</v>
      </c>
      <c r="G4845" t="s">
        <v>1581</v>
      </c>
      <c r="H4845" t="s">
        <v>8575</v>
      </c>
      <c r="I4845" t="s">
        <v>8648</v>
      </c>
      <c r="J4845" s="4">
        <v>22890</v>
      </c>
    </row>
    <row r="4846" spans="1:10" x14ac:dyDescent="0.3">
      <c r="A4846" t="s">
        <v>8649</v>
      </c>
      <c r="B4846" s="4">
        <v>45659</v>
      </c>
      <c r="C4846" t="s">
        <v>1955</v>
      </c>
      <c r="D4846" t="s">
        <v>8650</v>
      </c>
      <c r="E4846" t="s">
        <v>204</v>
      </c>
      <c r="F4846" t="s">
        <v>205</v>
      </c>
      <c r="G4846" t="s">
        <v>206</v>
      </c>
      <c r="H4846" t="s">
        <v>8575</v>
      </c>
      <c r="I4846" t="s">
        <v>8651</v>
      </c>
      <c r="J4846" s="4">
        <v>28715</v>
      </c>
    </row>
    <row r="4847" spans="1:10" x14ac:dyDescent="0.3">
      <c r="A4847" t="s">
        <v>8652</v>
      </c>
      <c r="B4847" s="4">
        <v>45659</v>
      </c>
      <c r="C4847" t="s">
        <v>311</v>
      </c>
      <c r="D4847" t="s">
        <v>8612</v>
      </c>
      <c r="E4847" t="s">
        <v>204</v>
      </c>
      <c r="F4847" t="s">
        <v>205</v>
      </c>
      <c r="G4847" t="s">
        <v>206</v>
      </c>
      <c r="H4847" t="s">
        <v>8575</v>
      </c>
      <c r="I4847" t="s">
        <v>8610</v>
      </c>
      <c r="J4847" s="4">
        <v>21458</v>
      </c>
    </row>
    <row r="4848" spans="1:10" x14ac:dyDescent="0.3">
      <c r="A4848" t="s">
        <v>8653</v>
      </c>
      <c r="B4848" s="4">
        <v>45659</v>
      </c>
      <c r="C4848" t="s">
        <v>147</v>
      </c>
      <c r="D4848" t="s">
        <v>148</v>
      </c>
      <c r="E4848" t="s">
        <v>204</v>
      </c>
      <c r="F4848" t="s">
        <v>205</v>
      </c>
      <c r="G4848" t="s">
        <v>206</v>
      </c>
      <c r="H4848" t="s">
        <v>8575</v>
      </c>
      <c r="I4848" t="s">
        <v>8654</v>
      </c>
      <c r="J4848" s="4">
        <v>22415</v>
      </c>
    </row>
    <row r="4849" spans="1:10" x14ac:dyDescent="0.3">
      <c r="A4849" t="s">
        <v>8655</v>
      </c>
      <c r="B4849" s="4">
        <v>45659</v>
      </c>
      <c r="C4849" t="s">
        <v>4561</v>
      </c>
      <c r="D4849" t="s">
        <v>8656</v>
      </c>
      <c r="E4849" t="s">
        <v>204</v>
      </c>
      <c r="F4849" t="s">
        <v>205</v>
      </c>
      <c r="G4849" t="s">
        <v>206</v>
      </c>
      <c r="H4849" t="s">
        <v>8575</v>
      </c>
      <c r="I4849" t="s">
        <v>8657</v>
      </c>
      <c r="J4849" s="4">
        <v>25546</v>
      </c>
    </row>
    <row r="4850" spans="1:10" x14ac:dyDescent="0.3">
      <c r="A4850" t="s">
        <v>8658</v>
      </c>
      <c r="B4850" s="4">
        <v>45659</v>
      </c>
      <c r="C4850" t="s">
        <v>673</v>
      </c>
      <c r="D4850" t="s">
        <v>674</v>
      </c>
      <c r="E4850" t="s">
        <v>204</v>
      </c>
      <c r="F4850" t="s">
        <v>205</v>
      </c>
      <c r="G4850" t="s">
        <v>206</v>
      </c>
      <c r="H4850" t="s">
        <v>8575</v>
      </c>
      <c r="I4850" t="s">
        <v>8657</v>
      </c>
      <c r="J4850" s="4">
        <v>25546</v>
      </c>
    </row>
    <row r="4851" spans="1:10" x14ac:dyDescent="0.3">
      <c r="A4851" t="s">
        <v>8659</v>
      </c>
      <c r="B4851" s="4">
        <v>45659</v>
      </c>
      <c r="C4851" t="s">
        <v>120</v>
      </c>
      <c r="D4851" t="s">
        <v>8660</v>
      </c>
      <c r="E4851" t="s">
        <v>204</v>
      </c>
      <c r="F4851" t="s">
        <v>205</v>
      </c>
      <c r="G4851" t="s">
        <v>206</v>
      </c>
      <c r="H4851" t="s">
        <v>8575</v>
      </c>
      <c r="I4851" t="s">
        <v>8657</v>
      </c>
      <c r="J4851" s="4">
        <v>25546</v>
      </c>
    </row>
    <row r="4852" spans="1:10" x14ac:dyDescent="0.3">
      <c r="A4852" t="s">
        <v>8661</v>
      </c>
      <c r="B4852" s="4">
        <v>45659</v>
      </c>
      <c r="C4852" t="s">
        <v>434</v>
      </c>
      <c r="D4852" t="s">
        <v>435</v>
      </c>
      <c r="E4852" t="s">
        <v>51</v>
      </c>
      <c r="F4852" t="s">
        <v>52</v>
      </c>
      <c r="G4852" t="s">
        <v>53</v>
      </c>
      <c r="H4852" t="s">
        <v>8575</v>
      </c>
      <c r="I4852" t="s">
        <v>2680</v>
      </c>
      <c r="J4852" s="4">
        <v>19549</v>
      </c>
    </row>
    <row r="4853" spans="1:10" x14ac:dyDescent="0.3">
      <c r="A4853" t="s">
        <v>8662</v>
      </c>
      <c r="B4853" s="4">
        <v>45659</v>
      </c>
      <c r="C4853" t="s">
        <v>1563</v>
      </c>
      <c r="D4853" t="s">
        <v>1564</v>
      </c>
      <c r="E4853" t="s">
        <v>204</v>
      </c>
      <c r="F4853" t="s">
        <v>205</v>
      </c>
      <c r="G4853" t="s">
        <v>206</v>
      </c>
      <c r="H4853" t="s">
        <v>8575</v>
      </c>
      <c r="I4853" t="s">
        <v>8657</v>
      </c>
      <c r="J4853" s="4">
        <v>25546</v>
      </c>
    </row>
    <row r="4854" spans="1:10" x14ac:dyDescent="0.3">
      <c r="A4854" t="s">
        <v>8663</v>
      </c>
      <c r="B4854" s="4">
        <v>45659</v>
      </c>
      <c r="C4854" t="s">
        <v>520</v>
      </c>
      <c r="D4854" t="s">
        <v>8664</v>
      </c>
      <c r="E4854" t="s">
        <v>204</v>
      </c>
      <c r="F4854" t="s">
        <v>205</v>
      </c>
      <c r="G4854" t="s">
        <v>206</v>
      </c>
      <c r="H4854" t="s">
        <v>8575</v>
      </c>
      <c r="I4854" t="s">
        <v>8657</v>
      </c>
      <c r="J4854" s="4">
        <v>25546</v>
      </c>
    </row>
    <row r="4855" spans="1:10" x14ac:dyDescent="0.3">
      <c r="A4855" t="s">
        <v>8665</v>
      </c>
      <c r="B4855" s="4">
        <v>45659</v>
      </c>
      <c r="C4855" t="s">
        <v>1149</v>
      </c>
      <c r="D4855" t="s">
        <v>1150</v>
      </c>
      <c r="E4855" t="s">
        <v>204</v>
      </c>
      <c r="F4855" t="s">
        <v>205</v>
      </c>
      <c r="G4855" t="s">
        <v>206</v>
      </c>
      <c r="H4855" t="s">
        <v>8575</v>
      </c>
      <c r="I4855" t="s">
        <v>8657</v>
      </c>
      <c r="J4855" s="4">
        <v>25546</v>
      </c>
    </row>
    <row r="4856" spans="1:10" x14ac:dyDescent="0.3">
      <c r="A4856" t="s">
        <v>8666</v>
      </c>
      <c r="B4856" s="4">
        <v>45659</v>
      </c>
      <c r="C4856" t="s">
        <v>8667</v>
      </c>
      <c r="D4856" t="s">
        <v>271</v>
      </c>
      <c r="E4856" t="s">
        <v>77</v>
      </c>
      <c r="F4856" t="s">
        <v>78</v>
      </c>
      <c r="G4856" t="s">
        <v>79</v>
      </c>
      <c r="H4856" t="s">
        <v>8575</v>
      </c>
      <c r="I4856" t="s">
        <v>8668</v>
      </c>
      <c r="J4856" s="4">
        <v>35047</v>
      </c>
    </row>
    <row r="4857" spans="1:10" x14ac:dyDescent="0.3">
      <c r="A4857" t="s">
        <v>8669</v>
      </c>
      <c r="B4857" s="4">
        <v>45659</v>
      </c>
      <c r="C4857" t="s">
        <v>545</v>
      </c>
      <c r="D4857" t="s">
        <v>546</v>
      </c>
      <c r="E4857" t="s">
        <v>204</v>
      </c>
      <c r="F4857" t="s">
        <v>205</v>
      </c>
      <c r="G4857" t="s">
        <v>206</v>
      </c>
      <c r="H4857" t="s">
        <v>8575</v>
      </c>
      <c r="I4857" t="s">
        <v>8657</v>
      </c>
      <c r="J4857" s="4">
        <v>25546</v>
      </c>
    </row>
    <row r="4858" spans="1:10" x14ac:dyDescent="0.3">
      <c r="A4858" t="s">
        <v>8670</v>
      </c>
      <c r="B4858" s="4">
        <v>45659</v>
      </c>
      <c r="C4858" t="s">
        <v>8671</v>
      </c>
      <c r="D4858" t="s">
        <v>8672</v>
      </c>
      <c r="E4858" t="s">
        <v>51</v>
      </c>
      <c r="F4858" t="s">
        <v>52</v>
      </c>
      <c r="G4858" t="s">
        <v>53</v>
      </c>
      <c r="H4858" t="s">
        <v>8575</v>
      </c>
      <c r="I4858" t="s">
        <v>8673</v>
      </c>
      <c r="J4858" s="4">
        <v>22158</v>
      </c>
    </row>
    <row r="4859" spans="1:10" x14ac:dyDescent="0.3">
      <c r="A4859" t="s">
        <v>8674</v>
      </c>
      <c r="B4859" s="4">
        <v>45659</v>
      </c>
      <c r="C4859" t="s">
        <v>6015</v>
      </c>
      <c r="D4859" t="s">
        <v>8675</v>
      </c>
      <c r="E4859" t="s">
        <v>204</v>
      </c>
      <c r="F4859" t="s">
        <v>205</v>
      </c>
      <c r="G4859" t="s">
        <v>206</v>
      </c>
      <c r="H4859" t="s">
        <v>8575</v>
      </c>
      <c r="I4859" t="s">
        <v>8676</v>
      </c>
      <c r="J4859" s="4">
        <v>29305</v>
      </c>
    </row>
    <row r="4860" spans="1:10" x14ac:dyDescent="0.3">
      <c r="A4860" t="s">
        <v>8677</v>
      </c>
      <c r="B4860" s="4">
        <v>45659</v>
      </c>
      <c r="C4860" t="s">
        <v>8667</v>
      </c>
      <c r="D4860" t="s">
        <v>271</v>
      </c>
      <c r="E4860" t="s">
        <v>204</v>
      </c>
      <c r="F4860" t="s">
        <v>205</v>
      </c>
      <c r="G4860" t="s">
        <v>206</v>
      </c>
      <c r="H4860" t="s">
        <v>8575</v>
      </c>
      <c r="I4860" t="s">
        <v>8678</v>
      </c>
      <c r="J4860" s="4">
        <v>26232</v>
      </c>
    </row>
    <row r="4861" spans="1:10" x14ac:dyDescent="0.3">
      <c r="A4861" t="s">
        <v>8679</v>
      </c>
      <c r="B4861" s="4">
        <v>45659</v>
      </c>
      <c r="C4861" t="s">
        <v>344</v>
      </c>
      <c r="D4861" t="s">
        <v>345</v>
      </c>
      <c r="E4861" t="s">
        <v>51</v>
      </c>
      <c r="F4861" t="s">
        <v>52</v>
      </c>
      <c r="G4861" t="s">
        <v>53</v>
      </c>
      <c r="H4861" t="s">
        <v>8575</v>
      </c>
      <c r="I4861" t="s">
        <v>8673</v>
      </c>
      <c r="J4861" s="4">
        <v>22158</v>
      </c>
    </row>
    <row r="4862" spans="1:10" x14ac:dyDescent="0.3">
      <c r="A4862" t="s">
        <v>8680</v>
      </c>
      <c r="B4862" s="4">
        <v>45659</v>
      </c>
      <c r="C4862" t="s">
        <v>673</v>
      </c>
      <c r="D4862" t="s">
        <v>674</v>
      </c>
      <c r="E4862" t="s">
        <v>204</v>
      </c>
      <c r="F4862" t="s">
        <v>205</v>
      </c>
      <c r="G4862" t="s">
        <v>206</v>
      </c>
      <c r="H4862" t="s">
        <v>8575</v>
      </c>
      <c r="I4862" t="s">
        <v>8676</v>
      </c>
      <c r="J4862" s="4">
        <v>29305</v>
      </c>
    </row>
    <row r="4863" spans="1:10" x14ac:dyDescent="0.3">
      <c r="A4863" t="s">
        <v>8681</v>
      </c>
      <c r="B4863" s="4">
        <v>45659</v>
      </c>
      <c r="C4863" t="s">
        <v>393</v>
      </c>
      <c r="D4863" t="s">
        <v>8682</v>
      </c>
      <c r="E4863" t="s">
        <v>204</v>
      </c>
      <c r="F4863" t="s">
        <v>205</v>
      </c>
      <c r="G4863" t="s">
        <v>206</v>
      </c>
      <c r="H4863" t="s">
        <v>8575</v>
      </c>
      <c r="I4863" t="s">
        <v>8676</v>
      </c>
      <c r="J4863" s="4">
        <v>29305</v>
      </c>
    </row>
    <row r="4864" spans="1:10" x14ac:dyDescent="0.3">
      <c r="A4864" t="s">
        <v>8683</v>
      </c>
      <c r="B4864" s="4">
        <v>45659</v>
      </c>
      <c r="C4864" t="s">
        <v>228</v>
      </c>
      <c r="D4864" t="s">
        <v>2343</v>
      </c>
      <c r="E4864" t="s">
        <v>51</v>
      </c>
      <c r="F4864" t="s">
        <v>52</v>
      </c>
      <c r="G4864" t="s">
        <v>53</v>
      </c>
      <c r="H4864" t="s">
        <v>8575</v>
      </c>
      <c r="I4864" t="s">
        <v>8673</v>
      </c>
      <c r="J4864" s="4">
        <v>22158</v>
      </c>
    </row>
    <row r="4865" spans="1:10" x14ac:dyDescent="0.3">
      <c r="A4865" t="s">
        <v>8684</v>
      </c>
      <c r="B4865" s="4">
        <v>45659</v>
      </c>
      <c r="C4865" t="s">
        <v>139</v>
      </c>
      <c r="D4865" t="s">
        <v>140</v>
      </c>
      <c r="E4865" t="s">
        <v>204</v>
      </c>
      <c r="F4865" t="s">
        <v>205</v>
      </c>
      <c r="G4865" t="s">
        <v>206</v>
      </c>
      <c r="H4865" t="s">
        <v>8575</v>
      </c>
      <c r="I4865" t="s">
        <v>8685</v>
      </c>
      <c r="J4865" s="4">
        <v>23753</v>
      </c>
    </row>
    <row r="4866" spans="1:10" x14ac:dyDescent="0.3">
      <c r="A4866" t="s">
        <v>8686</v>
      </c>
      <c r="B4866" s="4">
        <v>45659</v>
      </c>
      <c r="C4866" t="s">
        <v>8687</v>
      </c>
      <c r="D4866" t="s">
        <v>8688</v>
      </c>
      <c r="E4866" t="s">
        <v>204</v>
      </c>
      <c r="F4866" t="s">
        <v>205</v>
      </c>
      <c r="G4866" t="s">
        <v>206</v>
      </c>
      <c r="H4866" t="s">
        <v>8575</v>
      </c>
      <c r="I4866" t="s">
        <v>8685</v>
      </c>
      <c r="J4866" s="4">
        <v>23753</v>
      </c>
    </row>
    <row r="4867" spans="1:10" x14ac:dyDescent="0.3">
      <c r="A4867" t="s">
        <v>8689</v>
      </c>
      <c r="B4867" s="4">
        <v>45659</v>
      </c>
      <c r="C4867" t="s">
        <v>2793</v>
      </c>
      <c r="D4867" t="s">
        <v>2794</v>
      </c>
      <c r="E4867" t="s">
        <v>51</v>
      </c>
      <c r="F4867" t="s">
        <v>52</v>
      </c>
      <c r="G4867" t="s">
        <v>53</v>
      </c>
      <c r="H4867" t="s">
        <v>8575</v>
      </c>
      <c r="I4867" t="s">
        <v>8673</v>
      </c>
      <c r="J4867" s="4">
        <v>22158</v>
      </c>
    </row>
    <row r="4868" spans="1:10" x14ac:dyDescent="0.3">
      <c r="A4868" t="s">
        <v>8690</v>
      </c>
      <c r="B4868" s="4">
        <v>45659</v>
      </c>
      <c r="C4868" t="s">
        <v>656</v>
      </c>
      <c r="D4868" t="s">
        <v>8691</v>
      </c>
      <c r="E4868" t="s">
        <v>204</v>
      </c>
      <c r="F4868" t="s">
        <v>205</v>
      </c>
      <c r="G4868" t="s">
        <v>206</v>
      </c>
      <c r="H4868" t="s">
        <v>8575</v>
      </c>
      <c r="I4868" t="s">
        <v>8692</v>
      </c>
      <c r="J4868" s="4">
        <v>23093</v>
      </c>
    </row>
    <row r="4869" spans="1:10" x14ac:dyDescent="0.3">
      <c r="A4869" t="s">
        <v>8693</v>
      </c>
      <c r="B4869" s="4">
        <v>45659</v>
      </c>
      <c r="C4869" t="s">
        <v>1502</v>
      </c>
      <c r="D4869" t="s">
        <v>8574</v>
      </c>
      <c r="E4869" t="s">
        <v>204</v>
      </c>
      <c r="F4869" t="s">
        <v>205</v>
      </c>
      <c r="G4869" t="s">
        <v>206</v>
      </c>
      <c r="H4869" t="s">
        <v>8575</v>
      </c>
      <c r="I4869" t="s">
        <v>8692</v>
      </c>
      <c r="J4869" s="4">
        <v>23093</v>
      </c>
    </row>
    <row r="4870" spans="1:10" x14ac:dyDescent="0.3">
      <c r="A4870" t="s">
        <v>8694</v>
      </c>
      <c r="B4870" s="4">
        <v>45659</v>
      </c>
      <c r="C4870" t="s">
        <v>75</v>
      </c>
      <c r="D4870" t="s">
        <v>6706</v>
      </c>
      <c r="E4870" t="s">
        <v>204</v>
      </c>
      <c r="F4870" t="s">
        <v>205</v>
      </c>
      <c r="G4870" t="s">
        <v>206</v>
      </c>
      <c r="H4870" t="s">
        <v>8575</v>
      </c>
      <c r="I4870" t="s">
        <v>8692</v>
      </c>
      <c r="J4870" s="4">
        <v>23093</v>
      </c>
    </row>
    <row r="4871" spans="1:10" x14ac:dyDescent="0.3">
      <c r="A4871" t="s">
        <v>8695</v>
      </c>
      <c r="B4871" s="4">
        <v>45659</v>
      </c>
      <c r="C4871" t="s">
        <v>520</v>
      </c>
      <c r="D4871" t="s">
        <v>8664</v>
      </c>
      <c r="E4871" t="s">
        <v>77</v>
      </c>
      <c r="F4871" t="s">
        <v>78</v>
      </c>
      <c r="G4871" t="s">
        <v>79</v>
      </c>
      <c r="H4871" t="s">
        <v>8575</v>
      </c>
      <c r="I4871" t="s">
        <v>8696</v>
      </c>
      <c r="J4871" s="4">
        <v>24587</v>
      </c>
    </row>
    <row r="4872" spans="1:10" x14ac:dyDescent="0.3">
      <c r="A4872" t="s">
        <v>8697</v>
      </c>
      <c r="B4872" s="4">
        <v>45659</v>
      </c>
      <c r="C4872" t="s">
        <v>1563</v>
      </c>
      <c r="D4872" t="s">
        <v>1564</v>
      </c>
      <c r="E4872" t="s">
        <v>204</v>
      </c>
      <c r="F4872" t="s">
        <v>205</v>
      </c>
      <c r="G4872" t="s">
        <v>206</v>
      </c>
      <c r="H4872" t="s">
        <v>8575</v>
      </c>
      <c r="I4872" t="s">
        <v>8692</v>
      </c>
      <c r="J4872" s="4">
        <v>23093</v>
      </c>
    </row>
    <row r="4873" spans="1:10" x14ac:dyDescent="0.3">
      <c r="A4873" t="s">
        <v>8698</v>
      </c>
      <c r="B4873" s="4">
        <v>45659</v>
      </c>
      <c r="C4873" t="s">
        <v>431</v>
      </c>
      <c r="D4873" t="s">
        <v>432</v>
      </c>
      <c r="E4873" t="s">
        <v>204</v>
      </c>
      <c r="F4873" t="s">
        <v>205</v>
      </c>
      <c r="G4873" t="s">
        <v>206</v>
      </c>
      <c r="H4873" t="s">
        <v>8575</v>
      </c>
      <c r="I4873" t="s">
        <v>8692</v>
      </c>
      <c r="J4873" s="4">
        <v>23093</v>
      </c>
    </row>
    <row r="4874" spans="1:10" x14ac:dyDescent="0.3">
      <c r="A4874" t="s">
        <v>8699</v>
      </c>
      <c r="B4874" s="4">
        <v>45659</v>
      </c>
      <c r="C4874" t="s">
        <v>60</v>
      </c>
      <c r="D4874" t="s">
        <v>8595</v>
      </c>
      <c r="E4874" t="s">
        <v>204</v>
      </c>
      <c r="F4874" t="s">
        <v>205</v>
      </c>
      <c r="G4874" t="s">
        <v>206</v>
      </c>
      <c r="H4874" t="s">
        <v>8575</v>
      </c>
      <c r="I4874" t="s">
        <v>8692</v>
      </c>
      <c r="J4874" s="4">
        <v>23093</v>
      </c>
    </row>
    <row r="4875" spans="1:10" x14ac:dyDescent="0.3">
      <c r="A4875" t="s">
        <v>8700</v>
      </c>
      <c r="B4875" s="4">
        <v>45659</v>
      </c>
      <c r="C4875" t="s">
        <v>520</v>
      </c>
      <c r="D4875" t="s">
        <v>8664</v>
      </c>
      <c r="E4875" t="s">
        <v>204</v>
      </c>
      <c r="F4875" t="s">
        <v>205</v>
      </c>
      <c r="G4875" t="s">
        <v>206</v>
      </c>
      <c r="H4875" t="s">
        <v>8575</v>
      </c>
      <c r="I4875" t="s">
        <v>8692</v>
      </c>
      <c r="J4875" s="4">
        <v>23093</v>
      </c>
    </row>
    <row r="4876" spans="1:10" x14ac:dyDescent="0.3">
      <c r="A4876" t="s">
        <v>8701</v>
      </c>
      <c r="B4876" s="4">
        <v>45659</v>
      </c>
      <c r="C4876" t="s">
        <v>8702</v>
      </c>
      <c r="D4876" t="s">
        <v>8703</v>
      </c>
      <c r="E4876" t="s">
        <v>204</v>
      </c>
      <c r="F4876" t="s">
        <v>205</v>
      </c>
      <c r="G4876" t="s">
        <v>206</v>
      </c>
      <c r="H4876" t="s">
        <v>8575</v>
      </c>
      <c r="I4876" t="s">
        <v>8704</v>
      </c>
      <c r="J4876" s="4">
        <v>25401</v>
      </c>
    </row>
    <row r="4877" spans="1:10" x14ac:dyDescent="0.3">
      <c r="A4877" t="s">
        <v>8705</v>
      </c>
      <c r="B4877" s="4">
        <v>45659</v>
      </c>
      <c r="C4877" t="s">
        <v>525</v>
      </c>
      <c r="D4877" t="s">
        <v>526</v>
      </c>
      <c r="E4877" t="s">
        <v>204</v>
      </c>
      <c r="F4877" t="s">
        <v>205</v>
      </c>
      <c r="G4877" t="s">
        <v>206</v>
      </c>
      <c r="H4877" t="s">
        <v>8575</v>
      </c>
      <c r="I4877" t="s">
        <v>8704</v>
      </c>
      <c r="J4877" s="4">
        <v>25401</v>
      </c>
    </row>
    <row r="4878" spans="1:10" x14ac:dyDescent="0.3">
      <c r="A4878" t="s">
        <v>8706</v>
      </c>
      <c r="B4878" s="4">
        <v>45659</v>
      </c>
      <c r="C4878" t="s">
        <v>325</v>
      </c>
      <c r="D4878" t="s">
        <v>326</v>
      </c>
      <c r="E4878" t="s">
        <v>204</v>
      </c>
      <c r="F4878" t="s">
        <v>205</v>
      </c>
      <c r="G4878" t="s">
        <v>206</v>
      </c>
      <c r="H4878" t="s">
        <v>8575</v>
      </c>
      <c r="I4878" t="s">
        <v>8704</v>
      </c>
      <c r="J4878" s="4">
        <v>25401</v>
      </c>
    </row>
    <row r="4879" spans="1:10" x14ac:dyDescent="0.3">
      <c r="A4879" t="s">
        <v>8707</v>
      </c>
      <c r="B4879" s="4">
        <v>45659</v>
      </c>
      <c r="C4879" t="s">
        <v>8708</v>
      </c>
      <c r="D4879" t="s">
        <v>8709</v>
      </c>
      <c r="E4879" t="s">
        <v>204</v>
      </c>
      <c r="F4879" t="s">
        <v>205</v>
      </c>
      <c r="G4879" t="s">
        <v>206</v>
      </c>
      <c r="H4879" t="s">
        <v>8575</v>
      </c>
      <c r="I4879" t="s">
        <v>8704</v>
      </c>
      <c r="J4879" s="4">
        <v>25401</v>
      </c>
    </row>
    <row r="4880" spans="1:10" x14ac:dyDescent="0.3">
      <c r="A4880" t="s">
        <v>8710</v>
      </c>
      <c r="B4880" s="4">
        <v>45659</v>
      </c>
      <c r="C4880" t="s">
        <v>215</v>
      </c>
      <c r="D4880" t="s">
        <v>216</v>
      </c>
      <c r="E4880" t="s">
        <v>51</v>
      </c>
      <c r="F4880" t="s">
        <v>52</v>
      </c>
      <c r="G4880" t="s">
        <v>53</v>
      </c>
      <c r="H4880" t="s">
        <v>8575</v>
      </c>
      <c r="I4880" t="s">
        <v>8711</v>
      </c>
      <c r="J4880" s="4">
        <v>26036</v>
      </c>
    </row>
    <row r="4881" spans="1:10" x14ac:dyDescent="0.3">
      <c r="A4881" t="s">
        <v>8712</v>
      </c>
      <c r="B4881" s="4">
        <v>45659</v>
      </c>
      <c r="C4881" t="s">
        <v>109</v>
      </c>
      <c r="D4881" t="s">
        <v>6710</v>
      </c>
      <c r="E4881" t="s">
        <v>51</v>
      </c>
      <c r="F4881" t="s">
        <v>52</v>
      </c>
      <c r="G4881" t="s">
        <v>53</v>
      </c>
      <c r="H4881" t="s">
        <v>8575</v>
      </c>
      <c r="I4881" t="s">
        <v>8711</v>
      </c>
      <c r="J4881" s="4">
        <v>26036</v>
      </c>
    </row>
    <row r="4882" spans="1:10" x14ac:dyDescent="0.3">
      <c r="A4882" t="s">
        <v>8713</v>
      </c>
      <c r="B4882" s="4">
        <v>45659</v>
      </c>
      <c r="C4882" t="s">
        <v>692</v>
      </c>
      <c r="D4882" t="s">
        <v>733</v>
      </c>
      <c r="E4882" t="s">
        <v>51</v>
      </c>
      <c r="F4882" t="s">
        <v>52</v>
      </c>
      <c r="G4882" t="s">
        <v>53</v>
      </c>
      <c r="H4882" t="s">
        <v>8575</v>
      </c>
      <c r="I4882" t="s">
        <v>8711</v>
      </c>
      <c r="J4882" s="4">
        <v>26036</v>
      </c>
    </row>
    <row r="4883" spans="1:10" x14ac:dyDescent="0.3">
      <c r="A4883" t="s">
        <v>8714</v>
      </c>
      <c r="B4883" s="4">
        <v>45659</v>
      </c>
      <c r="C4883" t="s">
        <v>311</v>
      </c>
      <c r="D4883" t="s">
        <v>8612</v>
      </c>
      <c r="E4883" t="s">
        <v>51</v>
      </c>
      <c r="F4883" t="s">
        <v>52</v>
      </c>
      <c r="G4883" t="s">
        <v>53</v>
      </c>
      <c r="H4883" t="s">
        <v>8575</v>
      </c>
      <c r="I4883" t="s">
        <v>8711</v>
      </c>
      <c r="J4883" s="4">
        <v>26036</v>
      </c>
    </row>
    <row r="4884" spans="1:10" x14ac:dyDescent="0.3">
      <c r="A4884" t="s">
        <v>8715</v>
      </c>
      <c r="B4884" s="4">
        <v>45659</v>
      </c>
      <c r="C4884" t="s">
        <v>434</v>
      </c>
      <c r="D4884" t="s">
        <v>435</v>
      </c>
      <c r="E4884" t="s">
        <v>51</v>
      </c>
      <c r="F4884" t="s">
        <v>52</v>
      </c>
      <c r="G4884" t="s">
        <v>53</v>
      </c>
      <c r="H4884" t="s">
        <v>8575</v>
      </c>
      <c r="I4884" t="s">
        <v>8711</v>
      </c>
      <c r="J4884" s="4">
        <v>26036</v>
      </c>
    </row>
    <row r="4885" spans="1:10" x14ac:dyDescent="0.3">
      <c r="A4885" t="s">
        <v>8716</v>
      </c>
      <c r="B4885" s="4">
        <v>45659</v>
      </c>
      <c r="C4885" t="s">
        <v>311</v>
      </c>
      <c r="D4885" t="s">
        <v>8612</v>
      </c>
      <c r="E4885" t="s">
        <v>204</v>
      </c>
      <c r="F4885" t="s">
        <v>205</v>
      </c>
      <c r="G4885" t="s">
        <v>206</v>
      </c>
      <c r="H4885" t="s">
        <v>8575</v>
      </c>
      <c r="I4885" t="s">
        <v>8704</v>
      </c>
      <c r="J4885" s="4">
        <v>25401</v>
      </c>
    </row>
    <row r="4886" spans="1:10" x14ac:dyDescent="0.3">
      <c r="A4886" t="s">
        <v>8717</v>
      </c>
      <c r="B4886" s="4">
        <v>45659</v>
      </c>
      <c r="C4886" t="s">
        <v>105</v>
      </c>
      <c r="D4886" t="s">
        <v>106</v>
      </c>
      <c r="E4886" t="s">
        <v>204</v>
      </c>
      <c r="F4886" t="s">
        <v>205</v>
      </c>
      <c r="G4886" t="s">
        <v>206</v>
      </c>
      <c r="H4886" t="s">
        <v>8575</v>
      </c>
      <c r="I4886" t="s">
        <v>8704</v>
      </c>
      <c r="J4886" s="4">
        <v>25401</v>
      </c>
    </row>
    <row r="4887" spans="1:10" x14ac:dyDescent="0.3">
      <c r="A4887" t="s">
        <v>8718</v>
      </c>
      <c r="B4887" s="4">
        <v>45659</v>
      </c>
      <c r="C4887" t="s">
        <v>1502</v>
      </c>
      <c r="D4887" t="s">
        <v>8574</v>
      </c>
      <c r="E4887" t="s">
        <v>204</v>
      </c>
      <c r="F4887" t="s">
        <v>205</v>
      </c>
      <c r="G4887" t="s">
        <v>206</v>
      </c>
      <c r="H4887" t="s">
        <v>8575</v>
      </c>
      <c r="I4887" t="s">
        <v>8704</v>
      </c>
      <c r="J4887" s="4">
        <v>25401</v>
      </c>
    </row>
    <row r="4888" spans="1:10" x14ac:dyDescent="0.3">
      <c r="A4888" t="s">
        <v>8719</v>
      </c>
      <c r="B4888" s="4">
        <v>45659</v>
      </c>
      <c r="C4888" t="s">
        <v>4010</v>
      </c>
      <c r="D4888" t="s">
        <v>4011</v>
      </c>
      <c r="E4888" t="s">
        <v>204</v>
      </c>
      <c r="F4888" t="s">
        <v>205</v>
      </c>
      <c r="G4888" t="s">
        <v>206</v>
      </c>
      <c r="H4888" t="s">
        <v>8575</v>
      </c>
      <c r="I4888" t="s">
        <v>8704</v>
      </c>
      <c r="J4888" s="4">
        <v>25401</v>
      </c>
    </row>
    <row r="4889" spans="1:10" x14ac:dyDescent="0.3">
      <c r="A4889" t="s">
        <v>8720</v>
      </c>
      <c r="B4889" s="4">
        <v>45659</v>
      </c>
      <c r="C4889" t="s">
        <v>129</v>
      </c>
      <c r="D4889" t="s">
        <v>130</v>
      </c>
      <c r="E4889" t="s">
        <v>204</v>
      </c>
      <c r="F4889" t="s">
        <v>205</v>
      </c>
      <c r="G4889" t="s">
        <v>206</v>
      </c>
      <c r="H4889" t="s">
        <v>8575</v>
      </c>
      <c r="I4889" t="s">
        <v>8704</v>
      </c>
      <c r="J4889" s="4">
        <v>25401</v>
      </c>
    </row>
    <row r="4890" spans="1:10" x14ac:dyDescent="0.3">
      <c r="A4890" t="s">
        <v>8721</v>
      </c>
      <c r="B4890" s="4">
        <v>45659</v>
      </c>
      <c r="C4890" t="s">
        <v>139</v>
      </c>
      <c r="D4890" t="s">
        <v>140</v>
      </c>
      <c r="E4890" t="s">
        <v>204</v>
      </c>
      <c r="F4890" t="s">
        <v>205</v>
      </c>
      <c r="G4890" t="s">
        <v>206</v>
      </c>
      <c r="H4890" t="s">
        <v>8575</v>
      </c>
      <c r="I4890" t="s">
        <v>8704</v>
      </c>
      <c r="J4890" s="4">
        <v>25401</v>
      </c>
    </row>
    <row r="4891" spans="1:10" x14ac:dyDescent="0.3">
      <c r="A4891" t="s">
        <v>8722</v>
      </c>
      <c r="B4891" s="4">
        <v>45659</v>
      </c>
      <c r="C4891" t="s">
        <v>215</v>
      </c>
      <c r="D4891" t="s">
        <v>216</v>
      </c>
      <c r="E4891" t="s">
        <v>204</v>
      </c>
      <c r="F4891" t="s">
        <v>205</v>
      </c>
      <c r="G4891" t="s">
        <v>206</v>
      </c>
      <c r="H4891" t="s">
        <v>8575</v>
      </c>
      <c r="I4891" t="s">
        <v>8723</v>
      </c>
      <c r="J4891" s="4">
        <v>24004</v>
      </c>
    </row>
    <row r="4892" spans="1:10" x14ac:dyDescent="0.3">
      <c r="A4892" t="s">
        <v>8724</v>
      </c>
      <c r="B4892" s="4">
        <v>45659</v>
      </c>
      <c r="C4892" t="s">
        <v>282</v>
      </c>
      <c r="D4892" t="s">
        <v>5000</v>
      </c>
      <c r="E4892" t="s">
        <v>204</v>
      </c>
      <c r="F4892" t="s">
        <v>205</v>
      </c>
      <c r="G4892" t="s">
        <v>206</v>
      </c>
      <c r="H4892" t="s">
        <v>8575</v>
      </c>
      <c r="I4892" t="s">
        <v>8725</v>
      </c>
      <c r="J4892" s="4">
        <v>19750</v>
      </c>
    </row>
    <row r="4893" spans="1:10" x14ac:dyDescent="0.3">
      <c r="A4893" t="s">
        <v>8726</v>
      </c>
      <c r="B4893" s="4">
        <v>45659</v>
      </c>
      <c r="C4893" t="s">
        <v>282</v>
      </c>
      <c r="D4893" t="s">
        <v>283</v>
      </c>
      <c r="E4893" t="s">
        <v>51</v>
      </c>
      <c r="F4893" t="s">
        <v>52</v>
      </c>
      <c r="G4893" t="s">
        <v>53</v>
      </c>
      <c r="H4893" t="s">
        <v>8575</v>
      </c>
      <c r="I4893" t="s">
        <v>2662</v>
      </c>
      <c r="J4893" s="4">
        <v>23199</v>
      </c>
    </row>
    <row r="4894" spans="1:10" x14ac:dyDescent="0.3">
      <c r="A4894" t="s">
        <v>8727</v>
      </c>
      <c r="B4894" s="4">
        <v>45659</v>
      </c>
      <c r="C4894" t="s">
        <v>490</v>
      </c>
      <c r="D4894" t="s">
        <v>491</v>
      </c>
      <c r="E4894" t="s">
        <v>498</v>
      </c>
      <c r="F4894" t="s">
        <v>499</v>
      </c>
      <c r="G4894" t="s">
        <v>79</v>
      </c>
      <c r="H4894" t="s">
        <v>8575</v>
      </c>
      <c r="I4894" t="s">
        <v>8668</v>
      </c>
      <c r="J4894" s="4">
        <v>35047</v>
      </c>
    </row>
    <row r="4895" spans="1:10" x14ac:dyDescent="0.3">
      <c r="A4895" t="s">
        <v>8728</v>
      </c>
      <c r="B4895" s="4">
        <v>45659</v>
      </c>
      <c r="C4895" t="s">
        <v>4910</v>
      </c>
      <c r="D4895" t="s">
        <v>4911</v>
      </c>
      <c r="E4895" t="s">
        <v>8729</v>
      </c>
      <c r="F4895" t="s">
        <v>8730</v>
      </c>
      <c r="G4895" t="s">
        <v>1581</v>
      </c>
      <c r="H4895" t="s">
        <v>8575</v>
      </c>
      <c r="I4895" t="s">
        <v>8731</v>
      </c>
      <c r="J4895" s="4">
        <v>28832</v>
      </c>
    </row>
    <row r="4896" spans="1:10" x14ac:dyDescent="0.3">
      <c r="A4896" t="s">
        <v>8732</v>
      </c>
      <c r="B4896" s="4">
        <v>45659</v>
      </c>
      <c r="C4896" t="s">
        <v>474</v>
      </c>
      <c r="D4896" t="s">
        <v>8570</v>
      </c>
      <c r="E4896" t="s">
        <v>51</v>
      </c>
      <c r="F4896" t="s">
        <v>52</v>
      </c>
      <c r="G4896" t="s">
        <v>53</v>
      </c>
      <c r="H4896" t="s">
        <v>8575</v>
      </c>
      <c r="I4896" t="s">
        <v>8733</v>
      </c>
      <c r="J4896" s="4">
        <v>18780</v>
      </c>
    </row>
    <row r="4897" spans="1:10" x14ac:dyDescent="0.3">
      <c r="A4897" t="s">
        <v>8734</v>
      </c>
      <c r="B4897" s="4">
        <v>45659</v>
      </c>
      <c r="C4897" t="s">
        <v>1436</v>
      </c>
      <c r="D4897" t="s">
        <v>8735</v>
      </c>
      <c r="E4897" t="s">
        <v>51</v>
      </c>
      <c r="F4897" t="s">
        <v>52</v>
      </c>
      <c r="G4897" t="s">
        <v>53</v>
      </c>
      <c r="H4897" t="s">
        <v>8575</v>
      </c>
      <c r="I4897" t="s">
        <v>8736</v>
      </c>
      <c r="J4897" s="4">
        <v>19758</v>
      </c>
    </row>
    <row r="4898" spans="1:10" x14ac:dyDescent="0.3">
      <c r="A4898" t="s">
        <v>8737</v>
      </c>
      <c r="B4898" s="4">
        <v>45659</v>
      </c>
      <c r="C4898" t="s">
        <v>3575</v>
      </c>
      <c r="D4898" t="s">
        <v>8738</v>
      </c>
      <c r="E4898" t="s">
        <v>51</v>
      </c>
      <c r="F4898" t="s">
        <v>52</v>
      </c>
      <c r="G4898" t="s">
        <v>53</v>
      </c>
      <c r="H4898" t="s">
        <v>8575</v>
      </c>
      <c r="I4898" t="s">
        <v>8736</v>
      </c>
      <c r="J4898" s="4">
        <v>19758</v>
      </c>
    </row>
    <row r="4899" spans="1:10" x14ac:dyDescent="0.3">
      <c r="A4899" t="s">
        <v>8739</v>
      </c>
      <c r="B4899" s="4">
        <v>45660</v>
      </c>
      <c r="C4899" t="s">
        <v>8740</v>
      </c>
      <c r="D4899" t="s">
        <v>8741</v>
      </c>
      <c r="E4899" t="s">
        <v>1579</v>
      </c>
      <c r="F4899" t="s">
        <v>1580</v>
      </c>
      <c r="G4899" t="s">
        <v>1581</v>
      </c>
      <c r="H4899" t="s">
        <v>8575</v>
      </c>
      <c r="I4899" t="s">
        <v>8742</v>
      </c>
      <c r="J4899" s="4">
        <v>19767</v>
      </c>
    </row>
    <row r="4900" spans="1:10" x14ac:dyDescent="0.3">
      <c r="A4900" t="s">
        <v>8743</v>
      </c>
      <c r="B4900" s="4">
        <v>45660</v>
      </c>
      <c r="C4900" t="s">
        <v>428</v>
      </c>
      <c r="D4900" t="s">
        <v>429</v>
      </c>
      <c r="E4900" t="s">
        <v>7030</v>
      </c>
      <c r="F4900" t="s">
        <v>7031</v>
      </c>
      <c r="G4900" t="s">
        <v>1581</v>
      </c>
      <c r="H4900" t="s">
        <v>8575</v>
      </c>
      <c r="I4900" t="s">
        <v>8744</v>
      </c>
      <c r="J4900" s="4">
        <v>29343</v>
      </c>
    </row>
    <row r="4901" spans="1:10" x14ac:dyDescent="0.3">
      <c r="A4901" t="s">
        <v>8745</v>
      </c>
      <c r="B4901" s="4">
        <v>45660</v>
      </c>
      <c r="C4901" t="s">
        <v>8746</v>
      </c>
      <c r="D4901" t="s">
        <v>8747</v>
      </c>
      <c r="E4901" t="s">
        <v>1747</v>
      </c>
      <c r="F4901" t="s">
        <v>1748</v>
      </c>
      <c r="G4901" t="s">
        <v>2108</v>
      </c>
      <c r="H4901" t="s">
        <v>8575</v>
      </c>
      <c r="I4901" t="s">
        <v>8748</v>
      </c>
      <c r="J4901" s="4">
        <v>36032</v>
      </c>
    </row>
    <row r="4902" spans="1:10" x14ac:dyDescent="0.3">
      <c r="A4902" t="s">
        <v>8749</v>
      </c>
      <c r="B4902" s="4">
        <v>45660</v>
      </c>
      <c r="C4902" t="s">
        <v>311</v>
      </c>
      <c r="D4902" t="s">
        <v>8612</v>
      </c>
      <c r="E4902" t="s">
        <v>204</v>
      </c>
      <c r="F4902" t="s">
        <v>205</v>
      </c>
      <c r="G4902" t="s">
        <v>206</v>
      </c>
      <c r="H4902" t="s">
        <v>8575</v>
      </c>
      <c r="I4902" t="s">
        <v>8750</v>
      </c>
      <c r="J4902" s="4">
        <v>21878</v>
      </c>
    </row>
    <row r="4903" spans="1:10" x14ac:dyDescent="0.3">
      <c r="A4903" t="s">
        <v>8751</v>
      </c>
      <c r="B4903" s="4">
        <v>45660</v>
      </c>
      <c r="C4903" t="s">
        <v>673</v>
      </c>
      <c r="D4903" t="s">
        <v>674</v>
      </c>
      <c r="E4903" t="s">
        <v>204</v>
      </c>
      <c r="F4903" t="s">
        <v>205</v>
      </c>
      <c r="G4903" t="s">
        <v>206</v>
      </c>
      <c r="H4903" t="s">
        <v>8575</v>
      </c>
      <c r="I4903" t="s">
        <v>8752</v>
      </c>
      <c r="J4903" s="4">
        <v>23057</v>
      </c>
    </row>
    <row r="4904" spans="1:10" x14ac:dyDescent="0.3">
      <c r="A4904" t="s">
        <v>8753</v>
      </c>
      <c r="B4904" s="4">
        <v>45660</v>
      </c>
      <c r="C4904" t="s">
        <v>8754</v>
      </c>
      <c r="D4904" t="s">
        <v>8755</v>
      </c>
      <c r="E4904" t="s">
        <v>1747</v>
      </c>
      <c r="F4904" t="s">
        <v>1748</v>
      </c>
      <c r="G4904" t="s">
        <v>2108</v>
      </c>
      <c r="H4904" t="s">
        <v>8575</v>
      </c>
      <c r="I4904" t="s">
        <v>8752</v>
      </c>
      <c r="J4904" s="4">
        <v>23057</v>
      </c>
    </row>
    <row r="4905" spans="1:10" x14ac:dyDescent="0.3">
      <c r="A4905" t="s">
        <v>8756</v>
      </c>
      <c r="B4905" s="4">
        <v>45660</v>
      </c>
      <c r="C4905" t="s">
        <v>120</v>
      </c>
      <c r="D4905" t="s">
        <v>8660</v>
      </c>
      <c r="E4905" t="s">
        <v>204</v>
      </c>
      <c r="F4905" t="s">
        <v>205</v>
      </c>
      <c r="G4905" t="s">
        <v>206</v>
      </c>
      <c r="H4905" t="s">
        <v>8575</v>
      </c>
      <c r="I4905" t="s">
        <v>8752</v>
      </c>
      <c r="J4905" s="4">
        <v>23057</v>
      </c>
    </row>
    <row r="4906" spans="1:10" x14ac:dyDescent="0.3">
      <c r="A4906" t="s">
        <v>8757</v>
      </c>
      <c r="B4906" s="4">
        <v>45660</v>
      </c>
      <c r="C4906" t="s">
        <v>1326</v>
      </c>
      <c r="D4906" t="s">
        <v>8758</v>
      </c>
      <c r="E4906" t="s">
        <v>204</v>
      </c>
      <c r="F4906" t="s">
        <v>205</v>
      </c>
      <c r="G4906" t="s">
        <v>206</v>
      </c>
      <c r="H4906" t="s">
        <v>8575</v>
      </c>
      <c r="I4906" t="s">
        <v>8752</v>
      </c>
      <c r="J4906" s="4">
        <v>23057</v>
      </c>
    </row>
    <row r="4907" spans="1:10" x14ac:dyDescent="0.3">
      <c r="A4907" t="s">
        <v>8759</v>
      </c>
      <c r="B4907" s="4">
        <v>45660</v>
      </c>
      <c r="C4907" t="s">
        <v>81</v>
      </c>
      <c r="D4907" t="s">
        <v>8760</v>
      </c>
      <c r="E4907" t="s">
        <v>204</v>
      </c>
      <c r="F4907" t="s">
        <v>205</v>
      </c>
      <c r="G4907" t="s">
        <v>206</v>
      </c>
      <c r="H4907" t="s">
        <v>8575</v>
      </c>
      <c r="I4907" t="s">
        <v>8752</v>
      </c>
      <c r="J4907" s="4">
        <v>23057</v>
      </c>
    </row>
    <row r="4908" spans="1:10" x14ac:dyDescent="0.3">
      <c r="A4908" t="s">
        <v>8761</v>
      </c>
      <c r="B4908" s="4">
        <v>45660</v>
      </c>
      <c r="C4908" t="s">
        <v>139</v>
      </c>
      <c r="D4908" t="s">
        <v>140</v>
      </c>
      <c r="E4908" t="s">
        <v>204</v>
      </c>
      <c r="F4908" t="s">
        <v>205</v>
      </c>
      <c r="G4908" t="s">
        <v>206</v>
      </c>
      <c r="H4908" t="s">
        <v>8575</v>
      </c>
      <c r="I4908" t="s">
        <v>8752</v>
      </c>
      <c r="J4908" s="4">
        <v>23057</v>
      </c>
    </row>
    <row r="4909" spans="1:10" x14ac:dyDescent="0.3">
      <c r="A4909" t="s">
        <v>8762</v>
      </c>
      <c r="B4909" s="4">
        <v>45660</v>
      </c>
      <c r="C4909" t="s">
        <v>273</v>
      </c>
      <c r="D4909" t="s">
        <v>8763</v>
      </c>
      <c r="E4909" t="s">
        <v>204</v>
      </c>
      <c r="F4909" t="s">
        <v>205</v>
      </c>
      <c r="G4909" t="s">
        <v>206</v>
      </c>
      <c r="H4909" t="s">
        <v>8575</v>
      </c>
      <c r="I4909" t="s">
        <v>8752</v>
      </c>
      <c r="J4909" s="4">
        <v>23057</v>
      </c>
    </row>
    <row r="4910" spans="1:10" x14ac:dyDescent="0.3">
      <c r="A4910" t="s">
        <v>8764</v>
      </c>
      <c r="B4910" s="4">
        <v>45660</v>
      </c>
      <c r="C4910" t="s">
        <v>574</v>
      </c>
      <c r="D4910" t="s">
        <v>1164</v>
      </c>
      <c r="E4910" t="s">
        <v>204</v>
      </c>
      <c r="F4910" t="s">
        <v>205</v>
      </c>
      <c r="G4910" t="s">
        <v>206</v>
      </c>
      <c r="H4910" t="s">
        <v>8575</v>
      </c>
      <c r="I4910" t="s">
        <v>8752</v>
      </c>
      <c r="J4910" s="4">
        <v>23057</v>
      </c>
    </row>
    <row r="4911" spans="1:10" x14ac:dyDescent="0.3">
      <c r="A4911" t="s">
        <v>8765</v>
      </c>
      <c r="B4911" s="4">
        <v>45660</v>
      </c>
      <c r="C4911" t="s">
        <v>6081</v>
      </c>
      <c r="D4911" t="s">
        <v>6082</v>
      </c>
      <c r="E4911" t="s">
        <v>204</v>
      </c>
      <c r="F4911" t="s">
        <v>205</v>
      </c>
      <c r="G4911" t="s">
        <v>206</v>
      </c>
      <c r="H4911" t="s">
        <v>8575</v>
      </c>
      <c r="I4911" t="s">
        <v>8752</v>
      </c>
      <c r="J4911" s="4">
        <v>23057</v>
      </c>
    </row>
    <row r="4912" spans="1:10" x14ac:dyDescent="0.3">
      <c r="A4912" t="s">
        <v>8766</v>
      </c>
      <c r="B4912" s="4">
        <v>45660</v>
      </c>
      <c r="C4912" t="s">
        <v>545</v>
      </c>
      <c r="D4912" t="s">
        <v>546</v>
      </c>
      <c r="E4912" t="s">
        <v>204</v>
      </c>
      <c r="F4912" t="s">
        <v>205</v>
      </c>
      <c r="G4912" t="s">
        <v>206</v>
      </c>
      <c r="H4912" t="s">
        <v>8575</v>
      </c>
      <c r="I4912" t="s">
        <v>8752</v>
      </c>
      <c r="J4912" s="4">
        <v>23057</v>
      </c>
    </row>
    <row r="4913" spans="1:10" x14ac:dyDescent="0.3">
      <c r="A4913" t="s">
        <v>8767</v>
      </c>
      <c r="B4913" s="4">
        <v>45660</v>
      </c>
      <c r="C4913" t="s">
        <v>550</v>
      </c>
      <c r="D4913" t="s">
        <v>8768</v>
      </c>
      <c r="E4913" t="s">
        <v>204</v>
      </c>
      <c r="F4913" t="s">
        <v>205</v>
      </c>
      <c r="G4913" t="s">
        <v>206</v>
      </c>
      <c r="H4913" t="s">
        <v>8575</v>
      </c>
      <c r="I4913" t="s">
        <v>8769</v>
      </c>
      <c r="J4913" s="4">
        <v>17478</v>
      </c>
    </row>
    <row r="4914" spans="1:10" x14ac:dyDescent="0.3">
      <c r="A4914" t="s">
        <v>8770</v>
      </c>
      <c r="B4914" s="4">
        <v>45660</v>
      </c>
      <c r="C4914" t="s">
        <v>2497</v>
      </c>
      <c r="D4914" t="s">
        <v>2498</v>
      </c>
      <c r="E4914" t="s">
        <v>7030</v>
      </c>
      <c r="F4914" t="s">
        <v>7031</v>
      </c>
      <c r="G4914" t="s">
        <v>1581</v>
      </c>
      <c r="H4914" t="s">
        <v>8575</v>
      </c>
      <c r="I4914" t="s">
        <v>8771</v>
      </c>
      <c r="J4914" s="4">
        <v>17938</v>
      </c>
    </row>
    <row r="4915" spans="1:10" x14ac:dyDescent="0.3">
      <c r="A4915" t="s">
        <v>8772</v>
      </c>
      <c r="B4915" s="4">
        <v>45660</v>
      </c>
      <c r="C4915" t="s">
        <v>2267</v>
      </c>
      <c r="D4915" t="s">
        <v>8773</v>
      </c>
      <c r="E4915" t="s">
        <v>204</v>
      </c>
      <c r="F4915" t="s">
        <v>205</v>
      </c>
      <c r="G4915" t="s">
        <v>206</v>
      </c>
      <c r="H4915" t="s">
        <v>8575</v>
      </c>
      <c r="I4915" t="s">
        <v>8725</v>
      </c>
      <c r="J4915" s="4">
        <v>19750</v>
      </c>
    </row>
    <row r="4916" spans="1:10" x14ac:dyDescent="0.3">
      <c r="A4916" t="s">
        <v>8774</v>
      </c>
      <c r="B4916" s="4">
        <v>45660</v>
      </c>
      <c r="C4916" t="s">
        <v>7087</v>
      </c>
      <c r="D4916" t="s">
        <v>7088</v>
      </c>
      <c r="E4916" t="s">
        <v>1579</v>
      </c>
      <c r="F4916" t="s">
        <v>1580</v>
      </c>
      <c r="G4916" t="s">
        <v>1581</v>
      </c>
      <c r="H4916" t="s">
        <v>8575</v>
      </c>
      <c r="I4916" t="s">
        <v>8775</v>
      </c>
      <c r="J4916" s="4">
        <v>24044</v>
      </c>
    </row>
    <row r="4917" spans="1:10" x14ac:dyDescent="0.3">
      <c r="A4917" t="s">
        <v>8776</v>
      </c>
      <c r="B4917" s="4">
        <v>45660</v>
      </c>
      <c r="C4917" t="s">
        <v>60</v>
      </c>
      <c r="D4917" t="s">
        <v>8595</v>
      </c>
      <c r="E4917" t="s">
        <v>204</v>
      </c>
      <c r="F4917" t="s">
        <v>205</v>
      </c>
      <c r="G4917" t="s">
        <v>206</v>
      </c>
      <c r="H4917" t="s">
        <v>8575</v>
      </c>
      <c r="I4917" t="s">
        <v>8777</v>
      </c>
      <c r="J4917" s="4">
        <v>29260</v>
      </c>
    </row>
    <row r="4918" spans="1:10" x14ac:dyDescent="0.3">
      <c r="A4918" t="s">
        <v>8778</v>
      </c>
      <c r="B4918" s="4">
        <v>45660</v>
      </c>
      <c r="C4918" t="s">
        <v>431</v>
      </c>
      <c r="D4918" t="s">
        <v>432</v>
      </c>
      <c r="E4918" t="s">
        <v>204</v>
      </c>
      <c r="F4918" t="s">
        <v>205</v>
      </c>
      <c r="G4918" t="s">
        <v>206</v>
      </c>
      <c r="H4918" t="s">
        <v>8575</v>
      </c>
      <c r="I4918" t="s">
        <v>8777</v>
      </c>
      <c r="J4918" s="4">
        <v>29260</v>
      </c>
    </row>
    <row r="4919" spans="1:10" x14ac:dyDescent="0.3">
      <c r="A4919" t="s">
        <v>8779</v>
      </c>
      <c r="B4919" s="4">
        <v>45660</v>
      </c>
      <c r="C4919" t="s">
        <v>574</v>
      </c>
      <c r="D4919" t="s">
        <v>1164</v>
      </c>
      <c r="E4919" t="s">
        <v>39</v>
      </c>
      <c r="F4919" t="s">
        <v>40</v>
      </c>
      <c r="G4919" t="s">
        <v>41</v>
      </c>
      <c r="H4919" t="s">
        <v>8575</v>
      </c>
      <c r="I4919" t="s">
        <v>8780</v>
      </c>
      <c r="J4919" s="4">
        <v>22167</v>
      </c>
    </row>
    <row r="4920" spans="1:10" x14ac:dyDescent="0.3">
      <c r="A4920" t="s">
        <v>8781</v>
      </c>
      <c r="B4920" s="4">
        <v>45660</v>
      </c>
      <c r="C4920" t="s">
        <v>6874</v>
      </c>
      <c r="D4920" t="s">
        <v>6875</v>
      </c>
      <c r="E4920" t="s">
        <v>39</v>
      </c>
      <c r="F4920" t="s">
        <v>40</v>
      </c>
      <c r="G4920" t="s">
        <v>41</v>
      </c>
      <c r="H4920" t="s">
        <v>8575</v>
      </c>
      <c r="I4920" t="s">
        <v>8780</v>
      </c>
      <c r="J4920" s="4">
        <v>22167</v>
      </c>
    </row>
    <row r="4921" spans="1:10" x14ac:dyDescent="0.3">
      <c r="A4921" t="s">
        <v>8782</v>
      </c>
      <c r="B4921" s="4">
        <v>45660</v>
      </c>
      <c r="C4921" t="s">
        <v>4440</v>
      </c>
      <c r="D4921" t="s">
        <v>5760</v>
      </c>
      <c r="E4921" t="s">
        <v>39</v>
      </c>
      <c r="F4921" t="s">
        <v>40</v>
      </c>
      <c r="G4921" t="s">
        <v>41</v>
      </c>
      <c r="H4921" t="s">
        <v>8575</v>
      </c>
      <c r="I4921" t="s">
        <v>8780</v>
      </c>
      <c r="J4921" s="4">
        <v>22167</v>
      </c>
    </row>
    <row r="4922" spans="1:10" x14ac:dyDescent="0.3">
      <c r="A4922" t="s">
        <v>8783</v>
      </c>
      <c r="B4922" s="4">
        <v>45660</v>
      </c>
      <c r="C4922" t="s">
        <v>314</v>
      </c>
      <c r="D4922" t="s">
        <v>315</v>
      </c>
      <c r="E4922" t="s">
        <v>39</v>
      </c>
      <c r="F4922" t="s">
        <v>40</v>
      </c>
      <c r="G4922" t="s">
        <v>41</v>
      </c>
      <c r="H4922" t="s">
        <v>8575</v>
      </c>
      <c r="I4922" t="s">
        <v>8780</v>
      </c>
      <c r="J4922" s="4">
        <v>22167</v>
      </c>
    </row>
    <row r="4923" spans="1:10" x14ac:dyDescent="0.3">
      <c r="A4923" t="s">
        <v>8784</v>
      </c>
      <c r="B4923" s="4">
        <v>45660</v>
      </c>
      <c r="C4923" t="s">
        <v>8785</v>
      </c>
      <c r="D4923" t="s">
        <v>8786</v>
      </c>
      <c r="E4923" t="s">
        <v>39</v>
      </c>
      <c r="F4923" t="s">
        <v>40</v>
      </c>
      <c r="G4923" t="s">
        <v>41</v>
      </c>
      <c r="H4923" t="s">
        <v>8575</v>
      </c>
      <c r="I4923" t="s">
        <v>8787</v>
      </c>
      <c r="J4923" s="4">
        <v>34034</v>
      </c>
    </row>
    <row r="4924" spans="1:10" x14ac:dyDescent="0.3">
      <c r="A4924" t="s">
        <v>8788</v>
      </c>
      <c r="B4924" s="4">
        <v>45660</v>
      </c>
      <c r="C4924" t="s">
        <v>662</v>
      </c>
      <c r="D4924" t="s">
        <v>663</v>
      </c>
      <c r="E4924" t="s">
        <v>39</v>
      </c>
      <c r="F4924" t="s">
        <v>40</v>
      </c>
      <c r="G4924" t="s">
        <v>41</v>
      </c>
      <c r="H4924" t="s">
        <v>8575</v>
      </c>
      <c r="I4924" t="s">
        <v>8780</v>
      </c>
      <c r="J4924" s="4">
        <v>22167</v>
      </c>
    </row>
    <row r="4925" spans="1:10" x14ac:dyDescent="0.3">
      <c r="A4925" t="s">
        <v>8789</v>
      </c>
      <c r="B4925" s="4">
        <v>45660</v>
      </c>
      <c r="C4925" t="s">
        <v>484</v>
      </c>
      <c r="D4925" t="s">
        <v>485</v>
      </c>
      <c r="E4925" t="s">
        <v>39</v>
      </c>
      <c r="F4925" t="s">
        <v>40</v>
      </c>
      <c r="G4925" t="s">
        <v>41</v>
      </c>
      <c r="H4925" t="s">
        <v>8575</v>
      </c>
      <c r="I4925" t="s">
        <v>8780</v>
      </c>
      <c r="J4925" s="4">
        <v>22167</v>
      </c>
    </row>
    <row r="4926" spans="1:10" x14ac:dyDescent="0.3">
      <c r="A4926" t="s">
        <v>8790</v>
      </c>
      <c r="B4926" s="4">
        <v>45660</v>
      </c>
      <c r="C4926" t="s">
        <v>434</v>
      </c>
      <c r="D4926" t="s">
        <v>435</v>
      </c>
      <c r="E4926" t="s">
        <v>39</v>
      </c>
      <c r="F4926" t="s">
        <v>40</v>
      </c>
      <c r="G4926" t="s">
        <v>41</v>
      </c>
      <c r="H4926" t="s">
        <v>8575</v>
      </c>
      <c r="I4926" t="s">
        <v>8780</v>
      </c>
      <c r="J4926" s="4">
        <v>22167</v>
      </c>
    </row>
    <row r="4927" spans="1:10" x14ac:dyDescent="0.3">
      <c r="A4927" t="s">
        <v>8791</v>
      </c>
      <c r="B4927" s="4">
        <v>45660</v>
      </c>
      <c r="C4927" t="s">
        <v>3738</v>
      </c>
      <c r="D4927" t="s">
        <v>8792</v>
      </c>
      <c r="E4927" t="s">
        <v>39</v>
      </c>
      <c r="F4927" t="s">
        <v>40</v>
      </c>
      <c r="G4927" t="s">
        <v>41</v>
      </c>
      <c r="H4927" t="s">
        <v>8575</v>
      </c>
      <c r="I4927" t="s">
        <v>8780</v>
      </c>
      <c r="J4927" s="4">
        <v>22167</v>
      </c>
    </row>
    <row r="4928" spans="1:10" x14ac:dyDescent="0.3">
      <c r="A4928" t="s">
        <v>8793</v>
      </c>
      <c r="B4928" s="4">
        <v>45660</v>
      </c>
      <c r="C4928" t="s">
        <v>393</v>
      </c>
      <c r="D4928" t="s">
        <v>8682</v>
      </c>
      <c r="E4928" t="s">
        <v>39</v>
      </c>
      <c r="F4928" t="s">
        <v>40</v>
      </c>
      <c r="G4928" t="s">
        <v>41</v>
      </c>
      <c r="H4928" t="s">
        <v>8575</v>
      </c>
      <c r="I4928" t="s">
        <v>8780</v>
      </c>
      <c r="J4928" s="4">
        <v>22167</v>
      </c>
    </row>
    <row r="4929" spans="1:10" x14ac:dyDescent="0.3">
      <c r="A4929" t="s">
        <v>8794</v>
      </c>
      <c r="B4929" s="4">
        <v>45660</v>
      </c>
      <c r="C4929" t="s">
        <v>2288</v>
      </c>
      <c r="D4929" t="s">
        <v>2289</v>
      </c>
      <c r="E4929" t="s">
        <v>39</v>
      </c>
      <c r="F4929" t="s">
        <v>40</v>
      </c>
      <c r="G4929" t="s">
        <v>41</v>
      </c>
      <c r="H4929" t="s">
        <v>8575</v>
      </c>
      <c r="I4929" t="s">
        <v>8780</v>
      </c>
      <c r="J4929" s="4">
        <v>22167</v>
      </c>
    </row>
    <row r="4930" spans="1:10" x14ac:dyDescent="0.3">
      <c r="A4930" t="s">
        <v>8795</v>
      </c>
      <c r="B4930" s="4">
        <v>45660</v>
      </c>
      <c r="C4930" t="s">
        <v>774</v>
      </c>
      <c r="D4930" t="s">
        <v>1857</v>
      </c>
      <c r="E4930" t="s">
        <v>204</v>
      </c>
      <c r="F4930" t="s">
        <v>205</v>
      </c>
      <c r="G4930" t="s">
        <v>206</v>
      </c>
      <c r="H4930" t="s">
        <v>8575</v>
      </c>
      <c r="I4930" t="s">
        <v>8796</v>
      </c>
      <c r="J4930" s="4">
        <v>23381</v>
      </c>
    </row>
    <row r="4931" spans="1:10" x14ac:dyDescent="0.3">
      <c r="A4931" t="s">
        <v>8797</v>
      </c>
      <c r="B4931" s="4">
        <v>45660</v>
      </c>
      <c r="C4931" t="s">
        <v>7654</v>
      </c>
      <c r="D4931" t="s">
        <v>8798</v>
      </c>
      <c r="E4931" t="s">
        <v>204</v>
      </c>
      <c r="F4931" t="s">
        <v>205</v>
      </c>
      <c r="G4931" t="s">
        <v>206</v>
      </c>
      <c r="H4931" t="s">
        <v>8575</v>
      </c>
      <c r="I4931" t="s">
        <v>8799</v>
      </c>
      <c r="J4931" s="4">
        <v>29746</v>
      </c>
    </row>
    <row r="4932" spans="1:10" x14ac:dyDescent="0.3">
      <c r="A4932" t="s">
        <v>8800</v>
      </c>
      <c r="B4932" s="4">
        <v>45660</v>
      </c>
      <c r="C4932" t="s">
        <v>215</v>
      </c>
      <c r="D4932" t="s">
        <v>216</v>
      </c>
      <c r="E4932" t="s">
        <v>204</v>
      </c>
      <c r="F4932" t="s">
        <v>205</v>
      </c>
      <c r="G4932" t="s">
        <v>206</v>
      </c>
      <c r="H4932" t="s">
        <v>8575</v>
      </c>
      <c r="I4932" t="s">
        <v>8799</v>
      </c>
      <c r="J4932" s="4">
        <v>29746</v>
      </c>
    </row>
    <row r="4933" spans="1:10" x14ac:dyDescent="0.3">
      <c r="A4933" t="s">
        <v>8801</v>
      </c>
      <c r="B4933" s="4">
        <v>45660</v>
      </c>
      <c r="C4933" t="s">
        <v>786</v>
      </c>
      <c r="D4933" t="s">
        <v>787</v>
      </c>
      <c r="E4933" t="s">
        <v>204</v>
      </c>
      <c r="F4933" t="s">
        <v>205</v>
      </c>
      <c r="G4933" t="s">
        <v>206</v>
      </c>
      <c r="H4933" t="s">
        <v>8575</v>
      </c>
      <c r="I4933" t="s">
        <v>8799</v>
      </c>
      <c r="J4933" s="4">
        <v>29746</v>
      </c>
    </row>
    <row r="4934" spans="1:10" x14ac:dyDescent="0.3">
      <c r="A4934" t="s">
        <v>8802</v>
      </c>
      <c r="B4934" s="4">
        <v>45660</v>
      </c>
      <c r="C4934" t="s">
        <v>92</v>
      </c>
      <c r="D4934" t="s">
        <v>8803</v>
      </c>
      <c r="E4934" t="s">
        <v>204</v>
      </c>
      <c r="F4934" t="s">
        <v>205</v>
      </c>
      <c r="G4934" t="s">
        <v>206</v>
      </c>
      <c r="H4934" t="s">
        <v>8575</v>
      </c>
      <c r="I4934" t="s">
        <v>8799</v>
      </c>
      <c r="J4934" s="4">
        <v>29746</v>
      </c>
    </row>
    <row r="4935" spans="1:10" x14ac:dyDescent="0.3">
      <c r="A4935" t="s">
        <v>8804</v>
      </c>
      <c r="B4935" s="4">
        <v>45660</v>
      </c>
      <c r="C4935" t="s">
        <v>1955</v>
      </c>
      <c r="D4935" t="s">
        <v>8650</v>
      </c>
      <c r="E4935" t="s">
        <v>204</v>
      </c>
      <c r="F4935" t="s">
        <v>205</v>
      </c>
      <c r="G4935" t="s">
        <v>206</v>
      </c>
      <c r="H4935" t="s">
        <v>8575</v>
      </c>
      <c r="I4935" t="s">
        <v>8799</v>
      </c>
      <c r="J4935" s="4">
        <v>29746</v>
      </c>
    </row>
    <row r="4936" spans="1:10" x14ac:dyDescent="0.3">
      <c r="A4936" t="s">
        <v>8805</v>
      </c>
      <c r="B4936" s="4">
        <v>45660</v>
      </c>
      <c r="C4936" t="s">
        <v>8806</v>
      </c>
      <c r="D4936" t="s">
        <v>8807</v>
      </c>
      <c r="E4936" t="s">
        <v>8808</v>
      </c>
      <c r="F4936" t="s">
        <v>8809</v>
      </c>
      <c r="G4936" t="s">
        <v>8810</v>
      </c>
      <c r="H4936" t="s">
        <v>8575</v>
      </c>
      <c r="I4936" t="s">
        <v>8811</v>
      </c>
      <c r="J4936" s="4">
        <v>20849</v>
      </c>
    </row>
    <row r="4937" spans="1:10" x14ac:dyDescent="0.3">
      <c r="A4937" t="s">
        <v>8812</v>
      </c>
      <c r="B4937" s="4">
        <v>45660</v>
      </c>
      <c r="C4937" t="s">
        <v>8813</v>
      </c>
      <c r="D4937" t="s">
        <v>8814</v>
      </c>
      <c r="E4937" t="s">
        <v>8729</v>
      </c>
      <c r="F4937" t="s">
        <v>8730</v>
      </c>
      <c r="G4937" t="s">
        <v>1581</v>
      </c>
      <c r="H4937" t="s">
        <v>8575</v>
      </c>
      <c r="I4937" t="s">
        <v>8815</v>
      </c>
      <c r="J4937" s="4">
        <v>35585</v>
      </c>
    </row>
    <row r="4938" spans="1:10" x14ac:dyDescent="0.3">
      <c r="A4938" t="s">
        <v>8816</v>
      </c>
      <c r="B4938" s="4">
        <v>45660</v>
      </c>
      <c r="C4938" t="s">
        <v>419</v>
      </c>
      <c r="D4938" t="s">
        <v>8644</v>
      </c>
      <c r="E4938" t="s">
        <v>204</v>
      </c>
      <c r="F4938" t="s">
        <v>205</v>
      </c>
      <c r="G4938" t="s">
        <v>206</v>
      </c>
      <c r="H4938" t="s">
        <v>8575</v>
      </c>
      <c r="I4938" t="s">
        <v>8799</v>
      </c>
      <c r="J4938" s="4">
        <v>29746</v>
      </c>
    </row>
    <row r="4939" spans="1:10" x14ac:dyDescent="0.3">
      <c r="A4939" t="s">
        <v>8817</v>
      </c>
      <c r="B4939" s="4">
        <v>45660</v>
      </c>
      <c r="C4939" t="s">
        <v>276</v>
      </c>
      <c r="D4939" t="s">
        <v>277</v>
      </c>
      <c r="E4939" t="s">
        <v>204</v>
      </c>
      <c r="F4939" t="s">
        <v>205</v>
      </c>
      <c r="G4939" t="s">
        <v>206</v>
      </c>
      <c r="H4939" t="s">
        <v>8575</v>
      </c>
      <c r="I4939" t="s">
        <v>8799</v>
      </c>
      <c r="J4939" s="4">
        <v>29746</v>
      </c>
    </row>
    <row r="4940" spans="1:10" x14ac:dyDescent="0.3">
      <c r="A4940" t="s">
        <v>8818</v>
      </c>
      <c r="B4940" s="4">
        <v>45660</v>
      </c>
      <c r="C4940" t="s">
        <v>8740</v>
      </c>
      <c r="D4940" t="s">
        <v>8741</v>
      </c>
      <c r="E4940" t="s">
        <v>8819</v>
      </c>
      <c r="F4940" t="s">
        <v>8820</v>
      </c>
      <c r="G4940" t="s">
        <v>8821</v>
      </c>
      <c r="H4940" t="s">
        <v>8575</v>
      </c>
      <c r="I4940" t="s">
        <v>8822</v>
      </c>
      <c r="J4940" s="4">
        <v>23141</v>
      </c>
    </row>
    <row r="4941" spans="1:10" x14ac:dyDescent="0.3">
      <c r="A4941" t="s">
        <v>8823</v>
      </c>
      <c r="B4941" s="4">
        <v>45660</v>
      </c>
      <c r="C4941" t="s">
        <v>431</v>
      </c>
      <c r="D4941" t="s">
        <v>432</v>
      </c>
      <c r="E4941" t="s">
        <v>39</v>
      </c>
      <c r="F4941" t="s">
        <v>40</v>
      </c>
      <c r="G4941" t="s">
        <v>41</v>
      </c>
      <c r="H4941" t="s">
        <v>8575</v>
      </c>
      <c r="I4941" t="s">
        <v>2202</v>
      </c>
      <c r="J4941" s="4">
        <v>24703</v>
      </c>
    </row>
    <row r="4942" spans="1:10" x14ac:dyDescent="0.3">
      <c r="A4942" t="s">
        <v>8824</v>
      </c>
      <c r="B4942" s="4">
        <v>45660</v>
      </c>
      <c r="C4942" t="s">
        <v>71</v>
      </c>
      <c r="D4942" t="s">
        <v>7263</v>
      </c>
      <c r="E4942" t="s">
        <v>39</v>
      </c>
      <c r="F4942" t="s">
        <v>40</v>
      </c>
      <c r="G4942" t="s">
        <v>41</v>
      </c>
      <c r="H4942" t="s">
        <v>8575</v>
      </c>
      <c r="I4942" t="s">
        <v>2202</v>
      </c>
      <c r="J4942" s="4">
        <v>24703</v>
      </c>
    </row>
    <row r="4943" spans="1:10" x14ac:dyDescent="0.3">
      <c r="A4943" t="s">
        <v>8825</v>
      </c>
      <c r="B4943" s="4">
        <v>45660</v>
      </c>
      <c r="C4943" t="s">
        <v>347</v>
      </c>
      <c r="D4943" t="s">
        <v>348</v>
      </c>
      <c r="E4943" t="s">
        <v>204</v>
      </c>
      <c r="F4943" t="s">
        <v>205</v>
      </c>
      <c r="G4943" t="s">
        <v>206</v>
      </c>
      <c r="H4943" t="s">
        <v>8575</v>
      </c>
      <c r="I4943" t="s">
        <v>8777</v>
      </c>
      <c r="J4943" s="4">
        <v>29260</v>
      </c>
    </row>
    <row r="4944" spans="1:10" x14ac:dyDescent="0.3">
      <c r="A4944" t="s">
        <v>8826</v>
      </c>
      <c r="B4944" s="4">
        <v>45660</v>
      </c>
      <c r="C4944" t="s">
        <v>2432</v>
      </c>
      <c r="D4944" t="s">
        <v>2433</v>
      </c>
      <c r="E4944" t="s">
        <v>7030</v>
      </c>
      <c r="F4944" t="s">
        <v>7031</v>
      </c>
      <c r="G4944" t="s">
        <v>1581</v>
      </c>
      <c r="H4944" t="s">
        <v>8575</v>
      </c>
      <c r="I4944" t="s">
        <v>8827</v>
      </c>
      <c r="J4944" s="4">
        <v>27991</v>
      </c>
    </row>
    <row r="4945" spans="1:10" x14ac:dyDescent="0.3">
      <c r="A4945" t="s">
        <v>8828</v>
      </c>
      <c r="B4945" s="4">
        <v>45660</v>
      </c>
      <c r="C4945" t="s">
        <v>8740</v>
      </c>
      <c r="D4945" t="s">
        <v>8741</v>
      </c>
      <c r="E4945" t="s">
        <v>1579</v>
      </c>
      <c r="F4945" t="s">
        <v>1580</v>
      </c>
      <c r="G4945" t="s">
        <v>1581</v>
      </c>
      <c r="H4945" t="s">
        <v>8575</v>
      </c>
      <c r="I4945" t="s">
        <v>8829</v>
      </c>
      <c r="J4945" s="4">
        <v>20196</v>
      </c>
    </row>
    <row r="4946" spans="1:10" x14ac:dyDescent="0.3">
      <c r="A4946" t="s">
        <v>8830</v>
      </c>
      <c r="B4946" s="4">
        <v>45660</v>
      </c>
      <c r="C4946" t="s">
        <v>554</v>
      </c>
      <c r="D4946" t="s">
        <v>555</v>
      </c>
      <c r="E4946" t="s">
        <v>204</v>
      </c>
      <c r="F4946" t="s">
        <v>205</v>
      </c>
      <c r="G4946" t="s">
        <v>206</v>
      </c>
      <c r="H4946" t="s">
        <v>8575</v>
      </c>
      <c r="I4946" t="s">
        <v>8831</v>
      </c>
      <c r="J4946" s="4">
        <v>28457</v>
      </c>
    </row>
    <row r="4947" spans="1:10" x14ac:dyDescent="0.3">
      <c r="A4947" t="s">
        <v>8832</v>
      </c>
      <c r="B4947" s="4">
        <v>45660</v>
      </c>
      <c r="C4947" t="s">
        <v>8833</v>
      </c>
      <c r="D4947" t="s">
        <v>8834</v>
      </c>
      <c r="E4947" t="s">
        <v>204</v>
      </c>
      <c r="F4947" t="s">
        <v>205</v>
      </c>
      <c r="G4947" t="s">
        <v>206</v>
      </c>
      <c r="H4947" t="s">
        <v>8575</v>
      </c>
      <c r="I4947" t="s">
        <v>8835</v>
      </c>
      <c r="J4947" s="4">
        <v>23611</v>
      </c>
    </row>
    <row r="4948" spans="1:10" x14ac:dyDescent="0.3">
      <c r="A4948" t="s">
        <v>8836</v>
      </c>
      <c r="B4948" s="4">
        <v>45660</v>
      </c>
      <c r="C4948" t="s">
        <v>431</v>
      </c>
      <c r="D4948" t="s">
        <v>432</v>
      </c>
      <c r="E4948" t="s">
        <v>204</v>
      </c>
      <c r="F4948" t="s">
        <v>205</v>
      </c>
      <c r="G4948" t="s">
        <v>206</v>
      </c>
      <c r="H4948" t="s">
        <v>8575</v>
      </c>
      <c r="I4948" t="s">
        <v>8837</v>
      </c>
      <c r="J4948" s="4">
        <v>23799</v>
      </c>
    </row>
    <row r="4949" spans="1:10" x14ac:dyDescent="0.3">
      <c r="A4949" t="s">
        <v>8838</v>
      </c>
      <c r="B4949" s="4">
        <v>45660</v>
      </c>
      <c r="C4949" t="s">
        <v>60</v>
      </c>
      <c r="D4949" t="s">
        <v>8595</v>
      </c>
      <c r="E4949" t="s">
        <v>51</v>
      </c>
      <c r="F4949" t="s">
        <v>52</v>
      </c>
      <c r="G4949" t="s">
        <v>53</v>
      </c>
      <c r="H4949" t="s">
        <v>8575</v>
      </c>
      <c r="I4949" t="s">
        <v>6130</v>
      </c>
      <c r="J4949" s="4">
        <v>22076</v>
      </c>
    </row>
    <row r="4950" spans="1:10" x14ac:dyDescent="0.3">
      <c r="A4950" t="s">
        <v>8839</v>
      </c>
      <c r="B4950" s="4">
        <v>45660</v>
      </c>
      <c r="C4950" t="s">
        <v>599</v>
      </c>
      <c r="D4950" t="s">
        <v>8840</v>
      </c>
      <c r="E4950" t="s">
        <v>51</v>
      </c>
      <c r="F4950" t="s">
        <v>52</v>
      </c>
      <c r="G4950" t="s">
        <v>53</v>
      </c>
      <c r="H4950" t="s">
        <v>8575</v>
      </c>
      <c r="I4950" t="s">
        <v>6130</v>
      </c>
      <c r="J4950" s="4">
        <v>22076</v>
      </c>
    </row>
    <row r="4951" spans="1:10" x14ac:dyDescent="0.3">
      <c r="A4951" t="s">
        <v>8841</v>
      </c>
      <c r="B4951" s="4">
        <v>45660</v>
      </c>
      <c r="C4951" t="s">
        <v>8842</v>
      </c>
      <c r="D4951" t="s">
        <v>8843</v>
      </c>
      <c r="E4951" t="s">
        <v>7089</v>
      </c>
      <c r="F4951" t="s">
        <v>7090</v>
      </c>
      <c r="G4951" t="s">
        <v>1581</v>
      </c>
      <c r="H4951" t="s">
        <v>8575</v>
      </c>
      <c r="I4951" t="s">
        <v>8844</v>
      </c>
      <c r="J4951" s="4">
        <v>31835</v>
      </c>
    </row>
    <row r="4952" spans="1:10" x14ac:dyDescent="0.3">
      <c r="A4952" t="s">
        <v>8845</v>
      </c>
      <c r="B4952" s="4">
        <v>45660</v>
      </c>
      <c r="C4952" t="s">
        <v>4010</v>
      </c>
      <c r="D4952" t="s">
        <v>4011</v>
      </c>
      <c r="E4952" t="s">
        <v>5305</v>
      </c>
      <c r="F4952" t="s">
        <v>5306</v>
      </c>
      <c r="G4952" t="s">
        <v>232</v>
      </c>
      <c r="H4952" t="s">
        <v>8575</v>
      </c>
      <c r="I4952" t="s">
        <v>2680</v>
      </c>
      <c r="J4952" s="4">
        <v>19549</v>
      </c>
    </row>
    <row r="4953" spans="1:10" x14ac:dyDescent="0.3">
      <c r="A4953" t="s">
        <v>8846</v>
      </c>
      <c r="B4953" s="4">
        <v>45660</v>
      </c>
      <c r="C4953" t="s">
        <v>270</v>
      </c>
      <c r="D4953" t="s">
        <v>271</v>
      </c>
      <c r="E4953" t="s">
        <v>39</v>
      </c>
      <c r="F4953" t="s">
        <v>40</v>
      </c>
      <c r="G4953" t="s">
        <v>41</v>
      </c>
      <c r="H4953" t="s">
        <v>8575</v>
      </c>
      <c r="I4953" t="s">
        <v>8780</v>
      </c>
      <c r="J4953" s="4">
        <v>22167</v>
      </c>
    </row>
    <row r="4954" spans="1:10" x14ac:dyDescent="0.3">
      <c r="A4954" t="s">
        <v>8847</v>
      </c>
      <c r="B4954" s="4">
        <v>45660</v>
      </c>
      <c r="C4954" t="s">
        <v>8848</v>
      </c>
      <c r="D4954" t="s">
        <v>8849</v>
      </c>
      <c r="E4954" t="s">
        <v>39</v>
      </c>
      <c r="F4954" t="s">
        <v>40</v>
      </c>
      <c r="G4954" t="s">
        <v>41</v>
      </c>
      <c r="H4954" t="s">
        <v>8575</v>
      </c>
      <c r="I4954" t="s">
        <v>8850</v>
      </c>
      <c r="J4954" s="4">
        <v>25948</v>
      </c>
    </row>
    <row r="4955" spans="1:10" x14ac:dyDescent="0.3">
      <c r="A4955" t="s">
        <v>8851</v>
      </c>
      <c r="B4955" s="4">
        <v>45660</v>
      </c>
      <c r="C4955" t="s">
        <v>3102</v>
      </c>
      <c r="D4955" t="s">
        <v>8852</v>
      </c>
      <c r="E4955" t="s">
        <v>39</v>
      </c>
      <c r="F4955" t="s">
        <v>40</v>
      </c>
      <c r="G4955" t="s">
        <v>41</v>
      </c>
      <c r="H4955" t="s">
        <v>8575</v>
      </c>
      <c r="I4955" t="s">
        <v>8850</v>
      </c>
      <c r="J4955" s="4">
        <v>25948</v>
      </c>
    </row>
    <row r="4956" spans="1:10" x14ac:dyDescent="0.3">
      <c r="A4956" t="s">
        <v>8853</v>
      </c>
      <c r="B4956" s="4">
        <v>45660</v>
      </c>
      <c r="C4956" t="s">
        <v>261</v>
      </c>
      <c r="D4956" t="s">
        <v>262</v>
      </c>
      <c r="E4956" t="s">
        <v>51</v>
      </c>
      <c r="F4956" t="s">
        <v>52</v>
      </c>
      <c r="G4956" t="s">
        <v>53</v>
      </c>
      <c r="H4956" t="s">
        <v>8575</v>
      </c>
      <c r="I4956" t="s">
        <v>8854</v>
      </c>
      <c r="J4956" s="4">
        <v>26054</v>
      </c>
    </row>
    <row r="4957" spans="1:10" x14ac:dyDescent="0.3">
      <c r="A4957" t="s">
        <v>8855</v>
      </c>
      <c r="B4957" s="4">
        <v>45660</v>
      </c>
      <c r="C4957" t="s">
        <v>129</v>
      </c>
      <c r="D4957" t="s">
        <v>130</v>
      </c>
      <c r="E4957" t="s">
        <v>204</v>
      </c>
      <c r="F4957" t="s">
        <v>205</v>
      </c>
      <c r="G4957" t="s">
        <v>206</v>
      </c>
      <c r="H4957" t="s">
        <v>8575</v>
      </c>
      <c r="I4957" t="s">
        <v>8856</v>
      </c>
      <c r="J4957" s="4">
        <v>25388</v>
      </c>
    </row>
    <row r="4958" spans="1:10" x14ac:dyDescent="0.3">
      <c r="A4958" t="s">
        <v>8857</v>
      </c>
      <c r="B4958" s="4">
        <v>45660</v>
      </c>
      <c r="C4958" t="s">
        <v>109</v>
      </c>
      <c r="D4958" t="s">
        <v>6710</v>
      </c>
      <c r="E4958" t="s">
        <v>204</v>
      </c>
      <c r="F4958" t="s">
        <v>205</v>
      </c>
      <c r="G4958" t="s">
        <v>206</v>
      </c>
      <c r="H4958" t="s">
        <v>8575</v>
      </c>
      <c r="I4958" t="s">
        <v>8856</v>
      </c>
      <c r="J4958" s="4">
        <v>25388</v>
      </c>
    </row>
    <row r="4959" spans="1:10" x14ac:dyDescent="0.3">
      <c r="A4959" t="s">
        <v>8858</v>
      </c>
      <c r="B4959" s="4">
        <v>45660</v>
      </c>
      <c r="C4959" t="s">
        <v>2065</v>
      </c>
      <c r="D4959" t="s">
        <v>7327</v>
      </c>
      <c r="E4959" t="s">
        <v>204</v>
      </c>
      <c r="F4959" t="s">
        <v>205</v>
      </c>
      <c r="G4959" t="s">
        <v>206</v>
      </c>
      <c r="H4959" t="s">
        <v>8575</v>
      </c>
      <c r="I4959" t="s">
        <v>8856</v>
      </c>
      <c r="J4959" s="4">
        <v>25388</v>
      </c>
    </row>
    <row r="4960" spans="1:10" x14ac:dyDescent="0.3">
      <c r="A4960" t="s">
        <v>8859</v>
      </c>
      <c r="B4960" s="4">
        <v>45660</v>
      </c>
      <c r="C4960" t="s">
        <v>8860</v>
      </c>
      <c r="D4960" t="s">
        <v>8861</v>
      </c>
      <c r="E4960" t="s">
        <v>204</v>
      </c>
      <c r="F4960" t="s">
        <v>205</v>
      </c>
      <c r="G4960" t="s">
        <v>206</v>
      </c>
      <c r="H4960" t="s">
        <v>8575</v>
      </c>
      <c r="I4960" t="s">
        <v>8856</v>
      </c>
      <c r="J4960" s="4">
        <v>25388</v>
      </c>
    </row>
    <row r="4961" spans="1:10" x14ac:dyDescent="0.3">
      <c r="A4961" t="s">
        <v>8862</v>
      </c>
      <c r="B4961" s="4">
        <v>45660</v>
      </c>
      <c r="C4961" t="s">
        <v>393</v>
      </c>
      <c r="D4961" t="s">
        <v>8682</v>
      </c>
      <c r="E4961" t="s">
        <v>204</v>
      </c>
      <c r="F4961" t="s">
        <v>205</v>
      </c>
      <c r="G4961" t="s">
        <v>206</v>
      </c>
      <c r="H4961" t="s">
        <v>8575</v>
      </c>
      <c r="I4961" t="s">
        <v>8856</v>
      </c>
      <c r="J4961" s="4">
        <v>25388</v>
      </c>
    </row>
    <row r="4962" spans="1:10" x14ac:dyDescent="0.3">
      <c r="A4962" t="s">
        <v>8863</v>
      </c>
      <c r="B4962" s="4">
        <v>45660</v>
      </c>
      <c r="C4962" t="s">
        <v>550</v>
      </c>
      <c r="D4962" t="s">
        <v>8768</v>
      </c>
      <c r="E4962" t="s">
        <v>204</v>
      </c>
      <c r="F4962" t="s">
        <v>205</v>
      </c>
      <c r="G4962" t="s">
        <v>206</v>
      </c>
      <c r="H4962" t="s">
        <v>8575</v>
      </c>
      <c r="I4962" t="s">
        <v>8864</v>
      </c>
      <c r="J4962" s="4">
        <v>21033</v>
      </c>
    </row>
    <row r="4963" spans="1:10" x14ac:dyDescent="0.3">
      <c r="A4963" t="s">
        <v>8865</v>
      </c>
      <c r="B4963" s="4">
        <v>45660</v>
      </c>
      <c r="C4963" t="s">
        <v>6437</v>
      </c>
      <c r="D4963" t="s">
        <v>6438</v>
      </c>
      <c r="E4963" t="s">
        <v>51</v>
      </c>
      <c r="F4963" t="s">
        <v>52</v>
      </c>
      <c r="G4963" t="s">
        <v>53</v>
      </c>
      <c r="H4963" t="s">
        <v>8575</v>
      </c>
      <c r="I4963" t="s">
        <v>2168</v>
      </c>
      <c r="J4963" s="4">
        <v>22353</v>
      </c>
    </row>
    <row r="4964" spans="1:10" x14ac:dyDescent="0.3">
      <c r="A4964" t="s">
        <v>8866</v>
      </c>
      <c r="B4964" s="4">
        <v>45660</v>
      </c>
      <c r="C4964" t="s">
        <v>235</v>
      </c>
      <c r="D4964" t="s">
        <v>8867</v>
      </c>
      <c r="E4964" t="s">
        <v>204</v>
      </c>
      <c r="F4964" t="s">
        <v>205</v>
      </c>
      <c r="G4964" t="s">
        <v>206</v>
      </c>
      <c r="H4964" t="s">
        <v>8575</v>
      </c>
      <c r="I4964" t="s">
        <v>8868</v>
      </c>
      <c r="J4964" s="4">
        <v>21972</v>
      </c>
    </row>
    <row r="4965" spans="1:10" x14ac:dyDescent="0.3">
      <c r="A4965" t="s">
        <v>8869</v>
      </c>
      <c r="B4965" s="4">
        <v>45660</v>
      </c>
      <c r="C4965" t="s">
        <v>1436</v>
      </c>
      <c r="D4965" t="s">
        <v>8735</v>
      </c>
      <c r="E4965" t="s">
        <v>204</v>
      </c>
      <c r="F4965" t="s">
        <v>205</v>
      </c>
      <c r="G4965" t="s">
        <v>206</v>
      </c>
      <c r="H4965" t="s">
        <v>8575</v>
      </c>
      <c r="I4965" t="s">
        <v>8868</v>
      </c>
      <c r="J4965" s="4">
        <v>21972</v>
      </c>
    </row>
    <row r="4966" spans="1:10" x14ac:dyDescent="0.3">
      <c r="A4966" t="s">
        <v>8870</v>
      </c>
      <c r="B4966" s="4">
        <v>45660</v>
      </c>
      <c r="C4966" t="s">
        <v>311</v>
      </c>
      <c r="D4966" t="s">
        <v>8612</v>
      </c>
      <c r="E4966" t="s">
        <v>204</v>
      </c>
      <c r="F4966" t="s">
        <v>205</v>
      </c>
      <c r="G4966" t="s">
        <v>206</v>
      </c>
      <c r="H4966" t="s">
        <v>8575</v>
      </c>
      <c r="I4966" t="s">
        <v>8868</v>
      </c>
      <c r="J4966" s="4">
        <v>21972</v>
      </c>
    </row>
    <row r="4967" spans="1:10" x14ac:dyDescent="0.3">
      <c r="A4967" t="s">
        <v>8871</v>
      </c>
      <c r="B4967" s="4">
        <v>45660</v>
      </c>
      <c r="C4967" t="s">
        <v>1170</v>
      </c>
      <c r="D4967" t="s">
        <v>7936</v>
      </c>
      <c r="E4967" t="s">
        <v>204</v>
      </c>
      <c r="F4967" t="s">
        <v>205</v>
      </c>
      <c r="G4967" t="s">
        <v>206</v>
      </c>
      <c r="H4967" t="s">
        <v>8575</v>
      </c>
      <c r="I4967" t="s">
        <v>8868</v>
      </c>
      <c r="J4967" s="4">
        <v>21972</v>
      </c>
    </row>
    <row r="4968" spans="1:10" x14ac:dyDescent="0.3">
      <c r="A4968" t="s">
        <v>8872</v>
      </c>
      <c r="B4968" s="4">
        <v>45660</v>
      </c>
      <c r="C4968" t="s">
        <v>56</v>
      </c>
      <c r="D4968" t="s">
        <v>57</v>
      </c>
      <c r="E4968" t="s">
        <v>204</v>
      </c>
      <c r="F4968" t="s">
        <v>205</v>
      </c>
      <c r="G4968" t="s">
        <v>206</v>
      </c>
      <c r="H4968" t="s">
        <v>8575</v>
      </c>
      <c r="I4968" t="s">
        <v>8868</v>
      </c>
      <c r="J4968" s="4">
        <v>21972</v>
      </c>
    </row>
    <row r="4969" spans="1:10" x14ac:dyDescent="0.3">
      <c r="A4969" t="s">
        <v>8873</v>
      </c>
      <c r="B4969" s="4">
        <v>45660</v>
      </c>
      <c r="C4969" t="s">
        <v>215</v>
      </c>
      <c r="D4969" t="s">
        <v>216</v>
      </c>
      <c r="E4969" t="s">
        <v>204</v>
      </c>
      <c r="F4969" t="s">
        <v>205</v>
      </c>
      <c r="G4969" t="s">
        <v>206</v>
      </c>
      <c r="H4969" t="s">
        <v>8575</v>
      </c>
      <c r="I4969" t="s">
        <v>8868</v>
      </c>
      <c r="J4969" s="4">
        <v>21972</v>
      </c>
    </row>
    <row r="4970" spans="1:10" x14ac:dyDescent="0.3">
      <c r="A4970" t="s">
        <v>8874</v>
      </c>
      <c r="B4970" s="4">
        <v>45660</v>
      </c>
      <c r="C4970" t="s">
        <v>692</v>
      </c>
      <c r="D4970" t="s">
        <v>733</v>
      </c>
      <c r="E4970" t="s">
        <v>39</v>
      </c>
      <c r="F4970" t="s">
        <v>40</v>
      </c>
      <c r="G4970" t="s">
        <v>41</v>
      </c>
      <c r="H4970" t="s">
        <v>8575</v>
      </c>
      <c r="I4970" t="s">
        <v>8811</v>
      </c>
      <c r="J4970" s="4">
        <v>20849</v>
      </c>
    </row>
    <row r="4971" spans="1:10" x14ac:dyDescent="0.3">
      <c r="A4971" t="s">
        <v>8875</v>
      </c>
      <c r="B4971" s="4">
        <v>45660</v>
      </c>
      <c r="C4971" t="s">
        <v>3142</v>
      </c>
      <c r="D4971" t="s">
        <v>3143</v>
      </c>
      <c r="E4971" t="s">
        <v>39</v>
      </c>
      <c r="F4971" t="s">
        <v>40</v>
      </c>
      <c r="G4971" t="s">
        <v>41</v>
      </c>
      <c r="H4971" t="s">
        <v>8575</v>
      </c>
      <c r="I4971" t="s">
        <v>8811</v>
      </c>
      <c r="J4971" s="4">
        <v>20849</v>
      </c>
    </row>
    <row r="4972" spans="1:10" x14ac:dyDescent="0.3">
      <c r="A4972" t="s">
        <v>8876</v>
      </c>
      <c r="B4972" s="4">
        <v>45660</v>
      </c>
      <c r="C4972" t="s">
        <v>8740</v>
      </c>
      <c r="D4972" t="s">
        <v>8741</v>
      </c>
      <c r="E4972" t="s">
        <v>7089</v>
      </c>
      <c r="F4972" t="s">
        <v>7090</v>
      </c>
      <c r="G4972" t="s">
        <v>1581</v>
      </c>
      <c r="H4972" t="s">
        <v>8575</v>
      </c>
      <c r="I4972" t="s">
        <v>8877</v>
      </c>
      <c r="J4972" s="4">
        <v>36088</v>
      </c>
    </row>
    <row r="4973" spans="1:10" x14ac:dyDescent="0.3">
      <c r="A4973" t="s">
        <v>8878</v>
      </c>
      <c r="B4973" s="4">
        <v>45660</v>
      </c>
      <c r="C4973" t="s">
        <v>184</v>
      </c>
      <c r="D4973" t="s">
        <v>185</v>
      </c>
      <c r="E4973" t="s">
        <v>39</v>
      </c>
      <c r="F4973" t="s">
        <v>40</v>
      </c>
      <c r="G4973" t="s">
        <v>41</v>
      </c>
      <c r="H4973" t="s">
        <v>8575</v>
      </c>
      <c r="I4973" t="s">
        <v>8879</v>
      </c>
      <c r="J4973" s="4">
        <v>35260</v>
      </c>
    </row>
    <row r="4974" spans="1:10" x14ac:dyDescent="0.3">
      <c r="A4974" t="s">
        <v>8880</v>
      </c>
      <c r="B4974" s="4">
        <v>45660</v>
      </c>
      <c r="C4974" t="s">
        <v>5118</v>
      </c>
      <c r="D4974" t="s">
        <v>8881</v>
      </c>
      <c r="E4974" t="s">
        <v>39</v>
      </c>
      <c r="F4974" t="s">
        <v>40</v>
      </c>
      <c r="G4974" t="s">
        <v>41</v>
      </c>
      <c r="H4974" t="s">
        <v>8575</v>
      </c>
      <c r="I4974" t="s">
        <v>8879</v>
      </c>
      <c r="J4974" s="4">
        <v>35260</v>
      </c>
    </row>
    <row r="4975" spans="1:10" x14ac:dyDescent="0.3">
      <c r="A4975" t="s">
        <v>8882</v>
      </c>
      <c r="B4975" s="4">
        <v>45660</v>
      </c>
      <c r="C4975" t="s">
        <v>1038</v>
      </c>
      <c r="D4975" t="s">
        <v>1039</v>
      </c>
      <c r="E4975" t="s">
        <v>39</v>
      </c>
      <c r="F4975" t="s">
        <v>40</v>
      </c>
      <c r="G4975" t="s">
        <v>41</v>
      </c>
      <c r="H4975" t="s">
        <v>8575</v>
      </c>
      <c r="I4975" t="s">
        <v>8879</v>
      </c>
      <c r="J4975" s="4">
        <v>35260</v>
      </c>
    </row>
    <row r="4976" spans="1:10" x14ac:dyDescent="0.3">
      <c r="A4976" t="s">
        <v>8883</v>
      </c>
      <c r="B4976" s="4">
        <v>45660</v>
      </c>
      <c r="C4976" t="s">
        <v>8740</v>
      </c>
      <c r="D4976" t="s">
        <v>8741</v>
      </c>
      <c r="E4976" t="s">
        <v>1579</v>
      </c>
      <c r="F4976" t="s">
        <v>1580</v>
      </c>
      <c r="G4976" t="s">
        <v>1581</v>
      </c>
      <c r="H4976" t="s">
        <v>8575</v>
      </c>
      <c r="I4976" t="s">
        <v>8884</v>
      </c>
      <c r="J4976" s="4">
        <v>23290</v>
      </c>
    </row>
    <row r="4977" spans="1:10" x14ac:dyDescent="0.3">
      <c r="A4977" t="s">
        <v>8885</v>
      </c>
      <c r="B4977" s="4">
        <v>45660</v>
      </c>
      <c r="C4977" t="s">
        <v>56</v>
      </c>
      <c r="D4977" t="s">
        <v>57</v>
      </c>
      <c r="E4977" t="s">
        <v>39</v>
      </c>
      <c r="F4977" t="s">
        <v>40</v>
      </c>
      <c r="G4977" t="s">
        <v>41</v>
      </c>
      <c r="H4977" t="s">
        <v>8575</v>
      </c>
      <c r="I4977" t="s">
        <v>8811</v>
      </c>
      <c r="J4977" s="4">
        <v>20849</v>
      </c>
    </row>
    <row r="4978" spans="1:10" x14ac:dyDescent="0.3">
      <c r="A4978" t="s">
        <v>8886</v>
      </c>
      <c r="B4978" s="4">
        <v>45660</v>
      </c>
      <c r="C4978" t="s">
        <v>258</v>
      </c>
      <c r="D4978" t="s">
        <v>8615</v>
      </c>
      <c r="E4978" t="s">
        <v>204</v>
      </c>
      <c r="F4978" t="s">
        <v>205</v>
      </c>
      <c r="G4978" t="s">
        <v>206</v>
      </c>
      <c r="H4978" t="s">
        <v>8575</v>
      </c>
      <c r="I4978" t="s">
        <v>8856</v>
      </c>
      <c r="J4978" s="4">
        <v>25388</v>
      </c>
    </row>
    <row r="4979" spans="1:10" x14ac:dyDescent="0.3">
      <c r="A4979" t="s">
        <v>8887</v>
      </c>
      <c r="B4979" s="4">
        <v>45660</v>
      </c>
      <c r="C4979" t="s">
        <v>390</v>
      </c>
      <c r="D4979" t="s">
        <v>391</v>
      </c>
      <c r="E4979" t="s">
        <v>51</v>
      </c>
      <c r="F4979" t="s">
        <v>52</v>
      </c>
      <c r="G4979" t="s">
        <v>53</v>
      </c>
      <c r="H4979" t="s">
        <v>8575</v>
      </c>
      <c r="I4979" t="s">
        <v>8888</v>
      </c>
      <c r="J4979" s="4">
        <v>27364</v>
      </c>
    </row>
    <row r="4980" spans="1:10" x14ac:dyDescent="0.3">
      <c r="A4980" t="s">
        <v>8889</v>
      </c>
      <c r="B4980" s="4">
        <v>45660</v>
      </c>
      <c r="C4980" t="s">
        <v>105</v>
      </c>
      <c r="D4980" t="s">
        <v>106</v>
      </c>
      <c r="E4980" t="s">
        <v>51</v>
      </c>
      <c r="F4980" t="s">
        <v>52</v>
      </c>
      <c r="G4980" t="s">
        <v>53</v>
      </c>
      <c r="H4980" t="s">
        <v>8575</v>
      </c>
      <c r="I4980" t="s">
        <v>8888</v>
      </c>
      <c r="J4980" s="4">
        <v>27364</v>
      </c>
    </row>
    <row r="4981" spans="1:10" x14ac:dyDescent="0.3">
      <c r="A4981" t="s">
        <v>8890</v>
      </c>
      <c r="B4981" s="4">
        <v>45660</v>
      </c>
      <c r="C4981" t="s">
        <v>2636</v>
      </c>
      <c r="D4981" t="s">
        <v>8891</v>
      </c>
      <c r="E4981" t="s">
        <v>204</v>
      </c>
      <c r="F4981" t="s">
        <v>205</v>
      </c>
      <c r="G4981" t="s">
        <v>206</v>
      </c>
      <c r="H4981" t="s">
        <v>8575</v>
      </c>
      <c r="I4981" t="s">
        <v>8892</v>
      </c>
      <c r="J4981" s="4">
        <v>30776</v>
      </c>
    </row>
    <row r="4982" spans="1:10" x14ac:dyDescent="0.3">
      <c r="A4982" t="s">
        <v>8893</v>
      </c>
      <c r="B4982" s="4">
        <v>45660</v>
      </c>
      <c r="C4982" t="s">
        <v>347</v>
      </c>
      <c r="D4982" t="s">
        <v>348</v>
      </c>
      <c r="E4982" t="s">
        <v>51</v>
      </c>
      <c r="F4982" t="s">
        <v>52</v>
      </c>
      <c r="G4982" t="s">
        <v>53</v>
      </c>
      <c r="H4982" t="s">
        <v>8575</v>
      </c>
      <c r="I4982" t="s">
        <v>8888</v>
      </c>
      <c r="J4982" s="4">
        <v>27364</v>
      </c>
    </row>
    <row r="4983" spans="1:10" x14ac:dyDescent="0.3">
      <c r="A4983" t="s">
        <v>8894</v>
      </c>
      <c r="B4983" s="4">
        <v>45660</v>
      </c>
      <c r="C4983" t="s">
        <v>215</v>
      </c>
      <c r="D4983" t="s">
        <v>216</v>
      </c>
      <c r="E4983" t="s">
        <v>204</v>
      </c>
      <c r="F4983" t="s">
        <v>205</v>
      </c>
      <c r="G4983" t="s">
        <v>206</v>
      </c>
      <c r="H4983" t="s">
        <v>8575</v>
      </c>
      <c r="I4983" t="s">
        <v>8895</v>
      </c>
      <c r="J4983" s="4">
        <v>32407</v>
      </c>
    </row>
    <row r="4984" spans="1:10" x14ac:dyDescent="0.3">
      <c r="A4984" t="s">
        <v>8896</v>
      </c>
      <c r="B4984" s="4">
        <v>45660</v>
      </c>
      <c r="C4984" t="s">
        <v>431</v>
      </c>
      <c r="D4984" t="s">
        <v>432</v>
      </c>
      <c r="E4984" t="s">
        <v>204</v>
      </c>
      <c r="F4984" t="s">
        <v>205</v>
      </c>
      <c r="G4984" t="s">
        <v>206</v>
      </c>
      <c r="H4984" t="s">
        <v>8575</v>
      </c>
      <c r="I4984" t="s">
        <v>8895</v>
      </c>
      <c r="J4984" s="4">
        <v>32407</v>
      </c>
    </row>
    <row r="4985" spans="1:10" x14ac:dyDescent="0.3">
      <c r="A4985" t="s">
        <v>8897</v>
      </c>
      <c r="B4985" s="4">
        <v>45660</v>
      </c>
      <c r="C4985" t="s">
        <v>273</v>
      </c>
      <c r="D4985" t="s">
        <v>8763</v>
      </c>
      <c r="E4985" t="s">
        <v>51</v>
      </c>
      <c r="F4985" t="s">
        <v>52</v>
      </c>
      <c r="G4985" t="s">
        <v>53</v>
      </c>
      <c r="H4985" t="s">
        <v>8575</v>
      </c>
      <c r="I4985" t="s">
        <v>8898</v>
      </c>
      <c r="J4985" s="4">
        <v>22289</v>
      </c>
    </row>
    <row r="4986" spans="1:10" x14ac:dyDescent="0.3">
      <c r="A4986" t="s">
        <v>8899</v>
      </c>
      <c r="B4986" s="4">
        <v>45660</v>
      </c>
      <c r="C4986" t="s">
        <v>692</v>
      </c>
      <c r="D4986" t="s">
        <v>8513</v>
      </c>
      <c r="E4986" t="s">
        <v>51</v>
      </c>
      <c r="F4986" t="s">
        <v>52</v>
      </c>
      <c r="G4986" t="s">
        <v>53</v>
      </c>
      <c r="H4986" t="s">
        <v>8575</v>
      </c>
      <c r="I4986" t="s">
        <v>8898</v>
      </c>
      <c r="J4986" s="4">
        <v>22289</v>
      </c>
    </row>
    <row r="4987" spans="1:10" x14ac:dyDescent="0.3">
      <c r="A4987" t="s">
        <v>8900</v>
      </c>
      <c r="B4987" s="4">
        <v>45660</v>
      </c>
      <c r="C4987" t="s">
        <v>2092</v>
      </c>
      <c r="D4987" t="s">
        <v>2093</v>
      </c>
      <c r="E4987" t="s">
        <v>2085</v>
      </c>
      <c r="F4987" t="s">
        <v>2086</v>
      </c>
      <c r="G4987" t="s">
        <v>1581</v>
      </c>
      <c r="H4987" t="s">
        <v>8575</v>
      </c>
      <c r="I4987" t="s">
        <v>8901</v>
      </c>
      <c r="J4987" s="4">
        <v>22038</v>
      </c>
    </row>
    <row r="4988" spans="1:10" x14ac:dyDescent="0.3">
      <c r="A4988" t="s">
        <v>8902</v>
      </c>
      <c r="B4988" s="4">
        <v>45660</v>
      </c>
      <c r="C4988" t="s">
        <v>4857</v>
      </c>
      <c r="D4988" t="s">
        <v>4858</v>
      </c>
      <c r="E4988" t="s">
        <v>1579</v>
      </c>
      <c r="F4988" t="s">
        <v>1580</v>
      </c>
      <c r="G4988" t="s">
        <v>1581</v>
      </c>
      <c r="H4988" t="s">
        <v>8575</v>
      </c>
      <c r="I4988" t="s">
        <v>8903</v>
      </c>
      <c r="J4988" s="4">
        <v>27691</v>
      </c>
    </row>
    <row r="4989" spans="1:10" x14ac:dyDescent="0.3">
      <c r="A4989" t="s">
        <v>8904</v>
      </c>
      <c r="B4989" s="4">
        <v>45660</v>
      </c>
      <c r="C4989" t="s">
        <v>3594</v>
      </c>
      <c r="D4989" t="s">
        <v>8905</v>
      </c>
      <c r="E4989" t="s">
        <v>51</v>
      </c>
      <c r="F4989" t="s">
        <v>52</v>
      </c>
      <c r="G4989" t="s">
        <v>53</v>
      </c>
      <c r="H4989" t="s">
        <v>8575</v>
      </c>
      <c r="I4989" t="s">
        <v>8711</v>
      </c>
      <c r="J4989" s="4">
        <v>26036</v>
      </c>
    </row>
    <row r="4990" spans="1:10" x14ac:dyDescent="0.3">
      <c r="A4990" t="s">
        <v>8906</v>
      </c>
      <c r="B4990" s="4">
        <v>45660</v>
      </c>
      <c r="C4990" t="s">
        <v>7024</v>
      </c>
      <c r="D4990" t="s">
        <v>7025</v>
      </c>
      <c r="E4990" t="s">
        <v>1682</v>
      </c>
      <c r="F4990" t="s">
        <v>1683</v>
      </c>
      <c r="G4990" t="s">
        <v>1684</v>
      </c>
      <c r="H4990" t="s">
        <v>8575</v>
      </c>
      <c r="I4990" t="s">
        <v>8907</v>
      </c>
      <c r="J4990" s="4">
        <v>17932</v>
      </c>
    </row>
    <row r="4991" spans="1:10" x14ac:dyDescent="0.3">
      <c r="A4991" t="s">
        <v>8908</v>
      </c>
      <c r="B4991" s="4">
        <v>45660</v>
      </c>
      <c r="C4991" t="s">
        <v>136</v>
      </c>
      <c r="D4991" t="s">
        <v>137</v>
      </c>
      <c r="E4991" t="s">
        <v>39</v>
      </c>
      <c r="F4991" t="s">
        <v>40</v>
      </c>
      <c r="G4991" t="s">
        <v>41</v>
      </c>
      <c r="H4991" t="s">
        <v>8575</v>
      </c>
      <c r="I4991" t="s">
        <v>8696</v>
      </c>
      <c r="J4991" s="4">
        <v>24587</v>
      </c>
    </row>
    <row r="4992" spans="1:10" x14ac:dyDescent="0.3">
      <c r="A4992" t="s">
        <v>8909</v>
      </c>
      <c r="B4992" s="4">
        <v>45660</v>
      </c>
      <c r="C4992" t="s">
        <v>8250</v>
      </c>
      <c r="D4992" t="s">
        <v>8251</v>
      </c>
      <c r="E4992" t="s">
        <v>39</v>
      </c>
      <c r="F4992" t="s">
        <v>40</v>
      </c>
      <c r="G4992" t="s">
        <v>41</v>
      </c>
      <c r="H4992" t="s">
        <v>8575</v>
      </c>
      <c r="I4992" t="s">
        <v>8696</v>
      </c>
      <c r="J4992" s="4">
        <v>24587</v>
      </c>
    </row>
    <row r="4993" spans="1:10" x14ac:dyDescent="0.3">
      <c r="A4993" t="s">
        <v>8910</v>
      </c>
      <c r="B4993" s="4">
        <v>45660</v>
      </c>
      <c r="C4993" t="s">
        <v>139</v>
      </c>
      <c r="D4993" t="s">
        <v>140</v>
      </c>
      <c r="E4993" t="s">
        <v>8911</v>
      </c>
      <c r="F4993" t="s">
        <v>8912</v>
      </c>
      <c r="G4993" t="s">
        <v>8913</v>
      </c>
      <c r="H4993" t="s">
        <v>8575</v>
      </c>
      <c r="I4993" t="s">
        <v>8914</v>
      </c>
      <c r="J4993" s="4">
        <v>20913</v>
      </c>
    </row>
    <row r="4994" spans="1:10" x14ac:dyDescent="0.3">
      <c r="A4994" t="s">
        <v>8915</v>
      </c>
      <c r="B4994" s="4">
        <v>45660</v>
      </c>
      <c r="C4994" t="s">
        <v>1326</v>
      </c>
      <c r="D4994" t="s">
        <v>8758</v>
      </c>
      <c r="E4994" t="s">
        <v>204</v>
      </c>
      <c r="F4994" t="s">
        <v>205</v>
      </c>
      <c r="G4994" t="s">
        <v>206</v>
      </c>
      <c r="H4994" t="s">
        <v>8575</v>
      </c>
      <c r="I4994" t="s">
        <v>8914</v>
      </c>
      <c r="J4994" s="4">
        <v>20913</v>
      </c>
    </row>
    <row r="4995" spans="1:10" x14ac:dyDescent="0.3">
      <c r="A4995" t="s">
        <v>8916</v>
      </c>
      <c r="B4995" s="4">
        <v>45660</v>
      </c>
      <c r="C4995" t="s">
        <v>1570</v>
      </c>
      <c r="D4995" t="s">
        <v>1571</v>
      </c>
      <c r="E4995" t="s">
        <v>204</v>
      </c>
      <c r="F4995" t="s">
        <v>205</v>
      </c>
      <c r="G4995" t="s">
        <v>206</v>
      </c>
      <c r="H4995" t="s">
        <v>8575</v>
      </c>
      <c r="I4995" t="s">
        <v>8914</v>
      </c>
      <c r="J4995" s="4">
        <v>20913</v>
      </c>
    </row>
    <row r="4996" spans="1:10" x14ac:dyDescent="0.3">
      <c r="A4996" t="s">
        <v>8917</v>
      </c>
      <c r="B4996" s="4">
        <v>45660</v>
      </c>
      <c r="C4996" t="s">
        <v>56</v>
      </c>
      <c r="D4996" t="s">
        <v>57</v>
      </c>
      <c r="E4996" t="s">
        <v>2085</v>
      </c>
      <c r="F4996" t="s">
        <v>2086</v>
      </c>
      <c r="G4996" t="s">
        <v>1581</v>
      </c>
      <c r="H4996" t="s">
        <v>8575</v>
      </c>
      <c r="I4996" t="s">
        <v>8918</v>
      </c>
      <c r="J4996" s="4">
        <v>27162</v>
      </c>
    </row>
    <row r="4997" spans="1:10" x14ac:dyDescent="0.3">
      <c r="A4997" t="s">
        <v>8919</v>
      </c>
      <c r="B4997" s="4">
        <v>45660</v>
      </c>
      <c r="C4997" t="s">
        <v>2915</v>
      </c>
      <c r="D4997" t="s">
        <v>2916</v>
      </c>
      <c r="E4997" t="s">
        <v>204</v>
      </c>
      <c r="F4997" t="s">
        <v>205</v>
      </c>
      <c r="G4997" t="s">
        <v>206</v>
      </c>
      <c r="H4997" t="s">
        <v>8575</v>
      </c>
      <c r="I4997" t="s">
        <v>8920</v>
      </c>
      <c r="J4997" s="4">
        <v>30224</v>
      </c>
    </row>
    <row r="4998" spans="1:10" x14ac:dyDescent="0.3">
      <c r="A4998" t="s">
        <v>8921</v>
      </c>
      <c r="B4998" s="4">
        <v>45660</v>
      </c>
      <c r="C4998" t="s">
        <v>347</v>
      </c>
      <c r="D4998" t="s">
        <v>348</v>
      </c>
      <c r="E4998" t="s">
        <v>204</v>
      </c>
      <c r="F4998" t="s">
        <v>205</v>
      </c>
      <c r="G4998" t="s">
        <v>206</v>
      </c>
      <c r="H4998" t="s">
        <v>8575</v>
      </c>
      <c r="I4998" t="s">
        <v>8920</v>
      </c>
      <c r="J4998" s="4">
        <v>30224</v>
      </c>
    </row>
    <row r="4999" spans="1:10" x14ac:dyDescent="0.3">
      <c r="A4999" t="s">
        <v>8922</v>
      </c>
      <c r="B4999" s="4">
        <v>45660</v>
      </c>
      <c r="C4999" t="s">
        <v>174</v>
      </c>
      <c r="D4999" t="s">
        <v>8923</v>
      </c>
      <c r="E4999" t="s">
        <v>204</v>
      </c>
      <c r="F4999" t="s">
        <v>205</v>
      </c>
      <c r="G4999" t="s">
        <v>206</v>
      </c>
      <c r="H4999" t="s">
        <v>8575</v>
      </c>
      <c r="I4999" t="s">
        <v>8920</v>
      </c>
      <c r="J4999" s="4">
        <v>30224</v>
      </c>
    </row>
    <row r="5000" spans="1:10" x14ac:dyDescent="0.3">
      <c r="A5000" t="s">
        <v>8924</v>
      </c>
      <c r="B5000" s="4">
        <v>45660</v>
      </c>
      <c r="C5000" t="s">
        <v>139</v>
      </c>
      <c r="D5000" t="s">
        <v>140</v>
      </c>
      <c r="E5000" t="s">
        <v>204</v>
      </c>
      <c r="F5000" t="s">
        <v>205</v>
      </c>
      <c r="G5000" t="s">
        <v>206</v>
      </c>
      <c r="H5000" t="s">
        <v>8575</v>
      </c>
      <c r="I5000" t="s">
        <v>8920</v>
      </c>
      <c r="J5000" s="4">
        <v>30224</v>
      </c>
    </row>
    <row r="5001" spans="1:10" x14ac:dyDescent="0.3">
      <c r="A5001" t="s">
        <v>8925</v>
      </c>
      <c r="B5001" s="4">
        <v>45660</v>
      </c>
      <c r="C5001" t="s">
        <v>7211</v>
      </c>
      <c r="D5001" t="s">
        <v>8926</v>
      </c>
      <c r="E5001" t="s">
        <v>204</v>
      </c>
      <c r="F5001" t="s">
        <v>205</v>
      </c>
      <c r="G5001" t="s">
        <v>206</v>
      </c>
      <c r="H5001" t="s">
        <v>8575</v>
      </c>
      <c r="I5001" t="s">
        <v>8920</v>
      </c>
      <c r="J5001" s="4">
        <v>30224</v>
      </c>
    </row>
    <row r="5002" spans="1:10" x14ac:dyDescent="0.3">
      <c r="A5002" t="s">
        <v>8927</v>
      </c>
      <c r="B5002" s="4">
        <v>45660</v>
      </c>
      <c r="C5002" t="s">
        <v>105</v>
      </c>
      <c r="D5002" t="s">
        <v>106</v>
      </c>
      <c r="E5002" t="s">
        <v>204</v>
      </c>
      <c r="F5002" t="s">
        <v>205</v>
      </c>
      <c r="G5002" t="s">
        <v>206</v>
      </c>
      <c r="H5002" t="s">
        <v>8575</v>
      </c>
      <c r="I5002" t="s">
        <v>8928</v>
      </c>
      <c r="J5002" s="4">
        <v>20801</v>
      </c>
    </row>
    <row r="5003" spans="1:10" x14ac:dyDescent="0.3">
      <c r="A5003" t="s">
        <v>8929</v>
      </c>
      <c r="B5003" s="4">
        <v>45660</v>
      </c>
      <c r="C5003" t="s">
        <v>550</v>
      </c>
      <c r="D5003" t="s">
        <v>8768</v>
      </c>
      <c r="E5003" t="s">
        <v>51</v>
      </c>
      <c r="F5003" t="s">
        <v>52</v>
      </c>
      <c r="G5003" t="s">
        <v>53</v>
      </c>
      <c r="H5003" t="s">
        <v>8575</v>
      </c>
      <c r="I5003" t="s">
        <v>8930</v>
      </c>
      <c r="J5003" s="4">
        <v>22212</v>
      </c>
    </row>
    <row r="5004" spans="1:10" x14ac:dyDescent="0.3">
      <c r="A5004" t="s">
        <v>8931</v>
      </c>
      <c r="B5004" s="4">
        <v>45660</v>
      </c>
      <c r="C5004" t="s">
        <v>2204</v>
      </c>
      <c r="D5004" t="s">
        <v>2205</v>
      </c>
      <c r="E5004" t="s">
        <v>7089</v>
      </c>
      <c r="F5004" t="s">
        <v>7090</v>
      </c>
      <c r="G5004" t="s">
        <v>1581</v>
      </c>
      <c r="H5004" t="s">
        <v>8575</v>
      </c>
      <c r="I5004" t="s">
        <v>8932</v>
      </c>
      <c r="J5004" s="4">
        <v>17870</v>
      </c>
    </row>
    <row r="5005" spans="1:10" x14ac:dyDescent="0.3">
      <c r="A5005" t="s">
        <v>8933</v>
      </c>
      <c r="B5005" s="4">
        <v>45660</v>
      </c>
      <c r="C5005" t="s">
        <v>692</v>
      </c>
      <c r="D5005" t="s">
        <v>8513</v>
      </c>
      <c r="E5005" t="s">
        <v>7089</v>
      </c>
      <c r="F5005" t="s">
        <v>7090</v>
      </c>
      <c r="G5005" t="s">
        <v>1581</v>
      </c>
      <c r="H5005" t="s">
        <v>8575</v>
      </c>
      <c r="I5005" t="s">
        <v>8932</v>
      </c>
      <c r="J5005" s="4">
        <v>17870</v>
      </c>
    </row>
    <row r="5006" spans="1:10" x14ac:dyDescent="0.3">
      <c r="A5006" t="s">
        <v>8934</v>
      </c>
      <c r="B5006" s="4">
        <v>45660</v>
      </c>
      <c r="C5006" t="s">
        <v>1326</v>
      </c>
      <c r="D5006" t="s">
        <v>8758</v>
      </c>
      <c r="E5006" t="s">
        <v>7089</v>
      </c>
      <c r="F5006" t="s">
        <v>7090</v>
      </c>
      <c r="G5006" t="s">
        <v>1581</v>
      </c>
      <c r="H5006" t="s">
        <v>8575</v>
      </c>
      <c r="I5006" t="s">
        <v>8932</v>
      </c>
      <c r="J5006" s="4">
        <v>17870</v>
      </c>
    </row>
    <row r="5007" spans="1:10" x14ac:dyDescent="0.3">
      <c r="A5007" t="s">
        <v>8935</v>
      </c>
      <c r="B5007" s="4">
        <v>45660</v>
      </c>
      <c r="C5007" t="s">
        <v>2642</v>
      </c>
      <c r="D5007" t="s">
        <v>2643</v>
      </c>
      <c r="E5007" t="s">
        <v>7089</v>
      </c>
      <c r="F5007" t="s">
        <v>7090</v>
      </c>
      <c r="G5007" t="s">
        <v>1581</v>
      </c>
      <c r="H5007" t="s">
        <v>8575</v>
      </c>
      <c r="I5007" t="s">
        <v>8932</v>
      </c>
      <c r="J5007" s="4">
        <v>17870</v>
      </c>
    </row>
    <row r="5008" spans="1:10" x14ac:dyDescent="0.3">
      <c r="A5008" t="s">
        <v>8936</v>
      </c>
      <c r="B5008" s="4">
        <v>45660</v>
      </c>
      <c r="C5008" t="s">
        <v>2621</v>
      </c>
      <c r="D5008" t="s">
        <v>8937</v>
      </c>
      <c r="E5008" t="s">
        <v>204</v>
      </c>
      <c r="F5008" t="s">
        <v>205</v>
      </c>
      <c r="G5008" t="s">
        <v>206</v>
      </c>
      <c r="H5008" t="s">
        <v>8575</v>
      </c>
      <c r="I5008" t="s">
        <v>8914</v>
      </c>
      <c r="J5008" s="4">
        <v>20913</v>
      </c>
    </row>
    <row r="5009" spans="1:10" x14ac:dyDescent="0.3">
      <c r="A5009" t="s">
        <v>8938</v>
      </c>
      <c r="B5009" s="4">
        <v>45660</v>
      </c>
      <c r="C5009" t="s">
        <v>428</v>
      </c>
      <c r="D5009" t="s">
        <v>429</v>
      </c>
      <c r="E5009" t="s">
        <v>204</v>
      </c>
      <c r="F5009" t="s">
        <v>205</v>
      </c>
      <c r="G5009" t="s">
        <v>206</v>
      </c>
      <c r="H5009" t="s">
        <v>8575</v>
      </c>
      <c r="I5009" t="s">
        <v>8657</v>
      </c>
      <c r="J5009" s="4">
        <v>25546</v>
      </c>
    </row>
    <row r="5010" spans="1:10" x14ac:dyDescent="0.3">
      <c r="A5010" t="s">
        <v>8939</v>
      </c>
      <c r="B5010" s="4">
        <v>45660</v>
      </c>
      <c r="C5010" t="s">
        <v>174</v>
      </c>
      <c r="D5010" t="s">
        <v>8923</v>
      </c>
      <c r="E5010" t="s">
        <v>204</v>
      </c>
      <c r="F5010" t="s">
        <v>205</v>
      </c>
      <c r="G5010" t="s">
        <v>206</v>
      </c>
      <c r="H5010" t="s">
        <v>8575</v>
      </c>
      <c r="I5010" t="s">
        <v>8940</v>
      </c>
      <c r="J5010" s="4">
        <v>29019</v>
      </c>
    </row>
    <row r="5011" spans="1:10" x14ac:dyDescent="0.3">
      <c r="A5011" t="s">
        <v>8941</v>
      </c>
      <c r="B5011" s="4">
        <v>45660</v>
      </c>
      <c r="C5011" t="s">
        <v>2221</v>
      </c>
      <c r="D5011" t="s">
        <v>2222</v>
      </c>
      <c r="E5011" t="s">
        <v>2372</v>
      </c>
      <c r="F5011" t="s">
        <v>2373</v>
      </c>
      <c r="G5011" t="s">
        <v>1581</v>
      </c>
      <c r="H5011" t="s">
        <v>8575</v>
      </c>
      <c r="I5011" t="s">
        <v>8942</v>
      </c>
      <c r="J5011" s="4">
        <v>21918</v>
      </c>
    </row>
    <row r="5012" spans="1:10" x14ac:dyDescent="0.3">
      <c r="A5012" t="s">
        <v>8943</v>
      </c>
      <c r="B5012" s="4">
        <v>45660</v>
      </c>
      <c r="C5012" t="s">
        <v>8944</v>
      </c>
      <c r="D5012" t="s">
        <v>8945</v>
      </c>
      <c r="E5012" t="s">
        <v>2372</v>
      </c>
      <c r="F5012" t="s">
        <v>2373</v>
      </c>
      <c r="G5012" t="s">
        <v>1581</v>
      </c>
      <c r="H5012" t="s">
        <v>8575</v>
      </c>
      <c r="I5012" t="s">
        <v>8942</v>
      </c>
      <c r="J5012" s="4">
        <v>21918</v>
      </c>
    </row>
    <row r="5013" spans="1:10" x14ac:dyDescent="0.3">
      <c r="A5013" t="s">
        <v>8946</v>
      </c>
      <c r="B5013" s="4">
        <v>45660</v>
      </c>
      <c r="C5013" t="s">
        <v>4347</v>
      </c>
      <c r="D5013" t="s">
        <v>8947</v>
      </c>
      <c r="E5013" t="s">
        <v>204</v>
      </c>
      <c r="F5013" t="s">
        <v>205</v>
      </c>
      <c r="G5013" t="s">
        <v>206</v>
      </c>
      <c r="H5013" t="s">
        <v>8575</v>
      </c>
      <c r="I5013" t="s">
        <v>8942</v>
      </c>
      <c r="J5013" s="4">
        <v>21918</v>
      </c>
    </row>
    <row r="5014" spans="1:10" x14ac:dyDescent="0.3">
      <c r="A5014" t="s">
        <v>8948</v>
      </c>
      <c r="B5014" s="4">
        <v>45660</v>
      </c>
      <c r="C5014" t="s">
        <v>81</v>
      </c>
      <c r="D5014" t="s">
        <v>8760</v>
      </c>
      <c r="E5014" t="s">
        <v>204</v>
      </c>
      <c r="F5014" t="s">
        <v>205</v>
      </c>
      <c r="G5014" t="s">
        <v>206</v>
      </c>
      <c r="H5014" t="s">
        <v>8575</v>
      </c>
      <c r="I5014" t="s">
        <v>8942</v>
      </c>
      <c r="J5014" s="4">
        <v>21918</v>
      </c>
    </row>
    <row r="5015" spans="1:10" x14ac:dyDescent="0.3">
      <c r="A5015" t="s">
        <v>8949</v>
      </c>
      <c r="B5015" s="4">
        <v>45660</v>
      </c>
      <c r="C5015" t="s">
        <v>273</v>
      </c>
      <c r="D5015" t="s">
        <v>8763</v>
      </c>
      <c r="E5015" t="s">
        <v>204</v>
      </c>
      <c r="F5015" t="s">
        <v>205</v>
      </c>
      <c r="G5015" t="s">
        <v>206</v>
      </c>
      <c r="H5015" t="s">
        <v>8575</v>
      </c>
      <c r="I5015" t="s">
        <v>8942</v>
      </c>
      <c r="J5015" s="4">
        <v>21918</v>
      </c>
    </row>
    <row r="5016" spans="1:10" x14ac:dyDescent="0.3">
      <c r="A5016" t="s">
        <v>8950</v>
      </c>
      <c r="B5016" s="4">
        <v>45660</v>
      </c>
      <c r="C5016" t="s">
        <v>109</v>
      </c>
      <c r="D5016" t="s">
        <v>6710</v>
      </c>
      <c r="E5016" t="s">
        <v>111</v>
      </c>
      <c r="F5016" t="s">
        <v>112</v>
      </c>
      <c r="G5016" t="s">
        <v>113</v>
      </c>
      <c r="H5016" t="s">
        <v>8575</v>
      </c>
      <c r="I5016" t="s">
        <v>4104</v>
      </c>
      <c r="J5016" s="4">
        <v>24745</v>
      </c>
    </row>
    <row r="5017" spans="1:10" x14ac:dyDescent="0.3">
      <c r="A5017" t="s">
        <v>8951</v>
      </c>
      <c r="B5017" s="4">
        <v>45660</v>
      </c>
      <c r="C5017" t="s">
        <v>8740</v>
      </c>
      <c r="D5017" t="s">
        <v>8741</v>
      </c>
      <c r="E5017" t="s">
        <v>2372</v>
      </c>
      <c r="F5017" t="s">
        <v>2373</v>
      </c>
      <c r="G5017" t="s">
        <v>1581</v>
      </c>
      <c r="H5017" t="s">
        <v>8575</v>
      </c>
      <c r="I5017" t="s">
        <v>8952</v>
      </c>
      <c r="J5017" s="4">
        <v>31149</v>
      </c>
    </row>
    <row r="5018" spans="1:10" x14ac:dyDescent="0.3">
      <c r="A5018" t="s">
        <v>8953</v>
      </c>
      <c r="B5018" s="4">
        <v>45660</v>
      </c>
      <c r="C5018" t="s">
        <v>147</v>
      </c>
      <c r="D5018" t="s">
        <v>148</v>
      </c>
      <c r="E5018" t="s">
        <v>39</v>
      </c>
      <c r="F5018" t="s">
        <v>40</v>
      </c>
      <c r="G5018" t="s">
        <v>41</v>
      </c>
      <c r="H5018" t="s">
        <v>8575</v>
      </c>
      <c r="I5018" t="s">
        <v>4104</v>
      </c>
      <c r="J5018" s="4">
        <v>24745</v>
      </c>
    </row>
    <row r="5019" spans="1:10" x14ac:dyDescent="0.3">
      <c r="A5019" t="s">
        <v>8954</v>
      </c>
      <c r="B5019" s="4">
        <v>45660</v>
      </c>
      <c r="C5019" t="s">
        <v>8955</v>
      </c>
      <c r="D5019" t="s">
        <v>8956</v>
      </c>
      <c r="E5019" t="s">
        <v>1579</v>
      </c>
      <c r="F5019" t="s">
        <v>1580</v>
      </c>
      <c r="G5019" t="s">
        <v>1581</v>
      </c>
      <c r="H5019" t="s">
        <v>8575</v>
      </c>
      <c r="I5019" t="s">
        <v>8957</v>
      </c>
      <c r="J5019" s="4">
        <v>32791</v>
      </c>
    </row>
    <row r="5020" spans="1:10" x14ac:dyDescent="0.3">
      <c r="A5020" t="s">
        <v>8958</v>
      </c>
      <c r="B5020" s="4">
        <v>45660</v>
      </c>
      <c r="C5020" t="s">
        <v>209</v>
      </c>
      <c r="D5020" t="s">
        <v>210</v>
      </c>
      <c r="E5020" t="s">
        <v>2085</v>
      </c>
      <c r="F5020" t="s">
        <v>2086</v>
      </c>
      <c r="G5020" t="s">
        <v>1581</v>
      </c>
      <c r="H5020" t="s">
        <v>8575</v>
      </c>
      <c r="I5020" t="s">
        <v>8959</v>
      </c>
      <c r="J5020" s="4">
        <v>30847</v>
      </c>
    </row>
    <row r="5021" spans="1:10" x14ac:dyDescent="0.3">
      <c r="A5021" t="s">
        <v>8960</v>
      </c>
      <c r="B5021" s="4">
        <v>45660</v>
      </c>
      <c r="C5021" t="s">
        <v>81</v>
      </c>
      <c r="D5021" t="s">
        <v>8961</v>
      </c>
      <c r="E5021" t="s">
        <v>51</v>
      </c>
      <c r="F5021" t="s">
        <v>52</v>
      </c>
      <c r="G5021" t="s">
        <v>53</v>
      </c>
      <c r="H5021" t="s">
        <v>8575</v>
      </c>
      <c r="I5021" t="s">
        <v>8711</v>
      </c>
      <c r="J5021" s="4">
        <v>26036</v>
      </c>
    </row>
    <row r="5022" spans="1:10" x14ac:dyDescent="0.3">
      <c r="A5022" t="s">
        <v>8962</v>
      </c>
      <c r="B5022" s="4">
        <v>45660</v>
      </c>
      <c r="C5022" t="s">
        <v>6548</v>
      </c>
      <c r="D5022" t="s">
        <v>8834</v>
      </c>
      <c r="E5022" t="s">
        <v>8963</v>
      </c>
      <c r="F5022" t="s">
        <v>8964</v>
      </c>
      <c r="G5022" t="s">
        <v>8965</v>
      </c>
      <c r="H5022" t="s">
        <v>8575</v>
      </c>
      <c r="I5022" t="s">
        <v>8711</v>
      </c>
      <c r="J5022" s="4">
        <v>26036</v>
      </c>
    </row>
    <row r="5023" spans="1:10" x14ac:dyDescent="0.3">
      <c r="A5023" t="s">
        <v>8966</v>
      </c>
      <c r="B5023" s="4">
        <v>45660</v>
      </c>
      <c r="C5023" t="s">
        <v>8967</v>
      </c>
      <c r="D5023" t="s">
        <v>8968</v>
      </c>
      <c r="E5023" t="s">
        <v>8963</v>
      </c>
      <c r="F5023" t="s">
        <v>8964</v>
      </c>
      <c r="G5023" t="s">
        <v>8965</v>
      </c>
      <c r="H5023" t="s">
        <v>8575</v>
      </c>
      <c r="I5023" t="s">
        <v>8711</v>
      </c>
      <c r="J5023" s="4">
        <v>26036</v>
      </c>
    </row>
    <row r="5024" spans="1:10" x14ac:dyDescent="0.3">
      <c r="A5024" t="s">
        <v>8969</v>
      </c>
      <c r="B5024" s="4">
        <v>45660</v>
      </c>
      <c r="C5024" t="s">
        <v>2624</v>
      </c>
      <c r="D5024" t="s">
        <v>7209</v>
      </c>
      <c r="E5024" t="s">
        <v>39</v>
      </c>
      <c r="F5024" t="s">
        <v>40</v>
      </c>
      <c r="G5024" t="s">
        <v>41</v>
      </c>
      <c r="H5024" t="s">
        <v>8575</v>
      </c>
      <c r="I5024" t="s">
        <v>8970</v>
      </c>
      <c r="J5024" s="4">
        <v>21244</v>
      </c>
    </row>
    <row r="5025" spans="1:10" x14ac:dyDescent="0.3">
      <c r="A5025" t="s">
        <v>8971</v>
      </c>
      <c r="B5025" s="4">
        <v>45660</v>
      </c>
      <c r="C5025" t="s">
        <v>419</v>
      </c>
      <c r="D5025" t="s">
        <v>8644</v>
      </c>
      <c r="E5025" t="s">
        <v>51</v>
      </c>
      <c r="F5025" t="s">
        <v>52</v>
      </c>
      <c r="G5025" t="s">
        <v>53</v>
      </c>
      <c r="H5025" t="s">
        <v>8575</v>
      </c>
      <c r="I5025" t="s">
        <v>8972</v>
      </c>
      <c r="J5025" s="4">
        <v>25380</v>
      </c>
    </row>
    <row r="5026" spans="1:10" x14ac:dyDescent="0.3">
      <c r="A5026" t="s">
        <v>8973</v>
      </c>
      <c r="B5026" s="4">
        <v>45660</v>
      </c>
      <c r="C5026" t="s">
        <v>2624</v>
      </c>
      <c r="D5026" t="s">
        <v>7209</v>
      </c>
      <c r="E5026" t="s">
        <v>51</v>
      </c>
      <c r="F5026" t="s">
        <v>52</v>
      </c>
      <c r="G5026" t="s">
        <v>53</v>
      </c>
      <c r="H5026" t="s">
        <v>8575</v>
      </c>
      <c r="I5026" t="s">
        <v>8972</v>
      </c>
      <c r="J5026" s="4">
        <v>25380</v>
      </c>
    </row>
    <row r="5027" spans="1:10" x14ac:dyDescent="0.3">
      <c r="A5027" t="s">
        <v>8974</v>
      </c>
      <c r="B5027" s="4">
        <v>45660</v>
      </c>
      <c r="C5027" t="s">
        <v>6774</v>
      </c>
      <c r="D5027" t="s">
        <v>2622</v>
      </c>
      <c r="E5027" t="s">
        <v>1369</v>
      </c>
      <c r="F5027" t="s">
        <v>1370</v>
      </c>
      <c r="G5027" t="s">
        <v>1371</v>
      </c>
      <c r="H5027" t="s">
        <v>8575</v>
      </c>
      <c r="I5027" t="s">
        <v>8975</v>
      </c>
      <c r="J5027" s="4">
        <v>32654</v>
      </c>
    </row>
    <row r="5028" spans="1:10" x14ac:dyDescent="0.3">
      <c r="A5028" t="s">
        <v>8976</v>
      </c>
      <c r="B5028" s="4">
        <v>45660</v>
      </c>
      <c r="C5028" t="s">
        <v>8977</v>
      </c>
      <c r="D5028" t="s">
        <v>8978</v>
      </c>
      <c r="E5028" t="s">
        <v>1369</v>
      </c>
      <c r="F5028" t="s">
        <v>1370</v>
      </c>
      <c r="G5028" t="s">
        <v>1371</v>
      </c>
      <c r="H5028" t="s">
        <v>8575</v>
      </c>
      <c r="I5028" t="s">
        <v>8975</v>
      </c>
      <c r="J5028" s="4">
        <v>32654</v>
      </c>
    </row>
    <row r="5029" spans="1:10" x14ac:dyDescent="0.3">
      <c r="A5029" t="s">
        <v>8979</v>
      </c>
      <c r="B5029" s="4">
        <v>45660</v>
      </c>
      <c r="C5029" t="s">
        <v>3252</v>
      </c>
      <c r="D5029" t="s">
        <v>7157</v>
      </c>
      <c r="E5029" t="s">
        <v>1369</v>
      </c>
      <c r="F5029" t="s">
        <v>1370</v>
      </c>
      <c r="G5029" t="s">
        <v>1371</v>
      </c>
      <c r="H5029" t="s">
        <v>8575</v>
      </c>
      <c r="I5029" t="s">
        <v>8975</v>
      </c>
      <c r="J5029" s="4">
        <v>32654</v>
      </c>
    </row>
    <row r="5030" spans="1:10" x14ac:dyDescent="0.3">
      <c r="A5030" t="s">
        <v>8980</v>
      </c>
      <c r="B5030" s="4">
        <v>45660</v>
      </c>
      <c r="C5030" t="s">
        <v>3425</v>
      </c>
      <c r="D5030" t="s">
        <v>3426</v>
      </c>
      <c r="E5030" t="s">
        <v>204</v>
      </c>
      <c r="F5030" t="s">
        <v>205</v>
      </c>
      <c r="G5030" t="s">
        <v>206</v>
      </c>
      <c r="H5030" t="s">
        <v>8575</v>
      </c>
      <c r="I5030" t="s">
        <v>8981</v>
      </c>
      <c r="J5030" s="4">
        <v>26036</v>
      </c>
    </row>
    <row r="5031" spans="1:10" x14ac:dyDescent="0.3">
      <c r="A5031" t="s">
        <v>8982</v>
      </c>
      <c r="B5031" s="4">
        <v>45660</v>
      </c>
      <c r="C5031" t="s">
        <v>1876</v>
      </c>
      <c r="D5031" t="s">
        <v>8983</v>
      </c>
      <c r="E5031" t="s">
        <v>204</v>
      </c>
      <c r="F5031" t="s">
        <v>205</v>
      </c>
      <c r="G5031" t="s">
        <v>206</v>
      </c>
      <c r="H5031" t="s">
        <v>8575</v>
      </c>
      <c r="I5031" t="s">
        <v>8981</v>
      </c>
      <c r="J5031" s="4">
        <v>26036</v>
      </c>
    </row>
    <row r="5032" spans="1:10" x14ac:dyDescent="0.3">
      <c r="A5032" t="s">
        <v>8984</v>
      </c>
      <c r="B5032" s="4">
        <v>45660</v>
      </c>
      <c r="C5032" t="s">
        <v>3489</v>
      </c>
      <c r="D5032" t="s">
        <v>8985</v>
      </c>
      <c r="E5032" t="s">
        <v>204</v>
      </c>
      <c r="F5032" t="s">
        <v>205</v>
      </c>
      <c r="G5032" t="s">
        <v>206</v>
      </c>
      <c r="H5032" t="s">
        <v>8575</v>
      </c>
      <c r="I5032" t="s">
        <v>8981</v>
      </c>
      <c r="J5032" s="4">
        <v>26036</v>
      </c>
    </row>
    <row r="5033" spans="1:10" x14ac:dyDescent="0.3">
      <c r="A5033" t="s">
        <v>8986</v>
      </c>
      <c r="B5033" s="4">
        <v>45660</v>
      </c>
      <c r="C5033" t="s">
        <v>171</v>
      </c>
      <c r="D5033" t="s">
        <v>172</v>
      </c>
      <c r="E5033" t="s">
        <v>204</v>
      </c>
      <c r="F5033" t="s">
        <v>205</v>
      </c>
      <c r="G5033" t="s">
        <v>206</v>
      </c>
      <c r="H5033" t="s">
        <v>8575</v>
      </c>
      <c r="I5033" t="s">
        <v>8981</v>
      </c>
      <c r="J5033" s="4">
        <v>26036</v>
      </c>
    </row>
    <row r="5034" spans="1:10" x14ac:dyDescent="0.3">
      <c r="A5034" t="s">
        <v>8987</v>
      </c>
      <c r="B5034" s="4">
        <v>45660</v>
      </c>
      <c r="C5034" t="s">
        <v>184</v>
      </c>
      <c r="D5034" t="s">
        <v>185</v>
      </c>
      <c r="E5034" t="s">
        <v>204</v>
      </c>
      <c r="F5034" t="s">
        <v>205</v>
      </c>
      <c r="G5034" t="s">
        <v>206</v>
      </c>
      <c r="H5034" t="s">
        <v>8575</v>
      </c>
      <c r="I5034" t="s">
        <v>8988</v>
      </c>
      <c r="J5034" s="4">
        <v>28031</v>
      </c>
    </row>
    <row r="5035" spans="1:10" x14ac:dyDescent="0.3">
      <c r="A5035" t="s">
        <v>8989</v>
      </c>
      <c r="B5035" s="4">
        <v>45660</v>
      </c>
      <c r="C5035" t="s">
        <v>835</v>
      </c>
      <c r="D5035" t="s">
        <v>8990</v>
      </c>
      <c r="E5035" t="s">
        <v>204</v>
      </c>
      <c r="F5035" t="s">
        <v>205</v>
      </c>
      <c r="G5035" t="s">
        <v>206</v>
      </c>
      <c r="H5035" t="s">
        <v>8575</v>
      </c>
      <c r="I5035" t="s">
        <v>8988</v>
      </c>
      <c r="J5035" s="4">
        <v>28031</v>
      </c>
    </row>
    <row r="5036" spans="1:10" x14ac:dyDescent="0.3">
      <c r="A5036" t="s">
        <v>8991</v>
      </c>
      <c r="B5036" s="4">
        <v>45660</v>
      </c>
      <c r="C5036" t="s">
        <v>419</v>
      </c>
      <c r="D5036" t="s">
        <v>8644</v>
      </c>
      <c r="E5036" t="s">
        <v>204</v>
      </c>
      <c r="F5036" t="s">
        <v>205</v>
      </c>
      <c r="G5036" t="s">
        <v>206</v>
      </c>
      <c r="H5036" t="s">
        <v>8575</v>
      </c>
      <c r="I5036" t="s">
        <v>8988</v>
      </c>
      <c r="J5036" s="4">
        <v>28031</v>
      </c>
    </row>
    <row r="5037" spans="1:10" x14ac:dyDescent="0.3">
      <c r="A5037" t="s">
        <v>8992</v>
      </c>
      <c r="B5037" s="4">
        <v>45660</v>
      </c>
      <c r="C5037" t="s">
        <v>8993</v>
      </c>
      <c r="D5037" t="s">
        <v>8994</v>
      </c>
      <c r="E5037" t="s">
        <v>51</v>
      </c>
      <c r="F5037" t="s">
        <v>52</v>
      </c>
      <c r="G5037" t="s">
        <v>53</v>
      </c>
      <c r="H5037" t="s">
        <v>8575</v>
      </c>
      <c r="I5037" t="s">
        <v>8995</v>
      </c>
      <c r="J5037" s="4">
        <v>24628</v>
      </c>
    </row>
    <row r="5038" spans="1:10" x14ac:dyDescent="0.3">
      <c r="A5038" t="s">
        <v>8996</v>
      </c>
      <c r="B5038" s="4">
        <v>45660</v>
      </c>
      <c r="C5038" t="s">
        <v>8997</v>
      </c>
      <c r="D5038" t="s">
        <v>8998</v>
      </c>
      <c r="E5038" t="s">
        <v>1369</v>
      </c>
      <c r="F5038" t="s">
        <v>1370</v>
      </c>
      <c r="G5038" t="s">
        <v>1371</v>
      </c>
      <c r="H5038" t="s">
        <v>8575</v>
      </c>
      <c r="I5038" t="s">
        <v>8975</v>
      </c>
      <c r="J5038" s="4">
        <v>32654</v>
      </c>
    </row>
    <row r="5039" spans="1:10" x14ac:dyDescent="0.3">
      <c r="A5039" t="s">
        <v>8999</v>
      </c>
      <c r="B5039" s="4">
        <v>45660</v>
      </c>
      <c r="C5039" t="s">
        <v>8955</v>
      </c>
      <c r="D5039" t="s">
        <v>8956</v>
      </c>
      <c r="E5039" t="s">
        <v>1579</v>
      </c>
      <c r="F5039" t="s">
        <v>1580</v>
      </c>
      <c r="G5039" t="s">
        <v>1581</v>
      </c>
      <c r="H5039" t="s">
        <v>8575</v>
      </c>
      <c r="I5039" t="s">
        <v>9000</v>
      </c>
      <c r="J5039" s="4">
        <v>20609</v>
      </c>
    </row>
    <row r="5040" spans="1:10" x14ac:dyDescent="0.3">
      <c r="A5040" t="s">
        <v>9001</v>
      </c>
      <c r="B5040" s="4">
        <v>45660</v>
      </c>
      <c r="C5040" t="s">
        <v>3425</v>
      </c>
      <c r="D5040" t="s">
        <v>3426</v>
      </c>
      <c r="E5040" t="s">
        <v>204</v>
      </c>
      <c r="F5040" t="s">
        <v>205</v>
      </c>
      <c r="G5040" t="s">
        <v>206</v>
      </c>
      <c r="H5040" t="s">
        <v>8575</v>
      </c>
      <c r="I5040" t="s">
        <v>9002</v>
      </c>
      <c r="J5040" s="4">
        <v>20117</v>
      </c>
    </row>
    <row r="5041" spans="1:10" x14ac:dyDescent="0.3">
      <c r="A5041" t="s">
        <v>9003</v>
      </c>
      <c r="B5041" s="4">
        <v>45660</v>
      </c>
      <c r="C5041" t="s">
        <v>9004</v>
      </c>
      <c r="D5041" t="s">
        <v>9005</v>
      </c>
      <c r="E5041" t="s">
        <v>204</v>
      </c>
      <c r="F5041" t="s">
        <v>205</v>
      </c>
      <c r="G5041" t="s">
        <v>206</v>
      </c>
      <c r="H5041" t="s">
        <v>8575</v>
      </c>
      <c r="I5041" t="s">
        <v>9002</v>
      </c>
      <c r="J5041" s="4">
        <v>20117</v>
      </c>
    </row>
    <row r="5042" spans="1:10" x14ac:dyDescent="0.3">
      <c r="A5042" t="s">
        <v>9006</v>
      </c>
      <c r="B5042" s="4">
        <v>45660</v>
      </c>
      <c r="C5042" t="s">
        <v>347</v>
      </c>
      <c r="D5042" t="s">
        <v>348</v>
      </c>
      <c r="E5042" t="s">
        <v>204</v>
      </c>
      <c r="F5042" t="s">
        <v>205</v>
      </c>
      <c r="G5042" t="s">
        <v>206</v>
      </c>
      <c r="H5042" t="s">
        <v>8575</v>
      </c>
      <c r="I5042" t="s">
        <v>9002</v>
      </c>
      <c r="J5042" s="4">
        <v>20117</v>
      </c>
    </row>
    <row r="5043" spans="1:10" x14ac:dyDescent="0.3">
      <c r="A5043" t="s">
        <v>9007</v>
      </c>
      <c r="B5043" s="4">
        <v>45660</v>
      </c>
      <c r="C5043" t="s">
        <v>1502</v>
      </c>
      <c r="D5043" t="s">
        <v>8574</v>
      </c>
      <c r="E5043" t="s">
        <v>204</v>
      </c>
      <c r="F5043" t="s">
        <v>205</v>
      </c>
      <c r="G5043" t="s">
        <v>206</v>
      </c>
      <c r="H5043" t="s">
        <v>8575</v>
      </c>
      <c r="I5043" t="s">
        <v>9002</v>
      </c>
      <c r="J5043" s="4">
        <v>20117</v>
      </c>
    </row>
    <row r="5044" spans="1:10" x14ac:dyDescent="0.3">
      <c r="A5044" t="s">
        <v>9008</v>
      </c>
      <c r="B5044" s="4">
        <v>45660</v>
      </c>
      <c r="C5044" t="s">
        <v>419</v>
      </c>
      <c r="D5044" t="s">
        <v>8644</v>
      </c>
      <c r="E5044" t="s">
        <v>204</v>
      </c>
      <c r="F5044" t="s">
        <v>205</v>
      </c>
      <c r="G5044" t="s">
        <v>206</v>
      </c>
      <c r="H5044" t="s">
        <v>8575</v>
      </c>
      <c r="I5044" t="s">
        <v>9002</v>
      </c>
      <c r="J5044" s="4">
        <v>20117</v>
      </c>
    </row>
    <row r="5045" spans="1:10" x14ac:dyDescent="0.3">
      <c r="A5045" t="s">
        <v>9009</v>
      </c>
      <c r="B5045" s="4">
        <v>45660</v>
      </c>
      <c r="C5045" t="s">
        <v>184</v>
      </c>
      <c r="D5045" t="s">
        <v>185</v>
      </c>
      <c r="E5045" t="s">
        <v>204</v>
      </c>
      <c r="F5045" t="s">
        <v>205</v>
      </c>
      <c r="G5045" t="s">
        <v>206</v>
      </c>
      <c r="H5045" t="s">
        <v>8575</v>
      </c>
      <c r="I5045" t="s">
        <v>9002</v>
      </c>
      <c r="J5045" s="4">
        <v>20117</v>
      </c>
    </row>
    <row r="5046" spans="1:10" x14ac:dyDescent="0.3">
      <c r="A5046" t="s">
        <v>9010</v>
      </c>
      <c r="B5046" s="4">
        <v>45660</v>
      </c>
      <c r="C5046" t="s">
        <v>101</v>
      </c>
      <c r="D5046" t="s">
        <v>102</v>
      </c>
      <c r="E5046" t="s">
        <v>7030</v>
      </c>
      <c r="F5046" t="s">
        <v>7031</v>
      </c>
      <c r="G5046" t="s">
        <v>1581</v>
      </c>
      <c r="H5046" t="s">
        <v>8575</v>
      </c>
      <c r="I5046" t="s">
        <v>8771</v>
      </c>
      <c r="J5046" s="4">
        <v>17938</v>
      </c>
    </row>
    <row r="5047" spans="1:10" x14ac:dyDescent="0.3">
      <c r="A5047" t="s">
        <v>9011</v>
      </c>
      <c r="B5047" s="4">
        <v>45660</v>
      </c>
      <c r="C5047" t="s">
        <v>105</v>
      </c>
      <c r="D5047" t="s">
        <v>106</v>
      </c>
      <c r="E5047" t="s">
        <v>111</v>
      </c>
      <c r="F5047" t="s">
        <v>112</v>
      </c>
      <c r="G5047" t="s">
        <v>113</v>
      </c>
      <c r="H5047" t="s">
        <v>8575</v>
      </c>
      <c r="I5047" t="s">
        <v>9012</v>
      </c>
      <c r="J5047" s="4">
        <v>21287</v>
      </c>
    </row>
    <row r="5048" spans="1:10" x14ac:dyDescent="0.3">
      <c r="A5048" t="s">
        <v>9013</v>
      </c>
      <c r="B5048" s="4">
        <v>45660</v>
      </c>
      <c r="C5048" t="s">
        <v>9014</v>
      </c>
      <c r="D5048" t="s">
        <v>9015</v>
      </c>
      <c r="E5048" t="s">
        <v>7030</v>
      </c>
      <c r="F5048" t="s">
        <v>7031</v>
      </c>
      <c r="G5048" t="s">
        <v>1581</v>
      </c>
      <c r="H5048" t="s">
        <v>8575</v>
      </c>
      <c r="I5048" t="s">
        <v>9016</v>
      </c>
      <c r="J5048" s="4">
        <v>23935</v>
      </c>
    </row>
    <row r="5049" spans="1:10" x14ac:dyDescent="0.3">
      <c r="A5049" t="s">
        <v>9017</v>
      </c>
      <c r="B5049" s="4">
        <v>45660</v>
      </c>
      <c r="C5049" t="s">
        <v>692</v>
      </c>
      <c r="D5049" t="s">
        <v>8513</v>
      </c>
      <c r="E5049" t="s">
        <v>204</v>
      </c>
      <c r="F5049" t="s">
        <v>205</v>
      </c>
      <c r="G5049" t="s">
        <v>206</v>
      </c>
      <c r="H5049" t="s">
        <v>8575</v>
      </c>
      <c r="I5049" t="s">
        <v>9018</v>
      </c>
      <c r="J5049" s="4">
        <v>21812</v>
      </c>
    </row>
    <row r="5050" spans="1:10" x14ac:dyDescent="0.3">
      <c r="A5050" t="s">
        <v>9019</v>
      </c>
      <c r="B5050" s="4">
        <v>45660</v>
      </c>
      <c r="C5050" t="s">
        <v>4437</v>
      </c>
      <c r="D5050" t="s">
        <v>9020</v>
      </c>
      <c r="E5050" t="s">
        <v>204</v>
      </c>
      <c r="F5050" t="s">
        <v>205</v>
      </c>
      <c r="G5050" t="s">
        <v>206</v>
      </c>
      <c r="H5050" t="s">
        <v>8575</v>
      </c>
      <c r="I5050" t="s">
        <v>9021</v>
      </c>
      <c r="J5050" s="4">
        <v>37915</v>
      </c>
    </row>
    <row r="5051" spans="1:10" x14ac:dyDescent="0.3">
      <c r="A5051" t="s">
        <v>9022</v>
      </c>
      <c r="B5051" s="4">
        <v>45660</v>
      </c>
      <c r="C5051" t="s">
        <v>132</v>
      </c>
      <c r="D5051" t="s">
        <v>9023</v>
      </c>
      <c r="E5051" t="s">
        <v>204</v>
      </c>
      <c r="F5051" t="s">
        <v>205</v>
      </c>
      <c r="G5051" t="s">
        <v>206</v>
      </c>
      <c r="H5051" t="s">
        <v>8575</v>
      </c>
      <c r="I5051" t="s">
        <v>9021</v>
      </c>
      <c r="J5051" s="4">
        <v>37915</v>
      </c>
    </row>
    <row r="5052" spans="1:10" x14ac:dyDescent="0.3">
      <c r="A5052" t="s">
        <v>9024</v>
      </c>
      <c r="B5052" s="4">
        <v>45660</v>
      </c>
      <c r="C5052" t="s">
        <v>431</v>
      </c>
      <c r="D5052" t="s">
        <v>432</v>
      </c>
      <c r="E5052" t="s">
        <v>204</v>
      </c>
      <c r="F5052" t="s">
        <v>205</v>
      </c>
      <c r="G5052" t="s">
        <v>206</v>
      </c>
      <c r="H5052" t="s">
        <v>8575</v>
      </c>
      <c r="I5052" t="s">
        <v>9025</v>
      </c>
      <c r="J5052" s="4">
        <v>24521</v>
      </c>
    </row>
    <row r="5053" spans="1:10" x14ac:dyDescent="0.3">
      <c r="A5053" t="s">
        <v>9026</v>
      </c>
      <c r="B5053" s="4">
        <v>45660</v>
      </c>
      <c r="C5053" t="s">
        <v>662</v>
      </c>
      <c r="D5053" t="s">
        <v>663</v>
      </c>
      <c r="E5053" t="s">
        <v>51</v>
      </c>
      <c r="F5053" t="s">
        <v>52</v>
      </c>
      <c r="G5053" t="s">
        <v>53</v>
      </c>
      <c r="H5053" t="s">
        <v>8575</v>
      </c>
      <c r="I5053" t="s">
        <v>9027</v>
      </c>
      <c r="J5053" s="4">
        <v>17022</v>
      </c>
    </row>
    <row r="5054" spans="1:10" x14ac:dyDescent="0.3">
      <c r="A5054" t="s">
        <v>9028</v>
      </c>
      <c r="B5054" s="4">
        <v>45660</v>
      </c>
      <c r="C5054" t="s">
        <v>9029</v>
      </c>
      <c r="D5054" t="s">
        <v>9030</v>
      </c>
      <c r="E5054" t="s">
        <v>204</v>
      </c>
      <c r="F5054" t="s">
        <v>205</v>
      </c>
      <c r="G5054" t="s">
        <v>206</v>
      </c>
      <c r="H5054" t="s">
        <v>8575</v>
      </c>
      <c r="I5054" t="s">
        <v>9031</v>
      </c>
      <c r="J5054" s="4">
        <v>25946</v>
      </c>
    </row>
    <row r="5055" spans="1:10" x14ac:dyDescent="0.3">
      <c r="A5055" t="s">
        <v>9032</v>
      </c>
      <c r="B5055" s="4">
        <v>45660</v>
      </c>
      <c r="C5055" t="s">
        <v>184</v>
      </c>
      <c r="D5055" t="s">
        <v>185</v>
      </c>
      <c r="E5055" t="s">
        <v>204</v>
      </c>
      <c r="F5055" t="s">
        <v>205</v>
      </c>
      <c r="G5055" t="s">
        <v>206</v>
      </c>
      <c r="H5055" t="s">
        <v>8575</v>
      </c>
      <c r="I5055" t="s">
        <v>9033</v>
      </c>
      <c r="J5055" s="4">
        <v>26660</v>
      </c>
    </row>
    <row r="5056" spans="1:10" x14ac:dyDescent="0.3">
      <c r="A5056" t="s">
        <v>9034</v>
      </c>
      <c r="B5056" s="4">
        <v>45660</v>
      </c>
      <c r="C5056" t="s">
        <v>704</v>
      </c>
      <c r="D5056" t="s">
        <v>9035</v>
      </c>
      <c r="E5056" t="s">
        <v>204</v>
      </c>
      <c r="F5056" t="s">
        <v>205</v>
      </c>
      <c r="G5056" t="s">
        <v>206</v>
      </c>
      <c r="H5056" t="s">
        <v>8575</v>
      </c>
      <c r="I5056" t="s">
        <v>9036</v>
      </c>
      <c r="J5056" s="4">
        <v>37559</v>
      </c>
    </row>
    <row r="5057" spans="1:10" x14ac:dyDescent="0.3">
      <c r="A5057" t="s">
        <v>9037</v>
      </c>
      <c r="B5057" s="4">
        <v>45660</v>
      </c>
      <c r="C5057" t="s">
        <v>2267</v>
      </c>
      <c r="D5057" t="s">
        <v>8773</v>
      </c>
      <c r="E5057" t="s">
        <v>204</v>
      </c>
      <c r="F5057" t="s">
        <v>205</v>
      </c>
      <c r="G5057" t="s">
        <v>206</v>
      </c>
      <c r="H5057" t="s">
        <v>8575</v>
      </c>
      <c r="I5057" t="s">
        <v>9036</v>
      </c>
      <c r="J5057" s="4">
        <v>37559</v>
      </c>
    </row>
    <row r="5058" spans="1:10" x14ac:dyDescent="0.3">
      <c r="A5058" t="s">
        <v>9038</v>
      </c>
      <c r="B5058" s="4">
        <v>45660</v>
      </c>
      <c r="C5058" t="s">
        <v>813</v>
      </c>
      <c r="D5058" t="s">
        <v>814</v>
      </c>
      <c r="E5058" t="s">
        <v>204</v>
      </c>
      <c r="F5058" t="s">
        <v>205</v>
      </c>
      <c r="G5058" t="s">
        <v>206</v>
      </c>
      <c r="H5058" t="s">
        <v>8575</v>
      </c>
      <c r="I5058" t="s">
        <v>8597</v>
      </c>
      <c r="J5058" s="4">
        <v>26619</v>
      </c>
    </row>
    <row r="5059" spans="1:10" x14ac:dyDescent="0.3">
      <c r="A5059" t="s">
        <v>9039</v>
      </c>
      <c r="B5059" s="4">
        <v>45660</v>
      </c>
      <c r="C5059" t="s">
        <v>2099</v>
      </c>
      <c r="D5059" t="s">
        <v>7629</v>
      </c>
      <c r="E5059" t="s">
        <v>204</v>
      </c>
      <c r="F5059" t="s">
        <v>205</v>
      </c>
      <c r="G5059" t="s">
        <v>206</v>
      </c>
      <c r="H5059" t="s">
        <v>8575</v>
      </c>
      <c r="I5059" t="s">
        <v>9036</v>
      </c>
      <c r="J5059" s="4">
        <v>37559</v>
      </c>
    </row>
    <row r="5060" spans="1:10" x14ac:dyDescent="0.3">
      <c r="A5060" t="s">
        <v>9040</v>
      </c>
      <c r="B5060" s="4">
        <v>45660</v>
      </c>
      <c r="C5060" t="s">
        <v>419</v>
      </c>
      <c r="D5060" t="s">
        <v>8644</v>
      </c>
      <c r="E5060" t="s">
        <v>204</v>
      </c>
      <c r="F5060" t="s">
        <v>205</v>
      </c>
      <c r="G5060" t="s">
        <v>206</v>
      </c>
      <c r="H5060" t="s">
        <v>8575</v>
      </c>
      <c r="I5060" t="s">
        <v>9036</v>
      </c>
      <c r="J5060" s="4">
        <v>37559</v>
      </c>
    </row>
    <row r="5061" spans="1:10" x14ac:dyDescent="0.3">
      <c r="A5061" t="s">
        <v>9041</v>
      </c>
      <c r="B5061" s="4">
        <v>45660</v>
      </c>
      <c r="C5061" t="s">
        <v>525</v>
      </c>
      <c r="D5061" t="s">
        <v>526</v>
      </c>
      <c r="E5061" t="s">
        <v>204</v>
      </c>
      <c r="F5061" t="s">
        <v>205</v>
      </c>
      <c r="G5061" t="s">
        <v>206</v>
      </c>
      <c r="H5061" t="s">
        <v>8575</v>
      </c>
      <c r="I5061" t="s">
        <v>9036</v>
      </c>
      <c r="J5061" s="4">
        <v>37559</v>
      </c>
    </row>
    <row r="5062" spans="1:10" x14ac:dyDescent="0.3">
      <c r="A5062" t="s">
        <v>9042</v>
      </c>
      <c r="B5062" s="4">
        <v>45660</v>
      </c>
      <c r="C5062" t="s">
        <v>1599</v>
      </c>
      <c r="D5062" t="s">
        <v>1600</v>
      </c>
      <c r="E5062" t="s">
        <v>51</v>
      </c>
      <c r="F5062" t="s">
        <v>52</v>
      </c>
      <c r="G5062" t="s">
        <v>53</v>
      </c>
      <c r="H5062" t="s">
        <v>8575</v>
      </c>
      <c r="I5062" t="s">
        <v>9027</v>
      </c>
      <c r="J5062" s="4">
        <v>17022</v>
      </c>
    </row>
    <row r="5063" spans="1:10" x14ac:dyDescent="0.3">
      <c r="A5063" t="s">
        <v>9043</v>
      </c>
      <c r="B5063" s="4">
        <v>45660</v>
      </c>
      <c r="C5063" t="s">
        <v>7654</v>
      </c>
      <c r="D5063" t="s">
        <v>8798</v>
      </c>
      <c r="E5063" t="s">
        <v>204</v>
      </c>
      <c r="F5063" t="s">
        <v>205</v>
      </c>
      <c r="G5063" t="s">
        <v>206</v>
      </c>
      <c r="H5063" t="s">
        <v>8575</v>
      </c>
      <c r="I5063" t="s">
        <v>8777</v>
      </c>
      <c r="J5063" s="4">
        <v>29260</v>
      </c>
    </row>
    <row r="5064" spans="1:10" x14ac:dyDescent="0.3">
      <c r="A5064" t="s">
        <v>9044</v>
      </c>
      <c r="B5064" s="4">
        <v>45660</v>
      </c>
      <c r="C5064" t="s">
        <v>9045</v>
      </c>
      <c r="D5064" t="s">
        <v>787</v>
      </c>
      <c r="E5064" t="s">
        <v>51</v>
      </c>
      <c r="F5064" t="s">
        <v>52</v>
      </c>
      <c r="G5064" t="s">
        <v>53</v>
      </c>
      <c r="H5064" t="s">
        <v>8575</v>
      </c>
      <c r="I5064" t="s">
        <v>9027</v>
      </c>
      <c r="J5064" s="4">
        <v>17022</v>
      </c>
    </row>
    <row r="5065" spans="1:10" x14ac:dyDescent="0.3">
      <c r="A5065" t="s">
        <v>9046</v>
      </c>
      <c r="B5065" s="4">
        <v>45663</v>
      </c>
      <c r="C5065" t="s">
        <v>2221</v>
      </c>
      <c r="D5065" t="s">
        <v>2222</v>
      </c>
      <c r="E5065" t="s">
        <v>7089</v>
      </c>
      <c r="F5065" t="s">
        <v>7090</v>
      </c>
      <c r="G5065" t="s">
        <v>1581</v>
      </c>
      <c r="H5065" t="s">
        <v>8575</v>
      </c>
      <c r="I5065" t="s">
        <v>9047</v>
      </c>
      <c r="J5065" s="4">
        <v>22816</v>
      </c>
    </row>
    <row r="5066" spans="1:10" x14ac:dyDescent="0.3">
      <c r="A5066" t="s">
        <v>9048</v>
      </c>
      <c r="B5066" s="4">
        <v>45663</v>
      </c>
      <c r="C5066" t="s">
        <v>8740</v>
      </c>
      <c r="D5066" t="s">
        <v>8741</v>
      </c>
      <c r="E5066" t="s">
        <v>7089</v>
      </c>
      <c r="F5066" t="s">
        <v>7090</v>
      </c>
      <c r="G5066" t="s">
        <v>1581</v>
      </c>
      <c r="H5066" t="s">
        <v>8575</v>
      </c>
      <c r="I5066" t="s">
        <v>8932</v>
      </c>
      <c r="J5066" s="4">
        <v>17870</v>
      </c>
    </row>
    <row r="5067" spans="1:10" x14ac:dyDescent="0.3">
      <c r="A5067" t="s">
        <v>9049</v>
      </c>
      <c r="B5067" s="4">
        <v>45663</v>
      </c>
      <c r="C5067" t="s">
        <v>490</v>
      </c>
      <c r="D5067" t="s">
        <v>491</v>
      </c>
      <c r="E5067" t="s">
        <v>51</v>
      </c>
      <c r="F5067" t="s">
        <v>52</v>
      </c>
      <c r="G5067" t="s">
        <v>53</v>
      </c>
      <c r="H5067" t="s">
        <v>8575</v>
      </c>
      <c r="I5067" t="s">
        <v>9050</v>
      </c>
      <c r="J5067" s="4">
        <v>23677</v>
      </c>
    </row>
    <row r="5068" spans="1:10" x14ac:dyDescent="0.3">
      <c r="A5068" t="s">
        <v>9051</v>
      </c>
      <c r="B5068" s="4">
        <v>45663</v>
      </c>
      <c r="C5068" t="s">
        <v>60</v>
      </c>
      <c r="D5068" t="s">
        <v>8595</v>
      </c>
      <c r="E5068" t="s">
        <v>51</v>
      </c>
      <c r="F5068" t="s">
        <v>52</v>
      </c>
      <c r="G5068" t="s">
        <v>53</v>
      </c>
      <c r="H5068" t="s">
        <v>8575</v>
      </c>
      <c r="I5068" t="s">
        <v>8733</v>
      </c>
      <c r="J5068" s="4">
        <v>18780</v>
      </c>
    </row>
    <row r="5069" spans="1:10" x14ac:dyDescent="0.3">
      <c r="A5069" t="s">
        <v>9052</v>
      </c>
      <c r="B5069" s="4">
        <v>45663</v>
      </c>
      <c r="C5069" t="s">
        <v>1018</v>
      </c>
      <c r="D5069" t="s">
        <v>8604</v>
      </c>
      <c r="E5069" t="s">
        <v>7089</v>
      </c>
      <c r="F5069" t="s">
        <v>7090</v>
      </c>
      <c r="G5069" t="s">
        <v>1581</v>
      </c>
      <c r="H5069" t="s">
        <v>8575</v>
      </c>
      <c r="I5069" t="s">
        <v>8731</v>
      </c>
      <c r="J5069" s="4">
        <v>28832</v>
      </c>
    </row>
    <row r="5070" spans="1:10" x14ac:dyDescent="0.3">
      <c r="A5070" t="s">
        <v>9053</v>
      </c>
      <c r="B5070" s="4">
        <v>45663</v>
      </c>
      <c r="C5070" t="s">
        <v>347</v>
      </c>
      <c r="D5070" t="s">
        <v>348</v>
      </c>
      <c r="E5070" t="s">
        <v>51</v>
      </c>
      <c r="F5070" t="s">
        <v>52</v>
      </c>
      <c r="G5070" t="s">
        <v>53</v>
      </c>
      <c r="H5070" t="s">
        <v>8575</v>
      </c>
      <c r="I5070" t="s">
        <v>9050</v>
      </c>
      <c r="J5070" s="4">
        <v>23677</v>
      </c>
    </row>
    <row r="5071" spans="1:10" x14ac:dyDescent="0.3">
      <c r="A5071" t="s">
        <v>9054</v>
      </c>
      <c r="B5071" s="4">
        <v>45663</v>
      </c>
      <c r="C5071" t="s">
        <v>347</v>
      </c>
      <c r="D5071" t="s">
        <v>348</v>
      </c>
      <c r="E5071" t="s">
        <v>39</v>
      </c>
      <c r="F5071" t="s">
        <v>40</v>
      </c>
      <c r="G5071" t="s">
        <v>41</v>
      </c>
      <c r="H5071" t="s">
        <v>8575</v>
      </c>
      <c r="I5071" t="s">
        <v>8696</v>
      </c>
      <c r="J5071" s="4">
        <v>24587</v>
      </c>
    </row>
    <row r="5072" spans="1:10" x14ac:dyDescent="0.3">
      <c r="A5072" t="s">
        <v>9055</v>
      </c>
      <c r="B5072" s="4">
        <v>45663</v>
      </c>
      <c r="C5072" t="s">
        <v>9056</v>
      </c>
      <c r="D5072" t="s">
        <v>9057</v>
      </c>
      <c r="E5072" t="s">
        <v>3002</v>
      </c>
      <c r="F5072" t="s">
        <v>3003</v>
      </c>
      <c r="G5072" t="s">
        <v>3004</v>
      </c>
      <c r="H5072" t="s">
        <v>8575</v>
      </c>
      <c r="I5072" t="s">
        <v>8914</v>
      </c>
      <c r="J5072" s="4">
        <v>20913</v>
      </c>
    </row>
    <row r="5073" spans="1:10" x14ac:dyDescent="0.3">
      <c r="A5073" t="s">
        <v>9058</v>
      </c>
      <c r="B5073" s="4">
        <v>45663</v>
      </c>
      <c r="C5073" t="s">
        <v>85</v>
      </c>
      <c r="D5073" t="s">
        <v>86</v>
      </c>
      <c r="E5073" t="s">
        <v>204</v>
      </c>
      <c r="F5073" t="s">
        <v>205</v>
      </c>
      <c r="G5073" t="s">
        <v>206</v>
      </c>
      <c r="H5073" t="s">
        <v>8575</v>
      </c>
      <c r="I5073" t="s">
        <v>8914</v>
      </c>
      <c r="J5073" s="4">
        <v>20913</v>
      </c>
    </row>
    <row r="5074" spans="1:10" x14ac:dyDescent="0.3">
      <c r="A5074" t="s">
        <v>9059</v>
      </c>
      <c r="B5074" s="4">
        <v>45663</v>
      </c>
      <c r="C5074" t="s">
        <v>434</v>
      </c>
      <c r="D5074" t="s">
        <v>435</v>
      </c>
      <c r="E5074" t="s">
        <v>204</v>
      </c>
      <c r="F5074" t="s">
        <v>205</v>
      </c>
      <c r="G5074" t="s">
        <v>206</v>
      </c>
      <c r="H5074" t="s">
        <v>8575</v>
      </c>
      <c r="I5074" t="s">
        <v>8769</v>
      </c>
      <c r="J5074" s="4">
        <v>17478</v>
      </c>
    </row>
    <row r="5075" spans="1:10" x14ac:dyDescent="0.3">
      <c r="A5075" t="s">
        <v>9060</v>
      </c>
      <c r="B5075" s="4">
        <v>45663</v>
      </c>
      <c r="C5075" t="s">
        <v>1910</v>
      </c>
      <c r="D5075" t="s">
        <v>1911</v>
      </c>
      <c r="E5075" t="s">
        <v>6681</v>
      </c>
      <c r="F5075" t="s">
        <v>6682</v>
      </c>
      <c r="G5075" t="s">
        <v>6683</v>
      </c>
      <c r="H5075" t="s">
        <v>8575</v>
      </c>
      <c r="I5075" t="s">
        <v>9061</v>
      </c>
      <c r="J5075" s="4">
        <v>27975</v>
      </c>
    </row>
    <row r="5076" spans="1:10" x14ac:dyDescent="0.3">
      <c r="A5076" t="s">
        <v>9062</v>
      </c>
      <c r="B5076" s="4">
        <v>45663</v>
      </c>
      <c r="C5076" t="s">
        <v>9063</v>
      </c>
      <c r="D5076" t="s">
        <v>9064</v>
      </c>
      <c r="E5076" t="s">
        <v>6681</v>
      </c>
      <c r="F5076" t="s">
        <v>6682</v>
      </c>
      <c r="G5076" t="s">
        <v>6683</v>
      </c>
      <c r="H5076" t="s">
        <v>8575</v>
      </c>
      <c r="I5076" t="s">
        <v>9061</v>
      </c>
      <c r="J5076" s="4">
        <v>27975</v>
      </c>
    </row>
    <row r="5077" spans="1:10" x14ac:dyDescent="0.3">
      <c r="A5077" t="s">
        <v>9065</v>
      </c>
      <c r="B5077" s="4">
        <v>45663</v>
      </c>
      <c r="C5077" t="s">
        <v>9066</v>
      </c>
      <c r="D5077" t="s">
        <v>9067</v>
      </c>
      <c r="E5077" t="s">
        <v>51</v>
      </c>
      <c r="F5077" t="s">
        <v>52</v>
      </c>
      <c r="G5077" t="s">
        <v>53</v>
      </c>
      <c r="H5077" t="s">
        <v>8575</v>
      </c>
      <c r="I5077" t="s">
        <v>9068</v>
      </c>
      <c r="J5077" s="4">
        <v>23412</v>
      </c>
    </row>
    <row r="5078" spans="1:10" x14ac:dyDescent="0.3">
      <c r="A5078" t="s">
        <v>9069</v>
      </c>
      <c r="B5078" s="4">
        <v>45663</v>
      </c>
      <c r="C5078" t="s">
        <v>3328</v>
      </c>
      <c r="D5078" t="s">
        <v>3329</v>
      </c>
      <c r="E5078" t="s">
        <v>51</v>
      </c>
      <c r="F5078" t="s">
        <v>52</v>
      </c>
      <c r="G5078" t="s">
        <v>53</v>
      </c>
      <c r="H5078" t="s">
        <v>8575</v>
      </c>
      <c r="I5078" t="s">
        <v>9068</v>
      </c>
      <c r="J5078" s="4">
        <v>23412</v>
      </c>
    </row>
    <row r="5079" spans="1:10" x14ac:dyDescent="0.3">
      <c r="A5079" t="s">
        <v>9070</v>
      </c>
      <c r="B5079" s="4">
        <v>45663</v>
      </c>
      <c r="C5079" t="s">
        <v>618</v>
      </c>
      <c r="D5079" t="s">
        <v>619</v>
      </c>
      <c r="E5079" t="s">
        <v>51</v>
      </c>
      <c r="F5079" t="s">
        <v>52</v>
      </c>
      <c r="G5079" t="s">
        <v>53</v>
      </c>
      <c r="H5079" t="s">
        <v>8575</v>
      </c>
      <c r="I5079" t="s">
        <v>9068</v>
      </c>
      <c r="J5079" s="4">
        <v>23412</v>
      </c>
    </row>
    <row r="5080" spans="1:10" x14ac:dyDescent="0.3">
      <c r="A5080" t="s">
        <v>9071</v>
      </c>
      <c r="B5080" s="4">
        <v>45663</v>
      </c>
      <c r="C5080" t="s">
        <v>71</v>
      </c>
      <c r="D5080" t="s">
        <v>7263</v>
      </c>
      <c r="E5080" t="s">
        <v>204</v>
      </c>
      <c r="F5080" t="s">
        <v>205</v>
      </c>
      <c r="G5080" t="s">
        <v>206</v>
      </c>
      <c r="H5080" t="s">
        <v>8575</v>
      </c>
      <c r="I5080" t="s">
        <v>9072</v>
      </c>
      <c r="J5080" s="4">
        <v>18509</v>
      </c>
    </row>
    <row r="5081" spans="1:10" x14ac:dyDescent="0.3">
      <c r="A5081" t="s">
        <v>9073</v>
      </c>
      <c r="B5081" s="4">
        <v>45663</v>
      </c>
      <c r="C5081" t="s">
        <v>105</v>
      </c>
      <c r="D5081" t="s">
        <v>106</v>
      </c>
      <c r="E5081" t="s">
        <v>204</v>
      </c>
      <c r="F5081" t="s">
        <v>205</v>
      </c>
      <c r="G5081" t="s">
        <v>206</v>
      </c>
      <c r="H5081" t="s">
        <v>8575</v>
      </c>
      <c r="I5081" t="s">
        <v>9074</v>
      </c>
      <c r="J5081" s="4">
        <v>22767</v>
      </c>
    </row>
    <row r="5082" spans="1:10" x14ac:dyDescent="0.3">
      <c r="A5082" t="s">
        <v>9075</v>
      </c>
      <c r="B5082" s="4">
        <v>45663</v>
      </c>
      <c r="C5082" t="s">
        <v>325</v>
      </c>
      <c r="D5082" t="s">
        <v>326</v>
      </c>
      <c r="E5082" t="s">
        <v>7030</v>
      </c>
      <c r="F5082" t="s">
        <v>7031</v>
      </c>
      <c r="G5082" t="s">
        <v>1581</v>
      </c>
      <c r="H5082" t="s">
        <v>8575</v>
      </c>
      <c r="I5082" t="s">
        <v>9076</v>
      </c>
      <c r="J5082" s="4">
        <v>19555</v>
      </c>
    </row>
    <row r="5083" spans="1:10" x14ac:dyDescent="0.3">
      <c r="A5083" t="s">
        <v>9077</v>
      </c>
      <c r="B5083" s="4">
        <v>45663</v>
      </c>
      <c r="C5083" t="s">
        <v>311</v>
      </c>
      <c r="D5083" t="s">
        <v>8612</v>
      </c>
      <c r="E5083" t="s">
        <v>204</v>
      </c>
      <c r="F5083" t="s">
        <v>205</v>
      </c>
      <c r="G5083" t="s">
        <v>206</v>
      </c>
      <c r="H5083" t="s">
        <v>8575</v>
      </c>
      <c r="I5083" t="s">
        <v>9078</v>
      </c>
      <c r="J5083" s="4">
        <v>21704</v>
      </c>
    </row>
    <row r="5084" spans="1:10" x14ac:dyDescent="0.3">
      <c r="A5084" t="s">
        <v>9079</v>
      </c>
      <c r="B5084" s="4">
        <v>45663</v>
      </c>
      <c r="C5084" t="s">
        <v>1367</v>
      </c>
      <c r="D5084" t="s">
        <v>8617</v>
      </c>
      <c r="E5084" t="s">
        <v>204</v>
      </c>
      <c r="F5084" t="s">
        <v>205</v>
      </c>
      <c r="G5084" t="s">
        <v>206</v>
      </c>
      <c r="H5084" t="s">
        <v>8575</v>
      </c>
      <c r="I5084" t="s">
        <v>9080</v>
      </c>
      <c r="J5084" s="4">
        <v>22395</v>
      </c>
    </row>
    <row r="5085" spans="1:10" x14ac:dyDescent="0.3">
      <c r="A5085" t="s">
        <v>9081</v>
      </c>
      <c r="B5085" s="4">
        <v>45663</v>
      </c>
      <c r="C5085" t="s">
        <v>2642</v>
      </c>
      <c r="D5085" t="s">
        <v>2643</v>
      </c>
      <c r="E5085" t="s">
        <v>2372</v>
      </c>
      <c r="F5085" t="s">
        <v>2373</v>
      </c>
      <c r="G5085" t="s">
        <v>1581</v>
      </c>
      <c r="H5085" t="s">
        <v>8575</v>
      </c>
      <c r="I5085" t="s">
        <v>9082</v>
      </c>
      <c r="J5085" s="4">
        <v>32504</v>
      </c>
    </row>
    <row r="5086" spans="1:10" x14ac:dyDescent="0.3">
      <c r="A5086" t="s">
        <v>9083</v>
      </c>
      <c r="B5086" s="4">
        <v>45663</v>
      </c>
      <c r="C5086" t="s">
        <v>2432</v>
      </c>
      <c r="D5086" t="s">
        <v>2433</v>
      </c>
      <c r="E5086" t="s">
        <v>2085</v>
      </c>
      <c r="F5086" t="s">
        <v>2086</v>
      </c>
      <c r="G5086" t="s">
        <v>1581</v>
      </c>
      <c r="H5086" t="s">
        <v>8575</v>
      </c>
      <c r="I5086" t="s">
        <v>9084</v>
      </c>
      <c r="J5086" s="4">
        <v>21778</v>
      </c>
    </row>
    <row r="5087" spans="1:10" x14ac:dyDescent="0.3">
      <c r="A5087" t="s">
        <v>9085</v>
      </c>
      <c r="B5087" s="4">
        <v>45663</v>
      </c>
      <c r="C5087" t="s">
        <v>431</v>
      </c>
      <c r="D5087" t="s">
        <v>8546</v>
      </c>
      <c r="E5087" t="s">
        <v>204</v>
      </c>
      <c r="F5087" t="s">
        <v>205</v>
      </c>
      <c r="G5087" t="s">
        <v>206</v>
      </c>
      <c r="H5087" t="s">
        <v>8575</v>
      </c>
      <c r="I5087" t="s">
        <v>9072</v>
      </c>
      <c r="J5087" s="4">
        <v>18509</v>
      </c>
    </row>
    <row r="5088" spans="1:10" x14ac:dyDescent="0.3">
      <c r="A5088" t="s">
        <v>9086</v>
      </c>
      <c r="B5088" s="4">
        <v>45663</v>
      </c>
      <c r="C5088" t="s">
        <v>9087</v>
      </c>
      <c r="D5088" t="s">
        <v>9088</v>
      </c>
      <c r="E5088" t="s">
        <v>204</v>
      </c>
      <c r="F5088" t="s">
        <v>205</v>
      </c>
      <c r="G5088" t="s">
        <v>206</v>
      </c>
      <c r="H5088" t="s">
        <v>8575</v>
      </c>
      <c r="I5088" t="s">
        <v>9089</v>
      </c>
      <c r="J5088" s="4">
        <v>31473</v>
      </c>
    </row>
    <row r="5089" spans="1:10" x14ac:dyDescent="0.3">
      <c r="A5089" t="s">
        <v>9090</v>
      </c>
      <c r="B5089" s="4">
        <v>45663</v>
      </c>
      <c r="C5089" t="s">
        <v>9091</v>
      </c>
      <c r="D5089" t="s">
        <v>9092</v>
      </c>
      <c r="E5089" t="s">
        <v>204</v>
      </c>
      <c r="F5089" t="s">
        <v>205</v>
      </c>
      <c r="G5089" t="s">
        <v>206</v>
      </c>
      <c r="H5089" t="s">
        <v>8575</v>
      </c>
      <c r="I5089" t="s">
        <v>9089</v>
      </c>
      <c r="J5089" s="4">
        <v>31473</v>
      </c>
    </row>
    <row r="5090" spans="1:10" x14ac:dyDescent="0.3">
      <c r="A5090" t="s">
        <v>9093</v>
      </c>
      <c r="B5090" s="4">
        <v>45663</v>
      </c>
      <c r="C5090" t="s">
        <v>3123</v>
      </c>
      <c r="D5090" t="s">
        <v>5531</v>
      </c>
      <c r="E5090" t="s">
        <v>39</v>
      </c>
      <c r="F5090" t="s">
        <v>40</v>
      </c>
      <c r="G5090" t="s">
        <v>41</v>
      </c>
      <c r="H5090" t="s">
        <v>8575</v>
      </c>
      <c r="I5090" t="s">
        <v>2921</v>
      </c>
      <c r="J5090" s="4">
        <v>19579</v>
      </c>
    </row>
    <row r="5091" spans="1:10" x14ac:dyDescent="0.3">
      <c r="A5091" t="s">
        <v>9094</v>
      </c>
      <c r="B5091" s="4">
        <v>45663</v>
      </c>
      <c r="C5091" t="s">
        <v>565</v>
      </c>
      <c r="D5091" t="s">
        <v>9095</v>
      </c>
      <c r="E5091" t="s">
        <v>39</v>
      </c>
      <c r="F5091" t="s">
        <v>40</v>
      </c>
      <c r="G5091" t="s">
        <v>41</v>
      </c>
      <c r="H5091" t="s">
        <v>8575</v>
      </c>
      <c r="I5091" t="s">
        <v>2921</v>
      </c>
      <c r="J5091" s="4">
        <v>19579</v>
      </c>
    </row>
    <row r="5092" spans="1:10" x14ac:dyDescent="0.3">
      <c r="A5092" t="s">
        <v>9096</v>
      </c>
      <c r="B5092" s="4">
        <v>45663</v>
      </c>
      <c r="C5092" t="s">
        <v>9097</v>
      </c>
      <c r="D5092" t="s">
        <v>9098</v>
      </c>
      <c r="E5092" t="s">
        <v>2372</v>
      </c>
      <c r="F5092" t="s">
        <v>2373</v>
      </c>
      <c r="G5092" t="s">
        <v>1581</v>
      </c>
      <c r="H5092" t="s">
        <v>8575</v>
      </c>
      <c r="I5092" t="s">
        <v>9099</v>
      </c>
      <c r="J5092" s="4">
        <v>30985</v>
      </c>
    </row>
    <row r="5093" spans="1:10" x14ac:dyDescent="0.3">
      <c r="A5093" t="s">
        <v>9100</v>
      </c>
      <c r="B5093" s="4">
        <v>45663</v>
      </c>
      <c r="C5093" t="s">
        <v>9101</v>
      </c>
      <c r="D5093" t="s">
        <v>9102</v>
      </c>
      <c r="E5093" t="s">
        <v>2085</v>
      </c>
      <c r="F5093" t="s">
        <v>2086</v>
      </c>
      <c r="G5093" t="s">
        <v>1581</v>
      </c>
      <c r="H5093" t="s">
        <v>8575</v>
      </c>
      <c r="I5093" t="s">
        <v>9103</v>
      </c>
      <c r="J5093" s="4">
        <v>24305</v>
      </c>
    </row>
    <row r="5094" spans="1:10" x14ac:dyDescent="0.3">
      <c r="A5094" t="s">
        <v>9104</v>
      </c>
      <c r="B5094" s="4">
        <v>45663</v>
      </c>
      <c r="C5094" t="s">
        <v>2336</v>
      </c>
      <c r="D5094" t="s">
        <v>2337</v>
      </c>
      <c r="E5094" t="s">
        <v>6665</v>
      </c>
      <c r="F5094" t="s">
        <v>6666</v>
      </c>
      <c r="G5094" t="s">
        <v>6667</v>
      </c>
      <c r="H5094" t="s">
        <v>8575</v>
      </c>
      <c r="I5094" t="s">
        <v>9105</v>
      </c>
      <c r="J5094" s="4">
        <v>22031</v>
      </c>
    </row>
    <row r="5095" spans="1:10" x14ac:dyDescent="0.3">
      <c r="A5095" t="s">
        <v>9106</v>
      </c>
      <c r="B5095" s="4">
        <v>45663</v>
      </c>
      <c r="C5095" t="s">
        <v>9107</v>
      </c>
      <c r="D5095" t="s">
        <v>9108</v>
      </c>
      <c r="E5095" t="s">
        <v>2085</v>
      </c>
      <c r="F5095" t="s">
        <v>2086</v>
      </c>
      <c r="G5095" t="s">
        <v>1581</v>
      </c>
      <c r="H5095" t="s">
        <v>8575</v>
      </c>
      <c r="I5095" t="s">
        <v>9109</v>
      </c>
      <c r="J5095" s="4">
        <v>22524</v>
      </c>
    </row>
    <row r="5096" spans="1:10" x14ac:dyDescent="0.3">
      <c r="A5096" t="s">
        <v>9110</v>
      </c>
      <c r="B5096" s="4">
        <v>45663</v>
      </c>
      <c r="C5096" t="s">
        <v>520</v>
      </c>
      <c r="D5096" t="s">
        <v>8664</v>
      </c>
      <c r="E5096" t="s">
        <v>204</v>
      </c>
      <c r="F5096" t="s">
        <v>205</v>
      </c>
      <c r="G5096" t="s">
        <v>206</v>
      </c>
      <c r="H5096" t="s">
        <v>8575</v>
      </c>
      <c r="I5096" t="s">
        <v>9111</v>
      </c>
      <c r="J5096" s="4">
        <v>26300</v>
      </c>
    </row>
    <row r="5097" spans="1:10" x14ac:dyDescent="0.3">
      <c r="A5097" t="s">
        <v>9112</v>
      </c>
      <c r="B5097" s="4">
        <v>45663</v>
      </c>
      <c r="C5097" t="s">
        <v>9113</v>
      </c>
      <c r="D5097" t="s">
        <v>8741</v>
      </c>
      <c r="E5097" t="s">
        <v>1579</v>
      </c>
      <c r="F5097" t="s">
        <v>1580</v>
      </c>
      <c r="G5097" t="s">
        <v>1581</v>
      </c>
      <c r="H5097" t="s">
        <v>8575</v>
      </c>
      <c r="I5097" t="s">
        <v>9114</v>
      </c>
      <c r="J5097" s="4">
        <v>32922</v>
      </c>
    </row>
    <row r="5098" spans="1:10" x14ac:dyDescent="0.3">
      <c r="A5098" t="s">
        <v>9115</v>
      </c>
      <c r="B5098" s="4">
        <v>45663</v>
      </c>
      <c r="C5098" t="s">
        <v>419</v>
      </c>
      <c r="D5098" t="s">
        <v>8644</v>
      </c>
      <c r="E5098" t="s">
        <v>51</v>
      </c>
      <c r="F5098" t="s">
        <v>52</v>
      </c>
      <c r="G5098" t="s">
        <v>53</v>
      </c>
      <c r="H5098" t="s">
        <v>8575</v>
      </c>
      <c r="I5098" t="s">
        <v>8733</v>
      </c>
      <c r="J5098" s="4">
        <v>18780</v>
      </c>
    </row>
    <row r="5099" spans="1:10" x14ac:dyDescent="0.3">
      <c r="A5099" t="s">
        <v>9116</v>
      </c>
      <c r="B5099" s="4">
        <v>45663</v>
      </c>
      <c r="C5099" t="s">
        <v>184</v>
      </c>
      <c r="D5099" t="s">
        <v>185</v>
      </c>
      <c r="E5099" t="s">
        <v>39</v>
      </c>
      <c r="F5099" t="s">
        <v>40</v>
      </c>
      <c r="G5099" t="s">
        <v>41</v>
      </c>
      <c r="H5099" t="s">
        <v>8575</v>
      </c>
      <c r="I5099" t="s">
        <v>2202</v>
      </c>
      <c r="J5099" s="4">
        <v>24703</v>
      </c>
    </row>
    <row r="5100" spans="1:10" x14ac:dyDescent="0.3">
      <c r="A5100" t="s">
        <v>9117</v>
      </c>
      <c r="B5100" s="4">
        <v>45663</v>
      </c>
      <c r="C5100" t="s">
        <v>147</v>
      </c>
      <c r="D5100" t="s">
        <v>148</v>
      </c>
      <c r="E5100" t="s">
        <v>111</v>
      </c>
      <c r="F5100" t="s">
        <v>112</v>
      </c>
      <c r="G5100" t="s">
        <v>113</v>
      </c>
      <c r="H5100" t="s">
        <v>8575</v>
      </c>
      <c r="I5100" t="s">
        <v>8907</v>
      </c>
      <c r="J5100" s="4">
        <v>17932</v>
      </c>
    </row>
    <row r="5101" spans="1:10" x14ac:dyDescent="0.3">
      <c r="A5101" t="s">
        <v>9118</v>
      </c>
      <c r="B5101" s="4">
        <v>45663</v>
      </c>
      <c r="C5101" t="s">
        <v>1662</v>
      </c>
      <c r="D5101" t="s">
        <v>9119</v>
      </c>
      <c r="E5101" t="s">
        <v>111</v>
      </c>
      <c r="F5101" t="s">
        <v>112</v>
      </c>
      <c r="G5101" t="s">
        <v>113</v>
      </c>
      <c r="H5101" t="s">
        <v>8575</v>
      </c>
      <c r="I5101" t="s">
        <v>8907</v>
      </c>
      <c r="J5101" s="4">
        <v>17932</v>
      </c>
    </row>
    <row r="5102" spans="1:10" x14ac:dyDescent="0.3">
      <c r="A5102" t="s">
        <v>9120</v>
      </c>
      <c r="B5102" s="4">
        <v>45663</v>
      </c>
      <c r="C5102" t="s">
        <v>9121</v>
      </c>
      <c r="D5102" t="s">
        <v>9122</v>
      </c>
      <c r="E5102" t="s">
        <v>51</v>
      </c>
      <c r="F5102" t="s">
        <v>52</v>
      </c>
      <c r="G5102" t="s">
        <v>53</v>
      </c>
      <c r="H5102" t="s">
        <v>8575</v>
      </c>
      <c r="I5102" t="s">
        <v>8898</v>
      </c>
      <c r="J5102" s="4">
        <v>22289</v>
      </c>
    </row>
    <row r="5103" spans="1:10" x14ac:dyDescent="0.3">
      <c r="A5103" t="s">
        <v>9123</v>
      </c>
      <c r="B5103" s="4">
        <v>45663</v>
      </c>
      <c r="C5103" t="s">
        <v>8702</v>
      </c>
      <c r="D5103" t="s">
        <v>8703</v>
      </c>
      <c r="E5103" t="s">
        <v>632</v>
      </c>
      <c r="F5103" t="s">
        <v>633</v>
      </c>
      <c r="G5103" t="s">
        <v>634</v>
      </c>
      <c r="H5103" t="s">
        <v>8575</v>
      </c>
      <c r="I5103" t="s">
        <v>9080</v>
      </c>
      <c r="J5103" s="4">
        <v>22395</v>
      </c>
    </row>
    <row r="5104" spans="1:10" x14ac:dyDescent="0.3">
      <c r="A5104" t="s">
        <v>9124</v>
      </c>
      <c r="B5104" s="4">
        <v>45663</v>
      </c>
      <c r="C5104" t="s">
        <v>1350</v>
      </c>
      <c r="D5104" t="s">
        <v>9125</v>
      </c>
      <c r="E5104" t="s">
        <v>204</v>
      </c>
      <c r="F5104" t="s">
        <v>205</v>
      </c>
      <c r="G5104" t="s">
        <v>206</v>
      </c>
      <c r="H5104" t="s">
        <v>8575</v>
      </c>
      <c r="I5104" t="s">
        <v>9033</v>
      </c>
      <c r="J5104" s="4">
        <v>26660</v>
      </c>
    </row>
    <row r="5105" spans="1:10" x14ac:dyDescent="0.3">
      <c r="A5105" t="s">
        <v>9126</v>
      </c>
      <c r="B5105" s="4">
        <v>45663</v>
      </c>
      <c r="C5105" t="s">
        <v>419</v>
      </c>
      <c r="D5105" t="s">
        <v>8644</v>
      </c>
      <c r="E5105" t="s">
        <v>51</v>
      </c>
      <c r="F5105" t="s">
        <v>52</v>
      </c>
      <c r="G5105" t="s">
        <v>53</v>
      </c>
      <c r="H5105" t="s">
        <v>8575</v>
      </c>
      <c r="I5105" t="s">
        <v>2813</v>
      </c>
      <c r="J5105" s="4">
        <v>23724</v>
      </c>
    </row>
    <row r="5106" spans="1:10" x14ac:dyDescent="0.3">
      <c r="A5106" t="s">
        <v>9127</v>
      </c>
      <c r="B5106" s="4">
        <v>45663</v>
      </c>
      <c r="C5106" t="s">
        <v>796</v>
      </c>
      <c r="D5106" t="s">
        <v>8637</v>
      </c>
      <c r="E5106" t="s">
        <v>498</v>
      </c>
      <c r="F5106" t="s">
        <v>499</v>
      </c>
      <c r="G5106" t="s">
        <v>79</v>
      </c>
      <c r="H5106" t="s">
        <v>8575</v>
      </c>
      <c r="I5106" t="s">
        <v>8696</v>
      </c>
      <c r="J5106" s="4">
        <v>24587</v>
      </c>
    </row>
    <row r="5107" spans="1:10" x14ac:dyDescent="0.3">
      <c r="A5107" t="s">
        <v>9128</v>
      </c>
      <c r="B5107" s="4">
        <v>45663</v>
      </c>
      <c r="C5107" t="s">
        <v>554</v>
      </c>
      <c r="D5107" t="s">
        <v>555</v>
      </c>
      <c r="E5107" t="s">
        <v>498</v>
      </c>
      <c r="F5107" t="s">
        <v>499</v>
      </c>
      <c r="G5107" t="s">
        <v>79</v>
      </c>
      <c r="H5107" t="s">
        <v>8575</v>
      </c>
      <c r="I5107" t="s">
        <v>8696</v>
      </c>
      <c r="J5107" s="4">
        <v>24587</v>
      </c>
    </row>
    <row r="5108" spans="1:10" x14ac:dyDescent="0.3">
      <c r="A5108" t="s">
        <v>9129</v>
      </c>
      <c r="B5108" s="4">
        <v>45663</v>
      </c>
      <c r="C5108" t="s">
        <v>3542</v>
      </c>
      <c r="D5108" t="s">
        <v>3543</v>
      </c>
      <c r="E5108" t="s">
        <v>9130</v>
      </c>
      <c r="F5108" t="s">
        <v>8820</v>
      </c>
      <c r="G5108" t="s">
        <v>8231</v>
      </c>
      <c r="H5108" t="s">
        <v>8575</v>
      </c>
      <c r="I5108" t="s">
        <v>9131</v>
      </c>
      <c r="J5108" s="4">
        <v>22684</v>
      </c>
    </row>
    <row r="5109" spans="1:10" x14ac:dyDescent="0.3">
      <c r="A5109" t="s">
        <v>9132</v>
      </c>
      <c r="B5109" s="4">
        <v>45663</v>
      </c>
      <c r="C5109" t="s">
        <v>188</v>
      </c>
      <c r="D5109" t="s">
        <v>189</v>
      </c>
      <c r="E5109" t="s">
        <v>51</v>
      </c>
      <c r="F5109" t="s">
        <v>52</v>
      </c>
      <c r="G5109" t="s">
        <v>53</v>
      </c>
      <c r="H5109" t="s">
        <v>8575</v>
      </c>
      <c r="I5109" t="s">
        <v>8972</v>
      </c>
      <c r="J5109" s="4">
        <v>25380</v>
      </c>
    </row>
    <row r="5110" spans="1:10" x14ac:dyDescent="0.3">
      <c r="A5110" t="s">
        <v>9133</v>
      </c>
      <c r="B5110" s="4">
        <v>45663</v>
      </c>
      <c r="C5110" t="s">
        <v>60</v>
      </c>
      <c r="D5110" t="s">
        <v>8595</v>
      </c>
      <c r="E5110" t="s">
        <v>51</v>
      </c>
      <c r="F5110" t="s">
        <v>52</v>
      </c>
      <c r="G5110" t="s">
        <v>53</v>
      </c>
      <c r="H5110" t="s">
        <v>8575</v>
      </c>
      <c r="I5110" t="s">
        <v>8972</v>
      </c>
      <c r="J5110" s="4">
        <v>25380</v>
      </c>
    </row>
    <row r="5111" spans="1:10" x14ac:dyDescent="0.3">
      <c r="A5111" t="s">
        <v>9134</v>
      </c>
      <c r="B5111" s="4">
        <v>45663</v>
      </c>
      <c r="C5111" t="s">
        <v>854</v>
      </c>
      <c r="D5111" t="s">
        <v>8998</v>
      </c>
      <c r="E5111" t="s">
        <v>51</v>
      </c>
      <c r="F5111" t="s">
        <v>52</v>
      </c>
      <c r="G5111" t="s">
        <v>53</v>
      </c>
      <c r="H5111" t="s">
        <v>8575</v>
      </c>
      <c r="I5111" t="s">
        <v>8972</v>
      </c>
      <c r="J5111" s="4">
        <v>25380</v>
      </c>
    </row>
    <row r="5112" spans="1:10" x14ac:dyDescent="0.3">
      <c r="A5112" t="s">
        <v>9135</v>
      </c>
      <c r="B5112" s="4">
        <v>45663</v>
      </c>
      <c r="C5112" t="s">
        <v>1618</v>
      </c>
      <c r="D5112" t="s">
        <v>9136</v>
      </c>
      <c r="E5112" t="s">
        <v>51</v>
      </c>
      <c r="F5112" t="s">
        <v>52</v>
      </c>
      <c r="G5112" t="s">
        <v>53</v>
      </c>
      <c r="H5112" t="s">
        <v>8575</v>
      </c>
      <c r="I5112" t="s">
        <v>9137</v>
      </c>
      <c r="J5112" s="4">
        <v>14516</v>
      </c>
    </row>
    <row r="5113" spans="1:10" x14ac:dyDescent="0.3">
      <c r="A5113" t="s">
        <v>9138</v>
      </c>
      <c r="B5113" s="4">
        <v>45663</v>
      </c>
      <c r="C5113" t="s">
        <v>692</v>
      </c>
      <c r="D5113" t="s">
        <v>8513</v>
      </c>
      <c r="E5113" t="s">
        <v>51</v>
      </c>
      <c r="F5113" t="s">
        <v>52</v>
      </c>
      <c r="G5113" t="s">
        <v>53</v>
      </c>
      <c r="H5113" t="s">
        <v>8575</v>
      </c>
      <c r="I5113" t="s">
        <v>9137</v>
      </c>
      <c r="J5113" s="4">
        <v>14516</v>
      </c>
    </row>
    <row r="5114" spans="1:10" x14ac:dyDescent="0.3">
      <c r="A5114" t="s">
        <v>9139</v>
      </c>
      <c r="B5114" s="4">
        <v>45663</v>
      </c>
      <c r="C5114" t="s">
        <v>215</v>
      </c>
      <c r="D5114" t="s">
        <v>216</v>
      </c>
      <c r="E5114" t="s">
        <v>51</v>
      </c>
      <c r="F5114" t="s">
        <v>52</v>
      </c>
      <c r="G5114" t="s">
        <v>53</v>
      </c>
      <c r="H5114" t="s">
        <v>8575</v>
      </c>
      <c r="I5114" t="s">
        <v>9137</v>
      </c>
      <c r="J5114" s="4">
        <v>14516</v>
      </c>
    </row>
    <row r="5115" spans="1:10" x14ac:dyDescent="0.3">
      <c r="A5115" t="s">
        <v>9140</v>
      </c>
      <c r="B5115" s="4">
        <v>45663</v>
      </c>
      <c r="C5115" t="s">
        <v>8740</v>
      </c>
      <c r="D5115" t="s">
        <v>8741</v>
      </c>
      <c r="E5115" t="s">
        <v>2372</v>
      </c>
      <c r="F5115" t="s">
        <v>2373</v>
      </c>
      <c r="G5115" t="s">
        <v>1581</v>
      </c>
      <c r="H5115" t="s">
        <v>8575</v>
      </c>
      <c r="I5115" t="s">
        <v>9141</v>
      </c>
      <c r="J5115" s="4">
        <v>25316</v>
      </c>
    </row>
    <row r="5116" spans="1:10" x14ac:dyDescent="0.3">
      <c r="A5116" t="s">
        <v>9142</v>
      </c>
      <c r="B5116" s="4">
        <v>45663</v>
      </c>
      <c r="C5116" t="s">
        <v>363</v>
      </c>
      <c r="D5116" t="s">
        <v>8606</v>
      </c>
      <c r="E5116" t="s">
        <v>51</v>
      </c>
      <c r="F5116" t="s">
        <v>52</v>
      </c>
      <c r="G5116" t="s">
        <v>53</v>
      </c>
      <c r="H5116" t="s">
        <v>8575</v>
      </c>
      <c r="I5116" t="s">
        <v>9137</v>
      </c>
      <c r="J5116" s="4">
        <v>14516</v>
      </c>
    </row>
    <row r="5117" spans="1:10" x14ac:dyDescent="0.3">
      <c r="A5117" t="s">
        <v>9143</v>
      </c>
      <c r="B5117" s="4">
        <v>45663</v>
      </c>
      <c r="C5117" t="s">
        <v>184</v>
      </c>
      <c r="D5117" t="s">
        <v>185</v>
      </c>
      <c r="E5117" t="s">
        <v>51</v>
      </c>
      <c r="F5117" t="s">
        <v>52</v>
      </c>
      <c r="G5117" t="s">
        <v>53</v>
      </c>
      <c r="H5117" t="s">
        <v>8575</v>
      </c>
      <c r="I5117" t="s">
        <v>9137</v>
      </c>
      <c r="J5117" s="4">
        <v>14516</v>
      </c>
    </row>
    <row r="5118" spans="1:10" x14ac:dyDescent="0.3">
      <c r="A5118" t="s">
        <v>9144</v>
      </c>
      <c r="B5118" s="4">
        <v>45663</v>
      </c>
      <c r="C5118" t="s">
        <v>8740</v>
      </c>
      <c r="D5118" t="s">
        <v>8741</v>
      </c>
      <c r="E5118" t="s">
        <v>8729</v>
      </c>
      <c r="F5118" t="s">
        <v>8730</v>
      </c>
      <c r="G5118" t="s">
        <v>1581</v>
      </c>
      <c r="H5118" t="s">
        <v>8575</v>
      </c>
      <c r="I5118" t="s">
        <v>8895</v>
      </c>
      <c r="J5118" s="4">
        <v>32407</v>
      </c>
    </row>
    <row r="5119" spans="1:10" x14ac:dyDescent="0.3">
      <c r="A5119" t="s">
        <v>9145</v>
      </c>
      <c r="B5119" s="4">
        <v>45663</v>
      </c>
      <c r="C5119" t="s">
        <v>692</v>
      </c>
      <c r="D5119" t="s">
        <v>733</v>
      </c>
      <c r="E5119" t="s">
        <v>39</v>
      </c>
      <c r="F5119" t="s">
        <v>40</v>
      </c>
      <c r="G5119" t="s">
        <v>41</v>
      </c>
      <c r="H5119" t="s">
        <v>8575</v>
      </c>
      <c r="I5119" t="s">
        <v>9146</v>
      </c>
      <c r="J5119" s="4">
        <v>17807</v>
      </c>
    </row>
    <row r="5120" spans="1:10" x14ac:dyDescent="0.3">
      <c r="A5120" t="s">
        <v>9147</v>
      </c>
      <c r="B5120" s="4">
        <v>45663</v>
      </c>
      <c r="C5120" t="s">
        <v>8806</v>
      </c>
      <c r="D5120" t="s">
        <v>8807</v>
      </c>
      <c r="E5120" t="s">
        <v>8808</v>
      </c>
      <c r="F5120" t="s">
        <v>8809</v>
      </c>
      <c r="G5120" t="s">
        <v>8810</v>
      </c>
      <c r="H5120" t="s">
        <v>8575</v>
      </c>
      <c r="I5120" t="s">
        <v>9146</v>
      </c>
      <c r="J5120" s="4">
        <v>17807</v>
      </c>
    </row>
    <row r="5121" spans="1:10" x14ac:dyDescent="0.3">
      <c r="A5121" t="s">
        <v>9148</v>
      </c>
      <c r="B5121" s="4">
        <v>45663</v>
      </c>
      <c r="C5121" t="s">
        <v>85</v>
      </c>
      <c r="D5121" t="s">
        <v>86</v>
      </c>
      <c r="E5121" t="s">
        <v>39</v>
      </c>
      <c r="F5121" t="s">
        <v>40</v>
      </c>
      <c r="G5121" t="s">
        <v>41</v>
      </c>
      <c r="H5121" t="s">
        <v>8575</v>
      </c>
      <c r="I5121" t="s">
        <v>9146</v>
      </c>
      <c r="J5121" s="4">
        <v>17807</v>
      </c>
    </row>
    <row r="5122" spans="1:10" x14ac:dyDescent="0.3">
      <c r="A5122" t="s">
        <v>9149</v>
      </c>
      <c r="B5122" s="4">
        <v>45663</v>
      </c>
      <c r="C5122" t="s">
        <v>215</v>
      </c>
      <c r="D5122" t="s">
        <v>216</v>
      </c>
      <c r="E5122" t="s">
        <v>51</v>
      </c>
      <c r="F5122" t="s">
        <v>52</v>
      </c>
      <c r="G5122" t="s">
        <v>53</v>
      </c>
      <c r="H5122" t="s">
        <v>8575</v>
      </c>
      <c r="I5122" t="s">
        <v>9150</v>
      </c>
      <c r="J5122" s="4">
        <v>26449</v>
      </c>
    </row>
    <row r="5123" spans="1:10" x14ac:dyDescent="0.3">
      <c r="A5123" t="s">
        <v>9151</v>
      </c>
      <c r="B5123" s="4">
        <v>45663</v>
      </c>
      <c r="C5123" t="s">
        <v>1436</v>
      </c>
      <c r="D5123" t="s">
        <v>8735</v>
      </c>
      <c r="E5123" t="s">
        <v>51</v>
      </c>
      <c r="F5123" t="s">
        <v>52</v>
      </c>
      <c r="G5123" t="s">
        <v>53</v>
      </c>
      <c r="H5123" t="s">
        <v>8575</v>
      </c>
      <c r="I5123" t="s">
        <v>9150</v>
      </c>
      <c r="J5123" s="4">
        <v>26449</v>
      </c>
    </row>
    <row r="5124" spans="1:10" x14ac:dyDescent="0.3">
      <c r="A5124" t="s">
        <v>9152</v>
      </c>
      <c r="B5124" s="4">
        <v>45663</v>
      </c>
      <c r="C5124" t="s">
        <v>81</v>
      </c>
      <c r="D5124" t="s">
        <v>8760</v>
      </c>
      <c r="E5124" t="s">
        <v>51</v>
      </c>
      <c r="F5124" t="s">
        <v>52</v>
      </c>
      <c r="G5124" t="s">
        <v>53</v>
      </c>
      <c r="H5124" t="s">
        <v>8575</v>
      </c>
      <c r="I5124" t="s">
        <v>9150</v>
      </c>
      <c r="J5124" s="4">
        <v>26449</v>
      </c>
    </row>
    <row r="5125" spans="1:10" x14ac:dyDescent="0.3">
      <c r="A5125" t="s">
        <v>9153</v>
      </c>
      <c r="B5125" s="4">
        <v>45663</v>
      </c>
      <c r="C5125" t="s">
        <v>2624</v>
      </c>
      <c r="D5125" t="s">
        <v>7209</v>
      </c>
      <c r="E5125" t="s">
        <v>51</v>
      </c>
      <c r="F5125" t="s">
        <v>52</v>
      </c>
      <c r="G5125" t="s">
        <v>53</v>
      </c>
      <c r="H5125" t="s">
        <v>8575</v>
      </c>
      <c r="I5125" t="s">
        <v>9150</v>
      </c>
      <c r="J5125" s="4">
        <v>26449</v>
      </c>
    </row>
    <row r="5126" spans="1:10" x14ac:dyDescent="0.3">
      <c r="A5126" t="s">
        <v>9154</v>
      </c>
      <c r="B5126" s="4">
        <v>45663</v>
      </c>
      <c r="C5126" t="s">
        <v>1350</v>
      </c>
      <c r="D5126" t="s">
        <v>9125</v>
      </c>
      <c r="E5126" t="s">
        <v>51</v>
      </c>
      <c r="F5126" t="s">
        <v>52</v>
      </c>
      <c r="G5126" t="s">
        <v>53</v>
      </c>
      <c r="H5126" t="s">
        <v>8575</v>
      </c>
      <c r="I5126" t="s">
        <v>9150</v>
      </c>
      <c r="J5126" s="4">
        <v>26449</v>
      </c>
    </row>
    <row r="5127" spans="1:10" x14ac:dyDescent="0.3">
      <c r="A5127" t="s">
        <v>9155</v>
      </c>
      <c r="B5127" s="4">
        <v>45663</v>
      </c>
      <c r="C5127" t="s">
        <v>3837</v>
      </c>
      <c r="D5127" t="s">
        <v>9156</v>
      </c>
      <c r="E5127" t="s">
        <v>51</v>
      </c>
      <c r="F5127" t="s">
        <v>52</v>
      </c>
      <c r="G5127" t="s">
        <v>53</v>
      </c>
      <c r="H5127" t="s">
        <v>8575</v>
      </c>
      <c r="I5127" t="s">
        <v>9150</v>
      </c>
      <c r="J5127" s="4">
        <v>26449</v>
      </c>
    </row>
    <row r="5128" spans="1:10" x14ac:dyDescent="0.3">
      <c r="A5128" t="s">
        <v>9157</v>
      </c>
      <c r="B5128" s="4">
        <v>45663</v>
      </c>
      <c r="C5128" t="s">
        <v>75</v>
      </c>
      <c r="D5128" t="s">
        <v>6706</v>
      </c>
      <c r="E5128" t="s">
        <v>204</v>
      </c>
      <c r="F5128" t="s">
        <v>205</v>
      </c>
      <c r="G5128" t="s">
        <v>206</v>
      </c>
      <c r="H5128" t="s">
        <v>8575</v>
      </c>
      <c r="I5128" t="s">
        <v>9158</v>
      </c>
      <c r="J5128" s="4">
        <v>23707</v>
      </c>
    </row>
    <row r="5129" spans="1:10" x14ac:dyDescent="0.3">
      <c r="A5129" t="s">
        <v>9159</v>
      </c>
      <c r="B5129" s="4">
        <v>45663</v>
      </c>
      <c r="C5129" t="s">
        <v>396</v>
      </c>
      <c r="D5129" t="s">
        <v>8577</v>
      </c>
      <c r="E5129" t="s">
        <v>2372</v>
      </c>
      <c r="F5129" t="s">
        <v>2373</v>
      </c>
      <c r="G5129" t="s">
        <v>1581</v>
      </c>
      <c r="H5129" t="s">
        <v>8575</v>
      </c>
      <c r="I5129" t="s">
        <v>8942</v>
      </c>
      <c r="J5129" s="4">
        <v>21918</v>
      </c>
    </row>
    <row r="5130" spans="1:10" x14ac:dyDescent="0.3">
      <c r="A5130" t="s">
        <v>9160</v>
      </c>
      <c r="B5130" s="4">
        <v>45663</v>
      </c>
      <c r="C5130" t="s">
        <v>5356</v>
      </c>
      <c r="D5130" t="s">
        <v>7566</v>
      </c>
      <c r="E5130" t="s">
        <v>9161</v>
      </c>
      <c r="F5130" t="s">
        <v>9162</v>
      </c>
      <c r="G5130" t="s">
        <v>9163</v>
      </c>
      <c r="H5130" t="s">
        <v>8575</v>
      </c>
      <c r="I5130" t="s">
        <v>9164</v>
      </c>
      <c r="J5130" s="4">
        <v>20524</v>
      </c>
    </row>
    <row r="5131" spans="1:10" x14ac:dyDescent="0.3">
      <c r="A5131" t="s">
        <v>9165</v>
      </c>
      <c r="B5131" s="4">
        <v>45663</v>
      </c>
      <c r="C5131" t="s">
        <v>60</v>
      </c>
      <c r="D5131" t="s">
        <v>8595</v>
      </c>
      <c r="E5131" t="s">
        <v>204</v>
      </c>
      <c r="F5131" t="s">
        <v>205</v>
      </c>
      <c r="G5131" t="s">
        <v>206</v>
      </c>
      <c r="H5131" t="s">
        <v>8575</v>
      </c>
      <c r="I5131" t="s">
        <v>9166</v>
      </c>
      <c r="J5131" s="4">
        <v>25906</v>
      </c>
    </row>
    <row r="5132" spans="1:10" x14ac:dyDescent="0.3">
      <c r="A5132" t="s">
        <v>9167</v>
      </c>
      <c r="B5132" s="4">
        <v>45663</v>
      </c>
      <c r="C5132" t="s">
        <v>2099</v>
      </c>
      <c r="D5132" t="s">
        <v>7629</v>
      </c>
      <c r="E5132" t="s">
        <v>204</v>
      </c>
      <c r="F5132" t="s">
        <v>205</v>
      </c>
      <c r="G5132" t="s">
        <v>206</v>
      </c>
      <c r="H5132" t="s">
        <v>8575</v>
      </c>
      <c r="I5132" t="s">
        <v>9166</v>
      </c>
      <c r="J5132" s="4">
        <v>25906</v>
      </c>
    </row>
    <row r="5133" spans="1:10" x14ac:dyDescent="0.3">
      <c r="A5133" t="s">
        <v>9168</v>
      </c>
      <c r="B5133" s="4">
        <v>45663</v>
      </c>
      <c r="C5133" t="s">
        <v>276</v>
      </c>
      <c r="D5133" t="s">
        <v>277</v>
      </c>
      <c r="E5133" t="s">
        <v>204</v>
      </c>
      <c r="F5133" t="s">
        <v>205</v>
      </c>
      <c r="G5133" t="s">
        <v>206</v>
      </c>
      <c r="H5133" t="s">
        <v>8575</v>
      </c>
      <c r="I5133" t="s">
        <v>9166</v>
      </c>
      <c r="J5133" s="4">
        <v>25906</v>
      </c>
    </row>
    <row r="5134" spans="1:10" x14ac:dyDescent="0.3">
      <c r="A5134" t="s">
        <v>9169</v>
      </c>
      <c r="B5134" s="4">
        <v>45663</v>
      </c>
      <c r="C5134" t="s">
        <v>2878</v>
      </c>
      <c r="D5134" t="s">
        <v>2879</v>
      </c>
      <c r="E5134" t="s">
        <v>204</v>
      </c>
      <c r="F5134" t="s">
        <v>205</v>
      </c>
      <c r="G5134" t="s">
        <v>206</v>
      </c>
      <c r="H5134" t="s">
        <v>8575</v>
      </c>
      <c r="I5134" t="s">
        <v>9166</v>
      </c>
      <c r="J5134" s="4">
        <v>25906</v>
      </c>
    </row>
    <row r="5135" spans="1:10" x14ac:dyDescent="0.3">
      <c r="A5135" t="s">
        <v>9170</v>
      </c>
      <c r="B5135" s="4">
        <v>45663</v>
      </c>
      <c r="C5135" t="s">
        <v>105</v>
      </c>
      <c r="D5135" t="s">
        <v>106</v>
      </c>
      <c r="E5135" t="s">
        <v>204</v>
      </c>
      <c r="F5135" t="s">
        <v>205</v>
      </c>
      <c r="G5135" t="s">
        <v>206</v>
      </c>
      <c r="H5135" t="s">
        <v>8575</v>
      </c>
      <c r="I5135" t="s">
        <v>9171</v>
      </c>
      <c r="J5135" s="4">
        <v>21553</v>
      </c>
    </row>
    <row r="5136" spans="1:10" x14ac:dyDescent="0.3">
      <c r="A5136" t="s">
        <v>9172</v>
      </c>
      <c r="B5136" s="4">
        <v>45663</v>
      </c>
      <c r="C5136" t="s">
        <v>692</v>
      </c>
      <c r="D5136" t="s">
        <v>733</v>
      </c>
      <c r="E5136" t="s">
        <v>204</v>
      </c>
      <c r="F5136" t="s">
        <v>205</v>
      </c>
      <c r="G5136" t="s">
        <v>206</v>
      </c>
      <c r="H5136" t="s">
        <v>8575</v>
      </c>
      <c r="I5136" t="s">
        <v>9171</v>
      </c>
      <c r="J5136" s="4">
        <v>21553</v>
      </c>
    </row>
    <row r="5137" spans="1:10" x14ac:dyDescent="0.3">
      <c r="A5137" t="s">
        <v>9173</v>
      </c>
      <c r="B5137" s="4">
        <v>45663</v>
      </c>
      <c r="C5137" t="s">
        <v>60</v>
      </c>
      <c r="D5137" t="s">
        <v>8595</v>
      </c>
      <c r="E5137" t="s">
        <v>204</v>
      </c>
      <c r="F5137" t="s">
        <v>205</v>
      </c>
      <c r="G5137" t="s">
        <v>206</v>
      </c>
      <c r="H5137" t="s">
        <v>8575</v>
      </c>
      <c r="I5137" t="s">
        <v>9174</v>
      </c>
      <c r="J5137" s="4">
        <v>32113</v>
      </c>
    </row>
    <row r="5138" spans="1:10" x14ac:dyDescent="0.3">
      <c r="A5138" t="s">
        <v>9175</v>
      </c>
      <c r="B5138" s="4">
        <v>45663</v>
      </c>
      <c r="C5138" t="s">
        <v>673</v>
      </c>
      <c r="D5138" t="s">
        <v>674</v>
      </c>
      <c r="E5138" t="s">
        <v>204</v>
      </c>
      <c r="F5138" t="s">
        <v>205</v>
      </c>
      <c r="G5138" t="s">
        <v>206</v>
      </c>
      <c r="H5138" t="s">
        <v>8575</v>
      </c>
      <c r="I5138" t="s">
        <v>9174</v>
      </c>
      <c r="J5138" s="4">
        <v>32113</v>
      </c>
    </row>
    <row r="5139" spans="1:10" x14ac:dyDescent="0.3">
      <c r="A5139" t="s">
        <v>9176</v>
      </c>
      <c r="B5139" s="4">
        <v>45663</v>
      </c>
      <c r="C5139" t="s">
        <v>431</v>
      </c>
      <c r="D5139" t="s">
        <v>432</v>
      </c>
      <c r="E5139" t="s">
        <v>204</v>
      </c>
      <c r="F5139" t="s">
        <v>205</v>
      </c>
      <c r="G5139" t="s">
        <v>206</v>
      </c>
      <c r="H5139" t="s">
        <v>8575</v>
      </c>
      <c r="I5139" t="s">
        <v>9174</v>
      </c>
      <c r="J5139" s="4">
        <v>32113</v>
      </c>
    </row>
    <row r="5140" spans="1:10" x14ac:dyDescent="0.3">
      <c r="A5140" t="s">
        <v>9177</v>
      </c>
      <c r="B5140" s="4">
        <v>45663</v>
      </c>
      <c r="C5140" t="s">
        <v>147</v>
      </c>
      <c r="D5140" t="s">
        <v>148</v>
      </c>
      <c r="E5140" t="s">
        <v>204</v>
      </c>
      <c r="F5140" t="s">
        <v>205</v>
      </c>
      <c r="G5140" t="s">
        <v>206</v>
      </c>
      <c r="H5140" t="s">
        <v>8575</v>
      </c>
      <c r="I5140" t="s">
        <v>9178</v>
      </c>
      <c r="J5140" s="4">
        <v>17899</v>
      </c>
    </row>
    <row r="5141" spans="1:10" x14ac:dyDescent="0.3">
      <c r="A5141" t="s">
        <v>9179</v>
      </c>
      <c r="B5141" s="4">
        <v>45663</v>
      </c>
      <c r="C5141" t="s">
        <v>56</v>
      </c>
      <c r="D5141" t="s">
        <v>57</v>
      </c>
      <c r="E5141" t="s">
        <v>204</v>
      </c>
      <c r="F5141" t="s">
        <v>205</v>
      </c>
      <c r="G5141" t="s">
        <v>206</v>
      </c>
      <c r="H5141" t="s">
        <v>8575</v>
      </c>
      <c r="I5141" t="s">
        <v>9178</v>
      </c>
      <c r="J5141" s="4">
        <v>17899</v>
      </c>
    </row>
    <row r="5142" spans="1:10" x14ac:dyDescent="0.3">
      <c r="A5142" t="s">
        <v>9180</v>
      </c>
      <c r="B5142" s="4">
        <v>45663</v>
      </c>
      <c r="C5142" t="s">
        <v>739</v>
      </c>
      <c r="D5142" t="s">
        <v>740</v>
      </c>
      <c r="E5142" t="s">
        <v>204</v>
      </c>
      <c r="F5142" t="s">
        <v>205</v>
      </c>
      <c r="G5142" t="s">
        <v>206</v>
      </c>
      <c r="H5142" t="s">
        <v>8575</v>
      </c>
      <c r="I5142" t="s">
        <v>9178</v>
      </c>
      <c r="J5142" s="4">
        <v>17899</v>
      </c>
    </row>
    <row r="5143" spans="1:10" x14ac:dyDescent="0.3">
      <c r="A5143" t="s">
        <v>9181</v>
      </c>
      <c r="B5143" s="4">
        <v>45663</v>
      </c>
      <c r="C5143" t="s">
        <v>854</v>
      </c>
      <c r="D5143" t="s">
        <v>8998</v>
      </c>
      <c r="E5143" t="s">
        <v>204</v>
      </c>
      <c r="F5143" t="s">
        <v>205</v>
      </c>
      <c r="G5143" t="s">
        <v>206</v>
      </c>
      <c r="H5143" t="s">
        <v>8575</v>
      </c>
      <c r="I5143" t="s">
        <v>9178</v>
      </c>
      <c r="J5143" s="4">
        <v>17899</v>
      </c>
    </row>
    <row r="5144" spans="1:10" x14ac:dyDescent="0.3">
      <c r="A5144" t="s">
        <v>9182</v>
      </c>
      <c r="B5144" s="4">
        <v>45663</v>
      </c>
      <c r="C5144" t="s">
        <v>215</v>
      </c>
      <c r="D5144" t="s">
        <v>216</v>
      </c>
      <c r="E5144" t="s">
        <v>204</v>
      </c>
      <c r="F5144" t="s">
        <v>205</v>
      </c>
      <c r="G5144" t="s">
        <v>206</v>
      </c>
      <c r="H5144" t="s">
        <v>8575</v>
      </c>
      <c r="I5144" t="s">
        <v>9178</v>
      </c>
      <c r="J5144" s="4">
        <v>17899</v>
      </c>
    </row>
    <row r="5145" spans="1:10" x14ac:dyDescent="0.3">
      <c r="A5145" t="s">
        <v>9183</v>
      </c>
      <c r="B5145" s="4">
        <v>45663</v>
      </c>
      <c r="C5145" t="s">
        <v>311</v>
      </c>
      <c r="D5145" t="s">
        <v>8612</v>
      </c>
      <c r="E5145" t="s">
        <v>204</v>
      </c>
      <c r="F5145" t="s">
        <v>205</v>
      </c>
      <c r="G5145" t="s">
        <v>206</v>
      </c>
      <c r="H5145" t="s">
        <v>8575</v>
      </c>
      <c r="I5145" t="s">
        <v>9178</v>
      </c>
      <c r="J5145" s="4">
        <v>17899</v>
      </c>
    </row>
    <row r="5146" spans="1:10" x14ac:dyDescent="0.3">
      <c r="A5146" t="s">
        <v>9184</v>
      </c>
      <c r="B5146" s="4">
        <v>45663</v>
      </c>
      <c r="C5146" t="s">
        <v>9185</v>
      </c>
      <c r="D5146" t="s">
        <v>9186</v>
      </c>
      <c r="E5146" t="s">
        <v>204</v>
      </c>
      <c r="F5146" t="s">
        <v>205</v>
      </c>
      <c r="G5146" t="s">
        <v>206</v>
      </c>
      <c r="H5146" t="s">
        <v>8575</v>
      </c>
      <c r="I5146" t="s">
        <v>9178</v>
      </c>
      <c r="J5146" s="4">
        <v>17899</v>
      </c>
    </row>
    <row r="5147" spans="1:10" x14ac:dyDescent="0.3">
      <c r="A5147" t="s">
        <v>9187</v>
      </c>
      <c r="B5147" s="4">
        <v>45663</v>
      </c>
      <c r="C5147" t="s">
        <v>809</v>
      </c>
      <c r="D5147" t="s">
        <v>9188</v>
      </c>
      <c r="E5147" t="s">
        <v>6681</v>
      </c>
      <c r="F5147" t="s">
        <v>6682</v>
      </c>
      <c r="G5147" t="s">
        <v>6683</v>
      </c>
      <c r="H5147" t="s">
        <v>8575</v>
      </c>
      <c r="I5147" t="s">
        <v>9189</v>
      </c>
      <c r="J5147" s="4">
        <v>25801</v>
      </c>
    </row>
    <row r="5148" spans="1:10" x14ac:dyDescent="0.3">
      <c r="A5148" t="s">
        <v>9190</v>
      </c>
      <c r="B5148" s="4">
        <v>45663</v>
      </c>
      <c r="C5148" t="s">
        <v>770</v>
      </c>
      <c r="D5148" t="s">
        <v>9191</v>
      </c>
      <c r="E5148" t="s">
        <v>6681</v>
      </c>
      <c r="F5148" t="s">
        <v>6682</v>
      </c>
      <c r="G5148" t="s">
        <v>6683</v>
      </c>
      <c r="H5148" t="s">
        <v>8575</v>
      </c>
      <c r="I5148" t="s">
        <v>9189</v>
      </c>
      <c r="J5148" s="4">
        <v>25801</v>
      </c>
    </row>
    <row r="5149" spans="1:10" x14ac:dyDescent="0.3">
      <c r="A5149" t="s">
        <v>9192</v>
      </c>
      <c r="B5149" s="4">
        <v>45663</v>
      </c>
      <c r="C5149" t="s">
        <v>6749</v>
      </c>
      <c r="D5149" t="s">
        <v>9193</v>
      </c>
      <c r="E5149" t="s">
        <v>6681</v>
      </c>
      <c r="F5149" t="s">
        <v>6682</v>
      </c>
      <c r="G5149" t="s">
        <v>6683</v>
      </c>
      <c r="H5149" t="s">
        <v>8575</v>
      </c>
      <c r="I5149" t="s">
        <v>9189</v>
      </c>
      <c r="J5149" s="4">
        <v>25801</v>
      </c>
    </row>
    <row r="5150" spans="1:10" x14ac:dyDescent="0.3">
      <c r="A5150" t="s">
        <v>9194</v>
      </c>
      <c r="B5150" s="4">
        <v>45663</v>
      </c>
      <c r="C5150" t="s">
        <v>9195</v>
      </c>
      <c r="D5150" t="s">
        <v>9196</v>
      </c>
      <c r="E5150" t="s">
        <v>6681</v>
      </c>
      <c r="F5150" t="s">
        <v>6682</v>
      </c>
      <c r="G5150" t="s">
        <v>6683</v>
      </c>
      <c r="H5150" t="s">
        <v>8575</v>
      </c>
      <c r="I5150" t="s">
        <v>9189</v>
      </c>
      <c r="J5150" s="4">
        <v>25801</v>
      </c>
    </row>
    <row r="5151" spans="1:10" x14ac:dyDescent="0.3">
      <c r="A5151" t="s">
        <v>9197</v>
      </c>
      <c r="B5151" s="4">
        <v>45663</v>
      </c>
      <c r="C5151" t="s">
        <v>380</v>
      </c>
      <c r="D5151" t="s">
        <v>9198</v>
      </c>
      <c r="E5151" t="s">
        <v>6681</v>
      </c>
      <c r="F5151" t="s">
        <v>6682</v>
      </c>
      <c r="G5151" t="s">
        <v>6683</v>
      </c>
      <c r="H5151" t="s">
        <v>8575</v>
      </c>
      <c r="I5151" t="s">
        <v>9189</v>
      </c>
      <c r="J5151" s="4">
        <v>25801</v>
      </c>
    </row>
    <row r="5152" spans="1:10" x14ac:dyDescent="0.3">
      <c r="A5152" t="s">
        <v>9199</v>
      </c>
      <c r="B5152" s="4">
        <v>45663</v>
      </c>
      <c r="C5152" t="s">
        <v>6373</v>
      </c>
      <c r="D5152" t="s">
        <v>6374</v>
      </c>
      <c r="E5152" t="s">
        <v>204</v>
      </c>
      <c r="F5152" t="s">
        <v>205</v>
      </c>
      <c r="G5152" t="s">
        <v>206</v>
      </c>
      <c r="H5152" t="s">
        <v>8575</v>
      </c>
      <c r="I5152" t="s">
        <v>9158</v>
      </c>
      <c r="J5152" s="4">
        <v>23707</v>
      </c>
    </row>
    <row r="5153" spans="1:10" x14ac:dyDescent="0.3">
      <c r="A5153" t="s">
        <v>9200</v>
      </c>
      <c r="B5153" s="4">
        <v>45663</v>
      </c>
      <c r="C5153" t="s">
        <v>9201</v>
      </c>
      <c r="D5153" t="s">
        <v>9202</v>
      </c>
      <c r="E5153" t="s">
        <v>204</v>
      </c>
      <c r="F5153" t="s">
        <v>205</v>
      </c>
      <c r="G5153" t="s">
        <v>206</v>
      </c>
      <c r="H5153" t="s">
        <v>8575</v>
      </c>
      <c r="I5153" t="s">
        <v>9158</v>
      </c>
      <c r="J5153" s="4">
        <v>23707</v>
      </c>
    </row>
    <row r="5154" spans="1:10" x14ac:dyDescent="0.3">
      <c r="A5154" t="s">
        <v>9203</v>
      </c>
      <c r="B5154" s="4">
        <v>45663</v>
      </c>
      <c r="C5154" t="s">
        <v>258</v>
      </c>
      <c r="D5154" t="s">
        <v>8615</v>
      </c>
      <c r="E5154" t="s">
        <v>204</v>
      </c>
      <c r="F5154" t="s">
        <v>205</v>
      </c>
      <c r="G5154" t="s">
        <v>206</v>
      </c>
      <c r="H5154" t="s">
        <v>8575</v>
      </c>
      <c r="I5154" t="s">
        <v>9204</v>
      </c>
      <c r="J5154" s="4">
        <v>22324</v>
      </c>
    </row>
    <row r="5155" spans="1:10" x14ac:dyDescent="0.3">
      <c r="A5155" t="s">
        <v>9205</v>
      </c>
      <c r="B5155" s="4">
        <v>45663</v>
      </c>
      <c r="C5155" t="s">
        <v>60</v>
      </c>
      <c r="D5155" t="s">
        <v>8595</v>
      </c>
      <c r="E5155" t="s">
        <v>204</v>
      </c>
      <c r="F5155" t="s">
        <v>205</v>
      </c>
      <c r="G5155" t="s">
        <v>206</v>
      </c>
      <c r="H5155" t="s">
        <v>8575</v>
      </c>
      <c r="I5155" t="s">
        <v>9204</v>
      </c>
      <c r="J5155" s="4">
        <v>22324</v>
      </c>
    </row>
    <row r="5156" spans="1:10" x14ac:dyDescent="0.3">
      <c r="A5156" t="s">
        <v>9206</v>
      </c>
      <c r="B5156" s="4">
        <v>45663</v>
      </c>
      <c r="C5156" t="s">
        <v>174</v>
      </c>
      <c r="D5156" t="s">
        <v>8923</v>
      </c>
      <c r="E5156" t="s">
        <v>204</v>
      </c>
      <c r="F5156" t="s">
        <v>205</v>
      </c>
      <c r="G5156" t="s">
        <v>206</v>
      </c>
      <c r="H5156" t="s">
        <v>8575</v>
      </c>
      <c r="I5156" t="s">
        <v>9207</v>
      </c>
      <c r="J5156" s="4">
        <v>27241</v>
      </c>
    </row>
    <row r="5157" spans="1:10" x14ac:dyDescent="0.3">
      <c r="A5157" t="s">
        <v>9208</v>
      </c>
      <c r="B5157" s="4">
        <v>45663</v>
      </c>
      <c r="C5157" t="s">
        <v>116</v>
      </c>
      <c r="D5157" t="s">
        <v>9209</v>
      </c>
      <c r="E5157" t="s">
        <v>204</v>
      </c>
      <c r="F5157" t="s">
        <v>205</v>
      </c>
      <c r="G5157" t="s">
        <v>206</v>
      </c>
      <c r="H5157" t="s">
        <v>8575</v>
      </c>
      <c r="I5157" t="s">
        <v>9207</v>
      </c>
      <c r="J5157" s="4">
        <v>27241</v>
      </c>
    </row>
    <row r="5158" spans="1:10" x14ac:dyDescent="0.3">
      <c r="A5158" t="s">
        <v>9210</v>
      </c>
      <c r="B5158" s="4">
        <v>45663</v>
      </c>
      <c r="C5158" t="s">
        <v>656</v>
      </c>
      <c r="D5158" t="s">
        <v>8691</v>
      </c>
      <c r="E5158" t="s">
        <v>204</v>
      </c>
      <c r="F5158" t="s">
        <v>205</v>
      </c>
      <c r="G5158" t="s">
        <v>206</v>
      </c>
      <c r="H5158" t="s">
        <v>8575</v>
      </c>
      <c r="I5158" t="s">
        <v>9207</v>
      </c>
      <c r="J5158" s="4">
        <v>27241</v>
      </c>
    </row>
    <row r="5159" spans="1:10" x14ac:dyDescent="0.3">
      <c r="A5159" t="s">
        <v>9211</v>
      </c>
      <c r="B5159" s="4">
        <v>45663</v>
      </c>
      <c r="C5159" t="s">
        <v>419</v>
      </c>
      <c r="D5159" t="s">
        <v>8644</v>
      </c>
      <c r="E5159" t="s">
        <v>204</v>
      </c>
      <c r="F5159" t="s">
        <v>205</v>
      </c>
      <c r="G5159" t="s">
        <v>206</v>
      </c>
      <c r="H5159" t="s">
        <v>8575</v>
      </c>
      <c r="I5159" t="s">
        <v>9207</v>
      </c>
      <c r="J5159" s="4">
        <v>27241</v>
      </c>
    </row>
    <row r="5160" spans="1:10" x14ac:dyDescent="0.3">
      <c r="A5160" t="s">
        <v>9212</v>
      </c>
      <c r="B5160" s="4">
        <v>45663</v>
      </c>
      <c r="C5160" t="s">
        <v>8955</v>
      </c>
      <c r="D5160" t="s">
        <v>8956</v>
      </c>
      <c r="E5160" t="s">
        <v>1579</v>
      </c>
      <c r="F5160" t="s">
        <v>1580</v>
      </c>
      <c r="G5160" t="s">
        <v>1581</v>
      </c>
      <c r="H5160" t="s">
        <v>8575</v>
      </c>
      <c r="I5160" t="s">
        <v>9213</v>
      </c>
      <c r="J5160" s="4">
        <v>17364</v>
      </c>
    </row>
    <row r="5161" spans="1:10" x14ac:dyDescent="0.3">
      <c r="A5161" t="s">
        <v>9214</v>
      </c>
      <c r="B5161" s="4">
        <v>45663</v>
      </c>
      <c r="C5161" t="s">
        <v>8375</v>
      </c>
      <c r="D5161" t="s">
        <v>5040</v>
      </c>
      <c r="E5161" t="s">
        <v>111</v>
      </c>
      <c r="F5161" t="s">
        <v>112</v>
      </c>
      <c r="G5161" t="s">
        <v>113</v>
      </c>
      <c r="H5161" t="s">
        <v>8575</v>
      </c>
      <c r="I5161" t="s">
        <v>9213</v>
      </c>
      <c r="J5161" s="4">
        <v>17364</v>
      </c>
    </row>
    <row r="5162" spans="1:10" x14ac:dyDescent="0.3">
      <c r="A5162" t="s">
        <v>9215</v>
      </c>
      <c r="B5162" s="4">
        <v>45663</v>
      </c>
      <c r="C5162" t="s">
        <v>390</v>
      </c>
      <c r="D5162" t="s">
        <v>391</v>
      </c>
      <c r="E5162" t="s">
        <v>39</v>
      </c>
      <c r="F5162" t="s">
        <v>40</v>
      </c>
      <c r="G5162" t="s">
        <v>41</v>
      </c>
      <c r="H5162" t="s">
        <v>8575</v>
      </c>
      <c r="I5162" t="s">
        <v>9216</v>
      </c>
      <c r="J5162" s="4">
        <v>31561</v>
      </c>
    </row>
    <row r="5163" spans="1:10" x14ac:dyDescent="0.3">
      <c r="A5163" t="s">
        <v>9217</v>
      </c>
      <c r="B5163" s="4">
        <v>45663</v>
      </c>
      <c r="C5163" t="s">
        <v>125</v>
      </c>
      <c r="D5163" t="s">
        <v>9218</v>
      </c>
      <c r="E5163" t="s">
        <v>39</v>
      </c>
      <c r="F5163" t="s">
        <v>40</v>
      </c>
      <c r="G5163" t="s">
        <v>41</v>
      </c>
      <c r="H5163" t="s">
        <v>8575</v>
      </c>
      <c r="I5163" t="s">
        <v>9216</v>
      </c>
      <c r="J5163" s="4">
        <v>31561</v>
      </c>
    </row>
    <row r="5164" spans="1:10" x14ac:dyDescent="0.3">
      <c r="A5164" t="s">
        <v>9219</v>
      </c>
      <c r="B5164" s="4">
        <v>45663</v>
      </c>
      <c r="C5164" t="s">
        <v>105</v>
      </c>
      <c r="D5164" t="s">
        <v>106</v>
      </c>
      <c r="E5164" t="s">
        <v>39</v>
      </c>
      <c r="F5164" t="s">
        <v>40</v>
      </c>
      <c r="G5164" t="s">
        <v>41</v>
      </c>
      <c r="H5164" t="s">
        <v>8575</v>
      </c>
      <c r="I5164" t="s">
        <v>9216</v>
      </c>
      <c r="J5164" s="4">
        <v>31561</v>
      </c>
    </row>
    <row r="5165" spans="1:10" x14ac:dyDescent="0.3">
      <c r="A5165" t="s">
        <v>9220</v>
      </c>
      <c r="B5165" s="4">
        <v>45663</v>
      </c>
      <c r="C5165" t="s">
        <v>656</v>
      </c>
      <c r="D5165" t="s">
        <v>8691</v>
      </c>
      <c r="E5165" t="s">
        <v>204</v>
      </c>
      <c r="F5165" t="s">
        <v>205</v>
      </c>
      <c r="G5165" t="s">
        <v>206</v>
      </c>
      <c r="H5165" t="s">
        <v>8575</v>
      </c>
      <c r="I5165" t="s">
        <v>9221</v>
      </c>
      <c r="J5165" s="4">
        <v>20277</v>
      </c>
    </row>
    <row r="5166" spans="1:10" x14ac:dyDescent="0.3">
      <c r="A5166" t="s">
        <v>9222</v>
      </c>
      <c r="B5166" s="4">
        <v>45663</v>
      </c>
      <c r="C5166" t="s">
        <v>9223</v>
      </c>
      <c r="D5166" t="s">
        <v>6781</v>
      </c>
      <c r="E5166" t="s">
        <v>9224</v>
      </c>
      <c r="F5166" t="s">
        <v>9225</v>
      </c>
      <c r="G5166" t="s">
        <v>9226</v>
      </c>
      <c r="H5166" t="s">
        <v>8575</v>
      </c>
      <c r="I5166" t="s">
        <v>9227</v>
      </c>
      <c r="J5166" s="4">
        <v>28325</v>
      </c>
    </row>
    <row r="5167" spans="1:10" x14ac:dyDescent="0.3">
      <c r="A5167" t="s">
        <v>9228</v>
      </c>
      <c r="B5167" s="4">
        <v>45663</v>
      </c>
      <c r="C5167" t="s">
        <v>1429</v>
      </c>
      <c r="D5167" t="s">
        <v>1430</v>
      </c>
      <c r="E5167" t="s">
        <v>111</v>
      </c>
      <c r="F5167" t="s">
        <v>112</v>
      </c>
      <c r="G5167" t="s">
        <v>113</v>
      </c>
      <c r="H5167" t="s">
        <v>8575</v>
      </c>
      <c r="I5167" t="s">
        <v>9213</v>
      </c>
      <c r="J5167" s="4">
        <v>17364</v>
      </c>
    </row>
    <row r="5168" spans="1:10" x14ac:dyDescent="0.3">
      <c r="A5168" t="s">
        <v>9229</v>
      </c>
      <c r="B5168" s="4">
        <v>45663</v>
      </c>
      <c r="C5168" t="s">
        <v>2410</v>
      </c>
      <c r="D5168" t="s">
        <v>9230</v>
      </c>
      <c r="E5168" t="s">
        <v>2085</v>
      </c>
      <c r="F5168" t="s">
        <v>2086</v>
      </c>
      <c r="G5168" t="s">
        <v>1581</v>
      </c>
      <c r="H5168" t="s">
        <v>8575</v>
      </c>
      <c r="I5168" t="s">
        <v>9231</v>
      </c>
      <c r="J5168" s="4">
        <v>26367</v>
      </c>
    </row>
    <row r="5169" spans="1:10" x14ac:dyDescent="0.3">
      <c r="A5169" t="s">
        <v>9232</v>
      </c>
      <c r="B5169" s="4">
        <v>45663</v>
      </c>
      <c r="C5169" t="s">
        <v>147</v>
      </c>
      <c r="D5169" t="s">
        <v>148</v>
      </c>
      <c r="E5169" t="s">
        <v>204</v>
      </c>
      <c r="F5169" t="s">
        <v>205</v>
      </c>
      <c r="G5169" t="s">
        <v>206</v>
      </c>
      <c r="H5169" t="s">
        <v>8575</v>
      </c>
      <c r="I5169" t="s">
        <v>9233</v>
      </c>
      <c r="J5169" s="4">
        <v>31048</v>
      </c>
    </row>
    <row r="5170" spans="1:10" x14ac:dyDescent="0.3">
      <c r="A5170" t="s">
        <v>9234</v>
      </c>
      <c r="B5170" s="4">
        <v>45663</v>
      </c>
      <c r="C5170" t="s">
        <v>347</v>
      </c>
      <c r="D5170" t="s">
        <v>348</v>
      </c>
      <c r="E5170" t="s">
        <v>204</v>
      </c>
      <c r="F5170" t="s">
        <v>205</v>
      </c>
      <c r="G5170" t="s">
        <v>206</v>
      </c>
      <c r="H5170" t="s">
        <v>8575</v>
      </c>
      <c r="I5170" t="s">
        <v>9233</v>
      </c>
      <c r="J5170" s="4">
        <v>31048</v>
      </c>
    </row>
    <row r="5171" spans="1:10" x14ac:dyDescent="0.3">
      <c r="A5171" t="s">
        <v>9235</v>
      </c>
      <c r="B5171" s="4">
        <v>45663</v>
      </c>
      <c r="C5171" t="s">
        <v>520</v>
      </c>
      <c r="D5171" t="s">
        <v>8664</v>
      </c>
      <c r="E5171" t="s">
        <v>204</v>
      </c>
      <c r="F5171" t="s">
        <v>205</v>
      </c>
      <c r="G5171" t="s">
        <v>206</v>
      </c>
      <c r="H5171" t="s">
        <v>8575</v>
      </c>
      <c r="I5171" t="s">
        <v>9236</v>
      </c>
      <c r="J5171" s="4">
        <v>23989</v>
      </c>
    </row>
    <row r="5172" spans="1:10" x14ac:dyDescent="0.3">
      <c r="A5172" t="s">
        <v>9237</v>
      </c>
      <c r="B5172" s="4">
        <v>45663</v>
      </c>
      <c r="C5172" t="s">
        <v>9238</v>
      </c>
      <c r="D5172" t="s">
        <v>9239</v>
      </c>
      <c r="E5172" t="s">
        <v>204</v>
      </c>
      <c r="F5172" t="s">
        <v>205</v>
      </c>
      <c r="G5172" t="s">
        <v>206</v>
      </c>
      <c r="H5172" t="s">
        <v>8575</v>
      </c>
      <c r="I5172" t="s">
        <v>9236</v>
      </c>
      <c r="J5172" s="4">
        <v>23989</v>
      </c>
    </row>
    <row r="5173" spans="1:10" x14ac:dyDescent="0.3">
      <c r="A5173" t="s">
        <v>9240</v>
      </c>
      <c r="B5173" s="4">
        <v>45663</v>
      </c>
      <c r="C5173" t="s">
        <v>3272</v>
      </c>
      <c r="D5173" t="s">
        <v>3273</v>
      </c>
      <c r="E5173" t="s">
        <v>204</v>
      </c>
      <c r="F5173" t="s">
        <v>205</v>
      </c>
      <c r="G5173" t="s">
        <v>206</v>
      </c>
      <c r="H5173" t="s">
        <v>8575</v>
      </c>
      <c r="I5173" t="s">
        <v>9236</v>
      </c>
      <c r="J5173" s="4">
        <v>23989</v>
      </c>
    </row>
    <row r="5174" spans="1:10" x14ac:dyDescent="0.3">
      <c r="A5174" t="s">
        <v>9241</v>
      </c>
      <c r="B5174" s="4">
        <v>45663</v>
      </c>
      <c r="C5174" t="s">
        <v>9242</v>
      </c>
      <c r="D5174" t="s">
        <v>9243</v>
      </c>
      <c r="E5174" t="s">
        <v>204</v>
      </c>
      <c r="F5174" t="s">
        <v>205</v>
      </c>
      <c r="G5174" t="s">
        <v>206</v>
      </c>
      <c r="H5174" t="s">
        <v>8575</v>
      </c>
      <c r="I5174" t="s">
        <v>9236</v>
      </c>
      <c r="J5174" s="4">
        <v>23989</v>
      </c>
    </row>
    <row r="5175" spans="1:10" x14ac:dyDescent="0.3">
      <c r="A5175" t="s">
        <v>9244</v>
      </c>
      <c r="B5175" s="4">
        <v>45663</v>
      </c>
      <c r="C5175" t="s">
        <v>2092</v>
      </c>
      <c r="D5175" t="s">
        <v>2093</v>
      </c>
      <c r="E5175" t="s">
        <v>2085</v>
      </c>
      <c r="F5175" t="s">
        <v>2086</v>
      </c>
      <c r="G5175" t="s">
        <v>1581</v>
      </c>
      <c r="H5175" t="s">
        <v>8575</v>
      </c>
      <c r="I5175" t="s">
        <v>9245</v>
      </c>
      <c r="J5175" s="4">
        <v>22641</v>
      </c>
    </row>
    <row r="5176" spans="1:10" x14ac:dyDescent="0.3">
      <c r="A5176" t="s">
        <v>9246</v>
      </c>
      <c r="B5176" s="4">
        <v>45663</v>
      </c>
      <c r="C5176" t="s">
        <v>60</v>
      </c>
      <c r="D5176" t="s">
        <v>8595</v>
      </c>
      <c r="E5176" t="s">
        <v>51</v>
      </c>
      <c r="F5176" t="s">
        <v>52</v>
      </c>
      <c r="G5176" t="s">
        <v>53</v>
      </c>
      <c r="H5176" t="s">
        <v>8575</v>
      </c>
      <c r="I5176" t="s">
        <v>9247</v>
      </c>
      <c r="J5176" s="4">
        <v>18454</v>
      </c>
    </row>
    <row r="5177" spans="1:10" x14ac:dyDescent="0.3">
      <c r="A5177" t="s">
        <v>9248</v>
      </c>
      <c r="B5177" s="4">
        <v>45663</v>
      </c>
      <c r="C5177" t="s">
        <v>8833</v>
      </c>
      <c r="D5177" t="s">
        <v>8834</v>
      </c>
      <c r="E5177" t="s">
        <v>51</v>
      </c>
      <c r="F5177" t="s">
        <v>52</v>
      </c>
      <c r="G5177" t="s">
        <v>53</v>
      </c>
      <c r="H5177" t="s">
        <v>8575</v>
      </c>
      <c r="I5177" t="s">
        <v>9247</v>
      </c>
      <c r="J5177" s="4">
        <v>18454</v>
      </c>
    </row>
    <row r="5178" spans="1:10" x14ac:dyDescent="0.3">
      <c r="A5178" t="s">
        <v>9249</v>
      </c>
      <c r="B5178" s="4">
        <v>45663</v>
      </c>
      <c r="C5178" t="s">
        <v>125</v>
      </c>
      <c r="D5178" t="s">
        <v>9218</v>
      </c>
      <c r="E5178" t="s">
        <v>51</v>
      </c>
      <c r="F5178" t="s">
        <v>52</v>
      </c>
      <c r="G5178" t="s">
        <v>53</v>
      </c>
      <c r="H5178" t="s">
        <v>8575</v>
      </c>
      <c r="I5178" t="s">
        <v>9250</v>
      </c>
      <c r="J5178" s="4">
        <v>25157</v>
      </c>
    </row>
    <row r="5179" spans="1:10" x14ac:dyDescent="0.3">
      <c r="A5179" t="s">
        <v>9251</v>
      </c>
      <c r="B5179" s="4">
        <v>45663</v>
      </c>
      <c r="C5179" t="s">
        <v>267</v>
      </c>
      <c r="D5179" t="s">
        <v>268</v>
      </c>
      <c r="E5179" t="s">
        <v>51</v>
      </c>
      <c r="F5179" t="s">
        <v>52</v>
      </c>
      <c r="G5179" t="s">
        <v>53</v>
      </c>
      <c r="H5179" t="s">
        <v>8575</v>
      </c>
      <c r="I5179" t="s">
        <v>9250</v>
      </c>
      <c r="J5179" s="4">
        <v>25157</v>
      </c>
    </row>
    <row r="5180" spans="1:10" x14ac:dyDescent="0.3">
      <c r="A5180" t="s">
        <v>9252</v>
      </c>
      <c r="B5180" s="4">
        <v>45663</v>
      </c>
      <c r="C5180" t="s">
        <v>8740</v>
      </c>
      <c r="D5180" t="s">
        <v>8741</v>
      </c>
      <c r="E5180" t="s">
        <v>7089</v>
      </c>
      <c r="F5180" t="s">
        <v>7090</v>
      </c>
      <c r="G5180" t="s">
        <v>1581</v>
      </c>
      <c r="H5180" t="s">
        <v>8575</v>
      </c>
      <c r="I5180" t="s">
        <v>9253</v>
      </c>
      <c r="J5180" s="4">
        <v>20888</v>
      </c>
    </row>
    <row r="5181" spans="1:10" x14ac:dyDescent="0.3">
      <c r="A5181" t="s">
        <v>9254</v>
      </c>
      <c r="B5181" s="4">
        <v>45663</v>
      </c>
      <c r="C5181" t="s">
        <v>1658</v>
      </c>
      <c r="D5181" t="s">
        <v>1659</v>
      </c>
      <c r="E5181" t="s">
        <v>39</v>
      </c>
      <c r="F5181" t="s">
        <v>40</v>
      </c>
      <c r="G5181" t="s">
        <v>41</v>
      </c>
      <c r="H5181" t="s">
        <v>8575</v>
      </c>
      <c r="I5181" t="s">
        <v>9255</v>
      </c>
      <c r="J5181" s="4">
        <v>31229</v>
      </c>
    </row>
    <row r="5182" spans="1:10" x14ac:dyDescent="0.3">
      <c r="A5182" t="s">
        <v>9256</v>
      </c>
      <c r="B5182" s="4">
        <v>45663</v>
      </c>
      <c r="C5182" t="s">
        <v>3211</v>
      </c>
      <c r="D5182" t="s">
        <v>9257</v>
      </c>
      <c r="E5182" t="s">
        <v>39</v>
      </c>
      <c r="F5182" t="s">
        <v>40</v>
      </c>
      <c r="G5182" t="s">
        <v>41</v>
      </c>
      <c r="H5182" t="s">
        <v>8575</v>
      </c>
      <c r="I5182" t="s">
        <v>9255</v>
      </c>
      <c r="J5182" s="4">
        <v>31229</v>
      </c>
    </row>
    <row r="5183" spans="1:10" x14ac:dyDescent="0.3">
      <c r="A5183" t="s">
        <v>9258</v>
      </c>
      <c r="B5183" s="4">
        <v>45663</v>
      </c>
      <c r="C5183" t="s">
        <v>2537</v>
      </c>
      <c r="D5183" t="s">
        <v>2538</v>
      </c>
      <c r="E5183" t="s">
        <v>39</v>
      </c>
      <c r="F5183" t="s">
        <v>40</v>
      </c>
      <c r="G5183" t="s">
        <v>41</v>
      </c>
      <c r="H5183" t="s">
        <v>8575</v>
      </c>
      <c r="I5183" t="s">
        <v>9255</v>
      </c>
      <c r="J5183" s="4">
        <v>31229</v>
      </c>
    </row>
    <row r="5184" spans="1:10" x14ac:dyDescent="0.3">
      <c r="A5184" t="s">
        <v>9259</v>
      </c>
      <c r="B5184" s="4">
        <v>45663</v>
      </c>
      <c r="C5184" t="s">
        <v>692</v>
      </c>
      <c r="D5184" t="s">
        <v>8513</v>
      </c>
      <c r="E5184" t="s">
        <v>204</v>
      </c>
      <c r="F5184" t="s">
        <v>205</v>
      </c>
      <c r="G5184" t="s">
        <v>206</v>
      </c>
      <c r="H5184" t="s">
        <v>8575</v>
      </c>
      <c r="I5184" t="s">
        <v>9260</v>
      </c>
      <c r="J5184" s="4">
        <v>32929</v>
      </c>
    </row>
    <row r="5185" spans="1:10" x14ac:dyDescent="0.3">
      <c r="A5185" t="s">
        <v>9261</v>
      </c>
      <c r="B5185" s="4">
        <v>45663</v>
      </c>
      <c r="C5185" t="s">
        <v>9262</v>
      </c>
      <c r="D5185" t="s">
        <v>9263</v>
      </c>
      <c r="E5185" t="s">
        <v>204</v>
      </c>
      <c r="F5185" t="s">
        <v>205</v>
      </c>
      <c r="G5185" t="s">
        <v>206</v>
      </c>
      <c r="H5185" t="s">
        <v>8575</v>
      </c>
      <c r="I5185" t="s">
        <v>9260</v>
      </c>
      <c r="J5185" s="4">
        <v>32929</v>
      </c>
    </row>
    <row r="5186" spans="1:10" x14ac:dyDescent="0.3">
      <c r="A5186" t="s">
        <v>9264</v>
      </c>
      <c r="B5186" s="4">
        <v>45663</v>
      </c>
      <c r="C5186" t="s">
        <v>8833</v>
      </c>
      <c r="D5186" t="s">
        <v>8834</v>
      </c>
      <c r="E5186" t="s">
        <v>204</v>
      </c>
      <c r="F5186" t="s">
        <v>205</v>
      </c>
      <c r="G5186" t="s">
        <v>206</v>
      </c>
      <c r="H5186" t="s">
        <v>8575</v>
      </c>
      <c r="I5186" t="s">
        <v>9260</v>
      </c>
      <c r="J5186" s="4">
        <v>32929</v>
      </c>
    </row>
    <row r="5187" spans="1:10" x14ac:dyDescent="0.3">
      <c r="A5187" t="s">
        <v>9265</v>
      </c>
      <c r="B5187" s="4">
        <v>45663</v>
      </c>
      <c r="C5187" t="s">
        <v>3211</v>
      </c>
      <c r="D5187" t="s">
        <v>9257</v>
      </c>
      <c r="E5187" t="s">
        <v>204</v>
      </c>
      <c r="F5187" t="s">
        <v>205</v>
      </c>
      <c r="G5187" t="s">
        <v>206</v>
      </c>
      <c r="H5187" t="s">
        <v>8575</v>
      </c>
      <c r="I5187" t="s">
        <v>9260</v>
      </c>
      <c r="J5187" s="4">
        <v>32929</v>
      </c>
    </row>
    <row r="5188" spans="1:10" x14ac:dyDescent="0.3">
      <c r="A5188" t="s">
        <v>9266</v>
      </c>
      <c r="B5188" s="4">
        <v>45663</v>
      </c>
      <c r="C5188" t="s">
        <v>4472</v>
      </c>
      <c r="D5188" t="s">
        <v>4473</v>
      </c>
      <c r="E5188" t="s">
        <v>204</v>
      </c>
      <c r="F5188" t="s">
        <v>205</v>
      </c>
      <c r="G5188" t="s">
        <v>206</v>
      </c>
      <c r="H5188" t="s">
        <v>8575</v>
      </c>
      <c r="I5188" t="s">
        <v>9260</v>
      </c>
      <c r="J5188" s="4">
        <v>32929</v>
      </c>
    </row>
    <row r="5189" spans="1:10" x14ac:dyDescent="0.3">
      <c r="A5189" t="s">
        <v>9267</v>
      </c>
      <c r="B5189" s="4">
        <v>45663</v>
      </c>
      <c r="C5189" t="s">
        <v>474</v>
      </c>
      <c r="D5189" t="s">
        <v>8570</v>
      </c>
      <c r="E5189" t="s">
        <v>204</v>
      </c>
      <c r="F5189" t="s">
        <v>205</v>
      </c>
      <c r="G5189" t="s">
        <v>206</v>
      </c>
      <c r="H5189" t="s">
        <v>8575</v>
      </c>
      <c r="I5189" t="s">
        <v>9260</v>
      </c>
      <c r="J5189" s="4">
        <v>32929</v>
      </c>
    </row>
    <row r="5190" spans="1:10" x14ac:dyDescent="0.3">
      <c r="A5190" t="s">
        <v>9268</v>
      </c>
      <c r="B5190" s="4">
        <v>45663</v>
      </c>
      <c r="C5190" t="s">
        <v>314</v>
      </c>
      <c r="D5190" t="s">
        <v>315</v>
      </c>
      <c r="E5190" t="s">
        <v>204</v>
      </c>
      <c r="F5190" t="s">
        <v>205</v>
      </c>
      <c r="G5190" t="s">
        <v>206</v>
      </c>
      <c r="H5190" t="s">
        <v>8575</v>
      </c>
      <c r="I5190" t="s">
        <v>9269</v>
      </c>
      <c r="J5190" s="4">
        <v>30597</v>
      </c>
    </row>
    <row r="5191" spans="1:10" x14ac:dyDescent="0.3">
      <c r="A5191" t="s">
        <v>9270</v>
      </c>
      <c r="B5191" s="4">
        <v>45663</v>
      </c>
      <c r="C5191" t="s">
        <v>2801</v>
      </c>
      <c r="D5191" t="s">
        <v>9271</v>
      </c>
      <c r="E5191" t="s">
        <v>204</v>
      </c>
      <c r="F5191" t="s">
        <v>205</v>
      </c>
      <c r="G5191" t="s">
        <v>206</v>
      </c>
      <c r="H5191" t="s">
        <v>8575</v>
      </c>
      <c r="I5191" t="s">
        <v>9269</v>
      </c>
      <c r="J5191" s="4">
        <v>30597</v>
      </c>
    </row>
    <row r="5192" spans="1:10" x14ac:dyDescent="0.3">
      <c r="A5192" t="s">
        <v>9272</v>
      </c>
      <c r="B5192" s="4">
        <v>45663</v>
      </c>
      <c r="C5192" t="s">
        <v>599</v>
      </c>
      <c r="D5192" t="s">
        <v>8840</v>
      </c>
      <c r="E5192" t="s">
        <v>204</v>
      </c>
      <c r="F5192" t="s">
        <v>205</v>
      </c>
      <c r="G5192" t="s">
        <v>206</v>
      </c>
      <c r="H5192" t="s">
        <v>8575</v>
      </c>
      <c r="I5192" t="s">
        <v>9269</v>
      </c>
      <c r="J5192" s="4">
        <v>30597</v>
      </c>
    </row>
    <row r="5193" spans="1:10" x14ac:dyDescent="0.3">
      <c r="A5193" t="s">
        <v>9273</v>
      </c>
      <c r="B5193" s="4">
        <v>45663</v>
      </c>
      <c r="C5193" t="s">
        <v>8702</v>
      </c>
      <c r="D5193" t="s">
        <v>8703</v>
      </c>
      <c r="E5193" t="s">
        <v>39</v>
      </c>
      <c r="F5193" t="s">
        <v>40</v>
      </c>
      <c r="G5193" t="s">
        <v>41</v>
      </c>
      <c r="H5193" t="s">
        <v>8575</v>
      </c>
      <c r="I5193" t="s">
        <v>9274</v>
      </c>
      <c r="J5193" s="4">
        <v>21975</v>
      </c>
    </row>
    <row r="5194" spans="1:10" x14ac:dyDescent="0.3">
      <c r="A5194" t="s">
        <v>9275</v>
      </c>
      <c r="B5194" s="4">
        <v>45663</v>
      </c>
      <c r="C5194" t="s">
        <v>984</v>
      </c>
      <c r="D5194" t="s">
        <v>985</v>
      </c>
      <c r="E5194" t="s">
        <v>39</v>
      </c>
      <c r="F5194" t="s">
        <v>40</v>
      </c>
      <c r="G5194" t="s">
        <v>41</v>
      </c>
      <c r="H5194" t="s">
        <v>8575</v>
      </c>
      <c r="I5194" t="s">
        <v>9274</v>
      </c>
      <c r="J5194" s="4">
        <v>21975</v>
      </c>
    </row>
    <row r="5195" spans="1:10" x14ac:dyDescent="0.3">
      <c r="A5195" t="s">
        <v>9276</v>
      </c>
      <c r="B5195" s="4">
        <v>45663</v>
      </c>
      <c r="C5195" t="s">
        <v>434</v>
      </c>
      <c r="D5195" t="s">
        <v>435</v>
      </c>
      <c r="E5195" t="s">
        <v>39</v>
      </c>
      <c r="F5195" t="s">
        <v>40</v>
      </c>
      <c r="G5195" t="s">
        <v>41</v>
      </c>
      <c r="H5195" t="s">
        <v>8575</v>
      </c>
      <c r="I5195" t="s">
        <v>9274</v>
      </c>
      <c r="J5195" s="4">
        <v>21975</v>
      </c>
    </row>
    <row r="5196" spans="1:10" x14ac:dyDescent="0.3">
      <c r="A5196" t="s">
        <v>9277</v>
      </c>
      <c r="B5196" s="4">
        <v>45663</v>
      </c>
      <c r="C5196" t="s">
        <v>7764</v>
      </c>
      <c r="D5196" t="s">
        <v>9278</v>
      </c>
      <c r="E5196" t="s">
        <v>2085</v>
      </c>
      <c r="F5196" t="s">
        <v>2086</v>
      </c>
      <c r="G5196" t="s">
        <v>1581</v>
      </c>
      <c r="H5196" t="s">
        <v>8575</v>
      </c>
      <c r="I5196" t="s">
        <v>9279</v>
      </c>
      <c r="J5196" s="4">
        <v>29592</v>
      </c>
    </row>
    <row r="5197" spans="1:10" x14ac:dyDescent="0.3">
      <c r="A5197" t="s">
        <v>9280</v>
      </c>
      <c r="B5197" s="4">
        <v>45663</v>
      </c>
      <c r="C5197" t="s">
        <v>1149</v>
      </c>
      <c r="D5197" t="s">
        <v>1150</v>
      </c>
      <c r="E5197" t="s">
        <v>2085</v>
      </c>
      <c r="F5197" t="s">
        <v>2086</v>
      </c>
      <c r="G5197" t="s">
        <v>1581</v>
      </c>
      <c r="H5197" t="s">
        <v>8575</v>
      </c>
      <c r="I5197" t="s">
        <v>9279</v>
      </c>
      <c r="J5197" s="4">
        <v>29592</v>
      </c>
    </row>
    <row r="5198" spans="1:10" x14ac:dyDescent="0.3">
      <c r="A5198" t="s">
        <v>9281</v>
      </c>
      <c r="B5198" s="4">
        <v>45663</v>
      </c>
      <c r="C5198" t="s">
        <v>9282</v>
      </c>
      <c r="D5198" t="s">
        <v>8510</v>
      </c>
      <c r="E5198" t="s">
        <v>9283</v>
      </c>
      <c r="F5198" t="s">
        <v>9284</v>
      </c>
      <c r="G5198" t="s">
        <v>9285</v>
      </c>
      <c r="H5198" t="s">
        <v>8575</v>
      </c>
      <c r="I5198" t="s">
        <v>9286</v>
      </c>
      <c r="J5198" s="4">
        <v>19171</v>
      </c>
    </row>
    <row r="5199" spans="1:10" x14ac:dyDescent="0.3">
      <c r="A5199" t="s">
        <v>9287</v>
      </c>
      <c r="B5199" s="4">
        <v>45663</v>
      </c>
      <c r="C5199" t="s">
        <v>6859</v>
      </c>
      <c r="D5199" t="s">
        <v>9288</v>
      </c>
      <c r="E5199" t="s">
        <v>9283</v>
      </c>
      <c r="F5199" t="s">
        <v>9284</v>
      </c>
      <c r="G5199" t="s">
        <v>9285</v>
      </c>
      <c r="H5199" t="s">
        <v>8575</v>
      </c>
      <c r="I5199" t="s">
        <v>9286</v>
      </c>
      <c r="J5199" s="4">
        <v>19171</v>
      </c>
    </row>
    <row r="5200" spans="1:10" x14ac:dyDescent="0.3">
      <c r="A5200" t="s">
        <v>9289</v>
      </c>
      <c r="B5200" s="4">
        <v>45663</v>
      </c>
      <c r="C5200" t="s">
        <v>4561</v>
      </c>
      <c r="D5200" t="s">
        <v>8656</v>
      </c>
      <c r="E5200" t="s">
        <v>7030</v>
      </c>
      <c r="F5200" t="s">
        <v>7031</v>
      </c>
      <c r="G5200" t="s">
        <v>1581</v>
      </c>
      <c r="H5200" t="s">
        <v>8575</v>
      </c>
      <c r="I5200" t="s">
        <v>9290</v>
      </c>
      <c r="J5200" s="4">
        <v>22946</v>
      </c>
    </row>
    <row r="5201" spans="1:10" x14ac:dyDescent="0.3">
      <c r="A5201" t="s">
        <v>9291</v>
      </c>
      <c r="B5201" s="4">
        <v>45663</v>
      </c>
      <c r="C5201" t="s">
        <v>9292</v>
      </c>
      <c r="D5201" t="s">
        <v>9293</v>
      </c>
      <c r="E5201" t="s">
        <v>9294</v>
      </c>
      <c r="F5201" t="s">
        <v>9295</v>
      </c>
      <c r="G5201" t="s">
        <v>1574</v>
      </c>
      <c r="H5201" t="s">
        <v>8575</v>
      </c>
      <c r="I5201" t="s">
        <v>9296</v>
      </c>
      <c r="J5201" s="4">
        <v>21019</v>
      </c>
    </row>
    <row r="5202" spans="1:10" x14ac:dyDescent="0.3">
      <c r="A5202" t="s">
        <v>9297</v>
      </c>
      <c r="B5202" s="4">
        <v>45663</v>
      </c>
      <c r="C5202" t="s">
        <v>9298</v>
      </c>
      <c r="D5202" t="s">
        <v>9299</v>
      </c>
      <c r="E5202" t="s">
        <v>204</v>
      </c>
      <c r="F5202" t="s">
        <v>205</v>
      </c>
      <c r="G5202" t="s">
        <v>206</v>
      </c>
      <c r="H5202" t="s">
        <v>8575</v>
      </c>
      <c r="I5202" t="s">
        <v>8657</v>
      </c>
      <c r="J5202" s="4">
        <v>25546</v>
      </c>
    </row>
    <row r="5203" spans="1:10" x14ac:dyDescent="0.3">
      <c r="A5203" t="s">
        <v>9300</v>
      </c>
      <c r="B5203" s="4">
        <v>45663</v>
      </c>
      <c r="C5203" t="s">
        <v>2621</v>
      </c>
      <c r="D5203" t="s">
        <v>8937</v>
      </c>
      <c r="E5203" t="s">
        <v>9301</v>
      </c>
      <c r="F5203" t="s">
        <v>9302</v>
      </c>
      <c r="G5203" t="s">
        <v>1574</v>
      </c>
      <c r="H5203" t="s">
        <v>8575</v>
      </c>
      <c r="I5203" t="s">
        <v>8657</v>
      </c>
      <c r="J5203" s="4">
        <v>25546</v>
      </c>
    </row>
    <row r="5204" spans="1:10" x14ac:dyDescent="0.3">
      <c r="A5204" t="s">
        <v>9303</v>
      </c>
      <c r="B5204" s="4">
        <v>45663</v>
      </c>
      <c r="C5204" t="s">
        <v>85</v>
      </c>
      <c r="D5204" t="s">
        <v>86</v>
      </c>
      <c r="E5204" t="s">
        <v>204</v>
      </c>
      <c r="F5204" t="s">
        <v>205</v>
      </c>
      <c r="G5204" t="s">
        <v>206</v>
      </c>
      <c r="H5204" t="s">
        <v>8575</v>
      </c>
      <c r="I5204" t="s">
        <v>9304</v>
      </c>
      <c r="J5204" s="4">
        <v>21492</v>
      </c>
    </row>
    <row r="5205" spans="1:10" x14ac:dyDescent="0.3">
      <c r="A5205" t="s">
        <v>9305</v>
      </c>
      <c r="B5205" s="4">
        <v>45663</v>
      </c>
      <c r="C5205" t="s">
        <v>1646</v>
      </c>
      <c r="D5205" t="s">
        <v>9306</v>
      </c>
      <c r="E5205" t="s">
        <v>204</v>
      </c>
      <c r="F5205" t="s">
        <v>205</v>
      </c>
      <c r="G5205" t="s">
        <v>206</v>
      </c>
      <c r="H5205" t="s">
        <v>8575</v>
      </c>
      <c r="I5205" t="s">
        <v>9304</v>
      </c>
      <c r="J5205" s="4">
        <v>21492</v>
      </c>
    </row>
    <row r="5206" spans="1:10" x14ac:dyDescent="0.3">
      <c r="A5206" t="s">
        <v>9307</v>
      </c>
      <c r="B5206" s="4">
        <v>45663</v>
      </c>
      <c r="C5206" t="s">
        <v>8375</v>
      </c>
      <c r="D5206" t="s">
        <v>5040</v>
      </c>
      <c r="E5206" t="s">
        <v>204</v>
      </c>
      <c r="F5206" t="s">
        <v>205</v>
      </c>
      <c r="G5206" t="s">
        <v>206</v>
      </c>
      <c r="H5206" t="s">
        <v>8575</v>
      </c>
      <c r="I5206" t="s">
        <v>9308</v>
      </c>
      <c r="J5206" s="4">
        <v>25011</v>
      </c>
    </row>
    <row r="5207" spans="1:10" x14ac:dyDescent="0.3">
      <c r="A5207" t="s">
        <v>9309</v>
      </c>
      <c r="B5207" s="4">
        <v>45663</v>
      </c>
      <c r="C5207" t="s">
        <v>8740</v>
      </c>
      <c r="D5207" t="s">
        <v>8741</v>
      </c>
      <c r="E5207" t="s">
        <v>1579</v>
      </c>
      <c r="F5207" t="s">
        <v>1580</v>
      </c>
      <c r="G5207" t="s">
        <v>1581</v>
      </c>
      <c r="H5207" t="s">
        <v>8575</v>
      </c>
      <c r="I5207" t="s">
        <v>9310</v>
      </c>
      <c r="J5207" s="4">
        <v>35424</v>
      </c>
    </row>
    <row r="5208" spans="1:10" x14ac:dyDescent="0.3">
      <c r="A5208" t="s">
        <v>9311</v>
      </c>
      <c r="B5208" s="4">
        <v>45663</v>
      </c>
      <c r="C5208" t="s">
        <v>75</v>
      </c>
      <c r="D5208" t="s">
        <v>6706</v>
      </c>
      <c r="E5208" t="s">
        <v>9312</v>
      </c>
      <c r="F5208" t="s">
        <v>9313</v>
      </c>
      <c r="G5208" t="s">
        <v>9314</v>
      </c>
      <c r="H5208" t="s">
        <v>8575</v>
      </c>
      <c r="I5208" t="s">
        <v>8657</v>
      </c>
      <c r="J5208" s="4">
        <v>25546</v>
      </c>
    </row>
    <row r="5209" spans="1:10" x14ac:dyDescent="0.3">
      <c r="A5209" t="s">
        <v>9315</v>
      </c>
      <c r="B5209" s="4">
        <v>45663</v>
      </c>
      <c r="C5209" t="s">
        <v>7087</v>
      </c>
      <c r="D5209" t="s">
        <v>7088</v>
      </c>
      <c r="E5209" t="s">
        <v>1579</v>
      </c>
      <c r="F5209" t="s">
        <v>1580</v>
      </c>
      <c r="G5209" t="s">
        <v>1581</v>
      </c>
      <c r="H5209" t="s">
        <v>8575</v>
      </c>
      <c r="I5209" t="s">
        <v>9316</v>
      </c>
      <c r="J5209" s="4">
        <v>14337</v>
      </c>
    </row>
    <row r="5210" spans="1:10" x14ac:dyDescent="0.3">
      <c r="A5210" t="s">
        <v>9317</v>
      </c>
      <c r="B5210" s="4">
        <v>45664</v>
      </c>
      <c r="C5210" t="s">
        <v>9318</v>
      </c>
      <c r="D5210" t="s">
        <v>9319</v>
      </c>
      <c r="E5210" t="s">
        <v>204</v>
      </c>
      <c r="F5210" t="s">
        <v>205</v>
      </c>
      <c r="G5210" t="s">
        <v>206</v>
      </c>
      <c r="H5210" t="s">
        <v>8575</v>
      </c>
      <c r="I5210" t="s">
        <v>9158</v>
      </c>
      <c r="J5210" s="4">
        <v>23707</v>
      </c>
    </row>
    <row r="5211" spans="1:10" x14ac:dyDescent="0.3">
      <c r="A5211" t="s">
        <v>9320</v>
      </c>
      <c r="B5211" s="4">
        <v>45664</v>
      </c>
      <c r="C5211" t="s">
        <v>704</v>
      </c>
      <c r="D5211" t="s">
        <v>9035</v>
      </c>
      <c r="E5211" t="s">
        <v>698</v>
      </c>
      <c r="F5211" t="s">
        <v>699</v>
      </c>
      <c r="G5211" t="s">
        <v>700</v>
      </c>
      <c r="H5211" t="s">
        <v>8575</v>
      </c>
      <c r="I5211" t="s">
        <v>8597</v>
      </c>
      <c r="J5211" s="4">
        <v>26619</v>
      </c>
    </row>
    <row r="5212" spans="1:10" x14ac:dyDescent="0.3">
      <c r="A5212" t="s">
        <v>9321</v>
      </c>
      <c r="B5212" s="4">
        <v>45664</v>
      </c>
      <c r="C5212" t="s">
        <v>9322</v>
      </c>
      <c r="D5212" t="s">
        <v>9323</v>
      </c>
      <c r="E5212" t="s">
        <v>204</v>
      </c>
      <c r="F5212" t="s">
        <v>205</v>
      </c>
      <c r="G5212" t="s">
        <v>206</v>
      </c>
      <c r="H5212" t="s">
        <v>8575</v>
      </c>
      <c r="I5212" t="s">
        <v>9269</v>
      </c>
      <c r="J5212" s="4">
        <v>30597</v>
      </c>
    </row>
    <row r="5213" spans="1:10" x14ac:dyDescent="0.3">
      <c r="A5213" t="s">
        <v>9324</v>
      </c>
      <c r="B5213" s="4">
        <v>45664</v>
      </c>
      <c r="C5213" t="s">
        <v>270</v>
      </c>
      <c r="D5213" t="s">
        <v>271</v>
      </c>
      <c r="E5213" t="s">
        <v>204</v>
      </c>
      <c r="F5213" t="s">
        <v>205</v>
      </c>
      <c r="G5213" t="s">
        <v>206</v>
      </c>
      <c r="H5213" t="s">
        <v>8575</v>
      </c>
      <c r="I5213" t="s">
        <v>9325</v>
      </c>
      <c r="J5213" s="4">
        <v>34793</v>
      </c>
    </row>
    <row r="5214" spans="1:10" x14ac:dyDescent="0.3">
      <c r="A5214" t="s">
        <v>9326</v>
      </c>
      <c r="B5214" s="4">
        <v>45664</v>
      </c>
      <c r="C5214" t="s">
        <v>250</v>
      </c>
      <c r="D5214" t="s">
        <v>251</v>
      </c>
      <c r="E5214" t="s">
        <v>204</v>
      </c>
      <c r="F5214" t="s">
        <v>205</v>
      </c>
      <c r="G5214" t="s">
        <v>206</v>
      </c>
      <c r="H5214" t="s">
        <v>8575</v>
      </c>
      <c r="I5214" t="s">
        <v>9269</v>
      </c>
      <c r="J5214" s="4">
        <v>30597</v>
      </c>
    </row>
    <row r="5215" spans="1:10" x14ac:dyDescent="0.3">
      <c r="A5215" t="s">
        <v>9327</v>
      </c>
      <c r="B5215" s="4">
        <v>45664</v>
      </c>
      <c r="C5215" t="s">
        <v>2110</v>
      </c>
      <c r="D5215" t="s">
        <v>9328</v>
      </c>
      <c r="E5215" t="s">
        <v>204</v>
      </c>
      <c r="F5215" t="s">
        <v>205</v>
      </c>
      <c r="G5215" t="s">
        <v>206</v>
      </c>
      <c r="H5215" t="s">
        <v>8575</v>
      </c>
      <c r="I5215" t="s">
        <v>9269</v>
      </c>
      <c r="J5215" s="4">
        <v>30597</v>
      </c>
    </row>
    <row r="5216" spans="1:10" x14ac:dyDescent="0.3">
      <c r="A5216" t="s">
        <v>9329</v>
      </c>
      <c r="B5216" s="4">
        <v>45664</v>
      </c>
      <c r="C5216" t="s">
        <v>422</v>
      </c>
      <c r="D5216" t="s">
        <v>9330</v>
      </c>
      <c r="E5216" t="s">
        <v>204</v>
      </c>
      <c r="F5216" t="s">
        <v>205</v>
      </c>
      <c r="G5216" t="s">
        <v>206</v>
      </c>
      <c r="H5216" t="s">
        <v>8575</v>
      </c>
      <c r="I5216" t="s">
        <v>9269</v>
      </c>
      <c r="J5216" s="4">
        <v>30597</v>
      </c>
    </row>
    <row r="5217" spans="1:10" x14ac:dyDescent="0.3">
      <c r="A5217" t="s">
        <v>9331</v>
      </c>
      <c r="B5217" s="4">
        <v>45664</v>
      </c>
      <c r="C5217" t="s">
        <v>434</v>
      </c>
      <c r="D5217" t="s">
        <v>435</v>
      </c>
      <c r="E5217" t="s">
        <v>204</v>
      </c>
      <c r="F5217" t="s">
        <v>205</v>
      </c>
      <c r="G5217" t="s">
        <v>206</v>
      </c>
      <c r="H5217" t="s">
        <v>8575</v>
      </c>
      <c r="I5217" t="s">
        <v>9233</v>
      </c>
      <c r="J5217" s="4">
        <v>31048</v>
      </c>
    </row>
    <row r="5218" spans="1:10" x14ac:dyDescent="0.3">
      <c r="A5218" t="s">
        <v>9332</v>
      </c>
      <c r="B5218" s="4">
        <v>45664</v>
      </c>
      <c r="C5218" t="s">
        <v>419</v>
      </c>
      <c r="D5218" t="s">
        <v>8644</v>
      </c>
      <c r="E5218" t="s">
        <v>204</v>
      </c>
      <c r="F5218" t="s">
        <v>205</v>
      </c>
      <c r="G5218" t="s">
        <v>206</v>
      </c>
      <c r="H5218" t="s">
        <v>8575</v>
      </c>
      <c r="I5218" t="s">
        <v>9233</v>
      </c>
      <c r="J5218" s="4">
        <v>31048</v>
      </c>
    </row>
    <row r="5219" spans="1:10" x14ac:dyDescent="0.3">
      <c r="A5219" t="s">
        <v>9333</v>
      </c>
      <c r="B5219" s="4">
        <v>45664</v>
      </c>
      <c r="C5219" t="s">
        <v>139</v>
      </c>
      <c r="D5219" t="s">
        <v>140</v>
      </c>
      <c r="E5219" t="s">
        <v>204</v>
      </c>
      <c r="F5219" t="s">
        <v>205</v>
      </c>
      <c r="G5219" t="s">
        <v>206</v>
      </c>
      <c r="H5219" t="s">
        <v>8575</v>
      </c>
      <c r="I5219" t="s">
        <v>8622</v>
      </c>
      <c r="J5219" s="4">
        <v>18934</v>
      </c>
    </row>
    <row r="5220" spans="1:10" x14ac:dyDescent="0.3">
      <c r="A5220" t="s">
        <v>9334</v>
      </c>
      <c r="B5220" s="4">
        <v>45664</v>
      </c>
      <c r="C5220" t="s">
        <v>380</v>
      </c>
      <c r="D5220" t="s">
        <v>9198</v>
      </c>
      <c r="E5220" t="s">
        <v>204</v>
      </c>
      <c r="F5220" t="s">
        <v>205</v>
      </c>
      <c r="G5220" t="s">
        <v>206</v>
      </c>
      <c r="H5220" t="s">
        <v>8575</v>
      </c>
      <c r="I5220" t="s">
        <v>9078</v>
      </c>
      <c r="J5220" s="4">
        <v>21704</v>
      </c>
    </row>
    <row r="5221" spans="1:10" x14ac:dyDescent="0.3">
      <c r="A5221" t="s">
        <v>9335</v>
      </c>
      <c r="B5221" s="4">
        <v>45664</v>
      </c>
      <c r="C5221" t="s">
        <v>1934</v>
      </c>
      <c r="D5221" t="s">
        <v>1935</v>
      </c>
      <c r="E5221" t="s">
        <v>204</v>
      </c>
      <c r="F5221" t="s">
        <v>205</v>
      </c>
      <c r="G5221" t="s">
        <v>206</v>
      </c>
      <c r="H5221" t="s">
        <v>8575</v>
      </c>
      <c r="I5221" t="s">
        <v>9336</v>
      </c>
      <c r="J5221" s="4">
        <v>18702</v>
      </c>
    </row>
    <row r="5222" spans="1:10" x14ac:dyDescent="0.3">
      <c r="A5222" t="s">
        <v>9337</v>
      </c>
      <c r="B5222" s="4">
        <v>45664</v>
      </c>
      <c r="C5222" t="s">
        <v>8955</v>
      </c>
      <c r="D5222" t="s">
        <v>8956</v>
      </c>
      <c r="E5222" t="s">
        <v>1579</v>
      </c>
      <c r="F5222" t="s">
        <v>1580</v>
      </c>
      <c r="G5222" t="s">
        <v>1581</v>
      </c>
      <c r="H5222" t="s">
        <v>8575</v>
      </c>
      <c r="I5222" t="s">
        <v>9338</v>
      </c>
      <c r="J5222" s="4">
        <v>16441</v>
      </c>
    </row>
    <row r="5223" spans="1:10" x14ac:dyDescent="0.3">
      <c r="A5223" t="s">
        <v>9339</v>
      </c>
      <c r="B5223" s="4">
        <v>45664</v>
      </c>
      <c r="C5223" t="s">
        <v>692</v>
      </c>
      <c r="D5223" t="s">
        <v>1048</v>
      </c>
      <c r="E5223" t="s">
        <v>1579</v>
      </c>
      <c r="F5223" t="s">
        <v>1580</v>
      </c>
      <c r="G5223" t="s">
        <v>1581</v>
      </c>
      <c r="H5223" t="s">
        <v>8575</v>
      </c>
      <c r="I5223" t="s">
        <v>8585</v>
      </c>
      <c r="J5223" s="4">
        <v>21496</v>
      </c>
    </row>
    <row r="5224" spans="1:10" x14ac:dyDescent="0.3">
      <c r="A5224" t="s">
        <v>9340</v>
      </c>
      <c r="B5224" s="4">
        <v>45664</v>
      </c>
      <c r="C5224" t="s">
        <v>490</v>
      </c>
      <c r="D5224" t="s">
        <v>491</v>
      </c>
      <c r="E5224" t="s">
        <v>204</v>
      </c>
      <c r="F5224" t="s">
        <v>205</v>
      </c>
      <c r="G5224" t="s">
        <v>206</v>
      </c>
      <c r="H5224" t="s">
        <v>8575</v>
      </c>
      <c r="I5224" t="s">
        <v>9341</v>
      </c>
      <c r="J5224" s="4">
        <v>20995</v>
      </c>
    </row>
    <row r="5225" spans="1:10" x14ac:dyDescent="0.3">
      <c r="A5225" t="s">
        <v>9342</v>
      </c>
      <c r="B5225" s="4">
        <v>45664</v>
      </c>
      <c r="C5225" t="s">
        <v>474</v>
      </c>
      <c r="D5225" t="s">
        <v>8570</v>
      </c>
      <c r="E5225" t="s">
        <v>204</v>
      </c>
      <c r="F5225" t="s">
        <v>205</v>
      </c>
      <c r="G5225" t="s">
        <v>206</v>
      </c>
      <c r="H5225" t="s">
        <v>8575</v>
      </c>
      <c r="I5225" t="s">
        <v>8920</v>
      </c>
      <c r="J5225" s="4">
        <v>30224</v>
      </c>
    </row>
    <row r="5226" spans="1:10" x14ac:dyDescent="0.3">
      <c r="A5226" t="s">
        <v>9343</v>
      </c>
      <c r="B5226" s="4">
        <v>45664</v>
      </c>
      <c r="C5226" t="s">
        <v>60</v>
      </c>
      <c r="D5226" t="s">
        <v>8595</v>
      </c>
      <c r="E5226" t="s">
        <v>204</v>
      </c>
      <c r="F5226" t="s">
        <v>205</v>
      </c>
      <c r="G5226" t="s">
        <v>206</v>
      </c>
      <c r="H5226" t="s">
        <v>8575</v>
      </c>
      <c r="I5226" t="s">
        <v>9344</v>
      </c>
      <c r="J5226" s="4">
        <v>23400</v>
      </c>
    </row>
    <row r="5227" spans="1:10" x14ac:dyDescent="0.3">
      <c r="A5227" t="s">
        <v>9345</v>
      </c>
      <c r="B5227" s="4">
        <v>45664</v>
      </c>
      <c r="C5227" t="s">
        <v>3123</v>
      </c>
      <c r="D5227" t="s">
        <v>5531</v>
      </c>
      <c r="E5227" t="s">
        <v>51</v>
      </c>
      <c r="F5227" t="s">
        <v>52</v>
      </c>
      <c r="G5227" t="s">
        <v>53</v>
      </c>
      <c r="H5227" t="s">
        <v>8575</v>
      </c>
      <c r="I5227" t="s">
        <v>9247</v>
      </c>
      <c r="J5227" s="4">
        <v>18454</v>
      </c>
    </row>
    <row r="5228" spans="1:10" x14ac:dyDescent="0.3">
      <c r="A5228" t="s">
        <v>9346</v>
      </c>
      <c r="B5228" s="4">
        <v>45664</v>
      </c>
      <c r="C5228" t="s">
        <v>9347</v>
      </c>
      <c r="D5228" t="s">
        <v>9348</v>
      </c>
      <c r="E5228" t="s">
        <v>9349</v>
      </c>
      <c r="F5228" t="s">
        <v>9350</v>
      </c>
      <c r="G5228" t="s">
        <v>9351</v>
      </c>
      <c r="H5228" t="s">
        <v>8575</v>
      </c>
      <c r="I5228" t="s">
        <v>9247</v>
      </c>
      <c r="J5228" s="4">
        <v>18454</v>
      </c>
    </row>
    <row r="5229" spans="1:10" x14ac:dyDescent="0.3">
      <c r="A5229" t="s">
        <v>9352</v>
      </c>
      <c r="B5229" s="4">
        <v>45664</v>
      </c>
      <c r="C5229" t="s">
        <v>9353</v>
      </c>
      <c r="D5229" t="s">
        <v>9354</v>
      </c>
      <c r="E5229" t="s">
        <v>51</v>
      </c>
      <c r="F5229" t="s">
        <v>52</v>
      </c>
      <c r="G5229" t="s">
        <v>53</v>
      </c>
      <c r="H5229" t="s">
        <v>8575</v>
      </c>
      <c r="I5229" t="s">
        <v>9164</v>
      </c>
      <c r="J5229" s="4">
        <v>20524</v>
      </c>
    </row>
    <row r="5230" spans="1:10" x14ac:dyDescent="0.3">
      <c r="A5230" t="s">
        <v>9355</v>
      </c>
      <c r="B5230" s="4">
        <v>45664</v>
      </c>
      <c r="C5230" t="s">
        <v>447</v>
      </c>
      <c r="D5230" t="s">
        <v>9356</v>
      </c>
      <c r="E5230" t="s">
        <v>51</v>
      </c>
      <c r="F5230" t="s">
        <v>52</v>
      </c>
      <c r="G5230" t="s">
        <v>53</v>
      </c>
      <c r="H5230" t="s">
        <v>8575</v>
      </c>
      <c r="I5230" t="s">
        <v>9164</v>
      </c>
      <c r="J5230" s="4">
        <v>20524</v>
      </c>
    </row>
    <row r="5231" spans="1:10" x14ac:dyDescent="0.3">
      <c r="A5231" t="s">
        <v>9357</v>
      </c>
      <c r="B5231" s="4">
        <v>45664</v>
      </c>
      <c r="C5231" t="s">
        <v>9358</v>
      </c>
      <c r="D5231" t="s">
        <v>9359</v>
      </c>
      <c r="E5231" t="s">
        <v>51</v>
      </c>
      <c r="F5231" t="s">
        <v>52</v>
      </c>
      <c r="G5231" t="s">
        <v>53</v>
      </c>
      <c r="H5231" t="s">
        <v>8575</v>
      </c>
      <c r="I5231" t="s">
        <v>9164</v>
      </c>
      <c r="J5231" s="4">
        <v>20524</v>
      </c>
    </row>
    <row r="5232" spans="1:10" x14ac:dyDescent="0.3">
      <c r="A5232" t="s">
        <v>9360</v>
      </c>
      <c r="B5232" s="4">
        <v>45664</v>
      </c>
      <c r="C5232" t="s">
        <v>4022</v>
      </c>
      <c r="D5232" t="s">
        <v>9361</v>
      </c>
      <c r="E5232" t="s">
        <v>51</v>
      </c>
      <c r="F5232" t="s">
        <v>52</v>
      </c>
      <c r="G5232" t="s">
        <v>53</v>
      </c>
      <c r="H5232" t="s">
        <v>8575</v>
      </c>
      <c r="I5232" t="s">
        <v>9164</v>
      </c>
      <c r="J5232" s="4">
        <v>20524</v>
      </c>
    </row>
    <row r="5233" spans="1:10" x14ac:dyDescent="0.3">
      <c r="A5233" t="s">
        <v>9362</v>
      </c>
      <c r="B5233" s="4">
        <v>45664</v>
      </c>
      <c r="C5233" t="s">
        <v>9363</v>
      </c>
      <c r="D5233" t="s">
        <v>9364</v>
      </c>
      <c r="E5233" t="s">
        <v>51</v>
      </c>
      <c r="F5233" t="s">
        <v>52</v>
      </c>
      <c r="G5233" t="s">
        <v>53</v>
      </c>
      <c r="H5233" t="s">
        <v>8575</v>
      </c>
      <c r="I5233" t="s">
        <v>9164</v>
      </c>
      <c r="J5233" s="4">
        <v>20524</v>
      </c>
    </row>
    <row r="5234" spans="1:10" x14ac:dyDescent="0.3">
      <c r="A5234" t="s">
        <v>9365</v>
      </c>
      <c r="B5234" s="4">
        <v>45664</v>
      </c>
      <c r="C5234" t="s">
        <v>987</v>
      </c>
      <c r="D5234" t="s">
        <v>988</v>
      </c>
      <c r="E5234" t="s">
        <v>51</v>
      </c>
      <c r="F5234" t="s">
        <v>52</v>
      </c>
      <c r="G5234" t="s">
        <v>53</v>
      </c>
      <c r="H5234" t="s">
        <v>8575</v>
      </c>
      <c r="I5234" t="s">
        <v>9164</v>
      </c>
      <c r="J5234" s="4">
        <v>20524</v>
      </c>
    </row>
    <row r="5235" spans="1:10" x14ac:dyDescent="0.3">
      <c r="A5235" t="s">
        <v>9366</v>
      </c>
      <c r="B5235" s="4">
        <v>45664</v>
      </c>
      <c r="C5235" t="s">
        <v>525</v>
      </c>
      <c r="D5235" t="s">
        <v>526</v>
      </c>
      <c r="E5235" t="s">
        <v>1579</v>
      </c>
      <c r="F5235" t="s">
        <v>1580</v>
      </c>
      <c r="G5235" t="s">
        <v>1581</v>
      </c>
      <c r="H5235" t="s">
        <v>8575</v>
      </c>
      <c r="I5235" t="s">
        <v>9213</v>
      </c>
      <c r="J5235" s="4">
        <v>17364</v>
      </c>
    </row>
    <row r="5236" spans="1:10" x14ac:dyDescent="0.3">
      <c r="A5236" t="s">
        <v>9367</v>
      </c>
      <c r="B5236" s="4">
        <v>45664</v>
      </c>
      <c r="C5236" t="s">
        <v>590</v>
      </c>
      <c r="D5236" t="s">
        <v>7504</v>
      </c>
      <c r="E5236" t="s">
        <v>51</v>
      </c>
      <c r="F5236" t="s">
        <v>52</v>
      </c>
      <c r="G5236" t="s">
        <v>53</v>
      </c>
      <c r="H5236" t="s">
        <v>8575</v>
      </c>
      <c r="I5236" t="s">
        <v>9368</v>
      </c>
      <c r="J5236" s="4">
        <v>19513</v>
      </c>
    </row>
    <row r="5237" spans="1:10" x14ac:dyDescent="0.3">
      <c r="A5237" t="s">
        <v>9369</v>
      </c>
      <c r="B5237" s="4">
        <v>45664</v>
      </c>
      <c r="C5237" t="s">
        <v>680</v>
      </c>
      <c r="D5237" t="s">
        <v>9370</v>
      </c>
      <c r="E5237" t="s">
        <v>51</v>
      </c>
      <c r="F5237" t="s">
        <v>52</v>
      </c>
      <c r="G5237" t="s">
        <v>53</v>
      </c>
      <c r="H5237" t="s">
        <v>8575</v>
      </c>
      <c r="I5237" t="s">
        <v>9368</v>
      </c>
      <c r="J5237" s="4">
        <v>19513</v>
      </c>
    </row>
    <row r="5238" spans="1:10" x14ac:dyDescent="0.3">
      <c r="A5238" t="s">
        <v>9371</v>
      </c>
      <c r="B5238" s="4">
        <v>45664</v>
      </c>
      <c r="C5238" t="s">
        <v>545</v>
      </c>
      <c r="D5238" t="s">
        <v>546</v>
      </c>
      <c r="E5238" t="s">
        <v>51</v>
      </c>
      <c r="F5238" t="s">
        <v>52</v>
      </c>
      <c r="G5238" t="s">
        <v>53</v>
      </c>
      <c r="H5238" t="s">
        <v>8575</v>
      </c>
      <c r="I5238" t="s">
        <v>9368</v>
      </c>
      <c r="J5238" s="4">
        <v>19513</v>
      </c>
    </row>
    <row r="5239" spans="1:10" x14ac:dyDescent="0.3">
      <c r="A5239" t="s">
        <v>9372</v>
      </c>
      <c r="B5239" s="4">
        <v>45664</v>
      </c>
      <c r="C5239" t="s">
        <v>899</v>
      </c>
      <c r="D5239" t="s">
        <v>900</v>
      </c>
      <c r="E5239" t="s">
        <v>2085</v>
      </c>
      <c r="F5239" t="s">
        <v>2086</v>
      </c>
      <c r="G5239" t="s">
        <v>1581</v>
      </c>
      <c r="H5239" t="s">
        <v>8575</v>
      </c>
      <c r="I5239" t="s">
        <v>9373</v>
      </c>
      <c r="J5239" s="4">
        <v>20608</v>
      </c>
    </row>
    <row r="5240" spans="1:10" x14ac:dyDescent="0.3">
      <c r="A5240" t="s">
        <v>9374</v>
      </c>
      <c r="B5240" s="4">
        <v>45664</v>
      </c>
      <c r="C5240" t="s">
        <v>8375</v>
      </c>
      <c r="D5240" t="s">
        <v>5040</v>
      </c>
      <c r="E5240" t="s">
        <v>204</v>
      </c>
      <c r="F5240" t="s">
        <v>205</v>
      </c>
      <c r="G5240" t="s">
        <v>206</v>
      </c>
      <c r="H5240" t="s">
        <v>8575</v>
      </c>
      <c r="I5240" t="s">
        <v>8622</v>
      </c>
      <c r="J5240" s="4">
        <v>18934</v>
      </c>
    </row>
    <row r="5241" spans="1:10" x14ac:dyDescent="0.3">
      <c r="A5241" t="s">
        <v>9375</v>
      </c>
      <c r="B5241" s="4">
        <v>45664</v>
      </c>
      <c r="C5241" t="s">
        <v>3489</v>
      </c>
      <c r="D5241" t="s">
        <v>8985</v>
      </c>
      <c r="E5241" t="s">
        <v>204</v>
      </c>
      <c r="F5241" t="s">
        <v>205</v>
      </c>
      <c r="G5241" t="s">
        <v>206</v>
      </c>
      <c r="H5241" t="s">
        <v>8575</v>
      </c>
      <c r="I5241" t="s">
        <v>9376</v>
      </c>
      <c r="J5241" s="4">
        <v>19405</v>
      </c>
    </row>
    <row r="5242" spans="1:10" x14ac:dyDescent="0.3">
      <c r="A5242" t="s">
        <v>9377</v>
      </c>
      <c r="B5242" s="4">
        <v>45664</v>
      </c>
      <c r="C5242" t="s">
        <v>8740</v>
      </c>
      <c r="D5242" t="s">
        <v>8741</v>
      </c>
      <c r="E5242" t="s">
        <v>2372</v>
      </c>
      <c r="F5242" t="s">
        <v>2373</v>
      </c>
      <c r="G5242" t="s">
        <v>1581</v>
      </c>
      <c r="H5242" t="s">
        <v>8575</v>
      </c>
      <c r="I5242" t="s">
        <v>9376</v>
      </c>
      <c r="J5242" s="4">
        <v>19405</v>
      </c>
    </row>
    <row r="5243" spans="1:10" x14ac:dyDescent="0.3">
      <c r="A5243" t="s">
        <v>9378</v>
      </c>
      <c r="B5243" s="4">
        <v>45664</v>
      </c>
      <c r="C5243" t="s">
        <v>520</v>
      </c>
      <c r="D5243" t="s">
        <v>8664</v>
      </c>
      <c r="E5243" t="s">
        <v>204</v>
      </c>
      <c r="F5243" t="s">
        <v>205</v>
      </c>
      <c r="G5243" t="s">
        <v>206</v>
      </c>
      <c r="H5243" t="s">
        <v>8575</v>
      </c>
      <c r="I5243" t="s">
        <v>9376</v>
      </c>
      <c r="J5243" s="4">
        <v>19405</v>
      </c>
    </row>
    <row r="5244" spans="1:10" x14ac:dyDescent="0.3">
      <c r="A5244" t="s">
        <v>9379</v>
      </c>
      <c r="B5244" s="4">
        <v>45664</v>
      </c>
      <c r="C5244" t="s">
        <v>8740</v>
      </c>
      <c r="D5244" t="s">
        <v>8741</v>
      </c>
      <c r="E5244" t="s">
        <v>1579</v>
      </c>
      <c r="F5244" t="s">
        <v>1580</v>
      </c>
      <c r="G5244" t="s">
        <v>1581</v>
      </c>
      <c r="H5244" t="s">
        <v>8575</v>
      </c>
      <c r="I5244" t="s">
        <v>9380</v>
      </c>
      <c r="J5244" s="4">
        <v>24330</v>
      </c>
    </row>
    <row r="5245" spans="1:10" x14ac:dyDescent="0.3">
      <c r="A5245" t="s">
        <v>9381</v>
      </c>
      <c r="B5245" s="4">
        <v>45664</v>
      </c>
      <c r="C5245" t="s">
        <v>4857</v>
      </c>
      <c r="D5245" t="s">
        <v>4858</v>
      </c>
      <c r="E5245" t="s">
        <v>7089</v>
      </c>
      <c r="F5245" t="s">
        <v>7090</v>
      </c>
      <c r="G5245" t="s">
        <v>1581</v>
      </c>
      <c r="H5245" t="s">
        <v>8575</v>
      </c>
      <c r="I5245" t="s">
        <v>9382</v>
      </c>
      <c r="J5245" s="4">
        <v>27941</v>
      </c>
    </row>
    <row r="5246" spans="1:10" x14ac:dyDescent="0.3">
      <c r="A5246" t="s">
        <v>9383</v>
      </c>
      <c r="B5246" s="4">
        <v>45664</v>
      </c>
      <c r="C5246" t="s">
        <v>1591</v>
      </c>
      <c r="D5246" t="s">
        <v>7255</v>
      </c>
      <c r="E5246" t="s">
        <v>39</v>
      </c>
      <c r="F5246" t="s">
        <v>40</v>
      </c>
      <c r="G5246" t="s">
        <v>41</v>
      </c>
      <c r="H5246" t="s">
        <v>8575</v>
      </c>
      <c r="I5246" t="s">
        <v>9274</v>
      </c>
      <c r="J5246" s="4">
        <v>21975</v>
      </c>
    </row>
    <row r="5247" spans="1:10" x14ac:dyDescent="0.3">
      <c r="A5247" t="s">
        <v>9384</v>
      </c>
      <c r="B5247" s="4">
        <v>45664</v>
      </c>
      <c r="C5247" t="s">
        <v>4803</v>
      </c>
      <c r="D5247" t="s">
        <v>9385</v>
      </c>
      <c r="E5247" t="s">
        <v>39</v>
      </c>
      <c r="F5247" t="s">
        <v>40</v>
      </c>
      <c r="G5247" t="s">
        <v>41</v>
      </c>
      <c r="H5247" t="s">
        <v>8575</v>
      </c>
      <c r="I5247" t="s">
        <v>9274</v>
      </c>
      <c r="J5247" s="4">
        <v>21975</v>
      </c>
    </row>
    <row r="5248" spans="1:10" x14ac:dyDescent="0.3">
      <c r="A5248" t="s">
        <v>9386</v>
      </c>
      <c r="B5248" s="4">
        <v>45664</v>
      </c>
      <c r="C5248" t="s">
        <v>56</v>
      </c>
      <c r="D5248" t="s">
        <v>57</v>
      </c>
      <c r="E5248" t="s">
        <v>39</v>
      </c>
      <c r="F5248" t="s">
        <v>40</v>
      </c>
      <c r="G5248" t="s">
        <v>41</v>
      </c>
      <c r="H5248" t="s">
        <v>8575</v>
      </c>
      <c r="I5248" t="s">
        <v>9274</v>
      </c>
      <c r="J5248" s="4">
        <v>21975</v>
      </c>
    </row>
    <row r="5249" spans="1:10" x14ac:dyDescent="0.3">
      <c r="A5249" t="s">
        <v>9387</v>
      </c>
      <c r="B5249" s="4">
        <v>45664</v>
      </c>
      <c r="C5249" t="s">
        <v>692</v>
      </c>
      <c r="D5249" t="s">
        <v>733</v>
      </c>
      <c r="E5249" t="s">
        <v>39</v>
      </c>
      <c r="F5249" t="s">
        <v>40</v>
      </c>
      <c r="G5249" t="s">
        <v>41</v>
      </c>
      <c r="H5249" t="s">
        <v>8575</v>
      </c>
      <c r="I5249" t="s">
        <v>9274</v>
      </c>
      <c r="J5249" s="4">
        <v>21975</v>
      </c>
    </row>
    <row r="5250" spans="1:10" x14ac:dyDescent="0.3">
      <c r="A5250" t="s">
        <v>9388</v>
      </c>
      <c r="B5250" s="4">
        <v>45664</v>
      </c>
      <c r="C5250" t="s">
        <v>71</v>
      </c>
      <c r="D5250" t="s">
        <v>7263</v>
      </c>
      <c r="E5250" t="s">
        <v>204</v>
      </c>
      <c r="F5250" t="s">
        <v>205</v>
      </c>
      <c r="G5250" t="s">
        <v>206</v>
      </c>
      <c r="H5250" t="s">
        <v>8575</v>
      </c>
      <c r="I5250" t="s">
        <v>9389</v>
      </c>
      <c r="J5250" s="4">
        <v>20312</v>
      </c>
    </row>
    <row r="5251" spans="1:10" x14ac:dyDescent="0.3">
      <c r="A5251" t="s">
        <v>9390</v>
      </c>
      <c r="B5251" s="4">
        <v>45664</v>
      </c>
      <c r="C5251" t="s">
        <v>4247</v>
      </c>
      <c r="D5251" t="s">
        <v>4248</v>
      </c>
      <c r="E5251" t="s">
        <v>204</v>
      </c>
      <c r="F5251" t="s">
        <v>205</v>
      </c>
      <c r="G5251" t="s">
        <v>206</v>
      </c>
      <c r="H5251" t="s">
        <v>8575</v>
      </c>
      <c r="I5251" t="s">
        <v>9391</v>
      </c>
      <c r="J5251" s="4">
        <v>17749</v>
      </c>
    </row>
    <row r="5252" spans="1:10" x14ac:dyDescent="0.3">
      <c r="A5252" t="s">
        <v>9392</v>
      </c>
      <c r="B5252" s="4">
        <v>45664</v>
      </c>
      <c r="C5252" t="s">
        <v>270</v>
      </c>
      <c r="D5252" t="s">
        <v>271</v>
      </c>
      <c r="E5252" t="s">
        <v>39</v>
      </c>
      <c r="F5252" t="s">
        <v>40</v>
      </c>
      <c r="G5252" t="s">
        <v>41</v>
      </c>
      <c r="H5252" t="s">
        <v>8575</v>
      </c>
      <c r="I5252" t="s">
        <v>9393</v>
      </c>
      <c r="J5252" s="4">
        <v>24847</v>
      </c>
    </row>
    <row r="5253" spans="1:10" x14ac:dyDescent="0.3">
      <c r="A5253" t="s">
        <v>9394</v>
      </c>
      <c r="B5253" s="4">
        <v>45664</v>
      </c>
      <c r="C5253" t="s">
        <v>8740</v>
      </c>
      <c r="D5253" t="s">
        <v>8741</v>
      </c>
      <c r="E5253" t="s">
        <v>7089</v>
      </c>
      <c r="F5253" t="s">
        <v>7090</v>
      </c>
      <c r="G5253" t="s">
        <v>1581</v>
      </c>
      <c r="H5253" t="s">
        <v>8575</v>
      </c>
      <c r="I5253" t="s">
        <v>9395</v>
      </c>
      <c r="J5253" s="4">
        <v>35352</v>
      </c>
    </row>
    <row r="5254" spans="1:10" x14ac:dyDescent="0.3">
      <c r="A5254" t="s">
        <v>9396</v>
      </c>
      <c r="B5254" s="4">
        <v>45664</v>
      </c>
      <c r="C5254" t="s">
        <v>9397</v>
      </c>
      <c r="D5254" t="s">
        <v>9398</v>
      </c>
      <c r="E5254" t="s">
        <v>9399</v>
      </c>
      <c r="F5254" t="s">
        <v>8912</v>
      </c>
      <c r="G5254" t="s">
        <v>8913</v>
      </c>
      <c r="H5254" t="s">
        <v>8575</v>
      </c>
      <c r="I5254" t="s">
        <v>9146</v>
      </c>
      <c r="J5254" s="4">
        <v>17807</v>
      </c>
    </row>
    <row r="5255" spans="1:10" x14ac:dyDescent="0.3">
      <c r="A5255" t="s">
        <v>9400</v>
      </c>
      <c r="B5255" s="4">
        <v>45664</v>
      </c>
      <c r="C5255" t="s">
        <v>9401</v>
      </c>
      <c r="D5255" t="s">
        <v>9402</v>
      </c>
      <c r="E5255" t="s">
        <v>9399</v>
      </c>
      <c r="F5255" t="s">
        <v>8912</v>
      </c>
      <c r="G5255" t="s">
        <v>8913</v>
      </c>
      <c r="H5255" t="s">
        <v>8575</v>
      </c>
      <c r="I5255" t="s">
        <v>9146</v>
      </c>
      <c r="J5255" s="4">
        <v>17807</v>
      </c>
    </row>
    <row r="5256" spans="1:10" x14ac:dyDescent="0.3">
      <c r="A5256" t="s">
        <v>9403</v>
      </c>
      <c r="B5256" s="4">
        <v>45664</v>
      </c>
      <c r="C5256" t="s">
        <v>3513</v>
      </c>
      <c r="D5256" t="s">
        <v>6614</v>
      </c>
      <c r="E5256" t="s">
        <v>9404</v>
      </c>
      <c r="F5256" t="s">
        <v>9405</v>
      </c>
      <c r="G5256" t="s">
        <v>9406</v>
      </c>
      <c r="H5256" t="s">
        <v>8575</v>
      </c>
      <c r="I5256" t="s">
        <v>9407</v>
      </c>
      <c r="J5256" s="4">
        <v>31368</v>
      </c>
    </row>
    <row r="5257" spans="1:10" x14ac:dyDescent="0.3">
      <c r="A5257" t="s">
        <v>9408</v>
      </c>
      <c r="B5257" s="4">
        <v>45664</v>
      </c>
      <c r="C5257" t="s">
        <v>9409</v>
      </c>
      <c r="D5257" t="s">
        <v>9410</v>
      </c>
      <c r="E5257" t="s">
        <v>1049</v>
      </c>
      <c r="F5257" t="s">
        <v>1050</v>
      </c>
      <c r="G5257" t="s">
        <v>1051</v>
      </c>
      <c r="H5257" t="s">
        <v>8575</v>
      </c>
      <c r="I5257" t="s">
        <v>9411</v>
      </c>
      <c r="J5257" s="4">
        <v>22886</v>
      </c>
    </row>
    <row r="5258" spans="1:10" x14ac:dyDescent="0.3">
      <c r="A5258" t="s">
        <v>9412</v>
      </c>
      <c r="B5258" s="4">
        <v>45664</v>
      </c>
      <c r="C5258" t="s">
        <v>8740</v>
      </c>
      <c r="D5258" t="s">
        <v>8741</v>
      </c>
      <c r="E5258" t="s">
        <v>2372</v>
      </c>
      <c r="F5258" t="s">
        <v>2373</v>
      </c>
      <c r="G5258" t="s">
        <v>1581</v>
      </c>
      <c r="H5258" t="s">
        <v>8575</v>
      </c>
      <c r="I5258" t="s">
        <v>9413</v>
      </c>
      <c r="J5258" s="4">
        <v>19004</v>
      </c>
    </row>
    <row r="5259" spans="1:10" x14ac:dyDescent="0.3">
      <c r="A5259" t="s">
        <v>9414</v>
      </c>
      <c r="B5259" s="4">
        <v>45664</v>
      </c>
      <c r="C5259" t="s">
        <v>692</v>
      </c>
      <c r="D5259" t="s">
        <v>1048</v>
      </c>
      <c r="E5259" t="s">
        <v>1049</v>
      </c>
      <c r="F5259" t="s">
        <v>1050</v>
      </c>
      <c r="G5259" t="s">
        <v>1051</v>
      </c>
      <c r="H5259" t="s">
        <v>8575</v>
      </c>
      <c r="I5259" t="s">
        <v>9411</v>
      </c>
      <c r="J5259" s="4">
        <v>22886</v>
      </c>
    </row>
    <row r="5260" spans="1:10" x14ac:dyDescent="0.3">
      <c r="A5260" t="s">
        <v>9415</v>
      </c>
      <c r="B5260" s="4">
        <v>45664</v>
      </c>
      <c r="C5260" t="s">
        <v>8842</v>
      </c>
      <c r="D5260" t="s">
        <v>8843</v>
      </c>
      <c r="E5260" t="s">
        <v>7089</v>
      </c>
      <c r="F5260" t="s">
        <v>7090</v>
      </c>
      <c r="G5260" t="s">
        <v>1581</v>
      </c>
      <c r="H5260" t="s">
        <v>8575</v>
      </c>
      <c r="I5260" t="s">
        <v>9382</v>
      </c>
      <c r="J5260" s="4">
        <v>27941</v>
      </c>
    </row>
    <row r="5261" spans="1:10" x14ac:dyDescent="0.3">
      <c r="A5261" t="s">
        <v>9416</v>
      </c>
      <c r="B5261" s="4">
        <v>45664</v>
      </c>
      <c r="C5261" t="s">
        <v>525</v>
      </c>
      <c r="D5261" t="s">
        <v>526</v>
      </c>
      <c r="E5261" t="s">
        <v>2372</v>
      </c>
      <c r="F5261" t="s">
        <v>2373</v>
      </c>
      <c r="G5261" t="s">
        <v>1581</v>
      </c>
      <c r="H5261" t="s">
        <v>8575</v>
      </c>
      <c r="I5261" t="s">
        <v>9417</v>
      </c>
      <c r="J5261" s="4">
        <v>24549</v>
      </c>
    </row>
    <row r="5262" spans="1:10" x14ac:dyDescent="0.3">
      <c r="A5262" t="s">
        <v>9418</v>
      </c>
      <c r="B5262" s="4">
        <v>45664</v>
      </c>
      <c r="C5262" t="s">
        <v>3542</v>
      </c>
      <c r="D5262" t="s">
        <v>3543</v>
      </c>
      <c r="E5262" t="s">
        <v>2372</v>
      </c>
      <c r="F5262" t="s">
        <v>2373</v>
      </c>
      <c r="G5262" t="s">
        <v>1581</v>
      </c>
      <c r="H5262" t="s">
        <v>8575</v>
      </c>
      <c r="I5262" t="s">
        <v>9417</v>
      </c>
      <c r="J5262" s="4">
        <v>24549</v>
      </c>
    </row>
    <row r="5263" spans="1:10" x14ac:dyDescent="0.3">
      <c r="A5263" t="s">
        <v>9419</v>
      </c>
      <c r="B5263" s="4">
        <v>45664</v>
      </c>
      <c r="C5263" t="s">
        <v>8740</v>
      </c>
      <c r="D5263" t="s">
        <v>8741</v>
      </c>
      <c r="E5263" t="s">
        <v>1579</v>
      </c>
      <c r="F5263" t="s">
        <v>1580</v>
      </c>
      <c r="G5263" t="s">
        <v>1581</v>
      </c>
      <c r="H5263" t="s">
        <v>8575</v>
      </c>
      <c r="I5263" t="s">
        <v>9420</v>
      </c>
      <c r="J5263" s="4">
        <v>22736</v>
      </c>
    </row>
    <row r="5264" spans="1:10" x14ac:dyDescent="0.3">
      <c r="A5264" t="s">
        <v>9421</v>
      </c>
      <c r="B5264" s="4">
        <v>45664</v>
      </c>
      <c r="C5264" t="s">
        <v>739</v>
      </c>
      <c r="D5264" t="s">
        <v>740</v>
      </c>
      <c r="E5264" t="s">
        <v>204</v>
      </c>
      <c r="F5264" t="s">
        <v>205</v>
      </c>
      <c r="G5264" t="s">
        <v>206</v>
      </c>
      <c r="H5264" t="s">
        <v>8575</v>
      </c>
      <c r="I5264" t="s">
        <v>9422</v>
      </c>
      <c r="J5264" s="4">
        <v>21902</v>
      </c>
    </row>
    <row r="5265" spans="1:10" x14ac:dyDescent="0.3">
      <c r="A5265" t="s">
        <v>9423</v>
      </c>
      <c r="B5265" s="4">
        <v>45664</v>
      </c>
      <c r="C5265" t="s">
        <v>899</v>
      </c>
      <c r="D5265" t="s">
        <v>900</v>
      </c>
      <c r="E5265" t="s">
        <v>2085</v>
      </c>
      <c r="F5265" t="s">
        <v>2086</v>
      </c>
      <c r="G5265" t="s">
        <v>1581</v>
      </c>
      <c r="H5265" t="s">
        <v>8575</v>
      </c>
      <c r="I5265" t="s">
        <v>9424</v>
      </c>
      <c r="J5265" s="4">
        <v>29156</v>
      </c>
    </row>
    <row r="5266" spans="1:10" x14ac:dyDescent="0.3">
      <c r="A5266" t="s">
        <v>9425</v>
      </c>
      <c r="B5266" s="4">
        <v>45664</v>
      </c>
      <c r="C5266" t="s">
        <v>9426</v>
      </c>
      <c r="D5266" t="s">
        <v>7080</v>
      </c>
      <c r="E5266" t="s">
        <v>9427</v>
      </c>
      <c r="F5266" t="s">
        <v>9428</v>
      </c>
      <c r="G5266" t="s">
        <v>830</v>
      </c>
      <c r="H5266" t="s">
        <v>8575</v>
      </c>
      <c r="I5266" t="s">
        <v>9109</v>
      </c>
      <c r="J5266" s="4">
        <v>22524</v>
      </c>
    </row>
    <row r="5267" spans="1:10" x14ac:dyDescent="0.3">
      <c r="A5267" t="s">
        <v>9429</v>
      </c>
      <c r="B5267" s="4">
        <v>45664</v>
      </c>
      <c r="C5267" t="s">
        <v>4437</v>
      </c>
      <c r="D5267" t="s">
        <v>9020</v>
      </c>
      <c r="E5267" t="s">
        <v>498</v>
      </c>
      <c r="F5267" t="s">
        <v>499</v>
      </c>
      <c r="G5267" t="s">
        <v>79</v>
      </c>
      <c r="H5267" t="s">
        <v>8575</v>
      </c>
      <c r="I5267" t="s">
        <v>1957</v>
      </c>
      <c r="J5267" s="4">
        <v>28842</v>
      </c>
    </row>
    <row r="5268" spans="1:10" x14ac:dyDescent="0.3">
      <c r="A5268" t="s">
        <v>9430</v>
      </c>
      <c r="B5268" s="4">
        <v>45664</v>
      </c>
      <c r="C5268" t="s">
        <v>656</v>
      </c>
      <c r="D5268" t="s">
        <v>8691</v>
      </c>
      <c r="E5268" t="s">
        <v>51</v>
      </c>
      <c r="F5268" t="s">
        <v>52</v>
      </c>
      <c r="G5268" t="s">
        <v>53</v>
      </c>
      <c r="H5268" t="s">
        <v>8575</v>
      </c>
      <c r="I5268" t="s">
        <v>1957</v>
      </c>
      <c r="J5268" s="4">
        <v>28842</v>
      </c>
    </row>
    <row r="5269" spans="1:10" x14ac:dyDescent="0.3">
      <c r="A5269" t="s">
        <v>9431</v>
      </c>
      <c r="B5269" s="4">
        <v>45664</v>
      </c>
      <c r="C5269" t="s">
        <v>730</v>
      </c>
      <c r="D5269" t="s">
        <v>9432</v>
      </c>
      <c r="E5269" t="s">
        <v>498</v>
      </c>
      <c r="F5269" t="s">
        <v>499</v>
      </c>
      <c r="G5269" t="s">
        <v>79</v>
      </c>
      <c r="H5269" t="s">
        <v>8575</v>
      </c>
      <c r="I5269" t="s">
        <v>1957</v>
      </c>
      <c r="J5269" s="4">
        <v>28842</v>
      </c>
    </row>
    <row r="5270" spans="1:10" x14ac:dyDescent="0.3">
      <c r="A5270" t="s">
        <v>9433</v>
      </c>
      <c r="B5270" s="4">
        <v>45664</v>
      </c>
      <c r="C5270" t="s">
        <v>813</v>
      </c>
      <c r="D5270" t="s">
        <v>814</v>
      </c>
      <c r="E5270" t="s">
        <v>498</v>
      </c>
      <c r="F5270" t="s">
        <v>499</v>
      </c>
      <c r="G5270" t="s">
        <v>79</v>
      </c>
      <c r="H5270" t="s">
        <v>8575</v>
      </c>
      <c r="I5270" t="s">
        <v>1957</v>
      </c>
      <c r="J5270" s="4">
        <v>28842</v>
      </c>
    </row>
    <row r="5271" spans="1:10" x14ac:dyDescent="0.3">
      <c r="A5271" t="s">
        <v>9434</v>
      </c>
      <c r="B5271" s="4">
        <v>45664</v>
      </c>
      <c r="C5271" t="s">
        <v>4300</v>
      </c>
      <c r="D5271" t="s">
        <v>9435</v>
      </c>
      <c r="E5271" t="s">
        <v>498</v>
      </c>
      <c r="F5271" t="s">
        <v>499</v>
      </c>
      <c r="G5271" t="s">
        <v>79</v>
      </c>
      <c r="H5271" t="s">
        <v>8575</v>
      </c>
      <c r="I5271" t="s">
        <v>1957</v>
      </c>
      <c r="J5271" s="4">
        <v>28842</v>
      </c>
    </row>
    <row r="5272" spans="1:10" x14ac:dyDescent="0.3">
      <c r="A5272" t="s">
        <v>9436</v>
      </c>
      <c r="B5272" s="4">
        <v>45664</v>
      </c>
      <c r="C5272" t="s">
        <v>3102</v>
      </c>
      <c r="D5272" t="s">
        <v>8852</v>
      </c>
      <c r="E5272" t="s">
        <v>51</v>
      </c>
      <c r="F5272" t="s">
        <v>52</v>
      </c>
      <c r="G5272" t="s">
        <v>53</v>
      </c>
      <c r="H5272" t="s">
        <v>8575</v>
      </c>
      <c r="I5272" t="s">
        <v>1957</v>
      </c>
      <c r="J5272" s="4">
        <v>28842</v>
      </c>
    </row>
    <row r="5273" spans="1:10" x14ac:dyDescent="0.3">
      <c r="A5273" t="s">
        <v>9437</v>
      </c>
      <c r="B5273" s="4">
        <v>45664</v>
      </c>
      <c r="C5273" t="s">
        <v>188</v>
      </c>
      <c r="D5273" t="s">
        <v>189</v>
      </c>
      <c r="E5273" t="s">
        <v>111</v>
      </c>
      <c r="F5273" t="s">
        <v>112</v>
      </c>
      <c r="G5273" t="s">
        <v>113</v>
      </c>
      <c r="H5273" t="s">
        <v>8575</v>
      </c>
      <c r="I5273" t="s">
        <v>1399</v>
      </c>
      <c r="J5273" s="4">
        <v>14963</v>
      </c>
    </row>
    <row r="5274" spans="1:10" x14ac:dyDescent="0.3">
      <c r="A5274" t="s">
        <v>9438</v>
      </c>
      <c r="B5274" s="4">
        <v>45664</v>
      </c>
      <c r="C5274" t="s">
        <v>2092</v>
      </c>
      <c r="D5274" t="s">
        <v>2093</v>
      </c>
      <c r="E5274" t="s">
        <v>2085</v>
      </c>
      <c r="F5274" t="s">
        <v>2086</v>
      </c>
      <c r="G5274" t="s">
        <v>1581</v>
      </c>
      <c r="H5274" t="s">
        <v>8575</v>
      </c>
      <c r="I5274" t="s">
        <v>9439</v>
      </c>
      <c r="J5274" s="4">
        <v>26405</v>
      </c>
    </row>
    <row r="5275" spans="1:10" x14ac:dyDescent="0.3">
      <c r="A5275" t="s">
        <v>9440</v>
      </c>
      <c r="B5275" s="4">
        <v>45664</v>
      </c>
      <c r="C5275" t="s">
        <v>9441</v>
      </c>
      <c r="D5275" t="s">
        <v>9442</v>
      </c>
      <c r="E5275" t="s">
        <v>2085</v>
      </c>
      <c r="F5275" t="s">
        <v>2086</v>
      </c>
      <c r="G5275" t="s">
        <v>1581</v>
      </c>
      <c r="H5275" t="s">
        <v>8575</v>
      </c>
      <c r="I5275" t="s">
        <v>9439</v>
      </c>
      <c r="J5275" s="4">
        <v>26405</v>
      </c>
    </row>
    <row r="5276" spans="1:10" x14ac:dyDescent="0.3">
      <c r="A5276" t="s">
        <v>9443</v>
      </c>
      <c r="B5276" s="4">
        <v>45664</v>
      </c>
      <c r="C5276" t="s">
        <v>2351</v>
      </c>
      <c r="D5276" t="s">
        <v>8223</v>
      </c>
      <c r="E5276" t="s">
        <v>39</v>
      </c>
      <c r="F5276" t="s">
        <v>40</v>
      </c>
      <c r="G5276" t="s">
        <v>41</v>
      </c>
      <c r="H5276" t="s">
        <v>8575</v>
      </c>
      <c r="I5276" t="s">
        <v>9444</v>
      </c>
      <c r="J5276" s="4">
        <v>21500</v>
      </c>
    </row>
    <row r="5277" spans="1:10" x14ac:dyDescent="0.3">
      <c r="A5277" t="s">
        <v>9445</v>
      </c>
      <c r="B5277" s="4">
        <v>45664</v>
      </c>
      <c r="C5277" t="s">
        <v>1107</v>
      </c>
      <c r="D5277" t="s">
        <v>1108</v>
      </c>
      <c r="E5277" t="s">
        <v>1287</v>
      </c>
      <c r="F5277" t="s">
        <v>1288</v>
      </c>
      <c r="G5277" t="s">
        <v>1289</v>
      </c>
      <c r="H5277" t="s">
        <v>8575</v>
      </c>
      <c r="I5277" t="s">
        <v>9446</v>
      </c>
      <c r="J5277" s="4">
        <v>21618</v>
      </c>
    </row>
    <row r="5278" spans="1:10" x14ac:dyDescent="0.3">
      <c r="A5278" t="s">
        <v>9447</v>
      </c>
      <c r="B5278" s="4">
        <v>45664</v>
      </c>
      <c r="C5278" t="s">
        <v>174</v>
      </c>
      <c r="D5278" t="s">
        <v>8923</v>
      </c>
      <c r="E5278" t="s">
        <v>204</v>
      </c>
      <c r="F5278" t="s">
        <v>205</v>
      </c>
      <c r="G5278" t="s">
        <v>206</v>
      </c>
      <c r="H5278" t="s">
        <v>8575</v>
      </c>
      <c r="I5278" t="s">
        <v>9448</v>
      </c>
      <c r="J5278" s="4">
        <v>32411</v>
      </c>
    </row>
    <row r="5279" spans="1:10" x14ac:dyDescent="0.3">
      <c r="A5279" t="s">
        <v>9449</v>
      </c>
      <c r="B5279" s="4">
        <v>45664</v>
      </c>
      <c r="C5279" t="s">
        <v>3489</v>
      </c>
      <c r="D5279" t="s">
        <v>8985</v>
      </c>
      <c r="E5279" t="s">
        <v>204</v>
      </c>
      <c r="F5279" t="s">
        <v>205</v>
      </c>
      <c r="G5279" t="s">
        <v>206</v>
      </c>
      <c r="H5279" t="s">
        <v>8575</v>
      </c>
      <c r="I5279" t="s">
        <v>9450</v>
      </c>
      <c r="J5279" s="4">
        <v>24357</v>
      </c>
    </row>
    <row r="5280" spans="1:10" x14ac:dyDescent="0.3">
      <c r="A5280" t="s">
        <v>9451</v>
      </c>
      <c r="B5280" s="4">
        <v>45664</v>
      </c>
      <c r="C5280" t="s">
        <v>129</v>
      </c>
      <c r="D5280" t="s">
        <v>130</v>
      </c>
      <c r="E5280" t="s">
        <v>204</v>
      </c>
      <c r="F5280" t="s">
        <v>205</v>
      </c>
      <c r="G5280" t="s">
        <v>206</v>
      </c>
      <c r="H5280" t="s">
        <v>8575</v>
      </c>
      <c r="I5280" t="s">
        <v>9450</v>
      </c>
      <c r="J5280" s="4">
        <v>24357</v>
      </c>
    </row>
    <row r="5281" spans="1:10" x14ac:dyDescent="0.3">
      <c r="A5281" t="s">
        <v>9452</v>
      </c>
      <c r="B5281" s="4">
        <v>45664</v>
      </c>
      <c r="C5281" t="s">
        <v>171</v>
      </c>
      <c r="D5281" t="s">
        <v>172</v>
      </c>
      <c r="E5281" t="s">
        <v>204</v>
      </c>
      <c r="F5281" t="s">
        <v>205</v>
      </c>
      <c r="G5281" t="s">
        <v>206</v>
      </c>
      <c r="H5281" t="s">
        <v>8575</v>
      </c>
      <c r="I5281" t="s">
        <v>9450</v>
      </c>
      <c r="J5281" s="4">
        <v>24357</v>
      </c>
    </row>
    <row r="5282" spans="1:10" x14ac:dyDescent="0.3">
      <c r="A5282" t="s">
        <v>9453</v>
      </c>
      <c r="B5282" s="4">
        <v>45664</v>
      </c>
      <c r="C5282" t="s">
        <v>1102</v>
      </c>
      <c r="D5282" t="s">
        <v>1103</v>
      </c>
      <c r="E5282" t="s">
        <v>1579</v>
      </c>
      <c r="F5282" t="s">
        <v>1580</v>
      </c>
      <c r="G5282" t="s">
        <v>1581</v>
      </c>
      <c r="H5282" t="s">
        <v>8575</v>
      </c>
      <c r="I5282" t="s">
        <v>9454</v>
      </c>
      <c r="J5282" s="4">
        <v>22429</v>
      </c>
    </row>
    <row r="5283" spans="1:10" x14ac:dyDescent="0.3">
      <c r="A5283" t="s">
        <v>9455</v>
      </c>
      <c r="B5283" s="4">
        <v>45664</v>
      </c>
      <c r="C5283" t="s">
        <v>9456</v>
      </c>
      <c r="D5283" t="s">
        <v>9457</v>
      </c>
      <c r="E5283" t="s">
        <v>1579</v>
      </c>
      <c r="F5283" t="s">
        <v>1580</v>
      </c>
      <c r="G5283" t="s">
        <v>1581</v>
      </c>
      <c r="H5283" t="s">
        <v>8575</v>
      </c>
      <c r="I5283" t="s">
        <v>9454</v>
      </c>
      <c r="J5283" s="4">
        <v>22429</v>
      </c>
    </row>
    <row r="5284" spans="1:10" x14ac:dyDescent="0.3">
      <c r="A5284" t="s">
        <v>9458</v>
      </c>
      <c r="B5284" s="4">
        <v>45664</v>
      </c>
      <c r="C5284" t="s">
        <v>525</v>
      </c>
      <c r="D5284" t="s">
        <v>526</v>
      </c>
      <c r="E5284" t="s">
        <v>1579</v>
      </c>
      <c r="F5284" t="s">
        <v>1580</v>
      </c>
      <c r="G5284" t="s">
        <v>1581</v>
      </c>
      <c r="H5284" t="s">
        <v>8575</v>
      </c>
      <c r="I5284" t="s">
        <v>9459</v>
      </c>
      <c r="J5284" s="4">
        <v>23043</v>
      </c>
    </row>
    <row r="5285" spans="1:10" x14ac:dyDescent="0.3">
      <c r="A5285" t="s">
        <v>9460</v>
      </c>
      <c r="B5285" s="4">
        <v>45664</v>
      </c>
      <c r="C5285" t="s">
        <v>347</v>
      </c>
      <c r="D5285" t="s">
        <v>348</v>
      </c>
      <c r="E5285" t="s">
        <v>1579</v>
      </c>
      <c r="F5285" t="s">
        <v>1580</v>
      </c>
      <c r="G5285" t="s">
        <v>1581</v>
      </c>
      <c r="H5285" t="s">
        <v>8575</v>
      </c>
      <c r="I5285" t="s">
        <v>9459</v>
      </c>
      <c r="J5285" s="4">
        <v>23043</v>
      </c>
    </row>
    <row r="5286" spans="1:10" x14ac:dyDescent="0.3">
      <c r="A5286" t="s">
        <v>9461</v>
      </c>
      <c r="B5286" s="4">
        <v>45664</v>
      </c>
      <c r="C5286" t="s">
        <v>2432</v>
      </c>
      <c r="D5286" t="s">
        <v>2433</v>
      </c>
      <c r="E5286" t="s">
        <v>2085</v>
      </c>
      <c r="F5286" t="s">
        <v>2086</v>
      </c>
      <c r="G5286" t="s">
        <v>1581</v>
      </c>
      <c r="H5286" t="s">
        <v>8575</v>
      </c>
      <c r="I5286" t="s">
        <v>9462</v>
      </c>
      <c r="J5286" s="4">
        <v>20340</v>
      </c>
    </row>
    <row r="5287" spans="1:10" x14ac:dyDescent="0.3">
      <c r="A5287" t="s">
        <v>9463</v>
      </c>
      <c r="B5287" s="4">
        <v>45664</v>
      </c>
      <c r="C5287" t="s">
        <v>4172</v>
      </c>
      <c r="D5287" t="s">
        <v>4173</v>
      </c>
      <c r="E5287" t="s">
        <v>39</v>
      </c>
      <c r="F5287" t="s">
        <v>40</v>
      </c>
      <c r="G5287" t="s">
        <v>41</v>
      </c>
      <c r="H5287" t="s">
        <v>8575</v>
      </c>
      <c r="I5287" t="s">
        <v>9464</v>
      </c>
      <c r="J5287" s="4">
        <v>32426</v>
      </c>
    </row>
    <row r="5288" spans="1:10" x14ac:dyDescent="0.3">
      <c r="A5288" t="s">
        <v>9465</v>
      </c>
      <c r="B5288" s="4">
        <v>45664</v>
      </c>
      <c r="C5288" t="s">
        <v>1367</v>
      </c>
      <c r="D5288" t="s">
        <v>8617</v>
      </c>
      <c r="E5288" t="s">
        <v>51</v>
      </c>
      <c r="F5288" t="s">
        <v>52</v>
      </c>
      <c r="G5288" t="s">
        <v>53</v>
      </c>
      <c r="H5288" t="s">
        <v>8575</v>
      </c>
      <c r="I5288" t="s">
        <v>9466</v>
      </c>
      <c r="J5288" s="4">
        <v>18759</v>
      </c>
    </row>
    <row r="5289" spans="1:10" x14ac:dyDescent="0.3">
      <c r="A5289" t="s">
        <v>9467</v>
      </c>
      <c r="B5289" s="4">
        <v>45664</v>
      </c>
      <c r="C5289" t="s">
        <v>215</v>
      </c>
      <c r="D5289" t="s">
        <v>216</v>
      </c>
      <c r="E5289" t="s">
        <v>51</v>
      </c>
      <c r="F5289" t="s">
        <v>52</v>
      </c>
      <c r="G5289" t="s">
        <v>53</v>
      </c>
      <c r="H5289" t="s">
        <v>8575</v>
      </c>
      <c r="I5289" t="s">
        <v>9466</v>
      </c>
      <c r="J5289" s="4">
        <v>18759</v>
      </c>
    </row>
    <row r="5290" spans="1:10" x14ac:dyDescent="0.3">
      <c r="A5290" t="s">
        <v>9468</v>
      </c>
      <c r="B5290" s="4">
        <v>45664</v>
      </c>
      <c r="C5290" t="s">
        <v>1549</v>
      </c>
      <c r="D5290" t="s">
        <v>9469</v>
      </c>
      <c r="E5290" t="s">
        <v>39</v>
      </c>
      <c r="F5290" t="s">
        <v>40</v>
      </c>
      <c r="G5290" t="s">
        <v>41</v>
      </c>
      <c r="H5290" t="s">
        <v>8575</v>
      </c>
      <c r="I5290" t="s">
        <v>9255</v>
      </c>
      <c r="J5290" s="4">
        <v>31229</v>
      </c>
    </row>
    <row r="5291" spans="1:10" x14ac:dyDescent="0.3">
      <c r="A5291" t="s">
        <v>9470</v>
      </c>
      <c r="B5291" s="4">
        <v>45664</v>
      </c>
      <c r="C5291" t="s">
        <v>8153</v>
      </c>
      <c r="D5291" t="s">
        <v>9471</v>
      </c>
      <c r="E5291" t="s">
        <v>204</v>
      </c>
      <c r="F5291" t="s">
        <v>205</v>
      </c>
      <c r="G5291" t="s">
        <v>206</v>
      </c>
      <c r="H5291" t="s">
        <v>8575</v>
      </c>
      <c r="I5291" t="s">
        <v>9472</v>
      </c>
      <c r="J5291" s="4">
        <v>23140</v>
      </c>
    </row>
    <row r="5292" spans="1:10" x14ac:dyDescent="0.3">
      <c r="A5292" t="s">
        <v>9473</v>
      </c>
      <c r="B5292" s="4">
        <v>45664</v>
      </c>
      <c r="C5292" t="s">
        <v>993</v>
      </c>
      <c r="D5292" t="s">
        <v>8634</v>
      </c>
      <c r="E5292" t="s">
        <v>204</v>
      </c>
      <c r="F5292" t="s">
        <v>205</v>
      </c>
      <c r="G5292" t="s">
        <v>206</v>
      </c>
      <c r="H5292" t="s">
        <v>8575</v>
      </c>
      <c r="I5292" t="s">
        <v>9472</v>
      </c>
      <c r="J5292" s="4">
        <v>23140</v>
      </c>
    </row>
    <row r="5293" spans="1:10" x14ac:dyDescent="0.3">
      <c r="A5293" t="s">
        <v>9474</v>
      </c>
      <c r="B5293" s="4">
        <v>45664</v>
      </c>
      <c r="C5293" t="s">
        <v>109</v>
      </c>
      <c r="D5293" t="s">
        <v>6710</v>
      </c>
      <c r="E5293" t="s">
        <v>204</v>
      </c>
      <c r="F5293" t="s">
        <v>205</v>
      </c>
      <c r="G5293" t="s">
        <v>206</v>
      </c>
      <c r="H5293" t="s">
        <v>8575</v>
      </c>
      <c r="I5293" t="s">
        <v>9472</v>
      </c>
      <c r="J5293" s="4">
        <v>23140</v>
      </c>
    </row>
    <row r="5294" spans="1:10" x14ac:dyDescent="0.3">
      <c r="A5294" t="s">
        <v>9475</v>
      </c>
      <c r="B5294" s="4">
        <v>45664</v>
      </c>
      <c r="C5294" t="s">
        <v>215</v>
      </c>
      <c r="D5294" t="s">
        <v>216</v>
      </c>
      <c r="E5294" t="s">
        <v>204</v>
      </c>
      <c r="F5294" t="s">
        <v>205</v>
      </c>
      <c r="G5294" t="s">
        <v>206</v>
      </c>
      <c r="H5294" t="s">
        <v>8575</v>
      </c>
      <c r="I5294" t="s">
        <v>9472</v>
      </c>
      <c r="J5294" s="4">
        <v>23140</v>
      </c>
    </row>
    <row r="5295" spans="1:10" x14ac:dyDescent="0.3">
      <c r="A5295" t="s">
        <v>9476</v>
      </c>
      <c r="B5295" s="4">
        <v>45664</v>
      </c>
      <c r="C5295" t="s">
        <v>215</v>
      </c>
      <c r="D5295" t="s">
        <v>216</v>
      </c>
      <c r="E5295" t="s">
        <v>39</v>
      </c>
      <c r="F5295" t="s">
        <v>40</v>
      </c>
      <c r="G5295" t="s">
        <v>41</v>
      </c>
      <c r="H5295" t="s">
        <v>8575</v>
      </c>
      <c r="I5295" t="s">
        <v>9477</v>
      </c>
      <c r="J5295" s="4">
        <v>33929</v>
      </c>
    </row>
    <row r="5296" spans="1:10" x14ac:dyDescent="0.3">
      <c r="A5296" t="s">
        <v>9478</v>
      </c>
      <c r="B5296" s="4">
        <v>45664</v>
      </c>
      <c r="C5296" t="s">
        <v>2497</v>
      </c>
      <c r="D5296" t="s">
        <v>2498</v>
      </c>
      <c r="E5296" t="s">
        <v>2085</v>
      </c>
      <c r="F5296" t="s">
        <v>2086</v>
      </c>
      <c r="G5296" t="s">
        <v>1581</v>
      </c>
      <c r="H5296" t="s">
        <v>8575</v>
      </c>
      <c r="I5296" t="s">
        <v>9479</v>
      </c>
      <c r="J5296" s="4">
        <v>29953</v>
      </c>
    </row>
    <row r="5297" spans="1:10" x14ac:dyDescent="0.3">
      <c r="A5297" t="s">
        <v>9480</v>
      </c>
      <c r="B5297" s="4">
        <v>45664</v>
      </c>
      <c r="C5297" t="s">
        <v>1502</v>
      </c>
      <c r="D5297" t="s">
        <v>8574</v>
      </c>
      <c r="E5297" t="s">
        <v>204</v>
      </c>
      <c r="F5297" t="s">
        <v>205</v>
      </c>
      <c r="G5297" t="s">
        <v>206</v>
      </c>
      <c r="H5297" t="s">
        <v>8575</v>
      </c>
      <c r="I5297" t="s">
        <v>9481</v>
      </c>
      <c r="J5297" s="4">
        <v>28067</v>
      </c>
    </row>
    <row r="5298" spans="1:10" x14ac:dyDescent="0.3">
      <c r="A5298" t="s">
        <v>9482</v>
      </c>
      <c r="B5298" s="4">
        <v>45664</v>
      </c>
      <c r="C5298" t="s">
        <v>419</v>
      </c>
      <c r="D5298" t="s">
        <v>8644</v>
      </c>
      <c r="E5298" t="s">
        <v>204</v>
      </c>
      <c r="F5298" t="s">
        <v>205</v>
      </c>
      <c r="G5298" t="s">
        <v>206</v>
      </c>
      <c r="H5298" t="s">
        <v>8575</v>
      </c>
      <c r="I5298" t="s">
        <v>9481</v>
      </c>
      <c r="J5298" s="4">
        <v>28067</v>
      </c>
    </row>
    <row r="5299" spans="1:10" x14ac:dyDescent="0.3">
      <c r="A5299" t="s">
        <v>9483</v>
      </c>
      <c r="B5299" s="4">
        <v>45664</v>
      </c>
      <c r="C5299" t="s">
        <v>899</v>
      </c>
      <c r="D5299" t="s">
        <v>900</v>
      </c>
      <c r="E5299" t="s">
        <v>204</v>
      </c>
      <c r="F5299" t="s">
        <v>205</v>
      </c>
      <c r="G5299" t="s">
        <v>206</v>
      </c>
      <c r="H5299" t="s">
        <v>8575</v>
      </c>
      <c r="I5299" t="s">
        <v>9481</v>
      </c>
      <c r="J5299" s="4">
        <v>28067</v>
      </c>
    </row>
    <row r="5300" spans="1:10" x14ac:dyDescent="0.3">
      <c r="A5300" t="s">
        <v>9484</v>
      </c>
      <c r="B5300" s="4">
        <v>45664</v>
      </c>
      <c r="C5300" t="s">
        <v>751</v>
      </c>
      <c r="D5300" t="s">
        <v>9485</v>
      </c>
      <c r="E5300" t="s">
        <v>204</v>
      </c>
      <c r="F5300" t="s">
        <v>205</v>
      </c>
      <c r="G5300" t="s">
        <v>206</v>
      </c>
      <c r="H5300" t="s">
        <v>8575</v>
      </c>
      <c r="I5300" t="s">
        <v>9481</v>
      </c>
      <c r="J5300" s="4">
        <v>28067</v>
      </c>
    </row>
    <row r="5301" spans="1:10" x14ac:dyDescent="0.3">
      <c r="A5301" t="s">
        <v>9486</v>
      </c>
      <c r="B5301" s="4">
        <v>45664</v>
      </c>
      <c r="C5301" t="s">
        <v>1847</v>
      </c>
      <c r="D5301" t="s">
        <v>1848</v>
      </c>
      <c r="E5301" t="s">
        <v>39</v>
      </c>
      <c r="F5301" t="s">
        <v>40</v>
      </c>
      <c r="G5301" t="s">
        <v>41</v>
      </c>
      <c r="H5301" t="s">
        <v>8575</v>
      </c>
      <c r="I5301" t="s">
        <v>2202</v>
      </c>
      <c r="J5301" s="4">
        <v>24703</v>
      </c>
    </row>
    <row r="5302" spans="1:10" x14ac:dyDescent="0.3">
      <c r="A5302" t="s">
        <v>9487</v>
      </c>
      <c r="B5302" s="4">
        <v>45664</v>
      </c>
      <c r="C5302" t="s">
        <v>1350</v>
      </c>
      <c r="D5302" t="s">
        <v>9125</v>
      </c>
      <c r="E5302" t="s">
        <v>204</v>
      </c>
      <c r="F5302" t="s">
        <v>205</v>
      </c>
      <c r="G5302" t="s">
        <v>206</v>
      </c>
      <c r="H5302" t="s">
        <v>8575</v>
      </c>
      <c r="I5302" t="s">
        <v>8981</v>
      </c>
      <c r="J5302" s="4">
        <v>26036</v>
      </c>
    </row>
    <row r="5303" spans="1:10" x14ac:dyDescent="0.3">
      <c r="A5303" t="s">
        <v>9488</v>
      </c>
      <c r="B5303" s="4">
        <v>45664</v>
      </c>
      <c r="C5303" t="s">
        <v>431</v>
      </c>
      <c r="D5303" t="s">
        <v>8546</v>
      </c>
      <c r="E5303" t="s">
        <v>39</v>
      </c>
      <c r="F5303" t="s">
        <v>40</v>
      </c>
      <c r="G5303" t="s">
        <v>41</v>
      </c>
      <c r="H5303" t="s">
        <v>8575</v>
      </c>
      <c r="I5303" t="s">
        <v>9255</v>
      </c>
      <c r="J5303" s="4">
        <v>31229</v>
      </c>
    </row>
    <row r="5304" spans="1:10" x14ac:dyDescent="0.3">
      <c r="A5304" t="s">
        <v>9489</v>
      </c>
      <c r="B5304" s="4">
        <v>45664</v>
      </c>
      <c r="C5304" t="s">
        <v>496</v>
      </c>
      <c r="D5304" t="s">
        <v>9490</v>
      </c>
      <c r="E5304" t="s">
        <v>39</v>
      </c>
      <c r="F5304" t="s">
        <v>40</v>
      </c>
      <c r="G5304" t="s">
        <v>41</v>
      </c>
      <c r="H5304" t="s">
        <v>8575</v>
      </c>
      <c r="I5304" t="s">
        <v>9255</v>
      </c>
      <c r="J5304" s="4">
        <v>31229</v>
      </c>
    </row>
    <row r="5305" spans="1:10" x14ac:dyDescent="0.3">
      <c r="A5305" t="s">
        <v>9491</v>
      </c>
      <c r="B5305" s="4">
        <v>45664</v>
      </c>
      <c r="C5305" t="s">
        <v>184</v>
      </c>
      <c r="D5305" t="s">
        <v>185</v>
      </c>
      <c r="E5305" t="s">
        <v>39</v>
      </c>
      <c r="F5305" t="s">
        <v>40</v>
      </c>
      <c r="G5305" t="s">
        <v>41</v>
      </c>
      <c r="H5305" t="s">
        <v>8575</v>
      </c>
      <c r="I5305" t="s">
        <v>9255</v>
      </c>
      <c r="J5305" s="4">
        <v>31229</v>
      </c>
    </row>
    <row r="5306" spans="1:10" x14ac:dyDescent="0.3">
      <c r="A5306" t="s">
        <v>9492</v>
      </c>
      <c r="B5306" s="4">
        <v>45664</v>
      </c>
      <c r="C5306" t="s">
        <v>9441</v>
      </c>
      <c r="D5306" t="s">
        <v>9442</v>
      </c>
      <c r="E5306" t="s">
        <v>204</v>
      </c>
      <c r="F5306" t="s">
        <v>205</v>
      </c>
      <c r="G5306" t="s">
        <v>206</v>
      </c>
      <c r="H5306" t="s">
        <v>8575</v>
      </c>
      <c r="I5306" t="s">
        <v>8831</v>
      </c>
      <c r="J5306" s="4">
        <v>28457</v>
      </c>
    </row>
    <row r="5307" spans="1:10" x14ac:dyDescent="0.3">
      <c r="A5307" t="s">
        <v>9493</v>
      </c>
      <c r="B5307" s="4">
        <v>45664</v>
      </c>
      <c r="C5307" t="s">
        <v>863</v>
      </c>
      <c r="D5307" t="s">
        <v>864</v>
      </c>
      <c r="E5307" t="s">
        <v>39</v>
      </c>
      <c r="F5307" t="s">
        <v>40</v>
      </c>
      <c r="G5307" t="s">
        <v>41</v>
      </c>
      <c r="H5307" t="s">
        <v>8575</v>
      </c>
      <c r="I5307" t="s">
        <v>9393</v>
      </c>
      <c r="J5307" s="4">
        <v>24847</v>
      </c>
    </row>
    <row r="5308" spans="1:10" x14ac:dyDescent="0.3">
      <c r="A5308" t="s">
        <v>9494</v>
      </c>
      <c r="B5308" s="4">
        <v>45664</v>
      </c>
      <c r="C5308" t="s">
        <v>2936</v>
      </c>
      <c r="D5308" t="s">
        <v>7632</v>
      </c>
      <c r="E5308" t="s">
        <v>204</v>
      </c>
      <c r="F5308" t="s">
        <v>205</v>
      </c>
      <c r="G5308" t="s">
        <v>206</v>
      </c>
      <c r="H5308" t="s">
        <v>8575</v>
      </c>
      <c r="I5308" t="s">
        <v>9495</v>
      </c>
      <c r="J5308" s="4">
        <v>31949</v>
      </c>
    </row>
    <row r="5309" spans="1:10" x14ac:dyDescent="0.3">
      <c r="A5309" t="s">
        <v>9496</v>
      </c>
      <c r="B5309" s="4">
        <v>45664</v>
      </c>
      <c r="C5309" t="s">
        <v>60</v>
      </c>
      <c r="D5309" t="s">
        <v>8595</v>
      </c>
      <c r="E5309" t="s">
        <v>204</v>
      </c>
      <c r="F5309" t="s">
        <v>205</v>
      </c>
      <c r="G5309" t="s">
        <v>206</v>
      </c>
      <c r="H5309" t="s">
        <v>8575</v>
      </c>
      <c r="I5309" t="s">
        <v>9495</v>
      </c>
      <c r="J5309" s="4">
        <v>31949</v>
      </c>
    </row>
    <row r="5310" spans="1:10" x14ac:dyDescent="0.3">
      <c r="A5310" t="s">
        <v>9497</v>
      </c>
      <c r="B5310" s="4">
        <v>45664</v>
      </c>
      <c r="C5310" t="s">
        <v>8740</v>
      </c>
      <c r="D5310" t="s">
        <v>8741</v>
      </c>
      <c r="E5310" t="s">
        <v>2372</v>
      </c>
      <c r="F5310" t="s">
        <v>2373</v>
      </c>
      <c r="G5310" t="s">
        <v>1581</v>
      </c>
      <c r="H5310" t="s">
        <v>8575</v>
      </c>
      <c r="I5310" t="s">
        <v>8940</v>
      </c>
      <c r="J5310" s="4">
        <v>29019</v>
      </c>
    </row>
    <row r="5311" spans="1:10" x14ac:dyDescent="0.3">
      <c r="A5311" t="s">
        <v>9498</v>
      </c>
      <c r="B5311" s="4">
        <v>45664</v>
      </c>
      <c r="C5311" t="s">
        <v>184</v>
      </c>
      <c r="D5311" t="s">
        <v>185</v>
      </c>
      <c r="E5311" t="s">
        <v>204</v>
      </c>
      <c r="F5311" t="s">
        <v>205</v>
      </c>
      <c r="G5311" t="s">
        <v>206</v>
      </c>
      <c r="H5311" t="s">
        <v>8575</v>
      </c>
      <c r="I5311" t="s">
        <v>8589</v>
      </c>
      <c r="J5311" s="4">
        <v>16671</v>
      </c>
    </row>
    <row r="5312" spans="1:10" x14ac:dyDescent="0.3">
      <c r="A5312" t="s">
        <v>9499</v>
      </c>
      <c r="B5312" s="4">
        <v>45664</v>
      </c>
      <c r="C5312" t="s">
        <v>550</v>
      </c>
      <c r="D5312" t="s">
        <v>8768</v>
      </c>
      <c r="E5312" t="s">
        <v>39</v>
      </c>
      <c r="F5312" t="s">
        <v>40</v>
      </c>
      <c r="G5312" t="s">
        <v>41</v>
      </c>
      <c r="H5312" t="s">
        <v>8575</v>
      </c>
      <c r="I5312" t="s">
        <v>9500</v>
      </c>
      <c r="J5312" s="4">
        <v>23896</v>
      </c>
    </row>
    <row r="5313" spans="1:10" x14ac:dyDescent="0.3">
      <c r="A5313" t="s">
        <v>9501</v>
      </c>
      <c r="B5313" s="4">
        <v>45664</v>
      </c>
      <c r="C5313" t="s">
        <v>347</v>
      </c>
      <c r="D5313" t="s">
        <v>348</v>
      </c>
      <c r="E5313" t="s">
        <v>204</v>
      </c>
      <c r="F5313" t="s">
        <v>205</v>
      </c>
      <c r="G5313" t="s">
        <v>206</v>
      </c>
      <c r="H5313" t="s">
        <v>8575</v>
      </c>
      <c r="I5313" t="s">
        <v>9502</v>
      </c>
      <c r="J5313" s="4">
        <v>31244</v>
      </c>
    </row>
    <row r="5314" spans="1:10" x14ac:dyDescent="0.3">
      <c r="A5314" t="s">
        <v>9503</v>
      </c>
      <c r="B5314" s="4">
        <v>45664</v>
      </c>
      <c r="C5314" t="s">
        <v>347</v>
      </c>
      <c r="D5314" t="s">
        <v>348</v>
      </c>
      <c r="E5314" t="s">
        <v>204</v>
      </c>
      <c r="F5314" t="s">
        <v>205</v>
      </c>
      <c r="G5314" t="s">
        <v>206</v>
      </c>
      <c r="H5314" t="s">
        <v>8575</v>
      </c>
      <c r="I5314" t="s">
        <v>9504</v>
      </c>
      <c r="J5314" s="4">
        <v>22367</v>
      </c>
    </row>
    <row r="5315" spans="1:10" x14ac:dyDescent="0.3">
      <c r="A5315" t="s">
        <v>9505</v>
      </c>
      <c r="B5315" s="4">
        <v>45664</v>
      </c>
      <c r="C5315" t="s">
        <v>434</v>
      </c>
      <c r="D5315" t="s">
        <v>435</v>
      </c>
      <c r="E5315" t="s">
        <v>204</v>
      </c>
      <c r="F5315" t="s">
        <v>205</v>
      </c>
      <c r="G5315" t="s">
        <v>206</v>
      </c>
      <c r="H5315" t="s">
        <v>8575</v>
      </c>
      <c r="I5315" t="s">
        <v>9504</v>
      </c>
      <c r="J5315" s="4">
        <v>22367</v>
      </c>
    </row>
    <row r="5316" spans="1:10" x14ac:dyDescent="0.3">
      <c r="A5316" t="s">
        <v>9506</v>
      </c>
      <c r="B5316" s="4">
        <v>45664</v>
      </c>
      <c r="C5316" t="s">
        <v>341</v>
      </c>
      <c r="D5316" t="s">
        <v>9507</v>
      </c>
      <c r="E5316" t="s">
        <v>204</v>
      </c>
      <c r="F5316" t="s">
        <v>205</v>
      </c>
      <c r="G5316" t="s">
        <v>206</v>
      </c>
      <c r="H5316" t="s">
        <v>8575</v>
      </c>
      <c r="I5316" t="s">
        <v>9504</v>
      </c>
      <c r="J5316" s="4">
        <v>22367</v>
      </c>
    </row>
    <row r="5317" spans="1:10" x14ac:dyDescent="0.3">
      <c r="A5317" t="s">
        <v>9508</v>
      </c>
      <c r="B5317" s="4">
        <v>45664</v>
      </c>
      <c r="C5317" t="s">
        <v>1646</v>
      </c>
      <c r="D5317" t="s">
        <v>9306</v>
      </c>
      <c r="E5317" t="s">
        <v>204</v>
      </c>
      <c r="F5317" t="s">
        <v>205</v>
      </c>
      <c r="G5317" t="s">
        <v>206</v>
      </c>
      <c r="H5317" t="s">
        <v>8575</v>
      </c>
      <c r="I5317" t="s">
        <v>9504</v>
      </c>
      <c r="J5317" s="4">
        <v>22367</v>
      </c>
    </row>
    <row r="5318" spans="1:10" x14ac:dyDescent="0.3">
      <c r="A5318" t="s">
        <v>9509</v>
      </c>
      <c r="B5318" s="4">
        <v>45664</v>
      </c>
      <c r="C5318" t="s">
        <v>116</v>
      </c>
      <c r="D5318" t="s">
        <v>9209</v>
      </c>
      <c r="E5318" t="s">
        <v>204</v>
      </c>
      <c r="F5318" t="s">
        <v>205</v>
      </c>
      <c r="G5318" t="s">
        <v>206</v>
      </c>
      <c r="H5318" t="s">
        <v>8575</v>
      </c>
      <c r="I5318" t="s">
        <v>9504</v>
      </c>
      <c r="J5318" s="4">
        <v>22367</v>
      </c>
    </row>
    <row r="5319" spans="1:10" x14ac:dyDescent="0.3">
      <c r="A5319" t="s">
        <v>9510</v>
      </c>
      <c r="B5319" s="4">
        <v>45664</v>
      </c>
      <c r="C5319" t="s">
        <v>696</v>
      </c>
      <c r="D5319" t="s">
        <v>697</v>
      </c>
      <c r="E5319" t="s">
        <v>204</v>
      </c>
      <c r="F5319" t="s">
        <v>205</v>
      </c>
      <c r="G5319" t="s">
        <v>206</v>
      </c>
      <c r="H5319" t="s">
        <v>8575</v>
      </c>
      <c r="I5319" t="s">
        <v>8597</v>
      </c>
      <c r="J5319" s="4">
        <v>26619</v>
      </c>
    </row>
    <row r="5320" spans="1:10" x14ac:dyDescent="0.3">
      <c r="A5320" t="s">
        <v>9511</v>
      </c>
      <c r="B5320" s="4">
        <v>45664</v>
      </c>
      <c r="C5320" t="s">
        <v>184</v>
      </c>
      <c r="D5320" t="s">
        <v>185</v>
      </c>
      <c r="E5320" t="s">
        <v>39</v>
      </c>
      <c r="F5320" t="s">
        <v>40</v>
      </c>
      <c r="G5320" t="s">
        <v>41</v>
      </c>
      <c r="H5320" t="s">
        <v>8575</v>
      </c>
      <c r="I5320" t="s">
        <v>9444</v>
      </c>
      <c r="J5320" s="4">
        <v>21500</v>
      </c>
    </row>
    <row r="5321" spans="1:10" x14ac:dyDescent="0.3">
      <c r="A5321" t="s">
        <v>9512</v>
      </c>
      <c r="B5321" s="4">
        <v>45664</v>
      </c>
      <c r="C5321" t="s">
        <v>116</v>
      </c>
      <c r="D5321" t="s">
        <v>9209</v>
      </c>
      <c r="E5321" t="s">
        <v>204</v>
      </c>
      <c r="F5321" t="s">
        <v>205</v>
      </c>
      <c r="G5321" t="s">
        <v>206</v>
      </c>
      <c r="H5321" t="s">
        <v>8575</v>
      </c>
      <c r="I5321" t="s">
        <v>9513</v>
      </c>
      <c r="J5321" s="4">
        <v>33169</v>
      </c>
    </row>
    <row r="5322" spans="1:10" x14ac:dyDescent="0.3">
      <c r="A5322" t="s">
        <v>9514</v>
      </c>
      <c r="B5322" s="4">
        <v>45664</v>
      </c>
      <c r="C5322" t="s">
        <v>431</v>
      </c>
      <c r="D5322" t="s">
        <v>8546</v>
      </c>
      <c r="E5322" t="s">
        <v>204</v>
      </c>
      <c r="F5322" t="s">
        <v>205</v>
      </c>
      <c r="G5322" t="s">
        <v>206</v>
      </c>
      <c r="H5322" t="s">
        <v>8575</v>
      </c>
      <c r="I5322" t="s">
        <v>9513</v>
      </c>
      <c r="J5322" s="4">
        <v>33169</v>
      </c>
    </row>
    <row r="5323" spans="1:10" x14ac:dyDescent="0.3">
      <c r="A5323" t="s">
        <v>9515</v>
      </c>
      <c r="B5323" s="4">
        <v>45664</v>
      </c>
      <c r="C5323" t="s">
        <v>390</v>
      </c>
      <c r="D5323" t="s">
        <v>391</v>
      </c>
      <c r="E5323" t="s">
        <v>51</v>
      </c>
      <c r="F5323" t="s">
        <v>52</v>
      </c>
      <c r="G5323" t="s">
        <v>53</v>
      </c>
      <c r="H5323" t="s">
        <v>8575</v>
      </c>
      <c r="I5323" t="s">
        <v>9466</v>
      </c>
      <c r="J5323" s="4">
        <v>18759</v>
      </c>
    </row>
    <row r="5324" spans="1:10" x14ac:dyDescent="0.3">
      <c r="A5324" t="s">
        <v>9516</v>
      </c>
      <c r="B5324" s="4">
        <v>45664</v>
      </c>
      <c r="C5324" t="s">
        <v>9517</v>
      </c>
      <c r="D5324" t="s">
        <v>9518</v>
      </c>
      <c r="E5324" t="s">
        <v>51</v>
      </c>
      <c r="F5324" t="s">
        <v>52</v>
      </c>
      <c r="G5324" t="s">
        <v>53</v>
      </c>
      <c r="H5324" t="s">
        <v>8575</v>
      </c>
      <c r="I5324" t="s">
        <v>9466</v>
      </c>
      <c r="J5324" s="4">
        <v>18759</v>
      </c>
    </row>
    <row r="5325" spans="1:10" x14ac:dyDescent="0.3">
      <c r="A5325" t="s">
        <v>9519</v>
      </c>
      <c r="B5325" s="4">
        <v>45664</v>
      </c>
      <c r="C5325" t="s">
        <v>347</v>
      </c>
      <c r="D5325" t="s">
        <v>348</v>
      </c>
      <c r="E5325" t="s">
        <v>51</v>
      </c>
      <c r="F5325" t="s">
        <v>52</v>
      </c>
      <c r="G5325" t="s">
        <v>53</v>
      </c>
      <c r="H5325" t="s">
        <v>8575</v>
      </c>
      <c r="I5325" t="s">
        <v>9466</v>
      </c>
      <c r="J5325" s="4">
        <v>18759</v>
      </c>
    </row>
    <row r="5326" spans="1:10" x14ac:dyDescent="0.3">
      <c r="A5326" t="s">
        <v>9520</v>
      </c>
      <c r="B5326" s="4">
        <v>45664</v>
      </c>
      <c r="C5326" t="s">
        <v>344</v>
      </c>
      <c r="D5326" t="s">
        <v>345</v>
      </c>
      <c r="E5326" t="s">
        <v>204</v>
      </c>
      <c r="F5326" t="s">
        <v>205</v>
      </c>
      <c r="G5326" t="s">
        <v>206</v>
      </c>
      <c r="H5326" t="s">
        <v>8575</v>
      </c>
      <c r="I5326" t="s">
        <v>9502</v>
      </c>
      <c r="J5326" s="4">
        <v>31244</v>
      </c>
    </row>
    <row r="5327" spans="1:10" x14ac:dyDescent="0.3">
      <c r="A5327" t="s">
        <v>9521</v>
      </c>
      <c r="B5327" s="4">
        <v>45664</v>
      </c>
      <c r="C5327" t="s">
        <v>4022</v>
      </c>
      <c r="D5327" t="s">
        <v>9361</v>
      </c>
      <c r="E5327" t="s">
        <v>204</v>
      </c>
      <c r="F5327" t="s">
        <v>205</v>
      </c>
      <c r="G5327" t="s">
        <v>206</v>
      </c>
      <c r="H5327" t="s">
        <v>8575</v>
      </c>
      <c r="I5327" t="s">
        <v>9522</v>
      </c>
      <c r="J5327" s="4">
        <v>22989</v>
      </c>
    </row>
    <row r="5328" spans="1:10" x14ac:dyDescent="0.3">
      <c r="A5328" t="s">
        <v>9523</v>
      </c>
      <c r="B5328" s="4">
        <v>45664</v>
      </c>
      <c r="C5328" t="s">
        <v>431</v>
      </c>
      <c r="D5328" t="s">
        <v>8546</v>
      </c>
      <c r="E5328" t="s">
        <v>204</v>
      </c>
      <c r="F5328" t="s">
        <v>205</v>
      </c>
      <c r="G5328" t="s">
        <v>206</v>
      </c>
      <c r="H5328" t="s">
        <v>8575</v>
      </c>
      <c r="I5328" t="s">
        <v>9522</v>
      </c>
      <c r="J5328" s="4">
        <v>22989</v>
      </c>
    </row>
    <row r="5329" spans="1:10" x14ac:dyDescent="0.3">
      <c r="A5329" t="s">
        <v>9524</v>
      </c>
      <c r="B5329" s="4">
        <v>45664</v>
      </c>
      <c r="C5329" t="s">
        <v>347</v>
      </c>
      <c r="D5329" t="s">
        <v>348</v>
      </c>
      <c r="E5329" t="s">
        <v>204</v>
      </c>
      <c r="F5329" t="s">
        <v>205</v>
      </c>
      <c r="G5329" t="s">
        <v>206</v>
      </c>
      <c r="H5329" t="s">
        <v>8575</v>
      </c>
      <c r="I5329" t="s">
        <v>9522</v>
      </c>
      <c r="J5329" s="4">
        <v>22989</v>
      </c>
    </row>
    <row r="5330" spans="1:10" x14ac:dyDescent="0.3">
      <c r="A5330" t="s">
        <v>9525</v>
      </c>
      <c r="B5330" s="4">
        <v>45664</v>
      </c>
      <c r="C5330" t="s">
        <v>9526</v>
      </c>
      <c r="D5330" t="s">
        <v>9527</v>
      </c>
      <c r="E5330" t="s">
        <v>1557</v>
      </c>
      <c r="F5330" t="s">
        <v>1558</v>
      </c>
      <c r="G5330" t="s">
        <v>1051</v>
      </c>
      <c r="H5330" t="s">
        <v>8575</v>
      </c>
      <c r="I5330" t="s">
        <v>9528</v>
      </c>
      <c r="J5330" s="4">
        <v>21896</v>
      </c>
    </row>
    <row r="5331" spans="1:10" x14ac:dyDescent="0.3">
      <c r="A5331" t="s">
        <v>9529</v>
      </c>
      <c r="B5331" s="4">
        <v>45664</v>
      </c>
      <c r="C5331" t="s">
        <v>490</v>
      </c>
      <c r="D5331" t="s">
        <v>491</v>
      </c>
      <c r="E5331" t="s">
        <v>204</v>
      </c>
      <c r="F5331" t="s">
        <v>205</v>
      </c>
      <c r="G5331" t="s">
        <v>206</v>
      </c>
      <c r="H5331" t="s">
        <v>8575</v>
      </c>
      <c r="I5331" t="s">
        <v>9530</v>
      </c>
      <c r="J5331" s="4">
        <v>33084</v>
      </c>
    </row>
    <row r="5332" spans="1:10" x14ac:dyDescent="0.3">
      <c r="A5332" t="s">
        <v>9531</v>
      </c>
      <c r="B5332" s="4">
        <v>45664</v>
      </c>
      <c r="C5332" t="s">
        <v>136</v>
      </c>
      <c r="D5332" t="s">
        <v>137</v>
      </c>
      <c r="E5332" t="s">
        <v>204</v>
      </c>
      <c r="F5332" t="s">
        <v>205</v>
      </c>
      <c r="G5332" t="s">
        <v>206</v>
      </c>
      <c r="H5332" t="s">
        <v>8575</v>
      </c>
      <c r="I5332" t="s">
        <v>9530</v>
      </c>
      <c r="J5332" s="4">
        <v>33084</v>
      </c>
    </row>
    <row r="5333" spans="1:10" x14ac:dyDescent="0.3">
      <c r="A5333" t="s">
        <v>9532</v>
      </c>
      <c r="B5333" s="4">
        <v>45664</v>
      </c>
      <c r="C5333" t="s">
        <v>9533</v>
      </c>
      <c r="D5333" t="s">
        <v>277</v>
      </c>
      <c r="E5333" t="s">
        <v>1557</v>
      </c>
      <c r="F5333" t="s">
        <v>1558</v>
      </c>
      <c r="G5333" t="s">
        <v>1051</v>
      </c>
      <c r="H5333" t="s">
        <v>8575</v>
      </c>
      <c r="I5333" t="s">
        <v>9528</v>
      </c>
      <c r="J5333" s="4">
        <v>21896</v>
      </c>
    </row>
    <row r="5334" spans="1:10" x14ac:dyDescent="0.3">
      <c r="A5334" t="s">
        <v>9534</v>
      </c>
      <c r="B5334" s="4">
        <v>45664</v>
      </c>
      <c r="C5334" t="s">
        <v>390</v>
      </c>
      <c r="D5334" t="s">
        <v>391</v>
      </c>
      <c r="E5334" t="s">
        <v>51</v>
      </c>
      <c r="F5334" t="s">
        <v>52</v>
      </c>
      <c r="G5334" t="s">
        <v>53</v>
      </c>
      <c r="H5334" t="s">
        <v>8575</v>
      </c>
      <c r="I5334" t="s">
        <v>915</v>
      </c>
      <c r="J5334" s="4">
        <v>19589</v>
      </c>
    </row>
    <row r="5335" spans="1:10" x14ac:dyDescent="0.3">
      <c r="A5335" t="s">
        <v>9535</v>
      </c>
      <c r="B5335" s="4">
        <v>45664</v>
      </c>
      <c r="C5335" t="s">
        <v>2586</v>
      </c>
      <c r="D5335" t="s">
        <v>9536</v>
      </c>
      <c r="E5335" t="s">
        <v>204</v>
      </c>
      <c r="F5335" t="s">
        <v>205</v>
      </c>
      <c r="G5335" t="s">
        <v>206</v>
      </c>
      <c r="H5335" t="s">
        <v>8575</v>
      </c>
      <c r="I5335" t="s">
        <v>9502</v>
      </c>
      <c r="J5335" s="4">
        <v>31244</v>
      </c>
    </row>
    <row r="5336" spans="1:10" x14ac:dyDescent="0.3">
      <c r="A5336" t="s">
        <v>9537</v>
      </c>
      <c r="B5336" s="4">
        <v>45665</v>
      </c>
      <c r="C5336" t="s">
        <v>405</v>
      </c>
      <c r="D5336" t="s">
        <v>9538</v>
      </c>
      <c r="E5336" t="s">
        <v>1579</v>
      </c>
      <c r="F5336" t="s">
        <v>1580</v>
      </c>
      <c r="G5336" t="s">
        <v>1581</v>
      </c>
      <c r="H5336" t="s">
        <v>8575</v>
      </c>
      <c r="I5336" t="s">
        <v>9539</v>
      </c>
      <c r="J5336" s="4">
        <v>28355</v>
      </c>
    </row>
    <row r="5337" spans="1:10" x14ac:dyDescent="0.3">
      <c r="A5337" t="s">
        <v>9540</v>
      </c>
      <c r="B5337" s="4">
        <v>45665</v>
      </c>
      <c r="C5337" t="s">
        <v>1839</v>
      </c>
      <c r="D5337" t="s">
        <v>1983</v>
      </c>
      <c r="E5337" t="s">
        <v>1579</v>
      </c>
      <c r="F5337" t="s">
        <v>1580</v>
      </c>
      <c r="G5337" t="s">
        <v>1581</v>
      </c>
      <c r="H5337" t="s">
        <v>8575</v>
      </c>
      <c r="I5337" t="s">
        <v>9539</v>
      </c>
      <c r="J5337" s="4">
        <v>28355</v>
      </c>
    </row>
    <row r="5338" spans="1:10" x14ac:dyDescent="0.3">
      <c r="A5338" t="s">
        <v>9541</v>
      </c>
      <c r="B5338" s="4">
        <v>45665</v>
      </c>
      <c r="C5338" t="s">
        <v>9542</v>
      </c>
      <c r="D5338" t="s">
        <v>9543</v>
      </c>
      <c r="E5338" t="s">
        <v>204</v>
      </c>
      <c r="F5338" t="s">
        <v>205</v>
      </c>
      <c r="G5338" t="s">
        <v>206</v>
      </c>
      <c r="H5338" t="s">
        <v>8575</v>
      </c>
      <c r="I5338" t="s">
        <v>9504</v>
      </c>
      <c r="J5338" s="4">
        <v>22367</v>
      </c>
    </row>
    <row r="5339" spans="1:10" x14ac:dyDescent="0.3">
      <c r="A5339" t="s">
        <v>9544</v>
      </c>
      <c r="B5339" s="4">
        <v>45665</v>
      </c>
      <c r="C5339" t="s">
        <v>692</v>
      </c>
      <c r="D5339" t="s">
        <v>8513</v>
      </c>
      <c r="E5339" t="s">
        <v>204</v>
      </c>
      <c r="F5339" t="s">
        <v>205</v>
      </c>
      <c r="G5339" t="s">
        <v>206</v>
      </c>
      <c r="H5339" t="s">
        <v>8575</v>
      </c>
      <c r="I5339" t="s">
        <v>9545</v>
      </c>
      <c r="J5339" s="4">
        <v>16202</v>
      </c>
    </row>
    <row r="5340" spans="1:10" x14ac:dyDescent="0.3">
      <c r="A5340" t="s">
        <v>9546</v>
      </c>
      <c r="B5340" s="4">
        <v>45665</v>
      </c>
      <c r="C5340" t="s">
        <v>3142</v>
      </c>
      <c r="D5340" t="s">
        <v>3143</v>
      </c>
      <c r="E5340" t="s">
        <v>204</v>
      </c>
      <c r="F5340" t="s">
        <v>205</v>
      </c>
      <c r="G5340" t="s">
        <v>206</v>
      </c>
      <c r="H5340" t="s">
        <v>8575</v>
      </c>
      <c r="I5340" t="s">
        <v>9545</v>
      </c>
      <c r="J5340" s="4">
        <v>16202</v>
      </c>
    </row>
    <row r="5341" spans="1:10" x14ac:dyDescent="0.3">
      <c r="A5341" t="s">
        <v>9547</v>
      </c>
      <c r="B5341" s="4">
        <v>45665</v>
      </c>
      <c r="C5341" t="s">
        <v>8097</v>
      </c>
      <c r="D5341" t="s">
        <v>8098</v>
      </c>
      <c r="E5341" t="s">
        <v>204</v>
      </c>
      <c r="F5341" t="s">
        <v>205</v>
      </c>
      <c r="G5341" t="s">
        <v>206</v>
      </c>
      <c r="H5341" t="s">
        <v>8575</v>
      </c>
      <c r="I5341" t="s">
        <v>9545</v>
      </c>
      <c r="J5341" s="4">
        <v>16202</v>
      </c>
    </row>
    <row r="5342" spans="1:10" x14ac:dyDescent="0.3">
      <c r="A5342" t="s">
        <v>9548</v>
      </c>
      <c r="B5342" s="4">
        <v>45665</v>
      </c>
      <c r="C5342" t="s">
        <v>4010</v>
      </c>
      <c r="D5342" t="s">
        <v>4011</v>
      </c>
      <c r="E5342" t="s">
        <v>7030</v>
      </c>
      <c r="F5342" t="s">
        <v>7031</v>
      </c>
      <c r="G5342" t="s">
        <v>1581</v>
      </c>
      <c r="H5342" t="s">
        <v>8575</v>
      </c>
      <c r="I5342" t="s">
        <v>9549</v>
      </c>
      <c r="J5342" s="4">
        <v>12790</v>
      </c>
    </row>
    <row r="5343" spans="1:10" x14ac:dyDescent="0.3">
      <c r="A5343" t="s">
        <v>9550</v>
      </c>
      <c r="B5343" s="4">
        <v>45665</v>
      </c>
      <c r="C5343" t="s">
        <v>332</v>
      </c>
      <c r="D5343" t="s">
        <v>333</v>
      </c>
      <c r="E5343" t="s">
        <v>204</v>
      </c>
      <c r="F5343" t="s">
        <v>205</v>
      </c>
      <c r="G5343" t="s">
        <v>206</v>
      </c>
      <c r="H5343" t="s">
        <v>8575</v>
      </c>
      <c r="I5343" t="s">
        <v>8589</v>
      </c>
      <c r="J5343" s="4">
        <v>16671</v>
      </c>
    </row>
    <row r="5344" spans="1:10" x14ac:dyDescent="0.3">
      <c r="A5344" t="s">
        <v>9551</v>
      </c>
      <c r="B5344" s="4">
        <v>45665</v>
      </c>
      <c r="C5344" t="s">
        <v>1326</v>
      </c>
      <c r="D5344" t="s">
        <v>8758</v>
      </c>
      <c r="E5344" t="s">
        <v>39</v>
      </c>
      <c r="F5344" t="s">
        <v>40</v>
      </c>
      <c r="G5344" t="s">
        <v>41</v>
      </c>
      <c r="H5344" t="s">
        <v>8575</v>
      </c>
      <c r="I5344" t="s">
        <v>9552</v>
      </c>
      <c r="J5344" s="4">
        <v>24009</v>
      </c>
    </row>
    <row r="5345" spans="1:10" x14ac:dyDescent="0.3">
      <c r="A5345" t="s">
        <v>9553</v>
      </c>
      <c r="B5345" s="4">
        <v>45665</v>
      </c>
      <c r="C5345" t="s">
        <v>656</v>
      </c>
      <c r="D5345" t="s">
        <v>8691</v>
      </c>
      <c r="E5345" t="s">
        <v>204</v>
      </c>
      <c r="F5345" t="s">
        <v>205</v>
      </c>
      <c r="G5345" t="s">
        <v>206</v>
      </c>
      <c r="H5345" t="s">
        <v>8575</v>
      </c>
      <c r="I5345" t="s">
        <v>9554</v>
      </c>
      <c r="J5345" s="4">
        <v>29593</v>
      </c>
    </row>
    <row r="5346" spans="1:10" x14ac:dyDescent="0.3">
      <c r="A5346" t="s">
        <v>9555</v>
      </c>
      <c r="B5346" s="4">
        <v>45665</v>
      </c>
      <c r="C5346" t="s">
        <v>9091</v>
      </c>
      <c r="D5346" t="s">
        <v>9092</v>
      </c>
      <c r="E5346" t="s">
        <v>204</v>
      </c>
      <c r="F5346" t="s">
        <v>205</v>
      </c>
      <c r="G5346" t="s">
        <v>206</v>
      </c>
      <c r="H5346" t="s">
        <v>8575</v>
      </c>
      <c r="I5346" t="s">
        <v>9554</v>
      </c>
      <c r="J5346" s="4">
        <v>29593</v>
      </c>
    </row>
    <row r="5347" spans="1:10" x14ac:dyDescent="0.3">
      <c r="A5347" t="s">
        <v>9556</v>
      </c>
      <c r="B5347" s="4">
        <v>45665</v>
      </c>
      <c r="C5347" t="s">
        <v>60</v>
      </c>
      <c r="D5347" t="s">
        <v>8595</v>
      </c>
      <c r="E5347" t="s">
        <v>204</v>
      </c>
      <c r="F5347" t="s">
        <v>205</v>
      </c>
      <c r="G5347" t="s">
        <v>206</v>
      </c>
      <c r="H5347" t="s">
        <v>8575</v>
      </c>
      <c r="I5347" t="s">
        <v>9557</v>
      </c>
      <c r="J5347" s="4">
        <v>32085</v>
      </c>
    </row>
    <row r="5348" spans="1:10" x14ac:dyDescent="0.3">
      <c r="A5348" t="s">
        <v>9558</v>
      </c>
      <c r="B5348" s="4">
        <v>45665</v>
      </c>
      <c r="C5348" t="s">
        <v>5517</v>
      </c>
      <c r="D5348" t="s">
        <v>5518</v>
      </c>
      <c r="E5348" t="s">
        <v>2372</v>
      </c>
      <c r="F5348" t="s">
        <v>2373</v>
      </c>
      <c r="G5348" t="s">
        <v>1581</v>
      </c>
      <c r="H5348" t="s">
        <v>8575</v>
      </c>
      <c r="I5348" t="s">
        <v>9559</v>
      </c>
      <c r="J5348" s="4">
        <v>21507</v>
      </c>
    </row>
    <row r="5349" spans="1:10" x14ac:dyDescent="0.3">
      <c r="A5349" t="s">
        <v>9560</v>
      </c>
      <c r="B5349" s="4">
        <v>45665</v>
      </c>
      <c r="C5349" t="s">
        <v>147</v>
      </c>
      <c r="D5349" t="s">
        <v>148</v>
      </c>
      <c r="E5349" t="s">
        <v>2085</v>
      </c>
      <c r="F5349" t="s">
        <v>2086</v>
      </c>
      <c r="G5349" t="s">
        <v>1581</v>
      </c>
      <c r="H5349" t="s">
        <v>8575</v>
      </c>
      <c r="I5349" t="s">
        <v>9561</v>
      </c>
      <c r="J5349" s="4">
        <v>18654</v>
      </c>
    </row>
    <row r="5350" spans="1:10" x14ac:dyDescent="0.3">
      <c r="A5350" t="s">
        <v>9562</v>
      </c>
      <c r="B5350" s="4">
        <v>45665</v>
      </c>
      <c r="C5350" t="s">
        <v>1107</v>
      </c>
      <c r="D5350" t="s">
        <v>1108</v>
      </c>
      <c r="E5350" t="s">
        <v>6665</v>
      </c>
      <c r="F5350" t="s">
        <v>6666</v>
      </c>
      <c r="G5350" t="s">
        <v>6667</v>
      </c>
      <c r="H5350" t="s">
        <v>8575</v>
      </c>
      <c r="I5350" t="s">
        <v>9563</v>
      </c>
      <c r="J5350" s="4">
        <v>27592</v>
      </c>
    </row>
    <row r="5351" spans="1:10" x14ac:dyDescent="0.3">
      <c r="A5351" t="s">
        <v>9564</v>
      </c>
      <c r="B5351" s="4">
        <v>45665</v>
      </c>
      <c r="C5351" t="s">
        <v>618</v>
      </c>
      <c r="D5351" t="s">
        <v>619</v>
      </c>
      <c r="E5351" t="s">
        <v>204</v>
      </c>
      <c r="F5351" t="s">
        <v>205</v>
      </c>
      <c r="G5351" t="s">
        <v>206</v>
      </c>
      <c r="H5351" t="s">
        <v>8575</v>
      </c>
      <c r="I5351" t="s">
        <v>9565</v>
      </c>
      <c r="J5351" s="4">
        <v>19973</v>
      </c>
    </row>
    <row r="5352" spans="1:10" x14ac:dyDescent="0.3">
      <c r="A5352" t="s">
        <v>9566</v>
      </c>
      <c r="B5352" s="4">
        <v>45665</v>
      </c>
      <c r="C5352" t="s">
        <v>8740</v>
      </c>
      <c r="D5352" t="s">
        <v>8741</v>
      </c>
      <c r="E5352" t="s">
        <v>1579</v>
      </c>
      <c r="F5352" t="s">
        <v>1580</v>
      </c>
      <c r="G5352" t="s">
        <v>1581</v>
      </c>
      <c r="H5352" t="s">
        <v>8575</v>
      </c>
      <c r="I5352" t="s">
        <v>9557</v>
      </c>
      <c r="J5352" s="4">
        <v>32085</v>
      </c>
    </row>
    <row r="5353" spans="1:10" x14ac:dyDescent="0.3">
      <c r="A5353" t="s">
        <v>9567</v>
      </c>
      <c r="B5353" s="4">
        <v>45665</v>
      </c>
      <c r="C5353" t="s">
        <v>125</v>
      </c>
      <c r="D5353" t="s">
        <v>9218</v>
      </c>
      <c r="E5353" t="s">
        <v>6681</v>
      </c>
      <c r="F5353" t="s">
        <v>6682</v>
      </c>
      <c r="G5353" t="s">
        <v>6683</v>
      </c>
      <c r="H5353" t="s">
        <v>8575</v>
      </c>
      <c r="I5353" t="s">
        <v>9563</v>
      </c>
      <c r="J5353" s="4">
        <v>27592</v>
      </c>
    </row>
    <row r="5354" spans="1:10" x14ac:dyDescent="0.3">
      <c r="A5354" t="s">
        <v>9568</v>
      </c>
      <c r="B5354" s="4">
        <v>45665</v>
      </c>
      <c r="C5354" t="s">
        <v>3425</v>
      </c>
      <c r="D5354" t="s">
        <v>3426</v>
      </c>
      <c r="E5354" t="s">
        <v>204</v>
      </c>
      <c r="F5354" t="s">
        <v>205</v>
      </c>
      <c r="G5354" t="s">
        <v>206</v>
      </c>
      <c r="H5354" t="s">
        <v>8575</v>
      </c>
      <c r="I5354" t="s">
        <v>9557</v>
      </c>
      <c r="J5354" s="4">
        <v>32085</v>
      </c>
    </row>
    <row r="5355" spans="1:10" x14ac:dyDescent="0.3">
      <c r="A5355" t="s">
        <v>9569</v>
      </c>
      <c r="B5355" s="4">
        <v>45665</v>
      </c>
      <c r="C5355" t="s">
        <v>7622</v>
      </c>
      <c r="D5355" t="s">
        <v>7623</v>
      </c>
      <c r="E5355" t="s">
        <v>111</v>
      </c>
      <c r="F5355" t="s">
        <v>112</v>
      </c>
      <c r="G5355" t="s">
        <v>113</v>
      </c>
      <c r="H5355" t="s">
        <v>8575</v>
      </c>
      <c r="I5355" t="s">
        <v>5181</v>
      </c>
      <c r="J5355" s="4">
        <v>26201</v>
      </c>
    </row>
    <row r="5356" spans="1:10" x14ac:dyDescent="0.3">
      <c r="A5356" t="s">
        <v>9570</v>
      </c>
      <c r="B5356" s="4">
        <v>45665</v>
      </c>
      <c r="C5356" t="s">
        <v>4300</v>
      </c>
      <c r="D5356" t="s">
        <v>9435</v>
      </c>
      <c r="E5356" t="s">
        <v>204</v>
      </c>
      <c r="F5356" t="s">
        <v>205</v>
      </c>
      <c r="G5356" t="s">
        <v>206</v>
      </c>
      <c r="H5356" t="s">
        <v>8575</v>
      </c>
      <c r="I5356" t="s">
        <v>9502</v>
      </c>
      <c r="J5356" s="4">
        <v>31244</v>
      </c>
    </row>
    <row r="5357" spans="1:10" x14ac:dyDescent="0.3">
      <c r="A5357" t="s">
        <v>9571</v>
      </c>
      <c r="B5357" s="4">
        <v>45665</v>
      </c>
      <c r="C5357" t="s">
        <v>545</v>
      </c>
      <c r="D5357" t="s">
        <v>546</v>
      </c>
      <c r="E5357" t="s">
        <v>204</v>
      </c>
      <c r="F5357" t="s">
        <v>205</v>
      </c>
      <c r="G5357" t="s">
        <v>206</v>
      </c>
      <c r="H5357" t="s">
        <v>8575</v>
      </c>
      <c r="I5357" t="s">
        <v>9572</v>
      </c>
      <c r="J5357" s="4">
        <v>26998</v>
      </c>
    </row>
    <row r="5358" spans="1:10" x14ac:dyDescent="0.3">
      <c r="A5358" t="s">
        <v>9573</v>
      </c>
      <c r="B5358" s="4">
        <v>45665</v>
      </c>
      <c r="C5358" t="s">
        <v>347</v>
      </c>
      <c r="D5358" t="s">
        <v>348</v>
      </c>
      <c r="E5358" t="s">
        <v>204</v>
      </c>
      <c r="F5358" t="s">
        <v>205</v>
      </c>
      <c r="G5358" t="s">
        <v>206</v>
      </c>
      <c r="H5358" t="s">
        <v>8575</v>
      </c>
      <c r="I5358" t="s">
        <v>9572</v>
      </c>
      <c r="J5358" s="4">
        <v>26998</v>
      </c>
    </row>
    <row r="5359" spans="1:10" x14ac:dyDescent="0.3">
      <c r="A5359" t="s">
        <v>9574</v>
      </c>
      <c r="B5359" s="4">
        <v>45665</v>
      </c>
      <c r="C5359" t="s">
        <v>673</v>
      </c>
      <c r="D5359" t="s">
        <v>674</v>
      </c>
      <c r="E5359" t="s">
        <v>204</v>
      </c>
      <c r="F5359" t="s">
        <v>205</v>
      </c>
      <c r="G5359" t="s">
        <v>206</v>
      </c>
      <c r="H5359" t="s">
        <v>8575</v>
      </c>
      <c r="I5359" t="s">
        <v>9572</v>
      </c>
      <c r="J5359" s="4">
        <v>26998</v>
      </c>
    </row>
    <row r="5360" spans="1:10" x14ac:dyDescent="0.3">
      <c r="A5360" t="s">
        <v>9575</v>
      </c>
      <c r="B5360" s="4">
        <v>45665</v>
      </c>
      <c r="C5360" t="s">
        <v>520</v>
      </c>
      <c r="D5360" t="s">
        <v>8664</v>
      </c>
      <c r="E5360" t="s">
        <v>204</v>
      </c>
      <c r="F5360" t="s">
        <v>205</v>
      </c>
      <c r="G5360" t="s">
        <v>206</v>
      </c>
      <c r="H5360" t="s">
        <v>8575</v>
      </c>
      <c r="I5360" t="s">
        <v>9572</v>
      </c>
      <c r="J5360" s="4">
        <v>26998</v>
      </c>
    </row>
    <row r="5361" spans="1:10" x14ac:dyDescent="0.3">
      <c r="A5361" t="s">
        <v>9576</v>
      </c>
      <c r="B5361" s="4">
        <v>45665</v>
      </c>
      <c r="C5361" t="s">
        <v>2751</v>
      </c>
      <c r="D5361" t="s">
        <v>2752</v>
      </c>
      <c r="E5361" t="s">
        <v>204</v>
      </c>
      <c r="F5361" t="s">
        <v>205</v>
      </c>
      <c r="G5361" t="s">
        <v>206</v>
      </c>
      <c r="H5361" t="s">
        <v>8575</v>
      </c>
      <c r="I5361" t="s">
        <v>9572</v>
      </c>
      <c r="J5361" s="4">
        <v>26998</v>
      </c>
    </row>
    <row r="5362" spans="1:10" x14ac:dyDescent="0.3">
      <c r="A5362" t="s">
        <v>9577</v>
      </c>
      <c r="B5362" s="4">
        <v>45665</v>
      </c>
      <c r="C5362" t="s">
        <v>1326</v>
      </c>
      <c r="D5362" t="s">
        <v>8758</v>
      </c>
      <c r="E5362" t="s">
        <v>204</v>
      </c>
      <c r="F5362" t="s">
        <v>205</v>
      </c>
      <c r="G5362" t="s">
        <v>206</v>
      </c>
      <c r="H5362" t="s">
        <v>8575</v>
      </c>
      <c r="I5362" t="s">
        <v>9502</v>
      </c>
      <c r="J5362" s="4">
        <v>31244</v>
      </c>
    </row>
    <row r="5363" spans="1:10" x14ac:dyDescent="0.3">
      <c r="A5363" t="s">
        <v>9578</v>
      </c>
      <c r="B5363" s="4">
        <v>45665</v>
      </c>
      <c r="C5363" t="s">
        <v>2399</v>
      </c>
      <c r="D5363" t="s">
        <v>9579</v>
      </c>
      <c r="E5363" t="s">
        <v>204</v>
      </c>
      <c r="F5363" t="s">
        <v>205</v>
      </c>
      <c r="G5363" t="s">
        <v>206</v>
      </c>
      <c r="H5363" t="s">
        <v>8575</v>
      </c>
      <c r="I5363" t="s">
        <v>9580</v>
      </c>
      <c r="J5363" s="4">
        <v>25437</v>
      </c>
    </row>
    <row r="5364" spans="1:10" x14ac:dyDescent="0.3">
      <c r="A5364" t="s">
        <v>9581</v>
      </c>
      <c r="B5364" s="4">
        <v>45665</v>
      </c>
      <c r="C5364" t="s">
        <v>9582</v>
      </c>
      <c r="D5364" t="s">
        <v>3461</v>
      </c>
      <c r="E5364" t="s">
        <v>5572</v>
      </c>
      <c r="F5364" t="s">
        <v>5573</v>
      </c>
      <c r="G5364" t="s">
        <v>5574</v>
      </c>
      <c r="H5364" t="s">
        <v>8575</v>
      </c>
      <c r="I5364" t="s">
        <v>5427</v>
      </c>
      <c r="J5364" s="4">
        <v>23631</v>
      </c>
    </row>
    <row r="5365" spans="1:10" x14ac:dyDescent="0.3">
      <c r="A5365" t="s">
        <v>9583</v>
      </c>
      <c r="B5365" s="4">
        <v>45665</v>
      </c>
      <c r="C5365" t="s">
        <v>8754</v>
      </c>
      <c r="D5365" t="s">
        <v>8755</v>
      </c>
      <c r="E5365" t="s">
        <v>39</v>
      </c>
      <c r="F5365" t="s">
        <v>40</v>
      </c>
      <c r="G5365" t="s">
        <v>41</v>
      </c>
      <c r="H5365" t="s">
        <v>8575</v>
      </c>
      <c r="I5365" t="s">
        <v>9584</v>
      </c>
      <c r="J5365" s="4">
        <v>31089</v>
      </c>
    </row>
    <row r="5366" spans="1:10" x14ac:dyDescent="0.3">
      <c r="A5366" t="s">
        <v>9585</v>
      </c>
      <c r="B5366" s="4">
        <v>45665</v>
      </c>
      <c r="C5366" t="s">
        <v>9586</v>
      </c>
      <c r="D5366" t="s">
        <v>9587</v>
      </c>
      <c r="E5366" t="s">
        <v>39</v>
      </c>
      <c r="F5366" t="s">
        <v>40</v>
      </c>
      <c r="G5366" t="s">
        <v>41</v>
      </c>
      <c r="H5366" t="s">
        <v>8575</v>
      </c>
      <c r="I5366" t="s">
        <v>9588</v>
      </c>
      <c r="J5366" s="4">
        <v>22364</v>
      </c>
    </row>
    <row r="5367" spans="1:10" x14ac:dyDescent="0.3">
      <c r="A5367" t="s">
        <v>9589</v>
      </c>
      <c r="B5367" s="4">
        <v>45665</v>
      </c>
      <c r="C5367" t="s">
        <v>6736</v>
      </c>
      <c r="D5367" t="s">
        <v>9590</v>
      </c>
      <c r="E5367" t="s">
        <v>204</v>
      </c>
      <c r="F5367" t="s">
        <v>205</v>
      </c>
      <c r="G5367" t="s">
        <v>206</v>
      </c>
      <c r="H5367" t="s">
        <v>8575</v>
      </c>
      <c r="I5367" t="s">
        <v>9591</v>
      </c>
      <c r="J5367" s="4">
        <v>27999</v>
      </c>
    </row>
    <row r="5368" spans="1:10" x14ac:dyDescent="0.3">
      <c r="A5368" t="s">
        <v>9592</v>
      </c>
      <c r="B5368" s="4">
        <v>45665</v>
      </c>
      <c r="C5368" t="s">
        <v>347</v>
      </c>
      <c r="D5368" t="s">
        <v>348</v>
      </c>
      <c r="E5368" t="s">
        <v>204</v>
      </c>
      <c r="F5368" t="s">
        <v>205</v>
      </c>
      <c r="G5368" t="s">
        <v>206</v>
      </c>
      <c r="H5368" t="s">
        <v>8575</v>
      </c>
      <c r="I5368" t="s">
        <v>9591</v>
      </c>
      <c r="J5368" s="4">
        <v>27999</v>
      </c>
    </row>
    <row r="5369" spans="1:10" x14ac:dyDescent="0.3">
      <c r="A5369" t="s">
        <v>9593</v>
      </c>
      <c r="B5369" s="4">
        <v>45665</v>
      </c>
      <c r="C5369" t="s">
        <v>422</v>
      </c>
      <c r="D5369" t="s">
        <v>9330</v>
      </c>
      <c r="E5369" t="s">
        <v>39</v>
      </c>
      <c r="F5369" t="s">
        <v>40</v>
      </c>
      <c r="G5369" t="s">
        <v>41</v>
      </c>
      <c r="H5369" t="s">
        <v>8575</v>
      </c>
      <c r="I5369" t="s">
        <v>3359</v>
      </c>
      <c r="J5369" s="4">
        <v>24329</v>
      </c>
    </row>
    <row r="5370" spans="1:10" x14ac:dyDescent="0.3">
      <c r="A5370" t="s">
        <v>9594</v>
      </c>
      <c r="B5370" s="4">
        <v>45665</v>
      </c>
      <c r="C5370" t="s">
        <v>9595</v>
      </c>
      <c r="D5370" t="s">
        <v>9596</v>
      </c>
      <c r="E5370" t="s">
        <v>204</v>
      </c>
      <c r="F5370" t="s">
        <v>205</v>
      </c>
      <c r="G5370" t="s">
        <v>206</v>
      </c>
      <c r="H5370" t="s">
        <v>8575</v>
      </c>
      <c r="I5370" t="s">
        <v>9572</v>
      </c>
      <c r="J5370" s="4">
        <v>26998</v>
      </c>
    </row>
    <row r="5371" spans="1:10" x14ac:dyDescent="0.3">
      <c r="A5371" t="s">
        <v>9597</v>
      </c>
      <c r="B5371" s="4">
        <v>45665</v>
      </c>
      <c r="C5371" t="s">
        <v>311</v>
      </c>
      <c r="D5371" t="s">
        <v>8612</v>
      </c>
      <c r="E5371" t="s">
        <v>51</v>
      </c>
      <c r="F5371" t="s">
        <v>52</v>
      </c>
      <c r="G5371" t="s">
        <v>53</v>
      </c>
      <c r="H5371" t="s">
        <v>8575</v>
      </c>
      <c r="I5371" t="s">
        <v>8930</v>
      </c>
      <c r="J5371" s="4">
        <v>22212</v>
      </c>
    </row>
    <row r="5372" spans="1:10" x14ac:dyDescent="0.3">
      <c r="A5372" t="s">
        <v>9598</v>
      </c>
      <c r="B5372" s="4">
        <v>45665</v>
      </c>
      <c r="C5372" t="s">
        <v>56</v>
      </c>
      <c r="D5372" t="s">
        <v>57</v>
      </c>
      <c r="E5372" t="s">
        <v>51</v>
      </c>
      <c r="F5372" t="s">
        <v>52</v>
      </c>
      <c r="G5372" t="s">
        <v>53</v>
      </c>
      <c r="H5372" t="s">
        <v>8575</v>
      </c>
      <c r="I5372" t="s">
        <v>8930</v>
      </c>
      <c r="J5372" s="4">
        <v>22212</v>
      </c>
    </row>
    <row r="5373" spans="1:10" x14ac:dyDescent="0.3">
      <c r="A5373" t="s">
        <v>9599</v>
      </c>
      <c r="B5373" s="4">
        <v>45665</v>
      </c>
      <c r="C5373" t="s">
        <v>1640</v>
      </c>
      <c r="D5373" t="s">
        <v>7260</v>
      </c>
      <c r="E5373" t="s">
        <v>51</v>
      </c>
      <c r="F5373" t="s">
        <v>52</v>
      </c>
      <c r="G5373" t="s">
        <v>53</v>
      </c>
      <c r="H5373" t="s">
        <v>8575</v>
      </c>
      <c r="I5373" t="s">
        <v>8930</v>
      </c>
      <c r="J5373" s="4">
        <v>22212</v>
      </c>
    </row>
    <row r="5374" spans="1:10" x14ac:dyDescent="0.3">
      <c r="A5374" t="s">
        <v>9600</v>
      </c>
      <c r="B5374" s="4">
        <v>45665</v>
      </c>
      <c r="C5374" t="s">
        <v>215</v>
      </c>
      <c r="D5374" t="s">
        <v>216</v>
      </c>
      <c r="E5374" t="s">
        <v>204</v>
      </c>
      <c r="F5374" t="s">
        <v>205</v>
      </c>
      <c r="G5374" t="s">
        <v>206</v>
      </c>
      <c r="H5374" t="s">
        <v>8575</v>
      </c>
      <c r="I5374" t="s">
        <v>9601</v>
      </c>
      <c r="J5374" s="4">
        <v>17704</v>
      </c>
    </row>
    <row r="5375" spans="1:10" x14ac:dyDescent="0.3">
      <c r="A5375" t="s">
        <v>9602</v>
      </c>
      <c r="B5375" s="4">
        <v>45665</v>
      </c>
      <c r="C5375" t="s">
        <v>993</v>
      </c>
      <c r="D5375" t="s">
        <v>8634</v>
      </c>
      <c r="E5375" t="s">
        <v>204</v>
      </c>
      <c r="F5375" t="s">
        <v>205</v>
      </c>
      <c r="G5375" t="s">
        <v>206</v>
      </c>
      <c r="H5375" t="s">
        <v>8575</v>
      </c>
      <c r="I5375" t="s">
        <v>9603</v>
      </c>
      <c r="J5375" s="4">
        <v>20961</v>
      </c>
    </row>
    <row r="5376" spans="1:10" x14ac:dyDescent="0.3">
      <c r="A5376" t="s">
        <v>9604</v>
      </c>
      <c r="B5376" s="4">
        <v>45665</v>
      </c>
      <c r="C5376" t="s">
        <v>184</v>
      </c>
      <c r="D5376" t="s">
        <v>185</v>
      </c>
      <c r="E5376" t="s">
        <v>204</v>
      </c>
      <c r="F5376" t="s">
        <v>205</v>
      </c>
      <c r="G5376" t="s">
        <v>206</v>
      </c>
      <c r="H5376" t="s">
        <v>8575</v>
      </c>
      <c r="I5376" t="s">
        <v>9603</v>
      </c>
      <c r="J5376" s="4">
        <v>20961</v>
      </c>
    </row>
    <row r="5377" spans="1:10" x14ac:dyDescent="0.3">
      <c r="A5377" t="s">
        <v>9605</v>
      </c>
      <c r="B5377" s="4">
        <v>45665</v>
      </c>
      <c r="C5377" t="s">
        <v>3807</v>
      </c>
      <c r="D5377" t="s">
        <v>3808</v>
      </c>
      <c r="E5377" t="s">
        <v>204</v>
      </c>
      <c r="F5377" t="s">
        <v>205</v>
      </c>
      <c r="G5377" t="s">
        <v>206</v>
      </c>
      <c r="H5377" t="s">
        <v>8575</v>
      </c>
      <c r="I5377" t="s">
        <v>9603</v>
      </c>
      <c r="J5377" s="4">
        <v>20961</v>
      </c>
    </row>
    <row r="5378" spans="1:10" x14ac:dyDescent="0.3">
      <c r="A5378" t="s">
        <v>9606</v>
      </c>
      <c r="B5378" s="4">
        <v>45665</v>
      </c>
      <c r="C5378" t="s">
        <v>109</v>
      </c>
      <c r="D5378" t="s">
        <v>6710</v>
      </c>
      <c r="E5378" t="s">
        <v>204</v>
      </c>
      <c r="F5378" t="s">
        <v>205</v>
      </c>
      <c r="G5378" t="s">
        <v>206</v>
      </c>
      <c r="H5378" t="s">
        <v>8575</v>
      </c>
      <c r="I5378" t="s">
        <v>9603</v>
      </c>
      <c r="J5378" s="4">
        <v>20961</v>
      </c>
    </row>
    <row r="5379" spans="1:10" x14ac:dyDescent="0.3">
      <c r="A5379" t="s">
        <v>9607</v>
      </c>
      <c r="B5379" s="4">
        <v>45665</v>
      </c>
      <c r="C5379" t="s">
        <v>662</v>
      </c>
      <c r="D5379" t="s">
        <v>663</v>
      </c>
      <c r="E5379" t="s">
        <v>204</v>
      </c>
      <c r="F5379" t="s">
        <v>205</v>
      </c>
      <c r="G5379" t="s">
        <v>206</v>
      </c>
      <c r="H5379" t="s">
        <v>8575</v>
      </c>
      <c r="I5379" t="s">
        <v>9603</v>
      </c>
      <c r="J5379" s="4">
        <v>20961</v>
      </c>
    </row>
    <row r="5380" spans="1:10" x14ac:dyDescent="0.3">
      <c r="A5380" t="s">
        <v>9608</v>
      </c>
      <c r="B5380" s="4">
        <v>45665</v>
      </c>
      <c r="C5380" t="s">
        <v>692</v>
      </c>
      <c r="D5380" t="s">
        <v>733</v>
      </c>
      <c r="E5380" t="s">
        <v>204</v>
      </c>
      <c r="F5380" t="s">
        <v>205</v>
      </c>
      <c r="G5380" t="s">
        <v>206</v>
      </c>
      <c r="H5380" t="s">
        <v>8575</v>
      </c>
      <c r="I5380" t="s">
        <v>9603</v>
      </c>
      <c r="J5380" s="4">
        <v>20961</v>
      </c>
    </row>
    <row r="5381" spans="1:10" x14ac:dyDescent="0.3">
      <c r="A5381" t="s">
        <v>9609</v>
      </c>
      <c r="B5381" s="4">
        <v>45665</v>
      </c>
      <c r="C5381" t="s">
        <v>9610</v>
      </c>
      <c r="D5381" t="s">
        <v>9611</v>
      </c>
      <c r="E5381" t="s">
        <v>204</v>
      </c>
      <c r="F5381" t="s">
        <v>205</v>
      </c>
      <c r="G5381" t="s">
        <v>206</v>
      </c>
      <c r="H5381" t="s">
        <v>8575</v>
      </c>
      <c r="I5381" t="s">
        <v>9603</v>
      </c>
      <c r="J5381" s="4">
        <v>20961</v>
      </c>
    </row>
    <row r="5382" spans="1:10" x14ac:dyDescent="0.3">
      <c r="A5382" t="s">
        <v>9612</v>
      </c>
      <c r="B5382" s="4">
        <v>45665</v>
      </c>
      <c r="C5382" t="s">
        <v>4228</v>
      </c>
      <c r="D5382" t="s">
        <v>9613</v>
      </c>
      <c r="E5382" t="s">
        <v>204</v>
      </c>
      <c r="F5382" t="s">
        <v>205</v>
      </c>
      <c r="G5382" t="s">
        <v>206</v>
      </c>
      <c r="H5382" t="s">
        <v>8575</v>
      </c>
      <c r="I5382" t="s">
        <v>9603</v>
      </c>
      <c r="J5382" s="4">
        <v>20961</v>
      </c>
    </row>
    <row r="5383" spans="1:10" x14ac:dyDescent="0.3">
      <c r="A5383" t="s">
        <v>9614</v>
      </c>
      <c r="B5383" s="4">
        <v>45665</v>
      </c>
      <c r="C5383" t="s">
        <v>3123</v>
      </c>
      <c r="D5383" t="s">
        <v>5531</v>
      </c>
      <c r="E5383" t="s">
        <v>204</v>
      </c>
      <c r="F5383" t="s">
        <v>205</v>
      </c>
      <c r="G5383" t="s">
        <v>206</v>
      </c>
      <c r="H5383" t="s">
        <v>8575</v>
      </c>
      <c r="I5383" t="s">
        <v>9603</v>
      </c>
      <c r="J5383" s="4">
        <v>20961</v>
      </c>
    </row>
    <row r="5384" spans="1:10" x14ac:dyDescent="0.3">
      <c r="A5384" t="s">
        <v>9615</v>
      </c>
      <c r="B5384" s="4">
        <v>45665</v>
      </c>
      <c r="C5384" t="s">
        <v>9616</v>
      </c>
      <c r="D5384" t="s">
        <v>9617</v>
      </c>
      <c r="E5384" t="s">
        <v>51</v>
      </c>
      <c r="F5384" t="s">
        <v>52</v>
      </c>
      <c r="G5384" t="s">
        <v>53</v>
      </c>
      <c r="H5384" t="s">
        <v>8575</v>
      </c>
      <c r="I5384" t="s">
        <v>9603</v>
      </c>
      <c r="J5384" s="4">
        <v>20961</v>
      </c>
    </row>
    <row r="5385" spans="1:10" x14ac:dyDescent="0.3">
      <c r="A5385" t="s">
        <v>9618</v>
      </c>
      <c r="B5385" s="4">
        <v>45665</v>
      </c>
      <c r="C5385" t="s">
        <v>282</v>
      </c>
      <c r="D5385" t="s">
        <v>283</v>
      </c>
      <c r="E5385" t="s">
        <v>204</v>
      </c>
      <c r="F5385" t="s">
        <v>205</v>
      </c>
      <c r="G5385" t="s">
        <v>206</v>
      </c>
      <c r="H5385" t="s">
        <v>8575</v>
      </c>
      <c r="I5385" t="s">
        <v>9603</v>
      </c>
      <c r="J5385" s="4">
        <v>20961</v>
      </c>
    </row>
    <row r="5386" spans="1:10" x14ac:dyDescent="0.3">
      <c r="A5386" t="s">
        <v>9619</v>
      </c>
      <c r="B5386" s="4">
        <v>45665</v>
      </c>
      <c r="C5386" t="s">
        <v>9620</v>
      </c>
      <c r="D5386" t="s">
        <v>9621</v>
      </c>
      <c r="E5386" t="s">
        <v>204</v>
      </c>
      <c r="F5386" t="s">
        <v>205</v>
      </c>
      <c r="G5386" t="s">
        <v>206</v>
      </c>
      <c r="H5386" t="s">
        <v>8575</v>
      </c>
      <c r="I5386" t="s">
        <v>9603</v>
      </c>
      <c r="J5386" s="4">
        <v>20961</v>
      </c>
    </row>
    <row r="5387" spans="1:10" x14ac:dyDescent="0.3">
      <c r="A5387" t="s">
        <v>9622</v>
      </c>
      <c r="B5387" s="4">
        <v>45665</v>
      </c>
      <c r="C5387" t="s">
        <v>367</v>
      </c>
      <c r="D5387" t="s">
        <v>9623</v>
      </c>
      <c r="E5387" t="s">
        <v>204</v>
      </c>
      <c r="F5387" t="s">
        <v>205</v>
      </c>
      <c r="G5387" t="s">
        <v>206</v>
      </c>
      <c r="H5387" t="s">
        <v>8575</v>
      </c>
      <c r="I5387" t="s">
        <v>9603</v>
      </c>
      <c r="J5387" s="4">
        <v>20961</v>
      </c>
    </row>
    <row r="5388" spans="1:10" x14ac:dyDescent="0.3">
      <c r="A5388" t="s">
        <v>9624</v>
      </c>
      <c r="B5388" s="4">
        <v>45665</v>
      </c>
      <c r="C5388" t="s">
        <v>120</v>
      </c>
      <c r="D5388" t="s">
        <v>8660</v>
      </c>
      <c r="E5388" t="s">
        <v>204</v>
      </c>
      <c r="F5388" t="s">
        <v>205</v>
      </c>
      <c r="G5388" t="s">
        <v>206</v>
      </c>
      <c r="H5388" t="s">
        <v>8575</v>
      </c>
      <c r="I5388" t="s">
        <v>9603</v>
      </c>
      <c r="J5388" s="4">
        <v>20961</v>
      </c>
    </row>
    <row r="5389" spans="1:10" x14ac:dyDescent="0.3">
      <c r="A5389" t="s">
        <v>8904</v>
      </c>
      <c r="B5389" s="4">
        <v>45665</v>
      </c>
      <c r="C5389" t="s">
        <v>3594</v>
      </c>
      <c r="D5389" t="s">
        <v>8905</v>
      </c>
      <c r="E5389" t="s">
        <v>51</v>
      </c>
      <c r="F5389" t="s">
        <v>52</v>
      </c>
      <c r="G5389" t="s">
        <v>53</v>
      </c>
      <c r="H5389" t="s">
        <v>8575</v>
      </c>
      <c r="I5389" t="s">
        <v>8711</v>
      </c>
      <c r="J5389" s="4">
        <v>26036</v>
      </c>
    </row>
    <row r="5390" spans="1:10" x14ac:dyDescent="0.3">
      <c r="A5390" t="s">
        <v>9625</v>
      </c>
      <c r="B5390" s="4">
        <v>45665</v>
      </c>
      <c r="C5390" t="s">
        <v>9626</v>
      </c>
      <c r="D5390" t="s">
        <v>1127</v>
      </c>
      <c r="E5390" t="s">
        <v>1079</v>
      </c>
      <c r="F5390" t="s">
        <v>1080</v>
      </c>
      <c r="G5390" t="s">
        <v>1081</v>
      </c>
      <c r="H5390" t="s">
        <v>8575</v>
      </c>
      <c r="I5390" t="s">
        <v>8711</v>
      </c>
      <c r="J5390" s="4">
        <v>26036</v>
      </c>
    </row>
    <row r="5391" spans="1:10" x14ac:dyDescent="0.3">
      <c r="A5391" t="s">
        <v>9627</v>
      </c>
      <c r="B5391" s="4">
        <v>45665</v>
      </c>
      <c r="C5391" t="s">
        <v>9628</v>
      </c>
      <c r="D5391" t="s">
        <v>9629</v>
      </c>
      <c r="E5391" t="s">
        <v>1287</v>
      </c>
      <c r="F5391" t="s">
        <v>1288</v>
      </c>
      <c r="G5391" t="s">
        <v>1289</v>
      </c>
      <c r="H5391" t="s">
        <v>8575</v>
      </c>
      <c r="I5391" t="s">
        <v>9446</v>
      </c>
      <c r="J5391" s="4">
        <v>21618</v>
      </c>
    </row>
    <row r="5392" spans="1:10" x14ac:dyDescent="0.3">
      <c r="A5392" t="s">
        <v>9630</v>
      </c>
      <c r="B5392" s="4">
        <v>45665</v>
      </c>
      <c r="C5392" t="s">
        <v>258</v>
      </c>
      <c r="D5392" t="s">
        <v>8615</v>
      </c>
      <c r="E5392" t="s">
        <v>51</v>
      </c>
      <c r="F5392" t="s">
        <v>52</v>
      </c>
      <c r="G5392" t="s">
        <v>53</v>
      </c>
      <c r="H5392" t="s">
        <v>8575</v>
      </c>
      <c r="I5392" t="s">
        <v>9631</v>
      </c>
      <c r="J5392" s="4">
        <v>22836</v>
      </c>
    </row>
    <row r="5393" spans="1:10" x14ac:dyDescent="0.3">
      <c r="A5393" t="s">
        <v>9632</v>
      </c>
      <c r="B5393" s="4">
        <v>45665</v>
      </c>
      <c r="C5393" t="s">
        <v>2971</v>
      </c>
      <c r="D5393" t="s">
        <v>2972</v>
      </c>
      <c r="E5393" t="s">
        <v>51</v>
      </c>
      <c r="F5393" t="s">
        <v>52</v>
      </c>
      <c r="G5393" t="s">
        <v>53</v>
      </c>
      <c r="H5393" t="s">
        <v>8575</v>
      </c>
      <c r="I5393" t="s">
        <v>9631</v>
      </c>
      <c r="J5393" s="4">
        <v>22836</v>
      </c>
    </row>
    <row r="5394" spans="1:10" x14ac:dyDescent="0.3">
      <c r="A5394" t="s">
        <v>9633</v>
      </c>
      <c r="B5394" s="4">
        <v>45665</v>
      </c>
      <c r="C5394" t="s">
        <v>209</v>
      </c>
      <c r="D5394" t="s">
        <v>210</v>
      </c>
      <c r="E5394" t="s">
        <v>2085</v>
      </c>
      <c r="F5394" t="s">
        <v>2086</v>
      </c>
      <c r="G5394" t="s">
        <v>1581</v>
      </c>
      <c r="H5394" t="s">
        <v>8575</v>
      </c>
      <c r="I5394" t="s">
        <v>9462</v>
      </c>
      <c r="J5394" s="4">
        <v>20340</v>
      </c>
    </row>
    <row r="5395" spans="1:10" x14ac:dyDescent="0.3">
      <c r="A5395" t="s">
        <v>9634</v>
      </c>
      <c r="B5395" s="4">
        <v>45665</v>
      </c>
      <c r="C5395" t="s">
        <v>9635</v>
      </c>
      <c r="D5395" t="s">
        <v>9636</v>
      </c>
      <c r="E5395" t="s">
        <v>1579</v>
      </c>
      <c r="F5395" t="s">
        <v>1580</v>
      </c>
      <c r="G5395" t="s">
        <v>1581</v>
      </c>
      <c r="H5395" t="s">
        <v>8575</v>
      </c>
      <c r="I5395" t="s">
        <v>9459</v>
      </c>
      <c r="J5395" s="4">
        <v>23043</v>
      </c>
    </row>
    <row r="5396" spans="1:10" x14ac:dyDescent="0.3">
      <c r="A5396" t="s">
        <v>9637</v>
      </c>
      <c r="B5396" s="4">
        <v>45665</v>
      </c>
      <c r="C5396" t="s">
        <v>136</v>
      </c>
      <c r="D5396" t="s">
        <v>137</v>
      </c>
      <c r="E5396" t="s">
        <v>204</v>
      </c>
      <c r="F5396" t="s">
        <v>205</v>
      </c>
      <c r="G5396" t="s">
        <v>206</v>
      </c>
      <c r="H5396" t="s">
        <v>8575</v>
      </c>
      <c r="I5396" t="s">
        <v>9638</v>
      </c>
      <c r="J5396" s="4">
        <v>34302</v>
      </c>
    </row>
    <row r="5397" spans="1:10" x14ac:dyDescent="0.3">
      <c r="A5397" t="s">
        <v>9639</v>
      </c>
      <c r="B5397" s="4">
        <v>45665</v>
      </c>
      <c r="C5397" t="s">
        <v>490</v>
      </c>
      <c r="D5397" t="s">
        <v>491</v>
      </c>
      <c r="E5397" t="s">
        <v>204</v>
      </c>
      <c r="F5397" t="s">
        <v>205</v>
      </c>
      <c r="G5397" t="s">
        <v>206</v>
      </c>
      <c r="H5397" t="s">
        <v>8575</v>
      </c>
      <c r="I5397" t="s">
        <v>9638</v>
      </c>
      <c r="J5397" s="4">
        <v>34302</v>
      </c>
    </row>
    <row r="5398" spans="1:10" x14ac:dyDescent="0.3">
      <c r="A5398" t="s">
        <v>9640</v>
      </c>
      <c r="B5398" s="4">
        <v>45665</v>
      </c>
      <c r="C5398" t="s">
        <v>1618</v>
      </c>
      <c r="D5398" t="s">
        <v>9136</v>
      </c>
      <c r="E5398" t="s">
        <v>204</v>
      </c>
      <c r="F5398" t="s">
        <v>205</v>
      </c>
      <c r="G5398" t="s">
        <v>206</v>
      </c>
      <c r="H5398" t="s">
        <v>8575</v>
      </c>
      <c r="I5398" t="s">
        <v>9641</v>
      </c>
      <c r="J5398" s="4">
        <v>31944</v>
      </c>
    </row>
    <row r="5399" spans="1:10" x14ac:dyDescent="0.3">
      <c r="A5399" t="s">
        <v>9642</v>
      </c>
      <c r="B5399" s="4">
        <v>45665</v>
      </c>
      <c r="C5399" t="s">
        <v>136</v>
      </c>
      <c r="D5399" t="s">
        <v>137</v>
      </c>
      <c r="E5399" t="s">
        <v>204</v>
      </c>
      <c r="F5399" t="s">
        <v>205</v>
      </c>
      <c r="G5399" t="s">
        <v>206</v>
      </c>
      <c r="H5399" t="s">
        <v>8575</v>
      </c>
      <c r="I5399" t="s">
        <v>9643</v>
      </c>
      <c r="J5399" s="4">
        <v>35975</v>
      </c>
    </row>
    <row r="5400" spans="1:10" x14ac:dyDescent="0.3">
      <c r="A5400" t="s">
        <v>9644</v>
      </c>
      <c r="B5400" s="4">
        <v>45665</v>
      </c>
      <c r="C5400" t="s">
        <v>9645</v>
      </c>
      <c r="D5400" t="s">
        <v>9646</v>
      </c>
      <c r="E5400" t="s">
        <v>7030</v>
      </c>
      <c r="F5400" t="s">
        <v>7031</v>
      </c>
      <c r="G5400" t="s">
        <v>1581</v>
      </c>
      <c r="H5400" t="s">
        <v>8575</v>
      </c>
      <c r="I5400" t="s">
        <v>9647</v>
      </c>
      <c r="J5400" s="4">
        <v>19764</v>
      </c>
    </row>
    <row r="5401" spans="1:10" x14ac:dyDescent="0.3">
      <c r="A5401" t="s">
        <v>9648</v>
      </c>
      <c r="B5401" s="4">
        <v>45665</v>
      </c>
      <c r="C5401" t="s">
        <v>618</v>
      </c>
      <c r="D5401" t="s">
        <v>619</v>
      </c>
      <c r="E5401" t="s">
        <v>204</v>
      </c>
      <c r="F5401" t="s">
        <v>205</v>
      </c>
      <c r="G5401" t="s">
        <v>206</v>
      </c>
      <c r="H5401" t="s">
        <v>8575</v>
      </c>
      <c r="I5401" t="s">
        <v>9649</v>
      </c>
      <c r="J5401" s="4">
        <v>23871</v>
      </c>
    </row>
    <row r="5402" spans="1:10" x14ac:dyDescent="0.3">
      <c r="A5402" t="s">
        <v>9650</v>
      </c>
      <c r="B5402" s="4">
        <v>45665</v>
      </c>
      <c r="C5402" t="s">
        <v>2410</v>
      </c>
      <c r="D5402" t="s">
        <v>9230</v>
      </c>
      <c r="E5402" t="s">
        <v>111</v>
      </c>
      <c r="F5402" t="s">
        <v>112</v>
      </c>
      <c r="G5402" t="s">
        <v>113</v>
      </c>
      <c r="H5402" t="s">
        <v>8575</v>
      </c>
      <c r="I5402" t="s">
        <v>9651</v>
      </c>
      <c r="J5402" s="4">
        <v>15607</v>
      </c>
    </row>
    <row r="5403" spans="1:10" x14ac:dyDescent="0.3">
      <c r="A5403" t="s">
        <v>9652</v>
      </c>
      <c r="B5403" s="4">
        <v>45665</v>
      </c>
      <c r="C5403" t="s">
        <v>1955</v>
      </c>
      <c r="D5403" t="s">
        <v>8650</v>
      </c>
      <c r="E5403" t="s">
        <v>204</v>
      </c>
      <c r="F5403" t="s">
        <v>205</v>
      </c>
      <c r="G5403" t="s">
        <v>206</v>
      </c>
      <c r="H5403" t="s">
        <v>8575</v>
      </c>
      <c r="I5403" t="s">
        <v>9448</v>
      </c>
      <c r="J5403" s="4">
        <v>32411</v>
      </c>
    </row>
    <row r="5404" spans="1:10" x14ac:dyDescent="0.3">
      <c r="A5404" t="s">
        <v>9653</v>
      </c>
      <c r="B5404" s="4">
        <v>45665</v>
      </c>
      <c r="C5404" t="s">
        <v>261</v>
      </c>
      <c r="D5404" t="s">
        <v>262</v>
      </c>
      <c r="E5404" t="s">
        <v>2085</v>
      </c>
      <c r="F5404" t="s">
        <v>2086</v>
      </c>
      <c r="G5404" t="s">
        <v>1581</v>
      </c>
      <c r="H5404" t="s">
        <v>8575</v>
      </c>
      <c r="I5404" t="s">
        <v>9654</v>
      </c>
      <c r="J5404" s="4">
        <v>31924</v>
      </c>
    </row>
    <row r="5405" spans="1:10" x14ac:dyDescent="0.3">
      <c r="A5405" t="s">
        <v>9655</v>
      </c>
      <c r="B5405" s="4">
        <v>45665</v>
      </c>
      <c r="C5405" t="s">
        <v>4065</v>
      </c>
      <c r="D5405" t="s">
        <v>4066</v>
      </c>
      <c r="E5405" t="s">
        <v>2085</v>
      </c>
      <c r="F5405" t="s">
        <v>2086</v>
      </c>
      <c r="G5405" t="s">
        <v>1581</v>
      </c>
      <c r="H5405" t="s">
        <v>8575</v>
      </c>
      <c r="I5405" t="s">
        <v>9654</v>
      </c>
      <c r="J5405" s="4">
        <v>31924</v>
      </c>
    </row>
    <row r="5406" spans="1:10" x14ac:dyDescent="0.3">
      <c r="A5406" t="s">
        <v>9656</v>
      </c>
      <c r="B5406" s="4">
        <v>45665</v>
      </c>
      <c r="C5406" t="s">
        <v>8740</v>
      </c>
      <c r="D5406" t="s">
        <v>8741</v>
      </c>
      <c r="E5406" t="s">
        <v>1579</v>
      </c>
      <c r="F5406" t="s">
        <v>1580</v>
      </c>
      <c r="G5406" t="s">
        <v>1581</v>
      </c>
      <c r="H5406" t="s">
        <v>8575</v>
      </c>
      <c r="I5406" t="s">
        <v>9657</v>
      </c>
      <c r="J5406" s="4">
        <v>21338</v>
      </c>
    </row>
    <row r="5407" spans="1:10" x14ac:dyDescent="0.3">
      <c r="A5407" t="s">
        <v>9658</v>
      </c>
      <c r="B5407" s="4">
        <v>45665</v>
      </c>
      <c r="C5407" t="s">
        <v>8740</v>
      </c>
      <c r="D5407" t="s">
        <v>8741</v>
      </c>
      <c r="E5407" t="s">
        <v>2372</v>
      </c>
      <c r="F5407" t="s">
        <v>2373</v>
      </c>
      <c r="G5407" t="s">
        <v>1581</v>
      </c>
      <c r="H5407" t="s">
        <v>8575</v>
      </c>
      <c r="I5407" t="s">
        <v>9659</v>
      </c>
      <c r="J5407" s="4">
        <v>28526</v>
      </c>
    </row>
    <row r="5408" spans="1:10" x14ac:dyDescent="0.3">
      <c r="A5408" t="s">
        <v>9660</v>
      </c>
      <c r="B5408" s="4">
        <v>45665</v>
      </c>
      <c r="C5408" t="s">
        <v>1795</v>
      </c>
      <c r="D5408" t="s">
        <v>1796</v>
      </c>
      <c r="E5408" t="s">
        <v>39</v>
      </c>
      <c r="F5408" t="s">
        <v>40</v>
      </c>
      <c r="G5408" t="s">
        <v>41</v>
      </c>
      <c r="H5408" t="s">
        <v>8575</v>
      </c>
      <c r="I5408" t="s">
        <v>9393</v>
      </c>
      <c r="J5408" s="4">
        <v>24847</v>
      </c>
    </row>
    <row r="5409" spans="1:10" x14ac:dyDescent="0.3">
      <c r="A5409" t="s">
        <v>9661</v>
      </c>
      <c r="B5409" s="4">
        <v>45666</v>
      </c>
      <c r="C5409" t="s">
        <v>4803</v>
      </c>
      <c r="D5409" t="s">
        <v>9385</v>
      </c>
      <c r="E5409" t="s">
        <v>204</v>
      </c>
      <c r="F5409" t="s">
        <v>205</v>
      </c>
      <c r="G5409" t="s">
        <v>206</v>
      </c>
      <c r="H5409" t="s">
        <v>8575</v>
      </c>
      <c r="I5409" t="s">
        <v>9545</v>
      </c>
      <c r="J5409" s="4">
        <v>16202</v>
      </c>
    </row>
    <row r="5410" spans="1:10" x14ac:dyDescent="0.3">
      <c r="A5410" t="s">
        <v>9662</v>
      </c>
      <c r="B5410" s="4">
        <v>45666</v>
      </c>
      <c r="C5410" t="s">
        <v>60</v>
      </c>
      <c r="D5410" t="s">
        <v>8595</v>
      </c>
      <c r="E5410" t="s">
        <v>204</v>
      </c>
      <c r="F5410" t="s">
        <v>205</v>
      </c>
      <c r="G5410" t="s">
        <v>206</v>
      </c>
      <c r="H5410" t="s">
        <v>8575</v>
      </c>
      <c r="I5410" t="s">
        <v>9663</v>
      </c>
      <c r="J5410" s="4">
        <v>25763</v>
      </c>
    </row>
    <row r="5411" spans="1:10" x14ac:dyDescent="0.3">
      <c r="A5411" t="s">
        <v>9664</v>
      </c>
      <c r="B5411" s="4">
        <v>45666</v>
      </c>
      <c r="C5411" t="s">
        <v>3542</v>
      </c>
      <c r="D5411" t="s">
        <v>3543</v>
      </c>
      <c r="E5411" t="s">
        <v>1579</v>
      </c>
      <c r="F5411" t="s">
        <v>1580</v>
      </c>
      <c r="G5411" t="s">
        <v>1581</v>
      </c>
      <c r="H5411" t="s">
        <v>8575</v>
      </c>
      <c r="I5411" t="s">
        <v>9665</v>
      </c>
      <c r="J5411" s="4">
        <v>21522</v>
      </c>
    </row>
    <row r="5412" spans="1:10" x14ac:dyDescent="0.3">
      <c r="A5412" t="s">
        <v>9666</v>
      </c>
      <c r="B5412" s="4">
        <v>45666</v>
      </c>
      <c r="C5412" t="s">
        <v>67</v>
      </c>
      <c r="D5412" t="s">
        <v>68</v>
      </c>
      <c r="E5412" t="s">
        <v>39</v>
      </c>
      <c r="F5412" t="s">
        <v>40</v>
      </c>
      <c r="G5412" t="s">
        <v>41</v>
      </c>
      <c r="H5412" t="s">
        <v>8575</v>
      </c>
      <c r="I5412" t="s">
        <v>5181</v>
      </c>
      <c r="J5412" s="4">
        <v>26201</v>
      </c>
    </row>
    <row r="5413" spans="1:10" x14ac:dyDescent="0.3">
      <c r="A5413" t="s">
        <v>9667</v>
      </c>
      <c r="B5413" s="4">
        <v>45666</v>
      </c>
      <c r="C5413" t="s">
        <v>2004</v>
      </c>
      <c r="D5413" t="s">
        <v>9668</v>
      </c>
      <c r="E5413" t="s">
        <v>39</v>
      </c>
      <c r="F5413" t="s">
        <v>40</v>
      </c>
      <c r="G5413" t="s">
        <v>41</v>
      </c>
      <c r="H5413" t="s">
        <v>8575</v>
      </c>
      <c r="I5413" t="s">
        <v>5181</v>
      </c>
      <c r="J5413" s="4">
        <v>26201</v>
      </c>
    </row>
    <row r="5414" spans="1:10" x14ac:dyDescent="0.3">
      <c r="A5414" t="s">
        <v>9669</v>
      </c>
      <c r="B5414" s="4">
        <v>45666</v>
      </c>
      <c r="C5414" t="s">
        <v>3523</v>
      </c>
      <c r="D5414" t="s">
        <v>1571</v>
      </c>
      <c r="E5414" t="s">
        <v>9670</v>
      </c>
      <c r="F5414" t="s">
        <v>9671</v>
      </c>
      <c r="G5414" t="s">
        <v>9672</v>
      </c>
      <c r="H5414" t="s">
        <v>8575</v>
      </c>
      <c r="I5414" t="s">
        <v>9673</v>
      </c>
      <c r="J5414" s="4">
        <v>22798</v>
      </c>
    </row>
    <row r="5415" spans="1:10" x14ac:dyDescent="0.3">
      <c r="A5415" t="s">
        <v>9674</v>
      </c>
      <c r="B5415" s="4">
        <v>45666</v>
      </c>
      <c r="C5415" t="s">
        <v>9441</v>
      </c>
      <c r="D5415" t="s">
        <v>9442</v>
      </c>
      <c r="E5415" t="s">
        <v>2085</v>
      </c>
      <c r="F5415" t="s">
        <v>2086</v>
      </c>
      <c r="G5415" t="s">
        <v>1581</v>
      </c>
      <c r="H5415" t="s">
        <v>8575</v>
      </c>
      <c r="I5415" t="s">
        <v>8578</v>
      </c>
      <c r="J5415" s="4">
        <v>25686</v>
      </c>
    </row>
    <row r="5416" spans="1:10" x14ac:dyDescent="0.3">
      <c r="A5416" t="s">
        <v>9675</v>
      </c>
      <c r="B5416" s="4">
        <v>45666</v>
      </c>
      <c r="C5416" t="s">
        <v>286</v>
      </c>
      <c r="D5416" t="s">
        <v>287</v>
      </c>
      <c r="E5416" t="s">
        <v>77</v>
      </c>
      <c r="F5416" t="s">
        <v>78</v>
      </c>
      <c r="G5416" t="s">
        <v>79</v>
      </c>
      <c r="H5416" t="s">
        <v>8575</v>
      </c>
      <c r="I5416" t="s">
        <v>9676</v>
      </c>
      <c r="J5416" s="4">
        <v>25289</v>
      </c>
    </row>
    <row r="5417" spans="1:10" x14ac:dyDescent="0.3">
      <c r="A5417" t="s">
        <v>9677</v>
      </c>
      <c r="B5417" s="4">
        <v>45666</v>
      </c>
      <c r="C5417" t="s">
        <v>282</v>
      </c>
      <c r="D5417" t="s">
        <v>283</v>
      </c>
      <c r="E5417" t="s">
        <v>39</v>
      </c>
      <c r="F5417" t="s">
        <v>40</v>
      </c>
      <c r="G5417" t="s">
        <v>41</v>
      </c>
      <c r="H5417" t="s">
        <v>8575</v>
      </c>
      <c r="I5417" t="s">
        <v>5181</v>
      </c>
      <c r="J5417" s="4">
        <v>26201</v>
      </c>
    </row>
    <row r="5418" spans="1:10" x14ac:dyDescent="0.3">
      <c r="A5418" t="s">
        <v>9678</v>
      </c>
      <c r="B5418" s="4">
        <v>45666</v>
      </c>
      <c r="C5418" t="s">
        <v>2754</v>
      </c>
      <c r="D5418" t="s">
        <v>2755</v>
      </c>
      <c r="E5418" t="s">
        <v>39</v>
      </c>
      <c r="F5418" t="s">
        <v>40</v>
      </c>
      <c r="G5418" t="s">
        <v>41</v>
      </c>
      <c r="H5418" t="s">
        <v>8575</v>
      </c>
      <c r="I5418" t="s">
        <v>5181</v>
      </c>
      <c r="J5418" s="4">
        <v>26201</v>
      </c>
    </row>
    <row r="5419" spans="1:10" x14ac:dyDescent="0.3">
      <c r="A5419" t="s">
        <v>9679</v>
      </c>
      <c r="B5419" s="4">
        <v>45666</v>
      </c>
      <c r="C5419" t="s">
        <v>1563</v>
      </c>
      <c r="D5419" t="s">
        <v>1564</v>
      </c>
      <c r="E5419" t="s">
        <v>39</v>
      </c>
      <c r="F5419" t="s">
        <v>40</v>
      </c>
      <c r="G5419" t="s">
        <v>41</v>
      </c>
      <c r="H5419" t="s">
        <v>8575</v>
      </c>
      <c r="I5419" t="s">
        <v>9680</v>
      </c>
      <c r="J5419" s="4">
        <v>22918</v>
      </c>
    </row>
    <row r="5420" spans="1:10" x14ac:dyDescent="0.3">
      <c r="A5420" t="s">
        <v>9681</v>
      </c>
      <c r="B5420" s="4">
        <v>45666</v>
      </c>
      <c r="C5420" t="s">
        <v>6764</v>
      </c>
      <c r="D5420" t="s">
        <v>9682</v>
      </c>
      <c r="E5420" t="s">
        <v>39</v>
      </c>
      <c r="F5420" t="s">
        <v>40</v>
      </c>
      <c r="G5420" t="s">
        <v>41</v>
      </c>
      <c r="H5420" t="s">
        <v>8575</v>
      </c>
      <c r="I5420" t="s">
        <v>9680</v>
      </c>
      <c r="J5420" s="4">
        <v>22918</v>
      </c>
    </row>
    <row r="5421" spans="1:10" x14ac:dyDescent="0.3">
      <c r="A5421" t="s">
        <v>9683</v>
      </c>
      <c r="B5421" s="4">
        <v>45666</v>
      </c>
      <c r="C5421" t="s">
        <v>71</v>
      </c>
      <c r="D5421" t="s">
        <v>7263</v>
      </c>
      <c r="E5421" t="s">
        <v>39</v>
      </c>
      <c r="F5421" t="s">
        <v>40</v>
      </c>
      <c r="G5421" t="s">
        <v>41</v>
      </c>
      <c r="H5421" t="s">
        <v>8575</v>
      </c>
      <c r="I5421" t="s">
        <v>9680</v>
      </c>
      <c r="J5421" s="4">
        <v>22918</v>
      </c>
    </row>
    <row r="5422" spans="1:10" x14ac:dyDescent="0.3">
      <c r="A5422" t="s">
        <v>9684</v>
      </c>
      <c r="B5422" s="4">
        <v>45666</v>
      </c>
      <c r="C5422" t="s">
        <v>9685</v>
      </c>
      <c r="D5422" t="s">
        <v>9686</v>
      </c>
      <c r="E5422" t="s">
        <v>39</v>
      </c>
      <c r="F5422" t="s">
        <v>40</v>
      </c>
      <c r="G5422" t="s">
        <v>41</v>
      </c>
      <c r="H5422" t="s">
        <v>8575</v>
      </c>
      <c r="I5422" t="s">
        <v>9680</v>
      </c>
      <c r="J5422" s="4">
        <v>22918</v>
      </c>
    </row>
    <row r="5423" spans="1:10" x14ac:dyDescent="0.3">
      <c r="A5423" t="s">
        <v>9687</v>
      </c>
      <c r="B5423" s="4">
        <v>45666</v>
      </c>
      <c r="C5423" t="s">
        <v>998</v>
      </c>
      <c r="D5423" t="s">
        <v>8639</v>
      </c>
      <c r="E5423" t="s">
        <v>39</v>
      </c>
      <c r="F5423" t="s">
        <v>40</v>
      </c>
      <c r="G5423" t="s">
        <v>41</v>
      </c>
      <c r="H5423" t="s">
        <v>8575</v>
      </c>
      <c r="I5423" t="s">
        <v>9680</v>
      </c>
      <c r="J5423" s="4">
        <v>22918</v>
      </c>
    </row>
    <row r="5424" spans="1:10" x14ac:dyDescent="0.3">
      <c r="A5424" t="s">
        <v>9688</v>
      </c>
      <c r="B5424" s="4">
        <v>45666</v>
      </c>
      <c r="C5424" t="s">
        <v>1839</v>
      </c>
      <c r="D5424" t="s">
        <v>1983</v>
      </c>
      <c r="E5424" t="s">
        <v>1579</v>
      </c>
      <c r="F5424" t="s">
        <v>1580</v>
      </c>
      <c r="G5424" t="s">
        <v>1581</v>
      </c>
      <c r="H5424" t="s">
        <v>8575</v>
      </c>
      <c r="I5424" t="s">
        <v>9689</v>
      </c>
      <c r="J5424" s="4">
        <v>27897</v>
      </c>
    </row>
    <row r="5425" spans="1:10" x14ac:dyDescent="0.3">
      <c r="A5425" t="s">
        <v>9690</v>
      </c>
      <c r="B5425" s="4">
        <v>45666</v>
      </c>
      <c r="C5425" t="s">
        <v>347</v>
      </c>
      <c r="D5425" t="s">
        <v>348</v>
      </c>
      <c r="E5425" t="s">
        <v>111</v>
      </c>
      <c r="F5425" t="s">
        <v>112</v>
      </c>
      <c r="G5425" t="s">
        <v>113</v>
      </c>
      <c r="H5425" t="s">
        <v>8575</v>
      </c>
      <c r="I5425" t="s">
        <v>9691</v>
      </c>
      <c r="J5425" s="4">
        <v>29549</v>
      </c>
    </row>
    <row r="5426" spans="1:10" x14ac:dyDescent="0.3">
      <c r="A5426" t="s">
        <v>9692</v>
      </c>
      <c r="B5426" s="4">
        <v>45666</v>
      </c>
      <c r="C5426" t="s">
        <v>692</v>
      </c>
      <c r="D5426" t="s">
        <v>733</v>
      </c>
      <c r="E5426" t="s">
        <v>1049</v>
      </c>
      <c r="F5426" t="s">
        <v>1050</v>
      </c>
      <c r="G5426" t="s">
        <v>1051</v>
      </c>
      <c r="H5426" t="s">
        <v>8575</v>
      </c>
      <c r="I5426" t="s">
        <v>9680</v>
      </c>
      <c r="J5426" s="4">
        <v>22918</v>
      </c>
    </row>
    <row r="5427" spans="1:10" x14ac:dyDescent="0.3">
      <c r="A5427" t="s">
        <v>9693</v>
      </c>
      <c r="B5427" s="4">
        <v>45666</v>
      </c>
      <c r="C5427" t="s">
        <v>7087</v>
      </c>
      <c r="D5427" t="s">
        <v>7088</v>
      </c>
      <c r="E5427" t="s">
        <v>1579</v>
      </c>
      <c r="F5427" t="s">
        <v>1580</v>
      </c>
      <c r="G5427" t="s">
        <v>1581</v>
      </c>
      <c r="H5427" t="s">
        <v>8575</v>
      </c>
      <c r="I5427" t="s">
        <v>9694</v>
      </c>
      <c r="J5427" s="4">
        <v>20268</v>
      </c>
    </row>
    <row r="5428" spans="1:10" x14ac:dyDescent="0.3">
      <c r="A5428" t="s">
        <v>9695</v>
      </c>
      <c r="B5428" s="4">
        <v>45666</v>
      </c>
      <c r="C5428" t="s">
        <v>9696</v>
      </c>
      <c r="D5428" t="s">
        <v>7372</v>
      </c>
      <c r="E5428" t="s">
        <v>39</v>
      </c>
      <c r="F5428" t="s">
        <v>40</v>
      </c>
      <c r="G5428" t="s">
        <v>41</v>
      </c>
      <c r="H5428" t="s">
        <v>8575</v>
      </c>
      <c r="I5428" t="s">
        <v>9680</v>
      </c>
      <c r="J5428" s="4">
        <v>22918</v>
      </c>
    </row>
    <row r="5429" spans="1:10" x14ac:dyDescent="0.3">
      <c r="A5429" t="s">
        <v>9697</v>
      </c>
      <c r="B5429" s="4">
        <v>45666</v>
      </c>
      <c r="C5429" t="s">
        <v>4010</v>
      </c>
      <c r="D5429" t="s">
        <v>4011</v>
      </c>
      <c r="E5429" t="s">
        <v>39</v>
      </c>
      <c r="F5429" t="s">
        <v>40</v>
      </c>
      <c r="G5429" t="s">
        <v>41</v>
      </c>
      <c r="H5429" t="s">
        <v>8575</v>
      </c>
      <c r="I5429" t="s">
        <v>9680</v>
      </c>
      <c r="J5429" s="4">
        <v>22918</v>
      </c>
    </row>
    <row r="5430" spans="1:10" x14ac:dyDescent="0.3">
      <c r="A5430" t="s">
        <v>9698</v>
      </c>
      <c r="B5430" s="4">
        <v>45666</v>
      </c>
      <c r="C5430" t="s">
        <v>2145</v>
      </c>
      <c r="D5430" t="s">
        <v>2146</v>
      </c>
      <c r="E5430" t="s">
        <v>204</v>
      </c>
      <c r="F5430" t="s">
        <v>205</v>
      </c>
      <c r="G5430" t="s">
        <v>206</v>
      </c>
      <c r="H5430" t="s">
        <v>8575</v>
      </c>
      <c r="I5430" t="s">
        <v>9699</v>
      </c>
      <c r="J5430" s="4">
        <v>30169</v>
      </c>
    </row>
    <row r="5431" spans="1:10" x14ac:dyDescent="0.3">
      <c r="A5431" t="s">
        <v>9700</v>
      </c>
      <c r="B5431" s="4">
        <v>45666</v>
      </c>
      <c r="C5431" t="s">
        <v>2336</v>
      </c>
      <c r="D5431" t="s">
        <v>2337</v>
      </c>
      <c r="E5431" t="s">
        <v>204</v>
      </c>
      <c r="F5431" t="s">
        <v>205</v>
      </c>
      <c r="G5431" t="s">
        <v>206</v>
      </c>
      <c r="H5431" t="s">
        <v>8575</v>
      </c>
      <c r="I5431" t="s">
        <v>9665</v>
      </c>
      <c r="J5431" s="4">
        <v>21522</v>
      </c>
    </row>
    <row r="5432" spans="1:10" x14ac:dyDescent="0.3">
      <c r="A5432" t="s">
        <v>9701</v>
      </c>
      <c r="B5432" s="4">
        <v>45666</v>
      </c>
      <c r="C5432" t="s">
        <v>525</v>
      </c>
      <c r="D5432" t="s">
        <v>526</v>
      </c>
      <c r="E5432" t="s">
        <v>204</v>
      </c>
      <c r="F5432" t="s">
        <v>205</v>
      </c>
      <c r="G5432" t="s">
        <v>206</v>
      </c>
      <c r="H5432" t="s">
        <v>8575</v>
      </c>
      <c r="I5432" t="s">
        <v>9665</v>
      </c>
      <c r="J5432" s="4">
        <v>21522</v>
      </c>
    </row>
    <row r="5433" spans="1:10" x14ac:dyDescent="0.3">
      <c r="A5433" t="s">
        <v>9702</v>
      </c>
      <c r="B5433" s="4">
        <v>45666</v>
      </c>
      <c r="C5433" t="s">
        <v>105</v>
      </c>
      <c r="D5433" t="s">
        <v>106</v>
      </c>
      <c r="E5433" t="s">
        <v>1579</v>
      </c>
      <c r="F5433" t="s">
        <v>1580</v>
      </c>
      <c r="G5433" t="s">
        <v>1581</v>
      </c>
      <c r="H5433" t="s">
        <v>8575</v>
      </c>
      <c r="I5433" t="s">
        <v>9703</v>
      </c>
      <c r="J5433" s="4">
        <v>23814</v>
      </c>
    </row>
    <row r="5434" spans="1:10" x14ac:dyDescent="0.3">
      <c r="A5434" t="s">
        <v>9704</v>
      </c>
      <c r="B5434" s="4">
        <v>45666</v>
      </c>
      <c r="C5434" t="s">
        <v>618</v>
      </c>
      <c r="D5434" t="s">
        <v>619</v>
      </c>
      <c r="E5434" t="s">
        <v>1579</v>
      </c>
      <c r="F5434" t="s">
        <v>1580</v>
      </c>
      <c r="G5434" t="s">
        <v>1581</v>
      </c>
      <c r="H5434" t="s">
        <v>8575</v>
      </c>
      <c r="I5434" t="s">
        <v>9703</v>
      </c>
      <c r="J5434" s="4">
        <v>23814</v>
      </c>
    </row>
    <row r="5435" spans="1:10" x14ac:dyDescent="0.3">
      <c r="A5435" t="s">
        <v>9705</v>
      </c>
      <c r="B5435" s="4">
        <v>45666</v>
      </c>
      <c r="C5435" t="s">
        <v>4010</v>
      </c>
      <c r="D5435" t="s">
        <v>4011</v>
      </c>
      <c r="E5435" t="s">
        <v>2085</v>
      </c>
      <c r="F5435" t="s">
        <v>2086</v>
      </c>
      <c r="G5435" t="s">
        <v>1581</v>
      </c>
      <c r="H5435" t="s">
        <v>8575</v>
      </c>
      <c r="I5435" t="s">
        <v>9706</v>
      </c>
      <c r="J5435" s="4">
        <v>29780</v>
      </c>
    </row>
    <row r="5436" spans="1:10" x14ac:dyDescent="0.3">
      <c r="A5436" t="s">
        <v>9707</v>
      </c>
      <c r="B5436" s="4">
        <v>45666</v>
      </c>
      <c r="C5436" t="s">
        <v>2381</v>
      </c>
      <c r="D5436" t="s">
        <v>2382</v>
      </c>
      <c r="E5436" t="s">
        <v>2085</v>
      </c>
      <c r="F5436" t="s">
        <v>2086</v>
      </c>
      <c r="G5436" t="s">
        <v>1581</v>
      </c>
      <c r="H5436" t="s">
        <v>8575</v>
      </c>
      <c r="I5436" t="s">
        <v>9706</v>
      </c>
      <c r="J5436" s="4">
        <v>29780</v>
      </c>
    </row>
    <row r="5437" spans="1:10" x14ac:dyDescent="0.3">
      <c r="A5437" t="s">
        <v>9708</v>
      </c>
      <c r="B5437" s="4">
        <v>45666</v>
      </c>
      <c r="C5437" t="s">
        <v>9709</v>
      </c>
      <c r="D5437" t="s">
        <v>9710</v>
      </c>
      <c r="E5437" t="s">
        <v>51</v>
      </c>
      <c r="F5437" t="s">
        <v>52</v>
      </c>
      <c r="G5437" t="s">
        <v>53</v>
      </c>
      <c r="H5437" t="s">
        <v>8575</v>
      </c>
      <c r="I5437" t="s">
        <v>9247</v>
      </c>
      <c r="J5437" s="4">
        <v>18454</v>
      </c>
    </row>
    <row r="5438" spans="1:10" x14ac:dyDescent="0.3">
      <c r="A5438" t="s">
        <v>9711</v>
      </c>
      <c r="B5438" s="4">
        <v>45666</v>
      </c>
      <c r="C5438" t="s">
        <v>81</v>
      </c>
      <c r="D5438" t="s">
        <v>8760</v>
      </c>
      <c r="E5438" t="s">
        <v>51</v>
      </c>
      <c r="F5438" t="s">
        <v>52</v>
      </c>
      <c r="G5438" t="s">
        <v>53</v>
      </c>
      <c r="H5438" t="s">
        <v>8575</v>
      </c>
      <c r="I5438" t="s">
        <v>9247</v>
      </c>
      <c r="J5438" s="4">
        <v>18454</v>
      </c>
    </row>
    <row r="5439" spans="1:10" x14ac:dyDescent="0.3">
      <c r="A5439" t="s">
        <v>9712</v>
      </c>
      <c r="B5439" s="4">
        <v>45666</v>
      </c>
      <c r="C5439" t="s">
        <v>1350</v>
      </c>
      <c r="D5439" t="s">
        <v>9125</v>
      </c>
      <c r="E5439" t="s">
        <v>204</v>
      </c>
      <c r="F5439" t="s">
        <v>205</v>
      </c>
      <c r="G5439" t="s">
        <v>206</v>
      </c>
      <c r="H5439" t="s">
        <v>8575</v>
      </c>
      <c r="I5439" t="s">
        <v>9713</v>
      </c>
      <c r="J5439" s="4">
        <v>22017</v>
      </c>
    </row>
    <row r="5440" spans="1:10" x14ac:dyDescent="0.3">
      <c r="A5440" t="s">
        <v>9714</v>
      </c>
      <c r="B5440" s="4">
        <v>45666</v>
      </c>
      <c r="C5440" t="s">
        <v>1870</v>
      </c>
      <c r="D5440" t="s">
        <v>7995</v>
      </c>
      <c r="E5440" t="s">
        <v>7030</v>
      </c>
      <c r="F5440" t="s">
        <v>7031</v>
      </c>
      <c r="G5440" t="s">
        <v>1581</v>
      </c>
      <c r="H5440" t="s">
        <v>8575</v>
      </c>
      <c r="I5440" t="s">
        <v>9715</v>
      </c>
      <c r="J5440" s="4">
        <v>33472</v>
      </c>
    </row>
    <row r="5441" spans="1:10" x14ac:dyDescent="0.3">
      <c r="A5441" t="s">
        <v>9716</v>
      </c>
      <c r="B5441" s="4">
        <v>45666</v>
      </c>
      <c r="C5441" t="s">
        <v>9717</v>
      </c>
      <c r="D5441" t="s">
        <v>9718</v>
      </c>
      <c r="E5441" t="s">
        <v>2085</v>
      </c>
      <c r="F5441" t="s">
        <v>2086</v>
      </c>
      <c r="G5441" t="s">
        <v>1581</v>
      </c>
      <c r="H5441" t="s">
        <v>8575</v>
      </c>
      <c r="I5441" t="s">
        <v>9016</v>
      </c>
      <c r="J5441" s="4">
        <v>23935</v>
      </c>
    </row>
    <row r="5442" spans="1:10" x14ac:dyDescent="0.3">
      <c r="A5442" t="s">
        <v>9719</v>
      </c>
      <c r="B5442" s="4">
        <v>45666</v>
      </c>
      <c r="C5442" t="s">
        <v>2092</v>
      </c>
      <c r="D5442" t="s">
        <v>2093</v>
      </c>
      <c r="E5442" t="s">
        <v>2085</v>
      </c>
      <c r="F5442" t="s">
        <v>2086</v>
      </c>
      <c r="G5442" t="s">
        <v>1581</v>
      </c>
      <c r="H5442" t="s">
        <v>8575</v>
      </c>
      <c r="I5442" t="s">
        <v>9016</v>
      </c>
      <c r="J5442" s="4">
        <v>23935</v>
      </c>
    </row>
    <row r="5443" spans="1:10" x14ac:dyDescent="0.3">
      <c r="A5443" t="s">
        <v>9720</v>
      </c>
      <c r="B5443" s="4">
        <v>45666</v>
      </c>
      <c r="C5443" t="s">
        <v>9721</v>
      </c>
      <c r="D5443" t="s">
        <v>9722</v>
      </c>
      <c r="E5443" t="s">
        <v>2085</v>
      </c>
      <c r="F5443" t="s">
        <v>2086</v>
      </c>
      <c r="G5443" t="s">
        <v>1581</v>
      </c>
      <c r="H5443" t="s">
        <v>8575</v>
      </c>
      <c r="I5443" t="s">
        <v>9016</v>
      </c>
      <c r="J5443" s="4">
        <v>23935</v>
      </c>
    </row>
    <row r="5444" spans="1:10" x14ac:dyDescent="0.3">
      <c r="A5444" t="s">
        <v>9723</v>
      </c>
      <c r="B5444" s="4">
        <v>45666</v>
      </c>
      <c r="C5444" t="s">
        <v>673</v>
      </c>
      <c r="D5444" t="s">
        <v>674</v>
      </c>
      <c r="E5444" t="s">
        <v>204</v>
      </c>
      <c r="F5444" t="s">
        <v>205</v>
      </c>
      <c r="G5444" t="s">
        <v>206</v>
      </c>
      <c r="H5444" t="s">
        <v>8575</v>
      </c>
      <c r="I5444" t="s">
        <v>9724</v>
      </c>
      <c r="J5444" s="4">
        <v>22683</v>
      </c>
    </row>
    <row r="5445" spans="1:10" x14ac:dyDescent="0.3">
      <c r="A5445" t="s">
        <v>9725</v>
      </c>
      <c r="B5445" s="4">
        <v>45666</v>
      </c>
      <c r="C5445" t="s">
        <v>60</v>
      </c>
      <c r="D5445" t="s">
        <v>8595</v>
      </c>
      <c r="E5445" t="s">
        <v>204</v>
      </c>
      <c r="F5445" t="s">
        <v>205</v>
      </c>
      <c r="G5445" t="s">
        <v>206</v>
      </c>
      <c r="H5445" t="s">
        <v>8575</v>
      </c>
      <c r="I5445" t="s">
        <v>9724</v>
      </c>
      <c r="J5445" s="4">
        <v>22683</v>
      </c>
    </row>
    <row r="5446" spans="1:10" x14ac:dyDescent="0.3">
      <c r="A5446" t="s">
        <v>9726</v>
      </c>
      <c r="B5446" s="4">
        <v>45666</v>
      </c>
      <c r="C5446" t="s">
        <v>347</v>
      </c>
      <c r="D5446" t="s">
        <v>348</v>
      </c>
      <c r="E5446" t="s">
        <v>204</v>
      </c>
      <c r="F5446" t="s">
        <v>205</v>
      </c>
      <c r="G5446" t="s">
        <v>206</v>
      </c>
      <c r="H5446" t="s">
        <v>8575</v>
      </c>
      <c r="I5446" t="s">
        <v>9724</v>
      </c>
      <c r="J5446" s="4">
        <v>22683</v>
      </c>
    </row>
    <row r="5447" spans="1:10" x14ac:dyDescent="0.3">
      <c r="A5447" t="s">
        <v>9727</v>
      </c>
      <c r="B5447" s="4">
        <v>45666</v>
      </c>
      <c r="C5447" t="s">
        <v>215</v>
      </c>
      <c r="D5447" t="s">
        <v>216</v>
      </c>
      <c r="E5447" t="s">
        <v>204</v>
      </c>
      <c r="F5447" t="s">
        <v>205</v>
      </c>
      <c r="G5447" t="s">
        <v>206</v>
      </c>
      <c r="H5447" t="s">
        <v>8575</v>
      </c>
      <c r="I5447" t="s">
        <v>9724</v>
      </c>
      <c r="J5447" s="4">
        <v>22683</v>
      </c>
    </row>
    <row r="5448" spans="1:10" x14ac:dyDescent="0.3">
      <c r="A5448" t="s">
        <v>9728</v>
      </c>
      <c r="B5448" s="4">
        <v>45666</v>
      </c>
      <c r="C5448" t="s">
        <v>273</v>
      </c>
      <c r="D5448" t="s">
        <v>8763</v>
      </c>
      <c r="E5448" t="s">
        <v>204</v>
      </c>
      <c r="F5448" t="s">
        <v>205</v>
      </c>
      <c r="G5448" t="s">
        <v>206</v>
      </c>
      <c r="H5448" t="s">
        <v>8575</v>
      </c>
      <c r="I5448" t="s">
        <v>9724</v>
      </c>
      <c r="J5448" s="4">
        <v>22683</v>
      </c>
    </row>
    <row r="5449" spans="1:10" x14ac:dyDescent="0.3">
      <c r="A5449" t="s">
        <v>9729</v>
      </c>
      <c r="B5449" s="4">
        <v>45666</v>
      </c>
      <c r="C5449" t="s">
        <v>9730</v>
      </c>
      <c r="D5449" t="s">
        <v>9731</v>
      </c>
      <c r="E5449" t="s">
        <v>204</v>
      </c>
      <c r="F5449" t="s">
        <v>205</v>
      </c>
      <c r="G5449" t="s">
        <v>206</v>
      </c>
      <c r="H5449" t="s">
        <v>8575</v>
      </c>
      <c r="I5449" t="s">
        <v>9732</v>
      </c>
      <c r="J5449" s="4">
        <v>20214</v>
      </c>
    </row>
    <row r="5450" spans="1:10" x14ac:dyDescent="0.3">
      <c r="A5450" t="s">
        <v>9733</v>
      </c>
      <c r="B5450" s="4">
        <v>45666</v>
      </c>
      <c r="C5450" t="s">
        <v>238</v>
      </c>
      <c r="D5450" t="s">
        <v>239</v>
      </c>
      <c r="E5450" t="s">
        <v>204</v>
      </c>
      <c r="F5450" t="s">
        <v>205</v>
      </c>
      <c r="G5450" t="s">
        <v>206</v>
      </c>
      <c r="H5450" t="s">
        <v>8575</v>
      </c>
      <c r="I5450" t="s">
        <v>9734</v>
      </c>
      <c r="J5450" s="4">
        <v>26735</v>
      </c>
    </row>
    <row r="5451" spans="1:10" x14ac:dyDescent="0.3">
      <c r="A5451" t="s">
        <v>9735</v>
      </c>
      <c r="B5451" s="4">
        <v>45666</v>
      </c>
      <c r="C5451" t="s">
        <v>1022</v>
      </c>
      <c r="D5451" t="s">
        <v>1023</v>
      </c>
      <c r="E5451" t="s">
        <v>2085</v>
      </c>
      <c r="F5451" t="s">
        <v>2086</v>
      </c>
      <c r="G5451" t="s">
        <v>1581</v>
      </c>
      <c r="H5451" t="s">
        <v>8575</v>
      </c>
      <c r="I5451" t="s">
        <v>9736</v>
      </c>
      <c r="J5451" s="4">
        <v>23245</v>
      </c>
    </row>
    <row r="5452" spans="1:10" x14ac:dyDescent="0.3">
      <c r="A5452" t="s">
        <v>9737</v>
      </c>
      <c r="B5452" s="4">
        <v>45666</v>
      </c>
      <c r="C5452" t="s">
        <v>184</v>
      </c>
      <c r="D5452" t="s">
        <v>185</v>
      </c>
      <c r="E5452" t="s">
        <v>204</v>
      </c>
      <c r="F5452" t="s">
        <v>205</v>
      </c>
      <c r="G5452" t="s">
        <v>206</v>
      </c>
      <c r="H5452" t="s">
        <v>8575</v>
      </c>
      <c r="I5452" t="s">
        <v>9738</v>
      </c>
      <c r="J5452" s="4">
        <v>22597</v>
      </c>
    </row>
    <row r="5453" spans="1:10" x14ac:dyDescent="0.3">
      <c r="A5453" t="s">
        <v>9739</v>
      </c>
      <c r="B5453" s="4">
        <v>45666</v>
      </c>
      <c r="C5453" t="s">
        <v>431</v>
      </c>
      <c r="D5453" t="s">
        <v>432</v>
      </c>
      <c r="E5453" t="s">
        <v>204</v>
      </c>
      <c r="F5453" t="s">
        <v>205</v>
      </c>
      <c r="G5453" t="s">
        <v>206</v>
      </c>
      <c r="H5453" t="s">
        <v>8575</v>
      </c>
      <c r="I5453" t="s">
        <v>9738</v>
      </c>
      <c r="J5453" s="4">
        <v>22597</v>
      </c>
    </row>
    <row r="5454" spans="1:10" x14ac:dyDescent="0.3">
      <c r="A5454" t="s">
        <v>9740</v>
      </c>
      <c r="B5454" s="4">
        <v>45666</v>
      </c>
      <c r="C5454" t="s">
        <v>2399</v>
      </c>
      <c r="D5454" t="s">
        <v>9579</v>
      </c>
      <c r="E5454" t="s">
        <v>204</v>
      </c>
      <c r="F5454" t="s">
        <v>205</v>
      </c>
      <c r="G5454" t="s">
        <v>206</v>
      </c>
      <c r="H5454" t="s">
        <v>8575</v>
      </c>
      <c r="I5454" t="s">
        <v>9738</v>
      </c>
      <c r="J5454" s="4">
        <v>22597</v>
      </c>
    </row>
    <row r="5455" spans="1:10" x14ac:dyDescent="0.3">
      <c r="A5455" t="s">
        <v>9741</v>
      </c>
      <c r="B5455" s="4">
        <v>45666</v>
      </c>
      <c r="C5455" t="s">
        <v>85</v>
      </c>
      <c r="D5455" t="s">
        <v>86</v>
      </c>
      <c r="E5455" t="s">
        <v>204</v>
      </c>
      <c r="F5455" t="s">
        <v>205</v>
      </c>
      <c r="G5455" t="s">
        <v>206</v>
      </c>
      <c r="H5455" t="s">
        <v>8575</v>
      </c>
      <c r="I5455" t="s">
        <v>9738</v>
      </c>
      <c r="J5455" s="4">
        <v>22597</v>
      </c>
    </row>
    <row r="5456" spans="1:10" x14ac:dyDescent="0.3">
      <c r="A5456" t="s">
        <v>9742</v>
      </c>
      <c r="B5456" s="4">
        <v>45666</v>
      </c>
      <c r="C5456" t="s">
        <v>215</v>
      </c>
      <c r="D5456" t="s">
        <v>216</v>
      </c>
      <c r="E5456" t="s">
        <v>204</v>
      </c>
      <c r="F5456" t="s">
        <v>205</v>
      </c>
      <c r="G5456" t="s">
        <v>206</v>
      </c>
      <c r="H5456" t="s">
        <v>8575</v>
      </c>
      <c r="I5456" t="s">
        <v>9738</v>
      </c>
      <c r="J5456" s="4">
        <v>22597</v>
      </c>
    </row>
    <row r="5457" spans="1:10" x14ac:dyDescent="0.3">
      <c r="A5457" t="s">
        <v>9743</v>
      </c>
      <c r="B5457" s="4">
        <v>45666</v>
      </c>
      <c r="C5457" t="s">
        <v>9744</v>
      </c>
      <c r="D5457" t="s">
        <v>9745</v>
      </c>
      <c r="E5457" t="s">
        <v>204</v>
      </c>
      <c r="F5457" t="s">
        <v>205</v>
      </c>
      <c r="G5457" t="s">
        <v>206</v>
      </c>
      <c r="H5457" t="s">
        <v>8575</v>
      </c>
      <c r="I5457" t="s">
        <v>9738</v>
      </c>
      <c r="J5457" s="4">
        <v>22597</v>
      </c>
    </row>
    <row r="5458" spans="1:10" x14ac:dyDescent="0.3">
      <c r="A5458" t="s">
        <v>9746</v>
      </c>
      <c r="B5458" s="4">
        <v>45666</v>
      </c>
      <c r="C5458" t="s">
        <v>1281</v>
      </c>
      <c r="D5458" t="s">
        <v>1282</v>
      </c>
      <c r="E5458" t="s">
        <v>204</v>
      </c>
      <c r="F5458" t="s">
        <v>205</v>
      </c>
      <c r="G5458" t="s">
        <v>206</v>
      </c>
      <c r="H5458" t="s">
        <v>8575</v>
      </c>
      <c r="I5458" t="s">
        <v>9747</v>
      </c>
      <c r="J5458" s="4">
        <v>23415</v>
      </c>
    </row>
    <row r="5459" spans="1:10" x14ac:dyDescent="0.3">
      <c r="A5459" t="s">
        <v>9748</v>
      </c>
      <c r="B5459" s="4">
        <v>45666</v>
      </c>
      <c r="C5459" t="s">
        <v>545</v>
      </c>
      <c r="D5459" t="s">
        <v>546</v>
      </c>
      <c r="E5459" t="s">
        <v>204</v>
      </c>
      <c r="F5459" t="s">
        <v>205</v>
      </c>
      <c r="G5459" t="s">
        <v>206</v>
      </c>
      <c r="H5459" t="s">
        <v>8575</v>
      </c>
      <c r="I5459" t="s">
        <v>8864</v>
      </c>
      <c r="J5459" s="4">
        <v>21033</v>
      </c>
    </row>
    <row r="5460" spans="1:10" x14ac:dyDescent="0.3">
      <c r="A5460" t="s">
        <v>9749</v>
      </c>
      <c r="B5460" s="4">
        <v>45666</v>
      </c>
      <c r="C5460" t="s">
        <v>1038</v>
      </c>
      <c r="D5460" t="s">
        <v>1039</v>
      </c>
      <c r="E5460" t="s">
        <v>204</v>
      </c>
      <c r="F5460" t="s">
        <v>205</v>
      </c>
      <c r="G5460" t="s">
        <v>206</v>
      </c>
      <c r="H5460" t="s">
        <v>8575</v>
      </c>
      <c r="I5460" t="s">
        <v>9750</v>
      </c>
      <c r="J5460" s="4">
        <v>27904</v>
      </c>
    </row>
    <row r="5461" spans="1:10" x14ac:dyDescent="0.3">
      <c r="A5461" t="s">
        <v>9751</v>
      </c>
      <c r="B5461" s="4">
        <v>45666</v>
      </c>
      <c r="C5461" t="s">
        <v>3245</v>
      </c>
      <c r="D5461" t="s">
        <v>7900</v>
      </c>
      <c r="E5461" t="s">
        <v>9427</v>
      </c>
      <c r="F5461" t="s">
        <v>9428</v>
      </c>
      <c r="G5461" t="s">
        <v>830</v>
      </c>
      <c r="H5461" t="s">
        <v>8575</v>
      </c>
      <c r="I5461" t="s">
        <v>9109</v>
      </c>
      <c r="J5461" s="4">
        <v>22524</v>
      </c>
    </row>
    <row r="5462" spans="1:10" x14ac:dyDescent="0.3">
      <c r="A5462" t="s">
        <v>9752</v>
      </c>
      <c r="B5462" s="4">
        <v>45666</v>
      </c>
      <c r="C5462" t="s">
        <v>105</v>
      </c>
      <c r="D5462" t="s">
        <v>106</v>
      </c>
      <c r="E5462" t="s">
        <v>204</v>
      </c>
      <c r="F5462" t="s">
        <v>205</v>
      </c>
      <c r="G5462" t="s">
        <v>206</v>
      </c>
      <c r="H5462" t="s">
        <v>8575</v>
      </c>
      <c r="I5462" t="s">
        <v>9753</v>
      </c>
      <c r="J5462" s="4">
        <v>23540</v>
      </c>
    </row>
    <row r="5463" spans="1:10" x14ac:dyDescent="0.3">
      <c r="A5463" t="s">
        <v>9754</v>
      </c>
      <c r="B5463" s="4">
        <v>45666</v>
      </c>
      <c r="C5463" t="s">
        <v>2549</v>
      </c>
      <c r="D5463" t="s">
        <v>2550</v>
      </c>
      <c r="E5463" t="s">
        <v>204</v>
      </c>
      <c r="F5463" t="s">
        <v>205</v>
      </c>
      <c r="G5463" t="s">
        <v>206</v>
      </c>
      <c r="H5463" t="s">
        <v>8575</v>
      </c>
      <c r="I5463" t="s">
        <v>9755</v>
      </c>
      <c r="J5463" s="4">
        <v>28125</v>
      </c>
    </row>
    <row r="5464" spans="1:10" x14ac:dyDescent="0.3">
      <c r="A5464" t="s">
        <v>9756</v>
      </c>
      <c r="B5464" s="4">
        <v>45666</v>
      </c>
      <c r="C5464" t="s">
        <v>367</v>
      </c>
      <c r="D5464" t="s">
        <v>6899</v>
      </c>
      <c r="E5464" t="s">
        <v>204</v>
      </c>
      <c r="F5464" t="s">
        <v>205</v>
      </c>
      <c r="G5464" t="s">
        <v>206</v>
      </c>
      <c r="H5464" t="s">
        <v>8575</v>
      </c>
      <c r="I5464" t="s">
        <v>9450</v>
      </c>
      <c r="J5464" s="4">
        <v>24357</v>
      </c>
    </row>
    <row r="5465" spans="1:10" x14ac:dyDescent="0.3">
      <c r="A5465" t="s">
        <v>9757</v>
      </c>
      <c r="B5465" s="4">
        <v>45666</v>
      </c>
      <c r="C5465" t="s">
        <v>276</v>
      </c>
      <c r="D5465" t="s">
        <v>277</v>
      </c>
      <c r="E5465" t="s">
        <v>204</v>
      </c>
      <c r="F5465" t="s">
        <v>205</v>
      </c>
      <c r="G5465" t="s">
        <v>206</v>
      </c>
      <c r="H5465" t="s">
        <v>8575</v>
      </c>
      <c r="I5465" t="s">
        <v>9724</v>
      </c>
      <c r="J5465" s="4">
        <v>22683</v>
      </c>
    </row>
    <row r="5466" spans="1:10" x14ac:dyDescent="0.3">
      <c r="A5466" t="s">
        <v>9758</v>
      </c>
      <c r="B5466" s="4">
        <v>45666</v>
      </c>
      <c r="C5466" t="s">
        <v>1390</v>
      </c>
      <c r="D5466" t="s">
        <v>1391</v>
      </c>
      <c r="E5466" t="s">
        <v>204</v>
      </c>
      <c r="F5466" t="s">
        <v>205</v>
      </c>
      <c r="G5466" t="s">
        <v>206</v>
      </c>
      <c r="H5466" t="s">
        <v>8575</v>
      </c>
      <c r="I5466" t="s">
        <v>9759</v>
      </c>
      <c r="J5466" s="4">
        <v>20200</v>
      </c>
    </row>
    <row r="5467" spans="1:10" x14ac:dyDescent="0.3">
      <c r="A5467" t="s">
        <v>9760</v>
      </c>
      <c r="B5467" s="4">
        <v>45666</v>
      </c>
      <c r="C5467" t="s">
        <v>215</v>
      </c>
      <c r="D5467" t="s">
        <v>216</v>
      </c>
      <c r="E5467" t="s">
        <v>204</v>
      </c>
      <c r="F5467" t="s">
        <v>205</v>
      </c>
      <c r="G5467" t="s">
        <v>206</v>
      </c>
      <c r="H5467" t="s">
        <v>8575</v>
      </c>
      <c r="I5467" t="s">
        <v>9759</v>
      </c>
      <c r="J5467" s="4">
        <v>20200</v>
      </c>
    </row>
    <row r="5468" spans="1:10" x14ac:dyDescent="0.3">
      <c r="A5468" t="s">
        <v>9761</v>
      </c>
      <c r="B5468" s="4">
        <v>45666</v>
      </c>
      <c r="C5468" t="s">
        <v>367</v>
      </c>
      <c r="D5468" t="s">
        <v>9623</v>
      </c>
      <c r="E5468" t="s">
        <v>204</v>
      </c>
      <c r="F5468" t="s">
        <v>205</v>
      </c>
      <c r="G5468" t="s">
        <v>206</v>
      </c>
      <c r="H5468" t="s">
        <v>8575</v>
      </c>
      <c r="I5468" t="s">
        <v>9759</v>
      </c>
      <c r="J5468" s="4">
        <v>20200</v>
      </c>
    </row>
    <row r="5469" spans="1:10" x14ac:dyDescent="0.3">
      <c r="A5469" t="s">
        <v>9762</v>
      </c>
      <c r="B5469" s="4">
        <v>45666</v>
      </c>
      <c r="C5469" t="s">
        <v>1350</v>
      </c>
      <c r="D5469" t="s">
        <v>9125</v>
      </c>
      <c r="E5469" t="s">
        <v>204</v>
      </c>
      <c r="F5469" t="s">
        <v>205</v>
      </c>
      <c r="G5469" t="s">
        <v>206</v>
      </c>
      <c r="H5469" t="s">
        <v>8575</v>
      </c>
      <c r="I5469" t="s">
        <v>9759</v>
      </c>
      <c r="J5469" s="4">
        <v>20200</v>
      </c>
    </row>
    <row r="5470" spans="1:10" x14ac:dyDescent="0.3">
      <c r="A5470" t="s">
        <v>9763</v>
      </c>
      <c r="B5470" s="4">
        <v>45666</v>
      </c>
      <c r="C5470" t="s">
        <v>1627</v>
      </c>
      <c r="D5470" t="s">
        <v>1628</v>
      </c>
      <c r="E5470" t="s">
        <v>204</v>
      </c>
      <c r="F5470" t="s">
        <v>205</v>
      </c>
      <c r="G5470" t="s">
        <v>206</v>
      </c>
      <c r="H5470" t="s">
        <v>8575</v>
      </c>
      <c r="I5470" t="s">
        <v>9764</v>
      </c>
      <c r="J5470" s="4">
        <v>25456</v>
      </c>
    </row>
    <row r="5471" spans="1:10" x14ac:dyDescent="0.3">
      <c r="A5471" t="s">
        <v>9765</v>
      </c>
      <c r="B5471" s="4">
        <v>45666</v>
      </c>
      <c r="C5471" t="s">
        <v>1635</v>
      </c>
      <c r="D5471" t="s">
        <v>1636</v>
      </c>
      <c r="E5471" t="s">
        <v>204</v>
      </c>
      <c r="F5471" t="s">
        <v>205</v>
      </c>
      <c r="G5471" t="s">
        <v>206</v>
      </c>
      <c r="H5471" t="s">
        <v>8575</v>
      </c>
      <c r="I5471" t="s">
        <v>9764</v>
      </c>
      <c r="J5471" s="4">
        <v>25456</v>
      </c>
    </row>
    <row r="5472" spans="1:10" x14ac:dyDescent="0.3">
      <c r="A5472" t="s">
        <v>9766</v>
      </c>
      <c r="B5472" s="4">
        <v>45666</v>
      </c>
      <c r="C5472" t="s">
        <v>367</v>
      </c>
      <c r="D5472" t="s">
        <v>9623</v>
      </c>
      <c r="E5472" t="s">
        <v>204</v>
      </c>
      <c r="F5472" t="s">
        <v>205</v>
      </c>
      <c r="G5472" t="s">
        <v>206</v>
      </c>
      <c r="H5472" t="s">
        <v>8575</v>
      </c>
      <c r="I5472" t="s">
        <v>9764</v>
      </c>
      <c r="J5472" s="4">
        <v>25456</v>
      </c>
    </row>
    <row r="5473" spans="1:10" x14ac:dyDescent="0.3">
      <c r="A5473" t="s">
        <v>9767</v>
      </c>
      <c r="B5473" s="4">
        <v>45666</v>
      </c>
      <c r="C5473" t="s">
        <v>276</v>
      </c>
      <c r="D5473" t="s">
        <v>277</v>
      </c>
      <c r="E5473" t="s">
        <v>2085</v>
      </c>
      <c r="F5473" t="s">
        <v>2086</v>
      </c>
      <c r="G5473" t="s">
        <v>1581</v>
      </c>
      <c r="H5473" t="s">
        <v>8575</v>
      </c>
      <c r="I5473" t="s">
        <v>6539</v>
      </c>
      <c r="J5473" s="4">
        <v>23147</v>
      </c>
    </row>
    <row r="5474" spans="1:10" x14ac:dyDescent="0.3">
      <c r="A5474" t="s">
        <v>9768</v>
      </c>
      <c r="B5474" s="4">
        <v>45666</v>
      </c>
      <c r="C5474" t="s">
        <v>347</v>
      </c>
      <c r="D5474" t="s">
        <v>348</v>
      </c>
      <c r="E5474" t="s">
        <v>204</v>
      </c>
      <c r="F5474" t="s">
        <v>205</v>
      </c>
      <c r="G5474" t="s">
        <v>206</v>
      </c>
      <c r="H5474" t="s">
        <v>8575</v>
      </c>
      <c r="I5474" t="s">
        <v>6539</v>
      </c>
      <c r="J5474" s="4">
        <v>23147</v>
      </c>
    </row>
    <row r="5475" spans="1:10" x14ac:dyDescent="0.3">
      <c r="A5475" t="s">
        <v>9769</v>
      </c>
      <c r="B5475" s="4">
        <v>45666</v>
      </c>
      <c r="C5475" t="s">
        <v>215</v>
      </c>
      <c r="D5475" t="s">
        <v>216</v>
      </c>
      <c r="E5475" t="s">
        <v>204</v>
      </c>
      <c r="F5475" t="s">
        <v>205</v>
      </c>
      <c r="G5475" t="s">
        <v>206</v>
      </c>
      <c r="H5475" t="s">
        <v>8575</v>
      </c>
      <c r="I5475" t="s">
        <v>6539</v>
      </c>
      <c r="J5475" s="4">
        <v>23147</v>
      </c>
    </row>
    <row r="5476" spans="1:10" x14ac:dyDescent="0.3">
      <c r="A5476" t="s">
        <v>9770</v>
      </c>
      <c r="B5476" s="4">
        <v>45666</v>
      </c>
      <c r="C5476" t="s">
        <v>261</v>
      </c>
      <c r="D5476" t="s">
        <v>262</v>
      </c>
      <c r="E5476" t="s">
        <v>204</v>
      </c>
      <c r="F5476" t="s">
        <v>205</v>
      </c>
      <c r="G5476" t="s">
        <v>206</v>
      </c>
      <c r="H5476" t="s">
        <v>8575</v>
      </c>
      <c r="I5476" t="s">
        <v>6539</v>
      </c>
      <c r="J5476" s="4">
        <v>23147</v>
      </c>
    </row>
    <row r="5477" spans="1:10" x14ac:dyDescent="0.3">
      <c r="A5477" t="s">
        <v>9771</v>
      </c>
      <c r="B5477" s="4">
        <v>45666</v>
      </c>
      <c r="C5477" t="s">
        <v>541</v>
      </c>
      <c r="D5477" t="s">
        <v>9772</v>
      </c>
      <c r="E5477" t="s">
        <v>39</v>
      </c>
      <c r="F5477" t="s">
        <v>40</v>
      </c>
      <c r="G5477" t="s">
        <v>41</v>
      </c>
      <c r="H5477" t="s">
        <v>8575</v>
      </c>
      <c r="I5477" t="s">
        <v>9773</v>
      </c>
      <c r="J5477" s="4">
        <v>20841</v>
      </c>
    </row>
    <row r="5478" spans="1:10" x14ac:dyDescent="0.3">
      <c r="A5478" t="s">
        <v>9774</v>
      </c>
      <c r="B5478" s="4">
        <v>45666</v>
      </c>
      <c r="C5478" t="s">
        <v>1502</v>
      </c>
      <c r="D5478" t="s">
        <v>8574</v>
      </c>
      <c r="E5478" t="s">
        <v>111</v>
      </c>
      <c r="F5478" t="s">
        <v>112</v>
      </c>
      <c r="G5478" t="s">
        <v>113</v>
      </c>
      <c r="H5478" t="s">
        <v>8575</v>
      </c>
      <c r="I5478" t="s">
        <v>9773</v>
      </c>
      <c r="J5478" s="4">
        <v>20841</v>
      </c>
    </row>
    <row r="5479" spans="1:10" x14ac:dyDescent="0.3">
      <c r="A5479" t="s">
        <v>9775</v>
      </c>
      <c r="B5479" s="4">
        <v>45666</v>
      </c>
      <c r="C5479" t="s">
        <v>3747</v>
      </c>
      <c r="D5479" t="s">
        <v>3748</v>
      </c>
      <c r="E5479" t="s">
        <v>111</v>
      </c>
      <c r="F5479" t="s">
        <v>112</v>
      </c>
      <c r="G5479" t="s">
        <v>113</v>
      </c>
      <c r="H5479" t="s">
        <v>8575</v>
      </c>
      <c r="I5479" t="s">
        <v>9773</v>
      </c>
      <c r="J5479" s="4">
        <v>20841</v>
      </c>
    </row>
    <row r="5480" spans="1:10" x14ac:dyDescent="0.3">
      <c r="A5480" t="s">
        <v>9776</v>
      </c>
      <c r="B5480" s="4">
        <v>45666</v>
      </c>
      <c r="C5480" t="s">
        <v>325</v>
      </c>
      <c r="D5480" t="s">
        <v>326</v>
      </c>
      <c r="E5480" t="s">
        <v>204</v>
      </c>
      <c r="F5480" t="s">
        <v>205</v>
      </c>
      <c r="G5480" t="s">
        <v>206</v>
      </c>
      <c r="H5480" t="s">
        <v>8575</v>
      </c>
      <c r="I5480" t="s">
        <v>9777</v>
      </c>
      <c r="J5480" s="4">
        <v>29313</v>
      </c>
    </row>
    <row r="5481" spans="1:10" x14ac:dyDescent="0.3">
      <c r="A5481" t="s">
        <v>9778</v>
      </c>
      <c r="B5481" s="4">
        <v>45666</v>
      </c>
      <c r="C5481" t="s">
        <v>474</v>
      </c>
      <c r="D5481" t="s">
        <v>8570</v>
      </c>
      <c r="E5481" t="s">
        <v>204</v>
      </c>
      <c r="F5481" t="s">
        <v>205</v>
      </c>
      <c r="G5481" t="s">
        <v>206</v>
      </c>
      <c r="H5481" t="s">
        <v>8575</v>
      </c>
      <c r="I5481" t="s">
        <v>9777</v>
      </c>
      <c r="J5481" s="4">
        <v>29313</v>
      </c>
    </row>
    <row r="5482" spans="1:10" x14ac:dyDescent="0.3">
      <c r="A5482" t="s">
        <v>9779</v>
      </c>
      <c r="B5482" s="4">
        <v>45666</v>
      </c>
      <c r="C5482" t="s">
        <v>9780</v>
      </c>
      <c r="D5482" t="s">
        <v>9781</v>
      </c>
      <c r="E5482" t="s">
        <v>204</v>
      </c>
      <c r="F5482" t="s">
        <v>205</v>
      </c>
      <c r="G5482" t="s">
        <v>206</v>
      </c>
      <c r="H5482" t="s">
        <v>8575</v>
      </c>
      <c r="I5482" t="s">
        <v>9782</v>
      </c>
      <c r="J5482" s="4">
        <v>19249</v>
      </c>
    </row>
    <row r="5483" spans="1:10" x14ac:dyDescent="0.3">
      <c r="A5483" t="s">
        <v>9783</v>
      </c>
      <c r="B5483" s="4">
        <v>45666</v>
      </c>
      <c r="C5483" t="s">
        <v>2531</v>
      </c>
      <c r="D5483" t="s">
        <v>2532</v>
      </c>
      <c r="E5483" t="s">
        <v>2085</v>
      </c>
      <c r="F5483" t="s">
        <v>2086</v>
      </c>
      <c r="G5483" t="s">
        <v>1581</v>
      </c>
      <c r="H5483" t="s">
        <v>8575</v>
      </c>
      <c r="I5483" t="s">
        <v>9479</v>
      </c>
      <c r="J5483" s="4">
        <v>29953</v>
      </c>
    </row>
    <row r="5484" spans="1:10" x14ac:dyDescent="0.3">
      <c r="A5484" t="s">
        <v>9784</v>
      </c>
      <c r="B5484" s="4">
        <v>45666</v>
      </c>
      <c r="C5484" t="s">
        <v>347</v>
      </c>
      <c r="D5484" t="s">
        <v>348</v>
      </c>
      <c r="E5484" t="s">
        <v>51</v>
      </c>
      <c r="F5484" t="s">
        <v>52</v>
      </c>
      <c r="G5484" t="s">
        <v>53</v>
      </c>
      <c r="H5484" t="s">
        <v>8575</v>
      </c>
      <c r="I5484" t="s">
        <v>9250</v>
      </c>
      <c r="J5484" s="4">
        <v>25157</v>
      </c>
    </row>
    <row r="5485" spans="1:10" x14ac:dyDescent="0.3">
      <c r="A5485" t="s">
        <v>9785</v>
      </c>
      <c r="B5485" s="4">
        <v>45666</v>
      </c>
      <c r="C5485" t="s">
        <v>2267</v>
      </c>
      <c r="D5485" t="s">
        <v>8021</v>
      </c>
      <c r="E5485" t="s">
        <v>204</v>
      </c>
      <c r="F5485" t="s">
        <v>205</v>
      </c>
      <c r="G5485" t="s">
        <v>206</v>
      </c>
      <c r="H5485" t="s">
        <v>8575</v>
      </c>
      <c r="I5485" t="s">
        <v>9786</v>
      </c>
      <c r="J5485" s="4">
        <v>25769</v>
      </c>
    </row>
    <row r="5486" spans="1:10" x14ac:dyDescent="0.3">
      <c r="A5486" t="s">
        <v>9787</v>
      </c>
      <c r="B5486" s="4">
        <v>45666</v>
      </c>
      <c r="C5486" t="s">
        <v>431</v>
      </c>
      <c r="D5486" t="s">
        <v>432</v>
      </c>
      <c r="E5486" t="s">
        <v>204</v>
      </c>
      <c r="F5486" t="s">
        <v>205</v>
      </c>
      <c r="G5486" t="s">
        <v>206</v>
      </c>
      <c r="H5486" t="s">
        <v>8575</v>
      </c>
      <c r="I5486" t="s">
        <v>9788</v>
      </c>
      <c r="J5486" s="4">
        <v>31838</v>
      </c>
    </row>
    <row r="5487" spans="1:10" x14ac:dyDescent="0.3">
      <c r="A5487" t="s">
        <v>9789</v>
      </c>
      <c r="B5487" s="4">
        <v>45666</v>
      </c>
      <c r="C5487" t="s">
        <v>286</v>
      </c>
      <c r="D5487" t="s">
        <v>287</v>
      </c>
      <c r="E5487" t="s">
        <v>204</v>
      </c>
      <c r="F5487" t="s">
        <v>205</v>
      </c>
      <c r="G5487" t="s">
        <v>206</v>
      </c>
      <c r="H5487" t="s">
        <v>8575</v>
      </c>
      <c r="I5487" t="s">
        <v>9790</v>
      </c>
      <c r="J5487" s="4">
        <v>21087</v>
      </c>
    </row>
    <row r="5488" spans="1:10" x14ac:dyDescent="0.3">
      <c r="A5488" t="s">
        <v>9791</v>
      </c>
      <c r="B5488" s="4">
        <v>45666</v>
      </c>
      <c r="C5488" t="s">
        <v>9616</v>
      </c>
      <c r="D5488" t="s">
        <v>9617</v>
      </c>
      <c r="E5488" t="s">
        <v>204</v>
      </c>
      <c r="F5488" t="s">
        <v>205</v>
      </c>
      <c r="G5488" t="s">
        <v>206</v>
      </c>
      <c r="H5488" t="s">
        <v>8575</v>
      </c>
      <c r="I5488" t="s">
        <v>9790</v>
      </c>
      <c r="J5488" s="4">
        <v>21087</v>
      </c>
    </row>
    <row r="5489" spans="1:10" x14ac:dyDescent="0.3">
      <c r="A5489" t="s">
        <v>9792</v>
      </c>
      <c r="B5489" s="4">
        <v>45666</v>
      </c>
      <c r="C5489" t="s">
        <v>71</v>
      </c>
      <c r="D5489" t="s">
        <v>7263</v>
      </c>
      <c r="E5489" t="s">
        <v>204</v>
      </c>
      <c r="F5489" t="s">
        <v>205</v>
      </c>
      <c r="G5489" t="s">
        <v>206</v>
      </c>
      <c r="H5489" t="s">
        <v>8575</v>
      </c>
      <c r="I5489" t="s">
        <v>9790</v>
      </c>
      <c r="J5489" s="4">
        <v>21087</v>
      </c>
    </row>
    <row r="5490" spans="1:10" x14ac:dyDescent="0.3">
      <c r="A5490" t="s">
        <v>9793</v>
      </c>
      <c r="B5490" s="4">
        <v>45666</v>
      </c>
      <c r="C5490" t="s">
        <v>56</v>
      </c>
      <c r="D5490" t="s">
        <v>57</v>
      </c>
      <c r="E5490" t="s">
        <v>204</v>
      </c>
      <c r="F5490" t="s">
        <v>205</v>
      </c>
      <c r="G5490" t="s">
        <v>206</v>
      </c>
      <c r="H5490" t="s">
        <v>8575</v>
      </c>
      <c r="I5490" t="s">
        <v>9790</v>
      </c>
      <c r="J5490" s="4">
        <v>21087</v>
      </c>
    </row>
    <row r="5491" spans="1:10" x14ac:dyDescent="0.3">
      <c r="A5491" t="s">
        <v>9794</v>
      </c>
      <c r="B5491" s="4">
        <v>45666</v>
      </c>
      <c r="C5491" t="s">
        <v>796</v>
      </c>
      <c r="D5491" t="s">
        <v>8637</v>
      </c>
      <c r="E5491" t="s">
        <v>204</v>
      </c>
      <c r="F5491" t="s">
        <v>205</v>
      </c>
      <c r="G5491" t="s">
        <v>206</v>
      </c>
      <c r="H5491" t="s">
        <v>8575</v>
      </c>
      <c r="I5491" t="s">
        <v>9790</v>
      </c>
      <c r="J5491" s="4">
        <v>21087</v>
      </c>
    </row>
    <row r="5492" spans="1:10" x14ac:dyDescent="0.3">
      <c r="A5492" t="s">
        <v>9795</v>
      </c>
      <c r="B5492" s="4">
        <v>45666</v>
      </c>
      <c r="C5492" t="s">
        <v>2399</v>
      </c>
      <c r="D5492" t="s">
        <v>9579</v>
      </c>
      <c r="E5492" t="s">
        <v>204</v>
      </c>
      <c r="F5492" t="s">
        <v>205</v>
      </c>
      <c r="G5492" t="s">
        <v>206</v>
      </c>
      <c r="H5492" t="s">
        <v>8575</v>
      </c>
      <c r="I5492" t="s">
        <v>9790</v>
      </c>
      <c r="J5492" s="4">
        <v>21087</v>
      </c>
    </row>
    <row r="5493" spans="1:10" x14ac:dyDescent="0.3">
      <c r="A5493" t="s">
        <v>9796</v>
      </c>
      <c r="B5493" s="4">
        <v>45666</v>
      </c>
      <c r="C5493" t="s">
        <v>2099</v>
      </c>
      <c r="D5493" t="s">
        <v>7629</v>
      </c>
      <c r="E5493" t="s">
        <v>204</v>
      </c>
      <c r="F5493" t="s">
        <v>205</v>
      </c>
      <c r="G5493" t="s">
        <v>206</v>
      </c>
      <c r="H5493" t="s">
        <v>8575</v>
      </c>
      <c r="I5493" t="s">
        <v>9790</v>
      </c>
      <c r="J5493" s="4">
        <v>21087</v>
      </c>
    </row>
    <row r="5494" spans="1:10" x14ac:dyDescent="0.3">
      <c r="A5494" t="s">
        <v>9797</v>
      </c>
      <c r="B5494" s="4">
        <v>45666</v>
      </c>
      <c r="C5494" t="s">
        <v>202</v>
      </c>
      <c r="D5494" t="s">
        <v>203</v>
      </c>
      <c r="E5494" t="s">
        <v>204</v>
      </c>
      <c r="F5494" t="s">
        <v>205</v>
      </c>
      <c r="G5494" t="s">
        <v>206</v>
      </c>
      <c r="H5494" t="s">
        <v>8575</v>
      </c>
      <c r="I5494" t="s">
        <v>9790</v>
      </c>
      <c r="J5494" s="4">
        <v>21087</v>
      </c>
    </row>
    <row r="5495" spans="1:10" x14ac:dyDescent="0.3">
      <c r="A5495" t="s">
        <v>9798</v>
      </c>
      <c r="B5495" s="4">
        <v>45666</v>
      </c>
      <c r="C5495" t="s">
        <v>235</v>
      </c>
      <c r="D5495" t="s">
        <v>8867</v>
      </c>
      <c r="E5495" t="s">
        <v>204</v>
      </c>
      <c r="F5495" t="s">
        <v>205</v>
      </c>
      <c r="G5495" t="s">
        <v>206</v>
      </c>
      <c r="H5495" t="s">
        <v>8575</v>
      </c>
      <c r="I5495" t="s">
        <v>9799</v>
      </c>
      <c r="J5495" s="4">
        <v>33950</v>
      </c>
    </row>
    <row r="5496" spans="1:10" x14ac:dyDescent="0.3">
      <c r="A5496" t="s">
        <v>9800</v>
      </c>
      <c r="B5496" s="4">
        <v>45666</v>
      </c>
      <c r="C5496" t="s">
        <v>81</v>
      </c>
      <c r="D5496" t="s">
        <v>8760</v>
      </c>
      <c r="E5496" t="s">
        <v>204</v>
      </c>
      <c r="F5496" t="s">
        <v>205</v>
      </c>
      <c r="G5496" t="s">
        <v>206</v>
      </c>
      <c r="H5496" t="s">
        <v>8575</v>
      </c>
      <c r="I5496" t="s">
        <v>9801</v>
      </c>
      <c r="J5496" s="4">
        <v>20253</v>
      </c>
    </row>
    <row r="5497" spans="1:10" x14ac:dyDescent="0.3">
      <c r="A5497" t="s">
        <v>9802</v>
      </c>
      <c r="B5497" s="4">
        <v>45666</v>
      </c>
      <c r="C5497" t="s">
        <v>673</v>
      </c>
      <c r="D5497" t="s">
        <v>674</v>
      </c>
      <c r="E5497" t="s">
        <v>204</v>
      </c>
      <c r="F5497" t="s">
        <v>205</v>
      </c>
      <c r="G5497" t="s">
        <v>206</v>
      </c>
      <c r="H5497" t="s">
        <v>8575</v>
      </c>
      <c r="I5497" t="s">
        <v>9801</v>
      </c>
      <c r="J5497" s="4">
        <v>20253</v>
      </c>
    </row>
    <row r="5498" spans="1:10" x14ac:dyDescent="0.3">
      <c r="A5498" t="s">
        <v>9803</v>
      </c>
      <c r="B5498" s="4">
        <v>45666</v>
      </c>
      <c r="C5498" t="s">
        <v>71</v>
      </c>
      <c r="D5498" t="s">
        <v>7263</v>
      </c>
      <c r="E5498" t="s">
        <v>204</v>
      </c>
      <c r="F5498" t="s">
        <v>205</v>
      </c>
      <c r="G5498" t="s">
        <v>206</v>
      </c>
      <c r="H5498" t="s">
        <v>8575</v>
      </c>
      <c r="I5498" t="s">
        <v>9801</v>
      </c>
      <c r="J5498" s="4">
        <v>20253</v>
      </c>
    </row>
    <row r="5499" spans="1:10" x14ac:dyDescent="0.3">
      <c r="A5499" t="s">
        <v>9804</v>
      </c>
      <c r="B5499" s="4">
        <v>45666</v>
      </c>
      <c r="C5499" t="s">
        <v>174</v>
      </c>
      <c r="D5499" t="s">
        <v>8923</v>
      </c>
      <c r="E5499" t="s">
        <v>204</v>
      </c>
      <c r="F5499" t="s">
        <v>205</v>
      </c>
      <c r="G5499" t="s">
        <v>206</v>
      </c>
      <c r="H5499" t="s">
        <v>8575</v>
      </c>
      <c r="I5499" t="s">
        <v>9801</v>
      </c>
      <c r="J5499" s="4">
        <v>20253</v>
      </c>
    </row>
    <row r="5500" spans="1:10" x14ac:dyDescent="0.3">
      <c r="A5500" t="s">
        <v>9805</v>
      </c>
      <c r="B5500" s="4">
        <v>45666</v>
      </c>
      <c r="C5500" t="s">
        <v>8740</v>
      </c>
      <c r="D5500" t="s">
        <v>8741</v>
      </c>
      <c r="E5500" t="s">
        <v>2372</v>
      </c>
      <c r="F5500" t="s">
        <v>2373</v>
      </c>
      <c r="G5500" t="s">
        <v>1581</v>
      </c>
      <c r="H5500" t="s">
        <v>8575</v>
      </c>
      <c r="I5500" t="s">
        <v>9806</v>
      </c>
      <c r="J5500" s="4">
        <v>30886</v>
      </c>
    </row>
    <row r="5501" spans="1:10" x14ac:dyDescent="0.3">
      <c r="A5501" t="s">
        <v>9807</v>
      </c>
      <c r="B5501" s="4">
        <v>45666</v>
      </c>
      <c r="C5501" t="s">
        <v>1587</v>
      </c>
      <c r="D5501" t="s">
        <v>9808</v>
      </c>
      <c r="E5501" t="s">
        <v>39</v>
      </c>
      <c r="F5501" t="s">
        <v>40</v>
      </c>
      <c r="G5501" t="s">
        <v>41</v>
      </c>
      <c r="H5501" t="s">
        <v>8575</v>
      </c>
      <c r="I5501" t="s">
        <v>9588</v>
      </c>
      <c r="J5501" s="4">
        <v>22364</v>
      </c>
    </row>
    <row r="5502" spans="1:10" x14ac:dyDescent="0.3">
      <c r="A5502" t="s">
        <v>9809</v>
      </c>
      <c r="B5502" s="4">
        <v>45666</v>
      </c>
      <c r="C5502" t="s">
        <v>3738</v>
      </c>
      <c r="D5502" t="s">
        <v>8792</v>
      </c>
      <c r="E5502" t="s">
        <v>39</v>
      </c>
      <c r="F5502" t="s">
        <v>40</v>
      </c>
      <c r="G5502" t="s">
        <v>41</v>
      </c>
      <c r="H5502" t="s">
        <v>8575</v>
      </c>
      <c r="I5502" t="s">
        <v>9588</v>
      </c>
      <c r="J5502" s="4">
        <v>22364</v>
      </c>
    </row>
    <row r="5503" spans="1:10" x14ac:dyDescent="0.3">
      <c r="A5503" t="s">
        <v>9810</v>
      </c>
      <c r="B5503" s="4">
        <v>45666</v>
      </c>
      <c r="C5503" t="s">
        <v>9811</v>
      </c>
      <c r="D5503" t="s">
        <v>9812</v>
      </c>
      <c r="E5503" t="s">
        <v>204</v>
      </c>
      <c r="F5503" t="s">
        <v>205</v>
      </c>
      <c r="G5503" t="s">
        <v>206</v>
      </c>
      <c r="H5503" t="s">
        <v>8575</v>
      </c>
      <c r="I5503" t="s">
        <v>9732</v>
      </c>
      <c r="J5503" s="4">
        <v>20214</v>
      </c>
    </row>
    <row r="5504" spans="1:10" x14ac:dyDescent="0.3">
      <c r="A5504" t="s">
        <v>9813</v>
      </c>
      <c r="B5504" s="4">
        <v>45666</v>
      </c>
      <c r="C5504" t="s">
        <v>525</v>
      </c>
      <c r="D5504" t="s">
        <v>526</v>
      </c>
      <c r="E5504" t="s">
        <v>2372</v>
      </c>
      <c r="F5504" t="s">
        <v>2373</v>
      </c>
      <c r="G5504" t="s">
        <v>1581</v>
      </c>
      <c r="H5504" t="s">
        <v>8575</v>
      </c>
      <c r="I5504" t="s">
        <v>9806</v>
      </c>
      <c r="J5504" s="4">
        <v>30886</v>
      </c>
    </row>
    <row r="5505" spans="1:10" x14ac:dyDescent="0.3">
      <c r="A5505" t="s">
        <v>9814</v>
      </c>
      <c r="B5505" s="4">
        <v>45667</v>
      </c>
      <c r="C5505" t="s">
        <v>1587</v>
      </c>
      <c r="D5505" t="s">
        <v>9808</v>
      </c>
      <c r="E5505" t="s">
        <v>204</v>
      </c>
      <c r="F5505" t="s">
        <v>205</v>
      </c>
      <c r="G5505" t="s">
        <v>206</v>
      </c>
      <c r="H5505" t="s">
        <v>8575</v>
      </c>
      <c r="I5505" t="s">
        <v>9734</v>
      </c>
      <c r="J5505" s="4">
        <v>26735</v>
      </c>
    </row>
    <row r="5506" spans="1:10" x14ac:dyDescent="0.3">
      <c r="A5506" t="s">
        <v>9815</v>
      </c>
      <c r="B5506" s="4">
        <v>45667</v>
      </c>
      <c r="C5506" t="s">
        <v>692</v>
      </c>
      <c r="D5506" t="s">
        <v>8513</v>
      </c>
      <c r="E5506" t="s">
        <v>204</v>
      </c>
      <c r="F5506" t="s">
        <v>205</v>
      </c>
      <c r="G5506" t="s">
        <v>206</v>
      </c>
      <c r="H5506" t="s">
        <v>8575</v>
      </c>
      <c r="I5506" t="s">
        <v>9816</v>
      </c>
      <c r="J5506" s="4">
        <v>20930</v>
      </c>
    </row>
    <row r="5507" spans="1:10" x14ac:dyDescent="0.3">
      <c r="A5507" t="s">
        <v>9817</v>
      </c>
      <c r="B5507" s="4">
        <v>45667</v>
      </c>
      <c r="C5507" t="s">
        <v>680</v>
      </c>
      <c r="D5507" t="s">
        <v>9818</v>
      </c>
      <c r="E5507" t="s">
        <v>204</v>
      </c>
      <c r="F5507" t="s">
        <v>205</v>
      </c>
      <c r="G5507" t="s">
        <v>206</v>
      </c>
      <c r="H5507" t="s">
        <v>8575</v>
      </c>
      <c r="I5507" t="s">
        <v>9764</v>
      </c>
      <c r="J5507" s="4">
        <v>25456</v>
      </c>
    </row>
    <row r="5508" spans="1:10" x14ac:dyDescent="0.3">
      <c r="A5508" t="s">
        <v>9819</v>
      </c>
      <c r="B5508" s="4">
        <v>45667</v>
      </c>
      <c r="C5508" t="s">
        <v>1567</v>
      </c>
      <c r="D5508" t="s">
        <v>1568</v>
      </c>
      <c r="E5508" t="s">
        <v>204</v>
      </c>
      <c r="F5508" t="s">
        <v>205</v>
      </c>
      <c r="G5508" t="s">
        <v>206</v>
      </c>
      <c r="H5508" t="s">
        <v>8575</v>
      </c>
      <c r="I5508" t="s">
        <v>9764</v>
      </c>
      <c r="J5508" s="4">
        <v>25456</v>
      </c>
    </row>
    <row r="5509" spans="1:10" x14ac:dyDescent="0.3">
      <c r="A5509" t="s">
        <v>9820</v>
      </c>
      <c r="B5509" s="4">
        <v>45667</v>
      </c>
      <c r="C5509" t="s">
        <v>311</v>
      </c>
      <c r="D5509" t="s">
        <v>8612</v>
      </c>
      <c r="E5509" t="s">
        <v>204</v>
      </c>
      <c r="F5509" t="s">
        <v>205</v>
      </c>
      <c r="G5509" t="s">
        <v>206</v>
      </c>
      <c r="H5509" t="s">
        <v>8575</v>
      </c>
      <c r="I5509" t="s">
        <v>9764</v>
      </c>
      <c r="J5509" s="4">
        <v>25456</v>
      </c>
    </row>
    <row r="5510" spans="1:10" x14ac:dyDescent="0.3">
      <c r="A5510" t="s">
        <v>9821</v>
      </c>
      <c r="B5510" s="4">
        <v>45667</v>
      </c>
      <c r="C5510" t="s">
        <v>1700</v>
      </c>
      <c r="D5510" t="s">
        <v>9822</v>
      </c>
      <c r="E5510" t="s">
        <v>8729</v>
      </c>
      <c r="F5510" t="s">
        <v>8730</v>
      </c>
      <c r="G5510" t="s">
        <v>1581</v>
      </c>
      <c r="H5510" t="s">
        <v>8575</v>
      </c>
      <c r="I5510" t="s">
        <v>9823</v>
      </c>
      <c r="J5510" s="4">
        <v>36014</v>
      </c>
    </row>
    <row r="5511" spans="1:10" x14ac:dyDescent="0.3">
      <c r="A5511" t="s">
        <v>9824</v>
      </c>
      <c r="B5511" s="4">
        <v>45667</v>
      </c>
      <c r="C5511" t="s">
        <v>854</v>
      </c>
      <c r="D5511" t="s">
        <v>8998</v>
      </c>
      <c r="E5511" t="s">
        <v>204</v>
      </c>
      <c r="F5511" t="s">
        <v>205</v>
      </c>
      <c r="G5511" t="s">
        <v>206</v>
      </c>
      <c r="H5511" t="s">
        <v>8575</v>
      </c>
      <c r="I5511" t="s">
        <v>9764</v>
      </c>
      <c r="J5511" s="4">
        <v>25456</v>
      </c>
    </row>
    <row r="5512" spans="1:10" x14ac:dyDescent="0.3">
      <c r="A5512" t="s">
        <v>9825</v>
      </c>
      <c r="B5512" s="4">
        <v>45667</v>
      </c>
      <c r="C5512" t="s">
        <v>325</v>
      </c>
      <c r="D5512" t="s">
        <v>326</v>
      </c>
      <c r="E5512" t="s">
        <v>204</v>
      </c>
      <c r="F5512" t="s">
        <v>205</v>
      </c>
      <c r="G5512" t="s">
        <v>206</v>
      </c>
      <c r="H5512" t="s">
        <v>8575</v>
      </c>
      <c r="I5512" t="s">
        <v>9260</v>
      </c>
      <c r="J5512" s="4">
        <v>32929</v>
      </c>
    </row>
    <row r="5513" spans="1:10" x14ac:dyDescent="0.3">
      <c r="A5513" t="s">
        <v>9826</v>
      </c>
      <c r="B5513" s="4">
        <v>45667</v>
      </c>
      <c r="C5513" t="s">
        <v>8708</v>
      </c>
      <c r="D5513" t="s">
        <v>8709</v>
      </c>
      <c r="E5513" t="s">
        <v>204</v>
      </c>
      <c r="F5513" t="s">
        <v>205</v>
      </c>
      <c r="G5513" t="s">
        <v>206</v>
      </c>
      <c r="H5513" t="s">
        <v>8575</v>
      </c>
      <c r="I5513" t="s">
        <v>9260</v>
      </c>
      <c r="J5513" s="4">
        <v>32929</v>
      </c>
    </row>
    <row r="5514" spans="1:10" x14ac:dyDescent="0.3">
      <c r="A5514" t="s">
        <v>9827</v>
      </c>
      <c r="B5514" s="4">
        <v>45667</v>
      </c>
      <c r="C5514" t="s">
        <v>8740</v>
      </c>
      <c r="D5514" t="s">
        <v>8741</v>
      </c>
      <c r="E5514" t="s">
        <v>2372</v>
      </c>
      <c r="F5514" t="s">
        <v>2373</v>
      </c>
      <c r="G5514" t="s">
        <v>1581</v>
      </c>
      <c r="H5514" t="s">
        <v>8575</v>
      </c>
      <c r="I5514" t="s">
        <v>9828</v>
      </c>
      <c r="J5514" s="4">
        <v>24864</v>
      </c>
    </row>
    <row r="5515" spans="1:10" x14ac:dyDescent="0.3">
      <c r="A5515" t="s">
        <v>9829</v>
      </c>
      <c r="B5515" s="4">
        <v>45667</v>
      </c>
      <c r="C5515" t="s">
        <v>8740</v>
      </c>
      <c r="D5515" t="s">
        <v>8741</v>
      </c>
      <c r="E5515" t="s">
        <v>2372</v>
      </c>
      <c r="F5515" t="s">
        <v>2373</v>
      </c>
      <c r="G5515" t="s">
        <v>1581</v>
      </c>
      <c r="H5515" t="s">
        <v>8575</v>
      </c>
      <c r="I5515" t="s">
        <v>9830</v>
      </c>
      <c r="J5515" s="4">
        <v>27795</v>
      </c>
    </row>
    <row r="5516" spans="1:10" x14ac:dyDescent="0.3">
      <c r="A5516" t="s">
        <v>9831</v>
      </c>
      <c r="B5516" s="4">
        <v>45667</v>
      </c>
      <c r="C5516" t="s">
        <v>1955</v>
      </c>
      <c r="D5516" t="s">
        <v>8650</v>
      </c>
      <c r="E5516" t="s">
        <v>498</v>
      </c>
      <c r="F5516" t="s">
        <v>499</v>
      </c>
      <c r="G5516" t="s">
        <v>79</v>
      </c>
      <c r="H5516" t="s">
        <v>8575</v>
      </c>
      <c r="I5516" t="s">
        <v>8668</v>
      </c>
      <c r="J5516" s="4">
        <v>35047</v>
      </c>
    </row>
    <row r="5517" spans="1:10" x14ac:dyDescent="0.3">
      <c r="A5517" t="s">
        <v>9832</v>
      </c>
      <c r="B5517" s="4">
        <v>45667</v>
      </c>
      <c r="C5517" t="s">
        <v>2549</v>
      </c>
      <c r="D5517" t="s">
        <v>2550</v>
      </c>
      <c r="E5517" t="s">
        <v>204</v>
      </c>
      <c r="F5517" t="s">
        <v>205</v>
      </c>
      <c r="G5517" t="s">
        <v>206</v>
      </c>
      <c r="H5517" t="s">
        <v>8575</v>
      </c>
      <c r="I5517" t="s">
        <v>9833</v>
      </c>
      <c r="J5517" s="4">
        <v>30368</v>
      </c>
    </row>
    <row r="5518" spans="1:10" x14ac:dyDescent="0.3">
      <c r="A5518" t="s">
        <v>9834</v>
      </c>
      <c r="B5518" s="4">
        <v>45667</v>
      </c>
      <c r="C5518" t="s">
        <v>9835</v>
      </c>
      <c r="D5518" t="s">
        <v>9836</v>
      </c>
      <c r="E5518" t="s">
        <v>204</v>
      </c>
      <c r="F5518" t="s">
        <v>205</v>
      </c>
      <c r="G5518" t="s">
        <v>206</v>
      </c>
      <c r="H5518" t="s">
        <v>8575</v>
      </c>
      <c r="I5518" t="s">
        <v>9837</v>
      </c>
      <c r="J5518" s="4">
        <v>27987</v>
      </c>
    </row>
    <row r="5519" spans="1:10" x14ac:dyDescent="0.3">
      <c r="A5519" t="s">
        <v>9838</v>
      </c>
      <c r="B5519" s="4">
        <v>45667</v>
      </c>
      <c r="C5519" t="s">
        <v>8740</v>
      </c>
      <c r="D5519" t="s">
        <v>8741</v>
      </c>
      <c r="E5519" t="s">
        <v>1579</v>
      </c>
      <c r="F5519" t="s">
        <v>1580</v>
      </c>
      <c r="G5519" t="s">
        <v>1581</v>
      </c>
      <c r="H5519" t="s">
        <v>8575</v>
      </c>
      <c r="I5519" t="s">
        <v>9839</v>
      </c>
      <c r="J5519" s="4">
        <v>36481</v>
      </c>
    </row>
    <row r="5520" spans="1:10" x14ac:dyDescent="0.3">
      <c r="A5520" t="s">
        <v>9840</v>
      </c>
      <c r="B5520" s="4">
        <v>45667</v>
      </c>
      <c r="C5520" t="s">
        <v>3747</v>
      </c>
      <c r="D5520" t="s">
        <v>3748</v>
      </c>
      <c r="E5520" t="s">
        <v>39</v>
      </c>
      <c r="F5520" t="s">
        <v>40</v>
      </c>
      <c r="G5520" t="s">
        <v>41</v>
      </c>
      <c r="H5520" t="s">
        <v>8575</v>
      </c>
      <c r="I5520" t="s">
        <v>3638</v>
      </c>
      <c r="J5520" s="4">
        <v>21943</v>
      </c>
    </row>
    <row r="5521" spans="1:10" x14ac:dyDescent="0.3">
      <c r="A5521" t="s">
        <v>9841</v>
      </c>
      <c r="B5521" s="4">
        <v>45667</v>
      </c>
      <c r="C5521" t="s">
        <v>477</v>
      </c>
      <c r="D5521" t="s">
        <v>478</v>
      </c>
      <c r="E5521" t="s">
        <v>204</v>
      </c>
      <c r="F5521" t="s">
        <v>205</v>
      </c>
      <c r="G5521" t="s">
        <v>206</v>
      </c>
      <c r="H5521" t="s">
        <v>8575</v>
      </c>
      <c r="I5521" t="s">
        <v>9842</v>
      </c>
      <c r="J5521" s="4">
        <v>23462</v>
      </c>
    </row>
    <row r="5522" spans="1:10" x14ac:dyDescent="0.3">
      <c r="A5522" t="s">
        <v>9843</v>
      </c>
      <c r="B5522" s="4">
        <v>45667</v>
      </c>
      <c r="C5522" t="s">
        <v>2432</v>
      </c>
      <c r="D5522" t="s">
        <v>2433</v>
      </c>
      <c r="E5522" t="s">
        <v>2085</v>
      </c>
      <c r="F5522" t="s">
        <v>2086</v>
      </c>
      <c r="G5522" t="s">
        <v>1581</v>
      </c>
      <c r="H5522" t="s">
        <v>8575</v>
      </c>
      <c r="I5522" t="s">
        <v>9844</v>
      </c>
      <c r="J5522" s="4">
        <v>24655</v>
      </c>
    </row>
    <row r="5523" spans="1:10" x14ac:dyDescent="0.3">
      <c r="A5523" t="s">
        <v>9845</v>
      </c>
      <c r="B5523" s="4">
        <v>45667</v>
      </c>
      <c r="C5523" t="s">
        <v>147</v>
      </c>
      <c r="D5523" t="s">
        <v>148</v>
      </c>
      <c r="E5523" t="s">
        <v>204</v>
      </c>
      <c r="F5523" t="s">
        <v>205</v>
      </c>
      <c r="G5523" t="s">
        <v>206</v>
      </c>
      <c r="H5523" t="s">
        <v>8575</v>
      </c>
      <c r="I5523" t="s">
        <v>9846</v>
      </c>
      <c r="J5523" s="4">
        <v>31258</v>
      </c>
    </row>
    <row r="5524" spans="1:10" x14ac:dyDescent="0.3">
      <c r="A5524" t="s">
        <v>9847</v>
      </c>
      <c r="B5524" s="4">
        <v>45670</v>
      </c>
      <c r="C5524" t="s">
        <v>9848</v>
      </c>
      <c r="D5524" t="s">
        <v>9849</v>
      </c>
      <c r="E5524" t="s">
        <v>6665</v>
      </c>
      <c r="F5524" t="s">
        <v>6666</v>
      </c>
      <c r="G5524" t="s">
        <v>6667</v>
      </c>
      <c r="H5524" t="s">
        <v>8575</v>
      </c>
      <c r="I5524" t="s">
        <v>9850</v>
      </c>
      <c r="J5524" s="4">
        <v>22914</v>
      </c>
    </row>
    <row r="5525" spans="1:10" x14ac:dyDescent="0.3">
      <c r="A5525" t="s">
        <v>9851</v>
      </c>
      <c r="B5525" s="4">
        <v>45670</v>
      </c>
      <c r="C5525" t="s">
        <v>2221</v>
      </c>
      <c r="D5525" t="s">
        <v>2222</v>
      </c>
      <c r="E5525" t="s">
        <v>1579</v>
      </c>
      <c r="F5525" t="s">
        <v>1580</v>
      </c>
      <c r="G5525" t="s">
        <v>1581</v>
      </c>
      <c r="H5525" t="s">
        <v>8575</v>
      </c>
      <c r="I5525" t="s">
        <v>9852</v>
      </c>
      <c r="J5525" s="4">
        <v>33475</v>
      </c>
    </row>
    <row r="5526" spans="1:10" x14ac:dyDescent="0.3">
      <c r="A5526" t="s">
        <v>9853</v>
      </c>
      <c r="B5526" s="4">
        <v>45670</v>
      </c>
      <c r="C5526" t="s">
        <v>9854</v>
      </c>
      <c r="D5526" t="s">
        <v>9855</v>
      </c>
      <c r="E5526" t="s">
        <v>9856</v>
      </c>
      <c r="F5526" t="s">
        <v>9857</v>
      </c>
      <c r="G5526" t="s">
        <v>9858</v>
      </c>
      <c r="H5526" t="s">
        <v>8575</v>
      </c>
      <c r="I5526" t="s">
        <v>9859</v>
      </c>
      <c r="J5526" s="4">
        <v>21804</v>
      </c>
    </row>
    <row r="5527" spans="1:10" x14ac:dyDescent="0.3">
      <c r="A5527" t="s">
        <v>9860</v>
      </c>
      <c r="B5527" s="4">
        <v>45670</v>
      </c>
      <c r="C5527" t="s">
        <v>599</v>
      </c>
      <c r="D5527" t="s">
        <v>8840</v>
      </c>
      <c r="E5527" t="s">
        <v>51</v>
      </c>
      <c r="F5527" t="s">
        <v>52</v>
      </c>
      <c r="G5527" t="s">
        <v>53</v>
      </c>
      <c r="H5527" t="s">
        <v>8575</v>
      </c>
      <c r="I5527" t="s">
        <v>9861</v>
      </c>
      <c r="J5527" s="4">
        <v>23177</v>
      </c>
    </row>
    <row r="5528" spans="1:10" x14ac:dyDescent="0.3">
      <c r="A5528" t="s">
        <v>9862</v>
      </c>
      <c r="B5528" s="4">
        <v>45670</v>
      </c>
      <c r="C5528" t="s">
        <v>7764</v>
      </c>
      <c r="D5528" t="s">
        <v>9278</v>
      </c>
      <c r="E5528" t="s">
        <v>51</v>
      </c>
      <c r="F5528" t="s">
        <v>52</v>
      </c>
      <c r="G5528" t="s">
        <v>53</v>
      </c>
      <c r="H5528" t="s">
        <v>8575</v>
      </c>
      <c r="I5528" t="s">
        <v>9861</v>
      </c>
      <c r="J5528" s="4">
        <v>23177</v>
      </c>
    </row>
    <row r="5529" spans="1:10" x14ac:dyDescent="0.3">
      <c r="A5529" t="s">
        <v>9863</v>
      </c>
      <c r="B5529" s="4">
        <v>45670</v>
      </c>
      <c r="C5529" t="s">
        <v>8833</v>
      </c>
      <c r="D5529" t="s">
        <v>8834</v>
      </c>
      <c r="E5529" t="s">
        <v>51</v>
      </c>
      <c r="F5529" t="s">
        <v>52</v>
      </c>
      <c r="G5529" t="s">
        <v>53</v>
      </c>
      <c r="H5529" t="s">
        <v>8575</v>
      </c>
      <c r="I5529" t="s">
        <v>9861</v>
      </c>
      <c r="J5529" s="4">
        <v>23177</v>
      </c>
    </row>
    <row r="5530" spans="1:10" x14ac:dyDescent="0.3">
      <c r="A5530" t="s">
        <v>9864</v>
      </c>
      <c r="B5530" s="4">
        <v>45670</v>
      </c>
      <c r="C5530" t="s">
        <v>554</v>
      </c>
      <c r="D5530" t="s">
        <v>555</v>
      </c>
      <c r="E5530" t="s">
        <v>51</v>
      </c>
      <c r="F5530" t="s">
        <v>52</v>
      </c>
      <c r="G5530" t="s">
        <v>53</v>
      </c>
      <c r="H5530" t="s">
        <v>8575</v>
      </c>
      <c r="I5530" t="s">
        <v>9861</v>
      </c>
      <c r="J5530" s="4">
        <v>23177</v>
      </c>
    </row>
    <row r="5531" spans="1:10" x14ac:dyDescent="0.3">
      <c r="A5531" t="s">
        <v>9865</v>
      </c>
      <c r="B5531" s="4">
        <v>45670</v>
      </c>
      <c r="C5531" t="s">
        <v>1350</v>
      </c>
      <c r="D5531" t="s">
        <v>9125</v>
      </c>
      <c r="E5531" t="s">
        <v>51</v>
      </c>
      <c r="F5531" t="s">
        <v>52</v>
      </c>
      <c r="G5531" t="s">
        <v>53</v>
      </c>
      <c r="H5531" t="s">
        <v>8575</v>
      </c>
      <c r="I5531" t="s">
        <v>9861</v>
      </c>
      <c r="J5531" s="4">
        <v>23177</v>
      </c>
    </row>
    <row r="5532" spans="1:10" x14ac:dyDescent="0.3">
      <c r="A5532" t="s">
        <v>9866</v>
      </c>
      <c r="B5532" s="4">
        <v>45670</v>
      </c>
      <c r="C5532" t="s">
        <v>88</v>
      </c>
      <c r="D5532" t="s">
        <v>89</v>
      </c>
      <c r="E5532" t="s">
        <v>51</v>
      </c>
      <c r="F5532" t="s">
        <v>52</v>
      </c>
      <c r="G5532" t="s">
        <v>53</v>
      </c>
      <c r="H5532" t="s">
        <v>8575</v>
      </c>
      <c r="I5532" t="s">
        <v>9861</v>
      </c>
      <c r="J5532" s="4">
        <v>23177</v>
      </c>
    </row>
    <row r="5533" spans="1:10" x14ac:dyDescent="0.3">
      <c r="A5533" t="s">
        <v>9867</v>
      </c>
      <c r="B5533" s="4">
        <v>45670</v>
      </c>
      <c r="C5533" t="s">
        <v>314</v>
      </c>
      <c r="D5533" t="s">
        <v>315</v>
      </c>
      <c r="E5533" t="s">
        <v>51</v>
      </c>
      <c r="F5533" t="s">
        <v>52</v>
      </c>
      <c r="G5533" t="s">
        <v>53</v>
      </c>
      <c r="H5533" t="s">
        <v>8575</v>
      </c>
      <c r="I5533" t="s">
        <v>9861</v>
      </c>
      <c r="J5533" s="4">
        <v>23177</v>
      </c>
    </row>
    <row r="5534" spans="1:10" x14ac:dyDescent="0.3">
      <c r="A5534" t="s">
        <v>9868</v>
      </c>
      <c r="B5534" s="4">
        <v>45670</v>
      </c>
      <c r="C5534" t="s">
        <v>854</v>
      </c>
      <c r="D5534" t="s">
        <v>8998</v>
      </c>
      <c r="E5534" t="s">
        <v>51</v>
      </c>
      <c r="F5534" t="s">
        <v>52</v>
      </c>
      <c r="G5534" t="s">
        <v>53</v>
      </c>
      <c r="H5534" t="s">
        <v>8575</v>
      </c>
      <c r="I5534" t="s">
        <v>9861</v>
      </c>
      <c r="J5534" s="4">
        <v>23177</v>
      </c>
    </row>
    <row r="5535" spans="1:10" x14ac:dyDescent="0.3">
      <c r="A5535" t="s">
        <v>9869</v>
      </c>
      <c r="B5535" s="4">
        <v>45670</v>
      </c>
      <c r="C5535" t="s">
        <v>9870</v>
      </c>
      <c r="D5535" t="s">
        <v>9871</v>
      </c>
      <c r="E5535" t="s">
        <v>51</v>
      </c>
      <c r="F5535" t="s">
        <v>52</v>
      </c>
      <c r="G5535" t="s">
        <v>53</v>
      </c>
      <c r="H5535" t="s">
        <v>8575</v>
      </c>
      <c r="I5535" t="s">
        <v>9872</v>
      </c>
      <c r="J5535" s="4">
        <v>26450</v>
      </c>
    </row>
    <row r="5536" spans="1:10" x14ac:dyDescent="0.3">
      <c r="A5536" t="s">
        <v>9873</v>
      </c>
      <c r="B5536" s="4">
        <v>45670</v>
      </c>
      <c r="C5536" t="s">
        <v>109</v>
      </c>
      <c r="D5536" t="s">
        <v>6710</v>
      </c>
      <c r="E5536" t="s">
        <v>217</v>
      </c>
      <c r="F5536" t="s">
        <v>218</v>
      </c>
      <c r="G5536" t="s">
        <v>79</v>
      </c>
      <c r="H5536" t="s">
        <v>8575</v>
      </c>
      <c r="I5536" t="s">
        <v>9874</v>
      </c>
      <c r="J5536" s="4">
        <v>22342</v>
      </c>
    </row>
    <row r="5537" spans="1:10" x14ac:dyDescent="0.3">
      <c r="A5537" t="s">
        <v>9875</v>
      </c>
      <c r="B5537" s="4">
        <v>45670</v>
      </c>
      <c r="C5537" t="s">
        <v>419</v>
      </c>
      <c r="D5537" t="s">
        <v>8644</v>
      </c>
      <c r="E5537" t="s">
        <v>51</v>
      </c>
      <c r="F5537" t="s">
        <v>52</v>
      </c>
      <c r="G5537" t="s">
        <v>53</v>
      </c>
      <c r="H5537" t="s">
        <v>8575</v>
      </c>
      <c r="I5537" t="s">
        <v>9872</v>
      </c>
      <c r="J5537" s="4">
        <v>26450</v>
      </c>
    </row>
    <row r="5538" spans="1:10" x14ac:dyDescent="0.3">
      <c r="A5538" t="s">
        <v>9876</v>
      </c>
      <c r="B5538" s="4">
        <v>45670</v>
      </c>
      <c r="C5538" t="s">
        <v>109</v>
      </c>
      <c r="D5538" t="s">
        <v>6710</v>
      </c>
      <c r="E5538" t="s">
        <v>51</v>
      </c>
      <c r="F5538" t="s">
        <v>52</v>
      </c>
      <c r="G5538" t="s">
        <v>53</v>
      </c>
      <c r="H5538" t="s">
        <v>8575</v>
      </c>
      <c r="I5538" t="s">
        <v>2077</v>
      </c>
      <c r="J5538" s="4">
        <v>26428</v>
      </c>
    </row>
    <row r="5539" spans="1:10" x14ac:dyDescent="0.3">
      <c r="A5539" t="s">
        <v>9877</v>
      </c>
      <c r="B5539" s="4">
        <v>45670</v>
      </c>
      <c r="C5539" t="s">
        <v>9878</v>
      </c>
      <c r="D5539" t="s">
        <v>9879</v>
      </c>
      <c r="E5539" t="s">
        <v>698</v>
      </c>
      <c r="F5539" t="s">
        <v>699</v>
      </c>
      <c r="G5539" t="s">
        <v>700</v>
      </c>
      <c r="H5539" t="s">
        <v>8575</v>
      </c>
      <c r="I5539" t="s">
        <v>9872</v>
      </c>
      <c r="J5539" s="4">
        <v>26450</v>
      </c>
    </row>
    <row r="5540" spans="1:10" x14ac:dyDescent="0.3">
      <c r="A5540" t="s">
        <v>9880</v>
      </c>
      <c r="B5540" s="4">
        <v>45670</v>
      </c>
      <c r="C5540" t="s">
        <v>1955</v>
      </c>
      <c r="D5540" t="s">
        <v>8650</v>
      </c>
      <c r="E5540" t="s">
        <v>204</v>
      </c>
      <c r="F5540" t="s">
        <v>205</v>
      </c>
      <c r="G5540" t="s">
        <v>206</v>
      </c>
      <c r="H5540" t="s">
        <v>8575</v>
      </c>
      <c r="I5540" t="s">
        <v>4834</v>
      </c>
      <c r="J5540" s="4">
        <v>22718</v>
      </c>
    </row>
    <row r="5541" spans="1:10" x14ac:dyDescent="0.3">
      <c r="A5541" t="s">
        <v>9881</v>
      </c>
      <c r="B5541" s="4">
        <v>45670</v>
      </c>
      <c r="C5541" t="s">
        <v>105</v>
      </c>
      <c r="D5541" t="s">
        <v>106</v>
      </c>
      <c r="E5541" t="s">
        <v>39</v>
      </c>
      <c r="F5541" t="s">
        <v>40</v>
      </c>
      <c r="G5541" t="s">
        <v>41</v>
      </c>
      <c r="H5541" t="s">
        <v>8575</v>
      </c>
      <c r="I5541" t="s">
        <v>8879</v>
      </c>
      <c r="J5541" s="4">
        <v>35260</v>
      </c>
    </row>
    <row r="5542" spans="1:10" x14ac:dyDescent="0.3">
      <c r="A5542" t="s">
        <v>9882</v>
      </c>
      <c r="B5542" s="4">
        <v>45670</v>
      </c>
      <c r="C5542" t="s">
        <v>2399</v>
      </c>
      <c r="D5542" t="s">
        <v>9579</v>
      </c>
      <c r="E5542" t="s">
        <v>204</v>
      </c>
      <c r="F5542" t="s">
        <v>205</v>
      </c>
      <c r="G5542" t="s">
        <v>206</v>
      </c>
      <c r="H5542" t="s">
        <v>8575</v>
      </c>
      <c r="I5542" t="s">
        <v>9883</v>
      </c>
      <c r="J5542" s="4">
        <v>20620</v>
      </c>
    </row>
    <row r="5543" spans="1:10" x14ac:dyDescent="0.3">
      <c r="A5543" t="s">
        <v>9884</v>
      </c>
      <c r="B5543" s="4">
        <v>45670</v>
      </c>
      <c r="C5543" t="s">
        <v>3516</v>
      </c>
      <c r="D5543" t="s">
        <v>9885</v>
      </c>
      <c r="E5543" t="s">
        <v>204</v>
      </c>
      <c r="F5543" t="s">
        <v>205</v>
      </c>
      <c r="G5543" t="s">
        <v>206</v>
      </c>
      <c r="H5543" t="s">
        <v>8575</v>
      </c>
      <c r="I5543" t="s">
        <v>9883</v>
      </c>
      <c r="J5543" s="4">
        <v>20620</v>
      </c>
    </row>
    <row r="5544" spans="1:10" x14ac:dyDescent="0.3">
      <c r="A5544" t="s">
        <v>9886</v>
      </c>
      <c r="B5544" s="4">
        <v>45670</v>
      </c>
      <c r="C5544" t="s">
        <v>8740</v>
      </c>
      <c r="D5544" t="s">
        <v>8741</v>
      </c>
      <c r="E5544" t="s">
        <v>1579</v>
      </c>
      <c r="F5544" t="s">
        <v>1580</v>
      </c>
      <c r="G5544" t="s">
        <v>1581</v>
      </c>
      <c r="H5544" t="s">
        <v>8575</v>
      </c>
      <c r="I5544" t="s">
        <v>9887</v>
      </c>
      <c r="J5544" s="4">
        <v>33716</v>
      </c>
    </row>
    <row r="5545" spans="1:10" x14ac:dyDescent="0.3">
      <c r="A5545" t="s">
        <v>9888</v>
      </c>
      <c r="B5545" s="4">
        <v>45670</v>
      </c>
      <c r="C5545" t="s">
        <v>6523</v>
      </c>
      <c r="D5545" t="s">
        <v>6524</v>
      </c>
      <c r="E5545" t="s">
        <v>157</v>
      </c>
      <c r="F5545" t="s">
        <v>158</v>
      </c>
      <c r="G5545" t="s">
        <v>79</v>
      </c>
      <c r="H5545" t="s">
        <v>8575</v>
      </c>
      <c r="I5545" t="s">
        <v>9591</v>
      </c>
      <c r="J5545" s="4">
        <v>27999</v>
      </c>
    </row>
    <row r="5546" spans="1:10" x14ac:dyDescent="0.3">
      <c r="A5546" t="s">
        <v>9889</v>
      </c>
      <c r="B5546" s="4">
        <v>45670</v>
      </c>
      <c r="C5546" t="s">
        <v>1772</v>
      </c>
      <c r="D5546" t="s">
        <v>9890</v>
      </c>
      <c r="E5546" t="s">
        <v>157</v>
      </c>
      <c r="F5546" t="s">
        <v>158</v>
      </c>
      <c r="G5546" t="s">
        <v>79</v>
      </c>
      <c r="H5546" t="s">
        <v>8575</v>
      </c>
      <c r="I5546" t="s">
        <v>9591</v>
      </c>
      <c r="J5546" s="4">
        <v>27999</v>
      </c>
    </row>
    <row r="5547" spans="1:10" x14ac:dyDescent="0.3">
      <c r="A5547" t="s">
        <v>9891</v>
      </c>
      <c r="B5547" s="4">
        <v>45670</v>
      </c>
      <c r="C5547" t="s">
        <v>508</v>
      </c>
      <c r="D5547" t="s">
        <v>9892</v>
      </c>
      <c r="E5547" t="s">
        <v>157</v>
      </c>
      <c r="F5547" t="s">
        <v>158</v>
      </c>
      <c r="G5547" t="s">
        <v>79</v>
      </c>
      <c r="H5547" t="s">
        <v>8575</v>
      </c>
      <c r="I5547" t="s">
        <v>9591</v>
      </c>
      <c r="J5547" s="4">
        <v>27999</v>
      </c>
    </row>
    <row r="5548" spans="1:10" x14ac:dyDescent="0.3">
      <c r="A5548" t="s">
        <v>9893</v>
      </c>
      <c r="B5548" s="4">
        <v>45670</v>
      </c>
      <c r="C5548" t="s">
        <v>618</v>
      </c>
      <c r="D5548" t="s">
        <v>619</v>
      </c>
      <c r="E5548" t="s">
        <v>204</v>
      </c>
      <c r="F5548" t="s">
        <v>205</v>
      </c>
      <c r="G5548" t="s">
        <v>206</v>
      </c>
      <c r="H5548" t="s">
        <v>8575</v>
      </c>
      <c r="I5548" t="s">
        <v>9894</v>
      </c>
      <c r="J5548" s="4">
        <v>22242</v>
      </c>
    </row>
    <row r="5549" spans="1:10" x14ac:dyDescent="0.3">
      <c r="A5549" t="s">
        <v>9895</v>
      </c>
      <c r="B5549" s="4">
        <v>45670</v>
      </c>
      <c r="C5549" t="s">
        <v>431</v>
      </c>
      <c r="D5549" t="s">
        <v>432</v>
      </c>
      <c r="E5549" t="s">
        <v>204</v>
      </c>
      <c r="F5549" t="s">
        <v>205</v>
      </c>
      <c r="G5549" t="s">
        <v>206</v>
      </c>
      <c r="H5549" t="s">
        <v>8575</v>
      </c>
      <c r="I5549" t="s">
        <v>8580</v>
      </c>
      <c r="J5549" s="4">
        <v>22967</v>
      </c>
    </row>
    <row r="5550" spans="1:10" x14ac:dyDescent="0.3">
      <c r="A5550" t="s">
        <v>9896</v>
      </c>
      <c r="B5550" s="4">
        <v>45670</v>
      </c>
      <c r="C5550" t="s">
        <v>2751</v>
      </c>
      <c r="D5550" t="s">
        <v>9897</v>
      </c>
      <c r="E5550" t="s">
        <v>204</v>
      </c>
      <c r="F5550" t="s">
        <v>205</v>
      </c>
      <c r="G5550" t="s">
        <v>206</v>
      </c>
      <c r="H5550" t="s">
        <v>8575</v>
      </c>
      <c r="I5550" t="s">
        <v>9898</v>
      </c>
      <c r="J5550" s="4">
        <v>33438</v>
      </c>
    </row>
    <row r="5551" spans="1:10" x14ac:dyDescent="0.3">
      <c r="A5551" t="s">
        <v>9899</v>
      </c>
      <c r="B5551" s="4">
        <v>45670</v>
      </c>
      <c r="C5551" t="s">
        <v>4857</v>
      </c>
      <c r="D5551" t="s">
        <v>4858</v>
      </c>
      <c r="E5551" t="s">
        <v>9130</v>
      </c>
      <c r="F5551" t="s">
        <v>8820</v>
      </c>
      <c r="G5551" t="s">
        <v>8231</v>
      </c>
      <c r="H5551" t="s">
        <v>8575</v>
      </c>
      <c r="I5551" t="s">
        <v>9900</v>
      </c>
      <c r="J5551" s="4">
        <v>25382</v>
      </c>
    </row>
    <row r="5552" spans="1:10" x14ac:dyDescent="0.3">
      <c r="A5552" t="s">
        <v>9901</v>
      </c>
      <c r="B5552" s="4">
        <v>45670</v>
      </c>
      <c r="C5552" t="s">
        <v>393</v>
      </c>
      <c r="D5552" t="s">
        <v>8682</v>
      </c>
      <c r="E5552" t="s">
        <v>6665</v>
      </c>
      <c r="F5552" t="s">
        <v>6666</v>
      </c>
      <c r="G5552" t="s">
        <v>6667</v>
      </c>
      <c r="H5552" t="s">
        <v>8575</v>
      </c>
      <c r="I5552" t="s">
        <v>9654</v>
      </c>
      <c r="J5552" s="4">
        <v>31924</v>
      </c>
    </row>
    <row r="5553" spans="1:10" x14ac:dyDescent="0.3">
      <c r="A5553" t="s">
        <v>9902</v>
      </c>
      <c r="B5553" s="4">
        <v>45670</v>
      </c>
      <c r="C5553" t="s">
        <v>405</v>
      </c>
      <c r="D5553" t="s">
        <v>9903</v>
      </c>
      <c r="E5553" t="s">
        <v>6665</v>
      </c>
      <c r="F5553" t="s">
        <v>6666</v>
      </c>
      <c r="G5553" t="s">
        <v>6667</v>
      </c>
      <c r="H5553" t="s">
        <v>8575</v>
      </c>
      <c r="I5553" t="s">
        <v>9654</v>
      </c>
      <c r="J5553" s="4">
        <v>31924</v>
      </c>
    </row>
    <row r="5554" spans="1:10" x14ac:dyDescent="0.3">
      <c r="A5554" t="s">
        <v>9904</v>
      </c>
      <c r="B5554" s="4">
        <v>45670</v>
      </c>
      <c r="C5554" t="s">
        <v>184</v>
      </c>
      <c r="D5554" t="s">
        <v>185</v>
      </c>
      <c r="E5554" t="s">
        <v>6665</v>
      </c>
      <c r="F5554" t="s">
        <v>6666</v>
      </c>
      <c r="G5554" t="s">
        <v>6667</v>
      </c>
      <c r="H5554" t="s">
        <v>8575</v>
      </c>
      <c r="I5554" t="s">
        <v>9654</v>
      </c>
      <c r="J5554" s="4">
        <v>31924</v>
      </c>
    </row>
    <row r="5555" spans="1:10" x14ac:dyDescent="0.3">
      <c r="A5555" t="s">
        <v>9905</v>
      </c>
      <c r="B5555" s="4">
        <v>45670</v>
      </c>
      <c r="C5555" t="s">
        <v>1436</v>
      </c>
      <c r="D5555" t="s">
        <v>8735</v>
      </c>
      <c r="E5555" t="s">
        <v>6665</v>
      </c>
      <c r="F5555" t="s">
        <v>6666</v>
      </c>
      <c r="G5555" t="s">
        <v>6667</v>
      </c>
      <c r="H5555" t="s">
        <v>8575</v>
      </c>
      <c r="I5555" t="s">
        <v>9654</v>
      </c>
      <c r="J5555" s="4">
        <v>31924</v>
      </c>
    </row>
    <row r="5556" spans="1:10" x14ac:dyDescent="0.3">
      <c r="A5556" t="s">
        <v>9906</v>
      </c>
      <c r="B5556" s="4">
        <v>45670</v>
      </c>
      <c r="C5556" t="s">
        <v>2480</v>
      </c>
      <c r="D5556" t="s">
        <v>2481</v>
      </c>
      <c r="E5556" t="s">
        <v>204</v>
      </c>
      <c r="F5556" t="s">
        <v>205</v>
      </c>
      <c r="G5556" t="s">
        <v>206</v>
      </c>
      <c r="H5556" t="s">
        <v>8575</v>
      </c>
      <c r="I5556" t="s">
        <v>9907</v>
      </c>
      <c r="J5556" s="4">
        <v>23021</v>
      </c>
    </row>
    <row r="5557" spans="1:10" x14ac:dyDescent="0.3">
      <c r="A5557" t="s">
        <v>9908</v>
      </c>
      <c r="B5557" s="4">
        <v>45670</v>
      </c>
      <c r="C5557" t="s">
        <v>303</v>
      </c>
      <c r="D5557" t="s">
        <v>304</v>
      </c>
      <c r="E5557" t="s">
        <v>204</v>
      </c>
      <c r="F5557" t="s">
        <v>205</v>
      </c>
      <c r="G5557" t="s">
        <v>206</v>
      </c>
      <c r="H5557" t="s">
        <v>8575</v>
      </c>
      <c r="I5557" t="s">
        <v>9907</v>
      </c>
      <c r="J5557" s="4">
        <v>23021</v>
      </c>
    </row>
    <row r="5558" spans="1:10" x14ac:dyDescent="0.3">
      <c r="A5558" t="s">
        <v>9909</v>
      </c>
      <c r="B5558" s="4">
        <v>45670</v>
      </c>
      <c r="C5558" t="s">
        <v>9910</v>
      </c>
      <c r="D5558" t="s">
        <v>9911</v>
      </c>
      <c r="E5558" t="s">
        <v>204</v>
      </c>
      <c r="F5558" t="s">
        <v>205</v>
      </c>
      <c r="G5558" t="s">
        <v>206</v>
      </c>
      <c r="H5558" t="s">
        <v>8575</v>
      </c>
      <c r="I5558" t="s">
        <v>9907</v>
      </c>
      <c r="J5558" s="4">
        <v>23021</v>
      </c>
    </row>
    <row r="5559" spans="1:10" x14ac:dyDescent="0.3">
      <c r="A5559" t="s">
        <v>9912</v>
      </c>
      <c r="B5559" s="4">
        <v>45670</v>
      </c>
      <c r="C5559" t="s">
        <v>951</v>
      </c>
      <c r="D5559" t="s">
        <v>3665</v>
      </c>
      <c r="E5559" t="s">
        <v>204</v>
      </c>
      <c r="F5559" t="s">
        <v>205</v>
      </c>
      <c r="G5559" t="s">
        <v>206</v>
      </c>
      <c r="H5559" t="s">
        <v>8575</v>
      </c>
      <c r="I5559" t="s">
        <v>9907</v>
      </c>
      <c r="J5559" s="4">
        <v>23021</v>
      </c>
    </row>
    <row r="5560" spans="1:10" x14ac:dyDescent="0.3">
      <c r="A5560" t="s">
        <v>9913</v>
      </c>
      <c r="B5560" s="4">
        <v>45670</v>
      </c>
      <c r="C5560" t="s">
        <v>7781</v>
      </c>
      <c r="D5560" t="s">
        <v>9914</v>
      </c>
      <c r="E5560" t="s">
        <v>204</v>
      </c>
      <c r="F5560" t="s">
        <v>205</v>
      </c>
      <c r="G5560" t="s">
        <v>206</v>
      </c>
      <c r="H5560" t="s">
        <v>8575</v>
      </c>
      <c r="I5560" t="s">
        <v>9907</v>
      </c>
      <c r="J5560" s="4">
        <v>23021</v>
      </c>
    </row>
    <row r="5561" spans="1:10" x14ac:dyDescent="0.3">
      <c r="A5561" t="s">
        <v>9915</v>
      </c>
      <c r="B5561" s="4">
        <v>45670</v>
      </c>
      <c r="C5561" t="s">
        <v>6523</v>
      </c>
      <c r="D5561" t="s">
        <v>6524</v>
      </c>
      <c r="E5561" t="s">
        <v>204</v>
      </c>
      <c r="F5561" t="s">
        <v>205</v>
      </c>
      <c r="G5561" t="s">
        <v>206</v>
      </c>
      <c r="H5561" t="s">
        <v>8575</v>
      </c>
      <c r="I5561" t="s">
        <v>9907</v>
      </c>
      <c r="J5561" s="4">
        <v>23021</v>
      </c>
    </row>
    <row r="5562" spans="1:10" x14ac:dyDescent="0.3">
      <c r="A5562" t="s">
        <v>9916</v>
      </c>
      <c r="B5562" s="4">
        <v>45670</v>
      </c>
      <c r="C5562" t="s">
        <v>147</v>
      </c>
      <c r="D5562" t="s">
        <v>148</v>
      </c>
      <c r="E5562" t="s">
        <v>204</v>
      </c>
      <c r="F5562" t="s">
        <v>205</v>
      </c>
      <c r="G5562" t="s">
        <v>206</v>
      </c>
      <c r="H5562" t="s">
        <v>8575</v>
      </c>
      <c r="I5562" t="s">
        <v>9907</v>
      </c>
      <c r="J5562" s="4">
        <v>23021</v>
      </c>
    </row>
    <row r="5563" spans="1:10" x14ac:dyDescent="0.3">
      <c r="A5563" t="s">
        <v>9917</v>
      </c>
      <c r="B5563" s="4">
        <v>45670</v>
      </c>
      <c r="C5563" t="s">
        <v>9918</v>
      </c>
      <c r="D5563" t="s">
        <v>9919</v>
      </c>
      <c r="E5563" t="s">
        <v>204</v>
      </c>
      <c r="F5563" t="s">
        <v>205</v>
      </c>
      <c r="G5563" t="s">
        <v>206</v>
      </c>
      <c r="H5563" t="s">
        <v>8575</v>
      </c>
      <c r="I5563" t="s">
        <v>9907</v>
      </c>
      <c r="J5563" s="4">
        <v>23021</v>
      </c>
    </row>
    <row r="5564" spans="1:10" x14ac:dyDescent="0.3">
      <c r="A5564" t="s">
        <v>9920</v>
      </c>
      <c r="B5564" s="4">
        <v>45670</v>
      </c>
      <c r="C5564" t="s">
        <v>813</v>
      </c>
      <c r="D5564" t="s">
        <v>814</v>
      </c>
      <c r="E5564" t="s">
        <v>204</v>
      </c>
      <c r="F5564" t="s">
        <v>205</v>
      </c>
      <c r="G5564" t="s">
        <v>206</v>
      </c>
      <c r="H5564" t="s">
        <v>8575</v>
      </c>
      <c r="I5564" t="s">
        <v>9907</v>
      </c>
      <c r="J5564" s="4">
        <v>23021</v>
      </c>
    </row>
    <row r="5565" spans="1:10" x14ac:dyDescent="0.3">
      <c r="A5565" t="s">
        <v>9921</v>
      </c>
      <c r="B5565" s="4">
        <v>45670</v>
      </c>
      <c r="C5565" t="s">
        <v>136</v>
      </c>
      <c r="D5565" t="s">
        <v>137</v>
      </c>
      <c r="E5565" t="s">
        <v>204</v>
      </c>
      <c r="F5565" t="s">
        <v>205</v>
      </c>
      <c r="G5565" t="s">
        <v>206</v>
      </c>
      <c r="H5565" t="s">
        <v>8575</v>
      </c>
      <c r="I5565" t="s">
        <v>9907</v>
      </c>
      <c r="J5565" s="4">
        <v>23021</v>
      </c>
    </row>
    <row r="5566" spans="1:10" x14ac:dyDescent="0.3">
      <c r="A5566" t="s">
        <v>9922</v>
      </c>
      <c r="B5566" s="4">
        <v>45670</v>
      </c>
      <c r="C5566" t="s">
        <v>120</v>
      </c>
      <c r="D5566" t="s">
        <v>8660</v>
      </c>
      <c r="E5566" t="s">
        <v>39</v>
      </c>
      <c r="F5566" t="s">
        <v>40</v>
      </c>
      <c r="G5566" t="s">
        <v>41</v>
      </c>
      <c r="H5566" t="s">
        <v>8575</v>
      </c>
      <c r="I5566" t="s">
        <v>9923</v>
      </c>
      <c r="J5566" s="4">
        <v>26319</v>
      </c>
    </row>
    <row r="5567" spans="1:10" x14ac:dyDescent="0.3">
      <c r="A5567" t="s">
        <v>9924</v>
      </c>
      <c r="B5567" s="4">
        <v>45670</v>
      </c>
      <c r="C5567" t="s">
        <v>1436</v>
      </c>
      <c r="D5567" t="s">
        <v>8735</v>
      </c>
      <c r="E5567" t="s">
        <v>39</v>
      </c>
      <c r="F5567" t="s">
        <v>40</v>
      </c>
      <c r="G5567" t="s">
        <v>41</v>
      </c>
      <c r="H5567" t="s">
        <v>8575</v>
      </c>
      <c r="I5567" t="s">
        <v>9923</v>
      </c>
      <c r="J5567" s="4">
        <v>26319</v>
      </c>
    </row>
    <row r="5568" spans="1:10" x14ac:dyDescent="0.3">
      <c r="A5568" t="s">
        <v>9925</v>
      </c>
      <c r="B5568" s="4">
        <v>45670</v>
      </c>
      <c r="C5568" t="s">
        <v>3575</v>
      </c>
      <c r="D5568" t="s">
        <v>8738</v>
      </c>
      <c r="E5568" t="s">
        <v>39</v>
      </c>
      <c r="F5568" t="s">
        <v>40</v>
      </c>
      <c r="G5568" t="s">
        <v>41</v>
      </c>
      <c r="H5568" t="s">
        <v>8575</v>
      </c>
      <c r="I5568" t="s">
        <v>9923</v>
      </c>
      <c r="J5568" s="4">
        <v>26319</v>
      </c>
    </row>
    <row r="5569" spans="1:10" x14ac:dyDescent="0.3">
      <c r="A5569" t="s">
        <v>9926</v>
      </c>
      <c r="B5569" s="4">
        <v>45670</v>
      </c>
      <c r="C5569" t="s">
        <v>673</v>
      </c>
      <c r="D5569" t="s">
        <v>674</v>
      </c>
      <c r="E5569" t="s">
        <v>204</v>
      </c>
      <c r="F5569" t="s">
        <v>205</v>
      </c>
      <c r="G5569" t="s">
        <v>206</v>
      </c>
      <c r="H5569" t="s">
        <v>8575</v>
      </c>
      <c r="I5569" t="s">
        <v>8580</v>
      </c>
      <c r="J5569" s="4">
        <v>22967</v>
      </c>
    </row>
    <row r="5570" spans="1:10" x14ac:dyDescent="0.3">
      <c r="A5570" t="s">
        <v>9927</v>
      </c>
      <c r="B5570" s="4">
        <v>45670</v>
      </c>
      <c r="C5570" t="s">
        <v>1102</v>
      </c>
      <c r="D5570" t="s">
        <v>1103</v>
      </c>
      <c r="E5570" t="s">
        <v>204</v>
      </c>
      <c r="F5570" t="s">
        <v>205</v>
      </c>
      <c r="G5570" t="s">
        <v>206</v>
      </c>
      <c r="H5570" t="s">
        <v>8575</v>
      </c>
      <c r="I5570" t="s">
        <v>8580</v>
      </c>
      <c r="J5570" s="4">
        <v>22967</v>
      </c>
    </row>
    <row r="5571" spans="1:10" x14ac:dyDescent="0.3">
      <c r="A5571" t="s">
        <v>9928</v>
      </c>
      <c r="B5571" s="4">
        <v>45670</v>
      </c>
      <c r="C5571" t="s">
        <v>474</v>
      </c>
      <c r="D5571" t="s">
        <v>8570</v>
      </c>
      <c r="E5571" t="s">
        <v>204</v>
      </c>
      <c r="F5571" t="s">
        <v>205</v>
      </c>
      <c r="G5571" t="s">
        <v>206</v>
      </c>
      <c r="H5571" t="s">
        <v>8575</v>
      </c>
      <c r="I5571" t="s">
        <v>9929</v>
      </c>
      <c r="J5571" s="4">
        <v>34121</v>
      </c>
    </row>
    <row r="5572" spans="1:10" x14ac:dyDescent="0.3">
      <c r="A5572" t="s">
        <v>9930</v>
      </c>
      <c r="B5572" s="4">
        <v>45670</v>
      </c>
      <c r="C5572" t="s">
        <v>9931</v>
      </c>
      <c r="D5572" t="s">
        <v>9932</v>
      </c>
      <c r="E5572" t="s">
        <v>9933</v>
      </c>
      <c r="F5572" t="s">
        <v>9934</v>
      </c>
      <c r="G5572" t="s">
        <v>9935</v>
      </c>
      <c r="H5572" t="s">
        <v>8575</v>
      </c>
      <c r="I5572" t="s">
        <v>8711</v>
      </c>
      <c r="J5572" s="4">
        <v>26036</v>
      </c>
    </row>
    <row r="5573" spans="1:10" x14ac:dyDescent="0.3">
      <c r="A5573" t="s">
        <v>9936</v>
      </c>
      <c r="B5573" s="4">
        <v>45670</v>
      </c>
      <c r="C5573" t="s">
        <v>512</v>
      </c>
      <c r="D5573" t="s">
        <v>7729</v>
      </c>
      <c r="E5573" t="s">
        <v>9933</v>
      </c>
      <c r="F5573" t="s">
        <v>9934</v>
      </c>
      <c r="G5573" t="s">
        <v>9935</v>
      </c>
      <c r="H5573" t="s">
        <v>8575</v>
      </c>
      <c r="I5573" t="s">
        <v>8711</v>
      </c>
      <c r="J5573" s="4">
        <v>26036</v>
      </c>
    </row>
    <row r="5574" spans="1:10" x14ac:dyDescent="0.3">
      <c r="A5574" t="s">
        <v>9937</v>
      </c>
      <c r="B5574" s="4">
        <v>45670</v>
      </c>
      <c r="C5574" t="s">
        <v>325</v>
      </c>
      <c r="D5574" t="s">
        <v>326</v>
      </c>
      <c r="E5574" t="s">
        <v>204</v>
      </c>
      <c r="F5574" t="s">
        <v>205</v>
      </c>
      <c r="G5574" t="s">
        <v>206</v>
      </c>
      <c r="H5574" t="s">
        <v>8575</v>
      </c>
      <c r="I5574" t="s">
        <v>9929</v>
      </c>
      <c r="J5574" s="4">
        <v>34121</v>
      </c>
    </row>
    <row r="5575" spans="1:10" x14ac:dyDescent="0.3">
      <c r="A5575" t="s">
        <v>9938</v>
      </c>
      <c r="B5575" s="4">
        <v>45670</v>
      </c>
      <c r="C5575" t="s">
        <v>692</v>
      </c>
      <c r="D5575" t="s">
        <v>1048</v>
      </c>
      <c r="E5575" t="s">
        <v>39</v>
      </c>
      <c r="F5575" t="s">
        <v>40</v>
      </c>
      <c r="G5575" t="s">
        <v>41</v>
      </c>
      <c r="H5575" t="s">
        <v>8575</v>
      </c>
      <c r="I5575" t="s">
        <v>8019</v>
      </c>
      <c r="J5575" s="4">
        <v>21871</v>
      </c>
    </row>
    <row r="5576" spans="1:10" x14ac:dyDescent="0.3">
      <c r="A5576" t="s">
        <v>9939</v>
      </c>
      <c r="B5576" s="4">
        <v>45670</v>
      </c>
      <c r="C5576" t="s">
        <v>2267</v>
      </c>
      <c r="D5576" t="s">
        <v>2851</v>
      </c>
      <c r="E5576" t="s">
        <v>39</v>
      </c>
      <c r="F5576" t="s">
        <v>40</v>
      </c>
      <c r="G5576" t="s">
        <v>41</v>
      </c>
      <c r="H5576" t="s">
        <v>8575</v>
      </c>
      <c r="I5576" t="s">
        <v>8019</v>
      </c>
      <c r="J5576" s="4">
        <v>21871</v>
      </c>
    </row>
    <row r="5577" spans="1:10" x14ac:dyDescent="0.3">
      <c r="A5577" t="s">
        <v>9940</v>
      </c>
      <c r="B5577" s="4">
        <v>45670</v>
      </c>
      <c r="C5577" t="s">
        <v>692</v>
      </c>
      <c r="D5577" t="s">
        <v>733</v>
      </c>
      <c r="E5577" t="s">
        <v>204</v>
      </c>
      <c r="F5577" t="s">
        <v>205</v>
      </c>
      <c r="G5577" t="s">
        <v>206</v>
      </c>
      <c r="H5577" t="s">
        <v>8575</v>
      </c>
      <c r="I5577" t="s">
        <v>9929</v>
      </c>
      <c r="J5577" s="4">
        <v>34121</v>
      </c>
    </row>
    <row r="5578" spans="1:10" x14ac:dyDescent="0.3">
      <c r="A5578" t="s">
        <v>9941</v>
      </c>
      <c r="B5578" s="4">
        <v>45670</v>
      </c>
      <c r="C5578" t="s">
        <v>990</v>
      </c>
      <c r="D5578" t="s">
        <v>9942</v>
      </c>
      <c r="E5578" t="s">
        <v>204</v>
      </c>
      <c r="F5578" t="s">
        <v>205</v>
      </c>
      <c r="G5578" t="s">
        <v>206</v>
      </c>
      <c r="H5578" t="s">
        <v>8575</v>
      </c>
      <c r="I5578" t="s">
        <v>9929</v>
      </c>
      <c r="J5578" s="4">
        <v>34121</v>
      </c>
    </row>
    <row r="5579" spans="1:10" x14ac:dyDescent="0.3">
      <c r="A5579" t="s">
        <v>9943</v>
      </c>
      <c r="B5579" s="4">
        <v>45670</v>
      </c>
      <c r="C5579" t="s">
        <v>1563</v>
      </c>
      <c r="D5579" t="s">
        <v>1564</v>
      </c>
      <c r="E5579" t="s">
        <v>204</v>
      </c>
      <c r="F5579" t="s">
        <v>205</v>
      </c>
      <c r="G5579" t="s">
        <v>206</v>
      </c>
      <c r="H5579" t="s">
        <v>8575</v>
      </c>
      <c r="I5579" t="s">
        <v>9929</v>
      </c>
      <c r="J5579" s="4">
        <v>34121</v>
      </c>
    </row>
    <row r="5580" spans="1:10" x14ac:dyDescent="0.3">
      <c r="A5580" t="s">
        <v>9944</v>
      </c>
      <c r="B5580" s="4">
        <v>45670</v>
      </c>
      <c r="C5580" t="s">
        <v>9945</v>
      </c>
      <c r="D5580" t="s">
        <v>9946</v>
      </c>
      <c r="E5580" t="s">
        <v>157</v>
      </c>
      <c r="F5580" t="s">
        <v>158</v>
      </c>
      <c r="G5580" t="s">
        <v>79</v>
      </c>
      <c r="H5580" t="s">
        <v>8575</v>
      </c>
      <c r="I5580" t="s">
        <v>9947</v>
      </c>
      <c r="J5580" s="4">
        <v>23039</v>
      </c>
    </row>
    <row r="5581" spans="1:10" x14ac:dyDescent="0.3">
      <c r="A5581" t="s">
        <v>9948</v>
      </c>
      <c r="B5581" s="4">
        <v>45670</v>
      </c>
      <c r="C5581" t="s">
        <v>9949</v>
      </c>
      <c r="D5581" t="s">
        <v>9950</v>
      </c>
      <c r="E5581" t="s">
        <v>157</v>
      </c>
      <c r="F5581" t="s">
        <v>158</v>
      </c>
      <c r="G5581" t="s">
        <v>79</v>
      </c>
      <c r="H5581" t="s">
        <v>8575</v>
      </c>
      <c r="I5581" t="s">
        <v>9947</v>
      </c>
      <c r="J5581" s="4">
        <v>23039</v>
      </c>
    </row>
    <row r="5582" spans="1:10" x14ac:dyDescent="0.3">
      <c r="A5582" t="s">
        <v>9951</v>
      </c>
      <c r="B5582" s="4">
        <v>45670</v>
      </c>
      <c r="C5582" t="s">
        <v>3738</v>
      </c>
      <c r="D5582" t="s">
        <v>8792</v>
      </c>
      <c r="E5582" t="s">
        <v>157</v>
      </c>
      <c r="F5582" t="s">
        <v>158</v>
      </c>
      <c r="G5582" t="s">
        <v>79</v>
      </c>
      <c r="H5582" t="s">
        <v>8575</v>
      </c>
      <c r="I5582" t="s">
        <v>9947</v>
      </c>
      <c r="J5582" s="4">
        <v>23039</v>
      </c>
    </row>
    <row r="5583" spans="1:10" x14ac:dyDescent="0.3">
      <c r="A5583" t="s">
        <v>9952</v>
      </c>
      <c r="B5583" s="4">
        <v>45670</v>
      </c>
      <c r="C5583" t="s">
        <v>75</v>
      </c>
      <c r="D5583" t="s">
        <v>6706</v>
      </c>
      <c r="E5583" t="s">
        <v>204</v>
      </c>
      <c r="F5583" t="s">
        <v>205</v>
      </c>
      <c r="G5583" t="s">
        <v>206</v>
      </c>
      <c r="H5583" t="s">
        <v>8575</v>
      </c>
      <c r="I5583" t="s">
        <v>9929</v>
      </c>
      <c r="J5583" s="4">
        <v>34121</v>
      </c>
    </row>
    <row r="5584" spans="1:10" x14ac:dyDescent="0.3">
      <c r="A5584" t="s">
        <v>9953</v>
      </c>
      <c r="B5584" s="4">
        <v>45670</v>
      </c>
      <c r="C5584" t="s">
        <v>1502</v>
      </c>
      <c r="D5584" t="s">
        <v>8574</v>
      </c>
      <c r="E5584" t="s">
        <v>204</v>
      </c>
      <c r="F5584" t="s">
        <v>205</v>
      </c>
      <c r="G5584" t="s">
        <v>206</v>
      </c>
      <c r="H5584" t="s">
        <v>8575</v>
      </c>
      <c r="I5584" t="s">
        <v>9929</v>
      </c>
      <c r="J5584" s="4">
        <v>34121</v>
      </c>
    </row>
    <row r="5585" spans="1:10" x14ac:dyDescent="0.3">
      <c r="A5585" t="s">
        <v>9954</v>
      </c>
      <c r="B5585" s="4">
        <v>45670</v>
      </c>
      <c r="C5585" t="s">
        <v>1350</v>
      </c>
      <c r="D5585" t="s">
        <v>9125</v>
      </c>
      <c r="E5585" t="s">
        <v>204</v>
      </c>
      <c r="F5585" t="s">
        <v>205</v>
      </c>
      <c r="G5585" t="s">
        <v>206</v>
      </c>
      <c r="H5585" t="s">
        <v>8575</v>
      </c>
      <c r="I5585" t="s">
        <v>9929</v>
      </c>
      <c r="J5585" s="4">
        <v>34121</v>
      </c>
    </row>
    <row r="5586" spans="1:10" x14ac:dyDescent="0.3">
      <c r="A5586" t="s">
        <v>9955</v>
      </c>
      <c r="B5586" s="4">
        <v>45670</v>
      </c>
      <c r="C5586" t="s">
        <v>8702</v>
      </c>
      <c r="D5586" t="s">
        <v>8703</v>
      </c>
      <c r="E5586" t="s">
        <v>204</v>
      </c>
      <c r="F5586" t="s">
        <v>205</v>
      </c>
      <c r="G5586" t="s">
        <v>206</v>
      </c>
      <c r="H5586" t="s">
        <v>8575</v>
      </c>
      <c r="I5586" t="s">
        <v>9929</v>
      </c>
      <c r="J5586" s="4">
        <v>34121</v>
      </c>
    </row>
    <row r="5587" spans="1:10" x14ac:dyDescent="0.3">
      <c r="A5587" t="s">
        <v>9956</v>
      </c>
      <c r="B5587" s="4">
        <v>45670</v>
      </c>
      <c r="C5587" t="s">
        <v>692</v>
      </c>
      <c r="D5587" t="s">
        <v>8513</v>
      </c>
      <c r="E5587" t="s">
        <v>39</v>
      </c>
      <c r="F5587" t="s">
        <v>40</v>
      </c>
      <c r="G5587" t="s">
        <v>41</v>
      </c>
      <c r="H5587" t="s">
        <v>8575</v>
      </c>
      <c r="I5587" t="s">
        <v>3638</v>
      </c>
      <c r="J5587" s="4">
        <v>21943</v>
      </c>
    </row>
    <row r="5588" spans="1:10" x14ac:dyDescent="0.3">
      <c r="A5588" t="s">
        <v>9957</v>
      </c>
      <c r="B5588" s="4">
        <v>45670</v>
      </c>
      <c r="C5588" t="s">
        <v>9958</v>
      </c>
      <c r="D5588" t="s">
        <v>9959</v>
      </c>
      <c r="E5588" t="s">
        <v>39</v>
      </c>
      <c r="F5588" t="s">
        <v>40</v>
      </c>
      <c r="G5588" t="s">
        <v>41</v>
      </c>
      <c r="H5588" t="s">
        <v>8575</v>
      </c>
      <c r="I5588" t="s">
        <v>3638</v>
      </c>
      <c r="J5588" s="4">
        <v>21943</v>
      </c>
    </row>
    <row r="5589" spans="1:10" x14ac:dyDescent="0.3">
      <c r="A5589" t="s">
        <v>9960</v>
      </c>
      <c r="B5589" s="4">
        <v>45670</v>
      </c>
      <c r="C5589" t="s">
        <v>574</v>
      </c>
      <c r="D5589" t="s">
        <v>1164</v>
      </c>
      <c r="E5589" t="s">
        <v>1579</v>
      </c>
      <c r="F5589" t="s">
        <v>1580</v>
      </c>
      <c r="G5589" t="s">
        <v>1581</v>
      </c>
      <c r="H5589" t="s">
        <v>8575</v>
      </c>
      <c r="I5589" t="s">
        <v>9961</v>
      </c>
      <c r="J5589" s="4">
        <v>27365</v>
      </c>
    </row>
    <row r="5590" spans="1:10" x14ac:dyDescent="0.3">
      <c r="A5590" t="s">
        <v>9962</v>
      </c>
      <c r="B5590" s="4">
        <v>45670</v>
      </c>
      <c r="C5590" t="s">
        <v>7685</v>
      </c>
      <c r="D5590" t="s">
        <v>9963</v>
      </c>
      <c r="E5590" t="s">
        <v>39</v>
      </c>
      <c r="F5590" t="s">
        <v>40</v>
      </c>
      <c r="G5590" t="s">
        <v>41</v>
      </c>
      <c r="H5590" t="s">
        <v>8575</v>
      </c>
      <c r="I5590" t="s">
        <v>8019</v>
      </c>
      <c r="J5590" s="4">
        <v>21871</v>
      </c>
    </row>
    <row r="5591" spans="1:10" x14ac:dyDescent="0.3">
      <c r="A5591" t="s">
        <v>9964</v>
      </c>
      <c r="B5591" s="4">
        <v>45670</v>
      </c>
      <c r="C5591" t="s">
        <v>2399</v>
      </c>
      <c r="D5591" t="s">
        <v>9965</v>
      </c>
      <c r="E5591" t="s">
        <v>204</v>
      </c>
      <c r="F5591" t="s">
        <v>205</v>
      </c>
      <c r="G5591" t="s">
        <v>206</v>
      </c>
      <c r="H5591" t="s">
        <v>8575</v>
      </c>
      <c r="I5591" t="s">
        <v>9759</v>
      </c>
      <c r="J5591" s="4">
        <v>20200</v>
      </c>
    </row>
    <row r="5592" spans="1:10" x14ac:dyDescent="0.3">
      <c r="A5592" t="s">
        <v>9966</v>
      </c>
      <c r="B5592" s="4">
        <v>45670</v>
      </c>
      <c r="C5592" t="s">
        <v>60</v>
      </c>
      <c r="D5592" t="s">
        <v>8595</v>
      </c>
      <c r="E5592" t="s">
        <v>204</v>
      </c>
      <c r="F5592" t="s">
        <v>205</v>
      </c>
      <c r="G5592" t="s">
        <v>206</v>
      </c>
      <c r="H5592" t="s">
        <v>8575</v>
      </c>
      <c r="I5592" t="s">
        <v>9967</v>
      </c>
      <c r="J5592" s="4">
        <v>29860</v>
      </c>
    </row>
    <row r="5593" spans="1:10" x14ac:dyDescent="0.3">
      <c r="A5593" t="s">
        <v>9968</v>
      </c>
      <c r="B5593" s="4">
        <v>45670</v>
      </c>
      <c r="C5593" t="s">
        <v>347</v>
      </c>
      <c r="D5593" t="s">
        <v>348</v>
      </c>
      <c r="E5593" t="s">
        <v>204</v>
      </c>
      <c r="F5593" t="s">
        <v>205</v>
      </c>
      <c r="G5593" t="s">
        <v>206</v>
      </c>
      <c r="H5593" t="s">
        <v>8575</v>
      </c>
      <c r="I5593" t="s">
        <v>9967</v>
      </c>
      <c r="J5593" s="4">
        <v>29860</v>
      </c>
    </row>
    <row r="5594" spans="1:10" x14ac:dyDescent="0.3">
      <c r="A5594" t="s">
        <v>9969</v>
      </c>
      <c r="B5594" s="4">
        <v>45670</v>
      </c>
      <c r="C5594" t="s">
        <v>673</v>
      </c>
      <c r="D5594" t="s">
        <v>674</v>
      </c>
      <c r="E5594" t="s">
        <v>204</v>
      </c>
      <c r="F5594" t="s">
        <v>205</v>
      </c>
      <c r="G5594" t="s">
        <v>206</v>
      </c>
      <c r="H5594" t="s">
        <v>8575</v>
      </c>
      <c r="I5594" t="s">
        <v>9967</v>
      </c>
      <c r="J5594" s="4">
        <v>29860</v>
      </c>
    </row>
    <row r="5595" spans="1:10" x14ac:dyDescent="0.3">
      <c r="A5595" t="s">
        <v>9970</v>
      </c>
      <c r="B5595" s="4">
        <v>45670</v>
      </c>
      <c r="C5595" t="s">
        <v>184</v>
      </c>
      <c r="D5595" t="s">
        <v>185</v>
      </c>
      <c r="E5595" t="s">
        <v>204</v>
      </c>
      <c r="F5595" t="s">
        <v>205</v>
      </c>
      <c r="G5595" t="s">
        <v>206</v>
      </c>
      <c r="H5595" t="s">
        <v>8575</v>
      </c>
      <c r="I5595" t="s">
        <v>9967</v>
      </c>
      <c r="J5595" s="4">
        <v>29860</v>
      </c>
    </row>
    <row r="5596" spans="1:10" x14ac:dyDescent="0.3">
      <c r="A5596" t="s">
        <v>9971</v>
      </c>
      <c r="B5596" s="4">
        <v>45670</v>
      </c>
      <c r="C5596" t="s">
        <v>9972</v>
      </c>
      <c r="D5596" t="s">
        <v>9973</v>
      </c>
      <c r="E5596" t="s">
        <v>204</v>
      </c>
      <c r="F5596" t="s">
        <v>205</v>
      </c>
      <c r="G5596" t="s">
        <v>206</v>
      </c>
      <c r="H5596" t="s">
        <v>8575</v>
      </c>
      <c r="I5596" t="s">
        <v>9974</v>
      </c>
      <c r="J5596" s="4">
        <v>23156</v>
      </c>
    </row>
    <row r="5597" spans="1:10" x14ac:dyDescent="0.3">
      <c r="A5597" t="s">
        <v>9975</v>
      </c>
      <c r="B5597" s="4">
        <v>45670</v>
      </c>
      <c r="C5597" t="s">
        <v>188</v>
      </c>
      <c r="D5597" t="s">
        <v>189</v>
      </c>
      <c r="E5597" t="s">
        <v>51</v>
      </c>
      <c r="F5597" t="s">
        <v>52</v>
      </c>
      <c r="G5597" t="s">
        <v>53</v>
      </c>
      <c r="H5597" t="s">
        <v>8575</v>
      </c>
      <c r="I5597" t="s">
        <v>9976</v>
      </c>
      <c r="J5597" s="4">
        <v>23371</v>
      </c>
    </row>
    <row r="5598" spans="1:10" x14ac:dyDescent="0.3">
      <c r="A5598" t="s">
        <v>9977</v>
      </c>
      <c r="B5598" s="4">
        <v>45670</v>
      </c>
      <c r="C5598" t="s">
        <v>2267</v>
      </c>
      <c r="D5598" t="s">
        <v>8773</v>
      </c>
      <c r="E5598" t="s">
        <v>51</v>
      </c>
      <c r="F5598" t="s">
        <v>52</v>
      </c>
      <c r="G5598" t="s">
        <v>53</v>
      </c>
      <c r="H5598" t="s">
        <v>8575</v>
      </c>
      <c r="I5598" t="s">
        <v>9466</v>
      </c>
      <c r="J5598" s="4">
        <v>18759</v>
      </c>
    </row>
    <row r="5599" spans="1:10" x14ac:dyDescent="0.3">
      <c r="A5599" t="s">
        <v>9978</v>
      </c>
      <c r="B5599" s="4">
        <v>45670</v>
      </c>
      <c r="C5599" t="s">
        <v>680</v>
      </c>
      <c r="D5599" t="s">
        <v>9370</v>
      </c>
      <c r="E5599" t="s">
        <v>51</v>
      </c>
      <c r="F5599" t="s">
        <v>52</v>
      </c>
      <c r="G5599" t="s">
        <v>53</v>
      </c>
      <c r="H5599" t="s">
        <v>8575</v>
      </c>
      <c r="I5599" t="s">
        <v>9976</v>
      </c>
      <c r="J5599" s="4">
        <v>23371</v>
      </c>
    </row>
    <row r="5600" spans="1:10" x14ac:dyDescent="0.3">
      <c r="A5600" t="s">
        <v>9979</v>
      </c>
      <c r="B5600" s="4">
        <v>45670</v>
      </c>
      <c r="C5600" t="s">
        <v>81</v>
      </c>
      <c r="D5600" t="s">
        <v>8760</v>
      </c>
      <c r="E5600" t="s">
        <v>51</v>
      </c>
      <c r="F5600" t="s">
        <v>52</v>
      </c>
      <c r="G5600" t="s">
        <v>53</v>
      </c>
      <c r="H5600" t="s">
        <v>8575</v>
      </c>
      <c r="I5600" t="s">
        <v>9976</v>
      </c>
      <c r="J5600" s="4">
        <v>23371</v>
      </c>
    </row>
    <row r="5601" spans="1:10" x14ac:dyDescent="0.3">
      <c r="A5601" t="s">
        <v>9980</v>
      </c>
      <c r="B5601" s="4">
        <v>45670</v>
      </c>
      <c r="C5601" t="s">
        <v>434</v>
      </c>
      <c r="D5601" t="s">
        <v>435</v>
      </c>
      <c r="E5601" t="s">
        <v>51</v>
      </c>
      <c r="F5601" t="s">
        <v>52</v>
      </c>
      <c r="G5601" t="s">
        <v>53</v>
      </c>
      <c r="H5601" t="s">
        <v>8575</v>
      </c>
      <c r="I5601" t="s">
        <v>9976</v>
      </c>
      <c r="J5601" s="4">
        <v>23371</v>
      </c>
    </row>
    <row r="5602" spans="1:10" x14ac:dyDescent="0.3">
      <c r="A5602" t="s">
        <v>9981</v>
      </c>
      <c r="B5602" s="4">
        <v>45670</v>
      </c>
      <c r="C5602" t="s">
        <v>1847</v>
      </c>
      <c r="D5602" t="s">
        <v>1848</v>
      </c>
      <c r="E5602" t="s">
        <v>204</v>
      </c>
      <c r="F5602" t="s">
        <v>205</v>
      </c>
      <c r="G5602" t="s">
        <v>206</v>
      </c>
      <c r="H5602" t="s">
        <v>8575</v>
      </c>
      <c r="I5602" t="s">
        <v>9530</v>
      </c>
      <c r="J5602" s="4">
        <v>33084</v>
      </c>
    </row>
    <row r="5603" spans="1:10" x14ac:dyDescent="0.3">
      <c r="A5603" t="s">
        <v>9982</v>
      </c>
      <c r="B5603" s="4">
        <v>45670</v>
      </c>
      <c r="C5603" t="s">
        <v>8740</v>
      </c>
      <c r="D5603" t="s">
        <v>8741</v>
      </c>
      <c r="E5603" t="s">
        <v>2372</v>
      </c>
      <c r="F5603" t="s">
        <v>2373</v>
      </c>
      <c r="G5603" t="s">
        <v>1581</v>
      </c>
      <c r="H5603" t="s">
        <v>8575</v>
      </c>
      <c r="I5603" t="s">
        <v>9983</v>
      </c>
      <c r="J5603" s="4">
        <v>33822</v>
      </c>
    </row>
    <row r="5604" spans="1:10" x14ac:dyDescent="0.3">
      <c r="A5604" t="s">
        <v>9984</v>
      </c>
      <c r="B5604" s="4">
        <v>45670</v>
      </c>
      <c r="C5604" t="s">
        <v>311</v>
      </c>
      <c r="D5604" t="s">
        <v>8612</v>
      </c>
      <c r="E5604" t="s">
        <v>6665</v>
      </c>
      <c r="F5604" t="s">
        <v>6666</v>
      </c>
      <c r="G5604" t="s">
        <v>6667</v>
      </c>
      <c r="H5604" t="s">
        <v>8575</v>
      </c>
      <c r="I5604" t="s">
        <v>9654</v>
      </c>
      <c r="J5604" s="4">
        <v>31924</v>
      </c>
    </row>
    <row r="5605" spans="1:10" x14ac:dyDescent="0.3">
      <c r="A5605" t="s">
        <v>9985</v>
      </c>
      <c r="B5605" s="4">
        <v>45670</v>
      </c>
      <c r="C5605" t="s">
        <v>2194</v>
      </c>
      <c r="D5605" t="s">
        <v>9986</v>
      </c>
      <c r="E5605" t="s">
        <v>204</v>
      </c>
      <c r="F5605" t="s">
        <v>205</v>
      </c>
      <c r="G5605" t="s">
        <v>206</v>
      </c>
      <c r="H5605" t="s">
        <v>8575</v>
      </c>
      <c r="I5605" t="s">
        <v>9987</v>
      </c>
      <c r="J5605" s="4">
        <v>23335</v>
      </c>
    </row>
    <row r="5606" spans="1:10" x14ac:dyDescent="0.3">
      <c r="A5606" t="s">
        <v>9988</v>
      </c>
      <c r="B5606" s="4">
        <v>45670</v>
      </c>
      <c r="C5606" t="s">
        <v>184</v>
      </c>
      <c r="D5606" t="s">
        <v>185</v>
      </c>
      <c r="E5606" t="s">
        <v>204</v>
      </c>
      <c r="F5606" t="s">
        <v>205</v>
      </c>
      <c r="G5606" t="s">
        <v>206</v>
      </c>
      <c r="H5606" t="s">
        <v>8575</v>
      </c>
      <c r="I5606" t="s">
        <v>9987</v>
      </c>
      <c r="J5606" s="4">
        <v>23335</v>
      </c>
    </row>
    <row r="5607" spans="1:10" x14ac:dyDescent="0.3">
      <c r="A5607" t="s">
        <v>9989</v>
      </c>
      <c r="B5607" s="4">
        <v>45670</v>
      </c>
      <c r="C5607" t="s">
        <v>422</v>
      </c>
      <c r="D5607" t="s">
        <v>9330</v>
      </c>
      <c r="E5607" t="s">
        <v>39</v>
      </c>
      <c r="F5607" t="s">
        <v>40</v>
      </c>
      <c r="G5607" t="s">
        <v>41</v>
      </c>
      <c r="H5607" t="s">
        <v>8575</v>
      </c>
      <c r="I5607" t="s">
        <v>5075</v>
      </c>
      <c r="J5607" s="4">
        <v>17046</v>
      </c>
    </row>
    <row r="5608" spans="1:10" x14ac:dyDescent="0.3">
      <c r="A5608" t="s">
        <v>9990</v>
      </c>
      <c r="B5608" s="4">
        <v>45670</v>
      </c>
      <c r="C5608" t="s">
        <v>88</v>
      </c>
      <c r="D5608" t="s">
        <v>89</v>
      </c>
      <c r="E5608" t="s">
        <v>2085</v>
      </c>
      <c r="F5608" t="s">
        <v>2086</v>
      </c>
      <c r="G5608" t="s">
        <v>1581</v>
      </c>
      <c r="H5608" t="s">
        <v>8575</v>
      </c>
      <c r="I5608" t="s">
        <v>9991</v>
      </c>
      <c r="J5608" s="4">
        <v>15768</v>
      </c>
    </row>
    <row r="5609" spans="1:10" x14ac:dyDescent="0.3">
      <c r="A5609" t="s">
        <v>9992</v>
      </c>
      <c r="B5609" s="4">
        <v>45670</v>
      </c>
      <c r="C5609" t="s">
        <v>921</v>
      </c>
      <c r="D5609" t="s">
        <v>9993</v>
      </c>
      <c r="E5609" t="s">
        <v>204</v>
      </c>
      <c r="F5609" t="s">
        <v>205</v>
      </c>
      <c r="G5609" t="s">
        <v>206</v>
      </c>
      <c r="H5609" t="s">
        <v>8575</v>
      </c>
      <c r="I5609" t="s">
        <v>9994</v>
      </c>
      <c r="J5609" s="4">
        <v>25768</v>
      </c>
    </row>
    <row r="5610" spans="1:10" x14ac:dyDescent="0.3">
      <c r="A5610" t="s">
        <v>9995</v>
      </c>
      <c r="B5610" s="4">
        <v>45670</v>
      </c>
      <c r="C5610" t="s">
        <v>2642</v>
      </c>
      <c r="D5610" t="s">
        <v>2643</v>
      </c>
      <c r="E5610" t="s">
        <v>204</v>
      </c>
      <c r="F5610" t="s">
        <v>205</v>
      </c>
      <c r="G5610" t="s">
        <v>206</v>
      </c>
      <c r="H5610" t="s">
        <v>8575</v>
      </c>
      <c r="I5610" t="s">
        <v>9994</v>
      </c>
      <c r="J5610" s="4">
        <v>25768</v>
      </c>
    </row>
    <row r="5611" spans="1:10" x14ac:dyDescent="0.3">
      <c r="A5611" t="s">
        <v>9996</v>
      </c>
      <c r="B5611" s="4">
        <v>45670</v>
      </c>
      <c r="C5611" t="s">
        <v>105</v>
      </c>
      <c r="D5611" t="s">
        <v>106</v>
      </c>
      <c r="E5611" t="s">
        <v>204</v>
      </c>
      <c r="F5611" t="s">
        <v>205</v>
      </c>
      <c r="G5611" t="s">
        <v>206</v>
      </c>
      <c r="H5611" t="s">
        <v>8575</v>
      </c>
      <c r="I5611" t="s">
        <v>9994</v>
      </c>
      <c r="J5611" s="4">
        <v>25768</v>
      </c>
    </row>
    <row r="5612" spans="1:10" x14ac:dyDescent="0.3">
      <c r="A5612" t="s">
        <v>9997</v>
      </c>
      <c r="B5612" s="4">
        <v>45670</v>
      </c>
      <c r="C5612" t="s">
        <v>109</v>
      </c>
      <c r="D5612" t="s">
        <v>6710</v>
      </c>
      <c r="E5612" t="s">
        <v>204</v>
      </c>
      <c r="F5612" t="s">
        <v>205</v>
      </c>
      <c r="G5612" t="s">
        <v>206</v>
      </c>
      <c r="H5612" t="s">
        <v>8575</v>
      </c>
      <c r="I5612" t="s">
        <v>9994</v>
      </c>
      <c r="J5612" s="4">
        <v>25768</v>
      </c>
    </row>
    <row r="5613" spans="1:10" x14ac:dyDescent="0.3">
      <c r="A5613" t="s">
        <v>9998</v>
      </c>
      <c r="B5613" s="4">
        <v>45670</v>
      </c>
      <c r="C5613" t="s">
        <v>147</v>
      </c>
      <c r="D5613" t="s">
        <v>148</v>
      </c>
      <c r="E5613" t="s">
        <v>204</v>
      </c>
      <c r="F5613" t="s">
        <v>205</v>
      </c>
      <c r="G5613" t="s">
        <v>206</v>
      </c>
      <c r="H5613" t="s">
        <v>8575</v>
      </c>
      <c r="I5613" t="s">
        <v>9994</v>
      </c>
      <c r="J5613" s="4">
        <v>25768</v>
      </c>
    </row>
    <row r="5614" spans="1:10" x14ac:dyDescent="0.3">
      <c r="A5614" t="s">
        <v>9999</v>
      </c>
      <c r="B5614" s="4">
        <v>45670</v>
      </c>
      <c r="C5614" t="s">
        <v>136</v>
      </c>
      <c r="D5614" t="s">
        <v>137</v>
      </c>
      <c r="E5614" t="s">
        <v>10000</v>
      </c>
      <c r="F5614" t="s">
        <v>10001</v>
      </c>
      <c r="G5614" t="s">
        <v>5846</v>
      </c>
      <c r="H5614" t="s">
        <v>8575</v>
      </c>
      <c r="I5614" t="s">
        <v>10002</v>
      </c>
      <c r="J5614" s="4">
        <v>37754</v>
      </c>
    </row>
    <row r="5615" spans="1:10" x14ac:dyDescent="0.3">
      <c r="A5615" t="s">
        <v>10003</v>
      </c>
      <c r="B5615" s="4">
        <v>45670</v>
      </c>
      <c r="C5615" t="s">
        <v>10004</v>
      </c>
      <c r="D5615" t="s">
        <v>10005</v>
      </c>
      <c r="E5615" t="s">
        <v>10000</v>
      </c>
      <c r="F5615" t="s">
        <v>10001</v>
      </c>
      <c r="G5615" t="s">
        <v>5846</v>
      </c>
      <c r="H5615" t="s">
        <v>8575</v>
      </c>
      <c r="I5615" t="s">
        <v>10002</v>
      </c>
      <c r="J5615" s="4">
        <v>37754</v>
      </c>
    </row>
    <row r="5616" spans="1:10" x14ac:dyDescent="0.3">
      <c r="A5616" t="s">
        <v>10006</v>
      </c>
      <c r="B5616" s="4">
        <v>45670</v>
      </c>
      <c r="C5616" t="s">
        <v>835</v>
      </c>
      <c r="D5616" t="s">
        <v>8990</v>
      </c>
      <c r="E5616" t="s">
        <v>204</v>
      </c>
      <c r="F5616" t="s">
        <v>205</v>
      </c>
      <c r="G5616" t="s">
        <v>206</v>
      </c>
      <c r="H5616" t="s">
        <v>8575</v>
      </c>
      <c r="I5616" t="s">
        <v>10007</v>
      </c>
      <c r="J5616" s="4">
        <v>28798</v>
      </c>
    </row>
    <row r="5617" spans="1:10" x14ac:dyDescent="0.3">
      <c r="A5617" t="s">
        <v>10008</v>
      </c>
      <c r="B5617" s="4">
        <v>45670</v>
      </c>
      <c r="C5617" t="s">
        <v>419</v>
      </c>
      <c r="D5617" t="s">
        <v>8644</v>
      </c>
      <c r="E5617" t="s">
        <v>51</v>
      </c>
      <c r="F5617" t="s">
        <v>52</v>
      </c>
      <c r="G5617" t="s">
        <v>53</v>
      </c>
      <c r="H5617" t="s">
        <v>8575</v>
      </c>
      <c r="I5617" t="s">
        <v>10009</v>
      </c>
      <c r="J5617" s="4">
        <v>22500</v>
      </c>
    </row>
    <row r="5618" spans="1:10" x14ac:dyDescent="0.3">
      <c r="A5618" t="s">
        <v>10010</v>
      </c>
      <c r="B5618" s="4">
        <v>45670</v>
      </c>
      <c r="C5618" t="s">
        <v>673</v>
      </c>
      <c r="D5618" t="s">
        <v>674</v>
      </c>
      <c r="E5618" t="s">
        <v>51</v>
      </c>
      <c r="F5618" t="s">
        <v>52</v>
      </c>
      <c r="G5618" t="s">
        <v>53</v>
      </c>
      <c r="H5618" t="s">
        <v>8575</v>
      </c>
      <c r="I5618" t="s">
        <v>10009</v>
      </c>
      <c r="J5618" s="4">
        <v>22500</v>
      </c>
    </row>
    <row r="5619" spans="1:10" x14ac:dyDescent="0.3">
      <c r="A5619" t="s">
        <v>10011</v>
      </c>
      <c r="B5619" s="4">
        <v>45670</v>
      </c>
      <c r="C5619" t="s">
        <v>1772</v>
      </c>
      <c r="D5619" t="s">
        <v>9890</v>
      </c>
      <c r="E5619" t="s">
        <v>51</v>
      </c>
      <c r="F5619" t="s">
        <v>52</v>
      </c>
      <c r="G5619" t="s">
        <v>53</v>
      </c>
      <c r="H5619" t="s">
        <v>8575</v>
      </c>
      <c r="I5619" t="s">
        <v>10009</v>
      </c>
      <c r="J5619" s="4">
        <v>22500</v>
      </c>
    </row>
    <row r="5620" spans="1:10" x14ac:dyDescent="0.3">
      <c r="A5620" t="s">
        <v>10012</v>
      </c>
      <c r="B5620" s="4">
        <v>45670</v>
      </c>
      <c r="C5620" t="s">
        <v>2948</v>
      </c>
      <c r="D5620" t="s">
        <v>2949</v>
      </c>
      <c r="E5620" t="s">
        <v>51</v>
      </c>
      <c r="F5620" t="s">
        <v>52</v>
      </c>
      <c r="G5620" t="s">
        <v>53</v>
      </c>
      <c r="H5620" t="s">
        <v>8575</v>
      </c>
      <c r="I5620" t="s">
        <v>10009</v>
      </c>
      <c r="J5620" s="4">
        <v>22500</v>
      </c>
    </row>
    <row r="5621" spans="1:10" x14ac:dyDescent="0.3">
      <c r="A5621" t="s">
        <v>10013</v>
      </c>
      <c r="B5621" s="4">
        <v>45670</v>
      </c>
      <c r="C5621" t="s">
        <v>347</v>
      </c>
      <c r="D5621" t="s">
        <v>348</v>
      </c>
      <c r="E5621" t="s">
        <v>51</v>
      </c>
      <c r="F5621" t="s">
        <v>52</v>
      </c>
      <c r="G5621" t="s">
        <v>53</v>
      </c>
      <c r="H5621" t="s">
        <v>8575</v>
      </c>
      <c r="I5621" t="s">
        <v>10009</v>
      </c>
      <c r="J5621" s="4">
        <v>22500</v>
      </c>
    </row>
    <row r="5622" spans="1:10" x14ac:dyDescent="0.3">
      <c r="A5622" t="s">
        <v>10014</v>
      </c>
      <c r="B5622" s="4">
        <v>45670</v>
      </c>
      <c r="C5622" t="s">
        <v>143</v>
      </c>
      <c r="D5622" t="s">
        <v>144</v>
      </c>
      <c r="E5622" t="s">
        <v>217</v>
      </c>
      <c r="F5622" t="s">
        <v>218</v>
      </c>
      <c r="G5622" t="s">
        <v>79</v>
      </c>
      <c r="H5622" t="s">
        <v>8575</v>
      </c>
      <c r="I5622" t="s">
        <v>9395</v>
      </c>
      <c r="J5622" s="4">
        <v>35352</v>
      </c>
    </row>
    <row r="5623" spans="1:10" x14ac:dyDescent="0.3">
      <c r="A5623" t="s">
        <v>10015</v>
      </c>
      <c r="B5623" s="4">
        <v>45670</v>
      </c>
      <c r="C5623" t="s">
        <v>7792</v>
      </c>
      <c r="D5623" t="s">
        <v>7793</v>
      </c>
      <c r="E5623" t="s">
        <v>51</v>
      </c>
      <c r="F5623" t="s">
        <v>52</v>
      </c>
      <c r="G5623" t="s">
        <v>53</v>
      </c>
      <c r="H5623" t="s">
        <v>8575</v>
      </c>
      <c r="I5623" t="s">
        <v>9247</v>
      </c>
      <c r="J5623" s="4">
        <v>18454</v>
      </c>
    </row>
    <row r="5624" spans="1:10" x14ac:dyDescent="0.3">
      <c r="A5624" t="s">
        <v>10016</v>
      </c>
      <c r="B5624" s="4">
        <v>45670</v>
      </c>
      <c r="C5624" t="s">
        <v>1826</v>
      </c>
      <c r="D5624" t="s">
        <v>10017</v>
      </c>
      <c r="E5624" t="s">
        <v>204</v>
      </c>
      <c r="F5624" t="s">
        <v>205</v>
      </c>
      <c r="G5624" t="s">
        <v>206</v>
      </c>
      <c r="H5624" t="s">
        <v>8575</v>
      </c>
      <c r="I5624" t="s">
        <v>10018</v>
      </c>
      <c r="J5624" s="4">
        <v>34941</v>
      </c>
    </row>
    <row r="5625" spans="1:10" x14ac:dyDescent="0.3">
      <c r="A5625" t="s">
        <v>10019</v>
      </c>
      <c r="B5625" s="4">
        <v>45670</v>
      </c>
      <c r="C5625" t="s">
        <v>105</v>
      </c>
      <c r="D5625" t="s">
        <v>106</v>
      </c>
      <c r="E5625" t="s">
        <v>204</v>
      </c>
      <c r="F5625" t="s">
        <v>205</v>
      </c>
      <c r="G5625" t="s">
        <v>206</v>
      </c>
      <c r="H5625" t="s">
        <v>8575</v>
      </c>
      <c r="I5625" t="s">
        <v>10018</v>
      </c>
      <c r="J5625" s="4">
        <v>34941</v>
      </c>
    </row>
    <row r="5626" spans="1:10" x14ac:dyDescent="0.3">
      <c r="A5626" t="s">
        <v>10020</v>
      </c>
      <c r="B5626" s="4">
        <v>45670</v>
      </c>
      <c r="C5626" t="s">
        <v>3523</v>
      </c>
      <c r="D5626" t="s">
        <v>1571</v>
      </c>
      <c r="E5626" t="s">
        <v>10021</v>
      </c>
      <c r="F5626" t="s">
        <v>10022</v>
      </c>
      <c r="G5626" t="s">
        <v>3526</v>
      </c>
      <c r="H5626" t="s">
        <v>8575</v>
      </c>
      <c r="I5626" t="s">
        <v>10023</v>
      </c>
      <c r="J5626" s="4">
        <v>28375</v>
      </c>
    </row>
    <row r="5627" spans="1:10" x14ac:dyDescent="0.3">
      <c r="A5627" t="s">
        <v>10024</v>
      </c>
      <c r="B5627" s="4">
        <v>45670</v>
      </c>
      <c r="C5627" t="s">
        <v>396</v>
      </c>
      <c r="D5627" t="s">
        <v>8577</v>
      </c>
      <c r="E5627" t="s">
        <v>204</v>
      </c>
      <c r="F5627" t="s">
        <v>205</v>
      </c>
      <c r="G5627" t="s">
        <v>206</v>
      </c>
      <c r="H5627" t="s">
        <v>8575</v>
      </c>
      <c r="I5627" t="s">
        <v>10025</v>
      </c>
      <c r="J5627" s="4">
        <v>21714</v>
      </c>
    </row>
    <row r="5628" spans="1:10" x14ac:dyDescent="0.3">
      <c r="A5628" t="s">
        <v>10026</v>
      </c>
      <c r="B5628" s="4">
        <v>45670</v>
      </c>
      <c r="C5628" t="s">
        <v>1876</v>
      </c>
      <c r="D5628" t="s">
        <v>8983</v>
      </c>
      <c r="E5628" t="s">
        <v>204</v>
      </c>
      <c r="F5628" t="s">
        <v>205</v>
      </c>
      <c r="G5628" t="s">
        <v>206</v>
      </c>
      <c r="H5628" t="s">
        <v>8575</v>
      </c>
      <c r="I5628" t="s">
        <v>10025</v>
      </c>
      <c r="J5628" s="4">
        <v>21714</v>
      </c>
    </row>
    <row r="5629" spans="1:10" x14ac:dyDescent="0.3">
      <c r="A5629" t="s">
        <v>10027</v>
      </c>
      <c r="B5629" s="4">
        <v>45670</v>
      </c>
      <c r="C5629" t="s">
        <v>215</v>
      </c>
      <c r="D5629" t="s">
        <v>216</v>
      </c>
      <c r="E5629" t="s">
        <v>204</v>
      </c>
      <c r="F5629" t="s">
        <v>205</v>
      </c>
      <c r="G5629" t="s">
        <v>206</v>
      </c>
      <c r="H5629" t="s">
        <v>8575</v>
      </c>
      <c r="I5629" t="s">
        <v>10025</v>
      </c>
      <c r="J5629" s="4">
        <v>21714</v>
      </c>
    </row>
    <row r="5630" spans="1:10" x14ac:dyDescent="0.3">
      <c r="A5630" t="s">
        <v>10028</v>
      </c>
      <c r="B5630" s="4">
        <v>45670</v>
      </c>
      <c r="C5630" t="s">
        <v>1067</v>
      </c>
      <c r="D5630" t="s">
        <v>8381</v>
      </c>
      <c r="E5630" t="s">
        <v>204</v>
      </c>
      <c r="F5630" t="s">
        <v>205</v>
      </c>
      <c r="G5630" t="s">
        <v>206</v>
      </c>
      <c r="H5630" t="s">
        <v>8575</v>
      </c>
      <c r="I5630" t="s">
        <v>10025</v>
      </c>
      <c r="J5630" s="4">
        <v>21714</v>
      </c>
    </row>
    <row r="5631" spans="1:10" x14ac:dyDescent="0.3">
      <c r="A5631" t="s">
        <v>10029</v>
      </c>
      <c r="B5631" s="4">
        <v>45670</v>
      </c>
      <c r="C5631" t="s">
        <v>147</v>
      </c>
      <c r="D5631" t="s">
        <v>148</v>
      </c>
      <c r="E5631" t="s">
        <v>204</v>
      </c>
      <c r="F5631" t="s">
        <v>205</v>
      </c>
      <c r="G5631" t="s">
        <v>206</v>
      </c>
      <c r="H5631" t="s">
        <v>8575</v>
      </c>
      <c r="I5631" t="s">
        <v>10030</v>
      </c>
      <c r="J5631" s="4">
        <v>22567</v>
      </c>
    </row>
    <row r="5632" spans="1:10" x14ac:dyDescent="0.3">
      <c r="A5632" t="s">
        <v>10031</v>
      </c>
      <c r="B5632" s="4">
        <v>45670</v>
      </c>
      <c r="C5632" t="s">
        <v>1281</v>
      </c>
      <c r="D5632" t="s">
        <v>1282</v>
      </c>
      <c r="E5632" t="s">
        <v>204</v>
      </c>
      <c r="F5632" t="s">
        <v>205</v>
      </c>
      <c r="G5632" t="s">
        <v>206</v>
      </c>
      <c r="H5632" t="s">
        <v>8575</v>
      </c>
      <c r="I5632" t="s">
        <v>10030</v>
      </c>
      <c r="J5632" s="4">
        <v>22567</v>
      </c>
    </row>
    <row r="5633" spans="1:10" x14ac:dyDescent="0.3">
      <c r="A5633" t="s">
        <v>10032</v>
      </c>
      <c r="B5633" s="4">
        <v>45670</v>
      </c>
      <c r="C5633" t="s">
        <v>60</v>
      </c>
      <c r="D5633" t="s">
        <v>8595</v>
      </c>
      <c r="E5633" t="s">
        <v>204</v>
      </c>
      <c r="F5633" t="s">
        <v>205</v>
      </c>
      <c r="G5633" t="s">
        <v>206</v>
      </c>
      <c r="H5633" t="s">
        <v>8575</v>
      </c>
      <c r="I5633" t="s">
        <v>10030</v>
      </c>
      <c r="J5633" s="4">
        <v>22567</v>
      </c>
    </row>
    <row r="5634" spans="1:10" x14ac:dyDescent="0.3">
      <c r="A5634" t="s">
        <v>10033</v>
      </c>
      <c r="B5634" s="4">
        <v>45670</v>
      </c>
      <c r="C5634" t="s">
        <v>276</v>
      </c>
      <c r="D5634" t="s">
        <v>277</v>
      </c>
      <c r="E5634" t="s">
        <v>204</v>
      </c>
      <c r="F5634" t="s">
        <v>205</v>
      </c>
      <c r="G5634" t="s">
        <v>206</v>
      </c>
      <c r="H5634" t="s">
        <v>8575</v>
      </c>
      <c r="I5634" t="s">
        <v>10030</v>
      </c>
      <c r="J5634" s="4">
        <v>22567</v>
      </c>
    </row>
    <row r="5635" spans="1:10" x14ac:dyDescent="0.3">
      <c r="A5635" t="s">
        <v>10034</v>
      </c>
      <c r="B5635" s="4">
        <v>45670</v>
      </c>
      <c r="C5635" t="s">
        <v>545</v>
      </c>
      <c r="D5635" t="s">
        <v>546</v>
      </c>
      <c r="E5635" t="s">
        <v>204</v>
      </c>
      <c r="F5635" t="s">
        <v>205</v>
      </c>
      <c r="G5635" t="s">
        <v>206</v>
      </c>
      <c r="H5635" t="s">
        <v>8575</v>
      </c>
      <c r="I5635" t="s">
        <v>10030</v>
      </c>
      <c r="J5635" s="4">
        <v>22567</v>
      </c>
    </row>
    <row r="5636" spans="1:10" x14ac:dyDescent="0.3">
      <c r="A5636" t="s">
        <v>10035</v>
      </c>
      <c r="B5636" s="4">
        <v>45670</v>
      </c>
      <c r="C5636" t="s">
        <v>640</v>
      </c>
      <c r="D5636" t="s">
        <v>7019</v>
      </c>
      <c r="E5636" t="s">
        <v>204</v>
      </c>
      <c r="F5636" t="s">
        <v>205</v>
      </c>
      <c r="G5636" t="s">
        <v>206</v>
      </c>
      <c r="H5636" t="s">
        <v>8575</v>
      </c>
      <c r="I5636" t="s">
        <v>10030</v>
      </c>
      <c r="J5636" s="4">
        <v>22567</v>
      </c>
    </row>
    <row r="5637" spans="1:10" x14ac:dyDescent="0.3">
      <c r="A5637" t="s">
        <v>10036</v>
      </c>
      <c r="B5637" s="4">
        <v>45670</v>
      </c>
      <c r="C5637" t="s">
        <v>9091</v>
      </c>
      <c r="D5637" t="s">
        <v>9092</v>
      </c>
      <c r="E5637" t="s">
        <v>204</v>
      </c>
      <c r="F5637" t="s">
        <v>205</v>
      </c>
      <c r="G5637" t="s">
        <v>206</v>
      </c>
      <c r="H5637" t="s">
        <v>8575</v>
      </c>
      <c r="I5637" t="s">
        <v>10030</v>
      </c>
      <c r="J5637" s="4">
        <v>22567</v>
      </c>
    </row>
    <row r="5638" spans="1:10" x14ac:dyDescent="0.3">
      <c r="A5638" t="s">
        <v>10037</v>
      </c>
      <c r="B5638" s="4">
        <v>45670</v>
      </c>
      <c r="C5638" t="s">
        <v>184</v>
      </c>
      <c r="D5638" t="s">
        <v>185</v>
      </c>
      <c r="E5638" t="s">
        <v>39</v>
      </c>
      <c r="F5638" t="s">
        <v>40</v>
      </c>
      <c r="G5638" t="s">
        <v>41</v>
      </c>
      <c r="H5638" t="s">
        <v>8575</v>
      </c>
      <c r="I5638" t="s">
        <v>9923</v>
      </c>
      <c r="J5638" s="4">
        <v>26319</v>
      </c>
    </row>
    <row r="5639" spans="1:10" x14ac:dyDescent="0.3">
      <c r="A5639" t="s">
        <v>10038</v>
      </c>
      <c r="B5639" s="4">
        <v>45670</v>
      </c>
      <c r="C5639" t="s">
        <v>261</v>
      </c>
      <c r="D5639" t="s">
        <v>262</v>
      </c>
      <c r="E5639" t="s">
        <v>204</v>
      </c>
      <c r="F5639" t="s">
        <v>205</v>
      </c>
      <c r="G5639" t="s">
        <v>206</v>
      </c>
      <c r="H5639" t="s">
        <v>8575</v>
      </c>
      <c r="I5639" t="s">
        <v>10039</v>
      </c>
      <c r="J5639" s="4">
        <v>28860</v>
      </c>
    </row>
    <row r="5640" spans="1:10" x14ac:dyDescent="0.3">
      <c r="A5640" t="s">
        <v>10040</v>
      </c>
      <c r="B5640" s="4">
        <v>45670</v>
      </c>
      <c r="C5640" t="s">
        <v>618</v>
      </c>
      <c r="D5640" t="s">
        <v>619</v>
      </c>
      <c r="E5640" t="s">
        <v>204</v>
      </c>
      <c r="F5640" t="s">
        <v>205</v>
      </c>
      <c r="G5640" t="s">
        <v>206</v>
      </c>
      <c r="H5640" t="s">
        <v>8575</v>
      </c>
      <c r="I5640" t="s">
        <v>10039</v>
      </c>
      <c r="J5640" s="4">
        <v>28860</v>
      </c>
    </row>
    <row r="5641" spans="1:10" x14ac:dyDescent="0.3">
      <c r="A5641" t="s">
        <v>10041</v>
      </c>
      <c r="B5641" s="4">
        <v>45670</v>
      </c>
      <c r="C5641" t="s">
        <v>238</v>
      </c>
      <c r="D5641" t="s">
        <v>239</v>
      </c>
      <c r="E5641" t="s">
        <v>2085</v>
      </c>
      <c r="F5641" t="s">
        <v>2086</v>
      </c>
      <c r="G5641" t="s">
        <v>1581</v>
      </c>
      <c r="H5641" t="s">
        <v>8575</v>
      </c>
      <c r="I5641" t="s">
        <v>9839</v>
      </c>
      <c r="J5641" s="4">
        <v>36481</v>
      </c>
    </row>
    <row r="5642" spans="1:10" x14ac:dyDescent="0.3">
      <c r="A5642" t="s">
        <v>10042</v>
      </c>
      <c r="B5642" s="4">
        <v>45670</v>
      </c>
      <c r="C5642" t="s">
        <v>347</v>
      </c>
      <c r="D5642" t="s">
        <v>348</v>
      </c>
      <c r="E5642" t="s">
        <v>111</v>
      </c>
      <c r="F5642" t="s">
        <v>112</v>
      </c>
      <c r="G5642" t="s">
        <v>113</v>
      </c>
      <c r="H5642" t="s">
        <v>8575</v>
      </c>
      <c r="I5642" t="s">
        <v>8907</v>
      </c>
      <c r="J5642" s="4">
        <v>17932</v>
      </c>
    </row>
    <row r="5643" spans="1:10" x14ac:dyDescent="0.3">
      <c r="A5643" t="s">
        <v>8727</v>
      </c>
      <c r="B5643" s="4">
        <v>45670</v>
      </c>
      <c r="C5643" t="s">
        <v>490</v>
      </c>
      <c r="D5643" t="s">
        <v>491</v>
      </c>
      <c r="E5643" t="s">
        <v>498</v>
      </c>
      <c r="F5643" t="s">
        <v>499</v>
      </c>
      <c r="G5643" t="s">
        <v>79</v>
      </c>
      <c r="H5643" t="s">
        <v>8575</v>
      </c>
      <c r="I5643" t="s">
        <v>8668</v>
      </c>
      <c r="J5643" s="4">
        <v>35047</v>
      </c>
    </row>
    <row r="5644" spans="1:10" x14ac:dyDescent="0.3">
      <c r="A5644" t="s">
        <v>10043</v>
      </c>
      <c r="B5644" s="4">
        <v>45670</v>
      </c>
      <c r="C5644" t="s">
        <v>2221</v>
      </c>
      <c r="D5644" t="s">
        <v>2222</v>
      </c>
      <c r="E5644" t="s">
        <v>1579</v>
      </c>
      <c r="F5644" t="s">
        <v>1580</v>
      </c>
      <c r="G5644" t="s">
        <v>1581</v>
      </c>
      <c r="H5644" t="s">
        <v>8575</v>
      </c>
      <c r="I5644" t="s">
        <v>9961</v>
      </c>
      <c r="J5644" s="4">
        <v>27365</v>
      </c>
    </row>
    <row r="5645" spans="1:10" x14ac:dyDescent="0.3">
      <c r="A5645" t="s">
        <v>10044</v>
      </c>
      <c r="B5645" s="4">
        <v>45670</v>
      </c>
      <c r="C5645" t="s">
        <v>640</v>
      </c>
      <c r="D5645" t="s">
        <v>7019</v>
      </c>
      <c r="E5645" t="s">
        <v>204</v>
      </c>
      <c r="F5645" t="s">
        <v>205</v>
      </c>
      <c r="G5645" t="s">
        <v>206</v>
      </c>
      <c r="H5645" t="s">
        <v>8575</v>
      </c>
      <c r="I5645" t="s">
        <v>10045</v>
      </c>
      <c r="J5645" s="4">
        <v>27095</v>
      </c>
    </row>
    <row r="5646" spans="1:10" x14ac:dyDescent="0.3">
      <c r="A5646" t="s">
        <v>10046</v>
      </c>
      <c r="B5646" s="4">
        <v>45670</v>
      </c>
      <c r="C5646" t="s">
        <v>4010</v>
      </c>
      <c r="D5646" t="s">
        <v>4011</v>
      </c>
      <c r="E5646" t="s">
        <v>204</v>
      </c>
      <c r="F5646" t="s">
        <v>205</v>
      </c>
      <c r="G5646" t="s">
        <v>206</v>
      </c>
      <c r="H5646" t="s">
        <v>8575</v>
      </c>
      <c r="I5646" t="s">
        <v>10045</v>
      </c>
      <c r="J5646" s="4">
        <v>27095</v>
      </c>
    </row>
    <row r="5647" spans="1:10" x14ac:dyDescent="0.3">
      <c r="A5647" t="s">
        <v>10047</v>
      </c>
      <c r="B5647" s="4">
        <v>45670</v>
      </c>
      <c r="C5647" t="s">
        <v>4561</v>
      </c>
      <c r="D5647" t="s">
        <v>8656</v>
      </c>
      <c r="E5647" t="s">
        <v>204</v>
      </c>
      <c r="F5647" t="s">
        <v>205</v>
      </c>
      <c r="G5647" t="s">
        <v>206</v>
      </c>
      <c r="H5647" t="s">
        <v>8575</v>
      </c>
      <c r="I5647" t="s">
        <v>10045</v>
      </c>
      <c r="J5647" s="4">
        <v>27095</v>
      </c>
    </row>
    <row r="5648" spans="1:10" x14ac:dyDescent="0.3">
      <c r="A5648" t="s">
        <v>10048</v>
      </c>
      <c r="B5648" s="4">
        <v>45670</v>
      </c>
      <c r="C5648" t="s">
        <v>2730</v>
      </c>
      <c r="D5648" t="s">
        <v>2731</v>
      </c>
      <c r="E5648" t="s">
        <v>204</v>
      </c>
      <c r="F5648" t="s">
        <v>205</v>
      </c>
      <c r="G5648" t="s">
        <v>206</v>
      </c>
      <c r="H5648" t="s">
        <v>8575</v>
      </c>
      <c r="I5648" t="s">
        <v>10045</v>
      </c>
      <c r="J5648" s="4">
        <v>27095</v>
      </c>
    </row>
    <row r="5649" spans="1:10" x14ac:dyDescent="0.3">
      <c r="A5649" t="s">
        <v>10049</v>
      </c>
      <c r="B5649" s="4">
        <v>45670</v>
      </c>
      <c r="C5649" t="s">
        <v>258</v>
      </c>
      <c r="D5649" t="s">
        <v>8615</v>
      </c>
      <c r="E5649" t="s">
        <v>204</v>
      </c>
      <c r="F5649" t="s">
        <v>205</v>
      </c>
      <c r="G5649" t="s">
        <v>206</v>
      </c>
      <c r="H5649" t="s">
        <v>8575</v>
      </c>
      <c r="I5649" t="s">
        <v>10045</v>
      </c>
      <c r="J5649" s="4">
        <v>27095</v>
      </c>
    </row>
    <row r="5650" spans="1:10" x14ac:dyDescent="0.3">
      <c r="A5650" t="s">
        <v>10050</v>
      </c>
      <c r="B5650" s="4">
        <v>45670</v>
      </c>
      <c r="C5650" t="s">
        <v>120</v>
      </c>
      <c r="D5650" t="s">
        <v>8660</v>
      </c>
      <c r="E5650" t="s">
        <v>204</v>
      </c>
      <c r="F5650" t="s">
        <v>205</v>
      </c>
      <c r="G5650" t="s">
        <v>206</v>
      </c>
      <c r="H5650" t="s">
        <v>8575</v>
      </c>
      <c r="I5650" t="s">
        <v>10045</v>
      </c>
      <c r="J5650" s="4">
        <v>27095</v>
      </c>
    </row>
    <row r="5651" spans="1:10" x14ac:dyDescent="0.3">
      <c r="A5651" t="s">
        <v>10051</v>
      </c>
      <c r="B5651" s="4">
        <v>45670</v>
      </c>
      <c r="C5651" t="s">
        <v>10052</v>
      </c>
      <c r="D5651" t="s">
        <v>10053</v>
      </c>
      <c r="E5651" t="s">
        <v>204</v>
      </c>
      <c r="F5651" t="s">
        <v>205</v>
      </c>
      <c r="G5651" t="s">
        <v>206</v>
      </c>
      <c r="H5651" t="s">
        <v>8575</v>
      </c>
      <c r="I5651" t="s">
        <v>10045</v>
      </c>
      <c r="J5651" s="4">
        <v>27095</v>
      </c>
    </row>
    <row r="5652" spans="1:10" x14ac:dyDescent="0.3">
      <c r="A5652" t="s">
        <v>10054</v>
      </c>
      <c r="B5652" s="4">
        <v>45670</v>
      </c>
      <c r="C5652" t="s">
        <v>2186</v>
      </c>
      <c r="D5652" t="s">
        <v>2187</v>
      </c>
      <c r="E5652" t="s">
        <v>204</v>
      </c>
      <c r="F5652" t="s">
        <v>205</v>
      </c>
      <c r="G5652" t="s">
        <v>206</v>
      </c>
      <c r="H5652" t="s">
        <v>8575</v>
      </c>
      <c r="I5652" t="s">
        <v>10045</v>
      </c>
      <c r="J5652" s="4">
        <v>27095</v>
      </c>
    </row>
    <row r="5653" spans="1:10" x14ac:dyDescent="0.3">
      <c r="A5653" t="s">
        <v>10055</v>
      </c>
      <c r="B5653" s="4">
        <v>45670</v>
      </c>
      <c r="C5653" t="s">
        <v>3332</v>
      </c>
      <c r="D5653" t="s">
        <v>3333</v>
      </c>
      <c r="E5653" t="s">
        <v>204</v>
      </c>
      <c r="F5653" t="s">
        <v>205</v>
      </c>
      <c r="G5653" t="s">
        <v>206</v>
      </c>
      <c r="H5653" t="s">
        <v>8575</v>
      </c>
      <c r="I5653" t="s">
        <v>10045</v>
      </c>
      <c r="J5653" s="4">
        <v>27095</v>
      </c>
    </row>
    <row r="5654" spans="1:10" x14ac:dyDescent="0.3">
      <c r="A5654" t="s">
        <v>10056</v>
      </c>
      <c r="B5654" s="4">
        <v>45670</v>
      </c>
      <c r="C5654" t="s">
        <v>2156</v>
      </c>
      <c r="D5654" t="s">
        <v>2157</v>
      </c>
      <c r="E5654" t="s">
        <v>204</v>
      </c>
      <c r="F5654" t="s">
        <v>205</v>
      </c>
      <c r="G5654" t="s">
        <v>206</v>
      </c>
      <c r="H5654" t="s">
        <v>8575</v>
      </c>
      <c r="I5654" t="s">
        <v>10045</v>
      </c>
      <c r="J5654" s="4">
        <v>27095</v>
      </c>
    </row>
    <row r="5655" spans="1:10" x14ac:dyDescent="0.3">
      <c r="A5655" t="s">
        <v>10057</v>
      </c>
      <c r="B5655" s="4">
        <v>45670</v>
      </c>
      <c r="C5655" t="s">
        <v>60</v>
      </c>
      <c r="D5655" t="s">
        <v>8595</v>
      </c>
      <c r="E5655" t="s">
        <v>204</v>
      </c>
      <c r="F5655" t="s">
        <v>205</v>
      </c>
      <c r="G5655" t="s">
        <v>206</v>
      </c>
      <c r="H5655" t="s">
        <v>8575</v>
      </c>
      <c r="I5655" t="s">
        <v>10045</v>
      </c>
      <c r="J5655" s="4">
        <v>27095</v>
      </c>
    </row>
    <row r="5656" spans="1:10" x14ac:dyDescent="0.3">
      <c r="A5656" t="s">
        <v>10058</v>
      </c>
      <c r="B5656" s="4">
        <v>45670</v>
      </c>
      <c r="C5656" t="s">
        <v>565</v>
      </c>
      <c r="D5656" t="s">
        <v>9095</v>
      </c>
      <c r="E5656" t="s">
        <v>204</v>
      </c>
      <c r="F5656" t="s">
        <v>205</v>
      </c>
      <c r="G5656" t="s">
        <v>206</v>
      </c>
      <c r="H5656" t="s">
        <v>8575</v>
      </c>
      <c r="I5656" t="s">
        <v>10045</v>
      </c>
      <c r="J5656" s="4">
        <v>27095</v>
      </c>
    </row>
    <row r="5657" spans="1:10" x14ac:dyDescent="0.3">
      <c r="A5657" t="s">
        <v>10059</v>
      </c>
      <c r="B5657" s="4">
        <v>45670</v>
      </c>
      <c r="C5657" t="s">
        <v>1483</v>
      </c>
      <c r="D5657" t="s">
        <v>10060</v>
      </c>
      <c r="E5657" t="s">
        <v>204</v>
      </c>
      <c r="F5657" t="s">
        <v>205</v>
      </c>
      <c r="G5657" t="s">
        <v>206</v>
      </c>
      <c r="H5657" t="s">
        <v>8575</v>
      </c>
      <c r="I5657" t="s">
        <v>10045</v>
      </c>
      <c r="J5657" s="4">
        <v>27095</v>
      </c>
    </row>
    <row r="5658" spans="1:10" x14ac:dyDescent="0.3">
      <c r="A5658" t="s">
        <v>10061</v>
      </c>
      <c r="B5658" s="4">
        <v>45670</v>
      </c>
      <c r="C5658" t="s">
        <v>508</v>
      </c>
      <c r="D5658" t="s">
        <v>9892</v>
      </c>
      <c r="E5658" t="s">
        <v>204</v>
      </c>
      <c r="F5658" t="s">
        <v>205</v>
      </c>
      <c r="G5658" t="s">
        <v>206</v>
      </c>
      <c r="H5658" t="s">
        <v>8575</v>
      </c>
      <c r="I5658" t="s">
        <v>10045</v>
      </c>
      <c r="J5658" s="4">
        <v>27095</v>
      </c>
    </row>
    <row r="5659" spans="1:10" x14ac:dyDescent="0.3">
      <c r="A5659" t="s">
        <v>10062</v>
      </c>
      <c r="B5659" s="4">
        <v>45670</v>
      </c>
      <c r="C5659" t="s">
        <v>574</v>
      </c>
      <c r="D5659" t="s">
        <v>1164</v>
      </c>
      <c r="E5659" t="s">
        <v>204</v>
      </c>
      <c r="F5659" t="s">
        <v>205</v>
      </c>
      <c r="G5659" t="s">
        <v>206</v>
      </c>
      <c r="H5659" t="s">
        <v>8575</v>
      </c>
      <c r="I5659" t="s">
        <v>10045</v>
      </c>
      <c r="J5659" s="4">
        <v>27095</v>
      </c>
    </row>
    <row r="5660" spans="1:10" x14ac:dyDescent="0.3">
      <c r="A5660" t="s">
        <v>10063</v>
      </c>
      <c r="B5660" s="4">
        <v>45670</v>
      </c>
      <c r="C5660" t="s">
        <v>10064</v>
      </c>
      <c r="D5660" t="s">
        <v>10065</v>
      </c>
      <c r="E5660" t="s">
        <v>204</v>
      </c>
      <c r="F5660" t="s">
        <v>205</v>
      </c>
      <c r="G5660" t="s">
        <v>206</v>
      </c>
      <c r="H5660" t="s">
        <v>8575</v>
      </c>
      <c r="I5660" t="s">
        <v>10066</v>
      </c>
      <c r="J5660" s="4">
        <v>23548</v>
      </c>
    </row>
    <row r="5661" spans="1:10" x14ac:dyDescent="0.3">
      <c r="A5661" t="s">
        <v>10067</v>
      </c>
      <c r="B5661" s="4">
        <v>45670</v>
      </c>
      <c r="C5661" t="s">
        <v>109</v>
      </c>
      <c r="D5661" t="s">
        <v>6710</v>
      </c>
      <c r="E5661" t="s">
        <v>204</v>
      </c>
      <c r="F5661" t="s">
        <v>205</v>
      </c>
      <c r="G5661" t="s">
        <v>206</v>
      </c>
      <c r="H5661" t="s">
        <v>8575</v>
      </c>
      <c r="I5661" t="s">
        <v>10068</v>
      </c>
      <c r="J5661" s="4">
        <v>29966</v>
      </c>
    </row>
    <row r="5662" spans="1:10" x14ac:dyDescent="0.3">
      <c r="A5662" t="s">
        <v>10069</v>
      </c>
      <c r="B5662" s="4">
        <v>45670</v>
      </c>
      <c r="C5662" t="s">
        <v>105</v>
      </c>
      <c r="D5662" t="s">
        <v>106</v>
      </c>
      <c r="E5662" t="s">
        <v>204</v>
      </c>
      <c r="F5662" t="s">
        <v>205</v>
      </c>
      <c r="G5662" t="s">
        <v>206</v>
      </c>
      <c r="H5662" t="s">
        <v>8575</v>
      </c>
      <c r="I5662" t="s">
        <v>10070</v>
      </c>
      <c r="J5662" s="4">
        <v>23478</v>
      </c>
    </row>
    <row r="5663" spans="1:10" x14ac:dyDescent="0.3">
      <c r="A5663" t="s">
        <v>10071</v>
      </c>
      <c r="B5663" s="4">
        <v>45670</v>
      </c>
      <c r="C5663" t="s">
        <v>951</v>
      </c>
      <c r="D5663" t="s">
        <v>3665</v>
      </c>
      <c r="E5663" t="s">
        <v>204</v>
      </c>
      <c r="F5663" t="s">
        <v>205</v>
      </c>
      <c r="G5663" t="s">
        <v>206</v>
      </c>
      <c r="H5663" t="s">
        <v>8575</v>
      </c>
      <c r="I5663" t="s">
        <v>10070</v>
      </c>
      <c r="J5663" s="4">
        <v>23478</v>
      </c>
    </row>
    <row r="5664" spans="1:10" x14ac:dyDescent="0.3">
      <c r="A5664" t="s">
        <v>10072</v>
      </c>
      <c r="B5664" s="4">
        <v>45670</v>
      </c>
      <c r="C5664" t="s">
        <v>155</v>
      </c>
      <c r="D5664" t="s">
        <v>156</v>
      </c>
      <c r="E5664" t="s">
        <v>157</v>
      </c>
      <c r="F5664" t="s">
        <v>158</v>
      </c>
      <c r="G5664" t="s">
        <v>79</v>
      </c>
      <c r="H5664" t="s">
        <v>8575</v>
      </c>
      <c r="I5664" t="s">
        <v>1096</v>
      </c>
      <c r="J5664" s="4">
        <v>24732</v>
      </c>
    </row>
    <row r="5665" spans="1:10" x14ac:dyDescent="0.3">
      <c r="A5665" t="s">
        <v>10073</v>
      </c>
      <c r="B5665" s="4">
        <v>45670</v>
      </c>
      <c r="C5665" t="s">
        <v>10074</v>
      </c>
      <c r="D5665" t="s">
        <v>10075</v>
      </c>
      <c r="E5665" t="s">
        <v>1682</v>
      </c>
      <c r="F5665" t="s">
        <v>1683</v>
      </c>
      <c r="G5665" t="s">
        <v>1684</v>
      </c>
      <c r="H5665" t="s">
        <v>8575</v>
      </c>
      <c r="I5665" t="s">
        <v>9109</v>
      </c>
      <c r="J5665" s="4">
        <v>22524</v>
      </c>
    </row>
    <row r="5666" spans="1:10" x14ac:dyDescent="0.3">
      <c r="A5666" t="s">
        <v>10076</v>
      </c>
      <c r="B5666" s="4">
        <v>45670</v>
      </c>
      <c r="C5666" t="s">
        <v>8740</v>
      </c>
      <c r="D5666" t="s">
        <v>8741</v>
      </c>
      <c r="E5666" t="s">
        <v>7089</v>
      </c>
      <c r="F5666" t="s">
        <v>7090</v>
      </c>
      <c r="G5666" t="s">
        <v>1581</v>
      </c>
      <c r="H5666" t="s">
        <v>8575</v>
      </c>
      <c r="I5666" t="s">
        <v>10077</v>
      </c>
      <c r="J5666" s="4">
        <v>23549</v>
      </c>
    </row>
    <row r="5667" spans="1:10" x14ac:dyDescent="0.3">
      <c r="A5667" t="s">
        <v>10078</v>
      </c>
      <c r="B5667" s="4">
        <v>45670</v>
      </c>
      <c r="C5667" t="s">
        <v>2642</v>
      </c>
      <c r="D5667" t="s">
        <v>2643</v>
      </c>
      <c r="E5667" t="s">
        <v>7089</v>
      </c>
      <c r="F5667" t="s">
        <v>7090</v>
      </c>
      <c r="G5667" t="s">
        <v>1581</v>
      </c>
      <c r="H5667" t="s">
        <v>8575</v>
      </c>
      <c r="I5667" t="s">
        <v>10077</v>
      </c>
      <c r="J5667" s="4">
        <v>23549</v>
      </c>
    </row>
    <row r="5668" spans="1:10" x14ac:dyDescent="0.3">
      <c r="A5668" t="s">
        <v>10079</v>
      </c>
      <c r="B5668" s="4">
        <v>45670</v>
      </c>
      <c r="C5668" t="s">
        <v>4857</v>
      </c>
      <c r="D5668" t="s">
        <v>4858</v>
      </c>
      <c r="E5668" t="s">
        <v>7089</v>
      </c>
      <c r="F5668" t="s">
        <v>7090</v>
      </c>
      <c r="G5668" t="s">
        <v>1581</v>
      </c>
      <c r="H5668" t="s">
        <v>8575</v>
      </c>
      <c r="I5668" t="s">
        <v>10080</v>
      </c>
      <c r="J5668" s="4">
        <v>27082</v>
      </c>
    </row>
    <row r="5669" spans="1:10" x14ac:dyDescent="0.3">
      <c r="A5669" t="s">
        <v>10081</v>
      </c>
      <c r="B5669" s="4">
        <v>45670</v>
      </c>
      <c r="C5669" t="s">
        <v>8740</v>
      </c>
      <c r="D5669" t="s">
        <v>8741</v>
      </c>
      <c r="E5669" t="s">
        <v>7089</v>
      </c>
      <c r="F5669" t="s">
        <v>7090</v>
      </c>
      <c r="G5669" t="s">
        <v>1581</v>
      </c>
      <c r="H5669" t="s">
        <v>8575</v>
      </c>
      <c r="I5669" t="s">
        <v>10080</v>
      </c>
      <c r="J5669" s="4">
        <v>27082</v>
      </c>
    </row>
    <row r="5670" spans="1:10" x14ac:dyDescent="0.3">
      <c r="A5670" t="s">
        <v>10082</v>
      </c>
      <c r="B5670" s="4">
        <v>45670</v>
      </c>
      <c r="C5670" t="s">
        <v>8740</v>
      </c>
      <c r="D5670" t="s">
        <v>8741</v>
      </c>
      <c r="E5670" t="s">
        <v>1579</v>
      </c>
      <c r="F5670" t="s">
        <v>1580</v>
      </c>
      <c r="G5670" t="s">
        <v>1581</v>
      </c>
      <c r="H5670" t="s">
        <v>8575</v>
      </c>
      <c r="I5670" t="s">
        <v>10083</v>
      </c>
      <c r="J5670" s="4">
        <v>22722</v>
      </c>
    </row>
    <row r="5671" spans="1:10" x14ac:dyDescent="0.3">
      <c r="A5671" t="s">
        <v>10084</v>
      </c>
      <c r="B5671" s="4">
        <v>45670</v>
      </c>
      <c r="C5671" t="s">
        <v>81</v>
      </c>
      <c r="D5671" t="s">
        <v>8961</v>
      </c>
      <c r="E5671" t="s">
        <v>51</v>
      </c>
      <c r="F5671" t="s">
        <v>52</v>
      </c>
      <c r="G5671" t="s">
        <v>53</v>
      </c>
      <c r="H5671" t="s">
        <v>8575</v>
      </c>
      <c r="I5671" t="s">
        <v>10023</v>
      </c>
      <c r="J5671" s="4">
        <v>28375</v>
      </c>
    </row>
    <row r="5672" spans="1:10" x14ac:dyDescent="0.3">
      <c r="A5672" t="s">
        <v>10085</v>
      </c>
      <c r="B5672" s="4">
        <v>45670</v>
      </c>
      <c r="C5672" t="s">
        <v>105</v>
      </c>
      <c r="D5672" t="s">
        <v>106</v>
      </c>
      <c r="E5672" t="s">
        <v>51</v>
      </c>
      <c r="F5672" t="s">
        <v>52</v>
      </c>
      <c r="G5672" t="s">
        <v>53</v>
      </c>
      <c r="H5672" t="s">
        <v>8575</v>
      </c>
      <c r="I5672" t="s">
        <v>10023</v>
      </c>
      <c r="J5672" s="4">
        <v>28375</v>
      </c>
    </row>
    <row r="5673" spans="1:10" x14ac:dyDescent="0.3">
      <c r="A5673" t="s">
        <v>10086</v>
      </c>
      <c r="B5673" s="4">
        <v>45670</v>
      </c>
      <c r="C5673" t="s">
        <v>4895</v>
      </c>
      <c r="D5673" t="s">
        <v>10087</v>
      </c>
      <c r="E5673" t="s">
        <v>51</v>
      </c>
      <c r="F5673" t="s">
        <v>52</v>
      </c>
      <c r="G5673" t="s">
        <v>53</v>
      </c>
      <c r="H5673" t="s">
        <v>8575</v>
      </c>
      <c r="I5673" t="s">
        <v>10023</v>
      </c>
      <c r="J5673" s="4">
        <v>28375</v>
      </c>
    </row>
    <row r="5674" spans="1:10" x14ac:dyDescent="0.3">
      <c r="A5674" t="s">
        <v>10088</v>
      </c>
      <c r="B5674" s="4">
        <v>45670</v>
      </c>
      <c r="C5674" t="s">
        <v>347</v>
      </c>
      <c r="D5674" t="s">
        <v>348</v>
      </c>
      <c r="E5674" t="s">
        <v>204</v>
      </c>
      <c r="F5674" t="s">
        <v>205</v>
      </c>
      <c r="G5674" t="s">
        <v>206</v>
      </c>
      <c r="H5674" t="s">
        <v>8575</v>
      </c>
      <c r="I5674" t="s">
        <v>8796</v>
      </c>
      <c r="J5674" s="4">
        <v>23381</v>
      </c>
    </row>
    <row r="5675" spans="1:10" x14ac:dyDescent="0.3">
      <c r="A5675" t="s">
        <v>10089</v>
      </c>
      <c r="B5675" s="4">
        <v>45670</v>
      </c>
      <c r="C5675" t="s">
        <v>419</v>
      </c>
      <c r="D5675" t="s">
        <v>8644</v>
      </c>
      <c r="E5675" t="s">
        <v>204</v>
      </c>
      <c r="F5675" t="s">
        <v>205</v>
      </c>
      <c r="G5675" t="s">
        <v>206</v>
      </c>
      <c r="H5675" t="s">
        <v>8575</v>
      </c>
      <c r="I5675" t="s">
        <v>10007</v>
      </c>
      <c r="J5675" s="4">
        <v>28798</v>
      </c>
    </row>
    <row r="5676" spans="1:10" x14ac:dyDescent="0.3">
      <c r="A5676" t="s">
        <v>10090</v>
      </c>
      <c r="B5676" s="4">
        <v>45670</v>
      </c>
      <c r="C5676" t="s">
        <v>508</v>
      </c>
      <c r="D5676" t="s">
        <v>9892</v>
      </c>
      <c r="E5676" t="s">
        <v>51</v>
      </c>
      <c r="F5676" t="s">
        <v>52</v>
      </c>
      <c r="G5676" t="s">
        <v>53</v>
      </c>
      <c r="H5676" t="s">
        <v>8575</v>
      </c>
      <c r="I5676" t="s">
        <v>10009</v>
      </c>
      <c r="J5676" s="4">
        <v>22500</v>
      </c>
    </row>
    <row r="5677" spans="1:10" x14ac:dyDescent="0.3">
      <c r="A5677" t="s">
        <v>10091</v>
      </c>
      <c r="B5677" s="4">
        <v>45670</v>
      </c>
      <c r="C5677" t="s">
        <v>508</v>
      </c>
      <c r="D5677" t="s">
        <v>9892</v>
      </c>
      <c r="E5677" t="s">
        <v>204</v>
      </c>
      <c r="F5677" t="s">
        <v>205</v>
      </c>
      <c r="G5677" t="s">
        <v>206</v>
      </c>
      <c r="H5677" t="s">
        <v>8575</v>
      </c>
      <c r="I5677" t="s">
        <v>10092</v>
      </c>
      <c r="J5677" s="4">
        <v>29571</v>
      </c>
    </row>
    <row r="5678" spans="1:10" x14ac:dyDescent="0.3">
      <c r="A5678" t="s">
        <v>10093</v>
      </c>
      <c r="B5678" s="4">
        <v>45670</v>
      </c>
      <c r="C5678" t="s">
        <v>120</v>
      </c>
      <c r="D5678" t="s">
        <v>8660</v>
      </c>
      <c r="E5678" t="s">
        <v>204</v>
      </c>
      <c r="F5678" t="s">
        <v>205</v>
      </c>
      <c r="G5678" t="s">
        <v>206</v>
      </c>
      <c r="H5678" t="s">
        <v>8575</v>
      </c>
      <c r="I5678" t="s">
        <v>10092</v>
      </c>
      <c r="J5678" s="4">
        <v>29571</v>
      </c>
    </row>
    <row r="5679" spans="1:10" x14ac:dyDescent="0.3">
      <c r="A5679" t="s">
        <v>10094</v>
      </c>
      <c r="B5679" s="4">
        <v>45670</v>
      </c>
      <c r="C5679" t="s">
        <v>1502</v>
      </c>
      <c r="D5679" t="s">
        <v>8574</v>
      </c>
      <c r="E5679" t="s">
        <v>204</v>
      </c>
      <c r="F5679" t="s">
        <v>205</v>
      </c>
      <c r="G5679" t="s">
        <v>206</v>
      </c>
      <c r="H5679" t="s">
        <v>8575</v>
      </c>
      <c r="I5679" t="s">
        <v>10092</v>
      </c>
      <c r="J5679" s="4">
        <v>29571</v>
      </c>
    </row>
    <row r="5680" spans="1:10" x14ac:dyDescent="0.3">
      <c r="A5680" t="s">
        <v>10095</v>
      </c>
      <c r="B5680" s="4">
        <v>45670</v>
      </c>
      <c r="C5680" t="s">
        <v>71</v>
      </c>
      <c r="D5680" t="s">
        <v>7263</v>
      </c>
      <c r="E5680" t="s">
        <v>204</v>
      </c>
      <c r="F5680" t="s">
        <v>205</v>
      </c>
      <c r="G5680" t="s">
        <v>206</v>
      </c>
      <c r="H5680" t="s">
        <v>8575</v>
      </c>
      <c r="I5680" t="s">
        <v>10096</v>
      </c>
      <c r="J5680" s="4">
        <v>27067</v>
      </c>
    </row>
    <row r="5681" spans="1:10" x14ac:dyDescent="0.3">
      <c r="A5681" t="s">
        <v>10097</v>
      </c>
      <c r="B5681" s="4">
        <v>45670</v>
      </c>
      <c r="C5681" t="s">
        <v>109</v>
      </c>
      <c r="D5681" t="s">
        <v>6710</v>
      </c>
      <c r="E5681" t="s">
        <v>204</v>
      </c>
      <c r="F5681" t="s">
        <v>205</v>
      </c>
      <c r="G5681" t="s">
        <v>206</v>
      </c>
      <c r="H5681" t="s">
        <v>8575</v>
      </c>
      <c r="I5681" t="s">
        <v>10096</v>
      </c>
      <c r="J5681" s="4">
        <v>27067</v>
      </c>
    </row>
    <row r="5682" spans="1:10" x14ac:dyDescent="0.3">
      <c r="A5682" t="s">
        <v>10098</v>
      </c>
      <c r="B5682" s="4">
        <v>45670</v>
      </c>
      <c r="C5682" t="s">
        <v>419</v>
      </c>
      <c r="D5682" t="s">
        <v>8644</v>
      </c>
      <c r="E5682" t="s">
        <v>204</v>
      </c>
      <c r="F5682" t="s">
        <v>205</v>
      </c>
      <c r="G5682" t="s">
        <v>206</v>
      </c>
      <c r="H5682" t="s">
        <v>8575</v>
      </c>
      <c r="I5682" t="s">
        <v>10096</v>
      </c>
      <c r="J5682" s="4">
        <v>27067</v>
      </c>
    </row>
    <row r="5683" spans="1:10" x14ac:dyDescent="0.3">
      <c r="A5683" t="s">
        <v>10099</v>
      </c>
      <c r="B5683" s="4">
        <v>45670</v>
      </c>
      <c r="C5683" t="s">
        <v>5433</v>
      </c>
      <c r="D5683" t="s">
        <v>10100</v>
      </c>
      <c r="E5683" t="s">
        <v>204</v>
      </c>
      <c r="F5683" t="s">
        <v>205</v>
      </c>
      <c r="G5683" t="s">
        <v>206</v>
      </c>
      <c r="H5683" t="s">
        <v>8575</v>
      </c>
      <c r="I5683" t="s">
        <v>10096</v>
      </c>
      <c r="J5683" s="4">
        <v>27067</v>
      </c>
    </row>
    <row r="5684" spans="1:10" x14ac:dyDescent="0.3">
      <c r="A5684" t="s">
        <v>10101</v>
      </c>
      <c r="B5684" s="4">
        <v>45670</v>
      </c>
      <c r="C5684" t="s">
        <v>215</v>
      </c>
      <c r="D5684" t="s">
        <v>216</v>
      </c>
      <c r="E5684" t="s">
        <v>204</v>
      </c>
      <c r="F5684" t="s">
        <v>205</v>
      </c>
      <c r="G5684" t="s">
        <v>206</v>
      </c>
      <c r="H5684" t="s">
        <v>8575</v>
      </c>
      <c r="I5684" t="s">
        <v>10096</v>
      </c>
      <c r="J5684" s="4">
        <v>27067</v>
      </c>
    </row>
    <row r="5685" spans="1:10" x14ac:dyDescent="0.3">
      <c r="A5685" t="s">
        <v>10102</v>
      </c>
      <c r="B5685" s="4">
        <v>45670</v>
      </c>
      <c r="C5685" t="s">
        <v>1718</v>
      </c>
      <c r="D5685" t="s">
        <v>6686</v>
      </c>
      <c r="E5685" t="s">
        <v>204</v>
      </c>
      <c r="F5685" t="s">
        <v>205</v>
      </c>
      <c r="G5685" t="s">
        <v>206</v>
      </c>
      <c r="H5685" t="s">
        <v>8575</v>
      </c>
      <c r="I5685" t="s">
        <v>10096</v>
      </c>
      <c r="J5685" s="4">
        <v>27067</v>
      </c>
    </row>
    <row r="5686" spans="1:10" x14ac:dyDescent="0.3">
      <c r="A5686" t="s">
        <v>10103</v>
      </c>
      <c r="B5686" s="4">
        <v>45670</v>
      </c>
      <c r="C5686" t="s">
        <v>1390</v>
      </c>
      <c r="D5686" t="s">
        <v>1391</v>
      </c>
      <c r="E5686" t="s">
        <v>204</v>
      </c>
      <c r="F5686" t="s">
        <v>205</v>
      </c>
      <c r="G5686" t="s">
        <v>206</v>
      </c>
      <c r="H5686" t="s">
        <v>8575</v>
      </c>
      <c r="I5686" t="s">
        <v>10096</v>
      </c>
      <c r="J5686" s="4">
        <v>27067</v>
      </c>
    </row>
    <row r="5687" spans="1:10" x14ac:dyDescent="0.3">
      <c r="A5687" t="s">
        <v>10104</v>
      </c>
      <c r="B5687" s="4">
        <v>45670</v>
      </c>
      <c r="C5687" t="s">
        <v>10105</v>
      </c>
      <c r="D5687" t="s">
        <v>10106</v>
      </c>
      <c r="E5687" t="s">
        <v>204</v>
      </c>
      <c r="F5687" t="s">
        <v>205</v>
      </c>
      <c r="G5687" t="s">
        <v>206</v>
      </c>
      <c r="H5687" t="s">
        <v>8575</v>
      </c>
      <c r="I5687" t="s">
        <v>10096</v>
      </c>
      <c r="J5687" s="4">
        <v>27067</v>
      </c>
    </row>
    <row r="5688" spans="1:10" x14ac:dyDescent="0.3">
      <c r="A5688" t="s">
        <v>10107</v>
      </c>
      <c r="B5688" s="4">
        <v>45670</v>
      </c>
      <c r="C5688" t="s">
        <v>774</v>
      </c>
      <c r="D5688" t="s">
        <v>775</v>
      </c>
      <c r="E5688" t="s">
        <v>204</v>
      </c>
      <c r="F5688" t="s">
        <v>205</v>
      </c>
      <c r="G5688" t="s">
        <v>206</v>
      </c>
      <c r="H5688" t="s">
        <v>8575</v>
      </c>
      <c r="I5688" t="s">
        <v>10096</v>
      </c>
      <c r="J5688" s="4">
        <v>27067</v>
      </c>
    </row>
    <row r="5689" spans="1:10" x14ac:dyDescent="0.3">
      <c r="A5689" t="s">
        <v>10108</v>
      </c>
      <c r="B5689" s="4">
        <v>45670</v>
      </c>
      <c r="C5689" t="s">
        <v>786</v>
      </c>
      <c r="D5689" t="s">
        <v>787</v>
      </c>
      <c r="E5689" t="s">
        <v>204</v>
      </c>
      <c r="F5689" t="s">
        <v>205</v>
      </c>
      <c r="G5689" t="s">
        <v>206</v>
      </c>
      <c r="H5689" t="s">
        <v>8575</v>
      </c>
      <c r="I5689" t="s">
        <v>10096</v>
      </c>
      <c r="J5689" s="4">
        <v>27067</v>
      </c>
    </row>
    <row r="5690" spans="1:10" x14ac:dyDescent="0.3">
      <c r="A5690" t="s">
        <v>10109</v>
      </c>
      <c r="B5690" s="4">
        <v>45670</v>
      </c>
      <c r="C5690" t="s">
        <v>520</v>
      </c>
      <c r="D5690" t="s">
        <v>8664</v>
      </c>
      <c r="E5690" t="s">
        <v>204</v>
      </c>
      <c r="F5690" t="s">
        <v>205</v>
      </c>
      <c r="G5690" t="s">
        <v>206</v>
      </c>
      <c r="H5690" t="s">
        <v>8575</v>
      </c>
      <c r="I5690" t="s">
        <v>10110</v>
      </c>
      <c r="J5690" s="4">
        <v>29054</v>
      </c>
    </row>
    <row r="5691" spans="1:10" x14ac:dyDescent="0.3">
      <c r="A5691" t="s">
        <v>10111</v>
      </c>
      <c r="B5691" s="4">
        <v>45670</v>
      </c>
      <c r="C5691" t="s">
        <v>656</v>
      </c>
      <c r="D5691" t="s">
        <v>8691</v>
      </c>
      <c r="E5691" t="s">
        <v>204</v>
      </c>
      <c r="F5691" t="s">
        <v>205</v>
      </c>
      <c r="G5691" t="s">
        <v>206</v>
      </c>
      <c r="H5691" t="s">
        <v>8575</v>
      </c>
      <c r="I5691" t="s">
        <v>10110</v>
      </c>
      <c r="J5691" s="4">
        <v>29054</v>
      </c>
    </row>
    <row r="5692" spans="1:10" x14ac:dyDescent="0.3">
      <c r="A5692" t="s">
        <v>10112</v>
      </c>
      <c r="B5692" s="4">
        <v>45670</v>
      </c>
      <c r="C5692" t="s">
        <v>261</v>
      </c>
      <c r="D5692" t="s">
        <v>262</v>
      </c>
      <c r="E5692" t="s">
        <v>2085</v>
      </c>
      <c r="F5692" t="s">
        <v>2086</v>
      </c>
      <c r="G5692" t="s">
        <v>1581</v>
      </c>
      <c r="H5692" t="s">
        <v>8575</v>
      </c>
      <c r="I5692" t="s">
        <v>10113</v>
      </c>
      <c r="J5692" s="4">
        <v>29276</v>
      </c>
    </row>
    <row r="5693" spans="1:10" x14ac:dyDescent="0.3">
      <c r="A5693" t="s">
        <v>10114</v>
      </c>
      <c r="B5693" s="4">
        <v>45670</v>
      </c>
      <c r="C5693" t="s">
        <v>273</v>
      </c>
      <c r="D5693" t="s">
        <v>8763</v>
      </c>
      <c r="E5693" t="s">
        <v>204</v>
      </c>
      <c r="F5693" t="s">
        <v>205</v>
      </c>
      <c r="G5693" t="s">
        <v>206</v>
      </c>
      <c r="H5693" t="s">
        <v>8575</v>
      </c>
      <c r="I5693" t="s">
        <v>10115</v>
      </c>
      <c r="J5693" s="4">
        <v>20812</v>
      </c>
    </row>
    <row r="5694" spans="1:10" x14ac:dyDescent="0.3">
      <c r="A5694" t="s">
        <v>10116</v>
      </c>
      <c r="B5694" s="4">
        <v>45670</v>
      </c>
      <c r="C5694" t="s">
        <v>270</v>
      </c>
      <c r="D5694" t="s">
        <v>271</v>
      </c>
      <c r="E5694" t="s">
        <v>2085</v>
      </c>
      <c r="F5694" t="s">
        <v>2086</v>
      </c>
      <c r="G5694" t="s">
        <v>1581</v>
      </c>
      <c r="H5694" t="s">
        <v>8575</v>
      </c>
      <c r="I5694" t="s">
        <v>10117</v>
      </c>
      <c r="J5694" s="4">
        <v>13999</v>
      </c>
    </row>
    <row r="5695" spans="1:10" x14ac:dyDescent="0.3">
      <c r="A5695" t="s">
        <v>10118</v>
      </c>
      <c r="B5695" s="4">
        <v>45670</v>
      </c>
      <c r="C5695" t="s">
        <v>67</v>
      </c>
      <c r="D5695" t="s">
        <v>68</v>
      </c>
      <c r="E5695" t="s">
        <v>2085</v>
      </c>
      <c r="F5695" t="s">
        <v>2086</v>
      </c>
      <c r="G5695" t="s">
        <v>1581</v>
      </c>
      <c r="H5695" t="s">
        <v>8575</v>
      </c>
      <c r="I5695" t="s">
        <v>10117</v>
      </c>
      <c r="J5695" s="4">
        <v>13999</v>
      </c>
    </row>
    <row r="5696" spans="1:10" x14ac:dyDescent="0.3">
      <c r="A5696" t="s">
        <v>10119</v>
      </c>
      <c r="B5696" s="4">
        <v>45670</v>
      </c>
      <c r="C5696" t="s">
        <v>64</v>
      </c>
      <c r="D5696" t="s">
        <v>4676</v>
      </c>
      <c r="E5696" t="s">
        <v>51</v>
      </c>
      <c r="F5696" t="s">
        <v>52</v>
      </c>
      <c r="G5696" t="s">
        <v>53</v>
      </c>
      <c r="H5696" t="s">
        <v>8575</v>
      </c>
      <c r="I5696" t="s">
        <v>9528</v>
      </c>
      <c r="J5696" s="4">
        <v>21896</v>
      </c>
    </row>
    <row r="5697" spans="1:10" x14ac:dyDescent="0.3">
      <c r="A5697" t="s">
        <v>10120</v>
      </c>
      <c r="B5697" s="4">
        <v>45670</v>
      </c>
      <c r="C5697" t="s">
        <v>258</v>
      </c>
      <c r="D5697" t="s">
        <v>8615</v>
      </c>
      <c r="E5697" t="s">
        <v>204</v>
      </c>
      <c r="F5697" t="s">
        <v>205</v>
      </c>
      <c r="G5697" t="s">
        <v>206</v>
      </c>
      <c r="H5697" t="s">
        <v>8575</v>
      </c>
      <c r="I5697" t="s">
        <v>10121</v>
      </c>
      <c r="J5697" s="4">
        <v>29152</v>
      </c>
    </row>
    <row r="5698" spans="1:10" x14ac:dyDescent="0.3">
      <c r="A5698" t="s">
        <v>10122</v>
      </c>
      <c r="B5698" s="4">
        <v>45670</v>
      </c>
      <c r="C5698" t="s">
        <v>215</v>
      </c>
      <c r="D5698" t="s">
        <v>216</v>
      </c>
      <c r="E5698" t="s">
        <v>204</v>
      </c>
      <c r="F5698" t="s">
        <v>205</v>
      </c>
      <c r="G5698" t="s">
        <v>206</v>
      </c>
      <c r="H5698" t="s">
        <v>8575</v>
      </c>
      <c r="I5698" t="s">
        <v>10121</v>
      </c>
      <c r="J5698" s="4">
        <v>29152</v>
      </c>
    </row>
    <row r="5699" spans="1:10" x14ac:dyDescent="0.3">
      <c r="A5699" t="s">
        <v>10123</v>
      </c>
      <c r="B5699" s="4">
        <v>45670</v>
      </c>
      <c r="C5699" t="s">
        <v>525</v>
      </c>
      <c r="D5699" t="s">
        <v>526</v>
      </c>
      <c r="E5699" t="s">
        <v>51</v>
      </c>
      <c r="F5699" t="s">
        <v>52</v>
      </c>
      <c r="G5699" t="s">
        <v>53</v>
      </c>
      <c r="H5699" t="s">
        <v>8575</v>
      </c>
      <c r="I5699" t="s">
        <v>10124</v>
      </c>
      <c r="J5699" s="4">
        <v>26933</v>
      </c>
    </row>
    <row r="5700" spans="1:10" x14ac:dyDescent="0.3">
      <c r="A5700" t="s">
        <v>10125</v>
      </c>
      <c r="B5700" s="4">
        <v>45670</v>
      </c>
      <c r="C5700" t="s">
        <v>390</v>
      </c>
      <c r="D5700" t="s">
        <v>391</v>
      </c>
      <c r="E5700" t="s">
        <v>51</v>
      </c>
      <c r="F5700" t="s">
        <v>52</v>
      </c>
      <c r="G5700" t="s">
        <v>53</v>
      </c>
      <c r="H5700" t="s">
        <v>8575</v>
      </c>
      <c r="I5700" t="s">
        <v>10124</v>
      </c>
      <c r="J5700" s="4">
        <v>26933</v>
      </c>
    </row>
    <row r="5701" spans="1:10" x14ac:dyDescent="0.3">
      <c r="A5701" t="s">
        <v>10126</v>
      </c>
      <c r="B5701" s="4">
        <v>45670</v>
      </c>
      <c r="C5701" t="s">
        <v>215</v>
      </c>
      <c r="D5701" t="s">
        <v>216</v>
      </c>
      <c r="E5701" t="s">
        <v>51</v>
      </c>
      <c r="F5701" t="s">
        <v>52</v>
      </c>
      <c r="G5701" t="s">
        <v>53</v>
      </c>
      <c r="H5701" t="s">
        <v>8575</v>
      </c>
      <c r="I5701" t="s">
        <v>10124</v>
      </c>
      <c r="J5701" s="4">
        <v>26933</v>
      </c>
    </row>
    <row r="5702" spans="1:10" x14ac:dyDescent="0.3">
      <c r="A5702" t="s">
        <v>10127</v>
      </c>
      <c r="B5702" s="4">
        <v>45670</v>
      </c>
      <c r="C5702" t="s">
        <v>120</v>
      </c>
      <c r="D5702" t="s">
        <v>8660</v>
      </c>
      <c r="E5702" t="s">
        <v>1328</v>
      </c>
      <c r="F5702" t="s">
        <v>1329</v>
      </c>
      <c r="G5702" t="s">
        <v>113</v>
      </c>
      <c r="H5702" t="s">
        <v>8575</v>
      </c>
      <c r="I5702" t="s">
        <v>10124</v>
      </c>
      <c r="J5702" s="4">
        <v>26933</v>
      </c>
    </row>
    <row r="5703" spans="1:10" x14ac:dyDescent="0.3">
      <c r="A5703" t="s">
        <v>10128</v>
      </c>
      <c r="B5703" s="4">
        <v>45670</v>
      </c>
      <c r="C5703" t="s">
        <v>3756</v>
      </c>
      <c r="D5703" t="s">
        <v>3757</v>
      </c>
      <c r="E5703" t="s">
        <v>1328</v>
      </c>
      <c r="F5703" t="s">
        <v>1329</v>
      </c>
      <c r="G5703" t="s">
        <v>113</v>
      </c>
      <c r="H5703" t="s">
        <v>8575</v>
      </c>
      <c r="I5703" t="s">
        <v>10124</v>
      </c>
      <c r="J5703" s="4">
        <v>26933</v>
      </c>
    </row>
    <row r="5704" spans="1:10" x14ac:dyDescent="0.3">
      <c r="A5704" t="s">
        <v>10129</v>
      </c>
      <c r="B5704" s="4">
        <v>45670</v>
      </c>
      <c r="C5704" t="s">
        <v>610</v>
      </c>
      <c r="D5704" t="s">
        <v>10130</v>
      </c>
      <c r="E5704" t="s">
        <v>10131</v>
      </c>
      <c r="F5704" t="s">
        <v>10132</v>
      </c>
      <c r="G5704" t="s">
        <v>10133</v>
      </c>
      <c r="H5704" t="s">
        <v>8575</v>
      </c>
      <c r="I5704" t="s">
        <v>10124</v>
      </c>
      <c r="J5704" s="4">
        <v>26933</v>
      </c>
    </row>
    <row r="5705" spans="1:10" x14ac:dyDescent="0.3">
      <c r="A5705" t="s">
        <v>10134</v>
      </c>
      <c r="B5705" s="4">
        <v>45670</v>
      </c>
      <c r="C5705" t="s">
        <v>7074</v>
      </c>
      <c r="D5705" t="s">
        <v>10135</v>
      </c>
      <c r="E5705" t="s">
        <v>10136</v>
      </c>
      <c r="F5705" t="s">
        <v>10137</v>
      </c>
      <c r="G5705" t="s">
        <v>10138</v>
      </c>
      <c r="H5705" t="s">
        <v>8575</v>
      </c>
      <c r="I5705" t="s">
        <v>10139</v>
      </c>
      <c r="J5705" s="4">
        <v>18698</v>
      </c>
    </row>
    <row r="5706" spans="1:10" x14ac:dyDescent="0.3">
      <c r="A5706" t="s">
        <v>10140</v>
      </c>
      <c r="B5706" s="4">
        <v>45670</v>
      </c>
      <c r="C5706" t="s">
        <v>81</v>
      </c>
      <c r="D5706" t="s">
        <v>8961</v>
      </c>
      <c r="E5706" t="s">
        <v>51</v>
      </c>
      <c r="F5706" t="s">
        <v>52</v>
      </c>
      <c r="G5706" t="s">
        <v>53</v>
      </c>
      <c r="H5706" t="s">
        <v>8575</v>
      </c>
      <c r="I5706" t="s">
        <v>10141</v>
      </c>
      <c r="J5706" s="4">
        <v>29350</v>
      </c>
    </row>
    <row r="5707" spans="1:10" x14ac:dyDescent="0.3">
      <c r="A5707" t="s">
        <v>10142</v>
      </c>
      <c r="B5707" s="4">
        <v>45670</v>
      </c>
      <c r="C5707" t="s">
        <v>1156</v>
      </c>
      <c r="D5707" t="s">
        <v>10143</v>
      </c>
      <c r="E5707" t="s">
        <v>51</v>
      </c>
      <c r="F5707" t="s">
        <v>52</v>
      </c>
      <c r="G5707" t="s">
        <v>53</v>
      </c>
      <c r="H5707" t="s">
        <v>8575</v>
      </c>
      <c r="I5707" t="s">
        <v>10141</v>
      </c>
      <c r="J5707" s="4">
        <v>29350</v>
      </c>
    </row>
    <row r="5708" spans="1:10" x14ac:dyDescent="0.3">
      <c r="A5708" t="s">
        <v>10144</v>
      </c>
      <c r="B5708" s="4">
        <v>45670</v>
      </c>
      <c r="C5708" t="s">
        <v>9185</v>
      </c>
      <c r="D5708" t="s">
        <v>9186</v>
      </c>
      <c r="E5708" t="s">
        <v>51</v>
      </c>
      <c r="F5708" t="s">
        <v>52</v>
      </c>
      <c r="G5708" t="s">
        <v>53</v>
      </c>
      <c r="H5708" t="s">
        <v>8575</v>
      </c>
      <c r="I5708" t="s">
        <v>10145</v>
      </c>
      <c r="J5708" s="4">
        <v>22993</v>
      </c>
    </row>
    <row r="5709" spans="1:10" x14ac:dyDescent="0.3">
      <c r="A5709" t="s">
        <v>10146</v>
      </c>
      <c r="B5709" s="4">
        <v>45670</v>
      </c>
      <c r="C5709" t="s">
        <v>250</v>
      </c>
      <c r="D5709" t="s">
        <v>251</v>
      </c>
      <c r="E5709" t="s">
        <v>51</v>
      </c>
      <c r="F5709" t="s">
        <v>52</v>
      </c>
      <c r="G5709" t="s">
        <v>53</v>
      </c>
      <c r="H5709" t="s">
        <v>8575</v>
      </c>
      <c r="I5709" t="s">
        <v>10145</v>
      </c>
      <c r="J5709" s="4">
        <v>22993</v>
      </c>
    </row>
    <row r="5710" spans="1:10" x14ac:dyDescent="0.3">
      <c r="A5710" t="s">
        <v>10147</v>
      </c>
      <c r="B5710" s="4">
        <v>45670</v>
      </c>
      <c r="C5710" t="s">
        <v>490</v>
      </c>
      <c r="D5710" t="s">
        <v>491</v>
      </c>
      <c r="E5710" t="s">
        <v>51</v>
      </c>
      <c r="F5710" t="s">
        <v>52</v>
      </c>
      <c r="G5710" t="s">
        <v>53</v>
      </c>
      <c r="H5710" t="s">
        <v>8575</v>
      </c>
      <c r="I5710" t="s">
        <v>10145</v>
      </c>
      <c r="J5710" s="4">
        <v>22993</v>
      </c>
    </row>
    <row r="5711" spans="1:10" x14ac:dyDescent="0.3">
      <c r="A5711" t="s">
        <v>10148</v>
      </c>
      <c r="B5711" s="4">
        <v>45670</v>
      </c>
      <c r="C5711" t="s">
        <v>139</v>
      </c>
      <c r="D5711" t="s">
        <v>140</v>
      </c>
      <c r="E5711" t="s">
        <v>51</v>
      </c>
      <c r="F5711" t="s">
        <v>52</v>
      </c>
      <c r="G5711" t="s">
        <v>53</v>
      </c>
      <c r="H5711" t="s">
        <v>8575</v>
      </c>
      <c r="I5711" t="s">
        <v>10145</v>
      </c>
      <c r="J5711" s="4">
        <v>22993</v>
      </c>
    </row>
    <row r="5712" spans="1:10" x14ac:dyDescent="0.3">
      <c r="A5712" t="s">
        <v>10149</v>
      </c>
      <c r="B5712" s="4">
        <v>45670</v>
      </c>
      <c r="C5712" t="s">
        <v>692</v>
      </c>
      <c r="D5712" t="s">
        <v>733</v>
      </c>
      <c r="E5712" t="s">
        <v>39</v>
      </c>
      <c r="F5712" t="s">
        <v>40</v>
      </c>
      <c r="G5712" t="s">
        <v>41</v>
      </c>
      <c r="H5712" t="s">
        <v>8575</v>
      </c>
      <c r="I5712" t="s">
        <v>8850</v>
      </c>
      <c r="J5712" s="4">
        <v>25948</v>
      </c>
    </row>
    <row r="5713" spans="1:10" x14ac:dyDescent="0.3">
      <c r="A5713" t="s">
        <v>10150</v>
      </c>
      <c r="B5713" s="4">
        <v>45670</v>
      </c>
      <c r="C5713" t="s">
        <v>434</v>
      </c>
      <c r="D5713" t="s">
        <v>435</v>
      </c>
      <c r="E5713" t="s">
        <v>39</v>
      </c>
      <c r="F5713" t="s">
        <v>40</v>
      </c>
      <c r="G5713" t="s">
        <v>41</v>
      </c>
      <c r="H5713" t="s">
        <v>8575</v>
      </c>
      <c r="I5713" t="s">
        <v>8850</v>
      </c>
      <c r="J5713" s="4">
        <v>25948</v>
      </c>
    </row>
    <row r="5714" spans="1:10" x14ac:dyDescent="0.3">
      <c r="A5714" t="s">
        <v>10151</v>
      </c>
      <c r="B5714" s="4">
        <v>45670</v>
      </c>
      <c r="C5714" t="s">
        <v>393</v>
      </c>
      <c r="D5714" t="s">
        <v>8682</v>
      </c>
      <c r="E5714" t="s">
        <v>39</v>
      </c>
      <c r="F5714" t="s">
        <v>40</v>
      </c>
      <c r="G5714" t="s">
        <v>41</v>
      </c>
      <c r="H5714" t="s">
        <v>8575</v>
      </c>
      <c r="I5714" t="s">
        <v>8850</v>
      </c>
      <c r="J5714" s="4">
        <v>25948</v>
      </c>
    </row>
    <row r="5715" spans="1:10" x14ac:dyDescent="0.3">
      <c r="A5715" t="s">
        <v>10152</v>
      </c>
      <c r="B5715" s="4">
        <v>45670</v>
      </c>
      <c r="C5715" t="s">
        <v>6518</v>
      </c>
      <c r="D5715" t="s">
        <v>6519</v>
      </c>
      <c r="E5715" t="s">
        <v>39</v>
      </c>
      <c r="F5715" t="s">
        <v>40</v>
      </c>
      <c r="G5715" t="s">
        <v>41</v>
      </c>
      <c r="H5715" t="s">
        <v>8575</v>
      </c>
      <c r="I5715" t="s">
        <v>8850</v>
      </c>
      <c r="J5715" s="4">
        <v>25948</v>
      </c>
    </row>
    <row r="5716" spans="1:10" x14ac:dyDescent="0.3">
      <c r="A5716" t="s">
        <v>10153</v>
      </c>
      <c r="B5716" s="4">
        <v>45670</v>
      </c>
      <c r="C5716" t="s">
        <v>1502</v>
      </c>
      <c r="D5716" t="s">
        <v>8574</v>
      </c>
      <c r="E5716" t="s">
        <v>204</v>
      </c>
      <c r="F5716" t="s">
        <v>205</v>
      </c>
      <c r="G5716" t="s">
        <v>206</v>
      </c>
      <c r="H5716" t="s">
        <v>8575</v>
      </c>
      <c r="I5716" t="s">
        <v>10154</v>
      </c>
      <c r="J5716" s="4">
        <v>31550</v>
      </c>
    </row>
    <row r="5717" spans="1:10" x14ac:dyDescent="0.3">
      <c r="A5717" t="s">
        <v>10155</v>
      </c>
      <c r="B5717" s="4">
        <v>45670</v>
      </c>
      <c r="C5717" t="s">
        <v>9091</v>
      </c>
      <c r="D5717" t="s">
        <v>9092</v>
      </c>
      <c r="E5717" t="s">
        <v>204</v>
      </c>
      <c r="F5717" t="s">
        <v>205</v>
      </c>
      <c r="G5717" t="s">
        <v>206</v>
      </c>
      <c r="H5717" t="s">
        <v>8575</v>
      </c>
      <c r="I5717" t="s">
        <v>10156</v>
      </c>
      <c r="J5717" s="4">
        <v>26363</v>
      </c>
    </row>
    <row r="5718" spans="1:10" x14ac:dyDescent="0.3">
      <c r="A5718" t="s">
        <v>10157</v>
      </c>
      <c r="B5718" s="4">
        <v>45670</v>
      </c>
      <c r="C5718" t="s">
        <v>656</v>
      </c>
      <c r="D5718" t="s">
        <v>8691</v>
      </c>
      <c r="E5718" t="s">
        <v>204</v>
      </c>
      <c r="F5718" t="s">
        <v>205</v>
      </c>
      <c r="G5718" t="s">
        <v>206</v>
      </c>
      <c r="H5718" t="s">
        <v>8575</v>
      </c>
      <c r="I5718" t="s">
        <v>10156</v>
      </c>
      <c r="J5718" s="4">
        <v>26363</v>
      </c>
    </row>
    <row r="5719" spans="1:10" x14ac:dyDescent="0.3">
      <c r="A5719" t="s">
        <v>10158</v>
      </c>
      <c r="B5719" s="4">
        <v>45670</v>
      </c>
      <c r="C5719" t="s">
        <v>1502</v>
      </c>
      <c r="D5719" t="s">
        <v>8574</v>
      </c>
      <c r="E5719" t="s">
        <v>204</v>
      </c>
      <c r="F5719" t="s">
        <v>205</v>
      </c>
      <c r="G5719" t="s">
        <v>206</v>
      </c>
      <c r="H5719" t="s">
        <v>8575</v>
      </c>
      <c r="I5719" t="s">
        <v>10156</v>
      </c>
      <c r="J5719" s="4">
        <v>26363</v>
      </c>
    </row>
    <row r="5720" spans="1:10" x14ac:dyDescent="0.3">
      <c r="A5720" t="s">
        <v>10159</v>
      </c>
      <c r="B5720" s="4">
        <v>45670</v>
      </c>
      <c r="C5720" t="s">
        <v>3837</v>
      </c>
      <c r="D5720" t="s">
        <v>9156</v>
      </c>
      <c r="E5720" t="s">
        <v>204</v>
      </c>
      <c r="F5720" t="s">
        <v>205</v>
      </c>
      <c r="G5720" t="s">
        <v>206</v>
      </c>
      <c r="H5720" t="s">
        <v>8575</v>
      </c>
      <c r="I5720" t="s">
        <v>10156</v>
      </c>
      <c r="J5720" s="4">
        <v>26363</v>
      </c>
    </row>
    <row r="5721" spans="1:10" x14ac:dyDescent="0.3">
      <c r="A5721" t="s">
        <v>10160</v>
      </c>
      <c r="B5721" s="4">
        <v>45670</v>
      </c>
      <c r="C5721" t="s">
        <v>276</v>
      </c>
      <c r="D5721" t="s">
        <v>277</v>
      </c>
      <c r="E5721" t="s">
        <v>204</v>
      </c>
      <c r="F5721" t="s">
        <v>205</v>
      </c>
      <c r="G5721" t="s">
        <v>206</v>
      </c>
      <c r="H5721" t="s">
        <v>8575</v>
      </c>
      <c r="I5721" t="s">
        <v>10161</v>
      </c>
      <c r="J5721" s="4">
        <v>32908</v>
      </c>
    </row>
    <row r="5722" spans="1:10" x14ac:dyDescent="0.3">
      <c r="A5722" t="s">
        <v>10162</v>
      </c>
      <c r="B5722" s="4">
        <v>45670</v>
      </c>
      <c r="C5722" t="s">
        <v>5362</v>
      </c>
      <c r="D5722" t="s">
        <v>5363</v>
      </c>
      <c r="E5722" t="s">
        <v>10163</v>
      </c>
      <c r="F5722" t="s">
        <v>10164</v>
      </c>
      <c r="G5722" t="s">
        <v>10165</v>
      </c>
      <c r="H5722" t="s">
        <v>8575</v>
      </c>
      <c r="I5722" t="s">
        <v>8864</v>
      </c>
      <c r="J5722" s="4">
        <v>21033</v>
      </c>
    </row>
    <row r="5723" spans="1:10" x14ac:dyDescent="0.3">
      <c r="A5723" t="s">
        <v>10166</v>
      </c>
      <c r="B5723" s="4">
        <v>45670</v>
      </c>
      <c r="C5723" t="s">
        <v>431</v>
      </c>
      <c r="D5723" t="s">
        <v>432</v>
      </c>
      <c r="E5723" t="s">
        <v>204</v>
      </c>
      <c r="F5723" t="s">
        <v>205</v>
      </c>
      <c r="G5723" t="s">
        <v>206</v>
      </c>
      <c r="H5723" t="s">
        <v>8575</v>
      </c>
      <c r="I5723" t="s">
        <v>10161</v>
      </c>
      <c r="J5723" s="4">
        <v>32908</v>
      </c>
    </row>
    <row r="5724" spans="1:10" x14ac:dyDescent="0.3">
      <c r="A5724" t="s">
        <v>10167</v>
      </c>
      <c r="B5724" s="4">
        <v>45670</v>
      </c>
      <c r="C5724" t="s">
        <v>258</v>
      </c>
      <c r="D5724" t="s">
        <v>8615</v>
      </c>
      <c r="E5724" t="s">
        <v>204</v>
      </c>
      <c r="F5724" t="s">
        <v>205</v>
      </c>
      <c r="G5724" t="s">
        <v>206</v>
      </c>
      <c r="H5724" t="s">
        <v>8575</v>
      </c>
      <c r="I5724" t="s">
        <v>10161</v>
      </c>
      <c r="J5724" s="4">
        <v>32908</v>
      </c>
    </row>
    <row r="5725" spans="1:10" x14ac:dyDescent="0.3">
      <c r="A5725" t="s">
        <v>10168</v>
      </c>
      <c r="B5725" s="4">
        <v>45670</v>
      </c>
      <c r="C5725" t="s">
        <v>71</v>
      </c>
      <c r="D5725" t="s">
        <v>7263</v>
      </c>
      <c r="E5725" t="s">
        <v>204</v>
      </c>
      <c r="F5725" t="s">
        <v>205</v>
      </c>
      <c r="G5725" t="s">
        <v>206</v>
      </c>
      <c r="H5725" t="s">
        <v>8575</v>
      </c>
      <c r="I5725" t="s">
        <v>10161</v>
      </c>
      <c r="J5725" s="4">
        <v>32908</v>
      </c>
    </row>
    <row r="5726" spans="1:10" x14ac:dyDescent="0.3">
      <c r="A5726" t="s">
        <v>10169</v>
      </c>
      <c r="B5726" s="4">
        <v>45670</v>
      </c>
      <c r="C5726" t="s">
        <v>10170</v>
      </c>
      <c r="D5726" t="s">
        <v>10171</v>
      </c>
      <c r="E5726" t="s">
        <v>10163</v>
      </c>
      <c r="F5726" t="s">
        <v>10164</v>
      </c>
      <c r="G5726" t="s">
        <v>10165</v>
      </c>
      <c r="H5726" t="s">
        <v>8575</v>
      </c>
      <c r="I5726" t="s">
        <v>8864</v>
      </c>
      <c r="J5726" s="4">
        <v>21033</v>
      </c>
    </row>
    <row r="5727" spans="1:10" x14ac:dyDescent="0.3">
      <c r="A5727" t="s">
        <v>10172</v>
      </c>
      <c r="B5727" s="4">
        <v>45670</v>
      </c>
      <c r="C5727" t="s">
        <v>3744</v>
      </c>
      <c r="D5727" t="s">
        <v>3745</v>
      </c>
      <c r="E5727" t="s">
        <v>204</v>
      </c>
      <c r="F5727" t="s">
        <v>205</v>
      </c>
      <c r="G5727" t="s">
        <v>206</v>
      </c>
      <c r="H5727" t="s">
        <v>8575</v>
      </c>
      <c r="I5727" t="s">
        <v>10173</v>
      </c>
      <c r="J5727" s="4">
        <v>24008</v>
      </c>
    </row>
    <row r="5728" spans="1:10" x14ac:dyDescent="0.3">
      <c r="A5728" t="s">
        <v>10174</v>
      </c>
      <c r="B5728" s="4">
        <v>45670</v>
      </c>
      <c r="C5728" t="s">
        <v>1126</v>
      </c>
      <c r="D5728" t="s">
        <v>7736</v>
      </c>
      <c r="E5728" t="s">
        <v>204</v>
      </c>
      <c r="F5728" t="s">
        <v>205</v>
      </c>
      <c r="G5728" t="s">
        <v>206</v>
      </c>
      <c r="H5728" t="s">
        <v>8575</v>
      </c>
      <c r="I5728" t="s">
        <v>10173</v>
      </c>
      <c r="J5728" s="4">
        <v>24008</v>
      </c>
    </row>
    <row r="5729" spans="1:10" x14ac:dyDescent="0.3">
      <c r="A5729" t="s">
        <v>10175</v>
      </c>
      <c r="B5729" s="4">
        <v>45670</v>
      </c>
      <c r="C5729" t="s">
        <v>656</v>
      </c>
      <c r="D5729" t="s">
        <v>8691</v>
      </c>
      <c r="E5729" t="s">
        <v>204</v>
      </c>
      <c r="F5729" t="s">
        <v>205</v>
      </c>
      <c r="G5729" t="s">
        <v>206</v>
      </c>
      <c r="H5729" t="s">
        <v>8575</v>
      </c>
      <c r="I5729" t="s">
        <v>10173</v>
      </c>
      <c r="J5729" s="4">
        <v>24008</v>
      </c>
    </row>
    <row r="5730" spans="1:10" x14ac:dyDescent="0.3">
      <c r="A5730" t="s">
        <v>10176</v>
      </c>
      <c r="B5730" s="4">
        <v>45670</v>
      </c>
      <c r="C5730" t="s">
        <v>1102</v>
      </c>
      <c r="D5730" t="s">
        <v>1103</v>
      </c>
      <c r="E5730" t="s">
        <v>204</v>
      </c>
      <c r="F5730" t="s">
        <v>205</v>
      </c>
      <c r="G5730" t="s">
        <v>206</v>
      </c>
      <c r="H5730" t="s">
        <v>8575</v>
      </c>
      <c r="I5730" t="s">
        <v>10173</v>
      </c>
      <c r="J5730" s="4">
        <v>24008</v>
      </c>
    </row>
    <row r="5731" spans="1:10" x14ac:dyDescent="0.3">
      <c r="A5731" t="s">
        <v>10177</v>
      </c>
      <c r="B5731" s="4">
        <v>45671</v>
      </c>
      <c r="C5731" t="s">
        <v>10178</v>
      </c>
      <c r="D5731" t="s">
        <v>10179</v>
      </c>
      <c r="E5731" t="s">
        <v>9933</v>
      </c>
      <c r="F5731" t="s">
        <v>9934</v>
      </c>
      <c r="G5731" t="s">
        <v>9935</v>
      </c>
      <c r="H5731" t="s">
        <v>8575</v>
      </c>
      <c r="I5731" t="s">
        <v>8711</v>
      </c>
      <c r="J5731" s="4">
        <v>26036</v>
      </c>
    </row>
    <row r="5732" spans="1:10" x14ac:dyDescent="0.3">
      <c r="A5732" t="s">
        <v>10180</v>
      </c>
      <c r="B5732" s="4">
        <v>45671</v>
      </c>
      <c r="C5732" t="s">
        <v>88</v>
      </c>
      <c r="D5732" t="s">
        <v>89</v>
      </c>
      <c r="E5732" t="s">
        <v>77</v>
      </c>
      <c r="F5732" t="s">
        <v>78</v>
      </c>
      <c r="G5732" t="s">
        <v>79</v>
      </c>
      <c r="H5732" t="s">
        <v>8575</v>
      </c>
      <c r="I5732" t="s">
        <v>8696</v>
      </c>
      <c r="J5732" s="4">
        <v>24587</v>
      </c>
    </row>
    <row r="5733" spans="1:10" x14ac:dyDescent="0.3">
      <c r="A5733" t="s">
        <v>10181</v>
      </c>
      <c r="B5733" s="4">
        <v>45671</v>
      </c>
      <c r="C5733" t="s">
        <v>990</v>
      </c>
      <c r="D5733" t="s">
        <v>9942</v>
      </c>
      <c r="E5733" t="s">
        <v>204</v>
      </c>
      <c r="F5733" t="s">
        <v>205</v>
      </c>
      <c r="G5733" t="s">
        <v>206</v>
      </c>
      <c r="H5733" t="s">
        <v>8575</v>
      </c>
      <c r="I5733" t="s">
        <v>10182</v>
      </c>
      <c r="J5733" s="4">
        <v>20793</v>
      </c>
    </row>
    <row r="5734" spans="1:10" x14ac:dyDescent="0.3">
      <c r="A5734" t="s">
        <v>10183</v>
      </c>
      <c r="B5734" s="4">
        <v>45671</v>
      </c>
      <c r="C5734" t="s">
        <v>10184</v>
      </c>
      <c r="D5734" t="s">
        <v>10185</v>
      </c>
      <c r="E5734" t="s">
        <v>204</v>
      </c>
      <c r="F5734" t="s">
        <v>205</v>
      </c>
      <c r="G5734" t="s">
        <v>206</v>
      </c>
      <c r="H5734" t="s">
        <v>8575</v>
      </c>
      <c r="I5734" t="s">
        <v>10182</v>
      </c>
      <c r="J5734" s="4">
        <v>20793</v>
      </c>
    </row>
    <row r="5735" spans="1:10" x14ac:dyDescent="0.3">
      <c r="A5735" t="s">
        <v>10186</v>
      </c>
      <c r="B5735" s="4">
        <v>45671</v>
      </c>
      <c r="C5735" t="s">
        <v>574</v>
      </c>
      <c r="D5735" t="s">
        <v>1164</v>
      </c>
      <c r="E5735" t="s">
        <v>204</v>
      </c>
      <c r="F5735" t="s">
        <v>205</v>
      </c>
      <c r="G5735" t="s">
        <v>206</v>
      </c>
      <c r="H5735" t="s">
        <v>8575</v>
      </c>
      <c r="I5735" t="s">
        <v>10182</v>
      </c>
      <c r="J5735" s="4">
        <v>20793</v>
      </c>
    </row>
    <row r="5736" spans="1:10" x14ac:dyDescent="0.3">
      <c r="A5736" t="s">
        <v>10187</v>
      </c>
      <c r="B5736" s="4">
        <v>45671</v>
      </c>
      <c r="C5736" t="s">
        <v>276</v>
      </c>
      <c r="D5736" t="s">
        <v>277</v>
      </c>
      <c r="E5736" t="s">
        <v>204</v>
      </c>
      <c r="F5736" t="s">
        <v>205</v>
      </c>
      <c r="G5736" t="s">
        <v>206</v>
      </c>
      <c r="H5736" t="s">
        <v>8575</v>
      </c>
      <c r="I5736" t="s">
        <v>9448</v>
      </c>
      <c r="J5736" s="4">
        <v>32411</v>
      </c>
    </row>
    <row r="5737" spans="1:10" x14ac:dyDescent="0.3">
      <c r="A5737" t="s">
        <v>10188</v>
      </c>
      <c r="B5737" s="4">
        <v>45671</v>
      </c>
      <c r="C5737" t="s">
        <v>105</v>
      </c>
      <c r="D5737" t="s">
        <v>106</v>
      </c>
      <c r="E5737" t="s">
        <v>204</v>
      </c>
      <c r="F5737" t="s">
        <v>205</v>
      </c>
      <c r="G5737" t="s">
        <v>206</v>
      </c>
      <c r="H5737" t="s">
        <v>8575</v>
      </c>
      <c r="I5737" t="s">
        <v>10189</v>
      </c>
      <c r="J5737" s="4">
        <v>20741</v>
      </c>
    </row>
    <row r="5738" spans="1:10" x14ac:dyDescent="0.3">
      <c r="A5738" t="s">
        <v>10190</v>
      </c>
      <c r="B5738" s="4">
        <v>45671</v>
      </c>
      <c r="C5738" t="s">
        <v>5148</v>
      </c>
      <c r="D5738" t="s">
        <v>5149</v>
      </c>
      <c r="E5738" t="s">
        <v>204</v>
      </c>
      <c r="F5738" t="s">
        <v>205</v>
      </c>
      <c r="G5738" t="s">
        <v>206</v>
      </c>
      <c r="H5738" t="s">
        <v>8575</v>
      </c>
      <c r="I5738" t="s">
        <v>10189</v>
      </c>
      <c r="J5738" s="4">
        <v>20741</v>
      </c>
    </row>
    <row r="5739" spans="1:10" x14ac:dyDescent="0.3">
      <c r="A5739" t="s">
        <v>10191</v>
      </c>
      <c r="B5739" s="4">
        <v>45671</v>
      </c>
      <c r="C5739" t="s">
        <v>9870</v>
      </c>
      <c r="D5739" t="s">
        <v>9871</v>
      </c>
      <c r="E5739" t="s">
        <v>204</v>
      </c>
      <c r="F5739" t="s">
        <v>205</v>
      </c>
      <c r="G5739" t="s">
        <v>206</v>
      </c>
      <c r="H5739" t="s">
        <v>8575</v>
      </c>
      <c r="I5739" t="s">
        <v>10182</v>
      </c>
      <c r="J5739" s="4">
        <v>20793</v>
      </c>
    </row>
    <row r="5740" spans="1:10" x14ac:dyDescent="0.3">
      <c r="A5740" t="s">
        <v>10192</v>
      </c>
      <c r="B5740" s="4">
        <v>45671</v>
      </c>
      <c r="C5740" t="s">
        <v>8702</v>
      </c>
      <c r="D5740" t="s">
        <v>8703</v>
      </c>
      <c r="E5740" t="s">
        <v>204</v>
      </c>
      <c r="F5740" t="s">
        <v>205</v>
      </c>
      <c r="G5740" t="s">
        <v>206</v>
      </c>
      <c r="H5740" t="s">
        <v>8575</v>
      </c>
      <c r="I5740" t="s">
        <v>10193</v>
      </c>
      <c r="J5740" s="4">
        <v>28472</v>
      </c>
    </row>
    <row r="5741" spans="1:10" x14ac:dyDescent="0.3">
      <c r="A5741" t="s">
        <v>10194</v>
      </c>
      <c r="B5741" s="4">
        <v>45671</v>
      </c>
      <c r="C5741" t="s">
        <v>258</v>
      </c>
      <c r="D5741" t="s">
        <v>8615</v>
      </c>
      <c r="E5741" t="s">
        <v>204</v>
      </c>
      <c r="F5741" t="s">
        <v>205</v>
      </c>
      <c r="G5741" t="s">
        <v>206</v>
      </c>
      <c r="H5741" t="s">
        <v>8575</v>
      </c>
      <c r="I5741" t="s">
        <v>10193</v>
      </c>
      <c r="J5741" s="4">
        <v>28472</v>
      </c>
    </row>
    <row r="5742" spans="1:10" x14ac:dyDescent="0.3">
      <c r="A5742" t="s">
        <v>10195</v>
      </c>
      <c r="B5742" s="4">
        <v>45671</v>
      </c>
      <c r="C5742" t="s">
        <v>422</v>
      </c>
      <c r="D5742" t="s">
        <v>9330</v>
      </c>
      <c r="E5742" t="s">
        <v>204</v>
      </c>
      <c r="F5742" t="s">
        <v>205</v>
      </c>
      <c r="G5742" t="s">
        <v>206</v>
      </c>
      <c r="H5742" t="s">
        <v>8575</v>
      </c>
      <c r="I5742" t="s">
        <v>10193</v>
      </c>
      <c r="J5742" s="4">
        <v>28472</v>
      </c>
    </row>
    <row r="5743" spans="1:10" x14ac:dyDescent="0.3">
      <c r="A5743" t="s">
        <v>10196</v>
      </c>
      <c r="B5743" s="4">
        <v>45671</v>
      </c>
      <c r="C5743" t="s">
        <v>2110</v>
      </c>
      <c r="D5743" t="s">
        <v>9328</v>
      </c>
      <c r="E5743" t="s">
        <v>204</v>
      </c>
      <c r="F5743" t="s">
        <v>205</v>
      </c>
      <c r="G5743" t="s">
        <v>206</v>
      </c>
      <c r="H5743" t="s">
        <v>8575</v>
      </c>
      <c r="I5743" t="s">
        <v>10193</v>
      </c>
      <c r="J5743" s="4">
        <v>28472</v>
      </c>
    </row>
    <row r="5744" spans="1:10" x14ac:dyDescent="0.3">
      <c r="A5744" t="s">
        <v>10197</v>
      </c>
      <c r="B5744" s="4">
        <v>45671</v>
      </c>
      <c r="C5744" t="s">
        <v>1126</v>
      </c>
      <c r="D5744" t="s">
        <v>7736</v>
      </c>
      <c r="E5744" t="s">
        <v>51</v>
      </c>
      <c r="F5744" t="s">
        <v>52</v>
      </c>
      <c r="G5744" t="s">
        <v>53</v>
      </c>
      <c r="H5744" t="s">
        <v>8575</v>
      </c>
      <c r="I5744" t="s">
        <v>10198</v>
      </c>
      <c r="J5744" s="4">
        <v>29672</v>
      </c>
    </row>
    <row r="5745" spans="1:10" x14ac:dyDescent="0.3">
      <c r="A5745" t="s">
        <v>10199</v>
      </c>
      <c r="B5745" s="4">
        <v>45671</v>
      </c>
      <c r="C5745" t="s">
        <v>4300</v>
      </c>
      <c r="D5745" t="s">
        <v>4301</v>
      </c>
      <c r="E5745" t="s">
        <v>51</v>
      </c>
      <c r="F5745" t="s">
        <v>52</v>
      </c>
      <c r="G5745" t="s">
        <v>53</v>
      </c>
      <c r="H5745" t="s">
        <v>8575</v>
      </c>
      <c r="I5745" t="s">
        <v>9528</v>
      </c>
      <c r="J5745" s="4">
        <v>21896</v>
      </c>
    </row>
    <row r="5746" spans="1:10" x14ac:dyDescent="0.3">
      <c r="A5746" t="s">
        <v>10200</v>
      </c>
      <c r="B5746" s="4">
        <v>45671</v>
      </c>
      <c r="C5746" t="s">
        <v>109</v>
      </c>
      <c r="D5746" t="s">
        <v>6710</v>
      </c>
      <c r="E5746" t="s">
        <v>204</v>
      </c>
      <c r="F5746" t="s">
        <v>205</v>
      </c>
      <c r="G5746" t="s">
        <v>206</v>
      </c>
      <c r="H5746" t="s">
        <v>8575</v>
      </c>
      <c r="I5746" t="s">
        <v>10193</v>
      </c>
      <c r="J5746" s="4">
        <v>28472</v>
      </c>
    </row>
    <row r="5747" spans="1:10" x14ac:dyDescent="0.3">
      <c r="A5747" t="s">
        <v>10201</v>
      </c>
      <c r="B5747" s="4">
        <v>45671</v>
      </c>
      <c r="C5747" t="s">
        <v>1326</v>
      </c>
      <c r="D5747" t="s">
        <v>8758</v>
      </c>
      <c r="E5747" t="s">
        <v>204</v>
      </c>
      <c r="F5747" t="s">
        <v>205</v>
      </c>
      <c r="G5747" t="s">
        <v>206</v>
      </c>
      <c r="H5747" t="s">
        <v>8575</v>
      </c>
      <c r="I5747" t="s">
        <v>10193</v>
      </c>
      <c r="J5747" s="4">
        <v>28472</v>
      </c>
    </row>
    <row r="5748" spans="1:10" x14ac:dyDescent="0.3">
      <c r="A5748" t="s">
        <v>10202</v>
      </c>
      <c r="B5748" s="4">
        <v>45671</v>
      </c>
      <c r="C5748" t="s">
        <v>987</v>
      </c>
      <c r="D5748" t="s">
        <v>988</v>
      </c>
      <c r="E5748" t="s">
        <v>204</v>
      </c>
      <c r="F5748" t="s">
        <v>205</v>
      </c>
      <c r="G5748" t="s">
        <v>206</v>
      </c>
      <c r="H5748" t="s">
        <v>8575</v>
      </c>
      <c r="I5748" t="s">
        <v>10173</v>
      </c>
      <c r="J5748" s="4">
        <v>24008</v>
      </c>
    </row>
    <row r="5749" spans="1:10" x14ac:dyDescent="0.3">
      <c r="A5749" t="s">
        <v>10203</v>
      </c>
      <c r="B5749" s="4">
        <v>45671</v>
      </c>
      <c r="C5749" t="s">
        <v>2092</v>
      </c>
      <c r="D5749" t="s">
        <v>2093</v>
      </c>
      <c r="E5749" t="s">
        <v>204</v>
      </c>
      <c r="F5749" t="s">
        <v>205</v>
      </c>
      <c r="G5749" t="s">
        <v>206</v>
      </c>
      <c r="H5749" t="s">
        <v>8575</v>
      </c>
      <c r="I5749" t="s">
        <v>8583</v>
      </c>
      <c r="J5749" s="4">
        <v>20317</v>
      </c>
    </row>
    <row r="5750" spans="1:10" x14ac:dyDescent="0.3">
      <c r="A5750" t="s">
        <v>10204</v>
      </c>
      <c r="B5750" s="4">
        <v>45671</v>
      </c>
      <c r="C5750" t="s">
        <v>56</v>
      </c>
      <c r="D5750" t="s">
        <v>57</v>
      </c>
      <c r="E5750" t="s">
        <v>39</v>
      </c>
      <c r="F5750" t="s">
        <v>40</v>
      </c>
      <c r="G5750" t="s">
        <v>41</v>
      </c>
      <c r="H5750" t="s">
        <v>8575</v>
      </c>
      <c r="I5750" t="s">
        <v>10205</v>
      </c>
      <c r="J5750" s="4">
        <v>20168</v>
      </c>
    </row>
    <row r="5751" spans="1:10" x14ac:dyDescent="0.3">
      <c r="A5751" t="s">
        <v>10206</v>
      </c>
      <c r="B5751" s="4">
        <v>45671</v>
      </c>
      <c r="C5751" t="s">
        <v>282</v>
      </c>
      <c r="D5751" t="s">
        <v>283</v>
      </c>
      <c r="E5751" t="s">
        <v>204</v>
      </c>
      <c r="F5751" t="s">
        <v>205</v>
      </c>
      <c r="G5751" t="s">
        <v>206</v>
      </c>
      <c r="H5751" t="s">
        <v>8575</v>
      </c>
      <c r="I5751" t="s">
        <v>5495</v>
      </c>
      <c r="J5751" s="4">
        <v>24601</v>
      </c>
    </row>
    <row r="5752" spans="1:10" x14ac:dyDescent="0.3">
      <c r="A5752" t="s">
        <v>10207</v>
      </c>
      <c r="B5752" s="4">
        <v>45671</v>
      </c>
      <c r="C5752" t="s">
        <v>774</v>
      </c>
      <c r="D5752" t="s">
        <v>1857</v>
      </c>
      <c r="E5752" t="s">
        <v>204</v>
      </c>
      <c r="F5752" t="s">
        <v>205</v>
      </c>
      <c r="G5752" t="s">
        <v>206</v>
      </c>
      <c r="H5752" t="s">
        <v>8575</v>
      </c>
      <c r="I5752" t="s">
        <v>10208</v>
      </c>
      <c r="J5752" s="4">
        <v>25475</v>
      </c>
    </row>
    <row r="5753" spans="1:10" x14ac:dyDescent="0.3">
      <c r="A5753" t="s">
        <v>10209</v>
      </c>
      <c r="B5753" s="4">
        <v>45671</v>
      </c>
      <c r="C5753" t="s">
        <v>899</v>
      </c>
      <c r="D5753" t="s">
        <v>900</v>
      </c>
      <c r="E5753" t="s">
        <v>2085</v>
      </c>
      <c r="F5753" t="s">
        <v>2086</v>
      </c>
      <c r="G5753" t="s">
        <v>1581</v>
      </c>
      <c r="H5753" t="s">
        <v>8575</v>
      </c>
      <c r="I5753" t="s">
        <v>10210</v>
      </c>
      <c r="J5753" s="4">
        <v>27032</v>
      </c>
    </row>
    <row r="5754" spans="1:10" x14ac:dyDescent="0.3">
      <c r="A5754" t="s">
        <v>10211</v>
      </c>
      <c r="B5754" s="4">
        <v>45671</v>
      </c>
      <c r="C5754" t="s">
        <v>258</v>
      </c>
      <c r="D5754" t="s">
        <v>8615</v>
      </c>
      <c r="E5754" t="s">
        <v>204</v>
      </c>
      <c r="F5754" t="s">
        <v>205</v>
      </c>
      <c r="G5754" t="s">
        <v>206</v>
      </c>
      <c r="H5754" t="s">
        <v>8575</v>
      </c>
      <c r="I5754" t="s">
        <v>10212</v>
      </c>
      <c r="J5754" s="4">
        <v>23000</v>
      </c>
    </row>
    <row r="5755" spans="1:10" x14ac:dyDescent="0.3">
      <c r="A5755" t="s">
        <v>10213</v>
      </c>
      <c r="B5755" s="4">
        <v>45671</v>
      </c>
      <c r="C5755" t="s">
        <v>1751</v>
      </c>
      <c r="D5755" t="s">
        <v>10214</v>
      </c>
      <c r="E5755" t="s">
        <v>1747</v>
      </c>
      <c r="F5755" t="s">
        <v>1748</v>
      </c>
      <c r="G5755" t="s">
        <v>1749</v>
      </c>
      <c r="H5755" t="s">
        <v>8575</v>
      </c>
      <c r="I5755" t="s">
        <v>10215</v>
      </c>
      <c r="J5755" s="4">
        <v>40747</v>
      </c>
    </row>
    <row r="5756" spans="1:10" x14ac:dyDescent="0.3">
      <c r="A5756" t="s">
        <v>10216</v>
      </c>
      <c r="B5756" s="4">
        <v>45671</v>
      </c>
      <c r="C5756" t="s">
        <v>3090</v>
      </c>
      <c r="D5756" t="s">
        <v>3091</v>
      </c>
      <c r="E5756" t="s">
        <v>2085</v>
      </c>
      <c r="F5756" t="s">
        <v>2086</v>
      </c>
      <c r="G5756" t="s">
        <v>1581</v>
      </c>
      <c r="H5756" t="s">
        <v>8575</v>
      </c>
      <c r="I5756" t="s">
        <v>9654</v>
      </c>
      <c r="J5756" s="4">
        <v>31924</v>
      </c>
    </row>
    <row r="5757" spans="1:10" x14ac:dyDescent="0.3">
      <c r="A5757" t="s">
        <v>10217</v>
      </c>
      <c r="B5757" s="4">
        <v>45671</v>
      </c>
      <c r="C5757" t="s">
        <v>3127</v>
      </c>
      <c r="D5757" t="s">
        <v>3128</v>
      </c>
      <c r="E5757" t="s">
        <v>204</v>
      </c>
      <c r="F5757" t="s">
        <v>205</v>
      </c>
      <c r="G5757" t="s">
        <v>206</v>
      </c>
      <c r="H5757" t="s">
        <v>8575</v>
      </c>
      <c r="I5757" t="s">
        <v>9171</v>
      </c>
      <c r="J5757" s="4">
        <v>21553</v>
      </c>
    </row>
    <row r="5758" spans="1:10" x14ac:dyDescent="0.3">
      <c r="A5758" t="s">
        <v>10218</v>
      </c>
      <c r="B5758" s="4">
        <v>45671</v>
      </c>
      <c r="C5758" t="s">
        <v>75</v>
      </c>
      <c r="D5758" t="s">
        <v>6706</v>
      </c>
      <c r="E5758" t="s">
        <v>2085</v>
      </c>
      <c r="F5758" t="s">
        <v>2086</v>
      </c>
      <c r="G5758" t="s">
        <v>1581</v>
      </c>
      <c r="H5758" t="s">
        <v>8575</v>
      </c>
      <c r="I5758" t="s">
        <v>10219</v>
      </c>
      <c r="J5758" s="4">
        <v>23581</v>
      </c>
    </row>
    <row r="5759" spans="1:10" x14ac:dyDescent="0.3">
      <c r="A5759" t="s">
        <v>10220</v>
      </c>
      <c r="B5759" s="4">
        <v>45671</v>
      </c>
      <c r="C5759" t="s">
        <v>37</v>
      </c>
      <c r="D5759" t="s">
        <v>38</v>
      </c>
      <c r="E5759" t="s">
        <v>204</v>
      </c>
      <c r="F5759" t="s">
        <v>205</v>
      </c>
      <c r="G5759" t="s">
        <v>206</v>
      </c>
      <c r="H5759" t="s">
        <v>8575</v>
      </c>
      <c r="I5759" t="s">
        <v>9171</v>
      </c>
      <c r="J5759" s="4">
        <v>21553</v>
      </c>
    </row>
    <row r="5760" spans="1:10" x14ac:dyDescent="0.3">
      <c r="A5760" t="s">
        <v>10221</v>
      </c>
      <c r="B5760" s="4">
        <v>45671</v>
      </c>
      <c r="C5760" t="s">
        <v>9542</v>
      </c>
      <c r="D5760" t="s">
        <v>9543</v>
      </c>
      <c r="E5760" t="s">
        <v>204</v>
      </c>
      <c r="F5760" t="s">
        <v>205</v>
      </c>
      <c r="G5760" t="s">
        <v>206</v>
      </c>
      <c r="H5760" t="s">
        <v>8575</v>
      </c>
      <c r="I5760" t="s">
        <v>10222</v>
      </c>
      <c r="J5760" s="4">
        <v>22370</v>
      </c>
    </row>
    <row r="5761" spans="1:10" x14ac:dyDescent="0.3">
      <c r="A5761" t="s">
        <v>10223</v>
      </c>
      <c r="B5761" s="4">
        <v>45671</v>
      </c>
      <c r="C5761" t="s">
        <v>71</v>
      </c>
      <c r="D5761" t="s">
        <v>7263</v>
      </c>
      <c r="E5761" t="s">
        <v>204</v>
      </c>
      <c r="F5761" t="s">
        <v>205</v>
      </c>
      <c r="G5761" t="s">
        <v>206</v>
      </c>
      <c r="H5761" t="s">
        <v>8575</v>
      </c>
      <c r="I5761" t="s">
        <v>10222</v>
      </c>
      <c r="J5761" s="4">
        <v>22370</v>
      </c>
    </row>
    <row r="5762" spans="1:10" x14ac:dyDescent="0.3">
      <c r="A5762" t="s">
        <v>10224</v>
      </c>
      <c r="B5762" s="4">
        <v>45671</v>
      </c>
      <c r="C5762" t="s">
        <v>1359</v>
      </c>
      <c r="D5762" t="s">
        <v>1360</v>
      </c>
      <c r="E5762" t="s">
        <v>204</v>
      </c>
      <c r="F5762" t="s">
        <v>205</v>
      </c>
      <c r="G5762" t="s">
        <v>206</v>
      </c>
      <c r="H5762" t="s">
        <v>8575</v>
      </c>
      <c r="I5762" t="s">
        <v>10222</v>
      </c>
      <c r="J5762" s="4">
        <v>22370</v>
      </c>
    </row>
    <row r="5763" spans="1:10" x14ac:dyDescent="0.3">
      <c r="A5763" t="s">
        <v>10225</v>
      </c>
      <c r="B5763" s="4">
        <v>45671</v>
      </c>
      <c r="C5763" t="s">
        <v>10226</v>
      </c>
      <c r="D5763" t="s">
        <v>10227</v>
      </c>
      <c r="E5763" t="s">
        <v>2085</v>
      </c>
      <c r="F5763" t="s">
        <v>2086</v>
      </c>
      <c r="G5763" t="s">
        <v>1581</v>
      </c>
      <c r="H5763" t="s">
        <v>8575</v>
      </c>
      <c r="I5763" t="s">
        <v>10228</v>
      </c>
      <c r="J5763" s="4">
        <v>29351</v>
      </c>
    </row>
    <row r="5764" spans="1:10" x14ac:dyDescent="0.3">
      <c r="A5764" t="s">
        <v>10229</v>
      </c>
      <c r="B5764" s="4">
        <v>45671</v>
      </c>
      <c r="C5764" t="s">
        <v>8740</v>
      </c>
      <c r="D5764" t="s">
        <v>8741</v>
      </c>
      <c r="E5764" t="s">
        <v>1579</v>
      </c>
      <c r="F5764" t="s">
        <v>1580</v>
      </c>
      <c r="G5764" t="s">
        <v>1581</v>
      </c>
      <c r="H5764" t="s">
        <v>8575</v>
      </c>
      <c r="I5764" t="s">
        <v>3214</v>
      </c>
      <c r="J5764" s="4">
        <v>33215</v>
      </c>
    </row>
    <row r="5765" spans="1:10" x14ac:dyDescent="0.3">
      <c r="A5765" t="s">
        <v>10230</v>
      </c>
      <c r="B5765" s="4">
        <v>45671</v>
      </c>
      <c r="C5765" t="s">
        <v>10231</v>
      </c>
      <c r="D5765" t="s">
        <v>10232</v>
      </c>
      <c r="E5765" t="s">
        <v>1747</v>
      </c>
      <c r="F5765" t="s">
        <v>1748</v>
      </c>
      <c r="G5765" t="s">
        <v>1749</v>
      </c>
      <c r="H5765" t="s">
        <v>8575</v>
      </c>
      <c r="I5765" t="s">
        <v>8696</v>
      </c>
      <c r="J5765" s="4">
        <v>24587</v>
      </c>
    </row>
    <row r="5766" spans="1:10" x14ac:dyDescent="0.3">
      <c r="A5766" t="s">
        <v>10233</v>
      </c>
      <c r="B5766" s="4">
        <v>45671</v>
      </c>
      <c r="C5766" t="s">
        <v>1567</v>
      </c>
      <c r="D5766" t="s">
        <v>2978</v>
      </c>
      <c r="E5766" t="s">
        <v>77</v>
      </c>
      <c r="F5766" t="s">
        <v>78</v>
      </c>
      <c r="G5766" t="s">
        <v>79</v>
      </c>
      <c r="H5766" t="s">
        <v>8575</v>
      </c>
      <c r="I5766" t="s">
        <v>10234</v>
      </c>
      <c r="J5766" s="4">
        <v>35684</v>
      </c>
    </row>
    <row r="5767" spans="1:10" x14ac:dyDescent="0.3">
      <c r="A5767" t="s">
        <v>10235</v>
      </c>
      <c r="B5767" s="4">
        <v>45671</v>
      </c>
      <c r="C5767" t="s">
        <v>367</v>
      </c>
      <c r="D5767" t="s">
        <v>9623</v>
      </c>
      <c r="E5767" t="s">
        <v>204</v>
      </c>
      <c r="F5767" t="s">
        <v>205</v>
      </c>
      <c r="G5767" t="s">
        <v>206</v>
      </c>
      <c r="H5767" t="s">
        <v>8575</v>
      </c>
      <c r="I5767" t="s">
        <v>10236</v>
      </c>
      <c r="J5767" s="4">
        <v>22460</v>
      </c>
    </row>
    <row r="5768" spans="1:10" x14ac:dyDescent="0.3">
      <c r="A5768" t="s">
        <v>10237</v>
      </c>
      <c r="B5768" s="4">
        <v>45671</v>
      </c>
      <c r="C5768" t="s">
        <v>147</v>
      </c>
      <c r="D5768" t="s">
        <v>148</v>
      </c>
      <c r="E5768" t="s">
        <v>204</v>
      </c>
      <c r="F5768" t="s">
        <v>205</v>
      </c>
      <c r="G5768" t="s">
        <v>206</v>
      </c>
      <c r="H5768" t="s">
        <v>8575</v>
      </c>
      <c r="I5768" t="s">
        <v>10236</v>
      </c>
      <c r="J5768" s="4">
        <v>22460</v>
      </c>
    </row>
    <row r="5769" spans="1:10" x14ac:dyDescent="0.3">
      <c r="A5769" t="s">
        <v>10238</v>
      </c>
      <c r="B5769" s="4">
        <v>45671</v>
      </c>
      <c r="C5769" t="s">
        <v>739</v>
      </c>
      <c r="D5769" t="s">
        <v>740</v>
      </c>
      <c r="E5769" t="s">
        <v>204</v>
      </c>
      <c r="F5769" t="s">
        <v>205</v>
      </c>
      <c r="G5769" t="s">
        <v>206</v>
      </c>
      <c r="H5769" t="s">
        <v>8575</v>
      </c>
      <c r="I5769" t="s">
        <v>10236</v>
      </c>
      <c r="J5769" s="4">
        <v>22460</v>
      </c>
    </row>
    <row r="5770" spans="1:10" x14ac:dyDescent="0.3">
      <c r="A5770" t="s">
        <v>10239</v>
      </c>
      <c r="B5770" s="4">
        <v>45671</v>
      </c>
      <c r="C5770" t="s">
        <v>2145</v>
      </c>
      <c r="D5770" t="s">
        <v>2146</v>
      </c>
      <c r="E5770" t="s">
        <v>204</v>
      </c>
      <c r="F5770" t="s">
        <v>205</v>
      </c>
      <c r="G5770" t="s">
        <v>206</v>
      </c>
      <c r="H5770" t="s">
        <v>8575</v>
      </c>
      <c r="I5770" t="s">
        <v>10236</v>
      </c>
      <c r="J5770" s="4">
        <v>22460</v>
      </c>
    </row>
    <row r="5771" spans="1:10" x14ac:dyDescent="0.3">
      <c r="A5771" t="s">
        <v>10240</v>
      </c>
      <c r="B5771" s="4">
        <v>45671</v>
      </c>
      <c r="C5771" t="s">
        <v>10241</v>
      </c>
      <c r="D5771" t="s">
        <v>10242</v>
      </c>
      <c r="E5771" t="s">
        <v>1747</v>
      </c>
      <c r="F5771" t="s">
        <v>1748</v>
      </c>
      <c r="G5771" t="s">
        <v>2108</v>
      </c>
      <c r="H5771" t="s">
        <v>8575</v>
      </c>
      <c r="I5771" t="s">
        <v>10215</v>
      </c>
      <c r="J5771" s="4">
        <v>40747</v>
      </c>
    </row>
    <row r="5772" spans="1:10" x14ac:dyDescent="0.3">
      <c r="A5772" t="s">
        <v>10243</v>
      </c>
      <c r="B5772" s="4">
        <v>45671</v>
      </c>
      <c r="C5772" t="s">
        <v>574</v>
      </c>
      <c r="D5772" t="s">
        <v>1164</v>
      </c>
      <c r="E5772" t="s">
        <v>204</v>
      </c>
      <c r="F5772" t="s">
        <v>205</v>
      </c>
      <c r="G5772" t="s">
        <v>206</v>
      </c>
      <c r="H5772" t="s">
        <v>8575</v>
      </c>
      <c r="I5772" t="s">
        <v>10244</v>
      </c>
      <c r="J5772" s="4">
        <v>24858</v>
      </c>
    </row>
    <row r="5773" spans="1:10" x14ac:dyDescent="0.3">
      <c r="A5773" t="s">
        <v>10245</v>
      </c>
      <c r="B5773" s="4">
        <v>45671</v>
      </c>
      <c r="C5773" t="s">
        <v>3157</v>
      </c>
      <c r="D5773" t="s">
        <v>10246</v>
      </c>
      <c r="E5773" t="s">
        <v>1747</v>
      </c>
      <c r="F5773" t="s">
        <v>1748</v>
      </c>
      <c r="G5773" t="s">
        <v>1749</v>
      </c>
      <c r="H5773" t="s">
        <v>8575</v>
      </c>
      <c r="I5773" t="s">
        <v>10244</v>
      </c>
      <c r="J5773" s="4">
        <v>24858</v>
      </c>
    </row>
    <row r="5774" spans="1:10" x14ac:dyDescent="0.3">
      <c r="A5774" t="s">
        <v>10247</v>
      </c>
      <c r="B5774" s="4">
        <v>45671</v>
      </c>
      <c r="C5774" t="s">
        <v>10248</v>
      </c>
      <c r="D5774" t="s">
        <v>10249</v>
      </c>
      <c r="E5774" t="s">
        <v>204</v>
      </c>
      <c r="F5774" t="s">
        <v>205</v>
      </c>
      <c r="G5774" t="s">
        <v>206</v>
      </c>
      <c r="H5774" t="s">
        <v>8575</v>
      </c>
      <c r="I5774" t="s">
        <v>10244</v>
      </c>
      <c r="J5774" s="4">
        <v>24858</v>
      </c>
    </row>
    <row r="5775" spans="1:10" x14ac:dyDescent="0.3">
      <c r="A5775" t="s">
        <v>10250</v>
      </c>
      <c r="B5775" s="4">
        <v>45671</v>
      </c>
      <c r="C5775" t="s">
        <v>4724</v>
      </c>
      <c r="D5775" t="s">
        <v>4725</v>
      </c>
      <c r="E5775" t="s">
        <v>204</v>
      </c>
      <c r="F5775" t="s">
        <v>205</v>
      </c>
      <c r="G5775" t="s">
        <v>206</v>
      </c>
      <c r="H5775" t="s">
        <v>8575</v>
      </c>
      <c r="I5775" t="s">
        <v>10244</v>
      </c>
      <c r="J5775" s="4">
        <v>24858</v>
      </c>
    </row>
    <row r="5776" spans="1:10" x14ac:dyDescent="0.3">
      <c r="A5776" t="s">
        <v>10251</v>
      </c>
      <c r="B5776" s="4">
        <v>45671</v>
      </c>
      <c r="C5776" t="s">
        <v>477</v>
      </c>
      <c r="D5776" t="s">
        <v>478</v>
      </c>
      <c r="E5776" t="s">
        <v>204</v>
      </c>
      <c r="F5776" t="s">
        <v>205</v>
      </c>
      <c r="G5776" t="s">
        <v>206</v>
      </c>
      <c r="H5776" t="s">
        <v>8575</v>
      </c>
      <c r="I5776" t="s">
        <v>10244</v>
      </c>
      <c r="J5776" s="4">
        <v>24858</v>
      </c>
    </row>
    <row r="5777" spans="1:10" x14ac:dyDescent="0.3">
      <c r="A5777" t="s">
        <v>10252</v>
      </c>
      <c r="B5777" s="4">
        <v>45671</v>
      </c>
      <c r="C5777" t="s">
        <v>1350</v>
      </c>
      <c r="D5777" t="s">
        <v>9125</v>
      </c>
      <c r="E5777" t="s">
        <v>204</v>
      </c>
      <c r="F5777" t="s">
        <v>205</v>
      </c>
      <c r="G5777" t="s">
        <v>206</v>
      </c>
      <c r="H5777" t="s">
        <v>8575</v>
      </c>
      <c r="I5777" t="s">
        <v>10244</v>
      </c>
      <c r="J5777" s="4">
        <v>24858</v>
      </c>
    </row>
    <row r="5778" spans="1:10" x14ac:dyDescent="0.3">
      <c r="A5778" t="s">
        <v>10253</v>
      </c>
      <c r="B5778" s="4">
        <v>45671</v>
      </c>
      <c r="C5778" t="s">
        <v>5109</v>
      </c>
      <c r="D5778" t="s">
        <v>10254</v>
      </c>
      <c r="E5778" t="s">
        <v>204</v>
      </c>
      <c r="F5778" t="s">
        <v>205</v>
      </c>
      <c r="G5778" t="s">
        <v>206</v>
      </c>
      <c r="H5778" t="s">
        <v>8575</v>
      </c>
      <c r="I5778" t="s">
        <v>10244</v>
      </c>
      <c r="J5778" s="4">
        <v>24858</v>
      </c>
    </row>
    <row r="5779" spans="1:10" x14ac:dyDescent="0.3">
      <c r="A5779" t="s">
        <v>10255</v>
      </c>
      <c r="B5779" s="4">
        <v>45671</v>
      </c>
      <c r="C5779" t="s">
        <v>4300</v>
      </c>
      <c r="D5779" t="s">
        <v>9435</v>
      </c>
      <c r="E5779" t="s">
        <v>204</v>
      </c>
      <c r="F5779" t="s">
        <v>205</v>
      </c>
      <c r="G5779" t="s">
        <v>206</v>
      </c>
      <c r="H5779" t="s">
        <v>8575</v>
      </c>
      <c r="I5779" t="s">
        <v>10244</v>
      </c>
      <c r="J5779" s="4">
        <v>24858</v>
      </c>
    </row>
    <row r="5780" spans="1:10" x14ac:dyDescent="0.3">
      <c r="A5780" t="s">
        <v>10256</v>
      </c>
      <c r="B5780" s="4">
        <v>45671</v>
      </c>
      <c r="C5780" t="s">
        <v>10257</v>
      </c>
      <c r="D5780" t="s">
        <v>10258</v>
      </c>
      <c r="E5780" t="s">
        <v>1747</v>
      </c>
      <c r="F5780" t="s">
        <v>1748</v>
      </c>
      <c r="G5780" t="s">
        <v>113</v>
      </c>
      <c r="H5780" t="s">
        <v>8575</v>
      </c>
      <c r="I5780" t="s">
        <v>10244</v>
      </c>
      <c r="J5780" s="4">
        <v>24858</v>
      </c>
    </row>
    <row r="5781" spans="1:10" x14ac:dyDescent="0.3">
      <c r="A5781" t="s">
        <v>10259</v>
      </c>
      <c r="B5781" s="4">
        <v>45671</v>
      </c>
      <c r="C5781" t="s">
        <v>396</v>
      </c>
      <c r="D5781" t="s">
        <v>8577</v>
      </c>
      <c r="E5781" t="s">
        <v>8729</v>
      </c>
      <c r="F5781" t="s">
        <v>8730</v>
      </c>
      <c r="G5781" t="s">
        <v>1581</v>
      </c>
      <c r="H5781" t="s">
        <v>8575</v>
      </c>
      <c r="I5781" t="s">
        <v>8731</v>
      </c>
      <c r="J5781" s="4">
        <v>28832</v>
      </c>
    </row>
    <row r="5782" spans="1:10" x14ac:dyDescent="0.3">
      <c r="A5782" t="s">
        <v>10260</v>
      </c>
      <c r="B5782" s="4">
        <v>45671</v>
      </c>
      <c r="C5782" t="s">
        <v>37</v>
      </c>
      <c r="D5782" t="s">
        <v>38</v>
      </c>
      <c r="E5782" t="s">
        <v>204</v>
      </c>
      <c r="F5782" t="s">
        <v>205</v>
      </c>
      <c r="G5782" t="s">
        <v>206</v>
      </c>
      <c r="H5782" t="s">
        <v>8575</v>
      </c>
      <c r="I5782" t="s">
        <v>10261</v>
      </c>
      <c r="J5782" s="4">
        <v>24748</v>
      </c>
    </row>
    <row r="5783" spans="1:10" x14ac:dyDescent="0.3">
      <c r="A5783" t="s">
        <v>10262</v>
      </c>
      <c r="B5783" s="4">
        <v>45671</v>
      </c>
      <c r="C5783" t="s">
        <v>147</v>
      </c>
      <c r="D5783" t="s">
        <v>148</v>
      </c>
      <c r="E5783" t="s">
        <v>204</v>
      </c>
      <c r="F5783" t="s">
        <v>205</v>
      </c>
      <c r="G5783" t="s">
        <v>206</v>
      </c>
      <c r="H5783" t="s">
        <v>8575</v>
      </c>
      <c r="I5783" t="s">
        <v>10261</v>
      </c>
      <c r="J5783" s="4">
        <v>24748</v>
      </c>
    </row>
    <row r="5784" spans="1:10" x14ac:dyDescent="0.3">
      <c r="A5784" t="s">
        <v>10263</v>
      </c>
      <c r="B5784" s="4">
        <v>45671</v>
      </c>
      <c r="C5784" t="s">
        <v>8740</v>
      </c>
      <c r="D5784" t="s">
        <v>8741</v>
      </c>
      <c r="E5784" t="s">
        <v>8729</v>
      </c>
      <c r="F5784" t="s">
        <v>8730</v>
      </c>
      <c r="G5784" t="s">
        <v>1581</v>
      </c>
      <c r="H5784" t="s">
        <v>8575</v>
      </c>
      <c r="I5784" t="s">
        <v>8731</v>
      </c>
      <c r="J5784" s="4">
        <v>28832</v>
      </c>
    </row>
    <row r="5785" spans="1:10" x14ac:dyDescent="0.3">
      <c r="A5785" t="s">
        <v>10264</v>
      </c>
      <c r="B5785" s="4">
        <v>45671</v>
      </c>
      <c r="C5785" t="s">
        <v>1321</v>
      </c>
      <c r="D5785" t="s">
        <v>1322</v>
      </c>
      <c r="E5785" t="s">
        <v>77</v>
      </c>
      <c r="F5785" t="s">
        <v>78</v>
      </c>
      <c r="G5785" t="s">
        <v>79</v>
      </c>
      <c r="H5785" t="s">
        <v>8575</v>
      </c>
      <c r="I5785" t="s">
        <v>10265</v>
      </c>
      <c r="J5785" s="4">
        <v>23995</v>
      </c>
    </row>
    <row r="5786" spans="1:10" x14ac:dyDescent="0.3">
      <c r="A5786" t="s">
        <v>10266</v>
      </c>
      <c r="B5786" s="4">
        <v>45671</v>
      </c>
      <c r="C5786" t="s">
        <v>10267</v>
      </c>
      <c r="D5786" t="s">
        <v>10268</v>
      </c>
      <c r="E5786" t="s">
        <v>77</v>
      </c>
      <c r="F5786" t="s">
        <v>78</v>
      </c>
      <c r="G5786" t="s">
        <v>79</v>
      </c>
      <c r="H5786" t="s">
        <v>8575</v>
      </c>
      <c r="I5786" t="s">
        <v>10265</v>
      </c>
      <c r="J5786" s="4">
        <v>23995</v>
      </c>
    </row>
    <row r="5787" spans="1:10" x14ac:dyDescent="0.3">
      <c r="A5787" t="s">
        <v>10269</v>
      </c>
      <c r="B5787" s="4">
        <v>45671</v>
      </c>
      <c r="C5787" t="s">
        <v>7622</v>
      </c>
      <c r="D5787" t="s">
        <v>7623</v>
      </c>
      <c r="E5787" t="s">
        <v>77</v>
      </c>
      <c r="F5787" t="s">
        <v>78</v>
      </c>
      <c r="G5787" t="s">
        <v>79</v>
      </c>
      <c r="H5787" t="s">
        <v>8575</v>
      </c>
      <c r="I5787" t="s">
        <v>10265</v>
      </c>
      <c r="J5787" s="4">
        <v>23995</v>
      </c>
    </row>
    <row r="5788" spans="1:10" x14ac:dyDescent="0.3">
      <c r="A5788" t="s">
        <v>10270</v>
      </c>
      <c r="B5788" s="4">
        <v>45671</v>
      </c>
      <c r="C5788" t="s">
        <v>10271</v>
      </c>
      <c r="D5788" t="s">
        <v>10272</v>
      </c>
      <c r="E5788" t="s">
        <v>1747</v>
      </c>
      <c r="F5788" t="s">
        <v>1748</v>
      </c>
      <c r="G5788" t="s">
        <v>113</v>
      </c>
      <c r="H5788" t="s">
        <v>8575</v>
      </c>
      <c r="I5788" t="s">
        <v>10265</v>
      </c>
      <c r="J5788" s="4">
        <v>23995</v>
      </c>
    </row>
    <row r="5789" spans="1:10" x14ac:dyDescent="0.3">
      <c r="A5789" t="s">
        <v>10273</v>
      </c>
      <c r="B5789" s="4">
        <v>45671</v>
      </c>
      <c r="C5789" t="s">
        <v>854</v>
      </c>
      <c r="D5789" t="s">
        <v>8998</v>
      </c>
      <c r="E5789" t="s">
        <v>204</v>
      </c>
      <c r="F5789" t="s">
        <v>205</v>
      </c>
      <c r="G5789" t="s">
        <v>206</v>
      </c>
      <c r="H5789" t="s">
        <v>8575</v>
      </c>
      <c r="I5789" t="s">
        <v>10274</v>
      </c>
      <c r="J5789" s="4">
        <v>22704</v>
      </c>
    </row>
    <row r="5790" spans="1:10" x14ac:dyDescent="0.3">
      <c r="A5790" t="s">
        <v>10275</v>
      </c>
      <c r="B5790" s="4">
        <v>45671</v>
      </c>
      <c r="C5790" t="s">
        <v>1618</v>
      </c>
      <c r="D5790" t="s">
        <v>9136</v>
      </c>
      <c r="E5790" t="s">
        <v>204</v>
      </c>
      <c r="F5790" t="s">
        <v>205</v>
      </c>
      <c r="G5790" t="s">
        <v>206</v>
      </c>
      <c r="H5790" t="s">
        <v>8575</v>
      </c>
      <c r="I5790" t="s">
        <v>10274</v>
      </c>
      <c r="J5790" s="4">
        <v>22704</v>
      </c>
    </row>
    <row r="5791" spans="1:10" x14ac:dyDescent="0.3">
      <c r="A5791" t="s">
        <v>10276</v>
      </c>
      <c r="B5791" s="4">
        <v>45671</v>
      </c>
      <c r="C5791" t="s">
        <v>215</v>
      </c>
      <c r="D5791" t="s">
        <v>216</v>
      </c>
      <c r="E5791" t="s">
        <v>204</v>
      </c>
      <c r="F5791" t="s">
        <v>205</v>
      </c>
      <c r="G5791" t="s">
        <v>206</v>
      </c>
      <c r="H5791" t="s">
        <v>8575</v>
      </c>
      <c r="I5791" t="s">
        <v>10274</v>
      </c>
      <c r="J5791" s="4">
        <v>22704</v>
      </c>
    </row>
    <row r="5792" spans="1:10" x14ac:dyDescent="0.3">
      <c r="A5792" t="s">
        <v>10277</v>
      </c>
      <c r="B5792" s="4">
        <v>45671</v>
      </c>
      <c r="C5792" t="s">
        <v>314</v>
      </c>
      <c r="D5792" t="s">
        <v>315</v>
      </c>
      <c r="E5792" t="s">
        <v>204</v>
      </c>
      <c r="F5792" t="s">
        <v>205</v>
      </c>
      <c r="G5792" t="s">
        <v>206</v>
      </c>
      <c r="H5792" t="s">
        <v>8575</v>
      </c>
      <c r="I5792" t="s">
        <v>10274</v>
      </c>
      <c r="J5792" s="4">
        <v>22704</v>
      </c>
    </row>
    <row r="5793" spans="1:10" x14ac:dyDescent="0.3">
      <c r="A5793" t="s">
        <v>10278</v>
      </c>
      <c r="B5793" s="4">
        <v>45671</v>
      </c>
      <c r="C5793" t="s">
        <v>434</v>
      </c>
      <c r="D5793" t="s">
        <v>435</v>
      </c>
      <c r="E5793" t="s">
        <v>204</v>
      </c>
      <c r="F5793" t="s">
        <v>205</v>
      </c>
      <c r="G5793" t="s">
        <v>206</v>
      </c>
      <c r="H5793" t="s">
        <v>8575</v>
      </c>
      <c r="I5793" t="s">
        <v>10274</v>
      </c>
      <c r="J5793" s="4">
        <v>22704</v>
      </c>
    </row>
    <row r="5794" spans="1:10" x14ac:dyDescent="0.3">
      <c r="A5794" t="s">
        <v>10279</v>
      </c>
      <c r="B5794" s="4">
        <v>45671</v>
      </c>
      <c r="C5794" t="s">
        <v>235</v>
      </c>
      <c r="D5794" t="s">
        <v>7896</v>
      </c>
      <c r="E5794" t="s">
        <v>204</v>
      </c>
      <c r="F5794" t="s">
        <v>205</v>
      </c>
      <c r="G5794" t="s">
        <v>206</v>
      </c>
      <c r="H5794" t="s">
        <v>8575</v>
      </c>
      <c r="I5794" t="s">
        <v>10274</v>
      </c>
      <c r="J5794" s="4">
        <v>22704</v>
      </c>
    </row>
    <row r="5795" spans="1:10" x14ac:dyDescent="0.3">
      <c r="A5795" t="s">
        <v>10280</v>
      </c>
      <c r="B5795" s="4">
        <v>45671</v>
      </c>
      <c r="C5795" t="s">
        <v>1567</v>
      </c>
      <c r="D5795" t="s">
        <v>2978</v>
      </c>
      <c r="E5795" t="s">
        <v>204</v>
      </c>
      <c r="F5795" t="s">
        <v>205</v>
      </c>
      <c r="G5795" t="s">
        <v>206</v>
      </c>
      <c r="H5795" t="s">
        <v>8575</v>
      </c>
      <c r="I5795" t="s">
        <v>10274</v>
      </c>
      <c r="J5795" s="4">
        <v>22704</v>
      </c>
    </row>
    <row r="5796" spans="1:10" x14ac:dyDescent="0.3">
      <c r="A5796" t="s">
        <v>10281</v>
      </c>
      <c r="B5796" s="4">
        <v>45671</v>
      </c>
      <c r="C5796" t="s">
        <v>2053</v>
      </c>
      <c r="D5796" t="s">
        <v>939</v>
      </c>
      <c r="E5796" t="s">
        <v>204</v>
      </c>
      <c r="F5796" t="s">
        <v>205</v>
      </c>
      <c r="G5796" t="s">
        <v>206</v>
      </c>
      <c r="H5796" t="s">
        <v>8575</v>
      </c>
      <c r="I5796" t="s">
        <v>10274</v>
      </c>
      <c r="J5796" s="4">
        <v>22704</v>
      </c>
    </row>
    <row r="5797" spans="1:10" x14ac:dyDescent="0.3">
      <c r="A5797" t="s">
        <v>10282</v>
      </c>
      <c r="B5797" s="4">
        <v>45671</v>
      </c>
      <c r="C5797" t="s">
        <v>10283</v>
      </c>
      <c r="D5797" t="s">
        <v>1103</v>
      </c>
      <c r="E5797" t="s">
        <v>9404</v>
      </c>
      <c r="F5797" t="s">
        <v>9405</v>
      </c>
      <c r="G5797" t="s">
        <v>9406</v>
      </c>
      <c r="H5797" t="s">
        <v>8575</v>
      </c>
      <c r="I5797" t="s">
        <v>9407</v>
      </c>
      <c r="J5797" s="4">
        <v>31368</v>
      </c>
    </row>
    <row r="5798" spans="1:10" x14ac:dyDescent="0.3">
      <c r="A5798" t="s">
        <v>10284</v>
      </c>
      <c r="B5798" s="4">
        <v>45671</v>
      </c>
      <c r="C5798" t="s">
        <v>7245</v>
      </c>
      <c r="D5798" t="s">
        <v>10285</v>
      </c>
      <c r="E5798" t="s">
        <v>204</v>
      </c>
      <c r="F5798" t="s">
        <v>205</v>
      </c>
      <c r="G5798" t="s">
        <v>206</v>
      </c>
      <c r="H5798" t="s">
        <v>8575</v>
      </c>
      <c r="I5798" t="s">
        <v>10286</v>
      </c>
      <c r="J5798" s="4">
        <v>23909</v>
      </c>
    </row>
    <row r="5799" spans="1:10" x14ac:dyDescent="0.3">
      <c r="A5799" t="s">
        <v>10287</v>
      </c>
      <c r="B5799" s="4">
        <v>45671</v>
      </c>
      <c r="C5799" t="s">
        <v>81</v>
      </c>
      <c r="D5799" t="s">
        <v>8760</v>
      </c>
      <c r="E5799" t="s">
        <v>51</v>
      </c>
      <c r="F5799" t="s">
        <v>52</v>
      </c>
      <c r="G5799" t="s">
        <v>53</v>
      </c>
      <c r="H5799" t="s">
        <v>8575</v>
      </c>
      <c r="I5799" t="s">
        <v>10288</v>
      </c>
      <c r="J5799" s="4">
        <v>31427</v>
      </c>
    </row>
    <row r="5800" spans="1:10" x14ac:dyDescent="0.3">
      <c r="A5800" t="s">
        <v>10289</v>
      </c>
      <c r="B5800" s="4">
        <v>45671</v>
      </c>
      <c r="C5800" t="s">
        <v>520</v>
      </c>
      <c r="D5800" t="s">
        <v>8664</v>
      </c>
      <c r="E5800" t="s">
        <v>51</v>
      </c>
      <c r="F5800" t="s">
        <v>52</v>
      </c>
      <c r="G5800" t="s">
        <v>53</v>
      </c>
      <c r="H5800" t="s">
        <v>8575</v>
      </c>
      <c r="I5800" t="s">
        <v>10288</v>
      </c>
      <c r="J5800" s="4">
        <v>31427</v>
      </c>
    </row>
    <row r="5801" spans="1:10" x14ac:dyDescent="0.3">
      <c r="A5801" t="s">
        <v>10290</v>
      </c>
      <c r="B5801" s="4">
        <v>45671</v>
      </c>
      <c r="C5801" t="s">
        <v>1502</v>
      </c>
      <c r="D5801" t="s">
        <v>8574</v>
      </c>
      <c r="E5801" t="s">
        <v>204</v>
      </c>
      <c r="F5801" t="s">
        <v>205</v>
      </c>
      <c r="G5801" t="s">
        <v>206</v>
      </c>
      <c r="H5801" t="s">
        <v>8575</v>
      </c>
      <c r="I5801" t="s">
        <v>10291</v>
      </c>
      <c r="J5801" s="4">
        <v>30165</v>
      </c>
    </row>
    <row r="5802" spans="1:10" x14ac:dyDescent="0.3">
      <c r="A5802" t="s">
        <v>10292</v>
      </c>
      <c r="B5802" s="4">
        <v>45671</v>
      </c>
      <c r="C5802" t="s">
        <v>60</v>
      </c>
      <c r="D5802" t="s">
        <v>8595</v>
      </c>
      <c r="E5802" t="s">
        <v>2085</v>
      </c>
      <c r="F5802" t="s">
        <v>2086</v>
      </c>
      <c r="G5802" t="s">
        <v>1581</v>
      </c>
      <c r="H5802" t="s">
        <v>8575</v>
      </c>
      <c r="I5802" t="s">
        <v>10293</v>
      </c>
      <c r="J5802" s="4">
        <v>22866</v>
      </c>
    </row>
    <row r="5803" spans="1:10" x14ac:dyDescent="0.3">
      <c r="A5803" t="s">
        <v>10294</v>
      </c>
      <c r="B5803" s="4">
        <v>45671</v>
      </c>
      <c r="C5803" t="s">
        <v>4010</v>
      </c>
      <c r="D5803" t="s">
        <v>4011</v>
      </c>
      <c r="E5803" t="s">
        <v>7467</v>
      </c>
      <c r="F5803" t="s">
        <v>7468</v>
      </c>
      <c r="G5803" t="s">
        <v>1581</v>
      </c>
      <c r="H5803" t="s">
        <v>8575</v>
      </c>
      <c r="I5803" t="s">
        <v>9245</v>
      </c>
      <c r="J5803" s="4">
        <v>22641</v>
      </c>
    </row>
    <row r="5804" spans="1:10" x14ac:dyDescent="0.3">
      <c r="A5804" t="s">
        <v>10295</v>
      </c>
      <c r="B5804" s="4">
        <v>45671</v>
      </c>
      <c r="C5804" t="s">
        <v>2480</v>
      </c>
      <c r="D5804" t="s">
        <v>2481</v>
      </c>
      <c r="E5804" t="s">
        <v>498</v>
      </c>
      <c r="F5804" t="s">
        <v>499</v>
      </c>
      <c r="G5804" t="s">
        <v>79</v>
      </c>
      <c r="H5804" t="s">
        <v>8575</v>
      </c>
      <c r="I5804" t="s">
        <v>10141</v>
      </c>
      <c r="J5804" s="4">
        <v>29350</v>
      </c>
    </row>
    <row r="5805" spans="1:10" x14ac:dyDescent="0.3">
      <c r="A5805" t="s">
        <v>10296</v>
      </c>
      <c r="B5805" s="4">
        <v>45671</v>
      </c>
      <c r="C5805" t="s">
        <v>569</v>
      </c>
      <c r="D5805" t="s">
        <v>570</v>
      </c>
      <c r="E5805" t="s">
        <v>51</v>
      </c>
      <c r="F5805" t="s">
        <v>52</v>
      </c>
      <c r="G5805" t="s">
        <v>53</v>
      </c>
      <c r="H5805" t="s">
        <v>8575</v>
      </c>
      <c r="I5805" t="s">
        <v>10293</v>
      </c>
      <c r="J5805" s="4">
        <v>22866</v>
      </c>
    </row>
    <row r="5806" spans="1:10" x14ac:dyDescent="0.3">
      <c r="A5806" t="s">
        <v>10297</v>
      </c>
      <c r="B5806" s="4">
        <v>45671</v>
      </c>
      <c r="C5806" t="s">
        <v>10298</v>
      </c>
      <c r="D5806" t="s">
        <v>6670</v>
      </c>
      <c r="E5806" t="s">
        <v>10299</v>
      </c>
      <c r="F5806" t="s">
        <v>10300</v>
      </c>
      <c r="G5806" t="s">
        <v>10301</v>
      </c>
      <c r="H5806" t="s">
        <v>8575</v>
      </c>
      <c r="I5806" t="s">
        <v>8928</v>
      </c>
      <c r="J5806" s="4">
        <v>20801</v>
      </c>
    </row>
    <row r="5807" spans="1:10" x14ac:dyDescent="0.3">
      <c r="A5807" t="s">
        <v>10302</v>
      </c>
      <c r="B5807" s="4">
        <v>45671</v>
      </c>
      <c r="C5807" t="s">
        <v>2204</v>
      </c>
      <c r="D5807" t="s">
        <v>2205</v>
      </c>
      <c r="E5807" t="s">
        <v>1049</v>
      </c>
      <c r="F5807" t="s">
        <v>1050</v>
      </c>
      <c r="G5807" t="s">
        <v>1051</v>
      </c>
      <c r="H5807" t="s">
        <v>8575</v>
      </c>
      <c r="I5807" t="s">
        <v>9923</v>
      </c>
      <c r="J5807" s="4">
        <v>26319</v>
      </c>
    </row>
    <row r="5808" spans="1:10" x14ac:dyDescent="0.3">
      <c r="A5808" t="s">
        <v>10303</v>
      </c>
      <c r="B5808" s="4">
        <v>45671</v>
      </c>
      <c r="C5808" t="s">
        <v>139</v>
      </c>
      <c r="D5808" t="s">
        <v>140</v>
      </c>
      <c r="E5808" t="s">
        <v>1049</v>
      </c>
      <c r="F5808" t="s">
        <v>1050</v>
      </c>
      <c r="G5808" t="s">
        <v>1051</v>
      </c>
      <c r="H5808" t="s">
        <v>8575</v>
      </c>
      <c r="I5808" t="s">
        <v>9923</v>
      </c>
      <c r="J5808" s="4">
        <v>26319</v>
      </c>
    </row>
    <row r="5809" spans="1:10" x14ac:dyDescent="0.3">
      <c r="A5809" t="s">
        <v>10304</v>
      </c>
      <c r="B5809" s="4">
        <v>45671</v>
      </c>
      <c r="C5809" t="s">
        <v>692</v>
      </c>
      <c r="D5809" t="s">
        <v>8513</v>
      </c>
      <c r="E5809" t="s">
        <v>204</v>
      </c>
      <c r="F5809" t="s">
        <v>205</v>
      </c>
      <c r="G5809" t="s">
        <v>206</v>
      </c>
      <c r="H5809" t="s">
        <v>8575</v>
      </c>
      <c r="I5809" t="s">
        <v>9601</v>
      </c>
      <c r="J5809" s="4">
        <v>17704</v>
      </c>
    </row>
    <row r="5810" spans="1:10" x14ac:dyDescent="0.3">
      <c r="A5810" t="s">
        <v>10305</v>
      </c>
      <c r="B5810" s="4">
        <v>45671</v>
      </c>
      <c r="C5810" t="s">
        <v>1429</v>
      </c>
      <c r="D5810" t="s">
        <v>1430</v>
      </c>
      <c r="E5810" t="s">
        <v>2085</v>
      </c>
      <c r="F5810" t="s">
        <v>2086</v>
      </c>
      <c r="G5810" t="s">
        <v>1581</v>
      </c>
      <c r="H5810" t="s">
        <v>8575</v>
      </c>
      <c r="I5810" t="s">
        <v>8918</v>
      </c>
      <c r="J5810" s="4">
        <v>27162</v>
      </c>
    </row>
    <row r="5811" spans="1:10" x14ac:dyDescent="0.3">
      <c r="A5811" t="s">
        <v>10306</v>
      </c>
      <c r="B5811" s="4">
        <v>45671</v>
      </c>
      <c r="C5811" t="s">
        <v>10307</v>
      </c>
      <c r="D5811" t="s">
        <v>10308</v>
      </c>
      <c r="E5811" t="s">
        <v>1747</v>
      </c>
      <c r="F5811" t="s">
        <v>1748</v>
      </c>
      <c r="G5811" t="s">
        <v>113</v>
      </c>
      <c r="H5811" t="s">
        <v>8575</v>
      </c>
      <c r="I5811" t="s">
        <v>10309</v>
      </c>
      <c r="J5811" s="4">
        <v>20167</v>
      </c>
    </row>
    <row r="5812" spans="1:10" x14ac:dyDescent="0.3">
      <c r="A5812" t="s">
        <v>10310</v>
      </c>
      <c r="B5812" s="4">
        <v>45671</v>
      </c>
      <c r="C5812" t="s">
        <v>8740</v>
      </c>
      <c r="D5812" t="s">
        <v>8741</v>
      </c>
      <c r="E5812" t="s">
        <v>2372</v>
      </c>
      <c r="F5812" t="s">
        <v>2373</v>
      </c>
      <c r="G5812" t="s">
        <v>1581</v>
      </c>
      <c r="H5812" t="s">
        <v>8575</v>
      </c>
      <c r="I5812" t="s">
        <v>10311</v>
      </c>
      <c r="J5812" s="4">
        <v>36428</v>
      </c>
    </row>
    <row r="5813" spans="1:10" x14ac:dyDescent="0.3">
      <c r="A5813" t="s">
        <v>10312</v>
      </c>
      <c r="B5813" s="4">
        <v>45671</v>
      </c>
      <c r="C5813" t="s">
        <v>692</v>
      </c>
      <c r="D5813" t="s">
        <v>8513</v>
      </c>
      <c r="E5813" t="s">
        <v>204</v>
      </c>
      <c r="F5813" t="s">
        <v>205</v>
      </c>
      <c r="G5813" t="s">
        <v>206</v>
      </c>
      <c r="H5813" t="s">
        <v>8575</v>
      </c>
      <c r="I5813" t="s">
        <v>10313</v>
      </c>
      <c r="J5813" s="4">
        <v>22916</v>
      </c>
    </row>
    <row r="5814" spans="1:10" x14ac:dyDescent="0.3">
      <c r="A5814" t="s">
        <v>10314</v>
      </c>
      <c r="B5814" s="4">
        <v>45671</v>
      </c>
      <c r="C5814" t="s">
        <v>105</v>
      </c>
      <c r="D5814" t="s">
        <v>106</v>
      </c>
      <c r="E5814" t="s">
        <v>204</v>
      </c>
      <c r="F5814" t="s">
        <v>205</v>
      </c>
      <c r="G5814" t="s">
        <v>206</v>
      </c>
      <c r="H5814" t="s">
        <v>8575</v>
      </c>
      <c r="I5814" t="s">
        <v>10313</v>
      </c>
      <c r="J5814" s="4">
        <v>22916</v>
      </c>
    </row>
    <row r="5815" spans="1:10" x14ac:dyDescent="0.3">
      <c r="A5815" t="s">
        <v>10315</v>
      </c>
      <c r="B5815" s="4">
        <v>45671</v>
      </c>
      <c r="C5815" t="s">
        <v>545</v>
      </c>
      <c r="D5815" t="s">
        <v>546</v>
      </c>
      <c r="E5815" t="s">
        <v>204</v>
      </c>
      <c r="F5815" t="s">
        <v>205</v>
      </c>
      <c r="G5815" t="s">
        <v>206</v>
      </c>
      <c r="H5815" t="s">
        <v>8575</v>
      </c>
      <c r="I5815" t="s">
        <v>10313</v>
      </c>
      <c r="J5815" s="4">
        <v>22916</v>
      </c>
    </row>
    <row r="5816" spans="1:10" x14ac:dyDescent="0.3">
      <c r="A5816" t="s">
        <v>10316</v>
      </c>
      <c r="B5816" s="4">
        <v>45671</v>
      </c>
      <c r="C5816" t="s">
        <v>847</v>
      </c>
      <c r="D5816" t="s">
        <v>848</v>
      </c>
      <c r="E5816" t="s">
        <v>204</v>
      </c>
      <c r="F5816" t="s">
        <v>205</v>
      </c>
      <c r="G5816" t="s">
        <v>206</v>
      </c>
      <c r="H5816" t="s">
        <v>8575</v>
      </c>
      <c r="I5816" t="s">
        <v>10313</v>
      </c>
      <c r="J5816" s="4">
        <v>22916</v>
      </c>
    </row>
    <row r="5817" spans="1:10" x14ac:dyDescent="0.3">
      <c r="A5817" t="s">
        <v>10317</v>
      </c>
      <c r="B5817" s="4">
        <v>45671</v>
      </c>
      <c r="C5817" t="s">
        <v>10318</v>
      </c>
      <c r="D5817" t="s">
        <v>10319</v>
      </c>
      <c r="E5817" t="s">
        <v>204</v>
      </c>
      <c r="F5817" t="s">
        <v>205</v>
      </c>
      <c r="G5817" t="s">
        <v>206</v>
      </c>
      <c r="H5817" t="s">
        <v>8575</v>
      </c>
      <c r="I5817" t="s">
        <v>10313</v>
      </c>
      <c r="J5817" s="4">
        <v>22916</v>
      </c>
    </row>
    <row r="5818" spans="1:10" x14ac:dyDescent="0.3">
      <c r="A5818" t="s">
        <v>10320</v>
      </c>
      <c r="B5818" s="4">
        <v>45671</v>
      </c>
      <c r="C5818" t="s">
        <v>422</v>
      </c>
      <c r="D5818" t="s">
        <v>9330</v>
      </c>
      <c r="E5818" t="s">
        <v>204</v>
      </c>
      <c r="F5818" t="s">
        <v>205</v>
      </c>
      <c r="G5818" t="s">
        <v>206</v>
      </c>
      <c r="H5818" t="s">
        <v>8575</v>
      </c>
      <c r="I5818" t="s">
        <v>10313</v>
      </c>
      <c r="J5818" s="4">
        <v>22916</v>
      </c>
    </row>
    <row r="5819" spans="1:10" x14ac:dyDescent="0.3">
      <c r="A5819" t="s">
        <v>10321</v>
      </c>
      <c r="B5819" s="4">
        <v>45671</v>
      </c>
      <c r="C5819" t="s">
        <v>419</v>
      </c>
      <c r="D5819" t="s">
        <v>8644</v>
      </c>
      <c r="E5819" t="s">
        <v>204</v>
      </c>
      <c r="F5819" t="s">
        <v>205</v>
      </c>
      <c r="G5819" t="s">
        <v>206</v>
      </c>
      <c r="H5819" t="s">
        <v>8575</v>
      </c>
      <c r="I5819" t="s">
        <v>10313</v>
      </c>
      <c r="J5819" s="4">
        <v>22916</v>
      </c>
    </row>
    <row r="5820" spans="1:10" x14ac:dyDescent="0.3">
      <c r="A5820" t="s">
        <v>10322</v>
      </c>
      <c r="B5820" s="4">
        <v>45671</v>
      </c>
      <c r="C5820" t="s">
        <v>1149</v>
      </c>
      <c r="D5820" t="s">
        <v>1150</v>
      </c>
      <c r="E5820" t="s">
        <v>204</v>
      </c>
      <c r="F5820" t="s">
        <v>205</v>
      </c>
      <c r="G5820" t="s">
        <v>206</v>
      </c>
      <c r="H5820" t="s">
        <v>8575</v>
      </c>
      <c r="I5820" t="s">
        <v>10313</v>
      </c>
      <c r="J5820" s="4">
        <v>22916</v>
      </c>
    </row>
    <row r="5821" spans="1:10" x14ac:dyDescent="0.3">
      <c r="A5821" t="s">
        <v>10323</v>
      </c>
      <c r="B5821" s="4">
        <v>45671</v>
      </c>
      <c r="C5821" t="s">
        <v>1363</v>
      </c>
      <c r="D5821" t="s">
        <v>10324</v>
      </c>
      <c r="E5821" t="s">
        <v>204</v>
      </c>
      <c r="F5821" t="s">
        <v>205</v>
      </c>
      <c r="G5821" t="s">
        <v>206</v>
      </c>
      <c r="H5821" t="s">
        <v>8575</v>
      </c>
      <c r="I5821" t="s">
        <v>10313</v>
      </c>
      <c r="J5821" s="4">
        <v>22916</v>
      </c>
    </row>
    <row r="5822" spans="1:10" x14ac:dyDescent="0.3">
      <c r="A5822" t="s">
        <v>10325</v>
      </c>
      <c r="B5822" s="4">
        <v>45671</v>
      </c>
      <c r="C5822" t="s">
        <v>587</v>
      </c>
      <c r="D5822" t="s">
        <v>10326</v>
      </c>
      <c r="E5822" t="s">
        <v>204</v>
      </c>
      <c r="F5822" t="s">
        <v>205</v>
      </c>
      <c r="G5822" t="s">
        <v>206</v>
      </c>
      <c r="H5822" t="s">
        <v>8575</v>
      </c>
      <c r="I5822" t="s">
        <v>10313</v>
      </c>
      <c r="J5822" s="4">
        <v>22916</v>
      </c>
    </row>
    <row r="5823" spans="1:10" x14ac:dyDescent="0.3">
      <c r="A5823" t="s">
        <v>10327</v>
      </c>
      <c r="B5823" s="4">
        <v>45671</v>
      </c>
      <c r="C5823" t="s">
        <v>1038</v>
      </c>
      <c r="D5823" t="s">
        <v>1039</v>
      </c>
      <c r="E5823" t="s">
        <v>204</v>
      </c>
      <c r="F5823" t="s">
        <v>205</v>
      </c>
      <c r="G5823" t="s">
        <v>206</v>
      </c>
      <c r="H5823" t="s">
        <v>8575</v>
      </c>
      <c r="I5823" t="s">
        <v>10313</v>
      </c>
      <c r="J5823" s="4">
        <v>22916</v>
      </c>
    </row>
    <row r="5824" spans="1:10" x14ac:dyDescent="0.3">
      <c r="A5824" t="s">
        <v>10328</v>
      </c>
      <c r="B5824" s="4">
        <v>45671</v>
      </c>
      <c r="C5824" t="s">
        <v>554</v>
      </c>
      <c r="D5824" t="s">
        <v>555</v>
      </c>
      <c r="E5824" t="s">
        <v>204</v>
      </c>
      <c r="F5824" t="s">
        <v>205</v>
      </c>
      <c r="G5824" t="s">
        <v>206</v>
      </c>
      <c r="H5824" t="s">
        <v>8575</v>
      </c>
      <c r="I5824" t="s">
        <v>10313</v>
      </c>
      <c r="J5824" s="4">
        <v>22916</v>
      </c>
    </row>
    <row r="5825" spans="1:10" x14ac:dyDescent="0.3">
      <c r="A5825" t="s">
        <v>10329</v>
      </c>
      <c r="B5825" s="4">
        <v>45671</v>
      </c>
      <c r="C5825" t="s">
        <v>656</v>
      </c>
      <c r="D5825" t="s">
        <v>8691</v>
      </c>
      <c r="E5825" t="s">
        <v>204</v>
      </c>
      <c r="F5825" t="s">
        <v>205</v>
      </c>
      <c r="G5825" t="s">
        <v>206</v>
      </c>
      <c r="H5825" t="s">
        <v>8575</v>
      </c>
      <c r="I5825" t="s">
        <v>10313</v>
      </c>
      <c r="J5825" s="4">
        <v>22916</v>
      </c>
    </row>
    <row r="5826" spans="1:10" x14ac:dyDescent="0.3">
      <c r="A5826" t="s">
        <v>10330</v>
      </c>
      <c r="B5826" s="4">
        <v>45671</v>
      </c>
      <c r="C5826" t="s">
        <v>673</v>
      </c>
      <c r="D5826" t="s">
        <v>674</v>
      </c>
      <c r="E5826" t="s">
        <v>111</v>
      </c>
      <c r="F5826" t="s">
        <v>112</v>
      </c>
      <c r="G5826" t="s">
        <v>113</v>
      </c>
      <c r="H5826" t="s">
        <v>8575</v>
      </c>
      <c r="I5826" t="s">
        <v>10331</v>
      </c>
      <c r="J5826" s="4">
        <v>21799</v>
      </c>
    </row>
    <row r="5827" spans="1:10" x14ac:dyDescent="0.3">
      <c r="A5827" t="s">
        <v>10332</v>
      </c>
      <c r="B5827" s="4">
        <v>45671</v>
      </c>
      <c r="C5827" t="s">
        <v>109</v>
      </c>
      <c r="D5827" t="s">
        <v>6710</v>
      </c>
      <c r="E5827" t="s">
        <v>111</v>
      </c>
      <c r="F5827" t="s">
        <v>112</v>
      </c>
      <c r="G5827" t="s">
        <v>113</v>
      </c>
      <c r="H5827" t="s">
        <v>8575</v>
      </c>
      <c r="I5827" t="s">
        <v>10331</v>
      </c>
      <c r="J5827" s="4">
        <v>21799</v>
      </c>
    </row>
    <row r="5828" spans="1:10" x14ac:dyDescent="0.3">
      <c r="A5828" t="s">
        <v>10333</v>
      </c>
      <c r="B5828" s="4">
        <v>45671</v>
      </c>
      <c r="C5828" t="s">
        <v>357</v>
      </c>
      <c r="D5828" t="s">
        <v>5216</v>
      </c>
      <c r="E5828" t="s">
        <v>111</v>
      </c>
      <c r="F5828" t="s">
        <v>112</v>
      </c>
      <c r="G5828" t="s">
        <v>113</v>
      </c>
      <c r="H5828" t="s">
        <v>8575</v>
      </c>
      <c r="I5828" t="s">
        <v>10331</v>
      </c>
      <c r="J5828" s="4">
        <v>21799</v>
      </c>
    </row>
    <row r="5829" spans="1:10" x14ac:dyDescent="0.3">
      <c r="A5829" t="s">
        <v>10334</v>
      </c>
      <c r="B5829" s="4">
        <v>45671</v>
      </c>
      <c r="C5829" t="s">
        <v>390</v>
      </c>
      <c r="D5829" t="s">
        <v>391</v>
      </c>
      <c r="E5829" t="s">
        <v>204</v>
      </c>
      <c r="F5829" t="s">
        <v>205</v>
      </c>
      <c r="G5829" t="s">
        <v>206</v>
      </c>
      <c r="H5829" t="s">
        <v>8575</v>
      </c>
      <c r="I5829" t="s">
        <v>10335</v>
      </c>
      <c r="J5829" s="4">
        <v>27254</v>
      </c>
    </row>
    <row r="5830" spans="1:10" x14ac:dyDescent="0.3">
      <c r="A5830" t="s">
        <v>10336</v>
      </c>
      <c r="B5830" s="4">
        <v>45671</v>
      </c>
      <c r="C5830" t="s">
        <v>10337</v>
      </c>
      <c r="D5830" t="s">
        <v>10338</v>
      </c>
      <c r="E5830" t="s">
        <v>204</v>
      </c>
      <c r="F5830" t="s">
        <v>205</v>
      </c>
      <c r="G5830" t="s">
        <v>206</v>
      </c>
      <c r="H5830" t="s">
        <v>8575</v>
      </c>
      <c r="I5830" t="s">
        <v>10286</v>
      </c>
      <c r="J5830" s="4">
        <v>23909</v>
      </c>
    </row>
    <row r="5831" spans="1:10" x14ac:dyDescent="0.3">
      <c r="A5831" t="s">
        <v>10339</v>
      </c>
      <c r="B5831" s="4">
        <v>45671</v>
      </c>
      <c r="C5831" t="s">
        <v>692</v>
      </c>
      <c r="D5831" t="s">
        <v>1048</v>
      </c>
      <c r="E5831" t="s">
        <v>204</v>
      </c>
      <c r="F5831" t="s">
        <v>205</v>
      </c>
      <c r="G5831" t="s">
        <v>206</v>
      </c>
      <c r="H5831" t="s">
        <v>8575</v>
      </c>
      <c r="I5831" t="s">
        <v>10286</v>
      </c>
      <c r="J5831" s="4">
        <v>23909</v>
      </c>
    </row>
    <row r="5832" spans="1:10" x14ac:dyDescent="0.3">
      <c r="A5832" t="s">
        <v>10340</v>
      </c>
      <c r="B5832" s="4">
        <v>45671</v>
      </c>
      <c r="C5832" t="s">
        <v>656</v>
      </c>
      <c r="D5832" t="s">
        <v>8691</v>
      </c>
      <c r="E5832" t="s">
        <v>204</v>
      </c>
      <c r="F5832" t="s">
        <v>205</v>
      </c>
      <c r="G5832" t="s">
        <v>206</v>
      </c>
      <c r="H5832" t="s">
        <v>8575</v>
      </c>
      <c r="I5832" t="s">
        <v>10286</v>
      </c>
      <c r="J5832" s="4">
        <v>23909</v>
      </c>
    </row>
    <row r="5833" spans="1:10" x14ac:dyDescent="0.3">
      <c r="A5833" t="s">
        <v>10341</v>
      </c>
      <c r="B5833" s="4">
        <v>45671</v>
      </c>
      <c r="C5833" t="s">
        <v>692</v>
      </c>
      <c r="D5833" t="s">
        <v>1048</v>
      </c>
      <c r="E5833" t="s">
        <v>204</v>
      </c>
      <c r="F5833" t="s">
        <v>205</v>
      </c>
      <c r="G5833" t="s">
        <v>206</v>
      </c>
      <c r="H5833" t="s">
        <v>8575</v>
      </c>
      <c r="I5833" t="s">
        <v>10286</v>
      </c>
      <c r="J5833" s="4">
        <v>23909</v>
      </c>
    </row>
    <row r="5834" spans="1:10" x14ac:dyDescent="0.3">
      <c r="A5834" t="s">
        <v>10342</v>
      </c>
      <c r="B5834" s="4">
        <v>45671</v>
      </c>
      <c r="C5834" t="s">
        <v>2267</v>
      </c>
      <c r="D5834" t="s">
        <v>8021</v>
      </c>
      <c r="E5834" t="s">
        <v>204</v>
      </c>
      <c r="F5834" t="s">
        <v>205</v>
      </c>
      <c r="G5834" t="s">
        <v>206</v>
      </c>
      <c r="H5834" t="s">
        <v>8575</v>
      </c>
      <c r="I5834" t="s">
        <v>10286</v>
      </c>
      <c r="J5834" s="4">
        <v>23909</v>
      </c>
    </row>
    <row r="5835" spans="1:10" x14ac:dyDescent="0.3">
      <c r="A5835" t="s">
        <v>10343</v>
      </c>
      <c r="B5835" s="4">
        <v>45671</v>
      </c>
      <c r="C5835" t="s">
        <v>458</v>
      </c>
      <c r="D5835" t="s">
        <v>10344</v>
      </c>
      <c r="E5835" t="s">
        <v>51</v>
      </c>
      <c r="F5835" t="s">
        <v>52</v>
      </c>
      <c r="G5835" t="s">
        <v>53</v>
      </c>
      <c r="H5835" t="s">
        <v>8575</v>
      </c>
      <c r="I5835" t="s">
        <v>10345</v>
      </c>
      <c r="J5835" s="4">
        <v>28267</v>
      </c>
    </row>
    <row r="5836" spans="1:10" x14ac:dyDescent="0.3">
      <c r="A5836" t="s">
        <v>10346</v>
      </c>
      <c r="B5836" s="4">
        <v>45671</v>
      </c>
      <c r="C5836" t="s">
        <v>10347</v>
      </c>
      <c r="D5836" t="s">
        <v>10348</v>
      </c>
      <c r="E5836" t="s">
        <v>39</v>
      </c>
      <c r="F5836" t="s">
        <v>40</v>
      </c>
      <c r="G5836" t="s">
        <v>41</v>
      </c>
      <c r="H5836" t="s">
        <v>8575</v>
      </c>
      <c r="I5836" t="s">
        <v>10349</v>
      </c>
      <c r="J5836" s="4">
        <v>21760</v>
      </c>
    </row>
    <row r="5837" spans="1:10" x14ac:dyDescent="0.3">
      <c r="A5837" t="s">
        <v>10350</v>
      </c>
      <c r="B5837" s="4">
        <v>45671</v>
      </c>
      <c r="C5837" t="s">
        <v>3071</v>
      </c>
      <c r="D5837" t="s">
        <v>1550</v>
      </c>
      <c r="E5837" t="s">
        <v>10351</v>
      </c>
      <c r="F5837" t="s">
        <v>10352</v>
      </c>
      <c r="G5837" t="s">
        <v>8231</v>
      </c>
      <c r="H5837" t="s">
        <v>8575</v>
      </c>
      <c r="I5837" t="s">
        <v>10353</v>
      </c>
      <c r="J5837" s="4">
        <v>17835</v>
      </c>
    </row>
    <row r="5838" spans="1:10" x14ac:dyDescent="0.3">
      <c r="A5838" t="s">
        <v>10354</v>
      </c>
      <c r="B5838" s="4">
        <v>45671</v>
      </c>
      <c r="C5838" t="s">
        <v>139</v>
      </c>
      <c r="D5838" t="s">
        <v>140</v>
      </c>
      <c r="E5838" t="s">
        <v>204</v>
      </c>
      <c r="F5838" t="s">
        <v>205</v>
      </c>
      <c r="G5838" t="s">
        <v>206</v>
      </c>
      <c r="H5838" t="s">
        <v>8575</v>
      </c>
      <c r="I5838" t="s">
        <v>10355</v>
      </c>
      <c r="J5838" s="4">
        <v>27800</v>
      </c>
    </row>
    <row r="5839" spans="1:10" x14ac:dyDescent="0.3">
      <c r="A5839" t="s">
        <v>10356</v>
      </c>
      <c r="B5839" s="4">
        <v>45671</v>
      </c>
      <c r="C5839" t="s">
        <v>574</v>
      </c>
      <c r="D5839" t="s">
        <v>1164</v>
      </c>
      <c r="E5839" t="s">
        <v>204</v>
      </c>
      <c r="F5839" t="s">
        <v>205</v>
      </c>
      <c r="G5839" t="s">
        <v>206</v>
      </c>
      <c r="H5839" t="s">
        <v>8575</v>
      </c>
      <c r="I5839" t="s">
        <v>10355</v>
      </c>
      <c r="J5839" s="4">
        <v>27800</v>
      </c>
    </row>
    <row r="5840" spans="1:10" x14ac:dyDescent="0.3">
      <c r="A5840" t="s">
        <v>10357</v>
      </c>
      <c r="B5840" s="4">
        <v>45671</v>
      </c>
      <c r="C5840" t="s">
        <v>85</v>
      </c>
      <c r="D5840" t="s">
        <v>86</v>
      </c>
      <c r="E5840" t="s">
        <v>204</v>
      </c>
      <c r="F5840" t="s">
        <v>205</v>
      </c>
      <c r="G5840" t="s">
        <v>206</v>
      </c>
      <c r="H5840" t="s">
        <v>8575</v>
      </c>
      <c r="I5840" t="s">
        <v>10355</v>
      </c>
      <c r="J5840" s="4">
        <v>27800</v>
      </c>
    </row>
    <row r="5841" spans="1:10" x14ac:dyDescent="0.3">
      <c r="A5841" t="s">
        <v>10358</v>
      </c>
      <c r="B5841" s="4">
        <v>45671</v>
      </c>
      <c r="C5841" t="s">
        <v>502</v>
      </c>
      <c r="D5841" t="s">
        <v>503</v>
      </c>
      <c r="E5841" t="s">
        <v>204</v>
      </c>
      <c r="F5841" t="s">
        <v>205</v>
      </c>
      <c r="G5841" t="s">
        <v>206</v>
      </c>
      <c r="H5841" t="s">
        <v>8575</v>
      </c>
      <c r="I5841" t="s">
        <v>10355</v>
      </c>
      <c r="J5841" s="4">
        <v>27800</v>
      </c>
    </row>
    <row r="5842" spans="1:10" x14ac:dyDescent="0.3">
      <c r="A5842" t="s">
        <v>10359</v>
      </c>
      <c r="B5842" s="4">
        <v>45671</v>
      </c>
      <c r="C5842" t="s">
        <v>1618</v>
      </c>
      <c r="D5842" t="s">
        <v>9136</v>
      </c>
      <c r="E5842" t="s">
        <v>204</v>
      </c>
      <c r="F5842" t="s">
        <v>205</v>
      </c>
      <c r="G5842" t="s">
        <v>206</v>
      </c>
      <c r="H5842" t="s">
        <v>8575</v>
      </c>
      <c r="I5842" t="s">
        <v>10355</v>
      </c>
      <c r="J5842" s="4">
        <v>27800</v>
      </c>
    </row>
    <row r="5843" spans="1:10" x14ac:dyDescent="0.3">
      <c r="A5843" t="s">
        <v>10360</v>
      </c>
      <c r="B5843" s="4">
        <v>45671</v>
      </c>
      <c r="C5843" t="s">
        <v>120</v>
      </c>
      <c r="D5843" t="s">
        <v>8660</v>
      </c>
      <c r="E5843" t="s">
        <v>204</v>
      </c>
      <c r="F5843" t="s">
        <v>205</v>
      </c>
      <c r="G5843" t="s">
        <v>206</v>
      </c>
      <c r="H5843" t="s">
        <v>8575</v>
      </c>
      <c r="I5843" t="s">
        <v>10355</v>
      </c>
      <c r="J5843" s="4">
        <v>27800</v>
      </c>
    </row>
    <row r="5844" spans="1:10" x14ac:dyDescent="0.3">
      <c r="A5844" t="s">
        <v>10361</v>
      </c>
      <c r="B5844" s="4">
        <v>45671</v>
      </c>
      <c r="C5844" t="s">
        <v>136</v>
      </c>
      <c r="D5844" t="s">
        <v>137</v>
      </c>
      <c r="E5844" t="s">
        <v>204</v>
      </c>
      <c r="F5844" t="s">
        <v>205</v>
      </c>
      <c r="G5844" t="s">
        <v>206</v>
      </c>
      <c r="H5844" t="s">
        <v>8575</v>
      </c>
      <c r="I5844" t="s">
        <v>10355</v>
      </c>
      <c r="J5844" s="4">
        <v>27800</v>
      </c>
    </row>
    <row r="5845" spans="1:10" x14ac:dyDescent="0.3">
      <c r="A5845" t="s">
        <v>10362</v>
      </c>
      <c r="B5845" s="4">
        <v>45671</v>
      </c>
      <c r="C5845" t="s">
        <v>105</v>
      </c>
      <c r="D5845" t="s">
        <v>106</v>
      </c>
      <c r="E5845" t="s">
        <v>204</v>
      </c>
      <c r="F5845" t="s">
        <v>205</v>
      </c>
      <c r="G5845" t="s">
        <v>206</v>
      </c>
      <c r="H5845" t="s">
        <v>8575</v>
      </c>
      <c r="I5845" t="s">
        <v>10355</v>
      </c>
      <c r="J5845" s="4">
        <v>27800</v>
      </c>
    </row>
    <row r="5846" spans="1:10" x14ac:dyDescent="0.3">
      <c r="A5846" t="s">
        <v>10363</v>
      </c>
      <c r="B5846" s="4">
        <v>45671</v>
      </c>
      <c r="C5846" t="s">
        <v>6437</v>
      </c>
      <c r="D5846" t="s">
        <v>6438</v>
      </c>
      <c r="E5846" t="s">
        <v>204</v>
      </c>
      <c r="F5846" t="s">
        <v>205</v>
      </c>
      <c r="G5846" t="s">
        <v>206</v>
      </c>
      <c r="H5846" t="s">
        <v>8575</v>
      </c>
      <c r="I5846" t="s">
        <v>10355</v>
      </c>
      <c r="J5846" s="4">
        <v>27800</v>
      </c>
    </row>
    <row r="5847" spans="1:10" x14ac:dyDescent="0.3">
      <c r="A5847" t="s">
        <v>10364</v>
      </c>
      <c r="B5847" s="4">
        <v>45671</v>
      </c>
      <c r="C5847" t="s">
        <v>419</v>
      </c>
      <c r="D5847" t="s">
        <v>8644</v>
      </c>
      <c r="E5847" t="s">
        <v>204</v>
      </c>
      <c r="F5847" t="s">
        <v>205</v>
      </c>
      <c r="G5847" t="s">
        <v>206</v>
      </c>
      <c r="H5847" t="s">
        <v>8575</v>
      </c>
      <c r="I5847" t="s">
        <v>10355</v>
      </c>
      <c r="J5847" s="4">
        <v>27800</v>
      </c>
    </row>
    <row r="5848" spans="1:10" x14ac:dyDescent="0.3">
      <c r="A5848" t="s">
        <v>10365</v>
      </c>
      <c r="B5848" s="4">
        <v>45671</v>
      </c>
      <c r="C5848" t="s">
        <v>1955</v>
      </c>
      <c r="D5848" t="s">
        <v>8650</v>
      </c>
      <c r="E5848" t="s">
        <v>204</v>
      </c>
      <c r="F5848" t="s">
        <v>205</v>
      </c>
      <c r="G5848" t="s">
        <v>206</v>
      </c>
      <c r="H5848" t="s">
        <v>8575</v>
      </c>
      <c r="I5848" t="s">
        <v>10355</v>
      </c>
      <c r="J5848" s="4">
        <v>27800</v>
      </c>
    </row>
    <row r="5849" spans="1:10" x14ac:dyDescent="0.3">
      <c r="A5849" t="s">
        <v>10366</v>
      </c>
      <c r="B5849" s="4">
        <v>45671</v>
      </c>
      <c r="C5849" t="s">
        <v>899</v>
      </c>
      <c r="D5849" t="s">
        <v>900</v>
      </c>
      <c r="E5849" t="s">
        <v>51</v>
      </c>
      <c r="F5849" t="s">
        <v>52</v>
      </c>
      <c r="G5849" t="s">
        <v>53</v>
      </c>
      <c r="H5849" t="s">
        <v>8575</v>
      </c>
      <c r="I5849" t="s">
        <v>8972</v>
      </c>
      <c r="J5849" s="4">
        <v>25380</v>
      </c>
    </row>
    <row r="5850" spans="1:10" x14ac:dyDescent="0.3">
      <c r="A5850" t="s">
        <v>10367</v>
      </c>
      <c r="B5850" s="4">
        <v>45671</v>
      </c>
      <c r="C5850" t="s">
        <v>60</v>
      </c>
      <c r="D5850" t="s">
        <v>8595</v>
      </c>
      <c r="E5850" t="s">
        <v>204</v>
      </c>
      <c r="F5850" t="s">
        <v>205</v>
      </c>
      <c r="G5850" t="s">
        <v>206</v>
      </c>
      <c r="H5850" t="s">
        <v>8575</v>
      </c>
      <c r="I5850" t="s">
        <v>9171</v>
      </c>
      <c r="J5850" s="4">
        <v>21553</v>
      </c>
    </row>
    <row r="5851" spans="1:10" x14ac:dyDescent="0.3">
      <c r="A5851" t="s">
        <v>10368</v>
      </c>
      <c r="B5851" s="4">
        <v>45671</v>
      </c>
      <c r="C5851" t="s">
        <v>396</v>
      </c>
      <c r="D5851" t="s">
        <v>8577</v>
      </c>
      <c r="E5851" t="s">
        <v>39</v>
      </c>
      <c r="F5851" t="s">
        <v>40</v>
      </c>
      <c r="G5851" t="s">
        <v>41</v>
      </c>
      <c r="H5851" t="s">
        <v>8575</v>
      </c>
      <c r="I5851" t="s">
        <v>9393</v>
      </c>
      <c r="J5851" s="4">
        <v>24847</v>
      </c>
    </row>
    <row r="5852" spans="1:10" x14ac:dyDescent="0.3">
      <c r="A5852" t="s">
        <v>10369</v>
      </c>
      <c r="B5852" s="4">
        <v>45671</v>
      </c>
      <c r="C5852" t="s">
        <v>2092</v>
      </c>
      <c r="D5852" t="s">
        <v>2093</v>
      </c>
      <c r="E5852" t="s">
        <v>2085</v>
      </c>
      <c r="F5852" t="s">
        <v>2086</v>
      </c>
      <c r="G5852" t="s">
        <v>1581</v>
      </c>
      <c r="H5852" t="s">
        <v>8575</v>
      </c>
      <c r="I5852" t="s">
        <v>10370</v>
      </c>
      <c r="J5852" s="4">
        <v>26936</v>
      </c>
    </row>
    <row r="5853" spans="1:10" x14ac:dyDescent="0.3">
      <c r="A5853" t="s">
        <v>10371</v>
      </c>
      <c r="B5853" s="4">
        <v>45671</v>
      </c>
      <c r="C5853" t="s">
        <v>184</v>
      </c>
      <c r="D5853" t="s">
        <v>185</v>
      </c>
      <c r="E5853" t="s">
        <v>204</v>
      </c>
      <c r="F5853" t="s">
        <v>205</v>
      </c>
      <c r="G5853" t="s">
        <v>206</v>
      </c>
      <c r="H5853" t="s">
        <v>8575</v>
      </c>
      <c r="I5853" t="s">
        <v>9336</v>
      </c>
      <c r="J5853" s="4">
        <v>18702</v>
      </c>
    </row>
    <row r="5854" spans="1:10" x14ac:dyDescent="0.3">
      <c r="A5854" t="s">
        <v>10372</v>
      </c>
      <c r="B5854" s="4">
        <v>45671</v>
      </c>
      <c r="C5854" t="s">
        <v>8740</v>
      </c>
      <c r="D5854" t="s">
        <v>8741</v>
      </c>
      <c r="E5854" t="s">
        <v>2372</v>
      </c>
      <c r="F5854" t="s">
        <v>2373</v>
      </c>
      <c r="G5854" t="s">
        <v>1581</v>
      </c>
      <c r="H5854" t="s">
        <v>8575</v>
      </c>
      <c r="I5854" t="s">
        <v>10373</v>
      </c>
      <c r="J5854" s="4">
        <v>20726</v>
      </c>
    </row>
    <row r="5855" spans="1:10" x14ac:dyDescent="0.3">
      <c r="A5855" t="s">
        <v>10374</v>
      </c>
      <c r="B5855" s="4">
        <v>45671</v>
      </c>
      <c r="C5855" t="s">
        <v>202</v>
      </c>
      <c r="D5855" t="s">
        <v>203</v>
      </c>
      <c r="E5855" t="s">
        <v>39</v>
      </c>
      <c r="F5855" t="s">
        <v>40</v>
      </c>
      <c r="G5855" t="s">
        <v>41</v>
      </c>
      <c r="H5855" t="s">
        <v>8575</v>
      </c>
      <c r="I5855" t="s">
        <v>10375</v>
      </c>
      <c r="J5855" s="4">
        <v>22898</v>
      </c>
    </row>
    <row r="5856" spans="1:10" x14ac:dyDescent="0.3">
      <c r="A5856" t="s">
        <v>10376</v>
      </c>
      <c r="B5856" s="4">
        <v>45671</v>
      </c>
      <c r="C5856" t="s">
        <v>81</v>
      </c>
      <c r="D5856" t="s">
        <v>8760</v>
      </c>
      <c r="E5856" t="s">
        <v>51</v>
      </c>
      <c r="F5856" t="s">
        <v>52</v>
      </c>
      <c r="G5856" t="s">
        <v>53</v>
      </c>
      <c r="H5856" t="s">
        <v>8575</v>
      </c>
      <c r="I5856" t="s">
        <v>10377</v>
      </c>
      <c r="J5856" s="4">
        <v>23877</v>
      </c>
    </row>
    <row r="5857" spans="1:10" x14ac:dyDescent="0.3">
      <c r="A5857" t="s">
        <v>10378</v>
      </c>
      <c r="B5857" s="4">
        <v>45671</v>
      </c>
      <c r="C5857" t="s">
        <v>242</v>
      </c>
      <c r="D5857" t="s">
        <v>10379</v>
      </c>
      <c r="E5857" t="s">
        <v>51</v>
      </c>
      <c r="F5857" t="s">
        <v>52</v>
      </c>
      <c r="G5857" t="s">
        <v>53</v>
      </c>
      <c r="H5857" t="s">
        <v>8575</v>
      </c>
      <c r="I5857" t="s">
        <v>10377</v>
      </c>
      <c r="J5857" s="4">
        <v>23877</v>
      </c>
    </row>
    <row r="5858" spans="1:10" x14ac:dyDescent="0.3">
      <c r="A5858" t="s">
        <v>10380</v>
      </c>
      <c r="B5858" s="4">
        <v>45671</v>
      </c>
      <c r="C5858" t="s">
        <v>673</v>
      </c>
      <c r="D5858" t="s">
        <v>674</v>
      </c>
      <c r="E5858" t="s">
        <v>51</v>
      </c>
      <c r="F5858" t="s">
        <v>52</v>
      </c>
      <c r="G5858" t="s">
        <v>53</v>
      </c>
      <c r="H5858" t="s">
        <v>8575</v>
      </c>
      <c r="I5858" t="s">
        <v>9874</v>
      </c>
      <c r="J5858" s="4">
        <v>22342</v>
      </c>
    </row>
    <row r="5859" spans="1:10" x14ac:dyDescent="0.3">
      <c r="A5859" t="s">
        <v>10381</v>
      </c>
      <c r="B5859" s="4">
        <v>45671</v>
      </c>
      <c r="C5859" t="s">
        <v>105</v>
      </c>
      <c r="D5859" t="s">
        <v>106</v>
      </c>
      <c r="E5859" t="s">
        <v>51</v>
      </c>
      <c r="F5859" t="s">
        <v>52</v>
      </c>
      <c r="G5859" t="s">
        <v>53</v>
      </c>
      <c r="H5859" t="s">
        <v>8575</v>
      </c>
      <c r="I5859" t="s">
        <v>9874</v>
      </c>
      <c r="J5859" s="4">
        <v>22342</v>
      </c>
    </row>
    <row r="5860" spans="1:10" x14ac:dyDescent="0.3">
      <c r="A5860" t="s">
        <v>10382</v>
      </c>
      <c r="B5860" s="4">
        <v>45671</v>
      </c>
      <c r="C5860" t="s">
        <v>662</v>
      </c>
      <c r="D5860" t="s">
        <v>663</v>
      </c>
      <c r="E5860" t="s">
        <v>51</v>
      </c>
      <c r="F5860" t="s">
        <v>52</v>
      </c>
      <c r="G5860" t="s">
        <v>53</v>
      </c>
      <c r="H5860" t="s">
        <v>8575</v>
      </c>
      <c r="I5860" t="s">
        <v>10377</v>
      </c>
      <c r="J5860" s="4">
        <v>23877</v>
      </c>
    </row>
    <row r="5861" spans="1:10" x14ac:dyDescent="0.3">
      <c r="A5861" t="s">
        <v>10383</v>
      </c>
      <c r="B5861" s="4">
        <v>45671</v>
      </c>
      <c r="C5861" t="s">
        <v>3744</v>
      </c>
      <c r="D5861" t="s">
        <v>3745</v>
      </c>
      <c r="E5861" t="s">
        <v>204</v>
      </c>
      <c r="F5861" t="s">
        <v>205</v>
      </c>
      <c r="G5861" t="s">
        <v>206</v>
      </c>
      <c r="H5861" t="s">
        <v>8575</v>
      </c>
      <c r="I5861" t="s">
        <v>9336</v>
      </c>
      <c r="J5861" s="4">
        <v>18702</v>
      </c>
    </row>
    <row r="5862" spans="1:10" x14ac:dyDescent="0.3">
      <c r="A5862" t="s">
        <v>10384</v>
      </c>
      <c r="B5862" s="4">
        <v>45671</v>
      </c>
      <c r="C5862" t="s">
        <v>282</v>
      </c>
      <c r="D5862" t="s">
        <v>5000</v>
      </c>
      <c r="E5862" t="s">
        <v>51</v>
      </c>
      <c r="F5862" t="s">
        <v>52</v>
      </c>
      <c r="G5862" t="s">
        <v>53</v>
      </c>
      <c r="H5862" t="s">
        <v>8575</v>
      </c>
      <c r="I5862" t="s">
        <v>10377</v>
      </c>
      <c r="J5862" s="4">
        <v>23877</v>
      </c>
    </row>
    <row r="5863" spans="1:10" x14ac:dyDescent="0.3">
      <c r="A5863" t="s">
        <v>10385</v>
      </c>
      <c r="B5863" s="4">
        <v>45671</v>
      </c>
      <c r="C5863" t="s">
        <v>2754</v>
      </c>
      <c r="D5863" t="s">
        <v>2755</v>
      </c>
      <c r="E5863" t="s">
        <v>51</v>
      </c>
      <c r="F5863" t="s">
        <v>52</v>
      </c>
      <c r="G5863" t="s">
        <v>53</v>
      </c>
      <c r="H5863" t="s">
        <v>8575</v>
      </c>
      <c r="I5863" t="s">
        <v>10377</v>
      </c>
      <c r="J5863" s="4">
        <v>23877</v>
      </c>
    </row>
    <row r="5864" spans="1:10" x14ac:dyDescent="0.3">
      <c r="A5864" t="s">
        <v>10386</v>
      </c>
      <c r="B5864" s="4">
        <v>45671</v>
      </c>
      <c r="C5864" t="s">
        <v>1321</v>
      </c>
      <c r="D5864" t="s">
        <v>1322</v>
      </c>
      <c r="E5864" t="s">
        <v>51</v>
      </c>
      <c r="F5864" t="s">
        <v>52</v>
      </c>
      <c r="G5864" t="s">
        <v>53</v>
      </c>
      <c r="H5864" t="s">
        <v>8575</v>
      </c>
      <c r="I5864" t="s">
        <v>10377</v>
      </c>
      <c r="J5864" s="4">
        <v>23877</v>
      </c>
    </row>
    <row r="5865" spans="1:10" x14ac:dyDescent="0.3">
      <c r="A5865" t="s">
        <v>10387</v>
      </c>
      <c r="B5865" s="4">
        <v>45671</v>
      </c>
      <c r="C5865" t="s">
        <v>2099</v>
      </c>
      <c r="D5865" t="s">
        <v>7629</v>
      </c>
      <c r="E5865" t="s">
        <v>39</v>
      </c>
      <c r="F5865" t="s">
        <v>40</v>
      </c>
      <c r="G5865" t="s">
        <v>41</v>
      </c>
      <c r="H5865" t="s">
        <v>8575</v>
      </c>
      <c r="I5865" t="s">
        <v>9393</v>
      </c>
      <c r="J5865" s="4">
        <v>24847</v>
      </c>
    </row>
    <row r="5866" spans="1:10" x14ac:dyDescent="0.3">
      <c r="A5866" t="s">
        <v>10388</v>
      </c>
      <c r="B5866" s="4">
        <v>45671</v>
      </c>
      <c r="C5866" t="s">
        <v>899</v>
      </c>
      <c r="D5866" t="s">
        <v>900</v>
      </c>
      <c r="E5866" t="s">
        <v>204</v>
      </c>
      <c r="F5866" t="s">
        <v>205</v>
      </c>
      <c r="G5866" t="s">
        <v>206</v>
      </c>
      <c r="H5866" t="s">
        <v>8575</v>
      </c>
      <c r="I5866" t="s">
        <v>8723</v>
      </c>
      <c r="J5866" s="4">
        <v>24004</v>
      </c>
    </row>
    <row r="5867" spans="1:10" x14ac:dyDescent="0.3">
      <c r="A5867" t="s">
        <v>10389</v>
      </c>
      <c r="B5867" s="4">
        <v>45671</v>
      </c>
      <c r="C5867" t="s">
        <v>10390</v>
      </c>
      <c r="D5867" t="s">
        <v>10391</v>
      </c>
      <c r="E5867" t="s">
        <v>6953</v>
      </c>
      <c r="F5867" t="s">
        <v>6954</v>
      </c>
      <c r="G5867" t="s">
        <v>6955</v>
      </c>
      <c r="H5867" t="s">
        <v>8575</v>
      </c>
      <c r="I5867" t="s">
        <v>10205</v>
      </c>
      <c r="J5867" s="4">
        <v>20168</v>
      </c>
    </row>
    <row r="5868" spans="1:10" x14ac:dyDescent="0.3">
      <c r="A5868" t="s">
        <v>10392</v>
      </c>
      <c r="B5868" s="4">
        <v>45671</v>
      </c>
      <c r="C5868" t="s">
        <v>431</v>
      </c>
      <c r="D5868" t="s">
        <v>432</v>
      </c>
      <c r="E5868" t="s">
        <v>204</v>
      </c>
      <c r="F5868" t="s">
        <v>205</v>
      </c>
      <c r="G5868" t="s">
        <v>206</v>
      </c>
      <c r="H5868" t="s">
        <v>8575</v>
      </c>
      <c r="I5868" t="s">
        <v>9341</v>
      </c>
      <c r="J5868" s="4">
        <v>20995</v>
      </c>
    </row>
    <row r="5869" spans="1:10" x14ac:dyDescent="0.3">
      <c r="A5869" t="s">
        <v>10393</v>
      </c>
      <c r="B5869" s="4">
        <v>45671</v>
      </c>
      <c r="C5869" t="s">
        <v>347</v>
      </c>
      <c r="D5869" t="s">
        <v>348</v>
      </c>
      <c r="E5869" t="s">
        <v>204</v>
      </c>
      <c r="F5869" t="s">
        <v>205</v>
      </c>
      <c r="G5869" t="s">
        <v>206</v>
      </c>
      <c r="H5869" t="s">
        <v>8575</v>
      </c>
      <c r="I5869" t="s">
        <v>9341</v>
      </c>
      <c r="J5869" s="4">
        <v>20995</v>
      </c>
    </row>
    <row r="5870" spans="1:10" x14ac:dyDescent="0.3">
      <c r="A5870" t="s">
        <v>10394</v>
      </c>
      <c r="B5870" s="4">
        <v>45671</v>
      </c>
      <c r="C5870" t="s">
        <v>718</v>
      </c>
      <c r="D5870" t="s">
        <v>719</v>
      </c>
      <c r="E5870" t="s">
        <v>204</v>
      </c>
      <c r="F5870" t="s">
        <v>205</v>
      </c>
      <c r="G5870" t="s">
        <v>206</v>
      </c>
      <c r="H5870" t="s">
        <v>8575</v>
      </c>
      <c r="I5870" t="s">
        <v>9341</v>
      </c>
      <c r="J5870" s="4">
        <v>20995</v>
      </c>
    </row>
    <row r="5871" spans="1:10" x14ac:dyDescent="0.3">
      <c r="A5871" t="s">
        <v>10395</v>
      </c>
      <c r="B5871" s="4">
        <v>45671</v>
      </c>
      <c r="C5871" t="s">
        <v>1910</v>
      </c>
      <c r="D5871" t="s">
        <v>1911</v>
      </c>
      <c r="E5871" t="s">
        <v>204</v>
      </c>
      <c r="F5871" t="s">
        <v>205</v>
      </c>
      <c r="G5871" t="s">
        <v>206</v>
      </c>
      <c r="H5871" t="s">
        <v>8575</v>
      </c>
      <c r="I5871" t="s">
        <v>9341</v>
      </c>
      <c r="J5871" s="4">
        <v>20995</v>
      </c>
    </row>
    <row r="5872" spans="1:10" x14ac:dyDescent="0.3">
      <c r="A5872" t="s">
        <v>10396</v>
      </c>
      <c r="B5872" s="4">
        <v>45671</v>
      </c>
      <c r="C5872" t="s">
        <v>10397</v>
      </c>
      <c r="D5872" t="s">
        <v>10398</v>
      </c>
      <c r="E5872" t="s">
        <v>204</v>
      </c>
      <c r="F5872" t="s">
        <v>205</v>
      </c>
      <c r="G5872" t="s">
        <v>206</v>
      </c>
      <c r="H5872" t="s">
        <v>8575</v>
      </c>
      <c r="I5872" t="s">
        <v>9341</v>
      </c>
      <c r="J5872" s="4">
        <v>20995</v>
      </c>
    </row>
    <row r="5873" spans="1:10" x14ac:dyDescent="0.3">
      <c r="A5873" t="s">
        <v>10399</v>
      </c>
      <c r="B5873" s="4">
        <v>45672</v>
      </c>
      <c r="C5873" t="s">
        <v>692</v>
      </c>
      <c r="D5873" t="s">
        <v>733</v>
      </c>
      <c r="E5873" t="s">
        <v>204</v>
      </c>
      <c r="F5873" t="s">
        <v>205</v>
      </c>
      <c r="G5873" t="s">
        <v>206</v>
      </c>
      <c r="H5873" t="s">
        <v>8575</v>
      </c>
      <c r="I5873" t="s">
        <v>10139</v>
      </c>
      <c r="J5873" s="4">
        <v>18698</v>
      </c>
    </row>
    <row r="5874" spans="1:10" x14ac:dyDescent="0.3">
      <c r="A5874" t="s">
        <v>10400</v>
      </c>
      <c r="B5874" s="4">
        <v>45672</v>
      </c>
      <c r="C5874" t="s">
        <v>8740</v>
      </c>
      <c r="D5874" t="s">
        <v>8741</v>
      </c>
      <c r="E5874" t="s">
        <v>1579</v>
      </c>
      <c r="F5874" t="s">
        <v>1580</v>
      </c>
      <c r="G5874" t="s">
        <v>1581</v>
      </c>
      <c r="H5874" t="s">
        <v>8575</v>
      </c>
      <c r="I5874" t="s">
        <v>8723</v>
      </c>
      <c r="J5874" s="4">
        <v>24004</v>
      </c>
    </row>
    <row r="5875" spans="1:10" x14ac:dyDescent="0.3">
      <c r="A5875" t="s">
        <v>10401</v>
      </c>
      <c r="B5875" s="4">
        <v>45672</v>
      </c>
      <c r="C5875" t="s">
        <v>174</v>
      </c>
      <c r="D5875" t="s">
        <v>8923</v>
      </c>
      <c r="E5875" t="s">
        <v>157</v>
      </c>
      <c r="F5875" t="s">
        <v>158</v>
      </c>
      <c r="G5875" t="s">
        <v>79</v>
      </c>
      <c r="H5875" t="s">
        <v>8575</v>
      </c>
      <c r="I5875" t="s">
        <v>10402</v>
      </c>
      <c r="J5875" s="4">
        <v>22793</v>
      </c>
    </row>
    <row r="5876" spans="1:10" x14ac:dyDescent="0.3">
      <c r="A5876" t="s">
        <v>10403</v>
      </c>
      <c r="B5876" s="4">
        <v>45672</v>
      </c>
      <c r="C5876" t="s">
        <v>5740</v>
      </c>
      <c r="D5876" t="s">
        <v>10404</v>
      </c>
      <c r="E5876" t="s">
        <v>157</v>
      </c>
      <c r="F5876" t="s">
        <v>158</v>
      </c>
      <c r="G5876" t="s">
        <v>79</v>
      </c>
      <c r="H5876" t="s">
        <v>8575</v>
      </c>
      <c r="I5876" t="s">
        <v>10402</v>
      </c>
      <c r="J5876" s="4">
        <v>22793</v>
      </c>
    </row>
    <row r="5877" spans="1:10" x14ac:dyDescent="0.3">
      <c r="A5877" t="s">
        <v>10405</v>
      </c>
      <c r="B5877" s="4">
        <v>45672</v>
      </c>
      <c r="C5877" t="s">
        <v>431</v>
      </c>
      <c r="D5877" t="s">
        <v>432</v>
      </c>
      <c r="E5877" t="s">
        <v>204</v>
      </c>
      <c r="F5877" t="s">
        <v>205</v>
      </c>
      <c r="G5877" t="s">
        <v>206</v>
      </c>
      <c r="H5877" t="s">
        <v>8575</v>
      </c>
      <c r="I5877" t="s">
        <v>10406</v>
      </c>
      <c r="J5877" s="4">
        <v>25091</v>
      </c>
    </row>
    <row r="5878" spans="1:10" x14ac:dyDescent="0.3">
      <c r="A5878" t="s">
        <v>10407</v>
      </c>
      <c r="B5878" s="4">
        <v>45672</v>
      </c>
      <c r="C5878" t="s">
        <v>1022</v>
      </c>
      <c r="D5878" t="s">
        <v>1023</v>
      </c>
      <c r="E5878" t="s">
        <v>77</v>
      </c>
      <c r="F5878" t="s">
        <v>78</v>
      </c>
      <c r="G5878" t="s">
        <v>79</v>
      </c>
      <c r="H5878" t="s">
        <v>8575</v>
      </c>
      <c r="I5878" t="s">
        <v>10408</v>
      </c>
      <c r="J5878" s="4">
        <v>23856</v>
      </c>
    </row>
    <row r="5879" spans="1:10" x14ac:dyDescent="0.3">
      <c r="A5879" t="s">
        <v>10409</v>
      </c>
      <c r="B5879" s="4">
        <v>45672</v>
      </c>
      <c r="C5879" t="s">
        <v>6094</v>
      </c>
      <c r="D5879" t="s">
        <v>10410</v>
      </c>
      <c r="E5879" t="s">
        <v>204</v>
      </c>
      <c r="F5879" t="s">
        <v>205</v>
      </c>
      <c r="G5879" t="s">
        <v>206</v>
      </c>
      <c r="H5879" t="s">
        <v>8575</v>
      </c>
      <c r="I5879" t="s">
        <v>10411</v>
      </c>
      <c r="J5879" s="4">
        <v>28302</v>
      </c>
    </row>
    <row r="5880" spans="1:10" x14ac:dyDescent="0.3">
      <c r="A5880" t="s">
        <v>10412</v>
      </c>
      <c r="B5880" s="4">
        <v>45672</v>
      </c>
      <c r="C5880" t="s">
        <v>434</v>
      </c>
      <c r="D5880" t="s">
        <v>435</v>
      </c>
      <c r="E5880" t="s">
        <v>204</v>
      </c>
      <c r="F5880" t="s">
        <v>205</v>
      </c>
      <c r="G5880" t="s">
        <v>206</v>
      </c>
      <c r="H5880" t="s">
        <v>8575</v>
      </c>
      <c r="I5880" t="s">
        <v>8622</v>
      </c>
      <c r="J5880" s="4">
        <v>18934</v>
      </c>
    </row>
    <row r="5881" spans="1:10" x14ac:dyDescent="0.3">
      <c r="A5881" t="s">
        <v>10413</v>
      </c>
      <c r="B5881" s="4">
        <v>45672</v>
      </c>
      <c r="C5881" t="s">
        <v>4022</v>
      </c>
      <c r="D5881" t="s">
        <v>9361</v>
      </c>
      <c r="E5881" t="s">
        <v>7030</v>
      </c>
      <c r="F5881" t="s">
        <v>7031</v>
      </c>
      <c r="G5881" t="s">
        <v>1581</v>
      </c>
      <c r="H5881" t="s">
        <v>8575</v>
      </c>
      <c r="I5881" t="s">
        <v>10414</v>
      </c>
      <c r="J5881" s="4">
        <v>27552</v>
      </c>
    </row>
    <row r="5882" spans="1:10" x14ac:dyDescent="0.3">
      <c r="A5882" t="s">
        <v>10415</v>
      </c>
      <c r="B5882" s="4">
        <v>45672</v>
      </c>
      <c r="C5882" t="s">
        <v>9918</v>
      </c>
      <c r="D5882" t="s">
        <v>9919</v>
      </c>
      <c r="E5882" t="s">
        <v>7030</v>
      </c>
      <c r="F5882" t="s">
        <v>7031</v>
      </c>
      <c r="G5882" t="s">
        <v>1581</v>
      </c>
      <c r="H5882" t="s">
        <v>8575</v>
      </c>
      <c r="I5882" t="s">
        <v>10414</v>
      </c>
      <c r="J5882" s="4">
        <v>27552</v>
      </c>
    </row>
    <row r="5883" spans="1:10" x14ac:dyDescent="0.3">
      <c r="A5883" t="s">
        <v>10416</v>
      </c>
      <c r="B5883" s="4">
        <v>45672</v>
      </c>
      <c r="C5883" t="s">
        <v>447</v>
      </c>
      <c r="D5883" t="s">
        <v>9356</v>
      </c>
      <c r="E5883" t="s">
        <v>10417</v>
      </c>
      <c r="F5883" t="s">
        <v>7031</v>
      </c>
      <c r="G5883" t="s">
        <v>1581</v>
      </c>
      <c r="H5883" t="s">
        <v>8575</v>
      </c>
      <c r="I5883" t="s">
        <v>10414</v>
      </c>
      <c r="J5883" s="4">
        <v>27552</v>
      </c>
    </row>
    <row r="5884" spans="1:10" x14ac:dyDescent="0.3">
      <c r="A5884" t="s">
        <v>10418</v>
      </c>
      <c r="B5884" s="4">
        <v>45672</v>
      </c>
      <c r="C5884" t="s">
        <v>10419</v>
      </c>
      <c r="D5884" t="s">
        <v>10420</v>
      </c>
      <c r="E5884" t="s">
        <v>7030</v>
      </c>
      <c r="F5884" t="s">
        <v>7031</v>
      </c>
      <c r="G5884" t="s">
        <v>1581</v>
      </c>
      <c r="H5884" t="s">
        <v>8575</v>
      </c>
      <c r="I5884" t="s">
        <v>10414</v>
      </c>
      <c r="J5884" s="4">
        <v>27552</v>
      </c>
    </row>
    <row r="5885" spans="1:10" x14ac:dyDescent="0.3">
      <c r="A5885" t="s">
        <v>10421</v>
      </c>
      <c r="B5885" s="4">
        <v>45672</v>
      </c>
      <c r="C5885" t="s">
        <v>116</v>
      </c>
      <c r="D5885" t="s">
        <v>9209</v>
      </c>
      <c r="E5885" t="s">
        <v>7030</v>
      </c>
      <c r="F5885" t="s">
        <v>7031</v>
      </c>
      <c r="G5885" t="s">
        <v>1581</v>
      </c>
      <c r="H5885" t="s">
        <v>8575</v>
      </c>
      <c r="I5885" t="s">
        <v>10414</v>
      </c>
      <c r="J5885" s="4">
        <v>27552</v>
      </c>
    </row>
    <row r="5886" spans="1:10" x14ac:dyDescent="0.3">
      <c r="A5886" t="s">
        <v>10422</v>
      </c>
      <c r="B5886" s="4">
        <v>45672</v>
      </c>
      <c r="C5886" t="s">
        <v>1563</v>
      </c>
      <c r="D5886" t="s">
        <v>1564</v>
      </c>
      <c r="E5886" t="s">
        <v>7030</v>
      </c>
      <c r="F5886" t="s">
        <v>7031</v>
      </c>
      <c r="G5886" t="s">
        <v>1581</v>
      </c>
      <c r="H5886" t="s">
        <v>8575</v>
      </c>
      <c r="I5886" t="s">
        <v>10414</v>
      </c>
      <c r="J5886" s="4">
        <v>27552</v>
      </c>
    </row>
    <row r="5887" spans="1:10" x14ac:dyDescent="0.3">
      <c r="A5887" t="s">
        <v>10423</v>
      </c>
      <c r="B5887" s="4">
        <v>45672</v>
      </c>
      <c r="C5887" t="s">
        <v>2971</v>
      </c>
      <c r="D5887" t="s">
        <v>2972</v>
      </c>
      <c r="E5887" t="s">
        <v>204</v>
      </c>
      <c r="F5887" t="s">
        <v>205</v>
      </c>
      <c r="G5887" t="s">
        <v>206</v>
      </c>
      <c r="H5887" t="s">
        <v>8575</v>
      </c>
      <c r="I5887" t="s">
        <v>10234</v>
      </c>
      <c r="J5887" s="4">
        <v>35684</v>
      </c>
    </row>
    <row r="5888" spans="1:10" x14ac:dyDescent="0.3">
      <c r="A5888" t="s">
        <v>10424</v>
      </c>
      <c r="B5888" s="4">
        <v>45672</v>
      </c>
      <c r="C5888" t="s">
        <v>147</v>
      </c>
      <c r="D5888" t="s">
        <v>148</v>
      </c>
      <c r="E5888" t="s">
        <v>204</v>
      </c>
      <c r="F5888" t="s">
        <v>205</v>
      </c>
      <c r="G5888" t="s">
        <v>206</v>
      </c>
      <c r="H5888" t="s">
        <v>8575</v>
      </c>
      <c r="I5888" t="s">
        <v>10313</v>
      </c>
      <c r="J5888" s="4">
        <v>22916</v>
      </c>
    </row>
    <row r="5889" spans="1:10" x14ac:dyDescent="0.3">
      <c r="A5889" t="s">
        <v>10425</v>
      </c>
      <c r="B5889" s="4">
        <v>45672</v>
      </c>
      <c r="C5889" t="s">
        <v>109</v>
      </c>
      <c r="D5889" t="s">
        <v>6710</v>
      </c>
      <c r="E5889" t="s">
        <v>204</v>
      </c>
      <c r="F5889" t="s">
        <v>205</v>
      </c>
      <c r="G5889" t="s">
        <v>206</v>
      </c>
      <c r="H5889" t="s">
        <v>8575</v>
      </c>
      <c r="I5889" t="s">
        <v>10426</v>
      </c>
      <c r="J5889" s="4">
        <v>27390</v>
      </c>
    </row>
    <row r="5890" spans="1:10" x14ac:dyDescent="0.3">
      <c r="A5890" t="s">
        <v>10427</v>
      </c>
      <c r="B5890" s="4">
        <v>45672</v>
      </c>
      <c r="C5890" t="s">
        <v>199</v>
      </c>
      <c r="D5890" t="s">
        <v>10428</v>
      </c>
      <c r="E5890" t="s">
        <v>204</v>
      </c>
      <c r="F5890" t="s">
        <v>205</v>
      </c>
      <c r="G5890" t="s">
        <v>206</v>
      </c>
      <c r="H5890" t="s">
        <v>8575</v>
      </c>
      <c r="I5890" t="s">
        <v>10426</v>
      </c>
      <c r="J5890" s="4">
        <v>27390</v>
      </c>
    </row>
    <row r="5891" spans="1:10" x14ac:dyDescent="0.3">
      <c r="A5891" t="s">
        <v>10429</v>
      </c>
      <c r="B5891" s="4">
        <v>45672</v>
      </c>
      <c r="C5891" t="s">
        <v>147</v>
      </c>
      <c r="D5891" t="s">
        <v>148</v>
      </c>
      <c r="E5891" t="s">
        <v>204</v>
      </c>
      <c r="F5891" t="s">
        <v>205</v>
      </c>
      <c r="G5891" t="s">
        <v>206</v>
      </c>
      <c r="H5891" t="s">
        <v>8575</v>
      </c>
      <c r="I5891" t="s">
        <v>10426</v>
      </c>
      <c r="J5891" s="4">
        <v>27390</v>
      </c>
    </row>
    <row r="5892" spans="1:10" x14ac:dyDescent="0.3">
      <c r="A5892" t="s">
        <v>10430</v>
      </c>
      <c r="B5892" s="4">
        <v>45672</v>
      </c>
      <c r="C5892" t="s">
        <v>1563</v>
      </c>
      <c r="D5892" t="s">
        <v>1564</v>
      </c>
      <c r="E5892" t="s">
        <v>111</v>
      </c>
      <c r="F5892" t="s">
        <v>112</v>
      </c>
      <c r="G5892" t="s">
        <v>113</v>
      </c>
      <c r="H5892" t="s">
        <v>8575</v>
      </c>
      <c r="I5892" t="s">
        <v>3399</v>
      </c>
      <c r="J5892" s="4">
        <v>26165</v>
      </c>
    </row>
    <row r="5893" spans="1:10" x14ac:dyDescent="0.3">
      <c r="A5893" t="s">
        <v>10431</v>
      </c>
      <c r="B5893" s="4">
        <v>45672</v>
      </c>
      <c r="C5893" t="s">
        <v>147</v>
      </c>
      <c r="D5893" t="s">
        <v>148</v>
      </c>
      <c r="E5893" t="s">
        <v>2085</v>
      </c>
      <c r="F5893" t="s">
        <v>2086</v>
      </c>
      <c r="G5893" t="s">
        <v>1581</v>
      </c>
      <c r="H5893" t="s">
        <v>8575</v>
      </c>
      <c r="I5893" t="s">
        <v>10432</v>
      </c>
      <c r="J5893" s="4">
        <v>20103</v>
      </c>
    </row>
    <row r="5894" spans="1:10" x14ac:dyDescent="0.3">
      <c r="A5894" t="s">
        <v>10433</v>
      </c>
      <c r="B5894" s="4">
        <v>45672</v>
      </c>
      <c r="C5894" t="s">
        <v>569</v>
      </c>
      <c r="D5894" t="s">
        <v>570</v>
      </c>
      <c r="E5894" t="s">
        <v>51</v>
      </c>
      <c r="F5894" t="s">
        <v>52</v>
      </c>
      <c r="G5894" t="s">
        <v>53</v>
      </c>
      <c r="H5894" t="s">
        <v>8575</v>
      </c>
      <c r="I5894" t="s">
        <v>10434</v>
      </c>
      <c r="J5894" s="4">
        <v>23675</v>
      </c>
    </row>
    <row r="5895" spans="1:10" x14ac:dyDescent="0.3">
      <c r="A5895" t="s">
        <v>10435</v>
      </c>
      <c r="B5895" s="4">
        <v>45672</v>
      </c>
      <c r="C5895" t="s">
        <v>1367</v>
      </c>
      <c r="D5895" t="s">
        <v>8617</v>
      </c>
      <c r="E5895" t="s">
        <v>39</v>
      </c>
      <c r="F5895" t="s">
        <v>40</v>
      </c>
      <c r="G5895" t="s">
        <v>41</v>
      </c>
      <c r="H5895" t="s">
        <v>8575</v>
      </c>
      <c r="I5895" t="s">
        <v>9444</v>
      </c>
      <c r="J5895" s="4">
        <v>21500</v>
      </c>
    </row>
    <row r="5896" spans="1:10" x14ac:dyDescent="0.3">
      <c r="A5896" t="s">
        <v>10436</v>
      </c>
      <c r="B5896" s="4">
        <v>45672</v>
      </c>
      <c r="C5896" t="s">
        <v>4803</v>
      </c>
      <c r="D5896" t="s">
        <v>9385</v>
      </c>
      <c r="E5896" t="s">
        <v>51</v>
      </c>
      <c r="F5896" t="s">
        <v>52</v>
      </c>
      <c r="G5896" t="s">
        <v>53</v>
      </c>
      <c r="H5896" t="s">
        <v>8575</v>
      </c>
      <c r="I5896" t="s">
        <v>10434</v>
      </c>
      <c r="J5896" s="4">
        <v>23675</v>
      </c>
    </row>
    <row r="5897" spans="1:10" x14ac:dyDescent="0.3">
      <c r="A5897" t="s">
        <v>10437</v>
      </c>
      <c r="B5897" s="4">
        <v>45672</v>
      </c>
      <c r="C5897" t="s">
        <v>85</v>
      </c>
      <c r="D5897" t="s">
        <v>86</v>
      </c>
      <c r="E5897" t="s">
        <v>51</v>
      </c>
      <c r="F5897" t="s">
        <v>52</v>
      </c>
      <c r="G5897" t="s">
        <v>53</v>
      </c>
      <c r="H5897" t="s">
        <v>8575</v>
      </c>
      <c r="I5897" t="s">
        <v>10434</v>
      </c>
      <c r="J5897" s="4">
        <v>23675</v>
      </c>
    </row>
    <row r="5898" spans="1:10" x14ac:dyDescent="0.3">
      <c r="A5898" t="s">
        <v>10438</v>
      </c>
      <c r="B5898" s="4">
        <v>45672</v>
      </c>
      <c r="C5898" t="s">
        <v>88</v>
      </c>
      <c r="D5898" t="s">
        <v>89</v>
      </c>
      <c r="E5898" t="s">
        <v>2085</v>
      </c>
      <c r="F5898" t="s">
        <v>2086</v>
      </c>
      <c r="G5898" t="s">
        <v>1581</v>
      </c>
      <c r="H5898" t="s">
        <v>8575</v>
      </c>
      <c r="I5898" t="s">
        <v>10432</v>
      </c>
      <c r="J5898" s="4">
        <v>20103</v>
      </c>
    </row>
    <row r="5899" spans="1:10" x14ac:dyDescent="0.3">
      <c r="A5899" t="s">
        <v>10439</v>
      </c>
      <c r="B5899" s="4">
        <v>45672</v>
      </c>
      <c r="C5899" t="s">
        <v>1655</v>
      </c>
      <c r="D5899" t="s">
        <v>3279</v>
      </c>
      <c r="E5899" t="s">
        <v>204</v>
      </c>
      <c r="F5899" t="s">
        <v>205</v>
      </c>
      <c r="G5899" t="s">
        <v>206</v>
      </c>
      <c r="H5899" t="s">
        <v>8575</v>
      </c>
      <c r="I5899" t="s">
        <v>10440</v>
      </c>
      <c r="J5899" s="4">
        <v>30146</v>
      </c>
    </row>
    <row r="5900" spans="1:10" x14ac:dyDescent="0.3">
      <c r="A5900" t="s">
        <v>10441</v>
      </c>
      <c r="B5900" s="4">
        <v>45672</v>
      </c>
      <c r="C5900" t="s">
        <v>2432</v>
      </c>
      <c r="D5900" t="s">
        <v>2433</v>
      </c>
      <c r="E5900" t="s">
        <v>2085</v>
      </c>
      <c r="F5900" t="s">
        <v>2086</v>
      </c>
      <c r="G5900" t="s">
        <v>1581</v>
      </c>
      <c r="H5900" t="s">
        <v>8575</v>
      </c>
      <c r="I5900" t="s">
        <v>10442</v>
      </c>
      <c r="J5900" s="4">
        <v>27661</v>
      </c>
    </row>
    <row r="5901" spans="1:10" x14ac:dyDescent="0.3">
      <c r="A5901" t="s">
        <v>10443</v>
      </c>
      <c r="B5901" s="4">
        <v>45672</v>
      </c>
      <c r="C5901" t="s">
        <v>7087</v>
      </c>
      <c r="D5901" t="s">
        <v>7088</v>
      </c>
      <c r="E5901" t="s">
        <v>8729</v>
      </c>
      <c r="F5901" t="s">
        <v>8730</v>
      </c>
      <c r="G5901" t="s">
        <v>1581</v>
      </c>
      <c r="H5901" t="s">
        <v>8575</v>
      </c>
      <c r="I5901" t="s">
        <v>10444</v>
      </c>
      <c r="J5901" s="4">
        <v>24622</v>
      </c>
    </row>
    <row r="5902" spans="1:10" x14ac:dyDescent="0.3">
      <c r="A5902" t="s">
        <v>10445</v>
      </c>
      <c r="B5902" s="4">
        <v>45672</v>
      </c>
      <c r="C5902" t="s">
        <v>85</v>
      </c>
      <c r="D5902" t="s">
        <v>86</v>
      </c>
      <c r="E5902" t="s">
        <v>204</v>
      </c>
      <c r="F5902" t="s">
        <v>205</v>
      </c>
      <c r="G5902" t="s">
        <v>206</v>
      </c>
      <c r="H5902" t="s">
        <v>8575</v>
      </c>
      <c r="I5902" t="s">
        <v>8587</v>
      </c>
      <c r="J5902" s="4">
        <v>20973</v>
      </c>
    </row>
    <row r="5903" spans="1:10" x14ac:dyDescent="0.3">
      <c r="A5903" t="s">
        <v>10446</v>
      </c>
      <c r="B5903" s="4">
        <v>45672</v>
      </c>
      <c r="C5903" t="s">
        <v>8740</v>
      </c>
      <c r="D5903" t="s">
        <v>8741</v>
      </c>
      <c r="E5903" t="s">
        <v>7089</v>
      </c>
      <c r="F5903" t="s">
        <v>7090</v>
      </c>
      <c r="G5903" t="s">
        <v>1581</v>
      </c>
      <c r="H5903" t="s">
        <v>8575</v>
      </c>
      <c r="I5903" t="s">
        <v>10447</v>
      </c>
      <c r="J5903" s="4">
        <v>33212</v>
      </c>
    </row>
    <row r="5904" spans="1:10" x14ac:dyDescent="0.3">
      <c r="A5904" t="s">
        <v>10448</v>
      </c>
      <c r="B5904" s="4">
        <v>45672</v>
      </c>
      <c r="C5904" t="s">
        <v>431</v>
      </c>
      <c r="D5904" t="s">
        <v>432</v>
      </c>
      <c r="E5904" t="s">
        <v>204</v>
      </c>
      <c r="F5904" t="s">
        <v>205</v>
      </c>
      <c r="G5904" t="s">
        <v>206</v>
      </c>
      <c r="H5904" t="s">
        <v>8575</v>
      </c>
      <c r="I5904" t="s">
        <v>9344</v>
      </c>
      <c r="J5904" s="4">
        <v>23400</v>
      </c>
    </row>
    <row r="5905" spans="1:10" x14ac:dyDescent="0.3">
      <c r="A5905" t="s">
        <v>10449</v>
      </c>
      <c r="B5905" s="4">
        <v>45672</v>
      </c>
      <c r="C5905" t="s">
        <v>64</v>
      </c>
      <c r="D5905" t="s">
        <v>4676</v>
      </c>
      <c r="E5905" t="s">
        <v>204</v>
      </c>
      <c r="F5905" t="s">
        <v>205</v>
      </c>
      <c r="G5905" t="s">
        <v>206</v>
      </c>
      <c r="H5905" t="s">
        <v>8575</v>
      </c>
      <c r="I5905" t="s">
        <v>9344</v>
      </c>
      <c r="J5905" s="4">
        <v>23400</v>
      </c>
    </row>
    <row r="5906" spans="1:10" x14ac:dyDescent="0.3">
      <c r="A5906" t="s">
        <v>10450</v>
      </c>
      <c r="B5906" s="4">
        <v>45672</v>
      </c>
      <c r="C5906" t="s">
        <v>10419</v>
      </c>
      <c r="D5906" t="s">
        <v>10420</v>
      </c>
      <c r="E5906" t="s">
        <v>204</v>
      </c>
      <c r="F5906" t="s">
        <v>205</v>
      </c>
      <c r="G5906" t="s">
        <v>206</v>
      </c>
      <c r="H5906" t="s">
        <v>8575</v>
      </c>
      <c r="I5906" t="s">
        <v>10451</v>
      </c>
      <c r="J5906" s="4">
        <v>17085</v>
      </c>
    </row>
    <row r="5907" spans="1:10" x14ac:dyDescent="0.3">
      <c r="A5907" t="s">
        <v>10452</v>
      </c>
      <c r="B5907" s="4">
        <v>45672</v>
      </c>
      <c r="C5907" t="s">
        <v>1955</v>
      </c>
      <c r="D5907" t="s">
        <v>8650</v>
      </c>
      <c r="E5907" t="s">
        <v>204</v>
      </c>
      <c r="F5907" t="s">
        <v>205</v>
      </c>
      <c r="G5907" t="s">
        <v>206</v>
      </c>
      <c r="H5907" t="s">
        <v>8575</v>
      </c>
      <c r="I5907" t="s">
        <v>10451</v>
      </c>
      <c r="J5907" s="4">
        <v>17085</v>
      </c>
    </row>
    <row r="5908" spans="1:10" x14ac:dyDescent="0.3">
      <c r="A5908" t="s">
        <v>10453</v>
      </c>
      <c r="B5908" s="4">
        <v>45672</v>
      </c>
      <c r="C5908" t="s">
        <v>4022</v>
      </c>
      <c r="D5908" t="s">
        <v>9361</v>
      </c>
      <c r="E5908" t="s">
        <v>204</v>
      </c>
      <c r="F5908" t="s">
        <v>205</v>
      </c>
      <c r="G5908" t="s">
        <v>206</v>
      </c>
      <c r="H5908" t="s">
        <v>8575</v>
      </c>
      <c r="I5908" t="s">
        <v>10451</v>
      </c>
      <c r="J5908" s="4">
        <v>17085</v>
      </c>
    </row>
    <row r="5909" spans="1:10" x14ac:dyDescent="0.3">
      <c r="A5909" t="s">
        <v>10454</v>
      </c>
      <c r="B5909" s="4">
        <v>45672</v>
      </c>
      <c r="C5909" t="s">
        <v>796</v>
      </c>
      <c r="D5909" t="s">
        <v>8637</v>
      </c>
      <c r="E5909" t="s">
        <v>204</v>
      </c>
      <c r="F5909" t="s">
        <v>205</v>
      </c>
      <c r="G5909" t="s">
        <v>206</v>
      </c>
      <c r="H5909" t="s">
        <v>8575</v>
      </c>
      <c r="I5909" t="s">
        <v>8622</v>
      </c>
      <c r="J5909" s="4">
        <v>18934</v>
      </c>
    </row>
    <row r="5910" spans="1:10" x14ac:dyDescent="0.3">
      <c r="A5910" t="s">
        <v>10455</v>
      </c>
      <c r="B5910" s="4">
        <v>45672</v>
      </c>
      <c r="C5910" t="s">
        <v>105</v>
      </c>
      <c r="D5910" t="s">
        <v>106</v>
      </c>
      <c r="E5910" t="s">
        <v>204</v>
      </c>
      <c r="F5910" t="s">
        <v>205</v>
      </c>
      <c r="G5910" t="s">
        <v>206</v>
      </c>
      <c r="H5910" t="s">
        <v>8575</v>
      </c>
      <c r="I5910" t="s">
        <v>8622</v>
      </c>
      <c r="J5910" s="4">
        <v>18934</v>
      </c>
    </row>
    <row r="5911" spans="1:10" x14ac:dyDescent="0.3">
      <c r="A5911" t="s">
        <v>10456</v>
      </c>
      <c r="B5911" s="4">
        <v>45672</v>
      </c>
      <c r="C5911" t="s">
        <v>10457</v>
      </c>
      <c r="D5911" t="s">
        <v>10458</v>
      </c>
      <c r="E5911" t="s">
        <v>204</v>
      </c>
      <c r="F5911" t="s">
        <v>205</v>
      </c>
      <c r="G5911" t="s">
        <v>206</v>
      </c>
      <c r="H5911" t="s">
        <v>8575</v>
      </c>
      <c r="I5911" t="s">
        <v>8622</v>
      </c>
      <c r="J5911" s="4">
        <v>18934</v>
      </c>
    </row>
    <row r="5912" spans="1:10" x14ac:dyDescent="0.3">
      <c r="A5912" t="s">
        <v>10459</v>
      </c>
      <c r="B5912" s="4">
        <v>45672</v>
      </c>
      <c r="C5912" t="s">
        <v>1281</v>
      </c>
      <c r="D5912" t="s">
        <v>1282</v>
      </c>
      <c r="E5912" t="s">
        <v>204</v>
      </c>
      <c r="F5912" t="s">
        <v>205</v>
      </c>
      <c r="G5912" t="s">
        <v>206</v>
      </c>
      <c r="H5912" t="s">
        <v>8575</v>
      </c>
      <c r="I5912" t="s">
        <v>10460</v>
      </c>
      <c r="J5912" s="4">
        <v>22910</v>
      </c>
    </row>
    <row r="5913" spans="1:10" x14ac:dyDescent="0.3">
      <c r="A5913" t="s">
        <v>10461</v>
      </c>
      <c r="B5913" s="4">
        <v>45672</v>
      </c>
      <c r="C5913" t="s">
        <v>273</v>
      </c>
      <c r="D5913" t="s">
        <v>8763</v>
      </c>
      <c r="E5913" t="s">
        <v>204</v>
      </c>
      <c r="F5913" t="s">
        <v>205</v>
      </c>
      <c r="G5913" t="s">
        <v>206</v>
      </c>
      <c r="H5913" t="s">
        <v>8575</v>
      </c>
      <c r="I5913" t="s">
        <v>10406</v>
      </c>
      <c r="J5913" s="4">
        <v>25091</v>
      </c>
    </row>
    <row r="5914" spans="1:10" x14ac:dyDescent="0.3">
      <c r="A5914" t="s">
        <v>10462</v>
      </c>
      <c r="B5914" s="4">
        <v>45672</v>
      </c>
      <c r="C5914" t="s">
        <v>2110</v>
      </c>
      <c r="D5914" t="s">
        <v>9328</v>
      </c>
      <c r="E5914" t="s">
        <v>204</v>
      </c>
      <c r="F5914" t="s">
        <v>205</v>
      </c>
      <c r="G5914" t="s">
        <v>206</v>
      </c>
      <c r="H5914" t="s">
        <v>8575</v>
      </c>
      <c r="I5914" t="s">
        <v>8914</v>
      </c>
      <c r="J5914" s="4">
        <v>20913</v>
      </c>
    </row>
    <row r="5915" spans="1:10" x14ac:dyDescent="0.3">
      <c r="A5915" t="s">
        <v>10463</v>
      </c>
      <c r="B5915" s="4">
        <v>45672</v>
      </c>
      <c r="C5915" t="s">
        <v>71</v>
      </c>
      <c r="D5915" t="s">
        <v>7263</v>
      </c>
      <c r="E5915" t="s">
        <v>2085</v>
      </c>
      <c r="F5915" t="s">
        <v>2086</v>
      </c>
      <c r="G5915" t="s">
        <v>1581</v>
      </c>
      <c r="H5915" t="s">
        <v>8575</v>
      </c>
      <c r="I5915" t="s">
        <v>9084</v>
      </c>
      <c r="J5915" s="4">
        <v>21778</v>
      </c>
    </row>
    <row r="5916" spans="1:10" x14ac:dyDescent="0.3">
      <c r="A5916" t="s">
        <v>10464</v>
      </c>
      <c r="B5916" s="4">
        <v>45672</v>
      </c>
      <c r="C5916" t="s">
        <v>10465</v>
      </c>
      <c r="D5916" t="s">
        <v>277</v>
      </c>
      <c r="E5916" t="s">
        <v>204</v>
      </c>
      <c r="F5916" t="s">
        <v>205</v>
      </c>
      <c r="G5916" t="s">
        <v>206</v>
      </c>
      <c r="H5916" t="s">
        <v>8575</v>
      </c>
      <c r="I5916" t="s">
        <v>8676</v>
      </c>
      <c r="J5916" s="4">
        <v>29305</v>
      </c>
    </row>
    <row r="5917" spans="1:10" x14ac:dyDescent="0.3">
      <c r="A5917" t="s">
        <v>10466</v>
      </c>
      <c r="B5917" s="4">
        <v>45672</v>
      </c>
      <c r="C5917" t="s">
        <v>1502</v>
      </c>
      <c r="D5917" t="s">
        <v>8574</v>
      </c>
      <c r="E5917" t="s">
        <v>2085</v>
      </c>
      <c r="F5917" t="s">
        <v>2086</v>
      </c>
      <c r="G5917" t="s">
        <v>1581</v>
      </c>
      <c r="H5917" t="s">
        <v>8575</v>
      </c>
      <c r="I5917" t="s">
        <v>9084</v>
      </c>
      <c r="J5917" s="4">
        <v>21778</v>
      </c>
    </row>
    <row r="5918" spans="1:10" x14ac:dyDescent="0.3">
      <c r="A5918" t="s">
        <v>10467</v>
      </c>
      <c r="B5918" s="4">
        <v>45672</v>
      </c>
      <c r="C5918" t="s">
        <v>9878</v>
      </c>
      <c r="D5918" t="s">
        <v>9879</v>
      </c>
      <c r="E5918" t="s">
        <v>204</v>
      </c>
      <c r="F5918" t="s">
        <v>205</v>
      </c>
      <c r="G5918" t="s">
        <v>206</v>
      </c>
      <c r="H5918" t="s">
        <v>8575</v>
      </c>
      <c r="I5918" t="s">
        <v>10468</v>
      </c>
      <c r="J5918" s="4">
        <v>30582</v>
      </c>
    </row>
    <row r="5919" spans="1:10" x14ac:dyDescent="0.3">
      <c r="A5919" t="s">
        <v>10469</v>
      </c>
      <c r="B5919" s="4">
        <v>45672</v>
      </c>
      <c r="C5919" t="s">
        <v>109</v>
      </c>
      <c r="D5919" t="s">
        <v>6710</v>
      </c>
      <c r="E5919" t="s">
        <v>204</v>
      </c>
      <c r="F5919" t="s">
        <v>205</v>
      </c>
      <c r="G5919" t="s">
        <v>206</v>
      </c>
      <c r="H5919" t="s">
        <v>8575</v>
      </c>
      <c r="I5919" t="s">
        <v>10468</v>
      </c>
      <c r="J5919" s="4">
        <v>30582</v>
      </c>
    </row>
    <row r="5920" spans="1:10" x14ac:dyDescent="0.3">
      <c r="A5920" t="s">
        <v>10470</v>
      </c>
      <c r="B5920" s="4">
        <v>45672</v>
      </c>
      <c r="C5920" t="s">
        <v>147</v>
      </c>
      <c r="D5920" t="s">
        <v>148</v>
      </c>
      <c r="E5920" t="s">
        <v>204</v>
      </c>
      <c r="F5920" t="s">
        <v>205</v>
      </c>
      <c r="G5920" t="s">
        <v>206</v>
      </c>
      <c r="H5920" t="s">
        <v>8575</v>
      </c>
      <c r="I5920" t="s">
        <v>10468</v>
      </c>
      <c r="J5920" s="4">
        <v>30582</v>
      </c>
    </row>
    <row r="5921" spans="1:10" x14ac:dyDescent="0.3">
      <c r="A5921" t="s">
        <v>10471</v>
      </c>
      <c r="B5921" s="4">
        <v>45672</v>
      </c>
      <c r="C5921" t="s">
        <v>428</v>
      </c>
      <c r="D5921" t="s">
        <v>429</v>
      </c>
      <c r="E5921" t="s">
        <v>77</v>
      </c>
      <c r="F5921" t="s">
        <v>78</v>
      </c>
      <c r="G5921" t="s">
        <v>79</v>
      </c>
      <c r="H5921" t="s">
        <v>8575</v>
      </c>
      <c r="I5921" t="s">
        <v>10468</v>
      </c>
      <c r="J5921" s="4">
        <v>30582</v>
      </c>
    </row>
    <row r="5922" spans="1:10" x14ac:dyDescent="0.3">
      <c r="A5922" t="s">
        <v>10472</v>
      </c>
      <c r="B5922" s="4">
        <v>45672</v>
      </c>
      <c r="C5922" t="s">
        <v>1483</v>
      </c>
      <c r="D5922" t="s">
        <v>10060</v>
      </c>
      <c r="E5922" t="s">
        <v>204</v>
      </c>
      <c r="F5922" t="s">
        <v>205</v>
      </c>
      <c r="G5922" t="s">
        <v>206</v>
      </c>
      <c r="H5922" t="s">
        <v>8575</v>
      </c>
      <c r="I5922" t="s">
        <v>10468</v>
      </c>
      <c r="J5922" s="4">
        <v>30582</v>
      </c>
    </row>
    <row r="5923" spans="1:10" x14ac:dyDescent="0.3">
      <c r="A5923" t="s">
        <v>10473</v>
      </c>
      <c r="B5923" s="4">
        <v>45672</v>
      </c>
      <c r="C5923" t="s">
        <v>2053</v>
      </c>
      <c r="D5923" t="s">
        <v>939</v>
      </c>
      <c r="E5923" t="s">
        <v>204</v>
      </c>
      <c r="F5923" t="s">
        <v>205</v>
      </c>
      <c r="G5923" t="s">
        <v>206</v>
      </c>
      <c r="H5923" t="s">
        <v>8575</v>
      </c>
      <c r="I5923" t="s">
        <v>10474</v>
      </c>
      <c r="J5923" s="4">
        <v>37353</v>
      </c>
    </row>
    <row r="5924" spans="1:10" x14ac:dyDescent="0.3">
      <c r="A5924" t="s">
        <v>10475</v>
      </c>
      <c r="B5924" s="4">
        <v>45672</v>
      </c>
      <c r="C5924" t="s">
        <v>8740</v>
      </c>
      <c r="D5924" t="s">
        <v>8741</v>
      </c>
      <c r="E5924" t="s">
        <v>8729</v>
      </c>
      <c r="F5924" t="s">
        <v>8730</v>
      </c>
      <c r="G5924" t="s">
        <v>1581</v>
      </c>
      <c r="H5924" t="s">
        <v>8575</v>
      </c>
      <c r="I5924" t="s">
        <v>10476</v>
      </c>
      <c r="J5924" s="4">
        <v>21104</v>
      </c>
    </row>
    <row r="5925" spans="1:10" x14ac:dyDescent="0.3">
      <c r="A5925" t="s">
        <v>10477</v>
      </c>
      <c r="B5925" s="4">
        <v>45672</v>
      </c>
      <c r="C5925" t="s">
        <v>8740</v>
      </c>
      <c r="D5925" t="s">
        <v>8741</v>
      </c>
      <c r="E5925" t="s">
        <v>2372</v>
      </c>
      <c r="F5925" t="s">
        <v>2373</v>
      </c>
      <c r="G5925" t="s">
        <v>1581</v>
      </c>
      <c r="H5925" t="s">
        <v>8575</v>
      </c>
      <c r="I5925" t="s">
        <v>10478</v>
      </c>
      <c r="J5925" s="4">
        <v>34651</v>
      </c>
    </row>
    <row r="5926" spans="1:10" x14ac:dyDescent="0.3">
      <c r="A5926" t="s">
        <v>10479</v>
      </c>
      <c r="B5926" s="4">
        <v>45672</v>
      </c>
      <c r="C5926" t="s">
        <v>8375</v>
      </c>
      <c r="D5926" t="s">
        <v>5040</v>
      </c>
      <c r="E5926" t="s">
        <v>39</v>
      </c>
      <c r="F5926" t="s">
        <v>40</v>
      </c>
      <c r="G5926" t="s">
        <v>41</v>
      </c>
      <c r="H5926" t="s">
        <v>8575</v>
      </c>
      <c r="I5926" t="s">
        <v>10205</v>
      </c>
      <c r="J5926" s="4">
        <v>20168</v>
      </c>
    </row>
    <row r="5927" spans="1:10" x14ac:dyDescent="0.3">
      <c r="A5927" t="s">
        <v>10480</v>
      </c>
      <c r="B5927" s="4">
        <v>45672</v>
      </c>
      <c r="C5927" t="s">
        <v>2682</v>
      </c>
      <c r="D5927" t="s">
        <v>2683</v>
      </c>
      <c r="E5927" t="s">
        <v>2677</v>
      </c>
      <c r="F5927" t="s">
        <v>2678</v>
      </c>
      <c r="G5927" t="s">
        <v>2679</v>
      </c>
      <c r="H5927" t="s">
        <v>8575</v>
      </c>
      <c r="I5927" t="s">
        <v>3646</v>
      </c>
      <c r="J5927" s="4">
        <v>18576</v>
      </c>
    </row>
    <row r="5928" spans="1:10" x14ac:dyDescent="0.3">
      <c r="A5928" t="s">
        <v>10481</v>
      </c>
      <c r="B5928" s="4">
        <v>45672</v>
      </c>
      <c r="C5928" t="s">
        <v>10482</v>
      </c>
      <c r="D5928" t="s">
        <v>10483</v>
      </c>
      <c r="E5928" t="s">
        <v>1579</v>
      </c>
      <c r="F5928" t="s">
        <v>1580</v>
      </c>
      <c r="G5928" t="s">
        <v>1581</v>
      </c>
      <c r="H5928" t="s">
        <v>8575</v>
      </c>
      <c r="I5928" t="s">
        <v>10484</v>
      </c>
      <c r="J5928" s="4">
        <v>24369</v>
      </c>
    </row>
    <row r="5929" spans="1:10" x14ac:dyDescent="0.3">
      <c r="A5929" t="s">
        <v>10485</v>
      </c>
      <c r="B5929" s="4">
        <v>45672</v>
      </c>
      <c r="C5929" t="s">
        <v>9456</v>
      </c>
      <c r="D5929" t="s">
        <v>9457</v>
      </c>
      <c r="E5929" t="s">
        <v>1579</v>
      </c>
      <c r="F5929" t="s">
        <v>1580</v>
      </c>
      <c r="G5929" t="s">
        <v>1581</v>
      </c>
      <c r="H5929" t="s">
        <v>8575</v>
      </c>
      <c r="I5929" t="s">
        <v>10484</v>
      </c>
      <c r="J5929" s="4">
        <v>24369</v>
      </c>
    </row>
    <row r="5930" spans="1:10" x14ac:dyDescent="0.3">
      <c r="A5930" t="s">
        <v>10486</v>
      </c>
      <c r="B5930" s="4">
        <v>45672</v>
      </c>
      <c r="C5930" t="s">
        <v>2667</v>
      </c>
      <c r="D5930" t="s">
        <v>2668</v>
      </c>
      <c r="E5930" t="s">
        <v>1579</v>
      </c>
      <c r="F5930" t="s">
        <v>1580</v>
      </c>
      <c r="G5930" t="s">
        <v>1581</v>
      </c>
      <c r="H5930" t="s">
        <v>8575</v>
      </c>
      <c r="I5930" t="s">
        <v>8580</v>
      </c>
      <c r="J5930" s="4">
        <v>22967</v>
      </c>
    </row>
    <row r="5931" spans="1:10" x14ac:dyDescent="0.3">
      <c r="A5931" t="s">
        <v>10487</v>
      </c>
      <c r="B5931" s="4">
        <v>45672</v>
      </c>
      <c r="C5931" t="s">
        <v>8667</v>
      </c>
      <c r="D5931" t="s">
        <v>271</v>
      </c>
      <c r="E5931" t="s">
        <v>204</v>
      </c>
      <c r="F5931" t="s">
        <v>205</v>
      </c>
      <c r="G5931" t="s">
        <v>206</v>
      </c>
      <c r="H5931" t="s">
        <v>8575</v>
      </c>
      <c r="I5931" t="s">
        <v>9274</v>
      </c>
      <c r="J5931" s="4">
        <v>21975</v>
      </c>
    </row>
    <row r="5932" spans="1:10" x14ac:dyDescent="0.3">
      <c r="A5932" t="s">
        <v>10488</v>
      </c>
      <c r="B5932" s="4">
        <v>45672</v>
      </c>
      <c r="C5932" t="s">
        <v>899</v>
      </c>
      <c r="D5932" t="s">
        <v>900</v>
      </c>
      <c r="E5932" t="s">
        <v>2085</v>
      </c>
      <c r="F5932" t="s">
        <v>2086</v>
      </c>
      <c r="G5932" t="s">
        <v>1581</v>
      </c>
      <c r="H5932" t="s">
        <v>8575</v>
      </c>
      <c r="I5932" t="s">
        <v>10432</v>
      </c>
      <c r="J5932" s="4">
        <v>20103</v>
      </c>
    </row>
    <row r="5933" spans="1:10" x14ac:dyDescent="0.3">
      <c r="A5933" t="s">
        <v>10489</v>
      </c>
      <c r="B5933" s="4">
        <v>45672</v>
      </c>
      <c r="C5933" t="s">
        <v>60</v>
      </c>
      <c r="D5933" t="s">
        <v>8595</v>
      </c>
      <c r="E5933" t="s">
        <v>77</v>
      </c>
      <c r="F5933" t="s">
        <v>78</v>
      </c>
      <c r="G5933" t="s">
        <v>79</v>
      </c>
      <c r="H5933" t="s">
        <v>8575</v>
      </c>
      <c r="I5933" t="s">
        <v>10490</v>
      </c>
      <c r="J5933" s="4">
        <v>37673</v>
      </c>
    </row>
    <row r="5934" spans="1:10" x14ac:dyDescent="0.3">
      <c r="A5934" t="s">
        <v>10491</v>
      </c>
      <c r="B5934" s="4">
        <v>45672</v>
      </c>
      <c r="C5934" t="s">
        <v>8740</v>
      </c>
      <c r="D5934" t="s">
        <v>8741</v>
      </c>
      <c r="E5934" t="s">
        <v>1579</v>
      </c>
      <c r="F5934" t="s">
        <v>1580</v>
      </c>
      <c r="G5934" t="s">
        <v>1581</v>
      </c>
      <c r="H5934" t="s">
        <v>8575</v>
      </c>
      <c r="I5934" t="s">
        <v>10492</v>
      </c>
      <c r="J5934" s="4">
        <v>31458</v>
      </c>
    </row>
    <row r="5935" spans="1:10" x14ac:dyDescent="0.3">
      <c r="A5935" t="s">
        <v>10493</v>
      </c>
      <c r="B5935" s="4">
        <v>45672</v>
      </c>
      <c r="C5935" t="s">
        <v>774</v>
      </c>
      <c r="D5935" t="s">
        <v>775</v>
      </c>
      <c r="E5935" t="s">
        <v>77</v>
      </c>
      <c r="F5935" t="s">
        <v>78</v>
      </c>
      <c r="G5935" t="s">
        <v>79</v>
      </c>
      <c r="H5935" t="s">
        <v>8575</v>
      </c>
      <c r="I5935" t="s">
        <v>10234</v>
      </c>
      <c r="J5935" s="4">
        <v>35684</v>
      </c>
    </row>
    <row r="5936" spans="1:10" x14ac:dyDescent="0.3">
      <c r="A5936" t="s">
        <v>10494</v>
      </c>
      <c r="B5936" s="4">
        <v>45672</v>
      </c>
      <c r="C5936" t="s">
        <v>8740</v>
      </c>
      <c r="D5936" t="s">
        <v>8741</v>
      </c>
      <c r="E5936" t="s">
        <v>2372</v>
      </c>
      <c r="F5936" t="s">
        <v>2373</v>
      </c>
      <c r="G5936" t="s">
        <v>1581</v>
      </c>
      <c r="H5936" t="s">
        <v>8575</v>
      </c>
      <c r="I5936" t="s">
        <v>10495</v>
      </c>
      <c r="J5936" s="4">
        <v>23393</v>
      </c>
    </row>
    <row r="5937" spans="1:10" x14ac:dyDescent="0.3">
      <c r="A5937" t="s">
        <v>10496</v>
      </c>
      <c r="B5937" s="4">
        <v>45672</v>
      </c>
      <c r="C5937" t="s">
        <v>10497</v>
      </c>
      <c r="D5937" t="s">
        <v>10498</v>
      </c>
      <c r="E5937" t="s">
        <v>204</v>
      </c>
      <c r="F5937" t="s">
        <v>205</v>
      </c>
      <c r="G5937" t="s">
        <v>206</v>
      </c>
      <c r="H5937" t="s">
        <v>8575</v>
      </c>
      <c r="I5937" t="s">
        <v>10495</v>
      </c>
      <c r="J5937" s="4">
        <v>23393</v>
      </c>
    </row>
    <row r="5938" spans="1:10" x14ac:dyDescent="0.3">
      <c r="A5938" t="s">
        <v>10499</v>
      </c>
      <c r="B5938" s="4">
        <v>45672</v>
      </c>
      <c r="C5938" t="s">
        <v>1521</v>
      </c>
      <c r="D5938" t="s">
        <v>93</v>
      </c>
      <c r="E5938" t="s">
        <v>10299</v>
      </c>
      <c r="F5938" t="s">
        <v>10300</v>
      </c>
      <c r="G5938" t="s">
        <v>10301</v>
      </c>
      <c r="H5938" t="s">
        <v>8575</v>
      </c>
      <c r="I5938" t="s">
        <v>8928</v>
      </c>
      <c r="J5938" s="4">
        <v>20801</v>
      </c>
    </row>
    <row r="5939" spans="1:10" x14ac:dyDescent="0.3">
      <c r="A5939" t="s">
        <v>10500</v>
      </c>
      <c r="B5939" s="4">
        <v>45672</v>
      </c>
      <c r="C5939" t="s">
        <v>826</v>
      </c>
      <c r="D5939" t="s">
        <v>185</v>
      </c>
      <c r="E5939" t="s">
        <v>10299</v>
      </c>
      <c r="F5939" t="s">
        <v>10300</v>
      </c>
      <c r="G5939" t="s">
        <v>10301</v>
      </c>
      <c r="H5939" t="s">
        <v>8575</v>
      </c>
      <c r="I5939" t="s">
        <v>8928</v>
      </c>
      <c r="J5939" s="4">
        <v>20801</v>
      </c>
    </row>
    <row r="5940" spans="1:10" x14ac:dyDescent="0.3">
      <c r="A5940" t="s">
        <v>10501</v>
      </c>
      <c r="B5940" s="4">
        <v>45672</v>
      </c>
      <c r="C5940" t="s">
        <v>1502</v>
      </c>
      <c r="D5940" t="s">
        <v>8574</v>
      </c>
      <c r="E5940" t="s">
        <v>204</v>
      </c>
      <c r="F5940" t="s">
        <v>205</v>
      </c>
      <c r="G5940" t="s">
        <v>206</v>
      </c>
      <c r="H5940" t="s">
        <v>8575</v>
      </c>
      <c r="I5940" t="s">
        <v>10502</v>
      </c>
      <c r="J5940" s="4">
        <v>32760</v>
      </c>
    </row>
    <row r="5941" spans="1:10" x14ac:dyDescent="0.3">
      <c r="A5941" t="s">
        <v>10503</v>
      </c>
      <c r="B5941" s="4">
        <v>45672</v>
      </c>
      <c r="C5941" t="s">
        <v>525</v>
      </c>
      <c r="D5941" t="s">
        <v>526</v>
      </c>
      <c r="E5941" t="s">
        <v>2372</v>
      </c>
      <c r="F5941" t="s">
        <v>2373</v>
      </c>
      <c r="G5941" t="s">
        <v>1581</v>
      </c>
      <c r="H5941" t="s">
        <v>8575</v>
      </c>
      <c r="I5941" t="s">
        <v>10373</v>
      </c>
      <c r="J5941" s="4">
        <v>20726</v>
      </c>
    </row>
    <row r="5942" spans="1:10" x14ac:dyDescent="0.3">
      <c r="A5942" t="s">
        <v>10504</v>
      </c>
      <c r="B5942" s="4">
        <v>45672</v>
      </c>
      <c r="C5942" t="s">
        <v>2381</v>
      </c>
      <c r="D5942" t="s">
        <v>2382</v>
      </c>
      <c r="E5942" t="s">
        <v>204</v>
      </c>
      <c r="F5942" t="s">
        <v>205</v>
      </c>
      <c r="G5942" t="s">
        <v>206</v>
      </c>
      <c r="H5942" t="s">
        <v>8575</v>
      </c>
      <c r="I5942" t="s">
        <v>9786</v>
      </c>
      <c r="J5942" s="4">
        <v>25769</v>
      </c>
    </row>
    <row r="5943" spans="1:10" x14ac:dyDescent="0.3">
      <c r="A5943" t="s">
        <v>10505</v>
      </c>
      <c r="B5943" s="4">
        <v>45672</v>
      </c>
      <c r="C5943" t="s">
        <v>10506</v>
      </c>
      <c r="D5943" t="s">
        <v>10507</v>
      </c>
      <c r="E5943" t="s">
        <v>204</v>
      </c>
      <c r="F5943" t="s">
        <v>205</v>
      </c>
      <c r="G5943" t="s">
        <v>206</v>
      </c>
      <c r="H5943" t="s">
        <v>8575</v>
      </c>
      <c r="I5943" t="s">
        <v>9786</v>
      </c>
      <c r="J5943" s="4">
        <v>25769</v>
      </c>
    </row>
    <row r="5944" spans="1:10" x14ac:dyDescent="0.3">
      <c r="A5944" t="s">
        <v>10508</v>
      </c>
      <c r="B5944" s="4">
        <v>45672</v>
      </c>
      <c r="C5944" t="s">
        <v>2145</v>
      </c>
      <c r="D5944" t="s">
        <v>2146</v>
      </c>
      <c r="E5944" t="s">
        <v>7030</v>
      </c>
      <c r="F5944" t="s">
        <v>7031</v>
      </c>
      <c r="G5944" t="s">
        <v>1581</v>
      </c>
      <c r="H5944" t="s">
        <v>8575</v>
      </c>
      <c r="I5944" t="s">
        <v>10509</v>
      </c>
      <c r="J5944" s="4">
        <v>28854</v>
      </c>
    </row>
    <row r="5945" spans="1:10" x14ac:dyDescent="0.3">
      <c r="A5945" t="s">
        <v>10510</v>
      </c>
      <c r="B5945" s="4">
        <v>45672</v>
      </c>
      <c r="C5945" t="s">
        <v>60</v>
      </c>
      <c r="D5945" t="s">
        <v>8595</v>
      </c>
      <c r="E5945" t="s">
        <v>204</v>
      </c>
      <c r="F5945" t="s">
        <v>205</v>
      </c>
      <c r="G5945" t="s">
        <v>206</v>
      </c>
      <c r="H5945" t="s">
        <v>8575</v>
      </c>
      <c r="I5945" t="s">
        <v>8777</v>
      </c>
      <c r="J5945" s="4">
        <v>29260</v>
      </c>
    </row>
    <row r="5946" spans="1:10" x14ac:dyDescent="0.3">
      <c r="A5946" t="s">
        <v>10511</v>
      </c>
      <c r="B5946" s="4">
        <v>45672</v>
      </c>
      <c r="C5946" t="s">
        <v>71</v>
      </c>
      <c r="D5946" t="s">
        <v>7263</v>
      </c>
      <c r="E5946" t="s">
        <v>204</v>
      </c>
      <c r="F5946" t="s">
        <v>205</v>
      </c>
      <c r="G5946" t="s">
        <v>206</v>
      </c>
      <c r="H5946" t="s">
        <v>8575</v>
      </c>
      <c r="I5946" t="s">
        <v>10512</v>
      </c>
      <c r="J5946" s="4">
        <v>22742</v>
      </c>
    </row>
    <row r="5947" spans="1:10" x14ac:dyDescent="0.3">
      <c r="A5947" t="s">
        <v>10513</v>
      </c>
      <c r="B5947" s="4">
        <v>45672</v>
      </c>
      <c r="C5947" t="s">
        <v>147</v>
      </c>
      <c r="D5947" t="s">
        <v>148</v>
      </c>
      <c r="E5947" t="s">
        <v>204</v>
      </c>
      <c r="F5947" t="s">
        <v>205</v>
      </c>
      <c r="G5947" t="s">
        <v>206</v>
      </c>
      <c r="H5947" t="s">
        <v>8575</v>
      </c>
      <c r="I5947" t="s">
        <v>10512</v>
      </c>
      <c r="J5947" s="4">
        <v>22742</v>
      </c>
    </row>
    <row r="5948" spans="1:10" x14ac:dyDescent="0.3">
      <c r="A5948" t="s">
        <v>10514</v>
      </c>
      <c r="B5948" s="4">
        <v>45672</v>
      </c>
      <c r="C5948" t="s">
        <v>109</v>
      </c>
      <c r="D5948" t="s">
        <v>6710</v>
      </c>
      <c r="E5948" t="s">
        <v>204</v>
      </c>
      <c r="F5948" t="s">
        <v>205</v>
      </c>
      <c r="G5948" t="s">
        <v>206</v>
      </c>
      <c r="H5948" t="s">
        <v>8575</v>
      </c>
      <c r="I5948" t="s">
        <v>10512</v>
      </c>
      <c r="J5948" s="4">
        <v>22742</v>
      </c>
    </row>
    <row r="5949" spans="1:10" x14ac:dyDescent="0.3">
      <c r="A5949" t="s">
        <v>10515</v>
      </c>
      <c r="B5949" s="4">
        <v>45672</v>
      </c>
      <c r="C5949" t="s">
        <v>105</v>
      </c>
      <c r="D5949" t="s">
        <v>106</v>
      </c>
      <c r="E5949" t="s">
        <v>204</v>
      </c>
      <c r="F5949" t="s">
        <v>205</v>
      </c>
      <c r="G5949" t="s">
        <v>206</v>
      </c>
      <c r="H5949" t="s">
        <v>8575</v>
      </c>
      <c r="I5949" t="s">
        <v>10516</v>
      </c>
      <c r="J5949" s="4">
        <v>26928</v>
      </c>
    </row>
    <row r="5950" spans="1:10" x14ac:dyDescent="0.3">
      <c r="A5950" t="s">
        <v>10517</v>
      </c>
      <c r="B5950" s="4">
        <v>45672</v>
      </c>
      <c r="C5950" t="s">
        <v>743</v>
      </c>
      <c r="D5950" t="s">
        <v>6934</v>
      </c>
      <c r="E5950" t="s">
        <v>204</v>
      </c>
      <c r="F5950" t="s">
        <v>205</v>
      </c>
      <c r="G5950" t="s">
        <v>206</v>
      </c>
      <c r="H5950" t="s">
        <v>8575</v>
      </c>
      <c r="I5950" t="s">
        <v>10516</v>
      </c>
      <c r="J5950" s="4">
        <v>26928</v>
      </c>
    </row>
    <row r="5951" spans="1:10" x14ac:dyDescent="0.3">
      <c r="A5951" t="s">
        <v>10518</v>
      </c>
      <c r="B5951" s="4">
        <v>45672</v>
      </c>
      <c r="C5951" t="s">
        <v>2531</v>
      </c>
      <c r="D5951" t="s">
        <v>2532</v>
      </c>
      <c r="E5951" t="s">
        <v>2085</v>
      </c>
      <c r="F5951" t="s">
        <v>2086</v>
      </c>
      <c r="G5951" t="s">
        <v>1581</v>
      </c>
      <c r="H5951" t="s">
        <v>8575</v>
      </c>
      <c r="I5951" t="s">
        <v>10519</v>
      </c>
      <c r="J5951" s="4">
        <v>30590</v>
      </c>
    </row>
    <row r="5952" spans="1:10" x14ac:dyDescent="0.3">
      <c r="A5952" t="s">
        <v>10520</v>
      </c>
      <c r="B5952" s="4">
        <v>45672</v>
      </c>
      <c r="C5952" t="s">
        <v>286</v>
      </c>
      <c r="D5952" t="s">
        <v>287</v>
      </c>
      <c r="E5952" t="s">
        <v>204</v>
      </c>
      <c r="F5952" t="s">
        <v>205</v>
      </c>
      <c r="G5952" t="s">
        <v>206</v>
      </c>
      <c r="H5952" t="s">
        <v>8575</v>
      </c>
      <c r="I5952" t="s">
        <v>10512</v>
      </c>
      <c r="J5952" s="4">
        <v>22742</v>
      </c>
    </row>
    <row r="5953" spans="1:10" x14ac:dyDescent="0.3">
      <c r="A5953" t="s">
        <v>10521</v>
      </c>
      <c r="B5953" s="4">
        <v>45672</v>
      </c>
      <c r="C5953" t="s">
        <v>640</v>
      </c>
      <c r="D5953" t="s">
        <v>7019</v>
      </c>
      <c r="E5953" t="s">
        <v>204</v>
      </c>
      <c r="F5953" t="s">
        <v>205</v>
      </c>
      <c r="G5953" t="s">
        <v>206</v>
      </c>
      <c r="H5953" t="s">
        <v>8575</v>
      </c>
      <c r="I5953" t="s">
        <v>10512</v>
      </c>
      <c r="J5953" s="4">
        <v>22742</v>
      </c>
    </row>
    <row r="5954" spans="1:10" x14ac:dyDescent="0.3">
      <c r="A5954" t="s">
        <v>10522</v>
      </c>
      <c r="B5954" s="4">
        <v>45672</v>
      </c>
      <c r="C5954" t="s">
        <v>2221</v>
      </c>
      <c r="D5954" t="s">
        <v>2222</v>
      </c>
      <c r="E5954" t="s">
        <v>1579</v>
      </c>
      <c r="F5954" t="s">
        <v>1580</v>
      </c>
      <c r="G5954" t="s">
        <v>1581</v>
      </c>
      <c r="H5954" t="s">
        <v>8575</v>
      </c>
      <c r="I5954" t="s">
        <v>10523</v>
      </c>
      <c r="J5954" s="4">
        <v>21309</v>
      </c>
    </row>
    <row r="5955" spans="1:10" x14ac:dyDescent="0.3">
      <c r="A5955" t="s">
        <v>10524</v>
      </c>
      <c r="B5955" s="4">
        <v>45672</v>
      </c>
      <c r="C5955" t="s">
        <v>7018</v>
      </c>
      <c r="D5955" t="s">
        <v>7019</v>
      </c>
      <c r="E5955" t="s">
        <v>1682</v>
      </c>
      <c r="F5955" t="s">
        <v>1683</v>
      </c>
      <c r="G5955" t="s">
        <v>1684</v>
      </c>
      <c r="H5955" t="s">
        <v>8575</v>
      </c>
      <c r="I5955" t="s">
        <v>9109</v>
      </c>
      <c r="J5955" s="4">
        <v>22524</v>
      </c>
    </row>
    <row r="5956" spans="1:10" x14ac:dyDescent="0.3">
      <c r="A5956" t="s">
        <v>10525</v>
      </c>
      <c r="B5956" s="4">
        <v>45672</v>
      </c>
      <c r="C5956" t="s">
        <v>215</v>
      </c>
      <c r="D5956" t="s">
        <v>216</v>
      </c>
      <c r="E5956" t="s">
        <v>204</v>
      </c>
      <c r="F5956" t="s">
        <v>205</v>
      </c>
      <c r="G5956" t="s">
        <v>206</v>
      </c>
      <c r="H5956" t="s">
        <v>8575</v>
      </c>
      <c r="I5956" t="s">
        <v>10526</v>
      </c>
      <c r="J5956" s="4">
        <v>25716</v>
      </c>
    </row>
    <row r="5957" spans="1:10" x14ac:dyDescent="0.3">
      <c r="A5957" t="s">
        <v>10527</v>
      </c>
      <c r="B5957" s="4">
        <v>45672</v>
      </c>
      <c r="C5957" t="s">
        <v>1170</v>
      </c>
      <c r="D5957" t="s">
        <v>7936</v>
      </c>
      <c r="E5957" t="s">
        <v>204</v>
      </c>
      <c r="F5957" t="s">
        <v>205</v>
      </c>
      <c r="G5957" t="s">
        <v>206</v>
      </c>
      <c r="H5957" t="s">
        <v>8575</v>
      </c>
      <c r="I5957" t="s">
        <v>10526</v>
      </c>
      <c r="J5957" s="4">
        <v>25716</v>
      </c>
    </row>
    <row r="5958" spans="1:10" x14ac:dyDescent="0.3">
      <c r="A5958" t="s">
        <v>10528</v>
      </c>
      <c r="B5958" s="4">
        <v>45672</v>
      </c>
      <c r="C5958" t="s">
        <v>569</v>
      </c>
      <c r="D5958" t="s">
        <v>570</v>
      </c>
      <c r="E5958" t="s">
        <v>204</v>
      </c>
      <c r="F5958" t="s">
        <v>205</v>
      </c>
      <c r="G5958" t="s">
        <v>206</v>
      </c>
      <c r="H5958" t="s">
        <v>8575</v>
      </c>
      <c r="I5958" t="s">
        <v>10526</v>
      </c>
      <c r="J5958" s="4">
        <v>25716</v>
      </c>
    </row>
    <row r="5959" spans="1:10" x14ac:dyDescent="0.3">
      <c r="A5959" t="s">
        <v>10529</v>
      </c>
      <c r="B5959" s="4">
        <v>45672</v>
      </c>
      <c r="C5959" t="s">
        <v>393</v>
      </c>
      <c r="D5959" t="s">
        <v>8682</v>
      </c>
      <c r="E5959" t="s">
        <v>204</v>
      </c>
      <c r="F5959" t="s">
        <v>205</v>
      </c>
      <c r="G5959" t="s">
        <v>206</v>
      </c>
      <c r="H5959" t="s">
        <v>8575</v>
      </c>
      <c r="I5959" t="s">
        <v>10526</v>
      </c>
      <c r="J5959" s="4">
        <v>25716</v>
      </c>
    </row>
    <row r="5960" spans="1:10" x14ac:dyDescent="0.3">
      <c r="A5960" t="s">
        <v>10530</v>
      </c>
      <c r="B5960" s="4">
        <v>45672</v>
      </c>
      <c r="C5960" t="s">
        <v>1502</v>
      </c>
      <c r="D5960" t="s">
        <v>8574</v>
      </c>
      <c r="E5960" t="s">
        <v>204</v>
      </c>
      <c r="F5960" t="s">
        <v>205</v>
      </c>
      <c r="G5960" t="s">
        <v>206</v>
      </c>
      <c r="H5960" t="s">
        <v>8575</v>
      </c>
      <c r="I5960" t="s">
        <v>10526</v>
      </c>
      <c r="J5960" s="4">
        <v>25716</v>
      </c>
    </row>
    <row r="5961" spans="1:10" x14ac:dyDescent="0.3">
      <c r="A5961" t="s">
        <v>10531</v>
      </c>
      <c r="B5961" s="4">
        <v>45672</v>
      </c>
      <c r="C5961" t="s">
        <v>1149</v>
      </c>
      <c r="D5961" t="s">
        <v>1150</v>
      </c>
      <c r="E5961" t="s">
        <v>204</v>
      </c>
      <c r="F5961" t="s">
        <v>205</v>
      </c>
      <c r="G5961" t="s">
        <v>206</v>
      </c>
      <c r="H5961" t="s">
        <v>8575</v>
      </c>
      <c r="I5961" t="s">
        <v>10526</v>
      </c>
      <c r="J5961" s="4">
        <v>25716</v>
      </c>
    </row>
    <row r="5962" spans="1:10" x14ac:dyDescent="0.3">
      <c r="A5962" t="s">
        <v>10532</v>
      </c>
      <c r="B5962" s="4">
        <v>45672</v>
      </c>
      <c r="C5962" t="s">
        <v>311</v>
      </c>
      <c r="D5962" t="s">
        <v>8612</v>
      </c>
      <c r="E5962" t="s">
        <v>204</v>
      </c>
      <c r="F5962" t="s">
        <v>205</v>
      </c>
      <c r="G5962" t="s">
        <v>206</v>
      </c>
      <c r="H5962" t="s">
        <v>8575</v>
      </c>
      <c r="I5962" t="s">
        <v>10526</v>
      </c>
      <c r="J5962" s="4">
        <v>25716</v>
      </c>
    </row>
    <row r="5963" spans="1:10" x14ac:dyDescent="0.3">
      <c r="A5963" t="s">
        <v>10533</v>
      </c>
      <c r="B5963" s="4">
        <v>45672</v>
      </c>
      <c r="C5963" t="s">
        <v>3542</v>
      </c>
      <c r="D5963" t="s">
        <v>3543</v>
      </c>
      <c r="E5963" t="s">
        <v>1579</v>
      </c>
      <c r="F5963" t="s">
        <v>1580</v>
      </c>
      <c r="G5963" t="s">
        <v>1581</v>
      </c>
      <c r="H5963" t="s">
        <v>8575</v>
      </c>
      <c r="I5963" t="s">
        <v>10534</v>
      </c>
      <c r="J5963" s="4">
        <v>22099</v>
      </c>
    </row>
    <row r="5964" spans="1:10" x14ac:dyDescent="0.3">
      <c r="A5964" t="s">
        <v>10535</v>
      </c>
      <c r="B5964" s="4">
        <v>45672</v>
      </c>
      <c r="C5964" t="s">
        <v>692</v>
      </c>
      <c r="D5964" t="s">
        <v>1048</v>
      </c>
      <c r="E5964" t="s">
        <v>204</v>
      </c>
      <c r="F5964" t="s">
        <v>205</v>
      </c>
      <c r="G5964" t="s">
        <v>206</v>
      </c>
      <c r="H5964" t="s">
        <v>8575</v>
      </c>
      <c r="I5964" t="s">
        <v>10536</v>
      </c>
      <c r="J5964" s="4">
        <v>33296</v>
      </c>
    </row>
    <row r="5965" spans="1:10" x14ac:dyDescent="0.3">
      <c r="A5965" t="s">
        <v>10537</v>
      </c>
      <c r="B5965" s="4">
        <v>45672</v>
      </c>
      <c r="C5965" t="s">
        <v>10538</v>
      </c>
      <c r="D5965" t="s">
        <v>10539</v>
      </c>
      <c r="E5965" t="s">
        <v>10131</v>
      </c>
      <c r="F5965" t="s">
        <v>10132</v>
      </c>
      <c r="G5965" t="s">
        <v>10133</v>
      </c>
      <c r="H5965" t="s">
        <v>8575</v>
      </c>
      <c r="I5965" t="s">
        <v>10124</v>
      </c>
      <c r="J5965" s="4">
        <v>26933</v>
      </c>
    </row>
    <row r="5966" spans="1:10" x14ac:dyDescent="0.3">
      <c r="A5966" t="s">
        <v>10540</v>
      </c>
      <c r="B5966" s="4">
        <v>45672</v>
      </c>
      <c r="C5966" t="s">
        <v>9949</v>
      </c>
      <c r="D5966" t="s">
        <v>9950</v>
      </c>
      <c r="E5966" t="s">
        <v>10131</v>
      </c>
      <c r="F5966" t="s">
        <v>10132</v>
      </c>
      <c r="G5966" t="s">
        <v>10133</v>
      </c>
      <c r="H5966" t="s">
        <v>8575</v>
      </c>
      <c r="I5966" t="s">
        <v>10124</v>
      </c>
      <c r="J5966" s="4">
        <v>26933</v>
      </c>
    </row>
    <row r="5967" spans="1:10" x14ac:dyDescent="0.3">
      <c r="A5967" t="s">
        <v>10541</v>
      </c>
      <c r="B5967" s="4">
        <v>45672</v>
      </c>
      <c r="C5967" t="s">
        <v>796</v>
      </c>
      <c r="D5967" t="s">
        <v>797</v>
      </c>
      <c r="E5967" t="s">
        <v>10131</v>
      </c>
      <c r="F5967" t="s">
        <v>10132</v>
      </c>
      <c r="G5967" t="s">
        <v>10133</v>
      </c>
      <c r="H5967" t="s">
        <v>8575</v>
      </c>
      <c r="I5967" t="s">
        <v>10124</v>
      </c>
      <c r="J5967" s="4">
        <v>26933</v>
      </c>
    </row>
    <row r="5968" spans="1:10" x14ac:dyDescent="0.3">
      <c r="A5968" t="s">
        <v>10542</v>
      </c>
      <c r="B5968" s="4">
        <v>45672</v>
      </c>
      <c r="C5968" t="s">
        <v>10543</v>
      </c>
      <c r="D5968" t="s">
        <v>10544</v>
      </c>
      <c r="E5968" t="s">
        <v>10131</v>
      </c>
      <c r="F5968" t="s">
        <v>10132</v>
      </c>
      <c r="G5968" t="s">
        <v>10133</v>
      </c>
      <c r="H5968" t="s">
        <v>8575</v>
      </c>
      <c r="I5968" t="s">
        <v>10124</v>
      </c>
      <c r="J5968" s="4">
        <v>26933</v>
      </c>
    </row>
    <row r="5969" spans="1:10" x14ac:dyDescent="0.3">
      <c r="A5969" t="s">
        <v>10545</v>
      </c>
      <c r="B5969" s="4">
        <v>45672</v>
      </c>
      <c r="C5969" t="s">
        <v>125</v>
      </c>
      <c r="D5969" t="s">
        <v>9218</v>
      </c>
      <c r="E5969" t="s">
        <v>39</v>
      </c>
      <c r="F5969" t="s">
        <v>40</v>
      </c>
      <c r="G5969" t="s">
        <v>41</v>
      </c>
      <c r="H5969" t="s">
        <v>8575</v>
      </c>
      <c r="I5969" t="s">
        <v>10546</v>
      </c>
      <c r="J5969" s="4">
        <v>22654</v>
      </c>
    </row>
    <row r="5970" spans="1:10" x14ac:dyDescent="0.3">
      <c r="A5970" t="s">
        <v>10547</v>
      </c>
      <c r="B5970" s="4">
        <v>45672</v>
      </c>
      <c r="C5970" t="s">
        <v>109</v>
      </c>
      <c r="D5970" t="s">
        <v>6710</v>
      </c>
      <c r="E5970" t="s">
        <v>204</v>
      </c>
      <c r="F5970" t="s">
        <v>205</v>
      </c>
      <c r="G5970" t="s">
        <v>206</v>
      </c>
      <c r="H5970" t="s">
        <v>8575</v>
      </c>
      <c r="I5970" t="s">
        <v>9747</v>
      </c>
      <c r="J5970" s="4">
        <v>23415</v>
      </c>
    </row>
    <row r="5971" spans="1:10" x14ac:dyDescent="0.3">
      <c r="A5971" t="s">
        <v>10548</v>
      </c>
      <c r="B5971" s="4">
        <v>45672</v>
      </c>
      <c r="C5971" t="s">
        <v>7915</v>
      </c>
      <c r="D5971" t="s">
        <v>10549</v>
      </c>
      <c r="E5971" t="s">
        <v>10550</v>
      </c>
      <c r="F5971" t="s">
        <v>10551</v>
      </c>
      <c r="G5971" t="s">
        <v>301</v>
      </c>
      <c r="H5971" t="s">
        <v>8575</v>
      </c>
      <c r="I5971" t="s">
        <v>8622</v>
      </c>
      <c r="J5971" s="4">
        <v>18934</v>
      </c>
    </row>
    <row r="5972" spans="1:10" x14ac:dyDescent="0.3">
      <c r="A5972" t="s">
        <v>10552</v>
      </c>
      <c r="B5972" s="4">
        <v>45672</v>
      </c>
      <c r="C5972" t="s">
        <v>2621</v>
      </c>
      <c r="D5972" t="s">
        <v>8937</v>
      </c>
      <c r="E5972" t="s">
        <v>51</v>
      </c>
      <c r="F5972" t="s">
        <v>52</v>
      </c>
      <c r="G5972" t="s">
        <v>53</v>
      </c>
      <c r="H5972" t="s">
        <v>8575</v>
      </c>
      <c r="I5972" t="s">
        <v>10553</v>
      </c>
      <c r="J5972" s="4">
        <v>25042</v>
      </c>
    </row>
    <row r="5973" spans="1:10" x14ac:dyDescent="0.3">
      <c r="A5973" t="s">
        <v>10554</v>
      </c>
      <c r="B5973" s="4">
        <v>45672</v>
      </c>
      <c r="C5973" t="s">
        <v>10555</v>
      </c>
      <c r="D5973" t="s">
        <v>10556</v>
      </c>
      <c r="E5973" t="s">
        <v>2085</v>
      </c>
      <c r="F5973" t="s">
        <v>2086</v>
      </c>
      <c r="G5973" t="s">
        <v>1581</v>
      </c>
      <c r="H5973" t="s">
        <v>8575</v>
      </c>
      <c r="I5973" t="s">
        <v>10557</v>
      </c>
      <c r="J5973" s="4">
        <v>26441</v>
      </c>
    </row>
    <row r="5974" spans="1:10" x14ac:dyDescent="0.3">
      <c r="A5974" t="s">
        <v>10558</v>
      </c>
      <c r="B5974" s="4">
        <v>45672</v>
      </c>
      <c r="C5974" t="s">
        <v>125</v>
      </c>
      <c r="D5974" t="s">
        <v>9218</v>
      </c>
      <c r="E5974" t="s">
        <v>2085</v>
      </c>
      <c r="F5974" t="s">
        <v>2086</v>
      </c>
      <c r="G5974" t="s">
        <v>1581</v>
      </c>
      <c r="H5974" t="s">
        <v>8575</v>
      </c>
      <c r="I5974" t="s">
        <v>8748</v>
      </c>
      <c r="J5974" s="4">
        <v>36032</v>
      </c>
    </row>
    <row r="5975" spans="1:10" x14ac:dyDescent="0.3">
      <c r="A5975" t="s">
        <v>10559</v>
      </c>
      <c r="B5975" s="4">
        <v>45672</v>
      </c>
      <c r="C5975" t="s">
        <v>10560</v>
      </c>
      <c r="D5975" t="s">
        <v>10561</v>
      </c>
      <c r="E5975" t="s">
        <v>1579</v>
      </c>
      <c r="F5975" t="s">
        <v>1580</v>
      </c>
      <c r="G5975" t="s">
        <v>1581</v>
      </c>
      <c r="H5975" t="s">
        <v>8575</v>
      </c>
      <c r="I5975" t="s">
        <v>10562</v>
      </c>
      <c r="J5975" s="4">
        <v>25586</v>
      </c>
    </row>
    <row r="5976" spans="1:10" x14ac:dyDescent="0.3">
      <c r="A5976" t="s">
        <v>10563</v>
      </c>
      <c r="B5976" s="4">
        <v>45672</v>
      </c>
      <c r="C5976" t="s">
        <v>9441</v>
      </c>
      <c r="D5976" t="s">
        <v>9442</v>
      </c>
      <c r="E5976" t="s">
        <v>7030</v>
      </c>
      <c r="F5976" t="s">
        <v>7031</v>
      </c>
      <c r="G5976" t="s">
        <v>1581</v>
      </c>
      <c r="H5976" t="s">
        <v>8575</v>
      </c>
      <c r="I5976" t="s">
        <v>10564</v>
      </c>
      <c r="J5976" s="4">
        <v>23512</v>
      </c>
    </row>
    <row r="5977" spans="1:10" x14ac:dyDescent="0.3">
      <c r="A5977" t="s">
        <v>10565</v>
      </c>
      <c r="B5977" s="4">
        <v>45672</v>
      </c>
      <c r="C5977" t="s">
        <v>2099</v>
      </c>
      <c r="D5977" t="s">
        <v>7629</v>
      </c>
      <c r="E5977" t="s">
        <v>39</v>
      </c>
      <c r="F5977" t="s">
        <v>40</v>
      </c>
      <c r="G5977" t="s">
        <v>41</v>
      </c>
      <c r="H5977" t="s">
        <v>8575</v>
      </c>
      <c r="I5977" t="s">
        <v>10442</v>
      </c>
      <c r="J5977" s="4">
        <v>27661</v>
      </c>
    </row>
    <row r="5978" spans="1:10" x14ac:dyDescent="0.3">
      <c r="A5978" t="s">
        <v>10566</v>
      </c>
      <c r="B5978" s="4">
        <v>45672</v>
      </c>
      <c r="C5978" t="s">
        <v>10567</v>
      </c>
      <c r="D5978" t="s">
        <v>10568</v>
      </c>
      <c r="E5978" t="s">
        <v>2085</v>
      </c>
      <c r="F5978" t="s">
        <v>2086</v>
      </c>
      <c r="G5978" t="s">
        <v>1581</v>
      </c>
      <c r="H5978" t="s">
        <v>8575</v>
      </c>
      <c r="I5978" t="s">
        <v>10442</v>
      </c>
      <c r="J5978" s="4">
        <v>27661</v>
      </c>
    </row>
    <row r="5979" spans="1:10" x14ac:dyDescent="0.3">
      <c r="A5979" t="s">
        <v>10569</v>
      </c>
      <c r="B5979" s="4">
        <v>45672</v>
      </c>
      <c r="C5979" t="s">
        <v>10570</v>
      </c>
      <c r="D5979" t="s">
        <v>10571</v>
      </c>
      <c r="E5979" t="s">
        <v>3316</v>
      </c>
      <c r="F5979" t="s">
        <v>3317</v>
      </c>
      <c r="G5979" t="s">
        <v>3318</v>
      </c>
      <c r="H5979" t="s">
        <v>8575</v>
      </c>
      <c r="I5979" t="s">
        <v>10442</v>
      </c>
      <c r="J5979" s="4">
        <v>27661</v>
      </c>
    </row>
    <row r="5980" spans="1:10" x14ac:dyDescent="0.3">
      <c r="A5980" t="s">
        <v>10572</v>
      </c>
      <c r="B5980" s="4">
        <v>45672</v>
      </c>
      <c r="C5980" t="s">
        <v>10573</v>
      </c>
      <c r="D5980" t="s">
        <v>10574</v>
      </c>
      <c r="E5980" t="s">
        <v>39</v>
      </c>
      <c r="F5980" t="s">
        <v>40</v>
      </c>
      <c r="G5980" t="s">
        <v>41</v>
      </c>
      <c r="H5980" t="s">
        <v>8575</v>
      </c>
      <c r="I5980" t="s">
        <v>10442</v>
      </c>
      <c r="J5980" s="4">
        <v>27661</v>
      </c>
    </row>
    <row r="5981" spans="1:10" x14ac:dyDescent="0.3">
      <c r="A5981" t="s">
        <v>10575</v>
      </c>
      <c r="B5981" s="4">
        <v>45673</v>
      </c>
      <c r="C5981" t="s">
        <v>129</v>
      </c>
      <c r="D5981" t="s">
        <v>130</v>
      </c>
      <c r="E5981" t="s">
        <v>204</v>
      </c>
      <c r="F5981" t="s">
        <v>205</v>
      </c>
      <c r="G5981" t="s">
        <v>206</v>
      </c>
      <c r="H5981" t="s">
        <v>8575</v>
      </c>
      <c r="I5981" t="s">
        <v>9018</v>
      </c>
      <c r="J5981" s="4">
        <v>21812</v>
      </c>
    </row>
    <row r="5982" spans="1:10" x14ac:dyDescent="0.3">
      <c r="A5982" t="s">
        <v>10576</v>
      </c>
      <c r="B5982" s="4">
        <v>45673</v>
      </c>
      <c r="C5982" t="s">
        <v>896</v>
      </c>
      <c r="D5982" t="s">
        <v>897</v>
      </c>
      <c r="E5982" t="s">
        <v>204</v>
      </c>
      <c r="F5982" t="s">
        <v>205</v>
      </c>
      <c r="G5982" t="s">
        <v>206</v>
      </c>
      <c r="H5982" t="s">
        <v>8575</v>
      </c>
      <c r="I5982" t="s">
        <v>9018</v>
      </c>
      <c r="J5982" s="4">
        <v>21812</v>
      </c>
    </row>
    <row r="5983" spans="1:10" x14ac:dyDescent="0.3">
      <c r="A5983" t="s">
        <v>10577</v>
      </c>
      <c r="B5983" s="4">
        <v>45673</v>
      </c>
      <c r="C5983" t="s">
        <v>10578</v>
      </c>
      <c r="D5983" t="s">
        <v>10579</v>
      </c>
      <c r="E5983" t="s">
        <v>51</v>
      </c>
      <c r="F5983" t="s">
        <v>52</v>
      </c>
      <c r="G5983" t="s">
        <v>53</v>
      </c>
      <c r="H5983" t="s">
        <v>8575</v>
      </c>
      <c r="I5983" t="s">
        <v>3277</v>
      </c>
      <c r="J5983" s="4">
        <v>21320</v>
      </c>
    </row>
    <row r="5984" spans="1:10" x14ac:dyDescent="0.3">
      <c r="A5984" t="s">
        <v>10580</v>
      </c>
      <c r="B5984" s="4">
        <v>45673</v>
      </c>
      <c r="C5984" t="s">
        <v>4010</v>
      </c>
      <c r="D5984" t="s">
        <v>4011</v>
      </c>
      <c r="E5984" t="s">
        <v>10417</v>
      </c>
      <c r="F5984" t="s">
        <v>7031</v>
      </c>
      <c r="G5984" t="s">
        <v>1581</v>
      </c>
      <c r="H5984" t="s">
        <v>8575</v>
      </c>
      <c r="I5984" t="s">
        <v>10581</v>
      </c>
      <c r="J5984" s="4">
        <v>23363</v>
      </c>
    </row>
    <row r="5985" spans="1:10" x14ac:dyDescent="0.3">
      <c r="A5985" t="s">
        <v>10582</v>
      </c>
      <c r="B5985" s="4">
        <v>45673</v>
      </c>
      <c r="C5985" t="s">
        <v>673</v>
      </c>
      <c r="D5985" t="s">
        <v>674</v>
      </c>
      <c r="E5985" t="s">
        <v>204</v>
      </c>
      <c r="F5985" t="s">
        <v>205</v>
      </c>
      <c r="G5985" t="s">
        <v>206</v>
      </c>
      <c r="H5985" t="s">
        <v>8575</v>
      </c>
      <c r="I5985" t="s">
        <v>10583</v>
      </c>
      <c r="J5985" s="4">
        <v>20971</v>
      </c>
    </row>
    <row r="5986" spans="1:10" x14ac:dyDescent="0.3">
      <c r="A5986" t="s">
        <v>10584</v>
      </c>
      <c r="B5986" s="4">
        <v>45673</v>
      </c>
      <c r="C5986" t="s">
        <v>9091</v>
      </c>
      <c r="D5986" t="s">
        <v>9092</v>
      </c>
      <c r="E5986" t="s">
        <v>204</v>
      </c>
      <c r="F5986" t="s">
        <v>205</v>
      </c>
      <c r="G5986" t="s">
        <v>206</v>
      </c>
      <c r="H5986" t="s">
        <v>8575</v>
      </c>
      <c r="I5986" t="s">
        <v>10585</v>
      </c>
      <c r="J5986" s="4">
        <v>30217</v>
      </c>
    </row>
    <row r="5987" spans="1:10" x14ac:dyDescent="0.3">
      <c r="A5987" t="s">
        <v>10586</v>
      </c>
      <c r="B5987" s="4">
        <v>45673</v>
      </c>
      <c r="C5987" t="s">
        <v>10587</v>
      </c>
      <c r="D5987" t="s">
        <v>1701</v>
      </c>
      <c r="E5987" t="s">
        <v>10588</v>
      </c>
      <c r="F5987" t="s">
        <v>10589</v>
      </c>
      <c r="G5987" t="s">
        <v>10590</v>
      </c>
      <c r="H5987" t="s">
        <v>8575</v>
      </c>
      <c r="I5987" t="s">
        <v>10591</v>
      </c>
      <c r="J5987" s="4">
        <v>26246</v>
      </c>
    </row>
    <row r="5988" spans="1:10" x14ac:dyDescent="0.3">
      <c r="A5988" t="s">
        <v>10592</v>
      </c>
      <c r="B5988" s="4">
        <v>45673</v>
      </c>
      <c r="C5988" t="s">
        <v>228</v>
      </c>
      <c r="D5988" t="s">
        <v>10593</v>
      </c>
      <c r="E5988" t="s">
        <v>204</v>
      </c>
      <c r="F5988" t="s">
        <v>205</v>
      </c>
      <c r="G5988" t="s">
        <v>206</v>
      </c>
      <c r="H5988" t="s">
        <v>8575</v>
      </c>
      <c r="I5988" t="s">
        <v>9080</v>
      </c>
      <c r="J5988" s="4">
        <v>22395</v>
      </c>
    </row>
    <row r="5989" spans="1:10" x14ac:dyDescent="0.3">
      <c r="A5989" t="s">
        <v>10594</v>
      </c>
      <c r="B5989" s="4">
        <v>45673</v>
      </c>
      <c r="C5989" t="s">
        <v>3837</v>
      </c>
      <c r="D5989" t="s">
        <v>9156</v>
      </c>
      <c r="E5989" t="s">
        <v>204</v>
      </c>
      <c r="F5989" t="s">
        <v>205</v>
      </c>
      <c r="G5989" t="s">
        <v>206</v>
      </c>
      <c r="H5989" t="s">
        <v>8575</v>
      </c>
      <c r="I5989" t="s">
        <v>9080</v>
      </c>
      <c r="J5989" s="4">
        <v>22395</v>
      </c>
    </row>
    <row r="5990" spans="1:10" x14ac:dyDescent="0.3">
      <c r="A5990" t="s">
        <v>10595</v>
      </c>
      <c r="B5990" s="4">
        <v>45673</v>
      </c>
      <c r="C5990" t="s">
        <v>8740</v>
      </c>
      <c r="D5990" t="s">
        <v>8741</v>
      </c>
      <c r="E5990" t="s">
        <v>2372</v>
      </c>
      <c r="F5990" t="s">
        <v>2373</v>
      </c>
      <c r="G5990" t="s">
        <v>1581</v>
      </c>
      <c r="H5990" t="s">
        <v>8575</v>
      </c>
      <c r="I5990" t="s">
        <v>10596</v>
      </c>
      <c r="J5990" s="4">
        <v>23457</v>
      </c>
    </row>
    <row r="5991" spans="1:10" x14ac:dyDescent="0.3">
      <c r="A5991" t="s">
        <v>10597</v>
      </c>
      <c r="B5991" s="4">
        <v>45673</v>
      </c>
      <c r="C5991" t="s">
        <v>569</v>
      </c>
      <c r="D5991" t="s">
        <v>570</v>
      </c>
      <c r="E5991" t="s">
        <v>204</v>
      </c>
      <c r="F5991" t="s">
        <v>205</v>
      </c>
      <c r="G5991" t="s">
        <v>206</v>
      </c>
      <c r="H5991" t="s">
        <v>8575</v>
      </c>
      <c r="I5991" t="s">
        <v>8975</v>
      </c>
      <c r="J5991" s="4">
        <v>32654</v>
      </c>
    </row>
    <row r="5992" spans="1:10" x14ac:dyDescent="0.3">
      <c r="A5992" t="s">
        <v>10598</v>
      </c>
      <c r="B5992" s="4">
        <v>45673</v>
      </c>
      <c r="C5992" t="s">
        <v>10599</v>
      </c>
      <c r="D5992" t="s">
        <v>10600</v>
      </c>
      <c r="E5992" t="s">
        <v>10601</v>
      </c>
      <c r="F5992" t="s">
        <v>10602</v>
      </c>
      <c r="G5992" t="s">
        <v>10603</v>
      </c>
      <c r="H5992" t="s">
        <v>8575</v>
      </c>
      <c r="I5992" t="s">
        <v>10124</v>
      </c>
      <c r="J5992" s="4">
        <v>26933</v>
      </c>
    </row>
    <row r="5993" spans="1:10" x14ac:dyDescent="0.3">
      <c r="A5993" t="s">
        <v>10604</v>
      </c>
      <c r="B5993" s="4">
        <v>45673</v>
      </c>
      <c r="C5993" t="s">
        <v>587</v>
      </c>
      <c r="D5993" t="s">
        <v>10326</v>
      </c>
      <c r="E5993" t="s">
        <v>10601</v>
      </c>
      <c r="F5993" t="s">
        <v>10602</v>
      </c>
      <c r="G5993" t="s">
        <v>10603</v>
      </c>
      <c r="H5993" t="s">
        <v>8575</v>
      </c>
      <c r="I5993" t="s">
        <v>10124</v>
      </c>
      <c r="J5993" s="4">
        <v>26933</v>
      </c>
    </row>
    <row r="5994" spans="1:10" x14ac:dyDescent="0.3">
      <c r="A5994" t="s">
        <v>10605</v>
      </c>
      <c r="B5994" s="4">
        <v>45673</v>
      </c>
      <c r="C5994" t="s">
        <v>136</v>
      </c>
      <c r="D5994" t="s">
        <v>137</v>
      </c>
      <c r="E5994" t="s">
        <v>10601</v>
      </c>
      <c r="F5994" t="s">
        <v>10602</v>
      </c>
      <c r="G5994" t="s">
        <v>10603</v>
      </c>
      <c r="H5994" t="s">
        <v>8575</v>
      </c>
      <c r="I5994" t="s">
        <v>10124</v>
      </c>
      <c r="J5994" s="4">
        <v>26933</v>
      </c>
    </row>
    <row r="5995" spans="1:10" x14ac:dyDescent="0.3">
      <c r="A5995" t="s">
        <v>10606</v>
      </c>
      <c r="B5995" s="4">
        <v>45673</v>
      </c>
      <c r="C5995" t="s">
        <v>10607</v>
      </c>
      <c r="D5995" t="s">
        <v>10608</v>
      </c>
      <c r="E5995" t="s">
        <v>10601</v>
      </c>
      <c r="F5995" t="s">
        <v>10602</v>
      </c>
      <c r="G5995" t="s">
        <v>10603</v>
      </c>
      <c r="H5995" t="s">
        <v>8575</v>
      </c>
      <c r="I5995" t="s">
        <v>10124</v>
      </c>
      <c r="J5995" s="4">
        <v>26933</v>
      </c>
    </row>
    <row r="5996" spans="1:10" x14ac:dyDescent="0.3">
      <c r="A5996" t="s">
        <v>10609</v>
      </c>
      <c r="B5996" s="4">
        <v>45673</v>
      </c>
      <c r="C5996" t="s">
        <v>5748</v>
      </c>
      <c r="D5996" t="s">
        <v>10610</v>
      </c>
      <c r="E5996" t="s">
        <v>10601</v>
      </c>
      <c r="F5996" t="s">
        <v>10602</v>
      </c>
      <c r="G5996" t="s">
        <v>10603</v>
      </c>
      <c r="H5996" t="s">
        <v>8575</v>
      </c>
      <c r="I5996" t="s">
        <v>10124</v>
      </c>
      <c r="J5996" s="4">
        <v>26933</v>
      </c>
    </row>
    <row r="5997" spans="1:10" x14ac:dyDescent="0.3">
      <c r="A5997" t="s">
        <v>10611</v>
      </c>
      <c r="B5997" s="4">
        <v>45673</v>
      </c>
      <c r="C5997" t="s">
        <v>2092</v>
      </c>
      <c r="D5997" t="s">
        <v>2093</v>
      </c>
      <c r="E5997" t="s">
        <v>2085</v>
      </c>
      <c r="F5997" t="s">
        <v>2086</v>
      </c>
      <c r="G5997" t="s">
        <v>1581</v>
      </c>
      <c r="H5997" t="s">
        <v>8575</v>
      </c>
      <c r="I5997" t="s">
        <v>10612</v>
      </c>
      <c r="J5997" s="4">
        <v>20886</v>
      </c>
    </row>
    <row r="5998" spans="1:10" x14ac:dyDescent="0.3">
      <c r="A5998" t="s">
        <v>10613</v>
      </c>
      <c r="B5998" s="4">
        <v>45673</v>
      </c>
      <c r="C5998" t="s">
        <v>10506</v>
      </c>
      <c r="D5998" t="s">
        <v>10507</v>
      </c>
      <c r="E5998" t="s">
        <v>2085</v>
      </c>
      <c r="F5998" t="s">
        <v>2086</v>
      </c>
      <c r="G5998" t="s">
        <v>1581</v>
      </c>
      <c r="H5998" t="s">
        <v>8575</v>
      </c>
      <c r="I5998" t="s">
        <v>10614</v>
      </c>
      <c r="J5998" s="4">
        <v>26370</v>
      </c>
    </row>
    <row r="5999" spans="1:10" x14ac:dyDescent="0.3">
      <c r="A5999" t="s">
        <v>10615</v>
      </c>
      <c r="B5999" s="4">
        <v>45673</v>
      </c>
      <c r="C5999" t="s">
        <v>1567</v>
      </c>
      <c r="D5999" t="s">
        <v>2978</v>
      </c>
      <c r="E5999" t="s">
        <v>2085</v>
      </c>
      <c r="F5999" t="s">
        <v>2086</v>
      </c>
      <c r="G5999" t="s">
        <v>1581</v>
      </c>
      <c r="H5999" t="s">
        <v>8575</v>
      </c>
      <c r="I5999" t="s">
        <v>10614</v>
      </c>
      <c r="J5999" s="4">
        <v>26370</v>
      </c>
    </row>
    <row r="6000" spans="1:10" x14ac:dyDescent="0.3">
      <c r="A6000" t="s">
        <v>10616</v>
      </c>
      <c r="B6000" s="4">
        <v>45673</v>
      </c>
      <c r="C6000" t="s">
        <v>9635</v>
      </c>
      <c r="D6000" t="s">
        <v>9636</v>
      </c>
      <c r="E6000" t="s">
        <v>2372</v>
      </c>
      <c r="F6000" t="s">
        <v>2373</v>
      </c>
      <c r="G6000" t="s">
        <v>1581</v>
      </c>
      <c r="H6000" t="s">
        <v>8575</v>
      </c>
      <c r="I6000" t="s">
        <v>10617</v>
      </c>
      <c r="J6000" s="4">
        <v>25538</v>
      </c>
    </row>
    <row r="6001" spans="1:10" x14ac:dyDescent="0.3">
      <c r="A6001" t="s">
        <v>10618</v>
      </c>
      <c r="B6001" s="4">
        <v>45673</v>
      </c>
      <c r="C6001" t="s">
        <v>2221</v>
      </c>
      <c r="D6001" t="s">
        <v>2222</v>
      </c>
      <c r="E6001" t="s">
        <v>2372</v>
      </c>
      <c r="F6001" t="s">
        <v>2373</v>
      </c>
      <c r="G6001" t="s">
        <v>1581</v>
      </c>
      <c r="H6001" t="s">
        <v>8575</v>
      </c>
      <c r="I6001" t="s">
        <v>10617</v>
      </c>
      <c r="J6001" s="4">
        <v>25538</v>
      </c>
    </row>
    <row r="6002" spans="1:10" x14ac:dyDescent="0.3">
      <c r="A6002" t="s">
        <v>10619</v>
      </c>
      <c r="B6002" s="4">
        <v>45673</v>
      </c>
      <c r="C6002" t="s">
        <v>854</v>
      </c>
      <c r="D6002" t="s">
        <v>8998</v>
      </c>
      <c r="E6002" t="s">
        <v>204</v>
      </c>
      <c r="F6002" t="s">
        <v>205</v>
      </c>
      <c r="G6002" t="s">
        <v>206</v>
      </c>
      <c r="H6002" t="s">
        <v>8575</v>
      </c>
      <c r="I6002" t="s">
        <v>9782</v>
      </c>
      <c r="J6002" s="4">
        <v>19249</v>
      </c>
    </row>
    <row r="6003" spans="1:10" x14ac:dyDescent="0.3">
      <c r="A6003" t="s">
        <v>10620</v>
      </c>
      <c r="B6003" s="4">
        <v>45673</v>
      </c>
      <c r="C6003" t="s">
        <v>4172</v>
      </c>
      <c r="D6003" t="s">
        <v>4173</v>
      </c>
      <c r="E6003" t="s">
        <v>7030</v>
      </c>
      <c r="F6003" t="s">
        <v>7031</v>
      </c>
      <c r="G6003" t="s">
        <v>1581</v>
      </c>
      <c r="H6003" t="s">
        <v>8575</v>
      </c>
      <c r="I6003" t="s">
        <v>10621</v>
      </c>
      <c r="J6003" s="4">
        <v>23060</v>
      </c>
    </row>
    <row r="6004" spans="1:10" x14ac:dyDescent="0.3">
      <c r="A6004" t="s">
        <v>10622</v>
      </c>
      <c r="B6004" s="4">
        <v>45673</v>
      </c>
      <c r="C6004" t="s">
        <v>1839</v>
      </c>
      <c r="D6004" t="s">
        <v>1983</v>
      </c>
      <c r="E6004" t="s">
        <v>1579</v>
      </c>
      <c r="F6004" t="s">
        <v>1580</v>
      </c>
      <c r="G6004" t="s">
        <v>1581</v>
      </c>
      <c r="H6004" t="s">
        <v>8575</v>
      </c>
      <c r="I6004" t="s">
        <v>10451</v>
      </c>
      <c r="J6004" s="4">
        <v>17085</v>
      </c>
    </row>
    <row r="6005" spans="1:10" x14ac:dyDescent="0.3">
      <c r="A6005" t="s">
        <v>10623</v>
      </c>
      <c r="B6005" s="4">
        <v>45673</v>
      </c>
      <c r="C6005" t="s">
        <v>1281</v>
      </c>
      <c r="D6005" t="s">
        <v>1282</v>
      </c>
      <c r="E6005" t="s">
        <v>204</v>
      </c>
      <c r="F6005" t="s">
        <v>205</v>
      </c>
      <c r="G6005" t="s">
        <v>206</v>
      </c>
      <c r="H6005" t="s">
        <v>8575</v>
      </c>
      <c r="I6005" t="s">
        <v>10624</v>
      </c>
      <c r="J6005" s="4">
        <v>37918</v>
      </c>
    </row>
    <row r="6006" spans="1:10" x14ac:dyDescent="0.3">
      <c r="A6006" t="s">
        <v>10625</v>
      </c>
      <c r="B6006" s="4">
        <v>45673</v>
      </c>
      <c r="C6006" t="s">
        <v>525</v>
      </c>
      <c r="D6006" t="s">
        <v>526</v>
      </c>
      <c r="E6006" t="s">
        <v>204</v>
      </c>
      <c r="F6006" t="s">
        <v>205</v>
      </c>
      <c r="G6006" t="s">
        <v>206</v>
      </c>
      <c r="H6006" t="s">
        <v>8575</v>
      </c>
      <c r="I6006" t="s">
        <v>10624</v>
      </c>
      <c r="J6006" s="4">
        <v>37918</v>
      </c>
    </row>
    <row r="6007" spans="1:10" x14ac:dyDescent="0.3">
      <c r="A6007" t="s">
        <v>10626</v>
      </c>
      <c r="B6007" s="4">
        <v>45673</v>
      </c>
      <c r="C6007" t="s">
        <v>9113</v>
      </c>
      <c r="D6007" t="s">
        <v>8741</v>
      </c>
      <c r="E6007" t="s">
        <v>2372</v>
      </c>
      <c r="F6007" t="s">
        <v>2373</v>
      </c>
      <c r="G6007" t="s">
        <v>1581</v>
      </c>
      <c r="H6007" t="s">
        <v>8575</v>
      </c>
      <c r="I6007" t="s">
        <v>10627</v>
      </c>
      <c r="J6007" s="4">
        <v>21078</v>
      </c>
    </row>
    <row r="6008" spans="1:10" x14ac:dyDescent="0.3">
      <c r="A6008" t="s">
        <v>10628</v>
      </c>
      <c r="B6008" s="4">
        <v>45673</v>
      </c>
      <c r="C6008" t="s">
        <v>1350</v>
      </c>
      <c r="D6008" t="s">
        <v>9125</v>
      </c>
      <c r="E6008" t="s">
        <v>204</v>
      </c>
      <c r="F6008" t="s">
        <v>205</v>
      </c>
      <c r="G6008" t="s">
        <v>206</v>
      </c>
      <c r="H6008" t="s">
        <v>8575</v>
      </c>
      <c r="I6008" t="s">
        <v>10629</v>
      </c>
      <c r="J6008" s="4">
        <v>25262</v>
      </c>
    </row>
    <row r="6009" spans="1:10" x14ac:dyDescent="0.3">
      <c r="A6009" t="s">
        <v>10630</v>
      </c>
      <c r="B6009" s="4">
        <v>45673</v>
      </c>
      <c r="C6009" t="s">
        <v>120</v>
      </c>
      <c r="D6009" t="s">
        <v>8660</v>
      </c>
      <c r="E6009" t="s">
        <v>204</v>
      </c>
      <c r="F6009" t="s">
        <v>205</v>
      </c>
      <c r="G6009" t="s">
        <v>206</v>
      </c>
      <c r="H6009" t="s">
        <v>8575</v>
      </c>
      <c r="I6009" t="s">
        <v>10629</v>
      </c>
      <c r="J6009" s="4">
        <v>25262</v>
      </c>
    </row>
    <row r="6010" spans="1:10" x14ac:dyDescent="0.3">
      <c r="A6010" t="s">
        <v>10631</v>
      </c>
      <c r="B6010" s="4">
        <v>45673</v>
      </c>
      <c r="C6010" t="s">
        <v>590</v>
      </c>
      <c r="D6010" t="s">
        <v>7504</v>
      </c>
      <c r="E6010" t="s">
        <v>204</v>
      </c>
      <c r="F6010" t="s">
        <v>205</v>
      </c>
      <c r="G6010" t="s">
        <v>206</v>
      </c>
      <c r="H6010" t="s">
        <v>8575</v>
      </c>
      <c r="I6010" t="s">
        <v>10629</v>
      </c>
      <c r="J6010" s="4">
        <v>25262</v>
      </c>
    </row>
    <row r="6011" spans="1:10" x14ac:dyDescent="0.3">
      <c r="A6011" t="s">
        <v>10632</v>
      </c>
      <c r="B6011" s="4">
        <v>45673</v>
      </c>
      <c r="C6011" t="s">
        <v>4228</v>
      </c>
      <c r="D6011" t="s">
        <v>9613</v>
      </c>
      <c r="E6011" t="s">
        <v>204</v>
      </c>
      <c r="F6011" t="s">
        <v>205</v>
      </c>
      <c r="G6011" t="s">
        <v>206</v>
      </c>
      <c r="H6011" t="s">
        <v>8575</v>
      </c>
      <c r="I6011" t="s">
        <v>10629</v>
      </c>
      <c r="J6011" s="4">
        <v>25262</v>
      </c>
    </row>
    <row r="6012" spans="1:10" x14ac:dyDescent="0.3">
      <c r="A6012" t="s">
        <v>10633</v>
      </c>
      <c r="B6012" s="4">
        <v>45673</v>
      </c>
      <c r="C6012" t="s">
        <v>3127</v>
      </c>
      <c r="D6012" t="s">
        <v>3128</v>
      </c>
      <c r="E6012" t="s">
        <v>204</v>
      </c>
      <c r="F6012" t="s">
        <v>205</v>
      </c>
      <c r="G6012" t="s">
        <v>206</v>
      </c>
      <c r="H6012" t="s">
        <v>8575</v>
      </c>
      <c r="I6012" t="s">
        <v>10629</v>
      </c>
      <c r="J6012" s="4">
        <v>25262</v>
      </c>
    </row>
    <row r="6013" spans="1:10" x14ac:dyDescent="0.3">
      <c r="A6013" t="s">
        <v>10634</v>
      </c>
      <c r="B6013" s="4">
        <v>45673</v>
      </c>
      <c r="C6013" t="s">
        <v>574</v>
      </c>
      <c r="D6013" t="s">
        <v>1164</v>
      </c>
      <c r="E6013" t="s">
        <v>204</v>
      </c>
      <c r="F6013" t="s">
        <v>205</v>
      </c>
      <c r="G6013" t="s">
        <v>206</v>
      </c>
      <c r="H6013" t="s">
        <v>8575</v>
      </c>
      <c r="I6013" t="s">
        <v>10629</v>
      </c>
      <c r="J6013" s="4">
        <v>25262</v>
      </c>
    </row>
    <row r="6014" spans="1:10" x14ac:dyDescent="0.3">
      <c r="A6014" t="s">
        <v>10635</v>
      </c>
      <c r="B6014" s="4">
        <v>45673</v>
      </c>
      <c r="C6014" t="s">
        <v>3837</v>
      </c>
      <c r="D6014" t="s">
        <v>9156</v>
      </c>
      <c r="E6014" t="s">
        <v>204</v>
      </c>
      <c r="F6014" t="s">
        <v>205</v>
      </c>
      <c r="G6014" t="s">
        <v>206</v>
      </c>
      <c r="H6014" t="s">
        <v>8575</v>
      </c>
      <c r="I6014" t="s">
        <v>10629</v>
      </c>
      <c r="J6014" s="4">
        <v>25262</v>
      </c>
    </row>
    <row r="6015" spans="1:10" x14ac:dyDescent="0.3">
      <c r="A6015" t="s">
        <v>10636</v>
      </c>
      <c r="B6015" s="4">
        <v>45673</v>
      </c>
      <c r="C6015" t="s">
        <v>215</v>
      </c>
      <c r="D6015" t="s">
        <v>216</v>
      </c>
      <c r="E6015" t="s">
        <v>204</v>
      </c>
      <c r="F6015" t="s">
        <v>205</v>
      </c>
      <c r="G6015" t="s">
        <v>206</v>
      </c>
      <c r="H6015" t="s">
        <v>8575</v>
      </c>
      <c r="I6015" t="s">
        <v>10629</v>
      </c>
      <c r="J6015" s="4">
        <v>25262</v>
      </c>
    </row>
    <row r="6016" spans="1:10" x14ac:dyDescent="0.3">
      <c r="A6016" t="s">
        <v>10637</v>
      </c>
      <c r="B6016" s="4">
        <v>45673</v>
      </c>
      <c r="C6016" t="s">
        <v>1502</v>
      </c>
      <c r="D6016" t="s">
        <v>8574</v>
      </c>
      <c r="E6016" t="s">
        <v>204</v>
      </c>
      <c r="F6016" t="s">
        <v>205</v>
      </c>
      <c r="G6016" t="s">
        <v>206</v>
      </c>
      <c r="H6016" t="s">
        <v>8575</v>
      </c>
      <c r="I6016" t="s">
        <v>8796</v>
      </c>
      <c r="J6016" s="4">
        <v>23381</v>
      </c>
    </row>
    <row r="6017" spans="1:10" x14ac:dyDescent="0.3">
      <c r="A6017" t="s">
        <v>10638</v>
      </c>
      <c r="B6017" s="4">
        <v>45673</v>
      </c>
      <c r="C6017" t="s">
        <v>4172</v>
      </c>
      <c r="D6017" t="s">
        <v>4173</v>
      </c>
      <c r="E6017" t="s">
        <v>217</v>
      </c>
      <c r="F6017" t="s">
        <v>218</v>
      </c>
      <c r="G6017" t="s">
        <v>79</v>
      </c>
      <c r="H6017" t="s">
        <v>8575</v>
      </c>
      <c r="I6017" t="s">
        <v>10639</v>
      </c>
      <c r="J6017" s="4">
        <v>23674</v>
      </c>
    </row>
    <row r="6018" spans="1:10" x14ac:dyDescent="0.3">
      <c r="A6018" t="s">
        <v>10640</v>
      </c>
      <c r="B6018" s="4">
        <v>45673</v>
      </c>
      <c r="C6018" t="s">
        <v>1107</v>
      </c>
      <c r="D6018" t="s">
        <v>1108</v>
      </c>
      <c r="E6018" t="s">
        <v>7030</v>
      </c>
      <c r="F6018" t="s">
        <v>7031</v>
      </c>
      <c r="G6018" t="s">
        <v>1581</v>
      </c>
      <c r="H6018" t="s">
        <v>8575</v>
      </c>
      <c r="I6018" t="s">
        <v>10641</v>
      </c>
      <c r="J6018" s="4">
        <v>20397</v>
      </c>
    </row>
    <row r="6019" spans="1:10" x14ac:dyDescent="0.3">
      <c r="A6019" t="s">
        <v>10642</v>
      </c>
      <c r="B6019" s="4">
        <v>45673</v>
      </c>
      <c r="C6019" t="s">
        <v>347</v>
      </c>
      <c r="D6019" t="s">
        <v>348</v>
      </c>
      <c r="E6019" t="s">
        <v>39</v>
      </c>
      <c r="F6019" t="s">
        <v>40</v>
      </c>
      <c r="G6019" t="s">
        <v>41</v>
      </c>
      <c r="H6019" t="s">
        <v>8575</v>
      </c>
      <c r="I6019" t="s">
        <v>8811</v>
      </c>
      <c r="J6019" s="4">
        <v>20849</v>
      </c>
    </row>
    <row r="6020" spans="1:10" x14ac:dyDescent="0.3">
      <c r="A6020" t="s">
        <v>10643</v>
      </c>
      <c r="B6020" s="4">
        <v>45673</v>
      </c>
      <c r="C6020" t="s">
        <v>2743</v>
      </c>
      <c r="D6020" t="s">
        <v>10644</v>
      </c>
      <c r="E6020" t="s">
        <v>39</v>
      </c>
      <c r="F6020" t="s">
        <v>40</v>
      </c>
      <c r="G6020" t="s">
        <v>41</v>
      </c>
      <c r="H6020" t="s">
        <v>8575</v>
      </c>
      <c r="I6020" t="s">
        <v>8811</v>
      </c>
      <c r="J6020" s="4">
        <v>20849</v>
      </c>
    </row>
    <row r="6021" spans="1:10" x14ac:dyDescent="0.3">
      <c r="A6021" t="s">
        <v>10645</v>
      </c>
      <c r="B6021" s="4">
        <v>45673</v>
      </c>
      <c r="C6021" t="s">
        <v>209</v>
      </c>
      <c r="D6021" t="s">
        <v>210</v>
      </c>
      <c r="E6021" t="s">
        <v>2085</v>
      </c>
      <c r="F6021" t="s">
        <v>2086</v>
      </c>
      <c r="G6021" t="s">
        <v>1581</v>
      </c>
      <c r="H6021" t="s">
        <v>8575</v>
      </c>
      <c r="I6021" t="s">
        <v>10646</v>
      </c>
      <c r="J6021" s="4">
        <v>18360</v>
      </c>
    </row>
    <row r="6022" spans="1:10" x14ac:dyDescent="0.3">
      <c r="A6022" t="s">
        <v>10647</v>
      </c>
      <c r="B6022" s="4">
        <v>45673</v>
      </c>
      <c r="C6022" t="s">
        <v>261</v>
      </c>
      <c r="D6022" t="s">
        <v>262</v>
      </c>
      <c r="E6022" t="s">
        <v>2085</v>
      </c>
      <c r="F6022" t="s">
        <v>2086</v>
      </c>
      <c r="G6022" t="s">
        <v>1581</v>
      </c>
      <c r="H6022" t="s">
        <v>8575</v>
      </c>
      <c r="I6022" t="s">
        <v>10432</v>
      </c>
      <c r="J6022" s="4">
        <v>20103</v>
      </c>
    </row>
    <row r="6023" spans="1:10" x14ac:dyDescent="0.3">
      <c r="A6023" t="s">
        <v>10648</v>
      </c>
      <c r="B6023" s="4">
        <v>45673</v>
      </c>
      <c r="C6023" t="s">
        <v>419</v>
      </c>
      <c r="D6023" t="s">
        <v>8644</v>
      </c>
      <c r="E6023" t="s">
        <v>204</v>
      </c>
      <c r="F6023" t="s">
        <v>205</v>
      </c>
      <c r="G6023" t="s">
        <v>206</v>
      </c>
      <c r="H6023" t="s">
        <v>8575</v>
      </c>
      <c r="I6023" t="s">
        <v>10649</v>
      </c>
      <c r="J6023" s="4">
        <v>34446</v>
      </c>
    </row>
    <row r="6024" spans="1:10" x14ac:dyDescent="0.3">
      <c r="A6024" t="s">
        <v>10650</v>
      </c>
      <c r="B6024" s="4">
        <v>45673</v>
      </c>
      <c r="C6024" t="s">
        <v>88</v>
      </c>
      <c r="D6024" t="s">
        <v>89</v>
      </c>
      <c r="E6024" t="s">
        <v>204</v>
      </c>
      <c r="F6024" t="s">
        <v>205</v>
      </c>
      <c r="G6024" t="s">
        <v>206</v>
      </c>
      <c r="H6024" t="s">
        <v>8575</v>
      </c>
      <c r="I6024" t="s">
        <v>10649</v>
      </c>
      <c r="J6024" s="4">
        <v>34446</v>
      </c>
    </row>
    <row r="6025" spans="1:10" x14ac:dyDescent="0.3">
      <c r="A6025" t="s">
        <v>10651</v>
      </c>
      <c r="B6025" s="4">
        <v>45673</v>
      </c>
      <c r="C6025" t="s">
        <v>8740</v>
      </c>
      <c r="D6025" t="s">
        <v>8741</v>
      </c>
      <c r="E6025" t="s">
        <v>8729</v>
      </c>
      <c r="F6025" t="s">
        <v>8730</v>
      </c>
      <c r="G6025" t="s">
        <v>1581</v>
      </c>
      <c r="H6025" t="s">
        <v>8575</v>
      </c>
      <c r="I6025" t="s">
        <v>10652</v>
      </c>
      <c r="J6025" s="4">
        <v>35828</v>
      </c>
    </row>
    <row r="6026" spans="1:10" x14ac:dyDescent="0.3">
      <c r="A6026" t="s">
        <v>10653</v>
      </c>
      <c r="B6026" s="4">
        <v>45673</v>
      </c>
      <c r="C6026" t="s">
        <v>796</v>
      </c>
      <c r="D6026" t="s">
        <v>797</v>
      </c>
      <c r="E6026" t="s">
        <v>6681</v>
      </c>
      <c r="F6026" t="s">
        <v>6682</v>
      </c>
      <c r="G6026" t="s">
        <v>6683</v>
      </c>
      <c r="H6026" t="s">
        <v>8575</v>
      </c>
      <c r="I6026" t="s">
        <v>10654</v>
      </c>
      <c r="J6026" s="4">
        <v>29216</v>
      </c>
    </row>
    <row r="6027" spans="1:10" x14ac:dyDescent="0.3">
      <c r="A6027" t="s">
        <v>10655</v>
      </c>
      <c r="B6027" s="4">
        <v>45673</v>
      </c>
      <c r="C6027" t="s">
        <v>10656</v>
      </c>
      <c r="D6027" t="s">
        <v>8087</v>
      </c>
      <c r="E6027" t="s">
        <v>6665</v>
      </c>
      <c r="F6027" t="s">
        <v>6666</v>
      </c>
      <c r="G6027" t="s">
        <v>6667</v>
      </c>
      <c r="H6027" t="s">
        <v>8575</v>
      </c>
      <c r="I6027" t="s">
        <v>10654</v>
      </c>
      <c r="J6027" s="4">
        <v>29216</v>
      </c>
    </row>
    <row r="6028" spans="1:10" x14ac:dyDescent="0.3">
      <c r="A6028" t="s">
        <v>10657</v>
      </c>
      <c r="B6028" s="4">
        <v>45673</v>
      </c>
      <c r="C6028" t="s">
        <v>998</v>
      </c>
      <c r="D6028" t="s">
        <v>8639</v>
      </c>
      <c r="E6028" t="s">
        <v>204</v>
      </c>
      <c r="F6028" t="s">
        <v>205</v>
      </c>
      <c r="G6028" t="s">
        <v>206</v>
      </c>
      <c r="H6028" t="s">
        <v>8575</v>
      </c>
      <c r="I6028" t="s">
        <v>10536</v>
      </c>
      <c r="J6028" s="4">
        <v>33296</v>
      </c>
    </row>
    <row r="6029" spans="1:10" x14ac:dyDescent="0.3">
      <c r="A6029" t="s">
        <v>10658</v>
      </c>
      <c r="B6029" s="4">
        <v>45673</v>
      </c>
      <c r="C6029" t="s">
        <v>10659</v>
      </c>
      <c r="D6029" t="s">
        <v>10660</v>
      </c>
      <c r="E6029" t="s">
        <v>6665</v>
      </c>
      <c r="F6029" t="s">
        <v>6666</v>
      </c>
      <c r="G6029" t="s">
        <v>6667</v>
      </c>
      <c r="H6029" t="s">
        <v>8575</v>
      </c>
      <c r="I6029" t="s">
        <v>10654</v>
      </c>
      <c r="J6029" s="4">
        <v>29216</v>
      </c>
    </row>
    <row r="6030" spans="1:10" x14ac:dyDescent="0.3">
      <c r="A6030" t="s">
        <v>10661</v>
      </c>
      <c r="B6030" s="4">
        <v>45673</v>
      </c>
      <c r="C6030" t="s">
        <v>987</v>
      </c>
      <c r="D6030" t="s">
        <v>988</v>
      </c>
      <c r="E6030" t="s">
        <v>514</v>
      </c>
      <c r="F6030" t="s">
        <v>515</v>
      </c>
      <c r="G6030" t="s">
        <v>516</v>
      </c>
      <c r="H6030" t="s">
        <v>8575</v>
      </c>
      <c r="I6030" t="s">
        <v>10654</v>
      </c>
      <c r="J6030" s="4">
        <v>29216</v>
      </c>
    </row>
    <row r="6031" spans="1:10" x14ac:dyDescent="0.3">
      <c r="A6031" t="s">
        <v>10662</v>
      </c>
      <c r="B6031" s="4">
        <v>45673</v>
      </c>
      <c r="C6031" t="s">
        <v>215</v>
      </c>
      <c r="D6031" t="s">
        <v>216</v>
      </c>
      <c r="E6031" t="s">
        <v>204</v>
      </c>
      <c r="F6031" t="s">
        <v>205</v>
      </c>
      <c r="G6031" t="s">
        <v>206</v>
      </c>
      <c r="H6031" t="s">
        <v>8575</v>
      </c>
      <c r="I6031" t="s">
        <v>10663</v>
      </c>
      <c r="J6031" s="4">
        <v>30066</v>
      </c>
    </row>
    <row r="6032" spans="1:10" x14ac:dyDescent="0.3">
      <c r="A6032" t="s">
        <v>10664</v>
      </c>
      <c r="B6032" s="4">
        <v>45673</v>
      </c>
      <c r="C6032" t="s">
        <v>809</v>
      </c>
      <c r="D6032" t="s">
        <v>9188</v>
      </c>
      <c r="E6032" t="s">
        <v>204</v>
      </c>
      <c r="F6032" t="s">
        <v>205</v>
      </c>
      <c r="G6032" t="s">
        <v>206</v>
      </c>
      <c r="H6032" t="s">
        <v>8575</v>
      </c>
      <c r="I6032" t="s">
        <v>10665</v>
      </c>
      <c r="J6032" s="4">
        <v>23915</v>
      </c>
    </row>
    <row r="6033" spans="1:10" x14ac:dyDescent="0.3">
      <c r="A6033" t="s">
        <v>10666</v>
      </c>
      <c r="B6033" s="4">
        <v>45673</v>
      </c>
      <c r="C6033" t="s">
        <v>10667</v>
      </c>
      <c r="D6033" t="s">
        <v>10668</v>
      </c>
      <c r="E6033" t="s">
        <v>10669</v>
      </c>
      <c r="F6033" t="s">
        <v>10670</v>
      </c>
      <c r="G6033" t="s">
        <v>10671</v>
      </c>
      <c r="H6033" t="s">
        <v>8575</v>
      </c>
      <c r="I6033" t="s">
        <v>10460</v>
      </c>
      <c r="J6033" s="4">
        <v>22910</v>
      </c>
    </row>
    <row r="6034" spans="1:10" x14ac:dyDescent="0.3">
      <c r="A6034" t="s">
        <v>10672</v>
      </c>
      <c r="B6034" s="4">
        <v>45673</v>
      </c>
      <c r="C6034" t="s">
        <v>1563</v>
      </c>
      <c r="D6034" t="s">
        <v>1564</v>
      </c>
      <c r="E6034" t="s">
        <v>10669</v>
      </c>
      <c r="F6034" t="s">
        <v>10670</v>
      </c>
      <c r="G6034" t="s">
        <v>10671</v>
      </c>
      <c r="H6034" t="s">
        <v>8575</v>
      </c>
      <c r="I6034" t="s">
        <v>10460</v>
      </c>
      <c r="J6034" s="4">
        <v>22910</v>
      </c>
    </row>
    <row r="6035" spans="1:10" x14ac:dyDescent="0.3">
      <c r="A6035" t="s">
        <v>10673</v>
      </c>
      <c r="B6035" s="4">
        <v>45673</v>
      </c>
      <c r="C6035" t="s">
        <v>4564</v>
      </c>
      <c r="D6035" t="s">
        <v>439</v>
      </c>
      <c r="E6035" t="s">
        <v>204</v>
      </c>
      <c r="F6035" t="s">
        <v>205</v>
      </c>
      <c r="G6035" t="s">
        <v>206</v>
      </c>
      <c r="H6035" t="s">
        <v>8575</v>
      </c>
      <c r="I6035" t="s">
        <v>10460</v>
      </c>
      <c r="J6035" s="4">
        <v>22910</v>
      </c>
    </row>
    <row r="6036" spans="1:10" x14ac:dyDescent="0.3">
      <c r="A6036" t="s">
        <v>10674</v>
      </c>
      <c r="B6036" s="4">
        <v>45673</v>
      </c>
      <c r="C6036" t="s">
        <v>10675</v>
      </c>
      <c r="D6036" t="s">
        <v>10676</v>
      </c>
      <c r="E6036" t="s">
        <v>204</v>
      </c>
      <c r="F6036" t="s">
        <v>205</v>
      </c>
      <c r="G6036" t="s">
        <v>206</v>
      </c>
      <c r="H6036" t="s">
        <v>8575</v>
      </c>
      <c r="I6036" t="s">
        <v>10460</v>
      </c>
      <c r="J6036" s="4">
        <v>22910</v>
      </c>
    </row>
    <row r="6037" spans="1:10" x14ac:dyDescent="0.3">
      <c r="A6037" t="s">
        <v>10677</v>
      </c>
      <c r="B6037" s="4">
        <v>45673</v>
      </c>
      <c r="C6037" t="s">
        <v>1472</v>
      </c>
      <c r="D6037" t="s">
        <v>1473</v>
      </c>
      <c r="E6037" t="s">
        <v>204</v>
      </c>
      <c r="F6037" t="s">
        <v>205</v>
      </c>
      <c r="G6037" t="s">
        <v>206</v>
      </c>
      <c r="H6037" t="s">
        <v>8575</v>
      </c>
      <c r="I6037" t="s">
        <v>10460</v>
      </c>
      <c r="J6037" s="4">
        <v>22910</v>
      </c>
    </row>
    <row r="6038" spans="1:10" x14ac:dyDescent="0.3">
      <c r="A6038" t="s">
        <v>10678</v>
      </c>
      <c r="B6038" s="4">
        <v>45673</v>
      </c>
      <c r="C6038" t="s">
        <v>1390</v>
      </c>
      <c r="D6038" t="s">
        <v>1391</v>
      </c>
      <c r="E6038" t="s">
        <v>204</v>
      </c>
      <c r="F6038" t="s">
        <v>205</v>
      </c>
      <c r="G6038" t="s">
        <v>206</v>
      </c>
      <c r="H6038" t="s">
        <v>8575</v>
      </c>
      <c r="I6038" t="s">
        <v>10460</v>
      </c>
      <c r="J6038" s="4">
        <v>22910</v>
      </c>
    </row>
    <row r="6039" spans="1:10" x14ac:dyDescent="0.3">
      <c r="A6039" t="s">
        <v>10679</v>
      </c>
      <c r="B6039" s="4">
        <v>45673</v>
      </c>
      <c r="C6039" t="s">
        <v>235</v>
      </c>
      <c r="D6039" t="s">
        <v>7896</v>
      </c>
      <c r="E6039" t="s">
        <v>204</v>
      </c>
      <c r="F6039" t="s">
        <v>205</v>
      </c>
      <c r="G6039" t="s">
        <v>206</v>
      </c>
      <c r="H6039" t="s">
        <v>8575</v>
      </c>
      <c r="I6039" t="s">
        <v>10460</v>
      </c>
      <c r="J6039" s="4">
        <v>22910</v>
      </c>
    </row>
    <row r="6040" spans="1:10" x14ac:dyDescent="0.3">
      <c r="A6040" t="s">
        <v>10680</v>
      </c>
      <c r="B6040" s="4">
        <v>45673</v>
      </c>
      <c r="C6040" t="s">
        <v>656</v>
      </c>
      <c r="D6040" t="s">
        <v>8691</v>
      </c>
      <c r="E6040" t="s">
        <v>204</v>
      </c>
      <c r="F6040" t="s">
        <v>205</v>
      </c>
      <c r="G6040" t="s">
        <v>206</v>
      </c>
      <c r="H6040" t="s">
        <v>8575</v>
      </c>
      <c r="I6040" t="s">
        <v>10585</v>
      </c>
      <c r="J6040" s="4">
        <v>30217</v>
      </c>
    </row>
    <row r="6041" spans="1:10" x14ac:dyDescent="0.3">
      <c r="A6041" t="s">
        <v>10681</v>
      </c>
      <c r="B6041" s="4">
        <v>45673</v>
      </c>
      <c r="C6041" t="s">
        <v>215</v>
      </c>
      <c r="D6041" t="s">
        <v>216</v>
      </c>
      <c r="E6041" t="s">
        <v>204</v>
      </c>
      <c r="F6041" t="s">
        <v>205</v>
      </c>
      <c r="G6041" t="s">
        <v>206</v>
      </c>
      <c r="H6041" t="s">
        <v>8575</v>
      </c>
      <c r="I6041" t="s">
        <v>10585</v>
      </c>
      <c r="J6041" s="4">
        <v>30217</v>
      </c>
    </row>
    <row r="6042" spans="1:10" x14ac:dyDescent="0.3">
      <c r="A6042" t="s">
        <v>10682</v>
      </c>
      <c r="B6042" s="4">
        <v>45673</v>
      </c>
      <c r="C6042" t="s">
        <v>1281</v>
      </c>
      <c r="D6042" t="s">
        <v>1282</v>
      </c>
      <c r="E6042" t="s">
        <v>204</v>
      </c>
      <c r="F6042" t="s">
        <v>205</v>
      </c>
      <c r="G6042" t="s">
        <v>206</v>
      </c>
      <c r="H6042" t="s">
        <v>8575</v>
      </c>
      <c r="I6042" t="s">
        <v>10585</v>
      </c>
      <c r="J6042" s="4">
        <v>30217</v>
      </c>
    </row>
    <row r="6043" spans="1:10" x14ac:dyDescent="0.3">
      <c r="A6043" t="s">
        <v>10683</v>
      </c>
      <c r="B6043" s="4">
        <v>45673</v>
      </c>
      <c r="C6043" t="s">
        <v>8702</v>
      </c>
      <c r="D6043" t="s">
        <v>8703</v>
      </c>
      <c r="E6043" t="s">
        <v>204</v>
      </c>
      <c r="F6043" t="s">
        <v>205</v>
      </c>
      <c r="G6043" t="s">
        <v>206</v>
      </c>
      <c r="H6043" t="s">
        <v>8575</v>
      </c>
      <c r="I6043" t="s">
        <v>10585</v>
      </c>
      <c r="J6043" s="4">
        <v>30217</v>
      </c>
    </row>
    <row r="6044" spans="1:10" x14ac:dyDescent="0.3">
      <c r="A6044" t="s">
        <v>10684</v>
      </c>
      <c r="B6044" s="4">
        <v>45673</v>
      </c>
      <c r="C6044" t="s">
        <v>4803</v>
      </c>
      <c r="D6044" t="s">
        <v>9385</v>
      </c>
      <c r="E6044" t="s">
        <v>51</v>
      </c>
      <c r="F6044" t="s">
        <v>52</v>
      </c>
      <c r="G6044" t="s">
        <v>53</v>
      </c>
      <c r="H6044" t="s">
        <v>8575</v>
      </c>
      <c r="I6044" t="s">
        <v>8733</v>
      </c>
      <c r="J6044" s="4">
        <v>18780</v>
      </c>
    </row>
    <row r="6045" spans="1:10" x14ac:dyDescent="0.3">
      <c r="A6045" t="s">
        <v>10685</v>
      </c>
      <c r="B6045" s="4">
        <v>45673</v>
      </c>
      <c r="C6045" t="s">
        <v>129</v>
      </c>
      <c r="D6045" t="s">
        <v>130</v>
      </c>
      <c r="E6045" t="s">
        <v>204</v>
      </c>
      <c r="F6045" t="s">
        <v>205</v>
      </c>
      <c r="G6045" t="s">
        <v>206</v>
      </c>
      <c r="H6045" t="s">
        <v>8575</v>
      </c>
      <c r="I6045" t="s">
        <v>10686</v>
      </c>
      <c r="J6045" s="4">
        <v>24066</v>
      </c>
    </row>
    <row r="6046" spans="1:10" x14ac:dyDescent="0.3">
      <c r="A6046" t="s">
        <v>10687</v>
      </c>
      <c r="B6046" s="4">
        <v>45673</v>
      </c>
      <c r="C6046" t="s">
        <v>184</v>
      </c>
      <c r="D6046" t="s">
        <v>185</v>
      </c>
      <c r="E6046" t="s">
        <v>204</v>
      </c>
      <c r="F6046" t="s">
        <v>205</v>
      </c>
      <c r="G6046" t="s">
        <v>206</v>
      </c>
      <c r="H6046" t="s">
        <v>8575</v>
      </c>
      <c r="I6046" t="s">
        <v>10686</v>
      </c>
      <c r="J6046" s="4">
        <v>24066</v>
      </c>
    </row>
    <row r="6047" spans="1:10" x14ac:dyDescent="0.3">
      <c r="A6047" t="s">
        <v>10688</v>
      </c>
      <c r="B6047" s="4">
        <v>45673</v>
      </c>
      <c r="C6047" t="s">
        <v>85</v>
      </c>
      <c r="D6047" t="s">
        <v>86</v>
      </c>
      <c r="E6047" t="s">
        <v>204</v>
      </c>
      <c r="F6047" t="s">
        <v>205</v>
      </c>
      <c r="G6047" t="s">
        <v>206</v>
      </c>
      <c r="H6047" t="s">
        <v>8575</v>
      </c>
      <c r="I6047" t="s">
        <v>10686</v>
      </c>
      <c r="J6047" s="4">
        <v>24066</v>
      </c>
    </row>
    <row r="6048" spans="1:10" x14ac:dyDescent="0.3">
      <c r="A6048" t="s">
        <v>10689</v>
      </c>
      <c r="B6048" s="4">
        <v>45673</v>
      </c>
      <c r="C6048" t="s">
        <v>569</v>
      </c>
      <c r="D6048" t="s">
        <v>570</v>
      </c>
      <c r="E6048" t="s">
        <v>204</v>
      </c>
      <c r="F6048" t="s">
        <v>205</v>
      </c>
      <c r="G6048" t="s">
        <v>206</v>
      </c>
      <c r="H6048" t="s">
        <v>8575</v>
      </c>
      <c r="I6048" t="s">
        <v>10686</v>
      </c>
      <c r="J6048" s="4">
        <v>24066</v>
      </c>
    </row>
    <row r="6049" spans="1:10" x14ac:dyDescent="0.3">
      <c r="A6049" t="s">
        <v>10690</v>
      </c>
      <c r="B6049" s="4">
        <v>45673</v>
      </c>
      <c r="C6049" t="s">
        <v>3142</v>
      </c>
      <c r="D6049" t="s">
        <v>3143</v>
      </c>
      <c r="E6049" t="s">
        <v>204</v>
      </c>
      <c r="F6049" t="s">
        <v>205</v>
      </c>
      <c r="G6049" t="s">
        <v>206</v>
      </c>
      <c r="H6049" t="s">
        <v>8575</v>
      </c>
      <c r="I6049" t="s">
        <v>10686</v>
      </c>
      <c r="J6049" s="4">
        <v>24066</v>
      </c>
    </row>
    <row r="6050" spans="1:10" x14ac:dyDescent="0.3">
      <c r="A6050" t="s">
        <v>10691</v>
      </c>
      <c r="B6050" s="4">
        <v>45673</v>
      </c>
      <c r="C6050" t="s">
        <v>105</v>
      </c>
      <c r="D6050" t="s">
        <v>106</v>
      </c>
      <c r="E6050" t="s">
        <v>51</v>
      </c>
      <c r="F6050" t="s">
        <v>52</v>
      </c>
      <c r="G6050" t="s">
        <v>53</v>
      </c>
      <c r="H6050" t="s">
        <v>8575</v>
      </c>
      <c r="I6050" t="s">
        <v>10692</v>
      </c>
      <c r="J6050" s="4">
        <v>21553</v>
      </c>
    </row>
    <row r="6051" spans="1:10" x14ac:dyDescent="0.3">
      <c r="A6051" t="s">
        <v>10693</v>
      </c>
      <c r="B6051" s="4">
        <v>45673</v>
      </c>
      <c r="C6051" t="s">
        <v>739</v>
      </c>
      <c r="D6051" t="s">
        <v>740</v>
      </c>
      <c r="E6051" t="s">
        <v>204</v>
      </c>
      <c r="F6051" t="s">
        <v>205</v>
      </c>
      <c r="G6051" t="s">
        <v>206</v>
      </c>
      <c r="H6051" t="s">
        <v>8575</v>
      </c>
      <c r="I6051" t="s">
        <v>10694</v>
      </c>
      <c r="J6051" s="4">
        <v>26608</v>
      </c>
    </row>
    <row r="6052" spans="1:10" x14ac:dyDescent="0.3">
      <c r="A6052" t="s">
        <v>10695</v>
      </c>
      <c r="B6052" s="4">
        <v>45673</v>
      </c>
      <c r="C6052" t="s">
        <v>618</v>
      </c>
      <c r="D6052" t="s">
        <v>619</v>
      </c>
      <c r="E6052" t="s">
        <v>204</v>
      </c>
      <c r="F6052" t="s">
        <v>205</v>
      </c>
      <c r="G6052" t="s">
        <v>206</v>
      </c>
      <c r="H6052" t="s">
        <v>8575</v>
      </c>
      <c r="I6052" t="s">
        <v>10694</v>
      </c>
      <c r="J6052" s="4">
        <v>26608</v>
      </c>
    </row>
    <row r="6053" spans="1:10" x14ac:dyDescent="0.3">
      <c r="A6053" t="s">
        <v>10696</v>
      </c>
      <c r="B6053" s="4">
        <v>45673</v>
      </c>
      <c r="C6053" t="s">
        <v>273</v>
      </c>
      <c r="D6053" t="s">
        <v>8763</v>
      </c>
      <c r="E6053" t="s">
        <v>204</v>
      </c>
      <c r="F6053" t="s">
        <v>205</v>
      </c>
      <c r="G6053" t="s">
        <v>206</v>
      </c>
      <c r="H6053" t="s">
        <v>8575</v>
      </c>
      <c r="I6053" t="s">
        <v>10694</v>
      </c>
      <c r="J6053" s="4">
        <v>26608</v>
      </c>
    </row>
    <row r="6054" spans="1:10" x14ac:dyDescent="0.3">
      <c r="A6054" t="s">
        <v>10697</v>
      </c>
      <c r="B6054" s="4">
        <v>45673</v>
      </c>
      <c r="C6054" t="s">
        <v>85</v>
      </c>
      <c r="D6054" t="s">
        <v>86</v>
      </c>
      <c r="E6054" t="s">
        <v>51</v>
      </c>
      <c r="F6054" t="s">
        <v>52</v>
      </c>
      <c r="G6054" t="s">
        <v>53</v>
      </c>
      <c r="H6054" t="s">
        <v>8575</v>
      </c>
      <c r="I6054" t="s">
        <v>9050</v>
      </c>
      <c r="J6054" s="4">
        <v>23677</v>
      </c>
    </row>
    <row r="6055" spans="1:10" x14ac:dyDescent="0.3">
      <c r="A6055" t="s">
        <v>10698</v>
      </c>
      <c r="B6055" s="4">
        <v>45673</v>
      </c>
      <c r="C6055" t="s">
        <v>525</v>
      </c>
      <c r="D6055" t="s">
        <v>526</v>
      </c>
      <c r="E6055" t="s">
        <v>51</v>
      </c>
      <c r="F6055" t="s">
        <v>52</v>
      </c>
      <c r="G6055" t="s">
        <v>53</v>
      </c>
      <c r="H6055" t="s">
        <v>8575</v>
      </c>
      <c r="I6055" t="s">
        <v>9050</v>
      </c>
      <c r="J6055" s="4">
        <v>23677</v>
      </c>
    </row>
    <row r="6056" spans="1:10" x14ac:dyDescent="0.3">
      <c r="A6056" t="s">
        <v>10699</v>
      </c>
      <c r="B6056" s="4">
        <v>45673</v>
      </c>
      <c r="C6056" t="s">
        <v>45</v>
      </c>
      <c r="D6056" t="s">
        <v>46</v>
      </c>
      <c r="E6056" t="s">
        <v>51</v>
      </c>
      <c r="F6056" t="s">
        <v>52</v>
      </c>
      <c r="G6056" t="s">
        <v>53</v>
      </c>
      <c r="H6056" t="s">
        <v>8575</v>
      </c>
      <c r="I6056" t="s">
        <v>5122</v>
      </c>
      <c r="J6056" s="4">
        <v>17749</v>
      </c>
    </row>
    <row r="6057" spans="1:10" x14ac:dyDescent="0.3">
      <c r="A6057" t="s">
        <v>10700</v>
      </c>
      <c r="B6057" s="4">
        <v>45673</v>
      </c>
      <c r="C6057" t="s">
        <v>396</v>
      </c>
      <c r="D6057" t="s">
        <v>8577</v>
      </c>
      <c r="E6057" t="s">
        <v>51</v>
      </c>
      <c r="F6057" t="s">
        <v>52</v>
      </c>
      <c r="G6057" t="s">
        <v>53</v>
      </c>
      <c r="H6057" t="s">
        <v>8575</v>
      </c>
      <c r="I6057" t="s">
        <v>5122</v>
      </c>
      <c r="J6057" s="4">
        <v>17749</v>
      </c>
    </row>
    <row r="6058" spans="1:10" x14ac:dyDescent="0.3">
      <c r="A6058" t="s">
        <v>10701</v>
      </c>
      <c r="B6058" s="4">
        <v>45673</v>
      </c>
      <c r="C6058" t="s">
        <v>390</v>
      </c>
      <c r="D6058" t="s">
        <v>391</v>
      </c>
      <c r="E6058" t="s">
        <v>51</v>
      </c>
      <c r="F6058" t="s">
        <v>52</v>
      </c>
      <c r="G6058" t="s">
        <v>53</v>
      </c>
      <c r="H6058" t="s">
        <v>8575</v>
      </c>
      <c r="I6058" t="s">
        <v>5122</v>
      </c>
      <c r="J6058" s="4">
        <v>17749</v>
      </c>
    </row>
    <row r="6059" spans="1:10" x14ac:dyDescent="0.3">
      <c r="A6059" t="s">
        <v>10702</v>
      </c>
      <c r="B6059" s="4">
        <v>45673</v>
      </c>
      <c r="C6059" t="s">
        <v>422</v>
      </c>
      <c r="D6059" t="s">
        <v>9330</v>
      </c>
      <c r="E6059" t="s">
        <v>204</v>
      </c>
      <c r="F6059" t="s">
        <v>205</v>
      </c>
      <c r="G6059" t="s">
        <v>206</v>
      </c>
      <c r="H6059" t="s">
        <v>8575</v>
      </c>
      <c r="I6059" t="s">
        <v>10703</v>
      </c>
      <c r="J6059" s="4">
        <v>33226</v>
      </c>
    </row>
    <row r="6060" spans="1:10" x14ac:dyDescent="0.3">
      <c r="A6060" t="s">
        <v>8910</v>
      </c>
      <c r="B6060" s="4">
        <v>45673</v>
      </c>
      <c r="C6060" t="s">
        <v>139</v>
      </c>
      <c r="D6060" t="s">
        <v>140</v>
      </c>
      <c r="E6060" t="s">
        <v>8911</v>
      </c>
      <c r="F6060" t="s">
        <v>8912</v>
      </c>
      <c r="G6060" t="s">
        <v>8913</v>
      </c>
      <c r="H6060" t="s">
        <v>8575</v>
      </c>
      <c r="I6060" t="s">
        <v>8914</v>
      </c>
      <c r="J6060" s="4">
        <v>20913</v>
      </c>
    </row>
    <row r="6061" spans="1:10" x14ac:dyDescent="0.3">
      <c r="A6061" t="s">
        <v>10704</v>
      </c>
      <c r="B6061" s="4">
        <v>45673</v>
      </c>
      <c r="C6061" t="s">
        <v>545</v>
      </c>
      <c r="D6061" t="s">
        <v>546</v>
      </c>
      <c r="E6061" t="s">
        <v>8911</v>
      </c>
      <c r="F6061" t="s">
        <v>8912</v>
      </c>
      <c r="G6061" t="s">
        <v>8913</v>
      </c>
      <c r="H6061" t="s">
        <v>8575</v>
      </c>
      <c r="I6061" t="s">
        <v>8914</v>
      </c>
      <c r="J6061" s="4">
        <v>20913</v>
      </c>
    </row>
    <row r="6062" spans="1:10" x14ac:dyDescent="0.3">
      <c r="A6062" t="s">
        <v>10705</v>
      </c>
      <c r="B6062" s="4">
        <v>45673</v>
      </c>
      <c r="C6062" t="s">
        <v>2429</v>
      </c>
      <c r="D6062" t="s">
        <v>2430</v>
      </c>
      <c r="E6062" t="s">
        <v>8911</v>
      </c>
      <c r="F6062" t="s">
        <v>8912</v>
      </c>
      <c r="G6062" t="s">
        <v>8913</v>
      </c>
      <c r="H6062" t="s">
        <v>8575</v>
      </c>
      <c r="I6062" t="s">
        <v>8914</v>
      </c>
      <c r="J6062" s="4">
        <v>20913</v>
      </c>
    </row>
    <row r="6063" spans="1:10" x14ac:dyDescent="0.3">
      <c r="A6063" t="s">
        <v>10706</v>
      </c>
      <c r="B6063" s="4">
        <v>45673</v>
      </c>
      <c r="C6063" t="s">
        <v>147</v>
      </c>
      <c r="D6063" t="s">
        <v>148</v>
      </c>
      <c r="E6063" t="s">
        <v>204</v>
      </c>
      <c r="F6063" t="s">
        <v>205</v>
      </c>
      <c r="G6063" t="s">
        <v>206</v>
      </c>
      <c r="H6063" t="s">
        <v>8575</v>
      </c>
      <c r="I6063" t="s">
        <v>8914</v>
      </c>
      <c r="J6063" s="4">
        <v>20913</v>
      </c>
    </row>
    <row r="6064" spans="1:10" x14ac:dyDescent="0.3">
      <c r="A6064" t="s">
        <v>10707</v>
      </c>
      <c r="B6064" s="4">
        <v>45673</v>
      </c>
      <c r="C6064" t="s">
        <v>662</v>
      </c>
      <c r="D6064" t="s">
        <v>663</v>
      </c>
      <c r="E6064" t="s">
        <v>51</v>
      </c>
      <c r="F6064" t="s">
        <v>52</v>
      </c>
      <c r="G6064" t="s">
        <v>53</v>
      </c>
      <c r="H6064" t="s">
        <v>8575</v>
      </c>
      <c r="I6064" t="s">
        <v>2057</v>
      </c>
      <c r="J6064" s="4">
        <v>26732</v>
      </c>
    </row>
    <row r="6065" spans="1:10" x14ac:dyDescent="0.3">
      <c r="A6065" t="s">
        <v>10708</v>
      </c>
      <c r="B6065" s="4">
        <v>45673</v>
      </c>
      <c r="C6065" t="s">
        <v>136</v>
      </c>
      <c r="D6065" t="s">
        <v>137</v>
      </c>
      <c r="E6065" t="s">
        <v>1747</v>
      </c>
      <c r="F6065" t="s">
        <v>1748</v>
      </c>
      <c r="G6065" t="s">
        <v>113</v>
      </c>
      <c r="H6065" t="s">
        <v>8575</v>
      </c>
      <c r="I6065" t="s">
        <v>6032</v>
      </c>
      <c r="J6065" s="4">
        <v>22787</v>
      </c>
    </row>
    <row r="6066" spans="1:10" x14ac:dyDescent="0.3">
      <c r="A6066" t="s">
        <v>10709</v>
      </c>
      <c r="B6066" s="4">
        <v>45673</v>
      </c>
      <c r="C6066" t="s">
        <v>5460</v>
      </c>
      <c r="D6066" t="s">
        <v>5461</v>
      </c>
      <c r="E6066" t="s">
        <v>204</v>
      </c>
      <c r="F6066" t="s">
        <v>205</v>
      </c>
      <c r="G6066" t="s">
        <v>206</v>
      </c>
      <c r="H6066" t="s">
        <v>8575</v>
      </c>
      <c r="I6066" t="s">
        <v>10686</v>
      </c>
      <c r="J6066" s="4">
        <v>24066</v>
      </c>
    </row>
    <row r="6067" spans="1:10" x14ac:dyDescent="0.3">
      <c r="A6067" t="s">
        <v>10710</v>
      </c>
      <c r="B6067" s="4">
        <v>45673</v>
      </c>
      <c r="C6067" t="s">
        <v>4710</v>
      </c>
      <c r="D6067" t="s">
        <v>10711</v>
      </c>
      <c r="E6067" t="s">
        <v>204</v>
      </c>
      <c r="F6067" t="s">
        <v>205</v>
      </c>
      <c r="G6067" t="s">
        <v>206</v>
      </c>
      <c r="H6067" t="s">
        <v>8575</v>
      </c>
      <c r="I6067" t="s">
        <v>9782</v>
      </c>
      <c r="J6067" s="4">
        <v>19249</v>
      </c>
    </row>
    <row r="6068" spans="1:10" x14ac:dyDescent="0.3">
      <c r="A6068" t="s">
        <v>10712</v>
      </c>
      <c r="B6068" s="4">
        <v>45673</v>
      </c>
      <c r="C6068" t="s">
        <v>60</v>
      </c>
      <c r="D6068" t="s">
        <v>8595</v>
      </c>
      <c r="E6068" t="s">
        <v>39</v>
      </c>
      <c r="F6068" t="s">
        <v>40</v>
      </c>
      <c r="G6068" t="s">
        <v>41</v>
      </c>
      <c r="H6068" t="s">
        <v>8575</v>
      </c>
      <c r="I6068" t="s">
        <v>10713</v>
      </c>
      <c r="J6068" s="4">
        <v>21217</v>
      </c>
    </row>
    <row r="6069" spans="1:10" x14ac:dyDescent="0.3">
      <c r="A6069" t="s">
        <v>10714</v>
      </c>
      <c r="B6069" s="4">
        <v>45673</v>
      </c>
      <c r="C6069" t="s">
        <v>10715</v>
      </c>
      <c r="D6069" t="s">
        <v>10716</v>
      </c>
      <c r="E6069" t="s">
        <v>204</v>
      </c>
      <c r="F6069" t="s">
        <v>205</v>
      </c>
      <c r="G6069" t="s">
        <v>206</v>
      </c>
      <c r="H6069" t="s">
        <v>8575</v>
      </c>
      <c r="I6069" t="s">
        <v>10717</v>
      </c>
      <c r="J6069" s="4">
        <v>26598</v>
      </c>
    </row>
    <row r="6070" spans="1:10" x14ac:dyDescent="0.3">
      <c r="A6070" t="s">
        <v>10718</v>
      </c>
      <c r="B6070" s="4">
        <v>45673</v>
      </c>
      <c r="C6070" t="s">
        <v>2175</v>
      </c>
      <c r="D6070" t="s">
        <v>6939</v>
      </c>
      <c r="E6070" t="s">
        <v>51</v>
      </c>
      <c r="F6070" t="s">
        <v>52</v>
      </c>
      <c r="G6070" t="s">
        <v>53</v>
      </c>
      <c r="H6070" t="s">
        <v>8575</v>
      </c>
      <c r="I6070" t="s">
        <v>10719</v>
      </c>
      <c r="J6070" s="4">
        <v>15739</v>
      </c>
    </row>
    <row r="6071" spans="1:10" x14ac:dyDescent="0.3">
      <c r="A6071" t="s">
        <v>10720</v>
      </c>
      <c r="B6071" s="4">
        <v>45673</v>
      </c>
      <c r="C6071" t="s">
        <v>147</v>
      </c>
      <c r="D6071" t="s">
        <v>148</v>
      </c>
      <c r="E6071" t="s">
        <v>51</v>
      </c>
      <c r="F6071" t="s">
        <v>52</v>
      </c>
      <c r="G6071" t="s">
        <v>53</v>
      </c>
      <c r="H6071" t="s">
        <v>8575</v>
      </c>
      <c r="I6071" t="s">
        <v>10719</v>
      </c>
      <c r="J6071" s="4">
        <v>15739</v>
      </c>
    </row>
    <row r="6072" spans="1:10" x14ac:dyDescent="0.3">
      <c r="A6072" t="s">
        <v>10721</v>
      </c>
      <c r="B6072" s="4">
        <v>45673</v>
      </c>
      <c r="C6072" t="s">
        <v>261</v>
      </c>
      <c r="D6072" t="s">
        <v>262</v>
      </c>
      <c r="E6072" t="s">
        <v>51</v>
      </c>
      <c r="F6072" t="s">
        <v>52</v>
      </c>
      <c r="G6072" t="s">
        <v>53</v>
      </c>
      <c r="H6072" t="s">
        <v>8575</v>
      </c>
      <c r="I6072" t="s">
        <v>10719</v>
      </c>
      <c r="J6072" s="4">
        <v>15739</v>
      </c>
    </row>
    <row r="6073" spans="1:10" x14ac:dyDescent="0.3">
      <c r="A6073" t="s">
        <v>10722</v>
      </c>
      <c r="B6073" s="4">
        <v>45673</v>
      </c>
      <c r="C6073" t="s">
        <v>525</v>
      </c>
      <c r="D6073" t="s">
        <v>526</v>
      </c>
      <c r="E6073" t="s">
        <v>204</v>
      </c>
      <c r="F6073" t="s">
        <v>205</v>
      </c>
      <c r="G6073" t="s">
        <v>206</v>
      </c>
      <c r="H6073" t="s">
        <v>8575</v>
      </c>
      <c r="I6073" t="s">
        <v>10583</v>
      </c>
      <c r="J6073" s="4">
        <v>20971</v>
      </c>
    </row>
    <row r="6074" spans="1:10" x14ac:dyDescent="0.3">
      <c r="A6074" t="s">
        <v>10723</v>
      </c>
      <c r="B6074" s="4">
        <v>45673</v>
      </c>
      <c r="C6074" t="s">
        <v>520</v>
      </c>
      <c r="D6074" t="s">
        <v>8664</v>
      </c>
      <c r="E6074" t="s">
        <v>51</v>
      </c>
      <c r="F6074" t="s">
        <v>52</v>
      </c>
      <c r="G6074" t="s">
        <v>53</v>
      </c>
      <c r="H6074" t="s">
        <v>8575</v>
      </c>
      <c r="I6074" t="s">
        <v>3646</v>
      </c>
      <c r="J6074" s="4">
        <v>18576</v>
      </c>
    </row>
    <row r="6075" spans="1:10" x14ac:dyDescent="0.3">
      <c r="A6075" t="s">
        <v>10724</v>
      </c>
      <c r="B6075" s="4">
        <v>45673</v>
      </c>
      <c r="C6075" t="s">
        <v>10725</v>
      </c>
      <c r="D6075" t="s">
        <v>10726</v>
      </c>
      <c r="E6075" t="s">
        <v>51</v>
      </c>
      <c r="F6075" t="s">
        <v>52</v>
      </c>
      <c r="G6075" t="s">
        <v>53</v>
      </c>
      <c r="H6075" t="s">
        <v>8575</v>
      </c>
      <c r="I6075" t="s">
        <v>10553</v>
      </c>
      <c r="J6075" s="4">
        <v>25042</v>
      </c>
    </row>
    <row r="6076" spans="1:10" x14ac:dyDescent="0.3">
      <c r="A6076" t="s">
        <v>10727</v>
      </c>
      <c r="B6076" s="4">
        <v>45673</v>
      </c>
      <c r="C6076" t="s">
        <v>139</v>
      </c>
      <c r="D6076" t="s">
        <v>140</v>
      </c>
      <c r="E6076" t="s">
        <v>1049</v>
      </c>
      <c r="F6076" t="s">
        <v>1050</v>
      </c>
      <c r="G6076" t="s">
        <v>1051</v>
      </c>
      <c r="H6076" t="s">
        <v>8575</v>
      </c>
      <c r="I6076" t="s">
        <v>620</v>
      </c>
      <c r="J6076" s="4">
        <v>22295</v>
      </c>
    </row>
    <row r="6077" spans="1:10" x14ac:dyDescent="0.3">
      <c r="A6077" t="s">
        <v>10728</v>
      </c>
      <c r="B6077" s="4">
        <v>45673</v>
      </c>
      <c r="C6077" t="s">
        <v>273</v>
      </c>
      <c r="D6077" t="s">
        <v>8763</v>
      </c>
      <c r="E6077" t="s">
        <v>51</v>
      </c>
      <c r="F6077" t="s">
        <v>52</v>
      </c>
      <c r="G6077" t="s">
        <v>53</v>
      </c>
      <c r="H6077" t="s">
        <v>8575</v>
      </c>
      <c r="I6077" t="s">
        <v>5084</v>
      </c>
      <c r="J6077" s="4">
        <v>21529</v>
      </c>
    </row>
    <row r="6078" spans="1:10" x14ac:dyDescent="0.3">
      <c r="A6078" t="s">
        <v>10729</v>
      </c>
      <c r="B6078" s="4">
        <v>45673</v>
      </c>
      <c r="C6078" t="s">
        <v>656</v>
      </c>
      <c r="D6078" t="s">
        <v>8691</v>
      </c>
      <c r="E6078" t="s">
        <v>51</v>
      </c>
      <c r="F6078" t="s">
        <v>52</v>
      </c>
      <c r="G6078" t="s">
        <v>53</v>
      </c>
      <c r="H6078" t="s">
        <v>8575</v>
      </c>
      <c r="I6078" t="s">
        <v>5084</v>
      </c>
      <c r="J6078" s="4">
        <v>21529</v>
      </c>
    </row>
    <row r="6079" spans="1:10" x14ac:dyDescent="0.3">
      <c r="A6079" t="s">
        <v>10730</v>
      </c>
      <c r="B6079" s="4">
        <v>45673</v>
      </c>
      <c r="C6079" t="s">
        <v>105</v>
      </c>
      <c r="D6079" t="s">
        <v>106</v>
      </c>
      <c r="E6079" t="s">
        <v>204</v>
      </c>
      <c r="F6079" t="s">
        <v>205</v>
      </c>
      <c r="G6079" t="s">
        <v>206</v>
      </c>
      <c r="H6079" t="s">
        <v>8575</v>
      </c>
      <c r="I6079" t="s">
        <v>8654</v>
      </c>
      <c r="J6079" s="4">
        <v>22415</v>
      </c>
    </row>
    <row r="6080" spans="1:10" x14ac:dyDescent="0.3">
      <c r="A6080" t="s">
        <v>10731</v>
      </c>
      <c r="B6080" s="4">
        <v>45673</v>
      </c>
      <c r="C6080" t="s">
        <v>109</v>
      </c>
      <c r="D6080" t="s">
        <v>6710</v>
      </c>
      <c r="E6080" t="s">
        <v>204</v>
      </c>
      <c r="F6080" t="s">
        <v>205</v>
      </c>
      <c r="G6080" t="s">
        <v>206</v>
      </c>
      <c r="H6080" t="s">
        <v>8575</v>
      </c>
      <c r="I6080" t="s">
        <v>10460</v>
      </c>
      <c r="J6080" s="4">
        <v>22910</v>
      </c>
    </row>
    <row r="6081" spans="1:10" x14ac:dyDescent="0.3">
      <c r="A6081" t="s">
        <v>10732</v>
      </c>
      <c r="B6081" s="4">
        <v>45673</v>
      </c>
      <c r="C6081" t="s">
        <v>10733</v>
      </c>
      <c r="D6081" t="s">
        <v>3143</v>
      </c>
      <c r="E6081" t="s">
        <v>8808</v>
      </c>
      <c r="F6081" t="s">
        <v>8809</v>
      </c>
      <c r="G6081" t="s">
        <v>8810</v>
      </c>
      <c r="H6081" t="s">
        <v>8575</v>
      </c>
      <c r="I6081" t="s">
        <v>9146</v>
      </c>
      <c r="J6081" s="4">
        <v>17807</v>
      </c>
    </row>
    <row r="6082" spans="1:10" x14ac:dyDescent="0.3">
      <c r="A6082" t="s">
        <v>10734</v>
      </c>
      <c r="B6082" s="4">
        <v>45673</v>
      </c>
      <c r="C6082" t="s">
        <v>525</v>
      </c>
      <c r="D6082" t="s">
        <v>526</v>
      </c>
      <c r="E6082" t="s">
        <v>39</v>
      </c>
      <c r="F6082" t="s">
        <v>40</v>
      </c>
      <c r="G6082" t="s">
        <v>41</v>
      </c>
      <c r="H6082" t="s">
        <v>8575</v>
      </c>
      <c r="I6082" t="s">
        <v>9146</v>
      </c>
      <c r="J6082" s="4">
        <v>17807</v>
      </c>
    </row>
    <row r="6083" spans="1:10" x14ac:dyDescent="0.3">
      <c r="A6083" t="s">
        <v>10735</v>
      </c>
      <c r="B6083" s="4">
        <v>45673</v>
      </c>
      <c r="C6083" t="s">
        <v>434</v>
      </c>
      <c r="D6083" t="s">
        <v>435</v>
      </c>
      <c r="E6083" t="s">
        <v>39</v>
      </c>
      <c r="F6083" t="s">
        <v>40</v>
      </c>
      <c r="G6083" t="s">
        <v>41</v>
      </c>
      <c r="H6083" t="s">
        <v>8575</v>
      </c>
      <c r="I6083" t="s">
        <v>9146</v>
      </c>
      <c r="J6083" s="4">
        <v>17807</v>
      </c>
    </row>
    <row r="6084" spans="1:10" x14ac:dyDescent="0.3">
      <c r="A6084" t="s">
        <v>10736</v>
      </c>
      <c r="B6084" s="4">
        <v>45673</v>
      </c>
      <c r="C6084" t="s">
        <v>270</v>
      </c>
      <c r="D6084" t="s">
        <v>271</v>
      </c>
      <c r="E6084" t="s">
        <v>2085</v>
      </c>
      <c r="F6084" t="s">
        <v>2086</v>
      </c>
      <c r="G6084" t="s">
        <v>1581</v>
      </c>
      <c r="H6084" t="s">
        <v>8575</v>
      </c>
      <c r="I6084" t="s">
        <v>10370</v>
      </c>
      <c r="J6084" s="4">
        <v>26936</v>
      </c>
    </row>
    <row r="6085" spans="1:10" x14ac:dyDescent="0.3">
      <c r="A6085" t="s">
        <v>10737</v>
      </c>
      <c r="B6085" s="4">
        <v>45673</v>
      </c>
      <c r="C6085" t="s">
        <v>10738</v>
      </c>
      <c r="D6085" t="s">
        <v>10739</v>
      </c>
      <c r="E6085" t="s">
        <v>204</v>
      </c>
      <c r="F6085" t="s">
        <v>205</v>
      </c>
      <c r="G6085" t="s">
        <v>206</v>
      </c>
      <c r="H6085" t="s">
        <v>8575</v>
      </c>
      <c r="I6085" t="s">
        <v>10740</v>
      </c>
      <c r="J6085" s="4">
        <v>22806</v>
      </c>
    </row>
    <row r="6086" spans="1:10" x14ac:dyDescent="0.3">
      <c r="A6086" t="s">
        <v>10741</v>
      </c>
      <c r="B6086" s="4">
        <v>45673</v>
      </c>
      <c r="C6086" t="s">
        <v>7764</v>
      </c>
      <c r="D6086" t="s">
        <v>9278</v>
      </c>
      <c r="E6086" t="s">
        <v>204</v>
      </c>
      <c r="F6086" t="s">
        <v>205</v>
      </c>
      <c r="G6086" t="s">
        <v>206</v>
      </c>
      <c r="H6086" t="s">
        <v>8575</v>
      </c>
      <c r="I6086" t="s">
        <v>10740</v>
      </c>
      <c r="J6086" s="4">
        <v>22806</v>
      </c>
    </row>
    <row r="6087" spans="1:10" x14ac:dyDescent="0.3">
      <c r="A6087" t="s">
        <v>10742</v>
      </c>
      <c r="B6087" s="4">
        <v>45673</v>
      </c>
      <c r="C6087" t="s">
        <v>4624</v>
      </c>
      <c r="D6087" t="s">
        <v>4625</v>
      </c>
      <c r="E6087" t="s">
        <v>204</v>
      </c>
      <c r="F6087" t="s">
        <v>205</v>
      </c>
      <c r="G6087" t="s">
        <v>206</v>
      </c>
      <c r="H6087" t="s">
        <v>8575</v>
      </c>
      <c r="I6087" t="s">
        <v>10740</v>
      </c>
      <c r="J6087" s="4">
        <v>22806</v>
      </c>
    </row>
    <row r="6088" spans="1:10" x14ac:dyDescent="0.3">
      <c r="A6088" t="s">
        <v>10743</v>
      </c>
      <c r="B6088" s="4">
        <v>45673</v>
      </c>
      <c r="C6088" t="s">
        <v>8993</v>
      </c>
      <c r="D6088" t="s">
        <v>10744</v>
      </c>
      <c r="E6088" t="s">
        <v>204</v>
      </c>
      <c r="F6088" t="s">
        <v>205</v>
      </c>
      <c r="G6088" t="s">
        <v>206</v>
      </c>
      <c r="H6088" t="s">
        <v>8575</v>
      </c>
      <c r="I6088" t="s">
        <v>10740</v>
      </c>
      <c r="J6088" s="4">
        <v>22806</v>
      </c>
    </row>
    <row r="6089" spans="1:10" x14ac:dyDescent="0.3">
      <c r="A6089" t="s">
        <v>10745</v>
      </c>
      <c r="B6089" s="4">
        <v>45673</v>
      </c>
      <c r="C6089" t="s">
        <v>10746</v>
      </c>
      <c r="D6089" t="s">
        <v>10747</v>
      </c>
      <c r="E6089" t="s">
        <v>204</v>
      </c>
      <c r="F6089" t="s">
        <v>205</v>
      </c>
      <c r="G6089" t="s">
        <v>206</v>
      </c>
      <c r="H6089" t="s">
        <v>8575</v>
      </c>
      <c r="I6089" t="s">
        <v>10740</v>
      </c>
      <c r="J6089" s="4">
        <v>22806</v>
      </c>
    </row>
    <row r="6090" spans="1:10" x14ac:dyDescent="0.3">
      <c r="A6090" t="s">
        <v>10748</v>
      </c>
      <c r="B6090" s="4">
        <v>45673</v>
      </c>
      <c r="C6090" t="s">
        <v>129</v>
      </c>
      <c r="D6090" t="s">
        <v>130</v>
      </c>
      <c r="E6090" t="s">
        <v>204</v>
      </c>
      <c r="F6090" t="s">
        <v>205</v>
      </c>
      <c r="G6090" t="s">
        <v>206</v>
      </c>
      <c r="H6090" t="s">
        <v>8575</v>
      </c>
      <c r="I6090" t="s">
        <v>10740</v>
      </c>
      <c r="J6090" s="4">
        <v>22806</v>
      </c>
    </row>
    <row r="6091" spans="1:10" x14ac:dyDescent="0.3">
      <c r="A6091" t="s">
        <v>10749</v>
      </c>
      <c r="B6091" s="4">
        <v>45673</v>
      </c>
      <c r="C6091" t="s">
        <v>367</v>
      </c>
      <c r="D6091" t="s">
        <v>9623</v>
      </c>
      <c r="E6091" t="s">
        <v>204</v>
      </c>
      <c r="F6091" t="s">
        <v>205</v>
      </c>
      <c r="G6091" t="s">
        <v>206</v>
      </c>
      <c r="H6091" t="s">
        <v>8575</v>
      </c>
      <c r="I6091" t="s">
        <v>10740</v>
      </c>
      <c r="J6091" s="4">
        <v>22806</v>
      </c>
    </row>
    <row r="6092" spans="1:10" x14ac:dyDescent="0.3">
      <c r="A6092" t="s">
        <v>10750</v>
      </c>
      <c r="B6092" s="4">
        <v>45673</v>
      </c>
      <c r="C6092" t="s">
        <v>37</v>
      </c>
      <c r="D6092" t="s">
        <v>38</v>
      </c>
      <c r="E6092" t="s">
        <v>204</v>
      </c>
      <c r="F6092" t="s">
        <v>205</v>
      </c>
      <c r="G6092" t="s">
        <v>206</v>
      </c>
      <c r="H6092" t="s">
        <v>8575</v>
      </c>
      <c r="I6092" t="s">
        <v>10740</v>
      </c>
      <c r="J6092" s="4">
        <v>22806</v>
      </c>
    </row>
    <row r="6093" spans="1:10" x14ac:dyDescent="0.3">
      <c r="A6093" t="s">
        <v>10751</v>
      </c>
      <c r="B6093" s="4">
        <v>45673</v>
      </c>
      <c r="C6093" t="s">
        <v>10752</v>
      </c>
      <c r="D6093" t="s">
        <v>10753</v>
      </c>
      <c r="E6093" t="s">
        <v>204</v>
      </c>
      <c r="F6093" t="s">
        <v>205</v>
      </c>
      <c r="G6093" t="s">
        <v>206</v>
      </c>
      <c r="H6093" t="s">
        <v>8575</v>
      </c>
      <c r="I6093" t="s">
        <v>10740</v>
      </c>
      <c r="J6093" s="4">
        <v>22806</v>
      </c>
    </row>
    <row r="6094" spans="1:10" x14ac:dyDescent="0.3">
      <c r="A6094" t="s">
        <v>10754</v>
      </c>
      <c r="B6094" s="4">
        <v>45673</v>
      </c>
      <c r="C6094" t="s">
        <v>2410</v>
      </c>
      <c r="D6094" t="s">
        <v>10755</v>
      </c>
      <c r="E6094" t="s">
        <v>204</v>
      </c>
      <c r="F6094" t="s">
        <v>205</v>
      </c>
      <c r="G6094" t="s">
        <v>206</v>
      </c>
      <c r="H6094" t="s">
        <v>8575</v>
      </c>
      <c r="I6094" t="s">
        <v>10740</v>
      </c>
      <c r="J6094" s="4">
        <v>22806</v>
      </c>
    </row>
    <row r="6095" spans="1:10" x14ac:dyDescent="0.3">
      <c r="A6095" t="s">
        <v>10756</v>
      </c>
      <c r="B6095" s="4">
        <v>45673</v>
      </c>
      <c r="C6095" t="s">
        <v>434</v>
      </c>
      <c r="D6095" t="s">
        <v>435</v>
      </c>
      <c r="E6095" t="s">
        <v>204</v>
      </c>
      <c r="F6095" t="s">
        <v>205</v>
      </c>
      <c r="G6095" t="s">
        <v>206</v>
      </c>
      <c r="H6095" t="s">
        <v>8575</v>
      </c>
      <c r="I6095" t="s">
        <v>10740</v>
      </c>
      <c r="J6095" s="4">
        <v>22806</v>
      </c>
    </row>
    <row r="6096" spans="1:10" x14ac:dyDescent="0.3">
      <c r="A6096" t="s">
        <v>10757</v>
      </c>
      <c r="B6096" s="4">
        <v>45673</v>
      </c>
      <c r="C6096" t="s">
        <v>525</v>
      </c>
      <c r="D6096" t="s">
        <v>526</v>
      </c>
      <c r="E6096" t="s">
        <v>8729</v>
      </c>
      <c r="F6096" t="s">
        <v>8730</v>
      </c>
      <c r="G6096" t="s">
        <v>1581</v>
      </c>
      <c r="H6096" t="s">
        <v>8575</v>
      </c>
      <c r="I6096" t="s">
        <v>10758</v>
      </c>
      <c r="J6096" s="4">
        <v>21469</v>
      </c>
    </row>
    <row r="6097" spans="1:10" x14ac:dyDescent="0.3">
      <c r="A6097" t="s">
        <v>10759</v>
      </c>
      <c r="B6097" s="4">
        <v>45673</v>
      </c>
      <c r="C6097" t="s">
        <v>774</v>
      </c>
      <c r="D6097" t="s">
        <v>1857</v>
      </c>
      <c r="E6097" t="s">
        <v>51</v>
      </c>
      <c r="F6097" t="s">
        <v>52</v>
      </c>
      <c r="G6097" t="s">
        <v>53</v>
      </c>
      <c r="H6097" t="s">
        <v>8575</v>
      </c>
      <c r="I6097" t="s">
        <v>9976</v>
      </c>
      <c r="J6097" s="4">
        <v>23371</v>
      </c>
    </row>
    <row r="6098" spans="1:10" x14ac:dyDescent="0.3">
      <c r="A6098" t="s">
        <v>10760</v>
      </c>
      <c r="B6098" s="4">
        <v>45673</v>
      </c>
      <c r="C6098" t="s">
        <v>2845</v>
      </c>
      <c r="D6098" t="s">
        <v>2846</v>
      </c>
      <c r="E6098" t="s">
        <v>1287</v>
      </c>
      <c r="F6098" t="s">
        <v>1288</v>
      </c>
      <c r="G6098" t="s">
        <v>1289</v>
      </c>
      <c r="H6098" t="s">
        <v>8575</v>
      </c>
      <c r="I6098" t="s">
        <v>10761</v>
      </c>
      <c r="J6098" s="4">
        <v>28953</v>
      </c>
    </row>
    <row r="6099" spans="1:10" x14ac:dyDescent="0.3">
      <c r="A6099" t="s">
        <v>10762</v>
      </c>
      <c r="B6099" s="4">
        <v>45673</v>
      </c>
      <c r="C6099" t="s">
        <v>7087</v>
      </c>
      <c r="D6099" t="s">
        <v>7088</v>
      </c>
      <c r="E6099" t="s">
        <v>1579</v>
      </c>
      <c r="F6099" t="s">
        <v>1580</v>
      </c>
      <c r="G6099" t="s">
        <v>1581</v>
      </c>
      <c r="H6099" t="s">
        <v>8575</v>
      </c>
      <c r="I6099" t="s">
        <v>9082</v>
      </c>
      <c r="J6099" s="4">
        <v>32504</v>
      </c>
    </row>
    <row r="6100" spans="1:10" x14ac:dyDescent="0.3">
      <c r="A6100" t="s">
        <v>10763</v>
      </c>
      <c r="B6100" s="4">
        <v>45673</v>
      </c>
      <c r="C6100" t="s">
        <v>7306</v>
      </c>
      <c r="D6100" t="s">
        <v>10764</v>
      </c>
      <c r="E6100" t="s">
        <v>39</v>
      </c>
      <c r="F6100" t="s">
        <v>40</v>
      </c>
      <c r="G6100" t="s">
        <v>41</v>
      </c>
      <c r="H6100" t="s">
        <v>8575</v>
      </c>
      <c r="I6100" t="s">
        <v>8850</v>
      </c>
      <c r="J6100" s="4">
        <v>25948</v>
      </c>
    </row>
    <row r="6101" spans="1:10" x14ac:dyDescent="0.3">
      <c r="A6101" t="s">
        <v>10765</v>
      </c>
      <c r="B6101" s="4">
        <v>45674</v>
      </c>
      <c r="C6101" t="s">
        <v>4022</v>
      </c>
      <c r="D6101" t="s">
        <v>9361</v>
      </c>
      <c r="E6101" t="s">
        <v>204</v>
      </c>
      <c r="F6101" t="s">
        <v>205</v>
      </c>
      <c r="G6101" t="s">
        <v>206</v>
      </c>
      <c r="H6101" t="s">
        <v>8575</v>
      </c>
      <c r="I6101" t="s">
        <v>10583</v>
      </c>
      <c r="J6101" s="4">
        <v>20971</v>
      </c>
    </row>
    <row r="6102" spans="1:10" x14ac:dyDescent="0.3">
      <c r="A6102" t="s">
        <v>10766</v>
      </c>
      <c r="B6102" s="4">
        <v>45674</v>
      </c>
      <c r="C6102" t="s">
        <v>10767</v>
      </c>
      <c r="D6102" t="s">
        <v>6536</v>
      </c>
      <c r="E6102" t="s">
        <v>1747</v>
      </c>
      <c r="F6102" t="s">
        <v>1748</v>
      </c>
      <c r="G6102" t="s">
        <v>2108</v>
      </c>
      <c r="H6102" t="s">
        <v>8575</v>
      </c>
      <c r="I6102" t="s">
        <v>10768</v>
      </c>
      <c r="J6102" s="4">
        <v>24191</v>
      </c>
    </row>
    <row r="6103" spans="1:10" x14ac:dyDescent="0.3">
      <c r="A6103" t="s">
        <v>10769</v>
      </c>
      <c r="B6103" s="4">
        <v>45674</v>
      </c>
      <c r="C6103" t="s">
        <v>8740</v>
      </c>
      <c r="D6103" t="s">
        <v>8741</v>
      </c>
      <c r="E6103" t="s">
        <v>1579</v>
      </c>
      <c r="F6103" t="s">
        <v>1580</v>
      </c>
      <c r="G6103" t="s">
        <v>1581</v>
      </c>
      <c r="H6103" t="s">
        <v>8575</v>
      </c>
      <c r="I6103" t="s">
        <v>10770</v>
      </c>
      <c r="J6103" s="4">
        <v>27029</v>
      </c>
    </row>
    <row r="6104" spans="1:10" x14ac:dyDescent="0.3">
      <c r="A6104" t="s">
        <v>10771</v>
      </c>
      <c r="B6104" s="4">
        <v>45674</v>
      </c>
      <c r="C6104" t="s">
        <v>7087</v>
      </c>
      <c r="D6104" t="s">
        <v>7088</v>
      </c>
      <c r="E6104" t="s">
        <v>1579</v>
      </c>
      <c r="F6104" t="s">
        <v>1580</v>
      </c>
      <c r="G6104" t="s">
        <v>1581</v>
      </c>
      <c r="H6104" t="s">
        <v>8575</v>
      </c>
      <c r="I6104" t="s">
        <v>10772</v>
      </c>
      <c r="J6104" s="4">
        <v>21755</v>
      </c>
    </row>
    <row r="6105" spans="1:10" x14ac:dyDescent="0.3">
      <c r="A6105" t="s">
        <v>10773</v>
      </c>
      <c r="B6105" s="4">
        <v>45674</v>
      </c>
      <c r="C6105" t="s">
        <v>8702</v>
      </c>
      <c r="D6105" t="s">
        <v>8703</v>
      </c>
      <c r="E6105" t="s">
        <v>111</v>
      </c>
      <c r="F6105" t="s">
        <v>112</v>
      </c>
      <c r="G6105" t="s">
        <v>113</v>
      </c>
      <c r="H6105" t="s">
        <v>8575</v>
      </c>
      <c r="I6105" t="s">
        <v>10774</v>
      </c>
      <c r="J6105" s="4">
        <v>30069</v>
      </c>
    </row>
    <row r="6106" spans="1:10" x14ac:dyDescent="0.3">
      <c r="A6106" t="s">
        <v>10775</v>
      </c>
      <c r="B6106" s="4">
        <v>45674</v>
      </c>
      <c r="C6106" t="s">
        <v>10776</v>
      </c>
      <c r="D6106" t="s">
        <v>10777</v>
      </c>
      <c r="E6106" t="s">
        <v>10778</v>
      </c>
      <c r="F6106" t="s">
        <v>10779</v>
      </c>
      <c r="G6106" t="s">
        <v>8965</v>
      </c>
      <c r="H6106" t="s">
        <v>8575</v>
      </c>
      <c r="I6106" t="s">
        <v>8711</v>
      </c>
      <c r="J6106" s="4">
        <v>26036</v>
      </c>
    </row>
    <row r="6107" spans="1:10" x14ac:dyDescent="0.3">
      <c r="A6107" t="s">
        <v>10780</v>
      </c>
      <c r="B6107" s="4">
        <v>45674</v>
      </c>
      <c r="C6107" t="s">
        <v>10781</v>
      </c>
      <c r="D6107" t="s">
        <v>10782</v>
      </c>
      <c r="E6107" t="s">
        <v>10778</v>
      </c>
      <c r="F6107" t="s">
        <v>10779</v>
      </c>
      <c r="G6107" t="s">
        <v>8965</v>
      </c>
      <c r="H6107" t="s">
        <v>8575</v>
      </c>
      <c r="I6107" t="s">
        <v>8711</v>
      </c>
      <c r="J6107" s="4">
        <v>26036</v>
      </c>
    </row>
    <row r="6108" spans="1:10" x14ac:dyDescent="0.3">
      <c r="A6108" t="s">
        <v>10783</v>
      </c>
      <c r="B6108" s="4">
        <v>45674</v>
      </c>
      <c r="C6108" t="s">
        <v>525</v>
      </c>
      <c r="D6108" t="s">
        <v>526</v>
      </c>
      <c r="E6108" t="s">
        <v>1579</v>
      </c>
      <c r="F6108" t="s">
        <v>1580</v>
      </c>
      <c r="G6108" t="s">
        <v>1581</v>
      </c>
      <c r="H6108" t="s">
        <v>8575</v>
      </c>
      <c r="I6108" t="s">
        <v>10784</v>
      </c>
      <c r="J6108" s="4">
        <v>30731</v>
      </c>
    </row>
    <row r="6109" spans="1:10" x14ac:dyDescent="0.3">
      <c r="A6109" t="s">
        <v>10785</v>
      </c>
      <c r="B6109" s="4">
        <v>45674</v>
      </c>
      <c r="C6109" t="s">
        <v>993</v>
      </c>
      <c r="D6109" t="s">
        <v>8634</v>
      </c>
      <c r="E6109" t="s">
        <v>204</v>
      </c>
      <c r="F6109" t="s">
        <v>205</v>
      </c>
      <c r="G6109" t="s">
        <v>206</v>
      </c>
      <c r="H6109" t="s">
        <v>8575</v>
      </c>
      <c r="I6109" t="s">
        <v>10786</v>
      </c>
      <c r="J6109" s="4">
        <v>20325</v>
      </c>
    </row>
    <row r="6110" spans="1:10" x14ac:dyDescent="0.3">
      <c r="A6110" t="s">
        <v>10787</v>
      </c>
      <c r="B6110" s="4">
        <v>45674</v>
      </c>
      <c r="C6110" t="s">
        <v>7087</v>
      </c>
      <c r="D6110" t="s">
        <v>7088</v>
      </c>
      <c r="E6110" t="s">
        <v>1579</v>
      </c>
      <c r="F6110" t="s">
        <v>1580</v>
      </c>
      <c r="G6110" t="s">
        <v>1581</v>
      </c>
      <c r="H6110" t="s">
        <v>8575</v>
      </c>
      <c r="I6110" t="s">
        <v>10788</v>
      </c>
      <c r="J6110" s="4">
        <v>23696</v>
      </c>
    </row>
    <row r="6111" spans="1:10" x14ac:dyDescent="0.3">
      <c r="A6111" t="s">
        <v>10789</v>
      </c>
      <c r="B6111" s="4">
        <v>45674</v>
      </c>
      <c r="C6111" t="s">
        <v>8740</v>
      </c>
      <c r="D6111" t="s">
        <v>8741</v>
      </c>
      <c r="E6111" t="s">
        <v>2372</v>
      </c>
      <c r="F6111" t="s">
        <v>2373</v>
      </c>
      <c r="G6111" t="s">
        <v>1581</v>
      </c>
      <c r="H6111" t="s">
        <v>8575</v>
      </c>
      <c r="I6111" t="s">
        <v>10790</v>
      </c>
      <c r="J6111" s="4">
        <v>33236</v>
      </c>
    </row>
    <row r="6112" spans="1:10" x14ac:dyDescent="0.3">
      <c r="A6112" t="s">
        <v>10791</v>
      </c>
      <c r="B6112" s="4">
        <v>45674</v>
      </c>
      <c r="C6112" t="s">
        <v>3542</v>
      </c>
      <c r="D6112" t="s">
        <v>3543</v>
      </c>
      <c r="E6112" t="s">
        <v>10792</v>
      </c>
      <c r="F6112" t="s">
        <v>10793</v>
      </c>
      <c r="G6112" t="s">
        <v>1581</v>
      </c>
      <c r="H6112" t="s">
        <v>8575</v>
      </c>
      <c r="I6112" t="s">
        <v>10794</v>
      </c>
      <c r="J6112" s="4">
        <v>31510</v>
      </c>
    </row>
    <row r="6113" spans="1:10" x14ac:dyDescent="0.3">
      <c r="A6113" t="s">
        <v>10795</v>
      </c>
      <c r="B6113" s="4">
        <v>45674</v>
      </c>
      <c r="C6113" t="s">
        <v>8740</v>
      </c>
      <c r="D6113" t="s">
        <v>8741</v>
      </c>
      <c r="E6113" t="s">
        <v>1579</v>
      </c>
      <c r="F6113" t="s">
        <v>1580</v>
      </c>
      <c r="G6113" t="s">
        <v>1581</v>
      </c>
      <c r="H6113" t="s">
        <v>8575</v>
      </c>
      <c r="I6113" t="s">
        <v>10796</v>
      </c>
      <c r="J6113" s="4">
        <v>20404</v>
      </c>
    </row>
    <row r="6114" spans="1:10" x14ac:dyDescent="0.3">
      <c r="A6114" t="s">
        <v>10797</v>
      </c>
      <c r="B6114" s="4">
        <v>45674</v>
      </c>
      <c r="C6114" t="s">
        <v>129</v>
      </c>
      <c r="D6114" t="s">
        <v>130</v>
      </c>
      <c r="E6114" t="s">
        <v>51</v>
      </c>
      <c r="F6114" t="s">
        <v>52</v>
      </c>
      <c r="G6114" t="s">
        <v>53</v>
      </c>
      <c r="H6114" t="s">
        <v>8575</v>
      </c>
      <c r="I6114" t="s">
        <v>620</v>
      </c>
      <c r="J6114" s="4">
        <v>22295</v>
      </c>
    </row>
    <row r="6115" spans="1:10" x14ac:dyDescent="0.3">
      <c r="A6115" t="s">
        <v>10798</v>
      </c>
      <c r="B6115" s="4">
        <v>45674</v>
      </c>
      <c r="C6115" t="s">
        <v>5087</v>
      </c>
      <c r="D6115" t="s">
        <v>5088</v>
      </c>
      <c r="E6115" t="s">
        <v>51</v>
      </c>
      <c r="F6115" t="s">
        <v>52</v>
      </c>
      <c r="G6115" t="s">
        <v>53</v>
      </c>
      <c r="H6115" t="s">
        <v>8575</v>
      </c>
      <c r="I6115" t="s">
        <v>10719</v>
      </c>
      <c r="J6115" s="4">
        <v>15739</v>
      </c>
    </row>
    <row r="6116" spans="1:10" x14ac:dyDescent="0.3">
      <c r="A6116" t="s">
        <v>10799</v>
      </c>
      <c r="B6116" s="4">
        <v>45674</v>
      </c>
      <c r="C6116" t="s">
        <v>88</v>
      </c>
      <c r="D6116" t="s">
        <v>89</v>
      </c>
      <c r="E6116" t="s">
        <v>204</v>
      </c>
      <c r="F6116" t="s">
        <v>205</v>
      </c>
      <c r="G6116" t="s">
        <v>206</v>
      </c>
      <c r="H6116" t="s">
        <v>8575</v>
      </c>
      <c r="I6116" t="s">
        <v>10800</v>
      </c>
      <c r="J6116" s="4">
        <v>33176</v>
      </c>
    </row>
    <row r="6117" spans="1:10" x14ac:dyDescent="0.3">
      <c r="A6117" t="s">
        <v>10801</v>
      </c>
      <c r="B6117" s="4">
        <v>45674</v>
      </c>
      <c r="C6117" t="s">
        <v>71</v>
      </c>
      <c r="D6117" t="s">
        <v>7263</v>
      </c>
      <c r="E6117" t="s">
        <v>39</v>
      </c>
      <c r="F6117" t="s">
        <v>40</v>
      </c>
      <c r="G6117" t="s">
        <v>41</v>
      </c>
      <c r="H6117" t="s">
        <v>8575</v>
      </c>
      <c r="I6117" t="s">
        <v>9444</v>
      </c>
      <c r="J6117" s="4">
        <v>21500</v>
      </c>
    </row>
    <row r="6118" spans="1:10" x14ac:dyDescent="0.3">
      <c r="A6118" t="s">
        <v>10802</v>
      </c>
      <c r="B6118" s="4">
        <v>45674</v>
      </c>
      <c r="C6118" t="s">
        <v>147</v>
      </c>
      <c r="D6118" t="s">
        <v>148</v>
      </c>
      <c r="E6118" t="s">
        <v>39</v>
      </c>
      <c r="F6118" t="s">
        <v>40</v>
      </c>
      <c r="G6118" t="s">
        <v>41</v>
      </c>
      <c r="H6118" t="s">
        <v>8575</v>
      </c>
      <c r="I6118" t="s">
        <v>9444</v>
      </c>
      <c r="J6118" s="4">
        <v>21500</v>
      </c>
    </row>
    <row r="6119" spans="1:10" x14ac:dyDescent="0.3">
      <c r="A6119" t="s">
        <v>10803</v>
      </c>
      <c r="B6119" s="4">
        <v>45674</v>
      </c>
      <c r="C6119" t="s">
        <v>75</v>
      </c>
      <c r="D6119" t="s">
        <v>6706</v>
      </c>
      <c r="E6119" t="s">
        <v>204</v>
      </c>
      <c r="F6119" t="s">
        <v>205</v>
      </c>
      <c r="G6119" t="s">
        <v>206</v>
      </c>
      <c r="H6119" t="s">
        <v>8575</v>
      </c>
      <c r="I6119" t="s">
        <v>10804</v>
      </c>
      <c r="J6119" s="4">
        <v>18750</v>
      </c>
    </row>
    <row r="6120" spans="1:10" x14ac:dyDescent="0.3">
      <c r="A6120" t="s">
        <v>10805</v>
      </c>
      <c r="B6120" s="4">
        <v>45674</v>
      </c>
      <c r="C6120" t="s">
        <v>109</v>
      </c>
      <c r="D6120" t="s">
        <v>6710</v>
      </c>
      <c r="E6120" t="s">
        <v>204</v>
      </c>
      <c r="F6120" t="s">
        <v>205</v>
      </c>
      <c r="G6120" t="s">
        <v>206</v>
      </c>
      <c r="H6120" t="s">
        <v>8575</v>
      </c>
      <c r="I6120" t="s">
        <v>10804</v>
      </c>
      <c r="J6120" s="4">
        <v>18750</v>
      </c>
    </row>
    <row r="6121" spans="1:10" x14ac:dyDescent="0.3">
      <c r="A6121" t="s">
        <v>10806</v>
      </c>
      <c r="B6121" s="4">
        <v>45674</v>
      </c>
      <c r="C6121" t="s">
        <v>1502</v>
      </c>
      <c r="D6121" t="s">
        <v>8574</v>
      </c>
      <c r="E6121" t="s">
        <v>204</v>
      </c>
      <c r="F6121" t="s">
        <v>205</v>
      </c>
      <c r="G6121" t="s">
        <v>206</v>
      </c>
      <c r="H6121" t="s">
        <v>8575</v>
      </c>
      <c r="I6121" t="s">
        <v>10804</v>
      </c>
      <c r="J6121" s="4">
        <v>18750</v>
      </c>
    </row>
    <row r="6122" spans="1:10" x14ac:dyDescent="0.3">
      <c r="A6122" t="s">
        <v>10807</v>
      </c>
      <c r="B6122" s="4">
        <v>45674</v>
      </c>
      <c r="C6122" t="s">
        <v>380</v>
      </c>
      <c r="D6122" t="s">
        <v>9198</v>
      </c>
      <c r="E6122" t="s">
        <v>111</v>
      </c>
      <c r="F6122" t="s">
        <v>112</v>
      </c>
      <c r="G6122" t="s">
        <v>113</v>
      </c>
      <c r="H6122" t="s">
        <v>8575</v>
      </c>
      <c r="I6122" t="s">
        <v>10774</v>
      </c>
      <c r="J6122" s="4">
        <v>30069</v>
      </c>
    </row>
    <row r="6123" spans="1:10" x14ac:dyDescent="0.3">
      <c r="A6123" t="s">
        <v>10808</v>
      </c>
      <c r="B6123" s="4">
        <v>45674</v>
      </c>
      <c r="C6123" t="s">
        <v>796</v>
      </c>
      <c r="D6123" t="s">
        <v>797</v>
      </c>
      <c r="E6123" t="s">
        <v>204</v>
      </c>
      <c r="F6123" t="s">
        <v>205</v>
      </c>
      <c r="G6123" t="s">
        <v>206</v>
      </c>
      <c r="H6123" t="s">
        <v>8575</v>
      </c>
      <c r="I6123" t="s">
        <v>9260</v>
      </c>
      <c r="J6123" s="4">
        <v>32929</v>
      </c>
    </row>
    <row r="6124" spans="1:10" x14ac:dyDescent="0.3">
      <c r="A6124" t="s">
        <v>10809</v>
      </c>
      <c r="B6124" s="4">
        <v>45674</v>
      </c>
      <c r="C6124" t="s">
        <v>10810</v>
      </c>
      <c r="D6124" t="s">
        <v>10811</v>
      </c>
      <c r="E6124" t="s">
        <v>51</v>
      </c>
      <c r="F6124" t="s">
        <v>52</v>
      </c>
      <c r="G6124" t="s">
        <v>53</v>
      </c>
      <c r="H6124" t="s">
        <v>8575</v>
      </c>
      <c r="I6124" t="s">
        <v>10812</v>
      </c>
      <c r="J6124" s="4">
        <v>22542</v>
      </c>
    </row>
    <row r="6125" spans="1:10" x14ac:dyDescent="0.3">
      <c r="A6125" t="s">
        <v>10813</v>
      </c>
      <c r="B6125" s="4">
        <v>45674</v>
      </c>
      <c r="C6125" t="s">
        <v>215</v>
      </c>
      <c r="D6125" t="s">
        <v>216</v>
      </c>
      <c r="E6125" t="s">
        <v>51</v>
      </c>
      <c r="F6125" t="s">
        <v>52</v>
      </c>
      <c r="G6125" t="s">
        <v>53</v>
      </c>
      <c r="H6125" t="s">
        <v>8575</v>
      </c>
      <c r="I6125" t="s">
        <v>10812</v>
      </c>
      <c r="J6125" s="4">
        <v>22542</v>
      </c>
    </row>
    <row r="6126" spans="1:10" x14ac:dyDescent="0.3">
      <c r="A6126" t="s">
        <v>10814</v>
      </c>
      <c r="B6126" s="4">
        <v>45674</v>
      </c>
      <c r="C6126" t="s">
        <v>390</v>
      </c>
      <c r="D6126" t="s">
        <v>391</v>
      </c>
      <c r="E6126" t="s">
        <v>51</v>
      </c>
      <c r="F6126" t="s">
        <v>52</v>
      </c>
      <c r="G6126" t="s">
        <v>53</v>
      </c>
      <c r="H6126" t="s">
        <v>8575</v>
      </c>
      <c r="I6126" t="s">
        <v>10812</v>
      </c>
      <c r="J6126" s="4">
        <v>22542</v>
      </c>
    </row>
    <row r="6127" spans="1:10" x14ac:dyDescent="0.3">
      <c r="A6127" t="s">
        <v>10815</v>
      </c>
      <c r="B6127" s="4">
        <v>45674</v>
      </c>
      <c r="C6127" t="s">
        <v>508</v>
      </c>
      <c r="D6127" t="s">
        <v>9892</v>
      </c>
      <c r="E6127" t="s">
        <v>204</v>
      </c>
      <c r="F6127" t="s">
        <v>205</v>
      </c>
      <c r="G6127" t="s">
        <v>206</v>
      </c>
      <c r="H6127" t="s">
        <v>8575</v>
      </c>
      <c r="I6127" t="s">
        <v>9260</v>
      </c>
      <c r="J6127" s="4">
        <v>32929</v>
      </c>
    </row>
    <row r="6128" spans="1:10" x14ac:dyDescent="0.3">
      <c r="A6128" t="s">
        <v>10816</v>
      </c>
      <c r="B6128" s="4">
        <v>45674</v>
      </c>
      <c r="C6128" t="s">
        <v>525</v>
      </c>
      <c r="D6128" t="s">
        <v>526</v>
      </c>
      <c r="E6128" t="s">
        <v>77</v>
      </c>
      <c r="F6128" t="s">
        <v>78</v>
      </c>
      <c r="G6128" t="s">
        <v>79</v>
      </c>
      <c r="H6128" t="s">
        <v>8575</v>
      </c>
      <c r="I6128" t="s">
        <v>10692</v>
      </c>
      <c r="J6128" s="4">
        <v>21553</v>
      </c>
    </row>
    <row r="6129" spans="1:10" x14ac:dyDescent="0.3">
      <c r="A6129" t="s">
        <v>10817</v>
      </c>
      <c r="B6129" s="4">
        <v>45674</v>
      </c>
      <c r="C6129" t="s">
        <v>1407</v>
      </c>
      <c r="D6129" t="s">
        <v>3286</v>
      </c>
      <c r="E6129" t="s">
        <v>204</v>
      </c>
      <c r="F6129" t="s">
        <v>205</v>
      </c>
      <c r="G6129" t="s">
        <v>206</v>
      </c>
      <c r="H6129" t="s">
        <v>8575</v>
      </c>
      <c r="I6129" t="s">
        <v>9111</v>
      </c>
      <c r="J6129" s="4">
        <v>26300</v>
      </c>
    </row>
    <row r="6130" spans="1:10" x14ac:dyDescent="0.3">
      <c r="A6130" t="s">
        <v>10818</v>
      </c>
      <c r="B6130" s="4">
        <v>45674</v>
      </c>
      <c r="C6130" t="s">
        <v>4166</v>
      </c>
      <c r="D6130" t="s">
        <v>10819</v>
      </c>
      <c r="E6130" t="s">
        <v>204</v>
      </c>
      <c r="F6130" t="s">
        <v>205</v>
      </c>
      <c r="G6130" t="s">
        <v>206</v>
      </c>
      <c r="H6130" t="s">
        <v>8575</v>
      </c>
      <c r="I6130" t="s">
        <v>10820</v>
      </c>
      <c r="J6130" s="4">
        <v>28728</v>
      </c>
    </row>
    <row r="6131" spans="1:10" x14ac:dyDescent="0.3">
      <c r="A6131" t="s">
        <v>10821</v>
      </c>
      <c r="B6131" s="4">
        <v>45674</v>
      </c>
      <c r="C6131" t="s">
        <v>64</v>
      </c>
      <c r="D6131" t="s">
        <v>4676</v>
      </c>
      <c r="E6131" t="s">
        <v>204</v>
      </c>
      <c r="F6131" t="s">
        <v>205</v>
      </c>
      <c r="G6131" t="s">
        <v>206</v>
      </c>
      <c r="H6131" t="s">
        <v>8575</v>
      </c>
      <c r="I6131" t="s">
        <v>10822</v>
      </c>
      <c r="J6131" s="4">
        <v>28806</v>
      </c>
    </row>
    <row r="6132" spans="1:10" x14ac:dyDescent="0.3">
      <c r="A6132" t="s">
        <v>10823</v>
      </c>
      <c r="B6132" s="4">
        <v>45674</v>
      </c>
      <c r="C6132" t="s">
        <v>545</v>
      </c>
      <c r="D6132" t="s">
        <v>546</v>
      </c>
      <c r="E6132" t="s">
        <v>204</v>
      </c>
      <c r="F6132" t="s">
        <v>205</v>
      </c>
      <c r="G6132" t="s">
        <v>206</v>
      </c>
      <c r="H6132" t="s">
        <v>8575</v>
      </c>
      <c r="I6132" t="s">
        <v>10822</v>
      </c>
      <c r="J6132" s="4">
        <v>28806</v>
      </c>
    </row>
    <row r="6133" spans="1:10" x14ac:dyDescent="0.3">
      <c r="A6133" t="s">
        <v>10824</v>
      </c>
      <c r="B6133" s="4">
        <v>45674</v>
      </c>
      <c r="C6133" t="s">
        <v>2221</v>
      </c>
      <c r="D6133" t="s">
        <v>2222</v>
      </c>
      <c r="E6133" t="s">
        <v>2372</v>
      </c>
      <c r="F6133" t="s">
        <v>2373</v>
      </c>
      <c r="G6133" t="s">
        <v>1581</v>
      </c>
      <c r="H6133" t="s">
        <v>8575</v>
      </c>
      <c r="I6133" t="s">
        <v>10822</v>
      </c>
      <c r="J6133" s="4">
        <v>28806</v>
      </c>
    </row>
    <row r="6134" spans="1:10" x14ac:dyDescent="0.3">
      <c r="A6134" t="s">
        <v>10825</v>
      </c>
      <c r="B6134" s="4">
        <v>45674</v>
      </c>
      <c r="C6134" t="s">
        <v>147</v>
      </c>
      <c r="D6134" t="s">
        <v>148</v>
      </c>
      <c r="E6134" t="s">
        <v>204</v>
      </c>
      <c r="F6134" t="s">
        <v>205</v>
      </c>
      <c r="G6134" t="s">
        <v>206</v>
      </c>
      <c r="H6134" t="s">
        <v>8575</v>
      </c>
      <c r="I6134" t="s">
        <v>10822</v>
      </c>
      <c r="J6134" s="4">
        <v>28806</v>
      </c>
    </row>
    <row r="6135" spans="1:10" x14ac:dyDescent="0.3">
      <c r="A6135" t="s">
        <v>10826</v>
      </c>
      <c r="B6135" s="4">
        <v>45674</v>
      </c>
      <c r="C6135" t="s">
        <v>656</v>
      </c>
      <c r="D6135" t="s">
        <v>8691</v>
      </c>
      <c r="E6135" t="s">
        <v>204</v>
      </c>
      <c r="F6135" t="s">
        <v>205</v>
      </c>
      <c r="G6135" t="s">
        <v>206</v>
      </c>
      <c r="H6135" t="s">
        <v>8575</v>
      </c>
      <c r="I6135" t="s">
        <v>10822</v>
      </c>
      <c r="J6135" s="4">
        <v>28806</v>
      </c>
    </row>
    <row r="6136" spans="1:10" x14ac:dyDescent="0.3">
      <c r="A6136" t="s">
        <v>10827</v>
      </c>
      <c r="B6136" s="4">
        <v>45674</v>
      </c>
      <c r="C6136" t="s">
        <v>10828</v>
      </c>
      <c r="D6136" t="s">
        <v>10829</v>
      </c>
      <c r="E6136" t="s">
        <v>2085</v>
      </c>
      <c r="F6136" t="s">
        <v>2086</v>
      </c>
      <c r="G6136" t="s">
        <v>1581</v>
      </c>
      <c r="H6136" t="s">
        <v>8575</v>
      </c>
      <c r="I6136" t="s">
        <v>8578</v>
      </c>
      <c r="J6136" s="4">
        <v>25686</v>
      </c>
    </row>
    <row r="6137" spans="1:10" x14ac:dyDescent="0.3">
      <c r="A6137" t="s">
        <v>10830</v>
      </c>
      <c r="B6137" s="4">
        <v>45674</v>
      </c>
      <c r="C6137" t="s">
        <v>2092</v>
      </c>
      <c r="D6137" t="s">
        <v>2093</v>
      </c>
      <c r="E6137" t="s">
        <v>2085</v>
      </c>
      <c r="F6137" t="s">
        <v>2086</v>
      </c>
      <c r="G6137" t="s">
        <v>1581</v>
      </c>
      <c r="H6137" t="s">
        <v>8575</v>
      </c>
      <c r="I6137" t="s">
        <v>10831</v>
      </c>
      <c r="J6137" s="4">
        <v>23728</v>
      </c>
    </row>
    <row r="6138" spans="1:10" x14ac:dyDescent="0.3">
      <c r="A6138" t="s">
        <v>10832</v>
      </c>
      <c r="B6138" s="4">
        <v>45674</v>
      </c>
      <c r="C6138" t="s">
        <v>270</v>
      </c>
      <c r="D6138" t="s">
        <v>271</v>
      </c>
      <c r="E6138" t="s">
        <v>204</v>
      </c>
      <c r="F6138" t="s">
        <v>205</v>
      </c>
      <c r="G6138" t="s">
        <v>206</v>
      </c>
      <c r="H6138" t="s">
        <v>8575</v>
      </c>
      <c r="I6138" t="s">
        <v>10833</v>
      </c>
      <c r="J6138" s="4">
        <v>22864</v>
      </c>
    </row>
    <row r="6139" spans="1:10" x14ac:dyDescent="0.3">
      <c r="A6139" t="s">
        <v>10834</v>
      </c>
      <c r="B6139" s="4">
        <v>45674</v>
      </c>
      <c r="C6139" t="s">
        <v>774</v>
      </c>
      <c r="D6139" t="s">
        <v>775</v>
      </c>
      <c r="E6139" t="s">
        <v>204</v>
      </c>
      <c r="F6139" t="s">
        <v>205</v>
      </c>
      <c r="G6139" t="s">
        <v>206</v>
      </c>
      <c r="H6139" t="s">
        <v>8575</v>
      </c>
      <c r="I6139" t="s">
        <v>10833</v>
      </c>
      <c r="J6139" s="4">
        <v>22864</v>
      </c>
    </row>
    <row r="6140" spans="1:10" x14ac:dyDescent="0.3">
      <c r="A6140" t="s">
        <v>10835</v>
      </c>
      <c r="B6140" s="4">
        <v>45674</v>
      </c>
      <c r="C6140" t="s">
        <v>60</v>
      </c>
      <c r="D6140" t="s">
        <v>8595</v>
      </c>
      <c r="E6140" t="s">
        <v>204</v>
      </c>
      <c r="F6140" t="s">
        <v>205</v>
      </c>
      <c r="G6140" t="s">
        <v>206</v>
      </c>
      <c r="H6140" t="s">
        <v>8575</v>
      </c>
      <c r="I6140" t="s">
        <v>10836</v>
      </c>
      <c r="J6140" s="4">
        <v>28325</v>
      </c>
    </row>
    <row r="6141" spans="1:10" x14ac:dyDescent="0.3">
      <c r="A6141" t="s">
        <v>10837</v>
      </c>
      <c r="B6141" s="4">
        <v>45674</v>
      </c>
      <c r="C6141" t="s">
        <v>1618</v>
      </c>
      <c r="D6141" t="s">
        <v>9136</v>
      </c>
      <c r="E6141" t="s">
        <v>204</v>
      </c>
      <c r="F6141" t="s">
        <v>205</v>
      </c>
      <c r="G6141" t="s">
        <v>206</v>
      </c>
      <c r="H6141" t="s">
        <v>8575</v>
      </c>
      <c r="I6141" t="s">
        <v>10836</v>
      </c>
      <c r="J6141" s="4">
        <v>28325</v>
      </c>
    </row>
    <row r="6142" spans="1:10" x14ac:dyDescent="0.3">
      <c r="A6142" t="s">
        <v>10838</v>
      </c>
      <c r="B6142" s="4">
        <v>45674</v>
      </c>
      <c r="C6142" t="s">
        <v>105</v>
      </c>
      <c r="D6142" t="s">
        <v>106</v>
      </c>
      <c r="E6142" t="s">
        <v>204</v>
      </c>
      <c r="F6142" t="s">
        <v>205</v>
      </c>
      <c r="G6142" t="s">
        <v>206</v>
      </c>
      <c r="H6142" t="s">
        <v>8575</v>
      </c>
      <c r="I6142" t="s">
        <v>10836</v>
      </c>
      <c r="J6142" s="4">
        <v>28325</v>
      </c>
    </row>
    <row r="6143" spans="1:10" x14ac:dyDescent="0.3">
      <c r="A6143" t="s">
        <v>10839</v>
      </c>
      <c r="B6143" s="4">
        <v>45674</v>
      </c>
      <c r="C6143" t="s">
        <v>419</v>
      </c>
      <c r="D6143" t="s">
        <v>8644</v>
      </c>
      <c r="E6143" t="s">
        <v>204</v>
      </c>
      <c r="F6143" t="s">
        <v>205</v>
      </c>
      <c r="G6143" t="s">
        <v>206</v>
      </c>
      <c r="H6143" t="s">
        <v>8575</v>
      </c>
      <c r="I6143" t="s">
        <v>10836</v>
      </c>
      <c r="J6143" s="4">
        <v>28325</v>
      </c>
    </row>
    <row r="6144" spans="1:10" x14ac:dyDescent="0.3">
      <c r="A6144" t="s">
        <v>10840</v>
      </c>
      <c r="B6144" s="4">
        <v>45674</v>
      </c>
      <c r="C6144" t="s">
        <v>390</v>
      </c>
      <c r="D6144" t="s">
        <v>391</v>
      </c>
      <c r="E6144" t="s">
        <v>204</v>
      </c>
      <c r="F6144" t="s">
        <v>205</v>
      </c>
      <c r="G6144" t="s">
        <v>206</v>
      </c>
      <c r="H6144" t="s">
        <v>8575</v>
      </c>
      <c r="I6144" t="s">
        <v>10836</v>
      </c>
      <c r="J6144" s="4">
        <v>28325</v>
      </c>
    </row>
    <row r="6145" spans="1:10" x14ac:dyDescent="0.3">
      <c r="A6145" t="s">
        <v>10841</v>
      </c>
      <c r="B6145" s="4">
        <v>45674</v>
      </c>
      <c r="C6145" t="s">
        <v>692</v>
      </c>
      <c r="D6145" t="s">
        <v>1048</v>
      </c>
      <c r="E6145" t="s">
        <v>204</v>
      </c>
      <c r="F6145" t="s">
        <v>205</v>
      </c>
      <c r="G6145" t="s">
        <v>206</v>
      </c>
      <c r="H6145" t="s">
        <v>8575</v>
      </c>
      <c r="I6145" t="s">
        <v>10836</v>
      </c>
      <c r="J6145" s="4">
        <v>28325</v>
      </c>
    </row>
    <row r="6146" spans="1:10" x14ac:dyDescent="0.3">
      <c r="A6146" t="s">
        <v>10842</v>
      </c>
      <c r="B6146" s="4">
        <v>45674</v>
      </c>
      <c r="C6146" t="s">
        <v>8702</v>
      </c>
      <c r="D6146" t="s">
        <v>8703</v>
      </c>
      <c r="E6146" t="s">
        <v>204</v>
      </c>
      <c r="F6146" t="s">
        <v>205</v>
      </c>
      <c r="G6146" t="s">
        <v>206</v>
      </c>
      <c r="H6146" t="s">
        <v>8575</v>
      </c>
      <c r="I6146" t="s">
        <v>9837</v>
      </c>
      <c r="J6146" s="4">
        <v>27987</v>
      </c>
    </row>
    <row r="6147" spans="1:10" x14ac:dyDescent="0.3">
      <c r="A6147" t="s">
        <v>10843</v>
      </c>
      <c r="B6147" s="4">
        <v>45674</v>
      </c>
      <c r="C6147" t="s">
        <v>1502</v>
      </c>
      <c r="D6147" t="s">
        <v>8574</v>
      </c>
      <c r="E6147" t="s">
        <v>204</v>
      </c>
      <c r="F6147" t="s">
        <v>205</v>
      </c>
      <c r="G6147" t="s">
        <v>206</v>
      </c>
      <c r="H6147" t="s">
        <v>8575</v>
      </c>
      <c r="I6147" t="s">
        <v>9171</v>
      </c>
      <c r="J6147" s="4">
        <v>21553</v>
      </c>
    </row>
    <row r="6148" spans="1:10" x14ac:dyDescent="0.3">
      <c r="A6148" t="s">
        <v>10844</v>
      </c>
      <c r="B6148" s="4">
        <v>45674</v>
      </c>
      <c r="C6148" t="s">
        <v>2559</v>
      </c>
      <c r="D6148" t="s">
        <v>9538</v>
      </c>
      <c r="E6148" t="s">
        <v>10845</v>
      </c>
      <c r="F6148" t="s">
        <v>10846</v>
      </c>
      <c r="G6148" t="s">
        <v>1574</v>
      </c>
      <c r="H6148" t="s">
        <v>8575</v>
      </c>
      <c r="I6148" t="s">
        <v>10460</v>
      </c>
      <c r="J6148" s="4">
        <v>22910</v>
      </c>
    </row>
    <row r="6149" spans="1:10" x14ac:dyDescent="0.3">
      <c r="A6149" t="s">
        <v>10847</v>
      </c>
      <c r="B6149" s="4">
        <v>45674</v>
      </c>
      <c r="C6149" t="s">
        <v>10848</v>
      </c>
      <c r="D6149" t="s">
        <v>10849</v>
      </c>
      <c r="E6149" t="s">
        <v>10845</v>
      </c>
      <c r="F6149" t="s">
        <v>10846</v>
      </c>
      <c r="G6149" t="s">
        <v>1574</v>
      </c>
      <c r="H6149" t="s">
        <v>8575</v>
      </c>
      <c r="I6149" t="s">
        <v>10460</v>
      </c>
      <c r="J6149" s="4">
        <v>22910</v>
      </c>
    </row>
    <row r="6150" spans="1:10" x14ac:dyDescent="0.3">
      <c r="A6150" t="s">
        <v>10850</v>
      </c>
      <c r="B6150" s="4">
        <v>45674</v>
      </c>
      <c r="C6150" t="s">
        <v>5591</v>
      </c>
      <c r="D6150" t="s">
        <v>5007</v>
      </c>
      <c r="E6150" t="s">
        <v>10851</v>
      </c>
      <c r="F6150" t="s">
        <v>10852</v>
      </c>
      <c r="G6150" t="s">
        <v>10853</v>
      </c>
      <c r="H6150" t="s">
        <v>8575</v>
      </c>
      <c r="I6150" t="s">
        <v>10460</v>
      </c>
      <c r="J6150" s="4">
        <v>22910</v>
      </c>
    </row>
    <row r="6151" spans="1:10" x14ac:dyDescent="0.3">
      <c r="A6151" t="s">
        <v>10854</v>
      </c>
      <c r="B6151" s="4">
        <v>45674</v>
      </c>
      <c r="C6151" t="s">
        <v>105</v>
      </c>
      <c r="D6151" t="s">
        <v>106</v>
      </c>
      <c r="E6151" t="s">
        <v>204</v>
      </c>
      <c r="F6151" t="s">
        <v>205</v>
      </c>
      <c r="G6151" t="s">
        <v>206</v>
      </c>
      <c r="H6151" t="s">
        <v>8575</v>
      </c>
      <c r="I6151" t="s">
        <v>9171</v>
      </c>
      <c r="J6151" s="4">
        <v>21553</v>
      </c>
    </row>
    <row r="6152" spans="1:10" x14ac:dyDescent="0.3">
      <c r="A6152" t="s">
        <v>10855</v>
      </c>
      <c r="B6152" s="4">
        <v>45674</v>
      </c>
      <c r="C6152" t="s">
        <v>6270</v>
      </c>
      <c r="D6152" t="s">
        <v>6271</v>
      </c>
      <c r="E6152" t="s">
        <v>6665</v>
      </c>
      <c r="F6152" t="s">
        <v>6666</v>
      </c>
      <c r="G6152" t="s">
        <v>6667</v>
      </c>
      <c r="H6152" t="s">
        <v>8575</v>
      </c>
      <c r="I6152" t="s">
        <v>10856</v>
      </c>
      <c r="J6152" s="4">
        <v>32252</v>
      </c>
    </row>
    <row r="6153" spans="1:10" x14ac:dyDescent="0.3">
      <c r="A6153" t="s">
        <v>10857</v>
      </c>
      <c r="B6153" s="4">
        <v>45674</v>
      </c>
      <c r="C6153" t="s">
        <v>1107</v>
      </c>
      <c r="D6153" t="s">
        <v>1108</v>
      </c>
      <c r="E6153" t="s">
        <v>2085</v>
      </c>
      <c r="F6153" t="s">
        <v>2086</v>
      </c>
      <c r="G6153" t="s">
        <v>1581</v>
      </c>
      <c r="H6153" t="s">
        <v>8575</v>
      </c>
      <c r="I6153" t="s">
        <v>10858</v>
      </c>
      <c r="J6153" s="4">
        <v>17881</v>
      </c>
    </row>
    <row r="6154" spans="1:10" x14ac:dyDescent="0.3">
      <c r="A6154" t="s">
        <v>10859</v>
      </c>
      <c r="B6154" s="4">
        <v>45674</v>
      </c>
      <c r="C6154" t="s">
        <v>1326</v>
      </c>
      <c r="D6154" t="s">
        <v>8758</v>
      </c>
      <c r="E6154" t="s">
        <v>51</v>
      </c>
      <c r="F6154" t="s">
        <v>52</v>
      </c>
      <c r="G6154" t="s">
        <v>53</v>
      </c>
      <c r="H6154" t="s">
        <v>8575</v>
      </c>
      <c r="I6154" t="s">
        <v>2168</v>
      </c>
      <c r="J6154" s="4">
        <v>22353</v>
      </c>
    </row>
    <row r="6155" spans="1:10" x14ac:dyDescent="0.3">
      <c r="A6155" t="s">
        <v>10860</v>
      </c>
      <c r="B6155" s="4">
        <v>45674</v>
      </c>
      <c r="C6155" t="s">
        <v>3958</v>
      </c>
      <c r="D6155" t="s">
        <v>10861</v>
      </c>
      <c r="E6155" t="s">
        <v>51</v>
      </c>
      <c r="F6155" t="s">
        <v>52</v>
      </c>
      <c r="G6155" t="s">
        <v>53</v>
      </c>
      <c r="H6155" t="s">
        <v>8575</v>
      </c>
      <c r="I6155" t="s">
        <v>2168</v>
      </c>
      <c r="J6155" s="4">
        <v>22353</v>
      </c>
    </row>
    <row r="6156" spans="1:10" x14ac:dyDescent="0.3">
      <c r="A6156" t="s">
        <v>10862</v>
      </c>
      <c r="B6156" s="4">
        <v>45674</v>
      </c>
      <c r="C6156" t="s">
        <v>105</v>
      </c>
      <c r="D6156" t="s">
        <v>106</v>
      </c>
      <c r="E6156" t="s">
        <v>51</v>
      </c>
      <c r="F6156" t="s">
        <v>52</v>
      </c>
      <c r="G6156" t="s">
        <v>53</v>
      </c>
      <c r="H6156" t="s">
        <v>8575</v>
      </c>
      <c r="I6156" t="s">
        <v>2168</v>
      </c>
      <c r="J6156" s="4">
        <v>22353</v>
      </c>
    </row>
    <row r="6157" spans="1:10" x14ac:dyDescent="0.3">
      <c r="A6157" t="s">
        <v>10863</v>
      </c>
      <c r="B6157" s="4">
        <v>45674</v>
      </c>
      <c r="C6157" t="s">
        <v>3501</v>
      </c>
      <c r="D6157" t="s">
        <v>3502</v>
      </c>
      <c r="E6157" t="s">
        <v>51</v>
      </c>
      <c r="F6157" t="s">
        <v>52</v>
      </c>
      <c r="G6157" t="s">
        <v>53</v>
      </c>
      <c r="H6157" t="s">
        <v>8575</v>
      </c>
      <c r="I6157" t="s">
        <v>2168</v>
      </c>
      <c r="J6157" s="4">
        <v>22353</v>
      </c>
    </row>
    <row r="6158" spans="1:10" x14ac:dyDescent="0.3">
      <c r="A6158" t="s">
        <v>10864</v>
      </c>
      <c r="B6158" s="4">
        <v>45674</v>
      </c>
      <c r="C6158" t="s">
        <v>357</v>
      </c>
      <c r="D6158" t="s">
        <v>5216</v>
      </c>
      <c r="E6158" t="s">
        <v>51</v>
      </c>
      <c r="F6158" t="s">
        <v>52</v>
      </c>
      <c r="G6158" t="s">
        <v>53</v>
      </c>
      <c r="H6158" t="s">
        <v>8575</v>
      </c>
      <c r="I6158" t="s">
        <v>2077</v>
      </c>
      <c r="J6158" s="4">
        <v>26428</v>
      </c>
    </row>
    <row r="6159" spans="1:10" x14ac:dyDescent="0.3">
      <c r="A6159" t="s">
        <v>10865</v>
      </c>
      <c r="B6159" s="4">
        <v>45674</v>
      </c>
      <c r="C6159" t="s">
        <v>1326</v>
      </c>
      <c r="D6159" t="s">
        <v>8758</v>
      </c>
      <c r="E6159" t="s">
        <v>51</v>
      </c>
      <c r="F6159" t="s">
        <v>52</v>
      </c>
      <c r="G6159" t="s">
        <v>53</v>
      </c>
      <c r="H6159" t="s">
        <v>8575</v>
      </c>
      <c r="I6159" t="s">
        <v>2077</v>
      </c>
      <c r="J6159" s="4">
        <v>26428</v>
      </c>
    </row>
    <row r="6160" spans="1:10" x14ac:dyDescent="0.3">
      <c r="A6160" t="s">
        <v>10866</v>
      </c>
      <c r="B6160" s="4">
        <v>45674</v>
      </c>
      <c r="C6160" t="s">
        <v>347</v>
      </c>
      <c r="D6160" t="s">
        <v>348</v>
      </c>
      <c r="E6160" t="s">
        <v>51</v>
      </c>
      <c r="F6160" t="s">
        <v>52</v>
      </c>
      <c r="G6160" t="s">
        <v>53</v>
      </c>
      <c r="H6160" t="s">
        <v>8575</v>
      </c>
      <c r="I6160" t="s">
        <v>2077</v>
      </c>
      <c r="J6160" s="4">
        <v>26428</v>
      </c>
    </row>
    <row r="6161" spans="1:10" x14ac:dyDescent="0.3">
      <c r="A6161" t="s">
        <v>10867</v>
      </c>
      <c r="B6161" s="4">
        <v>45674</v>
      </c>
      <c r="C6161" t="s">
        <v>120</v>
      </c>
      <c r="D6161" t="s">
        <v>8660</v>
      </c>
      <c r="E6161" t="s">
        <v>51</v>
      </c>
      <c r="F6161" t="s">
        <v>52</v>
      </c>
      <c r="G6161" t="s">
        <v>53</v>
      </c>
      <c r="H6161" t="s">
        <v>8575</v>
      </c>
      <c r="I6161" t="s">
        <v>2077</v>
      </c>
      <c r="J6161" s="4">
        <v>26428</v>
      </c>
    </row>
    <row r="6162" spans="1:10" x14ac:dyDescent="0.3">
      <c r="A6162" t="s">
        <v>10868</v>
      </c>
      <c r="B6162" s="4">
        <v>45674</v>
      </c>
      <c r="C6162" t="s">
        <v>951</v>
      </c>
      <c r="D6162" t="s">
        <v>3665</v>
      </c>
      <c r="E6162" t="s">
        <v>51</v>
      </c>
      <c r="F6162" t="s">
        <v>52</v>
      </c>
      <c r="G6162" t="s">
        <v>53</v>
      </c>
      <c r="H6162" t="s">
        <v>8575</v>
      </c>
      <c r="I6162" t="s">
        <v>2077</v>
      </c>
      <c r="J6162" s="4">
        <v>26428</v>
      </c>
    </row>
    <row r="6163" spans="1:10" x14ac:dyDescent="0.3">
      <c r="A6163" t="s">
        <v>10869</v>
      </c>
      <c r="B6163" s="4">
        <v>45674</v>
      </c>
      <c r="C6163" t="s">
        <v>3837</v>
      </c>
      <c r="D6163" t="s">
        <v>9156</v>
      </c>
      <c r="E6163" t="s">
        <v>39</v>
      </c>
      <c r="F6163" t="s">
        <v>40</v>
      </c>
      <c r="G6163" t="s">
        <v>41</v>
      </c>
      <c r="H6163" t="s">
        <v>8575</v>
      </c>
      <c r="I6163" t="s">
        <v>10870</v>
      </c>
      <c r="J6163" s="4">
        <v>23873</v>
      </c>
    </row>
    <row r="6164" spans="1:10" x14ac:dyDescent="0.3">
      <c r="A6164" t="s">
        <v>10871</v>
      </c>
      <c r="B6164" s="4">
        <v>45674</v>
      </c>
      <c r="C6164" t="s">
        <v>147</v>
      </c>
      <c r="D6164" t="s">
        <v>148</v>
      </c>
      <c r="E6164" t="s">
        <v>39</v>
      </c>
      <c r="F6164" t="s">
        <v>40</v>
      </c>
      <c r="G6164" t="s">
        <v>41</v>
      </c>
      <c r="H6164" t="s">
        <v>8575</v>
      </c>
      <c r="I6164" t="s">
        <v>10870</v>
      </c>
      <c r="J6164" s="4">
        <v>23873</v>
      </c>
    </row>
    <row r="6165" spans="1:10" x14ac:dyDescent="0.3">
      <c r="A6165" t="s">
        <v>10872</v>
      </c>
      <c r="B6165" s="4">
        <v>45674</v>
      </c>
      <c r="C6165" t="s">
        <v>363</v>
      </c>
      <c r="D6165" t="s">
        <v>8606</v>
      </c>
      <c r="E6165" t="s">
        <v>39</v>
      </c>
      <c r="F6165" t="s">
        <v>40</v>
      </c>
      <c r="G6165" t="s">
        <v>41</v>
      </c>
      <c r="H6165" t="s">
        <v>8575</v>
      </c>
      <c r="I6165" t="s">
        <v>10870</v>
      </c>
      <c r="J6165" s="4">
        <v>23873</v>
      </c>
    </row>
    <row r="6166" spans="1:10" x14ac:dyDescent="0.3">
      <c r="A6166" t="s">
        <v>10873</v>
      </c>
      <c r="B6166" s="4">
        <v>45674</v>
      </c>
      <c r="C6166" t="s">
        <v>10874</v>
      </c>
      <c r="D6166" t="s">
        <v>10875</v>
      </c>
      <c r="E6166" t="s">
        <v>10876</v>
      </c>
      <c r="F6166" t="s">
        <v>10877</v>
      </c>
      <c r="G6166" t="s">
        <v>10878</v>
      </c>
      <c r="H6166" t="s">
        <v>8575</v>
      </c>
      <c r="I6166" t="s">
        <v>10870</v>
      </c>
      <c r="J6166" s="4">
        <v>23873</v>
      </c>
    </row>
    <row r="6167" spans="1:10" x14ac:dyDescent="0.3">
      <c r="A6167" t="s">
        <v>10879</v>
      </c>
      <c r="B6167" s="4">
        <v>45674</v>
      </c>
      <c r="C6167" t="s">
        <v>215</v>
      </c>
      <c r="D6167" t="s">
        <v>216</v>
      </c>
      <c r="E6167" t="s">
        <v>39</v>
      </c>
      <c r="F6167" t="s">
        <v>40</v>
      </c>
      <c r="G6167" t="s">
        <v>41</v>
      </c>
      <c r="H6167" t="s">
        <v>8575</v>
      </c>
      <c r="I6167" t="s">
        <v>10870</v>
      </c>
      <c r="J6167" s="4">
        <v>23873</v>
      </c>
    </row>
    <row r="6168" spans="1:10" x14ac:dyDescent="0.3">
      <c r="A6168" t="s">
        <v>10880</v>
      </c>
      <c r="B6168" s="4">
        <v>45674</v>
      </c>
      <c r="C6168" t="s">
        <v>10881</v>
      </c>
      <c r="D6168" t="s">
        <v>10882</v>
      </c>
      <c r="E6168" t="s">
        <v>10417</v>
      </c>
      <c r="F6168" t="s">
        <v>7031</v>
      </c>
      <c r="G6168" t="s">
        <v>1581</v>
      </c>
      <c r="H6168" t="s">
        <v>8575</v>
      </c>
      <c r="I6168" t="s">
        <v>10883</v>
      </c>
      <c r="J6168" s="4">
        <v>21733</v>
      </c>
    </row>
    <row r="6169" spans="1:10" x14ac:dyDescent="0.3">
      <c r="A6169" t="s">
        <v>10884</v>
      </c>
      <c r="B6169" s="4">
        <v>45674</v>
      </c>
      <c r="C6169" t="s">
        <v>673</v>
      </c>
      <c r="D6169" t="s">
        <v>674</v>
      </c>
      <c r="E6169" t="s">
        <v>204</v>
      </c>
      <c r="F6169" t="s">
        <v>205</v>
      </c>
      <c r="G6169" t="s">
        <v>206</v>
      </c>
      <c r="H6169" t="s">
        <v>8575</v>
      </c>
      <c r="I6169" t="s">
        <v>10885</v>
      </c>
      <c r="J6169" s="4">
        <v>24229</v>
      </c>
    </row>
    <row r="6170" spans="1:10" x14ac:dyDescent="0.3">
      <c r="A6170" t="s">
        <v>10886</v>
      </c>
      <c r="B6170" s="4">
        <v>45674</v>
      </c>
      <c r="C6170" t="s">
        <v>396</v>
      </c>
      <c r="D6170" t="s">
        <v>8577</v>
      </c>
      <c r="E6170" t="s">
        <v>204</v>
      </c>
      <c r="F6170" t="s">
        <v>205</v>
      </c>
      <c r="G6170" t="s">
        <v>206</v>
      </c>
      <c r="H6170" t="s">
        <v>8575</v>
      </c>
      <c r="I6170" t="s">
        <v>10885</v>
      </c>
      <c r="J6170" s="4">
        <v>24229</v>
      </c>
    </row>
    <row r="6171" spans="1:10" x14ac:dyDescent="0.3">
      <c r="A6171" t="s">
        <v>8872</v>
      </c>
      <c r="B6171" s="4">
        <v>45674</v>
      </c>
      <c r="C6171" t="s">
        <v>56</v>
      </c>
      <c r="D6171" t="s">
        <v>57</v>
      </c>
      <c r="E6171" t="s">
        <v>204</v>
      </c>
      <c r="F6171" t="s">
        <v>205</v>
      </c>
      <c r="G6171" t="s">
        <v>206</v>
      </c>
      <c r="H6171" t="s">
        <v>8575</v>
      </c>
      <c r="I6171" t="s">
        <v>8868</v>
      </c>
      <c r="J6171" s="4">
        <v>21972</v>
      </c>
    </row>
    <row r="6172" spans="1:10" x14ac:dyDescent="0.3">
      <c r="A6172" t="s">
        <v>10887</v>
      </c>
      <c r="B6172" s="4">
        <v>45674</v>
      </c>
      <c r="C6172" t="s">
        <v>3211</v>
      </c>
      <c r="D6172" t="s">
        <v>9257</v>
      </c>
      <c r="E6172" t="s">
        <v>39</v>
      </c>
      <c r="F6172" t="s">
        <v>40</v>
      </c>
      <c r="G6172" t="s">
        <v>41</v>
      </c>
      <c r="H6172" t="s">
        <v>8575</v>
      </c>
      <c r="I6172" t="s">
        <v>10265</v>
      </c>
      <c r="J6172" s="4">
        <v>23995</v>
      </c>
    </row>
    <row r="6173" spans="1:10" x14ac:dyDescent="0.3">
      <c r="A6173" t="s">
        <v>10888</v>
      </c>
      <c r="B6173" s="4">
        <v>45674</v>
      </c>
      <c r="C6173" t="s">
        <v>8740</v>
      </c>
      <c r="D6173" t="s">
        <v>8741</v>
      </c>
      <c r="E6173" t="s">
        <v>2372</v>
      </c>
      <c r="F6173" t="s">
        <v>2373</v>
      </c>
      <c r="G6173" t="s">
        <v>1581</v>
      </c>
      <c r="H6173" t="s">
        <v>8575</v>
      </c>
      <c r="I6173" t="s">
        <v>10889</v>
      </c>
      <c r="J6173" s="4">
        <v>26645</v>
      </c>
    </row>
    <row r="6174" spans="1:10" x14ac:dyDescent="0.3">
      <c r="A6174" t="s">
        <v>10890</v>
      </c>
      <c r="B6174" s="4">
        <v>45674</v>
      </c>
      <c r="C6174" t="s">
        <v>8740</v>
      </c>
      <c r="D6174" t="s">
        <v>8741</v>
      </c>
      <c r="E6174" t="s">
        <v>1579</v>
      </c>
      <c r="F6174" t="s">
        <v>1580</v>
      </c>
      <c r="G6174" t="s">
        <v>1581</v>
      </c>
      <c r="H6174" t="s">
        <v>8575</v>
      </c>
      <c r="I6174" t="s">
        <v>10891</v>
      </c>
      <c r="J6174" s="4">
        <v>23126</v>
      </c>
    </row>
    <row r="6175" spans="1:10" x14ac:dyDescent="0.3">
      <c r="A6175" t="s">
        <v>10892</v>
      </c>
      <c r="B6175" s="4">
        <v>45674</v>
      </c>
      <c r="C6175" t="s">
        <v>8740</v>
      </c>
      <c r="D6175" t="s">
        <v>8741</v>
      </c>
      <c r="E6175" t="s">
        <v>1579</v>
      </c>
      <c r="F6175" t="s">
        <v>1580</v>
      </c>
      <c r="G6175" t="s">
        <v>1581</v>
      </c>
      <c r="H6175" t="s">
        <v>8575</v>
      </c>
      <c r="I6175" t="s">
        <v>10893</v>
      </c>
      <c r="J6175" s="4">
        <v>16759</v>
      </c>
    </row>
    <row r="6176" spans="1:10" x14ac:dyDescent="0.3">
      <c r="A6176" t="s">
        <v>10894</v>
      </c>
      <c r="B6176" s="4">
        <v>45674</v>
      </c>
      <c r="C6176" t="s">
        <v>10895</v>
      </c>
      <c r="D6176" t="s">
        <v>10896</v>
      </c>
      <c r="E6176" t="s">
        <v>7030</v>
      </c>
      <c r="F6176" t="s">
        <v>7031</v>
      </c>
      <c r="G6176" t="s">
        <v>1581</v>
      </c>
      <c r="H6176" t="s">
        <v>8575</v>
      </c>
      <c r="I6176" t="s">
        <v>10897</v>
      </c>
      <c r="J6176" s="4">
        <v>23689</v>
      </c>
    </row>
    <row r="6177" spans="1:10" x14ac:dyDescent="0.3">
      <c r="A6177" t="s">
        <v>10898</v>
      </c>
      <c r="B6177" s="4">
        <v>45674</v>
      </c>
      <c r="C6177" t="s">
        <v>1102</v>
      </c>
      <c r="D6177" t="s">
        <v>1103</v>
      </c>
      <c r="E6177" t="s">
        <v>2085</v>
      </c>
      <c r="F6177" t="s">
        <v>2086</v>
      </c>
      <c r="G6177" t="s">
        <v>1581</v>
      </c>
      <c r="H6177" t="s">
        <v>8575</v>
      </c>
      <c r="I6177" t="s">
        <v>10897</v>
      </c>
      <c r="J6177" s="4">
        <v>23689</v>
      </c>
    </row>
    <row r="6178" spans="1:10" x14ac:dyDescent="0.3">
      <c r="A6178" t="s">
        <v>10899</v>
      </c>
      <c r="B6178" s="4">
        <v>45674</v>
      </c>
      <c r="C6178" t="s">
        <v>2670</v>
      </c>
      <c r="D6178" t="s">
        <v>2671</v>
      </c>
      <c r="E6178" t="s">
        <v>632</v>
      </c>
      <c r="F6178" t="s">
        <v>633</v>
      </c>
      <c r="G6178" t="s">
        <v>634</v>
      </c>
      <c r="H6178" t="s">
        <v>8575</v>
      </c>
      <c r="I6178" t="s">
        <v>10900</v>
      </c>
      <c r="J6178" s="4">
        <v>34016</v>
      </c>
    </row>
    <row r="6179" spans="1:10" x14ac:dyDescent="0.3">
      <c r="A6179" t="s">
        <v>10901</v>
      </c>
      <c r="B6179" s="4">
        <v>45674</v>
      </c>
      <c r="C6179" t="s">
        <v>314</v>
      </c>
      <c r="D6179" t="s">
        <v>315</v>
      </c>
      <c r="E6179" t="s">
        <v>204</v>
      </c>
      <c r="F6179" t="s">
        <v>205</v>
      </c>
      <c r="G6179" t="s">
        <v>206</v>
      </c>
      <c r="H6179" t="s">
        <v>8575</v>
      </c>
      <c r="I6179" t="s">
        <v>10902</v>
      </c>
      <c r="J6179" s="4">
        <v>27540</v>
      </c>
    </row>
    <row r="6180" spans="1:10" x14ac:dyDescent="0.3">
      <c r="A6180" t="s">
        <v>10903</v>
      </c>
      <c r="B6180" s="4">
        <v>45674</v>
      </c>
      <c r="C6180" t="s">
        <v>109</v>
      </c>
      <c r="D6180" t="s">
        <v>6710</v>
      </c>
      <c r="E6180" t="s">
        <v>204</v>
      </c>
      <c r="F6180" t="s">
        <v>205</v>
      </c>
      <c r="G6180" t="s">
        <v>206</v>
      </c>
      <c r="H6180" t="s">
        <v>8575</v>
      </c>
      <c r="I6180" t="s">
        <v>10902</v>
      </c>
      <c r="J6180" s="4">
        <v>27540</v>
      </c>
    </row>
    <row r="6181" spans="1:10" x14ac:dyDescent="0.3">
      <c r="A6181" t="s">
        <v>10904</v>
      </c>
      <c r="B6181" s="4">
        <v>45674</v>
      </c>
      <c r="C6181" t="s">
        <v>419</v>
      </c>
      <c r="D6181" t="s">
        <v>8644</v>
      </c>
      <c r="E6181" t="s">
        <v>204</v>
      </c>
      <c r="F6181" t="s">
        <v>205</v>
      </c>
      <c r="G6181" t="s">
        <v>206</v>
      </c>
      <c r="H6181" t="s">
        <v>8575</v>
      </c>
      <c r="I6181" t="s">
        <v>10905</v>
      </c>
      <c r="J6181" s="4">
        <v>24355</v>
      </c>
    </row>
    <row r="6182" spans="1:10" x14ac:dyDescent="0.3">
      <c r="A6182" t="s">
        <v>10906</v>
      </c>
      <c r="B6182" s="4">
        <v>45674</v>
      </c>
      <c r="C6182" t="s">
        <v>85</v>
      </c>
      <c r="D6182" t="s">
        <v>86</v>
      </c>
      <c r="E6182" t="s">
        <v>204</v>
      </c>
      <c r="F6182" t="s">
        <v>205</v>
      </c>
      <c r="G6182" t="s">
        <v>206</v>
      </c>
      <c r="H6182" t="s">
        <v>8575</v>
      </c>
      <c r="I6182" t="s">
        <v>10905</v>
      </c>
      <c r="J6182" s="4">
        <v>24355</v>
      </c>
    </row>
    <row r="6183" spans="1:10" x14ac:dyDescent="0.3">
      <c r="A6183" t="s">
        <v>10907</v>
      </c>
      <c r="B6183" s="4">
        <v>45674</v>
      </c>
      <c r="C6183" t="s">
        <v>139</v>
      </c>
      <c r="D6183" t="s">
        <v>140</v>
      </c>
      <c r="E6183" t="s">
        <v>204</v>
      </c>
      <c r="F6183" t="s">
        <v>205</v>
      </c>
      <c r="G6183" t="s">
        <v>206</v>
      </c>
      <c r="H6183" t="s">
        <v>8575</v>
      </c>
      <c r="I6183" t="s">
        <v>10905</v>
      </c>
      <c r="J6183" s="4">
        <v>24355</v>
      </c>
    </row>
    <row r="6184" spans="1:10" x14ac:dyDescent="0.3">
      <c r="A6184" t="s">
        <v>10908</v>
      </c>
      <c r="B6184" s="4">
        <v>45674</v>
      </c>
      <c r="C6184" t="s">
        <v>71</v>
      </c>
      <c r="D6184" t="s">
        <v>7263</v>
      </c>
      <c r="E6184" t="s">
        <v>204</v>
      </c>
      <c r="F6184" t="s">
        <v>205</v>
      </c>
      <c r="G6184" t="s">
        <v>206</v>
      </c>
      <c r="H6184" t="s">
        <v>8575</v>
      </c>
      <c r="I6184" t="s">
        <v>10909</v>
      </c>
      <c r="J6184" s="4">
        <v>22134</v>
      </c>
    </row>
    <row r="6185" spans="1:10" x14ac:dyDescent="0.3">
      <c r="A6185" t="s">
        <v>10910</v>
      </c>
      <c r="B6185" s="4">
        <v>45674</v>
      </c>
      <c r="C6185" t="s">
        <v>105</v>
      </c>
      <c r="D6185" t="s">
        <v>106</v>
      </c>
      <c r="E6185" t="s">
        <v>204</v>
      </c>
      <c r="F6185" t="s">
        <v>205</v>
      </c>
      <c r="G6185" t="s">
        <v>206</v>
      </c>
      <c r="H6185" t="s">
        <v>8575</v>
      </c>
      <c r="I6185" t="s">
        <v>10909</v>
      </c>
      <c r="J6185" s="4">
        <v>22134</v>
      </c>
    </row>
    <row r="6186" spans="1:10" x14ac:dyDescent="0.3">
      <c r="A6186" t="s">
        <v>10911</v>
      </c>
      <c r="B6186" s="4">
        <v>45674</v>
      </c>
      <c r="C6186" t="s">
        <v>1126</v>
      </c>
      <c r="D6186" t="s">
        <v>1127</v>
      </c>
      <c r="E6186" t="s">
        <v>204</v>
      </c>
      <c r="F6186" t="s">
        <v>205</v>
      </c>
      <c r="G6186" t="s">
        <v>206</v>
      </c>
      <c r="H6186" t="s">
        <v>8575</v>
      </c>
      <c r="I6186" t="s">
        <v>10909</v>
      </c>
      <c r="J6186" s="4">
        <v>22134</v>
      </c>
    </row>
    <row r="6187" spans="1:10" x14ac:dyDescent="0.3">
      <c r="A6187" t="s">
        <v>10912</v>
      </c>
      <c r="B6187" s="4">
        <v>45674</v>
      </c>
      <c r="C6187" t="s">
        <v>238</v>
      </c>
      <c r="D6187" t="s">
        <v>239</v>
      </c>
      <c r="E6187" t="s">
        <v>2085</v>
      </c>
      <c r="F6187" t="s">
        <v>2086</v>
      </c>
      <c r="G6187" t="s">
        <v>1581</v>
      </c>
      <c r="H6187" t="s">
        <v>8575</v>
      </c>
      <c r="I6187" t="s">
        <v>9654</v>
      </c>
      <c r="J6187" s="4">
        <v>31924</v>
      </c>
    </row>
    <row r="6188" spans="1:10" x14ac:dyDescent="0.3">
      <c r="A6188" t="s">
        <v>10913</v>
      </c>
      <c r="B6188" s="4">
        <v>45674</v>
      </c>
      <c r="C6188" t="s">
        <v>4300</v>
      </c>
      <c r="D6188" t="s">
        <v>4301</v>
      </c>
      <c r="E6188" t="s">
        <v>204</v>
      </c>
      <c r="F6188" t="s">
        <v>205</v>
      </c>
      <c r="G6188" t="s">
        <v>206</v>
      </c>
      <c r="H6188" t="s">
        <v>8575</v>
      </c>
      <c r="I6188" t="s">
        <v>628</v>
      </c>
      <c r="J6188" s="4">
        <v>28556</v>
      </c>
    </row>
    <row r="6189" spans="1:10" x14ac:dyDescent="0.3">
      <c r="A6189" t="s">
        <v>10914</v>
      </c>
      <c r="B6189" s="4">
        <v>45674</v>
      </c>
      <c r="C6189" t="s">
        <v>963</v>
      </c>
      <c r="D6189" t="s">
        <v>964</v>
      </c>
      <c r="E6189" t="s">
        <v>39</v>
      </c>
      <c r="F6189" t="s">
        <v>40</v>
      </c>
      <c r="G6189" t="s">
        <v>41</v>
      </c>
      <c r="H6189" t="s">
        <v>8575</v>
      </c>
      <c r="I6189" t="s">
        <v>10915</v>
      </c>
      <c r="J6189" s="4">
        <v>19397</v>
      </c>
    </row>
    <row r="6190" spans="1:10" x14ac:dyDescent="0.3">
      <c r="A6190" t="s">
        <v>10916</v>
      </c>
      <c r="B6190" s="4">
        <v>45674</v>
      </c>
      <c r="C6190" t="s">
        <v>574</v>
      </c>
      <c r="D6190" t="s">
        <v>1164</v>
      </c>
      <c r="E6190" t="s">
        <v>51</v>
      </c>
      <c r="F6190" t="s">
        <v>52</v>
      </c>
      <c r="G6190" t="s">
        <v>53</v>
      </c>
      <c r="H6190" t="s">
        <v>8575</v>
      </c>
      <c r="I6190" t="s">
        <v>8733</v>
      </c>
      <c r="J6190" s="4">
        <v>18780</v>
      </c>
    </row>
    <row r="6191" spans="1:10" x14ac:dyDescent="0.3">
      <c r="A6191" t="s">
        <v>10917</v>
      </c>
      <c r="B6191" s="4">
        <v>45674</v>
      </c>
      <c r="C6191" t="s">
        <v>3090</v>
      </c>
      <c r="D6191" t="s">
        <v>3091</v>
      </c>
      <c r="E6191" t="s">
        <v>2085</v>
      </c>
      <c r="F6191" t="s">
        <v>2086</v>
      </c>
      <c r="G6191" t="s">
        <v>1581</v>
      </c>
      <c r="H6191" t="s">
        <v>8575</v>
      </c>
      <c r="I6191" t="s">
        <v>10918</v>
      </c>
      <c r="J6191" s="4">
        <v>20566</v>
      </c>
    </row>
    <row r="6192" spans="1:10" x14ac:dyDescent="0.3">
      <c r="A6192" t="s">
        <v>10919</v>
      </c>
      <c r="B6192" s="4">
        <v>45674</v>
      </c>
      <c r="C6192" t="s">
        <v>215</v>
      </c>
      <c r="D6192" t="s">
        <v>216</v>
      </c>
      <c r="E6192" t="s">
        <v>204</v>
      </c>
      <c r="F6192" t="s">
        <v>205</v>
      </c>
      <c r="G6192" t="s">
        <v>206</v>
      </c>
      <c r="H6192" t="s">
        <v>8575</v>
      </c>
      <c r="I6192" t="s">
        <v>10902</v>
      </c>
      <c r="J6192" s="4">
        <v>27540</v>
      </c>
    </row>
    <row r="6193" spans="1:10" x14ac:dyDescent="0.3">
      <c r="A6193" t="s">
        <v>10920</v>
      </c>
      <c r="B6193" s="4">
        <v>45674</v>
      </c>
      <c r="C6193" t="s">
        <v>282</v>
      </c>
      <c r="D6193" t="s">
        <v>283</v>
      </c>
      <c r="E6193" t="s">
        <v>204</v>
      </c>
      <c r="F6193" t="s">
        <v>205</v>
      </c>
      <c r="G6193" t="s">
        <v>206</v>
      </c>
      <c r="H6193" t="s">
        <v>8575</v>
      </c>
      <c r="I6193" t="s">
        <v>10921</v>
      </c>
      <c r="J6193" s="4">
        <v>16535</v>
      </c>
    </row>
    <row r="6194" spans="1:10" x14ac:dyDescent="0.3">
      <c r="A6194" t="s">
        <v>10922</v>
      </c>
      <c r="B6194" s="4">
        <v>45678</v>
      </c>
      <c r="C6194" t="s">
        <v>2621</v>
      </c>
      <c r="D6194" t="s">
        <v>8937</v>
      </c>
      <c r="E6194" t="s">
        <v>51</v>
      </c>
      <c r="F6194" t="s">
        <v>52</v>
      </c>
      <c r="G6194" t="s">
        <v>53</v>
      </c>
      <c r="H6194" t="s">
        <v>8575</v>
      </c>
      <c r="I6194" t="s">
        <v>9368</v>
      </c>
      <c r="J6194" s="4">
        <v>19513</v>
      </c>
    </row>
    <row r="6195" spans="1:10" x14ac:dyDescent="0.3">
      <c r="A6195" t="s">
        <v>10923</v>
      </c>
      <c r="B6195" s="4">
        <v>45678</v>
      </c>
      <c r="C6195" t="s">
        <v>10924</v>
      </c>
      <c r="D6195" t="s">
        <v>10925</v>
      </c>
      <c r="E6195" t="s">
        <v>204</v>
      </c>
      <c r="F6195" t="s">
        <v>205</v>
      </c>
      <c r="G6195" t="s">
        <v>206</v>
      </c>
      <c r="H6195" t="s">
        <v>8575</v>
      </c>
      <c r="I6195" t="s">
        <v>10786</v>
      </c>
      <c r="J6195" s="4">
        <v>20325</v>
      </c>
    </row>
    <row r="6196" spans="1:10" x14ac:dyDescent="0.3">
      <c r="A6196" t="s">
        <v>10926</v>
      </c>
      <c r="B6196" s="4">
        <v>45678</v>
      </c>
      <c r="C6196" t="s">
        <v>2204</v>
      </c>
      <c r="D6196" t="s">
        <v>2205</v>
      </c>
      <c r="E6196" t="s">
        <v>51</v>
      </c>
      <c r="F6196" t="s">
        <v>52</v>
      </c>
      <c r="G6196" t="s">
        <v>53</v>
      </c>
      <c r="H6196" t="s">
        <v>8575</v>
      </c>
      <c r="I6196" t="s">
        <v>2168</v>
      </c>
      <c r="J6196" s="4">
        <v>22353</v>
      </c>
    </row>
    <row r="6197" spans="1:10" x14ac:dyDescent="0.3">
      <c r="A6197" t="s">
        <v>10927</v>
      </c>
      <c r="B6197" s="4">
        <v>45678</v>
      </c>
      <c r="C6197" t="s">
        <v>215</v>
      </c>
      <c r="D6197" t="s">
        <v>216</v>
      </c>
      <c r="E6197" t="s">
        <v>204</v>
      </c>
      <c r="F6197" t="s">
        <v>205</v>
      </c>
      <c r="G6197" t="s">
        <v>206</v>
      </c>
      <c r="H6197" t="s">
        <v>8575</v>
      </c>
      <c r="I6197" t="s">
        <v>2606</v>
      </c>
      <c r="J6197" s="4">
        <v>24063</v>
      </c>
    </row>
    <row r="6198" spans="1:10" x14ac:dyDescent="0.3">
      <c r="A6198" t="s">
        <v>10928</v>
      </c>
      <c r="B6198" s="4">
        <v>45678</v>
      </c>
      <c r="C6198" t="s">
        <v>508</v>
      </c>
      <c r="D6198" t="s">
        <v>9892</v>
      </c>
      <c r="E6198" t="s">
        <v>204</v>
      </c>
      <c r="F6198" t="s">
        <v>205</v>
      </c>
      <c r="G6198" t="s">
        <v>206</v>
      </c>
      <c r="H6198" t="s">
        <v>8575</v>
      </c>
      <c r="I6198" t="s">
        <v>10182</v>
      </c>
      <c r="J6198" s="4">
        <v>20793</v>
      </c>
    </row>
    <row r="6199" spans="1:10" x14ac:dyDescent="0.3">
      <c r="A6199" t="s">
        <v>10929</v>
      </c>
      <c r="B6199" s="4">
        <v>45678</v>
      </c>
      <c r="C6199" t="s">
        <v>2089</v>
      </c>
      <c r="D6199" t="s">
        <v>2090</v>
      </c>
      <c r="E6199" t="s">
        <v>2085</v>
      </c>
      <c r="F6199" t="s">
        <v>2086</v>
      </c>
      <c r="G6199" t="s">
        <v>1581</v>
      </c>
      <c r="H6199" t="s">
        <v>8575</v>
      </c>
      <c r="I6199" t="s">
        <v>10432</v>
      </c>
      <c r="J6199" s="4">
        <v>20103</v>
      </c>
    </row>
    <row r="6200" spans="1:10" x14ac:dyDescent="0.3">
      <c r="A6200" t="s">
        <v>10884</v>
      </c>
      <c r="B6200" s="4">
        <v>45678</v>
      </c>
      <c r="C6200" t="s">
        <v>673</v>
      </c>
      <c r="D6200" t="s">
        <v>674</v>
      </c>
      <c r="E6200" t="s">
        <v>204</v>
      </c>
      <c r="F6200" t="s">
        <v>205</v>
      </c>
      <c r="G6200" t="s">
        <v>206</v>
      </c>
      <c r="H6200" t="s">
        <v>8575</v>
      </c>
      <c r="I6200" t="s">
        <v>10885</v>
      </c>
      <c r="J6200" s="4">
        <v>24229</v>
      </c>
    </row>
    <row r="6201" spans="1:10" x14ac:dyDescent="0.3">
      <c r="A6201" t="s">
        <v>10886</v>
      </c>
      <c r="B6201" s="4">
        <v>45678</v>
      </c>
      <c r="C6201" t="s">
        <v>396</v>
      </c>
      <c r="D6201" t="s">
        <v>8577</v>
      </c>
      <c r="E6201" t="s">
        <v>204</v>
      </c>
      <c r="F6201" t="s">
        <v>205</v>
      </c>
      <c r="G6201" t="s">
        <v>206</v>
      </c>
      <c r="H6201" t="s">
        <v>8575</v>
      </c>
      <c r="I6201" t="s">
        <v>10885</v>
      </c>
      <c r="J6201" s="4">
        <v>24229</v>
      </c>
    </row>
    <row r="6202" spans="1:10" x14ac:dyDescent="0.3">
      <c r="A6202" t="s">
        <v>10930</v>
      </c>
      <c r="B6202" s="4">
        <v>45678</v>
      </c>
      <c r="C6202" t="s">
        <v>419</v>
      </c>
      <c r="D6202" t="s">
        <v>8644</v>
      </c>
      <c r="E6202" t="s">
        <v>39</v>
      </c>
      <c r="F6202" t="s">
        <v>40</v>
      </c>
      <c r="G6202" t="s">
        <v>41</v>
      </c>
      <c r="H6202" t="s">
        <v>8575</v>
      </c>
      <c r="I6202" t="s">
        <v>10411</v>
      </c>
      <c r="J6202" s="4">
        <v>28302</v>
      </c>
    </row>
    <row r="6203" spans="1:10" x14ac:dyDescent="0.3">
      <c r="A6203" t="s">
        <v>10931</v>
      </c>
      <c r="B6203" s="4">
        <v>45678</v>
      </c>
      <c r="C6203" t="s">
        <v>1502</v>
      </c>
      <c r="D6203" t="s">
        <v>8574</v>
      </c>
      <c r="E6203" t="s">
        <v>39</v>
      </c>
      <c r="F6203" t="s">
        <v>40</v>
      </c>
      <c r="G6203" t="s">
        <v>41</v>
      </c>
      <c r="H6203" t="s">
        <v>8575</v>
      </c>
      <c r="I6203" t="s">
        <v>10411</v>
      </c>
      <c r="J6203" s="4">
        <v>28302</v>
      </c>
    </row>
    <row r="6204" spans="1:10" x14ac:dyDescent="0.3">
      <c r="A6204" t="s">
        <v>10932</v>
      </c>
      <c r="B6204" s="4">
        <v>45678</v>
      </c>
      <c r="C6204" t="s">
        <v>105</v>
      </c>
      <c r="D6204" t="s">
        <v>106</v>
      </c>
      <c r="E6204" t="s">
        <v>204</v>
      </c>
      <c r="F6204" t="s">
        <v>205</v>
      </c>
      <c r="G6204" t="s">
        <v>206</v>
      </c>
      <c r="H6204" t="s">
        <v>8575</v>
      </c>
      <c r="I6204" t="s">
        <v>10933</v>
      </c>
      <c r="J6204" s="4">
        <v>24624</v>
      </c>
    </row>
    <row r="6205" spans="1:10" x14ac:dyDescent="0.3">
      <c r="A6205" t="s">
        <v>10934</v>
      </c>
      <c r="B6205" s="4">
        <v>45678</v>
      </c>
      <c r="C6205" t="s">
        <v>60</v>
      </c>
      <c r="D6205" t="s">
        <v>8595</v>
      </c>
      <c r="E6205" t="s">
        <v>204</v>
      </c>
      <c r="F6205" t="s">
        <v>205</v>
      </c>
      <c r="G6205" t="s">
        <v>206</v>
      </c>
      <c r="H6205" t="s">
        <v>8575</v>
      </c>
      <c r="I6205" t="s">
        <v>10933</v>
      </c>
      <c r="J6205" s="4">
        <v>24624</v>
      </c>
    </row>
    <row r="6206" spans="1:10" x14ac:dyDescent="0.3">
      <c r="A6206" t="s">
        <v>10935</v>
      </c>
      <c r="B6206" s="4">
        <v>45678</v>
      </c>
      <c r="C6206" t="s">
        <v>10936</v>
      </c>
      <c r="D6206" t="s">
        <v>10937</v>
      </c>
      <c r="E6206" t="s">
        <v>157</v>
      </c>
      <c r="F6206" t="s">
        <v>158</v>
      </c>
      <c r="G6206" t="s">
        <v>79</v>
      </c>
      <c r="H6206" t="s">
        <v>8575</v>
      </c>
      <c r="I6206" t="s">
        <v>7089</v>
      </c>
      <c r="J6206" s="4">
        <v>30759</v>
      </c>
    </row>
    <row r="6207" spans="1:10" x14ac:dyDescent="0.3">
      <c r="A6207" t="s">
        <v>10938</v>
      </c>
      <c r="B6207" s="4">
        <v>45678</v>
      </c>
      <c r="C6207" t="s">
        <v>2267</v>
      </c>
      <c r="D6207" t="s">
        <v>8021</v>
      </c>
      <c r="E6207" t="s">
        <v>204</v>
      </c>
      <c r="F6207" t="s">
        <v>205</v>
      </c>
      <c r="G6207" t="s">
        <v>206</v>
      </c>
      <c r="H6207" t="s">
        <v>8575</v>
      </c>
      <c r="I6207" t="s">
        <v>10939</v>
      </c>
      <c r="J6207" s="4">
        <v>21576</v>
      </c>
    </row>
    <row r="6208" spans="1:10" x14ac:dyDescent="0.3">
      <c r="A6208" t="s">
        <v>10940</v>
      </c>
      <c r="B6208" s="4">
        <v>45678</v>
      </c>
      <c r="C6208" t="s">
        <v>81</v>
      </c>
      <c r="D6208" t="s">
        <v>8961</v>
      </c>
      <c r="E6208" t="s">
        <v>204</v>
      </c>
      <c r="F6208" t="s">
        <v>205</v>
      </c>
      <c r="G6208" t="s">
        <v>206</v>
      </c>
      <c r="H6208" t="s">
        <v>8575</v>
      </c>
      <c r="I6208" t="s">
        <v>10941</v>
      </c>
      <c r="J6208" s="4">
        <v>23041</v>
      </c>
    </row>
    <row r="6209" spans="1:10" x14ac:dyDescent="0.3">
      <c r="A6209" t="s">
        <v>10942</v>
      </c>
      <c r="B6209" s="4">
        <v>45678</v>
      </c>
      <c r="C6209" t="s">
        <v>2751</v>
      </c>
      <c r="D6209" t="s">
        <v>2752</v>
      </c>
      <c r="E6209" t="s">
        <v>2085</v>
      </c>
      <c r="F6209" t="s">
        <v>2086</v>
      </c>
      <c r="G6209" t="s">
        <v>1581</v>
      </c>
      <c r="H6209" t="s">
        <v>8575</v>
      </c>
      <c r="I6209" t="s">
        <v>10943</v>
      </c>
      <c r="J6209" s="4">
        <v>31645</v>
      </c>
    </row>
    <row r="6210" spans="1:10" x14ac:dyDescent="0.3">
      <c r="A6210" t="s">
        <v>10944</v>
      </c>
      <c r="B6210" s="4">
        <v>45678</v>
      </c>
      <c r="C6210" t="s">
        <v>1563</v>
      </c>
      <c r="D6210" t="s">
        <v>1564</v>
      </c>
      <c r="E6210" t="s">
        <v>204</v>
      </c>
      <c r="F6210" t="s">
        <v>205</v>
      </c>
      <c r="G6210" t="s">
        <v>206</v>
      </c>
      <c r="H6210" t="s">
        <v>8575</v>
      </c>
      <c r="I6210" t="s">
        <v>10941</v>
      </c>
      <c r="J6210" s="4">
        <v>23041</v>
      </c>
    </row>
    <row r="6211" spans="1:10" x14ac:dyDescent="0.3">
      <c r="A6211" t="s">
        <v>10945</v>
      </c>
      <c r="B6211" s="4">
        <v>45678</v>
      </c>
      <c r="C6211" t="s">
        <v>7402</v>
      </c>
      <c r="D6211" t="s">
        <v>10946</v>
      </c>
      <c r="E6211" t="s">
        <v>204</v>
      </c>
      <c r="F6211" t="s">
        <v>205</v>
      </c>
      <c r="G6211" t="s">
        <v>206</v>
      </c>
      <c r="H6211" t="s">
        <v>8575</v>
      </c>
      <c r="I6211" t="s">
        <v>10941</v>
      </c>
      <c r="J6211" s="4">
        <v>23041</v>
      </c>
    </row>
    <row r="6212" spans="1:10" x14ac:dyDescent="0.3">
      <c r="A6212" t="s">
        <v>10947</v>
      </c>
      <c r="B6212" s="4">
        <v>45678</v>
      </c>
      <c r="C6212" t="s">
        <v>823</v>
      </c>
      <c r="D6212" t="s">
        <v>824</v>
      </c>
      <c r="E6212" t="s">
        <v>204</v>
      </c>
      <c r="F6212" t="s">
        <v>205</v>
      </c>
      <c r="G6212" t="s">
        <v>206</v>
      </c>
      <c r="H6212" t="s">
        <v>8575</v>
      </c>
      <c r="I6212" t="s">
        <v>10941</v>
      </c>
      <c r="J6212" s="4">
        <v>23041</v>
      </c>
    </row>
    <row r="6213" spans="1:10" x14ac:dyDescent="0.3">
      <c r="A6213" t="s">
        <v>10948</v>
      </c>
      <c r="B6213" s="4">
        <v>45678</v>
      </c>
      <c r="C6213" t="s">
        <v>171</v>
      </c>
      <c r="D6213" t="s">
        <v>172</v>
      </c>
      <c r="E6213" t="s">
        <v>204</v>
      </c>
      <c r="F6213" t="s">
        <v>205</v>
      </c>
      <c r="G6213" t="s">
        <v>206</v>
      </c>
      <c r="H6213" t="s">
        <v>8575</v>
      </c>
      <c r="I6213" t="s">
        <v>10941</v>
      </c>
      <c r="J6213" s="4">
        <v>23041</v>
      </c>
    </row>
    <row r="6214" spans="1:10" x14ac:dyDescent="0.3">
      <c r="A6214" t="s">
        <v>10949</v>
      </c>
      <c r="B6214" s="4">
        <v>45678</v>
      </c>
      <c r="C6214" t="s">
        <v>311</v>
      </c>
      <c r="D6214" t="s">
        <v>8612</v>
      </c>
      <c r="E6214" t="s">
        <v>204</v>
      </c>
      <c r="F6214" t="s">
        <v>205</v>
      </c>
      <c r="G6214" t="s">
        <v>206</v>
      </c>
      <c r="H6214" t="s">
        <v>8575</v>
      </c>
      <c r="I6214" t="s">
        <v>10941</v>
      </c>
      <c r="J6214" s="4">
        <v>23041</v>
      </c>
    </row>
    <row r="6215" spans="1:10" x14ac:dyDescent="0.3">
      <c r="A6215" t="s">
        <v>10950</v>
      </c>
      <c r="B6215" s="4">
        <v>45678</v>
      </c>
      <c r="C6215" t="s">
        <v>692</v>
      </c>
      <c r="D6215" t="s">
        <v>733</v>
      </c>
      <c r="E6215" t="s">
        <v>204</v>
      </c>
      <c r="F6215" t="s">
        <v>205</v>
      </c>
      <c r="G6215" t="s">
        <v>206</v>
      </c>
      <c r="H6215" t="s">
        <v>8575</v>
      </c>
      <c r="I6215" t="s">
        <v>10941</v>
      </c>
      <c r="J6215" s="4">
        <v>23041</v>
      </c>
    </row>
    <row r="6216" spans="1:10" x14ac:dyDescent="0.3">
      <c r="A6216" t="s">
        <v>10951</v>
      </c>
      <c r="B6216" s="4">
        <v>45678</v>
      </c>
      <c r="C6216" t="s">
        <v>1149</v>
      </c>
      <c r="D6216" t="s">
        <v>1150</v>
      </c>
      <c r="E6216" t="s">
        <v>204</v>
      </c>
      <c r="F6216" t="s">
        <v>205</v>
      </c>
      <c r="G6216" t="s">
        <v>206</v>
      </c>
      <c r="H6216" t="s">
        <v>8575</v>
      </c>
      <c r="I6216" t="s">
        <v>10952</v>
      </c>
      <c r="J6216" s="4">
        <v>25857</v>
      </c>
    </row>
    <row r="6217" spans="1:10" x14ac:dyDescent="0.3">
      <c r="A6217" t="s">
        <v>10953</v>
      </c>
      <c r="B6217" s="4">
        <v>45678</v>
      </c>
      <c r="C6217" t="s">
        <v>125</v>
      </c>
      <c r="D6217" t="s">
        <v>9218</v>
      </c>
      <c r="E6217" t="s">
        <v>77</v>
      </c>
      <c r="F6217" t="s">
        <v>78</v>
      </c>
      <c r="G6217" t="s">
        <v>79</v>
      </c>
      <c r="H6217" t="s">
        <v>8575</v>
      </c>
      <c r="I6217" t="s">
        <v>10952</v>
      </c>
      <c r="J6217" s="4">
        <v>25857</v>
      </c>
    </row>
    <row r="6218" spans="1:10" x14ac:dyDescent="0.3">
      <c r="A6218" t="s">
        <v>10954</v>
      </c>
      <c r="B6218" s="4">
        <v>45678</v>
      </c>
      <c r="C6218" t="s">
        <v>4010</v>
      </c>
      <c r="D6218" t="s">
        <v>4011</v>
      </c>
      <c r="E6218" t="s">
        <v>77</v>
      </c>
      <c r="F6218" t="s">
        <v>78</v>
      </c>
      <c r="G6218" t="s">
        <v>79</v>
      </c>
      <c r="H6218" t="s">
        <v>8575</v>
      </c>
      <c r="I6218" t="s">
        <v>10952</v>
      </c>
      <c r="J6218" s="4">
        <v>25857</v>
      </c>
    </row>
    <row r="6219" spans="1:10" x14ac:dyDescent="0.3">
      <c r="A6219" t="s">
        <v>10955</v>
      </c>
      <c r="B6219" s="4">
        <v>45678</v>
      </c>
      <c r="C6219" t="s">
        <v>823</v>
      </c>
      <c r="D6219" t="s">
        <v>824</v>
      </c>
      <c r="E6219" t="s">
        <v>1369</v>
      </c>
      <c r="F6219" t="s">
        <v>1370</v>
      </c>
      <c r="G6219" t="s">
        <v>1371</v>
      </c>
      <c r="H6219" t="s">
        <v>8575</v>
      </c>
      <c r="I6219" t="s">
        <v>10952</v>
      </c>
      <c r="J6219" s="4">
        <v>25857</v>
      </c>
    </row>
    <row r="6220" spans="1:10" x14ac:dyDescent="0.3">
      <c r="A6220" t="s">
        <v>10956</v>
      </c>
      <c r="B6220" s="4">
        <v>45678</v>
      </c>
      <c r="C6220" t="s">
        <v>8740</v>
      </c>
      <c r="D6220" t="s">
        <v>8741</v>
      </c>
      <c r="E6220" t="s">
        <v>9130</v>
      </c>
      <c r="F6220" t="s">
        <v>8820</v>
      </c>
      <c r="G6220" t="s">
        <v>8231</v>
      </c>
      <c r="H6220" t="s">
        <v>8575</v>
      </c>
      <c r="I6220" t="s">
        <v>8610</v>
      </c>
      <c r="J6220" s="4">
        <v>21458</v>
      </c>
    </row>
    <row r="6221" spans="1:10" x14ac:dyDescent="0.3">
      <c r="A6221" t="s">
        <v>10957</v>
      </c>
      <c r="B6221" s="4">
        <v>45678</v>
      </c>
      <c r="C6221" t="s">
        <v>209</v>
      </c>
      <c r="D6221" t="s">
        <v>210</v>
      </c>
      <c r="E6221" t="s">
        <v>2085</v>
      </c>
      <c r="F6221" t="s">
        <v>2086</v>
      </c>
      <c r="G6221" t="s">
        <v>1581</v>
      </c>
      <c r="H6221" t="s">
        <v>8575</v>
      </c>
      <c r="I6221" t="s">
        <v>9078</v>
      </c>
      <c r="J6221" s="4">
        <v>21704</v>
      </c>
    </row>
    <row r="6222" spans="1:10" x14ac:dyDescent="0.3">
      <c r="A6222" t="s">
        <v>10958</v>
      </c>
      <c r="B6222" s="4">
        <v>45678</v>
      </c>
      <c r="C6222" t="s">
        <v>955</v>
      </c>
      <c r="D6222" t="s">
        <v>6598</v>
      </c>
      <c r="E6222" t="s">
        <v>39</v>
      </c>
      <c r="F6222" t="s">
        <v>40</v>
      </c>
      <c r="G6222" t="s">
        <v>41</v>
      </c>
      <c r="H6222" t="s">
        <v>8575</v>
      </c>
      <c r="I6222" t="s">
        <v>9146</v>
      </c>
      <c r="J6222" s="4">
        <v>17807</v>
      </c>
    </row>
    <row r="6223" spans="1:10" x14ac:dyDescent="0.3">
      <c r="A6223" t="s">
        <v>10959</v>
      </c>
      <c r="B6223" s="4">
        <v>45678</v>
      </c>
      <c r="C6223" t="s">
        <v>1941</v>
      </c>
      <c r="D6223" t="s">
        <v>10960</v>
      </c>
      <c r="E6223" t="s">
        <v>51</v>
      </c>
      <c r="F6223" t="s">
        <v>52</v>
      </c>
      <c r="G6223" t="s">
        <v>53</v>
      </c>
      <c r="H6223" t="s">
        <v>8575</v>
      </c>
      <c r="I6223" t="s">
        <v>10915</v>
      </c>
      <c r="J6223" s="4">
        <v>19397</v>
      </c>
    </row>
    <row r="6224" spans="1:10" x14ac:dyDescent="0.3">
      <c r="A6224" t="s">
        <v>10961</v>
      </c>
      <c r="B6224" s="4">
        <v>45678</v>
      </c>
      <c r="C6224" t="s">
        <v>8955</v>
      </c>
      <c r="D6224" t="s">
        <v>8956</v>
      </c>
      <c r="E6224" t="s">
        <v>2372</v>
      </c>
      <c r="F6224" t="s">
        <v>2373</v>
      </c>
      <c r="G6224" t="s">
        <v>1581</v>
      </c>
      <c r="H6224" t="s">
        <v>8575</v>
      </c>
      <c r="I6224" t="s">
        <v>10962</v>
      </c>
      <c r="J6224" s="4">
        <v>29656</v>
      </c>
    </row>
    <row r="6225" spans="1:10" x14ac:dyDescent="0.3">
      <c r="A6225" t="s">
        <v>10963</v>
      </c>
      <c r="B6225" s="4">
        <v>45678</v>
      </c>
      <c r="C6225" t="s">
        <v>419</v>
      </c>
      <c r="D6225" t="s">
        <v>8644</v>
      </c>
      <c r="E6225" t="s">
        <v>39</v>
      </c>
      <c r="F6225" t="s">
        <v>40</v>
      </c>
      <c r="G6225" t="s">
        <v>41</v>
      </c>
      <c r="H6225" t="s">
        <v>8575</v>
      </c>
      <c r="I6225" t="s">
        <v>9146</v>
      </c>
      <c r="J6225" s="4">
        <v>17807</v>
      </c>
    </row>
    <row r="6226" spans="1:10" x14ac:dyDescent="0.3">
      <c r="A6226" t="s">
        <v>10964</v>
      </c>
      <c r="B6226" s="4">
        <v>45678</v>
      </c>
      <c r="C6226" t="s">
        <v>5636</v>
      </c>
      <c r="D6226" t="s">
        <v>10965</v>
      </c>
      <c r="E6226" t="s">
        <v>157</v>
      </c>
      <c r="F6226" t="s">
        <v>158</v>
      </c>
      <c r="G6226" t="s">
        <v>79</v>
      </c>
      <c r="H6226" t="s">
        <v>8575</v>
      </c>
      <c r="I6226" t="s">
        <v>9947</v>
      </c>
      <c r="J6226" s="4">
        <v>23039</v>
      </c>
    </row>
    <row r="6227" spans="1:10" x14ac:dyDescent="0.3">
      <c r="A6227" t="s">
        <v>10966</v>
      </c>
      <c r="B6227" s="4">
        <v>45678</v>
      </c>
      <c r="C6227" t="s">
        <v>71</v>
      </c>
      <c r="D6227" t="s">
        <v>7263</v>
      </c>
      <c r="E6227" t="s">
        <v>204</v>
      </c>
      <c r="F6227" t="s">
        <v>205</v>
      </c>
      <c r="G6227" t="s">
        <v>206</v>
      </c>
      <c r="H6227" t="s">
        <v>8575</v>
      </c>
      <c r="I6227" t="s">
        <v>10967</v>
      </c>
      <c r="J6227" s="4">
        <v>26644</v>
      </c>
    </row>
    <row r="6228" spans="1:10" x14ac:dyDescent="0.3">
      <c r="A6228" t="s">
        <v>10968</v>
      </c>
      <c r="B6228" s="4">
        <v>45678</v>
      </c>
      <c r="C6228" t="s">
        <v>56</v>
      </c>
      <c r="D6228" t="s">
        <v>57</v>
      </c>
      <c r="E6228" t="s">
        <v>204</v>
      </c>
      <c r="F6228" t="s">
        <v>205</v>
      </c>
      <c r="G6228" t="s">
        <v>206</v>
      </c>
      <c r="H6228" t="s">
        <v>8575</v>
      </c>
      <c r="I6228" t="s">
        <v>10967</v>
      </c>
      <c r="J6228" s="4">
        <v>26644</v>
      </c>
    </row>
    <row r="6229" spans="1:10" x14ac:dyDescent="0.3">
      <c r="A6229" t="s">
        <v>10969</v>
      </c>
      <c r="B6229" s="4">
        <v>45678</v>
      </c>
      <c r="C6229" t="s">
        <v>4340</v>
      </c>
      <c r="D6229" t="s">
        <v>4341</v>
      </c>
      <c r="E6229" t="s">
        <v>204</v>
      </c>
      <c r="F6229" t="s">
        <v>205</v>
      </c>
      <c r="G6229" t="s">
        <v>206</v>
      </c>
      <c r="H6229" t="s">
        <v>8575</v>
      </c>
      <c r="I6229" t="s">
        <v>10967</v>
      </c>
      <c r="J6229" s="4">
        <v>26644</v>
      </c>
    </row>
    <row r="6230" spans="1:10" x14ac:dyDescent="0.3">
      <c r="A6230" t="s">
        <v>10970</v>
      </c>
      <c r="B6230" s="4">
        <v>45678</v>
      </c>
      <c r="C6230" t="s">
        <v>673</v>
      </c>
      <c r="D6230" t="s">
        <v>674</v>
      </c>
      <c r="E6230" t="s">
        <v>51</v>
      </c>
      <c r="F6230" t="s">
        <v>52</v>
      </c>
      <c r="G6230" t="s">
        <v>53</v>
      </c>
      <c r="H6230" t="s">
        <v>8575</v>
      </c>
      <c r="I6230" t="s">
        <v>8673</v>
      </c>
      <c r="J6230" s="4">
        <v>22158</v>
      </c>
    </row>
    <row r="6231" spans="1:10" x14ac:dyDescent="0.3">
      <c r="A6231" t="s">
        <v>10971</v>
      </c>
      <c r="B6231" s="4">
        <v>45678</v>
      </c>
      <c r="C6231" t="s">
        <v>899</v>
      </c>
      <c r="D6231" t="s">
        <v>900</v>
      </c>
      <c r="E6231" t="s">
        <v>204</v>
      </c>
      <c r="F6231" t="s">
        <v>205</v>
      </c>
      <c r="G6231" t="s">
        <v>206</v>
      </c>
      <c r="H6231" t="s">
        <v>8575</v>
      </c>
      <c r="I6231" t="s">
        <v>10972</v>
      </c>
      <c r="J6231" s="4">
        <v>25265</v>
      </c>
    </row>
    <row r="6232" spans="1:10" x14ac:dyDescent="0.3">
      <c r="A6232" t="s">
        <v>10973</v>
      </c>
      <c r="B6232" s="4">
        <v>45678</v>
      </c>
      <c r="C6232" t="s">
        <v>1938</v>
      </c>
      <c r="D6232" t="s">
        <v>1939</v>
      </c>
      <c r="E6232" t="s">
        <v>1544</v>
      </c>
      <c r="F6232" t="s">
        <v>1545</v>
      </c>
      <c r="G6232" t="s">
        <v>1546</v>
      </c>
      <c r="H6232" t="s">
        <v>8575</v>
      </c>
      <c r="I6232" t="s">
        <v>10974</v>
      </c>
      <c r="J6232" s="4">
        <v>24578</v>
      </c>
    </row>
    <row r="6233" spans="1:10" x14ac:dyDescent="0.3">
      <c r="A6233" t="s">
        <v>10975</v>
      </c>
      <c r="B6233" s="4">
        <v>45678</v>
      </c>
      <c r="C6233" t="s">
        <v>147</v>
      </c>
      <c r="D6233" t="s">
        <v>148</v>
      </c>
      <c r="E6233" t="s">
        <v>1544</v>
      </c>
      <c r="F6233" t="s">
        <v>1545</v>
      </c>
      <c r="G6233" t="s">
        <v>1546</v>
      </c>
      <c r="H6233" t="s">
        <v>8575</v>
      </c>
      <c r="I6233" t="s">
        <v>10974</v>
      </c>
      <c r="J6233" s="4">
        <v>24578</v>
      </c>
    </row>
    <row r="6234" spans="1:10" x14ac:dyDescent="0.3">
      <c r="A6234" t="s">
        <v>10976</v>
      </c>
      <c r="B6234" s="4">
        <v>45678</v>
      </c>
      <c r="C6234" t="s">
        <v>854</v>
      </c>
      <c r="D6234" t="s">
        <v>8998</v>
      </c>
      <c r="E6234" t="s">
        <v>1544</v>
      </c>
      <c r="F6234" t="s">
        <v>1545</v>
      </c>
      <c r="G6234" t="s">
        <v>1546</v>
      </c>
      <c r="H6234" t="s">
        <v>8575</v>
      </c>
      <c r="I6234" t="s">
        <v>10974</v>
      </c>
      <c r="J6234" s="4">
        <v>24578</v>
      </c>
    </row>
    <row r="6235" spans="1:10" x14ac:dyDescent="0.3">
      <c r="A6235" t="s">
        <v>10977</v>
      </c>
      <c r="B6235" s="4">
        <v>45678</v>
      </c>
      <c r="C6235" t="s">
        <v>419</v>
      </c>
      <c r="D6235" t="s">
        <v>8644</v>
      </c>
      <c r="E6235" t="s">
        <v>204</v>
      </c>
      <c r="F6235" t="s">
        <v>205</v>
      </c>
      <c r="G6235" t="s">
        <v>206</v>
      </c>
      <c r="H6235" t="s">
        <v>8575</v>
      </c>
      <c r="I6235" t="s">
        <v>9830</v>
      </c>
      <c r="J6235" s="4">
        <v>27795</v>
      </c>
    </row>
    <row r="6236" spans="1:10" x14ac:dyDescent="0.3">
      <c r="A6236" t="s">
        <v>10978</v>
      </c>
      <c r="B6236" s="4">
        <v>45678</v>
      </c>
      <c r="C6236" t="s">
        <v>8754</v>
      </c>
      <c r="D6236" t="s">
        <v>8755</v>
      </c>
      <c r="E6236" t="s">
        <v>1747</v>
      </c>
      <c r="F6236" t="s">
        <v>1748</v>
      </c>
      <c r="G6236" t="s">
        <v>113</v>
      </c>
      <c r="H6236" t="s">
        <v>8575</v>
      </c>
      <c r="I6236" t="s">
        <v>10265</v>
      </c>
      <c r="J6236" s="4">
        <v>23995</v>
      </c>
    </row>
    <row r="6237" spans="1:10" x14ac:dyDescent="0.3">
      <c r="A6237" t="s">
        <v>10979</v>
      </c>
      <c r="B6237" s="4">
        <v>45678</v>
      </c>
      <c r="C6237" t="s">
        <v>3153</v>
      </c>
      <c r="D6237" t="s">
        <v>10980</v>
      </c>
      <c r="E6237" t="s">
        <v>1747</v>
      </c>
      <c r="F6237" t="s">
        <v>1748</v>
      </c>
      <c r="G6237" t="s">
        <v>2108</v>
      </c>
      <c r="H6237" t="s">
        <v>8575</v>
      </c>
      <c r="I6237" t="s">
        <v>10215</v>
      </c>
      <c r="J6237" s="4">
        <v>40747</v>
      </c>
    </row>
    <row r="6238" spans="1:10" x14ac:dyDescent="0.3">
      <c r="A6238" t="s">
        <v>10981</v>
      </c>
      <c r="B6238" s="4">
        <v>45678</v>
      </c>
      <c r="C6238" t="s">
        <v>673</v>
      </c>
      <c r="D6238" t="s">
        <v>674</v>
      </c>
      <c r="E6238" t="s">
        <v>51</v>
      </c>
      <c r="F6238" t="s">
        <v>52</v>
      </c>
      <c r="G6238" t="s">
        <v>53</v>
      </c>
      <c r="H6238" t="s">
        <v>8575</v>
      </c>
      <c r="I6238" t="s">
        <v>10982</v>
      </c>
      <c r="J6238" s="4">
        <v>29403</v>
      </c>
    </row>
    <row r="6239" spans="1:10" x14ac:dyDescent="0.3">
      <c r="A6239" t="s">
        <v>10983</v>
      </c>
      <c r="B6239" s="4">
        <v>45678</v>
      </c>
      <c r="C6239" t="s">
        <v>4519</v>
      </c>
      <c r="D6239" t="s">
        <v>9057</v>
      </c>
      <c r="E6239" t="s">
        <v>51</v>
      </c>
      <c r="F6239" t="s">
        <v>52</v>
      </c>
      <c r="G6239" t="s">
        <v>53</v>
      </c>
      <c r="H6239" t="s">
        <v>8575</v>
      </c>
      <c r="I6239" t="s">
        <v>10982</v>
      </c>
      <c r="J6239" s="4">
        <v>29403</v>
      </c>
    </row>
    <row r="6240" spans="1:10" x14ac:dyDescent="0.3">
      <c r="A6240" t="s">
        <v>10984</v>
      </c>
      <c r="B6240" s="4">
        <v>45678</v>
      </c>
      <c r="C6240" t="s">
        <v>9918</v>
      </c>
      <c r="D6240" t="s">
        <v>9919</v>
      </c>
      <c r="E6240" t="s">
        <v>204</v>
      </c>
      <c r="F6240" t="s">
        <v>205</v>
      </c>
      <c r="G6240" t="s">
        <v>206</v>
      </c>
      <c r="H6240" t="s">
        <v>8575</v>
      </c>
      <c r="I6240" t="s">
        <v>9907</v>
      </c>
      <c r="J6240" s="4">
        <v>23021</v>
      </c>
    </row>
    <row r="6241" spans="1:10" x14ac:dyDescent="0.3">
      <c r="A6241" t="s">
        <v>10985</v>
      </c>
      <c r="B6241" s="4">
        <v>45678</v>
      </c>
      <c r="C6241" t="s">
        <v>2642</v>
      </c>
      <c r="D6241" t="s">
        <v>2643</v>
      </c>
      <c r="E6241" t="s">
        <v>8729</v>
      </c>
      <c r="F6241" t="s">
        <v>8730</v>
      </c>
      <c r="G6241" t="s">
        <v>1581</v>
      </c>
      <c r="H6241" t="s">
        <v>8575</v>
      </c>
      <c r="I6241" t="s">
        <v>10986</v>
      </c>
      <c r="J6241" s="4">
        <v>25700</v>
      </c>
    </row>
    <row r="6242" spans="1:10" x14ac:dyDescent="0.3">
      <c r="A6242" t="s">
        <v>10987</v>
      </c>
      <c r="B6242" s="4">
        <v>45678</v>
      </c>
      <c r="C6242" t="s">
        <v>10988</v>
      </c>
      <c r="D6242" t="s">
        <v>10989</v>
      </c>
      <c r="E6242" t="s">
        <v>8729</v>
      </c>
      <c r="F6242" t="s">
        <v>8730</v>
      </c>
      <c r="G6242" t="s">
        <v>1581</v>
      </c>
      <c r="H6242" t="s">
        <v>8575</v>
      </c>
      <c r="I6242" t="s">
        <v>10986</v>
      </c>
      <c r="J6242" s="4">
        <v>25700</v>
      </c>
    </row>
    <row r="6243" spans="1:10" x14ac:dyDescent="0.3">
      <c r="A6243" t="s">
        <v>10990</v>
      </c>
      <c r="B6243" s="4">
        <v>45678</v>
      </c>
      <c r="C6243" t="s">
        <v>67</v>
      </c>
      <c r="D6243" t="s">
        <v>68</v>
      </c>
      <c r="E6243" t="s">
        <v>2085</v>
      </c>
      <c r="F6243" t="s">
        <v>2086</v>
      </c>
      <c r="G6243" t="s">
        <v>1581</v>
      </c>
      <c r="H6243" t="s">
        <v>8575</v>
      </c>
      <c r="I6243" t="s">
        <v>10991</v>
      </c>
      <c r="J6243" s="4">
        <v>21236</v>
      </c>
    </row>
    <row r="6244" spans="1:10" x14ac:dyDescent="0.3">
      <c r="A6244" t="s">
        <v>10992</v>
      </c>
      <c r="B6244" s="4">
        <v>45678</v>
      </c>
      <c r="C6244" t="s">
        <v>2089</v>
      </c>
      <c r="D6244" t="s">
        <v>2090</v>
      </c>
      <c r="E6244" t="s">
        <v>2085</v>
      </c>
      <c r="F6244" t="s">
        <v>2086</v>
      </c>
      <c r="G6244" t="s">
        <v>1581</v>
      </c>
      <c r="H6244" t="s">
        <v>8575</v>
      </c>
      <c r="I6244" t="s">
        <v>10991</v>
      </c>
      <c r="J6244" s="4">
        <v>21236</v>
      </c>
    </row>
    <row r="6245" spans="1:10" x14ac:dyDescent="0.3">
      <c r="A6245" t="s">
        <v>10993</v>
      </c>
      <c r="B6245" s="4">
        <v>45678</v>
      </c>
      <c r="C6245" t="s">
        <v>7622</v>
      </c>
      <c r="D6245" t="s">
        <v>7623</v>
      </c>
      <c r="E6245" t="s">
        <v>2085</v>
      </c>
      <c r="F6245" t="s">
        <v>2086</v>
      </c>
      <c r="G6245" t="s">
        <v>1581</v>
      </c>
      <c r="H6245" t="s">
        <v>8575</v>
      </c>
      <c r="I6245" t="s">
        <v>10991</v>
      </c>
      <c r="J6245" s="4">
        <v>21236</v>
      </c>
    </row>
    <row r="6246" spans="1:10" x14ac:dyDescent="0.3">
      <c r="A6246" t="s">
        <v>10994</v>
      </c>
      <c r="B6246" s="4">
        <v>45678</v>
      </c>
      <c r="C6246" t="s">
        <v>2351</v>
      </c>
      <c r="D6246" t="s">
        <v>8223</v>
      </c>
      <c r="E6246" t="s">
        <v>204</v>
      </c>
      <c r="F6246" t="s">
        <v>205</v>
      </c>
      <c r="G6246" t="s">
        <v>206</v>
      </c>
      <c r="H6246" t="s">
        <v>8575</v>
      </c>
      <c r="I6246" t="s">
        <v>10921</v>
      </c>
      <c r="J6246" s="4">
        <v>16535</v>
      </c>
    </row>
    <row r="6247" spans="1:10" x14ac:dyDescent="0.3">
      <c r="A6247" t="s">
        <v>10995</v>
      </c>
      <c r="B6247" s="4">
        <v>45678</v>
      </c>
      <c r="C6247" t="s">
        <v>1502</v>
      </c>
      <c r="D6247" t="s">
        <v>8574</v>
      </c>
      <c r="E6247" t="s">
        <v>204</v>
      </c>
      <c r="F6247" t="s">
        <v>205</v>
      </c>
      <c r="G6247" t="s">
        <v>206</v>
      </c>
      <c r="H6247" t="s">
        <v>8575</v>
      </c>
      <c r="I6247" t="s">
        <v>10996</v>
      </c>
      <c r="J6247" s="4">
        <v>27135</v>
      </c>
    </row>
    <row r="6248" spans="1:10" x14ac:dyDescent="0.3">
      <c r="A6248" t="s">
        <v>10997</v>
      </c>
      <c r="B6248" s="4">
        <v>45678</v>
      </c>
      <c r="C6248" t="s">
        <v>1247</v>
      </c>
      <c r="D6248" t="s">
        <v>8416</v>
      </c>
      <c r="E6248" t="s">
        <v>10998</v>
      </c>
      <c r="F6248" t="s">
        <v>10999</v>
      </c>
      <c r="G6248" t="s">
        <v>8913</v>
      </c>
      <c r="H6248" t="s">
        <v>8575</v>
      </c>
      <c r="I6248" t="s">
        <v>9947</v>
      </c>
      <c r="J6248" s="4">
        <v>23039</v>
      </c>
    </row>
    <row r="6249" spans="1:10" x14ac:dyDescent="0.3">
      <c r="A6249" t="s">
        <v>11000</v>
      </c>
      <c r="B6249" s="4">
        <v>45678</v>
      </c>
      <c r="C6249" t="s">
        <v>184</v>
      </c>
      <c r="D6249" t="s">
        <v>185</v>
      </c>
      <c r="E6249" t="s">
        <v>204</v>
      </c>
      <c r="F6249" t="s">
        <v>205</v>
      </c>
      <c r="G6249" t="s">
        <v>206</v>
      </c>
      <c r="H6249" t="s">
        <v>8575</v>
      </c>
      <c r="I6249" t="s">
        <v>10068</v>
      </c>
      <c r="J6249" s="4">
        <v>29966</v>
      </c>
    </row>
    <row r="6250" spans="1:10" x14ac:dyDescent="0.3">
      <c r="A6250" t="s">
        <v>11001</v>
      </c>
      <c r="B6250" s="4">
        <v>45678</v>
      </c>
      <c r="C6250" t="s">
        <v>264</v>
      </c>
      <c r="D6250" t="s">
        <v>265</v>
      </c>
      <c r="E6250" t="s">
        <v>204</v>
      </c>
      <c r="F6250" t="s">
        <v>205</v>
      </c>
      <c r="G6250" t="s">
        <v>206</v>
      </c>
      <c r="H6250" t="s">
        <v>8575</v>
      </c>
      <c r="I6250" t="s">
        <v>9883</v>
      </c>
      <c r="J6250" s="4">
        <v>20620</v>
      </c>
    </row>
    <row r="6251" spans="1:10" x14ac:dyDescent="0.3">
      <c r="A6251" t="s">
        <v>11002</v>
      </c>
      <c r="B6251" s="4">
        <v>45678</v>
      </c>
      <c r="C6251" t="s">
        <v>656</v>
      </c>
      <c r="D6251" t="s">
        <v>8691</v>
      </c>
      <c r="E6251" t="s">
        <v>204</v>
      </c>
      <c r="F6251" t="s">
        <v>205</v>
      </c>
      <c r="G6251" t="s">
        <v>206</v>
      </c>
      <c r="H6251" t="s">
        <v>8575</v>
      </c>
      <c r="I6251" t="s">
        <v>9883</v>
      </c>
      <c r="J6251" s="4">
        <v>20620</v>
      </c>
    </row>
    <row r="6252" spans="1:10" x14ac:dyDescent="0.3">
      <c r="A6252" t="s">
        <v>11003</v>
      </c>
      <c r="B6252" s="4">
        <v>45678</v>
      </c>
      <c r="C6252" t="s">
        <v>11004</v>
      </c>
      <c r="D6252" t="s">
        <v>11005</v>
      </c>
      <c r="E6252" t="s">
        <v>204</v>
      </c>
      <c r="F6252" t="s">
        <v>205</v>
      </c>
      <c r="G6252" t="s">
        <v>206</v>
      </c>
      <c r="H6252" t="s">
        <v>8575</v>
      </c>
      <c r="I6252" t="s">
        <v>9883</v>
      </c>
      <c r="J6252" s="4">
        <v>20620</v>
      </c>
    </row>
    <row r="6253" spans="1:10" x14ac:dyDescent="0.3">
      <c r="A6253" t="s">
        <v>11006</v>
      </c>
      <c r="B6253" s="4">
        <v>45678</v>
      </c>
      <c r="C6253" t="s">
        <v>129</v>
      </c>
      <c r="D6253" t="s">
        <v>130</v>
      </c>
      <c r="E6253" t="s">
        <v>204</v>
      </c>
      <c r="F6253" t="s">
        <v>205</v>
      </c>
      <c r="G6253" t="s">
        <v>206</v>
      </c>
      <c r="H6253" t="s">
        <v>8575</v>
      </c>
      <c r="I6253" t="s">
        <v>9883</v>
      </c>
      <c r="J6253" s="4">
        <v>20620</v>
      </c>
    </row>
    <row r="6254" spans="1:10" x14ac:dyDescent="0.3">
      <c r="A6254" t="s">
        <v>11007</v>
      </c>
      <c r="B6254" s="4">
        <v>45678</v>
      </c>
      <c r="C6254" t="s">
        <v>1326</v>
      </c>
      <c r="D6254" t="s">
        <v>8758</v>
      </c>
      <c r="E6254" t="s">
        <v>204</v>
      </c>
      <c r="F6254" t="s">
        <v>205</v>
      </c>
      <c r="G6254" t="s">
        <v>206</v>
      </c>
      <c r="H6254" t="s">
        <v>8575</v>
      </c>
      <c r="I6254" t="s">
        <v>9883</v>
      </c>
      <c r="J6254" s="4">
        <v>20620</v>
      </c>
    </row>
    <row r="6255" spans="1:10" x14ac:dyDescent="0.3">
      <c r="A6255" t="s">
        <v>11008</v>
      </c>
      <c r="B6255" s="4">
        <v>45678</v>
      </c>
      <c r="C6255" t="s">
        <v>1472</v>
      </c>
      <c r="D6255" t="s">
        <v>1473</v>
      </c>
      <c r="E6255" t="s">
        <v>204</v>
      </c>
      <c r="F6255" t="s">
        <v>205</v>
      </c>
      <c r="G6255" t="s">
        <v>206</v>
      </c>
      <c r="H6255" t="s">
        <v>8575</v>
      </c>
      <c r="I6255" t="s">
        <v>9883</v>
      </c>
      <c r="J6255" s="4">
        <v>20620</v>
      </c>
    </row>
    <row r="6256" spans="1:10" x14ac:dyDescent="0.3">
      <c r="A6256" t="s">
        <v>11009</v>
      </c>
      <c r="B6256" s="4">
        <v>45678</v>
      </c>
      <c r="C6256" t="s">
        <v>9121</v>
      </c>
      <c r="D6256" t="s">
        <v>9122</v>
      </c>
      <c r="E6256" t="s">
        <v>204</v>
      </c>
      <c r="F6256" t="s">
        <v>205</v>
      </c>
      <c r="G6256" t="s">
        <v>206</v>
      </c>
      <c r="H6256" t="s">
        <v>8575</v>
      </c>
      <c r="I6256" t="s">
        <v>9883</v>
      </c>
      <c r="J6256" s="4">
        <v>20620</v>
      </c>
    </row>
    <row r="6257" spans="1:10" x14ac:dyDescent="0.3">
      <c r="A6257" t="s">
        <v>11010</v>
      </c>
      <c r="B6257" s="4">
        <v>45678</v>
      </c>
      <c r="C6257" t="s">
        <v>474</v>
      </c>
      <c r="D6257" t="s">
        <v>8570</v>
      </c>
      <c r="E6257" t="s">
        <v>204</v>
      </c>
      <c r="F6257" t="s">
        <v>205</v>
      </c>
      <c r="G6257" t="s">
        <v>206</v>
      </c>
      <c r="H6257" t="s">
        <v>8575</v>
      </c>
      <c r="I6257" t="s">
        <v>11011</v>
      </c>
      <c r="J6257" s="4">
        <v>21793</v>
      </c>
    </row>
    <row r="6258" spans="1:10" x14ac:dyDescent="0.3">
      <c r="A6258" t="s">
        <v>11012</v>
      </c>
      <c r="B6258" s="4">
        <v>45678</v>
      </c>
      <c r="C6258" t="s">
        <v>325</v>
      </c>
      <c r="D6258" t="s">
        <v>326</v>
      </c>
      <c r="E6258" t="s">
        <v>204</v>
      </c>
      <c r="F6258" t="s">
        <v>205</v>
      </c>
      <c r="G6258" t="s">
        <v>206</v>
      </c>
      <c r="H6258" t="s">
        <v>8575</v>
      </c>
      <c r="I6258" t="s">
        <v>11011</v>
      </c>
      <c r="J6258" s="4">
        <v>21793</v>
      </c>
    </row>
    <row r="6259" spans="1:10" x14ac:dyDescent="0.3">
      <c r="A6259" t="s">
        <v>11013</v>
      </c>
      <c r="B6259" s="4">
        <v>45678</v>
      </c>
      <c r="C6259" t="s">
        <v>692</v>
      </c>
      <c r="D6259" t="s">
        <v>8513</v>
      </c>
      <c r="E6259" t="s">
        <v>204</v>
      </c>
      <c r="F6259" t="s">
        <v>205</v>
      </c>
      <c r="G6259" t="s">
        <v>206</v>
      </c>
      <c r="H6259" t="s">
        <v>8575</v>
      </c>
      <c r="I6259" t="s">
        <v>11011</v>
      </c>
      <c r="J6259" s="4">
        <v>21793</v>
      </c>
    </row>
    <row r="6260" spans="1:10" x14ac:dyDescent="0.3">
      <c r="A6260" t="s">
        <v>11014</v>
      </c>
      <c r="B6260" s="4">
        <v>45678</v>
      </c>
      <c r="C6260" t="s">
        <v>11015</v>
      </c>
      <c r="D6260" t="s">
        <v>11016</v>
      </c>
      <c r="E6260" t="s">
        <v>204</v>
      </c>
      <c r="F6260" t="s">
        <v>205</v>
      </c>
      <c r="G6260" t="s">
        <v>206</v>
      </c>
      <c r="H6260" t="s">
        <v>8575</v>
      </c>
      <c r="I6260" t="s">
        <v>11011</v>
      </c>
      <c r="J6260" s="4">
        <v>21793</v>
      </c>
    </row>
    <row r="6261" spans="1:10" x14ac:dyDescent="0.3">
      <c r="A6261" t="s">
        <v>11017</v>
      </c>
      <c r="B6261" s="4">
        <v>45678</v>
      </c>
      <c r="C6261" t="s">
        <v>136</v>
      </c>
      <c r="D6261" t="s">
        <v>137</v>
      </c>
      <c r="E6261" t="s">
        <v>204</v>
      </c>
      <c r="F6261" t="s">
        <v>205</v>
      </c>
      <c r="G6261" t="s">
        <v>206</v>
      </c>
      <c r="H6261" t="s">
        <v>8575</v>
      </c>
      <c r="I6261" t="s">
        <v>11018</v>
      </c>
      <c r="J6261" s="4">
        <v>31506</v>
      </c>
    </row>
    <row r="6262" spans="1:10" x14ac:dyDescent="0.3">
      <c r="A6262" t="s">
        <v>11019</v>
      </c>
      <c r="B6262" s="4">
        <v>45678</v>
      </c>
      <c r="C6262" t="s">
        <v>2845</v>
      </c>
      <c r="D6262" t="s">
        <v>2846</v>
      </c>
      <c r="E6262" t="s">
        <v>204</v>
      </c>
      <c r="F6262" t="s">
        <v>205</v>
      </c>
      <c r="G6262" t="s">
        <v>206</v>
      </c>
      <c r="H6262" t="s">
        <v>8575</v>
      </c>
      <c r="I6262" t="s">
        <v>11018</v>
      </c>
      <c r="J6262" s="4">
        <v>31506</v>
      </c>
    </row>
    <row r="6263" spans="1:10" x14ac:dyDescent="0.3">
      <c r="A6263" t="s">
        <v>11020</v>
      </c>
      <c r="B6263" s="4">
        <v>45678</v>
      </c>
      <c r="C6263" t="s">
        <v>282</v>
      </c>
      <c r="D6263" t="s">
        <v>283</v>
      </c>
      <c r="E6263" t="s">
        <v>51</v>
      </c>
      <c r="F6263" t="s">
        <v>52</v>
      </c>
      <c r="G6263" t="s">
        <v>53</v>
      </c>
      <c r="H6263" t="s">
        <v>8575</v>
      </c>
      <c r="I6263" t="s">
        <v>11021</v>
      </c>
      <c r="J6263" s="4">
        <v>21818</v>
      </c>
    </row>
    <row r="6264" spans="1:10" x14ac:dyDescent="0.3">
      <c r="A6264" t="s">
        <v>11022</v>
      </c>
      <c r="B6264" s="4">
        <v>45678</v>
      </c>
      <c r="C6264" t="s">
        <v>921</v>
      </c>
      <c r="D6264" t="s">
        <v>9993</v>
      </c>
      <c r="E6264" t="s">
        <v>1287</v>
      </c>
      <c r="F6264" t="s">
        <v>1288</v>
      </c>
      <c r="G6264" t="s">
        <v>1289</v>
      </c>
      <c r="H6264" t="s">
        <v>8575</v>
      </c>
      <c r="I6264" t="s">
        <v>11023</v>
      </c>
      <c r="J6264" s="4">
        <v>30650</v>
      </c>
    </row>
    <row r="6265" spans="1:10" x14ac:dyDescent="0.3">
      <c r="A6265" t="s">
        <v>11024</v>
      </c>
      <c r="B6265" s="4">
        <v>45678</v>
      </c>
      <c r="C6265" t="s">
        <v>1149</v>
      </c>
      <c r="D6265" t="s">
        <v>1150</v>
      </c>
      <c r="E6265" t="s">
        <v>204</v>
      </c>
      <c r="F6265" t="s">
        <v>205</v>
      </c>
      <c r="G6265" t="s">
        <v>206</v>
      </c>
      <c r="H6265" t="s">
        <v>8575</v>
      </c>
      <c r="I6265" t="s">
        <v>10068</v>
      </c>
      <c r="J6265" s="4">
        <v>29966</v>
      </c>
    </row>
    <row r="6266" spans="1:10" x14ac:dyDescent="0.3">
      <c r="A6266" t="s">
        <v>11025</v>
      </c>
      <c r="B6266" s="4">
        <v>45678</v>
      </c>
      <c r="C6266" t="s">
        <v>347</v>
      </c>
      <c r="D6266" t="s">
        <v>348</v>
      </c>
      <c r="E6266" t="s">
        <v>204</v>
      </c>
      <c r="F6266" t="s">
        <v>205</v>
      </c>
      <c r="G6266" t="s">
        <v>206</v>
      </c>
      <c r="H6266" t="s">
        <v>8575</v>
      </c>
      <c r="I6266" t="s">
        <v>9883</v>
      </c>
      <c r="J6266" s="4">
        <v>20620</v>
      </c>
    </row>
    <row r="6267" spans="1:10" x14ac:dyDescent="0.3">
      <c r="A6267" t="s">
        <v>11026</v>
      </c>
      <c r="B6267" s="4">
        <v>45678</v>
      </c>
      <c r="C6267" t="s">
        <v>147</v>
      </c>
      <c r="D6267" t="s">
        <v>148</v>
      </c>
      <c r="E6267" t="s">
        <v>204</v>
      </c>
      <c r="F6267" t="s">
        <v>205</v>
      </c>
      <c r="G6267" t="s">
        <v>206</v>
      </c>
      <c r="H6267" t="s">
        <v>8575</v>
      </c>
      <c r="I6267" t="s">
        <v>9883</v>
      </c>
      <c r="J6267" s="4">
        <v>20620</v>
      </c>
    </row>
    <row r="6268" spans="1:10" x14ac:dyDescent="0.3">
      <c r="A6268" t="s">
        <v>11027</v>
      </c>
      <c r="B6268" s="4">
        <v>45678</v>
      </c>
      <c r="C6268" t="s">
        <v>3837</v>
      </c>
      <c r="D6268" t="s">
        <v>9156</v>
      </c>
      <c r="E6268" t="s">
        <v>204</v>
      </c>
      <c r="F6268" t="s">
        <v>205</v>
      </c>
      <c r="G6268" t="s">
        <v>206</v>
      </c>
      <c r="H6268" t="s">
        <v>8575</v>
      </c>
      <c r="I6268" t="s">
        <v>11028</v>
      </c>
      <c r="J6268" s="4">
        <v>19764</v>
      </c>
    </row>
    <row r="6269" spans="1:10" x14ac:dyDescent="0.3">
      <c r="A6269" t="s">
        <v>11029</v>
      </c>
      <c r="B6269" s="4">
        <v>45678</v>
      </c>
      <c r="C6269" t="s">
        <v>11030</v>
      </c>
      <c r="D6269" t="s">
        <v>11031</v>
      </c>
      <c r="E6269" t="s">
        <v>204</v>
      </c>
      <c r="F6269" t="s">
        <v>205</v>
      </c>
      <c r="G6269" t="s">
        <v>206</v>
      </c>
      <c r="H6269" t="s">
        <v>8575</v>
      </c>
      <c r="I6269" t="s">
        <v>11028</v>
      </c>
      <c r="J6269" s="4">
        <v>19764</v>
      </c>
    </row>
    <row r="6270" spans="1:10" x14ac:dyDescent="0.3">
      <c r="A6270" t="s">
        <v>11032</v>
      </c>
      <c r="B6270" s="4">
        <v>45678</v>
      </c>
      <c r="C6270" t="s">
        <v>1502</v>
      </c>
      <c r="D6270" t="s">
        <v>8574</v>
      </c>
      <c r="E6270" t="s">
        <v>204</v>
      </c>
      <c r="F6270" t="s">
        <v>205</v>
      </c>
      <c r="G6270" t="s">
        <v>206</v>
      </c>
      <c r="H6270" t="s">
        <v>8575</v>
      </c>
      <c r="I6270" t="s">
        <v>11033</v>
      </c>
      <c r="J6270" s="4">
        <v>26463</v>
      </c>
    </row>
    <row r="6271" spans="1:10" x14ac:dyDescent="0.3">
      <c r="A6271" t="s">
        <v>11034</v>
      </c>
      <c r="B6271" s="4">
        <v>45678</v>
      </c>
      <c r="C6271" t="s">
        <v>993</v>
      </c>
      <c r="D6271" t="s">
        <v>8634</v>
      </c>
      <c r="E6271" t="s">
        <v>204</v>
      </c>
      <c r="F6271" t="s">
        <v>205</v>
      </c>
      <c r="G6271" t="s">
        <v>206</v>
      </c>
      <c r="H6271" t="s">
        <v>8575</v>
      </c>
      <c r="I6271" t="s">
        <v>11028</v>
      </c>
      <c r="J6271" s="4">
        <v>19764</v>
      </c>
    </row>
    <row r="6272" spans="1:10" x14ac:dyDescent="0.3">
      <c r="A6272" t="s">
        <v>11035</v>
      </c>
      <c r="B6272" s="4">
        <v>45678</v>
      </c>
      <c r="C6272" t="s">
        <v>367</v>
      </c>
      <c r="D6272" t="s">
        <v>9623</v>
      </c>
      <c r="E6272" t="s">
        <v>204</v>
      </c>
      <c r="F6272" t="s">
        <v>205</v>
      </c>
      <c r="G6272" t="s">
        <v>206</v>
      </c>
      <c r="H6272" t="s">
        <v>8575</v>
      </c>
      <c r="I6272" t="s">
        <v>11028</v>
      </c>
      <c r="J6272" s="4">
        <v>19764</v>
      </c>
    </row>
    <row r="6273" spans="1:10" x14ac:dyDescent="0.3">
      <c r="A6273" t="s">
        <v>11036</v>
      </c>
      <c r="B6273" s="4">
        <v>45678</v>
      </c>
      <c r="C6273" t="s">
        <v>215</v>
      </c>
      <c r="D6273" t="s">
        <v>216</v>
      </c>
      <c r="E6273" t="s">
        <v>204</v>
      </c>
      <c r="F6273" t="s">
        <v>205</v>
      </c>
      <c r="G6273" t="s">
        <v>206</v>
      </c>
      <c r="H6273" t="s">
        <v>8575</v>
      </c>
      <c r="I6273" t="s">
        <v>11028</v>
      </c>
      <c r="J6273" s="4">
        <v>19764</v>
      </c>
    </row>
    <row r="6274" spans="1:10" x14ac:dyDescent="0.3">
      <c r="A6274" t="s">
        <v>11037</v>
      </c>
      <c r="B6274" s="4">
        <v>45678</v>
      </c>
      <c r="C6274" t="s">
        <v>171</v>
      </c>
      <c r="D6274" t="s">
        <v>172</v>
      </c>
      <c r="E6274" t="s">
        <v>204</v>
      </c>
      <c r="F6274" t="s">
        <v>205</v>
      </c>
      <c r="G6274" t="s">
        <v>206</v>
      </c>
      <c r="H6274" t="s">
        <v>8575</v>
      </c>
      <c r="I6274" t="s">
        <v>11028</v>
      </c>
      <c r="J6274" s="4">
        <v>19764</v>
      </c>
    </row>
    <row r="6275" spans="1:10" x14ac:dyDescent="0.3">
      <c r="A6275" t="s">
        <v>11038</v>
      </c>
      <c r="B6275" s="4">
        <v>45678</v>
      </c>
      <c r="C6275" t="s">
        <v>60</v>
      </c>
      <c r="D6275" t="s">
        <v>8595</v>
      </c>
      <c r="E6275" t="s">
        <v>204</v>
      </c>
      <c r="F6275" t="s">
        <v>205</v>
      </c>
      <c r="G6275" t="s">
        <v>206</v>
      </c>
      <c r="H6275" t="s">
        <v>8575</v>
      </c>
      <c r="I6275" t="s">
        <v>11028</v>
      </c>
      <c r="J6275" s="4">
        <v>19764</v>
      </c>
    </row>
    <row r="6276" spans="1:10" x14ac:dyDescent="0.3">
      <c r="A6276" t="s">
        <v>11039</v>
      </c>
      <c r="B6276" s="4">
        <v>45678</v>
      </c>
      <c r="C6276" t="s">
        <v>4597</v>
      </c>
      <c r="D6276" t="s">
        <v>4598</v>
      </c>
      <c r="E6276" t="s">
        <v>204</v>
      </c>
      <c r="F6276" t="s">
        <v>205</v>
      </c>
      <c r="G6276" t="s">
        <v>206</v>
      </c>
      <c r="H6276" t="s">
        <v>8575</v>
      </c>
      <c r="I6276" t="s">
        <v>11028</v>
      </c>
      <c r="J6276" s="4">
        <v>19764</v>
      </c>
    </row>
    <row r="6277" spans="1:10" x14ac:dyDescent="0.3">
      <c r="A6277" t="s">
        <v>11040</v>
      </c>
      <c r="B6277" s="4">
        <v>45678</v>
      </c>
      <c r="C6277" t="s">
        <v>1876</v>
      </c>
      <c r="D6277" t="s">
        <v>8983</v>
      </c>
      <c r="E6277" t="s">
        <v>204</v>
      </c>
      <c r="F6277" t="s">
        <v>205</v>
      </c>
      <c r="G6277" t="s">
        <v>206</v>
      </c>
      <c r="H6277" t="s">
        <v>8575</v>
      </c>
      <c r="I6277" t="s">
        <v>11028</v>
      </c>
      <c r="J6277" s="4">
        <v>19764</v>
      </c>
    </row>
    <row r="6278" spans="1:10" x14ac:dyDescent="0.3">
      <c r="A6278" t="s">
        <v>11041</v>
      </c>
      <c r="B6278" s="4">
        <v>45678</v>
      </c>
      <c r="C6278" t="s">
        <v>11042</v>
      </c>
      <c r="D6278" t="s">
        <v>7120</v>
      </c>
      <c r="E6278" t="s">
        <v>11043</v>
      </c>
      <c r="F6278" t="s">
        <v>11044</v>
      </c>
      <c r="G6278" t="s">
        <v>11045</v>
      </c>
      <c r="H6278" t="s">
        <v>8575</v>
      </c>
      <c r="I6278" t="s">
        <v>11046</v>
      </c>
      <c r="J6278" s="4">
        <v>20995</v>
      </c>
    </row>
    <row r="6279" spans="1:10" x14ac:dyDescent="0.3">
      <c r="A6279" t="s">
        <v>11047</v>
      </c>
      <c r="B6279" s="4">
        <v>45678</v>
      </c>
      <c r="C6279" t="s">
        <v>215</v>
      </c>
      <c r="D6279" t="s">
        <v>216</v>
      </c>
      <c r="E6279" t="s">
        <v>204</v>
      </c>
      <c r="F6279" t="s">
        <v>205</v>
      </c>
      <c r="G6279" t="s">
        <v>206</v>
      </c>
      <c r="H6279" t="s">
        <v>8575</v>
      </c>
      <c r="I6279" t="s">
        <v>11048</v>
      </c>
      <c r="J6279" s="4">
        <v>28595</v>
      </c>
    </row>
    <row r="6280" spans="1:10" x14ac:dyDescent="0.3">
      <c r="A6280" t="s">
        <v>11049</v>
      </c>
      <c r="B6280" s="4">
        <v>45678</v>
      </c>
      <c r="C6280" t="s">
        <v>673</v>
      </c>
      <c r="D6280" t="s">
        <v>674</v>
      </c>
      <c r="E6280" t="s">
        <v>2085</v>
      </c>
      <c r="F6280" t="s">
        <v>2086</v>
      </c>
      <c r="G6280" t="s">
        <v>1581</v>
      </c>
      <c r="H6280" t="s">
        <v>8575</v>
      </c>
      <c r="I6280" t="s">
        <v>10519</v>
      </c>
      <c r="J6280" s="4">
        <v>30590</v>
      </c>
    </row>
    <row r="6281" spans="1:10" x14ac:dyDescent="0.3">
      <c r="A6281" t="s">
        <v>11050</v>
      </c>
      <c r="B6281" s="4">
        <v>45678</v>
      </c>
      <c r="C6281" t="s">
        <v>11051</v>
      </c>
      <c r="D6281" t="s">
        <v>11052</v>
      </c>
      <c r="E6281" t="s">
        <v>11053</v>
      </c>
      <c r="F6281" t="s">
        <v>11054</v>
      </c>
      <c r="G6281" t="s">
        <v>7823</v>
      </c>
      <c r="H6281" t="s">
        <v>8575</v>
      </c>
      <c r="I6281" t="s">
        <v>11055</v>
      </c>
      <c r="J6281" s="4">
        <v>44166</v>
      </c>
    </row>
    <row r="6282" spans="1:10" x14ac:dyDescent="0.3">
      <c r="A6282" t="s">
        <v>11056</v>
      </c>
      <c r="B6282" s="4">
        <v>45678</v>
      </c>
      <c r="C6282" t="s">
        <v>11057</v>
      </c>
      <c r="D6282" t="s">
        <v>11058</v>
      </c>
      <c r="E6282" t="s">
        <v>11053</v>
      </c>
      <c r="F6282" t="s">
        <v>11054</v>
      </c>
      <c r="G6282" t="s">
        <v>7823</v>
      </c>
      <c r="H6282" t="s">
        <v>8575</v>
      </c>
      <c r="I6282" t="s">
        <v>11055</v>
      </c>
      <c r="J6282" s="4">
        <v>44166</v>
      </c>
    </row>
    <row r="6283" spans="1:10" x14ac:dyDescent="0.3">
      <c r="A6283" t="s">
        <v>11059</v>
      </c>
      <c r="B6283" s="4">
        <v>45678</v>
      </c>
      <c r="C6283" t="s">
        <v>11051</v>
      </c>
      <c r="D6283" t="s">
        <v>11052</v>
      </c>
      <c r="E6283" t="s">
        <v>11053</v>
      </c>
      <c r="F6283" t="s">
        <v>11054</v>
      </c>
      <c r="G6283" t="s">
        <v>7823</v>
      </c>
      <c r="H6283" t="s">
        <v>8575</v>
      </c>
      <c r="I6283" t="s">
        <v>11060</v>
      </c>
      <c r="J6283" s="4">
        <v>43254</v>
      </c>
    </row>
    <row r="6284" spans="1:10" x14ac:dyDescent="0.3">
      <c r="A6284" t="s">
        <v>11061</v>
      </c>
      <c r="B6284" s="4">
        <v>45678</v>
      </c>
      <c r="C6284" t="s">
        <v>2004</v>
      </c>
      <c r="D6284" t="s">
        <v>9668</v>
      </c>
      <c r="E6284" t="s">
        <v>204</v>
      </c>
      <c r="F6284" t="s">
        <v>205</v>
      </c>
      <c r="G6284" t="s">
        <v>206</v>
      </c>
      <c r="H6284" t="s">
        <v>8575</v>
      </c>
      <c r="I6284" t="s">
        <v>9539</v>
      </c>
      <c r="J6284" s="4">
        <v>28355</v>
      </c>
    </row>
    <row r="6285" spans="1:10" x14ac:dyDescent="0.3">
      <c r="A6285" t="s">
        <v>11062</v>
      </c>
      <c r="B6285" s="4">
        <v>45678</v>
      </c>
      <c r="C6285" t="s">
        <v>1570</v>
      </c>
      <c r="D6285" t="s">
        <v>1571</v>
      </c>
      <c r="E6285" t="s">
        <v>204</v>
      </c>
      <c r="F6285" t="s">
        <v>205</v>
      </c>
      <c r="G6285" t="s">
        <v>206</v>
      </c>
      <c r="H6285" t="s">
        <v>8575</v>
      </c>
      <c r="I6285" t="s">
        <v>9539</v>
      </c>
      <c r="J6285" s="4">
        <v>28355</v>
      </c>
    </row>
    <row r="6286" spans="1:10" x14ac:dyDescent="0.3">
      <c r="A6286" t="s">
        <v>11063</v>
      </c>
      <c r="B6286" s="4">
        <v>45678</v>
      </c>
      <c r="C6286" t="s">
        <v>109</v>
      </c>
      <c r="D6286" t="s">
        <v>6710</v>
      </c>
      <c r="E6286" t="s">
        <v>204</v>
      </c>
      <c r="F6286" t="s">
        <v>205</v>
      </c>
      <c r="G6286" t="s">
        <v>206</v>
      </c>
      <c r="H6286" t="s">
        <v>8575</v>
      </c>
      <c r="I6286" t="s">
        <v>9539</v>
      </c>
      <c r="J6286" s="4">
        <v>28355</v>
      </c>
    </row>
    <row r="6287" spans="1:10" x14ac:dyDescent="0.3">
      <c r="A6287" t="s">
        <v>11064</v>
      </c>
      <c r="B6287" s="4">
        <v>45678</v>
      </c>
      <c r="C6287" t="s">
        <v>11065</v>
      </c>
      <c r="D6287" t="s">
        <v>11066</v>
      </c>
      <c r="E6287" t="s">
        <v>204</v>
      </c>
      <c r="F6287" t="s">
        <v>205</v>
      </c>
      <c r="G6287" t="s">
        <v>206</v>
      </c>
      <c r="H6287" t="s">
        <v>8575</v>
      </c>
      <c r="I6287" t="s">
        <v>9539</v>
      </c>
      <c r="J6287" s="4">
        <v>28355</v>
      </c>
    </row>
    <row r="6288" spans="1:10" x14ac:dyDescent="0.3">
      <c r="A6288" t="s">
        <v>11067</v>
      </c>
      <c r="B6288" s="4">
        <v>45678</v>
      </c>
      <c r="C6288" t="s">
        <v>286</v>
      </c>
      <c r="D6288" t="s">
        <v>287</v>
      </c>
      <c r="E6288" t="s">
        <v>204</v>
      </c>
      <c r="F6288" t="s">
        <v>205</v>
      </c>
      <c r="G6288" t="s">
        <v>206</v>
      </c>
      <c r="H6288" t="s">
        <v>8575</v>
      </c>
      <c r="I6288" t="s">
        <v>9539</v>
      </c>
      <c r="J6288" s="4">
        <v>28355</v>
      </c>
    </row>
    <row r="6289" spans="1:10" x14ac:dyDescent="0.3">
      <c r="A6289" t="s">
        <v>11068</v>
      </c>
      <c r="B6289" s="4">
        <v>45678</v>
      </c>
      <c r="C6289" t="s">
        <v>215</v>
      </c>
      <c r="D6289" t="s">
        <v>216</v>
      </c>
      <c r="E6289" t="s">
        <v>204</v>
      </c>
      <c r="F6289" t="s">
        <v>205</v>
      </c>
      <c r="G6289" t="s">
        <v>206</v>
      </c>
      <c r="H6289" t="s">
        <v>8575</v>
      </c>
      <c r="I6289" t="s">
        <v>9539</v>
      </c>
      <c r="J6289" s="4">
        <v>28355</v>
      </c>
    </row>
    <row r="6290" spans="1:10" x14ac:dyDescent="0.3">
      <c r="A6290" t="s">
        <v>11069</v>
      </c>
      <c r="B6290" s="4">
        <v>45678</v>
      </c>
      <c r="C6290" t="s">
        <v>434</v>
      </c>
      <c r="D6290" t="s">
        <v>435</v>
      </c>
      <c r="E6290" t="s">
        <v>204</v>
      </c>
      <c r="F6290" t="s">
        <v>205</v>
      </c>
      <c r="G6290" t="s">
        <v>206</v>
      </c>
      <c r="H6290" t="s">
        <v>8575</v>
      </c>
      <c r="I6290" t="s">
        <v>9539</v>
      </c>
      <c r="J6290" s="4">
        <v>28355</v>
      </c>
    </row>
    <row r="6291" spans="1:10" x14ac:dyDescent="0.3">
      <c r="A6291" t="s">
        <v>11070</v>
      </c>
      <c r="B6291" s="4">
        <v>45678</v>
      </c>
      <c r="C6291" t="s">
        <v>2226</v>
      </c>
      <c r="D6291" t="s">
        <v>2227</v>
      </c>
      <c r="E6291" t="s">
        <v>39</v>
      </c>
      <c r="F6291" t="s">
        <v>40</v>
      </c>
      <c r="G6291" t="s">
        <v>41</v>
      </c>
      <c r="H6291" t="s">
        <v>8575</v>
      </c>
      <c r="I6291" t="s">
        <v>8787</v>
      </c>
      <c r="J6291" s="4">
        <v>34034</v>
      </c>
    </row>
    <row r="6292" spans="1:10" x14ac:dyDescent="0.3">
      <c r="A6292" t="s">
        <v>11071</v>
      </c>
      <c r="B6292" s="4">
        <v>45678</v>
      </c>
      <c r="C6292" t="s">
        <v>11072</v>
      </c>
      <c r="D6292" t="s">
        <v>11073</v>
      </c>
      <c r="E6292" t="s">
        <v>39</v>
      </c>
      <c r="F6292" t="s">
        <v>40</v>
      </c>
      <c r="G6292" t="s">
        <v>41</v>
      </c>
      <c r="H6292" t="s">
        <v>8575</v>
      </c>
      <c r="I6292" t="s">
        <v>8787</v>
      </c>
      <c r="J6292" s="4">
        <v>34034</v>
      </c>
    </row>
    <row r="6293" spans="1:10" x14ac:dyDescent="0.3">
      <c r="A6293" t="s">
        <v>11074</v>
      </c>
      <c r="B6293" s="4">
        <v>45678</v>
      </c>
      <c r="C6293" t="s">
        <v>147</v>
      </c>
      <c r="D6293" t="s">
        <v>148</v>
      </c>
      <c r="E6293" t="s">
        <v>39</v>
      </c>
      <c r="F6293" t="s">
        <v>40</v>
      </c>
      <c r="G6293" t="s">
        <v>41</v>
      </c>
      <c r="H6293" t="s">
        <v>8575</v>
      </c>
      <c r="I6293" t="s">
        <v>8787</v>
      </c>
      <c r="J6293" s="4">
        <v>34034</v>
      </c>
    </row>
    <row r="6294" spans="1:10" x14ac:dyDescent="0.3">
      <c r="A6294" t="s">
        <v>11075</v>
      </c>
      <c r="B6294" s="4">
        <v>45678</v>
      </c>
      <c r="C6294" t="s">
        <v>215</v>
      </c>
      <c r="D6294" t="s">
        <v>216</v>
      </c>
      <c r="E6294" t="s">
        <v>39</v>
      </c>
      <c r="F6294" t="s">
        <v>40</v>
      </c>
      <c r="G6294" t="s">
        <v>41</v>
      </c>
      <c r="H6294" t="s">
        <v>8575</v>
      </c>
      <c r="I6294" t="s">
        <v>8787</v>
      </c>
      <c r="J6294" s="4">
        <v>34034</v>
      </c>
    </row>
    <row r="6295" spans="1:10" x14ac:dyDescent="0.3">
      <c r="A6295" t="s">
        <v>11076</v>
      </c>
      <c r="B6295" s="4">
        <v>45678</v>
      </c>
      <c r="C6295" t="s">
        <v>474</v>
      </c>
      <c r="D6295" t="s">
        <v>11077</v>
      </c>
      <c r="E6295" t="s">
        <v>204</v>
      </c>
      <c r="F6295" t="s">
        <v>205</v>
      </c>
      <c r="G6295" t="s">
        <v>206</v>
      </c>
      <c r="H6295" t="s">
        <v>8575</v>
      </c>
      <c r="I6295" t="s">
        <v>9171</v>
      </c>
      <c r="J6295" s="4">
        <v>21553</v>
      </c>
    </row>
    <row r="6296" spans="1:10" x14ac:dyDescent="0.3">
      <c r="A6296" t="s">
        <v>11078</v>
      </c>
      <c r="B6296" s="4">
        <v>45678</v>
      </c>
      <c r="C6296" t="s">
        <v>422</v>
      </c>
      <c r="D6296" t="s">
        <v>9330</v>
      </c>
      <c r="E6296" t="s">
        <v>204</v>
      </c>
      <c r="F6296" t="s">
        <v>205</v>
      </c>
      <c r="G6296" t="s">
        <v>206</v>
      </c>
      <c r="H6296" t="s">
        <v>8575</v>
      </c>
      <c r="I6296" t="s">
        <v>9883</v>
      </c>
      <c r="J6296" s="4">
        <v>20620</v>
      </c>
    </row>
    <row r="6297" spans="1:10" x14ac:dyDescent="0.3">
      <c r="A6297" t="s">
        <v>11079</v>
      </c>
      <c r="B6297" s="4">
        <v>45678</v>
      </c>
      <c r="C6297" t="s">
        <v>2608</v>
      </c>
      <c r="D6297" t="s">
        <v>7721</v>
      </c>
      <c r="E6297" t="s">
        <v>204</v>
      </c>
      <c r="F6297" t="s">
        <v>205</v>
      </c>
      <c r="G6297" t="s">
        <v>206</v>
      </c>
      <c r="H6297" t="s">
        <v>8575</v>
      </c>
      <c r="I6297" t="s">
        <v>9883</v>
      </c>
      <c r="J6297" s="4">
        <v>20620</v>
      </c>
    </row>
    <row r="6298" spans="1:10" x14ac:dyDescent="0.3">
      <c r="A6298" t="s">
        <v>11080</v>
      </c>
      <c r="B6298" s="4">
        <v>45678</v>
      </c>
      <c r="C6298" t="s">
        <v>9091</v>
      </c>
      <c r="D6298" t="s">
        <v>9092</v>
      </c>
      <c r="E6298" t="s">
        <v>204</v>
      </c>
      <c r="F6298" t="s">
        <v>205</v>
      </c>
      <c r="G6298" t="s">
        <v>206</v>
      </c>
      <c r="H6298" t="s">
        <v>8575</v>
      </c>
      <c r="I6298" t="s">
        <v>10663</v>
      </c>
      <c r="J6298" s="4">
        <v>30066</v>
      </c>
    </row>
    <row r="6299" spans="1:10" x14ac:dyDescent="0.3">
      <c r="A6299" t="s">
        <v>11081</v>
      </c>
      <c r="B6299" s="4">
        <v>45678</v>
      </c>
      <c r="C6299" t="s">
        <v>656</v>
      </c>
      <c r="D6299" t="s">
        <v>8691</v>
      </c>
      <c r="E6299" t="s">
        <v>204</v>
      </c>
      <c r="F6299" t="s">
        <v>205</v>
      </c>
      <c r="G6299" t="s">
        <v>206</v>
      </c>
      <c r="H6299" t="s">
        <v>8575</v>
      </c>
      <c r="I6299" t="s">
        <v>10663</v>
      </c>
      <c r="J6299" s="4">
        <v>30066</v>
      </c>
    </row>
    <row r="6300" spans="1:10" x14ac:dyDescent="0.3">
      <c r="A6300" t="s">
        <v>11082</v>
      </c>
      <c r="B6300" s="4">
        <v>45678</v>
      </c>
      <c r="C6300" t="s">
        <v>380</v>
      </c>
      <c r="D6300" t="s">
        <v>9198</v>
      </c>
      <c r="E6300" t="s">
        <v>39</v>
      </c>
      <c r="F6300" t="s">
        <v>40</v>
      </c>
      <c r="G6300" t="s">
        <v>41</v>
      </c>
      <c r="H6300" t="s">
        <v>8575</v>
      </c>
      <c r="I6300" t="s">
        <v>11083</v>
      </c>
      <c r="J6300" s="4">
        <v>28537</v>
      </c>
    </row>
    <row r="6301" spans="1:10" x14ac:dyDescent="0.3">
      <c r="A6301" t="s">
        <v>11084</v>
      </c>
      <c r="B6301" s="4">
        <v>45678</v>
      </c>
      <c r="C6301" t="s">
        <v>9091</v>
      </c>
      <c r="D6301" t="s">
        <v>9092</v>
      </c>
      <c r="E6301" t="s">
        <v>39</v>
      </c>
      <c r="F6301" t="s">
        <v>40</v>
      </c>
      <c r="G6301" t="s">
        <v>41</v>
      </c>
      <c r="H6301" t="s">
        <v>8575</v>
      </c>
      <c r="I6301" t="s">
        <v>11083</v>
      </c>
      <c r="J6301" s="4">
        <v>28537</v>
      </c>
    </row>
    <row r="6302" spans="1:10" x14ac:dyDescent="0.3">
      <c r="A6302" t="s">
        <v>11085</v>
      </c>
      <c r="B6302" s="4">
        <v>45678</v>
      </c>
      <c r="C6302" t="s">
        <v>525</v>
      </c>
      <c r="D6302" t="s">
        <v>526</v>
      </c>
      <c r="E6302" t="s">
        <v>204</v>
      </c>
      <c r="F6302" t="s">
        <v>205</v>
      </c>
      <c r="G6302" t="s">
        <v>206</v>
      </c>
      <c r="H6302" t="s">
        <v>8575</v>
      </c>
      <c r="I6302" t="s">
        <v>9481</v>
      </c>
      <c r="J6302" s="4">
        <v>28067</v>
      </c>
    </row>
    <row r="6303" spans="1:10" x14ac:dyDescent="0.3">
      <c r="A6303" t="s">
        <v>11086</v>
      </c>
      <c r="B6303" s="4">
        <v>45678</v>
      </c>
      <c r="C6303" t="s">
        <v>8740</v>
      </c>
      <c r="D6303" t="s">
        <v>8741</v>
      </c>
      <c r="E6303" t="s">
        <v>8729</v>
      </c>
      <c r="F6303" t="s">
        <v>8730</v>
      </c>
      <c r="G6303" t="s">
        <v>1581</v>
      </c>
      <c r="H6303" t="s">
        <v>8575</v>
      </c>
      <c r="I6303" t="s">
        <v>11087</v>
      </c>
      <c r="J6303" s="4">
        <v>36954</v>
      </c>
    </row>
    <row r="6304" spans="1:10" x14ac:dyDescent="0.3">
      <c r="A6304" t="s">
        <v>11088</v>
      </c>
      <c r="B6304" s="4">
        <v>45678</v>
      </c>
      <c r="C6304" t="s">
        <v>2857</v>
      </c>
      <c r="D6304" t="s">
        <v>2858</v>
      </c>
      <c r="E6304" t="s">
        <v>11089</v>
      </c>
      <c r="F6304" t="s">
        <v>11090</v>
      </c>
      <c r="G6304" t="s">
        <v>1574</v>
      </c>
      <c r="H6304" t="s">
        <v>8575</v>
      </c>
      <c r="I6304" t="s">
        <v>10583</v>
      </c>
      <c r="J6304" s="4">
        <v>20971</v>
      </c>
    </row>
    <row r="6305" spans="1:10" x14ac:dyDescent="0.3">
      <c r="A6305" t="s">
        <v>11091</v>
      </c>
      <c r="B6305" s="4">
        <v>45678</v>
      </c>
      <c r="C6305" t="s">
        <v>88</v>
      </c>
      <c r="D6305" t="s">
        <v>89</v>
      </c>
      <c r="E6305" t="s">
        <v>204</v>
      </c>
      <c r="F6305" t="s">
        <v>205</v>
      </c>
      <c r="G6305" t="s">
        <v>206</v>
      </c>
      <c r="H6305" t="s">
        <v>8575</v>
      </c>
      <c r="I6305" t="s">
        <v>11092</v>
      </c>
      <c r="J6305" s="4">
        <v>23950</v>
      </c>
    </row>
    <row r="6306" spans="1:10" x14ac:dyDescent="0.3">
      <c r="A6306" t="s">
        <v>11093</v>
      </c>
      <c r="B6306" s="4">
        <v>45678</v>
      </c>
      <c r="C6306" t="s">
        <v>3943</v>
      </c>
      <c r="D6306" t="s">
        <v>3944</v>
      </c>
      <c r="E6306" t="s">
        <v>204</v>
      </c>
      <c r="F6306" t="s">
        <v>205</v>
      </c>
      <c r="G6306" t="s">
        <v>206</v>
      </c>
      <c r="H6306" t="s">
        <v>8575</v>
      </c>
      <c r="I6306" t="s">
        <v>9391</v>
      </c>
      <c r="J6306" s="4">
        <v>17749</v>
      </c>
    </row>
    <row r="6307" spans="1:10" x14ac:dyDescent="0.3">
      <c r="A6307" t="s">
        <v>11094</v>
      </c>
      <c r="B6307" s="4">
        <v>45678</v>
      </c>
      <c r="C6307" t="s">
        <v>11095</v>
      </c>
      <c r="D6307" t="s">
        <v>11096</v>
      </c>
      <c r="E6307" t="s">
        <v>7030</v>
      </c>
      <c r="F6307" t="s">
        <v>7031</v>
      </c>
      <c r="G6307" t="s">
        <v>1581</v>
      </c>
      <c r="H6307" t="s">
        <v>8575</v>
      </c>
      <c r="I6307" t="s">
        <v>8827</v>
      </c>
      <c r="J6307" s="4">
        <v>27991</v>
      </c>
    </row>
    <row r="6308" spans="1:10" x14ac:dyDescent="0.3">
      <c r="A6308" t="s">
        <v>11097</v>
      </c>
      <c r="B6308" s="4">
        <v>45678</v>
      </c>
      <c r="C6308" t="s">
        <v>270</v>
      </c>
      <c r="D6308" t="s">
        <v>271</v>
      </c>
      <c r="E6308" t="s">
        <v>51</v>
      </c>
      <c r="F6308" t="s">
        <v>52</v>
      </c>
      <c r="G6308" t="s">
        <v>53</v>
      </c>
      <c r="H6308" t="s">
        <v>8575</v>
      </c>
      <c r="I6308" t="s">
        <v>11021</v>
      </c>
      <c r="J6308" s="4">
        <v>21818</v>
      </c>
    </row>
    <row r="6309" spans="1:10" x14ac:dyDescent="0.3">
      <c r="A6309" t="s">
        <v>11098</v>
      </c>
      <c r="B6309" s="4">
        <v>45678</v>
      </c>
      <c r="C6309" t="s">
        <v>11099</v>
      </c>
      <c r="D6309" t="s">
        <v>900</v>
      </c>
      <c r="E6309" t="s">
        <v>51</v>
      </c>
      <c r="F6309" t="s">
        <v>52</v>
      </c>
      <c r="G6309" t="s">
        <v>53</v>
      </c>
      <c r="H6309" t="s">
        <v>8575</v>
      </c>
      <c r="I6309" t="s">
        <v>8972</v>
      </c>
      <c r="J6309" s="4">
        <v>25380</v>
      </c>
    </row>
    <row r="6310" spans="1:10" x14ac:dyDescent="0.3">
      <c r="A6310" t="s">
        <v>11100</v>
      </c>
      <c r="B6310" s="4">
        <v>45680</v>
      </c>
      <c r="C6310" t="s">
        <v>8375</v>
      </c>
      <c r="D6310" t="s">
        <v>5040</v>
      </c>
      <c r="E6310" t="s">
        <v>204</v>
      </c>
      <c r="F6310" t="s">
        <v>205</v>
      </c>
      <c r="G6310" t="s">
        <v>206</v>
      </c>
      <c r="H6310" t="s">
        <v>8575</v>
      </c>
      <c r="I6310" t="s">
        <v>10740</v>
      </c>
      <c r="J6310" s="4">
        <v>22806</v>
      </c>
    </row>
    <row r="6311" spans="1:10" x14ac:dyDescent="0.3">
      <c r="A6311" t="s">
        <v>11101</v>
      </c>
      <c r="B6311" s="4">
        <v>45680</v>
      </c>
      <c r="C6311" t="s">
        <v>496</v>
      </c>
      <c r="D6311" t="s">
        <v>9490</v>
      </c>
      <c r="E6311" t="s">
        <v>157</v>
      </c>
      <c r="F6311" t="s">
        <v>158</v>
      </c>
      <c r="G6311" t="s">
        <v>79</v>
      </c>
      <c r="H6311" t="s">
        <v>8575</v>
      </c>
      <c r="I6311" t="s">
        <v>9530</v>
      </c>
      <c r="J6311" s="4">
        <v>33084</v>
      </c>
    </row>
    <row r="6312" spans="1:10" x14ac:dyDescent="0.3">
      <c r="A6312" t="s">
        <v>11102</v>
      </c>
      <c r="B6312" s="4">
        <v>45680</v>
      </c>
      <c r="C6312" t="s">
        <v>656</v>
      </c>
      <c r="D6312" t="s">
        <v>8691</v>
      </c>
      <c r="E6312" t="s">
        <v>204</v>
      </c>
      <c r="F6312" t="s">
        <v>205</v>
      </c>
      <c r="G6312" t="s">
        <v>206</v>
      </c>
      <c r="H6312" t="s">
        <v>8575</v>
      </c>
      <c r="I6312" t="s">
        <v>9530</v>
      </c>
      <c r="J6312" s="4">
        <v>33084</v>
      </c>
    </row>
    <row r="6313" spans="1:10" x14ac:dyDescent="0.3">
      <c r="A6313" t="s">
        <v>11103</v>
      </c>
      <c r="B6313" s="4">
        <v>45680</v>
      </c>
      <c r="C6313" t="s">
        <v>3575</v>
      </c>
      <c r="D6313" t="s">
        <v>8738</v>
      </c>
      <c r="E6313" t="s">
        <v>204</v>
      </c>
      <c r="F6313" t="s">
        <v>205</v>
      </c>
      <c r="G6313" t="s">
        <v>206</v>
      </c>
      <c r="H6313" t="s">
        <v>8575</v>
      </c>
      <c r="I6313" t="s">
        <v>10355</v>
      </c>
      <c r="J6313" s="4">
        <v>27800</v>
      </c>
    </row>
    <row r="6314" spans="1:10" x14ac:dyDescent="0.3">
      <c r="A6314" t="s">
        <v>11104</v>
      </c>
      <c r="B6314" s="4">
        <v>45680</v>
      </c>
      <c r="C6314" t="s">
        <v>618</v>
      </c>
      <c r="D6314" t="s">
        <v>619</v>
      </c>
      <c r="E6314" t="s">
        <v>204</v>
      </c>
      <c r="F6314" t="s">
        <v>205</v>
      </c>
      <c r="G6314" t="s">
        <v>206</v>
      </c>
      <c r="H6314" t="s">
        <v>8575</v>
      </c>
      <c r="I6314" t="s">
        <v>10355</v>
      </c>
      <c r="J6314" s="4">
        <v>27800</v>
      </c>
    </row>
    <row r="6315" spans="1:10" x14ac:dyDescent="0.3">
      <c r="A6315" t="s">
        <v>11105</v>
      </c>
      <c r="B6315" s="4">
        <v>45680</v>
      </c>
      <c r="C6315" t="s">
        <v>1876</v>
      </c>
      <c r="D6315" t="s">
        <v>8983</v>
      </c>
      <c r="E6315" t="s">
        <v>204</v>
      </c>
      <c r="F6315" t="s">
        <v>205</v>
      </c>
      <c r="G6315" t="s">
        <v>206</v>
      </c>
      <c r="H6315" t="s">
        <v>8575</v>
      </c>
      <c r="I6315" t="s">
        <v>11106</v>
      </c>
      <c r="J6315" s="4">
        <v>26595</v>
      </c>
    </row>
    <row r="6316" spans="1:10" x14ac:dyDescent="0.3">
      <c r="A6316" t="s">
        <v>11107</v>
      </c>
      <c r="B6316" s="4">
        <v>45680</v>
      </c>
      <c r="C6316" t="s">
        <v>2106</v>
      </c>
      <c r="D6316" t="s">
        <v>2107</v>
      </c>
      <c r="E6316" t="s">
        <v>1747</v>
      </c>
      <c r="F6316" t="s">
        <v>1748</v>
      </c>
      <c r="G6316" t="s">
        <v>113</v>
      </c>
      <c r="H6316" t="s">
        <v>8575</v>
      </c>
      <c r="I6316" t="s">
        <v>6032</v>
      </c>
      <c r="J6316" s="4">
        <v>22787</v>
      </c>
    </row>
    <row r="6317" spans="1:10" x14ac:dyDescent="0.3">
      <c r="A6317" t="s">
        <v>11108</v>
      </c>
      <c r="B6317" s="4">
        <v>45680</v>
      </c>
      <c r="C6317" t="s">
        <v>11109</v>
      </c>
      <c r="D6317" t="s">
        <v>11110</v>
      </c>
      <c r="E6317" t="s">
        <v>2085</v>
      </c>
      <c r="F6317" t="s">
        <v>2086</v>
      </c>
      <c r="G6317" t="s">
        <v>1581</v>
      </c>
      <c r="H6317" t="s">
        <v>8575</v>
      </c>
      <c r="I6317" t="s">
        <v>9231</v>
      </c>
      <c r="J6317" s="4">
        <v>26367</v>
      </c>
    </row>
    <row r="6318" spans="1:10" x14ac:dyDescent="0.3">
      <c r="A6318" t="s">
        <v>11111</v>
      </c>
      <c r="B6318" s="4">
        <v>45680</v>
      </c>
      <c r="C6318" t="s">
        <v>1839</v>
      </c>
      <c r="D6318" t="s">
        <v>1983</v>
      </c>
      <c r="E6318" t="s">
        <v>1579</v>
      </c>
      <c r="F6318" t="s">
        <v>1580</v>
      </c>
      <c r="G6318" t="s">
        <v>1581</v>
      </c>
      <c r="H6318" t="s">
        <v>8575</v>
      </c>
      <c r="I6318" t="s">
        <v>11112</v>
      </c>
      <c r="J6318" s="4">
        <v>22573</v>
      </c>
    </row>
    <row r="6319" spans="1:10" x14ac:dyDescent="0.3">
      <c r="A6319" t="s">
        <v>11113</v>
      </c>
      <c r="B6319" s="4">
        <v>45680</v>
      </c>
      <c r="C6319" t="s">
        <v>2106</v>
      </c>
      <c r="D6319" t="s">
        <v>2107</v>
      </c>
      <c r="E6319" t="s">
        <v>1747</v>
      </c>
      <c r="F6319" t="s">
        <v>1748</v>
      </c>
      <c r="G6319" t="s">
        <v>113</v>
      </c>
      <c r="H6319" t="s">
        <v>8575</v>
      </c>
      <c r="I6319" t="s">
        <v>11114</v>
      </c>
      <c r="J6319" s="4">
        <v>42548</v>
      </c>
    </row>
    <row r="6320" spans="1:10" x14ac:dyDescent="0.3">
      <c r="A6320" t="s">
        <v>11115</v>
      </c>
      <c r="B6320" s="4">
        <v>45680</v>
      </c>
      <c r="C6320" t="s">
        <v>8740</v>
      </c>
      <c r="D6320" t="s">
        <v>8741</v>
      </c>
      <c r="E6320" t="s">
        <v>1579</v>
      </c>
      <c r="F6320" t="s">
        <v>1580</v>
      </c>
      <c r="G6320" t="s">
        <v>1581</v>
      </c>
      <c r="H6320" t="s">
        <v>8575</v>
      </c>
      <c r="I6320" t="s">
        <v>11116</v>
      </c>
      <c r="J6320" s="4">
        <v>23294</v>
      </c>
    </row>
    <row r="6321" spans="1:10" x14ac:dyDescent="0.3">
      <c r="A6321" t="s">
        <v>11117</v>
      </c>
      <c r="B6321" s="4">
        <v>45680</v>
      </c>
      <c r="C6321" t="s">
        <v>88</v>
      </c>
      <c r="D6321" t="s">
        <v>89</v>
      </c>
      <c r="E6321" t="s">
        <v>39</v>
      </c>
      <c r="F6321" t="s">
        <v>40</v>
      </c>
      <c r="G6321" t="s">
        <v>41</v>
      </c>
      <c r="H6321" t="s">
        <v>8575</v>
      </c>
      <c r="I6321" t="s">
        <v>9216</v>
      </c>
      <c r="J6321" s="4">
        <v>31561</v>
      </c>
    </row>
    <row r="6322" spans="1:10" x14ac:dyDescent="0.3">
      <c r="A6322" t="s">
        <v>11118</v>
      </c>
      <c r="B6322" s="4">
        <v>45680</v>
      </c>
      <c r="C6322" t="s">
        <v>9441</v>
      </c>
      <c r="D6322" t="s">
        <v>9442</v>
      </c>
      <c r="E6322" t="s">
        <v>2085</v>
      </c>
      <c r="F6322" t="s">
        <v>2086</v>
      </c>
      <c r="G6322" t="s">
        <v>1581</v>
      </c>
      <c r="H6322" t="s">
        <v>8575</v>
      </c>
      <c r="I6322" t="s">
        <v>11119</v>
      </c>
      <c r="J6322" s="4">
        <v>32626</v>
      </c>
    </row>
    <row r="6323" spans="1:10" x14ac:dyDescent="0.3">
      <c r="A6323" t="s">
        <v>11120</v>
      </c>
      <c r="B6323" s="4">
        <v>45680</v>
      </c>
      <c r="C6323" t="s">
        <v>899</v>
      </c>
      <c r="D6323" t="s">
        <v>900</v>
      </c>
      <c r="E6323" t="s">
        <v>2085</v>
      </c>
      <c r="F6323" t="s">
        <v>2086</v>
      </c>
      <c r="G6323" t="s">
        <v>1581</v>
      </c>
      <c r="H6323" t="s">
        <v>8575</v>
      </c>
      <c r="I6323" t="s">
        <v>9078</v>
      </c>
      <c r="J6323" s="4">
        <v>21704</v>
      </c>
    </row>
    <row r="6324" spans="1:10" x14ac:dyDescent="0.3">
      <c r="A6324" t="s">
        <v>11121</v>
      </c>
      <c r="B6324" s="4">
        <v>45680</v>
      </c>
      <c r="C6324" t="s">
        <v>2089</v>
      </c>
      <c r="D6324" t="s">
        <v>2090</v>
      </c>
      <c r="E6324" t="s">
        <v>2085</v>
      </c>
      <c r="F6324" t="s">
        <v>2086</v>
      </c>
      <c r="G6324" t="s">
        <v>1581</v>
      </c>
      <c r="H6324" t="s">
        <v>8575</v>
      </c>
      <c r="I6324" t="s">
        <v>9078</v>
      </c>
      <c r="J6324" s="4">
        <v>21704</v>
      </c>
    </row>
    <row r="6325" spans="1:10" x14ac:dyDescent="0.3">
      <c r="A6325" t="s">
        <v>11122</v>
      </c>
      <c r="B6325" s="4">
        <v>45680</v>
      </c>
      <c r="C6325" t="s">
        <v>129</v>
      </c>
      <c r="D6325" t="s">
        <v>130</v>
      </c>
      <c r="E6325" t="s">
        <v>204</v>
      </c>
      <c r="F6325" t="s">
        <v>205</v>
      </c>
      <c r="G6325" t="s">
        <v>206</v>
      </c>
      <c r="H6325" t="s">
        <v>8575</v>
      </c>
      <c r="I6325" t="s">
        <v>11123</v>
      </c>
      <c r="J6325" s="4">
        <v>23580</v>
      </c>
    </row>
    <row r="6326" spans="1:10" x14ac:dyDescent="0.3">
      <c r="A6326" t="s">
        <v>11124</v>
      </c>
      <c r="B6326" s="4">
        <v>45680</v>
      </c>
      <c r="C6326" t="s">
        <v>3837</v>
      </c>
      <c r="D6326" t="s">
        <v>9156</v>
      </c>
      <c r="E6326" t="s">
        <v>204</v>
      </c>
      <c r="F6326" t="s">
        <v>205</v>
      </c>
      <c r="G6326" t="s">
        <v>206</v>
      </c>
      <c r="H6326" t="s">
        <v>8575</v>
      </c>
      <c r="I6326" t="s">
        <v>11123</v>
      </c>
      <c r="J6326" s="4">
        <v>23580</v>
      </c>
    </row>
    <row r="6327" spans="1:10" x14ac:dyDescent="0.3">
      <c r="A6327" t="s">
        <v>11125</v>
      </c>
      <c r="B6327" s="4">
        <v>45680</v>
      </c>
      <c r="C6327" t="s">
        <v>569</v>
      </c>
      <c r="D6327" t="s">
        <v>570</v>
      </c>
      <c r="E6327" t="s">
        <v>204</v>
      </c>
      <c r="F6327" t="s">
        <v>205</v>
      </c>
      <c r="G6327" t="s">
        <v>206</v>
      </c>
      <c r="H6327" t="s">
        <v>8575</v>
      </c>
      <c r="I6327" t="s">
        <v>11123</v>
      </c>
      <c r="J6327" s="4">
        <v>23580</v>
      </c>
    </row>
    <row r="6328" spans="1:10" x14ac:dyDescent="0.3">
      <c r="A6328" t="s">
        <v>11126</v>
      </c>
      <c r="B6328" s="4">
        <v>45680</v>
      </c>
      <c r="C6328" t="s">
        <v>3332</v>
      </c>
      <c r="D6328" t="s">
        <v>3333</v>
      </c>
      <c r="E6328" t="s">
        <v>204</v>
      </c>
      <c r="F6328" t="s">
        <v>205</v>
      </c>
      <c r="G6328" t="s">
        <v>206</v>
      </c>
      <c r="H6328" t="s">
        <v>8575</v>
      </c>
      <c r="I6328" t="s">
        <v>11123</v>
      </c>
      <c r="J6328" s="4">
        <v>23580</v>
      </c>
    </row>
    <row r="6329" spans="1:10" x14ac:dyDescent="0.3">
      <c r="A6329" t="s">
        <v>11127</v>
      </c>
      <c r="B6329" s="4">
        <v>45680</v>
      </c>
      <c r="C6329" t="s">
        <v>1436</v>
      </c>
      <c r="D6329" t="s">
        <v>8735</v>
      </c>
      <c r="E6329" t="s">
        <v>204</v>
      </c>
      <c r="F6329" t="s">
        <v>205</v>
      </c>
      <c r="G6329" t="s">
        <v>206</v>
      </c>
      <c r="H6329" t="s">
        <v>8575</v>
      </c>
      <c r="I6329" t="s">
        <v>11123</v>
      </c>
      <c r="J6329" s="4">
        <v>23580</v>
      </c>
    </row>
    <row r="6330" spans="1:10" x14ac:dyDescent="0.3">
      <c r="A6330" t="s">
        <v>11128</v>
      </c>
      <c r="B6330" s="4">
        <v>45680</v>
      </c>
      <c r="C6330" t="s">
        <v>1640</v>
      </c>
      <c r="D6330" t="s">
        <v>7260</v>
      </c>
      <c r="E6330" t="s">
        <v>204</v>
      </c>
      <c r="F6330" t="s">
        <v>205</v>
      </c>
      <c r="G6330" t="s">
        <v>206</v>
      </c>
      <c r="H6330" t="s">
        <v>8575</v>
      </c>
      <c r="I6330" t="s">
        <v>11123</v>
      </c>
      <c r="J6330" s="4">
        <v>23580</v>
      </c>
    </row>
    <row r="6331" spans="1:10" x14ac:dyDescent="0.3">
      <c r="A6331" t="s">
        <v>11129</v>
      </c>
      <c r="B6331" s="4">
        <v>45680</v>
      </c>
      <c r="C6331" t="s">
        <v>11130</v>
      </c>
      <c r="D6331" t="s">
        <v>11131</v>
      </c>
      <c r="E6331" t="s">
        <v>204</v>
      </c>
      <c r="F6331" t="s">
        <v>205</v>
      </c>
      <c r="G6331" t="s">
        <v>206</v>
      </c>
      <c r="H6331" t="s">
        <v>8575</v>
      </c>
      <c r="I6331" t="s">
        <v>9021</v>
      </c>
      <c r="J6331" s="4">
        <v>37915</v>
      </c>
    </row>
    <row r="6332" spans="1:10" x14ac:dyDescent="0.3">
      <c r="A6332" t="s">
        <v>11132</v>
      </c>
      <c r="B6332" s="4">
        <v>45680</v>
      </c>
      <c r="C6332" t="s">
        <v>1281</v>
      </c>
      <c r="D6332" t="s">
        <v>1282</v>
      </c>
      <c r="E6332" t="s">
        <v>51</v>
      </c>
      <c r="F6332" t="s">
        <v>52</v>
      </c>
      <c r="G6332" t="s">
        <v>53</v>
      </c>
      <c r="H6332" t="s">
        <v>8575</v>
      </c>
      <c r="I6332" t="s">
        <v>3178</v>
      </c>
      <c r="J6332" s="4">
        <v>23808</v>
      </c>
    </row>
    <row r="6333" spans="1:10" x14ac:dyDescent="0.3">
      <c r="A6333" t="s">
        <v>11133</v>
      </c>
      <c r="B6333" s="4">
        <v>45680</v>
      </c>
      <c r="C6333" t="s">
        <v>60</v>
      </c>
      <c r="D6333" t="s">
        <v>8595</v>
      </c>
      <c r="E6333" t="s">
        <v>39</v>
      </c>
      <c r="F6333" t="s">
        <v>40</v>
      </c>
      <c r="G6333" t="s">
        <v>41</v>
      </c>
      <c r="H6333" t="s">
        <v>8575</v>
      </c>
      <c r="I6333" t="s">
        <v>3178</v>
      </c>
      <c r="J6333" s="4">
        <v>23808</v>
      </c>
    </row>
    <row r="6334" spans="1:10" x14ac:dyDescent="0.3">
      <c r="A6334" t="s">
        <v>11134</v>
      </c>
      <c r="B6334" s="4">
        <v>45680</v>
      </c>
      <c r="C6334" t="s">
        <v>9318</v>
      </c>
      <c r="D6334" t="s">
        <v>9319</v>
      </c>
      <c r="E6334" t="s">
        <v>77</v>
      </c>
      <c r="F6334" t="s">
        <v>78</v>
      </c>
      <c r="G6334" t="s">
        <v>79</v>
      </c>
      <c r="H6334" t="s">
        <v>8575</v>
      </c>
      <c r="I6334" t="s">
        <v>10265</v>
      </c>
      <c r="J6334" s="4">
        <v>23995</v>
      </c>
    </row>
    <row r="6335" spans="1:10" x14ac:dyDescent="0.3">
      <c r="A6335" t="s">
        <v>11135</v>
      </c>
      <c r="B6335" s="4">
        <v>45680</v>
      </c>
      <c r="C6335" t="s">
        <v>1563</v>
      </c>
      <c r="D6335" t="s">
        <v>1564</v>
      </c>
      <c r="E6335" t="s">
        <v>51</v>
      </c>
      <c r="F6335" t="s">
        <v>52</v>
      </c>
      <c r="G6335" t="s">
        <v>53</v>
      </c>
      <c r="H6335" t="s">
        <v>8575</v>
      </c>
      <c r="I6335" t="s">
        <v>3178</v>
      </c>
      <c r="J6335" s="4">
        <v>23808</v>
      </c>
    </row>
    <row r="6336" spans="1:10" x14ac:dyDescent="0.3">
      <c r="A6336" t="s">
        <v>11136</v>
      </c>
      <c r="B6336" s="4">
        <v>45680</v>
      </c>
      <c r="C6336" t="s">
        <v>2845</v>
      </c>
      <c r="D6336" t="s">
        <v>2846</v>
      </c>
      <c r="E6336" t="s">
        <v>204</v>
      </c>
      <c r="F6336" t="s">
        <v>205</v>
      </c>
      <c r="G6336" t="s">
        <v>206</v>
      </c>
      <c r="H6336" t="s">
        <v>8575</v>
      </c>
      <c r="I6336" t="s">
        <v>10820</v>
      </c>
      <c r="J6336" s="4">
        <v>28728</v>
      </c>
    </row>
    <row r="6337" spans="1:10" x14ac:dyDescent="0.3">
      <c r="A6337" t="s">
        <v>11137</v>
      </c>
      <c r="B6337" s="4">
        <v>45680</v>
      </c>
      <c r="C6337" t="s">
        <v>215</v>
      </c>
      <c r="D6337" t="s">
        <v>216</v>
      </c>
      <c r="E6337" t="s">
        <v>39</v>
      </c>
      <c r="F6337" t="s">
        <v>40</v>
      </c>
      <c r="G6337" t="s">
        <v>41</v>
      </c>
      <c r="H6337" t="s">
        <v>8575</v>
      </c>
      <c r="I6337" t="s">
        <v>11138</v>
      </c>
      <c r="J6337" s="4">
        <v>19023</v>
      </c>
    </row>
    <row r="6338" spans="1:10" x14ac:dyDescent="0.3">
      <c r="A6338" t="s">
        <v>11139</v>
      </c>
      <c r="B6338" s="4">
        <v>45680</v>
      </c>
      <c r="C6338" t="s">
        <v>1350</v>
      </c>
      <c r="D6338" t="s">
        <v>9125</v>
      </c>
      <c r="E6338" t="s">
        <v>39</v>
      </c>
      <c r="F6338" t="s">
        <v>40</v>
      </c>
      <c r="G6338" t="s">
        <v>41</v>
      </c>
      <c r="H6338" t="s">
        <v>8575</v>
      </c>
      <c r="I6338" t="s">
        <v>11138</v>
      </c>
      <c r="J6338" s="4">
        <v>19023</v>
      </c>
    </row>
    <row r="6339" spans="1:10" x14ac:dyDescent="0.3">
      <c r="A6339" t="s">
        <v>11140</v>
      </c>
      <c r="B6339" s="4">
        <v>45680</v>
      </c>
      <c r="C6339" t="s">
        <v>565</v>
      </c>
      <c r="D6339" t="s">
        <v>9095</v>
      </c>
      <c r="E6339" t="s">
        <v>39</v>
      </c>
      <c r="F6339" t="s">
        <v>40</v>
      </c>
      <c r="G6339" t="s">
        <v>41</v>
      </c>
      <c r="H6339" t="s">
        <v>8575</v>
      </c>
      <c r="I6339" t="s">
        <v>11138</v>
      </c>
      <c r="J6339" s="4">
        <v>19023</v>
      </c>
    </row>
    <row r="6340" spans="1:10" x14ac:dyDescent="0.3">
      <c r="A6340" t="s">
        <v>11141</v>
      </c>
      <c r="B6340" s="4">
        <v>45680</v>
      </c>
      <c r="C6340" t="s">
        <v>545</v>
      </c>
      <c r="D6340" t="s">
        <v>546</v>
      </c>
      <c r="E6340" t="s">
        <v>39</v>
      </c>
      <c r="F6340" t="s">
        <v>40</v>
      </c>
      <c r="G6340" t="s">
        <v>41</v>
      </c>
      <c r="H6340" t="s">
        <v>8575</v>
      </c>
      <c r="I6340" t="s">
        <v>11138</v>
      </c>
      <c r="J6340" s="4">
        <v>19023</v>
      </c>
    </row>
    <row r="6341" spans="1:10" x14ac:dyDescent="0.3">
      <c r="A6341" t="s">
        <v>11142</v>
      </c>
      <c r="B6341" s="4">
        <v>45680</v>
      </c>
      <c r="C6341" t="s">
        <v>673</v>
      </c>
      <c r="D6341" t="s">
        <v>674</v>
      </c>
      <c r="E6341" t="s">
        <v>39</v>
      </c>
      <c r="F6341" t="s">
        <v>40</v>
      </c>
      <c r="G6341" t="s">
        <v>41</v>
      </c>
      <c r="H6341" t="s">
        <v>8575</v>
      </c>
      <c r="I6341" t="s">
        <v>11138</v>
      </c>
      <c r="J6341" s="4">
        <v>19023</v>
      </c>
    </row>
    <row r="6342" spans="1:10" x14ac:dyDescent="0.3">
      <c r="A6342" t="s">
        <v>11143</v>
      </c>
      <c r="B6342" s="4">
        <v>45680</v>
      </c>
      <c r="C6342" t="s">
        <v>2092</v>
      </c>
      <c r="D6342" t="s">
        <v>2093</v>
      </c>
      <c r="E6342" t="s">
        <v>111</v>
      </c>
      <c r="F6342" t="s">
        <v>112</v>
      </c>
      <c r="G6342" t="s">
        <v>113</v>
      </c>
      <c r="H6342" t="s">
        <v>8575</v>
      </c>
      <c r="I6342" t="s">
        <v>11144</v>
      </c>
      <c r="J6342" s="4">
        <v>30032</v>
      </c>
    </row>
    <row r="6343" spans="1:10" x14ac:dyDescent="0.3">
      <c r="A6343" t="s">
        <v>11145</v>
      </c>
      <c r="B6343" s="4">
        <v>45680</v>
      </c>
      <c r="C6343" t="s">
        <v>1429</v>
      </c>
      <c r="D6343" t="s">
        <v>1430</v>
      </c>
      <c r="E6343" t="s">
        <v>111</v>
      </c>
      <c r="F6343" t="s">
        <v>112</v>
      </c>
      <c r="G6343" t="s">
        <v>113</v>
      </c>
      <c r="H6343" t="s">
        <v>8575</v>
      </c>
      <c r="I6343" t="s">
        <v>11144</v>
      </c>
      <c r="J6343" s="4">
        <v>30032</v>
      </c>
    </row>
    <row r="6344" spans="1:10" x14ac:dyDescent="0.3">
      <c r="A6344" t="s">
        <v>11146</v>
      </c>
      <c r="B6344" s="4">
        <v>45680</v>
      </c>
      <c r="C6344" t="s">
        <v>347</v>
      </c>
      <c r="D6344" t="s">
        <v>348</v>
      </c>
      <c r="E6344" t="s">
        <v>111</v>
      </c>
      <c r="F6344" t="s">
        <v>112</v>
      </c>
      <c r="G6344" t="s">
        <v>113</v>
      </c>
      <c r="H6344" t="s">
        <v>8575</v>
      </c>
      <c r="I6344" t="s">
        <v>11144</v>
      </c>
      <c r="J6344" s="4">
        <v>30032</v>
      </c>
    </row>
    <row r="6345" spans="1:10" x14ac:dyDescent="0.3">
      <c r="A6345" t="s">
        <v>11147</v>
      </c>
      <c r="B6345" s="4">
        <v>45680</v>
      </c>
      <c r="C6345" t="s">
        <v>60</v>
      </c>
      <c r="D6345" t="s">
        <v>8595</v>
      </c>
      <c r="E6345" t="s">
        <v>39</v>
      </c>
      <c r="F6345" t="s">
        <v>40</v>
      </c>
      <c r="G6345" t="s">
        <v>41</v>
      </c>
      <c r="H6345" t="s">
        <v>8575</v>
      </c>
      <c r="I6345" t="s">
        <v>11138</v>
      </c>
      <c r="J6345" s="4">
        <v>19023</v>
      </c>
    </row>
    <row r="6346" spans="1:10" x14ac:dyDescent="0.3">
      <c r="A6346" t="s">
        <v>11148</v>
      </c>
      <c r="B6346" s="4">
        <v>45680</v>
      </c>
      <c r="C6346" t="s">
        <v>282</v>
      </c>
      <c r="D6346" t="s">
        <v>283</v>
      </c>
      <c r="E6346" t="s">
        <v>39</v>
      </c>
      <c r="F6346" t="s">
        <v>40</v>
      </c>
      <c r="G6346" t="s">
        <v>41</v>
      </c>
      <c r="H6346" t="s">
        <v>8575</v>
      </c>
      <c r="I6346" t="s">
        <v>11138</v>
      </c>
      <c r="J6346" s="4">
        <v>19023</v>
      </c>
    </row>
    <row r="6347" spans="1:10" x14ac:dyDescent="0.3">
      <c r="A6347" t="s">
        <v>11149</v>
      </c>
      <c r="B6347" s="4">
        <v>45680</v>
      </c>
      <c r="C6347" t="s">
        <v>37</v>
      </c>
      <c r="D6347" t="s">
        <v>38</v>
      </c>
      <c r="E6347" t="s">
        <v>39</v>
      </c>
      <c r="F6347" t="s">
        <v>40</v>
      </c>
      <c r="G6347" t="s">
        <v>41</v>
      </c>
      <c r="H6347" t="s">
        <v>8575</v>
      </c>
      <c r="I6347" t="s">
        <v>11138</v>
      </c>
      <c r="J6347" s="4">
        <v>19023</v>
      </c>
    </row>
    <row r="6348" spans="1:10" x14ac:dyDescent="0.3">
      <c r="A6348" t="s">
        <v>11150</v>
      </c>
      <c r="B6348" s="4">
        <v>45680</v>
      </c>
      <c r="C6348" t="s">
        <v>10267</v>
      </c>
      <c r="D6348" t="s">
        <v>10268</v>
      </c>
      <c r="E6348" t="s">
        <v>204</v>
      </c>
      <c r="F6348" t="s">
        <v>205</v>
      </c>
      <c r="G6348" t="s">
        <v>206</v>
      </c>
      <c r="H6348" t="s">
        <v>8575</v>
      </c>
      <c r="I6348" t="s">
        <v>10786</v>
      </c>
      <c r="J6348" s="4">
        <v>20325</v>
      </c>
    </row>
    <row r="6349" spans="1:10" x14ac:dyDescent="0.3">
      <c r="A6349" t="s">
        <v>11151</v>
      </c>
      <c r="B6349" s="4">
        <v>45680</v>
      </c>
      <c r="C6349" t="s">
        <v>11152</v>
      </c>
      <c r="D6349" t="s">
        <v>11153</v>
      </c>
      <c r="E6349" t="s">
        <v>204</v>
      </c>
      <c r="F6349" t="s">
        <v>205</v>
      </c>
      <c r="G6349" t="s">
        <v>206</v>
      </c>
      <c r="H6349" t="s">
        <v>8575</v>
      </c>
      <c r="I6349" t="s">
        <v>11154</v>
      </c>
      <c r="J6349" s="4">
        <v>21531</v>
      </c>
    </row>
    <row r="6350" spans="1:10" x14ac:dyDescent="0.3">
      <c r="A6350" t="s">
        <v>11155</v>
      </c>
      <c r="B6350" s="4">
        <v>45680</v>
      </c>
      <c r="C6350" t="s">
        <v>8740</v>
      </c>
      <c r="D6350" t="s">
        <v>8741</v>
      </c>
      <c r="E6350" t="s">
        <v>1579</v>
      </c>
      <c r="F6350" t="s">
        <v>1580</v>
      </c>
      <c r="G6350" t="s">
        <v>1581</v>
      </c>
      <c r="H6350" t="s">
        <v>8575</v>
      </c>
      <c r="I6350" t="s">
        <v>11156</v>
      </c>
      <c r="J6350" s="4">
        <v>21380</v>
      </c>
    </row>
    <row r="6351" spans="1:10" x14ac:dyDescent="0.3">
      <c r="A6351" t="s">
        <v>11157</v>
      </c>
      <c r="B6351" s="4">
        <v>45680</v>
      </c>
      <c r="C6351" t="s">
        <v>662</v>
      </c>
      <c r="D6351" t="s">
        <v>663</v>
      </c>
      <c r="E6351" t="s">
        <v>51</v>
      </c>
      <c r="F6351" t="s">
        <v>52</v>
      </c>
      <c r="G6351" t="s">
        <v>53</v>
      </c>
      <c r="H6351" t="s">
        <v>8575</v>
      </c>
      <c r="I6351" t="s">
        <v>11158</v>
      </c>
      <c r="J6351" s="4">
        <v>31316</v>
      </c>
    </row>
    <row r="6352" spans="1:10" x14ac:dyDescent="0.3">
      <c r="A6352" t="s">
        <v>11159</v>
      </c>
      <c r="B6352" s="4">
        <v>45680</v>
      </c>
      <c r="C6352" t="s">
        <v>11160</v>
      </c>
      <c r="D6352" t="s">
        <v>11161</v>
      </c>
      <c r="E6352" t="s">
        <v>39</v>
      </c>
      <c r="F6352" t="s">
        <v>40</v>
      </c>
      <c r="G6352" t="s">
        <v>41</v>
      </c>
      <c r="H6352" t="s">
        <v>8575</v>
      </c>
      <c r="I6352" t="s">
        <v>8787</v>
      </c>
      <c r="J6352" s="4">
        <v>34034</v>
      </c>
    </row>
    <row r="6353" spans="1:10" x14ac:dyDescent="0.3">
      <c r="A6353" t="s">
        <v>11162</v>
      </c>
      <c r="B6353" s="4">
        <v>45680</v>
      </c>
      <c r="C6353" t="s">
        <v>8375</v>
      </c>
      <c r="D6353" t="s">
        <v>5040</v>
      </c>
      <c r="E6353" t="s">
        <v>2085</v>
      </c>
      <c r="F6353" t="s">
        <v>2086</v>
      </c>
      <c r="G6353" t="s">
        <v>1581</v>
      </c>
      <c r="H6353" t="s">
        <v>8575</v>
      </c>
      <c r="I6353" t="s">
        <v>11163</v>
      </c>
      <c r="J6353" s="4">
        <v>21210</v>
      </c>
    </row>
    <row r="6354" spans="1:10" x14ac:dyDescent="0.3">
      <c r="A6354" t="s">
        <v>11164</v>
      </c>
      <c r="B6354" s="4">
        <v>45680</v>
      </c>
      <c r="C6354" t="s">
        <v>261</v>
      </c>
      <c r="D6354" t="s">
        <v>262</v>
      </c>
      <c r="E6354" t="s">
        <v>2085</v>
      </c>
      <c r="F6354" t="s">
        <v>2086</v>
      </c>
      <c r="G6354" t="s">
        <v>1581</v>
      </c>
      <c r="H6354" t="s">
        <v>8575</v>
      </c>
      <c r="I6354" t="s">
        <v>11163</v>
      </c>
      <c r="J6354" s="4">
        <v>21210</v>
      </c>
    </row>
    <row r="6355" spans="1:10" x14ac:dyDescent="0.3">
      <c r="A6355" t="s">
        <v>11165</v>
      </c>
      <c r="B6355" s="4">
        <v>45680</v>
      </c>
      <c r="C6355" t="s">
        <v>1102</v>
      </c>
      <c r="D6355" t="s">
        <v>1103</v>
      </c>
      <c r="E6355" t="s">
        <v>2085</v>
      </c>
      <c r="F6355" t="s">
        <v>2086</v>
      </c>
      <c r="G6355" t="s">
        <v>1581</v>
      </c>
      <c r="H6355" t="s">
        <v>8575</v>
      </c>
      <c r="I6355" t="s">
        <v>11163</v>
      </c>
      <c r="J6355" s="4">
        <v>21210</v>
      </c>
    </row>
    <row r="6356" spans="1:10" x14ac:dyDescent="0.3">
      <c r="A6356" t="s">
        <v>11166</v>
      </c>
      <c r="B6356" s="4">
        <v>45680</v>
      </c>
      <c r="C6356" t="s">
        <v>2089</v>
      </c>
      <c r="D6356" t="s">
        <v>2090</v>
      </c>
      <c r="E6356" t="s">
        <v>2085</v>
      </c>
      <c r="F6356" t="s">
        <v>2086</v>
      </c>
      <c r="G6356" t="s">
        <v>1581</v>
      </c>
      <c r="H6356" t="s">
        <v>8575</v>
      </c>
      <c r="I6356" t="s">
        <v>11163</v>
      </c>
      <c r="J6356" s="4">
        <v>21210</v>
      </c>
    </row>
    <row r="6357" spans="1:10" x14ac:dyDescent="0.3">
      <c r="A6357" t="s">
        <v>11167</v>
      </c>
      <c r="B6357" s="4">
        <v>45680</v>
      </c>
      <c r="C6357" t="s">
        <v>3772</v>
      </c>
      <c r="D6357" t="s">
        <v>3773</v>
      </c>
      <c r="E6357" t="s">
        <v>204</v>
      </c>
      <c r="F6357" t="s">
        <v>205</v>
      </c>
      <c r="G6357" t="s">
        <v>206</v>
      </c>
      <c r="H6357" t="s">
        <v>8575</v>
      </c>
      <c r="I6357" t="s">
        <v>10833</v>
      </c>
      <c r="J6357" s="4">
        <v>22864</v>
      </c>
    </row>
    <row r="6358" spans="1:10" x14ac:dyDescent="0.3">
      <c r="A6358" t="s">
        <v>11168</v>
      </c>
      <c r="B6358" s="4">
        <v>45680</v>
      </c>
      <c r="C6358" t="s">
        <v>67</v>
      </c>
      <c r="D6358" t="s">
        <v>68</v>
      </c>
      <c r="E6358" t="s">
        <v>204</v>
      </c>
      <c r="F6358" t="s">
        <v>205</v>
      </c>
      <c r="G6358" t="s">
        <v>206</v>
      </c>
      <c r="H6358" t="s">
        <v>8575</v>
      </c>
      <c r="I6358" t="s">
        <v>10833</v>
      </c>
      <c r="J6358" s="4">
        <v>22864</v>
      </c>
    </row>
    <row r="6359" spans="1:10" x14ac:dyDescent="0.3">
      <c r="A6359" t="s">
        <v>11169</v>
      </c>
      <c r="B6359" s="4">
        <v>45680</v>
      </c>
      <c r="C6359" t="s">
        <v>357</v>
      </c>
      <c r="D6359" t="s">
        <v>5216</v>
      </c>
      <c r="E6359" t="s">
        <v>204</v>
      </c>
      <c r="F6359" t="s">
        <v>205</v>
      </c>
      <c r="G6359" t="s">
        <v>206</v>
      </c>
      <c r="H6359" t="s">
        <v>8575</v>
      </c>
      <c r="I6359" t="s">
        <v>11170</v>
      </c>
      <c r="J6359" s="4">
        <v>25270</v>
      </c>
    </row>
    <row r="6360" spans="1:10" x14ac:dyDescent="0.3">
      <c r="A6360" t="s">
        <v>11171</v>
      </c>
      <c r="B6360" s="4">
        <v>45680</v>
      </c>
      <c r="C6360" t="s">
        <v>11172</v>
      </c>
      <c r="D6360" t="s">
        <v>11173</v>
      </c>
      <c r="E6360" t="s">
        <v>204</v>
      </c>
      <c r="F6360" t="s">
        <v>205</v>
      </c>
      <c r="G6360" t="s">
        <v>206</v>
      </c>
      <c r="H6360" t="s">
        <v>8575</v>
      </c>
      <c r="I6360" t="s">
        <v>10833</v>
      </c>
      <c r="J6360" s="4">
        <v>22864</v>
      </c>
    </row>
    <row r="6361" spans="1:10" x14ac:dyDescent="0.3">
      <c r="A6361" t="s">
        <v>11174</v>
      </c>
      <c r="B6361" s="4">
        <v>45680</v>
      </c>
      <c r="C6361" t="s">
        <v>199</v>
      </c>
      <c r="D6361" t="s">
        <v>10428</v>
      </c>
      <c r="E6361" t="s">
        <v>204</v>
      </c>
      <c r="F6361" t="s">
        <v>205</v>
      </c>
      <c r="G6361" t="s">
        <v>206</v>
      </c>
      <c r="H6361" t="s">
        <v>8575</v>
      </c>
      <c r="I6361" t="s">
        <v>11170</v>
      </c>
      <c r="J6361" s="4">
        <v>25270</v>
      </c>
    </row>
    <row r="6362" spans="1:10" x14ac:dyDescent="0.3">
      <c r="A6362" t="s">
        <v>11175</v>
      </c>
      <c r="B6362" s="4">
        <v>45680</v>
      </c>
      <c r="C6362" t="s">
        <v>105</v>
      </c>
      <c r="D6362" t="s">
        <v>106</v>
      </c>
      <c r="E6362" t="s">
        <v>204</v>
      </c>
      <c r="F6362" t="s">
        <v>205</v>
      </c>
      <c r="G6362" t="s">
        <v>206</v>
      </c>
      <c r="H6362" t="s">
        <v>8575</v>
      </c>
      <c r="I6362" t="s">
        <v>10833</v>
      </c>
      <c r="J6362" s="4">
        <v>22864</v>
      </c>
    </row>
    <row r="6363" spans="1:10" x14ac:dyDescent="0.3">
      <c r="A6363" t="s">
        <v>11176</v>
      </c>
      <c r="B6363" s="4">
        <v>45680</v>
      </c>
      <c r="C6363" t="s">
        <v>569</v>
      </c>
      <c r="D6363" t="s">
        <v>570</v>
      </c>
      <c r="E6363" t="s">
        <v>204</v>
      </c>
      <c r="F6363" t="s">
        <v>205</v>
      </c>
      <c r="G6363" t="s">
        <v>206</v>
      </c>
      <c r="H6363" t="s">
        <v>8575</v>
      </c>
      <c r="I6363" t="s">
        <v>11170</v>
      </c>
      <c r="J6363" s="4">
        <v>25270</v>
      </c>
    </row>
    <row r="6364" spans="1:10" x14ac:dyDescent="0.3">
      <c r="A6364" t="s">
        <v>11177</v>
      </c>
      <c r="B6364" s="4">
        <v>45680</v>
      </c>
      <c r="C6364" t="s">
        <v>228</v>
      </c>
      <c r="D6364" t="s">
        <v>10593</v>
      </c>
      <c r="E6364" t="s">
        <v>204</v>
      </c>
      <c r="F6364" t="s">
        <v>205</v>
      </c>
      <c r="G6364" t="s">
        <v>206</v>
      </c>
      <c r="H6364" t="s">
        <v>8575</v>
      </c>
      <c r="I6364" t="s">
        <v>10833</v>
      </c>
      <c r="J6364" s="4">
        <v>22864</v>
      </c>
    </row>
    <row r="6365" spans="1:10" x14ac:dyDescent="0.3">
      <c r="A6365" t="s">
        <v>11178</v>
      </c>
      <c r="B6365" s="4">
        <v>45680</v>
      </c>
      <c r="C6365" t="s">
        <v>419</v>
      </c>
      <c r="D6365" t="s">
        <v>8644</v>
      </c>
      <c r="E6365" t="s">
        <v>204</v>
      </c>
      <c r="F6365" t="s">
        <v>205</v>
      </c>
      <c r="G6365" t="s">
        <v>206</v>
      </c>
      <c r="H6365" t="s">
        <v>8575</v>
      </c>
      <c r="I6365" t="s">
        <v>11170</v>
      </c>
      <c r="J6365" s="4">
        <v>25270</v>
      </c>
    </row>
    <row r="6366" spans="1:10" x14ac:dyDescent="0.3">
      <c r="A6366" t="s">
        <v>11179</v>
      </c>
      <c r="B6366" s="4">
        <v>45680</v>
      </c>
      <c r="C6366" t="s">
        <v>184</v>
      </c>
      <c r="D6366" t="s">
        <v>185</v>
      </c>
      <c r="E6366" t="s">
        <v>204</v>
      </c>
      <c r="F6366" t="s">
        <v>205</v>
      </c>
      <c r="G6366" t="s">
        <v>206</v>
      </c>
      <c r="H6366" t="s">
        <v>8575</v>
      </c>
      <c r="I6366" t="s">
        <v>10833</v>
      </c>
      <c r="J6366" s="4">
        <v>22864</v>
      </c>
    </row>
    <row r="6367" spans="1:10" x14ac:dyDescent="0.3">
      <c r="A6367" t="s">
        <v>11180</v>
      </c>
      <c r="B6367" s="4">
        <v>45680</v>
      </c>
      <c r="C6367" t="s">
        <v>673</v>
      </c>
      <c r="D6367" t="s">
        <v>674</v>
      </c>
      <c r="E6367" t="s">
        <v>204</v>
      </c>
      <c r="F6367" t="s">
        <v>205</v>
      </c>
      <c r="G6367" t="s">
        <v>206</v>
      </c>
      <c r="H6367" t="s">
        <v>8575</v>
      </c>
      <c r="I6367" t="s">
        <v>10833</v>
      </c>
      <c r="J6367" s="4">
        <v>22864</v>
      </c>
    </row>
    <row r="6368" spans="1:10" x14ac:dyDescent="0.3">
      <c r="A6368" t="s">
        <v>11181</v>
      </c>
      <c r="B6368" s="4">
        <v>45680</v>
      </c>
      <c r="C6368" t="s">
        <v>1367</v>
      </c>
      <c r="D6368" t="s">
        <v>8617</v>
      </c>
      <c r="E6368" t="s">
        <v>204</v>
      </c>
      <c r="F6368" t="s">
        <v>205</v>
      </c>
      <c r="G6368" t="s">
        <v>206</v>
      </c>
      <c r="H6368" t="s">
        <v>8575</v>
      </c>
      <c r="I6368" t="s">
        <v>10833</v>
      </c>
      <c r="J6368" s="4">
        <v>22864</v>
      </c>
    </row>
    <row r="6369" spans="1:10" x14ac:dyDescent="0.3">
      <c r="A6369" t="s">
        <v>11182</v>
      </c>
      <c r="B6369" s="4">
        <v>45680</v>
      </c>
      <c r="C6369" t="s">
        <v>4440</v>
      </c>
      <c r="D6369" t="s">
        <v>4441</v>
      </c>
      <c r="E6369" t="s">
        <v>204</v>
      </c>
      <c r="F6369" t="s">
        <v>205</v>
      </c>
      <c r="G6369" t="s">
        <v>206</v>
      </c>
      <c r="H6369" t="s">
        <v>8575</v>
      </c>
      <c r="I6369" t="s">
        <v>10833</v>
      </c>
      <c r="J6369" s="4">
        <v>22864</v>
      </c>
    </row>
    <row r="6370" spans="1:10" x14ac:dyDescent="0.3">
      <c r="A6370" t="s">
        <v>11183</v>
      </c>
      <c r="B6370" s="4">
        <v>45680</v>
      </c>
      <c r="C6370" t="s">
        <v>1390</v>
      </c>
      <c r="D6370" t="s">
        <v>1391</v>
      </c>
      <c r="E6370" t="s">
        <v>204</v>
      </c>
      <c r="F6370" t="s">
        <v>205</v>
      </c>
      <c r="G6370" t="s">
        <v>206</v>
      </c>
      <c r="H6370" t="s">
        <v>8575</v>
      </c>
      <c r="I6370" t="s">
        <v>10833</v>
      </c>
      <c r="J6370" s="4">
        <v>22864</v>
      </c>
    </row>
    <row r="6371" spans="1:10" x14ac:dyDescent="0.3">
      <c r="A6371" t="s">
        <v>11184</v>
      </c>
      <c r="B6371" s="4">
        <v>45680</v>
      </c>
      <c r="C6371" t="s">
        <v>8702</v>
      </c>
      <c r="D6371" t="s">
        <v>8703</v>
      </c>
      <c r="E6371" t="s">
        <v>204</v>
      </c>
      <c r="F6371" t="s">
        <v>205</v>
      </c>
      <c r="G6371" t="s">
        <v>206</v>
      </c>
      <c r="H6371" t="s">
        <v>8575</v>
      </c>
      <c r="I6371" t="s">
        <v>10833</v>
      </c>
      <c r="J6371" s="4">
        <v>22864</v>
      </c>
    </row>
    <row r="6372" spans="1:10" x14ac:dyDescent="0.3">
      <c r="A6372" t="s">
        <v>11185</v>
      </c>
      <c r="B6372" s="4">
        <v>45680</v>
      </c>
      <c r="C6372" t="s">
        <v>56</v>
      </c>
      <c r="D6372" t="s">
        <v>57</v>
      </c>
      <c r="E6372" t="s">
        <v>51</v>
      </c>
      <c r="F6372" t="s">
        <v>52</v>
      </c>
      <c r="G6372" t="s">
        <v>53</v>
      </c>
      <c r="H6372" t="s">
        <v>8575</v>
      </c>
      <c r="I6372" t="s">
        <v>9676</v>
      </c>
      <c r="J6372" s="4">
        <v>25289</v>
      </c>
    </row>
    <row r="6373" spans="1:10" x14ac:dyDescent="0.3">
      <c r="A6373" t="s">
        <v>11186</v>
      </c>
      <c r="B6373" s="4">
        <v>45680</v>
      </c>
      <c r="C6373" t="s">
        <v>739</v>
      </c>
      <c r="D6373" t="s">
        <v>740</v>
      </c>
      <c r="E6373" t="s">
        <v>51</v>
      </c>
      <c r="F6373" t="s">
        <v>52</v>
      </c>
      <c r="G6373" t="s">
        <v>53</v>
      </c>
      <c r="H6373" t="s">
        <v>8575</v>
      </c>
      <c r="I6373" t="s">
        <v>9676</v>
      </c>
      <c r="J6373" s="4">
        <v>25289</v>
      </c>
    </row>
    <row r="6374" spans="1:10" x14ac:dyDescent="0.3">
      <c r="A6374" t="s">
        <v>11187</v>
      </c>
      <c r="B6374" s="4">
        <v>45680</v>
      </c>
      <c r="C6374" t="s">
        <v>75</v>
      </c>
      <c r="D6374" t="s">
        <v>6706</v>
      </c>
      <c r="E6374" t="s">
        <v>51</v>
      </c>
      <c r="F6374" t="s">
        <v>52</v>
      </c>
      <c r="G6374" t="s">
        <v>53</v>
      </c>
      <c r="H6374" t="s">
        <v>8575</v>
      </c>
      <c r="I6374" t="s">
        <v>9676</v>
      </c>
      <c r="J6374" s="4">
        <v>25289</v>
      </c>
    </row>
    <row r="6375" spans="1:10" x14ac:dyDescent="0.3">
      <c r="A6375" t="s">
        <v>11188</v>
      </c>
      <c r="B6375" s="4">
        <v>45680</v>
      </c>
      <c r="C6375" t="s">
        <v>105</v>
      </c>
      <c r="D6375" t="s">
        <v>106</v>
      </c>
      <c r="E6375" t="s">
        <v>51</v>
      </c>
      <c r="F6375" t="s">
        <v>52</v>
      </c>
      <c r="G6375" t="s">
        <v>53</v>
      </c>
      <c r="H6375" t="s">
        <v>8575</v>
      </c>
      <c r="I6375" t="s">
        <v>9676</v>
      </c>
      <c r="J6375" s="4">
        <v>25289</v>
      </c>
    </row>
    <row r="6376" spans="1:10" x14ac:dyDescent="0.3">
      <c r="A6376" t="s">
        <v>11189</v>
      </c>
      <c r="B6376" s="4">
        <v>45680</v>
      </c>
      <c r="C6376" t="s">
        <v>618</v>
      </c>
      <c r="D6376" t="s">
        <v>619</v>
      </c>
      <c r="E6376" t="s">
        <v>51</v>
      </c>
      <c r="F6376" t="s">
        <v>52</v>
      </c>
      <c r="G6376" t="s">
        <v>53</v>
      </c>
      <c r="H6376" t="s">
        <v>8575</v>
      </c>
      <c r="I6376" t="s">
        <v>9676</v>
      </c>
      <c r="J6376" s="4">
        <v>25289</v>
      </c>
    </row>
    <row r="6377" spans="1:10" x14ac:dyDescent="0.3">
      <c r="A6377" t="s">
        <v>11190</v>
      </c>
      <c r="B6377" s="4">
        <v>45680</v>
      </c>
      <c r="C6377" t="s">
        <v>253</v>
      </c>
      <c r="D6377" t="s">
        <v>11191</v>
      </c>
      <c r="E6377" t="s">
        <v>51</v>
      </c>
      <c r="F6377" t="s">
        <v>52</v>
      </c>
      <c r="G6377" t="s">
        <v>53</v>
      </c>
      <c r="H6377" t="s">
        <v>8575</v>
      </c>
      <c r="I6377" t="s">
        <v>9676</v>
      </c>
      <c r="J6377" s="4">
        <v>25289</v>
      </c>
    </row>
    <row r="6378" spans="1:10" x14ac:dyDescent="0.3">
      <c r="A6378" t="s">
        <v>11192</v>
      </c>
      <c r="B6378" s="4">
        <v>45680</v>
      </c>
      <c r="C6378" t="s">
        <v>896</v>
      </c>
      <c r="D6378" t="s">
        <v>11193</v>
      </c>
      <c r="E6378" t="s">
        <v>39</v>
      </c>
      <c r="F6378" t="s">
        <v>40</v>
      </c>
      <c r="G6378" t="s">
        <v>41</v>
      </c>
      <c r="H6378" t="s">
        <v>8575</v>
      </c>
      <c r="I6378" t="s">
        <v>8787</v>
      </c>
      <c r="J6378" s="4">
        <v>34034</v>
      </c>
    </row>
    <row r="6379" spans="1:10" x14ac:dyDescent="0.3">
      <c r="A6379" t="s">
        <v>11194</v>
      </c>
      <c r="B6379" s="4">
        <v>45680</v>
      </c>
      <c r="C6379" t="s">
        <v>270</v>
      </c>
      <c r="D6379" t="s">
        <v>271</v>
      </c>
      <c r="E6379" t="s">
        <v>204</v>
      </c>
      <c r="F6379" t="s">
        <v>205</v>
      </c>
      <c r="G6379" t="s">
        <v>206</v>
      </c>
      <c r="H6379" t="s">
        <v>8575</v>
      </c>
      <c r="I6379" t="s">
        <v>10468</v>
      </c>
      <c r="J6379" s="4">
        <v>30582</v>
      </c>
    </row>
    <row r="6380" spans="1:10" x14ac:dyDescent="0.3">
      <c r="A6380" t="s">
        <v>11195</v>
      </c>
      <c r="B6380" s="4">
        <v>45680</v>
      </c>
      <c r="C6380" t="s">
        <v>1429</v>
      </c>
      <c r="D6380" t="s">
        <v>1430</v>
      </c>
      <c r="E6380" t="s">
        <v>204</v>
      </c>
      <c r="F6380" t="s">
        <v>205</v>
      </c>
      <c r="G6380" t="s">
        <v>206</v>
      </c>
      <c r="H6380" t="s">
        <v>8575</v>
      </c>
      <c r="I6380" t="s">
        <v>10468</v>
      </c>
      <c r="J6380" s="4">
        <v>30582</v>
      </c>
    </row>
    <row r="6381" spans="1:10" x14ac:dyDescent="0.3">
      <c r="A6381" t="s">
        <v>11196</v>
      </c>
      <c r="B6381" s="4">
        <v>45680</v>
      </c>
      <c r="C6381" t="s">
        <v>640</v>
      </c>
      <c r="D6381" t="s">
        <v>7019</v>
      </c>
      <c r="E6381" t="s">
        <v>39</v>
      </c>
      <c r="F6381" t="s">
        <v>40</v>
      </c>
      <c r="G6381" t="s">
        <v>41</v>
      </c>
      <c r="H6381" t="s">
        <v>8575</v>
      </c>
      <c r="I6381" t="s">
        <v>11138</v>
      </c>
      <c r="J6381" s="4">
        <v>19023</v>
      </c>
    </row>
    <row r="6382" spans="1:10" x14ac:dyDescent="0.3">
      <c r="A6382" t="s">
        <v>11197</v>
      </c>
      <c r="B6382" s="4">
        <v>45680</v>
      </c>
      <c r="C6382" t="s">
        <v>276</v>
      </c>
      <c r="D6382" t="s">
        <v>277</v>
      </c>
      <c r="E6382" t="s">
        <v>2085</v>
      </c>
      <c r="F6382" t="s">
        <v>2086</v>
      </c>
      <c r="G6382" t="s">
        <v>1581</v>
      </c>
      <c r="H6382" t="s">
        <v>8575</v>
      </c>
      <c r="I6382" t="s">
        <v>11163</v>
      </c>
      <c r="J6382" s="4">
        <v>21210</v>
      </c>
    </row>
    <row r="6383" spans="1:10" x14ac:dyDescent="0.3">
      <c r="A6383" t="s">
        <v>11198</v>
      </c>
      <c r="B6383" s="4">
        <v>45680</v>
      </c>
      <c r="C6383" t="s">
        <v>2642</v>
      </c>
      <c r="D6383" t="s">
        <v>2643</v>
      </c>
      <c r="E6383" t="s">
        <v>204</v>
      </c>
      <c r="F6383" t="s">
        <v>205</v>
      </c>
      <c r="G6383" t="s">
        <v>206</v>
      </c>
      <c r="H6383" t="s">
        <v>8575</v>
      </c>
      <c r="I6383" t="s">
        <v>11199</v>
      </c>
      <c r="J6383" s="4">
        <v>30183</v>
      </c>
    </row>
    <row r="6384" spans="1:10" x14ac:dyDescent="0.3">
      <c r="A6384" t="s">
        <v>11200</v>
      </c>
      <c r="B6384" s="4">
        <v>45680</v>
      </c>
      <c r="C6384" t="s">
        <v>520</v>
      </c>
      <c r="D6384" t="s">
        <v>8664</v>
      </c>
      <c r="E6384" t="s">
        <v>204</v>
      </c>
      <c r="F6384" t="s">
        <v>205</v>
      </c>
      <c r="G6384" t="s">
        <v>206</v>
      </c>
      <c r="H6384" t="s">
        <v>8575</v>
      </c>
      <c r="I6384" t="s">
        <v>11199</v>
      </c>
      <c r="J6384" s="4">
        <v>30183</v>
      </c>
    </row>
    <row r="6385" spans="1:10" x14ac:dyDescent="0.3">
      <c r="A6385" t="s">
        <v>11201</v>
      </c>
      <c r="B6385" s="4">
        <v>45680</v>
      </c>
      <c r="C6385" t="s">
        <v>270</v>
      </c>
      <c r="D6385" t="s">
        <v>271</v>
      </c>
      <c r="E6385" t="s">
        <v>111</v>
      </c>
      <c r="F6385" t="s">
        <v>112</v>
      </c>
      <c r="G6385" t="s">
        <v>113</v>
      </c>
      <c r="H6385" t="s">
        <v>8575</v>
      </c>
      <c r="I6385" t="s">
        <v>11144</v>
      </c>
      <c r="J6385" s="4">
        <v>30032</v>
      </c>
    </row>
    <row r="6386" spans="1:10" x14ac:dyDescent="0.3">
      <c r="A6386" t="s">
        <v>11202</v>
      </c>
      <c r="B6386" s="4">
        <v>45680</v>
      </c>
      <c r="C6386" t="s">
        <v>116</v>
      </c>
      <c r="D6386" t="s">
        <v>9209</v>
      </c>
      <c r="E6386" t="s">
        <v>111</v>
      </c>
      <c r="F6386" t="s">
        <v>112</v>
      </c>
      <c r="G6386" t="s">
        <v>113</v>
      </c>
      <c r="H6386" t="s">
        <v>8575</v>
      </c>
      <c r="I6386" t="s">
        <v>11144</v>
      </c>
      <c r="J6386" s="4">
        <v>30032</v>
      </c>
    </row>
    <row r="6387" spans="1:10" x14ac:dyDescent="0.3">
      <c r="A6387" t="s">
        <v>11203</v>
      </c>
      <c r="B6387" s="4">
        <v>45680</v>
      </c>
      <c r="C6387" t="s">
        <v>11204</v>
      </c>
      <c r="D6387" t="s">
        <v>11205</v>
      </c>
      <c r="E6387" t="s">
        <v>11206</v>
      </c>
      <c r="F6387" t="s">
        <v>11207</v>
      </c>
      <c r="G6387" t="s">
        <v>6667</v>
      </c>
      <c r="H6387" t="s">
        <v>8575</v>
      </c>
      <c r="I6387" t="s">
        <v>9189</v>
      </c>
      <c r="J6387" s="4">
        <v>25801</v>
      </c>
    </row>
    <row r="6388" spans="1:10" x14ac:dyDescent="0.3">
      <c r="A6388" t="s">
        <v>11208</v>
      </c>
      <c r="B6388" s="4">
        <v>45680</v>
      </c>
      <c r="C6388" t="s">
        <v>238</v>
      </c>
      <c r="D6388" t="s">
        <v>239</v>
      </c>
      <c r="E6388" t="s">
        <v>51</v>
      </c>
      <c r="F6388" t="s">
        <v>52</v>
      </c>
      <c r="G6388" t="s">
        <v>53</v>
      </c>
      <c r="H6388" t="s">
        <v>8575</v>
      </c>
      <c r="I6388" t="s">
        <v>9164</v>
      </c>
      <c r="J6388" s="4">
        <v>20524</v>
      </c>
    </row>
    <row r="6389" spans="1:10" x14ac:dyDescent="0.3">
      <c r="A6389" t="s">
        <v>11209</v>
      </c>
      <c r="B6389" s="4">
        <v>45680</v>
      </c>
      <c r="C6389" t="s">
        <v>1955</v>
      </c>
      <c r="D6389" t="s">
        <v>8650</v>
      </c>
      <c r="E6389" t="s">
        <v>204</v>
      </c>
      <c r="F6389" t="s">
        <v>205</v>
      </c>
      <c r="G6389" t="s">
        <v>206</v>
      </c>
      <c r="H6389" t="s">
        <v>8575</v>
      </c>
      <c r="I6389" t="s">
        <v>11210</v>
      </c>
      <c r="J6389" s="4">
        <v>25607</v>
      </c>
    </row>
    <row r="6390" spans="1:10" x14ac:dyDescent="0.3">
      <c r="A6390" t="s">
        <v>11211</v>
      </c>
      <c r="B6390" s="4">
        <v>45680</v>
      </c>
      <c r="C6390" t="s">
        <v>215</v>
      </c>
      <c r="D6390" t="s">
        <v>216</v>
      </c>
      <c r="E6390" t="s">
        <v>204</v>
      </c>
      <c r="F6390" t="s">
        <v>205</v>
      </c>
      <c r="G6390" t="s">
        <v>206</v>
      </c>
      <c r="H6390" t="s">
        <v>8575</v>
      </c>
      <c r="I6390" t="s">
        <v>11210</v>
      </c>
      <c r="J6390" s="4">
        <v>25607</v>
      </c>
    </row>
    <row r="6391" spans="1:10" x14ac:dyDescent="0.3">
      <c r="A6391" t="s">
        <v>11212</v>
      </c>
      <c r="B6391" s="4">
        <v>45680</v>
      </c>
      <c r="C6391" t="s">
        <v>419</v>
      </c>
      <c r="D6391" t="s">
        <v>8644</v>
      </c>
      <c r="E6391" t="s">
        <v>204</v>
      </c>
      <c r="F6391" t="s">
        <v>205</v>
      </c>
      <c r="G6391" t="s">
        <v>206</v>
      </c>
      <c r="H6391" t="s">
        <v>8575</v>
      </c>
      <c r="I6391" t="s">
        <v>11210</v>
      </c>
      <c r="J6391" s="4">
        <v>25607</v>
      </c>
    </row>
    <row r="6392" spans="1:10" x14ac:dyDescent="0.3">
      <c r="A6392" t="s">
        <v>11213</v>
      </c>
      <c r="B6392" s="4">
        <v>45680</v>
      </c>
      <c r="C6392" t="s">
        <v>1854</v>
      </c>
      <c r="D6392" t="s">
        <v>1855</v>
      </c>
      <c r="E6392" t="s">
        <v>204</v>
      </c>
      <c r="F6392" t="s">
        <v>205</v>
      </c>
      <c r="G6392" t="s">
        <v>206</v>
      </c>
      <c r="H6392" t="s">
        <v>8575</v>
      </c>
      <c r="I6392" t="s">
        <v>11210</v>
      </c>
      <c r="J6392" s="4">
        <v>25607</v>
      </c>
    </row>
    <row r="6393" spans="1:10" x14ac:dyDescent="0.3">
      <c r="A6393" t="s">
        <v>11214</v>
      </c>
      <c r="B6393" s="4">
        <v>45680</v>
      </c>
      <c r="C6393" t="s">
        <v>4347</v>
      </c>
      <c r="D6393" t="s">
        <v>8947</v>
      </c>
      <c r="E6393" t="s">
        <v>51</v>
      </c>
      <c r="F6393" t="s">
        <v>52</v>
      </c>
      <c r="G6393" t="s">
        <v>53</v>
      </c>
      <c r="H6393" t="s">
        <v>8575</v>
      </c>
      <c r="I6393" t="s">
        <v>11215</v>
      </c>
      <c r="J6393" s="4">
        <v>20393</v>
      </c>
    </row>
    <row r="6394" spans="1:10" x14ac:dyDescent="0.3">
      <c r="A6394" t="s">
        <v>11216</v>
      </c>
      <c r="B6394" s="4">
        <v>45680</v>
      </c>
      <c r="C6394" t="s">
        <v>11217</v>
      </c>
      <c r="D6394" t="s">
        <v>11218</v>
      </c>
      <c r="E6394" t="s">
        <v>51</v>
      </c>
      <c r="F6394" t="s">
        <v>52</v>
      </c>
      <c r="G6394" t="s">
        <v>53</v>
      </c>
      <c r="H6394" t="s">
        <v>8575</v>
      </c>
      <c r="I6394" t="s">
        <v>11215</v>
      </c>
      <c r="J6394" s="4">
        <v>20393</v>
      </c>
    </row>
    <row r="6395" spans="1:10" x14ac:dyDescent="0.3">
      <c r="A6395" t="s">
        <v>11219</v>
      </c>
      <c r="B6395" s="4">
        <v>45680</v>
      </c>
      <c r="C6395" t="s">
        <v>11004</v>
      </c>
      <c r="D6395" t="s">
        <v>11005</v>
      </c>
      <c r="E6395" t="s">
        <v>51</v>
      </c>
      <c r="F6395" t="s">
        <v>52</v>
      </c>
      <c r="G6395" t="s">
        <v>53</v>
      </c>
      <c r="H6395" t="s">
        <v>8575</v>
      </c>
      <c r="I6395" t="s">
        <v>11215</v>
      </c>
      <c r="J6395" s="4">
        <v>20393</v>
      </c>
    </row>
    <row r="6396" spans="1:10" x14ac:dyDescent="0.3">
      <c r="A6396" t="s">
        <v>11220</v>
      </c>
      <c r="B6396" s="4">
        <v>45680</v>
      </c>
      <c r="C6396" t="s">
        <v>116</v>
      </c>
      <c r="D6396" t="s">
        <v>9209</v>
      </c>
      <c r="E6396" t="s">
        <v>51</v>
      </c>
      <c r="F6396" t="s">
        <v>52</v>
      </c>
      <c r="G6396" t="s">
        <v>53</v>
      </c>
      <c r="H6396" t="s">
        <v>8575</v>
      </c>
      <c r="I6396" t="s">
        <v>11215</v>
      </c>
      <c r="J6396" s="4">
        <v>20393</v>
      </c>
    </row>
    <row r="6397" spans="1:10" x14ac:dyDescent="0.3">
      <c r="A6397" t="s">
        <v>11221</v>
      </c>
      <c r="B6397" s="4">
        <v>45680</v>
      </c>
      <c r="C6397" t="s">
        <v>8153</v>
      </c>
      <c r="D6397" t="s">
        <v>9471</v>
      </c>
      <c r="E6397" t="s">
        <v>51</v>
      </c>
      <c r="F6397" t="s">
        <v>52</v>
      </c>
      <c r="G6397" t="s">
        <v>53</v>
      </c>
      <c r="H6397" t="s">
        <v>8575</v>
      </c>
      <c r="I6397" t="s">
        <v>11215</v>
      </c>
      <c r="J6397" s="4">
        <v>20393</v>
      </c>
    </row>
    <row r="6398" spans="1:10" x14ac:dyDescent="0.3">
      <c r="A6398" t="s">
        <v>11222</v>
      </c>
      <c r="B6398" s="4">
        <v>45680</v>
      </c>
      <c r="C6398" t="s">
        <v>1326</v>
      </c>
      <c r="D6398" t="s">
        <v>8758</v>
      </c>
      <c r="E6398" t="s">
        <v>51</v>
      </c>
      <c r="F6398" t="s">
        <v>52</v>
      </c>
      <c r="G6398" t="s">
        <v>53</v>
      </c>
      <c r="H6398" t="s">
        <v>8575</v>
      </c>
      <c r="I6398" t="s">
        <v>11215</v>
      </c>
      <c r="J6398" s="4">
        <v>20393</v>
      </c>
    </row>
    <row r="6399" spans="1:10" x14ac:dyDescent="0.3">
      <c r="A6399" t="s">
        <v>11223</v>
      </c>
      <c r="B6399" s="4">
        <v>45680</v>
      </c>
      <c r="C6399" t="s">
        <v>184</v>
      </c>
      <c r="D6399" t="s">
        <v>185</v>
      </c>
      <c r="E6399" t="s">
        <v>51</v>
      </c>
      <c r="F6399" t="s">
        <v>52</v>
      </c>
      <c r="G6399" t="s">
        <v>53</v>
      </c>
      <c r="H6399" t="s">
        <v>8575</v>
      </c>
      <c r="I6399" t="s">
        <v>11215</v>
      </c>
      <c r="J6399" s="4">
        <v>20393</v>
      </c>
    </row>
    <row r="6400" spans="1:10" x14ac:dyDescent="0.3">
      <c r="A6400" t="s">
        <v>11224</v>
      </c>
      <c r="B6400" s="4">
        <v>45680</v>
      </c>
      <c r="C6400" t="s">
        <v>11225</v>
      </c>
      <c r="D6400" t="s">
        <v>11226</v>
      </c>
      <c r="E6400" t="s">
        <v>51</v>
      </c>
      <c r="F6400" t="s">
        <v>52</v>
      </c>
      <c r="G6400" t="s">
        <v>53</v>
      </c>
      <c r="H6400" t="s">
        <v>8575</v>
      </c>
      <c r="I6400" t="s">
        <v>11215</v>
      </c>
      <c r="J6400" s="4">
        <v>20393</v>
      </c>
    </row>
    <row r="6401" spans="1:10" x14ac:dyDescent="0.3">
      <c r="A6401" t="s">
        <v>11227</v>
      </c>
      <c r="B6401" s="4">
        <v>45680</v>
      </c>
      <c r="C6401" t="s">
        <v>1502</v>
      </c>
      <c r="D6401" t="s">
        <v>8574</v>
      </c>
      <c r="E6401" t="s">
        <v>2085</v>
      </c>
      <c r="F6401" t="s">
        <v>2086</v>
      </c>
      <c r="G6401" t="s">
        <v>1581</v>
      </c>
      <c r="H6401" t="s">
        <v>8575</v>
      </c>
      <c r="I6401" t="s">
        <v>11228</v>
      </c>
      <c r="J6401" s="4">
        <v>21507</v>
      </c>
    </row>
    <row r="6402" spans="1:10" x14ac:dyDescent="0.3">
      <c r="A6402" t="s">
        <v>11229</v>
      </c>
      <c r="B6402" s="4">
        <v>45680</v>
      </c>
      <c r="C6402" t="s">
        <v>11230</v>
      </c>
      <c r="D6402" t="s">
        <v>11231</v>
      </c>
      <c r="E6402" t="s">
        <v>51</v>
      </c>
      <c r="F6402" t="s">
        <v>52</v>
      </c>
      <c r="G6402" t="s">
        <v>53</v>
      </c>
      <c r="H6402" t="s">
        <v>8575</v>
      </c>
      <c r="I6402" t="s">
        <v>9250</v>
      </c>
      <c r="J6402" s="4">
        <v>25157</v>
      </c>
    </row>
    <row r="6403" spans="1:10" x14ac:dyDescent="0.3">
      <c r="A6403" t="s">
        <v>11232</v>
      </c>
      <c r="B6403" s="4">
        <v>45680</v>
      </c>
      <c r="C6403" t="s">
        <v>1022</v>
      </c>
      <c r="D6403" t="s">
        <v>1023</v>
      </c>
      <c r="E6403" t="s">
        <v>2085</v>
      </c>
      <c r="F6403" t="s">
        <v>2086</v>
      </c>
      <c r="G6403" t="s">
        <v>1581</v>
      </c>
      <c r="H6403" t="s">
        <v>8575</v>
      </c>
      <c r="I6403" t="s">
        <v>10581</v>
      </c>
      <c r="J6403" s="4">
        <v>23363</v>
      </c>
    </row>
    <row r="6404" spans="1:10" x14ac:dyDescent="0.3">
      <c r="A6404" t="s">
        <v>11233</v>
      </c>
      <c r="B6404" s="4">
        <v>45680</v>
      </c>
      <c r="C6404" t="s">
        <v>276</v>
      </c>
      <c r="D6404" t="s">
        <v>277</v>
      </c>
      <c r="E6404" t="s">
        <v>204</v>
      </c>
      <c r="F6404" t="s">
        <v>205</v>
      </c>
      <c r="G6404" t="s">
        <v>206</v>
      </c>
      <c r="H6404" t="s">
        <v>8575</v>
      </c>
      <c r="I6404" t="s">
        <v>10335</v>
      </c>
      <c r="J6404" s="4">
        <v>27254</v>
      </c>
    </row>
    <row r="6405" spans="1:10" x14ac:dyDescent="0.3">
      <c r="A6405" t="s">
        <v>11234</v>
      </c>
      <c r="B6405" s="4">
        <v>45680</v>
      </c>
      <c r="C6405" t="s">
        <v>11235</v>
      </c>
      <c r="D6405" t="s">
        <v>3469</v>
      </c>
      <c r="E6405" t="s">
        <v>77</v>
      </c>
      <c r="F6405" t="s">
        <v>78</v>
      </c>
      <c r="G6405" t="s">
        <v>79</v>
      </c>
      <c r="H6405" t="s">
        <v>8575</v>
      </c>
      <c r="I6405" t="s">
        <v>8668</v>
      </c>
      <c r="J6405" s="4">
        <v>35047</v>
      </c>
    </row>
    <row r="6406" spans="1:10" x14ac:dyDescent="0.3">
      <c r="A6406" t="s">
        <v>9826</v>
      </c>
      <c r="B6406" s="4">
        <v>45680</v>
      </c>
      <c r="C6406" t="s">
        <v>8708</v>
      </c>
      <c r="D6406" t="s">
        <v>8709</v>
      </c>
      <c r="E6406" t="s">
        <v>204</v>
      </c>
      <c r="F6406" t="s">
        <v>205</v>
      </c>
      <c r="G6406" t="s">
        <v>206</v>
      </c>
      <c r="H6406" t="s">
        <v>8575</v>
      </c>
      <c r="I6406" t="s">
        <v>9260</v>
      </c>
      <c r="J6406" s="4">
        <v>32929</v>
      </c>
    </row>
    <row r="6407" spans="1:10" x14ac:dyDescent="0.3">
      <c r="A6407" t="s">
        <v>11236</v>
      </c>
      <c r="B6407" s="4">
        <v>45680</v>
      </c>
      <c r="C6407" t="s">
        <v>7087</v>
      </c>
      <c r="D6407" t="s">
        <v>7088</v>
      </c>
      <c r="E6407" t="s">
        <v>1579</v>
      </c>
      <c r="F6407" t="s">
        <v>1580</v>
      </c>
      <c r="G6407" t="s">
        <v>1581</v>
      </c>
      <c r="H6407" t="s">
        <v>8575</v>
      </c>
      <c r="I6407" t="s">
        <v>10562</v>
      </c>
      <c r="J6407" s="4">
        <v>25586</v>
      </c>
    </row>
    <row r="6408" spans="1:10" x14ac:dyDescent="0.3">
      <c r="A6408" t="s">
        <v>11237</v>
      </c>
      <c r="B6408" s="4">
        <v>45680</v>
      </c>
      <c r="C6408" t="s">
        <v>8833</v>
      </c>
      <c r="D6408" t="s">
        <v>8834</v>
      </c>
      <c r="E6408" t="s">
        <v>51</v>
      </c>
      <c r="F6408" t="s">
        <v>52</v>
      </c>
      <c r="G6408" t="s">
        <v>53</v>
      </c>
      <c r="H6408" t="s">
        <v>8575</v>
      </c>
      <c r="I6408" t="s">
        <v>2112</v>
      </c>
      <c r="J6408" s="4">
        <v>25890</v>
      </c>
    </row>
    <row r="6409" spans="1:10" x14ac:dyDescent="0.3">
      <c r="A6409" t="s">
        <v>11238</v>
      </c>
      <c r="B6409" s="4">
        <v>45680</v>
      </c>
      <c r="C6409" t="s">
        <v>6966</v>
      </c>
      <c r="D6409" t="s">
        <v>11239</v>
      </c>
      <c r="E6409" t="s">
        <v>204</v>
      </c>
      <c r="F6409" t="s">
        <v>205</v>
      </c>
      <c r="G6409" t="s">
        <v>206</v>
      </c>
      <c r="H6409" t="s">
        <v>8575</v>
      </c>
      <c r="I6409" t="s">
        <v>10770</v>
      </c>
      <c r="J6409" s="4">
        <v>27029</v>
      </c>
    </row>
    <row r="6410" spans="1:10" x14ac:dyDescent="0.3">
      <c r="A6410" t="s">
        <v>9042</v>
      </c>
      <c r="B6410" s="4">
        <v>45680</v>
      </c>
      <c r="C6410" t="s">
        <v>1599</v>
      </c>
      <c r="D6410" t="s">
        <v>1600</v>
      </c>
      <c r="E6410" t="s">
        <v>51</v>
      </c>
      <c r="F6410" t="s">
        <v>52</v>
      </c>
      <c r="G6410" t="s">
        <v>53</v>
      </c>
      <c r="H6410" t="s">
        <v>8575</v>
      </c>
      <c r="I6410" t="s">
        <v>9027</v>
      </c>
      <c r="J6410" s="4">
        <v>17022</v>
      </c>
    </row>
    <row r="6411" spans="1:10" x14ac:dyDescent="0.3">
      <c r="A6411" t="s">
        <v>11240</v>
      </c>
      <c r="B6411" s="4">
        <v>45680</v>
      </c>
      <c r="C6411" t="s">
        <v>147</v>
      </c>
      <c r="D6411" t="s">
        <v>148</v>
      </c>
      <c r="E6411" t="s">
        <v>51</v>
      </c>
      <c r="F6411" t="s">
        <v>52</v>
      </c>
      <c r="G6411" t="s">
        <v>53</v>
      </c>
      <c r="H6411" t="s">
        <v>8575</v>
      </c>
      <c r="I6411" t="s">
        <v>9027</v>
      </c>
      <c r="J6411" s="4">
        <v>17022</v>
      </c>
    </row>
    <row r="6412" spans="1:10" x14ac:dyDescent="0.3">
      <c r="A6412" t="s">
        <v>11241</v>
      </c>
      <c r="B6412" s="4">
        <v>45680</v>
      </c>
      <c r="C6412" t="s">
        <v>105</v>
      </c>
      <c r="D6412" t="s">
        <v>106</v>
      </c>
      <c r="E6412" t="s">
        <v>51</v>
      </c>
      <c r="F6412" t="s">
        <v>52</v>
      </c>
      <c r="G6412" t="s">
        <v>53</v>
      </c>
      <c r="H6412" t="s">
        <v>8575</v>
      </c>
      <c r="I6412" t="s">
        <v>9027</v>
      </c>
      <c r="J6412" s="4">
        <v>17022</v>
      </c>
    </row>
    <row r="6413" spans="1:10" x14ac:dyDescent="0.3">
      <c r="A6413" t="s">
        <v>11242</v>
      </c>
      <c r="B6413" s="4">
        <v>45680</v>
      </c>
      <c r="C6413" t="s">
        <v>188</v>
      </c>
      <c r="D6413" t="s">
        <v>189</v>
      </c>
      <c r="E6413" t="s">
        <v>51</v>
      </c>
      <c r="F6413" t="s">
        <v>52</v>
      </c>
      <c r="G6413" t="s">
        <v>53</v>
      </c>
      <c r="H6413" t="s">
        <v>8575</v>
      </c>
      <c r="I6413" t="s">
        <v>11243</v>
      </c>
      <c r="J6413" s="4">
        <v>20128</v>
      </c>
    </row>
    <row r="6414" spans="1:10" x14ac:dyDescent="0.3">
      <c r="A6414" t="s">
        <v>11244</v>
      </c>
      <c r="B6414" s="4">
        <v>45680</v>
      </c>
      <c r="C6414" t="s">
        <v>7595</v>
      </c>
      <c r="D6414" t="s">
        <v>7596</v>
      </c>
      <c r="E6414" t="s">
        <v>7030</v>
      </c>
      <c r="F6414" t="s">
        <v>7031</v>
      </c>
      <c r="G6414" t="s">
        <v>1581</v>
      </c>
      <c r="H6414" t="s">
        <v>8575</v>
      </c>
      <c r="I6414" t="s">
        <v>9290</v>
      </c>
      <c r="J6414" s="4">
        <v>22946</v>
      </c>
    </row>
    <row r="6415" spans="1:10" x14ac:dyDescent="0.3">
      <c r="A6415" t="s">
        <v>11245</v>
      </c>
      <c r="B6415" s="4">
        <v>45680</v>
      </c>
      <c r="C6415" t="s">
        <v>9101</v>
      </c>
      <c r="D6415" t="s">
        <v>9102</v>
      </c>
      <c r="E6415" t="s">
        <v>2085</v>
      </c>
      <c r="F6415" t="s">
        <v>2086</v>
      </c>
      <c r="G6415" t="s">
        <v>1581</v>
      </c>
      <c r="H6415" t="s">
        <v>8575</v>
      </c>
      <c r="I6415" t="s">
        <v>11246</v>
      </c>
      <c r="J6415" s="4">
        <v>28132</v>
      </c>
    </row>
    <row r="6416" spans="1:10" x14ac:dyDescent="0.3">
      <c r="A6416" t="s">
        <v>11247</v>
      </c>
      <c r="B6416" s="4">
        <v>45680</v>
      </c>
      <c r="C6416" t="s">
        <v>474</v>
      </c>
      <c r="D6416" t="s">
        <v>11077</v>
      </c>
      <c r="E6416" t="s">
        <v>204</v>
      </c>
      <c r="F6416" t="s">
        <v>205</v>
      </c>
      <c r="G6416" t="s">
        <v>206</v>
      </c>
      <c r="H6416" t="s">
        <v>8575</v>
      </c>
      <c r="I6416" t="s">
        <v>9025</v>
      </c>
      <c r="J6416" s="4">
        <v>24521</v>
      </c>
    </row>
    <row r="6417" spans="1:10" x14ac:dyDescent="0.3">
      <c r="A6417" t="s">
        <v>11248</v>
      </c>
      <c r="B6417" s="4">
        <v>45680</v>
      </c>
      <c r="C6417" t="s">
        <v>325</v>
      </c>
      <c r="D6417" t="s">
        <v>326</v>
      </c>
      <c r="E6417" t="s">
        <v>204</v>
      </c>
      <c r="F6417" t="s">
        <v>205</v>
      </c>
      <c r="G6417" t="s">
        <v>206</v>
      </c>
      <c r="H6417" t="s">
        <v>8575</v>
      </c>
      <c r="I6417" t="s">
        <v>9025</v>
      </c>
      <c r="J6417" s="4">
        <v>24521</v>
      </c>
    </row>
    <row r="6418" spans="1:10" x14ac:dyDescent="0.3">
      <c r="A6418" t="s">
        <v>11249</v>
      </c>
      <c r="B6418" s="4">
        <v>45680</v>
      </c>
      <c r="C6418" t="s">
        <v>3557</v>
      </c>
      <c r="D6418" t="s">
        <v>3558</v>
      </c>
      <c r="E6418" t="s">
        <v>204</v>
      </c>
      <c r="F6418" t="s">
        <v>205</v>
      </c>
      <c r="G6418" t="s">
        <v>206</v>
      </c>
      <c r="H6418" t="s">
        <v>8575</v>
      </c>
      <c r="I6418" t="s">
        <v>11170</v>
      </c>
      <c r="J6418" s="4">
        <v>25270</v>
      </c>
    </row>
    <row r="6419" spans="1:10" x14ac:dyDescent="0.3">
      <c r="A6419" t="s">
        <v>11250</v>
      </c>
      <c r="B6419" s="4">
        <v>45680</v>
      </c>
      <c r="C6419" t="s">
        <v>1144</v>
      </c>
      <c r="D6419" t="s">
        <v>7038</v>
      </c>
      <c r="E6419" t="s">
        <v>204</v>
      </c>
      <c r="F6419" t="s">
        <v>205</v>
      </c>
      <c r="G6419" t="s">
        <v>206</v>
      </c>
      <c r="H6419" t="s">
        <v>8575</v>
      </c>
      <c r="I6419" t="s">
        <v>11170</v>
      </c>
      <c r="J6419" s="4">
        <v>25270</v>
      </c>
    </row>
    <row r="6420" spans="1:10" x14ac:dyDescent="0.3">
      <c r="A6420" t="s">
        <v>11251</v>
      </c>
      <c r="B6420" s="4">
        <v>45680</v>
      </c>
      <c r="C6420" t="s">
        <v>258</v>
      </c>
      <c r="D6420" t="s">
        <v>259</v>
      </c>
      <c r="E6420" t="s">
        <v>204</v>
      </c>
      <c r="F6420" t="s">
        <v>205</v>
      </c>
      <c r="G6420" t="s">
        <v>206</v>
      </c>
      <c r="H6420" t="s">
        <v>8575</v>
      </c>
      <c r="I6420" t="s">
        <v>8856</v>
      </c>
      <c r="J6420" s="4">
        <v>25388</v>
      </c>
    </row>
    <row r="6421" spans="1:10" x14ac:dyDescent="0.3">
      <c r="A6421" t="s">
        <v>11252</v>
      </c>
      <c r="B6421" s="4">
        <v>45680</v>
      </c>
      <c r="C6421" t="s">
        <v>88</v>
      </c>
      <c r="D6421" t="s">
        <v>89</v>
      </c>
      <c r="E6421" t="s">
        <v>204</v>
      </c>
      <c r="F6421" t="s">
        <v>205</v>
      </c>
      <c r="G6421" t="s">
        <v>206</v>
      </c>
      <c r="H6421" t="s">
        <v>8575</v>
      </c>
      <c r="I6421" t="s">
        <v>9755</v>
      </c>
      <c r="J6421" s="4">
        <v>28125</v>
      </c>
    </row>
    <row r="6422" spans="1:10" x14ac:dyDescent="0.3">
      <c r="A6422" t="s">
        <v>11253</v>
      </c>
      <c r="B6422" s="4">
        <v>45680</v>
      </c>
      <c r="C6422" t="s">
        <v>405</v>
      </c>
      <c r="D6422" t="s">
        <v>9538</v>
      </c>
      <c r="E6422" t="s">
        <v>39</v>
      </c>
      <c r="F6422" t="s">
        <v>40</v>
      </c>
      <c r="G6422" t="s">
        <v>41</v>
      </c>
      <c r="H6422" t="s">
        <v>8575</v>
      </c>
      <c r="I6422" t="s">
        <v>9146</v>
      </c>
      <c r="J6422" s="4">
        <v>17807</v>
      </c>
    </row>
    <row r="6423" spans="1:10" x14ac:dyDescent="0.3">
      <c r="A6423" t="s">
        <v>11254</v>
      </c>
      <c r="B6423" s="4">
        <v>45681</v>
      </c>
      <c r="C6423" t="s">
        <v>1281</v>
      </c>
      <c r="D6423" t="s">
        <v>1282</v>
      </c>
      <c r="E6423" t="s">
        <v>204</v>
      </c>
      <c r="F6423" t="s">
        <v>205</v>
      </c>
      <c r="G6423" t="s">
        <v>206</v>
      </c>
      <c r="H6423" t="s">
        <v>8575</v>
      </c>
      <c r="I6423" t="s">
        <v>11255</v>
      </c>
      <c r="J6423" s="4">
        <v>29777</v>
      </c>
    </row>
    <row r="6424" spans="1:10" x14ac:dyDescent="0.3">
      <c r="A6424" t="s">
        <v>11256</v>
      </c>
      <c r="B6424" s="4">
        <v>45681</v>
      </c>
      <c r="C6424" t="s">
        <v>105</v>
      </c>
      <c r="D6424" t="s">
        <v>106</v>
      </c>
      <c r="E6424" t="s">
        <v>204</v>
      </c>
      <c r="F6424" t="s">
        <v>205</v>
      </c>
      <c r="G6424" t="s">
        <v>206</v>
      </c>
      <c r="H6424" t="s">
        <v>8575</v>
      </c>
      <c r="I6424" t="s">
        <v>11255</v>
      </c>
      <c r="J6424" s="4">
        <v>29777</v>
      </c>
    </row>
    <row r="6425" spans="1:10" x14ac:dyDescent="0.3">
      <c r="A6425" t="s">
        <v>11257</v>
      </c>
      <c r="B6425" s="4">
        <v>45681</v>
      </c>
      <c r="C6425" t="s">
        <v>120</v>
      </c>
      <c r="D6425" t="s">
        <v>8660</v>
      </c>
      <c r="E6425" t="s">
        <v>204</v>
      </c>
      <c r="F6425" t="s">
        <v>205</v>
      </c>
      <c r="G6425" t="s">
        <v>206</v>
      </c>
      <c r="H6425" t="s">
        <v>8575</v>
      </c>
      <c r="I6425" t="s">
        <v>11258</v>
      </c>
      <c r="J6425" s="4">
        <v>27488</v>
      </c>
    </row>
    <row r="6426" spans="1:10" x14ac:dyDescent="0.3">
      <c r="A6426" t="s">
        <v>11259</v>
      </c>
      <c r="B6426" s="4">
        <v>45681</v>
      </c>
      <c r="C6426" t="s">
        <v>8702</v>
      </c>
      <c r="D6426" t="s">
        <v>8703</v>
      </c>
      <c r="E6426" t="s">
        <v>204</v>
      </c>
      <c r="F6426" t="s">
        <v>205</v>
      </c>
      <c r="G6426" t="s">
        <v>206</v>
      </c>
      <c r="H6426" t="s">
        <v>8575</v>
      </c>
      <c r="I6426" t="s">
        <v>11258</v>
      </c>
      <c r="J6426" s="4">
        <v>27488</v>
      </c>
    </row>
    <row r="6427" spans="1:10" x14ac:dyDescent="0.3">
      <c r="A6427" t="s">
        <v>11260</v>
      </c>
      <c r="B6427" s="4">
        <v>45681</v>
      </c>
      <c r="C6427" t="s">
        <v>1126</v>
      </c>
      <c r="D6427" t="s">
        <v>1127</v>
      </c>
      <c r="E6427" t="s">
        <v>204</v>
      </c>
      <c r="F6427" t="s">
        <v>205</v>
      </c>
      <c r="G6427" t="s">
        <v>206</v>
      </c>
      <c r="H6427" t="s">
        <v>8575</v>
      </c>
      <c r="I6427" t="s">
        <v>11258</v>
      </c>
      <c r="J6427" s="4">
        <v>27488</v>
      </c>
    </row>
    <row r="6428" spans="1:10" x14ac:dyDescent="0.3">
      <c r="A6428" t="s">
        <v>11261</v>
      </c>
      <c r="B6428" s="4">
        <v>45681</v>
      </c>
      <c r="C6428" t="s">
        <v>2642</v>
      </c>
      <c r="D6428" t="s">
        <v>2643</v>
      </c>
      <c r="E6428" t="s">
        <v>204</v>
      </c>
      <c r="F6428" t="s">
        <v>205</v>
      </c>
      <c r="G6428" t="s">
        <v>206</v>
      </c>
      <c r="H6428" t="s">
        <v>8575</v>
      </c>
      <c r="I6428" t="s">
        <v>11262</v>
      </c>
      <c r="J6428" s="4">
        <v>29491</v>
      </c>
    </row>
    <row r="6429" spans="1:10" x14ac:dyDescent="0.3">
      <c r="A6429" t="s">
        <v>11263</v>
      </c>
      <c r="B6429" s="4">
        <v>45681</v>
      </c>
      <c r="C6429" t="s">
        <v>120</v>
      </c>
      <c r="D6429" t="s">
        <v>8660</v>
      </c>
      <c r="E6429" t="s">
        <v>204</v>
      </c>
      <c r="F6429" t="s">
        <v>205</v>
      </c>
      <c r="G6429" t="s">
        <v>206</v>
      </c>
      <c r="H6429" t="s">
        <v>8575</v>
      </c>
      <c r="I6429" t="s">
        <v>11262</v>
      </c>
      <c r="J6429" s="4">
        <v>29491</v>
      </c>
    </row>
    <row r="6430" spans="1:10" x14ac:dyDescent="0.3">
      <c r="A6430" t="s">
        <v>11264</v>
      </c>
      <c r="B6430" s="4">
        <v>45681</v>
      </c>
      <c r="C6430" t="s">
        <v>431</v>
      </c>
      <c r="D6430" t="s">
        <v>432</v>
      </c>
      <c r="E6430" t="s">
        <v>204</v>
      </c>
      <c r="F6430" t="s">
        <v>205</v>
      </c>
      <c r="G6430" t="s">
        <v>206</v>
      </c>
      <c r="H6430" t="s">
        <v>8575</v>
      </c>
      <c r="I6430" t="s">
        <v>11262</v>
      </c>
      <c r="J6430" s="4">
        <v>29491</v>
      </c>
    </row>
    <row r="6431" spans="1:10" x14ac:dyDescent="0.3">
      <c r="A6431" t="s">
        <v>11265</v>
      </c>
      <c r="B6431" s="4">
        <v>45681</v>
      </c>
      <c r="C6431" t="s">
        <v>1326</v>
      </c>
      <c r="D6431" t="s">
        <v>8758</v>
      </c>
      <c r="E6431" t="s">
        <v>204</v>
      </c>
      <c r="F6431" t="s">
        <v>205</v>
      </c>
      <c r="G6431" t="s">
        <v>206</v>
      </c>
      <c r="H6431" t="s">
        <v>8575</v>
      </c>
      <c r="I6431" t="s">
        <v>11262</v>
      </c>
      <c r="J6431" s="4">
        <v>29491</v>
      </c>
    </row>
    <row r="6432" spans="1:10" x14ac:dyDescent="0.3">
      <c r="A6432" t="s">
        <v>11266</v>
      </c>
      <c r="B6432" s="4">
        <v>45681</v>
      </c>
      <c r="C6432" t="s">
        <v>9878</v>
      </c>
      <c r="D6432" t="s">
        <v>9879</v>
      </c>
      <c r="E6432" t="s">
        <v>11206</v>
      </c>
      <c r="F6432" t="s">
        <v>11207</v>
      </c>
      <c r="G6432" t="s">
        <v>6667</v>
      </c>
      <c r="H6432" t="s">
        <v>8575</v>
      </c>
      <c r="I6432" t="s">
        <v>11267</v>
      </c>
      <c r="J6432" s="4">
        <v>34178</v>
      </c>
    </row>
    <row r="6433" spans="1:10" x14ac:dyDescent="0.3">
      <c r="A6433" t="s">
        <v>11268</v>
      </c>
      <c r="B6433" s="4">
        <v>45681</v>
      </c>
      <c r="C6433" t="s">
        <v>174</v>
      </c>
      <c r="D6433" t="s">
        <v>8923</v>
      </c>
      <c r="E6433" t="s">
        <v>11206</v>
      </c>
      <c r="F6433" t="s">
        <v>11207</v>
      </c>
      <c r="G6433" t="s">
        <v>6667</v>
      </c>
      <c r="H6433" t="s">
        <v>8575</v>
      </c>
      <c r="I6433" t="s">
        <v>11267</v>
      </c>
      <c r="J6433" s="4">
        <v>34178</v>
      </c>
    </row>
    <row r="6434" spans="1:10" x14ac:dyDescent="0.3">
      <c r="A6434" t="s">
        <v>11269</v>
      </c>
      <c r="B6434" s="4">
        <v>45681</v>
      </c>
      <c r="C6434" t="s">
        <v>673</v>
      </c>
      <c r="D6434" t="s">
        <v>674</v>
      </c>
      <c r="E6434" t="s">
        <v>204</v>
      </c>
      <c r="F6434" t="s">
        <v>205</v>
      </c>
      <c r="G6434" t="s">
        <v>206</v>
      </c>
      <c r="H6434" t="s">
        <v>8575</v>
      </c>
      <c r="I6434" t="s">
        <v>9341</v>
      </c>
      <c r="J6434" s="4">
        <v>20995</v>
      </c>
    </row>
    <row r="6435" spans="1:10" x14ac:dyDescent="0.3">
      <c r="A6435" t="s">
        <v>11270</v>
      </c>
      <c r="B6435" s="4">
        <v>45681</v>
      </c>
      <c r="C6435" t="s">
        <v>85</v>
      </c>
      <c r="D6435" t="s">
        <v>86</v>
      </c>
      <c r="E6435" t="s">
        <v>204</v>
      </c>
      <c r="F6435" t="s">
        <v>205</v>
      </c>
      <c r="G6435" t="s">
        <v>206</v>
      </c>
      <c r="H6435" t="s">
        <v>8575</v>
      </c>
      <c r="I6435" t="s">
        <v>4834</v>
      </c>
      <c r="J6435" s="4">
        <v>22718</v>
      </c>
    </row>
    <row r="6436" spans="1:10" x14ac:dyDescent="0.3">
      <c r="A6436" t="s">
        <v>11271</v>
      </c>
      <c r="B6436" s="4">
        <v>45681</v>
      </c>
      <c r="C6436" t="s">
        <v>125</v>
      </c>
      <c r="D6436" t="s">
        <v>9218</v>
      </c>
      <c r="E6436" t="s">
        <v>204</v>
      </c>
      <c r="F6436" t="s">
        <v>205</v>
      </c>
      <c r="G6436" t="s">
        <v>206</v>
      </c>
      <c r="H6436" t="s">
        <v>8575</v>
      </c>
      <c r="I6436" t="s">
        <v>9304</v>
      </c>
      <c r="J6436" s="4">
        <v>21492</v>
      </c>
    </row>
    <row r="6437" spans="1:10" x14ac:dyDescent="0.3">
      <c r="A6437" t="s">
        <v>11272</v>
      </c>
      <c r="B6437" s="4">
        <v>45681</v>
      </c>
      <c r="C6437" t="s">
        <v>215</v>
      </c>
      <c r="D6437" t="s">
        <v>216</v>
      </c>
      <c r="E6437" t="s">
        <v>204</v>
      </c>
      <c r="F6437" t="s">
        <v>205</v>
      </c>
      <c r="G6437" t="s">
        <v>206</v>
      </c>
      <c r="H6437" t="s">
        <v>8575</v>
      </c>
      <c r="I6437" t="s">
        <v>9304</v>
      </c>
      <c r="J6437" s="4">
        <v>21492</v>
      </c>
    </row>
    <row r="6438" spans="1:10" x14ac:dyDescent="0.3">
      <c r="A6438" t="s">
        <v>11273</v>
      </c>
      <c r="B6438" s="4">
        <v>45681</v>
      </c>
      <c r="C6438" t="s">
        <v>125</v>
      </c>
      <c r="D6438" t="s">
        <v>9218</v>
      </c>
      <c r="E6438" t="s">
        <v>204</v>
      </c>
      <c r="F6438" t="s">
        <v>205</v>
      </c>
      <c r="G6438" t="s">
        <v>206</v>
      </c>
      <c r="H6438" t="s">
        <v>8575</v>
      </c>
      <c r="I6438" t="s">
        <v>4834</v>
      </c>
      <c r="J6438" s="4">
        <v>22718</v>
      </c>
    </row>
    <row r="6439" spans="1:10" x14ac:dyDescent="0.3">
      <c r="A6439" t="s">
        <v>11274</v>
      </c>
      <c r="B6439" s="4">
        <v>45681</v>
      </c>
      <c r="C6439" t="s">
        <v>9091</v>
      </c>
      <c r="D6439" t="s">
        <v>9092</v>
      </c>
      <c r="E6439" t="s">
        <v>204</v>
      </c>
      <c r="F6439" t="s">
        <v>205</v>
      </c>
      <c r="G6439" t="s">
        <v>206</v>
      </c>
      <c r="H6439" t="s">
        <v>8575</v>
      </c>
      <c r="I6439" t="s">
        <v>4834</v>
      </c>
      <c r="J6439" s="4">
        <v>22718</v>
      </c>
    </row>
    <row r="6440" spans="1:10" x14ac:dyDescent="0.3">
      <c r="A6440" t="s">
        <v>11275</v>
      </c>
      <c r="B6440" s="4">
        <v>45681</v>
      </c>
      <c r="C6440" t="s">
        <v>71</v>
      </c>
      <c r="D6440" t="s">
        <v>7263</v>
      </c>
      <c r="E6440" t="s">
        <v>2085</v>
      </c>
      <c r="F6440" t="s">
        <v>2086</v>
      </c>
      <c r="G6440" t="s">
        <v>1581</v>
      </c>
      <c r="H6440" t="s">
        <v>8575</v>
      </c>
      <c r="I6440" t="s">
        <v>10345</v>
      </c>
      <c r="J6440" s="4">
        <v>28267</v>
      </c>
    </row>
    <row r="6441" spans="1:10" x14ac:dyDescent="0.3">
      <c r="A6441" t="s">
        <v>11276</v>
      </c>
      <c r="B6441" s="4">
        <v>45681</v>
      </c>
      <c r="C6441" t="s">
        <v>574</v>
      </c>
      <c r="D6441" t="s">
        <v>1164</v>
      </c>
      <c r="E6441" t="s">
        <v>204</v>
      </c>
      <c r="F6441" t="s">
        <v>205</v>
      </c>
      <c r="G6441" t="s">
        <v>206</v>
      </c>
      <c r="H6441" t="s">
        <v>8575</v>
      </c>
      <c r="I6441" t="s">
        <v>11011</v>
      </c>
      <c r="J6441" s="4">
        <v>21793</v>
      </c>
    </row>
    <row r="6442" spans="1:10" x14ac:dyDescent="0.3">
      <c r="A6442" t="s">
        <v>11277</v>
      </c>
      <c r="B6442" s="4">
        <v>45681</v>
      </c>
      <c r="C6442" t="s">
        <v>11278</v>
      </c>
      <c r="D6442" t="s">
        <v>11279</v>
      </c>
      <c r="E6442" t="s">
        <v>204</v>
      </c>
      <c r="F6442" t="s">
        <v>205</v>
      </c>
      <c r="G6442" t="s">
        <v>206</v>
      </c>
      <c r="H6442" t="s">
        <v>8575</v>
      </c>
      <c r="I6442" t="s">
        <v>9883</v>
      </c>
      <c r="J6442" s="4">
        <v>20620</v>
      </c>
    </row>
    <row r="6443" spans="1:10" x14ac:dyDescent="0.3">
      <c r="A6443" t="s">
        <v>11280</v>
      </c>
      <c r="B6443" s="4">
        <v>45681</v>
      </c>
      <c r="C6443" t="s">
        <v>2110</v>
      </c>
      <c r="D6443" t="s">
        <v>9328</v>
      </c>
      <c r="E6443" t="s">
        <v>51</v>
      </c>
      <c r="F6443" t="s">
        <v>52</v>
      </c>
      <c r="G6443" t="s">
        <v>53</v>
      </c>
      <c r="H6443" t="s">
        <v>8575</v>
      </c>
      <c r="I6443" t="s">
        <v>2112</v>
      </c>
      <c r="J6443" s="4">
        <v>25890</v>
      </c>
    </row>
    <row r="6444" spans="1:10" x14ac:dyDescent="0.3">
      <c r="A6444" t="s">
        <v>11281</v>
      </c>
      <c r="B6444" s="4">
        <v>45681</v>
      </c>
      <c r="C6444" t="s">
        <v>490</v>
      </c>
      <c r="D6444" t="s">
        <v>491</v>
      </c>
      <c r="E6444" t="s">
        <v>204</v>
      </c>
      <c r="F6444" t="s">
        <v>205</v>
      </c>
      <c r="G6444" t="s">
        <v>206</v>
      </c>
      <c r="H6444" t="s">
        <v>8575</v>
      </c>
      <c r="I6444" t="s">
        <v>11282</v>
      </c>
      <c r="J6444" s="4">
        <v>36857</v>
      </c>
    </row>
    <row r="6445" spans="1:10" x14ac:dyDescent="0.3">
      <c r="A6445" t="s">
        <v>11283</v>
      </c>
      <c r="B6445" s="4">
        <v>45681</v>
      </c>
      <c r="C6445" t="s">
        <v>270</v>
      </c>
      <c r="D6445" t="s">
        <v>271</v>
      </c>
      <c r="E6445" t="s">
        <v>217</v>
      </c>
      <c r="F6445" t="s">
        <v>218</v>
      </c>
      <c r="G6445" t="s">
        <v>79</v>
      </c>
      <c r="H6445" t="s">
        <v>8575</v>
      </c>
      <c r="I6445" t="s">
        <v>11284</v>
      </c>
      <c r="J6445" s="4">
        <v>20996</v>
      </c>
    </row>
    <row r="6446" spans="1:10" x14ac:dyDescent="0.3">
      <c r="A6446" t="s">
        <v>11285</v>
      </c>
      <c r="B6446" s="4">
        <v>45681</v>
      </c>
      <c r="C6446" t="s">
        <v>2336</v>
      </c>
      <c r="D6446" t="s">
        <v>2337</v>
      </c>
      <c r="E6446" t="s">
        <v>51</v>
      </c>
      <c r="F6446" t="s">
        <v>52</v>
      </c>
      <c r="G6446" t="s">
        <v>53</v>
      </c>
      <c r="H6446" t="s">
        <v>8575</v>
      </c>
      <c r="I6446" t="s">
        <v>11284</v>
      </c>
      <c r="J6446" s="4">
        <v>20996</v>
      </c>
    </row>
    <row r="6447" spans="1:10" x14ac:dyDescent="0.3">
      <c r="A6447" t="s">
        <v>11286</v>
      </c>
      <c r="B6447" s="4">
        <v>45681</v>
      </c>
      <c r="C6447" t="s">
        <v>3272</v>
      </c>
      <c r="D6447" t="s">
        <v>3273</v>
      </c>
      <c r="E6447" t="s">
        <v>51</v>
      </c>
      <c r="F6447" t="s">
        <v>52</v>
      </c>
      <c r="G6447" t="s">
        <v>53</v>
      </c>
      <c r="H6447" t="s">
        <v>8575</v>
      </c>
      <c r="I6447" t="s">
        <v>11284</v>
      </c>
      <c r="J6447" s="4">
        <v>20996</v>
      </c>
    </row>
    <row r="6448" spans="1:10" x14ac:dyDescent="0.3">
      <c r="A6448" t="s">
        <v>11287</v>
      </c>
      <c r="B6448" s="4">
        <v>45681</v>
      </c>
      <c r="C6448" t="s">
        <v>60</v>
      </c>
      <c r="D6448" t="s">
        <v>8595</v>
      </c>
      <c r="E6448" t="s">
        <v>51</v>
      </c>
      <c r="F6448" t="s">
        <v>52</v>
      </c>
      <c r="G6448" t="s">
        <v>53</v>
      </c>
      <c r="H6448" t="s">
        <v>8575</v>
      </c>
      <c r="I6448" t="s">
        <v>11284</v>
      </c>
      <c r="J6448" s="4">
        <v>20996</v>
      </c>
    </row>
    <row r="6449" spans="1:10" x14ac:dyDescent="0.3">
      <c r="A6449" t="s">
        <v>11288</v>
      </c>
      <c r="B6449" s="4">
        <v>45681</v>
      </c>
      <c r="C6449" t="s">
        <v>7245</v>
      </c>
      <c r="D6449" t="s">
        <v>10285</v>
      </c>
      <c r="E6449" t="s">
        <v>51</v>
      </c>
      <c r="F6449" t="s">
        <v>52</v>
      </c>
      <c r="G6449" t="s">
        <v>53</v>
      </c>
      <c r="H6449" t="s">
        <v>8575</v>
      </c>
      <c r="I6449" t="s">
        <v>11284</v>
      </c>
      <c r="J6449" s="4">
        <v>20996</v>
      </c>
    </row>
    <row r="6450" spans="1:10" x14ac:dyDescent="0.3">
      <c r="A6450" t="s">
        <v>11289</v>
      </c>
      <c r="B6450" s="4">
        <v>45681</v>
      </c>
      <c r="C6450" t="s">
        <v>267</v>
      </c>
      <c r="D6450" t="s">
        <v>268</v>
      </c>
      <c r="E6450" t="s">
        <v>217</v>
      </c>
      <c r="F6450" t="s">
        <v>218</v>
      </c>
      <c r="G6450" t="s">
        <v>79</v>
      </c>
      <c r="H6450" t="s">
        <v>8575</v>
      </c>
      <c r="I6450" t="s">
        <v>11284</v>
      </c>
      <c r="J6450" s="4">
        <v>20996</v>
      </c>
    </row>
    <row r="6451" spans="1:10" x14ac:dyDescent="0.3">
      <c r="A6451" t="s">
        <v>11290</v>
      </c>
      <c r="B6451" s="4">
        <v>45681</v>
      </c>
      <c r="C6451" t="s">
        <v>993</v>
      </c>
      <c r="D6451" t="s">
        <v>8634</v>
      </c>
      <c r="E6451" t="s">
        <v>204</v>
      </c>
      <c r="F6451" t="s">
        <v>205</v>
      </c>
      <c r="G6451" t="s">
        <v>206</v>
      </c>
      <c r="H6451" t="s">
        <v>8575</v>
      </c>
      <c r="I6451" t="s">
        <v>11291</v>
      </c>
      <c r="J6451" s="4">
        <v>26322</v>
      </c>
    </row>
    <row r="6452" spans="1:10" x14ac:dyDescent="0.3">
      <c r="A6452" t="s">
        <v>11292</v>
      </c>
      <c r="B6452" s="4">
        <v>45681</v>
      </c>
      <c r="C6452" t="s">
        <v>109</v>
      </c>
      <c r="D6452" t="s">
        <v>6710</v>
      </c>
      <c r="E6452" t="s">
        <v>204</v>
      </c>
      <c r="F6452" t="s">
        <v>205</v>
      </c>
      <c r="G6452" t="s">
        <v>206</v>
      </c>
      <c r="H6452" t="s">
        <v>8575</v>
      </c>
      <c r="I6452" t="s">
        <v>11291</v>
      </c>
      <c r="J6452" s="4">
        <v>26322</v>
      </c>
    </row>
    <row r="6453" spans="1:10" x14ac:dyDescent="0.3">
      <c r="A6453" t="s">
        <v>11293</v>
      </c>
      <c r="B6453" s="4">
        <v>45681</v>
      </c>
      <c r="C6453" t="s">
        <v>105</v>
      </c>
      <c r="D6453" t="s">
        <v>106</v>
      </c>
      <c r="E6453" t="s">
        <v>204</v>
      </c>
      <c r="F6453" t="s">
        <v>205</v>
      </c>
      <c r="G6453" t="s">
        <v>206</v>
      </c>
      <c r="H6453" t="s">
        <v>8575</v>
      </c>
      <c r="I6453" t="s">
        <v>11291</v>
      </c>
      <c r="J6453" s="4">
        <v>26322</v>
      </c>
    </row>
    <row r="6454" spans="1:10" x14ac:dyDescent="0.3">
      <c r="A6454" t="s">
        <v>11294</v>
      </c>
      <c r="B6454" s="4">
        <v>45681</v>
      </c>
      <c r="C6454" t="s">
        <v>993</v>
      </c>
      <c r="D6454" t="s">
        <v>8634</v>
      </c>
      <c r="E6454" t="s">
        <v>51</v>
      </c>
      <c r="F6454" t="s">
        <v>52</v>
      </c>
      <c r="G6454" t="s">
        <v>53</v>
      </c>
      <c r="H6454" t="s">
        <v>8575</v>
      </c>
      <c r="I6454" t="s">
        <v>9631</v>
      </c>
      <c r="J6454" s="4">
        <v>22836</v>
      </c>
    </row>
    <row r="6455" spans="1:10" x14ac:dyDescent="0.3">
      <c r="A6455" t="s">
        <v>11295</v>
      </c>
      <c r="B6455" s="4">
        <v>45681</v>
      </c>
      <c r="C6455" t="s">
        <v>215</v>
      </c>
      <c r="D6455" t="s">
        <v>216</v>
      </c>
      <c r="E6455" t="s">
        <v>204</v>
      </c>
      <c r="F6455" t="s">
        <v>205</v>
      </c>
      <c r="G6455" t="s">
        <v>206</v>
      </c>
      <c r="H6455" t="s">
        <v>8575</v>
      </c>
      <c r="I6455" t="s">
        <v>11296</v>
      </c>
      <c r="J6455" s="4">
        <v>24139</v>
      </c>
    </row>
    <row r="6456" spans="1:10" x14ac:dyDescent="0.3">
      <c r="A6456" t="s">
        <v>11297</v>
      </c>
      <c r="B6456" s="4">
        <v>45681</v>
      </c>
      <c r="C6456" t="s">
        <v>396</v>
      </c>
      <c r="D6456" t="s">
        <v>8577</v>
      </c>
      <c r="E6456" t="s">
        <v>51</v>
      </c>
      <c r="F6456" t="s">
        <v>52</v>
      </c>
      <c r="G6456" t="s">
        <v>53</v>
      </c>
      <c r="H6456" t="s">
        <v>8575</v>
      </c>
      <c r="I6456" t="s">
        <v>11298</v>
      </c>
      <c r="J6456" s="4">
        <v>24314</v>
      </c>
    </row>
    <row r="6457" spans="1:10" x14ac:dyDescent="0.3">
      <c r="A6457" t="s">
        <v>11299</v>
      </c>
      <c r="B6457" s="4">
        <v>45681</v>
      </c>
      <c r="C6457" t="s">
        <v>474</v>
      </c>
      <c r="D6457" t="s">
        <v>11077</v>
      </c>
      <c r="E6457" t="s">
        <v>51</v>
      </c>
      <c r="F6457" t="s">
        <v>52</v>
      </c>
      <c r="G6457" t="s">
        <v>53</v>
      </c>
      <c r="H6457" t="s">
        <v>8575</v>
      </c>
      <c r="I6457" t="s">
        <v>11298</v>
      </c>
      <c r="J6457" s="4">
        <v>24314</v>
      </c>
    </row>
    <row r="6458" spans="1:10" x14ac:dyDescent="0.3">
      <c r="A6458" t="s">
        <v>11300</v>
      </c>
      <c r="B6458" s="4">
        <v>45681</v>
      </c>
      <c r="C6458" t="s">
        <v>662</v>
      </c>
      <c r="D6458" t="s">
        <v>663</v>
      </c>
      <c r="E6458" t="s">
        <v>51</v>
      </c>
      <c r="F6458" t="s">
        <v>52</v>
      </c>
      <c r="G6458" t="s">
        <v>53</v>
      </c>
      <c r="H6458" t="s">
        <v>8575</v>
      </c>
      <c r="I6458" t="s">
        <v>9027</v>
      </c>
      <c r="J6458" s="4">
        <v>17022</v>
      </c>
    </row>
    <row r="6459" spans="1:10" x14ac:dyDescent="0.3">
      <c r="A6459" t="s">
        <v>11301</v>
      </c>
      <c r="B6459" s="4">
        <v>45681</v>
      </c>
      <c r="C6459" t="s">
        <v>9401</v>
      </c>
      <c r="D6459" t="s">
        <v>9402</v>
      </c>
      <c r="E6459" t="s">
        <v>8911</v>
      </c>
      <c r="F6459" t="s">
        <v>8912</v>
      </c>
      <c r="G6459" t="s">
        <v>8913</v>
      </c>
      <c r="H6459" t="s">
        <v>8575</v>
      </c>
      <c r="I6459" t="s">
        <v>9146</v>
      </c>
      <c r="J6459" s="4">
        <v>17807</v>
      </c>
    </row>
    <row r="6460" spans="1:10" x14ac:dyDescent="0.3">
      <c r="A6460" t="s">
        <v>11302</v>
      </c>
      <c r="B6460" s="4">
        <v>45681</v>
      </c>
      <c r="C6460" t="s">
        <v>899</v>
      </c>
      <c r="D6460" t="s">
        <v>900</v>
      </c>
      <c r="E6460" t="s">
        <v>2085</v>
      </c>
      <c r="F6460" t="s">
        <v>2086</v>
      </c>
      <c r="G6460" t="s">
        <v>1581</v>
      </c>
      <c r="H6460" t="s">
        <v>8575</v>
      </c>
      <c r="I6460" t="s">
        <v>11303</v>
      </c>
      <c r="J6460" s="4">
        <v>19975</v>
      </c>
    </row>
    <row r="6461" spans="1:10" x14ac:dyDescent="0.3">
      <c r="A6461" t="s">
        <v>8751</v>
      </c>
      <c r="B6461" s="4">
        <v>45681</v>
      </c>
      <c r="C6461" t="s">
        <v>673</v>
      </c>
      <c r="D6461" t="s">
        <v>674</v>
      </c>
      <c r="E6461" t="s">
        <v>204</v>
      </c>
      <c r="F6461" t="s">
        <v>205</v>
      </c>
      <c r="G6461" t="s">
        <v>206</v>
      </c>
      <c r="H6461" t="s">
        <v>8575</v>
      </c>
      <c r="I6461" t="s">
        <v>8752</v>
      </c>
      <c r="J6461" s="4">
        <v>23057</v>
      </c>
    </row>
    <row r="6462" spans="1:10" x14ac:dyDescent="0.3">
      <c r="A6462" t="s">
        <v>8753</v>
      </c>
      <c r="B6462" s="4">
        <v>45681</v>
      </c>
      <c r="C6462" t="s">
        <v>8754</v>
      </c>
      <c r="D6462" t="s">
        <v>8755</v>
      </c>
      <c r="E6462" t="s">
        <v>1747</v>
      </c>
      <c r="F6462" t="s">
        <v>1748</v>
      </c>
      <c r="G6462" t="s">
        <v>2108</v>
      </c>
      <c r="H6462" t="s">
        <v>8575</v>
      </c>
      <c r="I6462" t="s">
        <v>8752</v>
      </c>
      <c r="J6462" s="4">
        <v>23057</v>
      </c>
    </row>
    <row r="6463" spans="1:10" x14ac:dyDescent="0.3">
      <c r="A6463" t="s">
        <v>8756</v>
      </c>
      <c r="B6463" s="4">
        <v>45681</v>
      </c>
      <c r="C6463" t="s">
        <v>120</v>
      </c>
      <c r="D6463" t="s">
        <v>8660</v>
      </c>
      <c r="E6463" t="s">
        <v>204</v>
      </c>
      <c r="F6463" t="s">
        <v>205</v>
      </c>
      <c r="G6463" t="s">
        <v>206</v>
      </c>
      <c r="H6463" t="s">
        <v>8575</v>
      </c>
      <c r="I6463" t="s">
        <v>8752</v>
      </c>
      <c r="J6463" s="4">
        <v>23057</v>
      </c>
    </row>
    <row r="6464" spans="1:10" x14ac:dyDescent="0.3">
      <c r="A6464" t="s">
        <v>8757</v>
      </c>
      <c r="B6464" s="4">
        <v>45681</v>
      </c>
      <c r="C6464" t="s">
        <v>1326</v>
      </c>
      <c r="D6464" t="s">
        <v>8758</v>
      </c>
      <c r="E6464" t="s">
        <v>204</v>
      </c>
      <c r="F6464" t="s">
        <v>205</v>
      </c>
      <c r="G6464" t="s">
        <v>206</v>
      </c>
      <c r="H6464" t="s">
        <v>8575</v>
      </c>
      <c r="I6464" t="s">
        <v>8752</v>
      </c>
      <c r="J6464" s="4">
        <v>23057</v>
      </c>
    </row>
    <row r="6465" spans="1:10" x14ac:dyDescent="0.3">
      <c r="A6465" t="s">
        <v>8759</v>
      </c>
      <c r="B6465" s="4">
        <v>45681</v>
      </c>
      <c r="C6465" t="s">
        <v>81</v>
      </c>
      <c r="D6465" t="s">
        <v>8760</v>
      </c>
      <c r="E6465" t="s">
        <v>204</v>
      </c>
      <c r="F6465" t="s">
        <v>205</v>
      </c>
      <c r="G6465" t="s">
        <v>206</v>
      </c>
      <c r="H6465" t="s">
        <v>8575</v>
      </c>
      <c r="I6465" t="s">
        <v>8752</v>
      </c>
      <c r="J6465" s="4">
        <v>23057</v>
      </c>
    </row>
    <row r="6466" spans="1:10" x14ac:dyDescent="0.3">
      <c r="A6466" t="s">
        <v>8761</v>
      </c>
      <c r="B6466" s="4">
        <v>45681</v>
      </c>
      <c r="C6466" t="s">
        <v>139</v>
      </c>
      <c r="D6466" t="s">
        <v>140</v>
      </c>
      <c r="E6466" t="s">
        <v>204</v>
      </c>
      <c r="F6466" t="s">
        <v>205</v>
      </c>
      <c r="G6466" t="s">
        <v>206</v>
      </c>
      <c r="H6466" t="s">
        <v>8575</v>
      </c>
      <c r="I6466" t="s">
        <v>8752</v>
      </c>
      <c r="J6466" s="4">
        <v>23057</v>
      </c>
    </row>
    <row r="6467" spans="1:10" x14ac:dyDescent="0.3">
      <c r="A6467" t="s">
        <v>8762</v>
      </c>
      <c r="B6467" s="4">
        <v>45681</v>
      </c>
      <c r="C6467" t="s">
        <v>273</v>
      </c>
      <c r="D6467" t="s">
        <v>8763</v>
      </c>
      <c r="E6467" t="s">
        <v>204</v>
      </c>
      <c r="F6467" t="s">
        <v>205</v>
      </c>
      <c r="G6467" t="s">
        <v>206</v>
      </c>
      <c r="H6467" t="s">
        <v>8575</v>
      </c>
      <c r="I6467" t="s">
        <v>8752</v>
      </c>
      <c r="J6467" s="4">
        <v>23057</v>
      </c>
    </row>
    <row r="6468" spans="1:10" x14ac:dyDescent="0.3">
      <c r="A6468" t="s">
        <v>11304</v>
      </c>
      <c r="B6468" s="4">
        <v>45681</v>
      </c>
      <c r="C6468" t="s">
        <v>1429</v>
      </c>
      <c r="D6468" t="s">
        <v>1430</v>
      </c>
      <c r="E6468" t="s">
        <v>2085</v>
      </c>
      <c r="F6468" t="s">
        <v>2086</v>
      </c>
      <c r="G6468" t="s">
        <v>1581</v>
      </c>
      <c r="H6468" t="s">
        <v>8575</v>
      </c>
      <c r="I6468" t="s">
        <v>11303</v>
      </c>
      <c r="J6468" s="4">
        <v>19975</v>
      </c>
    </row>
    <row r="6469" spans="1:10" x14ac:dyDescent="0.3">
      <c r="A6469" t="s">
        <v>8764</v>
      </c>
      <c r="B6469" s="4">
        <v>45681</v>
      </c>
      <c r="C6469" t="s">
        <v>574</v>
      </c>
      <c r="D6469" t="s">
        <v>1164</v>
      </c>
      <c r="E6469" t="s">
        <v>204</v>
      </c>
      <c r="F6469" t="s">
        <v>205</v>
      </c>
      <c r="G6469" t="s">
        <v>206</v>
      </c>
      <c r="H6469" t="s">
        <v>8575</v>
      </c>
      <c r="I6469" t="s">
        <v>8752</v>
      </c>
      <c r="J6469" s="4">
        <v>23057</v>
      </c>
    </row>
    <row r="6470" spans="1:10" x14ac:dyDescent="0.3">
      <c r="A6470" t="s">
        <v>8765</v>
      </c>
      <c r="B6470" s="4">
        <v>45681</v>
      </c>
      <c r="C6470" t="s">
        <v>6081</v>
      </c>
      <c r="D6470" t="s">
        <v>6082</v>
      </c>
      <c r="E6470" t="s">
        <v>204</v>
      </c>
      <c r="F6470" t="s">
        <v>205</v>
      </c>
      <c r="G6470" t="s">
        <v>206</v>
      </c>
      <c r="H6470" t="s">
        <v>8575</v>
      </c>
      <c r="I6470" t="s">
        <v>8752</v>
      </c>
      <c r="J6470" s="4">
        <v>23057</v>
      </c>
    </row>
    <row r="6471" spans="1:10" x14ac:dyDescent="0.3">
      <c r="A6471" t="s">
        <v>8766</v>
      </c>
      <c r="B6471" s="4">
        <v>45681</v>
      </c>
      <c r="C6471" t="s">
        <v>545</v>
      </c>
      <c r="D6471" t="s">
        <v>546</v>
      </c>
      <c r="E6471" t="s">
        <v>204</v>
      </c>
      <c r="F6471" t="s">
        <v>205</v>
      </c>
      <c r="G6471" t="s">
        <v>206</v>
      </c>
      <c r="H6471" t="s">
        <v>8575</v>
      </c>
      <c r="I6471" t="s">
        <v>8752</v>
      </c>
      <c r="J6471" s="4">
        <v>23057</v>
      </c>
    </row>
    <row r="6472" spans="1:10" x14ac:dyDescent="0.3">
      <c r="A6472" t="s">
        <v>11305</v>
      </c>
      <c r="B6472" s="4">
        <v>45681</v>
      </c>
      <c r="C6472" t="s">
        <v>2089</v>
      </c>
      <c r="D6472" t="s">
        <v>2090</v>
      </c>
      <c r="E6472" t="s">
        <v>2085</v>
      </c>
      <c r="F6472" t="s">
        <v>2086</v>
      </c>
      <c r="G6472" t="s">
        <v>1581</v>
      </c>
      <c r="H6472" t="s">
        <v>8575</v>
      </c>
      <c r="I6472" t="s">
        <v>11303</v>
      </c>
      <c r="J6472" s="4">
        <v>19975</v>
      </c>
    </row>
    <row r="6473" spans="1:10" x14ac:dyDescent="0.3">
      <c r="A6473" t="s">
        <v>11306</v>
      </c>
      <c r="B6473" s="4">
        <v>45681</v>
      </c>
      <c r="C6473" t="s">
        <v>75</v>
      </c>
      <c r="D6473" t="s">
        <v>6706</v>
      </c>
      <c r="E6473" t="s">
        <v>51</v>
      </c>
      <c r="F6473" t="s">
        <v>52</v>
      </c>
      <c r="G6473" t="s">
        <v>53</v>
      </c>
      <c r="H6473" t="s">
        <v>8575</v>
      </c>
      <c r="I6473" t="s">
        <v>9631</v>
      </c>
      <c r="J6473" s="4">
        <v>22836</v>
      </c>
    </row>
    <row r="6474" spans="1:10" x14ac:dyDescent="0.3">
      <c r="A6474" t="s">
        <v>11307</v>
      </c>
      <c r="B6474" s="4">
        <v>45681</v>
      </c>
      <c r="C6474" t="s">
        <v>314</v>
      </c>
      <c r="D6474" t="s">
        <v>315</v>
      </c>
      <c r="E6474" t="s">
        <v>204</v>
      </c>
      <c r="F6474" t="s">
        <v>205</v>
      </c>
      <c r="G6474" t="s">
        <v>206</v>
      </c>
      <c r="H6474" t="s">
        <v>8575</v>
      </c>
      <c r="I6474" t="s">
        <v>9074</v>
      </c>
      <c r="J6474" s="4">
        <v>22767</v>
      </c>
    </row>
    <row r="6475" spans="1:10" x14ac:dyDescent="0.3">
      <c r="A6475" t="s">
        <v>11308</v>
      </c>
      <c r="B6475" s="4">
        <v>45681</v>
      </c>
      <c r="C6475" t="s">
        <v>1380</v>
      </c>
      <c r="D6475" t="s">
        <v>5363</v>
      </c>
      <c r="E6475" t="s">
        <v>51</v>
      </c>
      <c r="F6475" t="s">
        <v>52</v>
      </c>
      <c r="G6475" t="s">
        <v>53</v>
      </c>
      <c r="H6475" t="s">
        <v>8575</v>
      </c>
      <c r="I6475" t="s">
        <v>9027</v>
      </c>
      <c r="J6475" s="4">
        <v>17022</v>
      </c>
    </row>
    <row r="6476" spans="1:10" x14ac:dyDescent="0.3">
      <c r="A6476" t="s">
        <v>11309</v>
      </c>
      <c r="B6476" s="4">
        <v>45681</v>
      </c>
      <c r="C6476" t="s">
        <v>2099</v>
      </c>
      <c r="D6476" t="s">
        <v>7629</v>
      </c>
      <c r="E6476" t="s">
        <v>51</v>
      </c>
      <c r="F6476" t="s">
        <v>52</v>
      </c>
      <c r="G6476" t="s">
        <v>53</v>
      </c>
      <c r="H6476" t="s">
        <v>8575</v>
      </c>
      <c r="I6476" t="s">
        <v>9027</v>
      </c>
      <c r="J6476" s="4">
        <v>17022</v>
      </c>
    </row>
    <row r="6477" spans="1:10" x14ac:dyDescent="0.3">
      <c r="A6477" t="s">
        <v>11310</v>
      </c>
      <c r="B6477" s="4">
        <v>45681</v>
      </c>
      <c r="C6477" t="s">
        <v>1022</v>
      </c>
      <c r="D6477" t="s">
        <v>1023</v>
      </c>
      <c r="E6477" t="s">
        <v>7030</v>
      </c>
      <c r="F6477" t="s">
        <v>7031</v>
      </c>
      <c r="G6477" t="s">
        <v>1581</v>
      </c>
      <c r="H6477" t="s">
        <v>8575</v>
      </c>
      <c r="I6477" t="s">
        <v>11011</v>
      </c>
      <c r="J6477" s="4">
        <v>21793</v>
      </c>
    </row>
    <row r="6478" spans="1:10" x14ac:dyDescent="0.3">
      <c r="A6478" t="s">
        <v>11311</v>
      </c>
      <c r="B6478" s="4">
        <v>45681</v>
      </c>
      <c r="C6478" t="s">
        <v>109</v>
      </c>
      <c r="D6478" t="s">
        <v>6710</v>
      </c>
      <c r="E6478" t="s">
        <v>204</v>
      </c>
      <c r="F6478" t="s">
        <v>205</v>
      </c>
      <c r="G6478" t="s">
        <v>206</v>
      </c>
      <c r="H6478" t="s">
        <v>8575</v>
      </c>
      <c r="I6478" t="s">
        <v>9782</v>
      </c>
      <c r="J6478" s="4">
        <v>19249</v>
      </c>
    </row>
    <row r="6479" spans="1:10" x14ac:dyDescent="0.3">
      <c r="A6479" t="s">
        <v>11312</v>
      </c>
      <c r="B6479" s="4">
        <v>45681</v>
      </c>
      <c r="C6479" t="s">
        <v>2497</v>
      </c>
      <c r="D6479" t="s">
        <v>2498</v>
      </c>
      <c r="E6479" t="s">
        <v>2085</v>
      </c>
      <c r="F6479" t="s">
        <v>2086</v>
      </c>
      <c r="G6479" t="s">
        <v>1581</v>
      </c>
      <c r="H6479" t="s">
        <v>8575</v>
      </c>
      <c r="I6479" t="s">
        <v>11313</v>
      </c>
      <c r="J6479" s="4">
        <v>17148</v>
      </c>
    </row>
    <row r="6480" spans="1:10" x14ac:dyDescent="0.3">
      <c r="A6480" t="s">
        <v>11314</v>
      </c>
      <c r="B6480" s="4">
        <v>45681</v>
      </c>
      <c r="C6480" t="s">
        <v>8375</v>
      </c>
      <c r="D6480" t="s">
        <v>5040</v>
      </c>
      <c r="E6480" t="s">
        <v>2085</v>
      </c>
      <c r="F6480" t="s">
        <v>2086</v>
      </c>
      <c r="G6480" t="s">
        <v>1581</v>
      </c>
      <c r="H6480" t="s">
        <v>8575</v>
      </c>
      <c r="I6480" t="s">
        <v>11313</v>
      </c>
      <c r="J6480" s="4">
        <v>17148</v>
      </c>
    </row>
    <row r="6481" spans="1:10" x14ac:dyDescent="0.3">
      <c r="A6481" t="s">
        <v>11315</v>
      </c>
      <c r="B6481" s="4">
        <v>45681</v>
      </c>
      <c r="C6481" t="s">
        <v>7087</v>
      </c>
      <c r="D6481" t="s">
        <v>7088</v>
      </c>
      <c r="E6481" t="s">
        <v>2372</v>
      </c>
      <c r="F6481" t="s">
        <v>2373</v>
      </c>
      <c r="G6481" t="s">
        <v>1581</v>
      </c>
      <c r="H6481" t="s">
        <v>8575</v>
      </c>
      <c r="I6481" t="s">
        <v>9296</v>
      </c>
      <c r="J6481" s="4">
        <v>21019</v>
      </c>
    </row>
    <row r="6482" spans="1:10" x14ac:dyDescent="0.3">
      <c r="A6482" t="s">
        <v>11316</v>
      </c>
      <c r="B6482" s="4">
        <v>45681</v>
      </c>
      <c r="C6482" t="s">
        <v>8740</v>
      </c>
      <c r="D6482" t="s">
        <v>8741</v>
      </c>
      <c r="E6482" t="s">
        <v>2372</v>
      </c>
      <c r="F6482" t="s">
        <v>2373</v>
      </c>
      <c r="G6482" t="s">
        <v>1581</v>
      </c>
      <c r="H6482" t="s">
        <v>8575</v>
      </c>
      <c r="I6482" t="s">
        <v>11317</v>
      </c>
      <c r="J6482" s="4">
        <v>29162</v>
      </c>
    </row>
    <row r="6483" spans="1:10" x14ac:dyDescent="0.3">
      <c r="A6483" t="s">
        <v>11318</v>
      </c>
      <c r="B6483" s="4">
        <v>45681</v>
      </c>
      <c r="C6483" t="s">
        <v>8740</v>
      </c>
      <c r="D6483" t="s">
        <v>8741</v>
      </c>
      <c r="E6483" t="s">
        <v>2372</v>
      </c>
      <c r="F6483" t="s">
        <v>2373</v>
      </c>
      <c r="G6483" t="s">
        <v>1581</v>
      </c>
      <c r="H6483" t="s">
        <v>8575</v>
      </c>
      <c r="I6483" t="s">
        <v>11319</v>
      </c>
      <c r="J6483" s="4">
        <v>35415</v>
      </c>
    </row>
    <row r="6484" spans="1:10" x14ac:dyDescent="0.3">
      <c r="A6484" t="s">
        <v>11320</v>
      </c>
      <c r="B6484" s="4">
        <v>45681</v>
      </c>
      <c r="C6484" t="s">
        <v>3542</v>
      </c>
      <c r="D6484" t="s">
        <v>3543</v>
      </c>
      <c r="E6484" t="s">
        <v>1579</v>
      </c>
      <c r="F6484" t="s">
        <v>1580</v>
      </c>
      <c r="G6484" t="s">
        <v>1581</v>
      </c>
      <c r="H6484" t="s">
        <v>8575</v>
      </c>
      <c r="I6484" t="s">
        <v>11321</v>
      </c>
      <c r="J6484" s="4">
        <v>17252</v>
      </c>
    </row>
    <row r="6485" spans="1:10" x14ac:dyDescent="0.3">
      <c r="A6485" t="s">
        <v>11322</v>
      </c>
      <c r="B6485" s="4">
        <v>45681</v>
      </c>
      <c r="C6485" t="s">
        <v>7087</v>
      </c>
      <c r="D6485" t="s">
        <v>7088</v>
      </c>
      <c r="E6485" t="s">
        <v>2372</v>
      </c>
      <c r="F6485" t="s">
        <v>2373</v>
      </c>
      <c r="G6485" t="s">
        <v>1581</v>
      </c>
      <c r="H6485" t="s">
        <v>8575</v>
      </c>
      <c r="I6485" t="s">
        <v>11323</v>
      </c>
      <c r="J6485" s="4">
        <v>28700</v>
      </c>
    </row>
    <row r="6486" spans="1:10" x14ac:dyDescent="0.3">
      <c r="A6486" t="s">
        <v>11324</v>
      </c>
      <c r="B6486" s="4">
        <v>45681</v>
      </c>
      <c r="C6486" t="s">
        <v>3542</v>
      </c>
      <c r="D6486" t="s">
        <v>3543</v>
      </c>
      <c r="E6486" t="s">
        <v>1579</v>
      </c>
      <c r="F6486" t="s">
        <v>1580</v>
      </c>
      <c r="G6486" t="s">
        <v>1581</v>
      </c>
      <c r="H6486" t="s">
        <v>8575</v>
      </c>
      <c r="I6486" t="s">
        <v>10784</v>
      </c>
      <c r="J6486" s="4">
        <v>30731</v>
      </c>
    </row>
    <row r="6487" spans="1:10" x14ac:dyDescent="0.3">
      <c r="A6487" t="s">
        <v>11325</v>
      </c>
      <c r="B6487" s="4">
        <v>45681</v>
      </c>
      <c r="C6487" t="s">
        <v>1700</v>
      </c>
      <c r="D6487" t="s">
        <v>9822</v>
      </c>
      <c r="E6487" t="s">
        <v>204</v>
      </c>
      <c r="F6487" t="s">
        <v>205</v>
      </c>
      <c r="G6487" t="s">
        <v>206</v>
      </c>
      <c r="H6487" t="s">
        <v>8575</v>
      </c>
      <c r="I6487" t="s">
        <v>11326</v>
      </c>
      <c r="J6487" s="4">
        <v>31138</v>
      </c>
    </row>
    <row r="6488" spans="1:10" x14ac:dyDescent="0.3">
      <c r="A6488" t="s">
        <v>11327</v>
      </c>
      <c r="B6488" s="4">
        <v>45681</v>
      </c>
      <c r="C6488" t="s">
        <v>662</v>
      </c>
      <c r="D6488" t="s">
        <v>663</v>
      </c>
      <c r="E6488" t="s">
        <v>51</v>
      </c>
      <c r="F6488" t="s">
        <v>52</v>
      </c>
      <c r="G6488" t="s">
        <v>53</v>
      </c>
      <c r="H6488" t="s">
        <v>8575</v>
      </c>
      <c r="I6488" t="s">
        <v>11328</v>
      </c>
      <c r="J6488" s="4">
        <v>20356</v>
      </c>
    </row>
    <row r="6489" spans="1:10" x14ac:dyDescent="0.3">
      <c r="A6489" t="s">
        <v>11329</v>
      </c>
      <c r="B6489" s="4">
        <v>45681</v>
      </c>
      <c r="C6489" t="s">
        <v>854</v>
      </c>
      <c r="D6489" t="s">
        <v>8998</v>
      </c>
      <c r="E6489" t="s">
        <v>204</v>
      </c>
      <c r="F6489" t="s">
        <v>205</v>
      </c>
      <c r="G6489" t="s">
        <v>206</v>
      </c>
      <c r="H6489" t="s">
        <v>8575</v>
      </c>
      <c r="I6489" t="s">
        <v>11330</v>
      </c>
      <c r="J6489" s="4">
        <v>21844</v>
      </c>
    </row>
    <row r="6490" spans="1:10" x14ac:dyDescent="0.3">
      <c r="A6490" t="s">
        <v>11331</v>
      </c>
      <c r="B6490" s="4">
        <v>45681</v>
      </c>
      <c r="C6490" t="s">
        <v>520</v>
      </c>
      <c r="D6490" t="s">
        <v>8664</v>
      </c>
      <c r="E6490" t="s">
        <v>51</v>
      </c>
      <c r="F6490" t="s">
        <v>52</v>
      </c>
      <c r="G6490" t="s">
        <v>53</v>
      </c>
      <c r="H6490" t="s">
        <v>8575</v>
      </c>
      <c r="I6490" t="s">
        <v>10553</v>
      </c>
      <c r="J6490" s="4">
        <v>25042</v>
      </c>
    </row>
    <row r="6491" spans="1:10" x14ac:dyDescent="0.3">
      <c r="A6491" t="s">
        <v>11332</v>
      </c>
      <c r="B6491" s="4">
        <v>45681</v>
      </c>
      <c r="C6491" t="s">
        <v>545</v>
      </c>
      <c r="D6491" t="s">
        <v>546</v>
      </c>
      <c r="E6491" t="s">
        <v>204</v>
      </c>
      <c r="F6491" t="s">
        <v>205</v>
      </c>
      <c r="G6491" t="s">
        <v>206</v>
      </c>
      <c r="H6491" t="s">
        <v>8575</v>
      </c>
      <c r="I6491" t="s">
        <v>9080</v>
      </c>
      <c r="J6491" s="4">
        <v>22395</v>
      </c>
    </row>
    <row r="6492" spans="1:10" x14ac:dyDescent="0.3">
      <c r="A6492" t="s">
        <v>11333</v>
      </c>
      <c r="B6492" s="4">
        <v>45681</v>
      </c>
      <c r="C6492" t="s">
        <v>139</v>
      </c>
      <c r="D6492" t="s">
        <v>140</v>
      </c>
      <c r="E6492" t="s">
        <v>51</v>
      </c>
      <c r="F6492" t="s">
        <v>52</v>
      </c>
      <c r="G6492" t="s">
        <v>53</v>
      </c>
      <c r="H6492" t="s">
        <v>8575</v>
      </c>
      <c r="I6492" t="s">
        <v>2077</v>
      </c>
      <c r="J6492" s="4">
        <v>26428</v>
      </c>
    </row>
    <row r="6493" spans="1:10" x14ac:dyDescent="0.3">
      <c r="A6493" t="s">
        <v>11334</v>
      </c>
      <c r="B6493" s="4">
        <v>45681</v>
      </c>
      <c r="C6493" t="s">
        <v>428</v>
      </c>
      <c r="D6493" t="s">
        <v>429</v>
      </c>
      <c r="E6493" t="s">
        <v>204</v>
      </c>
      <c r="F6493" t="s">
        <v>205</v>
      </c>
      <c r="G6493" t="s">
        <v>206</v>
      </c>
      <c r="H6493" t="s">
        <v>8575</v>
      </c>
      <c r="I6493" t="s">
        <v>11326</v>
      </c>
      <c r="J6493" s="4">
        <v>31138</v>
      </c>
    </row>
    <row r="6494" spans="1:10" x14ac:dyDescent="0.3">
      <c r="A6494" t="s">
        <v>11335</v>
      </c>
      <c r="B6494" s="4">
        <v>45681</v>
      </c>
      <c r="C6494" t="s">
        <v>9910</v>
      </c>
      <c r="D6494" t="s">
        <v>11336</v>
      </c>
      <c r="E6494" t="s">
        <v>39</v>
      </c>
      <c r="F6494" t="s">
        <v>40</v>
      </c>
      <c r="G6494" t="s">
        <v>41</v>
      </c>
      <c r="H6494" t="s">
        <v>8575</v>
      </c>
      <c r="I6494" t="s">
        <v>2077</v>
      </c>
      <c r="J6494" s="4">
        <v>26428</v>
      </c>
    </row>
    <row r="6495" spans="1:10" x14ac:dyDescent="0.3">
      <c r="A6495" t="s">
        <v>11337</v>
      </c>
      <c r="B6495" s="4">
        <v>45681</v>
      </c>
      <c r="C6495" t="s">
        <v>554</v>
      </c>
      <c r="D6495" t="s">
        <v>555</v>
      </c>
      <c r="E6495" t="s">
        <v>51</v>
      </c>
      <c r="F6495" t="s">
        <v>52</v>
      </c>
      <c r="G6495" t="s">
        <v>53</v>
      </c>
      <c r="H6495" t="s">
        <v>8575</v>
      </c>
      <c r="I6495" t="s">
        <v>10293</v>
      </c>
      <c r="J6495" s="4">
        <v>22866</v>
      </c>
    </row>
    <row r="6496" spans="1:10" x14ac:dyDescent="0.3">
      <c r="A6496" t="s">
        <v>11338</v>
      </c>
      <c r="B6496" s="4">
        <v>45681</v>
      </c>
      <c r="C6496" t="s">
        <v>662</v>
      </c>
      <c r="D6496" t="s">
        <v>663</v>
      </c>
      <c r="E6496" t="s">
        <v>51</v>
      </c>
      <c r="F6496" t="s">
        <v>52</v>
      </c>
      <c r="G6496" t="s">
        <v>53</v>
      </c>
      <c r="H6496" t="s">
        <v>8575</v>
      </c>
      <c r="I6496" t="s">
        <v>10293</v>
      </c>
      <c r="J6496" s="4">
        <v>22866</v>
      </c>
    </row>
    <row r="6497" spans="1:10" x14ac:dyDescent="0.3">
      <c r="A6497" t="s">
        <v>11339</v>
      </c>
      <c r="B6497" s="4">
        <v>45681</v>
      </c>
      <c r="C6497" t="s">
        <v>184</v>
      </c>
      <c r="D6497" t="s">
        <v>185</v>
      </c>
      <c r="E6497" t="s">
        <v>51</v>
      </c>
      <c r="F6497" t="s">
        <v>52</v>
      </c>
      <c r="G6497" t="s">
        <v>53</v>
      </c>
      <c r="H6497" t="s">
        <v>8575</v>
      </c>
      <c r="I6497" t="s">
        <v>10293</v>
      </c>
      <c r="J6497" s="4">
        <v>22866</v>
      </c>
    </row>
    <row r="6498" spans="1:10" x14ac:dyDescent="0.3">
      <c r="A6498" t="s">
        <v>11340</v>
      </c>
      <c r="B6498" s="4">
        <v>45681</v>
      </c>
      <c r="C6498" t="s">
        <v>120</v>
      </c>
      <c r="D6498" t="s">
        <v>8660</v>
      </c>
      <c r="E6498" t="s">
        <v>51</v>
      </c>
      <c r="F6498" t="s">
        <v>52</v>
      </c>
      <c r="G6498" t="s">
        <v>53</v>
      </c>
      <c r="H6498" t="s">
        <v>8575</v>
      </c>
      <c r="I6498" t="s">
        <v>10293</v>
      </c>
      <c r="J6498" s="4">
        <v>22866</v>
      </c>
    </row>
    <row r="6499" spans="1:10" x14ac:dyDescent="0.3">
      <c r="A6499" t="s">
        <v>11341</v>
      </c>
      <c r="B6499" s="4">
        <v>45681</v>
      </c>
      <c r="C6499" t="s">
        <v>75</v>
      </c>
      <c r="D6499" t="s">
        <v>6706</v>
      </c>
      <c r="E6499" t="s">
        <v>51</v>
      </c>
      <c r="F6499" t="s">
        <v>52</v>
      </c>
      <c r="G6499" t="s">
        <v>53</v>
      </c>
      <c r="H6499" t="s">
        <v>8575</v>
      </c>
      <c r="I6499" t="s">
        <v>10293</v>
      </c>
      <c r="J6499" s="4">
        <v>22866</v>
      </c>
    </row>
    <row r="6500" spans="1:10" x14ac:dyDescent="0.3">
      <c r="A6500" t="s">
        <v>11342</v>
      </c>
      <c r="B6500" s="4">
        <v>45681</v>
      </c>
      <c r="C6500" t="s">
        <v>228</v>
      </c>
      <c r="D6500" t="s">
        <v>10593</v>
      </c>
      <c r="E6500" t="s">
        <v>51</v>
      </c>
      <c r="F6500" t="s">
        <v>52</v>
      </c>
      <c r="G6500" t="s">
        <v>53</v>
      </c>
      <c r="H6500" t="s">
        <v>8575</v>
      </c>
      <c r="I6500" t="s">
        <v>10293</v>
      </c>
      <c r="J6500" s="4">
        <v>22866</v>
      </c>
    </row>
    <row r="6501" spans="1:10" x14ac:dyDescent="0.3">
      <c r="A6501" t="s">
        <v>11343</v>
      </c>
      <c r="B6501" s="4">
        <v>45681</v>
      </c>
      <c r="C6501" t="s">
        <v>221</v>
      </c>
      <c r="D6501" t="s">
        <v>222</v>
      </c>
      <c r="E6501" t="s">
        <v>1579</v>
      </c>
      <c r="F6501" t="s">
        <v>1580</v>
      </c>
      <c r="G6501" t="s">
        <v>1581</v>
      </c>
      <c r="H6501" t="s">
        <v>8575</v>
      </c>
      <c r="I6501" t="s">
        <v>10562</v>
      </c>
      <c r="J6501" s="4">
        <v>25586</v>
      </c>
    </row>
    <row r="6502" spans="1:10" x14ac:dyDescent="0.3">
      <c r="A6502" t="s">
        <v>11344</v>
      </c>
      <c r="B6502" s="4">
        <v>45681</v>
      </c>
      <c r="C6502" t="s">
        <v>2549</v>
      </c>
      <c r="D6502" t="s">
        <v>2550</v>
      </c>
      <c r="E6502" t="s">
        <v>2085</v>
      </c>
      <c r="F6502" t="s">
        <v>2086</v>
      </c>
      <c r="G6502" t="s">
        <v>1581</v>
      </c>
      <c r="H6502" t="s">
        <v>8575</v>
      </c>
      <c r="I6502" t="s">
        <v>9557</v>
      </c>
      <c r="J6502" s="4">
        <v>32085</v>
      </c>
    </row>
    <row r="6503" spans="1:10" x14ac:dyDescent="0.3">
      <c r="A6503" t="s">
        <v>11345</v>
      </c>
      <c r="B6503" s="4">
        <v>45681</v>
      </c>
      <c r="C6503" t="s">
        <v>656</v>
      </c>
      <c r="D6503" t="s">
        <v>8691</v>
      </c>
      <c r="E6503" t="s">
        <v>204</v>
      </c>
      <c r="F6503" t="s">
        <v>205</v>
      </c>
      <c r="G6503" t="s">
        <v>206</v>
      </c>
      <c r="H6503" t="s">
        <v>8575</v>
      </c>
      <c r="I6503" t="s">
        <v>11346</v>
      </c>
      <c r="J6503" s="4">
        <v>21967</v>
      </c>
    </row>
    <row r="6504" spans="1:10" x14ac:dyDescent="0.3">
      <c r="A6504" t="s">
        <v>11347</v>
      </c>
      <c r="B6504" s="4">
        <v>45681</v>
      </c>
      <c r="C6504" t="s">
        <v>640</v>
      </c>
      <c r="D6504" t="s">
        <v>7019</v>
      </c>
      <c r="E6504" t="s">
        <v>204</v>
      </c>
      <c r="F6504" t="s">
        <v>205</v>
      </c>
      <c r="G6504" t="s">
        <v>206</v>
      </c>
      <c r="H6504" t="s">
        <v>8575</v>
      </c>
      <c r="I6504" t="s">
        <v>11348</v>
      </c>
      <c r="J6504" s="4">
        <v>22504</v>
      </c>
    </row>
    <row r="6505" spans="1:10" x14ac:dyDescent="0.3">
      <c r="A6505" t="s">
        <v>11349</v>
      </c>
      <c r="B6505" s="4">
        <v>45681</v>
      </c>
      <c r="C6505" t="s">
        <v>215</v>
      </c>
      <c r="D6505" t="s">
        <v>216</v>
      </c>
      <c r="E6505" t="s">
        <v>204</v>
      </c>
      <c r="F6505" t="s">
        <v>205</v>
      </c>
      <c r="G6505" t="s">
        <v>206</v>
      </c>
      <c r="H6505" t="s">
        <v>8575</v>
      </c>
      <c r="I6505" t="s">
        <v>11348</v>
      </c>
      <c r="J6505" s="4">
        <v>22504</v>
      </c>
    </row>
    <row r="6506" spans="1:10" x14ac:dyDescent="0.3">
      <c r="A6506" t="s">
        <v>11350</v>
      </c>
      <c r="B6506" s="4">
        <v>45681</v>
      </c>
      <c r="C6506" t="s">
        <v>258</v>
      </c>
      <c r="D6506" t="s">
        <v>259</v>
      </c>
      <c r="E6506" t="s">
        <v>204</v>
      </c>
      <c r="F6506" t="s">
        <v>205</v>
      </c>
      <c r="G6506" t="s">
        <v>206</v>
      </c>
      <c r="H6506" t="s">
        <v>8575</v>
      </c>
      <c r="I6506" t="s">
        <v>11348</v>
      </c>
      <c r="J6506" s="4">
        <v>22504</v>
      </c>
    </row>
    <row r="6507" spans="1:10" x14ac:dyDescent="0.3">
      <c r="A6507" t="s">
        <v>11351</v>
      </c>
      <c r="B6507" s="4">
        <v>45681</v>
      </c>
      <c r="C6507" t="s">
        <v>796</v>
      </c>
      <c r="D6507" t="s">
        <v>797</v>
      </c>
      <c r="E6507" t="s">
        <v>204</v>
      </c>
      <c r="F6507" t="s">
        <v>205</v>
      </c>
      <c r="G6507" t="s">
        <v>206</v>
      </c>
      <c r="H6507" t="s">
        <v>8575</v>
      </c>
      <c r="I6507" t="s">
        <v>11352</v>
      </c>
      <c r="J6507" s="4">
        <v>30827</v>
      </c>
    </row>
    <row r="6508" spans="1:10" x14ac:dyDescent="0.3">
      <c r="A6508" t="s">
        <v>8582</v>
      </c>
      <c r="B6508" s="4">
        <v>45681</v>
      </c>
      <c r="C6508" t="s">
        <v>8561</v>
      </c>
      <c r="D6508" t="s">
        <v>8562</v>
      </c>
      <c r="E6508" t="s">
        <v>204</v>
      </c>
      <c r="F6508" t="s">
        <v>205</v>
      </c>
      <c r="G6508" t="s">
        <v>206</v>
      </c>
      <c r="H6508" t="s">
        <v>8575</v>
      </c>
      <c r="I6508" t="s">
        <v>8583</v>
      </c>
      <c r="J6508" s="4">
        <v>20317</v>
      </c>
    </row>
    <row r="6509" spans="1:10" x14ac:dyDescent="0.3">
      <c r="A6509" t="s">
        <v>11353</v>
      </c>
      <c r="B6509" s="4">
        <v>45681</v>
      </c>
      <c r="C6509" t="s">
        <v>998</v>
      </c>
      <c r="D6509" t="s">
        <v>8639</v>
      </c>
      <c r="E6509" t="s">
        <v>51</v>
      </c>
      <c r="F6509" t="s">
        <v>52</v>
      </c>
      <c r="G6509" t="s">
        <v>53</v>
      </c>
      <c r="H6509" t="s">
        <v>8575</v>
      </c>
      <c r="I6509" t="s">
        <v>2077</v>
      </c>
      <c r="J6509" s="4">
        <v>26428</v>
      </c>
    </row>
    <row r="6510" spans="1:10" x14ac:dyDescent="0.3">
      <c r="A6510" t="s">
        <v>11354</v>
      </c>
      <c r="B6510" s="4">
        <v>45681</v>
      </c>
      <c r="C6510" t="s">
        <v>422</v>
      </c>
      <c r="D6510" t="s">
        <v>9330</v>
      </c>
      <c r="E6510" t="s">
        <v>204</v>
      </c>
      <c r="F6510" t="s">
        <v>205</v>
      </c>
      <c r="G6510" t="s">
        <v>206</v>
      </c>
      <c r="H6510" t="s">
        <v>8575</v>
      </c>
      <c r="I6510" t="s">
        <v>11355</v>
      </c>
      <c r="J6510" s="4">
        <v>36665</v>
      </c>
    </row>
    <row r="6511" spans="1:10" x14ac:dyDescent="0.3">
      <c r="A6511" t="s">
        <v>11356</v>
      </c>
      <c r="B6511" s="4">
        <v>45681</v>
      </c>
      <c r="C6511" t="s">
        <v>367</v>
      </c>
      <c r="D6511" t="s">
        <v>9623</v>
      </c>
      <c r="E6511" t="s">
        <v>39</v>
      </c>
      <c r="F6511" t="s">
        <v>40</v>
      </c>
      <c r="G6511" t="s">
        <v>41</v>
      </c>
      <c r="H6511" t="s">
        <v>8575</v>
      </c>
      <c r="I6511" t="s">
        <v>1074</v>
      </c>
      <c r="J6511" s="4">
        <v>17993</v>
      </c>
    </row>
    <row r="6512" spans="1:10" x14ac:dyDescent="0.3">
      <c r="A6512" t="s">
        <v>11357</v>
      </c>
      <c r="B6512" s="4">
        <v>45681</v>
      </c>
      <c r="C6512" t="s">
        <v>9441</v>
      </c>
      <c r="D6512" t="s">
        <v>9442</v>
      </c>
      <c r="E6512" t="s">
        <v>7467</v>
      </c>
      <c r="F6512" t="s">
        <v>7468</v>
      </c>
      <c r="G6512" t="s">
        <v>1581</v>
      </c>
      <c r="H6512" t="s">
        <v>8575</v>
      </c>
      <c r="I6512" t="s">
        <v>11358</v>
      </c>
      <c r="J6512" s="4">
        <v>27831</v>
      </c>
    </row>
    <row r="6513" spans="1:10" x14ac:dyDescent="0.3">
      <c r="A6513" t="s">
        <v>11359</v>
      </c>
      <c r="B6513" s="4">
        <v>45681</v>
      </c>
      <c r="C6513" t="s">
        <v>8740</v>
      </c>
      <c r="D6513" t="s">
        <v>8741</v>
      </c>
      <c r="E6513" t="s">
        <v>2372</v>
      </c>
      <c r="F6513" t="s">
        <v>2373</v>
      </c>
      <c r="G6513" t="s">
        <v>1581</v>
      </c>
      <c r="H6513" t="s">
        <v>8575</v>
      </c>
      <c r="I6513" t="s">
        <v>11360</v>
      </c>
      <c r="J6513" s="4">
        <v>36751</v>
      </c>
    </row>
    <row r="6514" spans="1:10" x14ac:dyDescent="0.3">
      <c r="A6514" t="s">
        <v>11361</v>
      </c>
      <c r="B6514" s="4">
        <v>45681</v>
      </c>
      <c r="C6514" t="s">
        <v>8740</v>
      </c>
      <c r="D6514" t="s">
        <v>8741</v>
      </c>
      <c r="E6514" t="s">
        <v>7089</v>
      </c>
      <c r="F6514" t="s">
        <v>7090</v>
      </c>
      <c r="G6514" t="s">
        <v>1581</v>
      </c>
      <c r="H6514" t="s">
        <v>8575</v>
      </c>
      <c r="I6514" t="s">
        <v>11362</v>
      </c>
      <c r="J6514" s="4">
        <v>25919</v>
      </c>
    </row>
    <row r="6515" spans="1:10" x14ac:dyDescent="0.3">
      <c r="A6515" t="s">
        <v>11363</v>
      </c>
      <c r="B6515" s="4">
        <v>45681</v>
      </c>
      <c r="C6515" t="s">
        <v>3542</v>
      </c>
      <c r="D6515" t="s">
        <v>3543</v>
      </c>
      <c r="E6515" t="s">
        <v>1579</v>
      </c>
      <c r="F6515" t="s">
        <v>1580</v>
      </c>
      <c r="G6515" t="s">
        <v>1581</v>
      </c>
      <c r="H6515" t="s">
        <v>8575</v>
      </c>
      <c r="I6515" t="s">
        <v>11364</v>
      </c>
      <c r="J6515" s="4">
        <v>21543</v>
      </c>
    </row>
    <row r="6516" spans="1:10" x14ac:dyDescent="0.3">
      <c r="A6516" t="s">
        <v>11365</v>
      </c>
      <c r="B6516" s="4">
        <v>45681</v>
      </c>
      <c r="C6516" t="s">
        <v>8740</v>
      </c>
      <c r="D6516" t="s">
        <v>8741</v>
      </c>
      <c r="E6516" t="s">
        <v>2372</v>
      </c>
      <c r="F6516" t="s">
        <v>2373</v>
      </c>
      <c r="G6516" t="s">
        <v>1581</v>
      </c>
      <c r="H6516" t="s">
        <v>8575</v>
      </c>
      <c r="I6516" t="s">
        <v>11366</v>
      </c>
      <c r="J6516" s="4">
        <v>30193</v>
      </c>
    </row>
    <row r="6517" spans="1:10" x14ac:dyDescent="0.3">
      <c r="A6517" t="s">
        <v>11367</v>
      </c>
      <c r="B6517" s="4">
        <v>45681</v>
      </c>
      <c r="C6517" t="s">
        <v>2793</v>
      </c>
      <c r="D6517" t="s">
        <v>2794</v>
      </c>
      <c r="E6517" t="s">
        <v>204</v>
      </c>
      <c r="F6517" t="s">
        <v>205</v>
      </c>
      <c r="G6517" t="s">
        <v>206</v>
      </c>
      <c r="H6517" t="s">
        <v>8575</v>
      </c>
      <c r="I6517" t="s">
        <v>11210</v>
      </c>
      <c r="J6517" s="4">
        <v>25607</v>
      </c>
    </row>
    <row r="6518" spans="1:10" x14ac:dyDescent="0.3">
      <c r="A6518" t="s">
        <v>11368</v>
      </c>
      <c r="B6518" s="4">
        <v>45681</v>
      </c>
      <c r="C6518" t="s">
        <v>1429</v>
      </c>
      <c r="D6518" t="s">
        <v>1430</v>
      </c>
      <c r="E6518" t="s">
        <v>7467</v>
      </c>
      <c r="F6518" t="s">
        <v>7468</v>
      </c>
      <c r="G6518" t="s">
        <v>1581</v>
      </c>
      <c r="H6518" t="s">
        <v>8575</v>
      </c>
      <c r="I6518" t="s">
        <v>11369</v>
      </c>
      <c r="J6518" s="4">
        <v>38280</v>
      </c>
    </row>
    <row r="6519" spans="1:10" x14ac:dyDescent="0.3">
      <c r="A6519" t="s">
        <v>11370</v>
      </c>
      <c r="B6519" s="4">
        <v>45681</v>
      </c>
      <c r="C6519" t="s">
        <v>2531</v>
      </c>
      <c r="D6519" t="s">
        <v>2532</v>
      </c>
      <c r="E6519" t="s">
        <v>2085</v>
      </c>
      <c r="F6519" t="s">
        <v>2086</v>
      </c>
      <c r="G6519" t="s">
        <v>1581</v>
      </c>
      <c r="H6519" t="s">
        <v>8575</v>
      </c>
      <c r="I6519" t="s">
        <v>11371</v>
      </c>
      <c r="J6519" s="4">
        <v>25794</v>
      </c>
    </row>
    <row r="6520" spans="1:10" x14ac:dyDescent="0.3">
      <c r="A6520" t="s">
        <v>11372</v>
      </c>
      <c r="B6520" s="4">
        <v>45681</v>
      </c>
      <c r="C6520" t="s">
        <v>71</v>
      </c>
      <c r="D6520" t="s">
        <v>7263</v>
      </c>
      <c r="E6520" t="s">
        <v>204</v>
      </c>
      <c r="F6520" t="s">
        <v>205</v>
      </c>
      <c r="G6520" t="s">
        <v>206</v>
      </c>
      <c r="H6520" t="s">
        <v>8575</v>
      </c>
      <c r="I6520" t="s">
        <v>9171</v>
      </c>
      <c r="J6520" s="4">
        <v>21553</v>
      </c>
    </row>
    <row r="6521" spans="1:10" x14ac:dyDescent="0.3">
      <c r="A6521" t="s">
        <v>11373</v>
      </c>
      <c r="B6521" s="4">
        <v>45681</v>
      </c>
      <c r="C6521" t="s">
        <v>11374</v>
      </c>
      <c r="D6521" t="s">
        <v>11375</v>
      </c>
      <c r="E6521" t="s">
        <v>204</v>
      </c>
      <c r="F6521" t="s">
        <v>205</v>
      </c>
      <c r="G6521" t="s">
        <v>206</v>
      </c>
      <c r="H6521" t="s">
        <v>8575</v>
      </c>
      <c r="I6521" t="s">
        <v>11033</v>
      </c>
      <c r="J6521" s="4">
        <v>26463</v>
      </c>
    </row>
    <row r="6522" spans="1:10" x14ac:dyDescent="0.3">
      <c r="A6522" t="s">
        <v>11376</v>
      </c>
      <c r="B6522" s="4">
        <v>45681</v>
      </c>
      <c r="C6522" t="s">
        <v>7087</v>
      </c>
      <c r="D6522" t="s">
        <v>7088</v>
      </c>
      <c r="E6522" t="s">
        <v>1579</v>
      </c>
      <c r="F6522" t="s">
        <v>1580</v>
      </c>
      <c r="G6522" t="s">
        <v>1581</v>
      </c>
      <c r="H6522" t="s">
        <v>8575</v>
      </c>
      <c r="I6522" t="s">
        <v>9799</v>
      </c>
      <c r="J6522" s="4">
        <v>33950</v>
      </c>
    </row>
    <row r="6523" spans="1:10" x14ac:dyDescent="0.3">
      <c r="A6523" t="s">
        <v>11377</v>
      </c>
      <c r="B6523" s="4">
        <v>45681</v>
      </c>
      <c r="C6523" t="s">
        <v>215</v>
      </c>
      <c r="D6523" t="s">
        <v>216</v>
      </c>
      <c r="E6523" t="s">
        <v>204</v>
      </c>
      <c r="F6523" t="s">
        <v>205</v>
      </c>
      <c r="G6523" t="s">
        <v>206</v>
      </c>
      <c r="H6523" t="s">
        <v>8575</v>
      </c>
      <c r="I6523" t="s">
        <v>11330</v>
      </c>
      <c r="J6523" s="4">
        <v>21844</v>
      </c>
    </row>
    <row r="6524" spans="1:10" x14ac:dyDescent="0.3">
      <c r="A6524" t="s">
        <v>11378</v>
      </c>
      <c r="B6524" s="4">
        <v>45684</v>
      </c>
      <c r="C6524" t="s">
        <v>11379</v>
      </c>
      <c r="D6524" t="s">
        <v>3558</v>
      </c>
      <c r="E6524" t="s">
        <v>11380</v>
      </c>
      <c r="F6524" t="s">
        <v>11381</v>
      </c>
      <c r="G6524" t="s">
        <v>9226</v>
      </c>
      <c r="H6524" t="s">
        <v>8575</v>
      </c>
      <c r="I6524" t="s">
        <v>9227</v>
      </c>
      <c r="J6524" s="4">
        <v>28325</v>
      </c>
    </row>
    <row r="6525" spans="1:10" x14ac:dyDescent="0.3">
      <c r="A6525" t="s">
        <v>11382</v>
      </c>
      <c r="B6525" s="4">
        <v>45684</v>
      </c>
      <c r="C6525" t="s">
        <v>11383</v>
      </c>
      <c r="D6525" t="s">
        <v>11384</v>
      </c>
      <c r="E6525" t="s">
        <v>11385</v>
      </c>
      <c r="F6525" t="s">
        <v>11386</v>
      </c>
      <c r="G6525" t="s">
        <v>11387</v>
      </c>
      <c r="H6525" t="s">
        <v>8575</v>
      </c>
      <c r="I6525" t="s">
        <v>9227</v>
      </c>
      <c r="J6525" s="4">
        <v>28325</v>
      </c>
    </row>
    <row r="6526" spans="1:10" x14ac:dyDescent="0.3">
      <c r="A6526" t="s">
        <v>11388</v>
      </c>
      <c r="B6526" s="4">
        <v>45684</v>
      </c>
      <c r="C6526" t="s">
        <v>1735</v>
      </c>
      <c r="D6526" t="s">
        <v>1736</v>
      </c>
      <c r="E6526" t="s">
        <v>11380</v>
      </c>
      <c r="F6526" t="s">
        <v>11381</v>
      </c>
      <c r="G6526" t="s">
        <v>9226</v>
      </c>
      <c r="H6526" t="s">
        <v>8575</v>
      </c>
      <c r="I6526" t="s">
        <v>9227</v>
      </c>
      <c r="J6526" s="4">
        <v>28325</v>
      </c>
    </row>
    <row r="6527" spans="1:10" x14ac:dyDescent="0.3">
      <c r="A6527" t="s">
        <v>11389</v>
      </c>
      <c r="B6527" s="4">
        <v>45684</v>
      </c>
      <c r="C6527" t="s">
        <v>3127</v>
      </c>
      <c r="D6527" t="s">
        <v>3128</v>
      </c>
      <c r="E6527" t="s">
        <v>51</v>
      </c>
      <c r="F6527" t="s">
        <v>52</v>
      </c>
      <c r="G6527" t="s">
        <v>53</v>
      </c>
      <c r="H6527" t="s">
        <v>8575</v>
      </c>
      <c r="I6527" t="s">
        <v>11390</v>
      </c>
      <c r="J6527" s="4">
        <v>23739</v>
      </c>
    </row>
    <row r="6528" spans="1:10" x14ac:dyDescent="0.3">
      <c r="A6528" t="s">
        <v>11391</v>
      </c>
      <c r="B6528" s="4">
        <v>45684</v>
      </c>
      <c r="C6528" t="s">
        <v>2455</v>
      </c>
      <c r="D6528" t="s">
        <v>11392</v>
      </c>
      <c r="E6528" t="s">
        <v>51</v>
      </c>
      <c r="F6528" t="s">
        <v>52</v>
      </c>
      <c r="G6528" t="s">
        <v>53</v>
      </c>
      <c r="H6528" t="s">
        <v>8575</v>
      </c>
      <c r="I6528" t="s">
        <v>11390</v>
      </c>
      <c r="J6528" s="4">
        <v>23739</v>
      </c>
    </row>
    <row r="6529" spans="1:10" x14ac:dyDescent="0.3">
      <c r="A6529" t="s">
        <v>11393</v>
      </c>
      <c r="B6529" s="4">
        <v>45684</v>
      </c>
      <c r="C6529" t="s">
        <v>11004</v>
      </c>
      <c r="D6529" t="s">
        <v>11005</v>
      </c>
      <c r="E6529" t="s">
        <v>51</v>
      </c>
      <c r="F6529" t="s">
        <v>52</v>
      </c>
      <c r="G6529" t="s">
        <v>53</v>
      </c>
      <c r="H6529" t="s">
        <v>8575</v>
      </c>
      <c r="I6529" t="s">
        <v>11390</v>
      </c>
      <c r="J6529" s="4">
        <v>23739</v>
      </c>
    </row>
    <row r="6530" spans="1:10" x14ac:dyDescent="0.3">
      <c r="A6530" t="s">
        <v>11394</v>
      </c>
      <c r="B6530" s="4">
        <v>45684</v>
      </c>
      <c r="C6530" t="s">
        <v>347</v>
      </c>
      <c r="D6530" t="s">
        <v>348</v>
      </c>
      <c r="E6530" t="s">
        <v>51</v>
      </c>
      <c r="F6530" t="s">
        <v>52</v>
      </c>
      <c r="G6530" t="s">
        <v>53</v>
      </c>
      <c r="H6530" t="s">
        <v>8575</v>
      </c>
      <c r="I6530" t="s">
        <v>11390</v>
      </c>
      <c r="J6530" s="4">
        <v>23739</v>
      </c>
    </row>
    <row r="6531" spans="1:10" x14ac:dyDescent="0.3">
      <c r="A6531" t="s">
        <v>11395</v>
      </c>
      <c r="B6531" s="4">
        <v>45684</v>
      </c>
      <c r="C6531" t="s">
        <v>477</v>
      </c>
      <c r="D6531" t="s">
        <v>478</v>
      </c>
      <c r="E6531" t="s">
        <v>51</v>
      </c>
      <c r="F6531" t="s">
        <v>52</v>
      </c>
      <c r="G6531" t="s">
        <v>53</v>
      </c>
      <c r="H6531" t="s">
        <v>8575</v>
      </c>
      <c r="I6531" t="s">
        <v>11390</v>
      </c>
      <c r="J6531" s="4">
        <v>23739</v>
      </c>
    </row>
    <row r="6532" spans="1:10" x14ac:dyDescent="0.3">
      <c r="A6532" t="s">
        <v>11396</v>
      </c>
      <c r="B6532" s="4">
        <v>45684</v>
      </c>
      <c r="C6532" t="s">
        <v>9091</v>
      </c>
      <c r="D6532" t="s">
        <v>9092</v>
      </c>
      <c r="E6532" t="s">
        <v>51</v>
      </c>
      <c r="F6532" t="s">
        <v>52</v>
      </c>
      <c r="G6532" t="s">
        <v>53</v>
      </c>
      <c r="H6532" t="s">
        <v>8575</v>
      </c>
      <c r="I6532" t="s">
        <v>11390</v>
      </c>
      <c r="J6532" s="4">
        <v>23739</v>
      </c>
    </row>
    <row r="6533" spans="1:10" x14ac:dyDescent="0.3">
      <c r="A6533" t="s">
        <v>11397</v>
      </c>
      <c r="B6533" s="4">
        <v>45684</v>
      </c>
      <c r="C6533" t="s">
        <v>11398</v>
      </c>
      <c r="D6533" t="s">
        <v>11399</v>
      </c>
      <c r="E6533" t="s">
        <v>11400</v>
      </c>
      <c r="F6533" t="s">
        <v>11401</v>
      </c>
      <c r="G6533" t="s">
        <v>8140</v>
      </c>
      <c r="H6533" t="s">
        <v>8575</v>
      </c>
      <c r="I6533" t="s">
        <v>9189</v>
      </c>
      <c r="J6533" s="4">
        <v>25801</v>
      </c>
    </row>
    <row r="6534" spans="1:10" x14ac:dyDescent="0.3">
      <c r="A6534" t="s">
        <v>11402</v>
      </c>
      <c r="B6534" s="4">
        <v>45684</v>
      </c>
      <c r="C6534" t="s">
        <v>101</v>
      </c>
      <c r="D6534" t="s">
        <v>102</v>
      </c>
      <c r="E6534" t="s">
        <v>2085</v>
      </c>
      <c r="F6534" t="s">
        <v>2086</v>
      </c>
      <c r="G6534" t="s">
        <v>1581</v>
      </c>
      <c r="H6534" t="s">
        <v>8575</v>
      </c>
      <c r="I6534" t="s">
        <v>4954</v>
      </c>
      <c r="J6534" s="4">
        <v>29473</v>
      </c>
    </row>
    <row r="6535" spans="1:10" x14ac:dyDescent="0.3">
      <c r="A6535" t="s">
        <v>11403</v>
      </c>
      <c r="B6535" s="4">
        <v>45684</v>
      </c>
      <c r="C6535" t="s">
        <v>1567</v>
      </c>
      <c r="D6535" t="s">
        <v>1568</v>
      </c>
      <c r="E6535" t="s">
        <v>2085</v>
      </c>
      <c r="F6535" t="s">
        <v>2086</v>
      </c>
      <c r="G6535" t="s">
        <v>1581</v>
      </c>
      <c r="H6535" t="s">
        <v>8575</v>
      </c>
      <c r="I6535" t="s">
        <v>4954</v>
      </c>
      <c r="J6535" s="4">
        <v>29473</v>
      </c>
    </row>
    <row r="6536" spans="1:10" x14ac:dyDescent="0.3">
      <c r="A6536" t="s">
        <v>11404</v>
      </c>
      <c r="B6536" s="4">
        <v>45684</v>
      </c>
      <c r="C6536" t="s">
        <v>11405</v>
      </c>
      <c r="D6536" t="s">
        <v>11406</v>
      </c>
      <c r="E6536" t="s">
        <v>1747</v>
      </c>
      <c r="F6536" t="s">
        <v>1748</v>
      </c>
      <c r="G6536" t="s">
        <v>113</v>
      </c>
      <c r="H6536" t="s">
        <v>8575</v>
      </c>
      <c r="I6536" t="s">
        <v>11407</v>
      </c>
      <c r="J6536" s="4">
        <v>30859</v>
      </c>
    </row>
    <row r="6537" spans="1:10" x14ac:dyDescent="0.3">
      <c r="A6537" t="s">
        <v>11408</v>
      </c>
      <c r="B6537" s="4">
        <v>45684</v>
      </c>
      <c r="C6537" t="s">
        <v>574</v>
      </c>
      <c r="D6537" t="s">
        <v>1164</v>
      </c>
      <c r="E6537" t="s">
        <v>204</v>
      </c>
      <c r="F6537" t="s">
        <v>205</v>
      </c>
      <c r="G6537" t="s">
        <v>206</v>
      </c>
      <c r="H6537" t="s">
        <v>8575</v>
      </c>
      <c r="I6537" t="s">
        <v>8685</v>
      </c>
      <c r="J6537" s="4">
        <v>23753</v>
      </c>
    </row>
    <row r="6538" spans="1:10" x14ac:dyDescent="0.3">
      <c r="A6538" t="s">
        <v>11409</v>
      </c>
      <c r="B6538" s="4">
        <v>45684</v>
      </c>
      <c r="C6538" t="s">
        <v>71</v>
      </c>
      <c r="D6538" t="s">
        <v>7263</v>
      </c>
      <c r="E6538" t="s">
        <v>204</v>
      </c>
      <c r="F6538" t="s">
        <v>205</v>
      </c>
      <c r="G6538" t="s">
        <v>206</v>
      </c>
      <c r="H6538" t="s">
        <v>8575</v>
      </c>
      <c r="I6538" t="s">
        <v>8685</v>
      </c>
      <c r="J6538" s="4">
        <v>23753</v>
      </c>
    </row>
    <row r="6539" spans="1:10" x14ac:dyDescent="0.3">
      <c r="A6539" t="s">
        <v>9675</v>
      </c>
      <c r="B6539" s="4">
        <v>45684</v>
      </c>
      <c r="C6539" t="s">
        <v>286</v>
      </c>
      <c r="D6539" t="s">
        <v>287</v>
      </c>
      <c r="E6539" t="s">
        <v>77</v>
      </c>
      <c r="F6539" t="s">
        <v>78</v>
      </c>
      <c r="G6539" t="s">
        <v>79</v>
      </c>
      <c r="H6539" t="s">
        <v>8575</v>
      </c>
      <c r="I6539" t="s">
        <v>9676</v>
      </c>
      <c r="J6539" s="4">
        <v>25289</v>
      </c>
    </row>
    <row r="6540" spans="1:10" x14ac:dyDescent="0.3">
      <c r="A6540" t="s">
        <v>11410</v>
      </c>
      <c r="B6540" s="4">
        <v>45684</v>
      </c>
      <c r="C6540" t="s">
        <v>8671</v>
      </c>
      <c r="D6540" t="s">
        <v>8672</v>
      </c>
      <c r="E6540" t="s">
        <v>51</v>
      </c>
      <c r="F6540" t="s">
        <v>52</v>
      </c>
      <c r="G6540" t="s">
        <v>53</v>
      </c>
      <c r="H6540" t="s">
        <v>8575</v>
      </c>
      <c r="I6540" t="s">
        <v>8673</v>
      </c>
      <c r="J6540" s="4">
        <v>22158</v>
      </c>
    </row>
    <row r="6541" spans="1:10" x14ac:dyDescent="0.3">
      <c r="A6541" t="s">
        <v>11411</v>
      </c>
      <c r="B6541" s="4">
        <v>45684</v>
      </c>
      <c r="C6541" t="s">
        <v>258</v>
      </c>
      <c r="D6541" t="s">
        <v>259</v>
      </c>
      <c r="E6541" t="s">
        <v>204</v>
      </c>
      <c r="F6541" t="s">
        <v>205</v>
      </c>
      <c r="G6541" t="s">
        <v>206</v>
      </c>
      <c r="H6541" t="s">
        <v>8575</v>
      </c>
      <c r="I6541" t="s">
        <v>8868</v>
      </c>
      <c r="J6541" s="4">
        <v>21972</v>
      </c>
    </row>
    <row r="6542" spans="1:10" x14ac:dyDescent="0.3">
      <c r="A6542" t="s">
        <v>11412</v>
      </c>
      <c r="B6542" s="4">
        <v>45684</v>
      </c>
      <c r="C6542" t="s">
        <v>1318</v>
      </c>
      <c r="D6542" t="s">
        <v>1319</v>
      </c>
      <c r="E6542" t="s">
        <v>2085</v>
      </c>
      <c r="F6542" t="s">
        <v>2086</v>
      </c>
      <c r="G6542" t="s">
        <v>1581</v>
      </c>
      <c r="H6542" t="s">
        <v>8575</v>
      </c>
      <c r="I6542" t="s">
        <v>11413</v>
      </c>
      <c r="J6542" s="4">
        <v>24427</v>
      </c>
    </row>
    <row r="6543" spans="1:10" x14ac:dyDescent="0.3">
      <c r="A6543" t="s">
        <v>11414</v>
      </c>
      <c r="B6543" s="4">
        <v>45684</v>
      </c>
      <c r="C6543" t="s">
        <v>1655</v>
      </c>
      <c r="D6543" t="s">
        <v>3279</v>
      </c>
      <c r="E6543" t="s">
        <v>51</v>
      </c>
      <c r="F6543" t="s">
        <v>52</v>
      </c>
      <c r="G6543" t="s">
        <v>53</v>
      </c>
      <c r="H6543" t="s">
        <v>8575</v>
      </c>
      <c r="I6543" t="s">
        <v>9137</v>
      </c>
      <c r="J6543" s="4">
        <v>14516</v>
      </c>
    </row>
    <row r="6544" spans="1:10" x14ac:dyDescent="0.3">
      <c r="A6544" t="s">
        <v>11415</v>
      </c>
      <c r="B6544" s="4">
        <v>45684</v>
      </c>
      <c r="C6544" t="s">
        <v>599</v>
      </c>
      <c r="D6544" t="s">
        <v>8840</v>
      </c>
      <c r="E6544" t="s">
        <v>204</v>
      </c>
      <c r="F6544" t="s">
        <v>205</v>
      </c>
      <c r="G6544" t="s">
        <v>206</v>
      </c>
      <c r="H6544" t="s">
        <v>8575</v>
      </c>
      <c r="I6544" t="s">
        <v>9074</v>
      </c>
      <c r="J6544" s="4">
        <v>22767</v>
      </c>
    </row>
    <row r="6545" spans="1:10" x14ac:dyDescent="0.3">
      <c r="A6545" t="s">
        <v>11416</v>
      </c>
      <c r="B6545" s="4">
        <v>45684</v>
      </c>
      <c r="C6545" t="s">
        <v>1472</v>
      </c>
      <c r="D6545" t="s">
        <v>1473</v>
      </c>
      <c r="E6545" t="s">
        <v>204</v>
      </c>
      <c r="F6545" t="s">
        <v>205</v>
      </c>
      <c r="G6545" t="s">
        <v>206</v>
      </c>
      <c r="H6545" t="s">
        <v>8575</v>
      </c>
      <c r="I6545" t="s">
        <v>9074</v>
      </c>
      <c r="J6545" s="4">
        <v>22767</v>
      </c>
    </row>
    <row r="6546" spans="1:10" x14ac:dyDescent="0.3">
      <c r="A6546" t="s">
        <v>11417</v>
      </c>
      <c r="B6546" s="4">
        <v>45684</v>
      </c>
      <c r="C6546" t="s">
        <v>7087</v>
      </c>
      <c r="D6546" t="s">
        <v>7088</v>
      </c>
      <c r="E6546" t="s">
        <v>1579</v>
      </c>
      <c r="F6546" t="s">
        <v>1580</v>
      </c>
      <c r="G6546" t="s">
        <v>1581</v>
      </c>
      <c r="H6546" t="s">
        <v>8575</v>
      </c>
      <c r="I6546" t="s">
        <v>11418</v>
      </c>
      <c r="J6546" s="4">
        <v>24664</v>
      </c>
    </row>
    <row r="6547" spans="1:10" x14ac:dyDescent="0.3">
      <c r="A6547" t="s">
        <v>11419</v>
      </c>
      <c r="B6547" s="4">
        <v>45684</v>
      </c>
      <c r="C6547" t="s">
        <v>8740</v>
      </c>
      <c r="D6547" t="s">
        <v>8741</v>
      </c>
      <c r="E6547" t="s">
        <v>1579</v>
      </c>
      <c r="F6547" t="s">
        <v>1580</v>
      </c>
      <c r="G6547" t="s">
        <v>1581</v>
      </c>
      <c r="H6547" t="s">
        <v>8575</v>
      </c>
      <c r="I6547" t="s">
        <v>11420</v>
      </c>
      <c r="J6547" s="4">
        <v>22800</v>
      </c>
    </row>
    <row r="6548" spans="1:10" x14ac:dyDescent="0.3">
      <c r="A6548" t="s">
        <v>11421</v>
      </c>
      <c r="B6548" s="4">
        <v>45684</v>
      </c>
      <c r="C6548" t="s">
        <v>311</v>
      </c>
      <c r="D6548" t="s">
        <v>8612</v>
      </c>
      <c r="E6548" t="s">
        <v>410</v>
      </c>
      <c r="F6548" t="s">
        <v>411</v>
      </c>
      <c r="G6548" t="s">
        <v>412</v>
      </c>
      <c r="H6548" t="s">
        <v>8575</v>
      </c>
      <c r="I6548" t="s">
        <v>11413</v>
      </c>
      <c r="J6548" s="4">
        <v>24427</v>
      </c>
    </row>
    <row r="6549" spans="1:10" x14ac:dyDescent="0.3">
      <c r="A6549" t="s">
        <v>11422</v>
      </c>
      <c r="B6549" s="4">
        <v>45684</v>
      </c>
      <c r="C6549" t="s">
        <v>5433</v>
      </c>
      <c r="D6549" t="s">
        <v>10100</v>
      </c>
      <c r="E6549" t="s">
        <v>204</v>
      </c>
      <c r="F6549" t="s">
        <v>205</v>
      </c>
      <c r="G6549" t="s">
        <v>206</v>
      </c>
      <c r="H6549" t="s">
        <v>8575</v>
      </c>
      <c r="I6549" t="s">
        <v>11423</v>
      </c>
      <c r="J6549" s="4">
        <v>36738</v>
      </c>
    </row>
    <row r="6550" spans="1:10" x14ac:dyDescent="0.3">
      <c r="A6550" t="s">
        <v>11424</v>
      </c>
      <c r="B6550" s="4">
        <v>45684</v>
      </c>
      <c r="C6550" t="s">
        <v>11425</v>
      </c>
      <c r="D6550" t="s">
        <v>11426</v>
      </c>
      <c r="E6550" t="s">
        <v>204</v>
      </c>
      <c r="F6550" t="s">
        <v>205</v>
      </c>
      <c r="G6550" t="s">
        <v>206</v>
      </c>
      <c r="H6550" t="s">
        <v>8575</v>
      </c>
      <c r="I6550" t="s">
        <v>11423</v>
      </c>
      <c r="J6550" s="4">
        <v>36738</v>
      </c>
    </row>
    <row r="6551" spans="1:10" x14ac:dyDescent="0.3">
      <c r="A6551" t="s">
        <v>11427</v>
      </c>
      <c r="B6551" s="4">
        <v>45684</v>
      </c>
      <c r="C6551" t="s">
        <v>1022</v>
      </c>
      <c r="D6551" t="s">
        <v>1023</v>
      </c>
      <c r="E6551" t="s">
        <v>77</v>
      </c>
      <c r="F6551" t="s">
        <v>78</v>
      </c>
      <c r="G6551" t="s">
        <v>79</v>
      </c>
      <c r="H6551" t="s">
        <v>8575</v>
      </c>
      <c r="I6551" t="s">
        <v>11428</v>
      </c>
      <c r="J6551" s="4">
        <v>23957</v>
      </c>
    </row>
    <row r="6552" spans="1:10" x14ac:dyDescent="0.3">
      <c r="A6552" t="s">
        <v>11429</v>
      </c>
      <c r="B6552" s="4">
        <v>45684</v>
      </c>
      <c r="C6552" t="s">
        <v>215</v>
      </c>
      <c r="D6552" t="s">
        <v>216</v>
      </c>
      <c r="E6552" t="s">
        <v>204</v>
      </c>
      <c r="F6552" t="s">
        <v>205</v>
      </c>
      <c r="G6552" t="s">
        <v>206</v>
      </c>
      <c r="H6552" t="s">
        <v>8575</v>
      </c>
      <c r="I6552" t="s">
        <v>10694</v>
      </c>
      <c r="J6552" s="4">
        <v>26608</v>
      </c>
    </row>
    <row r="6553" spans="1:10" x14ac:dyDescent="0.3">
      <c r="A6553" t="s">
        <v>11430</v>
      </c>
      <c r="B6553" s="4">
        <v>45684</v>
      </c>
      <c r="C6553" t="s">
        <v>1126</v>
      </c>
      <c r="D6553" t="s">
        <v>1127</v>
      </c>
      <c r="E6553" t="s">
        <v>51</v>
      </c>
      <c r="F6553" t="s">
        <v>52</v>
      </c>
      <c r="G6553" t="s">
        <v>53</v>
      </c>
      <c r="H6553" t="s">
        <v>8575</v>
      </c>
      <c r="I6553" t="s">
        <v>11298</v>
      </c>
      <c r="J6553" s="4">
        <v>24314</v>
      </c>
    </row>
    <row r="6554" spans="1:10" x14ac:dyDescent="0.3">
      <c r="A6554" t="s">
        <v>11431</v>
      </c>
      <c r="B6554" s="4">
        <v>45684</v>
      </c>
      <c r="C6554" t="s">
        <v>767</v>
      </c>
      <c r="D6554" t="s">
        <v>768</v>
      </c>
      <c r="E6554" t="s">
        <v>1287</v>
      </c>
      <c r="F6554" t="s">
        <v>1288</v>
      </c>
      <c r="G6554" t="s">
        <v>1289</v>
      </c>
      <c r="H6554" t="s">
        <v>8575</v>
      </c>
      <c r="I6554" t="s">
        <v>11106</v>
      </c>
      <c r="J6554" s="4">
        <v>26595</v>
      </c>
    </row>
    <row r="6555" spans="1:10" x14ac:dyDescent="0.3">
      <c r="A6555" t="s">
        <v>11432</v>
      </c>
      <c r="B6555" s="4">
        <v>45684</v>
      </c>
      <c r="C6555" t="s">
        <v>1870</v>
      </c>
      <c r="D6555" t="s">
        <v>7995</v>
      </c>
      <c r="E6555" t="s">
        <v>1287</v>
      </c>
      <c r="F6555" t="s">
        <v>1288</v>
      </c>
      <c r="G6555" t="s">
        <v>1289</v>
      </c>
      <c r="H6555" t="s">
        <v>8575</v>
      </c>
      <c r="I6555" t="s">
        <v>11106</v>
      </c>
      <c r="J6555" s="4">
        <v>26595</v>
      </c>
    </row>
    <row r="6556" spans="1:10" x14ac:dyDescent="0.3">
      <c r="A6556" t="s">
        <v>11433</v>
      </c>
      <c r="B6556" s="4">
        <v>45684</v>
      </c>
      <c r="C6556" t="s">
        <v>11434</v>
      </c>
      <c r="D6556" t="s">
        <v>11435</v>
      </c>
      <c r="E6556" t="s">
        <v>1287</v>
      </c>
      <c r="F6556" t="s">
        <v>1288</v>
      </c>
      <c r="G6556" t="s">
        <v>1289</v>
      </c>
      <c r="H6556" t="s">
        <v>8575</v>
      </c>
      <c r="I6556" t="s">
        <v>11106</v>
      </c>
      <c r="J6556" s="4">
        <v>26595</v>
      </c>
    </row>
    <row r="6557" spans="1:10" x14ac:dyDescent="0.3">
      <c r="A6557" t="s">
        <v>11436</v>
      </c>
      <c r="B6557" s="4">
        <v>45684</v>
      </c>
      <c r="C6557" t="s">
        <v>431</v>
      </c>
      <c r="D6557" t="s">
        <v>432</v>
      </c>
      <c r="E6557" t="s">
        <v>204</v>
      </c>
      <c r="F6557" t="s">
        <v>205</v>
      </c>
      <c r="G6557" t="s">
        <v>206</v>
      </c>
      <c r="H6557" t="s">
        <v>8575</v>
      </c>
      <c r="I6557" t="s">
        <v>11437</v>
      </c>
      <c r="J6557" s="4">
        <v>30673</v>
      </c>
    </row>
    <row r="6558" spans="1:10" x14ac:dyDescent="0.3">
      <c r="A6558" t="s">
        <v>11438</v>
      </c>
      <c r="B6558" s="4">
        <v>45684</v>
      </c>
      <c r="C6558" t="s">
        <v>9097</v>
      </c>
      <c r="D6558" t="s">
        <v>9098</v>
      </c>
      <c r="E6558" t="s">
        <v>1579</v>
      </c>
      <c r="F6558" t="s">
        <v>1580</v>
      </c>
      <c r="G6558" t="s">
        <v>1581</v>
      </c>
      <c r="H6558" t="s">
        <v>8575</v>
      </c>
      <c r="I6558" t="s">
        <v>9099</v>
      </c>
      <c r="J6558" s="4">
        <v>30985</v>
      </c>
    </row>
    <row r="6559" spans="1:10" x14ac:dyDescent="0.3">
      <c r="A6559" t="s">
        <v>11439</v>
      </c>
      <c r="B6559" s="4">
        <v>45684</v>
      </c>
      <c r="C6559" t="s">
        <v>11440</v>
      </c>
      <c r="D6559" t="s">
        <v>11441</v>
      </c>
      <c r="E6559" t="s">
        <v>1747</v>
      </c>
      <c r="F6559" t="s">
        <v>1748</v>
      </c>
      <c r="G6559" t="s">
        <v>113</v>
      </c>
      <c r="H6559" t="s">
        <v>8575</v>
      </c>
      <c r="I6559" t="s">
        <v>10083</v>
      </c>
      <c r="J6559" s="4">
        <v>22722</v>
      </c>
    </row>
    <row r="6560" spans="1:10" x14ac:dyDescent="0.3">
      <c r="A6560" t="s">
        <v>11442</v>
      </c>
      <c r="B6560" s="4">
        <v>45684</v>
      </c>
      <c r="C6560" t="s">
        <v>11443</v>
      </c>
      <c r="D6560" t="s">
        <v>11444</v>
      </c>
      <c r="E6560" t="s">
        <v>204</v>
      </c>
      <c r="F6560" t="s">
        <v>205</v>
      </c>
      <c r="G6560" t="s">
        <v>206</v>
      </c>
      <c r="H6560" t="s">
        <v>8575</v>
      </c>
      <c r="I6560" t="s">
        <v>10083</v>
      </c>
      <c r="J6560" s="4">
        <v>22722</v>
      </c>
    </row>
    <row r="6561" spans="1:10" x14ac:dyDescent="0.3">
      <c r="A6561" t="s">
        <v>11445</v>
      </c>
      <c r="B6561" s="4">
        <v>45684</v>
      </c>
      <c r="C6561" t="s">
        <v>1567</v>
      </c>
      <c r="D6561" t="s">
        <v>1568</v>
      </c>
      <c r="E6561" t="s">
        <v>2085</v>
      </c>
      <c r="F6561" t="s">
        <v>2086</v>
      </c>
      <c r="G6561" t="s">
        <v>1581</v>
      </c>
      <c r="H6561" t="s">
        <v>8575</v>
      </c>
      <c r="I6561" t="s">
        <v>11446</v>
      </c>
      <c r="J6561" s="4">
        <v>28655</v>
      </c>
    </row>
    <row r="6562" spans="1:10" x14ac:dyDescent="0.3">
      <c r="A6562" t="s">
        <v>11447</v>
      </c>
      <c r="B6562" s="4">
        <v>45684</v>
      </c>
      <c r="C6562" t="s">
        <v>60</v>
      </c>
      <c r="D6562" t="s">
        <v>8595</v>
      </c>
      <c r="E6562" t="s">
        <v>204</v>
      </c>
      <c r="F6562" t="s">
        <v>205</v>
      </c>
      <c r="G6562" t="s">
        <v>206</v>
      </c>
      <c r="H6562" t="s">
        <v>8575</v>
      </c>
      <c r="I6562" t="s">
        <v>10083</v>
      </c>
      <c r="J6562" s="4">
        <v>22722</v>
      </c>
    </row>
    <row r="6563" spans="1:10" x14ac:dyDescent="0.3">
      <c r="A6563" t="s">
        <v>9664</v>
      </c>
      <c r="B6563" s="4">
        <v>45684</v>
      </c>
      <c r="C6563" t="s">
        <v>3542</v>
      </c>
      <c r="D6563" t="s">
        <v>3543</v>
      </c>
      <c r="E6563" t="s">
        <v>1579</v>
      </c>
      <c r="F6563" t="s">
        <v>1580</v>
      </c>
      <c r="G6563" t="s">
        <v>1581</v>
      </c>
      <c r="H6563" t="s">
        <v>8575</v>
      </c>
      <c r="I6563" t="s">
        <v>9665</v>
      </c>
      <c r="J6563" s="4">
        <v>21522</v>
      </c>
    </row>
    <row r="6564" spans="1:10" x14ac:dyDescent="0.3">
      <c r="A6564" t="s">
        <v>9700</v>
      </c>
      <c r="B6564" s="4">
        <v>45684</v>
      </c>
      <c r="C6564" t="s">
        <v>2336</v>
      </c>
      <c r="D6564" t="s">
        <v>2337</v>
      </c>
      <c r="E6564" t="s">
        <v>204</v>
      </c>
      <c r="F6564" t="s">
        <v>205</v>
      </c>
      <c r="G6564" t="s">
        <v>206</v>
      </c>
      <c r="H6564" t="s">
        <v>8575</v>
      </c>
      <c r="I6564" t="s">
        <v>9665</v>
      </c>
      <c r="J6564" s="4">
        <v>21522</v>
      </c>
    </row>
    <row r="6565" spans="1:10" x14ac:dyDescent="0.3">
      <c r="A6565" t="s">
        <v>11448</v>
      </c>
      <c r="B6565" s="4">
        <v>45684</v>
      </c>
      <c r="C6565" t="s">
        <v>60</v>
      </c>
      <c r="D6565" t="s">
        <v>8595</v>
      </c>
      <c r="E6565" t="s">
        <v>204</v>
      </c>
      <c r="F6565" t="s">
        <v>205</v>
      </c>
      <c r="G6565" t="s">
        <v>206</v>
      </c>
      <c r="H6565" t="s">
        <v>8575</v>
      </c>
      <c r="I6565" t="s">
        <v>11449</v>
      </c>
      <c r="J6565" s="4">
        <v>20549</v>
      </c>
    </row>
    <row r="6566" spans="1:10" x14ac:dyDescent="0.3">
      <c r="A6566" t="s">
        <v>11450</v>
      </c>
      <c r="B6566" s="4">
        <v>45684</v>
      </c>
      <c r="C6566" t="s">
        <v>520</v>
      </c>
      <c r="D6566" t="s">
        <v>8664</v>
      </c>
      <c r="E6566" t="s">
        <v>204</v>
      </c>
      <c r="F6566" t="s">
        <v>205</v>
      </c>
      <c r="G6566" t="s">
        <v>206</v>
      </c>
      <c r="H6566" t="s">
        <v>8575</v>
      </c>
      <c r="I6566" t="s">
        <v>11449</v>
      </c>
      <c r="J6566" s="4">
        <v>20549</v>
      </c>
    </row>
    <row r="6567" spans="1:10" x14ac:dyDescent="0.3">
      <c r="A6567" t="s">
        <v>11451</v>
      </c>
      <c r="B6567" s="4">
        <v>45684</v>
      </c>
      <c r="C6567" t="s">
        <v>139</v>
      </c>
      <c r="D6567" t="s">
        <v>140</v>
      </c>
      <c r="E6567" t="s">
        <v>51</v>
      </c>
      <c r="F6567" t="s">
        <v>52</v>
      </c>
      <c r="G6567" t="s">
        <v>53</v>
      </c>
      <c r="H6567" t="s">
        <v>8575</v>
      </c>
      <c r="I6567" t="s">
        <v>2112</v>
      </c>
      <c r="J6567" s="4">
        <v>25890</v>
      </c>
    </row>
    <row r="6568" spans="1:10" x14ac:dyDescent="0.3">
      <c r="A6568" t="s">
        <v>11452</v>
      </c>
      <c r="B6568" s="4">
        <v>45684</v>
      </c>
      <c r="C6568" t="s">
        <v>8740</v>
      </c>
      <c r="D6568" t="s">
        <v>8741</v>
      </c>
      <c r="E6568" t="s">
        <v>1579</v>
      </c>
      <c r="F6568" t="s">
        <v>1580</v>
      </c>
      <c r="G6568" t="s">
        <v>1581</v>
      </c>
      <c r="H6568" t="s">
        <v>8575</v>
      </c>
      <c r="I6568" t="s">
        <v>2112</v>
      </c>
      <c r="J6568" s="4">
        <v>25890</v>
      </c>
    </row>
    <row r="6569" spans="1:10" x14ac:dyDescent="0.3">
      <c r="A6569" t="s">
        <v>11453</v>
      </c>
      <c r="B6569" s="4">
        <v>45684</v>
      </c>
      <c r="C6569" t="s">
        <v>11454</v>
      </c>
      <c r="D6569" t="s">
        <v>10882</v>
      </c>
      <c r="E6569" t="s">
        <v>7030</v>
      </c>
      <c r="F6569" t="s">
        <v>7031</v>
      </c>
      <c r="G6569" t="s">
        <v>1581</v>
      </c>
      <c r="H6569" t="s">
        <v>8575</v>
      </c>
      <c r="I6569" t="s">
        <v>11455</v>
      </c>
      <c r="J6569" s="4">
        <v>18150</v>
      </c>
    </row>
    <row r="6570" spans="1:10" x14ac:dyDescent="0.3">
      <c r="A6570" t="s">
        <v>11456</v>
      </c>
      <c r="B6570" s="4">
        <v>45684</v>
      </c>
      <c r="C6570" t="s">
        <v>7087</v>
      </c>
      <c r="D6570" t="s">
        <v>7088</v>
      </c>
      <c r="E6570" t="s">
        <v>1579</v>
      </c>
      <c r="F6570" t="s">
        <v>1580</v>
      </c>
      <c r="G6570" t="s">
        <v>1581</v>
      </c>
      <c r="H6570" t="s">
        <v>8575</v>
      </c>
      <c r="I6570" t="s">
        <v>11457</v>
      </c>
      <c r="J6570" s="4">
        <v>28484</v>
      </c>
    </row>
    <row r="6571" spans="1:10" x14ac:dyDescent="0.3">
      <c r="A6571" t="s">
        <v>11458</v>
      </c>
      <c r="B6571" s="4">
        <v>45684</v>
      </c>
      <c r="C6571" t="s">
        <v>81</v>
      </c>
      <c r="D6571" t="s">
        <v>8961</v>
      </c>
      <c r="E6571" t="s">
        <v>1579</v>
      </c>
      <c r="F6571" t="s">
        <v>1580</v>
      </c>
      <c r="G6571" t="s">
        <v>1581</v>
      </c>
      <c r="H6571" t="s">
        <v>8575</v>
      </c>
      <c r="I6571" t="s">
        <v>11457</v>
      </c>
      <c r="J6571" s="4">
        <v>28484</v>
      </c>
    </row>
    <row r="6572" spans="1:10" x14ac:dyDescent="0.3">
      <c r="A6572" t="s">
        <v>11459</v>
      </c>
      <c r="B6572" s="4">
        <v>45684</v>
      </c>
      <c r="C6572" t="s">
        <v>11460</v>
      </c>
      <c r="D6572" t="s">
        <v>11461</v>
      </c>
      <c r="E6572" t="s">
        <v>2085</v>
      </c>
      <c r="F6572" t="s">
        <v>2086</v>
      </c>
      <c r="G6572" t="s">
        <v>1581</v>
      </c>
      <c r="H6572" t="s">
        <v>8575</v>
      </c>
      <c r="I6572" t="s">
        <v>11462</v>
      </c>
      <c r="J6572" s="4">
        <v>23533</v>
      </c>
    </row>
    <row r="6573" spans="1:10" x14ac:dyDescent="0.3">
      <c r="A6573" t="s">
        <v>11463</v>
      </c>
      <c r="B6573" s="4">
        <v>45684</v>
      </c>
      <c r="C6573" t="s">
        <v>1934</v>
      </c>
      <c r="D6573" t="s">
        <v>1935</v>
      </c>
      <c r="E6573" t="s">
        <v>51</v>
      </c>
      <c r="F6573" t="s">
        <v>52</v>
      </c>
      <c r="G6573" t="s">
        <v>53</v>
      </c>
      <c r="H6573" t="s">
        <v>8575</v>
      </c>
      <c r="I6573" t="s">
        <v>9861</v>
      </c>
      <c r="J6573" s="4">
        <v>23177</v>
      </c>
    </row>
    <row r="6574" spans="1:10" x14ac:dyDescent="0.3">
      <c r="A6574" t="s">
        <v>11464</v>
      </c>
      <c r="B6574" s="4">
        <v>45684</v>
      </c>
      <c r="C6574" t="s">
        <v>171</v>
      </c>
      <c r="D6574" t="s">
        <v>172</v>
      </c>
      <c r="E6574" t="s">
        <v>204</v>
      </c>
      <c r="F6574" t="s">
        <v>205</v>
      </c>
      <c r="G6574" t="s">
        <v>206</v>
      </c>
      <c r="H6574" t="s">
        <v>8575</v>
      </c>
      <c r="I6574" t="s">
        <v>11465</v>
      </c>
      <c r="J6574" s="4">
        <v>21019</v>
      </c>
    </row>
    <row r="6575" spans="1:10" x14ac:dyDescent="0.3">
      <c r="A6575" t="s">
        <v>11466</v>
      </c>
      <c r="B6575" s="4">
        <v>45684</v>
      </c>
      <c r="C6575" t="s">
        <v>347</v>
      </c>
      <c r="D6575" t="s">
        <v>348</v>
      </c>
      <c r="E6575" t="s">
        <v>204</v>
      </c>
      <c r="F6575" t="s">
        <v>205</v>
      </c>
      <c r="G6575" t="s">
        <v>206</v>
      </c>
      <c r="H6575" t="s">
        <v>8575</v>
      </c>
      <c r="I6575" t="s">
        <v>11467</v>
      </c>
      <c r="J6575" s="4">
        <v>28168</v>
      </c>
    </row>
    <row r="6576" spans="1:10" x14ac:dyDescent="0.3">
      <c r="A6576" t="s">
        <v>11468</v>
      </c>
      <c r="B6576" s="4">
        <v>45684</v>
      </c>
      <c r="C6576" t="s">
        <v>235</v>
      </c>
      <c r="D6576" t="s">
        <v>8867</v>
      </c>
      <c r="E6576" t="s">
        <v>204</v>
      </c>
      <c r="F6576" t="s">
        <v>205</v>
      </c>
      <c r="G6576" t="s">
        <v>206</v>
      </c>
      <c r="H6576" t="s">
        <v>8575</v>
      </c>
      <c r="I6576" t="s">
        <v>11467</v>
      </c>
      <c r="J6576" s="4">
        <v>28168</v>
      </c>
    </row>
    <row r="6577" spans="1:10" x14ac:dyDescent="0.3">
      <c r="A6577" t="s">
        <v>11469</v>
      </c>
      <c r="B6577" s="4">
        <v>45684</v>
      </c>
      <c r="C6577" t="s">
        <v>109</v>
      </c>
      <c r="D6577" t="s">
        <v>6710</v>
      </c>
      <c r="E6577" t="s">
        <v>204</v>
      </c>
      <c r="F6577" t="s">
        <v>205</v>
      </c>
      <c r="G6577" t="s">
        <v>206</v>
      </c>
      <c r="H6577" t="s">
        <v>8575</v>
      </c>
      <c r="I6577" t="s">
        <v>11467</v>
      </c>
      <c r="J6577" s="4">
        <v>28168</v>
      </c>
    </row>
    <row r="6578" spans="1:10" x14ac:dyDescent="0.3">
      <c r="A6578" t="s">
        <v>11470</v>
      </c>
      <c r="B6578" s="4">
        <v>45684</v>
      </c>
      <c r="C6578" t="s">
        <v>662</v>
      </c>
      <c r="D6578" t="s">
        <v>663</v>
      </c>
      <c r="E6578" t="s">
        <v>51</v>
      </c>
      <c r="F6578" t="s">
        <v>52</v>
      </c>
      <c r="G6578" t="s">
        <v>53</v>
      </c>
      <c r="H6578" t="s">
        <v>8575</v>
      </c>
      <c r="I6578" t="s">
        <v>11471</v>
      </c>
      <c r="J6578" s="4">
        <v>30858</v>
      </c>
    </row>
    <row r="6579" spans="1:10" x14ac:dyDescent="0.3">
      <c r="A6579" t="s">
        <v>11472</v>
      </c>
      <c r="B6579" s="4">
        <v>45684</v>
      </c>
      <c r="C6579" t="s">
        <v>1563</v>
      </c>
      <c r="D6579" t="s">
        <v>1564</v>
      </c>
      <c r="E6579" t="s">
        <v>51</v>
      </c>
      <c r="F6579" t="s">
        <v>52</v>
      </c>
      <c r="G6579" t="s">
        <v>53</v>
      </c>
      <c r="H6579" t="s">
        <v>8575</v>
      </c>
      <c r="I6579" t="s">
        <v>11471</v>
      </c>
      <c r="J6579" s="4">
        <v>30858</v>
      </c>
    </row>
    <row r="6580" spans="1:10" x14ac:dyDescent="0.3">
      <c r="A6580" t="s">
        <v>11473</v>
      </c>
      <c r="B6580" s="4">
        <v>45684</v>
      </c>
      <c r="C6580" t="s">
        <v>147</v>
      </c>
      <c r="D6580" t="s">
        <v>148</v>
      </c>
      <c r="E6580" t="s">
        <v>51</v>
      </c>
      <c r="F6580" t="s">
        <v>52</v>
      </c>
      <c r="G6580" t="s">
        <v>53</v>
      </c>
      <c r="H6580" t="s">
        <v>8575</v>
      </c>
      <c r="I6580" t="s">
        <v>11471</v>
      </c>
      <c r="J6580" s="4">
        <v>30858</v>
      </c>
    </row>
    <row r="6581" spans="1:10" x14ac:dyDescent="0.3">
      <c r="A6581" t="s">
        <v>11474</v>
      </c>
      <c r="B6581" s="4">
        <v>45684</v>
      </c>
      <c r="C6581" t="s">
        <v>215</v>
      </c>
      <c r="D6581" t="s">
        <v>216</v>
      </c>
      <c r="E6581" t="s">
        <v>51</v>
      </c>
      <c r="F6581" t="s">
        <v>52</v>
      </c>
      <c r="G6581" t="s">
        <v>53</v>
      </c>
      <c r="H6581" t="s">
        <v>8575</v>
      </c>
      <c r="I6581" t="s">
        <v>11471</v>
      </c>
      <c r="J6581" s="4">
        <v>30858</v>
      </c>
    </row>
    <row r="6582" spans="1:10" x14ac:dyDescent="0.3">
      <c r="A6582" t="s">
        <v>11475</v>
      </c>
      <c r="B6582" s="4">
        <v>45684</v>
      </c>
      <c r="C6582" t="s">
        <v>1655</v>
      </c>
      <c r="D6582" t="s">
        <v>11476</v>
      </c>
      <c r="E6582" t="s">
        <v>204</v>
      </c>
      <c r="F6582" t="s">
        <v>205</v>
      </c>
      <c r="G6582" t="s">
        <v>206</v>
      </c>
      <c r="H6582" t="s">
        <v>8575</v>
      </c>
      <c r="I6582" t="s">
        <v>11477</v>
      </c>
      <c r="J6582" s="4">
        <v>34565</v>
      </c>
    </row>
    <row r="6583" spans="1:10" x14ac:dyDescent="0.3">
      <c r="A6583" t="s">
        <v>11478</v>
      </c>
      <c r="B6583" s="4">
        <v>45684</v>
      </c>
      <c r="C6583" t="s">
        <v>184</v>
      </c>
      <c r="D6583" t="s">
        <v>185</v>
      </c>
      <c r="E6583" t="s">
        <v>204</v>
      </c>
      <c r="F6583" t="s">
        <v>205</v>
      </c>
      <c r="G6583" t="s">
        <v>206</v>
      </c>
      <c r="H6583" t="s">
        <v>8575</v>
      </c>
      <c r="I6583" t="s">
        <v>9376</v>
      </c>
      <c r="J6583" s="4">
        <v>19405</v>
      </c>
    </row>
    <row r="6584" spans="1:10" x14ac:dyDescent="0.3">
      <c r="A6584" t="s">
        <v>11479</v>
      </c>
      <c r="B6584" s="4">
        <v>45684</v>
      </c>
      <c r="C6584" t="s">
        <v>422</v>
      </c>
      <c r="D6584" t="s">
        <v>9330</v>
      </c>
      <c r="E6584" t="s">
        <v>204</v>
      </c>
      <c r="F6584" t="s">
        <v>205</v>
      </c>
      <c r="G6584" t="s">
        <v>206</v>
      </c>
      <c r="H6584" t="s">
        <v>8575</v>
      </c>
      <c r="I6584" t="s">
        <v>11480</v>
      </c>
      <c r="J6584" s="4">
        <v>28386</v>
      </c>
    </row>
    <row r="6585" spans="1:10" x14ac:dyDescent="0.3">
      <c r="A6585" t="s">
        <v>11481</v>
      </c>
      <c r="B6585" s="4">
        <v>45684</v>
      </c>
      <c r="C6585" t="s">
        <v>116</v>
      </c>
      <c r="D6585" t="s">
        <v>9209</v>
      </c>
      <c r="E6585" t="s">
        <v>204</v>
      </c>
      <c r="F6585" t="s">
        <v>205</v>
      </c>
      <c r="G6585" t="s">
        <v>206</v>
      </c>
      <c r="H6585" t="s">
        <v>8575</v>
      </c>
      <c r="I6585" t="s">
        <v>11482</v>
      </c>
      <c r="J6585" s="4">
        <v>27094</v>
      </c>
    </row>
    <row r="6586" spans="1:10" x14ac:dyDescent="0.3">
      <c r="A6586" t="s">
        <v>11483</v>
      </c>
      <c r="B6586" s="4">
        <v>45684</v>
      </c>
      <c r="C6586" t="s">
        <v>11484</v>
      </c>
      <c r="D6586" t="s">
        <v>11485</v>
      </c>
      <c r="E6586" t="s">
        <v>204</v>
      </c>
      <c r="F6586" t="s">
        <v>205</v>
      </c>
      <c r="G6586" t="s">
        <v>206</v>
      </c>
      <c r="H6586" t="s">
        <v>8575</v>
      </c>
      <c r="I6586" t="s">
        <v>8914</v>
      </c>
      <c r="J6586" s="4">
        <v>20913</v>
      </c>
    </row>
    <row r="6587" spans="1:10" x14ac:dyDescent="0.3">
      <c r="A6587" t="s">
        <v>11486</v>
      </c>
      <c r="B6587" s="4">
        <v>45684</v>
      </c>
      <c r="C6587" t="s">
        <v>347</v>
      </c>
      <c r="D6587" t="s">
        <v>348</v>
      </c>
      <c r="E6587" t="s">
        <v>204</v>
      </c>
      <c r="F6587" t="s">
        <v>205</v>
      </c>
      <c r="G6587" t="s">
        <v>206</v>
      </c>
      <c r="H6587" t="s">
        <v>8575</v>
      </c>
      <c r="I6587" t="s">
        <v>8914</v>
      </c>
      <c r="J6587" s="4">
        <v>20913</v>
      </c>
    </row>
    <row r="6588" spans="1:10" x14ac:dyDescent="0.3">
      <c r="A6588" t="s">
        <v>11487</v>
      </c>
      <c r="B6588" s="4">
        <v>45684</v>
      </c>
      <c r="C6588" t="s">
        <v>253</v>
      </c>
      <c r="D6588" t="s">
        <v>11191</v>
      </c>
      <c r="E6588" t="s">
        <v>204</v>
      </c>
      <c r="F6588" t="s">
        <v>205</v>
      </c>
      <c r="G6588" t="s">
        <v>206</v>
      </c>
      <c r="H6588" t="s">
        <v>8575</v>
      </c>
      <c r="I6588" t="s">
        <v>8622</v>
      </c>
      <c r="J6588" s="4">
        <v>18934</v>
      </c>
    </row>
    <row r="6589" spans="1:10" x14ac:dyDescent="0.3">
      <c r="A6589" t="s">
        <v>11488</v>
      </c>
      <c r="B6589" s="4">
        <v>45684</v>
      </c>
      <c r="C6589" t="s">
        <v>11489</v>
      </c>
      <c r="D6589" t="s">
        <v>11490</v>
      </c>
      <c r="E6589" t="s">
        <v>1579</v>
      </c>
      <c r="F6589" t="s">
        <v>1580</v>
      </c>
      <c r="G6589" t="s">
        <v>1581</v>
      </c>
      <c r="H6589" t="s">
        <v>8575</v>
      </c>
      <c r="I6589" t="s">
        <v>11491</v>
      </c>
      <c r="J6589" s="4">
        <v>20746</v>
      </c>
    </row>
    <row r="6590" spans="1:10" x14ac:dyDescent="0.3">
      <c r="A6590" t="s">
        <v>11492</v>
      </c>
      <c r="B6590" s="4">
        <v>45684</v>
      </c>
      <c r="C6590" t="s">
        <v>896</v>
      </c>
      <c r="D6590" t="s">
        <v>897</v>
      </c>
      <c r="E6590" t="s">
        <v>204</v>
      </c>
      <c r="F6590" t="s">
        <v>205</v>
      </c>
      <c r="G6590" t="s">
        <v>206</v>
      </c>
      <c r="H6590" t="s">
        <v>8575</v>
      </c>
      <c r="I6590" t="s">
        <v>9665</v>
      </c>
      <c r="J6590" s="4">
        <v>21522</v>
      </c>
    </row>
    <row r="6591" spans="1:10" x14ac:dyDescent="0.3">
      <c r="A6591" t="s">
        <v>9568</v>
      </c>
      <c r="B6591" s="4">
        <v>45684</v>
      </c>
      <c r="C6591" t="s">
        <v>3425</v>
      </c>
      <c r="D6591" t="s">
        <v>3426</v>
      </c>
      <c r="E6591" t="s">
        <v>204</v>
      </c>
      <c r="F6591" t="s">
        <v>205</v>
      </c>
      <c r="G6591" t="s">
        <v>206</v>
      </c>
      <c r="H6591" t="s">
        <v>8575</v>
      </c>
      <c r="I6591" t="s">
        <v>9557</v>
      </c>
      <c r="J6591" s="4">
        <v>32085</v>
      </c>
    </row>
    <row r="6592" spans="1:10" x14ac:dyDescent="0.3">
      <c r="A6592" t="s">
        <v>11493</v>
      </c>
      <c r="B6592" s="4">
        <v>45684</v>
      </c>
      <c r="C6592" t="s">
        <v>2089</v>
      </c>
      <c r="D6592" t="s">
        <v>2090</v>
      </c>
      <c r="E6592" t="s">
        <v>2085</v>
      </c>
      <c r="F6592" t="s">
        <v>2086</v>
      </c>
      <c r="G6592" t="s">
        <v>1581</v>
      </c>
      <c r="H6592" t="s">
        <v>8575</v>
      </c>
      <c r="I6592" t="s">
        <v>11494</v>
      </c>
      <c r="J6592" s="4">
        <v>16516</v>
      </c>
    </row>
    <row r="6593" spans="1:10" x14ac:dyDescent="0.3">
      <c r="A6593" t="s">
        <v>9556</v>
      </c>
      <c r="B6593" s="4">
        <v>45684</v>
      </c>
      <c r="C6593" t="s">
        <v>60</v>
      </c>
      <c r="D6593" t="s">
        <v>8595</v>
      </c>
      <c r="E6593" t="s">
        <v>204</v>
      </c>
      <c r="F6593" t="s">
        <v>205</v>
      </c>
      <c r="G6593" t="s">
        <v>206</v>
      </c>
      <c r="H6593" t="s">
        <v>8575</v>
      </c>
      <c r="I6593" t="s">
        <v>9557</v>
      </c>
      <c r="J6593" s="4">
        <v>32085</v>
      </c>
    </row>
    <row r="6594" spans="1:10" x14ac:dyDescent="0.3">
      <c r="A6594" t="s">
        <v>11495</v>
      </c>
      <c r="B6594" s="4">
        <v>45684</v>
      </c>
      <c r="C6594" t="s">
        <v>9107</v>
      </c>
      <c r="D6594" t="s">
        <v>9108</v>
      </c>
      <c r="E6594" t="s">
        <v>2085</v>
      </c>
      <c r="F6594" t="s">
        <v>2086</v>
      </c>
      <c r="G6594" t="s">
        <v>1581</v>
      </c>
      <c r="H6594" t="s">
        <v>8575</v>
      </c>
      <c r="I6594" t="s">
        <v>11494</v>
      </c>
      <c r="J6594" s="4">
        <v>16516</v>
      </c>
    </row>
    <row r="6595" spans="1:10" x14ac:dyDescent="0.3">
      <c r="A6595" t="s">
        <v>11496</v>
      </c>
      <c r="B6595" s="4">
        <v>45684</v>
      </c>
      <c r="C6595" t="s">
        <v>431</v>
      </c>
      <c r="D6595" t="s">
        <v>432</v>
      </c>
      <c r="E6595" t="s">
        <v>51</v>
      </c>
      <c r="F6595" t="s">
        <v>52</v>
      </c>
      <c r="G6595" t="s">
        <v>53</v>
      </c>
      <c r="H6595" t="s">
        <v>8575</v>
      </c>
      <c r="I6595" t="s">
        <v>2567</v>
      </c>
      <c r="J6595" s="4">
        <v>18844</v>
      </c>
    </row>
    <row r="6596" spans="1:10" x14ac:dyDescent="0.3">
      <c r="A6596" t="s">
        <v>11497</v>
      </c>
      <c r="B6596" s="4">
        <v>45684</v>
      </c>
      <c r="C6596" t="s">
        <v>3648</v>
      </c>
      <c r="D6596" t="s">
        <v>3649</v>
      </c>
      <c r="E6596" t="s">
        <v>51</v>
      </c>
      <c r="F6596" t="s">
        <v>52</v>
      </c>
      <c r="G6596" t="s">
        <v>53</v>
      </c>
      <c r="H6596" t="s">
        <v>8575</v>
      </c>
      <c r="I6596" t="s">
        <v>2567</v>
      </c>
      <c r="J6596" s="4">
        <v>18844</v>
      </c>
    </row>
    <row r="6597" spans="1:10" x14ac:dyDescent="0.3">
      <c r="A6597" t="s">
        <v>11498</v>
      </c>
      <c r="B6597" s="4">
        <v>45684</v>
      </c>
      <c r="C6597" t="s">
        <v>37</v>
      </c>
      <c r="D6597" t="s">
        <v>38</v>
      </c>
      <c r="E6597" t="s">
        <v>51</v>
      </c>
      <c r="F6597" t="s">
        <v>52</v>
      </c>
      <c r="G6597" t="s">
        <v>53</v>
      </c>
      <c r="H6597" t="s">
        <v>8575</v>
      </c>
      <c r="I6597" t="s">
        <v>2567</v>
      </c>
      <c r="J6597" s="4">
        <v>18844</v>
      </c>
    </row>
    <row r="6598" spans="1:10" x14ac:dyDescent="0.3">
      <c r="A6598" t="s">
        <v>11499</v>
      </c>
      <c r="B6598" s="4">
        <v>45684</v>
      </c>
      <c r="C6598" t="s">
        <v>11500</v>
      </c>
      <c r="D6598" t="s">
        <v>11501</v>
      </c>
      <c r="E6598" t="s">
        <v>204</v>
      </c>
      <c r="F6598" t="s">
        <v>205</v>
      </c>
      <c r="G6598" t="s">
        <v>206</v>
      </c>
      <c r="H6598" t="s">
        <v>8575</v>
      </c>
      <c r="I6598" t="s">
        <v>9530</v>
      </c>
      <c r="J6598" s="4">
        <v>33084</v>
      </c>
    </row>
    <row r="6599" spans="1:10" x14ac:dyDescent="0.3">
      <c r="A6599" t="s">
        <v>11502</v>
      </c>
      <c r="B6599" s="4">
        <v>45684</v>
      </c>
      <c r="C6599" t="s">
        <v>1955</v>
      </c>
      <c r="D6599" t="s">
        <v>8650</v>
      </c>
      <c r="E6599" t="s">
        <v>204</v>
      </c>
      <c r="F6599" t="s">
        <v>205</v>
      </c>
      <c r="G6599" t="s">
        <v>206</v>
      </c>
      <c r="H6599" t="s">
        <v>8575</v>
      </c>
      <c r="I6599" t="s">
        <v>9530</v>
      </c>
      <c r="J6599" s="4">
        <v>33084</v>
      </c>
    </row>
    <row r="6600" spans="1:10" x14ac:dyDescent="0.3">
      <c r="A6600" t="s">
        <v>11503</v>
      </c>
      <c r="B6600" s="4">
        <v>45684</v>
      </c>
      <c r="C6600" t="s">
        <v>11504</v>
      </c>
      <c r="D6600" t="s">
        <v>11505</v>
      </c>
      <c r="E6600" t="s">
        <v>11506</v>
      </c>
      <c r="F6600" t="s">
        <v>11507</v>
      </c>
      <c r="G6600" t="s">
        <v>1986</v>
      </c>
      <c r="H6600" t="s">
        <v>8575</v>
      </c>
      <c r="I6600" t="s">
        <v>11508</v>
      </c>
      <c r="J6600" s="4">
        <v>30640</v>
      </c>
    </row>
    <row r="6601" spans="1:10" x14ac:dyDescent="0.3">
      <c r="A6601" t="s">
        <v>11509</v>
      </c>
      <c r="B6601" s="4">
        <v>45684</v>
      </c>
      <c r="C6601" t="s">
        <v>1429</v>
      </c>
      <c r="D6601" t="s">
        <v>1430</v>
      </c>
      <c r="E6601" t="s">
        <v>2085</v>
      </c>
      <c r="F6601" t="s">
        <v>2086</v>
      </c>
      <c r="G6601" t="s">
        <v>1581</v>
      </c>
      <c r="H6601" t="s">
        <v>8575</v>
      </c>
      <c r="I6601" t="s">
        <v>11494</v>
      </c>
      <c r="J6601" s="4">
        <v>16516</v>
      </c>
    </row>
    <row r="6602" spans="1:10" x14ac:dyDescent="0.3">
      <c r="A6602" t="s">
        <v>11510</v>
      </c>
      <c r="B6602" s="4">
        <v>45684</v>
      </c>
      <c r="C6602" t="s">
        <v>419</v>
      </c>
      <c r="D6602" t="s">
        <v>8644</v>
      </c>
      <c r="E6602" t="s">
        <v>204</v>
      </c>
      <c r="F6602" t="s">
        <v>205</v>
      </c>
      <c r="G6602" t="s">
        <v>206</v>
      </c>
      <c r="H6602" t="s">
        <v>8575</v>
      </c>
      <c r="I6602" t="s">
        <v>11423</v>
      </c>
      <c r="J6602" s="4">
        <v>36738</v>
      </c>
    </row>
    <row r="6603" spans="1:10" x14ac:dyDescent="0.3">
      <c r="A6603" t="s">
        <v>11511</v>
      </c>
      <c r="B6603" s="4">
        <v>45684</v>
      </c>
      <c r="C6603" t="s">
        <v>88</v>
      </c>
      <c r="D6603" t="s">
        <v>89</v>
      </c>
      <c r="E6603" t="s">
        <v>2085</v>
      </c>
      <c r="F6603" t="s">
        <v>2086</v>
      </c>
      <c r="G6603" t="s">
        <v>1581</v>
      </c>
      <c r="H6603" t="s">
        <v>8575</v>
      </c>
      <c r="I6603" t="s">
        <v>11512</v>
      </c>
      <c r="J6603" s="4">
        <v>19897</v>
      </c>
    </row>
    <row r="6604" spans="1:10" x14ac:dyDescent="0.3">
      <c r="A6604" t="s">
        <v>11513</v>
      </c>
      <c r="B6604" s="4">
        <v>45684</v>
      </c>
      <c r="C6604" t="s">
        <v>1502</v>
      </c>
      <c r="D6604" t="s">
        <v>8574</v>
      </c>
      <c r="E6604" t="s">
        <v>204</v>
      </c>
      <c r="F6604" t="s">
        <v>205</v>
      </c>
      <c r="G6604" t="s">
        <v>206</v>
      </c>
      <c r="H6604" t="s">
        <v>8575</v>
      </c>
      <c r="I6604" t="s">
        <v>11352</v>
      </c>
      <c r="J6604" s="4">
        <v>30827</v>
      </c>
    </row>
    <row r="6605" spans="1:10" x14ac:dyDescent="0.3">
      <c r="A6605" t="s">
        <v>9291</v>
      </c>
      <c r="B6605" s="4">
        <v>45684</v>
      </c>
      <c r="C6605" t="s">
        <v>9292</v>
      </c>
      <c r="D6605" t="s">
        <v>9293</v>
      </c>
      <c r="E6605" t="s">
        <v>9294</v>
      </c>
      <c r="F6605" t="s">
        <v>9295</v>
      </c>
      <c r="G6605" t="s">
        <v>1574</v>
      </c>
      <c r="H6605" t="s">
        <v>8575</v>
      </c>
      <c r="I6605" t="s">
        <v>9296</v>
      </c>
      <c r="J6605" s="4">
        <v>21019</v>
      </c>
    </row>
    <row r="6606" spans="1:10" x14ac:dyDescent="0.3">
      <c r="A6606" t="s">
        <v>11514</v>
      </c>
      <c r="B6606" s="4">
        <v>45684</v>
      </c>
      <c r="C6606" t="s">
        <v>422</v>
      </c>
      <c r="D6606" t="s">
        <v>9330</v>
      </c>
      <c r="E6606" t="s">
        <v>204</v>
      </c>
      <c r="F6606" t="s">
        <v>205</v>
      </c>
      <c r="G6606" t="s">
        <v>206</v>
      </c>
      <c r="H6606" t="s">
        <v>8575</v>
      </c>
      <c r="I6606" t="s">
        <v>11515</v>
      </c>
      <c r="J6606" s="4">
        <v>27693</v>
      </c>
    </row>
    <row r="6607" spans="1:10" x14ac:dyDescent="0.3">
      <c r="A6607" t="s">
        <v>11516</v>
      </c>
      <c r="B6607" s="4">
        <v>45684</v>
      </c>
      <c r="C6607" t="s">
        <v>2166</v>
      </c>
      <c r="D6607" t="s">
        <v>8513</v>
      </c>
      <c r="E6607" t="s">
        <v>204</v>
      </c>
      <c r="F6607" t="s">
        <v>205</v>
      </c>
      <c r="G6607" t="s">
        <v>206</v>
      </c>
      <c r="H6607" t="s">
        <v>8575</v>
      </c>
      <c r="I6607" t="s">
        <v>11515</v>
      </c>
      <c r="J6607" s="4">
        <v>27693</v>
      </c>
    </row>
    <row r="6608" spans="1:10" x14ac:dyDescent="0.3">
      <c r="A6608" t="s">
        <v>11517</v>
      </c>
      <c r="B6608" s="4">
        <v>45684</v>
      </c>
      <c r="C6608" t="s">
        <v>434</v>
      </c>
      <c r="D6608" t="s">
        <v>435</v>
      </c>
      <c r="E6608" t="s">
        <v>204</v>
      </c>
      <c r="F6608" t="s">
        <v>205</v>
      </c>
      <c r="G6608" t="s">
        <v>206</v>
      </c>
      <c r="H6608" t="s">
        <v>8575</v>
      </c>
      <c r="I6608" t="s">
        <v>11515</v>
      </c>
      <c r="J6608" s="4">
        <v>27693</v>
      </c>
    </row>
    <row r="6609" spans="1:10" x14ac:dyDescent="0.3">
      <c r="A6609" t="s">
        <v>11518</v>
      </c>
      <c r="B6609" s="4">
        <v>45684</v>
      </c>
      <c r="C6609" t="s">
        <v>673</v>
      </c>
      <c r="D6609" t="s">
        <v>674</v>
      </c>
      <c r="E6609" t="s">
        <v>204</v>
      </c>
      <c r="F6609" t="s">
        <v>205</v>
      </c>
      <c r="G6609" t="s">
        <v>206</v>
      </c>
      <c r="H6609" t="s">
        <v>8575</v>
      </c>
      <c r="I6609" t="s">
        <v>11371</v>
      </c>
      <c r="J6609" s="4">
        <v>25794</v>
      </c>
    </row>
    <row r="6610" spans="1:10" x14ac:dyDescent="0.3">
      <c r="A6610" t="s">
        <v>11519</v>
      </c>
      <c r="B6610" s="4">
        <v>45684</v>
      </c>
      <c r="C6610" t="s">
        <v>8740</v>
      </c>
      <c r="D6610" t="s">
        <v>8741</v>
      </c>
      <c r="E6610" t="s">
        <v>2372</v>
      </c>
      <c r="F6610" t="s">
        <v>2373</v>
      </c>
      <c r="G6610" t="s">
        <v>1581</v>
      </c>
      <c r="H6610" t="s">
        <v>8575</v>
      </c>
      <c r="I6610" t="s">
        <v>11520</v>
      </c>
      <c r="J6610" s="4">
        <v>24372</v>
      </c>
    </row>
    <row r="6611" spans="1:10" x14ac:dyDescent="0.3">
      <c r="A6611" t="s">
        <v>11521</v>
      </c>
      <c r="B6611" s="4">
        <v>45684</v>
      </c>
      <c r="C6611" t="s">
        <v>1502</v>
      </c>
      <c r="D6611" t="s">
        <v>8574</v>
      </c>
      <c r="E6611" t="s">
        <v>204</v>
      </c>
      <c r="F6611" t="s">
        <v>205</v>
      </c>
      <c r="G6611" t="s">
        <v>206</v>
      </c>
      <c r="H6611" t="s">
        <v>8575</v>
      </c>
      <c r="I6611" t="s">
        <v>9750</v>
      </c>
      <c r="J6611" s="4">
        <v>27904</v>
      </c>
    </row>
    <row r="6612" spans="1:10" x14ac:dyDescent="0.3">
      <c r="A6612" t="s">
        <v>11522</v>
      </c>
      <c r="B6612" s="4">
        <v>45684</v>
      </c>
      <c r="C6612" t="s">
        <v>60</v>
      </c>
      <c r="D6612" t="s">
        <v>8595</v>
      </c>
      <c r="E6612" t="s">
        <v>204</v>
      </c>
      <c r="F6612" t="s">
        <v>205</v>
      </c>
      <c r="G6612" t="s">
        <v>206</v>
      </c>
      <c r="H6612" t="s">
        <v>8575</v>
      </c>
      <c r="I6612" t="s">
        <v>9750</v>
      </c>
      <c r="J6612" s="4">
        <v>27904</v>
      </c>
    </row>
    <row r="6613" spans="1:10" x14ac:dyDescent="0.3">
      <c r="A6613" t="s">
        <v>11523</v>
      </c>
      <c r="B6613" s="4">
        <v>45684</v>
      </c>
      <c r="C6613" t="s">
        <v>431</v>
      </c>
      <c r="D6613" t="s">
        <v>432</v>
      </c>
      <c r="E6613" t="s">
        <v>204</v>
      </c>
      <c r="F6613" t="s">
        <v>205</v>
      </c>
      <c r="G6613" t="s">
        <v>206</v>
      </c>
      <c r="H6613" t="s">
        <v>8575</v>
      </c>
      <c r="I6613" t="s">
        <v>9750</v>
      </c>
      <c r="J6613" s="4">
        <v>27904</v>
      </c>
    </row>
    <row r="6614" spans="1:10" x14ac:dyDescent="0.3">
      <c r="A6614" t="s">
        <v>11524</v>
      </c>
      <c r="B6614" s="4">
        <v>45684</v>
      </c>
      <c r="C6614" t="s">
        <v>11525</v>
      </c>
      <c r="D6614" t="s">
        <v>11526</v>
      </c>
      <c r="E6614" t="s">
        <v>204</v>
      </c>
      <c r="F6614" t="s">
        <v>205</v>
      </c>
      <c r="G6614" t="s">
        <v>206</v>
      </c>
      <c r="H6614" t="s">
        <v>8575</v>
      </c>
      <c r="I6614" t="s">
        <v>9750</v>
      </c>
      <c r="J6614" s="4">
        <v>27904</v>
      </c>
    </row>
    <row r="6615" spans="1:10" x14ac:dyDescent="0.3">
      <c r="A6615" t="s">
        <v>11527</v>
      </c>
      <c r="B6615" s="4">
        <v>45684</v>
      </c>
      <c r="C6615" t="s">
        <v>8740</v>
      </c>
      <c r="D6615" t="s">
        <v>8741</v>
      </c>
      <c r="E6615" t="s">
        <v>8729</v>
      </c>
      <c r="F6615" t="s">
        <v>8730</v>
      </c>
      <c r="G6615" t="s">
        <v>1581</v>
      </c>
      <c r="H6615" t="s">
        <v>8575</v>
      </c>
      <c r="I6615" t="s">
        <v>11528</v>
      </c>
      <c r="J6615" s="4">
        <v>38783</v>
      </c>
    </row>
    <row r="6616" spans="1:10" x14ac:dyDescent="0.3">
      <c r="A6616" t="s">
        <v>10284</v>
      </c>
      <c r="B6616" s="4">
        <v>45684</v>
      </c>
      <c r="C6616" t="s">
        <v>7245</v>
      </c>
      <c r="D6616" t="s">
        <v>10285</v>
      </c>
      <c r="E6616" t="s">
        <v>204</v>
      </c>
      <c r="F6616" t="s">
        <v>205</v>
      </c>
      <c r="G6616" t="s">
        <v>206</v>
      </c>
      <c r="H6616" t="s">
        <v>8575</v>
      </c>
      <c r="I6616" t="s">
        <v>10286</v>
      </c>
      <c r="J6616" s="4">
        <v>23909</v>
      </c>
    </row>
    <row r="6617" spans="1:10" x14ac:dyDescent="0.3">
      <c r="A6617" t="s">
        <v>11529</v>
      </c>
      <c r="B6617" s="4">
        <v>45684</v>
      </c>
      <c r="C6617" t="s">
        <v>109</v>
      </c>
      <c r="D6617" t="s">
        <v>6710</v>
      </c>
      <c r="E6617" t="s">
        <v>204</v>
      </c>
      <c r="F6617" t="s">
        <v>205</v>
      </c>
      <c r="G6617" t="s">
        <v>206</v>
      </c>
      <c r="H6617" t="s">
        <v>8575</v>
      </c>
      <c r="I6617" t="s">
        <v>11530</v>
      </c>
      <c r="J6617" s="4">
        <v>30879</v>
      </c>
    </row>
    <row r="6618" spans="1:10" x14ac:dyDescent="0.3">
      <c r="A6618" t="s">
        <v>11531</v>
      </c>
      <c r="B6618" s="4">
        <v>45684</v>
      </c>
      <c r="C6618" t="s">
        <v>215</v>
      </c>
      <c r="D6618" t="s">
        <v>216</v>
      </c>
      <c r="E6618" t="s">
        <v>204</v>
      </c>
      <c r="F6618" t="s">
        <v>205</v>
      </c>
      <c r="G6618" t="s">
        <v>206</v>
      </c>
      <c r="H6618" t="s">
        <v>8575</v>
      </c>
      <c r="I6618" t="s">
        <v>11530</v>
      </c>
      <c r="J6618" s="4">
        <v>30879</v>
      </c>
    </row>
    <row r="6619" spans="1:10" x14ac:dyDescent="0.3">
      <c r="A6619" t="s">
        <v>11532</v>
      </c>
      <c r="B6619" s="4">
        <v>45684</v>
      </c>
      <c r="C6619" t="s">
        <v>8740</v>
      </c>
      <c r="D6619" t="s">
        <v>8741</v>
      </c>
      <c r="E6619" t="s">
        <v>2372</v>
      </c>
      <c r="F6619" t="s">
        <v>2373</v>
      </c>
      <c r="G6619" t="s">
        <v>1581</v>
      </c>
      <c r="H6619" t="s">
        <v>8575</v>
      </c>
      <c r="I6619" t="s">
        <v>11533</v>
      </c>
      <c r="J6619" s="4">
        <v>28305</v>
      </c>
    </row>
    <row r="6620" spans="1:10" x14ac:dyDescent="0.3">
      <c r="A6620" t="s">
        <v>11534</v>
      </c>
      <c r="B6620" s="4">
        <v>45684</v>
      </c>
      <c r="C6620" t="s">
        <v>215</v>
      </c>
      <c r="D6620" t="s">
        <v>216</v>
      </c>
      <c r="E6620" t="s">
        <v>204</v>
      </c>
      <c r="F6620" t="s">
        <v>205</v>
      </c>
      <c r="G6620" t="s">
        <v>206</v>
      </c>
      <c r="H6620" t="s">
        <v>8575</v>
      </c>
      <c r="I6620" t="s">
        <v>9665</v>
      </c>
      <c r="J6620" s="4">
        <v>21522</v>
      </c>
    </row>
    <row r="6621" spans="1:10" x14ac:dyDescent="0.3">
      <c r="A6621" t="s">
        <v>11535</v>
      </c>
      <c r="B6621" s="4">
        <v>45684</v>
      </c>
      <c r="C6621" t="s">
        <v>8740</v>
      </c>
      <c r="D6621" t="s">
        <v>8741</v>
      </c>
      <c r="E6621" t="s">
        <v>1579</v>
      </c>
      <c r="F6621" t="s">
        <v>1580</v>
      </c>
      <c r="G6621" t="s">
        <v>1581</v>
      </c>
      <c r="H6621" t="s">
        <v>8575</v>
      </c>
      <c r="I6621" t="s">
        <v>11536</v>
      </c>
      <c r="J6621" s="4">
        <v>32729</v>
      </c>
    </row>
    <row r="6622" spans="1:10" x14ac:dyDescent="0.3">
      <c r="A6622" t="s">
        <v>11537</v>
      </c>
      <c r="B6622" s="4">
        <v>45684</v>
      </c>
      <c r="C6622" t="s">
        <v>11538</v>
      </c>
      <c r="D6622" t="s">
        <v>11539</v>
      </c>
      <c r="E6622" t="s">
        <v>51</v>
      </c>
      <c r="F6622" t="s">
        <v>52</v>
      </c>
      <c r="G6622" t="s">
        <v>53</v>
      </c>
      <c r="H6622" t="s">
        <v>8575</v>
      </c>
      <c r="I6622" t="s">
        <v>10713</v>
      </c>
      <c r="J6622" s="4">
        <v>21217</v>
      </c>
    </row>
    <row r="6623" spans="1:10" x14ac:dyDescent="0.3">
      <c r="A6623" t="s">
        <v>11540</v>
      </c>
      <c r="B6623" s="4">
        <v>45684</v>
      </c>
      <c r="C6623" t="s">
        <v>11541</v>
      </c>
      <c r="D6623" t="s">
        <v>11542</v>
      </c>
      <c r="E6623" t="s">
        <v>51</v>
      </c>
      <c r="F6623" t="s">
        <v>52</v>
      </c>
      <c r="G6623" t="s">
        <v>53</v>
      </c>
      <c r="H6623" t="s">
        <v>8575</v>
      </c>
      <c r="I6623" t="s">
        <v>10713</v>
      </c>
      <c r="J6623" s="4">
        <v>21217</v>
      </c>
    </row>
    <row r="6624" spans="1:10" x14ac:dyDescent="0.3">
      <c r="A6624" t="s">
        <v>11543</v>
      </c>
      <c r="B6624" s="4">
        <v>45684</v>
      </c>
      <c r="C6624" t="s">
        <v>261</v>
      </c>
      <c r="D6624" t="s">
        <v>262</v>
      </c>
      <c r="E6624" t="s">
        <v>2085</v>
      </c>
      <c r="F6624" t="s">
        <v>2086</v>
      </c>
      <c r="G6624" t="s">
        <v>1581</v>
      </c>
      <c r="H6624" t="s">
        <v>8575</v>
      </c>
      <c r="I6624" t="s">
        <v>9422</v>
      </c>
      <c r="J6624" s="4">
        <v>21902</v>
      </c>
    </row>
    <row r="6625" spans="1:10" x14ac:dyDescent="0.3">
      <c r="A6625" t="s">
        <v>11544</v>
      </c>
      <c r="B6625" s="4">
        <v>45684</v>
      </c>
      <c r="C6625" t="s">
        <v>11545</v>
      </c>
      <c r="D6625" t="s">
        <v>11546</v>
      </c>
      <c r="E6625" t="s">
        <v>2085</v>
      </c>
      <c r="F6625" t="s">
        <v>2086</v>
      </c>
      <c r="G6625" t="s">
        <v>1581</v>
      </c>
      <c r="H6625" t="s">
        <v>8575</v>
      </c>
      <c r="I6625" t="s">
        <v>9422</v>
      </c>
      <c r="J6625" s="4">
        <v>21902</v>
      </c>
    </row>
    <row r="6626" spans="1:10" x14ac:dyDescent="0.3">
      <c r="A6626" t="s">
        <v>11547</v>
      </c>
      <c r="B6626" s="4">
        <v>45685</v>
      </c>
      <c r="C6626" t="s">
        <v>116</v>
      </c>
      <c r="D6626" t="s">
        <v>9209</v>
      </c>
      <c r="E6626" t="s">
        <v>51</v>
      </c>
      <c r="F6626" t="s">
        <v>52</v>
      </c>
      <c r="G6626" t="s">
        <v>53</v>
      </c>
      <c r="H6626" t="s">
        <v>8575</v>
      </c>
      <c r="I6626" t="s">
        <v>11548</v>
      </c>
      <c r="J6626" s="4">
        <v>21177</v>
      </c>
    </row>
    <row r="6627" spans="1:10" x14ac:dyDescent="0.3">
      <c r="A6627" t="s">
        <v>11549</v>
      </c>
      <c r="B6627" s="4">
        <v>45685</v>
      </c>
      <c r="C6627" t="s">
        <v>6548</v>
      </c>
      <c r="D6627" t="s">
        <v>8834</v>
      </c>
      <c r="E6627" t="s">
        <v>10778</v>
      </c>
      <c r="F6627" t="s">
        <v>10779</v>
      </c>
      <c r="G6627" t="s">
        <v>8965</v>
      </c>
      <c r="H6627" t="s">
        <v>8575</v>
      </c>
      <c r="I6627" t="s">
        <v>8711</v>
      </c>
      <c r="J6627" s="4">
        <v>26036</v>
      </c>
    </row>
    <row r="6628" spans="1:10" x14ac:dyDescent="0.3">
      <c r="A6628" t="s">
        <v>11550</v>
      </c>
      <c r="B6628" s="4">
        <v>45685</v>
      </c>
      <c r="C6628" t="s">
        <v>1436</v>
      </c>
      <c r="D6628" t="s">
        <v>8735</v>
      </c>
      <c r="E6628" t="s">
        <v>51</v>
      </c>
      <c r="F6628" t="s">
        <v>52</v>
      </c>
      <c r="G6628" t="s">
        <v>53</v>
      </c>
      <c r="H6628" t="s">
        <v>8575</v>
      </c>
      <c r="I6628" t="s">
        <v>8673</v>
      </c>
      <c r="J6628" s="4">
        <v>22158</v>
      </c>
    </row>
    <row r="6629" spans="1:10" x14ac:dyDescent="0.3">
      <c r="A6629" t="s">
        <v>11551</v>
      </c>
      <c r="B6629" s="4">
        <v>45685</v>
      </c>
      <c r="C6629" t="s">
        <v>184</v>
      </c>
      <c r="D6629" t="s">
        <v>185</v>
      </c>
      <c r="E6629" t="s">
        <v>51</v>
      </c>
      <c r="F6629" t="s">
        <v>52</v>
      </c>
      <c r="G6629" t="s">
        <v>53</v>
      </c>
      <c r="H6629" t="s">
        <v>8575</v>
      </c>
      <c r="I6629" t="s">
        <v>8673</v>
      </c>
      <c r="J6629" s="4">
        <v>22158</v>
      </c>
    </row>
    <row r="6630" spans="1:10" x14ac:dyDescent="0.3">
      <c r="A6630" t="s">
        <v>11552</v>
      </c>
      <c r="B6630" s="4">
        <v>45685</v>
      </c>
      <c r="C6630" t="s">
        <v>11553</v>
      </c>
      <c r="D6630" t="s">
        <v>2972</v>
      </c>
      <c r="E6630" t="s">
        <v>11554</v>
      </c>
      <c r="F6630" t="s">
        <v>11555</v>
      </c>
      <c r="G6630" t="s">
        <v>11556</v>
      </c>
      <c r="H6630" t="s">
        <v>8575</v>
      </c>
      <c r="I6630" t="s">
        <v>9446</v>
      </c>
      <c r="J6630" s="4">
        <v>21618</v>
      </c>
    </row>
    <row r="6631" spans="1:10" x14ac:dyDescent="0.3">
      <c r="A6631" t="s">
        <v>11557</v>
      </c>
      <c r="B6631" s="4">
        <v>45685</v>
      </c>
      <c r="C6631" t="s">
        <v>2432</v>
      </c>
      <c r="D6631" t="s">
        <v>2433</v>
      </c>
      <c r="E6631" t="s">
        <v>7030</v>
      </c>
      <c r="F6631" t="s">
        <v>7031</v>
      </c>
      <c r="G6631" t="s">
        <v>1581</v>
      </c>
      <c r="H6631" t="s">
        <v>8575</v>
      </c>
      <c r="I6631" t="s">
        <v>8827</v>
      </c>
      <c r="J6631" s="4">
        <v>27991</v>
      </c>
    </row>
    <row r="6632" spans="1:10" x14ac:dyDescent="0.3">
      <c r="A6632" t="s">
        <v>11558</v>
      </c>
      <c r="B6632" s="4">
        <v>45685</v>
      </c>
      <c r="C6632" t="s">
        <v>899</v>
      </c>
      <c r="D6632" t="s">
        <v>900</v>
      </c>
      <c r="E6632" t="s">
        <v>10417</v>
      </c>
      <c r="F6632" t="s">
        <v>7031</v>
      </c>
      <c r="G6632" t="s">
        <v>1581</v>
      </c>
      <c r="H6632" t="s">
        <v>8575</v>
      </c>
      <c r="I6632" t="s">
        <v>11559</v>
      </c>
      <c r="J6632" s="4">
        <v>19282</v>
      </c>
    </row>
    <row r="6633" spans="1:10" x14ac:dyDescent="0.3">
      <c r="A6633" t="s">
        <v>11560</v>
      </c>
      <c r="B6633" s="4">
        <v>45685</v>
      </c>
      <c r="C6633" t="s">
        <v>419</v>
      </c>
      <c r="D6633" t="s">
        <v>8644</v>
      </c>
      <c r="E6633" t="s">
        <v>204</v>
      </c>
      <c r="F6633" t="s">
        <v>205</v>
      </c>
      <c r="G6633" t="s">
        <v>206</v>
      </c>
      <c r="H6633" t="s">
        <v>8575</v>
      </c>
      <c r="I6633" t="s">
        <v>9304</v>
      </c>
      <c r="J6633" s="4">
        <v>21492</v>
      </c>
    </row>
    <row r="6634" spans="1:10" x14ac:dyDescent="0.3">
      <c r="A6634" t="s">
        <v>11561</v>
      </c>
      <c r="B6634" s="4">
        <v>45685</v>
      </c>
      <c r="C6634" t="s">
        <v>75</v>
      </c>
      <c r="D6634" t="s">
        <v>6706</v>
      </c>
      <c r="E6634" t="s">
        <v>204</v>
      </c>
      <c r="F6634" t="s">
        <v>205</v>
      </c>
      <c r="G6634" t="s">
        <v>206</v>
      </c>
      <c r="H6634" t="s">
        <v>8575</v>
      </c>
      <c r="I6634" t="s">
        <v>11457</v>
      </c>
      <c r="J6634" s="4">
        <v>28484</v>
      </c>
    </row>
    <row r="6635" spans="1:10" x14ac:dyDescent="0.3">
      <c r="A6635" t="s">
        <v>11562</v>
      </c>
      <c r="B6635" s="4">
        <v>45685</v>
      </c>
      <c r="C6635" t="s">
        <v>109</v>
      </c>
      <c r="D6635" t="s">
        <v>6710</v>
      </c>
      <c r="E6635" t="s">
        <v>51</v>
      </c>
      <c r="F6635" t="s">
        <v>52</v>
      </c>
      <c r="G6635" t="s">
        <v>53</v>
      </c>
      <c r="H6635" t="s">
        <v>8575</v>
      </c>
      <c r="I6635" t="s">
        <v>11563</v>
      </c>
      <c r="J6635" s="4">
        <v>18232</v>
      </c>
    </row>
    <row r="6636" spans="1:10" x14ac:dyDescent="0.3">
      <c r="A6636" t="s">
        <v>11564</v>
      </c>
      <c r="B6636" s="4">
        <v>45685</v>
      </c>
      <c r="C6636" t="s">
        <v>4228</v>
      </c>
      <c r="D6636" t="s">
        <v>9613</v>
      </c>
      <c r="E6636" t="s">
        <v>2085</v>
      </c>
      <c r="F6636" t="s">
        <v>2086</v>
      </c>
      <c r="G6636" t="s">
        <v>1581</v>
      </c>
      <c r="H6636" t="s">
        <v>8575</v>
      </c>
      <c r="I6636" t="s">
        <v>11565</v>
      </c>
      <c r="J6636" s="4">
        <v>32506</v>
      </c>
    </row>
    <row r="6637" spans="1:10" x14ac:dyDescent="0.3">
      <c r="A6637" t="s">
        <v>11566</v>
      </c>
      <c r="B6637" s="4">
        <v>45685</v>
      </c>
      <c r="C6637" t="s">
        <v>139</v>
      </c>
      <c r="D6637" t="s">
        <v>140</v>
      </c>
      <c r="E6637" t="s">
        <v>51</v>
      </c>
      <c r="F6637" t="s">
        <v>52</v>
      </c>
      <c r="G6637" t="s">
        <v>53</v>
      </c>
      <c r="H6637" t="s">
        <v>8575</v>
      </c>
      <c r="I6637" t="s">
        <v>10145</v>
      </c>
      <c r="J6637" s="4">
        <v>22993</v>
      </c>
    </row>
    <row r="6638" spans="1:10" x14ac:dyDescent="0.3">
      <c r="A6638" t="s">
        <v>11567</v>
      </c>
      <c r="B6638" s="4">
        <v>45685</v>
      </c>
      <c r="C6638" t="s">
        <v>325</v>
      </c>
      <c r="D6638" t="s">
        <v>326</v>
      </c>
      <c r="E6638" t="s">
        <v>204</v>
      </c>
      <c r="F6638" t="s">
        <v>205</v>
      </c>
      <c r="G6638" t="s">
        <v>206</v>
      </c>
      <c r="H6638" t="s">
        <v>8575</v>
      </c>
      <c r="I6638" t="s">
        <v>11568</v>
      </c>
      <c r="J6638" s="4">
        <v>37385</v>
      </c>
    </row>
    <row r="6639" spans="1:10" x14ac:dyDescent="0.3">
      <c r="A6639" t="s">
        <v>11569</v>
      </c>
      <c r="B6639" s="4">
        <v>45685</v>
      </c>
      <c r="C6639" t="s">
        <v>474</v>
      </c>
      <c r="D6639" t="s">
        <v>11077</v>
      </c>
      <c r="E6639" t="s">
        <v>204</v>
      </c>
      <c r="F6639" t="s">
        <v>205</v>
      </c>
      <c r="G6639" t="s">
        <v>206</v>
      </c>
      <c r="H6639" t="s">
        <v>8575</v>
      </c>
      <c r="I6639" t="s">
        <v>11568</v>
      </c>
      <c r="J6639" s="4">
        <v>37385</v>
      </c>
    </row>
    <row r="6640" spans="1:10" x14ac:dyDescent="0.3">
      <c r="A6640" t="s">
        <v>11570</v>
      </c>
      <c r="B6640" s="4">
        <v>45685</v>
      </c>
      <c r="C6640" t="s">
        <v>311</v>
      </c>
      <c r="D6640" t="s">
        <v>8612</v>
      </c>
      <c r="E6640" t="s">
        <v>204</v>
      </c>
      <c r="F6640" t="s">
        <v>205</v>
      </c>
      <c r="G6640" t="s">
        <v>206</v>
      </c>
      <c r="H6640" t="s">
        <v>8575</v>
      </c>
      <c r="I6640" t="s">
        <v>10156</v>
      </c>
      <c r="J6640" s="4">
        <v>26363</v>
      </c>
    </row>
    <row r="6641" spans="1:10" x14ac:dyDescent="0.3">
      <c r="A6641" t="s">
        <v>11571</v>
      </c>
      <c r="B6641" s="4">
        <v>45685</v>
      </c>
      <c r="C6641" t="s">
        <v>951</v>
      </c>
      <c r="D6641" t="s">
        <v>3665</v>
      </c>
      <c r="E6641" t="s">
        <v>2085</v>
      </c>
      <c r="F6641" t="s">
        <v>2086</v>
      </c>
      <c r="G6641" t="s">
        <v>1581</v>
      </c>
      <c r="H6641" t="s">
        <v>8575</v>
      </c>
      <c r="I6641" t="s">
        <v>11572</v>
      </c>
      <c r="J6641" s="4">
        <v>35133</v>
      </c>
    </row>
    <row r="6642" spans="1:10" x14ac:dyDescent="0.3">
      <c r="A6642" t="s">
        <v>11573</v>
      </c>
      <c r="B6642" s="4">
        <v>45685</v>
      </c>
      <c r="C6642" t="s">
        <v>640</v>
      </c>
      <c r="D6642" t="s">
        <v>7019</v>
      </c>
      <c r="E6642" t="s">
        <v>39</v>
      </c>
      <c r="F6642" t="s">
        <v>40</v>
      </c>
      <c r="G6642" t="s">
        <v>41</v>
      </c>
      <c r="H6642" t="s">
        <v>8575</v>
      </c>
      <c r="I6642" t="s">
        <v>11574</v>
      </c>
      <c r="J6642" s="4">
        <v>25769</v>
      </c>
    </row>
    <row r="6643" spans="1:10" x14ac:dyDescent="0.3">
      <c r="A6643" t="s">
        <v>11575</v>
      </c>
      <c r="B6643" s="4">
        <v>45685</v>
      </c>
      <c r="C6643" t="s">
        <v>1170</v>
      </c>
      <c r="D6643" t="s">
        <v>7936</v>
      </c>
      <c r="E6643" t="s">
        <v>39</v>
      </c>
      <c r="F6643" t="s">
        <v>40</v>
      </c>
      <c r="G6643" t="s">
        <v>41</v>
      </c>
      <c r="H6643" t="s">
        <v>8575</v>
      </c>
      <c r="I6643" t="s">
        <v>11574</v>
      </c>
      <c r="J6643" s="4">
        <v>25769</v>
      </c>
    </row>
    <row r="6644" spans="1:10" x14ac:dyDescent="0.3">
      <c r="A6644" t="s">
        <v>11576</v>
      </c>
      <c r="B6644" s="4">
        <v>45685</v>
      </c>
      <c r="C6644" t="s">
        <v>215</v>
      </c>
      <c r="D6644" t="s">
        <v>216</v>
      </c>
      <c r="E6644" t="s">
        <v>39</v>
      </c>
      <c r="F6644" t="s">
        <v>40</v>
      </c>
      <c r="G6644" t="s">
        <v>41</v>
      </c>
      <c r="H6644" t="s">
        <v>8575</v>
      </c>
      <c r="I6644" t="s">
        <v>11574</v>
      </c>
      <c r="J6644" s="4">
        <v>25769</v>
      </c>
    </row>
    <row r="6645" spans="1:10" x14ac:dyDescent="0.3">
      <c r="A6645" t="s">
        <v>11577</v>
      </c>
      <c r="B6645" s="4">
        <v>45685</v>
      </c>
      <c r="C6645" t="s">
        <v>447</v>
      </c>
      <c r="D6645" t="s">
        <v>9356</v>
      </c>
      <c r="E6645" t="s">
        <v>39</v>
      </c>
      <c r="F6645" t="s">
        <v>40</v>
      </c>
      <c r="G6645" t="s">
        <v>41</v>
      </c>
      <c r="H6645" t="s">
        <v>8575</v>
      </c>
      <c r="I6645" t="s">
        <v>11574</v>
      </c>
      <c r="J6645" s="4">
        <v>25769</v>
      </c>
    </row>
    <row r="6646" spans="1:10" x14ac:dyDescent="0.3">
      <c r="A6646" t="s">
        <v>8866</v>
      </c>
      <c r="B6646" s="4">
        <v>45685</v>
      </c>
      <c r="C6646" t="s">
        <v>235</v>
      </c>
      <c r="D6646" t="s">
        <v>7896</v>
      </c>
      <c r="E6646" t="s">
        <v>204</v>
      </c>
      <c r="F6646" t="s">
        <v>205</v>
      </c>
      <c r="G6646" t="s">
        <v>206</v>
      </c>
      <c r="H6646" t="s">
        <v>8575</v>
      </c>
      <c r="I6646" t="s">
        <v>8868</v>
      </c>
      <c r="J6646" s="4">
        <v>21972</v>
      </c>
    </row>
    <row r="6647" spans="1:10" x14ac:dyDescent="0.3">
      <c r="A6647" t="s">
        <v>8869</v>
      </c>
      <c r="B6647" s="4">
        <v>45685</v>
      </c>
      <c r="C6647" t="s">
        <v>1436</v>
      </c>
      <c r="D6647" t="s">
        <v>8735</v>
      </c>
      <c r="E6647" t="s">
        <v>204</v>
      </c>
      <c r="F6647" t="s">
        <v>205</v>
      </c>
      <c r="G6647" t="s">
        <v>206</v>
      </c>
      <c r="H6647" t="s">
        <v>8575</v>
      </c>
      <c r="I6647" t="s">
        <v>8868</v>
      </c>
      <c r="J6647" s="4">
        <v>21972</v>
      </c>
    </row>
    <row r="6648" spans="1:10" x14ac:dyDescent="0.3">
      <c r="A6648" t="s">
        <v>8870</v>
      </c>
      <c r="B6648" s="4">
        <v>45685</v>
      </c>
      <c r="C6648" t="s">
        <v>311</v>
      </c>
      <c r="D6648" t="s">
        <v>8612</v>
      </c>
      <c r="E6648" t="s">
        <v>204</v>
      </c>
      <c r="F6648" t="s">
        <v>205</v>
      </c>
      <c r="G6648" t="s">
        <v>206</v>
      </c>
      <c r="H6648" t="s">
        <v>8575</v>
      </c>
      <c r="I6648" t="s">
        <v>8868</v>
      </c>
      <c r="J6648" s="4">
        <v>21972</v>
      </c>
    </row>
    <row r="6649" spans="1:10" x14ac:dyDescent="0.3">
      <c r="A6649" t="s">
        <v>8871</v>
      </c>
      <c r="B6649" s="4">
        <v>45685</v>
      </c>
      <c r="C6649" t="s">
        <v>1170</v>
      </c>
      <c r="D6649" t="s">
        <v>7936</v>
      </c>
      <c r="E6649" t="s">
        <v>204</v>
      </c>
      <c r="F6649" t="s">
        <v>205</v>
      </c>
      <c r="G6649" t="s">
        <v>206</v>
      </c>
      <c r="H6649" t="s">
        <v>8575</v>
      </c>
      <c r="I6649" t="s">
        <v>8868</v>
      </c>
      <c r="J6649" s="4">
        <v>21972</v>
      </c>
    </row>
    <row r="6650" spans="1:10" x14ac:dyDescent="0.3">
      <c r="A6650" t="s">
        <v>8873</v>
      </c>
      <c r="B6650" s="4">
        <v>45685</v>
      </c>
      <c r="C6650" t="s">
        <v>215</v>
      </c>
      <c r="D6650" t="s">
        <v>216</v>
      </c>
      <c r="E6650" t="s">
        <v>204</v>
      </c>
      <c r="F6650" t="s">
        <v>205</v>
      </c>
      <c r="G6650" t="s">
        <v>206</v>
      </c>
      <c r="H6650" t="s">
        <v>8575</v>
      </c>
      <c r="I6650" t="s">
        <v>8868</v>
      </c>
      <c r="J6650" s="4">
        <v>21972</v>
      </c>
    </row>
    <row r="6651" spans="1:10" x14ac:dyDescent="0.3">
      <c r="A6651" t="s">
        <v>11578</v>
      </c>
      <c r="B6651" s="4">
        <v>45685</v>
      </c>
      <c r="C6651" t="s">
        <v>4564</v>
      </c>
      <c r="D6651" t="s">
        <v>439</v>
      </c>
      <c r="E6651" t="s">
        <v>51</v>
      </c>
      <c r="F6651" t="s">
        <v>52</v>
      </c>
      <c r="G6651" t="s">
        <v>53</v>
      </c>
      <c r="H6651" t="s">
        <v>8575</v>
      </c>
      <c r="I6651" t="s">
        <v>10293</v>
      </c>
      <c r="J6651" s="4">
        <v>22866</v>
      </c>
    </row>
    <row r="6652" spans="1:10" x14ac:dyDescent="0.3">
      <c r="A6652" t="s">
        <v>10887</v>
      </c>
      <c r="B6652" s="4">
        <v>45685</v>
      </c>
      <c r="C6652" t="s">
        <v>3211</v>
      </c>
      <c r="D6652" t="s">
        <v>9257</v>
      </c>
      <c r="E6652" t="s">
        <v>39</v>
      </c>
      <c r="F6652" t="s">
        <v>40</v>
      </c>
      <c r="G6652" t="s">
        <v>41</v>
      </c>
      <c r="H6652" t="s">
        <v>8575</v>
      </c>
      <c r="I6652" t="s">
        <v>10265</v>
      </c>
      <c r="J6652" s="4">
        <v>23995</v>
      </c>
    </row>
    <row r="6653" spans="1:10" x14ac:dyDescent="0.3">
      <c r="A6653" t="s">
        <v>11579</v>
      </c>
      <c r="B6653" s="4">
        <v>45685</v>
      </c>
      <c r="C6653" t="s">
        <v>10506</v>
      </c>
      <c r="D6653" t="s">
        <v>10507</v>
      </c>
      <c r="E6653" t="s">
        <v>7030</v>
      </c>
      <c r="F6653" t="s">
        <v>7031</v>
      </c>
      <c r="G6653" t="s">
        <v>1581</v>
      </c>
      <c r="H6653" t="s">
        <v>8575</v>
      </c>
      <c r="I6653" t="s">
        <v>10897</v>
      </c>
      <c r="J6653" s="4">
        <v>23689</v>
      </c>
    </row>
    <row r="6654" spans="1:10" x14ac:dyDescent="0.3">
      <c r="A6654" t="s">
        <v>11580</v>
      </c>
      <c r="B6654" s="4">
        <v>45685</v>
      </c>
      <c r="C6654" t="s">
        <v>2754</v>
      </c>
      <c r="D6654" t="s">
        <v>2755</v>
      </c>
      <c r="E6654" t="s">
        <v>51</v>
      </c>
      <c r="F6654" t="s">
        <v>52</v>
      </c>
      <c r="G6654" t="s">
        <v>53</v>
      </c>
      <c r="H6654" t="s">
        <v>8575</v>
      </c>
      <c r="I6654" t="s">
        <v>11581</v>
      </c>
      <c r="J6654" s="4">
        <v>23439</v>
      </c>
    </row>
    <row r="6655" spans="1:10" x14ac:dyDescent="0.3">
      <c r="A6655" t="s">
        <v>11582</v>
      </c>
      <c r="B6655" s="4">
        <v>45685</v>
      </c>
      <c r="C6655" t="s">
        <v>692</v>
      </c>
      <c r="D6655" t="s">
        <v>8513</v>
      </c>
      <c r="E6655" t="s">
        <v>39</v>
      </c>
      <c r="F6655" t="s">
        <v>40</v>
      </c>
      <c r="G6655" t="s">
        <v>41</v>
      </c>
      <c r="H6655" t="s">
        <v>8575</v>
      </c>
      <c r="I6655" t="s">
        <v>3638</v>
      </c>
      <c r="J6655" s="4">
        <v>21943</v>
      </c>
    </row>
    <row r="6656" spans="1:10" x14ac:dyDescent="0.3">
      <c r="A6656" t="s">
        <v>9339</v>
      </c>
      <c r="B6656" s="4">
        <v>45685</v>
      </c>
      <c r="C6656" t="s">
        <v>692</v>
      </c>
      <c r="D6656" t="s">
        <v>1048</v>
      </c>
      <c r="E6656" t="s">
        <v>1579</v>
      </c>
      <c r="F6656" t="s">
        <v>1580</v>
      </c>
      <c r="G6656" t="s">
        <v>1581</v>
      </c>
      <c r="H6656" t="s">
        <v>8575</v>
      </c>
      <c r="I6656" t="s">
        <v>8585</v>
      </c>
      <c r="J6656" s="4">
        <v>21496</v>
      </c>
    </row>
    <row r="6657" spans="1:10" x14ac:dyDescent="0.3">
      <c r="A6657" t="s">
        <v>11583</v>
      </c>
      <c r="B6657" s="4">
        <v>45685</v>
      </c>
      <c r="C6657" t="s">
        <v>120</v>
      </c>
      <c r="D6657" t="s">
        <v>8660</v>
      </c>
      <c r="E6657" t="s">
        <v>1579</v>
      </c>
      <c r="F6657" t="s">
        <v>1580</v>
      </c>
      <c r="G6657" t="s">
        <v>1581</v>
      </c>
      <c r="H6657" t="s">
        <v>8575</v>
      </c>
      <c r="I6657" t="s">
        <v>8585</v>
      </c>
      <c r="J6657" s="4">
        <v>21496</v>
      </c>
    </row>
    <row r="6658" spans="1:10" x14ac:dyDescent="0.3">
      <c r="A6658" t="s">
        <v>11584</v>
      </c>
      <c r="B6658" s="4">
        <v>45685</v>
      </c>
      <c r="C6658" t="s">
        <v>56</v>
      </c>
      <c r="D6658" t="s">
        <v>57</v>
      </c>
      <c r="E6658" t="s">
        <v>51</v>
      </c>
      <c r="F6658" t="s">
        <v>52</v>
      </c>
      <c r="G6658" t="s">
        <v>53</v>
      </c>
      <c r="H6658" t="s">
        <v>8575</v>
      </c>
      <c r="I6658" t="s">
        <v>11585</v>
      </c>
      <c r="J6658" s="4">
        <v>21738</v>
      </c>
    </row>
    <row r="6659" spans="1:10" x14ac:dyDescent="0.3">
      <c r="A6659" t="s">
        <v>11586</v>
      </c>
      <c r="B6659" s="4">
        <v>45685</v>
      </c>
      <c r="C6659" t="s">
        <v>332</v>
      </c>
      <c r="D6659" t="s">
        <v>333</v>
      </c>
      <c r="E6659" t="s">
        <v>51</v>
      </c>
      <c r="F6659" t="s">
        <v>52</v>
      </c>
      <c r="G6659" t="s">
        <v>53</v>
      </c>
      <c r="H6659" t="s">
        <v>8575</v>
      </c>
      <c r="I6659" t="s">
        <v>11585</v>
      </c>
      <c r="J6659" s="4">
        <v>21738</v>
      </c>
    </row>
    <row r="6660" spans="1:10" x14ac:dyDescent="0.3">
      <c r="A6660" t="s">
        <v>11587</v>
      </c>
      <c r="B6660" s="4">
        <v>45685</v>
      </c>
      <c r="C6660" t="s">
        <v>258</v>
      </c>
      <c r="D6660" t="s">
        <v>259</v>
      </c>
      <c r="E6660" t="s">
        <v>51</v>
      </c>
      <c r="F6660" t="s">
        <v>52</v>
      </c>
      <c r="G6660" t="s">
        <v>53</v>
      </c>
      <c r="H6660" t="s">
        <v>8575</v>
      </c>
      <c r="I6660" t="s">
        <v>11585</v>
      </c>
      <c r="J6660" s="4">
        <v>21738</v>
      </c>
    </row>
    <row r="6661" spans="1:10" x14ac:dyDescent="0.3">
      <c r="A6661" t="s">
        <v>11588</v>
      </c>
      <c r="B6661" s="4">
        <v>45685</v>
      </c>
      <c r="C6661" t="s">
        <v>11589</v>
      </c>
      <c r="D6661" t="s">
        <v>2289</v>
      </c>
      <c r="E6661" t="s">
        <v>51</v>
      </c>
      <c r="F6661" t="s">
        <v>52</v>
      </c>
      <c r="G6661" t="s">
        <v>53</v>
      </c>
      <c r="H6661" t="s">
        <v>8575</v>
      </c>
      <c r="I6661" t="s">
        <v>11585</v>
      </c>
      <c r="J6661" s="4">
        <v>21738</v>
      </c>
    </row>
    <row r="6662" spans="1:10" x14ac:dyDescent="0.3">
      <c r="A6662" t="s">
        <v>11590</v>
      </c>
      <c r="B6662" s="4">
        <v>45685</v>
      </c>
      <c r="C6662" t="s">
        <v>1655</v>
      </c>
      <c r="D6662" t="s">
        <v>2952</v>
      </c>
      <c r="E6662" t="s">
        <v>51</v>
      </c>
      <c r="F6662" t="s">
        <v>52</v>
      </c>
      <c r="G6662" t="s">
        <v>53</v>
      </c>
      <c r="H6662" t="s">
        <v>8575</v>
      </c>
      <c r="I6662" t="s">
        <v>11585</v>
      </c>
      <c r="J6662" s="4">
        <v>21738</v>
      </c>
    </row>
    <row r="6663" spans="1:10" x14ac:dyDescent="0.3">
      <c r="A6663" t="s">
        <v>9416</v>
      </c>
      <c r="B6663" s="4">
        <v>45685</v>
      </c>
      <c r="C6663" t="s">
        <v>525</v>
      </c>
      <c r="D6663" t="s">
        <v>526</v>
      </c>
      <c r="E6663" t="s">
        <v>2372</v>
      </c>
      <c r="F6663" t="s">
        <v>2373</v>
      </c>
      <c r="G6663" t="s">
        <v>1581</v>
      </c>
      <c r="H6663" t="s">
        <v>8575</v>
      </c>
      <c r="I6663" t="s">
        <v>9417</v>
      </c>
      <c r="J6663" s="4">
        <v>24549</v>
      </c>
    </row>
    <row r="6664" spans="1:10" x14ac:dyDescent="0.3">
      <c r="A6664" t="s">
        <v>11591</v>
      </c>
      <c r="B6664" s="4">
        <v>45685</v>
      </c>
      <c r="C6664" t="s">
        <v>139</v>
      </c>
      <c r="D6664" t="s">
        <v>140</v>
      </c>
      <c r="E6664" t="s">
        <v>204</v>
      </c>
      <c r="F6664" t="s">
        <v>205</v>
      </c>
      <c r="G6664" t="s">
        <v>206</v>
      </c>
      <c r="H6664" t="s">
        <v>8575</v>
      </c>
      <c r="I6664" t="s">
        <v>9417</v>
      </c>
      <c r="J6664" s="4">
        <v>24549</v>
      </c>
    </row>
    <row r="6665" spans="1:10" x14ac:dyDescent="0.3">
      <c r="A6665" t="s">
        <v>11592</v>
      </c>
      <c r="B6665" s="4">
        <v>45685</v>
      </c>
      <c r="C6665" t="s">
        <v>474</v>
      </c>
      <c r="D6665" t="s">
        <v>11077</v>
      </c>
      <c r="E6665" t="s">
        <v>204</v>
      </c>
      <c r="F6665" t="s">
        <v>205</v>
      </c>
      <c r="G6665" t="s">
        <v>206</v>
      </c>
      <c r="H6665" t="s">
        <v>8575</v>
      </c>
      <c r="I6665" t="s">
        <v>9417</v>
      </c>
      <c r="J6665" s="4">
        <v>24549</v>
      </c>
    </row>
    <row r="6666" spans="1:10" x14ac:dyDescent="0.3">
      <c r="A6666" t="s">
        <v>11593</v>
      </c>
      <c r="B6666" s="4">
        <v>45685</v>
      </c>
      <c r="C6666" t="s">
        <v>109</v>
      </c>
      <c r="D6666" t="s">
        <v>6710</v>
      </c>
      <c r="E6666" t="s">
        <v>204</v>
      </c>
      <c r="F6666" t="s">
        <v>205</v>
      </c>
      <c r="G6666" t="s">
        <v>206</v>
      </c>
      <c r="H6666" t="s">
        <v>8575</v>
      </c>
      <c r="I6666" t="s">
        <v>11594</v>
      </c>
      <c r="J6666" s="4">
        <v>23875</v>
      </c>
    </row>
    <row r="6667" spans="1:10" x14ac:dyDescent="0.3">
      <c r="A6667" t="s">
        <v>11595</v>
      </c>
      <c r="B6667" s="4">
        <v>45685</v>
      </c>
      <c r="C6667" t="s">
        <v>1281</v>
      </c>
      <c r="D6667" t="s">
        <v>1282</v>
      </c>
      <c r="E6667" t="s">
        <v>204</v>
      </c>
      <c r="F6667" t="s">
        <v>205</v>
      </c>
      <c r="G6667" t="s">
        <v>206</v>
      </c>
      <c r="H6667" t="s">
        <v>8575</v>
      </c>
      <c r="I6667" t="s">
        <v>4834</v>
      </c>
      <c r="J6667" s="4">
        <v>22718</v>
      </c>
    </row>
    <row r="6668" spans="1:10" x14ac:dyDescent="0.3">
      <c r="A6668" t="s">
        <v>11596</v>
      </c>
      <c r="B6668" s="4">
        <v>45685</v>
      </c>
      <c r="C6668" t="s">
        <v>438</v>
      </c>
      <c r="D6668" t="s">
        <v>439</v>
      </c>
      <c r="E6668" t="s">
        <v>5305</v>
      </c>
      <c r="F6668" t="s">
        <v>5306</v>
      </c>
      <c r="G6668" t="s">
        <v>232</v>
      </c>
      <c r="H6668" t="s">
        <v>8575</v>
      </c>
      <c r="I6668" t="s">
        <v>11597</v>
      </c>
      <c r="J6668" s="4">
        <v>20297</v>
      </c>
    </row>
    <row r="6669" spans="1:10" x14ac:dyDescent="0.3">
      <c r="A6669" t="s">
        <v>11598</v>
      </c>
      <c r="B6669" s="4">
        <v>45685</v>
      </c>
      <c r="C6669" t="s">
        <v>569</v>
      </c>
      <c r="D6669" t="s">
        <v>570</v>
      </c>
      <c r="E6669" t="s">
        <v>39</v>
      </c>
      <c r="F6669" t="s">
        <v>40</v>
      </c>
      <c r="G6669" t="s">
        <v>41</v>
      </c>
      <c r="H6669" t="s">
        <v>8575</v>
      </c>
      <c r="I6669" t="s">
        <v>11597</v>
      </c>
      <c r="J6669" s="4">
        <v>20297</v>
      </c>
    </row>
    <row r="6670" spans="1:10" x14ac:dyDescent="0.3">
      <c r="A6670" t="s">
        <v>11599</v>
      </c>
      <c r="B6670" s="4">
        <v>45685</v>
      </c>
      <c r="C6670" t="s">
        <v>1646</v>
      </c>
      <c r="D6670" t="s">
        <v>9306</v>
      </c>
      <c r="E6670" t="s">
        <v>39</v>
      </c>
      <c r="F6670" t="s">
        <v>40</v>
      </c>
      <c r="G6670" t="s">
        <v>41</v>
      </c>
      <c r="H6670" t="s">
        <v>8575</v>
      </c>
      <c r="I6670" t="s">
        <v>11597</v>
      </c>
      <c r="J6670" s="4">
        <v>20297</v>
      </c>
    </row>
    <row r="6671" spans="1:10" x14ac:dyDescent="0.3">
      <c r="A6671" t="s">
        <v>11600</v>
      </c>
      <c r="B6671" s="4">
        <v>45685</v>
      </c>
      <c r="C6671" t="s">
        <v>11601</v>
      </c>
      <c r="D6671" t="s">
        <v>1377</v>
      </c>
      <c r="E6671" t="s">
        <v>5305</v>
      </c>
      <c r="F6671" t="s">
        <v>5306</v>
      </c>
      <c r="G6671" t="s">
        <v>232</v>
      </c>
      <c r="H6671" t="s">
        <v>8575</v>
      </c>
      <c r="I6671" t="s">
        <v>11597</v>
      </c>
      <c r="J6671" s="4">
        <v>20297</v>
      </c>
    </row>
    <row r="6672" spans="1:10" x14ac:dyDescent="0.3">
      <c r="A6672" t="s">
        <v>11602</v>
      </c>
      <c r="B6672" s="4">
        <v>45685</v>
      </c>
      <c r="C6672" t="s">
        <v>8997</v>
      </c>
      <c r="D6672" t="s">
        <v>8998</v>
      </c>
      <c r="E6672" t="s">
        <v>5305</v>
      </c>
      <c r="F6672" t="s">
        <v>5306</v>
      </c>
      <c r="G6672" t="s">
        <v>232</v>
      </c>
      <c r="H6672" t="s">
        <v>8575</v>
      </c>
      <c r="I6672" t="s">
        <v>11597</v>
      </c>
      <c r="J6672" s="4">
        <v>20297</v>
      </c>
    </row>
    <row r="6673" spans="1:10" x14ac:dyDescent="0.3">
      <c r="A6673" t="s">
        <v>11603</v>
      </c>
      <c r="B6673" s="4">
        <v>45685</v>
      </c>
      <c r="C6673" t="s">
        <v>325</v>
      </c>
      <c r="D6673" t="s">
        <v>326</v>
      </c>
      <c r="E6673" t="s">
        <v>204</v>
      </c>
      <c r="F6673" t="s">
        <v>205</v>
      </c>
      <c r="G6673" t="s">
        <v>206</v>
      </c>
      <c r="H6673" t="s">
        <v>8575</v>
      </c>
      <c r="I6673" t="s">
        <v>9417</v>
      </c>
      <c r="J6673" s="4">
        <v>24549</v>
      </c>
    </row>
    <row r="6674" spans="1:10" x14ac:dyDescent="0.3">
      <c r="A6674" t="s">
        <v>11604</v>
      </c>
      <c r="B6674" s="4">
        <v>45685</v>
      </c>
      <c r="C6674" t="s">
        <v>1064</v>
      </c>
      <c r="D6674" t="s">
        <v>1065</v>
      </c>
      <c r="E6674" t="s">
        <v>204</v>
      </c>
      <c r="F6674" t="s">
        <v>205</v>
      </c>
      <c r="G6674" t="s">
        <v>206</v>
      </c>
      <c r="H6674" t="s">
        <v>8575</v>
      </c>
      <c r="I6674" t="s">
        <v>9417</v>
      </c>
      <c r="J6674" s="4">
        <v>24549</v>
      </c>
    </row>
    <row r="6675" spans="1:10" x14ac:dyDescent="0.3">
      <c r="A6675" t="s">
        <v>11605</v>
      </c>
      <c r="B6675" s="4">
        <v>45685</v>
      </c>
      <c r="C6675" t="s">
        <v>1018</v>
      </c>
      <c r="D6675" t="s">
        <v>8604</v>
      </c>
      <c r="E6675" t="s">
        <v>204</v>
      </c>
      <c r="F6675" t="s">
        <v>205</v>
      </c>
      <c r="G6675" t="s">
        <v>206</v>
      </c>
      <c r="H6675" t="s">
        <v>8575</v>
      </c>
      <c r="I6675" t="s">
        <v>11606</v>
      </c>
      <c r="J6675" s="4">
        <v>22279</v>
      </c>
    </row>
    <row r="6676" spans="1:10" x14ac:dyDescent="0.3">
      <c r="A6676" t="s">
        <v>11607</v>
      </c>
      <c r="B6676" s="4">
        <v>45685</v>
      </c>
      <c r="C6676" t="s">
        <v>4472</v>
      </c>
      <c r="D6676" t="s">
        <v>4473</v>
      </c>
      <c r="E6676" t="s">
        <v>204</v>
      </c>
      <c r="F6676" t="s">
        <v>205</v>
      </c>
      <c r="G6676" t="s">
        <v>206</v>
      </c>
      <c r="H6676" t="s">
        <v>8575</v>
      </c>
      <c r="I6676" t="s">
        <v>11606</v>
      </c>
      <c r="J6676" s="4">
        <v>22279</v>
      </c>
    </row>
    <row r="6677" spans="1:10" x14ac:dyDescent="0.3">
      <c r="A6677" t="s">
        <v>11608</v>
      </c>
      <c r="B6677" s="4">
        <v>45685</v>
      </c>
      <c r="C6677" t="s">
        <v>139</v>
      </c>
      <c r="D6677" t="s">
        <v>140</v>
      </c>
      <c r="E6677" t="s">
        <v>9283</v>
      </c>
      <c r="F6677" t="s">
        <v>9284</v>
      </c>
      <c r="G6677" t="s">
        <v>9285</v>
      </c>
      <c r="H6677" t="s">
        <v>8575</v>
      </c>
      <c r="I6677" t="s">
        <v>11609</v>
      </c>
      <c r="J6677" s="4">
        <v>21425</v>
      </c>
    </row>
    <row r="6678" spans="1:10" x14ac:dyDescent="0.3">
      <c r="A6678" t="s">
        <v>11610</v>
      </c>
      <c r="B6678" s="4">
        <v>45685</v>
      </c>
      <c r="C6678" t="s">
        <v>11611</v>
      </c>
      <c r="D6678" t="s">
        <v>11612</v>
      </c>
      <c r="E6678" t="s">
        <v>9283</v>
      </c>
      <c r="F6678" t="s">
        <v>9284</v>
      </c>
      <c r="G6678" t="s">
        <v>9285</v>
      </c>
      <c r="H6678" t="s">
        <v>8575</v>
      </c>
      <c r="I6678" t="s">
        <v>11609</v>
      </c>
      <c r="J6678" s="4">
        <v>21425</v>
      </c>
    </row>
    <row r="6679" spans="1:10" x14ac:dyDescent="0.3">
      <c r="A6679" t="s">
        <v>11613</v>
      </c>
      <c r="B6679" s="4">
        <v>45685</v>
      </c>
      <c r="C6679" t="s">
        <v>7074</v>
      </c>
      <c r="D6679" t="s">
        <v>11614</v>
      </c>
      <c r="E6679" t="s">
        <v>9283</v>
      </c>
      <c r="F6679" t="s">
        <v>9284</v>
      </c>
      <c r="G6679" t="s">
        <v>9285</v>
      </c>
      <c r="H6679" t="s">
        <v>8575</v>
      </c>
      <c r="I6679" t="s">
        <v>11609</v>
      </c>
      <c r="J6679" s="4">
        <v>21425</v>
      </c>
    </row>
    <row r="6680" spans="1:10" x14ac:dyDescent="0.3">
      <c r="A6680" t="s">
        <v>11615</v>
      </c>
      <c r="B6680" s="4">
        <v>45685</v>
      </c>
      <c r="C6680" t="s">
        <v>347</v>
      </c>
      <c r="D6680" t="s">
        <v>348</v>
      </c>
      <c r="E6680" t="s">
        <v>1579</v>
      </c>
      <c r="F6680" t="s">
        <v>1580</v>
      </c>
      <c r="G6680" t="s">
        <v>1581</v>
      </c>
      <c r="H6680" t="s">
        <v>8575</v>
      </c>
      <c r="I6680" t="s">
        <v>11609</v>
      </c>
      <c r="J6680" s="4">
        <v>21425</v>
      </c>
    </row>
    <row r="6681" spans="1:10" x14ac:dyDescent="0.3">
      <c r="A6681" t="s">
        <v>11616</v>
      </c>
      <c r="B6681" s="4">
        <v>45685</v>
      </c>
      <c r="C6681" t="s">
        <v>5891</v>
      </c>
      <c r="D6681" t="s">
        <v>526</v>
      </c>
      <c r="E6681" t="s">
        <v>9283</v>
      </c>
      <c r="F6681" t="s">
        <v>9284</v>
      </c>
      <c r="G6681" t="s">
        <v>9285</v>
      </c>
      <c r="H6681" t="s">
        <v>8575</v>
      </c>
      <c r="I6681" t="s">
        <v>11609</v>
      </c>
      <c r="J6681" s="4">
        <v>21425</v>
      </c>
    </row>
    <row r="6682" spans="1:10" x14ac:dyDescent="0.3">
      <c r="A6682" t="s">
        <v>11617</v>
      </c>
      <c r="B6682" s="4">
        <v>45685</v>
      </c>
      <c r="C6682" t="s">
        <v>8740</v>
      </c>
      <c r="D6682" t="s">
        <v>8741</v>
      </c>
      <c r="E6682" t="s">
        <v>1579</v>
      </c>
      <c r="F6682" t="s">
        <v>1580</v>
      </c>
      <c r="G6682" t="s">
        <v>1581</v>
      </c>
      <c r="H6682" t="s">
        <v>8575</v>
      </c>
      <c r="I6682" t="s">
        <v>11609</v>
      </c>
      <c r="J6682" s="4">
        <v>21425</v>
      </c>
    </row>
    <row r="6683" spans="1:10" x14ac:dyDescent="0.3">
      <c r="A6683" t="s">
        <v>11618</v>
      </c>
      <c r="B6683" s="4">
        <v>45685</v>
      </c>
      <c r="C6683" t="s">
        <v>419</v>
      </c>
      <c r="D6683" t="s">
        <v>8644</v>
      </c>
      <c r="E6683" t="s">
        <v>204</v>
      </c>
      <c r="F6683" t="s">
        <v>205</v>
      </c>
      <c r="G6683" t="s">
        <v>206</v>
      </c>
      <c r="H6683" t="s">
        <v>8575</v>
      </c>
      <c r="I6683" t="s">
        <v>11619</v>
      </c>
      <c r="J6683" s="4">
        <v>31316</v>
      </c>
    </row>
    <row r="6684" spans="1:10" x14ac:dyDescent="0.3">
      <c r="A6684" t="s">
        <v>11620</v>
      </c>
      <c r="B6684" s="4">
        <v>45685</v>
      </c>
      <c r="C6684" t="s">
        <v>64</v>
      </c>
      <c r="D6684" t="s">
        <v>4676</v>
      </c>
      <c r="E6684" t="s">
        <v>204</v>
      </c>
      <c r="F6684" t="s">
        <v>205</v>
      </c>
      <c r="G6684" t="s">
        <v>206</v>
      </c>
      <c r="H6684" t="s">
        <v>8575</v>
      </c>
      <c r="I6684" t="s">
        <v>11619</v>
      </c>
      <c r="J6684" s="4">
        <v>31316</v>
      </c>
    </row>
    <row r="6685" spans="1:10" x14ac:dyDescent="0.3">
      <c r="A6685" t="s">
        <v>11621</v>
      </c>
      <c r="B6685" s="4">
        <v>45685</v>
      </c>
      <c r="C6685" t="s">
        <v>3272</v>
      </c>
      <c r="D6685" t="s">
        <v>3273</v>
      </c>
      <c r="E6685" t="s">
        <v>77</v>
      </c>
      <c r="F6685" t="s">
        <v>78</v>
      </c>
      <c r="G6685" t="s">
        <v>79</v>
      </c>
      <c r="H6685" t="s">
        <v>8575</v>
      </c>
      <c r="I6685" t="s">
        <v>11622</v>
      </c>
      <c r="J6685" s="4">
        <v>35450</v>
      </c>
    </row>
    <row r="6686" spans="1:10" x14ac:dyDescent="0.3">
      <c r="A6686" t="s">
        <v>11623</v>
      </c>
      <c r="B6686" s="4">
        <v>45685</v>
      </c>
      <c r="C6686" t="s">
        <v>396</v>
      </c>
      <c r="D6686" t="s">
        <v>8577</v>
      </c>
      <c r="E6686" t="s">
        <v>204</v>
      </c>
      <c r="F6686" t="s">
        <v>205</v>
      </c>
      <c r="G6686" t="s">
        <v>206</v>
      </c>
      <c r="H6686" t="s">
        <v>8575</v>
      </c>
      <c r="I6686" t="s">
        <v>11619</v>
      </c>
      <c r="J6686" s="4">
        <v>31316</v>
      </c>
    </row>
    <row r="6687" spans="1:10" x14ac:dyDescent="0.3">
      <c r="A6687" t="s">
        <v>11624</v>
      </c>
      <c r="B6687" s="4">
        <v>45685</v>
      </c>
      <c r="C6687" t="s">
        <v>9456</v>
      </c>
      <c r="D6687" t="s">
        <v>9457</v>
      </c>
      <c r="E6687" t="s">
        <v>2372</v>
      </c>
      <c r="F6687" t="s">
        <v>2373</v>
      </c>
      <c r="G6687" t="s">
        <v>1581</v>
      </c>
      <c r="H6687" t="s">
        <v>8575</v>
      </c>
      <c r="I6687" t="s">
        <v>11625</v>
      </c>
      <c r="J6687" s="4">
        <v>24670</v>
      </c>
    </row>
    <row r="6688" spans="1:10" x14ac:dyDescent="0.3">
      <c r="A6688" t="s">
        <v>11626</v>
      </c>
      <c r="B6688" s="4">
        <v>45685</v>
      </c>
      <c r="C6688" t="s">
        <v>574</v>
      </c>
      <c r="D6688" t="s">
        <v>1164</v>
      </c>
      <c r="E6688" t="s">
        <v>204</v>
      </c>
      <c r="F6688" t="s">
        <v>205</v>
      </c>
      <c r="G6688" t="s">
        <v>206</v>
      </c>
      <c r="H6688" t="s">
        <v>8575</v>
      </c>
      <c r="I6688" t="s">
        <v>11619</v>
      </c>
      <c r="J6688" s="4">
        <v>31316</v>
      </c>
    </row>
    <row r="6689" spans="1:10" x14ac:dyDescent="0.3">
      <c r="A6689" t="s">
        <v>11627</v>
      </c>
      <c r="B6689" s="4">
        <v>45685</v>
      </c>
      <c r="C6689" t="s">
        <v>3542</v>
      </c>
      <c r="D6689" t="s">
        <v>3543</v>
      </c>
      <c r="E6689" t="s">
        <v>1579</v>
      </c>
      <c r="F6689" t="s">
        <v>1580</v>
      </c>
      <c r="G6689" t="s">
        <v>1581</v>
      </c>
      <c r="H6689" t="s">
        <v>8575</v>
      </c>
      <c r="I6689" t="s">
        <v>8585</v>
      </c>
      <c r="J6689" s="4">
        <v>21496</v>
      </c>
    </row>
    <row r="6690" spans="1:10" x14ac:dyDescent="0.3">
      <c r="A6690" t="s">
        <v>11628</v>
      </c>
      <c r="B6690" s="4">
        <v>45685</v>
      </c>
      <c r="C6690" t="s">
        <v>147</v>
      </c>
      <c r="D6690" t="s">
        <v>148</v>
      </c>
      <c r="E6690" t="s">
        <v>204</v>
      </c>
      <c r="F6690" t="s">
        <v>205</v>
      </c>
      <c r="G6690" t="s">
        <v>206</v>
      </c>
      <c r="H6690" t="s">
        <v>8575</v>
      </c>
      <c r="I6690" t="s">
        <v>11629</v>
      </c>
      <c r="J6690" s="4">
        <v>31265</v>
      </c>
    </row>
    <row r="6691" spans="1:10" x14ac:dyDescent="0.3">
      <c r="A6691" t="s">
        <v>11630</v>
      </c>
      <c r="B6691" s="4">
        <v>45685</v>
      </c>
      <c r="C6691" t="s">
        <v>105</v>
      </c>
      <c r="D6691" t="s">
        <v>106</v>
      </c>
      <c r="E6691" t="s">
        <v>204</v>
      </c>
      <c r="F6691" t="s">
        <v>205</v>
      </c>
      <c r="G6691" t="s">
        <v>206</v>
      </c>
      <c r="H6691" t="s">
        <v>8575</v>
      </c>
      <c r="I6691" t="s">
        <v>11629</v>
      </c>
      <c r="J6691" s="4">
        <v>31265</v>
      </c>
    </row>
    <row r="6692" spans="1:10" x14ac:dyDescent="0.3">
      <c r="A6692" t="s">
        <v>11631</v>
      </c>
      <c r="B6692" s="4">
        <v>45685</v>
      </c>
      <c r="C6692" t="s">
        <v>431</v>
      </c>
      <c r="D6692" t="s">
        <v>432</v>
      </c>
      <c r="E6692" t="s">
        <v>204</v>
      </c>
      <c r="F6692" t="s">
        <v>205</v>
      </c>
      <c r="G6692" t="s">
        <v>206</v>
      </c>
      <c r="H6692" t="s">
        <v>8575</v>
      </c>
      <c r="I6692" t="s">
        <v>11629</v>
      </c>
      <c r="J6692" s="4">
        <v>31265</v>
      </c>
    </row>
    <row r="6693" spans="1:10" x14ac:dyDescent="0.3">
      <c r="A6693" t="s">
        <v>11632</v>
      </c>
      <c r="B6693" s="4">
        <v>45685</v>
      </c>
      <c r="C6693" t="s">
        <v>987</v>
      </c>
      <c r="D6693" t="s">
        <v>988</v>
      </c>
      <c r="E6693" t="s">
        <v>204</v>
      </c>
      <c r="F6693" t="s">
        <v>205</v>
      </c>
      <c r="G6693" t="s">
        <v>206</v>
      </c>
      <c r="H6693" t="s">
        <v>8575</v>
      </c>
      <c r="I6693" t="s">
        <v>11568</v>
      </c>
      <c r="J6693" s="4">
        <v>37385</v>
      </c>
    </row>
    <row r="6694" spans="1:10" x14ac:dyDescent="0.3">
      <c r="A6694" t="s">
        <v>11633</v>
      </c>
      <c r="B6694" s="4">
        <v>45685</v>
      </c>
      <c r="C6694" t="s">
        <v>574</v>
      </c>
      <c r="D6694" t="s">
        <v>1164</v>
      </c>
      <c r="E6694" t="s">
        <v>204</v>
      </c>
      <c r="F6694" t="s">
        <v>205</v>
      </c>
      <c r="G6694" t="s">
        <v>206</v>
      </c>
      <c r="H6694" t="s">
        <v>8575</v>
      </c>
      <c r="I6694" t="s">
        <v>11568</v>
      </c>
      <c r="J6694" s="4">
        <v>37385</v>
      </c>
    </row>
    <row r="6695" spans="1:10" x14ac:dyDescent="0.3">
      <c r="A6695" t="s">
        <v>11634</v>
      </c>
      <c r="B6695" s="4">
        <v>45685</v>
      </c>
      <c r="C6695" t="s">
        <v>325</v>
      </c>
      <c r="D6695" t="s">
        <v>326</v>
      </c>
      <c r="E6695" t="s">
        <v>204</v>
      </c>
      <c r="F6695" t="s">
        <v>205</v>
      </c>
      <c r="G6695" t="s">
        <v>206</v>
      </c>
      <c r="H6695" t="s">
        <v>8575</v>
      </c>
      <c r="I6695" t="s">
        <v>11635</v>
      </c>
      <c r="J6695" s="4">
        <v>28785</v>
      </c>
    </row>
    <row r="6696" spans="1:10" x14ac:dyDescent="0.3">
      <c r="A6696" t="s">
        <v>11636</v>
      </c>
      <c r="B6696" s="4">
        <v>45685</v>
      </c>
      <c r="C6696" t="s">
        <v>1064</v>
      </c>
      <c r="D6696" t="s">
        <v>1065</v>
      </c>
      <c r="E6696" t="s">
        <v>204</v>
      </c>
      <c r="F6696" t="s">
        <v>205</v>
      </c>
      <c r="G6696" t="s">
        <v>206</v>
      </c>
      <c r="H6696" t="s">
        <v>8575</v>
      </c>
      <c r="I6696" t="s">
        <v>11635</v>
      </c>
      <c r="J6696" s="4">
        <v>28785</v>
      </c>
    </row>
    <row r="6697" spans="1:10" x14ac:dyDescent="0.3">
      <c r="A6697" t="s">
        <v>11637</v>
      </c>
      <c r="B6697" s="4">
        <v>45685</v>
      </c>
      <c r="C6697" t="s">
        <v>474</v>
      </c>
      <c r="D6697" t="s">
        <v>11077</v>
      </c>
      <c r="E6697" t="s">
        <v>204</v>
      </c>
      <c r="F6697" t="s">
        <v>205</v>
      </c>
      <c r="G6697" t="s">
        <v>206</v>
      </c>
      <c r="H6697" t="s">
        <v>8575</v>
      </c>
      <c r="I6697" t="s">
        <v>11635</v>
      </c>
      <c r="J6697" s="4">
        <v>28785</v>
      </c>
    </row>
    <row r="6698" spans="1:10" x14ac:dyDescent="0.3">
      <c r="A6698" t="s">
        <v>11638</v>
      </c>
      <c r="B6698" s="4">
        <v>45685</v>
      </c>
      <c r="C6698" t="s">
        <v>692</v>
      </c>
      <c r="D6698" t="s">
        <v>1048</v>
      </c>
      <c r="E6698" t="s">
        <v>204</v>
      </c>
      <c r="F6698" t="s">
        <v>205</v>
      </c>
      <c r="G6698" t="s">
        <v>206</v>
      </c>
      <c r="H6698" t="s">
        <v>8575</v>
      </c>
      <c r="I6698" t="s">
        <v>11635</v>
      </c>
      <c r="J6698" s="4">
        <v>28785</v>
      </c>
    </row>
    <row r="6699" spans="1:10" x14ac:dyDescent="0.3">
      <c r="A6699" t="s">
        <v>11639</v>
      </c>
      <c r="B6699" s="4">
        <v>45685</v>
      </c>
      <c r="C6699" t="s">
        <v>105</v>
      </c>
      <c r="D6699" t="s">
        <v>106</v>
      </c>
      <c r="E6699" t="s">
        <v>204</v>
      </c>
      <c r="F6699" t="s">
        <v>205</v>
      </c>
      <c r="G6699" t="s">
        <v>206</v>
      </c>
      <c r="H6699" t="s">
        <v>8575</v>
      </c>
      <c r="I6699" t="s">
        <v>11559</v>
      </c>
      <c r="J6699" s="4">
        <v>19282</v>
      </c>
    </row>
    <row r="6700" spans="1:10" x14ac:dyDescent="0.3">
      <c r="A6700" t="s">
        <v>11640</v>
      </c>
      <c r="B6700" s="4">
        <v>45685</v>
      </c>
      <c r="C6700" t="s">
        <v>7087</v>
      </c>
      <c r="D6700" t="s">
        <v>7088</v>
      </c>
      <c r="E6700" t="s">
        <v>1579</v>
      </c>
      <c r="F6700" t="s">
        <v>1580</v>
      </c>
      <c r="G6700" t="s">
        <v>1581</v>
      </c>
      <c r="H6700" t="s">
        <v>8575</v>
      </c>
      <c r="I6700" t="s">
        <v>11641</v>
      </c>
      <c r="J6700" s="4">
        <v>16684</v>
      </c>
    </row>
    <row r="6701" spans="1:10" x14ac:dyDescent="0.3">
      <c r="A6701" t="s">
        <v>9440</v>
      </c>
      <c r="B6701" s="4">
        <v>45685</v>
      </c>
      <c r="C6701" t="s">
        <v>9441</v>
      </c>
      <c r="D6701" t="s">
        <v>9442</v>
      </c>
      <c r="E6701" t="s">
        <v>2085</v>
      </c>
      <c r="F6701" t="s">
        <v>2086</v>
      </c>
      <c r="G6701" t="s">
        <v>1581</v>
      </c>
      <c r="H6701" t="s">
        <v>8575</v>
      </c>
      <c r="I6701" t="s">
        <v>9439</v>
      </c>
      <c r="J6701" s="4">
        <v>26405</v>
      </c>
    </row>
    <row r="6702" spans="1:10" x14ac:dyDescent="0.3">
      <c r="A6702" t="s">
        <v>11642</v>
      </c>
      <c r="B6702" s="4">
        <v>45685</v>
      </c>
      <c r="C6702" t="s">
        <v>11643</v>
      </c>
      <c r="D6702" t="s">
        <v>11644</v>
      </c>
      <c r="E6702" t="s">
        <v>2085</v>
      </c>
      <c r="F6702" t="s">
        <v>2086</v>
      </c>
      <c r="G6702" t="s">
        <v>1581</v>
      </c>
      <c r="H6702" t="s">
        <v>8575</v>
      </c>
      <c r="I6702" t="s">
        <v>9439</v>
      </c>
      <c r="J6702" s="4">
        <v>26405</v>
      </c>
    </row>
    <row r="6703" spans="1:10" x14ac:dyDescent="0.3">
      <c r="A6703" t="s">
        <v>9438</v>
      </c>
      <c r="B6703" s="4">
        <v>45685</v>
      </c>
      <c r="C6703" t="s">
        <v>2092</v>
      </c>
      <c r="D6703" t="s">
        <v>2093</v>
      </c>
      <c r="E6703" t="s">
        <v>2085</v>
      </c>
      <c r="F6703" t="s">
        <v>2086</v>
      </c>
      <c r="G6703" t="s">
        <v>1581</v>
      </c>
      <c r="H6703" t="s">
        <v>8575</v>
      </c>
      <c r="I6703" t="s">
        <v>9439</v>
      </c>
      <c r="J6703" s="4">
        <v>26405</v>
      </c>
    </row>
    <row r="6704" spans="1:10" x14ac:dyDescent="0.3">
      <c r="A6704" t="s">
        <v>11645</v>
      </c>
      <c r="B6704" s="4">
        <v>45685</v>
      </c>
      <c r="C6704" t="s">
        <v>10506</v>
      </c>
      <c r="D6704" t="s">
        <v>10507</v>
      </c>
      <c r="E6704" t="s">
        <v>7030</v>
      </c>
      <c r="F6704" t="s">
        <v>7031</v>
      </c>
      <c r="G6704" t="s">
        <v>1581</v>
      </c>
      <c r="H6704" t="s">
        <v>8575</v>
      </c>
      <c r="I6704" t="s">
        <v>11646</v>
      </c>
      <c r="J6704" s="4">
        <v>19856</v>
      </c>
    </row>
    <row r="6705" spans="1:10" x14ac:dyDescent="0.3">
      <c r="A6705" t="s">
        <v>11647</v>
      </c>
      <c r="B6705" s="4">
        <v>45685</v>
      </c>
      <c r="C6705" t="s">
        <v>3468</v>
      </c>
      <c r="D6705" t="s">
        <v>3469</v>
      </c>
      <c r="E6705" t="s">
        <v>7030</v>
      </c>
      <c r="F6705" t="s">
        <v>7031</v>
      </c>
      <c r="G6705" t="s">
        <v>1581</v>
      </c>
      <c r="H6705" t="s">
        <v>8575</v>
      </c>
      <c r="I6705" t="s">
        <v>11646</v>
      </c>
      <c r="J6705" s="4">
        <v>19856</v>
      </c>
    </row>
    <row r="6706" spans="1:10" x14ac:dyDescent="0.3">
      <c r="A6706" t="s">
        <v>11648</v>
      </c>
      <c r="B6706" s="4">
        <v>45685</v>
      </c>
      <c r="C6706" t="s">
        <v>692</v>
      </c>
      <c r="D6706" t="s">
        <v>733</v>
      </c>
      <c r="E6706" t="s">
        <v>204</v>
      </c>
      <c r="F6706" t="s">
        <v>205</v>
      </c>
      <c r="G6706" t="s">
        <v>206</v>
      </c>
      <c r="H6706" t="s">
        <v>8575</v>
      </c>
      <c r="I6706" t="s">
        <v>11606</v>
      </c>
      <c r="J6706" s="4">
        <v>22279</v>
      </c>
    </row>
    <row r="6707" spans="1:10" x14ac:dyDescent="0.3">
      <c r="A6707" t="s">
        <v>9265</v>
      </c>
      <c r="B6707" s="4">
        <v>45685</v>
      </c>
      <c r="C6707" t="s">
        <v>3211</v>
      </c>
      <c r="D6707" t="s">
        <v>9257</v>
      </c>
      <c r="E6707" t="s">
        <v>204</v>
      </c>
      <c r="F6707" t="s">
        <v>205</v>
      </c>
      <c r="G6707" t="s">
        <v>206</v>
      </c>
      <c r="H6707" t="s">
        <v>8575</v>
      </c>
      <c r="I6707" t="s">
        <v>9260</v>
      </c>
      <c r="J6707" s="4">
        <v>32929</v>
      </c>
    </row>
    <row r="6708" spans="1:10" x14ac:dyDescent="0.3">
      <c r="A6708" t="s">
        <v>11649</v>
      </c>
      <c r="B6708" s="4">
        <v>45685</v>
      </c>
      <c r="C6708" t="s">
        <v>1326</v>
      </c>
      <c r="D6708" t="s">
        <v>8758</v>
      </c>
      <c r="E6708" t="s">
        <v>204</v>
      </c>
      <c r="F6708" t="s">
        <v>205</v>
      </c>
      <c r="G6708" t="s">
        <v>206</v>
      </c>
      <c r="H6708" t="s">
        <v>8575</v>
      </c>
      <c r="I6708" t="s">
        <v>11606</v>
      </c>
      <c r="J6708" s="4">
        <v>22279</v>
      </c>
    </row>
    <row r="6709" spans="1:10" x14ac:dyDescent="0.3">
      <c r="A6709" t="s">
        <v>11650</v>
      </c>
      <c r="B6709" s="4">
        <v>45685</v>
      </c>
      <c r="C6709" t="s">
        <v>60</v>
      </c>
      <c r="D6709" t="s">
        <v>8595</v>
      </c>
      <c r="E6709" t="s">
        <v>10417</v>
      </c>
      <c r="F6709" t="s">
        <v>7031</v>
      </c>
      <c r="G6709" t="s">
        <v>1581</v>
      </c>
      <c r="H6709" t="s">
        <v>8575</v>
      </c>
      <c r="I6709" t="s">
        <v>11651</v>
      </c>
      <c r="J6709" s="4">
        <v>20458</v>
      </c>
    </row>
    <row r="6710" spans="1:10" x14ac:dyDescent="0.3">
      <c r="A6710" t="s">
        <v>11652</v>
      </c>
      <c r="B6710" s="4">
        <v>45685</v>
      </c>
      <c r="C6710" t="s">
        <v>325</v>
      </c>
      <c r="D6710" t="s">
        <v>326</v>
      </c>
      <c r="E6710" t="s">
        <v>204</v>
      </c>
      <c r="F6710" t="s">
        <v>205</v>
      </c>
      <c r="G6710" t="s">
        <v>206</v>
      </c>
      <c r="H6710" t="s">
        <v>8575</v>
      </c>
      <c r="I6710" t="s">
        <v>9260</v>
      </c>
      <c r="J6710" s="4">
        <v>32929</v>
      </c>
    </row>
    <row r="6711" spans="1:10" x14ac:dyDescent="0.3">
      <c r="A6711" t="s">
        <v>11653</v>
      </c>
      <c r="B6711" s="4">
        <v>45685</v>
      </c>
      <c r="C6711" t="s">
        <v>574</v>
      </c>
      <c r="D6711" t="s">
        <v>1164</v>
      </c>
      <c r="E6711" t="s">
        <v>204</v>
      </c>
      <c r="F6711" t="s">
        <v>205</v>
      </c>
      <c r="G6711" t="s">
        <v>206</v>
      </c>
      <c r="H6711" t="s">
        <v>8575</v>
      </c>
      <c r="I6711" t="s">
        <v>10686</v>
      </c>
      <c r="J6711" s="4">
        <v>24066</v>
      </c>
    </row>
    <row r="6712" spans="1:10" x14ac:dyDescent="0.3">
      <c r="A6712" t="s">
        <v>11654</v>
      </c>
      <c r="B6712" s="4">
        <v>45685</v>
      </c>
      <c r="C6712" t="s">
        <v>474</v>
      </c>
      <c r="D6712" t="s">
        <v>11077</v>
      </c>
      <c r="E6712" t="s">
        <v>204</v>
      </c>
      <c r="F6712" t="s">
        <v>205</v>
      </c>
      <c r="G6712" t="s">
        <v>206</v>
      </c>
      <c r="H6712" t="s">
        <v>8575</v>
      </c>
      <c r="I6712" t="s">
        <v>10686</v>
      </c>
      <c r="J6712" s="4">
        <v>24066</v>
      </c>
    </row>
    <row r="6713" spans="1:10" x14ac:dyDescent="0.3">
      <c r="A6713" t="s">
        <v>11655</v>
      </c>
      <c r="B6713" s="4">
        <v>45685</v>
      </c>
      <c r="C6713" t="s">
        <v>325</v>
      </c>
      <c r="D6713" t="s">
        <v>326</v>
      </c>
      <c r="E6713" t="s">
        <v>204</v>
      </c>
      <c r="F6713" t="s">
        <v>205</v>
      </c>
      <c r="G6713" t="s">
        <v>206</v>
      </c>
      <c r="H6713" t="s">
        <v>8575</v>
      </c>
      <c r="I6713" t="s">
        <v>10686</v>
      </c>
      <c r="J6713" s="4">
        <v>24066</v>
      </c>
    </row>
    <row r="6714" spans="1:10" x14ac:dyDescent="0.3">
      <c r="A6714" t="s">
        <v>11656</v>
      </c>
      <c r="B6714" s="4">
        <v>45685</v>
      </c>
      <c r="C6714" t="s">
        <v>1102</v>
      </c>
      <c r="D6714" t="s">
        <v>1103</v>
      </c>
      <c r="E6714" t="s">
        <v>2085</v>
      </c>
      <c r="F6714" t="s">
        <v>2086</v>
      </c>
      <c r="G6714" t="s">
        <v>1581</v>
      </c>
      <c r="H6714" t="s">
        <v>8575</v>
      </c>
      <c r="I6714" t="s">
        <v>11565</v>
      </c>
      <c r="J6714" s="4">
        <v>32506</v>
      </c>
    </row>
    <row r="6715" spans="1:10" x14ac:dyDescent="0.3">
      <c r="A6715" t="s">
        <v>9461</v>
      </c>
      <c r="B6715" s="4">
        <v>45685</v>
      </c>
      <c r="C6715" t="s">
        <v>2432</v>
      </c>
      <c r="D6715" t="s">
        <v>2433</v>
      </c>
      <c r="E6715" t="s">
        <v>2085</v>
      </c>
      <c r="F6715" t="s">
        <v>2086</v>
      </c>
      <c r="G6715" t="s">
        <v>1581</v>
      </c>
      <c r="H6715" t="s">
        <v>8575</v>
      </c>
      <c r="I6715" t="s">
        <v>9462</v>
      </c>
      <c r="J6715" s="4">
        <v>20340</v>
      </c>
    </row>
    <row r="6716" spans="1:10" x14ac:dyDescent="0.3">
      <c r="A6716" t="s">
        <v>11657</v>
      </c>
      <c r="B6716" s="4">
        <v>45685</v>
      </c>
      <c r="C6716" t="s">
        <v>9645</v>
      </c>
      <c r="D6716" t="s">
        <v>9646</v>
      </c>
      <c r="E6716" t="s">
        <v>2085</v>
      </c>
      <c r="F6716" t="s">
        <v>2086</v>
      </c>
      <c r="G6716" t="s">
        <v>1581</v>
      </c>
      <c r="H6716" t="s">
        <v>8575</v>
      </c>
      <c r="I6716" t="s">
        <v>11658</v>
      </c>
      <c r="J6716" s="4">
        <v>17886</v>
      </c>
    </row>
    <row r="6717" spans="1:10" x14ac:dyDescent="0.3">
      <c r="A6717" t="s">
        <v>11659</v>
      </c>
      <c r="B6717" s="4">
        <v>45685</v>
      </c>
      <c r="C6717" t="s">
        <v>558</v>
      </c>
      <c r="D6717" t="s">
        <v>11660</v>
      </c>
      <c r="E6717" t="s">
        <v>111</v>
      </c>
      <c r="F6717" t="s">
        <v>112</v>
      </c>
      <c r="G6717" t="s">
        <v>113</v>
      </c>
      <c r="H6717" t="s">
        <v>8575</v>
      </c>
      <c r="I6717" t="s">
        <v>11661</v>
      </c>
      <c r="J6717" s="4">
        <v>17331</v>
      </c>
    </row>
    <row r="6718" spans="1:10" x14ac:dyDescent="0.3">
      <c r="A6718" t="s">
        <v>8784</v>
      </c>
      <c r="B6718" s="4">
        <v>45685</v>
      </c>
      <c r="C6718" t="s">
        <v>8785</v>
      </c>
      <c r="D6718" t="s">
        <v>8786</v>
      </c>
      <c r="E6718" t="s">
        <v>39</v>
      </c>
      <c r="F6718" t="s">
        <v>40</v>
      </c>
      <c r="G6718" t="s">
        <v>41</v>
      </c>
      <c r="H6718" t="s">
        <v>8575</v>
      </c>
      <c r="I6718" t="s">
        <v>8787</v>
      </c>
      <c r="J6718" s="4">
        <v>34034</v>
      </c>
    </row>
    <row r="6719" spans="1:10" x14ac:dyDescent="0.3">
      <c r="A6719" t="s">
        <v>11662</v>
      </c>
      <c r="B6719" s="4">
        <v>45685</v>
      </c>
      <c r="C6719" t="s">
        <v>1591</v>
      </c>
      <c r="D6719" t="s">
        <v>7255</v>
      </c>
      <c r="E6719" t="s">
        <v>204</v>
      </c>
      <c r="F6719" t="s">
        <v>205</v>
      </c>
      <c r="G6719" t="s">
        <v>206</v>
      </c>
      <c r="H6719" t="s">
        <v>8575</v>
      </c>
      <c r="I6719" t="s">
        <v>9732</v>
      </c>
      <c r="J6719" s="4">
        <v>20214</v>
      </c>
    </row>
    <row r="6720" spans="1:10" x14ac:dyDescent="0.3">
      <c r="A6720" t="s">
        <v>11663</v>
      </c>
      <c r="B6720" s="4">
        <v>45685</v>
      </c>
      <c r="C6720" t="s">
        <v>75</v>
      </c>
      <c r="D6720" t="s">
        <v>6706</v>
      </c>
      <c r="E6720" t="s">
        <v>204</v>
      </c>
      <c r="F6720" t="s">
        <v>205</v>
      </c>
      <c r="G6720" t="s">
        <v>206</v>
      </c>
      <c r="H6720" t="s">
        <v>8575</v>
      </c>
      <c r="I6720" t="s">
        <v>9732</v>
      </c>
      <c r="J6720" s="4">
        <v>20214</v>
      </c>
    </row>
    <row r="6721" spans="1:10" x14ac:dyDescent="0.3">
      <c r="A6721" t="s">
        <v>11664</v>
      </c>
      <c r="B6721" s="4">
        <v>45685</v>
      </c>
      <c r="C6721" t="s">
        <v>11665</v>
      </c>
      <c r="D6721" t="s">
        <v>11666</v>
      </c>
      <c r="E6721" t="s">
        <v>204</v>
      </c>
      <c r="F6721" t="s">
        <v>205</v>
      </c>
      <c r="G6721" t="s">
        <v>206</v>
      </c>
      <c r="H6721" t="s">
        <v>8575</v>
      </c>
      <c r="I6721" t="s">
        <v>9732</v>
      </c>
      <c r="J6721" s="4">
        <v>20214</v>
      </c>
    </row>
    <row r="6722" spans="1:10" x14ac:dyDescent="0.3">
      <c r="A6722" t="s">
        <v>11667</v>
      </c>
      <c r="B6722" s="4">
        <v>45685</v>
      </c>
      <c r="C6722" t="s">
        <v>2971</v>
      </c>
      <c r="D6722" t="s">
        <v>2972</v>
      </c>
      <c r="E6722" t="s">
        <v>2085</v>
      </c>
      <c r="F6722" t="s">
        <v>2086</v>
      </c>
      <c r="G6722" t="s">
        <v>1581</v>
      </c>
      <c r="H6722" t="s">
        <v>8575</v>
      </c>
      <c r="I6722" t="s">
        <v>10442</v>
      </c>
      <c r="J6722" s="4">
        <v>27661</v>
      </c>
    </row>
    <row r="6723" spans="1:10" x14ac:dyDescent="0.3">
      <c r="A6723" t="s">
        <v>11668</v>
      </c>
      <c r="B6723" s="4">
        <v>45685</v>
      </c>
      <c r="C6723" t="s">
        <v>1321</v>
      </c>
      <c r="D6723" t="s">
        <v>1322</v>
      </c>
      <c r="E6723" t="s">
        <v>7467</v>
      </c>
      <c r="F6723" t="s">
        <v>7468</v>
      </c>
      <c r="G6723" t="s">
        <v>1581</v>
      </c>
      <c r="H6723" t="s">
        <v>8575</v>
      </c>
      <c r="I6723" t="s">
        <v>10442</v>
      </c>
      <c r="J6723" s="4">
        <v>27661</v>
      </c>
    </row>
    <row r="6724" spans="1:10" x14ac:dyDescent="0.3">
      <c r="A6724" t="s">
        <v>11669</v>
      </c>
      <c r="B6724" s="4">
        <v>45685</v>
      </c>
      <c r="C6724" t="s">
        <v>184</v>
      </c>
      <c r="D6724" t="s">
        <v>185</v>
      </c>
      <c r="E6724" t="s">
        <v>1249</v>
      </c>
      <c r="F6724" t="s">
        <v>1250</v>
      </c>
      <c r="G6724" t="s">
        <v>1251</v>
      </c>
      <c r="H6724" t="s">
        <v>8575</v>
      </c>
      <c r="I6724" t="s">
        <v>9296</v>
      </c>
      <c r="J6724" s="4">
        <v>21019</v>
      </c>
    </row>
    <row r="6725" spans="1:10" x14ac:dyDescent="0.3">
      <c r="A6725" t="s">
        <v>11670</v>
      </c>
      <c r="B6725" s="4">
        <v>45685</v>
      </c>
      <c r="C6725" t="s">
        <v>273</v>
      </c>
      <c r="D6725" t="s">
        <v>8763</v>
      </c>
      <c r="E6725" t="s">
        <v>51</v>
      </c>
      <c r="F6725" t="s">
        <v>52</v>
      </c>
      <c r="G6725" t="s">
        <v>53</v>
      </c>
      <c r="H6725" t="s">
        <v>8575</v>
      </c>
      <c r="I6725" t="s">
        <v>11671</v>
      </c>
      <c r="J6725" s="4">
        <v>19026</v>
      </c>
    </row>
    <row r="6726" spans="1:10" x14ac:dyDescent="0.3">
      <c r="A6726" t="s">
        <v>11672</v>
      </c>
      <c r="B6726" s="4">
        <v>45685</v>
      </c>
      <c r="C6726" t="s">
        <v>618</v>
      </c>
      <c r="D6726" t="s">
        <v>619</v>
      </c>
      <c r="E6726" t="s">
        <v>51</v>
      </c>
      <c r="F6726" t="s">
        <v>52</v>
      </c>
      <c r="G6726" t="s">
        <v>53</v>
      </c>
      <c r="H6726" t="s">
        <v>8575</v>
      </c>
      <c r="I6726" t="s">
        <v>11671</v>
      </c>
      <c r="J6726" s="4">
        <v>19026</v>
      </c>
    </row>
    <row r="6727" spans="1:10" x14ac:dyDescent="0.3">
      <c r="A6727" t="s">
        <v>11673</v>
      </c>
      <c r="B6727" s="4">
        <v>45685</v>
      </c>
      <c r="C6727" t="s">
        <v>2586</v>
      </c>
      <c r="D6727" t="s">
        <v>9536</v>
      </c>
      <c r="E6727" t="s">
        <v>51</v>
      </c>
      <c r="F6727" t="s">
        <v>52</v>
      </c>
      <c r="G6727" t="s">
        <v>53</v>
      </c>
      <c r="H6727" t="s">
        <v>8575</v>
      </c>
      <c r="I6727" t="s">
        <v>11563</v>
      </c>
      <c r="J6727" s="4">
        <v>18232</v>
      </c>
    </row>
    <row r="6728" spans="1:10" x14ac:dyDescent="0.3">
      <c r="A6728" t="s">
        <v>11674</v>
      </c>
      <c r="B6728" s="4">
        <v>45685</v>
      </c>
      <c r="C6728" t="s">
        <v>147</v>
      </c>
      <c r="D6728" t="s">
        <v>148</v>
      </c>
      <c r="E6728" t="s">
        <v>204</v>
      </c>
      <c r="F6728" t="s">
        <v>205</v>
      </c>
      <c r="G6728" t="s">
        <v>206</v>
      </c>
      <c r="H6728" t="s">
        <v>8575</v>
      </c>
      <c r="I6728" t="s">
        <v>11675</v>
      </c>
      <c r="J6728" s="4">
        <v>23203</v>
      </c>
    </row>
    <row r="6729" spans="1:10" x14ac:dyDescent="0.3">
      <c r="A6729" t="s">
        <v>11676</v>
      </c>
      <c r="B6729" s="4">
        <v>45685</v>
      </c>
      <c r="C6729" t="s">
        <v>109</v>
      </c>
      <c r="D6729" t="s">
        <v>6710</v>
      </c>
      <c r="E6729" t="s">
        <v>204</v>
      </c>
      <c r="F6729" t="s">
        <v>205</v>
      </c>
      <c r="G6729" t="s">
        <v>206</v>
      </c>
      <c r="H6729" t="s">
        <v>8575</v>
      </c>
      <c r="I6729" t="s">
        <v>11675</v>
      </c>
      <c r="J6729" s="4">
        <v>23203</v>
      </c>
    </row>
    <row r="6730" spans="1:10" x14ac:dyDescent="0.3">
      <c r="A6730" t="s">
        <v>11677</v>
      </c>
      <c r="B6730" s="4">
        <v>45685</v>
      </c>
      <c r="C6730" t="s">
        <v>520</v>
      </c>
      <c r="D6730" t="s">
        <v>8664</v>
      </c>
      <c r="E6730" t="s">
        <v>204</v>
      </c>
      <c r="F6730" t="s">
        <v>205</v>
      </c>
      <c r="G6730" t="s">
        <v>206</v>
      </c>
      <c r="H6730" t="s">
        <v>8575</v>
      </c>
      <c r="I6730" t="s">
        <v>11675</v>
      </c>
      <c r="J6730" s="4">
        <v>23203</v>
      </c>
    </row>
    <row r="6731" spans="1:10" x14ac:dyDescent="0.3">
      <c r="A6731" t="s">
        <v>11678</v>
      </c>
      <c r="B6731" s="4">
        <v>45685</v>
      </c>
      <c r="C6731" t="s">
        <v>60</v>
      </c>
      <c r="D6731" t="s">
        <v>8595</v>
      </c>
      <c r="E6731" t="s">
        <v>204</v>
      </c>
      <c r="F6731" t="s">
        <v>205</v>
      </c>
      <c r="G6731" t="s">
        <v>206</v>
      </c>
      <c r="H6731" t="s">
        <v>8575</v>
      </c>
      <c r="I6731" t="s">
        <v>11675</v>
      </c>
      <c r="J6731" s="4">
        <v>23203</v>
      </c>
    </row>
    <row r="6732" spans="1:10" x14ac:dyDescent="0.3">
      <c r="A6732" t="s">
        <v>11679</v>
      </c>
      <c r="B6732" s="4">
        <v>45685</v>
      </c>
      <c r="C6732" t="s">
        <v>215</v>
      </c>
      <c r="D6732" t="s">
        <v>216</v>
      </c>
      <c r="E6732" t="s">
        <v>204</v>
      </c>
      <c r="F6732" t="s">
        <v>205</v>
      </c>
      <c r="G6732" t="s">
        <v>206</v>
      </c>
      <c r="H6732" t="s">
        <v>8575</v>
      </c>
      <c r="I6732" t="s">
        <v>11675</v>
      </c>
      <c r="J6732" s="4">
        <v>23203</v>
      </c>
    </row>
    <row r="6733" spans="1:10" x14ac:dyDescent="0.3">
      <c r="A6733" t="s">
        <v>11680</v>
      </c>
      <c r="B6733" s="4">
        <v>45685</v>
      </c>
      <c r="C6733" t="s">
        <v>1326</v>
      </c>
      <c r="D6733" t="s">
        <v>8758</v>
      </c>
      <c r="E6733" t="s">
        <v>51</v>
      </c>
      <c r="F6733" t="s">
        <v>52</v>
      </c>
      <c r="G6733" t="s">
        <v>53</v>
      </c>
      <c r="H6733" t="s">
        <v>8575</v>
      </c>
      <c r="I6733" t="s">
        <v>11671</v>
      </c>
      <c r="J6733" s="4">
        <v>19026</v>
      </c>
    </row>
    <row r="6734" spans="1:10" x14ac:dyDescent="0.3">
      <c r="A6734" t="s">
        <v>11681</v>
      </c>
      <c r="B6734" s="4">
        <v>45685</v>
      </c>
      <c r="C6734" t="s">
        <v>921</v>
      </c>
      <c r="D6734" t="s">
        <v>9993</v>
      </c>
      <c r="E6734" t="s">
        <v>204</v>
      </c>
      <c r="F6734" t="s">
        <v>205</v>
      </c>
      <c r="G6734" t="s">
        <v>206</v>
      </c>
      <c r="H6734" t="s">
        <v>8575</v>
      </c>
      <c r="I6734" t="s">
        <v>11682</v>
      </c>
      <c r="J6734" s="4">
        <v>29855</v>
      </c>
    </row>
    <row r="6735" spans="1:10" x14ac:dyDescent="0.3">
      <c r="A6735" t="s">
        <v>11683</v>
      </c>
      <c r="B6735" s="4">
        <v>45685</v>
      </c>
      <c r="C6735" t="s">
        <v>508</v>
      </c>
      <c r="D6735" t="s">
        <v>9892</v>
      </c>
      <c r="E6735" t="s">
        <v>204</v>
      </c>
      <c r="F6735" t="s">
        <v>205</v>
      </c>
      <c r="G6735" t="s">
        <v>206</v>
      </c>
      <c r="H6735" t="s">
        <v>8575</v>
      </c>
      <c r="I6735" t="s">
        <v>11682</v>
      </c>
      <c r="J6735" s="4">
        <v>29855</v>
      </c>
    </row>
    <row r="6736" spans="1:10" x14ac:dyDescent="0.3">
      <c r="A6736" t="s">
        <v>11684</v>
      </c>
      <c r="B6736" s="4">
        <v>45685</v>
      </c>
      <c r="C6736" t="s">
        <v>656</v>
      </c>
      <c r="D6736" t="s">
        <v>8691</v>
      </c>
      <c r="E6736" t="s">
        <v>204</v>
      </c>
      <c r="F6736" t="s">
        <v>205</v>
      </c>
      <c r="G6736" t="s">
        <v>206</v>
      </c>
      <c r="H6736" t="s">
        <v>8575</v>
      </c>
      <c r="I6736" t="s">
        <v>11682</v>
      </c>
      <c r="J6736" s="4">
        <v>29855</v>
      </c>
    </row>
    <row r="6737" spans="1:10" x14ac:dyDescent="0.3">
      <c r="A6737" t="s">
        <v>11685</v>
      </c>
      <c r="B6737" s="4">
        <v>45685</v>
      </c>
      <c r="C6737" t="s">
        <v>434</v>
      </c>
      <c r="D6737" t="s">
        <v>435</v>
      </c>
      <c r="E6737" t="s">
        <v>204</v>
      </c>
      <c r="F6737" t="s">
        <v>205</v>
      </c>
      <c r="G6737" t="s">
        <v>206</v>
      </c>
      <c r="H6737" t="s">
        <v>8575</v>
      </c>
      <c r="I6737" t="s">
        <v>11682</v>
      </c>
      <c r="J6737" s="4">
        <v>29855</v>
      </c>
    </row>
    <row r="6738" spans="1:10" x14ac:dyDescent="0.3">
      <c r="A6738" t="s">
        <v>11686</v>
      </c>
      <c r="B6738" s="4">
        <v>45685</v>
      </c>
      <c r="C6738" t="s">
        <v>10733</v>
      </c>
      <c r="D6738" t="s">
        <v>3143</v>
      </c>
      <c r="E6738" t="s">
        <v>9399</v>
      </c>
      <c r="F6738" t="s">
        <v>8912</v>
      </c>
      <c r="G6738" t="s">
        <v>8913</v>
      </c>
      <c r="H6738" t="s">
        <v>8575</v>
      </c>
      <c r="I6738" t="s">
        <v>9545</v>
      </c>
      <c r="J6738" s="4">
        <v>16202</v>
      </c>
    </row>
    <row r="6739" spans="1:10" x14ac:dyDescent="0.3">
      <c r="A6739" t="s">
        <v>11687</v>
      </c>
      <c r="B6739" s="4">
        <v>45685</v>
      </c>
      <c r="C6739" t="s">
        <v>347</v>
      </c>
      <c r="D6739" t="s">
        <v>348</v>
      </c>
      <c r="E6739" t="s">
        <v>204</v>
      </c>
      <c r="F6739" t="s">
        <v>205</v>
      </c>
      <c r="G6739" t="s">
        <v>206</v>
      </c>
      <c r="H6739" t="s">
        <v>8575</v>
      </c>
      <c r="I6739" t="s">
        <v>9545</v>
      </c>
      <c r="J6739" s="4">
        <v>16202</v>
      </c>
    </row>
    <row r="6740" spans="1:10" x14ac:dyDescent="0.3">
      <c r="A6740" t="s">
        <v>11688</v>
      </c>
      <c r="B6740" s="4">
        <v>45685</v>
      </c>
      <c r="C6740" t="s">
        <v>2226</v>
      </c>
      <c r="D6740" t="s">
        <v>2227</v>
      </c>
      <c r="E6740" t="s">
        <v>204</v>
      </c>
      <c r="F6740" t="s">
        <v>205</v>
      </c>
      <c r="G6740" t="s">
        <v>206</v>
      </c>
      <c r="H6740" t="s">
        <v>8575</v>
      </c>
      <c r="I6740" t="s">
        <v>11689</v>
      </c>
      <c r="J6740" s="4">
        <v>23244</v>
      </c>
    </row>
    <row r="6741" spans="1:10" x14ac:dyDescent="0.3">
      <c r="A6741" t="s">
        <v>11690</v>
      </c>
      <c r="B6741" s="4">
        <v>45685</v>
      </c>
      <c r="C6741" t="s">
        <v>2432</v>
      </c>
      <c r="D6741" t="s">
        <v>2433</v>
      </c>
      <c r="E6741" t="s">
        <v>7030</v>
      </c>
      <c r="F6741" t="s">
        <v>7031</v>
      </c>
      <c r="G6741" t="s">
        <v>1581</v>
      </c>
      <c r="H6741" t="s">
        <v>8575</v>
      </c>
      <c r="I6741" t="s">
        <v>9647</v>
      </c>
      <c r="J6741" s="4">
        <v>19764</v>
      </c>
    </row>
    <row r="6742" spans="1:10" x14ac:dyDescent="0.3">
      <c r="A6742" t="s">
        <v>11691</v>
      </c>
      <c r="B6742" s="4">
        <v>45685</v>
      </c>
      <c r="C6742" t="s">
        <v>85</v>
      </c>
      <c r="D6742" t="s">
        <v>86</v>
      </c>
      <c r="E6742" t="s">
        <v>204</v>
      </c>
      <c r="F6742" t="s">
        <v>205</v>
      </c>
      <c r="G6742" t="s">
        <v>206</v>
      </c>
      <c r="H6742" t="s">
        <v>8575</v>
      </c>
      <c r="I6742" t="s">
        <v>11515</v>
      </c>
      <c r="J6742" s="4">
        <v>27693</v>
      </c>
    </row>
    <row r="6743" spans="1:10" x14ac:dyDescent="0.3">
      <c r="A6743" t="s">
        <v>11692</v>
      </c>
      <c r="B6743" s="4">
        <v>45685</v>
      </c>
      <c r="C6743" t="s">
        <v>215</v>
      </c>
      <c r="D6743" t="s">
        <v>216</v>
      </c>
      <c r="E6743" t="s">
        <v>204</v>
      </c>
      <c r="F6743" t="s">
        <v>205</v>
      </c>
      <c r="G6743" t="s">
        <v>206</v>
      </c>
      <c r="H6743" t="s">
        <v>8575</v>
      </c>
      <c r="I6743" t="s">
        <v>11515</v>
      </c>
      <c r="J6743" s="4">
        <v>27693</v>
      </c>
    </row>
    <row r="6744" spans="1:10" x14ac:dyDescent="0.3">
      <c r="A6744" t="s">
        <v>11693</v>
      </c>
      <c r="B6744" s="4">
        <v>45685</v>
      </c>
      <c r="C6744" t="s">
        <v>11694</v>
      </c>
      <c r="D6744" t="s">
        <v>11695</v>
      </c>
      <c r="E6744" t="s">
        <v>204</v>
      </c>
      <c r="F6744" t="s">
        <v>205</v>
      </c>
      <c r="G6744" t="s">
        <v>206</v>
      </c>
      <c r="H6744" t="s">
        <v>8575</v>
      </c>
      <c r="I6744" t="s">
        <v>9665</v>
      </c>
      <c r="J6744" s="4">
        <v>21522</v>
      </c>
    </row>
    <row r="6745" spans="1:10" x14ac:dyDescent="0.3">
      <c r="A6745" t="s">
        <v>11696</v>
      </c>
      <c r="B6745" s="4">
        <v>45685</v>
      </c>
      <c r="C6745" t="s">
        <v>311</v>
      </c>
      <c r="D6745" t="s">
        <v>8612</v>
      </c>
      <c r="E6745" t="s">
        <v>204</v>
      </c>
      <c r="F6745" t="s">
        <v>205</v>
      </c>
      <c r="G6745" t="s">
        <v>206</v>
      </c>
      <c r="H6745" t="s">
        <v>8575</v>
      </c>
      <c r="I6745" t="s">
        <v>9665</v>
      </c>
      <c r="J6745" s="4">
        <v>21522</v>
      </c>
    </row>
    <row r="6746" spans="1:10" x14ac:dyDescent="0.3">
      <c r="A6746" t="s">
        <v>11697</v>
      </c>
      <c r="B6746" s="4">
        <v>45685</v>
      </c>
      <c r="C6746" t="s">
        <v>2537</v>
      </c>
      <c r="D6746" t="s">
        <v>2538</v>
      </c>
      <c r="E6746" t="s">
        <v>204</v>
      </c>
      <c r="F6746" t="s">
        <v>205</v>
      </c>
      <c r="G6746" t="s">
        <v>206</v>
      </c>
      <c r="H6746" t="s">
        <v>8575</v>
      </c>
      <c r="I6746" t="s">
        <v>9591</v>
      </c>
      <c r="J6746" s="4">
        <v>27999</v>
      </c>
    </row>
    <row r="6747" spans="1:10" x14ac:dyDescent="0.3">
      <c r="A6747" t="s">
        <v>11698</v>
      </c>
      <c r="B6747" s="4">
        <v>45685</v>
      </c>
      <c r="C6747" t="s">
        <v>1170</v>
      </c>
      <c r="D6747" t="s">
        <v>7936</v>
      </c>
      <c r="E6747" t="s">
        <v>204</v>
      </c>
      <c r="F6747" t="s">
        <v>205</v>
      </c>
      <c r="G6747" t="s">
        <v>206</v>
      </c>
      <c r="H6747" t="s">
        <v>8575</v>
      </c>
      <c r="I6747" t="s">
        <v>11699</v>
      </c>
      <c r="J6747" s="4">
        <v>30220</v>
      </c>
    </row>
    <row r="6748" spans="1:10" x14ac:dyDescent="0.3">
      <c r="A6748" t="s">
        <v>11700</v>
      </c>
      <c r="B6748" s="4">
        <v>45685</v>
      </c>
      <c r="C6748" t="s">
        <v>88</v>
      </c>
      <c r="D6748" t="s">
        <v>89</v>
      </c>
      <c r="E6748" t="s">
        <v>2085</v>
      </c>
      <c r="F6748" t="s">
        <v>2086</v>
      </c>
      <c r="G6748" t="s">
        <v>1581</v>
      </c>
      <c r="H6748" t="s">
        <v>8575</v>
      </c>
      <c r="I6748" t="s">
        <v>10293</v>
      </c>
      <c r="J6748" s="4">
        <v>22866</v>
      </c>
    </row>
    <row r="6749" spans="1:10" x14ac:dyDescent="0.3">
      <c r="A6749" t="s">
        <v>11701</v>
      </c>
      <c r="B6749" s="4">
        <v>45685</v>
      </c>
      <c r="C6749" t="s">
        <v>396</v>
      </c>
      <c r="D6749" t="s">
        <v>8577</v>
      </c>
      <c r="E6749" t="s">
        <v>1747</v>
      </c>
      <c r="F6749" t="s">
        <v>1748</v>
      </c>
      <c r="G6749" t="s">
        <v>113</v>
      </c>
      <c r="H6749" t="s">
        <v>8575</v>
      </c>
      <c r="I6749" t="s">
        <v>6032</v>
      </c>
      <c r="J6749" s="4">
        <v>22787</v>
      </c>
    </row>
    <row r="6750" spans="1:10" x14ac:dyDescent="0.3">
      <c r="A6750" t="s">
        <v>11702</v>
      </c>
      <c r="B6750" s="4">
        <v>45685</v>
      </c>
      <c r="C6750" t="s">
        <v>147</v>
      </c>
      <c r="D6750" t="s">
        <v>148</v>
      </c>
      <c r="E6750" t="s">
        <v>204</v>
      </c>
      <c r="F6750" t="s">
        <v>205</v>
      </c>
      <c r="G6750" t="s">
        <v>206</v>
      </c>
      <c r="H6750" t="s">
        <v>8575</v>
      </c>
      <c r="I6750" t="s">
        <v>11699</v>
      </c>
      <c r="J6750" s="4">
        <v>30220</v>
      </c>
    </row>
    <row r="6751" spans="1:10" x14ac:dyDescent="0.3">
      <c r="A6751" t="s">
        <v>11703</v>
      </c>
      <c r="B6751" s="4">
        <v>45685</v>
      </c>
      <c r="C6751" t="s">
        <v>11230</v>
      </c>
      <c r="D6751" t="s">
        <v>11231</v>
      </c>
      <c r="E6751" t="s">
        <v>204</v>
      </c>
      <c r="F6751" t="s">
        <v>205</v>
      </c>
      <c r="G6751" t="s">
        <v>206</v>
      </c>
      <c r="H6751" t="s">
        <v>8575</v>
      </c>
      <c r="I6751" t="s">
        <v>11704</v>
      </c>
      <c r="J6751" s="4">
        <v>24296</v>
      </c>
    </row>
    <row r="6752" spans="1:10" x14ac:dyDescent="0.3">
      <c r="A6752" t="s">
        <v>11705</v>
      </c>
      <c r="B6752" s="4">
        <v>45685</v>
      </c>
      <c r="C6752" t="s">
        <v>1502</v>
      </c>
      <c r="D6752" t="s">
        <v>8574</v>
      </c>
      <c r="E6752" t="s">
        <v>204</v>
      </c>
      <c r="F6752" t="s">
        <v>205</v>
      </c>
      <c r="G6752" t="s">
        <v>206</v>
      </c>
      <c r="H6752" t="s">
        <v>8575</v>
      </c>
      <c r="I6752" t="s">
        <v>11704</v>
      </c>
      <c r="J6752" s="4">
        <v>24296</v>
      </c>
    </row>
    <row r="6753" spans="1:10" x14ac:dyDescent="0.3">
      <c r="A6753" t="s">
        <v>11706</v>
      </c>
      <c r="B6753" s="4">
        <v>45685</v>
      </c>
      <c r="C6753" t="s">
        <v>1839</v>
      </c>
      <c r="D6753" t="s">
        <v>1983</v>
      </c>
      <c r="E6753" t="s">
        <v>8729</v>
      </c>
      <c r="F6753" t="s">
        <v>8730</v>
      </c>
      <c r="G6753" t="s">
        <v>1581</v>
      </c>
      <c r="H6753" t="s">
        <v>8575</v>
      </c>
      <c r="I6753" t="s">
        <v>11528</v>
      </c>
      <c r="J6753" s="4">
        <v>38783</v>
      </c>
    </row>
    <row r="6754" spans="1:10" x14ac:dyDescent="0.3">
      <c r="A6754" t="s">
        <v>11707</v>
      </c>
      <c r="B6754" s="4">
        <v>45685</v>
      </c>
      <c r="C6754" t="s">
        <v>11708</v>
      </c>
      <c r="D6754" t="s">
        <v>11709</v>
      </c>
      <c r="E6754" t="s">
        <v>204</v>
      </c>
      <c r="F6754" t="s">
        <v>205</v>
      </c>
      <c r="G6754" t="s">
        <v>206</v>
      </c>
      <c r="H6754" t="s">
        <v>8575</v>
      </c>
      <c r="I6754" t="s">
        <v>11710</v>
      </c>
      <c r="J6754" s="4">
        <v>26749</v>
      </c>
    </row>
    <row r="6755" spans="1:10" x14ac:dyDescent="0.3">
      <c r="A6755" t="s">
        <v>11711</v>
      </c>
      <c r="B6755" s="4">
        <v>45685</v>
      </c>
      <c r="C6755" t="s">
        <v>4564</v>
      </c>
      <c r="D6755" t="s">
        <v>439</v>
      </c>
      <c r="E6755" t="s">
        <v>204</v>
      </c>
      <c r="F6755" t="s">
        <v>205</v>
      </c>
      <c r="G6755" t="s">
        <v>206</v>
      </c>
      <c r="H6755" t="s">
        <v>8575</v>
      </c>
      <c r="I6755" t="s">
        <v>9296</v>
      </c>
      <c r="J6755" s="4">
        <v>21019</v>
      </c>
    </row>
    <row r="6756" spans="1:10" x14ac:dyDescent="0.3">
      <c r="A6756" t="s">
        <v>11712</v>
      </c>
      <c r="B6756" s="4">
        <v>45685</v>
      </c>
      <c r="C6756" t="s">
        <v>990</v>
      </c>
      <c r="D6756" t="s">
        <v>9942</v>
      </c>
      <c r="E6756" t="s">
        <v>3917</v>
      </c>
      <c r="F6756" t="s">
        <v>3918</v>
      </c>
      <c r="G6756" t="s">
        <v>3919</v>
      </c>
      <c r="H6756" t="s">
        <v>8575</v>
      </c>
      <c r="I6756" t="s">
        <v>6032</v>
      </c>
      <c r="J6756" s="4">
        <v>22787</v>
      </c>
    </row>
    <row r="6757" spans="1:10" x14ac:dyDescent="0.3">
      <c r="A6757" t="s">
        <v>11713</v>
      </c>
      <c r="B6757" s="4">
        <v>45685</v>
      </c>
      <c r="C6757" t="s">
        <v>434</v>
      </c>
      <c r="D6757" t="s">
        <v>435</v>
      </c>
      <c r="E6757" t="s">
        <v>51</v>
      </c>
      <c r="F6757" t="s">
        <v>52</v>
      </c>
      <c r="G6757" t="s">
        <v>53</v>
      </c>
      <c r="H6757" t="s">
        <v>8575</v>
      </c>
      <c r="I6757" t="s">
        <v>11714</v>
      </c>
      <c r="J6757" s="4">
        <v>21984</v>
      </c>
    </row>
    <row r="6758" spans="1:10" x14ac:dyDescent="0.3">
      <c r="A6758" t="s">
        <v>11715</v>
      </c>
      <c r="B6758" s="4">
        <v>45685</v>
      </c>
      <c r="C6758" t="s">
        <v>267</v>
      </c>
      <c r="D6758" t="s">
        <v>268</v>
      </c>
      <c r="E6758" t="s">
        <v>204</v>
      </c>
      <c r="F6758" t="s">
        <v>205</v>
      </c>
      <c r="G6758" t="s">
        <v>206</v>
      </c>
      <c r="H6758" t="s">
        <v>8575</v>
      </c>
      <c r="I6758" t="s">
        <v>10490</v>
      </c>
      <c r="J6758" s="4">
        <v>37673</v>
      </c>
    </row>
    <row r="6759" spans="1:10" x14ac:dyDescent="0.3">
      <c r="A6759" t="s">
        <v>11716</v>
      </c>
      <c r="B6759" s="4">
        <v>45685</v>
      </c>
      <c r="C6759" t="s">
        <v>947</v>
      </c>
      <c r="D6759" t="s">
        <v>2603</v>
      </c>
      <c r="E6759" t="s">
        <v>51</v>
      </c>
      <c r="F6759" t="s">
        <v>52</v>
      </c>
      <c r="G6759" t="s">
        <v>53</v>
      </c>
      <c r="H6759" t="s">
        <v>8575</v>
      </c>
      <c r="I6759" t="s">
        <v>11717</v>
      </c>
      <c r="J6759" s="4">
        <v>21062</v>
      </c>
    </row>
    <row r="6760" spans="1:10" x14ac:dyDescent="0.3">
      <c r="A6760" t="s">
        <v>11718</v>
      </c>
      <c r="B6760" s="4">
        <v>45685</v>
      </c>
      <c r="C6760" t="s">
        <v>215</v>
      </c>
      <c r="D6760" t="s">
        <v>216</v>
      </c>
      <c r="E6760" t="s">
        <v>51</v>
      </c>
      <c r="F6760" t="s">
        <v>52</v>
      </c>
      <c r="G6760" t="s">
        <v>53</v>
      </c>
      <c r="H6760" t="s">
        <v>8575</v>
      </c>
      <c r="I6760" t="s">
        <v>11717</v>
      </c>
      <c r="J6760" s="4">
        <v>21062</v>
      </c>
    </row>
    <row r="6761" spans="1:10" x14ac:dyDescent="0.3">
      <c r="A6761" t="s">
        <v>11719</v>
      </c>
      <c r="B6761" s="4">
        <v>45685</v>
      </c>
      <c r="C6761" t="s">
        <v>431</v>
      </c>
      <c r="D6761" t="s">
        <v>432</v>
      </c>
      <c r="E6761" t="s">
        <v>204</v>
      </c>
      <c r="F6761" t="s">
        <v>205</v>
      </c>
      <c r="G6761" t="s">
        <v>206</v>
      </c>
      <c r="H6761" t="s">
        <v>8575</v>
      </c>
      <c r="I6761" t="s">
        <v>11720</v>
      </c>
      <c r="J6761" s="4">
        <v>36301</v>
      </c>
    </row>
    <row r="6762" spans="1:10" x14ac:dyDescent="0.3">
      <c r="A6762" t="s">
        <v>11721</v>
      </c>
      <c r="B6762" s="4">
        <v>45685</v>
      </c>
      <c r="C6762" t="s">
        <v>11042</v>
      </c>
      <c r="D6762" t="s">
        <v>7120</v>
      </c>
      <c r="E6762" t="s">
        <v>11722</v>
      </c>
      <c r="F6762" t="s">
        <v>11723</v>
      </c>
      <c r="G6762" t="s">
        <v>1684</v>
      </c>
      <c r="H6762" t="s">
        <v>8575</v>
      </c>
      <c r="I6762" t="s">
        <v>11724</v>
      </c>
      <c r="J6762" s="4">
        <v>20466</v>
      </c>
    </row>
    <row r="6763" spans="1:10" x14ac:dyDescent="0.3">
      <c r="A6763" t="s">
        <v>11725</v>
      </c>
      <c r="B6763" s="4">
        <v>45685</v>
      </c>
      <c r="C6763" t="s">
        <v>8372</v>
      </c>
      <c r="D6763" t="s">
        <v>11726</v>
      </c>
      <c r="E6763" t="s">
        <v>11722</v>
      </c>
      <c r="F6763" t="s">
        <v>11723</v>
      </c>
      <c r="G6763" t="s">
        <v>1684</v>
      </c>
      <c r="H6763" t="s">
        <v>8575</v>
      </c>
      <c r="I6763" t="s">
        <v>11724</v>
      </c>
      <c r="J6763" s="4">
        <v>20466</v>
      </c>
    </row>
    <row r="6764" spans="1:10" x14ac:dyDescent="0.3">
      <c r="A6764" t="s">
        <v>11727</v>
      </c>
      <c r="B6764" s="4">
        <v>45685</v>
      </c>
      <c r="C6764" t="s">
        <v>5718</v>
      </c>
      <c r="D6764" t="s">
        <v>5719</v>
      </c>
      <c r="E6764" t="s">
        <v>11722</v>
      </c>
      <c r="F6764" t="s">
        <v>11723</v>
      </c>
      <c r="G6764" t="s">
        <v>1684</v>
      </c>
      <c r="H6764" t="s">
        <v>8575</v>
      </c>
      <c r="I6764" t="s">
        <v>11724</v>
      </c>
      <c r="J6764" s="4">
        <v>20466</v>
      </c>
    </row>
    <row r="6765" spans="1:10" x14ac:dyDescent="0.3">
      <c r="A6765" t="s">
        <v>11728</v>
      </c>
      <c r="B6765" s="4">
        <v>45685</v>
      </c>
      <c r="C6765" t="s">
        <v>273</v>
      </c>
      <c r="D6765" t="s">
        <v>8763</v>
      </c>
      <c r="E6765" t="s">
        <v>204</v>
      </c>
      <c r="F6765" t="s">
        <v>205</v>
      </c>
      <c r="G6765" t="s">
        <v>206</v>
      </c>
      <c r="H6765" t="s">
        <v>8575</v>
      </c>
      <c r="I6765" t="s">
        <v>11449</v>
      </c>
      <c r="J6765" s="4">
        <v>20549</v>
      </c>
    </row>
    <row r="6766" spans="1:10" x14ac:dyDescent="0.3">
      <c r="A6766" t="s">
        <v>11729</v>
      </c>
      <c r="B6766" s="4">
        <v>45685</v>
      </c>
      <c r="C6766" t="s">
        <v>1934</v>
      </c>
      <c r="D6766" t="s">
        <v>1935</v>
      </c>
      <c r="E6766" t="s">
        <v>204</v>
      </c>
      <c r="F6766" t="s">
        <v>205</v>
      </c>
      <c r="G6766" t="s">
        <v>206</v>
      </c>
      <c r="H6766" t="s">
        <v>8575</v>
      </c>
      <c r="I6766" t="s">
        <v>11449</v>
      </c>
      <c r="J6766" s="4">
        <v>20549</v>
      </c>
    </row>
    <row r="6767" spans="1:10" x14ac:dyDescent="0.3">
      <c r="A6767" t="s">
        <v>11730</v>
      </c>
      <c r="B6767" s="4">
        <v>45685</v>
      </c>
      <c r="C6767" t="s">
        <v>276</v>
      </c>
      <c r="D6767" t="s">
        <v>277</v>
      </c>
      <c r="E6767" t="s">
        <v>2085</v>
      </c>
      <c r="F6767" t="s">
        <v>2086</v>
      </c>
      <c r="G6767" t="s">
        <v>1581</v>
      </c>
      <c r="H6767" t="s">
        <v>8575</v>
      </c>
      <c r="I6767" t="s">
        <v>11731</v>
      </c>
      <c r="J6767" s="4">
        <v>30896</v>
      </c>
    </row>
    <row r="6768" spans="1:10" x14ac:dyDescent="0.3">
      <c r="A6768" t="s">
        <v>11732</v>
      </c>
      <c r="B6768" s="4">
        <v>45685</v>
      </c>
      <c r="C6768" t="s">
        <v>2166</v>
      </c>
      <c r="D6768" t="s">
        <v>8513</v>
      </c>
      <c r="E6768" t="s">
        <v>11733</v>
      </c>
      <c r="F6768" t="s">
        <v>11734</v>
      </c>
      <c r="G6768" t="s">
        <v>9351</v>
      </c>
      <c r="H6768" t="s">
        <v>8575</v>
      </c>
      <c r="I6768" t="s">
        <v>11581</v>
      </c>
      <c r="J6768" s="4">
        <v>23439</v>
      </c>
    </row>
    <row r="6769" spans="1:10" x14ac:dyDescent="0.3">
      <c r="A6769" t="s">
        <v>11735</v>
      </c>
      <c r="B6769" s="4">
        <v>45685</v>
      </c>
      <c r="C6769" t="s">
        <v>85</v>
      </c>
      <c r="D6769" t="s">
        <v>86</v>
      </c>
      <c r="E6769" t="s">
        <v>204</v>
      </c>
      <c r="F6769" t="s">
        <v>205</v>
      </c>
      <c r="G6769" t="s">
        <v>206</v>
      </c>
      <c r="H6769" t="s">
        <v>8575</v>
      </c>
      <c r="I6769" t="s">
        <v>9846</v>
      </c>
      <c r="J6769" s="4">
        <v>31258</v>
      </c>
    </row>
    <row r="6770" spans="1:10" x14ac:dyDescent="0.3">
      <c r="A6770" t="s">
        <v>11736</v>
      </c>
      <c r="B6770" s="4">
        <v>45685</v>
      </c>
      <c r="C6770" t="s">
        <v>9091</v>
      </c>
      <c r="D6770" t="s">
        <v>9092</v>
      </c>
      <c r="E6770" t="s">
        <v>204</v>
      </c>
      <c r="F6770" t="s">
        <v>205</v>
      </c>
      <c r="G6770" t="s">
        <v>206</v>
      </c>
      <c r="H6770" t="s">
        <v>8575</v>
      </c>
      <c r="I6770" t="s">
        <v>9846</v>
      </c>
      <c r="J6770" s="4">
        <v>31258</v>
      </c>
    </row>
    <row r="6771" spans="1:10" x14ac:dyDescent="0.3">
      <c r="A6771" t="s">
        <v>11737</v>
      </c>
      <c r="B6771" s="4">
        <v>45685</v>
      </c>
      <c r="C6771" t="s">
        <v>662</v>
      </c>
      <c r="D6771" t="s">
        <v>663</v>
      </c>
      <c r="E6771" t="s">
        <v>51</v>
      </c>
      <c r="F6771" t="s">
        <v>52</v>
      </c>
      <c r="G6771" t="s">
        <v>53</v>
      </c>
      <c r="H6771" t="s">
        <v>8575</v>
      </c>
      <c r="I6771" t="s">
        <v>9247</v>
      </c>
      <c r="J6771" s="4">
        <v>18454</v>
      </c>
    </row>
    <row r="6772" spans="1:10" x14ac:dyDescent="0.3">
      <c r="A6772" t="s">
        <v>11738</v>
      </c>
      <c r="B6772" s="4">
        <v>45685</v>
      </c>
      <c r="C6772" t="s">
        <v>3807</v>
      </c>
      <c r="D6772" t="s">
        <v>3808</v>
      </c>
      <c r="E6772" t="s">
        <v>2085</v>
      </c>
      <c r="F6772" t="s">
        <v>2086</v>
      </c>
      <c r="G6772" t="s">
        <v>1581</v>
      </c>
      <c r="H6772" t="s">
        <v>8575</v>
      </c>
      <c r="I6772" t="s">
        <v>11739</v>
      </c>
      <c r="J6772" s="4">
        <v>15630</v>
      </c>
    </row>
    <row r="6773" spans="1:10" x14ac:dyDescent="0.3">
      <c r="A6773" t="s">
        <v>11740</v>
      </c>
      <c r="B6773" s="4">
        <v>45685</v>
      </c>
      <c r="C6773" t="s">
        <v>419</v>
      </c>
      <c r="D6773" t="s">
        <v>8644</v>
      </c>
      <c r="E6773" t="s">
        <v>204</v>
      </c>
      <c r="F6773" t="s">
        <v>205</v>
      </c>
      <c r="G6773" t="s">
        <v>206</v>
      </c>
      <c r="H6773" t="s">
        <v>8575</v>
      </c>
      <c r="I6773" t="s">
        <v>9947</v>
      </c>
      <c r="J6773" s="4">
        <v>23039</v>
      </c>
    </row>
    <row r="6774" spans="1:10" x14ac:dyDescent="0.3">
      <c r="A6774" t="s">
        <v>11741</v>
      </c>
      <c r="B6774" s="4">
        <v>45685</v>
      </c>
      <c r="C6774" t="s">
        <v>508</v>
      </c>
      <c r="D6774" t="s">
        <v>9892</v>
      </c>
      <c r="E6774" t="s">
        <v>204</v>
      </c>
      <c r="F6774" t="s">
        <v>205</v>
      </c>
      <c r="G6774" t="s">
        <v>206</v>
      </c>
      <c r="H6774" t="s">
        <v>8575</v>
      </c>
      <c r="I6774" t="s">
        <v>11742</v>
      </c>
      <c r="J6774" s="4">
        <v>30169</v>
      </c>
    </row>
    <row r="6775" spans="1:10" x14ac:dyDescent="0.3">
      <c r="A6775" t="s">
        <v>11743</v>
      </c>
      <c r="B6775" s="4">
        <v>45685</v>
      </c>
      <c r="C6775" t="s">
        <v>2226</v>
      </c>
      <c r="D6775" t="s">
        <v>2227</v>
      </c>
      <c r="E6775" t="s">
        <v>2085</v>
      </c>
      <c r="F6775" t="s">
        <v>2086</v>
      </c>
      <c r="G6775" t="s">
        <v>1581</v>
      </c>
      <c r="H6775" t="s">
        <v>8575</v>
      </c>
      <c r="I6775" t="s">
        <v>11742</v>
      </c>
      <c r="J6775" s="4">
        <v>30169</v>
      </c>
    </row>
    <row r="6776" spans="1:10" x14ac:dyDescent="0.3">
      <c r="A6776" t="s">
        <v>11744</v>
      </c>
      <c r="B6776" s="4">
        <v>45685</v>
      </c>
      <c r="C6776" t="s">
        <v>147</v>
      </c>
      <c r="D6776" t="s">
        <v>148</v>
      </c>
      <c r="E6776" t="s">
        <v>204</v>
      </c>
      <c r="F6776" t="s">
        <v>205</v>
      </c>
      <c r="G6776" t="s">
        <v>206</v>
      </c>
      <c r="H6776" t="s">
        <v>8575</v>
      </c>
      <c r="I6776" t="s">
        <v>11742</v>
      </c>
      <c r="J6776" s="4">
        <v>30169</v>
      </c>
    </row>
    <row r="6777" spans="1:10" x14ac:dyDescent="0.3">
      <c r="A6777" t="s">
        <v>11745</v>
      </c>
      <c r="B6777" s="4">
        <v>45685</v>
      </c>
      <c r="C6777" t="s">
        <v>215</v>
      </c>
      <c r="D6777" t="s">
        <v>216</v>
      </c>
      <c r="E6777" t="s">
        <v>204</v>
      </c>
      <c r="F6777" t="s">
        <v>205</v>
      </c>
      <c r="G6777" t="s">
        <v>206</v>
      </c>
      <c r="H6777" t="s">
        <v>8575</v>
      </c>
      <c r="I6777" t="s">
        <v>11742</v>
      </c>
      <c r="J6777" s="4">
        <v>30169</v>
      </c>
    </row>
    <row r="6778" spans="1:10" x14ac:dyDescent="0.3">
      <c r="A6778" t="s">
        <v>11746</v>
      </c>
      <c r="B6778" s="4">
        <v>45686</v>
      </c>
      <c r="C6778" t="s">
        <v>5608</v>
      </c>
      <c r="D6778" t="s">
        <v>5609</v>
      </c>
      <c r="E6778" t="s">
        <v>39</v>
      </c>
      <c r="F6778" t="s">
        <v>40</v>
      </c>
      <c r="G6778" t="s">
        <v>41</v>
      </c>
      <c r="H6778" t="s">
        <v>8575</v>
      </c>
      <c r="I6778" t="s">
        <v>9444</v>
      </c>
      <c r="J6778" s="4">
        <v>21500</v>
      </c>
    </row>
    <row r="6779" spans="1:10" x14ac:dyDescent="0.3">
      <c r="A6779" t="s">
        <v>11747</v>
      </c>
      <c r="B6779" s="4">
        <v>45686</v>
      </c>
      <c r="C6779" t="s">
        <v>618</v>
      </c>
      <c r="D6779" t="s">
        <v>619</v>
      </c>
      <c r="E6779" t="s">
        <v>204</v>
      </c>
      <c r="F6779" t="s">
        <v>205</v>
      </c>
      <c r="G6779" t="s">
        <v>206</v>
      </c>
      <c r="H6779" t="s">
        <v>8575</v>
      </c>
      <c r="I6779" t="s">
        <v>10786</v>
      </c>
      <c r="J6779" s="4">
        <v>20325</v>
      </c>
    </row>
    <row r="6780" spans="1:10" x14ac:dyDescent="0.3">
      <c r="A6780" t="s">
        <v>9266</v>
      </c>
      <c r="B6780" s="4">
        <v>45686</v>
      </c>
      <c r="C6780" t="s">
        <v>4472</v>
      </c>
      <c r="D6780" t="s">
        <v>4473</v>
      </c>
      <c r="E6780" t="s">
        <v>204</v>
      </c>
      <c r="F6780" t="s">
        <v>205</v>
      </c>
      <c r="G6780" t="s">
        <v>206</v>
      </c>
      <c r="H6780" t="s">
        <v>8575</v>
      </c>
      <c r="I6780" t="s">
        <v>9260</v>
      </c>
      <c r="J6780" s="4">
        <v>32929</v>
      </c>
    </row>
    <row r="6781" spans="1:10" x14ac:dyDescent="0.3">
      <c r="A6781" t="s">
        <v>11748</v>
      </c>
      <c r="B6781" s="4">
        <v>45686</v>
      </c>
      <c r="C6781" t="s">
        <v>1563</v>
      </c>
      <c r="D6781" t="s">
        <v>1564</v>
      </c>
      <c r="E6781" t="s">
        <v>39</v>
      </c>
      <c r="F6781" t="s">
        <v>40</v>
      </c>
      <c r="G6781" t="s">
        <v>41</v>
      </c>
      <c r="H6781" t="s">
        <v>8575</v>
      </c>
      <c r="I6781" t="s">
        <v>11749</v>
      </c>
      <c r="J6781" s="4">
        <v>18092</v>
      </c>
    </row>
    <row r="6782" spans="1:10" x14ac:dyDescent="0.3">
      <c r="A6782" t="s">
        <v>11750</v>
      </c>
      <c r="B6782" s="4">
        <v>45686</v>
      </c>
      <c r="C6782" t="s">
        <v>1955</v>
      </c>
      <c r="D6782" t="s">
        <v>8650</v>
      </c>
      <c r="E6782" t="s">
        <v>6665</v>
      </c>
      <c r="F6782" t="s">
        <v>6666</v>
      </c>
      <c r="G6782" t="s">
        <v>6667</v>
      </c>
      <c r="H6782" t="s">
        <v>8575</v>
      </c>
      <c r="I6782" t="s">
        <v>10856</v>
      </c>
      <c r="J6782" s="4">
        <v>32252</v>
      </c>
    </row>
    <row r="6783" spans="1:10" x14ac:dyDescent="0.3">
      <c r="A6783" t="s">
        <v>11751</v>
      </c>
      <c r="B6783" s="4">
        <v>45686</v>
      </c>
      <c r="C6783" t="s">
        <v>1350</v>
      </c>
      <c r="D6783" t="s">
        <v>9125</v>
      </c>
      <c r="E6783" t="s">
        <v>39</v>
      </c>
      <c r="F6783" t="s">
        <v>40</v>
      </c>
      <c r="G6783" t="s">
        <v>41</v>
      </c>
      <c r="H6783" t="s">
        <v>8575</v>
      </c>
      <c r="I6783" t="s">
        <v>11597</v>
      </c>
      <c r="J6783" s="4">
        <v>20297</v>
      </c>
    </row>
    <row r="6784" spans="1:10" x14ac:dyDescent="0.3">
      <c r="A6784" t="s">
        <v>11752</v>
      </c>
      <c r="B6784" s="4">
        <v>45686</v>
      </c>
      <c r="C6784" t="s">
        <v>8702</v>
      </c>
      <c r="D6784" t="s">
        <v>8703</v>
      </c>
      <c r="E6784" t="s">
        <v>39</v>
      </c>
      <c r="F6784" t="s">
        <v>40</v>
      </c>
      <c r="G6784" t="s">
        <v>41</v>
      </c>
      <c r="H6784" t="s">
        <v>8575</v>
      </c>
      <c r="I6784" t="s">
        <v>11597</v>
      </c>
      <c r="J6784" s="4">
        <v>20297</v>
      </c>
    </row>
    <row r="6785" spans="1:10" x14ac:dyDescent="0.3">
      <c r="A6785" t="s">
        <v>11753</v>
      </c>
      <c r="B6785" s="4">
        <v>45686</v>
      </c>
      <c r="C6785" t="s">
        <v>56</v>
      </c>
      <c r="D6785" t="s">
        <v>57</v>
      </c>
      <c r="E6785" t="s">
        <v>39</v>
      </c>
      <c r="F6785" t="s">
        <v>40</v>
      </c>
      <c r="G6785" t="s">
        <v>41</v>
      </c>
      <c r="H6785" t="s">
        <v>8575</v>
      </c>
      <c r="I6785" t="s">
        <v>11597</v>
      </c>
      <c r="J6785" s="4">
        <v>20297</v>
      </c>
    </row>
    <row r="6786" spans="1:10" x14ac:dyDescent="0.3">
      <c r="A6786" t="s">
        <v>11754</v>
      </c>
      <c r="B6786" s="4">
        <v>45686</v>
      </c>
      <c r="C6786" t="s">
        <v>525</v>
      </c>
      <c r="D6786" t="s">
        <v>526</v>
      </c>
      <c r="E6786" t="s">
        <v>39</v>
      </c>
      <c r="F6786" t="s">
        <v>40</v>
      </c>
      <c r="G6786" t="s">
        <v>41</v>
      </c>
      <c r="H6786" t="s">
        <v>8575</v>
      </c>
      <c r="I6786" t="s">
        <v>11755</v>
      </c>
      <c r="J6786" s="4">
        <v>25577</v>
      </c>
    </row>
    <row r="6787" spans="1:10" x14ac:dyDescent="0.3">
      <c r="A6787" t="s">
        <v>11756</v>
      </c>
      <c r="B6787" s="4">
        <v>45686</v>
      </c>
      <c r="C6787" t="s">
        <v>10465</v>
      </c>
      <c r="D6787" t="s">
        <v>277</v>
      </c>
      <c r="E6787" t="s">
        <v>51</v>
      </c>
      <c r="F6787" t="s">
        <v>52</v>
      </c>
      <c r="G6787" t="s">
        <v>53</v>
      </c>
      <c r="H6787" t="s">
        <v>8575</v>
      </c>
      <c r="I6787" t="s">
        <v>11757</v>
      </c>
      <c r="J6787" s="4">
        <v>22135</v>
      </c>
    </row>
    <row r="6788" spans="1:10" x14ac:dyDescent="0.3">
      <c r="A6788" t="s">
        <v>11758</v>
      </c>
      <c r="B6788" s="4">
        <v>45686</v>
      </c>
      <c r="C6788" t="s">
        <v>282</v>
      </c>
      <c r="D6788" t="s">
        <v>283</v>
      </c>
      <c r="E6788" t="s">
        <v>51</v>
      </c>
      <c r="F6788" t="s">
        <v>52</v>
      </c>
      <c r="G6788" t="s">
        <v>53</v>
      </c>
      <c r="H6788" t="s">
        <v>8575</v>
      </c>
      <c r="I6788" t="s">
        <v>10719</v>
      </c>
      <c r="J6788" s="4">
        <v>15739</v>
      </c>
    </row>
    <row r="6789" spans="1:10" x14ac:dyDescent="0.3">
      <c r="A6789" t="s">
        <v>11759</v>
      </c>
      <c r="B6789" s="4">
        <v>45686</v>
      </c>
      <c r="C6789" t="s">
        <v>2497</v>
      </c>
      <c r="D6789" t="s">
        <v>2498</v>
      </c>
      <c r="E6789" t="s">
        <v>2085</v>
      </c>
      <c r="F6789" t="s">
        <v>2086</v>
      </c>
      <c r="G6789" t="s">
        <v>1581</v>
      </c>
      <c r="H6789" t="s">
        <v>8575</v>
      </c>
      <c r="I6789" t="s">
        <v>11760</v>
      </c>
      <c r="J6789" s="4">
        <v>23202</v>
      </c>
    </row>
    <row r="6790" spans="1:10" x14ac:dyDescent="0.3">
      <c r="A6790" t="s">
        <v>11761</v>
      </c>
      <c r="B6790" s="4">
        <v>45686</v>
      </c>
      <c r="C6790" t="s">
        <v>267</v>
      </c>
      <c r="D6790" t="s">
        <v>268</v>
      </c>
      <c r="E6790" t="s">
        <v>2085</v>
      </c>
      <c r="F6790" t="s">
        <v>2086</v>
      </c>
      <c r="G6790" t="s">
        <v>1581</v>
      </c>
      <c r="H6790" t="s">
        <v>8575</v>
      </c>
      <c r="I6790" t="s">
        <v>11760</v>
      </c>
      <c r="J6790" s="4">
        <v>23202</v>
      </c>
    </row>
    <row r="6791" spans="1:10" x14ac:dyDescent="0.3">
      <c r="A6791" t="s">
        <v>11762</v>
      </c>
      <c r="B6791" s="4">
        <v>45686</v>
      </c>
      <c r="C6791" t="s">
        <v>7764</v>
      </c>
      <c r="D6791" t="s">
        <v>9278</v>
      </c>
      <c r="E6791" t="s">
        <v>2085</v>
      </c>
      <c r="F6791" t="s">
        <v>2086</v>
      </c>
      <c r="G6791" t="s">
        <v>1581</v>
      </c>
      <c r="H6791" t="s">
        <v>8575</v>
      </c>
      <c r="I6791" t="s">
        <v>11760</v>
      </c>
      <c r="J6791" s="4">
        <v>23202</v>
      </c>
    </row>
    <row r="6792" spans="1:10" x14ac:dyDescent="0.3">
      <c r="A6792" t="s">
        <v>11763</v>
      </c>
      <c r="B6792" s="4">
        <v>45686</v>
      </c>
      <c r="C6792" t="s">
        <v>4724</v>
      </c>
      <c r="D6792" t="s">
        <v>4725</v>
      </c>
      <c r="E6792" t="s">
        <v>204</v>
      </c>
      <c r="F6792" t="s">
        <v>205</v>
      </c>
      <c r="G6792" t="s">
        <v>206</v>
      </c>
      <c r="H6792" t="s">
        <v>8575</v>
      </c>
      <c r="I6792" t="s">
        <v>9111</v>
      </c>
      <c r="J6792" s="4">
        <v>26300</v>
      </c>
    </row>
    <row r="6793" spans="1:10" x14ac:dyDescent="0.3">
      <c r="A6793" t="s">
        <v>11764</v>
      </c>
      <c r="B6793" s="4">
        <v>45686</v>
      </c>
      <c r="C6793" t="s">
        <v>390</v>
      </c>
      <c r="D6793" t="s">
        <v>391</v>
      </c>
      <c r="E6793" t="s">
        <v>39</v>
      </c>
      <c r="F6793" t="s">
        <v>40</v>
      </c>
      <c r="G6793" t="s">
        <v>41</v>
      </c>
      <c r="H6793" t="s">
        <v>8575</v>
      </c>
      <c r="I6793" t="s">
        <v>11765</v>
      </c>
      <c r="J6793" s="4">
        <v>23614</v>
      </c>
    </row>
    <row r="6794" spans="1:10" x14ac:dyDescent="0.3">
      <c r="A6794" t="s">
        <v>11766</v>
      </c>
      <c r="B6794" s="4">
        <v>45686</v>
      </c>
      <c r="C6794" t="s">
        <v>1326</v>
      </c>
      <c r="D6794" t="s">
        <v>8758</v>
      </c>
      <c r="E6794" t="s">
        <v>39</v>
      </c>
      <c r="F6794" t="s">
        <v>40</v>
      </c>
      <c r="G6794" t="s">
        <v>41</v>
      </c>
      <c r="H6794" t="s">
        <v>8575</v>
      </c>
      <c r="I6794" t="s">
        <v>11765</v>
      </c>
      <c r="J6794" s="4">
        <v>23614</v>
      </c>
    </row>
    <row r="6795" spans="1:10" x14ac:dyDescent="0.3">
      <c r="A6795" t="s">
        <v>11767</v>
      </c>
      <c r="B6795" s="4">
        <v>45686</v>
      </c>
      <c r="C6795" t="s">
        <v>951</v>
      </c>
      <c r="D6795" t="s">
        <v>3665</v>
      </c>
      <c r="E6795" t="s">
        <v>39</v>
      </c>
      <c r="F6795" t="s">
        <v>40</v>
      </c>
      <c r="G6795" t="s">
        <v>41</v>
      </c>
      <c r="H6795" t="s">
        <v>8575</v>
      </c>
      <c r="I6795" t="s">
        <v>11765</v>
      </c>
      <c r="J6795" s="4">
        <v>23614</v>
      </c>
    </row>
    <row r="6796" spans="1:10" x14ac:dyDescent="0.3">
      <c r="A6796" t="s">
        <v>11768</v>
      </c>
      <c r="B6796" s="4">
        <v>45686</v>
      </c>
      <c r="C6796" t="s">
        <v>273</v>
      </c>
      <c r="D6796" t="s">
        <v>8763</v>
      </c>
      <c r="E6796" t="s">
        <v>39</v>
      </c>
      <c r="F6796" t="s">
        <v>40</v>
      </c>
      <c r="G6796" t="s">
        <v>41</v>
      </c>
      <c r="H6796" t="s">
        <v>8575</v>
      </c>
      <c r="I6796" t="s">
        <v>11765</v>
      </c>
      <c r="J6796" s="4">
        <v>23614</v>
      </c>
    </row>
    <row r="6797" spans="1:10" x14ac:dyDescent="0.3">
      <c r="A6797" t="s">
        <v>11769</v>
      </c>
      <c r="B6797" s="4">
        <v>45686</v>
      </c>
      <c r="C6797" t="s">
        <v>826</v>
      </c>
      <c r="D6797" t="s">
        <v>185</v>
      </c>
      <c r="E6797" t="s">
        <v>11770</v>
      </c>
      <c r="F6797" t="s">
        <v>11771</v>
      </c>
      <c r="G6797" t="s">
        <v>11772</v>
      </c>
      <c r="H6797" t="s">
        <v>8575</v>
      </c>
      <c r="I6797" t="s">
        <v>11765</v>
      </c>
      <c r="J6797" s="4">
        <v>23614</v>
      </c>
    </row>
    <row r="6798" spans="1:10" x14ac:dyDescent="0.3">
      <c r="A6798" t="s">
        <v>11773</v>
      </c>
      <c r="B6798" s="4">
        <v>45686</v>
      </c>
      <c r="C6798" t="s">
        <v>8754</v>
      </c>
      <c r="D6798" t="s">
        <v>8755</v>
      </c>
      <c r="E6798" t="s">
        <v>1747</v>
      </c>
      <c r="F6798" t="s">
        <v>1748</v>
      </c>
      <c r="G6798" t="s">
        <v>113</v>
      </c>
      <c r="H6798" t="s">
        <v>8575</v>
      </c>
      <c r="I6798" t="s">
        <v>11774</v>
      </c>
      <c r="J6798" s="4">
        <v>36164</v>
      </c>
    </row>
    <row r="6799" spans="1:10" x14ac:dyDescent="0.3">
      <c r="A6799" t="s">
        <v>11775</v>
      </c>
      <c r="B6799" s="4">
        <v>45686</v>
      </c>
      <c r="C6799" t="s">
        <v>390</v>
      </c>
      <c r="D6799" t="s">
        <v>391</v>
      </c>
      <c r="E6799" t="s">
        <v>204</v>
      </c>
      <c r="F6799" t="s">
        <v>205</v>
      </c>
      <c r="G6799" t="s">
        <v>206</v>
      </c>
      <c r="H6799" t="s">
        <v>8575</v>
      </c>
      <c r="I6799" t="s">
        <v>11776</v>
      </c>
      <c r="J6799" s="4">
        <v>33417</v>
      </c>
    </row>
    <row r="6800" spans="1:10" x14ac:dyDescent="0.3">
      <c r="A6800" t="s">
        <v>11777</v>
      </c>
      <c r="B6800" s="4">
        <v>45686</v>
      </c>
      <c r="C6800" t="s">
        <v>1350</v>
      </c>
      <c r="D6800" t="s">
        <v>9125</v>
      </c>
      <c r="E6800" t="s">
        <v>204</v>
      </c>
      <c r="F6800" t="s">
        <v>205</v>
      </c>
      <c r="G6800" t="s">
        <v>206</v>
      </c>
      <c r="H6800" t="s">
        <v>8575</v>
      </c>
      <c r="I6800" t="s">
        <v>11776</v>
      </c>
      <c r="J6800" s="4">
        <v>33417</v>
      </c>
    </row>
    <row r="6801" spans="1:10" x14ac:dyDescent="0.3">
      <c r="A6801" t="s">
        <v>11778</v>
      </c>
      <c r="B6801" s="4">
        <v>45686</v>
      </c>
      <c r="C6801" t="s">
        <v>347</v>
      </c>
      <c r="D6801" t="s">
        <v>348</v>
      </c>
      <c r="E6801" t="s">
        <v>204</v>
      </c>
      <c r="F6801" t="s">
        <v>205</v>
      </c>
      <c r="G6801" t="s">
        <v>206</v>
      </c>
      <c r="H6801" t="s">
        <v>8575</v>
      </c>
      <c r="I6801" t="s">
        <v>11779</v>
      </c>
      <c r="J6801" s="4">
        <v>26386</v>
      </c>
    </row>
    <row r="6802" spans="1:10" x14ac:dyDescent="0.3">
      <c r="A6802" t="s">
        <v>11780</v>
      </c>
      <c r="B6802" s="4">
        <v>45686</v>
      </c>
      <c r="C6802" t="s">
        <v>431</v>
      </c>
      <c r="D6802" t="s">
        <v>432</v>
      </c>
      <c r="E6802" t="s">
        <v>204</v>
      </c>
      <c r="F6802" t="s">
        <v>205</v>
      </c>
      <c r="G6802" t="s">
        <v>206</v>
      </c>
      <c r="H6802" t="s">
        <v>8575</v>
      </c>
      <c r="I6802" t="s">
        <v>11781</v>
      </c>
      <c r="J6802" s="4">
        <v>34953</v>
      </c>
    </row>
    <row r="6803" spans="1:10" x14ac:dyDescent="0.3">
      <c r="A6803" t="s">
        <v>11782</v>
      </c>
      <c r="B6803" s="4">
        <v>45686</v>
      </c>
      <c r="C6803" t="s">
        <v>2336</v>
      </c>
      <c r="D6803" t="s">
        <v>2337</v>
      </c>
      <c r="E6803" t="s">
        <v>204</v>
      </c>
      <c r="F6803" t="s">
        <v>205</v>
      </c>
      <c r="G6803" t="s">
        <v>206</v>
      </c>
      <c r="H6803" t="s">
        <v>8575</v>
      </c>
      <c r="I6803" t="s">
        <v>11781</v>
      </c>
      <c r="J6803" s="4">
        <v>34953</v>
      </c>
    </row>
    <row r="6804" spans="1:10" x14ac:dyDescent="0.3">
      <c r="A6804" t="s">
        <v>8876</v>
      </c>
      <c r="B6804" s="4">
        <v>45686</v>
      </c>
      <c r="C6804" t="s">
        <v>8740</v>
      </c>
      <c r="D6804" t="s">
        <v>8741</v>
      </c>
      <c r="E6804" t="s">
        <v>7089</v>
      </c>
      <c r="F6804" t="s">
        <v>7090</v>
      </c>
      <c r="G6804" t="s">
        <v>1581</v>
      </c>
      <c r="H6804" t="s">
        <v>8575</v>
      </c>
      <c r="I6804" t="s">
        <v>8877</v>
      </c>
      <c r="J6804" s="4">
        <v>36088</v>
      </c>
    </row>
    <row r="6805" spans="1:10" x14ac:dyDescent="0.3">
      <c r="A6805" t="s">
        <v>8812</v>
      </c>
      <c r="B6805" s="4">
        <v>45686</v>
      </c>
      <c r="C6805" t="s">
        <v>8813</v>
      </c>
      <c r="D6805" t="s">
        <v>8814</v>
      </c>
      <c r="E6805" t="s">
        <v>8729</v>
      </c>
      <c r="F6805" t="s">
        <v>8730</v>
      </c>
      <c r="G6805" t="s">
        <v>1581</v>
      </c>
      <c r="H6805" t="s">
        <v>8575</v>
      </c>
      <c r="I6805" t="s">
        <v>8815</v>
      </c>
      <c r="J6805" s="4">
        <v>35585</v>
      </c>
    </row>
    <row r="6806" spans="1:10" x14ac:dyDescent="0.3">
      <c r="A6806" t="s">
        <v>11783</v>
      </c>
      <c r="B6806" s="4">
        <v>45686</v>
      </c>
      <c r="C6806" t="s">
        <v>692</v>
      </c>
      <c r="D6806" t="s">
        <v>723</v>
      </c>
      <c r="E6806" t="s">
        <v>1049</v>
      </c>
      <c r="F6806" t="s">
        <v>1050</v>
      </c>
      <c r="G6806" t="s">
        <v>1051</v>
      </c>
      <c r="H6806" t="s">
        <v>8575</v>
      </c>
      <c r="I6806" t="s">
        <v>11755</v>
      </c>
      <c r="J6806" s="4">
        <v>25577</v>
      </c>
    </row>
    <row r="6807" spans="1:10" x14ac:dyDescent="0.3">
      <c r="A6807" t="s">
        <v>11784</v>
      </c>
      <c r="B6807" s="4">
        <v>45686</v>
      </c>
      <c r="C6807" t="s">
        <v>1342</v>
      </c>
      <c r="D6807" t="s">
        <v>5103</v>
      </c>
      <c r="E6807" t="s">
        <v>1049</v>
      </c>
      <c r="F6807" t="s">
        <v>1050</v>
      </c>
      <c r="G6807" t="s">
        <v>1051</v>
      </c>
      <c r="H6807" t="s">
        <v>8575</v>
      </c>
      <c r="I6807" t="s">
        <v>11755</v>
      </c>
      <c r="J6807" s="4">
        <v>25577</v>
      </c>
    </row>
    <row r="6808" spans="1:10" x14ac:dyDescent="0.3">
      <c r="A6808" t="s">
        <v>11785</v>
      </c>
      <c r="B6808" s="4">
        <v>45686</v>
      </c>
      <c r="C6808" t="s">
        <v>7087</v>
      </c>
      <c r="D6808" t="s">
        <v>7088</v>
      </c>
      <c r="E6808" t="s">
        <v>2372</v>
      </c>
      <c r="F6808" t="s">
        <v>2373</v>
      </c>
      <c r="G6808" t="s">
        <v>1581</v>
      </c>
      <c r="H6808" t="s">
        <v>8575</v>
      </c>
      <c r="I6808" t="s">
        <v>11786</v>
      </c>
      <c r="J6808" s="4">
        <v>20293</v>
      </c>
    </row>
    <row r="6809" spans="1:10" x14ac:dyDescent="0.3">
      <c r="A6809" t="s">
        <v>9270</v>
      </c>
      <c r="B6809" s="4">
        <v>45686</v>
      </c>
      <c r="C6809" t="s">
        <v>2801</v>
      </c>
      <c r="D6809" t="s">
        <v>9271</v>
      </c>
      <c r="E6809" t="s">
        <v>204</v>
      </c>
      <c r="F6809" t="s">
        <v>205</v>
      </c>
      <c r="G6809" t="s">
        <v>206</v>
      </c>
      <c r="H6809" t="s">
        <v>8575</v>
      </c>
      <c r="I6809" t="s">
        <v>9269</v>
      </c>
      <c r="J6809" s="4">
        <v>30597</v>
      </c>
    </row>
    <row r="6810" spans="1:10" x14ac:dyDescent="0.3">
      <c r="A6810" t="s">
        <v>9272</v>
      </c>
      <c r="B6810" s="4">
        <v>45686</v>
      </c>
      <c r="C6810" t="s">
        <v>599</v>
      </c>
      <c r="D6810" t="s">
        <v>8840</v>
      </c>
      <c r="E6810" t="s">
        <v>204</v>
      </c>
      <c r="F6810" t="s">
        <v>205</v>
      </c>
      <c r="G6810" t="s">
        <v>206</v>
      </c>
      <c r="H6810" t="s">
        <v>8575</v>
      </c>
      <c r="I6810" t="s">
        <v>9269</v>
      </c>
      <c r="J6810" s="4">
        <v>30597</v>
      </c>
    </row>
    <row r="6811" spans="1:10" x14ac:dyDescent="0.3">
      <c r="A6811" t="s">
        <v>9268</v>
      </c>
      <c r="B6811" s="4">
        <v>45686</v>
      </c>
      <c r="C6811" t="s">
        <v>314</v>
      </c>
      <c r="D6811" t="s">
        <v>315</v>
      </c>
      <c r="E6811" t="s">
        <v>204</v>
      </c>
      <c r="F6811" t="s">
        <v>205</v>
      </c>
      <c r="G6811" t="s">
        <v>206</v>
      </c>
      <c r="H6811" t="s">
        <v>8575</v>
      </c>
      <c r="I6811" t="s">
        <v>9269</v>
      </c>
      <c r="J6811" s="4">
        <v>30597</v>
      </c>
    </row>
    <row r="6812" spans="1:10" x14ac:dyDescent="0.3">
      <c r="A6812" t="s">
        <v>11787</v>
      </c>
      <c r="B6812" s="4">
        <v>45686</v>
      </c>
      <c r="C6812" t="s">
        <v>7214</v>
      </c>
      <c r="D6812" t="s">
        <v>7215</v>
      </c>
      <c r="E6812" t="s">
        <v>204</v>
      </c>
      <c r="F6812" t="s">
        <v>205</v>
      </c>
      <c r="G6812" t="s">
        <v>206</v>
      </c>
      <c r="H6812" t="s">
        <v>8575</v>
      </c>
      <c r="I6812" t="s">
        <v>9260</v>
      </c>
      <c r="J6812" s="4">
        <v>32929</v>
      </c>
    </row>
    <row r="6813" spans="1:10" x14ac:dyDescent="0.3">
      <c r="A6813" t="s">
        <v>11788</v>
      </c>
      <c r="B6813" s="4">
        <v>45686</v>
      </c>
      <c r="C6813" t="s">
        <v>7214</v>
      </c>
      <c r="D6813" t="s">
        <v>7215</v>
      </c>
      <c r="E6813" t="s">
        <v>204</v>
      </c>
      <c r="F6813" t="s">
        <v>205</v>
      </c>
      <c r="G6813" t="s">
        <v>206</v>
      </c>
      <c r="H6813" t="s">
        <v>8575</v>
      </c>
      <c r="I6813" t="s">
        <v>10686</v>
      </c>
      <c r="J6813" s="4">
        <v>24066</v>
      </c>
    </row>
    <row r="6814" spans="1:10" x14ac:dyDescent="0.3">
      <c r="A6814" t="s">
        <v>11789</v>
      </c>
      <c r="B6814" s="4">
        <v>45686</v>
      </c>
      <c r="C6814" t="s">
        <v>2531</v>
      </c>
      <c r="D6814" t="s">
        <v>2532</v>
      </c>
      <c r="E6814" t="s">
        <v>7467</v>
      </c>
      <c r="F6814" t="s">
        <v>7468</v>
      </c>
      <c r="G6814" t="s">
        <v>1581</v>
      </c>
      <c r="H6814" t="s">
        <v>8575</v>
      </c>
      <c r="I6814" t="s">
        <v>11790</v>
      </c>
      <c r="J6814" s="4">
        <v>21601</v>
      </c>
    </row>
    <row r="6815" spans="1:10" x14ac:dyDescent="0.3">
      <c r="A6815" t="s">
        <v>11791</v>
      </c>
      <c r="B6815" s="4">
        <v>45686</v>
      </c>
      <c r="C6815" t="s">
        <v>2194</v>
      </c>
      <c r="D6815" t="s">
        <v>9986</v>
      </c>
      <c r="E6815" t="s">
        <v>204</v>
      </c>
      <c r="F6815" t="s">
        <v>205</v>
      </c>
      <c r="G6815" t="s">
        <v>206</v>
      </c>
      <c r="H6815" t="s">
        <v>8575</v>
      </c>
      <c r="I6815" t="s">
        <v>11792</v>
      </c>
      <c r="J6815" s="4">
        <v>21908</v>
      </c>
    </row>
    <row r="6816" spans="1:10" x14ac:dyDescent="0.3">
      <c r="A6816" t="s">
        <v>11793</v>
      </c>
      <c r="B6816" s="4">
        <v>45686</v>
      </c>
      <c r="C6816" t="s">
        <v>2293</v>
      </c>
      <c r="D6816" t="s">
        <v>2294</v>
      </c>
      <c r="E6816" t="s">
        <v>204</v>
      </c>
      <c r="F6816" t="s">
        <v>205</v>
      </c>
      <c r="G6816" t="s">
        <v>206</v>
      </c>
      <c r="H6816" t="s">
        <v>8575</v>
      </c>
      <c r="I6816" t="s">
        <v>11792</v>
      </c>
      <c r="J6816" s="4">
        <v>21908</v>
      </c>
    </row>
    <row r="6817" spans="1:10" x14ac:dyDescent="0.3">
      <c r="A6817" t="s">
        <v>11794</v>
      </c>
      <c r="B6817" s="4">
        <v>45686</v>
      </c>
      <c r="C6817" t="s">
        <v>3123</v>
      </c>
      <c r="D6817" t="s">
        <v>5531</v>
      </c>
      <c r="E6817" t="s">
        <v>204</v>
      </c>
      <c r="F6817" t="s">
        <v>205</v>
      </c>
      <c r="G6817" t="s">
        <v>206</v>
      </c>
      <c r="H6817" t="s">
        <v>8575</v>
      </c>
      <c r="I6817" t="s">
        <v>11792</v>
      </c>
      <c r="J6817" s="4">
        <v>21908</v>
      </c>
    </row>
    <row r="6818" spans="1:10" x14ac:dyDescent="0.3">
      <c r="A6818" t="s">
        <v>11795</v>
      </c>
      <c r="B6818" s="4">
        <v>45686</v>
      </c>
      <c r="C6818" t="s">
        <v>4065</v>
      </c>
      <c r="D6818" t="s">
        <v>4066</v>
      </c>
      <c r="E6818" t="s">
        <v>204</v>
      </c>
      <c r="F6818" t="s">
        <v>205</v>
      </c>
      <c r="G6818" t="s">
        <v>206</v>
      </c>
      <c r="H6818" t="s">
        <v>8575</v>
      </c>
      <c r="I6818" t="s">
        <v>11792</v>
      </c>
      <c r="J6818" s="4">
        <v>21908</v>
      </c>
    </row>
    <row r="6819" spans="1:10" x14ac:dyDescent="0.3">
      <c r="A6819" t="s">
        <v>11796</v>
      </c>
      <c r="B6819" s="4">
        <v>45686</v>
      </c>
      <c r="C6819" t="s">
        <v>1281</v>
      </c>
      <c r="D6819" t="s">
        <v>1282</v>
      </c>
      <c r="E6819" t="s">
        <v>204</v>
      </c>
      <c r="F6819" t="s">
        <v>205</v>
      </c>
      <c r="G6819" t="s">
        <v>206</v>
      </c>
      <c r="H6819" t="s">
        <v>8575</v>
      </c>
      <c r="I6819" t="s">
        <v>11792</v>
      </c>
      <c r="J6819" s="4">
        <v>21908</v>
      </c>
    </row>
    <row r="6820" spans="1:10" x14ac:dyDescent="0.3">
      <c r="A6820" t="s">
        <v>11797</v>
      </c>
      <c r="B6820" s="4">
        <v>45686</v>
      </c>
      <c r="C6820" t="s">
        <v>525</v>
      </c>
      <c r="D6820" t="s">
        <v>526</v>
      </c>
      <c r="E6820" t="s">
        <v>204</v>
      </c>
      <c r="F6820" t="s">
        <v>205</v>
      </c>
      <c r="G6820" t="s">
        <v>206</v>
      </c>
      <c r="H6820" t="s">
        <v>8575</v>
      </c>
      <c r="I6820" t="s">
        <v>11792</v>
      </c>
      <c r="J6820" s="4">
        <v>21908</v>
      </c>
    </row>
    <row r="6821" spans="1:10" x14ac:dyDescent="0.3">
      <c r="A6821" t="s">
        <v>11798</v>
      </c>
      <c r="B6821" s="4">
        <v>45686</v>
      </c>
      <c r="C6821" t="s">
        <v>11799</v>
      </c>
      <c r="D6821" t="s">
        <v>11800</v>
      </c>
      <c r="E6821" t="s">
        <v>204</v>
      </c>
      <c r="F6821" t="s">
        <v>205</v>
      </c>
      <c r="G6821" t="s">
        <v>206</v>
      </c>
      <c r="H6821" t="s">
        <v>8575</v>
      </c>
      <c r="I6821" t="s">
        <v>11792</v>
      </c>
      <c r="J6821" s="4">
        <v>21908</v>
      </c>
    </row>
    <row r="6822" spans="1:10" x14ac:dyDescent="0.3">
      <c r="A6822" t="s">
        <v>11801</v>
      </c>
      <c r="B6822" s="4">
        <v>45686</v>
      </c>
      <c r="C6822" t="s">
        <v>276</v>
      </c>
      <c r="D6822" t="s">
        <v>277</v>
      </c>
      <c r="E6822" t="s">
        <v>204</v>
      </c>
      <c r="F6822" t="s">
        <v>205</v>
      </c>
      <c r="G6822" t="s">
        <v>206</v>
      </c>
      <c r="H6822" t="s">
        <v>8575</v>
      </c>
      <c r="I6822" t="s">
        <v>9732</v>
      </c>
      <c r="J6822" s="4">
        <v>20214</v>
      </c>
    </row>
    <row r="6823" spans="1:10" x14ac:dyDescent="0.3">
      <c r="A6823" t="s">
        <v>11802</v>
      </c>
      <c r="B6823" s="4">
        <v>45686</v>
      </c>
      <c r="C6823" t="s">
        <v>525</v>
      </c>
      <c r="D6823" t="s">
        <v>526</v>
      </c>
      <c r="E6823" t="s">
        <v>1579</v>
      </c>
      <c r="F6823" t="s">
        <v>1580</v>
      </c>
      <c r="G6823" t="s">
        <v>1581</v>
      </c>
      <c r="H6823" t="s">
        <v>8575</v>
      </c>
      <c r="I6823" t="s">
        <v>11803</v>
      </c>
      <c r="J6823" s="4">
        <v>33709</v>
      </c>
    </row>
    <row r="6824" spans="1:10" x14ac:dyDescent="0.3">
      <c r="A6824" t="s">
        <v>11804</v>
      </c>
      <c r="B6824" s="4">
        <v>45686</v>
      </c>
      <c r="C6824" t="s">
        <v>347</v>
      </c>
      <c r="D6824" t="s">
        <v>348</v>
      </c>
      <c r="E6824" t="s">
        <v>204</v>
      </c>
      <c r="F6824" t="s">
        <v>205</v>
      </c>
      <c r="G6824" t="s">
        <v>206</v>
      </c>
      <c r="H6824" t="s">
        <v>8575</v>
      </c>
      <c r="I6824" t="s">
        <v>11805</v>
      </c>
      <c r="J6824" s="4">
        <v>22926</v>
      </c>
    </row>
    <row r="6825" spans="1:10" x14ac:dyDescent="0.3">
      <c r="A6825" t="s">
        <v>11806</v>
      </c>
      <c r="B6825" s="4">
        <v>45686</v>
      </c>
      <c r="C6825" t="s">
        <v>60</v>
      </c>
      <c r="D6825" t="s">
        <v>8595</v>
      </c>
      <c r="E6825" t="s">
        <v>204</v>
      </c>
      <c r="F6825" t="s">
        <v>205</v>
      </c>
      <c r="G6825" t="s">
        <v>206</v>
      </c>
      <c r="H6825" t="s">
        <v>8575</v>
      </c>
      <c r="I6825" t="s">
        <v>11805</v>
      </c>
      <c r="J6825" s="4">
        <v>22926</v>
      </c>
    </row>
    <row r="6826" spans="1:10" x14ac:dyDescent="0.3">
      <c r="A6826" t="s">
        <v>11807</v>
      </c>
      <c r="B6826" s="4">
        <v>45686</v>
      </c>
      <c r="C6826" t="s">
        <v>11808</v>
      </c>
      <c r="D6826" t="s">
        <v>11809</v>
      </c>
      <c r="E6826" t="s">
        <v>204</v>
      </c>
      <c r="F6826" t="s">
        <v>205</v>
      </c>
      <c r="G6826" t="s">
        <v>206</v>
      </c>
      <c r="H6826" t="s">
        <v>8575</v>
      </c>
      <c r="I6826" t="s">
        <v>11805</v>
      </c>
      <c r="J6826" s="4">
        <v>22926</v>
      </c>
    </row>
    <row r="6827" spans="1:10" x14ac:dyDescent="0.3">
      <c r="A6827" t="s">
        <v>11810</v>
      </c>
      <c r="B6827" s="4">
        <v>45686</v>
      </c>
      <c r="C6827" t="s">
        <v>11811</v>
      </c>
      <c r="D6827" t="s">
        <v>11812</v>
      </c>
      <c r="E6827" t="s">
        <v>7030</v>
      </c>
      <c r="F6827" t="s">
        <v>7031</v>
      </c>
      <c r="G6827" t="s">
        <v>1581</v>
      </c>
      <c r="H6827" t="s">
        <v>8575</v>
      </c>
      <c r="I6827" t="s">
        <v>11813</v>
      </c>
      <c r="J6827" s="4">
        <v>23291</v>
      </c>
    </row>
    <row r="6828" spans="1:10" x14ac:dyDescent="0.3">
      <c r="A6828" t="s">
        <v>11814</v>
      </c>
      <c r="B6828" s="4">
        <v>45686</v>
      </c>
      <c r="C6828" t="s">
        <v>3153</v>
      </c>
      <c r="D6828" t="s">
        <v>10980</v>
      </c>
      <c r="E6828" t="s">
        <v>204</v>
      </c>
      <c r="F6828" t="s">
        <v>205</v>
      </c>
      <c r="G6828" t="s">
        <v>206</v>
      </c>
      <c r="H6828" t="s">
        <v>8575</v>
      </c>
      <c r="I6828" t="s">
        <v>11815</v>
      </c>
      <c r="J6828" s="4">
        <v>29649</v>
      </c>
    </row>
    <row r="6829" spans="1:10" x14ac:dyDescent="0.3">
      <c r="A6829" t="s">
        <v>11816</v>
      </c>
      <c r="B6829" s="4">
        <v>45686</v>
      </c>
      <c r="C6829" t="s">
        <v>525</v>
      </c>
      <c r="D6829" t="s">
        <v>526</v>
      </c>
      <c r="E6829" t="s">
        <v>204</v>
      </c>
      <c r="F6829" t="s">
        <v>205</v>
      </c>
      <c r="G6829" t="s">
        <v>206</v>
      </c>
      <c r="H6829" t="s">
        <v>8575</v>
      </c>
      <c r="I6829" t="s">
        <v>11815</v>
      </c>
      <c r="J6829" s="4">
        <v>29649</v>
      </c>
    </row>
    <row r="6830" spans="1:10" x14ac:dyDescent="0.3">
      <c r="A6830" t="s">
        <v>11817</v>
      </c>
      <c r="B6830" s="4">
        <v>45686</v>
      </c>
      <c r="C6830" t="s">
        <v>11818</v>
      </c>
      <c r="D6830" t="s">
        <v>11819</v>
      </c>
      <c r="E6830" t="s">
        <v>204</v>
      </c>
      <c r="F6830" t="s">
        <v>205</v>
      </c>
      <c r="G6830" t="s">
        <v>206</v>
      </c>
      <c r="H6830" t="s">
        <v>8575</v>
      </c>
      <c r="I6830" t="s">
        <v>11815</v>
      </c>
      <c r="J6830" s="4">
        <v>29649</v>
      </c>
    </row>
    <row r="6831" spans="1:10" x14ac:dyDescent="0.3">
      <c r="A6831" t="s">
        <v>11820</v>
      </c>
      <c r="B6831" s="4">
        <v>45686</v>
      </c>
      <c r="C6831" t="s">
        <v>8491</v>
      </c>
      <c r="D6831" t="s">
        <v>8492</v>
      </c>
      <c r="E6831" t="s">
        <v>204</v>
      </c>
      <c r="F6831" t="s">
        <v>205</v>
      </c>
      <c r="G6831" t="s">
        <v>206</v>
      </c>
      <c r="H6831" t="s">
        <v>8575</v>
      </c>
      <c r="I6831" t="s">
        <v>11821</v>
      </c>
      <c r="J6831" s="4">
        <v>27980</v>
      </c>
    </row>
    <row r="6832" spans="1:10" x14ac:dyDescent="0.3">
      <c r="A6832" t="s">
        <v>11822</v>
      </c>
      <c r="B6832" s="4">
        <v>45686</v>
      </c>
      <c r="C6832" t="s">
        <v>11823</v>
      </c>
      <c r="D6832" t="s">
        <v>11824</v>
      </c>
      <c r="E6832" t="s">
        <v>204</v>
      </c>
      <c r="F6832" t="s">
        <v>205</v>
      </c>
      <c r="G6832" t="s">
        <v>206</v>
      </c>
      <c r="H6832" t="s">
        <v>8575</v>
      </c>
      <c r="I6832" t="s">
        <v>10189</v>
      </c>
      <c r="J6832" s="4">
        <v>20741</v>
      </c>
    </row>
    <row r="6833" spans="1:10" x14ac:dyDescent="0.3">
      <c r="A6833" t="s">
        <v>11825</v>
      </c>
      <c r="B6833" s="4">
        <v>45686</v>
      </c>
      <c r="C6833" t="s">
        <v>6640</v>
      </c>
      <c r="D6833" t="s">
        <v>11826</v>
      </c>
      <c r="E6833" t="s">
        <v>204</v>
      </c>
      <c r="F6833" t="s">
        <v>205</v>
      </c>
      <c r="G6833" t="s">
        <v>206</v>
      </c>
      <c r="H6833" t="s">
        <v>8575</v>
      </c>
      <c r="I6833" t="s">
        <v>10189</v>
      </c>
      <c r="J6833" s="4">
        <v>20741</v>
      </c>
    </row>
    <row r="6834" spans="1:10" x14ac:dyDescent="0.3">
      <c r="A6834" t="s">
        <v>11827</v>
      </c>
      <c r="B6834" s="4">
        <v>45686</v>
      </c>
      <c r="C6834" t="s">
        <v>171</v>
      </c>
      <c r="D6834" t="s">
        <v>172</v>
      </c>
      <c r="E6834" t="s">
        <v>11828</v>
      </c>
      <c r="F6834" t="s">
        <v>2994</v>
      </c>
      <c r="G6834" t="s">
        <v>11829</v>
      </c>
      <c r="H6834" t="s">
        <v>8575</v>
      </c>
      <c r="I6834" t="s">
        <v>10189</v>
      </c>
      <c r="J6834" s="4">
        <v>20741</v>
      </c>
    </row>
    <row r="6835" spans="1:10" x14ac:dyDescent="0.3">
      <c r="A6835" t="s">
        <v>11830</v>
      </c>
      <c r="B6835" s="4">
        <v>45686</v>
      </c>
      <c r="C6835" t="s">
        <v>1018</v>
      </c>
      <c r="D6835" t="s">
        <v>8604</v>
      </c>
      <c r="E6835" t="s">
        <v>204</v>
      </c>
      <c r="F6835" t="s">
        <v>205</v>
      </c>
      <c r="G6835" t="s">
        <v>206</v>
      </c>
      <c r="H6835" t="s">
        <v>8575</v>
      </c>
      <c r="I6835" t="s">
        <v>11831</v>
      </c>
      <c r="J6835" s="4">
        <v>35788</v>
      </c>
    </row>
    <row r="6836" spans="1:10" x14ac:dyDescent="0.3">
      <c r="A6836" t="s">
        <v>11832</v>
      </c>
      <c r="B6836" s="4">
        <v>45686</v>
      </c>
      <c r="C6836" t="s">
        <v>1955</v>
      </c>
      <c r="D6836" t="s">
        <v>8650</v>
      </c>
      <c r="E6836" t="s">
        <v>204</v>
      </c>
      <c r="F6836" t="s">
        <v>205</v>
      </c>
      <c r="G6836" t="s">
        <v>206</v>
      </c>
      <c r="H6836" t="s">
        <v>8575</v>
      </c>
      <c r="I6836" t="s">
        <v>11831</v>
      </c>
      <c r="J6836" s="4">
        <v>35788</v>
      </c>
    </row>
    <row r="6837" spans="1:10" x14ac:dyDescent="0.3">
      <c r="A6837" t="s">
        <v>11833</v>
      </c>
      <c r="B6837" s="4">
        <v>45686</v>
      </c>
      <c r="C6837" t="s">
        <v>8740</v>
      </c>
      <c r="D6837" t="s">
        <v>8741</v>
      </c>
      <c r="E6837" t="s">
        <v>1579</v>
      </c>
      <c r="F6837" t="s">
        <v>1580</v>
      </c>
      <c r="G6837" t="s">
        <v>1581</v>
      </c>
      <c r="H6837" t="s">
        <v>8575</v>
      </c>
      <c r="I6837" t="s">
        <v>11803</v>
      </c>
      <c r="J6837" s="4">
        <v>33709</v>
      </c>
    </row>
    <row r="6838" spans="1:10" x14ac:dyDescent="0.3">
      <c r="A6838" t="s">
        <v>11834</v>
      </c>
      <c r="B6838" s="4">
        <v>45686</v>
      </c>
      <c r="C6838" t="s">
        <v>1502</v>
      </c>
      <c r="D6838" t="s">
        <v>8574</v>
      </c>
      <c r="E6838" t="s">
        <v>204</v>
      </c>
      <c r="F6838" t="s">
        <v>205</v>
      </c>
      <c r="G6838" t="s">
        <v>206</v>
      </c>
      <c r="H6838" t="s">
        <v>8575</v>
      </c>
      <c r="I6838" t="s">
        <v>11835</v>
      </c>
      <c r="J6838" s="4">
        <v>19847</v>
      </c>
    </row>
    <row r="6839" spans="1:10" x14ac:dyDescent="0.3">
      <c r="A6839" t="s">
        <v>11836</v>
      </c>
      <c r="B6839" s="4">
        <v>45686</v>
      </c>
      <c r="C6839" t="s">
        <v>7087</v>
      </c>
      <c r="D6839" t="s">
        <v>7088</v>
      </c>
      <c r="E6839" t="s">
        <v>2372</v>
      </c>
      <c r="F6839" t="s">
        <v>2373</v>
      </c>
      <c r="G6839" t="s">
        <v>1581</v>
      </c>
      <c r="H6839" t="s">
        <v>8575</v>
      </c>
      <c r="I6839" t="s">
        <v>11837</v>
      </c>
      <c r="J6839" s="4">
        <v>33515</v>
      </c>
    </row>
    <row r="6840" spans="1:10" x14ac:dyDescent="0.3">
      <c r="A6840" t="s">
        <v>9499</v>
      </c>
      <c r="B6840" s="4">
        <v>45686</v>
      </c>
      <c r="C6840" t="s">
        <v>550</v>
      </c>
      <c r="D6840" t="s">
        <v>8768</v>
      </c>
      <c r="E6840" t="s">
        <v>39</v>
      </c>
      <c r="F6840" t="s">
        <v>40</v>
      </c>
      <c r="G6840" t="s">
        <v>41</v>
      </c>
      <c r="H6840" t="s">
        <v>8575</v>
      </c>
      <c r="I6840" t="s">
        <v>9500</v>
      </c>
      <c r="J6840" s="4">
        <v>23896</v>
      </c>
    </row>
    <row r="6841" spans="1:10" x14ac:dyDescent="0.3">
      <c r="A6841" t="s">
        <v>11838</v>
      </c>
      <c r="B6841" s="4">
        <v>45686</v>
      </c>
      <c r="C6841" t="s">
        <v>7245</v>
      </c>
      <c r="D6841" t="s">
        <v>10285</v>
      </c>
      <c r="E6841" t="s">
        <v>204</v>
      </c>
      <c r="F6841" t="s">
        <v>205</v>
      </c>
      <c r="G6841" t="s">
        <v>206</v>
      </c>
      <c r="H6841" t="s">
        <v>8575</v>
      </c>
      <c r="I6841" t="s">
        <v>11839</v>
      </c>
      <c r="J6841" s="4">
        <v>30862</v>
      </c>
    </row>
    <row r="6842" spans="1:10" x14ac:dyDescent="0.3">
      <c r="A6842" t="s">
        <v>11840</v>
      </c>
      <c r="B6842" s="4">
        <v>45686</v>
      </c>
      <c r="C6842" t="s">
        <v>2531</v>
      </c>
      <c r="D6842" t="s">
        <v>2532</v>
      </c>
      <c r="E6842" t="s">
        <v>204</v>
      </c>
      <c r="F6842" t="s">
        <v>205</v>
      </c>
      <c r="G6842" t="s">
        <v>206</v>
      </c>
      <c r="H6842" t="s">
        <v>8575</v>
      </c>
      <c r="I6842" t="s">
        <v>11839</v>
      </c>
      <c r="J6842" s="4">
        <v>30862</v>
      </c>
    </row>
    <row r="6843" spans="1:10" x14ac:dyDescent="0.3">
      <c r="A6843" t="s">
        <v>11841</v>
      </c>
      <c r="B6843" s="4">
        <v>45686</v>
      </c>
      <c r="C6843" t="s">
        <v>5389</v>
      </c>
      <c r="D6843" t="s">
        <v>5390</v>
      </c>
      <c r="E6843" t="s">
        <v>39</v>
      </c>
      <c r="F6843" t="s">
        <v>40</v>
      </c>
      <c r="G6843" t="s">
        <v>41</v>
      </c>
      <c r="H6843" t="s">
        <v>8575</v>
      </c>
      <c r="I6843" t="s">
        <v>11842</v>
      </c>
      <c r="J6843" s="4">
        <v>23720</v>
      </c>
    </row>
    <row r="6844" spans="1:10" x14ac:dyDescent="0.3">
      <c r="A6844" t="s">
        <v>8865</v>
      </c>
      <c r="B6844" s="4">
        <v>45686</v>
      </c>
      <c r="C6844" t="s">
        <v>6437</v>
      </c>
      <c r="D6844" t="s">
        <v>6438</v>
      </c>
      <c r="E6844" t="s">
        <v>51</v>
      </c>
      <c r="F6844" t="s">
        <v>52</v>
      </c>
      <c r="G6844" t="s">
        <v>53</v>
      </c>
      <c r="H6844" t="s">
        <v>8575</v>
      </c>
      <c r="I6844" t="s">
        <v>2168</v>
      </c>
      <c r="J6844" s="4">
        <v>22353</v>
      </c>
    </row>
    <row r="6845" spans="1:10" x14ac:dyDescent="0.3">
      <c r="A6845" t="s">
        <v>11843</v>
      </c>
      <c r="B6845" s="4">
        <v>45686</v>
      </c>
      <c r="C6845" t="s">
        <v>2751</v>
      </c>
      <c r="D6845" t="s">
        <v>11844</v>
      </c>
      <c r="E6845" t="s">
        <v>2085</v>
      </c>
      <c r="F6845" t="s">
        <v>2086</v>
      </c>
      <c r="G6845" t="s">
        <v>1581</v>
      </c>
      <c r="H6845" t="s">
        <v>8575</v>
      </c>
      <c r="I6845" t="s">
        <v>11565</v>
      </c>
      <c r="J6845" s="4">
        <v>32506</v>
      </c>
    </row>
    <row r="6846" spans="1:10" x14ac:dyDescent="0.3">
      <c r="A6846" t="s">
        <v>11845</v>
      </c>
      <c r="B6846" s="4">
        <v>45686</v>
      </c>
      <c r="C6846" t="s">
        <v>10465</v>
      </c>
      <c r="D6846" t="s">
        <v>277</v>
      </c>
      <c r="E6846" t="s">
        <v>39</v>
      </c>
      <c r="F6846" t="s">
        <v>40</v>
      </c>
      <c r="G6846" t="s">
        <v>41</v>
      </c>
      <c r="H6846" t="s">
        <v>8575</v>
      </c>
      <c r="I6846" t="s">
        <v>6784</v>
      </c>
      <c r="J6846" s="4">
        <v>19518</v>
      </c>
    </row>
    <row r="6847" spans="1:10" x14ac:dyDescent="0.3">
      <c r="A6847" t="s">
        <v>11846</v>
      </c>
      <c r="B6847" s="4">
        <v>45686</v>
      </c>
      <c r="C6847" t="s">
        <v>1326</v>
      </c>
      <c r="D6847" t="s">
        <v>8758</v>
      </c>
      <c r="E6847" t="s">
        <v>204</v>
      </c>
      <c r="F6847" t="s">
        <v>205</v>
      </c>
      <c r="G6847" t="s">
        <v>206</v>
      </c>
      <c r="H6847" t="s">
        <v>8575</v>
      </c>
      <c r="I6847" t="s">
        <v>11371</v>
      </c>
      <c r="J6847" s="4">
        <v>25794</v>
      </c>
    </row>
    <row r="6848" spans="1:10" x14ac:dyDescent="0.3">
      <c r="A6848" t="s">
        <v>11847</v>
      </c>
      <c r="B6848" s="4">
        <v>45686</v>
      </c>
      <c r="C6848" t="s">
        <v>2092</v>
      </c>
      <c r="D6848" t="s">
        <v>2093</v>
      </c>
      <c r="E6848" t="s">
        <v>2085</v>
      </c>
      <c r="F6848" t="s">
        <v>2086</v>
      </c>
      <c r="G6848" t="s">
        <v>1581</v>
      </c>
      <c r="H6848" t="s">
        <v>8575</v>
      </c>
      <c r="I6848" t="s">
        <v>9557</v>
      </c>
      <c r="J6848" s="4">
        <v>32085</v>
      </c>
    </row>
    <row r="6849" spans="1:10" x14ac:dyDescent="0.3">
      <c r="A6849" t="s">
        <v>11848</v>
      </c>
      <c r="B6849" s="4">
        <v>45686</v>
      </c>
      <c r="C6849" t="s">
        <v>9318</v>
      </c>
      <c r="D6849" t="s">
        <v>9319</v>
      </c>
      <c r="E6849" t="s">
        <v>2085</v>
      </c>
      <c r="F6849" t="s">
        <v>2086</v>
      </c>
      <c r="G6849" t="s">
        <v>1581</v>
      </c>
      <c r="H6849" t="s">
        <v>8575</v>
      </c>
      <c r="I6849" t="s">
        <v>11462</v>
      </c>
      <c r="J6849" s="4">
        <v>23533</v>
      </c>
    </row>
    <row r="6850" spans="1:10" x14ac:dyDescent="0.3">
      <c r="A6850" t="s">
        <v>11849</v>
      </c>
      <c r="B6850" s="4">
        <v>45686</v>
      </c>
      <c r="C6850" t="s">
        <v>640</v>
      </c>
      <c r="D6850" t="s">
        <v>7019</v>
      </c>
      <c r="E6850" t="s">
        <v>204</v>
      </c>
      <c r="F6850" t="s">
        <v>205</v>
      </c>
      <c r="G6850" t="s">
        <v>206</v>
      </c>
      <c r="H6850" t="s">
        <v>8575</v>
      </c>
      <c r="I6850" t="s">
        <v>11850</v>
      </c>
      <c r="J6850" s="4">
        <v>22428</v>
      </c>
    </row>
    <row r="6851" spans="1:10" x14ac:dyDescent="0.3">
      <c r="A6851" t="s">
        <v>11851</v>
      </c>
      <c r="B6851" s="4">
        <v>45686</v>
      </c>
      <c r="C6851" t="s">
        <v>60</v>
      </c>
      <c r="D6851" t="s">
        <v>8595</v>
      </c>
      <c r="E6851" t="s">
        <v>39</v>
      </c>
      <c r="F6851" t="s">
        <v>40</v>
      </c>
      <c r="G6851" t="s">
        <v>41</v>
      </c>
      <c r="H6851" t="s">
        <v>8575</v>
      </c>
      <c r="I6851" t="s">
        <v>11852</v>
      </c>
      <c r="J6851" s="4">
        <v>26947</v>
      </c>
    </row>
    <row r="6852" spans="1:10" x14ac:dyDescent="0.3">
      <c r="A6852" t="s">
        <v>11853</v>
      </c>
      <c r="B6852" s="4">
        <v>45686</v>
      </c>
      <c r="C6852" t="s">
        <v>10560</v>
      </c>
      <c r="D6852" t="s">
        <v>10561</v>
      </c>
      <c r="E6852" t="s">
        <v>39</v>
      </c>
      <c r="F6852" t="s">
        <v>40</v>
      </c>
      <c r="G6852" t="s">
        <v>41</v>
      </c>
      <c r="H6852" t="s">
        <v>8575</v>
      </c>
      <c r="I6852" t="s">
        <v>11852</v>
      </c>
      <c r="J6852" s="4">
        <v>26947</v>
      </c>
    </row>
    <row r="6853" spans="1:10" x14ac:dyDescent="0.3">
      <c r="A6853" t="s">
        <v>11854</v>
      </c>
      <c r="B6853" s="4">
        <v>45686</v>
      </c>
      <c r="C6853" t="s">
        <v>3837</v>
      </c>
      <c r="D6853" t="s">
        <v>9156</v>
      </c>
      <c r="E6853" t="s">
        <v>39</v>
      </c>
      <c r="F6853" t="s">
        <v>40</v>
      </c>
      <c r="G6853" t="s">
        <v>41</v>
      </c>
      <c r="H6853" t="s">
        <v>8575</v>
      </c>
      <c r="I6853" t="s">
        <v>11852</v>
      </c>
      <c r="J6853" s="4">
        <v>26947</v>
      </c>
    </row>
    <row r="6854" spans="1:10" x14ac:dyDescent="0.3">
      <c r="A6854" t="s">
        <v>11855</v>
      </c>
      <c r="B6854" s="4">
        <v>45686</v>
      </c>
      <c r="C6854" t="s">
        <v>11856</v>
      </c>
      <c r="D6854" t="s">
        <v>11857</v>
      </c>
      <c r="E6854" t="s">
        <v>10998</v>
      </c>
      <c r="F6854" t="s">
        <v>10999</v>
      </c>
      <c r="G6854" t="s">
        <v>8913</v>
      </c>
      <c r="H6854" t="s">
        <v>8575</v>
      </c>
      <c r="I6854" t="s">
        <v>9530</v>
      </c>
      <c r="J6854" s="4">
        <v>33084</v>
      </c>
    </row>
    <row r="6855" spans="1:10" x14ac:dyDescent="0.3">
      <c r="A6855" t="s">
        <v>11858</v>
      </c>
      <c r="B6855" s="4">
        <v>45686</v>
      </c>
      <c r="C6855" t="s">
        <v>9401</v>
      </c>
      <c r="D6855" t="s">
        <v>9402</v>
      </c>
      <c r="E6855" t="s">
        <v>10998</v>
      </c>
      <c r="F6855" t="s">
        <v>10999</v>
      </c>
      <c r="G6855" t="s">
        <v>8913</v>
      </c>
      <c r="H6855" t="s">
        <v>8575</v>
      </c>
      <c r="I6855" t="s">
        <v>9530</v>
      </c>
      <c r="J6855" s="4">
        <v>33084</v>
      </c>
    </row>
    <row r="6856" spans="1:10" x14ac:dyDescent="0.3">
      <c r="A6856" t="s">
        <v>11859</v>
      </c>
      <c r="B6856" s="4">
        <v>45686</v>
      </c>
      <c r="C6856" t="s">
        <v>2342</v>
      </c>
      <c r="D6856" t="s">
        <v>5802</v>
      </c>
      <c r="E6856" t="s">
        <v>9301</v>
      </c>
      <c r="F6856" t="s">
        <v>9302</v>
      </c>
      <c r="G6856" t="s">
        <v>1574</v>
      </c>
      <c r="H6856" t="s">
        <v>8575</v>
      </c>
      <c r="I6856" t="s">
        <v>9296</v>
      </c>
      <c r="J6856" s="4">
        <v>21019</v>
      </c>
    </row>
    <row r="6857" spans="1:10" x14ac:dyDescent="0.3">
      <c r="A6857" t="s">
        <v>11860</v>
      </c>
      <c r="B6857" s="4">
        <v>45686</v>
      </c>
      <c r="C6857" t="s">
        <v>520</v>
      </c>
      <c r="D6857" t="s">
        <v>8664</v>
      </c>
      <c r="E6857" t="s">
        <v>39</v>
      </c>
      <c r="F6857" t="s">
        <v>40</v>
      </c>
      <c r="G6857" t="s">
        <v>41</v>
      </c>
      <c r="H6857" t="s">
        <v>8575</v>
      </c>
      <c r="I6857" t="s">
        <v>11861</v>
      </c>
      <c r="J6857" s="4">
        <v>25545</v>
      </c>
    </row>
    <row r="6858" spans="1:10" x14ac:dyDescent="0.3">
      <c r="A6858" t="s">
        <v>11862</v>
      </c>
      <c r="B6858" s="4">
        <v>45686</v>
      </c>
      <c r="C6858" t="s">
        <v>2581</v>
      </c>
      <c r="D6858" t="s">
        <v>11863</v>
      </c>
      <c r="E6858" t="s">
        <v>51</v>
      </c>
      <c r="F6858" t="s">
        <v>52</v>
      </c>
      <c r="G6858" t="s">
        <v>53</v>
      </c>
      <c r="H6858" t="s">
        <v>8575</v>
      </c>
      <c r="I6858" t="s">
        <v>11548</v>
      </c>
      <c r="J6858" s="4">
        <v>21177</v>
      </c>
    </row>
    <row r="6859" spans="1:10" x14ac:dyDescent="0.3">
      <c r="A6859" t="s">
        <v>11864</v>
      </c>
      <c r="B6859" s="4">
        <v>45686</v>
      </c>
      <c r="C6859" t="s">
        <v>692</v>
      </c>
      <c r="D6859" t="s">
        <v>723</v>
      </c>
      <c r="E6859" t="s">
        <v>51</v>
      </c>
      <c r="F6859" t="s">
        <v>52</v>
      </c>
      <c r="G6859" t="s">
        <v>53</v>
      </c>
      <c r="H6859" t="s">
        <v>8575</v>
      </c>
      <c r="I6859" t="s">
        <v>11757</v>
      </c>
      <c r="J6859" s="4">
        <v>22135</v>
      </c>
    </row>
    <row r="6860" spans="1:10" x14ac:dyDescent="0.3">
      <c r="A6860" t="s">
        <v>11865</v>
      </c>
      <c r="B6860" s="4">
        <v>45686</v>
      </c>
      <c r="C6860" t="s">
        <v>8740</v>
      </c>
      <c r="D6860" t="s">
        <v>8741</v>
      </c>
      <c r="E6860" t="s">
        <v>1579</v>
      </c>
      <c r="F6860" t="s">
        <v>1580</v>
      </c>
      <c r="G6860" t="s">
        <v>1581</v>
      </c>
      <c r="H6860" t="s">
        <v>8575</v>
      </c>
      <c r="I6860" t="s">
        <v>11866</v>
      </c>
      <c r="J6860" s="4">
        <v>21334</v>
      </c>
    </row>
    <row r="6861" spans="1:10" x14ac:dyDescent="0.3">
      <c r="A6861" t="s">
        <v>11867</v>
      </c>
      <c r="B6861" s="4">
        <v>45686</v>
      </c>
      <c r="C6861" t="s">
        <v>105</v>
      </c>
      <c r="D6861" t="s">
        <v>106</v>
      </c>
      <c r="E6861" t="s">
        <v>204</v>
      </c>
      <c r="F6861" t="s">
        <v>205</v>
      </c>
      <c r="G6861" t="s">
        <v>206</v>
      </c>
      <c r="H6861" t="s">
        <v>8575</v>
      </c>
      <c r="I6861" t="s">
        <v>11868</v>
      </c>
      <c r="J6861" s="4">
        <v>21588</v>
      </c>
    </row>
    <row r="6862" spans="1:10" x14ac:dyDescent="0.3">
      <c r="A6862" t="s">
        <v>11869</v>
      </c>
      <c r="B6862" s="4">
        <v>45686</v>
      </c>
      <c r="C6862" t="s">
        <v>109</v>
      </c>
      <c r="D6862" t="s">
        <v>6710</v>
      </c>
      <c r="E6862" t="s">
        <v>204</v>
      </c>
      <c r="F6862" t="s">
        <v>205</v>
      </c>
      <c r="G6862" t="s">
        <v>206</v>
      </c>
      <c r="H6862" t="s">
        <v>8575</v>
      </c>
      <c r="I6862" t="s">
        <v>11868</v>
      </c>
      <c r="J6862" s="4">
        <v>21588</v>
      </c>
    </row>
    <row r="6863" spans="1:10" x14ac:dyDescent="0.3">
      <c r="A6863" t="s">
        <v>11870</v>
      </c>
      <c r="B6863" s="4">
        <v>45686</v>
      </c>
      <c r="C6863" t="s">
        <v>3542</v>
      </c>
      <c r="D6863" t="s">
        <v>3543</v>
      </c>
      <c r="E6863" t="s">
        <v>1579</v>
      </c>
      <c r="F6863" t="s">
        <v>1580</v>
      </c>
      <c r="G6863" t="s">
        <v>1581</v>
      </c>
      <c r="H6863" t="s">
        <v>8575</v>
      </c>
      <c r="I6863" t="s">
        <v>11112</v>
      </c>
      <c r="J6863" s="4">
        <v>22573</v>
      </c>
    </row>
    <row r="6864" spans="1:10" x14ac:dyDescent="0.3">
      <c r="A6864" t="s">
        <v>11871</v>
      </c>
      <c r="B6864" s="4">
        <v>45686</v>
      </c>
      <c r="C6864" t="s">
        <v>273</v>
      </c>
      <c r="D6864" t="s">
        <v>8763</v>
      </c>
      <c r="E6864" t="s">
        <v>204</v>
      </c>
      <c r="F6864" t="s">
        <v>205</v>
      </c>
      <c r="G6864" t="s">
        <v>206</v>
      </c>
      <c r="H6864" t="s">
        <v>8575</v>
      </c>
      <c r="I6864" t="s">
        <v>11262</v>
      </c>
      <c r="J6864" s="4">
        <v>29491</v>
      </c>
    </row>
    <row r="6865" spans="1:10" x14ac:dyDescent="0.3">
      <c r="A6865" t="s">
        <v>11872</v>
      </c>
      <c r="B6865" s="4">
        <v>45686</v>
      </c>
      <c r="C6865" t="s">
        <v>215</v>
      </c>
      <c r="D6865" t="s">
        <v>216</v>
      </c>
      <c r="E6865" t="s">
        <v>204</v>
      </c>
      <c r="F6865" t="s">
        <v>205</v>
      </c>
      <c r="G6865" t="s">
        <v>206</v>
      </c>
      <c r="H6865" t="s">
        <v>8575</v>
      </c>
      <c r="I6865" t="s">
        <v>11262</v>
      </c>
      <c r="J6865" s="4">
        <v>29491</v>
      </c>
    </row>
    <row r="6866" spans="1:10" x14ac:dyDescent="0.3">
      <c r="A6866" t="s">
        <v>11873</v>
      </c>
      <c r="B6866" s="4">
        <v>45686</v>
      </c>
      <c r="C6866" t="s">
        <v>147</v>
      </c>
      <c r="D6866" t="s">
        <v>148</v>
      </c>
      <c r="E6866" t="s">
        <v>204</v>
      </c>
      <c r="F6866" t="s">
        <v>205</v>
      </c>
      <c r="G6866" t="s">
        <v>206</v>
      </c>
      <c r="H6866" t="s">
        <v>8575</v>
      </c>
      <c r="I6866" t="s">
        <v>11262</v>
      </c>
      <c r="J6866" s="4">
        <v>29491</v>
      </c>
    </row>
    <row r="6867" spans="1:10" x14ac:dyDescent="0.3">
      <c r="A6867" t="s">
        <v>11874</v>
      </c>
      <c r="B6867" s="4">
        <v>45686</v>
      </c>
      <c r="C6867" t="s">
        <v>184</v>
      </c>
      <c r="D6867" t="s">
        <v>185</v>
      </c>
      <c r="E6867" t="s">
        <v>204</v>
      </c>
      <c r="F6867" t="s">
        <v>205</v>
      </c>
      <c r="G6867" t="s">
        <v>206</v>
      </c>
      <c r="H6867" t="s">
        <v>8575</v>
      </c>
      <c r="I6867" t="s">
        <v>9530</v>
      </c>
      <c r="J6867" s="4">
        <v>33084</v>
      </c>
    </row>
    <row r="6868" spans="1:10" x14ac:dyDescent="0.3">
      <c r="A6868" t="s">
        <v>11875</v>
      </c>
      <c r="B6868" s="4">
        <v>45687</v>
      </c>
      <c r="C6868" t="s">
        <v>4201</v>
      </c>
      <c r="D6868" t="s">
        <v>11876</v>
      </c>
      <c r="E6868" t="s">
        <v>204</v>
      </c>
      <c r="F6868" t="s">
        <v>205</v>
      </c>
      <c r="G6868" t="s">
        <v>206</v>
      </c>
      <c r="H6868" t="s">
        <v>8575</v>
      </c>
      <c r="I6868" t="s">
        <v>11877</v>
      </c>
      <c r="J6868" s="4">
        <v>37905</v>
      </c>
    </row>
    <row r="6869" spans="1:10" x14ac:dyDescent="0.3">
      <c r="A6869" t="s">
        <v>11878</v>
      </c>
      <c r="B6869" s="4">
        <v>45687</v>
      </c>
      <c r="C6869" t="s">
        <v>136</v>
      </c>
      <c r="D6869" t="s">
        <v>137</v>
      </c>
      <c r="E6869" t="s">
        <v>157</v>
      </c>
      <c r="F6869" t="s">
        <v>158</v>
      </c>
      <c r="G6869" t="s">
        <v>79</v>
      </c>
      <c r="H6869" t="s">
        <v>8575</v>
      </c>
      <c r="I6869" t="s">
        <v>9530</v>
      </c>
      <c r="J6869" s="4">
        <v>33084</v>
      </c>
    </row>
    <row r="6870" spans="1:10" x14ac:dyDescent="0.3">
      <c r="A6870" t="s">
        <v>11879</v>
      </c>
      <c r="B6870" s="4">
        <v>45687</v>
      </c>
      <c r="C6870" t="s">
        <v>490</v>
      </c>
      <c r="D6870" t="s">
        <v>491</v>
      </c>
      <c r="E6870" t="s">
        <v>157</v>
      </c>
      <c r="F6870" t="s">
        <v>158</v>
      </c>
      <c r="G6870" t="s">
        <v>79</v>
      </c>
      <c r="H6870" t="s">
        <v>8575</v>
      </c>
      <c r="I6870" t="s">
        <v>9530</v>
      </c>
      <c r="J6870" s="4">
        <v>33084</v>
      </c>
    </row>
    <row r="6871" spans="1:10" x14ac:dyDescent="0.3">
      <c r="A6871" t="s">
        <v>11880</v>
      </c>
      <c r="B6871" s="4">
        <v>45687</v>
      </c>
      <c r="C6871" t="s">
        <v>9397</v>
      </c>
      <c r="D6871" t="s">
        <v>9398</v>
      </c>
      <c r="E6871" t="s">
        <v>9399</v>
      </c>
      <c r="F6871" t="s">
        <v>8912</v>
      </c>
      <c r="G6871" t="s">
        <v>8913</v>
      </c>
      <c r="H6871" t="s">
        <v>8575</v>
      </c>
      <c r="I6871" t="s">
        <v>9146</v>
      </c>
      <c r="J6871" s="4">
        <v>17807</v>
      </c>
    </row>
    <row r="6872" spans="1:10" x14ac:dyDescent="0.3">
      <c r="A6872" t="s">
        <v>11881</v>
      </c>
      <c r="B6872" s="4">
        <v>45687</v>
      </c>
      <c r="C6872" t="s">
        <v>1577</v>
      </c>
      <c r="D6872" t="s">
        <v>1578</v>
      </c>
      <c r="E6872" t="s">
        <v>1579</v>
      </c>
      <c r="F6872" t="s">
        <v>1580</v>
      </c>
      <c r="G6872" t="s">
        <v>1581</v>
      </c>
      <c r="H6872" t="s">
        <v>8575</v>
      </c>
      <c r="I6872" t="s">
        <v>1575</v>
      </c>
      <c r="J6872" s="4">
        <v>22613</v>
      </c>
    </row>
    <row r="6873" spans="1:10" x14ac:dyDescent="0.3">
      <c r="A6873" t="s">
        <v>11882</v>
      </c>
      <c r="B6873" s="4">
        <v>45687</v>
      </c>
      <c r="C6873" t="s">
        <v>105</v>
      </c>
      <c r="D6873" t="s">
        <v>106</v>
      </c>
      <c r="E6873" t="s">
        <v>204</v>
      </c>
      <c r="F6873" t="s">
        <v>205</v>
      </c>
      <c r="G6873" t="s">
        <v>206</v>
      </c>
      <c r="H6873" t="s">
        <v>8575</v>
      </c>
      <c r="I6873" t="s">
        <v>9947</v>
      </c>
      <c r="J6873" s="4">
        <v>23039</v>
      </c>
    </row>
    <row r="6874" spans="1:10" x14ac:dyDescent="0.3">
      <c r="A6874" t="s">
        <v>11883</v>
      </c>
      <c r="B6874" s="4">
        <v>45687</v>
      </c>
      <c r="C6874" t="s">
        <v>2915</v>
      </c>
      <c r="D6874" t="s">
        <v>2916</v>
      </c>
      <c r="E6874" t="s">
        <v>1747</v>
      </c>
      <c r="F6874" t="s">
        <v>1748</v>
      </c>
      <c r="G6874" t="s">
        <v>2108</v>
      </c>
      <c r="H6874" t="s">
        <v>8575</v>
      </c>
      <c r="I6874" t="s">
        <v>8748</v>
      </c>
      <c r="J6874" s="4">
        <v>36032</v>
      </c>
    </row>
    <row r="6875" spans="1:10" x14ac:dyDescent="0.3">
      <c r="A6875" t="s">
        <v>11884</v>
      </c>
      <c r="B6875" s="4">
        <v>45687</v>
      </c>
      <c r="C6875" t="s">
        <v>673</v>
      </c>
      <c r="D6875" t="s">
        <v>674</v>
      </c>
      <c r="E6875" t="s">
        <v>204</v>
      </c>
      <c r="F6875" t="s">
        <v>205</v>
      </c>
      <c r="G6875" t="s">
        <v>206</v>
      </c>
      <c r="H6875" t="s">
        <v>8575</v>
      </c>
      <c r="I6875" t="s">
        <v>11482</v>
      </c>
      <c r="J6875" s="4">
        <v>27094</v>
      </c>
    </row>
    <row r="6876" spans="1:10" x14ac:dyDescent="0.3">
      <c r="A6876" t="s">
        <v>11885</v>
      </c>
      <c r="B6876" s="4">
        <v>45687</v>
      </c>
      <c r="C6876" t="s">
        <v>1107</v>
      </c>
      <c r="D6876" t="s">
        <v>1108</v>
      </c>
      <c r="E6876" t="s">
        <v>7030</v>
      </c>
      <c r="F6876" t="s">
        <v>7031</v>
      </c>
      <c r="G6876" t="s">
        <v>1581</v>
      </c>
      <c r="H6876" t="s">
        <v>8575</v>
      </c>
      <c r="I6876" t="s">
        <v>11886</v>
      </c>
      <c r="J6876" s="4">
        <v>28234</v>
      </c>
    </row>
    <row r="6877" spans="1:10" x14ac:dyDescent="0.3">
      <c r="A6877" t="s">
        <v>11887</v>
      </c>
      <c r="B6877" s="4">
        <v>45687</v>
      </c>
      <c r="C6877" t="s">
        <v>11454</v>
      </c>
      <c r="D6877" t="s">
        <v>10882</v>
      </c>
      <c r="E6877" t="s">
        <v>7030</v>
      </c>
      <c r="F6877" t="s">
        <v>7031</v>
      </c>
      <c r="G6877" t="s">
        <v>1581</v>
      </c>
      <c r="H6877" t="s">
        <v>8575</v>
      </c>
      <c r="I6877" t="s">
        <v>11888</v>
      </c>
      <c r="J6877" s="4">
        <v>18829</v>
      </c>
    </row>
    <row r="6878" spans="1:10" x14ac:dyDescent="0.3">
      <c r="A6878" t="s">
        <v>11889</v>
      </c>
      <c r="B6878" s="4">
        <v>45687</v>
      </c>
      <c r="C6878" t="s">
        <v>7087</v>
      </c>
      <c r="D6878" t="s">
        <v>7088</v>
      </c>
      <c r="E6878" t="s">
        <v>2372</v>
      </c>
      <c r="F6878" t="s">
        <v>2373</v>
      </c>
      <c r="G6878" t="s">
        <v>1581</v>
      </c>
      <c r="H6878" t="s">
        <v>8575</v>
      </c>
      <c r="I6878" t="s">
        <v>11890</v>
      </c>
      <c r="J6878" s="4">
        <v>27204</v>
      </c>
    </row>
    <row r="6879" spans="1:10" x14ac:dyDescent="0.3">
      <c r="A6879" t="s">
        <v>11891</v>
      </c>
      <c r="B6879" s="4">
        <v>45687</v>
      </c>
      <c r="C6879" t="s">
        <v>11892</v>
      </c>
      <c r="D6879" t="s">
        <v>11893</v>
      </c>
      <c r="E6879" t="s">
        <v>2085</v>
      </c>
      <c r="F6879" t="s">
        <v>2086</v>
      </c>
      <c r="G6879" t="s">
        <v>1581</v>
      </c>
      <c r="H6879" t="s">
        <v>8575</v>
      </c>
      <c r="I6879" t="s">
        <v>9084</v>
      </c>
      <c r="J6879" s="4">
        <v>21778</v>
      </c>
    </row>
    <row r="6880" spans="1:10" x14ac:dyDescent="0.3">
      <c r="A6880" t="s">
        <v>11894</v>
      </c>
      <c r="B6880" s="4">
        <v>45687</v>
      </c>
      <c r="C6880" t="s">
        <v>11895</v>
      </c>
      <c r="D6880" t="s">
        <v>11896</v>
      </c>
      <c r="E6880" t="s">
        <v>11897</v>
      </c>
      <c r="F6880" t="s">
        <v>11898</v>
      </c>
      <c r="G6880" t="s">
        <v>1574</v>
      </c>
      <c r="H6880" t="s">
        <v>8575</v>
      </c>
      <c r="I6880" t="s">
        <v>11899</v>
      </c>
      <c r="J6880" s="4">
        <v>27459</v>
      </c>
    </row>
    <row r="6881" spans="1:10" x14ac:dyDescent="0.3">
      <c r="A6881" t="s">
        <v>11900</v>
      </c>
      <c r="B6881" s="4">
        <v>45687</v>
      </c>
      <c r="C6881" t="s">
        <v>7288</v>
      </c>
      <c r="D6881" t="s">
        <v>8198</v>
      </c>
      <c r="E6881" t="s">
        <v>11901</v>
      </c>
      <c r="F6881" t="s">
        <v>11902</v>
      </c>
      <c r="G6881" t="s">
        <v>301</v>
      </c>
      <c r="H6881" t="s">
        <v>8575</v>
      </c>
      <c r="I6881" t="s">
        <v>11899</v>
      </c>
      <c r="J6881" s="4">
        <v>27459</v>
      </c>
    </row>
    <row r="6882" spans="1:10" x14ac:dyDescent="0.3">
      <c r="A6882" t="s">
        <v>11903</v>
      </c>
      <c r="B6882" s="4">
        <v>45687</v>
      </c>
      <c r="C6882" t="s">
        <v>550</v>
      </c>
      <c r="D6882" t="s">
        <v>8768</v>
      </c>
      <c r="E6882" t="s">
        <v>204</v>
      </c>
      <c r="F6882" t="s">
        <v>205</v>
      </c>
      <c r="G6882" t="s">
        <v>206</v>
      </c>
      <c r="H6882" t="s">
        <v>8575</v>
      </c>
      <c r="I6882" t="s">
        <v>11899</v>
      </c>
      <c r="J6882" s="4">
        <v>27459</v>
      </c>
    </row>
    <row r="6883" spans="1:10" x14ac:dyDescent="0.3">
      <c r="A6883" t="s">
        <v>11904</v>
      </c>
      <c r="B6883" s="4">
        <v>45687</v>
      </c>
      <c r="C6883" t="s">
        <v>11905</v>
      </c>
      <c r="D6883" t="s">
        <v>2443</v>
      </c>
      <c r="E6883" t="s">
        <v>9294</v>
      </c>
      <c r="F6883" t="s">
        <v>9295</v>
      </c>
      <c r="G6883" t="s">
        <v>1574</v>
      </c>
      <c r="H6883" t="s">
        <v>8575</v>
      </c>
      <c r="I6883" t="s">
        <v>9296</v>
      </c>
      <c r="J6883" s="4">
        <v>21019</v>
      </c>
    </row>
    <row r="6884" spans="1:10" x14ac:dyDescent="0.3">
      <c r="A6884" t="s">
        <v>11906</v>
      </c>
      <c r="B6884" s="4">
        <v>45687</v>
      </c>
      <c r="C6884" t="s">
        <v>10506</v>
      </c>
      <c r="D6884" t="s">
        <v>10507</v>
      </c>
      <c r="E6884" t="s">
        <v>2085</v>
      </c>
      <c r="F6884" t="s">
        <v>2086</v>
      </c>
      <c r="G6884" t="s">
        <v>1581</v>
      </c>
      <c r="H6884" t="s">
        <v>8575</v>
      </c>
      <c r="I6884" t="s">
        <v>10113</v>
      </c>
      <c r="J6884" s="4">
        <v>29276</v>
      </c>
    </row>
    <row r="6885" spans="1:10" x14ac:dyDescent="0.3">
      <c r="A6885" t="s">
        <v>11907</v>
      </c>
      <c r="B6885" s="4">
        <v>45687</v>
      </c>
      <c r="C6885" t="s">
        <v>2751</v>
      </c>
      <c r="D6885" t="s">
        <v>11844</v>
      </c>
      <c r="E6885" t="s">
        <v>2085</v>
      </c>
      <c r="F6885" t="s">
        <v>2086</v>
      </c>
      <c r="G6885" t="s">
        <v>1581</v>
      </c>
      <c r="H6885" t="s">
        <v>8575</v>
      </c>
      <c r="I6885" t="s">
        <v>10113</v>
      </c>
      <c r="J6885" s="4">
        <v>29276</v>
      </c>
    </row>
    <row r="6886" spans="1:10" x14ac:dyDescent="0.3">
      <c r="A6886" t="s">
        <v>11908</v>
      </c>
      <c r="B6886" s="4">
        <v>45687</v>
      </c>
      <c r="C6886" t="s">
        <v>8740</v>
      </c>
      <c r="D6886" t="s">
        <v>8741</v>
      </c>
      <c r="E6886" t="s">
        <v>2372</v>
      </c>
      <c r="F6886" t="s">
        <v>2373</v>
      </c>
      <c r="G6886" t="s">
        <v>1581</v>
      </c>
      <c r="H6886" t="s">
        <v>8575</v>
      </c>
      <c r="I6886" t="s">
        <v>11909</v>
      </c>
      <c r="J6886" s="4">
        <v>36283</v>
      </c>
    </row>
    <row r="6887" spans="1:10" x14ac:dyDescent="0.3">
      <c r="A6887" t="s">
        <v>11910</v>
      </c>
      <c r="B6887" s="4">
        <v>45687</v>
      </c>
      <c r="C6887" t="s">
        <v>11911</v>
      </c>
      <c r="D6887" t="s">
        <v>11912</v>
      </c>
      <c r="E6887" t="s">
        <v>2085</v>
      </c>
      <c r="F6887" t="s">
        <v>2086</v>
      </c>
      <c r="G6887" t="s">
        <v>1581</v>
      </c>
      <c r="H6887" t="s">
        <v>8575</v>
      </c>
      <c r="I6887" t="s">
        <v>10113</v>
      </c>
      <c r="J6887" s="4">
        <v>29276</v>
      </c>
    </row>
    <row r="6888" spans="1:10" x14ac:dyDescent="0.3">
      <c r="A6888" t="s">
        <v>8853</v>
      </c>
      <c r="B6888" s="4">
        <v>45687</v>
      </c>
      <c r="C6888" t="s">
        <v>261</v>
      </c>
      <c r="D6888" t="s">
        <v>262</v>
      </c>
      <c r="E6888" t="s">
        <v>51</v>
      </c>
      <c r="F6888" t="s">
        <v>52</v>
      </c>
      <c r="G6888" t="s">
        <v>53</v>
      </c>
      <c r="H6888" t="s">
        <v>8575</v>
      </c>
      <c r="I6888" t="s">
        <v>8854</v>
      </c>
      <c r="J6888" s="4">
        <v>26054</v>
      </c>
    </row>
    <row r="6889" spans="1:10" x14ac:dyDescent="0.3">
      <c r="A6889" t="s">
        <v>11913</v>
      </c>
      <c r="B6889" s="4">
        <v>45687</v>
      </c>
      <c r="C6889" t="s">
        <v>11914</v>
      </c>
      <c r="D6889" t="s">
        <v>11915</v>
      </c>
      <c r="E6889" t="s">
        <v>204</v>
      </c>
      <c r="F6889" t="s">
        <v>205</v>
      </c>
      <c r="G6889" t="s">
        <v>206</v>
      </c>
      <c r="H6889" t="s">
        <v>8575</v>
      </c>
      <c r="I6889" t="s">
        <v>9665</v>
      </c>
      <c r="J6889" s="4">
        <v>21522</v>
      </c>
    </row>
    <row r="6890" spans="1:10" x14ac:dyDescent="0.3">
      <c r="A6890" t="s">
        <v>11916</v>
      </c>
      <c r="B6890" s="4">
        <v>45687</v>
      </c>
      <c r="C6890" t="s">
        <v>11917</v>
      </c>
      <c r="D6890" t="s">
        <v>11918</v>
      </c>
      <c r="E6890" t="s">
        <v>204</v>
      </c>
      <c r="F6890" t="s">
        <v>205</v>
      </c>
      <c r="G6890" t="s">
        <v>206</v>
      </c>
      <c r="H6890" t="s">
        <v>8575</v>
      </c>
      <c r="I6890" t="s">
        <v>9665</v>
      </c>
      <c r="J6890" s="4">
        <v>21522</v>
      </c>
    </row>
    <row r="6891" spans="1:10" x14ac:dyDescent="0.3">
      <c r="A6891" t="s">
        <v>11919</v>
      </c>
      <c r="B6891" s="4">
        <v>45687</v>
      </c>
      <c r="C6891" t="s">
        <v>11920</v>
      </c>
      <c r="D6891" t="s">
        <v>11921</v>
      </c>
      <c r="E6891" t="s">
        <v>204</v>
      </c>
      <c r="F6891" t="s">
        <v>205</v>
      </c>
      <c r="G6891" t="s">
        <v>206</v>
      </c>
      <c r="H6891" t="s">
        <v>8575</v>
      </c>
      <c r="I6891" t="s">
        <v>9665</v>
      </c>
      <c r="J6891" s="4">
        <v>21522</v>
      </c>
    </row>
    <row r="6892" spans="1:10" x14ac:dyDescent="0.3">
      <c r="A6892" t="s">
        <v>11922</v>
      </c>
      <c r="B6892" s="4">
        <v>45687</v>
      </c>
      <c r="C6892" t="s">
        <v>209</v>
      </c>
      <c r="D6892" t="s">
        <v>210</v>
      </c>
      <c r="E6892" t="s">
        <v>2085</v>
      </c>
      <c r="F6892" t="s">
        <v>2086</v>
      </c>
      <c r="G6892" t="s">
        <v>1581</v>
      </c>
      <c r="H6892" t="s">
        <v>8575</v>
      </c>
      <c r="I6892" t="s">
        <v>8918</v>
      </c>
      <c r="J6892" s="4">
        <v>27162</v>
      </c>
    </row>
    <row r="6893" spans="1:10" x14ac:dyDescent="0.3">
      <c r="A6893" t="s">
        <v>11923</v>
      </c>
      <c r="B6893" s="4">
        <v>45687</v>
      </c>
      <c r="C6893" t="s">
        <v>347</v>
      </c>
      <c r="D6893" t="s">
        <v>348</v>
      </c>
      <c r="E6893" t="s">
        <v>204</v>
      </c>
      <c r="F6893" t="s">
        <v>205</v>
      </c>
      <c r="G6893" t="s">
        <v>206</v>
      </c>
      <c r="H6893" t="s">
        <v>8575</v>
      </c>
      <c r="I6893" t="s">
        <v>10933</v>
      </c>
      <c r="J6893" s="4">
        <v>24624</v>
      </c>
    </row>
    <row r="6894" spans="1:10" x14ac:dyDescent="0.3">
      <c r="A6894" t="s">
        <v>11924</v>
      </c>
      <c r="B6894" s="4">
        <v>45687</v>
      </c>
      <c r="C6894" t="s">
        <v>574</v>
      </c>
      <c r="D6894" t="s">
        <v>1164</v>
      </c>
      <c r="E6894" t="s">
        <v>204</v>
      </c>
      <c r="F6894" t="s">
        <v>205</v>
      </c>
      <c r="G6894" t="s">
        <v>206</v>
      </c>
      <c r="H6894" t="s">
        <v>8575</v>
      </c>
      <c r="I6894" t="s">
        <v>11925</v>
      </c>
      <c r="J6894" s="4">
        <v>28364</v>
      </c>
    </row>
    <row r="6895" spans="1:10" x14ac:dyDescent="0.3">
      <c r="A6895" t="s">
        <v>11926</v>
      </c>
      <c r="B6895" s="4">
        <v>45687</v>
      </c>
      <c r="C6895" t="s">
        <v>673</v>
      </c>
      <c r="D6895" t="s">
        <v>674</v>
      </c>
      <c r="E6895" t="s">
        <v>204</v>
      </c>
      <c r="F6895" t="s">
        <v>205</v>
      </c>
      <c r="G6895" t="s">
        <v>206</v>
      </c>
      <c r="H6895" t="s">
        <v>8575</v>
      </c>
      <c r="I6895" t="s">
        <v>11925</v>
      </c>
      <c r="J6895" s="4">
        <v>28364</v>
      </c>
    </row>
    <row r="6896" spans="1:10" x14ac:dyDescent="0.3">
      <c r="A6896" t="s">
        <v>11927</v>
      </c>
      <c r="B6896" s="4">
        <v>45687</v>
      </c>
      <c r="C6896" t="s">
        <v>325</v>
      </c>
      <c r="D6896" t="s">
        <v>326</v>
      </c>
      <c r="E6896" t="s">
        <v>204</v>
      </c>
      <c r="F6896" t="s">
        <v>205</v>
      </c>
      <c r="G6896" t="s">
        <v>206</v>
      </c>
      <c r="H6896" t="s">
        <v>8575</v>
      </c>
      <c r="I6896" t="s">
        <v>11925</v>
      </c>
      <c r="J6896" s="4">
        <v>28364</v>
      </c>
    </row>
    <row r="6897" spans="1:10" x14ac:dyDescent="0.3">
      <c r="A6897" t="s">
        <v>11928</v>
      </c>
      <c r="B6897" s="4">
        <v>45687</v>
      </c>
      <c r="C6897" t="s">
        <v>2089</v>
      </c>
      <c r="D6897" t="s">
        <v>2090</v>
      </c>
      <c r="E6897" t="s">
        <v>2085</v>
      </c>
      <c r="F6897" t="s">
        <v>2086</v>
      </c>
      <c r="G6897" t="s">
        <v>1581</v>
      </c>
      <c r="H6897" t="s">
        <v>8575</v>
      </c>
      <c r="I6897" t="s">
        <v>9109</v>
      </c>
      <c r="J6897" s="4">
        <v>22524</v>
      </c>
    </row>
    <row r="6898" spans="1:10" x14ac:dyDescent="0.3">
      <c r="A6898" t="s">
        <v>11929</v>
      </c>
      <c r="B6898" s="4">
        <v>45687</v>
      </c>
      <c r="C6898" t="s">
        <v>215</v>
      </c>
      <c r="D6898" t="s">
        <v>216</v>
      </c>
      <c r="E6898" t="s">
        <v>204</v>
      </c>
      <c r="F6898" t="s">
        <v>205</v>
      </c>
      <c r="G6898" t="s">
        <v>206</v>
      </c>
      <c r="H6898" t="s">
        <v>8575</v>
      </c>
      <c r="I6898" t="s">
        <v>11930</v>
      </c>
      <c r="J6898" s="4">
        <v>15412</v>
      </c>
    </row>
    <row r="6899" spans="1:10" x14ac:dyDescent="0.3">
      <c r="A6899" t="s">
        <v>11931</v>
      </c>
      <c r="B6899" s="4">
        <v>45687</v>
      </c>
      <c r="C6899" t="s">
        <v>88</v>
      </c>
      <c r="D6899" t="s">
        <v>89</v>
      </c>
      <c r="E6899" t="s">
        <v>7030</v>
      </c>
      <c r="F6899" t="s">
        <v>7031</v>
      </c>
      <c r="G6899" t="s">
        <v>1581</v>
      </c>
      <c r="H6899" t="s">
        <v>8575</v>
      </c>
      <c r="I6899" t="s">
        <v>11932</v>
      </c>
      <c r="J6899" s="4">
        <v>29093</v>
      </c>
    </row>
    <row r="6900" spans="1:10" x14ac:dyDescent="0.3">
      <c r="A6900" t="s">
        <v>11933</v>
      </c>
      <c r="B6900" s="4">
        <v>45687</v>
      </c>
      <c r="C6900" t="s">
        <v>1502</v>
      </c>
      <c r="D6900" t="s">
        <v>8574</v>
      </c>
      <c r="E6900" t="s">
        <v>204</v>
      </c>
      <c r="F6900" t="s">
        <v>205</v>
      </c>
      <c r="G6900" t="s">
        <v>206</v>
      </c>
      <c r="H6900" t="s">
        <v>8575</v>
      </c>
      <c r="I6900" t="s">
        <v>11934</v>
      </c>
      <c r="J6900" s="4">
        <v>25123</v>
      </c>
    </row>
    <row r="6901" spans="1:10" x14ac:dyDescent="0.3">
      <c r="A6901" t="s">
        <v>11935</v>
      </c>
      <c r="B6901" s="4">
        <v>45687</v>
      </c>
      <c r="C6901" t="s">
        <v>796</v>
      </c>
      <c r="D6901" t="s">
        <v>797</v>
      </c>
      <c r="E6901" t="s">
        <v>204</v>
      </c>
      <c r="F6901" t="s">
        <v>205</v>
      </c>
      <c r="G6901" t="s">
        <v>206</v>
      </c>
      <c r="H6901" t="s">
        <v>8575</v>
      </c>
      <c r="I6901" t="s">
        <v>11934</v>
      </c>
      <c r="J6901" s="4">
        <v>25123</v>
      </c>
    </row>
    <row r="6902" spans="1:10" x14ac:dyDescent="0.3">
      <c r="A6902" t="s">
        <v>11936</v>
      </c>
      <c r="B6902" s="4">
        <v>45687</v>
      </c>
      <c r="C6902" t="s">
        <v>1788</v>
      </c>
      <c r="D6902" t="s">
        <v>11937</v>
      </c>
      <c r="E6902" t="s">
        <v>204</v>
      </c>
      <c r="F6902" t="s">
        <v>205</v>
      </c>
      <c r="G6902" t="s">
        <v>206</v>
      </c>
      <c r="H6902" t="s">
        <v>8575</v>
      </c>
      <c r="I6902" t="s">
        <v>11938</v>
      </c>
      <c r="J6902" s="4">
        <v>30958</v>
      </c>
    </row>
    <row r="6903" spans="1:10" x14ac:dyDescent="0.3">
      <c r="A6903" t="s">
        <v>11939</v>
      </c>
      <c r="B6903" s="4">
        <v>45687</v>
      </c>
      <c r="C6903" t="s">
        <v>2267</v>
      </c>
      <c r="D6903" t="s">
        <v>8021</v>
      </c>
      <c r="E6903" t="s">
        <v>204</v>
      </c>
      <c r="F6903" t="s">
        <v>205</v>
      </c>
      <c r="G6903" t="s">
        <v>206</v>
      </c>
      <c r="H6903" t="s">
        <v>8575</v>
      </c>
      <c r="I6903" t="s">
        <v>11938</v>
      </c>
      <c r="J6903" s="4">
        <v>30958</v>
      </c>
    </row>
    <row r="6904" spans="1:10" x14ac:dyDescent="0.3">
      <c r="A6904" t="s">
        <v>11940</v>
      </c>
      <c r="B6904" s="4">
        <v>45687</v>
      </c>
      <c r="C6904" t="s">
        <v>5362</v>
      </c>
      <c r="D6904" t="s">
        <v>5363</v>
      </c>
      <c r="E6904" t="s">
        <v>11941</v>
      </c>
      <c r="F6904" t="s">
        <v>11942</v>
      </c>
      <c r="G6904" t="s">
        <v>11943</v>
      </c>
      <c r="H6904" t="s">
        <v>8575</v>
      </c>
      <c r="I6904" t="s">
        <v>11934</v>
      </c>
      <c r="J6904" s="4">
        <v>25123</v>
      </c>
    </row>
    <row r="6905" spans="1:10" x14ac:dyDescent="0.3">
      <c r="A6905" t="s">
        <v>11944</v>
      </c>
      <c r="B6905" s="4">
        <v>45687</v>
      </c>
      <c r="C6905" t="s">
        <v>5356</v>
      </c>
      <c r="D6905" t="s">
        <v>7566</v>
      </c>
      <c r="E6905" t="s">
        <v>11941</v>
      </c>
      <c r="F6905" t="s">
        <v>11942</v>
      </c>
      <c r="G6905" t="s">
        <v>11943</v>
      </c>
      <c r="H6905" t="s">
        <v>8575</v>
      </c>
      <c r="I6905" t="s">
        <v>11934</v>
      </c>
      <c r="J6905" s="4">
        <v>25123</v>
      </c>
    </row>
    <row r="6906" spans="1:10" x14ac:dyDescent="0.3">
      <c r="A6906" t="s">
        <v>11945</v>
      </c>
      <c r="B6906" s="4">
        <v>45687</v>
      </c>
      <c r="C6906" t="s">
        <v>3508</v>
      </c>
      <c r="D6906" t="s">
        <v>3509</v>
      </c>
      <c r="E6906" t="s">
        <v>204</v>
      </c>
      <c r="F6906" t="s">
        <v>205</v>
      </c>
      <c r="G6906" t="s">
        <v>206</v>
      </c>
      <c r="H6906" t="s">
        <v>8575</v>
      </c>
      <c r="I6906" t="s">
        <v>11792</v>
      </c>
      <c r="J6906" s="4">
        <v>21908</v>
      </c>
    </row>
    <row r="6907" spans="1:10" x14ac:dyDescent="0.3">
      <c r="A6907" t="s">
        <v>11946</v>
      </c>
      <c r="B6907" s="4">
        <v>45687</v>
      </c>
      <c r="C6907" t="s">
        <v>105</v>
      </c>
      <c r="D6907" t="s">
        <v>106</v>
      </c>
      <c r="E6907" t="s">
        <v>204</v>
      </c>
      <c r="F6907" t="s">
        <v>205</v>
      </c>
      <c r="G6907" t="s">
        <v>206</v>
      </c>
      <c r="H6907" t="s">
        <v>8575</v>
      </c>
      <c r="I6907" t="s">
        <v>11947</v>
      </c>
      <c r="J6907" s="4">
        <v>26710</v>
      </c>
    </row>
    <row r="6908" spans="1:10" x14ac:dyDescent="0.3">
      <c r="A6908" t="s">
        <v>11948</v>
      </c>
      <c r="B6908" s="4">
        <v>45687</v>
      </c>
      <c r="C6908" t="s">
        <v>2089</v>
      </c>
      <c r="D6908" t="s">
        <v>2090</v>
      </c>
      <c r="E6908" t="s">
        <v>2085</v>
      </c>
      <c r="F6908" t="s">
        <v>2086</v>
      </c>
      <c r="G6908" t="s">
        <v>1581</v>
      </c>
      <c r="H6908" t="s">
        <v>8575</v>
      </c>
      <c r="I6908" t="s">
        <v>9462</v>
      </c>
      <c r="J6908" s="4">
        <v>20340</v>
      </c>
    </row>
    <row r="6909" spans="1:10" x14ac:dyDescent="0.3">
      <c r="A6909" t="s">
        <v>11949</v>
      </c>
      <c r="B6909" s="4">
        <v>45687</v>
      </c>
      <c r="C6909" t="s">
        <v>11950</v>
      </c>
      <c r="D6909" t="s">
        <v>11951</v>
      </c>
      <c r="E6909" t="s">
        <v>2085</v>
      </c>
      <c r="F6909" t="s">
        <v>2086</v>
      </c>
      <c r="G6909" t="s">
        <v>1581</v>
      </c>
      <c r="H6909" t="s">
        <v>8575</v>
      </c>
      <c r="I6909" t="s">
        <v>9462</v>
      </c>
      <c r="J6909" s="4">
        <v>20340</v>
      </c>
    </row>
    <row r="6910" spans="1:10" x14ac:dyDescent="0.3">
      <c r="A6910" t="s">
        <v>11952</v>
      </c>
      <c r="B6910" s="4">
        <v>45687</v>
      </c>
      <c r="C6910" t="s">
        <v>4010</v>
      </c>
      <c r="D6910" t="s">
        <v>4011</v>
      </c>
      <c r="E6910" t="s">
        <v>204</v>
      </c>
      <c r="F6910" t="s">
        <v>205</v>
      </c>
      <c r="G6910" t="s">
        <v>206</v>
      </c>
      <c r="H6910" t="s">
        <v>8575</v>
      </c>
      <c r="I6910" t="s">
        <v>11953</v>
      </c>
      <c r="J6910" s="4">
        <v>25217</v>
      </c>
    </row>
    <row r="6911" spans="1:10" x14ac:dyDescent="0.3">
      <c r="A6911" t="s">
        <v>11954</v>
      </c>
      <c r="B6911" s="4">
        <v>45687</v>
      </c>
      <c r="C6911" t="s">
        <v>9456</v>
      </c>
      <c r="D6911" t="s">
        <v>9457</v>
      </c>
      <c r="E6911" t="s">
        <v>1579</v>
      </c>
      <c r="F6911" t="s">
        <v>1580</v>
      </c>
      <c r="G6911" t="s">
        <v>1581</v>
      </c>
      <c r="H6911" t="s">
        <v>8575</v>
      </c>
      <c r="I6911" t="s">
        <v>9072</v>
      </c>
      <c r="J6911" s="4">
        <v>18509</v>
      </c>
    </row>
    <row r="6912" spans="1:10" x14ac:dyDescent="0.3">
      <c r="A6912" t="s">
        <v>8828</v>
      </c>
      <c r="B6912" s="4">
        <v>45687</v>
      </c>
      <c r="C6912" t="s">
        <v>8740</v>
      </c>
      <c r="D6912" t="s">
        <v>8741</v>
      </c>
      <c r="E6912" t="s">
        <v>1579</v>
      </c>
      <c r="F6912" t="s">
        <v>1580</v>
      </c>
      <c r="G6912" t="s">
        <v>1581</v>
      </c>
      <c r="H6912" t="s">
        <v>8575</v>
      </c>
      <c r="I6912" t="s">
        <v>8829</v>
      </c>
      <c r="J6912" s="4">
        <v>20196</v>
      </c>
    </row>
    <row r="6913" spans="1:10" x14ac:dyDescent="0.3">
      <c r="A6913" t="s">
        <v>8999</v>
      </c>
      <c r="B6913" s="4">
        <v>45687</v>
      </c>
      <c r="C6913" t="s">
        <v>8955</v>
      </c>
      <c r="D6913" t="s">
        <v>8956</v>
      </c>
      <c r="E6913" t="s">
        <v>1579</v>
      </c>
      <c r="F6913" t="s">
        <v>1580</v>
      </c>
      <c r="G6913" t="s">
        <v>1581</v>
      </c>
      <c r="H6913" t="s">
        <v>8575</v>
      </c>
      <c r="I6913" t="s">
        <v>9000</v>
      </c>
      <c r="J6913" s="4">
        <v>20609</v>
      </c>
    </row>
    <row r="6914" spans="1:10" x14ac:dyDescent="0.3">
      <c r="A6914" t="s">
        <v>8943</v>
      </c>
      <c r="B6914" s="4">
        <v>45687</v>
      </c>
      <c r="C6914" t="s">
        <v>8944</v>
      </c>
      <c r="D6914" t="s">
        <v>8945</v>
      </c>
      <c r="E6914" t="s">
        <v>2372</v>
      </c>
      <c r="F6914" t="s">
        <v>2373</v>
      </c>
      <c r="G6914" t="s">
        <v>1581</v>
      </c>
      <c r="H6914" t="s">
        <v>8575</v>
      </c>
      <c r="I6914" t="s">
        <v>8942</v>
      </c>
      <c r="J6914" s="4">
        <v>21918</v>
      </c>
    </row>
    <row r="6915" spans="1:10" x14ac:dyDescent="0.3">
      <c r="A6915" t="s">
        <v>11955</v>
      </c>
      <c r="B6915" s="4">
        <v>45687</v>
      </c>
      <c r="C6915" t="s">
        <v>2667</v>
      </c>
      <c r="D6915" t="s">
        <v>2668</v>
      </c>
      <c r="E6915" t="s">
        <v>2372</v>
      </c>
      <c r="F6915" t="s">
        <v>2373</v>
      </c>
      <c r="G6915" t="s">
        <v>1581</v>
      </c>
      <c r="H6915" t="s">
        <v>8575</v>
      </c>
      <c r="I6915" t="s">
        <v>8799</v>
      </c>
      <c r="J6915" s="4">
        <v>29746</v>
      </c>
    </row>
    <row r="6916" spans="1:10" x14ac:dyDescent="0.3">
      <c r="A6916" t="s">
        <v>11956</v>
      </c>
      <c r="B6916" s="4">
        <v>45687</v>
      </c>
      <c r="C6916" t="s">
        <v>11957</v>
      </c>
      <c r="D6916" t="s">
        <v>11958</v>
      </c>
      <c r="E6916" t="s">
        <v>2372</v>
      </c>
      <c r="F6916" t="s">
        <v>2373</v>
      </c>
      <c r="G6916" t="s">
        <v>1581</v>
      </c>
      <c r="H6916" t="s">
        <v>8575</v>
      </c>
      <c r="I6916" t="s">
        <v>8799</v>
      </c>
      <c r="J6916" s="4">
        <v>29746</v>
      </c>
    </row>
    <row r="6917" spans="1:10" x14ac:dyDescent="0.3">
      <c r="A6917" t="s">
        <v>8739</v>
      </c>
      <c r="B6917" s="4">
        <v>45687</v>
      </c>
      <c r="C6917" t="s">
        <v>8740</v>
      </c>
      <c r="D6917" t="s">
        <v>8741</v>
      </c>
      <c r="E6917" t="s">
        <v>1579</v>
      </c>
      <c r="F6917" t="s">
        <v>1580</v>
      </c>
      <c r="G6917" t="s">
        <v>1581</v>
      </c>
      <c r="H6917" t="s">
        <v>8575</v>
      </c>
      <c r="I6917" t="s">
        <v>8742</v>
      </c>
      <c r="J6917" s="4">
        <v>19767</v>
      </c>
    </row>
    <row r="6918" spans="1:10" x14ac:dyDescent="0.3">
      <c r="A6918" t="s">
        <v>11959</v>
      </c>
      <c r="B6918" s="4">
        <v>45687</v>
      </c>
      <c r="C6918" t="s">
        <v>8740</v>
      </c>
      <c r="D6918" t="s">
        <v>8741</v>
      </c>
      <c r="E6918" t="s">
        <v>1579</v>
      </c>
      <c r="F6918" t="s">
        <v>1580</v>
      </c>
      <c r="G6918" t="s">
        <v>1581</v>
      </c>
      <c r="H6918" t="s">
        <v>8575</v>
      </c>
      <c r="I6918" t="s">
        <v>11960</v>
      </c>
      <c r="J6918" s="4">
        <v>33554</v>
      </c>
    </row>
    <row r="6919" spans="1:10" x14ac:dyDescent="0.3">
      <c r="A6919" t="s">
        <v>11961</v>
      </c>
      <c r="B6919" s="4">
        <v>45687</v>
      </c>
      <c r="C6919" t="s">
        <v>3575</v>
      </c>
      <c r="D6919" t="s">
        <v>8738</v>
      </c>
      <c r="E6919" t="s">
        <v>204</v>
      </c>
      <c r="F6919" t="s">
        <v>205</v>
      </c>
      <c r="G6919" t="s">
        <v>206</v>
      </c>
      <c r="H6919" t="s">
        <v>8575</v>
      </c>
      <c r="I6919" t="s">
        <v>8587</v>
      </c>
      <c r="J6919" s="4">
        <v>20973</v>
      </c>
    </row>
    <row r="6920" spans="1:10" x14ac:dyDescent="0.3">
      <c r="A6920" t="s">
        <v>11962</v>
      </c>
      <c r="B6920" s="4">
        <v>45687</v>
      </c>
      <c r="C6920" t="s">
        <v>917</v>
      </c>
      <c r="D6920" t="s">
        <v>918</v>
      </c>
      <c r="E6920" t="s">
        <v>204</v>
      </c>
      <c r="F6920" t="s">
        <v>205</v>
      </c>
      <c r="G6920" t="s">
        <v>206</v>
      </c>
      <c r="H6920" t="s">
        <v>8575</v>
      </c>
      <c r="I6920" t="s">
        <v>8587</v>
      </c>
      <c r="J6920" s="4">
        <v>20973</v>
      </c>
    </row>
    <row r="6921" spans="1:10" x14ac:dyDescent="0.3">
      <c r="A6921" t="s">
        <v>10445</v>
      </c>
      <c r="B6921" s="4">
        <v>45687</v>
      </c>
      <c r="C6921" t="s">
        <v>85</v>
      </c>
      <c r="D6921" t="s">
        <v>86</v>
      </c>
      <c r="E6921" t="s">
        <v>204</v>
      </c>
      <c r="F6921" t="s">
        <v>205</v>
      </c>
      <c r="G6921" t="s">
        <v>206</v>
      </c>
      <c r="H6921" t="s">
        <v>8575</v>
      </c>
      <c r="I6921" t="s">
        <v>8587</v>
      </c>
      <c r="J6921" s="4">
        <v>20973</v>
      </c>
    </row>
    <row r="6922" spans="1:10" x14ac:dyDescent="0.3">
      <c r="A6922" t="s">
        <v>11963</v>
      </c>
      <c r="B6922" s="4">
        <v>45687</v>
      </c>
      <c r="C6922" t="s">
        <v>574</v>
      </c>
      <c r="D6922" t="s">
        <v>1164</v>
      </c>
      <c r="E6922" t="s">
        <v>8729</v>
      </c>
      <c r="F6922" t="s">
        <v>8730</v>
      </c>
      <c r="G6922" t="s">
        <v>1581</v>
      </c>
      <c r="H6922" t="s">
        <v>8575</v>
      </c>
      <c r="I6922" t="s">
        <v>8587</v>
      </c>
      <c r="J6922" s="4">
        <v>20973</v>
      </c>
    </row>
    <row r="6923" spans="1:10" x14ac:dyDescent="0.3">
      <c r="A6923" t="s">
        <v>11964</v>
      </c>
      <c r="B6923" s="4">
        <v>45687</v>
      </c>
      <c r="C6923" t="s">
        <v>5756</v>
      </c>
      <c r="D6923" t="s">
        <v>8807</v>
      </c>
      <c r="E6923" t="s">
        <v>39</v>
      </c>
      <c r="F6923" t="s">
        <v>40</v>
      </c>
      <c r="G6923" t="s">
        <v>41</v>
      </c>
      <c r="H6923" t="s">
        <v>8575</v>
      </c>
      <c r="I6923" t="s">
        <v>8850</v>
      </c>
      <c r="J6923" s="4">
        <v>25948</v>
      </c>
    </row>
    <row r="6924" spans="1:10" x14ac:dyDescent="0.3">
      <c r="A6924" t="s">
        <v>11965</v>
      </c>
      <c r="B6924" s="4">
        <v>45687</v>
      </c>
      <c r="C6924" t="s">
        <v>363</v>
      </c>
      <c r="D6924" t="s">
        <v>8606</v>
      </c>
      <c r="E6924" t="s">
        <v>39</v>
      </c>
      <c r="F6924" t="s">
        <v>40</v>
      </c>
      <c r="G6924" t="s">
        <v>41</v>
      </c>
      <c r="H6924" t="s">
        <v>8575</v>
      </c>
      <c r="I6924" t="s">
        <v>8850</v>
      </c>
      <c r="J6924" s="4">
        <v>25948</v>
      </c>
    </row>
    <row r="6925" spans="1:10" x14ac:dyDescent="0.3">
      <c r="A6925" t="s">
        <v>11966</v>
      </c>
      <c r="B6925" s="4">
        <v>45687</v>
      </c>
      <c r="C6925" t="s">
        <v>6736</v>
      </c>
      <c r="D6925" t="s">
        <v>9590</v>
      </c>
      <c r="E6925" t="s">
        <v>39</v>
      </c>
      <c r="F6925" t="s">
        <v>40</v>
      </c>
      <c r="G6925" t="s">
        <v>41</v>
      </c>
      <c r="H6925" t="s">
        <v>8575</v>
      </c>
      <c r="I6925" t="s">
        <v>7089</v>
      </c>
      <c r="J6925" s="4">
        <v>30759</v>
      </c>
    </row>
    <row r="6926" spans="1:10" x14ac:dyDescent="0.3">
      <c r="A6926" t="s">
        <v>11967</v>
      </c>
      <c r="B6926" s="4">
        <v>45687</v>
      </c>
      <c r="C6926" t="s">
        <v>987</v>
      </c>
      <c r="D6926" t="s">
        <v>988</v>
      </c>
      <c r="E6926" t="s">
        <v>204</v>
      </c>
      <c r="F6926" t="s">
        <v>205</v>
      </c>
      <c r="G6926" t="s">
        <v>206</v>
      </c>
      <c r="H6926" t="s">
        <v>8575</v>
      </c>
      <c r="I6926" t="s">
        <v>11011</v>
      </c>
      <c r="J6926" s="4">
        <v>21793</v>
      </c>
    </row>
    <row r="6927" spans="1:10" x14ac:dyDescent="0.3">
      <c r="A6927" t="s">
        <v>11968</v>
      </c>
      <c r="B6927" s="4">
        <v>45687</v>
      </c>
      <c r="C6927" t="s">
        <v>4527</v>
      </c>
      <c r="D6927" t="s">
        <v>11969</v>
      </c>
      <c r="E6927" t="s">
        <v>51</v>
      </c>
      <c r="F6927" t="s">
        <v>52</v>
      </c>
      <c r="G6927" t="s">
        <v>53</v>
      </c>
      <c r="H6927" t="s">
        <v>8575</v>
      </c>
      <c r="I6927" t="s">
        <v>11970</v>
      </c>
      <c r="J6927" s="4">
        <v>25108</v>
      </c>
    </row>
    <row r="6928" spans="1:10" x14ac:dyDescent="0.3">
      <c r="A6928" t="s">
        <v>11971</v>
      </c>
      <c r="B6928" s="4">
        <v>45687</v>
      </c>
      <c r="C6928" t="s">
        <v>250</v>
      </c>
      <c r="D6928" t="s">
        <v>251</v>
      </c>
      <c r="E6928" t="s">
        <v>51</v>
      </c>
      <c r="F6928" t="s">
        <v>52</v>
      </c>
      <c r="G6928" t="s">
        <v>53</v>
      </c>
      <c r="H6928" t="s">
        <v>8575</v>
      </c>
      <c r="I6928" t="s">
        <v>11970</v>
      </c>
      <c r="J6928" s="4">
        <v>25108</v>
      </c>
    </row>
    <row r="6929" spans="1:10" x14ac:dyDescent="0.3">
      <c r="A6929" t="s">
        <v>11972</v>
      </c>
      <c r="B6929" s="4">
        <v>45687</v>
      </c>
      <c r="C6929" t="s">
        <v>215</v>
      </c>
      <c r="D6929" t="s">
        <v>216</v>
      </c>
      <c r="E6929" t="s">
        <v>204</v>
      </c>
      <c r="F6929" t="s">
        <v>205</v>
      </c>
      <c r="G6929" t="s">
        <v>206</v>
      </c>
      <c r="H6929" t="s">
        <v>8575</v>
      </c>
      <c r="I6929" t="s">
        <v>11973</v>
      </c>
      <c r="J6929" s="4">
        <v>20530</v>
      </c>
    </row>
    <row r="6930" spans="1:10" x14ac:dyDescent="0.3">
      <c r="A6930" t="s">
        <v>11974</v>
      </c>
      <c r="B6930" s="4">
        <v>45687</v>
      </c>
      <c r="C6930" t="s">
        <v>116</v>
      </c>
      <c r="D6930" t="s">
        <v>9209</v>
      </c>
      <c r="E6930" t="s">
        <v>204</v>
      </c>
      <c r="F6930" t="s">
        <v>205</v>
      </c>
      <c r="G6930" t="s">
        <v>206</v>
      </c>
      <c r="H6930" t="s">
        <v>8575</v>
      </c>
      <c r="I6930" t="s">
        <v>11973</v>
      </c>
      <c r="J6930" s="4">
        <v>20530</v>
      </c>
    </row>
    <row r="6931" spans="1:10" x14ac:dyDescent="0.3">
      <c r="A6931" t="s">
        <v>11975</v>
      </c>
      <c r="B6931" s="4">
        <v>45687</v>
      </c>
      <c r="C6931" t="s">
        <v>184</v>
      </c>
      <c r="D6931" t="s">
        <v>185</v>
      </c>
      <c r="E6931" t="s">
        <v>204</v>
      </c>
      <c r="F6931" t="s">
        <v>205</v>
      </c>
      <c r="G6931" t="s">
        <v>206</v>
      </c>
      <c r="H6931" t="s">
        <v>8575</v>
      </c>
      <c r="I6931" t="s">
        <v>11973</v>
      </c>
      <c r="J6931" s="4">
        <v>20530</v>
      </c>
    </row>
    <row r="6932" spans="1:10" x14ac:dyDescent="0.3">
      <c r="A6932" t="s">
        <v>11976</v>
      </c>
      <c r="B6932" s="4">
        <v>45687</v>
      </c>
      <c r="C6932" t="s">
        <v>367</v>
      </c>
      <c r="D6932" t="s">
        <v>9623</v>
      </c>
      <c r="E6932" t="s">
        <v>204</v>
      </c>
      <c r="F6932" t="s">
        <v>205</v>
      </c>
      <c r="G6932" t="s">
        <v>206</v>
      </c>
      <c r="H6932" t="s">
        <v>8575</v>
      </c>
      <c r="I6932" t="s">
        <v>11973</v>
      </c>
      <c r="J6932" s="4">
        <v>20530</v>
      </c>
    </row>
    <row r="6933" spans="1:10" x14ac:dyDescent="0.3">
      <c r="A6933" t="s">
        <v>11977</v>
      </c>
      <c r="B6933" s="4">
        <v>45687</v>
      </c>
      <c r="C6933" t="s">
        <v>11978</v>
      </c>
      <c r="D6933" t="s">
        <v>11979</v>
      </c>
      <c r="E6933" t="s">
        <v>2372</v>
      </c>
      <c r="F6933" t="s">
        <v>2373</v>
      </c>
      <c r="G6933" t="s">
        <v>1581</v>
      </c>
      <c r="H6933" t="s">
        <v>8575</v>
      </c>
      <c r="I6933" t="s">
        <v>11980</v>
      </c>
      <c r="J6933" s="4">
        <v>35958</v>
      </c>
    </row>
    <row r="6934" spans="1:10" x14ac:dyDescent="0.3">
      <c r="A6934" t="s">
        <v>11981</v>
      </c>
      <c r="B6934" s="4">
        <v>45687</v>
      </c>
      <c r="C6934" t="s">
        <v>56</v>
      </c>
      <c r="D6934" t="s">
        <v>57</v>
      </c>
      <c r="E6934" t="s">
        <v>51</v>
      </c>
      <c r="F6934" t="s">
        <v>52</v>
      </c>
      <c r="G6934" t="s">
        <v>53</v>
      </c>
      <c r="H6934" t="s">
        <v>8575</v>
      </c>
      <c r="I6934" t="s">
        <v>9976</v>
      </c>
      <c r="J6934" s="4">
        <v>23371</v>
      </c>
    </row>
    <row r="6935" spans="1:10" x14ac:dyDescent="0.3">
      <c r="A6935" t="s">
        <v>11982</v>
      </c>
      <c r="B6935" s="4">
        <v>45687</v>
      </c>
      <c r="C6935" t="s">
        <v>1067</v>
      </c>
      <c r="D6935" t="s">
        <v>8381</v>
      </c>
      <c r="E6935" t="s">
        <v>204</v>
      </c>
      <c r="F6935" t="s">
        <v>205</v>
      </c>
      <c r="G6935" t="s">
        <v>206</v>
      </c>
      <c r="H6935" t="s">
        <v>8575</v>
      </c>
      <c r="I6935" t="s">
        <v>10096</v>
      </c>
      <c r="J6935" s="4">
        <v>27067</v>
      </c>
    </row>
    <row r="6936" spans="1:10" x14ac:dyDescent="0.3">
      <c r="A6936" t="s">
        <v>11983</v>
      </c>
      <c r="B6936" s="4">
        <v>45687</v>
      </c>
      <c r="C6936" t="s">
        <v>282</v>
      </c>
      <c r="D6936" t="s">
        <v>283</v>
      </c>
      <c r="E6936" t="s">
        <v>39</v>
      </c>
      <c r="F6936" t="s">
        <v>40</v>
      </c>
      <c r="G6936" t="s">
        <v>41</v>
      </c>
      <c r="H6936" t="s">
        <v>8575</v>
      </c>
      <c r="I6936" t="s">
        <v>8696</v>
      </c>
      <c r="J6936" s="4">
        <v>24587</v>
      </c>
    </row>
    <row r="6937" spans="1:10" x14ac:dyDescent="0.3">
      <c r="A6937" t="s">
        <v>11984</v>
      </c>
      <c r="B6937" s="4">
        <v>45687</v>
      </c>
      <c r="C6937" t="s">
        <v>184</v>
      </c>
      <c r="D6937" t="s">
        <v>185</v>
      </c>
      <c r="E6937" t="s">
        <v>204</v>
      </c>
      <c r="F6937" t="s">
        <v>205</v>
      </c>
      <c r="G6937" t="s">
        <v>206</v>
      </c>
      <c r="H6937" t="s">
        <v>8575</v>
      </c>
      <c r="I6937" t="s">
        <v>10921</v>
      </c>
      <c r="J6937" s="4">
        <v>16535</v>
      </c>
    </row>
    <row r="6938" spans="1:10" x14ac:dyDescent="0.3">
      <c r="A6938" t="s">
        <v>11985</v>
      </c>
      <c r="B6938" s="4">
        <v>45687</v>
      </c>
      <c r="C6938" t="s">
        <v>1304</v>
      </c>
      <c r="D6938" t="s">
        <v>8207</v>
      </c>
      <c r="E6938" t="s">
        <v>204</v>
      </c>
      <c r="F6938" t="s">
        <v>205</v>
      </c>
      <c r="G6938" t="s">
        <v>206</v>
      </c>
      <c r="H6938" t="s">
        <v>8575</v>
      </c>
      <c r="I6938" t="s">
        <v>10921</v>
      </c>
      <c r="J6938" s="4">
        <v>16535</v>
      </c>
    </row>
    <row r="6939" spans="1:10" x14ac:dyDescent="0.3">
      <c r="A6939" t="s">
        <v>11986</v>
      </c>
      <c r="B6939" s="4">
        <v>45687</v>
      </c>
      <c r="C6939" t="s">
        <v>11987</v>
      </c>
      <c r="D6939" t="s">
        <v>11988</v>
      </c>
      <c r="E6939" t="s">
        <v>204</v>
      </c>
      <c r="F6939" t="s">
        <v>205</v>
      </c>
      <c r="G6939" t="s">
        <v>206</v>
      </c>
      <c r="H6939" t="s">
        <v>8575</v>
      </c>
      <c r="I6939" t="s">
        <v>9643</v>
      </c>
      <c r="J6939" s="4">
        <v>35975</v>
      </c>
    </row>
    <row r="6940" spans="1:10" x14ac:dyDescent="0.3">
      <c r="A6940" t="s">
        <v>11989</v>
      </c>
      <c r="B6940" s="4">
        <v>45687</v>
      </c>
      <c r="C6940" t="s">
        <v>215</v>
      </c>
      <c r="D6940" t="s">
        <v>216</v>
      </c>
      <c r="E6940" t="s">
        <v>204</v>
      </c>
      <c r="F6940" t="s">
        <v>205</v>
      </c>
      <c r="G6940" t="s">
        <v>206</v>
      </c>
      <c r="H6940" t="s">
        <v>8575</v>
      </c>
      <c r="I6940" t="s">
        <v>8844</v>
      </c>
      <c r="J6940" s="4">
        <v>31835</v>
      </c>
    </row>
    <row r="6941" spans="1:10" x14ac:dyDescent="0.3">
      <c r="A6941" t="s">
        <v>11990</v>
      </c>
      <c r="B6941" s="4">
        <v>45687</v>
      </c>
      <c r="C6941" t="s">
        <v>8375</v>
      </c>
      <c r="D6941" t="s">
        <v>5040</v>
      </c>
      <c r="E6941" t="s">
        <v>2085</v>
      </c>
      <c r="F6941" t="s">
        <v>2086</v>
      </c>
      <c r="G6941" t="s">
        <v>1581</v>
      </c>
      <c r="H6941" t="s">
        <v>8575</v>
      </c>
      <c r="I6941" t="s">
        <v>11991</v>
      </c>
      <c r="J6941" s="4">
        <v>35730</v>
      </c>
    </row>
    <row r="6942" spans="1:10" x14ac:dyDescent="0.3">
      <c r="A6942" t="s">
        <v>8653</v>
      </c>
      <c r="B6942" s="4">
        <v>45687</v>
      </c>
      <c r="C6942" t="s">
        <v>147</v>
      </c>
      <c r="D6942" t="s">
        <v>148</v>
      </c>
      <c r="E6942" t="s">
        <v>204</v>
      </c>
      <c r="F6942" t="s">
        <v>205</v>
      </c>
      <c r="G6942" t="s">
        <v>206</v>
      </c>
      <c r="H6942" t="s">
        <v>8575</v>
      </c>
      <c r="I6942" t="s">
        <v>8654</v>
      </c>
      <c r="J6942" s="4">
        <v>22415</v>
      </c>
    </row>
    <row r="6943" spans="1:10" x14ac:dyDescent="0.3">
      <c r="A6943" t="s">
        <v>9483</v>
      </c>
      <c r="B6943" s="4">
        <v>45687</v>
      </c>
      <c r="C6943" t="s">
        <v>899</v>
      </c>
      <c r="D6943" t="s">
        <v>900</v>
      </c>
      <c r="E6943" t="s">
        <v>204</v>
      </c>
      <c r="F6943" t="s">
        <v>205</v>
      </c>
      <c r="G6943" t="s">
        <v>206</v>
      </c>
      <c r="H6943" t="s">
        <v>8575</v>
      </c>
      <c r="I6943" t="s">
        <v>9481</v>
      </c>
      <c r="J6943" s="4">
        <v>28067</v>
      </c>
    </row>
    <row r="6944" spans="1:10" x14ac:dyDescent="0.3">
      <c r="A6944" t="s">
        <v>9484</v>
      </c>
      <c r="B6944" s="4">
        <v>45687</v>
      </c>
      <c r="C6944" t="s">
        <v>751</v>
      </c>
      <c r="D6944" t="s">
        <v>9485</v>
      </c>
      <c r="E6944" t="s">
        <v>204</v>
      </c>
      <c r="F6944" t="s">
        <v>205</v>
      </c>
      <c r="G6944" t="s">
        <v>206</v>
      </c>
      <c r="H6944" t="s">
        <v>8575</v>
      </c>
      <c r="I6944" t="s">
        <v>9481</v>
      </c>
      <c r="J6944" s="4">
        <v>28067</v>
      </c>
    </row>
    <row r="6945" spans="1:10" x14ac:dyDescent="0.3">
      <c r="A6945" t="s">
        <v>11992</v>
      </c>
      <c r="B6945" s="4">
        <v>45687</v>
      </c>
      <c r="C6945" t="s">
        <v>1502</v>
      </c>
      <c r="D6945" t="s">
        <v>8574</v>
      </c>
      <c r="E6945" t="s">
        <v>204</v>
      </c>
      <c r="F6945" t="s">
        <v>205</v>
      </c>
      <c r="G6945" t="s">
        <v>206</v>
      </c>
      <c r="H6945" t="s">
        <v>8575</v>
      </c>
      <c r="I6945" t="s">
        <v>9481</v>
      </c>
      <c r="J6945" s="4">
        <v>28067</v>
      </c>
    </row>
    <row r="6946" spans="1:10" x14ac:dyDescent="0.3">
      <c r="A6946" t="s">
        <v>11993</v>
      </c>
      <c r="B6946" s="4">
        <v>45687</v>
      </c>
      <c r="C6946" t="s">
        <v>9091</v>
      </c>
      <c r="D6946" t="s">
        <v>9092</v>
      </c>
      <c r="E6946" t="s">
        <v>204</v>
      </c>
      <c r="F6946" t="s">
        <v>205</v>
      </c>
      <c r="G6946" t="s">
        <v>206</v>
      </c>
      <c r="H6946" t="s">
        <v>8575</v>
      </c>
      <c r="I6946" t="s">
        <v>11994</v>
      </c>
      <c r="J6946" s="4">
        <v>22447</v>
      </c>
    </row>
    <row r="6947" spans="1:10" x14ac:dyDescent="0.3">
      <c r="A6947" t="s">
        <v>11995</v>
      </c>
      <c r="B6947" s="4">
        <v>45687</v>
      </c>
      <c r="C6947" t="s">
        <v>1028</v>
      </c>
      <c r="D6947" t="s">
        <v>1029</v>
      </c>
      <c r="E6947" t="s">
        <v>2085</v>
      </c>
      <c r="F6947" t="s">
        <v>2086</v>
      </c>
      <c r="G6947" t="s">
        <v>1581</v>
      </c>
      <c r="H6947" t="s">
        <v>8575</v>
      </c>
      <c r="I6947" t="s">
        <v>10918</v>
      </c>
      <c r="J6947" s="4">
        <v>20566</v>
      </c>
    </row>
    <row r="6948" spans="1:10" x14ac:dyDescent="0.3">
      <c r="A6948" t="s">
        <v>11996</v>
      </c>
      <c r="B6948" s="4">
        <v>45687</v>
      </c>
      <c r="C6948" t="s">
        <v>85</v>
      </c>
      <c r="D6948" t="s">
        <v>86</v>
      </c>
      <c r="E6948" t="s">
        <v>204</v>
      </c>
      <c r="F6948" t="s">
        <v>205</v>
      </c>
      <c r="G6948" t="s">
        <v>206</v>
      </c>
      <c r="H6948" t="s">
        <v>8575</v>
      </c>
      <c r="I6948" t="s">
        <v>11994</v>
      </c>
      <c r="J6948" s="4">
        <v>22447</v>
      </c>
    </row>
    <row r="6949" spans="1:10" x14ac:dyDescent="0.3">
      <c r="A6949" t="s">
        <v>11997</v>
      </c>
      <c r="B6949" s="4">
        <v>45687</v>
      </c>
      <c r="C6949" t="s">
        <v>215</v>
      </c>
      <c r="D6949" t="s">
        <v>216</v>
      </c>
      <c r="E6949" t="s">
        <v>204</v>
      </c>
      <c r="F6949" t="s">
        <v>205</v>
      </c>
      <c r="G6949" t="s">
        <v>206</v>
      </c>
      <c r="H6949" t="s">
        <v>8575</v>
      </c>
      <c r="I6949" t="s">
        <v>8654</v>
      </c>
      <c r="J6949" s="4">
        <v>22415</v>
      </c>
    </row>
    <row r="6950" spans="1:10" x14ac:dyDescent="0.3">
      <c r="A6950" t="s">
        <v>11998</v>
      </c>
      <c r="B6950" s="4">
        <v>45687</v>
      </c>
      <c r="C6950" t="s">
        <v>1502</v>
      </c>
      <c r="D6950" t="s">
        <v>8574</v>
      </c>
      <c r="E6950" t="s">
        <v>204</v>
      </c>
      <c r="F6950" t="s">
        <v>205</v>
      </c>
      <c r="G6950" t="s">
        <v>206</v>
      </c>
      <c r="H6950" t="s">
        <v>8575</v>
      </c>
      <c r="I6950" t="s">
        <v>11994</v>
      </c>
      <c r="J6950" s="4">
        <v>22447</v>
      </c>
    </row>
    <row r="6951" spans="1:10" x14ac:dyDescent="0.3">
      <c r="A6951" t="s">
        <v>8588</v>
      </c>
      <c r="B6951" s="4">
        <v>45687</v>
      </c>
      <c r="C6951" t="s">
        <v>3943</v>
      </c>
      <c r="D6951" t="s">
        <v>3944</v>
      </c>
      <c r="E6951" t="s">
        <v>2085</v>
      </c>
      <c r="F6951" t="s">
        <v>2086</v>
      </c>
      <c r="G6951" t="s">
        <v>1581</v>
      </c>
      <c r="H6951" t="s">
        <v>8575</v>
      </c>
      <c r="I6951" t="s">
        <v>8589</v>
      </c>
      <c r="J6951" s="4">
        <v>16671</v>
      </c>
    </row>
    <row r="6952" spans="1:10" x14ac:dyDescent="0.3">
      <c r="A6952" t="s">
        <v>9228</v>
      </c>
      <c r="B6952" s="4">
        <v>45688</v>
      </c>
      <c r="C6952" t="s">
        <v>1429</v>
      </c>
      <c r="D6952" t="s">
        <v>1430</v>
      </c>
      <c r="E6952" t="s">
        <v>111</v>
      </c>
      <c r="F6952" t="s">
        <v>112</v>
      </c>
      <c r="G6952" t="s">
        <v>113</v>
      </c>
      <c r="H6952" t="s">
        <v>8575</v>
      </c>
      <c r="I6952" t="s">
        <v>9213</v>
      </c>
      <c r="J6952" s="4">
        <v>17364</v>
      </c>
    </row>
    <row r="6953" spans="1:10" x14ac:dyDescent="0.3">
      <c r="A6953" t="s">
        <v>9214</v>
      </c>
      <c r="B6953" s="4">
        <v>45688</v>
      </c>
      <c r="C6953" t="s">
        <v>8375</v>
      </c>
      <c r="D6953" t="s">
        <v>5040</v>
      </c>
      <c r="E6953" t="s">
        <v>111</v>
      </c>
      <c r="F6953" t="s">
        <v>112</v>
      </c>
      <c r="G6953" t="s">
        <v>113</v>
      </c>
      <c r="H6953" t="s">
        <v>8575</v>
      </c>
      <c r="I6953" t="s">
        <v>9213</v>
      </c>
      <c r="J6953" s="4">
        <v>17364</v>
      </c>
    </row>
    <row r="6954" spans="1:10" x14ac:dyDescent="0.3">
      <c r="A6954" t="s">
        <v>9592</v>
      </c>
      <c r="B6954" s="4">
        <v>45688</v>
      </c>
      <c r="C6954" t="s">
        <v>347</v>
      </c>
      <c r="D6954" t="s">
        <v>348</v>
      </c>
      <c r="E6954" t="s">
        <v>204</v>
      </c>
      <c r="F6954" t="s">
        <v>205</v>
      </c>
      <c r="G6954" t="s">
        <v>206</v>
      </c>
      <c r="H6954" t="s">
        <v>8575</v>
      </c>
      <c r="I6954" t="s">
        <v>9591</v>
      </c>
      <c r="J6954" s="4">
        <v>27999</v>
      </c>
    </row>
    <row r="6955" spans="1:10" x14ac:dyDescent="0.3">
      <c r="A6955" t="s">
        <v>11999</v>
      </c>
      <c r="B6955" s="4">
        <v>45688</v>
      </c>
      <c r="C6955" t="s">
        <v>347</v>
      </c>
      <c r="D6955" t="s">
        <v>348</v>
      </c>
      <c r="E6955" t="s">
        <v>204</v>
      </c>
      <c r="F6955" t="s">
        <v>205</v>
      </c>
      <c r="G6955" t="s">
        <v>206</v>
      </c>
      <c r="H6955" t="s">
        <v>8575</v>
      </c>
      <c r="I6955" t="s">
        <v>2050</v>
      </c>
      <c r="J6955" s="4">
        <v>19431</v>
      </c>
    </row>
    <row r="6956" spans="1:10" x14ac:dyDescent="0.3">
      <c r="A6956" t="s">
        <v>12000</v>
      </c>
      <c r="B6956" s="4">
        <v>45688</v>
      </c>
      <c r="C6956" t="s">
        <v>8702</v>
      </c>
      <c r="D6956" t="s">
        <v>8703</v>
      </c>
      <c r="E6956" t="s">
        <v>204</v>
      </c>
      <c r="F6956" t="s">
        <v>205</v>
      </c>
      <c r="G6956" t="s">
        <v>206</v>
      </c>
      <c r="H6956" t="s">
        <v>8575</v>
      </c>
      <c r="I6956" t="s">
        <v>12001</v>
      </c>
      <c r="J6956" s="4">
        <v>27956</v>
      </c>
    </row>
    <row r="6957" spans="1:10" x14ac:dyDescent="0.3">
      <c r="A6957" t="s">
        <v>12002</v>
      </c>
      <c r="B6957" s="4">
        <v>45688</v>
      </c>
      <c r="C6957" t="s">
        <v>8955</v>
      </c>
      <c r="D6957" t="s">
        <v>8956</v>
      </c>
      <c r="E6957" t="s">
        <v>1579</v>
      </c>
      <c r="F6957" t="s">
        <v>1580</v>
      </c>
      <c r="G6957" t="s">
        <v>1581</v>
      </c>
      <c r="H6957" t="s">
        <v>8575</v>
      </c>
      <c r="I6957" t="s">
        <v>12003</v>
      </c>
      <c r="J6957" s="4">
        <v>24310</v>
      </c>
    </row>
    <row r="6958" spans="1:10" x14ac:dyDescent="0.3">
      <c r="A6958" t="s">
        <v>12004</v>
      </c>
      <c r="B6958" s="4">
        <v>45688</v>
      </c>
      <c r="C6958" t="s">
        <v>1531</v>
      </c>
      <c r="D6958" t="s">
        <v>12005</v>
      </c>
      <c r="E6958" t="s">
        <v>204</v>
      </c>
      <c r="F6958" t="s">
        <v>205</v>
      </c>
      <c r="G6958" t="s">
        <v>206</v>
      </c>
      <c r="H6958" t="s">
        <v>8575</v>
      </c>
      <c r="I6958" t="s">
        <v>9591</v>
      </c>
      <c r="J6958" s="4">
        <v>27999</v>
      </c>
    </row>
    <row r="6959" spans="1:10" x14ac:dyDescent="0.3">
      <c r="A6959" t="s">
        <v>12006</v>
      </c>
      <c r="B6959" s="4">
        <v>45688</v>
      </c>
      <c r="C6959" t="s">
        <v>2531</v>
      </c>
      <c r="D6959" t="s">
        <v>2532</v>
      </c>
      <c r="E6959" t="s">
        <v>2085</v>
      </c>
      <c r="F6959" t="s">
        <v>2086</v>
      </c>
      <c r="G6959" t="s">
        <v>1581</v>
      </c>
      <c r="H6959" t="s">
        <v>8575</v>
      </c>
      <c r="I6959" t="s">
        <v>12007</v>
      </c>
      <c r="J6959" s="4">
        <v>22412</v>
      </c>
    </row>
    <row r="6960" spans="1:10" x14ac:dyDescent="0.3">
      <c r="A6960" t="s">
        <v>12008</v>
      </c>
      <c r="B6960" s="4">
        <v>45688</v>
      </c>
      <c r="C6960" t="s">
        <v>75</v>
      </c>
      <c r="D6960" t="s">
        <v>6706</v>
      </c>
      <c r="E6960" t="s">
        <v>204</v>
      </c>
      <c r="F6960" t="s">
        <v>205</v>
      </c>
      <c r="G6960" t="s">
        <v>206</v>
      </c>
      <c r="H6960" t="s">
        <v>8575</v>
      </c>
      <c r="I6960" t="s">
        <v>9033</v>
      </c>
      <c r="J6960" s="4">
        <v>26660</v>
      </c>
    </row>
    <row r="6961" spans="1:10" x14ac:dyDescent="0.3">
      <c r="A6961" t="s">
        <v>12009</v>
      </c>
      <c r="B6961" s="4">
        <v>45688</v>
      </c>
      <c r="C6961" t="s">
        <v>3738</v>
      </c>
      <c r="D6961" t="s">
        <v>8792</v>
      </c>
      <c r="E6961" t="s">
        <v>204</v>
      </c>
      <c r="F6961" t="s">
        <v>205</v>
      </c>
      <c r="G6961" t="s">
        <v>206</v>
      </c>
      <c r="H6961" t="s">
        <v>8575</v>
      </c>
      <c r="I6961" t="s">
        <v>9033</v>
      </c>
      <c r="J6961" s="4">
        <v>26660</v>
      </c>
    </row>
    <row r="6962" spans="1:10" x14ac:dyDescent="0.3">
      <c r="A6962" t="s">
        <v>12010</v>
      </c>
      <c r="B6962" s="4">
        <v>45688</v>
      </c>
      <c r="C6962" t="s">
        <v>2065</v>
      </c>
      <c r="D6962" t="s">
        <v>7327</v>
      </c>
      <c r="E6962" t="s">
        <v>204</v>
      </c>
      <c r="F6962" t="s">
        <v>205</v>
      </c>
      <c r="G6962" t="s">
        <v>206</v>
      </c>
      <c r="H6962" t="s">
        <v>8575</v>
      </c>
      <c r="I6962" t="s">
        <v>9033</v>
      </c>
      <c r="J6962" s="4">
        <v>26660</v>
      </c>
    </row>
    <row r="6963" spans="1:10" x14ac:dyDescent="0.3">
      <c r="A6963" t="s">
        <v>12011</v>
      </c>
      <c r="B6963" s="4">
        <v>45688</v>
      </c>
      <c r="C6963" t="s">
        <v>931</v>
      </c>
      <c r="D6963" t="s">
        <v>12012</v>
      </c>
      <c r="E6963" t="s">
        <v>204</v>
      </c>
      <c r="F6963" t="s">
        <v>205</v>
      </c>
      <c r="G6963" t="s">
        <v>206</v>
      </c>
      <c r="H6963" t="s">
        <v>8575</v>
      </c>
      <c r="I6963" t="s">
        <v>9033</v>
      </c>
      <c r="J6963" s="4">
        <v>26660</v>
      </c>
    </row>
    <row r="6964" spans="1:10" x14ac:dyDescent="0.3">
      <c r="A6964" t="s">
        <v>12013</v>
      </c>
      <c r="B6964" s="4">
        <v>45688</v>
      </c>
      <c r="C6964" t="s">
        <v>434</v>
      </c>
      <c r="D6964" t="s">
        <v>435</v>
      </c>
      <c r="E6964" t="s">
        <v>204</v>
      </c>
      <c r="F6964" t="s">
        <v>205</v>
      </c>
      <c r="G6964" t="s">
        <v>206</v>
      </c>
      <c r="H6964" t="s">
        <v>8575</v>
      </c>
      <c r="I6964" t="s">
        <v>9033</v>
      </c>
      <c r="J6964" s="4">
        <v>26660</v>
      </c>
    </row>
    <row r="6965" spans="1:10" x14ac:dyDescent="0.3">
      <c r="A6965" t="s">
        <v>12014</v>
      </c>
      <c r="B6965" s="4">
        <v>45688</v>
      </c>
      <c r="C6965" t="s">
        <v>947</v>
      </c>
      <c r="D6965" t="s">
        <v>12015</v>
      </c>
      <c r="E6965" t="s">
        <v>204</v>
      </c>
      <c r="F6965" t="s">
        <v>205</v>
      </c>
      <c r="G6965" t="s">
        <v>206</v>
      </c>
      <c r="H6965" t="s">
        <v>8575</v>
      </c>
      <c r="I6965" t="s">
        <v>9033</v>
      </c>
      <c r="J6965" s="4">
        <v>26660</v>
      </c>
    </row>
    <row r="6966" spans="1:10" x14ac:dyDescent="0.3">
      <c r="A6966" t="s">
        <v>12016</v>
      </c>
      <c r="B6966" s="4">
        <v>45688</v>
      </c>
      <c r="C6966" t="s">
        <v>2236</v>
      </c>
      <c r="D6966" t="s">
        <v>12017</v>
      </c>
      <c r="E6966" t="s">
        <v>204</v>
      </c>
      <c r="F6966" t="s">
        <v>205</v>
      </c>
      <c r="G6966" t="s">
        <v>206</v>
      </c>
      <c r="H6966" t="s">
        <v>8575</v>
      </c>
      <c r="I6966" t="s">
        <v>9033</v>
      </c>
      <c r="J6966" s="4">
        <v>26660</v>
      </c>
    </row>
    <row r="6967" spans="1:10" x14ac:dyDescent="0.3">
      <c r="A6967" t="s">
        <v>12018</v>
      </c>
      <c r="B6967" s="4">
        <v>45688</v>
      </c>
      <c r="C6967" t="s">
        <v>8860</v>
      </c>
      <c r="D6967" t="s">
        <v>8861</v>
      </c>
      <c r="E6967" t="s">
        <v>204</v>
      </c>
      <c r="F6967" t="s">
        <v>205</v>
      </c>
      <c r="G6967" t="s">
        <v>206</v>
      </c>
      <c r="H6967" t="s">
        <v>8575</v>
      </c>
      <c r="I6967" t="s">
        <v>9033</v>
      </c>
      <c r="J6967" s="4">
        <v>26660</v>
      </c>
    </row>
    <row r="6968" spans="1:10" x14ac:dyDescent="0.3">
      <c r="A6968" t="s">
        <v>9124</v>
      </c>
      <c r="B6968" s="4">
        <v>45688</v>
      </c>
      <c r="C6968" t="s">
        <v>1350</v>
      </c>
      <c r="D6968" t="s">
        <v>9125</v>
      </c>
      <c r="E6968" t="s">
        <v>204</v>
      </c>
      <c r="F6968" t="s">
        <v>205</v>
      </c>
      <c r="G6968" t="s">
        <v>206</v>
      </c>
      <c r="H6968" t="s">
        <v>8575</v>
      </c>
      <c r="I6968" t="s">
        <v>9033</v>
      </c>
      <c r="J6968" s="4">
        <v>26660</v>
      </c>
    </row>
    <row r="6969" spans="1:10" x14ac:dyDescent="0.3">
      <c r="A6969" t="s">
        <v>12019</v>
      </c>
      <c r="B6969" s="4">
        <v>45688</v>
      </c>
      <c r="C6969" t="s">
        <v>2537</v>
      </c>
      <c r="D6969" t="s">
        <v>2538</v>
      </c>
      <c r="E6969" t="s">
        <v>204</v>
      </c>
      <c r="F6969" t="s">
        <v>205</v>
      </c>
      <c r="G6969" t="s">
        <v>206</v>
      </c>
      <c r="H6969" t="s">
        <v>8575</v>
      </c>
      <c r="I6969" t="s">
        <v>8587</v>
      </c>
      <c r="J6969" s="4">
        <v>20973</v>
      </c>
    </row>
    <row r="6970" spans="1:10" x14ac:dyDescent="0.3">
      <c r="A6970" t="s">
        <v>12020</v>
      </c>
      <c r="B6970" s="4">
        <v>45688</v>
      </c>
      <c r="C6970" t="s">
        <v>525</v>
      </c>
      <c r="D6970" t="s">
        <v>526</v>
      </c>
      <c r="E6970" t="s">
        <v>204</v>
      </c>
      <c r="F6970" t="s">
        <v>205</v>
      </c>
      <c r="G6970" t="s">
        <v>206</v>
      </c>
      <c r="H6970" t="s">
        <v>8575</v>
      </c>
      <c r="I6970" t="s">
        <v>11568</v>
      </c>
      <c r="J6970" s="4">
        <v>37385</v>
      </c>
    </row>
    <row r="6971" spans="1:10" x14ac:dyDescent="0.3">
      <c r="A6971" t="s">
        <v>12021</v>
      </c>
      <c r="B6971" s="4">
        <v>45688</v>
      </c>
      <c r="C6971" t="s">
        <v>1570</v>
      </c>
      <c r="D6971" t="s">
        <v>1571</v>
      </c>
      <c r="E6971" t="s">
        <v>3715</v>
      </c>
      <c r="F6971" t="s">
        <v>3716</v>
      </c>
      <c r="G6971" t="s">
        <v>3717</v>
      </c>
      <c r="H6971" t="s">
        <v>8575</v>
      </c>
      <c r="I6971" t="s">
        <v>12022</v>
      </c>
      <c r="J6971" s="4">
        <v>19985</v>
      </c>
    </row>
    <row r="6972" spans="1:10" x14ac:dyDescent="0.3">
      <c r="A6972" t="s">
        <v>12023</v>
      </c>
      <c r="B6972" s="4">
        <v>45688</v>
      </c>
      <c r="C6972" t="s">
        <v>8218</v>
      </c>
      <c r="D6972" t="s">
        <v>7801</v>
      </c>
      <c r="E6972" t="s">
        <v>2085</v>
      </c>
      <c r="F6972" t="s">
        <v>2086</v>
      </c>
      <c r="G6972" t="s">
        <v>1581</v>
      </c>
      <c r="H6972" t="s">
        <v>8575</v>
      </c>
      <c r="I6972" t="s">
        <v>10918</v>
      </c>
      <c r="J6972" s="4">
        <v>20566</v>
      </c>
    </row>
    <row r="6973" spans="1:10" x14ac:dyDescent="0.3">
      <c r="A6973" t="s">
        <v>12024</v>
      </c>
      <c r="B6973" s="4">
        <v>45688</v>
      </c>
      <c r="C6973" t="s">
        <v>9014</v>
      </c>
      <c r="D6973" t="s">
        <v>9015</v>
      </c>
      <c r="E6973" t="s">
        <v>2085</v>
      </c>
      <c r="F6973" t="s">
        <v>2086</v>
      </c>
      <c r="G6973" t="s">
        <v>1581</v>
      </c>
      <c r="H6973" t="s">
        <v>8575</v>
      </c>
      <c r="I6973" t="s">
        <v>9245</v>
      </c>
      <c r="J6973" s="4">
        <v>22641</v>
      </c>
    </row>
    <row r="6974" spans="1:10" x14ac:dyDescent="0.3">
      <c r="A6974" t="s">
        <v>12025</v>
      </c>
      <c r="B6974" s="4">
        <v>45688</v>
      </c>
      <c r="C6974" t="s">
        <v>88</v>
      </c>
      <c r="D6974" t="s">
        <v>89</v>
      </c>
      <c r="E6974" t="s">
        <v>204</v>
      </c>
      <c r="F6974" t="s">
        <v>205</v>
      </c>
      <c r="G6974" t="s">
        <v>206</v>
      </c>
      <c r="H6974" t="s">
        <v>8575</v>
      </c>
      <c r="I6974" t="s">
        <v>11991</v>
      </c>
      <c r="J6974" s="4">
        <v>35730</v>
      </c>
    </row>
    <row r="6975" spans="1:10" x14ac:dyDescent="0.3">
      <c r="A6975" t="s">
        <v>12026</v>
      </c>
      <c r="B6975" s="4">
        <v>45688</v>
      </c>
      <c r="C6975" t="s">
        <v>5636</v>
      </c>
      <c r="D6975" t="s">
        <v>10965</v>
      </c>
      <c r="E6975" t="s">
        <v>157</v>
      </c>
      <c r="F6975" t="s">
        <v>158</v>
      </c>
      <c r="G6975" t="s">
        <v>79</v>
      </c>
      <c r="H6975" t="s">
        <v>8575</v>
      </c>
      <c r="I6975" t="s">
        <v>12027</v>
      </c>
      <c r="J6975" s="4">
        <v>23311</v>
      </c>
    </row>
    <row r="6976" spans="1:10" x14ac:dyDescent="0.3">
      <c r="A6976" t="s">
        <v>12028</v>
      </c>
      <c r="B6976" s="4">
        <v>45688</v>
      </c>
      <c r="C6976" t="s">
        <v>139</v>
      </c>
      <c r="D6976" t="s">
        <v>140</v>
      </c>
      <c r="E6976" t="s">
        <v>204</v>
      </c>
      <c r="F6976" t="s">
        <v>205</v>
      </c>
      <c r="G6976" t="s">
        <v>206</v>
      </c>
      <c r="H6976" t="s">
        <v>8575</v>
      </c>
      <c r="I6976" t="s">
        <v>10212</v>
      </c>
      <c r="J6976" s="4">
        <v>23000</v>
      </c>
    </row>
    <row r="6977" spans="1:10" x14ac:dyDescent="0.3">
      <c r="A6977" t="s">
        <v>12029</v>
      </c>
      <c r="B6977" s="4">
        <v>45688</v>
      </c>
      <c r="C6977" t="s">
        <v>184</v>
      </c>
      <c r="D6977" t="s">
        <v>185</v>
      </c>
      <c r="E6977" t="s">
        <v>204</v>
      </c>
      <c r="F6977" t="s">
        <v>205</v>
      </c>
      <c r="G6977" t="s">
        <v>206</v>
      </c>
      <c r="H6977" t="s">
        <v>8575</v>
      </c>
      <c r="I6977" t="s">
        <v>9033</v>
      </c>
      <c r="J6977" s="4">
        <v>26660</v>
      </c>
    </row>
    <row r="6978" spans="1:10" x14ac:dyDescent="0.3">
      <c r="A6978" t="s">
        <v>12030</v>
      </c>
      <c r="B6978" s="4">
        <v>45688</v>
      </c>
      <c r="C6978" t="s">
        <v>1149</v>
      </c>
      <c r="D6978" t="s">
        <v>1150</v>
      </c>
      <c r="E6978" t="s">
        <v>204</v>
      </c>
      <c r="F6978" t="s">
        <v>205</v>
      </c>
      <c r="G6978" t="s">
        <v>206</v>
      </c>
      <c r="H6978" t="s">
        <v>8575</v>
      </c>
      <c r="I6978" t="s">
        <v>10406</v>
      </c>
      <c r="J6978" s="4">
        <v>25091</v>
      </c>
    </row>
    <row r="6979" spans="1:10" x14ac:dyDescent="0.3">
      <c r="A6979" t="s">
        <v>12031</v>
      </c>
      <c r="B6979" s="4">
        <v>45688</v>
      </c>
      <c r="C6979" t="s">
        <v>12032</v>
      </c>
      <c r="D6979" t="s">
        <v>12033</v>
      </c>
      <c r="E6979" t="s">
        <v>2372</v>
      </c>
      <c r="F6979" t="s">
        <v>2373</v>
      </c>
      <c r="G6979" t="s">
        <v>1581</v>
      </c>
      <c r="H6979" t="s">
        <v>8575</v>
      </c>
      <c r="I6979" t="s">
        <v>12034</v>
      </c>
      <c r="J6979" s="4">
        <v>34040</v>
      </c>
    </row>
    <row r="6980" spans="1:10" x14ac:dyDescent="0.3">
      <c r="A6980" t="s">
        <v>10207</v>
      </c>
      <c r="B6980" s="4">
        <v>45688</v>
      </c>
      <c r="C6980" t="s">
        <v>774</v>
      </c>
      <c r="D6980" t="s">
        <v>1857</v>
      </c>
      <c r="E6980" t="s">
        <v>204</v>
      </c>
      <c r="F6980" t="s">
        <v>205</v>
      </c>
      <c r="G6980" t="s">
        <v>206</v>
      </c>
      <c r="H6980" t="s">
        <v>8575</v>
      </c>
      <c r="I6980" t="s">
        <v>10208</v>
      </c>
      <c r="J6980" s="4">
        <v>25475</v>
      </c>
    </row>
    <row r="6981" spans="1:10" x14ac:dyDescent="0.3">
      <c r="A6981" t="s">
        <v>9342</v>
      </c>
      <c r="B6981" s="4">
        <v>45688</v>
      </c>
      <c r="C6981" t="s">
        <v>474</v>
      </c>
      <c r="D6981" t="s">
        <v>11077</v>
      </c>
      <c r="E6981" t="s">
        <v>204</v>
      </c>
      <c r="F6981" t="s">
        <v>205</v>
      </c>
      <c r="G6981" t="s">
        <v>206</v>
      </c>
      <c r="H6981" t="s">
        <v>8575</v>
      </c>
      <c r="I6981" t="s">
        <v>8920</v>
      </c>
      <c r="J6981" s="4">
        <v>30224</v>
      </c>
    </row>
    <row r="6982" spans="1:10" x14ac:dyDescent="0.3">
      <c r="A6982" t="s">
        <v>8922</v>
      </c>
      <c r="B6982" s="4">
        <v>45688</v>
      </c>
      <c r="C6982" t="s">
        <v>174</v>
      </c>
      <c r="D6982" t="s">
        <v>12035</v>
      </c>
      <c r="E6982" t="s">
        <v>204</v>
      </c>
      <c r="F6982" t="s">
        <v>205</v>
      </c>
      <c r="G6982" t="s">
        <v>206</v>
      </c>
      <c r="H6982" t="s">
        <v>8575</v>
      </c>
      <c r="I6982" t="s">
        <v>8920</v>
      </c>
      <c r="J6982" s="4">
        <v>30224</v>
      </c>
    </row>
    <row r="6983" spans="1:10" x14ac:dyDescent="0.3">
      <c r="A6983" t="s">
        <v>8921</v>
      </c>
      <c r="B6983" s="4">
        <v>45688</v>
      </c>
      <c r="C6983" t="s">
        <v>347</v>
      </c>
      <c r="D6983" t="s">
        <v>348</v>
      </c>
      <c r="E6983" t="s">
        <v>204</v>
      </c>
      <c r="F6983" t="s">
        <v>205</v>
      </c>
      <c r="G6983" t="s">
        <v>206</v>
      </c>
      <c r="H6983" t="s">
        <v>8575</v>
      </c>
      <c r="I6983" t="s">
        <v>8920</v>
      </c>
      <c r="J6983" s="4">
        <v>30224</v>
      </c>
    </row>
    <row r="6984" spans="1:10" x14ac:dyDescent="0.3">
      <c r="A6984" t="s">
        <v>12036</v>
      </c>
      <c r="B6984" s="4">
        <v>45688</v>
      </c>
      <c r="C6984" t="s">
        <v>2586</v>
      </c>
      <c r="D6984" t="s">
        <v>9536</v>
      </c>
      <c r="E6984" t="s">
        <v>204</v>
      </c>
      <c r="F6984" t="s">
        <v>205</v>
      </c>
      <c r="G6984" t="s">
        <v>206</v>
      </c>
      <c r="H6984" t="s">
        <v>8575</v>
      </c>
      <c r="I6984" t="s">
        <v>8920</v>
      </c>
      <c r="J6984" s="4">
        <v>30224</v>
      </c>
    </row>
    <row r="6985" spans="1:10" x14ac:dyDescent="0.3">
      <c r="A6985" t="s">
        <v>8924</v>
      </c>
      <c r="B6985" s="4">
        <v>45688</v>
      </c>
      <c r="C6985" t="s">
        <v>139</v>
      </c>
      <c r="D6985" t="s">
        <v>140</v>
      </c>
      <c r="E6985" t="s">
        <v>204</v>
      </c>
      <c r="F6985" t="s">
        <v>205</v>
      </c>
      <c r="G6985" t="s">
        <v>206</v>
      </c>
      <c r="H6985" t="s">
        <v>8575</v>
      </c>
      <c r="I6985" t="s">
        <v>8920</v>
      </c>
      <c r="J6985" s="4">
        <v>30224</v>
      </c>
    </row>
    <row r="6986" spans="1:10" x14ac:dyDescent="0.3">
      <c r="A6986" t="s">
        <v>8919</v>
      </c>
      <c r="B6986" s="4">
        <v>45688</v>
      </c>
      <c r="C6986" t="s">
        <v>2915</v>
      </c>
      <c r="D6986" t="s">
        <v>2916</v>
      </c>
      <c r="E6986" t="s">
        <v>204</v>
      </c>
      <c r="F6986" t="s">
        <v>205</v>
      </c>
      <c r="G6986" t="s">
        <v>206</v>
      </c>
      <c r="H6986" t="s">
        <v>8575</v>
      </c>
      <c r="I6986" t="s">
        <v>8920</v>
      </c>
      <c r="J6986" s="4">
        <v>30224</v>
      </c>
    </row>
    <row r="6987" spans="1:10" x14ac:dyDescent="0.3">
      <c r="A6987" t="s">
        <v>8925</v>
      </c>
      <c r="B6987" s="4">
        <v>45688</v>
      </c>
      <c r="C6987" t="s">
        <v>7211</v>
      </c>
      <c r="D6987" t="s">
        <v>8926</v>
      </c>
      <c r="E6987" t="s">
        <v>204</v>
      </c>
      <c r="F6987" t="s">
        <v>205</v>
      </c>
      <c r="G6987" t="s">
        <v>206</v>
      </c>
      <c r="H6987" t="s">
        <v>8575</v>
      </c>
      <c r="I6987" t="s">
        <v>8920</v>
      </c>
      <c r="J6987" s="4">
        <v>30224</v>
      </c>
    </row>
    <row r="6988" spans="1:10" x14ac:dyDescent="0.3">
      <c r="A6988" t="s">
        <v>12037</v>
      </c>
      <c r="B6988" s="4">
        <v>45688</v>
      </c>
      <c r="C6988" t="s">
        <v>673</v>
      </c>
      <c r="D6988" t="s">
        <v>674</v>
      </c>
      <c r="E6988" t="s">
        <v>204</v>
      </c>
      <c r="F6988" t="s">
        <v>205</v>
      </c>
      <c r="G6988" t="s">
        <v>206</v>
      </c>
      <c r="H6988" t="s">
        <v>8575</v>
      </c>
      <c r="I6988" t="s">
        <v>10804</v>
      </c>
      <c r="J6988" s="4">
        <v>18750</v>
      </c>
    </row>
    <row r="6989" spans="1:10" x14ac:dyDescent="0.3">
      <c r="A6989" t="s">
        <v>12038</v>
      </c>
      <c r="B6989" s="4">
        <v>45688</v>
      </c>
      <c r="C6989" t="s">
        <v>105</v>
      </c>
      <c r="D6989" t="s">
        <v>106</v>
      </c>
      <c r="E6989" t="s">
        <v>204</v>
      </c>
      <c r="F6989" t="s">
        <v>205</v>
      </c>
      <c r="G6989" t="s">
        <v>206</v>
      </c>
      <c r="H6989" t="s">
        <v>8575</v>
      </c>
      <c r="I6989" t="s">
        <v>10212</v>
      </c>
      <c r="J6989" s="4">
        <v>23000</v>
      </c>
    </row>
    <row r="6990" spans="1:10" x14ac:dyDescent="0.3">
      <c r="A6990" t="s">
        <v>12039</v>
      </c>
      <c r="B6990" s="4">
        <v>45688</v>
      </c>
      <c r="C6990" t="s">
        <v>129</v>
      </c>
      <c r="D6990" t="s">
        <v>130</v>
      </c>
      <c r="E6990" t="s">
        <v>204</v>
      </c>
      <c r="F6990" t="s">
        <v>205</v>
      </c>
      <c r="G6990" t="s">
        <v>206</v>
      </c>
      <c r="H6990" t="s">
        <v>8575</v>
      </c>
      <c r="I6990" t="s">
        <v>8844</v>
      </c>
      <c r="J6990" s="4">
        <v>31835</v>
      </c>
    </row>
    <row r="6991" spans="1:10" x14ac:dyDescent="0.3">
      <c r="A6991" t="s">
        <v>12040</v>
      </c>
      <c r="B6991" s="4">
        <v>45688</v>
      </c>
      <c r="C6991" t="s">
        <v>1567</v>
      </c>
      <c r="D6991" t="s">
        <v>2978</v>
      </c>
      <c r="E6991" t="s">
        <v>2085</v>
      </c>
      <c r="F6991" t="s">
        <v>2086</v>
      </c>
      <c r="G6991" t="s">
        <v>1581</v>
      </c>
      <c r="H6991" t="s">
        <v>8575</v>
      </c>
      <c r="I6991" t="s">
        <v>12041</v>
      </c>
      <c r="J6991" s="4">
        <v>28497</v>
      </c>
    </row>
    <row r="6992" spans="1:10" x14ac:dyDescent="0.3">
      <c r="A6992" t="s">
        <v>12042</v>
      </c>
      <c r="B6992" s="4">
        <v>45688</v>
      </c>
      <c r="C6992" t="s">
        <v>2432</v>
      </c>
      <c r="D6992" t="s">
        <v>2433</v>
      </c>
      <c r="E6992" t="s">
        <v>2085</v>
      </c>
      <c r="F6992" t="s">
        <v>2086</v>
      </c>
      <c r="G6992" t="s">
        <v>1581</v>
      </c>
      <c r="H6992" t="s">
        <v>8575</v>
      </c>
      <c r="I6992" t="s">
        <v>11658</v>
      </c>
      <c r="J6992" s="4">
        <v>17886</v>
      </c>
    </row>
    <row r="6993" spans="1:10" x14ac:dyDescent="0.3">
      <c r="A6993" t="s">
        <v>12043</v>
      </c>
      <c r="B6993" s="4">
        <v>45688</v>
      </c>
      <c r="C6993" t="s">
        <v>8740</v>
      </c>
      <c r="D6993" t="s">
        <v>8741</v>
      </c>
      <c r="E6993" t="s">
        <v>2372</v>
      </c>
      <c r="F6993" t="s">
        <v>2373</v>
      </c>
      <c r="G6993" t="s">
        <v>1581</v>
      </c>
      <c r="H6993" t="s">
        <v>8575</v>
      </c>
      <c r="I6993" t="s">
        <v>12034</v>
      </c>
      <c r="J6993" s="4">
        <v>34040</v>
      </c>
    </row>
    <row r="6994" spans="1:10" x14ac:dyDescent="0.3">
      <c r="A6994" t="s">
        <v>12044</v>
      </c>
      <c r="B6994" s="4">
        <v>45688</v>
      </c>
      <c r="C6994" t="s">
        <v>109</v>
      </c>
      <c r="D6994" t="s">
        <v>6710</v>
      </c>
      <c r="E6994" t="s">
        <v>204</v>
      </c>
      <c r="F6994" t="s">
        <v>205</v>
      </c>
      <c r="G6994" t="s">
        <v>206</v>
      </c>
      <c r="H6994" t="s">
        <v>8575</v>
      </c>
      <c r="I6994" t="s">
        <v>8837</v>
      </c>
      <c r="J6994" s="4">
        <v>23799</v>
      </c>
    </row>
    <row r="6995" spans="1:10" x14ac:dyDescent="0.3">
      <c r="A6995" t="s">
        <v>12045</v>
      </c>
      <c r="B6995" s="4">
        <v>45688</v>
      </c>
      <c r="C6995" t="s">
        <v>136</v>
      </c>
      <c r="D6995" t="s">
        <v>137</v>
      </c>
      <c r="E6995" t="s">
        <v>204</v>
      </c>
      <c r="F6995" t="s">
        <v>205</v>
      </c>
      <c r="G6995" t="s">
        <v>206</v>
      </c>
      <c r="H6995" t="s">
        <v>8575</v>
      </c>
      <c r="I6995" t="s">
        <v>12046</v>
      </c>
      <c r="J6995" s="4">
        <v>28985</v>
      </c>
    </row>
    <row r="6996" spans="1:10" x14ac:dyDescent="0.3">
      <c r="A6996" t="s">
        <v>12047</v>
      </c>
      <c r="B6996" s="4">
        <v>45688</v>
      </c>
      <c r="C6996" t="s">
        <v>8833</v>
      </c>
      <c r="D6996" t="s">
        <v>8834</v>
      </c>
      <c r="E6996" t="s">
        <v>204</v>
      </c>
      <c r="F6996" t="s">
        <v>205</v>
      </c>
      <c r="G6996" t="s">
        <v>206</v>
      </c>
      <c r="H6996" t="s">
        <v>8575</v>
      </c>
      <c r="I6996" t="s">
        <v>12046</v>
      </c>
      <c r="J6996" s="4">
        <v>28985</v>
      </c>
    </row>
    <row r="6997" spans="1:10" x14ac:dyDescent="0.3">
      <c r="A6997" t="s">
        <v>12048</v>
      </c>
      <c r="B6997" s="4">
        <v>45688</v>
      </c>
      <c r="C6997" t="s">
        <v>2549</v>
      </c>
      <c r="D6997" t="s">
        <v>2550</v>
      </c>
      <c r="E6997" t="s">
        <v>2085</v>
      </c>
      <c r="F6997" t="s">
        <v>2086</v>
      </c>
      <c r="G6997" t="s">
        <v>1581</v>
      </c>
      <c r="H6997" t="s">
        <v>8575</v>
      </c>
      <c r="I6997" t="s">
        <v>12049</v>
      </c>
      <c r="J6997" s="4">
        <v>22110</v>
      </c>
    </row>
    <row r="6998" spans="1:10" x14ac:dyDescent="0.3">
      <c r="A6998" t="s">
        <v>12050</v>
      </c>
      <c r="B6998" s="4">
        <v>45688</v>
      </c>
      <c r="C6998" t="s">
        <v>623</v>
      </c>
      <c r="D6998" t="s">
        <v>624</v>
      </c>
      <c r="E6998" t="s">
        <v>204</v>
      </c>
      <c r="F6998" t="s">
        <v>205</v>
      </c>
      <c r="G6998" t="s">
        <v>206</v>
      </c>
      <c r="H6998" t="s">
        <v>8575</v>
      </c>
      <c r="I6998" t="s">
        <v>12051</v>
      </c>
      <c r="J6998" s="4">
        <v>18161</v>
      </c>
    </row>
    <row r="6999" spans="1:10" x14ac:dyDescent="0.3">
      <c r="A6999" t="s">
        <v>12052</v>
      </c>
      <c r="B6999" s="4">
        <v>45688</v>
      </c>
      <c r="C6999" t="s">
        <v>692</v>
      </c>
      <c r="D6999" t="s">
        <v>8513</v>
      </c>
      <c r="E6999" t="s">
        <v>204</v>
      </c>
      <c r="F6999" t="s">
        <v>205</v>
      </c>
      <c r="G6999" t="s">
        <v>206</v>
      </c>
      <c r="H6999" t="s">
        <v>8575</v>
      </c>
      <c r="I6999" t="s">
        <v>12051</v>
      </c>
      <c r="J6999" s="4">
        <v>18161</v>
      </c>
    </row>
    <row r="7000" spans="1:10" x14ac:dyDescent="0.3">
      <c r="A7000" t="s">
        <v>12053</v>
      </c>
      <c r="B7000" s="4">
        <v>45688</v>
      </c>
      <c r="C7000" t="s">
        <v>1376</v>
      </c>
      <c r="D7000" t="s">
        <v>1377</v>
      </c>
      <c r="E7000" t="s">
        <v>2085</v>
      </c>
      <c r="F7000" t="s">
        <v>2086</v>
      </c>
      <c r="G7000" t="s">
        <v>1581</v>
      </c>
      <c r="H7000" t="s">
        <v>8575</v>
      </c>
      <c r="I7000" t="s">
        <v>11413</v>
      </c>
      <c r="J7000" s="4">
        <v>24427</v>
      </c>
    </row>
    <row r="7001" spans="1:10" x14ac:dyDescent="0.3">
      <c r="A7001" t="s">
        <v>12054</v>
      </c>
      <c r="B7001" s="4">
        <v>45688</v>
      </c>
      <c r="C7001" t="s">
        <v>270</v>
      </c>
      <c r="D7001" t="s">
        <v>271</v>
      </c>
      <c r="E7001" t="s">
        <v>204</v>
      </c>
      <c r="F7001" t="s">
        <v>205</v>
      </c>
      <c r="G7001" t="s">
        <v>206</v>
      </c>
      <c r="H7001" t="s">
        <v>8575</v>
      </c>
      <c r="I7001" t="s">
        <v>12055</v>
      </c>
      <c r="J7001" s="4">
        <v>19679</v>
      </c>
    </row>
    <row r="7002" spans="1:10" x14ac:dyDescent="0.3">
      <c r="A7002" t="s">
        <v>12056</v>
      </c>
      <c r="B7002" s="4">
        <v>45688</v>
      </c>
      <c r="C7002" t="s">
        <v>1570</v>
      </c>
      <c r="D7002" t="s">
        <v>1571</v>
      </c>
      <c r="E7002" t="s">
        <v>204</v>
      </c>
      <c r="F7002" t="s">
        <v>205</v>
      </c>
      <c r="G7002" t="s">
        <v>206</v>
      </c>
      <c r="H7002" t="s">
        <v>8575</v>
      </c>
      <c r="I7002" t="s">
        <v>9673</v>
      </c>
      <c r="J7002" s="4">
        <v>22798</v>
      </c>
    </row>
    <row r="7003" spans="1:10" x14ac:dyDescent="0.3">
      <c r="A7003" t="s">
        <v>12057</v>
      </c>
      <c r="B7003" s="4">
        <v>45688</v>
      </c>
      <c r="C7003" t="s">
        <v>11434</v>
      </c>
      <c r="D7003" t="s">
        <v>11435</v>
      </c>
      <c r="E7003" t="s">
        <v>204</v>
      </c>
      <c r="F7003" t="s">
        <v>205</v>
      </c>
      <c r="G7003" t="s">
        <v>206</v>
      </c>
      <c r="H7003" t="s">
        <v>8575</v>
      </c>
      <c r="I7003" t="s">
        <v>12058</v>
      </c>
      <c r="J7003" s="4">
        <v>30842</v>
      </c>
    </row>
    <row r="7004" spans="1:10" x14ac:dyDescent="0.3">
      <c r="A7004" t="s">
        <v>12059</v>
      </c>
      <c r="B7004" s="4">
        <v>45688</v>
      </c>
      <c r="C7004" t="s">
        <v>508</v>
      </c>
      <c r="D7004" t="s">
        <v>9892</v>
      </c>
      <c r="E7004" t="s">
        <v>12060</v>
      </c>
      <c r="F7004" t="s">
        <v>12061</v>
      </c>
      <c r="G7004" t="s">
        <v>12062</v>
      </c>
      <c r="H7004" t="s">
        <v>8575</v>
      </c>
      <c r="I7004" t="s">
        <v>12058</v>
      </c>
      <c r="J7004" s="4">
        <v>30842</v>
      </c>
    </row>
    <row r="7005" spans="1:10" x14ac:dyDescent="0.3">
      <c r="A7005" t="s">
        <v>12063</v>
      </c>
      <c r="B7005" s="4">
        <v>45688</v>
      </c>
      <c r="C7005" t="s">
        <v>2872</v>
      </c>
      <c r="D7005" t="s">
        <v>2873</v>
      </c>
      <c r="E7005" t="s">
        <v>204</v>
      </c>
      <c r="F7005" t="s">
        <v>205</v>
      </c>
      <c r="G7005" t="s">
        <v>206</v>
      </c>
      <c r="H7005" t="s">
        <v>8575</v>
      </c>
      <c r="I7005" t="s">
        <v>12058</v>
      </c>
      <c r="J7005" s="4">
        <v>30842</v>
      </c>
    </row>
    <row r="7006" spans="1:10" x14ac:dyDescent="0.3">
      <c r="A7006" t="s">
        <v>12064</v>
      </c>
      <c r="B7006" s="4">
        <v>45688</v>
      </c>
      <c r="C7006" t="s">
        <v>12065</v>
      </c>
      <c r="D7006" t="s">
        <v>12066</v>
      </c>
      <c r="E7006" t="s">
        <v>204</v>
      </c>
      <c r="F7006" t="s">
        <v>205</v>
      </c>
      <c r="G7006" t="s">
        <v>206</v>
      </c>
      <c r="H7006" t="s">
        <v>8575</v>
      </c>
      <c r="I7006" t="s">
        <v>12058</v>
      </c>
      <c r="J7006" s="4">
        <v>30842</v>
      </c>
    </row>
    <row r="7007" spans="1:10" x14ac:dyDescent="0.3">
      <c r="A7007" t="s">
        <v>12067</v>
      </c>
      <c r="B7007" s="4">
        <v>45688</v>
      </c>
      <c r="C7007" t="s">
        <v>60</v>
      </c>
      <c r="D7007" t="s">
        <v>8595</v>
      </c>
      <c r="E7007" t="s">
        <v>204</v>
      </c>
      <c r="F7007" t="s">
        <v>205</v>
      </c>
      <c r="G7007" t="s">
        <v>206</v>
      </c>
      <c r="H7007" t="s">
        <v>8575</v>
      </c>
      <c r="I7007" t="s">
        <v>2050</v>
      </c>
      <c r="J7007" s="4">
        <v>19431</v>
      </c>
    </row>
    <row r="7008" spans="1:10" x14ac:dyDescent="0.3">
      <c r="A7008" t="s">
        <v>12068</v>
      </c>
      <c r="B7008" s="4">
        <v>45688</v>
      </c>
      <c r="C7008" t="s">
        <v>2586</v>
      </c>
      <c r="D7008" t="s">
        <v>9536</v>
      </c>
      <c r="E7008" t="s">
        <v>204</v>
      </c>
      <c r="F7008" t="s">
        <v>205</v>
      </c>
      <c r="G7008" t="s">
        <v>206</v>
      </c>
      <c r="H7008" t="s">
        <v>8575</v>
      </c>
      <c r="I7008" t="s">
        <v>12069</v>
      </c>
      <c r="J7008" s="4">
        <v>28668</v>
      </c>
    </row>
    <row r="7009" spans="1:10" x14ac:dyDescent="0.3">
      <c r="A7009" t="s">
        <v>12070</v>
      </c>
      <c r="B7009" s="4">
        <v>45688</v>
      </c>
      <c r="C7009" t="s">
        <v>184</v>
      </c>
      <c r="D7009" t="s">
        <v>185</v>
      </c>
      <c r="E7009" t="s">
        <v>204</v>
      </c>
      <c r="F7009" t="s">
        <v>205</v>
      </c>
      <c r="G7009" t="s">
        <v>206</v>
      </c>
      <c r="H7009" t="s">
        <v>8575</v>
      </c>
      <c r="I7009" t="s">
        <v>12071</v>
      </c>
      <c r="J7009" s="4">
        <v>30312</v>
      </c>
    </row>
    <row r="7010" spans="1:10" x14ac:dyDescent="0.3">
      <c r="A7010" t="s">
        <v>12072</v>
      </c>
      <c r="B7010" s="4">
        <v>45688</v>
      </c>
      <c r="C7010" t="s">
        <v>3648</v>
      </c>
      <c r="D7010" t="s">
        <v>3649</v>
      </c>
      <c r="E7010" t="s">
        <v>7030</v>
      </c>
      <c r="F7010" t="s">
        <v>7031</v>
      </c>
      <c r="G7010" t="s">
        <v>1581</v>
      </c>
      <c r="H7010" t="s">
        <v>8575</v>
      </c>
      <c r="I7010" t="s">
        <v>12073</v>
      </c>
      <c r="J7010" s="4">
        <v>17032</v>
      </c>
    </row>
    <row r="7011" spans="1:10" x14ac:dyDescent="0.3">
      <c r="A7011" t="s">
        <v>12074</v>
      </c>
      <c r="B7011" s="4">
        <v>45688</v>
      </c>
      <c r="C7011" t="s">
        <v>12075</v>
      </c>
      <c r="D7011" t="s">
        <v>12076</v>
      </c>
      <c r="E7011" t="s">
        <v>1579</v>
      </c>
      <c r="F7011" t="s">
        <v>1580</v>
      </c>
      <c r="G7011" t="s">
        <v>1581</v>
      </c>
      <c r="H7011" t="s">
        <v>8575</v>
      </c>
      <c r="I7011" t="s">
        <v>12077</v>
      </c>
      <c r="J7011" s="4">
        <v>21265</v>
      </c>
    </row>
    <row r="7012" spans="1:10" x14ac:dyDescent="0.3">
      <c r="A7012" t="s">
        <v>12078</v>
      </c>
      <c r="B7012" s="4">
        <v>45688</v>
      </c>
      <c r="C7012" t="s">
        <v>88</v>
      </c>
      <c r="D7012" t="s">
        <v>89</v>
      </c>
      <c r="E7012" t="s">
        <v>2085</v>
      </c>
      <c r="F7012" t="s">
        <v>2086</v>
      </c>
      <c r="G7012" t="s">
        <v>1581</v>
      </c>
      <c r="H7012" t="s">
        <v>8575</v>
      </c>
      <c r="I7012" t="s">
        <v>12079</v>
      </c>
      <c r="J7012" s="4">
        <v>26292</v>
      </c>
    </row>
    <row r="7013" spans="1:10" x14ac:dyDescent="0.3">
      <c r="A7013" t="s">
        <v>12080</v>
      </c>
      <c r="B7013" s="4">
        <v>45688</v>
      </c>
      <c r="C7013" t="s">
        <v>715</v>
      </c>
      <c r="D7013" t="s">
        <v>12081</v>
      </c>
      <c r="E7013" t="s">
        <v>2085</v>
      </c>
      <c r="F7013" t="s">
        <v>2086</v>
      </c>
      <c r="G7013" t="s">
        <v>1581</v>
      </c>
      <c r="H7013" t="s">
        <v>8575</v>
      </c>
      <c r="I7013" t="s">
        <v>12082</v>
      </c>
      <c r="J7013" s="4">
        <v>26141</v>
      </c>
    </row>
    <row r="7014" spans="1:10" x14ac:dyDescent="0.3">
      <c r="A7014" t="s">
        <v>12083</v>
      </c>
      <c r="B7014" s="4">
        <v>45688</v>
      </c>
      <c r="C7014" t="s">
        <v>311</v>
      </c>
      <c r="D7014" t="s">
        <v>8612</v>
      </c>
      <c r="E7014" t="s">
        <v>2085</v>
      </c>
      <c r="F7014" t="s">
        <v>2086</v>
      </c>
      <c r="G7014" t="s">
        <v>1581</v>
      </c>
      <c r="H7014" t="s">
        <v>8575</v>
      </c>
      <c r="I7014" t="s">
        <v>12082</v>
      </c>
      <c r="J7014" s="4">
        <v>26141</v>
      </c>
    </row>
    <row r="7015" spans="1:10" x14ac:dyDescent="0.3">
      <c r="A7015" t="s">
        <v>12084</v>
      </c>
      <c r="B7015" s="4">
        <v>45688</v>
      </c>
      <c r="C7015" t="s">
        <v>3648</v>
      </c>
      <c r="D7015" t="s">
        <v>3649</v>
      </c>
      <c r="E7015" t="s">
        <v>2085</v>
      </c>
      <c r="F7015" t="s">
        <v>2086</v>
      </c>
      <c r="G7015" t="s">
        <v>1581</v>
      </c>
      <c r="H7015" t="s">
        <v>8575</v>
      </c>
      <c r="I7015" t="s">
        <v>12082</v>
      </c>
      <c r="J7015" s="4">
        <v>26141</v>
      </c>
    </row>
    <row r="7016" spans="1:10" x14ac:dyDescent="0.3">
      <c r="A7016" t="s">
        <v>12085</v>
      </c>
      <c r="B7016" s="4">
        <v>45688</v>
      </c>
      <c r="C7016" t="s">
        <v>2410</v>
      </c>
      <c r="D7016" t="s">
        <v>9230</v>
      </c>
      <c r="E7016" t="s">
        <v>2085</v>
      </c>
      <c r="F7016" t="s">
        <v>2086</v>
      </c>
      <c r="G7016" t="s">
        <v>1581</v>
      </c>
      <c r="H7016" t="s">
        <v>8575</v>
      </c>
      <c r="I7016" t="s">
        <v>12082</v>
      </c>
      <c r="J7016" s="4">
        <v>26141</v>
      </c>
    </row>
    <row r="7017" spans="1:10" x14ac:dyDescent="0.3">
      <c r="A7017" t="s">
        <v>12086</v>
      </c>
      <c r="B7017" s="4">
        <v>45688</v>
      </c>
      <c r="C7017" t="s">
        <v>2497</v>
      </c>
      <c r="D7017" t="s">
        <v>2498</v>
      </c>
      <c r="E7017" t="s">
        <v>2085</v>
      </c>
      <c r="F7017" t="s">
        <v>2086</v>
      </c>
      <c r="G7017" t="s">
        <v>1581</v>
      </c>
      <c r="H7017" t="s">
        <v>8575</v>
      </c>
      <c r="I7017" t="s">
        <v>12082</v>
      </c>
      <c r="J7017" s="4">
        <v>26141</v>
      </c>
    </row>
    <row r="7018" spans="1:10" x14ac:dyDescent="0.3">
      <c r="A7018" t="s">
        <v>12087</v>
      </c>
      <c r="B7018" s="4">
        <v>45688</v>
      </c>
      <c r="C7018" t="s">
        <v>261</v>
      </c>
      <c r="D7018" t="s">
        <v>262</v>
      </c>
      <c r="E7018" t="s">
        <v>2085</v>
      </c>
      <c r="F7018" t="s">
        <v>2086</v>
      </c>
      <c r="G7018" t="s">
        <v>1581</v>
      </c>
      <c r="H7018" t="s">
        <v>8575</v>
      </c>
      <c r="I7018" t="s">
        <v>12082</v>
      </c>
      <c r="J7018" s="4">
        <v>26141</v>
      </c>
    </row>
    <row r="7019" spans="1:10" x14ac:dyDescent="0.3">
      <c r="A7019" t="s">
        <v>12088</v>
      </c>
      <c r="B7019" s="4">
        <v>45688</v>
      </c>
      <c r="C7019" t="s">
        <v>2089</v>
      </c>
      <c r="D7019" t="s">
        <v>2090</v>
      </c>
      <c r="E7019" t="s">
        <v>2085</v>
      </c>
      <c r="F7019" t="s">
        <v>2086</v>
      </c>
      <c r="G7019" t="s">
        <v>1581</v>
      </c>
      <c r="H7019" t="s">
        <v>8575</v>
      </c>
      <c r="I7019" t="s">
        <v>12082</v>
      </c>
      <c r="J7019" s="4">
        <v>26141</v>
      </c>
    </row>
    <row r="7020" spans="1:10" x14ac:dyDescent="0.3">
      <c r="A7020" t="s">
        <v>12089</v>
      </c>
      <c r="B7020" s="4">
        <v>45688</v>
      </c>
      <c r="C7020" t="s">
        <v>215</v>
      </c>
      <c r="D7020" t="s">
        <v>216</v>
      </c>
      <c r="E7020" t="s">
        <v>204</v>
      </c>
      <c r="F7020" t="s">
        <v>205</v>
      </c>
      <c r="G7020" t="s">
        <v>206</v>
      </c>
      <c r="H7020" t="s">
        <v>8575</v>
      </c>
      <c r="I7020" t="s">
        <v>12090</v>
      </c>
      <c r="J7020" s="4">
        <v>28194</v>
      </c>
    </row>
    <row r="7021" spans="1:10" x14ac:dyDescent="0.3">
      <c r="A7021" t="s">
        <v>12091</v>
      </c>
      <c r="B7021" s="4">
        <v>45688</v>
      </c>
      <c r="C7021" t="s">
        <v>673</v>
      </c>
      <c r="D7021" t="s">
        <v>674</v>
      </c>
      <c r="E7021" t="s">
        <v>204</v>
      </c>
      <c r="F7021" t="s">
        <v>205</v>
      </c>
      <c r="G7021" t="s">
        <v>206</v>
      </c>
      <c r="H7021" t="s">
        <v>8575</v>
      </c>
      <c r="I7021" t="s">
        <v>12090</v>
      </c>
      <c r="J7021" s="4">
        <v>28194</v>
      </c>
    </row>
    <row r="7022" spans="1:10" x14ac:dyDescent="0.3">
      <c r="A7022" t="s">
        <v>12092</v>
      </c>
      <c r="B7022" s="4">
        <v>45688</v>
      </c>
      <c r="C7022" t="s">
        <v>109</v>
      </c>
      <c r="D7022" t="s">
        <v>6710</v>
      </c>
      <c r="E7022" t="s">
        <v>204</v>
      </c>
      <c r="F7022" t="s">
        <v>205</v>
      </c>
      <c r="G7022" t="s">
        <v>206</v>
      </c>
      <c r="H7022" t="s">
        <v>8575</v>
      </c>
      <c r="I7022" t="s">
        <v>12090</v>
      </c>
      <c r="J7022" s="4">
        <v>28194</v>
      </c>
    </row>
    <row r="7023" spans="1:10" x14ac:dyDescent="0.3">
      <c r="A7023" t="s">
        <v>8804</v>
      </c>
      <c r="B7023" s="4">
        <v>45688</v>
      </c>
      <c r="C7023" t="s">
        <v>1955</v>
      </c>
      <c r="D7023" t="s">
        <v>8650</v>
      </c>
      <c r="E7023" t="s">
        <v>204</v>
      </c>
      <c r="F7023" t="s">
        <v>205</v>
      </c>
      <c r="G7023" t="s">
        <v>206</v>
      </c>
      <c r="H7023" t="s">
        <v>8575</v>
      </c>
      <c r="I7023" t="s">
        <v>8799</v>
      </c>
      <c r="J7023" s="4">
        <v>29746</v>
      </c>
    </row>
    <row r="7024" spans="1:10" x14ac:dyDescent="0.3">
      <c r="A7024" t="s">
        <v>8817</v>
      </c>
      <c r="B7024" s="4">
        <v>45688</v>
      </c>
      <c r="C7024" t="s">
        <v>276</v>
      </c>
      <c r="D7024" t="s">
        <v>277</v>
      </c>
      <c r="E7024" t="s">
        <v>204</v>
      </c>
      <c r="F7024" t="s">
        <v>205</v>
      </c>
      <c r="G7024" t="s">
        <v>206</v>
      </c>
      <c r="H7024" t="s">
        <v>8575</v>
      </c>
      <c r="I7024" t="s">
        <v>8799</v>
      </c>
      <c r="J7024" s="4">
        <v>29746</v>
      </c>
    </row>
    <row r="7025" spans="1:10" x14ac:dyDescent="0.3">
      <c r="A7025" t="s">
        <v>8801</v>
      </c>
      <c r="B7025" s="4">
        <v>45688</v>
      </c>
      <c r="C7025" t="s">
        <v>786</v>
      </c>
      <c r="D7025" t="s">
        <v>787</v>
      </c>
      <c r="E7025" t="s">
        <v>204</v>
      </c>
      <c r="F7025" t="s">
        <v>205</v>
      </c>
      <c r="G7025" t="s">
        <v>206</v>
      </c>
      <c r="H7025" t="s">
        <v>8575</v>
      </c>
      <c r="I7025" t="s">
        <v>8799</v>
      </c>
      <c r="J7025" s="4">
        <v>29746</v>
      </c>
    </row>
    <row r="7026" spans="1:10" x14ac:dyDescent="0.3">
      <c r="A7026" t="s">
        <v>8797</v>
      </c>
      <c r="B7026" s="4">
        <v>45688</v>
      </c>
      <c r="C7026" t="s">
        <v>7654</v>
      </c>
      <c r="D7026" t="s">
        <v>8798</v>
      </c>
      <c r="E7026" t="s">
        <v>204</v>
      </c>
      <c r="F7026" t="s">
        <v>205</v>
      </c>
      <c r="G7026" t="s">
        <v>206</v>
      </c>
      <c r="H7026" t="s">
        <v>8575</v>
      </c>
      <c r="I7026" t="s">
        <v>8799</v>
      </c>
      <c r="J7026" s="4">
        <v>29746</v>
      </c>
    </row>
    <row r="7027" spans="1:10" x14ac:dyDescent="0.3">
      <c r="A7027" t="s">
        <v>12093</v>
      </c>
      <c r="B7027" s="4">
        <v>45688</v>
      </c>
      <c r="C7027" t="s">
        <v>774</v>
      </c>
      <c r="D7027" t="s">
        <v>1857</v>
      </c>
      <c r="E7027" t="s">
        <v>204</v>
      </c>
      <c r="F7027" t="s">
        <v>205</v>
      </c>
      <c r="G7027" t="s">
        <v>206</v>
      </c>
      <c r="H7027" t="s">
        <v>8575</v>
      </c>
      <c r="I7027" t="s">
        <v>8799</v>
      </c>
      <c r="J7027" s="4">
        <v>29746</v>
      </c>
    </row>
    <row r="7028" spans="1:10" x14ac:dyDescent="0.3">
      <c r="A7028" t="s">
        <v>12094</v>
      </c>
      <c r="B7028" s="4">
        <v>45688</v>
      </c>
      <c r="C7028" t="s">
        <v>184</v>
      </c>
      <c r="D7028" t="s">
        <v>185</v>
      </c>
      <c r="E7028" t="s">
        <v>39</v>
      </c>
      <c r="F7028" t="s">
        <v>40</v>
      </c>
      <c r="G7028" t="s">
        <v>41</v>
      </c>
      <c r="H7028" t="s">
        <v>8575</v>
      </c>
      <c r="I7028" t="s">
        <v>9146</v>
      </c>
      <c r="J7028" s="4">
        <v>17807</v>
      </c>
    </row>
    <row r="7029" spans="1:10" x14ac:dyDescent="0.3">
      <c r="A7029" t="s">
        <v>9147</v>
      </c>
      <c r="B7029" s="4">
        <v>45688</v>
      </c>
      <c r="C7029" t="s">
        <v>8806</v>
      </c>
      <c r="D7029" t="s">
        <v>8807</v>
      </c>
      <c r="E7029" t="s">
        <v>8808</v>
      </c>
      <c r="F7029" t="s">
        <v>8809</v>
      </c>
      <c r="G7029" t="s">
        <v>8810</v>
      </c>
      <c r="H7029" t="s">
        <v>8575</v>
      </c>
      <c r="I7029" t="s">
        <v>9146</v>
      </c>
      <c r="J7029" s="4">
        <v>17807</v>
      </c>
    </row>
    <row r="7030" spans="1:10" x14ac:dyDescent="0.3">
      <c r="A7030" t="s">
        <v>12095</v>
      </c>
      <c r="B7030" s="4">
        <v>45688</v>
      </c>
      <c r="C7030" t="s">
        <v>7459</v>
      </c>
      <c r="D7030" t="s">
        <v>7460</v>
      </c>
      <c r="E7030" t="s">
        <v>12096</v>
      </c>
      <c r="F7030" t="s">
        <v>12097</v>
      </c>
      <c r="G7030" t="s">
        <v>12098</v>
      </c>
      <c r="H7030" t="s">
        <v>8575</v>
      </c>
      <c r="I7030" t="s">
        <v>2050</v>
      </c>
      <c r="J7030" s="4">
        <v>19431</v>
      </c>
    </row>
    <row r="7031" spans="1:10" x14ac:dyDescent="0.3">
      <c r="A7031" t="s">
        <v>12099</v>
      </c>
      <c r="B7031" s="4">
        <v>45688</v>
      </c>
      <c r="C7031" t="s">
        <v>477</v>
      </c>
      <c r="D7031" t="s">
        <v>478</v>
      </c>
      <c r="E7031" t="s">
        <v>204</v>
      </c>
      <c r="F7031" t="s">
        <v>205</v>
      </c>
      <c r="G7031" t="s">
        <v>206</v>
      </c>
      <c r="H7031" t="s">
        <v>8575</v>
      </c>
      <c r="I7031" t="s">
        <v>12100</v>
      </c>
      <c r="J7031" s="4">
        <v>20399</v>
      </c>
    </row>
    <row r="7032" spans="1:10" x14ac:dyDescent="0.3">
      <c r="A7032" t="s">
        <v>12101</v>
      </c>
      <c r="B7032" s="4">
        <v>45688</v>
      </c>
      <c r="C7032" t="s">
        <v>209</v>
      </c>
      <c r="D7032" t="s">
        <v>210</v>
      </c>
      <c r="E7032" t="s">
        <v>39</v>
      </c>
      <c r="F7032" t="s">
        <v>40</v>
      </c>
      <c r="G7032" t="s">
        <v>41</v>
      </c>
      <c r="H7032" t="s">
        <v>8575</v>
      </c>
      <c r="I7032" t="s">
        <v>901</v>
      </c>
      <c r="J7032" s="4">
        <v>27521</v>
      </c>
    </row>
    <row r="7033" spans="1:10" x14ac:dyDescent="0.3">
      <c r="A7033" t="s">
        <v>12102</v>
      </c>
      <c r="B7033" s="4">
        <v>45688</v>
      </c>
      <c r="C7033" t="s">
        <v>2267</v>
      </c>
      <c r="D7033" t="s">
        <v>2851</v>
      </c>
      <c r="E7033" t="s">
        <v>204</v>
      </c>
      <c r="F7033" t="s">
        <v>205</v>
      </c>
      <c r="G7033" t="s">
        <v>206</v>
      </c>
      <c r="H7033" t="s">
        <v>8575</v>
      </c>
      <c r="I7033" t="s">
        <v>9591</v>
      </c>
      <c r="J7033" s="4">
        <v>27999</v>
      </c>
    </row>
    <row r="7034" spans="1:10" x14ac:dyDescent="0.3">
      <c r="A7034" t="s">
        <v>12103</v>
      </c>
      <c r="B7034" s="4">
        <v>45688</v>
      </c>
      <c r="C7034" t="s">
        <v>774</v>
      </c>
      <c r="D7034" t="s">
        <v>775</v>
      </c>
      <c r="E7034" t="s">
        <v>111</v>
      </c>
      <c r="F7034" t="s">
        <v>112</v>
      </c>
      <c r="G7034" t="s">
        <v>113</v>
      </c>
      <c r="H7034" t="s">
        <v>8575</v>
      </c>
      <c r="I7034" t="s">
        <v>9393</v>
      </c>
      <c r="J7034" s="4">
        <v>24847</v>
      </c>
    </row>
    <row r="7035" spans="1:10" x14ac:dyDescent="0.3">
      <c r="A7035" t="s">
        <v>9660</v>
      </c>
      <c r="B7035" s="4">
        <v>45688</v>
      </c>
      <c r="C7035" t="s">
        <v>1795</v>
      </c>
      <c r="D7035" t="s">
        <v>1796</v>
      </c>
      <c r="E7035" t="s">
        <v>39</v>
      </c>
      <c r="F7035" t="s">
        <v>40</v>
      </c>
      <c r="G7035" t="s">
        <v>41</v>
      </c>
      <c r="H7035" t="s">
        <v>8575</v>
      </c>
      <c r="I7035" t="s">
        <v>9393</v>
      </c>
      <c r="J7035" s="4">
        <v>24847</v>
      </c>
    </row>
    <row r="7036" spans="1:10" x14ac:dyDescent="0.3">
      <c r="A7036" t="s">
        <v>9392</v>
      </c>
      <c r="B7036" s="4">
        <v>45688</v>
      </c>
      <c r="C7036" t="s">
        <v>270</v>
      </c>
      <c r="D7036" t="s">
        <v>271</v>
      </c>
      <c r="E7036" t="s">
        <v>39</v>
      </c>
      <c r="F7036" t="s">
        <v>40</v>
      </c>
      <c r="G7036" t="s">
        <v>41</v>
      </c>
      <c r="H7036" t="s">
        <v>8575</v>
      </c>
      <c r="I7036" t="s">
        <v>9393</v>
      </c>
      <c r="J7036" s="4">
        <v>24847</v>
      </c>
    </row>
    <row r="7037" spans="1:10" x14ac:dyDescent="0.3">
      <c r="A7037" t="s">
        <v>8686</v>
      </c>
      <c r="B7037" s="4">
        <v>45688</v>
      </c>
      <c r="C7037" t="s">
        <v>8687</v>
      </c>
      <c r="D7037" t="s">
        <v>8688</v>
      </c>
      <c r="E7037" t="s">
        <v>204</v>
      </c>
      <c r="F7037" t="s">
        <v>205</v>
      </c>
      <c r="G7037" t="s">
        <v>206</v>
      </c>
      <c r="H7037" t="s">
        <v>8575</v>
      </c>
      <c r="I7037" t="s">
        <v>8685</v>
      </c>
      <c r="J7037" s="4">
        <v>23753</v>
      </c>
    </row>
    <row r="7038" spans="1:10" x14ac:dyDescent="0.3">
      <c r="A7038" t="s">
        <v>12104</v>
      </c>
      <c r="B7038" s="4">
        <v>45688</v>
      </c>
      <c r="C7038" t="s">
        <v>11643</v>
      </c>
      <c r="D7038" t="s">
        <v>11644</v>
      </c>
      <c r="E7038" t="s">
        <v>2085</v>
      </c>
      <c r="F7038" t="s">
        <v>2086</v>
      </c>
      <c r="G7038" t="s">
        <v>1581</v>
      </c>
      <c r="H7038" t="s">
        <v>8575</v>
      </c>
      <c r="I7038" t="s">
        <v>9654</v>
      </c>
      <c r="J7038" s="4">
        <v>31924</v>
      </c>
    </row>
    <row r="7039" spans="1:10" x14ac:dyDescent="0.3">
      <c r="A7039" t="s">
        <v>8690</v>
      </c>
      <c r="B7039" s="4">
        <v>45688</v>
      </c>
      <c r="C7039" t="s">
        <v>656</v>
      </c>
      <c r="D7039" t="s">
        <v>8691</v>
      </c>
      <c r="E7039" t="s">
        <v>204</v>
      </c>
      <c r="F7039" t="s">
        <v>205</v>
      </c>
      <c r="G7039" t="s">
        <v>206</v>
      </c>
      <c r="H7039" t="s">
        <v>8575</v>
      </c>
      <c r="I7039" t="s">
        <v>8692</v>
      </c>
      <c r="J7039" s="4">
        <v>23093</v>
      </c>
    </row>
    <row r="7040" spans="1:10" x14ac:dyDescent="0.3">
      <c r="A7040" t="s">
        <v>12105</v>
      </c>
      <c r="B7040" s="4">
        <v>45659</v>
      </c>
      <c r="C7040" t="s">
        <v>431</v>
      </c>
      <c r="D7040" t="s">
        <v>12106</v>
      </c>
      <c r="E7040" t="s">
        <v>111</v>
      </c>
      <c r="F7040" t="s">
        <v>112</v>
      </c>
      <c r="G7040" t="s">
        <v>113</v>
      </c>
      <c r="H7040" t="s">
        <v>12107</v>
      </c>
      <c r="I7040" t="s">
        <v>12108</v>
      </c>
      <c r="J7040" s="4">
        <v>31875</v>
      </c>
    </row>
    <row r="7041" spans="1:10" x14ac:dyDescent="0.3">
      <c r="A7041" t="s">
        <v>12109</v>
      </c>
      <c r="B7041" s="4">
        <v>45659</v>
      </c>
      <c r="C7041" t="s">
        <v>12110</v>
      </c>
      <c r="D7041" t="s">
        <v>12111</v>
      </c>
      <c r="E7041" t="s">
        <v>4385</v>
      </c>
      <c r="F7041" t="s">
        <v>4386</v>
      </c>
      <c r="G7041" t="s">
        <v>79</v>
      </c>
      <c r="H7041" t="s">
        <v>12107</v>
      </c>
      <c r="I7041" t="s">
        <v>12112</v>
      </c>
      <c r="J7041" s="4">
        <v>43350</v>
      </c>
    </row>
    <row r="7042" spans="1:10" x14ac:dyDescent="0.3">
      <c r="A7042" t="s">
        <v>12113</v>
      </c>
      <c r="B7042" s="4">
        <v>45659</v>
      </c>
      <c r="C7042" t="s">
        <v>4279</v>
      </c>
      <c r="D7042" t="s">
        <v>12114</v>
      </c>
      <c r="E7042" t="s">
        <v>4385</v>
      </c>
      <c r="F7042" t="s">
        <v>4386</v>
      </c>
      <c r="G7042" t="s">
        <v>79</v>
      </c>
      <c r="H7042" t="s">
        <v>12107</v>
      </c>
      <c r="I7042" t="s">
        <v>12115</v>
      </c>
      <c r="J7042" s="4">
        <v>39368</v>
      </c>
    </row>
    <row r="7043" spans="1:10" x14ac:dyDescent="0.3">
      <c r="A7043" t="s">
        <v>12116</v>
      </c>
      <c r="B7043" s="4">
        <v>45659</v>
      </c>
      <c r="C7043" t="s">
        <v>5959</v>
      </c>
      <c r="D7043" t="s">
        <v>5960</v>
      </c>
      <c r="E7043" t="s">
        <v>4385</v>
      </c>
      <c r="F7043" t="s">
        <v>4386</v>
      </c>
      <c r="G7043" t="s">
        <v>79</v>
      </c>
      <c r="H7043" t="s">
        <v>12107</v>
      </c>
      <c r="I7043" t="s">
        <v>12117</v>
      </c>
      <c r="J7043" s="4">
        <v>42580</v>
      </c>
    </row>
    <row r="7044" spans="1:10" x14ac:dyDescent="0.3">
      <c r="A7044" t="s">
        <v>12118</v>
      </c>
      <c r="B7044" s="4">
        <v>45659</v>
      </c>
      <c r="C7044" t="s">
        <v>656</v>
      </c>
      <c r="D7044" t="s">
        <v>12119</v>
      </c>
      <c r="E7044" t="s">
        <v>6681</v>
      </c>
      <c r="F7044" t="s">
        <v>6682</v>
      </c>
      <c r="G7044" t="s">
        <v>6683</v>
      </c>
      <c r="H7044" t="s">
        <v>12107</v>
      </c>
      <c r="I7044" t="s">
        <v>12120</v>
      </c>
      <c r="J7044" s="4">
        <v>29854</v>
      </c>
    </row>
    <row r="7045" spans="1:10" x14ac:dyDescent="0.3">
      <c r="A7045" t="s">
        <v>12121</v>
      </c>
      <c r="B7045" s="4">
        <v>45659</v>
      </c>
      <c r="C7045" t="s">
        <v>1955</v>
      </c>
      <c r="D7045" t="s">
        <v>1956</v>
      </c>
      <c r="E7045" t="s">
        <v>6681</v>
      </c>
      <c r="F7045" t="s">
        <v>6682</v>
      </c>
      <c r="G7045" t="s">
        <v>6683</v>
      </c>
      <c r="H7045" t="s">
        <v>12107</v>
      </c>
      <c r="I7045" t="s">
        <v>12120</v>
      </c>
      <c r="J7045" s="4">
        <v>29854</v>
      </c>
    </row>
    <row r="7046" spans="1:10" x14ac:dyDescent="0.3">
      <c r="A7046" t="s">
        <v>12122</v>
      </c>
      <c r="B7046" s="4">
        <v>45659</v>
      </c>
      <c r="C7046" t="s">
        <v>1884</v>
      </c>
      <c r="D7046" t="s">
        <v>12123</v>
      </c>
      <c r="E7046" t="s">
        <v>1328</v>
      </c>
      <c r="F7046" t="s">
        <v>1329</v>
      </c>
      <c r="G7046" t="s">
        <v>113</v>
      </c>
      <c r="H7046" t="s">
        <v>12107</v>
      </c>
      <c r="I7046" t="s">
        <v>12124</v>
      </c>
      <c r="J7046" s="4">
        <v>44262</v>
      </c>
    </row>
    <row r="7047" spans="1:10" x14ac:dyDescent="0.3">
      <c r="A7047" t="s">
        <v>12125</v>
      </c>
      <c r="B7047" s="4">
        <v>45659</v>
      </c>
      <c r="C7047" t="s">
        <v>1326</v>
      </c>
      <c r="D7047" t="s">
        <v>12126</v>
      </c>
      <c r="E7047" t="s">
        <v>1328</v>
      </c>
      <c r="F7047" t="s">
        <v>1329</v>
      </c>
      <c r="G7047" t="s">
        <v>113</v>
      </c>
      <c r="H7047" t="s">
        <v>12107</v>
      </c>
      <c r="I7047" t="s">
        <v>3218</v>
      </c>
      <c r="J7047" s="4">
        <v>27331</v>
      </c>
    </row>
    <row r="7048" spans="1:10" x14ac:dyDescent="0.3">
      <c r="A7048" t="s">
        <v>12127</v>
      </c>
      <c r="B7048" s="4">
        <v>45659</v>
      </c>
      <c r="C7048" t="s">
        <v>8754</v>
      </c>
      <c r="D7048" t="s">
        <v>8755</v>
      </c>
      <c r="E7048" t="s">
        <v>1747</v>
      </c>
      <c r="F7048" t="s">
        <v>1748</v>
      </c>
      <c r="G7048" t="s">
        <v>2108</v>
      </c>
      <c r="H7048" t="s">
        <v>12107</v>
      </c>
      <c r="I7048" t="s">
        <v>12128</v>
      </c>
      <c r="J7048" s="4">
        <v>40009</v>
      </c>
    </row>
    <row r="7049" spans="1:10" x14ac:dyDescent="0.3">
      <c r="A7049" t="s">
        <v>12129</v>
      </c>
      <c r="B7049" s="4">
        <v>45659</v>
      </c>
      <c r="C7049" t="s">
        <v>12130</v>
      </c>
      <c r="D7049" t="s">
        <v>12131</v>
      </c>
      <c r="E7049" t="s">
        <v>410</v>
      </c>
      <c r="F7049" t="s">
        <v>411</v>
      </c>
      <c r="G7049" t="s">
        <v>412</v>
      </c>
      <c r="H7049" t="s">
        <v>12107</v>
      </c>
      <c r="I7049" t="s">
        <v>12132</v>
      </c>
      <c r="J7049" s="4">
        <v>25776</v>
      </c>
    </row>
    <row r="7050" spans="1:10" x14ac:dyDescent="0.3">
      <c r="A7050" t="s">
        <v>12133</v>
      </c>
      <c r="B7050" s="4">
        <v>45659</v>
      </c>
      <c r="C7050" t="s">
        <v>12134</v>
      </c>
      <c r="D7050" t="s">
        <v>12135</v>
      </c>
      <c r="E7050" t="s">
        <v>1747</v>
      </c>
      <c r="F7050" t="s">
        <v>1748</v>
      </c>
      <c r="G7050" t="s">
        <v>2108</v>
      </c>
      <c r="H7050" t="s">
        <v>12107</v>
      </c>
      <c r="I7050" t="s">
        <v>12136</v>
      </c>
      <c r="J7050" s="4">
        <v>42317</v>
      </c>
    </row>
    <row r="7051" spans="1:10" x14ac:dyDescent="0.3">
      <c r="A7051" t="s">
        <v>12137</v>
      </c>
      <c r="B7051" s="4">
        <v>45659</v>
      </c>
      <c r="C7051" t="s">
        <v>8244</v>
      </c>
      <c r="D7051" t="s">
        <v>8245</v>
      </c>
      <c r="E7051" t="s">
        <v>632</v>
      </c>
      <c r="F7051" t="s">
        <v>633</v>
      </c>
      <c r="G7051" t="s">
        <v>634</v>
      </c>
      <c r="H7051" t="s">
        <v>12107</v>
      </c>
      <c r="I7051" t="s">
        <v>12138</v>
      </c>
      <c r="J7051" s="4">
        <v>27899</v>
      </c>
    </row>
    <row r="7052" spans="1:10" x14ac:dyDescent="0.3">
      <c r="A7052" t="s">
        <v>12139</v>
      </c>
      <c r="B7052" s="4">
        <v>45659</v>
      </c>
      <c r="C7052" t="s">
        <v>4327</v>
      </c>
      <c r="D7052" t="s">
        <v>4328</v>
      </c>
      <c r="E7052" t="s">
        <v>2344</v>
      </c>
      <c r="F7052" t="s">
        <v>2345</v>
      </c>
      <c r="G7052" t="s">
        <v>2346</v>
      </c>
      <c r="H7052" t="s">
        <v>12107</v>
      </c>
      <c r="I7052" t="s">
        <v>12138</v>
      </c>
      <c r="J7052" s="4">
        <v>27899</v>
      </c>
    </row>
    <row r="7053" spans="1:10" x14ac:dyDescent="0.3">
      <c r="A7053" t="s">
        <v>12140</v>
      </c>
      <c r="B7053" s="4">
        <v>45659</v>
      </c>
      <c r="C7053" t="s">
        <v>12141</v>
      </c>
      <c r="D7053" t="s">
        <v>12142</v>
      </c>
      <c r="E7053" t="s">
        <v>111</v>
      </c>
      <c r="F7053" t="s">
        <v>112</v>
      </c>
      <c r="G7053" t="s">
        <v>113</v>
      </c>
      <c r="H7053" t="s">
        <v>12107</v>
      </c>
      <c r="I7053" t="s">
        <v>5629</v>
      </c>
      <c r="J7053" s="4">
        <v>25096</v>
      </c>
    </row>
    <row r="7054" spans="1:10" x14ac:dyDescent="0.3">
      <c r="A7054" t="s">
        <v>12143</v>
      </c>
      <c r="B7054" s="4">
        <v>45659</v>
      </c>
      <c r="C7054" t="s">
        <v>2432</v>
      </c>
      <c r="D7054" t="s">
        <v>2433</v>
      </c>
      <c r="E7054" t="s">
        <v>111</v>
      </c>
      <c r="F7054" t="s">
        <v>112</v>
      </c>
      <c r="G7054" t="s">
        <v>113</v>
      </c>
      <c r="H7054" t="s">
        <v>12107</v>
      </c>
      <c r="I7054" t="s">
        <v>12144</v>
      </c>
      <c r="J7054" s="4">
        <v>27021</v>
      </c>
    </row>
    <row r="7055" spans="1:10" x14ac:dyDescent="0.3">
      <c r="A7055" t="s">
        <v>12145</v>
      </c>
      <c r="B7055" s="4">
        <v>45659</v>
      </c>
      <c r="C7055" t="s">
        <v>12146</v>
      </c>
      <c r="D7055" t="s">
        <v>12147</v>
      </c>
      <c r="E7055" t="s">
        <v>10000</v>
      </c>
      <c r="F7055" t="s">
        <v>10001</v>
      </c>
      <c r="G7055" t="s">
        <v>5846</v>
      </c>
      <c r="H7055" t="s">
        <v>12107</v>
      </c>
      <c r="I7055" t="s">
        <v>12148</v>
      </c>
      <c r="J7055" s="4">
        <v>39819</v>
      </c>
    </row>
    <row r="7056" spans="1:10" x14ac:dyDescent="0.3">
      <c r="A7056" t="s">
        <v>12149</v>
      </c>
      <c r="B7056" s="4">
        <v>45659</v>
      </c>
      <c r="C7056" t="s">
        <v>12150</v>
      </c>
      <c r="D7056" t="s">
        <v>12151</v>
      </c>
      <c r="E7056" t="s">
        <v>39</v>
      </c>
      <c r="F7056" t="s">
        <v>40</v>
      </c>
      <c r="G7056" t="s">
        <v>41</v>
      </c>
      <c r="H7056" t="s">
        <v>12107</v>
      </c>
      <c r="I7056" t="s">
        <v>12152</v>
      </c>
      <c r="J7056" s="4">
        <v>21901</v>
      </c>
    </row>
    <row r="7057" spans="1:10" x14ac:dyDescent="0.3">
      <c r="A7057" t="s">
        <v>12153</v>
      </c>
      <c r="B7057" s="4">
        <v>45659</v>
      </c>
      <c r="C7057" t="s">
        <v>12154</v>
      </c>
      <c r="D7057" t="s">
        <v>12155</v>
      </c>
      <c r="E7057" t="s">
        <v>1328</v>
      </c>
      <c r="F7057" t="s">
        <v>1329</v>
      </c>
      <c r="G7057" t="s">
        <v>113</v>
      </c>
      <c r="H7057" t="s">
        <v>12107</v>
      </c>
      <c r="I7057" t="s">
        <v>12156</v>
      </c>
      <c r="J7057" s="4">
        <v>42601</v>
      </c>
    </row>
    <row r="7058" spans="1:10" x14ac:dyDescent="0.3">
      <c r="A7058" t="s">
        <v>12157</v>
      </c>
      <c r="B7058" s="4">
        <v>45659</v>
      </c>
      <c r="C7058" t="s">
        <v>357</v>
      </c>
      <c r="D7058" t="s">
        <v>5216</v>
      </c>
      <c r="E7058" t="s">
        <v>39</v>
      </c>
      <c r="F7058" t="s">
        <v>40</v>
      </c>
      <c r="G7058" t="s">
        <v>41</v>
      </c>
      <c r="H7058" t="s">
        <v>12107</v>
      </c>
      <c r="I7058" t="s">
        <v>12158</v>
      </c>
      <c r="J7058" s="4">
        <v>23468</v>
      </c>
    </row>
    <row r="7059" spans="1:10" x14ac:dyDescent="0.3">
      <c r="A7059" t="s">
        <v>12159</v>
      </c>
      <c r="B7059" s="4">
        <v>45659</v>
      </c>
      <c r="C7059" t="s">
        <v>184</v>
      </c>
      <c r="D7059" t="s">
        <v>12160</v>
      </c>
      <c r="E7059" t="s">
        <v>39</v>
      </c>
      <c r="F7059" t="s">
        <v>40</v>
      </c>
      <c r="G7059" t="s">
        <v>41</v>
      </c>
      <c r="H7059" t="s">
        <v>12107</v>
      </c>
      <c r="I7059" t="s">
        <v>12158</v>
      </c>
      <c r="J7059" s="4">
        <v>23468</v>
      </c>
    </row>
    <row r="7060" spans="1:10" x14ac:dyDescent="0.3">
      <c r="A7060" t="s">
        <v>12161</v>
      </c>
      <c r="B7060" s="4">
        <v>45659</v>
      </c>
      <c r="C7060" t="s">
        <v>6962</v>
      </c>
      <c r="D7060" t="s">
        <v>12162</v>
      </c>
      <c r="E7060" t="s">
        <v>39</v>
      </c>
      <c r="F7060" t="s">
        <v>40</v>
      </c>
      <c r="G7060" t="s">
        <v>41</v>
      </c>
      <c r="H7060" t="s">
        <v>12107</v>
      </c>
      <c r="I7060" t="s">
        <v>12158</v>
      </c>
      <c r="J7060" s="4">
        <v>23468</v>
      </c>
    </row>
    <row r="7061" spans="1:10" x14ac:dyDescent="0.3">
      <c r="A7061" t="s">
        <v>12163</v>
      </c>
      <c r="B7061" s="4">
        <v>45659</v>
      </c>
      <c r="C7061" t="s">
        <v>12164</v>
      </c>
      <c r="D7061" t="s">
        <v>12165</v>
      </c>
      <c r="E7061" t="s">
        <v>440</v>
      </c>
      <c r="F7061" t="s">
        <v>441</v>
      </c>
      <c r="G7061" t="s">
        <v>442</v>
      </c>
      <c r="H7061" t="s">
        <v>12107</v>
      </c>
      <c r="I7061" t="s">
        <v>12158</v>
      </c>
      <c r="J7061" s="4">
        <v>23468</v>
      </c>
    </row>
    <row r="7062" spans="1:10" x14ac:dyDescent="0.3">
      <c r="A7062" t="s">
        <v>12166</v>
      </c>
      <c r="B7062" s="4">
        <v>45659</v>
      </c>
      <c r="C7062" t="s">
        <v>692</v>
      </c>
      <c r="D7062" t="s">
        <v>8513</v>
      </c>
      <c r="E7062" t="s">
        <v>51</v>
      </c>
      <c r="F7062" t="s">
        <v>52</v>
      </c>
      <c r="G7062" t="s">
        <v>53</v>
      </c>
      <c r="H7062" t="s">
        <v>12107</v>
      </c>
      <c r="I7062" t="s">
        <v>3218</v>
      </c>
      <c r="J7062" s="4">
        <v>27331</v>
      </c>
    </row>
    <row r="7063" spans="1:10" x14ac:dyDescent="0.3">
      <c r="A7063" t="s">
        <v>12167</v>
      </c>
      <c r="B7063" s="4">
        <v>45659</v>
      </c>
      <c r="C7063" t="s">
        <v>264</v>
      </c>
      <c r="D7063" t="s">
        <v>265</v>
      </c>
      <c r="E7063" t="s">
        <v>111</v>
      </c>
      <c r="F7063" t="s">
        <v>112</v>
      </c>
      <c r="G7063" t="s">
        <v>113</v>
      </c>
      <c r="H7063" t="s">
        <v>12107</v>
      </c>
      <c r="I7063" t="s">
        <v>12168</v>
      </c>
      <c r="J7063" s="4">
        <v>23046</v>
      </c>
    </row>
    <row r="7064" spans="1:10" x14ac:dyDescent="0.3">
      <c r="A7064" t="s">
        <v>12169</v>
      </c>
      <c r="B7064" s="4">
        <v>45659</v>
      </c>
      <c r="C7064" t="s">
        <v>1326</v>
      </c>
      <c r="D7064" t="s">
        <v>12126</v>
      </c>
      <c r="E7064" t="s">
        <v>111</v>
      </c>
      <c r="F7064" t="s">
        <v>112</v>
      </c>
      <c r="G7064" t="s">
        <v>113</v>
      </c>
      <c r="H7064" t="s">
        <v>12107</v>
      </c>
      <c r="I7064" t="s">
        <v>12168</v>
      </c>
      <c r="J7064" s="4">
        <v>23046</v>
      </c>
    </row>
    <row r="7065" spans="1:10" x14ac:dyDescent="0.3">
      <c r="A7065" t="s">
        <v>12170</v>
      </c>
      <c r="B7065" s="4">
        <v>45659</v>
      </c>
      <c r="C7065" t="s">
        <v>4910</v>
      </c>
      <c r="D7065" t="s">
        <v>4911</v>
      </c>
      <c r="E7065" t="s">
        <v>39</v>
      </c>
      <c r="F7065" t="s">
        <v>40</v>
      </c>
      <c r="G7065" t="s">
        <v>41</v>
      </c>
      <c r="H7065" t="s">
        <v>12107</v>
      </c>
      <c r="I7065" t="s">
        <v>12171</v>
      </c>
      <c r="J7065" s="4">
        <v>28675</v>
      </c>
    </row>
    <row r="7066" spans="1:10" x14ac:dyDescent="0.3">
      <c r="A7066" t="s">
        <v>12172</v>
      </c>
      <c r="B7066" s="4">
        <v>45659</v>
      </c>
      <c r="C7066" t="s">
        <v>1603</v>
      </c>
      <c r="D7066" t="s">
        <v>1604</v>
      </c>
      <c r="E7066" t="s">
        <v>1328</v>
      </c>
      <c r="F7066" t="s">
        <v>1329</v>
      </c>
      <c r="G7066" t="s">
        <v>113</v>
      </c>
      <c r="H7066" t="s">
        <v>12107</v>
      </c>
      <c r="I7066" t="s">
        <v>12173</v>
      </c>
      <c r="J7066" s="4">
        <v>42747</v>
      </c>
    </row>
    <row r="7067" spans="1:10" x14ac:dyDescent="0.3">
      <c r="A7067" t="s">
        <v>12174</v>
      </c>
      <c r="B7067" s="4">
        <v>45659</v>
      </c>
      <c r="C7067" t="s">
        <v>5258</v>
      </c>
      <c r="D7067" t="s">
        <v>12175</v>
      </c>
      <c r="E7067" t="s">
        <v>1328</v>
      </c>
      <c r="F7067" t="s">
        <v>1329</v>
      </c>
      <c r="G7067" t="s">
        <v>113</v>
      </c>
      <c r="H7067" t="s">
        <v>12107</v>
      </c>
      <c r="I7067" t="s">
        <v>12173</v>
      </c>
      <c r="J7067" s="4">
        <v>42747</v>
      </c>
    </row>
    <row r="7068" spans="1:10" x14ac:dyDescent="0.3">
      <c r="A7068" t="s">
        <v>12176</v>
      </c>
      <c r="B7068" s="4">
        <v>45659</v>
      </c>
      <c r="C7068" t="s">
        <v>12154</v>
      </c>
      <c r="D7068" t="s">
        <v>12155</v>
      </c>
      <c r="E7068" t="s">
        <v>1328</v>
      </c>
      <c r="F7068" t="s">
        <v>1329</v>
      </c>
      <c r="G7068" t="s">
        <v>113</v>
      </c>
      <c r="H7068" t="s">
        <v>12107</v>
      </c>
      <c r="I7068" t="s">
        <v>12173</v>
      </c>
      <c r="J7068" s="4">
        <v>42747</v>
      </c>
    </row>
    <row r="7069" spans="1:10" x14ac:dyDescent="0.3">
      <c r="A7069" t="s">
        <v>12177</v>
      </c>
      <c r="B7069" s="4">
        <v>45659</v>
      </c>
      <c r="C7069" t="s">
        <v>704</v>
      </c>
      <c r="D7069" t="s">
        <v>12178</v>
      </c>
      <c r="E7069" t="s">
        <v>39</v>
      </c>
      <c r="F7069" t="s">
        <v>40</v>
      </c>
      <c r="G7069" t="s">
        <v>41</v>
      </c>
      <c r="H7069" t="s">
        <v>12107</v>
      </c>
      <c r="I7069" t="s">
        <v>12171</v>
      </c>
      <c r="J7069" s="4">
        <v>28675</v>
      </c>
    </row>
    <row r="7070" spans="1:10" x14ac:dyDescent="0.3">
      <c r="A7070" t="s">
        <v>12179</v>
      </c>
      <c r="B7070" s="4">
        <v>45659</v>
      </c>
      <c r="C7070" t="s">
        <v>525</v>
      </c>
      <c r="D7070" t="s">
        <v>12180</v>
      </c>
      <c r="E7070" t="s">
        <v>39</v>
      </c>
      <c r="F7070" t="s">
        <v>40</v>
      </c>
      <c r="G7070" t="s">
        <v>41</v>
      </c>
      <c r="H7070" t="s">
        <v>12107</v>
      </c>
      <c r="I7070" t="s">
        <v>12171</v>
      </c>
      <c r="J7070" s="4">
        <v>28675</v>
      </c>
    </row>
    <row r="7071" spans="1:10" x14ac:dyDescent="0.3">
      <c r="A7071" t="s">
        <v>12181</v>
      </c>
      <c r="B7071" s="4">
        <v>45659</v>
      </c>
      <c r="C7071" t="s">
        <v>12182</v>
      </c>
      <c r="D7071" t="s">
        <v>12183</v>
      </c>
      <c r="E7071" t="s">
        <v>111</v>
      </c>
      <c r="F7071" t="s">
        <v>112</v>
      </c>
      <c r="G7071" t="s">
        <v>113</v>
      </c>
      <c r="H7071" t="s">
        <v>12107</v>
      </c>
      <c r="I7071" t="s">
        <v>12184</v>
      </c>
      <c r="J7071" s="4">
        <v>19312</v>
      </c>
    </row>
    <row r="7072" spans="1:10" x14ac:dyDescent="0.3">
      <c r="A7072" t="s">
        <v>12185</v>
      </c>
      <c r="B7072" s="4">
        <v>45659</v>
      </c>
      <c r="C7072" t="s">
        <v>109</v>
      </c>
      <c r="D7072" t="s">
        <v>11726</v>
      </c>
      <c r="E7072" t="s">
        <v>111</v>
      </c>
      <c r="F7072" t="s">
        <v>112</v>
      </c>
      <c r="G7072" t="s">
        <v>113</v>
      </c>
      <c r="H7072" t="s">
        <v>12107</v>
      </c>
      <c r="I7072" t="s">
        <v>12184</v>
      </c>
      <c r="J7072" s="4">
        <v>19312</v>
      </c>
    </row>
    <row r="7073" spans="1:10" x14ac:dyDescent="0.3">
      <c r="A7073" t="s">
        <v>12186</v>
      </c>
      <c r="B7073" s="4">
        <v>45659</v>
      </c>
      <c r="C7073" t="s">
        <v>1618</v>
      </c>
      <c r="D7073" t="s">
        <v>6650</v>
      </c>
      <c r="E7073" t="s">
        <v>111</v>
      </c>
      <c r="F7073" t="s">
        <v>112</v>
      </c>
      <c r="G7073" t="s">
        <v>113</v>
      </c>
      <c r="H7073" t="s">
        <v>12107</v>
      </c>
      <c r="I7073" t="s">
        <v>12184</v>
      </c>
      <c r="J7073" s="4">
        <v>19312</v>
      </c>
    </row>
    <row r="7074" spans="1:10" x14ac:dyDescent="0.3">
      <c r="A7074" t="s">
        <v>12187</v>
      </c>
      <c r="B7074" s="4">
        <v>45659</v>
      </c>
      <c r="C7074" t="s">
        <v>380</v>
      </c>
      <c r="D7074" t="s">
        <v>9198</v>
      </c>
      <c r="E7074" t="s">
        <v>39</v>
      </c>
      <c r="F7074" t="s">
        <v>40</v>
      </c>
      <c r="G7074" t="s">
        <v>41</v>
      </c>
      <c r="H7074" t="s">
        <v>12107</v>
      </c>
      <c r="I7074" t="s">
        <v>12152</v>
      </c>
      <c r="J7074" s="4">
        <v>21901</v>
      </c>
    </row>
    <row r="7075" spans="1:10" x14ac:dyDescent="0.3">
      <c r="A7075" t="s">
        <v>12188</v>
      </c>
      <c r="B7075" s="4">
        <v>45659</v>
      </c>
      <c r="C7075" t="s">
        <v>120</v>
      </c>
      <c r="D7075" t="s">
        <v>11612</v>
      </c>
      <c r="E7075" t="s">
        <v>111</v>
      </c>
      <c r="F7075" t="s">
        <v>112</v>
      </c>
      <c r="G7075" t="s">
        <v>113</v>
      </c>
      <c r="H7075" t="s">
        <v>12107</v>
      </c>
      <c r="I7075" t="s">
        <v>12189</v>
      </c>
      <c r="J7075" s="4">
        <v>33814</v>
      </c>
    </row>
    <row r="7076" spans="1:10" x14ac:dyDescent="0.3">
      <c r="A7076" t="s">
        <v>12190</v>
      </c>
      <c r="B7076" s="4">
        <v>45659</v>
      </c>
      <c r="C7076" t="s">
        <v>120</v>
      </c>
      <c r="D7076" t="s">
        <v>11612</v>
      </c>
      <c r="E7076" t="s">
        <v>1328</v>
      </c>
      <c r="F7076" t="s">
        <v>1329</v>
      </c>
      <c r="G7076" t="s">
        <v>113</v>
      </c>
      <c r="H7076" t="s">
        <v>12107</v>
      </c>
      <c r="I7076" t="s">
        <v>12191</v>
      </c>
      <c r="J7076" s="4">
        <v>39825</v>
      </c>
    </row>
    <row r="7077" spans="1:10" x14ac:dyDescent="0.3">
      <c r="A7077" t="s">
        <v>12192</v>
      </c>
      <c r="B7077" s="4">
        <v>45659</v>
      </c>
      <c r="C7077" t="s">
        <v>120</v>
      </c>
      <c r="D7077" t="s">
        <v>11612</v>
      </c>
      <c r="E7077" t="s">
        <v>1328</v>
      </c>
      <c r="F7077" t="s">
        <v>1329</v>
      </c>
      <c r="G7077" t="s">
        <v>113</v>
      </c>
      <c r="H7077" t="s">
        <v>12107</v>
      </c>
      <c r="I7077" t="s">
        <v>12193</v>
      </c>
      <c r="J7077" s="4">
        <v>41782</v>
      </c>
    </row>
    <row r="7078" spans="1:10" x14ac:dyDescent="0.3">
      <c r="A7078" t="s">
        <v>12194</v>
      </c>
      <c r="B7078" s="4">
        <v>45659</v>
      </c>
      <c r="C7078" t="s">
        <v>1318</v>
      </c>
      <c r="D7078" t="s">
        <v>1319</v>
      </c>
      <c r="E7078" t="s">
        <v>111</v>
      </c>
      <c r="F7078" t="s">
        <v>112</v>
      </c>
      <c r="G7078" t="s">
        <v>113</v>
      </c>
      <c r="H7078" t="s">
        <v>12107</v>
      </c>
      <c r="I7078" t="s">
        <v>5629</v>
      </c>
      <c r="J7078" s="4">
        <v>25096</v>
      </c>
    </row>
    <row r="7079" spans="1:10" x14ac:dyDescent="0.3">
      <c r="A7079" t="s">
        <v>12195</v>
      </c>
      <c r="B7079" s="4">
        <v>45659</v>
      </c>
      <c r="C7079" t="s">
        <v>1658</v>
      </c>
      <c r="D7079" t="s">
        <v>12196</v>
      </c>
      <c r="E7079" t="s">
        <v>698</v>
      </c>
      <c r="F7079" t="s">
        <v>699</v>
      </c>
      <c r="G7079" t="s">
        <v>700</v>
      </c>
      <c r="H7079" t="s">
        <v>12107</v>
      </c>
      <c r="I7079" t="s">
        <v>12197</v>
      </c>
      <c r="J7079" s="4">
        <v>38803</v>
      </c>
    </row>
    <row r="7080" spans="1:10" x14ac:dyDescent="0.3">
      <c r="A7080" t="s">
        <v>12198</v>
      </c>
      <c r="B7080" s="4">
        <v>45659</v>
      </c>
      <c r="C7080" t="s">
        <v>10231</v>
      </c>
      <c r="D7080" t="s">
        <v>10232</v>
      </c>
      <c r="E7080" t="s">
        <v>1747</v>
      </c>
      <c r="F7080" t="s">
        <v>1748</v>
      </c>
      <c r="G7080" t="s">
        <v>2108</v>
      </c>
      <c r="H7080" t="s">
        <v>12107</v>
      </c>
      <c r="I7080" t="s">
        <v>12199</v>
      </c>
      <c r="J7080" s="4">
        <v>41410</v>
      </c>
    </row>
    <row r="7081" spans="1:10" x14ac:dyDescent="0.3">
      <c r="A7081" t="s">
        <v>12200</v>
      </c>
      <c r="B7081" s="4">
        <v>45659</v>
      </c>
      <c r="C7081" t="s">
        <v>12201</v>
      </c>
      <c r="D7081" t="s">
        <v>12202</v>
      </c>
      <c r="E7081" t="s">
        <v>1721</v>
      </c>
      <c r="F7081" t="s">
        <v>1722</v>
      </c>
      <c r="G7081" t="s">
        <v>1723</v>
      </c>
      <c r="H7081" t="s">
        <v>12107</v>
      </c>
      <c r="I7081" t="s">
        <v>12203</v>
      </c>
      <c r="J7081" s="4">
        <v>16912</v>
      </c>
    </row>
    <row r="7082" spans="1:10" x14ac:dyDescent="0.3">
      <c r="A7082" t="s">
        <v>12204</v>
      </c>
      <c r="B7082" s="4">
        <v>45659</v>
      </c>
      <c r="C7082" t="s">
        <v>325</v>
      </c>
      <c r="D7082" t="s">
        <v>6546</v>
      </c>
      <c r="E7082" t="s">
        <v>111</v>
      </c>
      <c r="F7082" t="s">
        <v>112</v>
      </c>
      <c r="G7082" t="s">
        <v>113</v>
      </c>
      <c r="H7082" t="s">
        <v>12107</v>
      </c>
      <c r="I7082" t="s">
        <v>12205</v>
      </c>
      <c r="J7082" s="4">
        <v>27937</v>
      </c>
    </row>
    <row r="7083" spans="1:10" x14ac:dyDescent="0.3">
      <c r="A7083" t="s">
        <v>12206</v>
      </c>
      <c r="B7083" s="4">
        <v>45659</v>
      </c>
      <c r="C7083" t="s">
        <v>12207</v>
      </c>
      <c r="D7083" t="s">
        <v>12208</v>
      </c>
      <c r="E7083" t="s">
        <v>1328</v>
      </c>
      <c r="F7083" t="s">
        <v>1329</v>
      </c>
      <c r="G7083" t="s">
        <v>113</v>
      </c>
      <c r="H7083" t="s">
        <v>12107</v>
      </c>
      <c r="I7083" t="s">
        <v>12209</v>
      </c>
      <c r="J7083" s="4">
        <v>44380</v>
      </c>
    </row>
    <row r="7084" spans="1:10" x14ac:dyDescent="0.3">
      <c r="A7084" t="s">
        <v>12210</v>
      </c>
      <c r="B7084" s="4">
        <v>45659</v>
      </c>
      <c r="C7084" t="s">
        <v>120</v>
      </c>
      <c r="D7084" t="s">
        <v>11612</v>
      </c>
      <c r="E7084" t="s">
        <v>1328</v>
      </c>
      <c r="F7084" t="s">
        <v>1329</v>
      </c>
      <c r="G7084" t="s">
        <v>113</v>
      </c>
      <c r="H7084" t="s">
        <v>12107</v>
      </c>
      <c r="I7084" t="s">
        <v>12211</v>
      </c>
      <c r="J7084" s="4">
        <v>41989</v>
      </c>
    </row>
    <row r="7085" spans="1:10" x14ac:dyDescent="0.3">
      <c r="A7085" t="s">
        <v>12212</v>
      </c>
      <c r="B7085" s="4">
        <v>45660</v>
      </c>
      <c r="C7085" t="s">
        <v>81</v>
      </c>
      <c r="D7085" t="s">
        <v>12213</v>
      </c>
      <c r="E7085" t="s">
        <v>51</v>
      </c>
      <c r="F7085" t="s">
        <v>52</v>
      </c>
      <c r="G7085" t="s">
        <v>53</v>
      </c>
      <c r="H7085" t="s">
        <v>12107</v>
      </c>
      <c r="I7085" t="s">
        <v>3218</v>
      </c>
      <c r="J7085" s="4">
        <v>27331</v>
      </c>
    </row>
    <row r="7086" spans="1:10" x14ac:dyDescent="0.3">
      <c r="A7086" t="s">
        <v>12214</v>
      </c>
      <c r="B7086" s="4">
        <v>45660</v>
      </c>
      <c r="C7086" t="s">
        <v>12215</v>
      </c>
      <c r="D7086" t="s">
        <v>12216</v>
      </c>
      <c r="E7086" t="s">
        <v>12217</v>
      </c>
      <c r="F7086" t="s">
        <v>12218</v>
      </c>
      <c r="G7086" t="s">
        <v>113</v>
      </c>
      <c r="H7086" t="s">
        <v>12107</v>
      </c>
      <c r="I7086" t="s">
        <v>12219</v>
      </c>
      <c r="J7086" s="4">
        <v>41705</v>
      </c>
    </row>
    <row r="7087" spans="1:10" x14ac:dyDescent="0.3">
      <c r="A7087" t="s">
        <v>12220</v>
      </c>
      <c r="B7087" s="4">
        <v>45660</v>
      </c>
      <c r="C7087" t="s">
        <v>12221</v>
      </c>
      <c r="D7087" t="s">
        <v>12222</v>
      </c>
      <c r="E7087" t="s">
        <v>1328</v>
      </c>
      <c r="F7087" t="s">
        <v>1329</v>
      </c>
      <c r="G7087" t="s">
        <v>113</v>
      </c>
      <c r="H7087" t="s">
        <v>12107</v>
      </c>
      <c r="I7087" t="s">
        <v>12223</v>
      </c>
      <c r="J7087" s="4">
        <v>44533</v>
      </c>
    </row>
    <row r="7088" spans="1:10" x14ac:dyDescent="0.3">
      <c r="A7088" t="s">
        <v>12224</v>
      </c>
      <c r="B7088" s="4">
        <v>45660</v>
      </c>
      <c r="C7088" t="s">
        <v>12225</v>
      </c>
      <c r="D7088" t="s">
        <v>12226</v>
      </c>
      <c r="E7088" t="s">
        <v>12217</v>
      </c>
      <c r="F7088" t="s">
        <v>12218</v>
      </c>
      <c r="G7088" t="s">
        <v>113</v>
      </c>
      <c r="H7088" t="s">
        <v>12107</v>
      </c>
      <c r="I7088" t="s">
        <v>12227</v>
      </c>
      <c r="J7088" s="4">
        <v>39904</v>
      </c>
    </row>
    <row r="7089" spans="1:10" x14ac:dyDescent="0.3">
      <c r="A7089" t="s">
        <v>12228</v>
      </c>
      <c r="B7089" s="4">
        <v>45660</v>
      </c>
      <c r="C7089" t="s">
        <v>12229</v>
      </c>
      <c r="D7089" t="s">
        <v>12230</v>
      </c>
      <c r="E7089" t="s">
        <v>12217</v>
      </c>
      <c r="F7089" t="s">
        <v>12218</v>
      </c>
      <c r="G7089" t="s">
        <v>113</v>
      </c>
      <c r="H7089" t="s">
        <v>12107</v>
      </c>
      <c r="I7089" t="s">
        <v>12227</v>
      </c>
      <c r="J7089" s="4">
        <v>39904</v>
      </c>
    </row>
    <row r="7090" spans="1:10" x14ac:dyDescent="0.3">
      <c r="A7090" t="s">
        <v>12231</v>
      </c>
      <c r="B7090" s="4">
        <v>45660</v>
      </c>
      <c r="C7090" t="s">
        <v>10241</v>
      </c>
      <c r="D7090" t="s">
        <v>10242</v>
      </c>
      <c r="E7090" t="s">
        <v>12217</v>
      </c>
      <c r="F7090" t="s">
        <v>12218</v>
      </c>
      <c r="G7090" t="s">
        <v>113</v>
      </c>
      <c r="H7090" t="s">
        <v>12107</v>
      </c>
      <c r="I7090" t="s">
        <v>12219</v>
      </c>
      <c r="J7090" s="4">
        <v>41705</v>
      </c>
    </row>
    <row r="7091" spans="1:10" x14ac:dyDescent="0.3">
      <c r="A7091" t="s">
        <v>12232</v>
      </c>
      <c r="B7091" s="4">
        <v>45660</v>
      </c>
      <c r="C7091" t="s">
        <v>12233</v>
      </c>
      <c r="D7091" t="s">
        <v>12234</v>
      </c>
      <c r="E7091" t="s">
        <v>1747</v>
      </c>
      <c r="F7091" t="s">
        <v>1748</v>
      </c>
      <c r="G7091" t="s">
        <v>2108</v>
      </c>
      <c r="H7091" t="s">
        <v>12107</v>
      </c>
      <c r="I7091" t="s">
        <v>12235</v>
      </c>
      <c r="J7091" s="4">
        <v>17392</v>
      </c>
    </row>
    <row r="7092" spans="1:10" x14ac:dyDescent="0.3">
      <c r="A7092" t="s">
        <v>12236</v>
      </c>
      <c r="B7092" s="4">
        <v>45660</v>
      </c>
      <c r="C7092" t="s">
        <v>1342</v>
      </c>
      <c r="D7092" t="s">
        <v>1343</v>
      </c>
      <c r="E7092" t="s">
        <v>1328</v>
      </c>
      <c r="F7092" t="s">
        <v>1329</v>
      </c>
      <c r="G7092" t="s">
        <v>113</v>
      </c>
      <c r="H7092" t="s">
        <v>12107</v>
      </c>
      <c r="I7092" t="s">
        <v>12211</v>
      </c>
      <c r="J7092" s="4">
        <v>41989</v>
      </c>
    </row>
    <row r="7093" spans="1:10" x14ac:dyDescent="0.3">
      <c r="A7093" t="s">
        <v>12237</v>
      </c>
      <c r="B7093" s="4">
        <v>45660</v>
      </c>
      <c r="C7093" t="s">
        <v>1873</v>
      </c>
      <c r="D7093" t="s">
        <v>1874</v>
      </c>
      <c r="E7093" t="s">
        <v>1328</v>
      </c>
      <c r="F7093" t="s">
        <v>1329</v>
      </c>
      <c r="G7093" t="s">
        <v>113</v>
      </c>
      <c r="H7093" t="s">
        <v>12107</v>
      </c>
      <c r="I7093" t="s">
        <v>12238</v>
      </c>
      <c r="J7093" s="4">
        <v>31632</v>
      </c>
    </row>
    <row r="7094" spans="1:10" x14ac:dyDescent="0.3">
      <c r="A7094" t="s">
        <v>12239</v>
      </c>
      <c r="B7094" s="4">
        <v>45660</v>
      </c>
      <c r="C7094" t="s">
        <v>12240</v>
      </c>
      <c r="D7094" t="s">
        <v>12241</v>
      </c>
      <c r="E7094" t="s">
        <v>1328</v>
      </c>
      <c r="F7094" t="s">
        <v>1329</v>
      </c>
      <c r="G7094" t="s">
        <v>113</v>
      </c>
      <c r="H7094" t="s">
        <v>12107</v>
      </c>
      <c r="I7094" t="s">
        <v>12238</v>
      </c>
      <c r="J7094" s="4">
        <v>31632</v>
      </c>
    </row>
    <row r="7095" spans="1:10" x14ac:dyDescent="0.3">
      <c r="A7095" t="s">
        <v>12242</v>
      </c>
      <c r="B7095" s="4">
        <v>45660</v>
      </c>
      <c r="C7095" t="s">
        <v>120</v>
      </c>
      <c r="D7095" t="s">
        <v>11612</v>
      </c>
      <c r="E7095" t="s">
        <v>1328</v>
      </c>
      <c r="F7095" t="s">
        <v>1329</v>
      </c>
      <c r="G7095" t="s">
        <v>113</v>
      </c>
      <c r="H7095" t="s">
        <v>12107</v>
      </c>
      <c r="I7095" t="s">
        <v>12238</v>
      </c>
      <c r="J7095" s="4">
        <v>31632</v>
      </c>
    </row>
    <row r="7096" spans="1:10" x14ac:dyDescent="0.3">
      <c r="A7096" t="s">
        <v>12243</v>
      </c>
      <c r="B7096" s="4">
        <v>45660</v>
      </c>
      <c r="C7096" t="s">
        <v>5148</v>
      </c>
      <c r="D7096" t="s">
        <v>5149</v>
      </c>
      <c r="E7096" t="s">
        <v>5844</v>
      </c>
      <c r="F7096" t="s">
        <v>5845</v>
      </c>
      <c r="G7096" t="s">
        <v>5846</v>
      </c>
      <c r="H7096" t="s">
        <v>12107</v>
      </c>
      <c r="I7096" t="s">
        <v>12244</v>
      </c>
      <c r="J7096" s="4">
        <v>41653</v>
      </c>
    </row>
    <row r="7097" spans="1:10" x14ac:dyDescent="0.3">
      <c r="A7097" t="s">
        <v>12245</v>
      </c>
      <c r="B7097" s="4">
        <v>45660</v>
      </c>
      <c r="C7097" t="s">
        <v>1880</v>
      </c>
      <c r="D7097" t="s">
        <v>1881</v>
      </c>
      <c r="E7097" t="s">
        <v>1328</v>
      </c>
      <c r="F7097" t="s">
        <v>1329</v>
      </c>
      <c r="G7097" t="s">
        <v>113</v>
      </c>
      <c r="H7097" t="s">
        <v>12107</v>
      </c>
      <c r="I7097" t="s">
        <v>12246</v>
      </c>
      <c r="J7097" s="4">
        <v>41459</v>
      </c>
    </row>
    <row r="7098" spans="1:10" x14ac:dyDescent="0.3">
      <c r="A7098" t="s">
        <v>12247</v>
      </c>
      <c r="B7098" s="4">
        <v>45660</v>
      </c>
      <c r="C7098" t="s">
        <v>109</v>
      </c>
      <c r="D7098" t="s">
        <v>11726</v>
      </c>
      <c r="E7098" t="s">
        <v>111</v>
      </c>
      <c r="F7098" t="s">
        <v>112</v>
      </c>
      <c r="G7098" t="s">
        <v>113</v>
      </c>
      <c r="H7098" t="s">
        <v>12107</v>
      </c>
      <c r="I7098" t="s">
        <v>159</v>
      </c>
      <c r="J7098" s="4">
        <v>27392</v>
      </c>
    </row>
    <row r="7099" spans="1:10" x14ac:dyDescent="0.3">
      <c r="A7099" t="s">
        <v>12248</v>
      </c>
      <c r="B7099" s="4">
        <v>45660</v>
      </c>
      <c r="C7099" t="s">
        <v>60</v>
      </c>
      <c r="D7099" t="s">
        <v>12249</v>
      </c>
      <c r="E7099" t="s">
        <v>1053</v>
      </c>
      <c r="F7099" t="s">
        <v>218</v>
      </c>
      <c r="H7099" t="s">
        <v>12107</v>
      </c>
      <c r="I7099" t="s">
        <v>12250</v>
      </c>
      <c r="J7099" s="4">
        <v>27821</v>
      </c>
    </row>
    <row r="7100" spans="1:10" x14ac:dyDescent="0.3">
      <c r="A7100" t="s">
        <v>12251</v>
      </c>
      <c r="B7100" s="4">
        <v>45660</v>
      </c>
      <c r="C7100" t="s">
        <v>2463</v>
      </c>
      <c r="D7100" t="s">
        <v>12252</v>
      </c>
      <c r="E7100" t="s">
        <v>353</v>
      </c>
      <c r="F7100" t="s">
        <v>354</v>
      </c>
      <c r="G7100" t="s">
        <v>79</v>
      </c>
      <c r="H7100" t="s">
        <v>12107</v>
      </c>
      <c r="I7100" t="s">
        <v>12253</v>
      </c>
      <c r="J7100" s="4">
        <v>43421</v>
      </c>
    </row>
    <row r="7101" spans="1:10" x14ac:dyDescent="0.3">
      <c r="A7101" t="s">
        <v>12254</v>
      </c>
      <c r="B7101" s="4">
        <v>45660</v>
      </c>
      <c r="C7101" t="s">
        <v>5258</v>
      </c>
      <c r="D7101" t="s">
        <v>12175</v>
      </c>
      <c r="E7101" t="s">
        <v>1328</v>
      </c>
      <c r="F7101" t="s">
        <v>1329</v>
      </c>
      <c r="G7101" t="s">
        <v>113</v>
      </c>
      <c r="H7101" t="s">
        <v>12107</v>
      </c>
      <c r="I7101" t="s">
        <v>12255</v>
      </c>
      <c r="J7101" s="4">
        <v>42422</v>
      </c>
    </row>
    <row r="7102" spans="1:10" x14ac:dyDescent="0.3">
      <c r="A7102" t="s">
        <v>12256</v>
      </c>
      <c r="B7102" s="4">
        <v>45660</v>
      </c>
      <c r="C7102" t="s">
        <v>1603</v>
      </c>
      <c r="D7102" t="s">
        <v>1604</v>
      </c>
      <c r="E7102" t="s">
        <v>1328</v>
      </c>
      <c r="F7102" t="s">
        <v>1329</v>
      </c>
      <c r="G7102" t="s">
        <v>113</v>
      </c>
      <c r="H7102" t="s">
        <v>12107</v>
      </c>
      <c r="I7102" t="s">
        <v>12255</v>
      </c>
      <c r="J7102" s="4">
        <v>42422</v>
      </c>
    </row>
    <row r="7103" spans="1:10" x14ac:dyDescent="0.3">
      <c r="A7103" t="s">
        <v>12257</v>
      </c>
      <c r="B7103" s="4">
        <v>45660</v>
      </c>
      <c r="C7103" t="s">
        <v>10231</v>
      </c>
      <c r="D7103" t="s">
        <v>10232</v>
      </c>
      <c r="E7103" t="s">
        <v>1747</v>
      </c>
      <c r="F7103" t="s">
        <v>1748</v>
      </c>
      <c r="G7103" t="s">
        <v>2108</v>
      </c>
      <c r="H7103" t="s">
        <v>12107</v>
      </c>
      <c r="I7103" t="s">
        <v>12258</v>
      </c>
      <c r="J7103" s="4">
        <v>25794</v>
      </c>
    </row>
    <row r="7104" spans="1:10" x14ac:dyDescent="0.3">
      <c r="A7104" t="s">
        <v>12259</v>
      </c>
      <c r="B7104" s="4">
        <v>45660</v>
      </c>
      <c r="C7104" t="s">
        <v>1603</v>
      </c>
      <c r="D7104" t="s">
        <v>1604</v>
      </c>
      <c r="E7104" t="s">
        <v>1328</v>
      </c>
      <c r="F7104" t="s">
        <v>1329</v>
      </c>
      <c r="G7104" t="s">
        <v>113</v>
      </c>
      <c r="H7104" t="s">
        <v>12107</v>
      </c>
      <c r="I7104" t="s">
        <v>12260</v>
      </c>
      <c r="J7104" s="4">
        <v>41867</v>
      </c>
    </row>
    <row r="7105" spans="1:10" x14ac:dyDescent="0.3">
      <c r="A7105" t="s">
        <v>12261</v>
      </c>
      <c r="B7105" s="4">
        <v>45660</v>
      </c>
      <c r="C7105" t="s">
        <v>5258</v>
      </c>
      <c r="D7105" t="s">
        <v>12175</v>
      </c>
      <c r="E7105" t="s">
        <v>1328</v>
      </c>
      <c r="F7105" t="s">
        <v>1329</v>
      </c>
      <c r="G7105" t="s">
        <v>113</v>
      </c>
      <c r="H7105" t="s">
        <v>12107</v>
      </c>
      <c r="I7105" t="s">
        <v>12260</v>
      </c>
      <c r="J7105" s="4">
        <v>41867</v>
      </c>
    </row>
    <row r="7106" spans="1:10" x14ac:dyDescent="0.3">
      <c r="A7106" t="s">
        <v>12262</v>
      </c>
      <c r="B7106" s="4">
        <v>45660</v>
      </c>
      <c r="C7106" t="s">
        <v>325</v>
      </c>
      <c r="D7106" t="s">
        <v>6546</v>
      </c>
      <c r="E7106" t="s">
        <v>217</v>
      </c>
      <c r="F7106" t="s">
        <v>218</v>
      </c>
      <c r="G7106" t="s">
        <v>79</v>
      </c>
      <c r="H7106" t="s">
        <v>12107</v>
      </c>
      <c r="I7106" t="s">
        <v>12250</v>
      </c>
      <c r="J7106" s="4">
        <v>27821</v>
      </c>
    </row>
    <row r="7107" spans="1:10" x14ac:dyDescent="0.3">
      <c r="A7107" t="s">
        <v>12263</v>
      </c>
      <c r="B7107" s="4">
        <v>45660</v>
      </c>
      <c r="C7107" t="s">
        <v>474</v>
      </c>
      <c r="D7107" t="s">
        <v>8570</v>
      </c>
      <c r="E7107" t="s">
        <v>217</v>
      </c>
      <c r="F7107" t="s">
        <v>218</v>
      </c>
      <c r="G7107" t="s">
        <v>79</v>
      </c>
      <c r="H7107" t="s">
        <v>12107</v>
      </c>
      <c r="I7107" t="s">
        <v>12250</v>
      </c>
      <c r="J7107" s="4">
        <v>27821</v>
      </c>
    </row>
    <row r="7108" spans="1:10" x14ac:dyDescent="0.3">
      <c r="A7108" t="s">
        <v>12264</v>
      </c>
      <c r="B7108" s="4">
        <v>45660</v>
      </c>
      <c r="C7108" t="s">
        <v>419</v>
      </c>
      <c r="D7108" t="s">
        <v>12265</v>
      </c>
      <c r="E7108" t="s">
        <v>51</v>
      </c>
      <c r="F7108" t="s">
        <v>52</v>
      </c>
      <c r="G7108" t="s">
        <v>53</v>
      </c>
      <c r="H7108" t="s">
        <v>12107</v>
      </c>
      <c r="I7108" t="s">
        <v>12266</v>
      </c>
      <c r="J7108" s="4">
        <v>23600</v>
      </c>
    </row>
    <row r="7109" spans="1:10" x14ac:dyDescent="0.3">
      <c r="A7109" t="s">
        <v>12267</v>
      </c>
      <c r="B7109" s="4">
        <v>45660</v>
      </c>
      <c r="C7109" t="s">
        <v>12150</v>
      </c>
      <c r="D7109" t="s">
        <v>12151</v>
      </c>
      <c r="E7109" t="s">
        <v>51</v>
      </c>
      <c r="F7109" t="s">
        <v>52</v>
      </c>
      <c r="G7109" t="s">
        <v>53</v>
      </c>
      <c r="H7109" t="s">
        <v>12107</v>
      </c>
      <c r="I7109" t="s">
        <v>12266</v>
      </c>
      <c r="J7109" s="4">
        <v>23600</v>
      </c>
    </row>
    <row r="7110" spans="1:10" x14ac:dyDescent="0.3">
      <c r="A7110" t="s">
        <v>12268</v>
      </c>
      <c r="B7110" s="4">
        <v>45660</v>
      </c>
      <c r="C7110" t="s">
        <v>474</v>
      </c>
      <c r="D7110" t="s">
        <v>8570</v>
      </c>
      <c r="E7110" t="s">
        <v>51</v>
      </c>
      <c r="F7110" t="s">
        <v>52</v>
      </c>
      <c r="G7110" t="s">
        <v>53</v>
      </c>
      <c r="H7110" t="s">
        <v>12107</v>
      </c>
      <c r="I7110" t="s">
        <v>12266</v>
      </c>
      <c r="J7110" s="4">
        <v>23600</v>
      </c>
    </row>
    <row r="7111" spans="1:10" x14ac:dyDescent="0.3">
      <c r="A7111" t="s">
        <v>12269</v>
      </c>
      <c r="B7111" s="4">
        <v>45660</v>
      </c>
      <c r="C7111" t="s">
        <v>2399</v>
      </c>
      <c r="D7111" t="s">
        <v>2400</v>
      </c>
      <c r="E7111" t="s">
        <v>111</v>
      </c>
      <c r="F7111" t="s">
        <v>112</v>
      </c>
      <c r="G7111" t="s">
        <v>113</v>
      </c>
      <c r="H7111" t="s">
        <v>12107</v>
      </c>
      <c r="I7111" t="s">
        <v>12270</v>
      </c>
      <c r="J7111" s="4">
        <v>27590</v>
      </c>
    </row>
    <row r="7112" spans="1:10" x14ac:dyDescent="0.3">
      <c r="A7112" t="s">
        <v>12271</v>
      </c>
      <c r="B7112" s="4">
        <v>45660</v>
      </c>
      <c r="C7112" t="s">
        <v>1658</v>
      </c>
      <c r="D7112" t="s">
        <v>12196</v>
      </c>
      <c r="E7112" t="s">
        <v>698</v>
      </c>
      <c r="F7112" t="s">
        <v>699</v>
      </c>
      <c r="G7112" t="s">
        <v>700</v>
      </c>
      <c r="H7112" t="s">
        <v>12107</v>
      </c>
      <c r="I7112" t="s">
        <v>12272</v>
      </c>
      <c r="J7112" s="4">
        <v>32320</v>
      </c>
    </row>
    <row r="7113" spans="1:10" x14ac:dyDescent="0.3">
      <c r="A7113" t="s">
        <v>12273</v>
      </c>
      <c r="B7113" s="4">
        <v>45660</v>
      </c>
      <c r="C7113" t="s">
        <v>1603</v>
      </c>
      <c r="D7113" t="s">
        <v>1604</v>
      </c>
      <c r="E7113" t="s">
        <v>1328</v>
      </c>
      <c r="F7113" t="s">
        <v>1329</v>
      </c>
      <c r="G7113" t="s">
        <v>113</v>
      </c>
      <c r="H7113" t="s">
        <v>12107</v>
      </c>
      <c r="I7113" t="s">
        <v>12274</v>
      </c>
      <c r="J7113" s="4">
        <v>40760</v>
      </c>
    </row>
    <row r="7114" spans="1:10" x14ac:dyDescent="0.3">
      <c r="A7114" t="s">
        <v>12275</v>
      </c>
      <c r="B7114" s="4">
        <v>45660</v>
      </c>
      <c r="C7114" t="s">
        <v>1873</v>
      </c>
      <c r="D7114" t="s">
        <v>1874</v>
      </c>
      <c r="E7114" t="s">
        <v>1328</v>
      </c>
      <c r="F7114" t="s">
        <v>1329</v>
      </c>
      <c r="G7114" t="s">
        <v>113</v>
      </c>
      <c r="H7114" t="s">
        <v>12107</v>
      </c>
      <c r="I7114" t="s">
        <v>12274</v>
      </c>
      <c r="J7114" s="4">
        <v>40760</v>
      </c>
    </row>
    <row r="7115" spans="1:10" x14ac:dyDescent="0.3">
      <c r="A7115" t="s">
        <v>12276</v>
      </c>
      <c r="B7115" s="4">
        <v>45660</v>
      </c>
      <c r="C7115" t="s">
        <v>673</v>
      </c>
      <c r="D7115" t="s">
        <v>12277</v>
      </c>
      <c r="E7115" t="s">
        <v>111</v>
      </c>
      <c r="F7115" t="s">
        <v>112</v>
      </c>
      <c r="G7115" t="s">
        <v>113</v>
      </c>
      <c r="H7115" t="s">
        <v>12107</v>
      </c>
      <c r="I7115" t="s">
        <v>12184</v>
      </c>
      <c r="J7115" s="4">
        <v>19312</v>
      </c>
    </row>
    <row r="7116" spans="1:10" x14ac:dyDescent="0.3">
      <c r="A7116" t="s">
        <v>12278</v>
      </c>
      <c r="B7116" s="4">
        <v>45660</v>
      </c>
      <c r="C7116" t="s">
        <v>1326</v>
      </c>
      <c r="D7116" t="s">
        <v>12126</v>
      </c>
      <c r="E7116" t="s">
        <v>1328</v>
      </c>
      <c r="F7116" t="s">
        <v>1329</v>
      </c>
      <c r="G7116" t="s">
        <v>113</v>
      </c>
      <c r="H7116" t="s">
        <v>12107</v>
      </c>
      <c r="I7116" t="s">
        <v>12279</v>
      </c>
      <c r="J7116" s="4">
        <v>24305</v>
      </c>
    </row>
    <row r="7117" spans="1:10" x14ac:dyDescent="0.3">
      <c r="A7117" t="s">
        <v>12280</v>
      </c>
      <c r="B7117" s="4">
        <v>45660</v>
      </c>
      <c r="C7117" t="s">
        <v>12281</v>
      </c>
      <c r="D7117" t="s">
        <v>12282</v>
      </c>
      <c r="E7117" t="s">
        <v>111</v>
      </c>
      <c r="F7117" t="s">
        <v>112</v>
      </c>
      <c r="G7117" t="s">
        <v>113</v>
      </c>
      <c r="H7117" t="s">
        <v>12107</v>
      </c>
      <c r="I7117" t="s">
        <v>12168</v>
      </c>
      <c r="J7117" s="4">
        <v>23046</v>
      </c>
    </row>
    <row r="7118" spans="1:10" x14ac:dyDescent="0.3">
      <c r="A7118" t="s">
        <v>12283</v>
      </c>
      <c r="B7118" s="4">
        <v>45660</v>
      </c>
      <c r="C7118" t="s">
        <v>3157</v>
      </c>
      <c r="D7118" t="s">
        <v>12284</v>
      </c>
      <c r="E7118" t="s">
        <v>1747</v>
      </c>
      <c r="F7118" t="s">
        <v>1748</v>
      </c>
      <c r="G7118" t="s">
        <v>2108</v>
      </c>
      <c r="H7118" t="s">
        <v>12107</v>
      </c>
      <c r="I7118" t="s">
        <v>5919</v>
      </c>
      <c r="J7118" s="4">
        <v>28779</v>
      </c>
    </row>
    <row r="7119" spans="1:10" x14ac:dyDescent="0.3">
      <c r="A7119" t="s">
        <v>12285</v>
      </c>
      <c r="B7119" s="4">
        <v>45660</v>
      </c>
      <c r="C7119" t="s">
        <v>12286</v>
      </c>
      <c r="D7119" t="s">
        <v>12287</v>
      </c>
      <c r="E7119" t="s">
        <v>1747</v>
      </c>
      <c r="F7119" t="s">
        <v>1748</v>
      </c>
      <c r="G7119" t="s">
        <v>2108</v>
      </c>
      <c r="H7119" t="s">
        <v>12107</v>
      </c>
      <c r="I7119" t="s">
        <v>5919</v>
      </c>
      <c r="J7119" s="4">
        <v>28779</v>
      </c>
    </row>
    <row r="7120" spans="1:10" x14ac:dyDescent="0.3">
      <c r="A7120" t="s">
        <v>12288</v>
      </c>
      <c r="B7120" s="4">
        <v>45660</v>
      </c>
      <c r="C7120" t="s">
        <v>6402</v>
      </c>
      <c r="D7120" t="s">
        <v>6403</v>
      </c>
      <c r="E7120" t="s">
        <v>12217</v>
      </c>
      <c r="F7120" t="s">
        <v>12218</v>
      </c>
      <c r="G7120" t="s">
        <v>113</v>
      </c>
      <c r="H7120" t="s">
        <v>12107</v>
      </c>
      <c r="I7120" t="s">
        <v>12219</v>
      </c>
      <c r="J7120" s="4">
        <v>41705</v>
      </c>
    </row>
    <row r="7121" spans="1:10" x14ac:dyDescent="0.3">
      <c r="A7121" t="s">
        <v>12289</v>
      </c>
      <c r="B7121" s="4">
        <v>45660</v>
      </c>
      <c r="C7121" t="s">
        <v>3516</v>
      </c>
      <c r="D7121" t="s">
        <v>7903</v>
      </c>
      <c r="E7121" t="s">
        <v>39</v>
      </c>
      <c r="F7121" t="s">
        <v>40</v>
      </c>
      <c r="G7121" t="s">
        <v>41</v>
      </c>
      <c r="H7121" t="s">
        <v>12107</v>
      </c>
      <c r="I7121" t="s">
        <v>12290</v>
      </c>
      <c r="J7121" s="4">
        <v>30560</v>
      </c>
    </row>
    <row r="7122" spans="1:10" x14ac:dyDescent="0.3">
      <c r="A7122" t="s">
        <v>12291</v>
      </c>
      <c r="B7122" s="4">
        <v>45660</v>
      </c>
      <c r="C7122" t="s">
        <v>136</v>
      </c>
      <c r="D7122" t="s">
        <v>12292</v>
      </c>
      <c r="E7122" t="s">
        <v>39</v>
      </c>
      <c r="F7122" t="s">
        <v>40</v>
      </c>
      <c r="G7122" t="s">
        <v>41</v>
      </c>
      <c r="H7122" t="s">
        <v>12107</v>
      </c>
      <c r="I7122" t="s">
        <v>12290</v>
      </c>
      <c r="J7122" s="4">
        <v>30560</v>
      </c>
    </row>
    <row r="7123" spans="1:10" x14ac:dyDescent="0.3">
      <c r="A7123" t="s">
        <v>12293</v>
      </c>
      <c r="B7123" s="4">
        <v>45660</v>
      </c>
      <c r="C7123" t="s">
        <v>120</v>
      </c>
      <c r="D7123" t="s">
        <v>11612</v>
      </c>
      <c r="E7123" t="s">
        <v>39</v>
      </c>
      <c r="F7123" t="s">
        <v>40</v>
      </c>
      <c r="G7123" t="s">
        <v>41</v>
      </c>
      <c r="H7123" t="s">
        <v>12107</v>
      </c>
      <c r="I7123" t="s">
        <v>12290</v>
      </c>
      <c r="J7123" s="4">
        <v>30560</v>
      </c>
    </row>
    <row r="7124" spans="1:10" x14ac:dyDescent="0.3">
      <c r="A7124" t="s">
        <v>12294</v>
      </c>
      <c r="B7124" s="4">
        <v>45660</v>
      </c>
      <c r="C7124" t="s">
        <v>1064</v>
      </c>
      <c r="D7124" t="s">
        <v>12295</v>
      </c>
      <c r="E7124" t="s">
        <v>39</v>
      </c>
      <c r="F7124" t="s">
        <v>40</v>
      </c>
      <c r="G7124" t="s">
        <v>41</v>
      </c>
      <c r="H7124" t="s">
        <v>12107</v>
      </c>
      <c r="I7124" t="s">
        <v>12290</v>
      </c>
      <c r="J7124" s="4">
        <v>30560</v>
      </c>
    </row>
    <row r="7125" spans="1:10" x14ac:dyDescent="0.3">
      <c r="A7125" t="s">
        <v>12296</v>
      </c>
      <c r="B7125" s="4">
        <v>45660</v>
      </c>
      <c r="C7125" t="s">
        <v>987</v>
      </c>
      <c r="D7125" t="s">
        <v>988</v>
      </c>
      <c r="E7125" t="s">
        <v>39</v>
      </c>
      <c r="F7125" t="s">
        <v>40</v>
      </c>
      <c r="G7125" t="s">
        <v>41</v>
      </c>
      <c r="H7125" t="s">
        <v>12107</v>
      </c>
      <c r="I7125" t="s">
        <v>12290</v>
      </c>
      <c r="J7125" s="4">
        <v>30560</v>
      </c>
    </row>
    <row r="7126" spans="1:10" x14ac:dyDescent="0.3">
      <c r="A7126" t="s">
        <v>12297</v>
      </c>
      <c r="B7126" s="4">
        <v>45660</v>
      </c>
      <c r="C7126" t="s">
        <v>405</v>
      </c>
      <c r="D7126" t="s">
        <v>6657</v>
      </c>
      <c r="E7126" t="s">
        <v>39</v>
      </c>
      <c r="F7126" t="s">
        <v>40</v>
      </c>
      <c r="G7126" t="s">
        <v>41</v>
      </c>
      <c r="H7126" t="s">
        <v>12107</v>
      </c>
      <c r="I7126" t="s">
        <v>12290</v>
      </c>
      <c r="J7126" s="4">
        <v>30560</v>
      </c>
    </row>
    <row r="7127" spans="1:10" x14ac:dyDescent="0.3">
      <c r="A7127" t="s">
        <v>12298</v>
      </c>
      <c r="B7127" s="4">
        <v>45660</v>
      </c>
      <c r="C7127" t="s">
        <v>5208</v>
      </c>
      <c r="D7127" t="s">
        <v>12299</v>
      </c>
      <c r="E7127" t="s">
        <v>39</v>
      </c>
      <c r="F7127" t="s">
        <v>40</v>
      </c>
      <c r="G7127" t="s">
        <v>41</v>
      </c>
      <c r="H7127" t="s">
        <v>12107</v>
      </c>
      <c r="I7127" t="s">
        <v>12290</v>
      </c>
      <c r="J7127" s="4">
        <v>30560</v>
      </c>
    </row>
    <row r="7128" spans="1:10" x14ac:dyDescent="0.3">
      <c r="A7128" t="s">
        <v>12300</v>
      </c>
      <c r="B7128" s="4">
        <v>45660</v>
      </c>
      <c r="C7128" t="s">
        <v>770</v>
      </c>
      <c r="D7128" t="s">
        <v>12301</v>
      </c>
      <c r="E7128" t="s">
        <v>157</v>
      </c>
      <c r="F7128" t="s">
        <v>158</v>
      </c>
      <c r="G7128" t="s">
        <v>79</v>
      </c>
      <c r="H7128" t="s">
        <v>12107</v>
      </c>
      <c r="I7128" t="s">
        <v>12302</v>
      </c>
      <c r="J7128" s="4">
        <v>15144</v>
      </c>
    </row>
    <row r="7129" spans="1:10" x14ac:dyDescent="0.3">
      <c r="A7129" t="s">
        <v>12303</v>
      </c>
      <c r="B7129" s="4">
        <v>45660</v>
      </c>
      <c r="C7129" t="s">
        <v>1623</v>
      </c>
      <c r="D7129" t="s">
        <v>1624</v>
      </c>
      <c r="E7129" t="s">
        <v>157</v>
      </c>
      <c r="F7129" t="s">
        <v>158</v>
      </c>
      <c r="G7129" t="s">
        <v>79</v>
      </c>
      <c r="H7129" t="s">
        <v>12107</v>
      </c>
      <c r="I7129" t="s">
        <v>12302</v>
      </c>
      <c r="J7129" s="4">
        <v>15144</v>
      </c>
    </row>
    <row r="7130" spans="1:10" x14ac:dyDescent="0.3">
      <c r="A7130" t="s">
        <v>12304</v>
      </c>
      <c r="B7130" s="4">
        <v>45660</v>
      </c>
      <c r="C7130" t="s">
        <v>574</v>
      </c>
      <c r="D7130" t="s">
        <v>804</v>
      </c>
      <c r="E7130" t="s">
        <v>4385</v>
      </c>
      <c r="F7130" t="s">
        <v>4386</v>
      </c>
      <c r="G7130" t="s">
        <v>79</v>
      </c>
      <c r="H7130" t="s">
        <v>12107</v>
      </c>
      <c r="I7130" t="s">
        <v>12305</v>
      </c>
      <c r="J7130" s="4">
        <v>43597</v>
      </c>
    </row>
    <row r="7131" spans="1:10" x14ac:dyDescent="0.3">
      <c r="A7131" t="s">
        <v>12306</v>
      </c>
      <c r="B7131" s="4">
        <v>45660</v>
      </c>
      <c r="C7131" t="s">
        <v>574</v>
      </c>
      <c r="D7131" t="s">
        <v>804</v>
      </c>
      <c r="E7131" t="s">
        <v>4385</v>
      </c>
      <c r="F7131" t="s">
        <v>4386</v>
      </c>
      <c r="G7131" t="s">
        <v>79</v>
      </c>
      <c r="H7131" t="s">
        <v>12107</v>
      </c>
      <c r="I7131" t="s">
        <v>12307</v>
      </c>
      <c r="J7131" s="4">
        <v>43064</v>
      </c>
    </row>
    <row r="7132" spans="1:10" x14ac:dyDescent="0.3">
      <c r="A7132" t="s">
        <v>12308</v>
      </c>
      <c r="B7132" s="4">
        <v>45660</v>
      </c>
      <c r="C7132" t="s">
        <v>12309</v>
      </c>
      <c r="D7132" t="s">
        <v>12310</v>
      </c>
      <c r="E7132" t="s">
        <v>4385</v>
      </c>
      <c r="F7132" t="s">
        <v>4386</v>
      </c>
      <c r="G7132" t="s">
        <v>79</v>
      </c>
      <c r="H7132" t="s">
        <v>12107</v>
      </c>
      <c r="I7132" t="s">
        <v>12307</v>
      </c>
      <c r="J7132" s="4">
        <v>43064</v>
      </c>
    </row>
    <row r="7133" spans="1:10" x14ac:dyDescent="0.3">
      <c r="A7133" t="s">
        <v>12311</v>
      </c>
      <c r="B7133" s="4">
        <v>45660</v>
      </c>
      <c r="C7133" t="s">
        <v>574</v>
      </c>
      <c r="D7133" t="s">
        <v>804</v>
      </c>
      <c r="E7133" t="s">
        <v>12217</v>
      </c>
      <c r="F7133" t="s">
        <v>12218</v>
      </c>
      <c r="G7133" t="s">
        <v>113</v>
      </c>
      <c r="H7133" t="s">
        <v>12107</v>
      </c>
      <c r="I7133" t="s">
        <v>12312</v>
      </c>
      <c r="J7133" s="4">
        <v>42141</v>
      </c>
    </row>
    <row r="7134" spans="1:10" x14ac:dyDescent="0.3">
      <c r="A7134" t="s">
        <v>12313</v>
      </c>
      <c r="B7134" s="4">
        <v>45660</v>
      </c>
      <c r="C7134" t="s">
        <v>396</v>
      </c>
      <c r="D7134" t="s">
        <v>7234</v>
      </c>
      <c r="E7134" t="s">
        <v>12217</v>
      </c>
      <c r="F7134" t="s">
        <v>12218</v>
      </c>
      <c r="G7134" t="s">
        <v>113</v>
      </c>
      <c r="H7134" t="s">
        <v>12107</v>
      </c>
      <c r="I7134" t="s">
        <v>12312</v>
      </c>
      <c r="J7134" s="4">
        <v>42141</v>
      </c>
    </row>
    <row r="7135" spans="1:10" x14ac:dyDescent="0.3">
      <c r="A7135" t="s">
        <v>12314</v>
      </c>
      <c r="B7135" s="4">
        <v>45660</v>
      </c>
      <c r="C7135" t="s">
        <v>12315</v>
      </c>
      <c r="D7135" t="s">
        <v>12316</v>
      </c>
      <c r="E7135" t="s">
        <v>12217</v>
      </c>
      <c r="F7135" t="s">
        <v>12218</v>
      </c>
      <c r="G7135" t="s">
        <v>113</v>
      </c>
      <c r="H7135" t="s">
        <v>12107</v>
      </c>
      <c r="I7135" t="s">
        <v>12317</v>
      </c>
      <c r="J7135" s="4">
        <v>40889</v>
      </c>
    </row>
    <row r="7136" spans="1:10" x14ac:dyDescent="0.3">
      <c r="A7136" t="s">
        <v>12318</v>
      </c>
      <c r="B7136" s="4">
        <v>45660</v>
      </c>
      <c r="C7136" t="s">
        <v>8235</v>
      </c>
      <c r="D7136" t="s">
        <v>12319</v>
      </c>
      <c r="E7136" t="s">
        <v>5844</v>
      </c>
      <c r="F7136" t="s">
        <v>5845</v>
      </c>
      <c r="G7136" t="s">
        <v>5846</v>
      </c>
      <c r="H7136" t="s">
        <v>12107</v>
      </c>
      <c r="I7136" t="s">
        <v>3859</v>
      </c>
      <c r="J7136" s="4">
        <v>42100</v>
      </c>
    </row>
    <row r="7137" spans="1:10" x14ac:dyDescent="0.3">
      <c r="A7137" t="s">
        <v>12320</v>
      </c>
      <c r="B7137" s="4">
        <v>45660</v>
      </c>
      <c r="C7137" t="s">
        <v>12321</v>
      </c>
      <c r="D7137" t="s">
        <v>12322</v>
      </c>
      <c r="E7137" t="s">
        <v>5844</v>
      </c>
      <c r="F7137" t="s">
        <v>5845</v>
      </c>
      <c r="G7137" t="s">
        <v>5846</v>
      </c>
      <c r="H7137" t="s">
        <v>12107</v>
      </c>
      <c r="I7137" t="s">
        <v>3859</v>
      </c>
      <c r="J7137" s="4">
        <v>42100</v>
      </c>
    </row>
    <row r="7138" spans="1:10" x14ac:dyDescent="0.3">
      <c r="A7138" t="s">
        <v>12323</v>
      </c>
      <c r="B7138" s="4">
        <v>45660</v>
      </c>
      <c r="C7138" t="s">
        <v>419</v>
      </c>
      <c r="D7138" t="s">
        <v>12265</v>
      </c>
      <c r="E7138" t="s">
        <v>39</v>
      </c>
      <c r="F7138" t="s">
        <v>40</v>
      </c>
      <c r="G7138" t="s">
        <v>41</v>
      </c>
      <c r="H7138" t="s">
        <v>12107</v>
      </c>
      <c r="I7138" t="s">
        <v>12290</v>
      </c>
      <c r="J7138" s="4">
        <v>30560</v>
      </c>
    </row>
    <row r="7139" spans="1:10" x14ac:dyDescent="0.3">
      <c r="A7139" t="s">
        <v>12324</v>
      </c>
      <c r="B7139" s="4">
        <v>45660</v>
      </c>
      <c r="C7139" t="s">
        <v>2480</v>
      </c>
      <c r="D7139" t="s">
        <v>7207</v>
      </c>
      <c r="E7139" t="s">
        <v>39</v>
      </c>
      <c r="F7139" t="s">
        <v>40</v>
      </c>
      <c r="G7139" t="s">
        <v>41</v>
      </c>
      <c r="H7139" t="s">
        <v>12107</v>
      </c>
      <c r="I7139" t="s">
        <v>12290</v>
      </c>
      <c r="J7139" s="4">
        <v>30560</v>
      </c>
    </row>
    <row r="7140" spans="1:10" x14ac:dyDescent="0.3">
      <c r="A7140" t="s">
        <v>12325</v>
      </c>
      <c r="B7140" s="4">
        <v>45660</v>
      </c>
      <c r="C7140" t="s">
        <v>422</v>
      </c>
      <c r="D7140" t="s">
        <v>6918</v>
      </c>
      <c r="E7140" t="s">
        <v>39</v>
      </c>
      <c r="F7140" t="s">
        <v>40</v>
      </c>
      <c r="G7140" t="s">
        <v>41</v>
      </c>
      <c r="H7140" t="s">
        <v>12107</v>
      </c>
      <c r="I7140" t="s">
        <v>12290</v>
      </c>
      <c r="J7140" s="4">
        <v>30560</v>
      </c>
    </row>
    <row r="7141" spans="1:10" x14ac:dyDescent="0.3">
      <c r="A7141" t="s">
        <v>12326</v>
      </c>
      <c r="B7141" s="4">
        <v>45660</v>
      </c>
      <c r="C7141" t="s">
        <v>8833</v>
      </c>
      <c r="D7141" t="s">
        <v>8834</v>
      </c>
      <c r="E7141" t="s">
        <v>39</v>
      </c>
      <c r="F7141" t="s">
        <v>40</v>
      </c>
      <c r="G7141" t="s">
        <v>41</v>
      </c>
      <c r="H7141" t="s">
        <v>12107</v>
      </c>
      <c r="I7141" t="s">
        <v>12290</v>
      </c>
      <c r="J7141" s="4">
        <v>30560</v>
      </c>
    </row>
    <row r="7142" spans="1:10" x14ac:dyDescent="0.3">
      <c r="A7142" t="s">
        <v>12327</v>
      </c>
      <c r="B7142" s="4">
        <v>45663</v>
      </c>
      <c r="C7142" t="s">
        <v>2092</v>
      </c>
      <c r="D7142" t="s">
        <v>2093</v>
      </c>
      <c r="E7142" t="s">
        <v>39</v>
      </c>
      <c r="F7142" t="s">
        <v>40</v>
      </c>
      <c r="G7142" t="s">
        <v>41</v>
      </c>
      <c r="H7142" t="s">
        <v>12107</v>
      </c>
      <c r="I7142" t="s">
        <v>12328</v>
      </c>
      <c r="J7142" s="4">
        <v>26781</v>
      </c>
    </row>
    <row r="7143" spans="1:10" x14ac:dyDescent="0.3">
      <c r="A7143" t="s">
        <v>12329</v>
      </c>
      <c r="B7143" s="4">
        <v>45663</v>
      </c>
      <c r="C7143" t="s">
        <v>3450</v>
      </c>
      <c r="D7143" t="s">
        <v>3451</v>
      </c>
      <c r="E7143" t="s">
        <v>39</v>
      </c>
      <c r="F7143" t="s">
        <v>40</v>
      </c>
      <c r="G7143" t="s">
        <v>41</v>
      </c>
      <c r="H7143" t="s">
        <v>12107</v>
      </c>
      <c r="I7143" t="s">
        <v>12328</v>
      </c>
      <c r="J7143" s="4">
        <v>26781</v>
      </c>
    </row>
    <row r="7144" spans="1:10" x14ac:dyDescent="0.3">
      <c r="A7144" t="s">
        <v>12330</v>
      </c>
      <c r="B7144" s="4">
        <v>45663</v>
      </c>
      <c r="C7144" t="s">
        <v>662</v>
      </c>
      <c r="D7144" t="s">
        <v>663</v>
      </c>
      <c r="E7144" t="s">
        <v>2085</v>
      </c>
      <c r="F7144" t="s">
        <v>2086</v>
      </c>
      <c r="G7144" t="s">
        <v>1581</v>
      </c>
      <c r="H7144" t="s">
        <v>12107</v>
      </c>
      <c r="I7144" t="s">
        <v>12331</v>
      </c>
      <c r="J7144" s="4">
        <v>21732</v>
      </c>
    </row>
    <row r="7145" spans="1:10" x14ac:dyDescent="0.3">
      <c r="A7145" t="s">
        <v>12332</v>
      </c>
      <c r="B7145" s="4">
        <v>45663</v>
      </c>
      <c r="C7145" t="s">
        <v>1038</v>
      </c>
      <c r="D7145" t="s">
        <v>1039</v>
      </c>
      <c r="E7145" t="s">
        <v>5844</v>
      </c>
      <c r="F7145" t="s">
        <v>5845</v>
      </c>
      <c r="G7145" t="s">
        <v>5846</v>
      </c>
      <c r="H7145" t="s">
        <v>12107</v>
      </c>
      <c r="I7145" t="s">
        <v>12333</v>
      </c>
      <c r="J7145" s="4">
        <v>40294</v>
      </c>
    </row>
    <row r="7146" spans="1:10" x14ac:dyDescent="0.3">
      <c r="A7146" t="s">
        <v>12334</v>
      </c>
      <c r="B7146" s="4">
        <v>45663</v>
      </c>
      <c r="C7146" t="s">
        <v>347</v>
      </c>
      <c r="D7146" t="s">
        <v>7115</v>
      </c>
      <c r="E7146" t="s">
        <v>39</v>
      </c>
      <c r="F7146" t="s">
        <v>40</v>
      </c>
      <c r="G7146" t="s">
        <v>41</v>
      </c>
      <c r="H7146" t="s">
        <v>12107</v>
      </c>
      <c r="I7146" t="s">
        <v>12335</v>
      </c>
      <c r="J7146" s="4">
        <v>19460</v>
      </c>
    </row>
    <row r="7147" spans="1:10" x14ac:dyDescent="0.3">
      <c r="A7147" t="s">
        <v>12336</v>
      </c>
      <c r="B7147" s="4">
        <v>45663</v>
      </c>
      <c r="C7147" t="s">
        <v>984</v>
      </c>
      <c r="D7147" t="s">
        <v>12337</v>
      </c>
      <c r="E7147" t="s">
        <v>39</v>
      </c>
      <c r="F7147" t="s">
        <v>40</v>
      </c>
      <c r="G7147" t="s">
        <v>41</v>
      </c>
      <c r="H7147" t="s">
        <v>12107</v>
      </c>
      <c r="I7147" t="s">
        <v>12335</v>
      </c>
      <c r="J7147" s="4">
        <v>19460</v>
      </c>
    </row>
    <row r="7148" spans="1:10" x14ac:dyDescent="0.3">
      <c r="A7148" t="s">
        <v>12338</v>
      </c>
      <c r="B7148" s="4">
        <v>45663</v>
      </c>
      <c r="C7148" t="s">
        <v>120</v>
      </c>
      <c r="D7148" t="s">
        <v>11612</v>
      </c>
      <c r="E7148" t="s">
        <v>3479</v>
      </c>
      <c r="F7148" t="s">
        <v>3480</v>
      </c>
      <c r="G7148" t="s">
        <v>113</v>
      </c>
      <c r="H7148" t="s">
        <v>12107</v>
      </c>
      <c r="I7148" t="s">
        <v>12339</v>
      </c>
      <c r="J7148" s="4">
        <v>39384</v>
      </c>
    </row>
    <row r="7149" spans="1:10" x14ac:dyDescent="0.3">
      <c r="A7149" t="s">
        <v>12340</v>
      </c>
      <c r="B7149" s="4">
        <v>45663</v>
      </c>
      <c r="C7149" t="s">
        <v>12341</v>
      </c>
      <c r="D7149" t="s">
        <v>12342</v>
      </c>
      <c r="E7149" t="s">
        <v>12343</v>
      </c>
      <c r="F7149" t="s">
        <v>12344</v>
      </c>
      <c r="G7149" t="s">
        <v>12345</v>
      </c>
      <c r="H7149" t="s">
        <v>12107</v>
      </c>
      <c r="I7149" t="s">
        <v>12346</v>
      </c>
      <c r="J7149" s="4">
        <v>41546</v>
      </c>
    </row>
    <row r="7150" spans="1:10" x14ac:dyDescent="0.3">
      <c r="A7150" t="s">
        <v>12347</v>
      </c>
      <c r="B7150" s="4">
        <v>45663</v>
      </c>
      <c r="C7150" t="s">
        <v>1884</v>
      </c>
      <c r="D7150" t="s">
        <v>12123</v>
      </c>
      <c r="E7150" t="s">
        <v>3479</v>
      </c>
      <c r="F7150" t="s">
        <v>3480</v>
      </c>
      <c r="G7150" t="s">
        <v>113</v>
      </c>
      <c r="H7150" t="s">
        <v>12107</v>
      </c>
      <c r="I7150" t="s">
        <v>12348</v>
      </c>
      <c r="J7150" s="4">
        <v>43166</v>
      </c>
    </row>
    <row r="7151" spans="1:10" x14ac:dyDescent="0.3">
      <c r="A7151" t="s">
        <v>12349</v>
      </c>
      <c r="B7151" s="4">
        <v>45663</v>
      </c>
      <c r="C7151" t="s">
        <v>12350</v>
      </c>
      <c r="D7151" t="s">
        <v>12351</v>
      </c>
      <c r="E7151" t="s">
        <v>12343</v>
      </c>
      <c r="F7151" t="s">
        <v>12344</v>
      </c>
      <c r="G7151" t="s">
        <v>12345</v>
      </c>
      <c r="H7151" t="s">
        <v>12107</v>
      </c>
      <c r="I7151" t="s">
        <v>12352</v>
      </c>
      <c r="J7151" s="4">
        <v>42088</v>
      </c>
    </row>
    <row r="7152" spans="1:10" x14ac:dyDescent="0.3">
      <c r="A7152" t="s">
        <v>12353</v>
      </c>
      <c r="B7152" s="4">
        <v>45663</v>
      </c>
      <c r="C7152" t="s">
        <v>12354</v>
      </c>
      <c r="D7152" t="s">
        <v>12355</v>
      </c>
      <c r="E7152" t="s">
        <v>39</v>
      </c>
      <c r="F7152" t="s">
        <v>40</v>
      </c>
      <c r="G7152" t="s">
        <v>41</v>
      </c>
      <c r="H7152" t="s">
        <v>12107</v>
      </c>
      <c r="I7152" t="s">
        <v>12328</v>
      </c>
      <c r="J7152" s="4">
        <v>26781</v>
      </c>
    </row>
    <row r="7153" spans="1:10" x14ac:dyDescent="0.3">
      <c r="A7153" t="s">
        <v>12356</v>
      </c>
      <c r="B7153" s="4">
        <v>45663</v>
      </c>
      <c r="C7153" t="s">
        <v>2065</v>
      </c>
      <c r="D7153" t="s">
        <v>12357</v>
      </c>
      <c r="E7153" t="s">
        <v>157</v>
      </c>
      <c r="F7153" t="s">
        <v>158</v>
      </c>
      <c r="G7153" t="s">
        <v>1504</v>
      </c>
      <c r="H7153" t="s">
        <v>12107</v>
      </c>
      <c r="I7153" t="s">
        <v>12358</v>
      </c>
      <c r="J7153" s="4">
        <v>40759</v>
      </c>
    </row>
    <row r="7154" spans="1:10" x14ac:dyDescent="0.3">
      <c r="A7154" t="s">
        <v>12359</v>
      </c>
      <c r="B7154" s="4">
        <v>45663</v>
      </c>
      <c r="C7154" t="s">
        <v>574</v>
      </c>
      <c r="D7154" t="s">
        <v>575</v>
      </c>
      <c r="E7154" t="s">
        <v>1328</v>
      </c>
      <c r="F7154" t="s">
        <v>1329</v>
      </c>
      <c r="G7154" t="s">
        <v>113</v>
      </c>
      <c r="H7154" t="s">
        <v>12107</v>
      </c>
      <c r="I7154" t="s">
        <v>12360</v>
      </c>
      <c r="J7154" s="4">
        <v>34616</v>
      </c>
    </row>
    <row r="7155" spans="1:10" x14ac:dyDescent="0.3">
      <c r="A7155" t="s">
        <v>12361</v>
      </c>
      <c r="B7155" s="4">
        <v>45663</v>
      </c>
      <c r="C7155" t="s">
        <v>656</v>
      </c>
      <c r="D7155" t="s">
        <v>12119</v>
      </c>
      <c r="E7155" t="s">
        <v>111</v>
      </c>
      <c r="F7155" t="s">
        <v>112</v>
      </c>
      <c r="G7155" t="s">
        <v>113</v>
      </c>
      <c r="H7155" t="s">
        <v>12107</v>
      </c>
      <c r="I7155" t="s">
        <v>5629</v>
      </c>
      <c r="J7155" s="4">
        <v>25096</v>
      </c>
    </row>
    <row r="7156" spans="1:10" x14ac:dyDescent="0.3">
      <c r="A7156" t="s">
        <v>12362</v>
      </c>
      <c r="B7156" s="4">
        <v>45663</v>
      </c>
      <c r="C7156" t="s">
        <v>2537</v>
      </c>
      <c r="D7156" t="s">
        <v>10179</v>
      </c>
      <c r="E7156" t="s">
        <v>1721</v>
      </c>
      <c r="F7156" t="s">
        <v>1722</v>
      </c>
      <c r="G7156" t="s">
        <v>1723</v>
      </c>
      <c r="H7156" t="s">
        <v>12107</v>
      </c>
      <c r="I7156" t="s">
        <v>12363</v>
      </c>
      <c r="J7156" s="4">
        <v>26103</v>
      </c>
    </row>
    <row r="7157" spans="1:10" x14ac:dyDescent="0.3">
      <c r="A7157" t="s">
        <v>12364</v>
      </c>
      <c r="B7157" s="4">
        <v>45663</v>
      </c>
      <c r="C7157" t="s">
        <v>1603</v>
      </c>
      <c r="D7157" t="s">
        <v>1604</v>
      </c>
      <c r="E7157" t="s">
        <v>1328</v>
      </c>
      <c r="F7157" t="s">
        <v>1329</v>
      </c>
      <c r="G7157" t="s">
        <v>113</v>
      </c>
      <c r="H7157" t="s">
        <v>12107</v>
      </c>
      <c r="I7157" t="s">
        <v>12191</v>
      </c>
      <c r="J7157" s="4">
        <v>39825</v>
      </c>
    </row>
    <row r="7158" spans="1:10" x14ac:dyDescent="0.3">
      <c r="A7158" t="s">
        <v>12365</v>
      </c>
      <c r="B7158" s="4">
        <v>45663</v>
      </c>
      <c r="C7158" t="s">
        <v>1603</v>
      </c>
      <c r="D7158" t="s">
        <v>1604</v>
      </c>
      <c r="E7158" t="s">
        <v>1328</v>
      </c>
      <c r="F7158" t="s">
        <v>1329</v>
      </c>
      <c r="G7158" t="s">
        <v>113</v>
      </c>
      <c r="H7158" t="s">
        <v>12107</v>
      </c>
      <c r="I7158" t="s">
        <v>12193</v>
      </c>
      <c r="J7158" s="4">
        <v>41782</v>
      </c>
    </row>
    <row r="7159" spans="1:10" x14ac:dyDescent="0.3">
      <c r="A7159" t="s">
        <v>12366</v>
      </c>
      <c r="B7159" s="4">
        <v>45663</v>
      </c>
      <c r="C7159" t="s">
        <v>847</v>
      </c>
      <c r="D7159" t="s">
        <v>848</v>
      </c>
      <c r="E7159" t="s">
        <v>1049</v>
      </c>
      <c r="F7159" t="s">
        <v>1050</v>
      </c>
      <c r="G7159" t="s">
        <v>1051</v>
      </c>
      <c r="H7159" t="s">
        <v>12107</v>
      </c>
      <c r="I7159" t="s">
        <v>12367</v>
      </c>
      <c r="J7159" s="4">
        <v>33456</v>
      </c>
    </row>
    <row r="7160" spans="1:10" x14ac:dyDescent="0.3">
      <c r="A7160" t="s">
        <v>12368</v>
      </c>
      <c r="B7160" s="4">
        <v>45663</v>
      </c>
      <c r="C7160" t="s">
        <v>4228</v>
      </c>
      <c r="D7160" t="s">
        <v>12369</v>
      </c>
      <c r="E7160" t="s">
        <v>111</v>
      </c>
      <c r="F7160" t="s">
        <v>112</v>
      </c>
      <c r="G7160" t="s">
        <v>113</v>
      </c>
      <c r="H7160" t="s">
        <v>12107</v>
      </c>
      <c r="I7160" t="s">
        <v>12370</v>
      </c>
      <c r="J7160" s="4">
        <v>16090</v>
      </c>
    </row>
    <row r="7161" spans="1:10" x14ac:dyDescent="0.3">
      <c r="A7161" t="s">
        <v>12371</v>
      </c>
      <c r="B7161" s="4">
        <v>45663</v>
      </c>
      <c r="C7161" t="s">
        <v>12215</v>
      </c>
      <c r="D7161" t="s">
        <v>12216</v>
      </c>
      <c r="E7161" t="s">
        <v>157</v>
      </c>
      <c r="F7161" t="s">
        <v>158</v>
      </c>
      <c r="G7161" t="s">
        <v>1504</v>
      </c>
      <c r="H7161" t="s">
        <v>12107</v>
      </c>
      <c r="I7161" t="s">
        <v>12358</v>
      </c>
      <c r="J7161" s="4">
        <v>40759</v>
      </c>
    </row>
    <row r="7162" spans="1:10" x14ac:dyDescent="0.3">
      <c r="A7162" t="s">
        <v>12372</v>
      </c>
      <c r="B7162" s="4">
        <v>45663</v>
      </c>
      <c r="C7162" t="s">
        <v>525</v>
      </c>
      <c r="D7162" t="s">
        <v>12180</v>
      </c>
      <c r="E7162" t="s">
        <v>410</v>
      </c>
      <c r="F7162" t="s">
        <v>411</v>
      </c>
      <c r="G7162" t="s">
        <v>412</v>
      </c>
      <c r="H7162" t="s">
        <v>12107</v>
      </c>
      <c r="I7162" t="s">
        <v>12373</v>
      </c>
      <c r="J7162" s="4">
        <v>33862</v>
      </c>
    </row>
    <row r="7163" spans="1:10" x14ac:dyDescent="0.3">
      <c r="A7163" t="s">
        <v>12374</v>
      </c>
      <c r="B7163" s="4">
        <v>45663</v>
      </c>
      <c r="C7163" t="s">
        <v>7711</v>
      </c>
      <c r="D7163" t="s">
        <v>12375</v>
      </c>
      <c r="E7163" t="s">
        <v>1747</v>
      </c>
      <c r="F7163" t="s">
        <v>1748</v>
      </c>
      <c r="G7163" t="s">
        <v>113</v>
      </c>
      <c r="H7163" t="s">
        <v>12107</v>
      </c>
      <c r="I7163" t="s">
        <v>12373</v>
      </c>
      <c r="J7163" s="4">
        <v>33862</v>
      </c>
    </row>
    <row r="7164" spans="1:10" x14ac:dyDescent="0.3">
      <c r="A7164" t="s">
        <v>12376</v>
      </c>
      <c r="B7164" s="4">
        <v>45663</v>
      </c>
      <c r="C7164" t="s">
        <v>574</v>
      </c>
      <c r="D7164" t="s">
        <v>804</v>
      </c>
      <c r="E7164" t="s">
        <v>5844</v>
      </c>
      <c r="F7164" t="s">
        <v>5845</v>
      </c>
      <c r="G7164" t="s">
        <v>5846</v>
      </c>
      <c r="H7164" t="s">
        <v>12107</v>
      </c>
      <c r="I7164" t="s">
        <v>12377</v>
      </c>
      <c r="J7164" s="4">
        <v>41363</v>
      </c>
    </row>
    <row r="7165" spans="1:10" x14ac:dyDescent="0.3">
      <c r="A7165" t="s">
        <v>12378</v>
      </c>
      <c r="B7165" s="4">
        <v>45663</v>
      </c>
      <c r="C7165" t="s">
        <v>120</v>
      </c>
      <c r="D7165" t="s">
        <v>11612</v>
      </c>
      <c r="E7165" t="s">
        <v>5844</v>
      </c>
      <c r="F7165" t="s">
        <v>5845</v>
      </c>
      <c r="G7165" t="s">
        <v>5846</v>
      </c>
      <c r="H7165" t="s">
        <v>12107</v>
      </c>
      <c r="I7165" t="s">
        <v>12379</v>
      </c>
      <c r="J7165" s="4">
        <v>40225</v>
      </c>
    </row>
    <row r="7166" spans="1:10" x14ac:dyDescent="0.3">
      <c r="A7166" t="s">
        <v>12380</v>
      </c>
      <c r="B7166" s="4">
        <v>45663</v>
      </c>
      <c r="C7166" t="s">
        <v>1342</v>
      </c>
      <c r="D7166" t="s">
        <v>5103</v>
      </c>
      <c r="E7166" t="s">
        <v>12381</v>
      </c>
      <c r="F7166" t="s">
        <v>12382</v>
      </c>
      <c r="G7166" t="s">
        <v>79</v>
      </c>
      <c r="H7166" t="s">
        <v>12107</v>
      </c>
      <c r="I7166" t="s">
        <v>12352</v>
      </c>
      <c r="J7166" s="4">
        <v>42088</v>
      </c>
    </row>
    <row r="7167" spans="1:10" x14ac:dyDescent="0.3">
      <c r="A7167" t="s">
        <v>12383</v>
      </c>
      <c r="B7167" s="4">
        <v>45663</v>
      </c>
      <c r="C7167" t="s">
        <v>1934</v>
      </c>
      <c r="D7167" t="s">
        <v>1935</v>
      </c>
      <c r="E7167" t="s">
        <v>39</v>
      </c>
      <c r="F7167" t="s">
        <v>40</v>
      </c>
      <c r="G7167" t="s">
        <v>41</v>
      </c>
      <c r="H7167" t="s">
        <v>12107</v>
      </c>
      <c r="I7167" t="s">
        <v>12384</v>
      </c>
      <c r="J7167" s="4">
        <v>24875</v>
      </c>
    </row>
    <row r="7168" spans="1:10" x14ac:dyDescent="0.3">
      <c r="A7168" t="s">
        <v>12385</v>
      </c>
      <c r="B7168" s="4">
        <v>45663</v>
      </c>
      <c r="C7168" t="s">
        <v>431</v>
      </c>
      <c r="D7168" t="s">
        <v>12106</v>
      </c>
      <c r="E7168" t="s">
        <v>111</v>
      </c>
      <c r="F7168" t="s">
        <v>112</v>
      </c>
      <c r="G7168" t="s">
        <v>113</v>
      </c>
      <c r="H7168" t="s">
        <v>12107</v>
      </c>
      <c r="I7168" t="s">
        <v>12386</v>
      </c>
      <c r="J7168" s="4">
        <v>27880</v>
      </c>
    </row>
    <row r="7169" spans="1:10" x14ac:dyDescent="0.3">
      <c r="A7169" t="s">
        <v>12387</v>
      </c>
      <c r="B7169" s="4">
        <v>45663</v>
      </c>
      <c r="C7169" t="s">
        <v>215</v>
      </c>
      <c r="D7169" t="s">
        <v>1224</v>
      </c>
      <c r="E7169" t="s">
        <v>111</v>
      </c>
      <c r="F7169" t="s">
        <v>112</v>
      </c>
      <c r="G7169" t="s">
        <v>113</v>
      </c>
      <c r="H7169" t="s">
        <v>12107</v>
      </c>
      <c r="I7169" t="s">
        <v>12386</v>
      </c>
      <c r="J7169" s="4">
        <v>27880</v>
      </c>
    </row>
    <row r="7170" spans="1:10" x14ac:dyDescent="0.3">
      <c r="A7170" t="s">
        <v>12388</v>
      </c>
      <c r="B7170" s="4">
        <v>45663</v>
      </c>
      <c r="C7170" t="s">
        <v>109</v>
      </c>
      <c r="D7170" t="s">
        <v>11726</v>
      </c>
      <c r="E7170" t="s">
        <v>39</v>
      </c>
      <c r="F7170" t="s">
        <v>40</v>
      </c>
      <c r="G7170" t="s">
        <v>41</v>
      </c>
      <c r="H7170" t="s">
        <v>12107</v>
      </c>
      <c r="I7170" t="s">
        <v>12389</v>
      </c>
      <c r="J7170" s="4">
        <v>25156</v>
      </c>
    </row>
    <row r="7171" spans="1:10" x14ac:dyDescent="0.3">
      <c r="A7171" t="s">
        <v>12390</v>
      </c>
      <c r="B7171" s="4">
        <v>45663</v>
      </c>
      <c r="C7171" t="s">
        <v>81</v>
      </c>
      <c r="D7171" t="s">
        <v>12213</v>
      </c>
      <c r="E7171" t="s">
        <v>39</v>
      </c>
      <c r="F7171" t="s">
        <v>40</v>
      </c>
      <c r="G7171" t="s">
        <v>41</v>
      </c>
      <c r="H7171" t="s">
        <v>12107</v>
      </c>
      <c r="I7171" t="s">
        <v>12389</v>
      </c>
      <c r="J7171" s="4">
        <v>25156</v>
      </c>
    </row>
    <row r="7172" spans="1:10" x14ac:dyDescent="0.3">
      <c r="A7172" t="s">
        <v>12391</v>
      </c>
      <c r="B7172" s="4">
        <v>45663</v>
      </c>
      <c r="C7172" t="s">
        <v>75</v>
      </c>
      <c r="D7172" t="s">
        <v>6706</v>
      </c>
      <c r="E7172" t="s">
        <v>39</v>
      </c>
      <c r="F7172" t="s">
        <v>40</v>
      </c>
      <c r="G7172" t="s">
        <v>41</v>
      </c>
      <c r="H7172" t="s">
        <v>12107</v>
      </c>
      <c r="I7172" t="s">
        <v>12389</v>
      </c>
      <c r="J7172" s="4">
        <v>25156</v>
      </c>
    </row>
    <row r="7173" spans="1:10" x14ac:dyDescent="0.3">
      <c r="A7173" t="s">
        <v>12392</v>
      </c>
      <c r="B7173" s="4">
        <v>45663</v>
      </c>
      <c r="C7173" t="s">
        <v>314</v>
      </c>
      <c r="D7173" t="s">
        <v>12393</v>
      </c>
      <c r="E7173" t="s">
        <v>39</v>
      </c>
      <c r="F7173" t="s">
        <v>40</v>
      </c>
      <c r="G7173" t="s">
        <v>41</v>
      </c>
      <c r="H7173" t="s">
        <v>12107</v>
      </c>
      <c r="I7173" t="s">
        <v>12389</v>
      </c>
      <c r="J7173" s="4">
        <v>25156</v>
      </c>
    </row>
    <row r="7174" spans="1:10" x14ac:dyDescent="0.3">
      <c r="A7174" t="s">
        <v>12394</v>
      </c>
      <c r="B7174" s="4">
        <v>45663</v>
      </c>
      <c r="C7174" t="s">
        <v>60</v>
      </c>
      <c r="D7174" t="s">
        <v>12249</v>
      </c>
      <c r="E7174" t="s">
        <v>39</v>
      </c>
      <c r="F7174" t="s">
        <v>40</v>
      </c>
      <c r="G7174" t="s">
        <v>41</v>
      </c>
      <c r="H7174" t="s">
        <v>12107</v>
      </c>
      <c r="I7174" t="s">
        <v>12389</v>
      </c>
      <c r="J7174" s="4">
        <v>25156</v>
      </c>
    </row>
    <row r="7175" spans="1:10" x14ac:dyDescent="0.3">
      <c r="A7175" t="s">
        <v>12395</v>
      </c>
      <c r="B7175" s="4">
        <v>45663</v>
      </c>
      <c r="C7175" t="s">
        <v>1359</v>
      </c>
      <c r="D7175" t="s">
        <v>12396</v>
      </c>
      <c r="E7175" t="s">
        <v>39</v>
      </c>
      <c r="F7175" t="s">
        <v>40</v>
      </c>
      <c r="G7175" t="s">
        <v>41</v>
      </c>
      <c r="H7175" t="s">
        <v>12107</v>
      </c>
      <c r="I7175" t="s">
        <v>12389</v>
      </c>
      <c r="J7175" s="4">
        <v>25156</v>
      </c>
    </row>
    <row r="7176" spans="1:10" x14ac:dyDescent="0.3">
      <c r="A7176" t="s">
        <v>12397</v>
      </c>
      <c r="B7176" s="4">
        <v>45663</v>
      </c>
      <c r="C7176" t="s">
        <v>367</v>
      </c>
      <c r="D7176" t="s">
        <v>3256</v>
      </c>
      <c r="E7176" t="s">
        <v>111</v>
      </c>
      <c r="F7176" t="s">
        <v>112</v>
      </c>
      <c r="G7176" t="s">
        <v>113</v>
      </c>
      <c r="H7176" t="s">
        <v>12107</v>
      </c>
      <c r="I7176" t="s">
        <v>12398</v>
      </c>
      <c r="J7176" s="4">
        <v>23313</v>
      </c>
    </row>
    <row r="7177" spans="1:10" x14ac:dyDescent="0.3">
      <c r="A7177" t="s">
        <v>12399</v>
      </c>
      <c r="B7177" s="4">
        <v>45663</v>
      </c>
      <c r="C7177" t="s">
        <v>347</v>
      </c>
      <c r="D7177" t="s">
        <v>7115</v>
      </c>
      <c r="E7177" t="s">
        <v>111</v>
      </c>
      <c r="F7177" t="s">
        <v>112</v>
      </c>
      <c r="G7177" t="s">
        <v>113</v>
      </c>
      <c r="H7177" t="s">
        <v>12107</v>
      </c>
      <c r="I7177" t="s">
        <v>12398</v>
      </c>
      <c r="J7177" s="4">
        <v>23313</v>
      </c>
    </row>
    <row r="7178" spans="1:10" x14ac:dyDescent="0.3">
      <c r="A7178" t="s">
        <v>12400</v>
      </c>
      <c r="B7178" s="4">
        <v>45663</v>
      </c>
      <c r="C7178" t="s">
        <v>12401</v>
      </c>
      <c r="D7178" t="s">
        <v>12402</v>
      </c>
      <c r="E7178" t="s">
        <v>4385</v>
      </c>
      <c r="F7178" t="s">
        <v>4386</v>
      </c>
      <c r="G7178" t="s">
        <v>79</v>
      </c>
      <c r="H7178" t="s">
        <v>12107</v>
      </c>
      <c r="I7178" t="s">
        <v>12403</v>
      </c>
      <c r="J7178" s="4">
        <v>42383</v>
      </c>
    </row>
    <row r="7179" spans="1:10" x14ac:dyDescent="0.3">
      <c r="A7179" t="s">
        <v>12404</v>
      </c>
      <c r="B7179" s="4">
        <v>45663</v>
      </c>
      <c r="C7179" t="s">
        <v>2642</v>
      </c>
      <c r="D7179" t="s">
        <v>12405</v>
      </c>
      <c r="E7179" t="s">
        <v>39</v>
      </c>
      <c r="F7179" t="s">
        <v>40</v>
      </c>
      <c r="G7179" t="s">
        <v>41</v>
      </c>
      <c r="H7179" t="s">
        <v>12107</v>
      </c>
      <c r="I7179" t="s">
        <v>12171</v>
      </c>
      <c r="J7179" s="4">
        <v>28675</v>
      </c>
    </row>
    <row r="7180" spans="1:10" x14ac:dyDescent="0.3">
      <c r="A7180" t="s">
        <v>12406</v>
      </c>
      <c r="B7180" s="4">
        <v>45663</v>
      </c>
      <c r="C7180" t="s">
        <v>393</v>
      </c>
      <c r="D7180" t="s">
        <v>394</v>
      </c>
      <c r="E7180" t="s">
        <v>39</v>
      </c>
      <c r="F7180" t="s">
        <v>40</v>
      </c>
      <c r="G7180" t="s">
        <v>41</v>
      </c>
      <c r="H7180" t="s">
        <v>12107</v>
      </c>
      <c r="I7180" t="s">
        <v>12171</v>
      </c>
      <c r="J7180" s="4">
        <v>28675</v>
      </c>
    </row>
    <row r="7181" spans="1:10" x14ac:dyDescent="0.3">
      <c r="A7181" t="s">
        <v>12407</v>
      </c>
      <c r="B7181" s="4">
        <v>45663</v>
      </c>
      <c r="C7181" t="s">
        <v>12408</v>
      </c>
      <c r="D7181" t="s">
        <v>12409</v>
      </c>
      <c r="E7181" t="s">
        <v>4385</v>
      </c>
      <c r="F7181" t="s">
        <v>4386</v>
      </c>
      <c r="G7181" t="s">
        <v>79</v>
      </c>
      <c r="H7181" t="s">
        <v>12107</v>
      </c>
      <c r="I7181" t="s">
        <v>12410</v>
      </c>
      <c r="J7181" s="4">
        <v>44553</v>
      </c>
    </row>
    <row r="7182" spans="1:10" x14ac:dyDescent="0.3">
      <c r="A7182" t="s">
        <v>12411</v>
      </c>
      <c r="B7182" s="4">
        <v>45663</v>
      </c>
      <c r="C7182" t="s">
        <v>4527</v>
      </c>
      <c r="D7182" t="s">
        <v>12412</v>
      </c>
      <c r="E7182" t="s">
        <v>410</v>
      </c>
      <c r="F7182" t="s">
        <v>411</v>
      </c>
      <c r="G7182" t="s">
        <v>412</v>
      </c>
      <c r="H7182" t="s">
        <v>12107</v>
      </c>
      <c r="I7182" t="s">
        <v>12373</v>
      </c>
      <c r="J7182" s="4">
        <v>33862</v>
      </c>
    </row>
    <row r="7183" spans="1:10" x14ac:dyDescent="0.3">
      <c r="A7183" t="s">
        <v>12413</v>
      </c>
      <c r="B7183" s="4">
        <v>45663</v>
      </c>
      <c r="C7183" t="s">
        <v>692</v>
      </c>
      <c r="D7183" t="s">
        <v>8513</v>
      </c>
      <c r="E7183" t="s">
        <v>12217</v>
      </c>
      <c r="F7183" t="s">
        <v>12218</v>
      </c>
      <c r="G7183" t="s">
        <v>113</v>
      </c>
      <c r="H7183" t="s">
        <v>12107</v>
      </c>
      <c r="I7183" t="s">
        <v>12227</v>
      </c>
      <c r="J7183" s="4">
        <v>39904</v>
      </c>
    </row>
    <row r="7184" spans="1:10" x14ac:dyDescent="0.3">
      <c r="A7184" t="s">
        <v>12414</v>
      </c>
      <c r="B7184" s="4">
        <v>45663</v>
      </c>
      <c r="C7184" t="s">
        <v>5258</v>
      </c>
      <c r="D7184" t="s">
        <v>12175</v>
      </c>
      <c r="E7184" t="s">
        <v>1328</v>
      </c>
      <c r="F7184" t="s">
        <v>1329</v>
      </c>
      <c r="G7184" t="s">
        <v>113</v>
      </c>
      <c r="H7184" t="s">
        <v>12107</v>
      </c>
      <c r="I7184" t="s">
        <v>12415</v>
      </c>
      <c r="J7184" s="4">
        <v>41570</v>
      </c>
    </row>
    <row r="7185" spans="1:10" x14ac:dyDescent="0.3">
      <c r="A7185" t="s">
        <v>12416</v>
      </c>
      <c r="B7185" s="4">
        <v>45663</v>
      </c>
      <c r="C7185" t="s">
        <v>998</v>
      </c>
      <c r="D7185" t="s">
        <v>999</v>
      </c>
      <c r="E7185" t="s">
        <v>3479</v>
      </c>
      <c r="F7185" t="s">
        <v>3480</v>
      </c>
      <c r="G7185" t="s">
        <v>113</v>
      </c>
      <c r="H7185" t="s">
        <v>12107</v>
      </c>
      <c r="I7185" t="s">
        <v>12417</v>
      </c>
      <c r="J7185" s="4">
        <v>41886</v>
      </c>
    </row>
    <row r="7186" spans="1:10" x14ac:dyDescent="0.3">
      <c r="A7186" t="s">
        <v>12418</v>
      </c>
      <c r="B7186" s="4">
        <v>45663</v>
      </c>
      <c r="C7186" t="s">
        <v>2642</v>
      </c>
      <c r="D7186" t="s">
        <v>12405</v>
      </c>
      <c r="E7186" t="s">
        <v>410</v>
      </c>
      <c r="F7186" t="s">
        <v>411</v>
      </c>
      <c r="G7186" t="s">
        <v>412</v>
      </c>
      <c r="H7186" t="s">
        <v>12107</v>
      </c>
      <c r="I7186" t="s">
        <v>12419</v>
      </c>
      <c r="J7186" s="4">
        <v>36777</v>
      </c>
    </row>
    <row r="7187" spans="1:10" x14ac:dyDescent="0.3">
      <c r="A7187" t="s">
        <v>12420</v>
      </c>
      <c r="B7187" s="4">
        <v>45663</v>
      </c>
      <c r="C7187" t="s">
        <v>4579</v>
      </c>
      <c r="D7187" t="s">
        <v>12421</v>
      </c>
      <c r="E7187" t="s">
        <v>4385</v>
      </c>
      <c r="F7187" t="s">
        <v>4386</v>
      </c>
      <c r="G7187" t="s">
        <v>79</v>
      </c>
      <c r="H7187" t="s">
        <v>12107</v>
      </c>
      <c r="I7187" t="s">
        <v>12422</v>
      </c>
      <c r="J7187" s="4">
        <v>42570</v>
      </c>
    </row>
    <row r="7188" spans="1:10" x14ac:dyDescent="0.3">
      <c r="A7188" t="s">
        <v>12423</v>
      </c>
      <c r="B7188" s="4">
        <v>45663</v>
      </c>
      <c r="C7188" t="s">
        <v>2480</v>
      </c>
      <c r="D7188" t="s">
        <v>7207</v>
      </c>
      <c r="E7188" t="s">
        <v>39</v>
      </c>
      <c r="F7188" t="s">
        <v>40</v>
      </c>
      <c r="G7188" t="s">
        <v>41</v>
      </c>
      <c r="H7188" t="s">
        <v>12107</v>
      </c>
      <c r="I7188" t="s">
        <v>12389</v>
      </c>
      <c r="J7188" s="4">
        <v>25156</v>
      </c>
    </row>
    <row r="7189" spans="1:10" x14ac:dyDescent="0.3">
      <c r="A7189" t="s">
        <v>12424</v>
      </c>
      <c r="B7189" s="4">
        <v>45663</v>
      </c>
      <c r="C7189" t="s">
        <v>447</v>
      </c>
      <c r="D7189" t="s">
        <v>12425</v>
      </c>
      <c r="E7189" t="s">
        <v>39</v>
      </c>
      <c r="F7189" t="s">
        <v>40</v>
      </c>
      <c r="G7189" t="s">
        <v>41</v>
      </c>
      <c r="H7189" t="s">
        <v>12107</v>
      </c>
      <c r="I7189" t="s">
        <v>12384</v>
      </c>
      <c r="J7189" s="4">
        <v>24875</v>
      </c>
    </row>
    <row r="7190" spans="1:10" x14ac:dyDescent="0.3">
      <c r="A7190" t="s">
        <v>12426</v>
      </c>
      <c r="B7190" s="4">
        <v>45663</v>
      </c>
      <c r="C7190" t="s">
        <v>7691</v>
      </c>
      <c r="D7190" t="s">
        <v>12427</v>
      </c>
      <c r="E7190" t="s">
        <v>10000</v>
      </c>
      <c r="F7190" t="s">
        <v>10001</v>
      </c>
      <c r="G7190" t="s">
        <v>5846</v>
      </c>
      <c r="H7190" t="s">
        <v>12107</v>
      </c>
      <c r="I7190" t="s">
        <v>12428</v>
      </c>
      <c r="J7190" s="4">
        <v>39683</v>
      </c>
    </row>
    <row r="7191" spans="1:10" x14ac:dyDescent="0.3">
      <c r="A7191" t="s">
        <v>12429</v>
      </c>
      <c r="B7191" s="4">
        <v>45663</v>
      </c>
      <c r="C7191" t="s">
        <v>1326</v>
      </c>
      <c r="D7191" t="s">
        <v>12126</v>
      </c>
      <c r="E7191" t="s">
        <v>111</v>
      </c>
      <c r="F7191" t="s">
        <v>112</v>
      </c>
      <c r="G7191" t="s">
        <v>113</v>
      </c>
      <c r="H7191" t="s">
        <v>12107</v>
      </c>
      <c r="I7191" t="s">
        <v>12430</v>
      </c>
      <c r="J7191" s="4">
        <v>29405</v>
      </c>
    </row>
    <row r="7192" spans="1:10" x14ac:dyDescent="0.3">
      <c r="A7192" t="s">
        <v>12431</v>
      </c>
      <c r="B7192" s="4">
        <v>45663</v>
      </c>
      <c r="C7192" t="s">
        <v>347</v>
      </c>
      <c r="D7192" t="s">
        <v>7115</v>
      </c>
      <c r="E7192" t="s">
        <v>111</v>
      </c>
      <c r="F7192" t="s">
        <v>112</v>
      </c>
      <c r="G7192" t="s">
        <v>113</v>
      </c>
      <c r="H7192" t="s">
        <v>12107</v>
      </c>
      <c r="I7192" t="s">
        <v>12432</v>
      </c>
      <c r="J7192" s="4">
        <v>24282</v>
      </c>
    </row>
    <row r="7193" spans="1:10" x14ac:dyDescent="0.3">
      <c r="A7193" t="s">
        <v>12433</v>
      </c>
      <c r="B7193" s="4">
        <v>45663</v>
      </c>
      <c r="C7193" t="s">
        <v>258</v>
      </c>
      <c r="D7193" t="s">
        <v>6949</v>
      </c>
      <c r="E7193" t="s">
        <v>111</v>
      </c>
      <c r="F7193" t="s">
        <v>112</v>
      </c>
      <c r="G7193" t="s">
        <v>113</v>
      </c>
      <c r="H7193" t="s">
        <v>12107</v>
      </c>
      <c r="I7193" t="s">
        <v>12432</v>
      </c>
      <c r="J7193" s="4">
        <v>24282</v>
      </c>
    </row>
    <row r="7194" spans="1:10" x14ac:dyDescent="0.3">
      <c r="A7194" t="s">
        <v>12434</v>
      </c>
      <c r="B7194" s="4">
        <v>45663</v>
      </c>
      <c r="C7194" t="s">
        <v>215</v>
      </c>
      <c r="D7194" t="s">
        <v>1224</v>
      </c>
      <c r="E7194" t="s">
        <v>111</v>
      </c>
      <c r="F7194" t="s">
        <v>112</v>
      </c>
      <c r="G7194" t="s">
        <v>113</v>
      </c>
      <c r="H7194" t="s">
        <v>12107</v>
      </c>
      <c r="I7194" t="s">
        <v>12432</v>
      </c>
      <c r="J7194" s="4">
        <v>24282</v>
      </c>
    </row>
    <row r="7195" spans="1:10" x14ac:dyDescent="0.3">
      <c r="A7195" t="s">
        <v>12435</v>
      </c>
      <c r="B7195" s="4">
        <v>45663</v>
      </c>
      <c r="C7195" t="s">
        <v>3157</v>
      </c>
      <c r="D7195" t="s">
        <v>12284</v>
      </c>
      <c r="E7195" t="s">
        <v>1747</v>
      </c>
      <c r="F7195" t="s">
        <v>1748</v>
      </c>
      <c r="G7195" t="s">
        <v>2108</v>
      </c>
      <c r="H7195" t="s">
        <v>12107</v>
      </c>
      <c r="I7195" t="s">
        <v>12373</v>
      </c>
      <c r="J7195" s="4">
        <v>33862</v>
      </c>
    </row>
    <row r="7196" spans="1:10" x14ac:dyDescent="0.3">
      <c r="A7196" t="s">
        <v>12436</v>
      </c>
      <c r="B7196" s="4">
        <v>45663</v>
      </c>
      <c r="C7196" t="s">
        <v>2296</v>
      </c>
      <c r="D7196" t="s">
        <v>12437</v>
      </c>
      <c r="E7196" t="s">
        <v>111</v>
      </c>
      <c r="F7196" t="s">
        <v>112</v>
      </c>
      <c r="G7196" t="s">
        <v>113</v>
      </c>
      <c r="H7196" t="s">
        <v>12107</v>
      </c>
      <c r="I7196" t="s">
        <v>12398</v>
      </c>
      <c r="J7196" s="4">
        <v>23313</v>
      </c>
    </row>
    <row r="7197" spans="1:10" x14ac:dyDescent="0.3">
      <c r="A7197" t="s">
        <v>12438</v>
      </c>
      <c r="B7197" s="4">
        <v>45663</v>
      </c>
      <c r="C7197" t="s">
        <v>4297</v>
      </c>
      <c r="D7197" t="s">
        <v>1871</v>
      </c>
      <c r="E7197" t="s">
        <v>12439</v>
      </c>
      <c r="F7197" t="s">
        <v>12440</v>
      </c>
      <c r="G7197" t="s">
        <v>232</v>
      </c>
      <c r="H7197" t="s">
        <v>12107</v>
      </c>
      <c r="I7197" t="s">
        <v>12441</v>
      </c>
      <c r="J7197" s="4">
        <v>28230</v>
      </c>
    </row>
    <row r="7198" spans="1:10" x14ac:dyDescent="0.3">
      <c r="A7198" t="s">
        <v>12442</v>
      </c>
      <c r="B7198" s="4">
        <v>45663</v>
      </c>
      <c r="C7198" t="s">
        <v>147</v>
      </c>
      <c r="D7198" t="s">
        <v>6708</v>
      </c>
      <c r="E7198" t="s">
        <v>111</v>
      </c>
      <c r="F7198" t="s">
        <v>112</v>
      </c>
      <c r="G7198" t="s">
        <v>113</v>
      </c>
      <c r="H7198" t="s">
        <v>12107</v>
      </c>
      <c r="I7198" t="s">
        <v>12398</v>
      </c>
      <c r="J7198" s="4">
        <v>23313</v>
      </c>
    </row>
    <row r="7199" spans="1:10" x14ac:dyDescent="0.3">
      <c r="A7199" t="s">
        <v>12443</v>
      </c>
      <c r="B7199" s="4">
        <v>45663</v>
      </c>
      <c r="C7199" t="s">
        <v>7895</v>
      </c>
      <c r="D7199" t="s">
        <v>12444</v>
      </c>
      <c r="E7199" t="s">
        <v>12439</v>
      </c>
      <c r="F7199" t="s">
        <v>12440</v>
      </c>
      <c r="G7199" t="s">
        <v>232</v>
      </c>
      <c r="H7199" t="s">
        <v>12107</v>
      </c>
      <c r="I7199" t="s">
        <v>12441</v>
      </c>
      <c r="J7199" s="4">
        <v>28230</v>
      </c>
    </row>
    <row r="7200" spans="1:10" x14ac:dyDescent="0.3">
      <c r="A7200" t="s">
        <v>12445</v>
      </c>
      <c r="B7200" s="4">
        <v>45663</v>
      </c>
      <c r="C7200" t="s">
        <v>4291</v>
      </c>
      <c r="D7200" t="s">
        <v>12446</v>
      </c>
      <c r="E7200" t="s">
        <v>12439</v>
      </c>
      <c r="F7200" t="s">
        <v>12440</v>
      </c>
      <c r="G7200" t="s">
        <v>232</v>
      </c>
      <c r="H7200" t="s">
        <v>12107</v>
      </c>
      <c r="I7200" t="s">
        <v>12441</v>
      </c>
      <c r="J7200" s="4">
        <v>28230</v>
      </c>
    </row>
    <row r="7201" spans="1:10" x14ac:dyDescent="0.3">
      <c r="A7201" t="s">
        <v>12447</v>
      </c>
      <c r="B7201" s="4">
        <v>45663</v>
      </c>
      <c r="C7201" t="s">
        <v>12448</v>
      </c>
      <c r="D7201" t="s">
        <v>12449</v>
      </c>
      <c r="E7201" t="s">
        <v>12439</v>
      </c>
      <c r="F7201" t="s">
        <v>12440</v>
      </c>
      <c r="G7201" t="s">
        <v>232</v>
      </c>
      <c r="H7201" t="s">
        <v>12107</v>
      </c>
      <c r="I7201" t="s">
        <v>12441</v>
      </c>
      <c r="J7201" s="4">
        <v>28230</v>
      </c>
    </row>
    <row r="7202" spans="1:10" x14ac:dyDescent="0.3">
      <c r="A7202" t="s">
        <v>12450</v>
      </c>
      <c r="B7202" s="4">
        <v>45663</v>
      </c>
      <c r="C7202" t="s">
        <v>56</v>
      </c>
      <c r="D7202" t="s">
        <v>12451</v>
      </c>
      <c r="E7202" t="s">
        <v>111</v>
      </c>
      <c r="F7202" t="s">
        <v>112</v>
      </c>
      <c r="G7202" t="s">
        <v>113</v>
      </c>
      <c r="H7202" t="s">
        <v>12107</v>
      </c>
      <c r="I7202" t="s">
        <v>12452</v>
      </c>
      <c r="J7202" s="4">
        <v>29114</v>
      </c>
    </row>
    <row r="7203" spans="1:10" x14ac:dyDescent="0.3">
      <c r="A7203" t="s">
        <v>12453</v>
      </c>
      <c r="B7203" s="4">
        <v>45663</v>
      </c>
      <c r="C7203" t="s">
        <v>1658</v>
      </c>
      <c r="D7203" t="s">
        <v>12196</v>
      </c>
      <c r="E7203" t="s">
        <v>698</v>
      </c>
      <c r="F7203" t="s">
        <v>699</v>
      </c>
      <c r="G7203" t="s">
        <v>700</v>
      </c>
      <c r="H7203" t="s">
        <v>12107</v>
      </c>
      <c r="I7203" t="s">
        <v>12454</v>
      </c>
      <c r="J7203" s="4">
        <v>30535</v>
      </c>
    </row>
    <row r="7204" spans="1:10" x14ac:dyDescent="0.3">
      <c r="A7204" t="s">
        <v>12455</v>
      </c>
      <c r="B7204" s="4">
        <v>45663</v>
      </c>
      <c r="C7204" t="s">
        <v>12456</v>
      </c>
      <c r="D7204" t="s">
        <v>6060</v>
      </c>
      <c r="E7204" t="s">
        <v>12457</v>
      </c>
      <c r="F7204" t="s">
        <v>12458</v>
      </c>
      <c r="G7204" t="s">
        <v>12459</v>
      </c>
      <c r="H7204" t="s">
        <v>12107</v>
      </c>
      <c r="I7204" t="s">
        <v>5629</v>
      </c>
      <c r="J7204" s="4">
        <v>25096</v>
      </c>
    </row>
    <row r="7205" spans="1:10" x14ac:dyDescent="0.3">
      <c r="A7205" t="s">
        <v>12460</v>
      </c>
      <c r="B7205" s="4">
        <v>45663</v>
      </c>
      <c r="C7205" t="s">
        <v>692</v>
      </c>
      <c r="D7205" t="s">
        <v>8513</v>
      </c>
      <c r="E7205" t="s">
        <v>4385</v>
      </c>
      <c r="F7205" t="s">
        <v>4386</v>
      </c>
      <c r="G7205" t="s">
        <v>79</v>
      </c>
      <c r="H7205" t="s">
        <v>12107</v>
      </c>
      <c r="I7205" t="s">
        <v>12461</v>
      </c>
      <c r="J7205" s="4">
        <v>43620</v>
      </c>
    </row>
    <row r="7206" spans="1:10" x14ac:dyDescent="0.3">
      <c r="A7206" t="s">
        <v>12462</v>
      </c>
      <c r="B7206" s="4">
        <v>45663</v>
      </c>
      <c r="C7206" t="s">
        <v>1089</v>
      </c>
      <c r="D7206" t="s">
        <v>1090</v>
      </c>
      <c r="E7206" t="s">
        <v>6665</v>
      </c>
      <c r="F7206" t="s">
        <v>6666</v>
      </c>
      <c r="G7206" t="s">
        <v>6667</v>
      </c>
      <c r="H7206" t="s">
        <v>12107</v>
      </c>
      <c r="I7206" t="s">
        <v>12463</v>
      </c>
      <c r="J7206" s="4">
        <v>32293</v>
      </c>
    </row>
    <row r="7207" spans="1:10" x14ac:dyDescent="0.3">
      <c r="A7207" t="s">
        <v>12464</v>
      </c>
      <c r="B7207" s="4">
        <v>45663</v>
      </c>
      <c r="C7207" t="s">
        <v>2381</v>
      </c>
      <c r="D7207" t="s">
        <v>2382</v>
      </c>
      <c r="E7207" t="s">
        <v>12465</v>
      </c>
      <c r="F7207" t="s">
        <v>12466</v>
      </c>
      <c r="G7207" t="s">
        <v>12467</v>
      </c>
      <c r="H7207" t="s">
        <v>12107</v>
      </c>
      <c r="I7207" t="s">
        <v>12398</v>
      </c>
      <c r="J7207" s="4">
        <v>23313</v>
      </c>
    </row>
    <row r="7208" spans="1:10" x14ac:dyDescent="0.3">
      <c r="A7208" t="s">
        <v>12468</v>
      </c>
      <c r="B7208" s="4">
        <v>45663</v>
      </c>
      <c r="C7208" t="s">
        <v>5258</v>
      </c>
      <c r="D7208" t="s">
        <v>12175</v>
      </c>
      <c r="E7208" t="s">
        <v>1328</v>
      </c>
      <c r="F7208" t="s">
        <v>1329</v>
      </c>
      <c r="G7208" t="s">
        <v>113</v>
      </c>
      <c r="H7208" t="s">
        <v>12107</v>
      </c>
      <c r="I7208" t="s">
        <v>12469</v>
      </c>
      <c r="J7208" s="4">
        <v>41344</v>
      </c>
    </row>
    <row r="7209" spans="1:10" x14ac:dyDescent="0.3">
      <c r="A7209" t="s">
        <v>12470</v>
      </c>
      <c r="B7209" s="4">
        <v>45663</v>
      </c>
      <c r="C7209" t="s">
        <v>1281</v>
      </c>
      <c r="D7209" t="s">
        <v>7267</v>
      </c>
      <c r="E7209" t="s">
        <v>51</v>
      </c>
      <c r="F7209" t="s">
        <v>52</v>
      </c>
      <c r="G7209" t="s">
        <v>53</v>
      </c>
      <c r="H7209" t="s">
        <v>12107</v>
      </c>
      <c r="I7209" t="s">
        <v>12471</v>
      </c>
      <c r="J7209" s="4">
        <v>37960</v>
      </c>
    </row>
    <row r="7210" spans="1:10" x14ac:dyDescent="0.3">
      <c r="A7210" t="s">
        <v>12472</v>
      </c>
      <c r="B7210" s="4">
        <v>45663</v>
      </c>
      <c r="C7210" t="s">
        <v>276</v>
      </c>
      <c r="D7210" t="s">
        <v>277</v>
      </c>
      <c r="E7210" t="s">
        <v>111</v>
      </c>
      <c r="F7210" t="s">
        <v>112</v>
      </c>
      <c r="G7210" t="s">
        <v>113</v>
      </c>
      <c r="H7210" t="s">
        <v>12107</v>
      </c>
      <c r="I7210" t="s">
        <v>12473</v>
      </c>
      <c r="J7210" s="4">
        <v>28056</v>
      </c>
    </row>
    <row r="7211" spans="1:10" x14ac:dyDescent="0.3">
      <c r="A7211" t="s">
        <v>12474</v>
      </c>
      <c r="B7211" s="4">
        <v>45663</v>
      </c>
      <c r="C7211" t="s">
        <v>1502</v>
      </c>
      <c r="D7211" t="s">
        <v>1503</v>
      </c>
      <c r="E7211" t="s">
        <v>111</v>
      </c>
      <c r="F7211" t="s">
        <v>112</v>
      </c>
      <c r="G7211" t="s">
        <v>113</v>
      </c>
      <c r="H7211" t="s">
        <v>12107</v>
      </c>
      <c r="I7211" t="s">
        <v>12475</v>
      </c>
      <c r="J7211" s="4">
        <v>20906</v>
      </c>
    </row>
    <row r="7212" spans="1:10" x14ac:dyDescent="0.3">
      <c r="A7212" t="s">
        <v>12476</v>
      </c>
      <c r="B7212" s="4">
        <v>45663</v>
      </c>
      <c r="C7212" t="s">
        <v>3570</v>
      </c>
      <c r="D7212" t="s">
        <v>12477</v>
      </c>
      <c r="E7212" t="s">
        <v>51</v>
      </c>
      <c r="F7212" t="s">
        <v>52</v>
      </c>
      <c r="G7212" t="s">
        <v>53</v>
      </c>
      <c r="H7212" t="s">
        <v>12107</v>
      </c>
      <c r="I7212" t="s">
        <v>12478</v>
      </c>
      <c r="J7212" s="4">
        <v>29160</v>
      </c>
    </row>
    <row r="7213" spans="1:10" x14ac:dyDescent="0.3">
      <c r="A7213" t="s">
        <v>12479</v>
      </c>
      <c r="B7213" s="4">
        <v>45663</v>
      </c>
      <c r="C7213" t="s">
        <v>7691</v>
      </c>
      <c r="D7213" t="s">
        <v>12427</v>
      </c>
      <c r="E7213" t="s">
        <v>10000</v>
      </c>
      <c r="F7213" t="s">
        <v>10001</v>
      </c>
      <c r="G7213" t="s">
        <v>5846</v>
      </c>
      <c r="H7213" t="s">
        <v>12107</v>
      </c>
      <c r="I7213" t="s">
        <v>12480</v>
      </c>
      <c r="J7213" s="4">
        <v>37808</v>
      </c>
    </row>
    <row r="7214" spans="1:10" x14ac:dyDescent="0.3">
      <c r="A7214" t="s">
        <v>12481</v>
      </c>
      <c r="B7214" s="4">
        <v>45664</v>
      </c>
      <c r="C7214" t="s">
        <v>4499</v>
      </c>
      <c r="D7214" t="s">
        <v>12482</v>
      </c>
      <c r="E7214" t="s">
        <v>204</v>
      </c>
      <c r="F7214" t="s">
        <v>205</v>
      </c>
      <c r="G7214" t="s">
        <v>206</v>
      </c>
      <c r="H7214" t="s">
        <v>12107</v>
      </c>
      <c r="I7214" t="s">
        <v>12483</v>
      </c>
      <c r="J7214" s="4">
        <v>24767</v>
      </c>
    </row>
    <row r="7215" spans="1:10" x14ac:dyDescent="0.3">
      <c r="A7215" t="s">
        <v>12484</v>
      </c>
      <c r="B7215" s="4">
        <v>45664</v>
      </c>
      <c r="C7215" t="s">
        <v>12485</v>
      </c>
      <c r="D7215" t="s">
        <v>12486</v>
      </c>
      <c r="E7215" t="s">
        <v>4385</v>
      </c>
      <c r="F7215" t="s">
        <v>4386</v>
      </c>
      <c r="G7215" t="s">
        <v>79</v>
      </c>
      <c r="H7215" t="s">
        <v>12107</v>
      </c>
      <c r="I7215" t="s">
        <v>12487</v>
      </c>
      <c r="J7215" s="4">
        <v>43053</v>
      </c>
    </row>
    <row r="7216" spans="1:10" x14ac:dyDescent="0.3">
      <c r="A7216" t="s">
        <v>12488</v>
      </c>
      <c r="B7216" s="4">
        <v>45664</v>
      </c>
      <c r="C7216" t="s">
        <v>325</v>
      </c>
      <c r="D7216" t="s">
        <v>6546</v>
      </c>
      <c r="E7216" t="s">
        <v>4385</v>
      </c>
      <c r="F7216" t="s">
        <v>4386</v>
      </c>
      <c r="G7216" t="s">
        <v>79</v>
      </c>
      <c r="H7216" t="s">
        <v>12107</v>
      </c>
      <c r="I7216" t="s">
        <v>12489</v>
      </c>
      <c r="J7216" s="4">
        <v>42119</v>
      </c>
    </row>
    <row r="7217" spans="1:10" x14ac:dyDescent="0.3">
      <c r="A7217" t="s">
        <v>12490</v>
      </c>
      <c r="B7217" s="4">
        <v>45664</v>
      </c>
      <c r="C7217" t="s">
        <v>12408</v>
      </c>
      <c r="D7217" t="s">
        <v>12409</v>
      </c>
      <c r="E7217" t="s">
        <v>3479</v>
      </c>
      <c r="F7217" t="s">
        <v>3480</v>
      </c>
      <c r="G7217" t="s">
        <v>113</v>
      </c>
      <c r="H7217" t="s">
        <v>12107</v>
      </c>
      <c r="I7217" t="s">
        <v>12491</v>
      </c>
      <c r="J7217" s="4">
        <v>45217</v>
      </c>
    </row>
    <row r="7218" spans="1:10" x14ac:dyDescent="0.3">
      <c r="A7218" t="s">
        <v>12492</v>
      </c>
      <c r="B7218" s="4">
        <v>45664</v>
      </c>
      <c r="C7218" t="s">
        <v>12321</v>
      </c>
      <c r="D7218" t="s">
        <v>12322</v>
      </c>
      <c r="E7218" t="s">
        <v>5844</v>
      </c>
      <c r="F7218" t="s">
        <v>5845</v>
      </c>
      <c r="G7218" t="s">
        <v>5846</v>
      </c>
      <c r="H7218" t="s">
        <v>12107</v>
      </c>
      <c r="I7218" t="s">
        <v>12491</v>
      </c>
      <c r="J7218" s="4">
        <v>45217</v>
      </c>
    </row>
    <row r="7219" spans="1:10" x14ac:dyDescent="0.3">
      <c r="A7219" t="s">
        <v>12493</v>
      </c>
      <c r="B7219" s="4">
        <v>45664</v>
      </c>
      <c r="C7219" t="s">
        <v>12321</v>
      </c>
      <c r="D7219" t="s">
        <v>12322</v>
      </c>
      <c r="E7219" t="s">
        <v>5844</v>
      </c>
      <c r="F7219" t="s">
        <v>5845</v>
      </c>
      <c r="G7219" t="s">
        <v>5846</v>
      </c>
      <c r="H7219" t="s">
        <v>12107</v>
      </c>
      <c r="I7219" t="s">
        <v>12494</v>
      </c>
      <c r="J7219" s="4">
        <v>44826</v>
      </c>
    </row>
    <row r="7220" spans="1:10" x14ac:dyDescent="0.3">
      <c r="A7220" t="s">
        <v>12495</v>
      </c>
      <c r="B7220" s="4">
        <v>45664</v>
      </c>
      <c r="C7220" t="s">
        <v>2226</v>
      </c>
      <c r="D7220" t="s">
        <v>2227</v>
      </c>
      <c r="E7220" t="s">
        <v>7030</v>
      </c>
      <c r="F7220" t="s">
        <v>7031</v>
      </c>
      <c r="G7220" t="s">
        <v>1581</v>
      </c>
      <c r="H7220" t="s">
        <v>12107</v>
      </c>
      <c r="I7220" t="s">
        <v>12496</v>
      </c>
      <c r="J7220" s="4">
        <v>23921</v>
      </c>
    </row>
    <row r="7221" spans="1:10" x14ac:dyDescent="0.3">
      <c r="A7221" t="s">
        <v>12497</v>
      </c>
      <c r="B7221" s="4">
        <v>45664</v>
      </c>
      <c r="C7221" t="s">
        <v>390</v>
      </c>
      <c r="D7221" t="s">
        <v>12498</v>
      </c>
      <c r="E7221" t="s">
        <v>111</v>
      </c>
      <c r="F7221" t="s">
        <v>112</v>
      </c>
      <c r="G7221" t="s">
        <v>113</v>
      </c>
      <c r="H7221" t="s">
        <v>12107</v>
      </c>
      <c r="I7221" t="s">
        <v>10484</v>
      </c>
      <c r="J7221" s="4">
        <v>28044</v>
      </c>
    </row>
    <row r="7222" spans="1:10" x14ac:dyDescent="0.3">
      <c r="A7222" t="s">
        <v>12499</v>
      </c>
      <c r="B7222" s="4">
        <v>45664</v>
      </c>
      <c r="C7222" t="s">
        <v>105</v>
      </c>
      <c r="D7222" t="s">
        <v>106</v>
      </c>
      <c r="E7222" t="s">
        <v>111</v>
      </c>
      <c r="F7222" t="s">
        <v>112</v>
      </c>
      <c r="G7222" t="s">
        <v>113</v>
      </c>
      <c r="H7222" t="s">
        <v>12107</v>
      </c>
      <c r="I7222" t="s">
        <v>10484</v>
      </c>
      <c r="J7222" s="4">
        <v>28044</v>
      </c>
    </row>
    <row r="7223" spans="1:10" x14ac:dyDescent="0.3">
      <c r="A7223" t="s">
        <v>12500</v>
      </c>
      <c r="B7223" s="4">
        <v>45664</v>
      </c>
      <c r="C7223" t="s">
        <v>6312</v>
      </c>
      <c r="D7223" t="s">
        <v>12501</v>
      </c>
      <c r="E7223" t="s">
        <v>12217</v>
      </c>
      <c r="F7223" t="s">
        <v>12218</v>
      </c>
      <c r="G7223" t="s">
        <v>113</v>
      </c>
      <c r="H7223" t="s">
        <v>12107</v>
      </c>
      <c r="I7223" t="s">
        <v>12502</v>
      </c>
      <c r="J7223" s="4">
        <v>42223</v>
      </c>
    </row>
    <row r="7224" spans="1:10" x14ac:dyDescent="0.3">
      <c r="A7224" t="s">
        <v>12503</v>
      </c>
      <c r="B7224" s="4">
        <v>45664</v>
      </c>
      <c r="C7224" t="s">
        <v>6862</v>
      </c>
      <c r="D7224" t="s">
        <v>6863</v>
      </c>
      <c r="E7224" t="s">
        <v>12504</v>
      </c>
      <c r="F7224" t="s">
        <v>12505</v>
      </c>
      <c r="G7224" t="s">
        <v>12506</v>
      </c>
      <c r="H7224" t="s">
        <v>12107</v>
      </c>
      <c r="I7224" t="s">
        <v>12507</v>
      </c>
      <c r="J7224" s="4">
        <v>26941</v>
      </c>
    </row>
    <row r="7225" spans="1:10" x14ac:dyDescent="0.3">
      <c r="A7225" t="s">
        <v>12508</v>
      </c>
      <c r="B7225" s="4">
        <v>45664</v>
      </c>
      <c r="C7225" t="s">
        <v>1326</v>
      </c>
      <c r="D7225" t="s">
        <v>12126</v>
      </c>
      <c r="E7225" t="s">
        <v>1328</v>
      </c>
      <c r="F7225" t="s">
        <v>1329</v>
      </c>
      <c r="G7225" t="s">
        <v>113</v>
      </c>
      <c r="H7225" t="s">
        <v>12107</v>
      </c>
      <c r="I7225" t="s">
        <v>12509</v>
      </c>
      <c r="J7225" s="4">
        <v>40255</v>
      </c>
    </row>
    <row r="7226" spans="1:10" x14ac:dyDescent="0.3">
      <c r="A7226" t="s">
        <v>12510</v>
      </c>
      <c r="B7226" s="4">
        <v>45664</v>
      </c>
      <c r="C7226" t="s">
        <v>120</v>
      </c>
      <c r="D7226" t="s">
        <v>11612</v>
      </c>
      <c r="E7226" t="s">
        <v>1328</v>
      </c>
      <c r="F7226" t="s">
        <v>1329</v>
      </c>
      <c r="G7226" t="s">
        <v>113</v>
      </c>
      <c r="H7226" t="s">
        <v>12107</v>
      </c>
      <c r="I7226" t="s">
        <v>12509</v>
      </c>
      <c r="J7226" s="4">
        <v>40255</v>
      </c>
    </row>
    <row r="7227" spans="1:10" x14ac:dyDescent="0.3">
      <c r="A7227" t="s">
        <v>12511</v>
      </c>
      <c r="B7227" s="4">
        <v>45664</v>
      </c>
      <c r="C7227" t="s">
        <v>12512</v>
      </c>
      <c r="D7227" t="s">
        <v>12513</v>
      </c>
      <c r="E7227" t="s">
        <v>1328</v>
      </c>
      <c r="F7227" t="s">
        <v>1329</v>
      </c>
      <c r="G7227" t="s">
        <v>113</v>
      </c>
      <c r="H7227" t="s">
        <v>12107</v>
      </c>
      <c r="I7227" t="s">
        <v>12514</v>
      </c>
      <c r="J7227" s="4">
        <v>39811</v>
      </c>
    </row>
    <row r="7228" spans="1:10" x14ac:dyDescent="0.3">
      <c r="A7228" t="s">
        <v>12515</v>
      </c>
      <c r="B7228" s="4">
        <v>45664</v>
      </c>
      <c r="C7228" t="s">
        <v>1603</v>
      </c>
      <c r="D7228" t="s">
        <v>1604</v>
      </c>
      <c r="E7228" t="s">
        <v>1328</v>
      </c>
      <c r="F7228" t="s">
        <v>1329</v>
      </c>
      <c r="G7228" t="s">
        <v>113</v>
      </c>
      <c r="H7228" t="s">
        <v>12107</v>
      </c>
      <c r="I7228" t="s">
        <v>12514</v>
      </c>
      <c r="J7228" s="4">
        <v>39811</v>
      </c>
    </row>
    <row r="7229" spans="1:10" x14ac:dyDescent="0.3">
      <c r="A7229" t="s">
        <v>12516</v>
      </c>
      <c r="B7229" s="4">
        <v>45664</v>
      </c>
      <c r="C7229" t="s">
        <v>12408</v>
      </c>
      <c r="D7229" t="s">
        <v>12409</v>
      </c>
      <c r="E7229" t="s">
        <v>4385</v>
      </c>
      <c r="F7229" t="s">
        <v>4386</v>
      </c>
      <c r="G7229" t="s">
        <v>79</v>
      </c>
      <c r="H7229" t="s">
        <v>12107</v>
      </c>
      <c r="I7229" t="s">
        <v>12517</v>
      </c>
      <c r="J7229" s="4">
        <v>45030</v>
      </c>
    </row>
    <row r="7230" spans="1:10" x14ac:dyDescent="0.3">
      <c r="A7230" t="s">
        <v>12518</v>
      </c>
      <c r="B7230" s="4">
        <v>45664</v>
      </c>
      <c r="C7230" t="s">
        <v>120</v>
      </c>
      <c r="D7230" t="s">
        <v>11612</v>
      </c>
      <c r="E7230" t="s">
        <v>1328</v>
      </c>
      <c r="F7230" t="s">
        <v>1329</v>
      </c>
      <c r="G7230" t="s">
        <v>113</v>
      </c>
      <c r="H7230" t="s">
        <v>12107</v>
      </c>
      <c r="I7230" t="s">
        <v>12519</v>
      </c>
      <c r="J7230" s="4">
        <v>41085</v>
      </c>
    </row>
    <row r="7231" spans="1:10" x14ac:dyDescent="0.3">
      <c r="A7231" t="s">
        <v>12520</v>
      </c>
      <c r="B7231" s="4">
        <v>45664</v>
      </c>
      <c r="C7231" t="s">
        <v>12521</v>
      </c>
      <c r="D7231" t="s">
        <v>12522</v>
      </c>
      <c r="E7231" t="s">
        <v>12217</v>
      </c>
      <c r="F7231" t="s">
        <v>12218</v>
      </c>
      <c r="G7231" t="s">
        <v>113</v>
      </c>
      <c r="H7231" t="s">
        <v>12107</v>
      </c>
      <c r="I7231" t="s">
        <v>12523</v>
      </c>
      <c r="J7231" s="4">
        <v>39897</v>
      </c>
    </row>
    <row r="7232" spans="1:10" x14ac:dyDescent="0.3">
      <c r="A7232" t="s">
        <v>12524</v>
      </c>
      <c r="B7232" s="4">
        <v>45664</v>
      </c>
      <c r="C7232" t="s">
        <v>12525</v>
      </c>
      <c r="D7232" t="s">
        <v>12526</v>
      </c>
      <c r="E7232" t="s">
        <v>5844</v>
      </c>
      <c r="F7232" t="s">
        <v>5845</v>
      </c>
      <c r="G7232" t="s">
        <v>5846</v>
      </c>
      <c r="H7232" t="s">
        <v>12107</v>
      </c>
      <c r="I7232" t="s">
        <v>12527</v>
      </c>
      <c r="J7232" s="4">
        <v>42152</v>
      </c>
    </row>
    <row r="7233" spans="1:10" x14ac:dyDescent="0.3">
      <c r="A7233" t="s">
        <v>12528</v>
      </c>
      <c r="B7233" s="4">
        <v>45664</v>
      </c>
      <c r="C7233" t="s">
        <v>12529</v>
      </c>
      <c r="D7233" t="s">
        <v>12530</v>
      </c>
      <c r="E7233" t="s">
        <v>12217</v>
      </c>
      <c r="F7233" t="s">
        <v>12218</v>
      </c>
      <c r="G7233" t="s">
        <v>113</v>
      </c>
      <c r="H7233" t="s">
        <v>12107</v>
      </c>
      <c r="I7233" t="s">
        <v>12531</v>
      </c>
      <c r="J7233" s="4">
        <v>41626</v>
      </c>
    </row>
    <row r="7234" spans="1:10" x14ac:dyDescent="0.3">
      <c r="A7234" t="s">
        <v>12532</v>
      </c>
      <c r="B7234" s="4">
        <v>45664</v>
      </c>
      <c r="C7234" t="s">
        <v>12533</v>
      </c>
      <c r="D7234" t="s">
        <v>12534</v>
      </c>
      <c r="E7234" t="s">
        <v>12217</v>
      </c>
      <c r="F7234" t="s">
        <v>12218</v>
      </c>
      <c r="G7234" t="s">
        <v>113</v>
      </c>
      <c r="H7234" t="s">
        <v>12107</v>
      </c>
      <c r="I7234" t="s">
        <v>12531</v>
      </c>
      <c r="J7234" s="4">
        <v>41626</v>
      </c>
    </row>
    <row r="7235" spans="1:10" x14ac:dyDescent="0.3">
      <c r="A7235" t="s">
        <v>12535</v>
      </c>
      <c r="B7235" s="4">
        <v>45664</v>
      </c>
      <c r="C7235" t="s">
        <v>2442</v>
      </c>
      <c r="D7235" t="s">
        <v>2443</v>
      </c>
      <c r="E7235" t="s">
        <v>6665</v>
      </c>
      <c r="F7235" t="s">
        <v>6666</v>
      </c>
      <c r="G7235" t="s">
        <v>6667</v>
      </c>
      <c r="H7235" t="s">
        <v>12107</v>
      </c>
      <c r="I7235" t="s">
        <v>12536</v>
      </c>
      <c r="J7235" s="4">
        <v>27307</v>
      </c>
    </row>
    <row r="7236" spans="1:10" x14ac:dyDescent="0.3">
      <c r="A7236" t="s">
        <v>12537</v>
      </c>
      <c r="B7236" s="4">
        <v>45664</v>
      </c>
      <c r="C7236" t="s">
        <v>6460</v>
      </c>
      <c r="D7236" t="s">
        <v>7434</v>
      </c>
      <c r="E7236" t="s">
        <v>1328</v>
      </c>
      <c r="F7236" t="s">
        <v>1329</v>
      </c>
      <c r="G7236" t="s">
        <v>113</v>
      </c>
      <c r="H7236" t="s">
        <v>12107</v>
      </c>
      <c r="I7236" t="s">
        <v>12538</v>
      </c>
      <c r="J7236" s="4">
        <v>45327</v>
      </c>
    </row>
    <row r="7237" spans="1:10" x14ac:dyDescent="0.3">
      <c r="A7237" t="s">
        <v>12539</v>
      </c>
      <c r="B7237" s="4">
        <v>45664</v>
      </c>
      <c r="C7237" t="s">
        <v>12540</v>
      </c>
      <c r="D7237" t="s">
        <v>12541</v>
      </c>
      <c r="E7237" t="s">
        <v>410</v>
      </c>
      <c r="F7237" t="s">
        <v>411</v>
      </c>
      <c r="G7237" t="s">
        <v>412</v>
      </c>
      <c r="H7237" t="s">
        <v>12107</v>
      </c>
      <c r="I7237" t="s">
        <v>12419</v>
      </c>
      <c r="J7237" s="4">
        <v>36777</v>
      </c>
    </row>
    <row r="7238" spans="1:10" x14ac:dyDescent="0.3">
      <c r="A7238" t="s">
        <v>12542</v>
      </c>
      <c r="B7238" s="4">
        <v>45664</v>
      </c>
      <c r="C7238" t="s">
        <v>3489</v>
      </c>
      <c r="D7238" t="s">
        <v>7383</v>
      </c>
      <c r="E7238" t="s">
        <v>5844</v>
      </c>
      <c r="F7238" t="s">
        <v>5845</v>
      </c>
      <c r="G7238" t="s">
        <v>5846</v>
      </c>
      <c r="H7238" t="s">
        <v>12107</v>
      </c>
      <c r="I7238" t="s">
        <v>12543</v>
      </c>
      <c r="J7238" s="4">
        <v>43816</v>
      </c>
    </row>
    <row r="7239" spans="1:10" x14ac:dyDescent="0.3">
      <c r="A7239" t="s">
        <v>12544</v>
      </c>
      <c r="B7239" s="4">
        <v>45664</v>
      </c>
      <c r="C7239" t="s">
        <v>2497</v>
      </c>
      <c r="D7239" t="s">
        <v>2498</v>
      </c>
      <c r="E7239" t="s">
        <v>217</v>
      </c>
      <c r="F7239" t="s">
        <v>218</v>
      </c>
      <c r="G7239" t="s">
        <v>79</v>
      </c>
      <c r="H7239" t="s">
        <v>12107</v>
      </c>
      <c r="I7239" t="s">
        <v>12545</v>
      </c>
      <c r="J7239" s="4">
        <v>35404</v>
      </c>
    </row>
    <row r="7240" spans="1:10" x14ac:dyDescent="0.3">
      <c r="A7240" t="s">
        <v>12546</v>
      </c>
      <c r="B7240" s="4">
        <v>45664</v>
      </c>
      <c r="C7240" t="s">
        <v>5018</v>
      </c>
      <c r="D7240" t="s">
        <v>5019</v>
      </c>
      <c r="E7240" t="s">
        <v>698</v>
      </c>
      <c r="F7240" t="s">
        <v>699</v>
      </c>
      <c r="G7240" t="s">
        <v>700</v>
      </c>
      <c r="H7240" t="s">
        <v>12107</v>
      </c>
      <c r="I7240" t="s">
        <v>12547</v>
      </c>
      <c r="J7240" s="4">
        <v>39203</v>
      </c>
    </row>
    <row r="7241" spans="1:10" x14ac:dyDescent="0.3">
      <c r="A7241" t="s">
        <v>12548</v>
      </c>
      <c r="B7241" s="4">
        <v>45664</v>
      </c>
      <c r="C7241" t="s">
        <v>8235</v>
      </c>
      <c r="D7241" t="s">
        <v>8236</v>
      </c>
      <c r="E7241" t="s">
        <v>353</v>
      </c>
      <c r="F7241" t="s">
        <v>354</v>
      </c>
      <c r="G7241" t="s">
        <v>79</v>
      </c>
      <c r="H7241" t="s">
        <v>12107</v>
      </c>
      <c r="I7241" t="s">
        <v>12549</v>
      </c>
      <c r="J7241" s="4">
        <v>40865</v>
      </c>
    </row>
    <row r="7242" spans="1:10" x14ac:dyDescent="0.3">
      <c r="A7242" t="s">
        <v>12550</v>
      </c>
      <c r="B7242" s="4">
        <v>45664</v>
      </c>
      <c r="C7242" t="s">
        <v>574</v>
      </c>
      <c r="D7242" t="s">
        <v>804</v>
      </c>
      <c r="E7242" t="s">
        <v>5844</v>
      </c>
      <c r="F7242" t="s">
        <v>5845</v>
      </c>
      <c r="G7242" t="s">
        <v>5846</v>
      </c>
      <c r="H7242" t="s">
        <v>12107</v>
      </c>
      <c r="I7242" t="s">
        <v>12551</v>
      </c>
      <c r="J7242" s="4">
        <v>40150</v>
      </c>
    </row>
    <row r="7243" spans="1:10" x14ac:dyDescent="0.3">
      <c r="A7243" t="s">
        <v>12552</v>
      </c>
      <c r="B7243" s="4">
        <v>45664</v>
      </c>
      <c r="C7243" t="s">
        <v>2711</v>
      </c>
      <c r="D7243" t="s">
        <v>2712</v>
      </c>
      <c r="E7243" t="s">
        <v>12217</v>
      </c>
      <c r="F7243" t="s">
        <v>12218</v>
      </c>
      <c r="G7243" t="s">
        <v>113</v>
      </c>
      <c r="H7243" t="s">
        <v>12107</v>
      </c>
      <c r="I7243" t="s">
        <v>12553</v>
      </c>
      <c r="J7243" s="4">
        <v>45159</v>
      </c>
    </row>
    <row r="7244" spans="1:10" x14ac:dyDescent="0.3">
      <c r="A7244" t="s">
        <v>12554</v>
      </c>
      <c r="B7244" s="4">
        <v>45664</v>
      </c>
      <c r="C7244" t="s">
        <v>12521</v>
      </c>
      <c r="D7244" t="s">
        <v>12522</v>
      </c>
      <c r="E7244" t="s">
        <v>12217</v>
      </c>
      <c r="F7244" t="s">
        <v>12218</v>
      </c>
      <c r="G7244" t="s">
        <v>113</v>
      </c>
      <c r="H7244" t="s">
        <v>12107</v>
      </c>
      <c r="I7244" t="s">
        <v>12555</v>
      </c>
      <c r="J7244" s="4">
        <v>41462</v>
      </c>
    </row>
    <row r="7245" spans="1:10" x14ac:dyDescent="0.3">
      <c r="A7245" t="s">
        <v>12556</v>
      </c>
      <c r="B7245" s="4">
        <v>45664</v>
      </c>
      <c r="C7245" t="s">
        <v>3223</v>
      </c>
      <c r="D7245" t="s">
        <v>12557</v>
      </c>
      <c r="E7245" t="s">
        <v>12217</v>
      </c>
      <c r="F7245" t="s">
        <v>12218</v>
      </c>
      <c r="G7245" t="s">
        <v>113</v>
      </c>
      <c r="H7245" t="s">
        <v>12107</v>
      </c>
      <c r="I7245" t="s">
        <v>12555</v>
      </c>
      <c r="J7245" s="4">
        <v>41462</v>
      </c>
    </row>
    <row r="7246" spans="1:10" x14ac:dyDescent="0.3">
      <c r="A7246" t="s">
        <v>12558</v>
      </c>
      <c r="B7246" s="4">
        <v>45664</v>
      </c>
      <c r="C7246" t="s">
        <v>12215</v>
      </c>
      <c r="D7246" t="s">
        <v>12216</v>
      </c>
      <c r="E7246" t="s">
        <v>12217</v>
      </c>
      <c r="F7246" t="s">
        <v>12218</v>
      </c>
      <c r="G7246" t="s">
        <v>113</v>
      </c>
      <c r="H7246" t="s">
        <v>12107</v>
      </c>
      <c r="I7246" t="s">
        <v>12555</v>
      </c>
      <c r="J7246" s="4">
        <v>41462</v>
      </c>
    </row>
    <row r="7247" spans="1:10" x14ac:dyDescent="0.3">
      <c r="A7247" t="s">
        <v>12559</v>
      </c>
      <c r="B7247" s="4">
        <v>45664</v>
      </c>
      <c r="C7247" t="s">
        <v>2711</v>
      </c>
      <c r="D7247" t="s">
        <v>2712</v>
      </c>
      <c r="E7247" t="s">
        <v>5844</v>
      </c>
      <c r="F7247" t="s">
        <v>5845</v>
      </c>
      <c r="G7247" t="s">
        <v>5846</v>
      </c>
      <c r="H7247" t="s">
        <v>12107</v>
      </c>
      <c r="I7247" t="s">
        <v>12560</v>
      </c>
      <c r="J7247" s="4">
        <v>42711</v>
      </c>
    </row>
    <row r="7248" spans="1:10" x14ac:dyDescent="0.3">
      <c r="A7248" t="s">
        <v>12561</v>
      </c>
      <c r="B7248" s="4">
        <v>45664</v>
      </c>
      <c r="C7248" t="s">
        <v>1938</v>
      </c>
      <c r="D7248" t="s">
        <v>1939</v>
      </c>
      <c r="E7248" t="s">
        <v>1721</v>
      </c>
      <c r="F7248" t="s">
        <v>1722</v>
      </c>
      <c r="G7248" t="s">
        <v>1723</v>
      </c>
      <c r="H7248" t="s">
        <v>12107</v>
      </c>
      <c r="I7248" t="s">
        <v>12562</v>
      </c>
      <c r="J7248" s="4">
        <v>26122</v>
      </c>
    </row>
    <row r="7249" spans="1:10" x14ac:dyDescent="0.3">
      <c r="A7249" t="s">
        <v>12563</v>
      </c>
      <c r="B7249" s="4">
        <v>45664</v>
      </c>
      <c r="C7249" t="s">
        <v>490</v>
      </c>
      <c r="D7249" t="s">
        <v>7250</v>
      </c>
      <c r="E7249" t="s">
        <v>1721</v>
      </c>
      <c r="F7249" t="s">
        <v>1722</v>
      </c>
      <c r="G7249" t="s">
        <v>1723</v>
      </c>
      <c r="H7249" t="s">
        <v>12107</v>
      </c>
      <c r="I7249" t="s">
        <v>12562</v>
      </c>
      <c r="J7249" s="4">
        <v>26122</v>
      </c>
    </row>
    <row r="7250" spans="1:10" x14ac:dyDescent="0.3">
      <c r="A7250" t="s">
        <v>12564</v>
      </c>
      <c r="B7250" s="4">
        <v>45664</v>
      </c>
      <c r="C7250" t="s">
        <v>347</v>
      </c>
      <c r="D7250" t="s">
        <v>7115</v>
      </c>
      <c r="E7250" t="s">
        <v>1721</v>
      </c>
      <c r="F7250" t="s">
        <v>1722</v>
      </c>
      <c r="G7250" t="s">
        <v>1723</v>
      </c>
      <c r="H7250" t="s">
        <v>12107</v>
      </c>
      <c r="I7250" t="s">
        <v>12562</v>
      </c>
      <c r="J7250" s="4">
        <v>26122</v>
      </c>
    </row>
    <row r="7251" spans="1:10" x14ac:dyDescent="0.3">
      <c r="A7251" t="s">
        <v>12565</v>
      </c>
      <c r="B7251" s="4">
        <v>45664</v>
      </c>
      <c r="C7251" t="s">
        <v>12566</v>
      </c>
      <c r="D7251" t="s">
        <v>12567</v>
      </c>
      <c r="E7251" t="s">
        <v>6665</v>
      </c>
      <c r="F7251" t="s">
        <v>6666</v>
      </c>
      <c r="G7251" t="s">
        <v>6667</v>
      </c>
      <c r="H7251" t="s">
        <v>12107</v>
      </c>
      <c r="I7251" t="s">
        <v>12536</v>
      </c>
      <c r="J7251" s="4">
        <v>27307</v>
      </c>
    </row>
    <row r="7252" spans="1:10" x14ac:dyDescent="0.3">
      <c r="A7252" t="s">
        <v>12568</v>
      </c>
      <c r="B7252" s="4">
        <v>45665</v>
      </c>
      <c r="C7252" t="s">
        <v>12569</v>
      </c>
      <c r="D7252" t="s">
        <v>12570</v>
      </c>
      <c r="E7252" t="s">
        <v>12217</v>
      </c>
      <c r="F7252" t="s">
        <v>12218</v>
      </c>
      <c r="G7252" t="s">
        <v>113</v>
      </c>
      <c r="H7252" t="s">
        <v>12107</v>
      </c>
      <c r="I7252" t="s">
        <v>12571</v>
      </c>
      <c r="J7252" s="4">
        <v>40098</v>
      </c>
    </row>
    <row r="7253" spans="1:10" x14ac:dyDescent="0.3">
      <c r="A7253" t="s">
        <v>12572</v>
      </c>
      <c r="B7253" s="4">
        <v>45665</v>
      </c>
      <c r="C7253" t="s">
        <v>12529</v>
      </c>
      <c r="D7253" t="s">
        <v>12530</v>
      </c>
      <c r="E7253" t="s">
        <v>12217</v>
      </c>
      <c r="F7253" t="s">
        <v>12218</v>
      </c>
      <c r="G7253" t="s">
        <v>113</v>
      </c>
      <c r="H7253" t="s">
        <v>12107</v>
      </c>
      <c r="I7253" t="s">
        <v>12573</v>
      </c>
      <c r="J7253" s="4">
        <v>39538</v>
      </c>
    </row>
    <row r="7254" spans="1:10" x14ac:dyDescent="0.3">
      <c r="A7254" t="s">
        <v>12574</v>
      </c>
      <c r="B7254" s="4">
        <v>45665</v>
      </c>
      <c r="C7254" t="s">
        <v>12575</v>
      </c>
      <c r="D7254" t="s">
        <v>12576</v>
      </c>
      <c r="E7254" t="s">
        <v>12577</v>
      </c>
      <c r="F7254" t="s">
        <v>12578</v>
      </c>
      <c r="G7254" t="s">
        <v>6667</v>
      </c>
      <c r="H7254" t="s">
        <v>12107</v>
      </c>
      <c r="I7254" t="s">
        <v>12579</v>
      </c>
      <c r="J7254" s="4">
        <v>43236</v>
      </c>
    </row>
    <row r="7255" spans="1:10" x14ac:dyDescent="0.3">
      <c r="A7255" t="s">
        <v>12580</v>
      </c>
      <c r="B7255" s="4">
        <v>45665</v>
      </c>
      <c r="C7255" t="s">
        <v>3153</v>
      </c>
      <c r="D7255" t="s">
        <v>3154</v>
      </c>
      <c r="E7255" t="s">
        <v>1747</v>
      </c>
      <c r="F7255" t="s">
        <v>1748</v>
      </c>
      <c r="G7255" t="s">
        <v>2108</v>
      </c>
      <c r="H7255" t="s">
        <v>12107</v>
      </c>
      <c r="I7255" t="s">
        <v>12339</v>
      </c>
      <c r="J7255" s="4">
        <v>39384</v>
      </c>
    </row>
    <row r="7256" spans="1:10" x14ac:dyDescent="0.3">
      <c r="A7256" t="s">
        <v>12581</v>
      </c>
      <c r="B7256" s="4">
        <v>45665</v>
      </c>
      <c r="C7256" t="s">
        <v>1839</v>
      </c>
      <c r="D7256" t="s">
        <v>1983</v>
      </c>
      <c r="E7256" t="s">
        <v>1747</v>
      </c>
      <c r="F7256" t="s">
        <v>1748</v>
      </c>
      <c r="G7256" t="s">
        <v>2108</v>
      </c>
      <c r="H7256" t="s">
        <v>12107</v>
      </c>
      <c r="I7256" t="s">
        <v>12339</v>
      </c>
      <c r="J7256" s="4">
        <v>39384</v>
      </c>
    </row>
    <row r="7257" spans="1:10" x14ac:dyDescent="0.3">
      <c r="A7257" t="s">
        <v>12582</v>
      </c>
      <c r="B7257" s="4">
        <v>45665</v>
      </c>
      <c r="C7257" t="s">
        <v>10241</v>
      </c>
      <c r="D7257" t="s">
        <v>10242</v>
      </c>
      <c r="E7257" t="s">
        <v>1747</v>
      </c>
      <c r="F7257" t="s">
        <v>1748</v>
      </c>
      <c r="G7257" t="s">
        <v>2108</v>
      </c>
      <c r="H7257" t="s">
        <v>12107</v>
      </c>
      <c r="I7257" t="s">
        <v>12339</v>
      </c>
      <c r="J7257" s="4">
        <v>39384</v>
      </c>
    </row>
    <row r="7258" spans="1:10" x14ac:dyDescent="0.3">
      <c r="A7258" t="s">
        <v>12583</v>
      </c>
      <c r="B7258" s="4">
        <v>45665</v>
      </c>
      <c r="C7258" t="s">
        <v>431</v>
      </c>
      <c r="D7258" t="s">
        <v>8284</v>
      </c>
      <c r="E7258" t="s">
        <v>111</v>
      </c>
      <c r="F7258" t="s">
        <v>112</v>
      </c>
      <c r="G7258" t="s">
        <v>113</v>
      </c>
      <c r="H7258" t="s">
        <v>12107</v>
      </c>
      <c r="I7258" t="s">
        <v>12584</v>
      </c>
      <c r="J7258" s="4">
        <v>37569</v>
      </c>
    </row>
    <row r="7259" spans="1:10" x14ac:dyDescent="0.3">
      <c r="A7259" t="s">
        <v>12585</v>
      </c>
      <c r="B7259" s="4">
        <v>45665</v>
      </c>
      <c r="C7259" t="s">
        <v>215</v>
      </c>
      <c r="D7259" t="s">
        <v>1224</v>
      </c>
      <c r="E7259" t="s">
        <v>111</v>
      </c>
      <c r="F7259" t="s">
        <v>112</v>
      </c>
      <c r="G7259" t="s">
        <v>113</v>
      </c>
      <c r="H7259" t="s">
        <v>12107</v>
      </c>
      <c r="I7259" t="s">
        <v>12584</v>
      </c>
      <c r="J7259" s="4">
        <v>37569</v>
      </c>
    </row>
    <row r="7260" spans="1:10" x14ac:dyDescent="0.3">
      <c r="A7260" t="s">
        <v>12586</v>
      </c>
      <c r="B7260" s="4">
        <v>45665</v>
      </c>
      <c r="C7260" t="s">
        <v>2711</v>
      </c>
      <c r="D7260" t="s">
        <v>2712</v>
      </c>
      <c r="E7260" t="s">
        <v>4385</v>
      </c>
      <c r="F7260" t="s">
        <v>4386</v>
      </c>
      <c r="G7260" t="s">
        <v>79</v>
      </c>
      <c r="H7260" t="s">
        <v>12107</v>
      </c>
      <c r="I7260" t="s">
        <v>12587</v>
      </c>
      <c r="J7260" s="4">
        <v>43576</v>
      </c>
    </row>
    <row r="7261" spans="1:10" x14ac:dyDescent="0.3">
      <c r="A7261" t="s">
        <v>12588</v>
      </c>
      <c r="B7261" s="4">
        <v>45665</v>
      </c>
      <c r="C7261" t="s">
        <v>12589</v>
      </c>
      <c r="D7261" t="s">
        <v>12590</v>
      </c>
      <c r="E7261" t="s">
        <v>410</v>
      </c>
      <c r="F7261" t="s">
        <v>411</v>
      </c>
      <c r="G7261" t="s">
        <v>412</v>
      </c>
      <c r="H7261" t="s">
        <v>12107</v>
      </c>
      <c r="I7261" t="s">
        <v>12132</v>
      </c>
      <c r="J7261" s="4">
        <v>25776</v>
      </c>
    </row>
    <row r="7262" spans="1:10" x14ac:dyDescent="0.3">
      <c r="A7262" t="s">
        <v>12591</v>
      </c>
      <c r="B7262" s="4">
        <v>45665</v>
      </c>
      <c r="C7262" t="s">
        <v>209</v>
      </c>
      <c r="D7262" t="s">
        <v>210</v>
      </c>
      <c r="E7262" t="s">
        <v>7030</v>
      </c>
      <c r="F7262" t="s">
        <v>7031</v>
      </c>
      <c r="G7262" t="s">
        <v>1581</v>
      </c>
      <c r="H7262" t="s">
        <v>12107</v>
      </c>
      <c r="I7262" t="s">
        <v>12496</v>
      </c>
      <c r="J7262" s="4">
        <v>23921</v>
      </c>
    </row>
    <row r="7263" spans="1:10" x14ac:dyDescent="0.3">
      <c r="A7263" t="s">
        <v>12592</v>
      </c>
      <c r="B7263" s="4">
        <v>45665</v>
      </c>
      <c r="C7263" t="s">
        <v>2288</v>
      </c>
      <c r="D7263" t="s">
        <v>2289</v>
      </c>
      <c r="E7263" t="s">
        <v>1721</v>
      </c>
      <c r="F7263" t="s">
        <v>1722</v>
      </c>
      <c r="G7263" t="s">
        <v>1723</v>
      </c>
      <c r="H7263" t="s">
        <v>12107</v>
      </c>
      <c r="I7263" t="s">
        <v>12363</v>
      </c>
      <c r="J7263" s="4">
        <v>26103</v>
      </c>
    </row>
    <row r="7264" spans="1:10" x14ac:dyDescent="0.3">
      <c r="A7264" t="s">
        <v>12593</v>
      </c>
      <c r="B7264" s="4">
        <v>45665</v>
      </c>
      <c r="C7264" t="s">
        <v>1531</v>
      </c>
      <c r="D7264" t="s">
        <v>12005</v>
      </c>
      <c r="E7264" t="s">
        <v>1721</v>
      </c>
      <c r="F7264" t="s">
        <v>1722</v>
      </c>
      <c r="G7264" t="s">
        <v>1723</v>
      </c>
      <c r="H7264" t="s">
        <v>12107</v>
      </c>
      <c r="I7264" t="s">
        <v>12363</v>
      </c>
      <c r="J7264" s="4">
        <v>26103</v>
      </c>
    </row>
    <row r="7265" spans="1:10" x14ac:dyDescent="0.3">
      <c r="A7265" t="s">
        <v>12594</v>
      </c>
      <c r="B7265" s="4">
        <v>45665</v>
      </c>
      <c r="C7265" t="s">
        <v>2860</v>
      </c>
      <c r="D7265" t="s">
        <v>2861</v>
      </c>
      <c r="E7265" t="s">
        <v>51</v>
      </c>
      <c r="F7265" t="s">
        <v>52</v>
      </c>
      <c r="G7265" t="s">
        <v>53</v>
      </c>
      <c r="H7265" t="s">
        <v>12107</v>
      </c>
      <c r="I7265" t="s">
        <v>12595</v>
      </c>
      <c r="J7265" s="4">
        <v>24095</v>
      </c>
    </row>
    <row r="7266" spans="1:10" x14ac:dyDescent="0.3">
      <c r="A7266" t="s">
        <v>12596</v>
      </c>
      <c r="B7266" s="4">
        <v>45665</v>
      </c>
      <c r="C7266" t="s">
        <v>419</v>
      </c>
      <c r="D7266" t="s">
        <v>12265</v>
      </c>
      <c r="E7266" t="s">
        <v>51</v>
      </c>
      <c r="F7266" t="s">
        <v>52</v>
      </c>
      <c r="G7266" t="s">
        <v>53</v>
      </c>
      <c r="H7266" t="s">
        <v>12107</v>
      </c>
      <c r="I7266" t="s">
        <v>12595</v>
      </c>
      <c r="J7266" s="4">
        <v>24095</v>
      </c>
    </row>
    <row r="7267" spans="1:10" x14ac:dyDescent="0.3">
      <c r="A7267" t="s">
        <v>12597</v>
      </c>
      <c r="B7267" s="4">
        <v>45665</v>
      </c>
      <c r="C7267" t="s">
        <v>656</v>
      </c>
      <c r="D7267" t="s">
        <v>12119</v>
      </c>
      <c r="E7267" t="s">
        <v>51</v>
      </c>
      <c r="F7267" t="s">
        <v>52</v>
      </c>
      <c r="G7267" t="s">
        <v>53</v>
      </c>
      <c r="H7267" t="s">
        <v>12107</v>
      </c>
      <c r="I7267" t="s">
        <v>12595</v>
      </c>
      <c r="J7267" s="4">
        <v>24095</v>
      </c>
    </row>
    <row r="7268" spans="1:10" x14ac:dyDescent="0.3">
      <c r="A7268" t="s">
        <v>12598</v>
      </c>
      <c r="B7268" s="4">
        <v>45665</v>
      </c>
      <c r="C7268" t="s">
        <v>7685</v>
      </c>
      <c r="D7268" t="s">
        <v>7686</v>
      </c>
      <c r="E7268" t="s">
        <v>5844</v>
      </c>
      <c r="F7268" t="s">
        <v>5845</v>
      </c>
      <c r="G7268" t="s">
        <v>5846</v>
      </c>
      <c r="H7268" t="s">
        <v>12107</v>
      </c>
      <c r="I7268" t="s">
        <v>12599</v>
      </c>
      <c r="J7268" s="4">
        <v>44929</v>
      </c>
    </row>
    <row r="7269" spans="1:10" x14ac:dyDescent="0.3">
      <c r="A7269" t="s">
        <v>12600</v>
      </c>
      <c r="B7269" s="4">
        <v>45665</v>
      </c>
      <c r="C7269" t="s">
        <v>615</v>
      </c>
      <c r="D7269" t="s">
        <v>12601</v>
      </c>
      <c r="E7269" t="s">
        <v>1721</v>
      </c>
      <c r="F7269" t="s">
        <v>1722</v>
      </c>
      <c r="G7269" t="s">
        <v>1723</v>
      </c>
      <c r="H7269" t="s">
        <v>12107</v>
      </c>
      <c r="I7269" t="s">
        <v>12363</v>
      </c>
      <c r="J7269" s="4">
        <v>26103</v>
      </c>
    </row>
    <row r="7270" spans="1:10" x14ac:dyDescent="0.3">
      <c r="A7270" t="s">
        <v>12602</v>
      </c>
      <c r="B7270" s="4">
        <v>45665</v>
      </c>
      <c r="C7270" t="s">
        <v>422</v>
      </c>
      <c r="D7270" t="s">
        <v>6918</v>
      </c>
      <c r="E7270" t="s">
        <v>39</v>
      </c>
      <c r="F7270" t="s">
        <v>40</v>
      </c>
      <c r="G7270" t="s">
        <v>41</v>
      </c>
      <c r="H7270" t="s">
        <v>12107</v>
      </c>
      <c r="I7270" t="s">
        <v>12328</v>
      </c>
      <c r="J7270" s="4">
        <v>26781</v>
      </c>
    </row>
    <row r="7271" spans="1:10" x14ac:dyDescent="0.3">
      <c r="A7271" t="s">
        <v>12603</v>
      </c>
      <c r="B7271" s="4">
        <v>45665</v>
      </c>
      <c r="C7271" t="s">
        <v>1133</v>
      </c>
      <c r="D7271" t="s">
        <v>1134</v>
      </c>
      <c r="E7271" t="s">
        <v>39</v>
      </c>
      <c r="F7271" t="s">
        <v>40</v>
      </c>
      <c r="G7271" t="s">
        <v>41</v>
      </c>
      <c r="H7271" t="s">
        <v>12107</v>
      </c>
      <c r="I7271" t="s">
        <v>12328</v>
      </c>
      <c r="J7271" s="4">
        <v>26781</v>
      </c>
    </row>
    <row r="7272" spans="1:10" x14ac:dyDescent="0.3">
      <c r="A7272" t="s">
        <v>12604</v>
      </c>
      <c r="B7272" s="4">
        <v>45665</v>
      </c>
      <c r="C7272" t="s">
        <v>4383</v>
      </c>
      <c r="D7272" t="s">
        <v>4384</v>
      </c>
      <c r="E7272" t="s">
        <v>4385</v>
      </c>
      <c r="F7272" t="s">
        <v>4386</v>
      </c>
      <c r="G7272" t="s">
        <v>79</v>
      </c>
      <c r="H7272" t="s">
        <v>12107</v>
      </c>
      <c r="I7272" t="s">
        <v>12605</v>
      </c>
      <c r="J7272" s="4">
        <v>45600</v>
      </c>
    </row>
    <row r="7273" spans="1:10" x14ac:dyDescent="0.3">
      <c r="A7273" t="s">
        <v>12606</v>
      </c>
      <c r="B7273" s="4">
        <v>45665</v>
      </c>
      <c r="C7273" t="s">
        <v>71</v>
      </c>
      <c r="D7273" t="s">
        <v>12607</v>
      </c>
      <c r="E7273" t="s">
        <v>39</v>
      </c>
      <c r="F7273" t="s">
        <v>40</v>
      </c>
      <c r="G7273" t="s">
        <v>41</v>
      </c>
      <c r="H7273" t="s">
        <v>12107</v>
      </c>
      <c r="I7273" t="s">
        <v>12158</v>
      </c>
      <c r="J7273" s="4">
        <v>23468</v>
      </c>
    </row>
    <row r="7274" spans="1:10" x14ac:dyDescent="0.3">
      <c r="A7274" t="s">
        <v>12608</v>
      </c>
      <c r="B7274" s="4">
        <v>45665</v>
      </c>
      <c r="C7274" t="s">
        <v>10924</v>
      </c>
      <c r="D7274" t="s">
        <v>10925</v>
      </c>
      <c r="E7274" t="s">
        <v>39</v>
      </c>
      <c r="F7274" t="s">
        <v>40</v>
      </c>
      <c r="G7274" t="s">
        <v>41</v>
      </c>
      <c r="H7274" t="s">
        <v>12107</v>
      </c>
      <c r="I7274" t="s">
        <v>12158</v>
      </c>
      <c r="J7274" s="4">
        <v>23468</v>
      </c>
    </row>
    <row r="7275" spans="1:10" x14ac:dyDescent="0.3">
      <c r="A7275" t="s">
        <v>12609</v>
      </c>
      <c r="B7275" s="4">
        <v>45665</v>
      </c>
      <c r="C7275" t="s">
        <v>1718</v>
      </c>
      <c r="D7275" t="s">
        <v>1719</v>
      </c>
      <c r="E7275" t="s">
        <v>39</v>
      </c>
      <c r="F7275" t="s">
        <v>40</v>
      </c>
      <c r="G7275" t="s">
        <v>41</v>
      </c>
      <c r="H7275" t="s">
        <v>12107</v>
      </c>
      <c r="I7275" t="s">
        <v>12158</v>
      </c>
      <c r="J7275" s="4">
        <v>23468</v>
      </c>
    </row>
    <row r="7276" spans="1:10" x14ac:dyDescent="0.3">
      <c r="A7276" t="s">
        <v>12610</v>
      </c>
      <c r="B7276" s="4">
        <v>45665</v>
      </c>
      <c r="C7276" t="s">
        <v>56</v>
      </c>
      <c r="D7276" t="s">
        <v>12451</v>
      </c>
      <c r="E7276" t="s">
        <v>39</v>
      </c>
      <c r="F7276" t="s">
        <v>40</v>
      </c>
      <c r="G7276" t="s">
        <v>41</v>
      </c>
      <c r="H7276" t="s">
        <v>12107</v>
      </c>
      <c r="I7276" t="s">
        <v>12158</v>
      </c>
      <c r="J7276" s="4">
        <v>23468</v>
      </c>
    </row>
    <row r="7277" spans="1:10" x14ac:dyDescent="0.3">
      <c r="A7277" t="s">
        <v>12611</v>
      </c>
      <c r="B7277" s="4">
        <v>45665</v>
      </c>
      <c r="C7277" t="s">
        <v>863</v>
      </c>
      <c r="D7277" t="s">
        <v>864</v>
      </c>
      <c r="E7277" t="s">
        <v>39</v>
      </c>
      <c r="F7277" t="s">
        <v>40</v>
      </c>
      <c r="G7277" t="s">
        <v>41</v>
      </c>
      <c r="H7277" t="s">
        <v>12107</v>
      </c>
      <c r="I7277" t="s">
        <v>12158</v>
      </c>
      <c r="J7277" s="4">
        <v>23468</v>
      </c>
    </row>
    <row r="7278" spans="1:10" x14ac:dyDescent="0.3">
      <c r="A7278" t="s">
        <v>12612</v>
      </c>
      <c r="B7278" s="4">
        <v>45665</v>
      </c>
      <c r="C7278" t="s">
        <v>640</v>
      </c>
      <c r="D7278" t="s">
        <v>12613</v>
      </c>
      <c r="E7278" t="s">
        <v>1747</v>
      </c>
      <c r="F7278" t="s">
        <v>1748</v>
      </c>
      <c r="G7278" t="s">
        <v>2108</v>
      </c>
      <c r="H7278" t="s">
        <v>12107</v>
      </c>
      <c r="I7278" t="s">
        <v>12614</v>
      </c>
      <c r="J7278" s="4">
        <v>21909</v>
      </c>
    </row>
    <row r="7279" spans="1:10" x14ac:dyDescent="0.3">
      <c r="A7279" t="s">
        <v>12615</v>
      </c>
      <c r="B7279" s="4">
        <v>45665</v>
      </c>
      <c r="C7279" t="s">
        <v>12616</v>
      </c>
      <c r="D7279" t="s">
        <v>12617</v>
      </c>
      <c r="E7279" t="s">
        <v>12618</v>
      </c>
      <c r="F7279" t="s">
        <v>12619</v>
      </c>
      <c r="G7279" t="s">
        <v>12620</v>
      </c>
      <c r="H7279" t="s">
        <v>12107</v>
      </c>
      <c r="I7279" t="s">
        <v>12621</v>
      </c>
      <c r="J7279" s="4">
        <v>24155</v>
      </c>
    </row>
    <row r="7280" spans="1:10" x14ac:dyDescent="0.3">
      <c r="A7280" t="s">
        <v>12622</v>
      </c>
      <c r="B7280" s="4">
        <v>45665</v>
      </c>
      <c r="C7280" t="s">
        <v>45</v>
      </c>
      <c r="D7280" t="s">
        <v>46</v>
      </c>
      <c r="E7280" t="s">
        <v>1721</v>
      </c>
      <c r="F7280" t="s">
        <v>1722</v>
      </c>
      <c r="G7280" t="s">
        <v>1723</v>
      </c>
      <c r="H7280" t="s">
        <v>12107</v>
      </c>
      <c r="I7280" t="s">
        <v>12203</v>
      </c>
      <c r="J7280" s="4">
        <v>16912</v>
      </c>
    </row>
    <row r="7281" spans="1:10" x14ac:dyDescent="0.3">
      <c r="A7281" t="s">
        <v>12623</v>
      </c>
      <c r="B7281" s="4">
        <v>45665</v>
      </c>
      <c r="C7281" t="s">
        <v>512</v>
      </c>
      <c r="D7281" t="s">
        <v>7729</v>
      </c>
      <c r="E7281" t="s">
        <v>12624</v>
      </c>
      <c r="F7281" t="s">
        <v>12625</v>
      </c>
      <c r="G7281" t="s">
        <v>12626</v>
      </c>
      <c r="H7281" t="s">
        <v>12107</v>
      </c>
      <c r="I7281" t="s">
        <v>12507</v>
      </c>
      <c r="J7281" s="4">
        <v>26941</v>
      </c>
    </row>
    <row r="7282" spans="1:10" x14ac:dyDescent="0.3">
      <c r="A7282" t="s">
        <v>12627</v>
      </c>
      <c r="B7282" s="4">
        <v>45665</v>
      </c>
      <c r="C7282" t="s">
        <v>12628</v>
      </c>
      <c r="D7282" t="s">
        <v>12629</v>
      </c>
      <c r="E7282" t="s">
        <v>1747</v>
      </c>
      <c r="F7282" t="s">
        <v>1748</v>
      </c>
      <c r="G7282" t="s">
        <v>2108</v>
      </c>
      <c r="H7282" t="s">
        <v>12107</v>
      </c>
      <c r="I7282" t="s">
        <v>12630</v>
      </c>
      <c r="J7282" s="4">
        <v>39679</v>
      </c>
    </row>
    <row r="7283" spans="1:10" x14ac:dyDescent="0.3">
      <c r="A7283" t="s">
        <v>12631</v>
      </c>
      <c r="B7283" s="4">
        <v>45665</v>
      </c>
      <c r="C7283" t="s">
        <v>4279</v>
      </c>
      <c r="D7283" t="s">
        <v>12114</v>
      </c>
      <c r="E7283" t="s">
        <v>4385</v>
      </c>
      <c r="F7283" t="s">
        <v>4386</v>
      </c>
      <c r="G7283" t="s">
        <v>79</v>
      </c>
      <c r="H7283" t="s">
        <v>12107</v>
      </c>
      <c r="I7283" t="s">
        <v>12379</v>
      </c>
      <c r="J7283" s="4">
        <v>40225</v>
      </c>
    </row>
    <row r="7284" spans="1:10" x14ac:dyDescent="0.3">
      <c r="A7284" t="s">
        <v>12632</v>
      </c>
      <c r="B7284" s="4">
        <v>45665</v>
      </c>
      <c r="C7284" t="s">
        <v>12529</v>
      </c>
      <c r="D7284" t="s">
        <v>12530</v>
      </c>
      <c r="E7284" t="s">
        <v>4385</v>
      </c>
      <c r="F7284" t="s">
        <v>4386</v>
      </c>
      <c r="G7284" t="s">
        <v>79</v>
      </c>
      <c r="H7284" t="s">
        <v>12107</v>
      </c>
      <c r="I7284" t="s">
        <v>12379</v>
      </c>
      <c r="J7284" s="4">
        <v>40225</v>
      </c>
    </row>
    <row r="7285" spans="1:10" x14ac:dyDescent="0.3">
      <c r="A7285" t="s">
        <v>12633</v>
      </c>
      <c r="B7285" s="4">
        <v>45666</v>
      </c>
      <c r="C7285" t="s">
        <v>12215</v>
      </c>
      <c r="D7285" t="s">
        <v>12216</v>
      </c>
      <c r="E7285" t="s">
        <v>12634</v>
      </c>
      <c r="F7285" t="s">
        <v>12635</v>
      </c>
      <c r="G7285" t="s">
        <v>7823</v>
      </c>
      <c r="H7285" t="s">
        <v>12107</v>
      </c>
      <c r="I7285" t="s">
        <v>12636</v>
      </c>
      <c r="J7285" s="4">
        <v>42362</v>
      </c>
    </row>
    <row r="7286" spans="1:10" x14ac:dyDescent="0.3">
      <c r="A7286" t="s">
        <v>12637</v>
      </c>
      <c r="B7286" s="4">
        <v>45666</v>
      </c>
      <c r="C7286" t="s">
        <v>147</v>
      </c>
      <c r="D7286" t="s">
        <v>6708</v>
      </c>
      <c r="E7286" t="s">
        <v>51</v>
      </c>
      <c r="F7286" t="s">
        <v>52</v>
      </c>
      <c r="G7286" t="s">
        <v>53</v>
      </c>
      <c r="H7286" t="s">
        <v>12107</v>
      </c>
      <c r="I7286" t="s">
        <v>12638</v>
      </c>
      <c r="J7286" s="4">
        <v>9477</v>
      </c>
    </row>
    <row r="7287" spans="1:10" x14ac:dyDescent="0.3">
      <c r="A7287" t="s">
        <v>12639</v>
      </c>
      <c r="B7287" s="4">
        <v>45666</v>
      </c>
      <c r="C7287" t="s">
        <v>1350</v>
      </c>
      <c r="D7287" t="s">
        <v>9125</v>
      </c>
      <c r="E7287" t="s">
        <v>51</v>
      </c>
      <c r="F7287" t="s">
        <v>52</v>
      </c>
      <c r="G7287" t="s">
        <v>53</v>
      </c>
      <c r="H7287" t="s">
        <v>12107</v>
      </c>
      <c r="I7287" t="s">
        <v>12638</v>
      </c>
      <c r="J7287" s="4">
        <v>9477</v>
      </c>
    </row>
    <row r="7288" spans="1:10" x14ac:dyDescent="0.3">
      <c r="A7288" t="s">
        <v>12640</v>
      </c>
      <c r="B7288" s="4">
        <v>45666</v>
      </c>
      <c r="C7288" t="s">
        <v>7522</v>
      </c>
      <c r="D7288" t="s">
        <v>7523</v>
      </c>
      <c r="E7288" t="s">
        <v>51</v>
      </c>
      <c r="F7288" t="s">
        <v>52</v>
      </c>
      <c r="G7288" t="s">
        <v>53</v>
      </c>
      <c r="H7288" t="s">
        <v>12107</v>
      </c>
      <c r="I7288" t="s">
        <v>12638</v>
      </c>
      <c r="J7288" s="4">
        <v>9477</v>
      </c>
    </row>
    <row r="7289" spans="1:10" x14ac:dyDescent="0.3">
      <c r="A7289" t="s">
        <v>12641</v>
      </c>
      <c r="B7289" s="4">
        <v>45666</v>
      </c>
      <c r="C7289" t="s">
        <v>347</v>
      </c>
      <c r="D7289" t="s">
        <v>7115</v>
      </c>
      <c r="E7289" t="s">
        <v>51</v>
      </c>
      <c r="F7289" t="s">
        <v>52</v>
      </c>
      <c r="G7289" t="s">
        <v>53</v>
      </c>
      <c r="H7289" t="s">
        <v>12107</v>
      </c>
      <c r="I7289" t="s">
        <v>12638</v>
      </c>
      <c r="J7289" s="4">
        <v>9477</v>
      </c>
    </row>
    <row r="7290" spans="1:10" x14ac:dyDescent="0.3">
      <c r="A7290" t="s">
        <v>12642</v>
      </c>
      <c r="B7290" s="4">
        <v>45666</v>
      </c>
      <c r="C7290" t="s">
        <v>2365</v>
      </c>
      <c r="D7290" t="s">
        <v>2366</v>
      </c>
      <c r="E7290" t="s">
        <v>51</v>
      </c>
      <c r="F7290" t="s">
        <v>52</v>
      </c>
      <c r="G7290" t="s">
        <v>53</v>
      </c>
      <c r="H7290" t="s">
        <v>12107</v>
      </c>
      <c r="I7290" t="s">
        <v>12638</v>
      </c>
      <c r="J7290" s="4">
        <v>9477</v>
      </c>
    </row>
    <row r="7291" spans="1:10" x14ac:dyDescent="0.3">
      <c r="A7291" t="s">
        <v>12643</v>
      </c>
      <c r="B7291" s="4">
        <v>45666</v>
      </c>
      <c r="C7291" t="s">
        <v>109</v>
      </c>
      <c r="D7291" t="s">
        <v>11726</v>
      </c>
      <c r="E7291" t="s">
        <v>51</v>
      </c>
      <c r="F7291" t="s">
        <v>52</v>
      </c>
      <c r="G7291" t="s">
        <v>53</v>
      </c>
      <c r="H7291" t="s">
        <v>12107</v>
      </c>
      <c r="I7291" t="s">
        <v>12638</v>
      </c>
      <c r="J7291" s="4">
        <v>9477</v>
      </c>
    </row>
    <row r="7292" spans="1:10" x14ac:dyDescent="0.3">
      <c r="A7292" t="s">
        <v>12644</v>
      </c>
      <c r="B7292" s="4">
        <v>45666</v>
      </c>
      <c r="C7292" t="s">
        <v>1022</v>
      </c>
      <c r="D7292" t="s">
        <v>1023</v>
      </c>
      <c r="E7292" t="s">
        <v>111</v>
      </c>
      <c r="F7292" t="s">
        <v>112</v>
      </c>
      <c r="G7292" t="s">
        <v>113</v>
      </c>
      <c r="H7292" t="s">
        <v>12107</v>
      </c>
      <c r="I7292" t="s">
        <v>12168</v>
      </c>
      <c r="J7292" s="4">
        <v>23046</v>
      </c>
    </row>
    <row r="7293" spans="1:10" x14ac:dyDescent="0.3">
      <c r="A7293" t="s">
        <v>12645</v>
      </c>
      <c r="B7293" s="4">
        <v>45666</v>
      </c>
      <c r="C7293" t="s">
        <v>12646</v>
      </c>
      <c r="D7293" t="s">
        <v>12647</v>
      </c>
      <c r="E7293" t="s">
        <v>4385</v>
      </c>
      <c r="F7293" t="s">
        <v>4386</v>
      </c>
      <c r="G7293" t="s">
        <v>79</v>
      </c>
      <c r="H7293" t="s">
        <v>12107</v>
      </c>
      <c r="I7293" t="s">
        <v>12648</v>
      </c>
      <c r="J7293" s="4">
        <v>43980</v>
      </c>
    </row>
    <row r="7294" spans="1:10" x14ac:dyDescent="0.3">
      <c r="A7294" t="s">
        <v>12649</v>
      </c>
      <c r="B7294" s="4">
        <v>45666</v>
      </c>
      <c r="C7294" t="s">
        <v>3939</v>
      </c>
      <c r="D7294" t="s">
        <v>1360</v>
      </c>
      <c r="E7294" t="s">
        <v>12650</v>
      </c>
      <c r="F7294" t="s">
        <v>12651</v>
      </c>
      <c r="G7294" t="s">
        <v>12652</v>
      </c>
      <c r="H7294" t="s">
        <v>12107</v>
      </c>
      <c r="I7294" t="s">
        <v>12653</v>
      </c>
      <c r="J7294" s="4">
        <v>29664</v>
      </c>
    </row>
    <row r="7295" spans="1:10" x14ac:dyDescent="0.3">
      <c r="A7295" t="s">
        <v>12654</v>
      </c>
      <c r="B7295" s="4">
        <v>45666</v>
      </c>
      <c r="C7295" t="s">
        <v>396</v>
      </c>
      <c r="D7295" t="s">
        <v>7234</v>
      </c>
      <c r="E7295" t="s">
        <v>51</v>
      </c>
      <c r="F7295" t="s">
        <v>52</v>
      </c>
      <c r="G7295" t="s">
        <v>53</v>
      </c>
      <c r="H7295" t="s">
        <v>12107</v>
      </c>
      <c r="I7295" t="s">
        <v>12638</v>
      </c>
      <c r="J7295" s="4">
        <v>9477</v>
      </c>
    </row>
    <row r="7296" spans="1:10" x14ac:dyDescent="0.3">
      <c r="A7296" t="s">
        <v>12655</v>
      </c>
      <c r="B7296" s="4">
        <v>45666</v>
      </c>
      <c r="C7296" t="s">
        <v>12656</v>
      </c>
      <c r="D7296" t="s">
        <v>12657</v>
      </c>
      <c r="E7296" t="s">
        <v>1747</v>
      </c>
      <c r="F7296" t="s">
        <v>1748</v>
      </c>
      <c r="G7296" t="s">
        <v>2108</v>
      </c>
      <c r="H7296" t="s">
        <v>12107</v>
      </c>
      <c r="I7296" t="s">
        <v>12658</v>
      </c>
      <c r="J7296" s="4">
        <v>34980</v>
      </c>
    </row>
    <row r="7297" spans="1:10" x14ac:dyDescent="0.3">
      <c r="A7297" t="s">
        <v>12659</v>
      </c>
      <c r="B7297" s="4">
        <v>45666</v>
      </c>
      <c r="C7297" t="s">
        <v>56</v>
      </c>
      <c r="D7297" t="s">
        <v>12451</v>
      </c>
      <c r="E7297" t="s">
        <v>51</v>
      </c>
      <c r="F7297" t="s">
        <v>52</v>
      </c>
      <c r="G7297" t="s">
        <v>53</v>
      </c>
      <c r="H7297" t="s">
        <v>12107</v>
      </c>
      <c r="I7297" t="s">
        <v>12595</v>
      </c>
      <c r="J7297" s="4">
        <v>24095</v>
      </c>
    </row>
    <row r="7298" spans="1:10" x14ac:dyDescent="0.3">
      <c r="A7298" t="s">
        <v>12660</v>
      </c>
      <c r="B7298" s="4">
        <v>45666</v>
      </c>
      <c r="C7298" t="s">
        <v>1603</v>
      </c>
      <c r="D7298" t="s">
        <v>1604</v>
      </c>
      <c r="E7298" t="s">
        <v>1328</v>
      </c>
      <c r="F7298" t="s">
        <v>1329</v>
      </c>
      <c r="G7298" t="s">
        <v>113</v>
      </c>
      <c r="H7298" t="s">
        <v>12107</v>
      </c>
      <c r="I7298" t="s">
        <v>12519</v>
      </c>
      <c r="J7298" s="4">
        <v>41085</v>
      </c>
    </row>
    <row r="7299" spans="1:10" x14ac:dyDescent="0.3">
      <c r="A7299" t="s">
        <v>12661</v>
      </c>
      <c r="B7299" s="4">
        <v>45666</v>
      </c>
      <c r="C7299" t="s">
        <v>116</v>
      </c>
      <c r="D7299" t="s">
        <v>7204</v>
      </c>
      <c r="E7299" t="s">
        <v>51</v>
      </c>
      <c r="F7299" t="s">
        <v>52</v>
      </c>
      <c r="G7299" t="s">
        <v>53</v>
      </c>
      <c r="H7299" t="s">
        <v>12107</v>
      </c>
      <c r="I7299" t="s">
        <v>12595</v>
      </c>
      <c r="J7299" s="4">
        <v>24095</v>
      </c>
    </row>
    <row r="7300" spans="1:10" x14ac:dyDescent="0.3">
      <c r="A7300" t="s">
        <v>12662</v>
      </c>
      <c r="B7300" s="4">
        <v>45666</v>
      </c>
      <c r="C7300" t="s">
        <v>796</v>
      </c>
      <c r="D7300" t="s">
        <v>12663</v>
      </c>
      <c r="E7300" t="s">
        <v>51</v>
      </c>
      <c r="F7300" t="s">
        <v>52</v>
      </c>
      <c r="G7300" t="s">
        <v>53</v>
      </c>
      <c r="H7300" t="s">
        <v>12107</v>
      </c>
      <c r="I7300" t="s">
        <v>12595</v>
      </c>
      <c r="J7300" s="4">
        <v>24095</v>
      </c>
    </row>
    <row r="7301" spans="1:10" x14ac:dyDescent="0.3">
      <c r="A7301" t="s">
        <v>12664</v>
      </c>
      <c r="B7301" s="4">
        <v>45666</v>
      </c>
      <c r="C7301" t="s">
        <v>2621</v>
      </c>
      <c r="D7301" t="s">
        <v>12665</v>
      </c>
      <c r="E7301" t="s">
        <v>51</v>
      </c>
      <c r="F7301" t="s">
        <v>52</v>
      </c>
      <c r="G7301" t="s">
        <v>53</v>
      </c>
      <c r="H7301" t="s">
        <v>12107</v>
      </c>
      <c r="I7301" t="s">
        <v>12595</v>
      </c>
      <c r="J7301" s="4">
        <v>24095</v>
      </c>
    </row>
    <row r="7302" spans="1:10" x14ac:dyDescent="0.3">
      <c r="A7302" t="s">
        <v>12666</v>
      </c>
      <c r="B7302" s="4">
        <v>45666</v>
      </c>
      <c r="C7302" t="s">
        <v>2646</v>
      </c>
      <c r="D7302" t="s">
        <v>2647</v>
      </c>
      <c r="E7302" t="s">
        <v>51</v>
      </c>
      <c r="F7302" t="s">
        <v>52</v>
      </c>
      <c r="G7302" t="s">
        <v>53</v>
      </c>
      <c r="H7302" t="s">
        <v>12107</v>
      </c>
      <c r="I7302" t="s">
        <v>12595</v>
      </c>
      <c r="J7302" s="4">
        <v>24095</v>
      </c>
    </row>
    <row r="7303" spans="1:10" x14ac:dyDescent="0.3">
      <c r="A7303" t="s">
        <v>12667</v>
      </c>
      <c r="B7303" s="4">
        <v>45666</v>
      </c>
      <c r="C7303" t="s">
        <v>6081</v>
      </c>
      <c r="D7303" t="s">
        <v>12668</v>
      </c>
      <c r="E7303" t="s">
        <v>51</v>
      </c>
      <c r="F7303" t="s">
        <v>52</v>
      </c>
      <c r="G7303" t="s">
        <v>53</v>
      </c>
      <c r="H7303" t="s">
        <v>12107</v>
      </c>
      <c r="I7303" t="s">
        <v>12595</v>
      </c>
      <c r="J7303" s="4">
        <v>24095</v>
      </c>
    </row>
    <row r="7304" spans="1:10" x14ac:dyDescent="0.3">
      <c r="A7304" t="s">
        <v>12669</v>
      </c>
      <c r="B7304" s="4">
        <v>45666</v>
      </c>
      <c r="C7304" t="s">
        <v>270</v>
      </c>
      <c r="D7304" t="s">
        <v>271</v>
      </c>
      <c r="E7304" t="s">
        <v>51</v>
      </c>
      <c r="F7304" t="s">
        <v>52</v>
      </c>
      <c r="G7304" t="s">
        <v>53</v>
      </c>
      <c r="H7304" t="s">
        <v>12107</v>
      </c>
      <c r="I7304" t="s">
        <v>12595</v>
      </c>
      <c r="J7304" s="4">
        <v>24095</v>
      </c>
    </row>
    <row r="7305" spans="1:10" x14ac:dyDescent="0.3">
      <c r="A7305" t="s">
        <v>12670</v>
      </c>
      <c r="B7305" s="4">
        <v>45666</v>
      </c>
      <c r="C7305" t="s">
        <v>12671</v>
      </c>
      <c r="D7305" t="s">
        <v>12672</v>
      </c>
      <c r="E7305" t="s">
        <v>12217</v>
      </c>
      <c r="F7305" t="s">
        <v>12218</v>
      </c>
      <c r="G7305" t="s">
        <v>113</v>
      </c>
      <c r="H7305" t="s">
        <v>12107</v>
      </c>
      <c r="I7305" t="s">
        <v>12673</v>
      </c>
      <c r="J7305" s="4">
        <v>45613</v>
      </c>
    </row>
    <row r="7306" spans="1:10" x14ac:dyDescent="0.3">
      <c r="A7306" t="s">
        <v>12674</v>
      </c>
      <c r="B7306" s="4">
        <v>45666</v>
      </c>
      <c r="C7306" t="s">
        <v>12675</v>
      </c>
      <c r="D7306" t="s">
        <v>12676</v>
      </c>
      <c r="E7306" t="s">
        <v>5844</v>
      </c>
      <c r="F7306" t="s">
        <v>5845</v>
      </c>
      <c r="G7306" t="s">
        <v>5846</v>
      </c>
      <c r="H7306" t="s">
        <v>12107</v>
      </c>
      <c r="I7306" t="s">
        <v>12677</v>
      </c>
      <c r="J7306" s="4">
        <v>39048</v>
      </c>
    </row>
    <row r="7307" spans="1:10" x14ac:dyDescent="0.3">
      <c r="A7307" t="s">
        <v>12678</v>
      </c>
      <c r="B7307" s="4">
        <v>45666</v>
      </c>
      <c r="C7307" t="s">
        <v>12679</v>
      </c>
      <c r="D7307" t="s">
        <v>12680</v>
      </c>
      <c r="E7307" t="s">
        <v>5844</v>
      </c>
      <c r="F7307" t="s">
        <v>5845</v>
      </c>
      <c r="G7307" t="s">
        <v>5846</v>
      </c>
      <c r="H7307" t="s">
        <v>12107</v>
      </c>
      <c r="I7307" t="s">
        <v>12677</v>
      </c>
      <c r="J7307" s="4">
        <v>39048</v>
      </c>
    </row>
    <row r="7308" spans="1:10" x14ac:dyDescent="0.3">
      <c r="A7308" t="s">
        <v>12681</v>
      </c>
      <c r="B7308" s="4">
        <v>45666</v>
      </c>
      <c r="C7308" t="s">
        <v>5258</v>
      </c>
      <c r="D7308" t="s">
        <v>12175</v>
      </c>
      <c r="E7308" t="s">
        <v>1328</v>
      </c>
      <c r="F7308" t="s">
        <v>1329</v>
      </c>
      <c r="G7308" t="s">
        <v>113</v>
      </c>
      <c r="H7308" t="s">
        <v>12107</v>
      </c>
      <c r="I7308" t="s">
        <v>12682</v>
      </c>
      <c r="J7308" s="4">
        <v>40537</v>
      </c>
    </row>
    <row r="7309" spans="1:10" x14ac:dyDescent="0.3">
      <c r="A7309" t="s">
        <v>12683</v>
      </c>
      <c r="B7309" s="4">
        <v>45666</v>
      </c>
      <c r="C7309" t="s">
        <v>1603</v>
      </c>
      <c r="D7309" t="s">
        <v>1604</v>
      </c>
      <c r="E7309" t="s">
        <v>1328</v>
      </c>
      <c r="F7309" t="s">
        <v>1329</v>
      </c>
      <c r="G7309" t="s">
        <v>113</v>
      </c>
      <c r="H7309" t="s">
        <v>12107</v>
      </c>
      <c r="I7309" t="s">
        <v>12684</v>
      </c>
      <c r="J7309" s="4">
        <v>41001</v>
      </c>
    </row>
    <row r="7310" spans="1:10" x14ac:dyDescent="0.3">
      <c r="A7310" t="s">
        <v>12685</v>
      </c>
      <c r="B7310" s="4">
        <v>45666</v>
      </c>
      <c r="C7310" t="s">
        <v>5258</v>
      </c>
      <c r="D7310" t="s">
        <v>12175</v>
      </c>
      <c r="E7310" t="s">
        <v>1328</v>
      </c>
      <c r="F7310" t="s">
        <v>1329</v>
      </c>
      <c r="G7310" t="s">
        <v>113</v>
      </c>
      <c r="H7310" t="s">
        <v>12107</v>
      </c>
      <c r="I7310" t="s">
        <v>12684</v>
      </c>
      <c r="J7310" s="4">
        <v>41001</v>
      </c>
    </row>
    <row r="7311" spans="1:10" x14ac:dyDescent="0.3">
      <c r="A7311" t="s">
        <v>12686</v>
      </c>
      <c r="B7311" s="4">
        <v>45666</v>
      </c>
      <c r="C7311" t="s">
        <v>120</v>
      </c>
      <c r="D7311" t="s">
        <v>11612</v>
      </c>
      <c r="E7311" t="s">
        <v>1328</v>
      </c>
      <c r="F7311" t="s">
        <v>1329</v>
      </c>
      <c r="G7311" t="s">
        <v>113</v>
      </c>
      <c r="H7311" t="s">
        <v>12107</v>
      </c>
      <c r="I7311" t="s">
        <v>12684</v>
      </c>
      <c r="J7311" s="4">
        <v>41001</v>
      </c>
    </row>
    <row r="7312" spans="1:10" x14ac:dyDescent="0.3">
      <c r="A7312" t="s">
        <v>12687</v>
      </c>
      <c r="B7312" s="4">
        <v>45666</v>
      </c>
      <c r="C7312" t="s">
        <v>1603</v>
      </c>
      <c r="D7312" t="s">
        <v>1604</v>
      </c>
      <c r="E7312" t="s">
        <v>1328</v>
      </c>
      <c r="F7312" t="s">
        <v>1329</v>
      </c>
      <c r="G7312" t="s">
        <v>113</v>
      </c>
      <c r="H7312" t="s">
        <v>12107</v>
      </c>
      <c r="I7312" t="s">
        <v>12682</v>
      </c>
      <c r="J7312" s="4">
        <v>40537</v>
      </c>
    </row>
    <row r="7313" spans="1:10" x14ac:dyDescent="0.3">
      <c r="A7313" t="s">
        <v>12688</v>
      </c>
      <c r="B7313" s="4">
        <v>45666</v>
      </c>
      <c r="C7313" t="s">
        <v>120</v>
      </c>
      <c r="D7313" t="s">
        <v>11612</v>
      </c>
      <c r="E7313" t="s">
        <v>1328</v>
      </c>
      <c r="F7313" t="s">
        <v>1329</v>
      </c>
      <c r="G7313" t="s">
        <v>113</v>
      </c>
      <c r="H7313" t="s">
        <v>12107</v>
      </c>
      <c r="I7313" t="s">
        <v>12682</v>
      </c>
      <c r="J7313" s="4">
        <v>40537</v>
      </c>
    </row>
    <row r="7314" spans="1:10" x14ac:dyDescent="0.3">
      <c r="A7314" t="s">
        <v>12689</v>
      </c>
      <c r="B7314" s="4">
        <v>45666</v>
      </c>
      <c r="C7314" t="s">
        <v>3594</v>
      </c>
      <c r="D7314" t="s">
        <v>3595</v>
      </c>
      <c r="E7314" t="s">
        <v>39</v>
      </c>
      <c r="F7314" t="s">
        <v>40</v>
      </c>
      <c r="G7314" t="s">
        <v>41</v>
      </c>
      <c r="H7314" t="s">
        <v>12107</v>
      </c>
      <c r="I7314" t="s">
        <v>12690</v>
      </c>
      <c r="J7314" s="4">
        <v>28997</v>
      </c>
    </row>
    <row r="7315" spans="1:10" x14ac:dyDescent="0.3">
      <c r="A7315" t="s">
        <v>12691</v>
      </c>
      <c r="B7315" s="4">
        <v>45666</v>
      </c>
      <c r="C7315" t="s">
        <v>1603</v>
      </c>
      <c r="D7315" t="s">
        <v>1604</v>
      </c>
      <c r="E7315" t="s">
        <v>1328</v>
      </c>
      <c r="F7315" t="s">
        <v>1329</v>
      </c>
      <c r="G7315" t="s">
        <v>113</v>
      </c>
      <c r="H7315" t="s">
        <v>12107</v>
      </c>
      <c r="I7315" t="s">
        <v>12692</v>
      </c>
      <c r="J7315" s="4">
        <v>42921</v>
      </c>
    </row>
    <row r="7316" spans="1:10" x14ac:dyDescent="0.3">
      <c r="A7316" t="s">
        <v>12693</v>
      </c>
      <c r="B7316" s="4">
        <v>45666</v>
      </c>
      <c r="C7316" t="s">
        <v>9056</v>
      </c>
      <c r="D7316" t="s">
        <v>12694</v>
      </c>
      <c r="E7316" t="s">
        <v>12695</v>
      </c>
      <c r="F7316" t="s">
        <v>12696</v>
      </c>
      <c r="G7316" t="s">
        <v>12697</v>
      </c>
      <c r="H7316" t="s">
        <v>12107</v>
      </c>
      <c r="I7316" t="s">
        <v>12698</v>
      </c>
      <c r="J7316" s="4">
        <v>31460</v>
      </c>
    </row>
    <row r="7317" spans="1:10" x14ac:dyDescent="0.3">
      <c r="A7317" t="s">
        <v>12699</v>
      </c>
      <c r="B7317" s="4">
        <v>45666</v>
      </c>
      <c r="C7317" t="s">
        <v>2004</v>
      </c>
      <c r="D7317" t="s">
        <v>5942</v>
      </c>
      <c r="E7317" t="s">
        <v>111</v>
      </c>
      <c r="F7317" t="s">
        <v>112</v>
      </c>
      <c r="G7317" t="s">
        <v>113</v>
      </c>
      <c r="H7317" t="s">
        <v>12107</v>
      </c>
      <c r="I7317" t="s">
        <v>12168</v>
      </c>
      <c r="J7317" s="4">
        <v>23046</v>
      </c>
    </row>
    <row r="7318" spans="1:10" x14ac:dyDescent="0.3">
      <c r="A7318" t="s">
        <v>12700</v>
      </c>
      <c r="B7318" s="4">
        <v>45666</v>
      </c>
      <c r="C7318" t="s">
        <v>188</v>
      </c>
      <c r="D7318" t="s">
        <v>7535</v>
      </c>
      <c r="E7318" t="s">
        <v>111</v>
      </c>
      <c r="F7318" t="s">
        <v>112</v>
      </c>
      <c r="G7318" t="s">
        <v>113</v>
      </c>
      <c r="H7318" t="s">
        <v>12107</v>
      </c>
      <c r="I7318" t="s">
        <v>12168</v>
      </c>
      <c r="J7318" s="4">
        <v>23046</v>
      </c>
    </row>
    <row r="7319" spans="1:10" x14ac:dyDescent="0.3">
      <c r="A7319" t="s">
        <v>12701</v>
      </c>
      <c r="B7319" s="4">
        <v>45666</v>
      </c>
      <c r="C7319" t="s">
        <v>8372</v>
      </c>
      <c r="D7319" t="s">
        <v>11726</v>
      </c>
      <c r="E7319" t="s">
        <v>12650</v>
      </c>
      <c r="F7319" t="s">
        <v>12651</v>
      </c>
      <c r="G7319" t="s">
        <v>12652</v>
      </c>
      <c r="H7319" t="s">
        <v>12107</v>
      </c>
      <c r="I7319" t="s">
        <v>12653</v>
      </c>
      <c r="J7319" s="4">
        <v>29664</v>
      </c>
    </row>
    <row r="7320" spans="1:10" x14ac:dyDescent="0.3">
      <c r="A7320" t="s">
        <v>12702</v>
      </c>
      <c r="B7320" s="4">
        <v>45666</v>
      </c>
      <c r="C7320" t="s">
        <v>12703</v>
      </c>
      <c r="D7320" t="s">
        <v>12704</v>
      </c>
      <c r="E7320" t="s">
        <v>12650</v>
      </c>
      <c r="F7320" t="s">
        <v>12651</v>
      </c>
      <c r="G7320" t="s">
        <v>12652</v>
      </c>
      <c r="H7320" t="s">
        <v>12107</v>
      </c>
      <c r="I7320" t="s">
        <v>12653</v>
      </c>
      <c r="J7320" s="4">
        <v>29664</v>
      </c>
    </row>
    <row r="7321" spans="1:10" x14ac:dyDescent="0.3">
      <c r="A7321" t="s">
        <v>12705</v>
      </c>
      <c r="B7321" s="4">
        <v>45666</v>
      </c>
      <c r="C7321" t="s">
        <v>692</v>
      </c>
      <c r="D7321" t="s">
        <v>8513</v>
      </c>
      <c r="E7321" t="s">
        <v>1328</v>
      </c>
      <c r="F7321" t="s">
        <v>1329</v>
      </c>
      <c r="G7321" t="s">
        <v>113</v>
      </c>
      <c r="H7321" t="s">
        <v>12107</v>
      </c>
      <c r="I7321" t="s">
        <v>12706</v>
      </c>
      <c r="J7321" s="4">
        <v>26866</v>
      </c>
    </row>
    <row r="7322" spans="1:10" x14ac:dyDescent="0.3">
      <c r="A7322" t="s">
        <v>12707</v>
      </c>
      <c r="B7322" s="4">
        <v>45666</v>
      </c>
      <c r="C7322" t="s">
        <v>2092</v>
      </c>
      <c r="D7322" t="s">
        <v>2093</v>
      </c>
      <c r="E7322" t="s">
        <v>39</v>
      </c>
      <c r="F7322" t="s">
        <v>40</v>
      </c>
      <c r="G7322" t="s">
        <v>41</v>
      </c>
      <c r="H7322" t="s">
        <v>12107</v>
      </c>
      <c r="I7322" t="s">
        <v>12708</v>
      </c>
      <c r="J7322" s="4">
        <v>24055</v>
      </c>
    </row>
    <row r="7323" spans="1:10" x14ac:dyDescent="0.3">
      <c r="A7323" t="s">
        <v>12709</v>
      </c>
      <c r="B7323" s="4">
        <v>45666</v>
      </c>
      <c r="C7323" t="s">
        <v>10497</v>
      </c>
      <c r="D7323" t="s">
        <v>10498</v>
      </c>
      <c r="E7323" t="s">
        <v>1328</v>
      </c>
      <c r="F7323" t="s">
        <v>1329</v>
      </c>
      <c r="G7323" t="s">
        <v>113</v>
      </c>
      <c r="H7323" t="s">
        <v>12107</v>
      </c>
      <c r="I7323" t="s">
        <v>12706</v>
      </c>
      <c r="J7323" s="4">
        <v>26866</v>
      </c>
    </row>
    <row r="7324" spans="1:10" x14ac:dyDescent="0.3">
      <c r="A7324" t="s">
        <v>12710</v>
      </c>
      <c r="B7324" s="4">
        <v>45666</v>
      </c>
      <c r="C7324" t="s">
        <v>7522</v>
      </c>
      <c r="D7324" t="s">
        <v>7523</v>
      </c>
      <c r="E7324" t="s">
        <v>12217</v>
      </c>
      <c r="F7324" t="s">
        <v>12218</v>
      </c>
      <c r="G7324" t="s">
        <v>113</v>
      </c>
      <c r="H7324" t="s">
        <v>12107</v>
      </c>
      <c r="I7324" t="s">
        <v>12711</v>
      </c>
      <c r="J7324" s="4">
        <v>40039</v>
      </c>
    </row>
    <row r="7325" spans="1:10" x14ac:dyDescent="0.3">
      <c r="A7325" t="s">
        <v>12712</v>
      </c>
      <c r="B7325" s="4">
        <v>45666</v>
      </c>
      <c r="C7325" t="s">
        <v>7522</v>
      </c>
      <c r="D7325" t="s">
        <v>7523</v>
      </c>
      <c r="E7325" t="s">
        <v>3479</v>
      </c>
      <c r="F7325" t="s">
        <v>3480</v>
      </c>
      <c r="G7325" t="s">
        <v>113</v>
      </c>
      <c r="H7325" t="s">
        <v>12107</v>
      </c>
      <c r="I7325" t="s">
        <v>12713</v>
      </c>
      <c r="J7325" s="4">
        <v>40039</v>
      </c>
    </row>
    <row r="7326" spans="1:10" x14ac:dyDescent="0.3">
      <c r="A7326" t="s">
        <v>12714</v>
      </c>
      <c r="B7326" s="4">
        <v>45666</v>
      </c>
      <c r="C7326" t="s">
        <v>2267</v>
      </c>
      <c r="D7326" t="s">
        <v>8021</v>
      </c>
      <c r="E7326" t="s">
        <v>3479</v>
      </c>
      <c r="F7326" t="s">
        <v>3480</v>
      </c>
      <c r="G7326" t="s">
        <v>113</v>
      </c>
      <c r="H7326" t="s">
        <v>12107</v>
      </c>
      <c r="I7326" t="s">
        <v>12713</v>
      </c>
      <c r="J7326" s="4">
        <v>40039</v>
      </c>
    </row>
    <row r="7327" spans="1:10" x14ac:dyDescent="0.3">
      <c r="A7327" t="s">
        <v>12715</v>
      </c>
      <c r="B7327" s="4">
        <v>45666</v>
      </c>
      <c r="C7327" t="s">
        <v>12512</v>
      </c>
      <c r="D7327" t="s">
        <v>12513</v>
      </c>
      <c r="E7327" t="s">
        <v>1328</v>
      </c>
      <c r="F7327" t="s">
        <v>1329</v>
      </c>
      <c r="G7327" t="s">
        <v>113</v>
      </c>
      <c r="H7327" t="s">
        <v>12107</v>
      </c>
      <c r="I7327" t="s">
        <v>12716</v>
      </c>
      <c r="J7327" s="4">
        <v>28608</v>
      </c>
    </row>
    <row r="7328" spans="1:10" x14ac:dyDescent="0.3">
      <c r="A7328" t="s">
        <v>12717</v>
      </c>
      <c r="B7328" s="4">
        <v>45666</v>
      </c>
      <c r="C7328" t="s">
        <v>12718</v>
      </c>
      <c r="D7328" t="s">
        <v>12719</v>
      </c>
      <c r="E7328" t="s">
        <v>10000</v>
      </c>
      <c r="F7328" t="s">
        <v>10001</v>
      </c>
      <c r="G7328" t="s">
        <v>5846</v>
      </c>
      <c r="H7328" t="s">
        <v>12107</v>
      </c>
      <c r="I7328" t="s">
        <v>12720</v>
      </c>
      <c r="J7328" s="4">
        <v>40543</v>
      </c>
    </row>
    <row r="7329" spans="1:10" x14ac:dyDescent="0.3">
      <c r="A7329" t="s">
        <v>12721</v>
      </c>
      <c r="B7329" s="4">
        <v>45666</v>
      </c>
      <c r="C7329" t="s">
        <v>7691</v>
      </c>
      <c r="D7329" t="s">
        <v>12427</v>
      </c>
      <c r="E7329" t="s">
        <v>5844</v>
      </c>
      <c r="F7329" t="s">
        <v>5845</v>
      </c>
      <c r="G7329" t="s">
        <v>5846</v>
      </c>
      <c r="H7329" t="s">
        <v>12107</v>
      </c>
      <c r="I7329" t="s">
        <v>12722</v>
      </c>
      <c r="J7329" s="4">
        <v>38605</v>
      </c>
    </row>
    <row r="7330" spans="1:10" x14ac:dyDescent="0.3">
      <c r="A7330" t="s">
        <v>12723</v>
      </c>
      <c r="B7330" s="4">
        <v>45666</v>
      </c>
      <c r="C7330" t="s">
        <v>3570</v>
      </c>
      <c r="D7330" t="s">
        <v>12477</v>
      </c>
      <c r="E7330" t="s">
        <v>5844</v>
      </c>
      <c r="F7330" t="s">
        <v>5845</v>
      </c>
      <c r="G7330" t="s">
        <v>5846</v>
      </c>
      <c r="H7330" t="s">
        <v>12107</v>
      </c>
      <c r="I7330" t="s">
        <v>12722</v>
      </c>
      <c r="J7330" s="4">
        <v>38605</v>
      </c>
    </row>
    <row r="7331" spans="1:10" x14ac:dyDescent="0.3">
      <c r="A7331" t="s">
        <v>12724</v>
      </c>
      <c r="B7331" s="4">
        <v>45666</v>
      </c>
      <c r="C7331" t="s">
        <v>12628</v>
      </c>
      <c r="D7331" t="s">
        <v>12629</v>
      </c>
      <c r="E7331" t="s">
        <v>1747</v>
      </c>
      <c r="F7331" t="s">
        <v>1748</v>
      </c>
      <c r="G7331" t="s">
        <v>2108</v>
      </c>
      <c r="H7331" t="s">
        <v>12107</v>
      </c>
      <c r="I7331" t="s">
        <v>12725</v>
      </c>
      <c r="J7331" s="4">
        <v>41467</v>
      </c>
    </row>
    <row r="7332" spans="1:10" x14ac:dyDescent="0.3">
      <c r="A7332" t="s">
        <v>12726</v>
      </c>
      <c r="B7332" s="4">
        <v>45666</v>
      </c>
      <c r="C7332" t="s">
        <v>2867</v>
      </c>
      <c r="D7332" t="s">
        <v>988</v>
      </c>
      <c r="E7332" t="s">
        <v>11385</v>
      </c>
      <c r="F7332" t="s">
        <v>11386</v>
      </c>
      <c r="G7332" t="s">
        <v>11387</v>
      </c>
      <c r="H7332" t="s">
        <v>12107</v>
      </c>
      <c r="I7332" t="s">
        <v>12507</v>
      </c>
      <c r="J7332" s="4">
        <v>26941</v>
      </c>
    </row>
    <row r="7333" spans="1:10" x14ac:dyDescent="0.3">
      <c r="A7333" t="s">
        <v>12727</v>
      </c>
      <c r="B7333" s="4">
        <v>45667</v>
      </c>
      <c r="C7333" t="s">
        <v>12728</v>
      </c>
      <c r="D7333" t="s">
        <v>12729</v>
      </c>
      <c r="E7333" t="s">
        <v>698</v>
      </c>
      <c r="F7333" t="s">
        <v>699</v>
      </c>
      <c r="G7333" t="s">
        <v>700</v>
      </c>
      <c r="H7333" t="s">
        <v>12107</v>
      </c>
      <c r="I7333" t="s">
        <v>12730</v>
      </c>
      <c r="J7333" s="4">
        <v>38996</v>
      </c>
    </row>
    <row r="7334" spans="1:10" x14ac:dyDescent="0.3">
      <c r="A7334" t="s">
        <v>12731</v>
      </c>
      <c r="B7334" s="4">
        <v>45667</v>
      </c>
      <c r="C7334" t="s">
        <v>1658</v>
      </c>
      <c r="D7334" t="s">
        <v>12196</v>
      </c>
      <c r="E7334" t="s">
        <v>698</v>
      </c>
      <c r="F7334" t="s">
        <v>699</v>
      </c>
      <c r="G7334" t="s">
        <v>700</v>
      </c>
      <c r="H7334" t="s">
        <v>12107</v>
      </c>
      <c r="I7334" t="s">
        <v>12732</v>
      </c>
      <c r="J7334" s="4">
        <v>39458</v>
      </c>
    </row>
    <row r="7335" spans="1:10" x14ac:dyDescent="0.3">
      <c r="A7335" t="s">
        <v>12733</v>
      </c>
      <c r="B7335" s="4">
        <v>45667</v>
      </c>
      <c r="C7335" t="s">
        <v>1570</v>
      </c>
      <c r="D7335" t="s">
        <v>1571</v>
      </c>
      <c r="E7335" t="s">
        <v>111</v>
      </c>
      <c r="F7335" t="s">
        <v>112</v>
      </c>
      <c r="G7335" t="s">
        <v>113</v>
      </c>
      <c r="H7335" t="s">
        <v>12107</v>
      </c>
      <c r="I7335" t="s">
        <v>12734</v>
      </c>
      <c r="J7335" s="4">
        <v>23132</v>
      </c>
    </row>
    <row r="7336" spans="1:10" x14ac:dyDescent="0.3">
      <c r="A7336" t="s">
        <v>12735</v>
      </c>
      <c r="B7336" s="4">
        <v>45667</v>
      </c>
      <c r="C7336" t="s">
        <v>8391</v>
      </c>
      <c r="D7336" t="s">
        <v>8392</v>
      </c>
      <c r="E7336" t="s">
        <v>39</v>
      </c>
      <c r="F7336" t="s">
        <v>40</v>
      </c>
      <c r="G7336" t="s">
        <v>41</v>
      </c>
      <c r="H7336" t="s">
        <v>12107</v>
      </c>
      <c r="I7336" t="s">
        <v>12736</v>
      </c>
      <c r="J7336" s="4">
        <v>19659</v>
      </c>
    </row>
    <row r="7337" spans="1:10" x14ac:dyDescent="0.3">
      <c r="A7337" t="s">
        <v>12737</v>
      </c>
      <c r="B7337" s="4">
        <v>45667</v>
      </c>
      <c r="C7337" t="s">
        <v>1326</v>
      </c>
      <c r="D7337" t="s">
        <v>12126</v>
      </c>
      <c r="E7337" t="s">
        <v>51</v>
      </c>
      <c r="F7337" t="s">
        <v>52</v>
      </c>
      <c r="G7337" t="s">
        <v>53</v>
      </c>
      <c r="H7337" t="s">
        <v>12107</v>
      </c>
      <c r="I7337" t="s">
        <v>12738</v>
      </c>
      <c r="J7337" s="4">
        <v>25996</v>
      </c>
    </row>
    <row r="7338" spans="1:10" x14ac:dyDescent="0.3">
      <c r="A7338" t="s">
        <v>12739</v>
      </c>
      <c r="B7338" s="4">
        <v>45667</v>
      </c>
      <c r="C7338" t="s">
        <v>6094</v>
      </c>
      <c r="D7338" t="s">
        <v>6095</v>
      </c>
      <c r="E7338" t="s">
        <v>1747</v>
      </c>
      <c r="F7338" t="s">
        <v>1748</v>
      </c>
      <c r="G7338" t="s">
        <v>2108</v>
      </c>
      <c r="H7338" t="s">
        <v>12107</v>
      </c>
      <c r="I7338" t="s">
        <v>12199</v>
      </c>
      <c r="J7338" s="4">
        <v>41410</v>
      </c>
    </row>
    <row r="7339" spans="1:10" x14ac:dyDescent="0.3">
      <c r="A7339" t="s">
        <v>12740</v>
      </c>
      <c r="B7339" s="4">
        <v>45667</v>
      </c>
      <c r="C7339" t="s">
        <v>2608</v>
      </c>
      <c r="D7339" t="s">
        <v>2609</v>
      </c>
      <c r="E7339" t="s">
        <v>157</v>
      </c>
      <c r="F7339" t="s">
        <v>158</v>
      </c>
      <c r="G7339" t="s">
        <v>1504</v>
      </c>
      <c r="H7339" t="s">
        <v>12107</v>
      </c>
      <c r="I7339" t="s">
        <v>12358</v>
      </c>
      <c r="J7339" s="4">
        <v>40759</v>
      </c>
    </row>
    <row r="7340" spans="1:10" x14ac:dyDescent="0.3">
      <c r="A7340" t="s">
        <v>12741</v>
      </c>
      <c r="B7340" s="4">
        <v>45667</v>
      </c>
      <c r="C7340" t="s">
        <v>1884</v>
      </c>
      <c r="D7340" t="s">
        <v>12123</v>
      </c>
      <c r="E7340" t="s">
        <v>1328</v>
      </c>
      <c r="F7340" t="s">
        <v>1329</v>
      </c>
      <c r="G7340" t="s">
        <v>113</v>
      </c>
      <c r="H7340" t="s">
        <v>12107</v>
      </c>
      <c r="I7340" t="s">
        <v>12742</v>
      </c>
      <c r="J7340" s="4">
        <v>42983</v>
      </c>
    </row>
    <row r="7341" spans="1:10" x14ac:dyDescent="0.3">
      <c r="A7341" t="s">
        <v>12743</v>
      </c>
      <c r="B7341" s="4">
        <v>45667</v>
      </c>
      <c r="C7341" t="s">
        <v>5258</v>
      </c>
      <c r="D7341" t="s">
        <v>12175</v>
      </c>
      <c r="E7341" t="s">
        <v>1328</v>
      </c>
      <c r="F7341" t="s">
        <v>1329</v>
      </c>
      <c r="G7341" t="s">
        <v>113</v>
      </c>
      <c r="H7341" t="s">
        <v>12107</v>
      </c>
      <c r="I7341" t="s">
        <v>12742</v>
      </c>
      <c r="J7341" s="4">
        <v>42983</v>
      </c>
    </row>
    <row r="7342" spans="1:10" x14ac:dyDescent="0.3">
      <c r="A7342" t="s">
        <v>12744</v>
      </c>
      <c r="B7342" s="4">
        <v>45667</v>
      </c>
      <c r="C7342" t="s">
        <v>1603</v>
      </c>
      <c r="D7342" t="s">
        <v>1604</v>
      </c>
      <c r="E7342" t="s">
        <v>1328</v>
      </c>
      <c r="F7342" t="s">
        <v>1329</v>
      </c>
      <c r="G7342" t="s">
        <v>113</v>
      </c>
      <c r="H7342" t="s">
        <v>12107</v>
      </c>
      <c r="I7342" t="s">
        <v>12745</v>
      </c>
      <c r="J7342" s="4">
        <v>41921</v>
      </c>
    </row>
    <row r="7343" spans="1:10" x14ac:dyDescent="0.3">
      <c r="A7343" t="s">
        <v>12746</v>
      </c>
      <c r="B7343" s="4">
        <v>45667</v>
      </c>
      <c r="C7343" t="s">
        <v>7522</v>
      </c>
      <c r="D7343" t="s">
        <v>7523</v>
      </c>
      <c r="E7343" t="s">
        <v>3479</v>
      </c>
      <c r="F7343" t="s">
        <v>3480</v>
      </c>
      <c r="G7343" t="s">
        <v>113</v>
      </c>
      <c r="H7343" t="s">
        <v>12107</v>
      </c>
      <c r="I7343" t="s">
        <v>12747</v>
      </c>
      <c r="J7343" s="4">
        <v>39674</v>
      </c>
    </row>
    <row r="7344" spans="1:10" x14ac:dyDescent="0.3">
      <c r="A7344" t="s">
        <v>12748</v>
      </c>
      <c r="B7344" s="4">
        <v>45667</v>
      </c>
      <c r="C7344" t="s">
        <v>1038</v>
      </c>
      <c r="D7344" t="s">
        <v>1039</v>
      </c>
      <c r="E7344" t="s">
        <v>1328</v>
      </c>
      <c r="F7344" t="s">
        <v>1329</v>
      </c>
      <c r="G7344" t="s">
        <v>113</v>
      </c>
      <c r="H7344" t="s">
        <v>12107</v>
      </c>
      <c r="I7344" t="s">
        <v>12749</v>
      </c>
      <c r="J7344" s="4">
        <v>17749</v>
      </c>
    </row>
    <row r="7345" spans="1:10" x14ac:dyDescent="0.3">
      <c r="A7345" t="s">
        <v>12750</v>
      </c>
      <c r="B7345" s="4">
        <v>45667</v>
      </c>
      <c r="C7345" t="s">
        <v>1603</v>
      </c>
      <c r="D7345" t="s">
        <v>1604</v>
      </c>
      <c r="E7345" t="s">
        <v>1328</v>
      </c>
      <c r="F7345" t="s">
        <v>1329</v>
      </c>
      <c r="G7345" t="s">
        <v>113</v>
      </c>
      <c r="H7345" t="s">
        <v>12107</v>
      </c>
      <c r="I7345" t="s">
        <v>12751</v>
      </c>
      <c r="J7345" s="4">
        <v>39080</v>
      </c>
    </row>
    <row r="7346" spans="1:10" x14ac:dyDescent="0.3">
      <c r="A7346" t="s">
        <v>12752</v>
      </c>
      <c r="B7346" s="4">
        <v>45667</v>
      </c>
      <c r="C7346" t="s">
        <v>12753</v>
      </c>
      <c r="D7346" t="s">
        <v>12754</v>
      </c>
      <c r="E7346" t="s">
        <v>5844</v>
      </c>
      <c r="F7346" t="s">
        <v>5845</v>
      </c>
      <c r="G7346" t="s">
        <v>5846</v>
      </c>
      <c r="H7346" t="s">
        <v>12107</v>
      </c>
      <c r="I7346" t="s">
        <v>12755</v>
      </c>
      <c r="J7346" s="4">
        <v>44329</v>
      </c>
    </row>
    <row r="7347" spans="1:10" x14ac:dyDescent="0.3">
      <c r="A7347" t="s">
        <v>12756</v>
      </c>
      <c r="B7347" s="4">
        <v>45667</v>
      </c>
      <c r="C7347" t="s">
        <v>1603</v>
      </c>
      <c r="D7347" t="s">
        <v>1604</v>
      </c>
      <c r="E7347" t="s">
        <v>1328</v>
      </c>
      <c r="F7347" t="s">
        <v>1329</v>
      </c>
      <c r="G7347" t="s">
        <v>113</v>
      </c>
      <c r="H7347" t="s">
        <v>12107</v>
      </c>
      <c r="I7347" t="s">
        <v>12757</v>
      </c>
      <c r="J7347" s="4">
        <v>45134</v>
      </c>
    </row>
    <row r="7348" spans="1:10" x14ac:dyDescent="0.3">
      <c r="A7348" t="s">
        <v>12758</v>
      </c>
      <c r="B7348" s="4">
        <v>45667</v>
      </c>
      <c r="C7348" t="s">
        <v>12759</v>
      </c>
      <c r="D7348" t="s">
        <v>12760</v>
      </c>
      <c r="E7348" t="s">
        <v>5844</v>
      </c>
      <c r="F7348" t="s">
        <v>5845</v>
      </c>
      <c r="G7348" t="s">
        <v>5846</v>
      </c>
      <c r="H7348" t="s">
        <v>12107</v>
      </c>
      <c r="I7348" t="s">
        <v>12761</v>
      </c>
      <c r="J7348" s="4">
        <v>45543</v>
      </c>
    </row>
    <row r="7349" spans="1:10" x14ac:dyDescent="0.3">
      <c r="A7349" t="s">
        <v>12762</v>
      </c>
      <c r="B7349" s="4">
        <v>45667</v>
      </c>
      <c r="C7349" t="s">
        <v>574</v>
      </c>
      <c r="D7349" t="s">
        <v>804</v>
      </c>
      <c r="E7349" t="s">
        <v>12217</v>
      </c>
      <c r="F7349" t="s">
        <v>12218</v>
      </c>
      <c r="G7349" t="s">
        <v>113</v>
      </c>
      <c r="H7349" t="s">
        <v>12107</v>
      </c>
      <c r="I7349" t="s">
        <v>12763</v>
      </c>
      <c r="J7349" s="4">
        <v>43938</v>
      </c>
    </row>
    <row r="7350" spans="1:10" x14ac:dyDescent="0.3">
      <c r="A7350" t="s">
        <v>12764</v>
      </c>
      <c r="B7350" s="4">
        <v>45667</v>
      </c>
      <c r="C7350" t="s">
        <v>3211</v>
      </c>
      <c r="D7350" t="s">
        <v>4059</v>
      </c>
      <c r="E7350" t="s">
        <v>1721</v>
      </c>
      <c r="F7350" t="s">
        <v>1722</v>
      </c>
      <c r="G7350" t="s">
        <v>1723</v>
      </c>
      <c r="H7350" t="s">
        <v>12107</v>
      </c>
      <c r="I7350" t="s">
        <v>12765</v>
      </c>
      <c r="J7350" s="4">
        <v>18572</v>
      </c>
    </row>
    <row r="7351" spans="1:10" x14ac:dyDescent="0.3">
      <c r="A7351" t="s">
        <v>12766</v>
      </c>
      <c r="B7351" s="4">
        <v>45667</v>
      </c>
      <c r="C7351" t="s">
        <v>12767</v>
      </c>
      <c r="D7351" t="s">
        <v>1956</v>
      </c>
      <c r="E7351" t="s">
        <v>12504</v>
      </c>
      <c r="F7351" t="s">
        <v>12505</v>
      </c>
      <c r="G7351" t="s">
        <v>12506</v>
      </c>
      <c r="H7351" t="s">
        <v>12107</v>
      </c>
      <c r="I7351" t="s">
        <v>12507</v>
      </c>
      <c r="J7351" s="4">
        <v>26941</v>
      </c>
    </row>
    <row r="7352" spans="1:10" x14ac:dyDescent="0.3">
      <c r="A7352" t="s">
        <v>12768</v>
      </c>
      <c r="B7352" s="4">
        <v>45667</v>
      </c>
      <c r="C7352" t="s">
        <v>1618</v>
      </c>
      <c r="D7352" t="s">
        <v>6650</v>
      </c>
      <c r="E7352" t="s">
        <v>111</v>
      </c>
      <c r="F7352" t="s">
        <v>112</v>
      </c>
      <c r="G7352" t="s">
        <v>113</v>
      </c>
      <c r="H7352" t="s">
        <v>12107</v>
      </c>
      <c r="I7352" t="s">
        <v>7486</v>
      </c>
      <c r="J7352" s="4">
        <v>24768</v>
      </c>
    </row>
    <row r="7353" spans="1:10" x14ac:dyDescent="0.3">
      <c r="A7353" t="s">
        <v>12769</v>
      </c>
      <c r="B7353" s="4">
        <v>45667</v>
      </c>
      <c r="C7353" t="s">
        <v>545</v>
      </c>
      <c r="D7353" t="s">
        <v>875</v>
      </c>
      <c r="E7353" t="s">
        <v>111</v>
      </c>
      <c r="F7353" t="s">
        <v>112</v>
      </c>
      <c r="G7353" t="s">
        <v>113</v>
      </c>
      <c r="H7353" t="s">
        <v>12107</v>
      </c>
      <c r="I7353" t="s">
        <v>7486</v>
      </c>
      <c r="J7353" s="4">
        <v>24768</v>
      </c>
    </row>
    <row r="7354" spans="1:10" x14ac:dyDescent="0.3">
      <c r="A7354" t="s">
        <v>12770</v>
      </c>
      <c r="B7354" s="4">
        <v>45667</v>
      </c>
      <c r="C7354" t="s">
        <v>1591</v>
      </c>
      <c r="D7354" t="s">
        <v>1592</v>
      </c>
      <c r="E7354" t="s">
        <v>111</v>
      </c>
      <c r="F7354" t="s">
        <v>112</v>
      </c>
      <c r="G7354" t="s">
        <v>113</v>
      </c>
      <c r="H7354" t="s">
        <v>12107</v>
      </c>
      <c r="I7354" t="s">
        <v>7486</v>
      </c>
      <c r="J7354" s="4">
        <v>24768</v>
      </c>
    </row>
    <row r="7355" spans="1:10" x14ac:dyDescent="0.3">
      <c r="A7355" t="s">
        <v>12771</v>
      </c>
      <c r="B7355" s="4">
        <v>45670</v>
      </c>
      <c r="C7355" t="s">
        <v>264</v>
      </c>
      <c r="D7355" t="s">
        <v>265</v>
      </c>
      <c r="E7355" t="s">
        <v>111</v>
      </c>
      <c r="F7355" t="s">
        <v>112</v>
      </c>
      <c r="G7355" t="s">
        <v>113</v>
      </c>
      <c r="H7355" t="s">
        <v>12107</v>
      </c>
      <c r="I7355" t="s">
        <v>12168</v>
      </c>
      <c r="J7355" s="4">
        <v>23046</v>
      </c>
    </row>
    <row r="7356" spans="1:10" x14ac:dyDescent="0.3">
      <c r="A7356" t="s">
        <v>12772</v>
      </c>
      <c r="B7356" s="4">
        <v>45670</v>
      </c>
      <c r="C7356" t="s">
        <v>4107</v>
      </c>
      <c r="D7356" t="s">
        <v>4108</v>
      </c>
      <c r="E7356" t="s">
        <v>1747</v>
      </c>
      <c r="F7356" t="s">
        <v>1748</v>
      </c>
      <c r="G7356" t="s">
        <v>2108</v>
      </c>
      <c r="H7356" t="s">
        <v>12107</v>
      </c>
      <c r="I7356" t="s">
        <v>12773</v>
      </c>
      <c r="J7356" s="4">
        <v>32232</v>
      </c>
    </row>
    <row r="7357" spans="1:10" x14ac:dyDescent="0.3">
      <c r="A7357" t="s">
        <v>12774</v>
      </c>
      <c r="B7357" s="4">
        <v>45670</v>
      </c>
      <c r="C7357" t="s">
        <v>8754</v>
      </c>
      <c r="D7357" t="s">
        <v>8755</v>
      </c>
      <c r="E7357" t="s">
        <v>1747</v>
      </c>
      <c r="F7357" t="s">
        <v>1748</v>
      </c>
      <c r="G7357" t="s">
        <v>2108</v>
      </c>
      <c r="H7357" t="s">
        <v>12107</v>
      </c>
      <c r="I7357" t="s">
        <v>12775</v>
      </c>
      <c r="J7357" s="4">
        <v>29493</v>
      </c>
    </row>
    <row r="7358" spans="1:10" x14ac:dyDescent="0.3">
      <c r="A7358" t="s">
        <v>12776</v>
      </c>
      <c r="B7358" s="4">
        <v>45670</v>
      </c>
      <c r="C7358" t="s">
        <v>8754</v>
      </c>
      <c r="D7358" t="s">
        <v>8755</v>
      </c>
      <c r="E7358" t="s">
        <v>1747</v>
      </c>
      <c r="F7358" t="s">
        <v>1748</v>
      </c>
      <c r="G7358" t="s">
        <v>2108</v>
      </c>
      <c r="H7358" t="s">
        <v>12107</v>
      </c>
      <c r="I7358" t="s">
        <v>12367</v>
      </c>
      <c r="J7358" s="4">
        <v>33456</v>
      </c>
    </row>
    <row r="7359" spans="1:10" x14ac:dyDescent="0.3">
      <c r="A7359" t="s">
        <v>12777</v>
      </c>
      <c r="B7359" s="4">
        <v>45670</v>
      </c>
      <c r="C7359" t="s">
        <v>2432</v>
      </c>
      <c r="D7359" t="s">
        <v>2433</v>
      </c>
      <c r="E7359" t="s">
        <v>2085</v>
      </c>
      <c r="F7359" t="s">
        <v>2086</v>
      </c>
      <c r="G7359" t="s">
        <v>1581</v>
      </c>
      <c r="H7359" t="s">
        <v>12107</v>
      </c>
      <c r="I7359" t="s">
        <v>12331</v>
      </c>
      <c r="J7359" s="4">
        <v>21732</v>
      </c>
    </row>
    <row r="7360" spans="1:10" x14ac:dyDescent="0.3">
      <c r="A7360" t="s">
        <v>12778</v>
      </c>
      <c r="B7360" s="4">
        <v>45670</v>
      </c>
      <c r="C7360" t="s">
        <v>8375</v>
      </c>
      <c r="D7360" t="s">
        <v>5040</v>
      </c>
      <c r="E7360" t="s">
        <v>111</v>
      </c>
      <c r="F7360" t="s">
        <v>112</v>
      </c>
      <c r="G7360" t="s">
        <v>113</v>
      </c>
      <c r="H7360" t="s">
        <v>12107</v>
      </c>
      <c r="I7360" t="s">
        <v>5629</v>
      </c>
      <c r="J7360" s="4">
        <v>25096</v>
      </c>
    </row>
    <row r="7361" spans="1:10" x14ac:dyDescent="0.3">
      <c r="A7361" t="s">
        <v>12779</v>
      </c>
      <c r="B7361" s="4">
        <v>45670</v>
      </c>
      <c r="C7361" t="s">
        <v>1955</v>
      </c>
      <c r="D7361" t="s">
        <v>1956</v>
      </c>
      <c r="E7361" t="s">
        <v>111</v>
      </c>
      <c r="F7361" t="s">
        <v>112</v>
      </c>
      <c r="G7361" t="s">
        <v>113</v>
      </c>
      <c r="H7361" t="s">
        <v>12107</v>
      </c>
      <c r="I7361" t="s">
        <v>12780</v>
      </c>
      <c r="J7361" s="4">
        <v>23198</v>
      </c>
    </row>
    <row r="7362" spans="1:10" x14ac:dyDescent="0.3">
      <c r="A7362" t="s">
        <v>12781</v>
      </c>
      <c r="B7362" s="4">
        <v>45670</v>
      </c>
      <c r="C7362" t="s">
        <v>574</v>
      </c>
      <c r="D7362" t="s">
        <v>804</v>
      </c>
      <c r="E7362" t="s">
        <v>1328</v>
      </c>
      <c r="F7362" t="s">
        <v>1329</v>
      </c>
      <c r="G7362" t="s">
        <v>113</v>
      </c>
      <c r="H7362" t="s">
        <v>12107</v>
      </c>
      <c r="I7362" t="s">
        <v>12782</v>
      </c>
      <c r="J7362" s="4">
        <v>44014</v>
      </c>
    </row>
    <row r="7363" spans="1:10" x14ac:dyDescent="0.3">
      <c r="A7363" t="s">
        <v>12783</v>
      </c>
      <c r="B7363" s="4">
        <v>45670</v>
      </c>
      <c r="C7363" t="s">
        <v>3513</v>
      </c>
      <c r="D7363" t="s">
        <v>6614</v>
      </c>
      <c r="E7363" t="s">
        <v>12784</v>
      </c>
      <c r="F7363" t="s">
        <v>12785</v>
      </c>
      <c r="G7363" t="s">
        <v>12786</v>
      </c>
      <c r="H7363" t="s">
        <v>12107</v>
      </c>
      <c r="I7363" t="s">
        <v>12787</v>
      </c>
      <c r="J7363" s="4">
        <v>29418</v>
      </c>
    </row>
    <row r="7364" spans="1:10" x14ac:dyDescent="0.3">
      <c r="A7364" t="s">
        <v>12788</v>
      </c>
      <c r="B7364" s="4">
        <v>45670</v>
      </c>
      <c r="C7364" t="s">
        <v>347</v>
      </c>
      <c r="D7364" t="s">
        <v>7115</v>
      </c>
      <c r="E7364" t="s">
        <v>111</v>
      </c>
      <c r="F7364" t="s">
        <v>112</v>
      </c>
      <c r="G7364" t="s">
        <v>113</v>
      </c>
      <c r="H7364" t="s">
        <v>12107</v>
      </c>
      <c r="I7364" t="s">
        <v>12789</v>
      </c>
      <c r="J7364" s="4">
        <v>21947</v>
      </c>
    </row>
    <row r="7365" spans="1:10" x14ac:dyDescent="0.3">
      <c r="A7365" t="s">
        <v>12790</v>
      </c>
      <c r="B7365" s="4">
        <v>45670</v>
      </c>
      <c r="C7365" t="s">
        <v>12791</v>
      </c>
      <c r="D7365" t="s">
        <v>12792</v>
      </c>
      <c r="E7365" t="s">
        <v>3479</v>
      </c>
      <c r="F7365" t="s">
        <v>3480</v>
      </c>
      <c r="G7365" t="s">
        <v>113</v>
      </c>
      <c r="H7365" t="s">
        <v>12107</v>
      </c>
      <c r="I7365" t="s">
        <v>12793</v>
      </c>
      <c r="J7365" s="4">
        <v>44907</v>
      </c>
    </row>
    <row r="7366" spans="1:10" x14ac:dyDescent="0.3">
      <c r="A7366" t="s">
        <v>12794</v>
      </c>
      <c r="B7366" s="4">
        <v>45670</v>
      </c>
      <c r="C7366" t="s">
        <v>1038</v>
      </c>
      <c r="D7366" t="s">
        <v>1039</v>
      </c>
      <c r="E7366" t="s">
        <v>5844</v>
      </c>
      <c r="F7366" t="s">
        <v>5845</v>
      </c>
      <c r="G7366" t="s">
        <v>5846</v>
      </c>
      <c r="H7366" t="s">
        <v>12107</v>
      </c>
      <c r="I7366" t="s">
        <v>12795</v>
      </c>
      <c r="J7366" s="4">
        <v>40198</v>
      </c>
    </row>
    <row r="7367" spans="1:10" x14ac:dyDescent="0.3">
      <c r="A7367" t="s">
        <v>12796</v>
      </c>
      <c r="B7367" s="4">
        <v>45670</v>
      </c>
      <c r="C7367" t="s">
        <v>12797</v>
      </c>
      <c r="D7367" t="s">
        <v>5831</v>
      </c>
      <c r="E7367" t="s">
        <v>1328</v>
      </c>
      <c r="F7367" t="s">
        <v>1329</v>
      </c>
      <c r="G7367" t="s">
        <v>113</v>
      </c>
      <c r="H7367" t="s">
        <v>12107</v>
      </c>
      <c r="I7367" t="s">
        <v>12798</v>
      </c>
      <c r="J7367" s="4">
        <v>45546</v>
      </c>
    </row>
    <row r="7368" spans="1:10" x14ac:dyDescent="0.3">
      <c r="A7368" t="s">
        <v>12799</v>
      </c>
      <c r="B7368" s="4">
        <v>45670</v>
      </c>
      <c r="C7368" t="s">
        <v>12408</v>
      </c>
      <c r="D7368" t="s">
        <v>12409</v>
      </c>
      <c r="E7368" t="s">
        <v>1328</v>
      </c>
      <c r="F7368" t="s">
        <v>1329</v>
      </c>
      <c r="G7368" t="s">
        <v>113</v>
      </c>
      <c r="H7368" t="s">
        <v>12107</v>
      </c>
      <c r="I7368" t="s">
        <v>12798</v>
      </c>
      <c r="J7368" s="4">
        <v>45546</v>
      </c>
    </row>
    <row r="7369" spans="1:10" x14ac:dyDescent="0.3">
      <c r="A7369" t="s">
        <v>12800</v>
      </c>
      <c r="B7369" s="4">
        <v>45670</v>
      </c>
      <c r="C7369" t="s">
        <v>474</v>
      </c>
      <c r="D7369" t="s">
        <v>8570</v>
      </c>
      <c r="E7369" t="s">
        <v>111</v>
      </c>
      <c r="F7369" t="s">
        <v>112</v>
      </c>
      <c r="G7369" t="s">
        <v>113</v>
      </c>
      <c r="H7369" t="s">
        <v>12107</v>
      </c>
      <c r="I7369" t="s">
        <v>12801</v>
      </c>
      <c r="J7369" s="4">
        <v>34481</v>
      </c>
    </row>
    <row r="7370" spans="1:10" x14ac:dyDescent="0.3">
      <c r="A7370" t="s">
        <v>12802</v>
      </c>
      <c r="B7370" s="4">
        <v>45670</v>
      </c>
      <c r="C7370" t="s">
        <v>12656</v>
      </c>
      <c r="D7370" t="s">
        <v>12657</v>
      </c>
      <c r="E7370" t="s">
        <v>111</v>
      </c>
      <c r="F7370" t="s">
        <v>112</v>
      </c>
      <c r="G7370" t="s">
        <v>113</v>
      </c>
      <c r="H7370" t="s">
        <v>12107</v>
      </c>
      <c r="I7370" t="s">
        <v>12801</v>
      </c>
      <c r="J7370" s="4">
        <v>34481</v>
      </c>
    </row>
    <row r="7371" spans="1:10" x14ac:dyDescent="0.3">
      <c r="A7371" t="s">
        <v>12803</v>
      </c>
      <c r="B7371" s="4">
        <v>45670</v>
      </c>
      <c r="C7371" t="s">
        <v>12804</v>
      </c>
      <c r="D7371" t="s">
        <v>12805</v>
      </c>
      <c r="E7371" t="s">
        <v>698</v>
      </c>
      <c r="F7371" t="s">
        <v>699</v>
      </c>
      <c r="G7371" t="s">
        <v>700</v>
      </c>
      <c r="H7371" t="s">
        <v>12107</v>
      </c>
      <c r="I7371" t="s">
        <v>12806</v>
      </c>
      <c r="J7371" s="4">
        <v>39147</v>
      </c>
    </row>
    <row r="7372" spans="1:10" x14ac:dyDescent="0.3">
      <c r="A7372" t="s">
        <v>12807</v>
      </c>
      <c r="B7372" s="4">
        <v>45670</v>
      </c>
      <c r="C7372" t="s">
        <v>88</v>
      </c>
      <c r="D7372" t="s">
        <v>89</v>
      </c>
      <c r="E7372" t="s">
        <v>39</v>
      </c>
      <c r="F7372" t="s">
        <v>40</v>
      </c>
      <c r="G7372" t="s">
        <v>41</v>
      </c>
      <c r="H7372" t="s">
        <v>12107</v>
      </c>
      <c r="I7372" t="s">
        <v>12808</v>
      </c>
      <c r="J7372" s="4">
        <v>22105</v>
      </c>
    </row>
    <row r="7373" spans="1:10" x14ac:dyDescent="0.3">
      <c r="A7373" t="s">
        <v>12809</v>
      </c>
      <c r="B7373" s="4">
        <v>45670</v>
      </c>
      <c r="C7373" t="s">
        <v>899</v>
      </c>
      <c r="D7373" t="s">
        <v>900</v>
      </c>
      <c r="E7373" t="s">
        <v>39</v>
      </c>
      <c r="F7373" t="s">
        <v>40</v>
      </c>
      <c r="G7373" t="s">
        <v>41</v>
      </c>
      <c r="H7373" t="s">
        <v>12107</v>
      </c>
      <c r="I7373" t="s">
        <v>12810</v>
      </c>
      <c r="J7373" s="4">
        <v>22821</v>
      </c>
    </row>
    <row r="7374" spans="1:10" x14ac:dyDescent="0.3">
      <c r="A7374" t="s">
        <v>12811</v>
      </c>
      <c r="B7374" s="4">
        <v>45670</v>
      </c>
      <c r="C7374" t="s">
        <v>12408</v>
      </c>
      <c r="D7374" t="s">
        <v>12409</v>
      </c>
      <c r="E7374" t="s">
        <v>1328</v>
      </c>
      <c r="F7374" t="s">
        <v>1329</v>
      </c>
      <c r="G7374" t="s">
        <v>113</v>
      </c>
      <c r="H7374" t="s">
        <v>12107</v>
      </c>
      <c r="I7374" t="s">
        <v>12812</v>
      </c>
      <c r="J7374" s="4">
        <v>44698</v>
      </c>
    </row>
    <row r="7375" spans="1:10" x14ac:dyDescent="0.3">
      <c r="A7375" t="s">
        <v>12813</v>
      </c>
      <c r="B7375" s="4">
        <v>45670</v>
      </c>
      <c r="C7375" t="s">
        <v>525</v>
      </c>
      <c r="D7375" t="s">
        <v>12180</v>
      </c>
      <c r="E7375" t="s">
        <v>111</v>
      </c>
      <c r="F7375" t="s">
        <v>112</v>
      </c>
      <c r="G7375" t="s">
        <v>113</v>
      </c>
      <c r="H7375" t="s">
        <v>12107</v>
      </c>
      <c r="I7375" t="s">
        <v>12814</v>
      </c>
      <c r="J7375" s="4">
        <v>27064</v>
      </c>
    </row>
    <row r="7376" spans="1:10" x14ac:dyDescent="0.3">
      <c r="A7376" t="s">
        <v>12815</v>
      </c>
      <c r="B7376" s="4">
        <v>45670</v>
      </c>
      <c r="C7376" t="s">
        <v>692</v>
      </c>
      <c r="D7376" t="s">
        <v>8513</v>
      </c>
      <c r="E7376" t="s">
        <v>1721</v>
      </c>
      <c r="F7376" t="s">
        <v>1722</v>
      </c>
      <c r="G7376" t="s">
        <v>1723</v>
      </c>
      <c r="H7376" t="s">
        <v>12107</v>
      </c>
      <c r="I7376" t="s">
        <v>12816</v>
      </c>
      <c r="J7376" s="4">
        <v>12481</v>
      </c>
    </row>
    <row r="7377" spans="1:10" x14ac:dyDescent="0.3">
      <c r="A7377" t="s">
        <v>12817</v>
      </c>
      <c r="B7377" s="4">
        <v>45670</v>
      </c>
      <c r="C7377" t="s">
        <v>12207</v>
      </c>
      <c r="D7377" t="s">
        <v>12208</v>
      </c>
      <c r="E7377" t="s">
        <v>1328</v>
      </c>
      <c r="F7377" t="s">
        <v>1329</v>
      </c>
      <c r="G7377" t="s">
        <v>113</v>
      </c>
      <c r="H7377" t="s">
        <v>12107</v>
      </c>
      <c r="I7377" t="s">
        <v>12818</v>
      </c>
      <c r="J7377" s="4">
        <v>44070</v>
      </c>
    </row>
    <row r="7378" spans="1:10" x14ac:dyDescent="0.3">
      <c r="A7378" t="s">
        <v>12819</v>
      </c>
      <c r="B7378" s="4">
        <v>45670</v>
      </c>
      <c r="C7378" t="s">
        <v>351</v>
      </c>
      <c r="D7378" t="s">
        <v>352</v>
      </c>
      <c r="E7378" t="s">
        <v>1328</v>
      </c>
      <c r="F7378" t="s">
        <v>1329</v>
      </c>
      <c r="G7378" t="s">
        <v>113</v>
      </c>
      <c r="H7378" t="s">
        <v>12107</v>
      </c>
      <c r="I7378" t="s">
        <v>12818</v>
      </c>
      <c r="J7378" s="4">
        <v>44070</v>
      </c>
    </row>
    <row r="7379" spans="1:10" x14ac:dyDescent="0.3">
      <c r="A7379" t="s">
        <v>12820</v>
      </c>
      <c r="B7379" s="4">
        <v>45670</v>
      </c>
      <c r="C7379" t="s">
        <v>1884</v>
      </c>
      <c r="D7379" t="s">
        <v>12123</v>
      </c>
      <c r="E7379" t="s">
        <v>1328</v>
      </c>
      <c r="F7379" t="s">
        <v>1329</v>
      </c>
      <c r="G7379" t="s">
        <v>113</v>
      </c>
      <c r="H7379" t="s">
        <v>12107</v>
      </c>
      <c r="I7379" t="s">
        <v>12818</v>
      </c>
      <c r="J7379" s="4">
        <v>44070</v>
      </c>
    </row>
    <row r="7380" spans="1:10" x14ac:dyDescent="0.3">
      <c r="A7380" t="s">
        <v>12821</v>
      </c>
      <c r="B7380" s="4">
        <v>45670</v>
      </c>
      <c r="C7380" t="s">
        <v>12221</v>
      </c>
      <c r="D7380" t="s">
        <v>12222</v>
      </c>
      <c r="E7380" t="s">
        <v>1328</v>
      </c>
      <c r="F7380" t="s">
        <v>1329</v>
      </c>
      <c r="G7380" t="s">
        <v>113</v>
      </c>
      <c r="H7380" t="s">
        <v>12107</v>
      </c>
      <c r="I7380" t="s">
        <v>12818</v>
      </c>
      <c r="J7380" s="4">
        <v>44070</v>
      </c>
    </row>
    <row r="7381" spans="1:10" x14ac:dyDescent="0.3">
      <c r="A7381" t="s">
        <v>12822</v>
      </c>
      <c r="B7381" s="4">
        <v>45670</v>
      </c>
      <c r="C7381" t="s">
        <v>692</v>
      </c>
      <c r="D7381" t="s">
        <v>8513</v>
      </c>
      <c r="E7381" t="s">
        <v>1328</v>
      </c>
      <c r="F7381" t="s">
        <v>1329</v>
      </c>
      <c r="G7381" t="s">
        <v>113</v>
      </c>
      <c r="H7381" t="s">
        <v>12107</v>
      </c>
      <c r="I7381" t="s">
        <v>12818</v>
      </c>
      <c r="J7381" s="4">
        <v>44070</v>
      </c>
    </row>
    <row r="7382" spans="1:10" x14ac:dyDescent="0.3">
      <c r="A7382" t="s">
        <v>12823</v>
      </c>
      <c r="B7382" s="4">
        <v>45670</v>
      </c>
      <c r="C7382" t="s">
        <v>12824</v>
      </c>
      <c r="D7382" t="s">
        <v>12825</v>
      </c>
      <c r="E7382" t="s">
        <v>5844</v>
      </c>
      <c r="F7382" t="s">
        <v>5845</v>
      </c>
      <c r="G7382" t="s">
        <v>5846</v>
      </c>
      <c r="H7382" t="s">
        <v>12107</v>
      </c>
      <c r="I7382" t="s">
        <v>12826</v>
      </c>
      <c r="J7382" s="4">
        <v>43445</v>
      </c>
    </row>
    <row r="7383" spans="1:10" x14ac:dyDescent="0.3">
      <c r="A7383" t="s">
        <v>12827</v>
      </c>
      <c r="B7383" s="4">
        <v>45670</v>
      </c>
      <c r="C7383" t="s">
        <v>12828</v>
      </c>
      <c r="D7383" t="s">
        <v>12829</v>
      </c>
      <c r="E7383" t="s">
        <v>5844</v>
      </c>
      <c r="F7383" t="s">
        <v>5845</v>
      </c>
      <c r="G7383" t="s">
        <v>5846</v>
      </c>
      <c r="H7383" t="s">
        <v>12107</v>
      </c>
      <c r="I7383" t="s">
        <v>12826</v>
      </c>
      <c r="J7383" s="4">
        <v>43445</v>
      </c>
    </row>
    <row r="7384" spans="1:10" x14ac:dyDescent="0.3">
      <c r="A7384" t="s">
        <v>12830</v>
      </c>
      <c r="B7384" s="4">
        <v>45670</v>
      </c>
      <c r="C7384" t="s">
        <v>4472</v>
      </c>
      <c r="D7384" t="s">
        <v>12831</v>
      </c>
      <c r="E7384" t="s">
        <v>5844</v>
      </c>
      <c r="F7384" t="s">
        <v>5845</v>
      </c>
      <c r="G7384" t="s">
        <v>5846</v>
      </c>
      <c r="H7384" t="s">
        <v>12107</v>
      </c>
      <c r="I7384" t="s">
        <v>12826</v>
      </c>
      <c r="J7384" s="4">
        <v>43445</v>
      </c>
    </row>
    <row r="7385" spans="1:10" x14ac:dyDescent="0.3">
      <c r="A7385" t="s">
        <v>12832</v>
      </c>
      <c r="B7385" s="4">
        <v>45670</v>
      </c>
      <c r="C7385" t="s">
        <v>3570</v>
      </c>
      <c r="D7385" t="s">
        <v>12477</v>
      </c>
      <c r="E7385" t="s">
        <v>10000</v>
      </c>
      <c r="F7385" t="s">
        <v>10001</v>
      </c>
      <c r="G7385" t="s">
        <v>5846</v>
      </c>
      <c r="H7385" t="s">
        <v>12107</v>
      </c>
      <c r="I7385" t="s">
        <v>12833</v>
      </c>
      <c r="J7385" s="4">
        <v>40529</v>
      </c>
    </row>
    <row r="7386" spans="1:10" x14ac:dyDescent="0.3">
      <c r="A7386" t="s">
        <v>12834</v>
      </c>
      <c r="B7386" s="4">
        <v>45670</v>
      </c>
      <c r="C7386" t="s">
        <v>419</v>
      </c>
      <c r="D7386" t="s">
        <v>12265</v>
      </c>
      <c r="E7386" t="s">
        <v>39</v>
      </c>
      <c r="F7386" t="s">
        <v>40</v>
      </c>
      <c r="G7386" t="s">
        <v>41</v>
      </c>
      <c r="H7386" t="s">
        <v>12107</v>
      </c>
      <c r="I7386" t="s">
        <v>12835</v>
      </c>
      <c r="J7386" s="4">
        <v>24102</v>
      </c>
    </row>
    <row r="7387" spans="1:10" x14ac:dyDescent="0.3">
      <c r="A7387" t="s">
        <v>12836</v>
      </c>
      <c r="B7387" s="4">
        <v>45670</v>
      </c>
      <c r="C7387" t="s">
        <v>325</v>
      </c>
      <c r="D7387" t="s">
        <v>6546</v>
      </c>
      <c r="E7387" t="s">
        <v>111</v>
      </c>
      <c r="F7387" t="s">
        <v>112</v>
      </c>
      <c r="G7387" t="s">
        <v>113</v>
      </c>
      <c r="H7387" t="s">
        <v>12107</v>
      </c>
      <c r="I7387" t="s">
        <v>12837</v>
      </c>
      <c r="J7387" s="4">
        <v>13910</v>
      </c>
    </row>
    <row r="7388" spans="1:10" x14ac:dyDescent="0.3">
      <c r="A7388" t="s">
        <v>12838</v>
      </c>
      <c r="B7388" s="4">
        <v>45670</v>
      </c>
      <c r="C7388" t="s">
        <v>474</v>
      </c>
      <c r="D7388" t="s">
        <v>8570</v>
      </c>
      <c r="E7388" t="s">
        <v>111</v>
      </c>
      <c r="F7388" t="s">
        <v>112</v>
      </c>
      <c r="G7388" t="s">
        <v>113</v>
      </c>
      <c r="H7388" t="s">
        <v>12107</v>
      </c>
      <c r="I7388" t="s">
        <v>12837</v>
      </c>
      <c r="J7388" s="4">
        <v>13910</v>
      </c>
    </row>
    <row r="7389" spans="1:10" x14ac:dyDescent="0.3">
      <c r="A7389" t="s">
        <v>12839</v>
      </c>
      <c r="B7389" s="4">
        <v>45670</v>
      </c>
      <c r="C7389" t="s">
        <v>12628</v>
      </c>
      <c r="D7389" t="s">
        <v>12629</v>
      </c>
      <c r="E7389" t="s">
        <v>1747</v>
      </c>
      <c r="F7389" t="s">
        <v>1748</v>
      </c>
      <c r="G7389" t="s">
        <v>2108</v>
      </c>
      <c r="H7389" t="s">
        <v>12107</v>
      </c>
      <c r="I7389" t="s">
        <v>12840</v>
      </c>
      <c r="J7389" s="4">
        <v>39033</v>
      </c>
    </row>
    <row r="7390" spans="1:10" x14ac:dyDescent="0.3">
      <c r="A7390" t="s">
        <v>12841</v>
      </c>
      <c r="B7390" s="4">
        <v>45670</v>
      </c>
      <c r="C7390" t="s">
        <v>508</v>
      </c>
      <c r="D7390" t="s">
        <v>6652</v>
      </c>
      <c r="E7390" t="s">
        <v>111</v>
      </c>
      <c r="F7390" t="s">
        <v>112</v>
      </c>
      <c r="G7390" t="s">
        <v>113</v>
      </c>
      <c r="H7390" t="s">
        <v>12107</v>
      </c>
      <c r="I7390" t="s">
        <v>12842</v>
      </c>
      <c r="J7390" s="4">
        <v>30817</v>
      </c>
    </row>
    <row r="7391" spans="1:10" x14ac:dyDescent="0.3">
      <c r="A7391" t="s">
        <v>12843</v>
      </c>
      <c r="B7391" s="4">
        <v>45670</v>
      </c>
      <c r="C7391" t="s">
        <v>640</v>
      </c>
      <c r="D7391" t="s">
        <v>12613</v>
      </c>
      <c r="E7391" t="s">
        <v>39</v>
      </c>
      <c r="F7391" t="s">
        <v>40</v>
      </c>
      <c r="G7391" t="s">
        <v>41</v>
      </c>
      <c r="H7391" t="s">
        <v>12107</v>
      </c>
      <c r="I7391" t="s">
        <v>12389</v>
      </c>
      <c r="J7391" s="4">
        <v>25156</v>
      </c>
    </row>
    <row r="7392" spans="1:10" x14ac:dyDescent="0.3">
      <c r="A7392" t="s">
        <v>12844</v>
      </c>
      <c r="B7392" s="4">
        <v>45670</v>
      </c>
      <c r="C7392" t="s">
        <v>422</v>
      </c>
      <c r="D7392" t="s">
        <v>6918</v>
      </c>
      <c r="E7392" t="s">
        <v>111</v>
      </c>
      <c r="F7392" t="s">
        <v>112</v>
      </c>
      <c r="G7392" t="s">
        <v>113</v>
      </c>
      <c r="H7392" t="s">
        <v>12107</v>
      </c>
      <c r="I7392" t="s">
        <v>12845</v>
      </c>
      <c r="J7392" s="4">
        <v>24196</v>
      </c>
    </row>
    <row r="7393" spans="1:10" x14ac:dyDescent="0.3">
      <c r="A7393" t="s">
        <v>12846</v>
      </c>
      <c r="B7393" s="4">
        <v>45670</v>
      </c>
      <c r="C7393" t="s">
        <v>12847</v>
      </c>
      <c r="D7393" t="s">
        <v>12848</v>
      </c>
      <c r="E7393" t="s">
        <v>5844</v>
      </c>
      <c r="F7393" t="s">
        <v>5845</v>
      </c>
      <c r="G7393" t="s">
        <v>5846</v>
      </c>
      <c r="H7393" t="s">
        <v>12107</v>
      </c>
      <c r="I7393" t="s">
        <v>12849</v>
      </c>
      <c r="J7393" s="4">
        <v>45598</v>
      </c>
    </row>
    <row r="7394" spans="1:10" x14ac:dyDescent="0.3">
      <c r="A7394" t="s">
        <v>12850</v>
      </c>
      <c r="B7394" s="4">
        <v>45670</v>
      </c>
      <c r="C7394" t="s">
        <v>12759</v>
      </c>
      <c r="D7394" t="s">
        <v>12760</v>
      </c>
      <c r="E7394" t="s">
        <v>5844</v>
      </c>
      <c r="F7394" t="s">
        <v>5845</v>
      </c>
      <c r="G7394" t="s">
        <v>5846</v>
      </c>
      <c r="H7394" t="s">
        <v>12107</v>
      </c>
      <c r="I7394" t="s">
        <v>12849</v>
      </c>
      <c r="J7394" s="4">
        <v>45598</v>
      </c>
    </row>
    <row r="7395" spans="1:10" x14ac:dyDescent="0.3">
      <c r="A7395" t="s">
        <v>12851</v>
      </c>
      <c r="B7395" s="4">
        <v>45670</v>
      </c>
      <c r="C7395" t="s">
        <v>12408</v>
      </c>
      <c r="D7395" t="s">
        <v>12409</v>
      </c>
      <c r="E7395" t="s">
        <v>4385</v>
      </c>
      <c r="F7395" t="s">
        <v>4386</v>
      </c>
      <c r="G7395" t="s">
        <v>79</v>
      </c>
      <c r="H7395" t="s">
        <v>12107</v>
      </c>
      <c r="I7395" t="s">
        <v>12852</v>
      </c>
      <c r="J7395" s="4">
        <v>43605</v>
      </c>
    </row>
    <row r="7396" spans="1:10" x14ac:dyDescent="0.3">
      <c r="A7396" t="s">
        <v>12853</v>
      </c>
      <c r="B7396" s="4">
        <v>45670</v>
      </c>
      <c r="C7396" t="s">
        <v>419</v>
      </c>
      <c r="D7396" t="s">
        <v>12265</v>
      </c>
      <c r="E7396" t="s">
        <v>1721</v>
      </c>
      <c r="F7396" t="s">
        <v>1722</v>
      </c>
      <c r="G7396" t="s">
        <v>1723</v>
      </c>
      <c r="H7396" t="s">
        <v>12107</v>
      </c>
      <c r="I7396" t="s">
        <v>12363</v>
      </c>
      <c r="J7396" s="4">
        <v>26103</v>
      </c>
    </row>
    <row r="7397" spans="1:10" x14ac:dyDescent="0.3">
      <c r="A7397" t="s">
        <v>12854</v>
      </c>
      <c r="B7397" s="4">
        <v>45670</v>
      </c>
      <c r="C7397" t="s">
        <v>656</v>
      </c>
      <c r="D7397" t="s">
        <v>12119</v>
      </c>
      <c r="E7397" t="s">
        <v>1721</v>
      </c>
      <c r="F7397" t="s">
        <v>1722</v>
      </c>
      <c r="G7397" t="s">
        <v>1723</v>
      </c>
      <c r="H7397" t="s">
        <v>12107</v>
      </c>
      <c r="I7397" t="s">
        <v>12363</v>
      </c>
      <c r="J7397" s="4">
        <v>26103</v>
      </c>
    </row>
    <row r="7398" spans="1:10" x14ac:dyDescent="0.3">
      <c r="A7398" t="s">
        <v>12855</v>
      </c>
      <c r="B7398" s="4">
        <v>45670</v>
      </c>
      <c r="C7398" t="s">
        <v>656</v>
      </c>
      <c r="D7398" t="s">
        <v>12119</v>
      </c>
      <c r="E7398" t="s">
        <v>111</v>
      </c>
      <c r="F7398" t="s">
        <v>112</v>
      </c>
      <c r="G7398" t="s">
        <v>113</v>
      </c>
      <c r="H7398" t="s">
        <v>12107</v>
      </c>
      <c r="I7398" t="s">
        <v>12856</v>
      </c>
      <c r="J7398" s="4">
        <v>28930</v>
      </c>
    </row>
    <row r="7399" spans="1:10" x14ac:dyDescent="0.3">
      <c r="A7399" t="s">
        <v>12857</v>
      </c>
      <c r="B7399" s="4">
        <v>45670</v>
      </c>
      <c r="C7399" t="s">
        <v>1102</v>
      </c>
      <c r="D7399" t="s">
        <v>12858</v>
      </c>
      <c r="E7399" t="s">
        <v>2085</v>
      </c>
      <c r="F7399" t="s">
        <v>2086</v>
      </c>
      <c r="G7399" t="s">
        <v>1581</v>
      </c>
      <c r="H7399" t="s">
        <v>12107</v>
      </c>
      <c r="I7399" t="s">
        <v>12614</v>
      </c>
      <c r="J7399" s="4">
        <v>21909</v>
      </c>
    </row>
    <row r="7400" spans="1:10" x14ac:dyDescent="0.3">
      <c r="A7400" t="s">
        <v>12859</v>
      </c>
      <c r="B7400" s="4">
        <v>45670</v>
      </c>
      <c r="C7400" t="s">
        <v>7865</v>
      </c>
      <c r="D7400" t="s">
        <v>12860</v>
      </c>
      <c r="E7400" t="s">
        <v>111</v>
      </c>
      <c r="F7400" t="s">
        <v>112</v>
      </c>
      <c r="G7400" t="s">
        <v>113</v>
      </c>
      <c r="H7400" t="s">
        <v>12107</v>
      </c>
      <c r="I7400" t="s">
        <v>12861</v>
      </c>
      <c r="J7400" s="4">
        <v>23317</v>
      </c>
    </row>
    <row r="7401" spans="1:10" x14ac:dyDescent="0.3">
      <c r="A7401" t="s">
        <v>12862</v>
      </c>
      <c r="B7401" s="4">
        <v>45670</v>
      </c>
      <c r="C7401" t="s">
        <v>215</v>
      </c>
      <c r="D7401" t="s">
        <v>1224</v>
      </c>
      <c r="E7401" t="s">
        <v>111</v>
      </c>
      <c r="F7401" t="s">
        <v>112</v>
      </c>
      <c r="G7401" t="s">
        <v>113</v>
      </c>
      <c r="H7401" t="s">
        <v>12107</v>
      </c>
      <c r="I7401" t="s">
        <v>12861</v>
      </c>
      <c r="J7401" s="4">
        <v>23317</v>
      </c>
    </row>
    <row r="7402" spans="1:10" x14ac:dyDescent="0.3">
      <c r="A7402" t="s">
        <v>12863</v>
      </c>
      <c r="B7402" s="4">
        <v>45670</v>
      </c>
      <c r="C7402" t="s">
        <v>993</v>
      </c>
      <c r="D7402" t="s">
        <v>8634</v>
      </c>
      <c r="E7402" t="s">
        <v>111</v>
      </c>
      <c r="F7402" t="s">
        <v>112</v>
      </c>
      <c r="G7402" t="s">
        <v>113</v>
      </c>
      <c r="H7402" t="s">
        <v>12107</v>
      </c>
      <c r="I7402" t="s">
        <v>12861</v>
      </c>
      <c r="J7402" s="4">
        <v>23317</v>
      </c>
    </row>
    <row r="7403" spans="1:10" x14ac:dyDescent="0.3">
      <c r="A7403" t="s">
        <v>12864</v>
      </c>
      <c r="B7403" s="4">
        <v>45670</v>
      </c>
      <c r="C7403" t="s">
        <v>422</v>
      </c>
      <c r="D7403" t="s">
        <v>6918</v>
      </c>
      <c r="E7403" t="s">
        <v>1721</v>
      </c>
      <c r="F7403" t="s">
        <v>1722</v>
      </c>
      <c r="G7403" t="s">
        <v>1723</v>
      </c>
      <c r="H7403" t="s">
        <v>12107</v>
      </c>
      <c r="I7403" t="s">
        <v>12816</v>
      </c>
      <c r="J7403" s="4">
        <v>12481</v>
      </c>
    </row>
    <row r="7404" spans="1:10" x14ac:dyDescent="0.3">
      <c r="A7404" t="s">
        <v>12865</v>
      </c>
      <c r="B7404" s="4">
        <v>45670</v>
      </c>
      <c r="C7404" t="s">
        <v>1700</v>
      </c>
      <c r="D7404" t="s">
        <v>12866</v>
      </c>
      <c r="E7404" t="s">
        <v>111</v>
      </c>
      <c r="F7404" t="s">
        <v>112</v>
      </c>
      <c r="G7404" t="s">
        <v>113</v>
      </c>
      <c r="H7404" t="s">
        <v>12107</v>
      </c>
      <c r="I7404" t="s">
        <v>12867</v>
      </c>
      <c r="J7404" s="4">
        <v>38619</v>
      </c>
    </row>
    <row r="7405" spans="1:10" x14ac:dyDescent="0.3">
      <c r="A7405" t="s">
        <v>12868</v>
      </c>
      <c r="B7405" s="4">
        <v>45670</v>
      </c>
      <c r="C7405" t="s">
        <v>5018</v>
      </c>
      <c r="D7405" t="s">
        <v>5019</v>
      </c>
      <c r="E7405" t="s">
        <v>698</v>
      </c>
      <c r="F7405" t="s">
        <v>699</v>
      </c>
      <c r="G7405" t="s">
        <v>700</v>
      </c>
      <c r="H7405" t="s">
        <v>12107</v>
      </c>
      <c r="I7405" t="s">
        <v>12869</v>
      </c>
      <c r="J7405" s="4">
        <v>30743</v>
      </c>
    </row>
    <row r="7406" spans="1:10" x14ac:dyDescent="0.3">
      <c r="A7406" t="s">
        <v>12870</v>
      </c>
      <c r="B7406" s="4">
        <v>45670</v>
      </c>
      <c r="C7406" t="s">
        <v>1326</v>
      </c>
      <c r="D7406" t="s">
        <v>12126</v>
      </c>
      <c r="E7406" t="s">
        <v>1328</v>
      </c>
      <c r="F7406" t="s">
        <v>1329</v>
      </c>
      <c r="G7406" t="s">
        <v>113</v>
      </c>
      <c r="H7406" t="s">
        <v>12107</v>
      </c>
      <c r="I7406" t="s">
        <v>12471</v>
      </c>
      <c r="J7406" s="4">
        <v>37960</v>
      </c>
    </row>
    <row r="7407" spans="1:10" x14ac:dyDescent="0.3">
      <c r="A7407" t="s">
        <v>12871</v>
      </c>
      <c r="B7407" s="4">
        <v>45670</v>
      </c>
      <c r="C7407" t="s">
        <v>1603</v>
      </c>
      <c r="D7407" t="s">
        <v>1604</v>
      </c>
      <c r="E7407" t="s">
        <v>1328</v>
      </c>
      <c r="F7407" t="s">
        <v>1329</v>
      </c>
      <c r="G7407" t="s">
        <v>113</v>
      </c>
      <c r="H7407" t="s">
        <v>12107</v>
      </c>
      <c r="I7407" t="s">
        <v>12471</v>
      </c>
      <c r="J7407" s="4">
        <v>37960</v>
      </c>
    </row>
    <row r="7408" spans="1:10" x14ac:dyDescent="0.3">
      <c r="A7408" t="s">
        <v>12872</v>
      </c>
      <c r="B7408" s="4">
        <v>45670</v>
      </c>
      <c r="C7408" t="s">
        <v>5258</v>
      </c>
      <c r="D7408" t="s">
        <v>12175</v>
      </c>
      <c r="E7408" t="s">
        <v>1328</v>
      </c>
      <c r="F7408" t="s">
        <v>1329</v>
      </c>
      <c r="G7408" t="s">
        <v>113</v>
      </c>
      <c r="H7408" t="s">
        <v>12107</v>
      </c>
      <c r="I7408" t="s">
        <v>12873</v>
      </c>
      <c r="J7408" s="4">
        <v>41735</v>
      </c>
    </row>
    <row r="7409" spans="1:10" x14ac:dyDescent="0.3">
      <c r="A7409" t="s">
        <v>12874</v>
      </c>
      <c r="B7409" s="4">
        <v>45670</v>
      </c>
      <c r="C7409" t="s">
        <v>1880</v>
      </c>
      <c r="D7409" t="s">
        <v>1881</v>
      </c>
      <c r="E7409" t="s">
        <v>1328</v>
      </c>
      <c r="F7409" t="s">
        <v>1329</v>
      </c>
      <c r="G7409" t="s">
        <v>113</v>
      </c>
      <c r="H7409" t="s">
        <v>12107</v>
      </c>
      <c r="I7409" t="s">
        <v>12873</v>
      </c>
      <c r="J7409" s="4">
        <v>41735</v>
      </c>
    </row>
    <row r="7410" spans="1:10" x14ac:dyDescent="0.3">
      <c r="A7410" t="s">
        <v>12875</v>
      </c>
      <c r="B7410" s="4">
        <v>45670</v>
      </c>
      <c r="C7410" t="s">
        <v>12876</v>
      </c>
      <c r="D7410" t="s">
        <v>12877</v>
      </c>
      <c r="E7410" t="s">
        <v>1328</v>
      </c>
      <c r="F7410" t="s">
        <v>1329</v>
      </c>
      <c r="G7410" t="s">
        <v>113</v>
      </c>
      <c r="H7410" t="s">
        <v>12107</v>
      </c>
      <c r="I7410" t="s">
        <v>12873</v>
      </c>
      <c r="J7410" s="4">
        <v>41735</v>
      </c>
    </row>
    <row r="7411" spans="1:10" x14ac:dyDescent="0.3">
      <c r="A7411" t="s">
        <v>12878</v>
      </c>
      <c r="B7411" s="4">
        <v>45670</v>
      </c>
      <c r="C7411" t="s">
        <v>1603</v>
      </c>
      <c r="D7411" t="s">
        <v>1604</v>
      </c>
      <c r="E7411" t="s">
        <v>1328</v>
      </c>
      <c r="F7411" t="s">
        <v>1329</v>
      </c>
      <c r="G7411" t="s">
        <v>113</v>
      </c>
      <c r="H7411" t="s">
        <v>12107</v>
      </c>
      <c r="I7411" t="s">
        <v>12873</v>
      </c>
      <c r="J7411" s="4">
        <v>41735</v>
      </c>
    </row>
    <row r="7412" spans="1:10" x14ac:dyDescent="0.3">
      <c r="A7412" t="s">
        <v>12879</v>
      </c>
      <c r="B7412" s="4">
        <v>45670</v>
      </c>
      <c r="C7412" t="s">
        <v>6378</v>
      </c>
      <c r="D7412" t="s">
        <v>6379</v>
      </c>
      <c r="E7412" t="s">
        <v>111</v>
      </c>
      <c r="F7412" t="s">
        <v>112</v>
      </c>
      <c r="G7412" t="s">
        <v>113</v>
      </c>
      <c r="H7412" t="s">
        <v>12107</v>
      </c>
      <c r="I7412" t="s">
        <v>5629</v>
      </c>
      <c r="J7412" s="4">
        <v>25096</v>
      </c>
    </row>
    <row r="7413" spans="1:10" x14ac:dyDescent="0.3">
      <c r="A7413" t="s">
        <v>12880</v>
      </c>
      <c r="B7413" s="4">
        <v>45670</v>
      </c>
      <c r="C7413" t="s">
        <v>1884</v>
      </c>
      <c r="D7413" t="s">
        <v>12123</v>
      </c>
      <c r="E7413" t="s">
        <v>1328</v>
      </c>
      <c r="F7413" t="s">
        <v>1329</v>
      </c>
      <c r="G7413" t="s">
        <v>113</v>
      </c>
      <c r="H7413" t="s">
        <v>12107</v>
      </c>
      <c r="I7413" t="s">
        <v>12881</v>
      </c>
      <c r="J7413" s="4">
        <v>43585</v>
      </c>
    </row>
    <row r="7414" spans="1:10" x14ac:dyDescent="0.3">
      <c r="A7414" t="s">
        <v>12882</v>
      </c>
      <c r="B7414" s="4">
        <v>45671</v>
      </c>
      <c r="C7414" t="s">
        <v>380</v>
      </c>
      <c r="D7414" t="s">
        <v>9198</v>
      </c>
      <c r="E7414" t="s">
        <v>111</v>
      </c>
      <c r="F7414" t="s">
        <v>112</v>
      </c>
      <c r="G7414" t="s">
        <v>113</v>
      </c>
      <c r="H7414" t="s">
        <v>12107</v>
      </c>
      <c r="I7414" t="s">
        <v>12883</v>
      </c>
      <c r="J7414" s="4">
        <v>25157</v>
      </c>
    </row>
    <row r="7415" spans="1:10" x14ac:dyDescent="0.3">
      <c r="A7415" t="s">
        <v>12884</v>
      </c>
      <c r="B7415" s="4">
        <v>45671</v>
      </c>
      <c r="C7415" t="s">
        <v>12134</v>
      </c>
      <c r="D7415" t="s">
        <v>12135</v>
      </c>
      <c r="E7415" t="s">
        <v>1747</v>
      </c>
      <c r="F7415" t="s">
        <v>1748</v>
      </c>
      <c r="G7415" t="s">
        <v>2108</v>
      </c>
      <c r="H7415" t="s">
        <v>12107</v>
      </c>
      <c r="I7415" t="s">
        <v>12885</v>
      </c>
      <c r="J7415" s="4">
        <v>41047</v>
      </c>
    </row>
    <row r="7416" spans="1:10" x14ac:dyDescent="0.3">
      <c r="A7416" t="s">
        <v>12886</v>
      </c>
      <c r="B7416" s="4">
        <v>45671</v>
      </c>
      <c r="C7416" t="s">
        <v>5269</v>
      </c>
      <c r="D7416" t="s">
        <v>12887</v>
      </c>
      <c r="E7416" t="s">
        <v>204</v>
      </c>
      <c r="F7416" t="s">
        <v>205</v>
      </c>
      <c r="G7416" t="s">
        <v>206</v>
      </c>
      <c r="H7416" t="s">
        <v>12107</v>
      </c>
      <c r="I7416" t="s">
        <v>11839</v>
      </c>
      <c r="J7416" s="4">
        <v>30862</v>
      </c>
    </row>
    <row r="7417" spans="1:10" x14ac:dyDescent="0.3">
      <c r="A7417" t="s">
        <v>12888</v>
      </c>
      <c r="B7417" s="4">
        <v>45671</v>
      </c>
      <c r="C7417" t="s">
        <v>12889</v>
      </c>
      <c r="D7417" t="s">
        <v>12890</v>
      </c>
      <c r="E7417" t="s">
        <v>1328</v>
      </c>
      <c r="F7417" t="s">
        <v>1329</v>
      </c>
      <c r="G7417" t="s">
        <v>113</v>
      </c>
      <c r="H7417" t="s">
        <v>12107</v>
      </c>
      <c r="I7417" t="s">
        <v>12873</v>
      </c>
      <c r="J7417" s="4">
        <v>41735</v>
      </c>
    </row>
    <row r="7418" spans="1:10" x14ac:dyDescent="0.3">
      <c r="A7418" t="s">
        <v>12891</v>
      </c>
      <c r="B7418" s="4">
        <v>45671</v>
      </c>
      <c r="C7418" t="s">
        <v>1993</v>
      </c>
      <c r="D7418" t="s">
        <v>1994</v>
      </c>
      <c r="E7418" t="s">
        <v>3479</v>
      </c>
      <c r="F7418" t="s">
        <v>3480</v>
      </c>
      <c r="G7418" t="s">
        <v>113</v>
      </c>
      <c r="H7418" t="s">
        <v>12107</v>
      </c>
      <c r="I7418" t="s">
        <v>12892</v>
      </c>
      <c r="J7418" s="4">
        <v>41675</v>
      </c>
    </row>
    <row r="7419" spans="1:10" x14ac:dyDescent="0.3">
      <c r="A7419" t="s">
        <v>12893</v>
      </c>
      <c r="B7419" s="4">
        <v>45671</v>
      </c>
      <c r="C7419" t="s">
        <v>574</v>
      </c>
      <c r="D7419" t="s">
        <v>1164</v>
      </c>
      <c r="E7419" t="s">
        <v>1328</v>
      </c>
      <c r="F7419" t="s">
        <v>1329</v>
      </c>
      <c r="G7419" t="s">
        <v>113</v>
      </c>
      <c r="H7419" t="s">
        <v>12107</v>
      </c>
      <c r="I7419" t="s">
        <v>12894</v>
      </c>
      <c r="J7419" s="4">
        <v>20574</v>
      </c>
    </row>
    <row r="7420" spans="1:10" x14ac:dyDescent="0.3">
      <c r="A7420" t="s">
        <v>12895</v>
      </c>
      <c r="B7420" s="4">
        <v>45671</v>
      </c>
      <c r="C7420" t="s">
        <v>12896</v>
      </c>
      <c r="D7420" t="s">
        <v>12897</v>
      </c>
      <c r="E7420" t="s">
        <v>1747</v>
      </c>
      <c r="F7420" t="s">
        <v>1748</v>
      </c>
      <c r="G7420" t="s">
        <v>2108</v>
      </c>
      <c r="H7420" t="s">
        <v>12107</v>
      </c>
      <c r="I7420" t="s">
        <v>12199</v>
      </c>
      <c r="J7420" s="4">
        <v>41410</v>
      </c>
    </row>
    <row r="7421" spans="1:10" x14ac:dyDescent="0.3">
      <c r="A7421" t="s">
        <v>12898</v>
      </c>
      <c r="B7421" s="4">
        <v>45671</v>
      </c>
      <c r="C7421" t="s">
        <v>2915</v>
      </c>
      <c r="D7421" t="s">
        <v>2916</v>
      </c>
      <c r="E7421" t="s">
        <v>1747</v>
      </c>
      <c r="F7421" t="s">
        <v>1748</v>
      </c>
      <c r="G7421" t="s">
        <v>2108</v>
      </c>
      <c r="H7421" t="s">
        <v>12107</v>
      </c>
      <c r="I7421" t="s">
        <v>12199</v>
      </c>
      <c r="J7421" s="4">
        <v>41410</v>
      </c>
    </row>
    <row r="7422" spans="1:10" x14ac:dyDescent="0.3">
      <c r="A7422" t="s">
        <v>12899</v>
      </c>
      <c r="B7422" s="4">
        <v>45671</v>
      </c>
      <c r="C7422" t="s">
        <v>10257</v>
      </c>
      <c r="D7422" t="s">
        <v>10258</v>
      </c>
      <c r="E7422" t="s">
        <v>1747</v>
      </c>
      <c r="F7422" t="s">
        <v>1748</v>
      </c>
      <c r="G7422" t="s">
        <v>2108</v>
      </c>
      <c r="H7422" t="s">
        <v>12107</v>
      </c>
      <c r="I7422" t="s">
        <v>12199</v>
      </c>
      <c r="J7422" s="4">
        <v>41410</v>
      </c>
    </row>
    <row r="7423" spans="1:10" x14ac:dyDescent="0.3">
      <c r="A7423" t="s">
        <v>12900</v>
      </c>
      <c r="B7423" s="4">
        <v>45671</v>
      </c>
      <c r="C7423" t="s">
        <v>7211</v>
      </c>
      <c r="D7423" t="s">
        <v>12901</v>
      </c>
      <c r="E7423" t="s">
        <v>1747</v>
      </c>
      <c r="F7423" t="s">
        <v>1748</v>
      </c>
      <c r="G7423" t="s">
        <v>2108</v>
      </c>
      <c r="H7423" t="s">
        <v>12107</v>
      </c>
      <c r="I7423" t="s">
        <v>12199</v>
      </c>
      <c r="J7423" s="4">
        <v>41410</v>
      </c>
    </row>
    <row r="7424" spans="1:10" x14ac:dyDescent="0.3">
      <c r="A7424" t="s">
        <v>12902</v>
      </c>
      <c r="B7424" s="4">
        <v>45671</v>
      </c>
      <c r="C7424" t="s">
        <v>3157</v>
      </c>
      <c r="D7424" t="s">
        <v>12284</v>
      </c>
      <c r="E7424" t="s">
        <v>1747</v>
      </c>
      <c r="F7424" t="s">
        <v>1748</v>
      </c>
      <c r="G7424" t="s">
        <v>2108</v>
      </c>
      <c r="H7424" t="s">
        <v>12107</v>
      </c>
      <c r="I7424" t="s">
        <v>12199</v>
      </c>
      <c r="J7424" s="4">
        <v>41410</v>
      </c>
    </row>
    <row r="7425" spans="1:10" x14ac:dyDescent="0.3">
      <c r="A7425" t="s">
        <v>12903</v>
      </c>
      <c r="B7425" s="4">
        <v>45671</v>
      </c>
      <c r="C7425" t="s">
        <v>1603</v>
      </c>
      <c r="D7425" t="s">
        <v>1604</v>
      </c>
      <c r="E7425" t="s">
        <v>1328</v>
      </c>
      <c r="F7425" t="s">
        <v>1329</v>
      </c>
      <c r="G7425" t="s">
        <v>113</v>
      </c>
      <c r="H7425" t="s">
        <v>12107</v>
      </c>
      <c r="I7425" t="s">
        <v>12904</v>
      </c>
      <c r="J7425" s="4">
        <v>44675</v>
      </c>
    </row>
    <row r="7426" spans="1:10" x14ac:dyDescent="0.3">
      <c r="A7426" t="s">
        <v>12905</v>
      </c>
      <c r="B7426" s="4">
        <v>45671</v>
      </c>
      <c r="C7426" t="s">
        <v>1326</v>
      </c>
      <c r="D7426" t="s">
        <v>12126</v>
      </c>
      <c r="E7426" t="s">
        <v>1328</v>
      </c>
      <c r="F7426" t="s">
        <v>1329</v>
      </c>
      <c r="G7426" t="s">
        <v>113</v>
      </c>
      <c r="H7426" t="s">
        <v>12107</v>
      </c>
      <c r="I7426" t="s">
        <v>12906</v>
      </c>
      <c r="J7426" s="4">
        <v>28449</v>
      </c>
    </row>
    <row r="7427" spans="1:10" x14ac:dyDescent="0.3">
      <c r="A7427" t="s">
        <v>12907</v>
      </c>
      <c r="B7427" s="4">
        <v>45671</v>
      </c>
      <c r="C7427" t="s">
        <v>1884</v>
      </c>
      <c r="D7427" t="s">
        <v>12123</v>
      </c>
      <c r="E7427" t="s">
        <v>12381</v>
      </c>
      <c r="F7427" t="s">
        <v>12382</v>
      </c>
      <c r="G7427" t="s">
        <v>79</v>
      </c>
      <c r="H7427" t="s">
        <v>12107</v>
      </c>
      <c r="I7427" t="s">
        <v>12908</v>
      </c>
      <c r="J7427" s="4">
        <v>41335</v>
      </c>
    </row>
    <row r="7428" spans="1:10" x14ac:dyDescent="0.3">
      <c r="A7428" t="s">
        <v>12909</v>
      </c>
      <c r="B7428" s="4">
        <v>45671</v>
      </c>
      <c r="C7428" t="s">
        <v>847</v>
      </c>
      <c r="D7428" t="s">
        <v>848</v>
      </c>
      <c r="E7428" t="s">
        <v>12381</v>
      </c>
      <c r="F7428" t="s">
        <v>12382</v>
      </c>
      <c r="G7428" t="s">
        <v>79</v>
      </c>
      <c r="H7428" t="s">
        <v>12107</v>
      </c>
      <c r="I7428" t="s">
        <v>12908</v>
      </c>
      <c r="J7428" s="4">
        <v>41335</v>
      </c>
    </row>
    <row r="7429" spans="1:10" x14ac:dyDescent="0.3">
      <c r="A7429" t="s">
        <v>12910</v>
      </c>
      <c r="B7429" s="4">
        <v>45671</v>
      </c>
      <c r="C7429" t="s">
        <v>8746</v>
      </c>
      <c r="D7429" t="s">
        <v>8747</v>
      </c>
      <c r="E7429" t="s">
        <v>1747</v>
      </c>
      <c r="F7429" t="s">
        <v>1748</v>
      </c>
      <c r="G7429" t="s">
        <v>2108</v>
      </c>
      <c r="H7429" t="s">
        <v>12107</v>
      </c>
      <c r="I7429" t="s">
        <v>12911</v>
      </c>
      <c r="J7429" s="4">
        <v>22215</v>
      </c>
    </row>
    <row r="7430" spans="1:10" x14ac:dyDescent="0.3">
      <c r="A7430" t="s">
        <v>12912</v>
      </c>
      <c r="B7430" s="4">
        <v>45671</v>
      </c>
      <c r="C7430" t="s">
        <v>2106</v>
      </c>
      <c r="D7430" t="s">
        <v>2107</v>
      </c>
      <c r="E7430" t="s">
        <v>1747</v>
      </c>
      <c r="F7430" t="s">
        <v>1748</v>
      </c>
      <c r="G7430" t="s">
        <v>2108</v>
      </c>
      <c r="H7430" t="s">
        <v>12107</v>
      </c>
      <c r="I7430" t="s">
        <v>12913</v>
      </c>
      <c r="J7430" s="4">
        <v>38667</v>
      </c>
    </row>
    <row r="7431" spans="1:10" x14ac:dyDescent="0.3">
      <c r="A7431" t="s">
        <v>12914</v>
      </c>
      <c r="B7431" s="4">
        <v>45671</v>
      </c>
      <c r="C7431" t="s">
        <v>1603</v>
      </c>
      <c r="D7431" t="s">
        <v>1604</v>
      </c>
      <c r="E7431" t="s">
        <v>1328</v>
      </c>
      <c r="F7431" t="s">
        <v>1329</v>
      </c>
      <c r="G7431" t="s">
        <v>113</v>
      </c>
      <c r="H7431" t="s">
        <v>12107</v>
      </c>
      <c r="I7431" t="s">
        <v>12915</v>
      </c>
      <c r="J7431" s="4">
        <v>42632</v>
      </c>
    </row>
    <row r="7432" spans="1:10" x14ac:dyDescent="0.3">
      <c r="A7432" t="s">
        <v>12916</v>
      </c>
      <c r="B7432" s="4">
        <v>45671</v>
      </c>
      <c r="C7432" t="s">
        <v>1884</v>
      </c>
      <c r="D7432" t="s">
        <v>12123</v>
      </c>
      <c r="E7432" t="s">
        <v>1328</v>
      </c>
      <c r="F7432" t="s">
        <v>1329</v>
      </c>
      <c r="G7432" t="s">
        <v>113</v>
      </c>
      <c r="H7432" t="s">
        <v>12107</v>
      </c>
      <c r="I7432" t="s">
        <v>12915</v>
      </c>
      <c r="J7432" s="4">
        <v>42632</v>
      </c>
    </row>
    <row r="7433" spans="1:10" x14ac:dyDescent="0.3">
      <c r="A7433" t="s">
        <v>12917</v>
      </c>
      <c r="B7433" s="4">
        <v>45671</v>
      </c>
      <c r="C7433" t="s">
        <v>1767</v>
      </c>
      <c r="D7433" t="s">
        <v>1768</v>
      </c>
      <c r="E7433" t="s">
        <v>4385</v>
      </c>
      <c r="F7433" t="s">
        <v>4386</v>
      </c>
      <c r="G7433" t="s">
        <v>79</v>
      </c>
      <c r="H7433" t="s">
        <v>12107</v>
      </c>
      <c r="I7433" t="s">
        <v>12918</v>
      </c>
      <c r="J7433" s="4">
        <v>40978</v>
      </c>
    </row>
    <row r="7434" spans="1:10" x14ac:dyDescent="0.3">
      <c r="A7434" t="s">
        <v>12919</v>
      </c>
      <c r="B7434" s="4">
        <v>45671</v>
      </c>
      <c r="C7434" t="s">
        <v>139</v>
      </c>
      <c r="D7434" t="s">
        <v>140</v>
      </c>
      <c r="E7434" t="s">
        <v>4385</v>
      </c>
      <c r="F7434" t="s">
        <v>4386</v>
      </c>
      <c r="G7434" t="s">
        <v>79</v>
      </c>
      <c r="H7434" t="s">
        <v>12107</v>
      </c>
      <c r="I7434" t="s">
        <v>12918</v>
      </c>
      <c r="J7434" s="4">
        <v>40978</v>
      </c>
    </row>
    <row r="7435" spans="1:10" x14ac:dyDescent="0.3">
      <c r="A7435" t="s">
        <v>12920</v>
      </c>
      <c r="B7435" s="4">
        <v>45671</v>
      </c>
      <c r="C7435" t="s">
        <v>998</v>
      </c>
      <c r="D7435" t="s">
        <v>999</v>
      </c>
      <c r="E7435" t="s">
        <v>4385</v>
      </c>
      <c r="F7435" t="s">
        <v>4386</v>
      </c>
      <c r="G7435" t="s">
        <v>79</v>
      </c>
      <c r="H7435" t="s">
        <v>12107</v>
      </c>
      <c r="I7435" t="s">
        <v>12918</v>
      </c>
      <c r="J7435" s="4">
        <v>40978</v>
      </c>
    </row>
    <row r="7436" spans="1:10" x14ac:dyDescent="0.3">
      <c r="A7436" t="s">
        <v>12921</v>
      </c>
      <c r="B7436" s="4">
        <v>45671</v>
      </c>
      <c r="C7436" t="s">
        <v>8235</v>
      </c>
      <c r="D7436" t="s">
        <v>8236</v>
      </c>
      <c r="E7436" t="s">
        <v>4385</v>
      </c>
      <c r="F7436" t="s">
        <v>4386</v>
      </c>
      <c r="G7436" t="s">
        <v>79</v>
      </c>
      <c r="H7436" t="s">
        <v>12107</v>
      </c>
      <c r="I7436" t="s">
        <v>12918</v>
      </c>
      <c r="J7436" s="4">
        <v>40978</v>
      </c>
    </row>
    <row r="7437" spans="1:10" x14ac:dyDescent="0.3">
      <c r="A7437" t="s">
        <v>12922</v>
      </c>
      <c r="B7437" s="4">
        <v>45671</v>
      </c>
      <c r="C7437" t="s">
        <v>12923</v>
      </c>
      <c r="D7437" t="s">
        <v>12924</v>
      </c>
      <c r="E7437" t="s">
        <v>10000</v>
      </c>
      <c r="F7437" t="s">
        <v>10001</v>
      </c>
      <c r="G7437" t="s">
        <v>5846</v>
      </c>
      <c r="H7437" t="s">
        <v>12107</v>
      </c>
      <c r="I7437" t="s">
        <v>12925</v>
      </c>
      <c r="J7437" s="4">
        <v>40610</v>
      </c>
    </row>
    <row r="7438" spans="1:10" x14ac:dyDescent="0.3">
      <c r="A7438" t="s">
        <v>12926</v>
      </c>
      <c r="B7438" s="4">
        <v>45671</v>
      </c>
      <c r="C7438" t="s">
        <v>1603</v>
      </c>
      <c r="D7438" t="s">
        <v>1604</v>
      </c>
      <c r="E7438" t="s">
        <v>1328</v>
      </c>
      <c r="F7438" t="s">
        <v>1329</v>
      </c>
      <c r="G7438" t="s">
        <v>113</v>
      </c>
      <c r="H7438" t="s">
        <v>12107</v>
      </c>
      <c r="I7438" t="s">
        <v>12927</v>
      </c>
      <c r="J7438" s="4">
        <v>43225</v>
      </c>
    </row>
    <row r="7439" spans="1:10" x14ac:dyDescent="0.3">
      <c r="A7439" t="s">
        <v>12928</v>
      </c>
      <c r="B7439" s="4">
        <v>45671</v>
      </c>
      <c r="C7439" t="s">
        <v>12408</v>
      </c>
      <c r="D7439" t="s">
        <v>12409</v>
      </c>
      <c r="E7439" t="s">
        <v>1328</v>
      </c>
      <c r="F7439" t="s">
        <v>1329</v>
      </c>
      <c r="G7439" t="s">
        <v>113</v>
      </c>
      <c r="H7439" t="s">
        <v>12107</v>
      </c>
      <c r="I7439" t="s">
        <v>12927</v>
      </c>
      <c r="J7439" s="4">
        <v>43225</v>
      </c>
    </row>
    <row r="7440" spans="1:10" x14ac:dyDescent="0.3">
      <c r="A7440" t="s">
        <v>12929</v>
      </c>
      <c r="B7440" s="4">
        <v>45671</v>
      </c>
      <c r="C7440" t="s">
        <v>5258</v>
      </c>
      <c r="D7440" t="s">
        <v>12175</v>
      </c>
      <c r="E7440" t="s">
        <v>1328</v>
      </c>
      <c r="F7440" t="s">
        <v>1329</v>
      </c>
      <c r="G7440" t="s">
        <v>113</v>
      </c>
      <c r="H7440" t="s">
        <v>12107</v>
      </c>
      <c r="I7440" t="s">
        <v>12927</v>
      </c>
      <c r="J7440" s="4">
        <v>43225</v>
      </c>
    </row>
    <row r="7441" spans="1:10" x14ac:dyDescent="0.3">
      <c r="A7441" t="s">
        <v>12930</v>
      </c>
      <c r="B7441" s="4">
        <v>45671</v>
      </c>
      <c r="C7441" t="s">
        <v>12130</v>
      </c>
      <c r="D7441" t="s">
        <v>12131</v>
      </c>
      <c r="E7441" t="s">
        <v>410</v>
      </c>
      <c r="F7441" t="s">
        <v>411</v>
      </c>
      <c r="G7441" t="s">
        <v>412</v>
      </c>
      <c r="H7441" t="s">
        <v>12107</v>
      </c>
      <c r="I7441" t="s">
        <v>12931</v>
      </c>
      <c r="J7441" s="4">
        <v>24464</v>
      </c>
    </row>
    <row r="7442" spans="1:10" x14ac:dyDescent="0.3">
      <c r="A7442" t="s">
        <v>12932</v>
      </c>
      <c r="B7442" s="4">
        <v>45671</v>
      </c>
      <c r="C7442" t="s">
        <v>12933</v>
      </c>
      <c r="D7442" t="s">
        <v>12934</v>
      </c>
      <c r="E7442" t="s">
        <v>3479</v>
      </c>
      <c r="F7442" t="s">
        <v>3480</v>
      </c>
      <c r="G7442" t="s">
        <v>113</v>
      </c>
      <c r="H7442" t="s">
        <v>12107</v>
      </c>
      <c r="I7442" t="s">
        <v>12935</v>
      </c>
      <c r="J7442" s="4">
        <v>39532</v>
      </c>
    </row>
    <row r="7443" spans="1:10" x14ac:dyDescent="0.3">
      <c r="A7443" t="s">
        <v>12936</v>
      </c>
      <c r="B7443" s="4">
        <v>45671</v>
      </c>
      <c r="C7443" t="s">
        <v>1655</v>
      </c>
      <c r="D7443" t="s">
        <v>12937</v>
      </c>
      <c r="E7443" t="s">
        <v>1747</v>
      </c>
      <c r="F7443" t="s">
        <v>1748</v>
      </c>
      <c r="G7443" t="s">
        <v>2108</v>
      </c>
      <c r="H7443" t="s">
        <v>12107</v>
      </c>
      <c r="I7443" t="s">
        <v>12199</v>
      </c>
      <c r="J7443" s="4">
        <v>41410</v>
      </c>
    </row>
    <row r="7444" spans="1:10" x14ac:dyDescent="0.3">
      <c r="A7444" t="s">
        <v>12938</v>
      </c>
      <c r="B7444" s="4">
        <v>45671</v>
      </c>
      <c r="C7444" t="s">
        <v>3570</v>
      </c>
      <c r="D7444" t="s">
        <v>12477</v>
      </c>
      <c r="E7444" t="s">
        <v>3479</v>
      </c>
      <c r="F7444" t="s">
        <v>3480</v>
      </c>
      <c r="G7444" t="s">
        <v>113</v>
      </c>
      <c r="H7444" t="s">
        <v>12107</v>
      </c>
      <c r="I7444" t="s">
        <v>12939</v>
      </c>
      <c r="J7444" s="4">
        <v>39976</v>
      </c>
    </row>
    <row r="7445" spans="1:10" x14ac:dyDescent="0.3">
      <c r="A7445" t="s">
        <v>12940</v>
      </c>
      <c r="B7445" s="4">
        <v>45671</v>
      </c>
      <c r="C7445" t="s">
        <v>761</v>
      </c>
      <c r="D7445" t="s">
        <v>12941</v>
      </c>
      <c r="E7445" t="s">
        <v>4385</v>
      </c>
      <c r="F7445" t="s">
        <v>4386</v>
      </c>
      <c r="G7445" t="s">
        <v>79</v>
      </c>
      <c r="H7445" t="s">
        <v>12107</v>
      </c>
      <c r="I7445" t="s">
        <v>12942</v>
      </c>
      <c r="J7445" s="4">
        <v>41207</v>
      </c>
    </row>
    <row r="7446" spans="1:10" x14ac:dyDescent="0.3">
      <c r="A7446" t="s">
        <v>12943</v>
      </c>
      <c r="B7446" s="4">
        <v>45671</v>
      </c>
      <c r="C7446" t="s">
        <v>12944</v>
      </c>
      <c r="D7446" t="s">
        <v>12945</v>
      </c>
      <c r="E7446" t="s">
        <v>4385</v>
      </c>
      <c r="F7446" t="s">
        <v>4386</v>
      </c>
      <c r="G7446" t="s">
        <v>79</v>
      </c>
      <c r="H7446" t="s">
        <v>12107</v>
      </c>
      <c r="I7446" t="s">
        <v>12946</v>
      </c>
      <c r="J7446" s="4">
        <v>43585</v>
      </c>
    </row>
    <row r="7447" spans="1:10" x14ac:dyDescent="0.3">
      <c r="A7447" t="s">
        <v>12947</v>
      </c>
      <c r="B7447" s="4">
        <v>45671</v>
      </c>
      <c r="C7447" t="s">
        <v>1751</v>
      </c>
      <c r="D7447" t="s">
        <v>1752</v>
      </c>
      <c r="E7447" t="s">
        <v>1747</v>
      </c>
      <c r="F7447" t="s">
        <v>1748</v>
      </c>
      <c r="G7447" t="s">
        <v>2108</v>
      </c>
      <c r="H7447" t="s">
        <v>12107</v>
      </c>
      <c r="I7447" t="s">
        <v>12948</v>
      </c>
      <c r="J7447" s="4">
        <v>36704</v>
      </c>
    </row>
    <row r="7448" spans="1:10" x14ac:dyDescent="0.3">
      <c r="A7448" t="s">
        <v>12949</v>
      </c>
      <c r="B7448" s="4">
        <v>45671</v>
      </c>
      <c r="C7448" t="s">
        <v>11440</v>
      </c>
      <c r="D7448" t="s">
        <v>12950</v>
      </c>
      <c r="E7448" t="s">
        <v>1747</v>
      </c>
      <c r="F7448" t="s">
        <v>1748</v>
      </c>
      <c r="G7448" t="s">
        <v>2108</v>
      </c>
      <c r="H7448" t="s">
        <v>12107</v>
      </c>
      <c r="I7448" t="s">
        <v>12948</v>
      </c>
      <c r="J7448" s="4">
        <v>36704</v>
      </c>
    </row>
    <row r="7449" spans="1:10" x14ac:dyDescent="0.3">
      <c r="A7449" t="s">
        <v>12951</v>
      </c>
      <c r="B7449" s="4">
        <v>45671</v>
      </c>
      <c r="C7449" t="s">
        <v>1603</v>
      </c>
      <c r="D7449" t="s">
        <v>1604</v>
      </c>
      <c r="E7449" t="s">
        <v>1328</v>
      </c>
      <c r="F7449" t="s">
        <v>1329</v>
      </c>
      <c r="G7449" t="s">
        <v>113</v>
      </c>
      <c r="H7449" t="s">
        <v>12107</v>
      </c>
      <c r="I7449" t="s">
        <v>12952</v>
      </c>
      <c r="J7449" s="4">
        <v>39745</v>
      </c>
    </row>
    <row r="7450" spans="1:10" x14ac:dyDescent="0.3">
      <c r="A7450" t="s">
        <v>12953</v>
      </c>
      <c r="B7450" s="4">
        <v>45671</v>
      </c>
      <c r="C7450" t="s">
        <v>12954</v>
      </c>
      <c r="D7450" t="s">
        <v>2330</v>
      </c>
      <c r="E7450" t="s">
        <v>51</v>
      </c>
      <c r="F7450" t="s">
        <v>52</v>
      </c>
      <c r="G7450" t="s">
        <v>53</v>
      </c>
      <c r="H7450" t="s">
        <v>12107</v>
      </c>
      <c r="I7450" t="s">
        <v>1547</v>
      </c>
      <c r="J7450" s="4">
        <v>32711</v>
      </c>
    </row>
    <row r="7451" spans="1:10" x14ac:dyDescent="0.3">
      <c r="A7451" t="s">
        <v>12955</v>
      </c>
      <c r="B7451" s="4">
        <v>45671</v>
      </c>
      <c r="C7451" t="s">
        <v>1655</v>
      </c>
      <c r="D7451" t="s">
        <v>3279</v>
      </c>
      <c r="E7451" t="s">
        <v>5844</v>
      </c>
      <c r="F7451" t="s">
        <v>5845</v>
      </c>
      <c r="G7451" t="s">
        <v>5846</v>
      </c>
      <c r="H7451" t="s">
        <v>12107</v>
      </c>
      <c r="I7451" t="s">
        <v>12755</v>
      </c>
      <c r="J7451" s="4">
        <v>44329</v>
      </c>
    </row>
    <row r="7452" spans="1:10" x14ac:dyDescent="0.3">
      <c r="A7452" t="s">
        <v>12956</v>
      </c>
      <c r="B7452" s="4">
        <v>45671</v>
      </c>
      <c r="C7452" t="s">
        <v>1884</v>
      </c>
      <c r="D7452" t="s">
        <v>12123</v>
      </c>
      <c r="E7452" t="s">
        <v>5844</v>
      </c>
      <c r="F7452" t="s">
        <v>5845</v>
      </c>
      <c r="G7452" t="s">
        <v>5846</v>
      </c>
      <c r="H7452" t="s">
        <v>12107</v>
      </c>
      <c r="I7452" t="s">
        <v>12755</v>
      </c>
      <c r="J7452" s="4">
        <v>44329</v>
      </c>
    </row>
    <row r="7453" spans="1:10" x14ac:dyDescent="0.3">
      <c r="A7453" t="s">
        <v>12957</v>
      </c>
      <c r="B7453" s="4">
        <v>45671</v>
      </c>
      <c r="C7453" t="s">
        <v>1745</v>
      </c>
      <c r="D7453" t="s">
        <v>1746</v>
      </c>
      <c r="E7453" t="s">
        <v>1747</v>
      </c>
      <c r="F7453" t="s">
        <v>1748</v>
      </c>
      <c r="G7453" t="s">
        <v>2108</v>
      </c>
      <c r="H7453" t="s">
        <v>12107</v>
      </c>
      <c r="I7453" t="s">
        <v>12199</v>
      </c>
      <c r="J7453" s="4">
        <v>41410</v>
      </c>
    </row>
    <row r="7454" spans="1:10" x14ac:dyDescent="0.3">
      <c r="A7454" t="s">
        <v>12958</v>
      </c>
      <c r="B7454" s="4">
        <v>45671</v>
      </c>
      <c r="C7454" t="s">
        <v>3223</v>
      </c>
      <c r="D7454" t="s">
        <v>12557</v>
      </c>
      <c r="E7454" t="s">
        <v>498</v>
      </c>
      <c r="F7454" t="s">
        <v>499</v>
      </c>
      <c r="G7454" t="s">
        <v>79</v>
      </c>
      <c r="H7454" t="s">
        <v>12107</v>
      </c>
      <c r="I7454" t="s">
        <v>12959</v>
      </c>
      <c r="J7454" s="4">
        <v>37645</v>
      </c>
    </row>
    <row r="7455" spans="1:10" x14ac:dyDescent="0.3">
      <c r="A7455" t="s">
        <v>12960</v>
      </c>
      <c r="B7455" s="4">
        <v>45671</v>
      </c>
      <c r="C7455" t="s">
        <v>174</v>
      </c>
      <c r="D7455" t="s">
        <v>7240</v>
      </c>
      <c r="E7455" t="s">
        <v>111</v>
      </c>
      <c r="F7455" t="s">
        <v>112</v>
      </c>
      <c r="G7455" t="s">
        <v>113</v>
      </c>
      <c r="H7455" t="s">
        <v>12107</v>
      </c>
      <c r="I7455" t="s">
        <v>12961</v>
      </c>
      <c r="J7455" s="4">
        <v>27298</v>
      </c>
    </row>
    <row r="7456" spans="1:10" x14ac:dyDescent="0.3">
      <c r="A7456" t="s">
        <v>12962</v>
      </c>
      <c r="B7456" s="4">
        <v>45671</v>
      </c>
      <c r="C7456" t="s">
        <v>4297</v>
      </c>
      <c r="D7456" t="s">
        <v>1871</v>
      </c>
      <c r="E7456" t="s">
        <v>6692</v>
      </c>
      <c r="F7456" t="s">
        <v>6693</v>
      </c>
      <c r="G7456" t="s">
        <v>6694</v>
      </c>
      <c r="H7456" t="s">
        <v>12107</v>
      </c>
      <c r="I7456" t="s">
        <v>12507</v>
      </c>
      <c r="J7456" s="4">
        <v>26941</v>
      </c>
    </row>
    <row r="7457" spans="1:10" x14ac:dyDescent="0.3">
      <c r="A7457" t="s">
        <v>12963</v>
      </c>
      <c r="B7457" s="4">
        <v>45671</v>
      </c>
      <c r="C7457" t="s">
        <v>8746</v>
      </c>
      <c r="D7457" t="s">
        <v>8747</v>
      </c>
      <c r="E7457" t="s">
        <v>1747</v>
      </c>
      <c r="F7457" t="s">
        <v>1748</v>
      </c>
      <c r="G7457" t="s">
        <v>2108</v>
      </c>
      <c r="H7457" t="s">
        <v>12107</v>
      </c>
      <c r="I7457" t="s">
        <v>12964</v>
      </c>
      <c r="J7457" s="4">
        <v>33630</v>
      </c>
    </row>
    <row r="7458" spans="1:10" x14ac:dyDescent="0.3">
      <c r="A7458" t="s">
        <v>12965</v>
      </c>
      <c r="B7458" s="4">
        <v>45672</v>
      </c>
      <c r="C7458" t="s">
        <v>1919</v>
      </c>
      <c r="D7458" t="s">
        <v>12966</v>
      </c>
      <c r="E7458" t="s">
        <v>12967</v>
      </c>
      <c r="F7458" t="s">
        <v>12968</v>
      </c>
      <c r="G7458" t="s">
        <v>301</v>
      </c>
      <c r="H7458" t="s">
        <v>12107</v>
      </c>
      <c r="I7458" t="s">
        <v>12636</v>
      </c>
      <c r="J7458" s="4">
        <v>42362</v>
      </c>
    </row>
    <row r="7459" spans="1:10" x14ac:dyDescent="0.3">
      <c r="A7459" t="s">
        <v>12969</v>
      </c>
      <c r="B7459" s="4">
        <v>45672</v>
      </c>
      <c r="C7459" t="s">
        <v>12970</v>
      </c>
      <c r="D7459" t="s">
        <v>12971</v>
      </c>
      <c r="E7459" t="s">
        <v>12967</v>
      </c>
      <c r="F7459" t="s">
        <v>12968</v>
      </c>
      <c r="G7459" t="s">
        <v>301</v>
      </c>
      <c r="H7459" t="s">
        <v>12107</v>
      </c>
      <c r="I7459" t="s">
        <v>12636</v>
      </c>
      <c r="J7459" s="4">
        <v>42362</v>
      </c>
    </row>
    <row r="7460" spans="1:10" x14ac:dyDescent="0.3">
      <c r="A7460" t="s">
        <v>12972</v>
      </c>
      <c r="B7460" s="4">
        <v>45672</v>
      </c>
      <c r="C7460" t="s">
        <v>12973</v>
      </c>
      <c r="D7460" t="s">
        <v>12974</v>
      </c>
      <c r="E7460" t="s">
        <v>4385</v>
      </c>
      <c r="F7460" t="s">
        <v>4386</v>
      </c>
      <c r="G7460" t="s">
        <v>79</v>
      </c>
      <c r="H7460" t="s">
        <v>12107</v>
      </c>
      <c r="I7460" t="s">
        <v>12975</v>
      </c>
      <c r="J7460" s="4">
        <v>42152</v>
      </c>
    </row>
    <row r="7461" spans="1:10" x14ac:dyDescent="0.3">
      <c r="A7461" t="s">
        <v>12976</v>
      </c>
      <c r="B7461" s="4">
        <v>45672</v>
      </c>
      <c r="C7461" t="s">
        <v>12977</v>
      </c>
      <c r="D7461" t="s">
        <v>12978</v>
      </c>
      <c r="E7461" t="s">
        <v>12979</v>
      </c>
      <c r="F7461" t="s">
        <v>12980</v>
      </c>
      <c r="G7461" t="s">
        <v>8193</v>
      </c>
      <c r="H7461" t="s">
        <v>12107</v>
      </c>
      <c r="I7461" t="s">
        <v>12981</v>
      </c>
      <c r="J7461" s="4">
        <v>41801</v>
      </c>
    </row>
    <row r="7462" spans="1:10" x14ac:dyDescent="0.3">
      <c r="A7462" t="s">
        <v>12982</v>
      </c>
      <c r="B7462" s="4">
        <v>45672</v>
      </c>
      <c r="C7462" t="s">
        <v>1022</v>
      </c>
      <c r="D7462" t="s">
        <v>1023</v>
      </c>
      <c r="E7462" t="s">
        <v>77</v>
      </c>
      <c r="F7462" t="s">
        <v>78</v>
      </c>
      <c r="G7462" t="s">
        <v>79</v>
      </c>
      <c r="H7462" t="s">
        <v>12107</v>
      </c>
      <c r="I7462" t="s">
        <v>12983</v>
      </c>
      <c r="J7462" s="4">
        <v>29486</v>
      </c>
    </row>
    <row r="7463" spans="1:10" x14ac:dyDescent="0.3">
      <c r="A7463" t="s">
        <v>12984</v>
      </c>
      <c r="B7463" s="4">
        <v>45672</v>
      </c>
      <c r="C7463" t="s">
        <v>3477</v>
      </c>
      <c r="D7463" t="s">
        <v>12985</v>
      </c>
      <c r="E7463" t="s">
        <v>3479</v>
      </c>
      <c r="F7463" t="s">
        <v>3480</v>
      </c>
      <c r="G7463" t="s">
        <v>113</v>
      </c>
      <c r="H7463" t="s">
        <v>12107</v>
      </c>
      <c r="I7463" t="s">
        <v>12986</v>
      </c>
      <c r="J7463" s="4">
        <v>40456</v>
      </c>
    </row>
    <row r="7464" spans="1:10" x14ac:dyDescent="0.3">
      <c r="A7464" t="s">
        <v>12987</v>
      </c>
      <c r="B7464" s="4">
        <v>45672</v>
      </c>
      <c r="C7464" t="s">
        <v>3570</v>
      </c>
      <c r="D7464" t="s">
        <v>12477</v>
      </c>
      <c r="E7464" t="s">
        <v>3479</v>
      </c>
      <c r="F7464" t="s">
        <v>3480</v>
      </c>
      <c r="G7464" t="s">
        <v>113</v>
      </c>
      <c r="H7464" t="s">
        <v>12107</v>
      </c>
      <c r="I7464" t="s">
        <v>12986</v>
      </c>
      <c r="J7464" s="4">
        <v>40456</v>
      </c>
    </row>
    <row r="7465" spans="1:10" x14ac:dyDescent="0.3">
      <c r="A7465" t="s">
        <v>12988</v>
      </c>
      <c r="B7465" s="4">
        <v>45672</v>
      </c>
      <c r="C7465" t="s">
        <v>2442</v>
      </c>
      <c r="D7465" t="s">
        <v>2443</v>
      </c>
      <c r="E7465" t="s">
        <v>111</v>
      </c>
      <c r="F7465" t="s">
        <v>112</v>
      </c>
      <c r="G7465" t="s">
        <v>113</v>
      </c>
      <c r="H7465" t="s">
        <v>12107</v>
      </c>
      <c r="I7465" t="s">
        <v>12452</v>
      </c>
      <c r="J7465" s="4">
        <v>29114</v>
      </c>
    </row>
    <row r="7466" spans="1:10" x14ac:dyDescent="0.3">
      <c r="A7466" t="s">
        <v>12989</v>
      </c>
      <c r="B7466" s="4">
        <v>45672</v>
      </c>
      <c r="C7466" t="s">
        <v>347</v>
      </c>
      <c r="D7466" t="s">
        <v>7115</v>
      </c>
      <c r="E7466" t="s">
        <v>111</v>
      </c>
      <c r="F7466" t="s">
        <v>112</v>
      </c>
      <c r="G7466" t="s">
        <v>113</v>
      </c>
      <c r="H7466" t="s">
        <v>12107</v>
      </c>
      <c r="I7466" t="s">
        <v>12452</v>
      </c>
      <c r="J7466" s="4">
        <v>29114</v>
      </c>
    </row>
    <row r="7467" spans="1:10" x14ac:dyDescent="0.3">
      <c r="A7467" t="s">
        <v>12990</v>
      </c>
      <c r="B7467" s="4">
        <v>45672</v>
      </c>
      <c r="C7467" t="s">
        <v>215</v>
      </c>
      <c r="D7467" t="s">
        <v>1224</v>
      </c>
      <c r="E7467" t="s">
        <v>39</v>
      </c>
      <c r="F7467" t="s">
        <v>40</v>
      </c>
      <c r="G7467" t="s">
        <v>41</v>
      </c>
      <c r="H7467" t="s">
        <v>12107</v>
      </c>
      <c r="I7467" t="s">
        <v>12171</v>
      </c>
      <c r="J7467" s="4">
        <v>28675</v>
      </c>
    </row>
    <row r="7468" spans="1:10" x14ac:dyDescent="0.3">
      <c r="A7468" t="s">
        <v>12991</v>
      </c>
      <c r="B7468" s="4">
        <v>45672</v>
      </c>
      <c r="C7468" t="s">
        <v>3489</v>
      </c>
      <c r="D7468" t="s">
        <v>7383</v>
      </c>
      <c r="E7468" t="s">
        <v>12992</v>
      </c>
      <c r="F7468" t="s">
        <v>12993</v>
      </c>
      <c r="G7468" t="s">
        <v>1574</v>
      </c>
      <c r="H7468" t="s">
        <v>12107</v>
      </c>
      <c r="I7468" t="s">
        <v>12981</v>
      </c>
      <c r="J7468" s="4">
        <v>41801</v>
      </c>
    </row>
    <row r="7469" spans="1:10" x14ac:dyDescent="0.3">
      <c r="A7469" t="s">
        <v>12994</v>
      </c>
      <c r="B7469" s="4">
        <v>45672</v>
      </c>
      <c r="C7469" t="s">
        <v>574</v>
      </c>
      <c r="D7469" t="s">
        <v>804</v>
      </c>
      <c r="E7469" t="s">
        <v>4385</v>
      </c>
      <c r="F7469" t="s">
        <v>4386</v>
      </c>
      <c r="G7469" t="s">
        <v>79</v>
      </c>
      <c r="H7469" t="s">
        <v>12107</v>
      </c>
      <c r="I7469" t="s">
        <v>12981</v>
      </c>
      <c r="J7469" s="4">
        <v>41801</v>
      </c>
    </row>
    <row r="7470" spans="1:10" x14ac:dyDescent="0.3">
      <c r="A7470" t="s">
        <v>12995</v>
      </c>
      <c r="B7470" s="4">
        <v>45672</v>
      </c>
      <c r="C7470" t="s">
        <v>1034</v>
      </c>
      <c r="D7470" t="s">
        <v>1035</v>
      </c>
      <c r="E7470" t="s">
        <v>10000</v>
      </c>
      <c r="F7470" t="s">
        <v>10001</v>
      </c>
      <c r="G7470" t="s">
        <v>5846</v>
      </c>
      <c r="H7470" t="s">
        <v>12107</v>
      </c>
      <c r="I7470" t="s">
        <v>12996</v>
      </c>
      <c r="J7470" s="4">
        <v>42459</v>
      </c>
    </row>
    <row r="7471" spans="1:10" x14ac:dyDescent="0.3">
      <c r="A7471" t="s">
        <v>12997</v>
      </c>
      <c r="B7471" s="4">
        <v>45672</v>
      </c>
      <c r="C7471" t="s">
        <v>1190</v>
      </c>
      <c r="D7471" t="s">
        <v>1191</v>
      </c>
      <c r="E7471" t="s">
        <v>10000</v>
      </c>
      <c r="F7471" t="s">
        <v>10001</v>
      </c>
      <c r="G7471" t="s">
        <v>5846</v>
      </c>
      <c r="H7471" t="s">
        <v>12107</v>
      </c>
      <c r="I7471" t="s">
        <v>12996</v>
      </c>
      <c r="J7471" s="4">
        <v>42459</v>
      </c>
    </row>
    <row r="7472" spans="1:10" x14ac:dyDescent="0.3">
      <c r="A7472" t="s">
        <v>12998</v>
      </c>
      <c r="B7472" s="4">
        <v>45672</v>
      </c>
      <c r="C7472" t="s">
        <v>12408</v>
      </c>
      <c r="D7472" t="s">
        <v>12409</v>
      </c>
      <c r="E7472" t="s">
        <v>4385</v>
      </c>
      <c r="F7472" t="s">
        <v>4386</v>
      </c>
      <c r="G7472" t="s">
        <v>79</v>
      </c>
      <c r="H7472" t="s">
        <v>12107</v>
      </c>
      <c r="I7472" t="s">
        <v>12981</v>
      </c>
      <c r="J7472" s="4">
        <v>41801</v>
      </c>
    </row>
    <row r="7473" spans="1:10" x14ac:dyDescent="0.3">
      <c r="A7473" t="s">
        <v>12999</v>
      </c>
      <c r="B7473" s="4">
        <v>45672</v>
      </c>
      <c r="C7473" t="s">
        <v>5258</v>
      </c>
      <c r="D7473" t="s">
        <v>12175</v>
      </c>
      <c r="E7473" t="s">
        <v>1328</v>
      </c>
      <c r="F7473" t="s">
        <v>1329</v>
      </c>
      <c r="G7473" t="s">
        <v>113</v>
      </c>
      <c r="H7473" t="s">
        <v>12107</v>
      </c>
      <c r="I7473" t="s">
        <v>12348</v>
      </c>
      <c r="J7473" s="4">
        <v>43166</v>
      </c>
    </row>
    <row r="7474" spans="1:10" x14ac:dyDescent="0.3">
      <c r="A7474" t="s">
        <v>13000</v>
      </c>
      <c r="B7474" s="4">
        <v>45672</v>
      </c>
      <c r="C7474" t="s">
        <v>120</v>
      </c>
      <c r="D7474" t="s">
        <v>11612</v>
      </c>
      <c r="E7474" t="s">
        <v>1328</v>
      </c>
      <c r="F7474" t="s">
        <v>1329</v>
      </c>
      <c r="G7474" t="s">
        <v>113</v>
      </c>
      <c r="H7474" t="s">
        <v>12107</v>
      </c>
      <c r="I7474" t="s">
        <v>12274</v>
      </c>
      <c r="J7474" s="4">
        <v>40760</v>
      </c>
    </row>
    <row r="7475" spans="1:10" x14ac:dyDescent="0.3">
      <c r="A7475" t="s">
        <v>13001</v>
      </c>
      <c r="B7475" s="4">
        <v>45672</v>
      </c>
      <c r="C7475" t="s">
        <v>574</v>
      </c>
      <c r="D7475" t="s">
        <v>804</v>
      </c>
      <c r="E7475" t="s">
        <v>1328</v>
      </c>
      <c r="F7475" t="s">
        <v>1329</v>
      </c>
      <c r="G7475" t="s">
        <v>113</v>
      </c>
      <c r="H7475" t="s">
        <v>12107</v>
      </c>
      <c r="I7475" t="s">
        <v>12881</v>
      </c>
      <c r="J7475" s="4">
        <v>43585</v>
      </c>
    </row>
    <row r="7476" spans="1:10" x14ac:dyDescent="0.3">
      <c r="A7476" t="s">
        <v>13002</v>
      </c>
      <c r="B7476" s="4">
        <v>45672</v>
      </c>
      <c r="C7476" t="s">
        <v>12207</v>
      </c>
      <c r="D7476" t="s">
        <v>12208</v>
      </c>
      <c r="E7476" t="s">
        <v>1328</v>
      </c>
      <c r="F7476" t="s">
        <v>1329</v>
      </c>
      <c r="G7476" t="s">
        <v>113</v>
      </c>
      <c r="H7476" t="s">
        <v>12107</v>
      </c>
      <c r="I7476" t="s">
        <v>12881</v>
      </c>
      <c r="J7476" s="4">
        <v>43585</v>
      </c>
    </row>
    <row r="7477" spans="1:10" x14ac:dyDescent="0.3">
      <c r="A7477" t="s">
        <v>13003</v>
      </c>
      <c r="B7477" s="4">
        <v>45672</v>
      </c>
      <c r="C7477" t="s">
        <v>13004</v>
      </c>
      <c r="D7477" t="s">
        <v>13005</v>
      </c>
      <c r="E7477" t="s">
        <v>13006</v>
      </c>
      <c r="F7477" t="s">
        <v>8049</v>
      </c>
      <c r="G7477" t="s">
        <v>13007</v>
      </c>
      <c r="H7477" t="s">
        <v>12107</v>
      </c>
      <c r="I7477" t="s">
        <v>13008</v>
      </c>
      <c r="J7477" s="4">
        <v>24386</v>
      </c>
    </row>
    <row r="7478" spans="1:10" x14ac:dyDescent="0.3">
      <c r="A7478" t="s">
        <v>13009</v>
      </c>
      <c r="B7478" s="4">
        <v>45672</v>
      </c>
      <c r="C7478" t="s">
        <v>8372</v>
      </c>
      <c r="D7478" t="s">
        <v>11726</v>
      </c>
      <c r="E7478" t="s">
        <v>13006</v>
      </c>
      <c r="F7478" t="s">
        <v>8049</v>
      </c>
      <c r="G7478" t="s">
        <v>13007</v>
      </c>
      <c r="H7478" t="s">
        <v>12107</v>
      </c>
      <c r="I7478" t="s">
        <v>13008</v>
      </c>
      <c r="J7478" s="4">
        <v>24386</v>
      </c>
    </row>
    <row r="7479" spans="1:10" x14ac:dyDescent="0.3">
      <c r="A7479" t="s">
        <v>13010</v>
      </c>
      <c r="B7479" s="4">
        <v>45672</v>
      </c>
      <c r="C7479" t="s">
        <v>7885</v>
      </c>
      <c r="D7479" t="s">
        <v>7240</v>
      </c>
      <c r="E7479" t="s">
        <v>13006</v>
      </c>
      <c r="F7479" t="s">
        <v>8049</v>
      </c>
      <c r="G7479" t="s">
        <v>13007</v>
      </c>
      <c r="H7479" t="s">
        <v>12107</v>
      </c>
      <c r="I7479" t="s">
        <v>13008</v>
      </c>
      <c r="J7479" s="4">
        <v>24386</v>
      </c>
    </row>
    <row r="7480" spans="1:10" x14ac:dyDescent="0.3">
      <c r="A7480" t="s">
        <v>13011</v>
      </c>
      <c r="B7480" s="4">
        <v>45672</v>
      </c>
      <c r="C7480" t="s">
        <v>60</v>
      </c>
      <c r="D7480" t="s">
        <v>12249</v>
      </c>
      <c r="E7480" t="s">
        <v>39</v>
      </c>
      <c r="F7480" t="s">
        <v>40</v>
      </c>
      <c r="G7480" t="s">
        <v>41</v>
      </c>
      <c r="H7480" t="s">
        <v>12107</v>
      </c>
      <c r="I7480" t="s">
        <v>13012</v>
      </c>
      <c r="J7480" s="4">
        <v>21360</v>
      </c>
    </row>
    <row r="7481" spans="1:10" x14ac:dyDescent="0.3">
      <c r="A7481" t="s">
        <v>13013</v>
      </c>
      <c r="B7481" s="4">
        <v>45672</v>
      </c>
      <c r="C7481" t="s">
        <v>2497</v>
      </c>
      <c r="D7481" t="s">
        <v>2498</v>
      </c>
      <c r="E7481" t="s">
        <v>77</v>
      </c>
      <c r="F7481" t="s">
        <v>78</v>
      </c>
      <c r="G7481" t="s">
        <v>79</v>
      </c>
      <c r="H7481" t="s">
        <v>12107</v>
      </c>
      <c r="I7481" t="s">
        <v>13014</v>
      </c>
      <c r="J7481" s="4">
        <v>28111</v>
      </c>
    </row>
    <row r="7482" spans="1:10" x14ac:dyDescent="0.3">
      <c r="A7482" t="s">
        <v>13015</v>
      </c>
      <c r="B7482" s="4">
        <v>45672</v>
      </c>
      <c r="C7482" t="s">
        <v>328</v>
      </c>
      <c r="D7482" t="s">
        <v>13016</v>
      </c>
      <c r="E7482" t="s">
        <v>111</v>
      </c>
      <c r="F7482" t="s">
        <v>112</v>
      </c>
      <c r="G7482" t="s">
        <v>113</v>
      </c>
      <c r="H7482" t="s">
        <v>12107</v>
      </c>
      <c r="I7482" t="s">
        <v>13014</v>
      </c>
      <c r="J7482" s="4">
        <v>28111</v>
      </c>
    </row>
    <row r="7483" spans="1:10" x14ac:dyDescent="0.3">
      <c r="A7483" t="s">
        <v>13017</v>
      </c>
      <c r="B7483" s="4">
        <v>45672</v>
      </c>
      <c r="C7483" t="s">
        <v>325</v>
      </c>
      <c r="D7483" t="s">
        <v>6546</v>
      </c>
      <c r="E7483" t="s">
        <v>111</v>
      </c>
      <c r="F7483" t="s">
        <v>112</v>
      </c>
      <c r="G7483" t="s">
        <v>113</v>
      </c>
      <c r="H7483" t="s">
        <v>12107</v>
      </c>
      <c r="I7483" t="s">
        <v>13014</v>
      </c>
      <c r="J7483" s="4">
        <v>28111</v>
      </c>
    </row>
    <row r="7484" spans="1:10" x14ac:dyDescent="0.3">
      <c r="A7484" t="s">
        <v>13018</v>
      </c>
      <c r="B7484" s="4">
        <v>45672</v>
      </c>
      <c r="C7484" t="s">
        <v>11440</v>
      </c>
      <c r="D7484" t="s">
        <v>12950</v>
      </c>
      <c r="E7484" t="s">
        <v>1747</v>
      </c>
      <c r="F7484" t="s">
        <v>1748</v>
      </c>
      <c r="G7484" t="s">
        <v>2108</v>
      </c>
      <c r="H7484" t="s">
        <v>12107</v>
      </c>
      <c r="I7484" t="s">
        <v>13019</v>
      </c>
      <c r="J7484" s="4">
        <v>39356</v>
      </c>
    </row>
    <row r="7485" spans="1:10" x14ac:dyDescent="0.3">
      <c r="A7485" t="s">
        <v>13020</v>
      </c>
      <c r="B7485" s="4">
        <v>45672</v>
      </c>
      <c r="C7485" t="s">
        <v>2106</v>
      </c>
      <c r="D7485" t="s">
        <v>2107</v>
      </c>
      <c r="E7485" t="s">
        <v>1747</v>
      </c>
      <c r="F7485" t="s">
        <v>1748</v>
      </c>
      <c r="G7485" t="s">
        <v>2108</v>
      </c>
      <c r="H7485" t="s">
        <v>12107</v>
      </c>
      <c r="I7485" t="s">
        <v>13019</v>
      </c>
      <c r="J7485" s="4">
        <v>39356</v>
      </c>
    </row>
    <row r="7486" spans="1:10" x14ac:dyDescent="0.3">
      <c r="A7486" t="s">
        <v>13021</v>
      </c>
      <c r="B7486" s="4">
        <v>45672</v>
      </c>
      <c r="C7486" t="s">
        <v>9363</v>
      </c>
      <c r="D7486" t="s">
        <v>13022</v>
      </c>
      <c r="E7486" t="s">
        <v>1747</v>
      </c>
      <c r="F7486" t="s">
        <v>1748</v>
      </c>
      <c r="G7486" t="s">
        <v>2108</v>
      </c>
      <c r="H7486" t="s">
        <v>12107</v>
      </c>
      <c r="I7486" t="s">
        <v>2976</v>
      </c>
      <c r="J7486" s="4">
        <v>28988</v>
      </c>
    </row>
    <row r="7487" spans="1:10" x14ac:dyDescent="0.3">
      <c r="A7487" t="s">
        <v>13023</v>
      </c>
      <c r="B7487" s="4">
        <v>45672</v>
      </c>
      <c r="C7487" t="s">
        <v>13024</v>
      </c>
      <c r="D7487" t="s">
        <v>13025</v>
      </c>
      <c r="E7487" t="s">
        <v>1747</v>
      </c>
      <c r="F7487" t="s">
        <v>1748</v>
      </c>
      <c r="G7487" t="s">
        <v>2108</v>
      </c>
      <c r="H7487" t="s">
        <v>12107</v>
      </c>
      <c r="I7487" t="s">
        <v>13026</v>
      </c>
      <c r="J7487" s="4">
        <v>21481</v>
      </c>
    </row>
    <row r="7488" spans="1:10" x14ac:dyDescent="0.3">
      <c r="A7488" t="s">
        <v>13027</v>
      </c>
      <c r="B7488" s="4">
        <v>45672</v>
      </c>
      <c r="C7488" t="s">
        <v>12408</v>
      </c>
      <c r="D7488" t="s">
        <v>12409</v>
      </c>
      <c r="E7488" t="s">
        <v>12217</v>
      </c>
      <c r="F7488" t="s">
        <v>12218</v>
      </c>
      <c r="G7488" t="s">
        <v>113</v>
      </c>
      <c r="H7488" t="s">
        <v>12107</v>
      </c>
      <c r="I7488" t="s">
        <v>13028</v>
      </c>
      <c r="J7488" s="4">
        <v>43272</v>
      </c>
    </row>
    <row r="7489" spans="1:10" x14ac:dyDescent="0.3">
      <c r="A7489" t="s">
        <v>13029</v>
      </c>
      <c r="B7489" s="4">
        <v>45672</v>
      </c>
      <c r="C7489" t="s">
        <v>574</v>
      </c>
      <c r="D7489" t="s">
        <v>804</v>
      </c>
      <c r="E7489" t="s">
        <v>12217</v>
      </c>
      <c r="F7489" t="s">
        <v>12218</v>
      </c>
      <c r="G7489" t="s">
        <v>113</v>
      </c>
      <c r="H7489" t="s">
        <v>12107</v>
      </c>
      <c r="I7489" t="s">
        <v>13028</v>
      </c>
      <c r="J7489" s="4">
        <v>43272</v>
      </c>
    </row>
    <row r="7490" spans="1:10" x14ac:dyDescent="0.3">
      <c r="A7490" t="s">
        <v>13030</v>
      </c>
      <c r="B7490" s="4">
        <v>45672</v>
      </c>
      <c r="C7490" t="s">
        <v>1655</v>
      </c>
      <c r="D7490" t="s">
        <v>3279</v>
      </c>
      <c r="E7490" t="s">
        <v>12217</v>
      </c>
      <c r="F7490" t="s">
        <v>12218</v>
      </c>
      <c r="G7490" t="s">
        <v>113</v>
      </c>
      <c r="H7490" t="s">
        <v>12107</v>
      </c>
      <c r="I7490" t="s">
        <v>13028</v>
      </c>
      <c r="J7490" s="4">
        <v>43272</v>
      </c>
    </row>
    <row r="7491" spans="1:10" x14ac:dyDescent="0.3">
      <c r="A7491" t="s">
        <v>13031</v>
      </c>
      <c r="B7491" s="4">
        <v>45672</v>
      </c>
      <c r="C7491" t="s">
        <v>8754</v>
      </c>
      <c r="D7491" t="s">
        <v>8755</v>
      </c>
      <c r="E7491" t="s">
        <v>1747</v>
      </c>
      <c r="F7491" t="s">
        <v>1748</v>
      </c>
      <c r="G7491" t="s">
        <v>2108</v>
      </c>
      <c r="H7491" t="s">
        <v>12107</v>
      </c>
      <c r="I7491" t="s">
        <v>13032</v>
      </c>
      <c r="J7491" s="4">
        <v>44064</v>
      </c>
    </row>
    <row r="7492" spans="1:10" x14ac:dyDescent="0.3">
      <c r="A7492" t="s">
        <v>13033</v>
      </c>
      <c r="B7492" s="4">
        <v>45672</v>
      </c>
      <c r="C7492" t="s">
        <v>673</v>
      </c>
      <c r="D7492" t="s">
        <v>12277</v>
      </c>
      <c r="E7492" t="s">
        <v>111</v>
      </c>
      <c r="F7492" t="s">
        <v>112</v>
      </c>
      <c r="G7492" t="s">
        <v>113</v>
      </c>
      <c r="H7492" t="s">
        <v>12107</v>
      </c>
      <c r="I7492" t="s">
        <v>5919</v>
      </c>
      <c r="J7492" s="4">
        <v>28779</v>
      </c>
    </row>
    <row r="7493" spans="1:10" x14ac:dyDescent="0.3">
      <c r="A7493" t="s">
        <v>13034</v>
      </c>
      <c r="B7493" s="4">
        <v>45672</v>
      </c>
      <c r="C7493" t="s">
        <v>7211</v>
      </c>
      <c r="D7493" t="s">
        <v>8926</v>
      </c>
      <c r="E7493" t="s">
        <v>10000</v>
      </c>
      <c r="F7493" t="s">
        <v>10001</v>
      </c>
      <c r="G7493" t="s">
        <v>5846</v>
      </c>
      <c r="H7493" t="s">
        <v>12107</v>
      </c>
      <c r="I7493" t="s">
        <v>13035</v>
      </c>
      <c r="J7493" s="4">
        <v>44487</v>
      </c>
    </row>
    <row r="7494" spans="1:10" x14ac:dyDescent="0.3">
      <c r="A7494" t="s">
        <v>13036</v>
      </c>
      <c r="B7494" s="4">
        <v>45672</v>
      </c>
      <c r="C7494" t="s">
        <v>8120</v>
      </c>
      <c r="D7494" t="s">
        <v>13037</v>
      </c>
      <c r="E7494" t="s">
        <v>1747</v>
      </c>
      <c r="F7494" t="s">
        <v>1748</v>
      </c>
      <c r="G7494" t="s">
        <v>2108</v>
      </c>
      <c r="H7494" t="s">
        <v>12107</v>
      </c>
      <c r="I7494" t="s">
        <v>2976</v>
      </c>
      <c r="J7494" s="4">
        <v>28988</v>
      </c>
    </row>
    <row r="7495" spans="1:10" x14ac:dyDescent="0.3">
      <c r="A7495" t="s">
        <v>13038</v>
      </c>
      <c r="B7495" s="4">
        <v>45672</v>
      </c>
      <c r="C7495" t="s">
        <v>13039</v>
      </c>
      <c r="D7495" t="s">
        <v>13040</v>
      </c>
      <c r="E7495" t="s">
        <v>1747</v>
      </c>
      <c r="F7495" t="s">
        <v>1748</v>
      </c>
      <c r="G7495" t="s">
        <v>2108</v>
      </c>
      <c r="H7495" t="s">
        <v>12107</v>
      </c>
      <c r="I7495" t="s">
        <v>13041</v>
      </c>
      <c r="J7495" s="4">
        <v>27265</v>
      </c>
    </row>
    <row r="7496" spans="1:10" x14ac:dyDescent="0.3">
      <c r="A7496" t="s">
        <v>13042</v>
      </c>
      <c r="B7496" s="4">
        <v>45672</v>
      </c>
      <c r="C7496" t="s">
        <v>5570</v>
      </c>
      <c r="D7496" t="s">
        <v>5571</v>
      </c>
      <c r="E7496" t="s">
        <v>6953</v>
      </c>
      <c r="F7496" t="s">
        <v>6954</v>
      </c>
      <c r="G7496" t="s">
        <v>6955</v>
      </c>
      <c r="H7496" t="s">
        <v>12107</v>
      </c>
      <c r="I7496" t="s">
        <v>12328</v>
      </c>
      <c r="J7496" s="4">
        <v>26781</v>
      </c>
    </row>
    <row r="7497" spans="1:10" x14ac:dyDescent="0.3">
      <c r="A7497" t="s">
        <v>13043</v>
      </c>
      <c r="B7497" s="4">
        <v>45672</v>
      </c>
      <c r="C7497" t="s">
        <v>13044</v>
      </c>
      <c r="D7497" t="s">
        <v>13045</v>
      </c>
      <c r="E7497" t="s">
        <v>6953</v>
      </c>
      <c r="F7497" t="s">
        <v>6954</v>
      </c>
      <c r="G7497" t="s">
        <v>6955</v>
      </c>
      <c r="H7497" t="s">
        <v>12107</v>
      </c>
      <c r="I7497" t="s">
        <v>12328</v>
      </c>
      <c r="J7497" s="4">
        <v>26781</v>
      </c>
    </row>
    <row r="7498" spans="1:10" x14ac:dyDescent="0.3">
      <c r="A7498" t="s">
        <v>13046</v>
      </c>
      <c r="B7498" s="4">
        <v>45672</v>
      </c>
      <c r="C7498" t="s">
        <v>13047</v>
      </c>
      <c r="D7498" t="s">
        <v>13048</v>
      </c>
      <c r="E7498" t="s">
        <v>4385</v>
      </c>
      <c r="F7498" t="s">
        <v>4386</v>
      </c>
      <c r="G7498" t="s">
        <v>79</v>
      </c>
      <c r="H7498" t="s">
        <v>12107</v>
      </c>
      <c r="I7498" t="s">
        <v>13049</v>
      </c>
      <c r="J7498" s="4">
        <v>45283</v>
      </c>
    </row>
    <row r="7499" spans="1:10" x14ac:dyDescent="0.3">
      <c r="A7499" t="s">
        <v>13050</v>
      </c>
      <c r="B7499" s="4">
        <v>45672</v>
      </c>
      <c r="C7499" t="s">
        <v>1884</v>
      </c>
      <c r="D7499" t="s">
        <v>12123</v>
      </c>
      <c r="E7499" t="s">
        <v>4385</v>
      </c>
      <c r="F7499" t="s">
        <v>4386</v>
      </c>
      <c r="G7499" t="s">
        <v>79</v>
      </c>
      <c r="H7499" t="s">
        <v>12107</v>
      </c>
      <c r="I7499" t="s">
        <v>13049</v>
      </c>
      <c r="J7499" s="4">
        <v>45283</v>
      </c>
    </row>
    <row r="7500" spans="1:10" x14ac:dyDescent="0.3">
      <c r="A7500" t="s">
        <v>13051</v>
      </c>
      <c r="B7500" s="4">
        <v>45672</v>
      </c>
      <c r="C7500" t="s">
        <v>13052</v>
      </c>
      <c r="D7500" t="s">
        <v>13053</v>
      </c>
      <c r="E7500" t="s">
        <v>6953</v>
      </c>
      <c r="F7500" t="s">
        <v>6954</v>
      </c>
      <c r="G7500" t="s">
        <v>6955</v>
      </c>
      <c r="H7500" t="s">
        <v>12107</v>
      </c>
      <c r="I7500" t="s">
        <v>12328</v>
      </c>
      <c r="J7500" s="4">
        <v>26781</v>
      </c>
    </row>
    <row r="7501" spans="1:10" x14ac:dyDescent="0.3">
      <c r="A7501" t="s">
        <v>13054</v>
      </c>
      <c r="B7501" s="4">
        <v>45672</v>
      </c>
      <c r="C7501" t="s">
        <v>120</v>
      </c>
      <c r="D7501" t="s">
        <v>11612</v>
      </c>
      <c r="E7501" t="s">
        <v>1328</v>
      </c>
      <c r="F7501" t="s">
        <v>1329</v>
      </c>
      <c r="G7501" t="s">
        <v>113</v>
      </c>
      <c r="H7501" t="s">
        <v>12107</v>
      </c>
      <c r="I7501" t="s">
        <v>12948</v>
      </c>
      <c r="J7501" s="4">
        <v>36704</v>
      </c>
    </row>
    <row r="7502" spans="1:10" x14ac:dyDescent="0.3">
      <c r="A7502" t="s">
        <v>13055</v>
      </c>
      <c r="B7502" s="4">
        <v>45672</v>
      </c>
      <c r="C7502" t="s">
        <v>396</v>
      </c>
      <c r="D7502" t="s">
        <v>7234</v>
      </c>
      <c r="E7502" t="s">
        <v>1328</v>
      </c>
      <c r="F7502" t="s">
        <v>1329</v>
      </c>
      <c r="G7502" t="s">
        <v>113</v>
      </c>
      <c r="H7502" t="s">
        <v>12107</v>
      </c>
      <c r="I7502" t="s">
        <v>12948</v>
      </c>
      <c r="J7502" s="4">
        <v>36704</v>
      </c>
    </row>
    <row r="7503" spans="1:10" x14ac:dyDescent="0.3">
      <c r="A7503" t="s">
        <v>13056</v>
      </c>
      <c r="B7503" s="4">
        <v>45672</v>
      </c>
      <c r="C7503" t="s">
        <v>574</v>
      </c>
      <c r="D7503" t="s">
        <v>1164</v>
      </c>
      <c r="E7503" t="s">
        <v>111</v>
      </c>
      <c r="F7503" t="s">
        <v>112</v>
      </c>
      <c r="G7503" t="s">
        <v>113</v>
      </c>
      <c r="H7503" t="s">
        <v>12107</v>
      </c>
      <c r="I7503" t="s">
        <v>13057</v>
      </c>
      <c r="J7503" s="4">
        <v>25023</v>
      </c>
    </row>
    <row r="7504" spans="1:10" x14ac:dyDescent="0.3">
      <c r="A7504" t="s">
        <v>13058</v>
      </c>
      <c r="B7504" s="4">
        <v>45672</v>
      </c>
      <c r="C7504" t="s">
        <v>1326</v>
      </c>
      <c r="D7504" t="s">
        <v>12126</v>
      </c>
      <c r="E7504" t="s">
        <v>111</v>
      </c>
      <c r="F7504" t="s">
        <v>112</v>
      </c>
      <c r="G7504" t="s">
        <v>113</v>
      </c>
      <c r="H7504" t="s">
        <v>12107</v>
      </c>
      <c r="I7504" t="s">
        <v>13057</v>
      </c>
      <c r="J7504" s="4">
        <v>25023</v>
      </c>
    </row>
    <row r="7505" spans="1:10" x14ac:dyDescent="0.3">
      <c r="A7505" t="s">
        <v>13059</v>
      </c>
      <c r="B7505" s="4">
        <v>45672</v>
      </c>
      <c r="C7505" t="s">
        <v>390</v>
      </c>
      <c r="D7505" t="s">
        <v>12498</v>
      </c>
      <c r="E7505" t="s">
        <v>111</v>
      </c>
      <c r="F7505" t="s">
        <v>112</v>
      </c>
      <c r="G7505" t="s">
        <v>113</v>
      </c>
      <c r="H7505" t="s">
        <v>12107</v>
      </c>
      <c r="I7505" t="s">
        <v>13057</v>
      </c>
      <c r="J7505" s="4">
        <v>25023</v>
      </c>
    </row>
    <row r="7506" spans="1:10" x14ac:dyDescent="0.3">
      <c r="A7506" t="s">
        <v>13060</v>
      </c>
      <c r="B7506" s="4">
        <v>45673</v>
      </c>
      <c r="C7506" t="s">
        <v>12408</v>
      </c>
      <c r="D7506" t="s">
        <v>12409</v>
      </c>
      <c r="E7506" t="s">
        <v>5844</v>
      </c>
      <c r="F7506" t="s">
        <v>5845</v>
      </c>
      <c r="G7506" t="s">
        <v>5846</v>
      </c>
      <c r="H7506" t="s">
        <v>12107</v>
      </c>
      <c r="I7506" t="s">
        <v>13061</v>
      </c>
      <c r="J7506" s="4">
        <v>43603</v>
      </c>
    </row>
    <row r="7507" spans="1:10" x14ac:dyDescent="0.3">
      <c r="A7507" t="s">
        <v>13062</v>
      </c>
      <c r="B7507" s="4">
        <v>45673</v>
      </c>
      <c r="C7507" t="s">
        <v>1873</v>
      </c>
      <c r="D7507" t="s">
        <v>13063</v>
      </c>
      <c r="E7507" t="s">
        <v>1328</v>
      </c>
      <c r="F7507" t="s">
        <v>1329</v>
      </c>
      <c r="G7507" t="s">
        <v>113</v>
      </c>
      <c r="H7507" t="s">
        <v>12107</v>
      </c>
      <c r="I7507" t="s">
        <v>13064</v>
      </c>
      <c r="J7507" s="4">
        <v>22510</v>
      </c>
    </row>
    <row r="7508" spans="1:10" x14ac:dyDescent="0.3">
      <c r="A7508" t="s">
        <v>13065</v>
      </c>
      <c r="B7508" s="4">
        <v>45673</v>
      </c>
      <c r="C7508" t="s">
        <v>7711</v>
      </c>
      <c r="D7508" t="s">
        <v>12375</v>
      </c>
      <c r="E7508" t="s">
        <v>1747</v>
      </c>
      <c r="F7508" t="s">
        <v>1748</v>
      </c>
      <c r="G7508" t="s">
        <v>2108</v>
      </c>
      <c r="H7508" t="s">
        <v>12107</v>
      </c>
      <c r="I7508" t="s">
        <v>13066</v>
      </c>
      <c r="J7508" s="4">
        <v>31855</v>
      </c>
    </row>
    <row r="7509" spans="1:10" x14ac:dyDescent="0.3">
      <c r="A7509" t="s">
        <v>13067</v>
      </c>
      <c r="B7509" s="4">
        <v>45673</v>
      </c>
      <c r="C7509" t="s">
        <v>8746</v>
      </c>
      <c r="D7509" t="s">
        <v>8747</v>
      </c>
      <c r="E7509" t="s">
        <v>1747</v>
      </c>
      <c r="F7509" t="s">
        <v>1748</v>
      </c>
      <c r="G7509" t="s">
        <v>2108</v>
      </c>
      <c r="H7509" t="s">
        <v>12107</v>
      </c>
      <c r="I7509" t="s">
        <v>12751</v>
      </c>
      <c r="J7509" s="4">
        <v>39080</v>
      </c>
    </row>
    <row r="7510" spans="1:10" x14ac:dyDescent="0.3">
      <c r="A7510" t="s">
        <v>13068</v>
      </c>
      <c r="B7510" s="4">
        <v>45673</v>
      </c>
      <c r="C7510" t="s">
        <v>10241</v>
      </c>
      <c r="D7510" t="s">
        <v>10242</v>
      </c>
      <c r="E7510" t="s">
        <v>1747</v>
      </c>
      <c r="F7510" t="s">
        <v>1748</v>
      </c>
      <c r="G7510" t="s">
        <v>2108</v>
      </c>
      <c r="H7510" t="s">
        <v>12107</v>
      </c>
      <c r="I7510" t="s">
        <v>12751</v>
      </c>
      <c r="J7510" s="4">
        <v>39080</v>
      </c>
    </row>
    <row r="7511" spans="1:10" x14ac:dyDescent="0.3">
      <c r="A7511" t="s">
        <v>13069</v>
      </c>
      <c r="B7511" s="4">
        <v>45673</v>
      </c>
      <c r="C7511" t="s">
        <v>574</v>
      </c>
      <c r="D7511" t="s">
        <v>804</v>
      </c>
      <c r="E7511" t="s">
        <v>12217</v>
      </c>
      <c r="F7511" t="s">
        <v>12218</v>
      </c>
      <c r="G7511" t="s">
        <v>113</v>
      </c>
      <c r="H7511" t="s">
        <v>12107</v>
      </c>
      <c r="I7511" t="s">
        <v>13070</v>
      </c>
      <c r="J7511" s="4">
        <v>43755</v>
      </c>
    </row>
    <row r="7512" spans="1:10" x14ac:dyDescent="0.3">
      <c r="A7512" t="s">
        <v>13071</v>
      </c>
      <c r="B7512" s="4">
        <v>45673</v>
      </c>
      <c r="C7512" t="s">
        <v>12824</v>
      </c>
      <c r="D7512" t="s">
        <v>12825</v>
      </c>
      <c r="E7512" t="s">
        <v>12217</v>
      </c>
      <c r="F7512" t="s">
        <v>12218</v>
      </c>
      <c r="G7512" t="s">
        <v>113</v>
      </c>
      <c r="H7512" t="s">
        <v>12107</v>
      </c>
      <c r="I7512" t="s">
        <v>13070</v>
      </c>
      <c r="J7512" s="4">
        <v>43755</v>
      </c>
    </row>
    <row r="7513" spans="1:10" x14ac:dyDescent="0.3">
      <c r="A7513" t="s">
        <v>13072</v>
      </c>
      <c r="B7513" s="4">
        <v>45673</v>
      </c>
      <c r="C7513" t="s">
        <v>12408</v>
      </c>
      <c r="D7513" t="s">
        <v>12409</v>
      </c>
      <c r="E7513" t="s">
        <v>12217</v>
      </c>
      <c r="F7513" t="s">
        <v>12218</v>
      </c>
      <c r="G7513" t="s">
        <v>113</v>
      </c>
      <c r="H7513" t="s">
        <v>12107</v>
      </c>
      <c r="I7513" t="s">
        <v>13070</v>
      </c>
      <c r="J7513" s="4">
        <v>43755</v>
      </c>
    </row>
    <row r="7514" spans="1:10" x14ac:dyDescent="0.3">
      <c r="A7514" t="s">
        <v>13073</v>
      </c>
      <c r="B7514" s="4">
        <v>45673</v>
      </c>
      <c r="C7514" t="s">
        <v>13074</v>
      </c>
      <c r="D7514" t="s">
        <v>13075</v>
      </c>
      <c r="E7514" t="s">
        <v>12217</v>
      </c>
      <c r="F7514" t="s">
        <v>12218</v>
      </c>
      <c r="G7514" t="s">
        <v>113</v>
      </c>
      <c r="H7514" t="s">
        <v>12107</v>
      </c>
      <c r="I7514" t="s">
        <v>13076</v>
      </c>
      <c r="J7514" s="4">
        <v>42590</v>
      </c>
    </row>
    <row r="7515" spans="1:10" x14ac:dyDescent="0.3">
      <c r="A7515" t="s">
        <v>13077</v>
      </c>
      <c r="B7515" s="4">
        <v>45673</v>
      </c>
      <c r="C7515" t="s">
        <v>1034</v>
      </c>
      <c r="D7515" t="s">
        <v>1035</v>
      </c>
      <c r="E7515" t="s">
        <v>12217</v>
      </c>
      <c r="F7515" t="s">
        <v>12218</v>
      </c>
      <c r="G7515" t="s">
        <v>113</v>
      </c>
      <c r="H7515" t="s">
        <v>12107</v>
      </c>
      <c r="I7515" t="s">
        <v>13078</v>
      </c>
      <c r="J7515" s="4">
        <v>43334</v>
      </c>
    </row>
    <row r="7516" spans="1:10" x14ac:dyDescent="0.3">
      <c r="A7516" t="s">
        <v>13079</v>
      </c>
      <c r="B7516" s="4">
        <v>45673</v>
      </c>
      <c r="C7516" t="s">
        <v>5258</v>
      </c>
      <c r="D7516" t="s">
        <v>12175</v>
      </c>
      <c r="E7516" t="s">
        <v>1328</v>
      </c>
      <c r="F7516" t="s">
        <v>1329</v>
      </c>
      <c r="G7516" t="s">
        <v>113</v>
      </c>
      <c r="H7516" t="s">
        <v>12107</v>
      </c>
      <c r="I7516" t="s">
        <v>13080</v>
      </c>
      <c r="J7516" s="4">
        <v>42145</v>
      </c>
    </row>
    <row r="7517" spans="1:10" x14ac:dyDescent="0.3">
      <c r="A7517" t="s">
        <v>13081</v>
      </c>
      <c r="B7517" s="4">
        <v>45673</v>
      </c>
      <c r="C7517" t="s">
        <v>1603</v>
      </c>
      <c r="D7517" t="s">
        <v>1604</v>
      </c>
      <c r="E7517" t="s">
        <v>1328</v>
      </c>
      <c r="F7517" t="s">
        <v>1329</v>
      </c>
      <c r="G7517" t="s">
        <v>113</v>
      </c>
      <c r="H7517" t="s">
        <v>12107</v>
      </c>
      <c r="I7517" t="s">
        <v>13080</v>
      </c>
      <c r="J7517" s="4">
        <v>42145</v>
      </c>
    </row>
    <row r="7518" spans="1:10" x14ac:dyDescent="0.3">
      <c r="A7518" t="s">
        <v>13082</v>
      </c>
      <c r="B7518" s="4">
        <v>45673</v>
      </c>
      <c r="C7518" t="s">
        <v>396</v>
      </c>
      <c r="D7518" t="s">
        <v>7234</v>
      </c>
      <c r="E7518" t="s">
        <v>3479</v>
      </c>
      <c r="F7518" t="s">
        <v>3480</v>
      </c>
      <c r="G7518" t="s">
        <v>113</v>
      </c>
      <c r="H7518" t="s">
        <v>12107</v>
      </c>
      <c r="I7518" t="s">
        <v>12751</v>
      </c>
      <c r="J7518" s="4">
        <v>39080</v>
      </c>
    </row>
    <row r="7519" spans="1:10" x14ac:dyDescent="0.3">
      <c r="A7519" t="s">
        <v>13083</v>
      </c>
      <c r="B7519" s="4">
        <v>45673</v>
      </c>
      <c r="C7519" t="s">
        <v>1873</v>
      </c>
      <c r="D7519" t="s">
        <v>1874</v>
      </c>
      <c r="E7519" t="s">
        <v>3479</v>
      </c>
      <c r="F7519" t="s">
        <v>3480</v>
      </c>
      <c r="G7519" t="s">
        <v>113</v>
      </c>
      <c r="H7519" t="s">
        <v>12107</v>
      </c>
      <c r="I7519" t="s">
        <v>12751</v>
      </c>
      <c r="J7519" s="4">
        <v>39080</v>
      </c>
    </row>
    <row r="7520" spans="1:10" x14ac:dyDescent="0.3">
      <c r="A7520" t="s">
        <v>13084</v>
      </c>
      <c r="B7520" s="4">
        <v>45673</v>
      </c>
      <c r="C7520" t="s">
        <v>7522</v>
      </c>
      <c r="D7520" t="s">
        <v>7523</v>
      </c>
      <c r="E7520" t="s">
        <v>3479</v>
      </c>
      <c r="F7520" t="s">
        <v>3480</v>
      </c>
      <c r="G7520" t="s">
        <v>113</v>
      </c>
      <c r="H7520" t="s">
        <v>12107</v>
      </c>
      <c r="I7520" t="s">
        <v>12751</v>
      </c>
      <c r="J7520" s="4">
        <v>39080</v>
      </c>
    </row>
    <row r="7521" spans="1:10" x14ac:dyDescent="0.3">
      <c r="A7521" t="s">
        <v>13085</v>
      </c>
      <c r="B7521" s="4">
        <v>45673</v>
      </c>
      <c r="C7521" t="s">
        <v>1380</v>
      </c>
      <c r="D7521" t="s">
        <v>13086</v>
      </c>
      <c r="E7521" t="s">
        <v>3479</v>
      </c>
      <c r="F7521" t="s">
        <v>3480</v>
      </c>
      <c r="G7521" t="s">
        <v>113</v>
      </c>
      <c r="H7521" t="s">
        <v>12107</v>
      </c>
      <c r="I7521" t="s">
        <v>12573</v>
      </c>
      <c r="J7521" s="4">
        <v>39538</v>
      </c>
    </row>
    <row r="7522" spans="1:10" x14ac:dyDescent="0.3">
      <c r="A7522" t="s">
        <v>13087</v>
      </c>
      <c r="B7522" s="4">
        <v>45673</v>
      </c>
      <c r="C7522" t="s">
        <v>1342</v>
      </c>
      <c r="D7522" t="s">
        <v>1343</v>
      </c>
      <c r="E7522" t="s">
        <v>1328</v>
      </c>
      <c r="F7522" t="s">
        <v>1329</v>
      </c>
      <c r="G7522" t="s">
        <v>113</v>
      </c>
      <c r="H7522" t="s">
        <v>12107</v>
      </c>
      <c r="I7522" t="s">
        <v>13088</v>
      </c>
      <c r="J7522" s="4">
        <v>31229</v>
      </c>
    </row>
    <row r="7523" spans="1:10" x14ac:dyDescent="0.3">
      <c r="A7523" t="s">
        <v>13089</v>
      </c>
      <c r="B7523" s="4">
        <v>45673</v>
      </c>
      <c r="C7523" t="s">
        <v>1993</v>
      </c>
      <c r="D7523" t="s">
        <v>1994</v>
      </c>
      <c r="E7523" t="s">
        <v>1544</v>
      </c>
      <c r="F7523" t="s">
        <v>1545</v>
      </c>
      <c r="G7523" t="s">
        <v>1546</v>
      </c>
      <c r="H7523" t="s">
        <v>12107</v>
      </c>
      <c r="I7523" t="s">
        <v>13090</v>
      </c>
      <c r="J7523" s="4">
        <v>40028</v>
      </c>
    </row>
    <row r="7524" spans="1:10" x14ac:dyDescent="0.3">
      <c r="A7524" t="s">
        <v>13091</v>
      </c>
      <c r="B7524" s="4">
        <v>45673</v>
      </c>
      <c r="C7524" t="s">
        <v>692</v>
      </c>
      <c r="D7524" t="s">
        <v>8513</v>
      </c>
      <c r="E7524" t="s">
        <v>1049</v>
      </c>
      <c r="F7524" t="s">
        <v>1050</v>
      </c>
      <c r="G7524" t="s">
        <v>1051</v>
      </c>
      <c r="H7524" t="s">
        <v>12107</v>
      </c>
      <c r="I7524" t="s">
        <v>13092</v>
      </c>
      <c r="J7524" s="4">
        <v>18428</v>
      </c>
    </row>
    <row r="7525" spans="1:10" x14ac:dyDescent="0.3">
      <c r="A7525" t="s">
        <v>13093</v>
      </c>
      <c r="B7525" s="4">
        <v>45673</v>
      </c>
      <c r="C7525" t="s">
        <v>13094</v>
      </c>
      <c r="D7525" t="s">
        <v>13095</v>
      </c>
      <c r="E7525" t="s">
        <v>5844</v>
      </c>
      <c r="F7525" t="s">
        <v>5845</v>
      </c>
      <c r="G7525" t="s">
        <v>5846</v>
      </c>
      <c r="H7525" t="s">
        <v>12107</v>
      </c>
      <c r="I7525" t="s">
        <v>13096</v>
      </c>
      <c r="J7525" s="4">
        <v>41849</v>
      </c>
    </row>
    <row r="7526" spans="1:10" x14ac:dyDescent="0.3">
      <c r="A7526" t="s">
        <v>13097</v>
      </c>
      <c r="B7526" s="4">
        <v>45673</v>
      </c>
      <c r="C7526" t="s">
        <v>13094</v>
      </c>
      <c r="D7526" t="s">
        <v>13095</v>
      </c>
      <c r="E7526" t="s">
        <v>5844</v>
      </c>
      <c r="F7526" t="s">
        <v>5845</v>
      </c>
      <c r="G7526" t="s">
        <v>5846</v>
      </c>
      <c r="H7526" t="s">
        <v>12107</v>
      </c>
      <c r="I7526" t="s">
        <v>13098</v>
      </c>
      <c r="J7526" s="4">
        <v>43774</v>
      </c>
    </row>
    <row r="7527" spans="1:10" x14ac:dyDescent="0.3">
      <c r="A7527" t="s">
        <v>13099</v>
      </c>
      <c r="B7527" s="4">
        <v>45673</v>
      </c>
      <c r="C7527" t="s">
        <v>13100</v>
      </c>
      <c r="D7527" t="s">
        <v>13101</v>
      </c>
      <c r="E7527" t="s">
        <v>12217</v>
      </c>
      <c r="F7527" t="s">
        <v>12218</v>
      </c>
      <c r="G7527" t="s">
        <v>113</v>
      </c>
      <c r="H7527" t="s">
        <v>12107</v>
      </c>
      <c r="I7527" t="s">
        <v>13102</v>
      </c>
      <c r="J7527" s="4">
        <v>41870</v>
      </c>
    </row>
    <row r="7528" spans="1:10" x14ac:dyDescent="0.3">
      <c r="A7528" t="s">
        <v>13103</v>
      </c>
      <c r="B7528" s="4">
        <v>45673</v>
      </c>
      <c r="C7528" t="s">
        <v>12240</v>
      </c>
      <c r="D7528" t="s">
        <v>12241</v>
      </c>
      <c r="E7528" t="s">
        <v>1328</v>
      </c>
      <c r="F7528" t="s">
        <v>1329</v>
      </c>
      <c r="G7528" t="s">
        <v>113</v>
      </c>
      <c r="H7528" t="s">
        <v>12107</v>
      </c>
      <c r="I7528" t="s">
        <v>13104</v>
      </c>
      <c r="J7528" s="4">
        <v>24446</v>
      </c>
    </row>
    <row r="7529" spans="1:10" x14ac:dyDescent="0.3">
      <c r="A7529" t="s">
        <v>13105</v>
      </c>
      <c r="B7529" s="4">
        <v>45673</v>
      </c>
      <c r="C7529" t="s">
        <v>12512</v>
      </c>
      <c r="D7529" t="s">
        <v>12513</v>
      </c>
      <c r="E7529" t="s">
        <v>1328</v>
      </c>
      <c r="F7529" t="s">
        <v>1329</v>
      </c>
      <c r="G7529" t="s">
        <v>113</v>
      </c>
      <c r="H7529" t="s">
        <v>12107</v>
      </c>
      <c r="I7529" t="s">
        <v>13104</v>
      </c>
      <c r="J7529" s="4">
        <v>24446</v>
      </c>
    </row>
    <row r="7530" spans="1:10" x14ac:dyDescent="0.3">
      <c r="A7530" t="s">
        <v>13106</v>
      </c>
      <c r="B7530" s="4">
        <v>45673</v>
      </c>
      <c r="C7530" t="s">
        <v>1603</v>
      </c>
      <c r="D7530" t="s">
        <v>1604</v>
      </c>
      <c r="E7530" t="s">
        <v>1328</v>
      </c>
      <c r="F7530" t="s">
        <v>1329</v>
      </c>
      <c r="G7530" t="s">
        <v>113</v>
      </c>
      <c r="H7530" t="s">
        <v>12107</v>
      </c>
      <c r="I7530" t="s">
        <v>13104</v>
      </c>
      <c r="J7530" s="4">
        <v>24446</v>
      </c>
    </row>
    <row r="7531" spans="1:10" x14ac:dyDescent="0.3">
      <c r="A7531" t="s">
        <v>13107</v>
      </c>
      <c r="B7531" s="4">
        <v>45673</v>
      </c>
      <c r="C7531" t="s">
        <v>13108</v>
      </c>
      <c r="D7531" t="s">
        <v>13109</v>
      </c>
      <c r="E7531" t="s">
        <v>1544</v>
      </c>
      <c r="F7531" t="s">
        <v>1545</v>
      </c>
      <c r="G7531" t="s">
        <v>1546</v>
      </c>
      <c r="H7531" t="s">
        <v>12107</v>
      </c>
      <c r="I7531" t="s">
        <v>13110</v>
      </c>
      <c r="J7531" s="4">
        <v>43235</v>
      </c>
    </row>
    <row r="7532" spans="1:10" x14ac:dyDescent="0.3">
      <c r="A7532" t="s">
        <v>13111</v>
      </c>
      <c r="B7532" s="4">
        <v>45673</v>
      </c>
      <c r="C7532" t="s">
        <v>13112</v>
      </c>
      <c r="D7532" t="s">
        <v>13113</v>
      </c>
      <c r="E7532" t="s">
        <v>12217</v>
      </c>
      <c r="F7532" t="s">
        <v>12218</v>
      </c>
      <c r="G7532" t="s">
        <v>113</v>
      </c>
      <c r="H7532" t="s">
        <v>12107</v>
      </c>
      <c r="I7532" t="s">
        <v>13114</v>
      </c>
      <c r="J7532" s="4">
        <v>42975</v>
      </c>
    </row>
    <row r="7533" spans="1:10" x14ac:dyDescent="0.3">
      <c r="A7533" t="s">
        <v>13115</v>
      </c>
      <c r="B7533" s="4">
        <v>45673</v>
      </c>
      <c r="C7533" t="s">
        <v>6094</v>
      </c>
      <c r="D7533" t="s">
        <v>10410</v>
      </c>
      <c r="E7533" t="s">
        <v>1747</v>
      </c>
      <c r="F7533" t="s">
        <v>1748</v>
      </c>
      <c r="G7533" t="s">
        <v>2108</v>
      </c>
      <c r="H7533" t="s">
        <v>12107</v>
      </c>
      <c r="I7533" t="s">
        <v>13116</v>
      </c>
      <c r="J7533" s="4">
        <v>39182</v>
      </c>
    </row>
    <row r="7534" spans="1:10" x14ac:dyDescent="0.3">
      <c r="A7534" t="s">
        <v>13117</v>
      </c>
      <c r="B7534" s="4">
        <v>45673</v>
      </c>
      <c r="C7534" t="s">
        <v>8746</v>
      </c>
      <c r="D7534" t="s">
        <v>8747</v>
      </c>
      <c r="E7534" t="s">
        <v>1747</v>
      </c>
      <c r="F7534" t="s">
        <v>1748</v>
      </c>
      <c r="G7534" t="s">
        <v>2108</v>
      </c>
      <c r="H7534" t="s">
        <v>12107</v>
      </c>
      <c r="I7534" t="s">
        <v>13116</v>
      </c>
      <c r="J7534" s="4">
        <v>39182</v>
      </c>
    </row>
    <row r="7535" spans="1:10" x14ac:dyDescent="0.3">
      <c r="A7535" t="s">
        <v>13118</v>
      </c>
      <c r="B7535" s="4">
        <v>45673</v>
      </c>
      <c r="C7535" t="s">
        <v>3153</v>
      </c>
      <c r="D7535" t="s">
        <v>3154</v>
      </c>
      <c r="E7535" t="s">
        <v>1747</v>
      </c>
      <c r="F7535" t="s">
        <v>1748</v>
      </c>
      <c r="G7535" t="s">
        <v>2108</v>
      </c>
      <c r="H7535" t="s">
        <v>12107</v>
      </c>
      <c r="I7535" t="s">
        <v>13116</v>
      </c>
      <c r="J7535" s="4">
        <v>39182</v>
      </c>
    </row>
    <row r="7536" spans="1:10" x14ac:dyDescent="0.3">
      <c r="A7536" t="s">
        <v>13119</v>
      </c>
      <c r="B7536" s="4">
        <v>45673</v>
      </c>
      <c r="C7536" t="s">
        <v>10241</v>
      </c>
      <c r="D7536" t="s">
        <v>10242</v>
      </c>
      <c r="E7536" t="s">
        <v>1747</v>
      </c>
      <c r="F7536" t="s">
        <v>1748</v>
      </c>
      <c r="G7536" t="s">
        <v>2108</v>
      </c>
      <c r="H7536" t="s">
        <v>12107</v>
      </c>
      <c r="I7536" t="s">
        <v>13116</v>
      </c>
      <c r="J7536" s="4">
        <v>39182</v>
      </c>
    </row>
    <row r="7537" spans="1:10" x14ac:dyDescent="0.3">
      <c r="A7537" t="s">
        <v>13120</v>
      </c>
      <c r="B7537" s="4">
        <v>45673</v>
      </c>
      <c r="C7537" t="s">
        <v>13121</v>
      </c>
      <c r="D7537" t="s">
        <v>13122</v>
      </c>
      <c r="E7537" t="s">
        <v>10000</v>
      </c>
      <c r="F7537" t="s">
        <v>10001</v>
      </c>
      <c r="G7537" t="s">
        <v>5846</v>
      </c>
      <c r="H7537" t="s">
        <v>12107</v>
      </c>
      <c r="I7537" t="s">
        <v>12795</v>
      </c>
      <c r="J7537" s="4">
        <v>40198</v>
      </c>
    </row>
    <row r="7538" spans="1:10" x14ac:dyDescent="0.3">
      <c r="A7538" t="s">
        <v>13123</v>
      </c>
      <c r="B7538" s="4">
        <v>45673</v>
      </c>
      <c r="C7538" t="s">
        <v>2288</v>
      </c>
      <c r="D7538" t="s">
        <v>2289</v>
      </c>
      <c r="E7538" t="s">
        <v>39</v>
      </c>
      <c r="F7538" t="s">
        <v>40</v>
      </c>
      <c r="G7538" t="s">
        <v>41</v>
      </c>
      <c r="H7538" t="s">
        <v>12107</v>
      </c>
      <c r="I7538" t="s">
        <v>13124</v>
      </c>
      <c r="J7538" s="4">
        <v>21978</v>
      </c>
    </row>
    <row r="7539" spans="1:10" x14ac:dyDescent="0.3">
      <c r="A7539" t="s">
        <v>13125</v>
      </c>
      <c r="B7539" s="4">
        <v>45673</v>
      </c>
      <c r="C7539" t="s">
        <v>13126</v>
      </c>
      <c r="D7539" t="s">
        <v>13127</v>
      </c>
      <c r="E7539" t="s">
        <v>7423</v>
      </c>
      <c r="F7539" t="s">
        <v>7424</v>
      </c>
      <c r="G7539" t="s">
        <v>7425</v>
      </c>
      <c r="H7539" t="s">
        <v>12107</v>
      </c>
      <c r="I7539" t="s">
        <v>765</v>
      </c>
      <c r="J7539" s="4">
        <v>37706</v>
      </c>
    </row>
    <row r="7540" spans="1:10" x14ac:dyDescent="0.3">
      <c r="A7540" t="s">
        <v>13128</v>
      </c>
      <c r="B7540" s="4">
        <v>45673</v>
      </c>
      <c r="C7540" t="s">
        <v>1884</v>
      </c>
      <c r="D7540" t="s">
        <v>12123</v>
      </c>
      <c r="E7540" t="s">
        <v>5844</v>
      </c>
      <c r="F7540" t="s">
        <v>5845</v>
      </c>
      <c r="G7540" t="s">
        <v>5846</v>
      </c>
      <c r="H7540" t="s">
        <v>12107</v>
      </c>
      <c r="I7540" t="s">
        <v>13129</v>
      </c>
      <c r="J7540" s="4">
        <v>43074</v>
      </c>
    </row>
    <row r="7541" spans="1:10" x14ac:dyDescent="0.3">
      <c r="A7541" t="s">
        <v>13130</v>
      </c>
      <c r="B7541" s="4">
        <v>45673</v>
      </c>
      <c r="C7541" t="s">
        <v>8091</v>
      </c>
      <c r="D7541" t="s">
        <v>8092</v>
      </c>
      <c r="E7541" t="s">
        <v>5844</v>
      </c>
      <c r="F7541" t="s">
        <v>5845</v>
      </c>
      <c r="G7541" t="s">
        <v>5846</v>
      </c>
      <c r="H7541" t="s">
        <v>12107</v>
      </c>
      <c r="I7541" t="s">
        <v>13131</v>
      </c>
      <c r="J7541" s="4">
        <v>45386</v>
      </c>
    </row>
    <row r="7542" spans="1:10" x14ac:dyDescent="0.3">
      <c r="A7542" t="s">
        <v>13132</v>
      </c>
      <c r="B7542" s="4">
        <v>45673</v>
      </c>
      <c r="C7542" t="s">
        <v>13133</v>
      </c>
      <c r="D7542" t="s">
        <v>13134</v>
      </c>
      <c r="E7542" t="s">
        <v>5844</v>
      </c>
      <c r="F7542" t="s">
        <v>5845</v>
      </c>
      <c r="G7542" t="s">
        <v>5846</v>
      </c>
      <c r="H7542" t="s">
        <v>12107</v>
      </c>
      <c r="I7542" t="s">
        <v>13131</v>
      </c>
      <c r="J7542" s="4">
        <v>45386</v>
      </c>
    </row>
    <row r="7543" spans="1:10" x14ac:dyDescent="0.3">
      <c r="A7543" t="s">
        <v>13135</v>
      </c>
      <c r="B7543" s="4">
        <v>45673</v>
      </c>
      <c r="C7543" t="s">
        <v>328</v>
      </c>
      <c r="D7543" t="s">
        <v>13016</v>
      </c>
      <c r="E7543" t="s">
        <v>1721</v>
      </c>
      <c r="F7543" t="s">
        <v>1722</v>
      </c>
      <c r="G7543" t="s">
        <v>1723</v>
      </c>
      <c r="H7543" t="s">
        <v>12107</v>
      </c>
      <c r="I7543" t="s">
        <v>13136</v>
      </c>
      <c r="J7543" s="4">
        <v>21813</v>
      </c>
    </row>
    <row r="7544" spans="1:10" x14ac:dyDescent="0.3">
      <c r="A7544" t="s">
        <v>13137</v>
      </c>
      <c r="B7544" s="4">
        <v>45674</v>
      </c>
      <c r="C7544" t="s">
        <v>2948</v>
      </c>
      <c r="D7544" t="s">
        <v>2949</v>
      </c>
      <c r="E7544" t="s">
        <v>39</v>
      </c>
      <c r="F7544" t="s">
        <v>40</v>
      </c>
      <c r="G7544" t="s">
        <v>41</v>
      </c>
      <c r="H7544" t="s">
        <v>12107</v>
      </c>
      <c r="I7544" t="s">
        <v>13124</v>
      </c>
      <c r="J7544" s="4">
        <v>21978</v>
      </c>
    </row>
    <row r="7545" spans="1:10" x14ac:dyDescent="0.3">
      <c r="A7545" t="s">
        <v>13138</v>
      </c>
      <c r="B7545" s="4">
        <v>45674</v>
      </c>
      <c r="C7545" t="s">
        <v>9848</v>
      </c>
      <c r="D7545" t="s">
        <v>9849</v>
      </c>
      <c r="E7545" t="s">
        <v>111</v>
      </c>
      <c r="F7545" t="s">
        <v>112</v>
      </c>
      <c r="G7545" t="s">
        <v>113</v>
      </c>
      <c r="H7545" t="s">
        <v>12107</v>
      </c>
      <c r="I7545" t="s">
        <v>12734</v>
      </c>
      <c r="J7545" s="4">
        <v>23132</v>
      </c>
    </row>
    <row r="7546" spans="1:10" x14ac:dyDescent="0.3">
      <c r="A7546" t="s">
        <v>13139</v>
      </c>
      <c r="B7546" s="4">
        <v>45674</v>
      </c>
      <c r="C7546" t="s">
        <v>4117</v>
      </c>
      <c r="D7546" t="s">
        <v>6676</v>
      </c>
      <c r="E7546" t="s">
        <v>111</v>
      </c>
      <c r="F7546" t="s">
        <v>112</v>
      </c>
      <c r="G7546" t="s">
        <v>113</v>
      </c>
      <c r="H7546" t="s">
        <v>12107</v>
      </c>
      <c r="I7546" t="s">
        <v>12734</v>
      </c>
      <c r="J7546" s="4">
        <v>23132</v>
      </c>
    </row>
    <row r="7547" spans="1:10" x14ac:dyDescent="0.3">
      <c r="A7547" t="s">
        <v>13140</v>
      </c>
      <c r="B7547" s="4">
        <v>45674</v>
      </c>
      <c r="C7547" t="s">
        <v>12628</v>
      </c>
      <c r="D7547" t="s">
        <v>12629</v>
      </c>
      <c r="E7547" t="s">
        <v>1747</v>
      </c>
      <c r="F7547" t="s">
        <v>1748</v>
      </c>
      <c r="G7547" t="s">
        <v>2108</v>
      </c>
      <c r="H7547" t="s">
        <v>12107</v>
      </c>
      <c r="I7547" t="s">
        <v>13141</v>
      </c>
      <c r="J7547" s="4">
        <v>39786</v>
      </c>
    </row>
    <row r="7548" spans="1:10" x14ac:dyDescent="0.3">
      <c r="A7548" t="s">
        <v>13142</v>
      </c>
      <c r="B7548" s="4">
        <v>45674</v>
      </c>
      <c r="C7548" t="s">
        <v>1603</v>
      </c>
      <c r="D7548" t="s">
        <v>1604</v>
      </c>
      <c r="E7548" t="s">
        <v>3479</v>
      </c>
      <c r="F7548" t="s">
        <v>3480</v>
      </c>
      <c r="G7548" t="s">
        <v>113</v>
      </c>
      <c r="H7548" t="s">
        <v>12107</v>
      </c>
      <c r="I7548" t="s">
        <v>12348</v>
      </c>
      <c r="J7548" s="4">
        <v>43166</v>
      </c>
    </row>
    <row r="7549" spans="1:10" x14ac:dyDescent="0.3">
      <c r="A7549" t="s">
        <v>13143</v>
      </c>
      <c r="B7549" s="4">
        <v>45674</v>
      </c>
      <c r="C7549" t="s">
        <v>431</v>
      </c>
      <c r="D7549" t="s">
        <v>8284</v>
      </c>
      <c r="E7549" t="s">
        <v>111</v>
      </c>
      <c r="F7549" t="s">
        <v>112</v>
      </c>
      <c r="G7549" t="s">
        <v>113</v>
      </c>
      <c r="H7549" t="s">
        <v>12107</v>
      </c>
      <c r="I7549" t="s">
        <v>13144</v>
      </c>
      <c r="J7549" s="4">
        <v>22448</v>
      </c>
    </row>
    <row r="7550" spans="1:10" x14ac:dyDescent="0.3">
      <c r="A7550" t="s">
        <v>13145</v>
      </c>
      <c r="B7550" s="4">
        <v>45674</v>
      </c>
      <c r="C7550" t="s">
        <v>692</v>
      </c>
      <c r="D7550" t="s">
        <v>8513</v>
      </c>
      <c r="E7550" t="s">
        <v>111</v>
      </c>
      <c r="F7550" t="s">
        <v>112</v>
      </c>
      <c r="G7550" t="s">
        <v>113</v>
      </c>
      <c r="H7550" t="s">
        <v>12107</v>
      </c>
      <c r="I7550" t="s">
        <v>13144</v>
      </c>
      <c r="J7550" s="4">
        <v>22448</v>
      </c>
    </row>
    <row r="7551" spans="1:10" x14ac:dyDescent="0.3">
      <c r="A7551" t="s">
        <v>13146</v>
      </c>
      <c r="B7551" s="4">
        <v>45674</v>
      </c>
      <c r="C7551" t="s">
        <v>1888</v>
      </c>
      <c r="D7551" t="s">
        <v>1889</v>
      </c>
      <c r="E7551" t="s">
        <v>5844</v>
      </c>
      <c r="F7551" t="s">
        <v>5845</v>
      </c>
      <c r="G7551" t="s">
        <v>5846</v>
      </c>
      <c r="H7551" t="s">
        <v>12107</v>
      </c>
      <c r="I7551" t="s">
        <v>13147</v>
      </c>
      <c r="J7551" s="4">
        <v>42354</v>
      </c>
    </row>
    <row r="7552" spans="1:10" x14ac:dyDescent="0.3">
      <c r="A7552" t="s">
        <v>13148</v>
      </c>
      <c r="B7552" s="4">
        <v>45674</v>
      </c>
      <c r="C7552" t="s">
        <v>12408</v>
      </c>
      <c r="D7552" t="s">
        <v>12409</v>
      </c>
      <c r="E7552" t="s">
        <v>1328</v>
      </c>
      <c r="F7552" t="s">
        <v>1329</v>
      </c>
      <c r="G7552" t="s">
        <v>113</v>
      </c>
      <c r="H7552" t="s">
        <v>12107</v>
      </c>
      <c r="I7552" t="s">
        <v>13149</v>
      </c>
      <c r="J7552" s="4">
        <v>44849</v>
      </c>
    </row>
    <row r="7553" spans="1:10" x14ac:dyDescent="0.3">
      <c r="A7553" t="s">
        <v>13150</v>
      </c>
      <c r="B7553" s="4">
        <v>45674</v>
      </c>
      <c r="C7553" t="s">
        <v>12797</v>
      </c>
      <c r="D7553" t="s">
        <v>5831</v>
      </c>
      <c r="E7553" t="s">
        <v>1328</v>
      </c>
      <c r="F7553" t="s">
        <v>1329</v>
      </c>
      <c r="G7553" t="s">
        <v>113</v>
      </c>
      <c r="H7553" t="s">
        <v>12107</v>
      </c>
      <c r="I7553" t="s">
        <v>13149</v>
      </c>
      <c r="J7553" s="4">
        <v>44849</v>
      </c>
    </row>
    <row r="7554" spans="1:10" x14ac:dyDescent="0.3">
      <c r="A7554" t="s">
        <v>13151</v>
      </c>
      <c r="B7554" s="4">
        <v>45674</v>
      </c>
      <c r="C7554" t="s">
        <v>12408</v>
      </c>
      <c r="D7554" t="s">
        <v>12409</v>
      </c>
      <c r="E7554" t="s">
        <v>1328</v>
      </c>
      <c r="F7554" t="s">
        <v>1329</v>
      </c>
      <c r="G7554" t="s">
        <v>113</v>
      </c>
      <c r="H7554" t="s">
        <v>12107</v>
      </c>
      <c r="I7554" t="s">
        <v>13152</v>
      </c>
      <c r="J7554" s="4">
        <v>40914</v>
      </c>
    </row>
    <row r="7555" spans="1:10" x14ac:dyDescent="0.3">
      <c r="A7555" t="s">
        <v>13153</v>
      </c>
      <c r="B7555" s="4">
        <v>45674</v>
      </c>
      <c r="C7555" t="s">
        <v>665</v>
      </c>
      <c r="D7555" t="s">
        <v>666</v>
      </c>
      <c r="E7555" t="s">
        <v>1328</v>
      </c>
      <c r="F7555" t="s">
        <v>1329</v>
      </c>
      <c r="G7555" t="s">
        <v>113</v>
      </c>
      <c r="H7555" t="s">
        <v>12107</v>
      </c>
      <c r="I7555" t="s">
        <v>13152</v>
      </c>
      <c r="J7555" s="4">
        <v>40914</v>
      </c>
    </row>
    <row r="7556" spans="1:10" x14ac:dyDescent="0.3">
      <c r="A7556" t="s">
        <v>13154</v>
      </c>
      <c r="B7556" s="4">
        <v>45674</v>
      </c>
      <c r="C7556" t="s">
        <v>405</v>
      </c>
      <c r="D7556" t="s">
        <v>6657</v>
      </c>
      <c r="E7556" t="s">
        <v>1328</v>
      </c>
      <c r="F7556" t="s">
        <v>1329</v>
      </c>
      <c r="G7556" t="s">
        <v>113</v>
      </c>
      <c r="H7556" t="s">
        <v>12107</v>
      </c>
      <c r="I7556" t="s">
        <v>13152</v>
      </c>
      <c r="J7556" s="4">
        <v>40914</v>
      </c>
    </row>
    <row r="7557" spans="1:10" x14ac:dyDescent="0.3">
      <c r="A7557" t="s">
        <v>13155</v>
      </c>
      <c r="B7557" s="4">
        <v>45674</v>
      </c>
      <c r="C7557" t="s">
        <v>1655</v>
      </c>
      <c r="D7557" t="s">
        <v>1656</v>
      </c>
      <c r="E7557" t="s">
        <v>1328</v>
      </c>
      <c r="F7557" t="s">
        <v>1329</v>
      </c>
      <c r="G7557" t="s">
        <v>113</v>
      </c>
      <c r="H7557" t="s">
        <v>12107</v>
      </c>
      <c r="I7557" t="s">
        <v>13152</v>
      </c>
      <c r="J7557" s="4">
        <v>40914</v>
      </c>
    </row>
    <row r="7558" spans="1:10" x14ac:dyDescent="0.3">
      <c r="A7558" t="s">
        <v>13156</v>
      </c>
      <c r="B7558" s="4">
        <v>45674</v>
      </c>
      <c r="C7558" t="s">
        <v>1873</v>
      </c>
      <c r="D7558" t="s">
        <v>1874</v>
      </c>
      <c r="E7558" t="s">
        <v>1328</v>
      </c>
      <c r="F7558" t="s">
        <v>1329</v>
      </c>
      <c r="G7558" t="s">
        <v>113</v>
      </c>
      <c r="H7558" t="s">
        <v>12107</v>
      </c>
      <c r="I7558" t="s">
        <v>13157</v>
      </c>
      <c r="J7558" s="4">
        <v>33297</v>
      </c>
    </row>
    <row r="7559" spans="1:10" x14ac:dyDescent="0.3">
      <c r="A7559" t="s">
        <v>13158</v>
      </c>
      <c r="B7559" s="4">
        <v>45674</v>
      </c>
      <c r="C7559" t="s">
        <v>13159</v>
      </c>
      <c r="D7559" t="s">
        <v>13160</v>
      </c>
      <c r="E7559" t="s">
        <v>698</v>
      </c>
      <c r="F7559" t="s">
        <v>699</v>
      </c>
      <c r="G7559" t="s">
        <v>700</v>
      </c>
      <c r="H7559" t="s">
        <v>12107</v>
      </c>
      <c r="I7559" t="s">
        <v>13161</v>
      </c>
      <c r="J7559" s="4">
        <v>28919</v>
      </c>
    </row>
    <row r="7560" spans="1:10" x14ac:dyDescent="0.3">
      <c r="A7560" t="s">
        <v>13162</v>
      </c>
      <c r="B7560" s="4">
        <v>45674</v>
      </c>
      <c r="C7560" t="s">
        <v>6515</v>
      </c>
      <c r="D7560" t="s">
        <v>6516</v>
      </c>
      <c r="E7560" t="s">
        <v>698</v>
      </c>
      <c r="F7560" t="s">
        <v>699</v>
      </c>
      <c r="G7560" t="s">
        <v>700</v>
      </c>
      <c r="H7560" t="s">
        <v>12107</v>
      </c>
      <c r="I7560" t="s">
        <v>13161</v>
      </c>
      <c r="J7560" s="4">
        <v>28919</v>
      </c>
    </row>
    <row r="7561" spans="1:10" x14ac:dyDescent="0.3">
      <c r="A7561" t="s">
        <v>13163</v>
      </c>
      <c r="B7561" s="4">
        <v>45674</v>
      </c>
      <c r="C7561" t="s">
        <v>7522</v>
      </c>
      <c r="D7561" t="s">
        <v>7523</v>
      </c>
      <c r="E7561" t="s">
        <v>698</v>
      </c>
      <c r="F7561" t="s">
        <v>699</v>
      </c>
      <c r="G7561" t="s">
        <v>700</v>
      </c>
      <c r="H7561" t="s">
        <v>12107</v>
      </c>
      <c r="I7561" t="s">
        <v>13161</v>
      </c>
      <c r="J7561" s="4">
        <v>28919</v>
      </c>
    </row>
    <row r="7562" spans="1:10" x14ac:dyDescent="0.3">
      <c r="A7562" t="s">
        <v>13164</v>
      </c>
      <c r="B7562" s="4">
        <v>45674</v>
      </c>
      <c r="C7562" t="s">
        <v>325</v>
      </c>
      <c r="D7562" t="s">
        <v>6546</v>
      </c>
      <c r="E7562" t="s">
        <v>111</v>
      </c>
      <c r="F7562" t="s">
        <v>112</v>
      </c>
      <c r="G7562" t="s">
        <v>113</v>
      </c>
      <c r="H7562" t="s">
        <v>12107</v>
      </c>
      <c r="I7562" t="s">
        <v>5919</v>
      </c>
      <c r="J7562" s="4">
        <v>28779</v>
      </c>
    </row>
    <row r="7563" spans="1:10" x14ac:dyDescent="0.3">
      <c r="A7563" t="s">
        <v>13165</v>
      </c>
      <c r="B7563" s="4">
        <v>45674</v>
      </c>
      <c r="C7563" t="s">
        <v>13166</v>
      </c>
      <c r="D7563" t="s">
        <v>13167</v>
      </c>
      <c r="E7563" t="s">
        <v>13168</v>
      </c>
      <c r="F7563" t="s">
        <v>13169</v>
      </c>
      <c r="G7563" t="s">
        <v>13170</v>
      </c>
      <c r="H7563" t="s">
        <v>12107</v>
      </c>
      <c r="I7563" t="s">
        <v>12614</v>
      </c>
      <c r="J7563" s="4">
        <v>21909</v>
      </c>
    </row>
    <row r="7564" spans="1:10" x14ac:dyDescent="0.3">
      <c r="A7564" t="s">
        <v>13171</v>
      </c>
      <c r="B7564" s="4">
        <v>45674</v>
      </c>
      <c r="C7564" t="s">
        <v>774</v>
      </c>
      <c r="D7564" t="s">
        <v>1857</v>
      </c>
      <c r="E7564" t="s">
        <v>111</v>
      </c>
      <c r="F7564" t="s">
        <v>112</v>
      </c>
      <c r="G7564" t="s">
        <v>113</v>
      </c>
      <c r="H7564" t="s">
        <v>12107</v>
      </c>
      <c r="I7564" t="s">
        <v>13172</v>
      </c>
      <c r="J7564" s="4">
        <v>27433</v>
      </c>
    </row>
    <row r="7565" spans="1:10" x14ac:dyDescent="0.3">
      <c r="A7565" t="s">
        <v>13173</v>
      </c>
      <c r="B7565" s="4">
        <v>45674</v>
      </c>
      <c r="C7565" t="s">
        <v>105</v>
      </c>
      <c r="D7565" t="s">
        <v>106</v>
      </c>
      <c r="E7565" t="s">
        <v>51</v>
      </c>
      <c r="F7565" t="s">
        <v>52</v>
      </c>
      <c r="G7565" t="s">
        <v>53</v>
      </c>
      <c r="H7565" t="s">
        <v>12107</v>
      </c>
      <c r="I7565" t="s">
        <v>13174</v>
      </c>
      <c r="J7565" s="4">
        <v>16242</v>
      </c>
    </row>
    <row r="7566" spans="1:10" x14ac:dyDescent="0.3">
      <c r="A7566" t="s">
        <v>13175</v>
      </c>
      <c r="B7566" s="4">
        <v>45674</v>
      </c>
      <c r="C7566" t="s">
        <v>1658</v>
      </c>
      <c r="D7566" t="s">
        <v>12196</v>
      </c>
      <c r="E7566" t="s">
        <v>632</v>
      </c>
      <c r="F7566" t="s">
        <v>633</v>
      </c>
      <c r="G7566" t="s">
        <v>634</v>
      </c>
      <c r="H7566" t="s">
        <v>12107</v>
      </c>
      <c r="I7566" t="s">
        <v>12658</v>
      </c>
      <c r="J7566" s="4">
        <v>34980</v>
      </c>
    </row>
    <row r="7567" spans="1:10" x14ac:dyDescent="0.3">
      <c r="A7567" t="s">
        <v>13176</v>
      </c>
      <c r="B7567" s="4">
        <v>45674</v>
      </c>
      <c r="C7567" t="s">
        <v>800</v>
      </c>
      <c r="D7567" t="s">
        <v>801</v>
      </c>
      <c r="E7567" t="s">
        <v>5844</v>
      </c>
      <c r="F7567" t="s">
        <v>5845</v>
      </c>
      <c r="G7567" t="s">
        <v>5846</v>
      </c>
      <c r="H7567" t="s">
        <v>12107</v>
      </c>
      <c r="I7567" t="s">
        <v>13147</v>
      </c>
      <c r="J7567" s="4">
        <v>42354</v>
      </c>
    </row>
    <row r="7568" spans="1:10" x14ac:dyDescent="0.3">
      <c r="A7568" t="s">
        <v>13177</v>
      </c>
      <c r="B7568" s="4">
        <v>45674</v>
      </c>
      <c r="C7568" t="s">
        <v>993</v>
      </c>
      <c r="D7568" t="s">
        <v>8634</v>
      </c>
      <c r="E7568" t="s">
        <v>111</v>
      </c>
      <c r="F7568" t="s">
        <v>112</v>
      </c>
      <c r="G7568" t="s">
        <v>113</v>
      </c>
      <c r="H7568" t="s">
        <v>12107</v>
      </c>
      <c r="I7568" t="s">
        <v>13178</v>
      </c>
      <c r="J7568" s="4">
        <v>23512</v>
      </c>
    </row>
    <row r="7569" spans="1:10" x14ac:dyDescent="0.3">
      <c r="A7569" t="s">
        <v>13179</v>
      </c>
      <c r="B7569" s="4">
        <v>45674</v>
      </c>
      <c r="C7569" t="s">
        <v>311</v>
      </c>
      <c r="D7569" t="s">
        <v>3253</v>
      </c>
      <c r="E7569" t="s">
        <v>111</v>
      </c>
      <c r="F7569" t="s">
        <v>112</v>
      </c>
      <c r="G7569" t="s">
        <v>113</v>
      </c>
      <c r="H7569" t="s">
        <v>12107</v>
      </c>
      <c r="I7569" t="s">
        <v>13178</v>
      </c>
      <c r="J7569" s="4">
        <v>23512</v>
      </c>
    </row>
    <row r="7570" spans="1:10" x14ac:dyDescent="0.3">
      <c r="A7570" t="s">
        <v>13180</v>
      </c>
      <c r="B7570" s="4">
        <v>45674</v>
      </c>
      <c r="C7570" t="s">
        <v>987</v>
      </c>
      <c r="D7570" t="s">
        <v>988</v>
      </c>
      <c r="E7570" t="s">
        <v>111</v>
      </c>
      <c r="F7570" t="s">
        <v>112</v>
      </c>
      <c r="G7570" t="s">
        <v>113</v>
      </c>
      <c r="H7570" t="s">
        <v>12107</v>
      </c>
      <c r="I7570" t="s">
        <v>13181</v>
      </c>
      <c r="J7570" s="4">
        <v>29319</v>
      </c>
    </row>
    <row r="7571" spans="1:10" x14ac:dyDescent="0.3">
      <c r="A7571" t="s">
        <v>13182</v>
      </c>
      <c r="B7571" s="4">
        <v>45674</v>
      </c>
      <c r="C7571" t="s">
        <v>371</v>
      </c>
      <c r="D7571" t="s">
        <v>13183</v>
      </c>
      <c r="E7571" t="s">
        <v>111</v>
      </c>
      <c r="F7571" t="s">
        <v>112</v>
      </c>
      <c r="G7571" t="s">
        <v>113</v>
      </c>
      <c r="H7571" t="s">
        <v>12107</v>
      </c>
      <c r="I7571" t="s">
        <v>13181</v>
      </c>
      <c r="J7571" s="4">
        <v>29319</v>
      </c>
    </row>
    <row r="7572" spans="1:10" x14ac:dyDescent="0.3">
      <c r="A7572" t="s">
        <v>13184</v>
      </c>
      <c r="B7572" s="4">
        <v>45674</v>
      </c>
      <c r="C7572" t="s">
        <v>1888</v>
      </c>
      <c r="D7572" t="s">
        <v>1889</v>
      </c>
      <c r="E7572" t="s">
        <v>111</v>
      </c>
      <c r="F7572" t="s">
        <v>112</v>
      </c>
      <c r="G7572" t="s">
        <v>113</v>
      </c>
      <c r="H7572" t="s">
        <v>12107</v>
      </c>
      <c r="I7572" t="s">
        <v>13185</v>
      </c>
      <c r="J7572" s="4">
        <v>33437</v>
      </c>
    </row>
    <row r="7573" spans="1:10" x14ac:dyDescent="0.3">
      <c r="A7573" t="s">
        <v>13186</v>
      </c>
      <c r="B7573" s="4">
        <v>45674</v>
      </c>
      <c r="C7573" t="s">
        <v>3477</v>
      </c>
      <c r="D7573" t="s">
        <v>12985</v>
      </c>
      <c r="E7573" t="s">
        <v>3479</v>
      </c>
      <c r="F7573" t="s">
        <v>3480</v>
      </c>
      <c r="G7573" t="s">
        <v>113</v>
      </c>
      <c r="H7573" t="s">
        <v>12107</v>
      </c>
      <c r="I7573" t="s">
        <v>13187</v>
      </c>
      <c r="J7573" s="4">
        <v>41018</v>
      </c>
    </row>
    <row r="7574" spans="1:10" x14ac:dyDescent="0.3">
      <c r="A7574" t="s">
        <v>13188</v>
      </c>
      <c r="B7574" s="4">
        <v>45674</v>
      </c>
      <c r="C7574" t="s">
        <v>673</v>
      </c>
      <c r="D7574" t="s">
        <v>12277</v>
      </c>
      <c r="E7574" t="s">
        <v>51</v>
      </c>
      <c r="F7574" t="s">
        <v>52</v>
      </c>
      <c r="G7574" t="s">
        <v>53</v>
      </c>
      <c r="H7574" t="s">
        <v>12107</v>
      </c>
      <c r="I7574" t="s">
        <v>13174</v>
      </c>
      <c r="J7574" s="4">
        <v>16242</v>
      </c>
    </row>
    <row r="7575" spans="1:10" x14ac:dyDescent="0.3">
      <c r="A7575" t="s">
        <v>13189</v>
      </c>
      <c r="B7575" s="4">
        <v>45674</v>
      </c>
      <c r="C7575" t="s">
        <v>276</v>
      </c>
      <c r="D7575" t="s">
        <v>277</v>
      </c>
      <c r="E7575" t="s">
        <v>6665</v>
      </c>
      <c r="F7575" t="s">
        <v>6666</v>
      </c>
      <c r="G7575" t="s">
        <v>6667</v>
      </c>
      <c r="H7575" t="s">
        <v>12107</v>
      </c>
      <c r="I7575" t="s">
        <v>12536</v>
      </c>
      <c r="J7575" s="4">
        <v>27307</v>
      </c>
    </row>
    <row r="7576" spans="1:10" x14ac:dyDescent="0.3">
      <c r="A7576" t="s">
        <v>13190</v>
      </c>
      <c r="B7576" s="4">
        <v>45674</v>
      </c>
      <c r="C7576" t="s">
        <v>1342</v>
      </c>
      <c r="D7576" t="s">
        <v>5103</v>
      </c>
      <c r="E7576" t="s">
        <v>1328</v>
      </c>
      <c r="F7576" t="s">
        <v>1329</v>
      </c>
      <c r="G7576" t="s">
        <v>113</v>
      </c>
      <c r="H7576" t="s">
        <v>12107</v>
      </c>
      <c r="I7576" t="s">
        <v>13191</v>
      </c>
      <c r="J7576" s="4">
        <v>42380</v>
      </c>
    </row>
    <row r="7577" spans="1:10" x14ac:dyDescent="0.3">
      <c r="A7577" t="s">
        <v>13192</v>
      </c>
      <c r="B7577" s="4">
        <v>45674</v>
      </c>
      <c r="C7577" t="s">
        <v>5258</v>
      </c>
      <c r="D7577" t="s">
        <v>12175</v>
      </c>
      <c r="E7577" t="s">
        <v>4385</v>
      </c>
      <c r="F7577" t="s">
        <v>4386</v>
      </c>
      <c r="G7577" t="s">
        <v>79</v>
      </c>
      <c r="H7577" t="s">
        <v>12107</v>
      </c>
      <c r="I7577" t="s">
        <v>13191</v>
      </c>
      <c r="J7577" s="4">
        <v>42380</v>
      </c>
    </row>
    <row r="7578" spans="1:10" x14ac:dyDescent="0.3">
      <c r="A7578" t="s">
        <v>13193</v>
      </c>
      <c r="B7578" s="4">
        <v>45674</v>
      </c>
      <c r="C7578" t="s">
        <v>12154</v>
      </c>
      <c r="D7578" t="s">
        <v>12155</v>
      </c>
      <c r="E7578" t="s">
        <v>1328</v>
      </c>
      <c r="F7578" t="s">
        <v>1329</v>
      </c>
      <c r="G7578" t="s">
        <v>113</v>
      </c>
      <c r="H7578" t="s">
        <v>12107</v>
      </c>
      <c r="I7578" t="s">
        <v>13191</v>
      </c>
      <c r="J7578" s="4">
        <v>42380</v>
      </c>
    </row>
    <row r="7579" spans="1:10" x14ac:dyDescent="0.3">
      <c r="A7579" t="s">
        <v>13194</v>
      </c>
      <c r="B7579" s="4">
        <v>45674</v>
      </c>
      <c r="C7579" t="s">
        <v>1326</v>
      </c>
      <c r="D7579" t="s">
        <v>12126</v>
      </c>
      <c r="E7579" t="s">
        <v>1328</v>
      </c>
      <c r="F7579" t="s">
        <v>1329</v>
      </c>
      <c r="G7579" t="s">
        <v>113</v>
      </c>
      <c r="H7579" t="s">
        <v>12107</v>
      </c>
      <c r="I7579" t="s">
        <v>13008</v>
      </c>
      <c r="J7579" s="4">
        <v>24386</v>
      </c>
    </row>
    <row r="7580" spans="1:10" x14ac:dyDescent="0.3">
      <c r="A7580" t="s">
        <v>13195</v>
      </c>
      <c r="B7580" s="4">
        <v>45674</v>
      </c>
      <c r="C7580" t="s">
        <v>11225</v>
      </c>
      <c r="D7580" t="s">
        <v>11226</v>
      </c>
      <c r="E7580" t="s">
        <v>1328</v>
      </c>
      <c r="F7580" t="s">
        <v>1329</v>
      </c>
      <c r="G7580" t="s">
        <v>113</v>
      </c>
      <c r="H7580" t="s">
        <v>12107</v>
      </c>
      <c r="I7580" t="s">
        <v>13008</v>
      </c>
      <c r="J7580" s="4">
        <v>24386</v>
      </c>
    </row>
    <row r="7581" spans="1:10" x14ac:dyDescent="0.3">
      <c r="A7581" t="s">
        <v>13196</v>
      </c>
      <c r="B7581" s="4">
        <v>45674</v>
      </c>
      <c r="C7581" t="s">
        <v>13197</v>
      </c>
      <c r="D7581" t="s">
        <v>13198</v>
      </c>
      <c r="E7581" t="s">
        <v>204</v>
      </c>
      <c r="F7581" t="s">
        <v>205</v>
      </c>
      <c r="G7581" t="s">
        <v>206</v>
      </c>
      <c r="H7581" t="s">
        <v>12107</v>
      </c>
      <c r="I7581" t="s">
        <v>12483</v>
      </c>
      <c r="J7581" s="4">
        <v>24767</v>
      </c>
    </row>
    <row r="7582" spans="1:10" x14ac:dyDescent="0.3">
      <c r="A7582" t="s">
        <v>13199</v>
      </c>
      <c r="B7582" s="4">
        <v>45674</v>
      </c>
      <c r="C7582" t="s">
        <v>1873</v>
      </c>
      <c r="D7582" t="s">
        <v>1874</v>
      </c>
      <c r="E7582" t="s">
        <v>1328</v>
      </c>
      <c r="F7582" t="s">
        <v>1329</v>
      </c>
      <c r="G7582" t="s">
        <v>113</v>
      </c>
      <c r="H7582" t="s">
        <v>12107</v>
      </c>
      <c r="I7582" t="s">
        <v>13200</v>
      </c>
      <c r="J7582" s="4">
        <v>41535</v>
      </c>
    </row>
    <row r="7583" spans="1:10" x14ac:dyDescent="0.3">
      <c r="A7583" t="s">
        <v>13201</v>
      </c>
      <c r="B7583" s="4">
        <v>45678</v>
      </c>
      <c r="C7583" t="s">
        <v>2432</v>
      </c>
      <c r="D7583" t="s">
        <v>2433</v>
      </c>
      <c r="E7583" t="s">
        <v>111</v>
      </c>
      <c r="F7583" t="s">
        <v>112</v>
      </c>
      <c r="G7583" t="s">
        <v>113</v>
      </c>
      <c r="H7583" t="s">
        <v>12107</v>
      </c>
      <c r="I7583" t="s">
        <v>13202</v>
      </c>
      <c r="J7583" s="4">
        <v>33270</v>
      </c>
    </row>
    <row r="7584" spans="1:10" x14ac:dyDescent="0.3">
      <c r="A7584" t="s">
        <v>13203</v>
      </c>
      <c r="B7584" s="4">
        <v>45678</v>
      </c>
      <c r="C7584" t="s">
        <v>13204</v>
      </c>
      <c r="D7584" t="s">
        <v>13205</v>
      </c>
      <c r="E7584" t="s">
        <v>1328</v>
      </c>
      <c r="F7584" t="s">
        <v>1329</v>
      </c>
      <c r="G7584" t="s">
        <v>113</v>
      </c>
      <c r="H7584" t="s">
        <v>12107</v>
      </c>
      <c r="I7584" t="s">
        <v>12749</v>
      </c>
      <c r="J7584" s="4">
        <v>17749</v>
      </c>
    </row>
    <row r="7585" spans="1:10" x14ac:dyDescent="0.3">
      <c r="A7585" t="s">
        <v>13206</v>
      </c>
      <c r="B7585" s="4">
        <v>45678</v>
      </c>
      <c r="C7585" t="s">
        <v>2608</v>
      </c>
      <c r="D7585" t="s">
        <v>2609</v>
      </c>
      <c r="E7585" t="s">
        <v>498</v>
      </c>
      <c r="F7585" t="s">
        <v>499</v>
      </c>
      <c r="G7585" t="s">
        <v>79</v>
      </c>
      <c r="H7585" t="s">
        <v>12107</v>
      </c>
      <c r="I7585" t="s">
        <v>12842</v>
      </c>
      <c r="J7585" s="4">
        <v>30817</v>
      </c>
    </row>
    <row r="7586" spans="1:10" x14ac:dyDescent="0.3">
      <c r="A7586" t="s">
        <v>13207</v>
      </c>
      <c r="B7586" s="4">
        <v>45678</v>
      </c>
      <c r="C7586" t="s">
        <v>1993</v>
      </c>
      <c r="D7586" t="s">
        <v>1994</v>
      </c>
      <c r="E7586" t="s">
        <v>3479</v>
      </c>
      <c r="F7586" t="s">
        <v>3480</v>
      </c>
      <c r="G7586" t="s">
        <v>113</v>
      </c>
      <c r="H7586" t="s">
        <v>12107</v>
      </c>
      <c r="I7586" t="s">
        <v>13187</v>
      </c>
      <c r="J7586" s="4">
        <v>41018</v>
      </c>
    </row>
    <row r="7587" spans="1:10" x14ac:dyDescent="0.3">
      <c r="A7587" t="s">
        <v>13208</v>
      </c>
      <c r="B7587" s="4">
        <v>45678</v>
      </c>
      <c r="C7587" t="s">
        <v>12753</v>
      </c>
      <c r="D7587" t="s">
        <v>12754</v>
      </c>
      <c r="E7587" t="s">
        <v>3479</v>
      </c>
      <c r="F7587" t="s">
        <v>3480</v>
      </c>
      <c r="G7587" t="s">
        <v>113</v>
      </c>
      <c r="H7587" t="s">
        <v>12107</v>
      </c>
      <c r="I7587" t="s">
        <v>13209</v>
      </c>
      <c r="J7587" s="4">
        <v>44764</v>
      </c>
    </row>
    <row r="7588" spans="1:10" x14ac:dyDescent="0.3">
      <c r="A7588" t="s">
        <v>13210</v>
      </c>
      <c r="B7588" s="4">
        <v>45678</v>
      </c>
      <c r="C7588" t="s">
        <v>120</v>
      </c>
      <c r="D7588" t="s">
        <v>11612</v>
      </c>
      <c r="E7588" t="s">
        <v>1328</v>
      </c>
      <c r="F7588" t="s">
        <v>1329</v>
      </c>
      <c r="G7588" t="s">
        <v>113</v>
      </c>
      <c r="H7588" t="s">
        <v>12107</v>
      </c>
      <c r="I7588" t="s">
        <v>13211</v>
      </c>
      <c r="J7588" s="4">
        <v>22114</v>
      </c>
    </row>
    <row r="7589" spans="1:10" x14ac:dyDescent="0.3">
      <c r="A7589" t="s">
        <v>13212</v>
      </c>
      <c r="B7589" s="4">
        <v>45678</v>
      </c>
      <c r="C7589" t="s">
        <v>1326</v>
      </c>
      <c r="D7589" t="s">
        <v>12126</v>
      </c>
      <c r="E7589" t="s">
        <v>1328</v>
      </c>
      <c r="F7589" t="s">
        <v>1329</v>
      </c>
      <c r="G7589" t="s">
        <v>113</v>
      </c>
      <c r="H7589" t="s">
        <v>12107</v>
      </c>
      <c r="I7589" t="s">
        <v>13211</v>
      </c>
      <c r="J7589" s="4">
        <v>22114</v>
      </c>
    </row>
    <row r="7590" spans="1:10" x14ac:dyDescent="0.3">
      <c r="A7590" t="s">
        <v>13213</v>
      </c>
      <c r="B7590" s="4">
        <v>45678</v>
      </c>
      <c r="C7590" t="s">
        <v>1603</v>
      </c>
      <c r="D7590" t="s">
        <v>1604</v>
      </c>
      <c r="E7590" t="s">
        <v>1328</v>
      </c>
      <c r="F7590" t="s">
        <v>1329</v>
      </c>
      <c r="G7590" t="s">
        <v>113</v>
      </c>
      <c r="H7590" t="s">
        <v>12107</v>
      </c>
      <c r="I7590" t="s">
        <v>13211</v>
      </c>
      <c r="J7590" s="4">
        <v>22114</v>
      </c>
    </row>
    <row r="7591" spans="1:10" x14ac:dyDescent="0.3">
      <c r="A7591" t="s">
        <v>13214</v>
      </c>
      <c r="B7591" s="4">
        <v>45678</v>
      </c>
      <c r="C7591" t="s">
        <v>4741</v>
      </c>
      <c r="D7591" t="s">
        <v>4742</v>
      </c>
      <c r="E7591" t="s">
        <v>1328</v>
      </c>
      <c r="F7591" t="s">
        <v>1329</v>
      </c>
      <c r="G7591" t="s">
        <v>113</v>
      </c>
      <c r="H7591" t="s">
        <v>12107</v>
      </c>
      <c r="I7591" t="s">
        <v>13211</v>
      </c>
      <c r="J7591" s="4">
        <v>22114</v>
      </c>
    </row>
    <row r="7592" spans="1:10" x14ac:dyDescent="0.3">
      <c r="A7592" t="s">
        <v>13215</v>
      </c>
      <c r="B7592" s="4">
        <v>45678</v>
      </c>
      <c r="C7592" t="s">
        <v>847</v>
      </c>
      <c r="D7592" t="s">
        <v>848</v>
      </c>
      <c r="E7592" t="s">
        <v>1721</v>
      </c>
      <c r="F7592" t="s">
        <v>1722</v>
      </c>
      <c r="G7592" t="s">
        <v>1723</v>
      </c>
      <c r="H7592" t="s">
        <v>12107</v>
      </c>
      <c r="I7592" t="s">
        <v>13216</v>
      </c>
      <c r="J7592" s="4">
        <v>22700</v>
      </c>
    </row>
    <row r="7593" spans="1:10" x14ac:dyDescent="0.3">
      <c r="A7593" t="s">
        <v>13217</v>
      </c>
      <c r="B7593" s="4">
        <v>45678</v>
      </c>
      <c r="C7593" t="s">
        <v>1281</v>
      </c>
      <c r="D7593" t="s">
        <v>7267</v>
      </c>
      <c r="E7593" t="s">
        <v>4385</v>
      </c>
      <c r="F7593" t="s">
        <v>4386</v>
      </c>
      <c r="G7593" t="s">
        <v>79</v>
      </c>
      <c r="H7593" t="s">
        <v>12107</v>
      </c>
      <c r="I7593" t="s">
        <v>12379</v>
      </c>
      <c r="J7593" s="4">
        <v>40225</v>
      </c>
    </row>
    <row r="7594" spans="1:10" x14ac:dyDescent="0.3">
      <c r="A7594" t="s">
        <v>13218</v>
      </c>
      <c r="B7594" s="4">
        <v>45678</v>
      </c>
      <c r="C7594" t="s">
        <v>215</v>
      </c>
      <c r="D7594" t="s">
        <v>1224</v>
      </c>
      <c r="E7594" t="s">
        <v>111</v>
      </c>
      <c r="F7594" t="s">
        <v>112</v>
      </c>
      <c r="G7594" t="s">
        <v>113</v>
      </c>
      <c r="H7594" t="s">
        <v>12107</v>
      </c>
      <c r="I7594" t="s">
        <v>12108</v>
      </c>
      <c r="J7594" s="4">
        <v>31875</v>
      </c>
    </row>
    <row r="7595" spans="1:10" x14ac:dyDescent="0.3">
      <c r="A7595" t="s">
        <v>13219</v>
      </c>
      <c r="B7595" s="4">
        <v>45678</v>
      </c>
      <c r="C7595" t="s">
        <v>525</v>
      </c>
      <c r="D7595" t="s">
        <v>12180</v>
      </c>
      <c r="E7595" t="s">
        <v>410</v>
      </c>
      <c r="F7595" t="s">
        <v>411</v>
      </c>
      <c r="G7595" t="s">
        <v>412</v>
      </c>
      <c r="H7595" t="s">
        <v>12107</v>
      </c>
      <c r="I7595" t="s">
        <v>410</v>
      </c>
      <c r="J7595" s="4">
        <v>29688</v>
      </c>
    </row>
    <row r="7596" spans="1:10" x14ac:dyDescent="0.3">
      <c r="A7596" t="s">
        <v>13220</v>
      </c>
      <c r="B7596" s="4">
        <v>45678</v>
      </c>
      <c r="C7596" t="s">
        <v>13221</v>
      </c>
      <c r="D7596" t="s">
        <v>13222</v>
      </c>
      <c r="E7596" t="s">
        <v>410</v>
      </c>
      <c r="F7596" t="s">
        <v>411</v>
      </c>
      <c r="G7596" t="s">
        <v>412</v>
      </c>
      <c r="H7596" t="s">
        <v>12107</v>
      </c>
      <c r="I7596" t="s">
        <v>410</v>
      </c>
      <c r="J7596" s="4">
        <v>29688</v>
      </c>
    </row>
    <row r="7597" spans="1:10" x14ac:dyDescent="0.3">
      <c r="A7597" t="s">
        <v>13223</v>
      </c>
      <c r="B7597" s="4">
        <v>45678</v>
      </c>
      <c r="C7597" t="s">
        <v>431</v>
      </c>
      <c r="D7597" t="s">
        <v>8284</v>
      </c>
      <c r="E7597" t="s">
        <v>39</v>
      </c>
      <c r="F7597" t="s">
        <v>40</v>
      </c>
      <c r="G7597" t="s">
        <v>41</v>
      </c>
      <c r="H7597" t="s">
        <v>12107</v>
      </c>
      <c r="I7597" t="s">
        <v>13224</v>
      </c>
      <c r="J7597" s="4">
        <v>27137</v>
      </c>
    </row>
    <row r="7598" spans="1:10" x14ac:dyDescent="0.3">
      <c r="A7598" t="s">
        <v>13225</v>
      </c>
      <c r="B7598" s="4">
        <v>45678</v>
      </c>
      <c r="C7598" t="s">
        <v>12408</v>
      </c>
      <c r="D7598" t="s">
        <v>12409</v>
      </c>
      <c r="E7598" t="s">
        <v>5844</v>
      </c>
      <c r="F7598" t="s">
        <v>5845</v>
      </c>
      <c r="G7598" t="s">
        <v>5846</v>
      </c>
      <c r="H7598" t="s">
        <v>12107</v>
      </c>
      <c r="I7598" t="s">
        <v>13226</v>
      </c>
      <c r="J7598" s="4">
        <v>44640</v>
      </c>
    </row>
    <row r="7599" spans="1:10" x14ac:dyDescent="0.3">
      <c r="A7599" t="s">
        <v>13227</v>
      </c>
      <c r="B7599" s="4">
        <v>45678</v>
      </c>
      <c r="C7599" t="s">
        <v>1884</v>
      </c>
      <c r="D7599" t="s">
        <v>12123</v>
      </c>
      <c r="E7599" t="s">
        <v>4385</v>
      </c>
      <c r="F7599" t="s">
        <v>4386</v>
      </c>
      <c r="G7599" t="s">
        <v>79</v>
      </c>
      <c r="H7599" t="s">
        <v>12107</v>
      </c>
      <c r="I7599" t="s">
        <v>13228</v>
      </c>
      <c r="J7599" s="4">
        <v>44323</v>
      </c>
    </row>
    <row r="7600" spans="1:10" x14ac:dyDescent="0.3">
      <c r="A7600" t="s">
        <v>13229</v>
      </c>
      <c r="B7600" s="4">
        <v>45678</v>
      </c>
      <c r="C7600" t="s">
        <v>574</v>
      </c>
      <c r="D7600" t="s">
        <v>804</v>
      </c>
      <c r="E7600" t="s">
        <v>10000</v>
      </c>
      <c r="F7600" t="s">
        <v>10001</v>
      </c>
      <c r="G7600" t="s">
        <v>5846</v>
      </c>
      <c r="H7600" t="s">
        <v>12107</v>
      </c>
      <c r="I7600" t="s">
        <v>12333</v>
      </c>
      <c r="J7600" s="4">
        <v>40294</v>
      </c>
    </row>
    <row r="7601" spans="1:10" x14ac:dyDescent="0.3">
      <c r="A7601" t="s">
        <v>13230</v>
      </c>
      <c r="B7601" s="4">
        <v>45678</v>
      </c>
      <c r="C7601" t="s">
        <v>434</v>
      </c>
      <c r="D7601" t="s">
        <v>6786</v>
      </c>
      <c r="E7601" t="s">
        <v>39</v>
      </c>
      <c r="F7601" t="s">
        <v>40</v>
      </c>
      <c r="G7601" t="s">
        <v>41</v>
      </c>
      <c r="H7601" t="s">
        <v>12107</v>
      </c>
      <c r="I7601" t="s">
        <v>13231</v>
      </c>
      <c r="J7601" s="4">
        <v>18092</v>
      </c>
    </row>
    <row r="7602" spans="1:10" x14ac:dyDescent="0.3">
      <c r="A7602" t="s">
        <v>13232</v>
      </c>
      <c r="B7602" s="4">
        <v>45678</v>
      </c>
      <c r="C7602" t="s">
        <v>1640</v>
      </c>
      <c r="D7602" t="s">
        <v>7260</v>
      </c>
      <c r="E7602" t="s">
        <v>111</v>
      </c>
      <c r="F7602" t="s">
        <v>112</v>
      </c>
      <c r="G7602" t="s">
        <v>113</v>
      </c>
      <c r="H7602" t="s">
        <v>12107</v>
      </c>
      <c r="I7602" t="s">
        <v>12789</v>
      </c>
      <c r="J7602" s="4">
        <v>21947</v>
      </c>
    </row>
    <row r="7603" spans="1:10" x14ac:dyDescent="0.3">
      <c r="A7603" t="s">
        <v>13233</v>
      </c>
      <c r="B7603" s="4">
        <v>45678</v>
      </c>
      <c r="C7603" t="s">
        <v>656</v>
      </c>
      <c r="D7603" t="s">
        <v>12119</v>
      </c>
      <c r="E7603" t="s">
        <v>111</v>
      </c>
      <c r="F7603" t="s">
        <v>112</v>
      </c>
      <c r="G7603" t="s">
        <v>113</v>
      </c>
      <c r="H7603" t="s">
        <v>12107</v>
      </c>
      <c r="I7603" t="s">
        <v>12789</v>
      </c>
      <c r="J7603" s="4">
        <v>21947</v>
      </c>
    </row>
    <row r="7604" spans="1:10" x14ac:dyDescent="0.3">
      <c r="A7604" t="s">
        <v>13234</v>
      </c>
      <c r="B7604" s="4">
        <v>45678</v>
      </c>
      <c r="C7604" t="s">
        <v>1531</v>
      </c>
      <c r="D7604" t="s">
        <v>12005</v>
      </c>
      <c r="E7604" t="s">
        <v>1721</v>
      </c>
      <c r="F7604" t="s">
        <v>1722</v>
      </c>
      <c r="G7604" t="s">
        <v>1723</v>
      </c>
      <c r="H7604" t="s">
        <v>12107</v>
      </c>
      <c r="I7604" t="s">
        <v>13235</v>
      </c>
      <c r="J7604" s="4">
        <v>17861</v>
      </c>
    </row>
    <row r="7605" spans="1:10" x14ac:dyDescent="0.3">
      <c r="A7605" t="s">
        <v>13236</v>
      </c>
      <c r="B7605" s="4">
        <v>45678</v>
      </c>
      <c r="C7605" t="s">
        <v>574</v>
      </c>
      <c r="D7605" t="s">
        <v>1164</v>
      </c>
      <c r="E7605" t="s">
        <v>1721</v>
      </c>
      <c r="F7605" t="s">
        <v>1722</v>
      </c>
      <c r="G7605" t="s">
        <v>1723</v>
      </c>
      <c r="H7605" t="s">
        <v>12107</v>
      </c>
      <c r="I7605" t="s">
        <v>13235</v>
      </c>
      <c r="J7605" s="4">
        <v>17861</v>
      </c>
    </row>
    <row r="7606" spans="1:10" x14ac:dyDescent="0.3">
      <c r="A7606" t="s">
        <v>13237</v>
      </c>
      <c r="B7606" s="4">
        <v>45678</v>
      </c>
      <c r="C7606" t="s">
        <v>12512</v>
      </c>
      <c r="D7606" t="s">
        <v>12513</v>
      </c>
      <c r="E7606" t="s">
        <v>1328</v>
      </c>
      <c r="F7606" t="s">
        <v>1329</v>
      </c>
      <c r="G7606" t="s">
        <v>113</v>
      </c>
      <c r="H7606" t="s">
        <v>12107</v>
      </c>
      <c r="I7606" t="s">
        <v>13238</v>
      </c>
      <c r="J7606" s="4">
        <v>22373</v>
      </c>
    </row>
    <row r="7607" spans="1:10" x14ac:dyDescent="0.3">
      <c r="A7607" t="s">
        <v>13239</v>
      </c>
      <c r="B7607" s="4">
        <v>45678</v>
      </c>
      <c r="C7607" t="s">
        <v>574</v>
      </c>
      <c r="D7607" t="s">
        <v>1164</v>
      </c>
      <c r="E7607" t="s">
        <v>1328</v>
      </c>
      <c r="F7607" t="s">
        <v>1329</v>
      </c>
      <c r="G7607" t="s">
        <v>113</v>
      </c>
      <c r="H7607" t="s">
        <v>12107</v>
      </c>
      <c r="I7607" t="s">
        <v>13238</v>
      </c>
      <c r="J7607" s="4">
        <v>22373</v>
      </c>
    </row>
    <row r="7608" spans="1:10" x14ac:dyDescent="0.3">
      <c r="A7608" t="s">
        <v>13240</v>
      </c>
      <c r="B7608" s="4">
        <v>45678</v>
      </c>
      <c r="C7608" t="s">
        <v>3570</v>
      </c>
      <c r="D7608" t="s">
        <v>12477</v>
      </c>
      <c r="E7608" t="s">
        <v>5844</v>
      </c>
      <c r="F7608" t="s">
        <v>5845</v>
      </c>
      <c r="G7608" t="s">
        <v>5846</v>
      </c>
      <c r="H7608" t="s">
        <v>12107</v>
      </c>
      <c r="I7608" t="s">
        <v>12358</v>
      </c>
      <c r="J7608" s="4">
        <v>40759</v>
      </c>
    </row>
    <row r="7609" spans="1:10" x14ac:dyDescent="0.3">
      <c r="A7609" t="s">
        <v>13241</v>
      </c>
      <c r="B7609" s="4">
        <v>45678</v>
      </c>
      <c r="C7609" t="s">
        <v>5963</v>
      </c>
      <c r="D7609" t="s">
        <v>13242</v>
      </c>
      <c r="E7609" t="s">
        <v>5844</v>
      </c>
      <c r="F7609" t="s">
        <v>5845</v>
      </c>
      <c r="G7609" t="s">
        <v>5846</v>
      </c>
      <c r="H7609" t="s">
        <v>12107</v>
      </c>
      <c r="I7609" t="s">
        <v>12358</v>
      </c>
      <c r="J7609" s="4">
        <v>40759</v>
      </c>
    </row>
    <row r="7610" spans="1:10" x14ac:dyDescent="0.3">
      <c r="A7610" t="s">
        <v>13243</v>
      </c>
      <c r="B7610" s="4">
        <v>45678</v>
      </c>
      <c r="C7610" t="s">
        <v>3477</v>
      </c>
      <c r="D7610" t="s">
        <v>12985</v>
      </c>
      <c r="E7610" t="s">
        <v>4385</v>
      </c>
      <c r="F7610" t="s">
        <v>4386</v>
      </c>
      <c r="G7610" t="s">
        <v>79</v>
      </c>
      <c r="H7610" t="s">
        <v>12107</v>
      </c>
      <c r="I7610" t="s">
        <v>13244</v>
      </c>
      <c r="J7610" s="4">
        <v>41246</v>
      </c>
    </row>
    <row r="7611" spans="1:10" x14ac:dyDescent="0.3">
      <c r="A7611" t="s">
        <v>13245</v>
      </c>
      <c r="B7611" s="4">
        <v>45678</v>
      </c>
      <c r="C7611" t="s">
        <v>13246</v>
      </c>
      <c r="D7611" t="s">
        <v>13247</v>
      </c>
      <c r="E7611" t="s">
        <v>4385</v>
      </c>
      <c r="F7611" t="s">
        <v>4386</v>
      </c>
      <c r="G7611" t="s">
        <v>79</v>
      </c>
      <c r="H7611" t="s">
        <v>12107</v>
      </c>
      <c r="I7611" t="s">
        <v>13244</v>
      </c>
      <c r="J7611" s="4">
        <v>41246</v>
      </c>
    </row>
    <row r="7612" spans="1:10" x14ac:dyDescent="0.3">
      <c r="A7612" t="s">
        <v>13248</v>
      </c>
      <c r="B7612" s="4">
        <v>45678</v>
      </c>
      <c r="C7612" t="s">
        <v>1014</v>
      </c>
      <c r="D7612" t="s">
        <v>3008</v>
      </c>
      <c r="E7612" t="s">
        <v>632</v>
      </c>
      <c r="F7612" t="s">
        <v>633</v>
      </c>
      <c r="G7612" t="s">
        <v>634</v>
      </c>
      <c r="H7612" t="s">
        <v>12107</v>
      </c>
      <c r="I7612" t="s">
        <v>12441</v>
      </c>
      <c r="J7612" s="4">
        <v>28230</v>
      </c>
    </row>
    <row r="7613" spans="1:10" x14ac:dyDescent="0.3">
      <c r="A7613" t="s">
        <v>13249</v>
      </c>
      <c r="B7613" s="4">
        <v>45678</v>
      </c>
      <c r="C7613" t="s">
        <v>1549</v>
      </c>
      <c r="D7613" t="s">
        <v>3072</v>
      </c>
      <c r="E7613" t="s">
        <v>632</v>
      </c>
      <c r="F7613" t="s">
        <v>633</v>
      </c>
      <c r="G7613" t="s">
        <v>634</v>
      </c>
      <c r="H7613" t="s">
        <v>12107</v>
      </c>
      <c r="I7613" t="s">
        <v>12441</v>
      </c>
      <c r="J7613" s="4">
        <v>28230</v>
      </c>
    </row>
    <row r="7614" spans="1:10" x14ac:dyDescent="0.3">
      <c r="A7614" t="s">
        <v>13250</v>
      </c>
      <c r="B7614" s="4">
        <v>45678</v>
      </c>
      <c r="C7614" t="s">
        <v>696</v>
      </c>
      <c r="D7614" t="s">
        <v>697</v>
      </c>
      <c r="E7614" t="s">
        <v>632</v>
      </c>
      <c r="F7614" t="s">
        <v>633</v>
      </c>
      <c r="G7614" t="s">
        <v>634</v>
      </c>
      <c r="H7614" t="s">
        <v>12107</v>
      </c>
      <c r="I7614" t="s">
        <v>12441</v>
      </c>
      <c r="J7614" s="4">
        <v>28230</v>
      </c>
    </row>
    <row r="7615" spans="1:10" x14ac:dyDescent="0.3">
      <c r="A7615" t="s">
        <v>13251</v>
      </c>
      <c r="B7615" s="4">
        <v>45678</v>
      </c>
      <c r="C7615" t="s">
        <v>12521</v>
      </c>
      <c r="D7615" t="s">
        <v>12522</v>
      </c>
      <c r="E7615" t="s">
        <v>12217</v>
      </c>
      <c r="F7615" t="s">
        <v>12218</v>
      </c>
      <c r="G7615" t="s">
        <v>113</v>
      </c>
      <c r="H7615" t="s">
        <v>12107</v>
      </c>
      <c r="I7615" t="s">
        <v>13252</v>
      </c>
      <c r="J7615" s="4">
        <v>40410</v>
      </c>
    </row>
    <row r="7616" spans="1:10" x14ac:dyDescent="0.3">
      <c r="A7616" t="s">
        <v>13253</v>
      </c>
      <c r="B7616" s="4">
        <v>45678</v>
      </c>
      <c r="C7616" t="s">
        <v>12401</v>
      </c>
      <c r="D7616" t="s">
        <v>12402</v>
      </c>
      <c r="E7616" t="s">
        <v>12217</v>
      </c>
      <c r="F7616" t="s">
        <v>12218</v>
      </c>
      <c r="G7616" t="s">
        <v>113</v>
      </c>
      <c r="H7616" t="s">
        <v>12107</v>
      </c>
      <c r="I7616" t="s">
        <v>13254</v>
      </c>
      <c r="J7616" s="4">
        <v>40960</v>
      </c>
    </row>
    <row r="7617" spans="1:10" x14ac:dyDescent="0.3">
      <c r="A7617" t="s">
        <v>13255</v>
      </c>
      <c r="B7617" s="4">
        <v>45678</v>
      </c>
      <c r="C7617" t="s">
        <v>419</v>
      </c>
      <c r="D7617" t="s">
        <v>12265</v>
      </c>
      <c r="E7617" t="s">
        <v>111</v>
      </c>
      <c r="F7617" t="s">
        <v>112</v>
      </c>
      <c r="G7617" t="s">
        <v>113</v>
      </c>
      <c r="H7617" t="s">
        <v>12107</v>
      </c>
      <c r="I7617" t="s">
        <v>13172</v>
      </c>
      <c r="J7617" s="4">
        <v>27433</v>
      </c>
    </row>
    <row r="7618" spans="1:10" x14ac:dyDescent="0.3">
      <c r="A7618" t="s">
        <v>13256</v>
      </c>
      <c r="B7618" s="4">
        <v>45678</v>
      </c>
      <c r="C7618" t="s">
        <v>1655</v>
      </c>
      <c r="D7618" t="s">
        <v>1656</v>
      </c>
      <c r="E7618" t="s">
        <v>3479</v>
      </c>
      <c r="F7618" t="s">
        <v>3480</v>
      </c>
      <c r="G7618" t="s">
        <v>113</v>
      </c>
      <c r="H7618" t="s">
        <v>12107</v>
      </c>
      <c r="I7618" t="s">
        <v>13257</v>
      </c>
      <c r="J7618" s="4">
        <v>40823</v>
      </c>
    </row>
    <row r="7619" spans="1:10" x14ac:dyDescent="0.3">
      <c r="A7619" t="s">
        <v>13258</v>
      </c>
      <c r="B7619" s="4">
        <v>45678</v>
      </c>
      <c r="C7619" t="s">
        <v>396</v>
      </c>
      <c r="D7619" t="s">
        <v>7234</v>
      </c>
      <c r="E7619" t="s">
        <v>1328</v>
      </c>
      <c r="F7619" t="s">
        <v>1329</v>
      </c>
      <c r="G7619" t="s">
        <v>113</v>
      </c>
      <c r="H7619" t="s">
        <v>12107</v>
      </c>
      <c r="I7619" t="s">
        <v>13257</v>
      </c>
      <c r="J7619" s="4">
        <v>40823</v>
      </c>
    </row>
    <row r="7620" spans="1:10" x14ac:dyDescent="0.3">
      <c r="A7620" t="s">
        <v>13259</v>
      </c>
      <c r="B7620" s="4">
        <v>45678</v>
      </c>
      <c r="C7620" t="s">
        <v>2065</v>
      </c>
      <c r="D7620" t="s">
        <v>12357</v>
      </c>
      <c r="E7620" t="s">
        <v>4385</v>
      </c>
      <c r="F7620" t="s">
        <v>4386</v>
      </c>
      <c r="G7620" t="s">
        <v>79</v>
      </c>
      <c r="H7620" t="s">
        <v>12107</v>
      </c>
      <c r="I7620" t="s">
        <v>13260</v>
      </c>
      <c r="J7620" s="4">
        <v>38570</v>
      </c>
    </row>
    <row r="7621" spans="1:10" x14ac:dyDescent="0.3">
      <c r="A7621" t="s">
        <v>13261</v>
      </c>
      <c r="B7621" s="4">
        <v>45678</v>
      </c>
      <c r="C7621" t="s">
        <v>13262</v>
      </c>
      <c r="D7621" t="s">
        <v>13263</v>
      </c>
      <c r="E7621" t="s">
        <v>6692</v>
      </c>
      <c r="F7621" t="s">
        <v>6693</v>
      </c>
      <c r="G7621" t="s">
        <v>6694</v>
      </c>
      <c r="H7621" t="s">
        <v>12107</v>
      </c>
      <c r="I7621" t="s">
        <v>12507</v>
      </c>
      <c r="J7621" s="4">
        <v>26941</v>
      </c>
    </row>
    <row r="7622" spans="1:10" x14ac:dyDescent="0.3">
      <c r="A7622" t="s">
        <v>13264</v>
      </c>
      <c r="B7622" s="4">
        <v>45678</v>
      </c>
      <c r="C7622" t="s">
        <v>143</v>
      </c>
      <c r="D7622" t="s">
        <v>144</v>
      </c>
      <c r="E7622" t="s">
        <v>51</v>
      </c>
      <c r="F7622" t="s">
        <v>52</v>
      </c>
      <c r="G7622" t="s">
        <v>53</v>
      </c>
      <c r="H7622" t="s">
        <v>12107</v>
      </c>
      <c r="I7622" t="s">
        <v>13174</v>
      </c>
      <c r="J7622" s="4">
        <v>16242</v>
      </c>
    </row>
    <row r="7623" spans="1:10" x14ac:dyDescent="0.3">
      <c r="A7623" t="s">
        <v>13265</v>
      </c>
      <c r="B7623" s="4">
        <v>45678</v>
      </c>
      <c r="C7623" t="s">
        <v>2642</v>
      </c>
      <c r="D7623" t="s">
        <v>12405</v>
      </c>
      <c r="E7623" t="s">
        <v>698</v>
      </c>
      <c r="F7623" t="s">
        <v>699</v>
      </c>
      <c r="G7623" t="s">
        <v>700</v>
      </c>
      <c r="H7623" t="s">
        <v>12107</v>
      </c>
      <c r="I7623" t="s">
        <v>12869</v>
      </c>
      <c r="J7623" s="4">
        <v>30743</v>
      </c>
    </row>
    <row r="7624" spans="1:10" x14ac:dyDescent="0.3">
      <c r="A7624" t="s">
        <v>13266</v>
      </c>
      <c r="B7624" s="4">
        <v>45678</v>
      </c>
      <c r="C7624" t="s">
        <v>8235</v>
      </c>
      <c r="D7624" t="s">
        <v>13267</v>
      </c>
      <c r="E7624" t="s">
        <v>10000</v>
      </c>
      <c r="F7624" t="s">
        <v>10001</v>
      </c>
      <c r="G7624" t="s">
        <v>5846</v>
      </c>
      <c r="H7624" t="s">
        <v>12107</v>
      </c>
      <c r="I7624" t="s">
        <v>13268</v>
      </c>
      <c r="J7624" s="4">
        <v>42747</v>
      </c>
    </row>
    <row r="7625" spans="1:10" x14ac:dyDescent="0.3">
      <c r="A7625" t="s">
        <v>13269</v>
      </c>
      <c r="B7625" s="4">
        <v>45678</v>
      </c>
      <c r="C7625" t="s">
        <v>896</v>
      </c>
      <c r="D7625" t="s">
        <v>13270</v>
      </c>
      <c r="E7625" t="s">
        <v>10000</v>
      </c>
      <c r="F7625" t="s">
        <v>10001</v>
      </c>
      <c r="G7625" t="s">
        <v>5846</v>
      </c>
      <c r="H7625" t="s">
        <v>12107</v>
      </c>
      <c r="I7625" t="s">
        <v>13268</v>
      </c>
      <c r="J7625" s="4">
        <v>42747</v>
      </c>
    </row>
    <row r="7626" spans="1:10" x14ac:dyDescent="0.3">
      <c r="A7626" t="s">
        <v>13271</v>
      </c>
      <c r="B7626" s="4">
        <v>45678</v>
      </c>
      <c r="C7626" t="s">
        <v>673</v>
      </c>
      <c r="D7626" t="s">
        <v>12277</v>
      </c>
      <c r="E7626" t="s">
        <v>1721</v>
      </c>
      <c r="F7626" t="s">
        <v>1722</v>
      </c>
      <c r="G7626" t="s">
        <v>1723</v>
      </c>
      <c r="H7626" t="s">
        <v>12107</v>
      </c>
      <c r="I7626" t="s">
        <v>12816</v>
      </c>
      <c r="J7626" s="4">
        <v>12481</v>
      </c>
    </row>
    <row r="7627" spans="1:10" x14ac:dyDescent="0.3">
      <c r="A7627" t="s">
        <v>13272</v>
      </c>
      <c r="B7627" s="4">
        <v>45678</v>
      </c>
      <c r="C7627" t="s">
        <v>1140</v>
      </c>
      <c r="D7627" t="s">
        <v>13273</v>
      </c>
      <c r="E7627" t="s">
        <v>1721</v>
      </c>
      <c r="F7627" t="s">
        <v>1722</v>
      </c>
      <c r="G7627" t="s">
        <v>1723</v>
      </c>
      <c r="H7627" t="s">
        <v>12107</v>
      </c>
      <c r="I7627" t="s">
        <v>12816</v>
      </c>
      <c r="J7627" s="4">
        <v>12481</v>
      </c>
    </row>
    <row r="7628" spans="1:10" x14ac:dyDescent="0.3">
      <c r="A7628" t="s">
        <v>13274</v>
      </c>
      <c r="B7628" s="4">
        <v>45678</v>
      </c>
      <c r="C7628" t="s">
        <v>13275</v>
      </c>
      <c r="D7628" t="s">
        <v>13276</v>
      </c>
      <c r="E7628" t="s">
        <v>1721</v>
      </c>
      <c r="F7628" t="s">
        <v>1722</v>
      </c>
      <c r="G7628" t="s">
        <v>1723</v>
      </c>
      <c r="H7628" t="s">
        <v>12107</v>
      </c>
      <c r="I7628" t="s">
        <v>12816</v>
      </c>
      <c r="J7628" s="4">
        <v>12481</v>
      </c>
    </row>
    <row r="7629" spans="1:10" x14ac:dyDescent="0.3">
      <c r="A7629" t="s">
        <v>13277</v>
      </c>
      <c r="B7629" s="4">
        <v>45678</v>
      </c>
      <c r="C7629" t="s">
        <v>554</v>
      </c>
      <c r="D7629" t="s">
        <v>13278</v>
      </c>
      <c r="E7629" t="s">
        <v>1721</v>
      </c>
      <c r="F7629" t="s">
        <v>1722</v>
      </c>
      <c r="G7629" t="s">
        <v>1723</v>
      </c>
      <c r="H7629" t="s">
        <v>12107</v>
      </c>
      <c r="I7629" t="s">
        <v>12816</v>
      </c>
      <c r="J7629" s="4">
        <v>12481</v>
      </c>
    </row>
    <row r="7630" spans="1:10" x14ac:dyDescent="0.3">
      <c r="A7630" t="s">
        <v>13279</v>
      </c>
      <c r="B7630" s="4">
        <v>45678</v>
      </c>
      <c r="C7630" t="s">
        <v>2642</v>
      </c>
      <c r="D7630" t="s">
        <v>12405</v>
      </c>
      <c r="E7630" t="s">
        <v>698</v>
      </c>
      <c r="F7630" t="s">
        <v>699</v>
      </c>
      <c r="G7630" t="s">
        <v>700</v>
      </c>
      <c r="H7630" t="s">
        <v>12107</v>
      </c>
      <c r="I7630" t="s">
        <v>13161</v>
      </c>
      <c r="J7630" s="4">
        <v>28919</v>
      </c>
    </row>
    <row r="7631" spans="1:10" x14ac:dyDescent="0.3">
      <c r="A7631" t="s">
        <v>13280</v>
      </c>
      <c r="B7631" s="4">
        <v>45678</v>
      </c>
      <c r="C7631" t="s">
        <v>12321</v>
      </c>
      <c r="D7631" t="s">
        <v>12322</v>
      </c>
      <c r="E7631" t="s">
        <v>5844</v>
      </c>
      <c r="F7631" t="s">
        <v>5845</v>
      </c>
      <c r="G7631" t="s">
        <v>5846</v>
      </c>
      <c r="H7631" t="s">
        <v>12107</v>
      </c>
      <c r="I7631" t="s">
        <v>12599</v>
      </c>
      <c r="J7631" s="4">
        <v>44929</v>
      </c>
    </row>
    <row r="7632" spans="1:10" x14ac:dyDescent="0.3">
      <c r="A7632" t="s">
        <v>13281</v>
      </c>
      <c r="B7632" s="4">
        <v>45678</v>
      </c>
      <c r="C7632" t="s">
        <v>1655</v>
      </c>
      <c r="D7632" t="s">
        <v>1656</v>
      </c>
      <c r="E7632" t="s">
        <v>5844</v>
      </c>
      <c r="F7632" t="s">
        <v>5845</v>
      </c>
      <c r="G7632" t="s">
        <v>5846</v>
      </c>
      <c r="H7632" t="s">
        <v>12107</v>
      </c>
      <c r="I7632" t="s">
        <v>12599</v>
      </c>
      <c r="J7632" s="4">
        <v>44929</v>
      </c>
    </row>
    <row r="7633" spans="1:10" x14ac:dyDescent="0.3">
      <c r="A7633" t="s">
        <v>13282</v>
      </c>
      <c r="B7633" s="4">
        <v>45678</v>
      </c>
      <c r="C7633" t="s">
        <v>13283</v>
      </c>
      <c r="D7633" t="s">
        <v>13284</v>
      </c>
      <c r="E7633" t="s">
        <v>5844</v>
      </c>
      <c r="F7633" t="s">
        <v>5845</v>
      </c>
      <c r="G7633" t="s">
        <v>5846</v>
      </c>
      <c r="H7633" t="s">
        <v>12107</v>
      </c>
      <c r="I7633" t="s">
        <v>13285</v>
      </c>
      <c r="J7633" s="4">
        <v>41467</v>
      </c>
    </row>
    <row r="7634" spans="1:10" x14ac:dyDescent="0.3">
      <c r="A7634" t="s">
        <v>13286</v>
      </c>
      <c r="B7634" s="4">
        <v>45678</v>
      </c>
      <c r="C7634" t="s">
        <v>5148</v>
      </c>
      <c r="D7634" t="s">
        <v>5149</v>
      </c>
      <c r="E7634" t="s">
        <v>5844</v>
      </c>
      <c r="F7634" t="s">
        <v>5845</v>
      </c>
      <c r="G7634" t="s">
        <v>5846</v>
      </c>
      <c r="H7634" t="s">
        <v>12107</v>
      </c>
      <c r="I7634" t="s">
        <v>13285</v>
      </c>
      <c r="J7634" s="4">
        <v>41467</v>
      </c>
    </row>
    <row r="7635" spans="1:10" x14ac:dyDescent="0.3">
      <c r="A7635" t="s">
        <v>13287</v>
      </c>
      <c r="B7635" s="4">
        <v>45678</v>
      </c>
      <c r="C7635" t="s">
        <v>2586</v>
      </c>
      <c r="D7635" t="s">
        <v>8378</v>
      </c>
      <c r="E7635" t="s">
        <v>5844</v>
      </c>
      <c r="F7635" t="s">
        <v>5845</v>
      </c>
      <c r="G7635" t="s">
        <v>5846</v>
      </c>
      <c r="H7635" t="s">
        <v>12107</v>
      </c>
      <c r="I7635" t="s">
        <v>13285</v>
      </c>
      <c r="J7635" s="4">
        <v>41467</v>
      </c>
    </row>
    <row r="7636" spans="1:10" x14ac:dyDescent="0.3">
      <c r="A7636" t="s">
        <v>13288</v>
      </c>
      <c r="B7636" s="4">
        <v>45678</v>
      </c>
      <c r="C7636" t="s">
        <v>13289</v>
      </c>
      <c r="D7636" t="s">
        <v>13290</v>
      </c>
      <c r="E7636" t="s">
        <v>5844</v>
      </c>
      <c r="F7636" t="s">
        <v>5845</v>
      </c>
      <c r="G7636" t="s">
        <v>5846</v>
      </c>
      <c r="H7636" t="s">
        <v>12107</v>
      </c>
      <c r="I7636" t="s">
        <v>13291</v>
      </c>
      <c r="J7636" s="4">
        <v>45268</v>
      </c>
    </row>
    <row r="7637" spans="1:10" x14ac:dyDescent="0.3">
      <c r="A7637" t="s">
        <v>13292</v>
      </c>
      <c r="B7637" s="4">
        <v>45678</v>
      </c>
      <c r="C7637" t="s">
        <v>12533</v>
      </c>
      <c r="D7637" t="s">
        <v>12534</v>
      </c>
      <c r="E7637" t="s">
        <v>12343</v>
      </c>
      <c r="F7637" t="s">
        <v>12344</v>
      </c>
      <c r="G7637" t="s">
        <v>12345</v>
      </c>
      <c r="H7637" t="s">
        <v>12107</v>
      </c>
      <c r="I7637" t="s">
        <v>12346</v>
      </c>
      <c r="J7637" s="4">
        <v>41546</v>
      </c>
    </row>
    <row r="7638" spans="1:10" x14ac:dyDescent="0.3">
      <c r="A7638" t="s">
        <v>13293</v>
      </c>
      <c r="B7638" s="4">
        <v>45678</v>
      </c>
      <c r="C7638" t="s">
        <v>13294</v>
      </c>
      <c r="D7638" t="s">
        <v>13295</v>
      </c>
      <c r="E7638" t="s">
        <v>12343</v>
      </c>
      <c r="F7638" t="s">
        <v>12344</v>
      </c>
      <c r="G7638" t="s">
        <v>12345</v>
      </c>
      <c r="H7638" t="s">
        <v>12107</v>
      </c>
      <c r="I7638" t="s">
        <v>13296</v>
      </c>
      <c r="J7638" s="4">
        <v>41546</v>
      </c>
    </row>
    <row r="7639" spans="1:10" x14ac:dyDescent="0.3">
      <c r="A7639" t="s">
        <v>13297</v>
      </c>
      <c r="B7639" s="4">
        <v>45678</v>
      </c>
      <c r="C7639" t="s">
        <v>1993</v>
      </c>
      <c r="D7639" t="s">
        <v>1994</v>
      </c>
      <c r="E7639" t="s">
        <v>12343</v>
      </c>
      <c r="F7639" t="s">
        <v>12344</v>
      </c>
      <c r="G7639" t="s">
        <v>12345</v>
      </c>
      <c r="H7639" t="s">
        <v>12107</v>
      </c>
      <c r="I7639" t="s">
        <v>12352</v>
      </c>
      <c r="J7639" s="4">
        <v>42088</v>
      </c>
    </row>
    <row r="7640" spans="1:10" x14ac:dyDescent="0.3">
      <c r="A7640" t="s">
        <v>13298</v>
      </c>
      <c r="B7640" s="4">
        <v>45678</v>
      </c>
      <c r="C7640" t="s">
        <v>12718</v>
      </c>
      <c r="D7640" t="s">
        <v>12719</v>
      </c>
      <c r="E7640" t="s">
        <v>5844</v>
      </c>
      <c r="F7640" t="s">
        <v>5845</v>
      </c>
      <c r="G7640" t="s">
        <v>5846</v>
      </c>
      <c r="H7640" t="s">
        <v>12107</v>
      </c>
      <c r="I7640" t="s">
        <v>13285</v>
      </c>
      <c r="J7640" s="4">
        <v>41467</v>
      </c>
    </row>
    <row r="7641" spans="1:10" x14ac:dyDescent="0.3">
      <c r="A7641" t="s">
        <v>13299</v>
      </c>
      <c r="B7641" s="4">
        <v>45678</v>
      </c>
      <c r="C7641" t="s">
        <v>13100</v>
      </c>
      <c r="D7641" t="s">
        <v>13101</v>
      </c>
      <c r="E7641" t="s">
        <v>5844</v>
      </c>
      <c r="F7641" t="s">
        <v>5845</v>
      </c>
      <c r="G7641" t="s">
        <v>5846</v>
      </c>
      <c r="H7641" t="s">
        <v>12107</v>
      </c>
      <c r="I7641" t="s">
        <v>13285</v>
      </c>
      <c r="J7641" s="4">
        <v>41467</v>
      </c>
    </row>
    <row r="7642" spans="1:10" x14ac:dyDescent="0.3">
      <c r="A7642" t="s">
        <v>13300</v>
      </c>
      <c r="B7642" s="4">
        <v>45680</v>
      </c>
      <c r="C7642" t="s">
        <v>3169</v>
      </c>
      <c r="D7642" t="s">
        <v>13301</v>
      </c>
      <c r="E7642" t="s">
        <v>1328</v>
      </c>
      <c r="F7642" t="s">
        <v>1329</v>
      </c>
      <c r="G7642" t="s">
        <v>113</v>
      </c>
      <c r="H7642" t="s">
        <v>12107</v>
      </c>
      <c r="I7642" t="s">
        <v>13302</v>
      </c>
      <c r="J7642" s="4">
        <v>40942</v>
      </c>
    </row>
    <row r="7643" spans="1:10" x14ac:dyDescent="0.3">
      <c r="A7643" t="s">
        <v>13303</v>
      </c>
      <c r="B7643" s="4">
        <v>45680</v>
      </c>
      <c r="C7643" t="s">
        <v>5857</v>
      </c>
      <c r="D7643" t="s">
        <v>5858</v>
      </c>
      <c r="E7643" t="s">
        <v>4385</v>
      </c>
      <c r="F7643" t="s">
        <v>4386</v>
      </c>
      <c r="G7643" t="s">
        <v>79</v>
      </c>
      <c r="H7643" t="s">
        <v>12107</v>
      </c>
      <c r="I7643" t="s">
        <v>13304</v>
      </c>
      <c r="J7643" s="4">
        <v>43025</v>
      </c>
    </row>
    <row r="7644" spans="1:10" x14ac:dyDescent="0.3">
      <c r="A7644" t="s">
        <v>13305</v>
      </c>
      <c r="B7644" s="4">
        <v>45680</v>
      </c>
      <c r="C7644" t="s">
        <v>5857</v>
      </c>
      <c r="D7644" t="s">
        <v>5858</v>
      </c>
      <c r="E7644" t="s">
        <v>4385</v>
      </c>
      <c r="F7644" t="s">
        <v>4386</v>
      </c>
      <c r="G7644" t="s">
        <v>79</v>
      </c>
      <c r="H7644" t="s">
        <v>12107</v>
      </c>
      <c r="I7644" t="s">
        <v>13306</v>
      </c>
      <c r="J7644" s="4">
        <v>41962</v>
      </c>
    </row>
    <row r="7645" spans="1:10" x14ac:dyDescent="0.3">
      <c r="A7645" t="s">
        <v>13307</v>
      </c>
      <c r="B7645" s="4">
        <v>45680</v>
      </c>
      <c r="C7645" t="s">
        <v>13308</v>
      </c>
      <c r="D7645" t="s">
        <v>13309</v>
      </c>
      <c r="E7645" t="s">
        <v>4385</v>
      </c>
      <c r="F7645" t="s">
        <v>4386</v>
      </c>
      <c r="G7645" t="s">
        <v>79</v>
      </c>
      <c r="H7645" t="s">
        <v>12107</v>
      </c>
      <c r="I7645" t="s">
        <v>13260</v>
      </c>
      <c r="J7645" s="4">
        <v>38570</v>
      </c>
    </row>
    <row r="7646" spans="1:10" x14ac:dyDescent="0.3">
      <c r="A7646" t="s">
        <v>13310</v>
      </c>
      <c r="B7646" s="4">
        <v>45680</v>
      </c>
      <c r="C7646" t="s">
        <v>120</v>
      </c>
      <c r="D7646" t="s">
        <v>11612</v>
      </c>
      <c r="E7646" t="s">
        <v>4385</v>
      </c>
      <c r="F7646" t="s">
        <v>4386</v>
      </c>
      <c r="G7646" t="s">
        <v>79</v>
      </c>
      <c r="H7646" t="s">
        <v>12107</v>
      </c>
      <c r="I7646" t="s">
        <v>13311</v>
      </c>
      <c r="J7646" s="4">
        <v>41054</v>
      </c>
    </row>
    <row r="7647" spans="1:10" x14ac:dyDescent="0.3">
      <c r="A7647" t="s">
        <v>13312</v>
      </c>
      <c r="B7647" s="4">
        <v>45680</v>
      </c>
      <c r="C7647" t="s">
        <v>574</v>
      </c>
      <c r="D7647" t="s">
        <v>1164</v>
      </c>
      <c r="E7647" t="s">
        <v>4385</v>
      </c>
      <c r="F7647" t="s">
        <v>4386</v>
      </c>
      <c r="G7647" t="s">
        <v>79</v>
      </c>
      <c r="H7647" t="s">
        <v>12107</v>
      </c>
      <c r="I7647" t="s">
        <v>13311</v>
      </c>
      <c r="J7647" s="4">
        <v>41054</v>
      </c>
    </row>
    <row r="7648" spans="1:10" x14ac:dyDescent="0.3">
      <c r="A7648" t="s">
        <v>13313</v>
      </c>
      <c r="B7648" s="4">
        <v>45680</v>
      </c>
      <c r="C7648" t="s">
        <v>5258</v>
      </c>
      <c r="D7648" t="s">
        <v>12175</v>
      </c>
      <c r="E7648" t="s">
        <v>1328</v>
      </c>
      <c r="F7648" t="s">
        <v>1329</v>
      </c>
      <c r="G7648" t="s">
        <v>113</v>
      </c>
      <c r="H7648" t="s">
        <v>12107</v>
      </c>
      <c r="I7648" t="s">
        <v>13314</v>
      </c>
      <c r="J7648" s="4">
        <v>42955</v>
      </c>
    </row>
    <row r="7649" spans="1:10" x14ac:dyDescent="0.3">
      <c r="A7649" t="s">
        <v>13315</v>
      </c>
      <c r="B7649" s="4">
        <v>45680</v>
      </c>
      <c r="C7649" t="s">
        <v>1502</v>
      </c>
      <c r="D7649" t="s">
        <v>1503</v>
      </c>
      <c r="E7649" t="s">
        <v>111</v>
      </c>
      <c r="F7649" t="s">
        <v>112</v>
      </c>
      <c r="G7649" t="s">
        <v>113</v>
      </c>
      <c r="H7649" t="s">
        <v>12107</v>
      </c>
      <c r="I7649" t="s">
        <v>13066</v>
      </c>
      <c r="J7649" s="4">
        <v>31855</v>
      </c>
    </row>
    <row r="7650" spans="1:10" x14ac:dyDescent="0.3">
      <c r="A7650" t="s">
        <v>13316</v>
      </c>
      <c r="B7650" s="4">
        <v>45680</v>
      </c>
      <c r="C7650" t="s">
        <v>13317</v>
      </c>
      <c r="D7650" t="s">
        <v>7428</v>
      </c>
      <c r="E7650" t="s">
        <v>1747</v>
      </c>
      <c r="F7650" t="s">
        <v>1748</v>
      </c>
      <c r="G7650" t="s">
        <v>2108</v>
      </c>
      <c r="H7650" t="s">
        <v>12107</v>
      </c>
      <c r="I7650" t="s">
        <v>13318</v>
      </c>
      <c r="J7650" s="4">
        <v>35199</v>
      </c>
    </row>
    <row r="7651" spans="1:10" x14ac:dyDescent="0.3">
      <c r="A7651" t="s">
        <v>13319</v>
      </c>
      <c r="B7651" s="4">
        <v>45680</v>
      </c>
      <c r="C7651" t="s">
        <v>12804</v>
      </c>
      <c r="D7651" t="s">
        <v>12805</v>
      </c>
      <c r="E7651" t="s">
        <v>12217</v>
      </c>
      <c r="F7651" t="s">
        <v>12218</v>
      </c>
      <c r="G7651" t="s">
        <v>113</v>
      </c>
      <c r="H7651" t="s">
        <v>12107</v>
      </c>
      <c r="I7651" t="s">
        <v>13320</v>
      </c>
      <c r="J7651" s="4">
        <v>38981</v>
      </c>
    </row>
    <row r="7652" spans="1:10" x14ac:dyDescent="0.3">
      <c r="A7652" t="s">
        <v>13321</v>
      </c>
      <c r="B7652" s="4">
        <v>45680</v>
      </c>
      <c r="C7652" t="s">
        <v>1876</v>
      </c>
      <c r="D7652" t="s">
        <v>13322</v>
      </c>
      <c r="E7652" t="s">
        <v>111</v>
      </c>
      <c r="F7652" t="s">
        <v>112</v>
      </c>
      <c r="G7652" t="s">
        <v>113</v>
      </c>
      <c r="H7652" t="s">
        <v>12107</v>
      </c>
      <c r="I7652" t="s">
        <v>13323</v>
      </c>
      <c r="J7652" s="4">
        <v>30483</v>
      </c>
    </row>
    <row r="7653" spans="1:10" x14ac:dyDescent="0.3">
      <c r="A7653" t="s">
        <v>13324</v>
      </c>
      <c r="B7653" s="4">
        <v>45680</v>
      </c>
      <c r="C7653" t="s">
        <v>1149</v>
      </c>
      <c r="D7653" t="s">
        <v>13325</v>
      </c>
      <c r="E7653" t="s">
        <v>111</v>
      </c>
      <c r="F7653" t="s">
        <v>112</v>
      </c>
      <c r="G7653" t="s">
        <v>113</v>
      </c>
      <c r="H7653" t="s">
        <v>12107</v>
      </c>
      <c r="I7653" t="s">
        <v>12473</v>
      </c>
      <c r="J7653" s="4">
        <v>28056</v>
      </c>
    </row>
    <row r="7654" spans="1:10" x14ac:dyDescent="0.3">
      <c r="A7654" t="s">
        <v>13326</v>
      </c>
      <c r="B7654" s="4">
        <v>45680</v>
      </c>
      <c r="C7654" t="s">
        <v>13327</v>
      </c>
      <c r="D7654" t="s">
        <v>13328</v>
      </c>
      <c r="E7654" t="s">
        <v>1747</v>
      </c>
      <c r="F7654" t="s">
        <v>1748</v>
      </c>
      <c r="G7654" t="s">
        <v>2108</v>
      </c>
      <c r="H7654" t="s">
        <v>12107</v>
      </c>
      <c r="I7654" t="s">
        <v>13329</v>
      </c>
      <c r="J7654" s="4">
        <v>42251</v>
      </c>
    </row>
    <row r="7655" spans="1:10" x14ac:dyDescent="0.3">
      <c r="A7655" t="s">
        <v>13330</v>
      </c>
      <c r="B7655" s="4">
        <v>45680</v>
      </c>
      <c r="C7655" t="s">
        <v>1934</v>
      </c>
      <c r="D7655" t="s">
        <v>1935</v>
      </c>
      <c r="E7655" t="s">
        <v>111</v>
      </c>
      <c r="F7655" t="s">
        <v>112</v>
      </c>
      <c r="G7655" t="s">
        <v>113</v>
      </c>
      <c r="H7655" t="s">
        <v>12107</v>
      </c>
      <c r="I7655" t="s">
        <v>13331</v>
      </c>
      <c r="J7655" s="4">
        <v>25496</v>
      </c>
    </row>
    <row r="7656" spans="1:10" x14ac:dyDescent="0.3">
      <c r="A7656" t="s">
        <v>13332</v>
      </c>
      <c r="B7656" s="4">
        <v>45680</v>
      </c>
      <c r="C7656" t="s">
        <v>12408</v>
      </c>
      <c r="D7656" t="s">
        <v>12409</v>
      </c>
      <c r="E7656" t="s">
        <v>4385</v>
      </c>
      <c r="F7656" t="s">
        <v>4386</v>
      </c>
      <c r="G7656" t="s">
        <v>79</v>
      </c>
      <c r="H7656" t="s">
        <v>12107</v>
      </c>
      <c r="I7656" t="s">
        <v>13333</v>
      </c>
      <c r="J7656" s="4">
        <v>45037</v>
      </c>
    </row>
    <row r="7657" spans="1:10" x14ac:dyDescent="0.3">
      <c r="A7657" t="s">
        <v>13334</v>
      </c>
      <c r="B7657" s="4">
        <v>45680</v>
      </c>
      <c r="C7657" t="s">
        <v>12646</v>
      </c>
      <c r="D7657" t="s">
        <v>12647</v>
      </c>
      <c r="E7657" t="s">
        <v>4385</v>
      </c>
      <c r="F7657" t="s">
        <v>4386</v>
      </c>
      <c r="G7657" t="s">
        <v>79</v>
      </c>
      <c r="H7657" t="s">
        <v>12107</v>
      </c>
      <c r="I7657" t="s">
        <v>13333</v>
      </c>
      <c r="J7657" s="4">
        <v>45037</v>
      </c>
    </row>
    <row r="7658" spans="1:10" x14ac:dyDescent="0.3">
      <c r="A7658" t="s">
        <v>13335</v>
      </c>
      <c r="B7658" s="4">
        <v>45680</v>
      </c>
      <c r="C7658" t="s">
        <v>12804</v>
      </c>
      <c r="D7658" t="s">
        <v>12805</v>
      </c>
      <c r="E7658" t="s">
        <v>698</v>
      </c>
      <c r="F7658" t="s">
        <v>699</v>
      </c>
      <c r="G7658" t="s">
        <v>700</v>
      </c>
      <c r="H7658" t="s">
        <v>12107</v>
      </c>
      <c r="I7658" t="s">
        <v>13336</v>
      </c>
      <c r="J7658" s="4">
        <v>39287</v>
      </c>
    </row>
    <row r="7659" spans="1:10" x14ac:dyDescent="0.3">
      <c r="A7659" t="s">
        <v>13337</v>
      </c>
      <c r="B7659" s="4">
        <v>45680</v>
      </c>
      <c r="C7659" t="s">
        <v>347</v>
      </c>
      <c r="D7659" t="s">
        <v>7115</v>
      </c>
      <c r="E7659" t="s">
        <v>111</v>
      </c>
      <c r="F7659" t="s">
        <v>112</v>
      </c>
      <c r="G7659" t="s">
        <v>113</v>
      </c>
      <c r="H7659" t="s">
        <v>12107</v>
      </c>
      <c r="I7659" t="s">
        <v>12842</v>
      </c>
      <c r="J7659" s="4">
        <v>30817</v>
      </c>
    </row>
    <row r="7660" spans="1:10" x14ac:dyDescent="0.3">
      <c r="A7660" t="s">
        <v>13338</v>
      </c>
      <c r="B7660" s="4">
        <v>45680</v>
      </c>
      <c r="C7660" t="s">
        <v>5258</v>
      </c>
      <c r="D7660" t="s">
        <v>12175</v>
      </c>
      <c r="E7660" t="s">
        <v>1328</v>
      </c>
      <c r="F7660" t="s">
        <v>1329</v>
      </c>
      <c r="G7660" t="s">
        <v>113</v>
      </c>
      <c r="H7660" t="s">
        <v>12107</v>
      </c>
      <c r="I7660" t="s">
        <v>13339</v>
      </c>
      <c r="J7660" s="4">
        <v>42850</v>
      </c>
    </row>
    <row r="7661" spans="1:10" x14ac:dyDescent="0.3">
      <c r="A7661" t="s">
        <v>13340</v>
      </c>
      <c r="B7661" s="4">
        <v>45680</v>
      </c>
      <c r="C7661" t="s">
        <v>1603</v>
      </c>
      <c r="D7661" t="s">
        <v>1604</v>
      </c>
      <c r="E7661" t="s">
        <v>1328</v>
      </c>
      <c r="F7661" t="s">
        <v>1329</v>
      </c>
      <c r="G7661" t="s">
        <v>113</v>
      </c>
      <c r="H7661" t="s">
        <v>12107</v>
      </c>
      <c r="I7661" t="s">
        <v>13339</v>
      </c>
      <c r="J7661" s="4">
        <v>42850</v>
      </c>
    </row>
    <row r="7662" spans="1:10" x14ac:dyDescent="0.3">
      <c r="A7662" t="s">
        <v>13341</v>
      </c>
      <c r="B7662" s="4">
        <v>45680</v>
      </c>
      <c r="C7662" t="s">
        <v>9029</v>
      </c>
      <c r="D7662" t="s">
        <v>13342</v>
      </c>
      <c r="E7662" t="s">
        <v>1721</v>
      </c>
      <c r="F7662" t="s">
        <v>1722</v>
      </c>
      <c r="G7662" t="s">
        <v>1723</v>
      </c>
      <c r="H7662" t="s">
        <v>12107</v>
      </c>
      <c r="I7662" t="s">
        <v>12562</v>
      </c>
      <c r="J7662" s="4">
        <v>26122</v>
      </c>
    </row>
    <row r="7663" spans="1:10" x14ac:dyDescent="0.3">
      <c r="A7663" t="s">
        <v>13343</v>
      </c>
      <c r="B7663" s="4">
        <v>45680</v>
      </c>
      <c r="C7663" t="s">
        <v>238</v>
      </c>
      <c r="D7663" t="s">
        <v>239</v>
      </c>
      <c r="E7663" t="s">
        <v>7030</v>
      </c>
      <c r="F7663" t="s">
        <v>7031</v>
      </c>
      <c r="G7663" t="s">
        <v>1581</v>
      </c>
      <c r="H7663" t="s">
        <v>12107</v>
      </c>
      <c r="I7663" t="s">
        <v>13344</v>
      </c>
      <c r="J7663" s="4">
        <v>23855</v>
      </c>
    </row>
    <row r="7664" spans="1:10" x14ac:dyDescent="0.3">
      <c r="A7664" t="s">
        <v>13345</v>
      </c>
      <c r="B7664" s="4">
        <v>45680</v>
      </c>
      <c r="C7664" t="s">
        <v>1603</v>
      </c>
      <c r="D7664" t="s">
        <v>1604</v>
      </c>
      <c r="E7664" t="s">
        <v>1328</v>
      </c>
      <c r="F7664" t="s">
        <v>1329</v>
      </c>
      <c r="G7664" t="s">
        <v>113</v>
      </c>
      <c r="H7664" t="s">
        <v>12107</v>
      </c>
      <c r="I7664" t="s">
        <v>13302</v>
      </c>
      <c r="J7664" s="4">
        <v>40942</v>
      </c>
    </row>
    <row r="7665" spans="1:10" x14ac:dyDescent="0.3">
      <c r="A7665" t="s">
        <v>13346</v>
      </c>
      <c r="B7665" s="4">
        <v>45680</v>
      </c>
      <c r="C7665" t="s">
        <v>761</v>
      </c>
      <c r="D7665" t="s">
        <v>12941</v>
      </c>
      <c r="E7665" t="s">
        <v>10000</v>
      </c>
      <c r="F7665" t="s">
        <v>10001</v>
      </c>
      <c r="G7665" t="s">
        <v>5846</v>
      </c>
      <c r="H7665" t="s">
        <v>12107</v>
      </c>
      <c r="I7665" t="s">
        <v>13347</v>
      </c>
      <c r="J7665" s="4">
        <v>42803</v>
      </c>
    </row>
    <row r="7666" spans="1:10" x14ac:dyDescent="0.3">
      <c r="A7666" t="s">
        <v>13348</v>
      </c>
      <c r="B7666" s="4">
        <v>45680</v>
      </c>
      <c r="C7666" t="s">
        <v>13349</v>
      </c>
      <c r="D7666" t="s">
        <v>13350</v>
      </c>
      <c r="E7666" t="s">
        <v>13351</v>
      </c>
      <c r="F7666" t="s">
        <v>13352</v>
      </c>
      <c r="G7666" t="s">
        <v>13353</v>
      </c>
      <c r="H7666" t="s">
        <v>12107</v>
      </c>
      <c r="I7666" t="s">
        <v>12964</v>
      </c>
      <c r="J7666" s="4">
        <v>33630</v>
      </c>
    </row>
    <row r="7667" spans="1:10" x14ac:dyDescent="0.3">
      <c r="A7667" t="s">
        <v>13354</v>
      </c>
      <c r="B7667" s="4">
        <v>45680</v>
      </c>
      <c r="C7667" t="s">
        <v>1603</v>
      </c>
      <c r="D7667" t="s">
        <v>1604</v>
      </c>
      <c r="E7667" t="s">
        <v>1328</v>
      </c>
      <c r="F7667" t="s">
        <v>1329</v>
      </c>
      <c r="G7667" t="s">
        <v>113</v>
      </c>
      <c r="H7667" t="s">
        <v>12107</v>
      </c>
      <c r="I7667" t="s">
        <v>13355</v>
      </c>
      <c r="J7667" s="4">
        <v>41346</v>
      </c>
    </row>
    <row r="7668" spans="1:10" x14ac:dyDescent="0.3">
      <c r="A7668" t="s">
        <v>13356</v>
      </c>
      <c r="B7668" s="4">
        <v>45680</v>
      </c>
      <c r="C7668" t="s">
        <v>5258</v>
      </c>
      <c r="D7668" t="s">
        <v>12175</v>
      </c>
      <c r="E7668" t="s">
        <v>1328</v>
      </c>
      <c r="F7668" t="s">
        <v>1329</v>
      </c>
      <c r="G7668" t="s">
        <v>113</v>
      </c>
      <c r="H7668" t="s">
        <v>12107</v>
      </c>
      <c r="I7668" t="s">
        <v>12193</v>
      </c>
      <c r="J7668" s="4">
        <v>41782</v>
      </c>
    </row>
    <row r="7669" spans="1:10" x14ac:dyDescent="0.3">
      <c r="A7669" t="s">
        <v>13357</v>
      </c>
      <c r="B7669" s="4">
        <v>45680</v>
      </c>
      <c r="C7669" t="s">
        <v>314</v>
      </c>
      <c r="D7669" t="s">
        <v>12393</v>
      </c>
      <c r="E7669" t="s">
        <v>111</v>
      </c>
      <c r="F7669" t="s">
        <v>112</v>
      </c>
      <c r="G7669" t="s">
        <v>113</v>
      </c>
      <c r="H7669" t="s">
        <v>12107</v>
      </c>
      <c r="I7669" t="s">
        <v>13358</v>
      </c>
      <c r="J7669" s="4">
        <v>32424</v>
      </c>
    </row>
    <row r="7670" spans="1:10" x14ac:dyDescent="0.3">
      <c r="A7670" t="s">
        <v>13359</v>
      </c>
      <c r="B7670" s="4">
        <v>45680</v>
      </c>
      <c r="C7670" t="s">
        <v>11225</v>
      </c>
      <c r="D7670" t="s">
        <v>11226</v>
      </c>
      <c r="E7670" t="s">
        <v>1049</v>
      </c>
      <c r="F7670" t="s">
        <v>1050</v>
      </c>
      <c r="G7670" t="s">
        <v>1051</v>
      </c>
      <c r="H7670" t="s">
        <v>12107</v>
      </c>
      <c r="I7670" t="s">
        <v>13360</v>
      </c>
      <c r="J7670" s="4">
        <v>30584</v>
      </c>
    </row>
    <row r="7671" spans="1:10" x14ac:dyDescent="0.3">
      <c r="A7671" t="s">
        <v>13361</v>
      </c>
      <c r="B7671" s="4">
        <v>45680</v>
      </c>
      <c r="C7671" t="s">
        <v>2267</v>
      </c>
      <c r="D7671" t="s">
        <v>13362</v>
      </c>
      <c r="E7671" t="s">
        <v>1747</v>
      </c>
      <c r="F7671" t="s">
        <v>1748</v>
      </c>
      <c r="G7671" t="s">
        <v>2108</v>
      </c>
      <c r="H7671" t="s">
        <v>12107</v>
      </c>
      <c r="I7671" t="s">
        <v>13363</v>
      </c>
      <c r="J7671" s="4">
        <v>42223</v>
      </c>
    </row>
    <row r="7672" spans="1:10" x14ac:dyDescent="0.3">
      <c r="A7672" t="s">
        <v>13364</v>
      </c>
      <c r="B7672" s="4">
        <v>45680</v>
      </c>
      <c r="C7672" t="s">
        <v>221</v>
      </c>
      <c r="D7672" t="s">
        <v>222</v>
      </c>
      <c r="E7672" t="s">
        <v>111</v>
      </c>
      <c r="F7672" t="s">
        <v>112</v>
      </c>
      <c r="G7672" t="s">
        <v>113</v>
      </c>
      <c r="H7672" t="s">
        <v>12107</v>
      </c>
      <c r="I7672" t="s">
        <v>13365</v>
      </c>
      <c r="J7672" s="4">
        <v>27631</v>
      </c>
    </row>
    <row r="7673" spans="1:10" x14ac:dyDescent="0.3">
      <c r="A7673" t="s">
        <v>13366</v>
      </c>
      <c r="B7673" s="4">
        <v>45680</v>
      </c>
      <c r="C7673" t="s">
        <v>1326</v>
      </c>
      <c r="D7673" t="s">
        <v>12126</v>
      </c>
      <c r="E7673" t="s">
        <v>1328</v>
      </c>
      <c r="F7673" t="s">
        <v>1329</v>
      </c>
      <c r="G7673" t="s">
        <v>113</v>
      </c>
      <c r="H7673" t="s">
        <v>12107</v>
      </c>
      <c r="I7673" t="s">
        <v>13367</v>
      </c>
      <c r="J7673" s="4">
        <v>35874</v>
      </c>
    </row>
    <row r="7674" spans="1:10" x14ac:dyDescent="0.3">
      <c r="A7674" t="s">
        <v>13368</v>
      </c>
      <c r="B7674" s="4">
        <v>45680</v>
      </c>
      <c r="C7674" t="s">
        <v>13369</v>
      </c>
      <c r="D7674" t="s">
        <v>13370</v>
      </c>
      <c r="E7674" t="s">
        <v>12381</v>
      </c>
      <c r="F7674" t="s">
        <v>12382</v>
      </c>
      <c r="G7674" t="s">
        <v>79</v>
      </c>
      <c r="H7674" t="s">
        <v>12107</v>
      </c>
      <c r="I7674" t="s">
        <v>13371</v>
      </c>
      <c r="J7674" s="4">
        <v>40575</v>
      </c>
    </row>
    <row r="7675" spans="1:10" x14ac:dyDescent="0.3">
      <c r="A7675" t="s">
        <v>13372</v>
      </c>
      <c r="B7675" s="4">
        <v>45680</v>
      </c>
      <c r="C7675" t="s">
        <v>105</v>
      </c>
      <c r="D7675" t="s">
        <v>106</v>
      </c>
      <c r="E7675" t="s">
        <v>13373</v>
      </c>
      <c r="F7675" t="s">
        <v>13374</v>
      </c>
      <c r="G7675" t="s">
        <v>1574</v>
      </c>
      <c r="H7675" t="s">
        <v>12107</v>
      </c>
      <c r="I7675" t="s">
        <v>13371</v>
      </c>
      <c r="J7675" s="4">
        <v>40575</v>
      </c>
    </row>
    <row r="7676" spans="1:10" x14ac:dyDescent="0.3">
      <c r="A7676" t="s">
        <v>13375</v>
      </c>
      <c r="B7676" s="4">
        <v>45680</v>
      </c>
      <c r="C7676" t="s">
        <v>56</v>
      </c>
      <c r="D7676" t="s">
        <v>12451</v>
      </c>
      <c r="E7676" t="s">
        <v>111</v>
      </c>
      <c r="F7676" t="s">
        <v>112</v>
      </c>
      <c r="G7676" t="s">
        <v>113</v>
      </c>
      <c r="H7676" t="s">
        <v>12107</v>
      </c>
      <c r="I7676" t="s">
        <v>13376</v>
      </c>
      <c r="J7676" s="4">
        <v>22479</v>
      </c>
    </row>
    <row r="7677" spans="1:10" x14ac:dyDescent="0.3">
      <c r="A7677" t="s">
        <v>13377</v>
      </c>
      <c r="B7677" s="4">
        <v>45680</v>
      </c>
      <c r="C7677" t="s">
        <v>1281</v>
      </c>
      <c r="D7677" t="s">
        <v>7267</v>
      </c>
      <c r="E7677" t="s">
        <v>157</v>
      </c>
      <c r="F7677" t="s">
        <v>158</v>
      </c>
      <c r="G7677" t="s">
        <v>79</v>
      </c>
      <c r="H7677" t="s">
        <v>12107</v>
      </c>
      <c r="I7677" t="s">
        <v>13376</v>
      </c>
      <c r="J7677" s="4">
        <v>22479</v>
      </c>
    </row>
    <row r="7678" spans="1:10" x14ac:dyDescent="0.3">
      <c r="A7678" t="s">
        <v>13378</v>
      </c>
      <c r="B7678" s="4">
        <v>45680</v>
      </c>
      <c r="C7678" t="s">
        <v>3489</v>
      </c>
      <c r="D7678" t="s">
        <v>7383</v>
      </c>
      <c r="E7678" t="s">
        <v>3479</v>
      </c>
      <c r="F7678" t="s">
        <v>3480</v>
      </c>
      <c r="G7678" t="s">
        <v>113</v>
      </c>
      <c r="H7678" t="s">
        <v>12107</v>
      </c>
      <c r="I7678" t="s">
        <v>13187</v>
      </c>
      <c r="J7678" s="4">
        <v>41018</v>
      </c>
    </row>
    <row r="7679" spans="1:10" x14ac:dyDescent="0.3">
      <c r="A7679" t="s">
        <v>13379</v>
      </c>
      <c r="B7679" s="4">
        <v>45680</v>
      </c>
      <c r="C7679" t="s">
        <v>574</v>
      </c>
      <c r="D7679" t="s">
        <v>575</v>
      </c>
      <c r="E7679" t="s">
        <v>3479</v>
      </c>
      <c r="F7679" t="s">
        <v>3480</v>
      </c>
      <c r="G7679" t="s">
        <v>113</v>
      </c>
      <c r="H7679" t="s">
        <v>12107</v>
      </c>
      <c r="I7679" t="s">
        <v>13187</v>
      </c>
      <c r="J7679" s="4">
        <v>41018</v>
      </c>
    </row>
    <row r="7680" spans="1:10" x14ac:dyDescent="0.3">
      <c r="A7680" t="s">
        <v>13380</v>
      </c>
      <c r="B7680" s="4">
        <v>45680</v>
      </c>
      <c r="C7680" t="s">
        <v>1603</v>
      </c>
      <c r="D7680" t="s">
        <v>1604</v>
      </c>
      <c r="E7680" t="s">
        <v>1328</v>
      </c>
      <c r="F7680" t="s">
        <v>1329</v>
      </c>
      <c r="G7680" t="s">
        <v>113</v>
      </c>
      <c r="H7680" t="s">
        <v>12107</v>
      </c>
      <c r="I7680" t="s">
        <v>13381</v>
      </c>
      <c r="J7680" s="4">
        <v>29934</v>
      </c>
    </row>
    <row r="7681" spans="1:10" x14ac:dyDescent="0.3">
      <c r="A7681" t="s">
        <v>13382</v>
      </c>
      <c r="B7681" s="4">
        <v>45680</v>
      </c>
      <c r="C7681" t="s">
        <v>428</v>
      </c>
      <c r="D7681" t="s">
        <v>429</v>
      </c>
      <c r="E7681" t="s">
        <v>39</v>
      </c>
      <c r="F7681" t="s">
        <v>40</v>
      </c>
      <c r="G7681" t="s">
        <v>41</v>
      </c>
      <c r="H7681" t="s">
        <v>12107</v>
      </c>
      <c r="I7681" t="s">
        <v>12708</v>
      </c>
      <c r="J7681" s="4">
        <v>24055</v>
      </c>
    </row>
    <row r="7682" spans="1:10" x14ac:dyDescent="0.3">
      <c r="A7682" t="s">
        <v>13383</v>
      </c>
      <c r="B7682" s="4">
        <v>45680</v>
      </c>
      <c r="C7682" t="s">
        <v>3489</v>
      </c>
      <c r="D7682" t="s">
        <v>7383</v>
      </c>
      <c r="E7682" t="s">
        <v>4385</v>
      </c>
      <c r="F7682" t="s">
        <v>4386</v>
      </c>
      <c r="G7682" t="s">
        <v>79</v>
      </c>
      <c r="H7682" t="s">
        <v>12107</v>
      </c>
      <c r="I7682" t="s">
        <v>1046</v>
      </c>
      <c r="J7682" s="4">
        <v>41081</v>
      </c>
    </row>
    <row r="7683" spans="1:10" x14ac:dyDescent="0.3">
      <c r="A7683" t="s">
        <v>13384</v>
      </c>
      <c r="B7683" s="4">
        <v>45680</v>
      </c>
      <c r="C7683" t="s">
        <v>8754</v>
      </c>
      <c r="D7683" t="s">
        <v>8755</v>
      </c>
      <c r="E7683" t="s">
        <v>1747</v>
      </c>
      <c r="F7683" t="s">
        <v>1748</v>
      </c>
      <c r="G7683" t="s">
        <v>2108</v>
      </c>
      <c r="H7683" t="s">
        <v>12107</v>
      </c>
      <c r="I7683" t="s">
        <v>13385</v>
      </c>
      <c r="J7683" s="4">
        <v>39457</v>
      </c>
    </row>
    <row r="7684" spans="1:10" x14ac:dyDescent="0.3">
      <c r="A7684" t="s">
        <v>13386</v>
      </c>
      <c r="B7684" s="4">
        <v>45680</v>
      </c>
      <c r="C7684" t="s">
        <v>12408</v>
      </c>
      <c r="D7684" t="s">
        <v>12409</v>
      </c>
      <c r="E7684" t="s">
        <v>1328</v>
      </c>
      <c r="F7684" t="s">
        <v>1329</v>
      </c>
      <c r="G7684" t="s">
        <v>113</v>
      </c>
      <c r="H7684" t="s">
        <v>12107</v>
      </c>
      <c r="I7684" t="s">
        <v>13387</v>
      </c>
      <c r="J7684" s="4">
        <v>40863</v>
      </c>
    </row>
    <row r="7685" spans="1:10" x14ac:dyDescent="0.3">
      <c r="A7685" t="s">
        <v>13388</v>
      </c>
      <c r="B7685" s="4">
        <v>45680</v>
      </c>
      <c r="C7685" t="s">
        <v>5258</v>
      </c>
      <c r="D7685" t="s">
        <v>12175</v>
      </c>
      <c r="E7685" t="s">
        <v>1328</v>
      </c>
      <c r="F7685" t="s">
        <v>1329</v>
      </c>
      <c r="G7685" t="s">
        <v>113</v>
      </c>
      <c r="H7685" t="s">
        <v>12107</v>
      </c>
      <c r="I7685" t="s">
        <v>13389</v>
      </c>
      <c r="J7685" s="4">
        <v>43178</v>
      </c>
    </row>
    <row r="7686" spans="1:10" x14ac:dyDescent="0.3">
      <c r="A7686" t="s">
        <v>13390</v>
      </c>
      <c r="B7686" s="4">
        <v>45680</v>
      </c>
      <c r="C7686" t="s">
        <v>12408</v>
      </c>
      <c r="D7686" t="s">
        <v>12409</v>
      </c>
      <c r="E7686" t="s">
        <v>1328</v>
      </c>
      <c r="F7686" t="s">
        <v>1329</v>
      </c>
      <c r="G7686" t="s">
        <v>113</v>
      </c>
      <c r="H7686" t="s">
        <v>12107</v>
      </c>
      <c r="I7686" t="s">
        <v>13389</v>
      </c>
      <c r="J7686" s="4">
        <v>43178</v>
      </c>
    </row>
    <row r="7687" spans="1:10" x14ac:dyDescent="0.3">
      <c r="A7687" t="s">
        <v>13391</v>
      </c>
      <c r="B7687" s="4">
        <v>45680</v>
      </c>
      <c r="C7687" t="s">
        <v>1603</v>
      </c>
      <c r="D7687" t="s">
        <v>1604</v>
      </c>
      <c r="E7687" t="s">
        <v>1328</v>
      </c>
      <c r="F7687" t="s">
        <v>1329</v>
      </c>
      <c r="G7687" t="s">
        <v>113</v>
      </c>
      <c r="H7687" t="s">
        <v>12107</v>
      </c>
      <c r="I7687" t="s">
        <v>13389</v>
      </c>
      <c r="J7687" s="4">
        <v>43178</v>
      </c>
    </row>
    <row r="7688" spans="1:10" x14ac:dyDescent="0.3">
      <c r="A7688" t="s">
        <v>13392</v>
      </c>
      <c r="B7688" s="4">
        <v>45680</v>
      </c>
      <c r="C7688" t="s">
        <v>1603</v>
      </c>
      <c r="D7688" t="s">
        <v>1604</v>
      </c>
      <c r="E7688" t="s">
        <v>1328</v>
      </c>
      <c r="F7688" t="s">
        <v>1329</v>
      </c>
      <c r="G7688" t="s">
        <v>113</v>
      </c>
      <c r="H7688" t="s">
        <v>12107</v>
      </c>
      <c r="I7688" t="s">
        <v>13387</v>
      </c>
      <c r="J7688" s="4">
        <v>40863</v>
      </c>
    </row>
    <row r="7689" spans="1:10" x14ac:dyDescent="0.3">
      <c r="A7689" t="s">
        <v>13393</v>
      </c>
      <c r="B7689" s="4">
        <v>45680</v>
      </c>
      <c r="C7689" t="s">
        <v>396</v>
      </c>
      <c r="D7689" t="s">
        <v>7234</v>
      </c>
      <c r="E7689" t="s">
        <v>13394</v>
      </c>
      <c r="F7689" t="s">
        <v>13395</v>
      </c>
      <c r="G7689" t="s">
        <v>13396</v>
      </c>
      <c r="H7689" t="s">
        <v>12107</v>
      </c>
      <c r="I7689" t="s">
        <v>13397</v>
      </c>
      <c r="J7689" s="4">
        <v>42175</v>
      </c>
    </row>
    <row r="7690" spans="1:10" x14ac:dyDescent="0.3">
      <c r="A7690" t="s">
        <v>13398</v>
      </c>
      <c r="B7690" s="4">
        <v>45680</v>
      </c>
      <c r="C7690" t="s">
        <v>692</v>
      </c>
      <c r="D7690" t="s">
        <v>8513</v>
      </c>
      <c r="E7690" t="s">
        <v>5844</v>
      </c>
      <c r="F7690" t="s">
        <v>5845</v>
      </c>
      <c r="G7690" t="s">
        <v>5846</v>
      </c>
      <c r="H7690" t="s">
        <v>12107</v>
      </c>
      <c r="I7690" t="s">
        <v>13397</v>
      </c>
      <c r="J7690" s="4">
        <v>42175</v>
      </c>
    </row>
    <row r="7691" spans="1:10" x14ac:dyDescent="0.3">
      <c r="A7691" t="s">
        <v>13399</v>
      </c>
      <c r="B7691" s="4">
        <v>45680</v>
      </c>
      <c r="C7691" t="s">
        <v>1603</v>
      </c>
      <c r="D7691" t="s">
        <v>1604</v>
      </c>
      <c r="E7691" t="s">
        <v>3479</v>
      </c>
      <c r="F7691" t="s">
        <v>3480</v>
      </c>
      <c r="G7691" t="s">
        <v>113</v>
      </c>
      <c r="H7691" t="s">
        <v>12107</v>
      </c>
      <c r="I7691" t="s">
        <v>12339</v>
      </c>
      <c r="J7691" s="4">
        <v>39384</v>
      </c>
    </row>
    <row r="7692" spans="1:10" x14ac:dyDescent="0.3">
      <c r="A7692" t="s">
        <v>13400</v>
      </c>
      <c r="B7692" s="4">
        <v>45680</v>
      </c>
      <c r="C7692" t="s">
        <v>143</v>
      </c>
      <c r="D7692" t="s">
        <v>144</v>
      </c>
      <c r="E7692" t="s">
        <v>111</v>
      </c>
      <c r="F7692" t="s">
        <v>112</v>
      </c>
      <c r="G7692" t="s">
        <v>113</v>
      </c>
      <c r="H7692" t="s">
        <v>12107</v>
      </c>
      <c r="I7692" t="s">
        <v>12432</v>
      </c>
      <c r="J7692" s="4">
        <v>24282</v>
      </c>
    </row>
    <row r="7693" spans="1:10" x14ac:dyDescent="0.3">
      <c r="A7693" t="s">
        <v>13401</v>
      </c>
      <c r="B7693" s="4">
        <v>45680</v>
      </c>
      <c r="C7693" t="s">
        <v>2204</v>
      </c>
      <c r="D7693" t="s">
        <v>2205</v>
      </c>
      <c r="E7693" t="s">
        <v>111</v>
      </c>
      <c r="F7693" t="s">
        <v>112</v>
      </c>
      <c r="G7693" t="s">
        <v>113</v>
      </c>
      <c r="H7693" t="s">
        <v>12107</v>
      </c>
      <c r="I7693" t="s">
        <v>13402</v>
      </c>
      <c r="J7693" s="4">
        <v>22208</v>
      </c>
    </row>
    <row r="7694" spans="1:10" x14ac:dyDescent="0.3">
      <c r="A7694" t="s">
        <v>13403</v>
      </c>
      <c r="B7694" s="4">
        <v>45680</v>
      </c>
      <c r="C7694" t="s">
        <v>4499</v>
      </c>
      <c r="D7694" t="s">
        <v>12482</v>
      </c>
      <c r="E7694" t="s">
        <v>111</v>
      </c>
      <c r="F7694" t="s">
        <v>112</v>
      </c>
      <c r="G7694" t="s">
        <v>113</v>
      </c>
      <c r="H7694" t="s">
        <v>12107</v>
      </c>
      <c r="I7694" t="s">
        <v>13402</v>
      </c>
      <c r="J7694" s="4">
        <v>22208</v>
      </c>
    </row>
    <row r="7695" spans="1:10" x14ac:dyDescent="0.3">
      <c r="A7695" t="s">
        <v>13404</v>
      </c>
      <c r="B7695" s="4">
        <v>45680</v>
      </c>
      <c r="C7695" t="s">
        <v>3958</v>
      </c>
      <c r="D7695" t="s">
        <v>6747</v>
      </c>
      <c r="E7695" t="s">
        <v>111</v>
      </c>
      <c r="F7695" t="s">
        <v>112</v>
      </c>
      <c r="G7695" t="s">
        <v>113</v>
      </c>
      <c r="H7695" t="s">
        <v>12107</v>
      </c>
      <c r="I7695" t="s">
        <v>13402</v>
      </c>
      <c r="J7695" s="4">
        <v>22208</v>
      </c>
    </row>
    <row r="7696" spans="1:10" x14ac:dyDescent="0.3">
      <c r="A7696" t="s">
        <v>13405</v>
      </c>
      <c r="B7696" s="4">
        <v>45680</v>
      </c>
      <c r="C7696" t="s">
        <v>1767</v>
      </c>
      <c r="D7696" t="s">
        <v>1768</v>
      </c>
      <c r="E7696" t="s">
        <v>4385</v>
      </c>
      <c r="F7696" t="s">
        <v>4386</v>
      </c>
      <c r="G7696" t="s">
        <v>79</v>
      </c>
      <c r="H7696" t="s">
        <v>12107</v>
      </c>
      <c r="I7696" t="s">
        <v>13406</v>
      </c>
      <c r="J7696" s="4">
        <v>44566</v>
      </c>
    </row>
    <row r="7697" spans="1:10" x14ac:dyDescent="0.3">
      <c r="A7697" t="s">
        <v>12416</v>
      </c>
      <c r="B7697" s="4">
        <v>45680</v>
      </c>
      <c r="C7697" t="s">
        <v>998</v>
      </c>
      <c r="D7697" t="s">
        <v>999</v>
      </c>
      <c r="E7697" t="s">
        <v>3479</v>
      </c>
      <c r="F7697" t="s">
        <v>3480</v>
      </c>
      <c r="G7697" t="s">
        <v>113</v>
      </c>
      <c r="H7697" t="s">
        <v>12107</v>
      </c>
      <c r="I7697" t="s">
        <v>12417</v>
      </c>
      <c r="J7697" s="4">
        <v>41886</v>
      </c>
    </row>
    <row r="7698" spans="1:10" x14ac:dyDescent="0.3">
      <c r="A7698" t="s">
        <v>13407</v>
      </c>
      <c r="B7698" s="4">
        <v>45680</v>
      </c>
      <c r="C7698" t="s">
        <v>12233</v>
      </c>
      <c r="D7698" t="s">
        <v>12234</v>
      </c>
      <c r="E7698" t="s">
        <v>1747</v>
      </c>
      <c r="F7698" t="s">
        <v>1748</v>
      </c>
      <c r="G7698" t="s">
        <v>2108</v>
      </c>
      <c r="H7698" t="s">
        <v>12107</v>
      </c>
      <c r="I7698" t="s">
        <v>13408</v>
      </c>
      <c r="J7698" s="4">
        <v>20242</v>
      </c>
    </row>
    <row r="7699" spans="1:10" x14ac:dyDescent="0.3">
      <c r="A7699" t="s">
        <v>13409</v>
      </c>
      <c r="B7699" s="4">
        <v>45680</v>
      </c>
      <c r="C7699" t="s">
        <v>692</v>
      </c>
      <c r="D7699" t="s">
        <v>8513</v>
      </c>
      <c r="E7699" t="s">
        <v>3479</v>
      </c>
      <c r="F7699" t="s">
        <v>3480</v>
      </c>
      <c r="G7699" t="s">
        <v>113</v>
      </c>
      <c r="H7699" t="s">
        <v>12107</v>
      </c>
      <c r="I7699" t="s">
        <v>13410</v>
      </c>
      <c r="J7699" s="4">
        <v>40401</v>
      </c>
    </row>
    <row r="7700" spans="1:10" x14ac:dyDescent="0.3">
      <c r="A7700" t="s">
        <v>13411</v>
      </c>
      <c r="B7700" s="4">
        <v>45680</v>
      </c>
      <c r="C7700" t="s">
        <v>3169</v>
      </c>
      <c r="D7700" t="s">
        <v>13301</v>
      </c>
      <c r="E7700" t="s">
        <v>4385</v>
      </c>
      <c r="F7700" t="s">
        <v>4386</v>
      </c>
      <c r="G7700" t="s">
        <v>79</v>
      </c>
      <c r="H7700" t="s">
        <v>12107</v>
      </c>
      <c r="I7700" t="s">
        <v>13412</v>
      </c>
      <c r="J7700" s="4">
        <v>44416</v>
      </c>
    </row>
    <row r="7701" spans="1:10" x14ac:dyDescent="0.3">
      <c r="A7701" t="s">
        <v>13413</v>
      </c>
      <c r="B7701" s="4">
        <v>45680</v>
      </c>
      <c r="C7701" t="s">
        <v>1326</v>
      </c>
      <c r="D7701" t="s">
        <v>12126</v>
      </c>
      <c r="E7701" t="s">
        <v>204</v>
      </c>
      <c r="F7701" t="s">
        <v>205</v>
      </c>
      <c r="G7701" t="s">
        <v>206</v>
      </c>
      <c r="H7701" t="s">
        <v>12107</v>
      </c>
      <c r="I7701" t="s">
        <v>12483</v>
      </c>
      <c r="J7701" s="4">
        <v>24767</v>
      </c>
    </row>
    <row r="7702" spans="1:10" x14ac:dyDescent="0.3">
      <c r="A7702" t="s">
        <v>13414</v>
      </c>
      <c r="B7702" s="4">
        <v>45680</v>
      </c>
      <c r="C7702" t="s">
        <v>13415</v>
      </c>
      <c r="D7702" t="s">
        <v>13416</v>
      </c>
      <c r="E7702" t="s">
        <v>1747</v>
      </c>
      <c r="F7702" t="s">
        <v>1748</v>
      </c>
      <c r="G7702" t="s">
        <v>2108</v>
      </c>
      <c r="H7702" t="s">
        <v>12107</v>
      </c>
      <c r="I7702" t="s">
        <v>13417</v>
      </c>
      <c r="J7702" s="4">
        <v>12572</v>
      </c>
    </row>
    <row r="7703" spans="1:10" x14ac:dyDescent="0.3">
      <c r="A7703" t="s">
        <v>13418</v>
      </c>
      <c r="B7703" s="4">
        <v>45680</v>
      </c>
      <c r="C7703" t="s">
        <v>431</v>
      </c>
      <c r="D7703" t="s">
        <v>8284</v>
      </c>
      <c r="E7703" t="s">
        <v>39</v>
      </c>
      <c r="F7703" t="s">
        <v>40</v>
      </c>
      <c r="G7703" t="s">
        <v>41</v>
      </c>
      <c r="H7703" t="s">
        <v>12107</v>
      </c>
      <c r="I7703" t="s">
        <v>13419</v>
      </c>
      <c r="J7703" s="4">
        <v>19808</v>
      </c>
    </row>
    <row r="7704" spans="1:10" x14ac:dyDescent="0.3">
      <c r="A7704" t="s">
        <v>13420</v>
      </c>
      <c r="B7704" s="4">
        <v>45680</v>
      </c>
      <c r="C7704" t="s">
        <v>13421</v>
      </c>
      <c r="D7704" t="s">
        <v>13422</v>
      </c>
      <c r="E7704" t="s">
        <v>39</v>
      </c>
      <c r="F7704" t="s">
        <v>40</v>
      </c>
      <c r="G7704" t="s">
        <v>41</v>
      </c>
      <c r="H7704" t="s">
        <v>12107</v>
      </c>
      <c r="I7704" t="s">
        <v>13419</v>
      </c>
      <c r="J7704" s="4">
        <v>19808</v>
      </c>
    </row>
    <row r="7705" spans="1:10" x14ac:dyDescent="0.3">
      <c r="A7705" t="s">
        <v>13423</v>
      </c>
      <c r="B7705" s="4">
        <v>45680</v>
      </c>
      <c r="C7705" t="s">
        <v>13047</v>
      </c>
      <c r="D7705" t="s">
        <v>13048</v>
      </c>
      <c r="E7705" t="s">
        <v>1328</v>
      </c>
      <c r="F7705" t="s">
        <v>1329</v>
      </c>
      <c r="G7705" t="s">
        <v>113</v>
      </c>
      <c r="H7705" t="s">
        <v>12107</v>
      </c>
      <c r="I7705" t="s">
        <v>13424</v>
      </c>
      <c r="J7705" s="4">
        <v>42946</v>
      </c>
    </row>
    <row r="7706" spans="1:10" x14ac:dyDescent="0.3">
      <c r="A7706" t="s">
        <v>13425</v>
      </c>
      <c r="B7706" s="4">
        <v>45680</v>
      </c>
      <c r="C7706" t="s">
        <v>60</v>
      </c>
      <c r="D7706" t="s">
        <v>12249</v>
      </c>
      <c r="E7706" t="s">
        <v>39</v>
      </c>
      <c r="F7706" t="s">
        <v>40</v>
      </c>
      <c r="G7706" t="s">
        <v>41</v>
      </c>
      <c r="H7706" t="s">
        <v>12107</v>
      </c>
      <c r="I7706" t="s">
        <v>13426</v>
      </c>
      <c r="J7706" s="4">
        <v>31439</v>
      </c>
    </row>
    <row r="7707" spans="1:10" x14ac:dyDescent="0.3">
      <c r="A7707" t="s">
        <v>13427</v>
      </c>
      <c r="B7707" s="4">
        <v>45680</v>
      </c>
      <c r="C7707" t="s">
        <v>188</v>
      </c>
      <c r="D7707" t="s">
        <v>7535</v>
      </c>
      <c r="E7707" t="s">
        <v>39</v>
      </c>
      <c r="F7707" t="s">
        <v>40</v>
      </c>
      <c r="G7707" t="s">
        <v>41</v>
      </c>
      <c r="H7707" t="s">
        <v>12107</v>
      </c>
      <c r="I7707" t="s">
        <v>13426</v>
      </c>
      <c r="J7707" s="4">
        <v>31439</v>
      </c>
    </row>
    <row r="7708" spans="1:10" x14ac:dyDescent="0.3">
      <c r="A7708" t="s">
        <v>13428</v>
      </c>
      <c r="B7708" s="4">
        <v>45680</v>
      </c>
      <c r="C7708" t="s">
        <v>1655</v>
      </c>
      <c r="D7708" t="s">
        <v>3279</v>
      </c>
      <c r="E7708" t="s">
        <v>39</v>
      </c>
      <c r="F7708" t="s">
        <v>40</v>
      </c>
      <c r="G7708" t="s">
        <v>41</v>
      </c>
      <c r="H7708" t="s">
        <v>12107</v>
      </c>
      <c r="I7708" t="s">
        <v>13426</v>
      </c>
      <c r="J7708" s="4">
        <v>31439</v>
      </c>
    </row>
    <row r="7709" spans="1:10" x14ac:dyDescent="0.3">
      <c r="A7709" t="s">
        <v>13429</v>
      </c>
      <c r="B7709" s="4">
        <v>45680</v>
      </c>
      <c r="C7709" t="s">
        <v>12201</v>
      </c>
      <c r="D7709" t="s">
        <v>12202</v>
      </c>
      <c r="E7709" t="s">
        <v>39</v>
      </c>
      <c r="F7709" t="s">
        <v>40</v>
      </c>
      <c r="G7709" t="s">
        <v>41</v>
      </c>
      <c r="H7709" t="s">
        <v>12107</v>
      </c>
      <c r="I7709" t="s">
        <v>13426</v>
      </c>
      <c r="J7709" s="4">
        <v>31439</v>
      </c>
    </row>
    <row r="7710" spans="1:10" x14ac:dyDescent="0.3">
      <c r="A7710" t="s">
        <v>13430</v>
      </c>
      <c r="B7710" s="4">
        <v>45680</v>
      </c>
      <c r="C7710" t="s">
        <v>1884</v>
      </c>
      <c r="D7710" t="s">
        <v>12123</v>
      </c>
      <c r="E7710" t="s">
        <v>1328</v>
      </c>
      <c r="F7710" t="s">
        <v>1329</v>
      </c>
      <c r="G7710" t="s">
        <v>113</v>
      </c>
      <c r="H7710" t="s">
        <v>12107</v>
      </c>
      <c r="I7710" t="s">
        <v>12173</v>
      </c>
      <c r="J7710" s="4">
        <v>42747</v>
      </c>
    </row>
    <row r="7711" spans="1:10" x14ac:dyDescent="0.3">
      <c r="A7711" t="s">
        <v>13431</v>
      </c>
      <c r="B7711" s="4">
        <v>45680</v>
      </c>
      <c r="C7711" t="s">
        <v>13432</v>
      </c>
      <c r="D7711" t="s">
        <v>13433</v>
      </c>
      <c r="E7711" t="s">
        <v>4385</v>
      </c>
      <c r="F7711" t="s">
        <v>4386</v>
      </c>
      <c r="G7711" t="s">
        <v>79</v>
      </c>
      <c r="H7711" t="s">
        <v>12107</v>
      </c>
      <c r="I7711" t="s">
        <v>13434</v>
      </c>
      <c r="J7711" s="4">
        <v>41411</v>
      </c>
    </row>
    <row r="7712" spans="1:10" x14ac:dyDescent="0.3">
      <c r="A7712" t="s">
        <v>12118</v>
      </c>
      <c r="B7712" s="4">
        <v>45680</v>
      </c>
      <c r="C7712" t="s">
        <v>656</v>
      </c>
      <c r="D7712" t="s">
        <v>12119</v>
      </c>
      <c r="E7712" t="s">
        <v>6681</v>
      </c>
      <c r="F7712" t="s">
        <v>6682</v>
      </c>
      <c r="G7712" t="s">
        <v>6683</v>
      </c>
      <c r="H7712" t="s">
        <v>12107</v>
      </c>
      <c r="I7712" t="s">
        <v>12120</v>
      </c>
      <c r="J7712" s="4">
        <v>29854</v>
      </c>
    </row>
    <row r="7713" spans="1:10" x14ac:dyDescent="0.3">
      <c r="A7713" t="s">
        <v>13435</v>
      </c>
      <c r="B7713" s="4">
        <v>45680</v>
      </c>
      <c r="C7713" t="s">
        <v>174</v>
      </c>
      <c r="D7713" t="s">
        <v>7240</v>
      </c>
      <c r="E7713" t="s">
        <v>39</v>
      </c>
      <c r="F7713" t="s">
        <v>40</v>
      </c>
      <c r="G7713" t="s">
        <v>41</v>
      </c>
      <c r="H7713" t="s">
        <v>12107</v>
      </c>
      <c r="I7713" t="s">
        <v>13436</v>
      </c>
      <c r="J7713" s="4">
        <v>31289</v>
      </c>
    </row>
    <row r="7714" spans="1:10" x14ac:dyDescent="0.3">
      <c r="A7714" t="s">
        <v>13437</v>
      </c>
      <c r="B7714" s="4">
        <v>45680</v>
      </c>
      <c r="C7714" t="s">
        <v>1700</v>
      </c>
      <c r="D7714" t="s">
        <v>12866</v>
      </c>
      <c r="E7714" t="s">
        <v>39</v>
      </c>
      <c r="F7714" t="s">
        <v>40</v>
      </c>
      <c r="G7714" t="s">
        <v>41</v>
      </c>
      <c r="H7714" t="s">
        <v>12107</v>
      </c>
      <c r="I7714" t="s">
        <v>13436</v>
      </c>
      <c r="J7714" s="4">
        <v>31289</v>
      </c>
    </row>
    <row r="7715" spans="1:10" x14ac:dyDescent="0.3">
      <c r="A7715" t="s">
        <v>13438</v>
      </c>
      <c r="B7715" s="4">
        <v>45680</v>
      </c>
      <c r="C7715" t="s">
        <v>273</v>
      </c>
      <c r="D7715" t="s">
        <v>513</v>
      </c>
      <c r="E7715" t="s">
        <v>698</v>
      </c>
      <c r="F7715" t="s">
        <v>699</v>
      </c>
      <c r="G7715" t="s">
        <v>700</v>
      </c>
      <c r="H7715" t="s">
        <v>12107</v>
      </c>
      <c r="I7715" t="s">
        <v>13439</v>
      </c>
      <c r="J7715" s="4">
        <v>38307</v>
      </c>
    </row>
    <row r="7716" spans="1:10" x14ac:dyDescent="0.3">
      <c r="A7716" t="s">
        <v>13440</v>
      </c>
      <c r="B7716" s="4">
        <v>45680</v>
      </c>
      <c r="C7716" t="s">
        <v>1658</v>
      </c>
      <c r="D7716" t="s">
        <v>12196</v>
      </c>
      <c r="E7716" t="s">
        <v>698</v>
      </c>
      <c r="F7716" t="s">
        <v>699</v>
      </c>
      <c r="G7716" t="s">
        <v>700</v>
      </c>
      <c r="H7716" t="s">
        <v>12107</v>
      </c>
      <c r="I7716" t="s">
        <v>13439</v>
      </c>
      <c r="J7716" s="4">
        <v>38307</v>
      </c>
    </row>
    <row r="7717" spans="1:10" x14ac:dyDescent="0.3">
      <c r="A7717" t="s">
        <v>13441</v>
      </c>
      <c r="B7717" s="4">
        <v>45680</v>
      </c>
      <c r="C7717" t="s">
        <v>2845</v>
      </c>
      <c r="D7717" t="s">
        <v>2846</v>
      </c>
      <c r="E7717" t="s">
        <v>698</v>
      </c>
      <c r="F7717" t="s">
        <v>699</v>
      </c>
      <c r="G7717" t="s">
        <v>700</v>
      </c>
      <c r="H7717" t="s">
        <v>12107</v>
      </c>
      <c r="I7717" t="s">
        <v>13439</v>
      </c>
      <c r="J7717" s="4">
        <v>38307</v>
      </c>
    </row>
    <row r="7718" spans="1:10" x14ac:dyDescent="0.3">
      <c r="A7718" t="s">
        <v>13442</v>
      </c>
      <c r="B7718" s="4">
        <v>45680</v>
      </c>
      <c r="C7718" t="s">
        <v>692</v>
      </c>
      <c r="D7718" t="s">
        <v>8513</v>
      </c>
      <c r="E7718" t="s">
        <v>1328</v>
      </c>
      <c r="F7718" t="s">
        <v>1329</v>
      </c>
      <c r="G7718" t="s">
        <v>113</v>
      </c>
      <c r="H7718" t="s">
        <v>12107</v>
      </c>
      <c r="I7718" t="s">
        <v>13443</v>
      </c>
      <c r="J7718" s="4">
        <v>40604</v>
      </c>
    </row>
    <row r="7719" spans="1:10" x14ac:dyDescent="0.3">
      <c r="A7719" t="s">
        <v>13444</v>
      </c>
      <c r="B7719" s="4">
        <v>45680</v>
      </c>
      <c r="C7719" t="s">
        <v>692</v>
      </c>
      <c r="D7719" t="s">
        <v>8513</v>
      </c>
      <c r="E7719" t="s">
        <v>4385</v>
      </c>
      <c r="F7719" t="s">
        <v>4386</v>
      </c>
      <c r="G7719" t="s">
        <v>79</v>
      </c>
      <c r="H7719" t="s">
        <v>12107</v>
      </c>
      <c r="I7719" t="s">
        <v>13363</v>
      </c>
      <c r="J7719" s="4">
        <v>42223</v>
      </c>
    </row>
    <row r="7720" spans="1:10" x14ac:dyDescent="0.3">
      <c r="A7720" t="s">
        <v>13445</v>
      </c>
      <c r="B7720" s="4">
        <v>45680</v>
      </c>
      <c r="C7720" t="s">
        <v>13197</v>
      </c>
      <c r="D7720" t="s">
        <v>13198</v>
      </c>
      <c r="E7720" t="s">
        <v>10000</v>
      </c>
      <c r="F7720" t="s">
        <v>10001</v>
      </c>
      <c r="G7720" t="s">
        <v>5846</v>
      </c>
      <c r="H7720" t="s">
        <v>12107</v>
      </c>
      <c r="I7720" t="s">
        <v>13446</v>
      </c>
      <c r="J7720" s="4">
        <v>43586</v>
      </c>
    </row>
    <row r="7721" spans="1:10" x14ac:dyDescent="0.3">
      <c r="A7721" t="s">
        <v>13447</v>
      </c>
      <c r="B7721" s="4">
        <v>45681</v>
      </c>
      <c r="C7721" t="s">
        <v>5658</v>
      </c>
      <c r="D7721" t="s">
        <v>5659</v>
      </c>
      <c r="E7721" t="s">
        <v>5844</v>
      </c>
      <c r="F7721" t="s">
        <v>5845</v>
      </c>
      <c r="G7721" t="s">
        <v>5846</v>
      </c>
      <c r="H7721" t="s">
        <v>12107</v>
      </c>
      <c r="I7721" t="s">
        <v>13448</v>
      </c>
      <c r="J7721" s="4">
        <v>39086</v>
      </c>
    </row>
    <row r="7722" spans="1:10" x14ac:dyDescent="0.3">
      <c r="A7722" t="s">
        <v>13449</v>
      </c>
      <c r="B7722" s="4">
        <v>45681</v>
      </c>
      <c r="C7722" t="s">
        <v>13450</v>
      </c>
      <c r="D7722" t="s">
        <v>11384</v>
      </c>
      <c r="E7722" t="s">
        <v>698</v>
      </c>
      <c r="F7722" t="s">
        <v>699</v>
      </c>
      <c r="G7722" t="s">
        <v>700</v>
      </c>
      <c r="H7722" t="s">
        <v>12107</v>
      </c>
      <c r="I7722" t="s">
        <v>13451</v>
      </c>
      <c r="J7722" s="4">
        <v>30849</v>
      </c>
    </row>
    <row r="7723" spans="1:10" x14ac:dyDescent="0.3">
      <c r="A7723" t="s">
        <v>13452</v>
      </c>
      <c r="B7723" s="4">
        <v>45681</v>
      </c>
      <c r="C7723" t="s">
        <v>1767</v>
      </c>
      <c r="D7723" t="s">
        <v>1768</v>
      </c>
      <c r="E7723" t="s">
        <v>4385</v>
      </c>
      <c r="F7723" t="s">
        <v>4386</v>
      </c>
      <c r="G7723" t="s">
        <v>79</v>
      </c>
      <c r="H7723" t="s">
        <v>12107</v>
      </c>
      <c r="I7723" t="s">
        <v>13453</v>
      </c>
      <c r="J7723" s="4">
        <v>42602</v>
      </c>
    </row>
    <row r="7724" spans="1:10" x14ac:dyDescent="0.3">
      <c r="A7724" t="s">
        <v>13454</v>
      </c>
      <c r="B7724" s="4">
        <v>45681</v>
      </c>
      <c r="C7724" t="s">
        <v>574</v>
      </c>
      <c r="D7724" t="s">
        <v>575</v>
      </c>
      <c r="E7724" t="s">
        <v>4385</v>
      </c>
      <c r="F7724" t="s">
        <v>4386</v>
      </c>
      <c r="G7724" t="s">
        <v>79</v>
      </c>
      <c r="H7724" t="s">
        <v>12107</v>
      </c>
      <c r="I7724" t="s">
        <v>13453</v>
      </c>
      <c r="J7724" s="4">
        <v>42602</v>
      </c>
    </row>
    <row r="7725" spans="1:10" x14ac:dyDescent="0.3">
      <c r="A7725" t="s">
        <v>13455</v>
      </c>
      <c r="B7725" s="4">
        <v>45681</v>
      </c>
      <c r="C7725" t="s">
        <v>5258</v>
      </c>
      <c r="D7725" t="s">
        <v>12175</v>
      </c>
      <c r="E7725" t="s">
        <v>4385</v>
      </c>
      <c r="F7725" t="s">
        <v>4386</v>
      </c>
      <c r="G7725" t="s">
        <v>79</v>
      </c>
      <c r="H7725" t="s">
        <v>12107</v>
      </c>
      <c r="I7725" t="s">
        <v>13453</v>
      </c>
      <c r="J7725" s="4">
        <v>42602</v>
      </c>
    </row>
    <row r="7726" spans="1:10" x14ac:dyDescent="0.3">
      <c r="A7726" t="s">
        <v>13456</v>
      </c>
      <c r="B7726" s="4">
        <v>45681</v>
      </c>
      <c r="C7726" t="s">
        <v>7211</v>
      </c>
      <c r="D7726" t="s">
        <v>8926</v>
      </c>
      <c r="E7726" t="s">
        <v>111</v>
      </c>
      <c r="F7726" t="s">
        <v>112</v>
      </c>
      <c r="G7726" t="s">
        <v>113</v>
      </c>
      <c r="H7726" t="s">
        <v>12107</v>
      </c>
      <c r="I7726" t="s">
        <v>13457</v>
      </c>
      <c r="J7726" s="4">
        <v>36987</v>
      </c>
    </row>
    <row r="7727" spans="1:10" x14ac:dyDescent="0.3">
      <c r="A7727" t="s">
        <v>13458</v>
      </c>
      <c r="B7727" s="4">
        <v>45681</v>
      </c>
      <c r="C7727" t="s">
        <v>12628</v>
      </c>
      <c r="D7727" t="s">
        <v>12629</v>
      </c>
      <c r="E7727" t="s">
        <v>1747</v>
      </c>
      <c r="F7727" t="s">
        <v>1748</v>
      </c>
      <c r="G7727" t="s">
        <v>2108</v>
      </c>
      <c r="H7727" t="s">
        <v>12107</v>
      </c>
      <c r="I7727" t="s">
        <v>13459</v>
      </c>
      <c r="J7727" s="4">
        <v>40627</v>
      </c>
    </row>
    <row r="7728" spans="1:10" x14ac:dyDescent="0.3">
      <c r="A7728" t="s">
        <v>13460</v>
      </c>
      <c r="B7728" s="4">
        <v>45681</v>
      </c>
      <c r="C7728" t="s">
        <v>1342</v>
      </c>
      <c r="D7728" t="s">
        <v>5103</v>
      </c>
      <c r="E7728" t="s">
        <v>1328</v>
      </c>
      <c r="F7728" t="s">
        <v>1329</v>
      </c>
      <c r="G7728" t="s">
        <v>113</v>
      </c>
      <c r="H7728" t="s">
        <v>12107</v>
      </c>
      <c r="I7728" t="s">
        <v>12915</v>
      </c>
      <c r="J7728" s="4">
        <v>42632</v>
      </c>
    </row>
    <row r="7729" spans="1:10" x14ac:dyDescent="0.3">
      <c r="A7729" t="s">
        <v>13461</v>
      </c>
      <c r="B7729" s="4">
        <v>45681</v>
      </c>
      <c r="C7729" t="s">
        <v>692</v>
      </c>
      <c r="D7729" t="s">
        <v>8513</v>
      </c>
      <c r="E7729" t="s">
        <v>1328</v>
      </c>
      <c r="F7729" t="s">
        <v>1329</v>
      </c>
      <c r="G7729" t="s">
        <v>113</v>
      </c>
      <c r="H7729" t="s">
        <v>12107</v>
      </c>
      <c r="I7729" t="s">
        <v>12915</v>
      </c>
      <c r="J7729" s="4">
        <v>42632</v>
      </c>
    </row>
    <row r="7730" spans="1:10" x14ac:dyDescent="0.3">
      <c r="A7730" t="s">
        <v>13462</v>
      </c>
      <c r="B7730" s="4">
        <v>45681</v>
      </c>
      <c r="C7730" t="s">
        <v>2106</v>
      </c>
      <c r="D7730" t="s">
        <v>2107</v>
      </c>
      <c r="E7730" t="s">
        <v>1747</v>
      </c>
      <c r="F7730" t="s">
        <v>1748</v>
      </c>
      <c r="G7730" t="s">
        <v>2108</v>
      </c>
      <c r="H7730" t="s">
        <v>12107</v>
      </c>
      <c r="I7730" t="s">
        <v>13463</v>
      </c>
      <c r="J7730" s="4">
        <v>44090</v>
      </c>
    </row>
    <row r="7731" spans="1:10" x14ac:dyDescent="0.3">
      <c r="A7731" t="s">
        <v>13464</v>
      </c>
      <c r="B7731" s="4">
        <v>45681</v>
      </c>
      <c r="C7731" t="s">
        <v>474</v>
      </c>
      <c r="D7731" t="s">
        <v>13465</v>
      </c>
      <c r="E7731" t="s">
        <v>111</v>
      </c>
      <c r="F7731" t="s">
        <v>112</v>
      </c>
      <c r="G7731" t="s">
        <v>113</v>
      </c>
      <c r="H7731" t="s">
        <v>12107</v>
      </c>
      <c r="I7731" t="s">
        <v>12430</v>
      </c>
      <c r="J7731" s="4">
        <v>29405</v>
      </c>
    </row>
    <row r="7732" spans="1:10" x14ac:dyDescent="0.3">
      <c r="A7732" t="s">
        <v>13466</v>
      </c>
      <c r="B7732" s="4">
        <v>45681</v>
      </c>
      <c r="C7732" t="s">
        <v>325</v>
      </c>
      <c r="D7732" t="s">
        <v>6546</v>
      </c>
      <c r="E7732" t="s">
        <v>111</v>
      </c>
      <c r="F7732" t="s">
        <v>112</v>
      </c>
      <c r="G7732" t="s">
        <v>113</v>
      </c>
      <c r="H7732" t="s">
        <v>12107</v>
      </c>
      <c r="I7732" t="s">
        <v>12430</v>
      </c>
      <c r="J7732" s="4">
        <v>29405</v>
      </c>
    </row>
    <row r="7733" spans="1:10" x14ac:dyDescent="0.3">
      <c r="A7733" t="s">
        <v>13467</v>
      </c>
      <c r="B7733" s="4">
        <v>45681</v>
      </c>
      <c r="C7733" t="s">
        <v>7522</v>
      </c>
      <c r="D7733" t="s">
        <v>7523</v>
      </c>
      <c r="E7733" t="s">
        <v>111</v>
      </c>
      <c r="F7733" t="s">
        <v>112</v>
      </c>
      <c r="G7733" t="s">
        <v>113</v>
      </c>
      <c r="H7733" t="s">
        <v>12107</v>
      </c>
      <c r="I7733" t="s">
        <v>12430</v>
      </c>
      <c r="J7733" s="4">
        <v>29405</v>
      </c>
    </row>
    <row r="7734" spans="1:10" x14ac:dyDescent="0.3">
      <c r="A7734" t="s">
        <v>13468</v>
      </c>
      <c r="B7734" s="4">
        <v>45681</v>
      </c>
      <c r="C7734" t="s">
        <v>2194</v>
      </c>
      <c r="D7734" t="s">
        <v>7227</v>
      </c>
      <c r="E7734" t="s">
        <v>111</v>
      </c>
      <c r="F7734" t="s">
        <v>112</v>
      </c>
      <c r="G7734" t="s">
        <v>113</v>
      </c>
      <c r="H7734" t="s">
        <v>12107</v>
      </c>
      <c r="I7734" t="s">
        <v>13469</v>
      </c>
      <c r="J7734" s="4">
        <v>18006</v>
      </c>
    </row>
    <row r="7735" spans="1:10" x14ac:dyDescent="0.3">
      <c r="A7735" t="s">
        <v>13470</v>
      </c>
      <c r="B7735" s="4">
        <v>45681</v>
      </c>
      <c r="C7735" t="s">
        <v>692</v>
      </c>
      <c r="D7735" t="s">
        <v>8513</v>
      </c>
      <c r="E7735" t="s">
        <v>111</v>
      </c>
      <c r="F7735" t="s">
        <v>112</v>
      </c>
      <c r="G7735" t="s">
        <v>113</v>
      </c>
      <c r="H7735" t="s">
        <v>12107</v>
      </c>
      <c r="I7735" t="s">
        <v>13469</v>
      </c>
      <c r="J7735" s="4">
        <v>18006</v>
      </c>
    </row>
    <row r="7736" spans="1:10" x14ac:dyDescent="0.3">
      <c r="A7736" t="s">
        <v>13471</v>
      </c>
      <c r="B7736" s="4">
        <v>45681</v>
      </c>
      <c r="C7736" t="s">
        <v>325</v>
      </c>
      <c r="D7736" t="s">
        <v>6546</v>
      </c>
      <c r="E7736" t="s">
        <v>111</v>
      </c>
      <c r="F7736" t="s">
        <v>112</v>
      </c>
      <c r="G7736" t="s">
        <v>113</v>
      </c>
      <c r="H7736" t="s">
        <v>12107</v>
      </c>
      <c r="I7736" t="s">
        <v>13469</v>
      </c>
      <c r="J7736" s="4">
        <v>18006</v>
      </c>
    </row>
    <row r="7737" spans="1:10" x14ac:dyDescent="0.3">
      <c r="A7737" t="s">
        <v>13472</v>
      </c>
      <c r="B7737" s="4">
        <v>45681</v>
      </c>
      <c r="C7737" t="s">
        <v>8708</v>
      </c>
      <c r="D7737" t="s">
        <v>8709</v>
      </c>
      <c r="E7737" t="s">
        <v>111</v>
      </c>
      <c r="F7737" t="s">
        <v>112</v>
      </c>
      <c r="G7737" t="s">
        <v>113</v>
      </c>
      <c r="H7737" t="s">
        <v>12107</v>
      </c>
      <c r="I7737" t="s">
        <v>13469</v>
      </c>
      <c r="J7737" s="4">
        <v>18006</v>
      </c>
    </row>
    <row r="7738" spans="1:10" x14ac:dyDescent="0.3">
      <c r="A7738" t="s">
        <v>13473</v>
      </c>
      <c r="B7738" s="4">
        <v>45681</v>
      </c>
      <c r="C7738" t="s">
        <v>13474</v>
      </c>
      <c r="D7738" t="s">
        <v>13475</v>
      </c>
      <c r="E7738" t="s">
        <v>111</v>
      </c>
      <c r="F7738" t="s">
        <v>112</v>
      </c>
      <c r="G7738" t="s">
        <v>113</v>
      </c>
      <c r="H7738" t="s">
        <v>12107</v>
      </c>
      <c r="I7738" t="s">
        <v>13469</v>
      </c>
      <c r="J7738" s="4">
        <v>18006</v>
      </c>
    </row>
    <row r="7739" spans="1:10" x14ac:dyDescent="0.3">
      <c r="A7739" t="s">
        <v>13476</v>
      </c>
      <c r="B7739" s="4">
        <v>45681</v>
      </c>
      <c r="C7739" t="s">
        <v>12408</v>
      </c>
      <c r="D7739" t="s">
        <v>12409</v>
      </c>
      <c r="E7739" t="s">
        <v>4385</v>
      </c>
      <c r="F7739" t="s">
        <v>4386</v>
      </c>
      <c r="G7739" t="s">
        <v>79</v>
      </c>
      <c r="H7739" t="s">
        <v>12107</v>
      </c>
      <c r="I7739" t="s">
        <v>12560</v>
      </c>
      <c r="J7739" s="4">
        <v>42711</v>
      </c>
    </row>
    <row r="7740" spans="1:10" x14ac:dyDescent="0.3">
      <c r="A7740" t="s">
        <v>13477</v>
      </c>
      <c r="B7740" s="4">
        <v>45681</v>
      </c>
      <c r="C7740" t="s">
        <v>13108</v>
      </c>
      <c r="D7740" t="s">
        <v>13478</v>
      </c>
      <c r="E7740" t="s">
        <v>4385</v>
      </c>
      <c r="F7740" t="s">
        <v>4386</v>
      </c>
      <c r="G7740" t="s">
        <v>79</v>
      </c>
      <c r="H7740" t="s">
        <v>12107</v>
      </c>
      <c r="I7740" t="s">
        <v>12560</v>
      </c>
      <c r="J7740" s="4">
        <v>42711</v>
      </c>
    </row>
    <row r="7741" spans="1:10" x14ac:dyDescent="0.3">
      <c r="A7741" t="s">
        <v>13479</v>
      </c>
      <c r="B7741" s="4">
        <v>45681</v>
      </c>
      <c r="C7741" t="s">
        <v>12485</v>
      </c>
      <c r="D7741" t="s">
        <v>12486</v>
      </c>
      <c r="E7741" t="s">
        <v>111</v>
      </c>
      <c r="F7741" t="s">
        <v>112</v>
      </c>
      <c r="G7741" t="s">
        <v>113</v>
      </c>
      <c r="H7741" t="s">
        <v>12107</v>
      </c>
      <c r="I7741" t="s">
        <v>13480</v>
      </c>
      <c r="J7741" s="4">
        <v>37745</v>
      </c>
    </row>
    <row r="7742" spans="1:10" x14ac:dyDescent="0.3">
      <c r="A7742" t="s">
        <v>13481</v>
      </c>
      <c r="B7742" s="4">
        <v>45681</v>
      </c>
      <c r="C7742" t="s">
        <v>202</v>
      </c>
      <c r="D7742" t="s">
        <v>13482</v>
      </c>
      <c r="E7742" t="s">
        <v>51</v>
      </c>
      <c r="F7742" t="s">
        <v>52</v>
      </c>
      <c r="G7742" t="s">
        <v>53</v>
      </c>
      <c r="H7742" t="s">
        <v>12107</v>
      </c>
      <c r="I7742" t="s">
        <v>12266</v>
      </c>
      <c r="J7742" s="4">
        <v>23600</v>
      </c>
    </row>
    <row r="7743" spans="1:10" x14ac:dyDescent="0.3">
      <c r="A7743" t="s">
        <v>13483</v>
      </c>
      <c r="B7743" s="4">
        <v>45681</v>
      </c>
      <c r="C7743" t="s">
        <v>2711</v>
      </c>
      <c r="D7743" t="s">
        <v>13484</v>
      </c>
      <c r="E7743" t="s">
        <v>4385</v>
      </c>
      <c r="F7743" t="s">
        <v>4386</v>
      </c>
      <c r="G7743" t="s">
        <v>79</v>
      </c>
      <c r="H7743" t="s">
        <v>12107</v>
      </c>
      <c r="I7743" t="s">
        <v>13485</v>
      </c>
      <c r="J7743" s="4">
        <v>39349</v>
      </c>
    </row>
    <row r="7744" spans="1:10" x14ac:dyDescent="0.3">
      <c r="A7744" t="s">
        <v>13486</v>
      </c>
      <c r="B7744" s="4">
        <v>45681</v>
      </c>
      <c r="C7744" t="s">
        <v>1014</v>
      </c>
      <c r="D7744" t="s">
        <v>3008</v>
      </c>
      <c r="E7744" t="s">
        <v>111</v>
      </c>
      <c r="F7744" t="s">
        <v>112</v>
      </c>
      <c r="G7744" t="s">
        <v>113</v>
      </c>
      <c r="H7744" t="s">
        <v>12107</v>
      </c>
      <c r="I7744" t="s">
        <v>12452</v>
      </c>
      <c r="J7744" s="4">
        <v>29114</v>
      </c>
    </row>
    <row r="7745" spans="1:10" x14ac:dyDescent="0.3">
      <c r="A7745" t="s">
        <v>13487</v>
      </c>
      <c r="B7745" s="4">
        <v>45681</v>
      </c>
      <c r="C7745" t="s">
        <v>574</v>
      </c>
      <c r="D7745" t="s">
        <v>1164</v>
      </c>
      <c r="E7745" t="s">
        <v>1328</v>
      </c>
      <c r="F7745" t="s">
        <v>1329</v>
      </c>
      <c r="G7745" t="s">
        <v>113</v>
      </c>
      <c r="H7745" t="s">
        <v>12107</v>
      </c>
      <c r="I7745" t="s">
        <v>13488</v>
      </c>
      <c r="J7745" s="4">
        <v>35061</v>
      </c>
    </row>
    <row r="7746" spans="1:10" x14ac:dyDescent="0.3">
      <c r="A7746" t="s">
        <v>13489</v>
      </c>
      <c r="B7746" s="4">
        <v>45681</v>
      </c>
      <c r="C7746" t="s">
        <v>1603</v>
      </c>
      <c r="D7746" t="s">
        <v>1604</v>
      </c>
      <c r="E7746" t="s">
        <v>111</v>
      </c>
      <c r="F7746" t="s">
        <v>112</v>
      </c>
      <c r="G7746" t="s">
        <v>113</v>
      </c>
      <c r="H7746" t="s">
        <v>12107</v>
      </c>
      <c r="I7746" t="s">
        <v>12430</v>
      </c>
      <c r="J7746" s="4">
        <v>29405</v>
      </c>
    </row>
    <row r="7747" spans="1:10" x14ac:dyDescent="0.3">
      <c r="A7747" t="s">
        <v>13490</v>
      </c>
      <c r="B7747" s="4">
        <v>45681</v>
      </c>
      <c r="C7747" t="s">
        <v>730</v>
      </c>
      <c r="D7747" t="s">
        <v>7460</v>
      </c>
      <c r="E7747" t="s">
        <v>217</v>
      </c>
      <c r="F7747" t="s">
        <v>218</v>
      </c>
      <c r="G7747" t="s">
        <v>79</v>
      </c>
      <c r="H7747" t="s">
        <v>12107</v>
      </c>
      <c r="I7747" t="s">
        <v>12964</v>
      </c>
      <c r="J7747" s="4">
        <v>33630</v>
      </c>
    </row>
    <row r="7748" spans="1:10" x14ac:dyDescent="0.3">
      <c r="A7748" t="s">
        <v>13491</v>
      </c>
      <c r="B7748" s="4">
        <v>45681</v>
      </c>
      <c r="C7748" t="s">
        <v>3477</v>
      </c>
      <c r="D7748" t="s">
        <v>12985</v>
      </c>
      <c r="E7748" t="s">
        <v>1053</v>
      </c>
      <c r="F7748" t="s">
        <v>218</v>
      </c>
      <c r="H7748" t="s">
        <v>12107</v>
      </c>
      <c r="I7748" t="s">
        <v>12964</v>
      </c>
      <c r="J7748" s="4">
        <v>33630</v>
      </c>
    </row>
    <row r="7749" spans="1:10" x14ac:dyDescent="0.3">
      <c r="A7749" t="s">
        <v>13492</v>
      </c>
      <c r="B7749" s="4">
        <v>45681</v>
      </c>
      <c r="C7749" t="s">
        <v>13493</v>
      </c>
      <c r="D7749" t="s">
        <v>13494</v>
      </c>
      <c r="E7749" t="s">
        <v>1053</v>
      </c>
      <c r="F7749" t="s">
        <v>218</v>
      </c>
      <c r="H7749" t="s">
        <v>12107</v>
      </c>
      <c r="I7749" t="s">
        <v>12964</v>
      </c>
      <c r="J7749" s="4">
        <v>33630</v>
      </c>
    </row>
    <row r="7750" spans="1:10" x14ac:dyDescent="0.3">
      <c r="A7750" t="s">
        <v>13495</v>
      </c>
      <c r="B7750" s="4">
        <v>45681</v>
      </c>
      <c r="C7750" t="s">
        <v>308</v>
      </c>
      <c r="D7750" t="s">
        <v>8134</v>
      </c>
      <c r="E7750" t="s">
        <v>204</v>
      </c>
      <c r="F7750" t="s">
        <v>205</v>
      </c>
      <c r="G7750" t="s">
        <v>206</v>
      </c>
      <c r="H7750" t="s">
        <v>12107</v>
      </c>
      <c r="I7750" t="s">
        <v>12483</v>
      </c>
      <c r="J7750" s="4">
        <v>24767</v>
      </c>
    </row>
    <row r="7751" spans="1:10" x14ac:dyDescent="0.3">
      <c r="A7751" t="s">
        <v>13496</v>
      </c>
      <c r="B7751" s="4">
        <v>45681</v>
      </c>
      <c r="C7751" t="s">
        <v>673</v>
      </c>
      <c r="D7751" t="s">
        <v>12277</v>
      </c>
      <c r="E7751" t="s">
        <v>111</v>
      </c>
      <c r="F7751" t="s">
        <v>112</v>
      </c>
      <c r="G7751" t="s">
        <v>113</v>
      </c>
      <c r="H7751" t="s">
        <v>12107</v>
      </c>
      <c r="I7751" t="s">
        <v>13497</v>
      </c>
      <c r="J7751" s="4">
        <v>22689</v>
      </c>
    </row>
    <row r="7752" spans="1:10" x14ac:dyDescent="0.3">
      <c r="A7752" t="s">
        <v>13498</v>
      </c>
      <c r="B7752" s="4">
        <v>45681</v>
      </c>
      <c r="C7752" t="s">
        <v>447</v>
      </c>
      <c r="D7752" t="s">
        <v>448</v>
      </c>
      <c r="E7752" t="s">
        <v>410</v>
      </c>
      <c r="F7752" t="s">
        <v>411</v>
      </c>
      <c r="G7752" t="s">
        <v>412</v>
      </c>
      <c r="H7752" t="s">
        <v>12107</v>
      </c>
      <c r="I7752" t="s">
        <v>13499</v>
      </c>
      <c r="J7752" s="4">
        <v>26158</v>
      </c>
    </row>
    <row r="7753" spans="1:10" x14ac:dyDescent="0.3">
      <c r="A7753" t="s">
        <v>13500</v>
      </c>
      <c r="B7753" s="4">
        <v>45681</v>
      </c>
      <c r="C7753" t="s">
        <v>12675</v>
      </c>
      <c r="D7753" t="s">
        <v>12676</v>
      </c>
      <c r="E7753" t="s">
        <v>12967</v>
      </c>
      <c r="F7753" t="s">
        <v>12968</v>
      </c>
      <c r="G7753" t="s">
        <v>301</v>
      </c>
      <c r="H7753" t="s">
        <v>12107</v>
      </c>
      <c r="I7753" t="s">
        <v>12636</v>
      </c>
      <c r="J7753" s="4">
        <v>42362</v>
      </c>
    </row>
    <row r="7754" spans="1:10" x14ac:dyDescent="0.3">
      <c r="A7754" t="s">
        <v>13501</v>
      </c>
      <c r="B7754" s="4">
        <v>45681</v>
      </c>
      <c r="C7754" t="s">
        <v>188</v>
      </c>
      <c r="D7754" t="s">
        <v>7535</v>
      </c>
      <c r="E7754" t="s">
        <v>51</v>
      </c>
      <c r="F7754" t="s">
        <v>52</v>
      </c>
      <c r="G7754" t="s">
        <v>53</v>
      </c>
      <c r="H7754" t="s">
        <v>12107</v>
      </c>
      <c r="I7754" t="s">
        <v>13502</v>
      </c>
      <c r="J7754" s="4">
        <v>23749</v>
      </c>
    </row>
    <row r="7755" spans="1:10" x14ac:dyDescent="0.3">
      <c r="A7755" t="s">
        <v>13503</v>
      </c>
      <c r="B7755" s="4">
        <v>45681</v>
      </c>
      <c r="C7755" t="s">
        <v>105</v>
      </c>
      <c r="D7755" t="s">
        <v>106</v>
      </c>
      <c r="E7755" t="s">
        <v>111</v>
      </c>
      <c r="F7755" t="s">
        <v>112</v>
      </c>
      <c r="G7755" t="s">
        <v>113</v>
      </c>
      <c r="H7755" t="s">
        <v>12107</v>
      </c>
      <c r="I7755" t="s">
        <v>13376</v>
      </c>
      <c r="J7755" s="4">
        <v>22479</v>
      </c>
    </row>
    <row r="7756" spans="1:10" x14ac:dyDescent="0.3">
      <c r="A7756" t="s">
        <v>13504</v>
      </c>
      <c r="B7756" s="4">
        <v>45681</v>
      </c>
      <c r="C7756" t="s">
        <v>554</v>
      </c>
      <c r="D7756" t="s">
        <v>13278</v>
      </c>
      <c r="E7756" t="s">
        <v>410</v>
      </c>
      <c r="F7756" t="s">
        <v>411</v>
      </c>
      <c r="G7756" t="s">
        <v>412</v>
      </c>
      <c r="H7756" t="s">
        <v>12107</v>
      </c>
      <c r="I7756" t="s">
        <v>13505</v>
      </c>
      <c r="J7756" s="4">
        <v>34694</v>
      </c>
    </row>
    <row r="7757" spans="1:10" x14ac:dyDescent="0.3">
      <c r="A7757" t="s">
        <v>13506</v>
      </c>
      <c r="B7757" s="4">
        <v>45681</v>
      </c>
      <c r="C7757" t="s">
        <v>525</v>
      </c>
      <c r="D7757" t="s">
        <v>12180</v>
      </c>
      <c r="E7757" t="s">
        <v>410</v>
      </c>
      <c r="F7757" t="s">
        <v>411</v>
      </c>
      <c r="G7757" t="s">
        <v>412</v>
      </c>
      <c r="H7757" t="s">
        <v>12107</v>
      </c>
      <c r="I7757" t="s">
        <v>13505</v>
      </c>
      <c r="J7757" s="4">
        <v>34694</v>
      </c>
    </row>
    <row r="7758" spans="1:10" x14ac:dyDescent="0.3">
      <c r="A7758" t="s">
        <v>13507</v>
      </c>
      <c r="B7758" s="4">
        <v>45681</v>
      </c>
      <c r="C7758" t="s">
        <v>13508</v>
      </c>
      <c r="D7758" t="s">
        <v>13509</v>
      </c>
      <c r="E7758" t="s">
        <v>410</v>
      </c>
      <c r="F7758" t="s">
        <v>411</v>
      </c>
      <c r="G7758" t="s">
        <v>412</v>
      </c>
      <c r="H7758" t="s">
        <v>12107</v>
      </c>
      <c r="I7758" t="s">
        <v>13505</v>
      </c>
      <c r="J7758" s="4">
        <v>34694</v>
      </c>
    </row>
    <row r="7759" spans="1:10" x14ac:dyDescent="0.3">
      <c r="A7759" t="s">
        <v>13510</v>
      </c>
      <c r="B7759" s="4">
        <v>45681</v>
      </c>
      <c r="C7759" t="s">
        <v>396</v>
      </c>
      <c r="D7759" t="s">
        <v>7234</v>
      </c>
      <c r="E7759" t="s">
        <v>12381</v>
      </c>
      <c r="F7759" t="s">
        <v>12382</v>
      </c>
      <c r="G7759" t="s">
        <v>79</v>
      </c>
      <c r="H7759" t="s">
        <v>12107</v>
      </c>
      <c r="I7759" t="s">
        <v>13511</v>
      </c>
      <c r="J7759" s="4">
        <v>41075</v>
      </c>
    </row>
    <row r="7760" spans="1:10" x14ac:dyDescent="0.3">
      <c r="A7760" t="s">
        <v>13512</v>
      </c>
      <c r="B7760" s="4">
        <v>45681</v>
      </c>
      <c r="C7760" t="s">
        <v>574</v>
      </c>
      <c r="D7760" t="s">
        <v>804</v>
      </c>
      <c r="E7760" t="s">
        <v>12381</v>
      </c>
      <c r="F7760" t="s">
        <v>12382</v>
      </c>
      <c r="G7760" t="s">
        <v>79</v>
      </c>
      <c r="H7760" t="s">
        <v>12107</v>
      </c>
      <c r="I7760" t="s">
        <v>13511</v>
      </c>
      <c r="J7760" s="4">
        <v>41075</v>
      </c>
    </row>
    <row r="7761" spans="1:10" x14ac:dyDescent="0.3">
      <c r="A7761" t="s">
        <v>13513</v>
      </c>
      <c r="B7761" s="4">
        <v>45681</v>
      </c>
      <c r="C7761" t="s">
        <v>12154</v>
      </c>
      <c r="D7761" t="s">
        <v>12155</v>
      </c>
      <c r="E7761" t="s">
        <v>1328</v>
      </c>
      <c r="F7761" t="s">
        <v>1329</v>
      </c>
      <c r="G7761" t="s">
        <v>113</v>
      </c>
      <c r="H7761" t="s">
        <v>12107</v>
      </c>
      <c r="I7761" t="s">
        <v>12915</v>
      </c>
      <c r="J7761" s="4">
        <v>42632</v>
      </c>
    </row>
    <row r="7762" spans="1:10" x14ac:dyDescent="0.3">
      <c r="A7762" t="s">
        <v>13514</v>
      </c>
      <c r="B7762" s="4">
        <v>45681</v>
      </c>
      <c r="C7762" t="s">
        <v>12512</v>
      </c>
      <c r="D7762" t="s">
        <v>12513</v>
      </c>
      <c r="E7762" t="s">
        <v>1328</v>
      </c>
      <c r="F7762" t="s">
        <v>1329</v>
      </c>
      <c r="G7762" t="s">
        <v>113</v>
      </c>
      <c r="H7762" t="s">
        <v>12107</v>
      </c>
      <c r="I7762" t="s">
        <v>13515</v>
      </c>
      <c r="J7762" s="4">
        <v>24669</v>
      </c>
    </row>
    <row r="7763" spans="1:10" x14ac:dyDescent="0.3">
      <c r="A7763" t="s">
        <v>13516</v>
      </c>
      <c r="B7763" s="4">
        <v>45681</v>
      </c>
      <c r="C7763" t="s">
        <v>5891</v>
      </c>
      <c r="D7763" t="s">
        <v>526</v>
      </c>
      <c r="E7763" t="s">
        <v>13517</v>
      </c>
      <c r="F7763" t="s">
        <v>13518</v>
      </c>
      <c r="G7763" t="s">
        <v>6885</v>
      </c>
      <c r="H7763" t="s">
        <v>12107</v>
      </c>
      <c r="I7763" t="s">
        <v>13515</v>
      </c>
      <c r="J7763" s="4">
        <v>24669</v>
      </c>
    </row>
    <row r="7764" spans="1:10" x14ac:dyDescent="0.3">
      <c r="A7764" t="s">
        <v>13519</v>
      </c>
      <c r="B7764" s="4">
        <v>45681</v>
      </c>
      <c r="C7764" t="s">
        <v>1326</v>
      </c>
      <c r="D7764" t="s">
        <v>12126</v>
      </c>
      <c r="E7764" t="s">
        <v>1328</v>
      </c>
      <c r="F7764" t="s">
        <v>1329</v>
      </c>
      <c r="G7764" t="s">
        <v>113</v>
      </c>
      <c r="H7764" t="s">
        <v>12107</v>
      </c>
      <c r="I7764" t="s">
        <v>13515</v>
      </c>
      <c r="J7764" s="4">
        <v>24669</v>
      </c>
    </row>
    <row r="7765" spans="1:10" x14ac:dyDescent="0.3">
      <c r="A7765" t="s">
        <v>13520</v>
      </c>
      <c r="B7765" s="4">
        <v>45681</v>
      </c>
      <c r="C7765" t="s">
        <v>3142</v>
      </c>
      <c r="D7765" t="s">
        <v>3143</v>
      </c>
      <c r="E7765" t="s">
        <v>1328</v>
      </c>
      <c r="F7765" t="s">
        <v>1329</v>
      </c>
      <c r="G7765" t="s">
        <v>113</v>
      </c>
      <c r="H7765" t="s">
        <v>12107</v>
      </c>
      <c r="I7765" t="s">
        <v>13515</v>
      </c>
      <c r="J7765" s="4">
        <v>24669</v>
      </c>
    </row>
    <row r="7766" spans="1:10" x14ac:dyDescent="0.3">
      <c r="A7766" t="s">
        <v>13521</v>
      </c>
      <c r="B7766" s="4">
        <v>45681</v>
      </c>
      <c r="C7766" t="s">
        <v>81</v>
      </c>
      <c r="D7766" t="s">
        <v>12213</v>
      </c>
      <c r="E7766" t="s">
        <v>1328</v>
      </c>
      <c r="F7766" t="s">
        <v>1329</v>
      </c>
      <c r="G7766" t="s">
        <v>113</v>
      </c>
      <c r="H7766" t="s">
        <v>12107</v>
      </c>
      <c r="I7766" t="s">
        <v>13515</v>
      </c>
      <c r="J7766" s="4">
        <v>24669</v>
      </c>
    </row>
    <row r="7767" spans="1:10" x14ac:dyDescent="0.3">
      <c r="A7767" t="s">
        <v>13130</v>
      </c>
      <c r="B7767" s="4">
        <v>45681</v>
      </c>
      <c r="C7767" t="s">
        <v>8091</v>
      </c>
      <c r="D7767" t="s">
        <v>8092</v>
      </c>
      <c r="E7767" t="s">
        <v>5844</v>
      </c>
      <c r="F7767" t="s">
        <v>5845</v>
      </c>
      <c r="G7767" t="s">
        <v>5846</v>
      </c>
      <c r="H7767" t="s">
        <v>12107</v>
      </c>
      <c r="I7767" t="s">
        <v>13131</v>
      </c>
      <c r="J7767" s="4">
        <v>45386</v>
      </c>
    </row>
    <row r="7768" spans="1:10" x14ac:dyDescent="0.3">
      <c r="A7768" t="s">
        <v>13522</v>
      </c>
      <c r="B7768" s="4">
        <v>45681</v>
      </c>
      <c r="C7768" t="s">
        <v>13523</v>
      </c>
      <c r="D7768" t="s">
        <v>13524</v>
      </c>
      <c r="E7768" t="s">
        <v>4385</v>
      </c>
      <c r="F7768" t="s">
        <v>4386</v>
      </c>
      <c r="G7768" t="s">
        <v>79</v>
      </c>
      <c r="H7768" t="s">
        <v>12107</v>
      </c>
      <c r="I7768" t="s">
        <v>13131</v>
      </c>
      <c r="J7768" s="4">
        <v>45386</v>
      </c>
    </row>
    <row r="7769" spans="1:10" x14ac:dyDescent="0.3">
      <c r="A7769" t="s">
        <v>13525</v>
      </c>
      <c r="B7769" s="4">
        <v>45681</v>
      </c>
      <c r="C7769" t="s">
        <v>665</v>
      </c>
      <c r="D7769" t="s">
        <v>666</v>
      </c>
      <c r="E7769" t="s">
        <v>1328</v>
      </c>
      <c r="F7769" t="s">
        <v>1329</v>
      </c>
      <c r="G7769" t="s">
        <v>113</v>
      </c>
      <c r="H7769" t="s">
        <v>12107</v>
      </c>
      <c r="I7769" t="s">
        <v>13526</v>
      </c>
      <c r="J7769" s="4">
        <v>19248</v>
      </c>
    </row>
    <row r="7770" spans="1:10" x14ac:dyDescent="0.3">
      <c r="A7770" t="s">
        <v>13527</v>
      </c>
      <c r="B7770" s="4">
        <v>45681</v>
      </c>
      <c r="C7770" t="s">
        <v>405</v>
      </c>
      <c r="D7770" t="s">
        <v>6657</v>
      </c>
      <c r="E7770" t="s">
        <v>1328</v>
      </c>
      <c r="F7770" t="s">
        <v>1329</v>
      </c>
      <c r="G7770" t="s">
        <v>113</v>
      </c>
      <c r="H7770" t="s">
        <v>12107</v>
      </c>
      <c r="I7770" t="s">
        <v>13526</v>
      </c>
      <c r="J7770" s="4">
        <v>19248</v>
      </c>
    </row>
    <row r="7771" spans="1:10" x14ac:dyDescent="0.3">
      <c r="A7771" t="s">
        <v>13528</v>
      </c>
      <c r="B7771" s="4">
        <v>45681</v>
      </c>
      <c r="C7771" t="s">
        <v>7522</v>
      </c>
      <c r="D7771" t="s">
        <v>7523</v>
      </c>
      <c r="E7771" t="s">
        <v>111</v>
      </c>
      <c r="F7771" t="s">
        <v>112</v>
      </c>
      <c r="G7771" t="s">
        <v>113</v>
      </c>
      <c r="H7771" t="s">
        <v>12107</v>
      </c>
      <c r="I7771" t="s">
        <v>13529</v>
      </c>
      <c r="J7771" s="4">
        <v>30511</v>
      </c>
    </row>
    <row r="7772" spans="1:10" x14ac:dyDescent="0.3">
      <c r="A7772" t="s">
        <v>13530</v>
      </c>
      <c r="B7772" s="4">
        <v>45684</v>
      </c>
      <c r="C7772" t="s">
        <v>1718</v>
      </c>
      <c r="D7772" t="s">
        <v>1719</v>
      </c>
      <c r="E7772" t="s">
        <v>39</v>
      </c>
      <c r="F7772" t="s">
        <v>40</v>
      </c>
      <c r="G7772" t="s">
        <v>41</v>
      </c>
      <c r="H7772" t="s">
        <v>12107</v>
      </c>
      <c r="I7772" t="s">
        <v>13224</v>
      </c>
      <c r="J7772" s="4">
        <v>27137</v>
      </c>
    </row>
    <row r="7773" spans="1:10" x14ac:dyDescent="0.3">
      <c r="A7773" t="s">
        <v>13531</v>
      </c>
      <c r="B7773" s="4">
        <v>45684</v>
      </c>
      <c r="C7773" t="s">
        <v>2399</v>
      </c>
      <c r="D7773" t="s">
        <v>2400</v>
      </c>
      <c r="E7773" t="s">
        <v>39</v>
      </c>
      <c r="F7773" t="s">
        <v>40</v>
      </c>
      <c r="G7773" t="s">
        <v>41</v>
      </c>
      <c r="H7773" t="s">
        <v>12107</v>
      </c>
      <c r="I7773" t="s">
        <v>13224</v>
      </c>
      <c r="J7773" s="4">
        <v>27137</v>
      </c>
    </row>
    <row r="7774" spans="1:10" x14ac:dyDescent="0.3">
      <c r="A7774" t="s">
        <v>13532</v>
      </c>
      <c r="B7774" s="4">
        <v>45684</v>
      </c>
      <c r="C7774" t="s">
        <v>1655</v>
      </c>
      <c r="D7774" t="s">
        <v>1656</v>
      </c>
      <c r="E7774" t="s">
        <v>5844</v>
      </c>
      <c r="F7774" t="s">
        <v>5845</v>
      </c>
      <c r="G7774" t="s">
        <v>5846</v>
      </c>
      <c r="H7774" t="s">
        <v>12107</v>
      </c>
      <c r="I7774" t="s">
        <v>13533</v>
      </c>
      <c r="J7774" s="4">
        <v>41104</v>
      </c>
    </row>
    <row r="7775" spans="1:10" x14ac:dyDescent="0.3">
      <c r="A7775" t="s">
        <v>13534</v>
      </c>
      <c r="B7775" s="4">
        <v>45684</v>
      </c>
      <c r="C7775" t="s">
        <v>2288</v>
      </c>
      <c r="D7775" t="s">
        <v>2289</v>
      </c>
      <c r="E7775" t="s">
        <v>1721</v>
      </c>
      <c r="F7775" t="s">
        <v>1722</v>
      </c>
      <c r="G7775" t="s">
        <v>1723</v>
      </c>
      <c r="H7775" t="s">
        <v>12107</v>
      </c>
      <c r="I7775" t="s">
        <v>13535</v>
      </c>
      <c r="J7775" s="4">
        <v>29538</v>
      </c>
    </row>
    <row r="7776" spans="1:10" x14ac:dyDescent="0.3">
      <c r="A7776" t="s">
        <v>13536</v>
      </c>
      <c r="B7776" s="4">
        <v>45684</v>
      </c>
      <c r="C7776" t="s">
        <v>174</v>
      </c>
      <c r="D7776" t="s">
        <v>7240</v>
      </c>
      <c r="E7776" t="s">
        <v>12967</v>
      </c>
      <c r="F7776" t="s">
        <v>12968</v>
      </c>
      <c r="G7776" t="s">
        <v>301</v>
      </c>
      <c r="H7776" t="s">
        <v>12107</v>
      </c>
      <c r="I7776" t="s">
        <v>12636</v>
      </c>
      <c r="J7776" s="4">
        <v>42362</v>
      </c>
    </row>
    <row r="7777" spans="1:10" x14ac:dyDescent="0.3">
      <c r="A7777" t="s">
        <v>13537</v>
      </c>
      <c r="B7777" s="4">
        <v>45684</v>
      </c>
      <c r="C7777" t="s">
        <v>696</v>
      </c>
      <c r="D7777" t="s">
        <v>697</v>
      </c>
      <c r="E7777" t="s">
        <v>698</v>
      </c>
      <c r="F7777" t="s">
        <v>699</v>
      </c>
      <c r="G7777" t="s">
        <v>700</v>
      </c>
      <c r="H7777" t="s">
        <v>12107</v>
      </c>
      <c r="I7777" t="s">
        <v>13538</v>
      </c>
      <c r="J7777" s="4">
        <v>36160</v>
      </c>
    </row>
    <row r="7778" spans="1:10" x14ac:dyDescent="0.3">
      <c r="A7778" t="s">
        <v>12257</v>
      </c>
      <c r="B7778" s="4">
        <v>45684</v>
      </c>
      <c r="C7778" t="s">
        <v>10231</v>
      </c>
      <c r="D7778" t="s">
        <v>10232</v>
      </c>
      <c r="E7778" t="s">
        <v>1747</v>
      </c>
      <c r="F7778" t="s">
        <v>1748</v>
      </c>
      <c r="G7778" t="s">
        <v>2108</v>
      </c>
      <c r="H7778" t="s">
        <v>12107</v>
      </c>
      <c r="I7778" t="s">
        <v>12258</v>
      </c>
      <c r="J7778" s="4">
        <v>25794</v>
      </c>
    </row>
    <row r="7779" spans="1:10" x14ac:dyDescent="0.3">
      <c r="A7779" t="s">
        <v>13539</v>
      </c>
      <c r="B7779" s="4">
        <v>45684</v>
      </c>
      <c r="C7779" t="s">
        <v>1603</v>
      </c>
      <c r="D7779" t="s">
        <v>1604</v>
      </c>
      <c r="E7779" t="s">
        <v>1328</v>
      </c>
      <c r="F7779" t="s">
        <v>1329</v>
      </c>
      <c r="G7779" t="s">
        <v>113</v>
      </c>
      <c r="H7779" t="s">
        <v>12107</v>
      </c>
      <c r="I7779" t="s">
        <v>13540</v>
      </c>
      <c r="J7779" s="4">
        <v>42137</v>
      </c>
    </row>
    <row r="7780" spans="1:10" x14ac:dyDescent="0.3">
      <c r="A7780" t="s">
        <v>13541</v>
      </c>
      <c r="B7780" s="4">
        <v>45684</v>
      </c>
      <c r="C7780" t="s">
        <v>5258</v>
      </c>
      <c r="D7780" t="s">
        <v>12175</v>
      </c>
      <c r="E7780" t="s">
        <v>5844</v>
      </c>
      <c r="F7780" t="s">
        <v>5845</v>
      </c>
      <c r="G7780" t="s">
        <v>5846</v>
      </c>
      <c r="H7780" t="s">
        <v>12107</v>
      </c>
      <c r="I7780" t="s">
        <v>12148</v>
      </c>
      <c r="J7780" s="4">
        <v>39819</v>
      </c>
    </row>
    <row r="7781" spans="1:10" x14ac:dyDescent="0.3">
      <c r="A7781" t="s">
        <v>13542</v>
      </c>
      <c r="B7781" s="4">
        <v>45684</v>
      </c>
      <c r="C7781" t="s">
        <v>120</v>
      </c>
      <c r="D7781" t="s">
        <v>11612</v>
      </c>
      <c r="E7781" t="s">
        <v>4385</v>
      </c>
      <c r="F7781" t="s">
        <v>4386</v>
      </c>
      <c r="G7781" t="s">
        <v>79</v>
      </c>
      <c r="H7781" t="s">
        <v>12107</v>
      </c>
      <c r="I7781" t="s">
        <v>13543</v>
      </c>
      <c r="J7781" s="4">
        <v>41970</v>
      </c>
    </row>
    <row r="7782" spans="1:10" x14ac:dyDescent="0.3">
      <c r="A7782" t="s">
        <v>13544</v>
      </c>
      <c r="B7782" s="4">
        <v>45684</v>
      </c>
      <c r="C7782" t="s">
        <v>5433</v>
      </c>
      <c r="D7782" t="s">
        <v>10100</v>
      </c>
      <c r="E7782" t="s">
        <v>13545</v>
      </c>
      <c r="F7782" t="s">
        <v>13546</v>
      </c>
      <c r="G7782" t="s">
        <v>1574</v>
      </c>
      <c r="H7782" t="s">
        <v>12107</v>
      </c>
      <c r="I7782" t="s">
        <v>13336</v>
      </c>
      <c r="J7782" s="4">
        <v>39287</v>
      </c>
    </row>
    <row r="7783" spans="1:10" x14ac:dyDescent="0.3">
      <c r="A7783" t="s">
        <v>13547</v>
      </c>
      <c r="B7783" s="4">
        <v>45684</v>
      </c>
      <c r="C7783" t="s">
        <v>574</v>
      </c>
      <c r="D7783" t="s">
        <v>804</v>
      </c>
      <c r="E7783" t="s">
        <v>12381</v>
      </c>
      <c r="F7783" t="s">
        <v>12382</v>
      </c>
      <c r="G7783" t="s">
        <v>79</v>
      </c>
      <c r="H7783" t="s">
        <v>12107</v>
      </c>
      <c r="I7783" t="s">
        <v>12352</v>
      </c>
      <c r="J7783" s="4">
        <v>42088</v>
      </c>
    </row>
    <row r="7784" spans="1:10" x14ac:dyDescent="0.3">
      <c r="A7784" t="s">
        <v>13548</v>
      </c>
      <c r="B7784" s="4">
        <v>45684</v>
      </c>
      <c r="C7784" t="s">
        <v>1603</v>
      </c>
      <c r="D7784" t="s">
        <v>1604</v>
      </c>
      <c r="E7784" t="s">
        <v>1328</v>
      </c>
      <c r="F7784" t="s">
        <v>1329</v>
      </c>
      <c r="G7784" t="s">
        <v>113</v>
      </c>
      <c r="H7784" t="s">
        <v>12107</v>
      </c>
      <c r="I7784" t="s">
        <v>13314</v>
      </c>
      <c r="J7784" s="4">
        <v>42955</v>
      </c>
    </row>
    <row r="7785" spans="1:10" x14ac:dyDescent="0.3">
      <c r="A7785" t="s">
        <v>13549</v>
      </c>
      <c r="B7785" s="4">
        <v>45684</v>
      </c>
      <c r="C7785" t="s">
        <v>1888</v>
      </c>
      <c r="D7785" t="s">
        <v>1889</v>
      </c>
      <c r="E7785" t="s">
        <v>13550</v>
      </c>
      <c r="F7785" t="s">
        <v>13551</v>
      </c>
      <c r="G7785" t="s">
        <v>13552</v>
      </c>
      <c r="H7785" t="s">
        <v>12107</v>
      </c>
      <c r="I7785" t="s">
        <v>13553</v>
      </c>
      <c r="J7785" s="4">
        <v>41692</v>
      </c>
    </row>
    <row r="7786" spans="1:10" x14ac:dyDescent="0.3">
      <c r="A7786" t="s">
        <v>13554</v>
      </c>
      <c r="B7786" s="4">
        <v>45684</v>
      </c>
      <c r="C7786" t="s">
        <v>332</v>
      </c>
      <c r="D7786" t="s">
        <v>333</v>
      </c>
      <c r="E7786" t="s">
        <v>111</v>
      </c>
      <c r="F7786" t="s">
        <v>112</v>
      </c>
      <c r="G7786" t="s">
        <v>113</v>
      </c>
      <c r="H7786" t="s">
        <v>12107</v>
      </c>
      <c r="I7786" t="s">
        <v>12961</v>
      </c>
      <c r="J7786" s="4">
        <v>27298</v>
      </c>
    </row>
    <row r="7787" spans="1:10" x14ac:dyDescent="0.3">
      <c r="A7787" t="s">
        <v>13555</v>
      </c>
      <c r="B7787" s="4">
        <v>45684</v>
      </c>
      <c r="C7787" t="s">
        <v>344</v>
      </c>
      <c r="D7787" t="s">
        <v>345</v>
      </c>
      <c r="E7787" t="s">
        <v>6665</v>
      </c>
      <c r="F7787" t="s">
        <v>6666</v>
      </c>
      <c r="G7787" t="s">
        <v>6667</v>
      </c>
      <c r="H7787" t="s">
        <v>12107</v>
      </c>
      <c r="I7787" t="s">
        <v>12536</v>
      </c>
      <c r="J7787" s="4">
        <v>27307</v>
      </c>
    </row>
    <row r="7788" spans="1:10" x14ac:dyDescent="0.3">
      <c r="A7788" t="s">
        <v>13556</v>
      </c>
      <c r="B7788" s="4">
        <v>45684</v>
      </c>
      <c r="C7788" t="s">
        <v>590</v>
      </c>
      <c r="D7788" t="s">
        <v>591</v>
      </c>
      <c r="E7788" t="s">
        <v>6665</v>
      </c>
      <c r="F7788" t="s">
        <v>6666</v>
      </c>
      <c r="G7788" t="s">
        <v>6667</v>
      </c>
      <c r="H7788" t="s">
        <v>12107</v>
      </c>
      <c r="I7788" t="s">
        <v>12536</v>
      </c>
      <c r="J7788" s="4">
        <v>27307</v>
      </c>
    </row>
    <row r="7789" spans="1:10" x14ac:dyDescent="0.3">
      <c r="A7789" t="s">
        <v>13557</v>
      </c>
      <c r="B7789" s="4">
        <v>45684</v>
      </c>
      <c r="C7789" t="s">
        <v>56</v>
      </c>
      <c r="D7789" t="s">
        <v>12451</v>
      </c>
      <c r="E7789" t="s">
        <v>6665</v>
      </c>
      <c r="F7789" t="s">
        <v>6666</v>
      </c>
      <c r="G7789" t="s">
        <v>6667</v>
      </c>
      <c r="H7789" t="s">
        <v>12107</v>
      </c>
      <c r="I7789" t="s">
        <v>12536</v>
      </c>
      <c r="J7789" s="4">
        <v>27307</v>
      </c>
    </row>
    <row r="7790" spans="1:10" x14ac:dyDescent="0.3">
      <c r="A7790" t="s">
        <v>13558</v>
      </c>
      <c r="B7790" s="4">
        <v>45684</v>
      </c>
      <c r="C7790" t="s">
        <v>390</v>
      </c>
      <c r="D7790" t="s">
        <v>12498</v>
      </c>
      <c r="E7790" t="s">
        <v>111</v>
      </c>
      <c r="F7790" t="s">
        <v>112</v>
      </c>
      <c r="G7790" t="s">
        <v>113</v>
      </c>
      <c r="H7790" t="s">
        <v>12107</v>
      </c>
      <c r="I7790" t="s">
        <v>13365</v>
      </c>
      <c r="J7790" s="4">
        <v>27631</v>
      </c>
    </row>
    <row r="7791" spans="1:10" x14ac:dyDescent="0.3">
      <c r="A7791" t="s">
        <v>13559</v>
      </c>
      <c r="B7791" s="4">
        <v>45684</v>
      </c>
      <c r="C7791" t="s">
        <v>3489</v>
      </c>
      <c r="D7791" t="s">
        <v>7383</v>
      </c>
      <c r="E7791" t="s">
        <v>12343</v>
      </c>
      <c r="F7791" t="s">
        <v>12344</v>
      </c>
      <c r="G7791" t="s">
        <v>12345</v>
      </c>
      <c r="H7791" t="s">
        <v>12107</v>
      </c>
      <c r="I7791" t="s">
        <v>13560</v>
      </c>
      <c r="J7791" s="4">
        <v>41705</v>
      </c>
    </row>
    <row r="7792" spans="1:10" x14ac:dyDescent="0.3">
      <c r="A7792" t="s">
        <v>13561</v>
      </c>
      <c r="B7792" s="4">
        <v>45684</v>
      </c>
      <c r="C7792" t="s">
        <v>3489</v>
      </c>
      <c r="D7792" t="s">
        <v>7383</v>
      </c>
      <c r="E7792" t="s">
        <v>12343</v>
      </c>
      <c r="F7792" t="s">
        <v>12344</v>
      </c>
      <c r="G7792" t="s">
        <v>12345</v>
      </c>
      <c r="H7792" t="s">
        <v>12107</v>
      </c>
      <c r="I7792" t="s">
        <v>13562</v>
      </c>
      <c r="J7792" s="4">
        <v>41705</v>
      </c>
    </row>
    <row r="7793" spans="1:10" x14ac:dyDescent="0.3">
      <c r="A7793" t="s">
        <v>13563</v>
      </c>
      <c r="B7793" s="4">
        <v>45684</v>
      </c>
      <c r="C7793" t="s">
        <v>13564</v>
      </c>
      <c r="D7793" t="s">
        <v>13565</v>
      </c>
      <c r="E7793" t="s">
        <v>12343</v>
      </c>
      <c r="F7793" t="s">
        <v>12344</v>
      </c>
      <c r="G7793" t="s">
        <v>12345</v>
      </c>
      <c r="H7793" t="s">
        <v>12107</v>
      </c>
      <c r="I7793" t="s">
        <v>12346</v>
      </c>
      <c r="J7793" s="4">
        <v>41546</v>
      </c>
    </row>
    <row r="7794" spans="1:10" x14ac:dyDescent="0.3">
      <c r="A7794" t="s">
        <v>13566</v>
      </c>
      <c r="B7794" s="4">
        <v>45684</v>
      </c>
      <c r="C7794" t="s">
        <v>5148</v>
      </c>
      <c r="D7794" t="s">
        <v>5149</v>
      </c>
      <c r="E7794" t="s">
        <v>12343</v>
      </c>
      <c r="F7794" t="s">
        <v>12344</v>
      </c>
      <c r="G7794" t="s">
        <v>12345</v>
      </c>
      <c r="H7794" t="s">
        <v>12107</v>
      </c>
      <c r="I7794" t="s">
        <v>12346</v>
      </c>
      <c r="J7794" s="4">
        <v>41546</v>
      </c>
    </row>
    <row r="7795" spans="1:10" x14ac:dyDescent="0.3">
      <c r="A7795" t="s">
        <v>13567</v>
      </c>
      <c r="B7795" s="4">
        <v>45684</v>
      </c>
      <c r="C7795" t="s">
        <v>13568</v>
      </c>
      <c r="D7795" t="s">
        <v>13569</v>
      </c>
      <c r="E7795" t="s">
        <v>12343</v>
      </c>
      <c r="F7795" t="s">
        <v>12344</v>
      </c>
      <c r="G7795" t="s">
        <v>12345</v>
      </c>
      <c r="H7795" t="s">
        <v>12107</v>
      </c>
      <c r="I7795" t="s">
        <v>12346</v>
      </c>
      <c r="J7795" s="4">
        <v>41546</v>
      </c>
    </row>
    <row r="7796" spans="1:10" x14ac:dyDescent="0.3">
      <c r="A7796" t="s">
        <v>13570</v>
      </c>
      <c r="B7796" s="4">
        <v>45684</v>
      </c>
      <c r="C7796" t="s">
        <v>12207</v>
      </c>
      <c r="D7796" t="s">
        <v>12208</v>
      </c>
      <c r="E7796" t="s">
        <v>12343</v>
      </c>
      <c r="F7796" t="s">
        <v>12344</v>
      </c>
      <c r="G7796" t="s">
        <v>12345</v>
      </c>
      <c r="H7796" t="s">
        <v>12107</v>
      </c>
      <c r="I7796" t="s">
        <v>12346</v>
      </c>
      <c r="J7796" s="4">
        <v>41546</v>
      </c>
    </row>
    <row r="7797" spans="1:10" x14ac:dyDescent="0.3">
      <c r="A7797" t="s">
        <v>13571</v>
      </c>
      <c r="B7797" s="4">
        <v>45684</v>
      </c>
      <c r="C7797" t="s">
        <v>13572</v>
      </c>
      <c r="D7797" t="s">
        <v>13573</v>
      </c>
      <c r="E7797" t="s">
        <v>12343</v>
      </c>
      <c r="F7797" t="s">
        <v>12344</v>
      </c>
      <c r="G7797" t="s">
        <v>12345</v>
      </c>
      <c r="H7797" t="s">
        <v>12107</v>
      </c>
      <c r="I7797" t="s">
        <v>12346</v>
      </c>
      <c r="J7797" s="4">
        <v>41546</v>
      </c>
    </row>
    <row r="7798" spans="1:10" x14ac:dyDescent="0.3">
      <c r="A7798" t="s">
        <v>13574</v>
      </c>
      <c r="B7798" s="4">
        <v>45684</v>
      </c>
      <c r="C7798" t="s">
        <v>11204</v>
      </c>
      <c r="D7798" t="s">
        <v>11205</v>
      </c>
      <c r="E7798" t="s">
        <v>12343</v>
      </c>
      <c r="F7798" t="s">
        <v>12344</v>
      </c>
      <c r="G7798" t="s">
        <v>12345</v>
      </c>
      <c r="H7798" t="s">
        <v>12107</v>
      </c>
      <c r="I7798" t="s">
        <v>12346</v>
      </c>
      <c r="J7798" s="4">
        <v>41546</v>
      </c>
    </row>
    <row r="7799" spans="1:10" x14ac:dyDescent="0.3">
      <c r="A7799" t="s">
        <v>13575</v>
      </c>
      <c r="B7799" s="4">
        <v>45684</v>
      </c>
      <c r="C7799" t="s">
        <v>13576</v>
      </c>
      <c r="D7799" t="s">
        <v>13577</v>
      </c>
      <c r="E7799" t="s">
        <v>12343</v>
      </c>
      <c r="F7799" t="s">
        <v>12344</v>
      </c>
      <c r="G7799" t="s">
        <v>12345</v>
      </c>
      <c r="H7799" t="s">
        <v>12107</v>
      </c>
      <c r="I7799" t="s">
        <v>13296</v>
      </c>
      <c r="J7799" s="4">
        <v>41546</v>
      </c>
    </row>
    <row r="7800" spans="1:10" x14ac:dyDescent="0.3">
      <c r="A7800" t="s">
        <v>13578</v>
      </c>
      <c r="B7800" s="4">
        <v>45684</v>
      </c>
      <c r="C7800" t="s">
        <v>13572</v>
      </c>
      <c r="D7800" t="s">
        <v>13573</v>
      </c>
      <c r="E7800" t="s">
        <v>12343</v>
      </c>
      <c r="F7800" t="s">
        <v>12344</v>
      </c>
      <c r="G7800" t="s">
        <v>12345</v>
      </c>
      <c r="H7800" t="s">
        <v>12107</v>
      </c>
      <c r="I7800" t="s">
        <v>13296</v>
      </c>
      <c r="J7800" s="4">
        <v>41546</v>
      </c>
    </row>
    <row r="7801" spans="1:10" x14ac:dyDescent="0.3">
      <c r="A7801" t="s">
        <v>13579</v>
      </c>
      <c r="B7801" s="4">
        <v>45684</v>
      </c>
      <c r="C7801" t="s">
        <v>5148</v>
      </c>
      <c r="D7801" t="s">
        <v>5149</v>
      </c>
      <c r="E7801" t="s">
        <v>12343</v>
      </c>
      <c r="F7801" t="s">
        <v>12344</v>
      </c>
      <c r="G7801" t="s">
        <v>12345</v>
      </c>
      <c r="H7801" t="s">
        <v>12107</v>
      </c>
      <c r="I7801" t="s">
        <v>13296</v>
      </c>
      <c r="J7801" s="4">
        <v>41546</v>
      </c>
    </row>
    <row r="7802" spans="1:10" x14ac:dyDescent="0.3">
      <c r="A7802" t="s">
        <v>13580</v>
      </c>
      <c r="B7802" s="4">
        <v>45684</v>
      </c>
      <c r="C7802" t="s">
        <v>12350</v>
      </c>
      <c r="D7802" t="s">
        <v>12351</v>
      </c>
      <c r="E7802" t="s">
        <v>12343</v>
      </c>
      <c r="F7802" t="s">
        <v>12344</v>
      </c>
      <c r="G7802" t="s">
        <v>12345</v>
      </c>
      <c r="H7802" t="s">
        <v>12107</v>
      </c>
      <c r="I7802" t="s">
        <v>13296</v>
      </c>
      <c r="J7802" s="4">
        <v>41546</v>
      </c>
    </row>
    <row r="7803" spans="1:10" x14ac:dyDescent="0.3">
      <c r="A7803" t="s">
        <v>13581</v>
      </c>
      <c r="B7803" s="4">
        <v>45684</v>
      </c>
      <c r="C7803" t="s">
        <v>1888</v>
      </c>
      <c r="D7803" t="s">
        <v>1889</v>
      </c>
      <c r="E7803" t="s">
        <v>12343</v>
      </c>
      <c r="F7803" t="s">
        <v>12344</v>
      </c>
      <c r="G7803" t="s">
        <v>12345</v>
      </c>
      <c r="H7803" t="s">
        <v>12107</v>
      </c>
      <c r="I7803" t="s">
        <v>12352</v>
      </c>
      <c r="J7803" s="4">
        <v>42088</v>
      </c>
    </row>
    <row r="7804" spans="1:10" x14ac:dyDescent="0.3">
      <c r="A7804" t="s">
        <v>13582</v>
      </c>
      <c r="B7804" s="4">
        <v>45684</v>
      </c>
      <c r="C7804" t="s">
        <v>13564</v>
      </c>
      <c r="D7804" t="s">
        <v>13565</v>
      </c>
      <c r="E7804" t="s">
        <v>12343</v>
      </c>
      <c r="F7804" t="s">
        <v>12344</v>
      </c>
      <c r="G7804" t="s">
        <v>12345</v>
      </c>
      <c r="H7804" t="s">
        <v>12107</v>
      </c>
      <c r="I7804" t="s">
        <v>12352</v>
      </c>
      <c r="J7804" s="4">
        <v>42088</v>
      </c>
    </row>
    <row r="7805" spans="1:10" x14ac:dyDescent="0.3">
      <c r="A7805" t="s">
        <v>13583</v>
      </c>
      <c r="B7805" s="4">
        <v>45684</v>
      </c>
      <c r="C7805" t="s">
        <v>13584</v>
      </c>
      <c r="D7805" t="s">
        <v>13585</v>
      </c>
      <c r="E7805" t="s">
        <v>12343</v>
      </c>
      <c r="F7805" t="s">
        <v>12344</v>
      </c>
      <c r="G7805" t="s">
        <v>12345</v>
      </c>
      <c r="H7805" t="s">
        <v>12107</v>
      </c>
      <c r="I7805" t="s">
        <v>12352</v>
      </c>
      <c r="J7805" s="4">
        <v>42088</v>
      </c>
    </row>
    <row r="7806" spans="1:10" x14ac:dyDescent="0.3">
      <c r="A7806" t="s">
        <v>13586</v>
      </c>
      <c r="B7806" s="4">
        <v>45684</v>
      </c>
      <c r="C7806" t="s">
        <v>2065</v>
      </c>
      <c r="D7806" t="s">
        <v>12357</v>
      </c>
      <c r="E7806" t="s">
        <v>5844</v>
      </c>
      <c r="F7806" t="s">
        <v>5845</v>
      </c>
      <c r="G7806" t="s">
        <v>5846</v>
      </c>
      <c r="H7806" t="s">
        <v>12107</v>
      </c>
      <c r="I7806" t="s">
        <v>13397</v>
      </c>
      <c r="J7806" s="4">
        <v>42175</v>
      </c>
    </row>
    <row r="7807" spans="1:10" x14ac:dyDescent="0.3">
      <c r="A7807" t="s">
        <v>13587</v>
      </c>
      <c r="B7807" s="4">
        <v>45684</v>
      </c>
      <c r="C7807" t="s">
        <v>1603</v>
      </c>
      <c r="D7807" t="s">
        <v>1604</v>
      </c>
      <c r="E7807" t="s">
        <v>1328</v>
      </c>
      <c r="F7807" t="s">
        <v>1329</v>
      </c>
      <c r="G7807" t="s">
        <v>113</v>
      </c>
      <c r="H7807" t="s">
        <v>12107</v>
      </c>
      <c r="I7807" t="s">
        <v>13588</v>
      </c>
      <c r="J7807" s="4">
        <v>43186</v>
      </c>
    </row>
    <row r="7808" spans="1:10" x14ac:dyDescent="0.3">
      <c r="A7808" t="s">
        <v>13589</v>
      </c>
      <c r="B7808" s="4">
        <v>45684</v>
      </c>
      <c r="C7808" t="s">
        <v>1880</v>
      </c>
      <c r="D7808" t="s">
        <v>1881</v>
      </c>
      <c r="E7808" t="s">
        <v>1328</v>
      </c>
      <c r="F7808" t="s">
        <v>1329</v>
      </c>
      <c r="G7808" t="s">
        <v>113</v>
      </c>
      <c r="H7808" t="s">
        <v>12107</v>
      </c>
      <c r="I7808" t="s">
        <v>13588</v>
      </c>
      <c r="J7808" s="4">
        <v>43186</v>
      </c>
    </row>
    <row r="7809" spans="1:10" x14ac:dyDescent="0.3">
      <c r="A7809" t="s">
        <v>13590</v>
      </c>
      <c r="B7809" s="4">
        <v>45684</v>
      </c>
      <c r="C7809" t="s">
        <v>4741</v>
      </c>
      <c r="D7809" t="s">
        <v>4742</v>
      </c>
      <c r="E7809" t="s">
        <v>51</v>
      </c>
      <c r="F7809" t="s">
        <v>52</v>
      </c>
      <c r="G7809" t="s">
        <v>53</v>
      </c>
      <c r="H7809" t="s">
        <v>12107</v>
      </c>
      <c r="I7809" t="s">
        <v>13591</v>
      </c>
      <c r="J7809" s="4">
        <v>29290</v>
      </c>
    </row>
    <row r="7810" spans="1:10" x14ac:dyDescent="0.3">
      <c r="A7810" t="s">
        <v>13592</v>
      </c>
      <c r="B7810" s="4">
        <v>45684</v>
      </c>
      <c r="C7810" t="s">
        <v>5258</v>
      </c>
      <c r="D7810" t="s">
        <v>12175</v>
      </c>
      <c r="E7810" t="s">
        <v>5844</v>
      </c>
      <c r="F7810" t="s">
        <v>5845</v>
      </c>
      <c r="G7810" t="s">
        <v>5846</v>
      </c>
      <c r="H7810" t="s">
        <v>12107</v>
      </c>
      <c r="I7810" t="s">
        <v>12333</v>
      </c>
      <c r="J7810" s="4">
        <v>40294</v>
      </c>
    </row>
    <row r="7811" spans="1:10" x14ac:dyDescent="0.3">
      <c r="A7811" t="s">
        <v>13593</v>
      </c>
      <c r="B7811" s="4">
        <v>45684</v>
      </c>
      <c r="C7811" t="s">
        <v>13594</v>
      </c>
      <c r="D7811" t="s">
        <v>13595</v>
      </c>
      <c r="E7811" t="s">
        <v>12992</v>
      </c>
      <c r="F7811" t="s">
        <v>12993</v>
      </c>
      <c r="G7811" t="s">
        <v>1574</v>
      </c>
      <c r="H7811" t="s">
        <v>12107</v>
      </c>
      <c r="I7811" t="s">
        <v>12981</v>
      </c>
      <c r="J7811" s="4">
        <v>41801</v>
      </c>
    </row>
    <row r="7812" spans="1:10" x14ac:dyDescent="0.3">
      <c r="A7812" t="s">
        <v>13596</v>
      </c>
      <c r="B7812" s="4">
        <v>45684</v>
      </c>
      <c r="C7812" t="s">
        <v>1880</v>
      </c>
      <c r="D7812" t="s">
        <v>1881</v>
      </c>
      <c r="E7812" t="s">
        <v>4385</v>
      </c>
      <c r="F7812" t="s">
        <v>4386</v>
      </c>
      <c r="G7812" t="s">
        <v>79</v>
      </c>
      <c r="H7812" t="s">
        <v>12107</v>
      </c>
      <c r="I7812" t="s">
        <v>12952</v>
      </c>
      <c r="J7812" s="4">
        <v>39745</v>
      </c>
    </row>
    <row r="7813" spans="1:10" x14ac:dyDescent="0.3">
      <c r="A7813" t="s">
        <v>13597</v>
      </c>
      <c r="B7813" s="4">
        <v>45684</v>
      </c>
      <c r="C7813" t="s">
        <v>574</v>
      </c>
      <c r="D7813" t="s">
        <v>575</v>
      </c>
      <c r="E7813" t="s">
        <v>13394</v>
      </c>
      <c r="F7813" t="s">
        <v>13395</v>
      </c>
      <c r="G7813" t="s">
        <v>13396</v>
      </c>
      <c r="H7813" t="s">
        <v>12107</v>
      </c>
      <c r="I7813" t="s">
        <v>13397</v>
      </c>
      <c r="J7813" s="4">
        <v>42175</v>
      </c>
    </row>
    <row r="7814" spans="1:10" x14ac:dyDescent="0.3">
      <c r="A7814" t="s">
        <v>13598</v>
      </c>
      <c r="B7814" s="4">
        <v>45684</v>
      </c>
      <c r="C7814" t="s">
        <v>5258</v>
      </c>
      <c r="D7814" t="s">
        <v>12175</v>
      </c>
      <c r="E7814" t="s">
        <v>13394</v>
      </c>
      <c r="F7814" t="s">
        <v>13395</v>
      </c>
      <c r="G7814" t="s">
        <v>13396</v>
      </c>
      <c r="H7814" t="s">
        <v>12107</v>
      </c>
      <c r="I7814" t="s">
        <v>13397</v>
      </c>
      <c r="J7814" s="4">
        <v>42175</v>
      </c>
    </row>
    <row r="7815" spans="1:10" x14ac:dyDescent="0.3">
      <c r="A7815" t="s">
        <v>13599</v>
      </c>
      <c r="B7815" s="4">
        <v>45684</v>
      </c>
      <c r="C7815" t="s">
        <v>120</v>
      </c>
      <c r="D7815" t="s">
        <v>11612</v>
      </c>
      <c r="E7815" t="s">
        <v>10000</v>
      </c>
      <c r="F7815" t="s">
        <v>10001</v>
      </c>
      <c r="G7815" t="s">
        <v>5846</v>
      </c>
      <c r="H7815" t="s">
        <v>12107</v>
      </c>
      <c r="I7815" t="s">
        <v>12377</v>
      </c>
      <c r="J7815" s="4">
        <v>41363</v>
      </c>
    </row>
    <row r="7816" spans="1:10" x14ac:dyDescent="0.3">
      <c r="A7816" t="s">
        <v>13600</v>
      </c>
      <c r="B7816" s="4">
        <v>45684</v>
      </c>
      <c r="C7816" t="s">
        <v>12408</v>
      </c>
      <c r="D7816" t="s">
        <v>12409</v>
      </c>
      <c r="E7816" t="s">
        <v>3479</v>
      </c>
      <c r="F7816" t="s">
        <v>3480</v>
      </c>
      <c r="G7816" t="s">
        <v>113</v>
      </c>
      <c r="H7816" t="s">
        <v>12107</v>
      </c>
      <c r="I7816" t="s">
        <v>12757</v>
      </c>
      <c r="J7816" s="4">
        <v>45134</v>
      </c>
    </row>
    <row r="7817" spans="1:10" x14ac:dyDescent="0.3">
      <c r="A7817" t="s">
        <v>13601</v>
      </c>
      <c r="B7817" s="4">
        <v>45684</v>
      </c>
      <c r="C7817" t="s">
        <v>2065</v>
      </c>
      <c r="D7817" t="s">
        <v>12357</v>
      </c>
      <c r="E7817" t="s">
        <v>5844</v>
      </c>
      <c r="F7817" t="s">
        <v>5845</v>
      </c>
      <c r="G7817" t="s">
        <v>5846</v>
      </c>
      <c r="H7817" t="s">
        <v>12107</v>
      </c>
      <c r="I7817" t="s">
        <v>13602</v>
      </c>
      <c r="J7817" s="4">
        <v>38485</v>
      </c>
    </row>
    <row r="7818" spans="1:10" x14ac:dyDescent="0.3">
      <c r="A7818" t="s">
        <v>13603</v>
      </c>
      <c r="B7818" s="4">
        <v>45684</v>
      </c>
      <c r="C7818" t="s">
        <v>574</v>
      </c>
      <c r="D7818" t="s">
        <v>804</v>
      </c>
      <c r="E7818" t="s">
        <v>5844</v>
      </c>
      <c r="F7818" t="s">
        <v>5845</v>
      </c>
      <c r="G7818" t="s">
        <v>5846</v>
      </c>
      <c r="H7818" t="s">
        <v>12107</v>
      </c>
      <c r="I7818" t="s">
        <v>12148</v>
      </c>
      <c r="J7818" s="4">
        <v>39819</v>
      </c>
    </row>
    <row r="7819" spans="1:10" x14ac:dyDescent="0.3">
      <c r="A7819" t="s">
        <v>13604</v>
      </c>
      <c r="B7819" s="4">
        <v>45684</v>
      </c>
      <c r="C7819" t="s">
        <v>120</v>
      </c>
      <c r="D7819" t="s">
        <v>11612</v>
      </c>
      <c r="E7819" t="s">
        <v>5844</v>
      </c>
      <c r="F7819" t="s">
        <v>5845</v>
      </c>
      <c r="G7819" t="s">
        <v>5846</v>
      </c>
      <c r="H7819" t="s">
        <v>12107</v>
      </c>
      <c r="I7819" t="s">
        <v>12148</v>
      </c>
      <c r="J7819" s="4">
        <v>39819</v>
      </c>
    </row>
    <row r="7820" spans="1:10" x14ac:dyDescent="0.3">
      <c r="A7820" t="s">
        <v>13605</v>
      </c>
      <c r="B7820" s="4">
        <v>45684</v>
      </c>
      <c r="C7820" t="s">
        <v>120</v>
      </c>
      <c r="D7820" t="s">
        <v>11612</v>
      </c>
      <c r="E7820" t="s">
        <v>1328</v>
      </c>
      <c r="F7820" t="s">
        <v>1329</v>
      </c>
      <c r="G7820" t="s">
        <v>113</v>
      </c>
      <c r="H7820" t="s">
        <v>12107</v>
      </c>
      <c r="I7820" t="s">
        <v>13606</v>
      </c>
      <c r="J7820" s="4">
        <v>42721</v>
      </c>
    </row>
    <row r="7821" spans="1:10" x14ac:dyDescent="0.3">
      <c r="A7821" t="s">
        <v>13607</v>
      </c>
      <c r="B7821" s="4">
        <v>45684</v>
      </c>
      <c r="C7821" t="s">
        <v>574</v>
      </c>
      <c r="D7821" t="s">
        <v>804</v>
      </c>
      <c r="E7821" t="s">
        <v>5844</v>
      </c>
      <c r="F7821" t="s">
        <v>5845</v>
      </c>
      <c r="G7821" t="s">
        <v>5846</v>
      </c>
      <c r="H7821" t="s">
        <v>12107</v>
      </c>
      <c r="I7821" t="s">
        <v>13608</v>
      </c>
      <c r="J7821" s="4">
        <v>40371</v>
      </c>
    </row>
    <row r="7822" spans="1:10" x14ac:dyDescent="0.3">
      <c r="A7822" t="s">
        <v>13609</v>
      </c>
      <c r="B7822" s="4">
        <v>45684</v>
      </c>
      <c r="C7822" t="s">
        <v>120</v>
      </c>
      <c r="D7822" t="s">
        <v>11612</v>
      </c>
      <c r="E7822" t="s">
        <v>1328</v>
      </c>
      <c r="F7822" t="s">
        <v>1329</v>
      </c>
      <c r="G7822" t="s">
        <v>113</v>
      </c>
      <c r="H7822" t="s">
        <v>12107</v>
      </c>
      <c r="I7822" t="s">
        <v>13540</v>
      </c>
      <c r="J7822" s="4">
        <v>42137</v>
      </c>
    </row>
    <row r="7823" spans="1:10" x14ac:dyDescent="0.3">
      <c r="A7823" t="s">
        <v>13610</v>
      </c>
      <c r="B7823" s="4">
        <v>45684</v>
      </c>
      <c r="C7823" t="s">
        <v>3489</v>
      </c>
      <c r="D7823" t="s">
        <v>7383</v>
      </c>
      <c r="E7823" t="s">
        <v>4385</v>
      </c>
      <c r="F7823" t="s">
        <v>4386</v>
      </c>
      <c r="G7823" t="s">
        <v>79</v>
      </c>
      <c r="H7823" t="s">
        <v>12107</v>
      </c>
      <c r="I7823" t="s">
        <v>13611</v>
      </c>
      <c r="J7823" s="4">
        <v>42855</v>
      </c>
    </row>
    <row r="7824" spans="1:10" x14ac:dyDescent="0.3">
      <c r="A7824" t="s">
        <v>13612</v>
      </c>
      <c r="B7824" s="4">
        <v>45684</v>
      </c>
      <c r="C7824" t="s">
        <v>5258</v>
      </c>
      <c r="D7824" t="s">
        <v>12175</v>
      </c>
      <c r="E7824" t="s">
        <v>4385</v>
      </c>
      <c r="F7824" t="s">
        <v>4386</v>
      </c>
      <c r="G7824" t="s">
        <v>79</v>
      </c>
      <c r="H7824" t="s">
        <v>12107</v>
      </c>
      <c r="I7824" t="s">
        <v>13613</v>
      </c>
      <c r="J7824" s="4">
        <v>42853</v>
      </c>
    </row>
    <row r="7825" spans="1:10" x14ac:dyDescent="0.3">
      <c r="A7825" t="s">
        <v>13614</v>
      </c>
      <c r="B7825" s="4">
        <v>45684</v>
      </c>
      <c r="C7825" t="s">
        <v>1603</v>
      </c>
      <c r="D7825" t="s">
        <v>1604</v>
      </c>
      <c r="E7825" t="s">
        <v>1328</v>
      </c>
      <c r="F7825" t="s">
        <v>1329</v>
      </c>
      <c r="G7825" t="s">
        <v>113</v>
      </c>
      <c r="H7825" t="s">
        <v>12107</v>
      </c>
      <c r="I7825" t="s">
        <v>12199</v>
      </c>
      <c r="J7825" s="4">
        <v>41410</v>
      </c>
    </row>
    <row r="7826" spans="1:10" x14ac:dyDescent="0.3">
      <c r="A7826" t="s">
        <v>13615</v>
      </c>
      <c r="B7826" s="4">
        <v>45684</v>
      </c>
      <c r="C7826" t="s">
        <v>2099</v>
      </c>
      <c r="D7826" t="s">
        <v>2100</v>
      </c>
      <c r="E7826" t="s">
        <v>111</v>
      </c>
      <c r="F7826" t="s">
        <v>112</v>
      </c>
      <c r="G7826" t="s">
        <v>113</v>
      </c>
      <c r="H7826" t="s">
        <v>12107</v>
      </c>
      <c r="I7826" t="s">
        <v>12370</v>
      </c>
      <c r="J7826" s="4">
        <v>16090</v>
      </c>
    </row>
    <row r="7827" spans="1:10" x14ac:dyDescent="0.3">
      <c r="A7827" t="s">
        <v>13616</v>
      </c>
      <c r="B7827" s="4">
        <v>45684</v>
      </c>
      <c r="C7827" t="s">
        <v>12207</v>
      </c>
      <c r="D7827" t="s">
        <v>12208</v>
      </c>
      <c r="E7827" t="s">
        <v>3479</v>
      </c>
      <c r="F7827" t="s">
        <v>3480</v>
      </c>
      <c r="G7827" t="s">
        <v>113</v>
      </c>
      <c r="H7827" t="s">
        <v>12107</v>
      </c>
      <c r="I7827" t="s">
        <v>13540</v>
      </c>
      <c r="J7827" s="4">
        <v>42137</v>
      </c>
    </row>
    <row r="7828" spans="1:10" x14ac:dyDescent="0.3">
      <c r="A7828" t="s">
        <v>12133</v>
      </c>
      <c r="B7828" s="4">
        <v>45684</v>
      </c>
      <c r="C7828" t="s">
        <v>12134</v>
      </c>
      <c r="D7828" t="s">
        <v>12135</v>
      </c>
      <c r="E7828" t="s">
        <v>1747</v>
      </c>
      <c r="F7828" t="s">
        <v>1748</v>
      </c>
      <c r="G7828" t="s">
        <v>2108</v>
      </c>
      <c r="H7828" t="s">
        <v>12107</v>
      </c>
      <c r="I7828" t="s">
        <v>12136</v>
      </c>
      <c r="J7828" s="4">
        <v>42317</v>
      </c>
    </row>
    <row r="7829" spans="1:10" x14ac:dyDescent="0.3">
      <c r="A7829" t="s">
        <v>12127</v>
      </c>
      <c r="B7829" s="4">
        <v>45684</v>
      </c>
      <c r="C7829" t="s">
        <v>8754</v>
      </c>
      <c r="D7829" t="s">
        <v>8755</v>
      </c>
      <c r="E7829" t="s">
        <v>1747</v>
      </c>
      <c r="F7829" t="s">
        <v>1748</v>
      </c>
      <c r="G7829" t="s">
        <v>2108</v>
      </c>
      <c r="H7829" t="s">
        <v>12107</v>
      </c>
      <c r="I7829" t="s">
        <v>12128</v>
      </c>
      <c r="J7829" s="4">
        <v>40009</v>
      </c>
    </row>
    <row r="7830" spans="1:10" x14ac:dyDescent="0.3">
      <c r="A7830" t="s">
        <v>13617</v>
      </c>
      <c r="B7830" s="4">
        <v>45684</v>
      </c>
      <c r="C7830" t="s">
        <v>1658</v>
      </c>
      <c r="D7830" t="s">
        <v>12196</v>
      </c>
      <c r="E7830" t="s">
        <v>698</v>
      </c>
      <c r="F7830" t="s">
        <v>699</v>
      </c>
      <c r="G7830" t="s">
        <v>700</v>
      </c>
      <c r="H7830" t="s">
        <v>12107</v>
      </c>
      <c r="I7830" t="s">
        <v>13618</v>
      </c>
      <c r="J7830" s="4">
        <v>32723</v>
      </c>
    </row>
    <row r="7831" spans="1:10" x14ac:dyDescent="0.3">
      <c r="A7831" t="s">
        <v>12194</v>
      </c>
      <c r="B7831" s="4">
        <v>45684</v>
      </c>
      <c r="C7831" t="s">
        <v>1318</v>
      </c>
      <c r="D7831" t="s">
        <v>1319</v>
      </c>
      <c r="E7831" t="s">
        <v>111</v>
      </c>
      <c r="F7831" t="s">
        <v>112</v>
      </c>
      <c r="G7831" t="s">
        <v>113</v>
      </c>
      <c r="H7831" t="s">
        <v>12107</v>
      </c>
      <c r="I7831" t="s">
        <v>5629</v>
      </c>
      <c r="J7831" s="4">
        <v>25096</v>
      </c>
    </row>
    <row r="7832" spans="1:10" x14ac:dyDescent="0.3">
      <c r="A7832" t="s">
        <v>12129</v>
      </c>
      <c r="B7832" s="4">
        <v>45684</v>
      </c>
      <c r="C7832" t="s">
        <v>12130</v>
      </c>
      <c r="D7832" t="s">
        <v>12131</v>
      </c>
      <c r="E7832" t="s">
        <v>410</v>
      </c>
      <c r="F7832" t="s">
        <v>411</v>
      </c>
      <c r="G7832" t="s">
        <v>412</v>
      </c>
      <c r="H7832" t="s">
        <v>12107</v>
      </c>
      <c r="I7832" t="s">
        <v>12132</v>
      </c>
      <c r="J7832" s="4">
        <v>25776</v>
      </c>
    </row>
    <row r="7833" spans="1:10" x14ac:dyDescent="0.3">
      <c r="A7833" t="s">
        <v>13619</v>
      </c>
      <c r="B7833" s="4">
        <v>45684</v>
      </c>
      <c r="C7833" t="s">
        <v>347</v>
      </c>
      <c r="D7833" t="s">
        <v>7115</v>
      </c>
      <c r="E7833" t="s">
        <v>51</v>
      </c>
      <c r="F7833" t="s">
        <v>52</v>
      </c>
      <c r="G7833" t="s">
        <v>53</v>
      </c>
      <c r="H7833" t="s">
        <v>12107</v>
      </c>
      <c r="I7833" t="s">
        <v>12738</v>
      </c>
      <c r="J7833" s="4">
        <v>25996</v>
      </c>
    </row>
    <row r="7834" spans="1:10" x14ac:dyDescent="0.3">
      <c r="A7834" t="s">
        <v>13620</v>
      </c>
      <c r="B7834" s="4">
        <v>45684</v>
      </c>
      <c r="C7834" t="s">
        <v>13621</v>
      </c>
      <c r="D7834" t="s">
        <v>13622</v>
      </c>
      <c r="E7834" t="s">
        <v>5844</v>
      </c>
      <c r="F7834" t="s">
        <v>5845</v>
      </c>
      <c r="G7834" t="s">
        <v>5846</v>
      </c>
      <c r="H7834" t="s">
        <v>12107</v>
      </c>
      <c r="I7834" t="s">
        <v>12333</v>
      </c>
      <c r="J7834" s="4">
        <v>40294</v>
      </c>
    </row>
    <row r="7835" spans="1:10" x14ac:dyDescent="0.3">
      <c r="A7835" t="s">
        <v>12137</v>
      </c>
      <c r="B7835" s="4">
        <v>45684</v>
      </c>
      <c r="C7835" t="s">
        <v>8244</v>
      </c>
      <c r="D7835" t="s">
        <v>8245</v>
      </c>
      <c r="E7835" t="s">
        <v>632</v>
      </c>
      <c r="F7835" t="s">
        <v>633</v>
      </c>
      <c r="G7835" t="s">
        <v>634</v>
      </c>
      <c r="H7835" t="s">
        <v>12107</v>
      </c>
      <c r="I7835" t="s">
        <v>12138</v>
      </c>
      <c r="J7835" s="4">
        <v>27899</v>
      </c>
    </row>
    <row r="7836" spans="1:10" x14ac:dyDescent="0.3">
      <c r="A7836" t="s">
        <v>13623</v>
      </c>
      <c r="B7836" s="4">
        <v>45684</v>
      </c>
      <c r="C7836" t="s">
        <v>13624</v>
      </c>
      <c r="D7836" t="s">
        <v>13625</v>
      </c>
      <c r="E7836" t="s">
        <v>698</v>
      </c>
      <c r="F7836" t="s">
        <v>699</v>
      </c>
      <c r="G7836" t="s">
        <v>700</v>
      </c>
      <c r="H7836" t="s">
        <v>12107</v>
      </c>
      <c r="I7836" t="s">
        <v>13626</v>
      </c>
      <c r="J7836" s="4">
        <v>27387</v>
      </c>
    </row>
    <row r="7837" spans="1:10" x14ac:dyDescent="0.3">
      <c r="A7837" t="s">
        <v>13627</v>
      </c>
      <c r="B7837" s="4">
        <v>45684</v>
      </c>
      <c r="C7837" t="s">
        <v>12512</v>
      </c>
      <c r="D7837" t="s">
        <v>12513</v>
      </c>
      <c r="E7837" t="s">
        <v>1328</v>
      </c>
      <c r="F7837" t="s">
        <v>1329</v>
      </c>
      <c r="G7837" t="s">
        <v>113</v>
      </c>
      <c r="H7837" t="s">
        <v>12107</v>
      </c>
      <c r="I7837" t="s">
        <v>13628</v>
      </c>
      <c r="J7837" s="4">
        <v>40915</v>
      </c>
    </row>
    <row r="7838" spans="1:10" x14ac:dyDescent="0.3">
      <c r="A7838" t="s">
        <v>12143</v>
      </c>
      <c r="B7838" s="4">
        <v>45684</v>
      </c>
      <c r="C7838" t="s">
        <v>2432</v>
      </c>
      <c r="D7838" t="s">
        <v>2433</v>
      </c>
      <c r="E7838" t="s">
        <v>111</v>
      </c>
      <c r="F7838" t="s">
        <v>112</v>
      </c>
      <c r="G7838" t="s">
        <v>113</v>
      </c>
      <c r="H7838" t="s">
        <v>12107</v>
      </c>
      <c r="I7838" t="s">
        <v>12144</v>
      </c>
      <c r="J7838" s="4">
        <v>27021</v>
      </c>
    </row>
    <row r="7839" spans="1:10" x14ac:dyDescent="0.3">
      <c r="A7839" t="s">
        <v>13629</v>
      </c>
      <c r="B7839" s="4">
        <v>45684</v>
      </c>
      <c r="C7839" t="s">
        <v>81</v>
      </c>
      <c r="D7839" t="s">
        <v>12213</v>
      </c>
      <c r="E7839" t="s">
        <v>1328</v>
      </c>
      <c r="F7839" t="s">
        <v>1329</v>
      </c>
      <c r="G7839" t="s">
        <v>113</v>
      </c>
      <c r="H7839" t="s">
        <v>12107</v>
      </c>
      <c r="I7839" t="s">
        <v>13630</v>
      </c>
      <c r="J7839" s="4">
        <v>41340</v>
      </c>
    </row>
    <row r="7840" spans="1:10" x14ac:dyDescent="0.3">
      <c r="A7840" t="s">
        <v>13631</v>
      </c>
      <c r="B7840" s="4">
        <v>45684</v>
      </c>
      <c r="C7840" t="s">
        <v>1038</v>
      </c>
      <c r="D7840" t="s">
        <v>1039</v>
      </c>
      <c r="E7840" t="s">
        <v>1328</v>
      </c>
      <c r="F7840" t="s">
        <v>1329</v>
      </c>
      <c r="G7840" t="s">
        <v>113</v>
      </c>
      <c r="H7840" t="s">
        <v>12107</v>
      </c>
      <c r="I7840" t="s">
        <v>13630</v>
      </c>
      <c r="J7840" s="4">
        <v>41340</v>
      </c>
    </row>
    <row r="7841" spans="1:10" x14ac:dyDescent="0.3">
      <c r="A7841" t="s">
        <v>13632</v>
      </c>
      <c r="B7841" s="4">
        <v>45684</v>
      </c>
      <c r="C7841" t="s">
        <v>5258</v>
      </c>
      <c r="D7841" t="s">
        <v>12175</v>
      </c>
      <c r="E7841" t="s">
        <v>1328</v>
      </c>
      <c r="F7841" t="s">
        <v>1329</v>
      </c>
      <c r="G7841" t="s">
        <v>113</v>
      </c>
      <c r="H7841" t="s">
        <v>12107</v>
      </c>
      <c r="I7841" t="s">
        <v>13630</v>
      </c>
      <c r="J7841" s="4">
        <v>41340</v>
      </c>
    </row>
    <row r="7842" spans="1:10" x14ac:dyDescent="0.3">
      <c r="A7842" t="s">
        <v>13633</v>
      </c>
      <c r="B7842" s="4">
        <v>45684</v>
      </c>
      <c r="C7842" t="s">
        <v>1767</v>
      </c>
      <c r="D7842" t="s">
        <v>1768</v>
      </c>
      <c r="E7842" t="s">
        <v>1328</v>
      </c>
      <c r="F7842" t="s">
        <v>1329</v>
      </c>
      <c r="G7842" t="s">
        <v>113</v>
      </c>
      <c r="H7842" t="s">
        <v>12107</v>
      </c>
      <c r="I7842" t="s">
        <v>13630</v>
      </c>
      <c r="J7842" s="4">
        <v>41340</v>
      </c>
    </row>
    <row r="7843" spans="1:10" x14ac:dyDescent="0.3">
      <c r="A7843" t="s">
        <v>13634</v>
      </c>
      <c r="B7843" s="4">
        <v>45684</v>
      </c>
      <c r="C7843" t="s">
        <v>574</v>
      </c>
      <c r="D7843" t="s">
        <v>575</v>
      </c>
      <c r="E7843" t="s">
        <v>1328</v>
      </c>
      <c r="F7843" t="s">
        <v>1329</v>
      </c>
      <c r="G7843" t="s">
        <v>113</v>
      </c>
      <c r="H7843" t="s">
        <v>12107</v>
      </c>
      <c r="I7843" t="s">
        <v>13630</v>
      </c>
      <c r="J7843" s="4">
        <v>41340</v>
      </c>
    </row>
    <row r="7844" spans="1:10" x14ac:dyDescent="0.3">
      <c r="A7844" t="s">
        <v>13635</v>
      </c>
      <c r="B7844" s="4">
        <v>45684</v>
      </c>
      <c r="C7844" t="s">
        <v>5258</v>
      </c>
      <c r="D7844" t="s">
        <v>12175</v>
      </c>
      <c r="E7844" t="s">
        <v>5844</v>
      </c>
      <c r="F7844" t="s">
        <v>5845</v>
      </c>
      <c r="G7844" t="s">
        <v>5846</v>
      </c>
      <c r="H7844" t="s">
        <v>12107</v>
      </c>
      <c r="I7844" t="s">
        <v>13636</v>
      </c>
      <c r="J7844" s="4">
        <v>41041</v>
      </c>
    </row>
    <row r="7845" spans="1:10" x14ac:dyDescent="0.3">
      <c r="A7845" t="s">
        <v>13637</v>
      </c>
      <c r="B7845" s="4">
        <v>45684</v>
      </c>
      <c r="C7845" t="s">
        <v>5258</v>
      </c>
      <c r="D7845" t="s">
        <v>12175</v>
      </c>
      <c r="E7845" t="s">
        <v>5844</v>
      </c>
      <c r="F7845" t="s">
        <v>5845</v>
      </c>
      <c r="G7845" t="s">
        <v>5846</v>
      </c>
      <c r="H7845" t="s">
        <v>12107</v>
      </c>
      <c r="I7845" t="s">
        <v>13608</v>
      </c>
      <c r="J7845" s="4">
        <v>40371</v>
      </c>
    </row>
    <row r="7846" spans="1:10" x14ac:dyDescent="0.3">
      <c r="A7846" t="s">
        <v>13638</v>
      </c>
      <c r="B7846" s="4">
        <v>45684</v>
      </c>
      <c r="C7846" t="s">
        <v>574</v>
      </c>
      <c r="D7846" t="s">
        <v>804</v>
      </c>
      <c r="E7846" t="s">
        <v>5844</v>
      </c>
      <c r="F7846" t="s">
        <v>5845</v>
      </c>
      <c r="G7846" t="s">
        <v>5846</v>
      </c>
      <c r="H7846" t="s">
        <v>12107</v>
      </c>
      <c r="I7846" t="s">
        <v>13636</v>
      </c>
      <c r="J7846" s="4">
        <v>41041</v>
      </c>
    </row>
    <row r="7847" spans="1:10" x14ac:dyDescent="0.3">
      <c r="A7847" t="s">
        <v>13639</v>
      </c>
      <c r="B7847" s="4">
        <v>45684</v>
      </c>
      <c r="C7847" t="s">
        <v>5258</v>
      </c>
      <c r="D7847" t="s">
        <v>12175</v>
      </c>
      <c r="E7847" t="s">
        <v>1328</v>
      </c>
      <c r="F7847" t="s">
        <v>1329</v>
      </c>
      <c r="G7847" t="s">
        <v>113</v>
      </c>
      <c r="H7847" t="s">
        <v>12107</v>
      </c>
      <c r="I7847" t="s">
        <v>13257</v>
      </c>
      <c r="J7847" s="4">
        <v>40823</v>
      </c>
    </row>
    <row r="7848" spans="1:10" x14ac:dyDescent="0.3">
      <c r="A7848" t="s">
        <v>13640</v>
      </c>
      <c r="B7848" s="4">
        <v>45684</v>
      </c>
      <c r="C7848" t="s">
        <v>12215</v>
      </c>
      <c r="D7848" t="s">
        <v>12216</v>
      </c>
      <c r="E7848" t="s">
        <v>12217</v>
      </c>
      <c r="F7848" t="s">
        <v>12218</v>
      </c>
      <c r="G7848" t="s">
        <v>113</v>
      </c>
      <c r="H7848" t="s">
        <v>12107</v>
      </c>
      <c r="I7848" t="s">
        <v>13641</v>
      </c>
      <c r="J7848" s="4">
        <v>42875</v>
      </c>
    </row>
    <row r="7849" spans="1:10" x14ac:dyDescent="0.3">
      <c r="A7849" t="s">
        <v>13642</v>
      </c>
      <c r="B7849" s="4">
        <v>45684</v>
      </c>
      <c r="C7849" t="s">
        <v>1603</v>
      </c>
      <c r="D7849" t="s">
        <v>1604</v>
      </c>
      <c r="E7849" t="s">
        <v>1328</v>
      </c>
      <c r="F7849" t="s">
        <v>1329</v>
      </c>
      <c r="G7849" t="s">
        <v>113</v>
      </c>
      <c r="H7849" t="s">
        <v>12107</v>
      </c>
      <c r="I7849" t="s">
        <v>13643</v>
      </c>
      <c r="J7849" s="4">
        <v>44349</v>
      </c>
    </row>
    <row r="7850" spans="1:10" x14ac:dyDescent="0.3">
      <c r="A7850" t="s">
        <v>13644</v>
      </c>
      <c r="B7850" s="4">
        <v>45684</v>
      </c>
      <c r="C7850" t="s">
        <v>1603</v>
      </c>
      <c r="D7850" t="s">
        <v>1604</v>
      </c>
      <c r="E7850" t="s">
        <v>1328</v>
      </c>
      <c r="F7850" t="s">
        <v>1329</v>
      </c>
      <c r="G7850" t="s">
        <v>113</v>
      </c>
      <c r="H7850" t="s">
        <v>12107</v>
      </c>
      <c r="I7850" t="s">
        <v>13645</v>
      </c>
      <c r="J7850" s="4">
        <v>43719</v>
      </c>
    </row>
    <row r="7851" spans="1:10" x14ac:dyDescent="0.3">
      <c r="A7851" t="s">
        <v>13646</v>
      </c>
      <c r="B7851" s="4">
        <v>45684</v>
      </c>
      <c r="C7851" t="s">
        <v>1884</v>
      </c>
      <c r="D7851" t="s">
        <v>12123</v>
      </c>
      <c r="E7851" t="s">
        <v>1328</v>
      </c>
      <c r="F7851" t="s">
        <v>1329</v>
      </c>
      <c r="G7851" t="s">
        <v>113</v>
      </c>
      <c r="H7851" t="s">
        <v>12107</v>
      </c>
      <c r="I7851" t="s">
        <v>13645</v>
      </c>
      <c r="J7851" s="4">
        <v>43719</v>
      </c>
    </row>
    <row r="7852" spans="1:10" x14ac:dyDescent="0.3">
      <c r="A7852" t="s">
        <v>13647</v>
      </c>
      <c r="B7852" s="4">
        <v>45684</v>
      </c>
      <c r="C7852" t="s">
        <v>574</v>
      </c>
      <c r="D7852" t="s">
        <v>575</v>
      </c>
      <c r="E7852" t="s">
        <v>1328</v>
      </c>
      <c r="F7852" t="s">
        <v>1329</v>
      </c>
      <c r="G7852" t="s">
        <v>113</v>
      </c>
      <c r="H7852" t="s">
        <v>12107</v>
      </c>
      <c r="I7852" t="s">
        <v>13648</v>
      </c>
      <c r="J7852" s="4">
        <v>37779</v>
      </c>
    </row>
    <row r="7853" spans="1:10" x14ac:dyDescent="0.3">
      <c r="A7853" t="s">
        <v>13649</v>
      </c>
      <c r="B7853" s="4">
        <v>45684</v>
      </c>
      <c r="C7853" t="s">
        <v>673</v>
      </c>
      <c r="D7853" t="s">
        <v>12277</v>
      </c>
      <c r="E7853" t="s">
        <v>111</v>
      </c>
      <c r="F7853" t="s">
        <v>112</v>
      </c>
      <c r="G7853" t="s">
        <v>113</v>
      </c>
      <c r="H7853" t="s">
        <v>12107</v>
      </c>
      <c r="I7853" t="s">
        <v>12452</v>
      </c>
      <c r="J7853" s="4">
        <v>29114</v>
      </c>
    </row>
    <row r="7854" spans="1:10" x14ac:dyDescent="0.3">
      <c r="A7854" t="s">
        <v>13650</v>
      </c>
      <c r="B7854" s="4">
        <v>45684</v>
      </c>
      <c r="C7854" t="s">
        <v>3477</v>
      </c>
      <c r="D7854" t="s">
        <v>12985</v>
      </c>
      <c r="E7854" t="s">
        <v>5844</v>
      </c>
      <c r="F7854" t="s">
        <v>5845</v>
      </c>
      <c r="G7854" t="s">
        <v>5846</v>
      </c>
      <c r="H7854" t="s">
        <v>12107</v>
      </c>
      <c r="I7854" t="s">
        <v>12377</v>
      </c>
      <c r="J7854" s="4">
        <v>41363</v>
      </c>
    </row>
    <row r="7855" spans="1:10" x14ac:dyDescent="0.3">
      <c r="A7855" t="s">
        <v>13651</v>
      </c>
      <c r="B7855" s="4">
        <v>45684</v>
      </c>
      <c r="C7855" t="s">
        <v>105</v>
      </c>
      <c r="D7855" t="s">
        <v>106</v>
      </c>
      <c r="E7855" t="s">
        <v>111</v>
      </c>
      <c r="F7855" t="s">
        <v>112</v>
      </c>
      <c r="G7855" t="s">
        <v>113</v>
      </c>
      <c r="H7855" t="s">
        <v>12107</v>
      </c>
      <c r="I7855" t="s">
        <v>13652</v>
      </c>
      <c r="J7855" s="4">
        <v>24363</v>
      </c>
    </row>
    <row r="7856" spans="1:10" x14ac:dyDescent="0.3">
      <c r="A7856" t="s">
        <v>13653</v>
      </c>
      <c r="B7856" s="4">
        <v>45684</v>
      </c>
      <c r="C7856" t="s">
        <v>332</v>
      </c>
      <c r="D7856" t="s">
        <v>333</v>
      </c>
      <c r="E7856" t="s">
        <v>111</v>
      </c>
      <c r="F7856" t="s">
        <v>112</v>
      </c>
      <c r="G7856" t="s">
        <v>113</v>
      </c>
      <c r="H7856" t="s">
        <v>12107</v>
      </c>
      <c r="I7856" t="s">
        <v>13652</v>
      </c>
      <c r="J7856" s="4">
        <v>24363</v>
      </c>
    </row>
    <row r="7857" spans="1:10" x14ac:dyDescent="0.3">
      <c r="A7857" t="s">
        <v>13654</v>
      </c>
      <c r="B7857" s="4">
        <v>45684</v>
      </c>
      <c r="C7857" t="s">
        <v>2860</v>
      </c>
      <c r="D7857" t="s">
        <v>2861</v>
      </c>
      <c r="E7857" t="s">
        <v>3479</v>
      </c>
      <c r="F7857" t="s">
        <v>3480</v>
      </c>
      <c r="G7857" t="s">
        <v>113</v>
      </c>
      <c r="H7857" t="s">
        <v>12107</v>
      </c>
      <c r="I7857" t="s">
        <v>13655</v>
      </c>
      <c r="J7857" s="4">
        <v>41873</v>
      </c>
    </row>
    <row r="7858" spans="1:10" x14ac:dyDescent="0.3">
      <c r="A7858" t="s">
        <v>13656</v>
      </c>
      <c r="B7858" s="4">
        <v>45684</v>
      </c>
      <c r="C7858" t="s">
        <v>1655</v>
      </c>
      <c r="D7858" t="s">
        <v>1656</v>
      </c>
      <c r="E7858" t="s">
        <v>3479</v>
      </c>
      <c r="F7858" t="s">
        <v>3480</v>
      </c>
      <c r="G7858" t="s">
        <v>113</v>
      </c>
      <c r="H7858" t="s">
        <v>12107</v>
      </c>
      <c r="I7858" t="s">
        <v>13655</v>
      </c>
      <c r="J7858" s="4">
        <v>41873</v>
      </c>
    </row>
    <row r="7859" spans="1:10" x14ac:dyDescent="0.3">
      <c r="A7859" t="s">
        <v>13657</v>
      </c>
      <c r="B7859" s="4">
        <v>45684</v>
      </c>
      <c r="C7859" t="s">
        <v>508</v>
      </c>
      <c r="D7859" t="s">
        <v>6652</v>
      </c>
      <c r="E7859" t="s">
        <v>111</v>
      </c>
      <c r="F7859" t="s">
        <v>112</v>
      </c>
      <c r="G7859" t="s">
        <v>113</v>
      </c>
      <c r="H7859" t="s">
        <v>12107</v>
      </c>
      <c r="I7859" t="s">
        <v>13376</v>
      </c>
      <c r="J7859" s="4">
        <v>22479</v>
      </c>
    </row>
    <row r="7860" spans="1:10" x14ac:dyDescent="0.3">
      <c r="A7860" t="s">
        <v>13658</v>
      </c>
      <c r="B7860" s="4">
        <v>45684</v>
      </c>
      <c r="C7860" t="s">
        <v>270</v>
      </c>
      <c r="D7860" t="s">
        <v>271</v>
      </c>
      <c r="E7860" t="s">
        <v>111</v>
      </c>
      <c r="F7860" t="s">
        <v>112</v>
      </c>
      <c r="G7860" t="s">
        <v>113</v>
      </c>
      <c r="H7860" t="s">
        <v>12107</v>
      </c>
      <c r="I7860" t="s">
        <v>13376</v>
      </c>
      <c r="J7860" s="4">
        <v>22479</v>
      </c>
    </row>
    <row r="7861" spans="1:10" x14ac:dyDescent="0.3">
      <c r="A7861" t="s">
        <v>13659</v>
      </c>
      <c r="B7861" s="4">
        <v>45684</v>
      </c>
      <c r="C7861" t="s">
        <v>739</v>
      </c>
      <c r="D7861" t="s">
        <v>6850</v>
      </c>
      <c r="E7861" t="s">
        <v>111</v>
      </c>
      <c r="F7861" t="s">
        <v>112</v>
      </c>
      <c r="G7861" t="s">
        <v>113</v>
      </c>
      <c r="H7861" t="s">
        <v>12107</v>
      </c>
      <c r="I7861" t="s">
        <v>13376</v>
      </c>
      <c r="J7861" s="4">
        <v>22479</v>
      </c>
    </row>
    <row r="7862" spans="1:10" x14ac:dyDescent="0.3">
      <c r="A7862" t="s">
        <v>13660</v>
      </c>
      <c r="B7862" s="4">
        <v>45684</v>
      </c>
      <c r="C7862" t="s">
        <v>1034</v>
      </c>
      <c r="D7862" t="s">
        <v>1035</v>
      </c>
      <c r="E7862" t="s">
        <v>3479</v>
      </c>
      <c r="F7862" t="s">
        <v>3480</v>
      </c>
      <c r="G7862" t="s">
        <v>113</v>
      </c>
      <c r="H7862" t="s">
        <v>12107</v>
      </c>
      <c r="I7862" t="s">
        <v>13655</v>
      </c>
      <c r="J7862" s="4">
        <v>41873</v>
      </c>
    </row>
    <row r="7863" spans="1:10" x14ac:dyDescent="0.3">
      <c r="A7863" t="s">
        <v>13661</v>
      </c>
      <c r="B7863" s="4">
        <v>45684</v>
      </c>
      <c r="C7863" t="s">
        <v>1034</v>
      </c>
      <c r="D7863" t="s">
        <v>1035</v>
      </c>
      <c r="E7863" t="s">
        <v>3479</v>
      </c>
      <c r="F7863" t="s">
        <v>3480</v>
      </c>
      <c r="G7863" t="s">
        <v>113</v>
      </c>
      <c r="H7863" t="s">
        <v>12107</v>
      </c>
      <c r="I7863" t="s">
        <v>13662</v>
      </c>
      <c r="J7863" s="4">
        <v>44560</v>
      </c>
    </row>
    <row r="7864" spans="1:10" x14ac:dyDescent="0.3">
      <c r="A7864" t="s">
        <v>13663</v>
      </c>
      <c r="B7864" s="4">
        <v>45684</v>
      </c>
      <c r="C7864" t="s">
        <v>328</v>
      </c>
      <c r="D7864" t="s">
        <v>13016</v>
      </c>
      <c r="E7864" t="s">
        <v>3479</v>
      </c>
      <c r="F7864" t="s">
        <v>3480</v>
      </c>
      <c r="G7864" t="s">
        <v>113</v>
      </c>
      <c r="H7864" t="s">
        <v>12107</v>
      </c>
      <c r="I7864" t="s">
        <v>13410</v>
      </c>
      <c r="J7864" s="4">
        <v>40401</v>
      </c>
    </row>
    <row r="7865" spans="1:10" x14ac:dyDescent="0.3">
      <c r="A7865" t="s">
        <v>13664</v>
      </c>
      <c r="B7865" s="4">
        <v>45684</v>
      </c>
      <c r="C7865" t="s">
        <v>1034</v>
      </c>
      <c r="D7865" t="s">
        <v>1035</v>
      </c>
      <c r="E7865" t="s">
        <v>3479</v>
      </c>
      <c r="F7865" t="s">
        <v>3480</v>
      </c>
      <c r="G7865" t="s">
        <v>113</v>
      </c>
      <c r="H7865" t="s">
        <v>12107</v>
      </c>
      <c r="I7865" t="s">
        <v>12782</v>
      </c>
      <c r="J7865" s="4">
        <v>44014</v>
      </c>
    </row>
    <row r="7866" spans="1:10" x14ac:dyDescent="0.3">
      <c r="A7866" t="s">
        <v>13665</v>
      </c>
      <c r="B7866" s="4">
        <v>45684</v>
      </c>
      <c r="C7866" t="s">
        <v>692</v>
      </c>
      <c r="D7866" t="s">
        <v>8513</v>
      </c>
      <c r="E7866" t="s">
        <v>1328</v>
      </c>
      <c r="F7866" t="s">
        <v>1329</v>
      </c>
      <c r="G7866" t="s">
        <v>113</v>
      </c>
      <c r="H7866" t="s">
        <v>12107</v>
      </c>
      <c r="I7866" t="s">
        <v>13666</v>
      </c>
      <c r="J7866" s="4">
        <v>41104</v>
      </c>
    </row>
    <row r="7867" spans="1:10" x14ac:dyDescent="0.3">
      <c r="A7867" t="s">
        <v>13667</v>
      </c>
      <c r="B7867" s="4">
        <v>45684</v>
      </c>
      <c r="C7867" t="s">
        <v>4615</v>
      </c>
      <c r="D7867" t="s">
        <v>7679</v>
      </c>
      <c r="E7867" t="s">
        <v>4385</v>
      </c>
      <c r="F7867" t="s">
        <v>4386</v>
      </c>
      <c r="G7867" t="s">
        <v>79</v>
      </c>
      <c r="H7867" t="s">
        <v>12107</v>
      </c>
      <c r="I7867" t="s">
        <v>13668</v>
      </c>
      <c r="J7867" s="4">
        <v>40961</v>
      </c>
    </row>
    <row r="7868" spans="1:10" x14ac:dyDescent="0.3">
      <c r="A7868" t="s">
        <v>13669</v>
      </c>
      <c r="B7868" s="4">
        <v>45684</v>
      </c>
      <c r="C7868" t="s">
        <v>120</v>
      </c>
      <c r="D7868" t="s">
        <v>11612</v>
      </c>
      <c r="E7868" t="s">
        <v>4385</v>
      </c>
      <c r="F7868" t="s">
        <v>4386</v>
      </c>
      <c r="G7868" t="s">
        <v>79</v>
      </c>
      <c r="H7868" t="s">
        <v>12107</v>
      </c>
      <c r="I7868" t="s">
        <v>13668</v>
      </c>
      <c r="J7868" s="4">
        <v>40961</v>
      </c>
    </row>
    <row r="7869" spans="1:10" x14ac:dyDescent="0.3">
      <c r="A7869" t="s">
        <v>13670</v>
      </c>
      <c r="B7869" s="4">
        <v>45684</v>
      </c>
      <c r="C7869" t="s">
        <v>574</v>
      </c>
      <c r="D7869" t="s">
        <v>804</v>
      </c>
      <c r="E7869" t="s">
        <v>4385</v>
      </c>
      <c r="F7869" t="s">
        <v>4386</v>
      </c>
      <c r="G7869" t="s">
        <v>79</v>
      </c>
      <c r="H7869" t="s">
        <v>12107</v>
      </c>
      <c r="I7869" t="s">
        <v>13668</v>
      </c>
      <c r="J7869" s="4">
        <v>40961</v>
      </c>
    </row>
    <row r="7870" spans="1:10" x14ac:dyDescent="0.3">
      <c r="A7870" t="s">
        <v>13671</v>
      </c>
      <c r="B7870" s="4">
        <v>45684</v>
      </c>
      <c r="C7870" t="s">
        <v>13672</v>
      </c>
      <c r="D7870" t="s">
        <v>13673</v>
      </c>
      <c r="E7870" t="s">
        <v>4385</v>
      </c>
      <c r="F7870" t="s">
        <v>4386</v>
      </c>
      <c r="G7870" t="s">
        <v>79</v>
      </c>
      <c r="H7870" t="s">
        <v>12107</v>
      </c>
      <c r="I7870" t="s">
        <v>13668</v>
      </c>
      <c r="J7870" s="4">
        <v>40961</v>
      </c>
    </row>
    <row r="7871" spans="1:10" x14ac:dyDescent="0.3">
      <c r="A7871" t="s">
        <v>13674</v>
      </c>
      <c r="B7871" s="4">
        <v>45684</v>
      </c>
      <c r="C7871" t="s">
        <v>2793</v>
      </c>
      <c r="D7871" t="s">
        <v>13675</v>
      </c>
      <c r="E7871" t="s">
        <v>12217</v>
      </c>
      <c r="F7871" t="s">
        <v>12218</v>
      </c>
      <c r="G7871" t="s">
        <v>113</v>
      </c>
      <c r="H7871" t="s">
        <v>12107</v>
      </c>
      <c r="I7871" t="s">
        <v>13641</v>
      </c>
      <c r="J7871" s="4">
        <v>42875</v>
      </c>
    </row>
    <row r="7872" spans="1:10" x14ac:dyDescent="0.3">
      <c r="A7872" t="s">
        <v>13676</v>
      </c>
      <c r="B7872" s="4">
        <v>45684</v>
      </c>
      <c r="C7872" t="s">
        <v>120</v>
      </c>
      <c r="D7872" t="s">
        <v>11612</v>
      </c>
      <c r="E7872" t="s">
        <v>1328</v>
      </c>
      <c r="F7872" t="s">
        <v>1329</v>
      </c>
      <c r="G7872" t="s">
        <v>113</v>
      </c>
      <c r="H7872" t="s">
        <v>12107</v>
      </c>
      <c r="I7872" t="s">
        <v>13666</v>
      </c>
      <c r="J7872" s="4">
        <v>41104</v>
      </c>
    </row>
    <row r="7873" spans="1:10" x14ac:dyDescent="0.3">
      <c r="A7873" t="s">
        <v>13677</v>
      </c>
      <c r="B7873" s="4">
        <v>45684</v>
      </c>
      <c r="C7873" t="s">
        <v>1326</v>
      </c>
      <c r="D7873" t="s">
        <v>12126</v>
      </c>
      <c r="E7873" t="s">
        <v>1328</v>
      </c>
      <c r="F7873" t="s">
        <v>1329</v>
      </c>
      <c r="G7873" t="s">
        <v>113</v>
      </c>
      <c r="H7873" t="s">
        <v>12107</v>
      </c>
      <c r="I7873" t="s">
        <v>13666</v>
      </c>
      <c r="J7873" s="4">
        <v>41104</v>
      </c>
    </row>
    <row r="7874" spans="1:10" x14ac:dyDescent="0.3">
      <c r="A7874" t="s">
        <v>13678</v>
      </c>
      <c r="B7874" s="4">
        <v>45684</v>
      </c>
      <c r="C7874" t="s">
        <v>1884</v>
      </c>
      <c r="D7874" t="s">
        <v>12123</v>
      </c>
      <c r="E7874" t="s">
        <v>1328</v>
      </c>
      <c r="F7874" t="s">
        <v>1329</v>
      </c>
      <c r="G7874" t="s">
        <v>113</v>
      </c>
      <c r="H7874" t="s">
        <v>12107</v>
      </c>
      <c r="I7874" t="s">
        <v>13679</v>
      </c>
      <c r="J7874" s="4">
        <v>42459</v>
      </c>
    </row>
    <row r="7875" spans="1:10" x14ac:dyDescent="0.3">
      <c r="A7875" t="s">
        <v>13680</v>
      </c>
      <c r="B7875" s="4">
        <v>45684</v>
      </c>
      <c r="C7875" t="s">
        <v>4181</v>
      </c>
      <c r="D7875" t="s">
        <v>4182</v>
      </c>
      <c r="E7875" t="s">
        <v>1328</v>
      </c>
      <c r="F7875" t="s">
        <v>1329</v>
      </c>
      <c r="G7875" t="s">
        <v>113</v>
      </c>
      <c r="H7875" t="s">
        <v>12107</v>
      </c>
      <c r="I7875" t="s">
        <v>13679</v>
      </c>
      <c r="J7875" s="4">
        <v>42459</v>
      </c>
    </row>
    <row r="7876" spans="1:10" x14ac:dyDescent="0.3">
      <c r="A7876" t="s">
        <v>13681</v>
      </c>
      <c r="B7876" s="4">
        <v>45684</v>
      </c>
      <c r="C7876" t="s">
        <v>1603</v>
      </c>
      <c r="D7876" t="s">
        <v>1604</v>
      </c>
      <c r="E7876" t="s">
        <v>1328</v>
      </c>
      <c r="F7876" t="s">
        <v>1329</v>
      </c>
      <c r="G7876" t="s">
        <v>113</v>
      </c>
      <c r="H7876" t="s">
        <v>12107</v>
      </c>
      <c r="I7876" t="s">
        <v>13679</v>
      </c>
      <c r="J7876" s="4">
        <v>42459</v>
      </c>
    </row>
    <row r="7877" spans="1:10" x14ac:dyDescent="0.3">
      <c r="A7877" t="s">
        <v>13682</v>
      </c>
      <c r="B7877" s="4">
        <v>45684</v>
      </c>
      <c r="C7877" t="s">
        <v>1603</v>
      </c>
      <c r="D7877" t="s">
        <v>1604</v>
      </c>
      <c r="E7877" t="s">
        <v>1328</v>
      </c>
      <c r="F7877" t="s">
        <v>1329</v>
      </c>
      <c r="G7877" t="s">
        <v>113</v>
      </c>
      <c r="H7877" t="s">
        <v>12107</v>
      </c>
      <c r="I7877" t="s">
        <v>13666</v>
      </c>
      <c r="J7877" s="4">
        <v>41104</v>
      </c>
    </row>
    <row r="7878" spans="1:10" x14ac:dyDescent="0.3">
      <c r="A7878" t="s">
        <v>13683</v>
      </c>
      <c r="B7878" s="4">
        <v>45684</v>
      </c>
      <c r="C7878" t="s">
        <v>1603</v>
      </c>
      <c r="D7878" t="s">
        <v>1604</v>
      </c>
      <c r="E7878" t="s">
        <v>1328</v>
      </c>
      <c r="F7878" t="s">
        <v>1329</v>
      </c>
      <c r="G7878" t="s">
        <v>113</v>
      </c>
      <c r="H7878" t="s">
        <v>12107</v>
      </c>
      <c r="I7878" t="s">
        <v>13684</v>
      </c>
      <c r="J7878" s="4">
        <v>29271</v>
      </c>
    </row>
    <row r="7879" spans="1:10" x14ac:dyDescent="0.3">
      <c r="A7879" t="s">
        <v>13685</v>
      </c>
      <c r="B7879" s="4">
        <v>45684</v>
      </c>
      <c r="C7879" t="s">
        <v>6402</v>
      </c>
      <c r="D7879" t="s">
        <v>6403</v>
      </c>
      <c r="E7879" t="s">
        <v>3479</v>
      </c>
      <c r="F7879" t="s">
        <v>3480</v>
      </c>
      <c r="G7879" t="s">
        <v>113</v>
      </c>
      <c r="H7879" t="s">
        <v>12107</v>
      </c>
      <c r="I7879" t="s">
        <v>13686</v>
      </c>
      <c r="J7879" s="4">
        <v>40007</v>
      </c>
    </row>
    <row r="7880" spans="1:10" x14ac:dyDescent="0.3">
      <c r="A7880" t="s">
        <v>13687</v>
      </c>
      <c r="B7880" s="4">
        <v>45684</v>
      </c>
      <c r="C7880" t="s">
        <v>1993</v>
      </c>
      <c r="D7880" t="s">
        <v>1994</v>
      </c>
      <c r="E7880" t="s">
        <v>3479</v>
      </c>
      <c r="F7880" t="s">
        <v>3480</v>
      </c>
      <c r="G7880" t="s">
        <v>113</v>
      </c>
      <c r="H7880" t="s">
        <v>12107</v>
      </c>
      <c r="I7880" t="s">
        <v>13688</v>
      </c>
      <c r="J7880" s="4">
        <v>40443</v>
      </c>
    </row>
    <row r="7881" spans="1:10" x14ac:dyDescent="0.3">
      <c r="A7881" t="s">
        <v>13689</v>
      </c>
      <c r="B7881" s="4">
        <v>45684</v>
      </c>
      <c r="C7881" t="s">
        <v>1993</v>
      </c>
      <c r="D7881" t="s">
        <v>1994</v>
      </c>
      <c r="E7881" t="s">
        <v>3479</v>
      </c>
      <c r="F7881" t="s">
        <v>3480</v>
      </c>
      <c r="G7881" t="s">
        <v>113</v>
      </c>
      <c r="H7881" t="s">
        <v>12107</v>
      </c>
      <c r="I7881" t="s">
        <v>13690</v>
      </c>
      <c r="J7881" s="4">
        <v>40443</v>
      </c>
    </row>
    <row r="7882" spans="1:10" x14ac:dyDescent="0.3">
      <c r="A7882" t="s">
        <v>13691</v>
      </c>
      <c r="B7882" s="4">
        <v>45684</v>
      </c>
      <c r="C7882" t="s">
        <v>12215</v>
      </c>
      <c r="D7882" t="s">
        <v>12216</v>
      </c>
      <c r="E7882" t="s">
        <v>12217</v>
      </c>
      <c r="F7882" t="s">
        <v>12218</v>
      </c>
      <c r="G7882" t="s">
        <v>113</v>
      </c>
      <c r="H7882" t="s">
        <v>12107</v>
      </c>
      <c r="I7882" t="s">
        <v>12531</v>
      </c>
      <c r="J7882" s="4">
        <v>41626</v>
      </c>
    </row>
    <row r="7883" spans="1:10" x14ac:dyDescent="0.3">
      <c r="A7883" t="s">
        <v>13692</v>
      </c>
      <c r="B7883" s="4">
        <v>45684</v>
      </c>
      <c r="C7883" t="s">
        <v>1941</v>
      </c>
      <c r="D7883" t="s">
        <v>13693</v>
      </c>
      <c r="E7883" t="s">
        <v>51</v>
      </c>
      <c r="F7883" t="s">
        <v>52</v>
      </c>
      <c r="G7883" t="s">
        <v>53</v>
      </c>
      <c r="H7883" t="s">
        <v>12107</v>
      </c>
      <c r="I7883" t="s">
        <v>12595</v>
      </c>
      <c r="J7883" s="4">
        <v>24095</v>
      </c>
    </row>
    <row r="7884" spans="1:10" x14ac:dyDescent="0.3">
      <c r="A7884" t="s">
        <v>13694</v>
      </c>
      <c r="B7884" s="4">
        <v>45684</v>
      </c>
      <c r="C7884" t="s">
        <v>12791</v>
      </c>
      <c r="D7884" t="s">
        <v>12792</v>
      </c>
      <c r="E7884" t="s">
        <v>4385</v>
      </c>
      <c r="F7884" t="s">
        <v>4386</v>
      </c>
      <c r="G7884" t="s">
        <v>79</v>
      </c>
      <c r="H7884" t="s">
        <v>12107</v>
      </c>
      <c r="I7884" t="s">
        <v>13613</v>
      </c>
      <c r="J7884" s="4">
        <v>42853</v>
      </c>
    </row>
    <row r="7885" spans="1:10" x14ac:dyDescent="0.3">
      <c r="A7885" t="s">
        <v>13695</v>
      </c>
      <c r="B7885" s="4">
        <v>45684</v>
      </c>
      <c r="C7885" t="s">
        <v>380</v>
      </c>
      <c r="D7885" t="s">
        <v>9198</v>
      </c>
      <c r="E7885" t="s">
        <v>39</v>
      </c>
      <c r="F7885" t="s">
        <v>40</v>
      </c>
      <c r="G7885" t="s">
        <v>41</v>
      </c>
      <c r="H7885" t="s">
        <v>12107</v>
      </c>
      <c r="I7885" t="s">
        <v>13231</v>
      </c>
      <c r="J7885" s="4">
        <v>18092</v>
      </c>
    </row>
    <row r="7886" spans="1:10" x14ac:dyDescent="0.3">
      <c r="A7886" t="s">
        <v>13696</v>
      </c>
      <c r="B7886" s="4">
        <v>45684</v>
      </c>
      <c r="C7886" t="s">
        <v>184</v>
      </c>
      <c r="D7886" t="s">
        <v>12160</v>
      </c>
      <c r="E7886" t="s">
        <v>39</v>
      </c>
      <c r="F7886" t="s">
        <v>40</v>
      </c>
      <c r="G7886" t="s">
        <v>41</v>
      </c>
      <c r="H7886" t="s">
        <v>12107</v>
      </c>
      <c r="I7886" t="s">
        <v>13231</v>
      </c>
      <c r="J7886" s="4">
        <v>18092</v>
      </c>
    </row>
    <row r="7887" spans="1:10" x14ac:dyDescent="0.3">
      <c r="A7887" t="s">
        <v>13697</v>
      </c>
      <c r="B7887" s="4">
        <v>45684</v>
      </c>
      <c r="C7887" t="s">
        <v>692</v>
      </c>
      <c r="D7887" t="s">
        <v>8513</v>
      </c>
      <c r="E7887" t="s">
        <v>4385</v>
      </c>
      <c r="F7887" t="s">
        <v>4386</v>
      </c>
      <c r="G7887" t="s">
        <v>79</v>
      </c>
      <c r="H7887" t="s">
        <v>12107</v>
      </c>
      <c r="I7887" t="s">
        <v>13698</v>
      </c>
      <c r="J7887" s="4">
        <v>39263</v>
      </c>
    </row>
    <row r="7888" spans="1:10" x14ac:dyDescent="0.3">
      <c r="A7888" t="s">
        <v>13699</v>
      </c>
      <c r="B7888" s="4">
        <v>45684</v>
      </c>
      <c r="C7888" t="s">
        <v>12512</v>
      </c>
      <c r="D7888" t="s">
        <v>12513</v>
      </c>
      <c r="E7888" t="s">
        <v>1328</v>
      </c>
      <c r="F7888" t="s">
        <v>1329</v>
      </c>
      <c r="G7888" t="s">
        <v>113</v>
      </c>
      <c r="H7888" t="s">
        <v>12107</v>
      </c>
      <c r="I7888" t="s">
        <v>13700</v>
      </c>
      <c r="J7888" s="4">
        <v>31247</v>
      </c>
    </row>
    <row r="7889" spans="1:10" x14ac:dyDescent="0.3">
      <c r="A7889" t="s">
        <v>13701</v>
      </c>
      <c r="B7889" s="4">
        <v>45684</v>
      </c>
      <c r="C7889" t="s">
        <v>1603</v>
      </c>
      <c r="D7889" t="s">
        <v>1604</v>
      </c>
      <c r="E7889" t="s">
        <v>1328</v>
      </c>
      <c r="F7889" t="s">
        <v>1329</v>
      </c>
      <c r="G7889" t="s">
        <v>113</v>
      </c>
      <c r="H7889" t="s">
        <v>12107</v>
      </c>
      <c r="I7889" t="s">
        <v>13700</v>
      </c>
      <c r="J7889" s="4">
        <v>31247</v>
      </c>
    </row>
    <row r="7890" spans="1:10" x14ac:dyDescent="0.3">
      <c r="A7890" t="s">
        <v>13702</v>
      </c>
      <c r="B7890" s="4">
        <v>45684</v>
      </c>
      <c r="C7890" t="s">
        <v>3153</v>
      </c>
      <c r="D7890" t="s">
        <v>13703</v>
      </c>
      <c r="E7890" t="s">
        <v>1747</v>
      </c>
      <c r="F7890" t="s">
        <v>1748</v>
      </c>
      <c r="G7890" t="s">
        <v>2108</v>
      </c>
      <c r="H7890" t="s">
        <v>12107</v>
      </c>
      <c r="I7890" t="s">
        <v>13704</v>
      </c>
      <c r="J7890" s="4">
        <v>36507</v>
      </c>
    </row>
    <row r="7891" spans="1:10" x14ac:dyDescent="0.3">
      <c r="A7891" t="s">
        <v>13705</v>
      </c>
      <c r="B7891" s="4">
        <v>45684</v>
      </c>
      <c r="C7891" t="s">
        <v>235</v>
      </c>
      <c r="D7891" t="s">
        <v>6760</v>
      </c>
      <c r="E7891" t="s">
        <v>5844</v>
      </c>
      <c r="F7891" t="s">
        <v>5845</v>
      </c>
      <c r="G7891" t="s">
        <v>5846</v>
      </c>
      <c r="H7891" t="s">
        <v>12107</v>
      </c>
      <c r="I7891" t="s">
        <v>13706</v>
      </c>
      <c r="J7891" s="4">
        <v>42658</v>
      </c>
    </row>
    <row r="7892" spans="1:10" x14ac:dyDescent="0.3">
      <c r="A7892" t="s">
        <v>13707</v>
      </c>
      <c r="B7892" s="4">
        <v>45684</v>
      </c>
      <c r="C7892" t="s">
        <v>1655</v>
      </c>
      <c r="D7892" t="s">
        <v>1656</v>
      </c>
      <c r="E7892" t="s">
        <v>4385</v>
      </c>
      <c r="F7892" t="s">
        <v>4386</v>
      </c>
      <c r="G7892" t="s">
        <v>79</v>
      </c>
      <c r="H7892" t="s">
        <v>12107</v>
      </c>
      <c r="I7892" t="s">
        <v>13706</v>
      </c>
      <c r="J7892" s="4">
        <v>42658</v>
      </c>
    </row>
    <row r="7893" spans="1:10" x14ac:dyDescent="0.3">
      <c r="A7893" t="s">
        <v>13708</v>
      </c>
      <c r="B7893" s="4">
        <v>45684</v>
      </c>
      <c r="C7893" t="s">
        <v>574</v>
      </c>
      <c r="D7893" t="s">
        <v>804</v>
      </c>
      <c r="E7893" t="s">
        <v>12381</v>
      </c>
      <c r="F7893" t="s">
        <v>12382</v>
      </c>
      <c r="G7893" t="s">
        <v>79</v>
      </c>
      <c r="H7893" t="s">
        <v>12107</v>
      </c>
      <c r="I7893" t="s">
        <v>13706</v>
      </c>
      <c r="J7893" s="4">
        <v>42658</v>
      </c>
    </row>
    <row r="7894" spans="1:10" x14ac:dyDescent="0.3">
      <c r="A7894" t="s">
        <v>13709</v>
      </c>
      <c r="B7894" s="4">
        <v>45684</v>
      </c>
      <c r="C7894" t="s">
        <v>12408</v>
      </c>
      <c r="D7894" t="s">
        <v>12409</v>
      </c>
      <c r="E7894" t="s">
        <v>12381</v>
      </c>
      <c r="F7894" t="s">
        <v>12382</v>
      </c>
      <c r="G7894" t="s">
        <v>79</v>
      </c>
      <c r="H7894" t="s">
        <v>12107</v>
      </c>
      <c r="I7894" t="s">
        <v>13706</v>
      </c>
      <c r="J7894" s="4">
        <v>42658</v>
      </c>
    </row>
    <row r="7895" spans="1:10" x14ac:dyDescent="0.3">
      <c r="A7895" t="s">
        <v>13710</v>
      </c>
      <c r="B7895" s="4">
        <v>45684</v>
      </c>
      <c r="C7895" t="s">
        <v>704</v>
      </c>
      <c r="D7895" t="s">
        <v>12178</v>
      </c>
      <c r="E7895" t="s">
        <v>632</v>
      </c>
      <c r="F7895" t="s">
        <v>633</v>
      </c>
      <c r="G7895" t="s">
        <v>634</v>
      </c>
      <c r="H7895" t="s">
        <v>12107</v>
      </c>
      <c r="I7895" t="s">
        <v>5919</v>
      </c>
      <c r="J7895" s="4">
        <v>28779</v>
      </c>
    </row>
    <row r="7896" spans="1:10" x14ac:dyDescent="0.3">
      <c r="A7896" t="s">
        <v>13711</v>
      </c>
      <c r="B7896" s="4">
        <v>45684</v>
      </c>
      <c r="C7896" t="s">
        <v>3489</v>
      </c>
      <c r="D7896" t="s">
        <v>7383</v>
      </c>
      <c r="E7896" t="s">
        <v>4385</v>
      </c>
      <c r="F7896" t="s">
        <v>4386</v>
      </c>
      <c r="G7896" t="s">
        <v>79</v>
      </c>
      <c r="H7896" t="s">
        <v>12107</v>
      </c>
      <c r="I7896" t="s">
        <v>12975</v>
      </c>
      <c r="J7896" s="4">
        <v>42152</v>
      </c>
    </row>
    <row r="7897" spans="1:10" x14ac:dyDescent="0.3">
      <c r="A7897" t="s">
        <v>13712</v>
      </c>
      <c r="B7897" s="4">
        <v>45685</v>
      </c>
      <c r="C7897" t="s">
        <v>12408</v>
      </c>
      <c r="D7897" t="s">
        <v>12409</v>
      </c>
      <c r="E7897" t="s">
        <v>5844</v>
      </c>
      <c r="F7897" t="s">
        <v>5845</v>
      </c>
      <c r="G7897" t="s">
        <v>5846</v>
      </c>
      <c r="H7897" t="s">
        <v>12107</v>
      </c>
      <c r="I7897" t="s">
        <v>13713</v>
      </c>
      <c r="J7897" s="4">
        <v>40006</v>
      </c>
    </row>
    <row r="7898" spans="1:10" x14ac:dyDescent="0.3">
      <c r="A7898" t="s">
        <v>13714</v>
      </c>
      <c r="B7898" s="4">
        <v>45685</v>
      </c>
      <c r="C7898" t="s">
        <v>545</v>
      </c>
      <c r="D7898" t="s">
        <v>875</v>
      </c>
      <c r="E7898" t="s">
        <v>1721</v>
      </c>
      <c r="F7898" t="s">
        <v>1722</v>
      </c>
      <c r="G7898" t="s">
        <v>1723</v>
      </c>
      <c r="H7898" t="s">
        <v>12107</v>
      </c>
      <c r="I7898" t="s">
        <v>13216</v>
      </c>
      <c r="J7898" s="4">
        <v>22700</v>
      </c>
    </row>
    <row r="7899" spans="1:10" x14ac:dyDescent="0.3">
      <c r="A7899" t="s">
        <v>12206</v>
      </c>
      <c r="B7899" s="4">
        <v>45685</v>
      </c>
      <c r="C7899" t="s">
        <v>12207</v>
      </c>
      <c r="D7899" t="s">
        <v>12208</v>
      </c>
      <c r="E7899" t="s">
        <v>1328</v>
      </c>
      <c r="F7899" t="s">
        <v>1329</v>
      </c>
      <c r="G7899" t="s">
        <v>113</v>
      </c>
      <c r="H7899" t="s">
        <v>12107</v>
      </c>
      <c r="I7899" t="s">
        <v>12209</v>
      </c>
      <c r="J7899" s="4">
        <v>44380</v>
      </c>
    </row>
    <row r="7900" spans="1:10" x14ac:dyDescent="0.3">
      <c r="A7900" t="s">
        <v>12105</v>
      </c>
      <c r="B7900" s="4">
        <v>45685</v>
      </c>
      <c r="C7900" t="s">
        <v>431</v>
      </c>
      <c r="D7900" t="s">
        <v>12106</v>
      </c>
      <c r="E7900" t="s">
        <v>111</v>
      </c>
      <c r="F7900" t="s">
        <v>112</v>
      </c>
      <c r="G7900" t="s">
        <v>113</v>
      </c>
      <c r="H7900" t="s">
        <v>12107</v>
      </c>
      <c r="I7900" t="s">
        <v>12108</v>
      </c>
      <c r="J7900" s="4">
        <v>31875</v>
      </c>
    </row>
    <row r="7901" spans="1:10" x14ac:dyDescent="0.3">
      <c r="A7901" t="s">
        <v>12172</v>
      </c>
      <c r="B7901" s="4">
        <v>45685</v>
      </c>
      <c r="C7901" t="s">
        <v>1603</v>
      </c>
      <c r="D7901" t="s">
        <v>1604</v>
      </c>
      <c r="E7901" t="s">
        <v>1328</v>
      </c>
      <c r="F7901" t="s">
        <v>1329</v>
      </c>
      <c r="G7901" t="s">
        <v>113</v>
      </c>
      <c r="H7901" t="s">
        <v>12107</v>
      </c>
      <c r="I7901" t="s">
        <v>12173</v>
      </c>
      <c r="J7901" s="4">
        <v>42747</v>
      </c>
    </row>
    <row r="7902" spans="1:10" x14ac:dyDescent="0.3">
      <c r="A7902" t="s">
        <v>12174</v>
      </c>
      <c r="B7902" s="4">
        <v>45685</v>
      </c>
      <c r="C7902" t="s">
        <v>5258</v>
      </c>
      <c r="D7902" t="s">
        <v>12175</v>
      </c>
      <c r="E7902" t="s">
        <v>1328</v>
      </c>
      <c r="F7902" t="s">
        <v>1329</v>
      </c>
      <c r="G7902" t="s">
        <v>113</v>
      </c>
      <c r="H7902" t="s">
        <v>12107</v>
      </c>
      <c r="I7902" t="s">
        <v>12173</v>
      </c>
      <c r="J7902" s="4">
        <v>42747</v>
      </c>
    </row>
    <row r="7903" spans="1:10" x14ac:dyDescent="0.3">
      <c r="A7903" t="s">
        <v>13715</v>
      </c>
      <c r="B7903" s="4">
        <v>45685</v>
      </c>
      <c r="C7903" t="s">
        <v>9426</v>
      </c>
      <c r="D7903" t="s">
        <v>13716</v>
      </c>
      <c r="E7903" t="s">
        <v>13717</v>
      </c>
      <c r="F7903" t="s">
        <v>13718</v>
      </c>
      <c r="G7903" t="s">
        <v>13719</v>
      </c>
      <c r="H7903" t="s">
        <v>12107</v>
      </c>
      <c r="I7903" t="s">
        <v>13720</v>
      </c>
      <c r="J7903" s="4">
        <v>21433</v>
      </c>
    </row>
    <row r="7904" spans="1:10" x14ac:dyDescent="0.3">
      <c r="A7904" t="s">
        <v>13721</v>
      </c>
      <c r="B7904" s="4">
        <v>45685</v>
      </c>
      <c r="C7904" t="s">
        <v>1298</v>
      </c>
      <c r="D7904" t="s">
        <v>13722</v>
      </c>
      <c r="E7904" t="s">
        <v>12343</v>
      </c>
      <c r="F7904" t="s">
        <v>12344</v>
      </c>
      <c r="G7904" t="s">
        <v>12345</v>
      </c>
      <c r="H7904" t="s">
        <v>12107</v>
      </c>
      <c r="I7904" t="s">
        <v>12346</v>
      </c>
      <c r="J7904" s="4">
        <v>41546</v>
      </c>
    </row>
    <row r="7905" spans="1:10" x14ac:dyDescent="0.3">
      <c r="A7905" t="s">
        <v>13723</v>
      </c>
      <c r="B7905" s="4">
        <v>45685</v>
      </c>
      <c r="C7905" t="s">
        <v>1873</v>
      </c>
      <c r="D7905" t="s">
        <v>1874</v>
      </c>
      <c r="E7905" t="s">
        <v>1328</v>
      </c>
      <c r="F7905" t="s">
        <v>1329</v>
      </c>
      <c r="G7905" t="s">
        <v>113</v>
      </c>
      <c r="H7905" t="s">
        <v>12107</v>
      </c>
      <c r="I7905" t="s">
        <v>13724</v>
      </c>
      <c r="J7905" s="4">
        <v>29969</v>
      </c>
    </row>
    <row r="7906" spans="1:10" x14ac:dyDescent="0.3">
      <c r="A7906" t="s">
        <v>13725</v>
      </c>
      <c r="B7906" s="4">
        <v>45685</v>
      </c>
      <c r="C7906" t="s">
        <v>574</v>
      </c>
      <c r="D7906" t="s">
        <v>1164</v>
      </c>
      <c r="E7906" t="s">
        <v>1328</v>
      </c>
      <c r="F7906" t="s">
        <v>1329</v>
      </c>
      <c r="G7906" t="s">
        <v>113</v>
      </c>
      <c r="H7906" t="s">
        <v>12107</v>
      </c>
      <c r="I7906" t="s">
        <v>13724</v>
      </c>
      <c r="J7906" s="4">
        <v>29969</v>
      </c>
    </row>
    <row r="7907" spans="1:10" x14ac:dyDescent="0.3">
      <c r="A7907" t="s">
        <v>13726</v>
      </c>
      <c r="B7907" s="4">
        <v>45685</v>
      </c>
      <c r="C7907" t="s">
        <v>1603</v>
      </c>
      <c r="D7907" t="s">
        <v>1604</v>
      </c>
      <c r="E7907" t="s">
        <v>1328</v>
      </c>
      <c r="F7907" t="s">
        <v>1329</v>
      </c>
      <c r="G7907" t="s">
        <v>113</v>
      </c>
      <c r="H7907" t="s">
        <v>12107</v>
      </c>
      <c r="I7907" t="s">
        <v>13727</v>
      </c>
      <c r="J7907" s="4">
        <v>29284</v>
      </c>
    </row>
    <row r="7908" spans="1:10" x14ac:dyDescent="0.3">
      <c r="A7908" t="s">
        <v>13728</v>
      </c>
      <c r="B7908" s="4">
        <v>45685</v>
      </c>
      <c r="C7908" t="s">
        <v>4228</v>
      </c>
      <c r="D7908" t="s">
        <v>12369</v>
      </c>
      <c r="E7908" t="s">
        <v>39</v>
      </c>
      <c r="F7908" t="s">
        <v>40</v>
      </c>
      <c r="G7908" t="s">
        <v>41</v>
      </c>
      <c r="H7908" t="s">
        <v>12107</v>
      </c>
      <c r="I7908" t="s">
        <v>13729</v>
      </c>
      <c r="J7908" s="4">
        <v>17449</v>
      </c>
    </row>
    <row r="7909" spans="1:10" x14ac:dyDescent="0.3">
      <c r="A7909" t="s">
        <v>13730</v>
      </c>
      <c r="B7909" s="4">
        <v>45685</v>
      </c>
      <c r="C7909" t="s">
        <v>12408</v>
      </c>
      <c r="D7909" t="s">
        <v>12409</v>
      </c>
      <c r="E7909" t="s">
        <v>12217</v>
      </c>
      <c r="F7909" t="s">
        <v>12218</v>
      </c>
      <c r="G7909" t="s">
        <v>113</v>
      </c>
      <c r="H7909" t="s">
        <v>12107</v>
      </c>
      <c r="I7909" t="s">
        <v>13731</v>
      </c>
      <c r="J7909" s="4">
        <v>43914</v>
      </c>
    </row>
    <row r="7910" spans="1:10" x14ac:dyDescent="0.3">
      <c r="A7910" t="s">
        <v>13732</v>
      </c>
      <c r="B7910" s="4">
        <v>45685</v>
      </c>
      <c r="C7910" t="s">
        <v>2711</v>
      </c>
      <c r="D7910" t="s">
        <v>13484</v>
      </c>
      <c r="E7910" t="s">
        <v>12217</v>
      </c>
      <c r="F7910" t="s">
        <v>12218</v>
      </c>
      <c r="G7910" t="s">
        <v>113</v>
      </c>
      <c r="H7910" t="s">
        <v>12107</v>
      </c>
      <c r="I7910" t="s">
        <v>13731</v>
      </c>
      <c r="J7910" s="4">
        <v>43914</v>
      </c>
    </row>
    <row r="7911" spans="1:10" x14ac:dyDescent="0.3">
      <c r="A7911" t="s">
        <v>13733</v>
      </c>
      <c r="B7911" s="4">
        <v>45685</v>
      </c>
      <c r="C7911" t="s">
        <v>574</v>
      </c>
      <c r="D7911" t="s">
        <v>1164</v>
      </c>
      <c r="E7911" t="s">
        <v>12217</v>
      </c>
      <c r="F7911" t="s">
        <v>12218</v>
      </c>
      <c r="G7911" t="s">
        <v>113</v>
      </c>
      <c r="H7911" t="s">
        <v>12107</v>
      </c>
      <c r="I7911" t="s">
        <v>13731</v>
      </c>
      <c r="J7911" s="4">
        <v>43914</v>
      </c>
    </row>
    <row r="7912" spans="1:10" x14ac:dyDescent="0.3">
      <c r="A7912" t="s">
        <v>13734</v>
      </c>
      <c r="B7912" s="4">
        <v>45685</v>
      </c>
      <c r="C7912" t="s">
        <v>12141</v>
      </c>
      <c r="D7912" t="s">
        <v>12142</v>
      </c>
      <c r="E7912" t="s">
        <v>111</v>
      </c>
      <c r="F7912" t="s">
        <v>112</v>
      </c>
      <c r="G7912" t="s">
        <v>113</v>
      </c>
      <c r="H7912" t="s">
        <v>12107</v>
      </c>
      <c r="I7912" t="s">
        <v>5629</v>
      </c>
      <c r="J7912" s="4">
        <v>25096</v>
      </c>
    </row>
    <row r="7913" spans="1:10" x14ac:dyDescent="0.3">
      <c r="A7913" t="s">
        <v>13735</v>
      </c>
      <c r="B7913" s="4">
        <v>45685</v>
      </c>
      <c r="C7913" t="s">
        <v>2915</v>
      </c>
      <c r="D7913" t="s">
        <v>2916</v>
      </c>
      <c r="E7913" t="s">
        <v>12217</v>
      </c>
      <c r="F7913" t="s">
        <v>12218</v>
      </c>
      <c r="G7913" t="s">
        <v>113</v>
      </c>
      <c r="H7913" t="s">
        <v>12107</v>
      </c>
      <c r="I7913" t="s">
        <v>13736</v>
      </c>
      <c r="J7913" s="4">
        <v>45634</v>
      </c>
    </row>
    <row r="7914" spans="1:10" x14ac:dyDescent="0.3">
      <c r="A7914" t="s">
        <v>13737</v>
      </c>
      <c r="B7914" s="4">
        <v>45685</v>
      </c>
      <c r="C7914" t="s">
        <v>13523</v>
      </c>
      <c r="D7914" t="s">
        <v>13524</v>
      </c>
      <c r="E7914" t="s">
        <v>12217</v>
      </c>
      <c r="F7914" t="s">
        <v>12218</v>
      </c>
      <c r="G7914" t="s">
        <v>113</v>
      </c>
      <c r="H7914" t="s">
        <v>12107</v>
      </c>
      <c r="I7914" t="s">
        <v>13736</v>
      </c>
      <c r="J7914" s="4">
        <v>45634</v>
      </c>
    </row>
    <row r="7915" spans="1:10" x14ac:dyDescent="0.3">
      <c r="A7915" t="s">
        <v>13738</v>
      </c>
      <c r="B7915" s="4">
        <v>45685</v>
      </c>
      <c r="C7915" t="s">
        <v>1537</v>
      </c>
      <c r="D7915" t="s">
        <v>1538</v>
      </c>
      <c r="E7915" t="s">
        <v>12217</v>
      </c>
      <c r="F7915" t="s">
        <v>12218</v>
      </c>
      <c r="G7915" t="s">
        <v>113</v>
      </c>
      <c r="H7915" t="s">
        <v>12107</v>
      </c>
      <c r="I7915" t="s">
        <v>13736</v>
      </c>
      <c r="J7915" s="4">
        <v>45634</v>
      </c>
    </row>
    <row r="7916" spans="1:10" x14ac:dyDescent="0.3">
      <c r="A7916" t="s">
        <v>13739</v>
      </c>
      <c r="B7916" s="4">
        <v>45685</v>
      </c>
      <c r="C7916" t="s">
        <v>1884</v>
      </c>
      <c r="D7916" t="s">
        <v>12123</v>
      </c>
      <c r="E7916" t="s">
        <v>3479</v>
      </c>
      <c r="F7916" t="s">
        <v>3480</v>
      </c>
      <c r="G7916" t="s">
        <v>113</v>
      </c>
      <c r="H7916" t="s">
        <v>12107</v>
      </c>
      <c r="I7916" t="s">
        <v>13740</v>
      </c>
      <c r="J7916" s="4">
        <v>44194</v>
      </c>
    </row>
    <row r="7917" spans="1:10" x14ac:dyDescent="0.3">
      <c r="A7917" t="s">
        <v>13741</v>
      </c>
      <c r="B7917" s="4">
        <v>45685</v>
      </c>
      <c r="C7917" t="s">
        <v>56</v>
      </c>
      <c r="D7917" t="s">
        <v>12451</v>
      </c>
      <c r="E7917" t="s">
        <v>51</v>
      </c>
      <c r="F7917" t="s">
        <v>52</v>
      </c>
      <c r="G7917" t="s">
        <v>53</v>
      </c>
      <c r="H7917" t="s">
        <v>12107</v>
      </c>
      <c r="I7917" t="s">
        <v>13502</v>
      </c>
      <c r="J7917" s="4">
        <v>23749</v>
      </c>
    </row>
    <row r="7918" spans="1:10" x14ac:dyDescent="0.3">
      <c r="A7918" t="s">
        <v>13742</v>
      </c>
      <c r="B7918" s="4">
        <v>45685</v>
      </c>
      <c r="C7918" t="s">
        <v>7784</v>
      </c>
      <c r="D7918" t="s">
        <v>7785</v>
      </c>
      <c r="E7918" t="s">
        <v>6665</v>
      </c>
      <c r="F7918" t="s">
        <v>6666</v>
      </c>
      <c r="G7918" t="s">
        <v>6667</v>
      </c>
      <c r="H7918" t="s">
        <v>12107</v>
      </c>
      <c r="I7918" t="s">
        <v>9563</v>
      </c>
      <c r="J7918" s="4">
        <v>27592</v>
      </c>
    </row>
    <row r="7919" spans="1:10" x14ac:dyDescent="0.3">
      <c r="A7919" t="s">
        <v>13743</v>
      </c>
      <c r="B7919" s="4">
        <v>45685</v>
      </c>
      <c r="C7919" t="s">
        <v>12521</v>
      </c>
      <c r="D7919" t="s">
        <v>12522</v>
      </c>
      <c r="E7919" t="s">
        <v>5844</v>
      </c>
      <c r="F7919" t="s">
        <v>5845</v>
      </c>
      <c r="G7919" t="s">
        <v>5846</v>
      </c>
      <c r="H7919" t="s">
        <v>12107</v>
      </c>
      <c r="I7919" t="s">
        <v>13397</v>
      </c>
      <c r="J7919" s="4">
        <v>42175</v>
      </c>
    </row>
    <row r="7920" spans="1:10" x14ac:dyDescent="0.3">
      <c r="A7920" t="s">
        <v>13744</v>
      </c>
      <c r="B7920" s="4">
        <v>45685</v>
      </c>
      <c r="C7920" t="s">
        <v>13108</v>
      </c>
      <c r="D7920" t="s">
        <v>13478</v>
      </c>
      <c r="E7920" t="s">
        <v>5844</v>
      </c>
      <c r="F7920" t="s">
        <v>5845</v>
      </c>
      <c r="G7920" t="s">
        <v>5846</v>
      </c>
      <c r="H7920" t="s">
        <v>12107</v>
      </c>
      <c r="I7920" t="s">
        <v>13745</v>
      </c>
      <c r="J7920" s="4">
        <v>40397</v>
      </c>
    </row>
    <row r="7921" spans="1:10" x14ac:dyDescent="0.3">
      <c r="A7921" t="s">
        <v>13746</v>
      </c>
      <c r="B7921" s="4">
        <v>45685</v>
      </c>
      <c r="C7921" t="s">
        <v>13747</v>
      </c>
      <c r="D7921" t="s">
        <v>13748</v>
      </c>
      <c r="E7921" t="s">
        <v>13749</v>
      </c>
      <c r="F7921" t="s">
        <v>13750</v>
      </c>
      <c r="G7921" t="s">
        <v>13751</v>
      </c>
      <c r="H7921" t="s">
        <v>12107</v>
      </c>
      <c r="I7921" t="s">
        <v>13499</v>
      </c>
      <c r="J7921" s="4">
        <v>26158</v>
      </c>
    </row>
    <row r="7922" spans="1:10" x14ac:dyDescent="0.3">
      <c r="A7922" t="s">
        <v>13752</v>
      </c>
      <c r="B7922" s="4">
        <v>45685</v>
      </c>
      <c r="C7922" t="s">
        <v>12485</v>
      </c>
      <c r="D7922" t="s">
        <v>12486</v>
      </c>
      <c r="E7922" t="s">
        <v>4385</v>
      </c>
      <c r="F7922" t="s">
        <v>4386</v>
      </c>
      <c r="G7922" t="s">
        <v>79</v>
      </c>
      <c r="H7922" t="s">
        <v>12107</v>
      </c>
      <c r="I7922" t="s">
        <v>13753</v>
      </c>
      <c r="J7922" s="4">
        <v>41953</v>
      </c>
    </row>
    <row r="7923" spans="1:10" x14ac:dyDescent="0.3">
      <c r="A7923" t="s">
        <v>13754</v>
      </c>
      <c r="B7923" s="4">
        <v>45685</v>
      </c>
      <c r="C7923" t="s">
        <v>2145</v>
      </c>
      <c r="D7923" t="s">
        <v>13755</v>
      </c>
      <c r="E7923" t="s">
        <v>6681</v>
      </c>
      <c r="F7923" t="s">
        <v>6682</v>
      </c>
      <c r="G7923" t="s">
        <v>6683</v>
      </c>
      <c r="H7923" t="s">
        <v>12107</v>
      </c>
      <c r="I7923" t="s">
        <v>9563</v>
      </c>
      <c r="J7923" s="4">
        <v>27592</v>
      </c>
    </row>
    <row r="7924" spans="1:10" x14ac:dyDescent="0.3">
      <c r="A7924" t="s">
        <v>13756</v>
      </c>
      <c r="B7924" s="4">
        <v>45685</v>
      </c>
      <c r="C7924" t="s">
        <v>1022</v>
      </c>
      <c r="D7924" t="s">
        <v>1023</v>
      </c>
      <c r="E7924" t="s">
        <v>39</v>
      </c>
      <c r="F7924" t="s">
        <v>40</v>
      </c>
      <c r="G7924" t="s">
        <v>41</v>
      </c>
      <c r="H7924" t="s">
        <v>12107</v>
      </c>
      <c r="I7924" t="s">
        <v>12911</v>
      </c>
      <c r="J7924" s="4">
        <v>22215</v>
      </c>
    </row>
    <row r="7925" spans="1:10" x14ac:dyDescent="0.3">
      <c r="A7925" t="s">
        <v>12166</v>
      </c>
      <c r="B7925" s="4">
        <v>45685</v>
      </c>
      <c r="C7925" t="s">
        <v>692</v>
      </c>
      <c r="D7925" t="s">
        <v>8513</v>
      </c>
      <c r="E7925" t="s">
        <v>51</v>
      </c>
      <c r="F7925" t="s">
        <v>52</v>
      </c>
      <c r="G7925" t="s">
        <v>53</v>
      </c>
      <c r="H7925" t="s">
        <v>12107</v>
      </c>
      <c r="I7925" t="s">
        <v>3218</v>
      </c>
      <c r="J7925" s="4">
        <v>27331</v>
      </c>
    </row>
    <row r="7926" spans="1:10" x14ac:dyDescent="0.3">
      <c r="A7926" t="s">
        <v>13757</v>
      </c>
      <c r="B7926" s="4">
        <v>45685</v>
      </c>
      <c r="C7926" t="s">
        <v>928</v>
      </c>
      <c r="D7926" t="s">
        <v>929</v>
      </c>
      <c r="E7926" t="s">
        <v>10000</v>
      </c>
      <c r="F7926" t="s">
        <v>10001</v>
      </c>
      <c r="G7926" t="s">
        <v>5846</v>
      </c>
      <c r="H7926" t="s">
        <v>12107</v>
      </c>
      <c r="I7926" t="s">
        <v>13224</v>
      </c>
      <c r="J7926" s="4">
        <v>27137</v>
      </c>
    </row>
    <row r="7927" spans="1:10" x14ac:dyDescent="0.3">
      <c r="A7927" t="s">
        <v>13758</v>
      </c>
      <c r="B7927" s="4">
        <v>45685</v>
      </c>
      <c r="C7927" t="s">
        <v>10241</v>
      </c>
      <c r="D7927" t="s">
        <v>10242</v>
      </c>
      <c r="E7927" t="s">
        <v>1747</v>
      </c>
      <c r="F7927" t="s">
        <v>1748</v>
      </c>
      <c r="G7927" t="s">
        <v>2108</v>
      </c>
      <c r="H7927" t="s">
        <v>12107</v>
      </c>
      <c r="I7927" t="s">
        <v>13745</v>
      </c>
      <c r="J7927" s="4">
        <v>40397</v>
      </c>
    </row>
    <row r="7928" spans="1:10" x14ac:dyDescent="0.3">
      <c r="A7928" t="s">
        <v>13759</v>
      </c>
      <c r="B7928" s="4">
        <v>45685</v>
      </c>
      <c r="C7928" t="s">
        <v>4279</v>
      </c>
      <c r="D7928" t="s">
        <v>12114</v>
      </c>
      <c r="E7928" t="s">
        <v>4385</v>
      </c>
      <c r="F7928" t="s">
        <v>4386</v>
      </c>
      <c r="G7928" t="s">
        <v>79</v>
      </c>
      <c r="H7928" t="s">
        <v>12107</v>
      </c>
      <c r="I7928" t="s">
        <v>12587</v>
      </c>
      <c r="J7928" s="4">
        <v>43576</v>
      </c>
    </row>
    <row r="7929" spans="1:10" x14ac:dyDescent="0.3">
      <c r="A7929" t="s">
        <v>13760</v>
      </c>
      <c r="B7929" s="4">
        <v>45685</v>
      </c>
      <c r="C7929" t="s">
        <v>12628</v>
      </c>
      <c r="D7929" t="s">
        <v>12629</v>
      </c>
      <c r="E7929" t="s">
        <v>1747</v>
      </c>
      <c r="F7929" t="s">
        <v>1748</v>
      </c>
      <c r="G7929" t="s">
        <v>2108</v>
      </c>
      <c r="H7929" t="s">
        <v>12107</v>
      </c>
      <c r="I7929" t="s">
        <v>13761</v>
      </c>
      <c r="J7929" s="4">
        <v>38937</v>
      </c>
    </row>
    <row r="7930" spans="1:10" x14ac:dyDescent="0.3">
      <c r="A7930" t="s">
        <v>13762</v>
      </c>
      <c r="B7930" s="4">
        <v>45685</v>
      </c>
      <c r="C7930" t="s">
        <v>13763</v>
      </c>
      <c r="D7930" t="s">
        <v>13764</v>
      </c>
      <c r="E7930" t="s">
        <v>13765</v>
      </c>
      <c r="F7930" t="s">
        <v>13766</v>
      </c>
      <c r="G7930" t="s">
        <v>13767</v>
      </c>
      <c r="H7930" t="s">
        <v>12107</v>
      </c>
      <c r="I7930" t="s">
        <v>13768</v>
      </c>
      <c r="J7930" s="4">
        <v>42557</v>
      </c>
    </row>
    <row r="7931" spans="1:10" x14ac:dyDescent="0.3">
      <c r="A7931" t="s">
        <v>13769</v>
      </c>
      <c r="B7931" s="4">
        <v>45686</v>
      </c>
      <c r="C7931" t="s">
        <v>1523</v>
      </c>
      <c r="D7931" t="s">
        <v>65</v>
      </c>
      <c r="E7931" t="s">
        <v>1079</v>
      </c>
      <c r="F7931" t="s">
        <v>1080</v>
      </c>
      <c r="G7931" t="s">
        <v>1081</v>
      </c>
      <c r="H7931" t="s">
        <v>12107</v>
      </c>
      <c r="I7931" t="s">
        <v>6513</v>
      </c>
      <c r="J7931" s="4">
        <v>26843</v>
      </c>
    </row>
    <row r="7932" spans="1:10" x14ac:dyDescent="0.3">
      <c r="A7932" t="s">
        <v>13770</v>
      </c>
      <c r="B7932" s="4">
        <v>45686</v>
      </c>
      <c r="C7932" t="s">
        <v>7446</v>
      </c>
      <c r="D7932" t="s">
        <v>6786</v>
      </c>
      <c r="E7932" t="s">
        <v>1079</v>
      </c>
      <c r="F7932" t="s">
        <v>1080</v>
      </c>
      <c r="G7932" t="s">
        <v>1081</v>
      </c>
      <c r="H7932" t="s">
        <v>12107</v>
      </c>
      <c r="I7932" t="s">
        <v>6513</v>
      </c>
      <c r="J7932" s="4">
        <v>26843</v>
      </c>
    </row>
    <row r="7933" spans="1:10" x14ac:dyDescent="0.3">
      <c r="A7933" t="s">
        <v>13771</v>
      </c>
      <c r="B7933" s="4">
        <v>45686</v>
      </c>
      <c r="C7933" t="s">
        <v>13772</v>
      </c>
      <c r="D7933" t="s">
        <v>2582</v>
      </c>
      <c r="E7933" t="s">
        <v>1079</v>
      </c>
      <c r="F7933" t="s">
        <v>1080</v>
      </c>
      <c r="G7933" t="s">
        <v>1081</v>
      </c>
      <c r="H7933" t="s">
        <v>12107</v>
      </c>
      <c r="I7933" t="s">
        <v>6513</v>
      </c>
      <c r="J7933" s="4">
        <v>26843</v>
      </c>
    </row>
    <row r="7934" spans="1:10" x14ac:dyDescent="0.3">
      <c r="A7934" t="s">
        <v>13773</v>
      </c>
      <c r="B7934" s="4">
        <v>45686</v>
      </c>
      <c r="C7934" t="s">
        <v>1884</v>
      </c>
      <c r="D7934" t="s">
        <v>12123</v>
      </c>
      <c r="E7934" t="s">
        <v>4385</v>
      </c>
      <c r="F7934" t="s">
        <v>4386</v>
      </c>
      <c r="G7934" t="s">
        <v>79</v>
      </c>
      <c r="H7934" t="s">
        <v>12107</v>
      </c>
      <c r="I7934" t="s">
        <v>13406</v>
      </c>
      <c r="J7934" s="4">
        <v>44566</v>
      </c>
    </row>
    <row r="7935" spans="1:10" x14ac:dyDescent="0.3">
      <c r="A7935" t="s">
        <v>13774</v>
      </c>
      <c r="B7935" s="4">
        <v>45686</v>
      </c>
      <c r="C7935" t="s">
        <v>120</v>
      </c>
      <c r="D7935" t="s">
        <v>11612</v>
      </c>
      <c r="E7935" t="s">
        <v>3479</v>
      </c>
      <c r="F7935" t="s">
        <v>3480</v>
      </c>
      <c r="G7935" t="s">
        <v>113</v>
      </c>
      <c r="H7935" t="s">
        <v>12107</v>
      </c>
      <c r="I7935" t="s">
        <v>13775</v>
      </c>
      <c r="J7935" s="4">
        <v>38936</v>
      </c>
    </row>
    <row r="7936" spans="1:10" x14ac:dyDescent="0.3">
      <c r="A7936" t="s">
        <v>13776</v>
      </c>
      <c r="B7936" s="4">
        <v>45686</v>
      </c>
      <c r="C7936" t="s">
        <v>574</v>
      </c>
      <c r="D7936" t="s">
        <v>804</v>
      </c>
      <c r="E7936" t="s">
        <v>4385</v>
      </c>
      <c r="F7936" t="s">
        <v>4386</v>
      </c>
      <c r="G7936" t="s">
        <v>79</v>
      </c>
      <c r="H7936" t="s">
        <v>12107</v>
      </c>
      <c r="I7936" t="s">
        <v>13777</v>
      </c>
      <c r="J7936" s="4">
        <v>44092</v>
      </c>
    </row>
    <row r="7937" spans="1:10" x14ac:dyDescent="0.3">
      <c r="A7937" t="s">
        <v>13778</v>
      </c>
      <c r="B7937" s="4">
        <v>45686</v>
      </c>
      <c r="C7937" t="s">
        <v>12791</v>
      </c>
      <c r="D7937" t="s">
        <v>12792</v>
      </c>
      <c r="E7937" t="s">
        <v>4385</v>
      </c>
      <c r="F7937" t="s">
        <v>4386</v>
      </c>
      <c r="G7937" t="s">
        <v>79</v>
      </c>
      <c r="H7937" t="s">
        <v>12107</v>
      </c>
      <c r="I7937" t="s">
        <v>13777</v>
      </c>
      <c r="J7937" s="4">
        <v>44092</v>
      </c>
    </row>
    <row r="7938" spans="1:10" x14ac:dyDescent="0.3">
      <c r="A7938" t="s">
        <v>12153</v>
      </c>
      <c r="B7938" s="4">
        <v>45686</v>
      </c>
      <c r="C7938" t="s">
        <v>12154</v>
      </c>
      <c r="D7938" t="s">
        <v>12155</v>
      </c>
      <c r="E7938" t="s">
        <v>1328</v>
      </c>
      <c r="F7938" t="s">
        <v>1329</v>
      </c>
      <c r="G7938" t="s">
        <v>113</v>
      </c>
      <c r="H7938" t="s">
        <v>12107</v>
      </c>
      <c r="I7938" t="s">
        <v>12156</v>
      </c>
      <c r="J7938" s="4">
        <v>42601</v>
      </c>
    </row>
    <row r="7939" spans="1:10" x14ac:dyDescent="0.3">
      <c r="A7939" t="s">
        <v>12113</v>
      </c>
      <c r="B7939" s="4">
        <v>45686</v>
      </c>
      <c r="C7939" t="s">
        <v>4279</v>
      </c>
      <c r="D7939" t="s">
        <v>12114</v>
      </c>
      <c r="E7939" t="s">
        <v>4385</v>
      </c>
      <c r="F7939" t="s">
        <v>4386</v>
      </c>
      <c r="G7939" t="s">
        <v>79</v>
      </c>
      <c r="H7939" t="s">
        <v>12107</v>
      </c>
      <c r="I7939" t="s">
        <v>12115</v>
      </c>
      <c r="J7939" s="4">
        <v>39368</v>
      </c>
    </row>
    <row r="7940" spans="1:10" x14ac:dyDescent="0.3">
      <c r="A7940" t="s">
        <v>12778</v>
      </c>
      <c r="B7940" s="4">
        <v>45686</v>
      </c>
      <c r="C7940" t="s">
        <v>8375</v>
      </c>
      <c r="D7940" t="s">
        <v>5040</v>
      </c>
      <c r="E7940" t="s">
        <v>111</v>
      </c>
      <c r="F7940" t="s">
        <v>112</v>
      </c>
      <c r="G7940" t="s">
        <v>113</v>
      </c>
      <c r="H7940" t="s">
        <v>12107</v>
      </c>
      <c r="I7940" t="s">
        <v>5629</v>
      </c>
      <c r="J7940" s="4">
        <v>25096</v>
      </c>
    </row>
    <row r="7941" spans="1:10" x14ac:dyDescent="0.3">
      <c r="A7941" t="s">
        <v>12311</v>
      </c>
      <c r="B7941" s="4">
        <v>45686</v>
      </c>
      <c r="C7941" t="s">
        <v>574</v>
      </c>
      <c r="D7941" t="s">
        <v>804</v>
      </c>
      <c r="E7941" t="s">
        <v>12217</v>
      </c>
      <c r="F7941" t="s">
        <v>12218</v>
      </c>
      <c r="G7941" t="s">
        <v>113</v>
      </c>
      <c r="H7941" t="s">
        <v>12107</v>
      </c>
      <c r="I7941" t="s">
        <v>12312</v>
      </c>
      <c r="J7941" s="4">
        <v>42141</v>
      </c>
    </row>
    <row r="7942" spans="1:10" x14ac:dyDescent="0.3">
      <c r="A7942" t="s">
        <v>13779</v>
      </c>
      <c r="B7942" s="4">
        <v>45686</v>
      </c>
      <c r="C7942" t="s">
        <v>270</v>
      </c>
      <c r="D7942" t="s">
        <v>271</v>
      </c>
      <c r="E7942" t="s">
        <v>51</v>
      </c>
      <c r="F7942" t="s">
        <v>52</v>
      </c>
      <c r="G7942" t="s">
        <v>53</v>
      </c>
      <c r="H7942" t="s">
        <v>12107</v>
      </c>
      <c r="I7942" t="s">
        <v>12595</v>
      </c>
      <c r="J7942" s="4">
        <v>24095</v>
      </c>
    </row>
    <row r="7943" spans="1:10" x14ac:dyDescent="0.3">
      <c r="A7943" t="s">
        <v>12269</v>
      </c>
      <c r="B7943" s="4">
        <v>45686</v>
      </c>
      <c r="C7943" t="s">
        <v>2399</v>
      </c>
      <c r="D7943" t="s">
        <v>2400</v>
      </c>
      <c r="E7943" t="s">
        <v>111</v>
      </c>
      <c r="F7943" t="s">
        <v>112</v>
      </c>
      <c r="G7943" t="s">
        <v>113</v>
      </c>
      <c r="H7943" t="s">
        <v>12107</v>
      </c>
      <c r="I7943" t="s">
        <v>12270</v>
      </c>
      <c r="J7943" s="4">
        <v>27590</v>
      </c>
    </row>
    <row r="7944" spans="1:10" x14ac:dyDescent="0.3">
      <c r="A7944" t="s">
        <v>12243</v>
      </c>
      <c r="B7944" s="4">
        <v>45686</v>
      </c>
      <c r="C7944" t="s">
        <v>5148</v>
      </c>
      <c r="D7944" t="s">
        <v>5149</v>
      </c>
      <c r="E7944" t="s">
        <v>5844</v>
      </c>
      <c r="F7944" t="s">
        <v>5845</v>
      </c>
      <c r="G7944" t="s">
        <v>5846</v>
      </c>
      <c r="H7944" t="s">
        <v>12107</v>
      </c>
      <c r="I7944" t="s">
        <v>12244</v>
      </c>
      <c r="J7944" s="4">
        <v>41653</v>
      </c>
    </row>
    <row r="7945" spans="1:10" x14ac:dyDescent="0.3">
      <c r="A7945" t="s">
        <v>12248</v>
      </c>
      <c r="B7945" s="4">
        <v>45686</v>
      </c>
      <c r="C7945" t="s">
        <v>60</v>
      </c>
      <c r="D7945" t="s">
        <v>12249</v>
      </c>
      <c r="E7945" t="s">
        <v>1053</v>
      </c>
      <c r="F7945" t="s">
        <v>218</v>
      </c>
      <c r="H7945" t="s">
        <v>12107</v>
      </c>
      <c r="I7945" t="s">
        <v>12250</v>
      </c>
      <c r="J7945" s="4">
        <v>27821</v>
      </c>
    </row>
    <row r="7946" spans="1:10" x14ac:dyDescent="0.3">
      <c r="A7946" t="s">
        <v>12289</v>
      </c>
      <c r="B7946" s="4">
        <v>45686</v>
      </c>
      <c r="C7946" t="s">
        <v>3516</v>
      </c>
      <c r="D7946" t="s">
        <v>7903</v>
      </c>
      <c r="E7946" t="s">
        <v>39</v>
      </c>
      <c r="F7946" t="s">
        <v>40</v>
      </c>
      <c r="G7946" t="s">
        <v>41</v>
      </c>
      <c r="H7946" t="s">
        <v>12107</v>
      </c>
      <c r="I7946" t="s">
        <v>12290</v>
      </c>
      <c r="J7946" s="4">
        <v>30560</v>
      </c>
    </row>
    <row r="7947" spans="1:10" x14ac:dyDescent="0.3">
      <c r="A7947" t="s">
        <v>12293</v>
      </c>
      <c r="B7947" s="4">
        <v>45686</v>
      </c>
      <c r="C7947" t="s">
        <v>120</v>
      </c>
      <c r="D7947" t="s">
        <v>11612</v>
      </c>
      <c r="E7947" t="s">
        <v>39</v>
      </c>
      <c r="F7947" t="s">
        <v>40</v>
      </c>
      <c r="G7947" t="s">
        <v>41</v>
      </c>
      <c r="H7947" t="s">
        <v>12107</v>
      </c>
      <c r="I7947" t="s">
        <v>12290</v>
      </c>
      <c r="J7947" s="4">
        <v>30560</v>
      </c>
    </row>
    <row r="7948" spans="1:10" x14ac:dyDescent="0.3">
      <c r="A7948" t="s">
        <v>12298</v>
      </c>
      <c r="B7948" s="4">
        <v>45686</v>
      </c>
      <c r="C7948" t="s">
        <v>5208</v>
      </c>
      <c r="D7948" t="s">
        <v>12299</v>
      </c>
      <c r="E7948" t="s">
        <v>39</v>
      </c>
      <c r="F7948" t="s">
        <v>40</v>
      </c>
      <c r="G7948" t="s">
        <v>41</v>
      </c>
      <c r="H7948" t="s">
        <v>12107</v>
      </c>
      <c r="I7948" t="s">
        <v>12290</v>
      </c>
      <c r="J7948" s="4">
        <v>30560</v>
      </c>
    </row>
    <row r="7949" spans="1:10" x14ac:dyDescent="0.3">
      <c r="A7949" t="s">
        <v>13780</v>
      </c>
      <c r="B7949" s="4">
        <v>45686</v>
      </c>
      <c r="C7949" t="s">
        <v>215</v>
      </c>
      <c r="D7949" t="s">
        <v>1224</v>
      </c>
      <c r="E7949" t="s">
        <v>1721</v>
      </c>
      <c r="F7949" t="s">
        <v>1722</v>
      </c>
      <c r="G7949" t="s">
        <v>1723</v>
      </c>
      <c r="H7949" t="s">
        <v>12107</v>
      </c>
      <c r="I7949" t="s">
        <v>12816</v>
      </c>
      <c r="J7949" s="4">
        <v>12481</v>
      </c>
    </row>
    <row r="7950" spans="1:10" x14ac:dyDescent="0.3">
      <c r="A7950" t="s">
        <v>13781</v>
      </c>
      <c r="B7950" s="4">
        <v>45686</v>
      </c>
      <c r="C7950" t="s">
        <v>351</v>
      </c>
      <c r="D7950" t="s">
        <v>352</v>
      </c>
      <c r="E7950" t="s">
        <v>3479</v>
      </c>
      <c r="F7950" t="s">
        <v>3480</v>
      </c>
      <c r="G7950" t="s">
        <v>113</v>
      </c>
      <c r="H7950" t="s">
        <v>12107</v>
      </c>
      <c r="I7950" t="s">
        <v>13782</v>
      </c>
      <c r="J7950" s="4">
        <v>45134</v>
      </c>
    </row>
    <row r="7951" spans="1:10" x14ac:dyDescent="0.3">
      <c r="A7951" t="s">
        <v>13783</v>
      </c>
      <c r="B7951" s="4">
        <v>45686</v>
      </c>
      <c r="C7951" t="s">
        <v>12408</v>
      </c>
      <c r="D7951" t="s">
        <v>12409</v>
      </c>
      <c r="E7951" t="s">
        <v>3479</v>
      </c>
      <c r="F7951" t="s">
        <v>3480</v>
      </c>
      <c r="G7951" t="s">
        <v>113</v>
      </c>
      <c r="H7951" t="s">
        <v>12107</v>
      </c>
      <c r="I7951" t="s">
        <v>13782</v>
      </c>
      <c r="J7951" s="4">
        <v>45134</v>
      </c>
    </row>
    <row r="7952" spans="1:10" x14ac:dyDescent="0.3">
      <c r="A7952" t="s">
        <v>13784</v>
      </c>
      <c r="B7952" s="4">
        <v>45686</v>
      </c>
      <c r="C7952" t="s">
        <v>12401</v>
      </c>
      <c r="D7952" t="s">
        <v>12402</v>
      </c>
      <c r="E7952" t="s">
        <v>4385</v>
      </c>
      <c r="F7952" t="s">
        <v>4386</v>
      </c>
      <c r="G7952" t="s">
        <v>79</v>
      </c>
      <c r="H7952" t="s">
        <v>12107</v>
      </c>
      <c r="I7952" t="s">
        <v>13785</v>
      </c>
      <c r="J7952" s="4">
        <v>43154</v>
      </c>
    </row>
    <row r="7953" spans="1:10" x14ac:dyDescent="0.3">
      <c r="A7953" t="s">
        <v>13786</v>
      </c>
      <c r="B7953" s="4">
        <v>45686</v>
      </c>
      <c r="C7953" t="s">
        <v>13787</v>
      </c>
      <c r="D7953" t="s">
        <v>13788</v>
      </c>
      <c r="E7953" t="s">
        <v>4385</v>
      </c>
      <c r="F7953" t="s">
        <v>4386</v>
      </c>
      <c r="G7953" t="s">
        <v>79</v>
      </c>
      <c r="H7953" t="s">
        <v>12107</v>
      </c>
      <c r="I7953" t="s">
        <v>13785</v>
      </c>
      <c r="J7953" s="4">
        <v>43154</v>
      </c>
    </row>
    <row r="7954" spans="1:10" x14ac:dyDescent="0.3">
      <c r="A7954" t="s">
        <v>13789</v>
      </c>
      <c r="B7954" s="4">
        <v>45686</v>
      </c>
      <c r="C7954" t="s">
        <v>261</v>
      </c>
      <c r="D7954" t="s">
        <v>7013</v>
      </c>
      <c r="E7954" t="s">
        <v>39</v>
      </c>
      <c r="F7954" t="s">
        <v>40</v>
      </c>
      <c r="G7954" t="s">
        <v>41</v>
      </c>
      <c r="H7954" t="s">
        <v>12107</v>
      </c>
      <c r="I7954" t="s">
        <v>13012</v>
      </c>
      <c r="J7954" s="4">
        <v>21360</v>
      </c>
    </row>
    <row r="7955" spans="1:10" x14ac:dyDescent="0.3">
      <c r="A7955" t="s">
        <v>13790</v>
      </c>
      <c r="B7955" s="4">
        <v>45686</v>
      </c>
      <c r="C7955" t="s">
        <v>574</v>
      </c>
      <c r="D7955" t="s">
        <v>804</v>
      </c>
      <c r="E7955" t="s">
        <v>12381</v>
      </c>
      <c r="F7955" t="s">
        <v>12382</v>
      </c>
      <c r="G7955" t="s">
        <v>79</v>
      </c>
      <c r="H7955" t="s">
        <v>12107</v>
      </c>
      <c r="I7955" t="s">
        <v>13791</v>
      </c>
      <c r="J7955" s="4">
        <v>40852</v>
      </c>
    </row>
    <row r="7956" spans="1:10" x14ac:dyDescent="0.3">
      <c r="A7956" t="s">
        <v>13792</v>
      </c>
      <c r="B7956" s="4">
        <v>45686</v>
      </c>
      <c r="C7956" t="s">
        <v>2711</v>
      </c>
      <c r="D7956" t="s">
        <v>13484</v>
      </c>
      <c r="E7956" t="s">
        <v>12217</v>
      </c>
      <c r="F7956" t="s">
        <v>12218</v>
      </c>
      <c r="G7956" t="s">
        <v>113</v>
      </c>
      <c r="H7956" t="s">
        <v>12107</v>
      </c>
      <c r="I7956" t="s">
        <v>13793</v>
      </c>
      <c r="J7956" s="4">
        <v>45225</v>
      </c>
    </row>
    <row r="7957" spans="1:10" x14ac:dyDescent="0.3">
      <c r="A7957" t="s">
        <v>13794</v>
      </c>
      <c r="B7957" s="4">
        <v>45686</v>
      </c>
      <c r="C7957" t="s">
        <v>9101</v>
      </c>
      <c r="D7957" t="s">
        <v>9102</v>
      </c>
      <c r="E7957" t="s">
        <v>1721</v>
      </c>
      <c r="F7957" t="s">
        <v>1722</v>
      </c>
      <c r="G7957" t="s">
        <v>1723</v>
      </c>
      <c r="H7957" t="s">
        <v>12107</v>
      </c>
      <c r="I7957" t="s">
        <v>13795</v>
      </c>
      <c r="J7957" s="4">
        <v>31807</v>
      </c>
    </row>
    <row r="7958" spans="1:10" x14ac:dyDescent="0.3">
      <c r="A7958" t="s">
        <v>13796</v>
      </c>
      <c r="B7958" s="4">
        <v>45686</v>
      </c>
      <c r="C7958" t="s">
        <v>202</v>
      </c>
      <c r="D7958" t="s">
        <v>13482</v>
      </c>
      <c r="E7958" t="s">
        <v>111</v>
      </c>
      <c r="F7958" t="s">
        <v>112</v>
      </c>
      <c r="G7958" t="s">
        <v>113</v>
      </c>
      <c r="H7958" t="s">
        <v>12107</v>
      </c>
      <c r="I7958" t="s">
        <v>3218</v>
      </c>
      <c r="J7958" s="4">
        <v>27331</v>
      </c>
    </row>
    <row r="7959" spans="1:10" x14ac:dyDescent="0.3">
      <c r="A7959" t="s">
        <v>13797</v>
      </c>
      <c r="B7959" s="4">
        <v>45686</v>
      </c>
      <c r="C7959" t="s">
        <v>215</v>
      </c>
      <c r="D7959" t="s">
        <v>1224</v>
      </c>
      <c r="E7959" t="s">
        <v>111</v>
      </c>
      <c r="F7959" t="s">
        <v>112</v>
      </c>
      <c r="G7959" t="s">
        <v>113</v>
      </c>
      <c r="H7959" t="s">
        <v>12107</v>
      </c>
      <c r="I7959" t="s">
        <v>3218</v>
      </c>
      <c r="J7959" s="4">
        <v>27331</v>
      </c>
    </row>
    <row r="7960" spans="1:10" x14ac:dyDescent="0.3">
      <c r="A7960" t="s">
        <v>13798</v>
      </c>
      <c r="B7960" s="4">
        <v>45686</v>
      </c>
      <c r="C7960" t="s">
        <v>2915</v>
      </c>
      <c r="D7960" t="s">
        <v>2916</v>
      </c>
      <c r="E7960" t="s">
        <v>1747</v>
      </c>
      <c r="F7960" t="s">
        <v>1748</v>
      </c>
      <c r="G7960" t="s">
        <v>2108</v>
      </c>
      <c r="H7960" t="s">
        <v>12107</v>
      </c>
      <c r="I7960" t="s">
        <v>13799</v>
      </c>
      <c r="J7960" s="4">
        <v>41158</v>
      </c>
    </row>
    <row r="7961" spans="1:10" x14ac:dyDescent="0.3">
      <c r="A7961" t="s">
        <v>13800</v>
      </c>
      <c r="B7961" s="4">
        <v>45686</v>
      </c>
      <c r="C7961" t="s">
        <v>7211</v>
      </c>
      <c r="D7961" t="s">
        <v>12901</v>
      </c>
      <c r="E7961" t="s">
        <v>1747</v>
      </c>
      <c r="F7961" t="s">
        <v>1748</v>
      </c>
      <c r="G7961" t="s">
        <v>2108</v>
      </c>
      <c r="H7961" t="s">
        <v>12107</v>
      </c>
      <c r="I7961" t="s">
        <v>13799</v>
      </c>
      <c r="J7961" s="4">
        <v>41158</v>
      </c>
    </row>
    <row r="7962" spans="1:10" x14ac:dyDescent="0.3">
      <c r="A7962" t="s">
        <v>13801</v>
      </c>
      <c r="B7962" s="4">
        <v>45686</v>
      </c>
      <c r="C7962" t="s">
        <v>13802</v>
      </c>
      <c r="D7962" t="s">
        <v>13803</v>
      </c>
      <c r="E7962" t="s">
        <v>12217</v>
      </c>
      <c r="F7962" t="s">
        <v>12218</v>
      </c>
      <c r="G7962" t="s">
        <v>113</v>
      </c>
      <c r="H7962" t="s">
        <v>12107</v>
      </c>
      <c r="I7962" t="s">
        <v>13641</v>
      </c>
      <c r="J7962" s="4">
        <v>42875</v>
      </c>
    </row>
    <row r="7963" spans="1:10" x14ac:dyDescent="0.3">
      <c r="A7963" t="s">
        <v>13804</v>
      </c>
      <c r="B7963" s="4">
        <v>45686</v>
      </c>
      <c r="C7963" t="s">
        <v>12521</v>
      </c>
      <c r="D7963" t="s">
        <v>12522</v>
      </c>
      <c r="E7963" t="s">
        <v>4385</v>
      </c>
      <c r="F7963" t="s">
        <v>4386</v>
      </c>
      <c r="G7963" t="s">
        <v>79</v>
      </c>
      <c r="H7963" t="s">
        <v>12107</v>
      </c>
      <c r="I7963" t="s">
        <v>13543</v>
      </c>
      <c r="J7963" s="4">
        <v>41970</v>
      </c>
    </row>
    <row r="7964" spans="1:10" x14ac:dyDescent="0.3">
      <c r="A7964" t="s">
        <v>13805</v>
      </c>
      <c r="B7964" s="4">
        <v>45686</v>
      </c>
      <c r="C7964" t="s">
        <v>13294</v>
      </c>
      <c r="D7964" t="s">
        <v>13295</v>
      </c>
      <c r="E7964" t="s">
        <v>4385</v>
      </c>
      <c r="F7964" t="s">
        <v>4386</v>
      </c>
      <c r="G7964" t="s">
        <v>79</v>
      </c>
      <c r="H7964" t="s">
        <v>12107</v>
      </c>
      <c r="I7964" t="s">
        <v>13543</v>
      </c>
      <c r="J7964" s="4">
        <v>41970</v>
      </c>
    </row>
    <row r="7965" spans="1:10" x14ac:dyDescent="0.3">
      <c r="A7965" t="s">
        <v>13806</v>
      </c>
      <c r="B7965" s="4">
        <v>45686</v>
      </c>
      <c r="C7965" t="s">
        <v>13807</v>
      </c>
      <c r="D7965" t="s">
        <v>13808</v>
      </c>
      <c r="E7965" t="s">
        <v>698</v>
      </c>
      <c r="F7965" t="s">
        <v>699</v>
      </c>
      <c r="G7965" t="s">
        <v>700</v>
      </c>
      <c r="H7965" t="s">
        <v>12107</v>
      </c>
      <c r="I7965" t="s">
        <v>13057</v>
      </c>
      <c r="J7965" s="4">
        <v>25023</v>
      </c>
    </row>
    <row r="7966" spans="1:10" x14ac:dyDescent="0.3">
      <c r="A7966" t="s">
        <v>13809</v>
      </c>
      <c r="B7966" s="4">
        <v>45686</v>
      </c>
      <c r="C7966" t="s">
        <v>13810</v>
      </c>
      <c r="D7966" t="s">
        <v>13811</v>
      </c>
      <c r="E7966" t="s">
        <v>6692</v>
      </c>
      <c r="F7966" t="s">
        <v>6693</v>
      </c>
      <c r="G7966" t="s">
        <v>6694</v>
      </c>
      <c r="H7966" t="s">
        <v>12107</v>
      </c>
      <c r="I7966" t="s">
        <v>12507</v>
      </c>
      <c r="J7966" s="4">
        <v>26941</v>
      </c>
    </row>
    <row r="7967" spans="1:10" x14ac:dyDescent="0.3">
      <c r="A7967" t="s">
        <v>13812</v>
      </c>
      <c r="B7967" s="4">
        <v>45686</v>
      </c>
      <c r="C7967" t="s">
        <v>347</v>
      </c>
      <c r="D7967" t="s">
        <v>7115</v>
      </c>
      <c r="E7967" t="s">
        <v>217</v>
      </c>
      <c r="F7967" t="s">
        <v>218</v>
      </c>
      <c r="G7967" t="s">
        <v>79</v>
      </c>
      <c r="H7967" t="s">
        <v>12107</v>
      </c>
      <c r="I7967" t="s">
        <v>13402</v>
      </c>
      <c r="J7967" s="4">
        <v>22208</v>
      </c>
    </row>
    <row r="7968" spans="1:10" x14ac:dyDescent="0.3">
      <c r="A7968" t="s">
        <v>13813</v>
      </c>
      <c r="B7968" s="4">
        <v>45686</v>
      </c>
      <c r="C7968" t="s">
        <v>405</v>
      </c>
      <c r="D7968" t="s">
        <v>6657</v>
      </c>
      <c r="E7968" t="s">
        <v>410</v>
      </c>
      <c r="F7968" t="s">
        <v>411</v>
      </c>
      <c r="G7968" t="s">
        <v>412</v>
      </c>
      <c r="H7968" t="s">
        <v>12107</v>
      </c>
      <c r="I7968" t="s">
        <v>13814</v>
      </c>
      <c r="J7968" s="4">
        <v>35577</v>
      </c>
    </row>
    <row r="7969" spans="1:10" x14ac:dyDescent="0.3">
      <c r="A7969" t="s">
        <v>12198</v>
      </c>
      <c r="B7969" s="4">
        <v>45686</v>
      </c>
      <c r="C7969" t="s">
        <v>10231</v>
      </c>
      <c r="D7969" t="s">
        <v>10232</v>
      </c>
      <c r="E7969" t="s">
        <v>1747</v>
      </c>
      <c r="F7969" t="s">
        <v>1748</v>
      </c>
      <c r="G7969" t="s">
        <v>2108</v>
      </c>
      <c r="H7969" t="s">
        <v>12107</v>
      </c>
      <c r="I7969" t="s">
        <v>12199</v>
      </c>
      <c r="J7969" s="4">
        <v>41410</v>
      </c>
    </row>
    <row r="7970" spans="1:10" x14ac:dyDescent="0.3">
      <c r="A7970" t="s">
        <v>13815</v>
      </c>
      <c r="B7970" s="4">
        <v>45687</v>
      </c>
      <c r="C7970" t="s">
        <v>8491</v>
      </c>
      <c r="D7970" t="s">
        <v>13816</v>
      </c>
      <c r="E7970" t="s">
        <v>1721</v>
      </c>
      <c r="F7970" t="s">
        <v>1722</v>
      </c>
      <c r="G7970" t="s">
        <v>1723</v>
      </c>
      <c r="H7970" t="s">
        <v>12107</v>
      </c>
      <c r="I7970" t="s">
        <v>1724</v>
      </c>
      <c r="J7970" s="4">
        <v>29331</v>
      </c>
    </row>
    <row r="7971" spans="1:10" x14ac:dyDescent="0.3">
      <c r="A7971" t="s">
        <v>13817</v>
      </c>
      <c r="B7971" s="4">
        <v>45687</v>
      </c>
      <c r="C7971" t="s">
        <v>1102</v>
      </c>
      <c r="D7971" t="s">
        <v>12858</v>
      </c>
      <c r="E7971" t="s">
        <v>1721</v>
      </c>
      <c r="F7971" t="s">
        <v>1722</v>
      </c>
      <c r="G7971" t="s">
        <v>1723</v>
      </c>
      <c r="H7971" t="s">
        <v>12107</v>
      </c>
      <c r="I7971" t="s">
        <v>1724</v>
      </c>
      <c r="J7971" s="4">
        <v>29331</v>
      </c>
    </row>
    <row r="7972" spans="1:10" x14ac:dyDescent="0.3">
      <c r="A7972" t="s">
        <v>13818</v>
      </c>
      <c r="B7972" s="4">
        <v>45687</v>
      </c>
      <c r="C7972" t="s">
        <v>8754</v>
      </c>
      <c r="D7972" t="s">
        <v>8755</v>
      </c>
      <c r="E7972" t="s">
        <v>1747</v>
      </c>
      <c r="F7972" t="s">
        <v>1748</v>
      </c>
      <c r="G7972" t="s">
        <v>2108</v>
      </c>
      <c r="H7972" t="s">
        <v>12107</v>
      </c>
      <c r="I7972" t="s">
        <v>13819</v>
      </c>
      <c r="J7972" s="4">
        <v>39770</v>
      </c>
    </row>
    <row r="7973" spans="1:10" x14ac:dyDescent="0.3">
      <c r="A7973" t="s">
        <v>13820</v>
      </c>
      <c r="B7973" s="4">
        <v>45687</v>
      </c>
      <c r="C7973" t="s">
        <v>998</v>
      </c>
      <c r="D7973" t="s">
        <v>999</v>
      </c>
      <c r="E7973" t="s">
        <v>12217</v>
      </c>
      <c r="F7973" t="s">
        <v>12218</v>
      </c>
      <c r="G7973" t="s">
        <v>113</v>
      </c>
      <c r="H7973" t="s">
        <v>12107</v>
      </c>
      <c r="I7973" t="s">
        <v>13731</v>
      </c>
      <c r="J7973" s="4">
        <v>43914</v>
      </c>
    </row>
    <row r="7974" spans="1:10" x14ac:dyDescent="0.3">
      <c r="A7974" t="s">
        <v>12190</v>
      </c>
      <c r="B7974" s="4">
        <v>45687</v>
      </c>
      <c r="C7974" t="s">
        <v>120</v>
      </c>
      <c r="D7974" t="s">
        <v>11612</v>
      </c>
      <c r="E7974" t="s">
        <v>1328</v>
      </c>
      <c r="F7974" t="s">
        <v>1329</v>
      </c>
      <c r="G7974" t="s">
        <v>113</v>
      </c>
      <c r="H7974" t="s">
        <v>12107</v>
      </c>
      <c r="I7974" t="s">
        <v>12191</v>
      </c>
      <c r="J7974" s="4">
        <v>39825</v>
      </c>
    </row>
    <row r="7975" spans="1:10" x14ac:dyDescent="0.3">
      <c r="A7975" t="s">
        <v>12192</v>
      </c>
      <c r="B7975" s="4">
        <v>45687</v>
      </c>
      <c r="C7975" t="s">
        <v>120</v>
      </c>
      <c r="D7975" t="s">
        <v>11612</v>
      </c>
      <c r="E7975" t="s">
        <v>1328</v>
      </c>
      <c r="F7975" t="s">
        <v>1329</v>
      </c>
      <c r="G7975" t="s">
        <v>113</v>
      </c>
      <c r="H7975" t="s">
        <v>12107</v>
      </c>
      <c r="I7975" t="s">
        <v>12193</v>
      </c>
      <c r="J7975" s="4">
        <v>41782</v>
      </c>
    </row>
    <row r="7976" spans="1:10" x14ac:dyDescent="0.3">
      <c r="A7976" t="s">
        <v>12214</v>
      </c>
      <c r="B7976" s="4">
        <v>45687</v>
      </c>
      <c r="C7976" t="s">
        <v>12215</v>
      </c>
      <c r="D7976" t="s">
        <v>12216</v>
      </c>
      <c r="E7976" t="s">
        <v>12217</v>
      </c>
      <c r="F7976" t="s">
        <v>12218</v>
      </c>
      <c r="G7976" t="s">
        <v>113</v>
      </c>
      <c r="H7976" t="s">
        <v>12107</v>
      </c>
      <c r="I7976" t="s">
        <v>12219</v>
      </c>
      <c r="J7976" s="4">
        <v>41705</v>
      </c>
    </row>
    <row r="7977" spans="1:10" x14ac:dyDescent="0.3">
      <c r="A7977" t="s">
        <v>12228</v>
      </c>
      <c r="B7977" s="4">
        <v>45687</v>
      </c>
      <c r="C7977" t="s">
        <v>12229</v>
      </c>
      <c r="D7977" t="s">
        <v>12230</v>
      </c>
      <c r="E7977" t="s">
        <v>12217</v>
      </c>
      <c r="F7977" t="s">
        <v>12218</v>
      </c>
      <c r="G7977" t="s">
        <v>113</v>
      </c>
      <c r="H7977" t="s">
        <v>12107</v>
      </c>
      <c r="I7977" t="s">
        <v>12227</v>
      </c>
      <c r="J7977" s="4">
        <v>39904</v>
      </c>
    </row>
    <row r="7978" spans="1:10" x14ac:dyDescent="0.3">
      <c r="A7978" t="s">
        <v>12245</v>
      </c>
      <c r="B7978" s="4">
        <v>45687</v>
      </c>
      <c r="C7978" t="s">
        <v>1880</v>
      </c>
      <c r="D7978" t="s">
        <v>1881</v>
      </c>
      <c r="E7978" t="s">
        <v>1328</v>
      </c>
      <c r="F7978" t="s">
        <v>1329</v>
      </c>
      <c r="G7978" t="s">
        <v>113</v>
      </c>
      <c r="H7978" t="s">
        <v>12107</v>
      </c>
      <c r="I7978" t="s">
        <v>12246</v>
      </c>
      <c r="J7978" s="4">
        <v>41459</v>
      </c>
    </row>
    <row r="7979" spans="1:10" x14ac:dyDescent="0.3">
      <c r="A7979" t="s">
        <v>12306</v>
      </c>
      <c r="B7979" s="4">
        <v>45687</v>
      </c>
      <c r="C7979" t="s">
        <v>574</v>
      </c>
      <c r="D7979" t="s">
        <v>804</v>
      </c>
      <c r="E7979" t="s">
        <v>4385</v>
      </c>
      <c r="F7979" t="s">
        <v>4386</v>
      </c>
      <c r="G7979" t="s">
        <v>79</v>
      </c>
      <c r="H7979" t="s">
        <v>12107</v>
      </c>
      <c r="I7979" t="s">
        <v>12307</v>
      </c>
      <c r="J7979" s="4">
        <v>43064</v>
      </c>
    </row>
    <row r="7980" spans="1:10" x14ac:dyDescent="0.3">
      <c r="A7980" t="s">
        <v>12464</v>
      </c>
      <c r="B7980" s="4">
        <v>45687</v>
      </c>
      <c r="C7980" t="s">
        <v>2381</v>
      </c>
      <c r="D7980" t="s">
        <v>2382</v>
      </c>
      <c r="E7980" t="s">
        <v>12465</v>
      </c>
      <c r="F7980" t="s">
        <v>12466</v>
      </c>
      <c r="G7980" t="s">
        <v>12467</v>
      </c>
      <c r="H7980" t="s">
        <v>12107</v>
      </c>
      <c r="I7980" t="s">
        <v>12398</v>
      </c>
      <c r="J7980" s="4">
        <v>23313</v>
      </c>
    </row>
    <row r="7981" spans="1:10" x14ac:dyDescent="0.3">
      <c r="A7981" t="s">
        <v>13821</v>
      </c>
      <c r="B7981" s="4">
        <v>45687</v>
      </c>
      <c r="C7981" t="s">
        <v>704</v>
      </c>
      <c r="D7981" t="s">
        <v>12178</v>
      </c>
      <c r="E7981" t="s">
        <v>632</v>
      </c>
      <c r="F7981" t="s">
        <v>633</v>
      </c>
      <c r="G7981" t="s">
        <v>634</v>
      </c>
      <c r="H7981" t="s">
        <v>12107</v>
      </c>
      <c r="I7981" t="s">
        <v>12138</v>
      </c>
      <c r="J7981" s="4">
        <v>27899</v>
      </c>
    </row>
    <row r="7982" spans="1:10" x14ac:dyDescent="0.3">
      <c r="A7982" t="s">
        <v>13822</v>
      </c>
      <c r="B7982" s="4">
        <v>45687</v>
      </c>
      <c r="C7982" t="s">
        <v>1549</v>
      </c>
      <c r="D7982" t="s">
        <v>3072</v>
      </c>
      <c r="E7982" t="s">
        <v>632</v>
      </c>
      <c r="F7982" t="s">
        <v>633</v>
      </c>
      <c r="G7982" t="s">
        <v>634</v>
      </c>
      <c r="H7982" t="s">
        <v>12107</v>
      </c>
      <c r="I7982" t="s">
        <v>12138</v>
      </c>
      <c r="J7982" s="4">
        <v>27899</v>
      </c>
    </row>
    <row r="7983" spans="1:10" x14ac:dyDescent="0.3">
      <c r="A7983" t="s">
        <v>13823</v>
      </c>
      <c r="B7983" s="4">
        <v>45687</v>
      </c>
      <c r="C7983" t="s">
        <v>1367</v>
      </c>
      <c r="D7983" t="s">
        <v>6945</v>
      </c>
      <c r="E7983" t="s">
        <v>1721</v>
      </c>
      <c r="F7983" t="s">
        <v>1722</v>
      </c>
      <c r="G7983" t="s">
        <v>1723</v>
      </c>
      <c r="H7983" t="s">
        <v>12107</v>
      </c>
      <c r="I7983" t="s">
        <v>13824</v>
      </c>
      <c r="J7983" s="4">
        <v>33807</v>
      </c>
    </row>
    <row r="7984" spans="1:10" x14ac:dyDescent="0.3">
      <c r="A7984" t="s">
        <v>13825</v>
      </c>
      <c r="B7984" s="4">
        <v>45687</v>
      </c>
      <c r="C7984" t="s">
        <v>12718</v>
      </c>
      <c r="D7984" t="s">
        <v>12719</v>
      </c>
      <c r="E7984" t="s">
        <v>5844</v>
      </c>
      <c r="F7984" t="s">
        <v>5845</v>
      </c>
      <c r="G7984" t="s">
        <v>5846</v>
      </c>
      <c r="H7984" t="s">
        <v>12107</v>
      </c>
      <c r="I7984" t="s">
        <v>13826</v>
      </c>
      <c r="J7984" s="4">
        <v>41534</v>
      </c>
    </row>
    <row r="7985" spans="1:10" x14ac:dyDescent="0.3">
      <c r="A7985" t="s">
        <v>13827</v>
      </c>
      <c r="B7985" s="4">
        <v>45687</v>
      </c>
      <c r="C7985" t="s">
        <v>1993</v>
      </c>
      <c r="D7985" t="s">
        <v>1994</v>
      </c>
      <c r="E7985" t="s">
        <v>4385</v>
      </c>
      <c r="F7985" t="s">
        <v>4386</v>
      </c>
      <c r="G7985" t="s">
        <v>79</v>
      </c>
      <c r="H7985" t="s">
        <v>12107</v>
      </c>
      <c r="I7985" t="s">
        <v>13828</v>
      </c>
      <c r="J7985" s="4">
        <v>41200</v>
      </c>
    </row>
    <row r="7986" spans="1:10" x14ac:dyDescent="0.3">
      <c r="A7986" t="s">
        <v>13829</v>
      </c>
      <c r="B7986" s="4">
        <v>45687</v>
      </c>
      <c r="C7986" t="s">
        <v>13830</v>
      </c>
      <c r="D7986" t="s">
        <v>13831</v>
      </c>
      <c r="E7986" t="s">
        <v>13832</v>
      </c>
      <c r="F7986" t="s">
        <v>13833</v>
      </c>
      <c r="G7986" t="s">
        <v>8050</v>
      </c>
      <c r="H7986" t="s">
        <v>12107</v>
      </c>
      <c r="I7986" t="s">
        <v>13834</v>
      </c>
      <c r="J7986" s="4">
        <v>21982</v>
      </c>
    </row>
    <row r="7987" spans="1:10" x14ac:dyDescent="0.3">
      <c r="A7987" t="s">
        <v>13835</v>
      </c>
      <c r="B7987" s="4">
        <v>45687</v>
      </c>
      <c r="C7987" t="s">
        <v>574</v>
      </c>
      <c r="D7987" t="s">
        <v>1164</v>
      </c>
      <c r="E7987" t="s">
        <v>1328</v>
      </c>
      <c r="F7987" t="s">
        <v>1329</v>
      </c>
      <c r="G7987" t="s">
        <v>113</v>
      </c>
      <c r="H7987" t="s">
        <v>12107</v>
      </c>
      <c r="I7987" t="s">
        <v>13836</v>
      </c>
      <c r="J7987" s="4">
        <v>42361</v>
      </c>
    </row>
    <row r="7988" spans="1:10" x14ac:dyDescent="0.3">
      <c r="A7988" t="s">
        <v>13837</v>
      </c>
      <c r="B7988" s="4">
        <v>45687</v>
      </c>
      <c r="C7988" t="s">
        <v>4579</v>
      </c>
      <c r="D7988" t="s">
        <v>12421</v>
      </c>
      <c r="E7988" t="s">
        <v>4385</v>
      </c>
      <c r="F7988" t="s">
        <v>4386</v>
      </c>
      <c r="G7988" t="s">
        <v>79</v>
      </c>
      <c r="H7988" t="s">
        <v>12107</v>
      </c>
      <c r="I7988" t="s">
        <v>13838</v>
      </c>
      <c r="J7988" s="4">
        <v>38991</v>
      </c>
    </row>
    <row r="7989" spans="1:10" x14ac:dyDescent="0.3">
      <c r="A7989" t="s">
        <v>13839</v>
      </c>
      <c r="B7989" s="4">
        <v>45687</v>
      </c>
      <c r="C7989" t="s">
        <v>10257</v>
      </c>
      <c r="D7989" t="s">
        <v>10258</v>
      </c>
      <c r="E7989" t="s">
        <v>1747</v>
      </c>
      <c r="F7989" t="s">
        <v>1748</v>
      </c>
      <c r="G7989" t="s">
        <v>2108</v>
      </c>
      <c r="H7989" t="s">
        <v>12107</v>
      </c>
      <c r="I7989" t="s">
        <v>13840</v>
      </c>
      <c r="J7989" s="4">
        <v>44157</v>
      </c>
    </row>
    <row r="7990" spans="1:10" x14ac:dyDescent="0.3">
      <c r="A7990" t="s">
        <v>13841</v>
      </c>
      <c r="B7990" s="4">
        <v>45687</v>
      </c>
      <c r="C7990" t="s">
        <v>1880</v>
      </c>
      <c r="D7990" t="s">
        <v>1881</v>
      </c>
      <c r="E7990" t="s">
        <v>4385</v>
      </c>
      <c r="F7990" t="s">
        <v>4386</v>
      </c>
      <c r="G7990" t="s">
        <v>79</v>
      </c>
      <c r="H7990" t="s">
        <v>12107</v>
      </c>
      <c r="I7990" t="s">
        <v>13838</v>
      </c>
      <c r="J7990" s="4">
        <v>38991</v>
      </c>
    </row>
    <row r="7991" spans="1:10" x14ac:dyDescent="0.3">
      <c r="A7991" t="s">
        <v>13842</v>
      </c>
      <c r="B7991" s="4">
        <v>45687</v>
      </c>
      <c r="C7991" t="s">
        <v>13094</v>
      </c>
      <c r="D7991" t="s">
        <v>13843</v>
      </c>
      <c r="E7991" t="s">
        <v>4385</v>
      </c>
      <c r="F7991" t="s">
        <v>4386</v>
      </c>
      <c r="G7991" t="s">
        <v>79</v>
      </c>
      <c r="H7991" t="s">
        <v>12107</v>
      </c>
      <c r="I7991" t="s">
        <v>13844</v>
      </c>
      <c r="J7991" s="4">
        <v>43780</v>
      </c>
    </row>
    <row r="7992" spans="1:10" x14ac:dyDescent="0.3">
      <c r="A7992" t="s">
        <v>13845</v>
      </c>
      <c r="B7992" s="4">
        <v>45687</v>
      </c>
      <c r="C7992" t="s">
        <v>2860</v>
      </c>
      <c r="D7992" t="s">
        <v>2861</v>
      </c>
      <c r="E7992" t="s">
        <v>4385</v>
      </c>
      <c r="F7992" t="s">
        <v>4386</v>
      </c>
      <c r="G7992" t="s">
        <v>79</v>
      </c>
      <c r="H7992" t="s">
        <v>12107</v>
      </c>
      <c r="I7992" t="s">
        <v>13844</v>
      </c>
      <c r="J7992" s="4">
        <v>43780</v>
      </c>
    </row>
    <row r="7993" spans="1:10" x14ac:dyDescent="0.3">
      <c r="A7993" t="s">
        <v>13846</v>
      </c>
      <c r="B7993" s="4">
        <v>45687</v>
      </c>
      <c r="C7993" t="s">
        <v>276</v>
      </c>
      <c r="D7993" t="s">
        <v>277</v>
      </c>
      <c r="E7993" t="s">
        <v>39</v>
      </c>
      <c r="F7993" t="s">
        <v>40</v>
      </c>
      <c r="G7993" t="s">
        <v>41</v>
      </c>
      <c r="H7993" t="s">
        <v>12107</v>
      </c>
      <c r="I7993" t="s">
        <v>13426</v>
      </c>
      <c r="J7993" s="4">
        <v>31439</v>
      </c>
    </row>
    <row r="7994" spans="1:10" x14ac:dyDescent="0.3">
      <c r="A7994" t="s">
        <v>13847</v>
      </c>
      <c r="B7994" s="4">
        <v>45687</v>
      </c>
      <c r="C7994" t="s">
        <v>1655</v>
      </c>
      <c r="D7994" t="s">
        <v>3279</v>
      </c>
      <c r="E7994" t="s">
        <v>12217</v>
      </c>
      <c r="F7994" t="s">
        <v>12218</v>
      </c>
      <c r="G7994" t="s">
        <v>113</v>
      </c>
      <c r="H7994" t="s">
        <v>12107</v>
      </c>
      <c r="I7994" t="s">
        <v>13643</v>
      </c>
      <c r="J7994" s="4">
        <v>44349</v>
      </c>
    </row>
    <row r="7995" spans="1:10" x14ac:dyDescent="0.3">
      <c r="A7995" t="s">
        <v>13848</v>
      </c>
      <c r="B7995" s="4">
        <v>45687</v>
      </c>
      <c r="C7995" t="s">
        <v>2860</v>
      </c>
      <c r="D7995" t="s">
        <v>2861</v>
      </c>
      <c r="E7995" t="s">
        <v>12217</v>
      </c>
      <c r="F7995" t="s">
        <v>12218</v>
      </c>
      <c r="G7995" t="s">
        <v>113</v>
      </c>
      <c r="H7995" t="s">
        <v>12107</v>
      </c>
      <c r="I7995" t="s">
        <v>13643</v>
      </c>
      <c r="J7995" s="4">
        <v>44349</v>
      </c>
    </row>
    <row r="7996" spans="1:10" x14ac:dyDescent="0.3">
      <c r="A7996" t="s">
        <v>13849</v>
      </c>
      <c r="B7996" s="4">
        <v>45687</v>
      </c>
      <c r="C7996" t="s">
        <v>1751</v>
      </c>
      <c r="D7996" t="s">
        <v>1752</v>
      </c>
      <c r="E7996" t="s">
        <v>1747</v>
      </c>
      <c r="F7996" t="s">
        <v>1748</v>
      </c>
      <c r="G7996" t="s">
        <v>2108</v>
      </c>
      <c r="H7996" t="s">
        <v>12107</v>
      </c>
      <c r="I7996" t="s">
        <v>13850</v>
      </c>
      <c r="J7996" s="4">
        <v>30891</v>
      </c>
    </row>
    <row r="7997" spans="1:10" x14ac:dyDescent="0.3">
      <c r="A7997" t="s">
        <v>13851</v>
      </c>
      <c r="B7997" s="4">
        <v>45687</v>
      </c>
      <c r="C7997" t="s">
        <v>2711</v>
      </c>
      <c r="D7997" t="s">
        <v>13484</v>
      </c>
      <c r="E7997" t="s">
        <v>12217</v>
      </c>
      <c r="F7997" t="s">
        <v>12218</v>
      </c>
      <c r="G7997" t="s">
        <v>113</v>
      </c>
      <c r="H7997" t="s">
        <v>12107</v>
      </c>
      <c r="I7997" t="s">
        <v>13852</v>
      </c>
      <c r="J7997" s="4">
        <v>45348</v>
      </c>
    </row>
    <row r="7998" spans="1:10" x14ac:dyDescent="0.3">
      <c r="A7998" t="s">
        <v>13853</v>
      </c>
      <c r="B7998" s="4">
        <v>45687</v>
      </c>
      <c r="C7998" t="s">
        <v>12408</v>
      </c>
      <c r="D7998" t="s">
        <v>12409</v>
      </c>
      <c r="E7998" t="s">
        <v>12217</v>
      </c>
      <c r="F7998" t="s">
        <v>12218</v>
      </c>
      <c r="G7998" t="s">
        <v>113</v>
      </c>
      <c r="H7998" t="s">
        <v>12107</v>
      </c>
      <c r="I7998" t="s">
        <v>13852</v>
      </c>
      <c r="J7998" s="4">
        <v>45348</v>
      </c>
    </row>
    <row r="7999" spans="1:10" x14ac:dyDescent="0.3">
      <c r="A7999" t="s">
        <v>13854</v>
      </c>
      <c r="B7999" s="4">
        <v>45687</v>
      </c>
      <c r="C7999" t="s">
        <v>1655</v>
      </c>
      <c r="D7999" t="s">
        <v>12937</v>
      </c>
      <c r="E7999" t="s">
        <v>4385</v>
      </c>
      <c r="F7999" t="s">
        <v>4386</v>
      </c>
      <c r="G7999" t="s">
        <v>79</v>
      </c>
      <c r="H7999" t="s">
        <v>12107</v>
      </c>
      <c r="I7999" t="s">
        <v>13855</v>
      </c>
      <c r="J7999" s="4">
        <v>45371</v>
      </c>
    </row>
    <row r="8000" spans="1:10" x14ac:dyDescent="0.3">
      <c r="A8000" t="s">
        <v>13856</v>
      </c>
      <c r="B8000" s="4">
        <v>45687</v>
      </c>
      <c r="C8000" t="s">
        <v>2860</v>
      </c>
      <c r="D8000" t="s">
        <v>2861</v>
      </c>
      <c r="E8000" t="s">
        <v>4385</v>
      </c>
      <c r="F8000" t="s">
        <v>4386</v>
      </c>
      <c r="G8000" t="s">
        <v>79</v>
      </c>
      <c r="H8000" t="s">
        <v>12107</v>
      </c>
      <c r="I8000" t="s">
        <v>13855</v>
      </c>
      <c r="J8000" s="4">
        <v>45371</v>
      </c>
    </row>
    <row r="8001" spans="1:10" x14ac:dyDescent="0.3">
      <c r="A8001" t="s">
        <v>13857</v>
      </c>
      <c r="B8001" s="4">
        <v>45687</v>
      </c>
      <c r="C8001" t="s">
        <v>1342</v>
      </c>
      <c r="D8001" t="s">
        <v>5103</v>
      </c>
      <c r="E8001" t="s">
        <v>1328</v>
      </c>
      <c r="F8001" t="s">
        <v>1329</v>
      </c>
      <c r="G8001" t="s">
        <v>113</v>
      </c>
      <c r="H8001" t="s">
        <v>12107</v>
      </c>
      <c r="I8001" t="s">
        <v>13858</v>
      </c>
      <c r="J8001" s="4">
        <v>41073</v>
      </c>
    </row>
    <row r="8002" spans="1:10" x14ac:dyDescent="0.3">
      <c r="A8002" t="s">
        <v>13859</v>
      </c>
      <c r="B8002" s="4">
        <v>45687</v>
      </c>
      <c r="C8002" t="s">
        <v>13108</v>
      </c>
      <c r="D8002" t="s">
        <v>13478</v>
      </c>
      <c r="E8002" t="s">
        <v>3479</v>
      </c>
      <c r="F8002" t="s">
        <v>3480</v>
      </c>
      <c r="G8002" t="s">
        <v>113</v>
      </c>
      <c r="H8002" t="s">
        <v>12107</v>
      </c>
      <c r="I8002" t="s">
        <v>13860</v>
      </c>
      <c r="J8002" s="4">
        <v>42731</v>
      </c>
    </row>
    <row r="8003" spans="1:10" x14ac:dyDescent="0.3">
      <c r="A8003" t="s">
        <v>13861</v>
      </c>
      <c r="B8003" s="4">
        <v>45687</v>
      </c>
      <c r="C8003" t="s">
        <v>4646</v>
      </c>
      <c r="D8003" t="s">
        <v>4647</v>
      </c>
      <c r="E8003" t="s">
        <v>1721</v>
      </c>
      <c r="F8003" t="s">
        <v>1722</v>
      </c>
      <c r="G8003" t="s">
        <v>1723</v>
      </c>
      <c r="H8003" t="s">
        <v>12107</v>
      </c>
      <c r="I8003" t="s">
        <v>12562</v>
      </c>
      <c r="J8003" s="4">
        <v>26122</v>
      </c>
    </row>
    <row r="8004" spans="1:10" x14ac:dyDescent="0.3">
      <c r="A8004" t="s">
        <v>13862</v>
      </c>
      <c r="B8004" s="4">
        <v>45687</v>
      </c>
      <c r="C8004" t="s">
        <v>1884</v>
      </c>
      <c r="D8004" t="s">
        <v>12123</v>
      </c>
      <c r="E8004" t="s">
        <v>3479</v>
      </c>
      <c r="F8004" t="s">
        <v>3480</v>
      </c>
      <c r="G8004" t="s">
        <v>113</v>
      </c>
      <c r="H8004" t="s">
        <v>12107</v>
      </c>
      <c r="I8004" t="s">
        <v>13863</v>
      </c>
      <c r="J8004" s="4">
        <v>42709</v>
      </c>
    </row>
    <row r="8005" spans="1:10" x14ac:dyDescent="0.3">
      <c r="A8005" t="s">
        <v>13864</v>
      </c>
      <c r="B8005" s="4">
        <v>45687</v>
      </c>
      <c r="C8005" t="s">
        <v>12628</v>
      </c>
      <c r="D8005" t="s">
        <v>12629</v>
      </c>
      <c r="E8005" t="s">
        <v>1747</v>
      </c>
      <c r="F8005" t="s">
        <v>1748</v>
      </c>
      <c r="G8005" t="s">
        <v>2108</v>
      </c>
      <c r="H8005" t="s">
        <v>12107</v>
      </c>
      <c r="I8005" t="s">
        <v>12658</v>
      </c>
      <c r="J8005" s="4">
        <v>34980</v>
      </c>
    </row>
    <row r="8006" spans="1:10" x14ac:dyDescent="0.3">
      <c r="A8006" t="s">
        <v>13865</v>
      </c>
      <c r="B8006" s="4">
        <v>45687</v>
      </c>
      <c r="C8006" t="s">
        <v>1603</v>
      </c>
      <c r="D8006" t="s">
        <v>1604</v>
      </c>
      <c r="E8006" t="s">
        <v>3479</v>
      </c>
      <c r="F8006" t="s">
        <v>3480</v>
      </c>
      <c r="G8006" t="s">
        <v>113</v>
      </c>
      <c r="H8006" t="s">
        <v>12107</v>
      </c>
      <c r="I8006" t="s">
        <v>13863</v>
      </c>
      <c r="J8006" s="4">
        <v>42709</v>
      </c>
    </row>
    <row r="8007" spans="1:10" x14ac:dyDescent="0.3">
      <c r="A8007" t="s">
        <v>13866</v>
      </c>
      <c r="B8007" s="4">
        <v>45687</v>
      </c>
      <c r="C8007" t="s">
        <v>730</v>
      </c>
      <c r="D8007" t="s">
        <v>9432</v>
      </c>
      <c r="E8007" t="s">
        <v>410</v>
      </c>
      <c r="F8007" t="s">
        <v>411</v>
      </c>
      <c r="G8007" t="s">
        <v>412</v>
      </c>
      <c r="H8007" t="s">
        <v>12107</v>
      </c>
      <c r="I8007" t="s">
        <v>13867</v>
      </c>
      <c r="J8007" s="4">
        <v>23990</v>
      </c>
    </row>
    <row r="8008" spans="1:10" x14ac:dyDescent="0.3">
      <c r="A8008" t="s">
        <v>13868</v>
      </c>
      <c r="B8008" s="4">
        <v>45687</v>
      </c>
      <c r="C8008" t="s">
        <v>854</v>
      </c>
      <c r="D8008" t="s">
        <v>8998</v>
      </c>
      <c r="E8008" t="s">
        <v>410</v>
      </c>
      <c r="F8008" t="s">
        <v>411</v>
      </c>
      <c r="G8008" t="s">
        <v>412</v>
      </c>
      <c r="H8008" t="s">
        <v>12107</v>
      </c>
      <c r="I8008" t="s">
        <v>13867</v>
      </c>
      <c r="J8008" s="4">
        <v>23990</v>
      </c>
    </row>
    <row r="8009" spans="1:10" x14ac:dyDescent="0.3">
      <c r="A8009" t="s">
        <v>13869</v>
      </c>
      <c r="B8009" s="4">
        <v>45687</v>
      </c>
      <c r="C8009" t="s">
        <v>13870</v>
      </c>
      <c r="D8009" t="s">
        <v>13871</v>
      </c>
      <c r="E8009" t="s">
        <v>1747</v>
      </c>
      <c r="F8009" t="s">
        <v>1748</v>
      </c>
      <c r="G8009" t="s">
        <v>2108</v>
      </c>
      <c r="H8009" t="s">
        <v>12107</v>
      </c>
      <c r="I8009" t="s">
        <v>12658</v>
      </c>
      <c r="J8009" s="4">
        <v>34980</v>
      </c>
    </row>
    <row r="8010" spans="1:10" x14ac:dyDescent="0.3">
      <c r="A8010" t="s">
        <v>13872</v>
      </c>
      <c r="B8010" s="4">
        <v>45687</v>
      </c>
      <c r="C8010" t="s">
        <v>1655</v>
      </c>
      <c r="D8010" t="s">
        <v>3279</v>
      </c>
      <c r="E8010" t="s">
        <v>12217</v>
      </c>
      <c r="F8010" t="s">
        <v>12218</v>
      </c>
      <c r="G8010" t="s">
        <v>113</v>
      </c>
      <c r="H8010" t="s">
        <v>12107</v>
      </c>
      <c r="I8010" t="s">
        <v>13873</v>
      </c>
      <c r="J8010" s="4">
        <v>39278</v>
      </c>
    </row>
    <row r="8011" spans="1:10" x14ac:dyDescent="0.3">
      <c r="A8011" t="s">
        <v>13874</v>
      </c>
      <c r="B8011" s="4">
        <v>45687</v>
      </c>
      <c r="C8011" t="s">
        <v>13875</v>
      </c>
      <c r="D8011" t="s">
        <v>13876</v>
      </c>
      <c r="E8011" t="s">
        <v>12217</v>
      </c>
      <c r="F8011" t="s">
        <v>12218</v>
      </c>
      <c r="G8011" t="s">
        <v>113</v>
      </c>
      <c r="H8011" t="s">
        <v>12107</v>
      </c>
      <c r="I8011" t="s">
        <v>13799</v>
      </c>
      <c r="J8011" s="4">
        <v>41158</v>
      </c>
    </row>
    <row r="8012" spans="1:10" x14ac:dyDescent="0.3">
      <c r="A8012" t="s">
        <v>13877</v>
      </c>
      <c r="B8012" s="4">
        <v>45687</v>
      </c>
      <c r="C8012" t="s">
        <v>60</v>
      </c>
      <c r="D8012" t="s">
        <v>12249</v>
      </c>
      <c r="E8012" t="s">
        <v>39</v>
      </c>
      <c r="F8012" t="s">
        <v>40</v>
      </c>
      <c r="G8012" t="s">
        <v>41</v>
      </c>
      <c r="H8012" t="s">
        <v>12107</v>
      </c>
      <c r="I8012" t="s">
        <v>12708</v>
      </c>
      <c r="J8012" s="4">
        <v>24055</v>
      </c>
    </row>
    <row r="8013" spans="1:10" x14ac:dyDescent="0.3">
      <c r="A8013" t="s">
        <v>13878</v>
      </c>
      <c r="B8013" s="4">
        <v>45687</v>
      </c>
      <c r="C8013" t="s">
        <v>12656</v>
      </c>
      <c r="D8013" t="s">
        <v>12657</v>
      </c>
      <c r="E8013" t="s">
        <v>12217</v>
      </c>
      <c r="F8013" t="s">
        <v>12218</v>
      </c>
      <c r="G8013" t="s">
        <v>113</v>
      </c>
      <c r="H8013" t="s">
        <v>12107</v>
      </c>
      <c r="I8013" t="s">
        <v>13879</v>
      </c>
      <c r="J8013" s="4">
        <v>40176</v>
      </c>
    </row>
    <row r="8014" spans="1:10" x14ac:dyDescent="0.3">
      <c r="A8014" t="s">
        <v>13880</v>
      </c>
      <c r="B8014" s="4">
        <v>45687</v>
      </c>
      <c r="C8014" t="s">
        <v>1603</v>
      </c>
      <c r="D8014" t="s">
        <v>1604</v>
      </c>
      <c r="E8014" t="s">
        <v>1328</v>
      </c>
      <c r="F8014" t="s">
        <v>1329</v>
      </c>
      <c r="G8014" t="s">
        <v>113</v>
      </c>
      <c r="H8014" t="s">
        <v>12107</v>
      </c>
      <c r="I8014" t="s">
        <v>12826</v>
      </c>
      <c r="J8014" s="4">
        <v>43445</v>
      </c>
    </row>
    <row r="8015" spans="1:10" x14ac:dyDescent="0.3">
      <c r="A8015" t="s">
        <v>13881</v>
      </c>
      <c r="B8015" s="4">
        <v>45687</v>
      </c>
      <c r="C8015" t="s">
        <v>1655</v>
      </c>
      <c r="D8015" t="s">
        <v>3279</v>
      </c>
      <c r="E8015" t="s">
        <v>1747</v>
      </c>
      <c r="F8015" t="s">
        <v>1748</v>
      </c>
      <c r="G8015" t="s">
        <v>2108</v>
      </c>
      <c r="H8015" t="s">
        <v>12107</v>
      </c>
      <c r="I8015" t="s">
        <v>12614</v>
      </c>
      <c r="J8015" s="4">
        <v>21909</v>
      </c>
    </row>
    <row r="8016" spans="1:10" x14ac:dyDescent="0.3">
      <c r="A8016" t="s">
        <v>12460</v>
      </c>
      <c r="B8016" s="4">
        <v>45687</v>
      </c>
      <c r="C8016" t="s">
        <v>692</v>
      </c>
      <c r="D8016" t="s">
        <v>8513</v>
      </c>
      <c r="E8016" t="s">
        <v>4385</v>
      </c>
      <c r="F8016" t="s">
        <v>4386</v>
      </c>
      <c r="G8016" t="s">
        <v>79</v>
      </c>
      <c r="H8016" t="s">
        <v>12107</v>
      </c>
      <c r="I8016" t="s">
        <v>12461</v>
      </c>
      <c r="J8016" s="4">
        <v>43620</v>
      </c>
    </row>
    <row r="8017" spans="1:10" x14ac:dyDescent="0.3">
      <c r="A8017" t="s">
        <v>13882</v>
      </c>
      <c r="B8017" s="4">
        <v>45687</v>
      </c>
      <c r="C8017" t="s">
        <v>899</v>
      </c>
      <c r="D8017" t="s">
        <v>900</v>
      </c>
      <c r="E8017" t="s">
        <v>2085</v>
      </c>
      <c r="F8017" t="s">
        <v>2086</v>
      </c>
      <c r="G8017" t="s">
        <v>1581</v>
      </c>
      <c r="H8017" t="s">
        <v>12107</v>
      </c>
      <c r="I8017" t="s">
        <v>12331</v>
      </c>
      <c r="J8017" s="4">
        <v>21732</v>
      </c>
    </row>
    <row r="8018" spans="1:10" x14ac:dyDescent="0.3">
      <c r="A8018" t="s">
        <v>13883</v>
      </c>
      <c r="B8018" s="4">
        <v>45688</v>
      </c>
      <c r="C8018" t="s">
        <v>1018</v>
      </c>
      <c r="D8018" t="s">
        <v>1019</v>
      </c>
      <c r="E8018" t="s">
        <v>111</v>
      </c>
      <c r="F8018" t="s">
        <v>112</v>
      </c>
      <c r="G8018" t="s">
        <v>113</v>
      </c>
      <c r="H8018" t="s">
        <v>12107</v>
      </c>
      <c r="I8018" t="s">
        <v>13884</v>
      </c>
      <c r="J8018" s="4">
        <v>24917</v>
      </c>
    </row>
    <row r="8019" spans="1:10" x14ac:dyDescent="0.3">
      <c r="A8019" t="s">
        <v>13885</v>
      </c>
      <c r="B8019" s="4">
        <v>45688</v>
      </c>
      <c r="C8019" t="s">
        <v>1380</v>
      </c>
      <c r="D8019" t="s">
        <v>13086</v>
      </c>
      <c r="E8019" t="s">
        <v>111</v>
      </c>
      <c r="F8019" t="s">
        <v>112</v>
      </c>
      <c r="G8019" t="s">
        <v>113</v>
      </c>
      <c r="H8019" t="s">
        <v>12107</v>
      </c>
      <c r="I8019" t="s">
        <v>13884</v>
      </c>
      <c r="J8019" s="4">
        <v>24917</v>
      </c>
    </row>
    <row r="8020" spans="1:10" x14ac:dyDescent="0.3">
      <c r="A8020" t="s">
        <v>13886</v>
      </c>
      <c r="B8020" s="4">
        <v>45688</v>
      </c>
      <c r="C8020" t="s">
        <v>13887</v>
      </c>
      <c r="D8020" t="s">
        <v>13888</v>
      </c>
      <c r="E8020" t="s">
        <v>111</v>
      </c>
      <c r="F8020" t="s">
        <v>112</v>
      </c>
      <c r="G8020" t="s">
        <v>113</v>
      </c>
      <c r="H8020" t="s">
        <v>12107</v>
      </c>
      <c r="I8020" t="s">
        <v>13884</v>
      </c>
      <c r="J8020" s="4">
        <v>24917</v>
      </c>
    </row>
    <row r="8021" spans="1:10" x14ac:dyDescent="0.3">
      <c r="A8021" t="s">
        <v>12372</v>
      </c>
      <c r="B8021" s="4">
        <v>45688</v>
      </c>
      <c r="C8021" t="s">
        <v>525</v>
      </c>
      <c r="D8021" t="s">
        <v>12180</v>
      </c>
      <c r="E8021" t="s">
        <v>410</v>
      </c>
      <c r="F8021" t="s">
        <v>411</v>
      </c>
      <c r="G8021" t="s">
        <v>412</v>
      </c>
      <c r="H8021" t="s">
        <v>12107</v>
      </c>
      <c r="I8021" t="s">
        <v>12373</v>
      </c>
      <c r="J8021" s="4">
        <v>33862</v>
      </c>
    </row>
    <row r="8022" spans="1:10" x14ac:dyDescent="0.3">
      <c r="A8022" t="s">
        <v>13889</v>
      </c>
      <c r="B8022" s="4">
        <v>45688</v>
      </c>
      <c r="C8022" t="s">
        <v>6511</v>
      </c>
      <c r="D8022" t="s">
        <v>6512</v>
      </c>
      <c r="E8022" t="s">
        <v>6665</v>
      </c>
      <c r="F8022" t="s">
        <v>6666</v>
      </c>
      <c r="G8022" t="s">
        <v>6667</v>
      </c>
      <c r="H8022" t="s">
        <v>12107</v>
      </c>
      <c r="I8022" t="s">
        <v>13890</v>
      </c>
      <c r="J8022" s="4">
        <v>38432</v>
      </c>
    </row>
    <row r="8023" spans="1:10" x14ac:dyDescent="0.3">
      <c r="A8023" t="s">
        <v>13891</v>
      </c>
      <c r="B8023" s="4">
        <v>45688</v>
      </c>
      <c r="C8023" t="s">
        <v>3489</v>
      </c>
      <c r="D8023" t="s">
        <v>7383</v>
      </c>
      <c r="E8023" t="s">
        <v>4385</v>
      </c>
      <c r="F8023" t="s">
        <v>4386</v>
      </c>
      <c r="G8023" t="s">
        <v>79</v>
      </c>
      <c r="H8023" t="s">
        <v>12107</v>
      </c>
      <c r="I8023" t="s">
        <v>12422</v>
      </c>
      <c r="J8023" s="4">
        <v>42570</v>
      </c>
    </row>
    <row r="8024" spans="1:10" x14ac:dyDescent="0.3">
      <c r="A8024" t="s">
        <v>13892</v>
      </c>
      <c r="B8024" s="4">
        <v>45688</v>
      </c>
      <c r="C8024" t="s">
        <v>525</v>
      </c>
      <c r="D8024" t="s">
        <v>12180</v>
      </c>
      <c r="E8024" t="s">
        <v>410</v>
      </c>
      <c r="F8024" t="s">
        <v>411</v>
      </c>
      <c r="G8024" t="s">
        <v>412</v>
      </c>
      <c r="H8024" t="s">
        <v>12107</v>
      </c>
      <c r="I8024" t="s">
        <v>12132</v>
      </c>
      <c r="J8024" s="4">
        <v>25776</v>
      </c>
    </row>
    <row r="8025" spans="1:10" x14ac:dyDescent="0.3">
      <c r="A8025" t="s">
        <v>13893</v>
      </c>
      <c r="B8025" s="4">
        <v>45688</v>
      </c>
      <c r="C8025" t="s">
        <v>270</v>
      </c>
      <c r="D8025" t="s">
        <v>271</v>
      </c>
      <c r="E8025" t="s">
        <v>39</v>
      </c>
      <c r="F8025" t="s">
        <v>40</v>
      </c>
      <c r="G8025" t="s">
        <v>41</v>
      </c>
      <c r="H8025" t="s">
        <v>12107</v>
      </c>
      <c r="I8025" t="s">
        <v>12389</v>
      </c>
      <c r="J8025" s="4">
        <v>25156</v>
      </c>
    </row>
    <row r="8026" spans="1:10" x14ac:dyDescent="0.3">
      <c r="A8026" t="s">
        <v>13894</v>
      </c>
      <c r="B8026" s="4">
        <v>45688</v>
      </c>
      <c r="C8026" t="s">
        <v>13895</v>
      </c>
      <c r="D8026" t="s">
        <v>13896</v>
      </c>
      <c r="E8026" t="s">
        <v>12967</v>
      </c>
      <c r="F8026" t="s">
        <v>12968</v>
      </c>
      <c r="G8026" t="s">
        <v>301</v>
      </c>
      <c r="H8026" t="s">
        <v>12107</v>
      </c>
      <c r="I8026" t="s">
        <v>12636</v>
      </c>
      <c r="J8026" s="4">
        <v>42362</v>
      </c>
    </row>
    <row r="8027" spans="1:10" x14ac:dyDescent="0.3">
      <c r="A8027" t="s">
        <v>13897</v>
      </c>
      <c r="B8027" s="4">
        <v>45688</v>
      </c>
      <c r="C8027" t="s">
        <v>105</v>
      </c>
      <c r="D8027" t="s">
        <v>106</v>
      </c>
      <c r="E8027" t="s">
        <v>39</v>
      </c>
      <c r="F8027" t="s">
        <v>40</v>
      </c>
      <c r="G8027" t="s">
        <v>41</v>
      </c>
      <c r="H8027" t="s">
        <v>12107</v>
      </c>
      <c r="I8027" t="s">
        <v>12708</v>
      </c>
      <c r="J8027" s="4">
        <v>24055</v>
      </c>
    </row>
    <row r="8028" spans="1:10" x14ac:dyDescent="0.3">
      <c r="A8028" t="s">
        <v>13898</v>
      </c>
      <c r="B8028" s="4">
        <v>45688</v>
      </c>
      <c r="C8028" t="s">
        <v>8746</v>
      </c>
      <c r="D8028" t="s">
        <v>8747</v>
      </c>
      <c r="E8028" t="s">
        <v>1747</v>
      </c>
      <c r="F8028" t="s">
        <v>1748</v>
      </c>
      <c r="G8028" t="s">
        <v>2108</v>
      </c>
      <c r="H8028" t="s">
        <v>12107</v>
      </c>
      <c r="I8028" t="s">
        <v>13899</v>
      </c>
      <c r="J8028" s="4">
        <v>40883</v>
      </c>
    </row>
    <row r="8029" spans="1:10" x14ac:dyDescent="0.3">
      <c r="A8029" t="s">
        <v>13900</v>
      </c>
      <c r="B8029" s="4">
        <v>45688</v>
      </c>
      <c r="C8029" t="s">
        <v>673</v>
      </c>
      <c r="D8029" t="s">
        <v>12277</v>
      </c>
      <c r="E8029" t="s">
        <v>39</v>
      </c>
      <c r="F8029" t="s">
        <v>40</v>
      </c>
      <c r="G8029" t="s">
        <v>41</v>
      </c>
      <c r="H8029" t="s">
        <v>12107</v>
      </c>
      <c r="I8029" t="s">
        <v>13901</v>
      </c>
      <c r="J8029" s="4">
        <v>23959</v>
      </c>
    </row>
    <row r="8030" spans="1:10" x14ac:dyDescent="0.3">
      <c r="A8030" t="s">
        <v>13902</v>
      </c>
      <c r="B8030" s="4">
        <v>45688</v>
      </c>
      <c r="C8030" t="s">
        <v>13903</v>
      </c>
      <c r="D8030" t="s">
        <v>13904</v>
      </c>
      <c r="E8030" t="s">
        <v>39</v>
      </c>
      <c r="F8030" t="s">
        <v>40</v>
      </c>
      <c r="G8030" t="s">
        <v>41</v>
      </c>
      <c r="H8030" t="s">
        <v>12107</v>
      </c>
      <c r="I8030" t="s">
        <v>13901</v>
      </c>
      <c r="J8030" s="4">
        <v>23959</v>
      </c>
    </row>
    <row r="8031" spans="1:10" x14ac:dyDescent="0.3">
      <c r="A8031" t="s">
        <v>13905</v>
      </c>
      <c r="B8031" s="4">
        <v>45688</v>
      </c>
      <c r="C8031" t="s">
        <v>590</v>
      </c>
      <c r="D8031" t="s">
        <v>591</v>
      </c>
      <c r="E8031" t="s">
        <v>39</v>
      </c>
      <c r="F8031" t="s">
        <v>40</v>
      </c>
      <c r="G8031" t="s">
        <v>41</v>
      </c>
      <c r="H8031" t="s">
        <v>12107</v>
      </c>
      <c r="I8031" t="s">
        <v>13901</v>
      </c>
      <c r="J8031" s="4">
        <v>23959</v>
      </c>
    </row>
    <row r="8032" spans="1:10" x14ac:dyDescent="0.3">
      <c r="A8032" t="s">
        <v>13906</v>
      </c>
      <c r="B8032" s="4">
        <v>45688</v>
      </c>
      <c r="C8032" t="s">
        <v>525</v>
      </c>
      <c r="D8032" t="s">
        <v>12180</v>
      </c>
      <c r="E8032" t="s">
        <v>39</v>
      </c>
      <c r="F8032" t="s">
        <v>40</v>
      </c>
      <c r="G8032" t="s">
        <v>41</v>
      </c>
      <c r="H8032" t="s">
        <v>12107</v>
      </c>
      <c r="I8032" t="s">
        <v>13901</v>
      </c>
      <c r="J8032" s="4">
        <v>23959</v>
      </c>
    </row>
    <row r="8033" spans="1:10" x14ac:dyDescent="0.3">
      <c r="A8033" t="s">
        <v>13907</v>
      </c>
      <c r="B8033" s="4">
        <v>45688</v>
      </c>
      <c r="C8033" t="s">
        <v>13908</v>
      </c>
      <c r="D8033" t="s">
        <v>13909</v>
      </c>
      <c r="E8033" t="s">
        <v>5844</v>
      </c>
      <c r="F8033" t="s">
        <v>5845</v>
      </c>
      <c r="G8033" t="s">
        <v>5846</v>
      </c>
      <c r="H8033" t="s">
        <v>12107</v>
      </c>
      <c r="I8033" t="s">
        <v>13636</v>
      </c>
      <c r="J8033" s="4">
        <v>41041</v>
      </c>
    </row>
    <row r="8034" spans="1:10" x14ac:dyDescent="0.3">
      <c r="A8034" t="s">
        <v>13910</v>
      </c>
      <c r="B8034" s="4">
        <v>45688</v>
      </c>
      <c r="C8034" t="s">
        <v>692</v>
      </c>
      <c r="D8034" t="s">
        <v>8513</v>
      </c>
      <c r="E8034" t="s">
        <v>111</v>
      </c>
      <c r="F8034" t="s">
        <v>112</v>
      </c>
      <c r="G8034" t="s">
        <v>113</v>
      </c>
      <c r="H8034" t="s">
        <v>12107</v>
      </c>
      <c r="I8034" t="s">
        <v>13911</v>
      </c>
      <c r="J8034" s="4">
        <v>27006</v>
      </c>
    </row>
    <row r="8035" spans="1:10" x14ac:dyDescent="0.3">
      <c r="A8035" t="s">
        <v>13912</v>
      </c>
      <c r="B8035" s="4">
        <v>45688</v>
      </c>
      <c r="C8035" t="s">
        <v>987</v>
      </c>
      <c r="D8035" t="s">
        <v>988</v>
      </c>
      <c r="E8035" t="s">
        <v>111</v>
      </c>
      <c r="F8035" t="s">
        <v>112</v>
      </c>
      <c r="G8035" t="s">
        <v>113</v>
      </c>
      <c r="H8035" t="s">
        <v>12107</v>
      </c>
      <c r="I8035" t="s">
        <v>13911</v>
      </c>
      <c r="J8035" s="4">
        <v>27006</v>
      </c>
    </row>
    <row r="8036" spans="1:10" x14ac:dyDescent="0.3">
      <c r="A8036" t="s">
        <v>13913</v>
      </c>
      <c r="B8036" s="4">
        <v>45688</v>
      </c>
      <c r="C8036" t="s">
        <v>12575</v>
      </c>
      <c r="D8036" t="s">
        <v>12576</v>
      </c>
      <c r="E8036" t="s">
        <v>3479</v>
      </c>
      <c r="F8036" t="s">
        <v>3480</v>
      </c>
      <c r="G8036" t="s">
        <v>113</v>
      </c>
      <c r="H8036" t="s">
        <v>12107</v>
      </c>
      <c r="I8036" t="s">
        <v>13914</v>
      </c>
      <c r="J8036" s="4">
        <v>41614</v>
      </c>
    </row>
    <row r="8037" spans="1:10" x14ac:dyDescent="0.3">
      <c r="A8037" t="s">
        <v>13915</v>
      </c>
      <c r="B8037" s="4">
        <v>45688</v>
      </c>
      <c r="C8037" t="s">
        <v>174</v>
      </c>
      <c r="D8037" t="s">
        <v>7240</v>
      </c>
      <c r="E8037" t="s">
        <v>111</v>
      </c>
      <c r="F8037" t="s">
        <v>112</v>
      </c>
      <c r="G8037" t="s">
        <v>113</v>
      </c>
      <c r="H8037" t="s">
        <v>12107</v>
      </c>
      <c r="I8037" t="s">
        <v>13916</v>
      </c>
      <c r="J8037" s="4">
        <v>21745</v>
      </c>
    </row>
    <row r="8038" spans="1:10" x14ac:dyDescent="0.3">
      <c r="A8038" t="s">
        <v>13917</v>
      </c>
      <c r="B8038" s="4">
        <v>45688</v>
      </c>
      <c r="C8038" t="s">
        <v>692</v>
      </c>
      <c r="D8038" t="s">
        <v>8513</v>
      </c>
      <c r="E8038" t="s">
        <v>1328</v>
      </c>
      <c r="F8038" t="s">
        <v>1329</v>
      </c>
      <c r="G8038" t="s">
        <v>113</v>
      </c>
      <c r="H8038" t="s">
        <v>12107</v>
      </c>
      <c r="I8038" t="s">
        <v>13314</v>
      </c>
      <c r="J8038" s="4">
        <v>42955</v>
      </c>
    </row>
    <row r="8039" spans="1:10" x14ac:dyDescent="0.3">
      <c r="A8039" t="s">
        <v>13918</v>
      </c>
      <c r="B8039" s="4">
        <v>45688</v>
      </c>
      <c r="C8039" t="s">
        <v>136</v>
      </c>
      <c r="D8039" t="s">
        <v>12292</v>
      </c>
      <c r="E8039" t="s">
        <v>410</v>
      </c>
      <c r="F8039" t="s">
        <v>411</v>
      </c>
      <c r="G8039" t="s">
        <v>412</v>
      </c>
      <c r="H8039" t="s">
        <v>12107</v>
      </c>
      <c r="I8039" t="s">
        <v>12419</v>
      </c>
      <c r="J8039" s="4">
        <v>36777</v>
      </c>
    </row>
    <row r="8040" spans="1:10" x14ac:dyDescent="0.3">
      <c r="A8040" t="s">
        <v>13919</v>
      </c>
      <c r="B8040" s="4">
        <v>45688</v>
      </c>
      <c r="C8040" t="s">
        <v>13920</v>
      </c>
      <c r="D8040" t="s">
        <v>13921</v>
      </c>
      <c r="E8040" t="s">
        <v>1328</v>
      </c>
      <c r="F8040" t="s">
        <v>1329</v>
      </c>
      <c r="G8040" t="s">
        <v>113</v>
      </c>
      <c r="H8040" t="s">
        <v>12107</v>
      </c>
      <c r="I8040" t="s">
        <v>13211</v>
      </c>
      <c r="J8040" s="4">
        <v>22114</v>
      </c>
    </row>
    <row r="8041" spans="1:10" x14ac:dyDescent="0.3">
      <c r="A8041" t="s">
        <v>13922</v>
      </c>
      <c r="B8041" s="4">
        <v>45688</v>
      </c>
      <c r="C8041" t="s">
        <v>2915</v>
      </c>
      <c r="D8041" t="s">
        <v>2916</v>
      </c>
      <c r="E8041" t="s">
        <v>1747</v>
      </c>
      <c r="F8041" t="s">
        <v>1748</v>
      </c>
      <c r="G8041" t="s">
        <v>2108</v>
      </c>
      <c r="H8041" t="s">
        <v>12107</v>
      </c>
      <c r="I8041" t="s">
        <v>12780</v>
      </c>
      <c r="J8041" s="4">
        <v>23198</v>
      </c>
    </row>
    <row r="8042" spans="1:10" x14ac:dyDescent="0.3">
      <c r="A8042" t="s">
        <v>13923</v>
      </c>
      <c r="B8042" s="4">
        <v>45688</v>
      </c>
      <c r="C8042" t="s">
        <v>496</v>
      </c>
      <c r="D8042" t="s">
        <v>497</v>
      </c>
      <c r="E8042" t="s">
        <v>1721</v>
      </c>
      <c r="F8042" t="s">
        <v>1722</v>
      </c>
      <c r="G8042" t="s">
        <v>1723</v>
      </c>
      <c r="H8042" t="s">
        <v>12107</v>
      </c>
      <c r="I8042" t="s">
        <v>13924</v>
      </c>
      <c r="J8042" s="4">
        <v>26529</v>
      </c>
    </row>
    <row r="8043" spans="1:10" x14ac:dyDescent="0.3">
      <c r="A8043" t="s">
        <v>13925</v>
      </c>
      <c r="B8043" s="4">
        <v>45688</v>
      </c>
      <c r="C8043" t="s">
        <v>1367</v>
      </c>
      <c r="D8043" t="s">
        <v>6945</v>
      </c>
      <c r="E8043" t="s">
        <v>1721</v>
      </c>
      <c r="F8043" t="s">
        <v>1722</v>
      </c>
      <c r="G8043" t="s">
        <v>1723</v>
      </c>
      <c r="H8043" t="s">
        <v>12107</v>
      </c>
      <c r="I8043" t="s">
        <v>13924</v>
      </c>
      <c r="J8043" s="4">
        <v>26529</v>
      </c>
    </row>
    <row r="8044" spans="1:10" x14ac:dyDescent="0.3">
      <c r="A8044" t="s">
        <v>13926</v>
      </c>
      <c r="B8044" s="4">
        <v>45688</v>
      </c>
      <c r="C8044" t="s">
        <v>1700</v>
      </c>
      <c r="D8044" t="s">
        <v>12866</v>
      </c>
      <c r="E8044" t="s">
        <v>39</v>
      </c>
      <c r="F8044" t="s">
        <v>40</v>
      </c>
      <c r="G8044" t="s">
        <v>41</v>
      </c>
      <c r="H8044" t="s">
        <v>12107</v>
      </c>
      <c r="I8044" t="s">
        <v>13224</v>
      </c>
      <c r="J8044" s="4">
        <v>27137</v>
      </c>
    </row>
    <row r="8045" spans="1:10" x14ac:dyDescent="0.3">
      <c r="A8045" t="s">
        <v>13927</v>
      </c>
      <c r="B8045" s="4">
        <v>45688</v>
      </c>
      <c r="C8045" t="s">
        <v>1839</v>
      </c>
      <c r="D8045" t="s">
        <v>1983</v>
      </c>
      <c r="E8045" t="s">
        <v>39</v>
      </c>
      <c r="F8045" t="s">
        <v>40</v>
      </c>
      <c r="G8045" t="s">
        <v>41</v>
      </c>
      <c r="H8045" t="s">
        <v>12107</v>
      </c>
      <c r="I8045" t="s">
        <v>13224</v>
      </c>
      <c r="J8045" s="4">
        <v>27137</v>
      </c>
    </row>
    <row r="8046" spans="1:10" x14ac:dyDescent="0.3">
      <c r="A8046" t="s">
        <v>13928</v>
      </c>
      <c r="B8046" s="4">
        <v>45688</v>
      </c>
      <c r="C8046" t="s">
        <v>8091</v>
      </c>
      <c r="D8046" t="s">
        <v>13929</v>
      </c>
      <c r="E8046" t="s">
        <v>4385</v>
      </c>
      <c r="F8046" t="s">
        <v>4386</v>
      </c>
      <c r="G8046" t="s">
        <v>79</v>
      </c>
      <c r="H8046" t="s">
        <v>12107</v>
      </c>
      <c r="I8046" t="s">
        <v>13930</v>
      </c>
      <c r="J8046" s="4">
        <v>45192</v>
      </c>
    </row>
    <row r="8047" spans="1:10" x14ac:dyDescent="0.3">
      <c r="A8047" t="s">
        <v>13931</v>
      </c>
      <c r="B8047" s="4">
        <v>45688</v>
      </c>
      <c r="C8047" t="s">
        <v>136</v>
      </c>
      <c r="D8047" t="s">
        <v>12292</v>
      </c>
      <c r="E8047" t="s">
        <v>39</v>
      </c>
      <c r="F8047" t="s">
        <v>40</v>
      </c>
      <c r="G8047" t="s">
        <v>41</v>
      </c>
      <c r="H8047" t="s">
        <v>12107</v>
      </c>
      <c r="I8047" t="s">
        <v>13932</v>
      </c>
      <c r="J8047" s="4">
        <v>23437</v>
      </c>
    </row>
    <row r="8048" spans="1:10" x14ac:dyDescent="0.3">
      <c r="A8048" t="s">
        <v>13933</v>
      </c>
      <c r="B8048" s="4">
        <v>45688</v>
      </c>
      <c r="C8048" t="s">
        <v>422</v>
      </c>
      <c r="D8048" t="s">
        <v>6918</v>
      </c>
      <c r="E8048" t="s">
        <v>111</v>
      </c>
      <c r="F8048" t="s">
        <v>112</v>
      </c>
      <c r="G8048" t="s">
        <v>113</v>
      </c>
      <c r="H8048" t="s">
        <v>12107</v>
      </c>
      <c r="I8048" t="s">
        <v>12842</v>
      </c>
      <c r="J8048" s="4">
        <v>30817</v>
      </c>
    </row>
    <row r="8049" spans="1:10" x14ac:dyDescent="0.3">
      <c r="A8049" t="s">
        <v>13934</v>
      </c>
      <c r="B8049" s="4">
        <v>45688</v>
      </c>
      <c r="C8049" t="s">
        <v>3489</v>
      </c>
      <c r="D8049" t="s">
        <v>7383</v>
      </c>
      <c r="E8049" t="s">
        <v>5844</v>
      </c>
      <c r="F8049" t="s">
        <v>5845</v>
      </c>
      <c r="G8049" t="s">
        <v>5846</v>
      </c>
      <c r="H8049" t="s">
        <v>12107</v>
      </c>
      <c r="I8049" t="s">
        <v>13935</v>
      </c>
      <c r="J8049" s="4">
        <v>42220</v>
      </c>
    </row>
    <row r="8050" spans="1:10" x14ac:dyDescent="0.3">
      <c r="A8050" t="s">
        <v>13936</v>
      </c>
      <c r="B8050" s="4">
        <v>45688</v>
      </c>
      <c r="C8050" t="s">
        <v>656</v>
      </c>
      <c r="D8050" t="s">
        <v>12119</v>
      </c>
      <c r="E8050" t="s">
        <v>51</v>
      </c>
      <c r="F8050" t="s">
        <v>52</v>
      </c>
      <c r="G8050" t="s">
        <v>53</v>
      </c>
      <c r="H8050" t="s">
        <v>12107</v>
      </c>
      <c r="I8050" t="s">
        <v>12595</v>
      </c>
      <c r="J8050" s="4">
        <v>24095</v>
      </c>
    </row>
    <row r="8051" spans="1:10" x14ac:dyDescent="0.3">
      <c r="A8051" t="s">
        <v>13937</v>
      </c>
      <c r="B8051" s="4">
        <v>45688</v>
      </c>
      <c r="C8051" t="s">
        <v>71</v>
      </c>
      <c r="D8051" t="s">
        <v>12607</v>
      </c>
      <c r="E8051" t="s">
        <v>111</v>
      </c>
      <c r="F8051" t="s">
        <v>112</v>
      </c>
      <c r="G8051" t="s">
        <v>113</v>
      </c>
      <c r="H8051" t="s">
        <v>12107</v>
      </c>
      <c r="I8051" t="s">
        <v>13938</v>
      </c>
      <c r="J8051" s="4">
        <v>20160</v>
      </c>
    </row>
    <row r="8052" spans="1:10" x14ac:dyDescent="0.3">
      <c r="A8052" t="s">
        <v>13939</v>
      </c>
      <c r="B8052" s="4">
        <v>45688</v>
      </c>
      <c r="C8052" t="s">
        <v>1884</v>
      </c>
      <c r="D8052" t="s">
        <v>12123</v>
      </c>
      <c r="E8052" t="s">
        <v>4385</v>
      </c>
      <c r="F8052" t="s">
        <v>4386</v>
      </c>
      <c r="G8052" t="s">
        <v>79</v>
      </c>
      <c r="H8052" t="s">
        <v>12107</v>
      </c>
      <c r="I8052" t="s">
        <v>13940</v>
      </c>
      <c r="J8052" s="4">
        <v>42743</v>
      </c>
    </row>
    <row r="8053" spans="1:10" x14ac:dyDescent="0.3">
      <c r="A8053" t="s">
        <v>13941</v>
      </c>
      <c r="B8053" s="4">
        <v>45688</v>
      </c>
      <c r="C8053" t="s">
        <v>574</v>
      </c>
      <c r="D8053" t="s">
        <v>575</v>
      </c>
      <c r="E8053" t="s">
        <v>4385</v>
      </c>
      <c r="F8053" t="s">
        <v>4386</v>
      </c>
      <c r="G8053" t="s">
        <v>79</v>
      </c>
      <c r="H8053" t="s">
        <v>12107</v>
      </c>
      <c r="I8053" t="s">
        <v>13940</v>
      </c>
      <c r="J8053" s="4">
        <v>42743</v>
      </c>
    </row>
    <row r="8054" spans="1:10" x14ac:dyDescent="0.3">
      <c r="A8054" t="s">
        <v>13942</v>
      </c>
      <c r="B8054" s="4">
        <v>45688</v>
      </c>
      <c r="C8054" t="s">
        <v>12529</v>
      </c>
      <c r="D8054" t="s">
        <v>12530</v>
      </c>
      <c r="E8054" t="s">
        <v>4385</v>
      </c>
      <c r="F8054" t="s">
        <v>4386</v>
      </c>
      <c r="G8054" t="s">
        <v>79</v>
      </c>
      <c r="H8054" t="s">
        <v>12107</v>
      </c>
      <c r="I8054" t="s">
        <v>12115</v>
      </c>
      <c r="J8054" s="4">
        <v>39368</v>
      </c>
    </row>
    <row r="8055" spans="1:10" x14ac:dyDescent="0.3">
      <c r="A8055" t="s">
        <v>13943</v>
      </c>
      <c r="B8055" s="4">
        <v>45688</v>
      </c>
      <c r="C8055" t="s">
        <v>12944</v>
      </c>
      <c r="D8055" t="s">
        <v>12945</v>
      </c>
      <c r="E8055" t="s">
        <v>4385</v>
      </c>
      <c r="F8055" t="s">
        <v>4386</v>
      </c>
      <c r="G8055" t="s">
        <v>79</v>
      </c>
      <c r="H8055" t="s">
        <v>12107</v>
      </c>
      <c r="I8055" t="s">
        <v>12115</v>
      </c>
      <c r="J8055" s="4">
        <v>39368</v>
      </c>
    </row>
    <row r="8056" spans="1:10" x14ac:dyDescent="0.3">
      <c r="A8056" t="s">
        <v>13944</v>
      </c>
      <c r="B8056" s="4">
        <v>45688</v>
      </c>
      <c r="C8056" t="s">
        <v>12309</v>
      </c>
      <c r="D8056" t="s">
        <v>12310</v>
      </c>
      <c r="E8056" t="s">
        <v>4385</v>
      </c>
      <c r="F8056" t="s">
        <v>4386</v>
      </c>
      <c r="G8056" t="s">
        <v>79</v>
      </c>
      <c r="H8056" t="s">
        <v>12107</v>
      </c>
      <c r="I8056" t="s">
        <v>12117</v>
      </c>
      <c r="J8056" s="4">
        <v>42580</v>
      </c>
    </row>
    <row r="8057" spans="1:10" x14ac:dyDescent="0.3">
      <c r="A8057" t="s">
        <v>13945</v>
      </c>
      <c r="B8057" s="4">
        <v>45688</v>
      </c>
      <c r="C8057" t="s">
        <v>12575</v>
      </c>
      <c r="D8057" t="s">
        <v>12576</v>
      </c>
      <c r="E8057" t="s">
        <v>4385</v>
      </c>
      <c r="F8057" t="s">
        <v>4386</v>
      </c>
      <c r="G8057" t="s">
        <v>79</v>
      </c>
      <c r="H8057" t="s">
        <v>12107</v>
      </c>
      <c r="I8057" t="s">
        <v>12730</v>
      </c>
      <c r="J8057" s="4">
        <v>38996</v>
      </c>
    </row>
    <row r="8058" spans="1:10" x14ac:dyDescent="0.3">
      <c r="A8058" t="s">
        <v>13946</v>
      </c>
      <c r="B8058" s="4">
        <v>45667</v>
      </c>
      <c r="C8058" t="s">
        <v>13947</v>
      </c>
      <c r="D8058" t="s">
        <v>13948</v>
      </c>
      <c r="E8058" t="s">
        <v>39</v>
      </c>
      <c r="F8058" t="s">
        <v>40</v>
      </c>
      <c r="G8058" t="s">
        <v>41</v>
      </c>
      <c r="H8058" t="s">
        <v>13949</v>
      </c>
      <c r="I8058" t="s">
        <v>13950</v>
      </c>
      <c r="J8058" s="4">
        <v>18264</v>
      </c>
    </row>
    <row r="8059" spans="1:10" x14ac:dyDescent="0.3">
      <c r="A8059" t="s">
        <v>13951</v>
      </c>
      <c r="B8059" s="4">
        <v>45674</v>
      </c>
      <c r="C8059" t="s">
        <v>325</v>
      </c>
      <c r="D8059" t="s">
        <v>13952</v>
      </c>
      <c r="E8059" t="s">
        <v>6681</v>
      </c>
      <c r="F8059" t="s">
        <v>6682</v>
      </c>
      <c r="G8059" t="s">
        <v>6683</v>
      </c>
      <c r="H8059" t="s">
        <v>13949</v>
      </c>
      <c r="I8059" t="s">
        <v>13953</v>
      </c>
      <c r="J8059" s="4">
        <v>20438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24" customWidth="1"/>
    <col min="4" max="4" width="22" customWidth="1"/>
    <col min="5" max="5" width="24" customWidth="1"/>
    <col min="6" max="6" width="14" customWidth="1"/>
    <col min="7" max="7" width="24" customWidth="1"/>
    <col min="8" max="8" width="30" customWidth="1"/>
    <col min="9" max="9" width="16" customWidth="1"/>
  </cols>
  <sheetData>
    <row r="1" spans="1:9" x14ac:dyDescent="0.3">
      <c r="A1" s="3" t="s">
        <v>33</v>
      </c>
      <c r="B1" s="3" t="s">
        <v>13954</v>
      </c>
      <c r="C1" s="3" t="s">
        <v>21</v>
      </c>
      <c r="D1" s="3" t="s">
        <v>20</v>
      </c>
      <c r="E1" s="3" t="s">
        <v>23</v>
      </c>
      <c r="F1" s="3" t="s">
        <v>25</v>
      </c>
      <c r="G1" s="3" t="s">
        <v>27</v>
      </c>
      <c r="H1" s="3" t="s">
        <v>29</v>
      </c>
      <c r="I1" s="3" t="s">
        <v>13955</v>
      </c>
    </row>
    <row r="2" spans="1:9" x14ac:dyDescent="0.3">
      <c r="A2" t="s">
        <v>42</v>
      </c>
      <c r="B2">
        <v>3763</v>
      </c>
      <c r="I2" t="str">
        <f>IF(COUNTA(C2:H2)=6,"Complete","Needs update")</f>
        <v>Needs update</v>
      </c>
    </row>
    <row r="3" spans="1:9" x14ac:dyDescent="0.3">
      <c r="A3" t="s">
        <v>6595</v>
      </c>
      <c r="B3">
        <v>1045</v>
      </c>
      <c r="I3" t="str">
        <f>IF(COUNTA(C3:H3)=6,"Complete","Needs update")</f>
        <v>Needs update</v>
      </c>
    </row>
    <row r="4" spans="1:9" x14ac:dyDescent="0.3">
      <c r="A4" t="s">
        <v>8575</v>
      </c>
      <c r="B4">
        <v>2230</v>
      </c>
      <c r="I4" t="str">
        <f>IF(COUNTA(C4:H4)=6,"Complete","Needs update")</f>
        <v>Needs update</v>
      </c>
    </row>
    <row r="5" spans="1:9" x14ac:dyDescent="0.3">
      <c r="A5" t="s">
        <v>12107</v>
      </c>
      <c r="B5">
        <v>1018</v>
      </c>
      <c r="I5" t="str">
        <f>IF(COUNTA(C5:H5)=6,"Complete","Needs update")</f>
        <v>Needs update</v>
      </c>
    </row>
    <row r="6" spans="1:9" x14ac:dyDescent="0.3">
      <c r="A6" t="s">
        <v>13949</v>
      </c>
      <c r="B6">
        <v>2</v>
      </c>
      <c r="I6" t="str">
        <f>IF(COUNTA(C6:H6)=6,"Complete","Needs update")</f>
        <v>Needs update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topLeftCell="C1" workbookViewId="0"/>
  </sheetViews>
  <sheetFormatPr defaultRowHeight="14.4" x14ac:dyDescent="0.3"/>
  <cols>
    <col min="1" max="2" width="24" customWidth="1"/>
    <col min="3" max="3" width="14" customWidth="1"/>
    <col min="4" max="4" width="24" customWidth="1"/>
    <col min="5" max="5" width="30" customWidth="1"/>
    <col min="6" max="6" width="10" customWidth="1"/>
  </cols>
  <sheetData>
    <row r="1" spans="1:6" ht="28.8" x14ac:dyDescent="0.3">
      <c r="A1" s="3" t="s">
        <v>20</v>
      </c>
      <c r="B1" s="3" t="s">
        <v>13956</v>
      </c>
      <c r="C1" s="3" t="s">
        <v>25</v>
      </c>
      <c r="D1" s="3" t="s">
        <v>27</v>
      </c>
      <c r="E1" s="3" t="s">
        <v>29</v>
      </c>
      <c r="F1" s="3" t="s">
        <v>13957</v>
      </c>
    </row>
    <row r="2" spans="1:6" x14ac:dyDescent="0.3">
      <c r="F2" t="s">
        <v>13958</v>
      </c>
    </row>
  </sheetData>
  <dataValidations count="1">
    <dataValidation type="list" allowBlank="1" sqref="F2:F100" xr:uid="{00000000-0002-0000-0300-000000000000}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0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2" customWidth="1"/>
    <col min="3" max="3" width="28" customWidth="1"/>
    <col min="4" max="4" width="14" customWidth="1"/>
    <col min="5" max="5" width="24" customWidth="1"/>
    <col min="6" max="6" width="14" customWidth="1"/>
    <col min="7" max="7" width="12" customWidth="1"/>
    <col min="8" max="8" width="20" customWidth="1"/>
    <col min="9" max="9" width="18" customWidth="1"/>
    <col min="10" max="10" width="20" customWidth="1"/>
    <col min="11" max="11" width="14" customWidth="1"/>
    <col min="12" max="12" width="20" customWidth="1"/>
    <col min="13" max="13" width="24" customWidth="1"/>
    <col min="14" max="19" width="12" customWidth="1"/>
    <col min="20" max="21" width="10" customWidth="1"/>
    <col min="22" max="22" width="24" customWidth="1"/>
  </cols>
  <sheetData>
    <row r="1" spans="1:22" ht="28.8" x14ac:dyDescent="0.3">
      <c r="A1" s="3" t="s">
        <v>4</v>
      </c>
      <c r="B1" s="3" t="s">
        <v>7</v>
      </c>
      <c r="C1" s="3" t="s">
        <v>10</v>
      </c>
      <c r="D1" s="3" t="s">
        <v>13</v>
      </c>
      <c r="E1" s="3" t="s">
        <v>16</v>
      </c>
      <c r="F1" s="3" t="s">
        <v>19</v>
      </c>
      <c r="G1" s="3" t="s">
        <v>33</v>
      </c>
      <c r="H1" s="3" t="s">
        <v>21</v>
      </c>
      <c r="I1" s="3" t="s">
        <v>20</v>
      </c>
      <c r="J1" s="3" t="s">
        <v>23</v>
      </c>
      <c r="K1" s="3" t="s">
        <v>25</v>
      </c>
      <c r="L1" s="3" t="s">
        <v>27</v>
      </c>
      <c r="M1" s="3" t="s">
        <v>29</v>
      </c>
      <c r="N1" s="3" t="s">
        <v>13959</v>
      </c>
      <c r="O1" s="3" t="s">
        <v>13960</v>
      </c>
      <c r="P1" s="3" t="s">
        <v>13961</v>
      </c>
      <c r="Q1" s="3" t="s">
        <v>13962</v>
      </c>
      <c r="R1" s="3" t="s">
        <v>13963</v>
      </c>
      <c r="S1" s="3" t="s">
        <v>13964</v>
      </c>
      <c r="T1" s="3" t="s">
        <v>13965</v>
      </c>
      <c r="U1" s="3" t="s">
        <v>13966</v>
      </c>
      <c r="V1" s="3" t="s">
        <v>13967</v>
      </c>
    </row>
    <row r="2" spans="1:22" x14ac:dyDescent="0.3">
      <c r="A2" t="str">
        <f>Raw_Data!A2</f>
        <v>6249548</v>
      </c>
      <c r="B2">
        <f>Raw_Data!B2</f>
        <v>45659</v>
      </c>
      <c r="C2" t="str">
        <f>Raw_Data!C2</f>
        <v>TAMSULOSIN HCL 0.4 MG CAPSU</v>
      </c>
      <c r="D2" t="str">
        <f>Raw_Data!D2</f>
        <v>65862059801</v>
      </c>
      <c r="E2" t="str">
        <f>Raw_Data!E2</f>
        <v>GIBBS, JON</v>
      </c>
      <c r="F2" t="str">
        <f>Raw_Data!F2</f>
        <v>1700896156</v>
      </c>
      <c r="G2" t="str">
        <f>Raw_Data!H2</f>
        <v>0</v>
      </c>
      <c r="H2">
        <f>IFERROR(VLOOKUP(G2,Store_Map!$A$2:$I$100,3,FALSE),"")</f>
        <v>0</v>
      </c>
      <c r="I2">
        <f>IFERROR(VLOOKUP(G2,Store_Map!$A$2:$I$100,4,FALSE),"")</f>
        <v>0</v>
      </c>
      <c r="J2">
        <f>IFERROR(VLOOKUP(G2,Store_Map!$A$2:$I$100,5,FALSE),"")</f>
        <v>0</v>
      </c>
      <c r="K2">
        <f>IFERROR(VLOOKUP(G2,Store_Map!$A$2:$I$100,6,FALSE),"")</f>
        <v>0</v>
      </c>
      <c r="L2">
        <f>IFERROR(VLOOKUP(G2,Store_Map!$A$2:$I$100,7,FALSE),"")</f>
        <v>0</v>
      </c>
      <c r="M2">
        <f>IFERROR(VLOOKUP(G2,Store_Map!$A$2:$I$100,8,FALSE),"")</f>
        <v>0</v>
      </c>
      <c r="N2">
        <f t="shared" ref="N2:N65" si="0">COUNTBLANK(A2:M2)</f>
        <v>0</v>
      </c>
      <c r="O2" t="str">
        <f t="shared" ref="O2:O65" si="1">IF(AND(F2&lt;&gt;"",LEN(F2)=10,ISNUMBER(--F2)),"PASS","REVIEW")</f>
        <v>PASS</v>
      </c>
      <c r="P2" t="str">
        <f t="shared" ref="P2:P65" si="2">IF(AND(D2&lt;&gt;"",OR(LEN(D2)=10,LEN(D2)=11),ISNUMBER(--D2)),"PASS","REVIEW")</f>
        <v>PASS</v>
      </c>
      <c r="Q2" t="str">
        <f t="shared" ref="Q2:Q65" si="3">IF(H2&lt;&gt;"","PASS","REVIEW")</f>
        <v>PASS</v>
      </c>
      <c r="R2" t="str">
        <f t="shared" ref="R2:R65" si="4">IF(AND(I2&lt;&gt;"",J2&lt;&gt;"",K2&lt;&gt;"",L2&lt;&gt;"",M2&lt;&gt;""),"PASS","REVIEW")</f>
        <v>PASS</v>
      </c>
      <c r="S2" t="str">
        <f t="shared" ref="S2:S65" si="5">IF(OR(N2&gt;0,O2="REVIEW",P2="REVIEW",Q2="REVIEW",R2="REVIEW"),"REVIEW","PASS")</f>
        <v>PASS</v>
      </c>
      <c r="T2">
        <f t="shared" ref="T2:T65" si="6">MAX(0,100-(N2*5)-IF(O2="REVIEW",15,0)-IF(P2="REVIEW",10,0)-IF(Q2="REVIEW",10,0)-IF(R2="REVIEW",20,0))</f>
        <v>100</v>
      </c>
      <c r="U2" t="str">
        <f t="shared" ref="U2:U65" si="7">IF(T2&gt;=90,"Low",IF(T2&gt;=70,"Medium","High"))</f>
        <v>Low</v>
      </c>
      <c r="V2" t="str">
        <f t="shared" ref="V2:V65" si="8">IF(N2&gt;0,"Missing required fields",IF(O2="REVIEW","Invalid provider NPI",IF(P2="REVIEW","Invalid NDC",IF(Q2="REVIEW","Store mapping incomplete",IF(R2="REVIEW","Entity mapping incomplete","Clean")))))</f>
        <v>Clean</v>
      </c>
    </row>
    <row r="3" spans="1:22" x14ac:dyDescent="0.3">
      <c r="A3" t="str">
        <f>Raw_Data!A3</f>
        <v>6250699</v>
      </c>
      <c r="B3">
        <f>Raw_Data!B3</f>
        <v>45659</v>
      </c>
      <c r="C3" t="str">
        <f>Raw_Data!C3</f>
        <v>MECLIZINE 25 MG TABLET</v>
      </c>
      <c r="D3" t="str">
        <f>Raw_Data!D3</f>
        <v>16571066101</v>
      </c>
      <c r="E3" t="str">
        <f>Raw_Data!E3</f>
        <v>GIBBS, JON</v>
      </c>
      <c r="F3" t="str">
        <f>Raw_Data!F3</f>
        <v>1700896156</v>
      </c>
      <c r="G3" t="str">
        <f>Raw_Data!H3</f>
        <v>0</v>
      </c>
      <c r="H3">
        <f>IFERROR(VLOOKUP(G3,Store_Map!$A$2:$I$100,3,FALSE),"")</f>
        <v>0</v>
      </c>
      <c r="I3">
        <f>IFERROR(VLOOKUP(G3,Store_Map!$A$2:$I$100,4,FALSE),"")</f>
        <v>0</v>
      </c>
      <c r="J3">
        <f>IFERROR(VLOOKUP(G3,Store_Map!$A$2:$I$100,5,FALSE),"")</f>
        <v>0</v>
      </c>
      <c r="K3">
        <f>IFERROR(VLOOKUP(G3,Store_Map!$A$2:$I$100,6,FALSE),"")</f>
        <v>0</v>
      </c>
      <c r="L3">
        <f>IFERROR(VLOOKUP(G3,Store_Map!$A$2:$I$100,7,FALSE),"")</f>
        <v>0</v>
      </c>
      <c r="M3">
        <f>IFERROR(VLOOKUP(G3,Store_Map!$A$2:$I$100,8,FALSE),"")</f>
        <v>0</v>
      </c>
      <c r="N3">
        <f t="shared" si="0"/>
        <v>0</v>
      </c>
      <c r="O3" t="str">
        <f t="shared" si="1"/>
        <v>PASS</v>
      </c>
      <c r="P3" t="str">
        <f t="shared" si="2"/>
        <v>PASS</v>
      </c>
      <c r="Q3" t="str">
        <f t="shared" si="3"/>
        <v>PASS</v>
      </c>
      <c r="R3" t="str">
        <f t="shared" si="4"/>
        <v>PASS</v>
      </c>
      <c r="S3" t="str">
        <f t="shared" si="5"/>
        <v>PASS</v>
      </c>
      <c r="T3">
        <f t="shared" si="6"/>
        <v>100</v>
      </c>
      <c r="U3" t="str">
        <f t="shared" si="7"/>
        <v>Low</v>
      </c>
      <c r="V3" t="str">
        <f t="shared" si="8"/>
        <v>Clean</v>
      </c>
    </row>
    <row r="4" spans="1:22" x14ac:dyDescent="0.3">
      <c r="A4" t="str">
        <f>Raw_Data!A4</f>
        <v>6250960</v>
      </c>
      <c r="B4">
        <f>Raw_Data!B4</f>
        <v>45659</v>
      </c>
      <c r="C4" t="str">
        <f>Raw_Data!C4</f>
        <v>PROPRANOLOL ER 60 MG CAPSUL</v>
      </c>
      <c r="D4" t="str">
        <f>Raw_Data!D4</f>
        <v>228277811</v>
      </c>
      <c r="E4" t="str">
        <f>Raw_Data!E4</f>
        <v>BYNE, EDMUND</v>
      </c>
      <c r="F4" t="str">
        <f>Raw_Data!F4</f>
        <v>1033186648</v>
      </c>
      <c r="G4" t="str">
        <f>Raw_Data!H4</f>
        <v>0</v>
      </c>
      <c r="H4">
        <f>IFERROR(VLOOKUP(G4,Store_Map!$A$2:$I$100,3,FALSE),"")</f>
        <v>0</v>
      </c>
      <c r="I4">
        <f>IFERROR(VLOOKUP(G4,Store_Map!$A$2:$I$100,4,FALSE),"")</f>
        <v>0</v>
      </c>
      <c r="J4">
        <f>IFERROR(VLOOKUP(G4,Store_Map!$A$2:$I$100,5,FALSE),"")</f>
        <v>0</v>
      </c>
      <c r="K4">
        <f>IFERROR(VLOOKUP(G4,Store_Map!$A$2:$I$100,6,FALSE),"")</f>
        <v>0</v>
      </c>
      <c r="L4">
        <f>IFERROR(VLOOKUP(G4,Store_Map!$A$2:$I$100,7,FALSE),"")</f>
        <v>0</v>
      </c>
      <c r="M4">
        <f>IFERROR(VLOOKUP(G4,Store_Map!$A$2:$I$100,8,FALSE),"")</f>
        <v>0</v>
      </c>
      <c r="N4">
        <f t="shared" si="0"/>
        <v>0</v>
      </c>
      <c r="O4" t="str">
        <f t="shared" si="1"/>
        <v>PASS</v>
      </c>
      <c r="P4" t="str">
        <f t="shared" si="2"/>
        <v>REVIEW</v>
      </c>
      <c r="Q4" t="str">
        <f t="shared" si="3"/>
        <v>PASS</v>
      </c>
      <c r="R4" t="str">
        <f t="shared" si="4"/>
        <v>PASS</v>
      </c>
      <c r="S4" t="str">
        <f t="shared" si="5"/>
        <v>REVIEW</v>
      </c>
      <c r="T4">
        <f t="shared" si="6"/>
        <v>90</v>
      </c>
      <c r="U4" t="str">
        <f t="shared" si="7"/>
        <v>Low</v>
      </c>
      <c r="V4" t="str">
        <f t="shared" si="8"/>
        <v>Invalid NDC</v>
      </c>
    </row>
    <row r="5" spans="1:22" x14ac:dyDescent="0.3">
      <c r="A5" t="str">
        <f>Raw_Data!A5</f>
        <v>6250242</v>
      </c>
      <c r="B5">
        <f>Raw_Data!B5</f>
        <v>45659</v>
      </c>
      <c r="C5" t="str">
        <f>Raw_Data!C5</f>
        <v>METFORMIN HCL 1,000 MG TABL</v>
      </c>
      <c r="D5" t="str">
        <f>Raw_Data!D5</f>
        <v>65862001099</v>
      </c>
      <c r="E5" t="str">
        <f>Raw_Data!E5</f>
        <v>BYNE, EDMUND</v>
      </c>
      <c r="F5" t="str">
        <f>Raw_Data!F5</f>
        <v>1033186648</v>
      </c>
      <c r="G5" t="str">
        <f>Raw_Data!H5</f>
        <v>0</v>
      </c>
      <c r="H5">
        <f>IFERROR(VLOOKUP(G5,Store_Map!$A$2:$I$100,3,FALSE),"")</f>
        <v>0</v>
      </c>
      <c r="I5">
        <f>IFERROR(VLOOKUP(G5,Store_Map!$A$2:$I$100,4,FALSE),"")</f>
        <v>0</v>
      </c>
      <c r="J5">
        <f>IFERROR(VLOOKUP(G5,Store_Map!$A$2:$I$100,5,FALSE),"")</f>
        <v>0</v>
      </c>
      <c r="K5">
        <f>IFERROR(VLOOKUP(G5,Store_Map!$A$2:$I$100,6,FALSE),"")</f>
        <v>0</v>
      </c>
      <c r="L5">
        <f>IFERROR(VLOOKUP(G5,Store_Map!$A$2:$I$100,7,FALSE),"")</f>
        <v>0</v>
      </c>
      <c r="M5">
        <f>IFERROR(VLOOKUP(G5,Store_Map!$A$2:$I$100,8,FALSE),"")</f>
        <v>0</v>
      </c>
      <c r="N5">
        <f t="shared" si="0"/>
        <v>0</v>
      </c>
      <c r="O5" t="str">
        <f t="shared" si="1"/>
        <v>PASS</v>
      </c>
      <c r="P5" t="str">
        <f t="shared" si="2"/>
        <v>PASS</v>
      </c>
      <c r="Q5" t="str">
        <f t="shared" si="3"/>
        <v>PASS</v>
      </c>
      <c r="R5" t="str">
        <f t="shared" si="4"/>
        <v>PASS</v>
      </c>
      <c r="S5" t="str">
        <f t="shared" si="5"/>
        <v>PASS</v>
      </c>
      <c r="T5">
        <f t="shared" si="6"/>
        <v>100</v>
      </c>
      <c r="U5" t="str">
        <f t="shared" si="7"/>
        <v>Low</v>
      </c>
      <c r="V5" t="str">
        <f t="shared" si="8"/>
        <v>Clean</v>
      </c>
    </row>
    <row r="6" spans="1:22" x14ac:dyDescent="0.3">
      <c r="A6" t="str">
        <f>Raw_Data!A6</f>
        <v>6238783</v>
      </c>
      <c r="B6">
        <f>Raw_Data!B6</f>
        <v>45659</v>
      </c>
      <c r="C6" t="str">
        <f>Raw_Data!C6</f>
        <v>METFORMIN HCL 500 MG TABLET</v>
      </c>
      <c r="D6" t="str">
        <f>Raw_Data!D6</f>
        <v>68382075805</v>
      </c>
      <c r="E6" t="str">
        <f>Raw_Data!E6</f>
        <v>BYNE, EDMUND</v>
      </c>
      <c r="F6" t="str">
        <f>Raw_Data!F6</f>
        <v>1033186648</v>
      </c>
      <c r="G6" t="str">
        <f>Raw_Data!H6</f>
        <v>0</v>
      </c>
      <c r="H6">
        <f>IFERROR(VLOOKUP(G6,Store_Map!$A$2:$I$100,3,FALSE),"")</f>
        <v>0</v>
      </c>
      <c r="I6">
        <f>IFERROR(VLOOKUP(G6,Store_Map!$A$2:$I$100,4,FALSE),"")</f>
        <v>0</v>
      </c>
      <c r="J6">
        <f>IFERROR(VLOOKUP(G6,Store_Map!$A$2:$I$100,5,FALSE),"")</f>
        <v>0</v>
      </c>
      <c r="K6">
        <f>IFERROR(VLOOKUP(G6,Store_Map!$A$2:$I$100,6,FALSE),"")</f>
        <v>0</v>
      </c>
      <c r="L6">
        <f>IFERROR(VLOOKUP(G6,Store_Map!$A$2:$I$100,7,FALSE),"")</f>
        <v>0</v>
      </c>
      <c r="M6">
        <f>IFERROR(VLOOKUP(G6,Store_Map!$A$2:$I$100,8,FALSE),"")</f>
        <v>0</v>
      </c>
      <c r="N6">
        <f t="shared" si="0"/>
        <v>0</v>
      </c>
      <c r="O6" t="str">
        <f t="shared" si="1"/>
        <v>PASS</v>
      </c>
      <c r="P6" t="str">
        <f t="shared" si="2"/>
        <v>PASS</v>
      </c>
      <c r="Q6" t="str">
        <f t="shared" si="3"/>
        <v>PASS</v>
      </c>
      <c r="R6" t="str">
        <f t="shared" si="4"/>
        <v>PASS</v>
      </c>
      <c r="S6" t="str">
        <f t="shared" si="5"/>
        <v>PASS</v>
      </c>
      <c r="T6">
        <f t="shared" si="6"/>
        <v>100</v>
      </c>
      <c r="U6" t="str">
        <f t="shared" si="7"/>
        <v>Low</v>
      </c>
      <c r="V6" t="str">
        <f t="shared" si="8"/>
        <v>Clean</v>
      </c>
    </row>
    <row r="7" spans="1:22" x14ac:dyDescent="0.3">
      <c r="A7" t="str">
        <f>Raw_Data!A7</f>
        <v>6238778</v>
      </c>
      <c r="B7">
        <f>Raw_Data!B7</f>
        <v>45659</v>
      </c>
      <c r="C7" t="str">
        <f>Raw_Data!C7</f>
        <v>TIZANIDINE HCL 4 MG TABLET</v>
      </c>
      <c r="D7" t="str">
        <f>Raw_Data!D7</f>
        <v>57664050389</v>
      </c>
      <c r="E7" t="str">
        <f>Raw_Data!E7</f>
        <v>BYNE, EDMUND</v>
      </c>
      <c r="F7" t="str">
        <f>Raw_Data!F7</f>
        <v>1033186648</v>
      </c>
      <c r="G7" t="str">
        <f>Raw_Data!H7</f>
        <v>0</v>
      </c>
      <c r="H7">
        <f>IFERROR(VLOOKUP(G7,Store_Map!$A$2:$I$100,3,FALSE),"")</f>
        <v>0</v>
      </c>
      <c r="I7">
        <f>IFERROR(VLOOKUP(G7,Store_Map!$A$2:$I$100,4,FALSE),"")</f>
        <v>0</v>
      </c>
      <c r="J7">
        <f>IFERROR(VLOOKUP(G7,Store_Map!$A$2:$I$100,5,FALSE),"")</f>
        <v>0</v>
      </c>
      <c r="K7">
        <f>IFERROR(VLOOKUP(G7,Store_Map!$A$2:$I$100,6,FALSE),"")</f>
        <v>0</v>
      </c>
      <c r="L7">
        <f>IFERROR(VLOOKUP(G7,Store_Map!$A$2:$I$100,7,FALSE),"")</f>
        <v>0</v>
      </c>
      <c r="M7">
        <f>IFERROR(VLOOKUP(G7,Store_Map!$A$2:$I$100,8,FALSE),"")</f>
        <v>0</v>
      </c>
      <c r="N7">
        <f t="shared" si="0"/>
        <v>0</v>
      </c>
      <c r="O7" t="str">
        <f t="shared" si="1"/>
        <v>PASS</v>
      </c>
      <c r="P7" t="str">
        <f t="shared" si="2"/>
        <v>PASS</v>
      </c>
      <c r="Q7" t="str">
        <f t="shared" si="3"/>
        <v>PASS</v>
      </c>
      <c r="R7" t="str">
        <f t="shared" si="4"/>
        <v>PASS</v>
      </c>
      <c r="S7" t="str">
        <f t="shared" si="5"/>
        <v>PASS</v>
      </c>
      <c r="T7">
        <f t="shared" si="6"/>
        <v>100</v>
      </c>
      <c r="U7" t="str">
        <f t="shared" si="7"/>
        <v>Low</v>
      </c>
      <c r="V7" t="str">
        <f t="shared" si="8"/>
        <v>Clean</v>
      </c>
    </row>
    <row r="8" spans="1:22" x14ac:dyDescent="0.3">
      <c r="A8" t="str">
        <f>Raw_Data!A8</f>
        <v>6247451</v>
      </c>
      <c r="B8">
        <f>Raw_Data!B8</f>
        <v>45659</v>
      </c>
      <c r="C8" t="str">
        <f>Raw_Data!C8</f>
        <v>INSULIN LISPRO 100 UNIT/MLP</v>
      </c>
      <c r="D8" t="str">
        <f>Raw_Data!D8</f>
        <v>2822259</v>
      </c>
      <c r="E8" t="str">
        <f>Raw_Data!E8</f>
        <v>GIBBS, JON</v>
      </c>
      <c r="F8" t="str">
        <f>Raw_Data!F8</f>
        <v>1700896156</v>
      </c>
      <c r="G8" t="str">
        <f>Raw_Data!H8</f>
        <v>0</v>
      </c>
      <c r="H8">
        <f>IFERROR(VLOOKUP(G8,Store_Map!$A$2:$I$100,3,FALSE),"")</f>
        <v>0</v>
      </c>
      <c r="I8">
        <f>IFERROR(VLOOKUP(G8,Store_Map!$A$2:$I$100,4,FALSE),"")</f>
        <v>0</v>
      </c>
      <c r="J8">
        <f>IFERROR(VLOOKUP(G8,Store_Map!$A$2:$I$100,5,FALSE),"")</f>
        <v>0</v>
      </c>
      <c r="K8">
        <f>IFERROR(VLOOKUP(G8,Store_Map!$A$2:$I$100,6,FALSE),"")</f>
        <v>0</v>
      </c>
      <c r="L8">
        <f>IFERROR(VLOOKUP(G8,Store_Map!$A$2:$I$100,7,FALSE),"")</f>
        <v>0</v>
      </c>
      <c r="M8">
        <f>IFERROR(VLOOKUP(G8,Store_Map!$A$2:$I$100,8,FALSE),"")</f>
        <v>0</v>
      </c>
      <c r="N8">
        <f t="shared" si="0"/>
        <v>0</v>
      </c>
      <c r="O8" t="str">
        <f t="shared" si="1"/>
        <v>PASS</v>
      </c>
      <c r="P8" t="str">
        <f t="shared" si="2"/>
        <v>REVIEW</v>
      </c>
      <c r="Q8" t="str">
        <f t="shared" si="3"/>
        <v>PASS</v>
      </c>
      <c r="R8" t="str">
        <f t="shared" si="4"/>
        <v>PASS</v>
      </c>
      <c r="S8" t="str">
        <f t="shared" si="5"/>
        <v>REVIEW</v>
      </c>
      <c r="T8">
        <f t="shared" si="6"/>
        <v>90</v>
      </c>
      <c r="U8" t="str">
        <f t="shared" si="7"/>
        <v>Low</v>
      </c>
      <c r="V8" t="str">
        <f t="shared" si="8"/>
        <v>Invalid NDC</v>
      </c>
    </row>
    <row r="9" spans="1:22" x14ac:dyDescent="0.3">
      <c r="A9" t="str">
        <f>Raw_Data!A9</f>
        <v>6246683</v>
      </c>
      <c r="B9">
        <f>Raw_Data!B9</f>
        <v>45659</v>
      </c>
      <c r="C9" t="str">
        <f>Raw_Data!C9</f>
        <v>ATORVASTATIN 10 MG TABLET</v>
      </c>
      <c r="D9" t="str">
        <f>Raw_Data!D9</f>
        <v>67877051190</v>
      </c>
      <c r="E9" t="str">
        <f>Raw_Data!E9</f>
        <v>GIBBS, JON</v>
      </c>
      <c r="F9" t="str">
        <f>Raw_Data!F9</f>
        <v>1700896156</v>
      </c>
      <c r="G9" t="str">
        <f>Raw_Data!H9</f>
        <v>0</v>
      </c>
      <c r="H9">
        <f>IFERROR(VLOOKUP(G9,Store_Map!$A$2:$I$100,3,FALSE),"")</f>
        <v>0</v>
      </c>
      <c r="I9">
        <f>IFERROR(VLOOKUP(G9,Store_Map!$A$2:$I$100,4,FALSE),"")</f>
        <v>0</v>
      </c>
      <c r="J9">
        <f>IFERROR(VLOOKUP(G9,Store_Map!$A$2:$I$100,5,FALSE),"")</f>
        <v>0</v>
      </c>
      <c r="K9">
        <f>IFERROR(VLOOKUP(G9,Store_Map!$A$2:$I$100,6,FALSE),"")</f>
        <v>0</v>
      </c>
      <c r="L9">
        <f>IFERROR(VLOOKUP(G9,Store_Map!$A$2:$I$100,7,FALSE),"")</f>
        <v>0</v>
      </c>
      <c r="M9">
        <f>IFERROR(VLOOKUP(G9,Store_Map!$A$2:$I$100,8,FALSE),"")</f>
        <v>0</v>
      </c>
      <c r="N9">
        <f t="shared" si="0"/>
        <v>0</v>
      </c>
      <c r="O9" t="str">
        <f t="shared" si="1"/>
        <v>PASS</v>
      </c>
      <c r="P9" t="str">
        <f t="shared" si="2"/>
        <v>PASS</v>
      </c>
      <c r="Q9" t="str">
        <f t="shared" si="3"/>
        <v>PASS</v>
      </c>
      <c r="R9" t="str">
        <f t="shared" si="4"/>
        <v>PASS</v>
      </c>
      <c r="S9" t="str">
        <f t="shared" si="5"/>
        <v>PASS</v>
      </c>
      <c r="T9">
        <f t="shared" si="6"/>
        <v>100</v>
      </c>
      <c r="U9" t="str">
        <f t="shared" si="7"/>
        <v>Low</v>
      </c>
      <c r="V9" t="str">
        <f t="shared" si="8"/>
        <v>Clean</v>
      </c>
    </row>
    <row r="10" spans="1:22" x14ac:dyDescent="0.3">
      <c r="A10" t="str">
        <f>Raw_Data!A10</f>
        <v>6249118</v>
      </c>
      <c r="B10">
        <f>Raw_Data!B10</f>
        <v>45659</v>
      </c>
      <c r="C10" t="str">
        <f>Raw_Data!C10</f>
        <v>ATORVASTATIN 80 MG TABLET</v>
      </c>
      <c r="D10" t="str">
        <f>Raw_Data!D10</f>
        <v>378395305</v>
      </c>
      <c r="E10" t="str">
        <f>Raw_Data!E10</f>
        <v>MACHADO, MARIA</v>
      </c>
      <c r="F10" t="str">
        <f>Raw_Data!F10</f>
        <v>1619100302</v>
      </c>
      <c r="G10" t="str">
        <f>Raw_Data!H10</f>
        <v>0</v>
      </c>
      <c r="H10">
        <f>IFERROR(VLOOKUP(G10,Store_Map!$A$2:$I$100,3,FALSE),"")</f>
        <v>0</v>
      </c>
      <c r="I10">
        <f>IFERROR(VLOOKUP(G10,Store_Map!$A$2:$I$100,4,FALSE),"")</f>
        <v>0</v>
      </c>
      <c r="J10">
        <f>IFERROR(VLOOKUP(G10,Store_Map!$A$2:$I$100,5,FALSE),"")</f>
        <v>0</v>
      </c>
      <c r="K10">
        <f>IFERROR(VLOOKUP(G10,Store_Map!$A$2:$I$100,6,FALSE),"")</f>
        <v>0</v>
      </c>
      <c r="L10">
        <f>IFERROR(VLOOKUP(G10,Store_Map!$A$2:$I$100,7,FALSE),"")</f>
        <v>0</v>
      </c>
      <c r="M10">
        <f>IFERROR(VLOOKUP(G10,Store_Map!$A$2:$I$100,8,FALSE),"")</f>
        <v>0</v>
      </c>
      <c r="N10">
        <f t="shared" si="0"/>
        <v>0</v>
      </c>
      <c r="O10" t="str">
        <f t="shared" si="1"/>
        <v>PASS</v>
      </c>
      <c r="P10" t="str">
        <f t="shared" si="2"/>
        <v>REVIEW</v>
      </c>
      <c r="Q10" t="str">
        <f t="shared" si="3"/>
        <v>PASS</v>
      </c>
      <c r="R10" t="str">
        <f t="shared" si="4"/>
        <v>PASS</v>
      </c>
      <c r="S10" t="str">
        <f t="shared" si="5"/>
        <v>REVIEW</v>
      </c>
      <c r="T10">
        <f t="shared" si="6"/>
        <v>90</v>
      </c>
      <c r="U10" t="str">
        <f t="shared" si="7"/>
        <v>Low</v>
      </c>
      <c r="V10" t="str">
        <f t="shared" si="8"/>
        <v>Invalid NDC</v>
      </c>
    </row>
    <row r="11" spans="1:22" x14ac:dyDescent="0.3">
      <c r="A11" t="str">
        <f>Raw_Data!A11</f>
        <v>6249137</v>
      </c>
      <c r="B11">
        <f>Raw_Data!B11</f>
        <v>45659</v>
      </c>
      <c r="C11" t="str">
        <f>Raw_Data!C11</f>
        <v>OMEPRAZOLE DR 20 MG CAPSULE</v>
      </c>
      <c r="D11" t="str">
        <f>Raw_Data!D11</f>
        <v>68382041205</v>
      </c>
      <c r="E11" t="str">
        <f>Raw_Data!E11</f>
        <v>BYNE, EDMUND</v>
      </c>
      <c r="F11" t="str">
        <f>Raw_Data!F11</f>
        <v>1033186648</v>
      </c>
      <c r="G11" t="str">
        <f>Raw_Data!H11</f>
        <v>0</v>
      </c>
      <c r="H11">
        <f>IFERROR(VLOOKUP(G11,Store_Map!$A$2:$I$100,3,FALSE),"")</f>
        <v>0</v>
      </c>
      <c r="I11">
        <f>IFERROR(VLOOKUP(G11,Store_Map!$A$2:$I$100,4,FALSE),"")</f>
        <v>0</v>
      </c>
      <c r="J11">
        <f>IFERROR(VLOOKUP(G11,Store_Map!$A$2:$I$100,5,FALSE),"")</f>
        <v>0</v>
      </c>
      <c r="K11">
        <f>IFERROR(VLOOKUP(G11,Store_Map!$A$2:$I$100,6,FALSE),"")</f>
        <v>0</v>
      </c>
      <c r="L11">
        <f>IFERROR(VLOOKUP(G11,Store_Map!$A$2:$I$100,7,FALSE),"")</f>
        <v>0</v>
      </c>
      <c r="M11">
        <f>IFERROR(VLOOKUP(G11,Store_Map!$A$2:$I$100,8,FALSE),"")</f>
        <v>0</v>
      </c>
      <c r="N11">
        <f t="shared" si="0"/>
        <v>0</v>
      </c>
      <c r="O11" t="str">
        <f t="shared" si="1"/>
        <v>PASS</v>
      </c>
      <c r="P11" t="str">
        <f t="shared" si="2"/>
        <v>PASS</v>
      </c>
      <c r="Q11" t="str">
        <f t="shared" si="3"/>
        <v>PASS</v>
      </c>
      <c r="R11" t="str">
        <f t="shared" si="4"/>
        <v>PASS</v>
      </c>
      <c r="S11" t="str">
        <f t="shared" si="5"/>
        <v>PASS</v>
      </c>
      <c r="T11">
        <f t="shared" si="6"/>
        <v>100</v>
      </c>
      <c r="U11" t="str">
        <f t="shared" si="7"/>
        <v>Low</v>
      </c>
      <c r="V11" t="str">
        <f t="shared" si="8"/>
        <v>Clean</v>
      </c>
    </row>
    <row r="12" spans="1:22" x14ac:dyDescent="0.3">
      <c r="A12" t="str">
        <f>Raw_Data!A12</f>
        <v>6249138</v>
      </c>
      <c r="B12">
        <f>Raw_Data!B12</f>
        <v>45659</v>
      </c>
      <c r="C12" t="str">
        <f>Raw_Data!C12</f>
        <v>BACLOFEN 10 MG TABLET</v>
      </c>
      <c r="D12" t="str">
        <f>Raw_Data!D12</f>
        <v>52817032000</v>
      </c>
      <c r="E12" t="str">
        <f>Raw_Data!E12</f>
        <v>BYNE, EDMUND</v>
      </c>
      <c r="F12" t="str">
        <f>Raw_Data!F12</f>
        <v>1033186648</v>
      </c>
      <c r="G12" t="str">
        <f>Raw_Data!H12</f>
        <v>0</v>
      </c>
      <c r="H12">
        <f>IFERROR(VLOOKUP(G12,Store_Map!$A$2:$I$100,3,FALSE),"")</f>
        <v>0</v>
      </c>
      <c r="I12">
        <f>IFERROR(VLOOKUP(G12,Store_Map!$A$2:$I$100,4,FALSE),"")</f>
        <v>0</v>
      </c>
      <c r="J12">
        <f>IFERROR(VLOOKUP(G12,Store_Map!$A$2:$I$100,5,FALSE),"")</f>
        <v>0</v>
      </c>
      <c r="K12">
        <f>IFERROR(VLOOKUP(G12,Store_Map!$A$2:$I$100,6,FALSE),"")</f>
        <v>0</v>
      </c>
      <c r="L12">
        <f>IFERROR(VLOOKUP(G12,Store_Map!$A$2:$I$100,7,FALSE),"")</f>
        <v>0</v>
      </c>
      <c r="M12">
        <f>IFERROR(VLOOKUP(G12,Store_Map!$A$2:$I$100,8,FALSE),"")</f>
        <v>0</v>
      </c>
      <c r="N12">
        <f t="shared" si="0"/>
        <v>0</v>
      </c>
      <c r="O12" t="str">
        <f t="shared" si="1"/>
        <v>PASS</v>
      </c>
      <c r="P12" t="str">
        <f t="shared" si="2"/>
        <v>PASS</v>
      </c>
      <c r="Q12" t="str">
        <f t="shared" si="3"/>
        <v>PASS</v>
      </c>
      <c r="R12" t="str">
        <f t="shared" si="4"/>
        <v>PASS</v>
      </c>
      <c r="S12" t="str">
        <f t="shared" si="5"/>
        <v>PASS</v>
      </c>
      <c r="T12">
        <f t="shared" si="6"/>
        <v>100</v>
      </c>
      <c r="U12" t="str">
        <f t="shared" si="7"/>
        <v>Low</v>
      </c>
      <c r="V12" t="str">
        <f t="shared" si="8"/>
        <v>Clean</v>
      </c>
    </row>
    <row r="13" spans="1:22" x14ac:dyDescent="0.3">
      <c r="A13" t="str">
        <f>Raw_Data!A13</f>
        <v>6249364</v>
      </c>
      <c r="B13">
        <f>Raw_Data!B13</f>
        <v>45659</v>
      </c>
      <c r="C13" t="str">
        <f>Raw_Data!C13</f>
        <v>OZEMPIC 1 MG/DOSE (4 MG/3 M</v>
      </c>
      <c r="D13" t="str">
        <f>Raw_Data!D13</f>
        <v>169413013</v>
      </c>
      <c r="E13" t="str">
        <f>Raw_Data!E13</f>
        <v>MACHADO, MARIA</v>
      </c>
      <c r="F13" t="str">
        <f>Raw_Data!F13</f>
        <v>1619100302</v>
      </c>
      <c r="G13" t="str">
        <f>Raw_Data!H13</f>
        <v>0</v>
      </c>
      <c r="H13">
        <f>IFERROR(VLOOKUP(G13,Store_Map!$A$2:$I$100,3,FALSE),"")</f>
        <v>0</v>
      </c>
      <c r="I13">
        <f>IFERROR(VLOOKUP(G13,Store_Map!$A$2:$I$100,4,FALSE),"")</f>
        <v>0</v>
      </c>
      <c r="J13">
        <f>IFERROR(VLOOKUP(G13,Store_Map!$A$2:$I$100,5,FALSE),"")</f>
        <v>0</v>
      </c>
      <c r="K13">
        <f>IFERROR(VLOOKUP(G13,Store_Map!$A$2:$I$100,6,FALSE),"")</f>
        <v>0</v>
      </c>
      <c r="L13">
        <f>IFERROR(VLOOKUP(G13,Store_Map!$A$2:$I$100,7,FALSE),"")</f>
        <v>0</v>
      </c>
      <c r="M13">
        <f>IFERROR(VLOOKUP(G13,Store_Map!$A$2:$I$100,8,FALSE),"")</f>
        <v>0</v>
      </c>
      <c r="N13">
        <f t="shared" si="0"/>
        <v>0</v>
      </c>
      <c r="O13" t="str">
        <f t="shared" si="1"/>
        <v>PASS</v>
      </c>
      <c r="P13" t="str">
        <f t="shared" si="2"/>
        <v>REVIEW</v>
      </c>
      <c r="Q13" t="str">
        <f t="shared" si="3"/>
        <v>PASS</v>
      </c>
      <c r="R13" t="str">
        <f t="shared" si="4"/>
        <v>PASS</v>
      </c>
      <c r="S13" t="str">
        <f t="shared" si="5"/>
        <v>REVIEW</v>
      </c>
      <c r="T13">
        <f t="shared" si="6"/>
        <v>90</v>
      </c>
      <c r="U13" t="str">
        <f t="shared" si="7"/>
        <v>Low</v>
      </c>
      <c r="V13" t="str">
        <f t="shared" si="8"/>
        <v>Invalid NDC</v>
      </c>
    </row>
    <row r="14" spans="1:22" x14ac:dyDescent="0.3">
      <c r="A14" t="str">
        <f>Raw_Data!A14</f>
        <v>6251089</v>
      </c>
      <c r="B14">
        <f>Raw_Data!B14</f>
        <v>45659</v>
      </c>
      <c r="C14" t="str">
        <f>Raw_Data!C14</f>
        <v>ONDANSETRON HCL 4 MG TABLET</v>
      </c>
      <c r="D14" t="str">
        <f>Raw_Data!D14</f>
        <v>65862018730</v>
      </c>
      <c r="E14" t="str">
        <f>Raw_Data!E14</f>
        <v>BYNE, EDMUND</v>
      </c>
      <c r="F14" t="str">
        <f>Raw_Data!F14</f>
        <v>1033186648</v>
      </c>
      <c r="G14" t="str">
        <f>Raw_Data!H14</f>
        <v>0</v>
      </c>
      <c r="H14">
        <f>IFERROR(VLOOKUP(G14,Store_Map!$A$2:$I$100,3,FALSE),"")</f>
        <v>0</v>
      </c>
      <c r="I14">
        <f>IFERROR(VLOOKUP(G14,Store_Map!$A$2:$I$100,4,FALSE),"")</f>
        <v>0</v>
      </c>
      <c r="J14">
        <f>IFERROR(VLOOKUP(G14,Store_Map!$A$2:$I$100,5,FALSE),"")</f>
        <v>0</v>
      </c>
      <c r="K14">
        <f>IFERROR(VLOOKUP(G14,Store_Map!$A$2:$I$100,6,FALSE),"")</f>
        <v>0</v>
      </c>
      <c r="L14">
        <f>IFERROR(VLOOKUP(G14,Store_Map!$A$2:$I$100,7,FALSE),"")</f>
        <v>0</v>
      </c>
      <c r="M14">
        <f>IFERROR(VLOOKUP(G14,Store_Map!$A$2:$I$100,8,FALSE),"")</f>
        <v>0</v>
      </c>
      <c r="N14">
        <f t="shared" si="0"/>
        <v>0</v>
      </c>
      <c r="O14" t="str">
        <f t="shared" si="1"/>
        <v>PASS</v>
      </c>
      <c r="P14" t="str">
        <f t="shared" si="2"/>
        <v>PASS</v>
      </c>
      <c r="Q14" t="str">
        <f t="shared" si="3"/>
        <v>PASS</v>
      </c>
      <c r="R14" t="str">
        <f t="shared" si="4"/>
        <v>PASS</v>
      </c>
      <c r="S14" t="str">
        <f t="shared" si="5"/>
        <v>PASS</v>
      </c>
      <c r="T14">
        <f t="shared" si="6"/>
        <v>100</v>
      </c>
      <c r="U14" t="str">
        <f t="shared" si="7"/>
        <v>Low</v>
      </c>
      <c r="V14" t="str">
        <f t="shared" si="8"/>
        <v>Clean</v>
      </c>
    </row>
    <row r="15" spans="1:22" x14ac:dyDescent="0.3">
      <c r="A15" t="str">
        <f>Raw_Data!A15</f>
        <v>6251091</v>
      </c>
      <c r="B15">
        <f>Raw_Data!B15</f>
        <v>45659</v>
      </c>
      <c r="C15" t="str">
        <f>Raw_Data!C15</f>
        <v>TIZANIDINE HCL 4 MG TABLET</v>
      </c>
      <c r="D15" t="str">
        <f>Raw_Data!D15</f>
        <v>57664050389</v>
      </c>
      <c r="E15" t="str">
        <f>Raw_Data!E15</f>
        <v>BYNE, EDMUND</v>
      </c>
      <c r="F15" t="str">
        <f>Raw_Data!F15</f>
        <v>1033186648</v>
      </c>
      <c r="G15" t="str">
        <f>Raw_Data!H15</f>
        <v>0</v>
      </c>
      <c r="H15">
        <f>IFERROR(VLOOKUP(G15,Store_Map!$A$2:$I$100,3,FALSE),"")</f>
        <v>0</v>
      </c>
      <c r="I15">
        <f>IFERROR(VLOOKUP(G15,Store_Map!$A$2:$I$100,4,FALSE),"")</f>
        <v>0</v>
      </c>
      <c r="J15">
        <f>IFERROR(VLOOKUP(G15,Store_Map!$A$2:$I$100,5,FALSE),"")</f>
        <v>0</v>
      </c>
      <c r="K15">
        <f>IFERROR(VLOOKUP(G15,Store_Map!$A$2:$I$100,6,FALSE),"")</f>
        <v>0</v>
      </c>
      <c r="L15">
        <f>IFERROR(VLOOKUP(G15,Store_Map!$A$2:$I$100,7,FALSE),"")</f>
        <v>0</v>
      </c>
      <c r="M15">
        <f>IFERROR(VLOOKUP(G15,Store_Map!$A$2:$I$100,8,FALSE),"")</f>
        <v>0</v>
      </c>
      <c r="N15">
        <f t="shared" si="0"/>
        <v>0</v>
      </c>
      <c r="O15" t="str">
        <f t="shared" si="1"/>
        <v>PASS</v>
      </c>
      <c r="P15" t="str">
        <f t="shared" si="2"/>
        <v>PASS</v>
      </c>
      <c r="Q15" t="str">
        <f t="shared" si="3"/>
        <v>PASS</v>
      </c>
      <c r="R15" t="str">
        <f t="shared" si="4"/>
        <v>PASS</v>
      </c>
      <c r="S15" t="str">
        <f t="shared" si="5"/>
        <v>PASS</v>
      </c>
      <c r="T15">
        <f t="shared" si="6"/>
        <v>100</v>
      </c>
      <c r="U15" t="str">
        <f t="shared" si="7"/>
        <v>Low</v>
      </c>
      <c r="V15" t="str">
        <f t="shared" si="8"/>
        <v>Clean</v>
      </c>
    </row>
    <row r="16" spans="1:22" x14ac:dyDescent="0.3">
      <c r="A16" t="str">
        <f>Raw_Data!A16</f>
        <v>6250846</v>
      </c>
      <c r="B16">
        <f>Raw_Data!B16</f>
        <v>45659</v>
      </c>
      <c r="C16" t="str">
        <f>Raw_Data!C16</f>
        <v>NICOTINE 21 MG/24HR PATCH</v>
      </c>
      <c r="D16" t="str">
        <f>Raw_Data!D16</f>
        <v>43598044874</v>
      </c>
      <c r="E16" t="str">
        <f>Raw_Data!E16</f>
        <v>BYNE, EDMUND</v>
      </c>
      <c r="F16" t="str">
        <f>Raw_Data!F16</f>
        <v>1033186648</v>
      </c>
      <c r="G16" t="str">
        <f>Raw_Data!H16</f>
        <v>0</v>
      </c>
      <c r="H16">
        <f>IFERROR(VLOOKUP(G16,Store_Map!$A$2:$I$100,3,FALSE),"")</f>
        <v>0</v>
      </c>
      <c r="I16">
        <f>IFERROR(VLOOKUP(G16,Store_Map!$A$2:$I$100,4,FALSE),"")</f>
        <v>0</v>
      </c>
      <c r="J16">
        <f>IFERROR(VLOOKUP(G16,Store_Map!$A$2:$I$100,5,FALSE),"")</f>
        <v>0</v>
      </c>
      <c r="K16">
        <f>IFERROR(VLOOKUP(G16,Store_Map!$A$2:$I$100,6,FALSE),"")</f>
        <v>0</v>
      </c>
      <c r="L16">
        <f>IFERROR(VLOOKUP(G16,Store_Map!$A$2:$I$100,7,FALSE),"")</f>
        <v>0</v>
      </c>
      <c r="M16">
        <f>IFERROR(VLOOKUP(G16,Store_Map!$A$2:$I$100,8,FALSE),"")</f>
        <v>0</v>
      </c>
      <c r="N16">
        <f t="shared" si="0"/>
        <v>0</v>
      </c>
      <c r="O16" t="str">
        <f t="shared" si="1"/>
        <v>PASS</v>
      </c>
      <c r="P16" t="str">
        <f t="shared" si="2"/>
        <v>PASS</v>
      </c>
      <c r="Q16" t="str">
        <f t="shared" si="3"/>
        <v>PASS</v>
      </c>
      <c r="R16" t="str">
        <f t="shared" si="4"/>
        <v>PASS</v>
      </c>
      <c r="S16" t="str">
        <f t="shared" si="5"/>
        <v>PASS</v>
      </c>
      <c r="T16">
        <f t="shared" si="6"/>
        <v>100</v>
      </c>
      <c r="U16" t="str">
        <f t="shared" si="7"/>
        <v>Low</v>
      </c>
      <c r="V16" t="str">
        <f t="shared" si="8"/>
        <v>Clean</v>
      </c>
    </row>
    <row r="17" spans="1:22" x14ac:dyDescent="0.3">
      <c r="A17" t="str">
        <f>Raw_Data!A17</f>
        <v>6237201</v>
      </c>
      <c r="B17">
        <f>Raw_Data!B17</f>
        <v>45659</v>
      </c>
      <c r="C17" t="str">
        <f>Raw_Data!C17</f>
        <v>INSULIN DEGLUDEC PEN (U-200</v>
      </c>
      <c r="D17" t="str">
        <f>Raw_Data!D17</f>
        <v>73070050315</v>
      </c>
      <c r="E17" t="str">
        <f>Raw_Data!E17</f>
        <v>MACHADO, MARIA</v>
      </c>
      <c r="F17" t="str">
        <f>Raw_Data!F17</f>
        <v>1619100302</v>
      </c>
      <c r="G17" t="str">
        <f>Raw_Data!H17</f>
        <v>0</v>
      </c>
      <c r="H17">
        <f>IFERROR(VLOOKUP(G17,Store_Map!$A$2:$I$100,3,FALSE),"")</f>
        <v>0</v>
      </c>
      <c r="I17">
        <f>IFERROR(VLOOKUP(G17,Store_Map!$A$2:$I$100,4,FALSE),"")</f>
        <v>0</v>
      </c>
      <c r="J17">
        <f>IFERROR(VLOOKUP(G17,Store_Map!$A$2:$I$100,5,FALSE),"")</f>
        <v>0</v>
      </c>
      <c r="K17">
        <f>IFERROR(VLOOKUP(G17,Store_Map!$A$2:$I$100,6,FALSE),"")</f>
        <v>0</v>
      </c>
      <c r="L17">
        <f>IFERROR(VLOOKUP(G17,Store_Map!$A$2:$I$100,7,FALSE),"")</f>
        <v>0</v>
      </c>
      <c r="M17">
        <f>IFERROR(VLOOKUP(G17,Store_Map!$A$2:$I$100,8,FALSE),"")</f>
        <v>0</v>
      </c>
      <c r="N17">
        <f t="shared" si="0"/>
        <v>0</v>
      </c>
      <c r="O17" t="str">
        <f t="shared" si="1"/>
        <v>PASS</v>
      </c>
      <c r="P17" t="str">
        <f t="shared" si="2"/>
        <v>PASS</v>
      </c>
      <c r="Q17" t="str">
        <f t="shared" si="3"/>
        <v>PASS</v>
      </c>
      <c r="R17" t="str">
        <f t="shared" si="4"/>
        <v>PASS</v>
      </c>
      <c r="S17" t="str">
        <f t="shared" si="5"/>
        <v>PASS</v>
      </c>
      <c r="T17">
        <f t="shared" si="6"/>
        <v>100</v>
      </c>
      <c r="U17" t="str">
        <f t="shared" si="7"/>
        <v>Low</v>
      </c>
      <c r="V17" t="str">
        <f t="shared" si="8"/>
        <v>Clean</v>
      </c>
    </row>
    <row r="18" spans="1:22" x14ac:dyDescent="0.3">
      <c r="A18" t="str">
        <f>Raw_Data!A18</f>
        <v>6246681</v>
      </c>
      <c r="B18">
        <f>Raw_Data!B18</f>
        <v>45659</v>
      </c>
      <c r="C18" t="str">
        <f>Raw_Data!C18</f>
        <v>AMLODIPINE BESYLATE 5 MG TA</v>
      </c>
      <c r="D18" t="str">
        <f>Raw_Data!D18</f>
        <v>69097012715</v>
      </c>
      <c r="E18" t="str">
        <f>Raw_Data!E18</f>
        <v>GIBBS, JON</v>
      </c>
      <c r="F18" t="str">
        <f>Raw_Data!F18</f>
        <v>1700896156</v>
      </c>
      <c r="G18" t="str">
        <f>Raw_Data!H18</f>
        <v>0</v>
      </c>
      <c r="H18">
        <f>IFERROR(VLOOKUP(G18,Store_Map!$A$2:$I$100,3,FALSE),"")</f>
        <v>0</v>
      </c>
      <c r="I18">
        <f>IFERROR(VLOOKUP(G18,Store_Map!$A$2:$I$100,4,FALSE),"")</f>
        <v>0</v>
      </c>
      <c r="J18">
        <f>IFERROR(VLOOKUP(G18,Store_Map!$A$2:$I$100,5,FALSE),"")</f>
        <v>0</v>
      </c>
      <c r="K18">
        <f>IFERROR(VLOOKUP(G18,Store_Map!$A$2:$I$100,6,FALSE),"")</f>
        <v>0</v>
      </c>
      <c r="L18">
        <f>IFERROR(VLOOKUP(G18,Store_Map!$A$2:$I$100,7,FALSE),"")</f>
        <v>0</v>
      </c>
      <c r="M18">
        <f>IFERROR(VLOOKUP(G18,Store_Map!$A$2:$I$100,8,FALSE),"")</f>
        <v>0</v>
      </c>
      <c r="N18">
        <f t="shared" si="0"/>
        <v>0</v>
      </c>
      <c r="O18" t="str">
        <f t="shared" si="1"/>
        <v>PASS</v>
      </c>
      <c r="P18" t="str">
        <f t="shared" si="2"/>
        <v>PASS</v>
      </c>
      <c r="Q18" t="str">
        <f t="shared" si="3"/>
        <v>PASS</v>
      </c>
      <c r="R18" t="str">
        <f t="shared" si="4"/>
        <v>PASS</v>
      </c>
      <c r="S18" t="str">
        <f t="shared" si="5"/>
        <v>PASS</v>
      </c>
      <c r="T18">
        <f t="shared" si="6"/>
        <v>100</v>
      </c>
      <c r="U18" t="str">
        <f t="shared" si="7"/>
        <v>Low</v>
      </c>
      <c r="V18" t="str">
        <f t="shared" si="8"/>
        <v>Clean</v>
      </c>
    </row>
    <row r="19" spans="1:22" x14ac:dyDescent="0.3">
      <c r="A19" t="str">
        <f>Raw_Data!A19</f>
        <v>6246682</v>
      </c>
      <c r="B19">
        <f>Raw_Data!B19</f>
        <v>45659</v>
      </c>
      <c r="C19" t="str">
        <f>Raw_Data!C19</f>
        <v>OMEPRAZOLE DR 20 MG CAPSULE</v>
      </c>
      <c r="D19" t="str">
        <f>Raw_Data!D19</f>
        <v>68382041205</v>
      </c>
      <c r="E19" t="str">
        <f>Raw_Data!E19</f>
        <v>GIBBS, JON</v>
      </c>
      <c r="F19" t="str">
        <f>Raw_Data!F19</f>
        <v>1700896156</v>
      </c>
      <c r="G19" t="str">
        <f>Raw_Data!H19</f>
        <v>0</v>
      </c>
      <c r="H19">
        <f>IFERROR(VLOOKUP(G19,Store_Map!$A$2:$I$100,3,FALSE),"")</f>
        <v>0</v>
      </c>
      <c r="I19">
        <f>IFERROR(VLOOKUP(G19,Store_Map!$A$2:$I$100,4,FALSE),"")</f>
        <v>0</v>
      </c>
      <c r="J19">
        <f>IFERROR(VLOOKUP(G19,Store_Map!$A$2:$I$100,5,FALSE),"")</f>
        <v>0</v>
      </c>
      <c r="K19">
        <f>IFERROR(VLOOKUP(G19,Store_Map!$A$2:$I$100,6,FALSE),"")</f>
        <v>0</v>
      </c>
      <c r="L19">
        <f>IFERROR(VLOOKUP(G19,Store_Map!$A$2:$I$100,7,FALSE),"")</f>
        <v>0</v>
      </c>
      <c r="M19">
        <f>IFERROR(VLOOKUP(G19,Store_Map!$A$2:$I$100,8,FALSE),"")</f>
        <v>0</v>
      </c>
      <c r="N19">
        <f t="shared" si="0"/>
        <v>0</v>
      </c>
      <c r="O19" t="str">
        <f t="shared" si="1"/>
        <v>PASS</v>
      </c>
      <c r="P19" t="str">
        <f t="shared" si="2"/>
        <v>PASS</v>
      </c>
      <c r="Q19" t="str">
        <f t="shared" si="3"/>
        <v>PASS</v>
      </c>
      <c r="R19" t="str">
        <f t="shared" si="4"/>
        <v>PASS</v>
      </c>
      <c r="S19" t="str">
        <f t="shared" si="5"/>
        <v>PASS</v>
      </c>
      <c r="T19">
        <f t="shared" si="6"/>
        <v>100</v>
      </c>
      <c r="U19" t="str">
        <f t="shared" si="7"/>
        <v>Low</v>
      </c>
      <c r="V19" t="str">
        <f t="shared" si="8"/>
        <v>Clean</v>
      </c>
    </row>
    <row r="20" spans="1:22" x14ac:dyDescent="0.3">
      <c r="A20" t="str">
        <f>Raw_Data!A20</f>
        <v>6251060</v>
      </c>
      <c r="B20">
        <f>Raw_Data!B20</f>
        <v>45659</v>
      </c>
      <c r="C20" t="str">
        <f>Raw_Data!C20</f>
        <v>HYDROCHLOROTHIAZIDE 25 MG T</v>
      </c>
      <c r="D20" t="str">
        <f>Raw_Data!D20</f>
        <v>29300012810</v>
      </c>
      <c r="E20" t="str">
        <f>Raw_Data!E20</f>
        <v>YASIN, NURA</v>
      </c>
      <c r="F20" t="str">
        <f>Raw_Data!F20</f>
        <v>1265518567</v>
      </c>
      <c r="G20" t="str">
        <f>Raw_Data!H20</f>
        <v>0</v>
      </c>
      <c r="H20">
        <f>IFERROR(VLOOKUP(G20,Store_Map!$A$2:$I$100,3,FALSE),"")</f>
        <v>0</v>
      </c>
      <c r="I20">
        <f>IFERROR(VLOOKUP(G20,Store_Map!$A$2:$I$100,4,FALSE),"")</f>
        <v>0</v>
      </c>
      <c r="J20">
        <f>IFERROR(VLOOKUP(G20,Store_Map!$A$2:$I$100,5,FALSE),"")</f>
        <v>0</v>
      </c>
      <c r="K20">
        <f>IFERROR(VLOOKUP(G20,Store_Map!$A$2:$I$100,6,FALSE),"")</f>
        <v>0</v>
      </c>
      <c r="L20">
        <f>IFERROR(VLOOKUP(G20,Store_Map!$A$2:$I$100,7,FALSE),"")</f>
        <v>0</v>
      </c>
      <c r="M20">
        <f>IFERROR(VLOOKUP(G20,Store_Map!$A$2:$I$100,8,FALSE),"")</f>
        <v>0</v>
      </c>
      <c r="N20">
        <f t="shared" si="0"/>
        <v>0</v>
      </c>
      <c r="O20" t="str">
        <f t="shared" si="1"/>
        <v>PASS</v>
      </c>
      <c r="P20" t="str">
        <f t="shared" si="2"/>
        <v>PASS</v>
      </c>
      <c r="Q20" t="str">
        <f t="shared" si="3"/>
        <v>PASS</v>
      </c>
      <c r="R20" t="str">
        <f t="shared" si="4"/>
        <v>PASS</v>
      </c>
      <c r="S20" t="str">
        <f t="shared" si="5"/>
        <v>PASS</v>
      </c>
      <c r="T20">
        <f t="shared" si="6"/>
        <v>100</v>
      </c>
      <c r="U20" t="str">
        <f t="shared" si="7"/>
        <v>Low</v>
      </c>
      <c r="V20" t="str">
        <f t="shared" si="8"/>
        <v>Clean</v>
      </c>
    </row>
    <row r="21" spans="1:22" x14ac:dyDescent="0.3">
      <c r="A21" t="str">
        <f>Raw_Data!A21</f>
        <v>6251055</v>
      </c>
      <c r="B21">
        <f>Raw_Data!B21</f>
        <v>45659</v>
      </c>
      <c r="C21" t="str">
        <f>Raw_Data!C21</f>
        <v>LISINOPRIL 10 MG TABLET</v>
      </c>
      <c r="D21" t="str">
        <f>Raw_Data!D21</f>
        <v>68180098003</v>
      </c>
      <c r="E21" t="str">
        <f>Raw_Data!E21</f>
        <v>GIBBS, JON</v>
      </c>
      <c r="F21" t="str">
        <f>Raw_Data!F21</f>
        <v>1700896156</v>
      </c>
      <c r="G21" t="str">
        <f>Raw_Data!H21</f>
        <v>0</v>
      </c>
      <c r="H21">
        <f>IFERROR(VLOOKUP(G21,Store_Map!$A$2:$I$100,3,FALSE),"")</f>
        <v>0</v>
      </c>
      <c r="I21">
        <f>IFERROR(VLOOKUP(G21,Store_Map!$A$2:$I$100,4,FALSE),"")</f>
        <v>0</v>
      </c>
      <c r="J21">
        <f>IFERROR(VLOOKUP(G21,Store_Map!$A$2:$I$100,5,FALSE),"")</f>
        <v>0</v>
      </c>
      <c r="K21">
        <f>IFERROR(VLOOKUP(G21,Store_Map!$A$2:$I$100,6,FALSE),"")</f>
        <v>0</v>
      </c>
      <c r="L21">
        <f>IFERROR(VLOOKUP(G21,Store_Map!$A$2:$I$100,7,FALSE),"")</f>
        <v>0</v>
      </c>
      <c r="M21">
        <f>IFERROR(VLOOKUP(G21,Store_Map!$A$2:$I$100,8,FALSE),"")</f>
        <v>0</v>
      </c>
      <c r="N21">
        <f t="shared" si="0"/>
        <v>0</v>
      </c>
      <c r="O21" t="str">
        <f t="shared" si="1"/>
        <v>PASS</v>
      </c>
      <c r="P21" t="str">
        <f t="shared" si="2"/>
        <v>PASS</v>
      </c>
      <c r="Q21" t="str">
        <f t="shared" si="3"/>
        <v>PASS</v>
      </c>
      <c r="R21" t="str">
        <f t="shared" si="4"/>
        <v>PASS</v>
      </c>
      <c r="S21" t="str">
        <f t="shared" si="5"/>
        <v>PASS</v>
      </c>
      <c r="T21">
        <f t="shared" si="6"/>
        <v>100</v>
      </c>
      <c r="U21" t="str">
        <f t="shared" si="7"/>
        <v>Low</v>
      </c>
      <c r="V21" t="str">
        <f t="shared" si="8"/>
        <v>Clean</v>
      </c>
    </row>
    <row r="22" spans="1:22" x14ac:dyDescent="0.3">
      <c r="A22" t="str">
        <f>Raw_Data!A22</f>
        <v>6251056</v>
      </c>
      <c r="B22">
        <f>Raw_Data!B22</f>
        <v>45659</v>
      </c>
      <c r="C22" t="str">
        <f>Raw_Data!C22</f>
        <v>LORATADINE 10 MG TABLET</v>
      </c>
      <c r="D22" t="str">
        <f>Raw_Data!D22</f>
        <v>904685289</v>
      </c>
      <c r="E22" t="str">
        <f>Raw_Data!E22</f>
        <v>GIBBS, JON</v>
      </c>
      <c r="F22" t="str">
        <f>Raw_Data!F22</f>
        <v>1700896156</v>
      </c>
      <c r="G22" t="str">
        <f>Raw_Data!H22</f>
        <v>0</v>
      </c>
      <c r="H22">
        <f>IFERROR(VLOOKUP(G22,Store_Map!$A$2:$I$100,3,FALSE),"")</f>
        <v>0</v>
      </c>
      <c r="I22">
        <f>IFERROR(VLOOKUP(G22,Store_Map!$A$2:$I$100,4,FALSE),"")</f>
        <v>0</v>
      </c>
      <c r="J22">
        <f>IFERROR(VLOOKUP(G22,Store_Map!$A$2:$I$100,5,FALSE),"")</f>
        <v>0</v>
      </c>
      <c r="K22">
        <f>IFERROR(VLOOKUP(G22,Store_Map!$A$2:$I$100,6,FALSE),"")</f>
        <v>0</v>
      </c>
      <c r="L22">
        <f>IFERROR(VLOOKUP(G22,Store_Map!$A$2:$I$100,7,FALSE),"")</f>
        <v>0</v>
      </c>
      <c r="M22">
        <f>IFERROR(VLOOKUP(G22,Store_Map!$A$2:$I$100,8,FALSE),"")</f>
        <v>0</v>
      </c>
      <c r="N22">
        <f t="shared" si="0"/>
        <v>0</v>
      </c>
      <c r="O22" t="str">
        <f t="shared" si="1"/>
        <v>PASS</v>
      </c>
      <c r="P22" t="str">
        <f t="shared" si="2"/>
        <v>REVIEW</v>
      </c>
      <c r="Q22" t="str">
        <f t="shared" si="3"/>
        <v>PASS</v>
      </c>
      <c r="R22" t="str">
        <f t="shared" si="4"/>
        <v>PASS</v>
      </c>
      <c r="S22" t="str">
        <f t="shared" si="5"/>
        <v>REVIEW</v>
      </c>
      <c r="T22">
        <f t="shared" si="6"/>
        <v>90</v>
      </c>
      <c r="U22" t="str">
        <f t="shared" si="7"/>
        <v>Low</v>
      </c>
      <c r="V22" t="str">
        <f t="shared" si="8"/>
        <v>Invalid NDC</v>
      </c>
    </row>
    <row r="23" spans="1:22" x14ac:dyDescent="0.3">
      <c r="A23" t="str">
        <f>Raw_Data!A23</f>
        <v>6248190</v>
      </c>
      <c r="B23">
        <f>Raw_Data!B23</f>
        <v>45659</v>
      </c>
      <c r="C23" t="str">
        <f>Raw_Data!C23</f>
        <v>LISINOPRIL 10 MG TABLET</v>
      </c>
      <c r="D23" t="str">
        <f>Raw_Data!D23</f>
        <v>68180098003</v>
      </c>
      <c r="E23" t="str">
        <f>Raw_Data!E23</f>
        <v>BYNE, EDMUND</v>
      </c>
      <c r="F23" t="str">
        <f>Raw_Data!F23</f>
        <v>1033186648</v>
      </c>
      <c r="G23" t="str">
        <f>Raw_Data!H23</f>
        <v>0</v>
      </c>
      <c r="H23">
        <f>IFERROR(VLOOKUP(G23,Store_Map!$A$2:$I$100,3,FALSE),"")</f>
        <v>0</v>
      </c>
      <c r="I23">
        <f>IFERROR(VLOOKUP(G23,Store_Map!$A$2:$I$100,4,FALSE),"")</f>
        <v>0</v>
      </c>
      <c r="J23">
        <f>IFERROR(VLOOKUP(G23,Store_Map!$A$2:$I$100,5,FALSE),"")</f>
        <v>0</v>
      </c>
      <c r="K23">
        <f>IFERROR(VLOOKUP(G23,Store_Map!$A$2:$I$100,6,FALSE),"")</f>
        <v>0</v>
      </c>
      <c r="L23">
        <f>IFERROR(VLOOKUP(G23,Store_Map!$A$2:$I$100,7,FALSE),"")</f>
        <v>0</v>
      </c>
      <c r="M23">
        <f>IFERROR(VLOOKUP(G23,Store_Map!$A$2:$I$100,8,FALSE),"")</f>
        <v>0</v>
      </c>
      <c r="N23">
        <f t="shared" si="0"/>
        <v>0</v>
      </c>
      <c r="O23" t="str">
        <f t="shared" si="1"/>
        <v>PASS</v>
      </c>
      <c r="P23" t="str">
        <f t="shared" si="2"/>
        <v>PASS</v>
      </c>
      <c r="Q23" t="str">
        <f t="shared" si="3"/>
        <v>PASS</v>
      </c>
      <c r="R23" t="str">
        <f t="shared" si="4"/>
        <v>PASS</v>
      </c>
      <c r="S23" t="str">
        <f t="shared" si="5"/>
        <v>PASS</v>
      </c>
      <c r="T23">
        <f t="shared" si="6"/>
        <v>100</v>
      </c>
      <c r="U23" t="str">
        <f t="shared" si="7"/>
        <v>Low</v>
      </c>
      <c r="V23" t="str">
        <f t="shared" si="8"/>
        <v>Clean</v>
      </c>
    </row>
    <row r="24" spans="1:22" x14ac:dyDescent="0.3">
      <c r="A24" t="str">
        <f>Raw_Data!A24</f>
        <v>6248176</v>
      </c>
      <c r="B24">
        <f>Raw_Data!B24</f>
        <v>45659</v>
      </c>
      <c r="C24" t="str">
        <f>Raw_Data!C24</f>
        <v>METFORMIN HCL ER 500 MG TAB</v>
      </c>
      <c r="D24" t="str">
        <f>Raw_Data!D24</f>
        <v>49483062350</v>
      </c>
      <c r="E24" t="str">
        <f>Raw_Data!E24</f>
        <v>BYNE, EDMUND</v>
      </c>
      <c r="F24" t="str">
        <f>Raw_Data!F24</f>
        <v>1033186648</v>
      </c>
      <c r="G24" t="str">
        <f>Raw_Data!H24</f>
        <v>0</v>
      </c>
      <c r="H24">
        <f>IFERROR(VLOOKUP(G24,Store_Map!$A$2:$I$100,3,FALSE),"")</f>
        <v>0</v>
      </c>
      <c r="I24">
        <f>IFERROR(VLOOKUP(G24,Store_Map!$A$2:$I$100,4,FALSE),"")</f>
        <v>0</v>
      </c>
      <c r="J24">
        <f>IFERROR(VLOOKUP(G24,Store_Map!$A$2:$I$100,5,FALSE),"")</f>
        <v>0</v>
      </c>
      <c r="K24">
        <f>IFERROR(VLOOKUP(G24,Store_Map!$A$2:$I$100,6,FALSE),"")</f>
        <v>0</v>
      </c>
      <c r="L24">
        <f>IFERROR(VLOOKUP(G24,Store_Map!$A$2:$I$100,7,FALSE),"")</f>
        <v>0</v>
      </c>
      <c r="M24">
        <f>IFERROR(VLOOKUP(G24,Store_Map!$A$2:$I$100,8,FALSE),"")</f>
        <v>0</v>
      </c>
      <c r="N24">
        <f t="shared" si="0"/>
        <v>0</v>
      </c>
      <c r="O24" t="str">
        <f t="shared" si="1"/>
        <v>PASS</v>
      </c>
      <c r="P24" t="str">
        <f t="shared" si="2"/>
        <v>PASS</v>
      </c>
      <c r="Q24" t="str">
        <f t="shared" si="3"/>
        <v>PASS</v>
      </c>
      <c r="R24" t="str">
        <f t="shared" si="4"/>
        <v>PASS</v>
      </c>
      <c r="S24" t="str">
        <f t="shared" si="5"/>
        <v>PASS</v>
      </c>
      <c r="T24">
        <f t="shared" si="6"/>
        <v>100</v>
      </c>
      <c r="U24" t="str">
        <f t="shared" si="7"/>
        <v>Low</v>
      </c>
      <c r="V24" t="str">
        <f t="shared" si="8"/>
        <v>Clean</v>
      </c>
    </row>
    <row r="25" spans="1:22" x14ac:dyDescent="0.3">
      <c r="A25" t="str">
        <f>Raw_Data!A25</f>
        <v>6245345</v>
      </c>
      <c r="B25">
        <f>Raw_Data!B25</f>
        <v>45659</v>
      </c>
      <c r="C25" t="str">
        <f>Raw_Data!C25</f>
        <v>ATORVASTATIN 80 MG TABLET</v>
      </c>
      <c r="D25" t="str">
        <f>Raw_Data!D25</f>
        <v>378395305</v>
      </c>
      <c r="E25" t="str">
        <f>Raw_Data!E25</f>
        <v>MACHADO, MARIA</v>
      </c>
      <c r="F25" t="str">
        <f>Raw_Data!F25</f>
        <v>1619100302</v>
      </c>
      <c r="G25" t="str">
        <f>Raw_Data!H25</f>
        <v>0</v>
      </c>
      <c r="H25">
        <f>IFERROR(VLOOKUP(G25,Store_Map!$A$2:$I$100,3,FALSE),"")</f>
        <v>0</v>
      </c>
      <c r="I25">
        <f>IFERROR(VLOOKUP(G25,Store_Map!$A$2:$I$100,4,FALSE),"")</f>
        <v>0</v>
      </c>
      <c r="J25">
        <f>IFERROR(VLOOKUP(G25,Store_Map!$A$2:$I$100,5,FALSE),"")</f>
        <v>0</v>
      </c>
      <c r="K25">
        <f>IFERROR(VLOOKUP(G25,Store_Map!$A$2:$I$100,6,FALSE),"")</f>
        <v>0</v>
      </c>
      <c r="L25">
        <f>IFERROR(VLOOKUP(G25,Store_Map!$A$2:$I$100,7,FALSE),"")</f>
        <v>0</v>
      </c>
      <c r="M25">
        <f>IFERROR(VLOOKUP(G25,Store_Map!$A$2:$I$100,8,FALSE),"")</f>
        <v>0</v>
      </c>
      <c r="N25">
        <f t="shared" si="0"/>
        <v>0</v>
      </c>
      <c r="O25" t="str">
        <f t="shared" si="1"/>
        <v>PASS</v>
      </c>
      <c r="P25" t="str">
        <f t="shared" si="2"/>
        <v>REVIEW</v>
      </c>
      <c r="Q25" t="str">
        <f t="shared" si="3"/>
        <v>PASS</v>
      </c>
      <c r="R25" t="str">
        <f t="shared" si="4"/>
        <v>PASS</v>
      </c>
      <c r="S25" t="str">
        <f t="shared" si="5"/>
        <v>REVIEW</v>
      </c>
      <c r="T25">
        <f t="shared" si="6"/>
        <v>90</v>
      </c>
      <c r="U25" t="str">
        <f t="shared" si="7"/>
        <v>Low</v>
      </c>
      <c r="V25" t="str">
        <f t="shared" si="8"/>
        <v>Invalid NDC</v>
      </c>
    </row>
    <row r="26" spans="1:22" x14ac:dyDescent="0.3">
      <c r="A26" t="str">
        <f>Raw_Data!A26</f>
        <v>6238686</v>
      </c>
      <c r="B26">
        <f>Raw_Data!B26</f>
        <v>45659</v>
      </c>
      <c r="C26" t="str">
        <f>Raw_Data!C26</f>
        <v>ELIQUIS 5 MG TABLET</v>
      </c>
      <c r="D26" t="str">
        <f>Raw_Data!D26</f>
        <v>3089421</v>
      </c>
      <c r="E26" t="str">
        <f>Raw_Data!E26</f>
        <v>MACHADO, MARIA</v>
      </c>
      <c r="F26" t="str">
        <f>Raw_Data!F26</f>
        <v>1619100302</v>
      </c>
      <c r="G26" t="str">
        <f>Raw_Data!H26</f>
        <v>0</v>
      </c>
      <c r="H26">
        <f>IFERROR(VLOOKUP(G26,Store_Map!$A$2:$I$100,3,FALSE),"")</f>
        <v>0</v>
      </c>
      <c r="I26">
        <f>IFERROR(VLOOKUP(G26,Store_Map!$A$2:$I$100,4,FALSE),"")</f>
        <v>0</v>
      </c>
      <c r="J26">
        <f>IFERROR(VLOOKUP(G26,Store_Map!$A$2:$I$100,5,FALSE),"")</f>
        <v>0</v>
      </c>
      <c r="K26">
        <f>IFERROR(VLOOKUP(G26,Store_Map!$A$2:$I$100,6,FALSE),"")</f>
        <v>0</v>
      </c>
      <c r="L26">
        <f>IFERROR(VLOOKUP(G26,Store_Map!$A$2:$I$100,7,FALSE),"")</f>
        <v>0</v>
      </c>
      <c r="M26">
        <f>IFERROR(VLOOKUP(G26,Store_Map!$A$2:$I$100,8,FALSE),"")</f>
        <v>0</v>
      </c>
      <c r="N26">
        <f t="shared" si="0"/>
        <v>0</v>
      </c>
      <c r="O26" t="str">
        <f t="shared" si="1"/>
        <v>PASS</v>
      </c>
      <c r="P26" t="str">
        <f t="shared" si="2"/>
        <v>REVIEW</v>
      </c>
      <c r="Q26" t="str">
        <f t="shared" si="3"/>
        <v>PASS</v>
      </c>
      <c r="R26" t="str">
        <f t="shared" si="4"/>
        <v>PASS</v>
      </c>
      <c r="S26" t="str">
        <f t="shared" si="5"/>
        <v>REVIEW</v>
      </c>
      <c r="T26">
        <f t="shared" si="6"/>
        <v>90</v>
      </c>
      <c r="U26" t="str">
        <f t="shared" si="7"/>
        <v>Low</v>
      </c>
      <c r="V26" t="str">
        <f t="shared" si="8"/>
        <v>Invalid NDC</v>
      </c>
    </row>
    <row r="27" spans="1:22" x14ac:dyDescent="0.3">
      <c r="A27" t="str">
        <f>Raw_Data!A27</f>
        <v>6237175</v>
      </c>
      <c r="B27">
        <f>Raw_Data!B27</f>
        <v>45659</v>
      </c>
      <c r="C27" t="str">
        <f>Raw_Data!C27</f>
        <v>BUSPIRONE HCL 30 MG TABLET</v>
      </c>
      <c r="D27" t="str">
        <f>Raw_Data!D27</f>
        <v>16729028912</v>
      </c>
      <c r="E27" t="str">
        <f>Raw_Data!E27</f>
        <v>BYNE, EDMUND</v>
      </c>
      <c r="F27" t="str">
        <f>Raw_Data!F27</f>
        <v>1033186648</v>
      </c>
      <c r="G27" t="str">
        <f>Raw_Data!H27</f>
        <v>0</v>
      </c>
      <c r="H27">
        <f>IFERROR(VLOOKUP(G27,Store_Map!$A$2:$I$100,3,FALSE),"")</f>
        <v>0</v>
      </c>
      <c r="I27">
        <f>IFERROR(VLOOKUP(G27,Store_Map!$A$2:$I$100,4,FALSE),"")</f>
        <v>0</v>
      </c>
      <c r="J27">
        <f>IFERROR(VLOOKUP(G27,Store_Map!$A$2:$I$100,5,FALSE),"")</f>
        <v>0</v>
      </c>
      <c r="K27">
        <f>IFERROR(VLOOKUP(G27,Store_Map!$A$2:$I$100,6,FALSE),"")</f>
        <v>0</v>
      </c>
      <c r="L27">
        <f>IFERROR(VLOOKUP(G27,Store_Map!$A$2:$I$100,7,FALSE),"")</f>
        <v>0</v>
      </c>
      <c r="M27">
        <f>IFERROR(VLOOKUP(G27,Store_Map!$A$2:$I$100,8,FALSE),"")</f>
        <v>0</v>
      </c>
      <c r="N27">
        <f t="shared" si="0"/>
        <v>0</v>
      </c>
      <c r="O27" t="str">
        <f t="shared" si="1"/>
        <v>PASS</v>
      </c>
      <c r="P27" t="str">
        <f t="shared" si="2"/>
        <v>PASS</v>
      </c>
      <c r="Q27" t="str">
        <f t="shared" si="3"/>
        <v>PASS</v>
      </c>
      <c r="R27" t="str">
        <f t="shared" si="4"/>
        <v>PASS</v>
      </c>
      <c r="S27" t="str">
        <f t="shared" si="5"/>
        <v>PASS</v>
      </c>
      <c r="T27">
        <f t="shared" si="6"/>
        <v>100</v>
      </c>
      <c r="U27" t="str">
        <f t="shared" si="7"/>
        <v>Low</v>
      </c>
      <c r="V27" t="str">
        <f t="shared" si="8"/>
        <v>Clean</v>
      </c>
    </row>
    <row r="28" spans="1:22" x14ac:dyDescent="0.3">
      <c r="A28" t="str">
        <f>Raw_Data!A28</f>
        <v>6246217</v>
      </c>
      <c r="B28">
        <f>Raw_Data!B28</f>
        <v>45659</v>
      </c>
      <c r="C28" t="str">
        <f>Raw_Data!C28</f>
        <v>HYDROXYZINE HCL 25 MG TABLE</v>
      </c>
      <c r="D28" t="str">
        <f>Raw_Data!D28</f>
        <v>23155050110</v>
      </c>
      <c r="E28" t="str">
        <f>Raw_Data!E28</f>
        <v>BYNE, EDMUND</v>
      </c>
      <c r="F28" t="str">
        <f>Raw_Data!F28</f>
        <v>1033186648</v>
      </c>
      <c r="G28" t="str">
        <f>Raw_Data!H28</f>
        <v>0</v>
      </c>
      <c r="H28">
        <f>IFERROR(VLOOKUP(G28,Store_Map!$A$2:$I$100,3,FALSE),"")</f>
        <v>0</v>
      </c>
      <c r="I28">
        <f>IFERROR(VLOOKUP(G28,Store_Map!$A$2:$I$100,4,FALSE),"")</f>
        <v>0</v>
      </c>
      <c r="J28">
        <f>IFERROR(VLOOKUP(G28,Store_Map!$A$2:$I$100,5,FALSE),"")</f>
        <v>0</v>
      </c>
      <c r="K28">
        <f>IFERROR(VLOOKUP(G28,Store_Map!$A$2:$I$100,6,FALSE),"")</f>
        <v>0</v>
      </c>
      <c r="L28">
        <f>IFERROR(VLOOKUP(G28,Store_Map!$A$2:$I$100,7,FALSE),"")</f>
        <v>0</v>
      </c>
      <c r="M28">
        <f>IFERROR(VLOOKUP(G28,Store_Map!$A$2:$I$100,8,FALSE),"")</f>
        <v>0</v>
      </c>
      <c r="N28">
        <f t="shared" si="0"/>
        <v>0</v>
      </c>
      <c r="O28" t="str">
        <f t="shared" si="1"/>
        <v>PASS</v>
      </c>
      <c r="P28" t="str">
        <f t="shared" si="2"/>
        <v>PASS</v>
      </c>
      <c r="Q28" t="str">
        <f t="shared" si="3"/>
        <v>PASS</v>
      </c>
      <c r="R28" t="str">
        <f t="shared" si="4"/>
        <v>PASS</v>
      </c>
      <c r="S28" t="str">
        <f t="shared" si="5"/>
        <v>PASS</v>
      </c>
      <c r="T28">
        <f t="shared" si="6"/>
        <v>100</v>
      </c>
      <c r="U28" t="str">
        <f t="shared" si="7"/>
        <v>Low</v>
      </c>
      <c r="V28" t="str">
        <f t="shared" si="8"/>
        <v>Clean</v>
      </c>
    </row>
    <row r="29" spans="1:22" x14ac:dyDescent="0.3">
      <c r="A29" t="str">
        <f>Raw_Data!A29</f>
        <v>6228925</v>
      </c>
      <c r="B29">
        <f>Raw_Data!B29</f>
        <v>45659</v>
      </c>
      <c r="C29" t="str">
        <f>Raw_Data!C29</f>
        <v>VENTOLIN HFA 90 MCG INHALER</v>
      </c>
      <c r="D29" t="str">
        <f>Raw_Data!D29</f>
        <v>173068220</v>
      </c>
      <c r="E29" t="str">
        <f>Raw_Data!E29</f>
        <v>GIBBS, JON</v>
      </c>
      <c r="F29" t="str">
        <f>Raw_Data!F29</f>
        <v>1700896156</v>
      </c>
      <c r="G29" t="str">
        <f>Raw_Data!H29</f>
        <v>0</v>
      </c>
      <c r="H29">
        <f>IFERROR(VLOOKUP(G29,Store_Map!$A$2:$I$100,3,FALSE),"")</f>
        <v>0</v>
      </c>
      <c r="I29">
        <f>IFERROR(VLOOKUP(G29,Store_Map!$A$2:$I$100,4,FALSE),"")</f>
        <v>0</v>
      </c>
      <c r="J29">
        <f>IFERROR(VLOOKUP(G29,Store_Map!$A$2:$I$100,5,FALSE),"")</f>
        <v>0</v>
      </c>
      <c r="K29">
        <f>IFERROR(VLOOKUP(G29,Store_Map!$A$2:$I$100,6,FALSE),"")</f>
        <v>0</v>
      </c>
      <c r="L29">
        <f>IFERROR(VLOOKUP(G29,Store_Map!$A$2:$I$100,7,FALSE),"")</f>
        <v>0</v>
      </c>
      <c r="M29">
        <f>IFERROR(VLOOKUP(G29,Store_Map!$A$2:$I$100,8,FALSE),"")</f>
        <v>0</v>
      </c>
      <c r="N29">
        <f t="shared" si="0"/>
        <v>0</v>
      </c>
      <c r="O29" t="str">
        <f t="shared" si="1"/>
        <v>PASS</v>
      </c>
      <c r="P29" t="str">
        <f t="shared" si="2"/>
        <v>REVIEW</v>
      </c>
      <c r="Q29" t="str">
        <f t="shared" si="3"/>
        <v>PASS</v>
      </c>
      <c r="R29" t="str">
        <f t="shared" si="4"/>
        <v>PASS</v>
      </c>
      <c r="S29" t="str">
        <f t="shared" si="5"/>
        <v>REVIEW</v>
      </c>
      <c r="T29">
        <f t="shared" si="6"/>
        <v>90</v>
      </c>
      <c r="U29" t="str">
        <f t="shared" si="7"/>
        <v>Low</v>
      </c>
      <c r="V29" t="str">
        <f t="shared" si="8"/>
        <v>Invalid NDC</v>
      </c>
    </row>
    <row r="30" spans="1:22" x14ac:dyDescent="0.3">
      <c r="A30" t="str">
        <f>Raw_Data!A30</f>
        <v>6231790</v>
      </c>
      <c r="B30">
        <f>Raw_Data!B30</f>
        <v>45659</v>
      </c>
      <c r="C30" t="str">
        <f>Raw_Data!C30</f>
        <v>NAPROXEN 500 MG TABLET</v>
      </c>
      <c r="D30" t="str">
        <f>Raw_Data!D30</f>
        <v>68462019001</v>
      </c>
      <c r="E30" t="str">
        <f>Raw_Data!E30</f>
        <v>GIBBS, JON</v>
      </c>
      <c r="F30" t="str">
        <f>Raw_Data!F30</f>
        <v>1700896156</v>
      </c>
      <c r="G30" t="str">
        <f>Raw_Data!H30</f>
        <v>0</v>
      </c>
      <c r="H30">
        <f>IFERROR(VLOOKUP(G30,Store_Map!$A$2:$I$100,3,FALSE),"")</f>
        <v>0</v>
      </c>
      <c r="I30">
        <f>IFERROR(VLOOKUP(G30,Store_Map!$A$2:$I$100,4,FALSE),"")</f>
        <v>0</v>
      </c>
      <c r="J30">
        <f>IFERROR(VLOOKUP(G30,Store_Map!$A$2:$I$100,5,FALSE),"")</f>
        <v>0</v>
      </c>
      <c r="K30">
        <f>IFERROR(VLOOKUP(G30,Store_Map!$A$2:$I$100,6,FALSE),"")</f>
        <v>0</v>
      </c>
      <c r="L30">
        <f>IFERROR(VLOOKUP(G30,Store_Map!$A$2:$I$100,7,FALSE),"")</f>
        <v>0</v>
      </c>
      <c r="M30">
        <f>IFERROR(VLOOKUP(G30,Store_Map!$A$2:$I$100,8,FALSE),"")</f>
        <v>0</v>
      </c>
      <c r="N30">
        <f t="shared" si="0"/>
        <v>0</v>
      </c>
      <c r="O30" t="str">
        <f t="shared" si="1"/>
        <v>PASS</v>
      </c>
      <c r="P30" t="str">
        <f t="shared" si="2"/>
        <v>PASS</v>
      </c>
      <c r="Q30" t="str">
        <f t="shared" si="3"/>
        <v>PASS</v>
      </c>
      <c r="R30" t="str">
        <f t="shared" si="4"/>
        <v>PASS</v>
      </c>
      <c r="S30" t="str">
        <f t="shared" si="5"/>
        <v>PASS</v>
      </c>
      <c r="T30">
        <f t="shared" si="6"/>
        <v>100</v>
      </c>
      <c r="U30" t="str">
        <f t="shared" si="7"/>
        <v>Low</v>
      </c>
      <c r="V30" t="str">
        <f t="shared" si="8"/>
        <v>Clean</v>
      </c>
    </row>
    <row r="31" spans="1:22" x14ac:dyDescent="0.3">
      <c r="A31" t="str">
        <f>Raw_Data!A31</f>
        <v>6236200</v>
      </c>
      <c r="B31">
        <f>Raw_Data!B31</f>
        <v>45659</v>
      </c>
      <c r="C31" t="str">
        <f>Raw_Data!C31</f>
        <v>LOSARTAN POTASSIUM 100 MG T</v>
      </c>
      <c r="D31" t="str">
        <f>Raw_Data!D31</f>
        <v>65862020399</v>
      </c>
      <c r="E31" t="str">
        <f>Raw_Data!E31</f>
        <v>GIBBS, JON</v>
      </c>
      <c r="F31" t="str">
        <f>Raw_Data!F31</f>
        <v>1700896156</v>
      </c>
      <c r="G31" t="str">
        <f>Raw_Data!H31</f>
        <v>0</v>
      </c>
      <c r="H31">
        <f>IFERROR(VLOOKUP(G31,Store_Map!$A$2:$I$100,3,FALSE),"")</f>
        <v>0</v>
      </c>
      <c r="I31">
        <f>IFERROR(VLOOKUP(G31,Store_Map!$A$2:$I$100,4,FALSE),"")</f>
        <v>0</v>
      </c>
      <c r="J31">
        <f>IFERROR(VLOOKUP(G31,Store_Map!$A$2:$I$100,5,FALSE),"")</f>
        <v>0</v>
      </c>
      <c r="K31">
        <f>IFERROR(VLOOKUP(G31,Store_Map!$A$2:$I$100,6,FALSE),"")</f>
        <v>0</v>
      </c>
      <c r="L31">
        <f>IFERROR(VLOOKUP(G31,Store_Map!$A$2:$I$100,7,FALSE),"")</f>
        <v>0</v>
      </c>
      <c r="M31">
        <f>IFERROR(VLOOKUP(G31,Store_Map!$A$2:$I$100,8,FALSE),"")</f>
        <v>0</v>
      </c>
      <c r="N31">
        <f t="shared" si="0"/>
        <v>0</v>
      </c>
      <c r="O31" t="str">
        <f t="shared" si="1"/>
        <v>PASS</v>
      </c>
      <c r="P31" t="str">
        <f t="shared" si="2"/>
        <v>PASS</v>
      </c>
      <c r="Q31" t="str">
        <f t="shared" si="3"/>
        <v>PASS</v>
      </c>
      <c r="R31" t="str">
        <f t="shared" si="4"/>
        <v>PASS</v>
      </c>
      <c r="S31" t="str">
        <f t="shared" si="5"/>
        <v>PASS</v>
      </c>
      <c r="T31">
        <f t="shared" si="6"/>
        <v>100</v>
      </c>
      <c r="U31" t="str">
        <f t="shared" si="7"/>
        <v>Low</v>
      </c>
      <c r="V31" t="str">
        <f t="shared" si="8"/>
        <v>Clean</v>
      </c>
    </row>
    <row r="32" spans="1:22" x14ac:dyDescent="0.3">
      <c r="A32" t="str">
        <f>Raw_Data!A32</f>
        <v>6242329</v>
      </c>
      <c r="B32">
        <f>Raw_Data!B32</f>
        <v>45659</v>
      </c>
      <c r="C32" t="str">
        <f>Raw_Data!C32</f>
        <v>LAMOTRIGINE 150 MG TABLET</v>
      </c>
      <c r="D32" t="str">
        <f>Raw_Data!D32</f>
        <v>51672413204</v>
      </c>
      <c r="E32" t="str">
        <f>Raw_Data!E32</f>
        <v>BYNE, EDMUND</v>
      </c>
      <c r="F32" t="str">
        <f>Raw_Data!F32</f>
        <v>1033186648</v>
      </c>
      <c r="G32" t="str">
        <f>Raw_Data!H32</f>
        <v>0</v>
      </c>
      <c r="H32">
        <f>IFERROR(VLOOKUP(G32,Store_Map!$A$2:$I$100,3,FALSE),"")</f>
        <v>0</v>
      </c>
      <c r="I32">
        <f>IFERROR(VLOOKUP(G32,Store_Map!$A$2:$I$100,4,FALSE),"")</f>
        <v>0</v>
      </c>
      <c r="J32">
        <f>IFERROR(VLOOKUP(G32,Store_Map!$A$2:$I$100,5,FALSE),"")</f>
        <v>0</v>
      </c>
      <c r="K32">
        <f>IFERROR(VLOOKUP(G32,Store_Map!$A$2:$I$100,6,FALSE),"")</f>
        <v>0</v>
      </c>
      <c r="L32">
        <f>IFERROR(VLOOKUP(G32,Store_Map!$A$2:$I$100,7,FALSE),"")</f>
        <v>0</v>
      </c>
      <c r="M32">
        <f>IFERROR(VLOOKUP(G32,Store_Map!$A$2:$I$100,8,FALSE),"")</f>
        <v>0</v>
      </c>
      <c r="N32">
        <f t="shared" si="0"/>
        <v>0</v>
      </c>
      <c r="O32" t="str">
        <f t="shared" si="1"/>
        <v>PASS</v>
      </c>
      <c r="P32" t="str">
        <f t="shared" si="2"/>
        <v>PASS</v>
      </c>
      <c r="Q32" t="str">
        <f t="shared" si="3"/>
        <v>PASS</v>
      </c>
      <c r="R32" t="str">
        <f t="shared" si="4"/>
        <v>PASS</v>
      </c>
      <c r="S32" t="str">
        <f t="shared" si="5"/>
        <v>PASS</v>
      </c>
      <c r="T32">
        <f t="shared" si="6"/>
        <v>100</v>
      </c>
      <c r="U32" t="str">
        <f t="shared" si="7"/>
        <v>Low</v>
      </c>
      <c r="V32" t="str">
        <f t="shared" si="8"/>
        <v>Clean</v>
      </c>
    </row>
    <row r="33" spans="1:22" x14ac:dyDescent="0.3">
      <c r="A33" t="str">
        <f>Raw_Data!A33</f>
        <v>6244124</v>
      </c>
      <c r="B33">
        <f>Raw_Data!B33</f>
        <v>45659</v>
      </c>
      <c r="C33" t="str">
        <f>Raw_Data!C33</f>
        <v>RAMELTEON 8 MG TABLET</v>
      </c>
      <c r="D33" t="str">
        <f>Raw_Data!D33</f>
        <v>69367035630</v>
      </c>
      <c r="E33" t="str">
        <f>Raw_Data!E33</f>
        <v>ALLEN, AMANDA</v>
      </c>
      <c r="F33" t="str">
        <f>Raw_Data!F33</f>
        <v>1982231882</v>
      </c>
      <c r="G33" t="str">
        <f>Raw_Data!H33</f>
        <v>0</v>
      </c>
      <c r="H33">
        <f>IFERROR(VLOOKUP(G33,Store_Map!$A$2:$I$100,3,FALSE),"")</f>
        <v>0</v>
      </c>
      <c r="I33">
        <f>IFERROR(VLOOKUP(G33,Store_Map!$A$2:$I$100,4,FALSE),"")</f>
        <v>0</v>
      </c>
      <c r="J33">
        <f>IFERROR(VLOOKUP(G33,Store_Map!$A$2:$I$100,5,FALSE),"")</f>
        <v>0</v>
      </c>
      <c r="K33">
        <f>IFERROR(VLOOKUP(G33,Store_Map!$A$2:$I$100,6,FALSE),"")</f>
        <v>0</v>
      </c>
      <c r="L33">
        <f>IFERROR(VLOOKUP(G33,Store_Map!$A$2:$I$100,7,FALSE),"")</f>
        <v>0</v>
      </c>
      <c r="M33">
        <f>IFERROR(VLOOKUP(G33,Store_Map!$A$2:$I$100,8,FALSE),"")</f>
        <v>0</v>
      </c>
      <c r="N33">
        <f t="shared" si="0"/>
        <v>0</v>
      </c>
      <c r="O33" t="str">
        <f t="shared" si="1"/>
        <v>PASS</v>
      </c>
      <c r="P33" t="str">
        <f t="shared" si="2"/>
        <v>PASS</v>
      </c>
      <c r="Q33" t="str">
        <f t="shared" si="3"/>
        <v>PASS</v>
      </c>
      <c r="R33" t="str">
        <f t="shared" si="4"/>
        <v>PASS</v>
      </c>
      <c r="S33" t="str">
        <f t="shared" si="5"/>
        <v>PASS</v>
      </c>
      <c r="T33">
        <f t="shared" si="6"/>
        <v>100</v>
      </c>
      <c r="U33" t="str">
        <f t="shared" si="7"/>
        <v>Low</v>
      </c>
      <c r="V33" t="str">
        <f t="shared" si="8"/>
        <v>Clean</v>
      </c>
    </row>
    <row r="34" spans="1:22" x14ac:dyDescent="0.3">
      <c r="A34" t="str">
        <f>Raw_Data!A34</f>
        <v>6245058</v>
      </c>
      <c r="B34">
        <f>Raw_Data!B34</f>
        <v>45659</v>
      </c>
      <c r="C34" t="str">
        <f>Raw_Data!C34</f>
        <v>LOSARTAN POTASSIUM 100 MG T</v>
      </c>
      <c r="D34" t="str">
        <f>Raw_Data!D34</f>
        <v>65862020399</v>
      </c>
      <c r="E34" t="str">
        <f>Raw_Data!E34</f>
        <v>GIBBS, JON</v>
      </c>
      <c r="F34" t="str">
        <f>Raw_Data!F34</f>
        <v>1700896156</v>
      </c>
      <c r="G34" t="str">
        <f>Raw_Data!H34</f>
        <v>0</v>
      </c>
      <c r="H34">
        <f>IFERROR(VLOOKUP(G34,Store_Map!$A$2:$I$100,3,FALSE),"")</f>
        <v>0</v>
      </c>
      <c r="I34">
        <f>IFERROR(VLOOKUP(G34,Store_Map!$A$2:$I$100,4,FALSE),"")</f>
        <v>0</v>
      </c>
      <c r="J34">
        <f>IFERROR(VLOOKUP(G34,Store_Map!$A$2:$I$100,5,FALSE),"")</f>
        <v>0</v>
      </c>
      <c r="K34">
        <f>IFERROR(VLOOKUP(G34,Store_Map!$A$2:$I$100,6,FALSE),"")</f>
        <v>0</v>
      </c>
      <c r="L34">
        <f>IFERROR(VLOOKUP(G34,Store_Map!$A$2:$I$100,7,FALSE),"")</f>
        <v>0</v>
      </c>
      <c r="M34">
        <f>IFERROR(VLOOKUP(G34,Store_Map!$A$2:$I$100,8,FALSE),"")</f>
        <v>0</v>
      </c>
      <c r="N34">
        <f t="shared" si="0"/>
        <v>0</v>
      </c>
      <c r="O34" t="str">
        <f t="shared" si="1"/>
        <v>PASS</v>
      </c>
      <c r="P34" t="str">
        <f t="shared" si="2"/>
        <v>PASS</v>
      </c>
      <c r="Q34" t="str">
        <f t="shared" si="3"/>
        <v>PASS</v>
      </c>
      <c r="R34" t="str">
        <f t="shared" si="4"/>
        <v>PASS</v>
      </c>
      <c r="S34" t="str">
        <f t="shared" si="5"/>
        <v>PASS</v>
      </c>
      <c r="T34">
        <f t="shared" si="6"/>
        <v>100</v>
      </c>
      <c r="U34" t="str">
        <f t="shared" si="7"/>
        <v>Low</v>
      </c>
      <c r="V34" t="str">
        <f t="shared" si="8"/>
        <v>Clean</v>
      </c>
    </row>
    <row r="35" spans="1:22" x14ac:dyDescent="0.3">
      <c r="A35" t="str">
        <f>Raw_Data!A35</f>
        <v>6245151</v>
      </c>
      <c r="B35">
        <f>Raw_Data!B35</f>
        <v>45659</v>
      </c>
      <c r="C35" t="str">
        <f>Raw_Data!C35</f>
        <v>METFORMIN HCL 1,000 MG TABL</v>
      </c>
      <c r="D35" t="str">
        <f>Raw_Data!D35</f>
        <v>65862001099</v>
      </c>
      <c r="E35" t="str">
        <f>Raw_Data!E35</f>
        <v>BYNE, EDMUND</v>
      </c>
      <c r="F35" t="str">
        <f>Raw_Data!F35</f>
        <v>1033186648</v>
      </c>
      <c r="G35" t="str">
        <f>Raw_Data!H35</f>
        <v>0</v>
      </c>
      <c r="H35">
        <f>IFERROR(VLOOKUP(G35,Store_Map!$A$2:$I$100,3,FALSE),"")</f>
        <v>0</v>
      </c>
      <c r="I35">
        <f>IFERROR(VLOOKUP(G35,Store_Map!$A$2:$I$100,4,FALSE),"")</f>
        <v>0</v>
      </c>
      <c r="J35">
        <f>IFERROR(VLOOKUP(G35,Store_Map!$A$2:$I$100,5,FALSE),"")</f>
        <v>0</v>
      </c>
      <c r="K35">
        <f>IFERROR(VLOOKUP(G35,Store_Map!$A$2:$I$100,6,FALSE),"")</f>
        <v>0</v>
      </c>
      <c r="L35">
        <f>IFERROR(VLOOKUP(G35,Store_Map!$A$2:$I$100,7,FALSE),"")</f>
        <v>0</v>
      </c>
      <c r="M35">
        <f>IFERROR(VLOOKUP(G35,Store_Map!$A$2:$I$100,8,FALSE),"")</f>
        <v>0</v>
      </c>
      <c r="N35">
        <f t="shared" si="0"/>
        <v>0</v>
      </c>
      <c r="O35" t="str">
        <f t="shared" si="1"/>
        <v>PASS</v>
      </c>
      <c r="P35" t="str">
        <f t="shared" si="2"/>
        <v>PASS</v>
      </c>
      <c r="Q35" t="str">
        <f t="shared" si="3"/>
        <v>PASS</v>
      </c>
      <c r="R35" t="str">
        <f t="shared" si="4"/>
        <v>PASS</v>
      </c>
      <c r="S35" t="str">
        <f t="shared" si="5"/>
        <v>PASS</v>
      </c>
      <c r="T35">
        <f t="shared" si="6"/>
        <v>100</v>
      </c>
      <c r="U35" t="str">
        <f t="shared" si="7"/>
        <v>Low</v>
      </c>
      <c r="V35" t="str">
        <f t="shared" si="8"/>
        <v>Clean</v>
      </c>
    </row>
    <row r="36" spans="1:22" x14ac:dyDescent="0.3">
      <c r="A36" t="str">
        <f>Raw_Data!A36</f>
        <v>6245154</v>
      </c>
      <c r="B36">
        <f>Raw_Data!B36</f>
        <v>45659</v>
      </c>
      <c r="C36" t="str">
        <f>Raw_Data!C36</f>
        <v>DICLOFENAC SOD DR 75 MG TAB</v>
      </c>
      <c r="D36" t="str">
        <f>Raw_Data!D36</f>
        <v>61442010360</v>
      </c>
      <c r="E36" t="str">
        <f>Raw_Data!E36</f>
        <v>BYNE, EDMUND</v>
      </c>
      <c r="F36" t="str">
        <f>Raw_Data!F36</f>
        <v>1033186648</v>
      </c>
      <c r="G36" t="str">
        <f>Raw_Data!H36</f>
        <v>0</v>
      </c>
      <c r="H36">
        <f>IFERROR(VLOOKUP(G36,Store_Map!$A$2:$I$100,3,FALSE),"")</f>
        <v>0</v>
      </c>
      <c r="I36">
        <f>IFERROR(VLOOKUP(G36,Store_Map!$A$2:$I$100,4,FALSE),"")</f>
        <v>0</v>
      </c>
      <c r="J36">
        <f>IFERROR(VLOOKUP(G36,Store_Map!$A$2:$I$100,5,FALSE),"")</f>
        <v>0</v>
      </c>
      <c r="K36">
        <f>IFERROR(VLOOKUP(G36,Store_Map!$A$2:$I$100,6,FALSE),"")</f>
        <v>0</v>
      </c>
      <c r="L36">
        <f>IFERROR(VLOOKUP(G36,Store_Map!$A$2:$I$100,7,FALSE),"")</f>
        <v>0</v>
      </c>
      <c r="M36">
        <f>IFERROR(VLOOKUP(G36,Store_Map!$A$2:$I$100,8,FALSE),"")</f>
        <v>0</v>
      </c>
      <c r="N36">
        <f t="shared" si="0"/>
        <v>0</v>
      </c>
      <c r="O36" t="str">
        <f t="shared" si="1"/>
        <v>PASS</v>
      </c>
      <c r="P36" t="str">
        <f t="shared" si="2"/>
        <v>PASS</v>
      </c>
      <c r="Q36" t="str">
        <f t="shared" si="3"/>
        <v>PASS</v>
      </c>
      <c r="R36" t="str">
        <f t="shared" si="4"/>
        <v>PASS</v>
      </c>
      <c r="S36" t="str">
        <f t="shared" si="5"/>
        <v>PASS</v>
      </c>
      <c r="T36">
        <f t="shared" si="6"/>
        <v>100</v>
      </c>
      <c r="U36" t="str">
        <f t="shared" si="7"/>
        <v>Low</v>
      </c>
      <c r="V36" t="str">
        <f t="shared" si="8"/>
        <v>Clean</v>
      </c>
    </row>
    <row r="37" spans="1:22" x14ac:dyDescent="0.3">
      <c r="A37" t="str">
        <f>Raw_Data!A37</f>
        <v>6245168</v>
      </c>
      <c r="B37">
        <f>Raw_Data!B37</f>
        <v>45659</v>
      </c>
      <c r="C37" t="str">
        <f>Raw_Data!C37</f>
        <v>GLIMEPIRIDE 1 MG TABLET</v>
      </c>
      <c r="D37" t="str">
        <f>Raw_Data!D37</f>
        <v>55111032001</v>
      </c>
      <c r="E37" t="str">
        <f>Raw_Data!E37</f>
        <v>BYNE, EDMUND</v>
      </c>
      <c r="F37" t="str">
        <f>Raw_Data!F37</f>
        <v>1033186648</v>
      </c>
      <c r="G37" t="str">
        <f>Raw_Data!H37</f>
        <v>0</v>
      </c>
      <c r="H37">
        <f>IFERROR(VLOOKUP(G37,Store_Map!$A$2:$I$100,3,FALSE),"")</f>
        <v>0</v>
      </c>
      <c r="I37">
        <f>IFERROR(VLOOKUP(G37,Store_Map!$A$2:$I$100,4,FALSE),"")</f>
        <v>0</v>
      </c>
      <c r="J37">
        <f>IFERROR(VLOOKUP(G37,Store_Map!$A$2:$I$100,5,FALSE),"")</f>
        <v>0</v>
      </c>
      <c r="K37">
        <f>IFERROR(VLOOKUP(G37,Store_Map!$A$2:$I$100,6,FALSE),"")</f>
        <v>0</v>
      </c>
      <c r="L37">
        <f>IFERROR(VLOOKUP(G37,Store_Map!$A$2:$I$100,7,FALSE),"")</f>
        <v>0</v>
      </c>
      <c r="M37">
        <f>IFERROR(VLOOKUP(G37,Store_Map!$A$2:$I$100,8,FALSE),"")</f>
        <v>0</v>
      </c>
      <c r="N37">
        <f t="shared" si="0"/>
        <v>0</v>
      </c>
      <c r="O37" t="str">
        <f t="shared" si="1"/>
        <v>PASS</v>
      </c>
      <c r="P37" t="str">
        <f t="shared" si="2"/>
        <v>PASS</v>
      </c>
      <c r="Q37" t="str">
        <f t="shared" si="3"/>
        <v>PASS</v>
      </c>
      <c r="R37" t="str">
        <f t="shared" si="4"/>
        <v>PASS</v>
      </c>
      <c r="S37" t="str">
        <f t="shared" si="5"/>
        <v>PASS</v>
      </c>
      <c r="T37">
        <f t="shared" si="6"/>
        <v>100</v>
      </c>
      <c r="U37" t="str">
        <f t="shared" si="7"/>
        <v>Low</v>
      </c>
      <c r="V37" t="str">
        <f t="shared" si="8"/>
        <v>Clean</v>
      </c>
    </row>
    <row r="38" spans="1:22" x14ac:dyDescent="0.3">
      <c r="A38" t="str">
        <f>Raw_Data!A38</f>
        <v>6245477</v>
      </c>
      <c r="B38">
        <f>Raw_Data!B38</f>
        <v>45659</v>
      </c>
      <c r="C38" t="str">
        <f>Raw_Data!C38</f>
        <v>HYDRALAZINE 50 MG TABLET</v>
      </c>
      <c r="D38" t="str">
        <f>Raw_Data!D38</f>
        <v>50111032803</v>
      </c>
      <c r="E38" t="str">
        <f>Raw_Data!E38</f>
        <v>YASIN, NURA</v>
      </c>
      <c r="F38" t="str">
        <f>Raw_Data!F38</f>
        <v>1265518567</v>
      </c>
      <c r="G38" t="str">
        <f>Raw_Data!H38</f>
        <v>0</v>
      </c>
      <c r="H38">
        <f>IFERROR(VLOOKUP(G38,Store_Map!$A$2:$I$100,3,FALSE),"")</f>
        <v>0</v>
      </c>
      <c r="I38">
        <f>IFERROR(VLOOKUP(G38,Store_Map!$A$2:$I$100,4,FALSE),"")</f>
        <v>0</v>
      </c>
      <c r="J38">
        <f>IFERROR(VLOOKUP(G38,Store_Map!$A$2:$I$100,5,FALSE),"")</f>
        <v>0</v>
      </c>
      <c r="K38">
        <f>IFERROR(VLOOKUP(G38,Store_Map!$A$2:$I$100,6,FALSE),"")</f>
        <v>0</v>
      </c>
      <c r="L38">
        <f>IFERROR(VLOOKUP(G38,Store_Map!$A$2:$I$100,7,FALSE),"")</f>
        <v>0</v>
      </c>
      <c r="M38">
        <f>IFERROR(VLOOKUP(G38,Store_Map!$A$2:$I$100,8,FALSE),"")</f>
        <v>0</v>
      </c>
      <c r="N38">
        <f t="shared" si="0"/>
        <v>0</v>
      </c>
      <c r="O38" t="str">
        <f t="shared" si="1"/>
        <v>PASS</v>
      </c>
      <c r="P38" t="str">
        <f t="shared" si="2"/>
        <v>PASS</v>
      </c>
      <c r="Q38" t="str">
        <f t="shared" si="3"/>
        <v>PASS</v>
      </c>
      <c r="R38" t="str">
        <f t="shared" si="4"/>
        <v>PASS</v>
      </c>
      <c r="S38" t="str">
        <f t="shared" si="5"/>
        <v>PASS</v>
      </c>
      <c r="T38">
        <f t="shared" si="6"/>
        <v>100</v>
      </c>
      <c r="U38" t="str">
        <f t="shared" si="7"/>
        <v>Low</v>
      </c>
      <c r="V38" t="str">
        <f t="shared" si="8"/>
        <v>Clean</v>
      </c>
    </row>
    <row r="39" spans="1:22" x14ac:dyDescent="0.3">
      <c r="A39" t="str">
        <f>Raw_Data!A39</f>
        <v>6245492</v>
      </c>
      <c r="B39">
        <f>Raw_Data!B39</f>
        <v>45659</v>
      </c>
      <c r="C39" t="str">
        <f>Raw_Data!C39</f>
        <v>SERTRALINE HCL 50 MG TABLET</v>
      </c>
      <c r="D39" t="str">
        <f>Raw_Data!D39</f>
        <v>65862001205</v>
      </c>
      <c r="E39" t="str">
        <f>Raw_Data!E39</f>
        <v>BYNE, EDMUND</v>
      </c>
      <c r="F39" t="str">
        <f>Raw_Data!F39</f>
        <v>1033186648</v>
      </c>
      <c r="G39" t="str">
        <f>Raw_Data!H39</f>
        <v>0</v>
      </c>
      <c r="H39">
        <f>IFERROR(VLOOKUP(G39,Store_Map!$A$2:$I$100,3,FALSE),"")</f>
        <v>0</v>
      </c>
      <c r="I39">
        <f>IFERROR(VLOOKUP(G39,Store_Map!$A$2:$I$100,4,FALSE),"")</f>
        <v>0</v>
      </c>
      <c r="J39">
        <f>IFERROR(VLOOKUP(G39,Store_Map!$A$2:$I$100,5,FALSE),"")</f>
        <v>0</v>
      </c>
      <c r="K39">
        <f>IFERROR(VLOOKUP(G39,Store_Map!$A$2:$I$100,6,FALSE),"")</f>
        <v>0</v>
      </c>
      <c r="L39">
        <f>IFERROR(VLOOKUP(G39,Store_Map!$A$2:$I$100,7,FALSE),"")</f>
        <v>0</v>
      </c>
      <c r="M39">
        <f>IFERROR(VLOOKUP(G39,Store_Map!$A$2:$I$100,8,FALSE),"")</f>
        <v>0</v>
      </c>
      <c r="N39">
        <f t="shared" si="0"/>
        <v>0</v>
      </c>
      <c r="O39" t="str">
        <f t="shared" si="1"/>
        <v>PASS</v>
      </c>
      <c r="P39" t="str">
        <f t="shared" si="2"/>
        <v>PASS</v>
      </c>
      <c r="Q39" t="str">
        <f t="shared" si="3"/>
        <v>PASS</v>
      </c>
      <c r="R39" t="str">
        <f t="shared" si="4"/>
        <v>PASS</v>
      </c>
      <c r="S39" t="str">
        <f t="shared" si="5"/>
        <v>PASS</v>
      </c>
      <c r="T39">
        <f t="shared" si="6"/>
        <v>100</v>
      </c>
      <c r="U39" t="str">
        <f t="shared" si="7"/>
        <v>Low</v>
      </c>
      <c r="V39" t="str">
        <f t="shared" si="8"/>
        <v>Clean</v>
      </c>
    </row>
    <row r="40" spans="1:22" x14ac:dyDescent="0.3">
      <c r="A40" t="str">
        <f>Raw_Data!A40</f>
        <v>6247465</v>
      </c>
      <c r="B40">
        <f>Raw_Data!B40</f>
        <v>45659</v>
      </c>
      <c r="C40" t="str">
        <f>Raw_Data!C40</f>
        <v>MIDODRINE HCL 10 MG TABLET</v>
      </c>
      <c r="D40" t="str">
        <f>Raw_Data!D40</f>
        <v>60505132501</v>
      </c>
      <c r="E40" t="str">
        <f>Raw_Data!E40</f>
        <v>BYNE, EDMUND</v>
      </c>
      <c r="F40" t="str">
        <f>Raw_Data!F40</f>
        <v>1033186648</v>
      </c>
      <c r="G40" t="str">
        <f>Raw_Data!H40</f>
        <v>0</v>
      </c>
      <c r="H40">
        <f>IFERROR(VLOOKUP(G40,Store_Map!$A$2:$I$100,3,FALSE),"")</f>
        <v>0</v>
      </c>
      <c r="I40">
        <f>IFERROR(VLOOKUP(G40,Store_Map!$A$2:$I$100,4,FALSE),"")</f>
        <v>0</v>
      </c>
      <c r="J40">
        <f>IFERROR(VLOOKUP(G40,Store_Map!$A$2:$I$100,5,FALSE),"")</f>
        <v>0</v>
      </c>
      <c r="K40">
        <f>IFERROR(VLOOKUP(G40,Store_Map!$A$2:$I$100,6,FALSE),"")</f>
        <v>0</v>
      </c>
      <c r="L40">
        <f>IFERROR(VLOOKUP(G40,Store_Map!$A$2:$I$100,7,FALSE),"")</f>
        <v>0</v>
      </c>
      <c r="M40">
        <f>IFERROR(VLOOKUP(G40,Store_Map!$A$2:$I$100,8,FALSE),"")</f>
        <v>0</v>
      </c>
      <c r="N40">
        <f t="shared" si="0"/>
        <v>0</v>
      </c>
      <c r="O40" t="str">
        <f t="shared" si="1"/>
        <v>PASS</v>
      </c>
      <c r="P40" t="str">
        <f t="shared" si="2"/>
        <v>PASS</v>
      </c>
      <c r="Q40" t="str">
        <f t="shared" si="3"/>
        <v>PASS</v>
      </c>
      <c r="R40" t="str">
        <f t="shared" si="4"/>
        <v>PASS</v>
      </c>
      <c r="S40" t="str">
        <f t="shared" si="5"/>
        <v>PASS</v>
      </c>
      <c r="T40">
        <f t="shared" si="6"/>
        <v>100</v>
      </c>
      <c r="U40" t="str">
        <f t="shared" si="7"/>
        <v>Low</v>
      </c>
      <c r="V40" t="str">
        <f t="shared" si="8"/>
        <v>Clean</v>
      </c>
    </row>
    <row r="41" spans="1:22" x14ac:dyDescent="0.3">
      <c r="A41" t="str">
        <f>Raw_Data!A41</f>
        <v>6247861</v>
      </c>
      <c r="B41">
        <f>Raw_Data!B41</f>
        <v>45659</v>
      </c>
      <c r="C41" t="str">
        <f>Raw_Data!C41</f>
        <v>CELECOXIB 200 MG CAPSULE</v>
      </c>
      <c r="D41" t="str">
        <f>Raw_Data!D41</f>
        <v>75834023801</v>
      </c>
      <c r="E41" t="str">
        <f>Raw_Data!E41</f>
        <v>BYNE, EDMUND</v>
      </c>
      <c r="F41" t="str">
        <f>Raw_Data!F41</f>
        <v>1033186648</v>
      </c>
      <c r="G41" t="str">
        <f>Raw_Data!H41</f>
        <v>0</v>
      </c>
      <c r="H41">
        <f>IFERROR(VLOOKUP(G41,Store_Map!$A$2:$I$100,3,FALSE),"")</f>
        <v>0</v>
      </c>
      <c r="I41">
        <f>IFERROR(VLOOKUP(G41,Store_Map!$A$2:$I$100,4,FALSE),"")</f>
        <v>0</v>
      </c>
      <c r="J41">
        <f>IFERROR(VLOOKUP(G41,Store_Map!$A$2:$I$100,5,FALSE),"")</f>
        <v>0</v>
      </c>
      <c r="K41">
        <f>IFERROR(VLOOKUP(G41,Store_Map!$A$2:$I$100,6,FALSE),"")</f>
        <v>0</v>
      </c>
      <c r="L41">
        <f>IFERROR(VLOOKUP(G41,Store_Map!$A$2:$I$100,7,FALSE),"")</f>
        <v>0</v>
      </c>
      <c r="M41">
        <f>IFERROR(VLOOKUP(G41,Store_Map!$A$2:$I$100,8,FALSE),"")</f>
        <v>0</v>
      </c>
      <c r="N41">
        <f t="shared" si="0"/>
        <v>0</v>
      </c>
      <c r="O41" t="str">
        <f t="shared" si="1"/>
        <v>PASS</v>
      </c>
      <c r="P41" t="str">
        <f t="shared" si="2"/>
        <v>PASS</v>
      </c>
      <c r="Q41" t="str">
        <f t="shared" si="3"/>
        <v>PASS</v>
      </c>
      <c r="R41" t="str">
        <f t="shared" si="4"/>
        <v>PASS</v>
      </c>
      <c r="S41" t="str">
        <f t="shared" si="5"/>
        <v>PASS</v>
      </c>
      <c r="T41">
        <f t="shared" si="6"/>
        <v>100</v>
      </c>
      <c r="U41" t="str">
        <f t="shared" si="7"/>
        <v>Low</v>
      </c>
      <c r="V41" t="str">
        <f t="shared" si="8"/>
        <v>Clean</v>
      </c>
    </row>
    <row r="42" spans="1:22" x14ac:dyDescent="0.3">
      <c r="A42" t="str">
        <f>Raw_Data!A42</f>
        <v>6249244</v>
      </c>
      <c r="B42">
        <f>Raw_Data!B42</f>
        <v>45659</v>
      </c>
      <c r="C42" t="str">
        <f>Raw_Data!C42</f>
        <v>PANTOPRAZOLE SOD DR 40 MG T</v>
      </c>
      <c r="D42" t="str">
        <f>Raw_Data!D42</f>
        <v>65862056090</v>
      </c>
      <c r="E42" t="str">
        <f>Raw_Data!E42</f>
        <v>YASIN, NURA</v>
      </c>
      <c r="F42" t="str">
        <f>Raw_Data!F42</f>
        <v>1265518567</v>
      </c>
      <c r="G42" t="str">
        <f>Raw_Data!H42</f>
        <v>0</v>
      </c>
      <c r="H42">
        <f>IFERROR(VLOOKUP(G42,Store_Map!$A$2:$I$100,3,FALSE),"")</f>
        <v>0</v>
      </c>
      <c r="I42">
        <f>IFERROR(VLOOKUP(G42,Store_Map!$A$2:$I$100,4,FALSE),"")</f>
        <v>0</v>
      </c>
      <c r="J42">
        <f>IFERROR(VLOOKUP(G42,Store_Map!$A$2:$I$100,5,FALSE),"")</f>
        <v>0</v>
      </c>
      <c r="K42">
        <f>IFERROR(VLOOKUP(G42,Store_Map!$A$2:$I$100,6,FALSE),"")</f>
        <v>0</v>
      </c>
      <c r="L42">
        <f>IFERROR(VLOOKUP(G42,Store_Map!$A$2:$I$100,7,FALSE),"")</f>
        <v>0</v>
      </c>
      <c r="M42">
        <f>IFERROR(VLOOKUP(G42,Store_Map!$A$2:$I$100,8,FALSE),"")</f>
        <v>0</v>
      </c>
      <c r="N42">
        <f t="shared" si="0"/>
        <v>0</v>
      </c>
      <c r="O42" t="str">
        <f t="shared" si="1"/>
        <v>PASS</v>
      </c>
      <c r="P42" t="str">
        <f t="shared" si="2"/>
        <v>PASS</v>
      </c>
      <c r="Q42" t="str">
        <f t="shared" si="3"/>
        <v>PASS</v>
      </c>
      <c r="R42" t="str">
        <f t="shared" si="4"/>
        <v>PASS</v>
      </c>
      <c r="S42" t="str">
        <f t="shared" si="5"/>
        <v>PASS</v>
      </c>
      <c r="T42">
        <f t="shared" si="6"/>
        <v>100</v>
      </c>
      <c r="U42" t="str">
        <f t="shared" si="7"/>
        <v>Low</v>
      </c>
      <c r="V42" t="str">
        <f t="shared" si="8"/>
        <v>Clean</v>
      </c>
    </row>
    <row r="43" spans="1:22" x14ac:dyDescent="0.3">
      <c r="A43" t="str">
        <f>Raw_Data!A43</f>
        <v>6249292</v>
      </c>
      <c r="B43">
        <f>Raw_Data!B43</f>
        <v>45659</v>
      </c>
      <c r="C43" t="str">
        <f>Raw_Data!C43</f>
        <v>LOSARTAN-HCTZ 50-12.5 MG TA</v>
      </c>
      <c r="D43" t="str">
        <f>Raw_Data!D43</f>
        <v>65862046899</v>
      </c>
      <c r="E43" t="str">
        <f>Raw_Data!E43</f>
        <v>GIBBS, JON</v>
      </c>
      <c r="F43" t="str">
        <f>Raw_Data!F43</f>
        <v>1700896156</v>
      </c>
      <c r="G43" t="str">
        <f>Raw_Data!H43</f>
        <v>0</v>
      </c>
      <c r="H43">
        <f>IFERROR(VLOOKUP(G43,Store_Map!$A$2:$I$100,3,FALSE),"")</f>
        <v>0</v>
      </c>
      <c r="I43">
        <f>IFERROR(VLOOKUP(G43,Store_Map!$A$2:$I$100,4,FALSE),"")</f>
        <v>0</v>
      </c>
      <c r="J43">
        <f>IFERROR(VLOOKUP(G43,Store_Map!$A$2:$I$100,5,FALSE),"")</f>
        <v>0</v>
      </c>
      <c r="K43">
        <f>IFERROR(VLOOKUP(G43,Store_Map!$A$2:$I$100,6,FALSE),"")</f>
        <v>0</v>
      </c>
      <c r="L43">
        <f>IFERROR(VLOOKUP(G43,Store_Map!$A$2:$I$100,7,FALSE),"")</f>
        <v>0</v>
      </c>
      <c r="M43">
        <f>IFERROR(VLOOKUP(G43,Store_Map!$A$2:$I$100,8,FALSE),"")</f>
        <v>0</v>
      </c>
      <c r="N43">
        <f t="shared" si="0"/>
        <v>0</v>
      </c>
      <c r="O43" t="str">
        <f t="shared" si="1"/>
        <v>PASS</v>
      </c>
      <c r="P43" t="str">
        <f t="shared" si="2"/>
        <v>PASS</v>
      </c>
      <c r="Q43" t="str">
        <f t="shared" si="3"/>
        <v>PASS</v>
      </c>
      <c r="R43" t="str">
        <f t="shared" si="4"/>
        <v>PASS</v>
      </c>
      <c r="S43" t="str">
        <f t="shared" si="5"/>
        <v>PASS</v>
      </c>
      <c r="T43">
        <f t="shared" si="6"/>
        <v>100</v>
      </c>
      <c r="U43" t="str">
        <f t="shared" si="7"/>
        <v>Low</v>
      </c>
      <c r="V43" t="str">
        <f t="shared" si="8"/>
        <v>Clean</v>
      </c>
    </row>
    <row r="44" spans="1:22" x14ac:dyDescent="0.3">
      <c r="A44" t="str">
        <f>Raw_Data!A44</f>
        <v>6249358</v>
      </c>
      <c r="B44">
        <f>Raw_Data!B44</f>
        <v>45659</v>
      </c>
      <c r="C44" t="str">
        <f>Raw_Data!C44</f>
        <v>LOSARTAN-HCTZ 50-12.5 MG TA</v>
      </c>
      <c r="D44" t="str">
        <f>Raw_Data!D44</f>
        <v>65862046899</v>
      </c>
      <c r="E44" t="str">
        <f>Raw_Data!E44</f>
        <v>BYNE, EDMUND</v>
      </c>
      <c r="F44" t="str">
        <f>Raw_Data!F44</f>
        <v>1033186648</v>
      </c>
      <c r="G44" t="str">
        <f>Raw_Data!H44</f>
        <v>0</v>
      </c>
      <c r="H44">
        <f>IFERROR(VLOOKUP(G44,Store_Map!$A$2:$I$100,3,FALSE),"")</f>
        <v>0</v>
      </c>
      <c r="I44">
        <f>IFERROR(VLOOKUP(G44,Store_Map!$A$2:$I$100,4,FALSE),"")</f>
        <v>0</v>
      </c>
      <c r="J44">
        <f>IFERROR(VLOOKUP(G44,Store_Map!$A$2:$I$100,5,FALSE),"")</f>
        <v>0</v>
      </c>
      <c r="K44">
        <f>IFERROR(VLOOKUP(G44,Store_Map!$A$2:$I$100,6,FALSE),"")</f>
        <v>0</v>
      </c>
      <c r="L44">
        <f>IFERROR(VLOOKUP(G44,Store_Map!$A$2:$I$100,7,FALSE),"")</f>
        <v>0</v>
      </c>
      <c r="M44">
        <f>IFERROR(VLOOKUP(G44,Store_Map!$A$2:$I$100,8,FALSE),"")</f>
        <v>0</v>
      </c>
      <c r="N44">
        <f t="shared" si="0"/>
        <v>0</v>
      </c>
      <c r="O44" t="str">
        <f t="shared" si="1"/>
        <v>PASS</v>
      </c>
      <c r="P44" t="str">
        <f t="shared" si="2"/>
        <v>PASS</v>
      </c>
      <c r="Q44" t="str">
        <f t="shared" si="3"/>
        <v>PASS</v>
      </c>
      <c r="R44" t="str">
        <f t="shared" si="4"/>
        <v>PASS</v>
      </c>
      <c r="S44" t="str">
        <f t="shared" si="5"/>
        <v>PASS</v>
      </c>
      <c r="T44">
        <f t="shared" si="6"/>
        <v>100</v>
      </c>
      <c r="U44" t="str">
        <f t="shared" si="7"/>
        <v>Low</v>
      </c>
      <c r="V44" t="str">
        <f t="shared" si="8"/>
        <v>Clean</v>
      </c>
    </row>
    <row r="45" spans="1:22" x14ac:dyDescent="0.3">
      <c r="A45" t="str">
        <f>Raw_Data!A45</f>
        <v>4010815</v>
      </c>
      <c r="B45">
        <f>Raw_Data!B45</f>
        <v>45659</v>
      </c>
      <c r="C45" t="str">
        <f>Raw_Data!C45</f>
        <v>PHENTERMINE 37.5 MG CAPSULE</v>
      </c>
      <c r="D45" t="str">
        <f>Raw_Data!D45</f>
        <v>10702002901</v>
      </c>
      <c r="E45" t="str">
        <f>Raw_Data!E45</f>
        <v>GIBBS, JON</v>
      </c>
      <c r="F45" t="str">
        <f>Raw_Data!F45</f>
        <v>1700896156</v>
      </c>
      <c r="G45" t="str">
        <f>Raw_Data!H45</f>
        <v>0</v>
      </c>
      <c r="H45">
        <f>IFERROR(VLOOKUP(G45,Store_Map!$A$2:$I$100,3,FALSE),"")</f>
        <v>0</v>
      </c>
      <c r="I45">
        <f>IFERROR(VLOOKUP(G45,Store_Map!$A$2:$I$100,4,FALSE),"")</f>
        <v>0</v>
      </c>
      <c r="J45">
        <f>IFERROR(VLOOKUP(G45,Store_Map!$A$2:$I$100,5,FALSE),"")</f>
        <v>0</v>
      </c>
      <c r="K45">
        <f>IFERROR(VLOOKUP(G45,Store_Map!$A$2:$I$100,6,FALSE),"")</f>
        <v>0</v>
      </c>
      <c r="L45">
        <f>IFERROR(VLOOKUP(G45,Store_Map!$A$2:$I$100,7,FALSE),"")</f>
        <v>0</v>
      </c>
      <c r="M45">
        <f>IFERROR(VLOOKUP(G45,Store_Map!$A$2:$I$100,8,FALSE),"")</f>
        <v>0</v>
      </c>
      <c r="N45">
        <f t="shared" si="0"/>
        <v>0</v>
      </c>
      <c r="O45" t="str">
        <f t="shared" si="1"/>
        <v>PASS</v>
      </c>
      <c r="P45" t="str">
        <f t="shared" si="2"/>
        <v>PASS</v>
      </c>
      <c r="Q45" t="str">
        <f t="shared" si="3"/>
        <v>PASS</v>
      </c>
      <c r="R45" t="str">
        <f t="shared" si="4"/>
        <v>PASS</v>
      </c>
      <c r="S45" t="str">
        <f t="shared" si="5"/>
        <v>PASS</v>
      </c>
      <c r="T45">
        <f t="shared" si="6"/>
        <v>100</v>
      </c>
      <c r="U45" t="str">
        <f t="shared" si="7"/>
        <v>Low</v>
      </c>
      <c r="V45" t="str">
        <f t="shared" si="8"/>
        <v>Clean</v>
      </c>
    </row>
    <row r="46" spans="1:22" x14ac:dyDescent="0.3">
      <c r="A46" t="str">
        <f>Raw_Data!A46</f>
        <v>6249359</v>
      </c>
      <c r="B46">
        <f>Raw_Data!B46</f>
        <v>45659</v>
      </c>
      <c r="C46" t="str">
        <f>Raw_Data!C46</f>
        <v>METFORMIN HCL 500 MG TABLET</v>
      </c>
      <c r="D46" t="str">
        <f>Raw_Data!D46</f>
        <v>68382075805</v>
      </c>
      <c r="E46" t="str">
        <f>Raw_Data!E46</f>
        <v>GIBBS, JON</v>
      </c>
      <c r="F46" t="str">
        <f>Raw_Data!F46</f>
        <v>1700896156</v>
      </c>
      <c r="G46" t="str">
        <f>Raw_Data!H46</f>
        <v>0</v>
      </c>
      <c r="H46">
        <f>IFERROR(VLOOKUP(G46,Store_Map!$A$2:$I$100,3,FALSE),"")</f>
        <v>0</v>
      </c>
      <c r="I46">
        <f>IFERROR(VLOOKUP(G46,Store_Map!$A$2:$I$100,4,FALSE),"")</f>
        <v>0</v>
      </c>
      <c r="J46">
        <f>IFERROR(VLOOKUP(G46,Store_Map!$A$2:$I$100,5,FALSE),"")</f>
        <v>0</v>
      </c>
      <c r="K46">
        <f>IFERROR(VLOOKUP(G46,Store_Map!$A$2:$I$100,6,FALSE),"")</f>
        <v>0</v>
      </c>
      <c r="L46">
        <f>IFERROR(VLOOKUP(G46,Store_Map!$A$2:$I$100,7,FALSE),"")</f>
        <v>0</v>
      </c>
      <c r="M46">
        <f>IFERROR(VLOOKUP(G46,Store_Map!$A$2:$I$100,8,FALSE),"")</f>
        <v>0</v>
      </c>
      <c r="N46">
        <f t="shared" si="0"/>
        <v>0</v>
      </c>
      <c r="O46" t="str">
        <f t="shared" si="1"/>
        <v>PASS</v>
      </c>
      <c r="P46" t="str">
        <f t="shared" si="2"/>
        <v>PASS</v>
      </c>
      <c r="Q46" t="str">
        <f t="shared" si="3"/>
        <v>PASS</v>
      </c>
      <c r="R46" t="str">
        <f t="shared" si="4"/>
        <v>PASS</v>
      </c>
      <c r="S46" t="str">
        <f t="shared" si="5"/>
        <v>PASS</v>
      </c>
      <c r="T46">
        <f t="shared" si="6"/>
        <v>100</v>
      </c>
      <c r="U46" t="str">
        <f t="shared" si="7"/>
        <v>Low</v>
      </c>
      <c r="V46" t="str">
        <f t="shared" si="8"/>
        <v>Clean</v>
      </c>
    </row>
    <row r="47" spans="1:22" x14ac:dyDescent="0.3">
      <c r="A47" t="str">
        <f>Raw_Data!A47</f>
        <v>6249386</v>
      </c>
      <c r="B47">
        <f>Raw_Data!B47</f>
        <v>45659</v>
      </c>
      <c r="C47" t="str">
        <f>Raw_Data!C47</f>
        <v>POTASSIUM CL ER 20 MEQ TABL</v>
      </c>
      <c r="D47" t="str">
        <f>Raw_Data!D47</f>
        <v>832532511</v>
      </c>
      <c r="E47" t="str">
        <f>Raw_Data!E47</f>
        <v>YASIN, NURA</v>
      </c>
      <c r="F47" t="str">
        <f>Raw_Data!F47</f>
        <v>1265518567</v>
      </c>
      <c r="G47" t="str">
        <f>Raw_Data!H47</f>
        <v>0</v>
      </c>
      <c r="H47">
        <f>IFERROR(VLOOKUP(G47,Store_Map!$A$2:$I$100,3,FALSE),"")</f>
        <v>0</v>
      </c>
      <c r="I47">
        <f>IFERROR(VLOOKUP(G47,Store_Map!$A$2:$I$100,4,FALSE),"")</f>
        <v>0</v>
      </c>
      <c r="J47">
        <f>IFERROR(VLOOKUP(G47,Store_Map!$A$2:$I$100,5,FALSE),"")</f>
        <v>0</v>
      </c>
      <c r="K47">
        <f>IFERROR(VLOOKUP(G47,Store_Map!$A$2:$I$100,6,FALSE),"")</f>
        <v>0</v>
      </c>
      <c r="L47">
        <f>IFERROR(VLOOKUP(G47,Store_Map!$A$2:$I$100,7,FALSE),"")</f>
        <v>0</v>
      </c>
      <c r="M47">
        <f>IFERROR(VLOOKUP(G47,Store_Map!$A$2:$I$100,8,FALSE),"")</f>
        <v>0</v>
      </c>
      <c r="N47">
        <f t="shared" si="0"/>
        <v>0</v>
      </c>
      <c r="O47" t="str">
        <f t="shared" si="1"/>
        <v>PASS</v>
      </c>
      <c r="P47" t="str">
        <f t="shared" si="2"/>
        <v>REVIEW</v>
      </c>
      <c r="Q47" t="str">
        <f t="shared" si="3"/>
        <v>PASS</v>
      </c>
      <c r="R47" t="str">
        <f t="shared" si="4"/>
        <v>PASS</v>
      </c>
      <c r="S47" t="str">
        <f t="shared" si="5"/>
        <v>REVIEW</v>
      </c>
      <c r="T47">
        <f t="shared" si="6"/>
        <v>90</v>
      </c>
      <c r="U47" t="str">
        <f t="shared" si="7"/>
        <v>Low</v>
      </c>
      <c r="V47" t="str">
        <f t="shared" si="8"/>
        <v>Invalid NDC</v>
      </c>
    </row>
    <row r="48" spans="1:22" x14ac:dyDescent="0.3">
      <c r="A48" t="str">
        <f>Raw_Data!A48</f>
        <v>6249405</v>
      </c>
      <c r="B48">
        <f>Raw_Data!B48</f>
        <v>45659</v>
      </c>
      <c r="C48" t="str">
        <f>Raw_Data!C48</f>
        <v>GABAPENTIN 800 MG TABLET</v>
      </c>
      <c r="D48" t="str">
        <f>Raw_Data!D48</f>
        <v>65862052405</v>
      </c>
      <c r="E48" t="str">
        <f>Raw_Data!E48</f>
        <v>FORD, JAMES</v>
      </c>
      <c r="F48" t="str">
        <f>Raw_Data!F48</f>
        <v>1033117684</v>
      </c>
      <c r="G48" t="str">
        <f>Raw_Data!H48</f>
        <v>0</v>
      </c>
      <c r="H48">
        <f>IFERROR(VLOOKUP(G48,Store_Map!$A$2:$I$100,3,FALSE),"")</f>
        <v>0</v>
      </c>
      <c r="I48">
        <f>IFERROR(VLOOKUP(G48,Store_Map!$A$2:$I$100,4,FALSE),"")</f>
        <v>0</v>
      </c>
      <c r="J48">
        <f>IFERROR(VLOOKUP(G48,Store_Map!$A$2:$I$100,5,FALSE),"")</f>
        <v>0</v>
      </c>
      <c r="K48">
        <f>IFERROR(VLOOKUP(G48,Store_Map!$A$2:$I$100,6,FALSE),"")</f>
        <v>0</v>
      </c>
      <c r="L48">
        <f>IFERROR(VLOOKUP(G48,Store_Map!$A$2:$I$100,7,FALSE),"")</f>
        <v>0</v>
      </c>
      <c r="M48">
        <f>IFERROR(VLOOKUP(G48,Store_Map!$A$2:$I$100,8,FALSE),"")</f>
        <v>0</v>
      </c>
      <c r="N48">
        <f t="shared" si="0"/>
        <v>0</v>
      </c>
      <c r="O48" t="str">
        <f t="shared" si="1"/>
        <v>PASS</v>
      </c>
      <c r="P48" t="str">
        <f t="shared" si="2"/>
        <v>PASS</v>
      </c>
      <c r="Q48" t="str">
        <f t="shared" si="3"/>
        <v>PASS</v>
      </c>
      <c r="R48" t="str">
        <f t="shared" si="4"/>
        <v>PASS</v>
      </c>
      <c r="S48" t="str">
        <f t="shared" si="5"/>
        <v>PASS</v>
      </c>
      <c r="T48">
        <f t="shared" si="6"/>
        <v>100</v>
      </c>
      <c r="U48" t="str">
        <f t="shared" si="7"/>
        <v>Low</v>
      </c>
      <c r="V48" t="str">
        <f t="shared" si="8"/>
        <v>Clean</v>
      </c>
    </row>
    <row r="49" spans="1:22" x14ac:dyDescent="0.3">
      <c r="A49" t="str">
        <f>Raw_Data!A49</f>
        <v>6251087</v>
      </c>
      <c r="B49">
        <f>Raw_Data!B49</f>
        <v>45659</v>
      </c>
      <c r="C49" t="str">
        <f>Raw_Data!C49</f>
        <v>FREESTYLE LIBRE 3 PLUS SENS</v>
      </c>
      <c r="D49" t="str">
        <f>Raw_Data!D49</f>
        <v>57599084400</v>
      </c>
      <c r="E49" t="str">
        <f>Raw_Data!E49</f>
        <v>BYNE, EDMUND</v>
      </c>
      <c r="F49" t="str">
        <f>Raw_Data!F49</f>
        <v>1033186648</v>
      </c>
      <c r="G49" t="str">
        <f>Raw_Data!H49</f>
        <v>0</v>
      </c>
      <c r="H49">
        <f>IFERROR(VLOOKUP(G49,Store_Map!$A$2:$I$100,3,FALSE),"")</f>
        <v>0</v>
      </c>
      <c r="I49">
        <f>IFERROR(VLOOKUP(G49,Store_Map!$A$2:$I$100,4,FALSE),"")</f>
        <v>0</v>
      </c>
      <c r="J49">
        <f>IFERROR(VLOOKUP(G49,Store_Map!$A$2:$I$100,5,FALSE),"")</f>
        <v>0</v>
      </c>
      <c r="K49">
        <f>IFERROR(VLOOKUP(G49,Store_Map!$A$2:$I$100,6,FALSE),"")</f>
        <v>0</v>
      </c>
      <c r="L49">
        <f>IFERROR(VLOOKUP(G49,Store_Map!$A$2:$I$100,7,FALSE),"")</f>
        <v>0</v>
      </c>
      <c r="M49">
        <f>IFERROR(VLOOKUP(G49,Store_Map!$A$2:$I$100,8,FALSE),"")</f>
        <v>0</v>
      </c>
      <c r="N49">
        <f t="shared" si="0"/>
        <v>0</v>
      </c>
      <c r="O49" t="str">
        <f t="shared" si="1"/>
        <v>PASS</v>
      </c>
      <c r="P49" t="str">
        <f t="shared" si="2"/>
        <v>PASS</v>
      </c>
      <c r="Q49" t="str">
        <f t="shared" si="3"/>
        <v>PASS</v>
      </c>
      <c r="R49" t="str">
        <f t="shared" si="4"/>
        <v>PASS</v>
      </c>
      <c r="S49" t="str">
        <f t="shared" si="5"/>
        <v>PASS</v>
      </c>
      <c r="T49">
        <f t="shared" si="6"/>
        <v>100</v>
      </c>
      <c r="U49" t="str">
        <f t="shared" si="7"/>
        <v>Low</v>
      </c>
      <c r="V49" t="str">
        <f t="shared" si="8"/>
        <v>Clean</v>
      </c>
    </row>
    <row r="50" spans="1:22" x14ac:dyDescent="0.3">
      <c r="A50" t="str">
        <f>Raw_Data!A50</f>
        <v>6251088</v>
      </c>
      <c r="B50">
        <f>Raw_Data!B50</f>
        <v>45659</v>
      </c>
      <c r="C50" t="str">
        <f>Raw_Data!C50</f>
        <v>ACYCLOVIR 400 MG TABLET</v>
      </c>
      <c r="D50" t="str">
        <f>Raw_Data!D50</f>
        <v>31722077701</v>
      </c>
      <c r="E50" t="str">
        <f>Raw_Data!E50</f>
        <v>BYNE, EDMUND</v>
      </c>
      <c r="F50" t="str">
        <f>Raw_Data!F50</f>
        <v>1033186648</v>
      </c>
      <c r="G50" t="str">
        <f>Raw_Data!H50</f>
        <v>0</v>
      </c>
      <c r="H50">
        <f>IFERROR(VLOOKUP(G50,Store_Map!$A$2:$I$100,3,FALSE),"")</f>
        <v>0</v>
      </c>
      <c r="I50">
        <f>IFERROR(VLOOKUP(G50,Store_Map!$A$2:$I$100,4,FALSE),"")</f>
        <v>0</v>
      </c>
      <c r="J50">
        <f>IFERROR(VLOOKUP(G50,Store_Map!$A$2:$I$100,5,FALSE),"")</f>
        <v>0</v>
      </c>
      <c r="K50">
        <f>IFERROR(VLOOKUP(G50,Store_Map!$A$2:$I$100,6,FALSE),"")</f>
        <v>0</v>
      </c>
      <c r="L50">
        <f>IFERROR(VLOOKUP(G50,Store_Map!$A$2:$I$100,7,FALSE),"")</f>
        <v>0</v>
      </c>
      <c r="M50">
        <f>IFERROR(VLOOKUP(G50,Store_Map!$A$2:$I$100,8,FALSE),"")</f>
        <v>0</v>
      </c>
      <c r="N50">
        <f t="shared" si="0"/>
        <v>0</v>
      </c>
      <c r="O50" t="str">
        <f t="shared" si="1"/>
        <v>PASS</v>
      </c>
      <c r="P50" t="str">
        <f t="shared" si="2"/>
        <v>PASS</v>
      </c>
      <c r="Q50" t="str">
        <f t="shared" si="3"/>
        <v>PASS</v>
      </c>
      <c r="R50" t="str">
        <f t="shared" si="4"/>
        <v>PASS</v>
      </c>
      <c r="S50" t="str">
        <f t="shared" si="5"/>
        <v>PASS</v>
      </c>
      <c r="T50">
        <f t="shared" si="6"/>
        <v>100</v>
      </c>
      <c r="U50" t="str">
        <f t="shared" si="7"/>
        <v>Low</v>
      </c>
      <c r="V50" t="str">
        <f t="shared" si="8"/>
        <v>Clean</v>
      </c>
    </row>
    <row r="51" spans="1:22" x14ac:dyDescent="0.3">
      <c r="A51" t="str">
        <f>Raw_Data!A51</f>
        <v>6251083</v>
      </c>
      <c r="B51">
        <f>Raw_Data!B51</f>
        <v>45659</v>
      </c>
      <c r="C51" t="str">
        <f>Raw_Data!C51</f>
        <v>AMLODIPINE BESYLATE 10 MG T</v>
      </c>
      <c r="D51" t="str">
        <f>Raw_Data!D51</f>
        <v>69097012815</v>
      </c>
      <c r="E51" t="str">
        <f>Raw_Data!E51</f>
        <v>AKHTAR, MARIAM</v>
      </c>
      <c r="F51" t="str">
        <f>Raw_Data!F51</f>
        <v>1780024596</v>
      </c>
      <c r="G51" t="str">
        <f>Raw_Data!H51</f>
        <v>0</v>
      </c>
      <c r="H51">
        <f>IFERROR(VLOOKUP(G51,Store_Map!$A$2:$I$100,3,FALSE),"")</f>
        <v>0</v>
      </c>
      <c r="I51">
        <f>IFERROR(VLOOKUP(G51,Store_Map!$A$2:$I$100,4,FALSE),"")</f>
        <v>0</v>
      </c>
      <c r="J51">
        <f>IFERROR(VLOOKUP(G51,Store_Map!$A$2:$I$100,5,FALSE),"")</f>
        <v>0</v>
      </c>
      <c r="K51">
        <f>IFERROR(VLOOKUP(G51,Store_Map!$A$2:$I$100,6,FALSE),"")</f>
        <v>0</v>
      </c>
      <c r="L51">
        <f>IFERROR(VLOOKUP(G51,Store_Map!$A$2:$I$100,7,FALSE),"")</f>
        <v>0</v>
      </c>
      <c r="M51">
        <f>IFERROR(VLOOKUP(G51,Store_Map!$A$2:$I$100,8,FALSE),"")</f>
        <v>0</v>
      </c>
      <c r="N51">
        <f t="shared" si="0"/>
        <v>0</v>
      </c>
      <c r="O51" t="str">
        <f t="shared" si="1"/>
        <v>PASS</v>
      </c>
      <c r="P51" t="str">
        <f t="shared" si="2"/>
        <v>PASS</v>
      </c>
      <c r="Q51" t="str">
        <f t="shared" si="3"/>
        <v>PASS</v>
      </c>
      <c r="R51" t="str">
        <f t="shared" si="4"/>
        <v>PASS</v>
      </c>
      <c r="S51" t="str">
        <f t="shared" si="5"/>
        <v>PASS</v>
      </c>
      <c r="T51">
        <f t="shared" si="6"/>
        <v>100</v>
      </c>
      <c r="U51" t="str">
        <f t="shared" si="7"/>
        <v>Low</v>
      </c>
      <c r="V51" t="str">
        <f t="shared" si="8"/>
        <v>Clean</v>
      </c>
    </row>
    <row r="52" spans="1:22" x14ac:dyDescent="0.3">
      <c r="A52" t="str">
        <f>Raw_Data!A52</f>
        <v>6251084</v>
      </c>
      <c r="B52">
        <f>Raw_Data!B52</f>
        <v>45659</v>
      </c>
      <c r="C52" t="str">
        <f>Raw_Data!C52</f>
        <v>RYBELSUS 7 MG TABLET</v>
      </c>
      <c r="D52" t="str">
        <f>Raw_Data!D52</f>
        <v>169430730</v>
      </c>
      <c r="E52" t="str">
        <f>Raw_Data!E52</f>
        <v>AKHTAR, MARIAM</v>
      </c>
      <c r="F52" t="str">
        <f>Raw_Data!F52</f>
        <v>1780024596</v>
      </c>
      <c r="G52" t="str">
        <f>Raw_Data!H52</f>
        <v>0</v>
      </c>
      <c r="H52">
        <f>IFERROR(VLOOKUP(G52,Store_Map!$A$2:$I$100,3,FALSE),"")</f>
        <v>0</v>
      </c>
      <c r="I52">
        <f>IFERROR(VLOOKUP(G52,Store_Map!$A$2:$I$100,4,FALSE),"")</f>
        <v>0</v>
      </c>
      <c r="J52">
        <f>IFERROR(VLOOKUP(G52,Store_Map!$A$2:$I$100,5,FALSE),"")</f>
        <v>0</v>
      </c>
      <c r="K52">
        <f>IFERROR(VLOOKUP(G52,Store_Map!$A$2:$I$100,6,FALSE),"")</f>
        <v>0</v>
      </c>
      <c r="L52">
        <f>IFERROR(VLOOKUP(G52,Store_Map!$A$2:$I$100,7,FALSE),"")</f>
        <v>0</v>
      </c>
      <c r="M52">
        <f>IFERROR(VLOOKUP(G52,Store_Map!$A$2:$I$100,8,FALSE),"")</f>
        <v>0</v>
      </c>
      <c r="N52">
        <f t="shared" si="0"/>
        <v>0</v>
      </c>
      <c r="O52" t="str">
        <f t="shared" si="1"/>
        <v>PASS</v>
      </c>
      <c r="P52" t="str">
        <f t="shared" si="2"/>
        <v>REVIEW</v>
      </c>
      <c r="Q52" t="str">
        <f t="shared" si="3"/>
        <v>PASS</v>
      </c>
      <c r="R52" t="str">
        <f t="shared" si="4"/>
        <v>PASS</v>
      </c>
      <c r="S52" t="str">
        <f t="shared" si="5"/>
        <v>REVIEW</v>
      </c>
      <c r="T52">
        <f t="shared" si="6"/>
        <v>90</v>
      </c>
      <c r="U52" t="str">
        <f t="shared" si="7"/>
        <v>Low</v>
      </c>
      <c r="V52" t="str">
        <f t="shared" si="8"/>
        <v>Invalid NDC</v>
      </c>
    </row>
    <row r="53" spans="1:22" x14ac:dyDescent="0.3">
      <c r="A53" t="str">
        <f>Raw_Data!A53</f>
        <v>4010860</v>
      </c>
      <c r="B53">
        <f>Raw_Data!B53</f>
        <v>45659</v>
      </c>
      <c r="C53" t="str">
        <f>Raw_Data!C53</f>
        <v>DIPHENOXYLATE-ATROP 2.5-0.0</v>
      </c>
      <c r="D53" t="str">
        <f>Raw_Data!D53</f>
        <v>69315091001</v>
      </c>
      <c r="E53" t="str">
        <f>Raw_Data!E53</f>
        <v>GIBBS, JON</v>
      </c>
      <c r="F53" t="str">
        <f>Raw_Data!F53</f>
        <v>1700896156</v>
      </c>
      <c r="G53" t="str">
        <f>Raw_Data!H53</f>
        <v>0</v>
      </c>
      <c r="H53">
        <f>IFERROR(VLOOKUP(G53,Store_Map!$A$2:$I$100,3,FALSE),"")</f>
        <v>0</v>
      </c>
      <c r="I53">
        <f>IFERROR(VLOOKUP(G53,Store_Map!$A$2:$I$100,4,FALSE),"")</f>
        <v>0</v>
      </c>
      <c r="J53">
        <f>IFERROR(VLOOKUP(G53,Store_Map!$A$2:$I$100,5,FALSE),"")</f>
        <v>0</v>
      </c>
      <c r="K53">
        <f>IFERROR(VLOOKUP(G53,Store_Map!$A$2:$I$100,6,FALSE),"")</f>
        <v>0</v>
      </c>
      <c r="L53">
        <f>IFERROR(VLOOKUP(G53,Store_Map!$A$2:$I$100,7,FALSE),"")</f>
        <v>0</v>
      </c>
      <c r="M53">
        <f>IFERROR(VLOOKUP(G53,Store_Map!$A$2:$I$100,8,FALSE),"")</f>
        <v>0</v>
      </c>
      <c r="N53">
        <f t="shared" si="0"/>
        <v>0</v>
      </c>
      <c r="O53" t="str">
        <f t="shared" si="1"/>
        <v>PASS</v>
      </c>
      <c r="P53" t="str">
        <f t="shared" si="2"/>
        <v>PASS</v>
      </c>
      <c r="Q53" t="str">
        <f t="shared" si="3"/>
        <v>PASS</v>
      </c>
      <c r="R53" t="str">
        <f t="shared" si="4"/>
        <v>PASS</v>
      </c>
      <c r="S53" t="str">
        <f t="shared" si="5"/>
        <v>PASS</v>
      </c>
      <c r="T53">
        <f t="shared" si="6"/>
        <v>100</v>
      </c>
      <c r="U53" t="str">
        <f t="shared" si="7"/>
        <v>Low</v>
      </c>
      <c r="V53" t="str">
        <f t="shared" si="8"/>
        <v>Clean</v>
      </c>
    </row>
    <row r="54" spans="1:22" x14ac:dyDescent="0.3">
      <c r="A54" t="str">
        <f>Raw_Data!A54</f>
        <v>6247547</v>
      </c>
      <c r="B54">
        <f>Raw_Data!B54</f>
        <v>45659</v>
      </c>
      <c r="C54" t="str">
        <f>Raw_Data!C54</f>
        <v>SPIRONOLACTONE 25 MG TABLET</v>
      </c>
      <c r="D54" t="str">
        <f>Raw_Data!D54</f>
        <v>53489014305</v>
      </c>
      <c r="E54" t="str">
        <f>Raw_Data!E54</f>
        <v>GUPTA, SHUCHITA</v>
      </c>
      <c r="F54" t="str">
        <f>Raw_Data!F54</f>
        <v>1679773642</v>
      </c>
      <c r="G54" t="str">
        <f>Raw_Data!H54</f>
        <v>0</v>
      </c>
      <c r="H54">
        <f>IFERROR(VLOOKUP(G54,Store_Map!$A$2:$I$100,3,FALSE),"")</f>
        <v>0</v>
      </c>
      <c r="I54">
        <f>IFERROR(VLOOKUP(G54,Store_Map!$A$2:$I$100,4,FALSE),"")</f>
        <v>0</v>
      </c>
      <c r="J54">
        <f>IFERROR(VLOOKUP(G54,Store_Map!$A$2:$I$100,5,FALSE),"")</f>
        <v>0</v>
      </c>
      <c r="K54">
        <f>IFERROR(VLOOKUP(G54,Store_Map!$A$2:$I$100,6,FALSE),"")</f>
        <v>0</v>
      </c>
      <c r="L54">
        <f>IFERROR(VLOOKUP(G54,Store_Map!$A$2:$I$100,7,FALSE),"")</f>
        <v>0</v>
      </c>
      <c r="M54">
        <f>IFERROR(VLOOKUP(G54,Store_Map!$A$2:$I$100,8,FALSE),"")</f>
        <v>0</v>
      </c>
      <c r="N54">
        <f t="shared" si="0"/>
        <v>0</v>
      </c>
      <c r="O54" t="str">
        <f t="shared" si="1"/>
        <v>PASS</v>
      </c>
      <c r="P54" t="str">
        <f t="shared" si="2"/>
        <v>PASS</v>
      </c>
      <c r="Q54" t="str">
        <f t="shared" si="3"/>
        <v>PASS</v>
      </c>
      <c r="R54" t="str">
        <f t="shared" si="4"/>
        <v>PASS</v>
      </c>
      <c r="S54" t="str">
        <f t="shared" si="5"/>
        <v>PASS</v>
      </c>
      <c r="T54">
        <f t="shared" si="6"/>
        <v>100</v>
      </c>
      <c r="U54" t="str">
        <f t="shared" si="7"/>
        <v>Low</v>
      </c>
      <c r="V54" t="str">
        <f t="shared" si="8"/>
        <v>Clean</v>
      </c>
    </row>
    <row r="55" spans="1:22" x14ac:dyDescent="0.3">
      <c r="A55" t="str">
        <f>Raw_Data!A55</f>
        <v>6241328</v>
      </c>
      <c r="B55">
        <f>Raw_Data!B55</f>
        <v>45659</v>
      </c>
      <c r="C55" t="str">
        <f>Raw_Data!C55</f>
        <v>FAMOTIDINE 20 MG TABLET</v>
      </c>
      <c r="D55" t="str">
        <f>Raw_Data!D55</f>
        <v>172572880</v>
      </c>
      <c r="E55" t="str">
        <f>Raw_Data!E55</f>
        <v>GIBBS, JON</v>
      </c>
      <c r="F55" t="str">
        <f>Raw_Data!F55</f>
        <v>1700896156</v>
      </c>
      <c r="G55" t="str">
        <f>Raw_Data!H55</f>
        <v>0</v>
      </c>
      <c r="H55">
        <f>IFERROR(VLOOKUP(G55,Store_Map!$A$2:$I$100,3,FALSE),"")</f>
        <v>0</v>
      </c>
      <c r="I55">
        <f>IFERROR(VLOOKUP(G55,Store_Map!$A$2:$I$100,4,FALSE),"")</f>
        <v>0</v>
      </c>
      <c r="J55">
        <f>IFERROR(VLOOKUP(G55,Store_Map!$A$2:$I$100,5,FALSE),"")</f>
        <v>0</v>
      </c>
      <c r="K55">
        <f>IFERROR(VLOOKUP(G55,Store_Map!$A$2:$I$100,6,FALSE),"")</f>
        <v>0</v>
      </c>
      <c r="L55">
        <f>IFERROR(VLOOKUP(G55,Store_Map!$A$2:$I$100,7,FALSE),"")</f>
        <v>0</v>
      </c>
      <c r="M55">
        <f>IFERROR(VLOOKUP(G55,Store_Map!$A$2:$I$100,8,FALSE),"")</f>
        <v>0</v>
      </c>
      <c r="N55">
        <f t="shared" si="0"/>
        <v>0</v>
      </c>
      <c r="O55" t="str">
        <f t="shared" si="1"/>
        <v>PASS</v>
      </c>
      <c r="P55" t="str">
        <f t="shared" si="2"/>
        <v>REVIEW</v>
      </c>
      <c r="Q55" t="str">
        <f t="shared" si="3"/>
        <v>PASS</v>
      </c>
      <c r="R55" t="str">
        <f t="shared" si="4"/>
        <v>PASS</v>
      </c>
      <c r="S55" t="str">
        <f t="shared" si="5"/>
        <v>REVIEW</v>
      </c>
      <c r="T55">
        <f t="shared" si="6"/>
        <v>90</v>
      </c>
      <c r="U55" t="str">
        <f t="shared" si="7"/>
        <v>Low</v>
      </c>
      <c r="V55" t="str">
        <f t="shared" si="8"/>
        <v>Invalid NDC</v>
      </c>
    </row>
    <row r="56" spans="1:22" x14ac:dyDescent="0.3">
      <c r="A56" t="str">
        <f>Raw_Data!A56</f>
        <v>6250292</v>
      </c>
      <c r="B56">
        <f>Raw_Data!B56</f>
        <v>45659</v>
      </c>
      <c r="C56" t="str">
        <f>Raw_Data!C56</f>
        <v>MOUNJARO 10 MG/0.5 ML PEN</v>
      </c>
      <c r="D56" t="str">
        <f>Raw_Data!D56</f>
        <v>2147180</v>
      </c>
      <c r="E56" t="str">
        <f>Raw_Data!E56</f>
        <v>BYNE, EDMUND</v>
      </c>
      <c r="F56" t="str">
        <f>Raw_Data!F56</f>
        <v>1033186648</v>
      </c>
      <c r="G56" t="str">
        <f>Raw_Data!H56</f>
        <v>0</v>
      </c>
      <c r="H56">
        <f>IFERROR(VLOOKUP(G56,Store_Map!$A$2:$I$100,3,FALSE),"")</f>
        <v>0</v>
      </c>
      <c r="I56">
        <f>IFERROR(VLOOKUP(G56,Store_Map!$A$2:$I$100,4,FALSE),"")</f>
        <v>0</v>
      </c>
      <c r="J56">
        <f>IFERROR(VLOOKUP(G56,Store_Map!$A$2:$I$100,5,FALSE),"")</f>
        <v>0</v>
      </c>
      <c r="K56">
        <f>IFERROR(VLOOKUP(G56,Store_Map!$A$2:$I$100,6,FALSE),"")</f>
        <v>0</v>
      </c>
      <c r="L56">
        <f>IFERROR(VLOOKUP(G56,Store_Map!$A$2:$I$100,7,FALSE),"")</f>
        <v>0</v>
      </c>
      <c r="M56">
        <f>IFERROR(VLOOKUP(G56,Store_Map!$A$2:$I$100,8,FALSE),"")</f>
        <v>0</v>
      </c>
      <c r="N56">
        <f t="shared" si="0"/>
        <v>0</v>
      </c>
      <c r="O56" t="str">
        <f t="shared" si="1"/>
        <v>PASS</v>
      </c>
      <c r="P56" t="str">
        <f t="shared" si="2"/>
        <v>REVIEW</v>
      </c>
      <c r="Q56" t="str">
        <f t="shared" si="3"/>
        <v>PASS</v>
      </c>
      <c r="R56" t="str">
        <f t="shared" si="4"/>
        <v>PASS</v>
      </c>
      <c r="S56" t="str">
        <f t="shared" si="5"/>
        <v>REVIEW</v>
      </c>
      <c r="T56">
        <f t="shared" si="6"/>
        <v>90</v>
      </c>
      <c r="U56" t="str">
        <f t="shared" si="7"/>
        <v>Low</v>
      </c>
      <c r="V56" t="str">
        <f t="shared" si="8"/>
        <v>Invalid NDC</v>
      </c>
    </row>
    <row r="57" spans="1:22" x14ac:dyDescent="0.3">
      <c r="A57" t="str">
        <f>Raw_Data!A57</f>
        <v>6227123</v>
      </c>
      <c r="B57">
        <f>Raw_Data!B57</f>
        <v>45659</v>
      </c>
      <c r="C57" t="str">
        <f>Raw_Data!C57</f>
        <v>GLIMEPIRIDE 2 MG TABLET</v>
      </c>
      <c r="D57" t="str">
        <f>Raw_Data!D57</f>
        <v>55111032105</v>
      </c>
      <c r="E57" t="str">
        <f>Raw_Data!E57</f>
        <v>YASIN, NURA</v>
      </c>
      <c r="F57" t="str">
        <f>Raw_Data!F57</f>
        <v>1265518567</v>
      </c>
      <c r="G57" t="str">
        <f>Raw_Data!H57</f>
        <v>0</v>
      </c>
      <c r="H57">
        <f>IFERROR(VLOOKUP(G57,Store_Map!$A$2:$I$100,3,FALSE),"")</f>
        <v>0</v>
      </c>
      <c r="I57">
        <f>IFERROR(VLOOKUP(G57,Store_Map!$A$2:$I$100,4,FALSE),"")</f>
        <v>0</v>
      </c>
      <c r="J57">
        <f>IFERROR(VLOOKUP(G57,Store_Map!$A$2:$I$100,5,FALSE),"")</f>
        <v>0</v>
      </c>
      <c r="K57">
        <f>IFERROR(VLOOKUP(G57,Store_Map!$A$2:$I$100,6,FALSE),"")</f>
        <v>0</v>
      </c>
      <c r="L57">
        <f>IFERROR(VLOOKUP(G57,Store_Map!$A$2:$I$100,7,FALSE),"")</f>
        <v>0</v>
      </c>
      <c r="M57">
        <f>IFERROR(VLOOKUP(G57,Store_Map!$A$2:$I$100,8,FALSE),"")</f>
        <v>0</v>
      </c>
      <c r="N57">
        <f t="shared" si="0"/>
        <v>0</v>
      </c>
      <c r="O57" t="str">
        <f t="shared" si="1"/>
        <v>PASS</v>
      </c>
      <c r="P57" t="str">
        <f t="shared" si="2"/>
        <v>PASS</v>
      </c>
      <c r="Q57" t="str">
        <f t="shared" si="3"/>
        <v>PASS</v>
      </c>
      <c r="R57" t="str">
        <f t="shared" si="4"/>
        <v>PASS</v>
      </c>
      <c r="S57" t="str">
        <f t="shared" si="5"/>
        <v>PASS</v>
      </c>
      <c r="T57">
        <f t="shared" si="6"/>
        <v>100</v>
      </c>
      <c r="U57" t="str">
        <f t="shared" si="7"/>
        <v>Low</v>
      </c>
      <c r="V57" t="str">
        <f t="shared" si="8"/>
        <v>Clean</v>
      </c>
    </row>
    <row r="58" spans="1:22" x14ac:dyDescent="0.3">
      <c r="A58" t="str">
        <f>Raw_Data!A58</f>
        <v>6227128</v>
      </c>
      <c r="B58">
        <f>Raw_Data!B58</f>
        <v>45659</v>
      </c>
      <c r="C58" t="str">
        <f>Raw_Data!C58</f>
        <v>AMITRIPTYLINE HCL 10 MG TAB</v>
      </c>
      <c r="D58" t="str">
        <f>Raw_Data!D58</f>
        <v>70756020111</v>
      </c>
      <c r="E58" t="str">
        <f>Raw_Data!E58</f>
        <v>YASIN, NURA</v>
      </c>
      <c r="F58" t="str">
        <f>Raw_Data!F58</f>
        <v>1265518567</v>
      </c>
      <c r="G58" t="str">
        <f>Raw_Data!H58</f>
        <v>0</v>
      </c>
      <c r="H58">
        <f>IFERROR(VLOOKUP(G58,Store_Map!$A$2:$I$100,3,FALSE),"")</f>
        <v>0</v>
      </c>
      <c r="I58">
        <f>IFERROR(VLOOKUP(G58,Store_Map!$A$2:$I$100,4,FALSE),"")</f>
        <v>0</v>
      </c>
      <c r="J58">
        <f>IFERROR(VLOOKUP(G58,Store_Map!$A$2:$I$100,5,FALSE),"")</f>
        <v>0</v>
      </c>
      <c r="K58">
        <f>IFERROR(VLOOKUP(G58,Store_Map!$A$2:$I$100,6,FALSE),"")</f>
        <v>0</v>
      </c>
      <c r="L58">
        <f>IFERROR(VLOOKUP(G58,Store_Map!$A$2:$I$100,7,FALSE),"")</f>
        <v>0</v>
      </c>
      <c r="M58">
        <f>IFERROR(VLOOKUP(G58,Store_Map!$A$2:$I$100,8,FALSE),"")</f>
        <v>0</v>
      </c>
      <c r="N58">
        <f t="shared" si="0"/>
        <v>0</v>
      </c>
      <c r="O58" t="str">
        <f t="shared" si="1"/>
        <v>PASS</v>
      </c>
      <c r="P58" t="str">
        <f t="shared" si="2"/>
        <v>PASS</v>
      </c>
      <c r="Q58" t="str">
        <f t="shared" si="3"/>
        <v>PASS</v>
      </c>
      <c r="R58" t="str">
        <f t="shared" si="4"/>
        <v>PASS</v>
      </c>
      <c r="S58" t="str">
        <f t="shared" si="5"/>
        <v>PASS</v>
      </c>
      <c r="T58">
        <f t="shared" si="6"/>
        <v>100</v>
      </c>
      <c r="U58" t="str">
        <f t="shared" si="7"/>
        <v>Low</v>
      </c>
      <c r="V58" t="str">
        <f t="shared" si="8"/>
        <v>Clean</v>
      </c>
    </row>
    <row r="59" spans="1:22" x14ac:dyDescent="0.3">
      <c r="A59" t="str">
        <f>Raw_Data!A59</f>
        <v>6227129</v>
      </c>
      <c r="B59">
        <f>Raw_Data!B59</f>
        <v>45659</v>
      </c>
      <c r="C59" t="str">
        <f>Raw_Data!C59</f>
        <v>HYDROCHLOROTHIAZIDE 25 MG T</v>
      </c>
      <c r="D59" t="str">
        <f>Raw_Data!D59</f>
        <v>29300012810</v>
      </c>
      <c r="E59" t="str">
        <f>Raw_Data!E59</f>
        <v>YASIN, NURA</v>
      </c>
      <c r="F59" t="str">
        <f>Raw_Data!F59</f>
        <v>1265518567</v>
      </c>
      <c r="G59" t="str">
        <f>Raw_Data!H59</f>
        <v>0</v>
      </c>
      <c r="H59">
        <f>IFERROR(VLOOKUP(G59,Store_Map!$A$2:$I$100,3,FALSE),"")</f>
        <v>0</v>
      </c>
      <c r="I59">
        <f>IFERROR(VLOOKUP(G59,Store_Map!$A$2:$I$100,4,FALSE),"")</f>
        <v>0</v>
      </c>
      <c r="J59">
        <f>IFERROR(VLOOKUP(G59,Store_Map!$A$2:$I$100,5,FALSE),"")</f>
        <v>0</v>
      </c>
      <c r="K59">
        <f>IFERROR(VLOOKUP(G59,Store_Map!$A$2:$I$100,6,FALSE),"")</f>
        <v>0</v>
      </c>
      <c r="L59">
        <f>IFERROR(VLOOKUP(G59,Store_Map!$A$2:$I$100,7,FALSE),"")</f>
        <v>0</v>
      </c>
      <c r="M59">
        <f>IFERROR(VLOOKUP(G59,Store_Map!$A$2:$I$100,8,FALSE),"")</f>
        <v>0</v>
      </c>
      <c r="N59">
        <f t="shared" si="0"/>
        <v>0</v>
      </c>
      <c r="O59" t="str">
        <f t="shared" si="1"/>
        <v>PASS</v>
      </c>
      <c r="P59" t="str">
        <f t="shared" si="2"/>
        <v>PASS</v>
      </c>
      <c r="Q59" t="str">
        <f t="shared" si="3"/>
        <v>PASS</v>
      </c>
      <c r="R59" t="str">
        <f t="shared" si="4"/>
        <v>PASS</v>
      </c>
      <c r="S59" t="str">
        <f t="shared" si="5"/>
        <v>PASS</v>
      </c>
      <c r="T59">
        <f t="shared" si="6"/>
        <v>100</v>
      </c>
      <c r="U59" t="str">
        <f t="shared" si="7"/>
        <v>Low</v>
      </c>
      <c r="V59" t="str">
        <f t="shared" si="8"/>
        <v>Clean</v>
      </c>
    </row>
    <row r="60" spans="1:22" x14ac:dyDescent="0.3">
      <c r="A60" t="str">
        <f>Raw_Data!A60</f>
        <v>6240530</v>
      </c>
      <c r="B60">
        <f>Raw_Data!B60</f>
        <v>45659</v>
      </c>
      <c r="C60" t="str">
        <f>Raw_Data!C60</f>
        <v>DICYCLOMINE 20 MG TABLET</v>
      </c>
      <c r="D60" t="str">
        <f>Raw_Data!D60</f>
        <v>527128201</v>
      </c>
      <c r="E60" t="str">
        <f>Raw_Data!E60</f>
        <v>BYNE, EDMUND</v>
      </c>
      <c r="F60" t="str">
        <f>Raw_Data!F60</f>
        <v>1033186648</v>
      </c>
      <c r="G60" t="str">
        <f>Raw_Data!H60</f>
        <v>0</v>
      </c>
      <c r="H60">
        <f>IFERROR(VLOOKUP(G60,Store_Map!$A$2:$I$100,3,FALSE),"")</f>
        <v>0</v>
      </c>
      <c r="I60">
        <f>IFERROR(VLOOKUP(G60,Store_Map!$A$2:$I$100,4,FALSE),"")</f>
        <v>0</v>
      </c>
      <c r="J60">
        <f>IFERROR(VLOOKUP(G60,Store_Map!$A$2:$I$100,5,FALSE),"")</f>
        <v>0</v>
      </c>
      <c r="K60">
        <f>IFERROR(VLOOKUP(G60,Store_Map!$A$2:$I$100,6,FALSE),"")</f>
        <v>0</v>
      </c>
      <c r="L60">
        <f>IFERROR(VLOOKUP(G60,Store_Map!$A$2:$I$100,7,FALSE),"")</f>
        <v>0</v>
      </c>
      <c r="M60">
        <f>IFERROR(VLOOKUP(G60,Store_Map!$A$2:$I$100,8,FALSE),"")</f>
        <v>0</v>
      </c>
      <c r="N60">
        <f t="shared" si="0"/>
        <v>0</v>
      </c>
      <c r="O60" t="str">
        <f t="shared" si="1"/>
        <v>PASS</v>
      </c>
      <c r="P60" t="str">
        <f t="shared" si="2"/>
        <v>REVIEW</v>
      </c>
      <c r="Q60" t="str">
        <f t="shared" si="3"/>
        <v>PASS</v>
      </c>
      <c r="R60" t="str">
        <f t="shared" si="4"/>
        <v>PASS</v>
      </c>
      <c r="S60" t="str">
        <f t="shared" si="5"/>
        <v>REVIEW</v>
      </c>
      <c r="T60">
        <f t="shared" si="6"/>
        <v>90</v>
      </c>
      <c r="U60" t="str">
        <f t="shared" si="7"/>
        <v>Low</v>
      </c>
      <c r="V60" t="str">
        <f t="shared" si="8"/>
        <v>Invalid NDC</v>
      </c>
    </row>
    <row r="61" spans="1:22" x14ac:dyDescent="0.3">
      <c r="A61" t="str">
        <f>Raw_Data!A61</f>
        <v>6240531</v>
      </c>
      <c r="B61">
        <f>Raw_Data!B61</f>
        <v>45659</v>
      </c>
      <c r="C61" t="str">
        <f>Raw_Data!C61</f>
        <v>PANTOPRAZOLE SOD DR 20 MG T</v>
      </c>
      <c r="D61" t="str">
        <f>Raw_Data!D61</f>
        <v>65862055990</v>
      </c>
      <c r="E61" t="str">
        <f>Raw_Data!E61</f>
        <v>BYNE, EDMUND</v>
      </c>
      <c r="F61" t="str">
        <f>Raw_Data!F61</f>
        <v>1033186648</v>
      </c>
      <c r="G61" t="str">
        <f>Raw_Data!H61</f>
        <v>0</v>
      </c>
      <c r="H61">
        <f>IFERROR(VLOOKUP(G61,Store_Map!$A$2:$I$100,3,FALSE),"")</f>
        <v>0</v>
      </c>
      <c r="I61">
        <f>IFERROR(VLOOKUP(G61,Store_Map!$A$2:$I$100,4,FALSE),"")</f>
        <v>0</v>
      </c>
      <c r="J61">
        <f>IFERROR(VLOOKUP(G61,Store_Map!$A$2:$I$100,5,FALSE),"")</f>
        <v>0</v>
      </c>
      <c r="K61">
        <f>IFERROR(VLOOKUP(G61,Store_Map!$A$2:$I$100,6,FALSE),"")</f>
        <v>0</v>
      </c>
      <c r="L61">
        <f>IFERROR(VLOOKUP(G61,Store_Map!$A$2:$I$100,7,FALSE),"")</f>
        <v>0</v>
      </c>
      <c r="M61">
        <f>IFERROR(VLOOKUP(G61,Store_Map!$A$2:$I$100,8,FALSE),"")</f>
        <v>0</v>
      </c>
      <c r="N61">
        <f t="shared" si="0"/>
        <v>0</v>
      </c>
      <c r="O61" t="str">
        <f t="shared" si="1"/>
        <v>PASS</v>
      </c>
      <c r="P61" t="str">
        <f t="shared" si="2"/>
        <v>PASS</v>
      </c>
      <c r="Q61" t="str">
        <f t="shared" si="3"/>
        <v>PASS</v>
      </c>
      <c r="R61" t="str">
        <f t="shared" si="4"/>
        <v>PASS</v>
      </c>
      <c r="S61" t="str">
        <f t="shared" si="5"/>
        <v>PASS</v>
      </c>
      <c r="T61">
        <f t="shared" si="6"/>
        <v>100</v>
      </c>
      <c r="U61" t="str">
        <f t="shared" si="7"/>
        <v>Low</v>
      </c>
      <c r="V61" t="str">
        <f t="shared" si="8"/>
        <v>Clean</v>
      </c>
    </row>
    <row r="62" spans="1:22" x14ac:dyDescent="0.3">
      <c r="A62" t="str">
        <f>Raw_Data!A62</f>
        <v>6241692</v>
      </c>
      <c r="B62">
        <f>Raw_Data!B62</f>
        <v>45659</v>
      </c>
      <c r="C62" t="str">
        <f>Raw_Data!C62</f>
        <v>AMLODIPINE BESYLATE 10 MG T</v>
      </c>
      <c r="D62" t="str">
        <f>Raw_Data!D62</f>
        <v>69097012815</v>
      </c>
      <c r="E62" t="str">
        <f>Raw_Data!E62</f>
        <v>BYNE, EDMUND</v>
      </c>
      <c r="F62" t="str">
        <f>Raw_Data!F62</f>
        <v>1033186648</v>
      </c>
      <c r="G62" t="str">
        <f>Raw_Data!H62</f>
        <v>0</v>
      </c>
      <c r="H62">
        <f>IFERROR(VLOOKUP(G62,Store_Map!$A$2:$I$100,3,FALSE),"")</f>
        <v>0</v>
      </c>
      <c r="I62">
        <f>IFERROR(VLOOKUP(G62,Store_Map!$A$2:$I$100,4,FALSE),"")</f>
        <v>0</v>
      </c>
      <c r="J62">
        <f>IFERROR(VLOOKUP(G62,Store_Map!$A$2:$I$100,5,FALSE),"")</f>
        <v>0</v>
      </c>
      <c r="K62">
        <f>IFERROR(VLOOKUP(G62,Store_Map!$A$2:$I$100,6,FALSE),"")</f>
        <v>0</v>
      </c>
      <c r="L62">
        <f>IFERROR(VLOOKUP(G62,Store_Map!$A$2:$I$100,7,FALSE),"")</f>
        <v>0</v>
      </c>
      <c r="M62">
        <f>IFERROR(VLOOKUP(G62,Store_Map!$A$2:$I$100,8,FALSE),"")</f>
        <v>0</v>
      </c>
      <c r="N62">
        <f t="shared" si="0"/>
        <v>0</v>
      </c>
      <c r="O62" t="str">
        <f t="shared" si="1"/>
        <v>PASS</v>
      </c>
      <c r="P62" t="str">
        <f t="shared" si="2"/>
        <v>PASS</v>
      </c>
      <c r="Q62" t="str">
        <f t="shared" si="3"/>
        <v>PASS</v>
      </c>
      <c r="R62" t="str">
        <f t="shared" si="4"/>
        <v>PASS</v>
      </c>
      <c r="S62" t="str">
        <f t="shared" si="5"/>
        <v>PASS</v>
      </c>
      <c r="T62">
        <f t="shared" si="6"/>
        <v>100</v>
      </c>
      <c r="U62" t="str">
        <f t="shared" si="7"/>
        <v>Low</v>
      </c>
      <c r="V62" t="str">
        <f t="shared" si="8"/>
        <v>Clean</v>
      </c>
    </row>
    <row r="63" spans="1:22" x14ac:dyDescent="0.3">
      <c r="A63" t="str">
        <f>Raw_Data!A63</f>
        <v>6241698</v>
      </c>
      <c r="B63">
        <f>Raw_Data!B63</f>
        <v>45659</v>
      </c>
      <c r="C63" t="str">
        <f>Raw_Data!C63</f>
        <v>ATORVASTATIN 80 MG TABLET</v>
      </c>
      <c r="D63" t="str">
        <f>Raw_Data!D63</f>
        <v>378395305</v>
      </c>
      <c r="E63" t="str">
        <f>Raw_Data!E63</f>
        <v>BYNE, EDMUND</v>
      </c>
      <c r="F63" t="str">
        <f>Raw_Data!F63</f>
        <v>1033186648</v>
      </c>
      <c r="G63" t="str">
        <f>Raw_Data!H63</f>
        <v>0</v>
      </c>
      <c r="H63">
        <f>IFERROR(VLOOKUP(G63,Store_Map!$A$2:$I$100,3,FALSE),"")</f>
        <v>0</v>
      </c>
      <c r="I63">
        <f>IFERROR(VLOOKUP(G63,Store_Map!$A$2:$I$100,4,FALSE),"")</f>
        <v>0</v>
      </c>
      <c r="J63">
        <f>IFERROR(VLOOKUP(G63,Store_Map!$A$2:$I$100,5,FALSE),"")</f>
        <v>0</v>
      </c>
      <c r="K63">
        <f>IFERROR(VLOOKUP(G63,Store_Map!$A$2:$I$100,6,FALSE),"")</f>
        <v>0</v>
      </c>
      <c r="L63">
        <f>IFERROR(VLOOKUP(G63,Store_Map!$A$2:$I$100,7,FALSE),"")</f>
        <v>0</v>
      </c>
      <c r="M63">
        <f>IFERROR(VLOOKUP(G63,Store_Map!$A$2:$I$100,8,FALSE),"")</f>
        <v>0</v>
      </c>
      <c r="N63">
        <f t="shared" si="0"/>
        <v>0</v>
      </c>
      <c r="O63" t="str">
        <f t="shared" si="1"/>
        <v>PASS</v>
      </c>
      <c r="P63" t="str">
        <f t="shared" si="2"/>
        <v>REVIEW</v>
      </c>
      <c r="Q63" t="str">
        <f t="shared" si="3"/>
        <v>PASS</v>
      </c>
      <c r="R63" t="str">
        <f t="shared" si="4"/>
        <v>PASS</v>
      </c>
      <c r="S63" t="str">
        <f t="shared" si="5"/>
        <v>REVIEW</v>
      </c>
      <c r="T63">
        <f t="shared" si="6"/>
        <v>90</v>
      </c>
      <c r="U63" t="str">
        <f t="shared" si="7"/>
        <v>Low</v>
      </c>
      <c r="V63" t="str">
        <f t="shared" si="8"/>
        <v>Invalid NDC</v>
      </c>
    </row>
    <row r="64" spans="1:22" x14ac:dyDescent="0.3">
      <c r="A64" t="str">
        <f>Raw_Data!A64</f>
        <v>6244719</v>
      </c>
      <c r="B64">
        <f>Raw_Data!B64</f>
        <v>45659</v>
      </c>
      <c r="C64" t="str">
        <f>Raw_Data!C64</f>
        <v>LISINOPRIL 40 MG TABLET</v>
      </c>
      <c r="D64" t="str">
        <f>Raw_Data!D64</f>
        <v>68180097903</v>
      </c>
      <c r="E64" t="str">
        <f>Raw_Data!E64</f>
        <v>BYNE, EDMUND</v>
      </c>
      <c r="F64" t="str">
        <f>Raw_Data!F64</f>
        <v>1033186648</v>
      </c>
      <c r="G64" t="str">
        <f>Raw_Data!H64</f>
        <v>0</v>
      </c>
      <c r="H64">
        <f>IFERROR(VLOOKUP(G64,Store_Map!$A$2:$I$100,3,FALSE),"")</f>
        <v>0</v>
      </c>
      <c r="I64">
        <f>IFERROR(VLOOKUP(G64,Store_Map!$A$2:$I$100,4,FALSE),"")</f>
        <v>0</v>
      </c>
      <c r="J64">
        <f>IFERROR(VLOOKUP(G64,Store_Map!$A$2:$I$100,5,FALSE),"")</f>
        <v>0</v>
      </c>
      <c r="K64">
        <f>IFERROR(VLOOKUP(G64,Store_Map!$A$2:$I$100,6,FALSE),"")</f>
        <v>0</v>
      </c>
      <c r="L64">
        <f>IFERROR(VLOOKUP(G64,Store_Map!$A$2:$I$100,7,FALSE),"")</f>
        <v>0</v>
      </c>
      <c r="M64">
        <f>IFERROR(VLOOKUP(G64,Store_Map!$A$2:$I$100,8,FALSE),"")</f>
        <v>0</v>
      </c>
      <c r="N64">
        <f t="shared" si="0"/>
        <v>0</v>
      </c>
      <c r="O64" t="str">
        <f t="shared" si="1"/>
        <v>PASS</v>
      </c>
      <c r="P64" t="str">
        <f t="shared" si="2"/>
        <v>PASS</v>
      </c>
      <c r="Q64" t="str">
        <f t="shared" si="3"/>
        <v>PASS</v>
      </c>
      <c r="R64" t="str">
        <f t="shared" si="4"/>
        <v>PASS</v>
      </c>
      <c r="S64" t="str">
        <f t="shared" si="5"/>
        <v>PASS</v>
      </c>
      <c r="T64">
        <f t="shared" si="6"/>
        <v>100</v>
      </c>
      <c r="U64" t="str">
        <f t="shared" si="7"/>
        <v>Low</v>
      </c>
      <c r="V64" t="str">
        <f t="shared" si="8"/>
        <v>Clean</v>
      </c>
    </row>
    <row r="65" spans="1:22" x14ac:dyDescent="0.3">
      <c r="A65" t="str">
        <f>Raw_Data!A65</f>
        <v>6247208</v>
      </c>
      <c r="B65">
        <f>Raw_Data!B65</f>
        <v>45659</v>
      </c>
      <c r="C65" t="str">
        <f>Raw_Data!C65</f>
        <v>JARDIANCE 25 MG TABLET</v>
      </c>
      <c r="D65" t="str">
        <f>Raw_Data!D65</f>
        <v>597015390</v>
      </c>
      <c r="E65" t="str">
        <f>Raw_Data!E65</f>
        <v>BYNE, EDMUND</v>
      </c>
      <c r="F65" t="str">
        <f>Raw_Data!F65</f>
        <v>1033186648</v>
      </c>
      <c r="G65" t="str">
        <f>Raw_Data!H65</f>
        <v>0</v>
      </c>
      <c r="H65">
        <f>IFERROR(VLOOKUP(G65,Store_Map!$A$2:$I$100,3,FALSE),"")</f>
        <v>0</v>
      </c>
      <c r="I65">
        <f>IFERROR(VLOOKUP(G65,Store_Map!$A$2:$I$100,4,FALSE),"")</f>
        <v>0</v>
      </c>
      <c r="J65">
        <f>IFERROR(VLOOKUP(G65,Store_Map!$A$2:$I$100,5,FALSE),"")</f>
        <v>0</v>
      </c>
      <c r="K65">
        <f>IFERROR(VLOOKUP(G65,Store_Map!$A$2:$I$100,6,FALSE),"")</f>
        <v>0</v>
      </c>
      <c r="L65">
        <f>IFERROR(VLOOKUP(G65,Store_Map!$A$2:$I$100,7,FALSE),"")</f>
        <v>0</v>
      </c>
      <c r="M65">
        <f>IFERROR(VLOOKUP(G65,Store_Map!$A$2:$I$100,8,FALSE),"")</f>
        <v>0</v>
      </c>
      <c r="N65">
        <f t="shared" si="0"/>
        <v>0</v>
      </c>
      <c r="O65" t="str">
        <f t="shared" si="1"/>
        <v>PASS</v>
      </c>
      <c r="P65" t="str">
        <f t="shared" si="2"/>
        <v>REVIEW</v>
      </c>
      <c r="Q65" t="str">
        <f t="shared" si="3"/>
        <v>PASS</v>
      </c>
      <c r="R65" t="str">
        <f t="shared" si="4"/>
        <v>PASS</v>
      </c>
      <c r="S65" t="str">
        <f t="shared" si="5"/>
        <v>REVIEW</v>
      </c>
      <c r="T65">
        <f t="shared" si="6"/>
        <v>90</v>
      </c>
      <c r="U65" t="str">
        <f t="shared" si="7"/>
        <v>Low</v>
      </c>
      <c r="V65" t="str">
        <f t="shared" si="8"/>
        <v>Invalid NDC</v>
      </c>
    </row>
    <row r="66" spans="1:22" x14ac:dyDescent="0.3">
      <c r="A66" t="str">
        <f>Raw_Data!A66</f>
        <v>6247209</v>
      </c>
      <c r="B66">
        <f>Raw_Data!B66</f>
        <v>45659</v>
      </c>
      <c r="C66" t="str">
        <f>Raw_Data!C66</f>
        <v>METHIMAZOLE 10 MG TABLET</v>
      </c>
      <c r="D66" t="str">
        <f>Raw_Data!D66</f>
        <v>23155007101</v>
      </c>
      <c r="E66" t="str">
        <f>Raw_Data!E66</f>
        <v>BYNE, EDMUND</v>
      </c>
      <c r="F66" t="str">
        <f>Raw_Data!F66</f>
        <v>1033186648</v>
      </c>
      <c r="G66" t="str">
        <f>Raw_Data!H66</f>
        <v>0</v>
      </c>
      <c r="H66">
        <f>IFERROR(VLOOKUP(G66,Store_Map!$A$2:$I$100,3,FALSE),"")</f>
        <v>0</v>
      </c>
      <c r="I66">
        <f>IFERROR(VLOOKUP(G66,Store_Map!$A$2:$I$100,4,FALSE),"")</f>
        <v>0</v>
      </c>
      <c r="J66">
        <f>IFERROR(VLOOKUP(G66,Store_Map!$A$2:$I$100,5,FALSE),"")</f>
        <v>0</v>
      </c>
      <c r="K66">
        <f>IFERROR(VLOOKUP(G66,Store_Map!$A$2:$I$100,6,FALSE),"")</f>
        <v>0</v>
      </c>
      <c r="L66">
        <f>IFERROR(VLOOKUP(G66,Store_Map!$A$2:$I$100,7,FALSE),"")</f>
        <v>0</v>
      </c>
      <c r="M66">
        <f>IFERROR(VLOOKUP(G66,Store_Map!$A$2:$I$100,8,FALSE),"")</f>
        <v>0</v>
      </c>
      <c r="N66">
        <f t="shared" ref="N66:N129" si="9">COUNTBLANK(A66:M66)</f>
        <v>0</v>
      </c>
      <c r="O66" t="str">
        <f t="shared" ref="O66:O129" si="10">IF(AND(F66&lt;&gt;"",LEN(F66)=10,ISNUMBER(--F66)),"PASS","REVIEW")</f>
        <v>PASS</v>
      </c>
      <c r="P66" t="str">
        <f t="shared" ref="P66:P129" si="11">IF(AND(D66&lt;&gt;"",OR(LEN(D66)=10,LEN(D66)=11),ISNUMBER(--D66)),"PASS","REVIEW")</f>
        <v>PASS</v>
      </c>
      <c r="Q66" t="str">
        <f t="shared" ref="Q66:Q129" si="12">IF(H66&lt;&gt;"","PASS","REVIEW")</f>
        <v>PASS</v>
      </c>
      <c r="R66" t="str">
        <f t="shared" ref="R66:R129" si="13">IF(AND(I66&lt;&gt;"",J66&lt;&gt;"",K66&lt;&gt;"",L66&lt;&gt;"",M66&lt;&gt;""),"PASS","REVIEW")</f>
        <v>PASS</v>
      </c>
      <c r="S66" t="str">
        <f t="shared" ref="S66:S129" si="14">IF(OR(N66&gt;0,O66="REVIEW",P66="REVIEW",Q66="REVIEW",R66="REVIEW"),"REVIEW","PASS")</f>
        <v>PASS</v>
      </c>
      <c r="T66">
        <f t="shared" ref="T66:T129" si="15">MAX(0,100-(N66*5)-IF(O66="REVIEW",15,0)-IF(P66="REVIEW",10,0)-IF(Q66="REVIEW",10,0)-IF(R66="REVIEW",20,0))</f>
        <v>100</v>
      </c>
      <c r="U66" t="str">
        <f t="shared" ref="U66:U129" si="16">IF(T66&gt;=90,"Low",IF(T66&gt;=70,"Medium","High"))</f>
        <v>Low</v>
      </c>
      <c r="V66" t="str">
        <f t="shared" ref="V66:V129" si="17">IF(N66&gt;0,"Missing required fields",IF(O66="REVIEW","Invalid provider NPI",IF(P66="REVIEW","Invalid NDC",IF(Q66="REVIEW","Store mapping incomplete",IF(R66="REVIEW","Entity mapping incomplete","Clean")))))</f>
        <v>Clean</v>
      </c>
    </row>
    <row r="67" spans="1:22" x14ac:dyDescent="0.3">
      <c r="A67" t="str">
        <f>Raw_Data!A67</f>
        <v>6247318</v>
      </c>
      <c r="B67">
        <f>Raw_Data!B67</f>
        <v>45659</v>
      </c>
      <c r="C67" t="str">
        <f>Raw_Data!C67</f>
        <v>BD UF MICRO PEN NEEDLE 6MMX</v>
      </c>
      <c r="D67" t="str">
        <f>Raw_Data!D67</f>
        <v>8290320749</v>
      </c>
      <c r="E67" t="str">
        <f>Raw_Data!E67</f>
        <v>BYNE, EDMUND</v>
      </c>
      <c r="F67" t="str">
        <f>Raw_Data!F67</f>
        <v>1033186648</v>
      </c>
      <c r="G67" t="str">
        <f>Raw_Data!H67</f>
        <v>0</v>
      </c>
      <c r="H67">
        <f>IFERROR(VLOOKUP(G67,Store_Map!$A$2:$I$100,3,FALSE),"")</f>
        <v>0</v>
      </c>
      <c r="I67">
        <f>IFERROR(VLOOKUP(G67,Store_Map!$A$2:$I$100,4,FALSE),"")</f>
        <v>0</v>
      </c>
      <c r="J67">
        <f>IFERROR(VLOOKUP(G67,Store_Map!$A$2:$I$100,5,FALSE),"")</f>
        <v>0</v>
      </c>
      <c r="K67">
        <f>IFERROR(VLOOKUP(G67,Store_Map!$A$2:$I$100,6,FALSE),"")</f>
        <v>0</v>
      </c>
      <c r="L67">
        <f>IFERROR(VLOOKUP(G67,Store_Map!$A$2:$I$100,7,FALSE),"")</f>
        <v>0</v>
      </c>
      <c r="M67">
        <f>IFERROR(VLOOKUP(G67,Store_Map!$A$2:$I$100,8,FALSE),"")</f>
        <v>0</v>
      </c>
      <c r="N67">
        <f t="shared" si="9"/>
        <v>0</v>
      </c>
      <c r="O67" t="str">
        <f t="shared" si="10"/>
        <v>PASS</v>
      </c>
      <c r="P67" t="str">
        <f t="shared" si="11"/>
        <v>PASS</v>
      </c>
      <c r="Q67" t="str">
        <f t="shared" si="12"/>
        <v>PASS</v>
      </c>
      <c r="R67" t="str">
        <f t="shared" si="13"/>
        <v>PASS</v>
      </c>
      <c r="S67" t="str">
        <f t="shared" si="14"/>
        <v>PASS</v>
      </c>
      <c r="T67">
        <f t="shared" si="15"/>
        <v>100</v>
      </c>
      <c r="U67" t="str">
        <f t="shared" si="16"/>
        <v>Low</v>
      </c>
      <c r="V67" t="str">
        <f t="shared" si="17"/>
        <v>Clean</v>
      </c>
    </row>
    <row r="68" spans="1:22" x14ac:dyDescent="0.3">
      <c r="A68" t="str">
        <f>Raw_Data!A68</f>
        <v>6247319</v>
      </c>
      <c r="B68">
        <f>Raw_Data!B68</f>
        <v>45659</v>
      </c>
      <c r="C68" t="str">
        <f>Raw_Data!C68</f>
        <v>LANTUS SOLOSTAR 100 UNIT/ML</v>
      </c>
      <c r="D68" t="str">
        <f>Raw_Data!D68</f>
        <v>88221905</v>
      </c>
      <c r="E68" t="str">
        <f>Raw_Data!E68</f>
        <v>BYNE, EDMUND</v>
      </c>
      <c r="F68" t="str">
        <f>Raw_Data!F68</f>
        <v>1033186648</v>
      </c>
      <c r="G68" t="str">
        <f>Raw_Data!H68</f>
        <v>0</v>
      </c>
      <c r="H68">
        <f>IFERROR(VLOOKUP(G68,Store_Map!$A$2:$I$100,3,FALSE),"")</f>
        <v>0</v>
      </c>
      <c r="I68">
        <f>IFERROR(VLOOKUP(G68,Store_Map!$A$2:$I$100,4,FALSE),"")</f>
        <v>0</v>
      </c>
      <c r="J68">
        <f>IFERROR(VLOOKUP(G68,Store_Map!$A$2:$I$100,5,FALSE),"")</f>
        <v>0</v>
      </c>
      <c r="K68">
        <f>IFERROR(VLOOKUP(G68,Store_Map!$A$2:$I$100,6,FALSE),"")</f>
        <v>0</v>
      </c>
      <c r="L68">
        <f>IFERROR(VLOOKUP(G68,Store_Map!$A$2:$I$100,7,FALSE),"")</f>
        <v>0</v>
      </c>
      <c r="M68">
        <f>IFERROR(VLOOKUP(G68,Store_Map!$A$2:$I$100,8,FALSE),"")</f>
        <v>0</v>
      </c>
      <c r="N68">
        <f t="shared" si="9"/>
        <v>0</v>
      </c>
      <c r="O68" t="str">
        <f t="shared" si="10"/>
        <v>PASS</v>
      </c>
      <c r="P68" t="str">
        <f t="shared" si="11"/>
        <v>REVIEW</v>
      </c>
      <c r="Q68" t="str">
        <f t="shared" si="12"/>
        <v>PASS</v>
      </c>
      <c r="R68" t="str">
        <f t="shared" si="13"/>
        <v>PASS</v>
      </c>
      <c r="S68" t="str">
        <f t="shared" si="14"/>
        <v>REVIEW</v>
      </c>
      <c r="T68">
        <f t="shared" si="15"/>
        <v>90</v>
      </c>
      <c r="U68" t="str">
        <f t="shared" si="16"/>
        <v>Low</v>
      </c>
      <c r="V68" t="str">
        <f t="shared" si="17"/>
        <v>Invalid NDC</v>
      </c>
    </row>
    <row r="69" spans="1:22" x14ac:dyDescent="0.3">
      <c r="A69" t="str">
        <f>Raw_Data!A69</f>
        <v>6248952</v>
      </c>
      <c r="B69">
        <f>Raw_Data!B69</f>
        <v>45659</v>
      </c>
      <c r="C69" t="str">
        <f>Raw_Data!C69</f>
        <v>MELOXICAM 15 MG TABLET</v>
      </c>
      <c r="D69" t="str">
        <f>Raw_Data!D69</f>
        <v>68382005105</v>
      </c>
      <c r="E69" t="str">
        <f>Raw_Data!E69</f>
        <v>BYNE, EDMUND</v>
      </c>
      <c r="F69" t="str">
        <f>Raw_Data!F69</f>
        <v>1033186648</v>
      </c>
      <c r="G69" t="str">
        <f>Raw_Data!H69</f>
        <v>0</v>
      </c>
      <c r="H69">
        <f>IFERROR(VLOOKUP(G69,Store_Map!$A$2:$I$100,3,FALSE),"")</f>
        <v>0</v>
      </c>
      <c r="I69">
        <f>IFERROR(VLOOKUP(G69,Store_Map!$A$2:$I$100,4,FALSE),"")</f>
        <v>0</v>
      </c>
      <c r="J69">
        <f>IFERROR(VLOOKUP(G69,Store_Map!$A$2:$I$100,5,FALSE),"")</f>
        <v>0</v>
      </c>
      <c r="K69">
        <f>IFERROR(VLOOKUP(G69,Store_Map!$A$2:$I$100,6,FALSE),"")</f>
        <v>0</v>
      </c>
      <c r="L69">
        <f>IFERROR(VLOOKUP(G69,Store_Map!$A$2:$I$100,7,FALSE),"")</f>
        <v>0</v>
      </c>
      <c r="M69">
        <f>IFERROR(VLOOKUP(G69,Store_Map!$A$2:$I$100,8,FALSE),"")</f>
        <v>0</v>
      </c>
      <c r="N69">
        <f t="shared" si="9"/>
        <v>0</v>
      </c>
      <c r="O69" t="str">
        <f t="shared" si="10"/>
        <v>PASS</v>
      </c>
      <c r="P69" t="str">
        <f t="shared" si="11"/>
        <v>PASS</v>
      </c>
      <c r="Q69" t="str">
        <f t="shared" si="12"/>
        <v>PASS</v>
      </c>
      <c r="R69" t="str">
        <f t="shared" si="13"/>
        <v>PASS</v>
      </c>
      <c r="S69" t="str">
        <f t="shared" si="14"/>
        <v>PASS</v>
      </c>
      <c r="T69">
        <f t="shared" si="15"/>
        <v>100</v>
      </c>
      <c r="U69" t="str">
        <f t="shared" si="16"/>
        <v>Low</v>
      </c>
      <c r="V69" t="str">
        <f t="shared" si="17"/>
        <v>Clean</v>
      </c>
    </row>
    <row r="70" spans="1:22" x14ac:dyDescent="0.3">
      <c r="A70" t="str">
        <f>Raw_Data!A70</f>
        <v>6243657</v>
      </c>
      <c r="B70">
        <f>Raw_Data!B70</f>
        <v>45659</v>
      </c>
      <c r="C70" t="str">
        <f>Raw_Data!C70</f>
        <v>OZEMPIC 0.25-0.5 MG/DOSE PE</v>
      </c>
      <c r="D70" t="str">
        <f>Raw_Data!D70</f>
        <v>169418113</v>
      </c>
      <c r="E70" t="str">
        <f>Raw_Data!E70</f>
        <v>MACHADO, MARIA</v>
      </c>
      <c r="F70" t="str">
        <f>Raw_Data!F70</f>
        <v>1619100302</v>
      </c>
      <c r="G70" t="str">
        <f>Raw_Data!H70</f>
        <v>0</v>
      </c>
      <c r="H70">
        <f>IFERROR(VLOOKUP(G70,Store_Map!$A$2:$I$100,3,FALSE),"")</f>
        <v>0</v>
      </c>
      <c r="I70">
        <f>IFERROR(VLOOKUP(G70,Store_Map!$A$2:$I$100,4,FALSE),"")</f>
        <v>0</v>
      </c>
      <c r="J70">
        <f>IFERROR(VLOOKUP(G70,Store_Map!$A$2:$I$100,5,FALSE),"")</f>
        <v>0</v>
      </c>
      <c r="K70">
        <f>IFERROR(VLOOKUP(G70,Store_Map!$A$2:$I$100,6,FALSE),"")</f>
        <v>0</v>
      </c>
      <c r="L70">
        <f>IFERROR(VLOOKUP(G70,Store_Map!$A$2:$I$100,7,FALSE),"")</f>
        <v>0</v>
      </c>
      <c r="M70">
        <f>IFERROR(VLOOKUP(G70,Store_Map!$A$2:$I$100,8,FALSE),"")</f>
        <v>0</v>
      </c>
      <c r="N70">
        <f t="shared" si="9"/>
        <v>0</v>
      </c>
      <c r="O70" t="str">
        <f t="shared" si="10"/>
        <v>PASS</v>
      </c>
      <c r="P70" t="str">
        <f t="shared" si="11"/>
        <v>REVIEW</v>
      </c>
      <c r="Q70" t="str">
        <f t="shared" si="12"/>
        <v>PASS</v>
      </c>
      <c r="R70" t="str">
        <f t="shared" si="13"/>
        <v>PASS</v>
      </c>
      <c r="S70" t="str">
        <f t="shared" si="14"/>
        <v>REVIEW</v>
      </c>
      <c r="T70">
        <f t="shared" si="15"/>
        <v>90</v>
      </c>
      <c r="U70" t="str">
        <f t="shared" si="16"/>
        <v>Low</v>
      </c>
      <c r="V70" t="str">
        <f t="shared" si="17"/>
        <v>Invalid NDC</v>
      </c>
    </row>
    <row r="71" spans="1:22" x14ac:dyDescent="0.3">
      <c r="A71" t="str">
        <f>Raw_Data!A71</f>
        <v>4010611</v>
      </c>
      <c r="B71">
        <f>Raw_Data!B71</f>
        <v>45659</v>
      </c>
      <c r="C71" t="str">
        <f>Raw_Data!C71</f>
        <v>LYRICA 300 MG CAPSULE</v>
      </c>
      <c r="D71" t="str">
        <f>Raw_Data!D71</f>
        <v>71101868</v>
      </c>
      <c r="E71" t="str">
        <f>Raw_Data!E71</f>
        <v>BYNE, EDMUND</v>
      </c>
      <c r="F71" t="str">
        <f>Raw_Data!F71</f>
        <v>1033186648</v>
      </c>
      <c r="G71" t="str">
        <f>Raw_Data!H71</f>
        <v>0</v>
      </c>
      <c r="H71">
        <f>IFERROR(VLOOKUP(G71,Store_Map!$A$2:$I$100,3,FALSE),"")</f>
        <v>0</v>
      </c>
      <c r="I71">
        <f>IFERROR(VLOOKUP(G71,Store_Map!$A$2:$I$100,4,FALSE),"")</f>
        <v>0</v>
      </c>
      <c r="J71">
        <f>IFERROR(VLOOKUP(G71,Store_Map!$A$2:$I$100,5,FALSE),"")</f>
        <v>0</v>
      </c>
      <c r="K71">
        <f>IFERROR(VLOOKUP(G71,Store_Map!$A$2:$I$100,6,FALSE),"")</f>
        <v>0</v>
      </c>
      <c r="L71">
        <f>IFERROR(VLOOKUP(G71,Store_Map!$A$2:$I$100,7,FALSE),"")</f>
        <v>0</v>
      </c>
      <c r="M71">
        <f>IFERROR(VLOOKUP(G71,Store_Map!$A$2:$I$100,8,FALSE),"")</f>
        <v>0</v>
      </c>
      <c r="N71">
        <f t="shared" si="9"/>
        <v>0</v>
      </c>
      <c r="O71" t="str">
        <f t="shared" si="10"/>
        <v>PASS</v>
      </c>
      <c r="P71" t="str">
        <f t="shared" si="11"/>
        <v>REVIEW</v>
      </c>
      <c r="Q71" t="str">
        <f t="shared" si="12"/>
        <v>PASS</v>
      </c>
      <c r="R71" t="str">
        <f t="shared" si="13"/>
        <v>PASS</v>
      </c>
      <c r="S71" t="str">
        <f t="shared" si="14"/>
        <v>REVIEW</v>
      </c>
      <c r="T71">
        <f t="shared" si="15"/>
        <v>90</v>
      </c>
      <c r="U71" t="str">
        <f t="shared" si="16"/>
        <v>Low</v>
      </c>
      <c r="V71" t="str">
        <f t="shared" si="17"/>
        <v>Invalid NDC</v>
      </c>
    </row>
    <row r="72" spans="1:22" x14ac:dyDescent="0.3">
      <c r="A72" t="str">
        <f>Raw_Data!A72</f>
        <v>6251036</v>
      </c>
      <c r="B72">
        <f>Raw_Data!B72</f>
        <v>45659</v>
      </c>
      <c r="C72" t="str">
        <f>Raw_Data!C72</f>
        <v>ONETOUCH VERIO TEST STRIP</v>
      </c>
      <c r="D72" t="str">
        <f>Raw_Data!D72</f>
        <v>53885027210</v>
      </c>
      <c r="E72" t="str">
        <f>Raw_Data!E72</f>
        <v>GIBBS, JON</v>
      </c>
      <c r="F72" t="str">
        <f>Raw_Data!F72</f>
        <v>1700896156</v>
      </c>
      <c r="G72" t="str">
        <f>Raw_Data!H72</f>
        <v>0</v>
      </c>
      <c r="H72">
        <f>IFERROR(VLOOKUP(G72,Store_Map!$A$2:$I$100,3,FALSE),"")</f>
        <v>0</v>
      </c>
      <c r="I72">
        <f>IFERROR(VLOOKUP(G72,Store_Map!$A$2:$I$100,4,FALSE),"")</f>
        <v>0</v>
      </c>
      <c r="J72">
        <f>IFERROR(VLOOKUP(G72,Store_Map!$A$2:$I$100,5,FALSE),"")</f>
        <v>0</v>
      </c>
      <c r="K72">
        <f>IFERROR(VLOOKUP(G72,Store_Map!$A$2:$I$100,6,FALSE),"")</f>
        <v>0</v>
      </c>
      <c r="L72">
        <f>IFERROR(VLOOKUP(G72,Store_Map!$A$2:$I$100,7,FALSE),"")</f>
        <v>0</v>
      </c>
      <c r="M72">
        <f>IFERROR(VLOOKUP(G72,Store_Map!$A$2:$I$100,8,FALSE),"")</f>
        <v>0</v>
      </c>
      <c r="N72">
        <f t="shared" si="9"/>
        <v>0</v>
      </c>
      <c r="O72" t="str">
        <f t="shared" si="10"/>
        <v>PASS</v>
      </c>
      <c r="P72" t="str">
        <f t="shared" si="11"/>
        <v>PASS</v>
      </c>
      <c r="Q72" t="str">
        <f t="shared" si="12"/>
        <v>PASS</v>
      </c>
      <c r="R72" t="str">
        <f t="shared" si="13"/>
        <v>PASS</v>
      </c>
      <c r="S72" t="str">
        <f t="shared" si="14"/>
        <v>PASS</v>
      </c>
      <c r="T72">
        <f t="shared" si="15"/>
        <v>100</v>
      </c>
      <c r="U72" t="str">
        <f t="shared" si="16"/>
        <v>Low</v>
      </c>
      <c r="V72" t="str">
        <f t="shared" si="17"/>
        <v>Clean</v>
      </c>
    </row>
    <row r="73" spans="1:22" x14ac:dyDescent="0.3">
      <c r="A73" t="str">
        <f>Raw_Data!A73</f>
        <v>6247313</v>
      </c>
      <c r="B73">
        <f>Raw_Data!B73</f>
        <v>45659</v>
      </c>
      <c r="C73" t="str">
        <f>Raw_Data!C73</f>
        <v>NOVOLIN 70-30 100 UNIT/ML V</v>
      </c>
      <c r="D73" t="str">
        <f>Raw_Data!D73</f>
        <v>169183711</v>
      </c>
      <c r="E73" t="str">
        <f>Raw_Data!E73</f>
        <v>BYNE, EDMUND</v>
      </c>
      <c r="F73" t="str">
        <f>Raw_Data!F73</f>
        <v>1033186648</v>
      </c>
      <c r="G73" t="str">
        <f>Raw_Data!H73</f>
        <v>0</v>
      </c>
      <c r="H73">
        <f>IFERROR(VLOOKUP(G73,Store_Map!$A$2:$I$100,3,FALSE),"")</f>
        <v>0</v>
      </c>
      <c r="I73">
        <f>IFERROR(VLOOKUP(G73,Store_Map!$A$2:$I$100,4,FALSE),"")</f>
        <v>0</v>
      </c>
      <c r="J73">
        <f>IFERROR(VLOOKUP(G73,Store_Map!$A$2:$I$100,5,FALSE),"")</f>
        <v>0</v>
      </c>
      <c r="K73">
        <f>IFERROR(VLOOKUP(G73,Store_Map!$A$2:$I$100,6,FALSE),"")</f>
        <v>0</v>
      </c>
      <c r="L73">
        <f>IFERROR(VLOOKUP(G73,Store_Map!$A$2:$I$100,7,FALSE),"")</f>
        <v>0</v>
      </c>
      <c r="M73">
        <f>IFERROR(VLOOKUP(G73,Store_Map!$A$2:$I$100,8,FALSE),"")</f>
        <v>0</v>
      </c>
      <c r="N73">
        <f t="shared" si="9"/>
        <v>0</v>
      </c>
      <c r="O73" t="str">
        <f t="shared" si="10"/>
        <v>PASS</v>
      </c>
      <c r="P73" t="str">
        <f t="shared" si="11"/>
        <v>REVIEW</v>
      </c>
      <c r="Q73" t="str">
        <f t="shared" si="12"/>
        <v>PASS</v>
      </c>
      <c r="R73" t="str">
        <f t="shared" si="13"/>
        <v>PASS</v>
      </c>
      <c r="S73" t="str">
        <f t="shared" si="14"/>
        <v>REVIEW</v>
      </c>
      <c r="T73">
        <f t="shared" si="15"/>
        <v>90</v>
      </c>
      <c r="U73" t="str">
        <f t="shared" si="16"/>
        <v>Low</v>
      </c>
      <c r="V73" t="str">
        <f t="shared" si="17"/>
        <v>Invalid NDC</v>
      </c>
    </row>
    <row r="74" spans="1:22" x14ac:dyDescent="0.3">
      <c r="A74" t="str">
        <f>Raw_Data!A74</f>
        <v>6251018</v>
      </c>
      <c r="B74">
        <f>Raw_Data!B74</f>
        <v>45659</v>
      </c>
      <c r="C74" t="str">
        <f>Raw_Data!C74</f>
        <v>*SULFAMETHOXAZOLE-TMP DS TA</v>
      </c>
      <c r="D74" t="str">
        <f>Raw_Data!D74</f>
        <v>57237023301</v>
      </c>
      <c r="E74" t="str">
        <f>Raw_Data!E74</f>
        <v>PATEL, ALPEN</v>
      </c>
      <c r="F74" t="str">
        <f>Raw_Data!F74</f>
        <v>1962652735</v>
      </c>
      <c r="G74" t="str">
        <f>Raw_Data!H74</f>
        <v>0</v>
      </c>
      <c r="H74">
        <f>IFERROR(VLOOKUP(G74,Store_Map!$A$2:$I$100,3,FALSE),"")</f>
        <v>0</v>
      </c>
      <c r="I74">
        <f>IFERROR(VLOOKUP(G74,Store_Map!$A$2:$I$100,4,FALSE),"")</f>
        <v>0</v>
      </c>
      <c r="J74">
        <f>IFERROR(VLOOKUP(G74,Store_Map!$A$2:$I$100,5,FALSE),"")</f>
        <v>0</v>
      </c>
      <c r="K74">
        <f>IFERROR(VLOOKUP(G74,Store_Map!$A$2:$I$100,6,FALSE),"")</f>
        <v>0</v>
      </c>
      <c r="L74">
        <f>IFERROR(VLOOKUP(G74,Store_Map!$A$2:$I$100,7,FALSE),"")</f>
        <v>0</v>
      </c>
      <c r="M74">
        <f>IFERROR(VLOOKUP(G74,Store_Map!$A$2:$I$100,8,FALSE),"")</f>
        <v>0</v>
      </c>
      <c r="N74">
        <f t="shared" si="9"/>
        <v>0</v>
      </c>
      <c r="O74" t="str">
        <f t="shared" si="10"/>
        <v>PASS</v>
      </c>
      <c r="P74" t="str">
        <f t="shared" si="11"/>
        <v>PASS</v>
      </c>
      <c r="Q74" t="str">
        <f t="shared" si="12"/>
        <v>PASS</v>
      </c>
      <c r="R74" t="str">
        <f t="shared" si="13"/>
        <v>PASS</v>
      </c>
      <c r="S74" t="str">
        <f t="shared" si="14"/>
        <v>PASS</v>
      </c>
      <c r="T74">
        <f t="shared" si="15"/>
        <v>100</v>
      </c>
      <c r="U74" t="str">
        <f t="shared" si="16"/>
        <v>Low</v>
      </c>
      <c r="V74" t="str">
        <f t="shared" si="17"/>
        <v>Clean</v>
      </c>
    </row>
    <row r="75" spans="1:22" x14ac:dyDescent="0.3">
      <c r="A75" t="str">
        <f>Raw_Data!A75</f>
        <v>4010569</v>
      </c>
      <c r="B75">
        <f>Raw_Data!B75</f>
        <v>45659</v>
      </c>
      <c r="C75" t="str">
        <f>Raw_Data!C75</f>
        <v>LYRICA 25 MG CAPSULE</v>
      </c>
      <c r="D75" t="str">
        <f>Raw_Data!D75</f>
        <v>71101268</v>
      </c>
      <c r="E75" t="str">
        <f>Raw_Data!E75</f>
        <v>Shrestha MBBS, Rakchhya</v>
      </c>
      <c r="F75" t="str">
        <f>Raw_Data!F75</f>
        <v>1922675024</v>
      </c>
      <c r="G75" t="str">
        <f>Raw_Data!H75</f>
        <v>0</v>
      </c>
      <c r="H75">
        <f>IFERROR(VLOOKUP(G75,Store_Map!$A$2:$I$100,3,FALSE),"")</f>
        <v>0</v>
      </c>
      <c r="I75">
        <f>IFERROR(VLOOKUP(G75,Store_Map!$A$2:$I$100,4,FALSE),"")</f>
        <v>0</v>
      </c>
      <c r="J75">
        <f>IFERROR(VLOOKUP(G75,Store_Map!$A$2:$I$100,5,FALSE),"")</f>
        <v>0</v>
      </c>
      <c r="K75">
        <f>IFERROR(VLOOKUP(G75,Store_Map!$A$2:$I$100,6,FALSE),"")</f>
        <v>0</v>
      </c>
      <c r="L75">
        <f>IFERROR(VLOOKUP(G75,Store_Map!$A$2:$I$100,7,FALSE),"")</f>
        <v>0</v>
      </c>
      <c r="M75">
        <f>IFERROR(VLOOKUP(G75,Store_Map!$A$2:$I$100,8,FALSE),"")</f>
        <v>0</v>
      </c>
      <c r="N75">
        <f t="shared" si="9"/>
        <v>0</v>
      </c>
      <c r="O75" t="str">
        <f t="shared" si="10"/>
        <v>PASS</v>
      </c>
      <c r="P75" t="str">
        <f t="shared" si="11"/>
        <v>REVIEW</v>
      </c>
      <c r="Q75" t="str">
        <f t="shared" si="12"/>
        <v>PASS</v>
      </c>
      <c r="R75" t="str">
        <f t="shared" si="13"/>
        <v>PASS</v>
      </c>
      <c r="S75" t="str">
        <f t="shared" si="14"/>
        <v>REVIEW</v>
      </c>
      <c r="T75">
        <f t="shared" si="15"/>
        <v>90</v>
      </c>
      <c r="U75" t="str">
        <f t="shared" si="16"/>
        <v>Low</v>
      </c>
      <c r="V75" t="str">
        <f t="shared" si="17"/>
        <v>Invalid NDC</v>
      </c>
    </row>
    <row r="76" spans="1:22" x14ac:dyDescent="0.3">
      <c r="A76" t="str">
        <f>Raw_Data!A76</f>
        <v>4010568</v>
      </c>
      <c r="B76">
        <f>Raw_Data!B76</f>
        <v>45659</v>
      </c>
      <c r="C76" t="str">
        <f>Raw_Data!C76</f>
        <v>LYRICA 100 MG CAPSULE</v>
      </c>
      <c r="D76" t="str">
        <f>Raw_Data!D76</f>
        <v>71101568</v>
      </c>
      <c r="E76" t="str">
        <f>Raw_Data!E76</f>
        <v>Shrestha MBBS, Rakchhya</v>
      </c>
      <c r="F76" t="str">
        <f>Raw_Data!F76</f>
        <v>1922675024</v>
      </c>
      <c r="G76" t="str">
        <f>Raw_Data!H76</f>
        <v>0</v>
      </c>
      <c r="H76">
        <f>IFERROR(VLOOKUP(G76,Store_Map!$A$2:$I$100,3,FALSE),"")</f>
        <v>0</v>
      </c>
      <c r="I76">
        <f>IFERROR(VLOOKUP(G76,Store_Map!$A$2:$I$100,4,FALSE),"")</f>
        <v>0</v>
      </c>
      <c r="J76">
        <f>IFERROR(VLOOKUP(G76,Store_Map!$A$2:$I$100,5,FALSE),"")</f>
        <v>0</v>
      </c>
      <c r="K76">
        <f>IFERROR(VLOOKUP(G76,Store_Map!$A$2:$I$100,6,FALSE),"")</f>
        <v>0</v>
      </c>
      <c r="L76">
        <f>IFERROR(VLOOKUP(G76,Store_Map!$A$2:$I$100,7,FALSE),"")</f>
        <v>0</v>
      </c>
      <c r="M76">
        <f>IFERROR(VLOOKUP(G76,Store_Map!$A$2:$I$100,8,FALSE),"")</f>
        <v>0</v>
      </c>
      <c r="N76">
        <f t="shared" si="9"/>
        <v>0</v>
      </c>
      <c r="O76" t="str">
        <f t="shared" si="10"/>
        <v>PASS</v>
      </c>
      <c r="P76" t="str">
        <f t="shared" si="11"/>
        <v>REVIEW</v>
      </c>
      <c r="Q76" t="str">
        <f t="shared" si="12"/>
        <v>PASS</v>
      </c>
      <c r="R76" t="str">
        <f t="shared" si="13"/>
        <v>PASS</v>
      </c>
      <c r="S76" t="str">
        <f t="shared" si="14"/>
        <v>REVIEW</v>
      </c>
      <c r="T76">
        <f t="shared" si="15"/>
        <v>90</v>
      </c>
      <c r="U76" t="str">
        <f t="shared" si="16"/>
        <v>Low</v>
      </c>
      <c r="V76" t="str">
        <f t="shared" si="17"/>
        <v>Invalid NDC</v>
      </c>
    </row>
    <row r="77" spans="1:22" x14ac:dyDescent="0.3">
      <c r="A77" t="str">
        <f>Raw_Data!A77</f>
        <v>6236459</v>
      </c>
      <c r="B77">
        <f>Raw_Data!B77</f>
        <v>45659</v>
      </c>
      <c r="C77" t="str">
        <f>Raw_Data!C77</f>
        <v>DICLOFENAC SOD DR 75 MG TAB</v>
      </c>
      <c r="D77" t="str">
        <f>Raw_Data!D77</f>
        <v>61442010360</v>
      </c>
      <c r="E77" t="str">
        <f>Raw_Data!E77</f>
        <v>BYNE, EDMUND</v>
      </c>
      <c r="F77" t="str">
        <f>Raw_Data!F77</f>
        <v>1033186648</v>
      </c>
      <c r="G77" t="str">
        <f>Raw_Data!H77</f>
        <v>0</v>
      </c>
      <c r="H77">
        <f>IFERROR(VLOOKUP(G77,Store_Map!$A$2:$I$100,3,FALSE),"")</f>
        <v>0</v>
      </c>
      <c r="I77">
        <f>IFERROR(VLOOKUP(G77,Store_Map!$A$2:$I$100,4,FALSE),"")</f>
        <v>0</v>
      </c>
      <c r="J77">
        <f>IFERROR(VLOOKUP(G77,Store_Map!$A$2:$I$100,5,FALSE),"")</f>
        <v>0</v>
      </c>
      <c r="K77">
        <f>IFERROR(VLOOKUP(G77,Store_Map!$A$2:$I$100,6,FALSE),"")</f>
        <v>0</v>
      </c>
      <c r="L77">
        <f>IFERROR(VLOOKUP(G77,Store_Map!$A$2:$I$100,7,FALSE),"")</f>
        <v>0</v>
      </c>
      <c r="M77">
        <f>IFERROR(VLOOKUP(G77,Store_Map!$A$2:$I$100,8,FALSE),"")</f>
        <v>0</v>
      </c>
      <c r="N77">
        <f t="shared" si="9"/>
        <v>0</v>
      </c>
      <c r="O77" t="str">
        <f t="shared" si="10"/>
        <v>PASS</v>
      </c>
      <c r="P77" t="str">
        <f t="shared" si="11"/>
        <v>PASS</v>
      </c>
      <c r="Q77" t="str">
        <f t="shared" si="12"/>
        <v>PASS</v>
      </c>
      <c r="R77" t="str">
        <f t="shared" si="13"/>
        <v>PASS</v>
      </c>
      <c r="S77" t="str">
        <f t="shared" si="14"/>
        <v>PASS</v>
      </c>
      <c r="T77">
        <f t="shared" si="15"/>
        <v>100</v>
      </c>
      <c r="U77" t="str">
        <f t="shared" si="16"/>
        <v>Low</v>
      </c>
      <c r="V77" t="str">
        <f t="shared" si="17"/>
        <v>Clean</v>
      </c>
    </row>
    <row r="78" spans="1:22" x14ac:dyDescent="0.3">
      <c r="A78" t="str">
        <f>Raw_Data!A78</f>
        <v>6236460</v>
      </c>
      <c r="B78">
        <f>Raw_Data!B78</f>
        <v>45659</v>
      </c>
      <c r="C78" t="str">
        <f>Raw_Data!C78</f>
        <v>ESOMEPRAZOLE MAG DR 40 MG C</v>
      </c>
      <c r="D78" t="str">
        <f>Raw_Data!D78</f>
        <v>65862078490</v>
      </c>
      <c r="E78" t="str">
        <f>Raw_Data!E78</f>
        <v>BYNE, EDMUND</v>
      </c>
      <c r="F78" t="str">
        <f>Raw_Data!F78</f>
        <v>1033186648</v>
      </c>
      <c r="G78" t="str">
        <f>Raw_Data!H78</f>
        <v>0</v>
      </c>
      <c r="H78">
        <f>IFERROR(VLOOKUP(G78,Store_Map!$A$2:$I$100,3,FALSE),"")</f>
        <v>0</v>
      </c>
      <c r="I78">
        <f>IFERROR(VLOOKUP(G78,Store_Map!$A$2:$I$100,4,FALSE),"")</f>
        <v>0</v>
      </c>
      <c r="J78">
        <f>IFERROR(VLOOKUP(G78,Store_Map!$A$2:$I$100,5,FALSE),"")</f>
        <v>0</v>
      </c>
      <c r="K78">
        <f>IFERROR(VLOOKUP(G78,Store_Map!$A$2:$I$100,6,FALSE),"")</f>
        <v>0</v>
      </c>
      <c r="L78">
        <f>IFERROR(VLOOKUP(G78,Store_Map!$A$2:$I$100,7,FALSE),"")</f>
        <v>0</v>
      </c>
      <c r="M78">
        <f>IFERROR(VLOOKUP(G78,Store_Map!$A$2:$I$100,8,FALSE),"")</f>
        <v>0</v>
      </c>
      <c r="N78">
        <f t="shared" si="9"/>
        <v>0</v>
      </c>
      <c r="O78" t="str">
        <f t="shared" si="10"/>
        <v>PASS</v>
      </c>
      <c r="P78" t="str">
        <f t="shared" si="11"/>
        <v>PASS</v>
      </c>
      <c r="Q78" t="str">
        <f t="shared" si="12"/>
        <v>PASS</v>
      </c>
      <c r="R78" t="str">
        <f t="shared" si="13"/>
        <v>PASS</v>
      </c>
      <c r="S78" t="str">
        <f t="shared" si="14"/>
        <v>PASS</v>
      </c>
      <c r="T78">
        <f t="shared" si="15"/>
        <v>100</v>
      </c>
      <c r="U78" t="str">
        <f t="shared" si="16"/>
        <v>Low</v>
      </c>
      <c r="V78" t="str">
        <f t="shared" si="17"/>
        <v>Clean</v>
      </c>
    </row>
    <row r="79" spans="1:22" x14ac:dyDescent="0.3">
      <c r="A79" t="str">
        <f>Raw_Data!A79</f>
        <v>6239456</v>
      </c>
      <c r="B79">
        <f>Raw_Data!B79</f>
        <v>45659</v>
      </c>
      <c r="C79" t="str">
        <f>Raw_Data!C79</f>
        <v>ATORVASTATIN 40 MG TABLET</v>
      </c>
      <c r="D79" t="str">
        <f>Raw_Data!D79</f>
        <v>67877051310</v>
      </c>
      <c r="E79" t="str">
        <f>Raw_Data!E79</f>
        <v>BYNE, EDMUND</v>
      </c>
      <c r="F79" t="str">
        <f>Raw_Data!F79</f>
        <v>1033186648</v>
      </c>
      <c r="G79" t="str">
        <f>Raw_Data!H79</f>
        <v>0</v>
      </c>
      <c r="H79">
        <f>IFERROR(VLOOKUP(G79,Store_Map!$A$2:$I$100,3,FALSE),"")</f>
        <v>0</v>
      </c>
      <c r="I79">
        <f>IFERROR(VLOOKUP(G79,Store_Map!$A$2:$I$100,4,FALSE),"")</f>
        <v>0</v>
      </c>
      <c r="J79">
        <f>IFERROR(VLOOKUP(G79,Store_Map!$A$2:$I$100,5,FALSE),"")</f>
        <v>0</v>
      </c>
      <c r="K79">
        <f>IFERROR(VLOOKUP(G79,Store_Map!$A$2:$I$100,6,FALSE),"")</f>
        <v>0</v>
      </c>
      <c r="L79">
        <f>IFERROR(VLOOKUP(G79,Store_Map!$A$2:$I$100,7,FALSE),"")</f>
        <v>0</v>
      </c>
      <c r="M79">
        <f>IFERROR(VLOOKUP(G79,Store_Map!$A$2:$I$100,8,FALSE),"")</f>
        <v>0</v>
      </c>
      <c r="N79">
        <f t="shared" si="9"/>
        <v>0</v>
      </c>
      <c r="O79" t="str">
        <f t="shared" si="10"/>
        <v>PASS</v>
      </c>
      <c r="P79" t="str">
        <f t="shared" si="11"/>
        <v>PASS</v>
      </c>
      <c r="Q79" t="str">
        <f t="shared" si="12"/>
        <v>PASS</v>
      </c>
      <c r="R79" t="str">
        <f t="shared" si="13"/>
        <v>PASS</v>
      </c>
      <c r="S79" t="str">
        <f t="shared" si="14"/>
        <v>PASS</v>
      </c>
      <c r="T79">
        <f t="shared" si="15"/>
        <v>100</v>
      </c>
      <c r="U79" t="str">
        <f t="shared" si="16"/>
        <v>Low</v>
      </c>
      <c r="V79" t="str">
        <f t="shared" si="17"/>
        <v>Clean</v>
      </c>
    </row>
    <row r="80" spans="1:22" x14ac:dyDescent="0.3">
      <c r="A80" t="str">
        <f>Raw_Data!A80</f>
        <v>6239455</v>
      </c>
      <c r="B80">
        <f>Raw_Data!B80</f>
        <v>45659</v>
      </c>
      <c r="C80" t="str">
        <f>Raw_Data!C80</f>
        <v>LISINOPRIL 20 MG TABLET</v>
      </c>
      <c r="D80" t="str">
        <f>Raw_Data!D80</f>
        <v>68180098103</v>
      </c>
      <c r="E80" t="str">
        <f>Raw_Data!E80</f>
        <v>BYNE, EDMUND</v>
      </c>
      <c r="F80" t="str">
        <f>Raw_Data!F80</f>
        <v>1033186648</v>
      </c>
      <c r="G80" t="str">
        <f>Raw_Data!H80</f>
        <v>0</v>
      </c>
      <c r="H80">
        <f>IFERROR(VLOOKUP(G80,Store_Map!$A$2:$I$100,3,FALSE),"")</f>
        <v>0</v>
      </c>
      <c r="I80">
        <f>IFERROR(VLOOKUP(G80,Store_Map!$A$2:$I$100,4,FALSE),"")</f>
        <v>0</v>
      </c>
      <c r="J80">
        <f>IFERROR(VLOOKUP(G80,Store_Map!$A$2:$I$100,5,FALSE),"")</f>
        <v>0</v>
      </c>
      <c r="K80">
        <f>IFERROR(VLOOKUP(G80,Store_Map!$A$2:$I$100,6,FALSE),"")</f>
        <v>0</v>
      </c>
      <c r="L80">
        <f>IFERROR(VLOOKUP(G80,Store_Map!$A$2:$I$100,7,FALSE),"")</f>
        <v>0</v>
      </c>
      <c r="M80">
        <f>IFERROR(VLOOKUP(G80,Store_Map!$A$2:$I$100,8,FALSE),"")</f>
        <v>0</v>
      </c>
      <c r="N80">
        <f t="shared" si="9"/>
        <v>0</v>
      </c>
      <c r="O80" t="str">
        <f t="shared" si="10"/>
        <v>PASS</v>
      </c>
      <c r="P80" t="str">
        <f t="shared" si="11"/>
        <v>PASS</v>
      </c>
      <c r="Q80" t="str">
        <f t="shared" si="12"/>
        <v>PASS</v>
      </c>
      <c r="R80" t="str">
        <f t="shared" si="13"/>
        <v>PASS</v>
      </c>
      <c r="S80" t="str">
        <f t="shared" si="14"/>
        <v>PASS</v>
      </c>
      <c r="T80">
        <f t="shared" si="15"/>
        <v>100</v>
      </c>
      <c r="U80" t="str">
        <f t="shared" si="16"/>
        <v>Low</v>
      </c>
      <c r="V80" t="str">
        <f t="shared" si="17"/>
        <v>Clean</v>
      </c>
    </row>
    <row r="81" spans="1:22" x14ac:dyDescent="0.3">
      <c r="A81" t="str">
        <f>Raw_Data!A81</f>
        <v>6239454</v>
      </c>
      <c r="B81">
        <f>Raw_Data!B81</f>
        <v>45659</v>
      </c>
      <c r="C81" t="str">
        <f>Raw_Data!C81</f>
        <v>HYDROCHLOROTHIAZIDE 25 MG T</v>
      </c>
      <c r="D81" t="str">
        <f>Raw_Data!D81</f>
        <v>29300012810</v>
      </c>
      <c r="E81" t="str">
        <f>Raw_Data!E81</f>
        <v>BYNE, EDMUND</v>
      </c>
      <c r="F81" t="str">
        <f>Raw_Data!F81</f>
        <v>1033186648</v>
      </c>
      <c r="G81" t="str">
        <f>Raw_Data!H81</f>
        <v>0</v>
      </c>
      <c r="H81">
        <f>IFERROR(VLOOKUP(G81,Store_Map!$A$2:$I$100,3,FALSE),"")</f>
        <v>0</v>
      </c>
      <c r="I81">
        <f>IFERROR(VLOOKUP(G81,Store_Map!$A$2:$I$100,4,FALSE),"")</f>
        <v>0</v>
      </c>
      <c r="J81">
        <f>IFERROR(VLOOKUP(G81,Store_Map!$A$2:$I$100,5,FALSE),"")</f>
        <v>0</v>
      </c>
      <c r="K81">
        <f>IFERROR(VLOOKUP(G81,Store_Map!$A$2:$I$100,6,FALSE),"")</f>
        <v>0</v>
      </c>
      <c r="L81">
        <f>IFERROR(VLOOKUP(G81,Store_Map!$A$2:$I$100,7,FALSE),"")</f>
        <v>0</v>
      </c>
      <c r="M81">
        <f>IFERROR(VLOOKUP(G81,Store_Map!$A$2:$I$100,8,FALSE),"")</f>
        <v>0</v>
      </c>
      <c r="N81">
        <f t="shared" si="9"/>
        <v>0</v>
      </c>
      <c r="O81" t="str">
        <f t="shared" si="10"/>
        <v>PASS</v>
      </c>
      <c r="P81" t="str">
        <f t="shared" si="11"/>
        <v>PASS</v>
      </c>
      <c r="Q81" t="str">
        <f t="shared" si="12"/>
        <v>PASS</v>
      </c>
      <c r="R81" t="str">
        <f t="shared" si="13"/>
        <v>PASS</v>
      </c>
      <c r="S81" t="str">
        <f t="shared" si="14"/>
        <v>PASS</v>
      </c>
      <c r="T81">
        <f t="shared" si="15"/>
        <v>100</v>
      </c>
      <c r="U81" t="str">
        <f t="shared" si="16"/>
        <v>Low</v>
      </c>
      <c r="V81" t="str">
        <f t="shared" si="17"/>
        <v>Clean</v>
      </c>
    </row>
    <row r="82" spans="1:22" x14ac:dyDescent="0.3">
      <c r="A82" t="str">
        <f>Raw_Data!A82</f>
        <v>4010861</v>
      </c>
      <c r="B82">
        <f>Raw_Data!B82</f>
        <v>45659</v>
      </c>
      <c r="C82" t="str">
        <f>Raw_Data!C82</f>
        <v>BUPRENORPHIN-NALOXON 8-2 MG</v>
      </c>
      <c r="D82" t="str">
        <f>Raw_Data!D82</f>
        <v>54018913</v>
      </c>
      <c r="E82" t="str">
        <f>Raw_Data!E82</f>
        <v>BYNE, EDMUND</v>
      </c>
      <c r="F82" t="str">
        <f>Raw_Data!F82</f>
        <v>1033186648</v>
      </c>
      <c r="G82" t="str">
        <f>Raw_Data!H82</f>
        <v>0</v>
      </c>
      <c r="H82">
        <f>IFERROR(VLOOKUP(G82,Store_Map!$A$2:$I$100,3,FALSE),"")</f>
        <v>0</v>
      </c>
      <c r="I82">
        <f>IFERROR(VLOOKUP(G82,Store_Map!$A$2:$I$100,4,FALSE),"")</f>
        <v>0</v>
      </c>
      <c r="J82">
        <f>IFERROR(VLOOKUP(G82,Store_Map!$A$2:$I$100,5,FALSE),"")</f>
        <v>0</v>
      </c>
      <c r="K82">
        <f>IFERROR(VLOOKUP(G82,Store_Map!$A$2:$I$100,6,FALSE),"")</f>
        <v>0</v>
      </c>
      <c r="L82">
        <f>IFERROR(VLOOKUP(G82,Store_Map!$A$2:$I$100,7,FALSE),"")</f>
        <v>0</v>
      </c>
      <c r="M82">
        <f>IFERROR(VLOOKUP(G82,Store_Map!$A$2:$I$100,8,FALSE),"")</f>
        <v>0</v>
      </c>
      <c r="N82">
        <f t="shared" si="9"/>
        <v>0</v>
      </c>
      <c r="O82" t="str">
        <f t="shared" si="10"/>
        <v>PASS</v>
      </c>
      <c r="P82" t="str">
        <f t="shared" si="11"/>
        <v>REVIEW</v>
      </c>
      <c r="Q82" t="str">
        <f t="shared" si="12"/>
        <v>PASS</v>
      </c>
      <c r="R82" t="str">
        <f t="shared" si="13"/>
        <v>PASS</v>
      </c>
      <c r="S82" t="str">
        <f t="shared" si="14"/>
        <v>REVIEW</v>
      </c>
      <c r="T82">
        <f t="shared" si="15"/>
        <v>90</v>
      </c>
      <c r="U82" t="str">
        <f t="shared" si="16"/>
        <v>Low</v>
      </c>
      <c r="V82" t="str">
        <f t="shared" si="17"/>
        <v>Invalid NDC</v>
      </c>
    </row>
    <row r="83" spans="1:22" x14ac:dyDescent="0.3">
      <c r="A83" t="str">
        <f>Raw_Data!A83</f>
        <v>6251092</v>
      </c>
      <c r="B83">
        <f>Raw_Data!B83</f>
        <v>45659</v>
      </c>
      <c r="C83" t="str">
        <f>Raw_Data!C83</f>
        <v>MUCINEX ER 600 MG TABLET</v>
      </c>
      <c r="D83" t="str">
        <f>Raw_Data!D83</f>
        <v>63824000834</v>
      </c>
      <c r="E83" t="str">
        <f>Raw_Data!E83</f>
        <v>BYNE, EDMUND</v>
      </c>
      <c r="F83" t="str">
        <f>Raw_Data!F83</f>
        <v>1033186648</v>
      </c>
      <c r="G83" t="str">
        <f>Raw_Data!H83</f>
        <v>0</v>
      </c>
      <c r="H83">
        <f>IFERROR(VLOOKUP(G83,Store_Map!$A$2:$I$100,3,FALSE),"")</f>
        <v>0</v>
      </c>
      <c r="I83">
        <f>IFERROR(VLOOKUP(G83,Store_Map!$A$2:$I$100,4,FALSE),"")</f>
        <v>0</v>
      </c>
      <c r="J83">
        <f>IFERROR(VLOOKUP(G83,Store_Map!$A$2:$I$100,5,FALSE),"")</f>
        <v>0</v>
      </c>
      <c r="K83">
        <f>IFERROR(VLOOKUP(G83,Store_Map!$A$2:$I$100,6,FALSE),"")</f>
        <v>0</v>
      </c>
      <c r="L83">
        <f>IFERROR(VLOOKUP(G83,Store_Map!$A$2:$I$100,7,FALSE),"")</f>
        <v>0</v>
      </c>
      <c r="M83">
        <f>IFERROR(VLOOKUP(G83,Store_Map!$A$2:$I$100,8,FALSE),"")</f>
        <v>0</v>
      </c>
      <c r="N83">
        <f t="shared" si="9"/>
        <v>0</v>
      </c>
      <c r="O83" t="str">
        <f t="shared" si="10"/>
        <v>PASS</v>
      </c>
      <c r="P83" t="str">
        <f t="shared" si="11"/>
        <v>PASS</v>
      </c>
      <c r="Q83" t="str">
        <f t="shared" si="12"/>
        <v>PASS</v>
      </c>
      <c r="R83" t="str">
        <f t="shared" si="13"/>
        <v>PASS</v>
      </c>
      <c r="S83" t="str">
        <f t="shared" si="14"/>
        <v>PASS</v>
      </c>
      <c r="T83">
        <f t="shared" si="15"/>
        <v>100</v>
      </c>
      <c r="U83" t="str">
        <f t="shared" si="16"/>
        <v>Low</v>
      </c>
      <c r="V83" t="str">
        <f t="shared" si="17"/>
        <v>Clean</v>
      </c>
    </row>
    <row r="84" spans="1:22" x14ac:dyDescent="0.3">
      <c r="A84" t="str">
        <f>Raw_Data!A84</f>
        <v>6251093</v>
      </c>
      <c r="B84">
        <f>Raw_Data!B84</f>
        <v>45659</v>
      </c>
      <c r="C84" t="str">
        <f>Raw_Data!C84</f>
        <v>AZITHROMYCIN 250 MG TABLET</v>
      </c>
      <c r="D84" t="str">
        <f>Raw_Data!D84</f>
        <v>50111078751</v>
      </c>
      <c r="E84" t="str">
        <f>Raw_Data!E84</f>
        <v>BYNE, EDMUND</v>
      </c>
      <c r="F84" t="str">
        <f>Raw_Data!F84</f>
        <v>1033186648</v>
      </c>
      <c r="G84" t="str">
        <f>Raw_Data!H84</f>
        <v>0</v>
      </c>
      <c r="H84">
        <f>IFERROR(VLOOKUP(G84,Store_Map!$A$2:$I$100,3,FALSE),"")</f>
        <v>0</v>
      </c>
      <c r="I84">
        <f>IFERROR(VLOOKUP(G84,Store_Map!$A$2:$I$100,4,FALSE),"")</f>
        <v>0</v>
      </c>
      <c r="J84">
        <f>IFERROR(VLOOKUP(G84,Store_Map!$A$2:$I$100,5,FALSE),"")</f>
        <v>0</v>
      </c>
      <c r="K84">
        <f>IFERROR(VLOOKUP(G84,Store_Map!$A$2:$I$100,6,FALSE),"")</f>
        <v>0</v>
      </c>
      <c r="L84">
        <f>IFERROR(VLOOKUP(G84,Store_Map!$A$2:$I$100,7,FALSE),"")</f>
        <v>0</v>
      </c>
      <c r="M84">
        <f>IFERROR(VLOOKUP(G84,Store_Map!$A$2:$I$100,8,FALSE),"")</f>
        <v>0</v>
      </c>
      <c r="N84">
        <f t="shared" si="9"/>
        <v>0</v>
      </c>
      <c r="O84" t="str">
        <f t="shared" si="10"/>
        <v>PASS</v>
      </c>
      <c r="P84" t="str">
        <f t="shared" si="11"/>
        <v>PASS</v>
      </c>
      <c r="Q84" t="str">
        <f t="shared" si="12"/>
        <v>PASS</v>
      </c>
      <c r="R84" t="str">
        <f t="shared" si="13"/>
        <v>PASS</v>
      </c>
      <c r="S84" t="str">
        <f t="shared" si="14"/>
        <v>PASS</v>
      </c>
      <c r="T84">
        <f t="shared" si="15"/>
        <v>100</v>
      </c>
      <c r="U84" t="str">
        <f t="shared" si="16"/>
        <v>Low</v>
      </c>
      <c r="V84" t="str">
        <f t="shared" si="17"/>
        <v>Clean</v>
      </c>
    </row>
    <row r="85" spans="1:22" x14ac:dyDescent="0.3">
      <c r="A85" t="str">
        <f>Raw_Data!A85</f>
        <v>6251094</v>
      </c>
      <c r="B85">
        <f>Raw_Data!B85</f>
        <v>45659</v>
      </c>
      <c r="C85" t="str">
        <f>Raw_Data!C85</f>
        <v>OSELTAMIVIR PHOS 75 MG CAPS</v>
      </c>
      <c r="D85" t="str">
        <f>Raw_Data!D85</f>
        <v>72205004411</v>
      </c>
      <c r="E85" t="str">
        <f>Raw_Data!E85</f>
        <v>YASIN, NURA</v>
      </c>
      <c r="F85" t="str">
        <f>Raw_Data!F85</f>
        <v>1265518567</v>
      </c>
      <c r="G85" t="str">
        <f>Raw_Data!H85</f>
        <v>0</v>
      </c>
      <c r="H85">
        <f>IFERROR(VLOOKUP(G85,Store_Map!$A$2:$I$100,3,FALSE),"")</f>
        <v>0</v>
      </c>
      <c r="I85">
        <f>IFERROR(VLOOKUP(G85,Store_Map!$A$2:$I$100,4,FALSE),"")</f>
        <v>0</v>
      </c>
      <c r="J85">
        <f>IFERROR(VLOOKUP(G85,Store_Map!$A$2:$I$100,5,FALSE),"")</f>
        <v>0</v>
      </c>
      <c r="K85">
        <f>IFERROR(VLOOKUP(G85,Store_Map!$A$2:$I$100,6,FALSE),"")</f>
        <v>0</v>
      </c>
      <c r="L85">
        <f>IFERROR(VLOOKUP(G85,Store_Map!$A$2:$I$100,7,FALSE),"")</f>
        <v>0</v>
      </c>
      <c r="M85">
        <f>IFERROR(VLOOKUP(G85,Store_Map!$A$2:$I$100,8,FALSE),"")</f>
        <v>0</v>
      </c>
      <c r="N85">
        <f t="shared" si="9"/>
        <v>0</v>
      </c>
      <c r="O85" t="str">
        <f t="shared" si="10"/>
        <v>PASS</v>
      </c>
      <c r="P85" t="str">
        <f t="shared" si="11"/>
        <v>PASS</v>
      </c>
      <c r="Q85" t="str">
        <f t="shared" si="12"/>
        <v>PASS</v>
      </c>
      <c r="R85" t="str">
        <f t="shared" si="13"/>
        <v>PASS</v>
      </c>
      <c r="S85" t="str">
        <f t="shared" si="14"/>
        <v>PASS</v>
      </c>
      <c r="T85">
        <f t="shared" si="15"/>
        <v>100</v>
      </c>
      <c r="U85" t="str">
        <f t="shared" si="16"/>
        <v>Low</v>
      </c>
      <c r="V85" t="str">
        <f t="shared" si="17"/>
        <v>Clean</v>
      </c>
    </row>
    <row r="86" spans="1:22" x14ac:dyDescent="0.3">
      <c r="A86" t="str">
        <f>Raw_Data!A86</f>
        <v>6233167</v>
      </c>
      <c r="B86">
        <f>Raw_Data!B86</f>
        <v>45659</v>
      </c>
      <c r="C86" t="str">
        <f>Raw_Data!C86</f>
        <v>LEVOTHYROXINE 100 MCG TABLE</v>
      </c>
      <c r="D86" t="str">
        <f>Raw_Data!D86</f>
        <v>68180096909</v>
      </c>
      <c r="E86" t="str">
        <f>Raw_Data!E86</f>
        <v>BYNE, EDMUND</v>
      </c>
      <c r="F86" t="str">
        <f>Raw_Data!F86</f>
        <v>1033186648</v>
      </c>
      <c r="G86" t="str">
        <f>Raw_Data!H86</f>
        <v>0</v>
      </c>
      <c r="H86">
        <f>IFERROR(VLOOKUP(G86,Store_Map!$A$2:$I$100,3,FALSE),"")</f>
        <v>0</v>
      </c>
      <c r="I86">
        <f>IFERROR(VLOOKUP(G86,Store_Map!$A$2:$I$100,4,FALSE),"")</f>
        <v>0</v>
      </c>
      <c r="J86">
        <f>IFERROR(VLOOKUP(G86,Store_Map!$A$2:$I$100,5,FALSE),"")</f>
        <v>0</v>
      </c>
      <c r="K86">
        <f>IFERROR(VLOOKUP(G86,Store_Map!$A$2:$I$100,6,FALSE),"")</f>
        <v>0</v>
      </c>
      <c r="L86">
        <f>IFERROR(VLOOKUP(G86,Store_Map!$A$2:$I$100,7,FALSE),"")</f>
        <v>0</v>
      </c>
      <c r="M86">
        <f>IFERROR(VLOOKUP(G86,Store_Map!$A$2:$I$100,8,FALSE),"")</f>
        <v>0</v>
      </c>
      <c r="N86">
        <f t="shared" si="9"/>
        <v>0</v>
      </c>
      <c r="O86" t="str">
        <f t="shared" si="10"/>
        <v>PASS</v>
      </c>
      <c r="P86" t="str">
        <f t="shared" si="11"/>
        <v>PASS</v>
      </c>
      <c r="Q86" t="str">
        <f t="shared" si="12"/>
        <v>PASS</v>
      </c>
      <c r="R86" t="str">
        <f t="shared" si="13"/>
        <v>PASS</v>
      </c>
      <c r="S86" t="str">
        <f t="shared" si="14"/>
        <v>PASS</v>
      </c>
      <c r="T86">
        <f t="shared" si="15"/>
        <v>100</v>
      </c>
      <c r="U86" t="str">
        <f t="shared" si="16"/>
        <v>Low</v>
      </c>
      <c r="V86" t="str">
        <f t="shared" si="17"/>
        <v>Clean</v>
      </c>
    </row>
    <row r="87" spans="1:22" x14ac:dyDescent="0.3">
      <c r="A87" t="str">
        <f>Raw_Data!A87</f>
        <v>6251095</v>
      </c>
      <c r="B87">
        <f>Raw_Data!B87</f>
        <v>45659</v>
      </c>
      <c r="C87" t="str">
        <f>Raw_Data!C87</f>
        <v>PANTOPRAZOLE SOD DR 40 MG T</v>
      </c>
      <c r="D87" t="str">
        <f>Raw_Data!D87</f>
        <v>65862056090</v>
      </c>
      <c r="E87" t="str">
        <f>Raw_Data!E87</f>
        <v>AKHTAR, MARIAM</v>
      </c>
      <c r="F87" t="str">
        <f>Raw_Data!F87</f>
        <v>1780024596</v>
      </c>
      <c r="G87" t="str">
        <f>Raw_Data!H87</f>
        <v>0</v>
      </c>
      <c r="H87">
        <f>IFERROR(VLOOKUP(G87,Store_Map!$A$2:$I$100,3,FALSE),"")</f>
        <v>0</v>
      </c>
      <c r="I87">
        <f>IFERROR(VLOOKUP(G87,Store_Map!$A$2:$I$100,4,FALSE),"")</f>
        <v>0</v>
      </c>
      <c r="J87">
        <f>IFERROR(VLOOKUP(G87,Store_Map!$A$2:$I$100,5,FALSE),"")</f>
        <v>0</v>
      </c>
      <c r="K87">
        <f>IFERROR(VLOOKUP(G87,Store_Map!$A$2:$I$100,6,FALSE),"")</f>
        <v>0</v>
      </c>
      <c r="L87">
        <f>IFERROR(VLOOKUP(G87,Store_Map!$A$2:$I$100,7,FALSE),"")</f>
        <v>0</v>
      </c>
      <c r="M87">
        <f>IFERROR(VLOOKUP(G87,Store_Map!$A$2:$I$100,8,FALSE),"")</f>
        <v>0</v>
      </c>
      <c r="N87">
        <f t="shared" si="9"/>
        <v>0</v>
      </c>
      <c r="O87" t="str">
        <f t="shared" si="10"/>
        <v>PASS</v>
      </c>
      <c r="P87" t="str">
        <f t="shared" si="11"/>
        <v>PASS</v>
      </c>
      <c r="Q87" t="str">
        <f t="shared" si="12"/>
        <v>PASS</v>
      </c>
      <c r="R87" t="str">
        <f t="shared" si="13"/>
        <v>PASS</v>
      </c>
      <c r="S87" t="str">
        <f t="shared" si="14"/>
        <v>PASS</v>
      </c>
      <c r="T87">
        <f t="shared" si="15"/>
        <v>100</v>
      </c>
      <c r="U87" t="str">
        <f t="shared" si="16"/>
        <v>Low</v>
      </c>
      <c r="V87" t="str">
        <f t="shared" si="17"/>
        <v>Clean</v>
      </c>
    </row>
    <row r="88" spans="1:22" x14ac:dyDescent="0.3">
      <c r="A88" t="str">
        <f>Raw_Data!A88</f>
        <v>6251100</v>
      </c>
      <c r="B88">
        <f>Raw_Data!B88</f>
        <v>45659</v>
      </c>
      <c r="C88" t="str">
        <f>Raw_Data!C88</f>
        <v>LISINOPRIL 10 MG TABLET</v>
      </c>
      <c r="D88" t="str">
        <f>Raw_Data!D88</f>
        <v>68180098003</v>
      </c>
      <c r="E88" t="str">
        <f>Raw_Data!E88</f>
        <v>FORD, JAMES</v>
      </c>
      <c r="F88" t="str">
        <f>Raw_Data!F88</f>
        <v>1033117684</v>
      </c>
      <c r="G88" t="str">
        <f>Raw_Data!H88</f>
        <v>0</v>
      </c>
      <c r="H88">
        <f>IFERROR(VLOOKUP(G88,Store_Map!$A$2:$I$100,3,FALSE),"")</f>
        <v>0</v>
      </c>
      <c r="I88">
        <f>IFERROR(VLOOKUP(G88,Store_Map!$A$2:$I$100,4,FALSE),"")</f>
        <v>0</v>
      </c>
      <c r="J88">
        <f>IFERROR(VLOOKUP(G88,Store_Map!$A$2:$I$100,5,FALSE),"")</f>
        <v>0</v>
      </c>
      <c r="K88">
        <f>IFERROR(VLOOKUP(G88,Store_Map!$A$2:$I$100,6,FALSE),"")</f>
        <v>0</v>
      </c>
      <c r="L88">
        <f>IFERROR(VLOOKUP(G88,Store_Map!$A$2:$I$100,7,FALSE),"")</f>
        <v>0</v>
      </c>
      <c r="M88">
        <f>IFERROR(VLOOKUP(G88,Store_Map!$A$2:$I$100,8,FALSE),"")</f>
        <v>0</v>
      </c>
      <c r="N88">
        <f t="shared" si="9"/>
        <v>0</v>
      </c>
      <c r="O88" t="str">
        <f t="shared" si="10"/>
        <v>PASS</v>
      </c>
      <c r="P88" t="str">
        <f t="shared" si="11"/>
        <v>PASS</v>
      </c>
      <c r="Q88" t="str">
        <f t="shared" si="12"/>
        <v>PASS</v>
      </c>
      <c r="R88" t="str">
        <f t="shared" si="13"/>
        <v>PASS</v>
      </c>
      <c r="S88" t="str">
        <f t="shared" si="14"/>
        <v>PASS</v>
      </c>
      <c r="T88">
        <f t="shared" si="15"/>
        <v>100</v>
      </c>
      <c r="U88" t="str">
        <f t="shared" si="16"/>
        <v>Low</v>
      </c>
      <c r="V88" t="str">
        <f t="shared" si="17"/>
        <v>Clean</v>
      </c>
    </row>
    <row r="89" spans="1:22" x14ac:dyDescent="0.3">
      <c r="A89" t="str">
        <f>Raw_Data!A89</f>
        <v>6251101</v>
      </c>
      <c r="B89">
        <f>Raw_Data!B89</f>
        <v>45659</v>
      </c>
      <c r="C89" t="str">
        <f>Raw_Data!C89</f>
        <v>TAMSULOSIN HCL 0.4 MG CAPSU</v>
      </c>
      <c r="D89" t="str">
        <f>Raw_Data!D89</f>
        <v>65862059801</v>
      </c>
      <c r="E89" t="str">
        <f>Raw_Data!E89</f>
        <v>FORD, JAMES</v>
      </c>
      <c r="F89" t="str">
        <f>Raw_Data!F89</f>
        <v>1033117684</v>
      </c>
      <c r="G89" t="str">
        <f>Raw_Data!H89</f>
        <v>0</v>
      </c>
      <c r="H89">
        <f>IFERROR(VLOOKUP(G89,Store_Map!$A$2:$I$100,3,FALSE),"")</f>
        <v>0</v>
      </c>
      <c r="I89">
        <f>IFERROR(VLOOKUP(G89,Store_Map!$A$2:$I$100,4,FALSE),"")</f>
        <v>0</v>
      </c>
      <c r="J89">
        <f>IFERROR(VLOOKUP(G89,Store_Map!$A$2:$I$100,5,FALSE),"")</f>
        <v>0</v>
      </c>
      <c r="K89">
        <f>IFERROR(VLOOKUP(G89,Store_Map!$A$2:$I$100,6,FALSE),"")</f>
        <v>0</v>
      </c>
      <c r="L89">
        <f>IFERROR(VLOOKUP(G89,Store_Map!$A$2:$I$100,7,FALSE),"")</f>
        <v>0</v>
      </c>
      <c r="M89">
        <f>IFERROR(VLOOKUP(G89,Store_Map!$A$2:$I$100,8,FALSE),"")</f>
        <v>0</v>
      </c>
      <c r="N89">
        <f t="shared" si="9"/>
        <v>0</v>
      </c>
      <c r="O89" t="str">
        <f t="shared" si="10"/>
        <v>PASS</v>
      </c>
      <c r="P89" t="str">
        <f t="shared" si="11"/>
        <v>PASS</v>
      </c>
      <c r="Q89" t="str">
        <f t="shared" si="12"/>
        <v>PASS</v>
      </c>
      <c r="R89" t="str">
        <f t="shared" si="13"/>
        <v>PASS</v>
      </c>
      <c r="S89" t="str">
        <f t="shared" si="14"/>
        <v>PASS</v>
      </c>
      <c r="T89">
        <f t="shared" si="15"/>
        <v>100</v>
      </c>
      <c r="U89" t="str">
        <f t="shared" si="16"/>
        <v>Low</v>
      </c>
      <c r="V89" t="str">
        <f t="shared" si="17"/>
        <v>Clean</v>
      </c>
    </row>
    <row r="90" spans="1:22" x14ac:dyDescent="0.3">
      <c r="A90" t="str">
        <f>Raw_Data!A90</f>
        <v>6251102</v>
      </c>
      <c r="B90">
        <f>Raw_Data!B90</f>
        <v>45659</v>
      </c>
      <c r="C90" t="str">
        <f>Raw_Data!C90</f>
        <v>PIOGLITAZONE HCL 30 MG TABL</v>
      </c>
      <c r="D90" t="str">
        <f>Raw_Data!D90</f>
        <v>57237022090</v>
      </c>
      <c r="E90" t="str">
        <f>Raw_Data!E90</f>
        <v>FORD, JAMES</v>
      </c>
      <c r="F90" t="str">
        <f>Raw_Data!F90</f>
        <v>1033117684</v>
      </c>
      <c r="G90" t="str">
        <f>Raw_Data!H90</f>
        <v>0</v>
      </c>
      <c r="H90">
        <f>IFERROR(VLOOKUP(G90,Store_Map!$A$2:$I$100,3,FALSE),"")</f>
        <v>0</v>
      </c>
      <c r="I90">
        <f>IFERROR(VLOOKUP(G90,Store_Map!$A$2:$I$100,4,FALSE),"")</f>
        <v>0</v>
      </c>
      <c r="J90">
        <f>IFERROR(VLOOKUP(G90,Store_Map!$A$2:$I$100,5,FALSE),"")</f>
        <v>0</v>
      </c>
      <c r="K90">
        <f>IFERROR(VLOOKUP(G90,Store_Map!$A$2:$I$100,6,FALSE),"")</f>
        <v>0</v>
      </c>
      <c r="L90">
        <f>IFERROR(VLOOKUP(G90,Store_Map!$A$2:$I$100,7,FALSE),"")</f>
        <v>0</v>
      </c>
      <c r="M90">
        <f>IFERROR(VLOOKUP(G90,Store_Map!$A$2:$I$100,8,FALSE),"")</f>
        <v>0</v>
      </c>
      <c r="N90">
        <f t="shared" si="9"/>
        <v>0</v>
      </c>
      <c r="O90" t="str">
        <f t="shared" si="10"/>
        <v>PASS</v>
      </c>
      <c r="P90" t="str">
        <f t="shared" si="11"/>
        <v>PASS</v>
      </c>
      <c r="Q90" t="str">
        <f t="shared" si="12"/>
        <v>PASS</v>
      </c>
      <c r="R90" t="str">
        <f t="shared" si="13"/>
        <v>PASS</v>
      </c>
      <c r="S90" t="str">
        <f t="shared" si="14"/>
        <v>PASS</v>
      </c>
      <c r="T90">
        <f t="shared" si="15"/>
        <v>100</v>
      </c>
      <c r="U90" t="str">
        <f t="shared" si="16"/>
        <v>Low</v>
      </c>
      <c r="V90" t="str">
        <f t="shared" si="17"/>
        <v>Clean</v>
      </c>
    </row>
    <row r="91" spans="1:22" x14ac:dyDescent="0.3">
      <c r="A91" t="str">
        <f>Raw_Data!A91</f>
        <v>6251103</v>
      </c>
      <c r="B91">
        <f>Raw_Data!B91</f>
        <v>45659</v>
      </c>
      <c r="C91" t="str">
        <f>Raw_Data!C91</f>
        <v>METOPROLOL SUCC ER 100 MG T</v>
      </c>
      <c r="D91" t="str">
        <f>Raw_Data!D91</f>
        <v>45963067711</v>
      </c>
      <c r="E91" t="str">
        <f>Raw_Data!E91</f>
        <v>FORD, JAMES</v>
      </c>
      <c r="F91" t="str">
        <f>Raw_Data!F91</f>
        <v>1033117684</v>
      </c>
      <c r="G91" t="str">
        <f>Raw_Data!H91</f>
        <v>0</v>
      </c>
      <c r="H91">
        <f>IFERROR(VLOOKUP(G91,Store_Map!$A$2:$I$100,3,FALSE),"")</f>
        <v>0</v>
      </c>
      <c r="I91">
        <f>IFERROR(VLOOKUP(G91,Store_Map!$A$2:$I$100,4,FALSE),"")</f>
        <v>0</v>
      </c>
      <c r="J91">
        <f>IFERROR(VLOOKUP(G91,Store_Map!$A$2:$I$100,5,FALSE),"")</f>
        <v>0</v>
      </c>
      <c r="K91">
        <f>IFERROR(VLOOKUP(G91,Store_Map!$A$2:$I$100,6,FALSE),"")</f>
        <v>0</v>
      </c>
      <c r="L91">
        <f>IFERROR(VLOOKUP(G91,Store_Map!$A$2:$I$100,7,FALSE),"")</f>
        <v>0</v>
      </c>
      <c r="M91">
        <f>IFERROR(VLOOKUP(G91,Store_Map!$A$2:$I$100,8,FALSE),"")</f>
        <v>0</v>
      </c>
      <c r="N91">
        <f t="shared" si="9"/>
        <v>0</v>
      </c>
      <c r="O91" t="str">
        <f t="shared" si="10"/>
        <v>PASS</v>
      </c>
      <c r="P91" t="str">
        <f t="shared" si="11"/>
        <v>PASS</v>
      </c>
      <c r="Q91" t="str">
        <f t="shared" si="12"/>
        <v>PASS</v>
      </c>
      <c r="R91" t="str">
        <f t="shared" si="13"/>
        <v>PASS</v>
      </c>
      <c r="S91" t="str">
        <f t="shared" si="14"/>
        <v>PASS</v>
      </c>
      <c r="T91">
        <f t="shared" si="15"/>
        <v>100</v>
      </c>
      <c r="U91" t="str">
        <f t="shared" si="16"/>
        <v>Low</v>
      </c>
      <c r="V91" t="str">
        <f t="shared" si="17"/>
        <v>Clean</v>
      </c>
    </row>
    <row r="92" spans="1:22" x14ac:dyDescent="0.3">
      <c r="A92" t="str">
        <f>Raw_Data!A92</f>
        <v>6251109</v>
      </c>
      <c r="B92">
        <f>Raw_Data!B92</f>
        <v>45659</v>
      </c>
      <c r="C92" t="str">
        <f>Raw_Data!C92</f>
        <v>ATORVASTATIN 20 MG TABLET</v>
      </c>
      <c r="D92" t="str">
        <f>Raw_Data!D92</f>
        <v>60505257908</v>
      </c>
      <c r="E92" t="str">
        <f>Raw_Data!E92</f>
        <v>YASIN, NURA</v>
      </c>
      <c r="F92" t="str">
        <f>Raw_Data!F92</f>
        <v>1265518567</v>
      </c>
      <c r="G92" t="str">
        <f>Raw_Data!H92</f>
        <v>0</v>
      </c>
      <c r="H92">
        <f>IFERROR(VLOOKUP(G92,Store_Map!$A$2:$I$100,3,FALSE),"")</f>
        <v>0</v>
      </c>
      <c r="I92">
        <f>IFERROR(VLOOKUP(G92,Store_Map!$A$2:$I$100,4,FALSE),"")</f>
        <v>0</v>
      </c>
      <c r="J92">
        <f>IFERROR(VLOOKUP(G92,Store_Map!$A$2:$I$100,5,FALSE),"")</f>
        <v>0</v>
      </c>
      <c r="K92">
        <f>IFERROR(VLOOKUP(G92,Store_Map!$A$2:$I$100,6,FALSE),"")</f>
        <v>0</v>
      </c>
      <c r="L92">
        <f>IFERROR(VLOOKUP(G92,Store_Map!$A$2:$I$100,7,FALSE),"")</f>
        <v>0</v>
      </c>
      <c r="M92">
        <f>IFERROR(VLOOKUP(G92,Store_Map!$A$2:$I$100,8,FALSE),"")</f>
        <v>0</v>
      </c>
      <c r="N92">
        <f t="shared" si="9"/>
        <v>0</v>
      </c>
      <c r="O92" t="str">
        <f t="shared" si="10"/>
        <v>PASS</v>
      </c>
      <c r="P92" t="str">
        <f t="shared" si="11"/>
        <v>PASS</v>
      </c>
      <c r="Q92" t="str">
        <f t="shared" si="12"/>
        <v>PASS</v>
      </c>
      <c r="R92" t="str">
        <f t="shared" si="13"/>
        <v>PASS</v>
      </c>
      <c r="S92" t="str">
        <f t="shared" si="14"/>
        <v>PASS</v>
      </c>
      <c r="T92">
        <f t="shared" si="15"/>
        <v>100</v>
      </c>
      <c r="U92" t="str">
        <f t="shared" si="16"/>
        <v>Low</v>
      </c>
      <c r="V92" t="str">
        <f t="shared" si="17"/>
        <v>Clean</v>
      </c>
    </row>
    <row r="93" spans="1:22" x14ac:dyDescent="0.3">
      <c r="A93" t="str">
        <f>Raw_Data!A93</f>
        <v>6251110</v>
      </c>
      <c r="B93">
        <f>Raw_Data!B93</f>
        <v>45659</v>
      </c>
      <c r="C93" t="str">
        <f>Raw_Data!C93</f>
        <v>HYDROCORTISONE 2.5% CREAM</v>
      </c>
      <c r="D93" t="str">
        <f>Raw_Data!D93</f>
        <v>168008031</v>
      </c>
      <c r="E93" t="str">
        <f>Raw_Data!E93</f>
        <v>HARSHMAN, SONALI</v>
      </c>
      <c r="F93" t="str">
        <f>Raw_Data!F93</f>
        <v>1104084516</v>
      </c>
      <c r="G93" t="str">
        <f>Raw_Data!H93</f>
        <v>0</v>
      </c>
      <c r="H93">
        <f>IFERROR(VLOOKUP(G93,Store_Map!$A$2:$I$100,3,FALSE),"")</f>
        <v>0</v>
      </c>
      <c r="I93">
        <f>IFERROR(VLOOKUP(G93,Store_Map!$A$2:$I$100,4,FALSE),"")</f>
        <v>0</v>
      </c>
      <c r="J93">
        <f>IFERROR(VLOOKUP(G93,Store_Map!$A$2:$I$100,5,FALSE),"")</f>
        <v>0</v>
      </c>
      <c r="K93">
        <f>IFERROR(VLOOKUP(G93,Store_Map!$A$2:$I$100,6,FALSE),"")</f>
        <v>0</v>
      </c>
      <c r="L93">
        <f>IFERROR(VLOOKUP(G93,Store_Map!$A$2:$I$100,7,FALSE),"")</f>
        <v>0</v>
      </c>
      <c r="M93">
        <f>IFERROR(VLOOKUP(G93,Store_Map!$A$2:$I$100,8,FALSE),"")</f>
        <v>0</v>
      </c>
      <c r="N93">
        <f t="shared" si="9"/>
        <v>0</v>
      </c>
      <c r="O93" t="str">
        <f t="shared" si="10"/>
        <v>PASS</v>
      </c>
      <c r="P93" t="str">
        <f t="shared" si="11"/>
        <v>REVIEW</v>
      </c>
      <c r="Q93" t="str">
        <f t="shared" si="12"/>
        <v>PASS</v>
      </c>
      <c r="R93" t="str">
        <f t="shared" si="13"/>
        <v>PASS</v>
      </c>
      <c r="S93" t="str">
        <f t="shared" si="14"/>
        <v>REVIEW</v>
      </c>
      <c r="T93">
        <f t="shared" si="15"/>
        <v>90</v>
      </c>
      <c r="U93" t="str">
        <f t="shared" si="16"/>
        <v>Low</v>
      </c>
      <c r="V93" t="str">
        <f t="shared" si="17"/>
        <v>Invalid NDC</v>
      </c>
    </row>
    <row r="94" spans="1:22" x14ac:dyDescent="0.3">
      <c r="A94" t="str">
        <f>Raw_Data!A94</f>
        <v>6247740</v>
      </c>
      <c r="B94">
        <f>Raw_Data!B94</f>
        <v>45659</v>
      </c>
      <c r="C94" t="str">
        <f>Raw_Data!C94</f>
        <v>FAMOTIDINE 40 MG TABLET</v>
      </c>
      <c r="D94" t="str">
        <f>Raw_Data!D94</f>
        <v>172572960</v>
      </c>
      <c r="E94" t="str">
        <f>Raw_Data!E94</f>
        <v>AKHTAR, MARIAM</v>
      </c>
      <c r="F94" t="str">
        <f>Raw_Data!F94</f>
        <v>1780024596</v>
      </c>
      <c r="G94" t="str">
        <f>Raw_Data!H94</f>
        <v>0</v>
      </c>
      <c r="H94">
        <f>IFERROR(VLOOKUP(G94,Store_Map!$A$2:$I$100,3,FALSE),"")</f>
        <v>0</v>
      </c>
      <c r="I94">
        <f>IFERROR(VLOOKUP(G94,Store_Map!$A$2:$I$100,4,FALSE),"")</f>
        <v>0</v>
      </c>
      <c r="J94">
        <f>IFERROR(VLOOKUP(G94,Store_Map!$A$2:$I$100,5,FALSE),"")</f>
        <v>0</v>
      </c>
      <c r="K94">
        <f>IFERROR(VLOOKUP(G94,Store_Map!$A$2:$I$100,6,FALSE),"")</f>
        <v>0</v>
      </c>
      <c r="L94">
        <f>IFERROR(VLOOKUP(G94,Store_Map!$A$2:$I$100,7,FALSE),"")</f>
        <v>0</v>
      </c>
      <c r="M94">
        <f>IFERROR(VLOOKUP(G94,Store_Map!$A$2:$I$100,8,FALSE),"")</f>
        <v>0</v>
      </c>
      <c r="N94">
        <f t="shared" si="9"/>
        <v>0</v>
      </c>
      <c r="O94" t="str">
        <f t="shared" si="10"/>
        <v>PASS</v>
      </c>
      <c r="P94" t="str">
        <f t="shared" si="11"/>
        <v>REVIEW</v>
      </c>
      <c r="Q94" t="str">
        <f t="shared" si="12"/>
        <v>PASS</v>
      </c>
      <c r="R94" t="str">
        <f t="shared" si="13"/>
        <v>PASS</v>
      </c>
      <c r="S94" t="str">
        <f t="shared" si="14"/>
        <v>REVIEW</v>
      </c>
      <c r="T94">
        <f t="shared" si="15"/>
        <v>90</v>
      </c>
      <c r="U94" t="str">
        <f t="shared" si="16"/>
        <v>Low</v>
      </c>
      <c r="V94" t="str">
        <f t="shared" si="17"/>
        <v>Invalid NDC</v>
      </c>
    </row>
    <row r="95" spans="1:22" x14ac:dyDescent="0.3">
      <c r="A95" t="str">
        <f>Raw_Data!A95</f>
        <v>6232732</v>
      </c>
      <c r="B95">
        <f>Raw_Data!B95</f>
        <v>45659</v>
      </c>
      <c r="C95" t="str">
        <f>Raw_Data!C95</f>
        <v>LOSARTAN POTASSIUM 100 MG T</v>
      </c>
      <c r="D95" t="str">
        <f>Raw_Data!D95</f>
        <v>65862020399</v>
      </c>
      <c r="E95" t="str">
        <f>Raw_Data!E95</f>
        <v>GIBBS, JON</v>
      </c>
      <c r="F95" t="str">
        <f>Raw_Data!F95</f>
        <v>1700896156</v>
      </c>
      <c r="G95" t="str">
        <f>Raw_Data!H95</f>
        <v>0</v>
      </c>
      <c r="H95">
        <f>IFERROR(VLOOKUP(G95,Store_Map!$A$2:$I$100,3,FALSE),"")</f>
        <v>0</v>
      </c>
      <c r="I95">
        <f>IFERROR(VLOOKUP(G95,Store_Map!$A$2:$I$100,4,FALSE),"")</f>
        <v>0</v>
      </c>
      <c r="J95">
        <f>IFERROR(VLOOKUP(G95,Store_Map!$A$2:$I$100,5,FALSE),"")</f>
        <v>0</v>
      </c>
      <c r="K95">
        <f>IFERROR(VLOOKUP(G95,Store_Map!$A$2:$I$100,6,FALSE),"")</f>
        <v>0</v>
      </c>
      <c r="L95">
        <f>IFERROR(VLOOKUP(G95,Store_Map!$A$2:$I$100,7,FALSE),"")</f>
        <v>0</v>
      </c>
      <c r="M95">
        <f>IFERROR(VLOOKUP(G95,Store_Map!$A$2:$I$100,8,FALSE),"")</f>
        <v>0</v>
      </c>
      <c r="N95">
        <f t="shared" si="9"/>
        <v>0</v>
      </c>
      <c r="O95" t="str">
        <f t="shared" si="10"/>
        <v>PASS</v>
      </c>
      <c r="P95" t="str">
        <f t="shared" si="11"/>
        <v>PASS</v>
      </c>
      <c r="Q95" t="str">
        <f t="shared" si="12"/>
        <v>PASS</v>
      </c>
      <c r="R95" t="str">
        <f t="shared" si="13"/>
        <v>PASS</v>
      </c>
      <c r="S95" t="str">
        <f t="shared" si="14"/>
        <v>PASS</v>
      </c>
      <c r="T95">
        <f t="shared" si="15"/>
        <v>100</v>
      </c>
      <c r="U95" t="str">
        <f t="shared" si="16"/>
        <v>Low</v>
      </c>
      <c r="V95" t="str">
        <f t="shared" si="17"/>
        <v>Clean</v>
      </c>
    </row>
    <row r="96" spans="1:22" x14ac:dyDescent="0.3">
      <c r="A96" t="str">
        <f>Raw_Data!A96</f>
        <v>6232730</v>
      </c>
      <c r="B96">
        <f>Raw_Data!B96</f>
        <v>45659</v>
      </c>
      <c r="C96" t="str">
        <f>Raw_Data!C96</f>
        <v>ALLOPURINOL 100 MG TABLET</v>
      </c>
      <c r="D96" t="str">
        <f>Raw_Data!D96</f>
        <v>70710120901</v>
      </c>
      <c r="E96" t="str">
        <f>Raw_Data!E96</f>
        <v>GIBBS, JON</v>
      </c>
      <c r="F96" t="str">
        <f>Raw_Data!F96</f>
        <v>1700896156</v>
      </c>
      <c r="G96" t="str">
        <f>Raw_Data!H96</f>
        <v>0</v>
      </c>
      <c r="H96">
        <f>IFERROR(VLOOKUP(G96,Store_Map!$A$2:$I$100,3,FALSE),"")</f>
        <v>0</v>
      </c>
      <c r="I96">
        <f>IFERROR(VLOOKUP(G96,Store_Map!$A$2:$I$100,4,FALSE),"")</f>
        <v>0</v>
      </c>
      <c r="J96">
        <f>IFERROR(VLOOKUP(G96,Store_Map!$A$2:$I$100,5,FALSE),"")</f>
        <v>0</v>
      </c>
      <c r="K96">
        <f>IFERROR(VLOOKUP(G96,Store_Map!$A$2:$I$100,6,FALSE),"")</f>
        <v>0</v>
      </c>
      <c r="L96">
        <f>IFERROR(VLOOKUP(G96,Store_Map!$A$2:$I$100,7,FALSE),"")</f>
        <v>0</v>
      </c>
      <c r="M96">
        <f>IFERROR(VLOOKUP(G96,Store_Map!$A$2:$I$100,8,FALSE),"")</f>
        <v>0</v>
      </c>
      <c r="N96">
        <f t="shared" si="9"/>
        <v>0</v>
      </c>
      <c r="O96" t="str">
        <f t="shared" si="10"/>
        <v>PASS</v>
      </c>
      <c r="P96" t="str">
        <f t="shared" si="11"/>
        <v>PASS</v>
      </c>
      <c r="Q96" t="str">
        <f t="shared" si="12"/>
        <v>PASS</v>
      </c>
      <c r="R96" t="str">
        <f t="shared" si="13"/>
        <v>PASS</v>
      </c>
      <c r="S96" t="str">
        <f t="shared" si="14"/>
        <v>PASS</v>
      </c>
      <c r="T96">
        <f t="shared" si="15"/>
        <v>100</v>
      </c>
      <c r="U96" t="str">
        <f t="shared" si="16"/>
        <v>Low</v>
      </c>
      <c r="V96" t="str">
        <f t="shared" si="17"/>
        <v>Clean</v>
      </c>
    </row>
    <row r="97" spans="1:22" x14ac:dyDescent="0.3">
      <c r="A97" t="str">
        <f>Raw_Data!A97</f>
        <v>6232731</v>
      </c>
      <c r="B97">
        <f>Raw_Data!B97</f>
        <v>45659</v>
      </c>
      <c r="C97" t="str">
        <f>Raw_Data!C97</f>
        <v>AMLODIPINE BESYLATE 10 MG T</v>
      </c>
      <c r="D97" t="str">
        <f>Raw_Data!D97</f>
        <v>69097012815</v>
      </c>
      <c r="E97" t="str">
        <f>Raw_Data!E97</f>
        <v>GIBBS, JON</v>
      </c>
      <c r="F97" t="str">
        <f>Raw_Data!F97</f>
        <v>1700896156</v>
      </c>
      <c r="G97" t="str">
        <f>Raw_Data!H97</f>
        <v>0</v>
      </c>
      <c r="H97">
        <f>IFERROR(VLOOKUP(G97,Store_Map!$A$2:$I$100,3,FALSE),"")</f>
        <v>0</v>
      </c>
      <c r="I97">
        <f>IFERROR(VLOOKUP(G97,Store_Map!$A$2:$I$100,4,FALSE),"")</f>
        <v>0</v>
      </c>
      <c r="J97">
        <f>IFERROR(VLOOKUP(G97,Store_Map!$A$2:$I$100,5,FALSE),"")</f>
        <v>0</v>
      </c>
      <c r="K97">
        <f>IFERROR(VLOOKUP(G97,Store_Map!$A$2:$I$100,6,FALSE),"")</f>
        <v>0</v>
      </c>
      <c r="L97">
        <f>IFERROR(VLOOKUP(G97,Store_Map!$A$2:$I$100,7,FALSE),"")</f>
        <v>0</v>
      </c>
      <c r="M97">
        <f>IFERROR(VLOOKUP(G97,Store_Map!$A$2:$I$100,8,FALSE),"")</f>
        <v>0</v>
      </c>
      <c r="N97">
        <f t="shared" si="9"/>
        <v>0</v>
      </c>
      <c r="O97" t="str">
        <f t="shared" si="10"/>
        <v>PASS</v>
      </c>
      <c r="P97" t="str">
        <f t="shared" si="11"/>
        <v>PASS</v>
      </c>
      <c r="Q97" t="str">
        <f t="shared" si="12"/>
        <v>PASS</v>
      </c>
      <c r="R97" t="str">
        <f t="shared" si="13"/>
        <v>PASS</v>
      </c>
      <c r="S97" t="str">
        <f t="shared" si="14"/>
        <v>PASS</v>
      </c>
      <c r="T97">
        <f t="shared" si="15"/>
        <v>100</v>
      </c>
      <c r="U97" t="str">
        <f t="shared" si="16"/>
        <v>Low</v>
      </c>
      <c r="V97" t="str">
        <f t="shared" si="17"/>
        <v>Clean</v>
      </c>
    </row>
    <row r="98" spans="1:22" x14ac:dyDescent="0.3">
      <c r="A98" t="str">
        <f>Raw_Data!A98</f>
        <v>6232733</v>
      </c>
      <c r="B98">
        <f>Raw_Data!B98</f>
        <v>45659</v>
      </c>
      <c r="C98" t="str">
        <f>Raw_Data!C98</f>
        <v>ASPIRIN EC 81 MG TABLET</v>
      </c>
      <c r="D98" t="str">
        <f>Raw_Data!D98</f>
        <v>904678370</v>
      </c>
      <c r="E98" t="str">
        <f>Raw_Data!E98</f>
        <v>GIBBS, JON</v>
      </c>
      <c r="F98" t="str">
        <f>Raw_Data!F98</f>
        <v>1700896156</v>
      </c>
      <c r="G98" t="str">
        <f>Raw_Data!H98</f>
        <v>0</v>
      </c>
      <c r="H98">
        <f>IFERROR(VLOOKUP(G98,Store_Map!$A$2:$I$100,3,FALSE),"")</f>
        <v>0</v>
      </c>
      <c r="I98">
        <f>IFERROR(VLOOKUP(G98,Store_Map!$A$2:$I$100,4,FALSE),"")</f>
        <v>0</v>
      </c>
      <c r="J98">
        <f>IFERROR(VLOOKUP(G98,Store_Map!$A$2:$I$100,5,FALSE),"")</f>
        <v>0</v>
      </c>
      <c r="K98">
        <f>IFERROR(VLOOKUP(G98,Store_Map!$A$2:$I$100,6,FALSE),"")</f>
        <v>0</v>
      </c>
      <c r="L98">
        <f>IFERROR(VLOOKUP(G98,Store_Map!$A$2:$I$100,7,FALSE),"")</f>
        <v>0</v>
      </c>
      <c r="M98">
        <f>IFERROR(VLOOKUP(G98,Store_Map!$A$2:$I$100,8,FALSE),"")</f>
        <v>0</v>
      </c>
      <c r="N98">
        <f t="shared" si="9"/>
        <v>0</v>
      </c>
      <c r="O98" t="str">
        <f t="shared" si="10"/>
        <v>PASS</v>
      </c>
      <c r="P98" t="str">
        <f t="shared" si="11"/>
        <v>REVIEW</v>
      </c>
      <c r="Q98" t="str">
        <f t="shared" si="12"/>
        <v>PASS</v>
      </c>
      <c r="R98" t="str">
        <f t="shared" si="13"/>
        <v>PASS</v>
      </c>
      <c r="S98" t="str">
        <f t="shared" si="14"/>
        <v>REVIEW</v>
      </c>
      <c r="T98">
        <f t="shared" si="15"/>
        <v>90</v>
      </c>
      <c r="U98" t="str">
        <f t="shared" si="16"/>
        <v>Low</v>
      </c>
      <c r="V98" t="str">
        <f t="shared" si="17"/>
        <v>Invalid NDC</v>
      </c>
    </row>
    <row r="99" spans="1:22" x14ac:dyDescent="0.3">
      <c r="A99" t="str">
        <f>Raw_Data!A99</f>
        <v>6232725</v>
      </c>
      <c r="B99">
        <f>Raw_Data!B99</f>
        <v>45659</v>
      </c>
      <c r="C99" t="str">
        <f>Raw_Data!C99</f>
        <v>SPIRONOLACTONE 25 MG TABLET</v>
      </c>
      <c r="D99" t="str">
        <f>Raw_Data!D99</f>
        <v>53489014305</v>
      </c>
      <c r="E99" t="str">
        <f>Raw_Data!E99</f>
        <v>GIBBS, JON</v>
      </c>
      <c r="F99" t="str">
        <f>Raw_Data!F99</f>
        <v>1700896156</v>
      </c>
      <c r="G99" t="str">
        <f>Raw_Data!H99</f>
        <v>0</v>
      </c>
      <c r="H99">
        <f>IFERROR(VLOOKUP(G99,Store_Map!$A$2:$I$100,3,FALSE),"")</f>
        <v>0</v>
      </c>
      <c r="I99">
        <f>IFERROR(VLOOKUP(G99,Store_Map!$A$2:$I$100,4,FALSE),"")</f>
        <v>0</v>
      </c>
      <c r="J99">
        <f>IFERROR(VLOOKUP(G99,Store_Map!$A$2:$I$100,5,FALSE),"")</f>
        <v>0</v>
      </c>
      <c r="K99">
        <f>IFERROR(VLOOKUP(G99,Store_Map!$A$2:$I$100,6,FALSE),"")</f>
        <v>0</v>
      </c>
      <c r="L99">
        <f>IFERROR(VLOOKUP(G99,Store_Map!$A$2:$I$100,7,FALSE),"")</f>
        <v>0</v>
      </c>
      <c r="M99">
        <f>IFERROR(VLOOKUP(G99,Store_Map!$A$2:$I$100,8,FALSE),"")</f>
        <v>0</v>
      </c>
      <c r="N99">
        <f t="shared" si="9"/>
        <v>0</v>
      </c>
      <c r="O99" t="str">
        <f t="shared" si="10"/>
        <v>PASS</v>
      </c>
      <c r="P99" t="str">
        <f t="shared" si="11"/>
        <v>PASS</v>
      </c>
      <c r="Q99" t="str">
        <f t="shared" si="12"/>
        <v>PASS</v>
      </c>
      <c r="R99" t="str">
        <f t="shared" si="13"/>
        <v>PASS</v>
      </c>
      <c r="S99" t="str">
        <f t="shared" si="14"/>
        <v>PASS</v>
      </c>
      <c r="T99">
        <f t="shared" si="15"/>
        <v>100</v>
      </c>
      <c r="U99" t="str">
        <f t="shared" si="16"/>
        <v>Low</v>
      </c>
      <c r="V99" t="str">
        <f t="shared" si="17"/>
        <v>Clean</v>
      </c>
    </row>
    <row r="100" spans="1:22" x14ac:dyDescent="0.3">
      <c r="A100" t="str">
        <f>Raw_Data!A100</f>
        <v>6251104</v>
      </c>
      <c r="B100">
        <f>Raw_Data!B100</f>
        <v>45659</v>
      </c>
      <c r="C100" t="str">
        <f>Raw_Data!C100</f>
        <v>CIPROFLOXACIN HCL 250 MG TA</v>
      </c>
      <c r="D100" t="str">
        <f>Raw_Data!D100</f>
        <v>65862007601</v>
      </c>
      <c r="E100" t="str">
        <f>Raw_Data!E100</f>
        <v>YASIN, NURA</v>
      </c>
      <c r="F100" t="str">
        <f>Raw_Data!F100</f>
        <v>1265518567</v>
      </c>
      <c r="G100" t="str">
        <f>Raw_Data!H100</f>
        <v>0</v>
      </c>
      <c r="H100">
        <f>IFERROR(VLOOKUP(G100,Store_Map!$A$2:$I$100,3,FALSE),"")</f>
        <v>0</v>
      </c>
      <c r="I100">
        <f>IFERROR(VLOOKUP(G100,Store_Map!$A$2:$I$100,4,FALSE),"")</f>
        <v>0</v>
      </c>
      <c r="J100">
        <f>IFERROR(VLOOKUP(G100,Store_Map!$A$2:$I$100,5,FALSE),"")</f>
        <v>0</v>
      </c>
      <c r="K100">
        <f>IFERROR(VLOOKUP(G100,Store_Map!$A$2:$I$100,6,FALSE),"")</f>
        <v>0</v>
      </c>
      <c r="L100">
        <f>IFERROR(VLOOKUP(G100,Store_Map!$A$2:$I$100,7,FALSE),"")</f>
        <v>0</v>
      </c>
      <c r="M100">
        <f>IFERROR(VLOOKUP(G100,Store_Map!$A$2:$I$100,8,FALSE),"")</f>
        <v>0</v>
      </c>
      <c r="N100">
        <f t="shared" si="9"/>
        <v>0</v>
      </c>
      <c r="O100" t="str">
        <f t="shared" si="10"/>
        <v>PASS</v>
      </c>
      <c r="P100" t="str">
        <f t="shared" si="11"/>
        <v>PASS</v>
      </c>
      <c r="Q100" t="str">
        <f t="shared" si="12"/>
        <v>PASS</v>
      </c>
      <c r="R100" t="str">
        <f t="shared" si="13"/>
        <v>PASS</v>
      </c>
      <c r="S100" t="str">
        <f t="shared" si="14"/>
        <v>PASS</v>
      </c>
      <c r="T100">
        <f t="shared" si="15"/>
        <v>100</v>
      </c>
      <c r="U100" t="str">
        <f t="shared" si="16"/>
        <v>Low</v>
      </c>
      <c r="V100" t="str">
        <f t="shared" si="17"/>
        <v>Clean</v>
      </c>
    </row>
    <row r="101" spans="1:22" x14ac:dyDescent="0.3">
      <c r="A101" t="str">
        <f>Raw_Data!A101</f>
        <v>6251108</v>
      </c>
      <c r="B101">
        <f>Raw_Data!B101</f>
        <v>45659</v>
      </c>
      <c r="C101" t="str">
        <f>Raw_Data!C101</f>
        <v>BACLOFEN 10 MG TABLET</v>
      </c>
      <c r="D101" t="str">
        <f>Raw_Data!D101</f>
        <v>52817032000</v>
      </c>
      <c r="E101" t="str">
        <f>Raw_Data!E101</f>
        <v>BYNE, EDMUND</v>
      </c>
      <c r="F101" t="str">
        <f>Raw_Data!F101</f>
        <v>1033186648</v>
      </c>
      <c r="G101" t="str">
        <f>Raw_Data!H101</f>
        <v>0</v>
      </c>
      <c r="H101">
        <f>IFERROR(VLOOKUP(G101,Store_Map!$A$2:$I$100,3,FALSE),"")</f>
        <v>0</v>
      </c>
      <c r="I101">
        <f>IFERROR(VLOOKUP(G101,Store_Map!$A$2:$I$100,4,FALSE),"")</f>
        <v>0</v>
      </c>
      <c r="J101">
        <f>IFERROR(VLOOKUP(G101,Store_Map!$A$2:$I$100,5,FALSE),"")</f>
        <v>0</v>
      </c>
      <c r="K101">
        <f>IFERROR(VLOOKUP(G101,Store_Map!$A$2:$I$100,6,FALSE),"")</f>
        <v>0</v>
      </c>
      <c r="L101">
        <f>IFERROR(VLOOKUP(G101,Store_Map!$A$2:$I$100,7,FALSE),"")</f>
        <v>0</v>
      </c>
      <c r="M101">
        <f>IFERROR(VLOOKUP(G101,Store_Map!$A$2:$I$100,8,FALSE),"")</f>
        <v>0</v>
      </c>
      <c r="N101">
        <f t="shared" si="9"/>
        <v>0</v>
      </c>
      <c r="O101" t="str">
        <f t="shared" si="10"/>
        <v>PASS</v>
      </c>
      <c r="P101" t="str">
        <f t="shared" si="11"/>
        <v>PASS</v>
      </c>
      <c r="Q101" t="str">
        <f t="shared" si="12"/>
        <v>PASS</v>
      </c>
      <c r="R101" t="str">
        <f t="shared" si="13"/>
        <v>PASS</v>
      </c>
      <c r="S101" t="str">
        <f t="shared" si="14"/>
        <v>PASS</v>
      </c>
      <c r="T101">
        <f t="shared" si="15"/>
        <v>100</v>
      </c>
      <c r="U101" t="str">
        <f t="shared" si="16"/>
        <v>Low</v>
      </c>
      <c r="V101" t="str">
        <f t="shared" si="17"/>
        <v>Clean</v>
      </c>
    </row>
    <row r="102" spans="1:22" x14ac:dyDescent="0.3">
      <c r="A102" t="str">
        <f>Raw_Data!A102</f>
        <v>6245167</v>
      </c>
      <c r="B102">
        <f>Raw_Data!B102</f>
        <v>45659</v>
      </c>
      <c r="C102" t="str">
        <f>Raw_Data!C102</f>
        <v>BREO ELLIPTA 200-25 MCG INH</v>
      </c>
      <c r="D102" t="str">
        <f>Raw_Data!D102</f>
        <v>173088210</v>
      </c>
      <c r="E102" t="str">
        <f>Raw_Data!E102</f>
        <v>BYNE, EDMUND</v>
      </c>
      <c r="F102" t="str">
        <f>Raw_Data!F102</f>
        <v>1033186648</v>
      </c>
      <c r="G102" t="str">
        <f>Raw_Data!H102</f>
        <v>0</v>
      </c>
      <c r="H102">
        <f>IFERROR(VLOOKUP(G102,Store_Map!$A$2:$I$100,3,FALSE),"")</f>
        <v>0</v>
      </c>
      <c r="I102">
        <f>IFERROR(VLOOKUP(G102,Store_Map!$A$2:$I$100,4,FALSE),"")</f>
        <v>0</v>
      </c>
      <c r="J102">
        <f>IFERROR(VLOOKUP(G102,Store_Map!$A$2:$I$100,5,FALSE),"")</f>
        <v>0</v>
      </c>
      <c r="K102">
        <f>IFERROR(VLOOKUP(G102,Store_Map!$A$2:$I$100,6,FALSE),"")</f>
        <v>0</v>
      </c>
      <c r="L102">
        <f>IFERROR(VLOOKUP(G102,Store_Map!$A$2:$I$100,7,FALSE),"")</f>
        <v>0</v>
      </c>
      <c r="M102">
        <f>IFERROR(VLOOKUP(G102,Store_Map!$A$2:$I$100,8,FALSE),"")</f>
        <v>0</v>
      </c>
      <c r="N102">
        <f t="shared" si="9"/>
        <v>0</v>
      </c>
      <c r="O102" t="str">
        <f t="shared" si="10"/>
        <v>PASS</v>
      </c>
      <c r="P102" t="str">
        <f t="shared" si="11"/>
        <v>REVIEW</v>
      </c>
      <c r="Q102" t="str">
        <f t="shared" si="12"/>
        <v>PASS</v>
      </c>
      <c r="R102" t="str">
        <f t="shared" si="13"/>
        <v>PASS</v>
      </c>
      <c r="S102" t="str">
        <f t="shared" si="14"/>
        <v>REVIEW</v>
      </c>
      <c r="T102">
        <f t="shared" si="15"/>
        <v>90</v>
      </c>
      <c r="U102" t="str">
        <f t="shared" si="16"/>
        <v>Low</v>
      </c>
      <c r="V102" t="str">
        <f t="shared" si="17"/>
        <v>Invalid NDC</v>
      </c>
    </row>
    <row r="103" spans="1:22" x14ac:dyDescent="0.3">
      <c r="A103" t="str">
        <f>Raw_Data!A103</f>
        <v>6242463</v>
      </c>
      <c r="B103">
        <f>Raw_Data!B103</f>
        <v>45659</v>
      </c>
      <c r="C103" t="str">
        <f>Raw_Data!C103</f>
        <v>LOSARTAN-HCTZ 100-12.5 MG T</v>
      </c>
      <c r="D103" t="str">
        <f>Raw_Data!D103</f>
        <v>65862046990</v>
      </c>
      <c r="E103" t="str">
        <f>Raw_Data!E103</f>
        <v>YASIN, NURA</v>
      </c>
      <c r="F103" t="str">
        <f>Raw_Data!F103</f>
        <v>1265518567</v>
      </c>
      <c r="G103" t="str">
        <f>Raw_Data!H103</f>
        <v>0</v>
      </c>
      <c r="H103">
        <f>IFERROR(VLOOKUP(G103,Store_Map!$A$2:$I$100,3,FALSE),"")</f>
        <v>0</v>
      </c>
      <c r="I103">
        <f>IFERROR(VLOOKUP(G103,Store_Map!$A$2:$I$100,4,FALSE),"")</f>
        <v>0</v>
      </c>
      <c r="J103">
        <f>IFERROR(VLOOKUP(G103,Store_Map!$A$2:$I$100,5,FALSE),"")</f>
        <v>0</v>
      </c>
      <c r="K103">
        <f>IFERROR(VLOOKUP(G103,Store_Map!$A$2:$I$100,6,FALSE),"")</f>
        <v>0</v>
      </c>
      <c r="L103">
        <f>IFERROR(VLOOKUP(G103,Store_Map!$A$2:$I$100,7,FALSE),"")</f>
        <v>0</v>
      </c>
      <c r="M103">
        <f>IFERROR(VLOOKUP(G103,Store_Map!$A$2:$I$100,8,FALSE),"")</f>
        <v>0</v>
      </c>
      <c r="N103">
        <f t="shared" si="9"/>
        <v>0</v>
      </c>
      <c r="O103" t="str">
        <f t="shared" si="10"/>
        <v>PASS</v>
      </c>
      <c r="P103" t="str">
        <f t="shared" si="11"/>
        <v>PASS</v>
      </c>
      <c r="Q103" t="str">
        <f t="shared" si="12"/>
        <v>PASS</v>
      </c>
      <c r="R103" t="str">
        <f t="shared" si="13"/>
        <v>PASS</v>
      </c>
      <c r="S103" t="str">
        <f t="shared" si="14"/>
        <v>PASS</v>
      </c>
      <c r="T103">
        <f t="shared" si="15"/>
        <v>100</v>
      </c>
      <c r="U103" t="str">
        <f t="shared" si="16"/>
        <v>Low</v>
      </c>
      <c r="V103" t="str">
        <f t="shared" si="17"/>
        <v>Clean</v>
      </c>
    </row>
    <row r="104" spans="1:22" x14ac:dyDescent="0.3">
      <c r="A104" t="str">
        <f>Raw_Data!A104</f>
        <v>6248653</v>
      </c>
      <c r="B104">
        <f>Raw_Data!B104</f>
        <v>45659</v>
      </c>
      <c r="C104" t="str">
        <f>Raw_Data!C104</f>
        <v>TIZANIDINE HCL 2 MG TABLET</v>
      </c>
      <c r="D104" t="str">
        <f>Raw_Data!D104</f>
        <v>55111017915</v>
      </c>
      <c r="E104" t="str">
        <f>Raw_Data!E104</f>
        <v>BYNE, EDMUND</v>
      </c>
      <c r="F104" t="str">
        <f>Raw_Data!F104</f>
        <v>1033186648</v>
      </c>
      <c r="G104" t="str">
        <f>Raw_Data!H104</f>
        <v>0</v>
      </c>
      <c r="H104">
        <f>IFERROR(VLOOKUP(G104,Store_Map!$A$2:$I$100,3,FALSE),"")</f>
        <v>0</v>
      </c>
      <c r="I104">
        <f>IFERROR(VLOOKUP(G104,Store_Map!$A$2:$I$100,4,FALSE),"")</f>
        <v>0</v>
      </c>
      <c r="J104">
        <f>IFERROR(VLOOKUP(G104,Store_Map!$A$2:$I$100,5,FALSE),"")</f>
        <v>0</v>
      </c>
      <c r="K104">
        <f>IFERROR(VLOOKUP(G104,Store_Map!$A$2:$I$100,6,FALSE),"")</f>
        <v>0</v>
      </c>
      <c r="L104">
        <f>IFERROR(VLOOKUP(G104,Store_Map!$A$2:$I$100,7,FALSE),"")</f>
        <v>0</v>
      </c>
      <c r="M104">
        <f>IFERROR(VLOOKUP(G104,Store_Map!$A$2:$I$100,8,FALSE),"")</f>
        <v>0</v>
      </c>
      <c r="N104">
        <f t="shared" si="9"/>
        <v>0</v>
      </c>
      <c r="O104" t="str">
        <f t="shared" si="10"/>
        <v>PASS</v>
      </c>
      <c r="P104" t="str">
        <f t="shared" si="11"/>
        <v>PASS</v>
      </c>
      <c r="Q104" t="str">
        <f t="shared" si="12"/>
        <v>PASS</v>
      </c>
      <c r="R104" t="str">
        <f t="shared" si="13"/>
        <v>PASS</v>
      </c>
      <c r="S104" t="str">
        <f t="shared" si="14"/>
        <v>PASS</v>
      </c>
      <c r="T104">
        <f t="shared" si="15"/>
        <v>100</v>
      </c>
      <c r="U104" t="str">
        <f t="shared" si="16"/>
        <v>Low</v>
      </c>
      <c r="V104" t="str">
        <f t="shared" si="17"/>
        <v>Clean</v>
      </c>
    </row>
    <row r="105" spans="1:22" x14ac:dyDescent="0.3">
      <c r="A105" t="str">
        <f>Raw_Data!A105</f>
        <v>6251112</v>
      </c>
      <c r="B105">
        <f>Raw_Data!B105</f>
        <v>45659</v>
      </c>
      <c r="C105" t="str">
        <f>Raw_Data!C105</f>
        <v>ATORVASTATIN 10 MG TABLET</v>
      </c>
      <c r="D105" t="str">
        <f>Raw_Data!D105</f>
        <v>67877051190</v>
      </c>
      <c r="E105" t="str">
        <f>Raw_Data!E105</f>
        <v>YASIN, NURA</v>
      </c>
      <c r="F105" t="str">
        <f>Raw_Data!F105</f>
        <v>1265518567</v>
      </c>
      <c r="G105" t="str">
        <f>Raw_Data!H105</f>
        <v>0</v>
      </c>
      <c r="H105">
        <f>IFERROR(VLOOKUP(G105,Store_Map!$A$2:$I$100,3,FALSE),"")</f>
        <v>0</v>
      </c>
      <c r="I105">
        <f>IFERROR(VLOOKUP(G105,Store_Map!$A$2:$I$100,4,FALSE),"")</f>
        <v>0</v>
      </c>
      <c r="J105">
        <f>IFERROR(VLOOKUP(G105,Store_Map!$A$2:$I$100,5,FALSE),"")</f>
        <v>0</v>
      </c>
      <c r="K105">
        <f>IFERROR(VLOOKUP(G105,Store_Map!$A$2:$I$100,6,FALSE),"")</f>
        <v>0</v>
      </c>
      <c r="L105">
        <f>IFERROR(VLOOKUP(G105,Store_Map!$A$2:$I$100,7,FALSE),"")</f>
        <v>0</v>
      </c>
      <c r="M105">
        <f>IFERROR(VLOOKUP(G105,Store_Map!$A$2:$I$100,8,FALSE),"")</f>
        <v>0</v>
      </c>
      <c r="N105">
        <f t="shared" si="9"/>
        <v>0</v>
      </c>
      <c r="O105" t="str">
        <f t="shared" si="10"/>
        <v>PASS</v>
      </c>
      <c r="P105" t="str">
        <f t="shared" si="11"/>
        <v>PASS</v>
      </c>
      <c r="Q105" t="str">
        <f t="shared" si="12"/>
        <v>PASS</v>
      </c>
      <c r="R105" t="str">
        <f t="shared" si="13"/>
        <v>PASS</v>
      </c>
      <c r="S105" t="str">
        <f t="shared" si="14"/>
        <v>PASS</v>
      </c>
      <c r="T105">
        <f t="shared" si="15"/>
        <v>100</v>
      </c>
      <c r="U105" t="str">
        <f t="shared" si="16"/>
        <v>Low</v>
      </c>
      <c r="V105" t="str">
        <f t="shared" si="17"/>
        <v>Clean</v>
      </c>
    </row>
    <row r="106" spans="1:22" x14ac:dyDescent="0.3">
      <c r="A106" t="str">
        <f>Raw_Data!A106</f>
        <v>6251113</v>
      </c>
      <c r="B106">
        <f>Raw_Data!B106</f>
        <v>45659</v>
      </c>
      <c r="C106" t="str">
        <f>Raw_Data!C106</f>
        <v>LOSARTAN-HCTZ 100-25 MG TAB</v>
      </c>
      <c r="D106" t="str">
        <f>Raw_Data!D106</f>
        <v>65862047099</v>
      </c>
      <c r="E106" t="str">
        <f>Raw_Data!E106</f>
        <v>YASIN, NURA</v>
      </c>
      <c r="F106" t="str">
        <f>Raw_Data!F106</f>
        <v>1265518567</v>
      </c>
      <c r="G106" t="str">
        <f>Raw_Data!H106</f>
        <v>0</v>
      </c>
      <c r="H106">
        <f>IFERROR(VLOOKUP(G106,Store_Map!$A$2:$I$100,3,FALSE),"")</f>
        <v>0</v>
      </c>
      <c r="I106">
        <f>IFERROR(VLOOKUP(G106,Store_Map!$A$2:$I$100,4,FALSE),"")</f>
        <v>0</v>
      </c>
      <c r="J106">
        <f>IFERROR(VLOOKUP(G106,Store_Map!$A$2:$I$100,5,FALSE),"")</f>
        <v>0</v>
      </c>
      <c r="K106">
        <f>IFERROR(VLOOKUP(G106,Store_Map!$A$2:$I$100,6,FALSE),"")</f>
        <v>0</v>
      </c>
      <c r="L106">
        <f>IFERROR(VLOOKUP(G106,Store_Map!$A$2:$I$100,7,FALSE),"")</f>
        <v>0</v>
      </c>
      <c r="M106">
        <f>IFERROR(VLOOKUP(G106,Store_Map!$A$2:$I$100,8,FALSE),"")</f>
        <v>0</v>
      </c>
      <c r="N106">
        <f t="shared" si="9"/>
        <v>0</v>
      </c>
      <c r="O106" t="str">
        <f t="shared" si="10"/>
        <v>PASS</v>
      </c>
      <c r="P106" t="str">
        <f t="shared" si="11"/>
        <v>PASS</v>
      </c>
      <c r="Q106" t="str">
        <f t="shared" si="12"/>
        <v>PASS</v>
      </c>
      <c r="R106" t="str">
        <f t="shared" si="13"/>
        <v>PASS</v>
      </c>
      <c r="S106" t="str">
        <f t="shared" si="14"/>
        <v>PASS</v>
      </c>
      <c r="T106">
        <f t="shared" si="15"/>
        <v>100</v>
      </c>
      <c r="U106" t="str">
        <f t="shared" si="16"/>
        <v>Low</v>
      </c>
      <c r="V106" t="str">
        <f t="shared" si="17"/>
        <v>Clean</v>
      </c>
    </row>
    <row r="107" spans="1:22" x14ac:dyDescent="0.3">
      <c r="A107" t="str">
        <f>Raw_Data!A107</f>
        <v>6251114</v>
      </c>
      <c r="B107">
        <f>Raw_Data!B107</f>
        <v>45659</v>
      </c>
      <c r="C107" t="str">
        <f>Raw_Data!C107</f>
        <v>METOPROLOL SUCC ER 50 MG TA</v>
      </c>
      <c r="D107" t="str">
        <f>Raw_Data!D107</f>
        <v>55111046701</v>
      </c>
      <c r="E107" t="str">
        <f>Raw_Data!E107</f>
        <v>YASIN, NURA</v>
      </c>
      <c r="F107" t="str">
        <f>Raw_Data!F107</f>
        <v>1265518567</v>
      </c>
      <c r="G107" t="str">
        <f>Raw_Data!H107</f>
        <v>0</v>
      </c>
      <c r="H107">
        <f>IFERROR(VLOOKUP(G107,Store_Map!$A$2:$I$100,3,FALSE),"")</f>
        <v>0</v>
      </c>
      <c r="I107">
        <f>IFERROR(VLOOKUP(G107,Store_Map!$A$2:$I$100,4,FALSE),"")</f>
        <v>0</v>
      </c>
      <c r="J107">
        <f>IFERROR(VLOOKUP(G107,Store_Map!$A$2:$I$100,5,FALSE),"")</f>
        <v>0</v>
      </c>
      <c r="K107">
        <f>IFERROR(VLOOKUP(G107,Store_Map!$A$2:$I$100,6,FALSE),"")</f>
        <v>0</v>
      </c>
      <c r="L107">
        <f>IFERROR(VLOOKUP(G107,Store_Map!$A$2:$I$100,7,FALSE),"")</f>
        <v>0</v>
      </c>
      <c r="M107">
        <f>IFERROR(VLOOKUP(G107,Store_Map!$A$2:$I$100,8,FALSE),"")</f>
        <v>0</v>
      </c>
      <c r="N107">
        <f t="shared" si="9"/>
        <v>0</v>
      </c>
      <c r="O107" t="str">
        <f t="shared" si="10"/>
        <v>PASS</v>
      </c>
      <c r="P107" t="str">
        <f t="shared" si="11"/>
        <v>PASS</v>
      </c>
      <c r="Q107" t="str">
        <f t="shared" si="12"/>
        <v>PASS</v>
      </c>
      <c r="R107" t="str">
        <f t="shared" si="13"/>
        <v>PASS</v>
      </c>
      <c r="S107" t="str">
        <f t="shared" si="14"/>
        <v>PASS</v>
      </c>
      <c r="T107">
        <f t="shared" si="15"/>
        <v>100</v>
      </c>
      <c r="U107" t="str">
        <f t="shared" si="16"/>
        <v>Low</v>
      </c>
      <c r="V107" t="str">
        <f t="shared" si="17"/>
        <v>Clean</v>
      </c>
    </row>
    <row r="108" spans="1:22" x14ac:dyDescent="0.3">
      <c r="A108" t="str">
        <f>Raw_Data!A108</f>
        <v>6232945</v>
      </c>
      <c r="B108">
        <f>Raw_Data!B108</f>
        <v>45659</v>
      </c>
      <c r="C108" t="str">
        <f>Raw_Data!C108</f>
        <v>CETIRIZINE HCL 10 MG TABLET</v>
      </c>
      <c r="D108" t="str">
        <f>Raw_Data!D108</f>
        <v>904671746</v>
      </c>
      <c r="E108" t="str">
        <f>Raw_Data!E108</f>
        <v>BYNE, EDMUND</v>
      </c>
      <c r="F108" t="str">
        <f>Raw_Data!F108</f>
        <v>1033186648</v>
      </c>
      <c r="G108" t="str">
        <f>Raw_Data!H108</f>
        <v>0</v>
      </c>
      <c r="H108">
        <f>IFERROR(VLOOKUP(G108,Store_Map!$A$2:$I$100,3,FALSE),"")</f>
        <v>0</v>
      </c>
      <c r="I108">
        <f>IFERROR(VLOOKUP(G108,Store_Map!$A$2:$I$100,4,FALSE),"")</f>
        <v>0</v>
      </c>
      <c r="J108">
        <f>IFERROR(VLOOKUP(G108,Store_Map!$A$2:$I$100,5,FALSE),"")</f>
        <v>0</v>
      </c>
      <c r="K108">
        <f>IFERROR(VLOOKUP(G108,Store_Map!$A$2:$I$100,6,FALSE),"")</f>
        <v>0</v>
      </c>
      <c r="L108">
        <f>IFERROR(VLOOKUP(G108,Store_Map!$A$2:$I$100,7,FALSE),"")</f>
        <v>0</v>
      </c>
      <c r="M108">
        <f>IFERROR(VLOOKUP(G108,Store_Map!$A$2:$I$100,8,FALSE),"")</f>
        <v>0</v>
      </c>
      <c r="N108">
        <f t="shared" si="9"/>
        <v>0</v>
      </c>
      <c r="O108" t="str">
        <f t="shared" si="10"/>
        <v>PASS</v>
      </c>
      <c r="P108" t="str">
        <f t="shared" si="11"/>
        <v>REVIEW</v>
      </c>
      <c r="Q108" t="str">
        <f t="shared" si="12"/>
        <v>PASS</v>
      </c>
      <c r="R108" t="str">
        <f t="shared" si="13"/>
        <v>PASS</v>
      </c>
      <c r="S108" t="str">
        <f t="shared" si="14"/>
        <v>REVIEW</v>
      </c>
      <c r="T108">
        <f t="shared" si="15"/>
        <v>90</v>
      </c>
      <c r="U108" t="str">
        <f t="shared" si="16"/>
        <v>Low</v>
      </c>
      <c r="V108" t="str">
        <f t="shared" si="17"/>
        <v>Invalid NDC</v>
      </c>
    </row>
    <row r="109" spans="1:22" x14ac:dyDescent="0.3">
      <c r="A109" t="str">
        <f>Raw_Data!A109</f>
        <v>6236249</v>
      </c>
      <c r="B109">
        <f>Raw_Data!B109</f>
        <v>45659</v>
      </c>
      <c r="C109" t="str">
        <f>Raw_Data!C109</f>
        <v>FERROUS SULFATE 325 MG TABL</v>
      </c>
      <c r="D109" t="str">
        <f>Raw_Data!D109</f>
        <v>904759080</v>
      </c>
      <c r="E109" t="str">
        <f>Raw_Data!E109</f>
        <v>BYNE, EDMUND</v>
      </c>
      <c r="F109" t="str">
        <f>Raw_Data!F109</f>
        <v>1033186648</v>
      </c>
      <c r="G109" t="str">
        <f>Raw_Data!H109</f>
        <v>0</v>
      </c>
      <c r="H109">
        <f>IFERROR(VLOOKUP(G109,Store_Map!$A$2:$I$100,3,FALSE),"")</f>
        <v>0</v>
      </c>
      <c r="I109">
        <f>IFERROR(VLOOKUP(G109,Store_Map!$A$2:$I$100,4,FALSE),"")</f>
        <v>0</v>
      </c>
      <c r="J109">
        <f>IFERROR(VLOOKUP(G109,Store_Map!$A$2:$I$100,5,FALSE),"")</f>
        <v>0</v>
      </c>
      <c r="K109">
        <f>IFERROR(VLOOKUP(G109,Store_Map!$A$2:$I$100,6,FALSE),"")</f>
        <v>0</v>
      </c>
      <c r="L109">
        <f>IFERROR(VLOOKUP(G109,Store_Map!$A$2:$I$100,7,FALSE),"")</f>
        <v>0</v>
      </c>
      <c r="M109">
        <f>IFERROR(VLOOKUP(G109,Store_Map!$A$2:$I$100,8,FALSE),"")</f>
        <v>0</v>
      </c>
      <c r="N109">
        <f t="shared" si="9"/>
        <v>0</v>
      </c>
      <c r="O109" t="str">
        <f t="shared" si="10"/>
        <v>PASS</v>
      </c>
      <c r="P109" t="str">
        <f t="shared" si="11"/>
        <v>REVIEW</v>
      </c>
      <c r="Q109" t="str">
        <f t="shared" si="12"/>
        <v>PASS</v>
      </c>
      <c r="R109" t="str">
        <f t="shared" si="13"/>
        <v>PASS</v>
      </c>
      <c r="S109" t="str">
        <f t="shared" si="14"/>
        <v>REVIEW</v>
      </c>
      <c r="T109">
        <f t="shared" si="15"/>
        <v>90</v>
      </c>
      <c r="U109" t="str">
        <f t="shared" si="16"/>
        <v>Low</v>
      </c>
      <c r="V109" t="str">
        <f t="shared" si="17"/>
        <v>Invalid NDC</v>
      </c>
    </row>
    <row r="110" spans="1:22" x14ac:dyDescent="0.3">
      <c r="A110" t="str">
        <f>Raw_Data!A110</f>
        <v>6251118</v>
      </c>
      <c r="B110">
        <f>Raw_Data!B110</f>
        <v>45659</v>
      </c>
      <c r="C110" t="str">
        <f>Raw_Data!C110</f>
        <v>AZITHROMYCIN 250 MG TABLET</v>
      </c>
      <c r="D110" t="str">
        <f>Raw_Data!D110</f>
        <v>50111078751</v>
      </c>
      <c r="E110" t="str">
        <f>Raw_Data!E110</f>
        <v>BYNE, EDMUND</v>
      </c>
      <c r="F110" t="str">
        <f>Raw_Data!F110</f>
        <v>1033186648</v>
      </c>
      <c r="G110" t="str">
        <f>Raw_Data!H110</f>
        <v>0</v>
      </c>
      <c r="H110">
        <f>IFERROR(VLOOKUP(G110,Store_Map!$A$2:$I$100,3,FALSE),"")</f>
        <v>0</v>
      </c>
      <c r="I110">
        <f>IFERROR(VLOOKUP(G110,Store_Map!$A$2:$I$100,4,FALSE),"")</f>
        <v>0</v>
      </c>
      <c r="J110">
        <f>IFERROR(VLOOKUP(G110,Store_Map!$A$2:$I$100,5,FALSE),"")</f>
        <v>0</v>
      </c>
      <c r="K110">
        <f>IFERROR(VLOOKUP(G110,Store_Map!$A$2:$I$100,6,FALSE),"")</f>
        <v>0</v>
      </c>
      <c r="L110">
        <f>IFERROR(VLOOKUP(G110,Store_Map!$A$2:$I$100,7,FALSE),"")</f>
        <v>0</v>
      </c>
      <c r="M110">
        <f>IFERROR(VLOOKUP(G110,Store_Map!$A$2:$I$100,8,FALSE),"")</f>
        <v>0</v>
      </c>
      <c r="N110">
        <f t="shared" si="9"/>
        <v>0</v>
      </c>
      <c r="O110" t="str">
        <f t="shared" si="10"/>
        <v>PASS</v>
      </c>
      <c r="P110" t="str">
        <f t="shared" si="11"/>
        <v>PASS</v>
      </c>
      <c r="Q110" t="str">
        <f t="shared" si="12"/>
        <v>PASS</v>
      </c>
      <c r="R110" t="str">
        <f t="shared" si="13"/>
        <v>PASS</v>
      </c>
      <c r="S110" t="str">
        <f t="shared" si="14"/>
        <v>PASS</v>
      </c>
      <c r="T110">
        <f t="shared" si="15"/>
        <v>100</v>
      </c>
      <c r="U110" t="str">
        <f t="shared" si="16"/>
        <v>Low</v>
      </c>
      <c r="V110" t="str">
        <f t="shared" si="17"/>
        <v>Clean</v>
      </c>
    </row>
    <row r="111" spans="1:22" x14ac:dyDescent="0.3">
      <c r="A111" t="str">
        <f>Raw_Data!A111</f>
        <v>6251119</v>
      </c>
      <c r="B111">
        <f>Raw_Data!B111</f>
        <v>45659</v>
      </c>
      <c r="C111" t="str">
        <f>Raw_Data!C111</f>
        <v>AMOX-CLAV 875-125 MG TABLET</v>
      </c>
      <c r="D111" t="str">
        <f>Raw_Data!D111</f>
        <v>42571016242</v>
      </c>
      <c r="E111" t="str">
        <f>Raw_Data!E111</f>
        <v>BYNE, EDMUND</v>
      </c>
      <c r="F111" t="str">
        <f>Raw_Data!F111</f>
        <v>1033186648</v>
      </c>
      <c r="G111" t="str">
        <f>Raw_Data!H111</f>
        <v>0</v>
      </c>
      <c r="H111">
        <f>IFERROR(VLOOKUP(G111,Store_Map!$A$2:$I$100,3,FALSE),"")</f>
        <v>0</v>
      </c>
      <c r="I111">
        <f>IFERROR(VLOOKUP(G111,Store_Map!$A$2:$I$100,4,FALSE),"")</f>
        <v>0</v>
      </c>
      <c r="J111">
        <f>IFERROR(VLOOKUP(G111,Store_Map!$A$2:$I$100,5,FALSE),"")</f>
        <v>0</v>
      </c>
      <c r="K111">
        <f>IFERROR(VLOOKUP(G111,Store_Map!$A$2:$I$100,6,FALSE),"")</f>
        <v>0</v>
      </c>
      <c r="L111">
        <f>IFERROR(VLOOKUP(G111,Store_Map!$A$2:$I$100,7,FALSE),"")</f>
        <v>0</v>
      </c>
      <c r="M111">
        <f>IFERROR(VLOOKUP(G111,Store_Map!$A$2:$I$100,8,FALSE),"")</f>
        <v>0</v>
      </c>
      <c r="N111">
        <f t="shared" si="9"/>
        <v>0</v>
      </c>
      <c r="O111" t="str">
        <f t="shared" si="10"/>
        <v>PASS</v>
      </c>
      <c r="P111" t="str">
        <f t="shared" si="11"/>
        <v>PASS</v>
      </c>
      <c r="Q111" t="str">
        <f t="shared" si="12"/>
        <v>PASS</v>
      </c>
      <c r="R111" t="str">
        <f t="shared" si="13"/>
        <v>PASS</v>
      </c>
      <c r="S111" t="str">
        <f t="shared" si="14"/>
        <v>PASS</v>
      </c>
      <c r="T111">
        <f t="shared" si="15"/>
        <v>100</v>
      </c>
      <c r="U111" t="str">
        <f t="shared" si="16"/>
        <v>Low</v>
      </c>
      <c r="V111" t="str">
        <f t="shared" si="17"/>
        <v>Clean</v>
      </c>
    </row>
    <row r="112" spans="1:22" x14ac:dyDescent="0.3">
      <c r="A112" t="str">
        <f>Raw_Data!A112</f>
        <v>6251120</v>
      </c>
      <c r="B112">
        <f>Raw_Data!B112</f>
        <v>45659</v>
      </c>
      <c r="C112" t="str">
        <f>Raw_Data!C112</f>
        <v>AMITRIPTYLINE HCL 100 MG TA</v>
      </c>
      <c r="D112" t="str">
        <f>Raw_Data!D112</f>
        <v>70710122901</v>
      </c>
      <c r="E112" t="str">
        <f>Raw_Data!E112</f>
        <v>ETINGE, BIE</v>
      </c>
      <c r="F112" t="str">
        <f>Raw_Data!F112</f>
        <v>1093007890</v>
      </c>
      <c r="G112" t="str">
        <f>Raw_Data!H112</f>
        <v>0</v>
      </c>
      <c r="H112">
        <f>IFERROR(VLOOKUP(G112,Store_Map!$A$2:$I$100,3,FALSE),"")</f>
        <v>0</v>
      </c>
      <c r="I112">
        <f>IFERROR(VLOOKUP(G112,Store_Map!$A$2:$I$100,4,FALSE),"")</f>
        <v>0</v>
      </c>
      <c r="J112">
        <f>IFERROR(VLOOKUP(G112,Store_Map!$A$2:$I$100,5,FALSE),"")</f>
        <v>0</v>
      </c>
      <c r="K112">
        <f>IFERROR(VLOOKUP(G112,Store_Map!$A$2:$I$100,6,FALSE),"")</f>
        <v>0</v>
      </c>
      <c r="L112">
        <f>IFERROR(VLOOKUP(G112,Store_Map!$A$2:$I$100,7,FALSE),"")</f>
        <v>0</v>
      </c>
      <c r="M112">
        <f>IFERROR(VLOOKUP(G112,Store_Map!$A$2:$I$100,8,FALSE),"")</f>
        <v>0</v>
      </c>
      <c r="N112">
        <f t="shared" si="9"/>
        <v>0</v>
      </c>
      <c r="O112" t="str">
        <f t="shared" si="10"/>
        <v>PASS</v>
      </c>
      <c r="P112" t="str">
        <f t="shared" si="11"/>
        <v>PASS</v>
      </c>
      <c r="Q112" t="str">
        <f t="shared" si="12"/>
        <v>PASS</v>
      </c>
      <c r="R112" t="str">
        <f t="shared" si="13"/>
        <v>PASS</v>
      </c>
      <c r="S112" t="str">
        <f t="shared" si="14"/>
        <v>PASS</v>
      </c>
      <c r="T112">
        <f t="shared" si="15"/>
        <v>100</v>
      </c>
      <c r="U112" t="str">
        <f t="shared" si="16"/>
        <v>Low</v>
      </c>
      <c r="V112" t="str">
        <f t="shared" si="17"/>
        <v>Clean</v>
      </c>
    </row>
    <row r="113" spans="1:22" x14ac:dyDescent="0.3">
      <c r="A113" t="str">
        <f>Raw_Data!A113</f>
        <v>6251121</v>
      </c>
      <c r="B113">
        <f>Raw_Data!B113</f>
        <v>45659</v>
      </c>
      <c r="C113" t="str">
        <f>Raw_Data!C113</f>
        <v>BACLOFEN 10 MG TABLET</v>
      </c>
      <c r="D113" t="str">
        <f>Raw_Data!D113</f>
        <v>52817032000</v>
      </c>
      <c r="E113" t="str">
        <f>Raw_Data!E113</f>
        <v>ETINGE, BIE</v>
      </c>
      <c r="F113" t="str">
        <f>Raw_Data!F113</f>
        <v>1093007890</v>
      </c>
      <c r="G113" t="str">
        <f>Raw_Data!H113</f>
        <v>0</v>
      </c>
      <c r="H113">
        <f>IFERROR(VLOOKUP(G113,Store_Map!$A$2:$I$100,3,FALSE),"")</f>
        <v>0</v>
      </c>
      <c r="I113">
        <f>IFERROR(VLOOKUP(G113,Store_Map!$A$2:$I$100,4,FALSE),"")</f>
        <v>0</v>
      </c>
      <c r="J113">
        <f>IFERROR(VLOOKUP(G113,Store_Map!$A$2:$I$100,5,FALSE),"")</f>
        <v>0</v>
      </c>
      <c r="K113">
        <f>IFERROR(VLOOKUP(G113,Store_Map!$A$2:$I$100,6,FALSE),"")</f>
        <v>0</v>
      </c>
      <c r="L113">
        <f>IFERROR(VLOOKUP(G113,Store_Map!$A$2:$I$100,7,FALSE),"")</f>
        <v>0</v>
      </c>
      <c r="M113">
        <f>IFERROR(VLOOKUP(G113,Store_Map!$A$2:$I$100,8,FALSE),"")</f>
        <v>0</v>
      </c>
      <c r="N113">
        <f t="shared" si="9"/>
        <v>0</v>
      </c>
      <c r="O113" t="str">
        <f t="shared" si="10"/>
        <v>PASS</v>
      </c>
      <c r="P113" t="str">
        <f t="shared" si="11"/>
        <v>PASS</v>
      </c>
      <c r="Q113" t="str">
        <f t="shared" si="12"/>
        <v>PASS</v>
      </c>
      <c r="R113" t="str">
        <f t="shared" si="13"/>
        <v>PASS</v>
      </c>
      <c r="S113" t="str">
        <f t="shared" si="14"/>
        <v>PASS</v>
      </c>
      <c r="T113">
        <f t="shared" si="15"/>
        <v>100</v>
      </c>
      <c r="U113" t="str">
        <f t="shared" si="16"/>
        <v>Low</v>
      </c>
      <c r="V113" t="str">
        <f t="shared" si="17"/>
        <v>Clean</v>
      </c>
    </row>
    <row r="114" spans="1:22" x14ac:dyDescent="0.3">
      <c r="A114" t="str">
        <f>Raw_Data!A114</f>
        <v>6251122</v>
      </c>
      <c r="B114">
        <f>Raw_Data!B114</f>
        <v>45659</v>
      </c>
      <c r="C114" t="str">
        <f>Raw_Data!C114</f>
        <v>MUCINEX ER 600 MG TABLET</v>
      </c>
      <c r="D114" t="str">
        <f>Raw_Data!D114</f>
        <v>63824000834</v>
      </c>
      <c r="E114" t="str">
        <f>Raw_Data!E114</f>
        <v>BYNE, EDMUND</v>
      </c>
      <c r="F114" t="str">
        <f>Raw_Data!F114</f>
        <v>1033186648</v>
      </c>
      <c r="G114" t="str">
        <f>Raw_Data!H114</f>
        <v>0</v>
      </c>
      <c r="H114">
        <f>IFERROR(VLOOKUP(G114,Store_Map!$A$2:$I$100,3,FALSE),"")</f>
        <v>0</v>
      </c>
      <c r="I114">
        <f>IFERROR(VLOOKUP(G114,Store_Map!$A$2:$I$100,4,FALSE),"")</f>
        <v>0</v>
      </c>
      <c r="J114">
        <f>IFERROR(VLOOKUP(G114,Store_Map!$A$2:$I$100,5,FALSE),"")</f>
        <v>0</v>
      </c>
      <c r="K114">
        <f>IFERROR(VLOOKUP(G114,Store_Map!$A$2:$I$100,6,FALSE),"")</f>
        <v>0</v>
      </c>
      <c r="L114">
        <f>IFERROR(VLOOKUP(G114,Store_Map!$A$2:$I$100,7,FALSE),"")</f>
        <v>0</v>
      </c>
      <c r="M114">
        <f>IFERROR(VLOOKUP(G114,Store_Map!$A$2:$I$100,8,FALSE),"")</f>
        <v>0</v>
      </c>
      <c r="N114">
        <f t="shared" si="9"/>
        <v>0</v>
      </c>
      <c r="O114" t="str">
        <f t="shared" si="10"/>
        <v>PASS</v>
      </c>
      <c r="P114" t="str">
        <f t="shared" si="11"/>
        <v>PASS</v>
      </c>
      <c r="Q114" t="str">
        <f t="shared" si="12"/>
        <v>PASS</v>
      </c>
      <c r="R114" t="str">
        <f t="shared" si="13"/>
        <v>PASS</v>
      </c>
      <c r="S114" t="str">
        <f t="shared" si="14"/>
        <v>PASS</v>
      </c>
      <c r="T114">
        <f t="shared" si="15"/>
        <v>100</v>
      </c>
      <c r="U114" t="str">
        <f t="shared" si="16"/>
        <v>Low</v>
      </c>
      <c r="V114" t="str">
        <f t="shared" si="17"/>
        <v>Clean</v>
      </c>
    </row>
    <row r="115" spans="1:22" x14ac:dyDescent="0.3">
      <c r="A115" t="str">
        <f>Raw_Data!A115</f>
        <v>6251123</v>
      </c>
      <c r="B115">
        <f>Raw_Data!B115</f>
        <v>45659</v>
      </c>
      <c r="C115" t="str">
        <f>Raw_Data!C115</f>
        <v>AZITHROMYCIN 250 MG TABLET</v>
      </c>
      <c r="D115" t="str">
        <f>Raw_Data!D115</f>
        <v>50111078751</v>
      </c>
      <c r="E115" t="str">
        <f>Raw_Data!E115</f>
        <v>BYNE, EDMUND</v>
      </c>
      <c r="F115" t="str">
        <f>Raw_Data!F115</f>
        <v>1033186648</v>
      </c>
      <c r="G115" t="str">
        <f>Raw_Data!H115</f>
        <v>0</v>
      </c>
      <c r="H115">
        <f>IFERROR(VLOOKUP(G115,Store_Map!$A$2:$I$100,3,FALSE),"")</f>
        <v>0</v>
      </c>
      <c r="I115">
        <f>IFERROR(VLOOKUP(G115,Store_Map!$A$2:$I$100,4,FALSE),"")</f>
        <v>0</v>
      </c>
      <c r="J115">
        <f>IFERROR(VLOOKUP(G115,Store_Map!$A$2:$I$100,5,FALSE),"")</f>
        <v>0</v>
      </c>
      <c r="K115">
        <f>IFERROR(VLOOKUP(G115,Store_Map!$A$2:$I$100,6,FALSE),"")</f>
        <v>0</v>
      </c>
      <c r="L115">
        <f>IFERROR(VLOOKUP(G115,Store_Map!$A$2:$I$100,7,FALSE),"")</f>
        <v>0</v>
      </c>
      <c r="M115">
        <f>IFERROR(VLOOKUP(G115,Store_Map!$A$2:$I$100,8,FALSE),"")</f>
        <v>0</v>
      </c>
      <c r="N115">
        <f t="shared" si="9"/>
        <v>0</v>
      </c>
      <c r="O115" t="str">
        <f t="shared" si="10"/>
        <v>PASS</v>
      </c>
      <c r="P115" t="str">
        <f t="shared" si="11"/>
        <v>PASS</v>
      </c>
      <c r="Q115" t="str">
        <f t="shared" si="12"/>
        <v>PASS</v>
      </c>
      <c r="R115" t="str">
        <f t="shared" si="13"/>
        <v>PASS</v>
      </c>
      <c r="S115" t="str">
        <f t="shared" si="14"/>
        <v>PASS</v>
      </c>
      <c r="T115">
        <f t="shared" si="15"/>
        <v>100</v>
      </c>
      <c r="U115" t="str">
        <f t="shared" si="16"/>
        <v>Low</v>
      </c>
      <c r="V115" t="str">
        <f t="shared" si="17"/>
        <v>Clean</v>
      </c>
    </row>
    <row r="116" spans="1:22" x14ac:dyDescent="0.3">
      <c r="A116" t="str">
        <f>Raw_Data!A116</f>
        <v>6251124</v>
      </c>
      <c r="B116">
        <f>Raw_Data!B116</f>
        <v>45659</v>
      </c>
      <c r="C116" t="str">
        <f>Raw_Data!C116</f>
        <v>IBUPROFEN 800 MG TABLET</v>
      </c>
      <c r="D116" t="str">
        <f>Raw_Data!D116</f>
        <v>59651036205</v>
      </c>
      <c r="E116" t="str">
        <f>Raw_Data!E116</f>
        <v>BYNE, EDMUND</v>
      </c>
      <c r="F116" t="str">
        <f>Raw_Data!F116</f>
        <v>1033186648</v>
      </c>
      <c r="G116" t="str">
        <f>Raw_Data!H116</f>
        <v>0</v>
      </c>
      <c r="H116">
        <f>IFERROR(VLOOKUP(G116,Store_Map!$A$2:$I$100,3,FALSE),"")</f>
        <v>0</v>
      </c>
      <c r="I116">
        <f>IFERROR(VLOOKUP(G116,Store_Map!$A$2:$I$100,4,FALSE),"")</f>
        <v>0</v>
      </c>
      <c r="J116">
        <f>IFERROR(VLOOKUP(G116,Store_Map!$A$2:$I$100,5,FALSE),"")</f>
        <v>0</v>
      </c>
      <c r="K116">
        <f>IFERROR(VLOOKUP(G116,Store_Map!$A$2:$I$100,6,FALSE),"")</f>
        <v>0</v>
      </c>
      <c r="L116">
        <f>IFERROR(VLOOKUP(G116,Store_Map!$A$2:$I$100,7,FALSE),"")</f>
        <v>0</v>
      </c>
      <c r="M116">
        <f>IFERROR(VLOOKUP(G116,Store_Map!$A$2:$I$100,8,FALSE),"")</f>
        <v>0</v>
      </c>
      <c r="N116">
        <f t="shared" si="9"/>
        <v>0</v>
      </c>
      <c r="O116" t="str">
        <f t="shared" si="10"/>
        <v>PASS</v>
      </c>
      <c r="P116" t="str">
        <f t="shared" si="11"/>
        <v>PASS</v>
      </c>
      <c r="Q116" t="str">
        <f t="shared" si="12"/>
        <v>PASS</v>
      </c>
      <c r="R116" t="str">
        <f t="shared" si="13"/>
        <v>PASS</v>
      </c>
      <c r="S116" t="str">
        <f t="shared" si="14"/>
        <v>PASS</v>
      </c>
      <c r="T116">
        <f t="shared" si="15"/>
        <v>100</v>
      </c>
      <c r="U116" t="str">
        <f t="shared" si="16"/>
        <v>Low</v>
      </c>
      <c r="V116" t="str">
        <f t="shared" si="17"/>
        <v>Clean</v>
      </c>
    </row>
    <row r="117" spans="1:22" x14ac:dyDescent="0.3">
      <c r="A117" t="str">
        <f>Raw_Data!A117</f>
        <v>6251127</v>
      </c>
      <c r="B117">
        <f>Raw_Data!B117</f>
        <v>45659</v>
      </c>
      <c r="C117" t="str">
        <f>Raw_Data!C117</f>
        <v>OMEPRAZOLE DR 40 MG CAPSULE</v>
      </c>
      <c r="D117" t="str">
        <f>Raw_Data!D117</f>
        <v>68382050010</v>
      </c>
      <c r="E117" t="str">
        <f>Raw_Data!E117</f>
        <v>GIBBS, JON</v>
      </c>
      <c r="F117" t="str">
        <f>Raw_Data!F117</f>
        <v>1700896156</v>
      </c>
      <c r="G117" t="str">
        <f>Raw_Data!H117</f>
        <v>0</v>
      </c>
      <c r="H117">
        <f>IFERROR(VLOOKUP(G117,Store_Map!$A$2:$I$100,3,FALSE),"")</f>
        <v>0</v>
      </c>
      <c r="I117">
        <f>IFERROR(VLOOKUP(G117,Store_Map!$A$2:$I$100,4,FALSE),"")</f>
        <v>0</v>
      </c>
      <c r="J117">
        <f>IFERROR(VLOOKUP(G117,Store_Map!$A$2:$I$100,5,FALSE),"")</f>
        <v>0</v>
      </c>
      <c r="K117">
        <f>IFERROR(VLOOKUP(G117,Store_Map!$A$2:$I$100,6,FALSE),"")</f>
        <v>0</v>
      </c>
      <c r="L117">
        <f>IFERROR(VLOOKUP(G117,Store_Map!$A$2:$I$100,7,FALSE),"")</f>
        <v>0</v>
      </c>
      <c r="M117">
        <f>IFERROR(VLOOKUP(G117,Store_Map!$A$2:$I$100,8,FALSE),"")</f>
        <v>0</v>
      </c>
      <c r="N117">
        <f t="shared" si="9"/>
        <v>0</v>
      </c>
      <c r="O117" t="str">
        <f t="shared" si="10"/>
        <v>PASS</v>
      </c>
      <c r="P117" t="str">
        <f t="shared" si="11"/>
        <v>PASS</v>
      </c>
      <c r="Q117" t="str">
        <f t="shared" si="12"/>
        <v>PASS</v>
      </c>
      <c r="R117" t="str">
        <f t="shared" si="13"/>
        <v>PASS</v>
      </c>
      <c r="S117" t="str">
        <f t="shared" si="14"/>
        <v>PASS</v>
      </c>
      <c r="T117">
        <f t="shared" si="15"/>
        <v>100</v>
      </c>
      <c r="U117" t="str">
        <f t="shared" si="16"/>
        <v>Low</v>
      </c>
      <c r="V117" t="str">
        <f t="shared" si="17"/>
        <v>Clean</v>
      </c>
    </row>
    <row r="118" spans="1:22" x14ac:dyDescent="0.3">
      <c r="A118" t="str">
        <f>Raw_Data!A118</f>
        <v>6251128</v>
      </c>
      <c r="B118">
        <f>Raw_Data!B118</f>
        <v>45659</v>
      </c>
      <c r="C118" t="str">
        <f>Raw_Data!C118</f>
        <v>FERROUS SULFATE 325 MG TABL</v>
      </c>
      <c r="D118" t="str">
        <f>Raw_Data!D118</f>
        <v>904759080</v>
      </c>
      <c r="E118" t="str">
        <f>Raw_Data!E118</f>
        <v>GIBBS, JON</v>
      </c>
      <c r="F118" t="str">
        <f>Raw_Data!F118</f>
        <v>1700896156</v>
      </c>
      <c r="G118" t="str">
        <f>Raw_Data!H118</f>
        <v>0</v>
      </c>
      <c r="H118">
        <f>IFERROR(VLOOKUP(G118,Store_Map!$A$2:$I$100,3,FALSE),"")</f>
        <v>0</v>
      </c>
      <c r="I118">
        <f>IFERROR(VLOOKUP(G118,Store_Map!$A$2:$I$100,4,FALSE),"")</f>
        <v>0</v>
      </c>
      <c r="J118">
        <f>IFERROR(VLOOKUP(G118,Store_Map!$A$2:$I$100,5,FALSE),"")</f>
        <v>0</v>
      </c>
      <c r="K118">
        <f>IFERROR(VLOOKUP(G118,Store_Map!$A$2:$I$100,6,FALSE),"")</f>
        <v>0</v>
      </c>
      <c r="L118">
        <f>IFERROR(VLOOKUP(G118,Store_Map!$A$2:$I$100,7,FALSE),"")</f>
        <v>0</v>
      </c>
      <c r="M118">
        <f>IFERROR(VLOOKUP(G118,Store_Map!$A$2:$I$100,8,FALSE),"")</f>
        <v>0</v>
      </c>
      <c r="N118">
        <f t="shared" si="9"/>
        <v>0</v>
      </c>
      <c r="O118" t="str">
        <f t="shared" si="10"/>
        <v>PASS</v>
      </c>
      <c r="P118" t="str">
        <f t="shared" si="11"/>
        <v>REVIEW</v>
      </c>
      <c r="Q118" t="str">
        <f t="shared" si="12"/>
        <v>PASS</v>
      </c>
      <c r="R118" t="str">
        <f t="shared" si="13"/>
        <v>PASS</v>
      </c>
      <c r="S118" t="str">
        <f t="shared" si="14"/>
        <v>REVIEW</v>
      </c>
      <c r="T118">
        <f t="shared" si="15"/>
        <v>90</v>
      </c>
      <c r="U118" t="str">
        <f t="shared" si="16"/>
        <v>Low</v>
      </c>
      <c r="V118" t="str">
        <f t="shared" si="17"/>
        <v>Invalid NDC</v>
      </c>
    </row>
    <row r="119" spans="1:22" x14ac:dyDescent="0.3">
      <c r="A119" t="str">
        <f>Raw_Data!A119</f>
        <v>6246685</v>
      </c>
      <c r="B119">
        <f>Raw_Data!B119</f>
        <v>45659</v>
      </c>
      <c r="C119" t="str">
        <f>Raw_Data!C119</f>
        <v>DICLOFENAC SOD DR 75 MG TAB</v>
      </c>
      <c r="D119" t="str">
        <f>Raw_Data!D119</f>
        <v>61442010360</v>
      </c>
      <c r="E119" t="str">
        <f>Raw_Data!E119</f>
        <v>GIBBS, JON</v>
      </c>
      <c r="F119" t="str">
        <f>Raw_Data!F119</f>
        <v>1700896156</v>
      </c>
      <c r="G119" t="str">
        <f>Raw_Data!H119</f>
        <v>0</v>
      </c>
      <c r="H119">
        <f>IFERROR(VLOOKUP(G119,Store_Map!$A$2:$I$100,3,FALSE),"")</f>
        <v>0</v>
      </c>
      <c r="I119">
        <f>IFERROR(VLOOKUP(G119,Store_Map!$A$2:$I$100,4,FALSE),"")</f>
        <v>0</v>
      </c>
      <c r="J119">
        <f>IFERROR(VLOOKUP(G119,Store_Map!$A$2:$I$100,5,FALSE),"")</f>
        <v>0</v>
      </c>
      <c r="K119">
        <f>IFERROR(VLOOKUP(G119,Store_Map!$A$2:$I$100,6,FALSE),"")</f>
        <v>0</v>
      </c>
      <c r="L119">
        <f>IFERROR(VLOOKUP(G119,Store_Map!$A$2:$I$100,7,FALSE),"")</f>
        <v>0</v>
      </c>
      <c r="M119">
        <f>IFERROR(VLOOKUP(G119,Store_Map!$A$2:$I$100,8,FALSE),"")</f>
        <v>0</v>
      </c>
      <c r="N119">
        <f t="shared" si="9"/>
        <v>0</v>
      </c>
      <c r="O119" t="str">
        <f t="shared" si="10"/>
        <v>PASS</v>
      </c>
      <c r="P119" t="str">
        <f t="shared" si="11"/>
        <v>PASS</v>
      </c>
      <c r="Q119" t="str">
        <f t="shared" si="12"/>
        <v>PASS</v>
      </c>
      <c r="R119" t="str">
        <f t="shared" si="13"/>
        <v>PASS</v>
      </c>
      <c r="S119" t="str">
        <f t="shared" si="14"/>
        <v>PASS</v>
      </c>
      <c r="T119">
        <f t="shared" si="15"/>
        <v>100</v>
      </c>
      <c r="U119" t="str">
        <f t="shared" si="16"/>
        <v>Low</v>
      </c>
      <c r="V119" t="str">
        <f t="shared" si="17"/>
        <v>Clean</v>
      </c>
    </row>
    <row r="120" spans="1:22" x14ac:dyDescent="0.3">
      <c r="A120" t="str">
        <f>Raw_Data!A120</f>
        <v>6251130</v>
      </c>
      <c r="B120">
        <f>Raw_Data!B120</f>
        <v>45659</v>
      </c>
      <c r="C120" t="str">
        <f>Raw_Data!C120</f>
        <v>MOUNJARO 2.5 MG/0.5 ML PEN</v>
      </c>
      <c r="D120" t="str">
        <f>Raw_Data!D120</f>
        <v>2150680</v>
      </c>
      <c r="E120" t="str">
        <f>Raw_Data!E120</f>
        <v>GIBBS, JON</v>
      </c>
      <c r="F120" t="str">
        <f>Raw_Data!F120</f>
        <v>1700896156</v>
      </c>
      <c r="G120" t="str">
        <f>Raw_Data!H120</f>
        <v>0</v>
      </c>
      <c r="H120">
        <f>IFERROR(VLOOKUP(G120,Store_Map!$A$2:$I$100,3,FALSE),"")</f>
        <v>0</v>
      </c>
      <c r="I120">
        <f>IFERROR(VLOOKUP(G120,Store_Map!$A$2:$I$100,4,FALSE),"")</f>
        <v>0</v>
      </c>
      <c r="J120">
        <f>IFERROR(VLOOKUP(G120,Store_Map!$A$2:$I$100,5,FALSE),"")</f>
        <v>0</v>
      </c>
      <c r="K120">
        <f>IFERROR(VLOOKUP(G120,Store_Map!$A$2:$I$100,6,FALSE),"")</f>
        <v>0</v>
      </c>
      <c r="L120">
        <f>IFERROR(VLOOKUP(G120,Store_Map!$A$2:$I$100,7,FALSE),"")</f>
        <v>0</v>
      </c>
      <c r="M120">
        <f>IFERROR(VLOOKUP(G120,Store_Map!$A$2:$I$100,8,FALSE),"")</f>
        <v>0</v>
      </c>
      <c r="N120">
        <f t="shared" si="9"/>
        <v>0</v>
      </c>
      <c r="O120" t="str">
        <f t="shared" si="10"/>
        <v>PASS</v>
      </c>
      <c r="P120" t="str">
        <f t="shared" si="11"/>
        <v>REVIEW</v>
      </c>
      <c r="Q120" t="str">
        <f t="shared" si="12"/>
        <v>PASS</v>
      </c>
      <c r="R120" t="str">
        <f t="shared" si="13"/>
        <v>PASS</v>
      </c>
      <c r="S120" t="str">
        <f t="shared" si="14"/>
        <v>REVIEW</v>
      </c>
      <c r="T120">
        <f t="shared" si="15"/>
        <v>90</v>
      </c>
      <c r="U120" t="str">
        <f t="shared" si="16"/>
        <v>Low</v>
      </c>
      <c r="V120" t="str">
        <f t="shared" si="17"/>
        <v>Invalid NDC</v>
      </c>
    </row>
    <row r="121" spans="1:22" x14ac:dyDescent="0.3">
      <c r="A121" t="str">
        <f>Raw_Data!A121</f>
        <v>6251132</v>
      </c>
      <c r="B121">
        <f>Raw_Data!B121</f>
        <v>45659</v>
      </c>
      <c r="C121" t="str">
        <f>Raw_Data!C121</f>
        <v>HYDROCHLOROTHIAZIDE 12.5 MG</v>
      </c>
      <c r="D121" t="str">
        <f>Raw_Data!D121</f>
        <v>69315015510</v>
      </c>
      <c r="E121" t="str">
        <f>Raw_Data!E121</f>
        <v>GIBBS, JON</v>
      </c>
      <c r="F121" t="str">
        <f>Raw_Data!F121</f>
        <v>1700896156</v>
      </c>
      <c r="G121" t="str">
        <f>Raw_Data!H121</f>
        <v>0</v>
      </c>
      <c r="H121">
        <f>IFERROR(VLOOKUP(G121,Store_Map!$A$2:$I$100,3,FALSE),"")</f>
        <v>0</v>
      </c>
      <c r="I121">
        <f>IFERROR(VLOOKUP(G121,Store_Map!$A$2:$I$100,4,FALSE),"")</f>
        <v>0</v>
      </c>
      <c r="J121">
        <f>IFERROR(VLOOKUP(G121,Store_Map!$A$2:$I$100,5,FALSE),"")</f>
        <v>0</v>
      </c>
      <c r="K121">
        <f>IFERROR(VLOOKUP(G121,Store_Map!$A$2:$I$100,6,FALSE),"")</f>
        <v>0</v>
      </c>
      <c r="L121">
        <f>IFERROR(VLOOKUP(G121,Store_Map!$A$2:$I$100,7,FALSE),"")</f>
        <v>0</v>
      </c>
      <c r="M121">
        <f>IFERROR(VLOOKUP(G121,Store_Map!$A$2:$I$100,8,FALSE),"")</f>
        <v>0</v>
      </c>
      <c r="N121">
        <f t="shared" si="9"/>
        <v>0</v>
      </c>
      <c r="O121" t="str">
        <f t="shared" si="10"/>
        <v>PASS</v>
      </c>
      <c r="P121" t="str">
        <f t="shared" si="11"/>
        <v>PASS</v>
      </c>
      <c r="Q121" t="str">
        <f t="shared" si="12"/>
        <v>PASS</v>
      </c>
      <c r="R121" t="str">
        <f t="shared" si="13"/>
        <v>PASS</v>
      </c>
      <c r="S121" t="str">
        <f t="shared" si="14"/>
        <v>PASS</v>
      </c>
      <c r="T121">
        <f t="shared" si="15"/>
        <v>100</v>
      </c>
      <c r="U121" t="str">
        <f t="shared" si="16"/>
        <v>Low</v>
      </c>
      <c r="V121" t="str">
        <f t="shared" si="17"/>
        <v>Clean</v>
      </c>
    </row>
    <row r="122" spans="1:22" x14ac:dyDescent="0.3">
      <c r="A122" t="str">
        <f>Raw_Data!A122</f>
        <v>6246315</v>
      </c>
      <c r="B122">
        <f>Raw_Data!B122</f>
        <v>45659</v>
      </c>
      <c r="C122" t="str">
        <f>Raw_Data!C122</f>
        <v>GABAPENTIN 300 MG CAPSULE</v>
      </c>
      <c r="D122" t="str">
        <f>Raw_Data!D122</f>
        <v>50228018010</v>
      </c>
      <c r="E122" t="str">
        <f>Raw_Data!E122</f>
        <v>YASIN, NURA</v>
      </c>
      <c r="F122" t="str">
        <f>Raw_Data!F122</f>
        <v>1265518567</v>
      </c>
      <c r="G122" t="str">
        <f>Raw_Data!H122</f>
        <v>0</v>
      </c>
      <c r="H122">
        <f>IFERROR(VLOOKUP(G122,Store_Map!$A$2:$I$100,3,FALSE),"")</f>
        <v>0</v>
      </c>
      <c r="I122">
        <f>IFERROR(VLOOKUP(G122,Store_Map!$A$2:$I$100,4,FALSE),"")</f>
        <v>0</v>
      </c>
      <c r="J122">
        <f>IFERROR(VLOOKUP(G122,Store_Map!$A$2:$I$100,5,FALSE),"")</f>
        <v>0</v>
      </c>
      <c r="K122">
        <f>IFERROR(VLOOKUP(G122,Store_Map!$A$2:$I$100,6,FALSE),"")</f>
        <v>0</v>
      </c>
      <c r="L122">
        <f>IFERROR(VLOOKUP(G122,Store_Map!$A$2:$I$100,7,FALSE),"")</f>
        <v>0</v>
      </c>
      <c r="M122">
        <f>IFERROR(VLOOKUP(G122,Store_Map!$A$2:$I$100,8,FALSE),"")</f>
        <v>0</v>
      </c>
      <c r="N122">
        <f t="shared" si="9"/>
        <v>0</v>
      </c>
      <c r="O122" t="str">
        <f t="shared" si="10"/>
        <v>PASS</v>
      </c>
      <c r="P122" t="str">
        <f t="shared" si="11"/>
        <v>PASS</v>
      </c>
      <c r="Q122" t="str">
        <f t="shared" si="12"/>
        <v>PASS</v>
      </c>
      <c r="R122" t="str">
        <f t="shared" si="13"/>
        <v>PASS</v>
      </c>
      <c r="S122" t="str">
        <f t="shared" si="14"/>
        <v>PASS</v>
      </c>
      <c r="T122">
        <f t="shared" si="15"/>
        <v>100</v>
      </c>
      <c r="U122" t="str">
        <f t="shared" si="16"/>
        <v>Low</v>
      </c>
      <c r="V122" t="str">
        <f t="shared" si="17"/>
        <v>Clean</v>
      </c>
    </row>
    <row r="123" spans="1:22" x14ac:dyDescent="0.3">
      <c r="A123" t="str">
        <f>Raw_Data!A123</f>
        <v>6244695</v>
      </c>
      <c r="B123">
        <f>Raw_Data!B123</f>
        <v>45659</v>
      </c>
      <c r="C123" t="str">
        <f>Raw_Data!C123</f>
        <v>*ENTRESTO 24 MG-26 MG TABLE</v>
      </c>
      <c r="D123" t="str">
        <f>Raw_Data!D123</f>
        <v>78065920</v>
      </c>
      <c r="E123" t="str">
        <f>Raw_Data!E123</f>
        <v>DUNLAP, STEPHANIE</v>
      </c>
      <c r="F123" t="str">
        <f>Raw_Data!F123</f>
        <v>1376568675</v>
      </c>
      <c r="G123" t="str">
        <f>Raw_Data!H123</f>
        <v>0</v>
      </c>
      <c r="H123">
        <f>IFERROR(VLOOKUP(G123,Store_Map!$A$2:$I$100,3,FALSE),"")</f>
        <v>0</v>
      </c>
      <c r="I123">
        <f>IFERROR(VLOOKUP(G123,Store_Map!$A$2:$I$100,4,FALSE),"")</f>
        <v>0</v>
      </c>
      <c r="J123">
        <f>IFERROR(VLOOKUP(G123,Store_Map!$A$2:$I$100,5,FALSE),"")</f>
        <v>0</v>
      </c>
      <c r="K123">
        <f>IFERROR(VLOOKUP(G123,Store_Map!$A$2:$I$100,6,FALSE),"")</f>
        <v>0</v>
      </c>
      <c r="L123">
        <f>IFERROR(VLOOKUP(G123,Store_Map!$A$2:$I$100,7,FALSE),"")</f>
        <v>0</v>
      </c>
      <c r="M123">
        <f>IFERROR(VLOOKUP(G123,Store_Map!$A$2:$I$100,8,FALSE),"")</f>
        <v>0</v>
      </c>
      <c r="N123">
        <f t="shared" si="9"/>
        <v>0</v>
      </c>
      <c r="O123" t="str">
        <f t="shared" si="10"/>
        <v>PASS</v>
      </c>
      <c r="P123" t="str">
        <f t="shared" si="11"/>
        <v>REVIEW</v>
      </c>
      <c r="Q123" t="str">
        <f t="shared" si="12"/>
        <v>PASS</v>
      </c>
      <c r="R123" t="str">
        <f t="shared" si="13"/>
        <v>PASS</v>
      </c>
      <c r="S123" t="str">
        <f t="shared" si="14"/>
        <v>REVIEW</v>
      </c>
      <c r="T123">
        <f t="shared" si="15"/>
        <v>90</v>
      </c>
      <c r="U123" t="str">
        <f t="shared" si="16"/>
        <v>Low</v>
      </c>
      <c r="V123" t="str">
        <f t="shared" si="17"/>
        <v>Invalid NDC</v>
      </c>
    </row>
    <row r="124" spans="1:22" x14ac:dyDescent="0.3">
      <c r="A124" t="str">
        <f>Raw_Data!A124</f>
        <v>6238911</v>
      </c>
      <c r="B124">
        <f>Raw_Data!B124</f>
        <v>45659</v>
      </c>
      <c r="C124" t="str">
        <f>Raw_Data!C124</f>
        <v>SPIRONOLACTONE 25 MG TABLET</v>
      </c>
      <c r="D124" t="str">
        <f>Raw_Data!D124</f>
        <v>53489014305</v>
      </c>
      <c r="E124" t="str">
        <f>Raw_Data!E124</f>
        <v>GIBBS, JON</v>
      </c>
      <c r="F124" t="str">
        <f>Raw_Data!F124</f>
        <v>1700896156</v>
      </c>
      <c r="G124" t="str">
        <f>Raw_Data!H124</f>
        <v>0</v>
      </c>
      <c r="H124">
        <f>IFERROR(VLOOKUP(G124,Store_Map!$A$2:$I$100,3,FALSE),"")</f>
        <v>0</v>
      </c>
      <c r="I124">
        <f>IFERROR(VLOOKUP(G124,Store_Map!$A$2:$I$100,4,FALSE),"")</f>
        <v>0</v>
      </c>
      <c r="J124">
        <f>IFERROR(VLOOKUP(G124,Store_Map!$A$2:$I$100,5,FALSE),"")</f>
        <v>0</v>
      </c>
      <c r="K124">
        <f>IFERROR(VLOOKUP(G124,Store_Map!$A$2:$I$100,6,FALSE),"")</f>
        <v>0</v>
      </c>
      <c r="L124">
        <f>IFERROR(VLOOKUP(G124,Store_Map!$A$2:$I$100,7,FALSE),"")</f>
        <v>0</v>
      </c>
      <c r="M124">
        <f>IFERROR(VLOOKUP(G124,Store_Map!$A$2:$I$100,8,FALSE),"")</f>
        <v>0</v>
      </c>
      <c r="N124">
        <f t="shared" si="9"/>
        <v>0</v>
      </c>
      <c r="O124" t="str">
        <f t="shared" si="10"/>
        <v>PASS</v>
      </c>
      <c r="P124" t="str">
        <f t="shared" si="11"/>
        <v>PASS</v>
      </c>
      <c r="Q124" t="str">
        <f t="shared" si="12"/>
        <v>PASS</v>
      </c>
      <c r="R124" t="str">
        <f t="shared" si="13"/>
        <v>PASS</v>
      </c>
      <c r="S124" t="str">
        <f t="shared" si="14"/>
        <v>PASS</v>
      </c>
      <c r="T124">
        <f t="shared" si="15"/>
        <v>100</v>
      </c>
      <c r="U124" t="str">
        <f t="shared" si="16"/>
        <v>Low</v>
      </c>
      <c r="V124" t="str">
        <f t="shared" si="17"/>
        <v>Clean</v>
      </c>
    </row>
    <row r="125" spans="1:22" x14ac:dyDescent="0.3">
      <c r="A125" t="str">
        <f>Raw_Data!A125</f>
        <v>6249998</v>
      </c>
      <c r="B125">
        <f>Raw_Data!B125</f>
        <v>45659</v>
      </c>
      <c r="C125" t="str">
        <f>Raw_Data!C125</f>
        <v>FAMOTIDINE 20 MG TABLET</v>
      </c>
      <c r="D125" t="str">
        <f>Raw_Data!D125</f>
        <v>172572880</v>
      </c>
      <c r="E125" t="str">
        <f>Raw_Data!E125</f>
        <v>GIBBS, JON</v>
      </c>
      <c r="F125" t="str">
        <f>Raw_Data!F125</f>
        <v>1700896156</v>
      </c>
      <c r="G125" t="str">
        <f>Raw_Data!H125</f>
        <v>0</v>
      </c>
      <c r="H125">
        <f>IFERROR(VLOOKUP(G125,Store_Map!$A$2:$I$100,3,FALSE),"")</f>
        <v>0</v>
      </c>
      <c r="I125">
        <f>IFERROR(VLOOKUP(G125,Store_Map!$A$2:$I$100,4,FALSE),"")</f>
        <v>0</v>
      </c>
      <c r="J125">
        <f>IFERROR(VLOOKUP(G125,Store_Map!$A$2:$I$100,5,FALSE),"")</f>
        <v>0</v>
      </c>
      <c r="K125">
        <f>IFERROR(VLOOKUP(G125,Store_Map!$A$2:$I$100,6,FALSE),"")</f>
        <v>0</v>
      </c>
      <c r="L125">
        <f>IFERROR(VLOOKUP(G125,Store_Map!$A$2:$I$100,7,FALSE),"")</f>
        <v>0</v>
      </c>
      <c r="M125">
        <f>IFERROR(VLOOKUP(G125,Store_Map!$A$2:$I$100,8,FALSE),"")</f>
        <v>0</v>
      </c>
      <c r="N125">
        <f t="shared" si="9"/>
        <v>0</v>
      </c>
      <c r="O125" t="str">
        <f t="shared" si="10"/>
        <v>PASS</v>
      </c>
      <c r="P125" t="str">
        <f t="shared" si="11"/>
        <v>REVIEW</v>
      </c>
      <c r="Q125" t="str">
        <f t="shared" si="12"/>
        <v>PASS</v>
      </c>
      <c r="R125" t="str">
        <f t="shared" si="13"/>
        <v>PASS</v>
      </c>
      <c r="S125" t="str">
        <f t="shared" si="14"/>
        <v>REVIEW</v>
      </c>
      <c r="T125">
        <f t="shared" si="15"/>
        <v>90</v>
      </c>
      <c r="U125" t="str">
        <f t="shared" si="16"/>
        <v>Low</v>
      </c>
      <c r="V125" t="str">
        <f t="shared" si="17"/>
        <v>Invalid NDC</v>
      </c>
    </row>
    <row r="126" spans="1:22" x14ac:dyDescent="0.3">
      <c r="A126" t="str">
        <f>Raw_Data!A126</f>
        <v>6251135</v>
      </c>
      <c r="B126">
        <f>Raw_Data!B126</f>
        <v>45659</v>
      </c>
      <c r="C126" t="str">
        <f>Raw_Data!C126</f>
        <v>CHLORTHALIDONE 25 MG TABLET</v>
      </c>
      <c r="D126" t="str">
        <f>Raw_Data!D126</f>
        <v>75834010901</v>
      </c>
      <c r="E126" t="str">
        <f>Raw_Data!E126</f>
        <v>BYNE, EDMUND</v>
      </c>
      <c r="F126" t="str">
        <f>Raw_Data!F126</f>
        <v>1033186648</v>
      </c>
      <c r="G126" t="str">
        <f>Raw_Data!H126</f>
        <v>0</v>
      </c>
      <c r="H126">
        <f>IFERROR(VLOOKUP(G126,Store_Map!$A$2:$I$100,3,FALSE),"")</f>
        <v>0</v>
      </c>
      <c r="I126">
        <f>IFERROR(VLOOKUP(G126,Store_Map!$A$2:$I$100,4,FALSE),"")</f>
        <v>0</v>
      </c>
      <c r="J126">
        <f>IFERROR(VLOOKUP(G126,Store_Map!$A$2:$I$100,5,FALSE),"")</f>
        <v>0</v>
      </c>
      <c r="K126">
        <f>IFERROR(VLOOKUP(G126,Store_Map!$A$2:$I$100,6,FALSE),"")</f>
        <v>0</v>
      </c>
      <c r="L126">
        <f>IFERROR(VLOOKUP(G126,Store_Map!$A$2:$I$100,7,FALSE),"")</f>
        <v>0</v>
      </c>
      <c r="M126">
        <f>IFERROR(VLOOKUP(G126,Store_Map!$A$2:$I$100,8,FALSE),"")</f>
        <v>0</v>
      </c>
      <c r="N126">
        <f t="shared" si="9"/>
        <v>0</v>
      </c>
      <c r="O126" t="str">
        <f t="shared" si="10"/>
        <v>PASS</v>
      </c>
      <c r="P126" t="str">
        <f t="shared" si="11"/>
        <v>PASS</v>
      </c>
      <c r="Q126" t="str">
        <f t="shared" si="12"/>
        <v>PASS</v>
      </c>
      <c r="R126" t="str">
        <f t="shared" si="13"/>
        <v>PASS</v>
      </c>
      <c r="S126" t="str">
        <f t="shared" si="14"/>
        <v>PASS</v>
      </c>
      <c r="T126">
        <f t="shared" si="15"/>
        <v>100</v>
      </c>
      <c r="U126" t="str">
        <f t="shared" si="16"/>
        <v>Low</v>
      </c>
      <c r="V126" t="str">
        <f t="shared" si="17"/>
        <v>Clean</v>
      </c>
    </row>
    <row r="127" spans="1:22" x14ac:dyDescent="0.3">
      <c r="A127" t="str">
        <f>Raw_Data!A127</f>
        <v>6251136</v>
      </c>
      <c r="B127">
        <f>Raw_Data!B127</f>
        <v>45659</v>
      </c>
      <c r="C127" t="str">
        <f>Raw_Data!C127</f>
        <v>ASPIRIN EC 81 MG TABLET</v>
      </c>
      <c r="D127" t="str">
        <f>Raw_Data!D127</f>
        <v>904678370</v>
      </c>
      <c r="E127" t="str">
        <f>Raw_Data!E127</f>
        <v>BYNE, EDMUND</v>
      </c>
      <c r="F127" t="str">
        <f>Raw_Data!F127</f>
        <v>1033186648</v>
      </c>
      <c r="G127" t="str">
        <f>Raw_Data!H127</f>
        <v>0</v>
      </c>
      <c r="H127">
        <f>IFERROR(VLOOKUP(G127,Store_Map!$A$2:$I$100,3,FALSE),"")</f>
        <v>0</v>
      </c>
      <c r="I127">
        <f>IFERROR(VLOOKUP(G127,Store_Map!$A$2:$I$100,4,FALSE),"")</f>
        <v>0</v>
      </c>
      <c r="J127">
        <f>IFERROR(VLOOKUP(G127,Store_Map!$A$2:$I$100,5,FALSE),"")</f>
        <v>0</v>
      </c>
      <c r="K127">
        <f>IFERROR(VLOOKUP(G127,Store_Map!$A$2:$I$100,6,FALSE),"")</f>
        <v>0</v>
      </c>
      <c r="L127">
        <f>IFERROR(VLOOKUP(G127,Store_Map!$A$2:$I$100,7,FALSE),"")</f>
        <v>0</v>
      </c>
      <c r="M127">
        <f>IFERROR(VLOOKUP(G127,Store_Map!$A$2:$I$100,8,FALSE),"")</f>
        <v>0</v>
      </c>
      <c r="N127">
        <f t="shared" si="9"/>
        <v>0</v>
      </c>
      <c r="O127" t="str">
        <f t="shared" si="10"/>
        <v>PASS</v>
      </c>
      <c r="P127" t="str">
        <f t="shared" si="11"/>
        <v>REVIEW</v>
      </c>
      <c r="Q127" t="str">
        <f t="shared" si="12"/>
        <v>PASS</v>
      </c>
      <c r="R127" t="str">
        <f t="shared" si="13"/>
        <v>PASS</v>
      </c>
      <c r="S127" t="str">
        <f t="shared" si="14"/>
        <v>REVIEW</v>
      </c>
      <c r="T127">
        <f t="shared" si="15"/>
        <v>90</v>
      </c>
      <c r="U127" t="str">
        <f t="shared" si="16"/>
        <v>Low</v>
      </c>
      <c r="V127" t="str">
        <f t="shared" si="17"/>
        <v>Invalid NDC</v>
      </c>
    </row>
    <row r="128" spans="1:22" x14ac:dyDescent="0.3">
      <c r="A128" t="str">
        <f>Raw_Data!A128</f>
        <v>6251138</v>
      </c>
      <c r="B128">
        <f>Raw_Data!B128</f>
        <v>45659</v>
      </c>
      <c r="C128" t="str">
        <f>Raw_Data!C128</f>
        <v>LAMOTRIGINE 150 MG TABLET</v>
      </c>
      <c r="D128" t="str">
        <f>Raw_Data!D128</f>
        <v>51672413204</v>
      </c>
      <c r="E128" t="str">
        <f>Raw_Data!E128</f>
        <v>YASIN, NURA</v>
      </c>
      <c r="F128" t="str">
        <f>Raw_Data!F128</f>
        <v>1265518567</v>
      </c>
      <c r="G128" t="str">
        <f>Raw_Data!H128</f>
        <v>0</v>
      </c>
      <c r="H128">
        <f>IFERROR(VLOOKUP(G128,Store_Map!$A$2:$I$100,3,FALSE),"")</f>
        <v>0</v>
      </c>
      <c r="I128">
        <f>IFERROR(VLOOKUP(G128,Store_Map!$A$2:$I$100,4,FALSE),"")</f>
        <v>0</v>
      </c>
      <c r="J128">
        <f>IFERROR(VLOOKUP(G128,Store_Map!$A$2:$I$100,5,FALSE),"")</f>
        <v>0</v>
      </c>
      <c r="K128">
        <f>IFERROR(VLOOKUP(G128,Store_Map!$A$2:$I$100,6,FALSE),"")</f>
        <v>0</v>
      </c>
      <c r="L128">
        <f>IFERROR(VLOOKUP(G128,Store_Map!$A$2:$I$100,7,FALSE),"")</f>
        <v>0</v>
      </c>
      <c r="M128">
        <f>IFERROR(VLOOKUP(G128,Store_Map!$A$2:$I$100,8,FALSE),"")</f>
        <v>0</v>
      </c>
      <c r="N128">
        <f t="shared" si="9"/>
        <v>0</v>
      </c>
      <c r="O128" t="str">
        <f t="shared" si="10"/>
        <v>PASS</v>
      </c>
      <c r="P128" t="str">
        <f t="shared" si="11"/>
        <v>PASS</v>
      </c>
      <c r="Q128" t="str">
        <f t="shared" si="12"/>
        <v>PASS</v>
      </c>
      <c r="R128" t="str">
        <f t="shared" si="13"/>
        <v>PASS</v>
      </c>
      <c r="S128" t="str">
        <f t="shared" si="14"/>
        <v>PASS</v>
      </c>
      <c r="T128">
        <f t="shared" si="15"/>
        <v>100</v>
      </c>
      <c r="U128" t="str">
        <f t="shared" si="16"/>
        <v>Low</v>
      </c>
      <c r="V128" t="str">
        <f t="shared" si="17"/>
        <v>Clean</v>
      </c>
    </row>
    <row r="129" spans="1:22" x14ac:dyDescent="0.3">
      <c r="A129" t="str">
        <f>Raw_Data!A129</f>
        <v>6245509</v>
      </c>
      <c r="B129">
        <f>Raw_Data!B129</f>
        <v>45659</v>
      </c>
      <c r="C129" t="str">
        <f>Raw_Data!C129</f>
        <v>LISINOPRIL 40 MG TABLET</v>
      </c>
      <c r="D129" t="str">
        <f>Raw_Data!D129</f>
        <v>68180097903</v>
      </c>
      <c r="E129" t="str">
        <f>Raw_Data!E129</f>
        <v>GIBBS, JON</v>
      </c>
      <c r="F129" t="str">
        <f>Raw_Data!F129</f>
        <v>1700896156</v>
      </c>
      <c r="G129" t="str">
        <f>Raw_Data!H129</f>
        <v>0</v>
      </c>
      <c r="H129">
        <f>IFERROR(VLOOKUP(G129,Store_Map!$A$2:$I$100,3,FALSE),"")</f>
        <v>0</v>
      </c>
      <c r="I129">
        <f>IFERROR(VLOOKUP(G129,Store_Map!$A$2:$I$100,4,FALSE),"")</f>
        <v>0</v>
      </c>
      <c r="J129">
        <f>IFERROR(VLOOKUP(G129,Store_Map!$A$2:$I$100,5,FALSE),"")</f>
        <v>0</v>
      </c>
      <c r="K129">
        <f>IFERROR(VLOOKUP(G129,Store_Map!$A$2:$I$100,6,FALSE),"")</f>
        <v>0</v>
      </c>
      <c r="L129">
        <f>IFERROR(VLOOKUP(G129,Store_Map!$A$2:$I$100,7,FALSE),"")</f>
        <v>0</v>
      </c>
      <c r="M129">
        <f>IFERROR(VLOOKUP(G129,Store_Map!$A$2:$I$100,8,FALSE),"")</f>
        <v>0</v>
      </c>
      <c r="N129">
        <f t="shared" si="9"/>
        <v>0</v>
      </c>
      <c r="O129" t="str">
        <f t="shared" si="10"/>
        <v>PASS</v>
      </c>
      <c r="P129" t="str">
        <f t="shared" si="11"/>
        <v>PASS</v>
      </c>
      <c r="Q129" t="str">
        <f t="shared" si="12"/>
        <v>PASS</v>
      </c>
      <c r="R129" t="str">
        <f t="shared" si="13"/>
        <v>PASS</v>
      </c>
      <c r="S129" t="str">
        <f t="shared" si="14"/>
        <v>PASS</v>
      </c>
      <c r="T129">
        <f t="shared" si="15"/>
        <v>100</v>
      </c>
      <c r="U129" t="str">
        <f t="shared" si="16"/>
        <v>Low</v>
      </c>
      <c r="V129" t="str">
        <f t="shared" si="17"/>
        <v>Clean</v>
      </c>
    </row>
    <row r="130" spans="1:22" x14ac:dyDescent="0.3">
      <c r="A130" t="str">
        <f>Raw_Data!A130</f>
        <v>6250486</v>
      </c>
      <c r="B130">
        <f>Raw_Data!B130</f>
        <v>45659</v>
      </c>
      <c r="C130" t="str">
        <f>Raw_Data!C130</f>
        <v>ASPIRIN EC 81 MG TABLET</v>
      </c>
      <c r="D130" t="str">
        <f>Raw_Data!D130</f>
        <v>904678370</v>
      </c>
      <c r="E130" t="str">
        <f>Raw_Data!E130</f>
        <v>GIBBS, JON</v>
      </c>
      <c r="F130" t="str">
        <f>Raw_Data!F130</f>
        <v>1700896156</v>
      </c>
      <c r="G130" t="str">
        <f>Raw_Data!H130</f>
        <v>0</v>
      </c>
      <c r="H130">
        <f>IFERROR(VLOOKUP(G130,Store_Map!$A$2:$I$100,3,FALSE),"")</f>
        <v>0</v>
      </c>
      <c r="I130">
        <f>IFERROR(VLOOKUP(G130,Store_Map!$A$2:$I$100,4,FALSE),"")</f>
        <v>0</v>
      </c>
      <c r="J130">
        <f>IFERROR(VLOOKUP(G130,Store_Map!$A$2:$I$100,5,FALSE),"")</f>
        <v>0</v>
      </c>
      <c r="K130">
        <f>IFERROR(VLOOKUP(G130,Store_Map!$A$2:$I$100,6,FALSE),"")</f>
        <v>0</v>
      </c>
      <c r="L130">
        <f>IFERROR(VLOOKUP(G130,Store_Map!$A$2:$I$100,7,FALSE),"")</f>
        <v>0</v>
      </c>
      <c r="M130">
        <f>IFERROR(VLOOKUP(G130,Store_Map!$A$2:$I$100,8,FALSE),"")</f>
        <v>0</v>
      </c>
      <c r="N130">
        <f t="shared" ref="N130:N193" si="18">COUNTBLANK(A130:M130)</f>
        <v>0</v>
      </c>
      <c r="O130" t="str">
        <f t="shared" ref="O130:O193" si="19">IF(AND(F130&lt;&gt;"",LEN(F130)=10,ISNUMBER(--F130)),"PASS","REVIEW")</f>
        <v>PASS</v>
      </c>
      <c r="P130" t="str">
        <f t="shared" ref="P130:P193" si="20">IF(AND(D130&lt;&gt;"",OR(LEN(D130)=10,LEN(D130)=11),ISNUMBER(--D130)),"PASS","REVIEW")</f>
        <v>REVIEW</v>
      </c>
      <c r="Q130" t="str">
        <f t="shared" ref="Q130:Q193" si="21">IF(H130&lt;&gt;"","PASS","REVIEW")</f>
        <v>PASS</v>
      </c>
      <c r="R130" t="str">
        <f t="shared" ref="R130:R193" si="22">IF(AND(I130&lt;&gt;"",J130&lt;&gt;"",K130&lt;&gt;"",L130&lt;&gt;"",M130&lt;&gt;""),"PASS","REVIEW")</f>
        <v>PASS</v>
      </c>
      <c r="S130" t="str">
        <f t="shared" ref="S130:S193" si="23">IF(OR(N130&gt;0,O130="REVIEW",P130="REVIEW",Q130="REVIEW",R130="REVIEW"),"REVIEW","PASS")</f>
        <v>REVIEW</v>
      </c>
      <c r="T130">
        <f t="shared" ref="T130:T193" si="24">MAX(0,100-(N130*5)-IF(O130="REVIEW",15,0)-IF(P130="REVIEW",10,0)-IF(Q130="REVIEW",10,0)-IF(R130="REVIEW",20,0))</f>
        <v>90</v>
      </c>
      <c r="U130" t="str">
        <f t="shared" ref="U130:U193" si="25">IF(T130&gt;=90,"Low",IF(T130&gt;=70,"Medium","High"))</f>
        <v>Low</v>
      </c>
      <c r="V130" t="str">
        <f t="shared" ref="V130:V193" si="26">IF(N130&gt;0,"Missing required fields",IF(O130="REVIEW","Invalid provider NPI",IF(P130="REVIEW","Invalid NDC",IF(Q130="REVIEW","Store mapping incomplete",IF(R130="REVIEW","Entity mapping incomplete","Clean")))))</f>
        <v>Invalid NDC</v>
      </c>
    </row>
    <row r="131" spans="1:22" x14ac:dyDescent="0.3">
      <c r="A131" t="str">
        <f>Raw_Data!A131</f>
        <v>6250487</v>
      </c>
      <c r="B131">
        <f>Raw_Data!B131</f>
        <v>45659</v>
      </c>
      <c r="C131" t="str">
        <f>Raw_Data!C131</f>
        <v>TADALAFIL 20 MG TABLET</v>
      </c>
      <c r="D131" t="str">
        <f>Raw_Data!D131</f>
        <v>27241011403</v>
      </c>
      <c r="E131" t="str">
        <f>Raw_Data!E131</f>
        <v>GIBBS, JON</v>
      </c>
      <c r="F131" t="str">
        <f>Raw_Data!F131</f>
        <v>1700896156</v>
      </c>
      <c r="G131" t="str">
        <f>Raw_Data!H131</f>
        <v>0</v>
      </c>
      <c r="H131">
        <f>IFERROR(VLOOKUP(G131,Store_Map!$A$2:$I$100,3,FALSE),"")</f>
        <v>0</v>
      </c>
      <c r="I131">
        <f>IFERROR(VLOOKUP(G131,Store_Map!$A$2:$I$100,4,FALSE),"")</f>
        <v>0</v>
      </c>
      <c r="J131">
        <f>IFERROR(VLOOKUP(G131,Store_Map!$A$2:$I$100,5,FALSE),"")</f>
        <v>0</v>
      </c>
      <c r="K131">
        <f>IFERROR(VLOOKUP(G131,Store_Map!$A$2:$I$100,6,FALSE),"")</f>
        <v>0</v>
      </c>
      <c r="L131">
        <f>IFERROR(VLOOKUP(G131,Store_Map!$A$2:$I$100,7,FALSE),"")</f>
        <v>0</v>
      </c>
      <c r="M131">
        <f>IFERROR(VLOOKUP(G131,Store_Map!$A$2:$I$100,8,FALSE),"")</f>
        <v>0</v>
      </c>
      <c r="N131">
        <f t="shared" si="18"/>
        <v>0</v>
      </c>
      <c r="O131" t="str">
        <f t="shared" si="19"/>
        <v>PASS</v>
      </c>
      <c r="P131" t="str">
        <f t="shared" si="20"/>
        <v>PASS</v>
      </c>
      <c r="Q131" t="str">
        <f t="shared" si="21"/>
        <v>PASS</v>
      </c>
      <c r="R131" t="str">
        <f t="shared" si="22"/>
        <v>PASS</v>
      </c>
      <c r="S131" t="str">
        <f t="shared" si="23"/>
        <v>PASS</v>
      </c>
      <c r="T131">
        <f t="shared" si="24"/>
        <v>100</v>
      </c>
      <c r="U131" t="str">
        <f t="shared" si="25"/>
        <v>Low</v>
      </c>
      <c r="V131" t="str">
        <f t="shared" si="26"/>
        <v>Clean</v>
      </c>
    </row>
    <row r="132" spans="1:22" x14ac:dyDescent="0.3">
      <c r="A132" t="str">
        <f>Raw_Data!A132</f>
        <v>6249099</v>
      </c>
      <c r="B132">
        <f>Raw_Data!B132</f>
        <v>45659</v>
      </c>
      <c r="C132" t="str">
        <f>Raw_Data!C132</f>
        <v>METOPROLOL SUCC ER 50 MG TA</v>
      </c>
      <c r="D132" t="str">
        <f>Raw_Data!D132</f>
        <v>55111046701</v>
      </c>
      <c r="E132" t="str">
        <f>Raw_Data!E132</f>
        <v>GIBBS, JON</v>
      </c>
      <c r="F132" t="str">
        <f>Raw_Data!F132</f>
        <v>1700896156</v>
      </c>
      <c r="G132" t="str">
        <f>Raw_Data!H132</f>
        <v>0</v>
      </c>
      <c r="H132">
        <f>IFERROR(VLOOKUP(G132,Store_Map!$A$2:$I$100,3,FALSE),"")</f>
        <v>0</v>
      </c>
      <c r="I132">
        <f>IFERROR(VLOOKUP(G132,Store_Map!$A$2:$I$100,4,FALSE),"")</f>
        <v>0</v>
      </c>
      <c r="J132">
        <f>IFERROR(VLOOKUP(G132,Store_Map!$A$2:$I$100,5,FALSE),"")</f>
        <v>0</v>
      </c>
      <c r="K132">
        <f>IFERROR(VLOOKUP(G132,Store_Map!$A$2:$I$100,6,FALSE),"")</f>
        <v>0</v>
      </c>
      <c r="L132">
        <f>IFERROR(VLOOKUP(G132,Store_Map!$A$2:$I$100,7,FALSE),"")</f>
        <v>0</v>
      </c>
      <c r="M132">
        <f>IFERROR(VLOOKUP(G132,Store_Map!$A$2:$I$100,8,FALSE),"")</f>
        <v>0</v>
      </c>
      <c r="N132">
        <f t="shared" si="18"/>
        <v>0</v>
      </c>
      <c r="O132" t="str">
        <f t="shared" si="19"/>
        <v>PASS</v>
      </c>
      <c r="P132" t="str">
        <f t="shared" si="20"/>
        <v>PASS</v>
      </c>
      <c r="Q132" t="str">
        <f t="shared" si="21"/>
        <v>PASS</v>
      </c>
      <c r="R132" t="str">
        <f t="shared" si="22"/>
        <v>PASS</v>
      </c>
      <c r="S132" t="str">
        <f t="shared" si="23"/>
        <v>PASS</v>
      </c>
      <c r="T132">
        <f t="shared" si="24"/>
        <v>100</v>
      </c>
      <c r="U132" t="str">
        <f t="shared" si="25"/>
        <v>Low</v>
      </c>
      <c r="V132" t="str">
        <f t="shared" si="26"/>
        <v>Clean</v>
      </c>
    </row>
    <row r="133" spans="1:22" x14ac:dyDescent="0.3">
      <c r="A133" t="str">
        <f>Raw_Data!A133</f>
        <v>6241127</v>
      </c>
      <c r="B133">
        <f>Raw_Data!B133</f>
        <v>45659</v>
      </c>
      <c r="C133" t="str">
        <f>Raw_Data!C133</f>
        <v>AMLODIPINE BESYLATE 5 MG TA</v>
      </c>
      <c r="D133" t="str">
        <f>Raw_Data!D133</f>
        <v>69097012715</v>
      </c>
      <c r="E133" t="str">
        <f>Raw_Data!E133</f>
        <v>GIBBS, JON</v>
      </c>
      <c r="F133" t="str">
        <f>Raw_Data!F133</f>
        <v>1700896156</v>
      </c>
      <c r="G133" t="str">
        <f>Raw_Data!H133</f>
        <v>0</v>
      </c>
      <c r="H133">
        <f>IFERROR(VLOOKUP(G133,Store_Map!$A$2:$I$100,3,FALSE),"")</f>
        <v>0</v>
      </c>
      <c r="I133">
        <f>IFERROR(VLOOKUP(G133,Store_Map!$A$2:$I$100,4,FALSE),"")</f>
        <v>0</v>
      </c>
      <c r="J133">
        <f>IFERROR(VLOOKUP(G133,Store_Map!$A$2:$I$100,5,FALSE),"")</f>
        <v>0</v>
      </c>
      <c r="K133">
        <f>IFERROR(VLOOKUP(G133,Store_Map!$A$2:$I$100,6,FALSE),"")</f>
        <v>0</v>
      </c>
      <c r="L133">
        <f>IFERROR(VLOOKUP(G133,Store_Map!$A$2:$I$100,7,FALSE),"")</f>
        <v>0</v>
      </c>
      <c r="M133">
        <f>IFERROR(VLOOKUP(G133,Store_Map!$A$2:$I$100,8,FALSE),"")</f>
        <v>0</v>
      </c>
      <c r="N133">
        <f t="shared" si="18"/>
        <v>0</v>
      </c>
      <c r="O133" t="str">
        <f t="shared" si="19"/>
        <v>PASS</v>
      </c>
      <c r="P133" t="str">
        <f t="shared" si="20"/>
        <v>PASS</v>
      </c>
      <c r="Q133" t="str">
        <f t="shared" si="21"/>
        <v>PASS</v>
      </c>
      <c r="R133" t="str">
        <f t="shared" si="22"/>
        <v>PASS</v>
      </c>
      <c r="S133" t="str">
        <f t="shared" si="23"/>
        <v>PASS</v>
      </c>
      <c r="T133">
        <f t="shared" si="24"/>
        <v>100</v>
      </c>
      <c r="U133" t="str">
        <f t="shared" si="25"/>
        <v>Low</v>
      </c>
      <c r="V133" t="str">
        <f t="shared" si="26"/>
        <v>Clean</v>
      </c>
    </row>
    <row r="134" spans="1:22" x14ac:dyDescent="0.3">
      <c r="A134" t="str">
        <f>Raw_Data!A134</f>
        <v>6241129</v>
      </c>
      <c r="B134">
        <f>Raw_Data!B134</f>
        <v>45659</v>
      </c>
      <c r="C134" t="str">
        <f>Raw_Data!C134</f>
        <v>LISINOPRIL 20 MG TABLET</v>
      </c>
      <c r="D134" t="str">
        <f>Raw_Data!D134</f>
        <v>68180098103</v>
      </c>
      <c r="E134" t="str">
        <f>Raw_Data!E134</f>
        <v>GIBBS, JON</v>
      </c>
      <c r="F134" t="str">
        <f>Raw_Data!F134</f>
        <v>1700896156</v>
      </c>
      <c r="G134" t="str">
        <f>Raw_Data!H134</f>
        <v>0</v>
      </c>
      <c r="H134">
        <f>IFERROR(VLOOKUP(G134,Store_Map!$A$2:$I$100,3,FALSE),"")</f>
        <v>0</v>
      </c>
      <c r="I134">
        <f>IFERROR(VLOOKUP(G134,Store_Map!$A$2:$I$100,4,FALSE),"")</f>
        <v>0</v>
      </c>
      <c r="J134">
        <f>IFERROR(VLOOKUP(G134,Store_Map!$A$2:$I$100,5,FALSE),"")</f>
        <v>0</v>
      </c>
      <c r="K134">
        <f>IFERROR(VLOOKUP(G134,Store_Map!$A$2:$I$100,6,FALSE),"")</f>
        <v>0</v>
      </c>
      <c r="L134">
        <f>IFERROR(VLOOKUP(G134,Store_Map!$A$2:$I$100,7,FALSE),"")</f>
        <v>0</v>
      </c>
      <c r="M134">
        <f>IFERROR(VLOOKUP(G134,Store_Map!$A$2:$I$100,8,FALSE),"")</f>
        <v>0</v>
      </c>
      <c r="N134">
        <f t="shared" si="18"/>
        <v>0</v>
      </c>
      <c r="O134" t="str">
        <f t="shared" si="19"/>
        <v>PASS</v>
      </c>
      <c r="P134" t="str">
        <f t="shared" si="20"/>
        <v>PASS</v>
      </c>
      <c r="Q134" t="str">
        <f t="shared" si="21"/>
        <v>PASS</v>
      </c>
      <c r="R134" t="str">
        <f t="shared" si="22"/>
        <v>PASS</v>
      </c>
      <c r="S134" t="str">
        <f t="shared" si="23"/>
        <v>PASS</v>
      </c>
      <c r="T134">
        <f t="shared" si="24"/>
        <v>100</v>
      </c>
      <c r="U134" t="str">
        <f t="shared" si="25"/>
        <v>Low</v>
      </c>
      <c r="V134" t="str">
        <f t="shared" si="26"/>
        <v>Clean</v>
      </c>
    </row>
    <row r="135" spans="1:22" x14ac:dyDescent="0.3">
      <c r="A135" t="str">
        <f>Raw_Data!A135</f>
        <v>6251140</v>
      </c>
      <c r="B135">
        <f>Raw_Data!B135</f>
        <v>45659</v>
      </c>
      <c r="C135" t="str">
        <f>Raw_Data!C135</f>
        <v>LOSARTAN-HCTZ 50-12.5 MG TA</v>
      </c>
      <c r="D135" t="str">
        <f>Raw_Data!D135</f>
        <v>65862046899</v>
      </c>
      <c r="E135" t="str">
        <f>Raw_Data!E135</f>
        <v>BYNE, EDMUND</v>
      </c>
      <c r="F135" t="str">
        <f>Raw_Data!F135</f>
        <v>1033186648</v>
      </c>
      <c r="G135" t="str">
        <f>Raw_Data!H135</f>
        <v>0</v>
      </c>
      <c r="H135">
        <f>IFERROR(VLOOKUP(G135,Store_Map!$A$2:$I$100,3,FALSE),"")</f>
        <v>0</v>
      </c>
      <c r="I135">
        <f>IFERROR(VLOOKUP(G135,Store_Map!$A$2:$I$100,4,FALSE),"")</f>
        <v>0</v>
      </c>
      <c r="J135">
        <f>IFERROR(VLOOKUP(G135,Store_Map!$A$2:$I$100,5,FALSE),"")</f>
        <v>0</v>
      </c>
      <c r="K135">
        <f>IFERROR(VLOOKUP(G135,Store_Map!$A$2:$I$100,6,FALSE),"")</f>
        <v>0</v>
      </c>
      <c r="L135">
        <f>IFERROR(VLOOKUP(G135,Store_Map!$A$2:$I$100,7,FALSE),"")</f>
        <v>0</v>
      </c>
      <c r="M135">
        <f>IFERROR(VLOOKUP(G135,Store_Map!$A$2:$I$100,8,FALSE),"")</f>
        <v>0</v>
      </c>
      <c r="N135">
        <f t="shared" si="18"/>
        <v>0</v>
      </c>
      <c r="O135" t="str">
        <f t="shared" si="19"/>
        <v>PASS</v>
      </c>
      <c r="P135" t="str">
        <f t="shared" si="20"/>
        <v>PASS</v>
      </c>
      <c r="Q135" t="str">
        <f t="shared" si="21"/>
        <v>PASS</v>
      </c>
      <c r="R135" t="str">
        <f t="shared" si="22"/>
        <v>PASS</v>
      </c>
      <c r="S135" t="str">
        <f t="shared" si="23"/>
        <v>PASS</v>
      </c>
      <c r="T135">
        <f t="shared" si="24"/>
        <v>100</v>
      </c>
      <c r="U135" t="str">
        <f t="shared" si="25"/>
        <v>Low</v>
      </c>
      <c r="V135" t="str">
        <f t="shared" si="26"/>
        <v>Clean</v>
      </c>
    </row>
    <row r="136" spans="1:22" x14ac:dyDescent="0.3">
      <c r="A136" t="str">
        <f>Raw_Data!A136</f>
        <v>6251139</v>
      </c>
      <c r="B136">
        <f>Raw_Data!B136</f>
        <v>45659</v>
      </c>
      <c r="C136" t="str">
        <f>Raw_Data!C136</f>
        <v>ELIQUIS 5 MG TABLET</v>
      </c>
      <c r="D136" t="str">
        <f>Raw_Data!D136</f>
        <v>3089421</v>
      </c>
      <c r="E136" t="str">
        <f>Raw_Data!E136</f>
        <v>BYNE, EDMUND</v>
      </c>
      <c r="F136" t="str">
        <f>Raw_Data!F136</f>
        <v>1033186648</v>
      </c>
      <c r="G136" t="str">
        <f>Raw_Data!H136</f>
        <v>0</v>
      </c>
      <c r="H136">
        <f>IFERROR(VLOOKUP(G136,Store_Map!$A$2:$I$100,3,FALSE),"")</f>
        <v>0</v>
      </c>
      <c r="I136">
        <f>IFERROR(VLOOKUP(G136,Store_Map!$A$2:$I$100,4,FALSE),"")</f>
        <v>0</v>
      </c>
      <c r="J136">
        <f>IFERROR(VLOOKUP(G136,Store_Map!$A$2:$I$100,5,FALSE),"")</f>
        <v>0</v>
      </c>
      <c r="K136">
        <f>IFERROR(VLOOKUP(G136,Store_Map!$A$2:$I$100,6,FALSE),"")</f>
        <v>0</v>
      </c>
      <c r="L136">
        <f>IFERROR(VLOOKUP(G136,Store_Map!$A$2:$I$100,7,FALSE),"")</f>
        <v>0</v>
      </c>
      <c r="M136">
        <f>IFERROR(VLOOKUP(G136,Store_Map!$A$2:$I$100,8,FALSE),"")</f>
        <v>0</v>
      </c>
      <c r="N136">
        <f t="shared" si="18"/>
        <v>0</v>
      </c>
      <c r="O136" t="str">
        <f t="shared" si="19"/>
        <v>PASS</v>
      </c>
      <c r="P136" t="str">
        <f t="shared" si="20"/>
        <v>REVIEW</v>
      </c>
      <c r="Q136" t="str">
        <f t="shared" si="21"/>
        <v>PASS</v>
      </c>
      <c r="R136" t="str">
        <f t="shared" si="22"/>
        <v>PASS</v>
      </c>
      <c r="S136" t="str">
        <f t="shared" si="23"/>
        <v>REVIEW</v>
      </c>
      <c r="T136">
        <f t="shared" si="24"/>
        <v>90</v>
      </c>
      <c r="U136" t="str">
        <f t="shared" si="25"/>
        <v>Low</v>
      </c>
      <c r="V136" t="str">
        <f t="shared" si="26"/>
        <v>Invalid NDC</v>
      </c>
    </row>
    <row r="137" spans="1:22" x14ac:dyDescent="0.3">
      <c r="A137" t="str">
        <f>Raw_Data!A137</f>
        <v>6241131</v>
      </c>
      <c r="B137">
        <f>Raw_Data!B137</f>
        <v>45659</v>
      </c>
      <c r="C137" t="str">
        <f>Raw_Data!C137</f>
        <v>DICLOFENAC SOD DR 75 MG TAB</v>
      </c>
      <c r="D137" t="str">
        <f>Raw_Data!D137</f>
        <v>61442010360</v>
      </c>
      <c r="E137" t="str">
        <f>Raw_Data!E137</f>
        <v>GIBBS, JON</v>
      </c>
      <c r="F137" t="str">
        <f>Raw_Data!F137</f>
        <v>1700896156</v>
      </c>
      <c r="G137" t="str">
        <f>Raw_Data!H137</f>
        <v>0</v>
      </c>
      <c r="H137">
        <f>IFERROR(VLOOKUP(G137,Store_Map!$A$2:$I$100,3,FALSE),"")</f>
        <v>0</v>
      </c>
      <c r="I137">
        <f>IFERROR(VLOOKUP(G137,Store_Map!$A$2:$I$100,4,FALSE),"")</f>
        <v>0</v>
      </c>
      <c r="J137">
        <f>IFERROR(VLOOKUP(G137,Store_Map!$A$2:$I$100,5,FALSE),"")</f>
        <v>0</v>
      </c>
      <c r="K137">
        <f>IFERROR(VLOOKUP(G137,Store_Map!$A$2:$I$100,6,FALSE),"")</f>
        <v>0</v>
      </c>
      <c r="L137">
        <f>IFERROR(VLOOKUP(G137,Store_Map!$A$2:$I$100,7,FALSE),"")</f>
        <v>0</v>
      </c>
      <c r="M137">
        <f>IFERROR(VLOOKUP(G137,Store_Map!$A$2:$I$100,8,FALSE),"")</f>
        <v>0</v>
      </c>
      <c r="N137">
        <f t="shared" si="18"/>
        <v>0</v>
      </c>
      <c r="O137" t="str">
        <f t="shared" si="19"/>
        <v>PASS</v>
      </c>
      <c r="P137" t="str">
        <f t="shared" si="20"/>
        <v>PASS</v>
      </c>
      <c r="Q137" t="str">
        <f t="shared" si="21"/>
        <v>PASS</v>
      </c>
      <c r="R137" t="str">
        <f t="shared" si="22"/>
        <v>PASS</v>
      </c>
      <c r="S137" t="str">
        <f t="shared" si="23"/>
        <v>PASS</v>
      </c>
      <c r="T137">
        <f t="shared" si="24"/>
        <v>100</v>
      </c>
      <c r="U137" t="str">
        <f t="shared" si="25"/>
        <v>Low</v>
      </c>
      <c r="V137" t="str">
        <f t="shared" si="26"/>
        <v>Clean</v>
      </c>
    </row>
    <row r="138" spans="1:22" x14ac:dyDescent="0.3">
      <c r="A138" t="str">
        <f>Raw_Data!A138</f>
        <v>6241130</v>
      </c>
      <c r="B138">
        <f>Raw_Data!B138</f>
        <v>45659</v>
      </c>
      <c r="C138" t="str">
        <f>Raw_Data!C138</f>
        <v>BACLOFEN 10 MG TABLET</v>
      </c>
      <c r="D138" t="str">
        <f>Raw_Data!D138</f>
        <v>52817032000</v>
      </c>
      <c r="E138" t="str">
        <f>Raw_Data!E138</f>
        <v>GIBBS, JON</v>
      </c>
      <c r="F138" t="str">
        <f>Raw_Data!F138</f>
        <v>1700896156</v>
      </c>
      <c r="G138" t="str">
        <f>Raw_Data!H138</f>
        <v>0</v>
      </c>
      <c r="H138">
        <f>IFERROR(VLOOKUP(G138,Store_Map!$A$2:$I$100,3,FALSE),"")</f>
        <v>0</v>
      </c>
      <c r="I138">
        <f>IFERROR(VLOOKUP(G138,Store_Map!$A$2:$I$100,4,FALSE),"")</f>
        <v>0</v>
      </c>
      <c r="J138">
        <f>IFERROR(VLOOKUP(G138,Store_Map!$A$2:$I$100,5,FALSE),"")</f>
        <v>0</v>
      </c>
      <c r="K138">
        <f>IFERROR(VLOOKUP(G138,Store_Map!$A$2:$I$100,6,FALSE),"")</f>
        <v>0</v>
      </c>
      <c r="L138">
        <f>IFERROR(VLOOKUP(G138,Store_Map!$A$2:$I$100,7,FALSE),"")</f>
        <v>0</v>
      </c>
      <c r="M138">
        <f>IFERROR(VLOOKUP(G138,Store_Map!$A$2:$I$100,8,FALSE),"")</f>
        <v>0</v>
      </c>
      <c r="N138">
        <f t="shared" si="18"/>
        <v>0</v>
      </c>
      <c r="O138" t="str">
        <f t="shared" si="19"/>
        <v>PASS</v>
      </c>
      <c r="P138" t="str">
        <f t="shared" si="20"/>
        <v>PASS</v>
      </c>
      <c r="Q138" t="str">
        <f t="shared" si="21"/>
        <v>PASS</v>
      </c>
      <c r="R138" t="str">
        <f t="shared" si="22"/>
        <v>PASS</v>
      </c>
      <c r="S138" t="str">
        <f t="shared" si="23"/>
        <v>PASS</v>
      </c>
      <c r="T138">
        <f t="shared" si="24"/>
        <v>100</v>
      </c>
      <c r="U138" t="str">
        <f t="shared" si="25"/>
        <v>Low</v>
      </c>
      <c r="V138" t="str">
        <f t="shared" si="26"/>
        <v>Clean</v>
      </c>
    </row>
    <row r="139" spans="1:22" x14ac:dyDescent="0.3">
      <c r="A139" t="str">
        <f>Raw_Data!A139</f>
        <v>6251141</v>
      </c>
      <c r="B139">
        <f>Raw_Data!B139</f>
        <v>45659</v>
      </c>
      <c r="C139" t="str">
        <f>Raw_Data!C139</f>
        <v>AZITHROMYCIN 250 MG TABLET</v>
      </c>
      <c r="D139" t="str">
        <f>Raw_Data!D139</f>
        <v>50111078751</v>
      </c>
      <c r="E139" t="str">
        <f>Raw_Data!E139</f>
        <v>YASIN, NURA</v>
      </c>
      <c r="F139" t="str">
        <f>Raw_Data!F139</f>
        <v>1265518567</v>
      </c>
      <c r="G139" t="str">
        <f>Raw_Data!H139</f>
        <v>0</v>
      </c>
      <c r="H139">
        <f>IFERROR(VLOOKUP(G139,Store_Map!$A$2:$I$100,3,FALSE),"")</f>
        <v>0</v>
      </c>
      <c r="I139">
        <f>IFERROR(VLOOKUP(G139,Store_Map!$A$2:$I$100,4,FALSE),"")</f>
        <v>0</v>
      </c>
      <c r="J139">
        <f>IFERROR(VLOOKUP(G139,Store_Map!$A$2:$I$100,5,FALSE),"")</f>
        <v>0</v>
      </c>
      <c r="K139">
        <f>IFERROR(VLOOKUP(G139,Store_Map!$A$2:$I$100,6,FALSE),"")</f>
        <v>0</v>
      </c>
      <c r="L139">
        <f>IFERROR(VLOOKUP(G139,Store_Map!$A$2:$I$100,7,FALSE),"")</f>
        <v>0</v>
      </c>
      <c r="M139">
        <f>IFERROR(VLOOKUP(G139,Store_Map!$A$2:$I$100,8,FALSE),"")</f>
        <v>0</v>
      </c>
      <c r="N139">
        <f t="shared" si="18"/>
        <v>0</v>
      </c>
      <c r="O139" t="str">
        <f t="shared" si="19"/>
        <v>PASS</v>
      </c>
      <c r="P139" t="str">
        <f t="shared" si="20"/>
        <v>PASS</v>
      </c>
      <c r="Q139" t="str">
        <f t="shared" si="21"/>
        <v>PASS</v>
      </c>
      <c r="R139" t="str">
        <f t="shared" si="22"/>
        <v>PASS</v>
      </c>
      <c r="S139" t="str">
        <f t="shared" si="23"/>
        <v>PASS</v>
      </c>
      <c r="T139">
        <f t="shared" si="24"/>
        <v>100</v>
      </c>
      <c r="U139" t="str">
        <f t="shared" si="25"/>
        <v>Low</v>
      </c>
      <c r="V139" t="str">
        <f t="shared" si="26"/>
        <v>Clean</v>
      </c>
    </row>
    <row r="140" spans="1:22" x14ac:dyDescent="0.3">
      <c r="A140" t="str">
        <f>Raw_Data!A140</f>
        <v>6251142</v>
      </c>
      <c r="B140">
        <f>Raw_Data!B140</f>
        <v>45659</v>
      </c>
      <c r="C140" t="str">
        <f>Raw_Data!C140</f>
        <v>BENZONATATE 100 MG CAPSULE</v>
      </c>
      <c r="D140" t="str">
        <f>Raw_Data!D140</f>
        <v>64380071207</v>
      </c>
      <c r="E140" t="str">
        <f>Raw_Data!E140</f>
        <v>YASIN, NURA</v>
      </c>
      <c r="F140" t="str">
        <f>Raw_Data!F140</f>
        <v>1265518567</v>
      </c>
      <c r="G140" t="str">
        <f>Raw_Data!H140</f>
        <v>0</v>
      </c>
      <c r="H140">
        <f>IFERROR(VLOOKUP(G140,Store_Map!$A$2:$I$100,3,FALSE),"")</f>
        <v>0</v>
      </c>
      <c r="I140">
        <f>IFERROR(VLOOKUP(G140,Store_Map!$A$2:$I$100,4,FALSE),"")</f>
        <v>0</v>
      </c>
      <c r="J140">
        <f>IFERROR(VLOOKUP(G140,Store_Map!$A$2:$I$100,5,FALSE),"")</f>
        <v>0</v>
      </c>
      <c r="K140">
        <f>IFERROR(VLOOKUP(G140,Store_Map!$A$2:$I$100,6,FALSE),"")</f>
        <v>0</v>
      </c>
      <c r="L140">
        <f>IFERROR(VLOOKUP(G140,Store_Map!$A$2:$I$100,7,FALSE),"")</f>
        <v>0</v>
      </c>
      <c r="M140">
        <f>IFERROR(VLOOKUP(G140,Store_Map!$A$2:$I$100,8,FALSE),"")</f>
        <v>0</v>
      </c>
      <c r="N140">
        <f t="shared" si="18"/>
        <v>0</v>
      </c>
      <c r="O140" t="str">
        <f t="shared" si="19"/>
        <v>PASS</v>
      </c>
      <c r="P140" t="str">
        <f t="shared" si="20"/>
        <v>PASS</v>
      </c>
      <c r="Q140" t="str">
        <f t="shared" si="21"/>
        <v>PASS</v>
      </c>
      <c r="R140" t="str">
        <f t="shared" si="22"/>
        <v>PASS</v>
      </c>
      <c r="S140" t="str">
        <f t="shared" si="23"/>
        <v>PASS</v>
      </c>
      <c r="T140">
        <f t="shared" si="24"/>
        <v>100</v>
      </c>
      <c r="U140" t="str">
        <f t="shared" si="25"/>
        <v>Low</v>
      </c>
      <c r="V140" t="str">
        <f t="shared" si="26"/>
        <v>Clean</v>
      </c>
    </row>
    <row r="141" spans="1:22" x14ac:dyDescent="0.3">
      <c r="A141" t="str">
        <f>Raw_Data!A141</f>
        <v>6232694</v>
      </c>
      <c r="B141">
        <f>Raw_Data!B141</f>
        <v>45659</v>
      </c>
      <c r="C141" t="str">
        <f>Raw_Data!C141</f>
        <v>LISINOPRIL-HCTZ 20-25 MG TA</v>
      </c>
      <c r="D141" t="str">
        <f>Raw_Data!D141</f>
        <v>68180052002</v>
      </c>
      <c r="E141" t="str">
        <f>Raw_Data!E141</f>
        <v>GIBBS, JON</v>
      </c>
      <c r="F141" t="str">
        <f>Raw_Data!F141</f>
        <v>1700896156</v>
      </c>
      <c r="G141" t="str">
        <f>Raw_Data!H141</f>
        <v>0</v>
      </c>
      <c r="H141">
        <f>IFERROR(VLOOKUP(G141,Store_Map!$A$2:$I$100,3,FALSE),"")</f>
        <v>0</v>
      </c>
      <c r="I141">
        <f>IFERROR(VLOOKUP(G141,Store_Map!$A$2:$I$100,4,FALSE),"")</f>
        <v>0</v>
      </c>
      <c r="J141">
        <f>IFERROR(VLOOKUP(G141,Store_Map!$A$2:$I$100,5,FALSE),"")</f>
        <v>0</v>
      </c>
      <c r="K141">
        <f>IFERROR(VLOOKUP(G141,Store_Map!$A$2:$I$100,6,FALSE),"")</f>
        <v>0</v>
      </c>
      <c r="L141">
        <f>IFERROR(VLOOKUP(G141,Store_Map!$A$2:$I$100,7,FALSE),"")</f>
        <v>0</v>
      </c>
      <c r="M141">
        <f>IFERROR(VLOOKUP(G141,Store_Map!$A$2:$I$100,8,FALSE),"")</f>
        <v>0</v>
      </c>
      <c r="N141">
        <f t="shared" si="18"/>
        <v>0</v>
      </c>
      <c r="O141" t="str">
        <f t="shared" si="19"/>
        <v>PASS</v>
      </c>
      <c r="P141" t="str">
        <f t="shared" si="20"/>
        <v>PASS</v>
      </c>
      <c r="Q141" t="str">
        <f t="shared" si="21"/>
        <v>PASS</v>
      </c>
      <c r="R141" t="str">
        <f t="shared" si="22"/>
        <v>PASS</v>
      </c>
      <c r="S141" t="str">
        <f t="shared" si="23"/>
        <v>PASS</v>
      </c>
      <c r="T141">
        <f t="shared" si="24"/>
        <v>100</v>
      </c>
      <c r="U141" t="str">
        <f t="shared" si="25"/>
        <v>Low</v>
      </c>
      <c r="V141" t="str">
        <f t="shared" si="26"/>
        <v>Clean</v>
      </c>
    </row>
    <row r="142" spans="1:22" x14ac:dyDescent="0.3">
      <c r="A142" t="str">
        <f>Raw_Data!A142</f>
        <v>6232695</v>
      </c>
      <c r="B142">
        <f>Raw_Data!B142</f>
        <v>45659</v>
      </c>
      <c r="C142" t="str">
        <f>Raw_Data!C142</f>
        <v>CABERGOLINE 0.5 MG TABLET</v>
      </c>
      <c r="D142" t="str">
        <f>Raw_Data!D142</f>
        <v>59762100501</v>
      </c>
      <c r="E142" t="str">
        <f>Raw_Data!E142</f>
        <v>GIBBS, JON</v>
      </c>
      <c r="F142" t="str">
        <f>Raw_Data!F142</f>
        <v>1700896156</v>
      </c>
      <c r="G142" t="str">
        <f>Raw_Data!H142</f>
        <v>0</v>
      </c>
      <c r="H142">
        <f>IFERROR(VLOOKUP(G142,Store_Map!$A$2:$I$100,3,FALSE),"")</f>
        <v>0</v>
      </c>
      <c r="I142">
        <f>IFERROR(VLOOKUP(G142,Store_Map!$A$2:$I$100,4,FALSE),"")</f>
        <v>0</v>
      </c>
      <c r="J142">
        <f>IFERROR(VLOOKUP(G142,Store_Map!$A$2:$I$100,5,FALSE),"")</f>
        <v>0</v>
      </c>
      <c r="K142">
        <f>IFERROR(VLOOKUP(G142,Store_Map!$A$2:$I$100,6,FALSE),"")</f>
        <v>0</v>
      </c>
      <c r="L142">
        <f>IFERROR(VLOOKUP(G142,Store_Map!$A$2:$I$100,7,FALSE),"")</f>
        <v>0</v>
      </c>
      <c r="M142">
        <f>IFERROR(VLOOKUP(G142,Store_Map!$A$2:$I$100,8,FALSE),"")</f>
        <v>0</v>
      </c>
      <c r="N142">
        <f t="shared" si="18"/>
        <v>0</v>
      </c>
      <c r="O142" t="str">
        <f t="shared" si="19"/>
        <v>PASS</v>
      </c>
      <c r="P142" t="str">
        <f t="shared" si="20"/>
        <v>PASS</v>
      </c>
      <c r="Q142" t="str">
        <f t="shared" si="21"/>
        <v>PASS</v>
      </c>
      <c r="R142" t="str">
        <f t="shared" si="22"/>
        <v>PASS</v>
      </c>
      <c r="S142" t="str">
        <f t="shared" si="23"/>
        <v>PASS</v>
      </c>
      <c r="T142">
        <f t="shared" si="24"/>
        <v>100</v>
      </c>
      <c r="U142" t="str">
        <f t="shared" si="25"/>
        <v>Low</v>
      </c>
      <c r="V142" t="str">
        <f t="shared" si="26"/>
        <v>Clean</v>
      </c>
    </row>
    <row r="143" spans="1:22" x14ac:dyDescent="0.3">
      <c r="A143" t="str">
        <f>Raw_Data!A143</f>
        <v>6232696</v>
      </c>
      <c r="B143">
        <f>Raw_Data!B143</f>
        <v>45659</v>
      </c>
      <c r="C143" t="str">
        <f>Raw_Data!C143</f>
        <v>FENOFIBRATE 67 MG CAPSULE</v>
      </c>
      <c r="D143" t="str">
        <f>Raw_Data!D143</f>
        <v>27241011804</v>
      </c>
      <c r="E143" t="str">
        <f>Raw_Data!E143</f>
        <v>GIBBS, JON</v>
      </c>
      <c r="F143" t="str">
        <f>Raw_Data!F143</f>
        <v>1700896156</v>
      </c>
      <c r="G143" t="str">
        <f>Raw_Data!H143</f>
        <v>0</v>
      </c>
      <c r="H143">
        <f>IFERROR(VLOOKUP(G143,Store_Map!$A$2:$I$100,3,FALSE),"")</f>
        <v>0</v>
      </c>
      <c r="I143">
        <f>IFERROR(VLOOKUP(G143,Store_Map!$A$2:$I$100,4,FALSE),"")</f>
        <v>0</v>
      </c>
      <c r="J143">
        <f>IFERROR(VLOOKUP(G143,Store_Map!$A$2:$I$100,5,FALSE),"")</f>
        <v>0</v>
      </c>
      <c r="K143">
        <f>IFERROR(VLOOKUP(G143,Store_Map!$A$2:$I$100,6,FALSE),"")</f>
        <v>0</v>
      </c>
      <c r="L143">
        <f>IFERROR(VLOOKUP(G143,Store_Map!$A$2:$I$100,7,FALSE),"")</f>
        <v>0</v>
      </c>
      <c r="M143">
        <f>IFERROR(VLOOKUP(G143,Store_Map!$A$2:$I$100,8,FALSE),"")</f>
        <v>0</v>
      </c>
      <c r="N143">
        <f t="shared" si="18"/>
        <v>0</v>
      </c>
      <c r="O143" t="str">
        <f t="shared" si="19"/>
        <v>PASS</v>
      </c>
      <c r="P143" t="str">
        <f t="shared" si="20"/>
        <v>PASS</v>
      </c>
      <c r="Q143" t="str">
        <f t="shared" si="21"/>
        <v>PASS</v>
      </c>
      <c r="R143" t="str">
        <f t="shared" si="22"/>
        <v>PASS</v>
      </c>
      <c r="S143" t="str">
        <f t="shared" si="23"/>
        <v>PASS</v>
      </c>
      <c r="T143">
        <f t="shared" si="24"/>
        <v>100</v>
      </c>
      <c r="U143" t="str">
        <f t="shared" si="25"/>
        <v>Low</v>
      </c>
      <c r="V143" t="str">
        <f t="shared" si="26"/>
        <v>Clean</v>
      </c>
    </row>
    <row r="144" spans="1:22" x14ac:dyDescent="0.3">
      <c r="A144" t="str">
        <f>Raw_Data!A144</f>
        <v>6232698</v>
      </c>
      <c r="B144">
        <f>Raw_Data!B144</f>
        <v>45659</v>
      </c>
      <c r="C144" t="str">
        <f>Raw_Data!C144</f>
        <v>LORATADINE 10 MG TABLET</v>
      </c>
      <c r="D144" t="str">
        <f>Raw_Data!D144</f>
        <v>904685289</v>
      </c>
      <c r="E144" t="str">
        <f>Raw_Data!E144</f>
        <v>GIBBS, JON</v>
      </c>
      <c r="F144" t="str">
        <f>Raw_Data!F144</f>
        <v>1700896156</v>
      </c>
      <c r="G144" t="str">
        <f>Raw_Data!H144</f>
        <v>0</v>
      </c>
      <c r="H144">
        <f>IFERROR(VLOOKUP(G144,Store_Map!$A$2:$I$100,3,FALSE),"")</f>
        <v>0</v>
      </c>
      <c r="I144">
        <f>IFERROR(VLOOKUP(G144,Store_Map!$A$2:$I$100,4,FALSE),"")</f>
        <v>0</v>
      </c>
      <c r="J144">
        <f>IFERROR(VLOOKUP(G144,Store_Map!$A$2:$I$100,5,FALSE),"")</f>
        <v>0</v>
      </c>
      <c r="K144">
        <f>IFERROR(VLOOKUP(G144,Store_Map!$A$2:$I$100,6,FALSE),"")</f>
        <v>0</v>
      </c>
      <c r="L144">
        <f>IFERROR(VLOOKUP(G144,Store_Map!$A$2:$I$100,7,FALSE),"")</f>
        <v>0</v>
      </c>
      <c r="M144">
        <f>IFERROR(VLOOKUP(G144,Store_Map!$A$2:$I$100,8,FALSE),"")</f>
        <v>0</v>
      </c>
      <c r="N144">
        <f t="shared" si="18"/>
        <v>0</v>
      </c>
      <c r="O144" t="str">
        <f t="shared" si="19"/>
        <v>PASS</v>
      </c>
      <c r="P144" t="str">
        <f t="shared" si="20"/>
        <v>REVIEW</v>
      </c>
      <c r="Q144" t="str">
        <f t="shared" si="21"/>
        <v>PASS</v>
      </c>
      <c r="R144" t="str">
        <f t="shared" si="22"/>
        <v>PASS</v>
      </c>
      <c r="S144" t="str">
        <f t="shared" si="23"/>
        <v>REVIEW</v>
      </c>
      <c r="T144">
        <f t="shared" si="24"/>
        <v>90</v>
      </c>
      <c r="U144" t="str">
        <f t="shared" si="25"/>
        <v>Low</v>
      </c>
      <c r="V144" t="str">
        <f t="shared" si="26"/>
        <v>Invalid NDC</v>
      </c>
    </row>
    <row r="145" spans="1:22" x14ac:dyDescent="0.3">
      <c r="A145" t="str">
        <f>Raw_Data!A145</f>
        <v>6245612</v>
      </c>
      <c r="B145">
        <f>Raw_Data!B145</f>
        <v>45659</v>
      </c>
      <c r="C145" t="str">
        <f>Raw_Data!C145</f>
        <v>FERROUS SULFATE 325 MG TABL</v>
      </c>
      <c r="D145" t="str">
        <f>Raw_Data!D145</f>
        <v>904759080</v>
      </c>
      <c r="E145" t="str">
        <f>Raw_Data!E145</f>
        <v>GIBBS, JON</v>
      </c>
      <c r="F145" t="str">
        <f>Raw_Data!F145</f>
        <v>1700896156</v>
      </c>
      <c r="G145" t="str">
        <f>Raw_Data!H145</f>
        <v>0</v>
      </c>
      <c r="H145">
        <f>IFERROR(VLOOKUP(G145,Store_Map!$A$2:$I$100,3,FALSE),"")</f>
        <v>0</v>
      </c>
      <c r="I145">
        <f>IFERROR(VLOOKUP(G145,Store_Map!$A$2:$I$100,4,FALSE),"")</f>
        <v>0</v>
      </c>
      <c r="J145">
        <f>IFERROR(VLOOKUP(G145,Store_Map!$A$2:$I$100,5,FALSE),"")</f>
        <v>0</v>
      </c>
      <c r="K145">
        <f>IFERROR(VLOOKUP(G145,Store_Map!$A$2:$I$100,6,FALSE),"")</f>
        <v>0</v>
      </c>
      <c r="L145">
        <f>IFERROR(VLOOKUP(G145,Store_Map!$A$2:$I$100,7,FALSE),"")</f>
        <v>0</v>
      </c>
      <c r="M145">
        <f>IFERROR(VLOOKUP(G145,Store_Map!$A$2:$I$100,8,FALSE),"")</f>
        <v>0</v>
      </c>
      <c r="N145">
        <f t="shared" si="18"/>
        <v>0</v>
      </c>
      <c r="O145" t="str">
        <f t="shared" si="19"/>
        <v>PASS</v>
      </c>
      <c r="P145" t="str">
        <f t="shared" si="20"/>
        <v>REVIEW</v>
      </c>
      <c r="Q145" t="str">
        <f t="shared" si="21"/>
        <v>PASS</v>
      </c>
      <c r="R145" t="str">
        <f t="shared" si="22"/>
        <v>PASS</v>
      </c>
      <c r="S145" t="str">
        <f t="shared" si="23"/>
        <v>REVIEW</v>
      </c>
      <c r="T145">
        <f t="shared" si="24"/>
        <v>90</v>
      </c>
      <c r="U145" t="str">
        <f t="shared" si="25"/>
        <v>Low</v>
      </c>
      <c r="V145" t="str">
        <f t="shared" si="26"/>
        <v>Invalid NDC</v>
      </c>
    </row>
    <row r="146" spans="1:22" x14ac:dyDescent="0.3">
      <c r="A146" t="str">
        <f>Raw_Data!A146</f>
        <v>6245954</v>
      </c>
      <c r="B146">
        <f>Raw_Data!B146</f>
        <v>45659</v>
      </c>
      <c r="C146" t="str">
        <f>Raw_Data!C146</f>
        <v>ATORVASTATIN 20 MG TABLET</v>
      </c>
      <c r="D146" t="str">
        <f>Raw_Data!D146</f>
        <v>60505257908</v>
      </c>
      <c r="E146" t="str">
        <f>Raw_Data!E146</f>
        <v>GIBBS, JON</v>
      </c>
      <c r="F146" t="str">
        <f>Raw_Data!F146</f>
        <v>1700896156</v>
      </c>
      <c r="G146" t="str">
        <f>Raw_Data!H146</f>
        <v>0</v>
      </c>
      <c r="H146">
        <f>IFERROR(VLOOKUP(G146,Store_Map!$A$2:$I$100,3,FALSE),"")</f>
        <v>0</v>
      </c>
      <c r="I146">
        <f>IFERROR(VLOOKUP(G146,Store_Map!$A$2:$I$100,4,FALSE),"")</f>
        <v>0</v>
      </c>
      <c r="J146">
        <f>IFERROR(VLOOKUP(G146,Store_Map!$A$2:$I$100,5,FALSE),"")</f>
        <v>0</v>
      </c>
      <c r="K146">
        <f>IFERROR(VLOOKUP(G146,Store_Map!$A$2:$I$100,6,FALSE),"")</f>
        <v>0</v>
      </c>
      <c r="L146">
        <f>IFERROR(VLOOKUP(G146,Store_Map!$A$2:$I$100,7,FALSE),"")</f>
        <v>0</v>
      </c>
      <c r="M146">
        <f>IFERROR(VLOOKUP(G146,Store_Map!$A$2:$I$100,8,FALSE),"")</f>
        <v>0</v>
      </c>
      <c r="N146">
        <f t="shared" si="18"/>
        <v>0</v>
      </c>
      <c r="O146" t="str">
        <f t="shared" si="19"/>
        <v>PASS</v>
      </c>
      <c r="P146" t="str">
        <f t="shared" si="20"/>
        <v>PASS</v>
      </c>
      <c r="Q146" t="str">
        <f t="shared" si="21"/>
        <v>PASS</v>
      </c>
      <c r="R146" t="str">
        <f t="shared" si="22"/>
        <v>PASS</v>
      </c>
      <c r="S146" t="str">
        <f t="shared" si="23"/>
        <v>PASS</v>
      </c>
      <c r="T146">
        <f t="shared" si="24"/>
        <v>100</v>
      </c>
      <c r="U146" t="str">
        <f t="shared" si="25"/>
        <v>Low</v>
      </c>
      <c r="V146" t="str">
        <f t="shared" si="26"/>
        <v>Clean</v>
      </c>
    </row>
    <row r="147" spans="1:22" x14ac:dyDescent="0.3">
      <c r="A147" t="str">
        <f>Raw_Data!A147</f>
        <v>6248460</v>
      </c>
      <c r="B147">
        <f>Raw_Data!B147</f>
        <v>45659</v>
      </c>
      <c r="C147" t="str">
        <f>Raw_Data!C147</f>
        <v>SERTRALINE HCL 100 MG TABLE</v>
      </c>
      <c r="D147" t="str">
        <f>Raw_Data!D147</f>
        <v>65862001305</v>
      </c>
      <c r="E147" t="str">
        <f>Raw_Data!E147</f>
        <v>LEWIS, MISTY</v>
      </c>
      <c r="F147" t="str">
        <f>Raw_Data!F147</f>
        <v>1831760255</v>
      </c>
      <c r="G147" t="str">
        <f>Raw_Data!H147</f>
        <v>0</v>
      </c>
      <c r="H147">
        <f>IFERROR(VLOOKUP(G147,Store_Map!$A$2:$I$100,3,FALSE),"")</f>
        <v>0</v>
      </c>
      <c r="I147">
        <f>IFERROR(VLOOKUP(G147,Store_Map!$A$2:$I$100,4,FALSE),"")</f>
        <v>0</v>
      </c>
      <c r="J147">
        <f>IFERROR(VLOOKUP(G147,Store_Map!$A$2:$I$100,5,FALSE),"")</f>
        <v>0</v>
      </c>
      <c r="K147">
        <f>IFERROR(VLOOKUP(G147,Store_Map!$A$2:$I$100,6,FALSE),"")</f>
        <v>0</v>
      </c>
      <c r="L147">
        <f>IFERROR(VLOOKUP(G147,Store_Map!$A$2:$I$100,7,FALSE),"")</f>
        <v>0</v>
      </c>
      <c r="M147">
        <f>IFERROR(VLOOKUP(G147,Store_Map!$A$2:$I$100,8,FALSE),"")</f>
        <v>0</v>
      </c>
      <c r="N147">
        <f t="shared" si="18"/>
        <v>0</v>
      </c>
      <c r="O147" t="str">
        <f t="shared" si="19"/>
        <v>PASS</v>
      </c>
      <c r="P147" t="str">
        <f t="shared" si="20"/>
        <v>PASS</v>
      </c>
      <c r="Q147" t="str">
        <f t="shared" si="21"/>
        <v>PASS</v>
      </c>
      <c r="R147" t="str">
        <f t="shared" si="22"/>
        <v>PASS</v>
      </c>
      <c r="S147" t="str">
        <f t="shared" si="23"/>
        <v>PASS</v>
      </c>
      <c r="T147">
        <f t="shared" si="24"/>
        <v>100</v>
      </c>
      <c r="U147" t="str">
        <f t="shared" si="25"/>
        <v>Low</v>
      </c>
      <c r="V147" t="str">
        <f t="shared" si="26"/>
        <v>Clean</v>
      </c>
    </row>
    <row r="148" spans="1:22" x14ac:dyDescent="0.3">
      <c r="A148" t="str">
        <f>Raw_Data!A148</f>
        <v>6241780</v>
      </c>
      <c r="B148">
        <f>Raw_Data!B148</f>
        <v>45659</v>
      </c>
      <c r="C148" t="str">
        <f>Raw_Data!C148</f>
        <v>BUSPIRONE HCL 15 MG TABLET</v>
      </c>
      <c r="D148" t="str">
        <f>Raw_Data!D148</f>
        <v>93100301</v>
      </c>
      <c r="E148" t="str">
        <f>Raw_Data!E148</f>
        <v>STEINER, DAVID</v>
      </c>
      <c r="F148" t="str">
        <f>Raw_Data!F148</f>
        <v>1972508802</v>
      </c>
      <c r="G148" t="str">
        <f>Raw_Data!H148</f>
        <v>0</v>
      </c>
      <c r="H148">
        <f>IFERROR(VLOOKUP(G148,Store_Map!$A$2:$I$100,3,FALSE),"")</f>
        <v>0</v>
      </c>
      <c r="I148">
        <f>IFERROR(VLOOKUP(G148,Store_Map!$A$2:$I$100,4,FALSE),"")</f>
        <v>0</v>
      </c>
      <c r="J148">
        <f>IFERROR(VLOOKUP(G148,Store_Map!$A$2:$I$100,5,FALSE),"")</f>
        <v>0</v>
      </c>
      <c r="K148">
        <f>IFERROR(VLOOKUP(G148,Store_Map!$A$2:$I$100,6,FALSE),"")</f>
        <v>0</v>
      </c>
      <c r="L148">
        <f>IFERROR(VLOOKUP(G148,Store_Map!$A$2:$I$100,7,FALSE),"")</f>
        <v>0</v>
      </c>
      <c r="M148">
        <f>IFERROR(VLOOKUP(G148,Store_Map!$A$2:$I$100,8,FALSE),"")</f>
        <v>0</v>
      </c>
      <c r="N148">
        <f t="shared" si="18"/>
        <v>0</v>
      </c>
      <c r="O148" t="str">
        <f t="shared" si="19"/>
        <v>PASS</v>
      </c>
      <c r="P148" t="str">
        <f t="shared" si="20"/>
        <v>REVIEW</v>
      </c>
      <c r="Q148" t="str">
        <f t="shared" si="21"/>
        <v>PASS</v>
      </c>
      <c r="R148" t="str">
        <f t="shared" si="22"/>
        <v>PASS</v>
      </c>
      <c r="S148" t="str">
        <f t="shared" si="23"/>
        <v>REVIEW</v>
      </c>
      <c r="T148">
        <f t="shared" si="24"/>
        <v>90</v>
      </c>
      <c r="U148" t="str">
        <f t="shared" si="25"/>
        <v>Low</v>
      </c>
      <c r="V148" t="str">
        <f t="shared" si="26"/>
        <v>Invalid NDC</v>
      </c>
    </row>
    <row r="149" spans="1:22" x14ac:dyDescent="0.3">
      <c r="A149" t="str">
        <f>Raw_Data!A149</f>
        <v>6244750</v>
      </c>
      <c r="B149">
        <f>Raw_Data!B149</f>
        <v>45659</v>
      </c>
      <c r="C149" t="str">
        <f>Raw_Data!C149</f>
        <v>LURASIDONE HCL 120 MG TABLE</v>
      </c>
      <c r="D149" t="str">
        <f>Raw_Data!D149</f>
        <v>43598035530</v>
      </c>
      <c r="E149" t="str">
        <f>Raw_Data!E149</f>
        <v>STEINER, DAVID</v>
      </c>
      <c r="F149" t="str">
        <f>Raw_Data!F149</f>
        <v>1972508802</v>
      </c>
      <c r="G149" t="str">
        <f>Raw_Data!H149</f>
        <v>0</v>
      </c>
      <c r="H149">
        <f>IFERROR(VLOOKUP(G149,Store_Map!$A$2:$I$100,3,FALSE),"")</f>
        <v>0</v>
      </c>
      <c r="I149">
        <f>IFERROR(VLOOKUP(G149,Store_Map!$A$2:$I$100,4,FALSE),"")</f>
        <v>0</v>
      </c>
      <c r="J149">
        <f>IFERROR(VLOOKUP(G149,Store_Map!$A$2:$I$100,5,FALSE),"")</f>
        <v>0</v>
      </c>
      <c r="K149">
        <f>IFERROR(VLOOKUP(G149,Store_Map!$A$2:$I$100,6,FALSE),"")</f>
        <v>0</v>
      </c>
      <c r="L149">
        <f>IFERROR(VLOOKUP(G149,Store_Map!$A$2:$I$100,7,FALSE),"")</f>
        <v>0</v>
      </c>
      <c r="M149">
        <f>IFERROR(VLOOKUP(G149,Store_Map!$A$2:$I$100,8,FALSE),"")</f>
        <v>0</v>
      </c>
      <c r="N149">
        <f t="shared" si="18"/>
        <v>0</v>
      </c>
      <c r="O149" t="str">
        <f t="shared" si="19"/>
        <v>PASS</v>
      </c>
      <c r="P149" t="str">
        <f t="shared" si="20"/>
        <v>PASS</v>
      </c>
      <c r="Q149" t="str">
        <f t="shared" si="21"/>
        <v>PASS</v>
      </c>
      <c r="R149" t="str">
        <f t="shared" si="22"/>
        <v>PASS</v>
      </c>
      <c r="S149" t="str">
        <f t="shared" si="23"/>
        <v>PASS</v>
      </c>
      <c r="T149">
        <f t="shared" si="24"/>
        <v>100</v>
      </c>
      <c r="U149" t="str">
        <f t="shared" si="25"/>
        <v>Low</v>
      </c>
      <c r="V149" t="str">
        <f t="shared" si="26"/>
        <v>Clean</v>
      </c>
    </row>
    <row r="150" spans="1:22" x14ac:dyDescent="0.3">
      <c r="A150" t="str">
        <f>Raw_Data!A150</f>
        <v>6245786</v>
      </c>
      <c r="B150">
        <f>Raw_Data!B150</f>
        <v>45659</v>
      </c>
      <c r="C150" t="str">
        <f>Raw_Data!C150</f>
        <v>OXCARBAZEPINE 300 MG TABLET</v>
      </c>
      <c r="D150" t="str">
        <f>Raw_Data!D150</f>
        <v>31722002401</v>
      </c>
      <c r="E150" t="str">
        <f>Raw_Data!E150</f>
        <v>STEINER, DAVID</v>
      </c>
      <c r="F150" t="str">
        <f>Raw_Data!F150</f>
        <v>1972508802</v>
      </c>
      <c r="G150" t="str">
        <f>Raw_Data!H150</f>
        <v>0</v>
      </c>
      <c r="H150">
        <f>IFERROR(VLOOKUP(G150,Store_Map!$A$2:$I$100,3,FALSE),"")</f>
        <v>0</v>
      </c>
      <c r="I150">
        <f>IFERROR(VLOOKUP(G150,Store_Map!$A$2:$I$100,4,FALSE),"")</f>
        <v>0</v>
      </c>
      <c r="J150">
        <f>IFERROR(VLOOKUP(G150,Store_Map!$A$2:$I$100,5,FALSE),"")</f>
        <v>0</v>
      </c>
      <c r="K150">
        <f>IFERROR(VLOOKUP(G150,Store_Map!$A$2:$I$100,6,FALSE),"")</f>
        <v>0</v>
      </c>
      <c r="L150">
        <f>IFERROR(VLOOKUP(G150,Store_Map!$A$2:$I$100,7,FALSE),"")</f>
        <v>0</v>
      </c>
      <c r="M150">
        <f>IFERROR(VLOOKUP(G150,Store_Map!$A$2:$I$100,8,FALSE),"")</f>
        <v>0</v>
      </c>
      <c r="N150">
        <f t="shared" si="18"/>
        <v>0</v>
      </c>
      <c r="O150" t="str">
        <f t="shared" si="19"/>
        <v>PASS</v>
      </c>
      <c r="P150" t="str">
        <f t="shared" si="20"/>
        <v>PASS</v>
      </c>
      <c r="Q150" t="str">
        <f t="shared" si="21"/>
        <v>PASS</v>
      </c>
      <c r="R150" t="str">
        <f t="shared" si="22"/>
        <v>PASS</v>
      </c>
      <c r="S150" t="str">
        <f t="shared" si="23"/>
        <v>PASS</v>
      </c>
      <c r="T150">
        <f t="shared" si="24"/>
        <v>100</v>
      </c>
      <c r="U150" t="str">
        <f t="shared" si="25"/>
        <v>Low</v>
      </c>
      <c r="V150" t="str">
        <f t="shared" si="26"/>
        <v>Clean</v>
      </c>
    </row>
    <row r="151" spans="1:22" x14ac:dyDescent="0.3">
      <c r="A151" t="str">
        <f>Raw_Data!A151</f>
        <v>6233621</v>
      </c>
      <c r="B151">
        <f>Raw_Data!B151</f>
        <v>45659</v>
      </c>
      <c r="C151" t="str">
        <f>Raw_Data!C151</f>
        <v>TRAZODONE 50 MG TABLET</v>
      </c>
      <c r="D151" t="str">
        <f>Raw_Data!D151</f>
        <v>50111056002</v>
      </c>
      <c r="E151" t="str">
        <f>Raw_Data!E151</f>
        <v>BYNE, EDMUND</v>
      </c>
      <c r="F151" t="str">
        <f>Raw_Data!F151</f>
        <v>1033186648</v>
      </c>
      <c r="G151" t="str">
        <f>Raw_Data!H151</f>
        <v>0</v>
      </c>
      <c r="H151">
        <f>IFERROR(VLOOKUP(G151,Store_Map!$A$2:$I$100,3,FALSE),"")</f>
        <v>0</v>
      </c>
      <c r="I151">
        <f>IFERROR(VLOOKUP(G151,Store_Map!$A$2:$I$100,4,FALSE),"")</f>
        <v>0</v>
      </c>
      <c r="J151">
        <f>IFERROR(VLOOKUP(G151,Store_Map!$A$2:$I$100,5,FALSE),"")</f>
        <v>0</v>
      </c>
      <c r="K151">
        <f>IFERROR(VLOOKUP(G151,Store_Map!$A$2:$I$100,6,FALSE),"")</f>
        <v>0</v>
      </c>
      <c r="L151">
        <f>IFERROR(VLOOKUP(G151,Store_Map!$A$2:$I$100,7,FALSE),"")</f>
        <v>0</v>
      </c>
      <c r="M151">
        <f>IFERROR(VLOOKUP(G151,Store_Map!$A$2:$I$100,8,FALSE),"")</f>
        <v>0</v>
      </c>
      <c r="N151">
        <f t="shared" si="18"/>
        <v>0</v>
      </c>
      <c r="O151" t="str">
        <f t="shared" si="19"/>
        <v>PASS</v>
      </c>
      <c r="P151" t="str">
        <f t="shared" si="20"/>
        <v>PASS</v>
      </c>
      <c r="Q151" t="str">
        <f t="shared" si="21"/>
        <v>PASS</v>
      </c>
      <c r="R151" t="str">
        <f t="shared" si="22"/>
        <v>PASS</v>
      </c>
      <c r="S151" t="str">
        <f t="shared" si="23"/>
        <v>PASS</v>
      </c>
      <c r="T151">
        <f t="shared" si="24"/>
        <v>100</v>
      </c>
      <c r="U151" t="str">
        <f t="shared" si="25"/>
        <v>Low</v>
      </c>
      <c r="V151" t="str">
        <f t="shared" si="26"/>
        <v>Clean</v>
      </c>
    </row>
    <row r="152" spans="1:22" x14ac:dyDescent="0.3">
      <c r="A152" t="str">
        <f>Raw_Data!A152</f>
        <v>6248453</v>
      </c>
      <c r="B152">
        <f>Raw_Data!B152</f>
        <v>45659</v>
      </c>
      <c r="C152" t="str">
        <f>Raw_Data!C152</f>
        <v>*MELOXICAM 15 MG TABLET</v>
      </c>
      <c r="D152" t="str">
        <f>Raw_Data!D152</f>
        <v>68382005101</v>
      </c>
      <c r="E152" t="str">
        <f>Raw_Data!E152</f>
        <v>HAVRILLA, GEORGE</v>
      </c>
      <c r="F152" t="str">
        <f>Raw_Data!F152</f>
        <v>1306841374</v>
      </c>
      <c r="G152" t="str">
        <f>Raw_Data!H152</f>
        <v>0</v>
      </c>
      <c r="H152">
        <f>IFERROR(VLOOKUP(G152,Store_Map!$A$2:$I$100,3,FALSE),"")</f>
        <v>0</v>
      </c>
      <c r="I152">
        <f>IFERROR(VLOOKUP(G152,Store_Map!$A$2:$I$100,4,FALSE),"")</f>
        <v>0</v>
      </c>
      <c r="J152">
        <f>IFERROR(VLOOKUP(G152,Store_Map!$A$2:$I$100,5,FALSE),"")</f>
        <v>0</v>
      </c>
      <c r="K152">
        <f>IFERROR(VLOOKUP(G152,Store_Map!$A$2:$I$100,6,FALSE),"")</f>
        <v>0</v>
      </c>
      <c r="L152">
        <f>IFERROR(VLOOKUP(G152,Store_Map!$A$2:$I$100,7,FALSE),"")</f>
        <v>0</v>
      </c>
      <c r="M152">
        <f>IFERROR(VLOOKUP(G152,Store_Map!$A$2:$I$100,8,FALSE),"")</f>
        <v>0</v>
      </c>
      <c r="N152">
        <f t="shared" si="18"/>
        <v>0</v>
      </c>
      <c r="O152" t="str">
        <f t="shared" si="19"/>
        <v>PASS</v>
      </c>
      <c r="P152" t="str">
        <f t="shared" si="20"/>
        <v>PASS</v>
      </c>
      <c r="Q152" t="str">
        <f t="shared" si="21"/>
        <v>PASS</v>
      </c>
      <c r="R152" t="str">
        <f t="shared" si="22"/>
        <v>PASS</v>
      </c>
      <c r="S152" t="str">
        <f t="shared" si="23"/>
        <v>PASS</v>
      </c>
      <c r="T152">
        <f t="shared" si="24"/>
        <v>100</v>
      </c>
      <c r="U152" t="str">
        <f t="shared" si="25"/>
        <v>Low</v>
      </c>
      <c r="V152" t="str">
        <f t="shared" si="26"/>
        <v>Clean</v>
      </c>
    </row>
    <row r="153" spans="1:22" x14ac:dyDescent="0.3">
      <c r="A153" t="str">
        <f>Raw_Data!A153</f>
        <v>6247125</v>
      </c>
      <c r="B153">
        <f>Raw_Data!B153</f>
        <v>45659</v>
      </c>
      <c r="C153" t="str">
        <f>Raw_Data!C153</f>
        <v>MECLIZINE 25 MG TABLET</v>
      </c>
      <c r="D153" t="str">
        <f>Raw_Data!D153</f>
        <v>16571066101</v>
      </c>
      <c r="E153" t="str">
        <f>Raw_Data!E153</f>
        <v>BYNE, EDMUND</v>
      </c>
      <c r="F153" t="str">
        <f>Raw_Data!F153</f>
        <v>1033186648</v>
      </c>
      <c r="G153" t="str">
        <f>Raw_Data!H153</f>
        <v>0</v>
      </c>
      <c r="H153">
        <f>IFERROR(VLOOKUP(G153,Store_Map!$A$2:$I$100,3,FALSE),"")</f>
        <v>0</v>
      </c>
      <c r="I153">
        <f>IFERROR(VLOOKUP(G153,Store_Map!$A$2:$I$100,4,FALSE),"")</f>
        <v>0</v>
      </c>
      <c r="J153">
        <f>IFERROR(VLOOKUP(G153,Store_Map!$A$2:$I$100,5,FALSE),"")</f>
        <v>0</v>
      </c>
      <c r="K153">
        <f>IFERROR(VLOOKUP(G153,Store_Map!$A$2:$I$100,6,FALSE),"")</f>
        <v>0</v>
      </c>
      <c r="L153">
        <f>IFERROR(VLOOKUP(G153,Store_Map!$A$2:$I$100,7,FALSE),"")</f>
        <v>0</v>
      </c>
      <c r="M153">
        <f>IFERROR(VLOOKUP(G153,Store_Map!$A$2:$I$100,8,FALSE),"")</f>
        <v>0</v>
      </c>
      <c r="N153">
        <f t="shared" si="18"/>
        <v>0</v>
      </c>
      <c r="O153" t="str">
        <f t="shared" si="19"/>
        <v>PASS</v>
      </c>
      <c r="P153" t="str">
        <f t="shared" si="20"/>
        <v>PASS</v>
      </c>
      <c r="Q153" t="str">
        <f t="shared" si="21"/>
        <v>PASS</v>
      </c>
      <c r="R153" t="str">
        <f t="shared" si="22"/>
        <v>PASS</v>
      </c>
      <c r="S153" t="str">
        <f t="shared" si="23"/>
        <v>PASS</v>
      </c>
      <c r="T153">
        <f t="shared" si="24"/>
        <v>100</v>
      </c>
      <c r="U153" t="str">
        <f t="shared" si="25"/>
        <v>Low</v>
      </c>
      <c r="V153" t="str">
        <f t="shared" si="26"/>
        <v>Clean</v>
      </c>
    </row>
    <row r="154" spans="1:22" x14ac:dyDescent="0.3">
      <c r="A154" t="str">
        <f>Raw_Data!A154</f>
        <v>6247124</v>
      </c>
      <c r="B154">
        <f>Raw_Data!B154</f>
        <v>45659</v>
      </c>
      <c r="C154" t="str">
        <f>Raw_Data!C154</f>
        <v>GABAPENTIN 100 MG CAPSULE</v>
      </c>
      <c r="D154" t="str">
        <f>Raw_Data!D154</f>
        <v>67877022210</v>
      </c>
      <c r="E154" t="str">
        <f>Raw_Data!E154</f>
        <v>BYNE, EDMUND</v>
      </c>
      <c r="F154" t="str">
        <f>Raw_Data!F154</f>
        <v>1033186648</v>
      </c>
      <c r="G154" t="str">
        <f>Raw_Data!H154</f>
        <v>0</v>
      </c>
      <c r="H154">
        <f>IFERROR(VLOOKUP(G154,Store_Map!$A$2:$I$100,3,FALSE),"")</f>
        <v>0</v>
      </c>
      <c r="I154">
        <f>IFERROR(VLOOKUP(G154,Store_Map!$A$2:$I$100,4,FALSE),"")</f>
        <v>0</v>
      </c>
      <c r="J154">
        <f>IFERROR(VLOOKUP(G154,Store_Map!$A$2:$I$100,5,FALSE),"")</f>
        <v>0</v>
      </c>
      <c r="K154">
        <f>IFERROR(VLOOKUP(G154,Store_Map!$A$2:$I$100,6,FALSE),"")</f>
        <v>0</v>
      </c>
      <c r="L154">
        <f>IFERROR(VLOOKUP(G154,Store_Map!$A$2:$I$100,7,FALSE),"")</f>
        <v>0</v>
      </c>
      <c r="M154">
        <f>IFERROR(VLOOKUP(G154,Store_Map!$A$2:$I$100,8,FALSE),"")</f>
        <v>0</v>
      </c>
      <c r="N154">
        <f t="shared" si="18"/>
        <v>0</v>
      </c>
      <c r="O154" t="str">
        <f t="shared" si="19"/>
        <v>PASS</v>
      </c>
      <c r="P154" t="str">
        <f t="shared" si="20"/>
        <v>PASS</v>
      </c>
      <c r="Q154" t="str">
        <f t="shared" si="21"/>
        <v>PASS</v>
      </c>
      <c r="R154" t="str">
        <f t="shared" si="22"/>
        <v>PASS</v>
      </c>
      <c r="S154" t="str">
        <f t="shared" si="23"/>
        <v>PASS</v>
      </c>
      <c r="T154">
        <f t="shared" si="24"/>
        <v>100</v>
      </c>
      <c r="U154" t="str">
        <f t="shared" si="25"/>
        <v>Low</v>
      </c>
      <c r="V154" t="str">
        <f t="shared" si="26"/>
        <v>Clean</v>
      </c>
    </row>
    <row r="155" spans="1:22" x14ac:dyDescent="0.3">
      <c r="A155" t="str">
        <f>Raw_Data!A155</f>
        <v>6246579</v>
      </c>
      <c r="B155">
        <f>Raw_Data!B155</f>
        <v>45659</v>
      </c>
      <c r="C155" t="str">
        <f>Raw_Data!C155</f>
        <v>ATORVASTATIN 40 MG TABLET</v>
      </c>
      <c r="D155" t="str">
        <f>Raw_Data!D155</f>
        <v>67877051310</v>
      </c>
      <c r="E155" t="str">
        <f>Raw_Data!E155</f>
        <v>YASIN, NURA</v>
      </c>
      <c r="F155" t="str">
        <f>Raw_Data!F155</f>
        <v>1265518567</v>
      </c>
      <c r="G155" t="str">
        <f>Raw_Data!H155</f>
        <v>0</v>
      </c>
      <c r="H155">
        <f>IFERROR(VLOOKUP(G155,Store_Map!$A$2:$I$100,3,FALSE),"")</f>
        <v>0</v>
      </c>
      <c r="I155">
        <f>IFERROR(VLOOKUP(G155,Store_Map!$A$2:$I$100,4,FALSE),"")</f>
        <v>0</v>
      </c>
      <c r="J155">
        <f>IFERROR(VLOOKUP(G155,Store_Map!$A$2:$I$100,5,FALSE),"")</f>
        <v>0</v>
      </c>
      <c r="K155">
        <f>IFERROR(VLOOKUP(G155,Store_Map!$A$2:$I$100,6,FALSE),"")</f>
        <v>0</v>
      </c>
      <c r="L155">
        <f>IFERROR(VLOOKUP(G155,Store_Map!$A$2:$I$100,7,FALSE),"")</f>
        <v>0</v>
      </c>
      <c r="M155">
        <f>IFERROR(VLOOKUP(G155,Store_Map!$A$2:$I$100,8,FALSE),"")</f>
        <v>0</v>
      </c>
      <c r="N155">
        <f t="shared" si="18"/>
        <v>0</v>
      </c>
      <c r="O155" t="str">
        <f t="shared" si="19"/>
        <v>PASS</v>
      </c>
      <c r="P155" t="str">
        <f t="shared" si="20"/>
        <v>PASS</v>
      </c>
      <c r="Q155" t="str">
        <f t="shared" si="21"/>
        <v>PASS</v>
      </c>
      <c r="R155" t="str">
        <f t="shared" si="22"/>
        <v>PASS</v>
      </c>
      <c r="S155" t="str">
        <f t="shared" si="23"/>
        <v>PASS</v>
      </c>
      <c r="T155">
        <f t="shared" si="24"/>
        <v>100</v>
      </c>
      <c r="U155" t="str">
        <f t="shared" si="25"/>
        <v>Low</v>
      </c>
      <c r="V155" t="str">
        <f t="shared" si="26"/>
        <v>Clean</v>
      </c>
    </row>
    <row r="156" spans="1:22" x14ac:dyDescent="0.3">
      <c r="A156" t="str">
        <f>Raw_Data!A156</f>
        <v>6246578</v>
      </c>
      <c r="B156">
        <f>Raw_Data!B156</f>
        <v>45659</v>
      </c>
      <c r="C156" t="str">
        <f>Raw_Data!C156</f>
        <v>VITAMIN D2 1.25MG(50,000 UN</v>
      </c>
      <c r="D156" t="str">
        <f>Raw_Data!D156</f>
        <v>64380073706</v>
      </c>
      <c r="E156" t="str">
        <f>Raw_Data!E156</f>
        <v>YASIN, NURA</v>
      </c>
      <c r="F156" t="str">
        <f>Raw_Data!F156</f>
        <v>1265518567</v>
      </c>
      <c r="G156" t="str">
        <f>Raw_Data!H156</f>
        <v>0</v>
      </c>
      <c r="H156">
        <f>IFERROR(VLOOKUP(G156,Store_Map!$A$2:$I$100,3,FALSE),"")</f>
        <v>0</v>
      </c>
      <c r="I156">
        <f>IFERROR(VLOOKUP(G156,Store_Map!$A$2:$I$100,4,FALSE),"")</f>
        <v>0</v>
      </c>
      <c r="J156">
        <f>IFERROR(VLOOKUP(G156,Store_Map!$A$2:$I$100,5,FALSE),"")</f>
        <v>0</v>
      </c>
      <c r="K156">
        <f>IFERROR(VLOOKUP(G156,Store_Map!$A$2:$I$100,6,FALSE),"")</f>
        <v>0</v>
      </c>
      <c r="L156">
        <f>IFERROR(VLOOKUP(G156,Store_Map!$A$2:$I$100,7,FALSE),"")</f>
        <v>0</v>
      </c>
      <c r="M156">
        <f>IFERROR(VLOOKUP(G156,Store_Map!$A$2:$I$100,8,FALSE),"")</f>
        <v>0</v>
      </c>
      <c r="N156">
        <f t="shared" si="18"/>
        <v>0</v>
      </c>
      <c r="O156" t="str">
        <f t="shared" si="19"/>
        <v>PASS</v>
      </c>
      <c r="P156" t="str">
        <f t="shared" si="20"/>
        <v>PASS</v>
      </c>
      <c r="Q156" t="str">
        <f t="shared" si="21"/>
        <v>PASS</v>
      </c>
      <c r="R156" t="str">
        <f t="shared" si="22"/>
        <v>PASS</v>
      </c>
      <c r="S156" t="str">
        <f t="shared" si="23"/>
        <v>PASS</v>
      </c>
      <c r="T156">
        <f t="shared" si="24"/>
        <v>100</v>
      </c>
      <c r="U156" t="str">
        <f t="shared" si="25"/>
        <v>Low</v>
      </c>
      <c r="V156" t="str">
        <f t="shared" si="26"/>
        <v>Clean</v>
      </c>
    </row>
    <row r="157" spans="1:22" x14ac:dyDescent="0.3">
      <c r="A157" t="str">
        <f>Raw_Data!A157</f>
        <v>6240864</v>
      </c>
      <c r="B157">
        <f>Raw_Data!B157</f>
        <v>45659</v>
      </c>
      <c r="C157" t="str">
        <f>Raw_Data!C157</f>
        <v>CETIRIZINE HCL 10 MG TABLET</v>
      </c>
      <c r="D157" t="str">
        <f>Raw_Data!D157</f>
        <v>904671746</v>
      </c>
      <c r="E157" t="str">
        <f>Raw_Data!E157</f>
        <v>YASIN, NURA</v>
      </c>
      <c r="F157" t="str">
        <f>Raw_Data!F157</f>
        <v>1265518567</v>
      </c>
      <c r="G157" t="str">
        <f>Raw_Data!H157</f>
        <v>0</v>
      </c>
      <c r="H157">
        <f>IFERROR(VLOOKUP(G157,Store_Map!$A$2:$I$100,3,FALSE),"")</f>
        <v>0</v>
      </c>
      <c r="I157">
        <f>IFERROR(VLOOKUP(G157,Store_Map!$A$2:$I$100,4,FALSE),"")</f>
        <v>0</v>
      </c>
      <c r="J157">
        <f>IFERROR(VLOOKUP(G157,Store_Map!$A$2:$I$100,5,FALSE),"")</f>
        <v>0</v>
      </c>
      <c r="K157">
        <f>IFERROR(VLOOKUP(G157,Store_Map!$A$2:$I$100,6,FALSE),"")</f>
        <v>0</v>
      </c>
      <c r="L157">
        <f>IFERROR(VLOOKUP(G157,Store_Map!$A$2:$I$100,7,FALSE),"")</f>
        <v>0</v>
      </c>
      <c r="M157">
        <f>IFERROR(VLOOKUP(G157,Store_Map!$A$2:$I$100,8,FALSE),"")</f>
        <v>0</v>
      </c>
      <c r="N157">
        <f t="shared" si="18"/>
        <v>0</v>
      </c>
      <c r="O157" t="str">
        <f t="shared" si="19"/>
        <v>PASS</v>
      </c>
      <c r="P157" t="str">
        <f t="shared" si="20"/>
        <v>REVIEW</v>
      </c>
      <c r="Q157" t="str">
        <f t="shared" si="21"/>
        <v>PASS</v>
      </c>
      <c r="R157" t="str">
        <f t="shared" si="22"/>
        <v>PASS</v>
      </c>
      <c r="S157" t="str">
        <f t="shared" si="23"/>
        <v>REVIEW</v>
      </c>
      <c r="T157">
        <f t="shared" si="24"/>
        <v>90</v>
      </c>
      <c r="U157" t="str">
        <f t="shared" si="25"/>
        <v>Low</v>
      </c>
      <c r="V157" t="str">
        <f t="shared" si="26"/>
        <v>Invalid NDC</v>
      </c>
    </row>
    <row r="158" spans="1:22" x14ac:dyDescent="0.3">
      <c r="A158" t="str">
        <f>Raw_Data!A158</f>
        <v>6245776</v>
      </c>
      <c r="B158">
        <f>Raw_Data!B158</f>
        <v>45659</v>
      </c>
      <c r="C158" t="str">
        <f>Raw_Data!C158</f>
        <v>GLIMEPIRIDE 2 MG TABLET</v>
      </c>
      <c r="D158" t="str">
        <f>Raw_Data!D158</f>
        <v>55111032105</v>
      </c>
      <c r="E158" t="str">
        <f>Raw_Data!E158</f>
        <v>AKHTAR, MARIAM</v>
      </c>
      <c r="F158" t="str">
        <f>Raw_Data!F158</f>
        <v>1780024596</v>
      </c>
      <c r="G158" t="str">
        <f>Raw_Data!H158</f>
        <v>0</v>
      </c>
      <c r="H158">
        <f>IFERROR(VLOOKUP(G158,Store_Map!$A$2:$I$100,3,FALSE),"")</f>
        <v>0</v>
      </c>
      <c r="I158">
        <f>IFERROR(VLOOKUP(G158,Store_Map!$A$2:$I$100,4,FALSE),"")</f>
        <v>0</v>
      </c>
      <c r="J158">
        <f>IFERROR(VLOOKUP(G158,Store_Map!$A$2:$I$100,5,FALSE),"")</f>
        <v>0</v>
      </c>
      <c r="K158">
        <f>IFERROR(VLOOKUP(G158,Store_Map!$A$2:$I$100,6,FALSE),"")</f>
        <v>0</v>
      </c>
      <c r="L158">
        <f>IFERROR(VLOOKUP(G158,Store_Map!$A$2:$I$100,7,FALSE),"")</f>
        <v>0</v>
      </c>
      <c r="M158">
        <f>IFERROR(VLOOKUP(G158,Store_Map!$A$2:$I$100,8,FALSE),"")</f>
        <v>0</v>
      </c>
      <c r="N158">
        <f t="shared" si="18"/>
        <v>0</v>
      </c>
      <c r="O158" t="str">
        <f t="shared" si="19"/>
        <v>PASS</v>
      </c>
      <c r="P158" t="str">
        <f t="shared" si="20"/>
        <v>PASS</v>
      </c>
      <c r="Q158" t="str">
        <f t="shared" si="21"/>
        <v>PASS</v>
      </c>
      <c r="R158" t="str">
        <f t="shared" si="22"/>
        <v>PASS</v>
      </c>
      <c r="S158" t="str">
        <f t="shared" si="23"/>
        <v>PASS</v>
      </c>
      <c r="T158">
        <f t="shared" si="24"/>
        <v>100</v>
      </c>
      <c r="U158" t="str">
        <f t="shared" si="25"/>
        <v>Low</v>
      </c>
      <c r="V158" t="str">
        <f t="shared" si="26"/>
        <v>Clean</v>
      </c>
    </row>
    <row r="159" spans="1:22" x14ac:dyDescent="0.3">
      <c r="A159" t="str">
        <f>Raw_Data!A159</f>
        <v>6245775</v>
      </c>
      <c r="B159">
        <f>Raw_Data!B159</f>
        <v>45659</v>
      </c>
      <c r="C159" t="str">
        <f>Raw_Data!C159</f>
        <v>METFORMIN HCL 1,000 MG TABL</v>
      </c>
      <c r="D159" t="str">
        <f>Raw_Data!D159</f>
        <v>65862001099</v>
      </c>
      <c r="E159" t="str">
        <f>Raw_Data!E159</f>
        <v>AKHTAR, MARIAM</v>
      </c>
      <c r="F159" t="str">
        <f>Raw_Data!F159</f>
        <v>1780024596</v>
      </c>
      <c r="G159" t="str">
        <f>Raw_Data!H159</f>
        <v>0</v>
      </c>
      <c r="H159">
        <f>IFERROR(VLOOKUP(G159,Store_Map!$A$2:$I$100,3,FALSE),"")</f>
        <v>0</v>
      </c>
      <c r="I159">
        <f>IFERROR(VLOOKUP(G159,Store_Map!$A$2:$I$100,4,FALSE),"")</f>
        <v>0</v>
      </c>
      <c r="J159">
        <f>IFERROR(VLOOKUP(G159,Store_Map!$A$2:$I$100,5,FALSE),"")</f>
        <v>0</v>
      </c>
      <c r="K159">
        <f>IFERROR(VLOOKUP(G159,Store_Map!$A$2:$I$100,6,FALSE),"")</f>
        <v>0</v>
      </c>
      <c r="L159">
        <f>IFERROR(VLOOKUP(G159,Store_Map!$A$2:$I$100,7,FALSE),"")</f>
        <v>0</v>
      </c>
      <c r="M159">
        <f>IFERROR(VLOOKUP(G159,Store_Map!$A$2:$I$100,8,FALSE),"")</f>
        <v>0</v>
      </c>
      <c r="N159">
        <f t="shared" si="18"/>
        <v>0</v>
      </c>
      <c r="O159" t="str">
        <f t="shared" si="19"/>
        <v>PASS</v>
      </c>
      <c r="P159" t="str">
        <f t="shared" si="20"/>
        <v>PASS</v>
      </c>
      <c r="Q159" t="str">
        <f t="shared" si="21"/>
        <v>PASS</v>
      </c>
      <c r="R159" t="str">
        <f t="shared" si="22"/>
        <v>PASS</v>
      </c>
      <c r="S159" t="str">
        <f t="shared" si="23"/>
        <v>PASS</v>
      </c>
      <c r="T159">
        <f t="shared" si="24"/>
        <v>100</v>
      </c>
      <c r="U159" t="str">
        <f t="shared" si="25"/>
        <v>Low</v>
      </c>
      <c r="V159" t="str">
        <f t="shared" si="26"/>
        <v>Clean</v>
      </c>
    </row>
    <row r="160" spans="1:22" x14ac:dyDescent="0.3">
      <c r="A160" t="str">
        <f>Raw_Data!A160</f>
        <v>6245774</v>
      </c>
      <c r="B160">
        <f>Raw_Data!B160</f>
        <v>45659</v>
      </c>
      <c r="C160" t="str">
        <f>Raw_Data!C160</f>
        <v>LOSARTAN-HCTZ 50-12.5 MG TA</v>
      </c>
      <c r="D160" t="str">
        <f>Raw_Data!D160</f>
        <v>65862046899</v>
      </c>
      <c r="E160" t="str">
        <f>Raw_Data!E160</f>
        <v>AKHTAR, MARIAM</v>
      </c>
      <c r="F160" t="str">
        <f>Raw_Data!F160</f>
        <v>1780024596</v>
      </c>
      <c r="G160" t="str">
        <f>Raw_Data!H160</f>
        <v>0</v>
      </c>
      <c r="H160">
        <f>IFERROR(VLOOKUP(G160,Store_Map!$A$2:$I$100,3,FALSE),"")</f>
        <v>0</v>
      </c>
      <c r="I160">
        <f>IFERROR(VLOOKUP(G160,Store_Map!$A$2:$I$100,4,FALSE),"")</f>
        <v>0</v>
      </c>
      <c r="J160">
        <f>IFERROR(VLOOKUP(G160,Store_Map!$A$2:$I$100,5,FALSE),"")</f>
        <v>0</v>
      </c>
      <c r="K160">
        <f>IFERROR(VLOOKUP(G160,Store_Map!$A$2:$I$100,6,FALSE),"")</f>
        <v>0</v>
      </c>
      <c r="L160">
        <f>IFERROR(VLOOKUP(G160,Store_Map!$A$2:$I$100,7,FALSE),"")</f>
        <v>0</v>
      </c>
      <c r="M160">
        <f>IFERROR(VLOOKUP(G160,Store_Map!$A$2:$I$100,8,FALSE),"")</f>
        <v>0</v>
      </c>
      <c r="N160">
        <f t="shared" si="18"/>
        <v>0</v>
      </c>
      <c r="O160" t="str">
        <f t="shared" si="19"/>
        <v>PASS</v>
      </c>
      <c r="P160" t="str">
        <f t="shared" si="20"/>
        <v>PASS</v>
      </c>
      <c r="Q160" t="str">
        <f t="shared" si="21"/>
        <v>PASS</v>
      </c>
      <c r="R160" t="str">
        <f t="shared" si="22"/>
        <v>PASS</v>
      </c>
      <c r="S160" t="str">
        <f t="shared" si="23"/>
        <v>PASS</v>
      </c>
      <c r="T160">
        <f t="shared" si="24"/>
        <v>100</v>
      </c>
      <c r="U160" t="str">
        <f t="shared" si="25"/>
        <v>Low</v>
      </c>
      <c r="V160" t="str">
        <f t="shared" si="26"/>
        <v>Clean</v>
      </c>
    </row>
    <row r="161" spans="1:22" x14ac:dyDescent="0.3">
      <c r="A161" t="str">
        <f>Raw_Data!A161</f>
        <v>6251145</v>
      </c>
      <c r="B161">
        <f>Raw_Data!B161</f>
        <v>45659</v>
      </c>
      <c r="C161" t="str">
        <f>Raw_Data!C161</f>
        <v>DEXAMETHASONE 1 MG TABLET</v>
      </c>
      <c r="D161" t="str">
        <f>Raw_Data!D161</f>
        <v>54418125</v>
      </c>
      <c r="E161" t="str">
        <f>Raw_Data!E161</f>
        <v>MACHADO, MARIA</v>
      </c>
      <c r="F161" t="str">
        <f>Raw_Data!F161</f>
        <v>1619100302</v>
      </c>
      <c r="G161" t="str">
        <f>Raw_Data!H161</f>
        <v>0</v>
      </c>
      <c r="H161">
        <f>IFERROR(VLOOKUP(G161,Store_Map!$A$2:$I$100,3,FALSE),"")</f>
        <v>0</v>
      </c>
      <c r="I161">
        <f>IFERROR(VLOOKUP(G161,Store_Map!$A$2:$I$100,4,FALSE),"")</f>
        <v>0</v>
      </c>
      <c r="J161">
        <f>IFERROR(VLOOKUP(G161,Store_Map!$A$2:$I$100,5,FALSE),"")</f>
        <v>0</v>
      </c>
      <c r="K161">
        <f>IFERROR(VLOOKUP(G161,Store_Map!$A$2:$I$100,6,FALSE),"")</f>
        <v>0</v>
      </c>
      <c r="L161">
        <f>IFERROR(VLOOKUP(G161,Store_Map!$A$2:$I$100,7,FALSE),"")</f>
        <v>0</v>
      </c>
      <c r="M161">
        <f>IFERROR(VLOOKUP(G161,Store_Map!$A$2:$I$100,8,FALSE),"")</f>
        <v>0</v>
      </c>
      <c r="N161">
        <f t="shared" si="18"/>
        <v>0</v>
      </c>
      <c r="O161" t="str">
        <f t="shared" si="19"/>
        <v>PASS</v>
      </c>
      <c r="P161" t="str">
        <f t="shared" si="20"/>
        <v>REVIEW</v>
      </c>
      <c r="Q161" t="str">
        <f t="shared" si="21"/>
        <v>PASS</v>
      </c>
      <c r="R161" t="str">
        <f t="shared" si="22"/>
        <v>PASS</v>
      </c>
      <c r="S161" t="str">
        <f t="shared" si="23"/>
        <v>REVIEW</v>
      </c>
      <c r="T161">
        <f t="shared" si="24"/>
        <v>90</v>
      </c>
      <c r="U161" t="str">
        <f t="shared" si="25"/>
        <v>Low</v>
      </c>
      <c r="V161" t="str">
        <f t="shared" si="26"/>
        <v>Invalid NDC</v>
      </c>
    </row>
    <row r="162" spans="1:22" x14ac:dyDescent="0.3">
      <c r="A162" t="str">
        <f>Raw_Data!A162</f>
        <v>6226117</v>
      </c>
      <c r="B162">
        <f>Raw_Data!B162</f>
        <v>45659</v>
      </c>
      <c r="C162" t="str">
        <f>Raw_Data!C162</f>
        <v>BACLOFEN 10 MG TABLET</v>
      </c>
      <c r="D162" t="str">
        <f>Raw_Data!D162</f>
        <v>52817032000</v>
      </c>
      <c r="E162" t="str">
        <f>Raw_Data!E162</f>
        <v>BYNE, EDMUND</v>
      </c>
      <c r="F162" t="str">
        <f>Raw_Data!F162</f>
        <v>1033186648</v>
      </c>
      <c r="G162" t="str">
        <f>Raw_Data!H162</f>
        <v>0</v>
      </c>
      <c r="H162">
        <f>IFERROR(VLOOKUP(G162,Store_Map!$A$2:$I$100,3,FALSE),"")</f>
        <v>0</v>
      </c>
      <c r="I162">
        <f>IFERROR(VLOOKUP(G162,Store_Map!$A$2:$I$100,4,FALSE),"")</f>
        <v>0</v>
      </c>
      <c r="J162">
        <f>IFERROR(VLOOKUP(G162,Store_Map!$A$2:$I$100,5,FALSE),"")</f>
        <v>0</v>
      </c>
      <c r="K162">
        <f>IFERROR(VLOOKUP(G162,Store_Map!$A$2:$I$100,6,FALSE),"")</f>
        <v>0</v>
      </c>
      <c r="L162">
        <f>IFERROR(VLOOKUP(G162,Store_Map!$A$2:$I$100,7,FALSE),"")</f>
        <v>0</v>
      </c>
      <c r="M162">
        <f>IFERROR(VLOOKUP(G162,Store_Map!$A$2:$I$100,8,FALSE),"")</f>
        <v>0</v>
      </c>
      <c r="N162">
        <f t="shared" si="18"/>
        <v>0</v>
      </c>
      <c r="O162" t="str">
        <f t="shared" si="19"/>
        <v>PASS</v>
      </c>
      <c r="P162" t="str">
        <f t="shared" si="20"/>
        <v>PASS</v>
      </c>
      <c r="Q162" t="str">
        <f t="shared" si="21"/>
        <v>PASS</v>
      </c>
      <c r="R162" t="str">
        <f t="shared" si="22"/>
        <v>PASS</v>
      </c>
      <c r="S162" t="str">
        <f t="shared" si="23"/>
        <v>PASS</v>
      </c>
      <c r="T162">
        <f t="shared" si="24"/>
        <v>100</v>
      </c>
      <c r="U162" t="str">
        <f t="shared" si="25"/>
        <v>Low</v>
      </c>
      <c r="V162" t="str">
        <f t="shared" si="26"/>
        <v>Clean</v>
      </c>
    </row>
    <row r="163" spans="1:22" x14ac:dyDescent="0.3">
      <c r="A163" t="str">
        <f>Raw_Data!A163</f>
        <v>6251146</v>
      </c>
      <c r="B163">
        <f>Raw_Data!B163</f>
        <v>45659</v>
      </c>
      <c r="C163" t="str">
        <f>Raw_Data!C163</f>
        <v>ATORVASTATIN 80 MG TABLET</v>
      </c>
      <c r="D163" t="str">
        <f>Raw_Data!D163</f>
        <v>378395305</v>
      </c>
      <c r="E163" t="str">
        <f>Raw_Data!E163</f>
        <v>BYNE, EDMUND</v>
      </c>
      <c r="F163" t="str">
        <f>Raw_Data!F163</f>
        <v>1033186648</v>
      </c>
      <c r="G163" t="str">
        <f>Raw_Data!H163</f>
        <v>0</v>
      </c>
      <c r="H163">
        <f>IFERROR(VLOOKUP(G163,Store_Map!$A$2:$I$100,3,FALSE),"")</f>
        <v>0</v>
      </c>
      <c r="I163">
        <f>IFERROR(VLOOKUP(G163,Store_Map!$A$2:$I$100,4,FALSE),"")</f>
        <v>0</v>
      </c>
      <c r="J163">
        <f>IFERROR(VLOOKUP(G163,Store_Map!$A$2:$I$100,5,FALSE),"")</f>
        <v>0</v>
      </c>
      <c r="K163">
        <f>IFERROR(VLOOKUP(G163,Store_Map!$A$2:$I$100,6,FALSE),"")</f>
        <v>0</v>
      </c>
      <c r="L163">
        <f>IFERROR(VLOOKUP(G163,Store_Map!$A$2:$I$100,7,FALSE),"")</f>
        <v>0</v>
      </c>
      <c r="M163">
        <f>IFERROR(VLOOKUP(G163,Store_Map!$A$2:$I$100,8,FALSE),"")</f>
        <v>0</v>
      </c>
      <c r="N163">
        <f t="shared" si="18"/>
        <v>0</v>
      </c>
      <c r="O163" t="str">
        <f t="shared" si="19"/>
        <v>PASS</v>
      </c>
      <c r="P163" t="str">
        <f t="shared" si="20"/>
        <v>REVIEW</v>
      </c>
      <c r="Q163" t="str">
        <f t="shared" si="21"/>
        <v>PASS</v>
      </c>
      <c r="R163" t="str">
        <f t="shared" si="22"/>
        <v>PASS</v>
      </c>
      <c r="S163" t="str">
        <f t="shared" si="23"/>
        <v>REVIEW</v>
      </c>
      <c r="T163">
        <f t="shared" si="24"/>
        <v>90</v>
      </c>
      <c r="U163" t="str">
        <f t="shared" si="25"/>
        <v>Low</v>
      </c>
      <c r="V163" t="str">
        <f t="shared" si="26"/>
        <v>Invalid NDC</v>
      </c>
    </row>
    <row r="164" spans="1:22" x14ac:dyDescent="0.3">
      <c r="A164" t="str">
        <f>Raw_Data!A164</f>
        <v>6244979</v>
      </c>
      <c r="B164">
        <f>Raw_Data!B164</f>
        <v>45659</v>
      </c>
      <c r="C164" t="str">
        <f>Raw_Data!C164</f>
        <v>EZETIMIBE 10 MG TABLET</v>
      </c>
      <c r="D164" t="str">
        <f>Raw_Data!D164</f>
        <v>69238115409</v>
      </c>
      <c r="E164" t="str">
        <f>Raw_Data!E164</f>
        <v>BYNE, EDMUND</v>
      </c>
      <c r="F164" t="str">
        <f>Raw_Data!F164</f>
        <v>1033186648</v>
      </c>
      <c r="G164" t="str">
        <f>Raw_Data!H164</f>
        <v>0</v>
      </c>
      <c r="H164">
        <f>IFERROR(VLOOKUP(G164,Store_Map!$A$2:$I$100,3,FALSE),"")</f>
        <v>0</v>
      </c>
      <c r="I164">
        <f>IFERROR(VLOOKUP(G164,Store_Map!$A$2:$I$100,4,FALSE),"")</f>
        <v>0</v>
      </c>
      <c r="J164">
        <f>IFERROR(VLOOKUP(G164,Store_Map!$A$2:$I$100,5,FALSE),"")</f>
        <v>0</v>
      </c>
      <c r="K164">
        <f>IFERROR(VLOOKUP(G164,Store_Map!$A$2:$I$100,6,FALSE),"")</f>
        <v>0</v>
      </c>
      <c r="L164">
        <f>IFERROR(VLOOKUP(G164,Store_Map!$A$2:$I$100,7,FALSE),"")</f>
        <v>0</v>
      </c>
      <c r="M164">
        <f>IFERROR(VLOOKUP(G164,Store_Map!$A$2:$I$100,8,FALSE),"")</f>
        <v>0</v>
      </c>
      <c r="N164">
        <f t="shared" si="18"/>
        <v>0</v>
      </c>
      <c r="O164" t="str">
        <f t="shared" si="19"/>
        <v>PASS</v>
      </c>
      <c r="P164" t="str">
        <f t="shared" si="20"/>
        <v>PASS</v>
      </c>
      <c r="Q164" t="str">
        <f t="shared" si="21"/>
        <v>PASS</v>
      </c>
      <c r="R164" t="str">
        <f t="shared" si="22"/>
        <v>PASS</v>
      </c>
      <c r="S164" t="str">
        <f t="shared" si="23"/>
        <v>PASS</v>
      </c>
      <c r="T164">
        <f t="shared" si="24"/>
        <v>100</v>
      </c>
      <c r="U164" t="str">
        <f t="shared" si="25"/>
        <v>Low</v>
      </c>
      <c r="V164" t="str">
        <f t="shared" si="26"/>
        <v>Clean</v>
      </c>
    </row>
    <row r="165" spans="1:22" x14ac:dyDescent="0.3">
      <c r="A165" t="str">
        <f>Raw_Data!A165</f>
        <v>6248717</v>
      </c>
      <c r="B165">
        <f>Raw_Data!B165</f>
        <v>45659</v>
      </c>
      <c r="C165" t="str">
        <f>Raw_Data!C165</f>
        <v>FUROSEMIDE 20 MG TABLET</v>
      </c>
      <c r="D165" t="str">
        <f>Raw_Data!D165</f>
        <v>69315011610</v>
      </c>
      <c r="E165" t="str">
        <f>Raw_Data!E165</f>
        <v>BYNE, EDMUND</v>
      </c>
      <c r="F165" t="str">
        <f>Raw_Data!F165</f>
        <v>1033186648</v>
      </c>
      <c r="G165" t="str">
        <f>Raw_Data!H165</f>
        <v>0</v>
      </c>
      <c r="H165">
        <f>IFERROR(VLOOKUP(G165,Store_Map!$A$2:$I$100,3,FALSE),"")</f>
        <v>0</v>
      </c>
      <c r="I165">
        <f>IFERROR(VLOOKUP(G165,Store_Map!$A$2:$I$100,4,FALSE),"")</f>
        <v>0</v>
      </c>
      <c r="J165">
        <f>IFERROR(VLOOKUP(G165,Store_Map!$A$2:$I$100,5,FALSE),"")</f>
        <v>0</v>
      </c>
      <c r="K165">
        <f>IFERROR(VLOOKUP(G165,Store_Map!$A$2:$I$100,6,FALSE),"")</f>
        <v>0</v>
      </c>
      <c r="L165">
        <f>IFERROR(VLOOKUP(G165,Store_Map!$A$2:$I$100,7,FALSE),"")</f>
        <v>0</v>
      </c>
      <c r="M165">
        <f>IFERROR(VLOOKUP(G165,Store_Map!$A$2:$I$100,8,FALSE),"")</f>
        <v>0</v>
      </c>
      <c r="N165">
        <f t="shared" si="18"/>
        <v>0</v>
      </c>
      <c r="O165" t="str">
        <f t="shared" si="19"/>
        <v>PASS</v>
      </c>
      <c r="P165" t="str">
        <f t="shared" si="20"/>
        <v>PASS</v>
      </c>
      <c r="Q165" t="str">
        <f t="shared" si="21"/>
        <v>PASS</v>
      </c>
      <c r="R165" t="str">
        <f t="shared" si="22"/>
        <v>PASS</v>
      </c>
      <c r="S165" t="str">
        <f t="shared" si="23"/>
        <v>PASS</v>
      </c>
      <c r="T165">
        <f t="shared" si="24"/>
        <v>100</v>
      </c>
      <c r="U165" t="str">
        <f t="shared" si="25"/>
        <v>Low</v>
      </c>
      <c r="V165" t="str">
        <f t="shared" si="26"/>
        <v>Clean</v>
      </c>
    </row>
    <row r="166" spans="1:22" x14ac:dyDescent="0.3">
      <c r="A166" t="str">
        <f>Raw_Data!A166</f>
        <v>6237982</v>
      </c>
      <c r="B166">
        <f>Raw_Data!B166</f>
        <v>45659</v>
      </c>
      <c r="C166" t="str">
        <f>Raw_Data!C166</f>
        <v>VENTOLIN HFA 90 MCG INHALER</v>
      </c>
      <c r="D166" t="str">
        <f>Raw_Data!D166</f>
        <v>173068220</v>
      </c>
      <c r="E166" t="str">
        <f>Raw_Data!E166</f>
        <v>BYNE, EDMUND</v>
      </c>
      <c r="F166" t="str">
        <f>Raw_Data!F166</f>
        <v>1033186648</v>
      </c>
      <c r="G166" t="str">
        <f>Raw_Data!H166</f>
        <v>0</v>
      </c>
      <c r="H166">
        <f>IFERROR(VLOOKUP(G166,Store_Map!$A$2:$I$100,3,FALSE),"")</f>
        <v>0</v>
      </c>
      <c r="I166">
        <f>IFERROR(VLOOKUP(G166,Store_Map!$A$2:$I$100,4,FALSE),"")</f>
        <v>0</v>
      </c>
      <c r="J166">
        <f>IFERROR(VLOOKUP(G166,Store_Map!$A$2:$I$100,5,FALSE),"")</f>
        <v>0</v>
      </c>
      <c r="K166">
        <f>IFERROR(VLOOKUP(G166,Store_Map!$A$2:$I$100,6,FALSE),"")</f>
        <v>0</v>
      </c>
      <c r="L166">
        <f>IFERROR(VLOOKUP(G166,Store_Map!$A$2:$I$100,7,FALSE),"")</f>
        <v>0</v>
      </c>
      <c r="M166">
        <f>IFERROR(VLOOKUP(G166,Store_Map!$A$2:$I$100,8,FALSE),"")</f>
        <v>0</v>
      </c>
      <c r="N166">
        <f t="shared" si="18"/>
        <v>0</v>
      </c>
      <c r="O166" t="str">
        <f t="shared" si="19"/>
        <v>PASS</v>
      </c>
      <c r="P166" t="str">
        <f t="shared" si="20"/>
        <v>REVIEW</v>
      </c>
      <c r="Q166" t="str">
        <f t="shared" si="21"/>
        <v>PASS</v>
      </c>
      <c r="R166" t="str">
        <f t="shared" si="22"/>
        <v>PASS</v>
      </c>
      <c r="S166" t="str">
        <f t="shared" si="23"/>
        <v>REVIEW</v>
      </c>
      <c r="T166">
        <f t="shared" si="24"/>
        <v>90</v>
      </c>
      <c r="U166" t="str">
        <f t="shared" si="25"/>
        <v>Low</v>
      </c>
      <c r="V166" t="str">
        <f t="shared" si="26"/>
        <v>Invalid NDC</v>
      </c>
    </row>
    <row r="167" spans="1:22" x14ac:dyDescent="0.3">
      <c r="A167" t="str">
        <f>Raw_Data!A167</f>
        <v>6240216</v>
      </c>
      <c r="B167">
        <f>Raw_Data!B167</f>
        <v>45659</v>
      </c>
      <c r="C167" t="str">
        <f>Raw_Data!C167</f>
        <v>SILDENAFIL 100 MG TABLET</v>
      </c>
      <c r="D167" t="str">
        <f>Raw_Data!D167</f>
        <v>27241006903</v>
      </c>
      <c r="E167" t="str">
        <f>Raw_Data!E167</f>
        <v>BYNE, EDMUND</v>
      </c>
      <c r="F167" t="str">
        <f>Raw_Data!F167</f>
        <v>1033186648</v>
      </c>
      <c r="G167" t="str">
        <f>Raw_Data!H167</f>
        <v>0</v>
      </c>
      <c r="H167">
        <f>IFERROR(VLOOKUP(G167,Store_Map!$A$2:$I$100,3,FALSE),"")</f>
        <v>0</v>
      </c>
      <c r="I167">
        <f>IFERROR(VLOOKUP(G167,Store_Map!$A$2:$I$100,4,FALSE),"")</f>
        <v>0</v>
      </c>
      <c r="J167">
        <f>IFERROR(VLOOKUP(G167,Store_Map!$A$2:$I$100,5,FALSE),"")</f>
        <v>0</v>
      </c>
      <c r="K167">
        <f>IFERROR(VLOOKUP(G167,Store_Map!$A$2:$I$100,6,FALSE),"")</f>
        <v>0</v>
      </c>
      <c r="L167">
        <f>IFERROR(VLOOKUP(G167,Store_Map!$A$2:$I$100,7,FALSE),"")</f>
        <v>0</v>
      </c>
      <c r="M167">
        <f>IFERROR(VLOOKUP(G167,Store_Map!$A$2:$I$100,8,FALSE),"")</f>
        <v>0</v>
      </c>
      <c r="N167">
        <f t="shared" si="18"/>
        <v>0</v>
      </c>
      <c r="O167" t="str">
        <f t="shared" si="19"/>
        <v>PASS</v>
      </c>
      <c r="P167" t="str">
        <f t="shared" si="20"/>
        <v>PASS</v>
      </c>
      <c r="Q167" t="str">
        <f t="shared" si="21"/>
        <v>PASS</v>
      </c>
      <c r="R167" t="str">
        <f t="shared" si="22"/>
        <v>PASS</v>
      </c>
      <c r="S167" t="str">
        <f t="shared" si="23"/>
        <v>PASS</v>
      </c>
      <c r="T167">
        <f t="shared" si="24"/>
        <v>100</v>
      </c>
      <c r="U167" t="str">
        <f t="shared" si="25"/>
        <v>Low</v>
      </c>
      <c r="V167" t="str">
        <f t="shared" si="26"/>
        <v>Clean</v>
      </c>
    </row>
    <row r="168" spans="1:22" x14ac:dyDescent="0.3">
      <c r="A168" t="str">
        <f>Raw_Data!A168</f>
        <v>6250481</v>
      </c>
      <c r="B168">
        <f>Raw_Data!B168</f>
        <v>45660</v>
      </c>
      <c r="C168" t="str">
        <f>Raw_Data!C168</f>
        <v>ESCITALOPRAM 20 MG TABLET</v>
      </c>
      <c r="D168" t="str">
        <f>Raw_Data!D168</f>
        <v>65862037501</v>
      </c>
      <c r="E168" t="str">
        <f>Raw_Data!E168</f>
        <v>GIBBS, JON</v>
      </c>
      <c r="F168" t="str">
        <f>Raw_Data!F168</f>
        <v>1700896156</v>
      </c>
      <c r="G168" t="str">
        <f>Raw_Data!H168</f>
        <v>0</v>
      </c>
      <c r="H168">
        <f>IFERROR(VLOOKUP(G168,Store_Map!$A$2:$I$100,3,FALSE),"")</f>
        <v>0</v>
      </c>
      <c r="I168">
        <f>IFERROR(VLOOKUP(G168,Store_Map!$A$2:$I$100,4,FALSE),"")</f>
        <v>0</v>
      </c>
      <c r="J168">
        <f>IFERROR(VLOOKUP(G168,Store_Map!$A$2:$I$100,5,FALSE),"")</f>
        <v>0</v>
      </c>
      <c r="K168">
        <f>IFERROR(VLOOKUP(G168,Store_Map!$A$2:$I$100,6,FALSE),"")</f>
        <v>0</v>
      </c>
      <c r="L168">
        <f>IFERROR(VLOOKUP(G168,Store_Map!$A$2:$I$100,7,FALSE),"")</f>
        <v>0</v>
      </c>
      <c r="M168">
        <f>IFERROR(VLOOKUP(G168,Store_Map!$A$2:$I$100,8,FALSE),"")</f>
        <v>0</v>
      </c>
      <c r="N168">
        <f t="shared" si="18"/>
        <v>0</v>
      </c>
      <c r="O168" t="str">
        <f t="shared" si="19"/>
        <v>PASS</v>
      </c>
      <c r="P168" t="str">
        <f t="shared" si="20"/>
        <v>PASS</v>
      </c>
      <c r="Q168" t="str">
        <f t="shared" si="21"/>
        <v>PASS</v>
      </c>
      <c r="R168" t="str">
        <f t="shared" si="22"/>
        <v>PASS</v>
      </c>
      <c r="S168" t="str">
        <f t="shared" si="23"/>
        <v>PASS</v>
      </c>
      <c r="T168">
        <f t="shared" si="24"/>
        <v>100</v>
      </c>
      <c r="U168" t="str">
        <f t="shared" si="25"/>
        <v>Low</v>
      </c>
      <c r="V168" t="str">
        <f t="shared" si="26"/>
        <v>Clean</v>
      </c>
    </row>
    <row r="169" spans="1:22" x14ac:dyDescent="0.3">
      <c r="A169" t="str">
        <f>Raw_Data!A169</f>
        <v>6250601</v>
      </c>
      <c r="B169">
        <f>Raw_Data!B169</f>
        <v>45660</v>
      </c>
      <c r="C169" t="str">
        <f>Raw_Data!C169</f>
        <v>FUROSEMIDE 80 MG TABLET</v>
      </c>
      <c r="D169" t="str">
        <f>Raw_Data!D169</f>
        <v>43547040310</v>
      </c>
      <c r="E169" t="str">
        <f>Raw_Data!E169</f>
        <v>GIBBS, JON</v>
      </c>
      <c r="F169" t="str">
        <f>Raw_Data!F169</f>
        <v>1700896156</v>
      </c>
      <c r="G169" t="str">
        <f>Raw_Data!H169</f>
        <v>0</v>
      </c>
      <c r="H169">
        <f>IFERROR(VLOOKUP(G169,Store_Map!$A$2:$I$100,3,FALSE),"")</f>
        <v>0</v>
      </c>
      <c r="I169">
        <f>IFERROR(VLOOKUP(G169,Store_Map!$A$2:$I$100,4,FALSE),"")</f>
        <v>0</v>
      </c>
      <c r="J169">
        <f>IFERROR(VLOOKUP(G169,Store_Map!$A$2:$I$100,5,FALSE),"")</f>
        <v>0</v>
      </c>
      <c r="K169">
        <f>IFERROR(VLOOKUP(G169,Store_Map!$A$2:$I$100,6,FALSE),"")</f>
        <v>0</v>
      </c>
      <c r="L169">
        <f>IFERROR(VLOOKUP(G169,Store_Map!$A$2:$I$100,7,FALSE),"")</f>
        <v>0</v>
      </c>
      <c r="M169">
        <f>IFERROR(VLOOKUP(G169,Store_Map!$A$2:$I$100,8,FALSE),"")</f>
        <v>0</v>
      </c>
      <c r="N169">
        <f t="shared" si="18"/>
        <v>0</v>
      </c>
      <c r="O169" t="str">
        <f t="shared" si="19"/>
        <v>PASS</v>
      </c>
      <c r="P169" t="str">
        <f t="shared" si="20"/>
        <v>PASS</v>
      </c>
      <c r="Q169" t="str">
        <f t="shared" si="21"/>
        <v>PASS</v>
      </c>
      <c r="R169" t="str">
        <f t="shared" si="22"/>
        <v>PASS</v>
      </c>
      <c r="S169" t="str">
        <f t="shared" si="23"/>
        <v>PASS</v>
      </c>
      <c r="T169">
        <f t="shared" si="24"/>
        <v>100</v>
      </c>
      <c r="U169" t="str">
        <f t="shared" si="25"/>
        <v>Low</v>
      </c>
      <c r="V169" t="str">
        <f t="shared" si="26"/>
        <v>Clean</v>
      </c>
    </row>
    <row r="170" spans="1:22" x14ac:dyDescent="0.3">
      <c r="A170" t="str">
        <f>Raw_Data!A170</f>
        <v>6250908</v>
      </c>
      <c r="B170">
        <f>Raw_Data!B170</f>
        <v>45660</v>
      </c>
      <c r="C170" t="str">
        <f>Raw_Data!C170</f>
        <v>BENZONATATE 100 MG CAPSULE</v>
      </c>
      <c r="D170" t="str">
        <f>Raw_Data!D170</f>
        <v>64380071207</v>
      </c>
      <c r="E170" t="str">
        <f>Raw_Data!E170</f>
        <v>BYNE, EDMUND</v>
      </c>
      <c r="F170" t="str">
        <f>Raw_Data!F170</f>
        <v>1033186648</v>
      </c>
      <c r="G170" t="str">
        <f>Raw_Data!H170</f>
        <v>0</v>
      </c>
      <c r="H170">
        <f>IFERROR(VLOOKUP(G170,Store_Map!$A$2:$I$100,3,FALSE),"")</f>
        <v>0</v>
      </c>
      <c r="I170">
        <f>IFERROR(VLOOKUP(G170,Store_Map!$A$2:$I$100,4,FALSE),"")</f>
        <v>0</v>
      </c>
      <c r="J170">
        <f>IFERROR(VLOOKUP(G170,Store_Map!$A$2:$I$100,5,FALSE),"")</f>
        <v>0</v>
      </c>
      <c r="K170">
        <f>IFERROR(VLOOKUP(G170,Store_Map!$A$2:$I$100,6,FALSE),"")</f>
        <v>0</v>
      </c>
      <c r="L170">
        <f>IFERROR(VLOOKUP(G170,Store_Map!$A$2:$I$100,7,FALSE),"")</f>
        <v>0</v>
      </c>
      <c r="M170">
        <f>IFERROR(VLOOKUP(G170,Store_Map!$A$2:$I$100,8,FALSE),"")</f>
        <v>0</v>
      </c>
      <c r="N170">
        <f t="shared" si="18"/>
        <v>0</v>
      </c>
      <c r="O170" t="str">
        <f t="shared" si="19"/>
        <v>PASS</v>
      </c>
      <c r="P170" t="str">
        <f t="shared" si="20"/>
        <v>PASS</v>
      </c>
      <c r="Q170" t="str">
        <f t="shared" si="21"/>
        <v>PASS</v>
      </c>
      <c r="R170" t="str">
        <f t="shared" si="22"/>
        <v>PASS</v>
      </c>
      <c r="S170" t="str">
        <f t="shared" si="23"/>
        <v>PASS</v>
      </c>
      <c r="T170">
        <f t="shared" si="24"/>
        <v>100</v>
      </c>
      <c r="U170" t="str">
        <f t="shared" si="25"/>
        <v>Low</v>
      </c>
      <c r="V170" t="str">
        <f t="shared" si="26"/>
        <v>Clean</v>
      </c>
    </row>
    <row r="171" spans="1:22" x14ac:dyDescent="0.3">
      <c r="A171" t="str">
        <f>Raw_Data!A171</f>
        <v>6233582</v>
      </c>
      <c r="B171">
        <f>Raw_Data!B171</f>
        <v>45660</v>
      </c>
      <c r="C171" t="str">
        <f>Raw_Data!C171</f>
        <v>METOPROLOL SUCC ER 50 MG TA</v>
      </c>
      <c r="D171" t="str">
        <f>Raw_Data!D171</f>
        <v>55111046701</v>
      </c>
      <c r="E171" t="str">
        <f>Raw_Data!E171</f>
        <v>BYNE, EDMUND</v>
      </c>
      <c r="F171" t="str">
        <f>Raw_Data!F171</f>
        <v>1033186648</v>
      </c>
      <c r="G171" t="str">
        <f>Raw_Data!H171</f>
        <v>0</v>
      </c>
      <c r="H171">
        <f>IFERROR(VLOOKUP(G171,Store_Map!$A$2:$I$100,3,FALSE),"")</f>
        <v>0</v>
      </c>
      <c r="I171">
        <f>IFERROR(VLOOKUP(G171,Store_Map!$A$2:$I$100,4,FALSE),"")</f>
        <v>0</v>
      </c>
      <c r="J171">
        <f>IFERROR(VLOOKUP(G171,Store_Map!$A$2:$I$100,5,FALSE),"")</f>
        <v>0</v>
      </c>
      <c r="K171">
        <f>IFERROR(VLOOKUP(G171,Store_Map!$A$2:$I$100,6,FALSE),"")</f>
        <v>0</v>
      </c>
      <c r="L171">
        <f>IFERROR(VLOOKUP(G171,Store_Map!$A$2:$I$100,7,FALSE),"")</f>
        <v>0</v>
      </c>
      <c r="M171">
        <f>IFERROR(VLOOKUP(G171,Store_Map!$A$2:$I$100,8,FALSE),"")</f>
        <v>0</v>
      </c>
      <c r="N171">
        <f t="shared" si="18"/>
        <v>0</v>
      </c>
      <c r="O171" t="str">
        <f t="shared" si="19"/>
        <v>PASS</v>
      </c>
      <c r="P171" t="str">
        <f t="shared" si="20"/>
        <v>PASS</v>
      </c>
      <c r="Q171" t="str">
        <f t="shared" si="21"/>
        <v>PASS</v>
      </c>
      <c r="R171" t="str">
        <f t="shared" si="22"/>
        <v>PASS</v>
      </c>
      <c r="S171" t="str">
        <f t="shared" si="23"/>
        <v>PASS</v>
      </c>
      <c r="T171">
        <f t="shared" si="24"/>
        <v>100</v>
      </c>
      <c r="U171" t="str">
        <f t="shared" si="25"/>
        <v>Low</v>
      </c>
      <c r="V171" t="str">
        <f t="shared" si="26"/>
        <v>Clean</v>
      </c>
    </row>
    <row r="172" spans="1:22" x14ac:dyDescent="0.3">
      <c r="A172" t="str">
        <f>Raw_Data!A172</f>
        <v>6245373</v>
      </c>
      <c r="B172">
        <f>Raw_Data!B172</f>
        <v>45660</v>
      </c>
      <c r="C172" t="str">
        <f>Raw_Data!C172</f>
        <v>DOXAZOSIN MESYLATE 8 MG TAB</v>
      </c>
      <c r="D172" t="str">
        <f>Raw_Data!D172</f>
        <v>60505009600</v>
      </c>
      <c r="E172" t="str">
        <f>Raw_Data!E172</f>
        <v>BYNE, EDMUND</v>
      </c>
      <c r="F172" t="str">
        <f>Raw_Data!F172</f>
        <v>1033186648</v>
      </c>
      <c r="G172" t="str">
        <f>Raw_Data!H172</f>
        <v>0</v>
      </c>
      <c r="H172">
        <f>IFERROR(VLOOKUP(G172,Store_Map!$A$2:$I$100,3,FALSE),"")</f>
        <v>0</v>
      </c>
      <c r="I172">
        <f>IFERROR(VLOOKUP(G172,Store_Map!$A$2:$I$100,4,FALSE),"")</f>
        <v>0</v>
      </c>
      <c r="J172">
        <f>IFERROR(VLOOKUP(G172,Store_Map!$A$2:$I$100,5,FALSE),"")</f>
        <v>0</v>
      </c>
      <c r="K172">
        <f>IFERROR(VLOOKUP(G172,Store_Map!$A$2:$I$100,6,FALSE),"")</f>
        <v>0</v>
      </c>
      <c r="L172">
        <f>IFERROR(VLOOKUP(G172,Store_Map!$A$2:$I$100,7,FALSE),"")</f>
        <v>0</v>
      </c>
      <c r="M172">
        <f>IFERROR(VLOOKUP(G172,Store_Map!$A$2:$I$100,8,FALSE),"")</f>
        <v>0</v>
      </c>
      <c r="N172">
        <f t="shared" si="18"/>
        <v>0</v>
      </c>
      <c r="O172" t="str">
        <f t="shared" si="19"/>
        <v>PASS</v>
      </c>
      <c r="P172" t="str">
        <f t="shared" si="20"/>
        <v>PASS</v>
      </c>
      <c r="Q172" t="str">
        <f t="shared" si="21"/>
        <v>PASS</v>
      </c>
      <c r="R172" t="str">
        <f t="shared" si="22"/>
        <v>PASS</v>
      </c>
      <c r="S172" t="str">
        <f t="shared" si="23"/>
        <v>PASS</v>
      </c>
      <c r="T172">
        <f t="shared" si="24"/>
        <v>100</v>
      </c>
      <c r="U172" t="str">
        <f t="shared" si="25"/>
        <v>Low</v>
      </c>
      <c r="V172" t="str">
        <f t="shared" si="26"/>
        <v>Clean</v>
      </c>
    </row>
    <row r="173" spans="1:22" x14ac:dyDescent="0.3">
      <c r="A173" t="str">
        <f>Raw_Data!A173</f>
        <v>6245374</v>
      </c>
      <c r="B173">
        <f>Raw_Data!B173</f>
        <v>45660</v>
      </c>
      <c r="C173" t="str">
        <f>Raw_Data!C173</f>
        <v>FUROSEMIDE 40 MG TABLET</v>
      </c>
      <c r="D173" t="str">
        <f>Raw_Data!D173</f>
        <v>69315011710</v>
      </c>
      <c r="E173" t="str">
        <f>Raw_Data!E173</f>
        <v>BYNE, EDMUND</v>
      </c>
      <c r="F173" t="str">
        <f>Raw_Data!F173</f>
        <v>1033186648</v>
      </c>
      <c r="G173" t="str">
        <f>Raw_Data!H173</f>
        <v>0</v>
      </c>
      <c r="H173">
        <f>IFERROR(VLOOKUP(G173,Store_Map!$A$2:$I$100,3,FALSE),"")</f>
        <v>0</v>
      </c>
      <c r="I173">
        <f>IFERROR(VLOOKUP(G173,Store_Map!$A$2:$I$100,4,FALSE),"")</f>
        <v>0</v>
      </c>
      <c r="J173">
        <f>IFERROR(VLOOKUP(G173,Store_Map!$A$2:$I$100,5,FALSE),"")</f>
        <v>0</v>
      </c>
      <c r="K173">
        <f>IFERROR(VLOOKUP(G173,Store_Map!$A$2:$I$100,6,FALSE),"")</f>
        <v>0</v>
      </c>
      <c r="L173">
        <f>IFERROR(VLOOKUP(G173,Store_Map!$A$2:$I$100,7,FALSE),"")</f>
        <v>0</v>
      </c>
      <c r="M173">
        <f>IFERROR(VLOOKUP(G173,Store_Map!$A$2:$I$100,8,FALSE),"")</f>
        <v>0</v>
      </c>
      <c r="N173">
        <f t="shared" si="18"/>
        <v>0</v>
      </c>
      <c r="O173" t="str">
        <f t="shared" si="19"/>
        <v>PASS</v>
      </c>
      <c r="P173" t="str">
        <f t="shared" si="20"/>
        <v>PASS</v>
      </c>
      <c r="Q173" t="str">
        <f t="shared" si="21"/>
        <v>PASS</v>
      </c>
      <c r="R173" t="str">
        <f t="shared" si="22"/>
        <v>PASS</v>
      </c>
      <c r="S173" t="str">
        <f t="shared" si="23"/>
        <v>PASS</v>
      </c>
      <c r="T173">
        <f t="shared" si="24"/>
        <v>100</v>
      </c>
      <c r="U173" t="str">
        <f t="shared" si="25"/>
        <v>Low</v>
      </c>
      <c r="V173" t="str">
        <f t="shared" si="26"/>
        <v>Clean</v>
      </c>
    </row>
    <row r="174" spans="1:22" x14ac:dyDescent="0.3">
      <c r="A174" t="str">
        <f>Raw_Data!A174</f>
        <v>6245401</v>
      </c>
      <c r="B174">
        <f>Raw_Data!B174</f>
        <v>45660</v>
      </c>
      <c r="C174" t="str">
        <f>Raw_Data!C174</f>
        <v>ATORVASTATIN 20 MG TABLET</v>
      </c>
      <c r="D174" t="str">
        <f>Raw_Data!D174</f>
        <v>60505257908</v>
      </c>
      <c r="E174" t="str">
        <f>Raw_Data!E174</f>
        <v>BYNE, EDMUND</v>
      </c>
      <c r="F174" t="str">
        <f>Raw_Data!F174</f>
        <v>1033186648</v>
      </c>
      <c r="G174" t="str">
        <f>Raw_Data!H174</f>
        <v>0</v>
      </c>
      <c r="H174">
        <f>IFERROR(VLOOKUP(G174,Store_Map!$A$2:$I$100,3,FALSE),"")</f>
        <v>0</v>
      </c>
      <c r="I174">
        <f>IFERROR(VLOOKUP(G174,Store_Map!$A$2:$I$100,4,FALSE),"")</f>
        <v>0</v>
      </c>
      <c r="J174">
        <f>IFERROR(VLOOKUP(G174,Store_Map!$A$2:$I$100,5,FALSE),"")</f>
        <v>0</v>
      </c>
      <c r="K174">
        <f>IFERROR(VLOOKUP(G174,Store_Map!$A$2:$I$100,6,FALSE),"")</f>
        <v>0</v>
      </c>
      <c r="L174">
        <f>IFERROR(VLOOKUP(G174,Store_Map!$A$2:$I$100,7,FALSE),"")</f>
        <v>0</v>
      </c>
      <c r="M174">
        <f>IFERROR(VLOOKUP(G174,Store_Map!$A$2:$I$100,8,FALSE),"")</f>
        <v>0</v>
      </c>
      <c r="N174">
        <f t="shared" si="18"/>
        <v>0</v>
      </c>
      <c r="O174" t="str">
        <f t="shared" si="19"/>
        <v>PASS</v>
      </c>
      <c r="P174" t="str">
        <f t="shared" si="20"/>
        <v>PASS</v>
      </c>
      <c r="Q174" t="str">
        <f t="shared" si="21"/>
        <v>PASS</v>
      </c>
      <c r="R174" t="str">
        <f t="shared" si="22"/>
        <v>PASS</v>
      </c>
      <c r="S174" t="str">
        <f t="shared" si="23"/>
        <v>PASS</v>
      </c>
      <c r="T174">
        <f t="shared" si="24"/>
        <v>100</v>
      </c>
      <c r="U174" t="str">
        <f t="shared" si="25"/>
        <v>Low</v>
      </c>
      <c r="V174" t="str">
        <f t="shared" si="26"/>
        <v>Clean</v>
      </c>
    </row>
    <row r="175" spans="1:22" x14ac:dyDescent="0.3">
      <c r="A175" t="str">
        <f>Raw_Data!A175</f>
        <v>6247559</v>
      </c>
      <c r="B175">
        <f>Raw_Data!B175</f>
        <v>45660</v>
      </c>
      <c r="C175" t="str">
        <f>Raw_Data!C175</f>
        <v>FLUTICASONE PROP 50 MCG SPR</v>
      </c>
      <c r="D175" t="str">
        <f>Raw_Data!D175</f>
        <v>536118365</v>
      </c>
      <c r="E175" t="str">
        <f>Raw_Data!E175</f>
        <v>HARSHMAN, SONALI</v>
      </c>
      <c r="F175" t="str">
        <f>Raw_Data!F175</f>
        <v>1104084516</v>
      </c>
      <c r="G175" t="str">
        <f>Raw_Data!H175</f>
        <v>0</v>
      </c>
      <c r="H175">
        <f>IFERROR(VLOOKUP(G175,Store_Map!$A$2:$I$100,3,FALSE),"")</f>
        <v>0</v>
      </c>
      <c r="I175">
        <f>IFERROR(VLOOKUP(G175,Store_Map!$A$2:$I$100,4,FALSE),"")</f>
        <v>0</v>
      </c>
      <c r="J175">
        <f>IFERROR(VLOOKUP(G175,Store_Map!$A$2:$I$100,5,FALSE),"")</f>
        <v>0</v>
      </c>
      <c r="K175">
        <f>IFERROR(VLOOKUP(G175,Store_Map!$A$2:$I$100,6,FALSE),"")</f>
        <v>0</v>
      </c>
      <c r="L175">
        <f>IFERROR(VLOOKUP(G175,Store_Map!$A$2:$I$100,7,FALSE),"")</f>
        <v>0</v>
      </c>
      <c r="M175">
        <f>IFERROR(VLOOKUP(G175,Store_Map!$A$2:$I$100,8,FALSE),"")</f>
        <v>0</v>
      </c>
      <c r="N175">
        <f t="shared" si="18"/>
        <v>0</v>
      </c>
      <c r="O175" t="str">
        <f t="shared" si="19"/>
        <v>PASS</v>
      </c>
      <c r="P175" t="str">
        <f t="shared" si="20"/>
        <v>REVIEW</v>
      </c>
      <c r="Q175" t="str">
        <f t="shared" si="21"/>
        <v>PASS</v>
      </c>
      <c r="R175" t="str">
        <f t="shared" si="22"/>
        <v>PASS</v>
      </c>
      <c r="S175" t="str">
        <f t="shared" si="23"/>
        <v>REVIEW</v>
      </c>
      <c r="T175">
        <f t="shared" si="24"/>
        <v>90</v>
      </c>
      <c r="U175" t="str">
        <f t="shared" si="25"/>
        <v>Low</v>
      </c>
      <c r="V175" t="str">
        <f t="shared" si="26"/>
        <v>Invalid NDC</v>
      </c>
    </row>
    <row r="176" spans="1:22" x14ac:dyDescent="0.3">
      <c r="A176" t="str">
        <f>Raw_Data!A176</f>
        <v>6249552</v>
      </c>
      <c r="B176">
        <f>Raw_Data!B176</f>
        <v>45660</v>
      </c>
      <c r="C176" t="str">
        <f>Raw_Data!C176</f>
        <v>VITAMIN D2 1.25MG(50,000 UN</v>
      </c>
      <c r="D176" t="str">
        <f>Raw_Data!D176</f>
        <v>64380073706</v>
      </c>
      <c r="E176" t="str">
        <f>Raw_Data!E176</f>
        <v>BYNE, EDMUND</v>
      </c>
      <c r="F176" t="str">
        <f>Raw_Data!F176</f>
        <v>1033186648</v>
      </c>
      <c r="G176" t="str">
        <f>Raw_Data!H176</f>
        <v>0</v>
      </c>
      <c r="H176">
        <f>IFERROR(VLOOKUP(G176,Store_Map!$A$2:$I$100,3,FALSE),"")</f>
        <v>0</v>
      </c>
      <c r="I176">
        <f>IFERROR(VLOOKUP(G176,Store_Map!$A$2:$I$100,4,FALSE),"")</f>
        <v>0</v>
      </c>
      <c r="J176">
        <f>IFERROR(VLOOKUP(G176,Store_Map!$A$2:$I$100,5,FALSE),"")</f>
        <v>0</v>
      </c>
      <c r="K176">
        <f>IFERROR(VLOOKUP(G176,Store_Map!$A$2:$I$100,6,FALSE),"")</f>
        <v>0</v>
      </c>
      <c r="L176">
        <f>IFERROR(VLOOKUP(G176,Store_Map!$A$2:$I$100,7,FALSE),"")</f>
        <v>0</v>
      </c>
      <c r="M176">
        <f>IFERROR(VLOOKUP(G176,Store_Map!$A$2:$I$100,8,FALSE),"")</f>
        <v>0</v>
      </c>
      <c r="N176">
        <f t="shared" si="18"/>
        <v>0</v>
      </c>
      <c r="O176" t="str">
        <f t="shared" si="19"/>
        <v>PASS</v>
      </c>
      <c r="P176" t="str">
        <f t="shared" si="20"/>
        <v>PASS</v>
      </c>
      <c r="Q176" t="str">
        <f t="shared" si="21"/>
        <v>PASS</v>
      </c>
      <c r="R176" t="str">
        <f t="shared" si="22"/>
        <v>PASS</v>
      </c>
      <c r="S176" t="str">
        <f t="shared" si="23"/>
        <v>PASS</v>
      </c>
      <c r="T176">
        <f t="shared" si="24"/>
        <v>100</v>
      </c>
      <c r="U176" t="str">
        <f t="shared" si="25"/>
        <v>Low</v>
      </c>
      <c r="V176" t="str">
        <f t="shared" si="26"/>
        <v>Clean</v>
      </c>
    </row>
    <row r="177" spans="1:22" x14ac:dyDescent="0.3">
      <c r="A177" t="str">
        <f>Raw_Data!A177</f>
        <v>6250139</v>
      </c>
      <c r="B177">
        <f>Raw_Data!B177</f>
        <v>45660</v>
      </c>
      <c r="C177" t="str">
        <f>Raw_Data!C177</f>
        <v>MECLIZINE 25 MG TABLET</v>
      </c>
      <c r="D177" t="str">
        <f>Raw_Data!D177</f>
        <v>16571066101</v>
      </c>
      <c r="E177" t="str">
        <f>Raw_Data!E177</f>
        <v>GIBBS, JON</v>
      </c>
      <c r="F177" t="str">
        <f>Raw_Data!F177</f>
        <v>1700896156</v>
      </c>
      <c r="G177" t="str">
        <f>Raw_Data!H177</f>
        <v>0</v>
      </c>
      <c r="H177">
        <f>IFERROR(VLOOKUP(G177,Store_Map!$A$2:$I$100,3,FALSE),"")</f>
        <v>0</v>
      </c>
      <c r="I177">
        <f>IFERROR(VLOOKUP(G177,Store_Map!$A$2:$I$100,4,FALSE),"")</f>
        <v>0</v>
      </c>
      <c r="J177">
        <f>IFERROR(VLOOKUP(G177,Store_Map!$A$2:$I$100,5,FALSE),"")</f>
        <v>0</v>
      </c>
      <c r="K177">
        <f>IFERROR(VLOOKUP(G177,Store_Map!$A$2:$I$100,6,FALSE),"")</f>
        <v>0</v>
      </c>
      <c r="L177">
        <f>IFERROR(VLOOKUP(G177,Store_Map!$A$2:$I$100,7,FALSE),"")</f>
        <v>0</v>
      </c>
      <c r="M177">
        <f>IFERROR(VLOOKUP(G177,Store_Map!$A$2:$I$100,8,FALSE),"")</f>
        <v>0</v>
      </c>
      <c r="N177">
        <f t="shared" si="18"/>
        <v>0</v>
      </c>
      <c r="O177" t="str">
        <f t="shared" si="19"/>
        <v>PASS</v>
      </c>
      <c r="P177" t="str">
        <f t="shared" si="20"/>
        <v>PASS</v>
      </c>
      <c r="Q177" t="str">
        <f t="shared" si="21"/>
        <v>PASS</v>
      </c>
      <c r="R177" t="str">
        <f t="shared" si="22"/>
        <v>PASS</v>
      </c>
      <c r="S177" t="str">
        <f t="shared" si="23"/>
        <v>PASS</v>
      </c>
      <c r="T177">
        <f t="shared" si="24"/>
        <v>100</v>
      </c>
      <c r="U177" t="str">
        <f t="shared" si="25"/>
        <v>Low</v>
      </c>
      <c r="V177" t="str">
        <f t="shared" si="26"/>
        <v>Clean</v>
      </c>
    </row>
    <row r="178" spans="1:22" x14ac:dyDescent="0.3">
      <c r="A178" t="str">
        <f>Raw_Data!A178</f>
        <v>6251150</v>
      </c>
      <c r="B178">
        <f>Raw_Data!B178</f>
        <v>45660</v>
      </c>
      <c r="C178" t="str">
        <f>Raw_Data!C178</f>
        <v>AZITHROMYCIN 250 MG TABLET</v>
      </c>
      <c r="D178" t="str">
        <f>Raw_Data!D178</f>
        <v>50111078751</v>
      </c>
      <c r="E178" t="str">
        <f>Raw_Data!E178</f>
        <v>BYNE, EDMUND</v>
      </c>
      <c r="F178" t="str">
        <f>Raw_Data!F178</f>
        <v>1033186648</v>
      </c>
      <c r="G178" t="str">
        <f>Raw_Data!H178</f>
        <v>0</v>
      </c>
      <c r="H178">
        <f>IFERROR(VLOOKUP(G178,Store_Map!$A$2:$I$100,3,FALSE),"")</f>
        <v>0</v>
      </c>
      <c r="I178">
        <f>IFERROR(VLOOKUP(G178,Store_Map!$A$2:$I$100,4,FALSE),"")</f>
        <v>0</v>
      </c>
      <c r="J178">
        <f>IFERROR(VLOOKUP(G178,Store_Map!$A$2:$I$100,5,FALSE),"")</f>
        <v>0</v>
      </c>
      <c r="K178">
        <f>IFERROR(VLOOKUP(G178,Store_Map!$A$2:$I$100,6,FALSE),"")</f>
        <v>0</v>
      </c>
      <c r="L178">
        <f>IFERROR(VLOOKUP(G178,Store_Map!$A$2:$I$100,7,FALSE),"")</f>
        <v>0</v>
      </c>
      <c r="M178">
        <f>IFERROR(VLOOKUP(G178,Store_Map!$A$2:$I$100,8,FALSE),"")</f>
        <v>0</v>
      </c>
      <c r="N178">
        <f t="shared" si="18"/>
        <v>0</v>
      </c>
      <c r="O178" t="str">
        <f t="shared" si="19"/>
        <v>PASS</v>
      </c>
      <c r="P178" t="str">
        <f t="shared" si="20"/>
        <v>PASS</v>
      </c>
      <c r="Q178" t="str">
        <f t="shared" si="21"/>
        <v>PASS</v>
      </c>
      <c r="R178" t="str">
        <f t="shared" si="22"/>
        <v>PASS</v>
      </c>
      <c r="S178" t="str">
        <f t="shared" si="23"/>
        <v>PASS</v>
      </c>
      <c r="T178">
        <f t="shared" si="24"/>
        <v>100</v>
      </c>
      <c r="U178" t="str">
        <f t="shared" si="25"/>
        <v>Low</v>
      </c>
      <c r="V178" t="str">
        <f t="shared" si="26"/>
        <v>Clean</v>
      </c>
    </row>
    <row r="179" spans="1:22" x14ac:dyDescent="0.3">
      <c r="A179" t="str">
        <f>Raw_Data!A179</f>
        <v>6251144</v>
      </c>
      <c r="B179">
        <f>Raw_Data!B179</f>
        <v>45660</v>
      </c>
      <c r="C179" t="str">
        <f>Raw_Data!C179</f>
        <v>GABAPENTIN 300 MG CAPSULE</v>
      </c>
      <c r="D179" t="str">
        <f>Raw_Data!D179</f>
        <v>50228018010</v>
      </c>
      <c r="E179" t="str">
        <f>Raw_Data!E179</f>
        <v>GIBBS, JON</v>
      </c>
      <c r="F179" t="str">
        <f>Raw_Data!F179</f>
        <v>1700896156</v>
      </c>
      <c r="G179" t="str">
        <f>Raw_Data!H179</f>
        <v>0</v>
      </c>
      <c r="H179">
        <f>IFERROR(VLOOKUP(G179,Store_Map!$A$2:$I$100,3,FALSE),"")</f>
        <v>0</v>
      </c>
      <c r="I179">
        <f>IFERROR(VLOOKUP(G179,Store_Map!$A$2:$I$100,4,FALSE),"")</f>
        <v>0</v>
      </c>
      <c r="J179">
        <f>IFERROR(VLOOKUP(G179,Store_Map!$A$2:$I$100,5,FALSE),"")</f>
        <v>0</v>
      </c>
      <c r="K179">
        <f>IFERROR(VLOOKUP(G179,Store_Map!$A$2:$I$100,6,FALSE),"")</f>
        <v>0</v>
      </c>
      <c r="L179">
        <f>IFERROR(VLOOKUP(G179,Store_Map!$A$2:$I$100,7,FALSE),"")</f>
        <v>0</v>
      </c>
      <c r="M179">
        <f>IFERROR(VLOOKUP(G179,Store_Map!$A$2:$I$100,8,FALSE),"")</f>
        <v>0</v>
      </c>
      <c r="N179">
        <f t="shared" si="18"/>
        <v>0</v>
      </c>
      <c r="O179" t="str">
        <f t="shared" si="19"/>
        <v>PASS</v>
      </c>
      <c r="P179" t="str">
        <f t="shared" si="20"/>
        <v>PASS</v>
      </c>
      <c r="Q179" t="str">
        <f t="shared" si="21"/>
        <v>PASS</v>
      </c>
      <c r="R179" t="str">
        <f t="shared" si="22"/>
        <v>PASS</v>
      </c>
      <c r="S179" t="str">
        <f t="shared" si="23"/>
        <v>PASS</v>
      </c>
      <c r="T179">
        <f t="shared" si="24"/>
        <v>100</v>
      </c>
      <c r="U179" t="str">
        <f t="shared" si="25"/>
        <v>Low</v>
      </c>
      <c r="V179" t="str">
        <f t="shared" si="26"/>
        <v>Clean</v>
      </c>
    </row>
    <row r="180" spans="1:22" x14ac:dyDescent="0.3">
      <c r="A180" t="str">
        <f>Raw_Data!A180</f>
        <v>6247336</v>
      </c>
      <c r="B180">
        <f>Raw_Data!B180</f>
        <v>45660</v>
      </c>
      <c r="C180" t="str">
        <f>Raw_Data!C180</f>
        <v>CETIRIZINE HCL 10 MG TABLET</v>
      </c>
      <c r="D180" t="str">
        <f>Raw_Data!D180</f>
        <v>904671746</v>
      </c>
      <c r="E180" t="str">
        <f>Raw_Data!E180</f>
        <v>YASIN, NURA</v>
      </c>
      <c r="F180" t="str">
        <f>Raw_Data!F180</f>
        <v>1265518567</v>
      </c>
      <c r="G180" t="str">
        <f>Raw_Data!H180</f>
        <v>0</v>
      </c>
      <c r="H180">
        <f>IFERROR(VLOOKUP(G180,Store_Map!$A$2:$I$100,3,FALSE),"")</f>
        <v>0</v>
      </c>
      <c r="I180">
        <f>IFERROR(VLOOKUP(G180,Store_Map!$A$2:$I$100,4,FALSE),"")</f>
        <v>0</v>
      </c>
      <c r="J180">
        <f>IFERROR(VLOOKUP(G180,Store_Map!$A$2:$I$100,5,FALSE),"")</f>
        <v>0</v>
      </c>
      <c r="K180">
        <f>IFERROR(VLOOKUP(G180,Store_Map!$A$2:$I$100,6,FALSE),"")</f>
        <v>0</v>
      </c>
      <c r="L180">
        <f>IFERROR(VLOOKUP(G180,Store_Map!$A$2:$I$100,7,FALSE),"")</f>
        <v>0</v>
      </c>
      <c r="M180">
        <f>IFERROR(VLOOKUP(G180,Store_Map!$A$2:$I$100,8,FALSE),"")</f>
        <v>0</v>
      </c>
      <c r="N180">
        <f t="shared" si="18"/>
        <v>0</v>
      </c>
      <c r="O180" t="str">
        <f t="shared" si="19"/>
        <v>PASS</v>
      </c>
      <c r="P180" t="str">
        <f t="shared" si="20"/>
        <v>REVIEW</v>
      </c>
      <c r="Q180" t="str">
        <f t="shared" si="21"/>
        <v>PASS</v>
      </c>
      <c r="R180" t="str">
        <f t="shared" si="22"/>
        <v>PASS</v>
      </c>
      <c r="S180" t="str">
        <f t="shared" si="23"/>
        <v>REVIEW</v>
      </c>
      <c r="T180">
        <f t="shared" si="24"/>
        <v>90</v>
      </c>
      <c r="U180" t="str">
        <f t="shared" si="25"/>
        <v>Low</v>
      </c>
      <c r="V180" t="str">
        <f t="shared" si="26"/>
        <v>Invalid NDC</v>
      </c>
    </row>
    <row r="181" spans="1:22" x14ac:dyDescent="0.3">
      <c r="A181" t="str">
        <f>Raw_Data!A181</f>
        <v>6247339</v>
      </c>
      <c r="B181">
        <f>Raw_Data!B181</f>
        <v>45660</v>
      </c>
      <c r="C181" t="str">
        <f>Raw_Data!C181</f>
        <v>VENLAFAXINE HCL ER 37.5 MG</v>
      </c>
      <c r="D181" t="str">
        <f>Raw_Data!D181</f>
        <v>65862052790</v>
      </c>
      <c r="E181" t="str">
        <f>Raw_Data!E181</f>
        <v>YASIN, NURA</v>
      </c>
      <c r="F181" t="str">
        <f>Raw_Data!F181</f>
        <v>1265518567</v>
      </c>
      <c r="G181" t="str">
        <f>Raw_Data!H181</f>
        <v>0</v>
      </c>
      <c r="H181">
        <f>IFERROR(VLOOKUP(G181,Store_Map!$A$2:$I$100,3,FALSE),"")</f>
        <v>0</v>
      </c>
      <c r="I181">
        <f>IFERROR(VLOOKUP(G181,Store_Map!$A$2:$I$100,4,FALSE),"")</f>
        <v>0</v>
      </c>
      <c r="J181">
        <f>IFERROR(VLOOKUP(G181,Store_Map!$A$2:$I$100,5,FALSE),"")</f>
        <v>0</v>
      </c>
      <c r="K181">
        <f>IFERROR(VLOOKUP(G181,Store_Map!$A$2:$I$100,6,FALSE),"")</f>
        <v>0</v>
      </c>
      <c r="L181">
        <f>IFERROR(VLOOKUP(G181,Store_Map!$A$2:$I$100,7,FALSE),"")</f>
        <v>0</v>
      </c>
      <c r="M181">
        <f>IFERROR(VLOOKUP(G181,Store_Map!$A$2:$I$100,8,FALSE),"")</f>
        <v>0</v>
      </c>
      <c r="N181">
        <f t="shared" si="18"/>
        <v>0</v>
      </c>
      <c r="O181" t="str">
        <f t="shared" si="19"/>
        <v>PASS</v>
      </c>
      <c r="P181" t="str">
        <f t="shared" si="20"/>
        <v>PASS</v>
      </c>
      <c r="Q181" t="str">
        <f t="shared" si="21"/>
        <v>PASS</v>
      </c>
      <c r="R181" t="str">
        <f t="shared" si="22"/>
        <v>PASS</v>
      </c>
      <c r="S181" t="str">
        <f t="shared" si="23"/>
        <v>PASS</v>
      </c>
      <c r="T181">
        <f t="shared" si="24"/>
        <v>100</v>
      </c>
      <c r="U181" t="str">
        <f t="shared" si="25"/>
        <v>Low</v>
      </c>
      <c r="V181" t="str">
        <f t="shared" si="26"/>
        <v>Clean</v>
      </c>
    </row>
    <row r="182" spans="1:22" x14ac:dyDescent="0.3">
      <c r="A182" t="str">
        <f>Raw_Data!A182</f>
        <v>6247489</v>
      </c>
      <c r="B182">
        <f>Raw_Data!B182</f>
        <v>45660</v>
      </c>
      <c r="C182" t="str">
        <f>Raw_Data!C182</f>
        <v>ROSUVASTATIN CALCIUM 20 MG</v>
      </c>
      <c r="D182" t="str">
        <f>Raw_Data!D182</f>
        <v>65862029590</v>
      </c>
      <c r="E182" t="str">
        <f>Raw_Data!E182</f>
        <v>YASIN, NURA</v>
      </c>
      <c r="F182" t="str">
        <f>Raw_Data!F182</f>
        <v>1265518567</v>
      </c>
      <c r="G182" t="str">
        <f>Raw_Data!H182</f>
        <v>0</v>
      </c>
      <c r="H182">
        <f>IFERROR(VLOOKUP(G182,Store_Map!$A$2:$I$100,3,FALSE),"")</f>
        <v>0</v>
      </c>
      <c r="I182">
        <f>IFERROR(VLOOKUP(G182,Store_Map!$A$2:$I$100,4,FALSE),"")</f>
        <v>0</v>
      </c>
      <c r="J182">
        <f>IFERROR(VLOOKUP(G182,Store_Map!$A$2:$I$100,5,FALSE),"")</f>
        <v>0</v>
      </c>
      <c r="K182">
        <f>IFERROR(VLOOKUP(G182,Store_Map!$A$2:$I$100,6,FALSE),"")</f>
        <v>0</v>
      </c>
      <c r="L182">
        <f>IFERROR(VLOOKUP(G182,Store_Map!$A$2:$I$100,7,FALSE),"")</f>
        <v>0</v>
      </c>
      <c r="M182">
        <f>IFERROR(VLOOKUP(G182,Store_Map!$A$2:$I$100,8,FALSE),"")</f>
        <v>0</v>
      </c>
      <c r="N182">
        <f t="shared" si="18"/>
        <v>0</v>
      </c>
      <c r="O182" t="str">
        <f t="shared" si="19"/>
        <v>PASS</v>
      </c>
      <c r="P182" t="str">
        <f t="shared" si="20"/>
        <v>PASS</v>
      </c>
      <c r="Q182" t="str">
        <f t="shared" si="21"/>
        <v>PASS</v>
      </c>
      <c r="R182" t="str">
        <f t="shared" si="22"/>
        <v>PASS</v>
      </c>
      <c r="S182" t="str">
        <f t="shared" si="23"/>
        <v>PASS</v>
      </c>
      <c r="T182">
        <f t="shared" si="24"/>
        <v>100</v>
      </c>
      <c r="U182" t="str">
        <f t="shared" si="25"/>
        <v>Low</v>
      </c>
      <c r="V182" t="str">
        <f t="shared" si="26"/>
        <v>Clean</v>
      </c>
    </row>
    <row r="183" spans="1:22" x14ac:dyDescent="0.3">
      <c r="A183" t="str">
        <f>Raw_Data!A183</f>
        <v>6247490</v>
      </c>
      <c r="B183">
        <f>Raw_Data!B183</f>
        <v>45660</v>
      </c>
      <c r="C183" t="str">
        <f>Raw_Data!C183</f>
        <v>EZETIMIBE 10 MG TABLET</v>
      </c>
      <c r="D183" t="str">
        <f>Raw_Data!D183</f>
        <v>69238115409</v>
      </c>
      <c r="E183" t="str">
        <f>Raw_Data!E183</f>
        <v>YASIN, NURA</v>
      </c>
      <c r="F183" t="str">
        <f>Raw_Data!F183</f>
        <v>1265518567</v>
      </c>
      <c r="G183" t="str">
        <f>Raw_Data!H183</f>
        <v>0</v>
      </c>
      <c r="H183">
        <f>IFERROR(VLOOKUP(G183,Store_Map!$A$2:$I$100,3,FALSE),"")</f>
        <v>0</v>
      </c>
      <c r="I183">
        <f>IFERROR(VLOOKUP(G183,Store_Map!$A$2:$I$100,4,FALSE),"")</f>
        <v>0</v>
      </c>
      <c r="J183">
        <f>IFERROR(VLOOKUP(G183,Store_Map!$A$2:$I$100,5,FALSE),"")</f>
        <v>0</v>
      </c>
      <c r="K183">
        <f>IFERROR(VLOOKUP(G183,Store_Map!$A$2:$I$100,6,FALSE),"")</f>
        <v>0</v>
      </c>
      <c r="L183">
        <f>IFERROR(VLOOKUP(G183,Store_Map!$A$2:$I$100,7,FALSE),"")</f>
        <v>0</v>
      </c>
      <c r="M183">
        <f>IFERROR(VLOOKUP(G183,Store_Map!$A$2:$I$100,8,FALSE),"")</f>
        <v>0</v>
      </c>
      <c r="N183">
        <f t="shared" si="18"/>
        <v>0</v>
      </c>
      <c r="O183" t="str">
        <f t="shared" si="19"/>
        <v>PASS</v>
      </c>
      <c r="P183" t="str">
        <f t="shared" si="20"/>
        <v>PASS</v>
      </c>
      <c r="Q183" t="str">
        <f t="shared" si="21"/>
        <v>PASS</v>
      </c>
      <c r="R183" t="str">
        <f t="shared" si="22"/>
        <v>PASS</v>
      </c>
      <c r="S183" t="str">
        <f t="shared" si="23"/>
        <v>PASS</v>
      </c>
      <c r="T183">
        <f t="shared" si="24"/>
        <v>100</v>
      </c>
      <c r="U183" t="str">
        <f t="shared" si="25"/>
        <v>Low</v>
      </c>
      <c r="V183" t="str">
        <f t="shared" si="26"/>
        <v>Clean</v>
      </c>
    </row>
    <row r="184" spans="1:22" x14ac:dyDescent="0.3">
      <c r="A184" t="str">
        <f>Raw_Data!A184</f>
        <v>6240538</v>
      </c>
      <c r="B184">
        <f>Raw_Data!B184</f>
        <v>45660</v>
      </c>
      <c r="C184" t="str">
        <f>Raw_Data!C184</f>
        <v>GABAPENTIN 800 MG TABLET</v>
      </c>
      <c r="D184" t="str">
        <f>Raw_Data!D184</f>
        <v>65862052405</v>
      </c>
      <c r="E184" t="str">
        <f>Raw_Data!E184</f>
        <v>BYNE, EDMUND</v>
      </c>
      <c r="F184" t="str">
        <f>Raw_Data!F184</f>
        <v>1033186648</v>
      </c>
      <c r="G184" t="str">
        <f>Raw_Data!H184</f>
        <v>0</v>
      </c>
      <c r="H184">
        <f>IFERROR(VLOOKUP(G184,Store_Map!$A$2:$I$100,3,FALSE),"")</f>
        <v>0</v>
      </c>
      <c r="I184">
        <f>IFERROR(VLOOKUP(G184,Store_Map!$A$2:$I$100,4,FALSE),"")</f>
        <v>0</v>
      </c>
      <c r="J184">
        <f>IFERROR(VLOOKUP(G184,Store_Map!$A$2:$I$100,5,FALSE),"")</f>
        <v>0</v>
      </c>
      <c r="K184">
        <f>IFERROR(VLOOKUP(G184,Store_Map!$A$2:$I$100,6,FALSE),"")</f>
        <v>0</v>
      </c>
      <c r="L184">
        <f>IFERROR(VLOOKUP(G184,Store_Map!$A$2:$I$100,7,FALSE),"")</f>
        <v>0</v>
      </c>
      <c r="M184">
        <f>IFERROR(VLOOKUP(G184,Store_Map!$A$2:$I$100,8,FALSE),"")</f>
        <v>0</v>
      </c>
      <c r="N184">
        <f t="shared" si="18"/>
        <v>0</v>
      </c>
      <c r="O184" t="str">
        <f t="shared" si="19"/>
        <v>PASS</v>
      </c>
      <c r="P184" t="str">
        <f t="shared" si="20"/>
        <v>PASS</v>
      </c>
      <c r="Q184" t="str">
        <f t="shared" si="21"/>
        <v>PASS</v>
      </c>
      <c r="R184" t="str">
        <f t="shared" si="22"/>
        <v>PASS</v>
      </c>
      <c r="S184" t="str">
        <f t="shared" si="23"/>
        <v>PASS</v>
      </c>
      <c r="T184">
        <f t="shared" si="24"/>
        <v>100</v>
      </c>
      <c r="U184" t="str">
        <f t="shared" si="25"/>
        <v>Low</v>
      </c>
      <c r="V184" t="str">
        <f t="shared" si="26"/>
        <v>Clean</v>
      </c>
    </row>
    <row r="185" spans="1:22" x14ac:dyDescent="0.3">
      <c r="A185" t="str">
        <f>Raw_Data!A185</f>
        <v>6249419</v>
      </c>
      <c r="B185">
        <f>Raw_Data!B185</f>
        <v>45660</v>
      </c>
      <c r="C185" t="str">
        <f>Raw_Data!C185</f>
        <v>TADALAFIL 20 MG TABLET</v>
      </c>
      <c r="D185" t="str">
        <f>Raw_Data!D185</f>
        <v>27241011403</v>
      </c>
      <c r="E185" t="str">
        <f>Raw_Data!E185</f>
        <v>GIBBS, JON</v>
      </c>
      <c r="F185" t="str">
        <f>Raw_Data!F185</f>
        <v>1700896156</v>
      </c>
      <c r="G185" t="str">
        <f>Raw_Data!H185</f>
        <v>0</v>
      </c>
      <c r="H185">
        <f>IFERROR(VLOOKUP(G185,Store_Map!$A$2:$I$100,3,FALSE),"")</f>
        <v>0</v>
      </c>
      <c r="I185">
        <f>IFERROR(VLOOKUP(G185,Store_Map!$A$2:$I$100,4,FALSE),"")</f>
        <v>0</v>
      </c>
      <c r="J185">
        <f>IFERROR(VLOOKUP(G185,Store_Map!$A$2:$I$100,5,FALSE),"")</f>
        <v>0</v>
      </c>
      <c r="K185">
        <f>IFERROR(VLOOKUP(G185,Store_Map!$A$2:$I$100,6,FALSE),"")</f>
        <v>0</v>
      </c>
      <c r="L185">
        <f>IFERROR(VLOOKUP(G185,Store_Map!$A$2:$I$100,7,FALSE),"")</f>
        <v>0</v>
      </c>
      <c r="M185">
        <f>IFERROR(VLOOKUP(G185,Store_Map!$A$2:$I$100,8,FALSE),"")</f>
        <v>0</v>
      </c>
      <c r="N185">
        <f t="shared" si="18"/>
        <v>0</v>
      </c>
      <c r="O185" t="str">
        <f t="shared" si="19"/>
        <v>PASS</v>
      </c>
      <c r="P185" t="str">
        <f t="shared" si="20"/>
        <v>PASS</v>
      </c>
      <c r="Q185" t="str">
        <f t="shared" si="21"/>
        <v>PASS</v>
      </c>
      <c r="R185" t="str">
        <f t="shared" si="22"/>
        <v>PASS</v>
      </c>
      <c r="S185" t="str">
        <f t="shared" si="23"/>
        <v>PASS</v>
      </c>
      <c r="T185">
        <f t="shared" si="24"/>
        <v>100</v>
      </c>
      <c r="U185" t="str">
        <f t="shared" si="25"/>
        <v>Low</v>
      </c>
      <c r="V185" t="str">
        <f t="shared" si="26"/>
        <v>Clean</v>
      </c>
    </row>
    <row r="186" spans="1:22" x14ac:dyDescent="0.3">
      <c r="A186" t="str">
        <f>Raw_Data!A186</f>
        <v>6243138</v>
      </c>
      <c r="B186">
        <f>Raw_Data!B186</f>
        <v>45660</v>
      </c>
      <c r="C186" t="str">
        <f>Raw_Data!C186</f>
        <v>SILDENAFIL 100 MG TABLET</v>
      </c>
      <c r="D186" t="str">
        <f>Raw_Data!D186</f>
        <v>27241006903</v>
      </c>
      <c r="E186" t="str">
        <f>Raw_Data!E186</f>
        <v>BYNE, EDMUND</v>
      </c>
      <c r="F186" t="str">
        <f>Raw_Data!F186</f>
        <v>1033186648</v>
      </c>
      <c r="G186" t="str">
        <f>Raw_Data!H186</f>
        <v>0</v>
      </c>
      <c r="H186">
        <f>IFERROR(VLOOKUP(G186,Store_Map!$A$2:$I$100,3,FALSE),"")</f>
        <v>0</v>
      </c>
      <c r="I186">
        <f>IFERROR(VLOOKUP(G186,Store_Map!$A$2:$I$100,4,FALSE),"")</f>
        <v>0</v>
      </c>
      <c r="J186">
        <f>IFERROR(VLOOKUP(G186,Store_Map!$A$2:$I$100,5,FALSE),"")</f>
        <v>0</v>
      </c>
      <c r="K186">
        <f>IFERROR(VLOOKUP(G186,Store_Map!$A$2:$I$100,6,FALSE),"")</f>
        <v>0</v>
      </c>
      <c r="L186">
        <f>IFERROR(VLOOKUP(G186,Store_Map!$A$2:$I$100,7,FALSE),"")</f>
        <v>0</v>
      </c>
      <c r="M186">
        <f>IFERROR(VLOOKUP(G186,Store_Map!$A$2:$I$100,8,FALSE),"")</f>
        <v>0</v>
      </c>
      <c r="N186">
        <f t="shared" si="18"/>
        <v>0</v>
      </c>
      <c r="O186" t="str">
        <f t="shared" si="19"/>
        <v>PASS</v>
      </c>
      <c r="P186" t="str">
        <f t="shared" si="20"/>
        <v>PASS</v>
      </c>
      <c r="Q186" t="str">
        <f t="shared" si="21"/>
        <v>PASS</v>
      </c>
      <c r="R186" t="str">
        <f t="shared" si="22"/>
        <v>PASS</v>
      </c>
      <c r="S186" t="str">
        <f t="shared" si="23"/>
        <v>PASS</v>
      </c>
      <c r="T186">
        <f t="shared" si="24"/>
        <v>100</v>
      </c>
      <c r="U186" t="str">
        <f t="shared" si="25"/>
        <v>Low</v>
      </c>
      <c r="V186" t="str">
        <f t="shared" si="26"/>
        <v>Clean</v>
      </c>
    </row>
    <row r="187" spans="1:22" x14ac:dyDescent="0.3">
      <c r="A187" t="str">
        <f>Raw_Data!A187</f>
        <v>6249418</v>
      </c>
      <c r="B187">
        <f>Raw_Data!B187</f>
        <v>45660</v>
      </c>
      <c r="C187" t="str">
        <f>Raw_Data!C187</f>
        <v>GABAPENTIN 600 MG TABLET</v>
      </c>
      <c r="D187" t="str">
        <f>Raw_Data!D187</f>
        <v>65862052305</v>
      </c>
      <c r="E187" t="str">
        <f>Raw_Data!E187</f>
        <v>GIBBS, JON</v>
      </c>
      <c r="F187" t="str">
        <f>Raw_Data!F187</f>
        <v>1700896156</v>
      </c>
      <c r="G187" t="str">
        <f>Raw_Data!H187</f>
        <v>0</v>
      </c>
      <c r="H187">
        <f>IFERROR(VLOOKUP(G187,Store_Map!$A$2:$I$100,3,FALSE),"")</f>
        <v>0</v>
      </c>
      <c r="I187">
        <f>IFERROR(VLOOKUP(G187,Store_Map!$A$2:$I$100,4,FALSE),"")</f>
        <v>0</v>
      </c>
      <c r="J187">
        <f>IFERROR(VLOOKUP(G187,Store_Map!$A$2:$I$100,5,FALSE),"")</f>
        <v>0</v>
      </c>
      <c r="K187">
        <f>IFERROR(VLOOKUP(G187,Store_Map!$A$2:$I$100,6,FALSE),"")</f>
        <v>0</v>
      </c>
      <c r="L187">
        <f>IFERROR(VLOOKUP(G187,Store_Map!$A$2:$I$100,7,FALSE),"")</f>
        <v>0</v>
      </c>
      <c r="M187">
        <f>IFERROR(VLOOKUP(G187,Store_Map!$A$2:$I$100,8,FALSE),"")</f>
        <v>0</v>
      </c>
      <c r="N187">
        <f t="shared" si="18"/>
        <v>0</v>
      </c>
      <c r="O187" t="str">
        <f t="shared" si="19"/>
        <v>PASS</v>
      </c>
      <c r="P187" t="str">
        <f t="shared" si="20"/>
        <v>PASS</v>
      </c>
      <c r="Q187" t="str">
        <f t="shared" si="21"/>
        <v>PASS</v>
      </c>
      <c r="R187" t="str">
        <f t="shared" si="22"/>
        <v>PASS</v>
      </c>
      <c r="S187" t="str">
        <f t="shared" si="23"/>
        <v>PASS</v>
      </c>
      <c r="T187">
        <f t="shared" si="24"/>
        <v>100</v>
      </c>
      <c r="U187" t="str">
        <f t="shared" si="25"/>
        <v>Low</v>
      </c>
      <c r="V187" t="str">
        <f t="shared" si="26"/>
        <v>Clean</v>
      </c>
    </row>
    <row r="188" spans="1:22" x14ac:dyDescent="0.3">
      <c r="A188" t="str">
        <f>Raw_Data!A188</f>
        <v>6243342</v>
      </c>
      <c r="B188">
        <f>Raw_Data!B188</f>
        <v>45660</v>
      </c>
      <c r="C188" t="str">
        <f>Raw_Data!C188</f>
        <v>OMEPRAZOLE DR 20 MG CAPSULE</v>
      </c>
      <c r="D188" t="str">
        <f>Raw_Data!D188</f>
        <v>68382041205</v>
      </c>
      <c r="E188" t="str">
        <f>Raw_Data!E188</f>
        <v>BYNE, EDMUND</v>
      </c>
      <c r="F188" t="str">
        <f>Raw_Data!F188</f>
        <v>1033186648</v>
      </c>
      <c r="G188" t="str">
        <f>Raw_Data!H188</f>
        <v>0</v>
      </c>
      <c r="H188">
        <f>IFERROR(VLOOKUP(G188,Store_Map!$A$2:$I$100,3,FALSE),"")</f>
        <v>0</v>
      </c>
      <c r="I188">
        <f>IFERROR(VLOOKUP(G188,Store_Map!$A$2:$I$100,4,FALSE),"")</f>
        <v>0</v>
      </c>
      <c r="J188">
        <f>IFERROR(VLOOKUP(G188,Store_Map!$A$2:$I$100,5,FALSE),"")</f>
        <v>0</v>
      </c>
      <c r="K188">
        <f>IFERROR(VLOOKUP(G188,Store_Map!$A$2:$I$100,6,FALSE),"")</f>
        <v>0</v>
      </c>
      <c r="L188">
        <f>IFERROR(VLOOKUP(G188,Store_Map!$A$2:$I$100,7,FALSE),"")</f>
        <v>0</v>
      </c>
      <c r="M188">
        <f>IFERROR(VLOOKUP(G188,Store_Map!$A$2:$I$100,8,FALSE),"")</f>
        <v>0</v>
      </c>
      <c r="N188">
        <f t="shared" si="18"/>
        <v>0</v>
      </c>
      <c r="O188" t="str">
        <f t="shared" si="19"/>
        <v>PASS</v>
      </c>
      <c r="P188" t="str">
        <f t="shared" si="20"/>
        <v>PASS</v>
      </c>
      <c r="Q188" t="str">
        <f t="shared" si="21"/>
        <v>PASS</v>
      </c>
      <c r="R188" t="str">
        <f t="shared" si="22"/>
        <v>PASS</v>
      </c>
      <c r="S188" t="str">
        <f t="shared" si="23"/>
        <v>PASS</v>
      </c>
      <c r="T188">
        <f t="shared" si="24"/>
        <v>100</v>
      </c>
      <c r="U188" t="str">
        <f t="shared" si="25"/>
        <v>Low</v>
      </c>
      <c r="V188" t="str">
        <f t="shared" si="26"/>
        <v>Clean</v>
      </c>
    </row>
    <row r="189" spans="1:22" x14ac:dyDescent="0.3">
      <c r="A189" t="str">
        <f>Raw_Data!A189</f>
        <v>6243343</v>
      </c>
      <c r="B189">
        <f>Raw_Data!B189</f>
        <v>45660</v>
      </c>
      <c r="C189" t="str">
        <f>Raw_Data!C189</f>
        <v>LOSARTAN-HCTZ 50-12.5 MG TA</v>
      </c>
      <c r="D189" t="str">
        <f>Raw_Data!D189</f>
        <v>65862046899</v>
      </c>
      <c r="E189" t="str">
        <f>Raw_Data!E189</f>
        <v>BYNE, EDMUND</v>
      </c>
      <c r="F189" t="str">
        <f>Raw_Data!F189</f>
        <v>1033186648</v>
      </c>
      <c r="G189" t="str">
        <f>Raw_Data!H189</f>
        <v>0</v>
      </c>
      <c r="H189">
        <f>IFERROR(VLOOKUP(G189,Store_Map!$A$2:$I$100,3,FALSE),"")</f>
        <v>0</v>
      </c>
      <c r="I189">
        <f>IFERROR(VLOOKUP(G189,Store_Map!$A$2:$I$100,4,FALSE),"")</f>
        <v>0</v>
      </c>
      <c r="J189">
        <f>IFERROR(VLOOKUP(G189,Store_Map!$A$2:$I$100,5,FALSE),"")</f>
        <v>0</v>
      </c>
      <c r="K189">
        <f>IFERROR(VLOOKUP(G189,Store_Map!$A$2:$I$100,6,FALSE),"")</f>
        <v>0</v>
      </c>
      <c r="L189">
        <f>IFERROR(VLOOKUP(G189,Store_Map!$A$2:$I$100,7,FALSE),"")</f>
        <v>0</v>
      </c>
      <c r="M189">
        <f>IFERROR(VLOOKUP(G189,Store_Map!$A$2:$I$100,8,FALSE),"")</f>
        <v>0</v>
      </c>
      <c r="N189">
        <f t="shared" si="18"/>
        <v>0</v>
      </c>
      <c r="O189" t="str">
        <f t="shared" si="19"/>
        <v>PASS</v>
      </c>
      <c r="P189" t="str">
        <f t="shared" si="20"/>
        <v>PASS</v>
      </c>
      <c r="Q189" t="str">
        <f t="shared" si="21"/>
        <v>PASS</v>
      </c>
      <c r="R189" t="str">
        <f t="shared" si="22"/>
        <v>PASS</v>
      </c>
      <c r="S189" t="str">
        <f t="shared" si="23"/>
        <v>PASS</v>
      </c>
      <c r="T189">
        <f t="shared" si="24"/>
        <v>100</v>
      </c>
      <c r="U189" t="str">
        <f t="shared" si="25"/>
        <v>Low</v>
      </c>
      <c r="V189" t="str">
        <f t="shared" si="26"/>
        <v>Clean</v>
      </c>
    </row>
    <row r="190" spans="1:22" x14ac:dyDescent="0.3">
      <c r="A190" t="str">
        <f>Raw_Data!A190</f>
        <v>6244984</v>
      </c>
      <c r="B190">
        <f>Raw_Data!B190</f>
        <v>45660</v>
      </c>
      <c r="C190" t="str">
        <f>Raw_Data!C190</f>
        <v>GABAPENTIN 300 MG CAPSULE</v>
      </c>
      <c r="D190" t="str">
        <f>Raw_Data!D190</f>
        <v>50228018010</v>
      </c>
      <c r="E190" t="str">
        <f>Raw_Data!E190</f>
        <v>BYNE, EDMUND</v>
      </c>
      <c r="F190" t="str">
        <f>Raw_Data!F190</f>
        <v>1033186648</v>
      </c>
      <c r="G190" t="str">
        <f>Raw_Data!H190</f>
        <v>0</v>
      </c>
      <c r="H190">
        <f>IFERROR(VLOOKUP(G190,Store_Map!$A$2:$I$100,3,FALSE),"")</f>
        <v>0</v>
      </c>
      <c r="I190">
        <f>IFERROR(VLOOKUP(G190,Store_Map!$A$2:$I$100,4,FALSE),"")</f>
        <v>0</v>
      </c>
      <c r="J190">
        <f>IFERROR(VLOOKUP(G190,Store_Map!$A$2:$I$100,5,FALSE),"")</f>
        <v>0</v>
      </c>
      <c r="K190">
        <f>IFERROR(VLOOKUP(G190,Store_Map!$A$2:$I$100,6,FALSE),"")</f>
        <v>0</v>
      </c>
      <c r="L190">
        <f>IFERROR(VLOOKUP(G190,Store_Map!$A$2:$I$100,7,FALSE),"")</f>
        <v>0</v>
      </c>
      <c r="M190">
        <f>IFERROR(VLOOKUP(G190,Store_Map!$A$2:$I$100,8,FALSE),"")</f>
        <v>0</v>
      </c>
      <c r="N190">
        <f t="shared" si="18"/>
        <v>0</v>
      </c>
      <c r="O190" t="str">
        <f t="shared" si="19"/>
        <v>PASS</v>
      </c>
      <c r="P190" t="str">
        <f t="shared" si="20"/>
        <v>PASS</v>
      </c>
      <c r="Q190" t="str">
        <f t="shared" si="21"/>
        <v>PASS</v>
      </c>
      <c r="R190" t="str">
        <f t="shared" si="22"/>
        <v>PASS</v>
      </c>
      <c r="S190" t="str">
        <f t="shared" si="23"/>
        <v>PASS</v>
      </c>
      <c r="T190">
        <f t="shared" si="24"/>
        <v>100</v>
      </c>
      <c r="U190" t="str">
        <f t="shared" si="25"/>
        <v>Low</v>
      </c>
      <c r="V190" t="str">
        <f t="shared" si="26"/>
        <v>Clean</v>
      </c>
    </row>
    <row r="191" spans="1:22" x14ac:dyDescent="0.3">
      <c r="A191" t="str">
        <f>Raw_Data!A191</f>
        <v>6233243</v>
      </c>
      <c r="B191">
        <f>Raw_Data!B191</f>
        <v>45660</v>
      </c>
      <c r="C191" t="str">
        <f>Raw_Data!C191</f>
        <v>AMLODIPINE BESYLATE 5 MG TA</v>
      </c>
      <c r="D191" t="str">
        <f>Raw_Data!D191</f>
        <v>69097012715</v>
      </c>
      <c r="E191" t="str">
        <f>Raw_Data!E191</f>
        <v>BYNE, EDMUND</v>
      </c>
      <c r="F191" t="str">
        <f>Raw_Data!F191</f>
        <v>1033186648</v>
      </c>
      <c r="G191" t="str">
        <f>Raw_Data!H191</f>
        <v>0</v>
      </c>
      <c r="H191">
        <f>IFERROR(VLOOKUP(G191,Store_Map!$A$2:$I$100,3,FALSE),"")</f>
        <v>0</v>
      </c>
      <c r="I191">
        <f>IFERROR(VLOOKUP(G191,Store_Map!$A$2:$I$100,4,FALSE),"")</f>
        <v>0</v>
      </c>
      <c r="J191">
        <f>IFERROR(VLOOKUP(G191,Store_Map!$A$2:$I$100,5,FALSE),"")</f>
        <v>0</v>
      </c>
      <c r="K191">
        <f>IFERROR(VLOOKUP(G191,Store_Map!$A$2:$I$100,6,FALSE),"")</f>
        <v>0</v>
      </c>
      <c r="L191">
        <f>IFERROR(VLOOKUP(G191,Store_Map!$A$2:$I$100,7,FALSE),"")</f>
        <v>0</v>
      </c>
      <c r="M191">
        <f>IFERROR(VLOOKUP(G191,Store_Map!$A$2:$I$100,8,FALSE),"")</f>
        <v>0</v>
      </c>
      <c r="N191">
        <f t="shared" si="18"/>
        <v>0</v>
      </c>
      <c r="O191" t="str">
        <f t="shared" si="19"/>
        <v>PASS</v>
      </c>
      <c r="P191" t="str">
        <f t="shared" si="20"/>
        <v>PASS</v>
      </c>
      <c r="Q191" t="str">
        <f t="shared" si="21"/>
        <v>PASS</v>
      </c>
      <c r="R191" t="str">
        <f t="shared" si="22"/>
        <v>PASS</v>
      </c>
      <c r="S191" t="str">
        <f t="shared" si="23"/>
        <v>PASS</v>
      </c>
      <c r="T191">
        <f t="shared" si="24"/>
        <v>100</v>
      </c>
      <c r="U191" t="str">
        <f t="shared" si="25"/>
        <v>Low</v>
      </c>
      <c r="V191" t="str">
        <f t="shared" si="26"/>
        <v>Clean</v>
      </c>
    </row>
    <row r="192" spans="1:22" x14ac:dyDescent="0.3">
      <c r="A192" t="str">
        <f>Raw_Data!A192</f>
        <v>6245315</v>
      </c>
      <c r="B192">
        <f>Raw_Data!B192</f>
        <v>45660</v>
      </c>
      <c r="C192" t="str">
        <f>Raw_Data!C192</f>
        <v>GLIMEPIRIDE 2 MG TABLET</v>
      </c>
      <c r="D192" t="str">
        <f>Raw_Data!D192</f>
        <v>55111032105</v>
      </c>
      <c r="E192" t="str">
        <f>Raw_Data!E192</f>
        <v>BYNE, EDMUND</v>
      </c>
      <c r="F192" t="str">
        <f>Raw_Data!F192</f>
        <v>1033186648</v>
      </c>
      <c r="G192" t="str">
        <f>Raw_Data!H192</f>
        <v>0</v>
      </c>
      <c r="H192">
        <f>IFERROR(VLOOKUP(G192,Store_Map!$A$2:$I$100,3,FALSE),"")</f>
        <v>0</v>
      </c>
      <c r="I192">
        <f>IFERROR(VLOOKUP(G192,Store_Map!$A$2:$I$100,4,FALSE),"")</f>
        <v>0</v>
      </c>
      <c r="J192">
        <f>IFERROR(VLOOKUP(G192,Store_Map!$A$2:$I$100,5,FALSE),"")</f>
        <v>0</v>
      </c>
      <c r="K192">
        <f>IFERROR(VLOOKUP(G192,Store_Map!$A$2:$I$100,6,FALSE),"")</f>
        <v>0</v>
      </c>
      <c r="L192">
        <f>IFERROR(VLOOKUP(G192,Store_Map!$A$2:$I$100,7,FALSE),"")</f>
        <v>0</v>
      </c>
      <c r="M192">
        <f>IFERROR(VLOOKUP(G192,Store_Map!$A$2:$I$100,8,FALSE),"")</f>
        <v>0</v>
      </c>
      <c r="N192">
        <f t="shared" si="18"/>
        <v>0</v>
      </c>
      <c r="O192" t="str">
        <f t="shared" si="19"/>
        <v>PASS</v>
      </c>
      <c r="P192" t="str">
        <f t="shared" si="20"/>
        <v>PASS</v>
      </c>
      <c r="Q192" t="str">
        <f t="shared" si="21"/>
        <v>PASS</v>
      </c>
      <c r="R192" t="str">
        <f t="shared" si="22"/>
        <v>PASS</v>
      </c>
      <c r="S192" t="str">
        <f t="shared" si="23"/>
        <v>PASS</v>
      </c>
      <c r="T192">
        <f t="shared" si="24"/>
        <v>100</v>
      </c>
      <c r="U192" t="str">
        <f t="shared" si="25"/>
        <v>Low</v>
      </c>
      <c r="V192" t="str">
        <f t="shared" si="26"/>
        <v>Clean</v>
      </c>
    </row>
    <row r="193" spans="1:22" x14ac:dyDescent="0.3">
      <c r="A193" t="str">
        <f>Raw_Data!A193</f>
        <v>6245165</v>
      </c>
      <c r="B193">
        <f>Raw_Data!B193</f>
        <v>45660</v>
      </c>
      <c r="C193" t="str">
        <f>Raw_Data!C193</f>
        <v>TRAZODONE 150 MG TABLET</v>
      </c>
      <c r="D193" t="str">
        <f>Raw_Data!D193</f>
        <v>68382080701</v>
      </c>
      <c r="E193" t="str">
        <f>Raw_Data!E193</f>
        <v>BYNE, EDMUND</v>
      </c>
      <c r="F193" t="str">
        <f>Raw_Data!F193</f>
        <v>1033186648</v>
      </c>
      <c r="G193" t="str">
        <f>Raw_Data!H193</f>
        <v>0</v>
      </c>
      <c r="H193">
        <f>IFERROR(VLOOKUP(G193,Store_Map!$A$2:$I$100,3,FALSE),"")</f>
        <v>0</v>
      </c>
      <c r="I193">
        <f>IFERROR(VLOOKUP(G193,Store_Map!$A$2:$I$100,4,FALSE),"")</f>
        <v>0</v>
      </c>
      <c r="J193">
        <f>IFERROR(VLOOKUP(G193,Store_Map!$A$2:$I$100,5,FALSE),"")</f>
        <v>0</v>
      </c>
      <c r="K193">
        <f>IFERROR(VLOOKUP(G193,Store_Map!$A$2:$I$100,6,FALSE),"")</f>
        <v>0</v>
      </c>
      <c r="L193">
        <f>IFERROR(VLOOKUP(G193,Store_Map!$A$2:$I$100,7,FALSE),"")</f>
        <v>0</v>
      </c>
      <c r="M193">
        <f>IFERROR(VLOOKUP(G193,Store_Map!$A$2:$I$100,8,FALSE),"")</f>
        <v>0</v>
      </c>
      <c r="N193">
        <f t="shared" si="18"/>
        <v>0</v>
      </c>
      <c r="O193" t="str">
        <f t="shared" si="19"/>
        <v>PASS</v>
      </c>
      <c r="P193" t="str">
        <f t="shared" si="20"/>
        <v>PASS</v>
      </c>
      <c r="Q193" t="str">
        <f t="shared" si="21"/>
        <v>PASS</v>
      </c>
      <c r="R193" t="str">
        <f t="shared" si="22"/>
        <v>PASS</v>
      </c>
      <c r="S193" t="str">
        <f t="shared" si="23"/>
        <v>PASS</v>
      </c>
      <c r="T193">
        <f t="shared" si="24"/>
        <v>100</v>
      </c>
      <c r="U193" t="str">
        <f t="shared" si="25"/>
        <v>Low</v>
      </c>
      <c r="V193" t="str">
        <f t="shared" si="26"/>
        <v>Clean</v>
      </c>
    </row>
    <row r="194" spans="1:22" x14ac:dyDescent="0.3">
      <c r="A194" t="str">
        <f>Raw_Data!A194</f>
        <v>6242394</v>
      </c>
      <c r="B194">
        <f>Raw_Data!B194</f>
        <v>45660</v>
      </c>
      <c r="C194" t="str">
        <f>Raw_Data!C194</f>
        <v>PANTOPRAZOLE SOD DR 40 MG T</v>
      </c>
      <c r="D194" t="str">
        <f>Raw_Data!D194</f>
        <v>65862056090</v>
      </c>
      <c r="E194" t="str">
        <f>Raw_Data!E194</f>
        <v>BYNE, EDMUND</v>
      </c>
      <c r="F194" t="str">
        <f>Raw_Data!F194</f>
        <v>1033186648</v>
      </c>
      <c r="G194" t="str">
        <f>Raw_Data!H194</f>
        <v>0</v>
      </c>
      <c r="H194">
        <f>IFERROR(VLOOKUP(G194,Store_Map!$A$2:$I$100,3,FALSE),"")</f>
        <v>0</v>
      </c>
      <c r="I194">
        <f>IFERROR(VLOOKUP(G194,Store_Map!$A$2:$I$100,4,FALSE),"")</f>
        <v>0</v>
      </c>
      <c r="J194">
        <f>IFERROR(VLOOKUP(G194,Store_Map!$A$2:$I$100,5,FALSE),"")</f>
        <v>0</v>
      </c>
      <c r="K194">
        <f>IFERROR(VLOOKUP(G194,Store_Map!$A$2:$I$100,6,FALSE),"")</f>
        <v>0</v>
      </c>
      <c r="L194">
        <f>IFERROR(VLOOKUP(G194,Store_Map!$A$2:$I$100,7,FALSE),"")</f>
        <v>0</v>
      </c>
      <c r="M194">
        <f>IFERROR(VLOOKUP(G194,Store_Map!$A$2:$I$100,8,FALSE),"")</f>
        <v>0</v>
      </c>
      <c r="N194">
        <f t="shared" ref="N194:N257" si="27">COUNTBLANK(A194:M194)</f>
        <v>0</v>
      </c>
      <c r="O194" t="str">
        <f t="shared" ref="O194:O257" si="28">IF(AND(F194&lt;&gt;"",LEN(F194)=10,ISNUMBER(--F194)),"PASS","REVIEW")</f>
        <v>PASS</v>
      </c>
      <c r="P194" t="str">
        <f t="shared" ref="P194:P257" si="29">IF(AND(D194&lt;&gt;"",OR(LEN(D194)=10,LEN(D194)=11),ISNUMBER(--D194)),"PASS","REVIEW")</f>
        <v>PASS</v>
      </c>
      <c r="Q194" t="str">
        <f t="shared" ref="Q194:Q257" si="30">IF(H194&lt;&gt;"","PASS","REVIEW")</f>
        <v>PASS</v>
      </c>
      <c r="R194" t="str">
        <f t="shared" ref="R194:R257" si="31">IF(AND(I194&lt;&gt;"",J194&lt;&gt;"",K194&lt;&gt;"",L194&lt;&gt;"",M194&lt;&gt;""),"PASS","REVIEW")</f>
        <v>PASS</v>
      </c>
      <c r="S194" t="str">
        <f t="shared" ref="S194:S257" si="32">IF(OR(N194&gt;0,O194="REVIEW",P194="REVIEW",Q194="REVIEW",R194="REVIEW"),"REVIEW","PASS")</f>
        <v>PASS</v>
      </c>
      <c r="T194">
        <f t="shared" ref="T194:T257" si="33">MAX(0,100-(N194*5)-IF(O194="REVIEW",15,0)-IF(P194="REVIEW",10,0)-IF(Q194="REVIEW",10,0)-IF(R194="REVIEW",20,0))</f>
        <v>100</v>
      </c>
      <c r="U194" t="str">
        <f t="shared" ref="U194:U257" si="34">IF(T194&gt;=90,"Low",IF(T194&gt;=70,"Medium","High"))</f>
        <v>Low</v>
      </c>
      <c r="V194" t="str">
        <f t="shared" ref="V194:V257" si="35">IF(N194&gt;0,"Missing required fields",IF(O194="REVIEW","Invalid provider NPI",IF(P194="REVIEW","Invalid NDC",IF(Q194="REVIEW","Store mapping incomplete",IF(R194="REVIEW","Entity mapping incomplete","Clean")))))</f>
        <v>Clean</v>
      </c>
    </row>
    <row r="195" spans="1:22" x14ac:dyDescent="0.3">
      <c r="A195" t="str">
        <f>Raw_Data!A195</f>
        <v>6241034</v>
      </c>
      <c r="B195">
        <f>Raw_Data!B195</f>
        <v>45660</v>
      </c>
      <c r="C195" t="str">
        <f>Raw_Data!C195</f>
        <v>METFORMIN HCL ER 500 MG TAB</v>
      </c>
      <c r="D195" t="str">
        <f>Raw_Data!D195</f>
        <v>49483062350</v>
      </c>
      <c r="E195" t="str">
        <f>Raw_Data!E195</f>
        <v>BYNE, EDMUND</v>
      </c>
      <c r="F195" t="str">
        <f>Raw_Data!F195</f>
        <v>1033186648</v>
      </c>
      <c r="G195" t="str">
        <f>Raw_Data!H195</f>
        <v>0</v>
      </c>
      <c r="H195">
        <f>IFERROR(VLOOKUP(G195,Store_Map!$A$2:$I$100,3,FALSE),"")</f>
        <v>0</v>
      </c>
      <c r="I195">
        <f>IFERROR(VLOOKUP(G195,Store_Map!$A$2:$I$100,4,FALSE),"")</f>
        <v>0</v>
      </c>
      <c r="J195">
        <f>IFERROR(VLOOKUP(G195,Store_Map!$A$2:$I$100,5,FALSE),"")</f>
        <v>0</v>
      </c>
      <c r="K195">
        <f>IFERROR(VLOOKUP(G195,Store_Map!$A$2:$I$100,6,FALSE),"")</f>
        <v>0</v>
      </c>
      <c r="L195">
        <f>IFERROR(VLOOKUP(G195,Store_Map!$A$2:$I$100,7,FALSE),"")</f>
        <v>0</v>
      </c>
      <c r="M195">
        <f>IFERROR(VLOOKUP(G195,Store_Map!$A$2:$I$100,8,FALSE),"")</f>
        <v>0</v>
      </c>
      <c r="N195">
        <f t="shared" si="27"/>
        <v>0</v>
      </c>
      <c r="O195" t="str">
        <f t="shared" si="28"/>
        <v>PASS</v>
      </c>
      <c r="P195" t="str">
        <f t="shared" si="29"/>
        <v>PASS</v>
      </c>
      <c r="Q195" t="str">
        <f t="shared" si="30"/>
        <v>PASS</v>
      </c>
      <c r="R195" t="str">
        <f t="shared" si="31"/>
        <v>PASS</v>
      </c>
      <c r="S195" t="str">
        <f t="shared" si="32"/>
        <v>PASS</v>
      </c>
      <c r="T195">
        <f t="shared" si="33"/>
        <v>100</v>
      </c>
      <c r="U195" t="str">
        <f t="shared" si="34"/>
        <v>Low</v>
      </c>
      <c r="V195" t="str">
        <f t="shared" si="35"/>
        <v>Clean</v>
      </c>
    </row>
    <row r="196" spans="1:22" x14ac:dyDescent="0.3">
      <c r="A196" t="str">
        <f>Raw_Data!A196</f>
        <v>6236080</v>
      </c>
      <c r="B196">
        <f>Raw_Data!B196</f>
        <v>45660</v>
      </c>
      <c r="C196" t="str">
        <f>Raw_Data!C196</f>
        <v>FERROUS GLUCONATE 324 MG TA</v>
      </c>
      <c r="D196" t="str">
        <f>Raw_Data!D196</f>
        <v>54629064501</v>
      </c>
      <c r="E196" t="str">
        <f>Raw_Data!E196</f>
        <v>BYNE, EDMUND</v>
      </c>
      <c r="F196" t="str">
        <f>Raw_Data!F196</f>
        <v>1033186648</v>
      </c>
      <c r="G196" t="str">
        <f>Raw_Data!H196</f>
        <v>0</v>
      </c>
      <c r="H196">
        <f>IFERROR(VLOOKUP(G196,Store_Map!$A$2:$I$100,3,FALSE),"")</f>
        <v>0</v>
      </c>
      <c r="I196">
        <f>IFERROR(VLOOKUP(G196,Store_Map!$A$2:$I$100,4,FALSE),"")</f>
        <v>0</v>
      </c>
      <c r="J196">
        <f>IFERROR(VLOOKUP(G196,Store_Map!$A$2:$I$100,5,FALSE),"")</f>
        <v>0</v>
      </c>
      <c r="K196">
        <f>IFERROR(VLOOKUP(G196,Store_Map!$A$2:$I$100,6,FALSE),"")</f>
        <v>0</v>
      </c>
      <c r="L196">
        <f>IFERROR(VLOOKUP(G196,Store_Map!$A$2:$I$100,7,FALSE),"")</f>
        <v>0</v>
      </c>
      <c r="M196">
        <f>IFERROR(VLOOKUP(G196,Store_Map!$A$2:$I$100,8,FALSE),"")</f>
        <v>0</v>
      </c>
      <c r="N196">
        <f t="shared" si="27"/>
        <v>0</v>
      </c>
      <c r="O196" t="str">
        <f t="shared" si="28"/>
        <v>PASS</v>
      </c>
      <c r="P196" t="str">
        <f t="shared" si="29"/>
        <v>PASS</v>
      </c>
      <c r="Q196" t="str">
        <f t="shared" si="30"/>
        <v>PASS</v>
      </c>
      <c r="R196" t="str">
        <f t="shared" si="31"/>
        <v>PASS</v>
      </c>
      <c r="S196" t="str">
        <f t="shared" si="32"/>
        <v>PASS</v>
      </c>
      <c r="T196">
        <f t="shared" si="33"/>
        <v>100</v>
      </c>
      <c r="U196" t="str">
        <f t="shared" si="34"/>
        <v>Low</v>
      </c>
      <c r="V196" t="str">
        <f t="shared" si="35"/>
        <v>Clean</v>
      </c>
    </row>
    <row r="197" spans="1:22" x14ac:dyDescent="0.3">
      <c r="A197" t="str">
        <f>Raw_Data!A197</f>
        <v>6245171</v>
      </c>
      <c r="B197">
        <f>Raw_Data!B197</f>
        <v>45660</v>
      </c>
      <c r="C197" t="str">
        <f>Raw_Data!C197</f>
        <v>LISINOPRIL-HCTZ 20-12.5MG</v>
      </c>
      <c r="D197" t="str">
        <f>Raw_Data!D197</f>
        <v>68180051902</v>
      </c>
      <c r="E197" t="str">
        <f>Raw_Data!E197</f>
        <v>BYNE, EDMUND</v>
      </c>
      <c r="F197" t="str">
        <f>Raw_Data!F197</f>
        <v>1033186648</v>
      </c>
      <c r="G197" t="str">
        <f>Raw_Data!H197</f>
        <v>0</v>
      </c>
      <c r="H197">
        <f>IFERROR(VLOOKUP(G197,Store_Map!$A$2:$I$100,3,FALSE),"")</f>
        <v>0</v>
      </c>
      <c r="I197">
        <f>IFERROR(VLOOKUP(G197,Store_Map!$A$2:$I$100,4,FALSE),"")</f>
        <v>0</v>
      </c>
      <c r="J197">
        <f>IFERROR(VLOOKUP(G197,Store_Map!$A$2:$I$100,5,FALSE),"")</f>
        <v>0</v>
      </c>
      <c r="K197">
        <f>IFERROR(VLOOKUP(G197,Store_Map!$A$2:$I$100,6,FALSE),"")</f>
        <v>0</v>
      </c>
      <c r="L197">
        <f>IFERROR(VLOOKUP(G197,Store_Map!$A$2:$I$100,7,FALSE),"")</f>
        <v>0</v>
      </c>
      <c r="M197">
        <f>IFERROR(VLOOKUP(G197,Store_Map!$A$2:$I$100,8,FALSE),"")</f>
        <v>0</v>
      </c>
      <c r="N197">
        <f t="shared" si="27"/>
        <v>0</v>
      </c>
      <c r="O197" t="str">
        <f t="shared" si="28"/>
        <v>PASS</v>
      </c>
      <c r="P197" t="str">
        <f t="shared" si="29"/>
        <v>PASS</v>
      </c>
      <c r="Q197" t="str">
        <f t="shared" si="30"/>
        <v>PASS</v>
      </c>
      <c r="R197" t="str">
        <f t="shared" si="31"/>
        <v>PASS</v>
      </c>
      <c r="S197" t="str">
        <f t="shared" si="32"/>
        <v>PASS</v>
      </c>
      <c r="T197">
        <f t="shared" si="33"/>
        <v>100</v>
      </c>
      <c r="U197" t="str">
        <f t="shared" si="34"/>
        <v>Low</v>
      </c>
      <c r="V197" t="str">
        <f t="shared" si="35"/>
        <v>Clean</v>
      </c>
    </row>
    <row r="198" spans="1:22" x14ac:dyDescent="0.3">
      <c r="A198" t="str">
        <f>Raw_Data!A198</f>
        <v>6245172</v>
      </c>
      <c r="B198">
        <f>Raw_Data!B198</f>
        <v>45660</v>
      </c>
      <c r="C198" t="str">
        <f>Raw_Data!C198</f>
        <v>AMLODIPINE BESYLATE 5 MG TA</v>
      </c>
      <c r="D198" t="str">
        <f>Raw_Data!D198</f>
        <v>69097012715</v>
      </c>
      <c r="E198" t="str">
        <f>Raw_Data!E198</f>
        <v>BYNE, EDMUND</v>
      </c>
      <c r="F198" t="str">
        <f>Raw_Data!F198</f>
        <v>1033186648</v>
      </c>
      <c r="G198" t="str">
        <f>Raw_Data!H198</f>
        <v>0</v>
      </c>
      <c r="H198">
        <f>IFERROR(VLOOKUP(G198,Store_Map!$A$2:$I$100,3,FALSE),"")</f>
        <v>0</v>
      </c>
      <c r="I198">
        <f>IFERROR(VLOOKUP(G198,Store_Map!$A$2:$I$100,4,FALSE),"")</f>
        <v>0</v>
      </c>
      <c r="J198">
        <f>IFERROR(VLOOKUP(G198,Store_Map!$A$2:$I$100,5,FALSE),"")</f>
        <v>0</v>
      </c>
      <c r="K198">
        <f>IFERROR(VLOOKUP(G198,Store_Map!$A$2:$I$100,6,FALSE),"")</f>
        <v>0</v>
      </c>
      <c r="L198">
        <f>IFERROR(VLOOKUP(G198,Store_Map!$A$2:$I$100,7,FALSE),"")</f>
        <v>0</v>
      </c>
      <c r="M198">
        <f>IFERROR(VLOOKUP(G198,Store_Map!$A$2:$I$100,8,FALSE),"")</f>
        <v>0</v>
      </c>
      <c r="N198">
        <f t="shared" si="27"/>
        <v>0</v>
      </c>
      <c r="O198" t="str">
        <f t="shared" si="28"/>
        <v>PASS</v>
      </c>
      <c r="P198" t="str">
        <f t="shared" si="29"/>
        <v>PASS</v>
      </c>
      <c r="Q198" t="str">
        <f t="shared" si="30"/>
        <v>PASS</v>
      </c>
      <c r="R198" t="str">
        <f t="shared" si="31"/>
        <v>PASS</v>
      </c>
      <c r="S198" t="str">
        <f t="shared" si="32"/>
        <v>PASS</v>
      </c>
      <c r="T198">
        <f t="shared" si="33"/>
        <v>100</v>
      </c>
      <c r="U198" t="str">
        <f t="shared" si="34"/>
        <v>Low</v>
      </c>
      <c r="V198" t="str">
        <f t="shared" si="35"/>
        <v>Clean</v>
      </c>
    </row>
    <row r="199" spans="1:22" x14ac:dyDescent="0.3">
      <c r="A199" t="str">
        <f>Raw_Data!A199</f>
        <v>6245173</v>
      </c>
      <c r="B199">
        <f>Raw_Data!B199</f>
        <v>45660</v>
      </c>
      <c r="C199" t="str">
        <f>Raw_Data!C199</f>
        <v>SPIRIVA RESPIMAT 2.5 MCG IN</v>
      </c>
      <c r="D199" t="str">
        <f>Raw_Data!D199</f>
        <v>597010061</v>
      </c>
      <c r="E199" t="str">
        <f>Raw_Data!E199</f>
        <v>BYNE, EDMUND</v>
      </c>
      <c r="F199" t="str">
        <f>Raw_Data!F199</f>
        <v>1033186648</v>
      </c>
      <c r="G199" t="str">
        <f>Raw_Data!H199</f>
        <v>0</v>
      </c>
      <c r="H199">
        <f>IFERROR(VLOOKUP(G199,Store_Map!$A$2:$I$100,3,FALSE),"")</f>
        <v>0</v>
      </c>
      <c r="I199">
        <f>IFERROR(VLOOKUP(G199,Store_Map!$A$2:$I$100,4,FALSE),"")</f>
        <v>0</v>
      </c>
      <c r="J199">
        <f>IFERROR(VLOOKUP(G199,Store_Map!$A$2:$I$100,5,FALSE),"")</f>
        <v>0</v>
      </c>
      <c r="K199">
        <f>IFERROR(VLOOKUP(G199,Store_Map!$A$2:$I$100,6,FALSE),"")</f>
        <v>0</v>
      </c>
      <c r="L199">
        <f>IFERROR(VLOOKUP(G199,Store_Map!$A$2:$I$100,7,FALSE),"")</f>
        <v>0</v>
      </c>
      <c r="M199">
        <f>IFERROR(VLOOKUP(G199,Store_Map!$A$2:$I$100,8,FALSE),"")</f>
        <v>0</v>
      </c>
      <c r="N199">
        <f t="shared" si="27"/>
        <v>0</v>
      </c>
      <c r="O199" t="str">
        <f t="shared" si="28"/>
        <v>PASS</v>
      </c>
      <c r="P199" t="str">
        <f t="shared" si="29"/>
        <v>REVIEW</v>
      </c>
      <c r="Q199" t="str">
        <f t="shared" si="30"/>
        <v>PASS</v>
      </c>
      <c r="R199" t="str">
        <f t="shared" si="31"/>
        <v>PASS</v>
      </c>
      <c r="S199" t="str">
        <f t="shared" si="32"/>
        <v>REVIEW</v>
      </c>
      <c r="T199">
        <f t="shared" si="33"/>
        <v>90</v>
      </c>
      <c r="U199" t="str">
        <f t="shared" si="34"/>
        <v>Low</v>
      </c>
      <c r="V199" t="str">
        <f t="shared" si="35"/>
        <v>Invalid NDC</v>
      </c>
    </row>
    <row r="200" spans="1:22" x14ac:dyDescent="0.3">
      <c r="A200" t="str">
        <f>Raw_Data!A200</f>
        <v>6245175</v>
      </c>
      <c r="B200">
        <f>Raw_Data!B200</f>
        <v>45660</v>
      </c>
      <c r="C200" t="str">
        <f>Raw_Data!C200</f>
        <v>ATORVASTATIN 40 MG TABLET</v>
      </c>
      <c r="D200" t="str">
        <f>Raw_Data!D200</f>
        <v>67877051310</v>
      </c>
      <c r="E200" t="str">
        <f>Raw_Data!E200</f>
        <v>BYNE, EDMUND</v>
      </c>
      <c r="F200" t="str">
        <f>Raw_Data!F200</f>
        <v>1033186648</v>
      </c>
      <c r="G200" t="str">
        <f>Raw_Data!H200</f>
        <v>0</v>
      </c>
      <c r="H200">
        <f>IFERROR(VLOOKUP(G200,Store_Map!$A$2:$I$100,3,FALSE),"")</f>
        <v>0</v>
      </c>
      <c r="I200">
        <f>IFERROR(VLOOKUP(G200,Store_Map!$A$2:$I$100,4,FALSE),"")</f>
        <v>0</v>
      </c>
      <c r="J200">
        <f>IFERROR(VLOOKUP(G200,Store_Map!$A$2:$I$100,5,FALSE),"")</f>
        <v>0</v>
      </c>
      <c r="K200">
        <f>IFERROR(VLOOKUP(G200,Store_Map!$A$2:$I$100,6,FALSE),"")</f>
        <v>0</v>
      </c>
      <c r="L200">
        <f>IFERROR(VLOOKUP(G200,Store_Map!$A$2:$I$100,7,FALSE),"")</f>
        <v>0</v>
      </c>
      <c r="M200">
        <f>IFERROR(VLOOKUP(G200,Store_Map!$A$2:$I$100,8,FALSE),"")</f>
        <v>0</v>
      </c>
      <c r="N200">
        <f t="shared" si="27"/>
        <v>0</v>
      </c>
      <c r="O200" t="str">
        <f t="shared" si="28"/>
        <v>PASS</v>
      </c>
      <c r="P200" t="str">
        <f t="shared" si="29"/>
        <v>PASS</v>
      </c>
      <c r="Q200" t="str">
        <f t="shared" si="30"/>
        <v>PASS</v>
      </c>
      <c r="R200" t="str">
        <f t="shared" si="31"/>
        <v>PASS</v>
      </c>
      <c r="S200" t="str">
        <f t="shared" si="32"/>
        <v>PASS</v>
      </c>
      <c r="T200">
        <f t="shared" si="33"/>
        <v>100</v>
      </c>
      <c r="U200" t="str">
        <f t="shared" si="34"/>
        <v>Low</v>
      </c>
      <c r="V200" t="str">
        <f t="shared" si="35"/>
        <v>Clean</v>
      </c>
    </row>
    <row r="201" spans="1:22" x14ac:dyDescent="0.3">
      <c r="A201" t="str">
        <f>Raw_Data!A201</f>
        <v>6247341</v>
      </c>
      <c r="B201">
        <f>Raw_Data!B201</f>
        <v>45660</v>
      </c>
      <c r="C201" t="str">
        <f>Raw_Data!C201</f>
        <v>METOPROLOL SUCC ER 50 MG TA</v>
      </c>
      <c r="D201" t="str">
        <f>Raw_Data!D201</f>
        <v>55111046701</v>
      </c>
      <c r="E201" t="str">
        <f>Raw_Data!E201</f>
        <v>BYNE, EDMUND</v>
      </c>
      <c r="F201" t="str">
        <f>Raw_Data!F201</f>
        <v>1033186648</v>
      </c>
      <c r="G201" t="str">
        <f>Raw_Data!H201</f>
        <v>0</v>
      </c>
      <c r="H201">
        <f>IFERROR(VLOOKUP(G201,Store_Map!$A$2:$I$100,3,FALSE),"")</f>
        <v>0</v>
      </c>
      <c r="I201">
        <f>IFERROR(VLOOKUP(G201,Store_Map!$A$2:$I$100,4,FALSE),"")</f>
        <v>0</v>
      </c>
      <c r="J201">
        <f>IFERROR(VLOOKUP(G201,Store_Map!$A$2:$I$100,5,FALSE),"")</f>
        <v>0</v>
      </c>
      <c r="K201">
        <f>IFERROR(VLOOKUP(G201,Store_Map!$A$2:$I$100,6,FALSE),"")</f>
        <v>0</v>
      </c>
      <c r="L201">
        <f>IFERROR(VLOOKUP(G201,Store_Map!$A$2:$I$100,7,FALSE),"")</f>
        <v>0</v>
      </c>
      <c r="M201">
        <f>IFERROR(VLOOKUP(G201,Store_Map!$A$2:$I$100,8,FALSE),"")</f>
        <v>0</v>
      </c>
      <c r="N201">
        <f t="shared" si="27"/>
        <v>0</v>
      </c>
      <c r="O201" t="str">
        <f t="shared" si="28"/>
        <v>PASS</v>
      </c>
      <c r="P201" t="str">
        <f t="shared" si="29"/>
        <v>PASS</v>
      </c>
      <c r="Q201" t="str">
        <f t="shared" si="30"/>
        <v>PASS</v>
      </c>
      <c r="R201" t="str">
        <f t="shared" si="31"/>
        <v>PASS</v>
      </c>
      <c r="S201" t="str">
        <f t="shared" si="32"/>
        <v>PASS</v>
      </c>
      <c r="T201">
        <f t="shared" si="33"/>
        <v>100</v>
      </c>
      <c r="U201" t="str">
        <f t="shared" si="34"/>
        <v>Low</v>
      </c>
      <c r="V201" t="str">
        <f t="shared" si="35"/>
        <v>Clean</v>
      </c>
    </row>
    <row r="202" spans="1:22" x14ac:dyDescent="0.3">
      <c r="A202" t="str">
        <f>Raw_Data!A202</f>
        <v>6247173</v>
      </c>
      <c r="B202">
        <f>Raw_Data!B202</f>
        <v>45660</v>
      </c>
      <c r="C202" t="str">
        <f>Raw_Data!C202</f>
        <v>LOSARTAN POTASSIUM 100 MG T</v>
      </c>
      <c r="D202" t="str">
        <f>Raw_Data!D202</f>
        <v>65862020399</v>
      </c>
      <c r="E202" t="str">
        <f>Raw_Data!E202</f>
        <v>FORD, JAMES</v>
      </c>
      <c r="F202" t="str">
        <f>Raw_Data!F202</f>
        <v>1033117684</v>
      </c>
      <c r="G202" t="str">
        <f>Raw_Data!H202</f>
        <v>0</v>
      </c>
      <c r="H202">
        <f>IFERROR(VLOOKUP(G202,Store_Map!$A$2:$I$100,3,FALSE),"")</f>
        <v>0</v>
      </c>
      <c r="I202">
        <f>IFERROR(VLOOKUP(G202,Store_Map!$A$2:$I$100,4,FALSE),"")</f>
        <v>0</v>
      </c>
      <c r="J202">
        <f>IFERROR(VLOOKUP(G202,Store_Map!$A$2:$I$100,5,FALSE),"")</f>
        <v>0</v>
      </c>
      <c r="K202">
        <f>IFERROR(VLOOKUP(G202,Store_Map!$A$2:$I$100,6,FALSE),"")</f>
        <v>0</v>
      </c>
      <c r="L202">
        <f>IFERROR(VLOOKUP(G202,Store_Map!$A$2:$I$100,7,FALSE),"")</f>
        <v>0</v>
      </c>
      <c r="M202">
        <f>IFERROR(VLOOKUP(G202,Store_Map!$A$2:$I$100,8,FALSE),"")</f>
        <v>0</v>
      </c>
      <c r="N202">
        <f t="shared" si="27"/>
        <v>0</v>
      </c>
      <c r="O202" t="str">
        <f t="shared" si="28"/>
        <v>PASS</v>
      </c>
      <c r="P202" t="str">
        <f t="shared" si="29"/>
        <v>PASS</v>
      </c>
      <c r="Q202" t="str">
        <f t="shared" si="30"/>
        <v>PASS</v>
      </c>
      <c r="R202" t="str">
        <f t="shared" si="31"/>
        <v>PASS</v>
      </c>
      <c r="S202" t="str">
        <f t="shared" si="32"/>
        <v>PASS</v>
      </c>
      <c r="T202">
        <f t="shared" si="33"/>
        <v>100</v>
      </c>
      <c r="U202" t="str">
        <f t="shared" si="34"/>
        <v>Low</v>
      </c>
      <c r="V202" t="str">
        <f t="shared" si="35"/>
        <v>Clean</v>
      </c>
    </row>
    <row r="203" spans="1:22" x14ac:dyDescent="0.3">
      <c r="A203" t="str">
        <f>Raw_Data!A203</f>
        <v>6247174</v>
      </c>
      <c r="B203">
        <f>Raw_Data!B203</f>
        <v>45660</v>
      </c>
      <c r="C203" t="str">
        <f>Raw_Data!C203</f>
        <v>AMLODIPINE BESYLATE 10 MG T</v>
      </c>
      <c r="D203" t="str">
        <f>Raw_Data!D203</f>
        <v>69097012815</v>
      </c>
      <c r="E203" t="str">
        <f>Raw_Data!E203</f>
        <v>FORD, JAMES</v>
      </c>
      <c r="F203" t="str">
        <f>Raw_Data!F203</f>
        <v>1033117684</v>
      </c>
      <c r="G203" t="str">
        <f>Raw_Data!H203</f>
        <v>0</v>
      </c>
      <c r="H203">
        <f>IFERROR(VLOOKUP(G203,Store_Map!$A$2:$I$100,3,FALSE),"")</f>
        <v>0</v>
      </c>
      <c r="I203">
        <f>IFERROR(VLOOKUP(G203,Store_Map!$A$2:$I$100,4,FALSE),"")</f>
        <v>0</v>
      </c>
      <c r="J203">
        <f>IFERROR(VLOOKUP(G203,Store_Map!$A$2:$I$100,5,FALSE),"")</f>
        <v>0</v>
      </c>
      <c r="K203">
        <f>IFERROR(VLOOKUP(G203,Store_Map!$A$2:$I$100,6,FALSE),"")</f>
        <v>0</v>
      </c>
      <c r="L203">
        <f>IFERROR(VLOOKUP(G203,Store_Map!$A$2:$I$100,7,FALSE),"")</f>
        <v>0</v>
      </c>
      <c r="M203">
        <f>IFERROR(VLOOKUP(G203,Store_Map!$A$2:$I$100,8,FALSE),"")</f>
        <v>0</v>
      </c>
      <c r="N203">
        <f t="shared" si="27"/>
        <v>0</v>
      </c>
      <c r="O203" t="str">
        <f t="shared" si="28"/>
        <v>PASS</v>
      </c>
      <c r="P203" t="str">
        <f t="shared" si="29"/>
        <v>PASS</v>
      </c>
      <c r="Q203" t="str">
        <f t="shared" si="30"/>
        <v>PASS</v>
      </c>
      <c r="R203" t="str">
        <f t="shared" si="31"/>
        <v>PASS</v>
      </c>
      <c r="S203" t="str">
        <f t="shared" si="32"/>
        <v>PASS</v>
      </c>
      <c r="T203">
        <f t="shared" si="33"/>
        <v>100</v>
      </c>
      <c r="U203" t="str">
        <f t="shared" si="34"/>
        <v>Low</v>
      </c>
      <c r="V203" t="str">
        <f t="shared" si="35"/>
        <v>Clean</v>
      </c>
    </row>
    <row r="204" spans="1:22" x14ac:dyDescent="0.3">
      <c r="A204" t="str">
        <f>Raw_Data!A204</f>
        <v>6247175</v>
      </c>
      <c r="B204">
        <f>Raw_Data!B204</f>
        <v>45660</v>
      </c>
      <c r="C204" t="str">
        <f>Raw_Data!C204</f>
        <v>OMEPRAZOLE DR 20 MG CAPSULE</v>
      </c>
      <c r="D204" t="str">
        <f>Raw_Data!D204</f>
        <v>68382041205</v>
      </c>
      <c r="E204" t="str">
        <f>Raw_Data!E204</f>
        <v>FORD, JAMES</v>
      </c>
      <c r="F204" t="str">
        <f>Raw_Data!F204</f>
        <v>1033117684</v>
      </c>
      <c r="G204" t="str">
        <f>Raw_Data!H204</f>
        <v>0</v>
      </c>
      <c r="H204">
        <f>IFERROR(VLOOKUP(G204,Store_Map!$A$2:$I$100,3,FALSE),"")</f>
        <v>0</v>
      </c>
      <c r="I204">
        <f>IFERROR(VLOOKUP(G204,Store_Map!$A$2:$I$100,4,FALSE),"")</f>
        <v>0</v>
      </c>
      <c r="J204">
        <f>IFERROR(VLOOKUP(G204,Store_Map!$A$2:$I$100,5,FALSE),"")</f>
        <v>0</v>
      </c>
      <c r="K204">
        <f>IFERROR(VLOOKUP(G204,Store_Map!$A$2:$I$100,6,FALSE),"")</f>
        <v>0</v>
      </c>
      <c r="L204">
        <f>IFERROR(VLOOKUP(G204,Store_Map!$A$2:$I$100,7,FALSE),"")</f>
        <v>0</v>
      </c>
      <c r="M204">
        <f>IFERROR(VLOOKUP(G204,Store_Map!$A$2:$I$100,8,FALSE),"")</f>
        <v>0</v>
      </c>
      <c r="N204">
        <f t="shared" si="27"/>
        <v>0</v>
      </c>
      <c r="O204" t="str">
        <f t="shared" si="28"/>
        <v>PASS</v>
      </c>
      <c r="P204" t="str">
        <f t="shared" si="29"/>
        <v>PASS</v>
      </c>
      <c r="Q204" t="str">
        <f t="shared" si="30"/>
        <v>PASS</v>
      </c>
      <c r="R204" t="str">
        <f t="shared" si="31"/>
        <v>PASS</v>
      </c>
      <c r="S204" t="str">
        <f t="shared" si="32"/>
        <v>PASS</v>
      </c>
      <c r="T204">
        <f t="shared" si="33"/>
        <v>100</v>
      </c>
      <c r="U204" t="str">
        <f t="shared" si="34"/>
        <v>Low</v>
      </c>
      <c r="V204" t="str">
        <f t="shared" si="35"/>
        <v>Clean</v>
      </c>
    </row>
    <row r="205" spans="1:22" x14ac:dyDescent="0.3">
      <c r="A205" t="str">
        <f>Raw_Data!A205</f>
        <v>6250193</v>
      </c>
      <c r="B205">
        <f>Raw_Data!B205</f>
        <v>45660</v>
      </c>
      <c r="C205" t="str">
        <f>Raw_Data!C205</f>
        <v>NAPROXEN 500 MG TABLET</v>
      </c>
      <c r="D205" t="str">
        <f>Raw_Data!D205</f>
        <v>68462019001</v>
      </c>
      <c r="E205" t="str">
        <f>Raw_Data!E205</f>
        <v>JOHNSON, PRINCESSA</v>
      </c>
      <c r="F205" t="str">
        <f>Raw_Data!F205</f>
        <v>1295754596</v>
      </c>
      <c r="G205" t="str">
        <f>Raw_Data!H205</f>
        <v>0</v>
      </c>
      <c r="H205">
        <f>IFERROR(VLOOKUP(G205,Store_Map!$A$2:$I$100,3,FALSE),"")</f>
        <v>0</v>
      </c>
      <c r="I205">
        <f>IFERROR(VLOOKUP(G205,Store_Map!$A$2:$I$100,4,FALSE),"")</f>
        <v>0</v>
      </c>
      <c r="J205">
        <f>IFERROR(VLOOKUP(G205,Store_Map!$A$2:$I$100,5,FALSE),"")</f>
        <v>0</v>
      </c>
      <c r="K205">
        <f>IFERROR(VLOOKUP(G205,Store_Map!$A$2:$I$100,6,FALSE),"")</f>
        <v>0</v>
      </c>
      <c r="L205">
        <f>IFERROR(VLOOKUP(G205,Store_Map!$A$2:$I$100,7,FALSE),"")</f>
        <v>0</v>
      </c>
      <c r="M205">
        <f>IFERROR(VLOOKUP(G205,Store_Map!$A$2:$I$100,8,FALSE),"")</f>
        <v>0</v>
      </c>
      <c r="N205">
        <f t="shared" si="27"/>
        <v>0</v>
      </c>
      <c r="O205" t="str">
        <f t="shared" si="28"/>
        <v>PASS</v>
      </c>
      <c r="P205" t="str">
        <f t="shared" si="29"/>
        <v>PASS</v>
      </c>
      <c r="Q205" t="str">
        <f t="shared" si="30"/>
        <v>PASS</v>
      </c>
      <c r="R205" t="str">
        <f t="shared" si="31"/>
        <v>PASS</v>
      </c>
      <c r="S205" t="str">
        <f t="shared" si="32"/>
        <v>PASS</v>
      </c>
      <c r="T205">
        <f t="shared" si="33"/>
        <v>100</v>
      </c>
      <c r="U205" t="str">
        <f t="shared" si="34"/>
        <v>Low</v>
      </c>
      <c r="V205" t="str">
        <f t="shared" si="35"/>
        <v>Clean</v>
      </c>
    </row>
    <row r="206" spans="1:22" x14ac:dyDescent="0.3">
      <c r="A206" t="str">
        <f>Raw_Data!A206</f>
        <v>6234410</v>
      </c>
      <c r="B206">
        <f>Raw_Data!B206</f>
        <v>45660</v>
      </c>
      <c r="C206" t="str">
        <f>Raw_Data!C206</f>
        <v>HYDROCHLOROTHIAZIDE 12.5 MG</v>
      </c>
      <c r="D206" t="str">
        <f>Raw_Data!D206</f>
        <v>50228014605</v>
      </c>
      <c r="E206" t="str">
        <f>Raw_Data!E206</f>
        <v>GIBBS, JON</v>
      </c>
      <c r="F206" t="str">
        <f>Raw_Data!F206</f>
        <v>1700896156</v>
      </c>
      <c r="G206" t="str">
        <f>Raw_Data!H206</f>
        <v>0</v>
      </c>
      <c r="H206">
        <f>IFERROR(VLOOKUP(G206,Store_Map!$A$2:$I$100,3,FALSE),"")</f>
        <v>0</v>
      </c>
      <c r="I206">
        <f>IFERROR(VLOOKUP(G206,Store_Map!$A$2:$I$100,4,FALSE),"")</f>
        <v>0</v>
      </c>
      <c r="J206">
        <f>IFERROR(VLOOKUP(G206,Store_Map!$A$2:$I$100,5,FALSE),"")</f>
        <v>0</v>
      </c>
      <c r="K206">
        <f>IFERROR(VLOOKUP(G206,Store_Map!$A$2:$I$100,6,FALSE),"")</f>
        <v>0</v>
      </c>
      <c r="L206">
        <f>IFERROR(VLOOKUP(G206,Store_Map!$A$2:$I$100,7,FALSE),"")</f>
        <v>0</v>
      </c>
      <c r="M206">
        <f>IFERROR(VLOOKUP(G206,Store_Map!$A$2:$I$100,8,FALSE),"")</f>
        <v>0</v>
      </c>
      <c r="N206">
        <f t="shared" si="27"/>
        <v>0</v>
      </c>
      <c r="O206" t="str">
        <f t="shared" si="28"/>
        <v>PASS</v>
      </c>
      <c r="P206" t="str">
        <f t="shared" si="29"/>
        <v>PASS</v>
      </c>
      <c r="Q206" t="str">
        <f t="shared" si="30"/>
        <v>PASS</v>
      </c>
      <c r="R206" t="str">
        <f t="shared" si="31"/>
        <v>PASS</v>
      </c>
      <c r="S206" t="str">
        <f t="shared" si="32"/>
        <v>PASS</v>
      </c>
      <c r="T206">
        <f t="shared" si="33"/>
        <v>100</v>
      </c>
      <c r="U206" t="str">
        <f t="shared" si="34"/>
        <v>Low</v>
      </c>
      <c r="V206" t="str">
        <f t="shared" si="35"/>
        <v>Clean</v>
      </c>
    </row>
    <row r="207" spans="1:22" x14ac:dyDescent="0.3">
      <c r="A207" t="str">
        <f>Raw_Data!A207</f>
        <v>6249980</v>
      </c>
      <c r="B207">
        <f>Raw_Data!B207</f>
        <v>45660</v>
      </c>
      <c r="C207" t="str">
        <f>Raw_Data!C207</f>
        <v>VITAMIN D2 1.25MG(50,000 UN</v>
      </c>
      <c r="D207" t="str">
        <f>Raw_Data!D207</f>
        <v>64380073706</v>
      </c>
      <c r="E207" t="str">
        <f>Raw_Data!E207</f>
        <v>GIBBS, JON</v>
      </c>
      <c r="F207" t="str">
        <f>Raw_Data!F207</f>
        <v>1700896156</v>
      </c>
      <c r="G207" t="str">
        <f>Raw_Data!H207</f>
        <v>0</v>
      </c>
      <c r="H207">
        <f>IFERROR(VLOOKUP(G207,Store_Map!$A$2:$I$100,3,FALSE),"")</f>
        <v>0</v>
      </c>
      <c r="I207">
        <f>IFERROR(VLOOKUP(G207,Store_Map!$A$2:$I$100,4,FALSE),"")</f>
        <v>0</v>
      </c>
      <c r="J207">
        <f>IFERROR(VLOOKUP(G207,Store_Map!$A$2:$I$100,5,FALSE),"")</f>
        <v>0</v>
      </c>
      <c r="K207">
        <f>IFERROR(VLOOKUP(G207,Store_Map!$A$2:$I$100,6,FALSE),"")</f>
        <v>0</v>
      </c>
      <c r="L207">
        <f>IFERROR(VLOOKUP(G207,Store_Map!$A$2:$I$100,7,FALSE),"")</f>
        <v>0</v>
      </c>
      <c r="M207">
        <f>IFERROR(VLOOKUP(G207,Store_Map!$A$2:$I$100,8,FALSE),"")</f>
        <v>0</v>
      </c>
      <c r="N207">
        <f t="shared" si="27"/>
        <v>0</v>
      </c>
      <c r="O207" t="str">
        <f t="shared" si="28"/>
        <v>PASS</v>
      </c>
      <c r="P207" t="str">
        <f t="shared" si="29"/>
        <v>PASS</v>
      </c>
      <c r="Q207" t="str">
        <f t="shared" si="30"/>
        <v>PASS</v>
      </c>
      <c r="R207" t="str">
        <f t="shared" si="31"/>
        <v>PASS</v>
      </c>
      <c r="S207" t="str">
        <f t="shared" si="32"/>
        <v>PASS</v>
      </c>
      <c r="T207">
        <f t="shared" si="33"/>
        <v>100</v>
      </c>
      <c r="U207" t="str">
        <f t="shared" si="34"/>
        <v>Low</v>
      </c>
      <c r="V207" t="str">
        <f t="shared" si="35"/>
        <v>Clean</v>
      </c>
    </row>
    <row r="208" spans="1:22" x14ac:dyDescent="0.3">
      <c r="A208" t="str">
        <f>Raw_Data!A208</f>
        <v>6245988</v>
      </c>
      <c r="B208">
        <f>Raw_Data!B208</f>
        <v>45660</v>
      </c>
      <c r="C208" t="str">
        <f>Raw_Data!C208</f>
        <v>CARVEDILOL 25 MG TABLET</v>
      </c>
      <c r="D208" t="str">
        <f>Raw_Data!D208</f>
        <v>68382009505</v>
      </c>
      <c r="E208" t="str">
        <f>Raw_Data!E208</f>
        <v>GIBBS, JON</v>
      </c>
      <c r="F208" t="str">
        <f>Raw_Data!F208</f>
        <v>1700896156</v>
      </c>
      <c r="G208" t="str">
        <f>Raw_Data!H208</f>
        <v>0</v>
      </c>
      <c r="H208">
        <f>IFERROR(VLOOKUP(G208,Store_Map!$A$2:$I$100,3,FALSE),"")</f>
        <v>0</v>
      </c>
      <c r="I208">
        <f>IFERROR(VLOOKUP(G208,Store_Map!$A$2:$I$100,4,FALSE),"")</f>
        <v>0</v>
      </c>
      <c r="J208">
        <f>IFERROR(VLOOKUP(G208,Store_Map!$A$2:$I$100,5,FALSE),"")</f>
        <v>0</v>
      </c>
      <c r="K208">
        <f>IFERROR(VLOOKUP(G208,Store_Map!$A$2:$I$100,6,FALSE),"")</f>
        <v>0</v>
      </c>
      <c r="L208">
        <f>IFERROR(VLOOKUP(G208,Store_Map!$A$2:$I$100,7,FALSE),"")</f>
        <v>0</v>
      </c>
      <c r="M208">
        <f>IFERROR(VLOOKUP(G208,Store_Map!$A$2:$I$100,8,FALSE),"")</f>
        <v>0</v>
      </c>
      <c r="N208">
        <f t="shared" si="27"/>
        <v>0</v>
      </c>
      <c r="O208" t="str">
        <f t="shared" si="28"/>
        <v>PASS</v>
      </c>
      <c r="P208" t="str">
        <f t="shared" si="29"/>
        <v>PASS</v>
      </c>
      <c r="Q208" t="str">
        <f t="shared" si="30"/>
        <v>PASS</v>
      </c>
      <c r="R208" t="str">
        <f t="shared" si="31"/>
        <v>PASS</v>
      </c>
      <c r="S208" t="str">
        <f t="shared" si="32"/>
        <v>PASS</v>
      </c>
      <c r="T208">
        <f t="shared" si="33"/>
        <v>100</v>
      </c>
      <c r="U208" t="str">
        <f t="shared" si="34"/>
        <v>Low</v>
      </c>
      <c r="V208" t="str">
        <f t="shared" si="35"/>
        <v>Clean</v>
      </c>
    </row>
    <row r="209" spans="1:22" x14ac:dyDescent="0.3">
      <c r="A209" t="str">
        <f>Raw_Data!A209</f>
        <v>6246553</v>
      </c>
      <c r="B209">
        <f>Raw_Data!B209</f>
        <v>45660</v>
      </c>
      <c r="C209" t="str">
        <f>Raw_Data!C209</f>
        <v>BACLOFEN 10 MG TABLET</v>
      </c>
      <c r="D209" t="str">
        <f>Raw_Data!D209</f>
        <v>52817032000</v>
      </c>
      <c r="E209" t="str">
        <f>Raw_Data!E209</f>
        <v>BYNE, EDMUND</v>
      </c>
      <c r="F209" t="str">
        <f>Raw_Data!F209</f>
        <v>1033186648</v>
      </c>
      <c r="G209" t="str">
        <f>Raw_Data!H209</f>
        <v>0</v>
      </c>
      <c r="H209">
        <f>IFERROR(VLOOKUP(G209,Store_Map!$A$2:$I$100,3,FALSE),"")</f>
        <v>0</v>
      </c>
      <c r="I209">
        <f>IFERROR(VLOOKUP(G209,Store_Map!$A$2:$I$100,4,FALSE),"")</f>
        <v>0</v>
      </c>
      <c r="J209">
        <f>IFERROR(VLOOKUP(G209,Store_Map!$A$2:$I$100,5,FALSE),"")</f>
        <v>0</v>
      </c>
      <c r="K209">
        <f>IFERROR(VLOOKUP(G209,Store_Map!$A$2:$I$100,6,FALSE),"")</f>
        <v>0</v>
      </c>
      <c r="L209">
        <f>IFERROR(VLOOKUP(G209,Store_Map!$A$2:$I$100,7,FALSE),"")</f>
        <v>0</v>
      </c>
      <c r="M209">
        <f>IFERROR(VLOOKUP(G209,Store_Map!$A$2:$I$100,8,FALSE),"")</f>
        <v>0</v>
      </c>
      <c r="N209">
        <f t="shared" si="27"/>
        <v>0</v>
      </c>
      <c r="O209" t="str">
        <f t="shared" si="28"/>
        <v>PASS</v>
      </c>
      <c r="P209" t="str">
        <f t="shared" si="29"/>
        <v>PASS</v>
      </c>
      <c r="Q209" t="str">
        <f t="shared" si="30"/>
        <v>PASS</v>
      </c>
      <c r="R209" t="str">
        <f t="shared" si="31"/>
        <v>PASS</v>
      </c>
      <c r="S209" t="str">
        <f t="shared" si="32"/>
        <v>PASS</v>
      </c>
      <c r="T209">
        <f t="shared" si="33"/>
        <v>100</v>
      </c>
      <c r="U209" t="str">
        <f t="shared" si="34"/>
        <v>Low</v>
      </c>
      <c r="V209" t="str">
        <f t="shared" si="35"/>
        <v>Clean</v>
      </c>
    </row>
    <row r="210" spans="1:22" x14ac:dyDescent="0.3">
      <c r="A210" t="str">
        <f>Raw_Data!A210</f>
        <v>6248880</v>
      </c>
      <c r="B210">
        <f>Raw_Data!B210</f>
        <v>45660</v>
      </c>
      <c r="C210" t="str">
        <f>Raw_Data!C210</f>
        <v>TRAZODONE 50 MG TABLET</v>
      </c>
      <c r="D210" t="str">
        <f>Raw_Data!D210</f>
        <v>50111056002</v>
      </c>
      <c r="E210" t="str">
        <f>Raw_Data!E210</f>
        <v>GIBBS, JON</v>
      </c>
      <c r="F210" t="str">
        <f>Raw_Data!F210</f>
        <v>1700896156</v>
      </c>
      <c r="G210" t="str">
        <f>Raw_Data!H210</f>
        <v>0</v>
      </c>
      <c r="H210">
        <f>IFERROR(VLOOKUP(G210,Store_Map!$A$2:$I$100,3,FALSE),"")</f>
        <v>0</v>
      </c>
      <c r="I210">
        <f>IFERROR(VLOOKUP(G210,Store_Map!$A$2:$I$100,4,FALSE),"")</f>
        <v>0</v>
      </c>
      <c r="J210">
        <f>IFERROR(VLOOKUP(G210,Store_Map!$A$2:$I$100,5,FALSE),"")</f>
        <v>0</v>
      </c>
      <c r="K210">
        <f>IFERROR(VLOOKUP(G210,Store_Map!$A$2:$I$100,6,FALSE),"")</f>
        <v>0</v>
      </c>
      <c r="L210">
        <f>IFERROR(VLOOKUP(G210,Store_Map!$A$2:$I$100,7,FALSE),"")</f>
        <v>0</v>
      </c>
      <c r="M210">
        <f>IFERROR(VLOOKUP(G210,Store_Map!$A$2:$I$100,8,FALSE),"")</f>
        <v>0</v>
      </c>
      <c r="N210">
        <f t="shared" si="27"/>
        <v>0</v>
      </c>
      <c r="O210" t="str">
        <f t="shared" si="28"/>
        <v>PASS</v>
      </c>
      <c r="P210" t="str">
        <f t="shared" si="29"/>
        <v>PASS</v>
      </c>
      <c r="Q210" t="str">
        <f t="shared" si="30"/>
        <v>PASS</v>
      </c>
      <c r="R210" t="str">
        <f t="shared" si="31"/>
        <v>PASS</v>
      </c>
      <c r="S210" t="str">
        <f t="shared" si="32"/>
        <v>PASS</v>
      </c>
      <c r="T210">
        <f t="shared" si="33"/>
        <v>100</v>
      </c>
      <c r="U210" t="str">
        <f t="shared" si="34"/>
        <v>Low</v>
      </c>
      <c r="V210" t="str">
        <f t="shared" si="35"/>
        <v>Clean</v>
      </c>
    </row>
    <row r="211" spans="1:22" x14ac:dyDescent="0.3">
      <c r="A211" t="str">
        <f>Raw_Data!A211</f>
        <v>6248885</v>
      </c>
      <c r="B211">
        <f>Raw_Data!B211</f>
        <v>45660</v>
      </c>
      <c r="C211" t="str">
        <f>Raw_Data!C211</f>
        <v>MECLIZINE 50 MG TABLET</v>
      </c>
      <c r="D211" t="str">
        <f>Raw_Data!D211</f>
        <v>16571066201</v>
      </c>
      <c r="E211" t="str">
        <f>Raw_Data!E211</f>
        <v>GIBBS, JON</v>
      </c>
      <c r="F211" t="str">
        <f>Raw_Data!F211</f>
        <v>1700896156</v>
      </c>
      <c r="G211" t="str">
        <f>Raw_Data!H211</f>
        <v>0</v>
      </c>
      <c r="H211">
        <f>IFERROR(VLOOKUP(G211,Store_Map!$A$2:$I$100,3,FALSE),"")</f>
        <v>0</v>
      </c>
      <c r="I211">
        <f>IFERROR(VLOOKUP(G211,Store_Map!$A$2:$I$100,4,FALSE),"")</f>
        <v>0</v>
      </c>
      <c r="J211">
        <f>IFERROR(VLOOKUP(G211,Store_Map!$A$2:$I$100,5,FALSE),"")</f>
        <v>0</v>
      </c>
      <c r="K211">
        <f>IFERROR(VLOOKUP(G211,Store_Map!$A$2:$I$100,6,FALSE),"")</f>
        <v>0</v>
      </c>
      <c r="L211">
        <f>IFERROR(VLOOKUP(G211,Store_Map!$A$2:$I$100,7,FALSE),"")</f>
        <v>0</v>
      </c>
      <c r="M211">
        <f>IFERROR(VLOOKUP(G211,Store_Map!$A$2:$I$100,8,FALSE),"")</f>
        <v>0</v>
      </c>
      <c r="N211">
        <f t="shared" si="27"/>
        <v>0</v>
      </c>
      <c r="O211" t="str">
        <f t="shared" si="28"/>
        <v>PASS</v>
      </c>
      <c r="P211" t="str">
        <f t="shared" si="29"/>
        <v>PASS</v>
      </c>
      <c r="Q211" t="str">
        <f t="shared" si="30"/>
        <v>PASS</v>
      </c>
      <c r="R211" t="str">
        <f t="shared" si="31"/>
        <v>PASS</v>
      </c>
      <c r="S211" t="str">
        <f t="shared" si="32"/>
        <v>PASS</v>
      </c>
      <c r="T211">
        <f t="shared" si="33"/>
        <v>100</v>
      </c>
      <c r="U211" t="str">
        <f t="shared" si="34"/>
        <v>Low</v>
      </c>
      <c r="V211" t="str">
        <f t="shared" si="35"/>
        <v>Clean</v>
      </c>
    </row>
    <row r="212" spans="1:22" x14ac:dyDescent="0.3">
      <c r="A212" t="str">
        <f>Raw_Data!A212</f>
        <v>6248891</v>
      </c>
      <c r="B212">
        <f>Raw_Data!B212</f>
        <v>45660</v>
      </c>
      <c r="C212" t="str">
        <f>Raw_Data!C212</f>
        <v>RABEPRAZOLE SOD DR 20 MG TA</v>
      </c>
      <c r="D212" t="str">
        <f>Raw_Data!D212</f>
        <v>62175030232</v>
      </c>
      <c r="E212" t="str">
        <f>Raw_Data!E212</f>
        <v>GIBBS, JON</v>
      </c>
      <c r="F212" t="str">
        <f>Raw_Data!F212</f>
        <v>1700896156</v>
      </c>
      <c r="G212" t="str">
        <f>Raw_Data!H212</f>
        <v>0</v>
      </c>
      <c r="H212">
        <f>IFERROR(VLOOKUP(G212,Store_Map!$A$2:$I$100,3,FALSE),"")</f>
        <v>0</v>
      </c>
      <c r="I212">
        <f>IFERROR(VLOOKUP(G212,Store_Map!$A$2:$I$100,4,FALSE),"")</f>
        <v>0</v>
      </c>
      <c r="J212">
        <f>IFERROR(VLOOKUP(G212,Store_Map!$A$2:$I$100,5,FALSE),"")</f>
        <v>0</v>
      </c>
      <c r="K212">
        <f>IFERROR(VLOOKUP(G212,Store_Map!$A$2:$I$100,6,FALSE),"")</f>
        <v>0</v>
      </c>
      <c r="L212">
        <f>IFERROR(VLOOKUP(G212,Store_Map!$A$2:$I$100,7,FALSE),"")</f>
        <v>0</v>
      </c>
      <c r="M212">
        <f>IFERROR(VLOOKUP(G212,Store_Map!$A$2:$I$100,8,FALSE),"")</f>
        <v>0</v>
      </c>
      <c r="N212">
        <f t="shared" si="27"/>
        <v>0</v>
      </c>
      <c r="O212" t="str">
        <f t="shared" si="28"/>
        <v>PASS</v>
      </c>
      <c r="P212" t="str">
        <f t="shared" si="29"/>
        <v>PASS</v>
      </c>
      <c r="Q212" t="str">
        <f t="shared" si="30"/>
        <v>PASS</v>
      </c>
      <c r="R212" t="str">
        <f t="shared" si="31"/>
        <v>PASS</v>
      </c>
      <c r="S212" t="str">
        <f t="shared" si="32"/>
        <v>PASS</v>
      </c>
      <c r="T212">
        <f t="shared" si="33"/>
        <v>100</v>
      </c>
      <c r="U212" t="str">
        <f t="shared" si="34"/>
        <v>Low</v>
      </c>
      <c r="V212" t="str">
        <f t="shared" si="35"/>
        <v>Clean</v>
      </c>
    </row>
    <row r="213" spans="1:22" x14ac:dyDescent="0.3">
      <c r="A213" t="str">
        <f>Raw_Data!A213</f>
        <v>6248947</v>
      </c>
      <c r="B213">
        <f>Raw_Data!B213</f>
        <v>45660</v>
      </c>
      <c r="C213" t="str">
        <f>Raw_Data!C213</f>
        <v>BACLOFEN 10 MG TABLET</v>
      </c>
      <c r="D213" t="str">
        <f>Raw_Data!D213</f>
        <v>52817032000</v>
      </c>
      <c r="E213" t="str">
        <f>Raw_Data!E213</f>
        <v>BYNE, EDMUND</v>
      </c>
      <c r="F213" t="str">
        <f>Raw_Data!F213</f>
        <v>1033186648</v>
      </c>
      <c r="G213" t="str">
        <f>Raw_Data!H213</f>
        <v>0</v>
      </c>
      <c r="H213">
        <f>IFERROR(VLOOKUP(G213,Store_Map!$A$2:$I$100,3,FALSE),"")</f>
        <v>0</v>
      </c>
      <c r="I213">
        <f>IFERROR(VLOOKUP(G213,Store_Map!$A$2:$I$100,4,FALSE),"")</f>
        <v>0</v>
      </c>
      <c r="J213">
        <f>IFERROR(VLOOKUP(G213,Store_Map!$A$2:$I$100,5,FALSE),"")</f>
        <v>0</v>
      </c>
      <c r="K213">
        <f>IFERROR(VLOOKUP(G213,Store_Map!$A$2:$I$100,6,FALSE),"")</f>
        <v>0</v>
      </c>
      <c r="L213">
        <f>IFERROR(VLOOKUP(G213,Store_Map!$A$2:$I$100,7,FALSE),"")</f>
        <v>0</v>
      </c>
      <c r="M213">
        <f>IFERROR(VLOOKUP(G213,Store_Map!$A$2:$I$100,8,FALSE),"")</f>
        <v>0</v>
      </c>
      <c r="N213">
        <f t="shared" si="27"/>
        <v>0</v>
      </c>
      <c r="O213" t="str">
        <f t="shared" si="28"/>
        <v>PASS</v>
      </c>
      <c r="P213" t="str">
        <f t="shared" si="29"/>
        <v>PASS</v>
      </c>
      <c r="Q213" t="str">
        <f t="shared" si="30"/>
        <v>PASS</v>
      </c>
      <c r="R213" t="str">
        <f t="shared" si="31"/>
        <v>PASS</v>
      </c>
      <c r="S213" t="str">
        <f t="shared" si="32"/>
        <v>PASS</v>
      </c>
      <c r="T213">
        <f t="shared" si="33"/>
        <v>100</v>
      </c>
      <c r="U213" t="str">
        <f t="shared" si="34"/>
        <v>Low</v>
      </c>
      <c r="V213" t="str">
        <f t="shared" si="35"/>
        <v>Clean</v>
      </c>
    </row>
    <row r="214" spans="1:22" x14ac:dyDescent="0.3">
      <c r="A214" t="str">
        <f>Raw_Data!A214</f>
        <v>6248953</v>
      </c>
      <c r="B214">
        <f>Raw_Data!B214</f>
        <v>45660</v>
      </c>
      <c r="C214" t="str">
        <f>Raw_Data!C214</f>
        <v>CYCLOBENZAPRINE 10 MG TABLE</v>
      </c>
      <c r="D214" t="str">
        <f>Raw_Data!D214</f>
        <v>69097084615</v>
      </c>
      <c r="E214" t="str">
        <f>Raw_Data!E214</f>
        <v>GIBBS, JON</v>
      </c>
      <c r="F214" t="str">
        <f>Raw_Data!F214</f>
        <v>1700896156</v>
      </c>
      <c r="G214" t="str">
        <f>Raw_Data!H214</f>
        <v>0</v>
      </c>
      <c r="H214">
        <f>IFERROR(VLOOKUP(G214,Store_Map!$A$2:$I$100,3,FALSE),"")</f>
        <v>0</v>
      </c>
      <c r="I214">
        <f>IFERROR(VLOOKUP(G214,Store_Map!$A$2:$I$100,4,FALSE),"")</f>
        <v>0</v>
      </c>
      <c r="J214">
        <f>IFERROR(VLOOKUP(G214,Store_Map!$A$2:$I$100,5,FALSE),"")</f>
        <v>0</v>
      </c>
      <c r="K214">
        <f>IFERROR(VLOOKUP(G214,Store_Map!$A$2:$I$100,6,FALSE),"")</f>
        <v>0</v>
      </c>
      <c r="L214">
        <f>IFERROR(VLOOKUP(G214,Store_Map!$A$2:$I$100,7,FALSE),"")</f>
        <v>0</v>
      </c>
      <c r="M214">
        <f>IFERROR(VLOOKUP(G214,Store_Map!$A$2:$I$100,8,FALSE),"")</f>
        <v>0</v>
      </c>
      <c r="N214">
        <f t="shared" si="27"/>
        <v>0</v>
      </c>
      <c r="O214" t="str">
        <f t="shared" si="28"/>
        <v>PASS</v>
      </c>
      <c r="P214" t="str">
        <f t="shared" si="29"/>
        <v>PASS</v>
      </c>
      <c r="Q214" t="str">
        <f t="shared" si="30"/>
        <v>PASS</v>
      </c>
      <c r="R214" t="str">
        <f t="shared" si="31"/>
        <v>PASS</v>
      </c>
      <c r="S214" t="str">
        <f t="shared" si="32"/>
        <v>PASS</v>
      </c>
      <c r="T214">
        <f t="shared" si="33"/>
        <v>100</v>
      </c>
      <c r="U214" t="str">
        <f t="shared" si="34"/>
        <v>Low</v>
      </c>
      <c r="V214" t="str">
        <f t="shared" si="35"/>
        <v>Clean</v>
      </c>
    </row>
    <row r="215" spans="1:22" x14ac:dyDescent="0.3">
      <c r="A215" t="str">
        <f>Raw_Data!A215</f>
        <v>6249159</v>
      </c>
      <c r="B215">
        <f>Raw_Data!B215</f>
        <v>45660</v>
      </c>
      <c r="C215" t="str">
        <f>Raw_Data!C215</f>
        <v>MOUNJARO 10 MG/0.5 ML PEN</v>
      </c>
      <c r="D215" t="str">
        <f>Raw_Data!D215</f>
        <v>2147180</v>
      </c>
      <c r="E215" t="str">
        <f>Raw_Data!E215</f>
        <v>MACHADO, MARIA</v>
      </c>
      <c r="F215" t="str">
        <f>Raw_Data!F215</f>
        <v>1619100302</v>
      </c>
      <c r="G215" t="str">
        <f>Raw_Data!H215</f>
        <v>0</v>
      </c>
      <c r="H215">
        <f>IFERROR(VLOOKUP(G215,Store_Map!$A$2:$I$100,3,FALSE),"")</f>
        <v>0</v>
      </c>
      <c r="I215">
        <f>IFERROR(VLOOKUP(G215,Store_Map!$A$2:$I$100,4,FALSE),"")</f>
        <v>0</v>
      </c>
      <c r="J215">
        <f>IFERROR(VLOOKUP(G215,Store_Map!$A$2:$I$100,5,FALSE),"")</f>
        <v>0</v>
      </c>
      <c r="K215">
        <f>IFERROR(VLOOKUP(G215,Store_Map!$A$2:$I$100,6,FALSE),"")</f>
        <v>0</v>
      </c>
      <c r="L215">
        <f>IFERROR(VLOOKUP(G215,Store_Map!$A$2:$I$100,7,FALSE),"")</f>
        <v>0</v>
      </c>
      <c r="M215">
        <f>IFERROR(VLOOKUP(G215,Store_Map!$A$2:$I$100,8,FALSE),"")</f>
        <v>0</v>
      </c>
      <c r="N215">
        <f t="shared" si="27"/>
        <v>0</v>
      </c>
      <c r="O215" t="str">
        <f t="shared" si="28"/>
        <v>PASS</v>
      </c>
      <c r="P215" t="str">
        <f t="shared" si="29"/>
        <v>REVIEW</v>
      </c>
      <c r="Q215" t="str">
        <f t="shared" si="30"/>
        <v>PASS</v>
      </c>
      <c r="R215" t="str">
        <f t="shared" si="31"/>
        <v>PASS</v>
      </c>
      <c r="S215" t="str">
        <f t="shared" si="32"/>
        <v>REVIEW</v>
      </c>
      <c r="T215">
        <f t="shared" si="33"/>
        <v>90</v>
      </c>
      <c r="U215" t="str">
        <f t="shared" si="34"/>
        <v>Low</v>
      </c>
      <c r="V215" t="str">
        <f t="shared" si="35"/>
        <v>Invalid NDC</v>
      </c>
    </row>
    <row r="216" spans="1:22" x14ac:dyDescent="0.3">
      <c r="A216" t="str">
        <f>Raw_Data!A216</f>
        <v>6241942</v>
      </c>
      <c r="B216">
        <f>Raw_Data!B216</f>
        <v>45660</v>
      </c>
      <c r="C216" t="str">
        <f>Raw_Data!C216</f>
        <v>FARXIGA 10 MG TABLET</v>
      </c>
      <c r="D216" t="str">
        <f>Raw_Data!D216</f>
        <v>310621030</v>
      </c>
      <c r="E216" t="str">
        <f>Raw_Data!E216</f>
        <v>MACHADO, MARIA</v>
      </c>
      <c r="F216" t="str">
        <f>Raw_Data!F216</f>
        <v>1619100302</v>
      </c>
      <c r="G216" t="str">
        <f>Raw_Data!H216</f>
        <v>0</v>
      </c>
      <c r="H216">
        <f>IFERROR(VLOOKUP(G216,Store_Map!$A$2:$I$100,3,FALSE),"")</f>
        <v>0</v>
      </c>
      <c r="I216">
        <f>IFERROR(VLOOKUP(G216,Store_Map!$A$2:$I$100,4,FALSE),"")</f>
        <v>0</v>
      </c>
      <c r="J216">
        <f>IFERROR(VLOOKUP(G216,Store_Map!$A$2:$I$100,5,FALSE),"")</f>
        <v>0</v>
      </c>
      <c r="K216">
        <f>IFERROR(VLOOKUP(G216,Store_Map!$A$2:$I$100,6,FALSE),"")</f>
        <v>0</v>
      </c>
      <c r="L216">
        <f>IFERROR(VLOOKUP(G216,Store_Map!$A$2:$I$100,7,FALSE),"")</f>
        <v>0</v>
      </c>
      <c r="M216">
        <f>IFERROR(VLOOKUP(G216,Store_Map!$A$2:$I$100,8,FALSE),"")</f>
        <v>0</v>
      </c>
      <c r="N216">
        <f t="shared" si="27"/>
        <v>0</v>
      </c>
      <c r="O216" t="str">
        <f t="shared" si="28"/>
        <v>PASS</v>
      </c>
      <c r="P216" t="str">
        <f t="shared" si="29"/>
        <v>REVIEW</v>
      </c>
      <c r="Q216" t="str">
        <f t="shared" si="30"/>
        <v>PASS</v>
      </c>
      <c r="R216" t="str">
        <f t="shared" si="31"/>
        <v>PASS</v>
      </c>
      <c r="S216" t="str">
        <f t="shared" si="32"/>
        <v>REVIEW</v>
      </c>
      <c r="T216">
        <f t="shared" si="33"/>
        <v>90</v>
      </c>
      <c r="U216" t="str">
        <f t="shared" si="34"/>
        <v>Low</v>
      </c>
      <c r="V216" t="str">
        <f t="shared" si="35"/>
        <v>Invalid NDC</v>
      </c>
    </row>
    <row r="217" spans="1:22" x14ac:dyDescent="0.3">
      <c r="A217" t="str">
        <f>Raw_Data!A217</f>
        <v>6251157</v>
      </c>
      <c r="B217">
        <f>Raw_Data!B217</f>
        <v>45660</v>
      </c>
      <c r="C217" t="str">
        <f>Raw_Data!C217</f>
        <v>PREDNISONE 20 MG TABLET</v>
      </c>
      <c r="D217" t="str">
        <f>Raw_Data!D217</f>
        <v>591544301</v>
      </c>
      <c r="E217" t="str">
        <f>Raw_Data!E217</f>
        <v>BYNE, EDMUND</v>
      </c>
      <c r="F217" t="str">
        <f>Raw_Data!F217</f>
        <v>1033186648</v>
      </c>
      <c r="G217" t="str">
        <f>Raw_Data!H217</f>
        <v>0</v>
      </c>
      <c r="H217">
        <f>IFERROR(VLOOKUP(G217,Store_Map!$A$2:$I$100,3,FALSE),"")</f>
        <v>0</v>
      </c>
      <c r="I217">
        <f>IFERROR(VLOOKUP(G217,Store_Map!$A$2:$I$100,4,FALSE),"")</f>
        <v>0</v>
      </c>
      <c r="J217">
        <f>IFERROR(VLOOKUP(G217,Store_Map!$A$2:$I$100,5,FALSE),"")</f>
        <v>0</v>
      </c>
      <c r="K217">
        <f>IFERROR(VLOOKUP(G217,Store_Map!$A$2:$I$100,6,FALSE),"")</f>
        <v>0</v>
      </c>
      <c r="L217">
        <f>IFERROR(VLOOKUP(G217,Store_Map!$A$2:$I$100,7,FALSE),"")</f>
        <v>0</v>
      </c>
      <c r="M217">
        <f>IFERROR(VLOOKUP(G217,Store_Map!$A$2:$I$100,8,FALSE),"")</f>
        <v>0</v>
      </c>
      <c r="N217">
        <f t="shared" si="27"/>
        <v>0</v>
      </c>
      <c r="O217" t="str">
        <f t="shared" si="28"/>
        <v>PASS</v>
      </c>
      <c r="P217" t="str">
        <f t="shared" si="29"/>
        <v>REVIEW</v>
      </c>
      <c r="Q217" t="str">
        <f t="shared" si="30"/>
        <v>PASS</v>
      </c>
      <c r="R217" t="str">
        <f t="shared" si="31"/>
        <v>PASS</v>
      </c>
      <c r="S217" t="str">
        <f t="shared" si="32"/>
        <v>REVIEW</v>
      </c>
      <c r="T217">
        <f t="shared" si="33"/>
        <v>90</v>
      </c>
      <c r="U217" t="str">
        <f t="shared" si="34"/>
        <v>Low</v>
      </c>
      <c r="V217" t="str">
        <f t="shared" si="35"/>
        <v>Invalid NDC</v>
      </c>
    </row>
    <row r="218" spans="1:22" x14ac:dyDescent="0.3">
      <c r="A218" t="str">
        <f>Raw_Data!A218</f>
        <v>6251158</v>
      </c>
      <c r="B218">
        <f>Raw_Data!B218</f>
        <v>45660</v>
      </c>
      <c r="C218" t="str">
        <f>Raw_Data!C218</f>
        <v>AMOX-CLAV 875-125 MG TABLET</v>
      </c>
      <c r="D218" t="str">
        <f>Raw_Data!D218</f>
        <v>42571016242</v>
      </c>
      <c r="E218" t="str">
        <f>Raw_Data!E218</f>
        <v>BYNE, EDMUND</v>
      </c>
      <c r="F218" t="str">
        <f>Raw_Data!F218</f>
        <v>1033186648</v>
      </c>
      <c r="G218" t="str">
        <f>Raw_Data!H218</f>
        <v>0</v>
      </c>
      <c r="H218">
        <f>IFERROR(VLOOKUP(G218,Store_Map!$A$2:$I$100,3,FALSE),"")</f>
        <v>0</v>
      </c>
      <c r="I218">
        <f>IFERROR(VLOOKUP(G218,Store_Map!$A$2:$I$100,4,FALSE),"")</f>
        <v>0</v>
      </c>
      <c r="J218">
        <f>IFERROR(VLOOKUP(G218,Store_Map!$A$2:$I$100,5,FALSE),"")</f>
        <v>0</v>
      </c>
      <c r="K218">
        <f>IFERROR(VLOOKUP(G218,Store_Map!$A$2:$I$100,6,FALSE),"")</f>
        <v>0</v>
      </c>
      <c r="L218">
        <f>IFERROR(VLOOKUP(G218,Store_Map!$A$2:$I$100,7,FALSE),"")</f>
        <v>0</v>
      </c>
      <c r="M218">
        <f>IFERROR(VLOOKUP(G218,Store_Map!$A$2:$I$100,8,FALSE),"")</f>
        <v>0</v>
      </c>
      <c r="N218">
        <f t="shared" si="27"/>
        <v>0</v>
      </c>
      <c r="O218" t="str">
        <f t="shared" si="28"/>
        <v>PASS</v>
      </c>
      <c r="P218" t="str">
        <f t="shared" si="29"/>
        <v>PASS</v>
      </c>
      <c r="Q218" t="str">
        <f t="shared" si="30"/>
        <v>PASS</v>
      </c>
      <c r="R218" t="str">
        <f t="shared" si="31"/>
        <v>PASS</v>
      </c>
      <c r="S218" t="str">
        <f t="shared" si="32"/>
        <v>PASS</v>
      </c>
      <c r="T218">
        <f t="shared" si="33"/>
        <v>100</v>
      </c>
      <c r="U218" t="str">
        <f t="shared" si="34"/>
        <v>Low</v>
      </c>
      <c r="V218" t="str">
        <f t="shared" si="35"/>
        <v>Clean</v>
      </c>
    </row>
    <row r="219" spans="1:22" x14ac:dyDescent="0.3">
      <c r="A219" t="str">
        <f>Raw_Data!A219</f>
        <v>6251159</v>
      </c>
      <c r="B219">
        <f>Raw_Data!B219</f>
        <v>45660</v>
      </c>
      <c r="C219" t="str">
        <f>Raw_Data!C219</f>
        <v>BENZONATATE 200 MG CAPSULE</v>
      </c>
      <c r="D219" t="str">
        <f>Raw_Data!D219</f>
        <v>42806071501</v>
      </c>
      <c r="E219" t="str">
        <f>Raw_Data!E219</f>
        <v>BYNE, EDMUND</v>
      </c>
      <c r="F219" t="str">
        <f>Raw_Data!F219</f>
        <v>1033186648</v>
      </c>
      <c r="G219" t="str">
        <f>Raw_Data!H219</f>
        <v>0</v>
      </c>
      <c r="H219">
        <f>IFERROR(VLOOKUP(G219,Store_Map!$A$2:$I$100,3,FALSE),"")</f>
        <v>0</v>
      </c>
      <c r="I219">
        <f>IFERROR(VLOOKUP(G219,Store_Map!$A$2:$I$100,4,FALSE),"")</f>
        <v>0</v>
      </c>
      <c r="J219">
        <f>IFERROR(VLOOKUP(G219,Store_Map!$A$2:$I$100,5,FALSE),"")</f>
        <v>0</v>
      </c>
      <c r="K219">
        <f>IFERROR(VLOOKUP(G219,Store_Map!$A$2:$I$100,6,FALSE),"")</f>
        <v>0</v>
      </c>
      <c r="L219">
        <f>IFERROR(VLOOKUP(G219,Store_Map!$A$2:$I$100,7,FALSE),"")</f>
        <v>0</v>
      </c>
      <c r="M219">
        <f>IFERROR(VLOOKUP(G219,Store_Map!$A$2:$I$100,8,FALSE),"")</f>
        <v>0</v>
      </c>
      <c r="N219">
        <f t="shared" si="27"/>
        <v>0</v>
      </c>
      <c r="O219" t="str">
        <f t="shared" si="28"/>
        <v>PASS</v>
      </c>
      <c r="P219" t="str">
        <f t="shared" si="29"/>
        <v>PASS</v>
      </c>
      <c r="Q219" t="str">
        <f t="shared" si="30"/>
        <v>PASS</v>
      </c>
      <c r="R219" t="str">
        <f t="shared" si="31"/>
        <v>PASS</v>
      </c>
      <c r="S219" t="str">
        <f t="shared" si="32"/>
        <v>PASS</v>
      </c>
      <c r="T219">
        <f t="shared" si="33"/>
        <v>100</v>
      </c>
      <c r="U219" t="str">
        <f t="shared" si="34"/>
        <v>Low</v>
      </c>
      <c r="V219" t="str">
        <f t="shared" si="35"/>
        <v>Clean</v>
      </c>
    </row>
    <row r="220" spans="1:22" x14ac:dyDescent="0.3">
      <c r="A220" t="str">
        <f>Raw_Data!A220</f>
        <v>6251160</v>
      </c>
      <c r="B220">
        <f>Raw_Data!B220</f>
        <v>45660</v>
      </c>
      <c r="C220" t="str">
        <f>Raw_Data!C220</f>
        <v>LOSARTAN POTASSIUM 50 MG TA</v>
      </c>
      <c r="D220" t="str">
        <f>Raw_Data!D220</f>
        <v>65862020299</v>
      </c>
      <c r="E220" t="str">
        <f>Raw_Data!E220</f>
        <v>BYNE, EDMUND</v>
      </c>
      <c r="F220" t="str">
        <f>Raw_Data!F220</f>
        <v>1033186648</v>
      </c>
      <c r="G220" t="str">
        <f>Raw_Data!H220</f>
        <v>0</v>
      </c>
      <c r="H220">
        <f>IFERROR(VLOOKUP(G220,Store_Map!$A$2:$I$100,3,FALSE),"")</f>
        <v>0</v>
      </c>
      <c r="I220">
        <f>IFERROR(VLOOKUP(G220,Store_Map!$A$2:$I$100,4,FALSE),"")</f>
        <v>0</v>
      </c>
      <c r="J220">
        <f>IFERROR(VLOOKUP(G220,Store_Map!$A$2:$I$100,5,FALSE),"")</f>
        <v>0</v>
      </c>
      <c r="K220">
        <f>IFERROR(VLOOKUP(G220,Store_Map!$A$2:$I$100,6,FALSE),"")</f>
        <v>0</v>
      </c>
      <c r="L220">
        <f>IFERROR(VLOOKUP(G220,Store_Map!$A$2:$I$100,7,FALSE),"")</f>
        <v>0</v>
      </c>
      <c r="M220">
        <f>IFERROR(VLOOKUP(G220,Store_Map!$A$2:$I$100,8,FALSE),"")</f>
        <v>0</v>
      </c>
      <c r="N220">
        <f t="shared" si="27"/>
        <v>0</v>
      </c>
      <c r="O220" t="str">
        <f t="shared" si="28"/>
        <v>PASS</v>
      </c>
      <c r="P220" t="str">
        <f t="shared" si="29"/>
        <v>PASS</v>
      </c>
      <c r="Q220" t="str">
        <f t="shared" si="30"/>
        <v>PASS</v>
      </c>
      <c r="R220" t="str">
        <f t="shared" si="31"/>
        <v>PASS</v>
      </c>
      <c r="S220" t="str">
        <f t="shared" si="32"/>
        <v>PASS</v>
      </c>
      <c r="T220">
        <f t="shared" si="33"/>
        <v>100</v>
      </c>
      <c r="U220" t="str">
        <f t="shared" si="34"/>
        <v>Low</v>
      </c>
      <c r="V220" t="str">
        <f t="shared" si="35"/>
        <v>Clean</v>
      </c>
    </row>
    <row r="221" spans="1:22" x14ac:dyDescent="0.3">
      <c r="A221" t="str">
        <f>Raw_Data!A221</f>
        <v>6251161</v>
      </c>
      <c r="B221">
        <f>Raw_Data!B221</f>
        <v>45660</v>
      </c>
      <c r="C221" t="str">
        <f>Raw_Data!C221</f>
        <v>ATORVASTATIN 20 MG TABLET</v>
      </c>
      <c r="D221" t="str">
        <f>Raw_Data!D221</f>
        <v>60505257908</v>
      </c>
      <c r="E221" t="str">
        <f>Raw_Data!E221</f>
        <v>BYNE, EDMUND</v>
      </c>
      <c r="F221" t="str">
        <f>Raw_Data!F221</f>
        <v>1033186648</v>
      </c>
      <c r="G221" t="str">
        <f>Raw_Data!H221</f>
        <v>0</v>
      </c>
      <c r="H221">
        <f>IFERROR(VLOOKUP(G221,Store_Map!$A$2:$I$100,3,FALSE),"")</f>
        <v>0</v>
      </c>
      <c r="I221">
        <f>IFERROR(VLOOKUP(G221,Store_Map!$A$2:$I$100,4,FALSE),"")</f>
        <v>0</v>
      </c>
      <c r="J221">
        <f>IFERROR(VLOOKUP(G221,Store_Map!$A$2:$I$100,5,FALSE),"")</f>
        <v>0</v>
      </c>
      <c r="K221">
        <f>IFERROR(VLOOKUP(G221,Store_Map!$A$2:$I$100,6,FALSE),"")</f>
        <v>0</v>
      </c>
      <c r="L221">
        <f>IFERROR(VLOOKUP(G221,Store_Map!$A$2:$I$100,7,FALSE),"")</f>
        <v>0</v>
      </c>
      <c r="M221">
        <f>IFERROR(VLOOKUP(G221,Store_Map!$A$2:$I$100,8,FALSE),"")</f>
        <v>0</v>
      </c>
      <c r="N221">
        <f t="shared" si="27"/>
        <v>0</v>
      </c>
      <c r="O221" t="str">
        <f t="shared" si="28"/>
        <v>PASS</v>
      </c>
      <c r="P221" t="str">
        <f t="shared" si="29"/>
        <v>PASS</v>
      </c>
      <c r="Q221" t="str">
        <f t="shared" si="30"/>
        <v>PASS</v>
      </c>
      <c r="R221" t="str">
        <f t="shared" si="31"/>
        <v>PASS</v>
      </c>
      <c r="S221" t="str">
        <f t="shared" si="32"/>
        <v>PASS</v>
      </c>
      <c r="T221">
        <f t="shared" si="33"/>
        <v>100</v>
      </c>
      <c r="U221" t="str">
        <f t="shared" si="34"/>
        <v>Low</v>
      </c>
      <c r="V221" t="str">
        <f t="shared" si="35"/>
        <v>Clean</v>
      </c>
    </row>
    <row r="222" spans="1:22" x14ac:dyDescent="0.3">
      <c r="A222" t="str">
        <f>Raw_Data!A222</f>
        <v>6243807</v>
      </c>
      <c r="B222">
        <f>Raw_Data!B222</f>
        <v>45660</v>
      </c>
      <c r="C222" t="str">
        <f>Raw_Data!C222</f>
        <v>LANTUS SOLOSTAR 100 UNIT/ML</v>
      </c>
      <c r="D222" t="str">
        <f>Raw_Data!D222</f>
        <v>88221905</v>
      </c>
      <c r="E222" t="str">
        <f>Raw_Data!E222</f>
        <v>GIBBS, JON</v>
      </c>
      <c r="F222" t="str">
        <f>Raw_Data!F222</f>
        <v>1700896156</v>
      </c>
      <c r="G222" t="str">
        <f>Raw_Data!H222</f>
        <v>0</v>
      </c>
      <c r="H222">
        <f>IFERROR(VLOOKUP(G222,Store_Map!$A$2:$I$100,3,FALSE),"")</f>
        <v>0</v>
      </c>
      <c r="I222">
        <f>IFERROR(VLOOKUP(G222,Store_Map!$A$2:$I$100,4,FALSE),"")</f>
        <v>0</v>
      </c>
      <c r="J222">
        <f>IFERROR(VLOOKUP(G222,Store_Map!$A$2:$I$100,5,FALSE),"")</f>
        <v>0</v>
      </c>
      <c r="K222">
        <f>IFERROR(VLOOKUP(G222,Store_Map!$A$2:$I$100,6,FALSE),"")</f>
        <v>0</v>
      </c>
      <c r="L222">
        <f>IFERROR(VLOOKUP(G222,Store_Map!$A$2:$I$100,7,FALSE),"")</f>
        <v>0</v>
      </c>
      <c r="M222">
        <f>IFERROR(VLOOKUP(G222,Store_Map!$A$2:$I$100,8,FALSE),"")</f>
        <v>0</v>
      </c>
      <c r="N222">
        <f t="shared" si="27"/>
        <v>0</v>
      </c>
      <c r="O222" t="str">
        <f t="shared" si="28"/>
        <v>PASS</v>
      </c>
      <c r="P222" t="str">
        <f t="shared" si="29"/>
        <v>REVIEW</v>
      </c>
      <c r="Q222" t="str">
        <f t="shared" si="30"/>
        <v>PASS</v>
      </c>
      <c r="R222" t="str">
        <f t="shared" si="31"/>
        <v>PASS</v>
      </c>
      <c r="S222" t="str">
        <f t="shared" si="32"/>
        <v>REVIEW</v>
      </c>
      <c r="T222">
        <f t="shared" si="33"/>
        <v>90</v>
      </c>
      <c r="U222" t="str">
        <f t="shared" si="34"/>
        <v>Low</v>
      </c>
      <c r="V222" t="str">
        <f t="shared" si="35"/>
        <v>Invalid NDC</v>
      </c>
    </row>
    <row r="223" spans="1:22" x14ac:dyDescent="0.3">
      <c r="A223" t="str">
        <f>Raw_Data!A223</f>
        <v>6251163</v>
      </c>
      <c r="B223">
        <f>Raw_Data!B223</f>
        <v>45660</v>
      </c>
      <c r="C223" t="str">
        <f>Raw_Data!C223</f>
        <v>NIFEDIPINE ER 30 MG TABLET</v>
      </c>
      <c r="D223" t="str">
        <f>Raw_Data!D223</f>
        <v>68682010810</v>
      </c>
      <c r="E223" t="str">
        <f>Raw_Data!E223</f>
        <v>YASIN, NURA</v>
      </c>
      <c r="F223" t="str">
        <f>Raw_Data!F223</f>
        <v>1265518567</v>
      </c>
      <c r="G223" t="str">
        <f>Raw_Data!H223</f>
        <v>0</v>
      </c>
      <c r="H223">
        <f>IFERROR(VLOOKUP(G223,Store_Map!$A$2:$I$100,3,FALSE),"")</f>
        <v>0</v>
      </c>
      <c r="I223">
        <f>IFERROR(VLOOKUP(G223,Store_Map!$A$2:$I$100,4,FALSE),"")</f>
        <v>0</v>
      </c>
      <c r="J223">
        <f>IFERROR(VLOOKUP(G223,Store_Map!$A$2:$I$100,5,FALSE),"")</f>
        <v>0</v>
      </c>
      <c r="K223">
        <f>IFERROR(VLOOKUP(G223,Store_Map!$A$2:$I$100,6,FALSE),"")</f>
        <v>0</v>
      </c>
      <c r="L223">
        <f>IFERROR(VLOOKUP(G223,Store_Map!$A$2:$I$100,7,FALSE),"")</f>
        <v>0</v>
      </c>
      <c r="M223">
        <f>IFERROR(VLOOKUP(G223,Store_Map!$A$2:$I$100,8,FALSE),"")</f>
        <v>0</v>
      </c>
      <c r="N223">
        <f t="shared" si="27"/>
        <v>0</v>
      </c>
      <c r="O223" t="str">
        <f t="shared" si="28"/>
        <v>PASS</v>
      </c>
      <c r="P223" t="str">
        <f t="shared" si="29"/>
        <v>PASS</v>
      </c>
      <c r="Q223" t="str">
        <f t="shared" si="30"/>
        <v>PASS</v>
      </c>
      <c r="R223" t="str">
        <f t="shared" si="31"/>
        <v>PASS</v>
      </c>
      <c r="S223" t="str">
        <f t="shared" si="32"/>
        <v>PASS</v>
      </c>
      <c r="T223">
        <f t="shared" si="33"/>
        <v>100</v>
      </c>
      <c r="U223" t="str">
        <f t="shared" si="34"/>
        <v>Low</v>
      </c>
      <c r="V223" t="str">
        <f t="shared" si="35"/>
        <v>Clean</v>
      </c>
    </row>
    <row r="224" spans="1:22" x14ac:dyDescent="0.3">
      <c r="A224" t="str">
        <f>Raw_Data!A224</f>
        <v>6251164</v>
      </c>
      <c r="B224">
        <f>Raw_Data!B224</f>
        <v>45660</v>
      </c>
      <c r="C224" t="str">
        <f>Raw_Data!C224</f>
        <v>OSELTAMIVIR PHOS 75 MG CAPS</v>
      </c>
      <c r="D224" t="str">
        <f>Raw_Data!D224</f>
        <v>72205004411</v>
      </c>
      <c r="E224" t="str">
        <f>Raw_Data!E224</f>
        <v>YASIN, NURA</v>
      </c>
      <c r="F224" t="str">
        <f>Raw_Data!F224</f>
        <v>1265518567</v>
      </c>
      <c r="G224" t="str">
        <f>Raw_Data!H224</f>
        <v>0</v>
      </c>
      <c r="H224">
        <f>IFERROR(VLOOKUP(G224,Store_Map!$A$2:$I$100,3,FALSE),"")</f>
        <v>0</v>
      </c>
      <c r="I224">
        <f>IFERROR(VLOOKUP(G224,Store_Map!$A$2:$I$100,4,FALSE),"")</f>
        <v>0</v>
      </c>
      <c r="J224">
        <f>IFERROR(VLOOKUP(G224,Store_Map!$A$2:$I$100,5,FALSE),"")</f>
        <v>0</v>
      </c>
      <c r="K224">
        <f>IFERROR(VLOOKUP(G224,Store_Map!$A$2:$I$100,6,FALSE),"")</f>
        <v>0</v>
      </c>
      <c r="L224">
        <f>IFERROR(VLOOKUP(G224,Store_Map!$A$2:$I$100,7,FALSE),"")</f>
        <v>0</v>
      </c>
      <c r="M224">
        <f>IFERROR(VLOOKUP(G224,Store_Map!$A$2:$I$100,8,FALSE),"")</f>
        <v>0</v>
      </c>
      <c r="N224">
        <f t="shared" si="27"/>
        <v>0</v>
      </c>
      <c r="O224" t="str">
        <f t="shared" si="28"/>
        <v>PASS</v>
      </c>
      <c r="P224" t="str">
        <f t="shared" si="29"/>
        <v>PASS</v>
      </c>
      <c r="Q224" t="str">
        <f t="shared" si="30"/>
        <v>PASS</v>
      </c>
      <c r="R224" t="str">
        <f t="shared" si="31"/>
        <v>PASS</v>
      </c>
      <c r="S224" t="str">
        <f t="shared" si="32"/>
        <v>PASS</v>
      </c>
      <c r="T224">
        <f t="shared" si="33"/>
        <v>100</v>
      </c>
      <c r="U224" t="str">
        <f t="shared" si="34"/>
        <v>Low</v>
      </c>
      <c r="V224" t="str">
        <f t="shared" si="35"/>
        <v>Clean</v>
      </c>
    </row>
    <row r="225" spans="1:22" x14ac:dyDescent="0.3">
      <c r="A225" t="str">
        <f>Raw_Data!A225</f>
        <v>6251165</v>
      </c>
      <c r="B225">
        <f>Raw_Data!B225</f>
        <v>45660</v>
      </c>
      <c r="C225" t="str">
        <f>Raw_Data!C225</f>
        <v>OSELTAMIVIR PHOS 75 MG CAPS</v>
      </c>
      <c r="D225" t="str">
        <f>Raw_Data!D225</f>
        <v>72205004411</v>
      </c>
      <c r="E225" t="str">
        <f>Raw_Data!E225</f>
        <v>YASIN, NURA</v>
      </c>
      <c r="F225" t="str">
        <f>Raw_Data!F225</f>
        <v>1265518567</v>
      </c>
      <c r="G225" t="str">
        <f>Raw_Data!H225</f>
        <v>0</v>
      </c>
      <c r="H225">
        <f>IFERROR(VLOOKUP(G225,Store_Map!$A$2:$I$100,3,FALSE),"")</f>
        <v>0</v>
      </c>
      <c r="I225">
        <f>IFERROR(VLOOKUP(G225,Store_Map!$A$2:$I$100,4,FALSE),"")</f>
        <v>0</v>
      </c>
      <c r="J225">
        <f>IFERROR(VLOOKUP(G225,Store_Map!$A$2:$I$100,5,FALSE),"")</f>
        <v>0</v>
      </c>
      <c r="K225">
        <f>IFERROR(VLOOKUP(G225,Store_Map!$A$2:$I$100,6,FALSE),"")</f>
        <v>0</v>
      </c>
      <c r="L225">
        <f>IFERROR(VLOOKUP(G225,Store_Map!$A$2:$I$100,7,FALSE),"")</f>
        <v>0</v>
      </c>
      <c r="M225">
        <f>IFERROR(VLOOKUP(G225,Store_Map!$A$2:$I$100,8,FALSE),"")</f>
        <v>0</v>
      </c>
      <c r="N225">
        <f t="shared" si="27"/>
        <v>0</v>
      </c>
      <c r="O225" t="str">
        <f t="shared" si="28"/>
        <v>PASS</v>
      </c>
      <c r="P225" t="str">
        <f t="shared" si="29"/>
        <v>PASS</v>
      </c>
      <c r="Q225" t="str">
        <f t="shared" si="30"/>
        <v>PASS</v>
      </c>
      <c r="R225" t="str">
        <f t="shared" si="31"/>
        <v>PASS</v>
      </c>
      <c r="S225" t="str">
        <f t="shared" si="32"/>
        <v>PASS</v>
      </c>
      <c r="T225">
        <f t="shared" si="33"/>
        <v>100</v>
      </c>
      <c r="U225" t="str">
        <f t="shared" si="34"/>
        <v>Low</v>
      </c>
      <c r="V225" t="str">
        <f t="shared" si="35"/>
        <v>Clean</v>
      </c>
    </row>
    <row r="226" spans="1:22" x14ac:dyDescent="0.3">
      <c r="A226" t="str">
        <f>Raw_Data!A226</f>
        <v>6235196</v>
      </c>
      <c r="B226">
        <f>Raw_Data!B226</f>
        <v>45660</v>
      </c>
      <c r="C226" t="str">
        <f>Raw_Data!C226</f>
        <v>AMLODIPINE BESYLATE 5 MG TA</v>
      </c>
      <c r="D226" t="str">
        <f>Raw_Data!D226</f>
        <v>69097012715</v>
      </c>
      <c r="E226" t="str">
        <f>Raw_Data!E226</f>
        <v>BYNE, EDMUND</v>
      </c>
      <c r="F226" t="str">
        <f>Raw_Data!F226</f>
        <v>1033186648</v>
      </c>
      <c r="G226" t="str">
        <f>Raw_Data!H226</f>
        <v>0</v>
      </c>
      <c r="H226">
        <f>IFERROR(VLOOKUP(G226,Store_Map!$A$2:$I$100,3,FALSE),"")</f>
        <v>0</v>
      </c>
      <c r="I226">
        <f>IFERROR(VLOOKUP(G226,Store_Map!$A$2:$I$100,4,FALSE),"")</f>
        <v>0</v>
      </c>
      <c r="J226">
        <f>IFERROR(VLOOKUP(G226,Store_Map!$A$2:$I$100,5,FALSE),"")</f>
        <v>0</v>
      </c>
      <c r="K226">
        <f>IFERROR(VLOOKUP(G226,Store_Map!$A$2:$I$100,6,FALSE),"")</f>
        <v>0</v>
      </c>
      <c r="L226">
        <f>IFERROR(VLOOKUP(G226,Store_Map!$A$2:$I$100,7,FALSE),"")</f>
        <v>0</v>
      </c>
      <c r="M226">
        <f>IFERROR(VLOOKUP(G226,Store_Map!$A$2:$I$100,8,FALSE),"")</f>
        <v>0</v>
      </c>
      <c r="N226">
        <f t="shared" si="27"/>
        <v>0</v>
      </c>
      <c r="O226" t="str">
        <f t="shared" si="28"/>
        <v>PASS</v>
      </c>
      <c r="P226" t="str">
        <f t="shared" si="29"/>
        <v>PASS</v>
      </c>
      <c r="Q226" t="str">
        <f t="shared" si="30"/>
        <v>PASS</v>
      </c>
      <c r="R226" t="str">
        <f t="shared" si="31"/>
        <v>PASS</v>
      </c>
      <c r="S226" t="str">
        <f t="shared" si="32"/>
        <v>PASS</v>
      </c>
      <c r="T226">
        <f t="shared" si="33"/>
        <v>100</v>
      </c>
      <c r="U226" t="str">
        <f t="shared" si="34"/>
        <v>Low</v>
      </c>
      <c r="V226" t="str">
        <f t="shared" si="35"/>
        <v>Clean</v>
      </c>
    </row>
    <row r="227" spans="1:22" x14ac:dyDescent="0.3">
      <c r="A227" t="str">
        <f>Raw_Data!A227</f>
        <v>6251167</v>
      </c>
      <c r="B227">
        <f>Raw_Data!B227</f>
        <v>45660</v>
      </c>
      <c r="C227" t="str">
        <f>Raw_Data!C227</f>
        <v>GABAPENTIN 300 MG CAPSULE</v>
      </c>
      <c r="D227" t="str">
        <f>Raw_Data!D227</f>
        <v>50228018010</v>
      </c>
      <c r="E227" t="str">
        <f>Raw_Data!E227</f>
        <v>BYNE, EDMUND</v>
      </c>
      <c r="F227" t="str">
        <f>Raw_Data!F227</f>
        <v>1033186648</v>
      </c>
      <c r="G227" t="str">
        <f>Raw_Data!H227</f>
        <v>0</v>
      </c>
      <c r="H227">
        <f>IFERROR(VLOOKUP(G227,Store_Map!$A$2:$I$100,3,FALSE),"")</f>
        <v>0</v>
      </c>
      <c r="I227">
        <f>IFERROR(VLOOKUP(G227,Store_Map!$A$2:$I$100,4,FALSE),"")</f>
        <v>0</v>
      </c>
      <c r="J227">
        <f>IFERROR(VLOOKUP(G227,Store_Map!$A$2:$I$100,5,FALSE),"")</f>
        <v>0</v>
      </c>
      <c r="K227">
        <f>IFERROR(VLOOKUP(G227,Store_Map!$A$2:$I$100,6,FALSE),"")</f>
        <v>0</v>
      </c>
      <c r="L227">
        <f>IFERROR(VLOOKUP(G227,Store_Map!$A$2:$I$100,7,FALSE),"")</f>
        <v>0</v>
      </c>
      <c r="M227">
        <f>IFERROR(VLOOKUP(G227,Store_Map!$A$2:$I$100,8,FALSE),"")</f>
        <v>0</v>
      </c>
      <c r="N227">
        <f t="shared" si="27"/>
        <v>0</v>
      </c>
      <c r="O227" t="str">
        <f t="shared" si="28"/>
        <v>PASS</v>
      </c>
      <c r="P227" t="str">
        <f t="shared" si="29"/>
        <v>PASS</v>
      </c>
      <c r="Q227" t="str">
        <f t="shared" si="30"/>
        <v>PASS</v>
      </c>
      <c r="R227" t="str">
        <f t="shared" si="31"/>
        <v>PASS</v>
      </c>
      <c r="S227" t="str">
        <f t="shared" si="32"/>
        <v>PASS</v>
      </c>
      <c r="T227">
        <f t="shared" si="33"/>
        <v>100</v>
      </c>
      <c r="U227" t="str">
        <f t="shared" si="34"/>
        <v>Low</v>
      </c>
      <c r="V227" t="str">
        <f t="shared" si="35"/>
        <v>Clean</v>
      </c>
    </row>
    <row r="228" spans="1:22" x14ac:dyDescent="0.3">
      <c r="A228" t="str">
        <f>Raw_Data!A228</f>
        <v>6251168</v>
      </c>
      <c r="B228">
        <f>Raw_Data!B228</f>
        <v>45660</v>
      </c>
      <c r="C228" t="str">
        <f>Raw_Data!C228</f>
        <v>ALBUTEROL HFA 90 MCG INHALE</v>
      </c>
      <c r="D228" t="str">
        <f>Raw_Data!D228</f>
        <v>93317431</v>
      </c>
      <c r="E228" t="str">
        <f>Raw_Data!E228</f>
        <v>BYNE, EDMUND</v>
      </c>
      <c r="F228" t="str">
        <f>Raw_Data!F228</f>
        <v>1033186648</v>
      </c>
      <c r="G228" t="str">
        <f>Raw_Data!H228</f>
        <v>0</v>
      </c>
      <c r="H228">
        <f>IFERROR(VLOOKUP(G228,Store_Map!$A$2:$I$100,3,FALSE),"")</f>
        <v>0</v>
      </c>
      <c r="I228">
        <f>IFERROR(VLOOKUP(G228,Store_Map!$A$2:$I$100,4,FALSE),"")</f>
        <v>0</v>
      </c>
      <c r="J228">
        <f>IFERROR(VLOOKUP(G228,Store_Map!$A$2:$I$100,5,FALSE),"")</f>
        <v>0</v>
      </c>
      <c r="K228">
        <f>IFERROR(VLOOKUP(G228,Store_Map!$A$2:$I$100,6,FALSE),"")</f>
        <v>0</v>
      </c>
      <c r="L228">
        <f>IFERROR(VLOOKUP(G228,Store_Map!$A$2:$I$100,7,FALSE),"")</f>
        <v>0</v>
      </c>
      <c r="M228">
        <f>IFERROR(VLOOKUP(G228,Store_Map!$A$2:$I$100,8,FALSE),"")</f>
        <v>0</v>
      </c>
      <c r="N228">
        <f t="shared" si="27"/>
        <v>0</v>
      </c>
      <c r="O228" t="str">
        <f t="shared" si="28"/>
        <v>PASS</v>
      </c>
      <c r="P228" t="str">
        <f t="shared" si="29"/>
        <v>REVIEW</v>
      </c>
      <c r="Q228" t="str">
        <f t="shared" si="30"/>
        <v>PASS</v>
      </c>
      <c r="R228" t="str">
        <f t="shared" si="31"/>
        <v>PASS</v>
      </c>
      <c r="S228" t="str">
        <f t="shared" si="32"/>
        <v>REVIEW</v>
      </c>
      <c r="T228">
        <f t="shared" si="33"/>
        <v>90</v>
      </c>
      <c r="U228" t="str">
        <f t="shared" si="34"/>
        <v>Low</v>
      </c>
      <c r="V228" t="str">
        <f t="shared" si="35"/>
        <v>Invalid NDC</v>
      </c>
    </row>
    <row r="229" spans="1:22" x14ac:dyDescent="0.3">
      <c r="A229" t="str">
        <f>Raw_Data!A229</f>
        <v>6251169</v>
      </c>
      <c r="B229">
        <f>Raw_Data!B229</f>
        <v>45660</v>
      </c>
      <c r="C229" t="str">
        <f>Raw_Data!C229</f>
        <v>AZITHROMYCIN 250 MG TABLET</v>
      </c>
      <c r="D229" t="str">
        <f>Raw_Data!D229</f>
        <v>50111078751</v>
      </c>
      <c r="E229" t="str">
        <f>Raw_Data!E229</f>
        <v>BYNE, EDMUND</v>
      </c>
      <c r="F229" t="str">
        <f>Raw_Data!F229</f>
        <v>1033186648</v>
      </c>
      <c r="G229" t="str">
        <f>Raw_Data!H229</f>
        <v>0</v>
      </c>
      <c r="H229">
        <f>IFERROR(VLOOKUP(G229,Store_Map!$A$2:$I$100,3,FALSE),"")</f>
        <v>0</v>
      </c>
      <c r="I229">
        <f>IFERROR(VLOOKUP(G229,Store_Map!$A$2:$I$100,4,FALSE),"")</f>
        <v>0</v>
      </c>
      <c r="J229">
        <f>IFERROR(VLOOKUP(G229,Store_Map!$A$2:$I$100,5,FALSE),"")</f>
        <v>0</v>
      </c>
      <c r="K229">
        <f>IFERROR(VLOOKUP(G229,Store_Map!$A$2:$I$100,6,FALSE),"")</f>
        <v>0</v>
      </c>
      <c r="L229">
        <f>IFERROR(VLOOKUP(G229,Store_Map!$A$2:$I$100,7,FALSE),"")</f>
        <v>0</v>
      </c>
      <c r="M229">
        <f>IFERROR(VLOOKUP(G229,Store_Map!$A$2:$I$100,8,FALSE),"")</f>
        <v>0</v>
      </c>
      <c r="N229">
        <f t="shared" si="27"/>
        <v>0</v>
      </c>
      <c r="O229" t="str">
        <f t="shared" si="28"/>
        <v>PASS</v>
      </c>
      <c r="P229" t="str">
        <f t="shared" si="29"/>
        <v>PASS</v>
      </c>
      <c r="Q229" t="str">
        <f t="shared" si="30"/>
        <v>PASS</v>
      </c>
      <c r="R229" t="str">
        <f t="shared" si="31"/>
        <v>PASS</v>
      </c>
      <c r="S229" t="str">
        <f t="shared" si="32"/>
        <v>PASS</v>
      </c>
      <c r="T229">
        <f t="shared" si="33"/>
        <v>100</v>
      </c>
      <c r="U229" t="str">
        <f t="shared" si="34"/>
        <v>Low</v>
      </c>
      <c r="V229" t="str">
        <f t="shared" si="35"/>
        <v>Clean</v>
      </c>
    </row>
    <row r="230" spans="1:22" x14ac:dyDescent="0.3">
      <c r="A230" t="str">
        <f>Raw_Data!A230</f>
        <v>6251170</v>
      </c>
      <c r="B230">
        <f>Raw_Data!B230</f>
        <v>45660</v>
      </c>
      <c r="C230" t="str">
        <f>Raw_Data!C230</f>
        <v>METRONIDAZOLE VAGINAL 0.75%</v>
      </c>
      <c r="D230" t="str">
        <f>Raw_Data!D230</f>
        <v>45802013970</v>
      </c>
      <c r="E230" t="str">
        <f>Raw_Data!E230</f>
        <v>GRESHAM, J. MARK</v>
      </c>
      <c r="F230" t="str">
        <f>Raw_Data!F230</f>
        <v>1326026618</v>
      </c>
      <c r="G230" t="str">
        <f>Raw_Data!H230</f>
        <v>0</v>
      </c>
      <c r="H230">
        <f>IFERROR(VLOOKUP(G230,Store_Map!$A$2:$I$100,3,FALSE),"")</f>
        <v>0</v>
      </c>
      <c r="I230">
        <f>IFERROR(VLOOKUP(G230,Store_Map!$A$2:$I$100,4,FALSE),"")</f>
        <v>0</v>
      </c>
      <c r="J230">
        <f>IFERROR(VLOOKUP(G230,Store_Map!$A$2:$I$100,5,FALSE),"")</f>
        <v>0</v>
      </c>
      <c r="K230">
        <f>IFERROR(VLOOKUP(G230,Store_Map!$A$2:$I$100,6,FALSE),"")</f>
        <v>0</v>
      </c>
      <c r="L230">
        <f>IFERROR(VLOOKUP(G230,Store_Map!$A$2:$I$100,7,FALSE),"")</f>
        <v>0</v>
      </c>
      <c r="M230">
        <f>IFERROR(VLOOKUP(G230,Store_Map!$A$2:$I$100,8,FALSE),"")</f>
        <v>0</v>
      </c>
      <c r="N230">
        <f t="shared" si="27"/>
        <v>0</v>
      </c>
      <c r="O230" t="str">
        <f t="shared" si="28"/>
        <v>PASS</v>
      </c>
      <c r="P230" t="str">
        <f t="shared" si="29"/>
        <v>PASS</v>
      </c>
      <c r="Q230" t="str">
        <f t="shared" si="30"/>
        <v>PASS</v>
      </c>
      <c r="R230" t="str">
        <f t="shared" si="31"/>
        <v>PASS</v>
      </c>
      <c r="S230" t="str">
        <f t="shared" si="32"/>
        <v>PASS</v>
      </c>
      <c r="T230">
        <f t="shared" si="33"/>
        <v>100</v>
      </c>
      <c r="U230" t="str">
        <f t="shared" si="34"/>
        <v>Low</v>
      </c>
      <c r="V230" t="str">
        <f t="shared" si="35"/>
        <v>Clean</v>
      </c>
    </row>
    <row r="231" spans="1:22" x14ac:dyDescent="0.3">
      <c r="A231" t="str">
        <f>Raw_Data!A231</f>
        <v>6245495</v>
      </c>
      <c r="B231">
        <f>Raw_Data!B231</f>
        <v>45660</v>
      </c>
      <c r="C231" t="str">
        <f>Raw_Data!C231</f>
        <v>METFORMIN HCL ER 500 MG TAB</v>
      </c>
      <c r="D231" t="str">
        <f>Raw_Data!D231</f>
        <v>49483062350</v>
      </c>
      <c r="E231" t="str">
        <f>Raw_Data!E231</f>
        <v>BYNE, EDMUND</v>
      </c>
      <c r="F231" t="str">
        <f>Raw_Data!F231</f>
        <v>1033186648</v>
      </c>
      <c r="G231" t="str">
        <f>Raw_Data!H231</f>
        <v>0</v>
      </c>
      <c r="H231">
        <f>IFERROR(VLOOKUP(G231,Store_Map!$A$2:$I$100,3,FALSE),"")</f>
        <v>0</v>
      </c>
      <c r="I231">
        <f>IFERROR(VLOOKUP(G231,Store_Map!$A$2:$I$100,4,FALSE),"")</f>
        <v>0</v>
      </c>
      <c r="J231">
        <f>IFERROR(VLOOKUP(G231,Store_Map!$A$2:$I$100,5,FALSE),"")</f>
        <v>0</v>
      </c>
      <c r="K231">
        <f>IFERROR(VLOOKUP(G231,Store_Map!$A$2:$I$100,6,FALSE),"")</f>
        <v>0</v>
      </c>
      <c r="L231">
        <f>IFERROR(VLOOKUP(G231,Store_Map!$A$2:$I$100,7,FALSE),"")</f>
        <v>0</v>
      </c>
      <c r="M231">
        <f>IFERROR(VLOOKUP(G231,Store_Map!$A$2:$I$100,8,FALSE),"")</f>
        <v>0</v>
      </c>
      <c r="N231">
        <f t="shared" si="27"/>
        <v>0</v>
      </c>
      <c r="O231" t="str">
        <f t="shared" si="28"/>
        <v>PASS</v>
      </c>
      <c r="P231" t="str">
        <f t="shared" si="29"/>
        <v>PASS</v>
      </c>
      <c r="Q231" t="str">
        <f t="shared" si="30"/>
        <v>PASS</v>
      </c>
      <c r="R231" t="str">
        <f t="shared" si="31"/>
        <v>PASS</v>
      </c>
      <c r="S231" t="str">
        <f t="shared" si="32"/>
        <v>PASS</v>
      </c>
      <c r="T231">
        <f t="shared" si="33"/>
        <v>100</v>
      </c>
      <c r="U231" t="str">
        <f t="shared" si="34"/>
        <v>Low</v>
      </c>
      <c r="V231" t="str">
        <f t="shared" si="35"/>
        <v>Clean</v>
      </c>
    </row>
    <row r="232" spans="1:22" x14ac:dyDescent="0.3">
      <c r="A232" t="str">
        <f>Raw_Data!A232</f>
        <v>6251176</v>
      </c>
      <c r="B232">
        <f>Raw_Data!B232</f>
        <v>45660</v>
      </c>
      <c r="C232" t="str">
        <f>Raw_Data!C232</f>
        <v>METRONIDAZOLE 500 MG TABLET</v>
      </c>
      <c r="D232" t="str">
        <f>Raw_Data!D232</f>
        <v>29300022705</v>
      </c>
      <c r="E232" t="str">
        <f>Raw_Data!E232</f>
        <v>GRESHAM, J. MARK</v>
      </c>
      <c r="F232" t="str">
        <f>Raw_Data!F232</f>
        <v>1326026618</v>
      </c>
      <c r="G232" t="str">
        <f>Raw_Data!H232</f>
        <v>0</v>
      </c>
      <c r="H232">
        <f>IFERROR(VLOOKUP(G232,Store_Map!$A$2:$I$100,3,FALSE),"")</f>
        <v>0</v>
      </c>
      <c r="I232">
        <f>IFERROR(VLOOKUP(G232,Store_Map!$A$2:$I$100,4,FALSE),"")</f>
        <v>0</v>
      </c>
      <c r="J232">
        <f>IFERROR(VLOOKUP(G232,Store_Map!$A$2:$I$100,5,FALSE),"")</f>
        <v>0</v>
      </c>
      <c r="K232">
        <f>IFERROR(VLOOKUP(G232,Store_Map!$A$2:$I$100,6,FALSE),"")</f>
        <v>0</v>
      </c>
      <c r="L232">
        <f>IFERROR(VLOOKUP(G232,Store_Map!$A$2:$I$100,7,FALSE),"")</f>
        <v>0</v>
      </c>
      <c r="M232">
        <f>IFERROR(VLOOKUP(G232,Store_Map!$A$2:$I$100,8,FALSE),"")</f>
        <v>0</v>
      </c>
      <c r="N232">
        <f t="shared" si="27"/>
        <v>0</v>
      </c>
      <c r="O232" t="str">
        <f t="shared" si="28"/>
        <v>PASS</v>
      </c>
      <c r="P232" t="str">
        <f t="shared" si="29"/>
        <v>PASS</v>
      </c>
      <c r="Q232" t="str">
        <f t="shared" si="30"/>
        <v>PASS</v>
      </c>
      <c r="R232" t="str">
        <f t="shared" si="31"/>
        <v>PASS</v>
      </c>
      <c r="S232" t="str">
        <f t="shared" si="32"/>
        <v>PASS</v>
      </c>
      <c r="T232">
        <f t="shared" si="33"/>
        <v>100</v>
      </c>
      <c r="U232" t="str">
        <f t="shared" si="34"/>
        <v>Low</v>
      </c>
      <c r="V232" t="str">
        <f t="shared" si="35"/>
        <v>Clean</v>
      </c>
    </row>
    <row r="233" spans="1:22" x14ac:dyDescent="0.3">
      <c r="A233" t="str">
        <f>Raw_Data!A233</f>
        <v>6251182</v>
      </c>
      <c r="B233">
        <f>Raw_Data!B233</f>
        <v>45660</v>
      </c>
      <c r="C233" t="str">
        <f>Raw_Data!C233</f>
        <v>ALBUTEROL HFA 90 MCG INHALE</v>
      </c>
      <c r="D233" t="str">
        <f>Raw_Data!D233</f>
        <v>93317431</v>
      </c>
      <c r="E233" t="str">
        <f>Raw_Data!E233</f>
        <v>BYNE, EDMUND</v>
      </c>
      <c r="F233" t="str">
        <f>Raw_Data!F233</f>
        <v>1033186648</v>
      </c>
      <c r="G233" t="str">
        <f>Raw_Data!H233</f>
        <v>0</v>
      </c>
      <c r="H233">
        <f>IFERROR(VLOOKUP(G233,Store_Map!$A$2:$I$100,3,FALSE),"")</f>
        <v>0</v>
      </c>
      <c r="I233">
        <f>IFERROR(VLOOKUP(G233,Store_Map!$A$2:$I$100,4,FALSE),"")</f>
        <v>0</v>
      </c>
      <c r="J233">
        <f>IFERROR(VLOOKUP(G233,Store_Map!$A$2:$I$100,5,FALSE),"")</f>
        <v>0</v>
      </c>
      <c r="K233">
        <f>IFERROR(VLOOKUP(G233,Store_Map!$A$2:$I$100,6,FALSE),"")</f>
        <v>0</v>
      </c>
      <c r="L233">
        <f>IFERROR(VLOOKUP(G233,Store_Map!$A$2:$I$100,7,FALSE),"")</f>
        <v>0</v>
      </c>
      <c r="M233">
        <f>IFERROR(VLOOKUP(G233,Store_Map!$A$2:$I$100,8,FALSE),"")</f>
        <v>0</v>
      </c>
      <c r="N233">
        <f t="shared" si="27"/>
        <v>0</v>
      </c>
      <c r="O233" t="str">
        <f t="shared" si="28"/>
        <v>PASS</v>
      </c>
      <c r="P233" t="str">
        <f t="shared" si="29"/>
        <v>REVIEW</v>
      </c>
      <c r="Q233" t="str">
        <f t="shared" si="30"/>
        <v>PASS</v>
      </c>
      <c r="R233" t="str">
        <f t="shared" si="31"/>
        <v>PASS</v>
      </c>
      <c r="S233" t="str">
        <f t="shared" si="32"/>
        <v>REVIEW</v>
      </c>
      <c r="T233">
        <f t="shared" si="33"/>
        <v>90</v>
      </c>
      <c r="U233" t="str">
        <f t="shared" si="34"/>
        <v>Low</v>
      </c>
      <c r="V233" t="str">
        <f t="shared" si="35"/>
        <v>Invalid NDC</v>
      </c>
    </row>
    <row r="234" spans="1:22" x14ac:dyDescent="0.3">
      <c r="A234" t="str">
        <f>Raw_Data!A234</f>
        <v>6242392</v>
      </c>
      <c r="B234">
        <f>Raw_Data!B234</f>
        <v>45660</v>
      </c>
      <c r="C234" t="str">
        <f>Raw_Data!C234</f>
        <v>HYDROCHLOROTHIAZIDE 25 MG T</v>
      </c>
      <c r="D234" t="str">
        <f>Raw_Data!D234</f>
        <v>29300012810</v>
      </c>
      <c r="E234" t="str">
        <f>Raw_Data!E234</f>
        <v>GIBBS, JON</v>
      </c>
      <c r="F234" t="str">
        <f>Raw_Data!F234</f>
        <v>1700896156</v>
      </c>
      <c r="G234" t="str">
        <f>Raw_Data!H234</f>
        <v>0</v>
      </c>
      <c r="H234">
        <f>IFERROR(VLOOKUP(G234,Store_Map!$A$2:$I$100,3,FALSE),"")</f>
        <v>0</v>
      </c>
      <c r="I234">
        <f>IFERROR(VLOOKUP(G234,Store_Map!$A$2:$I$100,4,FALSE),"")</f>
        <v>0</v>
      </c>
      <c r="J234">
        <f>IFERROR(VLOOKUP(G234,Store_Map!$A$2:$I$100,5,FALSE),"")</f>
        <v>0</v>
      </c>
      <c r="K234">
        <f>IFERROR(VLOOKUP(G234,Store_Map!$A$2:$I$100,6,FALSE),"")</f>
        <v>0</v>
      </c>
      <c r="L234">
        <f>IFERROR(VLOOKUP(G234,Store_Map!$A$2:$I$100,7,FALSE),"")</f>
        <v>0</v>
      </c>
      <c r="M234">
        <f>IFERROR(VLOOKUP(G234,Store_Map!$A$2:$I$100,8,FALSE),"")</f>
        <v>0</v>
      </c>
      <c r="N234">
        <f t="shared" si="27"/>
        <v>0</v>
      </c>
      <c r="O234" t="str">
        <f t="shared" si="28"/>
        <v>PASS</v>
      </c>
      <c r="P234" t="str">
        <f t="shared" si="29"/>
        <v>PASS</v>
      </c>
      <c r="Q234" t="str">
        <f t="shared" si="30"/>
        <v>PASS</v>
      </c>
      <c r="R234" t="str">
        <f t="shared" si="31"/>
        <v>PASS</v>
      </c>
      <c r="S234" t="str">
        <f t="shared" si="32"/>
        <v>PASS</v>
      </c>
      <c r="T234">
        <f t="shared" si="33"/>
        <v>100</v>
      </c>
      <c r="U234" t="str">
        <f t="shared" si="34"/>
        <v>Low</v>
      </c>
      <c r="V234" t="str">
        <f t="shared" si="35"/>
        <v>Clean</v>
      </c>
    </row>
    <row r="235" spans="1:22" x14ac:dyDescent="0.3">
      <c r="A235" t="str">
        <f>Raw_Data!A235</f>
        <v>6244988</v>
      </c>
      <c r="B235">
        <f>Raw_Data!B235</f>
        <v>45660</v>
      </c>
      <c r="C235" t="str">
        <f>Raw_Data!C235</f>
        <v>HYDROCHLOROTHIAZIDE 12.5 MG</v>
      </c>
      <c r="D235" t="str">
        <f>Raw_Data!D235</f>
        <v>69315015510</v>
      </c>
      <c r="E235" t="str">
        <f>Raw_Data!E235</f>
        <v>BYNE, EDMUND</v>
      </c>
      <c r="F235" t="str">
        <f>Raw_Data!F235</f>
        <v>1033186648</v>
      </c>
      <c r="G235" t="str">
        <f>Raw_Data!H235</f>
        <v>0</v>
      </c>
      <c r="H235">
        <f>IFERROR(VLOOKUP(G235,Store_Map!$A$2:$I$100,3,FALSE),"")</f>
        <v>0</v>
      </c>
      <c r="I235">
        <f>IFERROR(VLOOKUP(G235,Store_Map!$A$2:$I$100,4,FALSE),"")</f>
        <v>0</v>
      </c>
      <c r="J235">
        <f>IFERROR(VLOOKUP(G235,Store_Map!$A$2:$I$100,5,FALSE),"")</f>
        <v>0</v>
      </c>
      <c r="K235">
        <f>IFERROR(VLOOKUP(G235,Store_Map!$A$2:$I$100,6,FALSE),"")</f>
        <v>0</v>
      </c>
      <c r="L235">
        <f>IFERROR(VLOOKUP(G235,Store_Map!$A$2:$I$100,7,FALSE),"")</f>
        <v>0</v>
      </c>
      <c r="M235">
        <f>IFERROR(VLOOKUP(G235,Store_Map!$A$2:$I$100,8,FALSE),"")</f>
        <v>0</v>
      </c>
      <c r="N235">
        <f t="shared" si="27"/>
        <v>0</v>
      </c>
      <c r="O235" t="str">
        <f t="shared" si="28"/>
        <v>PASS</v>
      </c>
      <c r="P235" t="str">
        <f t="shared" si="29"/>
        <v>PASS</v>
      </c>
      <c r="Q235" t="str">
        <f t="shared" si="30"/>
        <v>PASS</v>
      </c>
      <c r="R235" t="str">
        <f t="shared" si="31"/>
        <v>PASS</v>
      </c>
      <c r="S235" t="str">
        <f t="shared" si="32"/>
        <v>PASS</v>
      </c>
      <c r="T235">
        <f t="shared" si="33"/>
        <v>100</v>
      </c>
      <c r="U235" t="str">
        <f t="shared" si="34"/>
        <v>Low</v>
      </c>
      <c r="V235" t="str">
        <f t="shared" si="35"/>
        <v>Clean</v>
      </c>
    </row>
    <row r="236" spans="1:22" x14ac:dyDescent="0.3">
      <c r="A236" t="str">
        <f>Raw_Data!A236</f>
        <v>6244987</v>
      </c>
      <c r="B236">
        <f>Raw_Data!B236</f>
        <v>45660</v>
      </c>
      <c r="C236" t="str">
        <f>Raw_Data!C236</f>
        <v>LISINOPRIL 40 MG TABLET</v>
      </c>
      <c r="D236" t="str">
        <f>Raw_Data!D236</f>
        <v>68180097903</v>
      </c>
      <c r="E236" t="str">
        <f>Raw_Data!E236</f>
        <v>BYNE, EDMUND</v>
      </c>
      <c r="F236" t="str">
        <f>Raw_Data!F236</f>
        <v>1033186648</v>
      </c>
      <c r="G236" t="str">
        <f>Raw_Data!H236</f>
        <v>0</v>
      </c>
      <c r="H236">
        <f>IFERROR(VLOOKUP(G236,Store_Map!$A$2:$I$100,3,FALSE),"")</f>
        <v>0</v>
      </c>
      <c r="I236">
        <f>IFERROR(VLOOKUP(G236,Store_Map!$A$2:$I$100,4,FALSE),"")</f>
        <v>0</v>
      </c>
      <c r="J236">
        <f>IFERROR(VLOOKUP(G236,Store_Map!$A$2:$I$100,5,FALSE),"")</f>
        <v>0</v>
      </c>
      <c r="K236">
        <f>IFERROR(VLOOKUP(G236,Store_Map!$A$2:$I$100,6,FALSE),"")</f>
        <v>0</v>
      </c>
      <c r="L236">
        <f>IFERROR(VLOOKUP(G236,Store_Map!$A$2:$I$100,7,FALSE),"")</f>
        <v>0</v>
      </c>
      <c r="M236">
        <f>IFERROR(VLOOKUP(G236,Store_Map!$A$2:$I$100,8,FALSE),"")</f>
        <v>0</v>
      </c>
      <c r="N236">
        <f t="shared" si="27"/>
        <v>0</v>
      </c>
      <c r="O236" t="str">
        <f t="shared" si="28"/>
        <v>PASS</v>
      </c>
      <c r="P236" t="str">
        <f t="shared" si="29"/>
        <v>PASS</v>
      </c>
      <c r="Q236" t="str">
        <f t="shared" si="30"/>
        <v>PASS</v>
      </c>
      <c r="R236" t="str">
        <f t="shared" si="31"/>
        <v>PASS</v>
      </c>
      <c r="S236" t="str">
        <f t="shared" si="32"/>
        <v>PASS</v>
      </c>
      <c r="T236">
        <f t="shared" si="33"/>
        <v>100</v>
      </c>
      <c r="U236" t="str">
        <f t="shared" si="34"/>
        <v>Low</v>
      </c>
      <c r="V236" t="str">
        <f t="shared" si="35"/>
        <v>Clean</v>
      </c>
    </row>
    <row r="237" spans="1:22" x14ac:dyDescent="0.3">
      <c r="A237" t="str">
        <f>Raw_Data!A237</f>
        <v>6249987</v>
      </c>
      <c r="B237">
        <f>Raw_Data!B237</f>
        <v>45660</v>
      </c>
      <c r="C237" t="str">
        <f>Raw_Data!C237</f>
        <v>VALSARTAN 40 MG TABLET</v>
      </c>
      <c r="D237" t="str">
        <f>Raw_Data!D237</f>
        <v>55111073190</v>
      </c>
      <c r="E237" t="str">
        <f>Raw_Data!E237</f>
        <v>GIBBS, JON</v>
      </c>
      <c r="F237" t="str">
        <f>Raw_Data!F237</f>
        <v>1700896156</v>
      </c>
      <c r="G237" t="str">
        <f>Raw_Data!H237</f>
        <v>0</v>
      </c>
      <c r="H237">
        <f>IFERROR(VLOOKUP(G237,Store_Map!$A$2:$I$100,3,FALSE),"")</f>
        <v>0</v>
      </c>
      <c r="I237">
        <f>IFERROR(VLOOKUP(G237,Store_Map!$A$2:$I$100,4,FALSE),"")</f>
        <v>0</v>
      </c>
      <c r="J237">
        <f>IFERROR(VLOOKUP(G237,Store_Map!$A$2:$I$100,5,FALSE),"")</f>
        <v>0</v>
      </c>
      <c r="K237">
        <f>IFERROR(VLOOKUP(G237,Store_Map!$A$2:$I$100,6,FALSE),"")</f>
        <v>0</v>
      </c>
      <c r="L237">
        <f>IFERROR(VLOOKUP(G237,Store_Map!$A$2:$I$100,7,FALSE),"")</f>
        <v>0</v>
      </c>
      <c r="M237">
        <f>IFERROR(VLOOKUP(G237,Store_Map!$A$2:$I$100,8,FALSE),"")</f>
        <v>0</v>
      </c>
      <c r="N237">
        <f t="shared" si="27"/>
        <v>0</v>
      </c>
      <c r="O237" t="str">
        <f t="shared" si="28"/>
        <v>PASS</v>
      </c>
      <c r="P237" t="str">
        <f t="shared" si="29"/>
        <v>PASS</v>
      </c>
      <c r="Q237" t="str">
        <f t="shared" si="30"/>
        <v>PASS</v>
      </c>
      <c r="R237" t="str">
        <f t="shared" si="31"/>
        <v>PASS</v>
      </c>
      <c r="S237" t="str">
        <f t="shared" si="32"/>
        <v>PASS</v>
      </c>
      <c r="T237">
        <f t="shared" si="33"/>
        <v>100</v>
      </c>
      <c r="U237" t="str">
        <f t="shared" si="34"/>
        <v>Low</v>
      </c>
      <c r="V237" t="str">
        <f t="shared" si="35"/>
        <v>Clean</v>
      </c>
    </row>
    <row r="238" spans="1:22" x14ac:dyDescent="0.3">
      <c r="A238" t="str">
        <f>Raw_Data!A238</f>
        <v>6251001</v>
      </c>
      <c r="B238">
        <f>Raw_Data!B238</f>
        <v>45660</v>
      </c>
      <c r="C238" t="str">
        <f>Raw_Data!C238</f>
        <v>CARBAMAZEPINE 200 MG TABLET</v>
      </c>
      <c r="D238" t="str">
        <f>Raw_Data!D238</f>
        <v>13668026801</v>
      </c>
      <c r="E238" t="str">
        <f>Raw_Data!E238</f>
        <v>YASIN, NURA</v>
      </c>
      <c r="F238" t="str">
        <f>Raw_Data!F238</f>
        <v>1265518567</v>
      </c>
      <c r="G238" t="str">
        <f>Raw_Data!H238</f>
        <v>0</v>
      </c>
      <c r="H238">
        <f>IFERROR(VLOOKUP(G238,Store_Map!$A$2:$I$100,3,FALSE),"")</f>
        <v>0</v>
      </c>
      <c r="I238">
        <f>IFERROR(VLOOKUP(G238,Store_Map!$A$2:$I$100,4,FALSE),"")</f>
        <v>0</v>
      </c>
      <c r="J238">
        <f>IFERROR(VLOOKUP(G238,Store_Map!$A$2:$I$100,5,FALSE),"")</f>
        <v>0</v>
      </c>
      <c r="K238">
        <f>IFERROR(VLOOKUP(G238,Store_Map!$A$2:$I$100,6,FALSE),"")</f>
        <v>0</v>
      </c>
      <c r="L238">
        <f>IFERROR(VLOOKUP(G238,Store_Map!$A$2:$I$100,7,FALSE),"")</f>
        <v>0</v>
      </c>
      <c r="M238">
        <f>IFERROR(VLOOKUP(G238,Store_Map!$A$2:$I$100,8,FALSE),"")</f>
        <v>0</v>
      </c>
      <c r="N238">
        <f t="shared" si="27"/>
        <v>0</v>
      </c>
      <c r="O238" t="str">
        <f t="shared" si="28"/>
        <v>PASS</v>
      </c>
      <c r="P238" t="str">
        <f t="shared" si="29"/>
        <v>PASS</v>
      </c>
      <c r="Q238" t="str">
        <f t="shared" si="30"/>
        <v>PASS</v>
      </c>
      <c r="R238" t="str">
        <f t="shared" si="31"/>
        <v>PASS</v>
      </c>
      <c r="S238" t="str">
        <f t="shared" si="32"/>
        <v>PASS</v>
      </c>
      <c r="T238">
        <f t="shared" si="33"/>
        <v>100</v>
      </c>
      <c r="U238" t="str">
        <f t="shared" si="34"/>
        <v>Low</v>
      </c>
      <c r="V238" t="str">
        <f t="shared" si="35"/>
        <v>Clean</v>
      </c>
    </row>
    <row r="239" spans="1:22" x14ac:dyDescent="0.3">
      <c r="A239" t="str">
        <f>Raw_Data!A239</f>
        <v>6239217</v>
      </c>
      <c r="B239">
        <f>Raw_Data!B239</f>
        <v>45660</v>
      </c>
      <c r="C239" t="str">
        <f>Raw_Data!C239</f>
        <v>METFORMIN HCL 1,000 MG TABL</v>
      </c>
      <c r="D239" t="str">
        <f>Raw_Data!D239</f>
        <v>65862001099</v>
      </c>
      <c r="E239" t="str">
        <f>Raw_Data!E239</f>
        <v>GIBBS, JON</v>
      </c>
      <c r="F239" t="str">
        <f>Raw_Data!F239</f>
        <v>1700896156</v>
      </c>
      <c r="G239" t="str">
        <f>Raw_Data!H239</f>
        <v>0</v>
      </c>
      <c r="H239">
        <f>IFERROR(VLOOKUP(G239,Store_Map!$A$2:$I$100,3,FALSE),"")</f>
        <v>0</v>
      </c>
      <c r="I239">
        <f>IFERROR(VLOOKUP(G239,Store_Map!$A$2:$I$100,4,FALSE),"")</f>
        <v>0</v>
      </c>
      <c r="J239">
        <f>IFERROR(VLOOKUP(G239,Store_Map!$A$2:$I$100,5,FALSE),"")</f>
        <v>0</v>
      </c>
      <c r="K239">
        <f>IFERROR(VLOOKUP(G239,Store_Map!$A$2:$I$100,6,FALSE),"")</f>
        <v>0</v>
      </c>
      <c r="L239">
        <f>IFERROR(VLOOKUP(G239,Store_Map!$A$2:$I$100,7,FALSE),"")</f>
        <v>0</v>
      </c>
      <c r="M239">
        <f>IFERROR(VLOOKUP(G239,Store_Map!$A$2:$I$100,8,FALSE),"")</f>
        <v>0</v>
      </c>
      <c r="N239">
        <f t="shared" si="27"/>
        <v>0</v>
      </c>
      <c r="O239" t="str">
        <f t="shared" si="28"/>
        <v>PASS</v>
      </c>
      <c r="P239" t="str">
        <f t="shared" si="29"/>
        <v>PASS</v>
      </c>
      <c r="Q239" t="str">
        <f t="shared" si="30"/>
        <v>PASS</v>
      </c>
      <c r="R239" t="str">
        <f t="shared" si="31"/>
        <v>PASS</v>
      </c>
      <c r="S239" t="str">
        <f t="shared" si="32"/>
        <v>PASS</v>
      </c>
      <c r="T239">
        <f t="shared" si="33"/>
        <v>100</v>
      </c>
      <c r="U239" t="str">
        <f t="shared" si="34"/>
        <v>Low</v>
      </c>
      <c r="V239" t="str">
        <f t="shared" si="35"/>
        <v>Clean</v>
      </c>
    </row>
    <row r="240" spans="1:22" x14ac:dyDescent="0.3">
      <c r="A240" t="str">
        <f>Raw_Data!A240</f>
        <v>6240528</v>
      </c>
      <c r="B240">
        <f>Raw_Data!B240</f>
        <v>45660</v>
      </c>
      <c r="C240" t="str">
        <f>Raw_Data!C240</f>
        <v>ALBUTEROL HFA 90 MCG INHALE</v>
      </c>
      <c r="D240" t="str">
        <f>Raw_Data!D240</f>
        <v>69097014260</v>
      </c>
      <c r="E240" t="str">
        <f>Raw_Data!E240</f>
        <v>YASIN, NURA</v>
      </c>
      <c r="F240" t="str">
        <f>Raw_Data!F240</f>
        <v>1265518567</v>
      </c>
      <c r="G240" t="str">
        <f>Raw_Data!H240</f>
        <v>0</v>
      </c>
      <c r="H240">
        <f>IFERROR(VLOOKUP(G240,Store_Map!$A$2:$I$100,3,FALSE),"")</f>
        <v>0</v>
      </c>
      <c r="I240">
        <f>IFERROR(VLOOKUP(G240,Store_Map!$A$2:$I$100,4,FALSE),"")</f>
        <v>0</v>
      </c>
      <c r="J240">
        <f>IFERROR(VLOOKUP(G240,Store_Map!$A$2:$I$100,5,FALSE),"")</f>
        <v>0</v>
      </c>
      <c r="K240">
        <f>IFERROR(VLOOKUP(G240,Store_Map!$A$2:$I$100,6,FALSE),"")</f>
        <v>0</v>
      </c>
      <c r="L240">
        <f>IFERROR(VLOOKUP(G240,Store_Map!$A$2:$I$100,7,FALSE),"")</f>
        <v>0</v>
      </c>
      <c r="M240">
        <f>IFERROR(VLOOKUP(G240,Store_Map!$A$2:$I$100,8,FALSE),"")</f>
        <v>0</v>
      </c>
      <c r="N240">
        <f t="shared" si="27"/>
        <v>0</v>
      </c>
      <c r="O240" t="str">
        <f t="shared" si="28"/>
        <v>PASS</v>
      </c>
      <c r="P240" t="str">
        <f t="shared" si="29"/>
        <v>PASS</v>
      </c>
      <c r="Q240" t="str">
        <f t="shared" si="30"/>
        <v>PASS</v>
      </c>
      <c r="R240" t="str">
        <f t="shared" si="31"/>
        <v>PASS</v>
      </c>
      <c r="S240" t="str">
        <f t="shared" si="32"/>
        <v>PASS</v>
      </c>
      <c r="T240">
        <f t="shared" si="33"/>
        <v>100</v>
      </c>
      <c r="U240" t="str">
        <f t="shared" si="34"/>
        <v>Low</v>
      </c>
      <c r="V240" t="str">
        <f t="shared" si="35"/>
        <v>Clean</v>
      </c>
    </row>
    <row r="241" spans="1:22" x14ac:dyDescent="0.3">
      <c r="A241" t="str">
        <f>Raw_Data!A241</f>
        <v>6248514</v>
      </c>
      <c r="B241">
        <f>Raw_Data!B241</f>
        <v>45660</v>
      </c>
      <c r="C241" t="str">
        <f>Raw_Data!C241</f>
        <v>FUROSEMIDE 20 MG TABLET</v>
      </c>
      <c r="D241" t="str">
        <f>Raw_Data!D241</f>
        <v>69315011610</v>
      </c>
      <c r="E241" t="str">
        <f>Raw_Data!E241</f>
        <v>GIBBS, JON</v>
      </c>
      <c r="F241" t="str">
        <f>Raw_Data!F241</f>
        <v>1700896156</v>
      </c>
      <c r="G241" t="str">
        <f>Raw_Data!H241</f>
        <v>0</v>
      </c>
      <c r="H241">
        <f>IFERROR(VLOOKUP(G241,Store_Map!$A$2:$I$100,3,FALSE),"")</f>
        <v>0</v>
      </c>
      <c r="I241">
        <f>IFERROR(VLOOKUP(G241,Store_Map!$A$2:$I$100,4,FALSE),"")</f>
        <v>0</v>
      </c>
      <c r="J241">
        <f>IFERROR(VLOOKUP(G241,Store_Map!$A$2:$I$100,5,FALSE),"")</f>
        <v>0</v>
      </c>
      <c r="K241">
        <f>IFERROR(VLOOKUP(G241,Store_Map!$A$2:$I$100,6,FALSE),"")</f>
        <v>0</v>
      </c>
      <c r="L241">
        <f>IFERROR(VLOOKUP(G241,Store_Map!$A$2:$I$100,7,FALSE),"")</f>
        <v>0</v>
      </c>
      <c r="M241">
        <f>IFERROR(VLOOKUP(G241,Store_Map!$A$2:$I$100,8,FALSE),"")</f>
        <v>0</v>
      </c>
      <c r="N241">
        <f t="shared" si="27"/>
        <v>0</v>
      </c>
      <c r="O241" t="str">
        <f t="shared" si="28"/>
        <v>PASS</v>
      </c>
      <c r="P241" t="str">
        <f t="shared" si="29"/>
        <v>PASS</v>
      </c>
      <c r="Q241" t="str">
        <f t="shared" si="30"/>
        <v>PASS</v>
      </c>
      <c r="R241" t="str">
        <f t="shared" si="31"/>
        <v>PASS</v>
      </c>
      <c r="S241" t="str">
        <f t="shared" si="32"/>
        <v>PASS</v>
      </c>
      <c r="T241">
        <f t="shared" si="33"/>
        <v>100</v>
      </c>
      <c r="U241" t="str">
        <f t="shared" si="34"/>
        <v>Low</v>
      </c>
      <c r="V241" t="str">
        <f t="shared" si="35"/>
        <v>Clean</v>
      </c>
    </row>
    <row r="242" spans="1:22" x14ac:dyDescent="0.3">
      <c r="A242" t="str">
        <f>Raw_Data!A242</f>
        <v>6239743</v>
      </c>
      <c r="B242">
        <f>Raw_Data!B242</f>
        <v>45660</v>
      </c>
      <c r="C242" t="str">
        <f>Raw_Data!C242</f>
        <v>HYDROXYZINE HCL 50 MG TABLE</v>
      </c>
      <c r="D242" t="str">
        <f>Raw_Data!D242</f>
        <v>59651050105</v>
      </c>
      <c r="E242" t="str">
        <f>Raw_Data!E242</f>
        <v>GIBBS, JON</v>
      </c>
      <c r="F242" t="str">
        <f>Raw_Data!F242</f>
        <v>1700896156</v>
      </c>
      <c r="G242" t="str">
        <f>Raw_Data!H242</f>
        <v>0</v>
      </c>
      <c r="H242">
        <f>IFERROR(VLOOKUP(G242,Store_Map!$A$2:$I$100,3,FALSE),"")</f>
        <v>0</v>
      </c>
      <c r="I242">
        <f>IFERROR(VLOOKUP(G242,Store_Map!$A$2:$I$100,4,FALSE),"")</f>
        <v>0</v>
      </c>
      <c r="J242">
        <f>IFERROR(VLOOKUP(G242,Store_Map!$A$2:$I$100,5,FALSE),"")</f>
        <v>0</v>
      </c>
      <c r="K242">
        <f>IFERROR(VLOOKUP(G242,Store_Map!$A$2:$I$100,6,FALSE),"")</f>
        <v>0</v>
      </c>
      <c r="L242">
        <f>IFERROR(VLOOKUP(G242,Store_Map!$A$2:$I$100,7,FALSE),"")</f>
        <v>0</v>
      </c>
      <c r="M242">
        <f>IFERROR(VLOOKUP(G242,Store_Map!$A$2:$I$100,8,FALSE),"")</f>
        <v>0</v>
      </c>
      <c r="N242">
        <f t="shared" si="27"/>
        <v>0</v>
      </c>
      <c r="O242" t="str">
        <f t="shared" si="28"/>
        <v>PASS</v>
      </c>
      <c r="P242" t="str">
        <f t="shared" si="29"/>
        <v>PASS</v>
      </c>
      <c r="Q242" t="str">
        <f t="shared" si="30"/>
        <v>PASS</v>
      </c>
      <c r="R242" t="str">
        <f t="shared" si="31"/>
        <v>PASS</v>
      </c>
      <c r="S242" t="str">
        <f t="shared" si="32"/>
        <v>PASS</v>
      </c>
      <c r="T242">
        <f t="shared" si="33"/>
        <v>100</v>
      </c>
      <c r="U242" t="str">
        <f t="shared" si="34"/>
        <v>Low</v>
      </c>
      <c r="V242" t="str">
        <f t="shared" si="35"/>
        <v>Clean</v>
      </c>
    </row>
    <row r="243" spans="1:22" x14ac:dyDescent="0.3">
      <c r="A243" t="str">
        <f>Raw_Data!A243</f>
        <v>6239738</v>
      </c>
      <c r="B243">
        <f>Raw_Data!B243</f>
        <v>45660</v>
      </c>
      <c r="C243" t="str">
        <f>Raw_Data!C243</f>
        <v>DULOXETINE HCL DR 30 MG CAP</v>
      </c>
      <c r="D243" t="str">
        <f>Raw_Data!D243</f>
        <v>27241009803</v>
      </c>
      <c r="E243" t="str">
        <f>Raw_Data!E243</f>
        <v>GIBBS, JON</v>
      </c>
      <c r="F243" t="str">
        <f>Raw_Data!F243</f>
        <v>1700896156</v>
      </c>
      <c r="G243" t="str">
        <f>Raw_Data!H243</f>
        <v>0</v>
      </c>
      <c r="H243">
        <f>IFERROR(VLOOKUP(G243,Store_Map!$A$2:$I$100,3,FALSE),"")</f>
        <v>0</v>
      </c>
      <c r="I243">
        <f>IFERROR(VLOOKUP(G243,Store_Map!$A$2:$I$100,4,FALSE),"")</f>
        <v>0</v>
      </c>
      <c r="J243">
        <f>IFERROR(VLOOKUP(G243,Store_Map!$A$2:$I$100,5,FALSE),"")</f>
        <v>0</v>
      </c>
      <c r="K243">
        <f>IFERROR(VLOOKUP(G243,Store_Map!$A$2:$I$100,6,FALSE),"")</f>
        <v>0</v>
      </c>
      <c r="L243">
        <f>IFERROR(VLOOKUP(G243,Store_Map!$A$2:$I$100,7,FALSE),"")</f>
        <v>0</v>
      </c>
      <c r="M243">
        <f>IFERROR(VLOOKUP(G243,Store_Map!$A$2:$I$100,8,FALSE),"")</f>
        <v>0</v>
      </c>
      <c r="N243">
        <f t="shared" si="27"/>
        <v>0</v>
      </c>
      <c r="O243" t="str">
        <f t="shared" si="28"/>
        <v>PASS</v>
      </c>
      <c r="P243" t="str">
        <f t="shared" si="29"/>
        <v>PASS</v>
      </c>
      <c r="Q243" t="str">
        <f t="shared" si="30"/>
        <v>PASS</v>
      </c>
      <c r="R243" t="str">
        <f t="shared" si="31"/>
        <v>PASS</v>
      </c>
      <c r="S243" t="str">
        <f t="shared" si="32"/>
        <v>PASS</v>
      </c>
      <c r="T243">
        <f t="shared" si="33"/>
        <v>100</v>
      </c>
      <c r="U243" t="str">
        <f t="shared" si="34"/>
        <v>Low</v>
      </c>
      <c r="V243" t="str">
        <f t="shared" si="35"/>
        <v>Clean</v>
      </c>
    </row>
    <row r="244" spans="1:22" x14ac:dyDescent="0.3">
      <c r="A244" t="str">
        <f>Raw_Data!A244</f>
        <v>6251192</v>
      </c>
      <c r="B244">
        <f>Raw_Data!B244</f>
        <v>45660</v>
      </c>
      <c r="C244" t="str">
        <f>Raw_Data!C244</f>
        <v>ALBUTEROL HFA 90 MCG INHALE</v>
      </c>
      <c r="D244" t="str">
        <f>Raw_Data!D244</f>
        <v>66993001968</v>
      </c>
      <c r="E244" t="str">
        <f>Raw_Data!E244</f>
        <v>BYNE, EDMUND</v>
      </c>
      <c r="F244" t="str">
        <f>Raw_Data!F244</f>
        <v>1033186648</v>
      </c>
      <c r="G244" t="str">
        <f>Raw_Data!H244</f>
        <v>0</v>
      </c>
      <c r="H244">
        <f>IFERROR(VLOOKUP(G244,Store_Map!$A$2:$I$100,3,FALSE),"")</f>
        <v>0</v>
      </c>
      <c r="I244">
        <f>IFERROR(VLOOKUP(G244,Store_Map!$A$2:$I$100,4,FALSE),"")</f>
        <v>0</v>
      </c>
      <c r="J244">
        <f>IFERROR(VLOOKUP(G244,Store_Map!$A$2:$I$100,5,FALSE),"")</f>
        <v>0</v>
      </c>
      <c r="K244">
        <f>IFERROR(VLOOKUP(G244,Store_Map!$A$2:$I$100,6,FALSE),"")</f>
        <v>0</v>
      </c>
      <c r="L244">
        <f>IFERROR(VLOOKUP(G244,Store_Map!$A$2:$I$100,7,FALSE),"")</f>
        <v>0</v>
      </c>
      <c r="M244">
        <f>IFERROR(VLOOKUP(G244,Store_Map!$A$2:$I$100,8,FALSE),"")</f>
        <v>0</v>
      </c>
      <c r="N244">
        <f t="shared" si="27"/>
        <v>0</v>
      </c>
      <c r="O244" t="str">
        <f t="shared" si="28"/>
        <v>PASS</v>
      </c>
      <c r="P244" t="str">
        <f t="shared" si="29"/>
        <v>PASS</v>
      </c>
      <c r="Q244" t="str">
        <f t="shared" si="30"/>
        <v>PASS</v>
      </c>
      <c r="R244" t="str">
        <f t="shared" si="31"/>
        <v>PASS</v>
      </c>
      <c r="S244" t="str">
        <f t="shared" si="32"/>
        <v>PASS</v>
      </c>
      <c r="T244">
        <f t="shared" si="33"/>
        <v>100</v>
      </c>
      <c r="U244" t="str">
        <f t="shared" si="34"/>
        <v>Low</v>
      </c>
      <c r="V244" t="str">
        <f t="shared" si="35"/>
        <v>Clean</v>
      </c>
    </row>
    <row r="245" spans="1:22" x14ac:dyDescent="0.3">
      <c r="A245" t="str">
        <f>Raw_Data!A245</f>
        <v>6251193</v>
      </c>
      <c r="B245">
        <f>Raw_Data!B245</f>
        <v>45660</v>
      </c>
      <c r="C245" t="str">
        <f>Raw_Data!C245</f>
        <v>PROPAFENONE HCL ER 225 MG C</v>
      </c>
      <c r="D245" t="str">
        <f>Raw_Data!D245</f>
        <v>16571073606</v>
      </c>
      <c r="E245" t="str">
        <f>Raw_Data!E245</f>
        <v>BYNE, EDMUND</v>
      </c>
      <c r="F245" t="str">
        <f>Raw_Data!F245</f>
        <v>1033186648</v>
      </c>
      <c r="G245" t="str">
        <f>Raw_Data!H245</f>
        <v>0</v>
      </c>
      <c r="H245">
        <f>IFERROR(VLOOKUP(G245,Store_Map!$A$2:$I$100,3,FALSE),"")</f>
        <v>0</v>
      </c>
      <c r="I245">
        <f>IFERROR(VLOOKUP(G245,Store_Map!$A$2:$I$100,4,FALSE),"")</f>
        <v>0</v>
      </c>
      <c r="J245">
        <f>IFERROR(VLOOKUP(G245,Store_Map!$A$2:$I$100,5,FALSE),"")</f>
        <v>0</v>
      </c>
      <c r="K245">
        <f>IFERROR(VLOOKUP(G245,Store_Map!$A$2:$I$100,6,FALSE),"")</f>
        <v>0</v>
      </c>
      <c r="L245">
        <f>IFERROR(VLOOKUP(G245,Store_Map!$A$2:$I$100,7,FALSE),"")</f>
        <v>0</v>
      </c>
      <c r="M245">
        <f>IFERROR(VLOOKUP(G245,Store_Map!$A$2:$I$100,8,FALSE),"")</f>
        <v>0</v>
      </c>
      <c r="N245">
        <f t="shared" si="27"/>
        <v>0</v>
      </c>
      <c r="O245" t="str">
        <f t="shared" si="28"/>
        <v>PASS</v>
      </c>
      <c r="P245" t="str">
        <f t="shared" si="29"/>
        <v>PASS</v>
      </c>
      <c r="Q245" t="str">
        <f t="shared" si="30"/>
        <v>PASS</v>
      </c>
      <c r="R245" t="str">
        <f t="shared" si="31"/>
        <v>PASS</v>
      </c>
      <c r="S245" t="str">
        <f t="shared" si="32"/>
        <v>PASS</v>
      </c>
      <c r="T245">
        <f t="shared" si="33"/>
        <v>100</v>
      </c>
      <c r="U245" t="str">
        <f t="shared" si="34"/>
        <v>Low</v>
      </c>
      <c r="V245" t="str">
        <f t="shared" si="35"/>
        <v>Clean</v>
      </c>
    </row>
    <row r="246" spans="1:22" x14ac:dyDescent="0.3">
      <c r="A246" t="str">
        <f>Raw_Data!A246</f>
        <v>6244215</v>
      </c>
      <c r="B246">
        <f>Raw_Data!B246</f>
        <v>45660</v>
      </c>
      <c r="C246" t="str">
        <f>Raw_Data!C246</f>
        <v>GLIPIZIDE 10 MG TABLET</v>
      </c>
      <c r="D246" t="str">
        <f>Raw_Data!D246</f>
        <v>60505014201</v>
      </c>
      <c r="E246" t="str">
        <f>Raw_Data!E246</f>
        <v>BYNE, EDMUND</v>
      </c>
      <c r="F246" t="str">
        <f>Raw_Data!F246</f>
        <v>1033186648</v>
      </c>
      <c r="G246" t="str">
        <f>Raw_Data!H246</f>
        <v>0</v>
      </c>
      <c r="H246">
        <f>IFERROR(VLOOKUP(G246,Store_Map!$A$2:$I$100,3,FALSE),"")</f>
        <v>0</v>
      </c>
      <c r="I246">
        <f>IFERROR(VLOOKUP(G246,Store_Map!$A$2:$I$100,4,FALSE),"")</f>
        <v>0</v>
      </c>
      <c r="J246">
        <f>IFERROR(VLOOKUP(G246,Store_Map!$A$2:$I$100,5,FALSE),"")</f>
        <v>0</v>
      </c>
      <c r="K246">
        <f>IFERROR(VLOOKUP(G246,Store_Map!$A$2:$I$100,6,FALSE),"")</f>
        <v>0</v>
      </c>
      <c r="L246">
        <f>IFERROR(VLOOKUP(G246,Store_Map!$A$2:$I$100,7,FALSE),"")</f>
        <v>0</v>
      </c>
      <c r="M246">
        <f>IFERROR(VLOOKUP(G246,Store_Map!$A$2:$I$100,8,FALSE),"")</f>
        <v>0</v>
      </c>
      <c r="N246">
        <f t="shared" si="27"/>
        <v>0</v>
      </c>
      <c r="O246" t="str">
        <f t="shared" si="28"/>
        <v>PASS</v>
      </c>
      <c r="P246" t="str">
        <f t="shared" si="29"/>
        <v>PASS</v>
      </c>
      <c r="Q246" t="str">
        <f t="shared" si="30"/>
        <v>PASS</v>
      </c>
      <c r="R246" t="str">
        <f t="shared" si="31"/>
        <v>PASS</v>
      </c>
      <c r="S246" t="str">
        <f t="shared" si="32"/>
        <v>PASS</v>
      </c>
      <c r="T246">
        <f t="shared" si="33"/>
        <v>100</v>
      </c>
      <c r="U246" t="str">
        <f t="shared" si="34"/>
        <v>Low</v>
      </c>
      <c r="V246" t="str">
        <f t="shared" si="35"/>
        <v>Clean</v>
      </c>
    </row>
    <row r="247" spans="1:22" x14ac:dyDescent="0.3">
      <c r="A247" t="str">
        <f>Raw_Data!A247</f>
        <v>6251194</v>
      </c>
      <c r="B247">
        <f>Raw_Data!B247</f>
        <v>45660</v>
      </c>
      <c r="C247" t="str">
        <f>Raw_Data!C247</f>
        <v>HYDROXYZINE PAM 50 MG CAP</v>
      </c>
      <c r="D247" t="str">
        <f>Raw_Data!D247</f>
        <v>185067605</v>
      </c>
      <c r="E247" t="str">
        <f>Raw_Data!E247</f>
        <v>GIBBS, JON</v>
      </c>
      <c r="F247" t="str">
        <f>Raw_Data!F247</f>
        <v>1700896156</v>
      </c>
      <c r="G247" t="str">
        <f>Raw_Data!H247</f>
        <v>0</v>
      </c>
      <c r="H247">
        <f>IFERROR(VLOOKUP(G247,Store_Map!$A$2:$I$100,3,FALSE),"")</f>
        <v>0</v>
      </c>
      <c r="I247">
        <f>IFERROR(VLOOKUP(G247,Store_Map!$A$2:$I$100,4,FALSE),"")</f>
        <v>0</v>
      </c>
      <c r="J247">
        <f>IFERROR(VLOOKUP(G247,Store_Map!$A$2:$I$100,5,FALSE),"")</f>
        <v>0</v>
      </c>
      <c r="K247">
        <f>IFERROR(VLOOKUP(G247,Store_Map!$A$2:$I$100,6,FALSE),"")</f>
        <v>0</v>
      </c>
      <c r="L247">
        <f>IFERROR(VLOOKUP(G247,Store_Map!$A$2:$I$100,7,FALSE),"")</f>
        <v>0</v>
      </c>
      <c r="M247">
        <f>IFERROR(VLOOKUP(G247,Store_Map!$A$2:$I$100,8,FALSE),"")</f>
        <v>0</v>
      </c>
      <c r="N247">
        <f t="shared" si="27"/>
        <v>0</v>
      </c>
      <c r="O247" t="str">
        <f t="shared" si="28"/>
        <v>PASS</v>
      </c>
      <c r="P247" t="str">
        <f t="shared" si="29"/>
        <v>REVIEW</v>
      </c>
      <c r="Q247" t="str">
        <f t="shared" si="30"/>
        <v>PASS</v>
      </c>
      <c r="R247" t="str">
        <f t="shared" si="31"/>
        <v>PASS</v>
      </c>
      <c r="S247" t="str">
        <f t="shared" si="32"/>
        <v>REVIEW</v>
      </c>
      <c r="T247">
        <f t="shared" si="33"/>
        <v>90</v>
      </c>
      <c r="U247" t="str">
        <f t="shared" si="34"/>
        <v>Low</v>
      </c>
      <c r="V247" t="str">
        <f t="shared" si="35"/>
        <v>Invalid NDC</v>
      </c>
    </row>
    <row r="248" spans="1:22" x14ac:dyDescent="0.3">
      <c r="A248" t="str">
        <f>Raw_Data!A248</f>
        <v>6251195</v>
      </c>
      <c r="B248">
        <f>Raw_Data!B248</f>
        <v>45660</v>
      </c>
      <c r="C248" t="str">
        <f>Raw_Data!C248</f>
        <v>PALIPERIDONE ER 6 MG TABLET</v>
      </c>
      <c r="D248" t="str">
        <f>Raw_Data!D248</f>
        <v>47335076683</v>
      </c>
      <c r="E248" t="str">
        <f>Raw_Data!E248</f>
        <v>GIBBS, JON</v>
      </c>
      <c r="F248" t="str">
        <f>Raw_Data!F248</f>
        <v>1700896156</v>
      </c>
      <c r="G248" t="str">
        <f>Raw_Data!H248</f>
        <v>0</v>
      </c>
      <c r="H248">
        <f>IFERROR(VLOOKUP(G248,Store_Map!$A$2:$I$100,3,FALSE),"")</f>
        <v>0</v>
      </c>
      <c r="I248">
        <f>IFERROR(VLOOKUP(G248,Store_Map!$A$2:$I$100,4,FALSE),"")</f>
        <v>0</v>
      </c>
      <c r="J248">
        <f>IFERROR(VLOOKUP(G248,Store_Map!$A$2:$I$100,5,FALSE),"")</f>
        <v>0</v>
      </c>
      <c r="K248">
        <f>IFERROR(VLOOKUP(G248,Store_Map!$A$2:$I$100,6,FALSE),"")</f>
        <v>0</v>
      </c>
      <c r="L248">
        <f>IFERROR(VLOOKUP(G248,Store_Map!$A$2:$I$100,7,FALSE),"")</f>
        <v>0</v>
      </c>
      <c r="M248">
        <f>IFERROR(VLOOKUP(G248,Store_Map!$A$2:$I$100,8,FALSE),"")</f>
        <v>0</v>
      </c>
      <c r="N248">
        <f t="shared" si="27"/>
        <v>0</v>
      </c>
      <c r="O248" t="str">
        <f t="shared" si="28"/>
        <v>PASS</v>
      </c>
      <c r="P248" t="str">
        <f t="shared" si="29"/>
        <v>PASS</v>
      </c>
      <c r="Q248" t="str">
        <f t="shared" si="30"/>
        <v>PASS</v>
      </c>
      <c r="R248" t="str">
        <f t="shared" si="31"/>
        <v>PASS</v>
      </c>
      <c r="S248" t="str">
        <f t="shared" si="32"/>
        <v>PASS</v>
      </c>
      <c r="T248">
        <f t="shared" si="33"/>
        <v>100</v>
      </c>
      <c r="U248" t="str">
        <f t="shared" si="34"/>
        <v>Low</v>
      </c>
      <c r="V248" t="str">
        <f t="shared" si="35"/>
        <v>Clean</v>
      </c>
    </row>
    <row r="249" spans="1:22" x14ac:dyDescent="0.3">
      <c r="A249" t="str">
        <f>Raw_Data!A249</f>
        <v>6251196</v>
      </c>
      <c r="B249">
        <f>Raw_Data!B249</f>
        <v>45660</v>
      </c>
      <c r="C249" t="str">
        <f>Raw_Data!C249</f>
        <v>ESCITALOPRAM 20 MG TABLET</v>
      </c>
      <c r="D249" t="str">
        <f>Raw_Data!D249</f>
        <v>65862037501</v>
      </c>
      <c r="E249" t="str">
        <f>Raw_Data!E249</f>
        <v>GIBBS, JON</v>
      </c>
      <c r="F249" t="str">
        <f>Raw_Data!F249</f>
        <v>1700896156</v>
      </c>
      <c r="G249" t="str">
        <f>Raw_Data!H249</f>
        <v>0</v>
      </c>
      <c r="H249">
        <f>IFERROR(VLOOKUP(G249,Store_Map!$A$2:$I$100,3,FALSE),"")</f>
        <v>0</v>
      </c>
      <c r="I249">
        <f>IFERROR(VLOOKUP(G249,Store_Map!$A$2:$I$100,4,FALSE),"")</f>
        <v>0</v>
      </c>
      <c r="J249">
        <f>IFERROR(VLOOKUP(G249,Store_Map!$A$2:$I$100,5,FALSE),"")</f>
        <v>0</v>
      </c>
      <c r="K249">
        <f>IFERROR(VLOOKUP(G249,Store_Map!$A$2:$I$100,6,FALSE),"")</f>
        <v>0</v>
      </c>
      <c r="L249">
        <f>IFERROR(VLOOKUP(G249,Store_Map!$A$2:$I$100,7,FALSE),"")</f>
        <v>0</v>
      </c>
      <c r="M249">
        <f>IFERROR(VLOOKUP(G249,Store_Map!$A$2:$I$100,8,FALSE),"")</f>
        <v>0</v>
      </c>
      <c r="N249">
        <f t="shared" si="27"/>
        <v>0</v>
      </c>
      <c r="O249" t="str">
        <f t="shared" si="28"/>
        <v>PASS</v>
      </c>
      <c r="P249" t="str">
        <f t="shared" si="29"/>
        <v>PASS</v>
      </c>
      <c r="Q249" t="str">
        <f t="shared" si="30"/>
        <v>PASS</v>
      </c>
      <c r="R249" t="str">
        <f t="shared" si="31"/>
        <v>PASS</v>
      </c>
      <c r="S249" t="str">
        <f t="shared" si="32"/>
        <v>PASS</v>
      </c>
      <c r="T249">
        <f t="shared" si="33"/>
        <v>100</v>
      </c>
      <c r="U249" t="str">
        <f t="shared" si="34"/>
        <v>Low</v>
      </c>
      <c r="V249" t="str">
        <f t="shared" si="35"/>
        <v>Clean</v>
      </c>
    </row>
    <row r="250" spans="1:22" x14ac:dyDescent="0.3">
      <c r="A250" t="str">
        <f>Raw_Data!A250</f>
        <v>6251198</v>
      </c>
      <c r="B250">
        <f>Raw_Data!B250</f>
        <v>45660</v>
      </c>
      <c r="C250" t="str">
        <f>Raw_Data!C250</f>
        <v>PROPRANOLOL 10 MG TABLET</v>
      </c>
      <c r="D250" t="str">
        <f>Raw_Data!D250</f>
        <v>69238207701</v>
      </c>
      <c r="E250" t="str">
        <f>Raw_Data!E250</f>
        <v>GIBBS, JON</v>
      </c>
      <c r="F250" t="str">
        <f>Raw_Data!F250</f>
        <v>1700896156</v>
      </c>
      <c r="G250" t="str">
        <f>Raw_Data!H250</f>
        <v>0</v>
      </c>
      <c r="H250">
        <f>IFERROR(VLOOKUP(G250,Store_Map!$A$2:$I$100,3,FALSE),"")</f>
        <v>0</v>
      </c>
      <c r="I250">
        <f>IFERROR(VLOOKUP(G250,Store_Map!$A$2:$I$100,4,FALSE),"")</f>
        <v>0</v>
      </c>
      <c r="J250">
        <f>IFERROR(VLOOKUP(G250,Store_Map!$A$2:$I$100,5,FALSE),"")</f>
        <v>0</v>
      </c>
      <c r="K250">
        <f>IFERROR(VLOOKUP(G250,Store_Map!$A$2:$I$100,6,FALSE),"")</f>
        <v>0</v>
      </c>
      <c r="L250">
        <f>IFERROR(VLOOKUP(G250,Store_Map!$A$2:$I$100,7,FALSE),"")</f>
        <v>0</v>
      </c>
      <c r="M250">
        <f>IFERROR(VLOOKUP(G250,Store_Map!$A$2:$I$100,8,FALSE),"")</f>
        <v>0</v>
      </c>
      <c r="N250">
        <f t="shared" si="27"/>
        <v>0</v>
      </c>
      <c r="O250" t="str">
        <f t="shared" si="28"/>
        <v>PASS</v>
      </c>
      <c r="P250" t="str">
        <f t="shared" si="29"/>
        <v>PASS</v>
      </c>
      <c r="Q250" t="str">
        <f t="shared" si="30"/>
        <v>PASS</v>
      </c>
      <c r="R250" t="str">
        <f t="shared" si="31"/>
        <v>PASS</v>
      </c>
      <c r="S250" t="str">
        <f t="shared" si="32"/>
        <v>PASS</v>
      </c>
      <c r="T250">
        <f t="shared" si="33"/>
        <v>100</v>
      </c>
      <c r="U250" t="str">
        <f t="shared" si="34"/>
        <v>Low</v>
      </c>
      <c r="V250" t="str">
        <f t="shared" si="35"/>
        <v>Clean</v>
      </c>
    </row>
    <row r="251" spans="1:22" x14ac:dyDescent="0.3">
      <c r="A251" t="str">
        <f>Raw_Data!A251</f>
        <v>6251205</v>
      </c>
      <c r="B251">
        <f>Raw_Data!B251</f>
        <v>45660</v>
      </c>
      <c r="C251" t="str">
        <f>Raw_Data!C251</f>
        <v>ONDANSETRON HCL 8 MG TABLET</v>
      </c>
      <c r="D251" t="str">
        <f>Raw_Data!D251</f>
        <v>55111015430</v>
      </c>
      <c r="E251" t="str">
        <f>Raw_Data!E251</f>
        <v>GRESHAM, J. MARK</v>
      </c>
      <c r="F251" t="str">
        <f>Raw_Data!F251</f>
        <v>1326026618</v>
      </c>
      <c r="G251" t="str">
        <f>Raw_Data!H251</f>
        <v>0</v>
      </c>
      <c r="H251">
        <f>IFERROR(VLOOKUP(G251,Store_Map!$A$2:$I$100,3,FALSE),"")</f>
        <v>0</v>
      </c>
      <c r="I251">
        <f>IFERROR(VLOOKUP(G251,Store_Map!$A$2:$I$100,4,FALSE),"")</f>
        <v>0</v>
      </c>
      <c r="J251">
        <f>IFERROR(VLOOKUP(G251,Store_Map!$A$2:$I$100,5,FALSE),"")</f>
        <v>0</v>
      </c>
      <c r="K251">
        <f>IFERROR(VLOOKUP(G251,Store_Map!$A$2:$I$100,6,FALSE),"")</f>
        <v>0</v>
      </c>
      <c r="L251">
        <f>IFERROR(VLOOKUP(G251,Store_Map!$A$2:$I$100,7,FALSE),"")</f>
        <v>0</v>
      </c>
      <c r="M251">
        <f>IFERROR(VLOOKUP(G251,Store_Map!$A$2:$I$100,8,FALSE),"")</f>
        <v>0</v>
      </c>
      <c r="N251">
        <f t="shared" si="27"/>
        <v>0</v>
      </c>
      <c r="O251" t="str">
        <f t="shared" si="28"/>
        <v>PASS</v>
      </c>
      <c r="P251" t="str">
        <f t="shared" si="29"/>
        <v>PASS</v>
      </c>
      <c r="Q251" t="str">
        <f t="shared" si="30"/>
        <v>PASS</v>
      </c>
      <c r="R251" t="str">
        <f t="shared" si="31"/>
        <v>PASS</v>
      </c>
      <c r="S251" t="str">
        <f t="shared" si="32"/>
        <v>PASS</v>
      </c>
      <c r="T251">
        <f t="shared" si="33"/>
        <v>100</v>
      </c>
      <c r="U251" t="str">
        <f t="shared" si="34"/>
        <v>Low</v>
      </c>
      <c r="V251" t="str">
        <f t="shared" si="35"/>
        <v>Clean</v>
      </c>
    </row>
    <row r="252" spans="1:22" x14ac:dyDescent="0.3">
      <c r="A252" t="str">
        <f>Raw_Data!A252</f>
        <v>6251206</v>
      </c>
      <c r="B252">
        <f>Raw_Data!B252</f>
        <v>45660</v>
      </c>
      <c r="C252" t="str">
        <f>Raw_Data!C252</f>
        <v>MISOPROSTOL 200 MCG TABLET</v>
      </c>
      <c r="D252" t="str">
        <f>Raw_Data!D252</f>
        <v>59762500801</v>
      </c>
      <c r="E252" t="str">
        <f>Raw_Data!E252</f>
        <v>GRESHAM, J. MARK</v>
      </c>
      <c r="F252" t="str">
        <f>Raw_Data!F252</f>
        <v>1326026618</v>
      </c>
      <c r="G252" t="str">
        <f>Raw_Data!H252</f>
        <v>0</v>
      </c>
      <c r="H252">
        <f>IFERROR(VLOOKUP(G252,Store_Map!$A$2:$I$100,3,FALSE),"")</f>
        <v>0</v>
      </c>
      <c r="I252">
        <f>IFERROR(VLOOKUP(G252,Store_Map!$A$2:$I$100,4,FALSE),"")</f>
        <v>0</v>
      </c>
      <c r="J252">
        <f>IFERROR(VLOOKUP(G252,Store_Map!$A$2:$I$100,5,FALSE),"")</f>
        <v>0</v>
      </c>
      <c r="K252">
        <f>IFERROR(VLOOKUP(G252,Store_Map!$A$2:$I$100,6,FALSE),"")</f>
        <v>0</v>
      </c>
      <c r="L252">
        <f>IFERROR(VLOOKUP(G252,Store_Map!$A$2:$I$100,7,FALSE),"")</f>
        <v>0</v>
      </c>
      <c r="M252">
        <f>IFERROR(VLOOKUP(G252,Store_Map!$A$2:$I$100,8,FALSE),"")</f>
        <v>0</v>
      </c>
      <c r="N252">
        <f t="shared" si="27"/>
        <v>0</v>
      </c>
      <c r="O252" t="str">
        <f t="shared" si="28"/>
        <v>PASS</v>
      </c>
      <c r="P252" t="str">
        <f t="shared" si="29"/>
        <v>PASS</v>
      </c>
      <c r="Q252" t="str">
        <f t="shared" si="30"/>
        <v>PASS</v>
      </c>
      <c r="R252" t="str">
        <f t="shared" si="31"/>
        <v>PASS</v>
      </c>
      <c r="S252" t="str">
        <f t="shared" si="32"/>
        <v>PASS</v>
      </c>
      <c r="T252">
        <f t="shared" si="33"/>
        <v>100</v>
      </c>
      <c r="U252" t="str">
        <f t="shared" si="34"/>
        <v>Low</v>
      </c>
      <c r="V252" t="str">
        <f t="shared" si="35"/>
        <v>Clean</v>
      </c>
    </row>
    <row r="253" spans="1:22" x14ac:dyDescent="0.3">
      <c r="A253" t="str">
        <f>Raw_Data!A253</f>
        <v>2003353</v>
      </c>
      <c r="B253">
        <f>Raw_Data!B253</f>
        <v>45660</v>
      </c>
      <c r="C253" t="str">
        <f>Raw_Data!C253</f>
        <v>DEXMETHYLPHENIDATE ER 15 MG</v>
      </c>
      <c r="D253" t="str">
        <f>Raw_Data!D253</f>
        <v>49884042801</v>
      </c>
      <c r="E253" t="str">
        <f>Raw_Data!E253</f>
        <v>HARSHMAN, SONALI</v>
      </c>
      <c r="F253" t="str">
        <f>Raw_Data!F253</f>
        <v>1104084516</v>
      </c>
      <c r="G253" t="str">
        <f>Raw_Data!H253</f>
        <v>0</v>
      </c>
      <c r="H253">
        <f>IFERROR(VLOOKUP(G253,Store_Map!$A$2:$I$100,3,FALSE),"")</f>
        <v>0</v>
      </c>
      <c r="I253">
        <f>IFERROR(VLOOKUP(G253,Store_Map!$A$2:$I$100,4,FALSE),"")</f>
        <v>0</v>
      </c>
      <c r="J253">
        <f>IFERROR(VLOOKUP(G253,Store_Map!$A$2:$I$100,5,FALSE),"")</f>
        <v>0</v>
      </c>
      <c r="K253">
        <f>IFERROR(VLOOKUP(G253,Store_Map!$A$2:$I$100,6,FALSE),"")</f>
        <v>0</v>
      </c>
      <c r="L253">
        <f>IFERROR(VLOOKUP(G253,Store_Map!$A$2:$I$100,7,FALSE),"")</f>
        <v>0</v>
      </c>
      <c r="M253">
        <f>IFERROR(VLOOKUP(G253,Store_Map!$A$2:$I$100,8,FALSE),"")</f>
        <v>0</v>
      </c>
      <c r="N253">
        <f t="shared" si="27"/>
        <v>0</v>
      </c>
      <c r="O253" t="str">
        <f t="shared" si="28"/>
        <v>PASS</v>
      </c>
      <c r="P253" t="str">
        <f t="shared" si="29"/>
        <v>PASS</v>
      </c>
      <c r="Q253" t="str">
        <f t="shared" si="30"/>
        <v>PASS</v>
      </c>
      <c r="R253" t="str">
        <f t="shared" si="31"/>
        <v>PASS</v>
      </c>
      <c r="S253" t="str">
        <f t="shared" si="32"/>
        <v>PASS</v>
      </c>
      <c r="T253">
        <f t="shared" si="33"/>
        <v>100</v>
      </c>
      <c r="U253" t="str">
        <f t="shared" si="34"/>
        <v>Low</v>
      </c>
      <c r="V253" t="str">
        <f t="shared" si="35"/>
        <v>Clean</v>
      </c>
    </row>
    <row r="254" spans="1:22" x14ac:dyDescent="0.3">
      <c r="A254" t="str">
        <f>Raw_Data!A254</f>
        <v>6238615</v>
      </c>
      <c r="B254">
        <f>Raw_Data!B254</f>
        <v>45660</v>
      </c>
      <c r="C254" t="str">
        <f>Raw_Data!C254</f>
        <v>VITAMIN D2 1.25MG(50,000 UN</v>
      </c>
      <c r="D254" t="str">
        <f>Raw_Data!D254</f>
        <v>64380073706</v>
      </c>
      <c r="E254" t="str">
        <f>Raw_Data!E254</f>
        <v>GIBBS, JON</v>
      </c>
      <c r="F254" t="str">
        <f>Raw_Data!F254</f>
        <v>1700896156</v>
      </c>
      <c r="G254" t="str">
        <f>Raw_Data!H254</f>
        <v>0</v>
      </c>
      <c r="H254">
        <f>IFERROR(VLOOKUP(G254,Store_Map!$A$2:$I$100,3,FALSE),"")</f>
        <v>0</v>
      </c>
      <c r="I254">
        <f>IFERROR(VLOOKUP(G254,Store_Map!$A$2:$I$100,4,FALSE),"")</f>
        <v>0</v>
      </c>
      <c r="J254">
        <f>IFERROR(VLOOKUP(G254,Store_Map!$A$2:$I$100,5,FALSE),"")</f>
        <v>0</v>
      </c>
      <c r="K254">
        <f>IFERROR(VLOOKUP(G254,Store_Map!$A$2:$I$100,6,FALSE),"")</f>
        <v>0</v>
      </c>
      <c r="L254">
        <f>IFERROR(VLOOKUP(G254,Store_Map!$A$2:$I$100,7,FALSE),"")</f>
        <v>0</v>
      </c>
      <c r="M254">
        <f>IFERROR(VLOOKUP(G254,Store_Map!$A$2:$I$100,8,FALSE),"")</f>
        <v>0</v>
      </c>
      <c r="N254">
        <f t="shared" si="27"/>
        <v>0</v>
      </c>
      <c r="O254" t="str">
        <f t="shared" si="28"/>
        <v>PASS</v>
      </c>
      <c r="P254" t="str">
        <f t="shared" si="29"/>
        <v>PASS</v>
      </c>
      <c r="Q254" t="str">
        <f t="shared" si="30"/>
        <v>PASS</v>
      </c>
      <c r="R254" t="str">
        <f t="shared" si="31"/>
        <v>PASS</v>
      </c>
      <c r="S254" t="str">
        <f t="shared" si="32"/>
        <v>PASS</v>
      </c>
      <c r="T254">
        <f t="shared" si="33"/>
        <v>100</v>
      </c>
      <c r="U254" t="str">
        <f t="shared" si="34"/>
        <v>Low</v>
      </c>
      <c r="V254" t="str">
        <f t="shared" si="35"/>
        <v>Clean</v>
      </c>
    </row>
    <row r="255" spans="1:22" x14ac:dyDescent="0.3">
      <c r="A255" t="str">
        <f>Raw_Data!A255</f>
        <v>6251209</v>
      </c>
      <c r="B255">
        <f>Raw_Data!B255</f>
        <v>45660</v>
      </c>
      <c r="C255" t="str">
        <f>Raw_Data!C255</f>
        <v>KETOROLAC 10 MG TABLET</v>
      </c>
      <c r="D255" t="str">
        <f>Raw_Data!D255</f>
        <v>93031401</v>
      </c>
      <c r="E255" t="str">
        <f>Raw_Data!E255</f>
        <v>GRESHAM, J. MARK</v>
      </c>
      <c r="F255" t="str">
        <f>Raw_Data!F255</f>
        <v>1326026618</v>
      </c>
      <c r="G255" t="str">
        <f>Raw_Data!H255</f>
        <v>0</v>
      </c>
      <c r="H255">
        <f>IFERROR(VLOOKUP(G255,Store_Map!$A$2:$I$100,3,FALSE),"")</f>
        <v>0</v>
      </c>
      <c r="I255">
        <f>IFERROR(VLOOKUP(G255,Store_Map!$A$2:$I$100,4,FALSE),"")</f>
        <v>0</v>
      </c>
      <c r="J255">
        <f>IFERROR(VLOOKUP(G255,Store_Map!$A$2:$I$100,5,FALSE),"")</f>
        <v>0</v>
      </c>
      <c r="K255">
        <f>IFERROR(VLOOKUP(G255,Store_Map!$A$2:$I$100,6,FALSE),"")</f>
        <v>0</v>
      </c>
      <c r="L255">
        <f>IFERROR(VLOOKUP(G255,Store_Map!$A$2:$I$100,7,FALSE),"")</f>
        <v>0</v>
      </c>
      <c r="M255">
        <f>IFERROR(VLOOKUP(G255,Store_Map!$A$2:$I$100,8,FALSE),"")</f>
        <v>0</v>
      </c>
      <c r="N255">
        <f t="shared" si="27"/>
        <v>0</v>
      </c>
      <c r="O255" t="str">
        <f t="shared" si="28"/>
        <v>PASS</v>
      </c>
      <c r="P255" t="str">
        <f t="shared" si="29"/>
        <v>REVIEW</v>
      </c>
      <c r="Q255" t="str">
        <f t="shared" si="30"/>
        <v>PASS</v>
      </c>
      <c r="R255" t="str">
        <f t="shared" si="31"/>
        <v>PASS</v>
      </c>
      <c r="S255" t="str">
        <f t="shared" si="32"/>
        <v>REVIEW</v>
      </c>
      <c r="T255">
        <f t="shared" si="33"/>
        <v>90</v>
      </c>
      <c r="U255" t="str">
        <f t="shared" si="34"/>
        <v>Low</v>
      </c>
      <c r="V255" t="str">
        <f t="shared" si="35"/>
        <v>Invalid NDC</v>
      </c>
    </row>
    <row r="256" spans="1:22" x14ac:dyDescent="0.3">
      <c r="A256" t="str">
        <f>Raw_Data!A256</f>
        <v>4010864</v>
      </c>
      <c r="B256">
        <f>Raw_Data!B256</f>
        <v>45660</v>
      </c>
      <c r="C256" t="str">
        <f>Raw_Data!C256</f>
        <v>CLONAZEPAM 0.5 MG TABLET</v>
      </c>
      <c r="D256" t="str">
        <f>Raw_Data!D256</f>
        <v>93083205</v>
      </c>
      <c r="E256" t="str">
        <f>Raw_Data!E256</f>
        <v>ALLEN, AMANDA</v>
      </c>
      <c r="F256" t="str">
        <f>Raw_Data!F256</f>
        <v>1982231882</v>
      </c>
      <c r="G256" t="str">
        <f>Raw_Data!H256</f>
        <v>0</v>
      </c>
      <c r="H256">
        <f>IFERROR(VLOOKUP(G256,Store_Map!$A$2:$I$100,3,FALSE),"")</f>
        <v>0</v>
      </c>
      <c r="I256">
        <f>IFERROR(VLOOKUP(G256,Store_Map!$A$2:$I$100,4,FALSE),"")</f>
        <v>0</v>
      </c>
      <c r="J256">
        <f>IFERROR(VLOOKUP(G256,Store_Map!$A$2:$I$100,5,FALSE),"")</f>
        <v>0</v>
      </c>
      <c r="K256">
        <f>IFERROR(VLOOKUP(G256,Store_Map!$A$2:$I$100,6,FALSE),"")</f>
        <v>0</v>
      </c>
      <c r="L256">
        <f>IFERROR(VLOOKUP(G256,Store_Map!$A$2:$I$100,7,FALSE),"")</f>
        <v>0</v>
      </c>
      <c r="M256">
        <f>IFERROR(VLOOKUP(G256,Store_Map!$A$2:$I$100,8,FALSE),"")</f>
        <v>0</v>
      </c>
      <c r="N256">
        <f t="shared" si="27"/>
        <v>0</v>
      </c>
      <c r="O256" t="str">
        <f t="shared" si="28"/>
        <v>PASS</v>
      </c>
      <c r="P256" t="str">
        <f t="shared" si="29"/>
        <v>REVIEW</v>
      </c>
      <c r="Q256" t="str">
        <f t="shared" si="30"/>
        <v>PASS</v>
      </c>
      <c r="R256" t="str">
        <f t="shared" si="31"/>
        <v>PASS</v>
      </c>
      <c r="S256" t="str">
        <f t="shared" si="32"/>
        <v>REVIEW</v>
      </c>
      <c r="T256">
        <f t="shared" si="33"/>
        <v>90</v>
      </c>
      <c r="U256" t="str">
        <f t="shared" si="34"/>
        <v>Low</v>
      </c>
      <c r="V256" t="str">
        <f t="shared" si="35"/>
        <v>Invalid NDC</v>
      </c>
    </row>
    <row r="257" spans="1:22" x14ac:dyDescent="0.3">
      <c r="A257" t="str">
        <f>Raw_Data!A257</f>
        <v>6240426</v>
      </c>
      <c r="B257">
        <f>Raw_Data!B257</f>
        <v>45660</v>
      </c>
      <c r="C257" t="str">
        <f>Raw_Data!C257</f>
        <v>TRUE METRIX GLUCOSE TEST ST</v>
      </c>
      <c r="D257" t="str">
        <f>Raw_Data!D257</f>
        <v>56151146001</v>
      </c>
      <c r="E257" t="str">
        <f>Raw_Data!E257</f>
        <v>GIBBS, JON</v>
      </c>
      <c r="F257" t="str">
        <f>Raw_Data!F257</f>
        <v>1700896156</v>
      </c>
      <c r="G257" t="str">
        <f>Raw_Data!H257</f>
        <v>0</v>
      </c>
      <c r="H257">
        <f>IFERROR(VLOOKUP(G257,Store_Map!$A$2:$I$100,3,FALSE),"")</f>
        <v>0</v>
      </c>
      <c r="I257">
        <f>IFERROR(VLOOKUP(G257,Store_Map!$A$2:$I$100,4,FALSE),"")</f>
        <v>0</v>
      </c>
      <c r="J257">
        <f>IFERROR(VLOOKUP(G257,Store_Map!$A$2:$I$100,5,FALSE),"")</f>
        <v>0</v>
      </c>
      <c r="K257">
        <f>IFERROR(VLOOKUP(G257,Store_Map!$A$2:$I$100,6,FALSE),"")</f>
        <v>0</v>
      </c>
      <c r="L257">
        <f>IFERROR(VLOOKUP(G257,Store_Map!$A$2:$I$100,7,FALSE),"")</f>
        <v>0</v>
      </c>
      <c r="M257">
        <f>IFERROR(VLOOKUP(G257,Store_Map!$A$2:$I$100,8,FALSE),"")</f>
        <v>0</v>
      </c>
      <c r="N257">
        <f t="shared" si="27"/>
        <v>0</v>
      </c>
      <c r="O257" t="str">
        <f t="shared" si="28"/>
        <v>PASS</v>
      </c>
      <c r="P257" t="str">
        <f t="shared" si="29"/>
        <v>PASS</v>
      </c>
      <c r="Q257" t="str">
        <f t="shared" si="30"/>
        <v>PASS</v>
      </c>
      <c r="R257" t="str">
        <f t="shared" si="31"/>
        <v>PASS</v>
      </c>
      <c r="S257" t="str">
        <f t="shared" si="32"/>
        <v>PASS</v>
      </c>
      <c r="T257">
        <f t="shared" si="33"/>
        <v>100</v>
      </c>
      <c r="U257" t="str">
        <f t="shared" si="34"/>
        <v>Low</v>
      </c>
      <c r="V257" t="str">
        <f t="shared" si="35"/>
        <v>Clean</v>
      </c>
    </row>
    <row r="258" spans="1:22" x14ac:dyDescent="0.3">
      <c r="A258" t="str">
        <f>Raw_Data!A258</f>
        <v>6245548</v>
      </c>
      <c r="B258">
        <f>Raw_Data!B258</f>
        <v>45660</v>
      </c>
      <c r="C258" t="str">
        <f>Raw_Data!C258</f>
        <v>TRUEPLUS SYR 0.3ML 31GX5/16</v>
      </c>
      <c r="D258" t="str">
        <f>Raw_Data!D258</f>
        <v>56151173101</v>
      </c>
      <c r="E258" t="str">
        <f>Raw_Data!E258</f>
        <v>GIBBS, JON</v>
      </c>
      <c r="F258" t="str">
        <f>Raw_Data!F258</f>
        <v>1700896156</v>
      </c>
      <c r="G258" t="str">
        <f>Raw_Data!H258</f>
        <v>0</v>
      </c>
      <c r="H258">
        <f>IFERROR(VLOOKUP(G258,Store_Map!$A$2:$I$100,3,FALSE),"")</f>
        <v>0</v>
      </c>
      <c r="I258">
        <f>IFERROR(VLOOKUP(G258,Store_Map!$A$2:$I$100,4,FALSE),"")</f>
        <v>0</v>
      </c>
      <c r="J258">
        <f>IFERROR(VLOOKUP(G258,Store_Map!$A$2:$I$100,5,FALSE),"")</f>
        <v>0</v>
      </c>
      <c r="K258">
        <f>IFERROR(VLOOKUP(G258,Store_Map!$A$2:$I$100,6,FALSE),"")</f>
        <v>0</v>
      </c>
      <c r="L258">
        <f>IFERROR(VLOOKUP(G258,Store_Map!$A$2:$I$100,7,FALSE),"")</f>
        <v>0</v>
      </c>
      <c r="M258">
        <f>IFERROR(VLOOKUP(G258,Store_Map!$A$2:$I$100,8,FALSE),"")</f>
        <v>0</v>
      </c>
      <c r="N258">
        <f t="shared" ref="N258:N321" si="36">COUNTBLANK(A258:M258)</f>
        <v>0</v>
      </c>
      <c r="O258" t="str">
        <f t="shared" ref="O258:O321" si="37">IF(AND(F258&lt;&gt;"",LEN(F258)=10,ISNUMBER(--F258)),"PASS","REVIEW")</f>
        <v>PASS</v>
      </c>
      <c r="P258" t="str">
        <f t="shared" ref="P258:P321" si="38">IF(AND(D258&lt;&gt;"",OR(LEN(D258)=10,LEN(D258)=11),ISNUMBER(--D258)),"PASS","REVIEW")</f>
        <v>PASS</v>
      </c>
      <c r="Q258" t="str">
        <f t="shared" ref="Q258:Q321" si="39">IF(H258&lt;&gt;"","PASS","REVIEW")</f>
        <v>PASS</v>
      </c>
      <c r="R258" t="str">
        <f t="shared" ref="R258:R321" si="40">IF(AND(I258&lt;&gt;"",J258&lt;&gt;"",K258&lt;&gt;"",L258&lt;&gt;"",M258&lt;&gt;""),"PASS","REVIEW")</f>
        <v>PASS</v>
      </c>
      <c r="S258" t="str">
        <f t="shared" ref="S258:S321" si="41">IF(OR(N258&gt;0,O258="REVIEW",P258="REVIEW",Q258="REVIEW",R258="REVIEW"),"REVIEW","PASS")</f>
        <v>PASS</v>
      </c>
      <c r="T258">
        <f t="shared" ref="T258:T321" si="42">MAX(0,100-(N258*5)-IF(O258="REVIEW",15,0)-IF(P258="REVIEW",10,0)-IF(Q258="REVIEW",10,0)-IF(R258="REVIEW",20,0))</f>
        <v>100</v>
      </c>
      <c r="U258" t="str">
        <f t="shared" ref="U258:U321" si="43">IF(T258&gt;=90,"Low",IF(T258&gt;=70,"Medium","High"))</f>
        <v>Low</v>
      </c>
      <c r="V258" t="str">
        <f t="shared" ref="V258:V321" si="44">IF(N258&gt;0,"Missing required fields",IF(O258="REVIEW","Invalid provider NPI",IF(P258="REVIEW","Invalid NDC",IF(Q258="REVIEW","Store mapping incomplete",IF(R258="REVIEW","Entity mapping incomplete","Clean")))))</f>
        <v>Clean</v>
      </c>
    </row>
    <row r="259" spans="1:22" x14ac:dyDescent="0.3">
      <c r="A259" t="str">
        <f>Raw_Data!A259</f>
        <v>6245531</v>
      </c>
      <c r="B259">
        <f>Raw_Data!B259</f>
        <v>45660</v>
      </c>
      <c r="C259" t="str">
        <f>Raw_Data!C259</f>
        <v>BENAZEPRIL-HCTZ 20-12.5 MG</v>
      </c>
      <c r="D259" t="str">
        <f>Raw_Data!D259</f>
        <v>574022901</v>
      </c>
      <c r="E259" t="str">
        <f>Raw_Data!E259</f>
        <v>GIBBS, JON</v>
      </c>
      <c r="F259" t="str">
        <f>Raw_Data!F259</f>
        <v>1700896156</v>
      </c>
      <c r="G259" t="str">
        <f>Raw_Data!H259</f>
        <v>0</v>
      </c>
      <c r="H259">
        <f>IFERROR(VLOOKUP(G259,Store_Map!$A$2:$I$100,3,FALSE),"")</f>
        <v>0</v>
      </c>
      <c r="I259">
        <f>IFERROR(VLOOKUP(G259,Store_Map!$A$2:$I$100,4,FALSE),"")</f>
        <v>0</v>
      </c>
      <c r="J259">
        <f>IFERROR(VLOOKUP(G259,Store_Map!$A$2:$I$100,5,FALSE),"")</f>
        <v>0</v>
      </c>
      <c r="K259">
        <f>IFERROR(VLOOKUP(G259,Store_Map!$A$2:$I$100,6,FALSE),"")</f>
        <v>0</v>
      </c>
      <c r="L259">
        <f>IFERROR(VLOOKUP(G259,Store_Map!$A$2:$I$100,7,FALSE),"")</f>
        <v>0</v>
      </c>
      <c r="M259">
        <f>IFERROR(VLOOKUP(G259,Store_Map!$A$2:$I$100,8,FALSE),"")</f>
        <v>0</v>
      </c>
      <c r="N259">
        <f t="shared" si="36"/>
        <v>0</v>
      </c>
      <c r="O259" t="str">
        <f t="shared" si="37"/>
        <v>PASS</v>
      </c>
      <c r="P259" t="str">
        <f t="shared" si="38"/>
        <v>REVIEW</v>
      </c>
      <c r="Q259" t="str">
        <f t="shared" si="39"/>
        <v>PASS</v>
      </c>
      <c r="R259" t="str">
        <f t="shared" si="40"/>
        <v>PASS</v>
      </c>
      <c r="S259" t="str">
        <f t="shared" si="41"/>
        <v>REVIEW</v>
      </c>
      <c r="T259">
        <f t="shared" si="42"/>
        <v>90</v>
      </c>
      <c r="U259" t="str">
        <f t="shared" si="43"/>
        <v>Low</v>
      </c>
      <c r="V259" t="str">
        <f t="shared" si="44"/>
        <v>Invalid NDC</v>
      </c>
    </row>
    <row r="260" spans="1:22" x14ac:dyDescent="0.3">
      <c r="A260" t="str">
        <f>Raw_Data!A260</f>
        <v>6245530</v>
      </c>
      <c r="B260">
        <f>Raw_Data!B260</f>
        <v>45660</v>
      </c>
      <c r="C260" t="str">
        <f>Raw_Data!C260</f>
        <v>AMLODIPINE BESYLATE 5 MG TA</v>
      </c>
      <c r="D260" t="str">
        <f>Raw_Data!D260</f>
        <v>69097012715</v>
      </c>
      <c r="E260" t="str">
        <f>Raw_Data!E260</f>
        <v>GIBBS, JON</v>
      </c>
      <c r="F260" t="str">
        <f>Raw_Data!F260</f>
        <v>1700896156</v>
      </c>
      <c r="G260" t="str">
        <f>Raw_Data!H260</f>
        <v>0</v>
      </c>
      <c r="H260">
        <f>IFERROR(VLOOKUP(G260,Store_Map!$A$2:$I$100,3,FALSE),"")</f>
        <v>0</v>
      </c>
      <c r="I260">
        <f>IFERROR(VLOOKUP(G260,Store_Map!$A$2:$I$100,4,FALSE),"")</f>
        <v>0</v>
      </c>
      <c r="J260">
        <f>IFERROR(VLOOKUP(G260,Store_Map!$A$2:$I$100,5,FALSE),"")</f>
        <v>0</v>
      </c>
      <c r="K260">
        <f>IFERROR(VLOOKUP(G260,Store_Map!$A$2:$I$100,6,FALSE),"")</f>
        <v>0</v>
      </c>
      <c r="L260">
        <f>IFERROR(VLOOKUP(G260,Store_Map!$A$2:$I$100,7,FALSE),"")</f>
        <v>0</v>
      </c>
      <c r="M260">
        <f>IFERROR(VLOOKUP(G260,Store_Map!$A$2:$I$100,8,FALSE),"")</f>
        <v>0</v>
      </c>
      <c r="N260">
        <f t="shared" si="36"/>
        <v>0</v>
      </c>
      <c r="O260" t="str">
        <f t="shared" si="37"/>
        <v>PASS</v>
      </c>
      <c r="P260" t="str">
        <f t="shared" si="38"/>
        <v>PASS</v>
      </c>
      <c r="Q260" t="str">
        <f t="shared" si="39"/>
        <v>PASS</v>
      </c>
      <c r="R260" t="str">
        <f t="shared" si="40"/>
        <v>PASS</v>
      </c>
      <c r="S260" t="str">
        <f t="shared" si="41"/>
        <v>PASS</v>
      </c>
      <c r="T260">
        <f t="shared" si="42"/>
        <v>100</v>
      </c>
      <c r="U260" t="str">
        <f t="shared" si="43"/>
        <v>Low</v>
      </c>
      <c r="V260" t="str">
        <f t="shared" si="44"/>
        <v>Clean</v>
      </c>
    </row>
    <row r="261" spans="1:22" x14ac:dyDescent="0.3">
      <c r="A261" t="str">
        <f>Raw_Data!A261</f>
        <v>6245529</v>
      </c>
      <c r="B261">
        <f>Raw_Data!B261</f>
        <v>45660</v>
      </c>
      <c r="C261" t="str">
        <f>Raw_Data!C261</f>
        <v>METFORMIN HCL ER 500 MG TAB</v>
      </c>
      <c r="D261" t="str">
        <f>Raw_Data!D261</f>
        <v>49483062350</v>
      </c>
      <c r="E261" t="str">
        <f>Raw_Data!E261</f>
        <v>GIBBS, JON</v>
      </c>
      <c r="F261" t="str">
        <f>Raw_Data!F261</f>
        <v>1700896156</v>
      </c>
      <c r="G261" t="str">
        <f>Raw_Data!H261</f>
        <v>0</v>
      </c>
      <c r="H261">
        <f>IFERROR(VLOOKUP(G261,Store_Map!$A$2:$I$100,3,FALSE),"")</f>
        <v>0</v>
      </c>
      <c r="I261">
        <f>IFERROR(VLOOKUP(G261,Store_Map!$A$2:$I$100,4,FALSE),"")</f>
        <v>0</v>
      </c>
      <c r="J261">
        <f>IFERROR(VLOOKUP(G261,Store_Map!$A$2:$I$100,5,FALSE),"")</f>
        <v>0</v>
      </c>
      <c r="K261">
        <f>IFERROR(VLOOKUP(G261,Store_Map!$A$2:$I$100,6,FALSE),"")</f>
        <v>0</v>
      </c>
      <c r="L261">
        <f>IFERROR(VLOOKUP(G261,Store_Map!$A$2:$I$100,7,FALSE),"")</f>
        <v>0</v>
      </c>
      <c r="M261">
        <f>IFERROR(VLOOKUP(G261,Store_Map!$A$2:$I$100,8,FALSE),"")</f>
        <v>0</v>
      </c>
      <c r="N261">
        <f t="shared" si="36"/>
        <v>0</v>
      </c>
      <c r="O261" t="str">
        <f t="shared" si="37"/>
        <v>PASS</v>
      </c>
      <c r="P261" t="str">
        <f t="shared" si="38"/>
        <v>PASS</v>
      </c>
      <c r="Q261" t="str">
        <f t="shared" si="39"/>
        <v>PASS</v>
      </c>
      <c r="R261" t="str">
        <f t="shared" si="40"/>
        <v>PASS</v>
      </c>
      <c r="S261" t="str">
        <f t="shared" si="41"/>
        <v>PASS</v>
      </c>
      <c r="T261">
        <f t="shared" si="42"/>
        <v>100</v>
      </c>
      <c r="U261" t="str">
        <f t="shared" si="43"/>
        <v>Low</v>
      </c>
      <c r="V261" t="str">
        <f t="shared" si="44"/>
        <v>Clean</v>
      </c>
    </row>
    <row r="262" spans="1:22" x14ac:dyDescent="0.3">
      <c r="A262" t="str">
        <f>Raw_Data!A262</f>
        <v>6240433</v>
      </c>
      <c r="B262">
        <f>Raw_Data!B262</f>
        <v>45660</v>
      </c>
      <c r="C262" t="str">
        <f>Raw_Data!C262</f>
        <v>TRUEPLUS 33G LANCETS</v>
      </c>
      <c r="D262" t="str">
        <f>Raw_Data!D262</f>
        <v>56151014701</v>
      </c>
      <c r="E262" t="str">
        <f>Raw_Data!E262</f>
        <v>GIBBS, JON</v>
      </c>
      <c r="F262" t="str">
        <f>Raw_Data!F262</f>
        <v>1700896156</v>
      </c>
      <c r="G262" t="str">
        <f>Raw_Data!H262</f>
        <v>0</v>
      </c>
      <c r="H262">
        <f>IFERROR(VLOOKUP(G262,Store_Map!$A$2:$I$100,3,FALSE),"")</f>
        <v>0</v>
      </c>
      <c r="I262">
        <f>IFERROR(VLOOKUP(G262,Store_Map!$A$2:$I$100,4,FALSE),"")</f>
        <v>0</v>
      </c>
      <c r="J262">
        <f>IFERROR(VLOOKUP(G262,Store_Map!$A$2:$I$100,5,FALSE),"")</f>
        <v>0</v>
      </c>
      <c r="K262">
        <f>IFERROR(VLOOKUP(G262,Store_Map!$A$2:$I$100,6,FALSE),"")</f>
        <v>0</v>
      </c>
      <c r="L262">
        <f>IFERROR(VLOOKUP(G262,Store_Map!$A$2:$I$100,7,FALSE),"")</f>
        <v>0</v>
      </c>
      <c r="M262">
        <f>IFERROR(VLOOKUP(G262,Store_Map!$A$2:$I$100,8,FALSE),"")</f>
        <v>0</v>
      </c>
      <c r="N262">
        <f t="shared" si="36"/>
        <v>0</v>
      </c>
      <c r="O262" t="str">
        <f t="shared" si="37"/>
        <v>PASS</v>
      </c>
      <c r="P262" t="str">
        <f t="shared" si="38"/>
        <v>PASS</v>
      </c>
      <c r="Q262" t="str">
        <f t="shared" si="39"/>
        <v>PASS</v>
      </c>
      <c r="R262" t="str">
        <f t="shared" si="40"/>
        <v>PASS</v>
      </c>
      <c r="S262" t="str">
        <f t="shared" si="41"/>
        <v>PASS</v>
      </c>
      <c r="T262">
        <f t="shared" si="42"/>
        <v>100</v>
      </c>
      <c r="U262" t="str">
        <f t="shared" si="43"/>
        <v>Low</v>
      </c>
      <c r="V262" t="str">
        <f t="shared" si="44"/>
        <v>Clean</v>
      </c>
    </row>
    <row r="263" spans="1:22" x14ac:dyDescent="0.3">
      <c r="A263" t="str">
        <f>Raw_Data!A263</f>
        <v>6251082</v>
      </c>
      <c r="B263">
        <f>Raw_Data!B263</f>
        <v>45660</v>
      </c>
      <c r="C263" t="str">
        <f>Raw_Data!C263</f>
        <v>AMLODIPINE BESYLATE 5 MG TA</v>
      </c>
      <c r="D263" t="str">
        <f>Raw_Data!D263</f>
        <v>69097012715</v>
      </c>
      <c r="E263" t="str">
        <f>Raw_Data!E263</f>
        <v>BYNE, EDMUND</v>
      </c>
      <c r="F263" t="str">
        <f>Raw_Data!F263</f>
        <v>1033186648</v>
      </c>
      <c r="G263" t="str">
        <f>Raw_Data!H263</f>
        <v>0</v>
      </c>
      <c r="H263">
        <f>IFERROR(VLOOKUP(G263,Store_Map!$A$2:$I$100,3,FALSE),"")</f>
        <v>0</v>
      </c>
      <c r="I263">
        <f>IFERROR(VLOOKUP(G263,Store_Map!$A$2:$I$100,4,FALSE),"")</f>
        <v>0</v>
      </c>
      <c r="J263">
        <f>IFERROR(VLOOKUP(G263,Store_Map!$A$2:$I$100,5,FALSE),"")</f>
        <v>0</v>
      </c>
      <c r="K263">
        <f>IFERROR(VLOOKUP(G263,Store_Map!$A$2:$I$100,6,FALSE),"")</f>
        <v>0</v>
      </c>
      <c r="L263">
        <f>IFERROR(VLOOKUP(G263,Store_Map!$A$2:$I$100,7,FALSE),"")</f>
        <v>0</v>
      </c>
      <c r="M263">
        <f>IFERROR(VLOOKUP(G263,Store_Map!$A$2:$I$100,8,FALSE),"")</f>
        <v>0</v>
      </c>
      <c r="N263">
        <f t="shared" si="36"/>
        <v>0</v>
      </c>
      <c r="O263" t="str">
        <f t="shared" si="37"/>
        <v>PASS</v>
      </c>
      <c r="P263" t="str">
        <f t="shared" si="38"/>
        <v>PASS</v>
      </c>
      <c r="Q263" t="str">
        <f t="shared" si="39"/>
        <v>PASS</v>
      </c>
      <c r="R263" t="str">
        <f t="shared" si="40"/>
        <v>PASS</v>
      </c>
      <c r="S263" t="str">
        <f t="shared" si="41"/>
        <v>PASS</v>
      </c>
      <c r="T263">
        <f t="shared" si="42"/>
        <v>100</v>
      </c>
      <c r="U263" t="str">
        <f t="shared" si="43"/>
        <v>Low</v>
      </c>
      <c r="V263" t="str">
        <f t="shared" si="44"/>
        <v>Clean</v>
      </c>
    </row>
    <row r="264" spans="1:22" x14ac:dyDescent="0.3">
      <c r="A264" t="str">
        <f>Raw_Data!A264</f>
        <v>6246261</v>
      </c>
      <c r="B264">
        <f>Raw_Data!B264</f>
        <v>45660</v>
      </c>
      <c r="C264" t="str">
        <f>Raw_Data!C264</f>
        <v>CETIRIZINE HCL 10 MG TABLET</v>
      </c>
      <c r="D264" t="str">
        <f>Raw_Data!D264</f>
        <v>904671746</v>
      </c>
      <c r="E264" t="str">
        <f>Raw_Data!E264</f>
        <v>BYNE, EDMUND</v>
      </c>
      <c r="F264" t="str">
        <f>Raw_Data!F264</f>
        <v>1033186648</v>
      </c>
      <c r="G264" t="str">
        <f>Raw_Data!H264</f>
        <v>0</v>
      </c>
      <c r="H264">
        <f>IFERROR(VLOOKUP(G264,Store_Map!$A$2:$I$100,3,FALSE),"")</f>
        <v>0</v>
      </c>
      <c r="I264">
        <f>IFERROR(VLOOKUP(G264,Store_Map!$A$2:$I$100,4,FALSE),"")</f>
        <v>0</v>
      </c>
      <c r="J264">
        <f>IFERROR(VLOOKUP(G264,Store_Map!$A$2:$I$100,5,FALSE),"")</f>
        <v>0</v>
      </c>
      <c r="K264">
        <f>IFERROR(VLOOKUP(G264,Store_Map!$A$2:$I$100,6,FALSE),"")</f>
        <v>0</v>
      </c>
      <c r="L264">
        <f>IFERROR(VLOOKUP(G264,Store_Map!$A$2:$I$100,7,FALSE),"")</f>
        <v>0</v>
      </c>
      <c r="M264">
        <f>IFERROR(VLOOKUP(G264,Store_Map!$A$2:$I$100,8,FALSE),"")</f>
        <v>0</v>
      </c>
      <c r="N264">
        <f t="shared" si="36"/>
        <v>0</v>
      </c>
      <c r="O264" t="str">
        <f t="shared" si="37"/>
        <v>PASS</v>
      </c>
      <c r="P264" t="str">
        <f t="shared" si="38"/>
        <v>REVIEW</v>
      </c>
      <c r="Q264" t="str">
        <f t="shared" si="39"/>
        <v>PASS</v>
      </c>
      <c r="R264" t="str">
        <f t="shared" si="40"/>
        <v>PASS</v>
      </c>
      <c r="S264" t="str">
        <f t="shared" si="41"/>
        <v>REVIEW</v>
      </c>
      <c r="T264">
        <f t="shared" si="42"/>
        <v>90</v>
      </c>
      <c r="U264" t="str">
        <f t="shared" si="43"/>
        <v>Low</v>
      </c>
      <c r="V264" t="str">
        <f t="shared" si="44"/>
        <v>Invalid NDC</v>
      </c>
    </row>
    <row r="265" spans="1:22" x14ac:dyDescent="0.3">
      <c r="A265" t="str">
        <f>Raw_Data!A265</f>
        <v>6246260</v>
      </c>
      <c r="B265">
        <f>Raw_Data!B265</f>
        <v>45660</v>
      </c>
      <c r="C265" t="str">
        <f>Raw_Data!C265</f>
        <v>LOSARTAN-HCTZ 50-12.5 MG TA</v>
      </c>
      <c r="D265" t="str">
        <f>Raw_Data!D265</f>
        <v>65862046899</v>
      </c>
      <c r="E265" t="str">
        <f>Raw_Data!E265</f>
        <v>BYNE, EDMUND</v>
      </c>
      <c r="F265" t="str">
        <f>Raw_Data!F265</f>
        <v>1033186648</v>
      </c>
      <c r="G265" t="str">
        <f>Raw_Data!H265</f>
        <v>0</v>
      </c>
      <c r="H265">
        <f>IFERROR(VLOOKUP(G265,Store_Map!$A$2:$I$100,3,FALSE),"")</f>
        <v>0</v>
      </c>
      <c r="I265">
        <f>IFERROR(VLOOKUP(G265,Store_Map!$A$2:$I$100,4,FALSE),"")</f>
        <v>0</v>
      </c>
      <c r="J265">
        <f>IFERROR(VLOOKUP(G265,Store_Map!$A$2:$I$100,5,FALSE),"")</f>
        <v>0</v>
      </c>
      <c r="K265">
        <f>IFERROR(VLOOKUP(G265,Store_Map!$A$2:$I$100,6,FALSE),"")</f>
        <v>0</v>
      </c>
      <c r="L265">
        <f>IFERROR(VLOOKUP(G265,Store_Map!$A$2:$I$100,7,FALSE),"")</f>
        <v>0</v>
      </c>
      <c r="M265">
        <f>IFERROR(VLOOKUP(G265,Store_Map!$A$2:$I$100,8,FALSE),"")</f>
        <v>0</v>
      </c>
      <c r="N265">
        <f t="shared" si="36"/>
        <v>0</v>
      </c>
      <c r="O265" t="str">
        <f t="shared" si="37"/>
        <v>PASS</v>
      </c>
      <c r="P265" t="str">
        <f t="shared" si="38"/>
        <v>PASS</v>
      </c>
      <c r="Q265" t="str">
        <f t="shared" si="39"/>
        <v>PASS</v>
      </c>
      <c r="R265" t="str">
        <f t="shared" si="40"/>
        <v>PASS</v>
      </c>
      <c r="S265" t="str">
        <f t="shared" si="41"/>
        <v>PASS</v>
      </c>
      <c r="T265">
        <f t="shared" si="42"/>
        <v>100</v>
      </c>
      <c r="U265" t="str">
        <f t="shared" si="43"/>
        <v>Low</v>
      </c>
      <c r="V265" t="str">
        <f t="shared" si="44"/>
        <v>Clean</v>
      </c>
    </row>
    <row r="266" spans="1:22" x14ac:dyDescent="0.3">
      <c r="A266" t="str">
        <f>Raw_Data!A266</f>
        <v>6248937</v>
      </c>
      <c r="B266">
        <f>Raw_Data!B266</f>
        <v>45660</v>
      </c>
      <c r="C266" t="str">
        <f>Raw_Data!C266</f>
        <v>MELOXICAM 15 MG TABLET</v>
      </c>
      <c r="D266" t="str">
        <f>Raw_Data!D266</f>
        <v>68382005105</v>
      </c>
      <c r="E266" t="str">
        <f>Raw_Data!E266</f>
        <v>GIBBS, JON</v>
      </c>
      <c r="F266" t="str">
        <f>Raw_Data!F266</f>
        <v>1700896156</v>
      </c>
      <c r="G266" t="str">
        <f>Raw_Data!H266</f>
        <v>0</v>
      </c>
      <c r="H266">
        <f>IFERROR(VLOOKUP(G266,Store_Map!$A$2:$I$100,3,FALSE),"")</f>
        <v>0</v>
      </c>
      <c r="I266">
        <f>IFERROR(VLOOKUP(G266,Store_Map!$A$2:$I$100,4,FALSE),"")</f>
        <v>0</v>
      </c>
      <c r="J266">
        <f>IFERROR(VLOOKUP(G266,Store_Map!$A$2:$I$100,5,FALSE),"")</f>
        <v>0</v>
      </c>
      <c r="K266">
        <f>IFERROR(VLOOKUP(G266,Store_Map!$A$2:$I$100,6,FALSE),"")</f>
        <v>0</v>
      </c>
      <c r="L266">
        <f>IFERROR(VLOOKUP(G266,Store_Map!$A$2:$I$100,7,FALSE),"")</f>
        <v>0</v>
      </c>
      <c r="M266">
        <f>IFERROR(VLOOKUP(G266,Store_Map!$A$2:$I$100,8,FALSE),"")</f>
        <v>0</v>
      </c>
      <c r="N266">
        <f t="shared" si="36"/>
        <v>0</v>
      </c>
      <c r="O266" t="str">
        <f t="shared" si="37"/>
        <v>PASS</v>
      </c>
      <c r="P266" t="str">
        <f t="shared" si="38"/>
        <v>PASS</v>
      </c>
      <c r="Q266" t="str">
        <f t="shared" si="39"/>
        <v>PASS</v>
      </c>
      <c r="R266" t="str">
        <f t="shared" si="40"/>
        <v>PASS</v>
      </c>
      <c r="S266" t="str">
        <f t="shared" si="41"/>
        <v>PASS</v>
      </c>
      <c r="T266">
        <f t="shared" si="42"/>
        <v>100</v>
      </c>
      <c r="U266" t="str">
        <f t="shared" si="43"/>
        <v>Low</v>
      </c>
      <c r="V266" t="str">
        <f t="shared" si="44"/>
        <v>Clean</v>
      </c>
    </row>
    <row r="267" spans="1:22" x14ac:dyDescent="0.3">
      <c r="A267" t="str">
        <f>Raw_Data!A267</f>
        <v>6243673</v>
      </c>
      <c r="B267">
        <f>Raw_Data!B267</f>
        <v>45660</v>
      </c>
      <c r="C267" t="str">
        <f>Raw_Data!C267</f>
        <v>BUSPIRONE HCL 10 MG TABLET</v>
      </c>
      <c r="D267" t="str">
        <f>Raw_Data!D267</f>
        <v>29300024505</v>
      </c>
      <c r="E267" t="str">
        <f>Raw_Data!E267</f>
        <v>BYNE, EDMUND</v>
      </c>
      <c r="F267" t="str">
        <f>Raw_Data!F267</f>
        <v>1033186648</v>
      </c>
      <c r="G267" t="str">
        <f>Raw_Data!H267</f>
        <v>0</v>
      </c>
      <c r="H267">
        <f>IFERROR(VLOOKUP(G267,Store_Map!$A$2:$I$100,3,FALSE),"")</f>
        <v>0</v>
      </c>
      <c r="I267">
        <f>IFERROR(VLOOKUP(G267,Store_Map!$A$2:$I$100,4,FALSE),"")</f>
        <v>0</v>
      </c>
      <c r="J267">
        <f>IFERROR(VLOOKUP(G267,Store_Map!$A$2:$I$100,5,FALSE),"")</f>
        <v>0</v>
      </c>
      <c r="K267">
        <f>IFERROR(VLOOKUP(G267,Store_Map!$A$2:$I$100,6,FALSE),"")</f>
        <v>0</v>
      </c>
      <c r="L267">
        <f>IFERROR(VLOOKUP(G267,Store_Map!$A$2:$I$100,7,FALSE),"")</f>
        <v>0</v>
      </c>
      <c r="M267">
        <f>IFERROR(VLOOKUP(G267,Store_Map!$A$2:$I$100,8,FALSE),"")</f>
        <v>0</v>
      </c>
      <c r="N267">
        <f t="shared" si="36"/>
        <v>0</v>
      </c>
      <c r="O267" t="str">
        <f t="shared" si="37"/>
        <v>PASS</v>
      </c>
      <c r="P267" t="str">
        <f t="shared" si="38"/>
        <v>PASS</v>
      </c>
      <c r="Q267" t="str">
        <f t="shared" si="39"/>
        <v>PASS</v>
      </c>
      <c r="R267" t="str">
        <f t="shared" si="40"/>
        <v>PASS</v>
      </c>
      <c r="S267" t="str">
        <f t="shared" si="41"/>
        <v>PASS</v>
      </c>
      <c r="T267">
        <f t="shared" si="42"/>
        <v>100</v>
      </c>
      <c r="U267" t="str">
        <f t="shared" si="43"/>
        <v>Low</v>
      </c>
      <c r="V267" t="str">
        <f t="shared" si="44"/>
        <v>Clean</v>
      </c>
    </row>
    <row r="268" spans="1:22" x14ac:dyDescent="0.3">
      <c r="A268" t="str">
        <f>Raw_Data!A268</f>
        <v>6251149</v>
      </c>
      <c r="B268">
        <f>Raw_Data!B268</f>
        <v>45660</v>
      </c>
      <c r="C268" t="str">
        <f>Raw_Data!C268</f>
        <v>LORATADINE 10 MG ODT</v>
      </c>
      <c r="D268" t="str">
        <f>Raw_Data!D268</f>
        <v>536136707</v>
      </c>
      <c r="E268" t="str">
        <f>Raw_Data!E268</f>
        <v>HARSHMAN, SONALI</v>
      </c>
      <c r="F268" t="str">
        <f>Raw_Data!F268</f>
        <v>1104084516</v>
      </c>
      <c r="G268" t="str">
        <f>Raw_Data!H268</f>
        <v>0</v>
      </c>
      <c r="H268">
        <f>IFERROR(VLOOKUP(G268,Store_Map!$A$2:$I$100,3,FALSE),"")</f>
        <v>0</v>
      </c>
      <c r="I268">
        <f>IFERROR(VLOOKUP(G268,Store_Map!$A$2:$I$100,4,FALSE),"")</f>
        <v>0</v>
      </c>
      <c r="J268">
        <f>IFERROR(VLOOKUP(G268,Store_Map!$A$2:$I$100,5,FALSE),"")</f>
        <v>0</v>
      </c>
      <c r="K268">
        <f>IFERROR(VLOOKUP(G268,Store_Map!$A$2:$I$100,6,FALSE),"")</f>
        <v>0</v>
      </c>
      <c r="L268">
        <f>IFERROR(VLOOKUP(G268,Store_Map!$A$2:$I$100,7,FALSE),"")</f>
        <v>0</v>
      </c>
      <c r="M268">
        <f>IFERROR(VLOOKUP(G268,Store_Map!$A$2:$I$100,8,FALSE),"")</f>
        <v>0</v>
      </c>
      <c r="N268">
        <f t="shared" si="36"/>
        <v>0</v>
      </c>
      <c r="O268" t="str">
        <f t="shared" si="37"/>
        <v>PASS</v>
      </c>
      <c r="P268" t="str">
        <f t="shared" si="38"/>
        <v>REVIEW</v>
      </c>
      <c r="Q268" t="str">
        <f t="shared" si="39"/>
        <v>PASS</v>
      </c>
      <c r="R268" t="str">
        <f t="shared" si="40"/>
        <v>PASS</v>
      </c>
      <c r="S268" t="str">
        <f t="shared" si="41"/>
        <v>REVIEW</v>
      </c>
      <c r="T268">
        <f t="shared" si="42"/>
        <v>90</v>
      </c>
      <c r="U268" t="str">
        <f t="shared" si="43"/>
        <v>Low</v>
      </c>
      <c r="V268" t="str">
        <f t="shared" si="44"/>
        <v>Invalid NDC</v>
      </c>
    </row>
    <row r="269" spans="1:22" x14ac:dyDescent="0.3">
      <c r="A269" t="str">
        <f>Raw_Data!A269</f>
        <v>6251148</v>
      </c>
      <c r="B269">
        <f>Raw_Data!B269</f>
        <v>45660</v>
      </c>
      <c r="C269" t="str">
        <f>Raw_Data!C269</f>
        <v>FLUTICASONE PROP 50 MCG SPR</v>
      </c>
      <c r="D269" t="str">
        <f>Raw_Data!D269</f>
        <v>536118399</v>
      </c>
      <c r="E269" t="str">
        <f>Raw_Data!E269</f>
        <v>HARSHMAN, SONALI</v>
      </c>
      <c r="F269" t="str">
        <f>Raw_Data!F269</f>
        <v>1104084516</v>
      </c>
      <c r="G269" t="str">
        <f>Raw_Data!H269</f>
        <v>0</v>
      </c>
      <c r="H269">
        <f>IFERROR(VLOOKUP(G269,Store_Map!$A$2:$I$100,3,FALSE),"")</f>
        <v>0</v>
      </c>
      <c r="I269">
        <f>IFERROR(VLOOKUP(G269,Store_Map!$A$2:$I$100,4,FALSE),"")</f>
        <v>0</v>
      </c>
      <c r="J269">
        <f>IFERROR(VLOOKUP(G269,Store_Map!$A$2:$I$100,5,FALSE),"")</f>
        <v>0</v>
      </c>
      <c r="K269">
        <f>IFERROR(VLOOKUP(G269,Store_Map!$A$2:$I$100,6,FALSE),"")</f>
        <v>0</v>
      </c>
      <c r="L269">
        <f>IFERROR(VLOOKUP(G269,Store_Map!$A$2:$I$100,7,FALSE),"")</f>
        <v>0</v>
      </c>
      <c r="M269">
        <f>IFERROR(VLOOKUP(G269,Store_Map!$A$2:$I$100,8,FALSE),"")</f>
        <v>0</v>
      </c>
      <c r="N269">
        <f t="shared" si="36"/>
        <v>0</v>
      </c>
      <c r="O269" t="str">
        <f t="shared" si="37"/>
        <v>PASS</v>
      </c>
      <c r="P269" t="str">
        <f t="shared" si="38"/>
        <v>REVIEW</v>
      </c>
      <c r="Q269" t="str">
        <f t="shared" si="39"/>
        <v>PASS</v>
      </c>
      <c r="R269" t="str">
        <f t="shared" si="40"/>
        <v>PASS</v>
      </c>
      <c r="S269" t="str">
        <f t="shared" si="41"/>
        <v>REVIEW</v>
      </c>
      <c r="T269">
        <f t="shared" si="42"/>
        <v>90</v>
      </c>
      <c r="U269" t="str">
        <f t="shared" si="43"/>
        <v>Low</v>
      </c>
      <c r="V269" t="str">
        <f t="shared" si="44"/>
        <v>Invalid NDC</v>
      </c>
    </row>
    <row r="270" spans="1:22" x14ac:dyDescent="0.3">
      <c r="A270" t="str">
        <f>Raw_Data!A270</f>
        <v>2003357</v>
      </c>
      <c r="B270">
        <f>Raw_Data!B270</f>
        <v>45660</v>
      </c>
      <c r="C270" t="str">
        <f>Raw_Data!C270</f>
        <v>METHYLPHENIDATE ER 18 MG TA</v>
      </c>
      <c r="D270" t="str">
        <f>Raw_Data!D270</f>
        <v>13811070610</v>
      </c>
      <c r="E270" t="str">
        <f>Raw_Data!E270</f>
        <v>HARSHMAN, SONALI</v>
      </c>
      <c r="F270" t="str">
        <f>Raw_Data!F270</f>
        <v>1104084516</v>
      </c>
      <c r="G270" t="str">
        <f>Raw_Data!H270</f>
        <v>0</v>
      </c>
      <c r="H270">
        <f>IFERROR(VLOOKUP(G270,Store_Map!$A$2:$I$100,3,FALSE),"")</f>
        <v>0</v>
      </c>
      <c r="I270">
        <f>IFERROR(VLOOKUP(G270,Store_Map!$A$2:$I$100,4,FALSE),"")</f>
        <v>0</v>
      </c>
      <c r="J270">
        <f>IFERROR(VLOOKUP(G270,Store_Map!$A$2:$I$100,5,FALSE),"")</f>
        <v>0</v>
      </c>
      <c r="K270">
        <f>IFERROR(VLOOKUP(G270,Store_Map!$A$2:$I$100,6,FALSE),"")</f>
        <v>0</v>
      </c>
      <c r="L270">
        <f>IFERROR(VLOOKUP(G270,Store_Map!$A$2:$I$100,7,FALSE),"")</f>
        <v>0</v>
      </c>
      <c r="M270">
        <f>IFERROR(VLOOKUP(G270,Store_Map!$A$2:$I$100,8,FALSE),"")</f>
        <v>0</v>
      </c>
      <c r="N270">
        <f t="shared" si="36"/>
        <v>0</v>
      </c>
      <c r="O270" t="str">
        <f t="shared" si="37"/>
        <v>PASS</v>
      </c>
      <c r="P270" t="str">
        <f t="shared" si="38"/>
        <v>PASS</v>
      </c>
      <c r="Q270" t="str">
        <f t="shared" si="39"/>
        <v>PASS</v>
      </c>
      <c r="R270" t="str">
        <f t="shared" si="40"/>
        <v>PASS</v>
      </c>
      <c r="S270" t="str">
        <f t="shared" si="41"/>
        <v>PASS</v>
      </c>
      <c r="T270">
        <f t="shared" si="42"/>
        <v>100</v>
      </c>
      <c r="U270" t="str">
        <f t="shared" si="43"/>
        <v>Low</v>
      </c>
      <c r="V270" t="str">
        <f t="shared" si="44"/>
        <v>Clean</v>
      </c>
    </row>
    <row r="271" spans="1:22" x14ac:dyDescent="0.3">
      <c r="A271" t="str">
        <f>Raw_Data!A271</f>
        <v>6241089</v>
      </c>
      <c r="B271">
        <f>Raw_Data!B271</f>
        <v>45660</v>
      </c>
      <c r="C271" t="str">
        <f>Raw_Data!C271</f>
        <v>PAROXETINE HCL 40 MG TABLET</v>
      </c>
      <c r="D271" t="str">
        <f>Raw_Data!D271</f>
        <v>43547035009</v>
      </c>
      <c r="E271" t="str">
        <f>Raw_Data!E271</f>
        <v>ALLEN, AMANDA</v>
      </c>
      <c r="F271" t="str">
        <f>Raw_Data!F271</f>
        <v>1982231882</v>
      </c>
      <c r="G271" t="str">
        <f>Raw_Data!H271</f>
        <v>0</v>
      </c>
      <c r="H271">
        <f>IFERROR(VLOOKUP(G271,Store_Map!$A$2:$I$100,3,FALSE),"")</f>
        <v>0</v>
      </c>
      <c r="I271">
        <f>IFERROR(VLOOKUP(G271,Store_Map!$A$2:$I$100,4,FALSE),"")</f>
        <v>0</v>
      </c>
      <c r="J271">
        <f>IFERROR(VLOOKUP(G271,Store_Map!$A$2:$I$100,5,FALSE),"")</f>
        <v>0</v>
      </c>
      <c r="K271">
        <f>IFERROR(VLOOKUP(G271,Store_Map!$A$2:$I$100,6,FALSE),"")</f>
        <v>0</v>
      </c>
      <c r="L271">
        <f>IFERROR(VLOOKUP(G271,Store_Map!$A$2:$I$100,7,FALSE),"")</f>
        <v>0</v>
      </c>
      <c r="M271">
        <f>IFERROR(VLOOKUP(G271,Store_Map!$A$2:$I$100,8,FALSE),"")</f>
        <v>0</v>
      </c>
      <c r="N271">
        <f t="shared" si="36"/>
        <v>0</v>
      </c>
      <c r="O271" t="str">
        <f t="shared" si="37"/>
        <v>PASS</v>
      </c>
      <c r="P271" t="str">
        <f t="shared" si="38"/>
        <v>PASS</v>
      </c>
      <c r="Q271" t="str">
        <f t="shared" si="39"/>
        <v>PASS</v>
      </c>
      <c r="R271" t="str">
        <f t="shared" si="40"/>
        <v>PASS</v>
      </c>
      <c r="S271" t="str">
        <f t="shared" si="41"/>
        <v>PASS</v>
      </c>
      <c r="T271">
        <f t="shared" si="42"/>
        <v>100</v>
      </c>
      <c r="U271" t="str">
        <f t="shared" si="43"/>
        <v>Low</v>
      </c>
      <c r="V271" t="str">
        <f t="shared" si="44"/>
        <v>Clean</v>
      </c>
    </row>
    <row r="272" spans="1:22" x14ac:dyDescent="0.3">
      <c r="A272" t="str">
        <f>Raw_Data!A272</f>
        <v>6244741</v>
      </c>
      <c r="B272">
        <f>Raw_Data!B272</f>
        <v>45660</v>
      </c>
      <c r="C272" t="str">
        <f>Raw_Data!C272</f>
        <v>MIRTAZAPINE 15 MG TABLET5</v>
      </c>
      <c r="D272" t="str">
        <f>Raw_Data!D272</f>
        <v>13107003134</v>
      </c>
      <c r="E272" t="str">
        <f>Raw_Data!E272</f>
        <v>STEINER, DAVID</v>
      </c>
      <c r="F272" t="str">
        <f>Raw_Data!F272</f>
        <v>1972508802</v>
      </c>
      <c r="G272" t="str">
        <f>Raw_Data!H272</f>
        <v>0</v>
      </c>
      <c r="H272">
        <f>IFERROR(VLOOKUP(G272,Store_Map!$A$2:$I$100,3,FALSE),"")</f>
        <v>0</v>
      </c>
      <c r="I272">
        <f>IFERROR(VLOOKUP(G272,Store_Map!$A$2:$I$100,4,FALSE),"")</f>
        <v>0</v>
      </c>
      <c r="J272">
        <f>IFERROR(VLOOKUP(G272,Store_Map!$A$2:$I$100,5,FALSE),"")</f>
        <v>0</v>
      </c>
      <c r="K272">
        <f>IFERROR(VLOOKUP(G272,Store_Map!$A$2:$I$100,6,FALSE),"")</f>
        <v>0</v>
      </c>
      <c r="L272">
        <f>IFERROR(VLOOKUP(G272,Store_Map!$A$2:$I$100,7,FALSE),"")</f>
        <v>0</v>
      </c>
      <c r="M272">
        <f>IFERROR(VLOOKUP(G272,Store_Map!$A$2:$I$100,8,FALSE),"")</f>
        <v>0</v>
      </c>
      <c r="N272">
        <f t="shared" si="36"/>
        <v>0</v>
      </c>
      <c r="O272" t="str">
        <f t="shared" si="37"/>
        <v>PASS</v>
      </c>
      <c r="P272" t="str">
        <f t="shared" si="38"/>
        <v>PASS</v>
      </c>
      <c r="Q272" t="str">
        <f t="shared" si="39"/>
        <v>PASS</v>
      </c>
      <c r="R272" t="str">
        <f t="shared" si="40"/>
        <v>PASS</v>
      </c>
      <c r="S272" t="str">
        <f t="shared" si="41"/>
        <v>PASS</v>
      </c>
      <c r="T272">
        <f t="shared" si="42"/>
        <v>100</v>
      </c>
      <c r="U272" t="str">
        <f t="shared" si="43"/>
        <v>Low</v>
      </c>
      <c r="V272" t="str">
        <f t="shared" si="44"/>
        <v>Clean</v>
      </c>
    </row>
    <row r="273" spans="1:22" x14ac:dyDescent="0.3">
      <c r="A273" t="str">
        <f>Raw_Data!A273</f>
        <v>6239360</v>
      </c>
      <c r="B273">
        <f>Raw_Data!B273</f>
        <v>45660</v>
      </c>
      <c r="C273" t="str">
        <f>Raw_Data!C273</f>
        <v>HYDROXYZINE HCL 25 MG TABLE</v>
      </c>
      <c r="D273" t="str">
        <f>Raw_Data!D273</f>
        <v>23155050110</v>
      </c>
      <c r="E273" t="str">
        <f>Raw_Data!E273</f>
        <v>BYNE, EDMUND</v>
      </c>
      <c r="F273" t="str">
        <f>Raw_Data!F273</f>
        <v>1033186648</v>
      </c>
      <c r="G273" t="str">
        <f>Raw_Data!H273</f>
        <v>0</v>
      </c>
      <c r="H273">
        <f>IFERROR(VLOOKUP(G273,Store_Map!$A$2:$I$100,3,FALSE),"")</f>
        <v>0</v>
      </c>
      <c r="I273">
        <f>IFERROR(VLOOKUP(G273,Store_Map!$A$2:$I$100,4,FALSE),"")</f>
        <v>0</v>
      </c>
      <c r="J273">
        <f>IFERROR(VLOOKUP(G273,Store_Map!$A$2:$I$100,5,FALSE),"")</f>
        <v>0</v>
      </c>
      <c r="K273">
        <f>IFERROR(VLOOKUP(G273,Store_Map!$A$2:$I$100,6,FALSE),"")</f>
        <v>0</v>
      </c>
      <c r="L273">
        <f>IFERROR(VLOOKUP(G273,Store_Map!$A$2:$I$100,7,FALSE),"")</f>
        <v>0</v>
      </c>
      <c r="M273">
        <f>IFERROR(VLOOKUP(G273,Store_Map!$A$2:$I$100,8,FALSE),"")</f>
        <v>0</v>
      </c>
      <c r="N273">
        <f t="shared" si="36"/>
        <v>0</v>
      </c>
      <c r="O273" t="str">
        <f t="shared" si="37"/>
        <v>PASS</v>
      </c>
      <c r="P273" t="str">
        <f t="shared" si="38"/>
        <v>PASS</v>
      </c>
      <c r="Q273" t="str">
        <f t="shared" si="39"/>
        <v>PASS</v>
      </c>
      <c r="R273" t="str">
        <f t="shared" si="40"/>
        <v>PASS</v>
      </c>
      <c r="S273" t="str">
        <f t="shared" si="41"/>
        <v>PASS</v>
      </c>
      <c r="T273">
        <f t="shared" si="42"/>
        <v>100</v>
      </c>
      <c r="U273" t="str">
        <f t="shared" si="43"/>
        <v>Low</v>
      </c>
      <c r="V273" t="str">
        <f t="shared" si="44"/>
        <v>Clean</v>
      </c>
    </row>
    <row r="274" spans="1:22" x14ac:dyDescent="0.3">
      <c r="A274" t="str">
        <f>Raw_Data!A274</f>
        <v>6242602</v>
      </c>
      <c r="B274">
        <f>Raw_Data!B274</f>
        <v>45660</v>
      </c>
      <c r="C274" t="str">
        <f>Raw_Data!C274</f>
        <v>VITAMIN B-12 100 MCG TABLET</v>
      </c>
      <c r="D274" t="str">
        <f>Raw_Data!D274</f>
        <v>80681007100</v>
      </c>
      <c r="E274" t="str">
        <f>Raw_Data!E274</f>
        <v>GIBBS, JON</v>
      </c>
      <c r="F274" t="str">
        <f>Raw_Data!F274</f>
        <v>1700896156</v>
      </c>
      <c r="G274" t="str">
        <f>Raw_Data!H274</f>
        <v>0</v>
      </c>
      <c r="H274">
        <f>IFERROR(VLOOKUP(G274,Store_Map!$A$2:$I$100,3,FALSE),"")</f>
        <v>0</v>
      </c>
      <c r="I274">
        <f>IFERROR(VLOOKUP(G274,Store_Map!$A$2:$I$100,4,FALSE),"")</f>
        <v>0</v>
      </c>
      <c r="J274">
        <f>IFERROR(VLOOKUP(G274,Store_Map!$A$2:$I$100,5,FALSE),"")</f>
        <v>0</v>
      </c>
      <c r="K274">
        <f>IFERROR(VLOOKUP(G274,Store_Map!$A$2:$I$100,6,FALSE),"")</f>
        <v>0</v>
      </c>
      <c r="L274">
        <f>IFERROR(VLOOKUP(G274,Store_Map!$A$2:$I$100,7,FALSE),"")</f>
        <v>0</v>
      </c>
      <c r="M274">
        <f>IFERROR(VLOOKUP(G274,Store_Map!$A$2:$I$100,8,FALSE),"")</f>
        <v>0</v>
      </c>
      <c r="N274">
        <f t="shared" si="36"/>
        <v>0</v>
      </c>
      <c r="O274" t="str">
        <f t="shared" si="37"/>
        <v>PASS</v>
      </c>
      <c r="P274" t="str">
        <f t="shared" si="38"/>
        <v>PASS</v>
      </c>
      <c r="Q274" t="str">
        <f t="shared" si="39"/>
        <v>PASS</v>
      </c>
      <c r="R274" t="str">
        <f t="shared" si="40"/>
        <v>PASS</v>
      </c>
      <c r="S274" t="str">
        <f t="shared" si="41"/>
        <v>PASS</v>
      </c>
      <c r="T274">
        <f t="shared" si="42"/>
        <v>100</v>
      </c>
      <c r="U274" t="str">
        <f t="shared" si="43"/>
        <v>Low</v>
      </c>
      <c r="V274" t="str">
        <f t="shared" si="44"/>
        <v>Clean</v>
      </c>
    </row>
    <row r="275" spans="1:22" x14ac:dyDescent="0.3">
      <c r="A275" t="str">
        <f>Raw_Data!A275</f>
        <v>6251214</v>
      </c>
      <c r="B275">
        <f>Raw_Data!B275</f>
        <v>45660</v>
      </c>
      <c r="C275" t="str">
        <f>Raw_Data!C275</f>
        <v>PANTOPRAZOLE SOD DR 40 MG T</v>
      </c>
      <c r="D275" t="str">
        <f>Raw_Data!D275</f>
        <v>65862056090</v>
      </c>
      <c r="E275" t="str">
        <f>Raw_Data!E275</f>
        <v>YASIN, NURA</v>
      </c>
      <c r="F275" t="str">
        <f>Raw_Data!F275</f>
        <v>1265518567</v>
      </c>
      <c r="G275" t="str">
        <f>Raw_Data!H275</f>
        <v>0</v>
      </c>
      <c r="H275">
        <f>IFERROR(VLOOKUP(G275,Store_Map!$A$2:$I$100,3,FALSE),"")</f>
        <v>0</v>
      </c>
      <c r="I275">
        <f>IFERROR(VLOOKUP(G275,Store_Map!$A$2:$I$100,4,FALSE),"")</f>
        <v>0</v>
      </c>
      <c r="J275">
        <f>IFERROR(VLOOKUP(G275,Store_Map!$A$2:$I$100,5,FALSE),"")</f>
        <v>0</v>
      </c>
      <c r="K275">
        <f>IFERROR(VLOOKUP(G275,Store_Map!$A$2:$I$100,6,FALSE),"")</f>
        <v>0</v>
      </c>
      <c r="L275">
        <f>IFERROR(VLOOKUP(G275,Store_Map!$A$2:$I$100,7,FALSE),"")</f>
        <v>0</v>
      </c>
      <c r="M275">
        <f>IFERROR(VLOOKUP(G275,Store_Map!$A$2:$I$100,8,FALSE),"")</f>
        <v>0</v>
      </c>
      <c r="N275">
        <f t="shared" si="36"/>
        <v>0</v>
      </c>
      <c r="O275" t="str">
        <f t="shared" si="37"/>
        <v>PASS</v>
      </c>
      <c r="P275" t="str">
        <f t="shared" si="38"/>
        <v>PASS</v>
      </c>
      <c r="Q275" t="str">
        <f t="shared" si="39"/>
        <v>PASS</v>
      </c>
      <c r="R275" t="str">
        <f t="shared" si="40"/>
        <v>PASS</v>
      </c>
      <c r="S275" t="str">
        <f t="shared" si="41"/>
        <v>PASS</v>
      </c>
      <c r="T275">
        <f t="shared" si="42"/>
        <v>100</v>
      </c>
      <c r="U275" t="str">
        <f t="shared" si="43"/>
        <v>Low</v>
      </c>
      <c r="V275" t="str">
        <f t="shared" si="44"/>
        <v>Clean</v>
      </c>
    </row>
    <row r="276" spans="1:22" x14ac:dyDescent="0.3">
      <c r="A276" t="str">
        <f>Raw_Data!A276</f>
        <v>6251215</v>
      </c>
      <c r="B276">
        <f>Raw_Data!B276</f>
        <v>45660</v>
      </c>
      <c r="C276" t="str">
        <f>Raw_Data!C276</f>
        <v>AMLODIPINE BESYLATE 10 MG T</v>
      </c>
      <c r="D276" t="str">
        <f>Raw_Data!D276</f>
        <v>69097012815</v>
      </c>
      <c r="E276" t="str">
        <f>Raw_Data!E276</f>
        <v>YASIN, NURA</v>
      </c>
      <c r="F276" t="str">
        <f>Raw_Data!F276</f>
        <v>1265518567</v>
      </c>
      <c r="G276" t="str">
        <f>Raw_Data!H276</f>
        <v>0</v>
      </c>
      <c r="H276">
        <f>IFERROR(VLOOKUP(G276,Store_Map!$A$2:$I$100,3,FALSE),"")</f>
        <v>0</v>
      </c>
      <c r="I276">
        <f>IFERROR(VLOOKUP(G276,Store_Map!$A$2:$I$100,4,FALSE),"")</f>
        <v>0</v>
      </c>
      <c r="J276">
        <f>IFERROR(VLOOKUP(G276,Store_Map!$A$2:$I$100,5,FALSE),"")</f>
        <v>0</v>
      </c>
      <c r="K276">
        <f>IFERROR(VLOOKUP(G276,Store_Map!$A$2:$I$100,6,FALSE),"")</f>
        <v>0</v>
      </c>
      <c r="L276">
        <f>IFERROR(VLOOKUP(G276,Store_Map!$A$2:$I$100,7,FALSE),"")</f>
        <v>0</v>
      </c>
      <c r="M276">
        <f>IFERROR(VLOOKUP(G276,Store_Map!$A$2:$I$100,8,FALSE),"")</f>
        <v>0</v>
      </c>
      <c r="N276">
        <f t="shared" si="36"/>
        <v>0</v>
      </c>
      <c r="O276" t="str">
        <f t="shared" si="37"/>
        <v>PASS</v>
      </c>
      <c r="P276" t="str">
        <f t="shared" si="38"/>
        <v>PASS</v>
      </c>
      <c r="Q276" t="str">
        <f t="shared" si="39"/>
        <v>PASS</v>
      </c>
      <c r="R276" t="str">
        <f t="shared" si="40"/>
        <v>PASS</v>
      </c>
      <c r="S276" t="str">
        <f t="shared" si="41"/>
        <v>PASS</v>
      </c>
      <c r="T276">
        <f t="shared" si="42"/>
        <v>100</v>
      </c>
      <c r="U276" t="str">
        <f t="shared" si="43"/>
        <v>Low</v>
      </c>
      <c r="V276" t="str">
        <f t="shared" si="44"/>
        <v>Clean</v>
      </c>
    </row>
    <row r="277" spans="1:22" x14ac:dyDescent="0.3">
      <c r="A277" t="str">
        <f>Raw_Data!A277</f>
        <v>6251216</v>
      </c>
      <c r="B277">
        <f>Raw_Data!B277</f>
        <v>45660</v>
      </c>
      <c r="C277" t="str">
        <f>Raw_Data!C277</f>
        <v>ASPIRIN 81 MG CHEWABLE TABL</v>
      </c>
      <c r="D277" t="str">
        <f>Raw_Data!D277</f>
        <v>904679480</v>
      </c>
      <c r="E277" t="str">
        <f>Raw_Data!E277</f>
        <v>YASIN, NURA</v>
      </c>
      <c r="F277" t="str">
        <f>Raw_Data!F277</f>
        <v>1265518567</v>
      </c>
      <c r="G277" t="str">
        <f>Raw_Data!H277</f>
        <v>0</v>
      </c>
      <c r="H277">
        <f>IFERROR(VLOOKUP(G277,Store_Map!$A$2:$I$100,3,FALSE),"")</f>
        <v>0</v>
      </c>
      <c r="I277">
        <f>IFERROR(VLOOKUP(G277,Store_Map!$A$2:$I$100,4,FALSE),"")</f>
        <v>0</v>
      </c>
      <c r="J277">
        <f>IFERROR(VLOOKUP(G277,Store_Map!$A$2:$I$100,5,FALSE),"")</f>
        <v>0</v>
      </c>
      <c r="K277">
        <f>IFERROR(VLOOKUP(G277,Store_Map!$A$2:$I$100,6,FALSE),"")</f>
        <v>0</v>
      </c>
      <c r="L277">
        <f>IFERROR(VLOOKUP(G277,Store_Map!$A$2:$I$100,7,FALSE),"")</f>
        <v>0</v>
      </c>
      <c r="M277">
        <f>IFERROR(VLOOKUP(G277,Store_Map!$A$2:$I$100,8,FALSE),"")</f>
        <v>0</v>
      </c>
      <c r="N277">
        <f t="shared" si="36"/>
        <v>0</v>
      </c>
      <c r="O277" t="str">
        <f t="shared" si="37"/>
        <v>PASS</v>
      </c>
      <c r="P277" t="str">
        <f t="shared" si="38"/>
        <v>REVIEW</v>
      </c>
      <c r="Q277" t="str">
        <f t="shared" si="39"/>
        <v>PASS</v>
      </c>
      <c r="R277" t="str">
        <f t="shared" si="40"/>
        <v>PASS</v>
      </c>
      <c r="S277" t="str">
        <f t="shared" si="41"/>
        <v>REVIEW</v>
      </c>
      <c r="T277">
        <f t="shared" si="42"/>
        <v>90</v>
      </c>
      <c r="U277" t="str">
        <f t="shared" si="43"/>
        <v>Low</v>
      </c>
      <c r="V277" t="str">
        <f t="shared" si="44"/>
        <v>Invalid NDC</v>
      </c>
    </row>
    <row r="278" spans="1:22" x14ac:dyDescent="0.3">
      <c r="A278" t="str">
        <f>Raw_Data!A278</f>
        <v>6251217</v>
      </c>
      <c r="B278">
        <f>Raw_Data!B278</f>
        <v>45660</v>
      </c>
      <c r="C278" t="str">
        <f>Raw_Data!C278</f>
        <v>*PANTOPRAZOLE SOD DR 40 MG</v>
      </c>
      <c r="D278" t="str">
        <f>Raw_Data!D278</f>
        <v>55111033390</v>
      </c>
      <c r="E278" t="str">
        <f>Raw_Data!E278</f>
        <v>CHOKKALINGAM, SHOBASHALIN</v>
      </c>
      <c r="F278" t="str">
        <f>Raw_Data!F278</f>
        <v>1508865718</v>
      </c>
      <c r="G278" t="str">
        <f>Raw_Data!H278</f>
        <v>0</v>
      </c>
      <c r="H278">
        <f>IFERROR(VLOOKUP(G278,Store_Map!$A$2:$I$100,3,FALSE),"")</f>
        <v>0</v>
      </c>
      <c r="I278">
        <f>IFERROR(VLOOKUP(G278,Store_Map!$A$2:$I$100,4,FALSE),"")</f>
        <v>0</v>
      </c>
      <c r="J278">
        <f>IFERROR(VLOOKUP(G278,Store_Map!$A$2:$I$100,5,FALSE),"")</f>
        <v>0</v>
      </c>
      <c r="K278">
        <f>IFERROR(VLOOKUP(G278,Store_Map!$A$2:$I$100,6,FALSE),"")</f>
        <v>0</v>
      </c>
      <c r="L278">
        <f>IFERROR(VLOOKUP(G278,Store_Map!$A$2:$I$100,7,FALSE),"")</f>
        <v>0</v>
      </c>
      <c r="M278">
        <f>IFERROR(VLOOKUP(G278,Store_Map!$A$2:$I$100,8,FALSE),"")</f>
        <v>0</v>
      </c>
      <c r="N278">
        <f t="shared" si="36"/>
        <v>0</v>
      </c>
      <c r="O278" t="str">
        <f t="shared" si="37"/>
        <v>PASS</v>
      </c>
      <c r="P278" t="str">
        <f t="shared" si="38"/>
        <v>PASS</v>
      </c>
      <c r="Q278" t="str">
        <f t="shared" si="39"/>
        <v>PASS</v>
      </c>
      <c r="R278" t="str">
        <f t="shared" si="40"/>
        <v>PASS</v>
      </c>
      <c r="S278" t="str">
        <f t="shared" si="41"/>
        <v>PASS</v>
      </c>
      <c r="T278">
        <f t="shared" si="42"/>
        <v>100</v>
      </c>
      <c r="U278" t="str">
        <f t="shared" si="43"/>
        <v>Low</v>
      </c>
      <c r="V278" t="str">
        <f t="shared" si="44"/>
        <v>Clean</v>
      </c>
    </row>
    <row r="279" spans="1:22" x14ac:dyDescent="0.3">
      <c r="A279" t="str">
        <f>Raw_Data!A279</f>
        <v>6251218</v>
      </c>
      <c r="B279">
        <f>Raw_Data!B279</f>
        <v>45660</v>
      </c>
      <c r="C279" t="str">
        <f>Raw_Data!C279</f>
        <v>ALBUTEROL HFA 90 MCG INHALE</v>
      </c>
      <c r="D279" t="str">
        <f>Raw_Data!D279</f>
        <v>93317431</v>
      </c>
      <c r="E279" t="str">
        <f>Raw_Data!E279</f>
        <v>AKHTAR, MARIAM</v>
      </c>
      <c r="F279" t="str">
        <f>Raw_Data!F279</f>
        <v>1780024596</v>
      </c>
      <c r="G279" t="str">
        <f>Raw_Data!H279</f>
        <v>0</v>
      </c>
      <c r="H279">
        <f>IFERROR(VLOOKUP(G279,Store_Map!$A$2:$I$100,3,FALSE),"")</f>
        <v>0</v>
      </c>
      <c r="I279">
        <f>IFERROR(VLOOKUP(G279,Store_Map!$A$2:$I$100,4,FALSE),"")</f>
        <v>0</v>
      </c>
      <c r="J279">
        <f>IFERROR(VLOOKUP(G279,Store_Map!$A$2:$I$100,5,FALSE),"")</f>
        <v>0</v>
      </c>
      <c r="K279">
        <f>IFERROR(VLOOKUP(G279,Store_Map!$A$2:$I$100,6,FALSE),"")</f>
        <v>0</v>
      </c>
      <c r="L279">
        <f>IFERROR(VLOOKUP(G279,Store_Map!$A$2:$I$100,7,FALSE),"")</f>
        <v>0</v>
      </c>
      <c r="M279">
        <f>IFERROR(VLOOKUP(G279,Store_Map!$A$2:$I$100,8,FALSE),"")</f>
        <v>0</v>
      </c>
      <c r="N279">
        <f t="shared" si="36"/>
        <v>0</v>
      </c>
      <c r="O279" t="str">
        <f t="shared" si="37"/>
        <v>PASS</v>
      </c>
      <c r="P279" t="str">
        <f t="shared" si="38"/>
        <v>REVIEW</v>
      </c>
      <c r="Q279" t="str">
        <f t="shared" si="39"/>
        <v>PASS</v>
      </c>
      <c r="R279" t="str">
        <f t="shared" si="40"/>
        <v>PASS</v>
      </c>
      <c r="S279" t="str">
        <f t="shared" si="41"/>
        <v>REVIEW</v>
      </c>
      <c r="T279">
        <f t="shared" si="42"/>
        <v>90</v>
      </c>
      <c r="U279" t="str">
        <f t="shared" si="43"/>
        <v>Low</v>
      </c>
      <c r="V279" t="str">
        <f t="shared" si="44"/>
        <v>Invalid NDC</v>
      </c>
    </row>
    <row r="280" spans="1:22" x14ac:dyDescent="0.3">
      <c r="A280" t="str">
        <f>Raw_Data!A280</f>
        <v>6251219</v>
      </c>
      <c r="B280">
        <f>Raw_Data!B280</f>
        <v>45660</v>
      </c>
      <c r="C280" t="str">
        <f>Raw_Data!C280</f>
        <v>HYDROCHLOROTHIAZIDE 50 MG T</v>
      </c>
      <c r="D280" t="str">
        <f>Raw_Data!D280</f>
        <v>29300012901</v>
      </c>
      <c r="E280" t="str">
        <f>Raw_Data!E280</f>
        <v>AKHTAR, MARIAM</v>
      </c>
      <c r="F280" t="str">
        <f>Raw_Data!F280</f>
        <v>1780024596</v>
      </c>
      <c r="G280" t="str">
        <f>Raw_Data!H280</f>
        <v>0</v>
      </c>
      <c r="H280">
        <f>IFERROR(VLOOKUP(G280,Store_Map!$A$2:$I$100,3,FALSE),"")</f>
        <v>0</v>
      </c>
      <c r="I280">
        <f>IFERROR(VLOOKUP(G280,Store_Map!$A$2:$I$100,4,FALSE),"")</f>
        <v>0</v>
      </c>
      <c r="J280">
        <f>IFERROR(VLOOKUP(G280,Store_Map!$A$2:$I$100,5,FALSE),"")</f>
        <v>0</v>
      </c>
      <c r="K280">
        <f>IFERROR(VLOOKUP(G280,Store_Map!$A$2:$I$100,6,FALSE),"")</f>
        <v>0</v>
      </c>
      <c r="L280">
        <f>IFERROR(VLOOKUP(G280,Store_Map!$A$2:$I$100,7,FALSE),"")</f>
        <v>0</v>
      </c>
      <c r="M280">
        <f>IFERROR(VLOOKUP(G280,Store_Map!$A$2:$I$100,8,FALSE),"")</f>
        <v>0</v>
      </c>
      <c r="N280">
        <f t="shared" si="36"/>
        <v>0</v>
      </c>
      <c r="O280" t="str">
        <f t="shared" si="37"/>
        <v>PASS</v>
      </c>
      <c r="P280" t="str">
        <f t="shared" si="38"/>
        <v>PASS</v>
      </c>
      <c r="Q280" t="str">
        <f t="shared" si="39"/>
        <v>PASS</v>
      </c>
      <c r="R280" t="str">
        <f t="shared" si="40"/>
        <v>PASS</v>
      </c>
      <c r="S280" t="str">
        <f t="shared" si="41"/>
        <v>PASS</v>
      </c>
      <c r="T280">
        <f t="shared" si="42"/>
        <v>100</v>
      </c>
      <c r="U280" t="str">
        <f t="shared" si="43"/>
        <v>Low</v>
      </c>
      <c r="V280" t="str">
        <f t="shared" si="44"/>
        <v>Clean</v>
      </c>
    </row>
    <row r="281" spans="1:22" x14ac:dyDescent="0.3">
      <c r="A281" t="str">
        <f>Raw_Data!A281</f>
        <v>6251220</v>
      </c>
      <c r="B281">
        <f>Raw_Data!B281</f>
        <v>45660</v>
      </c>
      <c r="C281" t="str">
        <f>Raw_Data!C281</f>
        <v>PANTOPRAZOLE SOD DR 40 MG T</v>
      </c>
      <c r="D281" t="str">
        <f>Raw_Data!D281</f>
        <v>65862056090</v>
      </c>
      <c r="E281" t="str">
        <f>Raw_Data!E281</f>
        <v>AKHTAR, MARIAM</v>
      </c>
      <c r="F281" t="str">
        <f>Raw_Data!F281</f>
        <v>1780024596</v>
      </c>
      <c r="G281" t="str">
        <f>Raw_Data!H281</f>
        <v>0</v>
      </c>
      <c r="H281">
        <f>IFERROR(VLOOKUP(G281,Store_Map!$A$2:$I$100,3,FALSE),"")</f>
        <v>0</v>
      </c>
      <c r="I281">
        <f>IFERROR(VLOOKUP(G281,Store_Map!$A$2:$I$100,4,FALSE),"")</f>
        <v>0</v>
      </c>
      <c r="J281">
        <f>IFERROR(VLOOKUP(G281,Store_Map!$A$2:$I$100,5,FALSE),"")</f>
        <v>0</v>
      </c>
      <c r="K281">
        <f>IFERROR(VLOOKUP(G281,Store_Map!$A$2:$I$100,6,FALSE),"")</f>
        <v>0</v>
      </c>
      <c r="L281">
        <f>IFERROR(VLOOKUP(G281,Store_Map!$A$2:$I$100,7,FALSE),"")</f>
        <v>0</v>
      </c>
      <c r="M281">
        <f>IFERROR(VLOOKUP(G281,Store_Map!$A$2:$I$100,8,FALSE),"")</f>
        <v>0</v>
      </c>
      <c r="N281">
        <f t="shared" si="36"/>
        <v>0</v>
      </c>
      <c r="O281" t="str">
        <f t="shared" si="37"/>
        <v>PASS</v>
      </c>
      <c r="P281" t="str">
        <f t="shared" si="38"/>
        <v>PASS</v>
      </c>
      <c r="Q281" t="str">
        <f t="shared" si="39"/>
        <v>PASS</v>
      </c>
      <c r="R281" t="str">
        <f t="shared" si="40"/>
        <v>PASS</v>
      </c>
      <c r="S281" t="str">
        <f t="shared" si="41"/>
        <v>PASS</v>
      </c>
      <c r="T281">
        <f t="shared" si="42"/>
        <v>100</v>
      </c>
      <c r="U281" t="str">
        <f t="shared" si="43"/>
        <v>Low</v>
      </c>
      <c r="V281" t="str">
        <f t="shared" si="44"/>
        <v>Clean</v>
      </c>
    </row>
    <row r="282" spans="1:22" x14ac:dyDescent="0.3">
      <c r="A282" t="str">
        <f>Raw_Data!A282</f>
        <v>6251222</v>
      </c>
      <c r="B282">
        <f>Raw_Data!B282</f>
        <v>45660</v>
      </c>
      <c r="C282" t="str">
        <f>Raw_Data!C282</f>
        <v>IPRA-ALBUT 0.5-3(2.5) MG/3</v>
      </c>
      <c r="D282" t="str">
        <f>Raw_Data!D282</f>
        <v>69097017353</v>
      </c>
      <c r="E282" t="str">
        <f>Raw_Data!E282</f>
        <v>BYNE, EDMUND</v>
      </c>
      <c r="F282" t="str">
        <f>Raw_Data!F282</f>
        <v>1033186648</v>
      </c>
      <c r="G282" t="str">
        <f>Raw_Data!H282</f>
        <v>0</v>
      </c>
      <c r="H282">
        <f>IFERROR(VLOOKUP(G282,Store_Map!$A$2:$I$100,3,FALSE),"")</f>
        <v>0</v>
      </c>
      <c r="I282">
        <f>IFERROR(VLOOKUP(G282,Store_Map!$A$2:$I$100,4,FALSE),"")</f>
        <v>0</v>
      </c>
      <c r="J282">
        <f>IFERROR(VLOOKUP(G282,Store_Map!$A$2:$I$100,5,FALSE),"")</f>
        <v>0</v>
      </c>
      <c r="K282">
        <f>IFERROR(VLOOKUP(G282,Store_Map!$A$2:$I$100,6,FALSE),"")</f>
        <v>0</v>
      </c>
      <c r="L282">
        <f>IFERROR(VLOOKUP(G282,Store_Map!$A$2:$I$100,7,FALSE),"")</f>
        <v>0</v>
      </c>
      <c r="M282">
        <f>IFERROR(VLOOKUP(G282,Store_Map!$A$2:$I$100,8,FALSE),"")</f>
        <v>0</v>
      </c>
      <c r="N282">
        <f t="shared" si="36"/>
        <v>0</v>
      </c>
      <c r="O282" t="str">
        <f t="shared" si="37"/>
        <v>PASS</v>
      </c>
      <c r="P282" t="str">
        <f t="shared" si="38"/>
        <v>PASS</v>
      </c>
      <c r="Q282" t="str">
        <f t="shared" si="39"/>
        <v>PASS</v>
      </c>
      <c r="R282" t="str">
        <f t="shared" si="40"/>
        <v>PASS</v>
      </c>
      <c r="S282" t="str">
        <f t="shared" si="41"/>
        <v>PASS</v>
      </c>
      <c r="T282">
        <f t="shared" si="42"/>
        <v>100</v>
      </c>
      <c r="U282" t="str">
        <f t="shared" si="43"/>
        <v>Low</v>
      </c>
      <c r="V282" t="str">
        <f t="shared" si="44"/>
        <v>Clean</v>
      </c>
    </row>
    <row r="283" spans="1:22" x14ac:dyDescent="0.3">
      <c r="A283" t="str">
        <f>Raw_Data!A283</f>
        <v>6243805</v>
      </c>
      <c r="B283">
        <f>Raw_Data!B283</f>
        <v>45660</v>
      </c>
      <c r="C283" t="str">
        <f>Raw_Data!C283</f>
        <v>LISINOPRIL-HCTZ 20-12.5MG</v>
      </c>
      <c r="D283" t="str">
        <f>Raw_Data!D283</f>
        <v>68180051902</v>
      </c>
      <c r="E283" t="str">
        <f>Raw_Data!E283</f>
        <v>BYNE, EDMUND</v>
      </c>
      <c r="F283" t="str">
        <f>Raw_Data!F283</f>
        <v>1033186648</v>
      </c>
      <c r="G283" t="str">
        <f>Raw_Data!H283</f>
        <v>0</v>
      </c>
      <c r="H283">
        <f>IFERROR(VLOOKUP(G283,Store_Map!$A$2:$I$100,3,FALSE),"")</f>
        <v>0</v>
      </c>
      <c r="I283">
        <f>IFERROR(VLOOKUP(G283,Store_Map!$A$2:$I$100,4,FALSE),"")</f>
        <v>0</v>
      </c>
      <c r="J283">
        <f>IFERROR(VLOOKUP(G283,Store_Map!$A$2:$I$100,5,FALSE),"")</f>
        <v>0</v>
      </c>
      <c r="K283">
        <f>IFERROR(VLOOKUP(G283,Store_Map!$A$2:$I$100,6,FALSE),"")</f>
        <v>0</v>
      </c>
      <c r="L283">
        <f>IFERROR(VLOOKUP(G283,Store_Map!$A$2:$I$100,7,FALSE),"")</f>
        <v>0</v>
      </c>
      <c r="M283">
        <f>IFERROR(VLOOKUP(G283,Store_Map!$A$2:$I$100,8,FALSE),"")</f>
        <v>0</v>
      </c>
      <c r="N283">
        <f t="shared" si="36"/>
        <v>0</v>
      </c>
      <c r="O283" t="str">
        <f t="shared" si="37"/>
        <v>PASS</v>
      </c>
      <c r="P283" t="str">
        <f t="shared" si="38"/>
        <v>PASS</v>
      </c>
      <c r="Q283" t="str">
        <f t="shared" si="39"/>
        <v>PASS</v>
      </c>
      <c r="R283" t="str">
        <f t="shared" si="40"/>
        <v>PASS</v>
      </c>
      <c r="S283" t="str">
        <f t="shared" si="41"/>
        <v>PASS</v>
      </c>
      <c r="T283">
        <f t="shared" si="42"/>
        <v>100</v>
      </c>
      <c r="U283" t="str">
        <f t="shared" si="43"/>
        <v>Low</v>
      </c>
      <c r="V283" t="str">
        <f t="shared" si="44"/>
        <v>Clean</v>
      </c>
    </row>
    <row r="284" spans="1:22" x14ac:dyDescent="0.3">
      <c r="A284" t="str">
        <f>Raw_Data!A284</f>
        <v>6249413</v>
      </c>
      <c r="B284">
        <f>Raw_Data!B284</f>
        <v>45660</v>
      </c>
      <c r="C284" t="str">
        <f>Raw_Data!C284</f>
        <v>RAMELTEON 8 MG TABLET</v>
      </c>
      <c r="D284" t="str">
        <f>Raw_Data!D284</f>
        <v>832125030</v>
      </c>
      <c r="E284" t="str">
        <f>Raw_Data!E284</f>
        <v>ALLEN, AMANDA</v>
      </c>
      <c r="F284" t="str">
        <f>Raw_Data!F284</f>
        <v>1982231882</v>
      </c>
      <c r="G284" t="str">
        <f>Raw_Data!H284</f>
        <v>0</v>
      </c>
      <c r="H284">
        <f>IFERROR(VLOOKUP(G284,Store_Map!$A$2:$I$100,3,FALSE),"")</f>
        <v>0</v>
      </c>
      <c r="I284">
        <f>IFERROR(VLOOKUP(G284,Store_Map!$A$2:$I$100,4,FALSE),"")</f>
        <v>0</v>
      </c>
      <c r="J284">
        <f>IFERROR(VLOOKUP(G284,Store_Map!$A$2:$I$100,5,FALSE),"")</f>
        <v>0</v>
      </c>
      <c r="K284">
        <f>IFERROR(VLOOKUP(G284,Store_Map!$A$2:$I$100,6,FALSE),"")</f>
        <v>0</v>
      </c>
      <c r="L284">
        <f>IFERROR(VLOOKUP(G284,Store_Map!$A$2:$I$100,7,FALSE),"")</f>
        <v>0</v>
      </c>
      <c r="M284">
        <f>IFERROR(VLOOKUP(G284,Store_Map!$A$2:$I$100,8,FALSE),"")</f>
        <v>0</v>
      </c>
      <c r="N284">
        <f t="shared" si="36"/>
        <v>0</v>
      </c>
      <c r="O284" t="str">
        <f t="shared" si="37"/>
        <v>PASS</v>
      </c>
      <c r="P284" t="str">
        <f t="shared" si="38"/>
        <v>REVIEW</v>
      </c>
      <c r="Q284" t="str">
        <f t="shared" si="39"/>
        <v>PASS</v>
      </c>
      <c r="R284" t="str">
        <f t="shared" si="40"/>
        <v>PASS</v>
      </c>
      <c r="S284" t="str">
        <f t="shared" si="41"/>
        <v>REVIEW</v>
      </c>
      <c r="T284">
        <f t="shared" si="42"/>
        <v>90</v>
      </c>
      <c r="U284" t="str">
        <f t="shared" si="43"/>
        <v>Low</v>
      </c>
      <c r="V284" t="str">
        <f t="shared" si="44"/>
        <v>Invalid NDC</v>
      </c>
    </row>
    <row r="285" spans="1:22" x14ac:dyDescent="0.3">
      <c r="A285" t="str">
        <f>Raw_Data!A285</f>
        <v>6251223</v>
      </c>
      <c r="B285">
        <f>Raw_Data!B285</f>
        <v>45660</v>
      </c>
      <c r="C285" t="str">
        <f>Raw_Data!C285</f>
        <v>BUDESONIDE-FORMOTEROL 160-4</v>
      </c>
      <c r="D285" t="str">
        <f>Raw_Data!D285</f>
        <v>310737020</v>
      </c>
      <c r="E285" t="str">
        <f>Raw_Data!E285</f>
        <v>AKHTAR, MARIAM</v>
      </c>
      <c r="F285" t="str">
        <f>Raw_Data!F285</f>
        <v>1780024596</v>
      </c>
      <c r="G285" t="str">
        <f>Raw_Data!H285</f>
        <v>0</v>
      </c>
      <c r="H285">
        <f>IFERROR(VLOOKUP(G285,Store_Map!$A$2:$I$100,3,FALSE),"")</f>
        <v>0</v>
      </c>
      <c r="I285">
        <f>IFERROR(VLOOKUP(G285,Store_Map!$A$2:$I$100,4,FALSE),"")</f>
        <v>0</v>
      </c>
      <c r="J285">
        <f>IFERROR(VLOOKUP(G285,Store_Map!$A$2:$I$100,5,FALSE),"")</f>
        <v>0</v>
      </c>
      <c r="K285">
        <f>IFERROR(VLOOKUP(G285,Store_Map!$A$2:$I$100,6,FALSE),"")</f>
        <v>0</v>
      </c>
      <c r="L285">
        <f>IFERROR(VLOOKUP(G285,Store_Map!$A$2:$I$100,7,FALSE),"")</f>
        <v>0</v>
      </c>
      <c r="M285">
        <f>IFERROR(VLOOKUP(G285,Store_Map!$A$2:$I$100,8,FALSE),"")</f>
        <v>0</v>
      </c>
      <c r="N285">
        <f t="shared" si="36"/>
        <v>0</v>
      </c>
      <c r="O285" t="str">
        <f t="shared" si="37"/>
        <v>PASS</v>
      </c>
      <c r="P285" t="str">
        <f t="shared" si="38"/>
        <v>REVIEW</v>
      </c>
      <c r="Q285" t="str">
        <f t="shared" si="39"/>
        <v>PASS</v>
      </c>
      <c r="R285" t="str">
        <f t="shared" si="40"/>
        <v>PASS</v>
      </c>
      <c r="S285" t="str">
        <f t="shared" si="41"/>
        <v>REVIEW</v>
      </c>
      <c r="T285">
        <f t="shared" si="42"/>
        <v>90</v>
      </c>
      <c r="U285" t="str">
        <f t="shared" si="43"/>
        <v>Low</v>
      </c>
      <c r="V285" t="str">
        <f t="shared" si="44"/>
        <v>Invalid NDC</v>
      </c>
    </row>
    <row r="286" spans="1:22" x14ac:dyDescent="0.3">
      <c r="A286" t="str">
        <f>Raw_Data!A286</f>
        <v>4010866</v>
      </c>
      <c r="B286">
        <f>Raw_Data!B286</f>
        <v>45660</v>
      </c>
      <c r="C286" t="str">
        <f>Raw_Data!C286</f>
        <v>BUPRENORP-NALOX 8-2 MG SL F</v>
      </c>
      <c r="D286" t="str">
        <f>Raw_Data!D286</f>
        <v>781723864</v>
      </c>
      <c r="E286" t="str">
        <f>Raw_Data!E286</f>
        <v>BYNE, EDMUND</v>
      </c>
      <c r="F286" t="str">
        <f>Raw_Data!F286</f>
        <v>1033186648</v>
      </c>
      <c r="G286" t="str">
        <f>Raw_Data!H286</f>
        <v>0</v>
      </c>
      <c r="H286">
        <f>IFERROR(VLOOKUP(G286,Store_Map!$A$2:$I$100,3,FALSE),"")</f>
        <v>0</v>
      </c>
      <c r="I286">
        <f>IFERROR(VLOOKUP(G286,Store_Map!$A$2:$I$100,4,FALSE),"")</f>
        <v>0</v>
      </c>
      <c r="J286">
        <f>IFERROR(VLOOKUP(G286,Store_Map!$A$2:$I$100,5,FALSE),"")</f>
        <v>0</v>
      </c>
      <c r="K286">
        <f>IFERROR(VLOOKUP(G286,Store_Map!$A$2:$I$100,6,FALSE),"")</f>
        <v>0</v>
      </c>
      <c r="L286">
        <f>IFERROR(VLOOKUP(G286,Store_Map!$A$2:$I$100,7,FALSE),"")</f>
        <v>0</v>
      </c>
      <c r="M286">
        <f>IFERROR(VLOOKUP(G286,Store_Map!$A$2:$I$100,8,FALSE),"")</f>
        <v>0</v>
      </c>
      <c r="N286">
        <f t="shared" si="36"/>
        <v>0</v>
      </c>
      <c r="O286" t="str">
        <f t="shared" si="37"/>
        <v>PASS</v>
      </c>
      <c r="P286" t="str">
        <f t="shared" si="38"/>
        <v>REVIEW</v>
      </c>
      <c r="Q286" t="str">
        <f t="shared" si="39"/>
        <v>PASS</v>
      </c>
      <c r="R286" t="str">
        <f t="shared" si="40"/>
        <v>PASS</v>
      </c>
      <c r="S286" t="str">
        <f t="shared" si="41"/>
        <v>REVIEW</v>
      </c>
      <c r="T286">
        <f t="shared" si="42"/>
        <v>90</v>
      </c>
      <c r="U286" t="str">
        <f t="shared" si="43"/>
        <v>Low</v>
      </c>
      <c r="V286" t="str">
        <f t="shared" si="44"/>
        <v>Invalid NDC</v>
      </c>
    </row>
    <row r="287" spans="1:22" x14ac:dyDescent="0.3">
      <c r="A287" t="str">
        <f>Raw_Data!A287</f>
        <v>6251117</v>
      </c>
      <c r="B287">
        <f>Raw_Data!B287</f>
        <v>45660</v>
      </c>
      <c r="C287" t="str">
        <f>Raw_Data!C287</f>
        <v>CARVEDILOL 12.5 MG TABLET</v>
      </c>
      <c r="D287" t="str">
        <f>Raw_Data!D287</f>
        <v>68382009405</v>
      </c>
      <c r="E287" t="str">
        <f>Raw_Data!E287</f>
        <v>BYNE, EDMUND</v>
      </c>
      <c r="F287" t="str">
        <f>Raw_Data!F287</f>
        <v>1033186648</v>
      </c>
      <c r="G287" t="str">
        <f>Raw_Data!H287</f>
        <v>0</v>
      </c>
      <c r="H287">
        <f>IFERROR(VLOOKUP(G287,Store_Map!$A$2:$I$100,3,FALSE),"")</f>
        <v>0</v>
      </c>
      <c r="I287">
        <f>IFERROR(VLOOKUP(G287,Store_Map!$A$2:$I$100,4,FALSE),"")</f>
        <v>0</v>
      </c>
      <c r="J287">
        <f>IFERROR(VLOOKUP(G287,Store_Map!$A$2:$I$100,5,FALSE),"")</f>
        <v>0</v>
      </c>
      <c r="K287">
        <f>IFERROR(VLOOKUP(G287,Store_Map!$A$2:$I$100,6,FALSE),"")</f>
        <v>0</v>
      </c>
      <c r="L287">
        <f>IFERROR(VLOOKUP(G287,Store_Map!$A$2:$I$100,7,FALSE),"")</f>
        <v>0</v>
      </c>
      <c r="M287">
        <f>IFERROR(VLOOKUP(G287,Store_Map!$A$2:$I$100,8,FALSE),"")</f>
        <v>0</v>
      </c>
      <c r="N287">
        <f t="shared" si="36"/>
        <v>0</v>
      </c>
      <c r="O287" t="str">
        <f t="shared" si="37"/>
        <v>PASS</v>
      </c>
      <c r="P287" t="str">
        <f t="shared" si="38"/>
        <v>PASS</v>
      </c>
      <c r="Q287" t="str">
        <f t="shared" si="39"/>
        <v>PASS</v>
      </c>
      <c r="R287" t="str">
        <f t="shared" si="40"/>
        <v>PASS</v>
      </c>
      <c r="S287" t="str">
        <f t="shared" si="41"/>
        <v>PASS</v>
      </c>
      <c r="T287">
        <f t="shared" si="42"/>
        <v>100</v>
      </c>
      <c r="U287" t="str">
        <f t="shared" si="43"/>
        <v>Low</v>
      </c>
      <c r="V287" t="str">
        <f t="shared" si="44"/>
        <v>Clean</v>
      </c>
    </row>
    <row r="288" spans="1:22" x14ac:dyDescent="0.3">
      <c r="A288" t="str">
        <f>Raw_Data!A288</f>
        <v>6251116</v>
      </c>
      <c r="B288">
        <f>Raw_Data!B288</f>
        <v>45660</v>
      </c>
      <c r="C288" t="str">
        <f>Raw_Data!C288</f>
        <v>LOSARTAN-HCTZ 50-12.5 MG TA</v>
      </c>
      <c r="D288" t="str">
        <f>Raw_Data!D288</f>
        <v>65862046899</v>
      </c>
      <c r="E288" t="str">
        <f>Raw_Data!E288</f>
        <v>BYNE, EDMUND</v>
      </c>
      <c r="F288" t="str">
        <f>Raw_Data!F288</f>
        <v>1033186648</v>
      </c>
      <c r="G288" t="str">
        <f>Raw_Data!H288</f>
        <v>0</v>
      </c>
      <c r="H288">
        <f>IFERROR(VLOOKUP(G288,Store_Map!$A$2:$I$100,3,FALSE),"")</f>
        <v>0</v>
      </c>
      <c r="I288">
        <f>IFERROR(VLOOKUP(G288,Store_Map!$A$2:$I$100,4,FALSE),"")</f>
        <v>0</v>
      </c>
      <c r="J288">
        <f>IFERROR(VLOOKUP(G288,Store_Map!$A$2:$I$100,5,FALSE),"")</f>
        <v>0</v>
      </c>
      <c r="K288">
        <f>IFERROR(VLOOKUP(G288,Store_Map!$A$2:$I$100,6,FALSE),"")</f>
        <v>0</v>
      </c>
      <c r="L288">
        <f>IFERROR(VLOOKUP(G288,Store_Map!$A$2:$I$100,7,FALSE),"")</f>
        <v>0</v>
      </c>
      <c r="M288">
        <f>IFERROR(VLOOKUP(G288,Store_Map!$A$2:$I$100,8,FALSE),"")</f>
        <v>0</v>
      </c>
      <c r="N288">
        <f t="shared" si="36"/>
        <v>0</v>
      </c>
      <c r="O288" t="str">
        <f t="shared" si="37"/>
        <v>PASS</v>
      </c>
      <c r="P288" t="str">
        <f t="shared" si="38"/>
        <v>PASS</v>
      </c>
      <c r="Q288" t="str">
        <f t="shared" si="39"/>
        <v>PASS</v>
      </c>
      <c r="R288" t="str">
        <f t="shared" si="40"/>
        <v>PASS</v>
      </c>
      <c r="S288" t="str">
        <f t="shared" si="41"/>
        <v>PASS</v>
      </c>
      <c r="T288">
        <f t="shared" si="42"/>
        <v>100</v>
      </c>
      <c r="U288" t="str">
        <f t="shared" si="43"/>
        <v>Low</v>
      </c>
      <c r="V288" t="str">
        <f t="shared" si="44"/>
        <v>Clean</v>
      </c>
    </row>
    <row r="289" spans="1:22" x14ac:dyDescent="0.3">
      <c r="A289" t="str">
        <f>Raw_Data!A289</f>
        <v>6251115</v>
      </c>
      <c r="B289">
        <f>Raw_Data!B289</f>
        <v>45660</v>
      </c>
      <c r="C289" t="str">
        <f>Raw_Data!C289</f>
        <v>FUROSEMIDE 20 MG TABLET</v>
      </c>
      <c r="D289" t="str">
        <f>Raw_Data!D289</f>
        <v>69315011610</v>
      </c>
      <c r="E289" t="str">
        <f>Raw_Data!E289</f>
        <v>BYNE, EDMUND</v>
      </c>
      <c r="F289" t="str">
        <f>Raw_Data!F289</f>
        <v>1033186648</v>
      </c>
      <c r="G289" t="str">
        <f>Raw_Data!H289</f>
        <v>0</v>
      </c>
      <c r="H289">
        <f>IFERROR(VLOOKUP(G289,Store_Map!$A$2:$I$100,3,FALSE),"")</f>
        <v>0</v>
      </c>
      <c r="I289">
        <f>IFERROR(VLOOKUP(G289,Store_Map!$A$2:$I$100,4,FALSE),"")</f>
        <v>0</v>
      </c>
      <c r="J289">
        <f>IFERROR(VLOOKUP(G289,Store_Map!$A$2:$I$100,5,FALSE),"")</f>
        <v>0</v>
      </c>
      <c r="K289">
        <f>IFERROR(VLOOKUP(G289,Store_Map!$A$2:$I$100,6,FALSE),"")</f>
        <v>0</v>
      </c>
      <c r="L289">
        <f>IFERROR(VLOOKUP(G289,Store_Map!$A$2:$I$100,7,FALSE),"")</f>
        <v>0</v>
      </c>
      <c r="M289">
        <f>IFERROR(VLOOKUP(G289,Store_Map!$A$2:$I$100,8,FALSE),"")</f>
        <v>0</v>
      </c>
      <c r="N289">
        <f t="shared" si="36"/>
        <v>0</v>
      </c>
      <c r="O289" t="str">
        <f t="shared" si="37"/>
        <v>PASS</v>
      </c>
      <c r="P289" t="str">
        <f t="shared" si="38"/>
        <v>PASS</v>
      </c>
      <c r="Q289" t="str">
        <f t="shared" si="39"/>
        <v>PASS</v>
      </c>
      <c r="R289" t="str">
        <f t="shared" si="40"/>
        <v>PASS</v>
      </c>
      <c r="S289" t="str">
        <f t="shared" si="41"/>
        <v>PASS</v>
      </c>
      <c r="T289">
        <f t="shared" si="42"/>
        <v>100</v>
      </c>
      <c r="U289" t="str">
        <f t="shared" si="43"/>
        <v>Low</v>
      </c>
      <c r="V289" t="str">
        <f t="shared" si="44"/>
        <v>Clean</v>
      </c>
    </row>
    <row r="290" spans="1:22" x14ac:dyDescent="0.3">
      <c r="A290" t="str">
        <f>Raw_Data!A290</f>
        <v>6240320</v>
      </c>
      <c r="B290">
        <f>Raw_Data!B290</f>
        <v>45660</v>
      </c>
      <c r="C290" t="str">
        <f>Raw_Data!C290</f>
        <v>DICLOFENAC SOD DR 75 MG TAB</v>
      </c>
      <c r="D290" t="str">
        <f>Raw_Data!D290</f>
        <v>61442010360</v>
      </c>
      <c r="E290" t="str">
        <f>Raw_Data!E290</f>
        <v>BYNE, EDMUND</v>
      </c>
      <c r="F290" t="str">
        <f>Raw_Data!F290</f>
        <v>1033186648</v>
      </c>
      <c r="G290" t="str">
        <f>Raw_Data!H290</f>
        <v>0</v>
      </c>
      <c r="H290">
        <f>IFERROR(VLOOKUP(G290,Store_Map!$A$2:$I$100,3,FALSE),"")</f>
        <v>0</v>
      </c>
      <c r="I290">
        <f>IFERROR(VLOOKUP(G290,Store_Map!$A$2:$I$100,4,FALSE),"")</f>
        <v>0</v>
      </c>
      <c r="J290">
        <f>IFERROR(VLOOKUP(G290,Store_Map!$A$2:$I$100,5,FALSE),"")</f>
        <v>0</v>
      </c>
      <c r="K290">
        <f>IFERROR(VLOOKUP(G290,Store_Map!$A$2:$I$100,6,FALSE),"")</f>
        <v>0</v>
      </c>
      <c r="L290">
        <f>IFERROR(VLOOKUP(G290,Store_Map!$A$2:$I$100,7,FALSE),"")</f>
        <v>0</v>
      </c>
      <c r="M290">
        <f>IFERROR(VLOOKUP(G290,Store_Map!$A$2:$I$100,8,FALSE),"")</f>
        <v>0</v>
      </c>
      <c r="N290">
        <f t="shared" si="36"/>
        <v>0</v>
      </c>
      <c r="O290" t="str">
        <f t="shared" si="37"/>
        <v>PASS</v>
      </c>
      <c r="P290" t="str">
        <f t="shared" si="38"/>
        <v>PASS</v>
      </c>
      <c r="Q290" t="str">
        <f t="shared" si="39"/>
        <v>PASS</v>
      </c>
      <c r="R290" t="str">
        <f t="shared" si="40"/>
        <v>PASS</v>
      </c>
      <c r="S290" t="str">
        <f t="shared" si="41"/>
        <v>PASS</v>
      </c>
      <c r="T290">
        <f t="shared" si="42"/>
        <v>100</v>
      </c>
      <c r="U290" t="str">
        <f t="shared" si="43"/>
        <v>Low</v>
      </c>
      <c r="V290" t="str">
        <f t="shared" si="44"/>
        <v>Clean</v>
      </c>
    </row>
    <row r="291" spans="1:22" x14ac:dyDescent="0.3">
      <c r="A291" t="str">
        <f>Raw_Data!A291</f>
        <v>6246489</v>
      </c>
      <c r="B291">
        <f>Raw_Data!B291</f>
        <v>45660</v>
      </c>
      <c r="C291" t="str">
        <f>Raw_Data!C291</f>
        <v>BACLOFEN 10 MG TABLET</v>
      </c>
      <c r="D291" t="str">
        <f>Raw_Data!D291</f>
        <v>52817032000</v>
      </c>
      <c r="E291" t="str">
        <f>Raw_Data!E291</f>
        <v>BYNE, EDMUND</v>
      </c>
      <c r="F291" t="str">
        <f>Raw_Data!F291</f>
        <v>1033186648</v>
      </c>
      <c r="G291" t="str">
        <f>Raw_Data!H291</f>
        <v>0</v>
      </c>
      <c r="H291">
        <f>IFERROR(VLOOKUP(G291,Store_Map!$A$2:$I$100,3,FALSE),"")</f>
        <v>0</v>
      </c>
      <c r="I291">
        <f>IFERROR(VLOOKUP(G291,Store_Map!$A$2:$I$100,4,FALSE),"")</f>
        <v>0</v>
      </c>
      <c r="J291">
        <f>IFERROR(VLOOKUP(G291,Store_Map!$A$2:$I$100,5,FALSE),"")</f>
        <v>0</v>
      </c>
      <c r="K291">
        <f>IFERROR(VLOOKUP(G291,Store_Map!$A$2:$I$100,6,FALSE),"")</f>
        <v>0</v>
      </c>
      <c r="L291">
        <f>IFERROR(VLOOKUP(G291,Store_Map!$A$2:$I$100,7,FALSE),"")</f>
        <v>0</v>
      </c>
      <c r="M291">
        <f>IFERROR(VLOOKUP(G291,Store_Map!$A$2:$I$100,8,FALSE),"")</f>
        <v>0</v>
      </c>
      <c r="N291">
        <f t="shared" si="36"/>
        <v>0</v>
      </c>
      <c r="O291" t="str">
        <f t="shared" si="37"/>
        <v>PASS</v>
      </c>
      <c r="P291" t="str">
        <f t="shared" si="38"/>
        <v>PASS</v>
      </c>
      <c r="Q291" t="str">
        <f t="shared" si="39"/>
        <v>PASS</v>
      </c>
      <c r="R291" t="str">
        <f t="shared" si="40"/>
        <v>PASS</v>
      </c>
      <c r="S291" t="str">
        <f t="shared" si="41"/>
        <v>PASS</v>
      </c>
      <c r="T291">
        <f t="shared" si="42"/>
        <v>100</v>
      </c>
      <c r="U291" t="str">
        <f t="shared" si="43"/>
        <v>Low</v>
      </c>
      <c r="V291" t="str">
        <f t="shared" si="44"/>
        <v>Clean</v>
      </c>
    </row>
    <row r="292" spans="1:22" x14ac:dyDescent="0.3">
      <c r="A292" t="str">
        <f>Raw_Data!A292</f>
        <v>6251147</v>
      </c>
      <c r="B292">
        <f>Raw_Data!B292</f>
        <v>45660</v>
      </c>
      <c r="C292" t="str">
        <f>Raw_Data!C292</f>
        <v>BENZONATATE 100 MG CAPSULE</v>
      </c>
      <c r="D292" t="str">
        <f>Raw_Data!D292</f>
        <v>64380071207</v>
      </c>
      <c r="E292" t="str">
        <f>Raw_Data!E292</f>
        <v>BYNE, EDMUND</v>
      </c>
      <c r="F292" t="str">
        <f>Raw_Data!F292</f>
        <v>1033186648</v>
      </c>
      <c r="G292" t="str">
        <f>Raw_Data!H292</f>
        <v>0</v>
      </c>
      <c r="H292">
        <f>IFERROR(VLOOKUP(G292,Store_Map!$A$2:$I$100,3,FALSE),"")</f>
        <v>0</v>
      </c>
      <c r="I292">
        <f>IFERROR(VLOOKUP(G292,Store_Map!$A$2:$I$100,4,FALSE),"")</f>
        <v>0</v>
      </c>
      <c r="J292">
        <f>IFERROR(VLOOKUP(G292,Store_Map!$A$2:$I$100,5,FALSE),"")</f>
        <v>0</v>
      </c>
      <c r="K292">
        <f>IFERROR(VLOOKUP(G292,Store_Map!$A$2:$I$100,6,FALSE),"")</f>
        <v>0</v>
      </c>
      <c r="L292">
        <f>IFERROR(VLOOKUP(G292,Store_Map!$A$2:$I$100,7,FALSE),"")</f>
        <v>0</v>
      </c>
      <c r="M292">
        <f>IFERROR(VLOOKUP(G292,Store_Map!$A$2:$I$100,8,FALSE),"")</f>
        <v>0</v>
      </c>
      <c r="N292">
        <f t="shared" si="36"/>
        <v>0</v>
      </c>
      <c r="O292" t="str">
        <f t="shared" si="37"/>
        <v>PASS</v>
      </c>
      <c r="P292" t="str">
        <f t="shared" si="38"/>
        <v>PASS</v>
      </c>
      <c r="Q292" t="str">
        <f t="shared" si="39"/>
        <v>PASS</v>
      </c>
      <c r="R292" t="str">
        <f t="shared" si="40"/>
        <v>PASS</v>
      </c>
      <c r="S292" t="str">
        <f t="shared" si="41"/>
        <v>PASS</v>
      </c>
      <c r="T292">
        <f t="shared" si="42"/>
        <v>100</v>
      </c>
      <c r="U292" t="str">
        <f t="shared" si="43"/>
        <v>Low</v>
      </c>
      <c r="V292" t="str">
        <f t="shared" si="44"/>
        <v>Clean</v>
      </c>
    </row>
    <row r="293" spans="1:22" x14ac:dyDescent="0.3">
      <c r="A293" t="str">
        <f>Raw_Data!A293</f>
        <v>6248623</v>
      </c>
      <c r="B293">
        <f>Raw_Data!B293</f>
        <v>45660</v>
      </c>
      <c r="C293" t="str">
        <f>Raw_Data!C293</f>
        <v>BD INS SYRNG UF 0.3 ML 8MMX</v>
      </c>
      <c r="D293" t="str">
        <f>Raw_Data!D293</f>
        <v>8290328438</v>
      </c>
      <c r="E293" t="str">
        <f>Raw_Data!E293</f>
        <v>GIBBS, JON</v>
      </c>
      <c r="F293" t="str">
        <f>Raw_Data!F293</f>
        <v>1700896156</v>
      </c>
      <c r="G293" t="str">
        <f>Raw_Data!H293</f>
        <v>0</v>
      </c>
      <c r="H293">
        <f>IFERROR(VLOOKUP(G293,Store_Map!$A$2:$I$100,3,FALSE),"")</f>
        <v>0</v>
      </c>
      <c r="I293">
        <f>IFERROR(VLOOKUP(G293,Store_Map!$A$2:$I$100,4,FALSE),"")</f>
        <v>0</v>
      </c>
      <c r="J293">
        <f>IFERROR(VLOOKUP(G293,Store_Map!$A$2:$I$100,5,FALSE),"")</f>
        <v>0</v>
      </c>
      <c r="K293">
        <f>IFERROR(VLOOKUP(G293,Store_Map!$A$2:$I$100,6,FALSE),"")</f>
        <v>0</v>
      </c>
      <c r="L293">
        <f>IFERROR(VLOOKUP(G293,Store_Map!$A$2:$I$100,7,FALSE),"")</f>
        <v>0</v>
      </c>
      <c r="M293">
        <f>IFERROR(VLOOKUP(G293,Store_Map!$A$2:$I$100,8,FALSE),"")</f>
        <v>0</v>
      </c>
      <c r="N293">
        <f t="shared" si="36"/>
        <v>0</v>
      </c>
      <c r="O293" t="str">
        <f t="shared" si="37"/>
        <v>PASS</v>
      </c>
      <c r="P293" t="str">
        <f t="shared" si="38"/>
        <v>PASS</v>
      </c>
      <c r="Q293" t="str">
        <f t="shared" si="39"/>
        <v>PASS</v>
      </c>
      <c r="R293" t="str">
        <f t="shared" si="40"/>
        <v>PASS</v>
      </c>
      <c r="S293" t="str">
        <f t="shared" si="41"/>
        <v>PASS</v>
      </c>
      <c r="T293">
        <f t="shared" si="42"/>
        <v>100</v>
      </c>
      <c r="U293" t="str">
        <f t="shared" si="43"/>
        <v>Low</v>
      </c>
      <c r="V293" t="str">
        <f t="shared" si="44"/>
        <v>Clean</v>
      </c>
    </row>
    <row r="294" spans="1:22" x14ac:dyDescent="0.3">
      <c r="A294" t="str">
        <f>Raw_Data!A294</f>
        <v>6248613</v>
      </c>
      <c r="B294">
        <f>Raw_Data!B294</f>
        <v>45660</v>
      </c>
      <c r="C294" t="str">
        <f>Raw_Data!C294</f>
        <v>ATORVASTATIN 10 MG TABLET</v>
      </c>
      <c r="D294" t="str">
        <f>Raw_Data!D294</f>
        <v>67877051190</v>
      </c>
      <c r="E294" t="str">
        <f>Raw_Data!E294</f>
        <v>GIBBS, JON</v>
      </c>
      <c r="F294" t="str">
        <f>Raw_Data!F294</f>
        <v>1700896156</v>
      </c>
      <c r="G294" t="str">
        <f>Raw_Data!H294</f>
        <v>0</v>
      </c>
      <c r="H294">
        <f>IFERROR(VLOOKUP(G294,Store_Map!$A$2:$I$100,3,FALSE),"")</f>
        <v>0</v>
      </c>
      <c r="I294">
        <f>IFERROR(VLOOKUP(G294,Store_Map!$A$2:$I$100,4,FALSE),"")</f>
        <v>0</v>
      </c>
      <c r="J294">
        <f>IFERROR(VLOOKUP(G294,Store_Map!$A$2:$I$100,5,FALSE),"")</f>
        <v>0</v>
      </c>
      <c r="K294">
        <f>IFERROR(VLOOKUP(G294,Store_Map!$A$2:$I$100,6,FALSE),"")</f>
        <v>0</v>
      </c>
      <c r="L294">
        <f>IFERROR(VLOOKUP(G294,Store_Map!$A$2:$I$100,7,FALSE),"")</f>
        <v>0</v>
      </c>
      <c r="M294">
        <f>IFERROR(VLOOKUP(G294,Store_Map!$A$2:$I$100,8,FALSE),"")</f>
        <v>0</v>
      </c>
      <c r="N294">
        <f t="shared" si="36"/>
        <v>0</v>
      </c>
      <c r="O294" t="str">
        <f t="shared" si="37"/>
        <v>PASS</v>
      </c>
      <c r="P294" t="str">
        <f t="shared" si="38"/>
        <v>PASS</v>
      </c>
      <c r="Q294" t="str">
        <f t="shared" si="39"/>
        <v>PASS</v>
      </c>
      <c r="R294" t="str">
        <f t="shared" si="40"/>
        <v>PASS</v>
      </c>
      <c r="S294" t="str">
        <f t="shared" si="41"/>
        <v>PASS</v>
      </c>
      <c r="T294">
        <f t="shared" si="42"/>
        <v>100</v>
      </c>
      <c r="U294" t="str">
        <f t="shared" si="43"/>
        <v>Low</v>
      </c>
      <c r="V294" t="str">
        <f t="shared" si="44"/>
        <v>Clean</v>
      </c>
    </row>
    <row r="295" spans="1:22" x14ac:dyDescent="0.3">
      <c r="A295" t="str">
        <f>Raw_Data!A295</f>
        <v>6248610</v>
      </c>
      <c r="B295">
        <f>Raw_Data!B295</f>
        <v>45660</v>
      </c>
      <c r="C295" t="str">
        <f>Raw_Data!C295</f>
        <v>METFORMIN HCL 500 MG TABLET</v>
      </c>
      <c r="D295" t="str">
        <f>Raw_Data!D295</f>
        <v>68382075805</v>
      </c>
      <c r="E295" t="str">
        <f>Raw_Data!E295</f>
        <v>GIBBS, JON</v>
      </c>
      <c r="F295" t="str">
        <f>Raw_Data!F295</f>
        <v>1700896156</v>
      </c>
      <c r="G295" t="str">
        <f>Raw_Data!H295</f>
        <v>0</v>
      </c>
      <c r="H295">
        <f>IFERROR(VLOOKUP(G295,Store_Map!$A$2:$I$100,3,FALSE),"")</f>
        <v>0</v>
      </c>
      <c r="I295">
        <f>IFERROR(VLOOKUP(G295,Store_Map!$A$2:$I$100,4,FALSE),"")</f>
        <v>0</v>
      </c>
      <c r="J295">
        <f>IFERROR(VLOOKUP(G295,Store_Map!$A$2:$I$100,5,FALSE),"")</f>
        <v>0</v>
      </c>
      <c r="K295">
        <f>IFERROR(VLOOKUP(G295,Store_Map!$A$2:$I$100,6,FALSE),"")</f>
        <v>0</v>
      </c>
      <c r="L295">
        <f>IFERROR(VLOOKUP(G295,Store_Map!$A$2:$I$100,7,FALSE),"")</f>
        <v>0</v>
      </c>
      <c r="M295">
        <f>IFERROR(VLOOKUP(G295,Store_Map!$A$2:$I$100,8,FALSE),"")</f>
        <v>0</v>
      </c>
      <c r="N295">
        <f t="shared" si="36"/>
        <v>0</v>
      </c>
      <c r="O295" t="str">
        <f t="shared" si="37"/>
        <v>PASS</v>
      </c>
      <c r="P295" t="str">
        <f t="shared" si="38"/>
        <v>PASS</v>
      </c>
      <c r="Q295" t="str">
        <f t="shared" si="39"/>
        <v>PASS</v>
      </c>
      <c r="R295" t="str">
        <f t="shared" si="40"/>
        <v>PASS</v>
      </c>
      <c r="S295" t="str">
        <f t="shared" si="41"/>
        <v>PASS</v>
      </c>
      <c r="T295">
        <f t="shared" si="42"/>
        <v>100</v>
      </c>
      <c r="U295" t="str">
        <f t="shared" si="43"/>
        <v>Low</v>
      </c>
      <c r="V295" t="str">
        <f t="shared" si="44"/>
        <v>Clean</v>
      </c>
    </row>
    <row r="296" spans="1:22" x14ac:dyDescent="0.3">
      <c r="A296" t="str">
        <f>Raw_Data!A296</f>
        <v>6242500</v>
      </c>
      <c r="B296">
        <f>Raw_Data!B296</f>
        <v>45660</v>
      </c>
      <c r="C296" t="str">
        <f>Raw_Data!C296</f>
        <v>TRUEPLUS 33G LANCETS</v>
      </c>
      <c r="D296" t="str">
        <f>Raw_Data!D296</f>
        <v>56151014701</v>
      </c>
      <c r="E296" t="str">
        <f>Raw_Data!E296</f>
        <v>MACHADO, MARIA</v>
      </c>
      <c r="F296" t="str">
        <f>Raw_Data!F296</f>
        <v>1619100302</v>
      </c>
      <c r="G296" t="str">
        <f>Raw_Data!H296</f>
        <v>0</v>
      </c>
      <c r="H296">
        <f>IFERROR(VLOOKUP(G296,Store_Map!$A$2:$I$100,3,FALSE),"")</f>
        <v>0</v>
      </c>
      <c r="I296">
        <f>IFERROR(VLOOKUP(G296,Store_Map!$A$2:$I$100,4,FALSE),"")</f>
        <v>0</v>
      </c>
      <c r="J296">
        <f>IFERROR(VLOOKUP(G296,Store_Map!$A$2:$I$100,5,FALSE),"")</f>
        <v>0</v>
      </c>
      <c r="K296">
        <f>IFERROR(VLOOKUP(G296,Store_Map!$A$2:$I$100,6,FALSE),"")</f>
        <v>0</v>
      </c>
      <c r="L296">
        <f>IFERROR(VLOOKUP(G296,Store_Map!$A$2:$I$100,7,FALSE),"")</f>
        <v>0</v>
      </c>
      <c r="M296">
        <f>IFERROR(VLOOKUP(G296,Store_Map!$A$2:$I$100,8,FALSE),"")</f>
        <v>0</v>
      </c>
      <c r="N296">
        <f t="shared" si="36"/>
        <v>0</v>
      </c>
      <c r="O296" t="str">
        <f t="shared" si="37"/>
        <v>PASS</v>
      </c>
      <c r="P296" t="str">
        <f t="shared" si="38"/>
        <v>PASS</v>
      </c>
      <c r="Q296" t="str">
        <f t="shared" si="39"/>
        <v>PASS</v>
      </c>
      <c r="R296" t="str">
        <f t="shared" si="40"/>
        <v>PASS</v>
      </c>
      <c r="S296" t="str">
        <f t="shared" si="41"/>
        <v>PASS</v>
      </c>
      <c r="T296">
        <f t="shared" si="42"/>
        <v>100</v>
      </c>
      <c r="U296" t="str">
        <f t="shared" si="43"/>
        <v>Low</v>
      </c>
      <c r="V296" t="str">
        <f t="shared" si="44"/>
        <v>Clean</v>
      </c>
    </row>
    <row r="297" spans="1:22" x14ac:dyDescent="0.3">
      <c r="A297" t="str">
        <f>Raw_Data!A297</f>
        <v>6251177</v>
      </c>
      <c r="B297">
        <f>Raw_Data!B297</f>
        <v>45660</v>
      </c>
      <c r="C297" t="str">
        <f>Raw_Data!C297</f>
        <v>ATORVASTATIN 20 MG TABLET</v>
      </c>
      <c r="D297" t="str">
        <f>Raw_Data!D297</f>
        <v>60505257908</v>
      </c>
      <c r="E297" t="str">
        <f>Raw_Data!E297</f>
        <v>BYNE, EDMUND</v>
      </c>
      <c r="F297" t="str">
        <f>Raw_Data!F297</f>
        <v>1033186648</v>
      </c>
      <c r="G297" t="str">
        <f>Raw_Data!H297</f>
        <v>0</v>
      </c>
      <c r="H297">
        <f>IFERROR(VLOOKUP(G297,Store_Map!$A$2:$I$100,3,FALSE),"")</f>
        <v>0</v>
      </c>
      <c r="I297">
        <f>IFERROR(VLOOKUP(G297,Store_Map!$A$2:$I$100,4,FALSE),"")</f>
        <v>0</v>
      </c>
      <c r="J297">
        <f>IFERROR(VLOOKUP(G297,Store_Map!$A$2:$I$100,5,FALSE),"")</f>
        <v>0</v>
      </c>
      <c r="K297">
        <f>IFERROR(VLOOKUP(G297,Store_Map!$A$2:$I$100,6,FALSE),"")</f>
        <v>0</v>
      </c>
      <c r="L297">
        <f>IFERROR(VLOOKUP(G297,Store_Map!$A$2:$I$100,7,FALSE),"")</f>
        <v>0</v>
      </c>
      <c r="M297">
        <f>IFERROR(VLOOKUP(G297,Store_Map!$A$2:$I$100,8,FALSE),"")</f>
        <v>0</v>
      </c>
      <c r="N297">
        <f t="shared" si="36"/>
        <v>0</v>
      </c>
      <c r="O297" t="str">
        <f t="shared" si="37"/>
        <v>PASS</v>
      </c>
      <c r="P297" t="str">
        <f t="shared" si="38"/>
        <v>PASS</v>
      </c>
      <c r="Q297" t="str">
        <f t="shared" si="39"/>
        <v>PASS</v>
      </c>
      <c r="R297" t="str">
        <f t="shared" si="40"/>
        <v>PASS</v>
      </c>
      <c r="S297" t="str">
        <f t="shared" si="41"/>
        <v>PASS</v>
      </c>
      <c r="T297">
        <f t="shared" si="42"/>
        <v>100</v>
      </c>
      <c r="U297" t="str">
        <f t="shared" si="43"/>
        <v>Low</v>
      </c>
      <c r="V297" t="str">
        <f t="shared" si="44"/>
        <v>Clean</v>
      </c>
    </row>
    <row r="298" spans="1:22" x14ac:dyDescent="0.3">
      <c r="A298" t="str">
        <f>Raw_Data!A298</f>
        <v>6251178</v>
      </c>
      <c r="B298">
        <f>Raw_Data!B298</f>
        <v>45660</v>
      </c>
      <c r="C298" t="str">
        <f>Raw_Data!C298</f>
        <v>AMLODIPINE BESYLATE 10 MG T</v>
      </c>
      <c r="D298" t="str">
        <f>Raw_Data!D298</f>
        <v>69097012815</v>
      </c>
      <c r="E298" t="str">
        <f>Raw_Data!E298</f>
        <v>BYNE, EDMUND</v>
      </c>
      <c r="F298" t="str">
        <f>Raw_Data!F298</f>
        <v>1033186648</v>
      </c>
      <c r="G298" t="str">
        <f>Raw_Data!H298</f>
        <v>0</v>
      </c>
      <c r="H298">
        <f>IFERROR(VLOOKUP(G298,Store_Map!$A$2:$I$100,3,FALSE),"")</f>
        <v>0</v>
      </c>
      <c r="I298">
        <f>IFERROR(VLOOKUP(G298,Store_Map!$A$2:$I$100,4,FALSE),"")</f>
        <v>0</v>
      </c>
      <c r="J298">
        <f>IFERROR(VLOOKUP(G298,Store_Map!$A$2:$I$100,5,FALSE),"")</f>
        <v>0</v>
      </c>
      <c r="K298">
        <f>IFERROR(VLOOKUP(G298,Store_Map!$A$2:$I$100,6,FALSE),"")</f>
        <v>0</v>
      </c>
      <c r="L298">
        <f>IFERROR(VLOOKUP(G298,Store_Map!$A$2:$I$100,7,FALSE),"")</f>
        <v>0</v>
      </c>
      <c r="M298">
        <f>IFERROR(VLOOKUP(G298,Store_Map!$A$2:$I$100,8,FALSE),"")</f>
        <v>0</v>
      </c>
      <c r="N298">
        <f t="shared" si="36"/>
        <v>0</v>
      </c>
      <c r="O298" t="str">
        <f t="shared" si="37"/>
        <v>PASS</v>
      </c>
      <c r="P298" t="str">
        <f t="shared" si="38"/>
        <v>PASS</v>
      </c>
      <c r="Q298" t="str">
        <f t="shared" si="39"/>
        <v>PASS</v>
      </c>
      <c r="R298" t="str">
        <f t="shared" si="40"/>
        <v>PASS</v>
      </c>
      <c r="S298" t="str">
        <f t="shared" si="41"/>
        <v>PASS</v>
      </c>
      <c r="T298">
        <f t="shared" si="42"/>
        <v>100</v>
      </c>
      <c r="U298" t="str">
        <f t="shared" si="43"/>
        <v>Low</v>
      </c>
      <c r="V298" t="str">
        <f t="shared" si="44"/>
        <v>Clean</v>
      </c>
    </row>
    <row r="299" spans="1:22" x14ac:dyDescent="0.3">
      <c r="A299" t="str">
        <f>Raw_Data!A299</f>
        <v>6251224</v>
      </c>
      <c r="B299">
        <f>Raw_Data!B299</f>
        <v>45660</v>
      </c>
      <c r="C299" t="str">
        <f>Raw_Data!C299</f>
        <v>GABAPENTIN 800 MG TABLET</v>
      </c>
      <c r="D299" t="str">
        <f>Raw_Data!D299</f>
        <v>65862052405</v>
      </c>
      <c r="E299" t="str">
        <f>Raw_Data!E299</f>
        <v>GIBBS, JON</v>
      </c>
      <c r="F299" t="str">
        <f>Raw_Data!F299</f>
        <v>1700896156</v>
      </c>
      <c r="G299" t="str">
        <f>Raw_Data!H299</f>
        <v>0</v>
      </c>
      <c r="H299">
        <f>IFERROR(VLOOKUP(G299,Store_Map!$A$2:$I$100,3,FALSE),"")</f>
        <v>0</v>
      </c>
      <c r="I299">
        <f>IFERROR(VLOOKUP(G299,Store_Map!$A$2:$I$100,4,FALSE),"")</f>
        <v>0</v>
      </c>
      <c r="J299">
        <f>IFERROR(VLOOKUP(G299,Store_Map!$A$2:$I$100,5,FALSE),"")</f>
        <v>0</v>
      </c>
      <c r="K299">
        <f>IFERROR(VLOOKUP(G299,Store_Map!$A$2:$I$100,6,FALSE),"")</f>
        <v>0</v>
      </c>
      <c r="L299">
        <f>IFERROR(VLOOKUP(G299,Store_Map!$A$2:$I$100,7,FALSE),"")</f>
        <v>0</v>
      </c>
      <c r="M299">
        <f>IFERROR(VLOOKUP(G299,Store_Map!$A$2:$I$100,8,FALSE),"")</f>
        <v>0</v>
      </c>
      <c r="N299">
        <f t="shared" si="36"/>
        <v>0</v>
      </c>
      <c r="O299" t="str">
        <f t="shared" si="37"/>
        <v>PASS</v>
      </c>
      <c r="P299" t="str">
        <f t="shared" si="38"/>
        <v>PASS</v>
      </c>
      <c r="Q299" t="str">
        <f t="shared" si="39"/>
        <v>PASS</v>
      </c>
      <c r="R299" t="str">
        <f t="shared" si="40"/>
        <v>PASS</v>
      </c>
      <c r="S299" t="str">
        <f t="shared" si="41"/>
        <v>PASS</v>
      </c>
      <c r="T299">
        <f t="shared" si="42"/>
        <v>100</v>
      </c>
      <c r="U299" t="str">
        <f t="shared" si="43"/>
        <v>Low</v>
      </c>
      <c r="V299" t="str">
        <f t="shared" si="44"/>
        <v>Clean</v>
      </c>
    </row>
    <row r="300" spans="1:22" x14ac:dyDescent="0.3">
      <c r="A300" t="str">
        <f>Raw_Data!A300</f>
        <v>6251225</v>
      </c>
      <c r="B300">
        <f>Raw_Data!B300</f>
        <v>45660</v>
      </c>
      <c r="C300" t="str">
        <f>Raw_Data!C300</f>
        <v>*FUROSEMIDE 20 MG TABLET</v>
      </c>
      <c r="D300" t="str">
        <f>Raw_Data!D300</f>
        <v>43547040110</v>
      </c>
      <c r="E300" t="str">
        <f>Raw_Data!E300</f>
        <v>AZER, WAEL</v>
      </c>
      <c r="F300" t="str">
        <f>Raw_Data!F300</f>
        <v>1841588241</v>
      </c>
      <c r="G300" t="str">
        <f>Raw_Data!H300</f>
        <v>0</v>
      </c>
      <c r="H300">
        <f>IFERROR(VLOOKUP(G300,Store_Map!$A$2:$I$100,3,FALSE),"")</f>
        <v>0</v>
      </c>
      <c r="I300">
        <f>IFERROR(VLOOKUP(G300,Store_Map!$A$2:$I$100,4,FALSE),"")</f>
        <v>0</v>
      </c>
      <c r="J300">
        <f>IFERROR(VLOOKUP(G300,Store_Map!$A$2:$I$100,5,FALSE),"")</f>
        <v>0</v>
      </c>
      <c r="K300">
        <f>IFERROR(VLOOKUP(G300,Store_Map!$A$2:$I$100,6,FALSE),"")</f>
        <v>0</v>
      </c>
      <c r="L300">
        <f>IFERROR(VLOOKUP(G300,Store_Map!$A$2:$I$100,7,FALSE),"")</f>
        <v>0</v>
      </c>
      <c r="M300">
        <f>IFERROR(VLOOKUP(G300,Store_Map!$A$2:$I$100,8,FALSE),"")</f>
        <v>0</v>
      </c>
      <c r="N300">
        <f t="shared" si="36"/>
        <v>0</v>
      </c>
      <c r="O300" t="str">
        <f t="shared" si="37"/>
        <v>PASS</v>
      </c>
      <c r="P300" t="str">
        <f t="shared" si="38"/>
        <v>PASS</v>
      </c>
      <c r="Q300" t="str">
        <f t="shared" si="39"/>
        <v>PASS</v>
      </c>
      <c r="R300" t="str">
        <f t="shared" si="40"/>
        <v>PASS</v>
      </c>
      <c r="S300" t="str">
        <f t="shared" si="41"/>
        <v>PASS</v>
      </c>
      <c r="T300">
        <f t="shared" si="42"/>
        <v>100</v>
      </c>
      <c r="U300" t="str">
        <f t="shared" si="43"/>
        <v>Low</v>
      </c>
      <c r="V300" t="str">
        <f t="shared" si="44"/>
        <v>Clean</v>
      </c>
    </row>
    <row r="301" spans="1:22" x14ac:dyDescent="0.3">
      <c r="A301" t="str">
        <f>Raw_Data!A301</f>
        <v>6251226</v>
      </c>
      <c r="B301">
        <f>Raw_Data!B301</f>
        <v>45660</v>
      </c>
      <c r="C301" t="str">
        <f>Raw_Data!C301</f>
        <v>*POTASSIUM CL ER 20 MEQ TAB</v>
      </c>
      <c r="D301" t="str">
        <f>Raw_Data!D301</f>
        <v>832532511</v>
      </c>
      <c r="E301" t="str">
        <f>Raw_Data!E301</f>
        <v>AZER, WAEL</v>
      </c>
      <c r="F301" t="str">
        <f>Raw_Data!F301</f>
        <v>1841588241</v>
      </c>
      <c r="G301" t="str">
        <f>Raw_Data!H301</f>
        <v>0</v>
      </c>
      <c r="H301">
        <f>IFERROR(VLOOKUP(G301,Store_Map!$A$2:$I$100,3,FALSE),"")</f>
        <v>0</v>
      </c>
      <c r="I301">
        <f>IFERROR(VLOOKUP(G301,Store_Map!$A$2:$I$100,4,FALSE),"")</f>
        <v>0</v>
      </c>
      <c r="J301">
        <f>IFERROR(VLOOKUP(G301,Store_Map!$A$2:$I$100,5,FALSE),"")</f>
        <v>0</v>
      </c>
      <c r="K301">
        <f>IFERROR(VLOOKUP(G301,Store_Map!$A$2:$I$100,6,FALSE),"")</f>
        <v>0</v>
      </c>
      <c r="L301">
        <f>IFERROR(VLOOKUP(G301,Store_Map!$A$2:$I$100,7,FALSE),"")</f>
        <v>0</v>
      </c>
      <c r="M301">
        <f>IFERROR(VLOOKUP(G301,Store_Map!$A$2:$I$100,8,FALSE),"")</f>
        <v>0</v>
      </c>
      <c r="N301">
        <f t="shared" si="36"/>
        <v>0</v>
      </c>
      <c r="O301" t="str">
        <f t="shared" si="37"/>
        <v>PASS</v>
      </c>
      <c r="P301" t="str">
        <f t="shared" si="38"/>
        <v>REVIEW</v>
      </c>
      <c r="Q301" t="str">
        <f t="shared" si="39"/>
        <v>PASS</v>
      </c>
      <c r="R301" t="str">
        <f t="shared" si="40"/>
        <v>PASS</v>
      </c>
      <c r="S301" t="str">
        <f t="shared" si="41"/>
        <v>REVIEW</v>
      </c>
      <c r="T301">
        <f t="shared" si="42"/>
        <v>90</v>
      </c>
      <c r="U301" t="str">
        <f t="shared" si="43"/>
        <v>Low</v>
      </c>
      <c r="V301" t="str">
        <f t="shared" si="44"/>
        <v>Invalid NDC</v>
      </c>
    </row>
    <row r="302" spans="1:22" x14ac:dyDescent="0.3">
      <c r="A302" t="str">
        <f>Raw_Data!A302</f>
        <v>6233192</v>
      </c>
      <c r="B302">
        <f>Raw_Data!B302</f>
        <v>45660</v>
      </c>
      <c r="C302" t="str">
        <f>Raw_Data!C302</f>
        <v>LOSARTAN POTASSIUM 50 MG TA</v>
      </c>
      <c r="D302" t="str">
        <f>Raw_Data!D302</f>
        <v>62332002891</v>
      </c>
      <c r="E302" t="str">
        <f>Raw_Data!E302</f>
        <v>BYNE, EDMUND</v>
      </c>
      <c r="F302" t="str">
        <f>Raw_Data!F302</f>
        <v>1033186648</v>
      </c>
      <c r="G302" t="str">
        <f>Raw_Data!H302</f>
        <v>0</v>
      </c>
      <c r="H302">
        <f>IFERROR(VLOOKUP(G302,Store_Map!$A$2:$I$100,3,FALSE),"")</f>
        <v>0</v>
      </c>
      <c r="I302">
        <f>IFERROR(VLOOKUP(G302,Store_Map!$A$2:$I$100,4,FALSE),"")</f>
        <v>0</v>
      </c>
      <c r="J302">
        <f>IFERROR(VLOOKUP(G302,Store_Map!$A$2:$I$100,5,FALSE),"")</f>
        <v>0</v>
      </c>
      <c r="K302">
        <f>IFERROR(VLOOKUP(G302,Store_Map!$A$2:$I$100,6,FALSE),"")</f>
        <v>0</v>
      </c>
      <c r="L302">
        <f>IFERROR(VLOOKUP(G302,Store_Map!$A$2:$I$100,7,FALSE),"")</f>
        <v>0</v>
      </c>
      <c r="M302">
        <f>IFERROR(VLOOKUP(G302,Store_Map!$A$2:$I$100,8,FALSE),"")</f>
        <v>0</v>
      </c>
      <c r="N302">
        <f t="shared" si="36"/>
        <v>0</v>
      </c>
      <c r="O302" t="str">
        <f t="shared" si="37"/>
        <v>PASS</v>
      </c>
      <c r="P302" t="str">
        <f t="shared" si="38"/>
        <v>PASS</v>
      </c>
      <c r="Q302" t="str">
        <f t="shared" si="39"/>
        <v>PASS</v>
      </c>
      <c r="R302" t="str">
        <f t="shared" si="40"/>
        <v>PASS</v>
      </c>
      <c r="S302" t="str">
        <f t="shared" si="41"/>
        <v>PASS</v>
      </c>
      <c r="T302">
        <f t="shared" si="42"/>
        <v>100</v>
      </c>
      <c r="U302" t="str">
        <f t="shared" si="43"/>
        <v>Low</v>
      </c>
      <c r="V302" t="str">
        <f t="shared" si="44"/>
        <v>Clean</v>
      </c>
    </row>
    <row r="303" spans="1:22" x14ac:dyDescent="0.3">
      <c r="A303" t="str">
        <f>Raw_Data!A303</f>
        <v>6249228</v>
      </c>
      <c r="B303">
        <f>Raw_Data!B303</f>
        <v>45660</v>
      </c>
      <c r="C303" t="str">
        <f>Raw_Data!C303</f>
        <v>*ELIQUIS 5 MG TABLET</v>
      </c>
      <c r="D303" t="str">
        <f>Raw_Data!D303</f>
        <v>3089421</v>
      </c>
      <c r="E303" t="str">
        <f>Raw_Data!E303</f>
        <v>BLAKESLEE, ASHLEE</v>
      </c>
      <c r="F303" t="str">
        <f>Raw_Data!F303</f>
        <v>1508398439</v>
      </c>
      <c r="G303" t="str">
        <f>Raw_Data!H303</f>
        <v>0</v>
      </c>
      <c r="H303">
        <f>IFERROR(VLOOKUP(G303,Store_Map!$A$2:$I$100,3,FALSE),"")</f>
        <v>0</v>
      </c>
      <c r="I303">
        <f>IFERROR(VLOOKUP(G303,Store_Map!$A$2:$I$100,4,FALSE),"")</f>
        <v>0</v>
      </c>
      <c r="J303">
        <f>IFERROR(VLOOKUP(G303,Store_Map!$A$2:$I$100,5,FALSE),"")</f>
        <v>0</v>
      </c>
      <c r="K303">
        <f>IFERROR(VLOOKUP(G303,Store_Map!$A$2:$I$100,6,FALSE),"")</f>
        <v>0</v>
      </c>
      <c r="L303">
        <f>IFERROR(VLOOKUP(G303,Store_Map!$A$2:$I$100,7,FALSE),"")</f>
        <v>0</v>
      </c>
      <c r="M303">
        <f>IFERROR(VLOOKUP(G303,Store_Map!$A$2:$I$100,8,FALSE),"")</f>
        <v>0</v>
      </c>
      <c r="N303">
        <f t="shared" si="36"/>
        <v>0</v>
      </c>
      <c r="O303" t="str">
        <f t="shared" si="37"/>
        <v>PASS</v>
      </c>
      <c r="P303" t="str">
        <f t="shared" si="38"/>
        <v>REVIEW</v>
      </c>
      <c r="Q303" t="str">
        <f t="shared" si="39"/>
        <v>PASS</v>
      </c>
      <c r="R303" t="str">
        <f t="shared" si="40"/>
        <v>PASS</v>
      </c>
      <c r="S303" t="str">
        <f t="shared" si="41"/>
        <v>REVIEW</v>
      </c>
      <c r="T303">
        <f t="shared" si="42"/>
        <v>90</v>
      </c>
      <c r="U303" t="str">
        <f t="shared" si="43"/>
        <v>Low</v>
      </c>
      <c r="V303" t="str">
        <f t="shared" si="44"/>
        <v>Invalid NDC</v>
      </c>
    </row>
    <row r="304" spans="1:22" x14ac:dyDescent="0.3">
      <c r="A304" t="str">
        <f>Raw_Data!A304</f>
        <v>6233954</v>
      </c>
      <c r="B304">
        <f>Raw_Data!B304</f>
        <v>45660</v>
      </c>
      <c r="C304" t="str">
        <f>Raw_Data!C304</f>
        <v>OZEMPIC 0.25-0.5 MG/DOSE PE</v>
      </c>
      <c r="D304" t="str">
        <f>Raw_Data!D304</f>
        <v>169418113</v>
      </c>
      <c r="E304" t="str">
        <f>Raw_Data!E304</f>
        <v>MACHADO, MARIA</v>
      </c>
      <c r="F304" t="str">
        <f>Raw_Data!F304</f>
        <v>1619100302</v>
      </c>
      <c r="G304" t="str">
        <f>Raw_Data!H304</f>
        <v>0</v>
      </c>
      <c r="H304">
        <f>IFERROR(VLOOKUP(G304,Store_Map!$A$2:$I$100,3,FALSE),"")</f>
        <v>0</v>
      </c>
      <c r="I304">
        <f>IFERROR(VLOOKUP(G304,Store_Map!$A$2:$I$100,4,FALSE),"")</f>
        <v>0</v>
      </c>
      <c r="J304">
        <f>IFERROR(VLOOKUP(G304,Store_Map!$A$2:$I$100,5,FALSE),"")</f>
        <v>0</v>
      </c>
      <c r="K304">
        <f>IFERROR(VLOOKUP(G304,Store_Map!$A$2:$I$100,6,FALSE),"")</f>
        <v>0</v>
      </c>
      <c r="L304">
        <f>IFERROR(VLOOKUP(G304,Store_Map!$A$2:$I$100,7,FALSE),"")</f>
        <v>0</v>
      </c>
      <c r="M304">
        <f>IFERROR(VLOOKUP(G304,Store_Map!$A$2:$I$100,8,FALSE),"")</f>
        <v>0</v>
      </c>
      <c r="N304">
        <f t="shared" si="36"/>
        <v>0</v>
      </c>
      <c r="O304" t="str">
        <f t="shared" si="37"/>
        <v>PASS</v>
      </c>
      <c r="P304" t="str">
        <f t="shared" si="38"/>
        <v>REVIEW</v>
      </c>
      <c r="Q304" t="str">
        <f t="shared" si="39"/>
        <v>PASS</v>
      </c>
      <c r="R304" t="str">
        <f t="shared" si="40"/>
        <v>PASS</v>
      </c>
      <c r="S304" t="str">
        <f t="shared" si="41"/>
        <v>REVIEW</v>
      </c>
      <c r="T304">
        <f t="shared" si="42"/>
        <v>90</v>
      </c>
      <c r="U304" t="str">
        <f t="shared" si="43"/>
        <v>Low</v>
      </c>
      <c r="V304" t="str">
        <f t="shared" si="44"/>
        <v>Invalid NDC</v>
      </c>
    </row>
    <row r="305" spans="1:22" x14ac:dyDescent="0.3">
      <c r="A305" t="str">
        <f>Raw_Data!A305</f>
        <v>6238948</v>
      </c>
      <c r="B305">
        <f>Raw_Data!B305</f>
        <v>45660</v>
      </c>
      <c r="C305" t="str">
        <f>Raw_Data!C305</f>
        <v>SPIRIVA 18 MCG CP-HANDIHALE</v>
      </c>
      <c r="D305" t="str">
        <f>Raw_Data!D305</f>
        <v>597007541</v>
      </c>
      <c r="E305" t="str">
        <f>Raw_Data!E305</f>
        <v>GIBBS, JON</v>
      </c>
      <c r="F305" t="str">
        <f>Raw_Data!F305</f>
        <v>1700896156</v>
      </c>
      <c r="G305" t="str">
        <f>Raw_Data!H305</f>
        <v>0</v>
      </c>
      <c r="H305">
        <f>IFERROR(VLOOKUP(G305,Store_Map!$A$2:$I$100,3,FALSE),"")</f>
        <v>0</v>
      </c>
      <c r="I305">
        <f>IFERROR(VLOOKUP(G305,Store_Map!$A$2:$I$100,4,FALSE),"")</f>
        <v>0</v>
      </c>
      <c r="J305">
        <f>IFERROR(VLOOKUP(G305,Store_Map!$A$2:$I$100,5,FALSE),"")</f>
        <v>0</v>
      </c>
      <c r="K305">
        <f>IFERROR(VLOOKUP(G305,Store_Map!$A$2:$I$100,6,FALSE),"")</f>
        <v>0</v>
      </c>
      <c r="L305">
        <f>IFERROR(VLOOKUP(G305,Store_Map!$A$2:$I$100,7,FALSE),"")</f>
        <v>0</v>
      </c>
      <c r="M305">
        <f>IFERROR(VLOOKUP(G305,Store_Map!$A$2:$I$100,8,FALSE),"")</f>
        <v>0</v>
      </c>
      <c r="N305">
        <f t="shared" si="36"/>
        <v>0</v>
      </c>
      <c r="O305" t="str">
        <f t="shared" si="37"/>
        <v>PASS</v>
      </c>
      <c r="P305" t="str">
        <f t="shared" si="38"/>
        <v>REVIEW</v>
      </c>
      <c r="Q305" t="str">
        <f t="shared" si="39"/>
        <v>PASS</v>
      </c>
      <c r="R305" t="str">
        <f t="shared" si="40"/>
        <v>PASS</v>
      </c>
      <c r="S305" t="str">
        <f t="shared" si="41"/>
        <v>REVIEW</v>
      </c>
      <c r="T305">
        <f t="shared" si="42"/>
        <v>90</v>
      </c>
      <c r="U305" t="str">
        <f t="shared" si="43"/>
        <v>Low</v>
      </c>
      <c r="V305" t="str">
        <f t="shared" si="44"/>
        <v>Invalid NDC</v>
      </c>
    </row>
    <row r="306" spans="1:22" x14ac:dyDescent="0.3">
      <c r="A306" t="str">
        <f>Raw_Data!A306</f>
        <v>6246224</v>
      </c>
      <c r="B306">
        <f>Raw_Data!B306</f>
        <v>45660</v>
      </c>
      <c r="C306" t="str">
        <f>Raw_Data!C306</f>
        <v>VENTOLIN HFA 90 MCG INHALER</v>
      </c>
      <c r="D306" t="str">
        <f>Raw_Data!D306</f>
        <v>173068220</v>
      </c>
      <c r="E306" t="str">
        <f>Raw_Data!E306</f>
        <v>YASIN, NURA</v>
      </c>
      <c r="F306" t="str">
        <f>Raw_Data!F306</f>
        <v>1265518567</v>
      </c>
      <c r="G306" t="str">
        <f>Raw_Data!H306</f>
        <v>0</v>
      </c>
      <c r="H306">
        <f>IFERROR(VLOOKUP(G306,Store_Map!$A$2:$I$100,3,FALSE),"")</f>
        <v>0</v>
      </c>
      <c r="I306">
        <f>IFERROR(VLOOKUP(G306,Store_Map!$A$2:$I$100,4,FALSE),"")</f>
        <v>0</v>
      </c>
      <c r="J306">
        <f>IFERROR(VLOOKUP(G306,Store_Map!$A$2:$I$100,5,FALSE),"")</f>
        <v>0</v>
      </c>
      <c r="K306">
        <f>IFERROR(VLOOKUP(G306,Store_Map!$A$2:$I$100,6,FALSE),"")</f>
        <v>0</v>
      </c>
      <c r="L306">
        <f>IFERROR(VLOOKUP(G306,Store_Map!$A$2:$I$100,7,FALSE),"")</f>
        <v>0</v>
      </c>
      <c r="M306">
        <f>IFERROR(VLOOKUP(G306,Store_Map!$A$2:$I$100,8,FALSE),"")</f>
        <v>0</v>
      </c>
      <c r="N306">
        <f t="shared" si="36"/>
        <v>0</v>
      </c>
      <c r="O306" t="str">
        <f t="shared" si="37"/>
        <v>PASS</v>
      </c>
      <c r="P306" t="str">
        <f t="shared" si="38"/>
        <v>REVIEW</v>
      </c>
      <c r="Q306" t="str">
        <f t="shared" si="39"/>
        <v>PASS</v>
      </c>
      <c r="R306" t="str">
        <f t="shared" si="40"/>
        <v>PASS</v>
      </c>
      <c r="S306" t="str">
        <f t="shared" si="41"/>
        <v>REVIEW</v>
      </c>
      <c r="T306">
        <f t="shared" si="42"/>
        <v>90</v>
      </c>
      <c r="U306" t="str">
        <f t="shared" si="43"/>
        <v>Low</v>
      </c>
      <c r="V306" t="str">
        <f t="shared" si="44"/>
        <v>Invalid NDC</v>
      </c>
    </row>
    <row r="307" spans="1:22" x14ac:dyDescent="0.3">
      <c r="A307" t="str">
        <f>Raw_Data!A307</f>
        <v>6245121</v>
      </c>
      <c r="B307">
        <f>Raw_Data!B307</f>
        <v>45660</v>
      </c>
      <c r="C307" t="str">
        <f>Raw_Data!C307</f>
        <v>IPRAT-ALBUT 0.5-3(2.5) MG/3</v>
      </c>
      <c r="D307" t="str">
        <f>Raw_Data!D307</f>
        <v>378967130</v>
      </c>
      <c r="E307" t="str">
        <f>Raw_Data!E307</f>
        <v>GIBBS, JON</v>
      </c>
      <c r="F307" t="str">
        <f>Raw_Data!F307</f>
        <v>1700896156</v>
      </c>
      <c r="G307" t="str">
        <f>Raw_Data!H307</f>
        <v>0</v>
      </c>
      <c r="H307">
        <f>IFERROR(VLOOKUP(G307,Store_Map!$A$2:$I$100,3,FALSE),"")</f>
        <v>0</v>
      </c>
      <c r="I307">
        <f>IFERROR(VLOOKUP(G307,Store_Map!$A$2:$I$100,4,FALSE),"")</f>
        <v>0</v>
      </c>
      <c r="J307">
        <f>IFERROR(VLOOKUP(G307,Store_Map!$A$2:$I$100,5,FALSE),"")</f>
        <v>0</v>
      </c>
      <c r="K307">
        <f>IFERROR(VLOOKUP(G307,Store_Map!$A$2:$I$100,6,FALSE),"")</f>
        <v>0</v>
      </c>
      <c r="L307">
        <f>IFERROR(VLOOKUP(G307,Store_Map!$A$2:$I$100,7,FALSE),"")</f>
        <v>0</v>
      </c>
      <c r="M307">
        <f>IFERROR(VLOOKUP(G307,Store_Map!$A$2:$I$100,8,FALSE),"")</f>
        <v>0</v>
      </c>
      <c r="N307">
        <f t="shared" si="36"/>
        <v>0</v>
      </c>
      <c r="O307" t="str">
        <f t="shared" si="37"/>
        <v>PASS</v>
      </c>
      <c r="P307" t="str">
        <f t="shared" si="38"/>
        <v>REVIEW</v>
      </c>
      <c r="Q307" t="str">
        <f t="shared" si="39"/>
        <v>PASS</v>
      </c>
      <c r="R307" t="str">
        <f t="shared" si="40"/>
        <v>PASS</v>
      </c>
      <c r="S307" t="str">
        <f t="shared" si="41"/>
        <v>REVIEW</v>
      </c>
      <c r="T307">
        <f t="shared" si="42"/>
        <v>90</v>
      </c>
      <c r="U307" t="str">
        <f t="shared" si="43"/>
        <v>Low</v>
      </c>
      <c r="V307" t="str">
        <f t="shared" si="44"/>
        <v>Invalid NDC</v>
      </c>
    </row>
    <row r="308" spans="1:22" x14ac:dyDescent="0.3">
      <c r="A308" t="str">
        <f>Raw_Data!A308</f>
        <v>6249190</v>
      </c>
      <c r="B308">
        <f>Raw_Data!B308</f>
        <v>45660</v>
      </c>
      <c r="C308" t="str">
        <f>Raw_Data!C308</f>
        <v>OZEMPIC 2 MG/DOSE (8 MG/3 M</v>
      </c>
      <c r="D308" t="str">
        <f>Raw_Data!D308</f>
        <v>169477212</v>
      </c>
      <c r="E308" t="str">
        <f>Raw_Data!E308</f>
        <v>GIBBS, JON</v>
      </c>
      <c r="F308" t="str">
        <f>Raw_Data!F308</f>
        <v>1700896156</v>
      </c>
      <c r="G308" t="str">
        <f>Raw_Data!H308</f>
        <v>0</v>
      </c>
      <c r="H308">
        <f>IFERROR(VLOOKUP(G308,Store_Map!$A$2:$I$100,3,FALSE),"")</f>
        <v>0</v>
      </c>
      <c r="I308">
        <f>IFERROR(VLOOKUP(G308,Store_Map!$A$2:$I$100,4,FALSE),"")</f>
        <v>0</v>
      </c>
      <c r="J308">
        <f>IFERROR(VLOOKUP(G308,Store_Map!$A$2:$I$100,5,FALSE),"")</f>
        <v>0</v>
      </c>
      <c r="K308">
        <f>IFERROR(VLOOKUP(G308,Store_Map!$A$2:$I$100,6,FALSE),"")</f>
        <v>0</v>
      </c>
      <c r="L308">
        <f>IFERROR(VLOOKUP(G308,Store_Map!$A$2:$I$100,7,FALSE),"")</f>
        <v>0</v>
      </c>
      <c r="M308">
        <f>IFERROR(VLOOKUP(G308,Store_Map!$A$2:$I$100,8,FALSE),"")</f>
        <v>0</v>
      </c>
      <c r="N308">
        <f t="shared" si="36"/>
        <v>0</v>
      </c>
      <c r="O308" t="str">
        <f t="shared" si="37"/>
        <v>PASS</v>
      </c>
      <c r="P308" t="str">
        <f t="shared" si="38"/>
        <v>REVIEW</v>
      </c>
      <c r="Q308" t="str">
        <f t="shared" si="39"/>
        <v>PASS</v>
      </c>
      <c r="R308" t="str">
        <f t="shared" si="40"/>
        <v>PASS</v>
      </c>
      <c r="S308" t="str">
        <f t="shared" si="41"/>
        <v>REVIEW</v>
      </c>
      <c r="T308">
        <f t="shared" si="42"/>
        <v>90</v>
      </c>
      <c r="U308" t="str">
        <f t="shared" si="43"/>
        <v>Low</v>
      </c>
      <c r="V308" t="str">
        <f t="shared" si="44"/>
        <v>Invalid NDC</v>
      </c>
    </row>
    <row r="309" spans="1:22" x14ac:dyDescent="0.3">
      <c r="A309" t="str">
        <f>Raw_Data!A309</f>
        <v>6248680</v>
      </c>
      <c r="B309">
        <f>Raw_Data!B309</f>
        <v>45660</v>
      </c>
      <c r="C309" t="str">
        <f>Raw_Data!C309</f>
        <v>ATORVASTATIN 20 MG TABLET</v>
      </c>
      <c r="D309" t="str">
        <f>Raw_Data!D309</f>
        <v>60505257908</v>
      </c>
      <c r="E309" t="str">
        <f>Raw_Data!E309</f>
        <v>BYNE, EDMUND</v>
      </c>
      <c r="F309" t="str">
        <f>Raw_Data!F309</f>
        <v>1033186648</v>
      </c>
      <c r="G309" t="str">
        <f>Raw_Data!H309</f>
        <v>0</v>
      </c>
      <c r="H309">
        <f>IFERROR(VLOOKUP(G309,Store_Map!$A$2:$I$100,3,FALSE),"")</f>
        <v>0</v>
      </c>
      <c r="I309">
        <f>IFERROR(VLOOKUP(G309,Store_Map!$A$2:$I$100,4,FALSE),"")</f>
        <v>0</v>
      </c>
      <c r="J309">
        <f>IFERROR(VLOOKUP(G309,Store_Map!$A$2:$I$100,5,FALSE),"")</f>
        <v>0</v>
      </c>
      <c r="K309">
        <f>IFERROR(VLOOKUP(G309,Store_Map!$A$2:$I$100,6,FALSE),"")</f>
        <v>0</v>
      </c>
      <c r="L309">
        <f>IFERROR(VLOOKUP(G309,Store_Map!$A$2:$I$100,7,FALSE),"")</f>
        <v>0</v>
      </c>
      <c r="M309">
        <f>IFERROR(VLOOKUP(G309,Store_Map!$A$2:$I$100,8,FALSE),"")</f>
        <v>0</v>
      </c>
      <c r="N309">
        <f t="shared" si="36"/>
        <v>0</v>
      </c>
      <c r="O309" t="str">
        <f t="shared" si="37"/>
        <v>PASS</v>
      </c>
      <c r="P309" t="str">
        <f t="shared" si="38"/>
        <v>PASS</v>
      </c>
      <c r="Q309" t="str">
        <f t="shared" si="39"/>
        <v>PASS</v>
      </c>
      <c r="R309" t="str">
        <f t="shared" si="40"/>
        <v>PASS</v>
      </c>
      <c r="S309" t="str">
        <f t="shared" si="41"/>
        <v>PASS</v>
      </c>
      <c r="T309">
        <f t="shared" si="42"/>
        <v>100</v>
      </c>
      <c r="U309" t="str">
        <f t="shared" si="43"/>
        <v>Low</v>
      </c>
      <c r="V309" t="str">
        <f t="shared" si="44"/>
        <v>Clean</v>
      </c>
    </row>
    <row r="310" spans="1:22" x14ac:dyDescent="0.3">
      <c r="A310" t="str">
        <f>Raw_Data!A310</f>
        <v>6250274</v>
      </c>
      <c r="B310">
        <f>Raw_Data!B310</f>
        <v>45660</v>
      </c>
      <c r="C310" t="str">
        <f>Raw_Data!C310</f>
        <v>VITAMIN D2 1.25MG(50,000 UN</v>
      </c>
      <c r="D310" t="str">
        <f>Raw_Data!D310</f>
        <v>64380073706</v>
      </c>
      <c r="E310" t="str">
        <f>Raw_Data!E310</f>
        <v>GIBBS, JON</v>
      </c>
      <c r="F310" t="str">
        <f>Raw_Data!F310</f>
        <v>1700896156</v>
      </c>
      <c r="G310" t="str">
        <f>Raw_Data!H310</f>
        <v>0</v>
      </c>
      <c r="H310">
        <f>IFERROR(VLOOKUP(G310,Store_Map!$A$2:$I$100,3,FALSE),"")</f>
        <v>0</v>
      </c>
      <c r="I310">
        <f>IFERROR(VLOOKUP(G310,Store_Map!$A$2:$I$100,4,FALSE),"")</f>
        <v>0</v>
      </c>
      <c r="J310">
        <f>IFERROR(VLOOKUP(G310,Store_Map!$A$2:$I$100,5,FALSE),"")</f>
        <v>0</v>
      </c>
      <c r="K310">
        <f>IFERROR(VLOOKUP(G310,Store_Map!$A$2:$I$100,6,FALSE),"")</f>
        <v>0</v>
      </c>
      <c r="L310">
        <f>IFERROR(VLOOKUP(G310,Store_Map!$A$2:$I$100,7,FALSE),"")</f>
        <v>0</v>
      </c>
      <c r="M310">
        <f>IFERROR(VLOOKUP(G310,Store_Map!$A$2:$I$100,8,FALSE),"")</f>
        <v>0</v>
      </c>
      <c r="N310">
        <f t="shared" si="36"/>
        <v>0</v>
      </c>
      <c r="O310" t="str">
        <f t="shared" si="37"/>
        <v>PASS</v>
      </c>
      <c r="P310" t="str">
        <f t="shared" si="38"/>
        <v>PASS</v>
      </c>
      <c r="Q310" t="str">
        <f t="shared" si="39"/>
        <v>PASS</v>
      </c>
      <c r="R310" t="str">
        <f t="shared" si="40"/>
        <v>PASS</v>
      </c>
      <c r="S310" t="str">
        <f t="shared" si="41"/>
        <v>PASS</v>
      </c>
      <c r="T310">
        <f t="shared" si="42"/>
        <v>100</v>
      </c>
      <c r="U310" t="str">
        <f t="shared" si="43"/>
        <v>Low</v>
      </c>
      <c r="V310" t="str">
        <f t="shared" si="44"/>
        <v>Clean</v>
      </c>
    </row>
    <row r="311" spans="1:22" x14ac:dyDescent="0.3">
      <c r="A311" t="str">
        <f>Raw_Data!A311</f>
        <v>6229098</v>
      </c>
      <c r="B311">
        <f>Raw_Data!B311</f>
        <v>45660</v>
      </c>
      <c r="C311" t="str">
        <f>Raw_Data!C311</f>
        <v>GLIMEPIRIDE 2 MG TABLET</v>
      </c>
      <c r="D311" t="str">
        <f>Raw_Data!D311</f>
        <v>55111032105</v>
      </c>
      <c r="E311" t="str">
        <f>Raw_Data!E311</f>
        <v>BYNE, EDMUND</v>
      </c>
      <c r="F311" t="str">
        <f>Raw_Data!F311</f>
        <v>1033186648</v>
      </c>
      <c r="G311" t="str">
        <f>Raw_Data!H311</f>
        <v>0</v>
      </c>
      <c r="H311">
        <f>IFERROR(VLOOKUP(G311,Store_Map!$A$2:$I$100,3,FALSE),"")</f>
        <v>0</v>
      </c>
      <c r="I311">
        <f>IFERROR(VLOOKUP(G311,Store_Map!$A$2:$I$100,4,FALSE),"")</f>
        <v>0</v>
      </c>
      <c r="J311">
        <f>IFERROR(VLOOKUP(G311,Store_Map!$A$2:$I$100,5,FALSE),"")</f>
        <v>0</v>
      </c>
      <c r="K311">
        <f>IFERROR(VLOOKUP(G311,Store_Map!$A$2:$I$100,6,FALSE),"")</f>
        <v>0</v>
      </c>
      <c r="L311">
        <f>IFERROR(VLOOKUP(G311,Store_Map!$A$2:$I$100,7,FALSE),"")</f>
        <v>0</v>
      </c>
      <c r="M311">
        <f>IFERROR(VLOOKUP(G311,Store_Map!$A$2:$I$100,8,FALSE),"")</f>
        <v>0</v>
      </c>
      <c r="N311">
        <f t="shared" si="36"/>
        <v>0</v>
      </c>
      <c r="O311" t="str">
        <f t="shared" si="37"/>
        <v>PASS</v>
      </c>
      <c r="P311" t="str">
        <f t="shared" si="38"/>
        <v>PASS</v>
      </c>
      <c r="Q311" t="str">
        <f t="shared" si="39"/>
        <v>PASS</v>
      </c>
      <c r="R311" t="str">
        <f t="shared" si="40"/>
        <v>PASS</v>
      </c>
      <c r="S311" t="str">
        <f t="shared" si="41"/>
        <v>PASS</v>
      </c>
      <c r="T311">
        <f t="shared" si="42"/>
        <v>100</v>
      </c>
      <c r="U311" t="str">
        <f t="shared" si="43"/>
        <v>Low</v>
      </c>
      <c r="V311" t="str">
        <f t="shared" si="44"/>
        <v>Clean</v>
      </c>
    </row>
    <row r="312" spans="1:22" x14ac:dyDescent="0.3">
      <c r="A312" t="str">
        <f>Raw_Data!A312</f>
        <v>6251236</v>
      </c>
      <c r="B312">
        <f>Raw_Data!B312</f>
        <v>45660</v>
      </c>
      <c r="C312" t="str">
        <f>Raw_Data!C312</f>
        <v>TRIAMCINOLONE 0.1% LOTION</v>
      </c>
      <c r="D312" t="str">
        <f>Raw_Data!D312</f>
        <v>70752013005</v>
      </c>
      <c r="E312" t="str">
        <f>Raw_Data!E312</f>
        <v>AKHTAR, MARIAM</v>
      </c>
      <c r="F312" t="str">
        <f>Raw_Data!F312</f>
        <v>1780024596</v>
      </c>
      <c r="G312" t="str">
        <f>Raw_Data!H312</f>
        <v>0</v>
      </c>
      <c r="H312">
        <f>IFERROR(VLOOKUP(G312,Store_Map!$A$2:$I$100,3,FALSE),"")</f>
        <v>0</v>
      </c>
      <c r="I312">
        <f>IFERROR(VLOOKUP(G312,Store_Map!$A$2:$I$100,4,FALSE),"")</f>
        <v>0</v>
      </c>
      <c r="J312">
        <f>IFERROR(VLOOKUP(G312,Store_Map!$A$2:$I$100,5,FALSE),"")</f>
        <v>0</v>
      </c>
      <c r="K312">
        <f>IFERROR(VLOOKUP(G312,Store_Map!$A$2:$I$100,6,FALSE),"")</f>
        <v>0</v>
      </c>
      <c r="L312">
        <f>IFERROR(VLOOKUP(G312,Store_Map!$A$2:$I$100,7,FALSE),"")</f>
        <v>0</v>
      </c>
      <c r="M312">
        <f>IFERROR(VLOOKUP(G312,Store_Map!$A$2:$I$100,8,FALSE),"")</f>
        <v>0</v>
      </c>
      <c r="N312">
        <f t="shared" si="36"/>
        <v>0</v>
      </c>
      <c r="O312" t="str">
        <f t="shared" si="37"/>
        <v>PASS</v>
      </c>
      <c r="P312" t="str">
        <f t="shared" si="38"/>
        <v>PASS</v>
      </c>
      <c r="Q312" t="str">
        <f t="shared" si="39"/>
        <v>PASS</v>
      </c>
      <c r="R312" t="str">
        <f t="shared" si="40"/>
        <v>PASS</v>
      </c>
      <c r="S312" t="str">
        <f t="shared" si="41"/>
        <v>PASS</v>
      </c>
      <c r="T312">
        <f t="shared" si="42"/>
        <v>100</v>
      </c>
      <c r="U312" t="str">
        <f t="shared" si="43"/>
        <v>Low</v>
      </c>
      <c r="V312" t="str">
        <f t="shared" si="44"/>
        <v>Clean</v>
      </c>
    </row>
    <row r="313" spans="1:22" x14ac:dyDescent="0.3">
      <c r="A313" t="str">
        <f>Raw_Data!A313</f>
        <v>6251237</v>
      </c>
      <c r="B313">
        <f>Raw_Data!B313</f>
        <v>45660</v>
      </c>
      <c r="C313" t="str">
        <f>Raw_Data!C313</f>
        <v>HYDROXYZINE HCL 25 MG TABLE</v>
      </c>
      <c r="D313" t="str">
        <f>Raw_Data!D313</f>
        <v>23155050110</v>
      </c>
      <c r="E313" t="str">
        <f>Raw_Data!E313</f>
        <v>AKHTAR, MARIAM</v>
      </c>
      <c r="F313" t="str">
        <f>Raw_Data!F313</f>
        <v>1780024596</v>
      </c>
      <c r="G313" t="str">
        <f>Raw_Data!H313</f>
        <v>0</v>
      </c>
      <c r="H313">
        <f>IFERROR(VLOOKUP(G313,Store_Map!$A$2:$I$100,3,FALSE),"")</f>
        <v>0</v>
      </c>
      <c r="I313">
        <f>IFERROR(VLOOKUP(G313,Store_Map!$A$2:$I$100,4,FALSE),"")</f>
        <v>0</v>
      </c>
      <c r="J313">
        <f>IFERROR(VLOOKUP(G313,Store_Map!$A$2:$I$100,5,FALSE),"")</f>
        <v>0</v>
      </c>
      <c r="K313">
        <f>IFERROR(VLOOKUP(G313,Store_Map!$A$2:$I$100,6,FALSE),"")</f>
        <v>0</v>
      </c>
      <c r="L313">
        <f>IFERROR(VLOOKUP(G313,Store_Map!$A$2:$I$100,7,FALSE),"")</f>
        <v>0</v>
      </c>
      <c r="M313">
        <f>IFERROR(VLOOKUP(G313,Store_Map!$A$2:$I$100,8,FALSE),"")</f>
        <v>0</v>
      </c>
      <c r="N313">
        <f t="shared" si="36"/>
        <v>0</v>
      </c>
      <c r="O313" t="str">
        <f t="shared" si="37"/>
        <v>PASS</v>
      </c>
      <c r="P313" t="str">
        <f t="shared" si="38"/>
        <v>PASS</v>
      </c>
      <c r="Q313" t="str">
        <f t="shared" si="39"/>
        <v>PASS</v>
      </c>
      <c r="R313" t="str">
        <f t="shared" si="40"/>
        <v>PASS</v>
      </c>
      <c r="S313" t="str">
        <f t="shared" si="41"/>
        <v>PASS</v>
      </c>
      <c r="T313">
        <f t="shared" si="42"/>
        <v>100</v>
      </c>
      <c r="U313" t="str">
        <f t="shared" si="43"/>
        <v>Low</v>
      </c>
      <c r="V313" t="str">
        <f t="shared" si="44"/>
        <v>Clean</v>
      </c>
    </row>
    <row r="314" spans="1:22" x14ac:dyDescent="0.3">
      <c r="A314" t="str">
        <f>Raw_Data!A314</f>
        <v>6251238</v>
      </c>
      <c r="B314">
        <f>Raw_Data!B314</f>
        <v>45660</v>
      </c>
      <c r="C314" t="str">
        <f>Raw_Data!C314</f>
        <v>HYDROCHLOROTHIAZIDE 25 MG T</v>
      </c>
      <c r="D314" t="str">
        <f>Raw_Data!D314</f>
        <v>29300012810</v>
      </c>
      <c r="E314" t="str">
        <f>Raw_Data!E314</f>
        <v>GIBBS, JON</v>
      </c>
      <c r="F314" t="str">
        <f>Raw_Data!F314</f>
        <v>1700896156</v>
      </c>
      <c r="G314" t="str">
        <f>Raw_Data!H314</f>
        <v>0</v>
      </c>
      <c r="H314">
        <f>IFERROR(VLOOKUP(G314,Store_Map!$A$2:$I$100,3,FALSE),"")</f>
        <v>0</v>
      </c>
      <c r="I314">
        <f>IFERROR(VLOOKUP(G314,Store_Map!$A$2:$I$100,4,FALSE),"")</f>
        <v>0</v>
      </c>
      <c r="J314">
        <f>IFERROR(VLOOKUP(G314,Store_Map!$A$2:$I$100,5,FALSE),"")</f>
        <v>0</v>
      </c>
      <c r="K314">
        <f>IFERROR(VLOOKUP(G314,Store_Map!$A$2:$I$100,6,FALSE),"")</f>
        <v>0</v>
      </c>
      <c r="L314">
        <f>IFERROR(VLOOKUP(G314,Store_Map!$A$2:$I$100,7,FALSE),"")</f>
        <v>0</v>
      </c>
      <c r="M314">
        <f>IFERROR(VLOOKUP(G314,Store_Map!$A$2:$I$100,8,FALSE),"")</f>
        <v>0</v>
      </c>
      <c r="N314">
        <f t="shared" si="36"/>
        <v>0</v>
      </c>
      <c r="O314" t="str">
        <f t="shared" si="37"/>
        <v>PASS</v>
      </c>
      <c r="P314" t="str">
        <f t="shared" si="38"/>
        <v>PASS</v>
      </c>
      <c r="Q314" t="str">
        <f t="shared" si="39"/>
        <v>PASS</v>
      </c>
      <c r="R314" t="str">
        <f t="shared" si="40"/>
        <v>PASS</v>
      </c>
      <c r="S314" t="str">
        <f t="shared" si="41"/>
        <v>PASS</v>
      </c>
      <c r="T314">
        <f t="shared" si="42"/>
        <v>100</v>
      </c>
      <c r="U314" t="str">
        <f t="shared" si="43"/>
        <v>Low</v>
      </c>
      <c r="V314" t="str">
        <f t="shared" si="44"/>
        <v>Clean</v>
      </c>
    </row>
    <row r="315" spans="1:22" x14ac:dyDescent="0.3">
      <c r="A315" t="str">
        <f>Raw_Data!A315</f>
        <v>6251240</v>
      </c>
      <c r="B315">
        <f>Raw_Data!B315</f>
        <v>45660</v>
      </c>
      <c r="C315" t="str">
        <f>Raw_Data!C315</f>
        <v>HYDROCHLOROTHIAZIDE 25 MG T</v>
      </c>
      <c r="D315" t="str">
        <f>Raw_Data!D315</f>
        <v>29300012810</v>
      </c>
      <c r="E315" t="str">
        <f>Raw_Data!E315</f>
        <v>BYNE, EDMUND</v>
      </c>
      <c r="F315" t="str">
        <f>Raw_Data!F315</f>
        <v>1033186648</v>
      </c>
      <c r="G315" t="str">
        <f>Raw_Data!H315</f>
        <v>0</v>
      </c>
      <c r="H315">
        <f>IFERROR(VLOOKUP(G315,Store_Map!$A$2:$I$100,3,FALSE),"")</f>
        <v>0</v>
      </c>
      <c r="I315">
        <f>IFERROR(VLOOKUP(G315,Store_Map!$A$2:$I$100,4,FALSE),"")</f>
        <v>0</v>
      </c>
      <c r="J315">
        <f>IFERROR(VLOOKUP(G315,Store_Map!$A$2:$I$100,5,FALSE),"")</f>
        <v>0</v>
      </c>
      <c r="K315">
        <f>IFERROR(VLOOKUP(G315,Store_Map!$A$2:$I$100,6,FALSE),"")</f>
        <v>0</v>
      </c>
      <c r="L315">
        <f>IFERROR(VLOOKUP(G315,Store_Map!$A$2:$I$100,7,FALSE),"")</f>
        <v>0</v>
      </c>
      <c r="M315">
        <f>IFERROR(VLOOKUP(G315,Store_Map!$A$2:$I$100,8,FALSE),"")</f>
        <v>0</v>
      </c>
      <c r="N315">
        <f t="shared" si="36"/>
        <v>0</v>
      </c>
      <c r="O315" t="str">
        <f t="shared" si="37"/>
        <v>PASS</v>
      </c>
      <c r="P315" t="str">
        <f t="shared" si="38"/>
        <v>PASS</v>
      </c>
      <c r="Q315" t="str">
        <f t="shared" si="39"/>
        <v>PASS</v>
      </c>
      <c r="R315" t="str">
        <f t="shared" si="40"/>
        <v>PASS</v>
      </c>
      <c r="S315" t="str">
        <f t="shared" si="41"/>
        <v>PASS</v>
      </c>
      <c r="T315">
        <f t="shared" si="42"/>
        <v>100</v>
      </c>
      <c r="U315" t="str">
        <f t="shared" si="43"/>
        <v>Low</v>
      </c>
      <c r="V315" t="str">
        <f t="shared" si="44"/>
        <v>Clean</v>
      </c>
    </row>
    <row r="316" spans="1:22" x14ac:dyDescent="0.3">
      <c r="A316" t="str">
        <f>Raw_Data!A316</f>
        <v>6251242</v>
      </c>
      <c r="B316">
        <f>Raw_Data!B316</f>
        <v>45660</v>
      </c>
      <c r="C316" t="str">
        <f>Raw_Data!C316</f>
        <v>PRAVASTATIN SODIUM 20 MG TA</v>
      </c>
      <c r="D316" t="str">
        <f>Raw_Data!D316</f>
        <v>93720198</v>
      </c>
      <c r="E316" t="str">
        <f>Raw_Data!E316</f>
        <v>GIBBS, JON</v>
      </c>
      <c r="F316" t="str">
        <f>Raw_Data!F316</f>
        <v>1700896156</v>
      </c>
      <c r="G316" t="str">
        <f>Raw_Data!H316</f>
        <v>0</v>
      </c>
      <c r="H316">
        <f>IFERROR(VLOOKUP(G316,Store_Map!$A$2:$I$100,3,FALSE),"")</f>
        <v>0</v>
      </c>
      <c r="I316">
        <f>IFERROR(VLOOKUP(G316,Store_Map!$A$2:$I$100,4,FALSE),"")</f>
        <v>0</v>
      </c>
      <c r="J316">
        <f>IFERROR(VLOOKUP(G316,Store_Map!$A$2:$I$100,5,FALSE),"")</f>
        <v>0</v>
      </c>
      <c r="K316">
        <f>IFERROR(VLOOKUP(G316,Store_Map!$A$2:$I$100,6,FALSE),"")</f>
        <v>0</v>
      </c>
      <c r="L316">
        <f>IFERROR(VLOOKUP(G316,Store_Map!$A$2:$I$100,7,FALSE),"")</f>
        <v>0</v>
      </c>
      <c r="M316">
        <f>IFERROR(VLOOKUP(G316,Store_Map!$A$2:$I$100,8,FALSE),"")</f>
        <v>0</v>
      </c>
      <c r="N316">
        <f t="shared" si="36"/>
        <v>0</v>
      </c>
      <c r="O316" t="str">
        <f t="shared" si="37"/>
        <v>PASS</v>
      </c>
      <c r="P316" t="str">
        <f t="shared" si="38"/>
        <v>REVIEW</v>
      </c>
      <c r="Q316" t="str">
        <f t="shared" si="39"/>
        <v>PASS</v>
      </c>
      <c r="R316" t="str">
        <f t="shared" si="40"/>
        <v>PASS</v>
      </c>
      <c r="S316" t="str">
        <f t="shared" si="41"/>
        <v>REVIEW</v>
      </c>
      <c r="T316">
        <f t="shared" si="42"/>
        <v>90</v>
      </c>
      <c r="U316" t="str">
        <f t="shared" si="43"/>
        <v>Low</v>
      </c>
      <c r="V316" t="str">
        <f t="shared" si="44"/>
        <v>Invalid NDC</v>
      </c>
    </row>
    <row r="317" spans="1:22" x14ac:dyDescent="0.3">
      <c r="A317" t="str">
        <f>Raw_Data!A317</f>
        <v>6251243</v>
      </c>
      <c r="B317">
        <f>Raw_Data!B317</f>
        <v>45660</v>
      </c>
      <c r="C317" t="str">
        <f>Raw_Data!C317</f>
        <v>ALBUTEROL HFA 90 MCG INHALE</v>
      </c>
      <c r="D317" t="str">
        <f>Raw_Data!D317</f>
        <v>93317431</v>
      </c>
      <c r="E317" t="str">
        <f>Raw_Data!E317</f>
        <v>GIBBS, JON</v>
      </c>
      <c r="F317" t="str">
        <f>Raw_Data!F317</f>
        <v>1700896156</v>
      </c>
      <c r="G317" t="str">
        <f>Raw_Data!H317</f>
        <v>0</v>
      </c>
      <c r="H317">
        <f>IFERROR(VLOOKUP(G317,Store_Map!$A$2:$I$100,3,FALSE),"")</f>
        <v>0</v>
      </c>
      <c r="I317">
        <f>IFERROR(VLOOKUP(G317,Store_Map!$A$2:$I$100,4,FALSE),"")</f>
        <v>0</v>
      </c>
      <c r="J317">
        <f>IFERROR(VLOOKUP(G317,Store_Map!$A$2:$I$100,5,FALSE),"")</f>
        <v>0</v>
      </c>
      <c r="K317">
        <f>IFERROR(VLOOKUP(G317,Store_Map!$A$2:$I$100,6,FALSE),"")</f>
        <v>0</v>
      </c>
      <c r="L317">
        <f>IFERROR(VLOOKUP(G317,Store_Map!$A$2:$I$100,7,FALSE),"")</f>
        <v>0</v>
      </c>
      <c r="M317">
        <f>IFERROR(VLOOKUP(G317,Store_Map!$A$2:$I$100,8,FALSE),"")</f>
        <v>0</v>
      </c>
      <c r="N317">
        <f t="shared" si="36"/>
        <v>0</v>
      </c>
      <c r="O317" t="str">
        <f t="shared" si="37"/>
        <v>PASS</v>
      </c>
      <c r="P317" t="str">
        <f t="shared" si="38"/>
        <v>REVIEW</v>
      </c>
      <c r="Q317" t="str">
        <f t="shared" si="39"/>
        <v>PASS</v>
      </c>
      <c r="R317" t="str">
        <f t="shared" si="40"/>
        <v>PASS</v>
      </c>
      <c r="S317" t="str">
        <f t="shared" si="41"/>
        <v>REVIEW</v>
      </c>
      <c r="T317">
        <f t="shared" si="42"/>
        <v>90</v>
      </c>
      <c r="U317" t="str">
        <f t="shared" si="43"/>
        <v>Low</v>
      </c>
      <c r="V317" t="str">
        <f t="shared" si="44"/>
        <v>Invalid NDC</v>
      </c>
    </row>
    <row r="318" spans="1:22" x14ac:dyDescent="0.3">
      <c r="A318" t="str">
        <f>Raw_Data!A318</f>
        <v>6229718</v>
      </c>
      <c r="B318">
        <f>Raw_Data!B318</f>
        <v>45660</v>
      </c>
      <c r="C318" t="str">
        <f>Raw_Data!C318</f>
        <v>CITALOPRAM HBR 10 MG TABLET</v>
      </c>
      <c r="D318" t="str">
        <f>Raw_Data!D318</f>
        <v>378623101</v>
      </c>
      <c r="E318" t="str">
        <f>Raw_Data!E318</f>
        <v>GIBBS, JON</v>
      </c>
      <c r="F318" t="str">
        <f>Raw_Data!F318</f>
        <v>1700896156</v>
      </c>
      <c r="G318" t="str">
        <f>Raw_Data!H318</f>
        <v>0</v>
      </c>
      <c r="H318">
        <f>IFERROR(VLOOKUP(G318,Store_Map!$A$2:$I$100,3,FALSE),"")</f>
        <v>0</v>
      </c>
      <c r="I318">
        <f>IFERROR(VLOOKUP(G318,Store_Map!$A$2:$I$100,4,FALSE),"")</f>
        <v>0</v>
      </c>
      <c r="J318">
        <f>IFERROR(VLOOKUP(G318,Store_Map!$A$2:$I$100,5,FALSE),"")</f>
        <v>0</v>
      </c>
      <c r="K318">
        <f>IFERROR(VLOOKUP(G318,Store_Map!$A$2:$I$100,6,FALSE),"")</f>
        <v>0</v>
      </c>
      <c r="L318">
        <f>IFERROR(VLOOKUP(G318,Store_Map!$A$2:$I$100,7,FALSE),"")</f>
        <v>0</v>
      </c>
      <c r="M318">
        <f>IFERROR(VLOOKUP(G318,Store_Map!$A$2:$I$100,8,FALSE),"")</f>
        <v>0</v>
      </c>
      <c r="N318">
        <f t="shared" si="36"/>
        <v>0</v>
      </c>
      <c r="O318" t="str">
        <f t="shared" si="37"/>
        <v>PASS</v>
      </c>
      <c r="P318" t="str">
        <f t="shared" si="38"/>
        <v>REVIEW</v>
      </c>
      <c r="Q318" t="str">
        <f t="shared" si="39"/>
        <v>PASS</v>
      </c>
      <c r="R318" t="str">
        <f t="shared" si="40"/>
        <v>PASS</v>
      </c>
      <c r="S318" t="str">
        <f t="shared" si="41"/>
        <v>REVIEW</v>
      </c>
      <c r="T318">
        <f t="shared" si="42"/>
        <v>90</v>
      </c>
      <c r="U318" t="str">
        <f t="shared" si="43"/>
        <v>Low</v>
      </c>
      <c r="V318" t="str">
        <f t="shared" si="44"/>
        <v>Invalid NDC</v>
      </c>
    </row>
    <row r="319" spans="1:22" x14ac:dyDescent="0.3">
      <c r="A319" t="str">
        <f>Raw_Data!A319</f>
        <v>6229719</v>
      </c>
      <c r="B319">
        <f>Raw_Data!B319</f>
        <v>45660</v>
      </c>
      <c r="C319" t="str">
        <f>Raw_Data!C319</f>
        <v>AMLODIPINE BESYLATE 10 MG T</v>
      </c>
      <c r="D319" t="str">
        <f>Raw_Data!D319</f>
        <v>69097012815</v>
      </c>
      <c r="E319" t="str">
        <f>Raw_Data!E319</f>
        <v>GIBBS, JON</v>
      </c>
      <c r="F319" t="str">
        <f>Raw_Data!F319</f>
        <v>1700896156</v>
      </c>
      <c r="G319" t="str">
        <f>Raw_Data!H319</f>
        <v>0</v>
      </c>
      <c r="H319">
        <f>IFERROR(VLOOKUP(G319,Store_Map!$A$2:$I$100,3,FALSE),"")</f>
        <v>0</v>
      </c>
      <c r="I319">
        <f>IFERROR(VLOOKUP(G319,Store_Map!$A$2:$I$100,4,FALSE),"")</f>
        <v>0</v>
      </c>
      <c r="J319">
        <f>IFERROR(VLOOKUP(G319,Store_Map!$A$2:$I$100,5,FALSE),"")</f>
        <v>0</v>
      </c>
      <c r="K319">
        <f>IFERROR(VLOOKUP(G319,Store_Map!$A$2:$I$100,6,FALSE),"")</f>
        <v>0</v>
      </c>
      <c r="L319">
        <f>IFERROR(VLOOKUP(G319,Store_Map!$A$2:$I$100,7,FALSE),"")</f>
        <v>0</v>
      </c>
      <c r="M319">
        <f>IFERROR(VLOOKUP(G319,Store_Map!$A$2:$I$100,8,FALSE),"")</f>
        <v>0</v>
      </c>
      <c r="N319">
        <f t="shared" si="36"/>
        <v>0</v>
      </c>
      <c r="O319" t="str">
        <f t="shared" si="37"/>
        <v>PASS</v>
      </c>
      <c r="P319" t="str">
        <f t="shared" si="38"/>
        <v>PASS</v>
      </c>
      <c r="Q319" t="str">
        <f t="shared" si="39"/>
        <v>PASS</v>
      </c>
      <c r="R319" t="str">
        <f t="shared" si="40"/>
        <v>PASS</v>
      </c>
      <c r="S319" t="str">
        <f t="shared" si="41"/>
        <v>PASS</v>
      </c>
      <c r="T319">
        <f t="shared" si="42"/>
        <v>100</v>
      </c>
      <c r="U319" t="str">
        <f t="shared" si="43"/>
        <v>Low</v>
      </c>
      <c r="V319" t="str">
        <f t="shared" si="44"/>
        <v>Clean</v>
      </c>
    </row>
    <row r="320" spans="1:22" x14ac:dyDescent="0.3">
      <c r="A320" t="str">
        <f>Raw_Data!A320</f>
        <v>6251247</v>
      </c>
      <c r="B320">
        <f>Raw_Data!B320</f>
        <v>45660</v>
      </c>
      <c r="C320" t="str">
        <f>Raw_Data!C320</f>
        <v>TRAZODONE 50 MG TABLET</v>
      </c>
      <c r="D320" t="str">
        <f>Raw_Data!D320</f>
        <v>50111056002</v>
      </c>
      <c r="E320" t="str">
        <f>Raw_Data!E320</f>
        <v>GIBBS, JON</v>
      </c>
      <c r="F320" t="str">
        <f>Raw_Data!F320</f>
        <v>1700896156</v>
      </c>
      <c r="G320" t="str">
        <f>Raw_Data!H320</f>
        <v>0</v>
      </c>
      <c r="H320">
        <f>IFERROR(VLOOKUP(G320,Store_Map!$A$2:$I$100,3,FALSE),"")</f>
        <v>0</v>
      </c>
      <c r="I320">
        <f>IFERROR(VLOOKUP(G320,Store_Map!$A$2:$I$100,4,FALSE),"")</f>
        <v>0</v>
      </c>
      <c r="J320">
        <f>IFERROR(VLOOKUP(G320,Store_Map!$A$2:$I$100,5,FALSE),"")</f>
        <v>0</v>
      </c>
      <c r="K320">
        <f>IFERROR(VLOOKUP(G320,Store_Map!$A$2:$I$100,6,FALSE),"")</f>
        <v>0</v>
      </c>
      <c r="L320">
        <f>IFERROR(VLOOKUP(G320,Store_Map!$A$2:$I$100,7,FALSE),"")</f>
        <v>0</v>
      </c>
      <c r="M320">
        <f>IFERROR(VLOOKUP(G320,Store_Map!$A$2:$I$100,8,FALSE),"")</f>
        <v>0</v>
      </c>
      <c r="N320">
        <f t="shared" si="36"/>
        <v>0</v>
      </c>
      <c r="O320" t="str">
        <f t="shared" si="37"/>
        <v>PASS</v>
      </c>
      <c r="P320" t="str">
        <f t="shared" si="38"/>
        <v>PASS</v>
      </c>
      <c r="Q320" t="str">
        <f t="shared" si="39"/>
        <v>PASS</v>
      </c>
      <c r="R320" t="str">
        <f t="shared" si="40"/>
        <v>PASS</v>
      </c>
      <c r="S320" t="str">
        <f t="shared" si="41"/>
        <v>PASS</v>
      </c>
      <c r="T320">
        <f t="shared" si="42"/>
        <v>100</v>
      </c>
      <c r="U320" t="str">
        <f t="shared" si="43"/>
        <v>Low</v>
      </c>
      <c r="V320" t="str">
        <f t="shared" si="44"/>
        <v>Clean</v>
      </c>
    </row>
    <row r="321" spans="1:22" x14ac:dyDescent="0.3">
      <c r="A321" t="str">
        <f>Raw_Data!A321</f>
        <v>6251248</v>
      </c>
      <c r="B321">
        <f>Raw_Data!B321</f>
        <v>45660</v>
      </c>
      <c r="C321" t="str">
        <f>Raw_Data!C321</f>
        <v>MECLIZINE 25 MG TABLET</v>
      </c>
      <c r="D321" t="str">
        <f>Raw_Data!D321</f>
        <v>16571066101</v>
      </c>
      <c r="E321" t="str">
        <f>Raw_Data!E321</f>
        <v>GIBBS, JON</v>
      </c>
      <c r="F321" t="str">
        <f>Raw_Data!F321</f>
        <v>1700896156</v>
      </c>
      <c r="G321" t="str">
        <f>Raw_Data!H321</f>
        <v>0</v>
      </c>
      <c r="H321">
        <f>IFERROR(VLOOKUP(G321,Store_Map!$A$2:$I$100,3,FALSE),"")</f>
        <v>0</v>
      </c>
      <c r="I321">
        <f>IFERROR(VLOOKUP(G321,Store_Map!$A$2:$I$100,4,FALSE),"")</f>
        <v>0</v>
      </c>
      <c r="J321">
        <f>IFERROR(VLOOKUP(G321,Store_Map!$A$2:$I$100,5,FALSE),"")</f>
        <v>0</v>
      </c>
      <c r="K321">
        <f>IFERROR(VLOOKUP(G321,Store_Map!$A$2:$I$100,6,FALSE),"")</f>
        <v>0</v>
      </c>
      <c r="L321">
        <f>IFERROR(VLOOKUP(G321,Store_Map!$A$2:$I$100,7,FALSE),"")</f>
        <v>0</v>
      </c>
      <c r="M321">
        <f>IFERROR(VLOOKUP(G321,Store_Map!$A$2:$I$100,8,FALSE),"")</f>
        <v>0</v>
      </c>
      <c r="N321">
        <f t="shared" si="36"/>
        <v>0</v>
      </c>
      <c r="O321" t="str">
        <f t="shared" si="37"/>
        <v>PASS</v>
      </c>
      <c r="P321" t="str">
        <f t="shared" si="38"/>
        <v>PASS</v>
      </c>
      <c r="Q321" t="str">
        <f t="shared" si="39"/>
        <v>PASS</v>
      </c>
      <c r="R321" t="str">
        <f t="shared" si="40"/>
        <v>PASS</v>
      </c>
      <c r="S321" t="str">
        <f t="shared" si="41"/>
        <v>PASS</v>
      </c>
      <c r="T321">
        <f t="shared" si="42"/>
        <v>100</v>
      </c>
      <c r="U321" t="str">
        <f t="shared" si="43"/>
        <v>Low</v>
      </c>
      <c r="V321" t="str">
        <f t="shared" si="44"/>
        <v>Clean</v>
      </c>
    </row>
    <row r="322" spans="1:22" x14ac:dyDescent="0.3">
      <c r="A322" t="str">
        <f>Raw_Data!A322</f>
        <v>6251254</v>
      </c>
      <c r="B322">
        <f>Raw_Data!B322</f>
        <v>45660</v>
      </c>
      <c r="C322" t="str">
        <f>Raw_Data!C322</f>
        <v>AMOXICILLIN 500 MG CAPSULE</v>
      </c>
      <c r="D322" t="str">
        <f>Raw_Data!D322</f>
        <v>781261305</v>
      </c>
      <c r="E322" t="str">
        <f>Raw_Data!E322</f>
        <v>BYNE, EDMUND</v>
      </c>
      <c r="F322" t="str">
        <f>Raw_Data!F322</f>
        <v>1033186648</v>
      </c>
      <c r="G322" t="str">
        <f>Raw_Data!H322</f>
        <v>0</v>
      </c>
      <c r="H322">
        <f>IFERROR(VLOOKUP(G322,Store_Map!$A$2:$I$100,3,FALSE),"")</f>
        <v>0</v>
      </c>
      <c r="I322">
        <f>IFERROR(VLOOKUP(G322,Store_Map!$A$2:$I$100,4,FALSE),"")</f>
        <v>0</v>
      </c>
      <c r="J322">
        <f>IFERROR(VLOOKUP(G322,Store_Map!$A$2:$I$100,5,FALSE),"")</f>
        <v>0</v>
      </c>
      <c r="K322">
        <f>IFERROR(VLOOKUP(G322,Store_Map!$A$2:$I$100,6,FALSE),"")</f>
        <v>0</v>
      </c>
      <c r="L322">
        <f>IFERROR(VLOOKUP(G322,Store_Map!$A$2:$I$100,7,FALSE),"")</f>
        <v>0</v>
      </c>
      <c r="M322">
        <f>IFERROR(VLOOKUP(G322,Store_Map!$A$2:$I$100,8,FALSE),"")</f>
        <v>0</v>
      </c>
      <c r="N322">
        <f t="shared" ref="N322:N385" si="45">COUNTBLANK(A322:M322)</f>
        <v>0</v>
      </c>
      <c r="O322" t="str">
        <f t="shared" ref="O322:O385" si="46">IF(AND(F322&lt;&gt;"",LEN(F322)=10,ISNUMBER(--F322)),"PASS","REVIEW")</f>
        <v>PASS</v>
      </c>
      <c r="P322" t="str">
        <f t="shared" ref="P322:P385" si="47">IF(AND(D322&lt;&gt;"",OR(LEN(D322)=10,LEN(D322)=11),ISNUMBER(--D322)),"PASS","REVIEW")</f>
        <v>REVIEW</v>
      </c>
      <c r="Q322" t="str">
        <f t="shared" ref="Q322:Q385" si="48">IF(H322&lt;&gt;"","PASS","REVIEW")</f>
        <v>PASS</v>
      </c>
      <c r="R322" t="str">
        <f t="shared" ref="R322:R385" si="49">IF(AND(I322&lt;&gt;"",J322&lt;&gt;"",K322&lt;&gt;"",L322&lt;&gt;"",M322&lt;&gt;""),"PASS","REVIEW")</f>
        <v>PASS</v>
      </c>
      <c r="S322" t="str">
        <f t="shared" ref="S322:S385" si="50">IF(OR(N322&gt;0,O322="REVIEW",P322="REVIEW",Q322="REVIEW",R322="REVIEW"),"REVIEW","PASS")</f>
        <v>REVIEW</v>
      </c>
      <c r="T322">
        <f t="shared" ref="T322:T385" si="51">MAX(0,100-(N322*5)-IF(O322="REVIEW",15,0)-IF(P322="REVIEW",10,0)-IF(Q322="REVIEW",10,0)-IF(R322="REVIEW",20,0))</f>
        <v>90</v>
      </c>
      <c r="U322" t="str">
        <f t="shared" ref="U322:U385" si="52">IF(T322&gt;=90,"Low",IF(T322&gt;=70,"Medium","High"))</f>
        <v>Low</v>
      </c>
      <c r="V322" t="str">
        <f t="shared" ref="V322:V385" si="53">IF(N322&gt;0,"Missing required fields",IF(O322="REVIEW","Invalid provider NPI",IF(P322="REVIEW","Invalid NDC",IF(Q322="REVIEW","Store mapping incomplete",IF(R322="REVIEW","Entity mapping incomplete","Clean")))))</f>
        <v>Invalid NDC</v>
      </c>
    </row>
    <row r="323" spans="1:22" x14ac:dyDescent="0.3">
      <c r="A323" t="str">
        <f>Raw_Data!A323</f>
        <v>6251255</v>
      </c>
      <c r="B323">
        <f>Raw_Data!B323</f>
        <v>45660</v>
      </c>
      <c r="C323" t="str">
        <f>Raw_Data!C323</f>
        <v>VALSARTAN 320 MG TABLET</v>
      </c>
      <c r="D323" t="str">
        <f>Raw_Data!D323</f>
        <v>62332004790</v>
      </c>
      <c r="E323" t="str">
        <f>Raw_Data!E323</f>
        <v>GIBBS, JON</v>
      </c>
      <c r="F323" t="str">
        <f>Raw_Data!F323</f>
        <v>1700896156</v>
      </c>
      <c r="G323" t="str">
        <f>Raw_Data!H323</f>
        <v>0</v>
      </c>
      <c r="H323">
        <f>IFERROR(VLOOKUP(G323,Store_Map!$A$2:$I$100,3,FALSE),"")</f>
        <v>0</v>
      </c>
      <c r="I323">
        <f>IFERROR(VLOOKUP(G323,Store_Map!$A$2:$I$100,4,FALSE),"")</f>
        <v>0</v>
      </c>
      <c r="J323">
        <f>IFERROR(VLOOKUP(G323,Store_Map!$A$2:$I$100,5,FALSE),"")</f>
        <v>0</v>
      </c>
      <c r="K323">
        <f>IFERROR(VLOOKUP(G323,Store_Map!$A$2:$I$100,6,FALSE),"")</f>
        <v>0</v>
      </c>
      <c r="L323">
        <f>IFERROR(VLOOKUP(G323,Store_Map!$A$2:$I$100,7,FALSE),"")</f>
        <v>0</v>
      </c>
      <c r="M323">
        <f>IFERROR(VLOOKUP(G323,Store_Map!$A$2:$I$100,8,FALSE),"")</f>
        <v>0</v>
      </c>
      <c r="N323">
        <f t="shared" si="45"/>
        <v>0</v>
      </c>
      <c r="O323" t="str">
        <f t="shared" si="46"/>
        <v>PASS</v>
      </c>
      <c r="P323" t="str">
        <f t="shared" si="47"/>
        <v>PASS</v>
      </c>
      <c r="Q323" t="str">
        <f t="shared" si="48"/>
        <v>PASS</v>
      </c>
      <c r="R323" t="str">
        <f t="shared" si="49"/>
        <v>PASS</v>
      </c>
      <c r="S323" t="str">
        <f t="shared" si="50"/>
        <v>PASS</v>
      </c>
      <c r="T323">
        <f t="shared" si="51"/>
        <v>100</v>
      </c>
      <c r="U323" t="str">
        <f t="shared" si="52"/>
        <v>Low</v>
      </c>
      <c r="V323" t="str">
        <f t="shared" si="53"/>
        <v>Clean</v>
      </c>
    </row>
    <row r="324" spans="1:22" x14ac:dyDescent="0.3">
      <c r="A324" t="str">
        <f>Raw_Data!A324</f>
        <v>6248686</v>
      </c>
      <c r="B324">
        <f>Raw_Data!B324</f>
        <v>45660</v>
      </c>
      <c r="C324" t="str">
        <f>Raw_Data!C324</f>
        <v>AMLODIPINE BESYLATE 5 MG TA</v>
      </c>
      <c r="D324" t="str">
        <f>Raw_Data!D324</f>
        <v>69097012715</v>
      </c>
      <c r="E324" t="str">
        <f>Raw_Data!E324</f>
        <v>AKHTAR, MARIAM</v>
      </c>
      <c r="F324" t="str">
        <f>Raw_Data!F324</f>
        <v>1780024596</v>
      </c>
      <c r="G324" t="str">
        <f>Raw_Data!H324</f>
        <v>0</v>
      </c>
      <c r="H324">
        <f>IFERROR(VLOOKUP(G324,Store_Map!$A$2:$I$100,3,FALSE),"")</f>
        <v>0</v>
      </c>
      <c r="I324">
        <f>IFERROR(VLOOKUP(G324,Store_Map!$A$2:$I$100,4,FALSE),"")</f>
        <v>0</v>
      </c>
      <c r="J324">
        <f>IFERROR(VLOOKUP(G324,Store_Map!$A$2:$I$100,5,FALSE),"")</f>
        <v>0</v>
      </c>
      <c r="K324">
        <f>IFERROR(VLOOKUP(G324,Store_Map!$A$2:$I$100,6,FALSE),"")</f>
        <v>0</v>
      </c>
      <c r="L324">
        <f>IFERROR(VLOOKUP(G324,Store_Map!$A$2:$I$100,7,FALSE),"")</f>
        <v>0</v>
      </c>
      <c r="M324">
        <f>IFERROR(VLOOKUP(G324,Store_Map!$A$2:$I$100,8,FALSE),"")</f>
        <v>0</v>
      </c>
      <c r="N324">
        <f t="shared" si="45"/>
        <v>0</v>
      </c>
      <c r="O324" t="str">
        <f t="shared" si="46"/>
        <v>PASS</v>
      </c>
      <c r="P324" t="str">
        <f t="shared" si="47"/>
        <v>PASS</v>
      </c>
      <c r="Q324" t="str">
        <f t="shared" si="48"/>
        <v>PASS</v>
      </c>
      <c r="R324" t="str">
        <f t="shared" si="49"/>
        <v>PASS</v>
      </c>
      <c r="S324" t="str">
        <f t="shared" si="50"/>
        <v>PASS</v>
      </c>
      <c r="T324">
        <f t="shared" si="51"/>
        <v>100</v>
      </c>
      <c r="U324" t="str">
        <f t="shared" si="52"/>
        <v>Low</v>
      </c>
      <c r="V324" t="str">
        <f t="shared" si="53"/>
        <v>Clean</v>
      </c>
    </row>
    <row r="325" spans="1:22" x14ac:dyDescent="0.3">
      <c r="A325" t="str">
        <f>Raw_Data!A325</f>
        <v>6247351</v>
      </c>
      <c r="B325">
        <f>Raw_Data!B325</f>
        <v>45660</v>
      </c>
      <c r="C325" t="str">
        <f>Raw_Data!C325</f>
        <v>CARVEDILOL 12.5 MG TABLET</v>
      </c>
      <c r="D325" t="str">
        <f>Raw_Data!D325</f>
        <v>68382009405</v>
      </c>
      <c r="E325" t="str">
        <f>Raw_Data!E325</f>
        <v>BYNE, EDMUND</v>
      </c>
      <c r="F325" t="str">
        <f>Raw_Data!F325</f>
        <v>1033186648</v>
      </c>
      <c r="G325" t="str">
        <f>Raw_Data!H325</f>
        <v>0</v>
      </c>
      <c r="H325">
        <f>IFERROR(VLOOKUP(G325,Store_Map!$A$2:$I$100,3,FALSE),"")</f>
        <v>0</v>
      </c>
      <c r="I325">
        <f>IFERROR(VLOOKUP(G325,Store_Map!$A$2:$I$100,4,FALSE),"")</f>
        <v>0</v>
      </c>
      <c r="J325">
        <f>IFERROR(VLOOKUP(G325,Store_Map!$A$2:$I$100,5,FALSE),"")</f>
        <v>0</v>
      </c>
      <c r="K325">
        <f>IFERROR(VLOOKUP(G325,Store_Map!$A$2:$I$100,6,FALSE),"")</f>
        <v>0</v>
      </c>
      <c r="L325">
        <f>IFERROR(VLOOKUP(G325,Store_Map!$A$2:$I$100,7,FALSE),"")</f>
        <v>0</v>
      </c>
      <c r="M325">
        <f>IFERROR(VLOOKUP(G325,Store_Map!$A$2:$I$100,8,FALSE),"")</f>
        <v>0</v>
      </c>
      <c r="N325">
        <f t="shared" si="45"/>
        <v>0</v>
      </c>
      <c r="O325" t="str">
        <f t="shared" si="46"/>
        <v>PASS</v>
      </c>
      <c r="P325" t="str">
        <f t="shared" si="47"/>
        <v>PASS</v>
      </c>
      <c r="Q325" t="str">
        <f t="shared" si="48"/>
        <v>PASS</v>
      </c>
      <c r="R325" t="str">
        <f t="shared" si="49"/>
        <v>PASS</v>
      </c>
      <c r="S325" t="str">
        <f t="shared" si="50"/>
        <v>PASS</v>
      </c>
      <c r="T325">
        <f t="shared" si="51"/>
        <v>100</v>
      </c>
      <c r="U325" t="str">
        <f t="shared" si="52"/>
        <v>Low</v>
      </c>
      <c r="V325" t="str">
        <f t="shared" si="53"/>
        <v>Clean</v>
      </c>
    </row>
    <row r="326" spans="1:22" x14ac:dyDescent="0.3">
      <c r="A326" t="str">
        <f>Raw_Data!A326</f>
        <v>6249196</v>
      </c>
      <c r="B326">
        <f>Raw_Data!B326</f>
        <v>45660</v>
      </c>
      <c r="C326" t="str">
        <f>Raw_Data!C326</f>
        <v>*LANTUS 100 UNIT/ML VIAL</v>
      </c>
      <c r="D326" t="str">
        <f>Raw_Data!D326</f>
        <v>88222033</v>
      </c>
      <c r="E326" t="str">
        <f>Raw_Data!E326</f>
        <v>Thompson, Aprylle</v>
      </c>
      <c r="F326" t="str">
        <f>Raw_Data!F326</f>
        <v>1285256487</v>
      </c>
      <c r="G326" t="str">
        <f>Raw_Data!H326</f>
        <v>0</v>
      </c>
      <c r="H326">
        <f>IFERROR(VLOOKUP(G326,Store_Map!$A$2:$I$100,3,FALSE),"")</f>
        <v>0</v>
      </c>
      <c r="I326">
        <f>IFERROR(VLOOKUP(G326,Store_Map!$A$2:$I$100,4,FALSE),"")</f>
        <v>0</v>
      </c>
      <c r="J326">
        <f>IFERROR(VLOOKUP(G326,Store_Map!$A$2:$I$100,5,FALSE),"")</f>
        <v>0</v>
      </c>
      <c r="K326">
        <f>IFERROR(VLOOKUP(G326,Store_Map!$A$2:$I$100,6,FALSE),"")</f>
        <v>0</v>
      </c>
      <c r="L326">
        <f>IFERROR(VLOOKUP(G326,Store_Map!$A$2:$I$100,7,FALSE),"")</f>
        <v>0</v>
      </c>
      <c r="M326">
        <f>IFERROR(VLOOKUP(G326,Store_Map!$A$2:$I$100,8,FALSE),"")</f>
        <v>0</v>
      </c>
      <c r="N326">
        <f t="shared" si="45"/>
        <v>0</v>
      </c>
      <c r="O326" t="str">
        <f t="shared" si="46"/>
        <v>PASS</v>
      </c>
      <c r="P326" t="str">
        <f t="shared" si="47"/>
        <v>REVIEW</v>
      </c>
      <c r="Q326" t="str">
        <f t="shared" si="48"/>
        <v>PASS</v>
      </c>
      <c r="R326" t="str">
        <f t="shared" si="49"/>
        <v>PASS</v>
      </c>
      <c r="S326" t="str">
        <f t="shared" si="50"/>
        <v>REVIEW</v>
      </c>
      <c r="T326">
        <f t="shared" si="51"/>
        <v>90</v>
      </c>
      <c r="U326" t="str">
        <f t="shared" si="52"/>
        <v>Low</v>
      </c>
      <c r="V326" t="str">
        <f t="shared" si="53"/>
        <v>Invalid NDC</v>
      </c>
    </row>
    <row r="327" spans="1:22" x14ac:dyDescent="0.3">
      <c r="A327" t="str">
        <f>Raw_Data!A327</f>
        <v>6251259</v>
      </c>
      <c r="B327">
        <f>Raw_Data!B327</f>
        <v>45660</v>
      </c>
      <c r="C327" t="str">
        <f>Raw_Data!C327</f>
        <v>IBUPROFEN 800 MG TABLET</v>
      </c>
      <c r="D327" t="str">
        <f>Raw_Data!D327</f>
        <v>59651036205</v>
      </c>
      <c r="E327" t="str">
        <f>Raw_Data!E327</f>
        <v>GIBBS, JON</v>
      </c>
      <c r="F327" t="str">
        <f>Raw_Data!F327</f>
        <v>1700896156</v>
      </c>
      <c r="G327" t="str">
        <f>Raw_Data!H327</f>
        <v>0</v>
      </c>
      <c r="H327">
        <f>IFERROR(VLOOKUP(G327,Store_Map!$A$2:$I$100,3,FALSE),"")</f>
        <v>0</v>
      </c>
      <c r="I327">
        <f>IFERROR(VLOOKUP(G327,Store_Map!$A$2:$I$100,4,FALSE),"")</f>
        <v>0</v>
      </c>
      <c r="J327">
        <f>IFERROR(VLOOKUP(G327,Store_Map!$A$2:$I$100,5,FALSE),"")</f>
        <v>0</v>
      </c>
      <c r="K327">
        <f>IFERROR(VLOOKUP(G327,Store_Map!$A$2:$I$100,6,FALSE),"")</f>
        <v>0</v>
      </c>
      <c r="L327">
        <f>IFERROR(VLOOKUP(G327,Store_Map!$A$2:$I$100,7,FALSE),"")</f>
        <v>0</v>
      </c>
      <c r="M327">
        <f>IFERROR(VLOOKUP(G327,Store_Map!$A$2:$I$100,8,FALSE),"")</f>
        <v>0</v>
      </c>
      <c r="N327">
        <f t="shared" si="45"/>
        <v>0</v>
      </c>
      <c r="O327" t="str">
        <f t="shared" si="46"/>
        <v>PASS</v>
      </c>
      <c r="P327" t="str">
        <f t="shared" si="47"/>
        <v>PASS</v>
      </c>
      <c r="Q327" t="str">
        <f t="shared" si="48"/>
        <v>PASS</v>
      </c>
      <c r="R327" t="str">
        <f t="shared" si="49"/>
        <v>PASS</v>
      </c>
      <c r="S327" t="str">
        <f t="shared" si="50"/>
        <v>PASS</v>
      </c>
      <c r="T327">
        <f t="shared" si="51"/>
        <v>100</v>
      </c>
      <c r="U327" t="str">
        <f t="shared" si="52"/>
        <v>Low</v>
      </c>
      <c r="V327" t="str">
        <f t="shared" si="53"/>
        <v>Clean</v>
      </c>
    </row>
    <row r="328" spans="1:22" x14ac:dyDescent="0.3">
      <c r="A328" t="str">
        <f>Raw_Data!A328</f>
        <v>6251260</v>
      </c>
      <c r="B328">
        <f>Raw_Data!B328</f>
        <v>45660</v>
      </c>
      <c r="C328" t="str">
        <f>Raw_Data!C328</f>
        <v>DIPHENHYDRAMINE 25 MG CAPSU</v>
      </c>
      <c r="D328" t="str">
        <f>Raw_Data!D328</f>
        <v>69618002401</v>
      </c>
      <c r="E328" t="str">
        <f>Raw_Data!E328</f>
        <v>GIBBS, JON</v>
      </c>
      <c r="F328" t="str">
        <f>Raw_Data!F328</f>
        <v>1700896156</v>
      </c>
      <c r="G328" t="str">
        <f>Raw_Data!H328</f>
        <v>0</v>
      </c>
      <c r="H328">
        <f>IFERROR(VLOOKUP(G328,Store_Map!$A$2:$I$100,3,FALSE),"")</f>
        <v>0</v>
      </c>
      <c r="I328">
        <f>IFERROR(VLOOKUP(G328,Store_Map!$A$2:$I$100,4,FALSE),"")</f>
        <v>0</v>
      </c>
      <c r="J328">
        <f>IFERROR(VLOOKUP(G328,Store_Map!$A$2:$I$100,5,FALSE),"")</f>
        <v>0</v>
      </c>
      <c r="K328">
        <f>IFERROR(VLOOKUP(G328,Store_Map!$A$2:$I$100,6,FALSE),"")</f>
        <v>0</v>
      </c>
      <c r="L328">
        <f>IFERROR(VLOOKUP(G328,Store_Map!$A$2:$I$100,7,FALSE),"")</f>
        <v>0</v>
      </c>
      <c r="M328">
        <f>IFERROR(VLOOKUP(G328,Store_Map!$A$2:$I$100,8,FALSE),"")</f>
        <v>0</v>
      </c>
      <c r="N328">
        <f t="shared" si="45"/>
        <v>0</v>
      </c>
      <c r="O328" t="str">
        <f t="shared" si="46"/>
        <v>PASS</v>
      </c>
      <c r="P328" t="str">
        <f t="shared" si="47"/>
        <v>PASS</v>
      </c>
      <c r="Q328" t="str">
        <f t="shared" si="48"/>
        <v>PASS</v>
      </c>
      <c r="R328" t="str">
        <f t="shared" si="49"/>
        <v>PASS</v>
      </c>
      <c r="S328" t="str">
        <f t="shared" si="50"/>
        <v>PASS</v>
      </c>
      <c r="T328">
        <f t="shared" si="51"/>
        <v>100</v>
      </c>
      <c r="U328" t="str">
        <f t="shared" si="52"/>
        <v>Low</v>
      </c>
      <c r="V328" t="str">
        <f t="shared" si="53"/>
        <v>Clean</v>
      </c>
    </row>
    <row r="329" spans="1:22" x14ac:dyDescent="0.3">
      <c r="A329" t="str">
        <f>Raw_Data!A329</f>
        <v>6244678</v>
      </c>
      <c r="B329">
        <f>Raw_Data!B329</f>
        <v>45660</v>
      </c>
      <c r="C329" t="str">
        <f>Raw_Data!C329</f>
        <v>TRIAMTERENE-HCTZ 37.5-25 MG</v>
      </c>
      <c r="D329" t="str">
        <f>Raw_Data!D329</f>
        <v>60505265605</v>
      </c>
      <c r="E329" t="str">
        <f>Raw_Data!E329</f>
        <v>BYNE, EDMUND</v>
      </c>
      <c r="F329" t="str">
        <f>Raw_Data!F329</f>
        <v>1033186648</v>
      </c>
      <c r="G329" t="str">
        <f>Raw_Data!H329</f>
        <v>0</v>
      </c>
      <c r="H329">
        <f>IFERROR(VLOOKUP(G329,Store_Map!$A$2:$I$100,3,FALSE),"")</f>
        <v>0</v>
      </c>
      <c r="I329">
        <f>IFERROR(VLOOKUP(G329,Store_Map!$A$2:$I$100,4,FALSE),"")</f>
        <v>0</v>
      </c>
      <c r="J329">
        <f>IFERROR(VLOOKUP(G329,Store_Map!$A$2:$I$100,5,FALSE),"")</f>
        <v>0</v>
      </c>
      <c r="K329">
        <f>IFERROR(VLOOKUP(G329,Store_Map!$A$2:$I$100,6,FALSE),"")</f>
        <v>0</v>
      </c>
      <c r="L329">
        <f>IFERROR(VLOOKUP(G329,Store_Map!$A$2:$I$100,7,FALSE),"")</f>
        <v>0</v>
      </c>
      <c r="M329">
        <f>IFERROR(VLOOKUP(G329,Store_Map!$A$2:$I$100,8,FALSE),"")</f>
        <v>0</v>
      </c>
      <c r="N329">
        <f t="shared" si="45"/>
        <v>0</v>
      </c>
      <c r="O329" t="str">
        <f t="shared" si="46"/>
        <v>PASS</v>
      </c>
      <c r="P329" t="str">
        <f t="shared" si="47"/>
        <v>PASS</v>
      </c>
      <c r="Q329" t="str">
        <f t="shared" si="48"/>
        <v>PASS</v>
      </c>
      <c r="R329" t="str">
        <f t="shared" si="49"/>
        <v>PASS</v>
      </c>
      <c r="S329" t="str">
        <f t="shared" si="50"/>
        <v>PASS</v>
      </c>
      <c r="T329">
        <f t="shared" si="51"/>
        <v>100</v>
      </c>
      <c r="U329" t="str">
        <f t="shared" si="52"/>
        <v>Low</v>
      </c>
      <c r="V329" t="str">
        <f t="shared" si="53"/>
        <v>Clean</v>
      </c>
    </row>
    <row r="330" spans="1:22" x14ac:dyDescent="0.3">
      <c r="A330" t="str">
        <f>Raw_Data!A330</f>
        <v>6244677</v>
      </c>
      <c r="B330">
        <f>Raw_Data!B330</f>
        <v>45660</v>
      </c>
      <c r="C330" t="str">
        <f>Raw_Data!C330</f>
        <v>LEVOTHYROXINE 125 MCG TABLE</v>
      </c>
      <c r="D330" t="str">
        <f>Raw_Data!D330</f>
        <v>68180097101</v>
      </c>
      <c r="E330" t="str">
        <f>Raw_Data!E330</f>
        <v>BYNE, EDMUND</v>
      </c>
      <c r="F330" t="str">
        <f>Raw_Data!F330</f>
        <v>1033186648</v>
      </c>
      <c r="G330" t="str">
        <f>Raw_Data!H330</f>
        <v>0</v>
      </c>
      <c r="H330">
        <f>IFERROR(VLOOKUP(G330,Store_Map!$A$2:$I$100,3,FALSE),"")</f>
        <v>0</v>
      </c>
      <c r="I330">
        <f>IFERROR(VLOOKUP(G330,Store_Map!$A$2:$I$100,4,FALSE),"")</f>
        <v>0</v>
      </c>
      <c r="J330">
        <f>IFERROR(VLOOKUP(G330,Store_Map!$A$2:$I$100,5,FALSE),"")</f>
        <v>0</v>
      </c>
      <c r="K330">
        <f>IFERROR(VLOOKUP(G330,Store_Map!$A$2:$I$100,6,FALSE),"")</f>
        <v>0</v>
      </c>
      <c r="L330">
        <f>IFERROR(VLOOKUP(G330,Store_Map!$A$2:$I$100,7,FALSE),"")</f>
        <v>0</v>
      </c>
      <c r="M330">
        <f>IFERROR(VLOOKUP(G330,Store_Map!$A$2:$I$100,8,FALSE),"")</f>
        <v>0</v>
      </c>
      <c r="N330">
        <f t="shared" si="45"/>
        <v>0</v>
      </c>
      <c r="O330" t="str">
        <f t="shared" si="46"/>
        <v>PASS</v>
      </c>
      <c r="P330" t="str">
        <f t="shared" si="47"/>
        <v>PASS</v>
      </c>
      <c r="Q330" t="str">
        <f t="shared" si="48"/>
        <v>PASS</v>
      </c>
      <c r="R330" t="str">
        <f t="shared" si="49"/>
        <v>PASS</v>
      </c>
      <c r="S330" t="str">
        <f t="shared" si="50"/>
        <v>PASS</v>
      </c>
      <c r="T330">
        <f t="shared" si="51"/>
        <v>100</v>
      </c>
      <c r="U330" t="str">
        <f t="shared" si="52"/>
        <v>Low</v>
      </c>
      <c r="V330" t="str">
        <f t="shared" si="53"/>
        <v>Clean</v>
      </c>
    </row>
    <row r="331" spans="1:22" x14ac:dyDescent="0.3">
      <c r="A331" t="str">
        <f>Raw_Data!A331</f>
        <v>6244675</v>
      </c>
      <c r="B331">
        <f>Raw_Data!B331</f>
        <v>45660</v>
      </c>
      <c r="C331" t="str">
        <f>Raw_Data!C331</f>
        <v>ROSUVASTATIN CALCIUM 20 MG</v>
      </c>
      <c r="D331" t="str">
        <f>Raw_Data!D331</f>
        <v>65862029590</v>
      </c>
      <c r="E331" t="str">
        <f>Raw_Data!E331</f>
        <v>BYNE, EDMUND</v>
      </c>
      <c r="F331" t="str">
        <f>Raw_Data!F331</f>
        <v>1033186648</v>
      </c>
      <c r="G331" t="str">
        <f>Raw_Data!H331</f>
        <v>0</v>
      </c>
      <c r="H331">
        <f>IFERROR(VLOOKUP(G331,Store_Map!$A$2:$I$100,3,FALSE),"")</f>
        <v>0</v>
      </c>
      <c r="I331">
        <f>IFERROR(VLOOKUP(G331,Store_Map!$A$2:$I$100,4,FALSE),"")</f>
        <v>0</v>
      </c>
      <c r="J331">
        <f>IFERROR(VLOOKUP(G331,Store_Map!$A$2:$I$100,5,FALSE),"")</f>
        <v>0</v>
      </c>
      <c r="K331">
        <f>IFERROR(VLOOKUP(G331,Store_Map!$A$2:$I$100,6,FALSE),"")</f>
        <v>0</v>
      </c>
      <c r="L331">
        <f>IFERROR(VLOOKUP(G331,Store_Map!$A$2:$I$100,7,FALSE),"")</f>
        <v>0</v>
      </c>
      <c r="M331">
        <f>IFERROR(VLOOKUP(G331,Store_Map!$A$2:$I$100,8,FALSE),"")</f>
        <v>0</v>
      </c>
      <c r="N331">
        <f t="shared" si="45"/>
        <v>0</v>
      </c>
      <c r="O331" t="str">
        <f t="shared" si="46"/>
        <v>PASS</v>
      </c>
      <c r="P331" t="str">
        <f t="shared" si="47"/>
        <v>PASS</v>
      </c>
      <c r="Q331" t="str">
        <f t="shared" si="48"/>
        <v>PASS</v>
      </c>
      <c r="R331" t="str">
        <f t="shared" si="49"/>
        <v>PASS</v>
      </c>
      <c r="S331" t="str">
        <f t="shared" si="50"/>
        <v>PASS</v>
      </c>
      <c r="T331">
        <f t="shared" si="51"/>
        <v>100</v>
      </c>
      <c r="U331" t="str">
        <f t="shared" si="52"/>
        <v>Low</v>
      </c>
      <c r="V331" t="str">
        <f t="shared" si="53"/>
        <v>Clean</v>
      </c>
    </row>
    <row r="332" spans="1:22" x14ac:dyDescent="0.3">
      <c r="A332" t="str">
        <f>Raw_Data!A332</f>
        <v>6251270</v>
      </c>
      <c r="B332">
        <f>Raw_Data!B332</f>
        <v>45660</v>
      </c>
      <c r="C332" t="str">
        <f>Raw_Data!C332</f>
        <v>PREDNISONE 10 MG TABLET</v>
      </c>
      <c r="D332" t="str">
        <f>Raw_Data!D332</f>
        <v>60219170705</v>
      </c>
      <c r="E332" t="str">
        <f>Raw_Data!E332</f>
        <v>AKHTAR, MARIAM</v>
      </c>
      <c r="F332" t="str">
        <f>Raw_Data!F332</f>
        <v>1780024596</v>
      </c>
      <c r="G332" t="str">
        <f>Raw_Data!H332</f>
        <v>0</v>
      </c>
      <c r="H332">
        <f>IFERROR(VLOOKUP(G332,Store_Map!$A$2:$I$100,3,FALSE),"")</f>
        <v>0</v>
      </c>
      <c r="I332">
        <f>IFERROR(VLOOKUP(G332,Store_Map!$A$2:$I$100,4,FALSE),"")</f>
        <v>0</v>
      </c>
      <c r="J332">
        <f>IFERROR(VLOOKUP(G332,Store_Map!$A$2:$I$100,5,FALSE),"")</f>
        <v>0</v>
      </c>
      <c r="K332">
        <f>IFERROR(VLOOKUP(G332,Store_Map!$A$2:$I$100,6,FALSE),"")</f>
        <v>0</v>
      </c>
      <c r="L332">
        <f>IFERROR(VLOOKUP(G332,Store_Map!$A$2:$I$100,7,FALSE),"")</f>
        <v>0</v>
      </c>
      <c r="M332">
        <f>IFERROR(VLOOKUP(G332,Store_Map!$A$2:$I$100,8,FALSE),"")</f>
        <v>0</v>
      </c>
      <c r="N332">
        <f t="shared" si="45"/>
        <v>0</v>
      </c>
      <c r="O332" t="str">
        <f t="shared" si="46"/>
        <v>PASS</v>
      </c>
      <c r="P332" t="str">
        <f t="shared" si="47"/>
        <v>PASS</v>
      </c>
      <c r="Q332" t="str">
        <f t="shared" si="48"/>
        <v>PASS</v>
      </c>
      <c r="R332" t="str">
        <f t="shared" si="49"/>
        <v>PASS</v>
      </c>
      <c r="S332" t="str">
        <f t="shared" si="50"/>
        <v>PASS</v>
      </c>
      <c r="T332">
        <f t="shared" si="51"/>
        <v>100</v>
      </c>
      <c r="U332" t="str">
        <f t="shared" si="52"/>
        <v>Low</v>
      </c>
      <c r="V332" t="str">
        <f t="shared" si="53"/>
        <v>Clean</v>
      </c>
    </row>
    <row r="333" spans="1:22" x14ac:dyDescent="0.3">
      <c r="A333" t="str">
        <f>Raw_Data!A333</f>
        <v>6251271</v>
      </c>
      <c r="B333">
        <f>Raw_Data!B333</f>
        <v>45660</v>
      </c>
      <c r="C333" t="str">
        <f>Raw_Data!C333</f>
        <v>NAPROXEN 500 MG TABLET</v>
      </c>
      <c r="D333" t="str">
        <f>Raw_Data!D333</f>
        <v>68462019001</v>
      </c>
      <c r="E333" t="str">
        <f>Raw_Data!E333</f>
        <v>AKHTAR, MARIAM</v>
      </c>
      <c r="F333" t="str">
        <f>Raw_Data!F333</f>
        <v>1780024596</v>
      </c>
      <c r="G333" t="str">
        <f>Raw_Data!H333</f>
        <v>0</v>
      </c>
      <c r="H333">
        <f>IFERROR(VLOOKUP(G333,Store_Map!$A$2:$I$100,3,FALSE),"")</f>
        <v>0</v>
      </c>
      <c r="I333">
        <f>IFERROR(VLOOKUP(G333,Store_Map!$A$2:$I$100,4,FALSE),"")</f>
        <v>0</v>
      </c>
      <c r="J333">
        <f>IFERROR(VLOOKUP(G333,Store_Map!$A$2:$I$100,5,FALSE),"")</f>
        <v>0</v>
      </c>
      <c r="K333">
        <f>IFERROR(VLOOKUP(G333,Store_Map!$A$2:$I$100,6,FALSE),"")</f>
        <v>0</v>
      </c>
      <c r="L333">
        <f>IFERROR(VLOOKUP(G333,Store_Map!$A$2:$I$100,7,FALSE),"")</f>
        <v>0</v>
      </c>
      <c r="M333">
        <f>IFERROR(VLOOKUP(G333,Store_Map!$A$2:$I$100,8,FALSE),"")</f>
        <v>0</v>
      </c>
      <c r="N333">
        <f t="shared" si="45"/>
        <v>0</v>
      </c>
      <c r="O333" t="str">
        <f t="shared" si="46"/>
        <v>PASS</v>
      </c>
      <c r="P333" t="str">
        <f t="shared" si="47"/>
        <v>PASS</v>
      </c>
      <c r="Q333" t="str">
        <f t="shared" si="48"/>
        <v>PASS</v>
      </c>
      <c r="R333" t="str">
        <f t="shared" si="49"/>
        <v>PASS</v>
      </c>
      <c r="S333" t="str">
        <f t="shared" si="50"/>
        <v>PASS</v>
      </c>
      <c r="T333">
        <f t="shared" si="51"/>
        <v>100</v>
      </c>
      <c r="U333" t="str">
        <f t="shared" si="52"/>
        <v>Low</v>
      </c>
      <c r="V333" t="str">
        <f t="shared" si="53"/>
        <v>Clean</v>
      </c>
    </row>
    <row r="334" spans="1:22" x14ac:dyDescent="0.3">
      <c r="A334" t="str">
        <f>Raw_Data!A334</f>
        <v>6251273</v>
      </c>
      <c r="B334">
        <f>Raw_Data!B334</f>
        <v>45660</v>
      </c>
      <c r="C334" t="str">
        <f>Raw_Data!C334</f>
        <v>HYDRALAZINE 50 MG TABLET</v>
      </c>
      <c r="D334" t="str">
        <f>Raw_Data!D334</f>
        <v>50111032803</v>
      </c>
      <c r="E334" t="str">
        <f>Raw_Data!E334</f>
        <v>GIBBS, JON</v>
      </c>
      <c r="F334" t="str">
        <f>Raw_Data!F334</f>
        <v>1700896156</v>
      </c>
      <c r="G334" t="str">
        <f>Raw_Data!H334</f>
        <v>0</v>
      </c>
      <c r="H334">
        <f>IFERROR(VLOOKUP(G334,Store_Map!$A$2:$I$100,3,FALSE),"")</f>
        <v>0</v>
      </c>
      <c r="I334">
        <f>IFERROR(VLOOKUP(G334,Store_Map!$A$2:$I$100,4,FALSE),"")</f>
        <v>0</v>
      </c>
      <c r="J334">
        <f>IFERROR(VLOOKUP(G334,Store_Map!$A$2:$I$100,5,FALSE),"")</f>
        <v>0</v>
      </c>
      <c r="K334">
        <f>IFERROR(VLOOKUP(G334,Store_Map!$A$2:$I$100,6,FALSE),"")</f>
        <v>0</v>
      </c>
      <c r="L334">
        <f>IFERROR(VLOOKUP(G334,Store_Map!$A$2:$I$100,7,FALSE),"")</f>
        <v>0</v>
      </c>
      <c r="M334">
        <f>IFERROR(VLOOKUP(G334,Store_Map!$A$2:$I$100,8,FALSE),"")</f>
        <v>0</v>
      </c>
      <c r="N334">
        <f t="shared" si="45"/>
        <v>0</v>
      </c>
      <c r="O334" t="str">
        <f t="shared" si="46"/>
        <v>PASS</v>
      </c>
      <c r="P334" t="str">
        <f t="shared" si="47"/>
        <v>PASS</v>
      </c>
      <c r="Q334" t="str">
        <f t="shared" si="48"/>
        <v>PASS</v>
      </c>
      <c r="R334" t="str">
        <f t="shared" si="49"/>
        <v>PASS</v>
      </c>
      <c r="S334" t="str">
        <f t="shared" si="50"/>
        <v>PASS</v>
      </c>
      <c r="T334">
        <f t="shared" si="51"/>
        <v>100</v>
      </c>
      <c r="U334" t="str">
        <f t="shared" si="52"/>
        <v>Low</v>
      </c>
      <c r="V334" t="str">
        <f t="shared" si="53"/>
        <v>Clean</v>
      </c>
    </row>
    <row r="335" spans="1:22" x14ac:dyDescent="0.3">
      <c r="A335" t="str">
        <f>Raw_Data!A335</f>
        <v>6251274</v>
      </c>
      <c r="B335">
        <f>Raw_Data!B335</f>
        <v>45660</v>
      </c>
      <c r="C335" t="str">
        <f>Raw_Data!C335</f>
        <v>AMLODIPINE BESYLATE 10 MG T</v>
      </c>
      <c r="D335" t="str">
        <f>Raw_Data!D335</f>
        <v>69097012815</v>
      </c>
      <c r="E335" t="str">
        <f>Raw_Data!E335</f>
        <v>GIBBS, JON</v>
      </c>
      <c r="F335" t="str">
        <f>Raw_Data!F335</f>
        <v>1700896156</v>
      </c>
      <c r="G335" t="str">
        <f>Raw_Data!H335</f>
        <v>0</v>
      </c>
      <c r="H335">
        <f>IFERROR(VLOOKUP(G335,Store_Map!$A$2:$I$100,3,FALSE),"")</f>
        <v>0</v>
      </c>
      <c r="I335">
        <f>IFERROR(VLOOKUP(G335,Store_Map!$A$2:$I$100,4,FALSE),"")</f>
        <v>0</v>
      </c>
      <c r="J335">
        <f>IFERROR(VLOOKUP(G335,Store_Map!$A$2:$I$100,5,FALSE),"")</f>
        <v>0</v>
      </c>
      <c r="K335">
        <f>IFERROR(VLOOKUP(G335,Store_Map!$A$2:$I$100,6,FALSE),"")</f>
        <v>0</v>
      </c>
      <c r="L335">
        <f>IFERROR(VLOOKUP(G335,Store_Map!$A$2:$I$100,7,FALSE),"")</f>
        <v>0</v>
      </c>
      <c r="M335">
        <f>IFERROR(VLOOKUP(G335,Store_Map!$A$2:$I$100,8,FALSE),"")</f>
        <v>0</v>
      </c>
      <c r="N335">
        <f t="shared" si="45"/>
        <v>0</v>
      </c>
      <c r="O335" t="str">
        <f t="shared" si="46"/>
        <v>PASS</v>
      </c>
      <c r="P335" t="str">
        <f t="shared" si="47"/>
        <v>PASS</v>
      </c>
      <c r="Q335" t="str">
        <f t="shared" si="48"/>
        <v>PASS</v>
      </c>
      <c r="R335" t="str">
        <f t="shared" si="49"/>
        <v>PASS</v>
      </c>
      <c r="S335" t="str">
        <f t="shared" si="50"/>
        <v>PASS</v>
      </c>
      <c r="T335">
        <f t="shared" si="51"/>
        <v>100</v>
      </c>
      <c r="U335" t="str">
        <f t="shared" si="52"/>
        <v>Low</v>
      </c>
      <c r="V335" t="str">
        <f t="shared" si="53"/>
        <v>Clean</v>
      </c>
    </row>
    <row r="336" spans="1:22" x14ac:dyDescent="0.3">
      <c r="A336" t="str">
        <f>Raw_Data!A336</f>
        <v>6233299</v>
      </c>
      <c r="B336">
        <f>Raw_Data!B336</f>
        <v>45660</v>
      </c>
      <c r="C336" t="str">
        <f>Raw_Data!C336</f>
        <v>ATENOLOL 100 MG TABLET</v>
      </c>
      <c r="D336" t="str">
        <f>Raw_Data!D336</f>
        <v>93075305</v>
      </c>
      <c r="E336" t="str">
        <f>Raw_Data!E336</f>
        <v>GIBBS, JON</v>
      </c>
      <c r="F336" t="str">
        <f>Raw_Data!F336</f>
        <v>1700896156</v>
      </c>
      <c r="G336" t="str">
        <f>Raw_Data!H336</f>
        <v>0</v>
      </c>
      <c r="H336">
        <f>IFERROR(VLOOKUP(G336,Store_Map!$A$2:$I$100,3,FALSE),"")</f>
        <v>0</v>
      </c>
      <c r="I336">
        <f>IFERROR(VLOOKUP(G336,Store_Map!$A$2:$I$100,4,FALSE),"")</f>
        <v>0</v>
      </c>
      <c r="J336">
        <f>IFERROR(VLOOKUP(G336,Store_Map!$A$2:$I$100,5,FALSE),"")</f>
        <v>0</v>
      </c>
      <c r="K336">
        <f>IFERROR(VLOOKUP(G336,Store_Map!$A$2:$I$100,6,FALSE),"")</f>
        <v>0</v>
      </c>
      <c r="L336">
        <f>IFERROR(VLOOKUP(G336,Store_Map!$A$2:$I$100,7,FALSE),"")</f>
        <v>0</v>
      </c>
      <c r="M336">
        <f>IFERROR(VLOOKUP(G336,Store_Map!$A$2:$I$100,8,FALSE),"")</f>
        <v>0</v>
      </c>
      <c r="N336">
        <f t="shared" si="45"/>
        <v>0</v>
      </c>
      <c r="O336" t="str">
        <f t="shared" si="46"/>
        <v>PASS</v>
      </c>
      <c r="P336" t="str">
        <f t="shared" si="47"/>
        <v>REVIEW</v>
      </c>
      <c r="Q336" t="str">
        <f t="shared" si="48"/>
        <v>PASS</v>
      </c>
      <c r="R336" t="str">
        <f t="shared" si="49"/>
        <v>PASS</v>
      </c>
      <c r="S336" t="str">
        <f t="shared" si="50"/>
        <v>REVIEW</v>
      </c>
      <c r="T336">
        <f t="shared" si="51"/>
        <v>90</v>
      </c>
      <c r="U336" t="str">
        <f t="shared" si="52"/>
        <v>Low</v>
      </c>
      <c r="V336" t="str">
        <f t="shared" si="53"/>
        <v>Invalid NDC</v>
      </c>
    </row>
    <row r="337" spans="1:22" x14ac:dyDescent="0.3">
      <c r="A337" t="str">
        <f>Raw_Data!A337</f>
        <v>6245470</v>
      </c>
      <c r="B337">
        <f>Raw_Data!B337</f>
        <v>45660</v>
      </c>
      <c r="C337" t="str">
        <f>Raw_Data!C337</f>
        <v>CYCLOBENZAPRINE 10 MG TABLE</v>
      </c>
      <c r="D337" t="str">
        <f>Raw_Data!D337</f>
        <v>69097084615</v>
      </c>
      <c r="E337" t="str">
        <f>Raw_Data!E337</f>
        <v>BYNE, EDMUND</v>
      </c>
      <c r="F337" t="str">
        <f>Raw_Data!F337</f>
        <v>1033186648</v>
      </c>
      <c r="G337" t="str">
        <f>Raw_Data!H337</f>
        <v>0</v>
      </c>
      <c r="H337">
        <f>IFERROR(VLOOKUP(G337,Store_Map!$A$2:$I$100,3,FALSE),"")</f>
        <v>0</v>
      </c>
      <c r="I337">
        <f>IFERROR(VLOOKUP(G337,Store_Map!$A$2:$I$100,4,FALSE),"")</f>
        <v>0</v>
      </c>
      <c r="J337">
        <f>IFERROR(VLOOKUP(G337,Store_Map!$A$2:$I$100,5,FALSE),"")</f>
        <v>0</v>
      </c>
      <c r="K337">
        <f>IFERROR(VLOOKUP(G337,Store_Map!$A$2:$I$100,6,FALSE),"")</f>
        <v>0</v>
      </c>
      <c r="L337">
        <f>IFERROR(VLOOKUP(G337,Store_Map!$A$2:$I$100,7,FALSE),"")</f>
        <v>0</v>
      </c>
      <c r="M337">
        <f>IFERROR(VLOOKUP(G337,Store_Map!$A$2:$I$100,8,FALSE),"")</f>
        <v>0</v>
      </c>
      <c r="N337">
        <f t="shared" si="45"/>
        <v>0</v>
      </c>
      <c r="O337" t="str">
        <f t="shared" si="46"/>
        <v>PASS</v>
      </c>
      <c r="P337" t="str">
        <f t="shared" si="47"/>
        <v>PASS</v>
      </c>
      <c r="Q337" t="str">
        <f t="shared" si="48"/>
        <v>PASS</v>
      </c>
      <c r="R337" t="str">
        <f t="shared" si="49"/>
        <v>PASS</v>
      </c>
      <c r="S337" t="str">
        <f t="shared" si="50"/>
        <v>PASS</v>
      </c>
      <c r="T337">
        <f t="shared" si="51"/>
        <v>100</v>
      </c>
      <c r="U337" t="str">
        <f t="shared" si="52"/>
        <v>Low</v>
      </c>
      <c r="V337" t="str">
        <f t="shared" si="53"/>
        <v>Clean</v>
      </c>
    </row>
    <row r="338" spans="1:22" x14ac:dyDescent="0.3">
      <c r="A338" t="str">
        <f>Raw_Data!A338</f>
        <v>6234310</v>
      </c>
      <c r="B338">
        <f>Raw_Data!B338</f>
        <v>45660</v>
      </c>
      <c r="C338" t="str">
        <f>Raw_Data!C338</f>
        <v>AMLODIPINE BESYLATE 10 MG T</v>
      </c>
      <c r="D338" t="str">
        <f>Raw_Data!D338</f>
        <v>69097012815</v>
      </c>
      <c r="E338" t="str">
        <f>Raw_Data!E338</f>
        <v>GIBBS, JON</v>
      </c>
      <c r="F338" t="str">
        <f>Raw_Data!F338</f>
        <v>1700896156</v>
      </c>
      <c r="G338" t="str">
        <f>Raw_Data!H338</f>
        <v>0</v>
      </c>
      <c r="H338">
        <f>IFERROR(VLOOKUP(G338,Store_Map!$A$2:$I$100,3,FALSE),"")</f>
        <v>0</v>
      </c>
      <c r="I338">
        <f>IFERROR(VLOOKUP(G338,Store_Map!$A$2:$I$100,4,FALSE),"")</f>
        <v>0</v>
      </c>
      <c r="J338">
        <f>IFERROR(VLOOKUP(G338,Store_Map!$A$2:$I$100,5,FALSE),"")</f>
        <v>0</v>
      </c>
      <c r="K338">
        <f>IFERROR(VLOOKUP(G338,Store_Map!$A$2:$I$100,6,FALSE),"")</f>
        <v>0</v>
      </c>
      <c r="L338">
        <f>IFERROR(VLOOKUP(G338,Store_Map!$A$2:$I$100,7,FALSE),"")</f>
        <v>0</v>
      </c>
      <c r="M338">
        <f>IFERROR(VLOOKUP(G338,Store_Map!$A$2:$I$100,8,FALSE),"")</f>
        <v>0</v>
      </c>
      <c r="N338">
        <f t="shared" si="45"/>
        <v>0</v>
      </c>
      <c r="O338" t="str">
        <f t="shared" si="46"/>
        <v>PASS</v>
      </c>
      <c r="P338" t="str">
        <f t="shared" si="47"/>
        <v>PASS</v>
      </c>
      <c r="Q338" t="str">
        <f t="shared" si="48"/>
        <v>PASS</v>
      </c>
      <c r="R338" t="str">
        <f t="shared" si="49"/>
        <v>PASS</v>
      </c>
      <c r="S338" t="str">
        <f t="shared" si="50"/>
        <v>PASS</v>
      </c>
      <c r="T338">
        <f t="shared" si="51"/>
        <v>100</v>
      </c>
      <c r="U338" t="str">
        <f t="shared" si="52"/>
        <v>Low</v>
      </c>
      <c r="V338" t="str">
        <f t="shared" si="53"/>
        <v>Clean</v>
      </c>
    </row>
    <row r="339" spans="1:22" x14ac:dyDescent="0.3">
      <c r="A339" t="str">
        <f>Raw_Data!A339</f>
        <v>6251279</v>
      </c>
      <c r="B339">
        <f>Raw_Data!B339</f>
        <v>45660</v>
      </c>
      <c r="C339" t="str">
        <f>Raw_Data!C339</f>
        <v>ACETAMINOPHEN 500 MG TABLET</v>
      </c>
      <c r="D339" t="str">
        <f>Raw_Data!D339</f>
        <v>904673059</v>
      </c>
      <c r="E339" t="str">
        <f>Raw_Data!E339</f>
        <v>GIBBS, JON</v>
      </c>
      <c r="F339" t="str">
        <f>Raw_Data!F339</f>
        <v>1700896156</v>
      </c>
      <c r="G339" t="str">
        <f>Raw_Data!H339</f>
        <v>0</v>
      </c>
      <c r="H339">
        <f>IFERROR(VLOOKUP(G339,Store_Map!$A$2:$I$100,3,FALSE),"")</f>
        <v>0</v>
      </c>
      <c r="I339">
        <f>IFERROR(VLOOKUP(G339,Store_Map!$A$2:$I$100,4,FALSE),"")</f>
        <v>0</v>
      </c>
      <c r="J339">
        <f>IFERROR(VLOOKUP(G339,Store_Map!$A$2:$I$100,5,FALSE),"")</f>
        <v>0</v>
      </c>
      <c r="K339">
        <f>IFERROR(VLOOKUP(G339,Store_Map!$A$2:$I$100,6,FALSE),"")</f>
        <v>0</v>
      </c>
      <c r="L339">
        <f>IFERROR(VLOOKUP(G339,Store_Map!$A$2:$I$100,7,FALSE),"")</f>
        <v>0</v>
      </c>
      <c r="M339">
        <f>IFERROR(VLOOKUP(G339,Store_Map!$A$2:$I$100,8,FALSE),"")</f>
        <v>0</v>
      </c>
      <c r="N339">
        <f t="shared" si="45"/>
        <v>0</v>
      </c>
      <c r="O339" t="str">
        <f t="shared" si="46"/>
        <v>PASS</v>
      </c>
      <c r="P339" t="str">
        <f t="shared" si="47"/>
        <v>REVIEW</v>
      </c>
      <c r="Q339" t="str">
        <f t="shared" si="48"/>
        <v>PASS</v>
      </c>
      <c r="R339" t="str">
        <f t="shared" si="49"/>
        <v>PASS</v>
      </c>
      <c r="S339" t="str">
        <f t="shared" si="50"/>
        <v>REVIEW</v>
      </c>
      <c r="T339">
        <f t="shared" si="51"/>
        <v>90</v>
      </c>
      <c r="U339" t="str">
        <f t="shared" si="52"/>
        <v>Low</v>
      </c>
      <c r="V339" t="str">
        <f t="shared" si="53"/>
        <v>Invalid NDC</v>
      </c>
    </row>
    <row r="340" spans="1:22" x14ac:dyDescent="0.3">
      <c r="A340" t="str">
        <f>Raw_Data!A340</f>
        <v>6251283</v>
      </c>
      <c r="B340">
        <f>Raw_Data!B340</f>
        <v>45660</v>
      </c>
      <c r="C340" t="str">
        <f>Raw_Data!C340</f>
        <v>FLUOXETINE HCL 20 MG TABLET</v>
      </c>
      <c r="D340" t="str">
        <f>Raw_Data!D340</f>
        <v>43598056601</v>
      </c>
      <c r="E340" t="str">
        <f>Raw_Data!E340</f>
        <v>ALLEN, AMANDA</v>
      </c>
      <c r="F340" t="str">
        <f>Raw_Data!F340</f>
        <v>1982231882</v>
      </c>
      <c r="G340" t="str">
        <f>Raw_Data!H340</f>
        <v>0</v>
      </c>
      <c r="H340">
        <f>IFERROR(VLOOKUP(G340,Store_Map!$A$2:$I$100,3,FALSE),"")</f>
        <v>0</v>
      </c>
      <c r="I340">
        <f>IFERROR(VLOOKUP(G340,Store_Map!$A$2:$I$100,4,FALSE),"")</f>
        <v>0</v>
      </c>
      <c r="J340">
        <f>IFERROR(VLOOKUP(G340,Store_Map!$A$2:$I$100,5,FALSE),"")</f>
        <v>0</v>
      </c>
      <c r="K340">
        <f>IFERROR(VLOOKUP(G340,Store_Map!$A$2:$I$100,6,FALSE),"")</f>
        <v>0</v>
      </c>
      <c r="L340">
        <f>IFERROR(VLOOKUP(G340,Store_Map!$A$2:$I$100,7,FALSE),"")</f>
        <v>0</v>
      </c>
      <c r="M340">
        <f>IFERROR(VLOOKUP(G340,Store_Map!$A$2:$I$100,8,FALSE),"")</f>
        <v>0</v>
      </c>
      <c r="N340">
        <f t="shared" si="45"/>
        <v>0</v>
      </c>
      <c r="O340" t="str">
        <f t="shared" si="46"/>
        <v>PASS</v>
      </c>
      <c r="P340" t="str">
        <f t="shared" si="47"/>
        <v>PASS</v>
      </c>
      <c r="Q340" t="str">
        <f t="shared" si="48"/>
        <v>PASS</v>
      </c>
      <c r="R340" t="str">
        <f t="shared" si="49"/>
        <v>PASS</v>
      </c>
      <c r="S340" t="str">
        <f t="shared" si="50"/>
        <v>PASS</v>
      </c>
      <c r="T340">
        <f t="shared" si="51"/>
        <v>100</v>
      </c>
      <c r="U340" t="str">
        <f t="shared" si="52"/>
        <v>Low</v>
      </c>
      <c r="V340" t="str">
        <f t="shared" si="53"/>
        <v>Clean</v>
      </c>
    </row>
    <row r="341" spans="1:22" x14ac:dyDescent="0.3">
      <c r="A341" t="str">
        <f>Raw_Data!A341</f>
        <v>6251284</v>
      </c>
      <c r="B341">
        <f>Raw_Data!B341</f>
        <v>45660</v>
      </c>
      <c r="C341" t="str">
        <f>Raw_Data!C341</f>
        <v>ATORVASTATIN 20 MG TABLET</v>
      </c>
      <c r="D341" t="str">
        <f>Raw_Data!D341</f>
        <v>60505257908</v>
      </c>
      <c r="E341" t="str">
        <f>Raw_Data!E341</f>
        <v>YASIN, NURA</v>
      </c>
      <c r="F341" t="str">
        <f>Raw_Data!F341</f>
        <v>1265518567</v>
      </c>
      <c r="G341" t="str">
        <f>Raw_Data!H341</f>
        <v>0</v>
      </c>
      <c r="H341">
        <f>IFERROR(VLOOKUP(G341,Store_Map!$A$2:$I$100,3,FALSE),"")</f>
        <v>0</v>
      </c>
      <c r="I341">
        <f>IFERROR(VLOOKUP(G341,Store_Map!$A$2:$I$100,4,FALSE),"")</f>
        <v>0</v>
      </c>
      <c r="J341">
        <f>IFERROR(VLOOKUP(G341,Store_Map!$A$2:$I$100,5,FALSE),"")</f>
        <v>0</v>
      </c>
      <c r="K341">
        <f>IFERROR(VLOOKUP(G341,Store_Map!$A$2:$I$100,6,FALSE),"")</f>
        <v>0</v>
      </c>
      <c r="L341">
        <f>IFERROR(VLOOKUP(G341,Store_Map!$A$2:$I$100,7,FALSE),"")</f>
        <v>0</v>
      </c>
      <c r="M341">
        <f>IFERROR(VLOOKUP(G341,Store_Map!$A$2:$I$100,8,FALSE),"")</f>
        <v>0</v>
      </c>
      <c r="N341">
        <f t="shared" si="45"/>
        <v>0</v>
      </c>
      <c r="O341" t="str">
        <f t="shared" si="46"/>
        <v>PASS</v>
      </c>
      <c r="P341" t="str">
        <f t="shared" si="47"/>
        <v>PASS</v>
      </c>
      <c r="Q341" t="str">
        <f t="shared" si="48"/>
        <v>PASS</v>
      </c>
      <c r="R341" t="str">
        <f t="shared" si="49"/>
        <v>PASS</v>
      </c>
      <c r="S341" t="str">
        <f t="shared" si="50"/>
        <v>PASS</v>
      </c>
      <c r="T341">
        <f t="shared" si="51"/>
        <v>100</v>
      </c>
      <c r="U341" t="str">
        <f t="shared" si="52"/>
        <v>Low</v>
      </c>
      <c r="V341" t="str">
        <f t="shared" si="53"/>
        <v>Clean</v>
      </c>
    </row>
    <row r="342" spans="1:22" x14ac:dyDescent="0.3">
      <c r="A342" t="str">
        <f>Raw_Data!A342</f>
        <v>6251287</v>
      </c>
      <c r="B342">
        <f>Raw_Data!B342</f>
        <v>45660</v>
      </c>
      <c r="C342" t="str">
        <f>Raw_Data!C342</f>
        <v>BD UF MICRO PEN NEEDLE 6MMX</v>
      </c>
      <c r="D342" t="str">
        <f>Raw_Data!D342</f>
        <v>8290320749</v>
      </c>
      <c r="E342" t="str">
        <f>Raw_Data!E342</f>
        <v>GIBBS, JON</v>
      </c>
      <c r="F342" t="str">
        <f>Raw_Data!F342</f>
        <v>1700896156</v>
      </c>
      <c r="G342" t="str">
        <f>Raw_Data!H342</f>
        <v>0</v>
      </c>
      <c r="H342">
        <f>IFERROR(VLOOKUP(G342,Store_Map!$A$2:$I$100,3,FALSE),"")</f>
        <v>0</v>
      </c>
      <c r="I342">
        <f>IFERROR(VLOOKUP(G342,Store_Map!$A$2:$I$100,4,FALSE),"")</f>
        <v>0</v>
      </c>
      <c r="J342">
        <f>IFERROR(VLOOKUP(G342,Store_Map!$A$2:$I$100,5,FALSE),"")</f>
        <v>0</v>
      </c>
      <c r="K342">
        <f>IFERROR(VLOOKUP(G342,Store_Map!$A$2:$I$100,6,FALSE),"")</f>
        <v>0</v>
      </c>
      <c r="L342">
        <f>IFERROR(VLOOKUP(G342,Store_Map!$A$2:$I$100,7,FALSE),"")</f>
        <v>0</v>
      </c>
      <c r="M342">
        <f>IFERROR(VLOOKUP(G342,Store_Map!$A$2:$I$100,8,FALSE),"")</f>
        <v>0</v>
      </c>
      <c r="N342">
        <f t="shared" si="45"/>
        <v>0</v>
      </c>
      <c r="O342" t="str">
        <f t="shared" si="46"/>
        <v>PASS</v>
      </c>
      <c r="P342" t="str">
        <f t="shared" si="47"/>
        <v>PASS</v>
      </c>
      <c r="Q342" t="str">
        <f t="shared" si="48"/>
        <v>PASS</v>
      </c>
      <c r="R342" t="str">
        <f t="shared" si="49"/>
        <v>PASS</v>
      </c>
      <c r="S342" t="str">
        <f t="shared" si="50"/>
        <v>PASS</v>
      </c>
      <c r="T342">
        <f t="shared" si="51"/>
        <v>100</v>
      </c>
      <c r="U342" t="str">
        <f t="shared" si="52"/>
        <v>Low</v>
      </c>
      <c r="V342" t="str">
        <f t="shared" si="53"/>
        <v>Clean</v>
      </c>
    </row>
    <row r="343" spans="1:22" x14ac:dyDescent="0.3">
      <c r="A343" t="str">
        <f>Raw_Data!A343</f>
        <v>6251290</v>
      </c>
      <c r="B343">
        <f>Raw_Data!B343</f>
        <v>45660</v>
      </c>
      <c r="C343" t="str">
        <f>Raw_Data!C343</f>
        <v>METFORMIN HCL ER 500 MG TAB</v>
      </c>
      <c r="D343" t="str">
        <f>Raw_Data!D343</f>
        <v>49483062350</v>
      </c>
      <c r="E343" t="str">
        <f>Raw_Data!E343</f>
        <v>GIBBS, JON</v>
      </c>
      <c r="F343" t="str">
        <f>Raw_Data!F343</f>
        <v>1700896156</v>
      </c>
      <c r="G343" t="str">
        <f>Raw_Data!H343</f>
        <v>0</v>
      </c>
      <c r="H343">
        <f>IFERROR(VLOOKUP(G343,Store_Map!$A$2:$I$100,3,FALSE),"")</f>
        <v>0</v>
      </c>
      <c r="I343">
        <f>IFERROR(VLOOKUP(G343,Store_Map!$A$2:$I$100,4,FALSE),"")</f>
        <v>0</v>
      </c>
      <c r="J343">
        <f>IFERROR(VLOOKUP(G343,Store_Map!$A$2:$I$100,5,FALSE),"")</f>
        <v>0</v>
      </c>
      <c r="K343">
        <f>IFERROR(VLOOKUP(G343,Store_Map!$A$2:$I$100,6,FALSE),"")</f>
        <v>0</v>
      </c>
      <c r="L343">
        <f>IFERROR(VLOOKUP(G343,Store_Map!$A$2:$I$100,7,FALSE),"")</f>
        <v>0</v>
      </c>
      <c r="M343">
        <f>IFERROR(VLOOKUP(G343,Store_Map!$A$2:$I$100,8,FALSE),"")</f>
        <v>0</v>
      </c>
      <c r="N343">
        <f t="shared" si="45"/>
        <v>0</v>
      </c>
      <c r="O343" t="str">
        <f t="shared" si="46"/>
        <v>PASS</v>
      </c>
      <c r="P343" t="str">
        <f t="shared" si="47"/>
        <v>PASS</v>
      </c>
      <c r="Q343" t="str">
        <f t="shared" si="48"/>
        <v>PASS</v>
      </c>
      <c r="R343" t="str">
        <f t="shared" si="49"/>
        <v>PASS</v>
      </c>
      <c r="S343" t="str">
        <f t="shared" si="50"/>
        <v>PASS</v>
      </c>
      <c r="T343">
        <f t="shared" si="51"/>
        <v>100</v>
      </c>
      <c r="U343" t="str">
        <f t="shared" si="52"/>
        <v>Low</v>
      </c>
      <c r="V343" t="str">
        <f t="shared" si="53"/>
        <v>Clean</v>
      </c>
    </row>
    <row r="344" spans="1:22" x14ac:dyDescent="0.3">
      <c r="A344" t="str">
        <f>Raw_Data!A344</f>
        <v>6251292</v>
      </c>
      <c r="B344">
        <f>Raw_Data!B344</f>
        <v>45660</v>
      </c>
      <c r="C344" t="str">
        <f>Raw_Data!C344</f>
        <v>AZITHROMYCIN 250 MG TABLET</v>
      </c>
      <c r="D344" t="str">
        <f>Raw_Data!D344</f>
        <v>50111078751</v>
      </c>
      <c r="E344" t="str">
        <f>Raw_Data!E344</f>
        <v>GIBBS, JON</v>
      </c>
      <c r="F344" t="str">
        <f>Raw_Data!F344</f>
        <v>1700896156</v>
      </c>
      <c r="G344" t="str">
        <f>Raw_Data!H344</f>
        <v>0</v>
      </c>
      <c r="H344">
        <f>IFERROR(VLOOKUP(G344,Store_Map!$A$2:$I$100,3,FALSE),"")</f>
        <v>0</v>
      </c>
      <c r="I344">
        <f>IFERROR(VLOOKUP(G344,Store_Map!$A$2:$I$100,4,FALSE),"")</f>
        <v>0</v>
      </c>
      <c r="J344">
        <f>IFERROR(VLOOKUP(G344,Store_Map!$A$2:$I$100,5,FALSE),"")</f>
        <v>0</v>
      </c>
      <c r="K344">
        <f>IFERROR(VLOOKUP(G344,Store_Map!$A$2:$I$100,6,FALSE),"")</f>
        <v>0</v>
      </c>
      <c r="L344">
        <f>IFERROR(VLOOKUP(G344,Store_Map!$A$2:$I$100,7,FALSE),"")</f>
        <v>0</v>
      </c>
      <c r="M344">
        <f>IFERROR(VLOOKUP(G344,Store_Map!$A$2:$I$100,8,FALSE),"")</f>
        <v>0</v>
      </c>
      <c r="N344">
        <f t="shared" si="45"/>
        <v>0</v>
      </c>
      <c r="O344" t="str">
        <f t="shared" si="46"/>
        <v>PASS</v>
      </c>
      <c r="P344" t="str">
        <f t="shared" si="47"/>
        <v>PASS</v>
      </c>
      <c r="Q344" t="str">
        <f t="shared" si="48"/>
        <v>PASS</v>
      </c>
      <c r="R344" t="str">
        <f t="shared" si="49"/>
        <v>PASS</v>
      </c>
      <c r="S344" t="str">
        <f t="shared" si="50"/>
        <v>PASS</v>
      </c>
      <c r="T344">
        <f t="shared" si="51"/>
        <v>100</v>
      </c>
      <c r="U344" t="str">
        <f t="shared" si="52"/>
        <v>Low</v>
      </c>
      <c r="V344" t="str">
        <f t="shared" si="53"/>
        <v>Clean</v>
      </c>
    </row>
    <row r="345" spans="1:22" x14ac:dyDescent="0.3">
      <c r="A345" t="str">
        <f>Raw_Data!A345</f>
        <v>6243954</v>
      </c>
      <c r="B345">
        <f>Raw_Data!B345</f>
        <v>45660</v>
      </c>
      <c r="C345" t="str">
        <f>Raw_Data!C345</f>
        <v>HYDROCHLOROTHIAZIDE 25 MG T</v>
      </c>
      <c r="D345" t="str">
        <f>Raw_Data!D345</f>
        <v>29300012810</v>
      </c>
      <c r="E345" t="str">
        <f>Raw_Data!E345</f>
        <v>GIBBS, JON</v>
      </c>
      <c r="F345" t="str">
        <f>Raw_Data!F345</f>
        <v>1700896156</v>
      </c>
      <c r="G345" t="str">
        <f>Raw_Data!H345</f>
        <v>0</v>
      </c>
      <c r="H345">
        <f>IFERROR(VLOOKUP(G345,Store_Map!$A$2:$I$100,3,FALSE),"")</f>
        <v>0</v>
      </c>
      <c r="I345">
        <f>IFERROR(VLOOKUP(G345,Store_Map!$A$2:$I$100,4,FALSE),"")</f>
        <v>0</v>
      </c>
      <c r="J345">
        <f>IFERROR(VLOOKUP(G345,Store_Map!$A$2:$I$100,5,FALSE),"")</f>
        <v>0</v>
      </c>
      <c r="K345">
        <f>IFERROR(VLOOKUP(G345,Store_Map!$A$2:$I$100,6,FALSE),"")</f>
        <v>0</v>
      </c>
      <c r="L345">
        <f>IFERROR(VLOOKUP(G345,Store_Map!$A$2:$I$100,7,FALSE),"")</f>
        <v>0</v>
      </c>
      <c r="M345">
        <f>IFERROR(VLOOKUP(G345,Store_Map!$A$2:$I$100,8,FALSE),"")</f>
        <v>0</v>
      </c>
      <c r="N345">
        <f t="shared" si="45"/>
        <v>0</v>
      </c>
      <c r="O345" t="str">
        <f t="shared" si="46"/>
        <v>PASS</v>
      </c>
      <c r="P345" t="str">
        <f t="shared" si="47"/>
        <v>PASS</v>
      </c>
      <c r="Q345" t="str">
        <f t="shared" si="48"/>
        <v>PASS</v>
      </c>
      <c r="R345" t="str">
        <f t="shared" si="49"/>
        <v>PASS</v>
      </c>
      <c r="S345" t="str">
        <f t="shared" si="50"/>
        <v>PASS</v>
      </c>
      <c r="T345">
        <f t="shared" si="51"/>
        <v>100</v>
      </c>
      <c r="U345" t="str">
        <f t="shared" si="52"/>
        <v>Low</v>
      </c>
      <c r="V345" t="str">
        <f t="shared" si="53"/>
        <v>Clean</v>
      </c>
    </row>
    <row r="346" spans="1:22" x14ac:dyDescent="0.3">
      <c r="A346" t="str">
        <f>Raw_Data!A346</f>
        <v>6243964</v>
      </c>
      <c r="B346">
        <f>Raw_Data!B346</f>
        <v>45660</v>
      </c>
      <c r="C346" t="str">
        <f>Raw_Data!C346</f>
        <v>ENALAPRIL MALEATE 20 MG TAB</v>
      </c>
      <c r="D346" t="str">
        <f>Raw_Data!D346</f>
        <v>68682071301</v>
      </c>
      <c r="E346" t="str">
        <f>Raw_Data!E346</f>
        <v>GIBBS, JON</v>
      </c>
      <c r="F346" t="str">
        <f>Raw_Data!F346</f>
        <v>1700896156</v>
      </c>
      <c r="G346" t="str">
        <f>Raw_Data!H346</f>
        <v>0</v>
      </c>
      <c r="H346">
        <f>IFERROR(VLOOKUP(G346,Store_Map!$A$2:$I$100,3,FALSE),"")</f>
        <v>0</v>
      </c>
      <c r="I346">
        <f>IFERROR(VLOOKUP(G346,Store_Map!$A$2:$I$100,4,FALSE),"")</f>
        <v>0</v>
      </c>
      <c r="J346">
        <f>IFERROR(VLOOKUP(G346,Store_Map!$A$2:$I$100,5,FALSE),"")</f>
        <v>0</v>
      </c>
      <c r="K346">
        <f>IFERROR(VLOOKUP(G346,Store_Map!$A$2:$I$100,6,FALSE),"")</f>
        <v>0</v>
      </c>
      <c r="L346">
        <f>IFERROR(VLOOKUP(G346,Store_Map!$A$2:$I$100,7,FALSE),"")</f>
        <v>0</v>
      </c>
      <c r="M346">
        <f>IFERROR(VLOOKUP(G346,Store_Map!$A$2:$I$100,8,FALSE),"")</f>
        <v>0</v>
      </c>
      <c r="N346">
        <f t="shared" si="45"/>
        <v>0</v>
      </c>
      <c r="O346" t="str">
        <f t="shared" si="46"/>
        <v>PASS</v>
      </c>
      <c r="P346" t="str">
        <f t="shared" si="47"/>
        <v>PASS</v>
      </c>
      <c r="Q346" t="str">
        <f t="shared" si="48"/>
        <v>PASS</v>
      </c>
      <c r="R346" t="str">
        <f t="shared" si="49"/>
        <v>PASS</v>
      </c>
      <c r="S346" t="str">
        <f t="shared" si="50"/>
        <v>PASS</v>
      </c>
      <c r="T346">
        <f t="shared" si="51"/>
        <v>100</v>
      </c>
      <c r="U346" t="str">
        <f t="shared" si="52"/>
        <v>Low</v>
      </c>
      <c r="V346" t="str">
        <f t="shared" si="53"/>
        <v>Clean</v>
      </c>
    </row>
    <row r="347" spans="1:22" x14ac:dyDescent="0.3">
      <c r="A347" t="str">
        <f>Raw_Data!A347</f>
        <v>6251293</v>
      </c>
      <c r="B347">
        <f>Raw_Data!B347</f>
        <v>45660</v>
      </c>
      <c r="C347" t="str">
        <f>Raw_Data!C347</f>
        <v>FLUCONAZOLE 150 MG TABLET</v>
      </c>
      <c r="D347" t="str">
        <f>Raw_Data!D347</f>
        <v>57237000511</v>
      </c>
      <c r="E347" t="str">
        <f>Raw_Data!E347</f>
        <v>GIBBS, JON</v>
      </c>
      <c r="F347" t="str">
        <f>Raw_Data!F347</f>
        <v>1700896156</v>
      </c>
      <c r="G347" t="str">
        <f>Raw_Data!H347</f>
        <v>0</v>
      </c>
      <c r="H347">
        <f>IFERROR(VLOOKUP(G347,Store_Map!$A$2:$I$100,3,FALSE),"")</f>
        <v>0</v>
      </c>
      <c r="I347">
        <f>IFERROR(VLOOKUP(G347,Store_Map!$A$2:$I$100,4,FALSE),"")</f>
        <v>0</v>
      </c>
      <c r="J347">
        <f>IFERROR(VLOOKUP(G347,Store_Map!$A$2:$I$100,5,FALSE),"")</f>
        <v>0</v>
      </c>
      <c r="K347">
        <f>IFERROR(VLOOKUP(G347,Store_Map!$A$2:$I$100,6,FALSE),"")</f>
        <v>0</v>
      </c>
      <c r="L347">
        <f>IFERROR(VLOOKUP(G347,Store_Map!$A$2:$I$100,7,FALSE),"")</f>
        <v>0</v>
      </c>
      <c r="M347">
        <f>IFERROR(VLOOKUP(G347,Store_Map!$A$2:$I$100,8,FALSE),"")</f>
        <v>0</v>
      </c>
      <c r="N347">
        <f t="shared" si="45"/>
        <v>0</v>
      </c>
      <c r="O347" t="str">
        <f t="shared" si="46"/>
        <v>PASS</v>
      </c>
      <c r="P347" t="str">
        <f t="shared" si="47"/>
        <v>PASS</v>
      </c>
      <c r="Q347" t="str">
        <f t="shared" si="48"/>
        <v>PASS</v>
      </c>
      <c r="R347" t="str">
        <f t="shared" si="49"/>
        <v>PASS</v>
      </c>
      <c r="S347" t="str">
        <f t="shared" si="50"/>
        <v>PASS</v>
      </c>
      <c r="T347">
        <f t="shared" si="51"/>
        <v>100</v>
      </c>
      <c r="U347" t="str">
        <f t="shared" si="52"/>
        <v>Low</v>
      </c>
      <c r="V347" t="str">
        <f t="shared" si="53"/>
        <v>Clean</v>
      </c>
    </row>
    <row r="348" spans="1:22" x14ac:dyDescent="0.3">
      <c r="A348" t="str">
        <f>Raw_Data!A348</f>
        <v>6251294</v>
      </c>
      <c r="B348">
        <f>Raw_Data!B348</f>
        <v>45660</v>
      </c>
      <c r="C348" t="str">
        <f>Raw_Data!C348</f>
        <v>METHOCARBAMOL 500 MG TABLET</v>
      </c>
      <c r="D348" t="str">
        <f>Raw_Data!D348</f>
        <v>43547040510</v>
      </c>
      <c r="E348" t="str">
        <f>Raw_Data!E348</f>
        <v>BYNE, EDMUND</v>
      </c>
      <c r="F348" t="str">
        <f>Raw_Data!F348</f>
        <v>1033186648</v>
      </c>
      <c r="G348" t="str">
        <f>Raw_Data!H348</f>
        <v>0</v>
      </c>
      <c r="H348">
        <f>IFERROR(VLOOKUP(G348,Store_Map!$A$2:$I$100,3,FALSE),"")</f>
        <v>0</v>
      </c>
      <c r="I348">
        <f>IFERROR(VLOOKUP(G348,Store_Map!$A$2:$I$100,4,FALSE),"")</f>
        <v>0</v>
      </c>
      <c r="J348">
        <f>IFERROR(VLOOKUP(G348,Store_Map!$A$2:$I$100,5,FALSE),"")</f>
        <v>0</v>
      </c>
      <c r="K348">
        <f>IFERROR(VLOOKUP(G348,Store_Map!$A$2:$I$100,6,FALSE),"")</f>
        <v>0</v>
      </c>
      <c r="L348">
        <f>IFERROR(VLOOKUP(G348,Store_Map!$A$2:$I$100,7,FALSE),"")</f>
        <v>0</v>
      </c>
      <c r="M348">
        <f>IFERROR(VLOOKUP(G348,Store_Map!$A$2:$I$100,8,FALSE),"")</f>
        <v>0</v>
      </c>
      <c r="N348">
        <f t="shared" si="45"/>
        <v>0</v>
      </c>
      <c r="O348" t="str">
        <f t="shared" si="46"/>
        <v>PASS</v>
      </c>
      <c r="P348" t="str">
        <f t="shared" si="47"/>
        <v>PASS</v>
      </c>
      <c r="Q348" t="str">
        <f t="shared" si="48"/>
        <v>PASS</v>
      </c>
      <c r="R348" t="str">
        <f t="shared" si="49"/>
        <v>PASS</v>
      </c>
      <c r="S348" t="str">
        <f t="shared" si="50"/>
        <v>PASS</v>
      </c>
      <c r="T348">
        <f t="shared" si="51"/>
        <v>100</v>
      </c>
      <c r="U348" t="str">
        <f t="shared" si="52"/>
        <v>Low</v>
      </c>
      <c r="V348" t="str">
        <f t="shared" si="53"/>
        <v>Clean</v>
      </c>
    </row>
    <row r="349" spans="1:22" x14ac:dyDescent="0.3">
      <c r="A349" t="str">
        <f>Raw_Data!A349</f>
        <v>6251295</v>
      </c>
      <c r="B349">
        <f>Raw_Data!B349</f>
        <v>45660</v>
      </c>
      <c r="C349" t="str">
        <f>Raw_Data!C349</f>
        <v>METOPROLOL TARTRATE 25 MG T</v>
      </c>
      <c r="D349" t="str">
        <f>Raw_Data!D349</f>
        <v>65862006299</v>
      </c>
      <c r="E349" t="str">
        <f>Raw_Data!E349</f>
        <v>BYNE, EDMUND</v>
      </c>
      <c r="F349" t="str">
        <f>Raw_Data!F349</f>
        <v>1033186648</v>
      </c>
      <c r="G349" t="str">
        <f>Raw_Data!H349</f>
        <v>0</v>
      </c>
      <c r="H349">
        <f>IFERROR(VLOOKUP(G349,Store_Map!$A$2:$I$100,3,FALSE),"")</f>
        <v>0</v>
      </c>
      <c r="I349">
        <f>IFERROR(VLOOKUP(G349,Store_Map!$A$2:$I$100,4,FALSE),"")</f>
        <v>0</v>
      </c>
      <c r="J349">
        <f>IFERROR(VLOOKUP(G349,Store_Map!$A$2:$I$100,5,FALSE),"")</f>
        <v>0</v>
      </c>
      <c r="K349">
        <f>IFERROR(VLOOKUP(G349,Store_Map!$A$2:$I$100,6,FALSE),"")</f>
        <v>0</v>
      </c>
      <c r="L349">
        <f>IFERROR(VLOOKUP(G349,Store_Map!$A$2:$I$100,7,FALSE),"")</f>
        <v>0</v>
      </c>
      <c r="M349">
        <f>IFERROR(VLOOKUP(G349,Store_Map!$A$2:$I$100,8,FALSE),"")</f>
        <v>0</v>
      </c>
      <c r="N349">
        <f t="shared" si="45"/>
        <v>0</v>
      </c>
      <c r="O349" t="str">
        <f t="shared" si="46"/>
        <v>PASS</v>
      </c>
      <c r="P349" t="str">
        <f t="shared" si="47"/>
        <v>PASS</v>
      </c>
      <c r="Q349" t="str">
        <f t="shared" si="48"/>
        <v>PASS</v>
      </c>
      <c r="R349" t="str">
        <f t="shared" si="49"/>
        <v>PASS</v>
      </c>
      <c r="S349" t="str">
        <f t="shared" si="50"/>
        <v>PASS</v>
      </c>
      <c r="T349">
        <f t="shared" si="51"/>
        <v>100</v>
      </c>
      <c r="U349" t="str">
        <f t="shared" si="52"/>
        <v>Low</v>
      </c>
      <c r="V349" t="str">
        <f t="shared" si="53"/>
        <v>Clean</v>
      </c>
    </row>
    <row r="350" spans="1:22" x14ac:dyDescent="0.3">
      <c r="A350" t="str">
        <f>Raw_Data!A350</f>
        <v>6251297</v>
      </c>
      <c r="B350">
        <f>Raw_Data!B350</f>
        <v>45660</v>
      </c>
      <c r="C350" t="str">
        <f>Raw_Data!C350</f>
        <v>HYDROCORTISONE 2.5% CREAM</v>
      </c>
      <c r="D350" t="str">
        <f>Raw_Data!D350</f>
        <v>168008031</v>
      </c>
      <c r="E350" t="str">
        <f>Raw_Data!E350</f>
        <v>HARSHMAN, SONALI</v>
      </c>
      <c r="F350" t="str">
        <f>Raw_Data!F350</f>
        <v>1104084516</v>
      </c>
      <c r="G350" t="str">
        <f>Raw_Data!H350</f>
        <v>0</v>
      </c>
      <c r="H350">
        <f>IFERROR(VLOOKUP(G350,Store_Map!$A$2:$I$100,3,FALSE),"")</f>
        <v>0</v>
      </c>
      <c r="I350">
        <f>IFERROR(VLOOKUP(G350,Store_Map!$A$2:$I$100,4,FALSE),"")</f>
        <v>0</v>
      </c>
      <c r="J350">
        <f>IFERROR(VLOOKUP(G350,Store_Map!$A$2:$I$100,5,FALSE),"")</f>
        <v>0</v>
      </c>
      <c r="K350">
        <f>IFERROR(VLOOKUP(G350,Store_Map!$A$2:$I$100,6,FALSE),"")</f>
        <v>0</v>
      </c>
      <c r="L350">
        <f>IFERROR(VLOOKUP(G350,Store_Map!$A$2:$I$100,7,FALSE),"")</f>
        <v>0</v>
      </c>
      <c r="M350">
        <f>IFERROR(VLOOKUP(G350,Store_Map!$A$2:$I$100,8,FALSE),"")</f>
        <v>0</v>
      </c>
      <c r="N350">
        <f t="shared" si="45"/>
        <v>0</v>
      </c>
      <c r="O350" t="str">
        <f t="shared" si="46"/>
        <v>PASS</v>
      </c>
      <c r="P350" t="str">
        <f t="shared" si="47"/>
        <v>REVIEW</v>
      </c>
      <c r="Q350" t="str">
        <f t="shared" si="48"/>
        <v>PASS</v>
      </c>
      <c r="R350" t="str">
        <f t="shared" si="49"/>
        <v>PASS</v>
      </c>
      <c r="S350" t="str">
        <f t="shared" si="50"/>
        <v>REVIEW</v>
      </c>
      <c r="T350">
        <f t="shared" si="51"/>
        <v>90</v>
      </c>
      <c r="U350" t="str">
        <f t="shared" si="52"/>
        <v>Low</v>
      </c>
      <c r="V350" t="str">
        <f t="shared" si="53"/>
        <v>Invalid NDC</v>
      </c>
    </row>
    <row r="351" spans="1:22" x14ac:dyDescent="0.3">
      <c r="A351" t="str">
        <f>Raw_Data!A351</f>
        <v>6251298</v>
      </c>
      <c r="B351">
        <f>Raw_Data!B351</f>
        <v>45660</v>
      </c>
      <c r="C351" t="str">
        <f>Raw_Data!C351</f>
        <v>ALBUTEROL SUL 2.5 MG/3 ML S</v>
      </c>
      <c r="D351" t="str">
        <f>Raw_Data!D351</f>
        <v>76204020030</v>
      </c>
      <c r="E351" t="str">
        <f>Raw_Data!E351</f>
        <v>HARSHMAN, SONALI</v>
      </c>
      <c r="F351" t="str">
        <f>Raw_Data!F351</f>
        <v>1104084516</v>
      </c>
      <c r="G351" t="str">
        <f>Raw_Data!H351</f>
        <v>0</v>
      </c>
      <c r="H351">
        <f>IFERROR(VLOOKUP(G351,Store_Map!$A$2:$I$100,3,FALSE),"")</f>
        <v>0</v>
      </c>
      <c r="I351">
        <f>IFERROR(VLOOKUP(G351,Store_Map!$A$2:$I$100,4,FALSE),"")</f>
        <v>0</v>
      </c>
      <c r="J351">
        <f>IFERROR(VLOOKUP(G351,Store_Map!$A$2:$I$100,5,FALSE),"")</f>
        <v>0</v>
      </c>
      <c r="K351">
        <f>IFERROR(VLOOKUP(G351,Store_Map!$A$2:$I$100,6,FALSE),"")</f>
        <v>0</v>
      </c>
      <c r="L351">
        <f>IFERROR(VLOOKUP(G351,Store_Map!$A$2:$I$100,7,FALSE),"")</f>
        <v>0</v>
      </c>
      <c r="M351">
        <f>IFERROR(VLOOKUP(G351,Store_Map!$A$2:$I$100,8,FALSE),"")</f>
        <v>0</v>
      </c>
      <c r="N351">
        <f t="shared" si="45"/>
        <v>0</v>
      </c>
      <c r="O351" t="str">
        <f t="shared" si="46"/>
        <v>PASS</v>
      </c>
      <c r="P351" t="str">
        <f t="shared" si="47"/>
        <v>PASS</v>
      </c>
      <c r="Q351" t="str">
        <f t="shared" si="48"/>
        <v>PASS</v>
      </c>
      <c r="R351" t="str">
        <f t="shared" si="49"/>
        <v>PASS</v>
      </c>
      <c r="S351" t="str">
        <f t="shared" si="50"/>
        <v>PASS</v>
      </c>
      <c r="T351">
        <f t="shared" si="51"/>
        <v>100</v>
      </c>
      <c r="U351" t="str">
        <f t="shared" si="52"/>
        <v>Low</v>
      </c>
      <c r="V351" t="str">
        <f t="shared" si="53"/>
        <v>Clean</v>
      </c>
    </row>
    <row r="352" spans="1:22" x14ac:dyDescent="0.3">
      <c r="A352" t="str">
        <f>Raw_Data!A352</f>
        <v>6251299</v>
      </c>
      <c r="B352">
        <f>Raw_Data!B352</f>
        <v>45660</v>
      </c>
      <c r="C352" t="str">
        <f>Raw_Data!C352</f>
        <v>ALBUTEROL HFA 90 MCG INHALE</v>
      </c>
      <c r="D352" t="str">
        <f>Raw_Data!D352</f>
        <v>66993001968</v>
      </c>
      <c r="E352" t="str">
        <f>Raw_Data!E352</f>
        <v>HARSHMAN, SONALI</v>
      </c>
      <c r="F352" t="str">
        <f>Raw_Data!F352</f>
        <v>1104084516</v>
      </c>
      <c r="G352" t="str">
        <f>Raw_Data!H352</f>
        <v>0</v>
      </c>
      <c r="H352">
        <f>IFERROR(VLOOKUP(G352,Store_Map!$A$2:$I$100,3,FALSE),"")</f>
        <v>0</v>
      </c>
      <c r="I352">
        <f>IFERROR(VLOOKUP(G352,Store_Map!$A$2:$I$100,4,FALSE),"")</f>
        <v>0</v>
      </c>
      <c r="J352">
        <f>IFERROR(VLOOKUP(G352,Store_Map!$A$2:$I$100,5,FALSE),"")</f>
        <v>0</v>
      </c>
      <c r="K352">
        <f>IFERROR(VLOOKUP(G352,Store_Map!$A$2:$I$100,6,FALSE),"")</f>
        <v>0</v>
      </c>
      <c r="L352">
        <f>IFERROR(VLOOKUP(G352,Store_Map!$A$2:$I$100,7,FALSE),"")</f>
        <v>0</v>
      </c>
      <c r="M352">
        <f>IFERROR(VLOOKUP(G352,Store_Map!$A$2:$I$100,8,FALSE),"")</f>
        <v>0</v>
      </c>
      <c r="N352">
        <f t="shared" si="45"/>
        <v>0</v>
      </c>
      <c r="O352" t="str">
        <f t="shared" si="46"/>
        <v>PASS</v>
      </c>
      <c r="P352" t="str">
        <f t="shared" si="47"/>
        <v>PASS</v>
      </c>
      <c r="Q352" t="str">
        <f t="shared" si="48"/>
        <v>PASS</v>
      </c>
      <c r="R352" t="str">
        <f t="shared" si="49"/>
        <v>PASS</v>
      </c>
      <c r="S352" t="str">
        <f t="shared" si="50"/>
        <v>PASS</v>
      </c>
      <c r="T352">
        <f t="shared" si="51"/>
        <v>100</v>
      </c>
      <c r="U352" t="str">
        <f t="shared" si="52"/>
        <v>Low</v>
      </c>
      <c r="V352" t="str">
        <f t="shared" si="53"/>
        <v>Clean</v>
      </c>
    </row>
    <row r="353" spans="1:22" x14ac:dyDescent="0.3">
      <c r="A353" t="str">
        <f>Raw_Data!A353</f>
        <v>6251300</v>
      </c>
      <c r="B353">
        <f>Raw_Data!B353</f>
        <v>45660</v>
      </c>
      <c r="C353" t="str">
        <f>Raw_Data!C353</f>
        <v>LORATADINE 10 MG TABLET</v>
      </c>
      <c r="D353" t="str">
        <f>Raw_Data!D353</f>
        <v>904685289</v>
      </c>
      <c r="E353" t="str">
        <f>Raw_Data!E353</f>
        <v>HARSHMAN, SONALI</v>
      </c>
      <c r="F353" t="str">
        <f>Raw_Data!F353</f>
        <v>1104084516</v>
      </c>
      <c r="G353" t="str">
        <f>Raw_Data!H353</f>
        <v>0</v>
      </c>
      <c r="H353">
        <f>IFERROR(VLOOKUP(G353,Store_Map!$A$2:$I$100,3,FALSE),"")</f>
        <v>0</v>
      </c>
      <c r="I353">
        <f>IFERROR(VLOOKUP(G353,Store_Map!$A$2:$I$100,4,FALSE),"")</f>
        <v>0</v>
      </c>
      <c r="J353">
        <f>IFERROR(VLOOKUP(G353,Store_Map!$A$2:$I$100,5,FALSE),"")</f>
        <v>0</v>
      </c>
      <c r="K353">
        <f>IFERROR(VLOOKUP(G353,Store_Map!$A$2:$I$100,6,FALSE),"")</f>
        <v>0</v>
      </c>
      <c r="L353">
        <f>IFERROR(VLOOKUP(G353,Store_Map!$A$2:$I$100,7,FALSE),"")</f>
        <v>0</v>
      </c>
      <c r="M353">
        <f>IFERROR(VLOOKUP(G353,Store_Map!$A$2:$I$100,8,FALSE),"")</f>
        <v>0</v>
      </c>
      <c r="N353">
        <f t="shared" si="45"/>
        <v>0</v>
      </c>
      <c r="O353" t="str">
        <f t="shared" si="46"/>
        <v>PASS</v>
      </c>
      <c r="P353" t="str">
        <f t="shared" si="47"/>
        <v>REVIEW</v>
      </c>
      <c r="Q353" t="str">
        <f t="shared" si="48"/>
        <v>PASS</v>
      </c>
      <c r="R353" t="str">
        <f t="shared" si="49"/>
        <v>PASS</v>
      </c>
      <c r="S353" t="str">
        <f t="shared" si="50"/>
        <v>REVIEW</v>
      </c>
      <c r="T353">
        <f t="shared" si="51"/>
        <v>90</v>
      </c>
      <c r="U353" t="str">
        <f t="shared" si="52"/>
        <v>Low</v>
      </c>
      <c r="V353" t="str">
        <f t="shared" si="53"/>
        <v>Invalid NDC</v>
      </c>
    </row>
    <row r="354" spans="1:22" x14ac:dyDescent="0.3">
      <c r="A354" t="str">
        <f>Raw_Data!A354</f>
        <v>6251301</v>
      </c>
      <c r="B354">
        <f>Raw_Data!B354</f>
        <v>45660</v>
      </c>
      <c r="C354" t="str">
        <f>Raw_Data!C354</f>
        <v>BENZONATATE 200 MG CAPSULE</v>
      </c>
      <c r="D354" t="str">
        <f>Raw_Data!D354</f>
        <v>42806071501</v>
      </c>
      <c r="E354" t="str">
        <f>Raw_Data!E354</f>
        <v>GIBBS, JON</v>
      </c>
      <c r="F354" t="str">
        <f>Raw_Data!F354</f>
        <v>1700896156</v>
      </c>
      <c r="G354" t="str">
        <f>Raw_Data!H354</f>
        <v>0</v>
      </c>
      <c r="H354">
        <f>IFERROR(VLOOKUP(G354,Store_Map!$A$2:$I$100,3,FALSE),"")</f>
        <v>0</v>
      </c>
      <c r="I354">
        <f>IFERROR(VLOOKUP(G354,Store_Map!$A$2:$I$100,4,FALSE),"")</f>
        <v>0</v>
      </c>
      <c r="J354">
        <f>IFERROR(VLOOKUP(G354,Store_Map!$A$2:$I$100,5,FALSE),"")</f>
        <v>0</v>
      </c>
      <c r="K354">
        <f>IFERROR(VLOOKUP(G354,Store_Map!$A$2:$I$100,6,FALSE),"")</f>
        <v>0</v>
      </c>
      <c r="L354">
        <f>IFERROR(VLOOKUP(G354,Store_Map!$A$2:$I$100,7,FALSE),"")</f>
        <v>0</v>
      </c>
      <c r="M354">
        <f>IFERROR(VLOOKUP(G354,Store_Map!$A$2:$I$100,8,FALSE),"")</f>
        <v>0</v>
      </c>
      <c r="N354">
        <f t="shared" si="45"/>
        <v>0</v>
      </c>
      <c r="O354" t="str">
        <f t="shared" si="46"/>
        <v>PASS</v>
      </c>
      <c r="P354" t="str">
        <f t="shared" si="47"/>
        <v>PASS</v>
      </c>
      <c r="Q354" t="str">
        <f t="shared" si="48"/>
        <v>PASS</v>
      </c>
      <c r="R354" t="str">
        <f t="shared" si="49"/>
        <v>PASS</v>
      </c>
      <c r="S354" t="str">
        <f t="shared" si="50"/>
        <v>PASS</v>
      </c>
      <c r="T354">
        <f t="shared" si="51"/>
        <v>100</v>
      </c>
      <c r="U354" t="str">
        <f t="shared" si="52"/>
        <v>Low</v>
      </c>
      <c r="V354" t="str">
        <f t="shared" si="53"/>
        <v>Clean</v>
      </c>
    </row>
    <row r="355" spans="1:22" x14ac:dyDescent="0.3">
      <c r="A355" t="str">
        <f>Raw_Data!A355</f>
        <v>6251302</v>
      </c>
      <c r="B355">
        <f>Raw_Data!B355</f>
        <v>45660</v>
      </c>
      <c r="C355" t="str">
        <f>Raw_Data!C355</f>
        <v>FERROUS SULFATE 325 MG TABL</v>
      </c>
      <c r="D355" t="str">
        <f>Raw_Data!D355</f>
        <v>904759080</v>
      </c>
      <c r="E355" t="str">
        <f>Raw_Data!E355</f>
        <v>BYNE, EDMUND</v>
      </c>
      <c r="F355" t="str">
        <f>Raw_Data!F355</f>
        <v>1033186648</v>
      </c>
      <c r="G355" t="str">
        <f>Raw_Data!H355</f>
        <v>0</v>
      </c>
      <c r="H355">
        <f>IFERROR(VLOOKUP(G355,Store_Map!$A$2:$I$100,3,FALSE),"")</f>
        <v>0</v>
      </c>
      <c r="I355">
        <f>IFERROR(VLOOKUP(G355,Store_Map!$A$2:$I$100,4,FALSE),"")</f>
        <v>0</v>
      </c>
      <c r="J355">
        <f>IFERROR(VLOOKUP(G355,Store_Map!$A$2:$I$100,5,FALSE),"")</f>
        <v>0</v>
      </c>
      <c r="K355">
        <f>IFERROR(VLOOKUP(G355,Store_Map!$A$2:$I$100,6,FALSE),"")</f>
        <v>0</v>
      </c>
      <c r="L355">
        <f>IFERROR(VLOOKUP(G355,Store_Map!$A$2:$I$100,7,FALSE),"")</f>
        <v>0</v>
      </c>
      <c r="M355">
        <f>IFERROR(VLOOKUP(G355,Store_Map!$A$2:$I$100,8,FALSE),"")</f>
        <v>0</v>
      </c>
      <c r="N355">
        <f t="shared" si="45"/>
        <v>0</v>
      </c>
      <c r="O355" t="str">
        <f t="shared" si="46"/>
        <v>PASS</v>
      </c>
      <c r="P355" t="str">
        <f t="shared" si="47"/>
        <v>REVIEW</v>
      </c>
      <c r="Q355" t="str">
        <f t="shared" si="48"/>
        <v>PASS</v>
      </c>
      <c r="R355" t="str">
        <f t="shared" si="49"/>
        <v>PASS</v>
      </c>
      <c r="S355" t="str">
        <f t="shared" si="50"/>
        <v>REVIEW</v>
      </c>
      <c r="T355">
        <f t="shared" si="51"/>
        <v>90</v>
      </c>
      <c r="U355" t="str">
        <f t="shared" si="52"/>
        <v>Low</v>
      </c>
      <c r="V355" t="str">
        <f t="shared" si="53"/>
        <v>Invalid NDC</v>
      </c>
    </row>
    <row r="356" spans="1:22" x14ac:dyDescent="0.3">
      <c r="A356" t="str">
        <f>Raw_Data!A356</f>
        <v>6251277</v>
      </c>
      <c r="B356">
        <f>Raw_Data!B356</f>
        <v>45660</v>
      </c>
      <c r="C356" t="str">
        <f>Raw_Data!C356</f>
        <v>VRAYLAR 3 MG CAPSULE</v>
      </c>
      <c r="D356" t="str">
        <f>Raw_Data!D356</f>
        <v>61874013030</v>
      </c>
      <c r="E356" t="str">
        <f>Raw_Data!E356</f>
        <v>GIBBS, JON</v>
      </c>
      <c r="F356" t="str">
        <f>Raw_Data!F356</f>
        <v>1700896156</v>
      </c>
      <c r="G356" t="str">
        <f>Raw_Data!H356</f>
        <v>0</v>
      </c>
      <c r="H356">
        <f>IFERROR(VLOOKUP(G356,Store_Map!$A$2:$I$100,3,FALSE),"")</f>
        <v>0</v>
      </c>
      <c r="I356">
        <f>IFERROR(VLOOKUP(G356,Store_Map!$A$2:$I$100,4,FALSE),"")</f>
        <v>0</v>
      </c>
      <c r="J356">
        <f>IFERROR(VLOOKUP(G356,Store_Map!$A$2:$I$100,5,FALSE),"")</f>
        <v>0</v>
      </c>
      <c r="K356">
        <f>IFERROR(VLOOKUP(G356,Store_Map!$A$2:$I$100,6,FALSE),"")</f>
        <v>0</v>
      </c>
      <c r="L356">
        <f>IFERROR(VLOOKUP(G356,Store_Map!$A$2:$I$100,7,FALSE),"")</f>
        <v>0</v>
      </c>
      <c r="M356">
        <f>IFERROR(VLOOKUP(G356,Store_Map!$A$2:$I$100,8,FALSE),"")</f>
        <v>0</v>
      </c>
      <c r="N356">
        <f t="shared" si="45"/>
        <v>0</v>
      </c>
      <c r="O356" t="str">
        <f t="shared" si="46"/>
        <v>PASS</v>
      </c>
      <c r="P356" t="str">
        <f t="shared" si="47"/>
        <v>PASS</v>
      </c>
      <c r="Q356" t="str">
        <f t="shared" si="48"/>
        <v>PASS</v>
      </c>
      <c r="R356" t="str">
        <f t="shared" si="49"/>
        <v>PASS</v>
      </c>
      <c r="S356" t="str">
        <f t="shared" si="50"/>
        <v>PASS</v>
      </c>
      <c r="T356">
        <f t="shared" si="51"/>
        <v>100</v>
      </c>
      <c r="U356" t="str">
        <f t="shared" si="52"/>
        <v>Low</v>
      </c>
      <c r="V356" t="str">
        <f t="shared" si="53"/>
        <v>Clean</v>
      </c>
    </row>
    <row r="357" spans="1:22" x14ac:dyDescent="0.3">
      <c r="A357" t="str">
        <f>Raw_Data!A357</f>
        <v>6251307</v>
      </c>
      <c r="B357">
        <f>Raw_Data!B357</f>
        <v>45660</v>
      </c>
      <c r="C357" t="str">
        <f>Raw_Data!C357</f>
        <v>FLUCONAZOLE 40 MG/ML SUSP</v>
      </c>
      <c r="D357" t="str">
        <f>Raw_Data!D357</f>
        <v>59762503001</v>
      </c>
      <c r="E357" t="str">
        <f>Raw_Data!E357</f>
        <v>HARSHMAN, SONALI</v>
      </c>
      <c r="F357" t="str">
        <f>Raw_Data!F357</f>
        <v>1104084516</v>
      </c>
      <c r="G357" t="str">
        <f>Raw_Data!H357</f>
        <v>0</v>
      </c>
      <c r="H357">
        <f>IFERROR(VLOOKUP(G357,Store_Map!$A$2:$I$100,3,FALSE),"")</f>
        <v>0</v>
      </c>
      <c r="I357">
        <f>IFERROR(VLOOKUP(G357,Store_Map!$A$2:$I$100,4,FALSE),"")</f>
        <v>0</v>
      </c>
      <c r="J357">
        <f>IFERROR(VLOOKUP(G357,Store_Map!$A$2:$I$100,5,FALSE),"")</f>
        <v>0</v>
      </c>
      <c r="K357">
        <f>IFERROR(VLOOKUP(G357,Store_Map!$A$2:$I$100,6,FALSE),"")</f>
        <v>0</v>
      </c>
      <c r="L357">
        <f>IFERROR(VLOOKUP(G357,Store_Map!$A$2:$I$100,7,FALSE),"")</f>
        <v>0</v>
      </c>
      <c r="M357">
        <f>IFERROR(VLOOKUP(G357,Store_Map!$A$2:$I$100,8,FALSE),"")</f>
        <v>0</v>
      </c>
      <c r="N357">
        <f t="shared" si="45"/>
        <v>0</v>
      </c>
      <c r="O357" t="str">
        <f t="shared" si="46"/>
        <v>PASS</v>
      </c>
      <c r="P357" t="str">
        <f t="shared" si="47"/>
        <v>PASS</v>
      </c>
      <c r="Q357" t="str">
        <f t="shared" si="48"/>
        <v>PASS</v>
      </c>
      <c r="R357" t="str">
        <f t="shared" si="49"/>
        <v>PASS</v>
      </c>
      <c r="S357" t="str">
        <f t="shared" si="50"/>
        <v>PASS</v>
      </c>
      <c r="T357">
        <f t="shared" si="51"/>
        <v>100</v>
      </c>
      <c r="U357" t="str">
        <f t="shared" si="52"/>
        <v>Low</v>
      </c>
      <c r="V357" t="str">
        <f t="shared" si="53"/>
        <v>Clean</v>
      </c>
    </row>
    <row r="358" spans="1:22" x14ac:dyDescent="0.3">
      <c r="A358" t="str">
        <f>Raw_Data!A358</f>
        <v>6251285</v>
      </c>
      <c r="B358">
        <f>Raw_Data!B358</f>
        <v>45660</v>
      </c>
      <c r="C358" t="str">
        <f>Raw_Data!C358</f>
        <v>AMLODIPINE BESYLATE 10 MG T</v>
      </c>
      <c r="D358" t="str">
        <f>Raw_Data!D358</f>
        <v>69097012815</v>
      </c>
      <c r="E358" t="str">
        <f>Raw_Data!E358</f>
        <v>YASIN, NURA</v>
      </c>
      <c r="F358" t="str">
        <f>Raw_Data!F358</f>
        <v>1265518567</v>
      </c>
      <c r="G358" t="str">
        <f>Raw_Data!H358</f>
        <v>0</v>
      </c>
      <c r="H358">
        <f>IFERROR(VLOOKUP(G358,Store_Map!$A$2:$I$100,3,FALSE),"")</f>
        <v>0</v>
      </c>
      <c r="I358">
        <f>IFERROR(VLOOKUP(G358,Store_Map!$A$2:$I$100,4,FALSE),"")</f>
        <v>0</v>
      </c>
      <c r="J358">
        <f>IFERROR(VLOOKUP(G358,Store_Map!$A$2:$I$100,5,FALSE),"")</f>
        <v>0</v>
      </c>
      <c r="K358">
        <f>IFERROR(VLOOKUP(G358,Store_Map!$A$2:$I$100,6,FALSE),"")</f>
        <v>0</v>
      </c>
      <c r="L358">
        <f>IFERROR(VLOOKUP(G358,Store_Map!$A$2:$I$100,7,FALSE),"")</f>
        <v>0</v>
      </c>
      <c r="M358">
        <f>IFERROR(VLOOKUP(G358,Store_Map!$A$2:$I$100,8,FALSE),"")</f>
        <v>0</v>
      </c>
      <c r="N358">
        <f t="shared" si="45"/>
        <v>0</v>
      </c>
      <c r="O358" t="str">
        <f t="shared" si="46"/>
        <v>PASS</v>
      </c>
      <c r="P358" t="str">
        <f t="shared" si="47"/>
        <v>PASS</v>
      </c>
      <c r="Q358" t="str">
        <f t="shared" si="48"/>
        <v>PASS</v>
      </c>
      <c r="R358" t="str">
        <f t="shared" si="49"/>
        <v>PASS</v>
      </c>
      <c r="S358" t="str">
        <f t="shared" si="50"/>
        <v>PASS</v>
      </c>
      <c r="T358">
        <f t="shared" si="51"/>
        <v>100</v>
      </c>
      <c r="U358" t="str">
        <f t="shared" si="52"/>
        <v>Low</v>
      </c>
      <c r="V358" t="str">
        <f t="shared" si="53"/>
        <v>Clean</v>
      </c>
    </row>
    <row r="359" spans="1:22" x14ac:dyDescent="0.3">
      <c r="A359" t="str">
        <f>Raw_Data!A359</f>
        <v>6251308</v>
      </c>
      <c r="B359">
        <f>Raw_Data!B359</f>
        <v>45660</v>
      </c>
      <c r="C359" t="str">
        <f>Raw_Data!C359</f>
        <v>AZITHROMYCIN 500 MG TABLET</v>
      </c>
      <c r="D359" t="str">
        <f>Raw_Data!D359</f>
        <v>527239532</v>
      </c>
      <c r="E359" t="str">
        <f>Raw_Data!E359</f>
        <v>AKHTAR, MARIAM</v>
      </c>
      <c r="F359" t="str">
        <f>Raw_Data!F359</f>
        <v>1780024596</v>
      </c>
      <c r="G359" t="str">
        <f>Raw_Data!H359</f>
        <v>0</v>
      </c>
      <c r="H359">
        <f>IFERROR(VLOOKUP(G359,Store_Map!$A$2:$I$100,3,FALSE),"")</f>
        <v>0</v>
      </c>
      <c r="I359">
        <f>IFERROR(VLOOKUP(G359,Store_Map!$A$2:$I$100,4,FALSE),"")</f>
        <v>0</v>
      </c>
      <c r="J359">
        <f>IFERROR(VLOOKUP(G359,Store_Map!$A$2:$I$100,5,FALSE),"")</f>
        <v>0</v>
      </c>
      <c r="K359">
        <f>IFERROR(VLOOKUP(G359,Store_Map!$A$2:$I$100,6,FALSE),"")</f>
        <v>0</v>
      </c>
      <c r="L359">
        <f>IFERROR(VLOOKUP(G359,Store_Map!$A$2:$I$100,7,FALSE),"")</f>
        <v>0</v>
      </c>
      <c r="M359">
        <f>IFERROR(VLOOKUP(G359,Store_Map!$A$2:$I$100,8,FALSE),"")</f>
        <v>0</v>
      </c>
      <c r="N359">
        <f t="shared" si="45"/>
        <v>0</v>
      </c>
      <c r="O359" t="str">
        <f t="shared" si="46"/>
        <v>PASS</v>
      </c>
      <c r="P359" t="str">
        <f t="shared" si="47"/>
        <v>REVIEW</v>
      </c>
      <c r="Q359" t="str">
        <f t="shared" si="48"/>
        <v>PASS</v>
      </c>
      <c r="R359" t="str">
        <f t="shared" si="49"/>
        <v>PASS</v>
      </c>
      <c r="S359" t="str">
        <f t="shared" si="50"/>
        <v>REVIEW</v>
      </c>
      <c r="T359">
        <f t="shared" si="51"/>
        <v>90</v>
      </c>
      <c r="U359" t="str">
        <f t="shared" si="52"/>
        <v>Low</v>
      </c>
      <c r="V359" t="str">
        <f t="shared" si="53"/>
        <v>Invalid NDC</v>
      </c>
    </row>
    <row r="360" spans="1:22" x14ac:dyDescent="0.3">
      <c r="A360" t="str">
        <f>Raw_Data!A360</f>
        <v>6249182</v>
      </c>
      <c r="B360">
        <f>Raw_Data!B360</f>
        <v>45660</v>
      </c>
      <c r="C360" t="str">
        <f>Raw_Data!C360</f>
        <v>VALACYCLOVIR HCL 1 GRAM TAB</v>
      </c>
      <c r="D360" t="str">
        <f>Raw_Data!D360</f>
        <v>57237004330</v>
      </c>
      <c r="E360" t="str">
        <f>Raw_Data!E360</f>
        <v>GRESHAM, J. MARK</v>
      </c>
      <c r="F360" t="str">
        <f>Raw_Data!F360</f>
        <v>1326026618</v>
      </c>
      <c r="G360" t="str">
        <f>Raw_Data!H360</f>
        <v>0</v>
      </c>
      <c r="H360">
        <f>IFERROR(VLOOKUP(G360,Store_Map!$A$2:$I$100,3,FALSE),"")</f>
        <v>0</v>
      </c>
      <c r="I360">
        <f>IFERROR(VLOOKUP(G360,Store_Map!$A$2:$I$100,4,FALSE),"")</f>
        <v>0</v>
      </c>
      <c r="J360">
        <f>IFERROR(VLOOKUP(G360,Store_Map!$A$2:$I$100,5,FALSE),"")</f>
        <v>0</v>
      </c>
      <c r="K360">
        <f>IFERROR(VLOOKUP(G360,Store_Map!$A$2:$I$100,6,FALSE),"")</f>
        <v>0</v>
      </c>
      <c r="L360">
        <f>IFERROR(VLOOKUP(G360,Store_Map!$A$2:$I$100,7,FALSE),"")</f>
        <v>0</v>
      </c>
      <c r="M360">
        <f>IFERROR(VLOOKUP(G360,Store_Map!$A$2:$I$100,8,FALSE),"")</f>
        <v>0</v>
      </c>
      <c r="N360">
        <f t="shared" si="45"/>
        <v>0</v>
      </c>
      <c r="O360" t="str">
        <f t="shared" si="46"/>
        <v>PASS</v>
      </c>
      <c r="P360" t="str">
        <f t="shared" si="47"/>
        <v>PASS</v>
      </c>
      <c r="Q360" t="str">
        <f t="shared" si="48"/>
        <v>PASS</v>
      </c>
      <c r="R360" t="str">
        <f t="shared" si="49"/>
        <v>PASS</v>
      </c>
      <c r="S360" t="str">
        <f t="shared" si="50"/>
        <v>PASS</v>
      </c>
      <c r="T360">
        <f t="shared" si="51"/>
        <v>100</v>
      </c>
      <c r="U360" t="str">
        <f t="shared" si="52"/>
        <v>Low</v>
      </c>
      <c r="V360" t="str">
        <f t="shared" si="53"/>
        <v>Clean</v>
      </c>
    </row>
    <row r="361" spans="1:22" x14ac:dyDescent="0.3">
      <c r="A361" t="str">
        <f>Raw_Data!A361</f>
        <v>6242311</v>
      </c>
      <c r="B361">
        <f>Raw_Data!B361</f>
        <v>45660</v>
      </c>
      <c r="C361" t="str">
        <f>Raw_Data!C361</f>
        <v>METHIMAZOLE 5 MG TABLET</v>
      </c>
      <c r="D361" t="str">
        <f>Raw_Data!D361</f>
        <v>23155007001</v>
      </c>
      <c r="E361" t="str">
        <f>Raw_Data!E361</f>
        <v>MACHADO, MARIA</v>
      </c>
      <c r="F361" t="str">
        <f>Raw_Data!F361</f>
        <v>1619100302</v>
      </c>
      <c r="G361" t="str">
        <f>Raw_Data!H361</f>
        <v>0</v>
      </c>
      <c r="H361">
        <f>IFERROR(VLOOKUP(G361,Store_Map!$A$2:$I$100,3,FALSE),"")</f>
        <v>0</v>
      </c>
      <c r="I361">
        <f>IFERROR(VLOOKUP(G361,Store_Map!$A$2:$I$100,4,FALSE),"")</f>
        <v>0</v>
      </c>
      <c r="J361">
        <f>IFERROR(VLOOKUP(G361,Store_Map!$A$2:$I$100,5,FALSE),"")</f>
        <v>0</v>
      </c>
      <c r="K361">
        <f>IFERROR(VLOOKUP(G361,Store_Map!$A$2:$I$100,6,FALSE),"")</f>
        <v>0</v>
      </c>
      <c r="L361">
        <f>IFERROR(VLOOKUP(G361,Store_Map!$A$2:$I$100,7,FALSE),"")</f>
        <v>0</v>
      </c>
      <c r="M361">
        <f>IFERROR(VLOOKUP(G361,Store_Map!$A$2:$I$100,8,FALSE),"")</f>
        <v>0</v>
      </c>
      <c r="N361">
        <f t="shared" si="45"/>
        <v>0</v>
      </c>
      <c r="O361" t="str">
        <f t="shared" si="46"/>
        <v>PASS</v>
      </c>
      <c r="P361" t="str">
        <f t="shared" si="47"/>
        <v>PASS</v>
      </c>
      <c r="Q361" t="str">
        <f t="shared" si="48"/>
        <v>PASS</v>
      </c>
      <c r="R361" t="str">
        <f t="shared" si="49"/>
        <v>PASS</v>
      </c>
      <c r="S361" t="str">
        <f t="shared" si="50"/>
        <v>PASS</v>
      </c>
      <c r="T361">
        <f t="shared" si="51"/>
        <v>100</v>
      </c>
      <c r="U361" t="str">
        <f t="shared" si="52"/>
        <v>Low</v>
      </c>
      <c r="V361" t="str">
        <f t="shared" si="53"/>
        <v>Clean</v>
      </c>
    </row>
    <row r="362" spans="1:22" x14ac:dyDescent="0.3">
      <c r="A362" t="str">
        <f>Raw_Data!A362</f>
        <v>6240859</v>
      </c>
      <c r="B362">
        <f>Raw_Data!B362</f>
        <v>45660</v>
      </c>
      <c r="C362" t="str">
        <f>Raw_Data!C362</f>
        <v>ATORVASTATIN 20 MG TABLET</v>
      </c>
      <c r="D362" t="str">
        <f>Raw_Data!D362</f>
        <v>60505257908</v>
      </c>
      <c r="E362" t="str">
        <f>Raw_Data!E362</f>
        <v>YASIN, NURA</v>
      </c>
      <c r="F362" t="str">
        <f>Raw_Data!F362</f>
        <v>1265518567</v>
      </c>
      <c r="G362" t="str">
        <f>Raw_Data!H362</f>
        <v>0</v>
      </c>
      <c r="H362">
        <f>IFERROR(VLOOKUP(G362,Store_Map!$A$2:$I$100,3,FALSE),"")</f>
        <v>0</v>
      </c>
      <c r="I362">
        <f>IFERROR(VLOOKUP(G362,Store_Map!$A$2:$I$100,4,FALSE),"")</f>
        <v>0</v>
      </c>
      <c r="J362">
        <f>IFERROR(VLOOKUP(G362,Store_Map!$A$2:$I$100,5,FALSE),"")</f>
        <v>0</v>
      </c>
      <c r="K362">
        <f>IFERROR(VLOOKUP(G362,Store_Map!$A$2:$I$100,6,FALSE),"")</f>
        <v>0</v>
      </c>
      <c r="L362">
        <f>IFERROR(VLOOKUP(G362,Store_Map!$A$2:$I$100,7,FALSE),"")</f>
        <v>0</v>
      </c>
      <c r="M362">
        <f>IFERROR(VLOOKUP(G362,Store_Map!$A$2:$I$100,8,FALSE),"")</f>
        <v>0</v>
      </c>
      <c r="N362">
        <f t="shared" si="45"/>
        <v>0</v>
      </c>
      <c r="O362" t="str">
        <f t="shared" si="46"/>
        <v>PASS</v>
      </c>
      <c r="P362" t="str">
        <f t="shared" si="47"/>
        <v>PASS</v>
      </c>
      <c r="Q362" t="str">
        <f t="shared" si="48"/>
        <v>PASS</v>
      </c>
      <c r="R362" t="str">
        <f t="shared" si="49"/>
        <v>PASS</v>
      </c>
      <c r="S362" t="str">
        <f t="shared" si="50"/>
        <v>PASS</v>
      </c>
      <c r="T362">
        <f t="shared" si="51"/>
        <v>100</v>
      </c>
      <c r="U362" t="str">
        <f t="shared" si="52"/>
        <v>Low</v>
      </c>
      <c r="V362" t="str">
        <f t="shared" si="53"/>
        <v>Clean</v>
      </c>
    </row>
    <row r="363" spans="1:22" x14ac:dyDescent="0.3">
      <c r="A363" t="str">
        <f>Raw_Data!A363</f>
        <v>6248561</v>
      </c>
      <c r="B363">
        <f>Raw_Data!B363</f>
        <v>45660</v>
      </c>
      <c r="C363" t="str">
        <f>Raw_Data!C363</f>
        <v>VENLAFAXINE HCL ER 37.5 MG</v>
      </c>
      <c r="D363" t="str">
        <f>Raw_Data!D363</f>
        <v>65862052790</v>
      </c>
      <c r="E363" t="str">
        <f>Raw_Data!E363</f>
        <v>ALLEN, AMANDA</v>
      </c>
      <c r="F363" t="str">
        <f>Raw_Data!F363</f>
        <v>1982231882</v>
      </c>
      <c r="G363" t="str">
        <f>Raw_Data!H363</f>
        <v>0</v>
      </c>
      <c r="H363">
        <f>IFERROR(VLOOKUP(G363,Store_Map!$A$2:$I$100,3,FALSE),"")</f>
        <v>0</v>
      </c>
      <c r="I363">
        <f>IFERROR(VLOOKUP(G363,Store_Map!$A$2:$I$100,4,FALSE),"")</f>
        <v>0</v>
      </c>
      <c r="J363">
        <f>IFERROR(VLOOKUP(G363,Store_Map!$A$2:$I$100,5,FALSE),"")</f>
        <v>0</v>
      </c>
      <c r="K363">
        <f>IFERROR(VLOOKUP(G363,Store_Map!$A$2:$I$100,6,FALSE),"")</f>
        <v>0</v>
      </c>
      <c r="L363">
        <f>IFERROR(VLOOKUP(G363,Store_Map!$A$2:$I$100,7,FALSE),"")</f>
        <v>0</v>
      </c>
      <c r="M363">
        <f>IFERROR(VLOOKUP(G363,Store_Map!$A$2:$I$100,8,FALSE),"")</f>
        <v>0</v>
      </c>
      <c r="N363">
        <f t="shared" si="45"/>
        <v>0</v>
      </c>
      <c r="O363" t="str">
        <f t="shared" si="46"/>
        <v>PASS</v>
      </c>
      <c r="P363" t="str">
        <f t="shared" si="47"/>
        <v>PASS</v>
      </c>
      <c r="Q363" t="str">
        <f t="shared" si="48"/>
        <v>PASS</v>
      </c>
      <c r="R363" t="str">
        <f t="shared" si="49"/>
        <v>PASS</v>
      </c>
      <c r="S363" t="str">
        <f t="shared" si="50"/>
        <v>PASS</v>
      </c>
      <c r="T363">
        <f t="shared" si="51"/>
        <v>100</v>
      </c>
      <c r="U363" t="str">
        <f t="shared" si="52"/>
        <v>Low</v>
      </c>
      <c r="V363" t="str">
        <f t="shared" si="53"/>
        <v>Clean</v>
      </c>
    </row>
    <row r="364" spans="1:22" x14ac:dyDescent="0.3">
      <c r="A364" t="str">
        <f>Raw_Data!A364</f>
        <v>6236717</v>
      </c>
      <c r="B364">
        <f>Raw_Data!B364</f>
        <v>45660</v>
      </c>
      <c r="C364" t="str">
        <f>Raw_Data!C364</f>
        <v>PRAVASTATIN SODIUM 80 MG TA</v>
      </c>
      <c r="D364" t="str">
        <f>Raw_Data!D364</f>
        <v>60505132309</v>
      </c>
      <c r="E364" t="str">
        <f>Raw_Data!E364</f>
        <v>BYNE, EDMUND</v>
      </c>
      <c r="F364" t="str">
        <f>Raw_Data!F364</f>
        <v>1033186648</v>
      </c>
      <c r="G364" t="str">
        <f>Raw_Data!H364</f>
        <v>0</v>
      </c>
      <c r="H364">
        <f>IFERROR(VLOOKUP(G364,Store_Map!$A$2:$I$100,3,FALSE),"")</f>
        <v>0</v>
      </c>
      <c r="I364">
        <f>IFERROR(VLOOKUP(G364,Store_Map!$A$2:$I$100,4,FALSE),"")</f>
        <v>0</v>
      </c>
      <c r="J364">
        <f>IFERROR(VLOOKUP(G364,Store_Map!$A$2:$I$100,5,FALSE),"")</f>
        <v>0</v>
      </c>
      <c r="K364">
        <f>IFERROR(VLOOKUP(G364,Store_Map!$A$2:$I$100,6,FALSE),"")</f>
        <v>0</v>
      </c>
      <c r="L364">
        <f>IFERROR(VLOOKUP(G364,Store_Map!$A$2:$I$100,7,FALSE),"")</f>
        <v>0</v>
      </c>
      <c r="M364">
        <f>IFERROR(VLOOKUP(G364,Store_Map!$A$2:$I$100,8,FALSE),"")</f>
        <v>0</v>
      </c>
      <c r="N364">
        <f t="shared" si="45"/>
        <v>0</v>
      </c>
      <c r="O364" t="str">
        <f t="shared" si="46"/>
        <v>PASS</v>
      </c>
      <c r="P364" t="str">
        <f t="shared" si="47"/>
        <v>PASS</v>
      </c>
      <c r="Q364" t="str">
        <f t="shared" si="48"/>
        <v>PASS</v>
      </c>
      <c r="R364" t="str">
        <f t="shared" si="49"/>
        <v>PASS</v>
      </c>
      <c r="S364" t="str">
        <f t="shared" si="50"/>
        <v>PASS</v>
      </c>
      <c r="T364">
        <f t="shared" si="51"/>
        <v>100</v>
      </c>
      <c r="U364" t="str">
        <f t="shared" si="52"/>
        <v>Low</v>
      </c>
      <c r="V364" t="str">
        <f t="shared" si="53"/>
        <v>Clean</v>
      </c>
    </row>
    <row r="365" spans="1:22" x14ac:dyDescent="0.3">
      <c r="A365" t="str">
        <f>Raw_Data!A365</f>
        <v>6236716</v>
      </c>
      <c r="B365">
        <f>Raw_Data!B365</f>
        <v>45660</v>
      </c>
      <c r="C365" t="str">
        <f>Raw_Data!C365</f>
        <v>AMLODIPINE BESYLATE 10 MG T</v>
      </c>
      <c r="D365" t="str">
        <f>Raw_Data!D365</f>
        <v>69097012815</v>
      </c>
      <c r="E365" t="str">
        <f>Raw_Data!E365</f>
        <v>BYNE, EDMUND</v>
      </c>
      <c r="F365" t="str">
        <f>Raw_Data!F365</f>
        <v>1033186648</v>
      </c>
      <c r="G365" t="str">
        <f>Raw_Data!H365</f>
        <v>0</v>
      </c>
      <c r="H365">
        <f>IFERROR(VLOOKUP(G365,Store_Map!$A$2:$I$100,3,FALSE),"")</f>
        <v>0</v>
      </c>
      <c r="I365">
        <f>IFERROR(VLOOKUP(G365,Store_Map!$A$2:$I$100,4,FALSE),"")</f>
        <v>0</v>
      </c>
      <c r="J365">
        <f>IFERROR(VLOOKUP(G365,Store_Map!$A$2:$I$100,5,FALSE),"")</f>
        <v>0</v>
      </c>
      <c r="K365">
        <f>IFERROR(VLOOKUP(G365,Store_Map!$A$2:$I$100,6,FALSE),"")</f>
        <v>0</v>
      </c>
      <c r="L365">
        <f>IFERROR(VLOOKUP(G365,Store_Map!$A$2:$I$100,7,FALSE),"")</f>
        <v>0</v>
      </c>
      <c r="M365">
        <f>IFERROR(VLOOKUP(G365,Store_Map!$A$2:$I$100,8,FALSE),"")</f>
        <v>0</v>
      </c>
      <c r="N365">
        <f t="shared" si="45"/>
        <v>0</v>
      </c>
      <c r="O365" t="str">
        <f t="shared" si="46"/>
        <v>PASS</v>
      </c>
      <c r="P365" t="str">
        <f t="shared" si="47"/>
        <v>PASS</v>
      </c>
      <c r="Q365" t="str">
        <f t="shared" si="48"/>
        <v>PASS</v>
      </c>
      <c r="R365" t="str">
        <f t="shared" si="49"/>
        <v>PASS</v>
      </c>
      <c r="S365" t="str">
        <f t="shared" si="50"/>
        <v>PASS</v>
      </c>
      <c r="T365">
        <f t="shared" si="51"/>
        <v>100</v>
      </c>
      <c r="U365" t="str">
        <f t="shared" si="52"/>
        <v>Low</v>
      </c>
      <c r="V365" t="str">
        <f t="shared" si="53"/>
        <v>Clean</v>
      </c>
    </row>
    <row r="366" spans="1:22" x14ac:dyDescent="0.3">
      <c r="A366" t="str">
        <f>Raw_Data!A366</f>
        <v>6236715</v>
      </c>
      <c r="B366">
        <f>Raw_Data!B366</f>
        <v>45660</v>
      </c>
      <c r="C366" t="str">
        <f>Raw_Data!C366</f>
        <v>LISINOPRIL-HCTZ 20-12.5MG</v>
      </c>
      <c r="D366" t="str">
        <f>Raw_Data!D366</f>
        <v>68180051902</v>
      </c>
      <c r="E366" t="str">
        <f>Raw_Data!E366</f>
        <v>BYNE, EDMUND</v>
      </c>
      <c r="F366" t="str">
        <f>Raw_Data!F366</f>
        <v>1033186648</v>
      </c>
      <c r="G366" t="str">
        <f>Raw_Data!H366</f>
        <v>0</v>
      </c>
      <c r="H366">
        <f>IFERROR(VLOOKUP(G366,Store_Map!$A$2:$I$100,3,FALSE),"")</f>
        <v>0</v>
      </c>
      <c r="I366">
        <f>IFERROR(VLOOKUP(G366,Store_Map!$A$2:$I$100,4,FALSE),"")</f>
        <v>0</v>
      </c>
      <c r="J366">
        <f>IFERROR(VLOOKUP(G366,Store_Map!$A$2:$I$100,5,FALSE),"")</f>
        <v>0</v>
      </c>
      <c r="K366">
        <f>IFERROR(VLOOKUP(G366,Store_Map!$A$2:$I$100,6,FALSE),"")</f>
        <v>0</v>
      </c>
      <c r="L366">
        <f>IFERROR(VLOOKUP(G366,Store_Map!$A$2:$I$100,7,FALSE),"")</f>
        <v>0</v>
      </c>
      <c r="M366">
        <f>IFERROR(VLOOKUP(G366,Store_Map!$A$2:$I$100,8,FALSE),"")</f>
        <v>0</v>
      </c>
      <c r="N366">
        <f t="shared" si="45"/>
        <v>0</v>
      </c>
      <c r="O366" t="str">
        <f t="shared" si="46"/>
        <v>PASS</v>
      </c>
      <c r="P366" t="str">
        <f t="shared" si="47"/>
        <v>PASS</v>
      </c>
      <c r="Q366" t="str">
        <f t="shared" si="48"/>
        <v>PASS</v>
      </c>
      <c r="R366" t="str">
        <f t="shared" si="49"/>
        <v>PASS</v>
      </c>
      <c r="S366" t="str">
        <f t="shared" si="50"/>
        <v>PASS</v>
      </c>
      <c r="T366">
        <f t="shared" si="51"/>
        <v>100</v>
      </c>
      <c r="U366" t="str">
        <f t="shared" si="52"/>
        <v>Low</v>
      </c>
      <c r="V366" t="str">
        <f t="shared" si="53"/>
        <v>Clean</v>
      </c>
    </row>
    <row r="367" spans="1:22" x14ac:dyDescent="0.3">
      <c r="A367" t="str">
        <f>Raw_Data!A367</f>
        <v>6251309</v>
      </c>
      <c r="B367">
        <f>Raw_Data!B367</f>
        <v>45660</v>
      </c>
      <c r="C367" t="str">
        <f>Raw_Data!C367</f>
        <v>OSELTAMIVIR 6 MG/ML SUSPENS</v>
      </c>
      <c r="D367" t="str">
        <f>Raw_Data!D367</f>
        <v>68180067801</v>
      </c>
      <c r="E367" t="str">
        <f>Raw_Data!E367</f>
        <v>HARSHMAN, SONALI</v>
      </c>
      <c r="F367" t="str">
        <f>Raw_Data!F367</f>
        <v>1104084516</v>
      </c>
      <c r="G367" t="str">
        <f>Raw_Data!H367</f>
        <v>0</v>
      </c>
      <c r="H367">
        <f>IFERROR(VLOOKUP(G367,Store_Map!$A$2:$I$100,3,FALSE),"")</f>
        <v>0</v>
      </c>
      <c r="I367">
        <f>IFERROR(VLOOKUP(G367,Store_Map!$A$2:$I$100,4,FALSE),"")</f>
        <v>0</v>
      </c>
      <c r="J367">
        <f>IFERROR(VLOOKUP(G367,Store_Map!$A$2:$I$100,5,FALSE),"")</f>
        <v>0</v>
      </c>
      <c r="K367">
        <f>IFERROR(VLOOKUP(G367,Store_Map!$A$2:$I$100,6,FALSE),"")</f>
        <v>0</v>
      </c>
      <c r="L367">
        <f>IFERROR(VLOOKUP(G367,Store_Map!$A$2:$I$100,7,FALSE),"")</f>
        <v>0</v>
      </c>
      <c r="M367">
        <f>IFERROR(VLOOKUP(G367,Store_Map!$A$2:$I$100,8,FALSE),"")</f>
        <v>0</v>
      </c>
      <c r="N367">
        <f t="shared" si="45"/>
        <v>0</v>
      </c>
      <c r="O367" t="str">
        <f t="shared" si="46"/>
        <v>PASS</v>
      </c>
      <c r="P367" t="str">
        <f t="shared" si="47"/>
        <v>PASS</v>
      </c>
      <c r="Q367" t="str">
        <f t="shared" si="48"/>
        <v>PASS</v>
      </c>
      <c r="R367" t="str">
        <f t="shared" si="49"/>
        <v>PASS</v>
      </c>
      <c r="S367" t="str">
        <f t="shared" si="50"/>
        <v>PASS</v>
      </c>
      <c r="T367">
        <f t="shared" si="51"/>
        <v>100</v>
      </c>
      <c r="U367" t="str">
        <f t="shared" si="52"/>
        <v>Low</v>
      </c>
      <c r="V367" t="str">
        <f t="shared" si="53"/>
        <v>Clean</v>
      </c>
    </row>
    <row r="368" spans="1:22" x14ac:dyDescent="0.3">
      <c r="A368" t="str">
        <f>Raw_Data!A368</f>
        <v>6251311</v>
      </c>
      <c r="B368">
        <f>Raw_Data!B368</f>
        <v>45660</v>
      </c>
      <c r="C368" t="str">
        <f>Raw_Data!C368</f>
        <v>LEVOCETIRIZINE 5 MG TABLET</v>
      </c>
      <c r="D368" t="str">
        <f>Raw_Data!D368</f>
        <v>33342020010</v>
      </c>
      <c r="E368" t="str">
        <f>Raw_Data!E368</f>
        <v>GIBBS, JON</v>
      </c>
      <c r="F368" t="str">
        <f>Raw_Data!F368</f>
        <v>1700896156</v>
      </c>
      <c r="G368" t="str">
        <f>Raw_Data!H368</f>
        <v>0</v>
      </c>
      <c r="H368">
        <f>IFERROR(VLOOKUP(G368,Store_Map!$A$2:$I$100,3,FALSE),"")</f>
        <v>0</v>
      </c>
      <c r="I368">
        <f>IFERROR(VLOOKUP(G368,Store_Map!$A$2:$I$100,4,FALSE),"")</f>
        <v>0</v>
      </c>
      <c r="J368">
        <f>IFERROR(VLOOKUP(G368,Store_Map!$A$2:$I$100,5,FALSE),"")</f>
        <v>0</v>
      </c>
      <c r="K368">
        <f>IFERROR(VLOOKUP(G368,Store_Map!$A$2:$I$100,6,FALSE),"")</f>
        <v>0</v>
      </c>
      <c r="L368">
        <f>IFERROR(VLOOKUP(G368,Store_Map!$A$2:$I$100,7,FALSE),"")</f>
        <v>0</v>
      </c>
      <c r="M368">
        <f>IFERROR(VLOOKUP(G368,Store_Map!$A$2:$I$100,8,FALSE),"")</f>
        <v>0</v>
      </c>
      <c r="N368">
        <f t="shared" si="45"/>
        <v>0</v>
      </c>
      <c r="O368" t="str">
        <f t="shared" si="46"/>
        <v>PASS</v>
      </c>
      <c r="P368" t="str">
        <f t="shared" si="47"/>
        <v>PASS</v>
      </c>
      <c r="Q368" t="str">
        <f t="shared" si="48"/>
        <v>PASS</v>
      </c>
      <c r="R368" t="str">
        <f t="shared" si="49"/>
        <v>PASS</v>
      </c>
      <c r="S368" t="str">
        <f t="shared" si="50"/>
        <v>PASS</v>
      </c>
      <c r="T368">
        <f t="shared" si="51"/>
        <v>100</v>
      </c>
      <c r="U368" t="str">
        <f t="shared" si="52"/>
        <v>Low</v>
      </c>
      <c r="V368" t="str">
        <f t="shared" si="53"/>
        <v>Clean</v>
      </c>
    </row>
    <row r="369" spans="1:22" x14ac:dyDescent="0.3">
      <c r="A369" t="str">
        <f>Raw_Data!A369</f>
        <v>6251312</v>
      </c>
      <c r="B369">
        <f>Raw_Data!B369</f>
        <v>45660</v>
      </c>
      <c r="C369" t="str">
        <f>Raw_Data!C369</f>
        <v>AZELASTINE 0.1% (137 MCG) S</v>
      </c>
      <c r="D369" t="str">
        <f>Raw_Data!D369</f>
        <v>60505083305</v>
      </c>
      <c r="E369" t="str">
        <f>Raw_Data!E369</f>
        <v>GIBBS, JON</v>
      </c>
      <c r="F369" t="str">
        <f>Raw_Data!F369</f>
        <v>1700896156</v>
      </c>
      <c r="G369" t="str">
        <f>Raw_Data!H369</f>
        <v>0</v>
      </c>
      <c r="H369">
        <f>IFERROR(VLOOKUP(G369,Store_Map!$A$2:$I$100,3,FALSE),"")</f>
        <v>0</v>
      </c>
      <c r="I369">
        <f>IFERROR(VLOOKUP(G369,Store_Map!$A$2:$I$100,4,FALSE),"")</f>
        <v>0</v>
      </c>
      <c r="J369">
        <f>IFERROR(VLOOKUP(G369,Store_Map!$A$2:$I$100,5,FALSE),"")</f>
        <v>0</v>
      </c>
      <c r="K369">
        <f>IFERROR(VLOOKUP(G369,Store_Map!$A$2:$I$100,6,FALSE),"")</f>
        <v>0</v>
      </c>
      <c r="L369">
        <f>IFERROR(VLOOKUP(G369,Store_Map!$A$2:$I$100,7,FALSE),"")</f>
        <v>0</v>
      </c>
      <c r="M369">
        <f>IFERROR(VLOOKUP(G369,Store_Map!$A$2:$I$100,8,FALSE),"")</f>
        <v>0</v>
      </c>
      <c r="N369">
        <f t="shared" si="45"/>
        <v>0</v>
      </c>
      <c r="O369" t="str">
        <f t="shared" si="46"/>
        <v>PASS</v>
      </c>
      <c r="P369" t="str">
        <f t="shared" si="47"/>
        <v>PASS</v>
      </c>
      <c r="Q369" t="str">
        <f t="shared" si="48"/>
        <v>PASS</v>
      </c>
      <c r="R369" t="str">
        <f t="shared" si="49"/>
        <v>PASS</v>
      </c>
      <c r="S369" t="str">
        <f t="shared" si="50"/>
        <v>PASS</v>
      </c>
      <c r="T369">
        <f t="shared" si="51"/>
        <v>100</v>
      </c>
      <c r="U369" t="str">
        <f t="shared" si="52"/>
        <v>Low</v>
      </c>
      <c r="V369" t="str">
        <f t="shared" si="53"/>
        <v>Clean</v>
      </c>
    </row>
    <row r="370" spans="1:22" x14ac:dyDescent="0.3">
      <c r="A370" t="str">
        <f>Raw_Data!A370</f>
        <v>4010816</v>
      </c>
      <c r="B370">
        <f>Raw_Data!B370</f>
        <v>45660</v>
      </c>
      <c r="C370" t="str">
        <f>Raw_Data!C370</f>
        <v>ZOLPIDEM TART ER 12.5 MG TA</v>
      </c>
      <c r="D370" t="str">
        <f>Raw_Data!D370</f>
        <v>47335030888</v>
      </c>
      <c r="E370" t="str">
        <f>Raw_Data!E370</f>
        <v>GIBBS, JON</v>
      </c>
      <c r="F370" t="str">
        <f>Raw_Data!F370</f>
        <v>1700896156</v>
      </c>
      <c r="G370" t="str">
        <f>Raw_Data!H370</f>
        <v>0</v>
      </c>
      <c r="H370">
        <f>IFERROR(VLOOKUP(G370,Store_Map!$A$2:$I$100,3,FALSE),"")</f>
        <v>0</v>
      </c>
      <c r="I370">
        <f>IFERROR(VLOOKUP(G370,Store_Map!$A$2:$I$100,4,FALSE),"")</f>
        <v>0</v>
      </c>
      <c r="J370">
        <f>IFERROR(VLOOKUP(G370,Store_Map!$A$2:$I$100,5,FALSE),"")</f>
        <v>0</v>
      </c>
      <c r="K370">
        <f>IFERROR(VLOOKUP(G370,Store_Map!$A$2:$I$100,6,FALSE),"")</f>
        <v>0</v>
      </c>
      <c r="L370">
        <f>IFERROR(VLOOKUP(G370,Store_Map!$A$2:$I$100,7,FALSE),"")</f>
        <v>0</v>
      </c>
      <c r="M370">
        <f>IFERROR(VLOOKUP(G370,Store_Map!$A$2:$I$100,8,FALSE),"")</f>
        <v>0</v>
      </c>
      <c r="N370">
        <f t="shared" si="45"/>
        <v>0</v>
      </c>
      <c r="O370" t="str">
        <f t="shared" si="46"/>
        <v>PASS</v>
      </c>
      <c r="P370" t="str">
        <f t="shared" si="47"/>
        <v>PASS</v>
      </c>
      <c r="Q370" t="str">
        <f t="shared" si="48"/>
        <v>PASS</v>
      </c>
      <c r="R370" t="str">
        <f t="shared" si="49"/>
        <v>PASS</v>
      </c>
      <c r="S370" t="str">
        <f t="shared" si="50"/>
        <v>PASS</v>
      </c>
      <c r="T370">
        <f t="shared" si="51"/>
        <v>100</v>
      </c>
      <c r="U370" t="str">
        <f t="shared" si="52"/>
        <v>Low</v>
      </c>
      <c r="V370" t="str">
        <f t="shared" si="53"/>
        <v>Clean</v>
      </c>
    </row>
    <row r="371" spans="1:22" x14ac:dyDescent="0.3">
      <c r="A371" t="str">
        <f>Raw_Data!A371</f>
        <v>6251313</v>
      </c>
      <c r="B371">
        <f>Raw_Data!B371</f>
        <v>45660</v>
      </c>
      <c r="C371" t="str">
        <f>Raw_Data!C371</f>
        <v>ALBUTEROL HFA 90 MCG INHALE</v>
      </c>
      <c r="D371" t="str">
        <f>Raw_Data!D371</f>
        <v>781729685</v>
      </c>
      <c r="E371" t="str">
        <f>Raw_Data!E371</f>
        <v>DEANGELO, ALAN</v>
      </c>
      <c r="F371" t="str">
        <f>Raw_Data!F371</f>
        <v>1982741237</v>
      </c>
      <c r="G371" t="str">
        <f>Raw_Data!H371</f>
        <v>0</v>
      </c>
      <c r="H371">
        <f>IFERROR(VLOOKUP(G371,Store_Map!$A$2:$I$100,3,FALSE),"")</f>
        <v>0</v>
      </c>
      <c r="I371">
        <f>IFERROR(VLOOKUP(G371,Store_Map!$A$2:$I$100,4,FALSE),"")</f>
        <v>0</v>
      </c>
      <c r="J371">
        <f>IFERROR(VLOOKUP(G371,Store_Map!$A$2:$I$100,5,FALSE),"")</f>
        <v>0</v>
      </c>
      <c r="K371">
        <f>IFERROR(VLOOKUP(G371,Store_Map!$A$2:$I$100,6,FALSE),"")</f>
        <v>0</v>
      </c>
      <c r="L371">
        <f>IFERROR(VLOOKUP(G371,Store_Map!$A$2:$I$100,7,FALSE),"")</f>
        <v>0</v>
      </c>
      <c r="M371">
        <f>IFERROR(VLOOKUP(G371,Store_Map!$A$2:$I$100,8,FALSE),"")</f>
        <v>0</v>
      </c>
      <c r="N371">
        <f t="shared" si="45"/>
        <v>0</v>
      </c>
      <c r="O371" t="str">
        <f t="shared" si="46"/>
        <v>PASS</v>
      </c>
      <c r="P371" t="str">
        <f t="shared" si="47"/>
        <v>REVIEW</v>
      </c>
      <c r="Q371" t="str">
        <f t="shared" si="48"/>
        <v>PASS</v>
      </c>
      <c r="R371" t="str">
        <f t="shared" si="49"/>
        <v>PASS</v>
      </c>
      <c r="S371" t="str">
        <f t="shared" si="50"/>
        <v>REVIEW</v>
      </c>
      <c r="T371">
        <f t="shared" si="51"/>
        <v>90</v>
      </c>
      <c r="U371" t="str">
        <f t="shared" si="52"/>
        <v>Low</v>
      </c>
      <c r="V371" t="str">
        <f t="shared" si="53"/>
        <v>Invalid NDC</v>
      </c>
    </row>
    <row r="372" spans="1:22" x14ac:dyDescent="0.3">
      <c r="A372" t="str">
        <f>Raw_Data!A372</f>
        <v>6251314</v>
      </c>
      <c r="B372">
        <f>Raw_Data!B372</f>
        <v>45660</v>
      </c>
      <c r="C372" t="str">
        <f>Raw_Data!C372</f>
        <v>AZITHROMYCIN 250 MG TABLET</v>
      </c>
      <c r="D372" t="str">
        <f>Raw_Data!D372</f>
        <v>50111078751</v>
      </c>
      <c r="E372" t="str">
        <f>Raw_Data!E372</f>
        <v>AKHTAR, MIRIAM</v>
      </c>
      <c r="F372" t="str">
        <f>Raw_Data!F372</f>
        <v>1780024596</v>
      </c>
      <c r="G372" t="str">
        <f>Raw_Data!H372</f>
        <v>0</v>
      </c>
      <c r="H372">
        <f>IFERROR(VLOOKUP(G372,Store_Map!$A$2:$I$100,3,FALSE),"")</f>
        <v>0</v>
      </c>
      <c r="I372">
        <f>IFERROR(VLOOKUP(G372,Store_Map!$A$2:$I$100,4,FALSE),"")</f>
        <v>0</v>
      </c>
      <c r="J372">
        <f>IFERROR(VLOOKUP(G372,Store_Map!$A$2:$I$100,5,FALSE),"")</f>
        <v>0</v>
      </c>
      <c r="K372">
        <f>IFERROR(VLOOKUP(G372,Store_Map!$A$2:$I$100,6,FALSE),"")</f>
        <v>0</v>
      </c>
      <c r="L372">
        <f>IFERROR(VLOOKUP(G372,Store_Map!$A$2:$I$100,7,FALSE),"")</f>
        <v>0</v>
      </c>
      <c r="M372">
        <f>IFERROR(VLOOKUP(G372,Store_Map!$A$2:$I$100,8,FALSE),"")</f>
        <v>0</v>
      </c>
      <c r="N372">
        <f t="shared" si="45"/>
        <v>0</v>
      </c>
      <c r="O372" t="str">
        <f t="shared" si="46"/>
        <v>PASS</v>
      </c>
      <c r="P372" t="str">
        <f t="shared" si="47"/>
        <v>PASS</v>
      </c>
      <c r="Q372" t="str">
        <f t="shared" si="48"/>
        <v>PASS</v>
      </c>
      <c r="R372" t="str">
        <f t="shared" si="49"/>
        <v>PASS</v>
      </c>
      <c r="S372" t="str">
        <f t="shared" si="50"/>
        <v>PASS</v>
      </c>
      <c r="T372">
        <f t="shared" si="51"/>
        <v>100</v>
      </c>
      <c r="U372" t="str">
        <f t="shared" si="52"/>
        <v>Low</v>
      </c>
      <c r="V372" t="str">
        <f t="shared" si="53"/>
        <v>Clean</v>
      </c>
    </row>
    <row r="373" spans="1:22" x14ac:dyDescent="0.3">
      <c r="A373" t="str">
        <f>Raw_Data!A373</f>
        <v>6246274</v>
      </c>
      <c r="B373">
        <f>Raw_Data!B373</f>
        <v>45660</v>
      </c>
      <c r="C373" t="str">
        <f>Raw_Data!C373</f>
        <v>SERTRALINE HCL 50 MG TABLET</v>
      </c>
      <c r="D373" t="str">
        <f>Raw_Data!D373</f>
        <v>65862001205</v>
      </c>
      <c r="E373" t="str">
        <f>Raw_Data!E373</f>
        <v>BYNE, EDMUND</v>
      </c>
      <c r="F373" t="str">
        <f>Raw_Data!F373</f>
        <v>1033186648</v>
      </c>
      <c r="G373" t="str">
        <f>Raw_Data!H373</f>
        <v>0</v>
      </c>
      <c r="H373">
        <f>IFERROR(VLOOKUP(G373,Store_Map!$A$2:$I$100,3,FALSE),"")</f>
        <v>0</v>
      </c>
      <c r="I373">
        <f>IFERROR(VLOOKUP(G373,Store_Map!$A$2:$I$100,4,FALSE),"")</f>
        <v>0</v>
      </c>
      <c r="J373">
        <f>IFERROR(VLOOKUP(G373,Store_Map!$A$2:$I$100,5,FALSE),"")</f>
        <v>0</v>
      </c>
      <c r="K373">
        <f>IFERROR(VLOOKUP(G373,Store_Map!$A$2:$I$100,6,FALSE),"")</f>
        <v>0</v>
      </c>
      <c r="L373">
        <f>IFERROR(VLOOKUP(G373,Store_Map!$A$2:$I$100,7,FALSE),"")</f>
        <v>0</v>
      </c>
      <c r="M373">
        <f>IFERROR(VLOOKUP(G373,Store_Map!$A$2:$I$100,8,FALSE),"")</f>
        <v>0</v>
      </c>
      <c r="N373">
        <f t="shared" si="45"/>
        <v>0</v>
      </c>
      <c r="O373" t="str">
        <f t="shared" si="46"/>
        <v>PASS</v>
      </c>
      <c r="P373" t="str">
        <f t="shared" si="47"/>
        <v>PASS</v>
      </c>
      <c r="Q373" t="str">
        <f t="shared" si="48"/>
        <v>PASS</v>
      </c>
      <c r="R373" t="str">
        <f t="shared" si="49"/>
        <v>PASS</v>
      </c>
      <c r="S373" t="str">
        <f t="shared" si="50"/>
        <v>PASS</v>
      </c>
      <c r="T373">
        <f t="shared" si="51"/>
        <v>100</v>
      </c>
      <c r="U373" t="str">
        <f t="shared" si="52"/>
        <v>Low</v>
      </c>
      <c r="V373" t="str">
        <f t="shared" si="53"/>
        <v>Clean</v>
      </c>
    </row>
    <row r="374" spans="1:22" x14ac:dyDescent="0.3">
      <c r="A374" t="str">
        <f>Raw_Data!A374</f>
        <v>6246273</v>
      </c>
      <c r="B374">
        <f>Raw_Data!B374</f>
        <v>45660</v>
      </c>
      <c r="C374" t="str">
        <f>Raw_Data!C374</f>
        <v>SERTRALINE HCL 100 MG TABLE</v>
      </c>
      <c r="D374" t="str">
        <f>Raw_Data!D374</f>
        <v>65862001305</v>
      </c>
      <c r="E374" t="str">
        <f>Raw_Data!E374</f>
        <v>BYNE, EDMUND</v>
      </c>
      <c r="F374" t="str">
        <f>Raw_Data!F374</f>
        <v>1033186648</v>
      </c>
      <c r="G374" t="str">
        <f>Raw_Data!H374</f>
        <v>0</v>
      </c>
      <c r="H374">
        <f>IFERROR(VLOOKUP(G374,Store_Map!$A$2:$I$100,3,FALSE),"")</f>
        <v>0</v>
      </c>
      <c r="I374">
        <f>IFERROR(VLOOKUP(G374,Store_Map!$A$2:$I$100,4,FALSE),"")</f>
        <v>0</v>
      </c>
      <c r="J374">
        <f>IFERROR(VLOOKUP(G374,Store_Map!$A$2:$I$100,5,FALSE),"")</f>
        <v>0</v>
      </c>
      <c r="K374">
        <f>IFERROR(VLOOKUP(G374,Store_Map!$A$2:$I$100,6,FALSE),"")</f>
        <v>0</v>
      </c>
      <c r="L374">
        <f>IFERROR(VLOOKUP(G374,Store_Map!$A$2:$I$100,7,FALSE),"")</f>
        <v>0</v>
      </c>
      <c r="M374">
        <f>IFERROR(VLOOKUP(G374,Store_Map!$A$2:$I$100,8,FALSE),"")</f>
        <v>0</v>
      </c>
      <c r="N374">
        <f t="shared" si="45"/>
        <v>0</v>
      </c>
      <c r="O374" t="str">
        <f t="shared" si="46"/>
        <v>PASS</v>
      </c>
      <c r="P374" t="str">
        <f t="shared" si="47"/>
        <v>PASS</v>
      </c>
      <c r="Q374" t="str">
        <f t="shared" si="48"/>
        <v>PASS</v>
      </c>
      <c r="R374" t="str">
        <f t="shared" si="49"/>
        <v>PASS</v>
      </c>
      <c r="S374" t="str">
        <f t="shared" si="50"/>
        <v>PASS</v>
      </c>
      <c r="T374">
        <f t="shared" si="51"/>
        <v>100</v>
      </c>
      <c r="U374" t="str">
        <f t="shared" si="52"/>
        <v>Low</v>
      </c>
      <c r="V374" t="str">
        <f t="shared" si="53"/>
        <v>Clean</v>
      </c>
    </row>
    <row r="375" spans="1:22" x14ac:dyDescent="0.3">
      <c r="A375" t="str">
        <f>Raw_Data!A375</f>
        <v>6249699</v>
      </c>
      <c r="B375">
        <f>Raw_Data!B375</f>
        <v>45660</v>
      </c>
      <c r="C375" t="str">
        <f>Raw_Data!C375</f>
        <v>AMLODIPINE BESYLATE 5 MG TA</v>
      </c>
      <c r="D375" t="str">
        <f>Raw_Data!D375</f>
        <v>69097012715</v>
      </c>
      <c r="E375" t="str">
        <f>Raw_Data!E375</f>
        <v>BYNE, EDMUND</v>
      </c>
      <c r="F375" t="str">
        <f>Raw_Data!F375</f>
        <v>1033186648</v>
      </c>
      <c r="G375" t="str">
        <f>Raw_Data!H375</f>
        <v>0</v>
      </c>
      <c r="H375">
        <f>IFERROR(VLOOKUP(G375,Store_Map!$A$2:$I$100,3,FALSE),"")</f>
        <v>0</v>
      </c>
      <c r="I375">
        <f>IFERROR(VLOOKUP(G375,Store_Map!$A$2:$I$100,4,FALSE),"")</f>
        <v>0</v>
      </c>
      <c r="J375">
        <f>IFERROR(VLOOKUP(G375,Store_Map!$A$2:$I$100,5,FALSE),"")</f>
        <v>0</v>
      </c>
      <c r="K375">
        <f>IFERROR(VLOOKUP(G375,Store_Map!$A$2:$I$100,6,FALSE),"")</f>
        <v>0</v>
      </c>
      <c r="L375">
        <f>IFERROR(VLOOKUP(G375,Store_Map!$A$2:$I$100,7,FALSE),"")</f>
        <v>0</v>
      </c>
      <c r="M375">
        <f>IFERROR(VLOOKUP(G375,Store_Map!$A$2:$I$100,8,FALSE),"")</f>
        <v>0</v>
      </c>
      <c r="N375">
        <f t="shared" si="45"/>
        <v>0</v>
      </c>
      <c r="O375" t="str">
        <f t="shared" si="46"/>
        <v>PASS</v>
      </c>
      <c r="P375" t="str">
        <f t="shared" si="47"/>
        <v>PASS</v>
      </c>
      <c r="Q375" t="str">
        <f t="shared" si="48"/>
        <v>PASS</v>
      </c>
      <c r="R375" t="str">
        <f t="shared" si="49"/>
        <v>PASS</v>
      </c>
      <c r="S375" t="str">
        <f t="shared" si="50"/>
        <v>PASS</v>
      </c>
      <c r="T375">
        <f t="shared" si="51"/>
        <v>100</v>
      </c>
      <c r="U375" t="str">
        <f t="shared" si="52"/>
        <v>Low</v>
      </c>
      <c r="V375" t="str">
        <f t="shared" si="53"/>
        <v>Clean</v>
      </c>
    </row>
    <row r="376" spans="1:22" x14ac:dyDescent="0.3">
      <c r="A376" t="str">
        <f>Raw_Data!A376</f>
        <v>6251315</v>
      </c>
      <c r="B376">
        <f>Raw_Data!B376</f>
        <v>45660</v>
      </c>
      <c r="C376" t="str">
        <f>Raw_Data!C376</f>
        <v>ALBUTEROL HFA 90 MCG INHALE</v>
      </c>
      <c r="D376" t="str">
        <f>Raw_Data!D376</f>
        <v>93317431</v>
      </c>
      <c r="E376" t="str">
        <f>Raw_Data!E376</f>
        <v>AKHTAR, MIRIAM</v>
      </c>
      <c r="F376" t="str">
        <f>Raw_Data!F376</f>
        <v>1780024596</v>
      </c>
      <c r="G376" t="str">
        <f>Raw_Data!H376</f>
        <v>0</v>
      </c>
      <c r="H376">
        <f>IFERROR(VLOOKUP(G376,Store_Map!$A$2:$I$100,3,FALSE),"")</f>
        <v>0</v>
      </c>
      <c r="I376">
        <f>IFERROR(VLOOKUP(G376,Store_Map!$A$2:$I$100,4,FALSE),"")</f>
        <v>0</v>
      </c>
      <c r="J376">
        <f>IFERROR(VLOOKUP(G376,Store_Map!$A$2:$I$100,5,FALSE),"")</f>
        <v>0</v>
      </c>
      <c r="K376">
        <f>IFERROR(VLOOKUP(G376,Store_Map!$A$2:$I$100,6,FALSE),"")</f>
        <v>0</v>
      </c>
      <c r="L376">
        <f>IFERROR(VLOOKUP(G376,Store_Map!$A$2:$I$100,7,FALSE),"")</f>
        <v>0</v>
      </c>
      <c r="M376">
        <f>IFERROR(VLOOKUP(G376,Store_Map!$A$2:$I$100,8,FALSE),"")</f>
        <v>0</v>
      </c>
      <c r="N376">
        <f t="shared" si="45"/>
        <v>0</v>
      </c>
      <c r="O376" t="str">
        <f t="shared" si="46"/>
        <v>PASS</v>
      </c>
      <c r="P376" t="str">
        <f t="shared" si="47"/>
        <v>REVIEW</v>
      </c>
      <c r="Q376" t="str">
        <f t="shared" si="48"/>
        <v>PASS</v>
      </c>
      <c r="R376" t="str">
        <f t="shared" si="49"/>
        <v>PASS</v>
      </c>
      <c r="S376" t="str">
        <f t="shared" si="50"/>
        <v>REVIEW</v>
      </c>
      <c r="T376">
        <f t="shared" si="51"/>
        <v>90</v>
      </c>
      <c r="U376" t="str">
        <f t="shared" si="52"/>
        <v>Low</v>
      </c>
      <c r="V376" t="str">
        <f t="shared" si="53"/>
        <v>Invalid NDC</v>
      </c>
    </row>
    <row r="377" spans="1:22" x14ac:dyDescent="0.3">
      <c r="A377" t="str">
        <f>Raw_Data!A377</f>
        <v>6251316</v>
      </c>
      <c r="B377">
        <f>Raw_Data!B377</f>
        <v>45660</v>
      </c>
      <c r="C377" t="str">
        <f>Raw_Data!C377</f>
        <v>AMOX-CLAV 875-125 MG TABLET</v>
      </c>
      <c r="D377" t="str">
        <f>Raw_Data!D377</f>
        <v>42571016242</v>
      </c>
      <c r="E377" t="str">
        <f>Raw_Data!E377</f>
        <v>GIBBS, JON</v>
      </c>
      <c r="F377" t="str">
        <f>Raw_Data!F377</f>
        <v>1700896156</v>
      </c>
      <c r="G377" t="str">
        <f>Raw_Data!H377</f>
        <v>0</v>
      </c>
      <c r="H377">
        <f>IFERROR(VLOOKUP(G377,Store_Map!$A$2:$I$100,3,FALSE),"")</f>
        <v>0</v>
      </c>
      <c r="I377">
        <f>IFERROR(VLOOKUP(G377,Store_Map!$A$2:$I$100,4,FALSE),"")</f>
        <v>0</v>
      </c>
      <c r="J377">
        <f>IFERROR(VLOOKUP(G377,Store_Map!$A$2:$I$100,5,FALSE),"")</f>
        <v>0</v>
      </c>
      <c r="K377">
        <f>IFERROR(VLOOKUP(G377,Store_Map!$A$2:$I$100,6,FALSE),"")</f>
        <v>0</v>
      </c>
      <c r="L377">
        <f>IFERROR(VLOOKUP(G377,Store_Map!$A$2:$I$100,7,FALSE),"")</f>
        <v>0</v>
      </c>
      <c r="M377">
        <f>IFERROR(VLOOKUP(G377,Store_Map!$A$2:$I$100,8,FALSE),"")</f>
        <v>0</v>
      </c>
      <c r="N377">
        <f t="shared" si="45"/>
        <v>0</v>
      </c>
      <c r="O377" t="str">
        <f t="shared" si="46"/>
        <v>PASS</v>
      </c>
      <c r="P377" t="str">
        <f t="shared" si="47"/>
        <v>PASS</v>
      </c>
      <c r="Q377" t="str">
        <f t="shared" si="48"/>
        <v>PASS</v>
      </c>
      <c r="R377" t="str">
        <f t="shared" si="49"/>
        <v>PASS</v>
      </c>
      <c r="S377" t="str">
        <f t="shared" si="50"/>
        <v>PASS</v>
      </c>
      <c r="T377">
        <f t="shared" si="51"/>
        <v>100</v>
      </c>
      <c r="U377" t="str">
        <f t="shared" si="52"/>
        <v>Low</v>
      </c>
      <c r="V377" t="str">
        <f t="shared" si="53"/>
        <v>Clean</v>
      </c>
    </row>
    <row r="378" spans="1:22" x14ac:dyDescent="0.3">
      <c r="A378" t="str">
        <f>Raw_Data!A378</f>
        <v>6251317</v>
      </c>
      <c r="B378">
        <f>Raw_Data!B378</f>
        <v>45660</v>
      </c>
      <c r="C378" t="str">
        <f>Raw_Data!C378</f>
        <v>METHYLPREDNISOLONE 4 MG DOS</v>
      </c>
      <c r="D378" t="str">
        <f>Raw_Data!D378</f>
        <v>59746000103</v>
      </c>
      <c r="E378" t="str">
        <f>Raw_Data!E378</f>
        <v>GIBBS, JON</v>
      </c>
      <c r="F378" t="str">
        <f>Raw_Data!F378</f>
        <v>1700896156</v>
      </c>
      <c r="G378" t="str">
        <f>Raw_Data!H378</f>
        <v>0</v>
      </c>
      <c r="H378">
        <f>IFERROR(VLOOKUP(G378,Store_Map!$A$2:$I$100,3,FALSE),"")</f>
        <v>0</v>
      </c>
      <c r="I378">
        <f>IFERROR(VLOOKUP(G378,Store_Map!$A$2:$I$100,4,FALSE),"")</f>
        <v>0</v>
      </c>
      <c r="J378">
        <f>IFERROR(VLOOKUP(G378,Store_Map!$A$2:$I$100,5,FALSE),"")</f>
        <v>0</v>
      </c>
      <c r="K378">
        <f>IFERROR(VLOOKUP(G378,Store_Map!$A$2:$I$100,6,FALSE),"")</f>
        <v>0</v>
      </c>
      <c r="L378">
        <f>IFERROR(VLOOKUP(G378,Store_Map!$A$2:$I$100,7,FALSE),"")</f>
        <v>0</v>
      </c>
      <c r="M378">
        <f>IFERROR(VLOOKUP(G378,Store_Map!$A$2:$I$100,8,FALSE),"")</f>
        <v>0</v>
      </c>
      <c r="N378">
        <f t="shared" si="45"/>
        <v>0</v>
      </c>
      <c r="O378" t="str">
        <f t="shared" si="46"/>
        <v>PASS</v>
      </c>
      <c r="P378" t="str">
        <f t="shared" si="47"/>
        <v>PASS</v>
      </c>
      <c r="Q378" t="str">
        <f t="shared" si="48"/>
        <v>PASS</v>
      </c>
      <c r="R378" t="str">
        <f t="shared" si="49"/>
        <v>PASS</v>
      </c>
      <c r="S378" t="str">
        <f t="shared" si="50"/>
        <v>PASS</v>
      </c>
      <c r="T378">
        <f t="shared" si="51"/>
        <v>100</v>
      </c>
      <c r="U378" t="str">
        <f t="shared" si="52"/>
        <v>Low</v>
      </c>
      <c r="V378" t="str">
        <f t="shared" si="53"/>
        <v>Clean</v>
      </c>
    </row>
    <row r="379" spans="1:22" x14ac:dyDescent="0.3">
      <c r="A379" t="str">
        <f>Raw_Data!A379</f>
        <v>6249943</v>
      </c>
      <c r="B379">
        <f>Raw_Data!B379</f>
        <v>45663</v>
      </c>
      <c r="C379" t="str">
        <f>Raw_Data!C379</f>
        <v>GABAPENTIN 400 MG CAPSULE</v>
      </c>
      <c r="D379" t="str">
        <f>Raw_Data!D379</f>
        <v>69097081507</v>
      </c>
      <c r="E379" t="str">
        <f>Raw_Data!E379</f>
        <v>AKHTAR, MARIAM</v>
      </c>
      <c r="F379" t="str">
        <f>Raw_Data!F379</f>
        <v>1780024596</v>
      </c>
      <c r="G379" t="str">
        <f>Raw_Data!H379</f>
        <v>0</v>
      </c>
      <c r="H379">
        <f>IFERROR(VLOOKUP(G379,Store_Map!$A$2:$I$100,3,FALSE),"")</f>
        <v>0</v>
      </c>
      <c r="I379">
        <f>IFERROR(VLOOKUP(G379,Store_Map!$A$2:$I$100,4,FALSE),"")</f>
        <v>0</v>
      </c>
      <c r="J379">
        <f>IFERROR(VLOOKUP(G379,Store_Map!$A$2:$I$100,5,FALSE),"")</f>
        <v>0</v>
      </c>
      <c r="K379">
        <f>IFERROR(VLOOKUP(G379,Store_Map!$A$2:$I$100,6,FALSE),"")</f>
        <v>0</v>
      </c>
      <c r="L379">
        <f>IFERROR(VLOOKUP(G379,Store_Map!$A$2:$I$100,7,FALSE),"")</f>
        <v>0</v>
      </c>
      <c r="M379">
        <f>IFERROR(VLOOKUP(G379,Store_Map!$A$2:$I$100,8,FALSE),"")</f>
        <v>0</v>
      </c>
      <c r="N379">
        <f t="shared" si="45"/>
        <v>0</v>
      </c>
      <c r="O379" t="str">
        <f t="shared" si="46"/>
        <v>PASS</v>
      </c>
      <c r="P379" t="str">
        <f t="shared" si="47"/>
        <v>PASS</v>
      </c>
      <c r="Q379" t="str">
        <f t="shared" si="48"/>
        <v>PASS</v>
      </c>
      <c r="R379" t="str">
        <f t="shared" si="49"/>
        <v>PASS</v>
      </c>
      <c r="S379" t="str">
        <f t="shared" si="50"/>
        <v>PASS</v>
      </c>
      <c r="T379">
        <f t="shared" si="51"/>
        <v>100</v>
      </c>
      <c r="U379" t="str">
        <f t="shared" si="52"/>
        <v>Low</v>
      </c>
      <c r="V379" t="str">
        <f t="shared" si="53"/>
        <v>Clean</v>
      </c>
    </row>
    <row r="380" spans="1:22" x14ac:dyDescent="0.3">
      <c r="A380" t="str">
        <f>Raw_Data!A380</f>
        <v>6241642</v>
      </c>
      <c r="B380">
        <f>Raw_Data!B380</f>
        <v>45663</v>
      </c>
      <c r="C380" t="str">
        <f>Raw_Data!C380</f>
        <v>NIFEDIPINE ER 90 MG TABLET</v>
      </c>
      <c r="D380" t="str">
        <f>Raw_Data!D380</f>
        <v>62175026237</v>
      </c>
      <c r="E380" t="str">
        <f>Raw_Data!E380</f>
        <v>YASIN, NURA</v>
      </c>
      <c r="F380" t="str">
        <f>Raw_Data!F380</f>
        <v>1265518567</v>
      </c>
      <c r="G380" t="str">
        <f>Raw_Data!H380</f>
        <v>0</v>
      </c>
      <c r="H380">
        <f>IFERROR(VLOOKUP(G380,Store_Map!$A$2:$I$100,3,FALSE),"")</f>
        <v>0</v>
      </c>
      <c r="I380">
        <f>IFERROR(VLOOKUP(G380,Store_Map!$A$2:$I$100,4,FALSE),"")</f>
        <v>0</v>
      </c>
      <c r="J380">
        <f>IFERROR(VLOOKUP(G380,Store_Map!$A$2:$I$100,5,FALSE),"")</f>
        <v>0</v>
      </c>
      <c r="K380">
        <f>IFERROR(VLOOKUP(G380,Store_Map!$A$2:$I$100,6,FALSE),"")</f>
        <v>0</v>
      </c>
      <c r="L380">
        <f>IFERROR(VLOOKUP(G380,Store_Map!$A$2:$I$100,7,FALSE),"")</f>
        <v>0</v>
      </c>
      <c r="M380">
        <f>IFERROR(VLOOKUP(G380,Store_Map!$A$2:$I$100,8,FALSE),"")</f>
        <v>0</v>
      </c>
      <c r="N380">
        <f t="shared" si="45"/>
        <v>0</v>
      </c>
      <c r="O380" t="str">
        <f t="shared" si="46"/>
        <v>PASS</v>
      </c>
      <c r="P380" t="str">
        <f t="shared" si="47"/>
        <v>PASS</v>
      </c>
      <c r="Q380" t="str">
        <f t="shared" si="48"/>
        <v>PASS</v>
      </c>
      <c r="R380" t="str">
        <f t="shared" si="49"/>
        <v>PASS</v>
      </c>
      <c r="S380" t="str">
        <f t="shared" si="50"/>
        <v>PASS</v>
      </c>
      <c r="T380">
        <f t="shared" si="51"/>
        <v>100</v>
      </c>
      <c r="U380" t="str">
        <f t="shared" si="52"/>
        <v>Low</v>
      </c>
      <c r="V380" t="str">
        <f t="shared" si="53"/>
        <v>Clean</v>
      </c>
    </row>
    <row r="381" spans="1:22" x14ac:dyDescent="0.3">
      <c r="A381" t="str">
        <f>Raw_Data!A381</f>
        <v>6249376</v>
      </c>
      <c r="B381">
        <f>Raw_Data!B381</f>
        <v>45663</v>
      </c>
      <c r="C381" t="str">
        <f>Raw_Data!C381</f>
        <v>LOSARTAN POTASSIUM 50 MG TA</v>
      </c>
      <c r="D381" t="str">
        <f>Raw_Data!D381</f>
        <v>65862020299</v>
      </c>
      <c r="E381" t="str">
        <f>Raw_Data!E381</f>
        <v>GIBBS, JON</v>
      </c>
      <c r="F381" t="str">
        <f>Raw_Data!F381</f>
        <v>1700896156</v>
      </c>
      <c r="G381" t="str">
        <f>Raw_Data!H381</f>
        <v>0</v>
      </c>
      <c r="H381">
        <f>IFERROR(VLOOKUP(G381,Store_Map!$A$2:$I$100,3,FALSE),"")</f>
        <v>0</v>
      </c>
      <c r="I381">
        <f>IFERROR(VLOOKUP(G381,Store_Map!$A$2:$I$100,4,FALSE),"")</f>
        <v>0</v>
      </c>
      <c r="J381">
        <f>IFERROR(VLOOKUP(G381,Store_Map!$A$2:$I$100,5,FALSE),"")</f>
        <v>0</v>
      </c>
      <c r="K381">
        <f>IFERROR(VLOOKUP(G381,Store_Map!$A$2:$I$100,6,FALSE),"")</f>
        <v>0</v>
      </c>
      <c r="L381">
        <f>IFERROR(VLOOKUP(G381,Store_Map!$A$2:$I$100,7,FALSE),"")</f>
        <v>0</v>
      </c>
      <c r="M381">
        <f>IFERROR(VLOOKUP(G381,Store_Map!$A$2:$I$100,8,FALSE),"")</f>
        <v>0</v>
      </c>
      <c r="N381">
        <f t="shared" si="45"/>
        <v>0</v>
      </c>
      <c r="O381" t="str">
        <f t="shared" si="46"/>
        <v>PASS</v>
      </c>
      <c r="P381" t="str">
        <f t="shared" si="47"/>
        <v>PASS</v>
      </c>
      <c r="Q381" t="str">
        <f t="shared" si="48"/>
        <v>PASS</v>
      </c>
      <c r="R381" t="str">
        <f t="shared" si="49"/>
        <v>PASS</v>
      </c>
      <c r="S381" t="str">
        <f t="shared" si="50"/>
        <v>PASS</v>
      </c>
      <c r="T381">
        <f t="shared" si="51"/>
        <v>100</v>
      </c>
      <c r="U381" t="str">
        <f t="shared" si="52"/>
        <v>Low</v>
      </c>
      <c r="V381" t="str">
        <f t="shared" si="53"/>
        <v>Clean</v>
      </c>
    </row>
    <row r="382" spans="1:22" x14ac:dyDescent="0.3">
      <c r="A382" t="str">
        <f>Raw_Data!A382</f>
        <v>6249383</v>
      </c>
      <c r="B382">
        <f>Raw_Data!B382</f>
        <v>45663</v>
      </c>
      <c r="C382" t="str">
        <f>Raw_Data!C382</f>
        <v>CARVEDILOL 12.5 MG TABLET</v>
      </c>
      <c r="D382" t="str">
        <f>Raw_Data!D382</f>
        <v>68382009405</v>
      </c>
      <c r="E382" t="str">
        <f>Raw_Data!E382</f>
        <v>GIBBS, JON</v>
      </c>
      <c r="F382" t="str">
        <f>Raw_Data!F382</f>
        <v>1700896156</v>
      </c>
      <c r="G382" t="str">
        <f>Raw_Data!H382</f>
        <v>0</v>
      </c>
      <c r="H382">
        <f>IFERROR(VLOOKUP(G382,Store_Map!$A$2:$I$100,3,FALSE),"")</f>
        <v>0</v>
      </c>
      <c r="I382">
        <f>IFERROR(VLOOKUP(G382,Store_Map!$A$2:$I$100,4,FALSE),"")</f>
        <v>0</v>
      </c>
      <c r="J382">
        <f>IFERROR(VLOOKUP(G382,Store_Map!$A$2:$I$100,5,FALSE),"")</f>
        <v>0</v>
      </c>
      <c r="K382">
        <f>IFERROR(VLOOKUP(G382,Store_Map!$A$2:$I$100,6,FALSE),"")</f>
        <v>0</v>
      </c>
      <c r="L382">
        <f>IFERROR(VLOOKUP(G382,Store_Map!$A$2:$I$100,7,FALSE),"")</f>
        <v>0</v>
      </c>
      <c r="M382">
        <f>IFERROR(VLOOKUP(G382,Store_Map!$A$2:$I$100,8,FALSE),"")</f>
        <v>0</v>
      </c>
      <c r="N382">
        <f t="shared" si="45"/>
        <v>0</v>
      </c>
      <c r="O382" t="str">
        <f t="shared" si="46"/>
        <v>PASS</v>
      </c>
      <c r="P382" t="str">
        <f t="shared" si="47"/>
        <v>PASS</v>
      </c>
      <c r="Q382" t="str">
        <f t="shared" si="48"/>
        <v>PASS</v>
      </c>
      <c r="R382" t="str">
        <f t="shared" si="49"/>
        <v>PASS</v>
      </c>
      <c r="S382" t="str">
        <f t="shared" si="50"/>
        <v>PASS</v>
      </c>
      <c r="T382">
        <f t="shared" si="51"/>
        <v>100</v>
      </c>
      <c r="U382" t="str">
        <f t="shared" si="52"/>
        <v>Low</v>
      </c>
      <c r="V382" t="str">
        <f t="shared" si="53"/>
        <v>Clean</v>
      </c>
    </row>
    <row r="383" spans="1:22" x14ac:dyDescent="0.3">
      <c r="A383" t="str">
        <f>Raw_Data!A383</f>
        <v>6250016</v>
      </c>
      <c r="B383">
        <f>Raw_Data!B383</f>
        <v>45663</v>
      </c>
      <c r="C383" t="str">
        <f>Raw_Data!C383</f>
        <v>*DICLOFENAC SOD DR 50 MG TA</v>
      </c>
      <c r="D383" t="str">
        <f>Raw_Data!D383</f>
        <v>61442010260</v>
      </c>
      <c r="E383" t="str">
        <f>Raw_Data!E383</f>
        <v>SUN, ZHOU</v>
      </c>
      <c r="F383" t="str">
        <f>Raw_Data!F383</f>
        <v>1164837415</v>
      </c>
      <c r="G383" t="str">
        <f>Raw_Data!H383</f>
        <v>0</v>
      </c>
      <c r="H383">
        <f>IFERROR(VLOOKUP(G383,Store_Map!$A$2:$I$100,3,FALSE),"")</f>
        <v>0</v>
      </c>
      <c r="I383">
        <f>IFERROR(VLOOKUP(G383,Store_Map!$A$2:$I$100,4,FALSE),"")</f>
        <v>0</v>
      </c>
      <c r="J383">
        <f>IFERROR(VLOOKUP(G383,Store_Map!$A$2:$I$100,5,FALSE),"")</f>
        <v>0</v>
      </c>
      <c r="K383">
        <f>IFERROR(VLOOKUP(G383,Store_Map!$A$2:$I$100,6,FALSE),"")</f>
        <v>0</v>
      </c>
      <c r="L383">
        <f>IFERROR(VLOOKUP(G383,Store_Map!$A$2:$I$100,7,FALSE),"")</f>
        <v>0</v>
      </c>
      <c r="M383">
        <f>IFERROR(VLOOKUP(G383,Store_Map!$A$2:$I$100,8,FALSE),"")</f>
        <v>0</v>
      </c>
      <c r="N383">
        <f t="shared" si="45"/>
        <v>0</v>
      </c>
      <c r="O383" t="str">
        <f t="shared" si="46"/>
        <v>PASS</v>
      </c>
      <c r="P383" t="str">
        <f t="shared" si="47"/>
        <v>PASS</v>
      </c>
      <c r="Q383" t="str">
        <f t="shared" si="48"/>
        <v>PASS</v>
      </c>
      <c r="R383" t="str">
        <f t="shared" si="49"/>
        <v>PASS</v>
      </c>
      <c r="S383" t="str">
        <f t="shared" si="50"/>
        <v>PASS</v>
      </c>
      <c r="T383">
        <f t="shared" si="51"/>
        <v>100</v>
      </c>
      <c r="U383" t="str">
        <f t="shared" si="52"/>
        <v>Low</v>
      </c>
      <c r="V383" t="str">
        <f t="shared" si="53"/>
        <v>Clean</v>
      </c>
    </row>
    <row r="384" spans="1:22" x14ac:dyDescent="0.3">
      <c r="A384" t="str">
        <f>Raw_Data!A384</f>
        <v>6246587</v>
      </c>
      <c r="B384">
        <f>Raw_Data!B384</f>
        <v>45663</v>
      </c>
      <c r="C384" t="str">
        <f>Raw_Data!C384</f>
        <v>OZEMPIC 0.25-0.5 MG/DOSE PE</v>
      </c>
      <c r="D384" t="str">
        <f>Raw_Data!D384</f>
        <v>169418113</v>
      </c>
      <c r="E384" t="str">
        <f>Raw_Data!E384</f>
        <v>BYNE, EDMUND</v>
      </c>
      <c r="F384" t="str">
        <f>Raw_Data!F384</f>
        <v>1033186648</v>
      </c>
      <c r="G384" t="str">
        <f>Raw_Data!H384</f>
        <v>0</v>
      </c>
      <c r="H384">
        <f>IFERROR(VLOOKUP(G384,Store_Map!$A$2:$I$100,3,FALSE),"")</f>
        <v>0</v>
      </c>
      <c r="I384">
        <f>IFERROR(VLOOKUP(G384,Store_Map!$A$2:$I$100,4,FALSE),"")</f>
        <v>0</v>
      </c>
      <c r="J384">
        <f>IFERROR(VLOOKUP(G384,Store_Map!$A$2:$I$100,5,FALSE),"")</f>
        <v>0</v>
      </c>
      <c r="K384">
        <f>IFERROR(VLOOKUP(G384,Store_Map!$A$2:$I$100,6,FALSE),"")</f>
        <v>0</v>
      </c>
      <c r="L384">
        <f>IFERROR(VLOOKUP(G384,Store_Map!$A$2:$I$100,7,FALSE),"")</f>
        <v>0</v>
      </c>
      <c r="M384">
        <f>IFERROR(VLOOKUP(G384,Store_Map!$A$2:$I$100,8,FALSE),"")</f>
        <v>0</v>
      </c>
      <c r="N384">
        <f t="shared" si="45"/>
        <v>0</v>
      </c>
      <c r="O384" t="str">
        <f t="shared" si="46"/>
        <v>PASS</v>
      </c>
      <c r="P384" t="str">
        <f t="shared" si="47"/>
        <v>REVIEW</v>
      </c>
      <c r="Q384" t="str">
        <f t="shared" si="48"/>
        <v>PASS</v>
      </c>
      <c r="R384" t="str">
        <f t="shared" si="49"/>
        <v>PASS</v>
      </c>
      <c r="S384" t="str">
        <f t="shared" si="50"/>
        <v>REVIEW</v>
      </c>
      <c r="T384">
        <f t="shared" si="51"/>
        <v>90</v>
      </c>
      <c r="U384" t="str">
        <f t="shared" si="52"/>
        <v>Low</v>
      </c>
      <c r="V384" t="str">
        <f t="shared" si="53"/>
        <v>Invalid NDC</v>
      </c>
    </row>
    <row r="385" spans="1:22" x14ac:dyDescent="0.3">
      <c r="A385" t="str">
        <f>Raw_Data!A385</f>
        <v>6250936</v>
      </c>
      <c r="B385">
        <f>Raw_Data!B385</f>
        <v>45663</v>
      </c>
      <c r="C385" t="str">
        <f>Raw_Data!C385</f>
        <v>IBUPROFEN 800 MG TABLET</v>
      </c>
      <c r="D385" t="str">
        <f>Raw_Data!D385</f>
        <v>59651036205</v>
      </c>
      <c r="E385" t="str">
        <f>Raw_Data!E385</f>
        <v>GIBBS, JON</v>
      </c>
      <c r="F385" t="str">
        <f>Raw_Data!F385</f>
        <v>1700896156</v>
      </c>
      <c r="G385" t="str">
        <f>Raw_Data!H385</f>
        <v>0</v>
      </c>
      <c r="H385">
        <f>IFERROR(VLOOKUP(G385,Store_Map!$A$2:$I$100,3,FALSE),"")</f>
        <v>0</v>
      </c>
      <c r="I385">
        <f>IFERROR(VLOOKUP(G385,Store_Map!$A$2:$I$100,4,FALSE),"")</f>
        <v>0</v>
      </c>
      <c r="J385">
        <f>IFERROR(VLOOKUP(G385,Store_Map!$A$2:$I$100,5,FALSE),"")</f>
        <v>0</v>
      </c>
      <c r="K385">
        <f>IFERROR(VLOOKUP(G385,Store_Map!$A$2:$I$100,6,FALSE),"")</f>
        <v>0</v>
      </c>
      <c r="L385">
        <f>IFERROR(VLOOKUP(G385,Store_Map!$A$2:$I$100,7,FALSE),"")</f>
        <v>0</v>
      </c>
      <c r="M385">
        <f>IFERROR(VLOOKUP(G385,Store_Map!$A$2:$I$100,8,FALSE),"")</f>
        <v>0</v>
      </c>
      <c r="N385">
        <f t="shared" si="45"/>
        <v>0</v>
      </c>
      <c r="O385" t="str">
        <f t="shared" si="46"/>
        <v>PASS</v>
      </c>
      <c r="P385" t="str">
        <f t="shared" si="47"/>
        <v>PASS</v>
      </c>
      <c r="Q385" t="str">
        <f t="shared" si="48"/>
        <v>PASS</v>
      </c>
      <c r="R385" t="str">
        <f t="shared" si="49"/>
        <v>PASS</v>
      </c>
      <c r="S385" t="str">
        <f t="shared" si="50"/>
        <v>PASS</v>
      </c>
      <c r="T385">
        <f t="shared" si="51"/>
        <v>100</v>
      </c>
      <c r="U385" t="str">
        <f t="shared" si="52"/>
        <v>Low</v>
      </c>
      <c r="V385" t="str">
        <f t="shared" si="53"/>
        <v>Clean</v>
      </c>
    </row>
    <row r="386" spans="1:22" x14ac:dyDescent="0.3">
      <c r="A386" t="str">
        <f>Raw_Data!A386</f>
        <v>6251076</v>
      </c>
      <c r="B386">
        <f>Raw_Data!B386</f>
        <v>45663</v>
      </c>
      <c r="C386" t="str">
        <f>Raw_Data!C386</f>
        <v>BACLOFEN 10 MG TABLET</v>
      </c>
      <c r="D386" t="str">
        <f>Raw_Data!D386</f>
        <v>52817032000</v>
      </c>
      <c r="E386" t="str">
        <f>Raw_Data!E386</f>
        <v>BYNE, EDMUND</v>
      </c>
      <c r="F386" t="str">
        <f>Raw_Data!F386</f>
        <v>1033186648</v>
      </c>
      <c r="G386" t="str">
        <f>Raw_Data!H386</f>
        <v>0</v>
      </c>
      <c r="H386">
        <f>IFERROR(VLOOKUP(G386,Store_Map!$A$2:$I$100,3,FALSE),"")</f>
        <v>0</v>
      </c>
      <c r="I386">
        <f>IFERROR(VLOOKUP(G386,Store_Map!$A$2:$I$100,4,FALSE),"")</f>
        <v>0</v>
      </c>
      <c r="J386">
        <f>IFERROR(VLOOKUP(G386,Store_Map!$A$2:$I$100,5,FALSE),"")</f>
        <v>0</v>
      </c>
      <c r="K386">
        <f>IFERROR(VLOOKUP(G386,Store_Map!$A$2:$I$100,6,FALSE),"")</f>
        <v>0</v>
      </c>
      <c r="L386">
        <f>IFERROR(VLOOKUP(G386,Store_Map!$A$2:$I$100,7,FALSE),"")</f>
        <v>0</v>
      </c>
      <c r="M386">
        <f>IFERROR(VLOOKUP(G386,Store_Map!$A$2:$I$100,8,FALSE),"")</f>
        <v>0</v>
      </c>
      <c r="N386">
        <f t="shared" ref="N386:N449" si="54">COUNTBLANK(A386:M386)</f>
        <v>0</v>
      </c>
      <c r="O386" t="str">
        <f t="shared" ref="O386:O449" si="55">IF(AND(F386&lt;&gt;"",LEN(F386)=10,ISNUMBER(--F386)),"PASS","REVIEW")</f>
        <v>PASS</v>
      </c>
      <c r="P386" t="str">
        <f t="shared" ref="P386:P449" si="56">IF(AND(D386&lt;&gt;"",OR(LEN(D386)=10,LEN(D386)=11),ISNUMBER(--D386)),"PASS","REVIEW")</f>
        <v>PASS</v>
      </c>
      <c r="Q386" t="str">
        <f t="shared" ref="Q386:Q449" si="57">IF(H386&lt;&gt;"","PASS","REVIEW")</f>
        <v>PASS</v>
      </c>
      <c r="R386" t="str">
        <f t="shared" ref="R386:R449" si="58">IF(AND(I386&lt;&gt;"",J386&lt;&gt;"",K386&lt;&gt;"",L386&lt;&gt;"",M386&lt;&gt;""),"PASS","REVIEW")</f>
        <v>PASS</v>
      </c>
      <c r="S386" t="str">
        <f t="shared" ref="S386:S449" si="59">IF(OR(N386&gt;0,O386="REVIEW",P386="REVIEW",Q386="REVIEW",R386="REVIEW"),"REVIEW","PASS")</f>
        <v>PASS</v>
      </c>
      <c r="T386">
        <f t="shared" ref="T386:T449" si="60">MAX(0,100-(N386*5)-IF(O386="REVIEW",15,0)-IF(P386="REVIEW",10,0)-IF(Q386="REVIEW",10,0)-IF(R386="REVIEW",20,0))</f>
        <v>100</v>
      </c>
      <c r="U386" t="str">
        <f t="shared" ref="U386:U449" si="61">IF(T386&gt;=90,"Low",IF(T386&gt;=70,"Medium","High"))</f>
        <v>Low</v>
      </c>
      <c r="V386" t="str">
        <f t="shared" ref="V386:V449" si="62">IF(N386&gt;0,"Missing required fields",IF(O386="REVIEW","Invalid provider NPI",IF(P386="REVIEW","Invalid NDC",IF(Q386="REVIEW","Store mapping incomplete",IF(R386="REVIEW","Entity mapping incomplete","Clean")))))</f>
        <v>Clean</v>
      </c>
    </row>
    <row r="387" spans="1:22" x14ac:dyDescent="0.3">
      <c r="A387" t="str">
        <f>Raw_Data!A387</f>
        <v>6246442</v>
      </c>
      <c r="B387">
        <f>Raw_Data!B387</f>
        <v>45663</v>
      </c>
      <c r="C387" t="str">
        <f>Raw_Data!C387</f>
        <v>TRINTELLIX 10 MG TABLET</v>
      </c>
      <c r="D387" t="str">
        <f>Raw_Data!D387</f>
        <v>64764073030</v>
      </c>
      <c r="E387" t="str">
        <f>Raw_Data!E387</f>
        <v>BYNE, EDMUND</v>
      </c>
      <c r="F387" t="str">
        <f>Raw_Data!F387</f>
        <v>1033186648</v>
      </c>
      <c r="G387" t="str">
        <f>Raw_Data!H387</f>
        <v>0</v>
      </c>
      <c r="H387">
        <f>IFERROR(VLOOKUP(G387,Store_Map!$A$2:$I$100,3,FALSE),"")</f>
        <v>0</v>
      </c>
      <c r="I387">
        <f>IFERROR(VLOOKUP(G387,Store_Map!$A$2:$I$100,4,FALSE),"")</f>
        <v>0</v>
      </c>
      <c r="J387">
        <f>IFERROR(VLOOKUP(G387,Store_Map!$A$2:$I$100,5,FALSE),"")</f>
        <v>0</v>
      </c>
      <c r="K387">
        <f>IFERROR(VLOOKUP(G387,Store_Map!$A$2:$I$100,6,FALSE),"")</f>
        <v>0</v>
      </c>
      <c r="L387">
        <f>IFERROR(VLOOKUP(G387,Store_Map!$A$2:$I$100,7,FALSE),"")</f>
        <v>0</v>
      </c>
      <c r="M387">
        <f>IFERROR(VLOOKUP(G387,Store_Map!$A$2:$I$100,8,FALSE),"")</f>
        <v>0</v>
      </c>
      <c r="N387">
        <f t="shared" si="54"/>
        <v>0</v>
      </c>
      <c r="O387" t="str">
        <f t="shared" si="55"/>
        <v>PASS</v>
      </c>
      <c r="P387" t="str">
        <f t="shared" si="56"/>
        <v>PASS</v>
      </c>
      <c r="Q387" t="str">
        <f t="shared" si="57"/>
        <v>PASS</v>
      </c>
      <c r="R387" t="str">
        <f t="shared" si="58"/>
        <v>PASS</v>
      </c>
      <c r="S387" t="str">
        <f t="shared" si="59"/>
        <v>PASS</v>
      </c>
      <c r="T387">
        <f t="shared" si="60"/>
        <v>100</v>
      </c>
      <c r="U387" t="str">
        <f t="shared" si="61"/>
        <v>Low</v>
      </c>
      <c r="V387" t="str">
        <f t="shared" si="62"/>
        <v>Clean</v>
      </c>
    </row>
    <row r="388" spans="1:22" x14ac:dyDescent="0.3">
      <c r="A388" t="str">
        <f>Raw_Data!A388</f>
        <v>6250124</v>
      </c>
      <c r="B388">
        <f>Raw_Data!B388</f>
        <v>45663</v>
      </c>
      <c r="C388" t="str">
        <f>Raw_Data!C388</f>
        <v>CETIRIZINE HCL 10 MG TABLET</v>
      </c>
      <c r="D388" t="str">
        <f>Raw_Data!D388</f>
        <v>904671746</v>
      </c>
      <c r="E388" t="str">
        <f>Raw_Data!E388</f>
        <v>BYNE, EDMUND</v>
      </c>
      <c r="F388" t="str">
        <f>Raw_Data!F388</f>
        <v>1033186648</v>
      </c>
      <c r="G388" t="str">
        <f>Raw_Data!H388</f>
        <v>0</v>
      </c>
      <c r="H388">
        <f>IFERROR(VLOOKUP(G388,Store_Map!$A$2:$I$100,3,FALSE),"")</f>
        <v>0</v>
      </c>
      <c r="I388">
        <f>IFERROR(VLOOKUP(G388,Store_Map!$A$2:$I$100,4,FALSE),"")</f>
        <v>0</v>
      </c>
      <c r="J388">
        <f>IFERROR(VLOOKUP(G388,Store_Map!$A$2:$I$100,5,FALSE),"")</f>
        <v>0</v>
      </c>
      <c r="K388">
        <f>IFERROR(VLOOKUP(G388,Store_Map!$A$2:$I$100,6,FALSE),"")</f>
        <v>0</v>
      </c>
      <c r="L388">
        <f>IFERROR(VLOOKUP(G388,Store_Map!$A$2:$I$100,7,FALSE),"")</f>
        <v>0</v>
      </c>
      <c r="M388">
        <f>IFERROR(VLOOKUP(G388,Store_Map!$A$2:$I$100,8,FALSE),"")</f>
        <v>0</v>
      </c>
      <c r="N388">
        <f t="shared" si="54"/>
        <v>0</v>
      </c>
      <c r="O388" t="str">
        <f t="shared" si="55"/>
        <v>PASS</v>
      </c>
      <c r="P388" t="str">
        <f t="shared" si="56"/>
        <v>REVIEW</v>
      </c>
      <c r="Q388" t="str">
        <f t="shared" si="57"/>
        <v>PASS</v>
      </c>
      <c r="R388" t="str">
        <f t="shared" si="58"/>
        <v>PASS</v>
      </c>
      <c r="S388" t="str">
        <f t="shared" si="59"/>
        <v>REVIEW</v>
      </c>
      <c r="T388">
        <f t="shared" si="60"/>
        <v>90</v>
      </c>
      <c r="U388" t="str">
        <f t="shared" si="61"/>
        <v>Low</v>
      </c>
      <c r="V388" t="str">
        <f t="shared" si="62"/>
        <v>Invalid NDC</v>
      </c>
    </row>
    <row r="389" spans="1:22" x14ac:dyDescent="0.3">
      <c r="A389" t="str">
        <f>Raw_Data!A389</f>
        <v>6250120</v>
      </c>
      <c r="B389">
        <f>Raw_Data!B389</f>
        <v>45663</v>
      </c>
      <c r="C389" t="str">
        <f>Raw_Data!C389</f>
        <v>AZELASTINE 0.1% (137 MCG) S</v>
      </c>
      <c r="D389" t="str">
        <f>Raw_Data!D389</f>
        <v>60505083305</v>
      </c>
      <c r="E389" t="str">
        <f>Raw_Data!E389</f>
        <v>BYNE, EDMUND</v>
      </c>
      <c r="F389" t="str">
        <f>Raw_Data!F389</f>
        <v>1033186648</v>
      </c>
      <c r="G389" t="str">
        <f>Raw_Data!H389</f>
        <v>0</v>
      </c>
      <c r="H389">
        <f>IFERROR(VLOOKUP(G389,Store_Map!$A$2:$I$100,3,FALSE),"")</f>
        <v>0</v>
      </c>
      <c r="I389">
        <f>IFERROR(VLOOKUP(G389,Store_Map!$A$2:$I$100,4,FALSE),"")</f>
        <v>0</v>
      </c>
      <c r="J389">
        <f>IFERROR(VLOOKUP(G389,Store_Map!$A$2:$I$100,5,FALSE),"")</f>
        <v>0</v>
      </c>
      <c r="K389">
        <f>IFERROR(VLOOKUP(G389,Store_Map!$A$2:$I$100,6,FALSE),"")</f>
        <v>0</v>
      </c>
      <c r="L389">
        <f>IFERROR(VLOOKUP(G389,Store_Map!$A$2:$I$100,7,FALSE),"")</f>
        <v>0</v>
      </c>
      <c r="M389">
        <f>IFERROR(VLOOKUP(G389,Store_Map!$A$2:$I$100,8,FALSE),"")</f>
        <v>0</v>
      </c>
      <c r="N389">
        <f t="shared" si="54"/>
        <v>0</v>
      </c>
      <c r="O389" t="str">
        <f t="shared" si="55"/>
        <v>PASS</v>
      </c>
      <c r="P389" t="str">
        <f t="shared" si="56"/>
        <v>PASS</v>
      </c>
      <c r="Q389" t="str">
        <f t="shared" si="57"/>
        <v>PASS</v>
      </c>
      <c r="R389" t="str">
        <f t="shared" si="58"/>
        <v>PASS</v>
      </c>
      <c r="S389" t="str">
        <f t="shared" si="59"/>
        <v>PASS</v>
      </c>
      <c r="T389">
        <f t="shared" si="60"/>
        <v>100</v>
      </c>
      <c r="U389" t="str">
        <f t="shared" si="61"/>
        <v>Low</v>
      </c>
      <c r="V389" t="str">
        <f t="shared" si="62"/>
        <v>Clean</v>
      </c>
    </row>
    <row r="390" spans="1:22" x14ac:dyDescent="0.3">
      <c r="A390" t="str">
        <f>Raw_Data!A390</f>
        <v>6250937</v>
      </c>
      <c r="B390">
        <f>Raw_Data!B390</f>
        <v>45663</v>
      </c>
      <c r="C390" t="str">
        <f>Raw_Data!C390</f>
        <v>HYDROXYZINE HCL 25 MG TABLE</v>
      </c>
      <c r="D390" t="str">
        <f>Raw_Data!D390</f>
        <v>23155050110</v>
      </c>
      <c r="E390" t="str">
        <f>Raw_Data!E390</f>
        <v>GIBBS, JON</v>
      </c>
      <c r="F390" t="str">
        <f>Raw_Data!F390</f>
        <v>1700896156</v>
      </c>
      <c r="G390" t="str">
        <f>Raw_Data!H390</f>
        <v>0</v>
      </c>
      <c r="H390">
        <f>IFERROR(VLOOKUP(G390,Store_Map!$A$2:$I$100,3,FALSE),"")</f>
        <v>0</v>
      </c>
      <c r="I390">
        <f>IFERROR(VLOOKUP(G390,Store_Map!$A$2:$I$100,4,FALSE),"")</f>
        <v>0</v>
      </c>
      <c r="J390">
        <f>IFERROR(VLOOKUP(G390,Store_Map!$A$2:$I$100,5,FALSE),"")</f>
        <v>0</v>
      </c>
      <c r="K390">
        <f>IFERROR(VLOOKUP(G390,Store_Map!$A$2:$I$100,6,FALSE),"")</f>
        <v>0</v>
      </c>
      <c r="L390">
        <f>IFERROR(VLOOKUP(G390,Store_Map!$A$2:$I$100,7,FALSE),"")</f>
        <v>0</v>
      </c>
      <c r="M390">
        <f>IFERROR(VLOOKUP(G390,Store_Map!$A$2:$I$100,8,FALSE),"")</f>
        <v>0</v>
      </c>
      <c r="N390">
        <f t="shared" si="54"/>
        <v>0</v>
      </c>
      <c r="O390" t="str">
        <f t="shared" si="55"/>
        <v>PASS</v>
      </c>
      <c r="P390" t="str">
        <f t="shared" si="56"/>
        <v>PASS</v>
      </c>
      <c r="Q390" t="str">
        <f t="shared" si="57"/>
        <v>PASS</v>
      </c>
      <c r="R390" t="str">
        <f t="shared" si="58"/>
        <v>PASS</v>
      </c>
      <c r="S390" t="str">
        <f t="shared" si="59"/>
        <v>PASS</v>
      </c>
      <c r="T390">
        <f t="shared" si="60"/>
        <v>100</v>
      </c>
      <c r="U390" t="str">
        <f t="shared" si="61"/>
        <v>Low</v>
      </c>
      <c r="V390" t="str">
        <f t="shared" si="62"/>
        <v>Clean</v>
      </c>
    </row>
    <row r="391" spans="1:22" x14ac:dyDescent="0.3">
      <c r="A391" t="str">
        <f>Raw_Data!A391</f>
        <v>6239731</v>
      </c>
      <c r="B391">
        <f>Raw_Data!B391</f>
        <v>45663</v>
      </c>
      <c r="C391" t="str">
        <f>Raw_Data!C391</f>
        <v>POTASSIUM CL ER 20 MEQ TABL</v>
      </c>
      <c r="D391" t="str">
        <f>Raw_Data!D391</f>
        <v>832532511</v>
      </c>
      <c r="E391" t="str">
        <f>Raw_Data!E391</f>
        <v>GIBBS, JON</v>
      </c>
      <c r="F391" t="str">
        <f>Raw_Data!F391</f>
        <v>1700896156</v>
      </c>
      <c r="G391" t="str">
        <f>Raw_Data!H391</f>
        <v>0</v>
      </c>
      <c r="H391">
        <f>IFERROR(VLOOKUP(G391,Store_Map!$A$2:$I$100,3,FALSE),"")</f>
        <v>0</v>
      </c>
      <c r="I391">
        <f>IFERROR(VLOOKUP(G391,Store_Map!$A$2:$I$100,4,FALSE),"")</f>
        <v>0</v>
      </c>
      <c r="J391">
        <f>IFERROR(VLOOKUP(G391,Store_Map!$A$2:$I$100,5,FALSE),"")</f>
        <v>0</v>
      </c>
      <c r="K391">
        <f>IFERROR(VLOOKUP(G391,Store_Map!$A$2:$I$100,6,FALSE),"")</f>
        <v>0</v>
      </c>
      <c r="L391">
        <f>IFERROR(VLOOKUP(G391,Store_Map!$A$2:$I$100,7,FALSE),"")</f>
        <v>0</v>
      </c>
      <c r="M391">
        <f>IFERROR(VLOOKUP(G391,Store_Map!$A$2:$I$100,8,FALSE),"")</f>
        <v>0</v>
      </c>
      <c r="N391">
        <f t="shared" si="54"/>
        <v>0</v>
      </c>
      <c r="O391" t="str">
        <f t="shared" si="55"/>
        <v>PASS</v>
      </c>
      <c r="P391" t="str">
        <f t="shared" si="56"/>
        <v>REVIEW</v>
      </c>
      <c r="Q391" t="str">
        <f t="shared" si="57"/>
        <v>PASS</v>
      </c>
      <c r="R391" t="str">
        <f t="shared" si="58"/>
        <v>PASS</v>
      </c>
      <c r="S391" t="str">
        <f t="shared" si="59"/>
        <v>REVIEW</v>
      </c>
      <c r="T391">
        <f t="shared" si="60"/>
        <v>90</v>
      </c>
      <c r="U391" t="str">
        <f t="shared" si="61"/>
        <v>Low</v>
      </c>
      <c r="V391" t="str">
        <f t="shared" si="62"/>
        <v>Invalid NDC</v>
      </c>
    </row>
    <row r="392" spans="1:22" x14ac:dyDescent="0.3">
      <c r="A392" t="str">
        <f>Raw_Data!A392</f>
        <v>6248518</v>
      </c>
      <c r="B392">
        <f>Raw_Data!B392</f>
        <v>45663</v>
      </c>
      <c r="C392" t="str">
        <f>Raw_Data!C392</f>
        <v>ALLOPURINOL 100 MG TABLET</v>
      </c>
      <c r="D392" t="str">
        <f>Raw_Data!D392</f>
        <v>70710120901</v>
      </c>
      <c r="E392" t="str">
        <f>Raw_Data!E392</f>
        <v>GIBBS, JON</v>
      </c>
      <c r="F392" t="str">
        <f>Raw_Data!F392</f>
        <v>1700896156</v>
      </c>
      <c r="G392" t="str">
        <f>Raw_Data!H392</f>
        <v>0</v>
      </c>
      <c r="H392">
        <f>IFERROR(VLOOKUP(G392,Store_Map!$A$2:$I$100,3,FALSE),"")</f>
        <v>0</v>
      </c>
      <c r="I392">
        <f>IFERROR(VLOOKUP(G392,Store_Map!$A$2:$I$100,4,FALSE),"")</f>
        <v>0</v>
      </c>
      <c r="J392">
        <f>IFERROR(VLOOKUP(G392,Store_Map!$A$2:$I$100,5,FALSE),"")</f>
        <v>0</v>
      </c>
      <c r="K392">
        <f>IFERROR(VLOOKUP(G392,Store_Map!$A$2:$I$100,6,FALSE),"")</f>
        <v>0</v>
      </c>
      <c r="L392">
        <f>IFERROR(VLOOKUP(G392,Store_Map!$A$2:$I$100,7,FALSE),"")</f>
        <v>0</v>
      </c>
      <c r="M392">
        <f>IFERROR(VLOOKUP(G392,Store_Map!$A$2:$I$100,8,FALSE),"")</f>
        <v>0</v>
      </c>
      <c r="N392">
        <f t="shared" si="54"/>
        <v>0</v>
      </c>
      <c r="O392" t="str">
        <f t="shared" si="55"/>
        <v>PASS</v>
      </c>
      <c r="P392" t="str">
        <f t="shared" si="56"/>
        <v>PASS</v>
      </c>
      <c r="Q392" t="str">
        <f t="shared" si="57"/>
        <v>PASS</v>
      </c>
      <c r="R392" t="str">
        <f t="shared" si="58"/>
        <v>PASS</v>
      </c>
      <c r="S392" t="str">
        <f t="shared" si="59"/>
        <v>PASS</v>
      </c>
      <c r="T392">
        <f t="shared" si="60"/>
        <v>100</v>
      </c>
      <c r="U392" t="str">
        <f t="shared" si="61"/>
        <v>Low</v>
      </c>
      <c r="V392" t="str">
        <f t="shared" si="62"/>
        <v>Clean</v>
      </c>
    </row>
    <row r="393" spans="1:22" x14ac:dyDescent="0.3">
      <c r="A393" t="str">
        <f>Raw_Data!A393</f>
        <v>6248516</v>
      </c>
      <c r="B393">
        <f>Raw_Data!B393</f>
        <v>45663</v>
      </c>
      <c r="C393" t="str">
        <f>Raw_Data!C393</f>
        <v>LOSARTAN POTASSIUM 100 MG T</v>
      </c>
      <c r="D393" t="str">
        <f>Raw_Data!D393</f>
        <v>65862020399</v>
      </c>
      <c r="E393" t="str">
        <f>Raw_Data!E393</f>
        <v>GIBBS, JON</v>
      </c>
      <c r="F393" t="str">
        <f>Raw_Data!F393</f>
        <v>1700896156</v>
      </c>
      <c r="G393" t="str">
        <f>Raw_Data!H393</f>
        <v>0</v>
      </c>
      <c r="H393">
        <f>IFERROR(VLOOKUP(G393,Store_Map!$A$2:$I$100,3,FALSE),"")</f>
        <v>0</v>
      </c>
      <c r="I393">
        <f>IFERROR(VLOOKUP(G393,Store_Map!$A$2:$I$100,4,FALSE),"")</f>
        <v>0</v>
      </c>
      <c r="J393">
        <f>IFERROR(VLOOKUP(G393,Store_Map!$A$2:$I$100,5,FALSE),"")</f>
        <v>0</v>
      </c>
      <c r="K393">
        <f>IFERROR(VLOOKUP(G393,Store_Map!$A$2:$I$100,6,FALSE),"")</f>
        <v>0</v>
      </c>
      <c r="L393">
        <f>IFERROR(VLOOKUP(G393,Store_Map!$A$2:$I$100,7,FALSE),"")</f>
        <v>0</v>
      </c>
      <c r="M393">
        <f>IFERROR(VLOOKUP(G393,Store_Map!$A$2:$I$100,8,FALSE),"")</f>
        <v>0</v>
      </c>
      <c r="N393">
        <f t="shared" si="54"/>
        <v>0</v>
      </c>
      <c r="O393" t="str">
        <f t="shared" si="55"/>
        <v>PASS</v>
      </c>
      <c r="P393" t="str">
        <f t="shared" si="56"/>
        <v>PASS</v>
      </c>
      <c r="Q393" t="str">
        <f t="shared" si="57"/>
        <v>PASS</v>
      </c>
      <c r="R393" t="str">
        <f t="shared" si="58"/>
        <v>PASS</v>
      </c>
      <c r="S393" t="str">
        <f t="shared" si="59"/>
        <v>PASS</v>
      </c>
      <c r="T393">
        <f t="shared" si="60"/>
        <v>100</v>
      </c>
      <c r="U393" t="str">
        <f t="shared" si="61"/>
        <v>Low</v>
      </c>
      <c r="V393" t="str">
        <f t="shared" si="62"/>
        <v>Clean</v>
      </c>
    </row>
    <row r="394" spans="1:22" x14ac:dyDescent="0.3">
      <c r="A394" t="str">
        <f>Raw_Data!A394</f>
        <v>6249944</v>
      </c>
      <c r="B394">
        <f>Raw_Data!B394</f>
        <v>45663</v>
      </c>
      <c r="C394" t="str">
        <f>Raw_Data!C394</f>
        <v>MELOXICAM 15 MG TABLET</v>
      </c>
      <c r="D394" t="str">
        <f>Raw_Data!D394</f>
        <v>68382005105</v>
      </c>
      <c r="E394" t="str">
        <f>Raw_Data!E394</f>
        <v>AKHTAR, MARIAM</v>
      </c>
      <c r="F394" t="str">
        <f>Raw_Data!F394</f>
        <v>1780024596</v>
      </c>
      <c r="G394" t="str">
        <f>Raw_Data!H394</f>
        <v>0</v>
      </c>
      <c r="H394">
        <f>IFERROR(VLOOKUP(G394,Store_Map!$A$2:$I$100,3,FALSE),"")</f>
        <v>0</v>
      </c>
      <c r="I394">
        <f>IFERROR(VLOOKUP(G394,Store_Map!$A$2:$I$100,4,FALSE),"")</f>
        <v>0</v>
      </c>
      <c r="J394">
        <f>IFERROR(VLOOKUP(G394,Store_Map!$A$2:$I$100,5,FALSE),"")</f>
        <v>0</v>
      </c>
      <c r="K394">
        <f>IFERROR(VLOOKUP(G394,Store_Map!$A$2:$I$100,6,FALSE),"")</f>
        <v>0</v>
      </c>
      <c r="L394">
        <f>IFERROR(VLOOKUP(G394,Store_Map!$A$2:$I$100,7,FALSE),"")</f>
        <v>0</v>
      </c>
      <c r="M394">
        <f>IFERROR(VLOOKUP(G394,Store_Map!$A$2:$I$100,8,FALSE),"")</f>
        <v>0</v>
      </c>
      <c r="N394">
        <f t="shared" si="54"/>
        <v>0</v>
      </c>
      <c r="O394" t="str">
        <f t="shared" si="55"/>
        <v>PASS</v>
      </c>
      <c r="P394" t="str">
        <f t="shared" si="56"/>
        <v>PASS</v>
      </c>
      <c r="Q394" t="str">
        <f t="shared" si="57"/>
        <v>PASS</v>
      </c>
      <c r="R394" t="str">
        <f t="shared" si="58"/>
        <v>PASS</v>
      </c>
      <c r="S394" t="str">
        <f t="shared" si="59"/>
        <v>PASS</v>
      </c>
      <c r="T394">
        <f t="shared" si="60"/>
        <v>100</v>
      </c>
      <c r="U394" t="str">
        <f t="shared" si="61"/>
        <v>Low</v>
      </c>
      <c r="V394" t="str">
        <f t="shared" si="62"/>
        <v>Clean</v>
      </c>
    </row>
    <row r="395" spans="1:22" x14ac:dyDescent="0.3">
      <c r="A395" t="str">
        <f>Raw_Data!A395</f>
        <v>6238781</v>
      </c>
      <c r="B395">
        <f>Raw_Data!B395</f>
        <v>45663</v>
      </c>
      <c r="C395" t="str">
        <f>Raw_Data!C395</f>
        <v>ROSUVASTATIN CALCIUM 10 MG</v>
      </c>
      <c r="D395" t="str">
        <f>Raw_Data!D395</f>
        <v>68462026290</v>
      </c>
      <c r="E395" t="str">
        <f>Raw_Data!E395</f>
        <v>BYNE, EDMUND</v>
      </c>
      <c r="F395" t="str">
        <f>Raw_Data!F395</f>
        <v>1033186648</v>
      </c>
      <c r="G395" t="str">
        <f>Raw_Data!H395</f>
        <v>0</v>
      </c>
      <c r="H395">
        <f>IFERROR(VLOOKUP(G395,Store_Map!$A$2:$I$100,3,FALSE),"")</f>
        <v>0</v>
      </c>
      <c r="I395">
        <f>IFERROR(VLOOKUP(G395,Store_Map!$A$2:$I$100,4,FALSE),"")</f>
        <v>0</v>
      </c>
      <c r="J395">
        <f>IFERROR(VLOOKUP(G395,Store_Map!$A$2:$I$100,5,FALSE),"")</f>
        <v>0</v>
      </c>
      <c r="K395">
        <f>IFERROR(VLOOKUP(G395,Store_Map!$A$2:$I$100,6,FALSE),"")</f>
        <v>0</v>
      </c>
      <c r="L395">
        <f>IFERROR(VLOOKUP(G395,Store_Map!$A$2:$I$100,7,FALSE),"")</f>
        <v>0</v>
      </c>
      <c r="M395">
        <f>IFERROR(VLOOKUP(G395,Store_Map!$A$2:$I$100,8,FALSE),"")</f>
        <v>0</v>
      </c>
      <c r="N395">
        <f t="shared" si="54"/>
        <v>0</v>
      </c>
      <c r="O395" t="str">
        <f t="shared" si="55"/>
        <v>PASS</v>
      </c>
      <c r="P395" t="str">
        <f t="shared" si="56"/>
        <v>PASS</v>
      </c>
      <c r="Q395" t="str">
        <f t="shared" si="57"/>
        <v>PASS</v>
      </c>
      <c r="R395" t="str">
        <f t="shared" si="58"/>
        <v>PASS</v>
      </c>
      <c r="S395" t="str">
        <f t="shared" si="59"/>
        <v>PASS</v>
      </c>
      <c r="T395">
        <f t="shared" si="60"/>
        <v>100</v>
      </c>
      <c r="U395" t="str">
        <f t="shared" si="61"/>
        <v>Low</v>
      </c>
      <c r="V395" t="str">
        <f t="shared" si="62"/>
        <v>Clean</v>
      </c>
    </row>
    <row r="396" spans="1:22" x14ac:dyDescent="0.3">
      <c r="A396" t="str">
        <f>Raw_Data!A396</f>
        <v>6251322</v>
      </c>
      <c r="B396">
        <f>Raw_Data!B396</f>
        <v>45663</v>
      </c>
      <c r="C396" t="str">
        <f>Raw_Data!C396</f>
        <v>OMEPRAZOLE DR 20 MG CAPSULE</v>
      </c>
      <c r="D396" t="str">
        <f>Raw_Data!D396</f>
        <v>68382041205</v>
      </c>
      <c r="E396" t="str">
        <f>Raw_Data!E396</f>
        <v>BYNE, EDMUND</v>
      </c>
      <c r="F396" t="str">
        <f>Raw_Data!F396</f>
        <v>1033186648</v>
      </c>
      <c r="G396" t="str">
        <f>Raw_Data!H396</f>
        <v>0</v>
      </c>
      <c r="H396">
        <f>IFERROR(VLOOKUP(G396,Store_Map!$A$2:$I$100,3,FALSE),"")</f>
        <v>0</v>
      </c>
      <c r="I396">
        <f>IFERROR(VLOOKUP(G396,Store_Map!$A$2:$I$100,4,FALSE),"")</f>
        <v>0</v>
      </c>
      <c r="J396">
        <f>IFERROR(VLOOKUP(G396,Store_Map!$A$2:$I$100,5,FALSE),"")</f>
        <v>0</v>
      </c>
      <c r="K396">
        <f>IFERROR(VLOOKUP(G396,Store_Map!$A$2:$I$100,6,FALSE),"")</f>
        <v>0</v>
      </c>
      <c r="L396">
        <f>IFERROR(VLOOKUP(G396,Store_Map!$A$2:$I$100,7,FALSE),"")</f>
        <v>0</v>
      </c>
      <c r="M396">
        <f>IFERROR(VLOOKUP(G396,Store_Map!$A$2:$I$100,8,FALSE),"")</f>
        <v>0</v>
      </c>
      <c r="N396">
        <f t="shared" si="54"/>
        <v>0</v>
      </c>
      <c r="O396" t="str">
        <f t="shared" si="55"/>
        <v>PASS</v>
      </c>
      <c r="P396" t="str">
        <f t="shared" si="56"/>
        <v>PASS</v>
      </c>
      <c r="Q396" t="str">
        <f t="shared" si="57"/>
        <v>PASS</v>
      </c>
      <c r="R396" t="str">
        <f t="shared" si="58"/>
        <v>PASS</v>
      </c>
      <c r="S396" t="str">
        <f t="shared" si="59"/>
        <v>PASS</v>
      </c>
      <c r="T396">
        <f t="shared" si="60"/>
        <v>100</v>
      </c>
      <c r="U396" t="str">
        <f t="shared" si="61"/>
        <v>Low</v>
      </c>
      <c r="V396" t="str">
        <f t="shared" si="62"/>
        <v>Clean</v>
      </c>
    </row>
    <row r="397" spans="1:22" x14ac:dyDescent="0.3">
      <c r="A397" t="str">
        <f>Raw_Data!A397</f>
        <v>6240418</v>
      </c>
      <c r="B397">
        <f>Raw_Data!B397</f>
        <v>45663</v>
      </c>
      <c r="C397" t="str">
        <f>Raw_Data!C397</f>
        <v>MOUNJARO 7.5 MG/0.5 ML PEN.</v>
      </c>
      <c r="D397" t="str">
        <f>Raw_Data!D397</f>
        <v>2148480</v>
      </c>
      <c r="E397" t="str">
        <f>Raw_Data!E397</f>
        <v>MACHADO, MARIA</v>
      </c>
      <c r="F397" t="str">
        <f>Raw_Data!F397</f>
        <v>1619100302</v>
      </c>
      <c r="G397" t="str">
        <f>Raw_Data!H397</f>
        <v>0</v>
      </c>
      <c r="H397">
        <f>IFERROR(VLOOKUP(G397,Store_Map!$A$2:$I$100,3,FALSE),"")</f>
        <v>0</v>
      </c>
      <c r="I397">
        <f>IFERROR(VLOOKUP(G397,Store_Map!$A$2:$I$100,4,FALSE),"")</f>
        <v>0</v>
      </c>
      <c r="J397">
        <f>IFERROR(VLOOKUP(G397,Store_Map!$A$2:$I$100,5,FALSE),"")</f>
        <v>0</v>
      </c>
      <c r="K397">
        <f>IFERROR(VLOOKUP(G397,Store_Map!$A$2:$I$100,6,FALSE),"")</f>
        <v>0</v>
      </c>
      <c r="L397">
        <f>IFERROR(VLOOKUP(G397,Store_Map!$A$2:$I$100,7,FALSE),"")</f>
        <v>0</v>
      </c>
      <c r="M397">
        <f>IFERROR(VLOOKUP(G397,Store_Map!$A$2:$I$100,8,FALSE),"")</f>
        <v>0</v>
      </c>
      <c r="N397">
        <f t="shared" si="54"/>
        <v>0</v>
      </c>
      <c r="O397" t="str">
        <f t="shared" si="55"/>
        <v>PASS</v>
      </c>
      <c r="P397" t="str">
        <f t="shared" si="56"/>
        <v>REVIEW</v>
      </c>
      <c r="Q397" t="str">
        <f t="shared" si="57"/>
        <v>PASS</v>
      </c>
      <c r="R397" t="str">
        <f t="shared" si="58"/>
        <v>PASS</v>
      </c>
      <c r="S397" t="str">
        <f t="shared" si="59"/>
        <v>REVIEW</v>
      </c>
      <c r="T397">
        <f t="shared" si="60"/>
        <v>90</v>
      </c>
      <c r="U397" t="str">
        <f t="shared" si="61"/>
        <v>Low</v>
      </c>
      <c r="V397" t="str">
        <f t="shared" si="62"/>
        <v>Invalid NDC</v>
      </c>
    </row>
    <row r="398" spans="1:22" x14ac:dyDescent="0.3">
      <c r="A398" t="str">
        <f>Raw_Data!A398</f>
        <v>6241020</v>
      </c>
      <c r="B398">
        <f>Raw_Data!B398</f>
        <v>45663</v>
      </c>
      <c r="C398" t="str">
        <f>Raw_Data!C398</f>
        <v>LOSARTAN POTASSIUM 100 MG T</v>
      </c>
      <c r="D398" t="str">
        <f>Raw_Data!D398</f>
        <v>65862020399</v>
      </c>
      <c r="E398" t="str">
        <f>Raw_Data!E398</f>
        <v>BYNE, EDMUND</v>
      </c>
      <c r="F398" t="str">
        <f>Raw_Data!F398</f>
        <v>1033186648</v>
      </c>
      <c r="G398" t="str">
        <f>Raw_Data!H398</f>
        <v>0</v>
      </c>
      <c r="H398">
        <f>IFERROR(VLOOKUP(G398,Store_Map!$A$2:$I$100,3,FALSE),"")</f>
        <v>0</v>
      </c>
      <c r="I398">
        <f>IFERROR(VLOOKUP(G398,Store_Map!$A$2:$I$100,4,FALSE),"")</f>
        <v>0</v>
      </c>
      <c r="J398">
        <f>IFERROR(VLOOKUP(G398,Store_Map!$A$2:$I$100,5,FALSE),"")</f>
        <v>0</v>
      </c>
      <c r="K398">
        <f>IFERROR(VLOOKUP(G398,Store_Map!$A$2:$I$100,6,FALSE),"")</f>
        <v>0</v>
      </c>
      <c r="L398">
        <f>IFERROR(VLOOKUP(G398,Store_Map!$A$2:$I$100,7,FALSE),"")</f>
        <v>0</v>
      </c>
      <c r="M398">
        <f>IFERROR(VLOOKUP(G398,Store_Map!$A$2:$I$100,8,FALSE),"")</f>
        <v>0</v>
      </c>
      <c r="N398">
        <f t="shared" si="54"/>
        <v>0</v>
      </c>
      <c r="O398" t="str">
        <f t="shared" si="55"/>
        <v>PASS</v>
      </c>
      <c r="P398" t="str">
        <f t="shared" si="56"/>
        <v>PASS</v>
      </c>
      <c r="Q398" t="str">
        <f t="shared" si="57"/>
        <v>PASS</v>
      </c>
      <c r="R398" t="str">
        <f t="shared" si="58"/>
        <v>PASS</v>
      </c>
      <c r="S398" t="str">
        <f t="shared" si="59"/>
        <v>PASS</v>
      </c>
      <c r="T398">
        <f t="shared" si="60"/>
        <v>100</v>
      </c>
      <c r="U398" t="str">
        <f t="shared" si="61"/>
        <v>Low</v>
      </c>
      <c r="V398" t="str">
        <f t="shared" si="62"/>
        <v>Clean</v>
      </c>
    </row>
    <row r="399" spans="1:22" x14ac:dyDescent="0.3">
      <c r="A399" t="str">
        <f>Raw_Data!A399</f>
        <v>6244457</v>
      </c>
      <c r="B399">
        <f>Raw_Data!B399</f>
        <v>45663</v>
      </c>
      <c r="C399" t="str">
        <f>Raw_Data!C399</f>
        <v>UNIFINE PENTIPS 8MM 31G</v>
      </c>
      <c r="D399" t="str">
        <f>Raw_Data!D399</f>
        <v>8470353001</v>
      </c>
      <c r="E399" t="str">
        <f>Raw_Data!E399</f>
        <v>GIBBS, JON</v>
      </c>
      <c r="F399" t="str">
        <f>Raw_Data!F399</f>
        <v>1700896156</v>
      </c>
      <c r="G399" t="str">
        <f>Raw_Data!H399</f>
        <v>0</v>
      </c>
      <c r="H399">
        <f>IFERROR(VLOOKUP(G399,Store_Map!$A$2:$I$100,3,FALSE),"")</f>
        <v>0</v>
      </c>
      <c r="I399">
        <f>IFERROR(VLOOKUP(G399,Store_Map!$A$2:$I$100,4,FALSE),"")</f>
        <v>0</v>
      </c>
      <c r="J399">
        <f>IFERROR(VLOOKUP(G399,Store_Map!$A$2:$I$100,5,FALSE),"")</f>
        <v>0</v>
      </c>
      <c r="K399">
        <f>IFERROR(VLOOKUP(G399,Store_Map!$A$2:$I$100,6,FALSE),"")</f>
        <v>0</v>
      </c>
      <c r="L399">
        <f>IFERROR(VLOOKUP(G399,Store_Map!$A$2:$I$100,7,FALSE),"")</f>
        <v>0</v>
      </c>
      <c r="M399">
        <f>IFERROR(VLOOKUP(G399,Store_Map!$A$2:$I$100,8,FALSE),"")</f>
        <v>0</v>
      </c>
      <c r="N399">
        <f t="shared" si="54"/>
        <v>0</v>
      </c>
      <c r="O399" t="str">
        <f t="shared" si="55"/>
        <v>PASS</v>
      </c>
      <c r="P399" t="str">
        <f t="shared" si="56"/>
        <v>PASS</v>
      </c>
      <c r="Q399" t="str">
        <f t="shared" si="57"/>
        <v>PASS</v>
      </c>
      <c r="R399" t="str">
        <f t="shared" si="58"/>
        <v>PASS</v>
      </c>
      <c r="S399" t="str">
        <f t="shared" si="59"/>
        <v>PASS</v>
      </c>
      <c r="T399">
        <f t="shared" si="60"/>
        <v>100</v>
      </c>
      <c r="U399" t="str">
        <f t="shared" si="61"/>
        <v>Low</v>
      </c>
      <c r="V399" t="str">
        <f t="shared" si="62"/>
        <v>Clean</v>
      </c>
    </row>
    <row r="400" spans="1:22" x14ac:dyDescent="0.3">
      <c r="A400" t="str">
        <f>Raw_Data!A400</f>
        <v>6245574</v>
      </c>
      <c r="B400">
        <f>Raw_Data!B400</f>
        <v>45663</v>
      </c>
      <c r="C400" t="str">
        <f>Raw_Data!C400</f>
        <v>LOSARTAN POTASSIUM 100 MG T</v>
      </c>
      <c r="D400" t="str">
        <f>Raw_Data!D400</f>
        <v>65862020399</v>
      </c>
      <c r="E400" t="str">
        <f>Raw_Data!E400</f>
        <v>BYNE, EDMUND</v>
      </c>
      <c r="F400" t="str">
        <f>Raw_Data!F400</f>
        <v>1033186648</v>
      </c>
      <c r="G400" t="str">
        <f>Raw_Data!H400</f>
        <v>0</v>
      </c>
      <c r="H400">
        <f>IFERROR(VLOOKUP(G400,Store_Map!$A$2:$I$100,3,FALSE),"")</f>
        <v>0</v>
      </c>
      <c r="I400">
        <f>IFERROR(VLOOKUP(G400,Store_Map!$A$2:$I$100,4,FALSE),"")</f>
        <v>0</v>
      </c>
      <c r="J400">
        <f>IFERROR(VLOOKUP(G400,Store_Map!$A$2:$I$100,5,FALSE),"")</f>
        <v>0</v>
      </c>
      <c r="K400">
        <f>IFERROR(VLOOKUP(G400,Store_Map!$A$2:$I$100,6,FALSE),"")</f>
        <v>0</v>
      </c>
      <c r="L400">
        <f>IFERROR(VLOOKUP(G400,Store_Map!$A$2:$I$100,7,FALSE),"")</f>
        <v>0</v>
      </c>
      <c r="M400">
        <f>IFERROR(VLOOKUP(G400,Store_Map!$A$2:$I$100,8,FALSE),"")</f>
        <v>0</v>
      </c>
      <c r="N400">
        <f t="shared" si="54"/>
        <v>0</v>
      </c>
      <c r="O400" t="str">
        <f t="shared" si="55"/>
        <v>PASS</v>
      </c>
      <c r="P400" t="str">
        <f t="shared" si="56"/>
        <v>PASS</v>
      </c>
      <c r="Q400" t="str">
        <f t="shared" si="57"/>
        <v>PASS</v>
      </c>
      <c r="R400" t="str">
        <f t="shared" si="58"/>
        <v>PASS</v>
      </c>
      <c r="S400" t="str">
        <f t="shared" si="59"/>
        <v>PASS</v>
      </c>
      <c r="T400">
        <f t="shared" si="60"/>
        <v>100</v>
      </c>
      <c r="U400" t="str">
        <f t="shared" si="61"/>
        <v>Low</v>
      </c>
      <c r="V400" t="str">
        <f t="shared" si="62"/>
        <v>Clean</v>
      </c>
    </row>
    <row r="401" spans="1:22" x14ac:dyDescent="0.3">
      <c r="A401" t="str">
        <f>Raw_Data!A401</f>
        <v>6247418</v>
      </c>
      <c r="B401">
        <f>Raw_Data!B401</f>
        <v>45663</v>
      </c>
      <c r="C401" t="str">
        <f>Raw_Data!C401</f>
        <v>VENTOLIN HFA 90 MCG INHALER</v>
      </c>
      <c r="D401" t="str">
        <f>Raw_Data!D401</f>
        <v>173068220</v>
      </c>
      <c r="E401" t="str">
        <f>Raw_Data!E401</f>
        <v>GIBBS, JON</v>
      </c>
      <c r="F401" t="str">
        <f>Raw_Data!F401</f>
        <v>1700896156</v>
      </c>
      <c r="G401" t="str">
        <f>Raw_Data!H401</f>
        <v>0</v>
      </c>
      <c r="H401">
        <f>IFERROR(VLOOKUP(G401,Store_Map!$A$2:$I$100,3,FALSE),"")</f>
        <v>0</v>
      </c>
      <c r="I401">
        <f>IFERROR(VLOOKUP(G401,Store_Map!$A$2:$I$100,4,FALSE),"")</f>
        <v>0</v>
      </c>
      <c r="J401">
        <f>IFERROR(VLOOKUP(G401,Store_Map!$A$2:$I$100,5,FALSE),"")</f>
        <v>0</v>
      </c>
      <c r="K401">
        <f>IFERROR(VLOOKUP(G401,Store_Map!$A$2:$I$100,6,FALSE),"")</f>
        <v>0</v>
      </c>
      <c r="L401">
        <f>IFERROR(VLOOKUP(G401,Store_Map!$A$2:$I$100,7,FALSE),"")</f>
        <v>0</v>
      </c>
      <c r="M401">
        <f>IFERROR(VLOOKUP(G401,Store_Map!$A$2:$I$100,8,FALSE),"")</f>
        <v>0</v>
      </c>
      <c r="N401">
        <f t="shared" si="54"/>
        <v>0</v>
      </c>
      <c r="O401" t="str">
        <f t="shared" si="55"/>
        <v>PASS</v>
      </c>
      <c r="P401" t="str">
        <f t="shared" si="56"/>
        <v>REVIEW</v>
      </c>
      <c r="Q401" t="str">
        <f t="shared" si="57"/>
        <v>PASS</v>
      </c>
      <c r="R401" t="str">
        <f t="shared" si="58"/>
        <v>PASS</v>
      </c>
      <c r="S401" t="str">
        <f t="shared" si="59"/>
        <v>REVIEW</v>
      </c>
      <c r="T401">
        <f t="shared" si="60"/>
        <v>90</v>
      </c>
      <c r="U401" t="str">
        <f t="shared" si="61"/>
        <v>Low</v>
      </c>
      <c r="V401" t="str">
        <f t="shared" si="62"/>
        <v>Invalid NDC</v>
      </c>
    </row>
    <row r="402" spans="1:22" x14ac:dyDescent="0.3">
      <c r="A402" t="str">
        <f>Raw_Data!A402</f>
        <v>6247799</v>
      </c>
      <c r="B402">
        <f>Raw_Data!B402</f>
        <v>45663</v>
      </c>
      <c r="C402" t="str">
        <f>Raw_Data!C402</f>
        <v>DROSPIRENONE-EE 3-0.02 MG T</v>
      </c>
      <c r="D402" t="str">
        <f>Raw_Data!D402</f>
        <v>68462072029</v>
      </c>
      <c r="E402" t="str">
        <f>Raw_Data!E402</f>
        <v>AKHTAR, MARIAM</v>
      </c>
      <c r="F402" t="str">
        <f>Raw_Data!F402</f>
        <v>1780024596</v>
      </c>
      <c r="G402" t="str">
        <f>Raw_Data!H402</f>
        <v>0</v>
      </c>
      <c r="H402">
        <f>IFERROR(VLOOKUP(G402,Store_Map!$A$2:$I$100,3,FALSE),"")</f>
        <v>0</v>
      </c>
      <c r="I402">
        <f>IFERROR(VLOOKUP(G402,Store_Map!$A$2:$I$100,4,FALSE),"")</f>
        <v>0</v>
      </c>
      <c r="J402">
        <f>IFERROR(VLOOKUP(G402,Store_Map!$A$2:$I$100,5,FALSE),"")</f>
        <v>0</v>
      </c>
      <c r="K402">
        <f>IFERROR(VLOOKUP(G402,Store_Map!$A$2:$I$100,6,FALSE),"")</f>
        <v>0</v>
      </c>
      <c r="L402">
        <f>IFERROR(VLOOKUP(G402,Store_Map!$A$2:$I$100,7,FALSE),"")</f>
        <v>0</v>
      </c>
      <c r="M402">
        <f>IFERROR(VLOOKUP(G402,Store_Map!$A$2:$I$100,8,FALSE),"")</f>
        <v>0</v>
      </c>
      <c r="N402">
        <f t="shared" si="54"/>
        <v>0</v>
      </c>
      <c r="O402" t="str">
        <f t="shared" si="55"/>
        <v>PASS</v>
      </c>
      <c r="P402" t="str">
        <f t="shared" si="56"/>
        <v>PASS</v>
      </c>
      <c r="Q402" t="str">
        <f t="shared" si="57"/>
        <v>PASS</v>
      </c>
      <c r="R402" t="str">
        <f t="shared" si="58"/>
        <v>PASS</v>
      </c>
      <c r="S402" t="str">
        <f t="shared" si="59"/>
        <v>PASS</v>
      </c>
      <c r="T402">
        <f t="shared" si="60"/>
        <v>100</v>
      </c>
      <c r="U402" t="str">
        <f t="shared" si="61"/>
        <v>Low</v>
      </c>
      <c r="V402" t="str">
        <f t="shared" si="62"/>
        <v>Clean</v>
      </c>
    </row>
    <row r="403" spans="1:22" x14ac:dyDescent="0.3">
      <c r="A403" t="str">
        <f>Raw_Data!A403</f>
        <v>6247810</v>
      </c>
      <c r="B403">
        <f>Raw_Data!B403</f>
        <v>45663</v>
      </c>
      <c r="C403" t="str">
        <f>Raw_Data!C403</f>
        <v>METHIMAZOLE 10 MG TABLET</v>
      </c>
      <c r="D403" t="str">
        <f>Raw_Data!D403</f>
        <v>23155007101</v>
      </c>
      <c r="E403" t="str">
        <f>Raw_Data!E403</f>
        <v>MACHADO, MARIA</v>
      </c>
      <c r="F403" t="str">
        <f>Raw_Data!F403</f>
        <v>1619100302</v>
      </c>
      <c r="G403" t="str">
        <f>Raw_Data!H403</f>
        <v>0</v>
      </c>
      <c r="H403">
        <f>IFERROR(VLOOKUP(G403,Store_Map!$A$2:$I$100,3,FALSE),"")</f>
        <v>0</v>
      </c>
      <c r="I403">
        <f>IFERROR(VLOOKUP(G403,Store_Map!$A$2:$I$100,4,FALSE),"")</f>
        <v>0</v>
      </c>
      <c r="J403">
        <f>IFERROR(VLOOKUP(G403,Store_Map!$A$2:$I$100,5,FALSE),"")</f>
        <v>0</v>
      </c>
      <c r="K403">
        <f>IFERROR(VLOOKUP(G403,Store_Map!$A$2:$I$100,6,FALSE),"")</f>
        <v>0</v>
      </c>
      <c r="L403">
        <f>IFERROR(VLOOKUP(G403,Store_Map!$A$2:$I$100,7,FALSE),"")</f>
        <v>0</v>
      </c>
      <c r="M403">
        <f>IFERROR(VLOOKUP(G403,Store_Map!$A$2:$I$100,8,FALSE),"")</f>
        <v>0</v>
      </c>
      <c r="N403">
        <f t="shared" si="54"/>
        <v>0</v>
      </c>
      <c r="O403" t="str">
        <f t="shared" si="55"/>
        <v>PASS</v>
      </c>
      <c r="P403" t="str">
        <f t="shared" si="56"/>
        <v>PASS</v>
      </c>
      <c r="Q403" t="str">
        <f t="shared" si="57"/>
        <v>PASS</v>
      </c>
      <c r="R403" t="str">
        <f t="shared" si="58"/>
        <v>PASS</v>
      </c>
      <c r="S403" t="str">
        <f t="shared" si="59"/>
        <v>PASS</v>
      </c>
      <c r="T403">
        <f t="shared" si="60"/>
        <v>100</v>
      </c>
      <c r="U403" t="str">
        <f t="shared" si="61"/>
        <v>Low</v>
      </c>
      <c r="V403" t="str">
        <f t="shared" si="62"/>
        <v>Clean</v>
      </c>
    </row>
    <row r="404" spans="1:22" x14ac:dyDescent="0.3">
      <c r="A404" t="str">
        <f>Raw_Data!A404</f>
        <v>6247862</v>
      </c>
      <c r="B404">
        <f>Raw_Data!B404</f>
        <v>45663</v>
      </c>
      <c r="C404" t="str">
        <f>Raw_Data!C404</f>
        <v>MELOXICAM 7.5 MG TABLET</v>
      </c>
      <c r="D404" t="str">
        <f>Raw_Data!D404</f>
        <v>68382005001</v>
      </c>
      <c r="E404" t="str">
        <f>Raw_Data!E404</f>
        <v>BYNE, EDMUND</v>
      </c>
      <c r="F404" t="str">
        <f>Raw_Data!F404</f>
        <v>1033186648</v>
      </c>
      <c r="G404" t="str">
        <f>Raw_Data!H404</f>
        <v>0</v>
      </c>
      <c r="H404">
        <f>IFERROR(VLOOKUP(G404,Store_Map!$A$2:$I$100,3,FALSE),"")</f>
        <v>0</v>
      </c>
      <c r="I404">
        <f>IFERROR(VLOOKUP(G404,Store_Map!$A$2:$I$100,4,FALSE),"")</f>
        <v>0</v>
      </c>
      <c r="J404">
        <f>IFERROR(VLOOKUP(G404,Store_Map!$A$2:$I$100,5,FALSE),"")</f>
        <v>0</v>
      </c>
      <c r="K404">
        <f>IFERROR(VLOOKUP(G404,Store_Map!$A$2:$I$100,6,FALSE),"")</f>
        <v>0</v>
      </c>
      <c r="L404">
        <f>IFERROR(VLOOKUP(G404,Store_Map!$A$2:$I$100,7,FALSE),"")</f>
        <v>0</v>
      </c>
      <c r="M404">
        <f>IFERROR(VLOOKUP(G404,Store_Map!$A$2:$I$100,8,FALSE),"")</f>
        <v>0</v>
      </c>
      <c r="N404">
        <f t="shared" si="54"/>
        <v>0</v>
      </c>
      <c r="O404" t="str">
        <f t="shared" si="55"/>
        <v>PASS</v>
      </c>
      <c r="P404" t="str">
        <f t="shared" si="56"/>
        <v>PASS</v>
      </c>
      <c r="Q404" t="str">
        <f t="shared" si="57"/>
        <v>PASS</v>
      </c>
      <c r="R404" t="str">
        <f t="shared" si="58"/>
        <v>PASS</v>
      </c>
      <c r="S404" t="str">
        <f t="shared" si="59"/>
        <v>PASS</v>
      </c>
      <c r="T404">
        <f t="shared" si="60"/>
        <v>100</v>
      </c>
      <c r="U404" t="str">
        <f t="shared" si="61"/>
        <v>Low</v>
      </c>
      <c r="V404" t="str">
        <f t="shared" si="62"/>
        <v>Clean</v>
      </c>
    </row>
    <row r="405" spans="1:22" x14ac:dyDescent="0.3">
      <c r="A405" t="str">
        <f>Raw_Data!A405</f>
        <v>6249639</v>
      </c>
      <c r="B405">
        <f>Raw_Data!B405</f>
        <v>45663</v>
      </c>
      <c r="C405" t="str">
        <f>Raw_Data!C405</f>
        <v>ATORVASTATIN 80 MG TABLET</v>
      </c>
      <c r="D405" t="str">
        <f>Raw_Data!D405</f>
        <v>378395305</v>
      </c>
      <c r="E405" t="str">
        <f>Raw_Data!E405</f>
        <v>YASIN, NURA</v>
      </c>
      <c r="F405" t="str">
        <f>Raw_Data!F405</f>
        <v>1265518567</v>
      </c>
      <c r="G405" t="str">
        <f>Raw_Data!H405</f>
        <v>0</v>
      </c>
      <c r="H405">
        <f>IFERROR(VLOOKUP(G405,Store_Map!$A$2:$I$100,3,FALSE),"")</f>
        <v>0</v>
      </c>
      <c r="I405">
        <f>IFERROR(VLOOKUP(G405,Store_Map!$A$2:$I$100,4,FALSE),"")</f>
        <v>0</v>
      </c>
      <c r="J405">
        <f>IFERROR(VLOOKUP(G405,Store_Map!$A$2:$I$100,5,FALSE),"")</f>
        <v>0</v>
      </c>
      <c r="K405">
        <f>IFERROR(VLOOKUP(G405,Store_Map!$A$2:$I$100,6,FALSE),"")</f>
        <v>0</v>
      </c>
      <c r="L405">
        <f>IFERROR(VLOOKUP(G405,Store_Map!$A$2:$I$100,7,FALSE),"")</f>
        <v>0</v>
      </c>
      <c r="M405">
        <f>IFERROR(VLOOKUP(G405,Store_Map!$A$2:$I$100,8,FALSE),"")</f>
        <v>0</v>
      </c>
      <c r="N405">
        <f t="shared" si="54"/>
        <v>0</v>
      </c>
      <c r="O405" t="str">
        <f t="shared" si="55"/>
        <v>PASS</v>
      </c>
      <c r="P405" t="str">
        <f t="shared" si="56"/>
        <v>REVIEW</v>
      </c>
      <c r="Q405" t="str">
        <f t="shared" si="57"/>
        <v>PASS</v>
      </c>
      <c r="R405" t="str">
        <f t="shared" si="58"/>
        <v>PASS</v>
      </c>
      <c r="S405" t="str">
        <f t="shared" si="59"/>
        <v>REVIEW</v>
      </c>
      <c r="T405">
        <f t="shared" si="60"/>
        <v>90</v>
      </c>
      <c r="U405" t="str">
        <f t="shared" si="61"/>
        <v>Low</v>
      </c>
      <c r="V405" t="str">
        <f t="shared" si="62"/>
        <v>Invalid NDC</v>
      </c>
    </row>
    <row r="406" spans="1:22" x14ac:dyDescent="0.3">
      <c r="A406" t="str">
        <f>Raw_Data!A406</f>
        <v>6249640</v>
      </c>
      <c r="B406">
        <f>Raw_Data!B406</f>
        <v>45663</v>
      </c>
      <c r="C406" t="str">
        <f>Raw_Data!C406</f>
        <v>SPIRONOLACTONE 25 MG TABLET</v>
      </c>
      <c r="D406" t="str">
        <f>Raw_Data!D406</f>
        <v>53489014305</v>
      </c>
      <c r="E406" t="str">
        <f>Raw_Data!E406</f>
        <v>YASIN, NURA</v>
      </c>
      <c r="F406" t="str">
        <f>Raw_Data!F406</f>
        <v>1265518567</v>
      </c>
      <c r="G406" t="str">
        <f>Raw_Data!H406</f>
        <v>0</v>
      </c>
      <c r="H406">
        <f>IFERROR(VLOOKUP(G406,Store_Map!$A$2:$I$100,3,FALSE),"")</f>
        <v>0</v>
      </c>
      <c r="I406">
        <f>IFERROR(VLOOKUP(G406,Store_Map!$A$2:$I$100,4,FALSE),"")</f>
        <v>0</v>
      </c>
      <c r="J406">
        <f>IFERROR(VLOOKUP(G406,Store_Map!$A$2:$I$100,5,FALSE),"")</f>
        <v>0</v>
      </c>
      <c r="K406">
        <f>IFERROR(VLOOKUP(G406,Store_Map!$A$2:$I$100,6,FALSE),"")</f>
        <v>0</v>
      </c>
      <c r="L406">
        <f>IFERROR(VLOOKUP(G406,Store_Map!$A$2:$I$100,7,FALSE),"")</f>
        <v>0</v>
      </c>
      <c r="M406">
        <f>IFERROR(VLOOKUP(G406,Store_Map!$A$2:$I$100,8,FALSE),"")</f>
        <v>0</v>
      </c>
      <c r="N406">
        <f t="shared" si="54"/>
        <v>0</v>
      </c>
      <c r="O406" t="str">
        <f t="shared" si="55"/>
        <v>PASS</v>
      </c>
      <c r="P406" t="str">
        <f t="shared" si="56"/>
        <v>PASS</v>
      </c>
      <c r="Q406" t="str">
        <f t="shared" si="57"/>
        <v>PASS</v>
      </c>
      <c r="R406" t="str">
        <f t="shared" si="58"/>
        <v>PASS</v>
      </c>
      <c r="S406" t="str">
        <f t="shared" si="59"/>
        <v>PASS</v>
      </c>
      <c r="T406">
        <f t="shared" si="60"/>
        <v>100</v>
      </c>
      <c r="U406" t="str">
        <f t="shared" si="61"/>
        <v>Low</v>
      </c>
      <c r="V406" t="str">
        <f t="shared" si="62"/>
        <v>Clean</v>
      </c>
    </row>
    <row r="407" spans="1:22" x14ac:dyDescent="0.3">
      <c r="A407" t="str">
        <f>Raw_Data!A407</f>
        <v>6249641</v>
      </c>
      <c r="B407">
        <f>Raw_Data!B407</f>
        <v>45663</v>
      </c>
      <c r="C407" t="str">
        <f>Raw_Data!C407</f>
        <v>HYDRALAZINE 100 MG TABLETS</v>
      </c>
      <c r="D407" t="str">
        <f>Raw_Data!D407</f>
        <v>31722052201</v>
      </c>
      <c r="E407" t="str">
        <f>Raw_Data!E407</f>
        <v>YASIN, NURA</v>
      </c>
      <c r="F407" t="str">
        <f>Raw_Data!F407</f>
        <v>1265518567</v>
      </c>
      <c r="G407" t="str">
        <f>Raw_Data!H407</f>
        <v>0</v>
      </c>
      <c r="H407">
        <f>IFERROR(VLOOKUP(G407,Store_Map!$A$2:$I$100,3,FALSE),"")</f>
        <v>0</v>
      </c>
      <c r="I407">
        <f>IFERROR(VLOOKUP(G407,Store_Map!$A$2:$I$100,4,FALSE),"")</f>
        <v>0</v>
      </c>
      <c r="J407">
        <f>IFERROR(VLOOKUP(G407,Store_Map!$A$2:$I$100,5,FALSE),"")</f>
        <v>0</v>
      </c>
      <c r="K407">
        <f>IFERROR(VLOOKUP(G407,Store_Map!$A$2:$I$100,6,FALSE),"")</f>
        <v>0</v>
      </c>
      <c r="L407">
        <f>IFERROR(VLOOKUP(G407,Store_Map!$A$2:$I$100,7,FALSE),"")</f>
        <v>0</v>
      </c>
      <c r="M407">
        <f>IFERROR(VLOOKUP(G407,Store_Map!$A$2:$I$100,8,FALSE),"")</f>
        <v>0</v>
      </c>
      <c r="N407">
        <f t="shared" si="54"/>
        <v>0</v>
      </c>
      <c r="O407" t="str">
        <f t="shared" si="55"/>
        <v>PASS</v>
      </c>
      <c r="P407" t="str">
        <f t="shared" si="56"/>
        <v>PASS</v>
      </c>
      <c r="Q407" t="str">
        <f t="shared" si="57"/>
        <v>PASS</v>
      </c>
      <c r="R407" t="str">
        <f t="shared" si="58"/>
        <v>PASS</v>
      </c>
      <c r="S407" t="str">
        <f t="shared" si="59"/>
        <v>PASS</v>
      </c>
      <c r="T407">
        <f t="shared" si="60"/>
        <v>100</v>
      </c>
      <c r="U407" t="str">
        <f t="shared" si="61"/>
        <v>Low</v>
      </c>
      <c r="V407" t="str">
        <f t="shared" si="62"/>
        <v>Clean</v>
      </c>
    </row>
    <row r="408" spans="1:22" x14ac:dyDescent="0.3">
      <c r="A408" t="str">
        <f>Raw_Data!A408</f>
        <v>6249642</v>
      </c>
      <c r="B408">
        <f>Raw_Data!B408</f>
        <v>45663</v>
      </c>
      <c r="C408" t="str">
        <f>Raw_Data!C408</f>
        <v>BYSTOLIC 20 MG TABLET</v>
      </c>
      <c r="D408" t="str">
        <f>Raw_Data!D408</f>
        <v>456142090</v>
      </c>
      <c r="E408" t="str">
        <f>Raw_Data!E408</f>
        <v>YASIN, NURA</v>
      </c>
      <c r="F408" t="str">
        <f>Raw_Data!F408</f>
        <v>1265518567</v>
      </c>
      <c r="G408" t="str">
        <f>Raw_Data!H408</f>
        <v>0</v>
      </c>
      <c r="H408">
        <f>IFERROR(VLOOKUP(G408,Store_Map!$A$2:$I$100,3,FALSE),"")</f>
        <v>0</v>
      </c>
      <c r="I408">
        <f>IFERROR(VLOOKUP(G408,Store_Map!$A$2:$I$100,4,FALSE),"")</f>
        <v>0</v>
      </c>
      <c r="J408">
        <f>IFERROR(VLOOKUP(G408,Store_Map!$A$2:$I$100,5,FALSE),"")</f>
        <v>0</v>
      </c>
      <c r="K408">
        <f>IFERROR(VLOOKUP(G408,Store_Map!$A$2:$I$100,6,FALSE),"")</f>
        <v>0</v>
      </c>
      <c r="L408">
        <f>IFERROR(VLOOKUP(G408,Store_Map!$A$2:$I$100,7,FALSE),"")</f>
        <v>0</v>
      </c>
      <c r="M408">
        <f>IFERROR(VLOOKUP(G408,Store_Map!$A$2:$I$100,8,FALSE),"")</f>
        <v>0</v>
      </c>
      <c r="N408">
        <f t="shared" si="54"/>
        <v>0</v>
      </c>
      <c r="O408" t="str">
        <f t="shared" si="55"/>
        <v>PASS</v>
      </c>
      <c r="P408" t="str">
        <f t="shared" si="56"/>
        <v>REVIEW</v>
      </c>
      <c r="Q408" t="str">
        <f t="shared" si="57"/>
        <v>PASS</v>
      </c>
      <c r="R408" t="str">
        <f t="shared" si="58"/>
        <v>PASS</v>
      </c>
      <c r="S408" t="str">
        <f t="shared" si="59"/>
        <v>REVIEW</v>
      </c>
      <c r="T408">
        <f t="shared" si="60"/>
        <v>90</v>
      </c>
      <c r="U408" t="str">
        <f t="shared" si="61"/>
        <v>Low</v>
      </c>
      <c r="V408" t="str">
        <f t="shared" si="62"/>
        <v>Invalid NDC</v>
      </c>
    </row>
    <row r="409" spans="1:22" x14ac:dyDescent="0.3">
      <c r="A409" t="str">
        <f>Raw_Data!A409</f>
        <v>6249643</v>
      </c>
      <c r="B409">
        <f>Raw_Data!B409</f>
        <v>45663</v>
      </c>
      <c r="C409" t="str">
        <f>Raw_Data!C409</f>
        <v>LOSARTAN POTASSIUM 100 MG T</v>
      </c>
      <c r="D409" t="str">
        <f>Raw_Data!D409</f>
        <v>65862020399</v>
      </c>
      <c r="E409" t="str">
        <f>Raw_Data!E409</f>
        <v>YASIN, NURA</v>
      </c>
      <c r="F409" t="str">
        <f>Raw_Data!F409</f>
        <v>1265518567</v>
      </c>
      <c r="G409" t="str">
        <f>Raw_Data!H409</f>
        <v>0</v>
      </c>
      <c r="H409">
        <f>IFERROR(VLOOKUP(G409,Store_Map!$A$2:$I$100,3,FALSE),"")</f>
        <v>0</v>
      </c>
      <c r="I409">
        <f>IFERROR(VLOOKUP(G409,Store_Map!$A$2:$I$100,4,FALSE),"")</f>
        <v>0</v>
      </c>
      <c r="J409">
        <f>IFERROR(VLOOKUP(G409,Store_Map!$A$2:$I$100,5,FALSE),"")</f>
        <v>0</v>
      </c>
      <c r="K409">
        <f>IFERROR(VLOOKUP(G409,Store_Map!$A$2:$I$100,6,FALSE),"")</f>
        <v>0</v>
      </c>
      <c r="L409">
        <f>IFERROR(VLOOKUP(G409,Store_Map!$A$2:$I$100,7,FALSE),"")</f>
        <v>0</v>
      </c>
      <c r="M409">
        <f>IFERROR(VLOOKUP(G409,Store_Map!$A$2:$I$100,8,FALSE),"")</f>
        <v>0</v>
      </c>
      <c r="N409">
        <f t="shared" si="54"/>
        <v>0</v>
      </c>
      <c r="O409" t="str">
        <f t="shared" si="55"/>
        <v>PASS</v>
      </c>
      <c r="P409" t="str">
        <f t="shared" si="56"/>
        <v>PASS</v>
      </c>
      <c r="Q409" t="str">
        <f t="shared" si="57"/>
        <v>PASS</v>
      </c>
      <c r="R409" t="str">
        <f t="shared" si="58"/>
        <v>PASS</v>
      </c>
      <c r="S409" t="str">
        <f t="shared" si="59"/>
        <v>PASS</v>
      </c>
      <c r="T409">
        <f t="shared" si="60"/>
        <v>100</v>
      </c>
      <c r="U409" t="str">
        <f t="shared" si="61"/>
        <v>Low</v>
      </c>
      <c r="V409" t="str">
        <f t="shared" si="62"/>
        <v>Clean</v>
      </c>
    </row>
    <row r="410" spans="1:22" x14ac:dyDescent="0.3">
      <c r="A410" t="str">
        <f>Raw_Data!A410</f>
        <v>6249644</v>
      </c>
      <c r="B410">
        <f>Raw_Data!B410</f>
        <v>45663</v>
      </c>
      <c r="C410" t="str">
        <f>Raw_Data!C410</f>
        <v>DONEPEZIL HCL 10 MG TABLET</v>
      </c>
      <c r="D410" t="str">
        <f>Raw_Data!D410</f>
        <v>13668010390</v>
      </c>
      <c r="E410" t="str">
        <f>Raw_Data!E410</f>
        <v>YASIN, NURA</v>
      </c>
      <c r="F410" t="str">
        <f>Raw_Data!F410</f>
        <v>1265518567</v>
      </c>
      <c r="G410" t="str">
        <f>Raw_Data!H410</f>
        <v>0</v>
      </c>
      <c r="H410">
        <f>IFERROR(VLOOKUP(G410,Store_Map!$A$2:$I$100,3,FALSE),"")</f>
        <v>0</v>
      </c>
      <c r="I410">
        <f>IFERROR(VLOOKUP(G410,Store_Map!$A$2:$I$100,4,FALSE),"")</f>
        <v>0</v>
      </c>
      <c r="J410">
        <f>IFERROR(VLOOKUP(G410,Store_Map!$A$2:$I$100,5,FALSE),"")</f>
        <v>0</v>
      </c>
      <c r="K410">
        <f>IFERROR(VLOOKUP(G410,Store_Map!$A$2:$I$100,6,FALSE),"")</f>
        <v>0</v>
      </c>
      <c r="L410">
        <f>IFERROR(VLOOKUP(G410,Store_Map!$A$2:$I$100,7,FALSE),"")</f>
        <v>0</v>
      </c>
      <c r="M410">
        <f>IFERROR(VLOOKUP(G410,Store_Map!$A$2:$I$100,8,FALSE),"")</f>
        <v>0</v>
      </c>
      <c r="N410">
        <f t="shared" si="54"/>
        <v>0</v>
      </c>
      <c r="O410" t="str">
        <f t="shared" si="55"/>
        <v>PASS</v>
      </c>
      <c r="P410" t="str">
        <f t="shared" si="56"/>
        <v>PASS</v>
      </c>
      <c r="Q410" t="str">
        <f t="shared" si="57"/>
        <v>PASS</v>
      </c>
      <c r="R410" t="str">
        <f t="shared" si="58"/>
        <v>PASS</v>
      </c>
      <c r="S410" t="str">
        <f t="shared" si="59"/>
        <v>PASS</v>
      </c>
      <c r="T410">
        <f t="shared" si="60"/>
        <v>100</v>
      </c>
      <c r="U410" t="str">
        <f t="shared" si="61"/>
        <v>Low</v>
      </c>
      <c r="V410" t="str">
        <f t="shared" si="62"/>
        <v>Clean</v>
      </c>
    </row>
    <row r="411" spans="1:22" x14ac:dyDescent="0.3">
      <c r="A411" t="str">
        <f>Raw_Data!A411</f>
        <v>6238268</v>
      </c>
      <c r="B411">
        <f>Raw_Data!B411</f>
        <v>45663</v>
      </c>
      <c r="C411" t="str">
        <f>Raw_Data!C411</f>
        <v>METFORMIN HCL 500 MG TABLET</v>
      </c>
      <c r="D411" t="str">
        <f>Raw_Data!D411</f>
        <v>68382075805</v>
      </c>
      <c r="E411" t="str">
        <f>Raw_Data!E411</f>
        <v>BYNE, EDMUND</v>
      </c>
      <c r="F411" t="str">
        <f>Raw_Data!F411</f>
        <v>1033186648</v>
      </c>
      <c r="G411" t="str">
        <f>Raw_Data!H411</f>
        <v>0</v>
      </c>
      <c r="H411">
        <f>IFERROR(VLOOKUP(G411,Store_Map!$A$2:$I$100,3,FALSE),"")</f>
        <v>0</v>
      </c>
      <c r="I411">
        <f>IFERROR(VLOOKUP(G411,Store_Map!$A$2:$I$100,4,FALSE),"")</f>
        <v>0</v>
      </c>
      <c r="J411">
        <f>IFERROR(VLOOKUP(G411,Store_Map!$A$2:$I$100,5,FALSE),"")</f>
        <v>0</v>
      </c>
      <c r="K411">
        <f>IFERROR(VLOOKUP(G411,Store_Map!$A$2:$I$100,6,FALSE),"")</f>
        <v>0</v>
      </c>
      <c r="L411">
        <f>IFERROR(VLOOKUP(G411,Store_Map!$A$2:$I$100,7,FALSE),"")</f>
        <v>0</v>
      </c>
      <c r="M411">
        <f>IFERROR(VLOOKUP(G411,Store_Map!$A$2:$I$100,8,FALSE),"")</f>
        <v>0</v>
      </c>
      <c r="N411">
        <f t="shared" si="54"/>
        <v>0</v>
      </c>
      <c r="O411" t="str">
        <f t="shared" si="55"/>
        <v>PASS</v>
      </c>
      <c r="P411" t="str">
        <f t="shared" si="56"/>
        <v>PASS</v>
      </c>
      <c r="Q411" t="str">
        <f t="shared" si="57"/>
        <v>PASS</v>
      </c>
      <c r="R411" t="str">
        <f t="shared" si="58"/>
        <v>PASS</v>
      </c>
      <c r="S411" t="str">
        <f t="shared" si="59"/>
        <v>PASS</v>
      </c>
      <c r="T411">
        <f t="shared" si="60"/>
        <v>100</v>
      </c>
      <c r="U411" t="str">
        <f t="shared" si="61"/>
        <v>Low</v>
      </c>
      <c r="V411" t="str">
        <f t="shared" si="62"/>
        <v>Clean</v>
      </c>
    </row>
    <row r="412" spans="1:22" x14ac:dyDescent="0.3">
      <c r="A412" t="str">
        <f>Raw_Data!A412</f>
        <v>6233164</v>
      </c>
      <c r="B412">
        <f>Raw_Data!B412</f>
        <v>45663</v>
      </c>
      <c r="C412" t="str">
        <f>Raw_Data!C412</f>
        <v>ATENOLOL 50 MG TABLET</v>
      </c>
      <c r="D412" t="str">
        <f>Raw_Data!D412</f>
        <v>68382002310</v>
      </c>
      <c r="E412" t="str">
        <f>Raw_Data!E412</f>
        <v>BYNE, EDMUND</v>
      </c>
      <c r="F412" t="str">
        <f>Raw_Data!F412</f>
        <v>1033186648</v>
      </c>
      <c r="G412" t="str">
        <f>Raw_Data!H412</f>
        <v>0</v>
      </c>
      <c r="H412">
        <f>IFERROR(VLOOKUP(G412,Store_Map!$A$2:$I$100,3,FALSE),"")</f>
        <v>0</v>
      </c>
      <c r="I412">
        <f>IFERROR(VLOOKUP(G412,Store_Map!$A$2:$I$100,4,FALSE),"")</f>
        <v>0</v>
      </c>
      <c r="J412">
        <f>IFERROR(VLOOKUP(G412,Store_Map!$A$2:$I$100,5,FALSE),"")</f>
        <v>0</v>
      </c>
      <c r="K412">
        <f>IFERROR(VLOOKUP(G412,Store_Map!$A$2:$I$100,6,FALSE),"")</f>
        <v>0</v>
      </c>
      <c r="L412">
        <f>IFERROR(VLOOKUP(G412,Store_Map!$A$2:$I$100,7,FALSE),"")</f>
        <v>0</v>
      </c>
      <c r="M412">
        <f>IFERROR(VLOOKUP(G412,Store_Map!$A$2:$I$100,8,FALSE),"")</f>
        <v>0</v>
      </c>
      <c r="N412">
        <f t="shared" si="54"/>
        <v>0</v>
      </c>
      <c r="O412" t="str">
        <f t="shared" si="55"/>
        <v>PASS</v>
      </c>
      <c r="P412" t="str">
        <f t="shared" si="56"/>
        <v>PASS</v>
      </c>
      <c r="Q412" t="str">
        <f t="shared" si="57"/>
        <v>PASS</v>
      </c>
      <c r="R412" t="str">
        <f t="shared" si="58"/>
        <v>PASS</v>
      </c>
      <c r="S412" t="str">
        <f t="shared" si="59"/>
        <v>PASS</v>
      </c>
      <c r="T412">
        <f t="shared" si="60"/>
        <v>100</v>
      </c>
      <c r="U412" t="str">
        <f t="shared" si="61"/>
        <v>Low</v>
      </c>
      <c r="V412" t="str">
        <f t="shared" si="62"/>
        <v>Clean</v>
      </c>
    </row>
    <row r="413" spans="1:22" x14ac:dyDescent="0.3">
      <c r="A413" t="str">
        <f>Raw_Data!A413</f>
        <v>6251330</v>
      </c>
      <c r="B413">
        <f>Raw_Data!B413</f>
        <v>45663</v>
      </c>
      <c r="C413" t="str">
        <f>Raw_Data!C413</f>
        <v>LISINOPRIL 10 MG TABLET</v>
      </c>
      <c r="D413" t="str">
        <f>Raw_Data!D413</f>
        <v>68180098003</v>
      </c>
      <c r="E413" t="str">
        <f>Raw_Data!E413</f>
        <v>BYNE, EDMUND</v>
      </c>
      <c r="F413" t="str">
        <f>Raw_Data!F413</f>
        <v>1033186648</v>
      </c>
      <c r="G413" t="str">
        <f>Raw_Data!H413</f>
        <v>0</v>
      </c>
      <c r="H413">
        <f>IFERROR(VLOOKUP(G413,Store_Map!$A$2:$I$100,3,FALSE),"")</f>
        <v>0</v>
      </c>
      <c r="I413">
        <f>IFERROR(VLOOKUP(G413,Store_Map!$A$2:$I$100,4,FALSE),"")</f>
        <v>0</v>
      </c>
      <c r="J413">
        <f>IFERROR(VLOOKUP(G413,Store_Map!$A$2:$I$100,5,FALSE),"")</f>
        <v>0</v>
      </c>
      <c r="K413">
        <f>IFERROR(VLOOKUP(G413,Store_Map!$A$2:$I$100,6,FALSE),"")</f>
        <v>0</v>
      </c>
      <c r="L413">
        <f>IFERROR(VLOOKUP(G413,Store_Map!$A$2:$I$100,7,FALSE),"")</f>
        <v>0</v>
      </c>
      <c r="M413">
        <f>IFERROR(VLOOKUP(G413,Store_Map!$A$2:$I$100,8,FALSE),"")</f>
        <v>0</v>
      </c>
      <c r="N413">
        <f t="shared" si="54"/>
        <v>0</v>
      </c>
      <c r="O413" t="str">
        <f t="shared" si="55"/>
        <v>PASS</v>
      </c>
      <c r="P413" t="str">
        <f t="shared" si="56"/>
        <v>PASS</v>
      </c>
      <c r="Q413" t="str">
        <f t="shared" si="57"/>
        <v>PASS</v>
      </c>
      <c r="R413" t="str">
        <f t="shared" si="58"/>
        <v>PASS</v>
      </c>
      <c r="S413" t="str">
        <f t="shared" si="59"/>
        <v>PASS</v>
      </c>
      <c r="T413">
        <f t="shared" si="60"/>
        <v>100</v>
      </c>
      <c r="U413" t="str">
        <f t="shared" si="61"/>
        <v>Low</v>
      </c>
      <c r="V413" t="str">
        <f t="shared" si="62"/>
        <v>Clean</v>
      </c>
    </row>
    <row r="414" spans="1:22" x14ac:dyDescent="0.3">
      <c r="A414" t="str">
        <f>Raw_Data!A414</f>
        <v>6233299</v>
      </c>
      <c r="B414">
        <f>Raw_Data!B414</f>
        <v>45663</v>
      </c>
      <c r="C414" t="str">
        <f>Raw_Data!C414</f>
        <v>ATENOLOL 100 MG TABLET</v>
      </c>
      <c r="D414" t="str">
        <f>Raw_Data!D414</f>
        <v>93075305</v>
      </c>
      <c r="E414" t="str">
        <f>Raw_Data!E414</f>
        <v>GIBBS, JON</v>
      </c>
      <c r="F414" t="str">
        <f>Raw_Data!F414</f>
        <v>1700896156</v>
      </c>
      <c r="G414" t="str">
        <f>Raw_Data!H414</f>
        <v>0</v>
      </c>
      <c r="H414">
        <f>IFERROR(VLOOKUP(G414,Store_Map!$A$2:$I$100,3,FALSE),"")</f>
        <v>0</v>
      </c>
      <c r="I414">
        <f>IFERROR(VLOOKUP(G414,Store_Map!$A$2:$I$100,4,FALSE),"")</f>
        <v>0</v>
      </c>
      <c r="J414">
        <f>IFERROR(VLOOKUP(G414,Store_Map!$A$2:$I$100,5,FALSE),"")</f>
        <v>0</v>
      </c>
      <c r="K414">
        <f>IFERROR(VLOOKUP(G414,Store_Map!$A$2:$I$100,6,FALSE),"")</f>
        <v>0</v>
      </c>
      <c r="L414">
        <f>IFERROR(VLOOKUP(G414,Store_Map!$A$2:$I$100,7,FALSE),"")</f>
        <v>0</v>
      </c>
      <c r="M414">
        <f>IFERROR(VLOOKUP(G414,Store_Map!$A$2:$I$100,8,FALSE),"")</f>
        <v>0</v>
      </c>
      <c r="N414">
        <f t="shared" si="54"/>
        <v>0</v>
      </c>
      <c r="O414" t="str">
        <f t="shared" si="55"/>
        <v>PASS</v>
      </c>
      <c r="P414" t="str">
        <f t="shared" si="56"/>
        <v>REVIEW</v>
      </c>
      <c r="Q414" t="str">
        <f t="shared" si="57"/>
        <v>PASS</v>
      </c>
      <c r="R414" t="str">
        <f t="shared" si="58"/>
        <v>PASS</v>
      </c>
      <c r="S414" t="str">
        <f t="shared" si="59"/>
        <v>REVIEW</v>
      </c>
      <c r="T414">
        <f t="shared" si="60"/>
        <v>90</v>
      </c>
      <c r="U414" t="str">
        <f t="shared" si="61"/>
        <v>Low</v>
      </c>
      <c r="V414" t="str">
        <f t="shared" si="62"/>
        <v>Invalid NDC</v>
      </c>
    </row>
    <row r="415" spans="1:22" x14ac:dyDescent="0.3">
      <c r="A415" t="str">
        <f>Raw_Data!A415</f>
        <v>6245494</v>
      </c>
      <c r="B415">
        <f>Raw_Data!B415</f>
        <v>45663</v>
      </c>
      <c r="C415" t="str">
        <f>Raw_Data!C415</f>
        <v>GLIPIZIDE 5 MG TABLET</v>
      </c>
      <c r="D415" t="str">
        <f>Raw_Data!D415</f>
        <v>60505014101</v>
      </c>
      <c r="E415" t="str">
        <f>Raw_Data!E415</f>
        <v>BYNE, EDMUND</v>
      </c>
      <c r="F415" t="str">
        <f>Raw_Data!F415</f>
        <v>1033186648</v>
      </c>
      <c r="G415" t="str">
        <f>Raw_Data!H415</f>
        <v>0</v>
      </c>
      <c r="H415">
        <f>IFERROR(VLOOKUP(G415,Store_Map!$A$2:$I$100,3,FALSE),"")</f>
        <v>0</v>
      </c>
      <c r="I415">
        <f>IFERROR(VLOOKUP(G415,Store_Map!$A$2:$I$100,4,FALSE),"")</f>
        <v>0</v>
      </c>
      <c r="J415">
        <f>IFERROR(VLOOKUP(G415,Store_Map!$A$2:$I$100,5,FALSE),"")</f>
        <v>0</v>
      </c>
      <c r="K415">
        <f>IFERROR(VLOOKUP(G415,Store_Map!$A$2:$I$100,6,FALSE),"")</f>
        <v>0</v>
      </c>
      <c r="L415">
        <f>IFERROR(VLOOKUP(G415,Store_Map!$A$2:$I$100,7,FALSE),"")</f>
        <v>0</v>
      </c>
      <c r="M415">
        <f>IFERROR(VLOOKUP(G415,Store_Map!$A$2:$I$100,8,FALSE),"")</f>
        <v>0</v>
      </c>
      <c r="N415">
        <f t="shared" si="54"/>
        <v>0</v>
      </c>
      <c r="O415" t="str">
        <f t="shared" si="55"/>
        <v>PASS</v>
      </c>
      <c r="P415" t="str">
        <f t="shared" si="56"/>
        <v>PASS</v>
      </c>
      <c r="Q415" t="str">
        <f t="shared" si="57"/>
        <v>PASS</v>
      </c>
      <c r="R415" t="str">
        <f t="shared" si="58"/>
        <v>PASS</v>
      </c>
      <c r="S415" t="str">
        <f t="shared" si="59"/>
        <v>PASS</v>
      </c>
      <c r="T415">
        <f t="shared" si="60"/>
        <v>100</v>
      </c>
      <c r="U415" t="str">
        <f t="shared" si="61"/>
        <v>Low</v>
      </c>
      <c r="V415" t="str">
        <f t="shared" si="62"/>
        <v>Clean</v>
      </c>
    </row>
    <row r="416" spans="1:22" x14ac:dyDescent="0.3">
      <c r="A416" t="str">
        <f>Raw_Data!A416</f>
        <v>6238384</v>
      </c>
      <c r="B416">
        <f>Raw_Data!B416</f>
        <v>45663</v>
      </c>
      <c r="C416" t="str">
        <f>Raw_Data!C416</f>
        <v>FARXIGA 10 MG TABLET</v>
      </c>
      <c r="D416" t="str">
        <f>Raw_Data!D416</f>
        <v>310621030</v>
      </c>
      <c r="E416" t="str">
        <f>Raw_Data!E416</f>
        <v>BYNE, EDMUND</v>
      </c>
      <c r="F416" t="str">
        <f>Raw_Data!F416</f>
        <v>1033186648</v>
      </c>
      <c r="G416" t="str">
        <f>Raw_Data!H416</f>
        <v>0</v>
      </c>
      <c r="H416">
        <f>IFERROR(VLOOKUP(G416,Store_Map!$A$2:$I$100,3,FALSE),"")</f>
        <v>0</v>
      </c>
      <c r="I416">
        <f>IFERROR(VLOOKUP(G416,Store_Map!$A$2:$I$100,4,FALSE),"")</f>
        <v>0</v>
      </c>
      <c r="J416">
        <f>IFERROR(VLOOKUP(G416,Store_Map!$A$2:$I$100,5,FALSE),"")</f>
        <v>0</v>
      </c>
      <c r="K416">
        <f>IFERROR(VLOOKUP(G416,Store_Map!$A$2:$I$100,6,FALSE),"")</f>
        <v>0</v>
      </c>
      <c r="L416">
        <f>IFERROR(VLOOKUP(G416,Store_Map!$A$2:$I$100,7,FALSE),"")</f>
        <v>0</v>
      </c>
      <c r="M416">
        <f>IFERROR(VLOOKUP(G416,Store_Map!$A$2:$I$100,8,FALSE),"")</f>
        <v>0</v>
      </c>
      <c r="N416">
        <f t="shared" si="54"/>
        <v>0</v>
      </c>
      <c r="O416" t="str">
        <f t="shared" si="55"/>
        <v>PASS</v>
      </c>
      <c r="P416" t="str">
        <f t="shared" si="56"/>
        <v>REVIEW</v>
      </c>
      <c r="Q416" t="str">
        <f t="shared" si="57"/>
        <v>PASS</v>
      </c>
      <c r="R416" t="str">
        <f t="shared" si="58"/>
        <v>PASS</v>
      </c>
      <c r="S416" t="str">
        <f t="shared" si="59"/>
        <v>REVIEW</v>
      </c>
      <c r="T416">
        <f t="shared" si="60"/>
        <v>90</v>
      </c>
      <c r="U416" t="str">
        <f t="shared" si="61"/>
        <v>Low</v>
      </c>
      <c r="V416" t="str">
        <f t="shared" si="62"/>
        <v>Invalid NDC</v>
      </c>
    </row>
    <row r="417" spans="1:22" x14ac:dyDescent="0.3">
      <c r="A417" t="str">
        <f>Raw_Data!A417</f>
        <v>6251331</v>
      </c>
      <c r="B417">
        <f>Raw_Data!B417</f>
        <v>45663</v>
      </c>
      <c r="C417" t="str">
        <f>Raw_Data!C417</f>
        <v>AMLODIPINE BESYLATE 5 MG TA</v>
      </c>
      <c r="D417" t="str">
        <f>Raw_Data!D417</f>
        <v>69097012715</v>
      </c>
      <c r="E417" t="str">
        <f>Raw_Data!E417</f>
        <v>BYNE, EDMUND</v>
      </c>
      <c r="F417" t="str">
        <f>Raw_Data!F417</f>
        <v>1033186648</v>
      </c>
      <c r="G417" t="str">
        <f>Raw_Data!H417</f>
        <v>0</v>
      </c>
      <c r="H417">
        <f>IFERROR(VLOOKUP(G417,Store_Map!$A$2:$I$100,3,FALSE),"")</f>
        <v>0</v>
      </c>
      <c r="I417">
        <f>IFERROR(VLOOKUP(G417,Store_Map!$A$2:$I$100,4,FALSE),"")</f>
        <v>0</v>
      </c>
      <c r="J417">
        <f>IFERROR(VLOOKUP(G417,Store_Map!$A$2:$I$100,5,FALSE),"")</f>
        <v>0</v>
      </c>
      <c r="K417">
        <f>IFERROR(VLOOKUP(G417,Store_Map!$A$2:$I$100,6,FALSE),"")</f>
        <v>0</v>
      </c>
      <c r="L417">
        <f>IFERROR(VLOOKUP(G417,Store_Map!$A$2:$I$100,7,FALSE),"")</f>
        <v>0</v>
      </c>
      <c r="M417">
        <f>IFERROR(VLOOKUP(G417,Store_Map!$A$2:$I$100,8,FALSE),"")</f>
        <v>0</v>
      </c>
      <c r="N417">
        <f t="shared" si="54"/>
        <v>0</v>
      </c>
      <c r="O417" t="str">
        <f t="shared" si="55"/>
        <v>PASS</v>
      </c>
      <c r="P417" t="str">
        <f t="shared" si="56"/>
        <v>PASS</v>
      </c>
      <c r="Q417" t="str">
        <f t="shared" si="57"/>
        <v>PASS</v>
      </c>
      <c r="R417" t="str">
        <f t="shared" si="58"/>
        <v>PASS</v>
      </c>
      <c r="S417" t="str">
        <f t="shared" si="59"/>
        <v>PASS</v>
      </c>
      <c r="T417">
        <f t="shared" si="60"/>
        <v>100</v>
      </c>
      <c r="U417" t="str">
        <f t="shared" si="61"/>
        <v>Low</v>
      </c>
      <c r="V417" t="str">
        <f t="shared" si="62"/>
        <v>Clean</v>
      </c>
    </row>
    <row r="418" spans="1:22" x14ac:dyDescent="0.3">
      <c r="A418" t="str">
        <f>Raw_Data!A418</f>
        <v>6251332</v>
      </c>
      <c r="B418">
        <f>Raw_Data!B418</f>
        <v>45663</v>
      </c>
      <c r="C418" t="str">
        <f>Raw_Data!C418</f>
        <v>BISOPROLOL-HCTZ 5-6.25 MG T</v>
      </c>
      <c r="D418" t="str">
        <f>Raw_Data!D418</f>
        <v>29300018805</v>
      </c>
      <c r="E418" t="str">
        <f>Raw_Data!E418</f>
        <v>BYNE, EDMUND</v>
      </c>
      <c r="F418" t="str">
        <f>Raw_Data!F418</f>
        <v>1033186648</v>
      </c>
      <c r="G418" t="str">
        <f>Raw_Data!H418</f>
        <v>0</v>
      </c>
      <c r="H418">
        <f>IFERROR(VLOOKUP(G418,Store_Map!$A$2:$I$100,3,FALSE),"")</f>
        <v>0</v>
      </c>
      <c r="I418">
        <f>IFERROR(VLOOKUP(G418,Store_Map!$A$2:$I$100,4,FALSE),"")</f>
        <v>0</v>
      </c>
      <c r="J418">
        <f>IFERROR(VLOOKUP(G418,Store_Map!$A$2:$I$100,5,FALSE),"")</f>
        <v>0</v>
      </c>
      <c r="K418">
        <f>IFERROR(VLOOKUP(G418,Store_Map!$A$2:$I$100,6,FALSE),"")</f>
        <v>0</v>
      </c>
      <c r="L418">
        <f>IFERROR(VLOOKUP(G418,Store_Map!$A$2:$I$100,7,FALSE),"")</f>
        <v>0</v>
      </c>
      <c r="M418">
        <f>IFERROR(VLOOKUP(G418,Store_Map!$A$2:$I$100,8,FALSE),"")</f>
        <v>0</v>
      </c>
      <c r="N418">
        <f t="shared" si="54"/>
        <v>0</v>
      </c>
      <c r="O418" t="str">
        <f t="shared" si="55"/>
        <v>PASS</v>
      </c>
      <c r="P418" t="str">
        <f t="shared" si="56"/>
        <v>PASS</v>
      </c>
      <c r="Q418" t="str">
        <f t="shared" si="57"/>
        <v>PASS</v>
      </c>
      <c r="R418" t="str">
        <f t="shared" si="58"/>
        <v>PASS</v>
      </c>
      <c r="S418" t="str">
        <f t="shared" si="59"/>
        <v>PASS</v>
      </c>
      <c r="T418">
        <f t="shared" si="60"/>
        <v>100</v>
      </c>
      <c r="U418" t="str">
        <f t="shared" si="61"/>
        <v>Low</v>
      </c>
      <c r="V418" t="str">
        <f t="shared" si="62"/>
        <v>Clean</v>
      </c>
    </row>
    <row r="419" spans="1:22" x14ac:dyDescent="0.3">
      <c r="A419" t="str">
        <f>Raw_Data!A419</f>
        <v>6249162</v>
      </c>
      <c r="B419">
        <f>Raw_Data!B419</f>
        <v>45663</v>
      </c>
      <c r="C419" t="str">
        <f>Raw_Data!C419</f>
        <v>OMEPRAZOLE DR 40 MG CAPSULE</v>
      </c>
      <c r="D419" t="str">
        <f>Raw_Data!D419</f>
        <v>68382050010</v>
      </c>
      <c r="E419" t="str">
        <f>Raw_Data!E419</f>
        <v>YASIN, NURA</v>
      </c>
      <c r="F419" t="str">
        <f>Raw_Data!F419</f>
        <v>1265518567</v>
      </c>
      <c r="G419" t="str">
        <f>Raw_Data!H419</f>
        <v>0</v>
      </c>
      <c r="H419">
        <f>IFERROR(VLOOKUP(G419,Store_Map!$A$2:$I$100,3,FALSE),"")</f>
        <v>0</v>
      </c>
      <c r="I419">
        <f>IFERROR(VLOOKUP(G419,Store_Map!$A$2:$I$100,4,FALSE),"")</f>
        <v>0</v>
      </c>
      <c r="J419">
        <f>IFERROR(VLOOKUP(G419,Store_Map!$A$2:$I$100,5,FALSE),"")</f>
        <v>0</v>
      </c>
      <c r="K419">
        <f>IFERROR(VLOOKUP(G419,Store_Map!$A$2:$I$100,6,FALSE),"")</f>
        <v>0</v>
      </c>
      <c r="L419">
        <f>IFERROR(VLOOKUP(G419,Store_Map!$A$2:$I$100,7,FALSE),"")</f>
        <v>0</v>
      </c>
      <c r="M419">
        <f>IFERROR(VLOOKUP(G419,Store_Map!$A$2:$I$100,8,FALSE),"")</f>
        <v>0</v>
      </c>
      <c r="N419">
        <f t="shared" si="54"/>
        <v>0</v>
      </c>
      <c r="O419" t="str">
        <f t="shared" si="55"/>
        <v>PASS</v>
      </c>
      <c r="P419" t="str">
        <f t="shared" si="56"/>
        <v>PASS</v>
      </c>
      <c r="Q419" t="str">
        <f t="shared" si="57"/>
        <v>PASS</v>
      </c>
      <c r="R419" t="str">
        <f t="shared" si="58"/>
        <v>PASS</v>
      </c>
      <c r="S419" t="str">
        <f t="shared" si="59"/>
        <v>PASS</v>
      </c>
      <c r="T419">
        <f t="shared" si="60"/>
        <v>100</v>
      </c>
      <c r="U419" t="str">
        <f t="shared" si="61"/>
        <v>Low</v>
      </c>
      <c r="V419" t="str">
        <f t="shared" si="62"/>
        <v>Clean</v>
      </c>
    </row>
    <row r="420" spans="1:22" x14ac:dyDescent="0.3">
      <c r="A420" t="str">
        <f>Raw_Data!A420</f>
        <v>6251333</v>
      </c>
      <c r="B420">
        <f>Raw_Data!B420</f>
        <v>45663</v>
      </c>
      <c r="C420" t="str">
        <f>Raw_Data!C420</f>
        <v>BENZONATATE 100 MG CAPSULE</v>
      </c>
      <c r="D420" t="str">
        <f>Raw_Data!D420</f>
        <v>64380071207</v>
      </c>
      <c r="E420" t="str">
        <f>Raw_Data!E420</f>
        <v>BYNE, EDMUND</v>
      </c>
      <c r="F420" t="str">
        <f>Raw_Data!F420</f>
        <v>1033186648</v>
      </c>
      <c r="G420" t="str">
        <f>Raw_Data!H420</f>
        <v>0</v>
      </c>
      <c r="H420">
        <f>IFERROR(VLOOKUP(G420,Store_Map!$A$2:$I$100,3,FALSE),"")</f>
        <v>0</v>
      </c>
      <c r="I420">
        <f>IFERROR(VLOOKUP(G420,Store_Map!$A$2:$I$100,4,FALSE),"")</f>
        <v>0</v>
      </c>
      <c r="J420">
        <f>IFERROR(VLOOKUP(G420,Store_Map!$A$2:$I$100,5,FALSE),"")</f>
        <v>0</v>
      </c>
      <c r="K420">
        <f>IFERROR(VLOOKUP(G420,Store_Map!$A$2:$I$100,6,FALSE),"")</f>
        <v>0</v>
      </c>
      <c r="L420">
        <f>IFERROR(VLOOKUP(G420,Store_Map!$A$2:$I$100,7,FALSE),"")</f>
        <v>0</v>
      </c>
      <c r="M420">
        <f>IFERROR(VLOOKUP(G420,Store_Map!$A$2:$I$100,8,FALSE),"")</f>
        <v>0</v>
      </c>
      <c r="N420">
        <f t="shared" si="54"/>
        <v>0</v>
      </c>
      <c r="O420" t="str">
        <f t="shared" si="55"/>
        <v>PASS</v>
      </c>
      <c r="P420" t="str">
        <f t="shared" si="56"/>
        <v>PASS</v>
      </c>
      <c r="Q420" t="str">
        <f t="shared" si="57"/>
        <v>PASS</v>
      </c>
      <c r="R420" t="str">
        <f t="shared" si="58"/>
        <v>PASS</v>
      </c>
      <c r="S420" t="str">
        <f t="shared" si="59"/>
        <v>PASS</v>
      </c>
      <c r="T420">
        <f t="shared" si="60"/>
        <v>100</v>
      </c>
      <c r="U420" t="str">
        <f t="shared" si="61"/>
        <v>Low</v>
      </c>
      <c r="V420" t="str">
        <f t="shared" si="62"/>
        <v>Clean</v>
      </c>
    </row>
    <row r="421" spans="1:22" x14ac:dyDescent="0.3">
      <c r="A421" t="str">
        <f>Raw_Data!A421</f>
        <v>6251334</v>
      </c>
      <c r="B421">
        <f>Raw_Data!B421</f>
        <v>45663</v>
      </c>
      <c r="C421" t="str">
        <f>Raw_Data!C421</f>
        <v>AZITHROMYCIN 250 MG TABLET</v>
      </c>
      <c r="D421" t="str">
        <f>Raw_Data!D421</f>
        <v>50111078751</v>
      </c>
      <c r="E421" t="str">
        <f>Raw_Data!E421</f>
        <v>BYNE, EDMUND</v>
      </c>
      <c r="F421" t="str">
        <f>Raw_Data!F421</f>
        <v>1033186648</v>
      </c>
      <c r="G421" t="str">
        <f>Raw_Data!H421</f>
        <v>0</v>
      </c>
      <c r="H421">
        <f>IFERROR(VLOOKUP(G421,Store_Map!$A$2:$I$100,3,FALSE),"")</f>
        <v>0</v>
      </c>
      <c r="I421">
        <f>IFERROR(VLOOKUP(G421,Store_Map!$A$2:$I$100,4,FALSE),"")</f>
        <v>0</v>
      </c>
      <c r="J421">
        <f>IFERROR(VLOOKUP(G421,Store_Map!$A$2:$I$100,5,FALSE),"")</f>
        <v>0</v>
      </c>
      <c r="K421">
        <f>IFERROR(VLOOKUP(G421,Store_Map!$A$2:$I$100,6,FALSE),"")</f>
        <v>0</v>
      </c>
      <c r="L421">
        <f>IFERROR(VLOOKUP(G421,Store_Map!$A$2:$I$100,7,FALSE),"")</f>
        <v>0</v>
      </c>
      <c r="M421">
        <f>IFERROR(VLOOKUP(G421,Store_Map!$A$2:$I$100,8,FALSE),"")</f>
        <v>0</v>
      </c>
      <c r="N421">
        <f t="shared" si="54"/>
        <v>0</v>
      </c>
      <c r="O421" t="str">
        <f t="shared" si="55"/>
        <v>PASS</v>
      </c>
      <c r="P421" t="str">
        <f t="shared" si="56"/>
        <v>PASS</v>
      </c>
      <c r="Q421" t="str">
        <f t="shared" si="57"/>
        <v>PASS</v>
      </c>
      <c r="R421" t="str">
        <f t="shared" si="58"/>
        <v>PASS</v>
      </c>
      <c r="S421" t="str">
        <f t="shared" si="59"/>
        <v>PASS</v>
      </c>
      <c r="T421">
        <f t="shared" si="60"/>
        <v>100</v>
      </c>
      <c r="U421" t="str">
        <f t="shared" si="61"/>
        <v>Low</v>
      </c>
      <c r="V421" t="str">
        <f t="shared" si="62"/>
        <v>Clean</v>
      </c>
    </row>
    <row r="422" spans="1:22" x14ac:dyDescent="0.3">
      <c r="A422" t="str">
        <f>Raw_Data!A422</f>
        <v>6251335</v>
      </c>
      <c r="B422">
        <f>Raw_Data!B422</f>
        <v>45663</v>
      </c>
      <c r="C422" t="str">
        <f>Raw_Data!C422</f>
        <v>FLUTICASONE PROP 50 MCG SPR</v>
      </c>
      <c r="D422" t="str">
        <f>Raw_Data!D422</f>
        <v>60505082901</v>
      </c>
      <c r="E422" t="str">
        <f>Raw_Data!E422</f>
        <v>BYNE, EDMUND</v>
      </c>
      <c r="F422" t="str">
        <f>Raw_Data!F422</f>
        <v>1033186648</v>
      </c>
      <c r="G422" t="str">
        <f>Raw_Data!H422</f>
        <v>0</v>
      </c>
      <c r="H422">
        <f>IFERROR(VLOOKUP(G422,Store_Map!$A$2:$I$100,3,FALSE),"")</f>
        <v>0</v>
      </c>
      <c r="I422">
        <f>IFERROR(VLOOKUP(G422,Store_Map!$A$2:$I$100,4,FALSE),"")</f>
        <v>0</v>
      </c>
      <c r="J422">
        <f>IFERROR(VLOOKUP(G422,Store_Map!$A$2:$I$100,5,FALSE),"")</f>
        <v>0</v>
      </c>
      <c r="K422">
        <f>IFERROR(VLOOKUP(G422,Store_Map!$A$2:$I$100,6,FALSE),"")</f>
        <v>0</v>
      </c>
      <c r="L422">
        <f>IFERROR(VLOOKUP(G422,Store_Map!$A$2:$I$100,7,FALSE),"")</f>
        <v>0</v>
      </c>
      <c r="M422">
        <f>IFERROR(VLOOKUP(G422,Store_Map!$A$2:$I$100,8,FALSE),"")</f>
        <v>0</v>
      </c>
      <c r="N422">
        <f t="shared" si="54"/>
        <v>0</v>
      </c>
      <c r="O422" t="str">
        <f t="shared" si="55"/>
        <v>PASS</v>
      </c>
      <c r="P422" t="str">
        <f t="shared" si="56"/>
        <v>PASS</v>
      </c>
      <c r="Q422" t="str">
        <f t="shared" si="57"/>
        <v>PASS</v>
      </c>
      <c r="R422" t="str">
        <f t="shared" si="58"/>
        <v>PASS</v>
      </c>
      <c r="S422" t="str">
        <f t="shared" si="59"/>
        <v>PASS</v>
      </c>
      <c r="T422">
        <f t="shared" si="60"/>
        <v>100</v>
      </c>
      <c r="U422" t="str">
        <f t="shared" si="61"/>
        <v>Low</v>
      </c>
      <c r="V422" t="str">
        <f t="shared" si="62"/>
        <v>Clean</v>
      </c>
    </row>
    <row r="423" spans="1:22" x14ac:dyDescent="0.3">
      <c r="A423" t="str">
        <f>Raw_Data!A423</f>
        <v>6244357</v>
      </c>
      <c r="B423">
        <f>Raw_Data!B423</f>
        <v>45663</v>
      </c>
      <c r="C423" t="str">
        <f>Raw_Data!C423</f>
        <v>TAMSULOSIN HCL 0.4 MG CAPSU</v>
      </c>
      <c r="D423" t="str">
        <f>Raw_Data!D423</f>
        <v>65862059801</v>
      </c>
      <c r="E423" t="str">
        <f>Raw_Data!E423</f>
        <v>BYNE, EDMUND</v>
      </c>
      <c r="F423" t="str">
        <f>Raw_Data!F423</f>
        <v>1033186648</v>
      </c>
      <c r="G423" t="str">
        <f>Raw_Data!H423</f>
        <v>0</v>
      </c>
      <c r="H423">
        <f>IFERROR(VLOOKUP(G423,Store_Map!$A$2:$I$100,3,FALSE),"")</f>
        <v>0</v>
      </c>
      <c r="I423">
        <f>IFERROR(VLOOKUP(G423,Store_Map!$A$2:$I$100,4,FALSE),"")</f>
        <v>0</v>
      </c>
      <c r="J423">
        <f>IFERROR(VLOOKUP(G423,Store_Map!$A$2:$I$100,5,FALSE),"")</f>
        <v>0</v>
      </c>
      <c r="K423">
        <f>IFERROR(VLOOKUP(G423,Store_Map!$A$2:$I$100,6,FALSE),"")</f>
        <v>0</v>
      </c>
      <c r="L423">
        <f>IFERROR(VLOOKUP(G423,Store_Map!$A$2:$I$100,7,FALSE),"")</f>
        <v>0</v>
      </c>
      <c r="M423">
        <f>IFERROR(VLOOKUP(G423,Store_Map!$A$2:$I$100,8,FALSE),"")</f>
        <v>0</v>
      </c>
      <c r="N423">
        <f t="shared" si="54"/>
        <v>0</v>
      </c>
      <c r="O423" t="str">
        <f t="shared" si="55"/>
        <v>PASS</v>
      </c>
      <c r="P423" t="str">
        <f t="shared" si="56"/>
        <v>PASS</v>
      </c>
      <c r="Q423" t="str">
        <f t="shared" si="57"/>
        <v>PASS</v>
      </c>
      <c r="R423" t="str">
        <f t="shared" si="58"/>
        <v>PASS</v>
      </c>
      <c r="S423" t="str">
        <f t="shared" si="59"/>
        <v>PASS</v>
      </c>
      <c r="T423">
        <f t="shared" si="60"/>
        <v>100</v>
      </c>
      <c r="U423" t="str">
        <f t="shared" si="61"/>
        <v>Low</v>
      </c>
      <c r="V423" t="str">
        <f t="shared" si="62"/>
        <v>Clean</v>
      </c>
    </row>
    <row r="424" spans="1:22" x14ac:dyDescent="0.3">
      <c r="A424" t="str">
        <f>Raw_Data!A424</f>
        <v>6243624</v>
      </c>
      <c r="B424">
        <f>Raw_Data!B424</f>
        <v>45663</v>
      </c>
      <c r="C424" t="str">
        <f>Raw_Data!C424</f>
        <v>AMLODIPINE BESYLATE 5 MG TA</v>
      </c>
      <c r="D424" t="str">
        <f>Raw_Data!D424</f>
        <v>69097012715</v>
      </c>
      <c r="E424" t="str">
        <f>Raw_Data!E424</f>
        <v>BYNE, EDMUND</v>
      </c>
      <c r="F424" t="str">
        <f>Raw_Data!F424</f>
        <v>1033186648</v>
      </c>
      <c r="G424" t="str">
        <f>Raw_Data!H424</f>
        <v>0</v>
      </c>
      <c r="H424">
        <f>IFERROR(VLOOKUP(G424,Store_Map!$A$2:$I$100,3,FALSE),"")</f>
        <v>0</v>
      </c>
      <c r="I424">
        <f>IFERROR(VLOOKUP(G424,Store_Map!$A$2:$I$100,4,FALSE),"")</f>
        <v>0</v>
      </c>
      <c r="J424">
        <f>IFERROR(VLOOKUP(G424,Store_Map!$A$2:$I$100,5,FALSE),"")</f>
        <v>0</v>
      </c>
      <c r="K424">
        <f>IFERROR(VLOOKUP(G424,Store_Map!$A$2:$I$100,6,FALSE),"")</f>
        <v>0</v>
      </c>
      <c r="L424">
        <f>IFERROR(VLOOKUP(G424,Store_Map!$A$2:$I$100,7,FALSE),"")</f>
        <v>0</v>
      </c>
      <c r="M424">
        <f>IFERROR(VLOOKUP(G424,Store_Map!$A$2:$I$100,8,FALSE),"")</f>
        <v>0</v>
      </c>
      <c r="N424">
        <f t="shared" si="54"/>
        <v>0</v>
      </c>
      <c r="O424" t="str">
        <f t="shared" si="55"/>
        <v>PASS</v>
      </c>
      <c r="P424" t="str">
        <f t="shared" si="56"/>
        <v>PASS</v>
      </c>
      <c r="Q424" t="str">
        <f t="shared" si="57"/>
        <v>PASS</v>
      </c>
      <c r="R424" t="str">
        <f t="shared" si="58"/>
        <v>PASS</v>
      </c>
      <c r="S424" t="str">
        <f t="shared" si="59"/>
        <v>PASS</v>
      </c>
      <c r="T424">
        <f t="shared" si="60"/>
        <v>100</v>
      </c>
      <c r="U424" t="str">
        <f t="shared" si="61"/>
        <v>Low</v>
      </c>
      <c r="V424" t="str">
        <f t="shared" si="62"/>
        <v>Clean</v>
      </c>
    </row>
    <row r="425" spans="1:22" x14ac:dyDescent="0.3">
      <c r="A425" t="str">
        <f>Raw_Data!A425</f>
        <v>6243635</v>
      </c>
      <c r="B425">
        <f>Raw_Data!B425</f>
        <v>45663</v>
      </c>
      <c r="C425" t="str">
        <f>Raw_Data!C425</f>
        <v>HYDRALAZINE 25 MG TABLET</v>
      </c>
      <c r="D425" t="str">
        <f>Raw_Data!D425</f>
        <v>50111032703</v>
      </c>
      <c r="E425" t="str">
        <f>Raw_Data!E425</f>
        <v>BYNE, EDMUND</v>
      </c>
      <c r="F425" t="str">
        <f>Raw_Data!F425</f>
        <v>1033186648</v>
      </c>
      <c r="G425" t="str">
        <f>Raw_Data!H425</f>
        <v>0</v>
      </c>
      <c r="H425">
        <f>IFERROR(VLOOKUP(G425,Store_Map!$A$2:$I$100,3,FALSE),"")</f>
        <v>0</v>
      </c>
      <c r="I425">
        <f>IFERROR(VLOOKUP(G425,Store_Map!$A$2:$I$100,4,FALSE),"")</f>
        <v>0</v>
      </c>
      <c r="J425">
        <f>IFERROR(VLOOKUP(G425,Store_Map!$A$2:$I$100,5,FALSE),"")</f>
        <v>0</v>
      </c>
      <c r="K425">
        <f>IFERROR(VLOOKUP(G425,Store_Map!$A$2:$I$100,6,FALSE),"")</f>
        <v>0</v>
      </c>
      <c r="L425">
        <f>IFERROR(VLOOKUP(G425,Store_Map!$A$2:$I$100,7,FALSE),"")</f>
        <v>0</v>
      </c>
      <c r="M425">
        <f>IFERROR(VLOOKUP(G425,Store_Map!$A$2:$I$100,8,FALSE),"")</f>
        <v>0</v>
      </c>
      <c r="N425">
        <f t="shared" si="54"/>
        <v>0</v>
      </c>
      <c r="O425" t="str">
        <f t="shared" si="55"/>
        <v>PASS</v>
      </c>
      <c r="P425" t="str">
        <f t="shared" si="56"/>
        <v>PASS</v>
      </c>
      <c r="Q425" t="str">
        <f t="shared" si="57"/>
        <v>PASS</v>
      </c>
      <c r="R425" t="str">
        <f t="shared" si="58"/>
        <v>PASS</v>
      </c>
      <c r="S425" t="str">
        <f t="shared" si="59"/>
        <v>PASS</v>
      </c>
      <c r="T425">
        <f t="shared" si="60"/>
        <v>100</v>
      </c>
      <c r="U425" t="str">
        <f t="shared" si="61"/>
        <v>Low</v>
      </c>
      <c r="V425" t="str">
        <f t="shared" si="62"/>
        <v>Clean</v>
      </c>
    </row>
    <row r="426" spans="1:22" x14ac:dyDescent="0.3">
      <c r="A426" t="str">
        <f>Raw_Data!A426</f>
        <v>6243637</v>
      </c>
      <c r="B426">
        <f>Raw_Data!B426</f>
        <v>45663</v>
      </c>
      <c r="C426" t="str">
        <f>Raw_Data!C426</f>
        <v>GLIMEPIRIDE 2 MG TABLET</v>
      </c>
      <c r="D426" t="str">
        <f>Raw_Data!D426</f>
        <v>55111032105</v>
      </c>
      <c r="E426" t="str">
        <f>Raw_Data!E426</f>
        <v>BYNE, EDMUND</v>
      </c>
      <c r="F426" t="str">
        <f>Raw_Data!F426</f>
        <v>1033186648</v>
      </c>
      <c r="G426" t="str">
        <f>Raw_Data!H426</f>
        <v>0</v>
      </c>
      <c r="H426">
        <f>IFERROR(VLOOKUP(G426,Store_Map!$A$2:$I$100,3,FALSE),"")</f>
        <v>0</v>
      </c>
      <c r="I426">
        <f>IFERROR(VLOOKUP(G426,Store_Map!$A$2:$I$100,4,FALSE),"")</f>
        <v>0</v>
      </c>
      <c r="J426">
        <f>IFERROR(VLOOKUP(G426,Store_Map!$A$2:$I$100,5,FALSE),"")</f>
        <v>0</v>
      </c>
      <c r="K426">
        <f>IFERROR(VLOOKUP(G426,Store_Map!$A$2:$I$100,6,FALSE),"")</f>
        <v>0</v>
      </c>
      <c r="L426">
        <f>IFERROR(VLOOKUP(G426,Store_Map!$A$2:$I$100,7,FALSE),"")</f>
        <v>0</v>
      </c>
      <c r="M426">
        <f>IFERROR(VLOOKUP(G426,Store_Map!$A$2:$I$100,8,FALSE),"")</f>
        <v>0</v>
      </c>
      <c r="N426">
        <f t="shared" si="54"/>
        <v>0</v>
      </c>
      <c r="O426" t="str">
        <f t="shared" si="55"/>
        <v>PASS</v>
      </c>
      <c r="P426" t="str">
        <f t="shared" si="56"/>
        <v>PASS</v>
      </c>
      <c r="Q426" t="str">
        <f t="shared" si="57"/>
        <v>PASS</v>
      </c>
      <c r="R426" t="str">
        <f t="shared" si="58"/>
        <v>PASS</v>
      </c>
      <c r="S426" t="str">
        <f t="shared" si="59"/>
        <v>PASS</v>
      </c>
      <c r="T426">
        <f t="shared" si="60"/>
        <v>100</v>
      </c>
      <c r="U426" t="str">
        <f t="shared" si="61"/>
        <v>Low</v>
      </c>
      <c r="V426" t="str">
        <f t="shared" si="62"/>
        <v>Clean</v>
      </c>
    </row>
    <row r="427" spans="1:22" x14ac:dyDescent="0.3">
      <c r="A427" t="str">
        <f>Raw_Data!A427</f>
        <v>6248917</v>
      </c>
      <c r="B427">
        <f>Raw_Data!B427</f>
        <v>45663</v>
      </c>
      <c r="C427" t="str">
        <f>Raw_Data!C427</f>
        <v>HYDROCHLOROTHIAZIDE 25 MG T</v>
      </c>
      <c r="D427" t="str">
        <f>Raw_Data!D427</f>
        <v>29300012810</v>
      </c>
      <c r="E427" t="str">
        <f>Raw_Data!E427</f>
        <v>BYNE, EDMUND</v>
      </c>
      <c r="F427" t="str">
        <f>Raw_Data!F427</f>
        <v>1033186648</v>
      </c>
      <c r="G427" t="str">
        <f>Raw_Data!H427</f>
        <v>0</v>
      </c>
      <c r="H427">
        <f>IFERROR(VLOOKUP(G427,Store_Map!$A$2:$I$100,3,FALSE),"")</f>
        <v>0</v>
      </c>
      <c r="I427">
        <f>IFERROR(VLOOKUP(G427,Store_Map!$A$2:$I$100,4,FALSE),"")</f>
        <v>0</v>
      </c>
      <c r="J427">
        <f>IFERROR(VLOOKUP(G427,Store_Map!$A$2:$I$100,5,FALSE),"")</f>
        <v>0</v>
      </c>
      <c r="K427">
        <f>IFERROR(VLOOKUP(G427,Store_Map!$A$2:$I$100,6,FALSE),"")</f>
        <v>0</v>
      </c>
      <c r="L427">
        <f>IFERROR(VLOOKUP(G427,Store_Map!$A$2:$I$100,7,FALSE),"")</f>
        <v>0</v>
      </c>
      <c r="M427">
        <f>IFERROR(VLOOKUP(G427,Store_Map!$A$2:$I$100,8,FALSE),"")</f>
        <v>0</v>
      </c>
      <c r="N427">
        <f t="shared" si="54"/>
        <v>0</v>
      </c>
      <c r="O427" t="str">
        <f t="shared" si="55"/>
        <v>PASS</v>
      </c>
      <c r="P427" t="str">
        <f t="shared" si="56"/>
        <v>PASS</v>
      </c>
      <c r="Q427" t="str">
        <f t="shared" si="57"/>
        <v>PASS</v>
      </c>
      <c r="R427" t="str">
        <f t="shared" si="58"/>
        <v>PASS</v>
      </c>
      <c r="S427" t="str">
        <f t="shared" si="59"/>
        <v>PASS</v>
      </c>
      <c r="T427">
        <f t="shared" si="60"/>
        <v>100</v>
      </c>
      <c r="U427" t="str">
        <f t="shared" si="61"/>
        <v>Low</v>
      </c>
      <c r="V427" t="str">
        <f t="shared" si="62"/>
        <v>Clean</v>
      </c>
    </row>
    <row r="428" spans="1:22" x14ac:dyDescent="0.3">
      <c r="A428" t="str">
        <f>Raw_Data!A428</f>
        <v>6243622</v>
      </c>
      <c r="B428">
        <f>Raw_Data!B428</f>
        <v>45663</v>
      </c>
      <c r="C428" t="str">
        <f>Raw_Data!C428</f>
        <v>DAPAGLIFLOZIN 10 MG TABLET</v>
      </c>
      <c r="D428" t="str">
        <f>Raw_Data!D428</f>
        <v>66993045730</v>
      </c>
      <c r="E428" t="str">
        <f>Raw_Data!E428</f>
        <v>BYNE, EDMUND</v>
      </c>
      <c r="F428" t="str">
        <f>Raw_Data!F428</f>
        <v>1033186648</v>
      </c>
      <c r="G428" t="str">
        <f>Raw_Data!H428</f>
        <v>0</v>
      </c>
      <c r="H428">
        <f>IFERROR(VLOOKUP(G428,Store_Map!$A$2:$I$100,3,FALSE),"")</f>
        <v>0</v>
      </c>
      <c r="I428">
        <f>IFERROR(VLOOKUP(G428,Store_Map!$A$2:$I$100,4,FALSE),"")</f>
        <v>0</v>
      </c>
      <c r="J428">
        <f>IFERROR(VLOOKUP(G428,Store_Map!$A$2:$I$100,5,FALSE),"")</f>
        <v>0</v>
      </c>
      <c r="K428">
        <f>IFERROR(VLOOKUP(G428,Store_Map!$A$2:$I$100,6,FALSE),"")</f>
        <v>0</v>
      </c>
      <c r="L428">
        <f>IFERROR(VLOOKUP(G428,Store_Map!$A$2:$I$100,7,FALSE),"")</f>
        <v>0</v>
      </c>
      <c r="M428">
        <f>IFERROR(VLOOKUP(G428,Store_Map!$A$2:$I$100,8,FALSE),"")</f>
        <v>0</v>
      </c>
      <c r="N428">
        <f t="shared" si="54"/>
        <v>0</v>
      </c>
      <c r="O428" t="str">
        <f t="shared" si="55"/>
        <v>PASS</v>
      </c>
      <c r="P428" t="str">
        <f t="shared" si="56"/>
        <v>PASS</v>
      </c>
      <c r="Q428" t="str">
        <f t="shared" si="57"/>
        <v>PASS</v>
      </c>
      <c r="R428" t="str">
        <f t="shared" si="58"/>
        <v>PASS</v>
      </c>
      <c r="S428" t="str">
        <f t="shared" si="59"/>
        <v>PASS</v>
      </c>
      <c r="T428">
        <f t="shared" si="60"/>
        <v>100</v>
      </c>
      <c r="U428" t="str">
        <f t="shared" si="61"/>
        <v>Low</v>
      </c>
      <c r="V428" t="str">
        <f t="shared" si="62"/>
        <v>Clean</v>
      </c>
    </row>
    <row r="429" spans="1:22" x14ac:dyDescent="0.3">
      <c r="A429" t="str">
        <f>Raw_Data!A429</f>
        <v>6251337</v>
      </c>
      <c r="B429">
        <f>Raw_Data!B429</f>
        <v>45663</v>
      </c>
      <c r="C429" t="str">
        <f>Raw_Data!C429</f>
        <v>METRONIDAZOLE 500 MG TABLET</v>
      </c>
      <c r="D429" t="str">
        <f>Raw_Data!D429</f>
        <v>29300022705</v>
      </c>
      <c r="E429" t="str">
        <f>Raw_Data!E429</f>
        <v>GRESHAM, J. MARK</v>
      </c>
      <c r="F429" t="str">
        <f>Raw_Data!F429</f>
        <v>1326026618</v>
      </c>
      <c r="G429" t="str">
        <f>Raw_Data!H429</f>
        <v>0</v>
      </c>
      <c r="H429">
        <f>IFERROR(VLOOKUP(G429,Store_Map!$A$2:$I$100,3,FALSE),"")</f>
        <v>0</v>
      </c>
      <c r="I429">
        <f>IFERROR(VLOOKUP(G429,Store_Map!$A$2:$I$100,4,FALSE),"")</f>
        <v>0</v>
      </c>
      <c r="J429">
        <f>IFERROR(VLOOKUP(G429,Store_Map!$A$2:$I$100,5,FALSE),"")</f>
        <v>0</v>
      </c>
      <c r="K429">
        <f>IFERROR(VLOOKUP(G429,Store_Map!$A$2:$I$100,6,FALSE),"")</f>
        <v>0</v>
      </c>
      <c r="L429">
        <f>IFERROR(VLOOKUP(G429,Store_Map!$A$2:$I$100,7,FALSE),"")</f>
        <v>0</v>
      </c>
      <c r="M429">
        <f>IFERROR(VLOOKUP(G429,Store_Map!$A$2:$I$100,8,FALSE),"")</f>
        <v>0</v>
      </c>
      <c r="N429">
        <f t="shared" si="54"/>
        <v>0</v>
      </c>
      <c r="O429" t="str">
        <f t="shared" si="55"/>
        <v>PASS</v>
      </c>
      <c r="P429" t="str">
        <f t="shared" si="56"/>
        <v>PASS</v>
      </c>
      <c r="Q429" t="str">
        <f t="shared" si="57"/>
        <v>PASS</v>
      </c>
      <c r="R429" t="str">
        <f t="shared" si="58"/>
        <v>PASS</v>
      </c>
      <c r="S429" t="str">
        <f t="shared" si="59"/>
        <v>PASS</v>
      </c>
      <c r="T429">
        <f t="shared" si="60"/>
        <v>100</v>
      </c>
      <c r="U429" t="str">
        <f t="shared" si="61"/>
        <v>Low</v>
      </c>
      <c r="V429" t="str">
        <f t="shared" si="62"/>
        <v>Clean</v>
      </c>
    </row>
    <row r="430" spans="1:22" x14ac:dyDescent="0.3">
      <c r="A430" t="str">
        <f>Raw_Data!A430</f>
        <v>6251338</v>
      </c>
      <c r="B430">
        <f>Raw_Data!B430</f>
        <v>45663</v>
      </c>
      <c r="C430" t="str">
        <f>Raw_Data!C430</f>
        <v>FLUCONAZOLE 150 MG TABLET</v>
      </c>
      <c r="D430" t="str">
        <f>Raw_Data!D430</f>
        <v>57237000511</v>
      </c>
      <c r="E430" t="str">
        <f>Raw_Data!E430</f>
        <v>GRESHAM, J. MARK</v>
      </c>
      <c r="F430" t="str">
        <f>Raw_Data!F430</f>
        <v>1326026618</v>
      </c>
      <c r="G430" t="str">
        <f>Raw_Data!H430</f>
        <v>0</v>
      </c>
      <c r="H430">
        <f>IFERROR(VLOOKUP(G430,Store_Map!$A$2:$I$100,3,FALSE),"")</f>
        <v>0</v>
      </c>
      <c r="I430">
        <f>IFERROR(VLOOKUP(G430,Store_Map!$A$2:$I$100,4,FALSE),"")</f>
        <v>0</v>
      </c>
      <c r="J430">
        <f>IFERROR(VLOOKUP(G430,Store_Map!$A$2:$I$100,5,FALSE),"")</f>
        <v>0</v>
      </c>
      <c r="K430">
        <f>IFERROR(VLOOKUP(G430,Store_Map!$A$2:$I$100,6,FALSE),"")</f>
        <v>0</v>
      </c>
      <c r="L430">
        <f>IFERROR(VLOOKUP(G430,Store_Map!$A$2:$I$100,7,FALSE),"")</f>
        <v>0</v>
      </c>
      <c r="M430">
        <f>IFERROR(VLOOKUP(G430,Store_Map!$A$2:$I$100,8,FALSE),"")</f>
        <v>0</v>
      </c>
      <c r="N430">
        <f t="shared" si="54"/>
        <v>0</v>
      </c>
      <c r="O430" t="str">
        <f t="shared" si="55"/>
        <v>PASS</v>
      </c>
      <c r="P430" t="str">
        <f t="shared" si="56"/>
        <v>PASS</v>
      </c>
      <c r="Q430" t="str">
        <f t="shared" si="57"/>
        <v>PASS</v>
      </c>
      <c r="R430" t="str">
        <f t="shared" si="58"/>
        <v>PASS</v>
      </c>
      <c r="S430" t="str">
        <f t="shared" si="59"/>
        <v>PASS</v>
      </c>
      <c r="T430">
        <f t="shared" si="60"/>
        <v>100</v>
      </c>
      <c r="U430" t="str">
        <f t="shared" si="61"/>
        <v>Low</v>
      </c>
      <c r="V430" t="str">
        <f t="shared" si="62"/>
        <v>Clean</v>
      </c>
    </row>
    <row r="431" spans="1:22" x14ac:dyDescent="0.3">
      <c r="A431" t="str">
        <f>Raw_Data!A431</f>
        <v>6251339</v>
      </c>
      <c r="B431">
        <f>Raw_Data!B431</f>
        <v>45663</v>
      </c>
      <c r="C431" t="str">
        <f>Raw_Data!C431</f>
        <v>AZITHROMYCIN 250 MG TABLET</v>
      </c>
      <c r="D431" t="str">
        <f>Raw_Data!D431</f>
        <v>50111078751</v>
      </c>
      <c r="E431" t="str">
        <f>Raw_Data!E431</f>
        <v>HARSHMAN, SONALI</v>
      </c>
      <c r="F431" t="str">
        <f>Raw_Data!F431</f>
        <v>1104084516</v>
      </c>
      <c r="G431" t="str">
        <f>Raw_Data!H431</f>
        <v>0</v>
      </c>
      <c r="H431">
        <f>IFERROR(VLOOKUP(G431,Store_Map!$A$2:$I$100,3,FALSE),"")</f>
        <v>0</v>
      </c>
      <c r="I431">
        <f>IFERROR(VLOOKUP(G431,Store_Map!$A$2:$I$100,4,FALSE),"")</f>
        <v>0</v>
      </c>
      <c r="J431">
        <f>IFERROR(VLOOKUP(G431,Store_Map!$A$2:$I$100,5,FALSE),"")</f>
        <v>0</v>
      </c>
      <c r="K431">
        <f>IFERROR(VLOOKUP(G431,Store_Map!$A$2:$I$100,6,FALSE),"")</f>
        <v>0</v>
      </c>
      <c r="L431">
        <f>IFERROR(VLOOKUP(G431,Store_Map!$A$2:$I$100,7,FALSE),"")</f>
        <v>0</v>
      </c>
      <c r="M431">
        <f>IFERROR(VLOOKUP(G431,Store_Map!$A$2:$I$100,8,FALSE),"")</f>
        <v>0</v>
      </c>
      <c r="N431">
        <f t="shared" si="54"/>
        <v>0</v>
      </c>
      <c r="O431" t="str">
        <f t="shared" si="55"/>
        <v>PASS</v>
      </c>
      <c r="P431" t="str">
        <f t="shared" si="56"/>
        <v>PASS</v>
      </c>
      <c r="Q431" t="str">
        <f t="shared" si="57"/>
        <v>PASS</v>
      </c>
      <c r="R431" t="str">
        <f t="shared" si="58"/>
        <v>PASS</v>
      </c>
      <c r="S431" t="str">
        <f t="shared" si="59"/>
        <v>PASS</v>
      </c>
      <c r="T431">
        <f t="shared" si="60"/>
        <v>100</v>
      </c>
      <c r="U431" t="str">
        <f t="shared" si="61"/>
        <v>Low</v>
      </c>
      <c r="V431" t="str">
        <f t="shared" si="62"/>
        <v>Clean</v>
      </c>
    </row>
    <row r="432" spans="1:22" x14ac:dyDescent="0.3">
      <c r="A432" t="str">
        <f>Raw_Data!A432</f>
        <v>4010730</v>
      </c>
      <c r="B432">
        <f>Raw_Data!B432</f>
        <v>45663</v>
      </c>
      <c r="C432" t="str">
        <f>Raw_Data!C432</f>
        <v>LACOSAMIDE 150 MG TABLET</v>
      </c>
      <c r="D432" t="str">
        <f>Raw_Data!D432</f>
        <v>67877073560</v>
      </c>
      <c r="E432" t="str">
        <f>Raw_Data!E432</f>
        <v>BYNE, EDMUND</v>
      </c>
      <c r="F432" t="str">
        <f>Raw_Data!F432</f>
        <v>1033186648</v>
      </c>
      <c r="G432" t="str">
        <f>Raw_Data!H432</f>
        <v>0</v>
      </c>
      <c r="H432">
        <f>IFERROR(VLOOKUP(G432,Store_Map!$A$2:$I$100,3,FALSE),"")</f>
        <v>0</v>
      </c>
      <c r="I432">
        <f>IFERROR(VLOOKUP(G432,Store_Map!$A$2:$I$100,4,FALSE),"")</f>
        <v>0</v>
      </c>
      <c r="J432">
        <f>IFERROR(VLOOKUP(G432,Store_Map!$A$2:$I$100,5,FALSE),"")</f>
        <v>0</v>
      </c>
      <c r="K432">
        <f>IFERROR(VLOOKUP(G432,Store_Map!$A$2:$I$100,6,FALSE),"")</f>
        <v>0</v>
      </c>
      <c r="L432">
        <f>IFERROR(VLOOKUP(G432,Store_Map!$A$2:$I$100,7,FALSE),"")</f>
        <v>0</v>
      </c>
      <c r="M432">
        <f>IFERROR(VLOOKUP(G432,Store_Map!$A$2:$I$100,8,FALSE),"")</f>
        <v>0</v>
      </c>
      <c r="N432">
        <f t="shared" si="54"/>
        <v>0</v>
      </c>
      <c r="O432" t="str">
        <f t="shared" si="55"/>
        <v>PASS</v>
      </c>
      <c r="P432" t="str">
        <f t="shared" si="56"/>
        <v>PASS</v>
      </c>
      <c r="Q432" t="str">
        <f t="shared" si="57"/>
        <v>PASS</v>
      </c>
      <c r="R432" t="str">
        <f t="shared" si="58"/>
        <v>PASS</v>
      </c>
      <c r="S432" t="str">
        <f t="shared" si="59"/>
        <v>PASS</v>
      </c>
      <c r="T432">
        <f t="shared" si="60"/>
        <v>100</v>
      </c>
      <c r="U432" t="str">
        <f t="shared" si="61"/>
        <v>Low</v>
      </c>
      <c r="V432" t="str">
        <f t="shared" si="62"/>
        <v>Clean</v>
      </c>
    </row>
    <row r="433" spans="1:22" x14ac:dyDescent="0.3">
      <c r="A433" t="str">
        <f>Raw_Data!A433</f>
        <v>6251341</v>
      </c>
      <c r="B433">
        <f>Raw_Data!B433</f>
        <v>45663</v>
      </c>
      <c r="C433" t="str">
        <f>Raw_Data!C433</f>
        <v>FARXIGA 10 MG TABLET</v>
      </c>
      <c r="D433" t="str">
        <f>Raw_Data!D433</f>
        <v>310621030</v>
      </c>
      <c r="E433" t="str">
        <f>Raw_Data!E433</f>
        <v>BYNE, EDMUND</v>
      </c>
      <c r="F433" t="str">
        <f>Raw_Data!F433</f>
        <v>1033186648</v>
      </c>
      <c r="G433" t="str">
        <f>Raw_Data!H433</f>
        <v>0</v>
      </c>
      <c r="H433">
        <f>IFERROR(VLOOKUP(G433,Store_Map!$A$2:$I$100,3,FALSE),"")</f>
        <v>0</v>
      </c>
      <c r="I433">
        <f>IFERROR(VLOOKUP(G433,Store_Map!$A$2:$I$100,4,FALSE),"")</f>
        <v>0</v>
      </c>
      <c r="J433">
        <f>IFERROR(VLOOKUP(G433,Store_Map!$A$2:$I$100,5,FALSE),"")</f>
        <v>0</v>
      </c>
      <c r="K433">
        <f>IFERROR(VLOOKUP(G433,Store_Map!$A$2:$I$100,6,FALSE),"")</f>
        <v>0</v>
      </c>
      <c r="L433">
        <f>IFERROR(VLOOKUP(G433,Store_Map!$A$2:$I$100,7,FALSE),"")</f>
        <v>0</v>
      </c>
      <c r="M433">
        <f>IFERROR(VLOOKUP(G433,Store_Map!$A$2:$I$100,8,FALSE),"")</f>
        <v>0</v>
      </c>
      <c r="N433">
        <f t="shared" si="54"/>
        <v>0</v>
      </c>
      <c r="O433" t="str">
        <f t="shared" si="55"/>
        <v>PASS</v>
      </c>
      <c r="P433" t="str">
        <f t="shared" si="56"/>
        <v>REVIEW</v>
      </c>
      <c r="Q433" t="str">
        <f t="shared" si="57"/>
        <v>PASS</v>
      </c>
      <c r="R433" t="str">
        <f t="shared" si="58"/>
        <v>PASS</v>
      </c>
      <c r="S433" t="str">
        <f t="shared" si="59"/>
        <v>REVIEW</v>
      </c>
      <c r="T433">
        <f t="shared" si="60"/>
        <v>90</v>
      </c>
      <c r="U433" t="str">
        <f t="shared" si="61"/>
        <v>Low</v>
      </c>
      <c r="V433" t="str">
        <f t="shared" si="62"/>
        <v>Invalid NDC</v>
      </c>
    </row>
    <row r="434" spans="1:22" x14ac:dyDescent="0.3">
      <c r="A434" t="str">
        <f>Raw_Data!A434</f>
        <v>6251342</v>
      </c>
      <c r="B434">
        <f>Raw_Data!B434</f>
        <v>45663</v>
      </c>
      <c r="C434" t="str">
        <f>Raw_Data!C434</f>
        <v>METFORMIN HCL ER 500 MG TAB</v>
      </c>
      <c r="D434" t="str">
        <f>Raw_Data!D434</f>
        <v>49483062350</v>
      </c>
      <c r="E434" t="str">
        <f>Raw_Data!E434</f>
        <v>BYNE, EDMUND</v>
      </c>
      <c r="F434" t="str">
        <f>Raw_Data!F434</f>
        <v>1033186648</v>
      </c>
      <c r="G434" t="str">
        <f>Raw_Data!H434</f>
        <v>0</v>
      </c>
      <c r="H434">
        <f>IFERROR(VLOOKUP(G434,Store_Map!$A$2:$I$100,3,FALSE),"")</f>
        <v>0</v>
      </c>
      <c r="I434">
        <f>IFERROR(VLOOKUP(G434,Store_Map!$A$2:$I$100,4,FALSE),"")</f>
        <v>0</v>
      </c>
      <c r="J434">
        <f>IFERROR(VLOOKUP(G434,Store_Map!$A$2:$I$100,5,FALSE),"")</f>
        <v>0</v>
      </c>
      <c r="K434">
        <f>IFERROR(VLOOKUP(G434,Store_Map!$A$2:$I$100,6,FALSE),"")</f>
        <v>0</v>
      </c>
      <c r="L434">
        <f>IFERROR(VLOOKUP(G434,Store_Map!$A$2:$I$100,7,FALSE),"")</f>
        <v>0</v>
      </c>
      <c r="M434">
        <f>IFERROR(VLOOKUP(G434,Store_Map!$A$2:$I$100,8,FALSE),"")</f>
        <v>0</v>
      </c>
      <c r="N434">
        <f t="shared" si="54"/>
        <v>0</v>
      </c>
      <c r="O434" t="str">
        <f t="shared" si="55"/>
        <v>PASS</v>
      </c>
      <c r="P434" t="str">
        <f t="shared" si="56"/>
        <v>PASS</v>
      </c>
      <c r="Q434" t="str">
        <f t="shared" si="57"/>
        <v>PASS</v>
      </c>
      <c r="R434" t="str">
        <f t="shared" si="58"/>
        <v>PASS</v>
      </c>
      <c r="S434" t="str">
        <f t="shared" si="59"/>
        <v>PASS</v>
      </c>
      <c r="T434">
        <f t="shared" si="60"/>
        <v>100</v>
      </c>
      <c r="U434" t="str">
        <f t="shared" si="61"/>
        <v>Low</v>
      </c>
      <c r="V434" t="str">
        <f t="shared" si="62"/>
        <v>Clean</v>
      </c>
    </row>
    <row r="435" spans="1:22" x14ac:dyDescent="0.3">
      <c r="A435" t="str">
        <f>Raw_Data!A435</f>
        <v>6251343</v>
      </c>
      <c r="B435">
        <f>Raw_Data!B435</f>
        <v>45663</v>
      </c>
      <c r="C435" t="str">
        <f>Raw_Data!C435</f>
        <v>OMEPRAZOLE DR 20 MG CAPSULE</v>
      </c>
      <c r="D435" t="str">
        <f>Raw_Data!D435</f>
        <v>68382041205</v>
      </c>
      <c r="E435" t="str">
        <f>Raw_Data!E435</f>
        <v>BYNE, EDMUND</v>
      </c>
      <c r="F435" t="str">
        <f>Raw_Data!F435</f>
        <v>1033186648</v>
      </c>
      <c r="G435" t="str">
        <f>Raw_Data!H435</f>
        <v>0</v>
      </c>
      <c r="H435">
        <f>IFERROR(VLOOKUP(G435,Store_Map!$A$2:$I$100,3,FALSE),"")</f>
        <v>0</v>
      </c>
      <c r="I435">
        <f>IFERROR(VLOOKUP(G435,Store_Map!$A$2:$I$100,4,FALSE),"")</f>
        <v>0</v>
      </c>
      <c r="J435">
        <f>IFERROR(VLOOKUP(G435,Store_Map!$A$2:$I$100,5,FALSE),"")</f>
        <v>0</v>
      </c>
      <c r="K435">
        <f>IFERROR(VLOOKUP(G435,Store_Map!$A$2:$I$100,6,FALSE),"")</f>
        <v>0</v>
      </c>
      <c r="L435">
        <f>IFERROR(VLOOKUP(G435,Store_Map!$A$2:$I$100,7,FALSE),"")</f>
        <v>0</v>
      </c>
      <c r="M435">
        <f>IFERROR(VLOOKUP(G435,Store_Map!$A$2:$I$100,8,FALSE),"")</f>
        <v>0</v>
      </c>
      <c r="N435">
        <f t="shared" si="54"/>
        <v>0</v>
      </c>
      <c r="O435" t="str">
        <f t="shared" si="55"/>
        <v>PASS</v>
      </c>
      <c r="P435" t="str">
        <f t="shared" si="56"/>
        <v>PASS</v>
      </c>
      <c r="Q435" t="str">
        <f t="shared" si="57"/>
        <v>PASS</v>
      </c>
      <c r="R435" t="str">
        <f t="shared" si="58"/>
        <v>PASS</v>
      </c>
      <c r="S435" t="str">
        <f t="shared" si="59"/>
        <v>PASS</v>
      </c>
      <c r="T435">
        <f t="shared" si="60"/>
        <v>100</v>
      </c>
      <c r="U435" t="str">
        <f t="shared" si="61"/>
        <v>Low</v>
      </c>
      <c r="V435" t="str">
        <f t="shared" si="62"/>
        <v>Clean</v>
      </c>
    </row>
    <row r="436" spans="1:22" x14ac:dyDescent="0.3">
      <c r="A436" t="str">
        <f>Raw_Data!A436</f>
        <v>6251340</v>
      </c>
      <c r="B436">
        <f>Raw_Data!B436</f>
        <v>45663</v>
      </c>
      <c r="C436" t="str">
        <f>Raw_Data!C436</f>
        <v>GUAIFENESIN DM 10MG/100MG</v>
      </c>
      <c r="D436" t="str">
        <f>Raw_Data!D436</f>
        <v>58657050408</v>
      </c>
      <c r="E436" t="str">
        <f>Raw_Data!E436</f>
        <v>HARSHMAN, SONALI</v>
      </c>
      <c r="F436" t="str">
        <f>Raw_Data!F436</f>
        <v>1104084516</v>
      </c>
      <c r="G436" t="str">
        <f>Raw_Data!H436</f>
        <v>0</v>
      </c>
      <c r="H436">
        <f>IFERROR(VLOOKUP(G436,Store_Map!$A$2:$I$100,3,FALSE),"")</f>
        <v>0</v>
      </c>
      <c r="I436">
        <f>IFERROR(VLOOKUP(G436,Store_Map!$A$2:$I$100,4,FALSE),"")</f>
        <v>0</v>
      </c>
      <c r="J436">
        <f>IFERROR(VLOOKUP(G436,Store_Map!$A$2:$I$100,5,FALSE),"")</f>
        <v>0</v>
      </c>
      <c r="K436">
        <f>IFERROR(VLOOKUP(G436,Store_Map!$A$2:$I$100,6,FALSE),"")</f>
        <v>0</v>
      </c>
      <c r="L436">
        <f>IFERROR(VLOOKUP(G436,Store_Map!$A$2:$I$100,7,FALSE),"")</f>
        <v>0</v>
      </c>
      <c r="M436">
        <f>IFERROR(VLOOKUP(G436,Store_Map!$A$2:$I$100,8,FALSE),"")</f>
        <v>0</v>
      </c>
      <c r="N436">
        <f t="shared" si="54"/>
        <v>0</v>
      </c>
      <c r="O436" t="str">
        <f t="shared" si="55"/>
        <v>PASS</v>
      </c>
      <c r="P436" t="str">
        <f t="shared" si="56"/>
        <v>PASS</v>
      </c>
      <c r="Q436" t="str">
        <f t="shared" si="57"/>
        <v>PASS</v>
      </c>
      <c r="R436" t="str">
        <f t="shared" si="58"/>
        <v>PASS</v>
      </c>
      <c r="S436" t="str">
        <f t="shared" si="59"/>
        <v>PASS</v>
      </c>
      <c r="T436">
        <f t="shared" si="60"/>
        <v>100</v>
      </c>
      <c r="U436" t="str">
        <f t="shared" si="61"/>
        <v>Low</v>
      </c>
      <c r="V436" t="str">
        <f t="shared" si="62"/>
        <v>Clean</v>
      </c>
    </row>
    <row r="437" spans="1:22" x14ac:dyDescent="0.3">
      <c r="A437" t="str">
        <f>Raw_Data!A437</f>
        <v>6244039</v>
      </c>
      <c r="B437">
        <f>Raw_Data!B437</f>
        <v>45663</v>
      </c>
      <c r="C437" t="str">
        <f>Raw_Data!C437</f>
        <v>GLIMEPIRIDE 2 MG TABLET</v>
      </c>
      <c r="D437" t="str">
        <f>Raw_Data!D437</f>
        <v>55111032105</v>
      </c>
      <c r="E437" t="str">
        <f>Raw_Data!E437</f>
        <v>BYNE, EDMUND</v>
      </c>
      <c r="F437" t="str">
        <f>Raw_Data!F437</f>
        <v>1033186648</v>
      </c>
      <c r="G437" t="str">
        <f>Raw_Data!H437</f>
        <v>0</v>
      </c>
      <c r="H437">
        <f>IFERROR(VLOOKUP(G437,Store_Map!$A$2:$I$100,3,FALSE),"")</f>
        <v>0</v>
      </c>
      <c r="I437">
        <f>IFERROR(VLOOKUP(G437,Store_Map!$A$2:$I$100,4,FALSE),"")</f>
        <v>0</v>
      </c>
      <c r="J437">
        <f>IFERROR(VLOOKUP(G437,Store_Map!$A$2:$I$100,5,FALSE),"")</f>
        <v>0</v>
      </c>
      <c r="K437">
        <f>IFERROR(VLOOKUP(G437,Store_Map!$A$2:$I$100,6,FALSE),"")</f>
        <v>0</v>
      </c>
      <c r="L437">
        <f>IFERROR(VLOOKUP(G437,Store_Map!$A$2:$I$100,7,FALSE),"")</f>
        <v>0</v>
      </c>
      <c r="M437">
        <f>IFERROR(VLOOKUP(G437,Store_Map!$A$2:$I$100,8,FALSE),"")</f>
        <v>0</v>
      </c>
      <c r="N437">
        <f t="shared" si="54"/>
        <v>0</v>
      </c>
      <c r="O437" t="str">
        <f t="shared" si="55"/>
        <v>PASS</v>
      </c>
      <c r="P437" t="str">
        <f t="shared" si="56"/>
        <v>PASS</v>
      </c>
      <c r="Q437" t="str">
        <f t="shared" si="57"/>
        <v>PASS</v>
      </c>
      <c r="R437" t="str">
        <f t="shared" si="58"/>
        <v>PASS</v>
      </c>
      <c r="S437" t="str">
        <f t="shared" si="59"/>
        <v>PASS</v>
      </c>
      <c r="T437">
        <f t="shared" si="60"/>
        <v>100</v>
      </c>
      <c r="U437" t="str">
        <f t="shared" si="61"/>
        <v>Low</v>
      </c>
      <c r="V437" t="str">
        <f t="shared" si="62"/>
        <v>Clean</v>
      </c>
    </row>
    <row r="438" spans="1:22" x14ac:dyDescent="0.3">
      <c r="A438" t="str">
        <f>Raw_Data!A438</f>
        <v>6244038</v>
      </c>
      <c r="B438">
        <f>Raw_Data!B438</f>
        <v>45663</v>
      </c>
      <c r="C438" t="str">
        <f>Raw_Data!C438</f>
        <v>METFORMIN HCL 1,000 MG TABL</v>
      </c>
      <c r="D438" t="str">
        <f>Raw_Data!D438</f>
        <v>65862001099</v>
      </c>
      <c r="E438" t="str">
        <f>Raw_Data!E438</f>
        <v>BYNE, EDMUND</v>
      </c>
      <c r="F438" t="str">
        <f>Raw_Data!F438</f>
        <v>1033186648</v>
      </c>
      <c r="G438" t="str">
        <f>Raw_Data!H438</f>
        <v>0</v>
      </c>
      <c r="H438">
        <f>IFERROR(VLOOKUP(G438,Store_Map!$A$2:$I$100,3,FALSE),"")</f>
        <v>0</v>
      </c>
      <c r="I438">
        <f>IFERROR(VLOOKUP(G438,Store_Map!$A$2:$I$100,4,FALSE),"")</f>
        <v>0</v>
      </c>
      <c r="J438">
        <f>IFERROR(VLOOKUP(G438,Store_Map!$A$2:$I$100,5,FALSE),"")</f>
        <v>0</v>
      </c>
      <c r="K438">
        <f>IFERROR(VLOOKUP(G438,Store_Map!$A$2:$I$100,6,FALSE),"")</f>
        <v>0</v>
      </c>
      <c r="L438">
        <f>IFERROR(VLOOKUP(G438,Store_Map!$A$2:$I$100,7,FALSE),"")</f>
        <v>0</v>
      </c>
      <c r="M438">
        <f>IFERROR(VLOOKUP(G438,Store_Map!$A$2:$I$100,8,FALSE),"")</f>
        <v>0</v>
      </c>
      <c r="N438">
        <f t="shared" si="54"/>
        <v>0</v>
      </c>
      <c r="O438" t="str">
        <f t="shared" si="55"/>
        <v>PASS</v>
      </c>
      <c r="P438" t="str">
        <f t="shared" si="56"/>
        <v>PASS</v>
      </c>
      <c r="Q438" t="str">
        <f t="shared" si="57"/>
        <v>PASS</v>
      </c>
      <c r="R438" t="str">
        <f t="shared" si="58"/>
        <v>PASS</v>
      </c>
      <c r="S438" t="str">
        <f t="shared" si="59"/>
        <v>PASS</v>
      </c>
      <c r="T438">
        <f t="shared" si="60"/>
        <v>100</v>
      </c>
      <c r="U438" t="str">
        <f t="shared" si="61"/>
        <v>Low</v>
      </c>
      <c r="V438" t="str">
        <f t="shared" si="62"/>
        <v>Clean</v>
      </c>
    </row>
    <row r="439" spans="1:22" x14ac:dyDescent="0.3">
      <c r="A439" t="str">
        <f>Raw_Data!A439</f>
        <v>6244037</v>
      </c>
      <c r="B439">
        <f>Raw_Data!B439</f>
        <v>45663</v>
      </c>
      <c r="C439" t="str">
        <f>Raw_Data!C439</f>
        <v>FARXIGA 10 MG TABLET</v>
      </c>
      <c r="D439" t="str">
        <f>Raw_Data!D439</f>
        <v>310621030</v>
      </c>
      <c r="E439" t="str">
        <f>Raw_Data!E439</f>
        <v>BYNE, EDMUND</v>
      </c>
      <c r="F439" t="str">
        <f>Raw_Data!F439</f>
        <v>1033186648</v>
      </c>
      <c r="G439" t="str">
        <f>Raw_Data!H439</f>
        <v>0</v>
      </c>
      <c r="H439">
        <f>IFERROR(VLOOKUP(G439,Store_Map!$A$2:$I$100,3,FALSE),"")</f>
        <v>0</v>
      </c>
      <c r="I439">
        <f>IFERROR(VLOOKUP(G439,Store_Map!$A$2:$I$100,4,FALSE),"")</f>
        <v>0</v>
      </c>
      <c r="J439">
        <f>IFERROR(VLOOKUP(G439,Store_Map!$A$2:$I$100,5,FALSE),"")</f>
        <v>0</v>
      </c>
      <c r="K439">
        <f>IFERROR(VLOOKUP(G439,Store_Map!$A$2:$I$100,6,FALSE),"")</f>
        <v>0</v>
      </c>
      <c r="L439">
        <f>IFERROR(VLOOKUP(G439,Store_Map!$A$2:$I$100,7,FALSE),"")</f>
        <v>0</v>
      </c>
      <c r="M439">
        <f>IFERROR(VLOOKUP(G439,Store_Map!$A$2:$I$100,8,FALSE),"")</f>
        <v>0</v>
      </c>
      <c r="N439">
        <f t="shared" si="54"/>
        <v>0</v>
      </c>
      <c r="O439" t="str">
        <f t="shared" si="55"/>
        <v>PASS</v>
      </c>
      <c r="P439" t="str">
        <f t="shared" si="56"/>
        <v>REVIEW</v>
      </c>
      <c r="Q439" t="str">
        <f t="shared" si="57"/>
        <v>PASS</v>
      </c>
      <c r="R439" t="str">
        <f t="shared" si="58"/>
        <v>PASS</v>
      </c>
      <c r="S439" t="str">
        <f t="shared" si="59"/>
        <v>REVIEW</v>
      </c>
      <c r="T439">
        <f t="shared" si="60"/>
        <v>90</v>
      </c>
      <c r="U439" t="str">
        <f t="shared" si="61"/>
        <v>Low</v>
      </c>
      <c r="V439" t="str">
        <f t="shared" si="62"/>
        <v>Invalid NDC</v>
      </c>
    </row>
    <row r="440" spans="1:22" x14ac:dyDescent="0.3">
      <c r="A440" t="str">
        <f>Raw_Data!A440</f>
        <v>6251344</v>
      </c>
      <c r="B440">
        <f>Raw_Data!B440</f>
        <v>45663</v>
      </c>
      <c r="C440" t="str">
        <f>Raw_Data!C440</f>
        <v>OMEPRAZOLE DR 20 MG CAPSULE</v>
      </c>
      <c r="D440" t="str">
        <f>Raw_Data!D440</f>
        <v>68382041205</v>
      </c>
      <c r="E440" t="str">
        <f>Raw_Data!E440</f>
        <v>BYNE, EDMUND</v>
      </c>
      <c r="F440" t="str">
        <f>Raw_Data!F440</f>
        <v>1033186648</v>
      </c>
      <c r="G440" t="str">
        <f>Raw_Data!H440</f>
        <v>0</v>
      </c>
      <c r="H440">
        <f>IFERROR(VLOOKUP(G440,Store_Map!$A$2:$I$100,3,FALSE),"")</f>
        <v>0</v>
      </c>
      <c r="I440">
        <f>IFERROR(VLOOKUP(G440,Store_Map!$A$2:$I$100,4,FALSE),"")</f>
        <v>0</v>
      </c>
      <c r="J440">
        <f>IFERROR(VLOOKUP(G440,Store_Map!$A$2:$I$100,5,FALSE),"")</f>
        <v>0</v>
      </c>
      <c r="K440">
        <f>IFERROR(VLOOKUP(G440,Store_Map!$A$2:$I$100,6,FALSE),"")</f>
        <v>0</v>
      </c>
      <c r="L440">
        <f>IFERROR(VLOOKUP(G440,Store_Map!$A$2:$I$100,7,FALSE),"")</f>
        <v>0</v>
      </c>
      <c r="M440">
        <f>IFERROR(VLOOKUP(G440,Store_Map!$A$2:$I$100,8,FALSE),"")</f>
        <v>0</v>
      </c>
      <c r="N440">
        <f t="shared" si="54"/>
        <v>0</v>
      </c>
      <c r="O440" t="str">
        <f t="shared" si="55"/>
        <v>PASS</v>
      </c>
      <c r="P440" t="str">
        <f t="shared" si="56"/>
        <v>PASS</v>
      </c>
      <c r="Q440" t="str">
        <f t="shared" si="57"/>
        <v>PASS</v>
      </c>
      <c r="R440" t="str">
        <f t="shared" si="58"/>
        <v>PASS</v>
      </c>
      <c r="S440" t="str">
        <f t="shared" si="59"/>
        <v>PASS</v>
      </c>
      <c r="T440">
        <f t="shared" si="60"/>
        <v>100</v>
      </c>
      <c r="U440" t="str">
        <f t="shared" si="61"/>
        <v>Low</v>
      </c>
      <c r="V440" t="str">
        <f t="shared" si="62"/>
        <v>Clean</v>
      </c>
    </row>
    <row r="441" spans="1:22" x14ac:dyDescent="0.3">
      <c r="A441" t="str">
        <f>Raw_Data!A441</f>
        <v>6251345</v>
      </c>
      <c r="B441">
        <f>Raw_Data!B441</f>
        <v>45663</v>
      </c>
      <c r="C441" t="str">
        <f>Raw_Data!C441</f>
        <v>LOSARTAN-HCTZ 50-12.5 MG TA</v>
      </c>
      <c r="D441" t="str">
        <f>Raw_Data!D441</f>
        <v>65862046899</v>
      </c>
      <c r="E441" t="str">
        <f>Raw_Data!E441</f>
        <v>BYNE, EDMUND</v>
      </c>
      <c r="F441" t="str">
        <f>Raw_Data!F441</f>
        <v>1033186648</v>
      </c>
      <c r="G441" t="str">
        <f>Raw_Data!H441</f>
        <v>0</v>
      </c>
      <c r="H441">
        <f>IFERROR(VLOOKUP(G441,Store_Map!$A$2:$I$100,3,FALSE),"")</f>
        <v>0</v>
      </c>
      <c r="I441">
        <f>IFERROR(VLOOKUP(G441,Store_Map!$A$2:$I$100,4,FALSE),"")</f>
        <v>0</v>
      </c>
      <c r="J441">
        <f>IFERROR(VLOOKUP(G441,Store_Map!$A$2:$I$100,5,FALSE),"")</f>
        <v>0</v>
      </c>
      <c r="K441">
        <f>IFERROR(VLOOKUP(G441,Store_Map!$A$2:$I$100,6,FALSE),"")</f>
        <v>0</v>
      </c>
      <c r="L441">
        <f>IFERROR(VLOOKUP(G441,Store_Map!$A$2:$I$100,7,FALSE),"")</f>
        <v>0</v>
      </c>
      <c r="M441">
        <f>IFERROR(VLOOKUP(G441,Store_Map!$A$2:$I$100,8,FALSE),"")</f>
        <v>0</v>
      </c>
      <c r="N441">
        <f t="shared" si="54"/>
        <v>0</v>
      </c>
      <c r="O441" t="str">
        <f t="shared" si="55"/>
        <v>PASS</v>
      </c>
      <c r="P441" t="str">
        <f t="shared" si="56"/>
        <v>PASS</v>
      </c>
      <c r="Q441" t="str">
        <f t="shared" si="57"/>
        <v>PASS</v>
      </c>
      <c r="R441" t="str">
        <f t="shared" si="58"/>
        <v>PASS</v>
      </c>
      <c r="S441" t="str">
        <f t="shared" si="59"/>
        <v>PASS</v>
      </c>
      <c r="T441">
        <f t="shared" si="60"/>
        <v>100</v>
      </c>
      <c r="U441" t="str">
        <f t="shared" si="61"/>
        <v>Low</v>
      </c>
      <c r="V441" t="str">
        <f t="shared" si="62"/>
        <v>Clean</v>
      </c>
    </row>
    <row r="442" spans="1:22" x14ac:dyDescent="0.3">
      <c r="A442" t="str">
        <f>Raw_Data!A442</f>
        <v>6251346</v>
      </c>
      <c r="B442">
        <f>Raw_Data!B442</f>
        <v>45663</v>
      </c>
      <c r="C442" t="str">
        <f>Raw_Data!C442</f>
        <v>AMOXICILLIN 500 MG CAPSULE</v>
      </c>
      <c r="D442" t="str">
        <f>Raw_Data!D442</f>
        <v>781261305</v>
      </c>
      <c r="E442" t="str">
        <f>Raw_Data!E442</f>
        <v>Echols, Steven</v>
      </c>
      <c r="F442" t="str">
        <f>Raw_Data!F442</f>
        <v>1417935545</v>
      </c>
      <c r="G442" t="str">
        <f>Raw_Data!H442</f>
        <v>0</v>
      </c>
      <c r="H442">
        <f>IFERROR(VLOOKUP(G442,Store_Map!$A$2:$I$100,3,FALSE),"")</f>
        <v>0</v>
      </c>
      <c r="I442">
        <f>IFERROR(VLOOKUP(G442,Store_Map!$A$2:$I$100,4,FALSE),"")</f>
        <v>0</v>
      </c>
      <c r="J442">
        <f>IFERROR(VLOOKUP(G442,Store_Map!$A$2:$I$100,5,FALSE),"")</f>
        <v>0</v>
      </c>
      <c r="K442">
        <f>IFERROR(VLOOKUP(G442,Store_Map!$A$2:$I$100,6,FALSE),"")</f>
        <v>0</v>
      </c>
      <c r="L442">
        <f>IFERROR(VLOOKUP(G442,Store_Map!$A$2:$I$100,7,FALSE),"")</f>
        <v>0</v>
      </c>
      <c r="M442">
        <f>IFERROR(VLOOKUP(G442,Store_Map!$A$2:$I$100,8,FALSE),"")</f>
        <v>0</v>
      </c>
      <c r="N442">
        <f t="shared" si="54"/>
        <v>0</v>
      </c>
      <c r="O442" t="str">
        <f t="shared" si="55"/>
        <v>PASS</v>
      </c>
      <c r="P442" t="str">
        <f t="shared" si="56"/>
        <v>REVIEW</v>
      </c>
      <c r="Q442" t="str">
        <f t="shared" si="57"/>
        <v>PASS</v>
      </c>
      <c r="R442" t="str">
        <f t="shared" si="58"/>
        <v>PASS</v>
      </c>
      <c r="S442" t="str">
        <f t="shared" si="59"/>
        <v>REVIEW</v>
      </c>
      <c r="T442">
        <f t="shared" si="60"/>
        <v>90</v>
      </c>
      <c r="U442" t="str">
        <f t="shared" si="61"/>
        <v>Low</v>
      </c>
      <c r="V442" t="str">
        <f t="shared" si="62"/>
        <v>Invalid NDC</v>
      </c>
    </row>
    <row r="443" spans="1:22" x14ac:dyDescent="0.3">
      <c r="A443" t="str">
        <f>Raw_Data!A443</f>
        <v>6245144</v>
      </c>
      <c r="B443">
        <f>Raw_Data!B443</f>
        <v>45663</v>
      </c>
      <c r="C443" t="str">
        <f>Raw_Data!C443</f>
        <v>METFORMIN HCL 1,000 MG TABL</v>
      </c>
      <c r="D443" t="str">
        <f>Raw_Data!D443</f>
        <v>65862001099</v>
      </c>
      <c r="E443" t="str">
        <f>Raw_Data!E443</f>
        <v>GIBBS, JON</v>
      </c>
      <c r="F443" t="str">
        <f>Raw_Data!F443</f>
        <v>1700896156</v>
      </c>
      <c r="G443" t="str">
        <f>Raw_Data!H443</f>
        <v>0</v>
      </c>
      <c r="H443">
        <f>IFERROR(VLOOKUP(G443,Store_Map!$A$2:$I$100,3,FALSE),"")</f>
        <v>0</v>
      </c>
      <c r="I443">
        <f>IFERROR(VLOOKUP(G443,Store_Map!$A$2:$I$100,4,FALSE),"")</f>
        <v>0</v>
      </c>
      <c r="J443">
        <f>IFERROR(VLOOKUP(G443,Store_Map!$A$2:$I$100,5,FALSE),"")</f>
        <v>0</v>
      </c>
      <c r="K443">
        <f>IFERROR(VLOOKUP(G443,Store_Map!$A$2:$I$100,6,FALSE),"")</f>
        <v>0</v>
      </c>
      <c r="L443">
        <f>IFERROR(VLOOKUP(G443,Store_Map!$A$2:$I$100,7,FALSE),"")</f>
        <v>0</v>
      </c>
      <c r="M443">
        <f>IFERROR(VLOOKUP(G443,Store_Map!$A$2:$I$100,8,FALSE),"")</f>
        <v>0</v>
      </c>
      <c r="N443">
        <f t="shared" si="54"/>
        <v>0</v>
      </c>
      <c r="O443" t="str">
        <f t="shared" si="55"/>
        <v>PASS</v>
      </c>
      <c r="P443" t="str">
        <f t="shared" si="56"/>
        <v>PASS</v>
      </c>
      <c r="Q443" t="str">
        <f t="shared" si="57"/>
        <v>PASS</v>
      </c>
      <c r="R443" t="str">
        <f t="shared" si="58"/>
        <v>PASS</v>
      </c>
      <c r="S443" t="str">
        <f t="shared" si="59"/>
        <v>PASS</v>
      </c>
      <c r="T443">
        <f t="shared" si="60"/>
        <v>100</v>
      </c>
      <c r="U443" t="str">
        <f t="shared" si="61"/>
        <v>Low</v>
      </c>
      <c r="V443" t="str">
        <f t="shared" si="62"/>
        <v>Clean</v>
      </c>
    </row>
    <row r="444" spans="1:22" x14ac:dyDescent="0.3">
      <c r="A444" t="str">
        <f>Raw_Data!A444</f>
        <v>6245146</v>
      </c>
      <c r="B444">
        <f>Raw_Data!B444</f>
        <v>45663</v>
      </c>
      <c r="C444" t="str">
        <f>Raw_Data!C444</f>
        <v>ATORVASTATIN 40 MG TABLET</v>
      </c>
      <c r="D444" t="str">
        <f>Raw_Data!D444</f>
        <v>67877051310</v>
      </c>
      <c r="E444" t="str">
        <f>Raw_Data!E444</f>
        <v>GIBBS, JON</v>
      </c>
      <c r="F444" t="str">
        <f>Raw_Data!F444</f>
        <v>1700896156</v>
      </c>
      <c r="G444" t="str">
        <f>Raw_Data!H444</f>
        <v>0</v>
      </c>
      <c r="H444">
        <f>IFERROR(VLOOKUP(G444,Store_Map!$A$2:$I$100,3,FALSE),"")</f>
        <v>0</v>
      </c>
      <c r="I444">
        <f>IFERROR(VLOOKUP(G444,Store_Map!$A$2:$I$100,4,FALSE),"")</f>
        <v>0</v>
      </c>
      <c r="J444">
        <f>IFERROR(VLOOKUP(G444,Store_Map!$A$2:$I$100,5,FALSE),"")</f>
        <v>0</v>
      </c>
      <c r="K444">
        <f>IFERROR(VLOOKUP(G444,Store_Map!$A$2:$I$100,6,FALSE),"")</f>
        <v>0</v>
      </c>
      <c r="L444">
        <f>IFERROR(VLOOKUP(G444,Store_Map!$A$2:$I$100,7,FALSE),"")</f>
        <v>0</v>
      </c>
      <c r="M444">
        <f>IFERROR(VLOOKUP(G444,Store_Map!$A$2:$I$100,8,FALSE),"")</f>
        <v>0</v>
      </c>
      <c r="N444">
        <f t="shared" si="54"/>
        <v>0</v>
      </c>
      <c r="O444" t="str">
        <f t="shared" si="55"/>
        <v>PASS</v>
      </c>
      <c r="P444" t="str">
        <f t="shared" si="56"/>
        <v>PASS</v>
      </c>
      <c r="Q444" t="str">
        <f t="shared" si="57"/>
        <v>PASS</v>
      </c>
      <c r="R444" t="str">
        <f t="shared" si="58"/>
        <v>PASS</v>
      </c>
      <c r="S444" t="str">
        <f t="shared" si="59"/>
        <v>PASS</v>
      </c>
      <c r="T444">
        <f t="shared" si="60"/>
        <v>100</v>
      </c>
      <c r="U444" t="str">
        <f t="shared" si="61"/>
        <v>Low</v>
      </c>
      <c r="V444" t="str">
        <f t="shared" si="62"/>
        <v>Clean</v>
      </c>
    </row>
    <row r="445" spans="1:22" x14ac:dyDescent="0.3">
      <c r="A445" t="str">
        <f>Raw_Data!A445</f>
        <v>6245147</v>
      </c>
      <c r="B445">
        <f>Raw_Data!B445</f>
        <v>45663</v>
      </c>
      <c r="C445" t="str">
        <f>Raw_Data!C445</f>
        <v>GLIPIZIDE 10 MG TABLET</v>
      </c>
      <c r="D445" t="str">
        <f>Raw_Data!D445</f>
        <v>60505014201</v>
      </c>
      <c r="E445" t="str">
        <f>Raw_Data!E445</f>
        <v>GIBBS, JON</v>
      </c>
      <c r="F445" t="str">
        <f>Raw_Data!F445</f>
        <v>1700896156</v>
      </c>
      <c r="G445" t="str">
        <f>Raw_Data!H445</f>
        <v>0</v>
      </c>
      <c r="H445">
        <f>IFERROR(VLOOKUP(G445,Store_Map!$A$2:$I$100,3,FALSE),"")</f>
        <v>0</v>
      </c>
      <c r="I445">
        <f>IFERROR(VLOOKUP(G445,Store_Map!$A$2:$I$100,4,FALSE),"")</f>
        <v>0</v>
      </c>
      <c r="J445">
        <f>IFERROR(VLOOKUP(G445,Store_Map!$A$2:$I$100,5,FALSE),"")</f>
        <v>0</v>
      </c>
      <c r="K445">
        <f>IFERROR(VLOOKUP(G445,Store_Map!$A$2:$I$100,6,FALSE),"")</f>
        <v>0</v>
      </c>
      <c r="L445">
        <f>IFERROR(VLOOKUP(G445,Store_Map!$A$2:$I$100,7,FALSE),"")</f>
        <v>0</v>
      </c>
      <c r="M445">
        <f>IFERROR(VLOOKUP(G445,Store_Map!$A$2:$I$100,8,FALSE),"")</f>
        <v>0</v>
      </c>
      <c r="N445">
        <f t="shared" si="54"/>
        <v>0</v>
      </c>
      <c r="O445" t="str">
        <f t="shared" si="55"/>
        <v>PASS</v>
      </c>
      <c r="P445" t="str">
        <f t="shared" si="56"/>
        <v>PASS</v>
      </c>
      <c r="Q445" t="str">
        <f t="shared" si="57"/>
        <v>PASS</v>
      </c>
      <c r="R445" t="str">
        <f t="shared" si="58"/>
        <v>PASS</v>
      </c>
      <c r="S445" t="str">
        <f t="shared" si="59"/>
        <v>PASS</v>
      </c>
      <c r="T445">
        <f t="shared" si="60"/>
        <v>100</v>
      </c>
      <c r="U445" t="str">
        <f t="shared" si="61"/>
        <v>Low</v>
      </c>
      <c r="V445" t="str">
        <f t="shared" si="62"/>
        <v>Clean</v>
      </c>
    </row>
    <row r="446" spans="1:22" x14ac:dyDescent="0.3">
      <c r="A446" t="str">
        <f>Raw_Data!A446</f>
        <v>6245148</v>
      </c>
      <c r="B446">
        <f>Raw_Data!B446</f>
        <v>45663</v>
      </c>
      <c r="C446" t="str">
        <f>Raw_Data!C446</f>
        <v>METOPROLOL TARTRATE 25 MG T</v>
      </c>
      <c r="D446" t="str">
        <f>Raw_Data!D446</f>
        <v>65862006299</v>
      </c>
      <c r="E446" t="str">
        <f>Raw_Data!E446</f>
        <v>GIBBS, JON</v>
      </c>
      <c r="F446" t="str">
        <f>Raw_Data!F446</f>
        <v>1700896156</v>
      </c>
      <c r="G446" t="str">
        <f>Raw_Data!H446</f>
        <v>0</v>
      </c>
      <c r="H446">
        <f>IFERROR(VLOOKUP(G446,Store_Map!$A$2:$I$100,3,FALSE),"")</f>
        <v>0</v>
      </c>
      <c r="I446">
        <f>IFERROR(VLOOKUP(G446,Store_Map!$A$2:$I$100,4,FALSE),"")</f>
        <v>0</v>
      </c>
      <c r="J446">
        <f>IFERROR(VLOOKUP(G446,Store_Map!$A$2:$I$100,5,FALSE),"")</f>
        <v>0</v>
      </c>
      <c r="K446">
        <f>IFERROR(VLOOKUP(G446,Store_Map!$A$2:$I$100,6,FALSE),"")</f>
        <v>0</v>
      </c>
      <c r="L446">
        <f>IFERROR(VLOOKUP(G446,Store_Map!$A$2:$I$100,7,FALSE),"")</f>
        <v>0</v>
      </c>
      <c r="M446">
        <f>IFERROR(VLOOKUP(G446,Store_Map!$A$2:$I$100,8,FALSE),"")</f>
        <v>0</v>
      </c>
      <c r="N446">
        <f t="shared" si="54"/>
        <v>0</v>
      </c>
      <c r="O446" t="str">
        <f t="shared" si="55"/>
        <v>PASS</v>
      </c>
      <c r="P446" t="str">
        <f t="shared" si="56"/>
        <v>PASS</v>
      </c>
      <c r="Q446" t="str">
        <f t="shared" si="57"/>
        <v>PASS</v>
      </c>
      <c r="R446" t="str">
        <f t="shared" si="58"/>
        <v>PASS</v>
      </c>
      <c r="S446" t="str">
        <f t="shared" si="59"/>
        <v>PASS</v>
      </c>
      <c r="T446">
        <f t="shared" si="60"/>
        <v>100</v>
      </c>
      <c r="U446" t="str">
        <f t="shared" si="61"/>
        <v>Low</v>
      </c>
      <c r="V446" t="str">
        <f t="shared" si="62"/>
        <v>Clean</v>
      </c>
    </row>
    <row r="447" spans="1:22" x14ac:dyDescent="0.3">
      <c r="A447" t="str">
        <f>Raw_Data!A447</f>
        <v>6245145</v>
      </c>
      <c r="B447">
        <f>Raw_Data!B447</f>
        <v>45663</v>
      </c>
      <c r="C447" t="str">
        <f>Raw_Data!C447</f>
        <v>LISINOPRIL 40 MG TABLET</v>
      </c>
      <c r="D447" t="str">
        <f>Raw_Data!D447</f>
        <v>68180097903</v>
      </c>
      <c r="E447" t="str">
        <f>Raw_Data!E447</f>
        <v>GIBBS, JON</v>
      </c>
      <c r="F447" t="str">
        <f>Raw_Data!F447</f>
        <v>1700896156</v>
      </c>
      <c r="G447" t="str">
        <f>Raw_Data!H447</f>
        <v>0</v>
      </c>
      <c r="H447">
        <f>IFERROR(VLOOKUP(G447,Store_Map!$A$2:$I$100,3,FALSE),"")</f>
        <v>0</v>
      </c>
      <c r="I447">
        <f>IFERROR(VLOOKUP(G447,Store_Map!$A$2:$I$100,4,FALSE),"")</f>
        <v>0</v>
      </c>
      <c r="J447">
        <f>IFERROR(VLOOKUP(G447,Store_Map!$A$2:$I$100,5,FALSE),"")</f>
        <v>0</v>
      </c>
      <c r="K447">
        <f>IFERROR(VLOOKUP(G447,Store_Map!$A$2:$I$100,6,FALSE),"")</f>
        <v>0</v>
      </c>
      <c r="L447">
        <f>IFERROR(VLOOKUP(G447,Store_Map!$A$2:$I$100,7,FALSE),"")</f>
        <v>0</v>
      </c>
      <c r="M447">
        <f>IFERROR(VLOOKUP(G447,Store_Map!$A$2:$I$100,8,FALSE),"")</f>
        <v>0</v>
      </c>
      <c r="N447">
        <f t="shared" si="54"/>
        <v>0</v>
      </c>
      <c r="O447" t="str">
        <f t="shared" si="55"/>
        <v>PASS</v>
      </c>
      <c r="P447" t="str">
        <f t="shared" si="56"/>
        <v>PASS</v>
      </c>
      <c r="Q447" t="str">
        <f t="shared" si="57"/>
        <v>PASS</v>
      </c>
      <c r="R447" t="str">
        <f t="shared" si="58"/>
        <v>PASS</v>
      </c>
      <c r="S447" t="str">
        <f t="shared" si="59"/>
        <v>PASS</v>
      </c>
      <c r="T447">
        <f t="shared" si="60"/>
        <v>100</v>
      </c>
      <c r="U447" t="str">
        <f t="shared" si="61"/>
        <v>Low</v>
      </c>
      <c r="V447" t="str">
        <f t="shared" si="62"/>
        <v>Clean</v>
      </c>
    </row>
    <row r="448" spans="1:22" x14ac:dyDescent="0.3">
      <c r="A448" t="str">
        <f>Raw_Data!A448</f>
        <v>6226518</v>
      </c>
      <c r="B448">
        <f>Raw_Data!B448</f>
        <v>45663</v>
      </c>
      <c r="C448" t="str">
        <f>Raw_Data!C448</f>
        <v>LOSARTAN POTASSIUM 100 MG T</v>
      </c>
      <c r="D448" t="str">
        <f>Raw_Data!D448</f>
        <v>65862020399</v>
      </c>
      <c r="E448" t="str">
        <f>Raw_Data!E448</f>
        <v>BYNE, EDMUND</v>
      </c>
      <c r="F448" t="str">
        <f>Raw_Data!F448</f>
        <v>1033186648</v>
      </c>
      <c r="G448" t="str">
        <f>Raw_Data!H448</f>
        <v>0</v>
      </c>
      <c r="H448">
        <f>IFERROR(VLOOKUP(G448,Store_Map!$A$2:$I$100,3,FALSE),"")</f>
        <v>0</v>
      </c>
      <c r="I448">
        <f>IFERROR(VLOOKUP(G448,Store_Map!$A$2:$I$100,4,FALSE),"")</f>
        <v>0</v>
      </c>
      <c r="J448">
        <f>IFERROR(VLOOKUP(G448,Store_Map!$A$2:$I$100,5,FALSE),"")</f>
        <v>0</v>
      </c>
      <c r="K448">
        <f>IFERROR(VLOOKUP(G448,Store_Map!$A$2:$I$100,6,FALSE),"")</f>
        <v>0</v>
      </c>
      <c r="L448">
        <f>IFERROR(VLOOKUP(G448,Store_Map!$A$2:$I$100,7,FALSE),"")</f>
        <v>0</v>
      </c>
      <c r="M448">
        <f>IFERROR(VLOOKUP(G448,Store_Map!$A$2:$I$100,8,FALSE),"")</f>
        <v>0</v>
      </c>
      <c r="N448">
        <f t="shared" si="54"/>
        <v>0</v>
      </c>
      <c r="O448" t="str">
        <f t="shared" si="55"/>
        <v>PASS</v>
      </c>
      <c r="P448" t="str">
        <f t="shared" si="56"/>
        <v>PASS</v>
      </c>
      <c r="Q448" t="str">
        <f t="shared" si="57"/>
        <v>PASS</v>
      </c>
      <c r="R448" t="str">
        <f t="shared" si="58"/>
        <v>PASS</v>
      </c>
      <c r="S448" t="str">
        <f t="shared" si="59"/>
        <v>PASS</v>
      </c>
      <c r="T448">
        <f t="shared" si="60"/>
        <v>100</v>
      </c>
      <c r="U448" t="str">
        <f t="shared" si="61"/>
        <v>Low</v>
      </c>
      <c r="V448" t="str">
        <f t="shared" si="62"/>
        <v>Clean</v>
      </c>
    </row>
    <row r="449" spans="1:22" x14ac:dyDescent="0.3">
      <c r="A449" t="str">
        <f>Raw_Data!A449</f>
        <v>6243420</v>
      </c>
      <c r="B449">
        <f>Raw_Data!B449</f>
        <v>45663</v>
      </c>
      <c r="C449" t="str">
        <f>Raw_Data!C449</f>
        <v>HYDROCHLOROTHIAZIDE 25 MG T</v>
      </c>
      <c r="D449" t="str">
        <f>Raw_Data!D449</f>
        <v>29300012810</v>
      </c>
      <c r="E449" t="str">
        <f>Raw_Data!E449</f>
        <v>GIBBS, JON</v>
      </c>
      <c r="F449" t="str">
        <f>Raw_Data!F449</f>
        <v>1700896156</v>
      </c>
      <c r="G449" t="str">
        <f>Raw_Data!H449</f>
        <v>0</v>
      </c>
      <c r="H449">
        <f>IFERROR(VLOOKUP(G449,Store_Map!$A$2:$I$100,3,FALSE),"")</f>
        <v>0</v>
      </c>
      <c r="I449">
        <f>IFERROR(VLOOKUP(G449,Store_Map!$A$2:$I$100,4,FALSE),"")</f>
        <v>0</v>
      </c>
      <c r="J449">
        <f>IFERROR(VLOOKUP(G449,Store_Map!$A$2:$I$100,5,FALSE),"")</f>
        <v>0</v>
      </c>
      <c r="K449">
        <f>IFERROR(VLOOKUP(G449,Store_Map!$A$2:$I$100,6,FALSE),"")</f>
        <v>0</v>
      </c>
      <c r="L449">
        <f>IFERROR(VLOOKUP(G449,Store_Map!$A$2:$I$100,7,FALSE),"")</f>
        <v>0</v>
      </c>
      <c r="M449">
        <f>IFERROR(VLOOKUP(G449,Store_Map!$A$2:$I$100,8,FALSE),"")</f>
        <v>0</v>
      </c>
      <c r="N449">
        <f t="shared" si="54"/>
        <v>0</v>
      </c>
      <c r="O449" t="str">
        <f t="shared" si="55"/>
        <v>PASS</v>
      </c>
      <c r="P449" t="str">
        <f t="shared" si="56"/>
        <v>PASS</v>
      </c>
      <c r="Q449" t="str">
        <f t="shared" si="57"/>
        <v>PASS</v>
      </c>
      <c r="R449" t="str">
        <f t="shared" si="58"/>
        <v>PASS</v>
      </c>
      <c r="S449" t="str">
        <f t="shared" si="59"/>
        <v>PASS</v>
      </c>
      <c r="T449">
        <f t="shared" si="60"/>
        <v>100</v>
      </c>
      <c r="U449" t="str">
        <f t="shared" si="61"/>
        <v>Low</v>
      </c>
      <c r="V449" t="str">
        <f t="shared" si="62"/>
        <v>Clean</v>
      </c>
    </row>
    <row r="450" spans="1:22" x14ac:dyDescent="0.3">
      <c r="A450" t="str">
        <f>Raw_Data!A450</f>
        <v>6244158</v>
      </c>
      <c r="B450">
        <f>Raw_Data!B450</f>
        <v>45663</v>
      </c>
      <c r="C450" t="str">
        <f>Raw_Data!C450</f>
        <v>VENTOLIN HFA 90 MCG INHALER</v>
      </c>
      <c r="D450" t="str">
        <f>Raw_Data!D450</f>
        <v>173068220</v>
      </c>
      <c r="E450" t="str">
        <f>Raw_Data!E450</f>
        <v>YASIN, NURA</v>
      </c>
      <c r="F450" t="str">
        <f>Raw_Data!F450</f>
        <v>1265518567</v>
      </c>
      <c r="G450" t="str">
        <f>Raw_Data!H450</f>
        <v>0</v>
      </c>
      <c r="H450">
        <f>IFERROR(VLOOKUP(G450,Store_Map!$A$2:$I$100,3,FALSE),"")</f>
        <v>0</v>
      </c>
      <c r="I450">
        <f>IFERROR(VLOOKUP(G450,Store_Map!$A$2:$I$100,4,FALSE),"")</f>
        <v>0</v>
      </c>
      <c r="J450">
        <f>IFERROR(VLOOKUP(G450,Store_Map!$A$2:$I$100,5,FALSE),"")</f>
        <v>0</v>
      </c>
      <c r="K450">
        <f>IFERROR(VLOOKUP(G450,Store_Map!$A$2:$I$100,6,FALSE),"")</f>
        <v>0</v>
      </c>
      <c r="L450">
        <f>IFERROR(VLOOKUP(G450,Store_Map!$A$2:$I$100,7,FALSE),"")</f>
        <v>0</v>
      </c>
      <c r="M450">
        <f>IFERROR(VLOOKUP(G450,Store_Map!$A$2:$I$100,8,FALSE),"")</f>
        <v>0</v>
      </c>
      <c r="N450">
        <f t="shared" ref="N450:N513" si="63">COUNTBLANK(A450:M450)</f>
        <v>0</v>
      </c>
      <c r="O450" t="str">
        <f t="shared" ref="O450:O513" si="64">IF(AND(F450&lt;&gt;"",LEN(F450)=10,ISNUMBER(--F450)),"PASS","REVIEW")</f>
        <v>PASS</v>
      </c>
      <c r="P450" t="str">
        <f t="shared" ref="P450:P513" si="65">IF(AND(D450&lt;&gt;"",OR(LEN(D450)=10,LEN(D450)=11),ISNUMBER(--D450)),"PASS","REVIEW")</f>
        <v>REVIEW</v>
      </c>
      <c r="Q450" t="str">
        <f t="shared" ref="Q450:Q513" si="66">IF(H450&lt;&gt;"","PASS","REVIEW")</f>
        <v>PASS</v>
      </c>
      <c r="R450" t="str">
        <f t="shared" ref="R450:R513" si="67">IF(AND(I450&lt;&gt;"",J450&lt;&gt;"",K450&lt;&gt;"",L450&lt;&gt;"",M450&lt;&gt;""),"PASS","REVIEW")</f>
        <v>PASS</v>
      </c>
      <c r="S450" t="str">
        <f t="shared" ref="S450:S513" si="68">IF(OR(N450&gt;0,O450="REVIEW",P450="REVIEW",Q450="REVIEW",R450="REVIEW"),"REVIEW","PASS")</f>
        <v>REVIEW</v>
      </c>
      <c r="T450">
        <f t="shared" ref="T450:T513" si="69">MAX(0,100-(N450*5)-IF(O450="REVIEW",15,0)-IF(P450="REVIEW",10,0)-IF(Q450="REVIEW",10,0)-IF(R450="REVIEW",20,0))</f>
        <v>90</v>
      </c>
      <c r="U450" t="str">
        <f t="shared" ref="U450:U513" si="70">IF(T450&gt;=90,"Low",IF(T450&gt;=70,"Medium","High"))</f>
        <v>Low</v>
      </c>
      <c r="V450" t="str">
        <f t="shared" ref="V450:V513" si="71">IF(N450&gt;0,"Missing required fields",IF(O450="REVIEW","Invalid provider NPI",IF(P450="REVIEW","Invalid NDC",IF(Q450="REVIEW","Store mapping incomplete",IF(R450="REVIEW","Entity mapping incomplete","Clean")))))</f>
        <v>Invalid NDC</v>
      </c>
    </row>
    <row r="451" spans="1:22" x14ac:dyDescent="0.3">
      <c r="A451" t="str">
        <f>Raw_Data!A451</f>
        <v>6247686</v>
      </c>
      <c r="B451">
        <f>Raw_Data!B451</f>
        <v>45663</v>
      </c>
      <c r="C451" t="str">
        <f>Raw_Data!C451</f>
        <v>CYCLOBENZAPRINE 10 MG TABLE</v>
      </c>
      <c r="D451" t="str">
        <f>Raw_Data!D451</f>
        <v>69097084615</v>
      </c>
      <c r="E451" t="str">
        <f>Raw_Data!E451</f>
        <v>AKHTAR, MARIAM</v>
      </c>
      <c r="F451" t="str">
        <f>Raw_Data!F451</f>
        <v>1780024596</v>
      </c>
      <c r="G451" t="str">
        <f>Raw_Data!H451</f>
        <v>0</v>
      </c>
      <c r="H451">
        <f>IFERROR(VLOOKUP(G451,Store_Map!$A$2:$I$100,3,FALSE),"")</f>
        <v>0</v>
      </c>
      <c r="I451">
        <f>IFERROR(VLOOKUP(G451,Store_Map!$A$2:$I$100,4,FALSE),"")</f>
        <v>0</v>
      </c>
      <c r="J451">
        <f>IFERROR(VLOOKUP(G451,Store_Map!$A$2:$I$100,5,FALSE),"")</f>
        <v>0</v>
      </c>
      <c r="K451">
        <f>IFERROR(VLOOKUP(G451,Store_Map!$A$2:$I$100,6,FALSE),"")</f>
        <v>0</v>
      </c>
      <c r="L451">
        <f>IFERROR(VLOOKUP(G451,Store_Map!$A$2:$I$100,7,FALSE),"")</f>
        <v>0</v>
      </c>
      <c r="M451">
        <f>IFERROR(VLOOKUP(G451,Store_Map!$A$2:$I$100,8,FALSE),"")</f>
        <v>0</v>
      </c>
      <c r="N451">
        <f t="shared" si="63"/>
        <v>0</v>
      </c>
      <c r="O451" t="str">
        <f t="shared" si="64"/>
        <v>PASS</v>
      </c>
      <c r="P451" t="str">
        <f t="shared" si="65"/>
        <v>PASS</v>
      </c>
      <c r="Q451" t="str">
        <f t="shared" si="66"/>
        <v>PASS</v>
      </c>
      <c r="R451" t="str">
        <f t="shared" si="67"/>
        <v>PASS</v>
      </c>
      <c r="S451" t="str">
        <f t="shared" si="68"/>
        <v>PASS</v>
      </c>
      <c r="T451">
        <f t="shared" si="69"/>
        <v>100</v>
      </c>
      <c r="U451" t="str">
        <f t="shared" si="70"/>
        <v>Low</v>
      </c>
      <c r="V451" t="str">
        <f t="shared" si="71"/>
        <v>Clean</v>
      </c>
    </row>
    <row r="452" spans="1:22" x14ac:dyDescent="0.3">
      <c r="A452" t="str">
        <f>Raw_Data!A452</f>
        <v>6241834</v>
      </c>
      <c r="B452">
        <f>Raw_Data!B452</f>
        <v>45663</v>
      </c>
      <c r="C452" t="str">
        <f>Raw_Data!C452</f>
        <v>HYDROCHLOROTHIAZIDE 12.5 MG</v>
      </c>
      <c r="D452" t="str">
        <f>Raw_Data!D452</f>
        <v>69315015510</v>
      </c>
      <c r="E452" t="str">
        <f>Raw_Data!E452</f>
        <v>BYNE, EDMUND</v>
      </c>
      <c r="F452" t="str">
        <f>Raw_Data!F452</f>
        <v>1033186648</v>
      </c>
      <c r="G452" t="str">
        <f>Raw_Data!H452</f>
        <v>0</v>
      </c>
      <c r="H452">
        <f>IFERROR(VLOOKUP(G452,Store_Map!$A$2:$I$100,3,FALSE),"")</f>
        <v>0</v>
      </c>
      <c r="I452">
        <f>IFERROR(VLOOKUP(G452,Store_Map!$A$2:$I$100,4,FALSE),"")</f>
        <v>0</v>
      </c>
      <c r="J452">
        <f>IFERROR(VLOOKUP(G452,Store_Map!$A$2:$I$100,5,FALSE),"")</f>
        <v>0</v>
      </c>
      <c r="K452">
        <f>IFERROR(VLOOKUP(G452,Store_Map!$A$2:$I$100,6,FALSE),"")</f>
        <v>0</v>
      </c>
      <c r="L452">
        <f>IFERROR(VLOOKUP(G452,Store_Map!$A$2:$I$100,7,FALSE),"")</f>
        <v>0</v>
      </c>
      <c r="M452">
        <f>IFERROR(VLOOKUP(G452,Store_Map!$A$2:$I$100,8,FALSE),"")</f>
        <v>0</v>
      </c>
      <c r="N452">
        <f t="shared" si="63"/>
        <v>0</v>
      </c>
      <c r="O452" t="str">
        <f t="shared" si="64"/>
        <v>PASS</v>
      </c>
      <c r="P452" t="str">
        <f t="shared" si="65"/>
        <v>PASS</v>
      </c>
      <c r="Q452" t="str">
        <f t="shared" si="66"/>
        <v>PASS</v>
      </c>
      <c r="R452" t="str">
        <f t="shared" si="67"/>
        <v>PASS</v>
      </c>
      <c r="S452" t="str">
        <f t="shared" si="68"/>
        <v>PASS</v>
      </c>
      <c r="T452">
        <f t="shared" si="69"/>
        <v>100</v>
      </c>
      <c r="U452" t="str">
        <f t="shared" si="70"/>
        <v>Low</v>
      </c>
      <c r="V452" t="str">
        <f t="shared" si="71"/>
        <v>Clean</v>
      </c>
    </row>
    <row r="453" spans="1:22" x14ac:dyDescent="0.3">
      <c r="A453" t="str">
        <f>Raw_Data!A453</f>
        <v>6233513</v>
      </c>
      <c r="B453">
        <f>Raw_Data!B453</f>
        <v>45663</v>
      </c>
      <c r="C453" t="str">
        <f>Raw_Data!C453</f>
        <v>ATORVASTATIN 40 MG TABLET</v>
      </c>
      <c r="D453" t="str">
        <f>Raw_Data!D453</f>
        <v>67877051310</v>
      </c>
      <c r="E453" t="str">
        <f>Raw_Data!E453</f>
        <v>BYNE, EDMUND</v>
      </c>
      <c r="F453" t="str">
        <f>Raw_Data!F453</f>
        <v>1033186648</v>
      </c>
      <c r="G453" t="str">
        <f>Raw_Data!H453</f>
        <v>0</v>
      </c>
      <c r="H453">
        <f>IFERROR(VLOOKUP(G453,Store_Map!$A$2:$I$100,3,FALSE),"")</f>
        <v>0</v>
      </c>
      <c r="I453">
        <f>IFERROR(VLOOKUP(G453,Store_Map!$A$2:$I$100,4,FALSE),"")</f>
        <v>0</v>
      </c>
      <c r="J453">
        <f>IFERROR(VLOOKUP(G453,Store_Map!$A$2:$I$100,5,FALSE),"")</f>
        <v>0</v>
      </c>
      <c r="K453">
        <f>IFERROR(VLOOKUP(G453,Store_Map!$A$2:$I$100,6,FALSE),"")</f>
        <v>0</v>
      </c>
      <c r="L453">
        <f>IFERROR(VLOOKUP(G453,Store_Map!$A$2:$I$100,7,FALSE),"")</f>
        <v>0</v>
      </c>
      <c r="M453">
        <f>IFERROR(VLOOKUP(G453,Store_Map!$A$2:$I$100,8,FALSE),"")</f>
        <v>0</v>
      </c>
      <c r="N453">
        <f t="shared" si="63"/>
        <v>0</v>
      </c>
      <c r="O453" t="str">
        <f t="shared" si="64"/>
        <v>PASS</v>
      </c>
      <c r="P453" t="str">
        <f t="shared" si="65"/>
        <v>PASS</v>
      </c>
      <c r="Q453" t="str">
        <f t="shared" si="66"/>
        <v>PASS</v>
      </c>
      <c r="R453" t="str">
        <f t="shared" si="67"/>
        <v>PASS</v>
      </c>
      <c r="S453" t="str">
        <f t="shared" si="68"/>
        <v>PASS</v>
      </c>
      <c r="T453">
        <f t="shared" si="69"/>
        <v>100</v>
      </c>
      <c r="U453" t="str">
        <f t="shared" si="70"/>
        <v>Low</v>
      </c>
      <c r="V453" t="str">
        <f t="shared" si="71"/>
        <v>Clean</v>
      </c>
    </row>
    <row r="454" spans="1:22" x14ac:dyDescent="0.3">
      <c r="A454" t="str">
        <f>Raw_Data!A454</f>
        <v>6243384</v>
      </c>
      <c r="B454">
        <f>Raw_Data!B454</f>
        <v>45663</v>
      </c>
      <c r="C454" t="str">
        <f>Raw_Data!C454</f>
        <v>HYDROCHLOROTHIAZIDE 25 MG T</v>
      </c>
      <c r="D454" t="str">
        <f>Raw_Data!D454</f>
        <v>29300012810</v>
      </c>
      <c r="E454" t="str">
        <f>Raw_Data!E454</f>
        <v>BYNE, EDMUND</v>
      </c>
      <c r="F454" t="str">
        <f>Raw_Data!F454</f>
        <v>1033186648</v>
      </c>
      <c r="G454" t="str">
        <f>Raw_Data!H454</f>
        <v>0</v>
      </c>
      <c r="H454">
        <f>IFERROR(VLOOKUP(G454,Store_Map!$A$2:$I$100,3,FALSE),"")</f>
        <v>0</v>
      </c>
      <c r="I454">
        <f>IFERROR(VLOOKUP(G454,Store_Map!$A$2:$I$100,4,FALSE),"")</f>
        <v>0</v>
      </c>
      <c r="J454">
        <f>IFERROR(VLOOKUP(G454,Store_Map!$A$2:$I$100,5,FALSE),"")</f>
        <v>0</v>
      </c>
      <c r="K454">
        <f>IFERROR(VLOOKUP(G454,Store_Map!$A$2:$I$100,6,FALSE),"")</f>
        <v>0</v>
      </c>
      <c r="L454">
        <f>IFERROR(VLOOKUP(G454,Store_Map!$A$2:$I$100,7,FALSE),"")</f>
        <v>0</v>
      </c>
      <c r="M454">
        <f>IFERROR(VLOOKUP(G454,Store_Map!$A$2:$I$100,8,FALSE),"")</f>
        <v>0</v>
      </c>
      <c r="N454">
        <f t="shared" si="63"/>
        <v>0</v>
      </c>
      <c r="O454" t="str">
        <f t="shared" si="64"/>
        <v>PASS</v>
      </c>
      <c r="P454" t="str">
        <f t="shared" si="65"/>
        <v>PASS</v>
      </c>
      <c r="Q454" t="str">
        <f t="shared" si="66"/>
        <v>PASS</v>
      </c>
      <c r="R454" t="str">
        <f t="shared" si="67"/>
        <v>PASS</v>
      </c>
      <c r="S454" t="str">
        <f t="shared" si="68"/>
        <v>PASS</v>
      </c>
      <c r="T454">
        <f t="shared" si="69"/>
        <v>100</v>
      </c>
      <c r="U454" t="str">
        <f t="shared" si="70"/>
        <v>Low</v>
      </c>
      <c r="V454" t="str">
        <f t="shared" si="71"/>
        <v>Clean</v>
      </c>
    </row>
    <row r="455" spans="1:22" x14ac:dyDescent="0.3">
      <c r="A455" t="str">
        <f>Raw_Data!A455</f>
        <v>6249440</v>
      </c>
      <c r="B455">
        <f>Raw_Data!B455</f>
        <v>45663</v>
      </c>
      <c r="C455" t="str">
        <f>Raw_Data!C455</f>
        <v>CYCLOBENZAPRINE 10 MG TABLE</v>
      </c>
      <c r="D455" t="str">
        <f>Raw_Data!D455</f>
        <v>69097084615</v>
      </c>
      <c r="E455" t="str">
        <f>Raw_Data!E455</f>
        <v>GIBBS, JON</v>
      </c>
      <c r="F455" t="str">
        <f>Raw_Data!F455</f>
        <v>1700896156</v>
      </c>
      <c r="G455" t="str">
        <f>Raw_Data!H455</f>
        <v>0</v>
      </c>
      <c r="H455">
        <f>IFERROR(VLOOKUP(G455,Store_Map!$A$2:$I$100,3,FALSE),"")</f>
        <v>0</v>
      </c>
      <c r="I455">
        <f>IFERROR(VLOOKUP(G455,Store_Map!$A$2:$I$100,4,FALSE),"")</f>
        <v>0</v>
      </c>
      <c r="J455">
        <f>IFERROR(VLOOKUP(G455,Store_Map!$A$2:$I$100,5,FALSE),"")</f>
        <v>0</v>
      </c>
      <c r="K455">
        <f>IFERROR(VLOOKUP(G455,Store_Map!$A$2:$I$100,6,FALSE),"")</f>
        <v>0</v>
      </c>
      <c r="L455">
        <f>IFERROR(VLOOKUP(G455,Store_Map!$A$2:$I$100,7,FALSE),"")</f>
        <v>0</v>
      </c>
      <c r="M455">
        <f>IFERROR(VLOOKUP(G455,Store_Map!$A$2:$I$100,8,FALSE),"")</f>
        <v>0</v>
      </c>
      <c r="N455">
        <f t="shared" si="63"/>
        <v>0</v>
      </c>
      <c r="O455" t="str">
        <f t="shared" si="64"/>
        <v>PASS</v>
      </c>
      <c r="P455" t="str">
        <f t="shared" si="65"/>
        <v>PASS</v>
      </c>
      <c r="Q455" t="str">
        <f t="shared" si="66"/>
        <v>PASS</v>
      </c>
      <c r="R455" t="str">
        <f t="shared" si="67"/>
        <v>PASS</v>
      </c>
      <c r="S455" t="str">
        <f t="shared" si="68"/>
        <v>PASS</v>
      </c>
      <c r="T455">
        <f t="shared" si="69"/>
        <v>100</v>
      </c>
      <c r="U455" t="str">
        <f t="shared" si="70"/>
        <v>Low</v>
      </c>
      <c r="V455" t="str">
        <f t="shared" si="71"/>
        <v>Clean</v>
      </c>
    </row>
    <row r="456" spans="1:22" x14ac:dyDescent="0.3">
      <c r="A456" t="str">
        <f>Raw_Data!A456</f>
        <v>6243396</v>
      </c>
      <c r="B456">
        <f>Raw_Data!B456</f>
        <v>45663</v>
      </c>
      <c r="C456" t="str">
        <f>Raw_Data!C456</f>
        <v>AMLODIPINE BESYLATE 10 MG T</v>
      </c>
      <c r="D456" t="str">
        <f>Raw_Data!D456</f>
        <v>69097012815</v>
      </c>
      <c r="E456" t="str">
        <f>Raw_Data!E456</f>
        <v>BYNE, EDMUND</v>
      </c>
      <c r="F456" t="str">
        <f>Raw_Data!F456</f>
        <v>1033186648</v>
      </c>
      <c r="G456" t="str">
        <f>Raw_Data!H456</f>
        <v>0</v>
      </c>
      <c r="H456">
        <f>IFERROR(VLOOKUP(G456,Store_Map!$A$2:$I$100,3,FALSE),"")</f>
        <v>0</v>
      </c>
      <c r="I456">
        <f>IFERROR(VLOOKUP(G456,Store_Map!$A$2:$I$100,4,FALSE),"")</f>
        <v>0</v>
      </c>
      <c r="J456">
        <f>IFERROR(VLOOKUP(G456,Store_Map!$A$2:$I$100,5,FALSE),"")</f>
        <v>0</v>
      </c>
      <c r="K456">
        <f>IFERROR(VLOOKUP(G456,Store_Map!$A$2:$I$100,6,FALSE),"")</f>
        <v>0</v>
      </c>
      <c r="L456">
        <f>IFERROR(VLOOKUP(G456,Store_Map!$A$2:$I$100,7,FALSE),"")</f>
        <v>0</v>
      </c>
      <c r="M456">
        <f>IFERROR(VLOOKUP(G456,Store_Map!$A$2:$I$100,8,FALSE),"")</f>
        <v>0</v>
      </c>
      <c r="N456">
        <f t="shared" si="63"/>
        <v>0</v>
      </c>
      <c r="O456" t="str">
        <f t="shared" si="64"/>
        <v>PASS</v>
      </c>
      <c r="P456" t="str">
        <f t="shared" si="65"/>
        <v>PASS</v>
      </c>
      <c r="Q456" t="str">
        <f t="shared" si="66"/>
        <v>PASS</v>
      </c>
      <c r="R456" t="str">
        <f t="shared" si="67"/>
        <v>PASS</v>
      </c>
      <c r="S456" t="str">
        <f t="shared" si="68"/>
        <v>PASS</v>
      </c>
      <c r="T456">
        <f t="shared" si="69"/>
        <v>100</v>
      </c>
      <c r="U456" t="str">
        <f t="shared" si="70"/>
        <v>Low</v>
      </c>
      <c r="V456" t="str">
        <f t="shared" si="71"/>
        <v>Clean</v>
      </c>
    </row>
    <row r="457" spans="1:22" x14ac:dyDescent="0.3">
      <c r="A457" t="str">
        <f>Raw_Data!A457</f>
        <v>6243400</v>
      </c>
      <c r="B457">
        <f>Raw_Data!B457</f>
        <v>45663</v>
      </c>
      <c r="C457" t="str">
        <f>Raw_Data!C457</f>
        <v>LISINOPRIL-HCTZ 20-12.5MG</v>
      </c>
      <c r="D457" t="str">
        <f>Raw_Data!D457</f>
        <v>68180051902</v>
      </c>
      <c r="E457" t="str">
        <f>Raw_Data!E457</f>
        <v>GIBBS, JON</v>
      </c>
      <c r="F457" t="str">
        <f>Raw_Data!F457</f>
        <v>1700896156</v>
      </c>
      <c r="G457" t="str">
        <f>Raw_Data!H457</f>
        <v>0</v>
      </c>
      <c r="H457">
        <f>IFERROR(VLOOKUP(G457,Store_Map!$A$2:$I$100,3,FALSE),"")</f>
        <v>0</v>
      </c>
      <c r="I457">
        <f>IFERROR(VLOOKUP(G457,Store_Map!$A$2:$I$100,4,FALSE),"")</f>
        <v>0</v>
      </c>
      <c r="J457">
        <f>IFERROR(VLOOKUP(G457,Store_Map!$A$2:$I$100,5,FALSE),"")</f>
        <v>0</v>
      </c>
      <c r="K457">
        <f>IFERROR(VLOOKUP(G457,Store_Map!$A$2:$I$100,6,FALSE),"")</f>
        <v>0</v>
      </c>
      <c r="L457">
        <f>IFERROR(VLOOKUP(G457,Store_Map!$A$2:$I$100,7,FALSE),"")</f>
        <v>0</v>
      </c>
      <c r="M457">
        <f>IFERROR(VLOOKUP(G457,Store_Map!$A$2:$I$100,8,FALSE),"")</f>
        <v>0</v>
      </c>
      <c r="N457">
        <f t="shared" si="63"/>
        <v>0</v>
      </c>
      <c r="O457" t="str">
        <f t="shared" si="64"/>
        <v>PASS</v>
      </c>
      <c r="P457" t="str">
        <f t="shared" si="65"/>
        <v>PASS</v>
      </c>
      <c r="Q457" t="str">
        <f t="shared" si="66"/>
        <v>PASS</v>
      </c>
      <c r="R457" t="str">
        <f t="shared" si="67"/>
        <v>PASS</v>
      </c>
      <c r="S457" t="str">
        <f t="shared" si="68"/>
        <v>PASS</v>
      </c>
      <c r="T457">
        <f t="shared" si="69"/>
        <v>100</v>
      </c>
      <c r="U457" t="str">
        <f t="shared" si="70"/>
        <v>Low</v>
      </c>
      <c r="V457" t="str">
        <f t="shared" si="71"/>
        <v>Clean</v>
      </c>
    </row>
    <row r="458" spans="1:22" x14ac:dyDescent="0.3">
      <c r="A458" t="str">
        <f>Raw_Data!A458</f>
        <v>6244533</v>
      </c>
      <c r="B458">
        <f>Raw_Data!B458</f>
        <v>45663</v>
      </c>
      <c r="C458" t="str">
        <f>Raw_Data!C458</f>
        <v>AMLODIPINE BESYLATE 10 MG T</v>
      </c>
      <c r="D458" t="str">
        <f>Raw_Data!D458</f>
        <v>29300039810</v>
      </c>
      <c r="E458" t="str">
        <f>Raw_Data!E458</f>
        <v>GIBBS, JON</v>
      </c>
      <c r="F458" t="str">
        <f>Raw_Data!F458</f>
        <v>1700896156</v>
      </c>
      <c r="G458" t="str">
        <f>Raw_Data!H458</f>
        <v>0</v>
      </c>
      <c r="H458">
        <f>IFERROR(VLOOKUP(G458,Store_Map!$A$2:$I$100,3,FALSE),"")</f>
        <v>0</v>
      </c>
      <c r="I458">
        <f>IFERROR(VLOOKUP(G458,Store_Map!$A$2:$I$100,4,FALSE),"")</f>
        <v>0</v>
      </c>
      <c r="J458">
        <f>IFERROR(VLOOKUP(G458,Store_Map!$A$2:$I$100,5,FALSE),"")</f>
        <v>0</v>
      </c>
      <c r="K458">
        <f>IFERROR(VLOOKUP(G458,Store_Map!$A$2:$I$100,6,FALSE),"")</f>
        <v>0</v>
      </c>
      <c r="L458">
        <f>IFERROR(VLOOKUP(G458,Store_Map!$A$2:$I$100,7,FALSE),"")</f>
        <v>0</v>
      </c>
      <c r="M458">
        <f>IFERROR(VLOOKUP(G458,Store_Map!$A$2:$I$100,8,FALSE),"")</f>
        <v>0</v>
      </c>
      <c r="N458">
        <f t="shared" si="63"/>
        <v>0</v>
      </c>
      <c r="O458" t="str">
        <f t="shared" si="64"/>
        <v>PASS</v>
      </c>
      <c r="P458" t="str">
        <f t="shared" si="65"/>
        <v>PASS</v>
      </c>
      <c r="Q458" t="str">
        <f t="shared" si="66"/>
        <v>PASS</v>
      </c>
      <c r="R458" t="str">
        <f t="shared" si="67"/>
        <v>PASS</v>
      </c>
      <c r="S458" t="str">
        <f t="shared" si="68"/>
        <v>PASS</v>
      </c>
      <c r="T458">
        <f t="shared" si="69"/>
        <v>100</v>
      </c>
      <c r="U458" t="str">
        <f t="shared" si="70"/>
        <v>Low</v>
      </c>
      <c r="V458" t="str">
        <f t="shared" si="71"/>
        <v>Clean</v>
      </c>
    </row>
    <row r="459" spans="1:22" x14ac:dyDescent="0.3">
      <c r="A459" t="str">
        <f>Raw_Data!A459</f>
        <v>6245415</v>
      </c>
      <c r="B459">
        <f>Raw_Data!B459</f>
        <v>45663</v>
      </c>
      <c r="C459" t="str">
        <f>Raw_Data!C459</f>
        <v>MELOXICAM 15 MG TABLET</v>
      </c>
      <c r="D459" t="str">
        <f>Raw_Data!D459</f>
        <v>68382005105</v>
      </c>
      <c r="E459" t="str">
        <f>Raw_Data!E459</f>
        <v>BYNE, EDMUND</v>
      </c>
      <c r="F459" t="str">
        <f>Raw_Data!F459</f>
        <v>1033186648</v>
      </c>
      <c r="G459" t="str">
        <f>Raw_Data!H459</f>
        <v>0</v>
      </c>
      <c r="H459">
        <f>IFERROR(VLOOKUP(G459,Store_Map!$A$2:$I$100,3,FALSE),"")</f>
        <v>0</v>
      </c>
      <c r="I459">
        <f>IFERROR(VLOOKUP(G459,Store_Map!$A$2:$I$100,4,FALSE),"")</f>
        <v>0</v>
      </c>
      <c r="J459">
        <f>IFERROR(VLOOKUP(G459,Store_Map!$A$2:$I$100,5,FALSE),"")</f>
        <v>0</v>
      </c>
      <c r="K459">
        <f>IFERROR(VLOOKUP(G459,Store_Map!$A$2:$I$100,6,FALSE),"")</f>
        <v>0</v>
      </c>
      <c r="L459">
        <f>IFERROR(VLOOKUP(G459,Store_Map!$A$2:$I$100,7,FALSE),"")</f>
        <v>0</v>
      </c>
      <c r="M459">
        <f>IFERROR(VLOOKUP(G459,Store_Map!$A$2:$I$100,8,FALSE),"")</f>
        <v>0</v>
      </c>
      <c r="N459">
        <f t="shared" si="63"/>
        <v>0</v>
      </c>
      <c r="O459" t="str">
        <f t="shared" si="64"/>
        <v>PASS</v>
      </c>
      <c r="P459" t="str">
        <f t="shared" si="65"/>
        <v>PASS</v>
      </c>
      <c r="Q459" t="str">
        <f t="shared" si="66"/>
        <v>PASS</v>
      </c>
      <c r="R459" t="str">
        <f t="shared" si="67"/>
        <v>PASS</v>
      </c>
      <c r="S459" t="str">
        <f t="shared" si="68"/>
        <v>PASS</v>
      </c>
      <c r="T459">
        <f t="shared" si="69"/>
        <v>100</v>
      </c>
      <c r="U459" t="str">
        <f t="shared" si="70"/>
        <v>Low</v>
      </c>
      <c r="V459" t="str">
        <f t="shared" si="71"/>
        <v>Clean</v>
      </c>
    </row>
    <row r="460" spans="1:22" x14ac:dyDescent="0.3">
      <c r="A460" t="str">
        <f>Raw_Data!A460</f>
        <v>6244661</v>
      </c>
      <c r="B460">
        <f>Raw_Data!B460</f>
        <v>45663</v>
      </c>
      <c r="C460" t="str">
        <f>Raw_Data!C460</f>
        <v>LOSARTAN-HCTZ 50-12.5 MG TA</v>
      </c>
      <c r="D460" t="str">
        <f>Raw_Data!D460</f>
        <v>65862046899</v>
      </c>
      <c r="E460" t="str">
        <f>Raw_Data!E460</f>
        <v>BYNE, EDMUND</v>
      </c>
      <c r="F460" t="str">
        <f>Raw_Data!F460</f>
        <v>1033186648</v>
      </c>
      <c r="G460" t="str">
        <f>Raw_Data!H460</f>
        <v>0</v>
      </c>
      <c r="H460">
        <f>IFERROR(VLOOKUP(G460,Store_Map!$A$2:$I$100,3,FALSE),"")</f>
        <v>0</v>
      </c>
      <c r="I460">
        <f>IFERROR(VLOOKUP(G460,Store_Map!$A$2:$I$100,4,FALSE),"")</f>
        <v>0</v>
      </c>
      <c r="J460">
        <f>IFERROR(VLOOKUP(G460,Store_Map!$A$2:$I$100,5,FALSE),"")</f>
        <v>0</v>
      </c>
      <c r="K460">
        <f>IFERROR(VLOOKUP(G460,Store_Map!$A$2:$I$100,6,FALSE),"")</f>
        <v>0</v>
      </c>
      <c r="L460">
        <f>IFERROR(VLOOKUP(G460,Store_Map!$A$2:$I$100,7,FALSE),"")</f>
        <v>0</v>
      </c>
      <c r="M460">
        <f>IFERROR(VLOOKUP(G460,Store_Map!$A$2:$I$100,8,FALSE),"")</f>
        <v>0</v>
      </c>
      <c r="N460">
        <f t="shared" si="63"/>
        <v>0</v>
      </c>
      <c r="O460" t="str">
        <f t="shared" si="64"/>
        <v>PASS</v>
      </c>
      <c r="P460" t="str">
        <f t="shared" si="65"/>
        <v>PASS</v>
      </c>
      <c r="Q460" t="str">
        <f t="shared" si="66"/>
        <v>PASS</v>
      </c>
      <c r="R460" t="str">
        <f t="shared" si="67"/>
        <v>PASS</v>
      </c>
      <c r="S460" t="str">
        <f t="shared" si="68"/>
        <v>PASS</v>
      </c>
      <c r="T460">
        <f t="shared" si="69"/>
        <v>100</v>
      </c>
      <c r="U460" t="str">
        <f t="shared" si="70"/>
        <v>Low</v>
      </c>
      <c r="V460" t="str">
        <f t="shared" si="71"/>
        <v>Clean</v>
      </c>
    </row>
    <row r="461" spans="1:22" x14ac:dyDescent="0.3">
      <c r="A461" t="str">
        <f>Raw_Data!A461</f>
        <v>6244896</v>
      </c>
      <c r="B461">
        <f>Raw_Data!B461</f>
        <v>45663</v>
      </c>
      <c r="C461" t="str">
        <f>Raw_Data!C461</f>
        <v>AMLODIPINE BESYLATE 5 MG TA</v>
      </c>
      <c r="D461" t="str">
        <f>Raw_Data!D461</f>
        <v>69097012715</v>
      </c>
      <c r="E461" t="str">
        <f>Raw_Data!E461</f>
        <v>BYNE, EDMUND</v>
      </c>
      <c r="F461" t="str">
        <f>Raw_Data!F461</f>
        <v>1033186648</v>
      </c>
      <c r="G461" t="str">
        <f>Raw_Data!H461</f>
        <v>0</v>
      </c>
      <c r="H461">
        <f>IFERROR(VLOOKUP(G461,Store_Map!$A$2:$I$100,3,FALSE),"")</f>
        <v>0</v>
      </c>
      <c r="I461">
        <f>IFERROR(VLOOKUP(G461,Store_Map!$A$2:$I$100,4,FALSE),"")</f>
        <v>0</v>
      </c>
      <c r="J461">
        <f>IFERROR(VLOOKUP(G461,Store_Map!$A$2:$I$100,5,FALSE),"")</f>
        <v>0</v>
      </c>
      <c r="K461">
        <f>IFERROR(VLOOKUP(G461,Store_Map!$A$2:$I$100,6,FALSE),"")</f>
        <v>0</v>
      </c>
      <c r="L461">
        <f>IFERROR(VLOOKUP(G461,Store_Map!$A$2:$I$100,7,FALSE),"")</f>
        <v>0</v>
      </c>
      <c r="M461">
        <f>IFERROR(VLOOKUP(G461,Store_Map!$A$2:$I$100,8,FALSE),"")</f>
        <v>0</v>
      </c>
      <c r="N461">
        <f t="shared" si="63"/>
        <v>0</v>
      </c>
      <c r="O461" t="str">
        <f t="shared" si="64"/>
        <v>PASS</v>
      </c>
      <c r="P461" t="str">
        <f t="shared" si="65"/>
        <v>PASS</v>
      </c>
      <c r="Q461" t="str">
        <f t="shared" si="66"/>
        <v>PASS</v>
      </c>
      <c r="R461" t="str">
        <f t="shared" si="67"/>
        <v>PASS</v>
      </c>
      <c r="S461" t="str">
        <f t="shared" si="68"/>
        <v>PASS</v>
      </c>
      <c r="T461">
        <f t="shared" si="69"/>
        <v>100</v>
      </c>
      <c r="U461" t="str">
        <f t="shared" si="70"/>
        <v>Low</v>
      </c>
      <c r="V461" t="str">
        <f t="shared" si="71"/>
        <v>Clean</v>
      </c>
    </row>
    <row r="462" spans="1:22" x14ac:dyDescent="0.3">
      <c r="A462" t="str">
        <f>Raw_Data!A462</f>
        <v>6237509</v>
      </c>
      <c r="B462">
        <f>Raw_Data!B462</f>
        <v>45663</v>
      </c>
      <c r="C462" t="str">
        <f>Raw_Data!C462</f>
        <v>TADALAFIL 20 MG TABLET</v>
      </c>
      <c r="D462" t="str">
        <f>Raw_Data!D462</f>
        <v>27241011403</v>
      </c>
      <c r="E462" t="str">
        <f>Raw_Data!E462</f>
        <v>BYNE, EDMUND</v>
      </c>
      <c r="F462" t="str">
        <f>Raw_Data!F462</f>
        <v>1033186648</v>
      </c>
      <c r="G462" t="str">
        <f>Raw_Data!H462</f>
        <v>0</v>
      </c>
      <c r="H462">
        <f>IFERROR(VLOOKUP(G462,Store_Map!$A$2:$I$100,3,FALSE),"")</f>
        <v>0</v>
      </c>
      <c r="I462">
        <f>IFERROR(VLOOKUP(G462,Store_Map!$A$2:$I$100,4,FALSE),"")</f>
        <v>0</v>
      </c>
      <c r="J462">
        <f>IFERROR(VLOOKUP(G462,Store_Map!$A$2:$I$100,5,FALSE),"")</f>
        <v>0</v>
      </c>
      <c r="K462">
        <f>IFERROR(VLOOKUP(G462,Store_Map!$A$2:$I$100,6,FALSE),"")</f>
        <v>0</v>
      </c>
      <c r="L462">
        <f>IFERROR(VLOOKUP(G462,Store_Map!$A$2:$I$100,7,FALSE),"")</f>
        <v>0</v>
      </c>
      <c r="M462">
        <f>IFERROR(VLOOKUP(G462,Store_Map!$A$2:$I$100,8,FALSE),"")</f>
        <v>0</v>
      </c>
      <c r="N462">
        <f t="shared" si="63"/>
        <v>0</v>
      </c>
      <c r="O462" t="str">
        <f t="shared" si="64"/>
        <v>PASS</v>
      </c>
      <c r="P462" t="str">
        <f t="shared" si="65"/>
        <v>PASS</v>
      </c>
      <c r="Q462" t="str">
        <f t="shared" si="66"/>
        <v>PASS</v>
      </c>
      <c r="R462" t="str">
        <f t="shared" si="67"/>
        <v>PASS</v>
      </c>
      <c r="S462" t="str">
        <f t="shared" si="68"/>
        <v>PASS</v>
      </c>
      <c r="T462">
        <f t="shared" si="69"/>
        <v>100</v>
      </c>
      <c r="U462" t="str">
        <f t="shared" si="70"/>
        <v>Low</v>
      </c>
      <c r="V462" t="str">
        <f t="shared" si="71"/>
        <v>Clean</v>
      </c>
    </row>
    <row r="463" spans="1:22" x14ac:dyDescent="0.3">
      <c r="A463" t="str">
        <f>Raw_Data!A463</f>
        <v>6249012</v>
      </c>
      <c r="B463">
        <f>Raw_Data!B463</f>
        <v>45663</v>
      </c>
      <c r="C463" t="str">
        <f>Raw_Data!C463</f>
        <v>LEVOTHYROXINE 100 MCG TABLE</v>
      </c>
      <c r="D463" t="str">
        <f>Raw_Data!D463</f>
        <v>68180096909</v>
      </c>
      <c r="E463" t="str">
        <f>Raw_Data!E463</f>
        <v>YASIN, NURA</v>
      </c>
      <c r="F463" t="str">
        <f>Raw_Data!F463</f>
        <v>1265518567</v>
      </c>
      <c r="G463" t="str">
        <f>Raw_Data!H463</f>
        <v>0</v>
      </c>
      <c r="H463">
        <f>IFERROR(VLOOKUP(G463,Store_Map!$A$2:$I$100,3,FALSE),"")</f>
        <v>0</v>
      </c>
      <c r="I463">
        <f>IFERROR(VLOOKUP(G463,Store_Map!$A$2:$I$100,4,FALSE),"")</f>
        <v>0</v>
      </c>
      <c r="J463">
        <f>IFERROR(VLOOKUP(G463,Store_Map!$A$2:$I$100,5,FALSE),"")</f>
        <v>0</v>
      </c>
      <c r="K463">
        <f>IFERROR(VLOOKUP(G463,Store_Map!$A$2:$I$100,6,FALSE),"")</f>
        <v>0</v>
      </c>
      <c r="L463">
        <f>IFERROR(VLOOKUP(G463,Store_Map!$A$2:$I$100,7,FALSE),"")</f>
        <v>0</v>
      </c>
      <c r="M463">
        <f>IFERROR(VLOOKUP(G463,Store_Map!$A$2:$I$100,8,FALSE),"")</f>
        <v>0</v>
      </c>
      <c r="N463">
        <f t="shared" si="63"/>
        <v>0</v>
      </c>
      <c r="O463" t="str">
        <f t="shared" si="64"/>
        <v>PASS</v>
      </c>
      <c r="P463" t="str">
        <f t="shared" si="65"/>
        <v>PASS</v>
      </c>
      <c r="Q463" t="str">
        <f t="shared" si="66"/>
        <v>PASS</v>
      </c>
      <c r="R463" t="str">
        <f t="shared" si="67"/>
        <v>PASS</v>
      </c>
      <c r="S463" t="str">
        <f t="shared" si="68"/>
        <v>PASS</v>
      </c>
      <c r="T463">
        <f t="shared" si="69"/>
        <v>100</v>
      </c>
      <c r="U463" t="str">
        <f t="shared" si="70"/>
        <v>Low</v>
      </c>
      <c r="V463" t="str">
        <f t="shared" si="71"/>
        <v>Clean</v>
      </c>
    </row>
    <row r="464" spans="1:22" x14ac:dyDescent="0.3">
      <c r="A464" t="str">
        <f>Raw_Data!A464</f>
        <v>6249013</v>
      </c>
      <c r="B464">
        <f>Raw_Data!B464</f>
        <v>45663</v>
      </c>
      <c r="C464" t="str">
        <f>Raw_Data!C464</f>
        <v>CARVEDILOL 25 MG TABLET</v>
      </c>
      <c r="D464" t="str">
        <f>Raw_Data!D464</f>
        <v>68382009505</v>
      </c>
      <c r="E464" t="str">
        <f>Raw_Data!E464</f>
        <v>YASIN, NURA</v>
      </c>
      <c r="F464" t="str">
        <f>Raw_Data!F464</f>
        <v>1265518567</v>
      </c>
      <c r="G464" t="str">
        <f>Raw_Data!H464</f>
        <v>0</v>
      </c>
      <c r="H464">
        <f>IFERROR(VLOOKUP(G464,Store_Map!$A$2:$I$100,3,FALSE),"")</f>
        <v>0</v>
      </c>
      <c r="I464">
        <f>IFERROR(VLOOKUP(G464,Store_Map!$A$2:$I$100,4,FALSE),"")</f>
        <v>0</v>
      </c>
      <c r="J464">
        <f>IFERROR(VLOOKUP(G464,Store_Map!$A$2:$I$100,5,FALSE),"")</f>
        <v>0</v>
      </c>
      <c r="K464">
        <f>IFERROR(VLOOKUP(G464,Store_Map!$A$2:$I$100,6,FALSE),"")</f>
        <v>0</v>
      </c>
      <c r="L464">
        <f>IFERROR(VLOOKUP(G464,Store_Map!$A$2:$I$100,7,FALSE),"")</f>
        <v>0</v>
      </c>
      <c r="M464">
        <f>IFERROR(VLOOKUP(G464,Store_Map!$A$2:$I$100,8,FALSE),"")</f>
        <v>0</v>
      </c>
      <c r="N464">
        <f t="shared" si="63"/>
        <v>0</v>
      </c>
      <c r="O464" t="str">
        <f t="shared" si="64"/>
        <v>PASS</v>
      </c>
      <c r="P464" t="str">
        <f t="shared" si="65"/>
        <v>PASS</v>
      </c>
      <c r="Q464" t="str">
        <f t="shared" si="66"/>
        <v>PASS</v>
      </c>
      <c r="R464" t="str">
        <f t="shared" si="67"/>
        <v>PASS</v>
      </c>
      <c r="S464" t="str">
        <f t="shared" si="68"/>
        <v>PASS</v>
      </c>
      <c r="T464">
        <f t="shared" si="69"/>
        <v>100</v>
      </c>
      <c r="U464" t="str">
        <f t="shared" si="70"/>
        <v>Low</v>
      </c>
      <c r="V464" t="str">
        <f t="shared" si="71"/>
        <v>Clean</v>
      </c>
    </row>
    <row r="465" spans="1:22" x14ac:dyDescent="0.3">
      <c r="A465" t="str">
        <f>Raw_Data!A465</f>
        <v>6249011</v>
      </c>
      <c r="B465">
        <f>Raw_Data!B465</f>
        <v>45663</v>
      </c>
      <c r="C465" t="str">
        <f>Raw_Data!C465</f>
        <v>LOSARTAN POTASSIUM 100 MG T</v>
      </c>
      <c r="D465" t="str">
        <f>Raw_Data!D465</f>
        <v>65862020399</v>
      </c>
      <c r="E465" t="str">
        <f>Raw_Data!E465</f>
        <v>YASIN, NURA</v>
      </c>
      <c r="F465" t="str">
        <f>Raw_Data!F465</f>
        <v>1265518567</v>
      </c>
      <c r="G465" t="str">
        <f>Raw_Data!H465</f>
        <v>0</v>
      </c>
      <c r="H465">
        <f>IFERROR(VLOOKUP(G465,Store_Map!$A$2:$I$100,3,FALSE),"")</f>
        <v>0</v>
      </c>
      <c r="I465">
        <f>IFERROR(VLOOKUP(G465,Store_Map!$A$2:$I$100,4,FALSE),"")</f>
        <v>0</v>
      </c>
      <c r="J465">
        <f>IFERROR(VLOOKUP(G465,Store_Map!$A$2:$I$100,5,FALSE),"")</f>
        <v>0</v>
      </c>
      <c r="K465">
        <f>IFERROR(VLOOKUP(G465,Store_Map!$A$2:$I$100,6,FALSE),"")</f>
        <v>0</v>
      </c>
      <c r="L465">
        <f>IFERROR(VLOOKUP(G465,Store_Map!$A$2:$I$100,7,FALSE),"")</f>
        <v>0</v>
      </c>
      <c r="M465">
        <f>IFERROR(VLOOKUP(G465,Store_Map!$A$2:$I$100,8,FALSE),"")</f>
        <v>0</v>
      </c>
      <c r="N465">
        <f t="shared" si="63"/>
        <v>0</v>
      </c>
      <c r="O465" t="str">
        <f t="shared" si="64"/>
        <v>PASS</v>
      </c>
      <c r="P465" t="str">
        <f t="shared" si="65"/>
        <v>PASS</v>
      </c>
      <c r="Q465" t="str">
        <f t="shared" si="66"/>
        <v>PASS</v>
      </c>
      <c r="R465" t="str">
        <f t="shared" si="67"/>
        <v>PASS</v>
      </c>
      <c r="S465" t="str">
        <f t="shared" si="68"/>
        <v>PASS</v>
      </c>
      <c r="T465">
        <f t="shared" si="69"/>
        <v>100</v>
      </c>
      <c r="U465" t="str">
        <f t="shared" si="70"/>
        <v>Low</v>
      </c>
      <c r="V465" t="str">
        <f t="shared" si="71"/>
        <v>Clean</v>
      </c>
    </row>
    <row r="466" spans="1:22" x14ac:dyDescent="0.3">
      <c r="A466" t="str">
        <f>Raw_Data!A466</f>
        <v>6249014</v>
      </c>
      <c r="B466">
        <f>Raw_Data!B466</f>
        <v>45663</v>
      </c>
      <c r="C466" t="str">
        <f>Raw_Data!C466</f>
        <v>CHLORTHALIDONE 25 MG TABLET</v>
      </c>
      <c r="D466" t="str">
        <f>Raw_Data!D466</f>
        <v>75834010901</v>
      </c>
      <c r="E466" t="str">
        <f>Raw_Data!E466</f>
        <v>YASIN, NURA</v>
      </c>
      <c r="F466" t="str">
        <f>Raw_Data!F466</f>
        <v>1265518567</v>
      </c>
      <c r="G466" t="str">
        <f>Raw_Data!H466</f>
        <v>0</v>
      </c>
      <c r="H466">
        <f>IFERROR(VLOOKUP(G466,Store_Map!$A$2:$I$100,3,FALSE),"")</f>
        <v>0</v>
      </c>
      <c r="I466">
        <f>IFERROR(VLOOKUP(G466,Store_Map!$A$2:$I$100,4,FALSE),"")</f>
        <v>0</v>
      </c>
      <c r="J466">
        <f>IFERROR(VLOOKUP(G466,Store_Map!$A$2:$I$100,5,FALSE),"")</f>
        <v>0</v>
      </c>
      <c r="K466">
        <f>IFERROR(VLOOKUP(G466,Store_Map!$A$2:$I$100,6,FALSE),"")</f>
        <v>0</v>
      </c>
      <c r="L466">
        <f>IFERROR(VLOOKUP(G466,Store_Map!$A$2:$I$100,7,FALSE),"")</f>
        <v>0</v>
      </c>
      <c r="M466">
        <f>IFERROR(VLOOKUP(G466,Store_Map!$A$2:$I$100,8,FALSE),"")</f>
        <v>0</v>
      </c>
      <c r="N466">
        <f t="shared" si="63"/>
        <v>0</v>
      </c>
      <c r="O466" t="str">
        <f t="shared" si="64"/>
        <v>PASS</v>
      </c>
      <c r="P466" t="str">
        <f t="shared" si="65"/>
        <v>PASS</v>
      </c>
      <c r="Q466" t="str">
        <f t="shared" si="66"/>
        <v>PASS</v>
      </c>
      <c r="R466" t="str">
        <f t="shared" si="67"/>
        <v>PASS</v>
      </c>
      <c r="S466" t="str">
        <f t="shared" si="68"/>
        <v>PASS</v>
      </c>
      <c r="T466">
        <f t="shared" si="69"/>
        <v>100</v>
      </c>
      <c r="U466" t="str">
        <f t="shared" si="70"/>
        <v>Low</v>
      </c>
      <c r="V466" t="str">
        <f t="shared" si="71"/>
        <v>Clean</v>
      </c>
    </row>
    <row r="467" spans="1:22" x14ac:dyDescent="0.3">
      <c r="A467" t="str">
        <f>Raw_Data!A467</f>
        <v>6251347</v>
      </c>
      <c r="B467">
        <f>Raw_Data!B467</f>
        <v>45663</v>
      </c>
      <c r="C467" t="str">
        <f>Raw_Data!C467</f>
        <v>AZITHROMYCIN 250 MG TABLET</v>
      </c>
      <c r="D467" t="str">
        <f>Raw_Data!D467</f>
        <v>50111078751</v>
      </c>
      <c r="E467" t="str">
        <f>Raw_Data!E467</f>
        <v>BYNE, EDMUND</v>
      </c>
      <c r="F467" t="str">
        <f>Raw_Data!F467</f>
        <v>1033186648</v>
      </c>
      <c r="G467" t="str">
        <f>Raw_Data!H467</f>
        <v>0</v>
      </c>
      <c r="H467">
        <f>IFERROR(VLOOKUP(G467,Store_Map!$A$2:$I$100,3,FALSE),"")</f>
        <v>0</v>
      </c>
      <c r="I467">
        <f>IFERROR(VLOOKUP(G467,Store_Map!$A$2:$I$100,4,FALSE),"")</f>
        <v>0</v>
      </c>
      <c r="J467">
        <f>IFERROR(VLOOKUP(G467,Store_Map!$A$2:$I$100,5,FALSE),"")</f>
        <v>0</v>
      </c>
      <c r="K467">
        <f>IFERROR(VLOOKUP(G467,Store_Map!$A$2:$I$100,6,FALSE),"")</f>
        <v>0</v>
      </c>
      <c r="L467">
        <f>IFERROR(VLOOKUP(G467,Store_Map!$A$2:$I$100,7,FALSE),"")</f>
        <v>0</v>
      </c>
      <c r="M467">
        <f>IFERROR(VLOOKUP(G467,Store_Map!$A$2:$I$100,8,FALSE),"")</f>
        <v>0</v>
      </c>
      <c r="N467">
        <f t="shared" si="63"/>
        <v>0</v>
      </c>
      <c r="O467" t="str">
        <f t="shared" si="64"/>
        <v>PASS</v>
      </c>
      <c r="P467" t="str">
        <f t="shared" si="65"/>
        <v>PASS</v>
      </c>
      <c r="Q467" t="str">
        <f t="shared" si="66"/>
        <v>PASS</v>
      </c>
      <c r="R467" t="str">
        <f t="shared" si="67"/>
        <v>PASS</v>
      </c>
      <c r="S467" t="str">
        <f t="shared" si="68"/>
        <v>PASS</v>
      </c>
      <c r="T467">
        <f t="shared" si="69"/>
        <v>100</v>
      </c>
      <c r="U467" t="str">
        <f t="shared" si="70"/>
        <v>Low</v>
      </c>
      <c r="V467" t="str">
        <f t="shared" si="71"/>
        <v>Clean</v>
      </c>
    </row>
    <row r="468" spans="1:22" x14ac:dyDescent="0.3">
      <c r="A468" t="str">
        <f>Raw_Data!A468</f>
        <v>6251348</v>
      </c>
      <c r="B468">
        <f>Raw_Data!B468</f>
        <v>45663</v>
      </c>
      <c r="C468" t="str">
        <f>Raw_Data!C468</f>
        <v>BENZONATATE 100 MG CAPSULE</v>
      </c>
      <c r="D468" t="str">
        <f>Raw_Data!D468</f>
        <v>64380071207</v>
      </c>
      <c r="E468" t="str">
        <f>Raw_Data!E468</f>
        <v>BYNE, EDMUND</v>
      </c>
      <c r="F468" t="str">
        <f>Raw_Data!F468</f>
        <v>1033186648</v>
      </c>
      <c r="G468" t="str">
        <f>Raw_Data!H468</f>
        <v>0</v>
      </c>
      <c r="H468">
        <f>IFERROR(VLOOKUP(G468,Store_Map!$A$2:$I$100,3,FALSE),"")</f>
        <v>0</v>
      </c>
      <c r="I468">
        <f>IFERROR(VLOOKUP(G468,Store_Map!$A$2:$I$100,4,FALSE),"")</f>
        <v>0</v>
      </c>
      <c r="J468">
        <f>IFERROR(VLOOKUP(G468,Store_Map!$A$2:$I$100,5,FALSE),"")</f>
        <v>0</v>
      </c>
      <c r="K468">
        <f>IFERROR(VLOOKUP(G468,Store_Map!$A$2:$I$100,6,FALSE),"")</f>
        <v>0</v>
      </c>
      <c r="L468">
        <f>IFERROR(VLOOKUP(G468,Store_Map!$A$2:$I$100,7,FALSE),"")</f>
        <v>0</v>
      </c>
      <c r="M468">
        <f>IFERROR(VLOOKUP(G468,Store_Map!$A$2:$I$100,8,FALSE),"")</f>
        <v>0</v>
      </c>
      <c r="N468">
        <f t="shared" si="63"/>
        <v>0</v>
      </c>
      <c r="O468" t="str">
        <f t="shared" si="64"/>
        <v>PASS</v>
      </c>
      <c r="P468" t="str">
        <f t="shared" si="65"/>
        <v>PASS</v>
      </c>
      <c r="Q468" t="str">
        <f t="shared" si="66"/>
        <v>PASS</v>
      </c>
      <c r="R468" t="str">
        <f t="shared" si="67"/>
        <v>PASS</v>
      </c>
      <c r="S468" t="str">
        <f t="shared" si="68"/>
        <v>PASS</v>
      </c>
      <c r="T468">
        <f t="shared" si="69"/>
        <v>100</v>
      </c>
      <c r="U468" t="str">
        <f t="shared" si="70"/>
        <v>Low</v>
      </c>
      <c r="V468" t="str">
        <f t="shared" si="71"/>
        <v>Clean</v>
      </c>
    </row>
    <row r="469" spans="1:22" x14ac:dyDescent="0.3">
      <c r="A469" t="str">
        <f>Raw_Data!A469</f>
        <v>6251349</v>
      </c>
      <c r="B469">
        <f>Raw_Data!B469</f>
        <v>45663</v>
      </c>
      <c r="C469" t="str">
        <f>Raw_Data!C469</f>
        <v>FARXIGA 10 MG TABLET</v>
      </c>
      <c r="D469" t="str">
        <f>Raw_Data!D469</f>
        <v>310621030</v>
      </c>
      <c r="E469" t="str">
        <f>Raw_Data!E469</f>
        <v>GIBBS, JON</v>
      </c>
      <c r="F469" t="str">
        <f>Raw_Data!F469</f>
        <v>1700896156</v>
      </c>
      <c r="G469" t="str">
        <f>Raw_Data!H469</f>
        <v>0</v>
      </c>
      <c r="H469">
        <f>IFERROR(VLOOKUP(G469,Store_Map!$A$2:$I$100,3,FALSE),"")</f>
        <v>0</v>
      </c>
      <c r="I469">
        <f>IFERROR(VLOOKUP(G469,Store_Map!$A$2:$I$100,4,FALSE),"")</f>
        <v>0</v>
      </c>
      <c r="J469">
        <f>IFERROR(VLOOKUP(G469,Store_Map!$A$2:$I$100,5,FALSE),"")</f>
        <v>0</v>
      </c>
      <c r="K469">
        <f>IFERROR(VLOOKUP(G469,Store_Map!$A$2:$I$100,6,FALSE),"")</f>
        <v>0</v>
      </c>
      <c r="L469">
        <f>IFERROR(VLOOKUP(G469,Store_Map!$A$2:$I$100,7,FALSE),"")</f>
        <v>0</v>
      </c>
      <c r="M469">
        <f>IFERROR(VLOOKUP(G469,Store_Map!$A$2:$I$100,8,FALSE),"")</f>
        <v>0</v>
      </c>
      <c r="N469">
        <f t="shared" si="63"/>
        <v>0</v>
      </c>
      <c r="O469" t="str">
        <f t="shared" si="64"/>
        <v>PASS</v>
      </c>
      <c r="P469" t="str">
        <f t="shared" si="65"/>
        <v>REVIEW</v>
      </c>
      <c r="Q469" t="str">
        <f t="shared" si="66"/>
        <v>PASS</v>
      </c>
      <c r="R469" t="str">
        <f t="shared" si="67"/>
        <v>PASS</v>
      </c>
      <c r="S469" t="str">
        <f t="shared" si="68"/>
        <v>REVIEW</v>
      </c>
      <c r="T469">
        <f t="shared" si="69"/>
        <v>90</v>
      </c>
      <c r="U469" t="str">
        <f t="shared" si="70"/>
        <v>Low</v>
      </c>
      <c r="V469" t="str">
        <f t="shared" si="71"/>
        <v>Invalid NDC</v>
      </c>
    </row>
    <row r="470" spans="1:22" x14ac:dyDescent="0.3">
      <c r="A470" t="str">
        <f>Raw_Data!A470</f>
        <v>6251350</v>
      </c>
      <c r="B470">
        <f>Raw_Data!B470</f>
        <v>45663</v>
      </c>
      <c r="C470" t="str">
        <f>Raw_Data!C470</f>
        <v>ALBUTEROL HFA 90 MCG INHALE</v>
      </c>
      <c r="D470" t="str">
        <f>Raw_Data!D470</f>
        <v>69097014260</v>
      </c>
      <c r="E470" t="str">
        <f>Raw_Data!E470</f>
        <v>BYNE, EDMUND</v>
      </c>
      <c r="F470" t="str">
        <f>Raw_Data!F470</f>
        <v>1033186648</v>
      </c>
      <c r="G470" t="str">
        <f>Raw_Data!H470</f>
        <v>0</v>
      </c>
      <c r="H470">
        <f>IFERROR(VLOOKUP(G470,Store_Map!$A$2:$I$100,3,FALSE),"")</f>
        <v>0</v>
      </c>
      <c r="I470">
        <f>IFERROR(VLOOKUP(G470,Store_Map!$A$2:$I$100,4,FALSE),"")</f>
        <v>0</v>
      </c>
      <c r="J470">
        <f>IFERROR(VLOOKUP(G470,Store_Map!$A$2:$I$100,5,FALSE),"")</f>
        <v>0</v>
      </c>
      <c r="K470">
        <f>IFERROR(VLOOKUP(G470,Store_Map!$A$2:$I$100,6,FALSE),"")</f>
        <v>0</v>
      </c>
      <c r="L470">
        <f>IFERROR(VLOOKUP(G470,Store_Map!$A$2:$I$100,7,FALSE),"")</f>
        <v>0</v>
      </c>
      <c r="M470">
        <f>IFERROR(VLOOKUP(G470,Store_Map!$A$2:$I$100,8,FALSE),"")</f>
        <v>0</v>
      </c>
      <c r="N470">
        <f t="shared" si="63"/>
        <v>0</v>
      </c>
      <c r="O470" t="str">
        <f t="shared" si="64"/>
        <v>PASS</v>
      </c>
      <c r="P470" t="str">
        <f t="shared" si="65"/>
        <v>PASS</v>
      </c>
      <c r="Q470" t="str">
        <f t="shared" si="66"/>
        <v>PASS</v>
      </c>
      <c r="R470" t="str">
        <f t="shared" si="67"/>
        <v>PASS</v>
      </c>
      <c r="S470" t="str">
        <f t="shared" si="68"/>
        <v>PASS</v>
      </c>
      <c r="T470">
        <f t="shared" si="69"/>
        <v>100</v>
      </c>
      <c r="U470" t="str">
        <f t="shared" si="70"/>
        <v>Low</v>
      </c>
      <c r="V470" t="str">
        <f t="shared" si="71"/>
        <v>Clean</v>
      </c>
    </row>
    <row r="471" spans="1:22" x14ac:dyDescent="0.3">
      <c r="A471" t="str">
        <f>Raw_Data!A471</f>
        <v>6251351</v>
      </c>
      <c r="B471">
        <f>Raw_Data!B471</f>
        <v>45663</v>
      </c>
      <c r="C471" t="str">
        <f>Raw_Data!C471</f>
        <v>ELIQUIS 5 MG TABLET</v>
      </c>
      <c r="D471" t="str">
        <f>Raw_Data!D471</f>
        <v>3089421</v>
      </c>
      <c r="E471" t="str">
        <f>Raw_Data!E471</f>
        <v>GIBBS, JON</v>
      </c>
      <c r="F471" t="str">
        <f>Raw_Data!F471</f>
        <v>1700896156</v>
      </c>
      <c r="G471" t="str">
        <f>Raw_Data!H471</f>
        <v>0</v>
      </c>
      <c r="H471">
        <f>IFERROR(VLOOKUP(G471,Store_Map!$A$2:$I$100,3,FALSE),"")</f>
        <v>0</v>
      </c>
      <c r="I471">
        <f>IFERROR(VLOOKUP(G471,Store_Map!$A$2:$I$100,4,FALSE),"")</f>
        <v>0</v>
      </c>
      <c r="J471">
        <f>IFERROR(VLOOKUP(G471,Store_Map!$A$2:$I$100,5,FALSE),"")</f>
        <v>0</v>
      </c>
      <c r="K471">
        <f>IFERROR(VLOOKUP(G471,Store_Map!$A$2:$I$100,6,FALSE),"")</f>
        <v>0</v>
      </c>
      <c r="L471">
        <f>IFERROR(VLOOKUP(G471,Store_Map!$A$2:$I$100,7,FALSE),"")</f>
        <v>0</v>
      </c>
      <c r="M471">
        <f>IFERROR(VLOOKUP(G471,Store_Map!$A$2:$I$100,8,FALSE),"")</f>
        <v>0</v>
      </c>
      <c r="N471">
        <f t="shared" si="63"/>
        <v>0</v>
      </c>
      <c r="O471" t="str">
        <f t="shared" si="64"/>
        <v>PASS</v>
      </c>
      <c r="P471" t="str">
        <f t="shared" si="65"/>
        <v>REVIEW</v>
      </c>
      <c r="Q471" t="str">
        <f t="shared" si="66"/>
        <v>PASS</v>
      </c>
      <c r="R471" t="str">
        <f t="shared" si="67"/>
        <v>PASS</v>
      </c>
      <c r="S471" t="str">
        <f t="shared" si="68"/>
        <v>REVIEW</v>
      </c>
      <c r="T471">
        <f t="shared" si="69"/>
        <v>90</v>
      </c>
      <c r="U471" t="str">
        <f t="shared" si="70"/>
        <v>Low</v>
      </c>
      <c r="V471" t="str">
        <f t="shared" si="71"/>
        <v>Invalid NDC</v>
      </c>
    </row>
    <row r="472" spans="1:22" x14ac:dyDescent="0.3">
      <c r="A472" t="str">
        <f>Raw_Data!A472</f>
        <v>6251352</v>
      </c>
      <c r="B472">
        <f>Raw_Data!B472</f>
        <v>45663</v>
      </c>
      <c r="C472" t="str">
        <f>Raw_Data!C472</f>
        <v>GLIMEPIRIDE 2 MG TABLET</v>
      </c>
      <c r="D472" t="str">
        <f>Raw_Data!D472</f>
        <v>55111032105</v>
      </c>
      <c r="E472" t="str">
        <f>Raw_Data!E472</f>
        <v>GIBBS, JON</v>
      </c>
      <c r="F472" t="str">
        <f>Raw_Data!F472</f>
        <v>1700896156</v>
      </c>
      <c r="G472" t="str">
        <f>Raw_Data!H472</f>
        <v>0</v>
      </c>
      <c r="H472">
        <f>IFERROR(VLOOKUP(G472,Store_Map!$A$2:$I$100,3,FALSE),"")</f>
        <v>0</v>
      </c>
      <c r="I472">
        <f>IFERROR(VLOOKUP(G472,Store_Map!$A$2:$I$100,4,FALSE),"")</f>
        <v>0</v>
      </c>
      <c r="J472">
        <f>IFERROR(VLOOKUP(G472,Store_Map!$A$2:$I$100,5,FALSE),"")</f>
        <v>0</v>
      </c>
      <c r="K472">
        <f>IFERROR(VLOOKUP(G472,Store_Map!$A$2:$I$100,6,FALSE),"")</f>
        <v>0</v>
      </c>
      <c r="L472">
        <f>IFERROR(VLOOKUP(G472,Store_Map!$A$2:$I$100,7,FALSE),"")</f>
        <v>0</v>
      </c>
      <c r="M472">
        <f>IFERROR(VLOOKUP(G472,Store_Map!$A$2:$I$100,8,FALSE),"")</f>
        <v>0</v>
      </c>
      <c r="N472">
        <f t="shared" si="63"/>
        <v>0</v>
      </c>
      <c r="O472" t="str">
        <f t="shared" si="64"/>
        <v>PASS</v>
      </c>
      <c r="P472" t="str">
        <f t="shared" si="65"/>
        <v>PASS</v>
      </c>
      <c r="Q472" t="str">
        <f t="shared" si="66"/>
        <v>PASS</v>
      </c>
      <c r="R472" t="str">
        <f t="shared" si="67"/>
        <v>PASS</v>
      </c>
      <c r="S472" t="str">
        <f t="shared" si="68"/>
        <v>PASS</v>
      </c>
      <c r="T472">
        <f t="shared" si="69"/>
        <v>100</v>
      </c>
      <c r="U472" t="str">
        <f t="shared" si="70"/>
        <v>Low</v>
      </c>
      <c r="V472" t="str">
        <f t="shared" si="71"/>
        <v>Clean</v>
      </c>
    </row>
    <row r="473" spans="1:22" x14ac:dyDescent="0.3">
      <c r="A473" t="str">
        <f>Raw_Data!A473</f>
        <v>6251354</v>
      </c>
      <c r="B473">
        <f>Raw_Data!B473</f>
        <v>45663</v>
      </c>
      <c r="C473" t="str">
        <f>Raw_Data!C473</f>
        <v>ALBUTEROL SUL 2.5 MG/3 ML S</v>
      </c>
      <c r="D473" t="str">
        <f>Raw_Data!D473</f>
        <v>76204020030</v>
      </c>
      <c r="E473" t="str">
        <f>Raw_Data!E473</f>
        <v>BYNE, EDMUND</v>
      </c>
      <c r="F473" t="str">
        <f>Raw_Data!F473</f>
        <v>1033186648</v>
      </c>
      <c r="G473" t="str">
        <f>Raw_Data!H473</f>
        <v>0</v>
      </c>
      <c r="H473">
        <f>IFERROR(VLOOKUP(G473,Store_Map!$A$2:$I$100,3,FALSE),"")</f>
        <v>0</v>
      </c>
      <c r="I473">
        <f>IFERROR(VLOOKUP(G473,Store_Map!$A$2:$I$100,4,FALSE),"")</f>
        <v>0</v>
      </c>
      <c r="J473">
        <f>IFERROR(VLOOKUP(G473,Store_Map!$A$2:$I$100,5,FALSE),"")</f>
        <v>0</v>
      </c>
      <c r="K473">
        <f>IFERROR(VLOOKUP(G473,Store_Map!$A$2:$I$100,6,FALSE),"")</f>
        <v>0</v>
      </c>
      <c r="L473">
        <f>IFERROR(VLOOKUP(G473,Store_Map!$A$2:$I$100,7,FALSE),"")</f>
        <v>0</v>
      </c>
      <c r="M473">
        <f>IFERROR(VLOOKUP(G473,Store_Map!$A$2:$I$100,8,FALSE),"")</f>
        <v>0</v>
      </c>
      <c r="N473">
        <f t="shared" si="63"/>
        <v>0</v>
      </c>
      <c r="O473" t="str">
        <f t="shared" si="64"/>
        <v>PASS</v>
      </c>
      <c r="P473" t="str">
        <f t="shared" si="65"/>
        <v>PASS</v>
      </c>
      <c r="Q473" t="str">
        <f t="shared" si="66"/>
        <v>PASS</v>
      </c>
      <c r="R473" t="str">
        <f t="shared" si="67"/>
        <v>PASS</v>
      </c>
      <c r="S473" t="str">
        <f t="shared" si="68"/>
        <v>PASS</v>
      </c>
      <c r="T473">
        <f t="shared" si="69"/>
        <v>100</v>
      </c>
      <c r="U473" t="str">
        <f t="shared" si="70"/>
        <v>Low</v>
      </c>
      <c r="V473" t="str">
        <f t="shared" si="71"/>
        <v>Clean</v>
      </c>
    </row>
    <row r="474" spans="1:22" x14ac:dyDescent="0.3">
      <c r="A474" t="str">
        <f>Raw_Data!A474</f>
        <v>6243939</v>
      </c>
      <c r="B474">
        <f>Raw_Data!B474</f>
        <v>45663</v>
      </c>
      <c r="C474" t="str">
        <f>Raw_Data!C474</f>
        <v>PROMETHAZINE 25 MG TABLET</v>
      </c>
      <c r="D474" t="str">
        <f>Raw_Data!D474</f>
        <v>68382004101</v>
      </c>
      <c r="E474" t="str">
        <f>Raw_Data!E474</f>
        <v>LAL, SUNIL</v>
      </c>
      <c r="F474" t="str">
        <f>Raw_Data!F474</f>
        <v>1952320236</v>
      </c>
      <c r="G474" t="str">
        <f>Raw_Data!H474</f>
        <v>0</v>
      </c>
      <c r="H474">
        <f>IFERROR(VLOOKUP(G474,Store_Map!$A$2:$I$100,3,FALSE),"")</f>
        <v>0</v>
      </c>
      <c r="I474">
        <f>IFERROR(VLOOKUP(G474,Store_Map!$A$2:$I$100,4,FALSE),"")</f>
        <v>0</v>
      </c>
      <c r="J474">
        <f>IFERROR(VLOOKUP(G474,Store_Map!$A$2:$I$100,5,FALSE),"")</f>
        <v>0</v>
      </c>
      <c r="K474">
        <f>IFERROR(VLOOKUP(G474,Store_Map!$A$2:$I$100,6,FALSE),"")</f>
        <v>0</v>
      </c>
      <c r="L474">
        <f>IFERROR(VLOOKUP(G474,Store_Map!$A$2:$I$100,7,FALSE),"")</f>
        <v>0</v>
      </c>
      <c r="M474">
        <f>IFERROR(VLOOKUP(G474,Store_Map!$A$2:$I$100,8,FALSE),"")</f>
        <v>0</v>
      </c>
      <c r="N474">
        <f t="shared" si="63"/>
        <v>0</v>
      </c>
      <c r="O474" t="str">
        <f t="shared" si="64"/>
        <v>PASS</v>
      </c>
      <c r="P474" t="str">
        <f t="shared" si="65"/>
        <v>PASS</v>
      </c>
      <c r="Q474" t="str">
        <f t="shared" si="66"/>
        <v>PASS</v>
      </c>
      <c r="R474" t="str">
        <f t="shared" si="67"/>
        <v>PASS</v>
      </c>
      <c r="S474" t="str">
        <f t="shared" si="68"/>
        <v>PASS</v>
      </c>
      <c r="T474">
        <f t="shared" si="69"/>
        <v>100</v>
      </c>
      <c r="U474" t="str">
        <f t="shared" si="70"/>
        <v>Low</v>
      </c>
      <c r="V474" t="str">
        <f t="shared" si="71"/>
        <v>Clean</v>
      </c>
    </row>
    <row r="475" spans="1:22" x14ac:dyDescent="0.3">
      <c r="A475" t="str">
        <f>Raw_Data!A475</f>
        <v>6243938</v>
      </c>
      <c r="B475">
        <f>Raw_Data!B475</f>
        <v>45663</v>
      </c>
      <c r="C475" t="str">
        <f>Raw_Data!C475</f>
        <v>BISACODYL EC 5 MG TABLET</v>
      </c>
      <c r="D475" t="str">
        <f>Raw_Data!D475</f>
        <v>904674860</v>
      </c>
      <c r="E475" t="str">
        <f>Raw_Data!E475</f>
        <v>LAL, SUNIL</v>
      </c>
      <c r="F475" t="str">
        <f>Raw_Data!F475</f>
        <v>1952320236</v>
      </c>
      <c r="G475" t="str">
        <f>Raw_Data!H475</f>
        <v>0</v>
      </c>
      <c r="H475">
        <f>IFERROR(VLOOKUP(G475,Store_Map!$A$2:$I$100,3,FALSE),"")</f>
        <v>0</v>
      </c>
      <c r="I475">
        <f>IFERROR(VLOOKUP(G475,Store_Map!$A$2:$I$100,4,FALSE),"")</f>
        <v>0</v>
      </c>
      <c r="J475">
        <f>IFERROR(VLOOKUP(G475,Store_Map!$A$2:$I$100,5,FALSE),"")</f>
        <v>0</v>
      </c>
      <c r="K475">
        <f>IFERROR(VLOOKUP(G475,Store_Map!$A$2:$I$100,6,FALSE),"")</f>
        <v>0</v>
      </c>
      <c r="L475">
        <f>IFERROR(VLOOKUP(G475,Store_Map!$A$2:$I$100,7,FALSE),"")</f>
        <v>0</v>
      </c>
      <c r="M475">
        <f>IFERROR(VLOOKUP(G475,Store_Map!$A$2:$I$100,8,FALSE),"")</f>
        <v>0</v>
      </c>
      <c r="N475">
        <f t="shared" si="63"/>
        <v>0</v>
      </c>
      <c r="O475" t="str">
        <f t="shared" si="64"/>
        <v>PASS</v>
      </c>
      <c r="P475" t="str">
        <f t="shared" si="65"/>
        <v>REVIEW</v>
      </c>
      <c r="Q475" t="str">
        <f t="shared" si="66"/>
        <v>PASS</v>
      </c>
      <c r="R475" t="str">
        <f t="shared" si="67"/>
        <v>PASS</v>
      </c>
      <c r="S475" t="str">
        <f t="shared" si="68"/>
        <v>REVIEW</v>
      </c>
      <c r="T475">
        <f t="shared" si="69"/>
        <v>90</v>
      </c>
      <c r="U475" t="str">
        <f t="shared" si="70"/>
        <v>Low</v>
      </c>
      <c r="V475" t="str">
        <f t="shared" si="71"/>
        <v>Invalid NDC</v>
      </c>
    </row>
    <row r="476" spans="1:22" x14ac:dyDescent="0.3">
      <c r="A476" t="str">
        <f>Raw_Data!A476</f>
        <v>6243937</v>
      </c>
      <c r="B476">
        <f>Raw_Data!B476</f>
        <v>45663</v>
      </c>
      <c r="C476" t="str">
        <f>Raw_Data!C476</f>
        <v>SOD SUL-POTASS SUL-MAG SUL</v>
      </c>
      <c r="D476" t="str">
        <f>Raw_Data!D476</f>
        <v>10572001201</v>
      </c>
      <c r="E476" t="str">
        <f>Raw_Data!E476</f>
        <v>LAL, SUNIL</v>
      </c>
      <c r="F476" t="str">
        <f>Raw_Data!F476</f>
        <v>1952320236</v>
      </c>
      <c r="G476" t="str">
        <f>Raw_Data!H476</f>
        <v>0</v>
      </c>
      <c r="H476">
        <f>IFERROR(VLOOKUP(G476,Store_Map!$A$2:$I$100,3,FALSE),"")</f>
        <v>0</v>
      </c>
      <c r="I476">
        <f>IFERROR(VLOOKUP(G476,Store_Map!$A$2:$I$100,4,FALSE),"")</f>
        <v>0</v>
      </c>
      <c r="J476">
        <f>IFERROR(VLOOKUP(G476,Store_Map!$A$2:$I$100,5,FALSE),"")</f>
        <v>0</v>
      </c>
      <c r="K476">
        <f>IFERROR(VLOOKUP(G476,Store_Map!$A$2:$I$100,6,FALSE),"")</f>
        <v>0</v>
      </c>
      <c r="L476">
        <f>IFERROR(VLOOKUP(G476,Store_Map!$A$2:$I$100,7,FALSE),"")</f>
        <v>0</v>
      </c>
      <c r="M476">
        <f>IFERROR(VLOOKUP(G476,Store_Map!$A$2:$I$100,8,FALSE),"")</f>
        <v>0</v>
      </c>
      <c r="N476">
        <f t="shared" si="63"/>
        <v>0</v>
      </c>
      <c r="O476" t="str">
        <f t="shared" si="64"/>
        <v>PASS</v>
      </c>
      <c r="P476" t="str">
        <f t="shared" si="65"/>
        <v>PASS</v>
      </c>
      <c r="Q476" t="str">
        <f t="shared" si="66"/>
        <v>PASS</v>
      </c>
      <c r="R476" t="str">
        <f t="shared" si="67"/>
        <v>PASS</v>
      </c>
      <c r="S476" t="str">
        <f t="shared" si="68"/>
        <v>PASS</v>
      </c>
      <c r="T476">
        <f t="shared" si="69"/>
        <v>100</v>
      </c>
      <c r="U476" t="str">
        <f t="shared" si="70"/>
        <v>Low</v>
      </c>
      <c r="V476" t="str">
        <f t="shared" si="71"/>
        <v>Clean</v>
      </c>
    </row>
    <row r="477" spans="1:22" x14ac:dyDescent="0.3">
      <c r="A477" t="str">
        <f>Raw_Data!A477</f>
        <v>6245222</v>
      </c>
      <c r="B477">
        <f>Raw_Data!B477</f>
        <v>45663</v>
      </c>
      <c r="C477" t="str">
        <f>Raw_Data!C477</f>
        <v>LOSARTAN-HCTZ 50-12.5 MG TA</v>
      </c>
      <c r="D477" t="str">
        <f>Raw_Data!D477</f>
        <v>65862046899</v>
      </c>
      <c r="E477" t="str">
        <f>Raw_Data!E477</f>
        <v>BYNE, EDMUND</v>
      </c>
      <c r="F477" t="str">
        <f>Raw_Data!F477</f>
        <v>1033186648</v>
      </c>
      <c r="G477" t="str">
        <f>Raw_Data!H477</f>
        <v>0</v>
      </c>
      <c r="H477">
        <f>IFERROR(VLOOKUP(G477,Store_Map!$A$2:$I$100,3,FALSE),"")</f>
        <v>0</v>
      </c>
      <c r="I477">
        <f>IFERROR(VLOOKUP(G477,Store_Map!$A$2:$I$100,4,FALSE),"")</f>
        <v>0</v>
      </c>
      <c r="J477">
        <f>IFERROR(VLOOKUP(G477,Store_Map!$A$2:$I$100,5,FALSE),"")</f>
        <v>0</v>
      </c>
      <c r="K477">
        <f>IFERROR(VLOOKUP(G477,Store_Map!$A$2:$I$100,6,FALSE),"")</f>
        <v>0</v>
      </c>
      <c r="L477">
        <f>IFERROR(VLOOKUP(G477,Store_Map!$A$2:$I$100,7,FALSE),"")</f>
        <v>0</v>
      </c>
      <c r="M477">
        <f>IFERROR(VLOOKUP(G477,Store_Map!$A$2:$I$100,8,FALSE),"")</f>
        <v>0</v>
      </c>
      <c r="N477">
        <f t="shared" si="63"/>
        <v>0</v>
      </c>
      <c r="O477" t="str">
        <f t="shared" si="64"/>
        <v>PASS</v>
      </c>
      <c r="P477" t="str">
        <f t="shared" si="65"/>
        <v>PASS</v>
      </c>
      <c r="Q477" t="str">
        <f t="shared" si="66"/>
        <v>PASS</v>
      </c>
      <c r="R477" t="str">
        <f t="shared" si="67"/>
        <v>PASS</v>
      </c>
      <c r="S477" t="str">
        <f t="shared" si="68"/>
        <v>PASS</v>
      </c>
      <c r="T477">
        <f t="shared" si="69"/>
        <v>100</v>
      </c>
      <c r="U477" t="str">
        <f t="shared" si="70"/>
        <v>Low</v>
      </c>
      <c r="V477" t="str">
        <f t="shared" si="71"/>
        <v>Clean</v>
      </c>
    </row>
    <row r="478" spans="1:22" x14ac:dyDescent="0.3">
      <c r="A478" t="str">
        <f>Raw_Data!A478</f>
        <v>6251355</v>
      </c>
      <c r="B478">
        <f>Raw_Data!B478</f>
        <v>45663</v>
      </c>
      <c r="C478" t="str">
        <f>Raw_Data!C478</f>
        <v>TAMSULOSIN HCL 0.4 MG CAPSU</v>
      </c>
      <c r="D478" t="str">
        <f>Raw_Data!D478</f>
        <v>65862059801</v>
      </c>
      <c r="E478" t="str">
        <f>Raw_Data!E478</f>
        <v>BYNE, EDMUND</v>
      </c>
      <c r="F478" t="str">
        <f>Raw_Data!F478</f>
        <v>1033186648</v>
      </c>
      <c r="G478" t="str">
        <f>Raw_Data!H478</f>
        <v>0</v>
      </c>
      <c r="H478">
        <f>IFERROR(VLOOKUP(G478,Store_Map!$A$2:$I$100,3,FALSE),"")</f>
        <v>0</v>
      </c>
      <c r="I478">
        <f>IFERROR(VLOOKUP(G478,Store_Map!$A$2:$I$100,4,FALSE),"")</f>
        <v>0</v>
      </c>
      <c r="J478">
        <f>IFERROR(VLOOKUP(G478,Store_Map!$A$2:$I$100,5,FALSE),"")</f>
        <v>0</v>
      </c>
      <c r="K478">
        <f>IFERROR(VLOOKUP(G478,Store_Map!$A$2:$I$100,6,FALSE),"")</f>
        <v>0</v>
      </c>
      <c r="L478">
        <f>IFERROR(VLOOKUP(G478,Store_Map!$A$2:$I$100,7,FALSE),"")</f>
        <v>0</v>
      </c>
      <c r="M478">
        <f>IFERROR(VLOOKUP(G478,Store_Map!$A$2:$I$100,8,FALSE),"")</f>
        <v>0</v>
      </c>
      <c r="N478">
        <f t="shared" si="63"/>
        <v>0</v>
      </c>
      <c r="O478" t="str">
        <f t="shared" si="64"/>
        <v>PASS</v>
      </c>
      <c r="P478" t="str">
        <f t="shared" si="65"/>
        <v>PASS</v>
      </c>
      <c r="Q478" t="str">
        <f t="shared" si="66"/>
        <v>PASS</v>
      </c>
      <c r="R478" t="str">
        <f t="shared" si="67"/>
        <v>PASS</v>
      </c>
      <c r="S478" t="str">
        <f t="shared" si="68"/>
        <v>PASS</v>
      </c>
      <c r="T478">
        <f t="shared" si="69"/>
        <v>100</v>
      </c>
      <c r="U478" t="str">
        <f t="shared" si="70"/>
        <v>Low</v>
      </c>
      <c r="V478" t="str">
        <f t="shared" si="71"/>
        <v>Clean</v>
      </c>
    </row>
    <row r="479" spans="1:22" x14ac:dyDescent="0.3">
      <c r="A479" t="str">
        <f>Raw_Data!A479</f>
        <v>6251356</v>
      </c>
      <c r="B479">
        <f>Raw_Data!B479</f>
        <v>45663</v>
      </c>
      <c r="C479" t="str">
        <f>Raw_Data!C479</f>
        <v>GLIMEPIRIDE 2 MG TABLET</v>
      </c>
      <c r="D479" t="str">
        <f>Raw_Data!D479</f>
        <v>55111032105</v>
      </c>
      <c r="E479" t="str">
        <f>Raw_Data!E479</f>
        <v>BYNE, EDMUND</v>
      </c>
      <c r="F479" t="str">
        <f>Raw_Data!F479</f>
        <v>1033186648</v>
      </c>
      <c r="G479" t="str">
        <f>Raw_Data!H479</f>
        <v>0</v>
      </c>
      <c r="H479">
        <f>IFERROR(VLOOKUP(G479,Store_Map!$A$2:$I$100,3,FALSE),"")</f>
        <v>0</v>
      </c>
      <c r="I479">
        <f>IFERROR(VLOOKUP(G479,Store_Map!$A$2:$I$100,4,FALSE),"")</f>
        <v>0</v>
      </c>
      <c r="J479">
        <f>IFERROR(VLOOKUP(G479,Store_Map!$A$2:$I$100,5,FALSE),"")</f>
        <v>0</v>
      </c>
      <c r="K479">
        <f>IFERROR(VLOOKUP(G479,Store_Map!$A$2:$I$100,6,FALSE),"")</f>
        <v>0</v>
      </c>
      <c r="L479">
        <f>IFERROR(VLOOKUP(G479,Store_Map!$A$2:$I$100,7,FALSE),"")</f>
        <v>0</v>
      </c>
      <c r="M479">
        <f>IFERROR(VLOOKUP(G479,Store_Map!$A$2:$I$100,8,FALSE),"")</f>
        <v>0</v>
      </c>
      <c r="N479">
        <f t="shared" si="63"/>
        <v>0</v>
      </c>
      <c r="O479" t="str">
        <f t="shared" si="64"/>
        <v>PASS</v>
      </c>
      <c r="P479" t="str">
        <f t="shared" si="65"/>
        <v>PASS</v>
      </c>
      <c r="Q479" t="str">
        <f t="shared" si="66"/>
        <v>PASS</v>
      </c>
      <c r="R479" t="str">
        <f t="shared" si="67"/>
        <v>PASS</v>
      </c>
      <c r="S479" t="str">
        <f t="shared" si="68"/>
        <v>PASS</v>
      </c>
      <c r="T479">
        <f t="shared" si="69"/>
        <v>100</v>
      </c>
      <c r="U479" t="str">
        <f t="shared" si="70"/>
        <v>Low</v>
      </c>
      <c r="V479" t="str">
        <f t="shared" si="71"/>
        <v>Clean</v>
      </c>
    </row>
    <row r="480" spans="1:22" x14ac:dyDescent="0.3">
      <c r="A480" t="str">
        <f>Raw_Data!A480</f>
        <v>6251357</v>
      </c>
      <c r="B480">
        <f>Raw_Data!B480</f>
        <v>45663</v>
      </c>
      <c r="C480" t="str">
        <f>Raw_Data!C480</f>
        <v>AMLODIPINE BESYLATE 10 MG T</v>
      </c>
      <c r="D480" t="str">
        <f>Raw_Data!D480</f>
        <v>69097012815</v>
      </c>
      <c r="E480" t="str">
        <f>Raw_Data!E480</f>
        <v>BYNE, EDMUND</v>
      </c>
      <c r="F480" t="str">
        <f>Raw_Data!F480</f>
        <v>1033186648</v>
      </c>
      <c r="G480" t="str">
        <f>Raw_Data!H480</f>
        <v>0</v>
      </c>
      <c r="H480">
        <f>IFERROR(VLOOKUP(G480,Store_Map!$A$2:$I$100,3,FALSE),"")</f>
        <v>0</v>
      </c>
      <c r="I480">
        <f>IFERROR(VLOOKUP(G480,Store_Map!$A$2:$I$100,4,FALSE),"")</f>
        <v>0</v>
      </c>
      <c r="J480">
        <f>IFERROR(VLOOKUP(G480,Store_Map!$A$2:$I$100,5,FALSE),"")</f>
        <v>0</v>
      </c>
      <c r="K480">
        <f>IFERROR(VLOOKUP(G480,Store_Map!$A$2:$I$100,6,FALSE),"")</f>
        <v>0</v>
      </c>
      <c r="L480">
        <f>IFERROR(VLOOKUP(G480,Store_Map!$A$2:$I$100,7,FALSE),"")</f>
        <v>0</v>
      </c>
      <c r="M480">
        <f>IFERROR(VLOOKUP(G480,Store_Map!$A$2:$I$100,8,FALSE),"")</f>
        <v>0</v>
      </c>
      <c r="N480">
        <f t="shared" si="63"/>
        <v>0</v>
      </c>
      <c r="O480" t="str">
        <f t="shared" si="64"/>
        <v>PASS</v>
      </c>
      <c r="P480" t="str">
        <f t="shared" si="65"/>
        <v>PASS</v>
      </c>
      <c r="Q480" t="str">
        <f t="shared" si="66"/>
        <v>PASS</v>
      </c>
      <c r="R480" t="str">
        <f t="shared" si="67"/>
        <v>PASS</v>
      </c>
      <c r="S480" t="str">
        <f t="shared" si="68"/>
        <v>PASS</v>
      </c>
      <c r="T480">
        <f t="shared" si="69"/>
        <v>100</v>
      </c>
      <c r="U480" t="str">
        <f t="shared" si="70"/>
        <v>Low</v>
      </c>
      <c r="V480" t="str">
        <f t="shared" si="71"/>
        <v>Clean</v>
      </c>
    </row>
    <row r="481" spans="1:22" x14ac:dyDescent="0.3">
      <c r="A481" t="str">
        <f>Raw_Data!A481</f>
        <v>6251358</v>
      </c>
      <c r="B481">
        <f>Raw_Data!B481</f>
        <v>45663</v>
      </c>
      <c r="C481" t="str">
        <f>Raw_Data!C481</f>
        <v>LOSARTAN POTASSIUM 100 MG T</v>
      </c>
      <c r="D481" t="str">
        <f>Raw_Data!D481</f>
        <v>65862020399</v>
      </c>
      <c r="E481" t="str">
        <f>Raw_Data!E481</f>
        <v>BYNE, EDMUND</v>
      </c>
      <c r="F481" t="str">
        <f>Raw_Data!F481</f>
        <v>1033186648</v>
      </c>
      <c r="G481" t="str">
        <f>Raw_Data!H481</f>
        <v>0</v>
      </c>
      <c r="H481">
        <f>IFERROR(VLOOKUP(G481,Store_Map!$A$2:$I$100,3,FALSE),"")</f>
        <v>0</v>
      </c>
      <c r="I481">
        <f>IFERROR(VLOOKUP(G481,Store_Map!$A$2:$I$100,4,FALSE),"")</f>
        <v>0</v>
      </c>
      <c r="J481">
        <f>IFERROR(VLOOKUP(G481,Store_Map!$A$2:$I$100,5,FALSE),"")</f>
        <v>0</v>
      </c>
      <c r="K481">
        <f>IFERROR(VLOOKUP(G481,Store_Map!$A$2:$I$100,6,FALSE),"")</f>
        <v>0</v>
      </c>
      <c r="L481">
        <f>IFERROR(VLOOKUP(G481,Store_Map!$A$2:$I$100,7,FALSE),"")</f>
        <v>0</v>
      </c>
      <c r="M481">
        <f>IFERROR(VLOOKUP(G481,Store_Map!$A$2:$I$100,8,FALSE),"")</f>
        <v>0</v>
      </c>
      <c r="N481">
        <f t="shared" si="63"/>
        <v>0</v>
      </c>
      <c r="O481" t="str">
        <f t="shared" si="64"/>
        <v>PASS</v>
      </c>
      <c r="P481" t="str">
        <f t="shared" si="65"/>
        <v>PASS</v>
      </c>
      <c r="Q481" t="str">
        <f t="shared" si="66"/>
        <v>PASS</v>
      </c>
      <c r="R481" t="str">
        <f t="shared" si="67"/>
        <v>PASS</v>
      </c>
      <c r="S481" t="str">
        <f t="shared" si="68"/>
        <v>PASS</v>
      </c>
      <c r="T481">
        <f t="shared" si="69"/>
        <v>100</v>
      </c>
      <c r="U481" t="str">
        <f t="shared" si="70"/>
        <v>Low</v>
      </c>
      <c r="V481" t="str">
        <f t="shared" si="71"/>
        <v>Clean</v>
      </c>
    </row>
    <row r="482" spans="1:22" x14ac:dyDescent="0.3">
      <c r="A482" t="str">
        <f>Raw_Data!A482</f>
        <v>6251359</v>
      </c>
      <c r="B482">
        <f>Raw_Data!B482</f>
        <v>45663</v>
      </c>
      <c r="C482" t="str">
        <f>Raw_Data!C482</f>
        <v>PIOGLITAZONE HCL 30 MG TABL</v>
      </c>
      <c r="D482" t="str">
        <f>Raw_Data!D482</f>
        <v>57237022090</v>
      </c>
      <c r="E482" t="str">
        <f>Raw_Data!E482</f>
        <v>BYNE, EDMUND</v>
      </c>
      <c r="F482" t="str">
        <f>Raw_Data!F482</f>
        <v>1033186648</v>
      </c>
      <c r="G482" t="str">
        <f>Raw_Data!H482</f>
        <v>0</v>
      </c>
      <c r="H482">
        <f>IFERROR(VLOOKUP(G482,Store_Map!$A$2:$I$100,3,FALSE),"")</f>
        <v>0</v>
      </c>
      <c r="I482">
        <f>IFERROR(VLOOKUP(G482,Store_Map!$A$2:$I$100,4,FALSE),"")</f>
        <v>0</v>
      </c>
      <c r="J482">
        <f>IFERROR(VLOOKUP(G482,Store_Map!$A$2:$I$100,5,FALSE),"")</f>
        <v>0</v>
      </c>
      <c r="K482">
        <f>IFERROR(VLOOKUP(G482,Store_Map!$A$2:$I$100,6,FALSE),"")</f>
        <v>0</v>
      </c>
      <c r="L482">
        <f>IFERROR(VLOOKUP(G482,Store_Map!$A$2:$I$100,7,FALSE),"")</f>
        <v>0</v>
      </c>
      <c r="M482">
        <f>IFERROR(VLOOKUP(G482,Store_Map!$A$2:$I$100,8,FALSE),"")</f>
        <v>0</v>
      </c>
      <c r="N482">
        <f t="shared" si="63"/>
        <v>0</v>
      </c>
      <c r="O482" t="str">
        <f t="shared" si="64"/>
        <v>PASS</v>
      </c>
      <c r="P482" t="str">
        <f t="shared" si="65"/>
        <v>PASS</v>
      </c>
      <c r="Q482" t="str">
        <f t="shared" si="66"/>
        <v>PASS</v>
      </c>
      <c r="R482" t="str">
        <f t="shared" si="67"/>
        <v>PASS</v>
      </c>
      <c r="S482" t="str">
        <f t="shared" si="68"/>
        <v>PASS</v>
      </c>
      <c r="T482">
        <f t="shared" si="69"/>
        <v>100</v>
      </c>
      <c r="U482" t="str">
        <f t="shared" si="70"/>
        <v>Low</v>
      </c>
      <c r="V482" t="str">
        <f t="shared" si="71"/>
        <v>Clean</v>
      </c>
    </row>
    <row r="483" spans="1:22" x14ac:dyDescent="0.3">
      <c r="A483" t="str">
        <f>Raw_Data!A483</f>
        <v>6250102</v>
      </c>
      <c r="B483">
        <f>Raw_Data!B483</f>
        <v>45663</v>
      </c>
      <c r="C483" t="str">
        <f>Raw_Data!C483</f>
        <v>FERROUS SULFATE 325 MG TABL</v>
      </c>
      <c r="D483" t="str">
        <f>Raw_Data!D483</f>
        <v>904759080</v>
      </c>
      <c r="E483" t="str">
        <f>Raw_Data!E483</f>
        <v>GIBBS, JON</v>
      </c>
      <c r="F483" t="str">
        <f>Raw_Data!F483</f>
        <v>1700896156</v>
      </c>
      <c r="G483" t="str">
        <f>Raw_Data!H483</f>
        <v>0</v>
      </c>
      <c r="H483">
        <f>IFERROR(VLOOKUP(G483,Store_Map!$A$2:$I$100,3,FALSE),"")</f>
        <v>0</v>
      </c>
      <c r="I483">
        <f>IFERROR(VLOOKUP(G483,Store_Map!$A$2:$I$100,4,FALSE),"")</f>
        <v>0</v>
      </c>
      <c r="J483">
        <f>IFERROR(VLOOKUP(G483,Store_Map!$A$2:$I$100,5,FALSE),"")</f>
        <v>0</v>
      </c>
      <c r="K483">
        <f>IFERROR(VLOOKUP(G483,Store_Map!$A$2:$I$100,6,FALSE),"")</f>
        <v>0</v>
      </c>
      <c r="L483">
        <f>IFERROR(VLOOKUP(G483,Store_Map!$A$2:$I$100,7,FALSE),"")</f>
        <v>0</v>
      </c>
      <c r="M483">
        <f>IFERROR(VLOOKUP(G483,Store_Map!$A$2:$I$100,8,FALSE),"")</f>
        <v>0</v>
      </c>
      <c r="N483">
        <f t="shared" si="63"/>
        <v>0</v>
      </c>
      <c r="O483" t="str">
        <f t="shared" si="64"/>
        <v>PASS</v>
      </c>
      <c r="P483" t="str">
        <f t="shared" si="65"/>
        <v>REVIEW</v>
      </c>
      <c r="Q483" t="str">
        <f t="shared" si="66"/>
        <v>PASS</v>
      </c>
      <c r="R483" t="str">
        <f t="shared" si="67"/>
        <v>PASS</v>
      </c>
      <c r="S483" t="str">
        <f t="shared" si="68"/>
        <v>REVIEW</v>
      </c>
      <c r="T483">
        <f t="shared" si="69"/>
        <v>90</v>
      </c>
      <c r="U483" t="str">
        <f t="shared" si="70"/>
        <v>Low</v>
      </c>
      <c r="V483" t="str">
        <f t="shared" si="71"/>
        <v>Invalid NDC</v>
      </c>
    </row>
    <row r="484" spans="1:22" x14ac:dyDescent="0.3">
      <c r="A484" t="str">
        <f>Raw_Data!A484</f>
        <v>6250101</v>
      </c>
      <c r="B484">
        <f>Raw_Data!B484</f>
        <v>45663</v>
      </c>
      <c r="C484" t="str">
        <f>Raw_Data!C484</f>
        <v>AMLODIPINE BESYLATE 5 MG TA</v>
      </c>
      <c r="D484" t="str">
        <f>Raw_Data!D484</f>
        <v>69097012715</v>
      </c>
      <c r="E484" t="str">
        <f>Raw_Data!E484</f>
        <v>GIBBS, JON</v>
      </c>
      <c r="F484" t="str">
        <f>Raw_Data!F484</f>
        <v>1700896156</v>
      </c>
      <c r="G484" t="str">
        <f>Raw_Data!H484</f>
        <v>0</v>
      </c>
      <c r="H484">
        <f>IFERROR(VLOOKUP(G484,Store_Map!$A$2:$I$100,3,FALSE),"")</f>
        <v>0</v>
      </c>
      <c r="I484">
        <f>IFERROR(VLOOKUP(G484,Store_Map!$A$2:$I$100,4,FALSE),"")</f>
        <v>0</v>
      </c>
      <c r="J484">
        <f>IFERROR(VLOOKUP(G484,Store_Map!$A$2:$I$100,5,FALSE),"")</f>
        <v>0</v>
      </c>
      <c r="K484">
        <f>IFERROR(VLOOKUP(G484,Store_Map!$A$2:$I$100,6,FALSE),"")</f>
        <v>0</v>
      </c>
      <c r="L484">
        <f>IFERROR(VLOOKUP(G484,Store_Map!$A$2:$I$100,7,FALSE),"")</f>
        <v>0</v>
      </c>
      <c r="M484">
        <f>IFERROR(VLOOKUP(G484,Store_Map!$A$2:$I$100,8,FALSE),"")</f>
        <v>0</v>
      </c>
      <c r="N484">
        <f t="shared" si="63"/>
        <v>0</v>
      </c>
      <c r="O484" t="str">
        <f t="shared" si="64"/>
        <v>PASS</v>
      </c>
      <c r="P484" t="str">
        <f t="shared" si="65"/>
        <v>PASS</v>
      </c>
      <c r="Q484" t="str">
        <f t="shared" si="66"/>
        <v>PASS</v>
      </c>
      <c r="R484" t="str">
        <f t="shared" si="67"/>
        <v>PASS</v>
      </c>
      <c r="S484" t="str">
        <f t="shared" si="68"/>
        <v>PASS</v>
      </c>
      <c r="T484">
        <f t="shared" si="69"/>
        <v>100</v>
      </c>
      <c r="U484" t="str">
        <f t="shared" si="70"/>
        <v>Low</v>
      </c>
      <c r="V484" t="str">
        <f t="shared" si="71"/>
        <v>Clean</v>
      </c>
    </row>
    <row r="485" spans="1:22" x14ac:dyDescent="0.3">
      <c r="A485" t="str">
        <f>Raw_Data!A485</f>
        <v>6250100</v>
      </c>
      <c r="B485">
        <f>Raw_Data!B485</f>
        <v>45663</v>
      </c>
      <c r="C485" t="str">
        <f>Raw_Data!C485</f>
        <v>CARVEDILOL 25 MG TABLET</v>
      </c>
      <c r="D485" t="str">
        <f>Raw_Data!D485</f>
        <v>68382009505</v>
      </c>
      <c r="E485" t="str">
        <f>Raw_Data!E485</f>
        <v>GIBBS, JON</v>
      </c>
      <c r="F485" t="str">
        <f>Raw_Data!F485</f>
        <v>1700896156</v>
      </c>
      <c r="G485" t="str">
        <f>Raw_Data!H485</f>
        <v>0</v>
      </c>
      <c r="H485">
        <f>IFERROR(VLOOKUP(G485,Store_Map!$A$2:$I$100,3,FALSE),"")</f>
        <v>0</v>
      </c>
      <c r="I485">
        <f>IFERROR(VLOOKUP(G485,Store_Map!$A$2:$I$100,4,FALSE),"")</f>
        <v>0</v>
      </c>
      <c r="J485">
        <f>IFERROR(VLOOKUP(G485,Store_Map!$A$2:$I$100,5,FALSE),"")</f>
        <v>0</v>
      </c>
      <c r="K485">
        <f>IFERROR(VLOOKUP(G485,Store_Map!$A$2:$I$100,6,FALSE),"")</f>
        <v>0</v>
      </c>
      <c r="L485">
        <f>IFERROR(VLOOKUP(G485,Store_Map!$A$2:$I$100,7,FALSE),"")</f>
        <v>0</v>
      </c>
      <c r="M485">
        <f>IFERROR(VLOOKUP(G485,Store_Map!$A$2:$I$100,8,FALSE),"")</f>
        <v>0</v>
      </c>
      <c r="N485">
        <f t="shared" si="63"/>
        <v>0</v>
      </c>
      <c r="O485" t="str">
        <f t="shared" si="64"/>
        <v>PASS</v>
      </c>
      <c r="P485" t="str">
        <f t="shared" si="65"/>
        <v>PASS</v>
      </c>
      <c r="Q485" t="str">
        <f t="shared" si="66"/>
        <v>PASS</v>
      </c>
      <c r="R485" t="str">
        <f t="shared" si="67"/>
        <v>PASS</v>
      </c>
      <c r="S485" t="str">
        <f t="shared" si="68"/>
        <v>PASS</v>
      </c>
      <c r="T485">
        <f t="shared" si="69"/>
        <v>100</v>
      </c>
      <c r="U485" t="str">
        <f t="shared" si="70"/>
        <v>Low</v>
      </c>
      <c r="V485" t="str">
        <f t="shared" si="71"/>
        <v>Clean</v>
      </c>
    </row>
    <row r="486" spans="1:22" x14ac:dyDescent="0.3">
      <c r="A486" t="str">
        <f>Raw_Data!A486</f>
        <v>6251360</v>
      </c>
      <c r="B486">
        <f>Raw_Data!B486</f>
        <v>45663</v>
      </c>
      <c r="C486" t="str">
        <f>Raw_Data!C486</f>
        <v>AZITHROMYCIN 250 MG TABLET</v>
      </c>
      <c r="D486" t="str">
        <f>Raw_Data!D486</f>
        <v>50111078751</v>
      </c>
      <c r="E486" t="str">
        <f>Raw_Data!E486</f>
        <v>BYNE, EDMUND</v>
      </c>
      <c r="F486" t="str">
        <f>Raw_Data!F486</f>
        <v>1033186648</v>
      </c>
      <c r="G486" t="str">
        <f>Raw_Data!H486</f>
        <v>0</v>
      </c>
      <c r="H486">
        <f>IFERROR(VLOOKUP(G486,Store_Map!$A$2:$I$100,3,FALSE),"")</f>
        <v>0</v>
      </c>
      <c r="I486">
        <f>IFERROR(VLOOKUP(G486,Store_Map!$A$2:$I$100,4,FALSE),"")</f>
        <v>0</v>
      </c>
      <c r="J486">
        <f>IFERROR(VLOOKUP(G486,Store_Map!$A$2:$I$100,5,FALSE),"")</f>
        <v>0</v>
      </c>
      <c r="K486">
        <f>IFERROR(VLOOKUP(G486,Store_Map!$A$2:$I$100,6,FALSE),"")</f>
        <v>0</v>
      </c>
      <c r="L486">
        <f>IFERROR(VLOOKUP(G486,Store_Map!$A$2:$I$100,7,FALSE),"")</f>
        <v>0</v>
      </c>
      <c r="M486">
        <f>IFERROR(VLOOKUP(G486,Store_Map!$A$2:$I$100,8,FALSE),"")</f>
        <v>0</v>
      </c>
      <c r="N486">
        <f t="shared" si="63"/>
        <v>0</v>
      </c>
      <c r="O486" t="str">
        <f t="shared" si="64"/>
        <v>PASS</v>
      </c>
      <c r="P486" t="str">
        <f t="shared" si="65"/>
        <v>PASS</v>
      </c>
      <c r="Q486" t="str">
        <f t="shared" si="66"/>
        <v>PASS</v>
      </c>
      <c r="R486" t="str">
        <f t="shared" si="67"/>
        <v>PASS</v>
      </c>
      <c r="S486" t="str">
        <f t="shared" si="68"/>
        <v>PASS</v>
      </c>
      <c r="T486">
        <f t="shared" si="69"/>
        <v>100</v>
      </c>
      <c r="U486" t="str">
        <f t="shared" si="70"/>
        <v>Low</v>
      </c>
      <c r="V486" t="str">
        <f t="shared" si="71"/>
        <v>Clean</v>
      </c>
    </row>
    <row r="487" spans="1:22" x14ac:dyDescent="0.3">
      <c r="A487" t="str">
        <f>Raw_Data!A487</f>
        <v>6244624</v>
      </c>
      <c r="B487">
        <f>Raw_Data!B487</f>
        <v>45663</v>
      </c>
      <c r="C487" t="str">
        <f>Raw_Data!C487</f>
        <v>VITAMIN D2 1.25MG(50,000 UN</v>
      </c>
      <c r="D487" t="str">
        <f>Raw_Data!D487</f>
        <v>64380073706</v>
      </c>
      <c r="E487" t="str">
        <f>Raw_Data!E487</f>
        <v>GRESHAM, J. MARK</v>
      </c>
      <c r="F487" t="str">
        <f>Raw_Data!F487</f>
        <v>1326026618</v>
      </c>
      <c r="G487" t="str">
        <f>Raw_Data!H487</f>
        <v>0</v>
      </c>
      <c r="H487">
        <f>IFERROR(VLOOKUP(G487,Store_Map!$A$2:$I$100,3,FALSE),"")</f>
        <v>0</v>
      </c>
      <c r="I487">
        <f>IFERROR(VLOOKUP(G487,Store_Map!$A$2:$I$100,4,FALSE),"")</f>
        <v>0</v>
      </c>
      <c r="J487">
        <f>IFERROR(VLOOKUP(G487,Store_Map!$A$2:$I$100,5,FALSE),"")</f>
        <v>0</v>
      </c>
      <c r="K487">
        <f>IFERROR(VLOOKUP(G487,Store_Map!$A$2:$I$100,6,FALSE),"")</f>
        <v>0</v>
      </c>
      <c r="L487">
        <f>IFERROR(VLOOKUP(G487,Store_Map!$A$2:$I$100,7,FALSE),"")</f>
        <v>0</v>
      </c>
      <c r="M487">
        <f>IFERROR(VLOOKUP(G487,Store_Map!$A$2:$I$100,8,FALSE),"")</f>
        <v>0</v>
      </c>
      <c r="N487">
        <f t="shared" si="63"/>
        <v>0</v>
      </c>
      <c r="O487" t="str">
        <f t="shared" si="64"/>
        <v>PASS</v>
      </c>
      <c r="P487" t="str">
        <f t="shared" si="65"/>
        <v>PASS</v>
      </c>
      <c r="Q487" t="str">
        <f t="shared" si="66"/>
        <v>PASS</v>
      </c>
      <c r="R487" t="str">
        <f t="shared" si="67"/>
        <v>PASS</v>
      </c>
      <c r="S487" t="str">
        <f t="shared" si="68"/>
        <v>PASS</v>
      </c>
      <c r="T487">
        <f t="shared" si="69"/>
        <v>100</v>
      </c>
      <c r="U487" t="str">
        <f t="shared" si="70"/>
        <v>Low</v>
      </c>
      <c r="V487" t="str">
        <f t="shared" si="71"/>
        <v>Clean</v>
      </c>
    </row>
    <row r="488" spans="1:22" x14ac:dyDescent="0.3">
      <c r="A488" t="str">
        <f>Raw_Data!A488</f>
        <v>6244622</v>
      </c>
      <c r="B488">
        <f>Raw_Data!B488</f>
        <v>45663</v>
      </c>
      <c r="C488" t="str">
        <f>Raw_Data!C488</f>
        <v>FERROUS SULFATE 325 MG TABL</v>
      </c>
      <c r="D488" t="str">
        <f>Raw_Data!D488</f>
        <v>904759080</v>
      </c>
      <c r="E488" t="str">
        <f>Raw_Data!E488</f>
        <v>GRESHAM, J. MARK</v>
      </c>
      <c r="F488" t="str">
        <f>Raw_Data!F488</f>
        <v>1326026618</v>
      </c>
      <c r="G488" t="str">
        <f>Raw_Data!H488</f>
        <v>0</v>
      </c>
      <c r="H488">
        <f>IFERROR(VLOOKUP(G488,Store_Map!$A$2:$I$100,3,FALSE),"")</f>
        <v>0</v>
      </c>
      <c r="I488">
        <f>IFERROR(VLOOKUP(G488,Store_Map!$A$2:$I$100,4,FALSE),"")</f>
        <v>0</v>
      </c>
      <c r="J488">
        <f>IFERROR(VLOOKUP(G488,Store_Map!$A$2:$I$100,5,FALSE),"")</f>
        <v>0</v>
      </c>
      <c r="K488">
        <f>IFERROR(VLOOKUP(G488,Store_Map!$A$2:$I$100,6,FALSE),"")</f>
        <v>0</v>
      </c>
      <c r="L488">
        <f>IFERROR(VLOOKUP(G488,Store_Map!$A$2:$I$100,7,FALSE),"")</f>
        <v>0</v>
      </c>
      <c r="M488">
        <f>IFERROR(VLOOKUP(G488,Store_Map!$A$2:$I$100,8,FALSE),"")</f>
        <v>0</v>
      </c>
      <c r="N488">
        <f t="shared" si="63"/>
        <v>0</v>
      </c>
      <c r="O488" t="str">
        <f t="shared" si="64"/>
        <v>PASS</v>
      </c>
      <c r="P488" t="str">
        <f t="shared" si="65"/>
        <v>REVIEW</v>
      </c>
      <c r="Q488" t="str">
        <f t="shared" si="66"/>
        <v>PASS</v>
      </c>
      <c r="R488" t="str">
        <f t="shared" si="67"/>
        <v>PASS</v>
      </c>
      <c r="S488" t="str">
        <f t="shared" si="68"/>
        <v>REVIEW</v>
      </c>
      <c r="T488">
        <f t="shared" si="69"/>
        <v>90</v>
      </c>
      <c r="U488" t="str">
        <f t="shared" si="70"/>
        <v>Low</v>
      </c>
      <c r="V488" t="str">
        <f t="shared" si="71"/>
        <v>Invalid NDC</v>
      </c>
    </row>
    <row r="489" spans="1:22" x14ac:dyDescent="0.3">
      <c r="A489" t="str">
        <f>Raw_Data!A489</f>
        <v>6251362</v>
      </c>
      <c r="B489">
        <f>Raw_Data!B489</f>
        <v>45663</v>
      </c>
      <c r="C489" t="str">
        <f>Raw_Data!C489</f>
        <v>PREDNISONE 20 MG TABLET</v>
      </c>
      <c r="D489" t="str">
        <f>Raw_Data!D489</f>
        <v>591544301</v>
      </c>
      <c r="E489" t="str">
        <f>Raw_Data!E489</f>
        <v>BYNE, EDMUND</v>
      </c>
      <c r="F489" t="str">
        <f>Raw_Data!F489</f>
        <v>1033186648</v>
      </c>
      <c r="G489" t="str">
        <f>Raw_Data!H489</f>
        <v>0</v>
      </c>
      <c r="H489">
        <f>IFERROR(VLOOKUP(G489,Store_Map!$A$2:$I$100,3,FALSE),"")</f>
        <v>0</v>
      </c>
      <c r="I489">
        <f>IFERROR(VLOOKUP(G489,Store_Map!$A$2:$I$100,4,FALSE),"")</f>
        <v>0</v>
      </c>
      <c r="J489">
        <f>IFERROR(VLOOKUP(G489,Store_Map!$A$2:$I$100,5,FALSE),"")</f>
        <v>0</v>
      </c>
      <c r="K489">
        <f>IFERROR(VLOOKUP(G489,Store_Map!$A$2:$I$100,6,FALSE),"")</f>
        <v>0</v>
      </c>
      <c r="L489">
        <f>IFERROR(VLOOKUP(G489,Store_Map!$A$2:$I$100,7,FALSE),"")</f>
        <v>0</v>
      </c>
      <c r="M489">
        <f>IFERROR(VLOOKUP(G489,Store_Map!$A$2:$I$100,8,FALSE),"")</f>
        <v>0</v>
      </c>
      <c r="N489">
        <f t="shared" si="63"/>
        <v>0</v>
      </c>
      <c r="O489" t="str">
        <f t="shared" si="64"/>
        <v>PASS</v>
      </c>
      <c r="P489" t="str">
        <f t="shared" si="65"/>
        <v>REVIEW</v>
      </c>
      <c r="Q489" t="str">
        <f t="shared" si="66"/>
        <v>PASS</v>
      </c>
      <c r="R489" t="str">
        <f t="shared" si="67"/>
        <v>PASS</v>
      </c>
      <c r="S489" t="str">
        <f t="shared" si="68"/>
        <v>REVIEW</v>
      </c>
      <c r="T489">
        <f t="shared" si="69"/>
        <v>90</v>
      </c>
      <c r="U489" t="str">
        <f t="shared" si="70"/>
        <v>Low</v>
      </c>
      <c r="V489" t="str">
        <f t="shared" si="71"/>
        <v>Invalid NDC</v>
      </c>
    </row>
    <row r="490" spans="1:22" x14ac:dyDescent="0.3">
      <c r="A490" t="str">
        <f>Raw_Data!A490</f>
        <v>6251363</v>
      </c>
      <c r="B490">
        <f>Raw_Data!B490</f>
        <v>45663</v>
      </c>
      <c r="C490" t="str">
        <f>Raw_Data!C490</f>
        <v>BENZONATATE 100 MG CAPSULE</v>
      </c>
      <c r="D490" t="str">
        <f>Raw_Data!D490</f>
        <v>64380071207</v>
      </c>
      <c r="E490" t="str">
        <f>Raw_Data!E490</f>
        <v>BYNE, EDMUND</v>
      </c>
      <c r="F490" t="str">
        <f>Raw_Data!F490</f>
        <v>1033186648</v>
      </c>
      <c r="G490" t="str">
        <f>Raw_Data!H490</f>
        <v>0</v>
      </c>
      <c r="H490">
        <f>IFERROR(VLOOKUP(G490,Store_Map!$A$2:$I$100,3,FALSE),"")</f>
        <v>0</v>
      </c>
      <c r="I490">
        <f>IFERROR(VLOOKUP(G490,Store_Map!$A$2:$I$100,4,FALSE),"")</f>
        <v>0</v>
      </c>
      <c r="J490">
        <f>IFERROR(VLOOKUP(G490,Store_Map!$A$2:$I$100,5,FALSE),"")</f>
        <v>0</v>
      </c>
      <c r="K490">
        <f>IFERROR(VLOOKUP(G490,Store_Map!$A$2:$I$100,6,FALSE),"")</f>
        <v>0</v>
      </c>
      <c r="L490">
        <f>IFERROR(VLOOKUP(G490,Store_Map!$A$2:$I$100,7,FALSE),"")</f>
        <v>0</v>
      </c>
      <c r="M490">
        <f>IFERROR(VLOOKUP(G490,Store_Map!$A$2:$I$100,8,FALSE),"")</f>
        <v>0</v>
      </c>
      <c r="N490">
        <f t="shared" si="63"/>
        <v>0</v>
      </c>
      <c r="O490" t="str">
        <f t="shared" si="64"/>
        <v>PASS</v>
      </c>
      <c r="P490" t="str">
        <f t="shared" si="65"/>
        <v>PASS</v>
      </c>
      <c r="Q490" t="str">
        <f t="shared" si="66"/>
        <v>PASS</v>
      </c>
      <c r="R490" t="str">
        <f t="shared" si="67"/>
        <v>PASS</v>
      </c>
      <c r="S490" t="str">
        <f t="shared" si="68"/>
        <v>PASS</v>
      </c>
      <c r="T490">
        <f t="shared" si="69"/>
        <v>100</v>
      </c>
      <c r="U490" t="str">
        <f t="shared" si="70"/>
        <v>Low</v>
      </c>
      <c r="V490" t="str">
        <f t="shared" si="71"/>
        <v>Clean</v>
      </c>
    </row>
    <row r="491" spans="1:22" x14ac:dyDescent="0.3">
      <c r="A491" t="str">
        <f>Raw_Data!A491</f>
        <v>6248897</v>
      </c>
      <c r="B491">
        <f>Raw_Data!B491</f>
        <v>45663</v>
      </c>
      <c r="C491" t="str">
        <f>Raw_Data!C491</f>
        <v>LISINOPRIL 20 MG TABLET</v>
      </c>
      <c r="D491" t="str">
        <f>Raw_Data!D491</f>
        <v>68180098103</v>
      </c>
      <c r="E491" t="str">
        <f>Raw_Data!E491</f>
        <v>GIBBS, JON</v>
      </c>
      <c r="F491" t="str">
        <f>Raw_Data!F491</f>
        <v>1700896156</v>
      </c>
      <c r="G491" t="str">
        <f>Raw_Data!H491</f>
        <v>0</v>
      </c>
      <c r="H491">
        <f>IFERROR(VLOOKUP(G491,Store_Map!$A$2:$I$100,3,FALSE),"")</f>
        <v>0</v>
      </c>
      <c r="I491">
        <f>IFERROR(VLOOKUP(G491,Store_Map!$A$2:$I$100,4,FALSE),"")</f>
        <v>0</v>
      </c>
      <c r="J491">
        <f>IFERROR(VLOOKUP(G491,Store_Map!$A$2:$I$100,5,FALSE),"")</f>
        <v>0</v>
      </c>
      <c r="K491">
        <f>IFERROR(VLOOKUP(G491,Store_Map!$A$2:$I$100,6,FALSE),"")</f>
        <v>0</v>
      </c>
      <c r="L491">
        <f>IFERROR(VLOOKUP(G491,Store_Map!$A$2:$I$100,7,FALSE),"")</f>
        <v>0</v>
      </c>
      <c r="M491">
        <f>IFERROR(VLOOKUP(G491,Store_Map!$A$2:$I$100,8,FALSE),"")</f>
        <v>0</v>
      </c>
      <c r="N491">
        <f t="shared" si="63"/>
        <v>0</v>
      </c>
      <c r="O491" t="str">
        <f t="shared" si="64"/>
        <v>PASS</v>
      </c>
      <c r="P491" t="str">
        <f t="shared" si="65"/>
        <v>PASS</v>
      </c>
      <c r="Q491" t="str">
        <f t="shared" si="66"/>
        <v>PASS</v>
      </c>
      <c r="R491" t="str">
        <f t="shared" si="67"/>
        <v>PASS</v>
      </c>
      <c r="S491" t="str">
        <f t="shared" si="68"/>
        <v>PASS</v>
      </c>
      <c r="T491">
        <f t="shared" si="69"/>
        <v>100</v>
      </c>
      <c r="U491" t="str">
        <f t="shared" si="70"/>
        <v>Low</v>
      </c>
      <c r="V491" t="str">
        <f t="shared" si="71"/>
        <v>Clean</v>
      </c>
    </row>
    <row r="492" spans="1:22" x14ac:dyDescent="0.3">
      <c r="A492" t="str">
        <f>Raw_Data!A492</f>
        <v>6246136</v>
      </c>
      <c r="B492">
        <f>Raw_Data!B492</f>
        <v>45663</v>
      </c>
      <c r="C492" t="str">
        <f>Raw_Data!C492</f>
        <v>SERTRALINE HCL 25 MG TABLET</v>
      </c>
      <c r="D492" t="str">
        <f>Raw_Data!D492</f>
        <v>68180035103</v>
      </c>
      <c r="E492" t="str">
        <f>Raw_Data!E492</f>
        <v>GIBBS, JON</v>
      </c>
      <c r="F492" t="str">
        <f>Raw_Data!F492</f>
        <v>1700896156</v>
      </c>
      <c r="G492" t="str">
        <f>Raw_Data!H492</f>
        <v>0</v>
      </c>
      <c r="H492">
        <f>IFERROR(VLOOKUP(G492,Store_Map!$A$2:$I$100,3,FALSE),"")</f>
        <v>0</v>
      </c>
      <c r="I492">
        <f>IFERROR(VLOOKUP(G492,Store_Map!$A$2:$I$100,4,FALSE),"")</f>
        <v>0</v>
      </c>
      <c r="J492">
        <f>IFERROR(VLOOKUP(G492,Store_Map!$A$2:$I$100,5,FALSE),"")</f>
        <v>0</v>
      </c>
      <c r="K492">
        <f>IFERROR(VLOOKUP(G492,Store_Map!$A$2:$I$100,6,FALSE),"")</f>
        <v>0</v>
      </c>
      <c r="L492">
        <f>IFERROR(VLOOKUP(G492,Store_Map!$A$2:$I$100,7,FALSE),"")</f>
        <v>0</v>
      </c>
      <c r="M492">
        <f>IFERROR(VLOOKUP(G492,Store_Map!$A$2:$I$100,8,FALSE),"")</f>
        <v>0</v>
      </c>
      <c r="N492">
        <f t="shared" si="63"/>
        <v>0</v>
      </c>
      <c r="O492" t="str">
        <f t="shared" si="64"/>
        <v>PASS</v>
      </c>
      <c r="P492" t="str">
        <f t="shared" si="65"/>
        <v>PASS</v>
      </c>
      <c r="Q492" t="str">
        <f t="shared" si="66"/>
        <v>PASS</v>
      </c>
      <c r="R492" t="str">
        <f t="shared" si="67"/>
        <v>PASS</v>
      </c>
      <c r="S492" t="str">
        <f t="shared" si="68"/>
        <v>PASS</v>
      </c>
      <c r="T492">
        <f t="shared" si="69"/>
        <v>100</v>
      </c>
      <c r="U492" t="str">
        <f t="shared" si="70"/>
        <v>Low</v>
      </c>
      <c r="V492" t="str">
        <f t="shared" si="71"/>
        <v>Clean</v>
      </c>
    </row>
    <row r="493" spans="1:22" x14ac:dyDescent="0.3">
      <c r="A493" t="str">
        <f>Raw_Data!A493</f>
        <v>6236438</v>
      </c>
      <c r="B493">
        <f>Raw_Data!B493</f>
        <v>45663</v>
      </c>
      <c r="C493" t="str">
        <f>Raw_Data!C493</f>
        <v>BLISOVI FE 1-20 TABLET</v>
      </c>
      <c r="D493" t="str">
        <f>Raw_Data!D493</f>
        <v>68180086573</v>
      </c>
      <c r="E493" t="str">
        <f>Raw_Data!E493</f>
        <v>BAHR, EVAN</v>
      </c>
      <c r="F493" t="str">
        <f>Raw_Data!F493</f>
        <v>1033105416</v>
      </c>
      <c r="G493" t="str">
        <f>Raw_Data!H493</f>
        <v>0</v>
      </c>
      <c r="H493">
        <f>IFERROR(VLOOKUP(G493,Store_Map!$A$2:$I$100,3,FALSE),"")</f>
        <v>0</v>
      </c>
      <c r="I493">
        <f>IFERROR(VLOOKUP(G493,Store_Map!$A$2:$I$100,4,FALSE),"")</f>
        <v>0</v>
      </c>
      <c r="J493">
        <f>IFERROR(VLOOKUP(G493,Store_Map!$A$2:$I$100,5,FALSE),"")</f>
        <v>0</v>
      </c>
      <c r="K493">
        <f>IFERROR(VLOOKUP(G493,Store_Map!$A$2:$I$100,6,FALSE),"")</f>
        <v>0</v>
      </c>
      <c r="L493">
        <f>IFERROR(VLOOKUP(G493,Store_Map!$A$2:$I$100,7,FALSE),"")</f>
        <v>0</v>
      </c>
      <c r="M493">
        <f>IFERROR(VLOOKUP(G493,Store_Map!$A$2:$I$100,8,FALSE),"")</f>
        <v>0</v>
      </c>
      <c r="N493">
        <f t="shared" si="63"/>
        <v>0</v>
      </c>
      <c r="O493" t="str">
        <f t="shared" si="64"/>
        <v>PASS</v>
      </c>
      <c r="P493" t="str">
        <f t="shared" si="65"/>
        <v>PASS</v>
      </c>
      <c r="Q493" t="str">
        <f t="shared" si="66"/>
        <v>PASS</v>
      </c>
      <c r="R493" t="str">
        <f t="shared" si="67"/>
        <v>PASS</v>
      </c>
      <c r="S493" t="str">
        <f t="shared" si="68"/>
        <v>PASS</v>
      </c>
      <c r="T493">
        <f t="shared" si="69"/>
        <v>100</v>
      </c>
      <c r="U493" t="str">
        <f t="shared" si="70"/>
        <v>Low</v>
      </c>
      <c r="V493" t="str">
        <f t="shared" si="71"/>
        <v>Clean</v>
      </c>
    </row>
    <row r="494" spans="1:22" x14ac:dyDescent="0.3">
      <c r="A494" t="str">
        <f>Raw_Data!A494</f>
        <v>6233946</v>
      </c>
      <c r="B494">
        <f>Raw_Data!B494</f>
        <v>45663</v>
      </c>
      <c r="C494" t="str">
        <f>Raw_Data!C494</f>
        <v>VITAMIN D2 1.25MG(50,000 UN</v>
      </c>
      <c r="D494" t="str">
        <f>Raw_Data!D494</f>
        <v>64380073706</v>
      </c>
      <c r="E494" t="str">
        <f>Raw_Data!E494</f>
        <v>GIBBS, JON</v>
      </c>
      <c r="F494" t="str">
        <f>Raw_Data!F494</f>
        <v>1700896156</v>
      </c>
      <c r="G494" t="str">
        <f>Raw_Data!H494</f>
        <v>0</v>
      </c>
      <c r="H494">
        <f>IFERROR(VLOOKUP(G494,Store_Map!$A$2:$I$100,3,FALSE),"")</f>
        <v>0</v>
      </c>
      <c r="I494">
        <f>IFERROR(VLOOKUP(G494,Store_Map!$A$2:$I$100,4,FALSE),"")</f>
        <v>0</v>
      </c>
      <c r="J494">
        <f>IFERROR(VLOOKUP(G494,Store_Map!$A$2:$I$100,5,FALSE),"")</f>
        <v>0</v>
      </c>
      <c r="K494">
        <f>IFERROR(VLOOKUP(G494,Store_Map!$A$2:$I$100,6,FALSE),"")</f>
        <v>0</v>
      </c>
      <c r="L494">
        <f>IFERROR(VLOOKUP(G494,Store_Map!$A$2:$I$100,7,FALSE),"")</f>
        <v>0</v>
      </c>
      <c r="M494">
        <f>IFERROR(VLOOKUP(G494,Store_Map!$A$2:$I$100,8,FALSE),"")</f>
        <v>0</v>
      </c>
      <c r="N494">
        <f t="shared" si="63"/>
        <v>0</v>
      </c>
      <c r="O494" t="str">
        <f t="shared" si="64"/>
        <v>PASS</v>
      </c>
      <c r="P494" t="str">
        <f t="shared" si="65"/>
        <v>PASS</v>
      </c>
      <c r="Q494" t="str">
        <f t="shared" si="66"/>
        <v>PASS</v>
      </c>
      <c r="R494" t="str">
        <f t="shared" si="67"/>
        <v>PASS</v>
      </c>
      <c r="S494" t="str">
        <f t="shared" si="68"/>
        <v>PASS</v>
      </c>
      <c r="T494">
        <f t="shared" si="69"/>
        <v>100</v>
      </c>
      <c r="U494" t="str">
        <f t="shared" si="70"/>
        <v>Low</v>
      </c>
      <c r="V494" t="str">
        <f t="shared" si="71"/>
        <v>Clean</v>
      </c>
    </row>
    <row r="495" spans="1:22" x14ac:dyDescent="0.3">
      <c r="A495" t="str">
        <f>Raw_Data!A495</f>
        <v>6251364</v>
      </c>
      <c r="B495">
        <f>Raw_Data!B495</f>
        <v>45663</v>
      </c>
      <c r="C495" t="str">
        <f>Raw_Data!C495</f>
        <v>AZITHROMYCIN 250 MG TABLET</v>
      </c>
      <c r="D495" t="str">
        <f>Raw_Data!D495</f>
        <v>50111078751</v>
      </c>
      <c r="E495" t="str">
        <f>Raw_Data!E495</f>
        <v>BYNE, EDMUND</v>
      </c>
      <c r="F495" t="str">
        <f>Raw_Data!F495</f>
        <v>1033186648</v>
      </c>
      <c r="G495" t="str">
        <f>Raw_Data!H495</f>
        <v>0</v>
      </c>
      <c r="H495">
        <f>IFERROR(VLOOKUP(G495,Store_Map!$A$2:$I$100,3,FALSE),"")</f>
        <v>0</v>
      </c>
      <c r="I495">
        <f>IFERROR(VLOOKUP(G495,Store_Map!$A$2:$I$100,4,FALSE),"")</f>
        <v>0</v>
      </c>
      <c r="J495">
        <f>IFERROR(VLOOKUP(G495,Store_Map!$A$2:$I$100,5,FALSE),"")</f>
        <v>0</v>
      </c>
      <c r="K495">
        <f>IFERROR(VLOOKUP(G495,Store_Map!$A$2:$I$100,6,FALSE),"")</f>
        <v>0</v>
      </c>
      <c r="L495">
        <f>IFERROR(VLOOKUP(G495,Store_Map!$A$2:$I$100,7,FALSE),"")</f>
        <v>0</v>
      </c>
      <c r="M495">
        <f>IFERROR(VLOOKUP(G495,Store_Map!$A$2:$I$100,8,FALSE),"")</f>
        <v>0</v>
      </c>
      <c r="N495">
        <f t="shared" si="63"/>
        <v>0</v>
      </c>
      <c r="O495" t="str">
        <f t="shared" si="64"/>
        <v>PASS</v>
      </c>
      <c r="P495" t="str">
        <f t="shared" si="65"/>
        <v>PASS</v>
      </c>
      <c r="Q495" t="str">
        <f t="shared" si="66"/>
        <v>PASS</v>
      </c>
      <c r="R495" t="str">
        <f t="shared" si="67"/>
        <v>PASS</v>
      </c>
      <c r="S495" t="str">
        <f t="shared" si="68"/>
        <v>PASS</v>
      </c>
      <c r="T495">
        <f t="shared" si="69"/>
        <v>100</v>
      </c>
      <c r="U495" t="str">
        <f t="shared" si="70"/>
        <v>Low</v>
      </c>
      <c r="V495" t="str">
        <f t="shared" si="71"/>
        <v>Clean</v>
      </c>
    </row>
    <row r="496" spans="1:22" x14ac:dyDescent="0.3">
      <c r="A496" t="str">
        <f>Raw_Data!A496</f>
        <v>6251365</v>
      </c>
      <c r="B496">
        <f>Raw_Data!B496</f>
        <v>45663</v>
      </c>
      <c r="C496" t="str">
        <f>Raw_Data!C496</f>
        <v>MUCINEX ER 600 MG TABLET</v>
      </c>
      <c r="D496" t="str">
        <f>Raw_Data!D496</f>
        <v>63824000832</v>
      </c>
      <c r="E496" t="str">
        <f>Raw_Data!E496</f>
        <v>BYNE, EDMUND</v>
      </c>
      <c r="F496" t="str">
        <f>Raw_Data!F496</f>
        <v>1033186648</v>
      </c>
      <c r="G496" t="str">
        <f>Raw_Data!H496</f>
        <v>0</v>
      </c>
      <c r="H496">
        <f>IFERROR(VLOOKUP(G496,Store_Map!$A$2:$I$100,3,FALSE),"")</f>
        <v>0</v>
      </c>
      <c r="I496">
        <f>IFERROR(VLOOKUP(G496,Store_Map!$A$2:$I$100,4,FALSE),"")</f>
        <v>0</v>
      </c>
      <c r="J496">
        <f>IFERROR(VLOOKUP(G496,Store_Map!$A$2:$I$100,5,FALSE),"")</f>
        <v>0</v>
      </c>
      <c r="K496">
        <f>IFERROR(VLOOKUP(G496,Store_Map!$A$2:$I$100,6,FALSE),"")</f>
        <v>0</v>
      </c>
      <c r="L496">
        <f>IFERROR(VLOOKUP(G496,Store_Map!$A$2:$I$100,7,FALSE),"")</f>
        <v>0</v>
      </c>
      <c r="M496">
        <f>IFERROR(VLOOKUP(G496,Store_Map!$A$2:$I$100,8,FALSE),"")</f>
        <v>0</v>
      </c>
      <c r="N496">
        <f t="shared" si="63"/>
        <v>0</v>
      </c>
      <c r="O496" t="str">
        <f t="shared" si="64"/>
        <v>PASS</v>
      </c>
      <c r="P496" t="str">
        <f t="shared" si="65"/>
        <v>PASS</v>
      </c>
      <c r="Q496" t="str">
        <f t="shared" si="66"/>
        <v>PASS</v>
      </c>
      <c r="R496" t="str">
        <f t="shared" si="67"/>
        <v>PASS</v>
      </c>
      <c r="S496" t="str">
        <f t="shared" si="68"/>
        <v>PASS</v>
      </c>
      <c r="T496">
        <f t="shared" si="69"/>
        <v>100</v>
      </c>
      <c r="U496" t="str">
        <f t="shared" si="70"/>
        <v>Low</v>
      </c>
      <c r="V496" t="str">
        <f t="shared" si="71"/>
        <v>Clean</v>
      </c>
    </row>
    <row r="497" spans="1:22" x14ac:dyDescent="0.3">
      <c r="A497" t="str">
        <f>Raw_Data!A497</f>
        <v>6246866</v>
      </c>
      <c r="B497">
        <f>Raw_Data!B497</f>
        <v>45663</v>
      </c>
      <c r="C497" t="str">
        <f>Raw_Data!C497</f>
        <v>OZEMPIC 0.25-0.5 MG/DOSE PE</v>
      </c>
      <c r="D497" t="str">
        <f>Raw_Data!D497</f>
        <v>169418113</v>
      </c>
      <c r="E497" t="str">
        <f>Raw_Data!E497</f>
        <v>BYNE, EDMUND</v>
      </c>
      <c r="F497" t="str">
        <f>Raw_Data!F497</f>
        <v>1033186648</v>
      </c>
      <c r="G497" t="str">
        <f>Raw_Data!H497</f>
        <v>0</v>
      </c>
      <c r="H497">
        <f>IFERROR(VLOOKUP(G497,Store_Map!$A$2:$I$100,3,FALSE),"")</f>
        <v>0</v>
      </c>
      <c r="I497">
        <f>IFERROR(VLOOKUP(G497,Store_Map!$A$2:$I$100,4,FALSE),"")</f>
        <v>0</v>
      </c>
      <c r="J497">
        <f>IFERROR(VLOOKUP(G497,Store_Map!$A$2:$I$100,5,FALSE),"")</f>
        <v>0</v>
      </c>
      <c r="K497">
        <f>IFERROR(VLOOKUP(G497,Store_Map!$A$2:$I$100,6,FALSE),"")</f>
        <v>0</v>
      </c>
      <c r="L497">
        <f>IFERROR(VLOOKUP(G497,Store_Map!$A$2:$I$100,7,FALSE),"")</f>
        <v>0</v>
      </c>
      <c r="M497">
        <f>IFERROR(VLOOKUP(G497,Store_Map!$A$2:$I$100,8,FALSE),"")</f>
        <v>0</v>
      </c>
      <c r="N497">
        <f t="shared" si="63"/>
        <v>0</v>
      </c>
      <c r="O497" t="str">
        <f t="shared" si="64"/>
        <v>PASS</v>
      </c>
      <c r="P497" t="str">
        <f t="shared" si="65"/>
        <v>REVIEW</v>
      </c>
      <c r="Q497" t="str">
        <f t="shared" si="66"/>
        <v>PASS</v>
      </c>
      <c r="R497" t="str">
        <f t="shared" si="67"/>
        <v>PASS</v>
      </c>
      <c r="S497" t="str">
        <f t="shared" si="68"/>
        <v>REVIEW</v>
      </c>
      <c r="T497">
        <f t="shared" si="69"/>
        <v>90</v>
      </c>
      <c r="U497" t="str">
        <f t="shared" si="70"/>
        <v>Low</v>
      </c>
      <c r="V497" t="str">
        <f t="shared" si="71"/>
        <v>Invalid NDC</v>
      </c>
    </row>
    <row r="498" spans="1:22" x14ac:dyDescent="0.3">
      <c r="A498" t="str">
        <f>Raw_Data!A498</f>
        <v>6242822</v>
      </c>
      <c r="B498">
        <f>Raw_Data!B498</f>
        <v>45663</v>
      </c>
      <c r="C498" t="str">
        <f>Raw_Data!C498</f>
        <v>TRAZODONE 100 MG TABLET</v>
      </c>
      <c r="D498" t="str">
        <f>Raw_Data!D498</f>
        <v>13107008001</v>
      </c>
      <c r="E498" t="str">
        <f>Raw_Data!E498</f>
        <v>GIBBS, JON</v>
      </c>
      <c r="F498" t="str">
        <f>Raw_Data!F498</f>
        <v>1700896156</v>
      </c>
      <c r="G498" t="str">
        <f>Raw_Data!H498</f>
        <v>0</v>
      </c>
      <c r="H498">
        <f>IFERROR(VLOOKUP(G498,Store_Map!$A$2:$I$100,3,FALSE),"")</f>
        <v>0</v>
      </c>
      <c r="I498">
        <f>IFERROR(VLOOKUP(G498,Store_Map!$A$2:$I$100,4,FALSE),"")</f>
        <v>0</v>
      </c>
      <c r="J498">
        <f>IFERROR(VLOOKUP(G498,Store_Map!$A$2:$I$100,5,FALSE),"")</f>
        <v>0</v>
      </c>
      <c r="K498">
        <f>IFERROR(VLOOKUP(G498,Store_Map!$A$2:$I$100,6,FALSE),"")</f>
        <v>0</v>
      </c>
      <c r="L498">
        <f>IFERROR(VLOOKUP(G498,Store_Map!$A$2:$I$100,7,FALSE),"")</f>
        <v>0</v>
      </c>
      <c r="M498">
        <f>IFERROR(VLOOKUP(G498,Store_Map!$A$2:$I$100,8,FALSE),"")</f>
        <v>0</v>
      </c>
      <c r="N498">
        <f t="shared" si="63"/>
        <v>0</v>
      </c>
      <c r="O498" t="str">
        <f t="shared" si="64"/>
        <v>PASS</v>
      </c>
      <c r="P498" t="str">
        <f t="shared" si="65"/>
        <v>PASS</v>
      </c>
      <c r="Q498" t="str">
        <f t="shared" si="66"/>
        <v>PASS</v>
      </c>
      <c r="R498" t="str">
        <f t="shared" si="67"/>
        <v>PASS</v>
      </c>
      <c r="S498" t="str">
        <f t="shared" si="68"/>
        <v>PASS</v>
      </c>
      <c r="T498">
        <f t="shared" si="69"/>
        <v>100</v>
      </c>
      <c r="U498" t="str">
        <f t="shared" si="70"/>
        <v>Low</v>
      </c>
      <c r="V498" t="str">
        <f t="shared" si="71"/>
        <v>Clean</v>
      </c>
    </row>
    <row r="499" spans="1:22" x14ac:dyDescent="0.3">
      <c r="A499" t="str">
        <f>Raw_Data!A499</f>
        <v>6251367</v>
      </c>
      <c r="B499">
        <f>Raw_Data!B499</f>
        <v>45663</v>
      </c>
      <c r="C499" t="str">
        <f>Raw_Data!C499</f>
        <v>AZITHROMYCIN 250 MG TABLET</v>
      </c>
      <c r="D499" t="str">
        <f>Raw_Data!D499</f>
        <v>50111078751</v>
      </c>
      <c r="E499" t="str">
        <f>Raw_Data!E499</f>
        <v>GIBBS, JON</v>
      </c>
      <c r="F499" t="str">
        <f>Raw_Data!F499</f>
        <v>1700896156</v>
      </c>
      <c r="G499" t="str">
        <f>Raw_Data!H499</f>
        <v>0</v>
      </c>
      <c r="H499">
        <f>IFERROR(VLOOKUP(G499,Store_Map!$A$2:$I$100,3,FALSE),"")</f>
        <v>0</v>
      </c>
      <c r="I499">
        <f>IFERROR(VLOOKUP(G499,Store_Map!$A$2:$I$100,4,FALSE),"")</f>
        <v>0</v>
      </c>
      <c r="J499">
        <f>IFERROR(VLOOKUP(G499,Store_Map!$A$2:$I$100,5,FALSE),"")</f>
        <v>0</v>
      </c>
      <c r="K499">
        <f>IFERROR(VLOOKUP(G499,Store_Map!$A$2:$I$100,6,FALSE),"")</f>
        <v>0</v>
      </c>
      <c r="L499">
        <f>IFERROR(VLOOKUP(G499,Store_Map!$A$2:$I$100,7,FALSE),"")</f>
        <v>0</v>
      </c>
      <c r="M499">
        <f>IFERROR(VLOOKUP(G499,Store_Map!$A$2:$I$100,8,FALSE),"")</f>
        <v>0</v>
      </c>
      <c r="N499">
        <f t="shared" si="63"/>
        <v>0</v>
      </c>
      <c r="O499" t="str">
        <f t="shared" si="64"/>
        <v>PASS</v>
      </c>
      <c r="P499" t="str">
        <f t="shared" si="65"/>
        <v>PASS</v>
      </c>
      <c r="Q499" t="str">
        <f t="shared" si="66"/>
        <v>PASS</v>
      </c>
      <c r="R499" t="str">
        <f t="shared" si="67"/>
        <v>PASS</v>
      </c>
      <c r="S499" t="str">
        <f t="shared" si="68"/>
        <v>PASS</v>
      </c>
      <c r="T499">
        <f t="shared" si="69"/>
        <v>100</v>
      </c>
      <c r="U499" t="str">
        <f t="shared" si="70"/>
        <v>Low</v>
      </c>
      <c r="V499" t="str">
        <f t="shared" si="71"/>
        <v>Clean</v>
      </c>
    </row>
    <row r="500" spans="1:22" x14ac:dyDescent="0.3">
      <c r="A500" t="str">
        <f>Raw_Data!A500</f>
        <v>6251368</v>
      </c>
      <c r="B500">
        <f>Raw_Data!B500</f>
        <v>45663</v>
      </c>
      <c r="C500" t="str">
        <f>Raw_Data!C500</f>
        <v>OMEPRAZOLE DR 20 MG CAPSULE</v>
      </c>
      <c r="D500" t="str">
        <f>Raw_Data!D500</f>
        <v>68382041205</v>
      </c>
      <c r="E500" t="str">
        <f>Raw_Data!E500</f>
        <v>GIBBS, JON</v>
      </c>
      <c r="F500" t="str">
        <f>Raw_Data!F500</f>
        <v>1700896156</v>
      </c>
      <c r="G500" t="str">
        <f>Raw_Data!H500</f>
        <v>0</v>
      </c>
      <c r="H500">
        <f>IFERROR(VLOOKUP(G500,Store_Map!$A$2:$I$100,3,FALSE),"")</f>
        <v>0</v>
      </c>
      <c r="I500">
        <f>IFERROR(VLOOKUP(G500,Store_Map!$A$2:$I$100,4,FALSE),"")</f>
        <v>0</v>
      </c>
      <c r="J500">
        <f>IFERROR(VLOOKUP(G500,Store_Map!$A$2:$I$100,5,FALSE),"")</f>
        <v>0</v>
      </c>
      <c r="K500">
        <f>IFERROR(VLOOKUP(G500,Store_Map!$A$2:$I$100,6,FALSE),"")</f>
        <v>0</v>
      </c>
      <c r="L500">
        <f>IFERROR(VLOOKUP(G500,Store_Map!$A$2:$I$100,7,FALSE),"")</f>
        <v>0</v>
      </c>
      <c r="M500">
        <f>IFERROR(VLOOKUP(G500,Store_Map!$A$2:$I$100,8,FALSE),"")</f>
        <v>0</v>
      </c>
      <c r="N500">
        <f t="shared" si="63"/>
        <v>0</v>
      </c>
      <c r="O500" t="str">
        <f t="shared" si="64"/>
        <v>PASS</v>
      </c>
      <c r="P500" t="str">
        <f t="shared" si="65"/>
        <v>PASS</v>
      </c>
      <c r="Q500" t="str">
        <f t="shared" si="66"/>
        <v>PASS</v>
      </c>
      <c r="R500" t="str">
        <f t="shared" si="67"/>
        <v>PASS</v>
      </c>
      <c r="S500" t="str">
        <f t="shared" si="68"/>
        <v>PASS</v>
      </c>
      <c r="T500">
        <f t="shared" si="69"/>
        <v>100</v>
      </c>
      <c r="U500" t="str">
        <f t="shared" si="70"/>
        <v>Low</v>
      </c>
      <c r="V500" t="str">
        <f t="shared" si="71"/>
        <v>Clean</v>
      </c>
    </row>
    <row r="501" spans="1:22" x14ac:dyDescent="0.3">
      <c r="A501" t="str">
        <f>Raw_Data!A501</f>
        <v>6251369</v>
      </c>
      <c r="B501">
        <f>Raw_Data!B501</f>
        <v>45663</v>
      </c>
      <c r="C501" t="str">
        <f>Raw_Data!C501</f>
        <v>TOPIRAMATE 100 MG TABLET</v>
      </c>
      <c r="D501" t="str">
        <f>Raw_Data!D501</f>
        <v>29300011716</v>
      </c>
      <c r="E501" t="str">
        <f>Raw_Data!E501</f>
        <v>GIBBS, JON</v>
      </c>
      <c r="F501" t="str">
        <f>Raw_Data!F501</f>
        <v>1700896156</v>
      </c>
      <c r="G501" t="str">
        <f>Raw_Data!H501</f>
        <v>0</v>
      </c>
      <c r="H501">
        <f>IFERROR(VLOOKUP(G501,Store_Map!$A$2:$I$100,3,FALSE),"")</f>
        <v>0</v>
      </c>
      <c r="I501">
        <f>IFERROR(VLOOKUP(G501,Store_Map!$A$2:$I$100,4,FALSE),"")</f>
        <v>0</v>
      </c>
      <c r="J501">
        <f>IFERROR(VLOOKUP(G501,Store_Map!$A$2:$I$100,5,FALSE),"")</f>
        <v>0</v>
      </c>
      <c r="K501">
        <f>IFERROR(VLOOKUP(G501,Store_Map!$A$2:$I$100,6,FALSE),"")</f>
        <v>0</v>
      </c>
      <c r="L501">
        <f>IFERROR(VLOOKUP(G501,Store_Map!$A$2:$I$100,7,FALSE),"")</f>
        <v>0</v>
      </c>
      <c r="M501">
        <f>IFERROR(VLOOKUP(G501,Store_Map!$A$2:$I$100,8,FALSE),"")</f>
        <v>0</v>
      </c>
      <c r="N501">
        <f t="shared" si="63"/>
        <v>0</v>
      </c>
      <c r="O501" t="str">
        <f t="shared" si="64"/>
        <v>PASS</v>
      </c>
      <c r="P501" t="str">
        <f t="shared" si="65"/>
        <v>PASS</v>
      </c>
      <c r="Q501" t="str">
        <f t="shared" si="66"/>
        <v>PASS</v>
      </c>
      <c r="R501" t="str">
        <f t="shared" si="67"/>
        <v>PASS</v>
      </c>
      <c r="S501" t="str">
        <f t="shared" si="68"/>
        <v>PASS</v>
      </c>
      <c r="T501">
        <f t="shared" si="69"/>
        <v>100</v>
      </c>
      <c r="U501" t="str">
        <f t="shared" si="70"/>
        <v>Low</v>
      </c>
      <c r="V501" t="str">
        <f t="shared" si="71"/>
        <v>Clean</v>
      </c>
    </row>
    <row r="502" spans="1:22" x14ac:dyDescent="0.3">
      <c r="A502" t="str">
        <f>Raw_Data!A502</f>
        <v>6251371</v>
      </c>
      <c r="B502">
        <f>Raw_Data!B502</f>
        <v>45663</v>
      </c>
      <c r="C502" t="str">
        <f>Raw_Data!C502</f>
        <v>AMOX-CLAV 875-125 MG TABLET</v>
      </c>
      <c r="D502" t="str">
        <f>Raw_Data!D502</f>
        <v>42571016242</v>
      </c>
      <c r="E502" t="str">
        <f>Raw_Data!E502</f>
        <v>GIBBS, JON</v>
      </c>
      <c r="F502" t="str">
        <f>Raw_Data!F502</f>
        <v>1700896156</v>
      </c>
      <c r="G502" t="str">
        <f>Raw_Data!H502</f>
        <v>0</v>
      </c>
      <c r="H502">
        <f>IFERROR(VLOOKUP(G502,Store_Map!$A$2:$I$100,3,FALSE),"")</f>
        <v>0</v>
      </c>
      <c r="I502">
        <f>IFERROR(VLOOKUP(G502,Store_Map!$A$2:$I$100,4,FALSE),"")</f>
        <v>0</v>
      </c>
      <c r="J502">
        <f>IFERROR(VLOOKUP(G502,Store_Map!$A$2:$I$100,5,FALSE),"")</f>
        <v>0</v>
      </c>
      <c r="K502">
        <f>IFERROR(VLOOKUP(G502,Store_Map!$A$2:$I$100,6,FALSE),"")</f>
        <v>0</v>
      </c>
      <c r="L502">
        <f>IFERROR(VLOOKUP(G502,Store_Map!$A$2:$I$100,7,FALSE),"")</f>
        <v>0</v>
      </c>
      <c r="M502">
        <f>IFERROR(VLOOKUP(G502,Store_Map!$A$2:$I$100,8,FALSE),"")</f>
        <v>0</v>
      </c>
      <c r="N502">
        <f t="shared" si="63"/>
        <v>0</v>
      </c>
      <c r="O502" t="str">
        <f t="shared" si="64"/>
        <v>PASS</v>
      </c>
      <c r="P502" t="str">
        <f t="shared" si="65"/>
        <v>PASS</v>
      </c>
      <c r="Q502" t="str">
        <f t="shared" si="66"/>
        <v>PASS</v>
      </c>
      <c r="R502" t="str">
        <f t="shared" si="67"/>
        <v>PASS</v>
      </c>
      <c r="S502" t="str">
        <f t="shared" si="68"/>
        <v>PASS</v>
      </c>
      <c r="T502">
        <f t="shared" si="69"/>
        <v>100</v>
      </c>
      <c r="U502" t="str">
        <f t="shared" si="70"/>
        <v>Low</v>
      </c>
      <c r="V502" t="str">
        <f t="shared" si="71"/>
        <v>Clean</v>
      </c>
    </row>
    <row r="503" spans="1:22" x14ac:dyDescent="0.3">
      <c r="A503" t="str">
        <f>Raw_Data!A503</f>
        <v>6251373</v>
      </c>
      <c r="B503">
        <f>Raw_Data!B503</f>
        <v>45663</v>
      </c>
      <c r="C503" t="str">
        <f>Raw_Data!C503</f>
        <v>ATORVASTATIN 20 MG TABLET</v>
      </c>
      <c r="D503" t="str">
        <f>Raw_Data!D503</f>
        <v>60505257908</v>
      </c>
      <c r="E503" t="str">
        <f>Raw_Data!E503</f>
        <v>BYNE, EDMUND</v>
      </c>
      <c r="F503" t="str">
        <f>Raw_Data!F503</f>
        <v>1033186648</v>
      </c>
      <c r="G503" t="str">
        <f>Raw_Data!H503</f>
        <v>0</v>
      </c>
      <c r="H503">
        <f>IFERROR(VLOOKUP(G503,Store_Map!$A$2:$I$100,3,FALSE),"")</f>
        <v>0</v>
      </c>
      <c r="I503">
        <f>IFERROR(VLOOKUP(G503,Store_Map!$A$2:$I$100,4,FALSE),"")</f>
        <v>0</v>
      </c>
      <c r="J503">
        <f>IFERROR(VLOOKUP(G503,Store_Map!$A$2:$I$100,5,FALSE),"")</f>
        <v>0</v>
      </c>
      <c r="K503">
        <f>IFERROR(VLOOKUP(G503,Store_Map!$A$2:$I$100,6,FALSE),"")</f>
        <v>0</v>
      </c>
      <c r="L503">
        <f>IFERROR(VLOOKUP(G503,Store_Map!$A$2:$I$100,7,FALSE),"")</f>
        <v>0</v>
      </c>
      <c r="M503">
        <f>IFERROR(VLOOKUP(G503,Store_Map!$A$2:$I$100,8,FALSE),"")</f>
        <v>0</v>
      </c>
      <c r="N503">
        <f t="shared" si="63"/>
        <v>0</v>
      </c>
      <c r="O503" t="str">
        <f t="shared" si="64"/>
        <v>PASS</v>
      </c>
      <c r="P503" t="str">
        <f t="shared" si="65"/>
        <v>PASS</v>
      </c>
      <c r="Q503" t="str">
        <f t="shared" si="66"/>
        <v>PASS</v>
      </c>
      <c r="R503" t="str">
        <f t="shared" si="67"/>
        <v>PASS</v>
      </c>
      <c r="S503" t="str">
        <f t="shared" si="68"/>
        <v>PASS</v>
      </c>
      <c r="T503">
        <f t="shared" si="69"/>
        <v>100</v>
      </c>
      <c r="U503" t="str">
        <f t="shared" si="70"/>
        <v>Low</v>
      </c>
      <c r="V503" t="str">
        <f t="shared" si="71"/>
        <v>Clean</v>
      </c>
    </row>
    <row r="504" spans="1:22" x14ac:dyDescent="0.3">
      <c r="A504" t="str">
        <f>Raw_Data!A504</f>
        <v>6251374</v>
      </c>
      <c r="B504">
        <f>Raw_Data!B504</f>
        <v>45663</v>
      </c>
      <c r="C504" t="str">
        <f>Raw_Data!C504</f>
        <v>IBUPROFEN 800 MG TABLET</v>
      </c>
      <c r="D504" t="str">
        <f>Raw_Data!D504</f>
        <v>59651036205</v>
      </c>
      <c r="E504" t="str">
        <f>Raw_Data!E504</f>
        <v>GIBBS, JON</v>
      </c>
      <c r="F504" t="str">
        <f>Raw_Data!F504</f>
        <v>1700896156</v>
      </c>
      <c r="G504" t="str">
        <f>Raw_Data!H504</f>
        <v>0</v>
      </c>
      <c r="H504">
        <f>IFERROR(VLOOKUP(G504,Store_Map!$A$2:$I$100,3,FALSE),"")</f>
        <v>0</v>
      </c>
      <c r="I504">
        <f>IFERROR(VLOOKUP(G504,Store_Map!$A$2:$I$100,4,FALSE),"")</f>
        <v>0</v>
      </c>
      <c r="J504">
        <f>IFERROR(VLOOKUP(G504,Store_Map!$A$2:$I$100,5,FALSE),"")</f>
        <v>0</v>
      </c>
      <c r="K504">
        <f>IFERROR(VLOOKUP(G504,Store_Map!$A$2:$I$100,6,FALSE),"")</f>
        <v>0</v>
      </c>
      <c r="L504">
        <f>IFERROR(VLOOKUP(G504,Store_Map!$A$2:$I$100,7,FALSE),"")</f>
        <v>0</v>
      </c>
      <c r="M504">
        <f>IFERROR(VLOOKUP(G504,Store_Map!$A$2:$I$100,8,FALSE),"")</f>
        <v>0</v>
      </c>
      <c r="N504">
        <f t="shared" si="63"/>
        <v>0</v>
      </c>
      <c r="O504" t="str">
        <f t="shared" si="64"/>
        <v>PASS</v>
      </c>
      <c r="P504" t="str">
        <f t="shared" si="65"/>
        <v>PASS</v>
      </c>
      <c r="Q504" t="str">
        <f t="shared" si="66"/>
        <v>PASS</v>
      </c>
      <c r="R504" t="str">
        <f t="shared" si="67"/>
        <v>PASS</v>
      </c>
      <c r="S504" t="str">
        <f t="shared" si="68"/>
        <v>PASS</v>
      </c>
      <c r="T504">
        <f t="shared" si="69"/>
        <v>100</v>
      </c>
      <c r="U504" t="str">
        <f t="shared" si="70"/>
        <v>Low</v>
      </c>
      <c r="V504" t="str">
        <f t="shared" si="71"/>
        <v>Clean</v>
      </c>
    </row>
    <row r="505" spans="1:22" x14ac:dyDescent="0.3">
      <c r="A505" t="str">
        <f>Raw_Data!A505</f>
        <v>6251375</v>
      </c>
      <c r="B505">
        <f>Raw_Data!B505</f>
        <v>45663</v>
      </c>
      <c r="C505" t="str">
        <f>Raw_Data!C505</f>
        <v>AMLODIPINE BESYLATE 10 MG T</v>
      </c>
      <c r="D505" t="str">
        <f>Raw_Data!D505</f>
        <v>69097012815</v>
      </c>
      <c r="E505" t="str">
        <f>Raw_Data!E505</f>
        <v>GIBBS, JON</v>
      </c>
      <c r="F505" t="str">
        <f>Raw_Data!F505</f>
        <v>1700896156</v>
      </c>
      <c r="G505" t="str">
        <f>Raw_Data!H505</f>
        <v>0</v>
      </c>
      <c r="H505">
        <f>IFERROR(VLOOKUP(G505,Store_Map!$A$2:$I$100,3,FALSE),"")</f>
        <v>0</v>
      </c>
      <c r="I505">
        <f>IFERROR(VLOOKUP(G505,Store_Map!$A$2:$I$100,4,FALSE),"")</f>
        <v>0</v>
      </c>
      <c r="J505">
        <f>IFERROR(VLOOKUP(G505,Store_Map!$A$2:$I$100,5,FALSE),"")</f>
        <v>0</v>
      </c>
      <c r="K505">
        <f>IFERROR(VLOOKUP(G505,Store_Map!$A$2:$I$100,6,FALSE),"")</f>
        <v>0</v>
      </c>
      <c r="L505">
        <f>IFERROR(VLOOKUP(G505,Store_Map!$A$2:$I$100,7,FALSE),"")</f>
        <v>0</v>
      </c>
      <c r="M505">
        <f>IFERROR(VLOOKUP(G505,Store_Map!$A$2:$I$100,8,FALSE),"")</f>
        <v>0</v>
      </c>
      <c r="N505">
        <f t="shared" si="63"/>
        <v>0</v>
      </c>
      <c r="O505" t="str">
        <f t="shared" si="64"/>
        <v>PASS</v>
      </c>
      <c r="P505" t="str">
        <f t="shared" si="65"/>
        <v>PASS</v>
      </c>
      <c r="Q505" t="str">
        <f t="shared" si="66"/>
        <v>PASS</v>
      </c>
      <c r="R505" t="str">
        <f t="shared" si="67"/>
        <v>PASS</v>
      </c>
      <c r="S505" t="str">
        <f t="shared" si="68"/>
        <v>PASS</v>
      </c>
      <c r="T505">
        <f t="shared" si="69"/>
        <v>100</v>
      </c>
      <c r="U505" t="str">
        <f t="shared" si="70"/>
        <v>Low</v>
      </c>
      <c r="V505" t="str">
        <f t="shared" si="71"/>
        <v>Clean</v>
      </c>
    </row>
    <row r="506" spans="1:22" x14ac:dyDescent="0.3">
      <c r="A506" t="str">
        <f>Raw_Data!A506</f>
        <v>6251376</v>
      </c>
      <c r="B506">
        <f>Raw_Data!B506</f>
        <v>45663</v>
      </c>
      <c r="C506" t="str">
        <f>Raw_Data!C506</f>
        <v>METHYLPREDNISOLONE 4 MG DOS</v>
      </c>
      <c r="D506" t="str">
        <f>Raw_Data!D506</f>
        <v>59746000103</v>
      </c>
      <c r="E506" t="str">
        <f>Raw_Data!E506</f>
        <v>GIBBS, JON</v>
      </c>
      <c r="F506" t="str">
        <f>Raw_Data!F506</f>
        <v>1700896156</v>
      </c>
      <c r="G506" t="str">
        <f>Raw_Data!H506</f>
        <v>0</v>
      </c>
      <c r="H506">
        <f>IFERROR(VLOOKUP(G506,Store_Map!$A$2:$I$100,3,FALSE),"")</f>
        <v>0</v>
      </c>
      <c r="I506">
        <f>IFERROR(VLOOKUP(G506,Store_Map!$A$2:$I$100,4,FALSE),"")</f>
        <v>0</v>
      </c>
      <c r="J506">
        <f>IFERROR(VLOOKUP(G506,Store_Map!$A$2:$I$100,5,FALSE),"")</f>
        <v>0</v>
      </c>
      <c r="K506">
        <f>IFERROR(VLOOKUP(G506,Store_Map!$A$2:$I$100,6,FALSE),"")</f>
        <v>0</v>
      </c>
      <c r="L506">
        <f>IFERROR(VLOOKUP(G506,Store_Map!$A$2:$I$100,7,FALSE),"")</f>
        <v>0</v>
      </c>
      <c r="M506">
        <f>IFERROR(VLOOKUP(G506,Store_Map!$A$2:$I$100,8,FALSE),"")</f>
        <v>0</v>
      </c>
      <c r="N506">
        <f t="shared" si="63"/>
        <v>0</v>
      </c>
      <c r="O506" t="str">
        <f t="shared" si="64"/>
        <v>PASS</v>
      </c>
      <c r="P506" t="str">
        <f t="shared" si="65"/>
        <v>PASS</v>
      </c>
      <c r="Q506" t="str">
        <f t="shared" si="66"/>
        <v>PASS</v>
      </c>
      <c r="R506" t="str">
        <f t="shared" si="67"/>
        <v>PASS</v>
      </c>
      <c r="S506" t="str">
        <f t="shared" si="68"/>
        <v>PASS</v>
      </c>
      <c r="T506">
        <f t="shared" si="69"/>
        <v>100</v>
      </c>
      <c r="U506" t="str">
        <f t="shared" si="70"/>
        <v>Low</v>
      </c>
      <c r="V506" t="str">
        <f t="shared" si="71"/>
        <v>Clean</v>
      </c>
    </row>
    <row r="507" spans="1:22" x14ac:dyDescent="0.3">
      <c r="A507" t="str">
        <f>Raw_Data!A507</f>
        <v>6251377</v>
      </c>
      <c r="B507">
        <f>Raw_Data!B507</f>
        <v>45663</v>
      </c>
      <c r="C507" t="str">
        <f>Raw_Data!C507</f>
        <v>ATORVASTATIN 20 MG TABLET</v>
      </c>
      <c r="D507" t="str">
        <f>Raw_Data!D507</f>
        <v>60505257908</v>
      </c>
      <c r="E507" t="str">
        <f>Raw_Data!E507</f>
        <v>GIBBS, JON</v>
      </c>
      <c r="F507" t="str">
        <f>Raw_Data!F507</f>
        <v>1700896156</v>
      </c>
      <c r="G507" t="str">
        <f>Raw_Data!H507</f>
        <v>0</v>
      </c>
      <c r="H507">
        <f>IFERROR(VLOOKUP(G507,Store_Map!$A$2:$I$100,3,FALSE),"")</f>
        <v>0</v>
      </c>
      <c r="I507">
        <f>IFERROR(VLOOKUP(G507,Store_Map!$A$2:$I$100,4,FALSE),"")</f>
        <v>0</v>
      </c>
      <c r="J507">
        <f>IFERROR(VLOOKUP(G507,Store_Map!$A$2:$I$100,5,FALSE),"")</f>
        <v>0</v>
      </c>
      <c r="K507">
        <f>IFERROR(VLOOKUP(G507,Store_Map!$A$2:$I$100,6,FALSE),"")</f>
        <v>0</v>
      </c>
      <c r="L507">
        <f>IFERROR(VLOOKUP(G507,Store_Map!$A$2:$I$100,7,FALSE),"")</f>
        <v>0</v>
      </c>
      <c r="M507">
        <f>IFERROR(VLOOKUP(G507,Store_Map!$A$2:$I$100,8,FALSE),"")</f>
        <v>0</v>
      </c>
      <c r="N507">
        <f t="shared" si="63"/>
        <v>0</v>
      </c>
      <c r="O507" t="str">
        <f t="shared" si="64"/>
        <v>PASS</v>
      </c>
      <c r="P507" t="str">
        <f t="shared" si="65"/>
        <v>PASS</v>
      </c>
      <c r="Q507" t="str">
        <f t="shared" si="66"/>
        <v>PASS</v>
      </c>
      <c r="R507" t="str">
        <f t="shared" si="67"/>
        <v>PASS</v>
      </c>
      <c r="S507" t="str">
        <f t="shared" si="68"/>
        <v>PASS</v>
      </c>
      <c r="T507">
        <f t="shared" si="69"/>
        <v>100</v>
      </c>
      <c r="U507" t="str">
        <f t="shared" si="70"/>
        <v>Low</v>
      </c>
      <c r="V507" t="str">
        <f t="shared" si="71"/>
        <v>Clean</v>
      </c>
    </row>
    <row r="508" spans="1:22" x14ac:dyDescent="0.3">
      <c r="A508" t="str">
        <f>Raw_Data!A508</f>
        <v>6228953</v>
      </c>
      <c r="B508">
        <f>Raw_Data!B508</f>
        <v>45663</v>
      </c>
      <c r="C508" t="str">
        <f>Raw_Data!C508</f>
        <v>TRUEPLUS SYR 0.3ML 31GX5/16</v>
      </c>
      <c r="D508" t="str">
        <f>Raw_Data!D508</f>
        <v>56151173101</v>
      </c>
      <c r="E508" t="str">
        <f>Raw_Data!E508</f>
        <v>GIBBS, JON</v>
      </c>
      <c r="F508" t="str">
        <f>Raw_Data!F508</f>
        <v>1700896156</v>
      </c>
      <c r="G508" t="str">
        <f>Raw_Data!H508</f>
        <v>0</v>
      </c>
      <c r="H508">
        <f>IFERROR(VLOOKUP(G508,Store_Map!$A$2:$I$100,3,FALSE),"")</f>
        <v>0</v>
      </c>
      <c r="I508">
        <f>IFERROR(VLOOKUP(G508,Store_Map!$A$2:$I$100,4,FALSE),"")</f>
        <v>0</v>
      </c>
      <c r="J508">
        <f>IFERROR(VLOOKUP(G508,Store_Map!$A$2:$I$100,5,FALSE),"")</f>
        <v>0</v>
      </c>
      <c r="K508">
        <f>IFERROR(VLOOKUP(G508,Store_Map!$A$2:$I$100,6,FALSE),"")</f>
        <v>0</v>
      </c>
      <c r="L508">
        <f>IFERROR(VLOOKUP(G508,Store_Map!$A$2:$I$100,7,FALSE),"")</f>
        <v>0</v>
      </c>
      <c r="M508">
        <f>IFERROR(VLOOKUP(G508,Store_Map!$A$2:$I$100,8,FALSE),"")</f>
        <v>0</v>
      </c>
      <c r="N508">
        <f t="shared" si="63"/>
        <v>0</v>
      </c>
      <c r="O508" t="str">
        <f t="shared" si="64"/>
        <v>PASS</v>
      </c>
      <c r="P508" t="str">
        <f t="shared" si="65"/>
        <v>PASS</v>
      </c>
      <c r="Q508" t="str">
        <f t="shared" si="66"/>
        <v>PASS</v>
      </c>
      <c r="R508" t="str">
        <f t="shared" si="67"/>
        <v>PASS</v>
      </c>
      <c r="S508" t="str">
        <f t="shared" si="68"/>
        <v>PASS</v>
      </c>
      <c r="T508">
        <f t="shared" si="69"/>
        <v>100</v>
      </c>
      <c r="U508" t="str">
        <f t="shared" si="70"/>
        <v>Low</v>
      </c>
      <c r="V508" t="str">
        <f t="shared" si="71"/>
        <v>Clean</v>
      </c>
    </row>
    <row r="509" spans="1:22" x14ac:dyDescent="0.3">
      <c r="A509" t="str">
        <f>Raw_Data!A509</f>
        <v>6241557</v>
      </c>
      <c r="B509">
        <f>Raw_Data!B509</f>
        <v>45663</v>
      </c>
      <c r="C509" t="str">
        <f>Raw_Data!C509</f>
        <v>JARDIANCE 25 MG TABLET</v>
      </c>
      <c r="D509" t="str">
        <f>Raw_Data!D509</f>
        <v>597015390</v>
      </c>
      <c r="E509" t="str">
        <f>Raw_Data!E509</f>
        <v>GIBBS, JON</v>
      </c>
      <c r="F509" t="str">
        <f>Raw_Data!F509</f>
        <v>1700896156</v>
      </c>
      <c r="G509" t="str">
        <f>Raw_Data!H509</f>
        <v>0</v>
      </c>
      <c r="H509">
        <f>IFERROR(VLOOKUP(G509,Store_Map!$A$2:$I$100,3,FALSE),"")</f>
        <v>0</v>
      </c>
      <c r="I509">
        <f>IFERROR(VLOOKUP(G509,Store_Map!$A$2:$I$100,4,FALSE),"")</f>
        <v>0</v>
      </c>
      <c r="J509">
        <f>IFERROR(VLOOKUP(G509,Store_Map!$A$2:$I$100,5,FALSE),"")</f>
        <v>0</v>
      </c>
      <c r="K509">
        <f>IFERROR(VLOOKUP(G509,Store_Map!$A$2:$I$100,6,FALSE),"")</f>
        <v>0</v>
      </c>
      <c r="L509">
        <f>IFERROR(VLOOKUP(G509,Store_Map!$A$2:$I$100,7,FALSE),"")</f>
        <v>0</v>
      </c>
      <c r="M509">
        <f>IFERROR(VLOOKUP(G509,Store_Map!$A$2:$I$100,8,FALSE),"")</f>
        <v>0</v>
      </c>
      <c r="N509">
        <f t="shared" si="63"/>
        <v>0</v>
      </c>
      <c r="O509" t="str">
        <f t="shared" si="64"/>
        <v>PASS</v>
      </c>
      <c r="P509" t="str">
        <f t="shared" si="65"/>
        <v>REVIEW</v>
      </c>
      <c r="Q509" t="str">
        <f t="shared" si="66"/>
        <v>PASS</v>
      </c>
      <c r="R509" t="str">
        <f t="shared" si="67"/>
        <v>PASS</v>
      </c>
      <c r="S509" t="str">
        <f t="shared" si="68"/>
        <v>REVIEW</v>
      </c>
      <c r="T509">
        <f t="shared" si="69"/>
        <v>90</v>
      </c>
      <c r="U509" t="str">
        <f t="shared" si="70"/>
        <v>Low</v>
      </c>
      <c r="V509" t="str">
        <f t="shared" si="71"/>
        <v>Invalid NDC</v>
      </c>
    </row>
    <row r="510" spans="1:22" x14ac:dyDescent="0.3">
      <c r="A510" t="str">
        <f>Raw_Data!A510</f>
        <v>6241559</v>
      </c>
      <c r="B510">
        <f>Raw_Data!B510</f>
        <v>45663</v>
      </c>
      <c r="C510" t="str">
        <f>Raw_Data!C510</f>
        <v>METOPROLOL SUCC ER 50 MG TA</v>
      </c>
      <c r="D510" t="str">
        <f>Raw_Data!D510</f>
        <v>55111046701</v>
      </c>
      <c r="E510" t="str">
        <f>Raw_Data!E510</f>
        <v>GIBBS, JON</v>
      </c>
      <c r="F510" t="str">
        <f>Raw_Data!F510</f>
        <v>1700896156</v>
      </c>
      <c r="G510" t="str">
        <f>Raw_Data!H510</f>
        <v>0</v>
      </c>
      <c r="H510">
        <f>IFERROR(VLOOKUP(G510,Store_Map!$A$2:$I$100,3,FALSE),"")</f>
        <v>0</v>
      </c>
      <c r="I510">
        <f>IFERROR(VLOOKUP(G510,Store_Map!$A$2:$I$100,4,FALSE),"")</f>
        <v>0</v>
      </c>
      <c r="J510">
        <f>IFERROR(VLOOKUP(G510,Store_Map!$A$2:$I$100,5,FALSE),"")</f>
        <v>0</v>
      </c>
      <c r="K510">
        <f>IFERROR(VLOOKUP(G510,Store_Map!$A$2:$I$100,6,FALSE),"")</f>
        <v>0</v>
      </c>
      <c r="L510">
        <f>IFERROR(VLOOKUP(G510,Store_Map!$A$2:$I$100,7,FALSE),"")</f>
        <v>0</v>
      </c>
      <c r="M510">
        <f>IFERROR(VLOOKUP(G510,Store_Map!$A$2:$I$100,8,FALSE),"")</f>
        <v>0</v>
      </c>
      <c r="N510">
        <f t="shared" si="63"/>
        <v>0</v>
      </c>
      <c r="O510" t="str">
        <f t="shared" si="64"/>
        <v>PASS</v>
      </c>
      <c r="P510" t="str">
        <f t="shared" si="65"/>
        <v>PASS</v>
      </c>
      <c r="Q510" t="str">
        <f t="shared" si="66"/>
        <v>PASS</v>
      </c>
      <c r="R510" t="str">
        <f t="shared" si="67"/>
        <v>PASS</v>
      </c>
      <c r="S510" t="str">
        <f t="shared" si="68"/>
        <v>PASS</v>
      </c>
      <c r="T510">
        <f t="shared" si="69"/>
        <v>100</v>
      </c>
      <c r="U510" t="str">
        <f t="shared" si="70"/>
        <v>Low</v>
      </c>
      <c r="V510" t="str">
        <f t="shared" si="71"/>
        <v>Clean</v>
      </c>
    </row>
    <row r="511" spans="1:22" x14ac:dyDescent="0.3">
      <c r="A511" t="str">
        <f>Raw_Data!A511</f>
        <v>6248058</v>
      </c>
      <c r="B511">
        <f>Raw_Data!B511</f>
        <v>45663</v>
      </c>
      <c r="C511" t="str">
        <f>Raw_Data!C511</f>
        <v>FREESTYLE LIBRE 2 SENSOR</v>
      </c>
      <c r="D511" t="str">
        <f>Raw_Data!D511</f>
        <v>57599080000</v>
      </c>
      <c r="E511" t="str">
        <f>Raw_Data!E511</f>
        <v>GIBBS, JON</v>
      </c>
      <c r="F511" t="str">
        <f>Raw_Data!F511</f>
        <v>1700896156</v>
      </c>
      <c r="G511" t="str">
        <f>Raw_Data!H511</f>
        <v>0</v>
      </c>
      <c r="H511">
        <f>IFERROR(VLOOKUP(G511,Store_Map!$A$2:$I$100,3,FALSE),"")</f>
        <v>0</v>
      </c>
      <c r="I511">
        <f>IFERROR(VLOOKUP(G511,Store_Map!$A$2:$I$100,4,FALSE),"")</f>
        <v>0</v>
      </c>
      <c r="J511">
        <f>IFERROR(VLOOKUP(G511,Store_Map!$A$2:$I$100,5,FALSE),"")</f>
        <v>0</v>
      </c>
      <c r="K511">
        <f>IFERROR(VLOOKUP(G511,Store_Map!$A$2:$I$100,6,FALSE),"")</f>
        <v>0</v>
      </c>
      <c r="L511">
        <f>IFERROR(VLOOKUP(G511,Store_Map!$A$2:$I$100,7,FALSE),"")</f>
        <v>0</v>
      </c>
      <c r="M511">
        <f>IFERROR(VLOOKUP(G511,Store_Map!$A$2:$I$100,8,FALSE),"")</f>
        <v>0</v>
      </c>
      <c r="N511">
        <f t="shared" si="63"/>
        <v>0</v>
      </c>
      <c r="O511" t="str">
        <f t="shared" si="64"/>
        <v>PASS</v>
      </c>
      <c r="P511" t="str">
        <f t="shared" si="65"/>
        <v>PASS</v>
      </c>
      <c r="Q511" t="str">
        <f t="shared" si="66"/>
        <v>PASS</v>
      </c>
      <c r="R511" t="str">
        <f t="shared" si="67"/>
        <v>PASS</v>
      </c>
      <c r="S511" t="str">
        <f t="shared" si="68"/>
        <v>PASS</v>
      </c>
      <c r="T511">
        <f t="shared" si="69"/>
        <v>100</v>
      </c>
      <c r="U511" t="str">
        <f t="shared" si="70"/>
        <v>Low</v>
      </c>
      <c r="V511" t="str">
        <f t="shared" si="71"/>
        <v>Clean</v>
      </c>
    </row>
    <row r="512" spans="1:22" x14ac:dyDescent="0.3">
      <c r="A512" t="str">
        <f>Raw_Data!A512</f>
        <v>6247761</v>
      </c>
      <c r="B512">
        <f>Raw_Data!B512</f>
        <v>45663</v>
      </c>
      <c r="C512" t="str">
        <f>Raw_Data!C512</f>
        <v>NOVOLOG 100 UNIT/ML VIAL</v>
      </c>
      <c r="D512" t="str">
        <f>Raw_Data!D512</f>
        <v>169750111</v>
      </c>
      <c r="E512" t="str">
        <f>Raw_Data!E512</f>
        <v>GIBBS, JON</v>
      </c>
      <c r="F512" t="str">
        <f>Raw_Data!F512</f>
        <v>1700896156</v>
      </c>
      <c r="G512" t="str">
        <f>Raw_Data!H512</f>
        <v>0</v>
      </c>
      <c r="H512">
        <f>IFERROR(VLOOKUP(G512,Store_Map!$A$2:$I$100,3,FALSE),"")</f>
        <v>0</v>
      </c>
      <c r="I512">
        <f>IFERROR(VLOOKUP(G512,Store_Map!$A$2:$I$100,4,FALSE),"")</f>
        <v>0</v>
      </c>
      <c r="J512">
        <f>IFERROR(VLOOKUP(G512,Store_Map!$A$2:$I$100,5,FALSE),"")</f>
        <v>0</v>
      </c>
      <c r="K512">
        <f>IFERROR(VLOOKUP(G512,Store_Map!$A$2:$I$100,6,FALSE),"")</f>
        <v>0</v>
      </c>
      <c r="L512">
        <f>IFERROR(VLOOKUP(G512,Store_Map!$A$2:$I$100,7,FALSE),"")</f>
        <v>0</v>
      </c>
      <c r="M512">
        <f>IFERROR(VLOOKUP(G512,Store_Map!$A$2:$I$100,8,FALSE),"")</f>
        <v>0</v>
      </c>
      <c r="N512">
        <f t="shared" si="63"/>
        <v>0</v>
      </c>
      <c r="O512" t="str">
        <f t="shared" si="64"/>
        <v>PASS</v>
      </c>
      <c r="P512" t="str">
        <f t="shared" si="65"/>
        <v>REVIEW</v>
      </c>
      <c r="Q512" t="str">
        <f t="shared" si="66"/>
        <v>PASS</v>
      </c>
      <c r="R512" t="str">
        <f t="shared" si="67"/>
        <v>PASS</v>
      </c>
      <c r="S512" t="str">
        <f t="shared" si="68"/>
        <v>REVIEW</v>
      </c>
      <c r="T512">
        <f t="shared" si="69"/>
        <v>90</v>
      </c>
      <c r="U512" t="str">
        <f t="shared" si="70"/>
        <v>Low</v>
      </c>
      <c r="V512" t="str">
        <f t="shared" si="71"/>
        <v>Invalid NDC</v>
      </c>
    </row>
    <row r="513" spans="1:22" x14ac:dyDescent="0.3">
      <c r="A513" t="str">
        <f>Raw_Data!A513</f>
        <v>6228940</v>
      </c>
      <c r="B513">
        <f>Raw_Data!B513</f>
        <v>45663</v>
      </c>
      <c r="C513" t="str">
        <f>Raw_Data!C513</f>
        <v>LOSARTAN POTASSIUM 100 MG T</v>
      </c>
      <c r="D513" t="str">
        <f>Raw_Data!D513</f>
        <v>65862020399</v>
      </c>
      <c r="E513" t="str">
        <f>Raw_Data!E513</f>
        <v>GIBBS, JON</v>
      </c>
      <c r="F513" t="str">
        <f>Raw_Data!F513</f>
        <v>1700896156</v>
      </c>
      <c r="G513" t="str">
        <f>Raw_Data!H513</f>
        <v>0</v>
      </c>
      <c r="H513">
        <f>IFERROR(VLOOKUP(G513,Store_Map!$A$2:$I$100,3,FALSE),"")</f>
        <v>0</v>
      </c>
      <c r="I513">
        <f>IFERROR(VLOOKUP(G513,Store_Map!$A$2:$I$100,4,FALSE),"")</f>
        <v>0</v>
      </c>
      <c r="J513">
        <f>IFERROR(VLOOKUP(G513,Store_Map!$A$2:$I$100,5,FALSE),"")</f>
        <v>0</v>
      </c>
      <c r="K513">
        <f>IFERROR(VLOOKUP(G513,Store_Map!$A$2:$I$100,6,FALSE),"")</f>
        <v>0</v>
      </c>
      <c r="L513">
        <f>IFERROR(VLOOKUP(G513,Store_Map!$A$2:$I$100,7,FALSE),"")</f>
        <v>0</v>
      </c>
      <c r="M513">
        <f>IFERROR(VLOOKUP(G513,Store_Map!$A$2:$I$100,8,FALSE),"")</f>
        <v>0</v>
      </c>
      <c r="N513">
        <f t="shared" si="63"/>
        <v>0</v>
      </c>
      <c r="O513" t="str">
        <f t="shared" si="64"/>
        <v>PASS</v>
      </c>
      <c r="P513" t="str">
        <f t="shared" si="65"/>
        <v>PASS</v>
      </c>
      <c r="Q513" t="str">
        <f t="shared" si="66"/>
        <v>PASS</v>
      </c>
      <c r="R513" t="str">
        <f t="shared" si="67"/>
        <v>PASS</v>
      </c>
      <c r="S513" t="str">
        <f t="shared" si="68"/>
        <v>PASS</v>
      </c>
      <c r="T513">
        <f t="shared" si="69"/>
        <v>100</v>
      </c>
      <c r="U513" t="str">
        <f t="shared" si="70"/>
        <v>Low</v>
      </c>
      <c r="V513" t="str">
        <f t="shared" si="71"/>
        <v>Clean</v>
      </c>
    </row>
    <row r="514" spans="1:22" x14ac:dyDescent="0.3">
      <c r="A514" t="str">
        <f>Raw_Data!A514</f>
        <v>6242265</v>
      </c>
      <c r="B514">
        <f>Raw_Data!B514</f>
        <v>45663</v>
      </c>
      <c r="C514" t="str">
        <f>Raw_Data!C514</f>
        <v>BENZONATATE 100 MG CAPSULE</v>
      </c>
      <c r="D514" t="str">
        <f>Raw_Data!D514</f>
        <v>64380071207</v>
      </c>
      <c r="E514" t="str">
        <f>Raw_Data!E514</f>
        <v>AKHTAR, MARIAM</v>
      </c>
      <c r="F514" t="str">
        <f>Raw_Data!F514</f>
        <v>1780024596</v>
      </c>
      <c r="G514" t="str">
        <f>Raw_Data!H514</f>
        <v>0</v>
      </c>
      <c r="H514">
        <f>IFERROR(VLOOKUP(G514,Store_Map!$A$2:$I$100,3,FALSE),"")</f>
        <v>0</v>
      </c>
      <c r="I514">
        <f>IFERROR(VLOOKUP(G514,Store_Map!$A$2:$I$100,4,FALSE),"")</f>
        <v>0</v>
      </c>
      <c r="J514">
        <f>IFERROR(VLOOKUP(G514,Store_Map!$A$2:$I$100,5,FALSE),"")</f>
        <v>0</v>
      </c>
      <c r="K514">
        <f>IFERROR(VLOOKUP(G514,Store_Map!$A$2:$I$100,6,FALSE),"")</f>
        <v>0</v>
      </c>
      <c r="L514">
        <f>IFERROR(VLOOKUP(G514,Store_Map!$A$2:$I$100,7,FALSE),"")</f>
        <v>0</v>
      </c>
      <c r="M514">
        <f>IFERROR(VLOOKUP(G514,Store_Map!$A$2:$I$100,8,FALSE),"")</f>
        <v>0</v>
      </c>
      <c r="N514">
        <f t="shared" ref="N514:N577" si="72">COUNTBLANK(A514:M514)</f>
        <v>0</v>
      </c>
      <c r="O514" t="str">
        <f t="shared" ref="O514:O577" si="73">IF(AND(F514&lt;&gt;"",LEN(F514)=10,ISNUMBER(--F514)),"PASS","REVIEW")</f>
        <v>PASS</v>
      </c>
      <c r="P514" t="str">
        <f t="shared" ref="P514:P577" si="74">IF(AND(D514&lt;&gt;"",OR(LEN(D514)=10,LEN(D514)=11),ISNUMBER(--D514)),"PASS","REVIEW")</f>
        <v>PASS</v>
      </c>
      <c r="Q514" t="str">
        <f t="shared" ref="Q514:Q577" si="75">IF(H514&lt;&gt;"","PASS","REVIEW")</f>
        <v>PASS</v>
      </c>
      <c r="R514" t="str">
        <f t="shared" ref="R514:R577" si="76">IF(AND(I514&lt;&gt;"",J514&lt;&gt;"",K514&lt;&gt;"",L514&lt;&gt;"",M514&lt;&gt;""),"PASS","REVIEW")</f>
        <v>PASS</v>
      </c>
      <c r="S514" t="str">
        <f t="shared" ref="S514:S577" si="77">IF(OR(N514&gt;0,O514="REVIEW",P514="REVIEW",Q514="REVIEW",R514="REVIEW"),"REVIEW","PASS")</f>
        <v>PASS</v>
      </c>
      <c r="T514">
        <f t="shared" ref="T514:T577" si="78">MAX(0,100-(N514*5)-IF(O514="REVIEW",15,0)-IF(P514="REVIEW",10,0)-IF(Q514="REVIEW",10,0)-IF(R514="REVIEW",20,0))</f>
        <v>100</v>
      </c>
      <c r="U514" t="str">
        <f t="shared" ref="U514:U577" si="79">IF(T514&gt;=90,"Low",IF(T514&gt;=70,"Medium","High"))</f>
        <v>Low</v>
      </c>
      <c r="V514" t="str">
        <f t="shared" ref="V514:V577" si="80">IF(N514&gt;0,"Missing required fields",IF(O514="REVIEW","Invalid provider NPI",IF(P514="REVIEW","Invalid NDC",IF(Q514="REVIEW","Store mapping incomplete",IF(R514="REVIEW","Entity mapping incomplete","Clean")))))</f>
        <v>Clean</v>
      </c>
    </row>
    <row r="515" spans="1:22" x14ac:dyDescent="0.3">
      <c r="A515" t="str">
        <f>Raw_Data!A515</f>
        <v>6244555</v>
      </c>
      <c r="B515">
        <f>Raw_Data!B515</f>
        <v>45663</v>
      </c>
      <c r="C515" t="str">
        <f>Raw_Data!C515</f>
        <v>MONTELUKAST SOD 10 MG TABLE</v>
      </c>
      <c r="D515" t="str">
        <f>Raw_Data!D515</f>
        <v>13668008105</v>
      </c>
      <c r="E515" t="str">
        <f>Raw_Data!E515</f>
        <v>THERATTIL, JAYA</v>
      </c>
      <c r="F515" t="str">
        <f>Raw_Data!F515</f>
        <v>1043285810</v>
      </c>
      <c r="G515" t="str">
        <f>Raw_Data!H515</f>
        <v>0</v>
      </c>
      <c r="H515">
        <f>IFERROR(VLOOKUP(G515,Store_Map!$A$2:$I$100,3,FALSE),"")</f>
        <v>0</v>
      </c>
      <c r="I515">
        <f>IFERROR(VLOOKUP(G515,Store_Map!$A$2:$I$100,4,FALSE),"")</f>
        <v>0</v>
      </c>
      <c r="J515">
        <f>IFERROR(VLOOKUP(G515,Store_Map!$A$2:$I$100,5,FALSE),"")</f>
        <v>0</v>
      </c>
      <c r="K515">
        <f>IFERROR(VLOOKUP(G515,Store_Map!$A$2:$I$100,6,FALSE),"")</f>
        <v>0</v>
      </c>
      <c r="L515">
        <f>IFERROR(VLOOKUP(G515,Store_Map!$A$2:$I$100,7,FALSE),"")</f>
        <v>0</v>
      </c>
      <c r="M515">
        <f>IFERROR(VLOOKUP(G515,Store_Map!$A$2:$I$100,8,FALSE),"")</f>
        <v>0</v>
      </c>
      <c r="N515">
        <f t="shared" si="72"/>
        <v>0</v>
      </c>
      <c r="O515" t="str">
        <f t="shared" si="73"/>
        <v>PASS</v>
      </c>
      <c r="P515" t="str">
        <f t="shared" si="74"/>
        <v>PASS</v>
      </c>
      <c r="Q515" t="str">
        <f t="shared" si="75"/>
        <v>PASS</v>
      </c>
      <c r="R515" t="str">
        <f t="shared" si="76"/>
        <v>PASS</v>
      </c>
      <c r="S515" t="str">
        <f t="shared" si="77"/>
        <v>PASS</v>
      </c>
      <c r="T515">
        <f t="shared" si="78"/>
        <v>100</v>
      </c>
      <c r="U515" t="str">
        <f t="shared" si="79"/>
        <v>Low</v>
      </c>
      <c r="V515" t="str">
        <f t="shared" si="80"/>
        <v>Clean</v>
      </c>
    </row>
    <row r="516" spans="1:22" x14ac:dyDescent="0.3">
      <c r="A516" t="str">
        <f>Raw_Data!A516</f>
        <v>6246047</v>
      </c>
      <c r="B516">
        <f>Raw_Data!B516</f>
        <v>45663</v>
      </c>
      <c r="C516" t="str">
        <f>Raw_Data!C516</f>
        <v>METFORMIN HCL ER 500 MG TAB</v>
      </c>
      <c r="D516" t="str">
        <f>Raw_Data!D516</f>
        <v>49483062350</v>
      </c>
      <c r="E516" t="str">
        <f>Raw_Data!E516</f>
        <v>BYNE, EDMUND</v>
      </c>
      <c r="F516" t="str">
        <f>Raw_Data!F516</f>
        <v>1033186648</v>
      </c>
      <c r="G516" t="str">
        <f>Raw_Data!H516</f>
        <v>0</v>
      </c>
      <c r="H516">
        <f>IFERROR(VLOOKUP(G516,Store_Map!$A$2:$I$100,3,FALSE),"")</f>
        <v>0</v>
      </c>
      <c r="I516">
        <f>IFERROR(VLOOKUP(G516,Store_Map!$A$2:$I$100,4,FALSE),"")</f>
        <v>0</v>
      </c>
      <c r="J516">
        <f>IFERROR(VLOOKUP(G516,Store_Map!$A$2:$I$100,5,FALSE),"")</f>
        <v>0</v>
      </c>
      <c r="K516">
        <f>IFERROR(VLOOKUP(G516,Store_Map!$A$2:$I$100,6,FALSE),"")</f>
        <v>0</v>
      </c>
      <c r="L516">
        <f>IFERROR(VLOOKUP(G516,Store_Map!$A$2:$I$100,7,FALSE),"")</f>
        <v>0</v>
      </c>
      <c r="M516">
        <f>IFERROR(VLOOKUP(G516,Store_Map!$A$2:$I$100,8,FALSE),"")</f>
        <v>0</v>
      </c>
      <c r="N516">
        <f t="shared" si="72"/>
        <v>0</v>
      </c>
      <c r="O516" t="str">
        <f t="shared" si="73"/>
        <v>PASS</v>
      </c>
      <c r="P516" t="str">
        <f t="shared" si="74"/>
        <v>PASS</v>
      </c>
      <c r="Q516" t="str">
        <f t="shared" si="75"/>
        <v>PASS</v>
      </c>
      <c r="R516" t="str">
        <f t="shared" si="76"/>
        <v>PASS</v>
      </c>
      <c r="S516" t="str">
        <f t="shared" si="77"/>
        <v>PASS</v>
      </c>
      <c r="T516">
        <f t="shared" si="78"/>
        <v>100</v>
      </c>
      <c r="U516" t="str">
        <f t="shared" si="79"/>
        <v>Low</v>
      </c>
      <c r="V516" t="str">
        <f t="shared" si="80"/>
        <v>Clean</v>
      </c>
    </row>
    <row r="517" spans="1:22" x14ac:dyDescent="0.3">
      <c r="A517" t="str">
        <f>Raw_Data!A517</f>
        <v>6247860</v>
      </c>
      <c r="B517">
        <f>Raw_Data!B517</f>
        <v>45663</v>
      </c>
      <c r="C517" t="str">
        <f>Raw_Data!C517</f>
        <v>CYCLOBENZAPRINE 10 MG TABLE</v>
      </c>
      <c r="D517" t="str">
        <f>Raw_Data!D517</f>
        <v>69097084615</v>
      </c>
      <c r="E517" t="str">
        <f>Raw_Data!E517</f>
        <v>BYNE, EDMUND</v>
      </c>
      <c r="F517" t="str">
        <f>Raw_Data!F517</f>
        <v>1033186648</v>
      </c>
      <c r="G517" t="str">
        <f>Raw_Data!H517</f>
        <v>0</v>
      </c>
      <c r="H517">
        <f>IFERROR(VLOOKUP(G517,Store_Map!$A$2:$I$100,3,FALSE),"")</f>
        <v>0</v>
      </c>
      <c r="I517">
        <f>IFERROR(VLOOKUP(G517,Store_Map!$A$2:$I$100,4,FALSE),"")</f>
        <v>0</v>
      </c>
      <c r="J517">
        <f>IFERROR(VLOOKUP(G517,Store_Map!$A$2:$I$100,5,FALSE),"")</f>
        <v>0</v>
      </c>
      <c r="K517">
        <f>IFERROR(VLOOKUP(G517,Store_Map!$A$2:$I$100,6,FALSE),"")</f>
        <v>0</v>
      </c>
      <c r="L517">
        <f>IFERROR(VLOOKUP(G517,Store_Map!$A$2:$I$100,7,FALSE),"")</f>
        <v>0</v>
      </c>
      <c r="M517">
        <f>IFERROR(VLOOKUP(G517,Store_Map!$A$2:$I$100,8,FALSE),"")</f>
        <v>0</v>
      </c>
      <c r="N517">
        <f t="shared" si="72"/>
        <v>0</v>
      </c>
      <c r="O517" t="str">
        <f t="shared" si="73"/>
        <v>PASS</v>
      </c>
      <c r="P517" t="str">
        <f t="shared" si="74"/>
        <v>PASS</v>
      </c>
      <c r="Q517" t="str">
        <f t="shared" si="75"/>
        <v>PASS</v>
      </c>
      <c r="R517" t="str">
        <f t="shared" si="76"/>
        <v>PASS</v>
      </c>
      <c r="S517" t="str">
        <f t="shared" si="77"/>
        <v>PASS</v>
      </c>
      <c r="T517">
        <f t="shared" si="78"/>
        <v>100</v>
      </c>
      <c r="U517" t="str">
        <f t="shared" si="79"/>
        <v>Low</v>
      </c>
      <c r="V517" t="str">
        <f t="shared" si="80"/>
        <v>Clean</v>
      </c>
    </row>
    <row r="518" spans="1:22" x14ac:dyDescent="0.3">
      <c r="A518" t="str">
        <f>Raw_Data!A518</f>
        <v>6229811</v>
      </c>
      <c r="B518">
        <f>Raw_Data!B518</f>
        <v>45663</v>
      </c>
      <c r="C518" t="str">
        <f>Raw_Data!C518</f>
        <v>METFORMIN HCL 1,000 MG TABL</v>
      </c>
      <c r="D518" t="str">
        <f>Raw_Data!D518</f>
        <v>65862001099</v>
      </c>
      <c r="E518" t="str">
        <f>Raw_Data!E518</f>
        <v>MACHADO, MARIA</v>
      </c>
      <c r="F518" t="str">
        <f>Raw_Data!F518</f>
        <v>1619100302</v>
      </c>
      <c r="G518" t="str">
        <f>Raw_Data!H518</f>
        <v>0</v>
      </c>
      <c r="H518">
        <f>IFERROR(VLOOKUP(G518,Store_Map!$A$2:$I$100,3,FALSE),"")</f>
        <v>0</v>
      </c>
      <c r="I518">
        <f>IFERROR(VLOOKUP(G518,Store_Map!$A$2:$I$100,4,FALSE),"")</f>
        <v>0</v>
      </c>
      <c r="J518">
        <f>IFERROR(VLOOKUP(G518,Store_Map!$A$2:$I$100,5,FALSE),"")</f>
        <v>0</v>
      </c>
      <c r="K518">
        <f>IFERROR(VLOOKUP(G518,Store_Map!$A$2:$I$100,6,FALSE),"")</f>
        <v>0</v>
      </c>
      <c r="L518">
        <f>IFERROR(VLOOKUP(G518,Store_Map!$A$2:$I$100,7,FALSE),"")</f>
        <v>0</v>
      </c>
      <c r="M518">
        <f>IFERROR(VLOOKUP(G518,Store_Map!$A$2:$I$100,8,FALSE),"")</f>
        <v>0</v>
      </c>
      <c r="N518">
        <f t="shared" si="72"/>
        <v>0</v>
      </c>
      <c r="O518" t="str">
        <f t="shared" si="73"/>
        <v>PASS</v>
      </c>
      <c r="P518" t="str">
        <f t="shared" si="74"/>
        <v>PASS</v>
      </c>
      <c r="Q518" t="str">
        <f t="shared" si="75"/>
        <v>PASS</v>
      </c>
      <c r="R518" t="str">
        <f t="shared" si="76"/>
        <v>PASS</v>
      </c>
      <c r="S518" t="str">
        <f t="shared" si="77"/>
        <v>PASS</v>
      </c>
      <c r="T518">
        <f t="shared" si="78"/>
        <v>100</v>
      </c>
      <c r="U518" t="str">
        <f t="shared" si="79"/>
        <v>Low</v>
      </c>
      <c r="V518" t="str">
        <f t="shared" si="80"/>
        <v>Clean</v>
      </c>
    </row>
    <row r="519" spans="1:22" x14ac:dyDescent="0.3">
      <c r="A519" t="str">
        <f>Raw_Data!A519</f>
        <v>6251379</v>
      </c>
      <c r="B519">
        <f>Raw_Data!B519</f>
        <v>45663</v>
      </c>
      <c r="C519" t="str">
        <f>Raw_Data!C519</f>
        <v>LISINOPRIL 20 MG TABLET</v>
      </c>
      <c r="D519" t="str">
        <f>Raw_Data!D519</f>
        <v>68180098103</v>
      </c>
      <c r="E519" t="str">
        <f>Raw_Data!E519</f>
        <v>BYNE, EDMUND</v>
      </c>
      <c r="F519" t="str">
        <f>Raw_Data!F519</f>
        <v>1033186648</v>
      </c>
      <c r="G519" t="str">
        <f>Raw_Data!H519</f>
        <v>0</v>
      </c>
      <c r="H519">
        <f>IFERROR(VLOOKUP(G519,Store_Map!$A$2:$I$100,3,FALSE),"")</f>
        <v>0</v>
      </c>
      <c r="I519">
        <f>IFERROR(VLOOKUP(G519,Store_Map!$A$2:$I$100,4,FALSE),"")</f>
        <v>0</v>
      </c>
      <c r="J519">
        <f>IFERROR(VLOOKUP(G519,Store_Map!$A$2:$I$100,5,FALSE),"")</f>
        <v>0</v>
      </c>
      <c r="K519">
        <f>IFERROR(VLOOKUP(G519,Store_Map!$A$2:$I$100,6,FALSE),"")</f>
        <v>0</v>
      </c>
      <c r="L519">
        <f>IFERROR(VLOOKUP(G519,Store_Map!$A$2:$I$100,7,FALSE),"")</f>
        <v>0</v>
      </c>
      <c r="M519">
        <f>IFERROR(VLOOKUP(G519,Store_Map!$A$2:$I$100,8,FALSE),"")</f>
        <v>0</v>
      </c>
      <c r="N519">
        <f t="shared" si="72"/>
        <v>0</v>
      </c>
      <c r="O519" t="str">
        <f t="shared" si="73"/>
        <v>PASS</v>
      </c>
      <c r="P519" t="str">
        <f t="shared" si="74"/>
        <v>PASS</v>
      </c>
      <c r="Q519" t="str">
        <f t="shared" si="75"/>
        <v>PASS</v>
      </c>
      <c r="R519" t="str">
        <f t="shared" si="76"/>
        <v>PASS</v>
      </c>
      <c r="S519" t="str">
        <f t="shared" si="77"/>
        <v>PASS</v>
      </c>
      <c r="T519">
        <f t="shared" si="78"/>
        <v>100</v>
      </c>
      <c r="U519" t="str">
        <f t="shared" si="79"/>
        <v>Low</v>
      </c>
      <c r="V519" t="str">
        <f t="shared" si="80"/>
        <v>Clean</v>
      </c>
    </row>
    <row r="520" spans="1:22" x14ac:dyDescent="0.3">
      <c r="A520" t="str">
        <f>Raw_Data!A520</f>
        <v>6251382</v>
      </c>
      <c r="B520">
        <f>Raw_Data!B520</f>
        <v>45663</v>
      </c>
      <c r="C520" t="str">
        <f>Raw_Data!C520</f>
        <v>AMLODIPINE BESYLATE 5 MG TA</v>
      </c>
      <c r="D520" t="str">
        <f>Raw_Data!D520</f>
        <v>69097012715</v>
      </c>
      <c r="E520" t="str">
        <f>Raw_Data!E520</f>
        <v>BYNE, EDMUND</v>
      </c>
      <c r="F520" t="str">
        <f>Raw_Data!F520</f>
        <v>1033186648</v>
      </c>
      <c r="G520" t="str">
        <f>Raw_Data!H520</f>
        <v>0</v>
      </c>
      <c r="H520">
        <f>IFERROR(VLOOKUP(G520,Store_Map!$A$2:$I$100,3,FALSE),"")</f>
        <v>0</v>
      </c>
      <c r="I520">
        <f>IFERROR(VLOOKUP(G520,Store_Map!$A$2:$I$100,4,FALSE),"")</f>
        <v>0</v>
      </c>
      <c r="J520">
        <f>IFERROR(VLOOKUP(G520,Store_Map!$A$2:$I$100,5,FALSE),"")</f>
        <v>0</v>
      </c>
      <c r="K520">
        <f>IFERROR(VLOOKUP(G520,Store_Map!$A$2:$I$100,6,FALSE),"")</f>
        <v>0</v>
      </c>
      <c r="L520">
        <f>IFERROR(VLOOKUP(G520,Store_Map!$A$2:$I$100,7,FALSE),"")</f>
        <v>0</v>
      </c>
      <c r="M520">
        <f>IFERROR(VLOOKUP(G520,Store_Map!$A$2:$I$100,8,FALSE),"")</f>
        <v>0</v>
      </c>
      <c r="N520">
        <f t="shared" si="72"/>
        <v>0</v>
      </c>
      <c r="O520" t="str">
        <f t="shared" si="73"/>
        <v>PASS</v>
      </c>
      <c r="P520" t="str">
        <f t="shared" si="74"/>
        <v>PASS</v>
      </c>
      <c r="Q520" t="str">
        <f t="shared" si="75"/>
        <v>PASS</v>
      </c>
      <c r="R520" t="str">
        <f t="shared" si="76"/>
        <v>PASS</v>
      </c>
      <c r="S520" t="str">
        <f t="shared" si="77"/>
        <v>PASS</v>
      </c>
      <c r="T520">
        <f t="shared" si="78"/>
        <v>100</v>
      </c>
      <c r="U520" t="str">
        <f t="shared" si="79"/>
        <v>Low</v>
      </c>
      <c r="V520" t="str">
        <f t="shared" si="80"/>
        <v>Clean</v>
      </c>
    </row>
    <row r="521" spans="1:22" x14ac:dyDescent="0.3">
      <c r="A521" t="str">
        <f>Raw_Data!A521</f>
        <v>6251383</v>
      </c>
      <c r="B521">
        <f>Raw_Data!B521</f>
        <v>45663</v>
      </c>
      <c r="C521" t="str">
        <f>Raw_Data!C521</f>
        <v>LOSARTAN POTASSIUM 50 MG TA</v>
      </c>
      <c r="D521" t="str">
        <f>Raw_Data!D521</f>
        <v>65862020299</v>
      </c>
      <c r="E521" t="str">
        <f>Raw_Data!E521</f>
        <v>BYNE, EDMUND</v>
      </c>
      <c r="F521" t="str">
        <f>Raw_Data!F521</f>
        <v>1033186648</v>
      </c>
      <c r="G521" t="str">
        <f>Raw_Data!H521</f>
        <v>0</v>
      </c>
      <c r="H521">
        <f>IFERROR(VLOOKUP(G521,Store_Map!$A$2:$I$100,3,FALSE),"")</f>
        <v>0</v>
      </c>
      <c r="I521">
        <f>IFERROR(VLOOKUP(G521,Store_Map!$A$2:$I$100,4,FALSE),"")</f>
        <v>0</v>
      </c>
      <c r="J521">
        <f>IFERROR(VLOOKUP(G521,Store_Map!$A$2:$I$100,5,FALSE),"")</f>
        <v>0</v>
      </c>
      <c r="K521">
        <f>IFERROR(VLOOKUP(G521,Store_Map!$A$2:$I$100,6,FALSE),"")</f>
        <v>0</v>
      </c>
      <c r="L521">
        <f>IFERROR(VLOOKUP(G521,Store_Map!$A$2:$I$100,7,FALSE),"")</f>
        <v>0</v>
      </c>
      <c r="M521">
        <f>IFERROR(VLOOKUP(G521,Store_Map!$A$2:$I$100,8,FALSE),"")</f>
        <v>0</v>
      </c>
      <c r="N521">
        <f t="shared" si="72"/>
        <v>0</v>
      </c>
      <c r="O521" t="str">
        <f t="shared" si="73"/>
        <v>PASS</v>
      </c>
      <c r="P521" t="str">
        <f t="shared" si="74"/>
        <v>PASS</v>
      </c>
      <c r="Q521" t="str">
        <f t="shared" si="75"/>
        <v>PASS</v>
      </c>
      <c r="R521" t="str">
        <f t="shared" si="76"/>
        <v>PASS</v>
      </c>
      <c r="S521" t="str">
        <f t="shared" si="77"/>
        <v>PASS</v>
      </c>
      <c r="T521">
        <f t="shared" si="78"/>
        <v>100</v>
      </c>
      <c r="U521" t="str">
        <f t="shared" si="79"/>
        <v>Low</v>
      </c>
      <c r="V521" t="str">
        <f t="shared" si="80"/>
        <v>Clean</v>
      </c>
    </row>
    <row r="522" spans="1:22" x14ac:dyDescent="0.3">
      <c r="A522" t="str">
        <f>Raw_Data!A522</f>
        <v>6249473</v>
      </c>
      <c r="B522">
        <f>Raw_Data!B522</f>
        <v>45663</v>
      </c>
      <c r="C522" t="str">
        <f>Raw_Data!C522</f>
        <v>FLUCONAZOLE 150 MG TABLET</v>
      </c>
      <c r="D522" t="str">
        <f>Raw_Data!D522</f>
        <v>57237000511</v>
      </c>
      <c r="E522" t="str">
        <f>Raw_Data!E522</f>
        <v>BYNE, EDMUND</v>
      </c>
      <c r="F522" t="str">
        <f>Raw_Data!F522</f>
        <v>1033186648</v>
      </c>
      <c r="G522" t="str">
        <f>Raw_Data!H522</f>
        <v>0</v>
      </c>
      <c r="H522">
        <f>IFERROR(VLOOKUP(G522,Store_Map!$A$2:$I$100,3,FALSE),"")</f>
        <v>0</v>
      </c>
      <c r="I522">
        <f>IFERROR(VLOOKUP(G522,Store_Map!$A$2:$I$100,4,FALSE),"")</f>
        <v>0</v>
      </c>
      <c r="J522">
        <f>IFERROR(VLOOKUP(G522,Store_Map!$A$2:$I$100,5,FALSE),"")</f>
        <v>0</v>
      </c>
      <c r="K522">
        <f>IFERROR(VLOOKUP(G522,Store_Map!$A$2:$I$100,6,FALSE),"")</f>
        <v>0</v>
      </c>
      <c r="L522">
        <f>IFERROR(VLOOKUP(G522,Store_Map!$A$2:$I$100,7,FALSE),"")</f>
        <v>0</v>
      </c>
      <c r="M522">
        <f>IFERROR(VLOOKUP(G522,Store_Map!$A$2:$I$100,8,FALSE),"")</f>
        <v>0</v>
      </c>
      <c r="N522">
        <f t="shared" si="72"/>
        <v>0</v>
      </c>
      <c r="O522" t="str">
        <f t="shared" si="73"/>
        <v>PASS</v>
      </c>
      <c r="P522" t="str">
        <f t="shared" si="74"/>
        <v>PASS</v>
      </c>
      <c r="Q522" t="str">
        <f t="shared" si="75"/>
        <v>PASS</v>
      </c>
      <c r="R522" t="str">
        <f t="shared" si="76"/>
        <v>PASS</v>
      </c>
      <c r="S522" t="str">
        <f t="shared" si="77"/>
        <v>PASS</v>
      </c>
      <c r="T522">
        <f t="shared" si="78"/>
        <v>100</v>
      </c>
      <c r="U522" t="str">
        <f t="shared" si="79"/>
        <v>Low</v>
      </c>
      <c r="V522" t="str">
        <f t="shared" si="80"/>
        <v>Clean</v>
      </c>
    </row>
    <row r="523" spans="1:22" x14ac:dyDescent="0.3">
      <c r="A523" t="str">
        <f>Raw_Data!A523</f>
        <v>6251385</v>
      </c>
      <c r="B523">
        <f>Raw_Data!B523</f>
        <v>45663</v>
      </c>
      <c r="C523" t="str">
        <f>Raw_Data!C523</f>
        <v>AMITRIPTYLINE HCL 10 MG TAB</v>
      </c>
      <c r="D523" t="str">
        <f>Raw_Data!D523</f>
        <v>70756020111</v>
      </c>
      <c r="E523" t="str">
        <f>Raw_Data!E523</f>
        <v>GIBBS, JON</v>
      </c>
      <c r="F523" t="str">
        <f>Raw_Data!F523</f>
        <v>1700896156</v>
      </c>
      <c r="G523" t="str">
        <f>Raw_Data!H523</f>
        <v>0</v>
      </c>
      <c r="H523">
        <f>IFERROR(VLOOKUP(G523,Store_Map!$A$2:$I$100,3,FALSE),"")</f>
        <v>0</v>
      </c>
      <c r="I523">
        <f>IFERROR(VLOOKUP(G523,Store_Map!$A$2:$I$100,4,FALSE),"")</f>
        <v>0</v>
      </c>
      <c r="J523">
        <f>IFERROR(VLOOKUP(G523,Store_Map!$A$2:$I$100,5,FALSE),"")</f>
        <v>0</v>
      </c>
      <c r="K523">
        <f>IFERROR(VLOOKUP(G523,Store_Map!$A$2:$I$100,6,FALSE),"")</f>
        <v>0</v>
      </c>
      <c r="L523">
        <f>IFERROR(VLOOKUP(G523,Store_Map!$A$2:$I$100,7,FALSE),"")</f>
        <v>0</v>
      </c>
      <c r="M523">
        <f>IFERROR(VLOOKUP(G523,Store_Map!$A$2:$I$100,8,FALSE),"")</f>
        <v>0</v>
      </c>
      <c r="N523">
        <f t="shared" si="72"/>
        <v>0</v>
      </c>
      <c r="O523" t="str">
        <f t="shared" si="73"/>
        <v>PASS</v>
      </c>
      <c r="P523" t="str">
        <f t="shared" si="74"/>
        <v>PASS</v>
      </c>
      <c r="Q523" t="str">
        <f t="shared" si="75"/>
        <v>PASS</v>
      </c>
      <c r="R523" t="str">
        <f t="shared" si="76"/>
        <v>PASS</v>
      </c>
      <c r="S523" t="str">
        <f t="shared" si="77"/>
        <v>PASS</v>
      </c>
      <c r="T523">
        <f t="shared" si="78"/>
        <v>100</v>
      </c>
      <c r="U523" t="str">
        <f t="shared" si="79"/>
        <v>Low</v>
      </c>
      <c r="V523" t="str">
        <f t="shared" si="80"/>
        <v>Clean</v>
      </c>
    </row>
    <row r="524" spans="1:22" x14ac:dyDescent="0.3">
      <c r="A524" t="str">
        <f>Raw_Data!A524</f>
        <v>6251388</v>
      </c>
      <c r="B524">
        <f>Raw_Data!B524</f>
        <v>45663</v>
      </c>
      <c r="C524" t="str">
        <f>Raw_Data!C524</f>
        <v>FLUTICASONE-SALMETEROL 250-</v>
      </c>
      <c r="D524" t="str">
        <f>Raw_Data!D524</f>
        <v>54032756</v>
      </c>
      <c r="E524" t="str">
        <f>Raw_Data!E524</f>
        <v>GIBBS, JON</v>
      </c>
      <c r="F524" t="str">
        <f>Raw_Data!F524</f>
        <v>1700896156</v>
      </c>
      <c r="G524" t="str">
        <f>Raw_Data!H524</f>
        <v>0</v>
      </c>
      <c r="H524">
        <f>IFERROR(VLOOKUP(G524,Store_Map!$A$2:$I$100,3,FALSE),"")</f>
        <v>0</v>
      </c>
      <c r="I524">
        <f>IFERROR(VLOOKUP(G524,Store_Map!$A$2:$I$100,4,FALSE),"")</f>
        <v>0</v>
      </c>
      <c r="J524">
        <f>IFERROR(VLOOKUP(G524,Store_Map!$A$2:$I$100,5,FALSE),"")</f>
        <v>0</v>
      </c>
      <c r="K524">
        <f>IFERROR(VLOOKUP(G524,Store_Map!$A$2:$I$100,6,FALSE),"")</f>
        <v>0</v>
      </c>
      <c r="L524">
        <f>IFERROR(VLOOKUP(G524,Store_Map!$A$2:$I$100,7,FALSE),"")</f>
        <v>0</v>
      </c>
      <c r="M524">
        <f>IFERROR(VLOOKUP(G524,Store_Map!$A$2:$I$100,8,FALSE),"")</f>
        <v>0</v>
      </c>
      <c r="N524">
        <f t="shared" si="72"/>
        <v>0</v>
      </c>
      <c r="O524" t="str">
        <f t="shared" si="73"/>
        <v>PASS</v>
      </c>
      <c r="P524" t="str">
        <f t="shared" si="74"/>
        <v>REVIEW</v>
      </c>
      <c r="Q524" t="str">
        <f t="shared" si="75"/>
        <v>PASS</v>
      </c>
      <c r="R524" t="str">
        <f t="shared" si="76"/>
        <v>PASS</v>
      </c>
      <c r="S524" t="str">
        <f t="shared" si="77"/>
        <v>REVIEW</v>
      </c>
      <c r="T524">
        <f t="shared" si="78"/>
        <v>90</v>
      </c>
      <c r="U524" t="str">
        <f t="shared" si="79"/>
        <v>Low</v>
      </c>
      <c r="V524" t="str">
        <f t="shared" si="80"/>
        <v>Invalid NDC</v>
      </c>
    </row>
    <row r="525" spans="1:22" x14ac:dyDescent="0.3">
      <c r="A525" t="str">
        <f>Raw_Data!A525</f>
        <v>6251389</v>
      </c>
      <c r="B525">
        <f>Raw_Data!B525</f>
        <v>45663</v>
      </c>
      <c r="C525" t="str">
        <f>Raw_Data!C525</f>
        <v>LOSARTAN POTASSIUM 50 MG TA</v>
      </c>
      <c r="D525" t="str">
        <f>Raw_Data!D525</f>
        <v>65862020299</v>
      </c>
      <c r="E525" t="str">
        <f>Raw_Data!E525</f>
        <v>GIBBS, JON</v>
      </c>
      <c r="F525" t="str">
        <f>Raw_Data!F525</f>
        <v>1700896156</v>
      </c>
      <c r="G525" t="str">
        <f>Raw_Data!H525</f>
        <v>0</v>
      </c>
      <c r="H525">
        <f>IFERROR(VLOOKUP(G525,Store_Map!$A$2:$I$100,3,FALSE),"")</f>
        <v>0</v>
      </c>
      <c r="I525">
        <f>IFERROR(VLOOKUP(G525,Store_Map!$A$2:$I$100,4,FALSE),"")</f>
        <v>0</v>
      </c>
      <c r="J525">
        <f>IFERROR(VLOOKUP(G525,Store_Map!$A$2:$I$100,5,FALSE),"")</f>
        <v>0</v>
      </c>
      <c r="K525">
        <f>IFERROR(VLOOKUP(G525,Store_Map!$A$2:$I$100,6,FALSE),"")</f>
        <v>0</v>
      </c>
      <c r="L525">
        <f>IFERROR(VLOOKUP(G525,Store_Map!$A$2:$I$100,7,FALSE),"")</f>
        <v>0</v>
      </c>
      <c r="M525">
        <f>IFERROR(VLOOKUP(G525,Store_Map!$A$2:$I$100,8,FALSE),"")</f>
        <v>0</v>
      </c>
      <c r="N525">
        <f t="shared" si="72"/>
        <v>0</v>
      </c>
      <c r="O525" t="str">
        <f t="shared" si="73"/>
        <v>PASS</v>
      </c>
      <c r="P525" t="str">
        <f t="shared" si="74"/>
        <v>PASS</v>
      </c>
      <c r="Q525" t="str">
        <f t="shared" si="75"/>
        <v>PASS</v>
      </c>
      <c r="R525" t="str">
        <f t="shared" si="76"/>
        <v>PASS</v>
      </c>
      <c r="S525" t="str">
        <f t="shared" si="77"/>
        <v>PASS</v>
      </c>
      <c r="T525">
        <f t="shared" si="78"/>
        <v>100</v>
      </c>
      <c r="U525" t="str">
        <f t="shared" si="79"/>
        <v>Low</v>
      </c>
      <c r="V525" t="str">
        <f t="shared" si="80"/>
        <v>Clean</v>
      </c>
    </row>
    <row r="526" spans="1:22" x14ac:dyDescent="0.3">
      <c r="A526" t="str">
        <f>Raw_Data!A526</f>
        <v>6251390</v>
      </c>
      <c r="B526">
        <f>Raw_Data!B526</f>
        <v>45663</v>
      </c>
      <c r="C526" t="str">
        <f>Raw_Data!C526</f>
        <v>OSELTAMIVIR 6 MG/ML SUSPENS</v>
      </c>
      <c r="D526" t="str">
        <f>Raw_Data!D526</f>
        <v>68180067801</v>
      </c>
      <c r="E526" t="str">
        <f>Raw_Data!E526</f>
        <v>HARSHMAN, SONALI</v>
      </c>
      <c r="F526" t="str">
        <f>Raw_Data!F526</f>
        <v>1104084516</v>
      </c>
      <c r="G526" t="str">
        <f>Raw_Data!H526</f>
        <v>0</v>
      </c>
      <c r="H526">
        <f>IFERROR(VLOOKUP(G526,Store_Map!$A$2:$I$100,3,FALSE),"")</f>
        <v>0</v>
      </c>
      <c r="I526">
        <f>IFERROR(VLOOKUP(G526,Store_Map!$A$2:$I$100,4,FALSE),"")</f>
        <v>0</v>
      </c>
      <c r="J526">
        <f>IFERROR(VLOOKUP(G526,Store_Map!$A$2:$I$100,5,FALSE),"")</f>
        <v>0</v>
      </c>
      <c r="K526">
        <f>IFERROR(VLOOKUP(G526,Store_Map!$A$2:$I$100,6,FALSE),"")</f>
        <v>0</v>
      </c>
      <c r="L526">
        <f>IFERROR(VLOOKUP(G526,Store_Map!$A$2:$I$100,7,FALSE),"")</f>
        <v>0</v>
      </c>
      <c r="M526">
        <f>IFERROR(VLOOKUP(G526,Store_Map!$A$2:$I$100,8,FALSE),"")</f>
        <v>0</v>
      </c>
      <c r="N526">
        <f t="shared" si="72"/>
        <v>0</v>
      </c>
      <c r="O526" t="str">
        <f t="shared" si="73"/>
        <v>PASS</v>
      </c>
      <c r="P526" t="str">
        <f t="shared" si="74"/>
        <v>PASS</v>
      </c>
      <c r="Q526" t="str">
        <f t="shared" si="75"/>
        <v>PASS</v>
      </c>
      <c r="R526" t="str">
        <f t="shared" si="76"/>
        <v>PASS</v>
      </c>
      <c r="S526" t="str">
        <f t="shared" si="77"/>
        <v>PASS</v>
      </c>
      <c r="T526">
        <f t="shared" si="78"/>
        <v>100</v>
      </c>
      <c r="U526" t="str">
        <f t="shared" si="79"/>
        <v>Low</v>
      </c>
      <c r="V526" t="str">
        <f t="shared" si="80"/>
        <v>Clean</v>
      </c>
    </row>
    <row r="527" spans="1:22" x14ac:dyDescent="0.3">
      <c r="A527" t="str">
        <f>Raw_Data!A527</f>
        <v>6234412</v>
      </c>
      <c r="B527">
        <f>Raw_Data!B527</f>
        <v>45663</v>
      </c>
      <c r="C527" t="str">
        <f>Raw_Data!C527</f>
        <v>ATORVASTATIN 40 MG TABLET</v>
      </c>
      <c r="D527" t="str">
        <f>Raw_Data!D527</f>
        <v>67877051310</v>
      </c>
      <c r="E527" t="str">
        <f>Raw_Data!E527</f>
        <v>GIBBS, JON</v>
      </c>
      <c r="F527" t="str">
        <f>Raw_Data!F527</f>
        <v>1700896156</v>
      </c>
      <c r="G527" t="str">
        <f>Raw_Data!H527</f>
        <v>0</v>
      </c>
      <c r="H527">
        <f>IFERROR(VLOOKUP(G527,Store_Map!$A$2:$I$100,3,FALSE),"")</f>
        <v>0</v>
      </c>
      <c r="I527">
        <f>IFERROR(VLOOKUP(G527,Store_Map!$A$2:$I$100,4,FALSE),"")</f>
        <v>0</v>
      </c>
      <c r="J527">
        <f>IFERROR(VLOOKUP(G527,Store_Map!$A$2:$I$100,5,FALSE),"")</f>
        <v>0</v>
      </c>
      <c r="K527">
        <f>IFERROR(VLOOKUP(G527,Store_Map!$A$2:$I$100,6,FALSE),"")</f>
        <v>0</v>
      </c>
      <c r="L527">
        <f>IFERROR(VLOOKUP(G527,Store_Map!$A$2:$I$100,7,FALSE),"")</f>
        <v>0</v>
      </c>
      <c r="M527">
        <f>IFERROR(VLOOKUP(G527,Store_Map!$A$2:$I$100,8,FALSE),"")</f>
        <v>0</v>
      </c>
      <c r="N527">
        <f t="shared" si="72"/>
        <v>0</v>
      </c>
      <c r="O527" t="str">
        <f t="shared" si="73"/>
        <v>PASS</v>
      </c>
      <c r="P527" t="str">
        <f t="shared" si="74"/>
        <v>PASS</v>
      </c>
      <c r="Q527" t="str">
        <f t="shared" si="75"/>
        <v>PASS</v>
      </c>
      <c r="R527" t="str">
        <f t="shared" si="76"/>
        <v>PASS</v>
      </c>
      <c r="S527" t="str">
        <f t="shared" si="77"/>
        <v>PASS</v>
      </c>
      <c r="T527">
        <f t="shared" si="78"/>
        <v>100</v>
      </c>
      <c r="U527" t="str">
        <f t="shared" si="79"/>
        <v>Low</v>
      </c>
      <c r="V527" t="str">
        <f t="shared" si="80"/>
        <v>Clean</v>
      </c>
    </row>
    <row r="528" spans="1:22" x14ac:dyDescent="0.3">
      <c r="A528" t="str">
        <f>Raw_Data!A528</f>
        <v>6234411</v>
      </c>
      <c r="B528">
        <f>Raw_Data!B528</f>
        <v>45663</v>
      </c>
      <c r="C528" t="str">
        <f>Raw_Data!C528</f>
        <v>LOSARTAN POTASSIUM 100 MG T</v>
      </c>
      <c r="D528" t="str">
        <f>Raw_Data!D528</f>
        <v>65862020399</v>
      </c>
      <c r="E528" t="str">
        <f>Raw_Data!E528</f>
        <v>GIBBS, JON</v>
      </c>
      <c r="F528" t="str">
        <f>Raw_Data!F528</f>
        <v>1700896156</v>
      </c>
      <c r="G528" t="str">
        <f>Raw_Data!H528</f>
        <v>0</v>
      </c>
      <c r="H528">
        <f>IFERROR(VLOOKUP(G528,Store_Map!$A$2:$I$100,3,FALSE),"")</f>
        <v>0</v>
      </c>
      <c r="I528">
        <f>IFERROR(VLOOKUP(G528,Store_Map!$A$2:$I$100,4,FALSE),"")</f>
        <v>0</v>
      </c>
      <c r="J528">
        <f>IFERROR(VLOOKUP(G528,Store_Map!$A$2:$I$100,5,FALSE),"")</f>
        <v>0</v>
      </c>
      <c r="K528">
        <f>IFERROR(VLOOKUP(G528,Store_Map!$A$2:$I$100,6,FALSE),"")</f>
        <v>0</v>
      </c>
      <c r="L528">
        <f>IFERROR(VLOOKUP(G528,Store_Map!$A$2:$I$100,7,FALSE),"")</f>
        <v>0</v>
      </c>
      <c r="M528">
        <f>IFERROR(VLOOKUP(G528,Store_Map!$A$2:$I$100,8,FALSE),"")</f>
        <v>0</v>
      </c>
      <c r="N528">
        <f t="shared" si="72"/>
        <v>0</v>
      </c>
      <c r="O528" t="str">
        <f t="shared" si="73"/>
        <v>PASS</v>
      </c>
      <c r="P528" t="str">
        <f t="shared" si="74"/>
        <v>PASS</v>
      </c>
      <c r="Q528" t="str">
        <f t="shared" si="75"/>
        <v>PASS</v>
      </c>
      <c r="R528" t="str">
        <f t="shared" si="76"/>
        <v>PASS</v>
      </c>
      <c r="S528" t="str">
        <f t="shared" si="77"/>
        <v>PASS</v>
      </c>
      <c r="T528">
        <f t="shared" si="78"/>
        <v>100</v>
      </c>
      <c r="U528" t="str">
        <f t="shared" si="79"/>
        <v>Low</v>
      </c>
      <c r="V528" t="str">
        <f t="shared" si="80"/>
        <v>Clean</v>
      </c>
    </row>
    <row r="529" spans="1:22" x14ac:dyDescent="0.3">
      <c r="A529" t="str">
        <f>Raw_Data!A529</f>
        <v>6251391</v>
      </c>
      <c r="B529">
        <f>Raw_Data!B529</f>
        <v>45663</v>
      </c>
      <c r="C529" t="str">
        <f>Raw_Data!C529</f>
        <v>CLOPIDOGREL 75 MG TABLET</v>
      </c>
      <c r="D529" t="str">
        <f>Raw_Data!D529</f>
        <v>55111019605</v>
      </c>
      <c r="E529" t="str">
        <f>Raw_Data!E529</f>
        <v>GIBBS, JON</v>
      </c>
      <c r="F529" t="str">
        <f>Raw_Data!F529</f>
        <v>1700896156</v>
      </c>
      <c r="G529" t="str">
        <f>Raw_Data!H529</f>
        <v>0</v>
      </c>
      <c r="H529">
        <f>IFERROR(VLOOKUP(G529,Store_Map!$A$2:$I$100,3,FALSE),"")</f>
        <v>0</v>
      </c>
      <c r="I529">
        <f>IFERROR(VLOOKUP(G529,Store_Map!$A$2:$I$100,4,FALSE),"")</f>
        <v>0</v>
      </c>
      <c r="J529">
        <f>IFERROR(VLOOKUP(G529,Store_Map!$A$2:$I$100,5,FALSE),"")</f>
        <v>0</v>
      </c>
      <c r="K529">
        <f>IFERROR(VLOOKUP(G529,Store_Map!$A$2:$I$100,6,FALSE),"")</f>
        <v>0</v>
      </c>
      <c r="L529">
        <f>IFERROR(VLOOKUP(G529,Store_Map!$A$2:$I$100,7,FALSE),"")</f>
        <v>0</v>
      </c>
      <c r="M529">
        <f>IFERROR(VLOOKUP(G529,Store_Map!$A$2:$I$100,8,FALSE),"")</f>
        <v>0</v>
      </c>
      <c r="N529">
        <f t="shared" si="72"/>
        <v>0</v>
      </c>
      <c r="O529" t="str">
        <f t="shared" si="73"/>
        <v>PASS</v>
      </c>
      <c r="P529" t="str">
        <f t="shared" si="74"/>
        <v>PASS</v>
      </c>
      <c r="Q529" t="str">
        <f t="shared" si="75"/>
        <v>PASS</v>
      </c>
      <c r="R529" t="str">
        <f t="shared" si="76"/>
        <v>PASS</v>
      </c>
      <c r="S529" t="str">
        <f t="shared" si="77"/>
        <v>PASS</v>
      </c>
      <c r="T529">
        <f t="shared" si="78"/>
        <v>100</v>
      </c>
      <c r="U529" t="str">
        <f t="shared" si="79"/>
        <v>Low</v>
      </c>
      <c r="V529" t="str">
        <f t="shared" si="80"/>
        <v>Clean</v>
      </c>
    </row>
    <row r="530" spans="1:22" x14ac:dyDescent="0.3">
      <c r="A530" t="str">
        <f>Raw_Data!A530</f>
        <v>6233985</v>
      </c>
      <c r="B530">
        <f>Raw_Data!B530</f>
        <v>45663</v>
      </c>
      <c r="C530" t="str">
        <f>Raw_Data!C530</f>
        <v>METFORMIN HCL 1,000 MG TABL</v>
      </c>
      <c r="D530" t="str">
        <f>Raw_Data!D530</f>
        <v>65862001099</v>
      </c>
      <c r="E530" t="str">
        <f>Raw_Data!E530</f>
        <v>BYNE, EDMUND</v>
      </c>
      <c r="F530" t="str">
        <f>Raw_Data!F530</f>
        <v>1033186648</v>
      </c>
      <c r="G530" t="str">
        <f>Raw_Data!H530</f>
        <v>0</v>
      </c>
      <c r="H530">
        <f>IFERROR(VLOOKUP(G530,Store_Map!$A$2:$I$100,3,FALSE),"")</f>
        <v>0</v>
      </c>
      <c r="I530">
        <f>IFERROR(VLOOKUP(G530,Store_Map!$A$2:$I$100,4,FALSE),"")</f>
        <v>0</v>
      </c>
      <c r="J530">
        <f>IFERROR(VLOOKUP(G530,Store_Map!$A$2:$I$100,5,FALSE),"")</f>
        <v>0</v>
      </c>
      <c r="K530">
        <f>IFERROR(VLOOKUP(G530,Store_Map!$A$2:$I$100,6,FALSE),"")</f>
        <v>0</v>
      </c>
      <c r="L530">
        <f>IFERROR(VLOOKUP(G530,Store_Map!$A$2:$I$100,7,FALSE),"")</f>
        <v>0</v>
      </c>
      <c r="M530">
        <f>IFERROR(VLOOKUP(G530,Store_Map!$A$2:$I$100,8,FALSE),"")</f>
        <v>0</v>
      </c>
      <c r="N530">
        <f t="shared" si="72"/>
        <v>0</v>
      </c>
      <c r="O530" t="str">
        <f t="shared" si="73"/>
        <v>PASS</v>
      </c>
      <c r="P530" t="str">
        <f t="shared" si="74"/>
        <v>PASS</v>
      </c>
      <c r="Q530" t="str">
        <f t="shared" si="75"/>
        <v>PASS</v>
      </c>
      <c r="R530" t="str">
        <f t="shared" si="76"/>
        <v>PASS</v>
      </c>
      <c r="S530" t="str">
        <f t="shared" si="77"/>
        <v>PASS</v>
      </c>
      <c r="T530">
        <f t="shared" si="78"/>
        <v>100</v>
      </c>
      <c r="U530" t="str">
        <f t="shared" si="79"/>
        <v>Low</v>
      </c>
      <c r="V530" t="str">
        <f t="shared" si="80"/>
        <v>Clean</v>
      </c>
    </row>
    <row r="531" spans="1:22" x14ac:dyDescent="0.3">
      <c r="A531" t="str">
        <f>Raw_Data!A531</f>
        <v>6232043</v>
      </c>
      <c r="B531">
        <f>Raw_Data!B531</f>
        <v>45663</v>
      </c>
      <c r="C531" t="str">
        <f>Raw_Data!C531</f>
        <v>LISINOPRIL 40 MG TABLET</v>
      </c>
      <c r="D531" t="str">
        <f>Raw_Data!D531</f>
        <v>68180097903</v>
      </c>
      <c r="E531" t="str">
        <f>Raw_Data!E531</f>
        <v>BYNE, EDMUND</v>
      </c>
      <c r="F531" t="str">
        <f>Raw_Data!F531</f>
        <v>1033186648</v>
      </c>
      <c r="G531" t="str">
        <f>Raw_Data!H531</f>
        <v>0</v>
      </c>
      <c r="H531">
        <f>IFERROR(VLOOKUP(G531,Store_Map!$A$2:$I$100,3,FALSE),"")</f>
        <v>0</v>
      </c>
      <c r="I531">
        <f>IFERROR(VLOOKUP(G531,Store_Map!$A$2:$I$100,4,FALSE),"")</f>
        <v>0</v>
      </c>
      <c r="J531">
        <f>IFERROR(VLOOKUP(G531,Store_Map!$A$2:$I$100,5,FALSE),"")</f>
        <v>0</v>
      </c>
      <c r="K531">
        <f>IFERROR(VLOOKUP(G531,Store_Map!$A$2:$I$100,6,FALSE),"")</f>
        <v>0</v>
      </c>
      <c r="L531">
        <f>IFERROR(VLOOKUP(G531,Store_Map!$A$2:$I$100,7,FALSE),"")</f>
        <v>0</v>
      </c>
      <c r="M531">
        <f>IFERROR(VLOOKUP(G531,Store_Map!$A$2:$I$100,8,FALSE),"")</f>
        <v>0</v>
      </c>
      <c r="N531">
        <f t="shared" si="72"/>
        <v>0</v>
      </c>
      <c r="O531" t="str">
        <f t="shared" si="73"/>
        <v>PASS</v>
      </c>
      <c r="P531" t="str">
        <f t="shared" si="74"/>
        <v>PASS</v>
      </c>
      <c r="Q531" t="str">
        <f t="shared" si="75"/>
        <v>PASS</v>
      </c>
      <c r="R531" t="str">
        <f t="shared" si="76"/>
        <v>PASS</v>
      </c>
      <c r="S531" t="str">
        <f t="shared" si="77"/>
        <v>PASS</v>
      </c>
      <c r="T531">
        <f t="shared" si="78"/>
        <v>100</v>
      </c>
      <c r="U531" t="str">
        <f t="shared" si="79"/>
        <v>Low</v>
      </c>
      <c r="V531" t="str">
        <f t="shared" si="80"/>
        <v>Clean</v>
      </c>
    </row>
    <row r="532" spans="1:22" x14ac:dyDescent="0.3">
      <c r="A532" t="str">
        <f>Raw_Data!A532</f>
        <v>6232044</v>
      </c>
      <c r="B532">
        <f>Raw_Data!B532</f>
        <v>45663</v>
      </c>
      <c r="C532" t="str">
        <f>Raw_Data!C532</f>
        <v>METFORMIN HCL 500 MG TABLET</v>
      </c>
      <c r="D532" t="str">
        <f>Raw_Data!D532</f>
        <v>68382075805</v>
      </c>
      <c r="E532" t="str">
        <f>Raw_Data!E532</f>
        <v>BYNE, EDMUND</v>
      </c>
      <c r="F532" t="str">
        <f>Raw_Data!F532</f>
        <v>1033186648</v>
      </c>
      <c r="G532" t="str">
        <f>Raw_Data!H532</f>
        <v>0</v>
      </c>
      <c r="H532">
        <f>IFERROR(VLOOKUP(G532,Store_Map!$A$2:$I$100,3,FALSE),"")</f>
        <v>0</v>
      </c>
      <c r="I532">
        <f>IFERROR(VLOOKUP(G532,Store_Map!$A$2:$I$100,4,FALSE),"")</f>
        <v>0</v>
      </c>
      <c r="J532">
        <f>IFERROR(VLOOKUP(G532,Store_Map!$A$2:$I$100,5,FALSE),"")</f>
        <v>0</v>
      </c>
      <c r="K532">
        <f>IFERROR(VLOOKUP(G532,Store_Map!$A$2:$I$100,6,FALSE),"")</f>
        <v>0</v>
      </c>
      <c r="L532">
        <f>IFERROR(VLOOKUP(G532,Store_Map!$A$2:$I$100,7,FALSE),"")</f>
        <v>0</v>
      </c>
      <c r="M532">
        <f>IFERROR(VLOOKUP(G532,Store_Map!$A$2:$I$100,8,FALSE),"")</f>
        <v>0</v>
      </c>
      <c r="N532">
        <f t="shared" si="72"/>
        <v>0</v>
      </c>
      <c r="O532" t="str">
        <f t="shared" si="73"/>
        <v>PASS</v>
      </c>
      <c r="P532" t="str">
        <f t="shared" si="74"/>
        <v>PASS</v>
      </c>
      <c r="Q532" t="str">
        <f t="shared" si="75"/>
        <v>PASS</v>
      </c>
      <c r="R532" t="str">
        <f t="shared" si="76"/>
        <v>PASS</v>
      </c>
      <c r="S532" t="str">
        <f t="shared" si="77"/>
        <v>PASS</v>
      </c>
      <c r="T532">
        <f t="shared" si="78"/>
        <v>100</v>
      </c>
      <c r="U532" t="str">
        <f t="shared" si="79"/>
        <v>Low</v>
      </c>
      <c r="V532" t="str">
        <f t="shared" si="80"/>
        <v>Clean</v>
      </c>
    </row>
    <row r="533" spans="1:22" x14ac:dyDescent="0.3">
      <c r="A533" t="str">
        <f>Raw_Data!A533</f>
        <v>6232040</v>
      </c>
      <c r="B533">
        <f>Raw_Data!B533</f>
        <v>45663</v>
      </c>
      <c r="C533" t="str">
        <f>Raw_Data!C533</f>
        <v>GLIMEPIRIDE 2 MG TABLET</v>
      </c>
      <c r="D533" t="str">
        <f>Raw_Data!D533</f>
        <v>55111032105</v>
      </c>
      <c r="E533" t="str">
        <f>Raw_Data!E533</f>
        <v>BYNE, EDMUND</v>
      </c>
      <c r="F533" t="str">
        <f>Raw_Data!F533</f>
        <v>1033186648</v>
      </c>
      <c r="G533" t="str">
        <f>Raw_Data!H533</f>
        <v>0</v>
      </c>
      <c r="H533">
        <f>IFERROR(VLOOKUP(G533,Store_Map!$A$2:$I$100,3,FALSE),"")</f>
        <v>0</v>
      </c>
      <c r="I533">
        <f>IFERROR(VLOOKUP(G533,Store_Map!$A$2:$I$100,4,FALSE),"")</f>
        <v>0</v>
      </c>
      <c r="J533">
        <f>IFERROR(VLOOKUP(G533,Store_Map!$A$2:$I$100,5,FALSE),"")</f>
        <v>0</v>
      </c>
      <c r="K533">
        <f>IFERROR(VLOOKUP(G533,Store_Map!$A$2:$I$100,6,FALSE),"")</f>
        <v>0</v>
      </c>
      <c r="L533">
        <f>IFERROR(VLOOKUP(G533,Store_Map!$A$2:$I$100,7,FALSE),"")</f>
        <v>0</v>
      </c>
      <c r="M533">
        <f>IFERROR(VLOOKUP(G533,Store_Map!$A$2:$I$100,8,FALSE),"")</f>
        <v>0</v>
      </c>
      <c r="N533">
        <f t="shared" si="72"/>
        <v>0</v>
      </c>
      <c r="O533" t="str">
        <f t="shared" si="73"/>
        <v>PASS</v>
      </c>
      <c r="P533" t="str">
        <f t="shared" si="74"/>
        <v>PASS</v>
      </c>
      <c r="Q533" t="str">
        <f t="shared" si="75"/>
        <v>PASS</v>
      </c>
      <c r="R533" t="str">
        <f t="shared" si="76"/>
        <v>PASS</v>
      </c>
      <c r="S533" t="str">
        <f t="shared" si="77"/>
        <v>PASS</v>
      </c>
      <c r="T533">
        <f t="shared" si="78"/>
        <v>100</v>
      </c>
      <c r="U533" t="str">
        <f t="shared" si="79"/>
        <v>Low</v>
      </c>
      <c r="V533" t="str">
        <f t="shared" si="80"/>
        <v>Clean</v>
      </c>
    </row>
    <row r="534" spans="1:22" x14ac:dyDescent="0.3">
      <c r="A534" t="str">
        <f>Raw_Data!A534</f>
        <v>6241173</v>
      </c>
      <c r="B534">
        <f>Raw_Data!B534</f>
        <v>45663</v>
      </c>
      <c r="C534" t="str">
        <f>Raw_Data!C534</f>
        <v>VENLAFAXINE HCL ER 75 MG CA</v>
      </c>
      <c r="D534" t="str">
        <f>Raw_Data!D534</f>
        <v>65862052890</v>
      </c>
      <c r="E534" t="str">
        <f>Raw_Data!E534</f>
        <v>STEINER, DAVID</v>
      </c>
      <c r="F534" t="str">
        <f>Raw_Data!F534</f>
        <v>1972508802</v>
      </c>
      <c r="G534" t="str">
        <f>Raw_Data!H534</f>
        <v>0</v>
      </c>
      <c r="H534">
        <f>IFERROR(VLOOKUP(G534,Store_Map!$A$2:$I$100,3,FALSE),"")</f>
        <v>0</v>
      </c>
      <c r="I534">
        <f>IFERROR(VLOOKUP(G534,Store_Map!$A$2:$I$100,4,FALSE),"")</f>
        <v>0</v>
      </c>
      <c r="J534">
        <f>IFERROR(VLOOKUP(G534,Store_Map!$A$2:$I$100,5,FALSE),"")</f>
        <v>0</v>
      </c>
      <c r="K534">
        <f>IFERROR(VLOOKUP(G534,Store_Map!$A$2:$I$100,6,FALSE),"")</f>
        <v>0</v>
      </c>
      <c r="L534">
        <f>IFERROR(VLOOKUP(G534,Store_Map!$A$2:$I$100,7,FALSE),"")</f>
        <v>0</v>
      </c>
      <c r="M534">
        <f>IFERROR(VLOOKUP(G534,Store_Map!$A$2:$I$100,8,FALSE),"")</f>
        <v>0</v>
      </c>
      <c r="N534">
        <f t="shared" si="72"/>
        <v>0</v>
      </c>
      <c r="O534" t="str">
        <f t="shared" si="73"/>
        <v>PASS</v>
      </c>
      <c r="P534" t="str">
        <f t="shared" si="74"/>
        <v>PASS</v>
      </c>
      <c r="Q534" t="str">
        <f t="shared" si="75"/>
        <v>PASS</v>
      </c>
      <c r="R534" t="str">
        <f t="shared" si="76"/>
        <v>PASS</v>
      </c>
      <c r="S534" t="str">
        <f t="shared" si="77"/>
        <v>PASS</v>
      </c>
      <c r="T534">
        <f t="shared" si="78"/>
        <v>100</v>
      </c>
      <c r="U534" t="str">
        <f t="shared" si="79"/>
        <v>Low</v>
      </c>
      <c r="V534" t="str">
        <f t="shared" si="80"/>
        <v>Clean</v>
      </c>
    </row>
    <row r="535" spans="1:22" x14ac:dyDescent="0.3">
      <c r="A535" t="str">
        <f>Raw_Data!A535</f>
        <v>6230291</v>
      </c>
      <c r="B535">
        <f>Raw_Data!B535</f>
        <v>45663</v>
      </c>
      <c r="C535" t="str">
        <f>Raw_Data!C535</f>
        <v>MIRTAZAPINE 30 MG TABLET</v>
      </c>
      <c r="D535" t="str">
        <f>Raw_Data!D535</f>
        <v>13107000334</v>
      </c>
      <c r="E535" t="str">
        <f>Raw_Data!E535</f>
        <v>STEINER, DAVID</v>
      </c>
      <c r="F535" t="str">
        <f>Raw_Data!F535</f>
        <v>1972508802</v>
      </c>
      <c r="G535" t="str">
        <f>Raw_Data!H535</f>
        <v>0</v>
      </c>
      <c r="H535">
        <f>IFERROR(VLOOKUP(G535,Store_Map!$A$2:$I$100,3,FALSE),"")</f>
        <v>0</v>
      </c>
      <c r="I535">
        <f>IFERROR(VLOOKUP(G535,Store_Map!$A$2:$I$100,4,FALSE),"")</f>
        <v>0</v>
      </c>
      <c r="J535">
        <f>IFERROR(VLOOKUP(G535,Store_Map!$A$2:$I$100,5,FALSE),"")</f>
        <v>0</v>
      </c>
      <c r="K535">
        <f>IFERROR(VLOOKUP(G535,Store_Map!$A$2:$I$100,6,FALSE),"")</f>
        <v>0</v>
      </c>
      <c r="L535">
        <f>IFERROR(VLOOKUP(G535,Store_Map!$A$2:$I$100,7,FALSE),"")</f>
        <v>0</v>
      </c>
      <c r="M535">
        <f>IFERROR(VLOOKUP(G535,Store_Map!$A$2:$I$100,8,FALSE),"")</f>
        <v>0</v>
      </c>
      <c r="N535">
        <f t="shared" si="72"/>
        <v>0</v>
      </c>
      <c r="O535" t="str">
        <f t="shared" si="73"/>
        <v>PASS</v>
      </c>
      <c r="P535" t="str">
        <f t="shared" si="74"/>
        <v>PASS</v>
      </c>
      <c r="Q535" t="str">
        <f t="shared" si="75"/>
        <v>PASS</v>
      </c>
      <c r="R535" t="str">
        <f t="shared" si="76"/>
        <v>PASS</v>
      </c>
      <c r="S535" t="str">
        <f t="shared" si="77"/>
        <v>PASS</v>
      </c>
      <c r="T535">
        <f t="shared" si="78"/>
        <v>100</v>
      </c>
      <c r="U535" t="str">
        <f t="shared" si="79"/>
        <v>Low</v>
      </c>
      <c r="V535" t="str">
        <f t="shared" si="80"/>
        <v>Clean</v>
      </c>
    </row>
    <row r="536" spans="1:22" x14ac:dyDescent="0.3">
      <c r="A536" t="str">
        <f>Raw_Data!A536</f>
        <v>6249961</v>
      </c>
      <c r="B536">
        <f>Raw_Data!B536</f>
        <v>45663</v>
      </c>
      <c r="C536" t="str">
        <f>Raw_Data!C536</f>
        <v>GABAPENTIN 600 MG TABLET</v>
      </c>
      <c r="D536" t="str">
        <f>Raw_Data!D536</f>
        <v>65862052305</v>
      </c>
      <c r="E536" t="str">
        <f>Raw_Data!E536</f>
        <v>BYNE, EDMUND</v>
      </c>
      <c r="F536" t="str">
        <f>Raw_Data!F536</f>
        <v>1033186648</v>
      </c>
      <c r="G536" t="str">
        <f>Raw_Data!H536</f>
        <v>0</v>
      </c>
      <c r="H536">
        <f>IFERROR(VLOOKUP(G536,Store_Map!$A$2:$I$100,3,FALSE),"")</f>
        <v>0</v>
      </c>
      <c r="I536">
        <f>IFERROR(VLOOKUP(G536,Store_Map!$A$2:$I$100,4,FALSE),"")</f>
        <v>0</v>
      </c>
      <c r="J536">
        <f>IFERROR(VLOOKUP(G536,Store_Map!$A$2:$I$100,5,FALSE),"")</f>
        <v>0</v>
      </c>
      <c r="K536">
        <f>IFERROR(VLOOKUP(G536,Store_Map!$A$2:$I$100,6,FALSE),"")</f>
        <v>0</v>
      </c>
      <c r="L536">
        <f>IFERROR(VLOOKUP(G536,Store_Map!$A$2:$I$100,7,FALSE),"")</f>
        <v>0</v>
      </c>
      <c r="M536">
        <f>IFERROR(VLOOKUP(G536,Store_Map!$A$2:$I$100,8,FALSE),"")</f>
        <v>0</v>
      </c>
      <c r="N536">
        <f t="shared" si="72"/>
        <v>0</v>
      </c>
      <c r="O536" t="str">
        <f t="shared" si="73"/>
        <v>PASS</v>
      </c>
      <c r="P536" t="str">
        <f t="shared" si="74"/>
        <v>PASS</v>
      </c>
      <c r="Q536" t="str">
        <f t="shared" si="75"/>
        <v>PASS</v>
      </c>
      <c r="R536" t="str">
        <f t="shared" si="76"/>
        <v>PASS</v>
      </c>
      <c r="S536" t="str">
        <f t="shared" si="77"/>
        <v>PASS</v>
      </c>
      <c r="T536">
        <f t="shared" si="78"/>
        <v>100</v>
      </c>
      <c r="U536" t="str">
        <f t="shared" si="79"/>
        <v>Low</v>
      </c>
      <c r="V536" t="str">
        <f t="shared" si="80"/>
        <v>Clean</v>
      </c>
    </row>
    <row r="537" spans="1:22" x14ac:dyDescent="0.3">
      <c r="A537" t="str">
        <f>Raw_Data!A537</f>
        <v>6249329</v>
      </c>
      <c r="B537">
        <f>Raw_Data!B537</f>
        <v>45663</v>
      </c>
      <c r="C537" t="str">
        <f>Raw_Data!C537</f>
        <v>CARVEDILOL 6.25 MG TABLET</v>
      </c>
      <c r="D537" t="str">
        <f>Raw_Data!D537</f>
        <v>68382009305</v>
      </c>
      <c r="E537" t="str">
        <f>Raw_Data!E537</f>
        <v>MACHADO, RODOLFO</v>
      </c>
      <c r="F537" t="str">
        <f>Raw_Data!F537</f>
        <v>1124235536</v>
      </c>
      <c r="G537" t="str">
        <f>Raw_Data!H537</f>
        <v>0</v>
      </c>
      <c r="H537">
        <f>IFERROR(VLOOKUP(G537,Store_Map!$A$2:$I$100,3,FALSE),"")</f>
        <v>0</v>
      </c>
      <c r="I537">
        <f>IFERROR(VLOOKUP(G537,Store_Map!$A$2:$I$100,4,FALSE),"")</f>
        <v>0</v>
      </c>
      <c r="J537">
        <f>IFERROR(VLOOKUP(G537,Store_Map!$A$2:$I$100,5,FALSE),"")</f>
        <v>0</v>
      </c>
      <c r="K537">
        <f>IFERROR(VLOOKUP(G537,Store_Map!$A$2:$I$100,6,FALSE),"")</f>
        <v>0</v>
      </c>
      <c r="L537">
        <f>IFERROR(VLOOKUP(G537,Store_Map!$A$2:$I$100,7,FALSE),"")</f>
        <v>0</v>
      </c>
      <c r="M537">
        <f>IFERROR(VLOOKUP(G537,Store_Map!$A$2:$I$100,8,FALSE),"")</f>
        <v>0</v>
      </c>
      <c r="N537">
        <f t="shared" si="72"/>
        <v>0</v>
      </c>
      <c r="O537" t="str">
        <f t="shared" si="73"/>
        <v>PASS</v>
      </c>
      <c r="P537" t="str">
        <f t="shared" si="74"/>
        <v>PASS</v>
      </c>
      <c r="Q537" t="str">
        <f t="shared" si="75"/>
        <v>PASS</v>
      </c>
      <c r="R537" t="str">
        <f t="shared" si="76"/>
        <v>PASS</v>
      </c>
      <c r="S537" t="str">
        <f t="shared" si="77"/>
        <v>PASS</v>
      </c>
      <c r="T537">
        <f t="shared" si="78"/>
        <v>100</v>
      </c>
      <c r="U537" t="str">
        <f t="shared" si="79"/>
        <v>Low</v>
      </c>
      <c r="V537" t="str">
        <f t="shared" si="80"/>
        <v>Clean</v>
      </c>
    </row>
    <row r="538" spans="1:22" x14ac:dyDescent="0.3">
      <c r="A538" t="str">
        <f>Raw_Data!A538</f>
        <v>6250377</v>
      </c>
      <c r="B538">
        <f>Raw_Data!B538</f>
        <v>45663</v>
      </c>
      <c r="C538" t="str">
        <f>Raw_Data!C538</f>
        <v>METFORMIN HCL ER 500 MG TAB</v>
      </c>
      <c r="D538" t="str">
        <f>Raw_Data!D538</f>
        <v>49483062350</v>
      </c>
      <c r="E538" t="str">
        <f>Raw_Data!E538</f>
        <v>YASIN, NURA</v>
      </c>
      <c r="F538" t="str">
        <f>Raw_Data!F538</f>
        <v>1265518567</v>
      </c>
      <c r="G538" t="str">
        <f>Raw_Data!H538</f>
        <v>0</v>
      </c>
      <c r="H538">
        <f>IFERROR(VLOOKUP(G538,Store_Map!$A$2:$I$100,3,FALSE),"")</f>
        <v>0</v>
      </c>
      <c r="I538">
        <f>IFERROR(VLOOKUP(G538,Store_Map!$A$2:$I$100,4,FALSE),"")</f>
        <v>0</v>
      </c>
      <c r="J538">
        <f>IFERROR(VLOOKUP(G538,Store_Map!$A$2:$I$100,5,FALSE),"")</f>
        <v>0</v>
      </c>
      <c r="K538">
        <f>IFERROR(VLOOKUP(G538,Store_Map!$A$2:$I$100,6,FALSE),"")</f>
        <v>0</v>
      </c>
      <c r="L538">
        <f>IFERROR(VLOOKUP(G538,Store_Map!$A$2:$I$100,7,FALSE),"")</f>
        <v>0</v>
      </c>
      <c r="M538">
        <f>IFERROR(VLOOKUP(G538,Store_Map!$A$2:$I$100,8,FALSE),"")</f>
        <v>0</v>
      </c>
      <c r="N538">
        <f t="shared" si="72"/>
        <v>0</v>
      </c>
      <c r="O538" t="str">
        <f t="shared" si="73"/>
        <v>PASS</v>
      </c>
      <c r="P538" t="str">
        <f t="shared" si="74"/>
        <v>PASS</v>
      </c>
      <c r="Q538" t="str">
        <f t="shared" si="75"/>
        <v>PASS</v>
      </c>
      <c r="R538" t="str">
        <f t="shared" si="76"/>
        <v>PASS</v>
      </c>
      <c r="S538" t="str">
        <f t="shared" si="77"/>
        <v>PASS</v>
      </c>
      <c r="T538">
        <f t="shared" si="78"/>
        <v>100</v>
      </c>
      <c r="U538" t="str">
        <f t="shared" si="79"/>
        <v>Low</v>
      </c>
      <c r="V538" t="str">
        <f t="shared" si="80"/>
        <v>Clean</v>
      </c>
    </row>
    <row r="539" spans="1:22" x14ac:dyDescent="0.3">
      <c r="A539" t="str">
        <f>Raw_Data!A539</f>
        <v>6246672</v>
      </c>
      <c r="B539">
        <f>Raw_Data!B539</f>
        <v>45663</v>
      </c>
      <c r="C539" t="str">
        <f>Raw_Data!C539</f>
        <v>AMLODIPINE BESYLATE 10 MG T</v>
      </c>
      <c r="D539" t="str">
        <f>Raw_Data!D539</f>
        <v>29300039810</v>
      </c>
      <c r="E539" t="str">
        <f>Raw_Data!E539</f>
        <v>YASIN, NURA</v>
      </c>
      <c r="F539" t="str">
        <f>Raw_Data!F539</f>
        <v>1265518567</v>
      </c>
      <c r="G539" t="str">
        <f>Raw_Data!H539</f>
        <v>0</v>
      </c>
      <c r="H539">
        <f>IFERROR(VLOOKUP(G539,Store_Map!$A$2:$I$100,3,FALSE),"")</f>
        <v>0</v>
      </c>
      <c r="I539">
        <f>IFERROR(VLOOKUP(G539,Store_Map!$A$2:$I$100,4,FALSE),"")</f>
        <v>0</v>
      </c>
      <c r="J539">
        <f>IFERROR(VLOOKUP(G539,Store_Map!$A$2:$I$100,5,FALSE),"")</f>
        <v>0</v>
      </c>
      <c r="K539">
        <f>IFERROR(VLOOKUP(G539,Store_Map!$A$2:$I$100,6,FALSE),"")</f>
        <v>0</v>
      </c>
      <c r="L539">
        <f>IFERROR(VLOOKUP(G539,Store_Map!$A$2:$I$100,7,FALSE),"")</f>
        <v>0</v>
      </c>
      <c r="M539">
        <f>IFERROR(VLOOKUP(G539,Store_Map!$A$2:$I$100,8,FALSE),"")</f>
        <v>0</v>
      </c>
      <c r="N539">
        <f t="shared" si="72"/>
        <v>0</v>
      </c>
      <c r="O539" t="str">
        <f t="shared" si="73"/>
        <v>PASS</v>
      </c>
      <c r="P539" t="str">
        <f t="shared" si="74"/>
        <v>PASS</v>
      </c>
      <c r="Q539" t="str">
        <f t="shared" si="75"/>
        <v>PASS</v>
      </c>
      <c r="R539" t="str">
        <f t="shared" si="76"/>
        <v>PASS</v>
      </c>
      <c r="S539" t="str">
        <f t="shared" si="77"/>
        <v>PASS</v>
      </c>
      <c r="T539">
        <f t="shared" si="78"/>
        <v>100</v>
      </c>
      <c r="U539" t="str">
        <f t="shared" si="79"/>
        <v>Low</v>
      </c>
      <c r="V539" t="str">
        <f t="shared" si="80"/>
        <v>Clean</v>
      </c>
    </row>
    <row r="540" spans="1:22" x14ac:dyDescent="0.3">
      <c r="A540" t="str">
        <f>Raw_Data!A540</f>
        <v>6246673</v>
      </c>
      <c r="B540">
        <f>Raw_Data!B540</f>
        <v>45663</v>
      </c>
      <c r="C540" t="str">
        <f>Raw_Data!C540</f>
        <v>FARXIGA 5 MG TABLET</v>
      </c>
      <c r="D540" t="str">
        <f>Raw_Data!D540</f>
        <v>310620530</v>
      </c>
      <c r="E540" t="str">
        <f>Raw_Data!E540</f>
        <v>YASIN, NURA</v>
      </c>
      <c r="F540" t="str">
        <f>Raw_Data!F540</f>
        <v>1265518567</v>
      </c>
      <c r="G540" t="str">
        <f>Raw_Data!H540</f>
        <v>0</v>
      </c>
      <c r="H540">
        <f>IFERROR(VLOOKUP(G540,Store_Map!$A$2:$I$100,3,FALSE),"")</f>
        <v>0</v>
      </c>
      <c r="I540">
        <f>IFERROR(VLOOKUP(G540,Store_Map!$A$2:$I$100,4,FALSE),"")</f>
        <v>0</v>
      </c>
      <c r="J540">
        <f>IFERROR(VLOOKUP(G540,Store_Map!$A$2:$I$100,5,FALSE),"")</f>
        <v>0</v>
      </c>
      <c r="K540">
        <f>IFERROR(VLOOKUP(G540,Store_Map!$A$2:$I$100,6,FALSE),"")</f>
        <v>0</v>
      </c>
      <c r="L540">
        <f>IFERROR(VLOOKUP(G540,Store_Map!$A$2:$I$100,7,FALSE),"")</f>
        <v>0</v>
      </c>
      <c r="M540">
        <f>IFERROR(VLOOKUP(G540,Store_Map!$A$2:$I$100,8,FALSE),"")</f>
        <v>0</v>
      </c>
      <c r="N540">
        <f t="shared" si="72"/>
        <v>0</v>
      </c>
      <c r="O540" t="str">
        <f t="shared" si="73"/>
        <v>PASS</v>
      </c>
      <c r="P540" t="str">
        <f t="shared" si="74"/>
        <v>REVIEW</v>
      </c>
      <c r="Q540" t="str">
        <f t="shared" si="75"/>
        <v>PASS</v>
      </c>
      <c r="R540" t="str">
        <f t="shared" si="76"/>
        <v>PASS</v>
      </c>
      <c r="S540" t="str">
        <f t="shared" si="77"/>
        <v>REVIEW</v>
      </c>
      <c r="T540">
        <f t="shared" si="78"/>
        <v>90</v>
      </c>
      <c r="U540" t="str">
        <f t="shared" si="79"/>
        <v>Low</v>
      </c>
      <c r="V540" t="str">
        <f t="shared" si="80"/>
        <v>Invalid NDC</v>
      </c>
    </row>
    <row r="541" spans="1:22" x14ac:dyDescent="0.3">
      <c r="A541" t="str">
        <f>Raw_Data!A541</f>
        <v>6246671</v>
      </c>
      <c r="B541">
        <f>Raw_Data!B541</f>
        <v>45663</v>
      </c>
      <c r="C541" t="str">
        <f>Raw_Data!C541</f>
        <v>ATORVASTATIN 80 MG TABLET</v>
      </c>
      <c r="D541" t="str">
        <f>Raw_Data!D541</f>
        <v>378395305</v>
      </c>
      <c r="E541" t="str">
        <f>Raw_Data!E541</f>
        <v>YASIN, NURA</v>
      </c>
      <c r="F541" t="str">
        <f>Raw_Data!F541</f>
        <v>1265518567</v>
      </c>
      <c r="G541" t="str">
        <f>Raw_Data!H541</f>
        <v>0</v>
      </c>
      <c r="H541">
        <f>IFERROR(VLOOKUP(G541,Store_Map!$A$2:$I$100,3,FALSE),"")</f>
        <v>0</v>
      </c>
      <c r="I541">
        <f>IFERROR(VLOOKUP(G541,Store_Map!$A$2:$I$100,4,FALSE),"")</f>
        <v>0</v>
      </c>
      <c r="J541">
        <f>IFERROR(VLOOKUP(G541,Store_Map!$A$2:$I$100,5,FALSE),"")</f>
        <v>0</v>
      </c>
      <c r="K541">
        <f>IFERROR(VLOOKUP(G541,Store_Map!$A$2:$I$100,6,FALSE),"")</f>
        <v>0</v>
      </c>
      <c r="L541">
        <f>IFERROR(VLOOKUP(G541,Store_Map!$A$2:$I$100,7,FALSE),"")</f>
        <v>0</v>
      </c>
      <c r="M541">
        <f>IFERROR(VLOOKUP(G541,Store_Map!$A$2:$I$100,8,FALSE),"")</f>
        <v>0</v>
      </c>
      <c r="N541">
        <f t="shared" si="72"/>
        <v>0</v>
      </c>
      <c r="O541" t="str">
        <f t="shared" si="73"/>
        <v>PASS</v>
      </c>
      <c r="P541" t="str">
        <f t="shared" si="74"/>
        <v>REVIEW</v>
      </c>
      <c r="Q541" t="str">
        <f t="shared" si="75"/>
        <v>PASS</v>
      </c>
      <c r="R541" t="str">
        <f t="shared" si="76"/>
        <v>PASS</v>
      </c>
      <c r="S541" t="str">
        <f t="shared" si="77"/>
        <v>REVIEW</v>
      </c>
      <c r="T541">
        <f t="shared" si="78"/>
        <v>90</v>
      </c>
      <c r="U541" t="str">
        <f t="shared" si="79"/>
        <v>Low</v>
      </c>
      <c r="V541" t="str">
        <f t="shared" si="80"/>
        <v>Invalid NDC</v>
      </c>
    </row>
    <row r="542" spans="1:22" x14ac:dyDescent="0.3">
      <c r="A542" t="str">
        <f>Raw_Data!A542</f>
        <v>6249602</v>
      </c>
      <c r="B542">
        <f>Raw_Data!B542</f>
        <v>45663</v>
      </c>
      <c r="C542" t="str">
        <f>Raw_Data!C542</f>
        <v>IBUPROFEN 600 MG TABLET</v>
      </c>
      <c r="D542" t="str">
        <f>Raw_Data!D542</f>
        <v>67877032005</v>
      </c>
      <c r="E542" t="str">
        <f>Raw_Data!E542</f>
        <v>BYNE, EDMUND</v>
      </c>
      <c r="F542" t="str">
        <f>Raw_Data!F542</f>
        <v>1033186648</v>
      </c>
      <c r="G542" t="str">
        <f>Raw_Data!H542</f>
        <v>0</v>
      </c>
      <c r="H542">
        <f>IFERROR(VLOOKUP(G542,Store_Map!$A$2:$I$100,3,FALSE),"")</f>
        <v>0</v>
      </c>
      <c r="I542">
        <f>IFERROR(VLOOKUP(G542,Store_Map!$A$2:$I$100,4,FALSE),"")</f>
        <v>0</v>
      </c>
      <c r="J542">
        <f>IFERROR(VLOOKUP(G542,Store_Map!$A$2:$I$100,5,FALSE),"")</f>
        <v>0</v>
      </c>
      <c r="K542">
        <f>IFERROR(VLOOKUP(G542,Store_Map!$A$2:$I$100,6,FALSE),"")</f>
        <v>0</v>
      </c>
      <c r="L542">
        <f>IFERROR(VLOOKUP(G542,Store_Map!$A$2:$I$100,7,FALSE),"")</f>
        <v>0</v>
      </c>
      <c r="M542">
        <f>IFERROR(VLOOKUP(G542,Store_Map!$A$2:$I$100,8,FALSE),"")</f>
        <v>0</v>
      </c>
      <c r="N542">
        <f t="shared" si="72"/>
        <v>0</v>
      </c>
      <c r="O542" t="str">
        <f t="shared" si="73"/>
        <v>PASS</v>
      </c>
      <c r="P542" t="str">
        <f t="shared" si="74"/>
        <v>PASS</v>
      </c>
      <c r="Q542" t="str">
        <f t="shared" si="75"/>
        <v>PASS</v>
      </c>
      <c r="R542" t="str">
        <f t="shared" si="76"/>
        <v>PASS</v>
      </c>
      <c r="S542" t="str">
        <f t="shared" si="77"/>
        <v>PASS</v>
      </c>
      <c r="T542">
        <f t="shared" si="78"/>
        <v>100</v>
      </c>
      <c r="U542" t="str">
        <f t="shared" si="79"/>
        <v>Low</v>
      </c>
      <c r="V542" t="str">
        <f t="shared" si="80"/>
        <v>Clean</v>
      </c>
    </row>
    <row r="543" spans="1:22" x14ac:dyDescent="0.3">
      <c r="A543" t="str">
        <f>Raw_Data!A543</f>
        <v>6247743</v>
      </c>
      <c r="B543">
        <f>Raw_Data!B543</f>
        <v>45663</v>
      </c>
      <c r="C543" t="str">
        <f>Raw_Data!C543</f>
        <v>*NIFEDIPINE ER 60 MG TABLET</v>
      </c>
      <c r="D543" t="str">
        <f>Raw_Data!D543</f>
        <v>50742026101</v>
      </c>
      <c r="E543" t="str">
        <f>Raw_Data!E543</f>
        <v>MACHADO, RODOLFO</v>
      </c>
      <c r="F543" t="str">
        <f>Raw_Data!F543</f>
        <v>1124235536</v>
      </c>
      <c r="G543" t="str">
        <f>Raw_Data!H543</f>
        <v>0</v>
      </c>
      <c r="H543">
        <f>IFERROR(VLOOKUP(G543,Store_Map!$A$2:$I$100,3,FALSE),"")</f>
        <v>0</v>
      </c>
      <c r="I543">
        <f>IFERROR(VLOOKUP(G543,Store_Map!$A$2:$I$100,4,FALSE),"")</f>
        <v>0</v>
      </c>
      <c r="J543">
        <f>IFERROR(VLOOKUP(G543,Store_Map!$A$2:$I$100,5,FALSE),"")</f>
        <v>0</v>
      </c>
      <c r="K543">
        <f>IFERROR(VLOOKUP(G543,Store_Map!$A$2:$I$100,6,FALSE),"")</f>
        <v>0</v>
      </c>
      <c r="L543">
        <f>IFERROR(VLOOKUP(G543,Store_Map!$A$2:$I$100,7,FALSE),"")</f>
        <v>0</v>
      </c>
      <c r="M543">
        <f>IFERROR(VLOOKUP(G543,Store_Map!$A$2:$I$100,8,FALSE),"")</f>
        <v>0</v>
      </c>
      <c r="N543">
        <f t="shared" si="72"/>
        <v>0</v>
      </c>
      <c r="O543" t="str">
        <f t="shared" si="73"/>
        <v>PASS</v>
      </c>
      <c r="P543" t="str">
        <f t="shared" si="74"/>
        <v>PASS</v>
      </c>
      <c r="Q543" t="str">
        <f t="shared" si="75"/>
        <v>PASS</v>
      </c>
      <c r="R543" t="str">
        <f t="shared" si="76"/>
        <v>PASS</v>
      </c>
      <c r="S543" t="str">
        <f t="shared" si="77"/>
        <v>PASS</v>
      </c>
      <c r="T543">
        <f t="shared" si="78"/>
        <v>100</v>
      </c>
      <c r="U543" t="str">
        <f t="shared" si="79"/>
        <v>Low</v>
      </c>
      <c r="V543" t="str">
        <f t="shared" si="80"/>
        <v>Clean</v>
      </c>
    </row>
    <row r="544" spans="1:22" x14ac:dyDescent="0.3">
      <c r="A544" t="str">
        <f>Raw_Data!A544</f>
        <v>6245091</v>
      </c>
      <c r="B544">
        <f>Raw_Data!B544</f>
        <v>45663</v>
      </c>
      <c r="C544" t="str">
        <f>Raw_Data!C544</f>
        <v>LOSARTAN POTASSIUM 50 MG TA</v>
      </c>
      <c r="D544" t="str">
        <f>Raw_Data!D544</f>
        <v>65862020299</v>
      </c>
      <c r="E544" t="str">
        <f>Raw_Data!E544</f>
        <v>GIBBS, JON</v>
      </c>
      <c r="F544" t="str">
        <f>Raw_Data!F544</f>
        <v>1700896156</v>
      </c>
      <c r="G544" t="str">
        <f>Raw_Data!H544</f>
        <v>0</v>
      </c>
      <c r="H544">
        <f>IFERROR(VLOOKUP(G544,Store_Map!$A$2:$I$100,3,FALSE),"")</f>
        <v>0</v>
      </c>
      <c r="I544">
        <f>IFERROR(VLOOKUP(G544,Store_Map!$A$2:$I$100,4,FALSE),"")</f>
        <v>0</v>
      </c>
      <c r="J544">
        <f>IFERROR(VLOOKUP(G544,Store_Map!$A$2:$I$100,5,FALSE),"")</f>
        <v>0</v>
      </c>
      <c r="K544">
        <f>IFERROR(VLOOKUP(G544,Store_Map!$A$2:$I$100,6,FALSE),"")</f>
        <v>0</v>
      </c>
      <c r="L544">
        <f>IFERROR(VLOOKUP(G544,Store_Map!$A$2:$I$100,7,FALSE),"")</f>
        <v>0</v>
      </c>
      <c r="M544">
        <f>IFERROR(VLOOKUP(G544,Store_Map!$A$2:$I$100,8,FALSE),"")</f>
        <v>0</v>
      </c>
      <c r="N544">
        <f t="shared" si="72"/>
        <v>0</v>
      </c>
      <c r="O544" t="str">
        <f t="shared" si="73"/>
        <v>PASS</v>
      </c>
      <c r="P544" t="str">
        <f t="shared" si="74"/>
        <v>PASS</v>
      </c>
      <c r="Q544" t="str">
        <f t="shared" si="75"/>
        <v>PASS</v>
      </c>
      <c r="R544" t="str">
        <f t="shared" si="76"/>
        <v>PASS</v>
      </c>
      <c r="S544" t="str">
        <f t="shared" si="77"/>
        <v>PASS</v>
      </c>
      <c r="T544">
        <f t="shared" si="78"/>
        <v>100</v>
      </c>
      <c r="U544" t="str">
        <f t="shared" si="79"/>
        <v>Low</v>
      </c>
      <c r="V544" t="str">
        <f t="shared" si="80"/>
        <v>Clean</v>
      </c>
    </row>
    <row r="545" spans="1:22" x14ac:dyDescent="0.3">
      <c r="A545" t="str">
        <f>Raw_Data!A545</f>
        <v>6251395</v>
      </c>
      <c r="B545">
        <f>Raw_Data!B545</f>
        <v>45663</v>
      </c>
      <c r="C545" t="str">
        <f>Raw_Data!C545</f>
        <v>DOCUSATE SODIUM 100 MG SOFT</v>
      </c>
      <c r="D545" t="str">
        <f>Raw_Data!D545</f>
        <v>904728060</v>
      </c>
      <c r="E545" t="str">
        <f>Raw_Data!E545</f>
        <v>GIBBS, JON</v>
      </c>
      <c r="F545" t="str">
        <f>Raw_Data!F545</f>
        <v>1700896156</v>
      </c>
      <c r="G545" t="str">
        <f>Raw_Data!H545</f>
        <v>0</v>
      </c>
      <c r="H545">
        <f>IFERROR(VLOOKUP(G545,Store_Map!$A$2:$I$100,3,FALSE),"")</f>
        <v>0</v>
      </c>
      <c r="I545">
        <f>IFERROR(VLOOKUP(G545,Store_Map!$A$2:$I$100,4,FALSE),"")</f>
        <v>0</v>
      </c>
      <c r="J545">
        <f>IFERROR(VLOOKUP(G545,Store_Map!$A$2:$I$100,5,FALSE),"")</f>
        <v>0</v>
      </c>
      <c r="K545">
        <f>IFERROR(VLOOKUP(G545,Store_Map!$A$2:$I$100,6,FALSE),"")</f>
        <v>0</v>
      </c>
      <c r="L545">
        <f>IFERROR(VLOOKUP(G545,Store_Map!$A$2:$I$100,7,FALSE),"")</f>
        <v>0</v>
      </c>
      <c r="M545">
        <f>IFERROR(VLOOKUP(G545,Store_Map!$A$2:$I$100,8,FALSE),"")</f>
        <v>0</v>
      </c>
      <c r="N545">
        <f t="shared" si="72"/>
        <v>0</v>
      </c>
      <c r="O545" t="str">
        <f t="shared" si="73"/>
        <v>PASS</v>
      </c>
      <c r="P545" t="str">
        <f t="shared" si="74"/>
        <v>REVIEW</v>
      </c>
      <c r="Q545" t="str">
        <f t="shared" si="75"/>
        <v>PASS</v>
      </c>
      <c r="R545" t="str">
        <f t="shared" si="76"/>
        <v>PASS</v>
      </c>
      <c r="S545" t="str">
        <f t="shared" si="77"/>
        <v>REVIEW</v>
      </c>
      <c r="T545">
        <f t="shared" si="78"/>
        <v>90</v>
      </c>
      <c r="U545" t="str">
        <f t="shared" si="79"/>
        <v>Low</v>
      </c>
      <c r="V545" t="str">
        <f t="shared" si="80"/>
        <v>Invalid NDC</v>
      </c>
    </row>
    <row r="546" spans="1:22" x14ac:dyDescent="0.3">
      <c r="A546" t="str">
        <f>Raw_Data!A546</f>
        <v>6251396</v>
      </c>
      <c r="B546">
        <f>Raw_Data!B546</f>
        <v>45663</v>
      </c>
      <c r="C546" t="str">
        <f>Raw_Data!C546</f>
        <v>ALBUTEROL HFA 90 MCG INHALE</v>
      </c>
      <c r="D546" t="str">
        <f>Raw_Data!D546</f>
        <v>93317431</v>
      </c>
      <c r="E546" t="str">
        <f>Raw_Data!E546</f>
        <v>GIBBS, JON</v>
      </c>
      <c r="F546" t="str">
        <f>Raw_Data!F546</f>
        <v>1700896156</v>
      </c>
      <c r="G546" t="str">
        <f>Raw_Data!H546</f>
        <v>0</v>
      </c>
      <c r="H546">
        <f>IFERROR(VLOOKUP(G546,Store_Map!$A$2:$I$100,3,FALSE),"")</f>
        <v>0</v>
      </c>
      <c r="I546">
        <f>IFERROR(VLOOKUP(G546,Store_Map!$A$2:$I$100,4,FALSE),"")</f>
        <v>0</v>
      </c>
      <c r="J546">
        <f>IFERROR(VLOOKUP(G546,Store_Map!$A$2:$I$100,5,FALSE),"")</f>
        <v>0</v>
      </c>
      <c r="K546">
        <f>IFERROR(VLOOKUP(G546,Store_Map!$A$2:$I$100,6,FALSE),"")</f>
        <v>0</v>
      </c>
      <c r="L546">
        <f>IFERROR(VLOOKUP(G546,Store_Map!$A$2:$I$100,7,FALSE),"")</f>
        <v>0</v>
      </c>
      <c r="M546">
        <f>IFERROR(VLOOKUP(G546,Store_Map!$A$2:$I$100,8,FALSE),"")</f>
        <v>0</v>
      </c>
      <c r="N546">
        <f t="shared" si="72"/>
        <v>0</v>
      </c>
      <c r="O546" t="str">
        <f t="shared" si="73"/>
        <v>PASS</v>
      </c>
      <c r="P546" t="str">
        <f t="shared" si="74"/>
        <v>REVIEW</v>
      </c>
      <c r="Q546" t="str">
        <f t="shared" si="75"/>
        <v>PASS</v>
      </c>
      <c r="R546" t="str">
        <f t="shared" si="76"/>
        <v>PASS</v>
      </c>
      <c r="S546" t="str">
        <f t="shared" si="77"/>
        <v>REVIEW</v>
      </c>
      <c r="T546">
        <f t="shared" si="78"/>
        <v>90</v>
      </c>
      <c r="U546" t="str">
        <f t="shared" si="79"/>
        <v>Low</v>
      </c>
      <c r="V546" t="str">
        <f t="shared" si="80"/>
        <v>Invalid NDC</v>
      </c>
    </row>
    <row r="547" spans="1:22" x14ac:dyDescent="0.3">
      <c r="A547" t="str">
        <f>Raw_Data!A547</f>
        <v>6234370</v>
      </c>
      <c r="B547">
        <f>Raw_Data!B547</f>
        <v>45663</v>
      </c>
      <c r="C547" t="str">
        <f>Raw_Data!C547</f>
        <v>BD UF ORIG PEN NDL 12.7MMX2</v>
      </c>
      <c r="D547" t="str">
        <f>Raw_Data!D547</f>
        <v>8290328203</v>
      </c>
      <c r="E547" t="str">
        <f>Raw_Data!E547</f>
        <v>GIBBS, JON</v>
      </c>
      <c r="F547" t="str">
        <f>Raw_Data!F547</f>
        <v>1700896156</v>
      </c>
      <c r="G547" t="str">
        <f>Raw_Data!H547</f>
        <v>0</v>
      </c>
      <c r="H547">
        <f>IFERROR(VLOOKUP(G547,Store_Map!$A$2:$I$100,3,FALSE),"")</f>
        <v>0</v>
      </c>
      <c r="I547">
        <f>IFERROR(VLOOKUP(G547,Store_Map!$A$2:$I$100,4,FALSE),"")</f>
        <v>0</v>
      </c>
      <c r="J547">
        <f>IFERROR(VLOOKUP(G547,Store_Map!$A$2:$I$100,5,FALSE),"")</f>
        <v>0</v>
      </c>
      <c r="K547">
        <f>IFERROR(VLOOKUP(G547,Store_Map!$A$2:$I$100,6,FALSE),"")</f>
        <v>0</v>
      </c>
      <c r="L547">
        <f>IFERROR(VLOOKUP(G547,Store_Map!$A$2:$I$100,7,FALSE),"")</f>
        <v>0</v>
      </c>
      <c r="M547">
        <f>IFERROR(VLOOKUP(G547,Store_Map!$A$2:$I$100,8,FALSE),"")</f>
        <v>0</v>
      </c>
      <c r="N547">
        <f t="shared" si="72"/>
        <v>0</v>
      </c>
      <c r="O547" t="str">
        <f t="shared" si="73"/>
        <v>PASS</v>
      </c>
      <c r="P547" t="str">
        <f t="shared" si="74"/>
        <v>PASS</v>
      </c>
      <c r="Q547" t="str">
        <f t="shared" si="75"/>
        <v>PASS</v>
      </c>
      <c r="R547" t="str">
        <f t="shared" si="76"/>
        <v>PASS</v>
      </c>
      <c r="S547" t="str">
        <f t="shared" si="77"/>
        <v>PASS</v>
      </c>
      <c r="T547">
        <f t="shared" si="78"/>
        <v>100</v>
      </c>
      <c r="U547" t="str">
        <f t="shared" si="79"/>
        <v>Low</v>
      </c>
      <c r="V547" t="str">
        <f t="shared" si="80"/>
        <v>Clean</v>
      </c>
    </row>
    <row r="548" spans="1:22" x14ac:dyDescent="0.3">
      <c r="A548" t="str">
        <f>Raw_Data!A548</f>
        <v>6251397</v>
      </c>
      <c r="B548">
        <f>Raw_Data!B548</f>
        <v>45663</v>
      </c>
      <c r="C548" t="str">
        <f>Raw_Data!C548</f>
        <v>ASPIRIN EC 81 MG TABLET</v>
      </c>
      <c r="D548" t="str">
        <f>Raw_Data!D548</f>
        <v>904678370</v>
      </c>
      <c r="E548" t="str">
        <f>Raw_Data!E548</f>
        <v>GIBBS, JON</v>
      </c>
      <c r="F548" t="str">
        <f>Raw_Data!F548</f>
        <v>1700896156</v>
      </c>
      <c r="G548" t="str">
        <f>Raw_Data!H548</f>
        <v>0</v>
      </c>
      <c r="H548">
        <f>IFERROR(VLOOKUP(G548,Store_Map!$A$2:$I$100,3,FALSE),"")</f>
        <v>0</v>
      </c>
      <c r="I548">
        <f>IFERROR(VLOOKUP(G548,Store_Map!$A$2:$I$100,4,FALSE),"")</f>
        <v>0</v>
      </c>
      <c r="J548">
        <f>IFERROR(VLOOKUP(G548,Store_Map!$A$2:$I$100,5,FALSE),"")</f>
        <v>0</v>
      </c>
      <c r="K548">
        <f>IFERROR(VLOOKUP(G548,Store_Map!$A$2:$I$100,6,FALSE),"")</f>
        <v>0</v>
      </c>
      <c r="L548">
        <f>IFERROR(VLOOKUP(G548,Store_Map!$A$2:$I$100,7,FALSE),"")</f>
        <v>0</v>
      </c>
      <c r="M548">
        <f>IFERROR(VLOOKUP(G548,Store_Map!$A$2:$I$100,8,FALSE),"")</f>
        <v>0</v>
      </c>
      <c r="N548">
        <f t="shared" si="72"/>
        <v>0</v>
      </c>
      <c r="O548" t="str">
        <f t="shared" si="73"/>
        <v>PASS</v>
      </c>
      <c r="P548" t="str">
        <f t="shared" si="74"/>
        <v>REVIEW</v>
      </c>
      <c r="Q548" t="str">
        <f t="shared" si="75"/>
        <v>PASS</v>
      </c>
      <c r="R548" t="str">
        <f t="shared" si="76"/>
        <v>PASS</v>
      </c>
      <c r="S548" t="str">
        <f t="shared" si="77"/>
        <v>REVIEW</v>
      </c>
      <c r="T548">
        <f t="shared" si="78"/>
        <v>90</v>
      </c>
      <c r="U548" t="str">
        <f t="shared" si="79"/>
        <v>Low</v>
      </c>
      <c r="V548" t="str">
        <f t="shared" si="80"/>
        <v>Invalid NDC</v>
      </c>
    </row>
    <row r="549" spans="1:22" x14ac:dyDescent="0.3">
      <c r="A549" t="str">
        <f>Raw_Data!A549</f>
        <v>6251398</v>
      </c>
      <c r="B549">
        <f>Raw_Data!B549</f>
        <v>45663</v>
      </c>
      <c r="C549" t="str">
        <f>Raw_Data!C549</f>
        <v>SERTRALINE HCL 50 MG TABLET</v>
      </c>
      <c r="D549" t="str">
        <f>Raw_Data!D549</f>
        <v>65862001205</v>
      </c>
      <c r="E549" t="str">
        <f>Raw_Data!E549</f>
        <v>BYNE, EDMUND</v>
      </c>
      <c r="F549" t="str">
        <f>Raw_Data!F549</f>
        <v>1033186648</v>
      </c>
      <c r="G549" t="str">
        <f>Raw_Data!H549</f>
        <v>0</v>
      </c>
      <c r="H549">
        <f>IFERROR(VLOOKUP(G549,Store_Map!$A$2:$I$100,3,FALSE),"")</f>
        <v>0</v>
      </c>
      <c r="I549">
        <f>IFERROR(VLOOKUP(G549,Store_Map!$A$2:$I$100,4,FALSE),"")</f>
        <v>0</v>
      </c>
      <c r="J549">
        <f>IFERROR(VLOOKUP(G549,Store_Map!$A$2:$I$100,5,FALSE),"")</f>
        <v>0</v>
      </c>
      <c r="K549">
        <f>IFERROR(VLOOKUP(G549,Store_Map!$A$2:$I$100,6,FALSE),"")</f>
        <v>0</v>
      </c>
      <c r="L549">
        <f>IFERROR(VLOOKUP(G549,Store_Map!$A$2:$I$100,7,FALSE),"")</f>
        <v>0</v>
      </c>
      <c r="M549">
        <f>IFERROR(VLOOKUP(G549,Store_Map!$A$2:$I$100,8,FALSE),"")</f>
        <v>0</v>
      </c>
      <c r="N549">
        <f t="shared" si="72"/>
        <v>0</v>
      </c>
      <c r="O549" t="str">
        <f t="shared" si="73"/>
        <v>PASS</v>
      </c>
      <c r="P549" t="str">
        <f t="shared" si="74"/>
        <v>PASS</v>
      </c>
      <c r="Q549" t="str">
        <f t="shared" si="75"/>
        <v>PASS</v>
      </c>
      <c r="R549" t="str">
        <f t="shared" si="76"/>
        <v>PASS</v>
      </c>
      <c r="S549" t="str">
        <f t="shared" si="77"/>
        <v>PASS</v>
      </c>
      <c r="T549">
        <f t="shared" si="78"/>
        <v>100</v>
      </c>
      <c r="U549" t="str">
        <f t="shared" si="79"/>
        <v>Low</v>
      </c>
      <c r="V549" t="str">
        <f t="shared" si="80"/>
        <v>Clean</v>
      </c>
    </row>
    <row r="550" spans="1:22" x14ac:dyDescent="0.3">
      <c r="A550" t="str">
        <f>Raw_Data!A550</f>
        <v>6248525</v>
      </c>
      <c r="B550">
        <f>Raw_Data!B550</f>
        <v>45663</v>
      </c>
      <c r="C550" t="str">
        <f>Raw_Data!C550</f>
        <v>LEVOTHYROXINE 175 MCG TAB</v>
      </c>
      <c r="D550" t="str">
        <f>Raw_Data!D550</f>
        <v>68180097409</v>
      </c>
      <c r="E550" t="str">
        <f>Raw_Data!E550</f>
        <v>GIBBS, JON</v>
      </c>
      <c r="F550" t="str">
        <f>Raw_Data!F550</f>
        <v>1700896156</v>
      </c>
      <c r="G550" t="str">
        <f>Raw_Data!H550</f>
        <v>0</v>
      </c>
      <c r="H550">
        <f>IFERROR(VLOOKUP(G550,Store_Map!$A$2:$I$100,3,FALSE),"")</f>
        <v>0</v>
      </c>
      <c r="I550">
        <f>IFERROR(VLOOKUP(G550,Store_Map!$A$2:$I$100,4,FALSE),"")</f>
        <v>0</v>
      </c>
      <c r="J550">
        <f>IFERROR(VLOOKUP(G550,Store_Map!$A$2:$I$100,5,FALSE),"")</f>
        <v>0</v>
      </c>
      <c r="K550">
        <f>IFERROR(VLOOKUP(G550,Store_Map!$A$2:$I$100,6,FALSE),"")</f>
        <v>0</v>
      </c>
      <c r="L550">
        <f>IFERROR(VLOOKUP(G550,Store_Map!$A$2:$I$100,7,FALSE),"")</f>
        <v>0</v>
      </c>
      <c r="M550">
        <f>IFERROR(VLOOKUP(G550,Store_Map!$A$2:$I$100,8,FALSE),"")</f>
        <v>0</v>
      </c>
      <c r="N550">
        <f t="shared" si="72"/>
        <v>0</v>
      </c>
      <c r="O550" t="str">
        <f t="shared" si="73"/>
        <v>PASS</v>
      </c>
      <c r="P550" t="str">
        <f t="shared" si="74"/>
        <v>PASS</v>
      </c>
      <c r="Q550" t="str">
        <f t="shared" si="75"/>
        <v>PASS</v>
      </c>
      <c r="R550" t="str">
        <f t="shared" si="76"/>
        <v>PASS</v>
      </c>
      <c r="S550" t="str">
        <f t="shared" si="77"/>
        <v>PASS</v>
      </c>
      <c r="T550">
        <f t="shared" si="78"/>
        <v>100</v>
      </c>
      <c r="U550" t="str">
        <f t="shared" si="79"/>
        <v>Low</v>
      </c>
      <c r="V550" t="str">
        <f t="shared" si="80"/>
        <v>Clean</v>
      </c>
    </row>
    <row r="551" spans="1:22" x14ac:dyDescent="0.3">
      <c r="A551" t="str">
        <f>Raw_Data!A551</f>
        <v>6248523</v>
      </c>
      <c r="B551">
        <f>Raw_Data!B551</f>
        <v>45663</v>
      </c>
      <c r="C551" t="str">
        <f>Raw_Data!C551</f>
        <v>GABAPENTIN 100 MG CAPSULE</v>
      </c>
      <c r="D551" t="str">
        <f>Raw_Data!D551</f>
        <v>67877022210</v>
      </c>
      <c r="E551" t="str">
        <f>Raw_Data!E551</f>
        <v>GIBBS, JON</v>
      </c>
      <c r="F551" t="str">
        <f>Raw_Data!F551</f>
        <v>1700896156</v>
      </c>
      <c r="G551" t="str">
        <f>Raw_Data!H551</f>
        <v>0</v>
      </c>
      <c r="H551">
        <f>IFERROR(VLOOKUP(G551,Store_Map!$A$2:$I$100,3,FALSE),"")</f>
        <v>0</v>
      </c>
      <c r="I551">
        <f>IFERROR(VLOOKUP(G551,Store_Map!$A$2:$I$100,4,FALSE),"")</f>
        <v>0</v>
      </c>
      <c r="J551">
        <f>IFERROR(VLOOKUP(G551,Store_Map!$A$2:$I$100,5,FALSE),"")</f>
        <v>0</v>
      </c>
      <c r="K551">
        <f>IFERROR(VLOOKUP(G551,Store_Map!$A$2:$I$100,6,FALSE),"")</f>
        <v>0</v>
      </c>
      <c r="L551">
        <f>IFERROR(VLOOKUP(G551,Store_Map!$A$2:$I$100,7,FALSE),"")</f>
        <v>0</v>
      </c>
      <c r="M551">
        <f>IFERROR(VLOOKUP(G551,Store_Map!$A$2:$I$100,8,FALSE),"")</f>
        <v>0</v>
      </c>
      <c r="N551">
        <f t="shared" si="72"/>
        <v>0</v>
      </c>
      <c r="O551" t="str">
        <f t="shared" si="73"/>
        <v>PASS</v>
      </c>
      <c r="P551" t="str">
        <f t="shared" si="74"/>
        <v>PASS</v>
      </c>
      <c r="Q551" t="str">
        <f t="shared" si="75"/>
        <v>PASS</v>
      </c>
      <c r="R551" t="str">
        <f t="shared" si="76"/>
        <v>PASS</v>
      </c>
      <c r="S551" t="str">
        <f t="shared" si="77"/>
        <v>PASS</v>
      </c>
      <c r="T551">
        <f t="shared" si="78"/>
        <v>100</v>
      </c>
      <c r="U551" t="str">
        <f t="shared" si="79"/>
        <v>Low</v>
      </c>
      <c r="V551" t="str">
        <f t="shared" si="80"/>
        <v>Clean</v>
      </c>
    </row>
    <row r="552" spans="1:22" x14ac:dyDescent="0.3">
      <c r="A552" t="str">
        <f>Raw_Data!A552</f>
        <v>6243858</v>
      </c>
      <c r="B552">
        <f>Raw_Data!B552</f>
        <v>45663</v>
      </c>
      <c r="C552" t="str">
        <f>Raw_Data!C552</f>
        <v>BISOPROLOL-HCTZ 10-6.25 MG</v>
      </c>
      <c r="D552" t="str">
        <f>Raw_Data!D552</f>
        <v>378050501</v>
      </c>
      <c r="E552" t="str">
        <f>Raw_Data!E552</f>
        <v>GIBBS, JON</v>
      </c>
      <c r="F552" t="str">
        <f>Raw_Data!F552</f>
        <v>1700896156</v>
      </c>
      <c r="G552" t="str">
        <f>Raw_Data!H552</f>
        <v>0</v>
      </c>
      <c r="H552">
        <f>IFERROR(VLOOKUP(G552,Store_Map!$A$2:$I$100,3,FALSE),"")</f>
        <v>0</v>
      </c>
      <c r="I552">
        <f>IFERROR(VLOOKUP(G552,Store_Map!$A$2:$I$100,4,FALSE),"")</f>
        <v>0</v>
      </c>
      <c r="J552">
        <f>IFERROR(VLOOKUP(G552,Store_Map!$A$2:$I$100,5,FALSE),"")</f>
        <v>0</v>
      </c>
      <c r="K552">
        <f>IFERROR(VLOOKUP(G552,Store_Map!$A$2:$I$100,6,FALSE),"")</f>
        <v>0</v>
      </c>
      <c r="L552">
        <f>IFERROR(VLOOKUP(G552,Store_Map!$A$2:$I$100,7,FALSE),"")</f>
        <v>0</v>
      </c>
      <c r="M552">
        <f>IFERROR(VLOOKUP(G552,Store_Map!$A$2:$I$100,8,FALSE),"")</f>
        <v>0</v>
      </c>
      <c r="N552">
        <f t="shared" si="72"/>
        <v>0</v>
      </c>
      <c r="O552" t="str">
        <f t="shared" si="73"/>
        <v>PASS</v>
      </c>
      <c r="P552" t="str">
        <f t="shared" si="74"/>
        <v>REVIEW</v>
      </c>
      <c r="Q552" t="str">
        <f t="shared" si="75"/>
        <v>PASS</v>
      </c>
      <c r="R552" t="str">
        <f t="shared" si="76"/>
        <v>PASS</v>
      </c>
      <c r="S552" t="str">
        <f t="shared" si="77"/>
        <v>REVIEW</v>
      </c>
      <c r="T552">
        <f t="shared" si="78"/>
        <v>90</v>
      </c>
      <c r="U552" t="str">
        <f t="shared" si="79"/>
        <v>Low</v>
      </c>
      <c r="V552" t="str">
        <f t="shared" si="80"/>
        <v>Invalid NDC</v>
      </c>
    </row>
    <row r="553" spans="1:22" x14ac:dyDescent="0.3">
      <c r="A553" t="str">
        <f>Raw_Data!A553</f>
        <v>6239655</v>
      </c>
      <c r="B553">
        <f>Raw_Data!B553</f>
        <v>45663</v>
      </c>
      <c r="C553" t="str">
        <f>Raw_Data!C553</f>
        <v>LOSARTAN-HCTZ 50-12.5 MG TA</v>
      </c>
      <c r="D553" t="str">
        <f>Raw_Data!D553</f>
        <v>65862046899</v>
      </c>
      <c r="E553" t="str">
        <f>Raw_Data!E553</f>
        <v>BYNE, EDMUND</v>
      </c>
      <c r="F553" t="str">
        <f>Raw_Data!F553</f>
        <v>1033186648</v>
      </c>
      <c r="G553" t="str">
        <f>Raw_Data!H553</f>
        <v>0</v>
      </c>
      <c r="H553">
        <f>IFERROR(VLOOKUP(G553,Store_Map!$A$2:$I$100,3,FALSE),"")</f>
        <v>0</v>
      </c>
      <c r="I553">
        <f>IFERROR(VLOOKUP(G553,Store_Map!$A$2:$I$100,4,FALSE),"")</f>
        <v>0</v>
      </c>
      <c r="J553">
        <f>IFERROR(VLOOKUP(G553,Store_Map!$A$2:$I$100,5,FALSE),"")</f>
        <v>0</v>
      </c>
      <c r="K553">
        <f>IFERROR(VLOOKUP(G553,Store_Map!$A$2:$I$100,6,FALSE),"")</f>
        <v>0</v>
      </c>
      <c r="L553">
        <f>IFERROR(VLOOKUP(G553,Store_Map!$A$2:$I$100,7,FALSE),"")</f>
        <v>0</v>
      </c>
      <c r="M553">
        <f>IFERROR(VLOOKUP(G553,Store_Map!$A$2:$I$100,8,FALSE),"")</f>
        <v>0</v>
      </c>
      <c r="N553">
        <f t="shared" si="72"/>
        <v>0</v>
      </c>
      <c r="O553" t="str">
        <f t="shared" si="73"/>
        <v>PASS</v>
      </c>
      <c r="P553" t="str">
        <f t="shared" si="74"/>
        <v>PASS</v>
      </c>
      <c r="Q553" t="str">
        <f t="shared" si="75"/>
        <v>PASS</v>
      </c>
      <c r="R553" t="str">
        <f t="shared" si="76"/>
        <v>PASS</v>
      </c>
      <c r="S553" t="str">
        <f t="shared" si="77"/>
        <v>PASS</v>
      </c>
      <c r="T553">
        <f t="shared" si="78"/>
        <v>100</v>
      </c>
      <c r="U553" t="str">
        <f t="shared" si="79"/>
        <v>Low</v>
      </c>
      <c r="V553" t="str">
        <f t="shared" si="80"/>
        <v>Clean</v>
      </c>
    </row>
    <row r="554" spans="1:22" x14ac:dyDescent="0.3">
      <c r="A554" t="str">
        <f>Raw_Data!A554</f>
        <v>6231507</v>
      </c>
      <c r="B554">
        <f>Raw_Data!B554</f>
        <v>45663</v>
      </c>
      <c r="C554" t="str">
        <f>Raw_Data!C554</f>
        <v>METFORMIN HCL ER 500 MG TAB</v>
      </c>
      <c r="D554" t="str">
        <f>Raw_Data!D554</f>
        <v>29300038905</v>
      </c>
      <c r="E554" t="str">
        <f>Raw_Data!E554</f>
        <v>BYNE, EDMUND</v>
      </c>
      <c r="F554" t="str">
        <f>Raw_Data!F554</f>
        <v>1033186648</v>
      </c>
      <c r="G554" t="str">
        <f>Raw_Data!H554</f>
        <v>0</v>
      </c>
      <c r="H554">
        <f>IFERROR(VLOOKUP(G554,Store_Map!$A$2:$I$100,3,FALSE),"")</f>
        <v>0</v>
      </c>
      <c r="I554">
        <f>IFERROR(VLOOKUP(G554,Store_Map!$A$2:$I$100,4,FALSE),"")</f>
        <v>0</v>
      </c>
      <c r="J554">
        <f>IFERROR(VLOOKUP(G554,Store_Map!$A$2:$I$100,5,FALSE),"")</f>
        <v>0</v>
      </c>
      <c r="K554">
        <f>IFERROR(VLOOKUP(G554,Store_Map!$A$2:$I$100,6,FALSE),"")</f>
        <v>0</v>
      </c>
      <c r="L554">
        <f>IFERROR(VLOOKUP(G554,Store_Map!$A$2:$I$100,7,FALSE),"")</f>
        <v>0</v>
      </c>
      <c r="M554">
        <f>IFERROR(VLOOKUP(G554,Store_Map!$A$2:$I$100,8,FALSE),"")</f>
        <v>0</v>
      </c>
      <c r="N554">
        <f t="shared" si="72"/>
        <v>0</v>
      </c>
      <c r="O554" t="str">
        <f t="shared" si="73"/>
        <v>PASS</v>
      </c>
      <c r="P554" t="str">
        <f t="shared" si="74"/>
        <v>PASS</v>
      </c>
      <c r="Q554" t="str">
        <f t="shared" si="75"/>
        <v>PASS</v>
      </c>
      <c r="R554" t="str">
        <f t="shared" si="76"/>
        <v>PASS</v>
      </c>
      <c r="S554" t="str">
        <f t="shared" si="77"/>
        <v>PASS</v>
      </c>
      <c r="T554">
        <f t="shared" si="78"/>
        <v>100</v>
      </c>
      <c r="U554" t="str">
        <f t="shared" si="79"/>
        <v>Low</v>
      </c>
      <c r="V554" t="str">
        <f t="shared" si="80"/>
        <v>Clean</v>
      </c>
    </row>
    <row r="555" spans="1:22" x14ac:dyDescent="0.3">
      <c r="A555" t="str">
        <f>Raw_Data!A555</f>
        <v>6245214</v>
      </c>
      <c r="B555">
        <f>Raw_Data!B555</f>
        <v>45663</v>
      </c>
      <c r="C555" t="str">
        <f>Raw_Data!C555</f>
        <v>DULOXETINE HCL DR 30 MG CAP</v>
      </c>
      <c r="D555" t="str">
        <f>Raw_Data!D555</f>
        <v>27241009803</v>
      </c>
      <c r="E555" t="str">
        <f>Raw_Data!E555</f>
        <v>BYNE, EDMUND</v>
      </c>
      <c r="F555" t="str">
        <f>Raw_Data!F555</f>
        <v>1033186648</v>
      </c>
      <c r="G555" t="str">
        <f>Raw_Data!H555</f>
        <v>0</v>
      </c>
      <c r="H555">
        <f>IFERROR(VLOOKUP(G555,Store_Map!$A$2:$I$100,3,FALSE),"")</f>
        <v>0</v>
      </c>
      <c r="I555">
        <f>IFERROR(VLOOKUP(G555,Store_Map!$A$2:$I$100,4,FALSE),"")</f>
        <v>0</v>
      </c>
      <c r="J555">
        <f>IFERROR(VLOOKUP(G555,Store_Map!$A$2:$I$100,5,FALSE),"")</f>
        <v>0</v>
      </c>
      <c r="K555">
        <f>IFERROR(VLOOKUP(G555,Store_Map!$A$2:$I$100,6,FALSE),"")</f>
        <v>0</v>
      </c>
      <c r="L555">
        <f>IFERROR(VLOOKUP(G555,Store_Map!$A$2:$I$100,7,FALSE),"")</f>
        <v>0</v>
      </c>
      <c r="M555">
        <f>IFERROR(VLOOKUP(G555,Store_Map!$A$2:$I$100,8,FALSE),"")</f>
        <v>0</v>
      </c>
      <c r="N555">
        <f t="shared" si="72"/>
        <v>0</v>
      </c>
      <c r="O555" t="str">
        <f t="shared" si="73"/>
        <v>PASS</v>
      </c>
      <c r="P555" t="str">
        <f t="shared" si="74"/>
        <v>PASS</v>
      </c>
      <c r="Q555" t="str">
        <f t="shared" si="75"/>
        <v>PASS</v>
      </c>
      <c r="R555" t="str">
        <f t="shared" si="76"/>
        <v>PASS</v>
      </c>
      <c r="S555" t="str">
        <f t="shared" si="77"/>
        <v>PASS</v>
      </c>
      <c r="T555">
        <f t="shared" si="78"/>
        <v>100</v>
      </c>
      <c r="U555" t="str">
        <f t="shared" si="79"/>
        <v>Low</v>
      </c>
      <c r="V555" t="str">
        <f t="shared" si="80"/>
        <v>Clean</v>
      </c>
    </row>
    <row r="556" spans="1:22" x14ac:dyDescent="0.3">
      <c r="A556" t="str">
        <f>Raw_Data!A556</f>
        <v>6227875</v>
      </c>
      <c r="B556">
        <f>Raw_Data!B556</f>
        <v>45663</v>
      </c>
      <c r="C556" t="str">
        <f>Raw_Data!C556</f>
        <v>CYCLOBENZAPRINE 10 MG TABLE</v>
      </c>
      <c r="D556" t="str">
        <f>Raw_Data!D556</f>
        <v>69097084615</v>
      </c>
      <c r="E556" t="str">
        <f>Raw_Data!E556</f>
        <v>BYNE, EDMUND</v>
      </c>
      <c r="F556" t="str">
        <f>Raw_Data!F556</f>
        <v>1033186648</v>
      </c>
      <c r="G556" t="str">
        <f>Raw_Data!H556</f>
        <v>0</v>
      </c>
      <c r="H556">
        <f>IFERROR(VLOOKUP(G556,Store_Map!$A$2:$I$100,3,FALSE),"")</f>
        <v>0</v>
      </c>
      <c r="I556">
        <f>IFERROR(VLOOKUP(G556,Store_Map!$A$2:$I$100,4,FALSE),"")</f>
        <v>0</v>
      </c>
      <c r="J556">
        <f>IFERROR(VLOOKUP(G556,Store_Map!$A$2:$I$100,5,FALSE),"")</f>
        <v>0</v>
      </c>
      <c r="K556">
        <f>IFERROR(VLOOKUP(G556,Store_Map!$A$2:$I$100,6,FALSE),"")</f>
        <v>0</v>
      </c>
      <c r="L556">
        <f>IFERROR(VLOOKUP(G556,Store_Map!$A$2:$I$100,7,FALSE),"")</f>
        <v>0</v>
      </c>
      <c r="M556">
        <f>IFERROR(VLOOKUP(G556,Store_Map!$A$2:$I$100,8,FALSE),"")</f>
        <v>0</v>
      </c>
      <c r="N556">
        <f t="shared" si="72"/>
        <v>0</v>
      </c>
      <c r="O556" t="str">
        <f t="shared" si="73"/>
        <v>PASS</v>
      </c>
      <c r="P556" t="str">
        <f t="shared" si="74"/>
        <v>PASS</v>
      </c>
      <c r="Q556" t="str">
        <f t="shared" si="75"/>
        <v>PASS</v>
      </c>
      <c r="R556" t="str">
        <f t="shared" si="76"/>
        <v>PASS</v>
      </c>
      <c r="S556" t="str">
        <f t="shared" si="77"/>
        <v>PASS</v>
      </c>
      <c r="T556">
        <f t="shared" si="78"/>
        <v>100</v>
      </c>
      <c r="U556" t="str">
        <f t="shared" si="79"/>
        <v>Low</v>
      </c>
      <c r="V556" t="str">
        <f t="shared" si="80"/>
        <v>Clean</v>
      </c>
    </row>
    <row r="557" spans="1:22" x14ac:dyDescent="0.3">
      <c r="A557" t="str">
        <f>Raw_Data!A557</f>
        <v>6227872</v>
      </c>
      <c r="B557">
        <f>Raw_Data!B557</f>
        <v>45663</v>
      </c>
      <c r="C557" t="str">
        <f>Raw_Data!C557</f>
        <v>CHLORTHALIDONE 25 MG TABLET</v>
      </c>
      <c r="D557" t="str">
        <f>Raw_Data!D557</f>
        <v>75834010901</v>
      </c>
      <c r="E557" t="str">
        <f>Raw_Data!E557</f>
        <v>BYNE, EDMUND</v>
      </c>
      <c r="F557" t="str">
        <f>Raw_Data!F557</f>
        <v>1033186648</v>
      </c>
      <c r="G557" t="str">
        <f>Raw_Data!H557</f>
        <v>0</v>
      </c>
      <c r="H557">
        <f>IFERROR(VLOOKUP(G557,Store_Map!$A$2:$I$100,3,FALSE),"")</f>
        <v>0</v>
      </c>
      <c r="I557">
        <f>IFERROR(VLOOKUP(G557,Store_Map!$A$2:$I$100,4,FALSE),"")</f>
        <v>0</v>
      </c>
      <c r="J557">
        <f>IFERROR(VLOOKUP(G557,Store_Map!$A$2:$I$100,5,FALSE),"")</f>
        <v>0</v>
      </c>
      <c r="K557">
        <f>IFERROR(VLOOKUP(G557,Store_Map!$A$2:$I$100,6,FALSE),"")</f>
        <v>0</v>
      </c>
      <c r="L557">
        <f>IFERROR(VLOOKUP(G557,Store_Map!$A$2:$I$100,7,FALSE),"")</f>
        <v>0</v>
      </c>
      <c r="M557">
        <f>IFERROR(VLOOKUP(G557,Store_Map!$A$2:$I$100,8,FALSE),"")</f>
        <v>0</v>
      </c>
      <c r="N557">
        <f t="shared" si="72"/>
        <v>0</v>
      </c>
      <c r="O557" t="str">
        <f t="shared" si="73"/>
        <v>PASS</v>
      </c>
      <c r="P557" t="str">
        <f t="shared" si="74"/>
        <v>PASS</v>
      </c>
      <c r="Q557" t="str">
        <f t="shared" si="75"/>
        <v>PASS</v>
      </c>
      <c r="R557" t="str">
        <f t="shared" si="76"/>
        <v>PASS</v>
      </c>
      <c r="S557" t="str">
        <f t="shared" si="77"/>
        <v>PASS</v>
      </c>
      <c r="T557">
        <f t="shared" si="78"/>
        <v>100</v>
      </c>
      <c r="U557" t="str">
        <f t="shared" si="79"/>
        <v>Low</v>
      </c>
      <c r="V557" t="str">
        <f t="shared" si="80"/>
        <v>Clean</v>
      </c>
    </row>
    <row r="558" spans="1:22" x14ac:dyDescent="0.3">
      <c r="A558" t="str">
        <f>Raw_Data!A558</f>
        <v>6227874</v>
      </c>
      <c r="B558">
        <f>Raw_Data!B558</f>
        <v>45663</v>
      </c>
      <c r="C558" t="str">
        <f>Raw_Data!C558</f>
        <v>GABAPENTIN 800 MG TABLET</v>
      </c>
      <c r="D558" t="str">
        <f>Raw_Data!D558</f>
        <v>65862052405</v>
      </c>
      <c r="E558" t="str">
        <f>Raw_Data!E558</f>
        <v>BYNE, EDMUND</v>
      </c>
      <c r="F558" t="str">
        <f>Raw_Data!F558</f>
        <v>1033186648</v>
      </c>
      <c r="G558" t="str">
        <f>Raw_Data!H558</f>
        <v>0</v>
      </c>
      <c r="H558">
        <f>IFERROR(VLOOKUP(G558,Store_Map!$A$2:$I$100,3,FALSE),"")</f>
        <v>0</v>
      </c>
      <c r="I558">
        <f>IFERROR(VLOOKUP(G558,Store_Map!$A$2:$I$100,4,FALSE),"")</f>
        <v>0</v>
      </c>
      <c r="J558">
        <f>IFERROR(VLOOKUP(G558,Store_Map!$A$2:$I$100,5,FALSE),"")</f>
        <v>0</v>
      </c>
      <c r="K558">
        <f>IFERROR(VLOOKUP(G558,Store_Map!$A$2:$I$100,6,FALSE),"")</f>
        <v>0</v>
      </c>
      <c r="L558">
        <f>IFERROR(VLOOKUP(G558,Store_Map!$A$2:$I$100,7,FALSE),"")</f>
        <v>0</v>
      </c>
      <c r="M558">
        <f>IFERROR(VLOOKUP(G558,Store_Map!$A$2:$I$100,8,FALSE),"")</f>
        <v>0</v>
      </c>
      <c r="N558">
        <f t="shared" si="72"/>
        <v>0</v>
      </c>
      <c r="O558" t="str">
        <f t="shared" si="73"/>
        <v>PASS</v>
      </c>
      <c r="P558" t="str">
        <f t="shared" si="74"/>
        <v>PASS</v>
      </c>
      <c r="Q558" t="str">
        <f t="shared" si="75"/>
        <v>PASS</v>
      </c>
      <c r="R558" t="str">
        <f t="shared" si="76"/>
        <v>PASS</v>
      </c>
      <c r="S558" t="str">
        <f t="shared" si="77"/>
        <v>PASS</v>
      </c>
      <c r="T558">
        <f t="shared" si="78"/>
        <v>100</v>
      </c>
      <c r="U558" t="str">
        <f t="shared" si="79"/>
        <v>Low</v>
      </c>
      <c r="V558" t="str">
        <f t="shared" si="80"/>
        <v>Clean</v>
      </c>
    </row>
    <row r="559" spans="1:22" x14ac:dyDescent="0.3">
      <c r="A559" t="str">
        <f>Raw_Data!A559</f>
        <v>6233538</v>
      </c>
      <c r="B559">
        <f>Raw_Data!B559</f>
        <v>45663</v>
      </c>
      <c r="C559" t="str">
        <f>Raw_Data!C559</f>
        <v>VALSARTAN-HCTZ 320-12.5 MG</v>
      </c>
      <c r="D559" t="str">
        <f>Raw_Data!D559</f>
        <v>378632477</v>
      </c>
      <c r="E559" t="str">
        <f>Raw_Data!E559</f>
        <v>BYNE, EDMUND</v>
      </c>
      <c r="F559" t="str">
        <f>Raw_Data!F559</f>
        <v>1033186648</v>
      </c>
      <c r="G559" t="str">
        <f>Raw_Data!H559</f>
        <v>0</v>
      </c>
      <c r="H559">
        <f>IFERROR(VLOOKUP(G559,Store_Map!$A$2:$I$100,3,FALSE),"")</f>
        <v>0</v>
      </c>
      <c r="I559">
        <f>IFERROR(VLOOKUP(G559,Store_Map!$A$2:$I$100,4,FALSE),"")</f>
        <v>0</v>
      </c>
      <c r="J559">
        <f>IFERROR(VLOOKUP(G559,Store_Map!$A$2:$I$100,5,FALSE),"")</f>
        <v>0</v>
      </c>
      <c r="K559">
        <f>IFERROR(VLOOKUP(G559,Store_Map!$A$2:$I$100,6,FALSE),"")</f>
        <v>0</v>
      </c>
      <c r="L559">
        <f>IFERROR(VLOOKUP(G559,Store_Map!$A$2:$I$100,7,FALSE),"")</f>
        <v>0</v>
      </c>
      <c r="M559">
        <f>IFERROR(VLOOKUP(G559,Store_Map!$A$2:$I$100,8,FALSE),"")</f>
        <v>0</v>
      </c>
      <c r="N559">
        <f t="shared" si="72"/>
        <v>0</v>
      </c>
      <c r="O559" t="str">
        <f t="shared" si="73"/>
        <v>PASS</v>
      </c>
      <c r="P559" t="str">
        <f t="shared" si="74"/>
        <v>REVIEW</v>
      </c>
      <c r="Q559" t="str">
        <f t="shared" si="75"/>
        <v>PASS</v>
      </c>
      <c r="R559" t="str">
        <f t="shared" si="76"/>
        <v>PASS</v>
      </c>
      <c r="S559" t="str">
        <f t="shared" si="77"/>
        <v>REVIEW</v>
      </c>
      <c r="T559">
        <f t="shared" si="78"/>
        <v>90</v>
      </c>
      <c r="U559" t="str">
        <f t="shared" si="79"/>
        <v>Low</v>
      </c>
      <c r="V559" t="str">
        <f t="shared" si="80"/>
        <v>Invalid NDC</v>
      </c>
    </row>
    <row r="560" spans="1:22" x14ac:dyDescent="0.3">
      <c r="A560" t="str">
        <f>Raw_Data!A560</f>
        <v>6243891</v>
      </c>
      <c r="B560">
        <f>Raw_Data!B560</f>
        <v>45663</v>
      </c>
      <c r="C560" t="str">
        <f>Raw_Data!C560</f>
        <v>LANTUS SOLOSTAR 100 UNIT/ML</v>
      </c>
      <c r="D560" t="str">
        <f>Raw_Data!D560</f>
        <v>88221905</v>
      </c>
      <c r="E560" t="str">
        <f>Raw_Data!E560</f>
        <v>BYNE, EDMUND</v>
      </c>
      <c r="F560" t="str">
        <f>Raw_Data!F560</f>
        <v>1033186648</v>
      </c>
      <c r="G560" t="str">
        <f>Raw_Data!H560</f>
        <v>0</v>
      </c>
      <c r="H560">
        <f>IFERROR(VLOOKUP(G560,Store_Map!$A$2:$I$100,3,FALSE),"")</f>
        <v>0</v>
      </c>
      <c r="I560">
        <f>IFERROR(VLOOKUP(G560,Store_Map!$A$2:$I$100,4,FALSE),"")</f>
        <v>0</v>
      </c>
      <c r="J560">
        <f>IFERROR(VLOOKUP(G560,Store_Map!$A$2:$I$100,5,FALSE),"")</f>
        <v>0</v>
      </c>
      <c r="K560">
        <f>IFERROR(VLOOKUP(G560,Store_Map!$A$2:$I$100,6,FALSE),"")</f>
        <v>0</v>
      </c>
      <c r="L560">
        <f>IFERROR(VLOOKUP(G560,Store_Map!$A$2:$I$100,7,FALSE),"")</f>
        <v>0</v>
      </c>
      <c r="M560">
        <f>IFERROR(VLOOKUP(G560,Store_Map!$A$2:$I$100,8,FALSE),"")</f>
        <v>0</v>
      </c>
      <c r="N560">
        <f t="shared" si="72"/>
        <v>0</v>
      </c>
      <c r="O560" t="str">
        <f t="shared" si="73"/>
        <v>PASS</v>
      </c>
      <c r="P560" t="str">
        <f t="shared" si="74"/>
        <v>REVIEW</v>
      </c>
      <c r="Q560" t="str">
        <f t="shared" si="75"/>
        <v>PASS</v>
      </c>
      <c r="R560" t="str">
        <f t="shared" si="76"/>
        <v>PASS</v>
      </c>
      <c r="S560" t="str">
        <f t="shared" si="77"/>
        <v>REVIEW</v>
      </c>
      <c r="T560">
        <f t="shared" si="78"/>
        <v>90</v>
      </c>
      <c r="U560" t="str">
        <f t="shared" si="79"/>
        <v>Low</v>
      </c>
      <c r="V560" t="str">
        <f t="shared" si="80"/>
        <v>Invalid NDC</v>
      </c>
    </row>
    <row r="561" spans="1:22" x14ac:dyDescent="0.3">
      <c r="A561" t="str">
        <f>Raw_Data!A561</f>
        <v>6243551</v>
      </c>
      <c r="B561">
        <f>Raw_Data!B561</f>
        <v>45663</v>
      </c>
      <c r="C561" t="str">
        <f>Raw_Data!C561</f>
        <v>ASPIRIN EC 81 MG TABLET</v>
      </c>
      <c r="D561" t="str">
        <f>Raw_Data!D561</f>
        <v>904678370</v>
      </c>
      <c r="E561" t="str">
        <f>Raw_Data!E561</f>
        <v>BYNE, EDMUND</v>
      </c>
      <c r="F561" t="str">
        <f>Raw_Data!F561</f>
        <v>1033186648</v>
      </c>
      <c r="G561" t="str">
        <f>Raw_Data!H561</f>
        <v>0</v>
      </c>
      <c r="H561">
        <f>IFERROR(VLOOKUP(G561,Store_Map!$A$2:$I$100,3,FALSE),"")</f>
        <v>0</v>
      </c>
      <c r="I561">
        <f>IFERROR(VLOOKUP(G561,Store_Map!$A$2:$I$100,4,FALSE),"")</f>
        <v>0</v>
      </c>
      <c r="J561">
        <f>IFERROR(VLOOKUP(G561,Store_Map!$A$2:$I$100,5,FALSE),"")</f>
        <v>0</v>
      </c>
      <c r="K561">
        <f>IFERROR(VLOOKUP(G561,Store_Map!$A$2:$I$100,6,FALSE),"")</f>
        <v>0</v>
      </c>
      <c r="L561">
        <f>IFERROR(VLOOKUP(G561,Store_Map!$A$2:$I$100,7,FALSE),"")</f>
        <v>0</v>
      </c>
      <c r="M561">
        <f>IFERROR(VLOOKUP(G561,Store_Map!$A$2:$I$100,8,FALSE),"")</f>
        <v>0</v>
      </c>
      <c r="N561">
        <f t="shared" si="72"/>
        <v>0</v>
      </c>
      <c r="O561" t="str">
        <f t="shared" si="73"/>
        <v>PASS</v>
      </c>
      <c r="P561" t="str">
        <f t="shared" si="74"/>
        <v>REVIEW</v>
      </c>
      <c r="Q561" t="str">
        <f t="shared" si="75"/>
        <v>PASS</v>
      </c>
      <c r="R561" t="str">
        <f t="shared" si="76"/>
        <v>PASS</v>
      </c>
      <c r="S561" t="str">
        <f t="shared" si="77"/>
        <v>REVIEW</v>
      </c>
      <c r="T561">
        <f t="shared" si="78"/>
        <v>90</v>
      </c>
      <c r="U561" t="str">
        <f t="shared" si="79"/>
        <v>Low</v>
      </c>
      <c r="V561" t="str">
        <f t="shared" si="80"/>
        <v>Invalid NDC</v>
      </c>
    </row>
    <row r="562" spans="1:22" x14ac:dyDescent="0.3">
      <c r="A562" t="str">
        <f>Raw_Data!A562</f>
        <v>6243108</v>
      </c>
      <c r="B562">
        <f>Raw_Data!B562</f>
        <v>45663</v>
      </c>
      <c r="C562" t="str">
        <f>Raw_Data!C562</f>
        <v>FUROSEMIDE 40 MG TABLET</v>
      </c>
      <c r="D562" t="str">
        <f>Raw_Data!D562</f>
        <v>69315011710</v>
      </c>
      <c r="E562" t="str">
        <f>Raw_Data!E562</f>
        <v>BYNE, EDMUND</v>
      </c>
      <c r="F562" t="str">
        <f>Raw_Data!F562</f>
        <v>1033186648</v>
      </c>
      <c r="G562" t="str">
        <f>Raw_Data!H562</f>
        <v>0</v>
      </c>
      <c r="H562">
        <f>IFERROR(VLOOKUP(G562,Store_Map!$A$2:$I$100,3,FALSE),"")</f>
        <v>0</v>
      </c>
      <c r="I562">
        <f>IFERROR(VLOOKUP(G562,Store_Map!$A$2:$I$100,4,FALSE),"")</f>
        <v>0</v>
      </c>
      <c r="J562">
        <f>IFERROR(VLOOKUP(G562,Store_Map!$A$2:$I$100,5,FALSE),"")</f>
        <v>0</v>
      </c>
      <c r="K562">
        <f>IFERROR(VLOOKUP(G562,Store_Map!$A$2:$I$100,6,FALSE),"")</f>
        <v>0</v>
      </c>
      <c r="L562">
        <f>IFERROR(VLOOKUP(G562,Store_Map!$A$2:$I$100,7,FALSE),"")</f>
        <v>0</v>
      </c>
      <c r="M562">
        <f>IFERROR(VLOOKUP(G562,Store_Map!$A$2:$I$100,8,FALSE),"")</f>
        <v>0</v>
      </c>
      <c r="N562">
        <f t="shared" si="72"/>
        <v>0</v>
      </c>
      <c r="O562" t="str">
        <f t="shared" si="73"/>
        <v>PASS</v>
      </c>
      <c r="P562" t="str">
        <f t="shared" si="74"/>
        <v>PASS</v>
      </c>
      <c r="Q562" t="str">
        <f t="shared" si="75"/>
        <v>PASS</v>
      </c>
      <c r="R562" t="str">
        <f t="shared" si="76"/>
        <v>PASS</v>
      </c>
      <c r="S562" t="str">
        <f t="shared" si="77"/>
        <v>PASS</v>
      </c>
      <c r="T562">
        <f t="shared" si="78"/>
        <v>100</v>
      </c>
      <c r="U562" t="str">
        <f t="shared" si="79"/>
        <v>Low</v>
      </c>
      <c r="V562" t="str">
        <f t="shared" si="80"/>
        <v>Clean</v>
      </c>
    </row>
    <row r="563" spans="1:22" x14ac:dyDescent="0.3">
      <c r="A563" t="str">
        <f>Raw_Data!A563</f>
        <v>6243107</v>
      </c>
      <c r="B563">
        <f>Raw_Data!B563</f>
        <v>45663</v>
      </c>
      <c r="C563" t="str">
        <f>Raw_Data!C563</f>
        <v>OMEPRAZOLE DR 40 MG CAPSULE</v>
      </c>
      <c r="D563" t="str">
        <f>Raw_Data!D563</f>
        <v>68382050010</v>
      </c>
      <c r="E563" t="str">
        <f>Raw_Data!E563</f>
        <v>BYNE, EDMUND</v>
      </c>
      <c r="F563" t="str">
        <f>Raw_Data!F563</f>
        <v>1033186648</v>
      </c>
      <c r="G563" t="str">
        <f>Raw_Data!H563</f>
        <v>0</v>
      </c>
      <c r="H563">
        <f>IFERROR(VLOOKUP(G563,Store_Map!$A$2:$I$100,3,FALSE),"")</f>
        <v>0</v>
      </c>
      <c r="I563">
        <f>IFERROR(VLOOKUP(G563,Store_Map!$A$2:$I$100,4,FALSE),"")</f>
        <v>0</v>
      </c>
      <c r="J563">
        <f>IFERROR(VLOOKUP(G563,Store_Map!$A$2:$I$100,5,FALSE),"")</f>
        <v>0</v>
      </c>
      <c r="K563">
        <f>IFERROR(VLOOKUP(G563,Store_Map!$A$2:$I$100,6,FALSE),"")</f>
        <v>0</v>
      </c>
      <c r="L563">
        <f>IFERROR(VLOOKUP(G563,Store_Map!$A$2:$I$100,7,FALSE),"")</f>
        <v>0</v>
      </c>
      <c r="M563">
        <f>IFERROR(VLOOKUP(G563,Store_Map!$A$2:$I$100,8,FALSE),"")</f>
        <v>0</v>
      </c>
      <c r="N563">
        <f t="shared" si="72"/>
        <v>0</v>
      </c>
      <c r="O563" t="str">
        <f t="shared" si="73"/>
        <v>PASS</v>
      </c>
      <c r="P563" t="str">
        <f t="shared" si="74"/>
        <v>PASS</v>
      </c>
      <c r="Q563" t="str">
        <f t="shared" si="75"/>
        <v>PASS</v>
      </c>
      <c r="R563" t="str">
        <f t="shared" si="76"/>
        <v>PASS</v>
      </c>
      <c r="S563" t="str">
        <f t="shared" si="77"/>
        <v>PASS</v>
      </c>
      <c r="T563">
        <f t="shared" si="78"/>
        <v>100</v>
      </c>
      <c r="U563" t="str">
        <f t="shared" si="79"/>
        <v>Low</v>
      </c>
      <c r="V563" t="str">
        <f t="shared" si="80"/>
        <v>Clean</v>
      </c>
    </row>
    <row r="564" spans="1:22" x14ac:dyDescent="0.3">
      <c r="A564" t="str">
        <f>Raw_Data!A564</f>
        <v>6243105</v>
      </c>
      <c r="B564">
        <f>Raw_Data!B564</f>
        <v>45663</v>
      </c>
      <c r="C564" t="str">
        <f>Raw_Data!C564</f>
        <v>NOVOLOG 100 UNIT/ML FLEXPEN</v>
      </c>
      <c r="D564" t="str">
        <f>Raw_Data!D564</f>
        <v>169633910</v>
      </c>
      <c r="E564" t="str">
        <f>Raw_Data!E564</f>
        <v>BYNE, EDMUND</v>
      </c>
      <c r="F564" t="str">
        <f>Raw_Data!F564</f>
        <v>1033186648</v>
      </c>
      <c r="G564" t="str">
        <f>Raw_Data!H564</f>
        <v>0</v>
      </c>
      <c r="H564">
        <f>IFERROR(VLOOKUP(G564,Store_Map!$A$2:$I$100,3,FALSE),"")</f>
        <v>0</v>
      </c>
      <c r="I564">
        <f>IFERROR(VLOOKUP(G564,Store_Map!$A$2:$I$100,4,FALSE),"")</f>
        <v>0</v>
      </c>
      <c r="J564">
        <f>IFERROR(VLOOKUP(G564,Store_Map!$A$2:$I$100,5,FALSE),"")</f>
        <v>0</v>
      </c>
      <c r="K564">
        <f>IFERROR(VLOOKUP(G564,Store_Map!$A$2:$I$100,6,FALSE),"")</f>
        <v>0</v>
      </c>
      <c r="L564">
        <f>IFERROR(VLOOKUP(G564,Store_Map!$A$2:$I$100,7,FALSE),"")</f>
        <v>0</v>
      </c>
      <c r="M564">
        <f>IFERROR(VLOOKUP(G564,Store_Map!$A$2:$I$100,8,FALSE),"")</f>
        <v>0</v>
      </c>
      <c r="N564">
        <f t="shared" si="72"/>
        <v>0</v>
      </c>
      <c r="O564" t="str">
        <f t="shared" si="73"/>
        <v>PASS</v>
      </c>
      <c r="P564" t="str">
        <f t="shared" si="74"/>
        <v>REVIEW</v>
      </c>
      <c r="Q564" t="str">
        <f t="shared" si="75"/>
        <v>PASS</v>
      </c>
      <c r="R564" t="str">
        <f t="shared" si="76"/>
        <v>PASS</v>
      </c>
      <c r="S564" t="str">
        <f t="shared" si="77"/>
        <v>REVIEW</v>
      </c>
      <c r="T564">
        <f t="shared" si="78"/>
        <v>90</v>
      </c>
      <c r="U564" t="str">
        <f t="shared" si="79"/>
        <v>Low</v>
      </c>
      <c r="V564" t="str">
        <f t="shared" si="80"/>
        <v>Invalid NDC</v>
      </c>
    </row>
    <row r="565" spans="1:22" x14ac:dyDescent="0.3">
      <c r="A565" t="str">
        <f>Raw_Data!A565</f>
        <v>6243104</v>
      </c>
      <c r="B565">
        <f>Raw_Data!B565</f>
        <v>45663</v>
      </c>
      <c r="C565" t="str">
        <f>Raw_Data!C565</f>
        <v>AMLODIPINE BESYLATE 10 MG T</v>
      </c>
      <c r="D565" t="str">
        <f>Raw_Data!D565</f>
        <v>29300039810</v>
      </c>
      <c r="E565" t="str">
        <f>Raw_Data!E565</f>
        <v>BYNE, EDMUND</v>
      </c>
      <c r="F565" t="str">
        <f>Raw_Data!F565</f>
        <v>1033186648</v>
      </c>
      <c r="G565" t="str">
        <f>Raw_Data!H565</f>
        <v>0</v>
      </c>
      <c r="H565">
        <f>IFERROR(VLOOKUP(G565,Store_Map!$A$2:$I$100,3,FALSE),"")</f>
        <v>0</v>
      </c>
      <c r="I565">
        <f>IFERROR(VLOOKUP(G565,Store_Map!$A$2:$I$100,4,FALSE),"")</f>
        <v>0</v>
      </c>
      <c r="J565">
        <f>IFERROR(VLOOKUP(G565,Store_Map!$A$2:$I$100,5,FALSE),"")</f>
        <v>0</v>
      </c>
      <c r="K565">
        <f>IFERROR(VLOOKUP(G565,Store_Map!$A$2:$I$100,6,FALSE),"")</f>
        <v>0</v>
      </c>
      <c r="L565">
        <f>IFERROR(VLOOKUP(G565,Store_Map!$A$2:$I$100,7,FALSE),"")</f>
        <v>0</v>
      </c>
      <c r="M565">
        <f>IFERROR(VLOOKUP(G565,Store_Map!$A$2:$I$100,8,FALSE),"")</f>
        <v>0</v>
      </c>
      <c r="N565">
        <f t="shared" si="72"/>
        <v>0</v>
      </c>
      <c r="O565" t="str">
        <f t="shared" si="73"/>
        <v>PASS</v>
      </c>
      <c r="P565" t="str">
        <f t="shared" si="74"/>
        <v>PASS</v>
      </c>
      <c r="Q565" t="str">
        <f t="shared" si="75"/>
        <v>PASS</v>
      </c>
      <c r="R565" t="str">
        <f t="shared" si="76"/>
        <v>PASS</v>
      </c>
      <c r="S565" t="str">
        <f t="shared" si="77"/>
        <v>PASS</v>
      </c>
      <c r="T565">
        <f t="shared" si="78"/>
        <v>100</v>
      </c>
      <c r="U565" t="str">
        <f t="shared" si="79"/>
        <v>Low</v>
      </c>
      <c r="V565" t="str">
        <f t="shared" si="80"/>
        <v>Clean</v>
      </c>
    </row>
    <row r="566" spans="1:22" x14ac:dyDescent="0.3">
      <c r="A566" t="str">
        <f>Raw_Data!A566</f>
        <v>6233536</v>
      </c>
      <c r="B566">
        <f>Raw_Data!B566</f>
        <v>45663</v>
      </c>
      <c r="C566" t="str">
        <f>Raw_Data!C566</f>
        <v>ROSUVASTATIN CALCIUM 20 MG</v>
      </c>
      <c r="D566" t="str">
        <f>Raw_Data!D566</f>
        <v>65862029590</v>
      </c>
      <c r="E566" t="str">
        <f>Raw_Data!E566</f>
        <v>BYNE, EDMUND</v>
      </c>
      <c r="F566" t="str">
        <f>Raw_Data!F566</f>
        <v>1033186648</v>
      </c>
      <c r="G566" t="str">
        <f>Raw_Data!H566</f>
        <v>0</v>
      </c>
      <c r="H566">
        <f>IFERROR(VLOOKUP(G566,Store_Map!$A$2:$I$100,3,FALSE),"")</f>
        <v>0</v>
      </c>
      <c r="I566">
        <f>IFERROR(VLOOKUP(G566,Store_Map!$A$2:$I$100,4,FALSE),"")</f>
        <v>0</v>
      </c>
      <c r="J566">
        <f>IFERROR(VLOOKUP(G566,Store_Map!$A$2:$I$100,5,FALSE),"")</f>
        <v>0</v>
      </c>
      <c r="K566">
        <f>IFERROR(VLOOKUP(G566,Store_Map!$A$2:$I$100,6,FALSE),"")</f>
        <v>0</v>
      </c>
      <c r="L566">
        <f>IFERROR(VLOOKUP(G566,Store_Map!$A$2:$I$100,7,FALSE),"")</f>
        <v>0</v>
      </c>
      <c r="M566">
        <f>IFERROR(VLOOKUP(G566,Store_Map!$A$2:$I$100,8,FALSE),"")</f>
        <v>0</v>
      </c>
      <c r="N566">
        <f t="shared" si="72"/>
        <v>0</v>
      </c>
      <c r="O566" t="str">
        <f t="shared" si="73"/>
        <v>PASS</v>
      </c>
      <c r="P566" t="str">
        <f t="shared" si="74"/>
        <v>PASS</v>
      </c>
      <c r="Q566" t="str">
        <f t="shared" si="75"/>
        <v>PASS</v>
      </c>
      <c r="R566" t="str">
        <f t="shared" si="76"/>
        <v>PASS</v>
      </c>
      <c r="S566" t="str">
        <f t="shared" si="77"/>
        <v>PASS</v>
      </c>
      <c r="T566">
        <f t="shared" si="78"/>
        <v>100</v>
      </c>
      <c r="U566" t="str">
        <f t="shared" si="79"/>
        <v>Low</v>
      </c>
      <c r="V566" t="str">
        <f t="shared" si="80"/>
        <v>Clean</v>
      </c>
    </row>
    <row r="567" spans="1:22" x14ac:dyDescent="0.3">
      <c r="A567" t="str">
        <f>Raw_Data!A567</f>
        <v>6251399</v>
      </c>
      <c r="B567">
        <f>Raw_Data!B567</f>
        <v>45663</v>
      </c>
      <c r="C567" t="str">
        <f>Raw_Data!C567</f>
        <v>LISINOPRIL 10 MG TABLET</v>
      </c>
      <c r="D567" t="str">
        <f>Raw_Data!D567</f>
        <v>68180098003</v>
      </c>
      <c r="E567" t="str">
        <f>Raw_Data!E567</f>
        <v>GIBBS, JON</v>
      </c>
      <c r="F567" t="str">
        <f>Raw_Data!F567</f>
        <v>1700896156</v>
      </c>
      <c r="G567" t="str">
        <f>Raw_Data!H567</f>
        <v>0</v>
      </c>
      <c r="H567">
        <f>IFERROR(VLOOKUP(G567,Store_Map!$A$2:$I$100,3,FALSE),"")</f>
        <v>0</v>
      </c>
      <c r="I567">
        <f>IFERROR(VLOOKUP(G567,Store_Map!$A$2:$I$100,4,FALSE),"")</f>
        <v>0</v>
      </c>
      <c r="J567">
        <f>IFERROR(VLOOKUP(G567,Store_Map!$A$2:$I$100,5,FALSE),"")</f>
        <v>0</v>
      </c>
      <c r="K567">
        <f>IFERROR(VLOOKUP(G567,Store_Map!$A$2:$I$100,6,FALSE),"")</f>
        <v>0</v>
      </c>
      <c r="L567">
        <f>IFERROR(VLOOKUP(G567,Store_Map!$A$2:$I$100,7,FALSE),"")</f>
        <v>0</v>
      </c>
      <c r="M567">
        <f>IFERROR(VLOOKUP(G567,Store_Map!$A$2:$I$100,8,FALSE),"")</f>
        <v>0</v>
      </c>
      <c r="N567">
        <f t="shared" si="72"/>
        <v>0</v>
      </c>
      <c r="O567" t="str">
        <f t="shared" si="73"/>
        <v>PASS</v>
      </c>
      <c r="P567" t="str">
        <f t="shared" si="74"/>
        <v>PASS</v>
      </c>
      <c r="Q567" t="str">
        <f t="shared" si="75"/>
        <v>PASS</v>
      </c>
      <c r="R567" t="str">
        <f t="shared" si="76"/>
        <v>PASS</v>
      </c>
      <c r="S567" t="str">
        <f t="shared" si="77"/>
        <v>PASS</v>
      </c>
      <c r="T567">
        <f t="shared" si="78"/>
        <v>100</v>
      </c>
      <c r="U567" t="str">
        <f t="shared" si="79"/>
        <v>Low</v>
      </c>
      <c r="V567" t="str">
        <f t="shared" si="80"/>
        <v>Clean</v>
      </c>
    </row>
    <row r="568" spans="1:22" x14ac:dyDescent="0.3">
      <c r="A568" t="str">
        <f>Raw_Data!A568</f>
        <v>6251400</v>
      </c>
      <c r="B568">
        <f>Raw_Data!B568</f>
        <v>45663</v>
      </c>
      <c r="C568" t="str">
        <f>Raw_Data!C568</f>
        <v>CITALOPRAM HBR 20 MG TABLET</v>
      </c>
      <c r="D568" t="str">
        <f>Raw_Data!D568</f>
        <v>69097082307</v>
      </c>
      <c r="E568" t="str">
        <f>Raw_Data!E568</f>
        <v>GIBBS, JON</v>
      </c>
      <c r="F568" t="str">
        <f>Raw_Data!F568</f>
        <v>1700896156</v>
      </c>
      <c r="G568" t="str">
        <f>Raw_Data!H568</f>
        <v>0</v>
      </c>
      <c r="H568">
        <f>IFERROR(VLOOKUP(G568,Store_Map!$A$2:$I$100,3,FALSE),"")</f>
        <v>0</v>
      </c>
      <c r="I568">
        <f>IFERROR(VLOOKUP(G568,Store_Map!$A$2:$I$100,4,FALSE),"")</f>
        <v>0</v>
      </c>
      <c r="J568">
        <f>IFERROR(VLOOKUP(G568,Store_Map!$A$2:$I$100,5,FALSE),"")</f>
        <v>0</v>
      </c>
      <c r="K568">
        <f>IFERROR(VLOOKUP(G568,Store_Map!$A$2:$I$100,6,FALSE),"")</f>
        <v>0</v>
      </c>
      <c r="L568">
        <f>IFERROR(VLOOKUP(G568,Store_Map!$A$2:$I$100,7,FALSE),"")</f>
        <v>0</v>
      </c>
      <c r="M568">
        <f>IFERROR(VLOOKUP(G568,Store_Map!$A$2:$I$100,8,FALSE),"")</f>
        <v>0</v>
      </c>
      <c r="N568">
        <f t="shared" si="72"/>
        <v>0</v>
      </c>
      <c r="O568" t="str">
        <f t="shared" si="73"/>
        <v>PASS</v>
      </c>
      <c r="P568" t="str">
        <f t="shared" si="74"/>
        <v>PASS</v>
      </c>
      <c r="Q568" t="str">
        <f t="shared" si="75"/>
        <v>PASS</v>
      </c>
      <c r="R568" t="str">
        <f t="shared" si="76"/>
        <v>PASS</v>
      </c>
      <c r="S568" t="str">
        <f t="shared" si="77"/>
        <v>PASS</v>
      </c>
      <c r="T568">
        <f t="shared" si="78"/>
        <v>100</v>
      </c>
      <c r="U568" t="str">
        <f t="shared" si="79"/>
        <v>Low</v>
      </c>
      <c r="V568" t="str">
        <f t="shared" si="80"/>
        <v>Clean</v>
      </c>
    </row>
    <row r="569" spans="1:22" x14ac:dyDescent="0.3">
      <c r="A569" t="str">
        <f>Raw_Data!A569</f>
        <v>6251401</v>
      </c>
      <c r="B569">
        <f>Raw_Data!B569</f>
        <v>45663</v>
      </c>
      <c r="C569" t="str">
        <f>Raw_Data!C569</f>
        <v>ATORVASTATIN 10 MG TABLET</v>
      </c>
      <c r="D569" t="str">
        <f>Raw_Data!D569</f>
        <v>67877051190</v>
      </c>
      <c r="E569" t="str">
        <f>Raw_Data!E569</f>
        <v>GIBBS, JON</v>
      </c>
      <c r="F569" t="str">
        <f>Raw_Data!F569</f>
        <v>1700896156</v>
      </c>
      <c r="G569" t="str">
        <f>Raw_Data!H569</f>
        <v>0</v>
      </c>
      <c r="H569">
        <f>IFERROR(VLOOKUP(G569,Store_Map!$A$2:$I$100,3,FALSE),"")</f>
        <v>0</v>
      </c>
      <c r="I569">
        <f>IFERROR(VLOOKUP(G569,Store_Map!$A$2:$I$100,4,FALSE),"")</f>
        <v>0</v>
      </c>
      <c r="J569">
        <f>IFERROR(VLOOKUP(G569,Store_Map!$A$2:$I$100,5,FALSE),"")</f>
        <v>0</v>
      </c>
      <c r="K569">
        <f>IFERROR(VLOOKUP(G569,Store_Map!$A$2:$I$100,6,FALSE),"")</f>
        <v>0</v>
      </c>
      <c r="L569">
        <f>IFERROR(VLOOKUP(G569,Store_Map!$A$2:$I$100,7,FALSE),"")</f>
        <v>0</v>
      </c>
      <c r="M569">
        <f>IFERROR(VLOOKUP(G569,Store_Map!$A$2:$I$100,8,FALSE),"")</f>
        <v>0</v>
      </c>
      <c r="N569">
        <f t="shared" si="72"/>
        <v>0</v>
      </c>
      <c r="O569" t="str">
        <f t="shared" si="73"/>
        <v>PASS</v>
      </c>
      <c r="P569" t="str">
        <f t="shared" si="74"/>
        <v>PASS</v>
      </c>
      <c r="Q569" t="str">
        <f t="shared" si="75"/>
        <v>PASS</v>
      </c>
      <c r="R569" t="str">
        <f t="shared" si="76"/>
        <v>PASS</v>
      </c>
      <c r="S569" t="str">
        <f t="shared" si="77"/>
        <v>PASS</v>
      </c>
      <c r="T569">
        <f t="shared" si="78"/>
        <v>100</v>
      </c>
      <c r="U569" t="str">
        <f t="shared" si="79"/>
        <v>Low</v>
      </c>
      <c r="V569" t="str">
        <f t="shared" si="80"/>
        <v>Clean</v>
      </c>
    </row>
    <row r="570" spans="1:22" x14ac:dyDescent="0.3">
      <c r="A570" t="str">
        <f>Raw_Data!A570</f>
        <v>6251402</v>
      </c>
      <c r="B570">
        <f>Raw_Data!B570</f>
        <v>45663</v>
      </c>
      <c r="C570" t="str">
        <f>Raw_Data!C570</f>
        <v>HYDROCHLOROTHIAZIDE 12.5 MG</v>
      </c>
      <c r="D570" t="str">
        <f>Raw_Data!D570</f>
        <v>69315015510</v>
      </c>
      <c r="E570" t="str">
        <f>Raw_Data!E570</f>
        <v>GIBBS, JON</v>
      </c>
      <c r="F570" t="str">
        <f>Raw_Data!F570</f>
        <v>1700896156</v>
      </c>
      <c r="G570" t="str">
        <f>Raw_Data!H570</f>
        <v>0</v>
      </c>
      <c r="H570">
        <f>IFERROR(VLOOKUP(G570,Store_Map!$A$2:$I$100,3,FALSE),"")</f>
        <v>0</v>
      </c>
      <c r="I570">
        <f>IFERROR(VLOOKUP(G570,Store_Map!$A$2:$I$100,4,FALSE),"")</f>
        <v>0</v>
      </c>
      <c r="J570">
        <f>IFERROR(VLOOKUP(G570,Store_Map!$A$2:$I$100,5,FALSE),"")</f>
        <v>0</v>
      </c>
      <c r="K570">
        <f>IFERROR(VLOOKUP(G570,Store_Map!$A$2:$I$100,6,FALSE),"")</f>
        <v>0</v>
      </c>
      <c r="L570">
        <f>IFERROR(VLOOKUP(G570,Store_Map!$A$2:$I$100,7,FALSE),"")</f>
        <v>0</v>
      </c>
      <c r="M570">
        <f>IFERROR(VLOOKUP(G570,Store_Map!$A$2:$I$100,8,FALSE),"")</f>
        <v>0</v>
      </c>
      <c r="N570">
        <f t="shared" si="72"/>
        <v>0</v>
      </c>
      <c r="O570" t="str">
        <f t="shared" si="73"/>
        <v>PASS</v>
      </c>
      <c r="P570" t="str">
        <f t="shared" si="74"/>
        <v>PASS</v>
      </c>
      <c r="Q570" t="str">
        <f t="shared" si="75"/>
        <v>PASS</v>
      </c>
      <c r="R570" t="str">
        <f t="shared" si="76"/>
        <v>PASS</v>
      </c>
      <c r="S570" t="str">
        <f t="shared" si="77"/>
        <v>PASS</v>
      </c>
      <c r="T570">
        <f t="shared" si="78"/>
        <v>100</v>
      </c>
      <c r="U570" t="str">
        <f t="shared" si="79"/>
        <v>Low</v>
      </c>
      <c r="V570" t="str">
        <f t="shared" si="80"/>
        <v>Clean</v>
      </c>
    </row>
    <row r="571" spans="1:22" x14ac:dyDescent="0.3">
      <c r="A571" t="str">
        <f>Raw_Data!A571</f>
        <v>6234893</v>
      </c>
      <c r="B571">
        <f>Raw_Data!B571</f>
        <v>45663</v>
      </c>
      <c r="C571" t="str">
        <f>Raw_Data!C571</f>
        <v>LOSARTAN-HCTZ 50-12.5 MG TA</v>
      </c>
      <c r="D571" t="str">
        <f>Raw_Data!D571</f>
        <v>65862046899</v>
      </c>
      <c r="E571" t="str">
        <f>Raw_Data!E571</f>
        <v>BYNE, EDMUND</v>
      </c>
      <c r="F571" t="str">
        <f>Raw_Data!F571</f>
        <v>1033186648</v>
      </c>
      <c r="G571" t="str">
        <f>Raw_Data!H571</f>
        <v>0</v>
      </c>
      <c r="H571">
        <f>IFERROR(VLOOKUP(G571,Store_Map!$A$2:$I$100,3,FALSE),"")</f>
        <v>0</v>
      </c>
      <c r="I571">
        <f>IFERROR(VLOOKUP(G571,Store_Map!$A$2:$I$100,4,FALSE),"")</f>
        <v>0</v>
      </c>
      <c r="J571">
        <f>IFERROR(VLOOKUP(G571,Store_Map!$A$2:$I$100,5,FALSE),"")</f>
        <v>0</v>
      </c>
      <c r="K571">
        <f>IFERROR(VLOOKUP(G571,Store_Map!$A$2:$I$100,6,FALSE),"")</f>
        <v>0</v>
      </c>
      <c r="L571">
        <f>IFERROR(VLOOKUP(G571,Store_Map!$A$2:$I$100,7,FALSE),"")</f>
        <v>0</v>
      </c>
      <c r="M571">
        <f>IFERROR(VLOOKUP(G571,Store_Map!$A$2:$I$100,8,FALSE),"")</f>
        <v>0</v>
      </c>
      <c r="N571">
        <f t="shared" si="72"/>
        <v>0</v>
      </c>
      <c r="O571" t="str">
        <f t="shared" si="73"/>
        <v>PASS</v>
      </c>
      <c r="P571" t="str">
        <f t="shared" si="74"/>
        <v>PASS</v>
      </c>
      <c r="Q571" t="str">
        <f t="shared" si="75"/>
        <v>PASS</v>
      </c>
      <c r="R571" t="str">
        <f t="shared" si="76"/>
        <v>PASS</v>
      </c>
      <c r="S571" t="str">
        <f t="shared" si="77"/>
        <v>PASS</v>
      </c>
      <c r="T571">
        <f t="shared" si="78"/>
        <v>100</v>
      </c>
      <c r="U571" t="str">
        <f t="shared" si="79"/>
        <v>Low</v>
      </c>
      <c r="V571" t="str">
        <f t="shared" si="80"/>
        <v>Clean</v>
      </c>
    </row>
    <row r="572" spans="1:22" x14ac:dyDescent="0.3">
      <c r="A572" t="str">
        <f>Raw_Data!A572</f>
        <v>6235027</v>
      </c>
      <c r="B572">
        <f>Raw_Data!B572</f>
        <v>45663</v>
      </c>
      <c r="C572" t="str">
        <f>Raw_Data!C572</f>
        <v>ATORVASTATIN 40 MG TABLET</v>
      </c>
      <c r="D572" t="str">
        <f>Raw_Data!D572</f>
        <v>67877051310</v>
      </c>
      <c r="E572" t="str">
        <f>Raw_Data!E572</f>
        <v>BYNE, EDMUND</v>
      </c>
      <c r="F572" t="str">
        <f>Raw_Data!F572</f>
        <v>1033186648</v>
      </c>
      <c r="G572" t="str">
        <f>Raw_Data!H572</f>
        <v>0</v>
      </c>
      <c r="H572">
        <f>IFERROR(VLOOKUP(G572,Store_Map!$A$2:$I$100,3,FALSE),"")</f>
        <v>0</v>
      </c>
      <c r="I572">
        <f>IFERROR(VLOOKUP(G572,Store_Map!$A$2:$I$100,4,FALSE),"")</f>
        <v>0</v>
      </c>
      <c r="J572">
        <f>IFERROR(VLOOKUP(G572,Store_Map!$A$2:$I$100,5,FALSE),"")</f>
        <v>0</v>
      </c>
      <c r="K572">
        <f>IFERROR(VLOOKUP(G572,Store_Map!$A$2:$I$100,6,FALSE),"")</f>
        <v>0</v>
      </c>
      <c r="L572">
        <f>IFERROR(VLOOKUP(G572,Store_Map!$A$2:$I$100,7,FALSE),"")</f>
        <v>0</v>
      </c>
      <c r="M572">
        <f>IFERROR(VLOOKUP(G572,Store_Map!$A$2:$I$100,8,FALSE),"")</f>
        <v>0</v>
      </c>
      <c r="N572">
        <f t="shared" si="72"/>
        <v>0</v>
      </c>
      <c r="O572" t="str">
        <f t="shared" si="73"/>
        <v>PASS</v>
      </c>
      <c r="P572" t="str">
        <f t="shared" si="74"/>
        <v>PASS</v>
      </c>
      <c r="Q572" t="str">
        <f t="shared" si="75"/>
        <v>PASS</v>
      </c>
      <c r="R572" t="str">
        <f t="shared" si="76"/>
        <v>PASS</v>
      </c>
      <c r="S572" t="str">
        <f t="shared" si="77"/>
        <v>PASS</v>
      </c>
      <c r="T572">
        <f t="shared" si="78"/>
        <v>100</v>
      </c>
      <c r="U572" t="str">
        <f t="shared" si="79"/>
        <v>Low</v>
      </c>
      <c r="V572" t="str">
        <f t="shared" si="80"/>
        <v>Clean</v>
      </c>
    </row>
    <row r="573" spans="1:22" x14ac:dyDescent="0.3">
      <c r="A573" t="str">
        <f>Raw_Data!A573</f>
        <v>6244296</v>
      </c>
      <c r="B573">
        <f>Raw_Data!B573</f>
        <v>45663</v>
      </c>
      <c r="C573" t="str">
        <f>Raw_Data!C573</f>
        <v>METRONIDAZOLE 500 MG TABLET</v>
      </c>
      <c r="D573" t="str">
        <f>Raw_Data!D573</f>
        <v>29300022705</v>
      </c>
      <c r="E573" t="str">
        <f>Raw_Data!E573</f>
        <v>GRESHAM, J. MARK</v>
      </c>
      <c r="F573" t="str">
        <f>Raw_Data!F573</f>
        <v>1326026618</v>
      </c>
      <c r="G573" t="str">
        <f>Raw_Data!H573</f>
        <v>0</v>
      </c>
      <c r="H573">
        <f>IFERROR(VLOOKUP(G573,Store_Map!$A$2:$I$100,3,FALSE),"")</f>
        <v>0</v>
      </c>
      <c r="I573">
        <f>IFERROR(VLOOKUP(G573,Store_Map!$A$2:$I$100,4,FALSE),"")</f>
        <v>0</v>
      </c>
      <c r="J573">
        <f>IFERROR(VLOOKUP(G573,Store_Map!$A$2:$I$100,5,FALSE),"")</f>
        <v>0</v>
      </c>
      <c r="K573">
        <f>IFERROR(VLOOKUP(G573,Store_Map!$A$2:$I$100,6,FALSE),"")</f>
        <v>0</v>
      </c>
      <c r="L573">
        <f>IFERROR(VLOOKUP(G573,Store_Map!$A$2:$I$100,7,FALSE),"")</f>
        <v>0</v>
      </c>
      <c r="M573">
        <f>IFERROR(VLOOKUP(G573,Store_Map!$A$2:$I$100,8,FALSE),"")</f>
        <v>0</v>
      </c>
      <c r="N573">
        <f t="shared" si="72"/>
        <v>0</v>
      </c>
      <c r="O573" t="str">
        <f t="shared" si="73"/>
        <v>PASS</v>
      </c>
      <c r="P573" t="str">
        <f t="shared" si="74"/>
        <v>PASS</v>
      </c>
      <c r="Q573" t="str">
        <f t="shared" si="75"/>
        <v>PASS</v>
      </c>
      <c r="R573" t="str">
        <f t="shared" si="76"/>
        <v>PASS</v>
      </c>
      <c r="S573" t="str">
        <f t="shared" si="77"/>
        <v>PASS</v>
      </c>
      <c r="T573">
        <f t="shared" si="78"/>
        <v>100</v>
      </c>
      <c r="U573" t="str">
        <f t="shared" si="79"/>
        <v>Low</v>
      </c>
      <c r="V573" t="str">
        <f t="shared" si="80"/>
        <v>Clean</v>
      </c>
    </row>
    <row r="574" spans="1:22" x14ac:dyDescent="0.3">
      <c r="A574" t="str">
        <f>Raw_Data!A574</f>
        <v>6246131</v>
      </c>
      <c r="B574">
        <f>Raw_Data!B574</f>
        <v>45663</v>
      </c>
      <c r="C574" t="str">
        <f>Raw_Data!C574</f>
        <v>FLUCONAZOLE 150 MG TABLET</v>
      </c>
      <c r="D574" t="str">
        <f>Raw_Data!D574</f>
        <v>57237000511</v>
      </c>
      <c r="E574" t="str">
        <f>Raw_Data!E574</f>
        <v>YASIN, NURA</v>
      </c>
      <c r="F574" t="str">
        <f>Raw_Data!F574</f>
        <v>1265518567</v>
      </c>
      <c r="G574" t="str">
        <f>Raw_Data!H574</f>
        <v>0</v>
      </c>
      <c r="H574">
        <f>IFERROR(VLOOKUP(G574,Store_Map!$A$2:$I$100,3,FALSE),"")</f>
        <v>0</v>
      </c>
      <c r="I574">
        <f>IFERROR(VLOOKUP(G574,Store_Map!$A$2:$I$100,4,FALSE),"")</f>
        <v>0</v>
      </c>
      <c r="J574">
        <f>IFERROR(VLOOKUP(G574,Store_Map!$A$2:$I$100,5,FALSE),"")</f>
        <v>0</v>
      </c>
      <c r="K574">
        <f>IFERROR(VLOOKUP(G574,Store_Map!$A$2:$I$100,6,FALSE),"")</f>
        <v>0</v>
      </c>
      <c r="L574">
        <f>IFERROR(VLOOKUP(G574,Store_Map!$A$2:$I$100,7,FALSE),"")</f>
        <v>0</v>
      </c>
      <c r="M574">
        <f>IFERROR(VLOOKUP(G574,Store_Map!$A$2:$I$100,8,FALSE),"")</f>
        <v>0</v>
      </c>
      <c r="N574">
        <f t="shared" si="72"/>
        <v>0</v>
      </c>
      <c r="O574" t="str">
        <f t="shared" si="73"/>
        <v>PASS</v>
      </c>
      <c r="P574" t="str">
        <f t="shared" si="74"/>
        <v>PASS</v>
      </c>
      <c r="Q574" t="str">
        <f t="shared" si="75"/>
        <v>PASS</v>
      </c>
      <c r="R574" t="str">
        <f t="shared" si="76"/>
        <v>PASS</v>
      </c>
      <c r="S574" t="str">
        <f t="shared" si="77"/>
        <v>PASS</v>
      </c>
      <c r="T574">
        <f t="shared" si="78"/>
        <v>100</v>
      </c>
      <c r="U574" t="str">
        <f t="shared" si="79"/>
        <v>Low</v>
      </c>
      <c r="V574" t="str">
        <f t="shared" si="80"/>
        <v>Clean</v>
      </c>
    </row>
    <row r="575" spans="1:22" x14ac:dyDescent="0.3">
      <c r="A575" t="str">
        <f>Raw_Data!A575</f>
        <v>6244165</v>
      </c>
      <c r="B575">
        <f>Raw_Data!B575</f>
        <v>45663</v>
      </c>
      <c r="C575" t="str">
        <f>Raw_Data!C575</f>
        <v>AMLODIPINE BESYLATE 10 MG T</v>
      </c>
      <c r="D575" t="str">
        <f>Raw_Data!D575</f>
        <v>69097012815</v>
      </c>
      <c r="E575" t="str">
        <f>Raw_Data!E575</f>
        <v>BYNE, EDMUND</v>
      </c>
      <c r="F575" t="str">
        <f>Raw_Data!F575</f>
        <v>1033186648</v>
      </c>
      <c r="G575" t="str">
        <f>Raw_Data!H575</f>
        <v>0</v>
      </c>
      <c r="H575">
        <f>IFERROR(VLOOKUP(G575,Store_Map!$A$2:$I$100,3,FALSE),"")</f>
        <v>0</v>
      </c>
      <c r="I575">
        <f>IFERROR(VLOOKUP(G575,Store_Map!$A$2:$I$100,4,FALSE),"")</f>
        <v>0</v>
      </c>
      <c r="J575">
        <f>IFERROR(VLOOKUP(G575,Store_Map!$A$2:$I$100,5,FALSE),"")</f>
        <v>0</v>
      </c>
      <c r="K575">
        <f>IFERROR(VLOOKUP(G575,Store_Map!$A$2:$I$100,6,FALSE),"")</f>
        <v>0</v>
      </c>
      <c r="L575">
        <f>IFERROR(VLOOKUP(G575,Store_Map!$A$2:$I$100,7,FALSE),"")</f>
        <v>0</v>
      </c>
      <c r="M575">
        <f>IFERROR(VLOOKUP(G575,Store_Map!$A$2:$I$100,8,FALSE),"")</f>
        <v>0</v>
      </c>
      <c r="N575">
        <f t="shared" si="72"/>
        <v>0</v>
      </c>
      <c r="O575" t="str">
        <f t="shared" si="73"/>
        <v>PASS</v>
      </c>
      <c r="P575" t="str">
        <f t="shared" si="74"/>
        <v>PASS</v>
      </c>
      <c r="Q575" t="str">
        <f t="shared" si="75"/>
        <v>PASS</v>
      </c>
      <c r="R575" t="str">
        <f t="shared" si="76"/>
        <v>PASS</v>
      </c>
      <c r="S575" t="str">
        <f t="shared" si="77"/>
        <v>PASS</v>
      </c>
      <c r="T575">
        <f t="shared" si="78"/>
        <v>100</v>
      </c>
      <c r="U575" t="str">
        <f t="shared" si="79"/>
        <v>Low</v>
      </c>
      <c r="V575" t="str">
        <f t="shared" si="80"/>
        <v>Clean</v>
      </c>
    </row>
    <row r="576" spans="1:22" x14ac:dyDescent="0.3">
      <c r="A576" t="str">
        <f>Raw_Data!A576</f>
        <v>6243118</v>
      </c>
      <c r="B576">
        <f>Raw_Data!B576</f>
        <v>45663</v>
      </c>
      <c r="C576" t="str">
        <f>Raw_Data!C576</f>
        <v>LOSARTAN-HCTZ 100-25 MG TAB</v>
      </c>
      <c r="D576" t="str">
        <f>Raw_Data!D576</f>
        <v>65862047099</v>
      </c>
      <c r="E576" t="str">
        <f>Raw_Data!E576</f>
        <v>BYNE, EDMUND</v>
      </c>
      <c r="F576" t="str">
        <f>Raw_Data!F576</f>
        <v>1033186648</v>
      </c>
      <c r="G576" t="str">
        <f>Raw_Data!H576</f>
        <v>0</v>
      </c>
      <c r="H576">
        <f>IFERROR(VLOOKUP(G576,Store_Map!$A$2:$I$100,3,FALSE),"")</f>
        <v>0</v>
      </c>
      <c r="I576">
        <f>IFERROR(VLOOKUP(G576,Store_Map!$A$2:$I$100,4,FALSE),"")</f>
        <v>0</v>
      </c>
      <c r="J576">
        <f>IFERROR(VLOOKUP(G576,Store_Map!$A$2:$I$100,5,FALSE),"")</f>
        <v>0</v>
      </c>
      <c r="K576">
        <f>IFERROR(VLOOKUP(G576,Store_Map!$A$2:$I$100,6,FALSE),"")</f>
        <v>0</v>
      </c>
      <c r="L576">
        <f>IFERROR(VLOOKUP(G576,Store_Map!$A$2:$I$100,7,FALSE),"")</f>
        <v>0</v>
      </c>
      <c r="M576">
        <f>IFERROR(VLOOKUP(G576,Store_Map!$A$2:$I$100,8,FALSE),"")</f>
        <v>0</v>
      </c>
      <c r="N576">
        <f t="shared" si="72"/>
        <v>0</v>
      </c>
      <c r="O576" t="str">
        <f t="shared" si="73"/>
        <v>PASS</v>
      </c>
      <c r="P576" t="str">
        <f t="shared" si="74"/>
        <v>PASS</v>
      </c>
      <c r="Q576" t="str">
        <f t="shared" si="75"/>
        <v>PASS</v>
      </c>
      <c r="R576" t="str">
        <f t="shared" si="76"/>
        <v>PASS</v>
      </c>
      <c r="S576" t="str">
        <f t="shared" si="77"/>
        <v>PASS</v>
      </c>
      <c r="T576">
        <f t="shared" si="78"/>
        <v>100</v>
      </c>
      <c r="U576" t="str">
        <f t="shared" si="79"/>
        <v>Low</v>
      </c>
      <c r="V576" t="str">
        <f t="shared" si="80"/>
        <v>Clean</v>
      </c>
    </row>
    <row r="577" spans="1:22" x14ac:dyDescent="0.3">
      <c r="A577" t="str">
        <f>Raw_Data!A577</f>
        <v>6251403</v>
      </c>
      <c r="B577">
        <f>Raw_Data!B577</f>
        <v>45663</v>
      </c>
      <c r="C577" t="str">
        <f>Raw_Data!C577</f>
        <v>AMLODIPINE BESYLATE 5 MG TA</v>
      </c>
      <c r="D577" t="str">
        <f>Raw_Data!D577</f>
        <v>69097012715</v>
      </c>
      <c r="E577" t="str">
        <f>Raw_Data!E577</f>
        <v>BYNE, EDMUND</v>
      </c>
      <c r="F577" t="str">
        <f>Raw_Data!F577</f>
        <v>1033186648</v>
      </c>
      <c r="G577" t="str">
        <f>Raw_Data!H577</f>
        <v>0</v>
      </c>
      <c r="H577">
        <f>IFERROR(VLOOKUP(G577,Store_Map!$A$2:$I$100,3,FALSE),"")</f>
        <v>0</v>
      </c>
      <c r="I577">
        <f>IFERROR(VLOOKUP(G577,Store_Map!$A$2:$I$100,4,FALSE),"")</f>
        <v>0</v>
      </c>
      <c r="J577">
        <f>IFERROR(VLOOKUP(G577,Store_Map!$A$2:$I$100,5,FALSE),"")</f>
        <v>0</v>
      </c>
      <c r="K577">
        <f>IFERROR(VLOOKUP(G577,Store_Map!$A$2:$I$100,6,FALSE),"")</f>
        <v>0</v>
      </c>
      <c r="L577">
        <f>IFERROR(VLOOKUP(G577,Store_Map!$A$2:$I$100,7,FALSE),"")</f>
        <v>0</v>
      </c>
      <c r="M577">
        <f>IFERROR(VLOOKUP(G577,Store_Map!$A$2:$I$100,8,FALSE),"")</f>
        <v>0</v>
      </c>
      <c r="N577">
        <f t="shared" si="72"/>
        <v>0</v>
      </c>
      <c r="O577" t="str">
        <f t="shared" si="73"/>
        <v>PASS</v>
      </c>
      <c r="P577" t="str">
        <f t="shared" si="74"/>
        <v>PASS</v>
      </c>
      <c r="Q577" t="str">
        <f t="shared" si="75"/>
        <v>PASS</v>
      </c>
      <c r="R577" t="str">
        <f t="shared" si="76"/>
        <v>PASS</v>
      </c>
      <c r="S577" t="str">
        <f t="shared" si="77"/>
        <v>PASS</v>
      </c>
      <c r="T577">
        <f t="shared" si="78"/>
        <v>100</v>
      </c>
      <c r="U577" t="str">
        <f t="shared" si="79"/>
        <v>Low</v>
      </c>
      <c r="V577" t="str">
        <f t="shared" si="80"/>
        <v>Clean</v>
      </c>
    </row>
    <row r="578" spans="1:22" x14ac:dyDescent="0.3">
      <c r="A578" t="str">
        <f>Raw_Data!A578</f>
        <v>6251404</v>
      </c>
      <c r="B578">
        <f>Raw_Data!B578</f>
        <v>45663</v>
      </c>
      <c r="C578" t="str">
        <f>Raw_Data!C578</f>
        <v>FARXIGA 10 MG TABLET</v>
      </c>
      <c r="D578" t="str">
        <f>Raw_Data!D578</f>
        <v>310621030</v>
      </c>
      <c r="E578" t="str">
        <f>Raw_Data!E578</f>
        <v>BYNE, EDMUND</v>
      </c>
      <c r="F578" t="str">
        <f>Raw_Data!F578</f>
        <v>1033186648</v>
      </c>
      <c r="G578" t="str">
        <f>Raw_Data!H578</f>
        <v>0</v>
      </c>
      <c r="H578">
        <f>IFERROR(VLOOKUP(G578,Store_Map!$A$2:$I$100,3,FALSE),"")</f>
        <v>0</v>
      </c>
      <c r="I578">
        <f>IFERROR(VLOOKUP(G578,Store_Map!$A$2:$I$100,4,FALSE),"")</f>
        <v>0</v>
      </c>
      <c r="J578">
        <f>IFERROR(VLOOKUP(G578,Store_Map!$A$2:$I$100,5,FALSE),"")</f>
        <v>0</v>
      </c>
      <c r="K578">
        <f>IFERROR(VLOOKUP(G578,Store_Map!$A$2:$I$100,6,FALSE),"")</f>
        <v>0</v>
      </c>
      <c r="L578">
        <f>IFERROR(VLOOKUP(G578,Store_Map!$A$2:$I$100,7,FALSE),"")</f>
        <v>0</v>
      </c>
      <c r="M578">
        <f>IFERROR(VLOOKUP(G578,Store_Map!$A$2:$I$100,8,FALSE),"")</f>
        <v>0</v>
      </c>
      <c r="N578">
        <f t="shared" ref="N578:N641" si="81">COUNTBLANK(A578:M578)</f>
        <v>0</v>
      </c>
      <c r="O578" t="str">
        <f t="shared" ref="O578:O641" si="82">IF(AND(F578&lt;&gt;"",LEN(F578)=10,ISNUMBER(--F578)),"PASS","REVIEW")</f>
        <v>PASS</v>
      </c>
      <c r="P578" t="str">
        <f t="shared" ref="P578:P641" si="83">IF(AND(D578&lt;&gt;"",OR(LEN(D578)=10,LEN(D578)=11),ISNUMBER(--D578)),"PASS","REVIEW")</f>
        <v>REVIEW</v>
      </c>
      <c r="Q578" t="str">
        <f t="shared" ref="Q578:Q641" si="84">IF(H578&lt;&gt;"","PASS","REVIEW")</f>
        <v>PASS</v>
      </c>
      <c r="R578" t="str">
        <f t="shared" ref="R578:R641" si="85">IF(AND(I578&lt;&gt;"",J578&lt;&gt;"",K578&lt;&gt;"",L578&lt;&gt;"",M578&lt;&gt;""),"PASS","REVIEW")</f>
        <v>PASS</v>
      </c>
      <c r="S578" t="str">
        <f t="shared" ref="S578:S641" si="86">IF(OR(N578&gt;0,O578="REVIEW",P578="REVIEW",Q578="REVIEW",R578="REVIEW"),"REVIEW","PASS")</f>
        <v>REVIEW</v>
      </c>
      <c r="T578">
        <f t="shared" ref="T578:T641" si="87">MAX(0,100-(N578*5)-IF(O578="REVIEW",15,0)-IF(P578="REVIEW",10,0)-IF(Q578="REVIEW",10,0)-IF(R578="REVIEW",20,0))</f>
        <v>90</v>
      </c>
      <c r="U578" t="str">
        <f t="shared" ref="U578:U641" si="88">IF(T578&gt;=90,"Low",IF(T578&gt;=70,"Medium","High"))</f>
        <v>Low</v>
      </c>
      <c r="V578" t="str">
        <f t="shared" ref="V578:V641" si="89">IF(N578&gt;0,"Missing required fields",IF(O578="REVIEW","Invalid provider NPI",IF(P578="REVIEW","Invalid NDC",IF(Q578="REVIEW","Store mapping incomplete",IF(R578="REVIEW","Entity mapping incomplete","Clean")))))</f>
        <v>Invalid NDC</v>
      </c>
    </row>
    <row r="579" spans="1:22" x14ac:dyDescent="0.3">
      <c r="A579" t="str">
        <f>Raw_Data!A579</f>
        <v>6251405</v>
      </c>
      <c r="B579">
        <f>Raw_Data!B579</f>
        <v>45663</v>
      </c>
      <c r="C579" t="str">
        <f>Raw_Data!C579</f>
        <v>METFORMIN HCL 500 MG TABLET</v>
      </c>
      <c r="D579" t="str">
        <f>Raw_Data!D579</f>
        <v>68382075805</v>
      </c>
      <c r="E579" t="str">
        <f>Raw_Data!E579</f>
        <v>BYNE, EDMUND</v>
      </c>
      <c r="F579" t="str">
        <f>Raw_Data!F579</f>
        <v>1033186648</v>
      </c>
      <c r="G579" t="str">
        <f>Raw_Data!H579</f>
        <v>0</v>
      </c>
      <c r="H579">
        <f>IFERROR(VLOOKUP(G579,Store_Map!$A$2:$I$100,3,FALSE),"")</f>
        <v>0</v>
      </c>
      <c r="I579">
        <f>IFERROR(VLOOKUP(G579,Store_Map!$A$2:$I$100,4,FALSE),"")</f>
        <v>0</v>
      </c>
      <c r="J579">
        <f>IFERROR(VLOOKUP(G579,Store_Map!$A$2:$I$100,5,FALSE),"")</f>
        <v>0</v>
      </c>
      <c r="K579">
        <f>IFERROR(VLOOKUP(G579,Store_Map!$A$2:$I$100,6,FALSE),"")</f>
        <v>0</v>
      </c>
      <c r="L579">
        <f>IFERROR(VLOOKUP(G579,Store_Map!$A$2:$I$100,7,FALSE),"")</f>
        <v>0</v>
      </c>
      <c r="M579">
        <f>IFERROR(VLOOKUP(G579,Store_Map!$A$2:$I$100,8,FALSE),"")</f>
        <v>0</v>
      </c>
      <c r="N579">
        <f t="shared" si="81"/>
        <v>0</v>
      </c>
      <c r="O579" t="str">
        <f t="shared" si="82"/>
        <v>PASS</v>
      </c>
      <c r="P579" t="str">
        <f t="shared" si="83"/>
        <v>PASS</v>
      </c>
      <c r="Q579" t="str">
        <f t="shared" si="84"/>
        <v>PASS</v>
      </c>
      <c r="R579" t="str">
        <f t="shared" si="85"/>
        <v>PASS</v>
      </c>
      <c r="S579" t="str">
        <f t="shared" si="86"/>
        <v>PASS</v>
      </c>
      <c r="T579">
        <f t="shared" si="87"/>
        <v>100</v>
      </c>
      <c r="U579" t="str">
        <f t="shared" si="88"/>
        <v>Low</v>
      </c>
      <c r="V579" t="str">
        <f t="shared" si="89"/>
        <v>Clean</v>
      </c>
    </row>
    <row r="580" spans="1:22" x14ac:dyDescent="0.3">
      <c r="A580" t="str">
        <f>Raw_Data!A580</f>
        <v>6251406</v>
      </c>
      <c r="B580">
        <f>Raw_Data!B580</f>
        <v>45663</v>
      </c>
      <c r="C580" t="str">
        <f>Raw_Data!C580</f>
        <v>GABAPENTIN 300 MG CAPSULE</v>
      </c>
      <c r="D580" t="str">
        <f>Raw_Data!D580</f>
        <v>50228018010</v>
      </c>
      <c r="E580" t="str">
        <f>Raw_Data!E580</f>
        <v>BYNE, EDMUND</v>
      </c>
      <c r="F580" t="str">
        <f>Raw_Data!F580</f>
        <v>1033186648</v>
      </c>
      <c r="G580" t="str">
        <f>Raw_Data!H580</f>
        <v>0</v>
      </c>
      <c r="H580">
        <f>IFERROR(VLOOKUP(G580,Store_Map!$A$2:$I$100,3,FALSE),"")</f>
        <v>0</v>
      </c>
      <c r="I580">
        <f>IFERROR(VLOOKUP(G580,Store_Map!$A$2:$I$100,4,FALSE),"")</f>
        <v>0</v>
      </c>
      <c r="J580">
        <f>IFERROR(VLOOKUP(G580,Store_Map!$A$2:$I$100,5,FALSE),"")</f>
        <v>0</v>
      </c>
      <c r="K580">
        <f>IFERROR(VLOOKUP(G580,Store_Map!$A$2:$I$100,6,FALSE),"")</f>
        <v>0</v>
      </c>
      <c r="L580">
        <f>IFERROR(VLOOKUP(G580,Store_Map!$A$2:$I$100,7,FALSE),"")</f>
        <v>0</v>
      </c>
      <c r="M580">
        <f>IFERROR(VLOOKUP(G580,Store_Map!$A$2:$I$100,8,FALSE),"")</f>
        <v>0</v>
      </c>
      <c r="N580">
        <f t="shared" si="81"/>
        <v>0</v>
      </c>
      <c r="O580" t="str">
        <f t="shared" si="82"/>
        <v>PASS</v>
      </c>
      <c r="P580" t="str">
        <f t="shared" si="83"/>
        <v>PASS</v>
      </c>
      <c r="Q580" t="str">
        <f t="shared" si="84"/>
        <v>PASS</v>
      </c>
      <c r="R580" t="str">
        <f t="shared" si="85"/>
        <v>PASS</v>
      </c>
      <c r="S580" t="str">
        <f t="shared" si="86"/>
        <v>PASS</v>
      </c>
      <c r="T580">
        <f t="shared" si="87"/>
        <v>100</v>
      </c>
      <c r="U580" t="str">
        <f t="shared" si="88"/>
        <v>Low</v>
      </c>
      <c r="V580" t="str">
        <f t="shared" si="89"/>
        <v>Clean</v>
      </c>
    </row>
    <row r="581" spans="1:22" x14ac:dyDescent="0.3">
      <c r="A581" t="str">
        <f>Raw_Data!A581</f>
        <v>6251407</v>
      </c>
      <c r="B581">
        <f>Raw_Data!B581</f>
        <v>45663</v>
      </c>
      <c r="C581" t="str">
        <f>Raw_Data!C581</f>
        <v>AMLODIPINE BESYLATE 5 MG TA</v>
      </c>
      <c r="D581" t="str">
        <f>Raw_Data!D581</f>
        <v>69097012715</v>
      </c>
      <c r="E581" t="str">
        <f>Raw_Data!E581</f>
        <v>BYNE, EDMUND</v>
      </c>
      <c r="F581" t="str">
        <f>Raw_Data!F581</f>
        <v>1033186648</v>
      </c>
      <c r="G581" t="str">
        <f>Raw_Data!H581</f>
        <v>0</v>
      </c>
      <c r="H581">
        <f>IFERROR(VLOOKUP(G581,Store_Map!$A$2:$I$100,3,FALSE),"")</f>
        <v>0</v>
      </c>
      <c r="I581">
        <f>IFERROR(VLOOKUP(G581,Store_Map!$A$2:$I$100,4,FALSE),"")</f>
        <v>0</v>
      </c>
      <c r="J581">
        <f>IFERROR(VLOOKUP(G581,Store_Map!$A$2:$I$100,5,FALSE),"")</f>
        <v>0</v>
      </c>
      <c r="K581">
        <f>IFERROR(VLOOKUP(G581,Store_Map!$A$2:$I$100,6,FALSE),"")</f>
        <v>0</v>
      </c>
      <c r="L581">
        <f>IFERROR(VLOOKUP(G581,Store_Map!$A$2:$I$100,7,FALSE),"")</f>
        <v>0</v>
      </c>
      <c r="M581">
        <f>IFERROR(VLOOKUP(G581,Store_Map!$A$2:$I$100,8,FALSE),"")</f>
        <v>0</v>
      </c>
      <c r="N581">
        <f t="shared" si="81"/>
        <v>0</v>
      </c>
      <c r="O581" t="str">
        <f t="shared" si="82"/>
        <v>PASS</v>
      </c>
      <c r="P581" t="str">
        <f t="shared" si="83"/>
        <v>PASS</v>
      </c>
      <c r="Q581" t="str">
        <f t="shared" si="84"/>
        <v>PASS</v>
      </c>
      <c r="R581" t="str">
        <f t="shared" si="85"/>
        <v>PASS</v>
      </c>
      <c r="S581" t="str">
        <f t="shared" si="86"/>
        <v>PASS</v>
      </c>
      <c r="T581">
        <f t="shared" si="87"/>
        <v>100</v>
      </c>
      <c r="U581" t="str">
        <f t="shared" si="88"/>
        <v>Low</v>
      </c>
      <c r="V581" t="str">
        <f t="shared" si="89"/>
        <v>Clean</v>
      </c>
    </row>
    <row r="582" spans="1:22" x14ac:dyDescent="0.3">
      <c r="A582" t="str">
        <f>Raw_Data!A582</f>
        <v>6251408</v>
      </c>
      <c r="B582">
        <f>Raw_Data!B582</f>
        <v>45663</v>
      </c>
      <c r="C582" t="str">
        <f>Raw_Data!C582</f>
        <v>IBUPROFEN 800 MG TABLET</v>
      </c>
      <c r="D582" t="str">
        <f>Raw_Data!D582</f>
        <v>59651036205</v>
      </c>
      <c r="E582" t="str">
        <f>Raw_Data!E582</f>
        <v>BYNE, EDMUND</v>
      </c>
      <c r="F582" t="str">
        <f>Raw_Data!F582</f>
        <v>1033186648</v>
      </c>
      <c r="G582" t="str">
        <f>Raw_Data!H582</f>
        <v>0</v>
      </c>
      <c r="H582">
        <f>IFERROR(VLOOKUP(G582,Store_Map!$A$2:$I$100,3,FALSE),"")</f>
        <v>0</v>
      </c>
      <c r="I582">
        <f>IFERROR(VLOOKUP(G582,Store_Map!$A$2:$I$100,4,FALSE),"")</f>
        <v>0</v>
      </c>
      <c r="J582">
        <f>IFERROR(VLOOKUP(G582,Store_Map!$A$2:$I$100,5,FALSE),"")</f>
        <v>0</v>
      </c>
      <c r="K582">
        <f>IFERROR(VLOOKUP(G582,Store_Map!$A$2:$I$100,6,FALSE),"")</f>
        <v>0</v>
      </c>
      <c r="L582">
        <f>IFERROR(VLOOKUP(G582,Store_Map!$A$2:$I$100,7,FALSE),"")</f>
        <v>0</v>
      </c>
      <c r="M582">
        <f>IFERROR(VLOOKUP(G582,Store_Map!$A$2:$I$100,8,FALSE),"")</f>
        <v>0</v>
      </c>
      <c r="N582">
        <f t="shared" si="81"/>
        <v>0</v>
      </c>
      <c r="O582" t="str">
        <f t="shared" si="82"/>
        <v>PASS</v>
      </c>
      <c r="P582" t="str">
        <f t="shared" si="83"/>
        <v>PASS</v>
      </c>
      <c r="Q582" t="str">
        <f t="shared" si="84"/>
        <v>PASS</v>
      </c>
      <c r="R582" t="str">
        <f t="shared" si="85"/>
        <v>PASS</v>
      </c>
      <c r="S582" t="str">
        <f t="shared" si="86"/>
        <v>PASS</v>
      </c>
      <c r="T582">
        <f t="shared" si="87"/>
        <v>100</v>
      </c>
      <c r="U582" t="str">
        <f t="shared" si="88"/>
        <v>Low</v>
      </c>
      <c r="V582" t="str">
        <f t="shared" si="89"/>
        <v>Clean</v>
      </c>
    </row>
    <row r="583" spans="1:22" x14ac:dyDescent="0.3">
      <c r="A583" t="str">
        <f>Raw_Data!A583</f>
        <v>6250544</v>
      </c>
      <c r="B583">
        <f>Raw_Data!B583</f>
        <v>45663</v>
      </c>
      <c r="C583" t="str">
        <f>Raw_Data!C583</f>
        <v>NYSTATIN 100,000 UNIT/ML SU</v>
      </c>
      <c r="D583" t="str">
        <f>Raw_Data!D583</f>
        <v>121086816</v>
      </c>
      <c r="E583" t="str">
        <f>Raw_Data!E583</f>
        <v>HARSHMAN, SONALI</v>
      </c>
      <c r="F583" t="str">
        <f>Raw_Data!F583</f>
        <v>1104084516</v>
      </c>
      <c r="G583" t="str">
        <f>Raw_Data!H583</f>
        <v>0</v>
      </c>
      <c r="H583">
        <f>IFERROR(VLOOKUP(G583,Store_Map!$A$2:$I$100,3,FALSE),"")</f>
        <v>0</v>
      </c>
      <c r="I583">
        <f>IFERROR(VLOOKUP(G583,Store_Map!$A$2:$I$100,4,FALSE),"")</f>
        <v>0</v>
      </c>
      <c r="J583">
        <f>IFERROR(VLOOKUP(G583,Store_Map!$A$2:$I$100,5,FALSE),"")</f>
        <v>0</v>
      </c>
      <c r="K583">
        <f>IFERROR(VLOOKUP(G583,Store_Map!$A$2:$I$100,6,FALSE),"")</f>
        <v>0</v>
      </c>
      <c r="L583">
        <f>IFERROR(VLOOKUP(G583,Store_Map!$A$2:$I$100,7,FALSE),"")</f>
        <v>0</v>
      </c>
      <c r="M583">
        <f>IFERROR(VLOOKUP(G583,Store_Map!$A$2:$I$100,8,FALSE),"")</f>
        <v>0</v>
      </c>
      <c r="N583">
        <f t="shared" si="81"/>
        <v>0</v>
      </c>
      <c r="O583" t="str">
        <f t="shared" si="82"/>
        <v>PASS</v>
      </c>
      <c r="P583" t="str">
        <f t="shared" si="83"/>
        <v>REVIEW</v>
      </c>
      <c r="Q583" t="str">
        <f t="shared" si="84"/>
        <v>PASS</v>
      </c>
      <c r="R583" t="str">
        <f t="shared" si="85"/>
        <v>PASS</v>
      </c>
      <c r="S583" t="str">
        <f t="shared" si="86"/>
        <v>REVIEW</v>
      </c>
      <c r="T583">
        <f t="shared" si="87"/>
        <v>90</v>
      </c>
      <c r="U583" t="str">
        <f t="shared" si="88"/>
        <v>Low</v>
      </c>
      <c r="V583" t="str">
        <f t="shared" si="89"/>
        <v>Invalid NDC</v>
      </c>
    </row>
    <row r="584" spans="1:22" x14ac:dyDescent="0.3">
      <c r="A584" t="str">
        <f>Raw_Data!A584</f>
        <v>6251409</v>
      </c>
      <c r="B584">
        <f>Raw_Data!B584</f>
        <v>45663</v>
      </c>
      <c r="C584" t="str">
        <f>Raw_Data!C584</f>
        <v>ATOMOXETINE HCL 18 MG CAPSU</v>
      </c>
      <c r="D584" t="str">
        <f>Raw_Data!D584</f>
        <v>68462026630</v>
      </c>
      <c r="E584" t="str">
        <f>Raw_Data!E584</f>
        <v>GIBBS, JON</v>
      </c>
      <c r="F584" t="str">
        <f>Raw_Data!F584</f>
        <v>1700896156</v>
      </c>
      <c r="G584" t="str">
        <f>Raw_Data!H584</f>
        <v>0</v>
      </c>
      <c r="H584">
        <f>IFERROR(VLOOKUP(G584,Store_Map!$A$2:$I$100,3,FALSE),"")</f>
        <v>0</v>
      </c>
      <c r="I584">
        <f>IFERROR(VLOOKUP(G584,Store_Map!$A$2:$I$100,4,FALSE),"")</f>
        <v>0</v>
      </c>
      <c r="J584">
        <f>IFERROR(VLOOKUP(G584,Store_Map!$A$2:$I$100,5,FALSE),"")</f>
        <v>0</v>
      </c>
      <c r="K584">
        <f>IFERROR(VLOOKUP(G584,Store_Map!$A$2:$I$100,6,FALSE),"")</f>
        <v>0</v>
      </c>
      <c r="L584">
        <f>IFERROR(VLOOKUP(G584,Store_Map!$A$2:$I$100,7,FALSE),"")</f>
        <v>0</v>
      </c>
      <c r="M584">
        <f>IFERROR(VLOOKUP(G584,Store_Map!$A$2:$I$100,8,FALSE),"")</f>
        <v>0</v>
      </c>
      <c r="N584">
        <f t="shared" si="81"/>
        <v>0</v>
      </c>
      <c r="O584" t="str">
        <f t="shared" si="82"/>
        <v>PASS</v>
      </c>
      <c r="P584" t="str">
        <f t="shared" si="83"/>
        <v>PASS</v>
      </c>
      <c r="Q584" t="str">
        <f t="shared" si="84"/>
        <v>PASS</v>
      </c>
      <c r="R584" t="str">
        <f t="shared" si="85"/>
        <v>PASS</v>
      </c>
      <c r="S584" t="str">
        <f t="shared" si="86"/>
        <v>PASS</v>
      </c>
      <c r="T584">
        <f t="shared" si="87"/>
        <v>100</v>
      </c>
      <c r="U584" t="str">
        <f t="shared" si="88"/>
        <v>Low</v>
      </c>
      <c r="V584" t="str">
        <f t="shared" si="89"/>
        <v>Clean</v>
      </c>
    </row>
    <row r="585" spans="1:22" x14ac:dyDescent="0.3">
      <c r="A585" t="str">
        <f>Raw_Data!A585</f>
        <v>6243549</v>
      </c>
      <c r="B585">
        <f>Raw_Data!B585</f>
        <v>45663</v>
      </c>
      <c r="C585" t="str">
        <f>Raw_Data!C585</f>
        <v>BD UF SHORT PEN NEEDLE 8MMX</v>
      </c>
      <c r="D585" t="str">
        <f>Raw_Data!D585</f>
        <v>8290320109</v>
      </c>
      <c r="E585" t="str">
        <f>Raw_Data!E585</f>
        <v>BYNE, EDMUND</v>
      </c>
      <c r="F585" t="str">
        <f>Raw_Data!F585</f>
        <v>1033186648</v>
      </c>
      <c r="G585" t="str">
        <f>Raw_Data!H585</f>
        <v>0</v>
      </c>
      <c r="H585">
        <f>IFERROR(VLOOKUP(G585,Store_Map!$A$2:$I$100,3,FALSE),"")</f>
        <v>0</v>
      </c>
      <c r="I585">
        <f>IFERROR(VLOOKUP(G585,Store_Map!$A$2:$I$100,4,FALSE),"")</f>
        <v>0</v>
      </c>
      <c r="J585">
        <f>IFERROR(VLOOKUP(G585,Store_Map!$A$2:$I$100,5,FALSE),"")</f>
        <v>0</v>
      </c>
      <c r="K585">
        <f>IFERROR(VLOOKUP(G585,Store_Map!$A$2:$I$100,6,FALSE),"")</f>
        <v>0</v>
      </c>
      <c r="L585">
        <f>IFERROR(VLOOKUP(G585,Store_Map!$A$2:$I$100,7,FALSE),"")</f>
        <v>0</v>
      </c>
      <c r="M585">
        <f>IFERROR(VLOOKUP(G585,Store_Map!$A$2:$I$100,8,FALSE),"")</f>
        <v>0</v>
      </c>
      <c r="N585">
        <f t="shared" si="81"/>
        <v>0</v>
      </c>
      <c r="O585" t="str">
        <f t="shared" si="82"/>
        <v>PASS</v>
      </c>
      <c r="P585" t="str">
        <f t="shared" si="83"/>
        <v>PASS</v>
      </c>
      <c r="Q585" t="str">
        <f t="shared" si="84"/>
        <v>PASS</v>
      </c>
      <c r="R585" t="str">
        <f t="shared" si="85"/>
        <v>PASS</v>
      </c>
      <c r="S585" t="str">
        <f t="shared" si="86"/>
        <v>PASS</v>
      </c>
      <c r="T585">
        <f t="shared" si="87"/>
        <v>100</v>
      </c>
      <c r="U585" t="str">
        <f t="shared" si="88"/>
        <v>Low</v>
      </c>
      <c r="V585" t="str">
        <f t="shared" si="89"/>
        <v>Clean</v>
      </c>
    </row>
    <row r="586" spans="1:22" x14ac:dyDescent="0.3">
      <c r="A586" t="str">
        <f>Raw_Data!A586</f>
        <v>6251410</v>
      </c>
      <c r="B586">
        <f>Raw_Data!B586</f>
        <v>45663</v>
      </c>
      <c r="C586" t="str">
        <f>Raw_Data!C586</f>
        <v>LOSARTAN-HCTZ 50-12.5 MG TA</v>
      </c>
      <c r="D586" t="str">
        <f>Raw_Data!D586</f>
        <v>65862046899</v>
      </c>
      <c r="E586" t="str">
        <f>Raw_Data!E586</f>
        <v>GIBBS, JON</v>
      </c>
      <c r="F586" t="str">
        <f>Raw_Data!F586</f>
        <v>1700896156</v>
      </c>
      <c r="G586" t="str">
        <f>Raw_Data!H586</f>
        <v>0</v>
      </c>
      <c r="H586">
        <f>IFERROR(VLOOKUP(G586,Store_Map!$A$2:$I$100,3,FALSE),"")</f>
        <v>0</v>
      </c>
      <c r="I586">
        <f>IFERROR(VLOOKUP(G586,Store_Map!$A$2:$I$100,4,FALSE),"")</f>
        <v>0</v>
      </c>
      <c r="J586">
        <f>IFERROR(VLOOKUP(G586,Store_Map!$A$2:$I$100,5,FALSE),"")</f>
        <v>0</v>
      </c>
      <c r="K586">
        <f>IFERROR(VLOOKUP(G586,Store_Map!$A$2:$I$100,6,FALSE),"")</f>
        <v>0</v>
      </c>
      <c r="L586">
        <f>IFERROR(VLOOKUP(G586,Store_Map!$A$2:$I$100,7,FALSE),"")</f>
        <v>0</v>
      </c>
      <c r="M586">
        <f>IFERROR(VLOOKUP(G586,Store_Map!$A$2:$I$100,8,FALSE),"")</f>
        <v>0</v>
      </c>
      <c r="N586">
        <f t="shared" si="81"/>
        <v>0</v>
      </c>
      <c r="O586" t="str">
        <f t="shared" si="82"/>
        <v>PASS</v>
      </c>
      <c r="P586" t="str">
        <f t="shared" si="83"/>
        <v>PASS</v>
      </c>
      <c r="Q586" t="str">
        <f t="shared" si="84"/>
        <v>PASS</v>
      </c>
      <c r="R586" t="str">
        <f t="shared" si="85"/>
        <v>PASS</v>
      </c>
      <c r="S586" t="str">
        <f t="shared" si="86"/>
        <v>PASS</v>
      </c>
      <c r="T586">
        <f t="shared" si="87"/>
        <v>100</v>
      </c>
      <c r="U586" t="str">
        <f t="shared" si="88"/>
        <v>Low</v>
      </c>
      <c r="V586" t="str">
        <f t="shared" si="89"/>
        <v>Clean</v>
      </c>
    </row>
    <row r="587" spans="1:22" x14ac:dyDescent="0.3">
      <c r="A587" t="str">
        <f>Raw_Data!A587</f>
        <v>6251412</v>
      </c>
      <c r="B587">
        <f>Raw_Data!B587</f>
        <v>45663</v>
      </c>
      <c r="C587" t="str">
        <f>Raw_Data!C587</f>
        <v>DICYCLOMINE 10 MG CAPSULE</v>
      </c>
      <c r="D587" t="str">
        <f>Raw_Data!D587</f>
        <v>527058610</v>
      </c>
      <c r="E587" t="str">
        <f>Raw_Data!E587</f>
        <v>GIBBS, JON</v>
      </c>
      <c r="F587" t="str">
        <f>Raw_Data!F587</f>
        <v>1700896156</v>
      </c>
      <c r="G587" t="str">
        <f>Raw_Data!H587</f>
        <v>0</v>
      </c>
      <c r="H587">
        <f>IFERROR(VLOOKUP(G587,Store_Map!$A$2:$I$100,3,FALSE),"")</f>
        <v>0</v>
      </c>
      <c r="I587">
        <f>IFERROR(VLOOKUP(G587,Store_Map!$A$2:$I$100,4,FALSE),"")</f>
        <v>0</v>
      </c>
      <c r="J587">
        <f>IFERROR(VLOOKUP(G587,Store_Map!$A$2:$I$100,5,FALSE),"")</f>
        <v>0</v>
      </c>
      <c r="K587">
        <f>IFERROR(VLOOKUP(G587,Store_Map!$A$2:$I$100,6,FALSE),"")</f>
        <v>0</v>
      </c>
      <c r="L587">
        <f>IFERROR(VLOOKUP(G587,Store_Map!$A$2:$I$100,7,FALSE),"")</f>
        <v>0</v>
      </c>
      <c r="M587">
        <f>IFERROR(VLOOKUP(G587,Store_Map!$A$2:$I$100,8,FALSE),"")</f>
        <v>0</v>
      </c>
      <c r="N587">
        <f t="shared" si="81"/>
        <v>0</v>
      </c>
      <c r="O587" t="str">
        <f t="shared" si="82"/>
        <v>PASS</v>
      </c>
      <c r="P587" t="str">
        <f t="shared" si="83"/>
        <v>REVIEW</v>
      </c>
      <c r="Q587" t="str">
        <f t="shared" si="84"/>
        <v>PASS</v>
      </c>
      <c r="R587" t="str">
        <f t="shared" si="85"/>
        <v>PASS</v>
      </c>
      <c r="S587" t="str">
        <f t="shared" si="86"/>
        <v>REVIEW</v>
      </c>
      <c r="T587">
        <f t="shared" si="87"/>
        <v>90</v>
      </c>
      <c r="U587" t="str">
        <f t="shared" si="88"/>
        <v>Low</v>
      </c>
      <c r="V587" t="str">
        <f t="shared" si="89"/>
        <v>Invalid NDC</v>
      </c>
    </row>
    <row r="588" spans="1:22" x14ac:dyDescent="0.3">
      <c r="A588" t="str">
        <f>Raw_Data!A588</f>
        <v>6251413</v>
      </c>
      <c r="B588">
        <f>Raw_Data!B588</f>
        <v>45663</v>
      </c>
      <c r="C588" t="str">
        <f>Raw_Data!C588</f>
        <v>ALBUTEROL HFA 90 MCG INHALE</v>
      </c>
      <c r="D588" t="str">
        <f>Raw_Data!D588</f>
        <v>69097014260</v>
      </c>
      <c r="E588" t="str">
        <f>Raw_Data!E588</f>
        <v>HARSHMAN, SONALI</v>
      </c>
      <c r="F588" t="str">
        <f>Raw_Data!F588</f>
        <v>1104084516</v>
      </c>
      <c r="G588" t="str">
        <f>Raw_Data!H588</f>
        <v>0</v>
      </c>
      <c r="H588">
        <f>IFERROR(VLOOKUP(G588,Store_Map!$A$2:$I$100,3,FALSE),"")</f>
        <v>0</v>
      </c>
      <c r="I588">
        <f>IFERROR(VLOOKUP(G588,Store_Map!$A$2:$I$100,4,FALSE),"")</f>
        <v>0</v>
      </c>
      <c r="J588">
        <f>IFERROR(VLOOKUP(G588,Store_Map!$A$2:$I$100,5,FALSE),"")</f>
        <v>0</v>
      </c>
      <c r="K588">
        <f>IFERROR(VLOOKUP(G588,Store_Map!$A$2:$I$100,6,FALSE),"")</f>
        <v>0</v>
      </c>
      <c r="L588">
        <f>IFERROR(VLOOKUP(G588,Store_Map!$A$2:$I$100,7,FALSE),"")</f>
        <v>0</v>
      </c>
      <c r="M588">
        <f>IFERROR(VLOOKUP(G588,Store_Map!$A$2:$I$100,8,FALSE),"")</f>
        <v>0</v>
      </c>
      <c r="N588">
        <f t="shared" si="81"/>
        <v>0</v>
      </c>
      <c r="O588" t="str">
        <f t="shared" si="82"/>
        <v>PASS</v>
      </c>
      <c r="P588" t="str">
        <f t="shared" si="83"/>
        <v>PASS</v>
      </c>
      <c r="Q588" t="str">
        <f t="shared" si="84"/>
        <v>PASS</v>
      </c>
      <c r="R588" t="str">
        <f t="shared" si="85"/>
        <v>PASS</v>
      </c>
      <c r="S588" t="str">
        <f t="shared" si="86"/>
        <v>PASS</v>
      </c>
      <c r="T588">
        <f t="shared" si="87"/>
        <v>100</v>
      </c>
      <c r="U588" t="str">
        <f t="shared" si="88"/>
        <v>Low</v>
      </c>
      <c r="V588" t="str">
        <f t="shared" si="89"/>
        <v>Clean</v>
      </c>
    </row>
    <row r="589" spans="1:22" x14ac:dyDescent="0.3">
      <c r="A589" t="str">
        <f>Raw_Data!A589</f>
        <v>6251414</v>
      </c>
      <c r="B589">
        <f>Raw_Data!B589</f>
        <v>45663</v>
      </c>
      <c r="C589" t="str">
        <f>Raw_Data!C589</f>
        <v>GABAPENTIN 100 MG CAPSULE</v>
      </c>
      <c r="D589" t="str">
        <f>Raw_Data!D589</f>
        <v>67877022210</v>
      </c>
      <c r="E589" t="str">
        <f>Raw_Data!E589</f>
        <v>GIBBS, JON</v>
      </c>
      <c r="F589" t="str">
        <f>Raw_Data!F589</f>
        <v>1700896156</v>
      </c>
      <c r="G589" t="str">
        <f>Raw_Data!H589</f>
        <v>0</v>
      </c>
      <c r="H589">
        <f>IFERROR(VLOOKUP(G589,Store_Map!$A$2:$I$100,3,FALSE),"")</f>
        <v>0</v>
      </c>
      <c r="I589">
        <f>IFERROR(VLOOKUP(G589,Store_Map!$A$2:$I$100,4,FALSE),"")</f>
        <v>0</v>
      </c>
      <c r="J589">
        <f>IFERROR(VLOOKUP(G589,Store_Map!$A$2:$I$100,5,FALSE),"")</f>
        <v>0</v>
      </c>
      <c r="K589">
        <f>IFERROR(VLOOKUP(G589,Store_Map!$A$2:$I$100,6,FALSE),"")</f>
        <v>0</v>
      </c>
      <c r="L589">
        <f>IFERROR(VLOOKUP(G589,Store_Map!$A$2:$I$100,7,FALSE),"")</f>
        <v>0</v>
      </c>
      <c r="M589">
        <f>IFERROR(VLOOKUP(G589,Store_Map!$A$2:$I$100,8,FALSE),"")</f>
        <v>0</v>
      </c>
      <c r="N589">
        <f t="shared" si="81"/>
        <v>0</v>
      </c>
      <c r="O589" t="str">
        <f t="shared" si="82"/>
        <v>PASS</v>
      </c>
      <c r="P589" t="str">
        <f t="shared" si="83"/>
        <v>PASS</v>
      </c>
      <c r="Q589" t="str">
        <f t="shared" si="84"/>
        <v>PASS</v>
      </c>
      <c r="R589" t="str">
        <f t="shared" si="85"/>
        <v>PASS</v>
      </c>
      <c r="S589" t="str">
        <f t="shared" si="86"/>
        <v>PASS</v>
      </c>
      <c r="T589">
        <f t="shared" si="87"/>
        <v>100</v>
      </c>
      <c r="U589" t="str">
        <f t="shared" si="88"/>
        <v>Low</v>
      </c>
      <c r="V589" t="str">
        <f t="shared" si="89"/>
        <v>Clean</v>
      </c>
    </row>
    <row r="590" spans="1:22" x14ac:dyDescent="0.3">
      <c r="A590" t="str">
        <f>Raw_Data!A590</f>
        <v>6251415</v>
      </c>
      <c r="B590">
        <f>Raw_Data!B590</f>
        <v>45663</v>
      </c>
      <c r="C590" t="str">
        <f>Raw_Data!C590</f>
        <v>TAMSULOSIN HCL 0.4 MG CAPSU</v>
      </c>
      <c r="D590" t="str">
        <f>Raw_Data!D590</f>
        <v>65862059801</v>
      </c>
      <c r="E590" t="str">
        <f>Raw_Data!E590</f>
        <v>GIBBS, JON</v>
      </c>
      <c r="F590" t="str">
        <f>Raw_Data!F590</f>
        <v>1700896156</v>
      </c>
      <c r="G590" t="str">
        <f>Raw_Data!H590</f>
        <v>0</v>
      </c>
      <c r="H590">
        <f>IFERROR(VLOOKUP(G590,Store_Map!$A$2:$I$100,3,FALSE),"")</f>
        <v>0</v>
      </c>
      <c r="I590">
        <f>IFERROR(VLOOKUP(G590,Store_Map!$A$2:$I$100,4,FALSE),"")</f>
        <v>0</v>
      </c>
      <c r="J590">
        <f>IFERROR(VLOOKUP(G590,Store_Map!$A$2:$I$100,5,FALSE),"")</f>
        <v>0</v>
      </c>
      <c r="K590">
        <f>IFERROR(VLOOKUP(G590,Store_Map!$A$2:$I$100,6,FALSE),"")</f>
        <v>0</v>
      </c>
      <c r="L590">
        <f>IFERROR(VLOOKUP(G590,Store_Map!$A$2:$I$100,7,FALSE),"")</f>
        <v>0</v>
      </c>
      <c r="M590">
        <f>IFERROR(VLOOKUP(G590,Store_Map!$A$2:$I$100,8,FALSE),"")</f>
        <v>0</v>
      </c>
      <c r="N590">
        <f t="shared" si="81"/>
        <v>0</v>
      </c>
      <c r="O590" t="str">
        <f t="shared" si="82"/>
        <v>PASS</v>
      </c>
      <c r="P590" t="str">
        <f t="shared" si="83"/>
        <v>PASS</v>
      </c>
      <c r="Q590" t="str">
        <f t="shared" si="84"/>
        <v>PASS</v>
      </c>
      <c r="R590" t="str">
        <f t="shared" si="85"/>
        <v>PASS</v>
      </c>
      <c r="S590" t="str">
        <f t="shared" si="86"/>
        <v>PASS</v>
      </c>
      <c r="T590">
        <f t="shared" si="87"/>
        <v>100</v>
      </c>
      <c r="U590" t="str">
        <f t="shared" si="88"/>
        <v>Low</v>
      </c>
      <c r="V590" t="str">
        <f t="shared" si="89"/>
        <v>Clean</v>
      </c>
    </row>
    <row r="591" spans="1:22" x14ac:dyDescent="0.3">
      <c r="A591" t="str">
        <f>Raw_Data!A591</f>
        <v>6251416</v>
      </c>
      <c r="B591">
        <f>Raw_Data!B591</f>
        <v>45663</v>
      </c>
      <c r="C591" t="str">
        <f>Raw_Data!C591</f>
        <v>TRAZODONE 50 MG TABLET</v>
      </c>
      <c r="D591" t="str">
        <f>Raw_Data!D591</f>
        <v>50111056002</v>
      </c>
      <c r="E591" t="str">
        <f>Raw_Data!E591</f>
        <v>BYNE, EDMUND</v>
      </c>
      <c r="F591" t="str">
        <f>Raw_Data!F591</f>
        <v>1033186648</v>
      </c>
      <c r="G591" t="str">
        <f>Raw_Data!H591</f>
        <v>0</v>
      </c>
      <c r="H591">
        <f>IFERROR(VLOOKUP(G591,Store_Map!$A$2:$I$100,3,FALSE),"")</f>
        <v>0</v>
      </c>
      <c r="I591">
        <f>IFERROR(VLOOKUP(G591,Store_Map!$A$2:$I$100,4,FALSE),"")</f>
        <v>0</v>
      </c>
      <c r="J591">
        <f>IFERROR(VLOOKUP(G591,Store_Map!$A$2:$I$100,5,FALSE),"")</f>
        <v>0</v>
      </c>
      <c r="K591">
        <f>IFERROR(VLOOKUP(G591,Store_Map!$A$2:$I$100,6,FALSE),"")</f>
        <v>0</v>
      </c>
      <c r="L591">
        <f>IFERROR(VLOOKUP(G591,Store_Map!$A$2:$I$100,7,FALSE),"")</f>
        <v>0</v>
      </c>
      <c r="M591">
        <f>IFERROR(VLOOKUP(G591,Store_Map!$A$2:$I$100,8,FALSE),"")</f>
        <v>0</v>
      </c>
      <c r="N591">
        <f t="shared" si="81"/>
        <v>0</v>
      </c>
      <c r="O591" t="str">
        <f t="shared" si="82"/>
        <v>PASS</v>
      </c>
      <c r="P591" t="str">
        <f t="shared" si="83"/>
        <v>PASS</v>
      </c>
      <c r="Q591" t="str">
        <f t="shared" si="84"/>
        <v>PASS</v>
      </c>
      <c r="R591" t="str">
        <f t="shared" si="85"/>
        <v>PASS</v>
      </c>
      <c r="S591" t="str">
        <f t="shared" si="86"/>
        <v>PASS</v>
      </c>
      <c r="T591">
        <f t="shared" si="87"/>
        <v>100</v>
      </c>
      <c r="U591" t="str">
        <f t="shared" si="88"/>
        <v>Low</v>
      </c>
      <c r="V591" t="str">
        <f t="shared" si="89"/>
        <v>Clean</v>
      </c>
    </row>
    <row r="592" spans="1:22" x14ac:dyDescent="0.3">
      <c r="A592" t="str">
        <f>Raw_Data!A592</f>
        <v>6243780</v>
      </c>
      <c r="B592">
        <f>Raw_Data!B592</f>
        <v>45663</v>
      </c>
      <c r="C592" t="str">
        <f>Raw_Data!C592</f>
        <v>LOSARTAN POTASSIUM 100 MG T</v>
      </c>
      <c r="D592" t="str">
        <f>Raw_Data!D592</f>
        <v>65862020399</v>
      </c>
      <c r="E592" t="str">
        <f>Raw_Data!E592</f>
        <v>YASIN, NURA</v>
      </c>
      <c r="F592" t="str">
        <f>Raw_Data!F592</f>
        <v>1265518567</v>
      </c>
      <c r="G592" t="str">
        <f>Raw_Data!H592</f>
        <v>0</v>
      </c>
      <c r="H592">
        <f>IFERROR(VLOOKUP(G592,Store_Map!$A$2:$I$100,3,FALSE),"")</f>
        <v>0</v>
      </c>
      <c r="I592">
        <f>IFERROR(VLOOKUP(G592,Store_Map!$A$2:$I$100,4,FALSE),"")</f>
        <v>0</v>
      </c>
      <c r="J592">
        <f>IFERROR(VLOOKUP(G592,Store_Map!$A$2:$I$100,5,FALSE),"")</f>
        <v>0</v>
      </c>
      <c r="K592">
        <f>IFERROR(VLOOKUP(G592,Store_Map!$A$2:$I$100,6,FALSE),"")</f>
        <v>0</v>
      </c>
      <c r="L592">
        <f>IFERROR(VLOOKUP(G592,Store_Map!$A$2:$I$100,7,FALSE),"")</f>
        <v>0</v>
      </c>
      <c r="M592">
        <f>IFERROR(VLOOKUP(G592,Store_Map!$A$2:$I$100,8,FALSE),"")</f>
        <v>0</v>
      </c>
      <c r="N592">
        <f t="shared" si="81"/>
        <v>0</v>
      </c>
      <c r="O592" t="str">
        <f t="shared" si="82"/>
        <v>PASS</v>
      </c>
      <c r="P592" t="str">
        <f t="shared" si="83"/>
        <v>PASS</v>
      </c>
      <c r="Q592" t="str">
        <f t="shared" si="84"/>
        <v>PASS</v>
      </c>
      <c r="R592" t="str">
        <f t="shared" si="85"/>
        <v>PASS</v>
      </c>
      <c r="S592" t="str">
        <f t="shared" si="86"/>
        <v>PASS</v>
      </c>
      <c r="T592">
        <f t="shared" si="87"/>
        <v>100</v>
      </c>
      <c r="U592" t="str">
        <f t="shared" si="88"/>
        <v>Low</v>
      </c>
      <c r="V592" t="str">
        <f t="shared" si="89"/>
        <v>Clean</v>
      </c>
    </row>
    <row r="593" spans="1:22" x14ac:dyDescent="0.3">
      <c r="A593" t="str">
        <f>Raw_Data!A593</f>
        <v>6249353</v>
      </c>
      <c r="B593">
        <f>Raw_Data!B593</f>
        <v>45663</v>
      </c>
      <c r="C593" t="str">
        <f>Raw_Data!C593</f>
        <v>PRAVASTATIN SODIUM 40 MG TA</v>
      </c>
      <c r="D593" t="str">
        <f>Raw_Data!D593</f>
        <v>93720298</v>
      </c>
      <c r="E593" t="str">
        <f>Raw_Data!E593</f>
        <v>AKHTAR, MARIAM</v>
      </c>
      <c r="F593" t="str">
        <f>Raw_Data!F593</f>
        <v>1780024596</v>
      </c>
      <c r="G593" t="str">
        <f>Raw_Data!H593</f>
        <v>0</v>
      </c>
      <c r="H593">
        <f>IFERROR(VLOOKUP(G593,Store_Map!$A$2:$I$100,3,FALSE),"")</f>
        <v>0</v>
      </c>
      <c r="I593">
        <f>IFERROR(VLOOKUP(G593,Store_Map!$A$2:$I$100,4,FALSE),"")</f>
        <v>0</v>
      </c>
      <c r="J593">
        <f>IFERROR(VLOOKUP(G593,Store_Map!$A$2:$I$100,5,FALSE),"")</f>
        <v>0</v>
      </c>
      <c r="K593">
        <f>IFERROR(VLOOKUP(G593,Store_Map!$A$2:$I$100,6,FALSE),"")</f>
        <v>0</v>
      </c>
      <c r="L593">
        <f>IFERROR(VLOOKUP(G593,Store_Map!$A$2:$I$100,7,FALSE),"")</f>
        <v>0</v>
      </c>
      <c r="M593">
        <f>IFERROR(VLOOKUP(G593,Store_Map!$A$2:$I$100,8,FALSE),"")</f>
        <v>0</v>
      </c>
      <c r="N593">
        <f t="shared" si="81"/>
        <v>0</v>
      </c>
      <c r="O593" t="str">
        <f t="shared" si="82"/>
        <v>PASS</v>
      </c>
      <c r="P593" t="str">
        <f t="shared" si="83"/>
        <v>REVIEW</v>
      </c>
      <c r="Q593" t="str">
        <f t="shared" si="84"/>
        <v>PASS</v>
      </c>
      <c r="R593" t="str">
        <f t="shared" si="85"/>
        <v>PASS</v>
      </c>
      <c r="S593" t="str">
        <f t="shared" si="86"/>
        <v>REVIEW</v>
      </c>
      <c r="T593">
        <f t="shared" si="87"/>
        <v>90</v>
      </c>
      <c r="U593" t="str">
        <f t="shared" si="88"/>
        <v>Low</v>
      </c>
      <c r="V593" t="str">
        <f t="shared" si="89"/>
        <v>Invalid NDC</v>
      </c>
    </row>
    <row r="594" spans="1:22" x14ac:dyDescent="0.3">
      <c r="A594" t="str">
        <f>Raw_Data!A594</f>
        <v>6246302</v>
      </c>
      <c r="B594">
        <f>Raw_Data!B594</f>
        <v>45663</v>
      </c>
      <c r="C594" t="str">
        <f>Raw_Data!C594</f>
        <v>LOSARTAN-HCTZ 50-12.5 MG TA</v>
      </c>
      <c r="D594" t="str">
        <f>Raw_Data!D594</f>
        <v>65862046899</v>
      </c>
      <c r="E594" t="str">
        <f>Raw_Data!E594</f>
        <v>AKHTAR, MARIAM</v>
      </c>
      <c r="F594" t="str">
        <f>Raw_Data!F594</f>
        <v>1780024596</v>
      </c>
      <c r="G594" t="str">
        <f>Raw_Data!H594</f>
        <v>0</v>
      </c>
      <c r="H594">
        <f>IFERROR(VLOOKUP(G594,Store_Map!$A$2:$I$100,3,FALSE),"")</f>
        <v>0</v>
      </c>
      <c r="I594">
        <f>IFERROR(VLOOKUP(G594,Store_Map!$A$2:$I$100,4,FALSE),"")</f>
        <v>0</v>
      </c>
      <c r="J594">
        <f>IFERROR(VLOOKUP(G594,Store_Map!$A$2:$I$100,5,FALSE),"")</f>
        <v>0</v>
      </c>
      <c r="K594">
        <f>IFERROR(VLOOKUP(G594,Store_Map!$A$2:$I$100,6,FALSE),"")</f>
        <v>0</v>
      </c>
      <c r="L594">
        <f>IFERROR(VLOOKUP(G594,Store_Map!$A$2:$I$100,7,FALSE),"")</f>
        <v>0</v>
      </c>
      <c r="M594">
        <f>IFERROR(VLOOKUP(G594,Store_Map!$A$2:$I$100,8,FALSE),"")</f>
        <v>0</v>
      </c>
      <c r="N594">
        <f t="shared" si="81"/>
        <v>0</v>
      </c>
      <c r="O594" t="str">
        <f t="shared" si="82"/>
        <v>PASS</v>
      </c>
      <c r="P594" t="str">
        <f t="shared" si="83"/>
        <v>PASS</v>
      </c>
      <c r="Q594" t="str">
        <f t="shared" si="84"/>
        <v>PASS</v>
      </c>
      <c r="R594" t="str">
        <f t="shared" si="85"/>
        <v>PASS</v>
      </c>
      <c r="S594" t="str">
        <f t="shared" si="86"/>
        <v>PASS</v>
      </c>
      <c r="T594">
        <f t="shared" si="87"/>
        <v>100</v>
      </c>
      <c r="U594" t="str">
        <f t="shared" si="88"/>
        <v>Low</v>
      </c>
      <c r="V594" t="str">
        <f t="shared" si="89"/>
        <v>Clean</v>
      </c>
    </row>
    <row r="595" spans="1:22" x14ac:dyDescent="0.3">
      <c r="A595" t="str">
        <f>Raw_Data!A595</f>
        <v>6246305</v>
      </c>
      <c r="B595">
        <f>Raw_Data!B595</f>
        <v>45663</v>
      </c>
      <c r="C595" t="str">
        <f>Raw_Data!C595</f>
        <v>VERAPAMIL SR 180 MG CAPSULE</v>
      </c>
      <c r="D595" t="str">
        <f>Raw_Data!D595</f>
        <v>591288201</v>
      </c>
      <c r="E595" t="str">
        <f>Raw_Data!E595</f>
        <v>AKHTAR, MARIAM</v>
      </c>
      <c r="F595" t="str">
        <f>Raw_Data!F595</f>
        <v>1780024596</v>
      </c>
      <c r="G595" t="str">
        <f>Raw_Data!H595</f>
        <v>0</v>
      </c>
      <c r="H595">
        <f>IFERROR(VLOOKUP(G595,Store_Map!$A$2:$I$100,3,FALSE),"")</f>
        <v>0</v>
      </c>
      <c r="I595">
        <f>IFERROR(VLOOKUP(G595,Store_Map!$A$2:$I$100,4,FALSE),"")</f>
        <v>0</v>
      </c>
      <c r="J595">
        <f>IFERROR(VLOOKUP(G595,Store_Map!$A$2:$I$100,5,FALSE),"")</f>
        <v>0</v>
      </c>
      <c r="K595">
        <f>IFERROR(VLOOKUP(G595,Store_Map!$A$2:$I$100,6,FALSE),"")</f>
        <v>0</v>
      </c>
      <c r="L595">
        <f>IFERROR(VLOOKUP(G595,Store_Map!$A$2:$I$100,7,FALSE),"")</f>
        <v>0</v>
      </c>
      <c r="M595">
        <f>IFERROR(VLOOKUP(G595,Store_Map!$A$2:$I$100,8,FALSE),"")</f>
        <v>0</v>
      </c>
      <c r="N595">
        <f t="shared" si="81"/>
        <v>0</v>
      </c>
      <c r="O595" t="str">
        <f t="shared" si="82"/>
        <v>PASS</v>
      </c>
      <c r="P595" t="str">
        <f t="shared" si="83"/>
        <v>REVIEW</v>
      </c>
      <c r="Q595" t="str">
        <f t="shared" si="84"/>
        <v>PASS</v>
      </c>
      <c r="R595" t="str">
        <f t="shared" si="85"/>
        <v>PASS</v>
      </c>
      <c r="S595" t="str">
        <f t="shared" si="86"/>
        <v>REVIEW</v>
      </c>
      <c r="T595">
        <f t="shared" si="87"/>
        <v>90</v>
      </c>
      <c r="U595" t="str">
        <f t="shared" si="88"/>
        <v>Low</v>
      </c>
      <c r="V595" t="str">
        <f t="shared" si="89"/>
        <v>Invalid NDC</v>
      </c>
    </row>
    <row r="596" spans="1:22" x14ac:dyDescent="0.3">
      <c r="A596" t="str">
        <f>Raw_Data!A596</f>
        <v>6242261</v>
      </c>
      <c r="B596">
        <f>Raw_Data!B596</f>
        <v>45663</v>
      </c>
      <c r="C596" t="str">
        <f>Raw_Data!C596</f>
        <v>LISINOPRIL-HCTZ 20-25 MG TA</v>
      </c>
      <c r="D596" t="str">
        <f>Raw_Data!D596</f>
        <v>68180052002</v>
      </c>
      <c r="E596" t="str">
        <f>Raw_Data!E596</f>
        <v>BYNE, EDMUND</v>
      </c>
      <c r="F596" t="str">
        <f>Raw_Data!F596</f>
        <v>1033186648</v>
      </c>
      <c r="G596" t="str">
        <f>Raw_Data!H596</f>
        <v>0</v>
      </c>
      <c r="H596">
        <f>IFERROR(VLOOKUP(G596,Store_Map!$A$2:$I$100,3,FALSE),"")</f>
        <v>0</v>
      </c>
      <c r="I596">
        <f>IFERROR(VLOOKUP(G596,Store_Map!$A$2:$I$100,4,FALSE),"")</f>
        <v>0</v>
      </c>
      <c r="J596">
        <f>IFERROR(VLOOKUP(G596,Store_Map!$A$2:$I$100,5,FALSE),"")</f>
        <v>0</v>
      </c>
      <c r="K596">
        <f>IFERROR(VLOOKUP(G596,Store_Map!$A$2:$I$100,6,FALSE),"")</f>
        <v>0</v>
      </c>
      <c r="L596">
        <f>IFERROR(VLOOKUP(G596,Store_Map!$A$2:$I$100,7,FALSE),"")</f>
        <v>0</v>
      </c>
      <c r="M596">
        <f>IFERROR(VLOOKUP(G596,Store_Map!$A$2:$I$100,8,FALSE),"")</f>
        <v>0</v>
      </c>
      <c r="N596">
        <f t="shared" si="81"/>
        <v>0</v>
      </c>
      <c r="O596" t="str">
        <f t="shared" si="82"/>
        <v>PASS</v>
      </c>
      <c r="P596" t="str">
        <f t="shared" si="83"/>
        <v>PASS</v>
      </c>
      <c r="Q596" t="str">
        <f t="shared" si="84"/>
        <v>PASS</v>
      </c>
      <c r="R596" t="str">
        <f t="shared" si="85"/>
        <v>PASS</v>
      </c>
      <c r="S596" t="str">
        <f t="shared" si="86"/>
        <v>PASS</v>
      </c>
      <c r="T596">
        <f t="shared" si="87"/>
        <v>100</v>
      </c>
      <c r="U596" t="str">
        <f t="shared" si="88"/>
        <v>Low</v>
      </c>
      <c r="V596" t="str">
        <f t="shared" si="89"/>
        <v>Clean</v>
      </c>
    </row>
    <row r="597" spans="1:22" x14ac:dyDescent="0.3">
      <c r="A597" t="str">
        <f>Raw_Data!A597</f>
        <v>6242260</v>
      </c>
      <c r="B597">
        <f>Raw_Data!B597</f>
        <v>45663</v>
      </c>
      <c r="C597" t="str">
        <f>Raw_Data!C597</f>
        <v>NAPROXEN 500 MG TABLET</v>
      </c>
      <c r="D597" t="str">
        <f>Raw_Data!D597</f>
        <v>68462019001</v>
      </c>
      <c r="E597" t="str">
        <f>Raw_Data!E597</f>
        <v>BYNE, EDMUND</v>
      </c>
      <c r="F597" t="str">
        <f>Raw_Data!F597</f>
        <v>1033186648</v>
      </c>
      <c r="G597" t="str">
        <f>Raw_Data!H597</f>
        <v>0</v>
      </c>
      <c r="H597">
        <f>IFERROR(VLOOKUP(G597,Store_Map!$A$2:$I$100,3,FALSE),"")</f>
        <v>0</v>
      </c>
      <c r="I597">
        <f>IFERROR(VLOOKUP(G597,Store_Map!$A$2:$I$100,4,FALSE),"")</f>
        <v>0</v>
      </c>
      <c r="J597">
        <f>IFERROR(VLOOKUP(G597,Store_Map!$A$2:$I$100,5,FALSE),"")</f>
        <v>0</v>
      </c>
      <c r="K597">
        <f>IFERROR(VLOOKUP(G597,Store_Map!$A$2:$I$100,6,FALSE),"")</f>
        <v>0</v>
      </c>
      <c r="L597">
        <f>IFERROR(VLOOKUP(G597,Store_Map!$A$2:$I$100,7,FALSE),"")</f>
        <v>0</v>
      </c>
      <c r="M597">
        <f>IFERROR(VLOOKUP(G597,Store_Map!$A$2:$I$100,8,FALSE),"")</f>
        <v>0</v>
      </c>
      <c r="N597">
        <f t="shared" si="81"/>
        <v>0</v>
      </c>
      <c r="O597" t="str">
        <f t="shared" si="82"/>
        <v>PASS</v>
      </c>
      <c r="P597" t="str">
        <f t="shared" si="83"/>
        <v>PASS</v>
      </c>
      <c r="Q597" t="str">
        <f t="shared" si="84"/>
        <v>PASS</v>
      </c>
      <c r="R597" t="str">
        <f t="shared" si="85"/>
        <v>PASS</v>
      </c>
      <c r="S597" t="str">
        <f t="shared" si="86"/>
        <v>PASS</v>
      </c>
      <c r="T597">
        <f t="shared" si="87"/>
        <v>100</v>
      </c>
      <c r="U597" t="str">
        <f t="shared" si="88"/>
        <v>Low</v>
      </c>
      <c r="V597" t="str">
        <f t="shared" si="89"/>
        <v>Clean</v>
      </c>
    </row>
    <row r="598" spans="1:22" x14ac:dyDescent="0.3">
      <c r="A598" t="str">
        <f>Raw_Data!A598</f>
        <v>6251420</v>
      </c>
      <c r="B598">
        <f>Raw_Data!B598</f>
        <v>45663</v>
      </c>
      <c r="C598" t="str">
        <f>Raw_Data!C598</f>
        <v>AZITHROMYCIN 500 MG TABLET</v>
      </c>
      <c r="D598" t="str">
        <f>Raw_Data!D598</f>
        <v>527239532</v>
      </c>
      <c r="E598" t="str">
        <f>Raw_Data!E598</f>
        <v>AKHTAR, MARIAM</v>
      </c>
      <c r="F598" t="str">
        <f>Raw_Data!F598</f>
        <v>1780024596</v>
      </c>
      <c r="G598" t="str">
        <f>Raw_Data!H598</f>
        <v>0</v>
      </c>
      <c r="H598">
        <f>IFERROR(VLOOKUP(G598,Store_Map!$A$2:$I$100,3,FALSE),"")</f>
        <v>0</v>
      </c>
      <c r="I598">
        <f>IFERROR(VLOOKUP(G598,Store_Map!$A$2:$I$100,4,FALSE),"")</f>
        <v>0</v>
      </c>
      <c r="J598">
        <f>IFERROR(VLOOKUP(G598,Store_Map!$A$2:$I$100,5,FALSE),"")</f>
        <v>0</v>
      </c>
      <c r="K598">
        <f>IFERROR(VLOOKUP(G598,Store_Map!$A$2:$I$100,6,FALSE),"")</f>
        <v>0</v>
      </c>
      <c r="L598">
        <f>IFERROR(VLOOKUP(G598,Store_Map!$A$2:$I$100,7,FALSE),"")</f>
        <v>0</v>
      </c>
      <c r="M598">
        <f>IFERROR(VLOOKUP(G598,Store_Map!$A$2:$I$100,8,FALSE),"")</f>
        <v>0</v>
      </c>
      <c r="N598">
        <f t="shared" si="81"/>
        <v>0</v>
      </c>
      <c r="O598" t="str">
        <f t="shared" si="82"/>
        <v>PASS</v>
      </c>
      <c r="P598" t="str">
        <f t="shared" si="83"/>
        <v>REVIEW</v>
      </c>
      <c r="Q598" t="str">
        <f t="shared" si="84"/>
        <v>PASS</v>
      </c>
      <c r="R598" t="str">
        <f t="shared" si="85"/>
        <v>PASS</v>
      </c>
      <c r="S598" t="str">
        <f t="shared" si="86"/>
        <v>REVIEW</v>
      </c>
      <c r="T598">
        <f t="shared" si="87"/>
        <v>90</v>
      </c>
      <c r="U598" t="str">
        <f t="shared" si="88"/>
        <v>Low</v>
      </c>
      <c r="V598" t="str">
        <f t="shared" si="89"/>
        <v>Invalid NDC</v>
      </c>
    </row>
    <row r="599" spans="1:22" x14ac:dyDescent="0.3">
      <c r="A599" t="str">
        <f>Raw_Data!A599</f>
        <v>6246297</v>
      </c>
      <c r="B599">
        <f>Raw_Data!B599</f>
        <v>45663</v>
      </c>
      <c r="C599" t="str">
        <f>Raw_Data!C599</f>
        <v>AMLODIPINE BESYLATE 5 MG TA</v>
      </c>
      <c r="D599" t="str">
        <f>Raw_Data!D599</f>
        <v>69097012715</v>
      </c>
      <c r="E599" t="str">
        <f>Raw_Data!E599</f>
        <v>AKHTAR, MARIAM</v>
      </c>
      <c r="F599" t="str">
        <f>Raw_Data!F599</f>
        <v>1780024596</v>
      </c>
      <c r="G599" t="str">
        <f>Raw_Data!H599</f>
        <v>0</v>
      </c>
      <c r="H599">
        <f>IFERROR(VLOOKUP(G599,Store_Map!$A$2:$I$100,3,FALSE),"")</f>
        <v>0</v>
      </c>
      <c r="I599">
        <f>IFERROR(VLOOKUP(G599,Store_Map!$A$2:$I$100,4,FALSE),"")</f>
        <v>0</v>
      </c>
      <c r="J599">
        <f>IFERROR(VLOOKUP(G599,Store_Map!$A$2:$I$100,5,FALSE),"")</f>
        <v>0</v>
      </c>
      <c r="K599">
        <f>IFERROR(VLOOKUP(G599,Store_Map!$A$2:$I$100,6,FALSE),"")</f>
        <v>0</v>
      </c>
      <c r="L599">
        <f>IFERROR(VLOOKUP(G599,Store_Map!$A$2:$I$100,7,FALSE),"")</f>
        <v>0</v>
      </c>
      <c r="M599">
        <f>IFERROR(VLOOKUP(G599,Store_Map!$A$2:$I$100,8,FALSE),"")</f>
        <v>0</v>
      </c>
      <c r="N599">
        <f t="shared" si="81"/>
        <v>0</v>
      </c>
      <c r="O599" t="str">
        <f t="shared" si="82"/>
        <v>PASS</v>
      </c>
      <c r="P599" t="str">
        <f t="shared" si="83"/>
        <v>PASS</v>
      </c>
      <c r="Q599" t="str">
        <f t="shared" si="84"/>
        <v>PASS</v>
      </c>
      <c r="R599" t="str">
        <f t="shared" si="85"/>
        <v>PASS</v>
      </c>
      <c r="S599" t="str">
        <f t="shared" si="86"/>
        <v>PASS</v>
      </c>
      <c r="T599">
        <f t="shared" si="87"/>
        <v>100</v>
      </c>
      <c r="U599" t="str">
        <f t="shared" si="88"/>
        <v>Low</v>
      </c>
      <c r="V599" t="str">
        <f t="shared" si="89"/>
        <v>Clean</v>
      </c>
    </row>
    <row r="600" spans="1:22" x14ac:dyDescent="0.3">
      <c r="A600" t="str">
        <f>Raw_Data!A600</f>
        <v>6246296</v>
      </c>
      <c r="B600">
        <f>Raw_Data!B600</f>
        <v>45663</v>
      </c>
      <c r="C600" t="str">
        <f>Raw_Data!C600</f>
        <v>ATORVASTATIN 20 MG TABLET</v>
      </c>
      <c r="D600" t="str">
        <f>Raw_Data!D600</f>
        <v>60505257908</v>
      </c>
      <c r="E600" t="str">
        <f>Raw_Data!E600</f>
        <v>AKHTAR, MARIAM</v>
      </c>
      <c r="F600" t="str">
        <f>Raw_Data!F600</f>
        <v>1780024596</v>
      </c>
      <c r="G600" t="str">
        <f>Raw_Data!H600</f>
        <v>0</v>
      </c>
      <c r="H600">
        <f>IFERROR(VLOOKUP(G600,Store_Map!$A$2:$I$100,3,FALSE),"")</f>
        <v>0</v>
      </c>
      <c r="I600">
        <f>IFERROR(VLOOKUP(G600,Store_Map!$A$2:$I$100,4,FALSE),"")</f>
        <v>0</v>
      </c>
      <c r="J600">
        <f>IFERROR(VLOOKUP(G600,Store_Map!$A$2:$I$100,5,FALSE),"")</f>
        <v>0</v>
      </c>
      <c r="K600">
        <f>IFERROR(VLOOKUP(G600,Store_Map!$A$2:$I$100,6,FALSE),"")</f>
        <v>0</v>
      </c>
      <c r="L600">
        <f>IFERROR(VLOOKUP(G600,Store_Map!$A$2:$I$100,7,FALSE),"")</f>
        <v>0</v>
      </c>
      <c r="M600">
        <f>IFERROR(VLOOKUP(G600,Store_Map!$A$2:$I$100,8,FALSE),"")</f>
        <v>0</v>
      </c>
      <c r="N600">
        <f t="shared" si="81"/>
        <v>0</v>
      </c>
      <c r="O600" t="str">
        <f t="shared" si="82"/>
        <v>PASS</v>
      </c>
      <c r="P600" t="str">
        <f t="shared" si="83"/>
        <v>PASS</v>
      </c>
      <c r="Q600" t="str">
        <f t="shared" si="84"/>
        <v>PASS</v>
      </c>
      <c r="R600" t="str">
        <f t="shared" si="85"/>
        <v>PASS</v>
      </c>
      <c r="S600" t="str">
        <f t="shared" si="86"/>
        <v>PASS</v>
      </c>
      <c r="T600">
        <f t="shared" si="87"/>
        <v>100</v>
      </c>
      <c r="U600" t="str">
        <f t="shared" si="88"/>
        <v>Low</v>
      </c>
      <c r="V600" t="str">
        <f t="shared" si="89"/>
        <v>Clean</v>
      </c>
    </row>
    <row r="601" spans="1:22" x14ac:dyDescent="0.3">
      <c r="A601" t="str">
        <f>Raw_Data!A601</f>
        <v>6251421</v>
      </c>
      <c r="B601">
        <f>Raw_Data!B601</f>
        <v>45663</v>
      </c>
      <c r="C601" t="str">
        <f>Raw_Data!C601</f>
        <v>VALSARTAN 320 MG TABLET</v>
      </c>
      <c r="D601" t="str">
        <f>Raw_Data!D601</f>
        <v>62332004790</v>
      </c>
      <c r="E601" t="str">
        <f>Raw_Data!E601</f>
        <v>GIBBS, JON</v>
      </c>
      <c r="F601" t="str">
        <f>Raw_Data!F601</f>
        <v>1700896156</v>
      </c>
      <c r="G601" t="str">
        <f>Raw_Data!H601</f>
        <v>0</v>
      </c>
      <c r="H601">
        <f>IFERROR(VLOOKUP(G601,Store_Map!$A$2:$I$100,3,FALSE),"")</f>
        <v>0</v>
      </c>
      <c r="I601">
        <f>IFERROR(VLOOKUP(G601,Store_Map!$A$2:$I$100,4,FALSE),"")</f>
        <v>0</v>
      </c>
      <c r="J601">
        <f>IFERROR(VLOOKUP(G601,Store_Map!$A$2:$I$100,5,FALSE),"")</f>
        <v>0</v>
      </c>
      <c r="K601">
        <f>IFERROR(VLOOKUP(G601,Store_Map!$A$2:$I$100,6,FALSE),"")</f>
        <v>0</v>
      </c>
      <c r="L601">
        <f>IFERROR(VLOOKUP(G601,Store_Map!$A$2:$I$100,7,FALSE),"")</f>
        <v>0</v>
      </c>
      <c r="M601">
        <f>IFERROR(VLOOKUP(G601,Store_Map!$A$2:$I$100,8,FALSE),"")</f>
        <v>0</v>
      </c>
      <c r="N601">
        <f t="shared" si="81"/>
        <v>0</v>
      </c>
      <c r="O601" t="str">
        <f t="shared" si="82"/>
        <v>PASS</v>
      </c>
      <c r="P601" t="str">
        <f t="shared" si="83"/>
        <v>PASS</v>
      </c>
      <c r="Q601" t="str">
        <f t="shared" si="84"/>
        <v>PASS</v>
      </c>
      <c r="R601" t="str">
        <f t="shared" si="85"/>
        <v>PASS</v>
      </c>
      <c r="S601" t="str">
        <f t="shared" si="86"/>
        <v>PASS</v>
      </c>
      <c r="T601">
        <f t="shared" si="87"/>
        <v>100</v>
      </c>
      <c r="U601" t="str">
        <f t="shared" si="88"/>
        <v>Low</v>
      </c>
      <c r="V601" t="str">
        <f t="shared" si="89"/>
        <v>Clean</v>
      </c>
    </row>
    <row r="602" spans="1:22" x14ac:dyDescent="0.3">
      <c r="A602" t="str">
        <f>Raw_Data!A602</f>
        <v>6251428</v>
      </c>
      <c r="B602">
        <f>Raw_Data!B602</f>
        <v>45663</v>
      </c>
      <c r="C602" t="str">
        <f>Raw_Data!C602</f>
        <v>ONDANSETRON HCL 8 MG TABLET</v>
      </c>
      <c r="D602" t="str">
        <f>Raw_Data!D602</f>
        <v>55111015430</v>
      </c>
      <c r="E602" t="str">
        <f>Raw_Data!E602</f>
        <v>GRESHAM, J. MARK</v>
      </c>
      <c r="F602" t="str">
        <f>Raw_Data!F602</f>
        <v>1326026618</v>
      </c>
      <c r="G602" t="str">
        <f>Raw_Data!H602</f>
        <v>0</v>
      </c>
      <c r="H602">
        <f>IFERROR(VLOOKUP(G602,Store_Map!$A$2:$I$100,3,FALSE),"")</f>
        <v>0</v>
      </c>
      <c r="I602">
        <f>IFERROR(VLOOKUP(G602,Store_Map!$A$2:$I$100,4,FALSE),"")</f>
        <v>0</v>
      </c>
      <c r="J602">
        <f>IFERROR(VLOOKUP(G602,Store_Map!$A$2:$I$100,5,FALSE),"")</f>
        <v>0</v>
      </c>
      <c r="K602">
        <f>IFERROR(VLOOKUP(G602,Store_Map!$A$2:$I$100,6,FALSE),"")</f>
        <v>0</v>
      </c>
      <c r="L602">
        <f>IFERROR(VLOOKUP(G602,Store_Map!$A$2:$I$100,7,FALSE),"")</f>
        <v>0</v>
      </c>
      <c r="M602">
        <f>IFERROR(VLOOKUP(G602,Store_Map!$A$2:$I$100,8,FALSE),"")</f>
        <v>0</v>
      </c>
      <c r="N602">
        <f t="shared" si="81"/>
        <v>0</v>
      </c>
      <c r="O602" t="str">
        <f t="shared" si="82"/>
        <v>PASS</v>
      </c>
      <c r="P602" t="str">
        <f t="shared" si="83"/>
        <v>PASS</v>
      </c>
      <c r="Q602" t="str">
        <f t="shared" si="84"/>
        <v>PASS</v>
      </c>
      <c r="R602" t="str">
        <f t="shared" si="85"/>
        <v>PASS</v>
      </c>
      <c r="S602" t="str">
        <f t="shared" si="86"/>
        <v>PASS</v>
      </c>
      <c r="T602">
        <f t="shared" si="87"/>
        <v>100</v>
      </c>
      <c r="U602" t="str">
        <f t="shared" si="88"/>
        <v>Low</v>
      </c>
      <c r="V602" t="str">
        <f t="shared" si="89"/>
        <v>Clean</v>
      </c>
    </row>
    <row r="603" spans="1:22" x14ac:dyDescent="0.3">
      <c r="A603" t="str">
        <f>Raw_Data!A603</f>
        <v>6251432</v>
      </c>
      <c r="B603">
        <f>Raw_Data!B603</f>
        <v>45663</v>
      </c>
      <c r="C603" t="str">
        <f>Raw_Data!C603</f>
        <v>ATORVASTATIN 40 MG TABLET</v>
      </c>
      <c r="D603" t="str">
        <f>Raw_Data!D603</f>
        <v>67877051310</v>
      </c>
      <c r="E603" t="str">
        <f>Raw_Data!E603</f>
        <v>GIBBS, JON</v>
      </c>
      <c r="F603" t="str">
        <f>Raw_Data!F603</f>
        <v>1700896156</v>
      </c>
      <c r="G603" t="str">
        <f>Raw_Data!H603</f>
        <v>0</v>
      </c>
      <c r="H603">
        <f>IFERROR(VLOOKUP(G603,Store_Map!$A$2:$I$100,3,FALSE),"")</f>
        <v>0</v>
      </c>
      <c r="I603">
        <f>IFERROR(VLOOKUP(G603,Store_Map!$A$2:$I$100,4,FALSE),"")</f>
        <v>0</v>
      </c>
      <c r="J603">
        <f>IFERROR(VLOOKUP(G603,Store_Map!$A$2:$I$100,5,FALSE),"")</f>
        <v>0</v>
      </c>
      <c r="K603">
        <f>IFERROR(VLOOKUP(G603,Store_Map!$A$2:$I$100,6,FALSE),"")</f>
        <v>0</v>
      </c>
      <c r="L603">
        <f>IFERROR(VLOOKUP(G603,Store_Map!$A$2:$I$100,7,FALSE),"")</f>
        <v>0</v>
      </c>
      <c r="M603">
        <f>IFERROR(VLOOKUP(G603,Store_Map!$A$2:$I$100,8,FALSE),"")</f>
        <v>0</v>
      </c>
      <c r="N603">
        <f t="shared" si="81"/>
        <v>0</v>
      </c>
      <c r="O603" t="str">
        <f t="shared" si="82"/>
        <v>PASS</v>
      </c>
      <c r="P603" t="str">
        <f t="shared" si="83"/>
        <v>PASS</v>
      </c>
      <c r="Q603" t="str">
        <f t="shared" si="84"/>
        <v>PASS</v>
      </c>
      <c r="R603" t="str">
        <f t="shared" si="85"/>
        <v>PASS</v>
      </c>
      <c r="S603" t="str">
        <f t="shared" si="86"/>
        <v>PASS</v>
      </c>
      <c r="T603">
        <f t="shared" si="87"/>
        <v>100</v>
      </c>
      <c r="U603" t="str">
        <f t="shared" si="88"/>
        <v>Low</v>
      </c>
      <c r="V603" t="str">
        <f t="shared" si="89"/>
        <v>Clean</v>
      </c>
    </row>
    <row r="604" spans="1:22" x14ac:dyDescent="0.3">
      <c r="A604" t="str">
        <f>Raw_Data!A604</f>
        <v>6245253</v>
      </c>
      <c r="B604">
        <f>Raw_Data!B604</f>
        <v>45663</v>
      </c>
      <c r="C604" t="str">
        <f>Raw_Data!C604</f>
        <v>LOSARTAN POTASSIUM 25 MG TA</v>
      </c>
      <c r="D604" t="str">
        <f>Raw_Data!D604</f>
        <v>68382013510</v>
      </c>
      <c r="E604" t="str">
        <f>Raw_Data!E604</f>
        <v>ALLEN, AMANDA</v>
      </c>
      <c r="F604" t="str">
        <f>Raw_Data!F604</f>
        <v>1982231882</v>
      </c>
      <c r="G604" t="str">
        <f>Raw_Data!H604</f>
        <v>0</v>
      </c>
      <c r="H604">
        <f>IFERROR(VLOOKUP(G604,Store_Map!$A$2:$I$100,3,FALSE),"")</f>
        <v>0</v>
      </c>
      <c r="I604">
        <f>IFERROR(VLOOKUP(G604,Store_Map!$A$2:$I$100,4,FALSE),"")</f>
        <v>0</v>
      </c>
      <c r="J604">
        <f>IFERROR(VLOOKUP(G604,Store_Map!$A$2:$I$100,5,FALSE),"")</f>
        <v>0</v>
      </c>
      <c r="K604">
        <f>IFERROR(VLOOKUP(G604,Store_Map!$A$2:$I$100,6,FALSE),"")</f>
        <v>0</v>
      </c>
      <c r="L604">
        <f>IFERROR(VLOOKUP(G604,Store_Map!$A$2:$I$100,7,FALSE),"")</f>
        <v>0</v>
      </c>
      <c r="M604">
        <f>IFERROR(VLOOKUP(G604,Store_Map!$A$2:$I$100,8,FALSE),"")</f>
        <v>0</v>
      </c>
      <c r="N604">
        <f t="shared" si="81"/>
        <v>0</v>
      </c>
      <c r="O604" t="str">
        <f t="shared" si="82"/>
        <v>PASS</v>
      </c>
      <c r="P604" t="str">
        <f t="shared" si="83"/>
        <v>PASS</v>
      </c>
      <c r="Q604" t="str">
        <f t="shared" si="84"/>
        <v>PASS</v>
      </c>
      <c r="R604" t="str">
        <f t="shared" si="85"/>
        <v>PASS</v>
      </c>
      <c r="S604" t="str">
        <f t="shared" si="86"/>
        <v>PASS</v>
      </c>
      <c r="T604">
        <f t="shared" si="87"/>
        <v>100</v>
      </c>
      <c r="U604" t="str">
        <f t="shared" si="88"/>
        <v>Low</v>
      </c>
      <c r="V604" t="str">
        <f t="shared" si="89"/>
        <v>Clean</v>
      </c>
    </row>
    <row r="605" spans="1:22" x14ac:dyDescent="0.3">
      <c r="A605" t="str">
        <f>Raw_Data!A605</f>
        <v>6251436</v>
      </c>
      <c r="B605">
        <f>Raw_Data!B605</f>
        <v>45663</v>
      </c>
      <c r="C605" t="str">
        <f>Raw_Data!C605</f>
        <v>PRENATAL VITAMINS TABLET</v>
      </c>
      <c r="D605" t="str">
        <f>Raw_Data!D605</f>
        <v>536408501</v>
      </c>
      <c r="E605" t="str">
        <f>Raw_Data!E605</f>
        <v>GRESHAM, J. MARK</v>
      </c>
      <c r="F605" t="str">
        <f>Raw_Data!F605</f>
        <v>1326026618</v>
      </c>
      <c r="G605" t="str">
        <f>Raw_Data!H605</f>
        <v>0</v>
      </c>
      <c r="H605">
        <f>IFERROR(VLOOKUP(G605,Store_Map!$A$2:$I$100,3,FALSE),"")</f>
        <v>0</v>
      </c>
      <c r="I605">
        <f>IFERROR(VLOOKUP(G605,Store_Map!$A$2:$I$100,4,FALSE),"")</f>
        <v>0</v>
      </c>
      <c r="J605">
        <f>IFERROR(VLOOKUP(G605,Store_Map!$A$2:$I$100,5,FALSE),"")</f>
        <v>0</v>
      </c>
      <c r="K605">
        <f>IFERROR(VLOOKUP(G605,Store_Map!$A$2:$I$100,6,FALSE),"")</f>
        <v>0</v>
      </c>
      <c r="L605">
        <f>IFERROR(VLOOKUP(G605,Store_Map!$A$2:$I$100,7,FALSE),"")</f>
        <v>0</v>
      </c>
      <c r="M605">
        <f>IFERROR(VLOOKUP(G605,Store_Map!$A$2:$I$100,8,FALSE),"")</f>
        <v>0</v>
      </c>
      <c r="N605">
        <f t="shared" si="81"/>
        <v>0</v>
      </c>
      <c r="O605" t="str">
        <f t="shared" si="82"/>
        <v>PASS</v>
      </c>
      <c r="P605" t="str">
        <f t="shared" si="83"/>
        <v>REVIEW</v>
      </c>
      <c r="Q605" t="str">
        <f t="shared" si="84"/>
        <v>PASS</v>
      </c>
      <c r="R605" t="str">
        <f t="shared" si="85"/>
        <v>PASS</v>
      </c>
      <c r="S605" t="str">
        <f t="shared" si="86"/>
        <v>REVIEW</v>
      </c>
      <c r="T605">
        <f t="shared" si="87"/>
        <v>90</v>
      </c>
      <c r="U605" t="str">
        <f t="shared" si="88"/>
        <v>Low</v>
      </c>
      <c r="V605" t="str">
        <f t="shared" si="89"/>
        <v>Invalid NDC</v>
      </c>
    </row>
    <row r="606" spans="1:22" x14ac:dyDescent="0.3">
      <c r="A606" t="str">
        <f>Raw_Data!A606</f>
        <v>6251440</v>
      </c>
      <c r="B606">
        <f>Raw_Data!B606</f>
        <v>45663</v>
      </c>
      <c r="C606" t="str">
        <f>Raw_Data!C606</f>
        <v>AZITHROMYCIN 250 MG TABLET</v>
      </c>
      <c r="D606" t="str">
        <f>Raw_Data!D606</f>
        <v>50111078751</v>
      </c>
      <c r="E606" t="str">
        <f>Raw_Data!E606</f>
        <v>GIBBS, JON</v>
      </c>
      <c r="F606" t="str">
        <f>Raw_Data!F606</f>
        <v>1700896156</v>
      </c>
      <c r="G606" t="str">
        <f>Raw_Data!H606</f>
        <v>0</v>
      </c>
      <c r="H606">
        <f>IFERROR(VLOOKUP(G606,Store_Map!$A$2:$I$100,3,FALSE),"")</f>
        <v>0</v>
      </c>
      <c r="I606">
        <f>IFERROR(VLOOKUP(G606,Store_Map!$A$2:$I$100,4,FALSE),"")</f>
        <v>0</v>
      </c>
      <c r="J606">
        <f>IFERROR(VLOOKUP(G606,Store_Map!$A$2:$I$100,5,FALSE),"")</f>
        <v>0</v>
      </c>
      <c r="K606">
        <f>IFERROR(VLOOKUP(G606,Store_Map!$A$2:$I$100,6,FALSE),"")</f>
        <v>0</v>
      </c>
      <c r="L606">
        <f>IFERROR(VLOOKUP(G606,Store_Map!$A$2:$I$100,7,FALSE),"")</f>
        <v>0</v>
      </c>
      <c r="M606">
        <f>IFERROR(VLOOKUP(G606,Store_Map!$A$2:$I$100,8,FALSE),"")</f>
        <v>0</v>
      </c>
      <c r="N606">
        <f t="shared" si="81"/>
        <v>0</v>
      </c>
      <c r="O606" t="str">
        <f t="shared" si="82"/>
        <v>PASS</v>
      </c>
      <c r="P606" t="str">
        <f t="shared" si="83"/>
        <v>PASS</v>
      </c>
      <c r="Q606" t="str">
        <f t="shared" si="84"/>
        <v>PASS</v>
      </c>
      <c r="R606" t="str">
        <f t="shared" si="85"/>
        <v>PASS</v>
      </c>
      <c r="S606" t="str">
        <f t="shared" si="86"/>
        <v>PASS</v>
      </c>
      <c r="T606">
        <f t="shared" si="87"/>
        <v>100</v>
      </c>
      <c r="U606" t="str">
        <f t="shared" si="88"/>
        <v>Low</v>
      </c>
      <c r="V606" t="str">
        <f t="shared" si="89"/>
        <v>Clean</v>
      </c>
    </row>
    <row r="607" spans="1:22" x14ac:dyDescent="0.3">
      <c r="A607" t="str">
        <f>Raw_Data!A607</f>
        <v>6251441</v>
      </c>
      <c r="B607">
        <f>Raw_Data!B607</f>
        <v>45663</v>
      </c>
      <c r="C607" t="str">
        <f>Raw_Data!C607</f>
        <v>AZITHROMYCIN 250 MG TABLET</v>
      </c>
      <c r="D607" t="str">
        <f>Raw_Data!D607</f>
        <v>50111078751</v>
      </c>
      <c r="E607" t="str">
        <f>Raw_Data!E607</f>
        <v>GIBBS, JON</v>
      </c>
      <c r="F607" t="str">
        <f>Raw_Data!F607</f>
        <v>1700896156</v>
      </c>
      <c r="G607" t="str">
        <f>Raw_Data!H607</f>
        <v>0</v>
      </c>
      <c r="H607">
        <f>IFERROR(VLOOKUP(G607,Store_Map!$A$2:$I$100,3,FALSE),"")</f>
        <v>0</v>
      </c>
      <c r="I607">
        <f>IFERROR(VLOOKUP(G607,Store_Map!$A$2:$I$100,4,FALSE),"")</f>
        <v>0</v>
      </c>
      <c r="J607">
        <f>IFERROR(VLOOKUP(G607,Store_Map!$A$2:$I$100,5,FALSE),"")</f>
        <v>0</v>
      </c>
      <c r="K607">
        <f>IFERROR(VLOOKUP(G607,Store_Map!$A$2:$I$100,6,FALSE),"")</f>
        <v>0</v>
      </c>
      <c r="L607">
        <f>IFERROR(VLOOKUP(G607,Store_Map!$A$2:$I$100,7,FALSE),"")</f>
        <v>0</v>
      </c>
      <c r="M607">
        <f>IFERROR(VLOOKUP(G607,Store_Map!$A$2:$I$100,8,FALSE),"")</f>
        <v>0</v>
      </c>
      <c r="N607">
        <f t="shared" si="81"/>
        <v>0</v>
      </c>
      <c r="O607" t="str">
        <f t="shared" si="82"/>
        <v>PASS</v>
      </c>
      <c r="P607" t="str">
        <f t="shared" si="83"/>
        <v>PASS</v>
      </c>
      <c r="Q607" t="str">
        <f t="shared" si="84"/>
        <v>PASS</v>
      </c>
      <c r="R607" t="str">
        <f t="shared" si="85"/>
        <v>PASS</v>
      </c>
      <c r="S607" t="str">
        <f t="shared" si="86"/>
        <v>PASS</v>
      </c>
      <c r="T607">
        <f t="shared" si="87"/>
        <v>100</v>
      </c>
      <c r="U607" t="str">
        <f t="shared" si="88"/>
        <v>Low</v>
      </c>
      <c r="V607" t="str">
        <f t="shared" si="89"/>
        <v>Clean</v>
      </c>
    </row>
    <row r="608" spans="1:22" x14ac:dyDescent="0.3">
      <c r="A608" t="str">
        <f>Raw_Data!A608</f>
        <v>6238548</v>
      </c>
      <c r="B608">
        <f>Raw_Data!B608</f>
        <v>45663</v>
      </c>
      <c r="C608" t="str">
        <f>Raw_Data!C608</f>
        <v>TRAZODONE 300 MG TABLET</v>
      </c>
      <c r="D608" t="str">
        <f>Raw_Data!D608</f>
        <v>60505265901</v>
      </c>
      <c r="E608" t="str">
        <f>Raw_Data!E608</f>
        <v>GIBBS, JON</v>
      </c>
      <c r="F608" t="str">
        <f>Raw_Data!F608</f>
        <v>1700896156</v>
      </c>
      <c r="G608" t="str">
        <f>Raw_Data!H608</f>
        <v>0</v>
      </c>
      <c r="H608">
        <f>IFERROR(VLOOKUP(G608,Store_Map!$A$2:$I$100,3,FALSE),"")</f>
        <v>0</v>
      </c>
      <c r="I608">
        <f>IFERROR(VLOOKUP(G608,Store_Map!$A$2:$I$100,4,FALSE),"")</f>
        <v>0</v>
      </c>
      <c r="J608">
        <f>IFERROR(VLOOKUP(G608,Store_Map!$A$2:$I$100,5,FALSE),"")</f>
        <v>0</v>
      </c>
      <c r="K608">
        <f>IFERROR(VLOOKUP(G608,Store_Map!$A$2:$I$100,6,FALSE),"")</f>
        <v>0</v>
      </c>
      <c r="L608">
        <f>IFERROR(VLOOKUP(G608,Store_Map!$A$2:$I$100,7,FALSE),"")</f>
        <v>0</v>
      </c>
      <c r="M608">
        <f>IFERROR(VLOOKUP(G608,Store_Map!$A$2:$I$100,8,FALSE),"")</f>
        <v>0</v>
      </c>
      <c r="N608">
        <f t="shared" si="81"/>
        <v>0</v>
      </c>
      <c r="O608" t="str">
        <f t="shared" si="82"/>
        <v>PASS</v>
      </c>
      <c r="P608" t="str">
        <f t="shared" si="83"/>
        <v>PASS</v>
      </c>
      <c r="Q608" t="str">
        <f t="shared" si="84"/>
        <v>PASS</v>
      </c>
      <c r="R608" t="str">
        <f t="shared" si="85"/>
        <v>PASS</v>
      </c>
      <c r="S608" t="str">
        <f t="shared" si="86"/>
        <v>PASS</v>
      </c>
      <c r="T608">
        <f t="shared" si="87"/>
        <v>100</v>
      </c>
      <c r="U608" t="str">
        <f t="shared" si="88"/>
        <v>Low</v>
      </c>
      <c r="V608" t="str">
        <f t="shared" si="89"/>
        <v>Clean</v>
      </c>
    </row>
    <row r="609" spans="1:22" x14ac:dyDescent="0.3">
      <c r="A609" t="str">
        <f>Raw_Data!A609</f>
        <v>6251444</v>
      </c>
      <c r="B609">
        <f>Raw_Data!B609</f>
        <v>45663</v>
      </c>
      <c r="C609" t="str">
        <f>Raw_Data!C609</f>
        <v>*OMEPRAZOLE DR 40 MG CAPSUL</v>
      </c>
      <c r="D609" t="str">
        <f>Raw_Data!D609</f>
        <v>781223431</v>
      </c>
      <c r="E609" t="str">
        <f>Raw_Data!E609</f>
        <v>DEMENT, MARY</v>
      </c>
      <c r="F609" t="str">
        <f>Raw_Data!F609</f>
        <v>1851404354</v>
      </c>
      <c r="G609" t="str">
        <f>Raw_Data!H609</f>
        <v>0</v>
      </c>
      <c r="H609">
        <f>IFERROR(VLOOKUP(G609,Store_Map!$A$2:$I$100,3,FALSE),"")</f>
        <v>0</v>
      </c>
      <c r="I609">
        <f>IFERROR(VLOOKUP(G609,Store_Map!$A$2:$I$100,4,FALSE),"")</f>
        <v>0</v>
      </c>
      <c r="J609">
        <f>IFERROR(VLOOKUP(G609,Store_Map!$A$2:$I$100,5,FALSE),"")</f>
        <v>0</v>
      </c>
      <c r="K609">
        <f>IFERROR(VLOOKUP(G609,Store_Map!$A$2:$I$100,6,FALSE),"")</f>
        <v>0</v>
      </c>
      <c r="L609">
        <f>IFERROR(VLOOKUP(G609,Store_Map!$A$2:$I$100,7,FALSE),"")</f>
        <v>0</v>
      </c>
      <c r="M609">
        <f>IFERROR(VLOOKUP(G609,Store_Map!$A$2:$I$100,8,FALSE),"")</f>
        <v>0</v>
      </c>
      <c r="N609">
        <f t="shared" si="81"/>
        <v>0</v>
      </c>
      <c r="O609" t="str">
        <f t="shared" si="82"/>
        <v>PASS</v>
      </c>
      <c r="P609" t="str">
        <f t="shared" si="83"/>
        <v>REVIEW</v>
      </c>
      <c r="Q609" t="str">
        <f t="shared" si="84"/>
        <v>PASS</v>
      </c>
      <c r="R609" t="str">
        <f t="shared" si="85"/>
        <v>PASS</v>
      </c>
      <c r="S609" t="str">
        <f t="shared" si="86"/>
        <v>REVIEW</v>
      </c>
      <c r="T609">
        <f t="shared" si="87"/>
        <v>90</v>
      </c>
      <c r="U609" t="str">
        <f t="shared" si="88"/>
        <v>Low</v>
      </c>
      <c r="V609" t="str">
        <f t="shared" si="89"/>
        <v>Invalid NDC</v>
      </c>
    </row>
    <row r="610" spans="1:22" x14ac:dyDescent="0.3">
      <c r="A610" t="str">
        <f>Raw_Data!A610</f>
        <v>6251445</v>
      </c>
      <c r="B610">
        <f>Raw_Data!B610</f>
        <v>45663</v>
      </c>
      <c r="C610" t="str">
        <f>Raw_Data!C610</f>
        <v>*ONDANSETRON HCL 4 MG TABLE</v>
      </c>
      <c r="D610" t="str">
        <f>Raw_Data!D610</f>
        <v>65862018730</v>
      </c>
      <c r="E610" t="str">
        <f>Raw_Data!E610</f>
        <v>DEMENT, MARY</v>
      </c>
      <c r="F610" t="str">
        <f>Raw_Data!F610</f>
        <v>1851404354</v>
      </c>
      <c r="G610" t="str">
        <f>Raw_Data!H610</f>
        <v>0</v>
      </c>
      <c r="H610">
        <f>IFERROR(VLOOKUP(G610,Store_Map!$A$2:$I$100,3,FALSE),"")</f>
        <v>0</v>
      </c>
      <c r="I610">
        <f>IFERROR(VLOOKUP(G610,Store_Map!$A$2:$I$100,4,FALSE),"")</f>
        <v>0</v>
      </c>
      <c r="J610">
        <f>IFERROR(VLOOKUP(G610,Store_Map!$A$2:$I$100,5,FALSE),"")</f>
        <v>0</v>
      </c>
      <c r="K610">
        <f>IFERROR(VLOOKUP(G610,Store_Map!$A$2:$I$100,6,FALSE),"")</f>
        <v>0</v>
      </c>
      <c r="L610">
        <f>IFERROR(VLOOKUP(G610,Store_Map!$A$2:$I$100,7,FALSE),"")</f>
        <v>0</v>
      </c>
      <c r="M610">
        <f>IFERROR(VLOOKUP(G610,Store_Map!$A$2:$I$100,8,FALSE),"")</f>
        <v>0</v>
      </c>
      <c r="N610">
        <f t="shared" si="81"/>
        <v>0</v>
      </c>
      <c r="O610" t="str">
        <f t="shared" si="82"/>
        <v>PASS</v>
      </c>
      <c r="P610" t="str">
        <f t="shared" si="83"/>
        <v>PASS</v>
      </c>
      <c r="Q610" t="str">
        <f t="shared" si="84"/>
        <v>PASS</v>
      </c>
      <c r="R610" t="str">
        <f t="shared" si="85"/>
        <v>PASS</v>
      </c>
      <c r="S610" t="str">
        <f t="shared" si="86"/>
        <v>PASS</v>
      </c>
      <c r="T610">
        <f t="shared" si="87"/>
        <v>100</v>
      </c>
      <c r="U610" t="str">
        <f t="shared" si="88"/>
        <v>Low</v>
      </c>
      <c r="V610" t="str">
        <f t="shared" si="89"/>
        <v>Clean</v>
      </c>
    </row>
    <row r="611" spans="1:22" x14ac:dyDescent="0.3">
      <c r="A611" t="str">
        <f>Raw_Data!A611</f>
        <v>6251329</v>
      </c>
      <c r="B611">
        <f>Raw_Data!B611</f>
        <v>45663</v>
      </c>
      <c r="C611" t="str">
        <f>Raw_Data!C611</f>
        <v>*TIZANIDINE HCL 4 MG TABLET</v>
      </c>
      <c r="D611" t="str">
        <f>Raw_Data!D611</f>
        <v>57664050389</v>
      </c>
      <c r="E611" t="str">
        <f>Raw_Data!E611</f>
        <v>Adkins NP, Jacob</v>
      </c>
      <c r="F611" t="str">
        <f>Raw_Data!F611</f>
        <v>1508330739</v>
      </c>
      <c r="G611" t="str">
        <f>Raw_Data!H611</f>
        <v>0</v>
      </c>
      <c r="H611">
        <f>IFERROR(VLOOKUP(G611,Store_Map!$A$2:$I$100,3,FALSE),"")</f>
        <v>0</v>
      </c>
      <c r="I611">
        <f>IFERROR(VLOOKUP(G611,Store_Map!$A$2:$I$100,4,FALSE),"")</f>
        <v>0</v>
      </c>
      <c r="J611">
        <f>IFERROR(VLOOKUP(G611,Store_Map!$A$2:$I$100,5,FALSE),"")</f>
        <v>0</v>
      </c>
      <c r="K611">
        <f>IFERROR(VLOOKUP(G611,Store_Map!$A$2:$I$100,6,FALSE),"")</f>
        <v>0</v>
      </c>
      <c r="L611">
        <f>IFERROR(VLOOKUP(G611,Store_Map!$A$2:$I$100,7,FALSE),"")</f>
        <v>0</v>
      </c>
      <c r="M611">
        <f>IFERROR(VLOOKUP(G611,Store_Map!$A$2:$I$100,8,FALSE),"")</f>
        <v>0</v>
      </c>
      <c r="N611">
        <f t="shared" si="81"/>
        <v>0</v>
      </c>
      <c r="O611" t="str">
        <f t="shared" si="82"/>
        <v>PASS</v>
      </c>
      <c r="P611" t="str">
        <f t="shared" si="83"/>
        <v>PASS</v>
      </c>
      <c r="Q611" t="str">
        <f t="shared" si="84"/>
        <v>PASS</v>
      </c>
      <c r="R611" t="str">
        <f t="shared" si="85"/>
        <v>PASS</v>
      </c>
      <c r="S611" t="str">
        <f t="shared" si="86"/>
        <v>PASS</v>
      </c>
      <c r="T611">
        <f t="shared" si="87"/>
        <v>100</v>
      </c>
      <c r="U611" t="str">
        <f t="shared" si="88"/>
        <v>Low</v>
      </c>
      <c r="V611" t="str">
        <f t="shared" si="89"/>
        <v>Clean</v>
      </c>
    </row>
    <row r="612" spans="1:22" x14ac:dyDescent="0.3">
      <c r="A612" t="str">
        <f>Raw_Data!A612</f>
        <v>6251328</v>
      </c>
      <c r="B612">
        <f>Raw_Data!B612</f>
        <v>45663</v>
      </c>
      <c r="C612" t="str">
        <f>Raw_Data!C612</f>
        <v>*NAPROXEN 500MG TABLETS</v>
      </c>
      <c r="D612" t="str">
        <f>Raw_Data!D612</f>
        <v>70010013901</v>
      </c>
      <c r="E612" t="str">
        <f>Raw_Data!E612</f>
        <v>Adkins NP, Jacob</v>
      </c>
      <c r="F612" t="str">
        <f>Raw_Data!F612</f>
        <v>1508330739</v>
      </c>
      <c r="G612" t="str">
        <f>Raw_Data!H612</f>
        <v>0</v>
      </c>
      <c r="H612">
        <f>IFERROR(VLOOKUP(G612,Store_Map!$A$2:$I$100,3,FALSE),"")</f>
        <v>0</v>
      </c>
      <c r="I612">
        <f>IFERROR(VLOOKUP(G612,Store_Map!$A$2:$I$100,4,FALSE),"")</f>
        <v>0</v>
      </c>
      <c r="J612">
        <f>IFERROR(VLOOKUP(G612,Store_Map!$A$2:$I$100,5,FALSE),"")</f>
        <v>0</v>
      </c>
      <c r="K612">
        <f>IFERROR(VLOOKUP(G612,Store_Map!$A$2:$I$100,6,FALSE),"")</f>
        <v>0</v>
      </c>
      <c r="L612">
        <f>IFERROR(VLOOKUP(G612,Store_Map!$A$2:$I$100,7,FALSE),"")</f>
        <v>0</v>
      </c>
      <c r="M612">
        <f>IFERROR(VLOOKUP(G612,Store_Map!$A$2:$I$100,8,FALSE),"")</f>
        <v>0</v>
      </c>
      <c r="N612">
        <f t="shared" si="81"/>
        <v>0</v>
      </c>
      <c r="O612" t="str">
        <f t="shared" si="82"/>
        <v>PASS</v>
      </c>
      <c r="P612" t="str">
        <f t="shared" si="83"/>
        <v>PASS</v>
      </c>
      <c r="Q612" t="str">
        <f t="shared" si="84"/>
        <v>PASS</v>
      </c>
      <c r="R612" t="str">
        <f t="shared" si="85"/>
        <v>PASS</v>
      </c>
      <c r="S612" t="str">
        <f t="shared" si="86"/>
        <v>PASS</v>
      </c>
      <c r="T612">
        <f t="shared" si="87"/>
        <v>100</v>
      </c>
      <c r="U612" t="str">
        <f t="shared" si="88"/>
        <v>Low</v>
      </c>
      <c r="V612" t="str">
        <f t="shared" si="89"/>
        <v>Clean</v>
      </c>
    </row>
    <row r="613" spans="1:22" x14ac:dyDescent="0.3">
      <c r="A613" t="str">
        <f>Raw_Data!A613</f>
        <v>6251447</v>
      </c>
      <c r="B613">
        <f>Raw_Data!B613</f>
        <v>45663</v>
      </c>
      <c r="C613" t="str">
        <f>Raw_Data!C613</f>
        <v>CEPHALEXIN 500 MG CAPSULE</v>
      </c>
      <c r="D613" t="str">
        <f>Raw_Data!D613</f>
        <v>68180012201</v>
      </c>
      <c r="E613" t="str">
        <f>Raw_Data!E613</f>
        <v>GIBBS, JON</v>
      </c>
      <c r="F613" t="str">
        <f>Raw_Data!F613</f>
        <v>1700896156</v>
      </c>
      <c r="G613" t="str">
        <f>Raw_Data!H613</f>
        <v>0</v>
      </c>
      <c r="H613">
        <f>IFERROR(VLOOKUP(G613,Store_Map!$A$2:$I$100,3,FALSE),"")</f>
        <v>0</v>
      </c>
      <c r="I613">
        <f>IFERROR(VLOOKUP(G613,Store_Map!$A$2:$I$100,4,FALSE),"")</f>
        <v>0</v>
      </c>
      <c r="J613">
        <f>IFERROR(VLOOKUP(G613,Store_Map!$A$2:$I$100,5,FALSE),"")</f>
        <v>0</v>
      </c>
      <c r="K613">
        <f>IFERROR(VLOOKUP(G613,Store_Map!$A$2:$I$100,6,FALSE),"")</f>
        <v>0</v>
      </c>
      <c r="L613">
        <f>IFERROR(VLOOKUP(G613,Store_Map!$A$2:$I$100,7,FALSE),"")</f>
        <v>0</v>
      </c>
      <c r="M613">
        <f>IFERROR(VLOOKUP(G613,Store_Map!$A$2:$I$100,8,FALSE),"")</f>
        <v>0</v>
      </c>
      <c r="N613">
        <f t="shared" si="81"/>
        <v>0</v>
      </c>
      <c r="O613" t="str">
        <f t="shared" si="82"/>
        <v>PASS</v>
      </c>
      <c r="P613" t="str">
        <f t="shared" si="83"/>
        <v>PASS</v>
      </c>
      <c r="Q613" t="str">
        <f t="shared" si="84"/>
        <v>PASS</v>
      </c>
      <c r="R613" t="str">
        <f t="shared" si="85"/>
        <v>PASS</v>
      </c>
      <c r="S613" t="str">
        <f t="shared" si="86"/>
        <v>PASS</v>
      </c>
      <c r="T613">
        <f t="shared" si="87"/>
        <v>100</v>
      </c>
      <c r="U613" t="str">
        <f t="shared" si="88"/>
        <v>Low</v>
      </c>
      <c r="V613" t="str">
        <f t="shared" si="89"/>
        <v>Clean</v>
      </c>
    </row>
    <row r="614" spans="1:22" x14ac:dyDescent="0.3">
      <c r="A614" t="str">
        <f>Raw_Data!A614</f>
        <v>6251451</v>
      </c>
      <c r="B614">
        <f>Raw_Data!B614</f>
        <v>45663</v>
      </c>
      <c r="C614" t="str">
        <f>Raw_Data!C614</f>
        <v>SERTRALINE HCL 100 MG TABLE</v>
      </c>
      <c r="D614" t="str">
        <f>Raw_Data!D614</f>
        <v>65862001305</v>
      </c>
      <c r="E614" t="str">
        <f>Raw_Data!E614</f>
        <v>BYNE, EDMUND</v>
      </c>
      <c r="F614" t="str">
        <f>Raw_Data!F614</f>
        <v>1033186648</v>
      </c>
      <c r="G614" t="str">
        <f>Raw_Data!H614</f>
        <v>0</v>
      </c>
      <c r="H614">
        <f>IFERROR(VLOOKUP(G614,Store_Map!$A$2:$I$100,3,FALSE),"")</f>
        <v>0</v>
      </c>
      <c r="I614">
        <f>IFERROR(VLOOKUP(G614,Store_Map!$A$2:$I$100,4,FALSE),"")</f>
        <v>0</v>
      </c>
      <c r="J614">
        <f>IFERROR(VLOOKUP(G614,Store_Map!$A$2:$I$100,5,FALSE),"")</f>
        <v>0</v>
      </c>
      <c r="K614">
        <f>IFERROR(VLOOKUP(G614,Store_Map!$A$2:$I$100,6,FALSE),"")</f>
        <v>0</v>
      </c>
      <c r="L614">
        <f>IFERROR(VLOOKUP(G614,Store_Map!$A$2:$I$100,7,FALSE),"")</f>
        <v>0</v>
      </c>
      <c r="M614">
        <f>IFERROR(VLOOKUP(G614,Store_Map!$A$2:$I$100,8,FALSE),"")</f>
        <v>0</v>
      </c>
      <c r="N614">
        <f t="shared" si="81"/>
        <v>0</v>
      </c>
      <c r="O614" t="str">
        <f t="shared" si="82"/>
        <v>PASS</v>
      </c>
      <c r="P614" t="str">
        <f t="shared" si="83"/>
        <v>PASS</v>
      </c>
      <c r="Q614" t="str">
        <f t="shared" si="84"/>
        <v>PASS</v>
      </c>
      <c r="R614" t="str">
        <f t="shared" si="85"/>
        <v>PASS</v>
      </c>
      <c r="S614" t="str">
        <f t="shared" si="86"/>
        <v>PASS</v>
      </c>
      <c r="T614">
        <f t="shared" si="87"/>
        <v>100</v>
      </c>
      <c r="U614" t="str">
        <f t="shared" si="88"/>
        <v>Low</v>
      </c>
      <c r="V614" t="str">
        <f t="shared" si="89"/>
        <v>Clean</v>
      </c>
    </row>
    <row r="615" spans="1:22" x14ac:dyDescent="0.3">
      <c r="A615" t="str">
        <f>Raw_Data!A615</f>
        <v>6246935</v>
      </c>
      <c r="B615">
        <f>Raw_Data!B615</f>
        <v>45663</v>
      </c>
      <c r="C615" t="str">
        <f>Raw_Data!C615</f>
        <v>VITAMIN D3 400 UNIT/ML LIQU</v>
      </c>
      <c r="D615" t="str">
        <f>Raw_Data!D615</f>
        <v>69618001959</v>
      </c>
      <c r="E615" t="str">
        <f>Raw_Data!E615</f>
        <v>HARSHMAN, SONALI</v>
      </c>
      <c r="F615" t="str">
        <f>Raw_Data!F615</f>
        <v>1104084516</v>
      </c>
      <c r="G615" t="str">
        <f>Raw_Data!H615</f>
        <v>0</v>
      </c>
      <c r="H615">
        <f>IFERROR(VLOOKUP(G615,Store_Map!$A$2:$I$100,3,FALSE),"")</f>
        <v>0</v>
      </c>
      <c r="I615">
        <f>IFERROR(VLOOKUP(G615,Store_Map!$A$2:$I$100,4,FALSE),"")</f>
        <v>0</v>
      </c>
      <c r="J615">
        <f>IFERROR(VLOOKUP(G615,Store_Map!$A$2:$I$100,5,FALSE),"")</f>
        <v>0</v>
      </c>
      <c r="K615">
        <f>IFERROR(VLOOKUP(G615,Store_Map!$A$2:$I$100,6,FALSE),"")</f>
        <v>0</v>
      </c>
      <c r="L615">
        <f>IFERROR(VLOOKUP(G615,Store_Map!$A$2:$I$100,7,FALSE),"")</f>
        <v>0</v>
      </c>
      <c r="M615">
        <f>IFERROR(VLOOKUP(G615,Store_Map!$A$2:$I$100,8,FALSE),"")</f>
        <v>0</v>
      </c>
      <c r="N615">
        <f t="shared" si="81"/>
        <v>0</v>
      </c>
      <c r="O615" t="str">
        <f t="shared" si="82"/>
        <v>PASS</v>
      </c>
      <c r="P615" t="str">
        <f t="shared" si="83"/>
        <v>PASS</v>
      </c>
      <c r="Q615" t="str">
        <f t="shared" si="84"/>
        <v>PASS</v>
      </c>
      <c r="R615" t="str">
        <f t="shared" si="85"/>
        <v>PASS</v>
      </c>
      <c r="S615" t="str">
        <f t="shared" si="86"/>
        <v>PASS</v>
      </c>
      <c r="T615">
        <f t="shared" si="87"/>
        <v>100</v>
      </c>
      <c r="U615" t="str">
        <f t="shared" si="88"/>
        <v>Low</v>
      </c>
      <c r="V615" t="str">
        <f t="shared" si="89"/>
        <v>Clean</v>
      </c>
    </row>
    <row r="616" spans="1:22" x14ac:dyDescent="0.3">
      <c r="A616" t="str">
        <f>Raw_Data!A616</f>
        <v>6251452</v>
      </c>
      <c r="B616">
        <f>Raw_Data!B616</f>
        <v>45663</v>
      </c>
      <c r="C616" t="str">
        <f>Raw_Data!C616</f>
        <v>SERTRALINE HCL 50 MG TABLET</v>
      </c>
      <c r="D616" t="str">
        <f>Raw_Data!D616</f>
        <v>65862001205</v>
      </c>
      <c r="E616" t="str">
        <f>Raw_Data!E616</f>
        <v>BYNE, EDMUND</v>
      </c>
      <c r="F616" t="str">
        <f>Raw_Data!F616</f>
        <v>1033186648</v>
      </c>
      <c r="G616" t="str">
        <f>Raw_Data!H616</f>
        <v>0</v>
      </c>
      <c r="H616">
        <f>IFERROR(VLOOKUP(G616,Store_Map!$A$2:$I$100,3,FALSE),"")</f>
        <v>0</v>
      </c>
      <c r="I616">
        <f>IFERROR(VLOOKUP(G616,Store_Map!$A$2:$I$100,4,FALSE),"")</f>
        <v>0</v>
      </c>
      <c r="J616">
        <f>IFERROR(VLOOKUP(G616,Store_Map!$A$2:$I$100,5,FALSE),"")</f>
        <v>0</v>
      </c>
      <c r="K616">
        <f>IFERROR(VLOOKUP(G616,Store_Map!$A$2:$I$100,6,FALSE),"")</f>
        <v>0</v>
      </c>
      <c r="L616">
        <f>IFERROR(VLOOKUP(G616,Store_Map!$A$2:$I$100,7,FALSE),"")</f>
        <v>0</v>
      </c>
      <c r="M616">
        <f>IFERROR(VLOOKUP(G616,Store_Map!$A$2:$I$100,8,FALSE),"")</f>
        <v>0</v>
      </c>
      <c r="N616">
        <f t="shared" si="81"/>
        <v>0</v>
      </c>
      <c r="O616" t="str">
        <f t="shared" si="82"/>
        <v>PASS</v>
      </c>
      <c r="P616" t="str">
        <f t="shared" si="83"/>
        <v>PASS</v>
      </c>
      <c r="Q616" t="str">
        <f t="shared" si="84"/>
        <v>PASS</v>
      </c>
      <c r="R616" t="str">
        <f t="shared" si="85"/>
        <v>PASS</v>
      </c>
      <c r="S616" t="str">
        <f t="shared" si="86"/>
        <v>PASS</v>
      </c>
      <c r="T616">
        <f t="shared" si="87"/>
        <v>100</v>
      </c>
      <c r="U616" t="str">
        <f t="shared" si="88"/>
        <v>Low</v>
      </c>
      <c r="V616" t="str">
        <f t="shared" si="89"/>
        <v>Clean</v>
      </c>
    </row>
    <row r="617" spans="1:22" x14ac:dyDescent="0.3">
      <c r="A617" t="str">
        <f>Raw_Data!A617</f>
        <v>6251454</v>
      </c>
      <c r="B617">
        <f>Raw_Data!B617</f>
        <v>45663</v>
      </c>
      <c r="C617" t="str">
        <f>Raw_Data!C617</f>
        <v>GLIMEPIRIDE 2 MG TABLET</v>
      </c>
      <c r="D617" t="str">
        <f>Raw_Data!D617</f>
        <v>55111032105</v>
      </c>
      <c r="E617" t="str">
        <f>Raw_Data!E617</f>
        <v>BYNE, EDMUND</v>
      </c>
      <c r="F617" t="str">
        <f>Raw_Data!F617</f>
        <v>1033186648</v>
      </c>
      <c r="G617" t="str">
        <f>Raw_Data!H617</f>
        <v>0</v>
      </c>
      <c r="H617">
        <f>IFERROR(VLOOKUP(G617,Store_Map!$A$2:$I$100,3,FALSE),"")</f>
        <v>0</v>
      </c>
      <c r="I617">
        <f>IFERROR(VLOOKUP(G617,Store_Map!$A$2:$I$100,4,FALSE),"")</f>
        <v>0</v>
      </c>
      <c r="J617">
        <f>IFERROR(VLOOKUP(G617,Store_Map!$A$2:$I$100,5,FALSE),"")</f>
        <v>0</v>
      </c>
      <c r="K617">
        <f>IFERROR(VLOOKUP(G617,Store_Map!$A$2:$I$100,6,FALSE),"")</f>
        <v>0</v>
      </c>
      <c r="L617">
        <f>IFERROR(VLOOKUP(G617,Store_Map!$A$2:$I$100,7,FALSE),"")</f>
        <v>0</v>
      </c>
      <c r="M617">
        <f>IFERROR(VLOOKUP(G617,Store_Map!$A$2:$I$100,8,FALSE),"")</f>
        <v>0</v>
      </c>
      <c r="N617">
        <f t="shared" si="81"/>
        <v>0</v>
      </c>
      <c r="O617" t="str">
        <f t="shared" si="82"/>
        <v>PASS</v>
      </c>
      <c r="P617" t="str">
        <f t="shared" si="83"/>
        <v>PASS</v>
      </c>
      <c r="Q617" t="str">
        <f t="shared" si="84"/>
        <v>PASS</v>
      </c>
      <c r="R617" t="str">
        <f t="shared" si="85"/>
        <v>PASS</v>
      </c>
      <c r="S617" t="str">
        <f t="shared" si="86"/>
        <v>PASS</v>
      </c>
      <c r="T617">
        <f t="shared" si="87"/>
        <v>100</v>
      </c>
      <c r="U617" t="str">
        <f t="shared" si="88"/>
        <v>Low</v>
      </c>
      <c r="V617" t="str">
        <f t="shared" si="89"/>
        <v>Clean</v>
      </c>
    </row>
    <row r="618" spans="1:22" x14ac:dyDescent="0.3">
      <c r="A618" t="str">
        <f>Raw_Data!A618</f>
        <v>6251455</v>
      </c>
      <c r="B618">
        <f>Raw_Data!B618</f>
        <v>45663</v>
      </c>
      <c r="C618" t="str">
        <f>Raw_Data!C618</f>
        <v>METFORMIN HCL 1,000 MG TABL</v>
      </c>
      <c r="D618" t="str">
        <f>Raw_Data!D618</f>
        <v>70010006599</v>
      </c>
      <c r="E618" t="str">
        <f>Raw_Data!E618</f>
        <v>BYNE, EDMUND</v>
      </c>
      <c r="F618" t="str">
        <f>Raw_Data!F618</f>
        <v>1033186648</v>
      </c>
      <c r="G618" t="str">
        <f>Raw_Data!H618</f>
        <v>0</v>
      </c>
      <c r="H618">
        <f>IFERROR(VLOOKUP(G618,Store_Map!$A$2:$I$100,3,FALSE),"")</f>
        <v>0</v>
      </c>
      <c r="I618">
        <f>IFERROR(VLOOKUP(G618,Store_Map!$A$2:$I$100,4,FALSE),"")</f>
        <v>0</v>
      </c>
      <c r="J618">
        <f>IFERROR(VLOOKUP(G618,Store_Map!$A$2:$I$100,5,FALSE),"")</f>
        <v>0</v>
      </c>
      <c r="K618">
        <f>IFERROR(VLOOKUP(G618,Store_Map!$A$2:$I$100,6,FALSE),"")</f>
        <v>0</v>
      </c>
      <c r="L618">
        <f>IFERROR(VLOOKUP(G618,Store_Map!$A$2:$I$100,7,FALSE),"")</f>
        <v>0</v>
      </c>
      <c r="M618">
        <f>IFERROR(VLOOKUP(G618,Store_Map!$A$2:$I$100,8,FALSE),"")</f>
        <v>0</v>
      </c>
      <c r="N618">
        <f t="shared" si="81"/>
        <v>0</v>
      </c>
      <c r="O618" t="str">
        <f t="shared" si="82"/>
        <v>PASS</v>
      </c>
      <c r="P618" t="str">
        <f t="shared" si="83"/>
        <v>PASS</v>
      </c>
      <c r="Q618" t="str">
        <f t="shared" si="84"/>
        <v>PASS</v>
      </c>
      <c r="R618" t="str">
        <f t="shared" si="85"/>
        <v>PASS</v>
      </c>
      <c r="S618" t="str">
        <f t="shared" si="86"/>
        <v>PASS</v>
      </c>
      <c r="T618">
        <f t="shared" si="87"/>
        <v>100</v>
      </c>
      <c r="U618" t="str">
        <f t="shared" si="88"/>
        <v>Low</v>
      </c>
      <c r="V618" t="str">
        <f t="shared" si="89"/>
        <v>Clean</v>
      </c>
    </row>
    <row r="619" spans="1:22" x14ac:dyDescent="0.3">
      <c r="A619" t="str">
        <f>Raw_Data!A619</f>
        <v>6251456</v>
      </c>
      <c r="B619">
        <f>Raw_Data!B619</f>
        <v>45663</v>
      </c>
      <c r="C619" t="str">
        <f>Raw_Data!C619</f>
        <v>PREDNISONE 20 MG TABLET</v>
      </c>
      <c r="D619" t="str">
        <f>Raw_Data!D619</f>
        <v>591544301</v>
      </c>
      <c r="E619" t="str">
        <f>Raw_Data!E619</f>
        <v>RENEW, MARGARET</v>
      </c>
      <c r="F619" t="str">
        <f>Raw_Data!F619</f>
        <v>1699759688</v>
      </c>
      <c r="G619" t="str">
        <f>Raw_Data!H619</f>
        <v>0</v>
      </c>
      <c r="H619">
        <f>IFERROR(VLOOKUP(G619,Store_Map!$A$2:$I$100,3,FALSE),"")</f>
        <v>0</v>
      </c>
      <c r="I619">
        <f>IFERROR(VLOOKUP(G619,Store_Map!$A$2:$I$100,4,FALSE),"")</f>
        <v>0</v>
      </c>
      <c r="J619">
        <f>IFERROR(VLOOKUP(G619,Store_Map!$A$2:$I$100,5,FALSE),"")</f>
        <v>0</v>
      </c>
      <c r="K619">
        <f>IFERROR(VLOOKUP(G619,Store_Map!$A$2:$I$100,6,FALSE),"")</f>
        <v>0</v>
      </c>
      <c r="L619">
        <f>IFERROR(VLOOKUP(G619,Store_Map!$A$2:$I$100,7,FALSE),"")</f>
        <v>0</v>
      </c>
      <c r="M619">
        <f>IFERROR(VLOOKUP(G619,Store_Map!$A$2:$I$100,8,FALSE),"")</f>
        <v>0</v>
      </c>
      <c r="N619">
        <f t="shared" si="81"/>
        <v>0</v>
      </c>
      <c r="O619" t="str">
        <f t="shared" si="82"/>
        <v>PASS</v>
      </c>
      <c r="P619" t="str">
        <f t="shared" si="83"/>
        <v>REVIEW</v>
      </c>
      <c r="Q619" t="str">
        <f t="shared" si="84"/>
        <v>PASS</v>
      </c>
      <c r="R619" t="str">
        <f t="shared" si="85"/>
        <v>PASS</v>
      </c>
      <c r="S619" t="str">
        <f t="shared" si="86"/>
        <v>REVIEW</v>
      </c>
      <c r="T619">
        <f t="shared" si="87"/>
        <v>90</v>
      </c>
      <c r="U619" t="str">
        <f t="shared" si="88"/>
        <v>Low</v>
      </c>
      <c r="V619" t="str">
        <f t="shared" si="89"/>
        <v>Invalid NDC</v>
      </c>
    </row>
    <row r="620" spans="1:22" x14ac:dyDescent="0.3">
      <c r="A620" t="str">
        <f>Raw_Data!A620</f>
        <v>6251457</v>
      </c>
      <c r="B620">
        <f>Raw_Data!B620</f>
        <v>45663</v>
      </c>
      <c r="C620" t="str">
        <f>Raw_Data!C620</f>
        <v>LEVOFLOXACIN 500 MG TABLET</v>
      </c>
      <c r="D620" t="str">
        <f>Raw_Data!D620</f>
        <v>31722072250</v>
      </c>
      <c r="E620" t="str">
        <f>Raw_Data!E620</f>
        <v>RENEW, MARGARET</v>
      </c>
      <c r="F620" t="str">
        <f>Raw_Data!F620</f>
        <v>1699759688</v>
      </c>
      <c r="G620" t="str">
        <f>Raw_Data!H620</f>
        <v>0</v>
      </c>
      <c r="H620">
        <f>IFERROR(VLOOKUP(G620,Store_Map!$A$2:$I$100,3,FALSE),"")</f>
        <v>0</v>
      </c>
      <c r="I620">
        <f>IFERROR(VLOOKUP(G620,Store_Map!$A$2:$I$100,4,FALSE),"")</f>
        <v>0</v>
      </c>
      <c r="J620">
        <f>IFERROR(VLOOKUP(G620,Store_Map!$A$2:$I$100,5,FALSE),"")</f>
        <v>0</v>
      </c>
      <c r="K620">
        <f>IFERROR(VLOOKUP(G620,Store_Map!$A$2:$I$100,6,FALSE),"")</f>
        <v>0</v>
      </c>
      <c r="L620">
        <f>IFERROR(VLOOKUP(G620,Store_Map!$A$2:$I$100,7,FALSE),"")</f>
        <v>0</v>
      </c>
      <c r="M620">
        <f>IFERROR(VLOOKUP(G620,Store_Map!$A$2:$I$100,8,FALSE),"")</f>
        <v>0</v>
      </c>
      <c r="N620">
        <f t="shared" si="81"/>
        <v>0</v>
      </c>
      <c r="O620" t="str">
        <f t="shared" si="82"/>
        <v>PASS</v>
      </c>
      <c r="P620" t="str">
        <f t="shared" si="83"/>
        <v>PASS</v>
      </c>
      <c r="Q620" t="str">
        <f t="shared" si="84"/>
        <v>PASS</v>
      </c>
      <c r="R620" t="str">
        <f t="shared" si="85"/>
        <v>PASS</v>
      </c>
      <c r="S620" t="str">
        <f t="shared" si="86"/>
        <v>PASS</v>
      </c>
      <c r="T620">
        <f t="shared" si="87"/>
        <v>100</v>
      </c>
      <c r="U620" t="str">
        <f t="shared" si="88"/>
        <v>Low</v>
      </c>
      <c r="V620" t="str">
        <f t="shared" si="89"/>
        <v>Clean</v>
      </c>
    </row>
    <row r="621" spans="1:22" x14ac:dyDescent="0.3">
      <c r="A621" t="str">
        <f>Raw_Data!A621</f>
        <v>6251458</v>
      </c>
      <c r="B621">
        <f>Raw_Data!B621</f>
        <v>45663</v>
      </c>
      <c r="C621" t="str">
        <f>Raw_Data!C621</f>
        <v>MOXIFLOXACIN 0.5% EYE SOL</v>
      </c>
      <c r="D621" t="str">
        <f>Raw_Data!D621</f>
        <v>68180042101</v>
      </c>
      <c r="E621" t="str">
        <f>Raw_Data!E621</f>
        <v>RENEW, MARGARET</v>
      </c>
      <c r="F621" t="str">
        <f>Raw_Data!F621</f>
        <v>1699759688</v>
      </c>
      <c r="G621" t="str">
        <f>Raw_Data!H621</f>
        <v>0</v>
      </c>
      <c r="H621">
        <f>IFERROR(VLOOKUP(G621,Store_Map!$A$2:$I$100,3,FALSE),"")</f>
        <v>0</v>
      </c>
      <c r="I621">
        <f>IFERROR(VLOOKUP(G621,Store_Map!$A$2:$I$100,4,FALSE),"")</f>
        <v>0</v>
      </c>
      <c r="J621">
        <f>IFERROR(VLOOKUP(G621,Store_Map!$A$2:$I$100,5,FALSE),"")</f>
        <v>0</v>
      </c>
      <c r="K621">
        <f>IFERROR(VLOOKUP(G621,Store_Map!$A$2:$I$100,6,FALSE),"")</f>
        <v>0</v>
      </c>
      <c r="L621">
        <f>IFERROR(VLOOKUP(G621,Store_Map!$A$2:$I$100,7,FALSE),"")</f>
        <v>0</v>
      </c>
      <c r="M621">
        <f>IFERROR(VLOOKUP(G621,Store_Map!$A$2:$I$100,8,FALSE),"")</f>
        <v>0</v>
      </c>
      <c r="N621">
        <f t="shared" si="81"/>
        <v>0</v>
      </c>
      <c r="O621" t="str">
        <f t="shared" si="82"/>
        <v>PASS</v>
      </c>
      <c r="P621" t="str">
        <f t="shared" si="83"/>
        <v>PASS</v>
      </c>
      <c r="Q621" t="str">
        <f t="shared" si="84"/>
        <v>PASS</v>
      </c>
      <c r="R621" t="str">
        <f t="shared" si="85"/>
        <v>PASS</v>
      </c>
      <c r="S621" t="str">
        <f t="shared" si="86"/>
        <v>PASS</v>
      </c>
      <c r="T621">
        <f t="shared" si="87"/>
        <v>100</v>
      </c>
      <c r="U621" t="str">
        <f t="shared" si="88"/>
        <v>Low</v>
      </c>
      <c r="V621" t="str">
        <f t="shared" si="89"/>
        <v>Clean</v>
      </c>
    </row>
    <row r="622" spans="1:22" x14ac:dyDescent="0.3">
      <c r="A622" t="str">
        <f>Raw_Data!A622</f>
        <v>6251461</v>
      </c>
      <c r="B622">
        <f>Raw_Data!B622</f>
        <v>45663</v>
      </c>
      <c r="C622" t="str">
        <f>Raw_Data!C622</f>
        <v>*NICOTINE 14 MG/24HR PATCH</v>
      </c>
      <c r="D622" t="str">
        <f>Raw_Data!D622</f>
        <v>536589571</v>
      </c>
      <c r="E622" t="str">
        <f>Raw_Data!E622</f>
        <v>REHMAN, FAIZ-UR</v>
      </c>
      <c r="F622" t="str">
        <f>Raw_Data!F622</f>
        <v>1518304534</v>
      </c>
      <c r="G622" t="str">
        <f>Raw_Data!H622</f>
        <v>0</v>
      </c>
      <c r="H622">
        <f>IFERROR(VLOOKUP(G622,Store_Map!$A$2:$I$100,3,FALSE),"")</f>
        <v>0</v>
      </c>
      <c r="I622">
        <f>IFERROR(VLOOKUP(G622,Store_Map!$A$2:$I$100,4,FALSE),"")</f>
        <v>0</v>
      </c>
      <c r="J622">
        <f>IFERROR(VLOOKUP(G622,Store_Map!$A$2:$I$100,5,FALSE),"")</f>
        <v>0</v>
      </c>
      <c r="K622">
        <f>IFERROR(VLOOKUP(G622,Store_Map!$A$2:$I$100,6,FALSE),"")</f>
        <v>0</v>
      </c>
      <c r="L622">
        <f>IFERROR(VLOOKUP(G622,Store_Map!$A$2:$I$100,7,FALSE),"")</f>
        <v>0</v>
      </c>
      <c r="M622">
        <f>IFERROR(VLOOKUP(G622,Store_Map!$A$2:$I$100,8,FALSE),"")</f>
        <v>0</v>
      </c>
      <c r="N622">
        <f t="shared" si="81"/>
        <v>0</v>
      </c>
      <c r="O622" t="str">
        <f t="shared" si="82"/>
        <v>PASS</v>
      </c>
      <c r="P622" t="str">
        <f t="shared" si="83"/>
        <v>REVIEW</v>
      </c>
      <c r="Q622" t="str">
        <f t="shared" si="84"/>
        <v>PASS</v>
      </c>
      <c r="R622" t="str">
        <f t="shared" si="85"/>
        <v>PASS</v>
      </c>
      <c r="S622" t="str">
        <f t="shared" si="86"/>
        <v>REVIEW</v>
      </c>
      <c r="T622">
        <f t="shared" si="87"/>
        <v>90</v>
      </c>
      <c r="U622" t="str">
        <f t="shared" si="88"/>
        <v>Low</v>
      </c>
      <c r="V622" t="str">
        <f t="shared" si="89"/>
        <v>Invalid NDC</v>
      </c>
    </row>
    <row r="623" spans="1:22" x14ac:dyDescent="0.3">
      <c r="A623" t="str">
        <f>Raw_Data!A623</f>
        <v>6250278</v>
      </c>
      <c r="B623">
        <f>Raw_Data!B623</f>
        <v>45664</v>
      </c>
      <c r="C623" t="str">
        <f>Raw_Data!C623</f>
        <v>LISINOPRIL-HCTZ 20-12.5MG</v>
      </c>
      <c r="D623" t="str">
        <f>Raw_Data!D623</f>
        <v>68180051902</v>
      </c>
      <c r="E623" t="str">
        <f>Raw_Data!E623</f>
        <v>AKHTAR, MARIAM</v>
      </c>
      <c r="F623" t="str">
        <f>Raw_Data!F623</f>
        <v>1780024596</v>
      </c>
      <c r="G623" t="str">
        <f>Raw_Data!H623</f>
        <v>0</v>
      </c>
      <c r="H623">
        <f>IFERROR(VLOOKUP(G623,Store_Map!$A$2:$I$100,3,FALSE),"")</f>
        <v>0</v>
      </c>
      <c r="I623">
        <f>IFERROR(VLOOKUP(G623,Store_Map!$A$2:$I$100,4,FALSE),"")</f>
        <v>0</v>
      </c>
      <c r="J623">
        <f>IFERROR(VLOOKUP(G623,Store_Map!$A$2:$I$100,5,FALSE),"")</f>
        <v>0</v>
      </c>
      <c r="K623">
        <f>IFERROR(VLOOKUP(G623,Store_Map!$A$2:$I$100,6,FALSE),"")</f>
        <v>0</v>
      </c>
      <c r="L623">
        <f>IFERROR(VLOOKUP(G623,Store_Map!$A$2:$I$100,7,FALSE),"")</f>
        <v>0</v>
      </c>
      <c r="M623">
        <f>IFERROR(VLOOKUP(G623,Store_Map!$A$2:$I$100,8,FALSE),"")</f>
        <v>0</v>
      </c>
      <c r="N623">
        <f t="shared" si="81"/>
        <v>0</v>
      </c>
      <c r="O623" t="str">
        <f t="shared" si="82"/>
        <v>PASS</v>
      </c>
      <c r="P623" t="str">
        <f t="shared" si="83"/>
        <v>PASS</v>
      </c>
      <c r="Q623" t="str">
        <f t="shared" si="84"/>
        <v>PASS</v>
      </c>
      <c r="R623" t="str">
        <f t="shared" si="85"/>
        <v>PASS</v>
      </c>
      <c r="S623" t="str">
        <f t="shared" si="86"/>
        <v>PASS</v>
      </c>
      <c r="T623">
        <f t="shared" si="87"/>
        <v>100</v>
      </c>
      <c r="U623" t="str">
        <f t="shared" si="88"/>
        <v>Low</v>
      </c>
      <c r="V623" t="str">
        <f t="shared" si="89"/>
        <v>Clean</v>
      </c>
    </row>
    <row r="624" spans="1:22" x14ac:dyDescent="0.3">
      <c r="A624" t="str">
        <f>Raw_Data!A624</f>
        <v>6239551</v>
      </c>
      <c r="B624">
        <f>Raw_Data!B624</f>
        <v>45664</v>
      </c>
      <c r="C624" t="str">
        <f>Raw_Data!C624</f>
        <v>TRAZODONE 100 MG TABLET</v>
      </c>
      <c r="D624" t="str">
        <f>Raw_Data!D624</f>
        <v>13107008001</v>
      </c>
      <c r="E624" t="str">
        <f>Raw_Data!E624</f>
        <v>BYNE, EDMUND</v>
      </c>
      <c r="F624" t="str">
        <f>Raw_Data!F624</f>
        <v>1033186648</v>
      </c>
      <c r="G624" t="str">
        <f>Raw_Data!H624</f>
        <v>0</v>
      </c>
      <c r="H624">
        <f>IFERROR(VLOOKUP(G624,Store_Map!$A$2:$I$100,3,FALSE),"")</f>
        <v>0</v>
      </c>
      <c r="I624">
        <f>IFERROR(VLOOKUP(G624,Store_Map!$A$2:$I$100,4,FALSE),"")</f>
        <v>0</v>
      </c>
      <c r="J624">
        <f>IFERROR(VLOOKUP(G624,Store_Map!$A$2:$I$100,5,FALSE),"")</f>
        <v>0</v>
      </c>
      <c r="K624">
        <f>IFERROR(VLOOKUP(G624,Store_Map!$A$2:$I$100,6,FALSE),"")</f>
        <v>0</v>
      </c>
      <c r="L624">
        <f>IFERROR(VLOOKUP(G624,Store_Map!$A$2:$I$100,7,FALSE),"")</f>
        <v>0</v>
      </c>
      <c r="M624">
        <f>IFERROR(VLOOKUP(G624,Store_Map!$A$2:$I$100,8,FALSE),"")</f>
        <v>0</v>
      </c>
      <c r="N624">
        <f t="shared" si="81"/>
        <v>0</v>
      </c>
      <c r="O624" t="str">
        <f t="shared" si="82"/>
        <v>PASS</v>
      </c>
      <c r="P624" t="str">
        <f t="shared" si="83"/>
        <v>PASS</v>
      </c>
      <c r="Q624" t="str">
        <f t="shared" si="84"/>
        <v>PASS</v>
      </c>
      <c r="R624" t="str">
        <f t="shared" si="85"/>
        <v>PASS</v>
      </c>
      <c r="S624" t="str">
        <f t="shared" si="86"/>
        <v>PASS</v>
      </c>
      <c r="T624">
        <f t="shared" si="87"/>
        <v>100</v>
      </c>
      <c r="U624" t="str">
        <f t="shared" si="88"/>
        <v>Low</v>
      </c>
      <c r="V624" t="str">
        <f t="shared" si="89"/>
        <v>Clean</v>
      </c>
    </row>
    <row r="625" spans="1:22" x14ac:dyDescent="0.3">
      <c r="A625" t="str">
        <f>Raw_Data!A625</f>
        <v>6247417</v>
      </c>
      <c r="B625">
        <f>Raw_Data!B625</f>
        <v>45664</v>
      </c>
      <c r="C625" t="str">
        <f>Raw_Data!C625</f>
        <v>METOPROLOL SUCC ER 25 MG TA</v>
      </c>
      <c r="D625" t="str">
        <f>Raw_Data!D625</f>
        <v>55111046601</v>
      </c>
      <c r="E625" t="str">
        <f>Raw_Data!E625</f>
        <v>YASIN, NURA</v>
      </c>
      <c r="F625" t="str">
        <f>Raw_Data!F625</f>
        <v>1265518567</v>
      </c>
      <c r="G625" t="str">
        <f>Raw_Data!H625</f>
        <v>0</v>
      </c>
      <c r="H625">
        <f>IFERROR(VLOOKUP(G625,Store_Map!$A$2:$I$100,3,FALSE),"")</f>
        <v>0</v>
      </c>
      <c r="I625">
        <f>IFERROR(VLOOKUP(G625,Store_Map!$A$2:$I$100,4,FALSE),"")</f>
        <v>0</v>
      </c>
      <c r="J625">
        <f>IFERROR(VLOOKUP(G625,Store_Map!$A$2:$I$100,5,FALSE),"")</f>
        <v>0</v>
      </c>
      <c r="K625">
        <f>IFERROR(VLOOKUP(G625,Store_Map!$A$2:$I$100,6,FALSE),"")</f>
        <v>0</v>
      </c>
      <c r="L625">
        <f>IFERROR(VLOOKUP(G625,Store_Map!$A$2:$I$100,7,FALSE),"")</f>
        <v>0</v>
      </c>
      <c r="M625">
        <f>IFERROR(VLOOKUP(G625,Store_Map!$A$2:$I$100,8,FALSE),"")</f>
        <v>0</v>
      </c>
      <c r="N625">
        <f t="shared" si="81"/>
        <v>0</v>
      </c>
      <c r="O625" t="str">
        <f t="shared" si="82"/>
        <v>PASS</v>
      </c>
      <c r="P625" t="str">
        <f t="shared" si="83"/>
        <v>PASS</v>
      </c>
      <c r="Q625" t="str">
        <f t="shared" si="84"/>
        <v>PASS</v>
      </c>
      <c r="R625" t="str">
        <f t="shared" si="85"/>
        <v>PASS</v>
      </c>
      <c r="S625" t="str">
        <f t="shared" si="86"/>
        <v>PASS</v>
      </c>
      <c r="T625">
        <f t="shared" si="87"/>
        <v>100</v>
      </c>
      <c r="U625" t="str">
        <f t="shared" si="88"/>
        <v>Low</v>
      </c>
      <c r="V625" t="str">
        <f t="shared" si="89"/>
        <v>Clean</v>
      </c>
    </row>
    <row r="626" spans="1:22" x14ac:dyDescent="0.3">
      <c r="A626" t="str">
        <f>Raw_Data!A626</f>
        <v>6251275</v>
      </c>
      <c r="B626">
        <f>Raw_Data!B626</f>
        <v>45664</v>
      </c>
      <c r="C626" t="str">
        <f>Raw_Data!C626</f>
        <v>CLOPIDOGREL 75 MG TABLET</v>
      </c>
      <c r="D626" t="str">
        <f>Raw_Data!D626</f>
        <v>55111019605</v>
      </c>
      <c r="E626" t="str">
        <f>Raw_Data!E626</f>
        <v>GIBBS, JON</v>
      </c>
      <c r="F626" t="str">
        <f>Raw_Data!F626</f>
        <v>1700896156</v>
      </c>
      <c r="G626" t="str">
        <f>Raw_Data!H626</f>
        <v>0</v>
      </c>
      <c r="H626">
        <f>IFERROR(VLOOKUP(G626,Store_Map!$A$2:$I$100,3,FALSE),"")</f>
        <v>0</v>
      </c>
      <c r="I626">
        <f>IFERROR(VLOOKUP(G626,Store_Map!$A$2:$I$100,4,FALSE),"")</f>
        <v>0</v>
      </c>
      <c r="J626">
        <f>IFERROR(VLOOKUP(G626,Store_Map!$A$2:$I$100,5,FALSE),"")</f>
        <v>0</v>
      </c>
      <c r="K626">
        <f>IFERROR(VLOOKUP(G626,Store_Map!$A$2:$I$100,6,FALSE),"")</f>
        <v>0</v>
      </c>
      <c r="L626">
        <f>IFERROR(VLOOKUP(G626,Store_Map!$A$2:$I$100,7,FALSE),"")</f>
        <v>0</v>
      </c>
      <c r="M626">
        <f>IFERROR(VLOOKUP(G626,Store_Map!$A$2:$I$100,8,FALSE),"")</f>
        <v>0</v>
      </c>
      <c r="N626">
        <f t="shared" si="81"/>
        <v>0</v>
      </c>
      <c r="O626" t="str">
        <f t="shared" si="82"/>
        <v>PASS</v>
      </c>
      <c r="P626" t="str">
        <f t="shared" si="83"/>
        <v>PASS</v>
      </c>
      <c r="Q626" t="str">
        <f t="shared" si="84"/>
        <v>PASS</v>
      </c>
      <c r="R626" t="str">
        <f t="shared" si="85"/>
        <v>PASS</v>
      </c>
      <c r="S626" t="str">
        <f t="shared" si="86"/>
        <v>PASS</v>
      </c>
      <c r="T626">
        <f t="shared" si="87"/>
        <v>100</v>
      </c>
      <c r="U626" t="str">
        <f t="shared" si="88"/>
        <v>Low</v>
      </c>
      <c r="V626" t="str">
        <f t="shared" si="89"/>
        <v>Clean</v>
      </c>
    </row>
    <row r="627" spans="1:22" x14ac:dyDescent="0.3">
      <c r="A627" t="str">
        <f>Raw_Data!A627</f>
        <v>6237199</v>
      </c>
      <c r="B627">
        <f>Raw_Data!B627</f>
        <v>45664</v>
      </c>
      <c r="C627" t="str">
        <f>Raw_Data!C627</f>
        <v>INSULIN ASPART 100 UNIT/ML</v>
      </c>
      <c r="D627" t="str">
        <f>Raw_Data!D627</f>
        <v>73070010315</v>
      </c>
      <c r="E627" t="str">
        <f>Raw_Data!E627</f>
        <v>MACHADO, MARIA</v>
      </c>
      <c r="F627" t="str">
        <f>Raw_Data!F627</f>
        <v>1619100302</v>
      </c>
      <c r="G627" t="str">
        <f>Raw_Data!H627</f>
        <v>0</v>
      </c>
      <c r="H627">
        <f>IFERROR(VLOOKUP(G627,Store_Map!$A$2:$I$100,3,FALSE),"")</f>
        <v>0</v>
      </c>
      <c r="I627">
        <f>IFERROR(VLOOKUP(G627,Store_Map!$A$2:$I$100,4,FALSE),"")</f>
        <v>0</v>
      </c>
      <c r="J627">
        <f>IFERROR(VLOOKUP(G627,Store_Map!$A$2:$I$100,5,FALSE),"")</f>
        <v>0</v>
      </c>
      <c r="K627">
        <f>IFERROR(VLOOKUP(G627,Store_Map!$A$2:$I$100,6,FALSE),"")</f>
        <v>0</v>
      </c>
      <c r="L627">
        <f>IFERROR(VLOOKUP(G627,Store_Map!$A$2:$I$100,7,FALSE),"")</f>
        <v>0</v>
      </c>
      <c r="M627">
        <f>IFERROR(VLOOKUP(G627,Store_Map!$A$2:$I$100,8,FALSE),"")</f>
        <v>0</v>
      </c>
      <c r="N627">
        <f t="shared" si="81"/>
        <v>0</v>
      </c>
      <c r="O627" t="str">
        <f t="shared" si="82"/>
        <v>PASS</v>
      </c>
      <c r="P627" t="str">
        <f t="shared" si="83"/>
        <v>PASS</v>
      </c>
      <c r="Q627" t="str">
        <f t="shared" si="84"/>
        <v>PASS</v>
      </c>
      <c r="R627" t="str">
        <f t="shared" si="85"/>
        <v>PASS</v>
      </c>
      <c r="S627" t="str">
        <f t="shared" si="86"/>
        <v>PASS</v>
      </c>
      <c r="T627">
        <f t="shared" si="87"/>
        <v>100</v>
      </c>
      <c r="U627" t="str">
        <f t="shared" si="88"/>
        <v>Low</v>
      </c>
      <c r="V627" t="str">
        <f t="shared" si="89"/>
        <v>Clean</v>
      </c>
    </row>
    <row r="628" spans="1:22" x14ac:dyDescent="0.3">
      <c r="A628" t="str">
        <f>Raw_Data!A628</f>
        <v>6244487</v>
      </c>
      <c r="B628">
        <f>Raw_Data!B628</f>
        <v>45664</v>
      </c>
      <c r="C628" t="str">
        <f>Raw_Data!C628</f>
        <v>LATANOPROST 0.005% EYE DROP</v>
      </c>
      <c r="D628" t="str">
        <f>Raw_Data!D628</f>
        <v>61314054701</v>
      </c>
      <c r="E628" t="str">
        <f>Raw_Data!E628</f>
        <v>ULRICH, LANE</v>
      </c>
      <c r="F628" t="str">
        <f>Raw_Data!F628</f>
        <v>1730191081</v>
      </c>
      <c r="G628" t="str">
        <f>Raw_Data!H628</f>
        <v>0</v>
      </c>
      <c r="H628">
        <f>IFERROR(VLOOKUP(G628,Store_Map!$A$2:$I$100,3,FALSE),"")</f>
        <v>0</v>
      </c>
      <c r="I628">
        <f>IFERROR(VLOOKUP(G628,Store_Map!$A$2:$I$100,4,FALSE),"")</f>
        <v>0</v>
      </c>
      <c r="J628">
        <f>IFERROR(VLOOKUP(G628,Store_Map!$A$2:$I$100,5,FALSE),"")</f>
        <v>0</v>
      </c>
      <c r="K628">
        <f>IFERROR(VLOOKUP(G628,Store_Map!$A$2:$I$100,6,FALSE),"")</f>
        <v>0</v>
      </c>
      <c r="L628">
        <f>IFERROR(VLOOKUP(G628,Store_Map!$A$2:$I$100,7,FALSE),"")</f>
        <v>0</v>
      </c>
      <c r="M628">
        <f>IFERROR(VLOOKUP(G628,Store_Map!$A$2:$I$100,8,FALSE),"")</f>
        <v>0</v>
      </c>
      <c r="N628">
        <f t="shared" si="81"/>
        <v>0</v>
      </c>
      <c r="O628" t="str">
        <f t="shared" si="82"/>
        <v>PASS</v>
      </c>
      <c r="P628" t="str">
        <f t="shared" si="83"/>
        <v>PASS</v>
      </c>
      <c r="Q628" t="str">
        <f t="shared" si="84"/>
        <v>PASS</v>
      </c>
      <c r="R628" t="str">
        <f t="shared" si="85"/>
        <v>PASS</v>
      </c>
      <c r="S628" t="str">
        <f t="shared" si="86"/>
        <v>PASS</v>
      </c>
      <c r="T628">
        <f t="shared" si="87"/>
        <v>100</v>
      </c>
      <c r="U628" t="str">
        <f t="shared" si="88"/>
        <v>Low</v>
      </c>
      <c r="V628" t="str">
        <f t="shared" si="89"/>
        <v>Clean</v>
      </c>
    </row>
    <row r="629" spans="1:22" x14ac:dyDescent="0.3">
      <c r="A629" t="str">
        <f>Raw_Data!A629</f>
        <v>6246278</v>
      </c>
      <c r="B629">
        <f>Raw_Data!B629</f>
        <v>45664</v>
      </c>
      <c r="C629" t="str">
        <f>Raw_Data!C629</f>
        <v>PIFELTRO 100 MG TABLET</v>
      </c>
      <c r="D629" t="str">
        <f>Raw_Data!D629</f>
        <v>6306901</v>
      </c>
      <c r="E629" t="str">
        <f>Raw_Data!E629</f>
        <v>DAVIS, KEPLER</v>
      </c>
      <c r="F629" t="str">
        <f>Raw_Data!F629</f>
        <v>1740357425</v>
      </c>
      <c r="G629" t="str">
        <f>Raw_Data!H629</f>
        <v>0</v>
      </c>
      <c r="H629">
        <f>IFERROR(VLOOKUP(G629,Store_Map!$A$2:$I$100,3,FALSE),"")</f>
        <v>0</v>
      </c>
      <c r="I629">
        <f>IFERROR(VLOOKUP(G629,Store_Map!$A$2:$I$100,4,FALSE),"")</f>
        <v>0</v>
      </c>
      <c r="J629">
        <f>IFERROR(VLOOKUP(G629,Store_Map!$A$2:$I$100,5,FALSE),"")</f>
        <v>0</v>
      </c>
      <c r="K629">
        <f>IFERROR(VLOOKUP(G629,Store_Map!$A$2:$I$100,6,FALSE),"")</f>
        <v>0</v>
      </c>
      <c r="L629">
        <f>IFERROR(VLOOKUP(G629,Store_Map!$A$2:$I$100,7,FALSE),"")</f>
        <v>0</v>
      </c>
      <c r="M629">
        <f>IFERROR(VLOOKUP(G629,Store_Map!$A$2:$I$100,8,FALSE),"")</f>
        <v>0</v>
      </c>
      <c r="N629">
        <f t="shared" si="81"/>
        <v>0</v>
      </c>
      <c r="O629" t="str">
        <f t="shared" si="82"/>
        <v>PASS</v>
      </c>
      <c r="P629" t="str">
        <f t="shared" si="83"/>
        <v>REVIEW</v>
      </c>
      <c r="Q629" t="str">
        <f t="shared" si="84"/>
        <v>PASS</v>
      </c>
      <c r="R629" t="str">
        <f t="shared" si="85"/>
        <v>PASS</v>
      </c>
      <c r="S629" t="str">
        <f t="shared" si="86"/>
        <v>REVIEW</v>
      </c>
      <c r="T629">
        <f t="shared" si="87"/>
        <v>90</v>
      </c>
      <c r="U629" t="str">
        <f t="shared" si="88"/>
        <v>Low</v>
      </c>
      <c r="V629" t="str">
        <f t="shared" si="89"/>
        <v>Invalid NDC</v>
      </c>
    </row>
    <row r="630" spans="1:22" x14ac:dyDescent="0.3">
      <c r="A630" t="str">
        <f>Raw_Data!A630</f>
        <v>6248129</v>
      </c>
      <c r="B630">
        <f>Raw_Data!B630</f>
        <v>45664</v>
      </c>
      <c r="C630" t="str">
        <f>Raw_Data!C630</f>
        <v>IBUPROFEN 800 MG TABLET</v>
      </c>
      <c r="D630" t="str">
        <f>Raw_Data!D630</f>
        <v>59651036205</v>
      </c>
      <c r="E630" t="str">
        <f>Raw_Data!E630</f>
        <v>BYNE, EDMUND</v>
      </c>
      <c r="F630" t="str">
        <f>Raw_Data!F630</f>
        <v>1033186648</v>
      </c>
      <c r="G630" t="str">
        <f>Raw_Data!H630</f>
        <v>0</v>
      </c>
      <c r="H630">
        <f>IFERROR(VLOOKUP(G630,Store_Map!$A$2:$I$100,3,FALSE),"")</f>
        <v>0</v>
      </c>
      <c r="I630">
        <f>IFERROR(VLOOKUP(G630,Store_Map!$A$2:$I$100,4,FALSE),"")</f>
        <v>0</v>
      </c>
      <c r="J630">
        <f>IFERROR(VLOOKUP(G630,Store_Map!$A$2:$I$100,5,FALSE),"")</f>
        <v>0</v>
      </c>
      <c r="K630">
        <f>IFERROR(VLOOKUP(G630,Store_Map!$A$2:$I$100,6,FALSE),"")</f>
        <v>0</v>
      </c>
      <c r="L630">
        <f>IFERROR(VLOOKUP(G630,Store_Map!$A$2:$I$100,7,FALSE),"")</f>
        <v>0</v>
      </c>
      <c r="M630">
        <f>IFERROR(VLOOKUP(G630,Store_Map!$A$2:$I$100,8,FALSE),"")</f>
        <v>0</v>
      </c>
      <c r="N630">
        <f t="shared" si="81"/>
        <v>0</v>
      </c>
      <c r="O630" t="str">
        <f t="shared" si="82"/>
        <v>PASS</v>
      </c>
      <c r="P630" t="str">
        <f t="shared" si="83"/>
        <v>PASS</v>
      </c>
      <c r="Q630" t="str">
        <f t="shared" si="84"/>
        <v>PASS</v>
      </c>
      <c r="R630" t="str">
        <f t="shared" si="85"/>
        <v>PASS</v>
      </c>
      <c r="S630" t="str">
        <f t="shared" si="86"/>
        <v>PASS</v>
      </c>
      <c r="T630">
        <f t="shared" si="87"/>
        <v>100</v>
      </c>
      <c r="U630" t="str">
        <f t="shared" si="88"/>
        <v>Low</v>
      </c>
      <c r="V630" t="str">
        <f t="shared" si="89"/>
        <v>Clean</v>
      </c>
    </row>
    <row r="631" spans="1:22" x14ac:dyDescent="0.3">
      <c r="A631" t="str">
        <f>Raw_Data!A631</f>
        <v>6248148</v>
      </c>
      <c r="B631">
        <f>Raw_Data!B631</f>
        <v>45664</v>
      </c>
      <c r="C631" t="str">
        <f>Raw_Data!C631</f>
        <v>LOSARTAN-HCTZ 50-12.5 MG TA</v>
      </c>
      <c r="D631" t="str">
        <f>Raw_Data!D631</f>
        <v>65862046899</v>
      </c>
      <c r="E631" t="str">
        <f>Raw_Data!E631</f>
        <v>BYNE, EDMUND</v>
      </c>
      <c r="F631" t="str">
        <f>Raw_Data!F631</f>
        <v>1033186648</v>
      </c>
      <c r="G631" t="str">
        <f>Raw_Data!H631</f>
        <v>0</v>
      </c>
      <c r="H631">
        <f>IFERROR(VLOOKUP(G631,Store_Map!$A$2:$I$100,3,FALSE),"")</f>
        <v>0</v>
      </c>
      <c r="I631">
        <f>IFERROR(VLOOKUP(G631,Store_Map!$A$2:$I$100,4,FALSE),"")</f>
        <v>0</v>
      </c>
      <c r="J631">
        <f>IFERROR(VLOOKUP(G631,Store_Map!$A$2:$I$100,5,FALSE),"")</f>
        <v>0</v>
      </c>
      <c r="K631">
        <f>IFERROR(VLOOKUP(G631,Store_Map!$A$2:$I$100,6,FALSE),"")</f>
        <v>0</v>
      </c>
      <c r="L631">
        <f>IFERROR(VLOOKUP(G631,Store_Map!$A$2:$I$100,7,FALSE),"")</f>
        <v>0</v>
      </c>
      <c r="M631">
        <f>IFERROR(VLOOKUP(G631,Store_Map!$A$2:$I$100,8,FALSE),"")</f>
        <v>0</v>
      </c>
      <c r="N631">
        <f t="shared" si="81"/>
        <v>0</v>
      </c>
      <c r="O631" t="str">
        <f t="shared" si="82"/>
        <v>PASS</v>
      </c>
      <c r="P631" t="str">
        <f t="shared" si="83"/>
        <v>PASS</v>
      </c>
      <c r="Q631" t="str">
        <f t="shared" si="84"/>
        <v>PASS</v>
      </c>
      <c r="R631" t="str">
        <f t="shared" si="85"/>
        <v>PASS</v>
      </c>
      <c r="S631" t="str">
        <f t="shared" si="86"/>
        <v>PASS</v>
      </c>
      <c r="T631">
        <f t="shared" si="87"/>
        <v>100</v>
      </c>
      <c r="U631" t="str">
        <f t="shared" si="88"/>
        <v>Low</v>
      </c>
      <c r="V631" t="str">
        <f t="shared" si="89"/>
        <v>Clean</v>
      </c>
    </row>
    <row r="632" spans="1:22" x14ac:dyDescent="0.3">
      <c r="A632" t="str">
        <f>Raw_Data!A632</f>
        <v>6248977</v>
      </c>
      <c r="B632">
        <f>Raw_Data!B632</f>
        <v>45664</v>
      </c>
      <c r="C632" t="str">
        <f>Raw_Data!C632</f>
        <v>BACLOFEN 10 MG TABLET</v>
      </c>
      <c r="D632" t="str">
        <f>Raw_Data!D632</f>
        <v>52817032000</v>
      </c>
      <c r="E632" t="str">
        <f>Raw_Data!E632</f>
        <v>BYNE, EDMUND</v>
      </c>
      <c r="F632" t="str">
        <f>Raw_Data!F632</f>
        <v>1033186648</v>
      </c>
      <c r="G632" t="str">
        <f>Raw_Data!H632</f>
        <v>0</v>
      </c>
      <c r="H632">
        <f>IFERROR(VLOOKUP(G632,Store_Map!$A$2:$I$100,3,FALSE),"")</f>
        <v>0</v>
      </c>
      <c r="I632">
        <f>IFERROR(VLOOKUP(G632,Store_Map!$A$2:$I$100,4,FALSE),"")</f>
        <v>0</v>
      </c>
      <c r="J632">
        <f>IFERROR(VLOOKUP(G632,Store_Map!$A$2:$I$100,5,FALSE),"")</f>
        <v>0</v>
      </c>
      <c r="K632">
        <f>IFERROR(VLOOKUP(G632,Store_Map!$A$2:$I$100,6,FALSE),"")</f>
        <v>0</v>
      </c>
      <c r="L632">
        <f>IFERROR(VLOOKUP(G632,Store_Map!$A$2:$I$100,7,FALSE),"")</f>
        <v>0</v>
      </c>
      <c r="M632">
        <f>IFERROR(VLOOKUP(G632,Store_Map!$A$2:$I$100,8,FALSE),"")</f>
        <v>0</v>
      </c>
      <c r="N632">
        <f t="shared" si="81"/>
        <v>0</v>
      </c>
      <c r="O632" t="str">
        <f t="shared" si="82"/>
        <v>PASS</v>
      </c>
      <c r="P632" t="str">
        <f t="shared" si="83"/>
        <v>PASS</v>
      </c>
      <c r="Q632" t="str">
        <f t="shared" si="84"/>
        <v>PASS</v>
      </c>
      <c r="R632" t="str">
        <f t="shared" si="85"/>
        <v>PASS</v>
      </c>
      <c r="S632" t="str">
        <f t="shared" si="86"/>
        <v>PASS</v>
      </c>
      <c r="T632">
        <f t="shared" si="87"/>
        <v>100</v>
      </c>
      <c r="U632" t="str">
        <f t="shared" si="88"/>
        <v>Low</v>
      </c>
      <c r="V632" t="str">
        <f t="shared" si="89"/>
        <v>Clean</v>
      </c>
    </row>
    <row r="633" spans="1:22" x14ac:dyDescent="0.3">
      <c r="A633" t="str">
        <f>Raw_Data!A633</f>
        <v>4010868</v>
      </c>
      <c r="B633">
        <f>Raw_Data!B633</f>
        <v>45664</v>
      </c>
      <c r="C633" t="str">
        <f>Raw_Data!C633</f>
        <v>ZOLPIDEM TARTRATE 10 MG TAB</v>
      </c>
      <c r="D633" t="str">
        <f>Raw_Data!D633</f>
        <v>13668000810</v>
      </c>
      <c r="E633" t="str">
        <f>Raw_Data!E633</f>
        <v>BYNE, EDMUND</v>
      </c>
      <c r="F633" t="str">
        <f>Raw_Data!F633</f>
        <v>1033186648</v>
      </c>
      <c r="G633" t="str">
        <f>Raw_Data!H633</f>
        <v>0</v>
      </c>
      <c r="H633">
        <f>IFERROR(VLOOKUP(G633,Store_Map!$A$2:$I$100,3,FALSE),"")</f>
        <v>0</v>
      </c>
      <c r="I633">
        <f>IFERROR(VLOOKUP(G633,Store_Map!$A$2:$I$100,4,FALSE),"")</f>
        <v>0</v>
      </c>
      <c r="J633">
        <f>IFERROR(VLOOKUP(G633,Store_Map!$A$2:$I$100,5,FALSE),"")</f>
        <v>0</v>
      </c>
      <c r="K633">
        <f>IFERROR(VLOOKUP(G633,Store_Map!$A$2:$I$100,6,FALSE),"")</f>
        <v>0</v>
      </c>
      <c r="L633">
        <f>IFERROR(VLOOKUP(G633,Store_Map!$A$2:$I$100,7,FALSE),"")</f>
        <v>0</v>
      </c>
      <c r="M633">
        <f>IFERROR(VLOOKUP(G633,Store_Map!$A$2:$I$100,8,FALSE),"")</f>
        <v>0</v>
      </c>
      <c r="N633">
        <f t="shared" si="81"/>
        <v>0</v>
      </c>
      <c r="O633" t="str">
        <f t="shared" si="82"/>
        <v>PASS</v>
      </c>
      <c r="P633" t="str">
        <f t="shared" si="83"/>
        <v>PASS</v>
      </c>
      <c r="Q633" t="str">
        <f t="shared" si="84"/>
        <v>PASS</v>
      </c>
      <c r="R633" t="str">
        <f t="shared" si="85"/>
        <v>PASS</v>
      </c>
      <c r="S633" t="str">
        <f t="shared" si="86"/>
        <v>PASS</v>
      </c>
      <c r="T633">
        <f t="shared" si="87"/>
        <v>100</v>
      </c>
      <c r="U633" t="str">
        <f t="shared" si="88"/>
        <v>Low</v>
      </c>
      <c r="V633" t="str">
        <f t="shared" si="89"/>
        <v>Clean</v>
      </c>
    </row>
    <row r="634" spans="1:22" x14ac:dyDescent="0.3">
      <c r="A634" t="str">
        <f>Raw_Data!A634</f>
        <v>6249780</v>
      </c>
      <c r="B634">
        <f>Raw_Data!B634</f>
        <v>45664</v>
      </c>
      <c r="C634" t="str">
        <f>Raw_Data!C634</f>
        <v>LOSARTAN POTASSIUM 100 MG T</v>
      </c>
      <c r="D634" t="str">
        <f>Raw_Data!D634</f>
        <v>65862020399</v>
      </c>
      <c r="E634" t="str">
        <f>Raw_Data!E634</f>
        <v>GIBBS, JON</v>
      </c>
      <c r="F634" t="str">
        <f>Raw_Data!F634</f>
        <v>1700896156</v>
      </c>
      <c r="G634" t="str">
        <f>Raw_Data!H634</f>
        <v>0</v>
      </c>
      <c r="H634">
        <f>IFERROR(VLOOKUP(G634,Store_Map!$A$2:$I$100,3,FALSE),"")</f>
        <v>0</v>
      </c>
      <c r="I634">
        <f>IFERROR(VLOOKUP(G634,Store_Map!$A$2:$I$100,4,FALSE),"")</f>
        <v>0</v>
      </c>
      <c r="J634">
        <f>IFERROR(VLOOKUP(G634,Store_Map!$A$2:$I$100,5,FALSE),"")</f>
        <v>0</v>
      </c>
      <c r="K634">
        <f>IFERROR(VLOOKUP(G634,Store_Map!$A$2:$I$100,6,FALSE),"")</f>
        <v>0</v>
      </c>
      <c r="L634">
        <f>IFERROR(VLOOKUP(G634,Store_Map!$A$2:$I$100,7,FALSE),"")</f>
        <v>0</v>
      </c>
      <c r="M634">
        <f>IFERROR(VLOOKUP(G634,Store_Map!$A$2:$I$100,8,FALSE),"")</f>
        <v>0</v>
      </c>
      <c r="N634">
        <f t="shared" si="81"/>
        <v>0</v>
      </c>
      <c r="O634" t="str">
        <f t="shared" si="82"/>
        <v>PASS</v>
      </c>
      <c r="P634" t="str">
        <f t="shared" si="83"/>
        <v>PASS</v>
      </c>
      <c r="Q634" t="str">
        <f t="shared" si="84"/>
        <v>PASS</v>
      </c>
      <c r="R634" t="str">
        <f t="shared" si="85"/>
        <v>PASS</v>
      </c>
      <c r="S634" t="str">
        <f t="shared" si="86"/>
        <v>PASS</v>
      </c>
      <c r="T634">
        <f t="shared" si="87"/>
        <v>100</v>
      </c>
      <c r="U634" t="str">
        <f t="shared" si="88"/>
        <v>Low</v>
      </c>
      <c r="V634" t="str">
        <f t="shared" si="89"/>
        <v>Clean</v>
      </c>
    </row>
    <row r="635" spans="1:22" x14ac:dyDescent="0.3">
      <c r="A635" t="str">
        <f>Raw_Data!A635</f>
        <v>6249781</v>
      </c>
      <c r="B635">
        <f>Raw_Data!B635</f>
        <v>45664</v>
      </c>
      <c r="C635" t="str">
        <f>Raw_Data!C635</f>
        <v>GLIPIZIDE ER 10 MG TABLET</v>
      </c>
      <c r="D635" t="str">
        <f>Raw_Data!D635</f>
        <v>591084501</v>
      </c>
      <c r="E635" t="str">
        <f>Raw_Data!E635</f>
        <v>FORD, JAMES</v>
      </c>
      <c r="F635" t="str">
        <f>Raw_Data!F635</f>
        <v>1033117684</v>
      </c>
      <c r="G635" t="str">
        <f>Raw_Data!H635</f>
        <v>0</v>
      </c>
      <c r="H635">
        <f>IFERROR(VLOOKUP(G635,Store_Map!$A$2:$I$100,3,FALSE),"")</f>
        <v>0</v>
      </c>
      <c r="I635">
        <f>IFERROR(VLOOKUP(G635,Store_Map!$A$2:$I$100,4,FALSE),"")</f>
        <v>0</v>
      </c>
      <c r="J635">
        <f>IFERROR(VLOOKUP(G635,Store_Map!$A$2:$I$100,5,FALSE),"")</f>
        <v>0</v>
      </c>
      <c r="K635">
        <f>IFERROR(VLOOKUP(G635,Store_Map!$A$2:$I$100,6,FALSE),"")</f>
        <v>0</v>
      </c>
      <c r="L635">
        <f>IFERROR(VLOOKUP(G635,Store_Map!$A$2:$I$100,7,FALSE),"")</f>
        <v>0</v>
      </c>
      <c r="M635">
        <f>IFERROR(VLOOKUP(G635,Store_Map!$A$2:$I$100,8,FALSE),"")</f>
        <v>0</v>
      </c>
      <c r="N635">
        <f t="shared" si="81"/>
        <v>0</v>
      </c>
      <c r="O635" t="str">
        <f t="shared" si="82"/>
        <v>PASS</v>
      </c>
      <c r="P635" t="str">
        <f t="shared" si="83"/>
        <v>REVIEW</v>
      </c>
      <c r="Q635" t="str">
        <f t="shared" si="84"/>
        <v>PASS</v>
      </c>
      <c r="R635" t="str">
        <f t="shared" si="85"/>
        <v>PASS</v>
      </c>
      <c r="S635" t="str">
        <f t="shared" si="86"/>
        <v>REVIEW</v>
      </c>
      <c r="T635">
        <f t="shared" si="87"/>
        <v>90</v>
      </c>
      <c r="U635" t="str">
        <f t="shared" si="88"/>
        <v>Low</v>
      </c>
      <c r="V635" t="str">
        <f t="shared" si="89"/>
        <v>Invalid NDC</v>
      </c>
    </row>
    <row r="636" spans="1:22" x14ac:dyDescent="0.3">
      <c r="A636" t="str">
        <f>Raw_Data!A636</f>
        <v>6251468</v>
      </c>
      <c r="B636">
        <f>Raw_Data!B636</f>
        <v>45664</v>
      </c>
      <c r="C636" t="str">
        <f>Raw_Data!C636</f>
        <v>VITAMIN D2 1.25MG(50,000 UN</v>
      </c>
      <c r="D636" t="str">
        <f>Raw_Data!D636</f>
        <v>64380073706</v>
      </c>
      <c r="E636" t="str">
        <f>Raw_Data!E636</f>
        <v>GIBBS, JON</v>
      </c>
      <c r="F636" t="str">
        <f>Raw_Data!F636</f>
        <v>1700896156</v>
      </c>
      <c r="G636" t="str">
        <f>Raw_Data!H636</f>
        <v>0</v>
      </c>
      <c r="H636">
        <f>IFERROR(VLOOKUP(G636,Store_Map!$A$2:$I$100,3,FALSE),"")</f>
        <v>0</v>
      </c>
      <c r="I636">
        <f>IFERROR(VLOOKUP(G636,Store_Map!$A$2:$I$100,4,FALSE),"")</f>
        <v>0</v>
      </c>
      <c r="J636">
        <f>IFERROR(VLOOKUP(G636,Store_Map!$A$2:$I$100,5,FALSE),"")</f>
        <v>0</v>
      </c>
      <c r="K636">
        <f>IFERROR(VLOOKUP(G636,Store_Map!$A$2:$I$100,6,FALSE),"")</f>
        <v>0</v>
      </c>
      <c r="L636">
        <f>IFERROR(VLOOKUP(G636,Store_Map!$A$2:$I$100,7,FALSE),"")</f>
        <v>0</v>
      </c>
      <c r="M636">
        <f>IFERROR(VLOOKUP(G636,Store_Map!$A$2:$I$100,8,FALSE),"")</f>
        <v>0</v>
      </c>
      <c r="N636">
        <f t="shared" si="81"/>
        <v>0</v>
      </c>
      <c r="O636" t="str">
        <f t="shared" si="82"/>
        <v>PASS</v>
      </c>
      <c r="P636" t="str">
        <f t="shared" si="83"/>
        <v>PASS</v>
      </c>
      <c r="Q636" t="str">
        <f t="shared" si="84"/>
        <v>PASS</v>
      </c>
      <c r="R636" t="str">
        <f t="shared" si="85"/>
        <v>PASS</v>
      </c>
      <c r="S636" t="str">
        <f t="shared" si="86"/>
        <v>PASS</v>
      </c>
      <c r="T636">
        <f t="shared" si="87"/>
        <v>100</v>
      </c>
      <c r="U636" t="str">
        <f t="shared" si="88"/>
        <v>Low</v>
      </c>
      <c r="V636" t="str">
        <f t="shared" si="89"/>
        <v>Clean</v>
      </c>
    </row>
    <row r="637" spans="1:22" x14ac:dyDescent="0.3">
      <c r="A637" t="str">
        <f>Raw_Data!A637</f>
        <v>6240249</v>
      </c>
      <c r="B637">
        <f>Raw_Data!B637</f>
        <v>45664</v>
      </c>
      <c r="C637" t="str">
        <f>Raw_Data!C637</f>
        <v>FREESTYLE LIBRE 2 SENSOR</v>
      </c>
      <c r="D637" t="str">
        <f>Raw_Data!D637</f>
        <v>57599080000</v>
      </c>
      <c r="E637" t="str">
        <f>Raw_Data!E637</f>
        <v>GIBBS, JON</v>
      </c>
      <c r="F637" t="str">
        <f>Raw_Data!F637</f>
        <v>1700896156</v>
      </c>
      <c r="G637" t="str">
        <f>Raw_Data!H637</f>
        <v>0</v>
      </c>
      <c r="H637">
        <f>IFERROR(VLOOKUP(G637,Store_Map!$A$2:$I$100,3,FALSE),"")</f>
        <v>0</v>
      </c>
      <c r="I637">
        <f>IFERROR(VLOOKUP(G637,Store_Map!$A$2:$I$100,4,FALSE),"")</f>
        <v>0</v>
      </c>
      <c r="J637">
        <f>IFERROR(VLOOKUP(G637,Store_Map!$A$2:$I$100,5,FALSE),"")</f>
        <v>0</v>
      </c>
      <c r="K637">
        <f>IFERROR(VLOOKUP(G637,Store_Map!$A$2:$I$100,6,FALSE),"")</f>
        <v>0</v>
      </c>
      <c r="L637">
        <f>IFERROR(VLOOKUP(G637,Store_Map!$A$2:$I$100,7,FALSE),"")</f>
        <v>0</v>
      </c>
      <c r="M637">
        <f>IFERROR(VLOOKUP(G637,Store_Map!$A$2:$I$100,8,FALSE),"")</f>
        <v>0</v>
      </c>
      <c r="N637">
        <f t="shared" si="81"/>
        <v>0</v>
      </c>
      <c r="O637" t="str">
        <f t="shared" si="82"/>
        <v>PASS</v>
      </c>
      <c r="P637" t="str">
        <f t="shared" si="83"/>
        <v>PASS</v>
      </c>
      <c r="Q637" t="str">
        <f t="shared" si="84"/>
        <v>PASS</v>
      </c>
      <c r="R637" t="str">
        <f t="shared" si="85"/>
        <v>PASS</v>
      </c>
      <c r="S637" t="str">
        <f t="shared" si="86"/>
        <v>PASS</v>
      </c>
      <c r="T637">
        <f t="shared" si="87"/>
        <v>100</v>
      </c>
      <c r="U637" t="str">
        <f t="shared" si="88"/>
        <v>Low</v>
      </c>
      <c r="V637" t="str">
        <f t="shared" si="89"/>
        <v>Clean</v>
      </c>
    </row>
    <row r="638" spans="1:22" x14ac:dyDescent="0.3">
      <c r="A638" t="str">
        <f>Raw_Data!A638</f>
        <v>6239043</v>
      </c>
      <c r="B638">
        <f>Raw_Data!B638</f>
        <v>45664</v>
      </c>
      <c r="C638" t="str">
        <f>Raw_Data!C638</f>
        <v>ATORVASTATIN 10 MG TABLET</v>
      </c>
      <c r="D638" t="str">
        <f>Raw_Data!D638</f>
        <v>67877051190</v>
      </c>
      <c r="E638" t="str">
        <f>Raw_Data!E638</f>
        <v>BYNE, EDMUND</v>
      </c>
      <c r="F638" t="str">
        <f>Raw_Data!F638</f>
        <v>1033186648</v>
      </c>
      <c r="G638" t="str">
        <f>Raw_Data!H638</f>
        <v>0</v>
      </c>
      <c r="H638">
        <f>IFERROR(VLOOKUP(G638,Store_Map!$A$2:$I$100,3,FALSE),"")</f>
        <v>0</v>
      </c>
      <c r="I638">
        <f>IFERROR(VLOOKUP(G638,Store_Map!$A$2:$I$100,4,FALSE),"")</f>
        <v>0</v>
      </c>
      <c r="J638">
        <f>IFERROR(VLOOKUP(G638,Store_Map!$A$2:$I$100,5,FALSE),"")</f>
        <v>0</v>
      </c>
      <c r="K638">
        <f>IFERROR(VLOOKUP(G638,Store_Map!$A$2:$I$100,6,FALSE),"")</f>
        <v>0</v>
      </c>
      <c r="L638">
        <f>IFERROR(VLOOKUP(G638,Store_Map!$A$2:$I$100,7,FALSE),"")</f>
        <v>0</v>
      </c>
      <c r="M638">
        <f>IFERROR(VLOOKUP(G638,Store_Map!$A$2:$I$100,8,FALSE),"")</f>
        <v>0</v>
      </c>
      <c r="N638">
        <f t="shared" si="81"/>
        <v>0</v>
      </c>
      <c r="O638" t="str">
        <f t="shared" si="82"/>
        <v>PASS</v>
      </c>
      <c r="P638" t="str">
        <f t="shared" si="83"/>
        <v>PASS</v>
      </c>
      <c r="Q638" t="str">
        <f t="shared" si="84"/>
        <v>PASS</v>
      </c>
      <c r="R638" t="str">
        <f t="shared" si="85"/>
        <v>PASS</v>
      </c>
      <c r="S638" t="str">
        <f t="shared" si="86"/>
        <v>PASS</v>
      </c>
      <c r="T638">
        <f t="shared" si="87"/>
        <v>100</v>
      </c>
      <c r="U638" t="str">
        <f t="shared" si="88"/>
        <v>Low</v>
      </c>
      <c r="V638" t="str">
        <f t="shared" si="89"/>
        <v>Clean</v>
      </c>
    </row>
    <row r="639" spans="1:22" x14ac:dyDescent="0.3">
      <c r="A639" t="str">
        <f>Raw_Data!A639</f>
        <v>6247431</v>
      </c>
      <c r="B639">
        <f>Raw_Data!B639</f>
        <v>45664</v>
      </c>
      <c r="C639" t="str">
        <f>Raw_Data!C639</f>
        <v>HYDROCHLOROTHIAZIDE 12.5 MG</v>
      </c>
      <c r="D639" t="str">
        <f>Raw_Data!D639</f>
        <v>69315015510</v>
      </c>
      <c r="E639" t="str">
        <f>Raw_Data!E639</f>
        <v>BYNE, EDMUND</v>
      </c>
      <c r="F639" t="str">
        <f>Raw_Data!F639</f>
        <v>1033186648</v>
      </c>
      <c r="G639" t="str">
        <f>Raw_Data!H639</f>
        <v>0</v>
      </c>
      <c r="H639">
        <f>IFERROR(VLOOKUP(G639,Store_Map!$A$2:$I$100,3,FALSE),"")</f>
        <v>0</v>
      </c>
      <c r="I639">
        <f>IFERROR(VLOOKUP(G639,Store_Map!$A$2:$I$100,4,FALSE),"")</f>
        <v>0</v>
      </c>
      <c r="J639">
        <f>IFERROR(VLOOKUP(G639,Store_Map!$A$2:$I$100,5,FALSE),"")</f>
        <v>0</v>
      </c>
      <c r="K639">
        <f>IFERROR(VLOOKUP(G639,Store_Map!$A$2:$I$100,6,FALSE),"")</f>
        <v>0</v>
      </c>
      <c r="L639">
        <f>IFERROR(VLOOKUP(G639,Store_Map!$A$2:$I$100,7,FALSE),"")</f>
        <v>0</v>
      </c>
      <c r="M639">
        <f>IFERROR(VLOOKUP(G639,Store_Map!$A$2:$I$100,8,FALSE),"")</f>
        <v>0</v>
      </c>
      <c r="N639">
        <f t="shared" si="81"/>
        <v>0</v>
      </c>
      <c r="O639" t="str">
        <f t="shared" si="82"/>
        <v>PASS</v>
      </c>
      <c r="P639" t="str">
        <f t="shared" si="83"/>
        <v>PASS</v>
      </c>
      <c r="Q639" t="str">
        <f t="shared" si="84"/>
        <v>PASS</v>
      </c>
      <c r="R639" t="str">
        <f t="shared" si="85"/>
        <v>PASS</v>
      </c>
      <c r="S639" t="str">
        <f t="shared" si="86"/>
        <v>PASS</v>
      </c>
      <c r="T639">
        <f t="shared" si="87"/>
        <v>100</v>
      </c>
      <c r="U639" t="str">
        <f t="shared" si="88"/>
        <v>Low</v>
      </c>
      <c r="V639" t="str">
        <f t="shared" si="89"/>
        <v>Clean</v>
      </c>
    </row>
    <row r="640" spans="1:22" x14ac:dyDescent="0.3">
      <c r="A640" t="str">
        <f>Raw_Data!A640</f>
        <v>6239045</v>
      </c>
      <c r="B640">
        <f>Raw_Data!B640</f>
        <v>45664</v>
      </c>
      <c r="C640" t="str">
        <f>Raw_Data!C640</f>
        <v>ONETOUCH ULTRA BLUE TEST ST</v>
      </c>
      <c r="D640" t="str">
        <f>Raw_Data!D640</f>
        <v>53885024450</v>
      </c>
      <c r="E640" t="str">
        <f>Raw_Data!E640</f>
        <v>BYNE, EDMUND</v>
      </c>
      <c r="F640" t="str">
        <f>Raw_Data!F640</f>
        <v>1033186648</v>
      </c>
      <c r="G640" t="str">
        <f>Raw_Data!H640</f>
        <v>0</v>
      </c>
      <c r="H640">
        <f>IFERROR(VLOOKUP(G640,Store_Map!$A$2:$I$100,3,FALSE),"")</f>
        <v>0</v>
      </c>
      <c r="I640">
        <f>IFERROR(VLOOKUP(G640,Store_Map!$A$2:$I$100,4,FALSE),"")</f>
        <v>0</v>
      </c>
      <c r="J640">
        <f>IFERROR(VLOOKUP(G640,Store_Map!$A$2:$I$100,5,FALSE),"")</f>
        <v>0</v>
      </c>
      <c r="K640">
        <f>IFERROR(VLOOKUP(G640,Store_Map!$A$2:$I$100,6,FALSE),"")</f>
        <v>0</v>
      </c>
      <c r="L640">
        <f>IFERROR(VLOOKUP(G640,Store_Map!$A$2:$I$100,7,FALSE),"")</f>
        <v>0</v>
      </c>
      <c r="M640">
        <f>IFERROR(VLOOKUP(G640,Store_Map!$A$2:$I$100,8,FALSE),"")</f>
        <v>0</v>
      </c>
      <c r="N640">
        <f t="shared" si="81"/>
        <v>0</v>
      </c>
      <c r="O640" t="str">
        <f t="shared" si="82"/>
        <v>PASS</v>
      </c>
      <c r="P640" t="str">
        <f t="shared" si="83"/>
        <v>PASS</v>
      </c>
      <c r="Q640" t="str">
        <f t="shared" si="84"/>
        <v>PASS</v>
      </c>
      <c r="R640" t="str">
        <f t="shared" si="85"/>
        <v>PASS</v>
      </c>
      <c r="S640" t="str">
        <f t="shared" si="86"/>
        <v>PASS</v>
      </c>
      <c r="T640">
        <f t="shared" si="87"/>
        <v>100</v>
      </c>
      <c r="U640" t="str">
        <f t="shared" si="88"/>
        <v>Low</v>
      </c>
      <c r="V640" t="str">
        <f t="shared" si="89"/>
        <v>Clean</v>
      </c>
    </row>
    <row r="641" spans="1:22" x14ac:dyDescent="0.3">
      <c r="A641" t="str">
        <f>Raw_Data!A641</f>
        <v>6251469</v>
      </c>
      <c r="B641">
        <f>Raw_Data!B641</f>
        <v>45664</v>
      </c>
      <c r="C641" t="str">
        <f>Raw_Data!C641</f>
        <v>ALBUTEROL HFA 90 MCG INHALE</v>
      </c>
      <c r="D641" t="str">
        <f>Raw_Data!D641</f>
        <v>69097014260</v>
      </c>
      <c r="E641" t="str">
        <f>Raw_Data!E641</f>
        <v>BYNE, EDMUND</v>
      </c>
      <c r="F641" t="str">
        <f>Raw_Data!F641</f>
        <v>1033186648</v>
      </c>
      <c r="G641" t="str">
        <f>Raw_Data!H641</f>
        <v>0</v>
      </c>
      <c r="H641">
        <f>IFERROR(VLOOKUP(G641,Store_Map!$A$2:$I$100,3,FALSE),"")</f>
        <v>0</v>
      </c>
      <c r="I641">
        <f>IFERROR(VLOOKUP(G641,Store_Map!$A$2:$I$100,4,FALSE),"")</f>
        <v>0</v>
      </c>
      <c r="J641">
        <f>IFERROR(VLOOKUP(G641,Store_Map!$A$2:$I$100,5,FALSE),"")</f>
        <v>0</v>
      </c>
      <c r="K641">
        <f>IFERROR(VLOOKUP(G641,Store_Map!$A$2:$I$100,6,FALSE),"")</f>
        <v>0</v>
      </c>
      <c r="L641">
        <f>IFERROR(VLOOKUP(G641,Store_Map!$A$2:$I$100,7,FALSE),"")</f>
        <v>0</v>
      </c>
      <c r="M641">
        <f>IFERROR(VLOOKUP(G641,Store_Map!$A$2:$I$100,8,FALSE),"")</f>
        <v>0</v>
      </c>
      <c r="N641">
        <f t="shared" si="81"/>
        <v>0</v>
      </c>
      <c r="O641" t="str">
        <f t="shared" si="82"/>
        <v>PASS</v>
      </c>
      <c r="P641" t="str">
        <f t="shared" si="83"/>
        <v>PASS</v>
      </c>
      <c r="Q641" t="str">
        <f t="shared" si="84"/>
        <v>PASS</v>
      </c>
      <c r="R641" t="str">
        <f t="shared" si="85"/>
        <v>PASS</v>
      </c>
      <c r="S641" t="str">
        <f t="shared" si="86"/>
        <v>PASS</v>
      </c>
      <c r="T641">
        <f t="shared" si="87"/>
        <v>100</v>
      </c>
      <c r="U641" t="str">
        <f t="shared" si="88"/>
        <v>Low</v>
      </c>
      <c r="V641" t="str">
        <f t="shared" si="89"/>
        <v>Clean</v>
      </c>
    </row>
    <row r="642" spans="1:22" x14ac:dyDescent="0.3">
      <c r="A642" t="str">
        <f>Raw_Data!A642</f>
        <v>6251470</v>
      </c>
      <c r="B642">
        <f>Raw_Data!B642</f>
        <v>45664</v>
      </c>
      <c r="C642" t="str">
        <f>Raw_Data!C642</f>
        <v>TRIAMCINOLONE 55 MCG NASAL</v>
      </c>
      <c r="D642" t="str">
        <f>Raw_Data!D642</f>
        <v>45802010901</v>
      </c>
      <c r="E642" t="str">
        <f>Raw_Data!E642</f>
        <v>HARSHMAN, SONALI</v>
      </c>
      <c r="F642" t="str">
        <f>Raw_Data!F642</f>
        <v>1104084516</v>
      </c>
      <c r="G642" t="str">
        <f>Raw_Data!H642</f>
        <v>0</v>
      </c>
      <c r="H642">
        <f>IFERROR(VLOOKUP(G642,Store_Map!$A$2:$I$100,3,FALSE),"")</f>
        <v>0</v>
      </c>
      <c r="I642">
        <f>IFERROR(VLOOKUP(G642,Store_Map!$A$2:$I$100,4,FALSE),"")</f>
        <v>0</v>
      </c>
      <c r="J642">
        <f>IFERROR(VLOOKUP(G642,Store_Map!$A$2:$I$100,5,FALSE),"")</f>
        <v>0</v>
      </c>
      <c r="K642">
        <f>IFERROR(VLOOKUP(G642,Store_Map!$A$2:$I$100,6,FALSE),"")</f>
        <v>0</v>
      </c>
      <c r="L642">
        <f>IFERROR(VLOOKUP(G642,Store_Map!$A$2:$I$100,7,FALSE),"")</f>
        <v>0</v>
      </c>
      <c r="M642">
        <f>IFERROR(VLOOKUP(G642,Store_Map!$A$2:$I$100,8,FALSE),"")</f>
        <v>0</v>
      </c>
      <c r="N642">
        <f t="shared" ref="N642:N705" si="90">COUNTBLANK(A642:M642)</f>
        <v>0</v>
      </c>
      <c r="O642" t="str">
        <f t="shared" ref="O642:O705" si="91">IF(AND(F642&lt;&gt;"",LEN(F642)=10,ISNUMBER(--F642)),"PASS","REVIEW")</f>
        <v>PASS</v>
      </c>
      <c r="P642" t="str">
        <f t="shared" ref="P642:P705" si="92">IF(AND(D642&lt;&gt;"",OR(LEN(D642)=10,LEN(D642)=11),ISNUMBER(--D642)),"PASS","REVIEW")</f>
        <v>PASS</v>
      </c>
      <c r="Q642" t="str">
        <f t="shared" ref="Q642:Q705" si="93">IF(H642&lt;&gt;"","PASS","REVIEW")</f>
        <v>PASS</v>
      </c>
      <c r="R642" t="str">
        <f t="shared" ref="R642:R705" si="94">IF(AND(I642&lt;&gt;"",J642&lt;&gt;"",K642&lt;&gt;"",L642&lt;&gt;"",M642&lt;&gt;""),"PASS","REVIEW")</f>
        <v>PASS</v>
      </c>
      <c r="S642" t="str">
        <f t="shared" ref="S642:S705" si="95">IF(OR(N642&gt;0,O642="REVIEW",P642="REVIEW",Q642="REVIEW",R642="REVIEW"),"REVIEW","PASS")</f>
        <v>PASS</v>
      </c>
      <c r="T642">
        <f t="shared" ref="T642:T705" si="96">MAX(0,100-(N642*5)-IF(O642="REVIEW",15,0)-IF(P642="REVIEW",10,0)-IF(Q642="REVIEW",10,0)-IF(R642="REVIEW",20,0))</f>
        <v>100</v>
      </c>
      <c r="U642" t="str">
        <f t="shared" ref="U642:U705" si="97">IF(T642&gt;=90,"Low",IF(T642&gt;=70,"Medium","High"))</f>
        <v>Low</v>
      </c>
      <c r="V642" t="str">
        <f t="shared" ref="V642:V705" si="98">IF(N642&gt;0,"Missing required fields",IF(O642="REVIEW","Invalid provider NPI",IF(P642="REVIEW","Invalid NDC",IF(Q642="REVIEW","Store mapping incomplete",IF(R642="REVIEW","Entity mapping incomplete","Clean")))))</f>
        <v>Clean</v>
      </c>
    </row>
    <row r="643" spans="1:22" x14ac:dyDescent="0.3">
      <c r="A643" t="str">
        <f>Raw_Data!A643</f>
        <v>6227955</v>
      </c>
      <c r="B643">
        <f>Raw_Data!B643</f>
        <v>45664</v>
      </c>
      <c r="C643" t="str">
        <f>Raw_Data!C643</f>
        <v>LOSARTAN POTASSIUM 25 MG TA</v>
      </c>
      <c r="D643" t="str">
        <f>Raw_Data!D643</f>
        <v>68382013510</v>
      </c>
      <c r="E643" t="str">
        <f>Raw_Data!E643</f>
        <v>GIBBS, JON</v>
      </c>
      <c r="F643" t="str">
        <f>Raw_Data!F643</f>
        <v>1700896156</v>
      </c>
      <c r="G643" t="str">
        <f>Raw_Data!H643</f>
        <v>0</v>
      </c>
      <c r="H643">
        <f>IFERROR(VLOOKUP(G643,Store_Map!$A$2:$I$100,3,FALSE),"")</f>
        <v>0</v>
      </c>
      <c r="I643">
        <f>IFERROR(VLOOKUP(G643,Store_Map!$A$2:$I$100,4,FALSE),"")</f>
        <v>0</v>
      </c>
      <c r="J643">
        <f>IFERROR(VLOOKUP(G643,Store_Map!$A$2:$I$100,5,FALSE),"")</f>
        <v>0</v>
      </c>
      <c r="K643">
        <f>IFERROR(VLOOKUP(G643,Store_Map!$A$2:$I$100,6,FALSE),"")</f>
        <v>0</v>
      </c>
      <c r="L643">
        <f>IFERROR(VLOOKUP(G643,Store_Map!$A$2:$I$100,7,FALSE),"")</f>
        <v>0</v>
      </c>
      <c r="M643">
        <f>IFERROR(VLOOKUP(G643,Store_Map!$A$2:$I$100,8,FALSE),"")</f>
        <v>0</v>
      </c>
      <c r="N643">
        <f t="shared" si="90"/>
        <v>0</v>
      </c>
      <c r="O643" t="str">
        <f t="shared" si="91"/>
        <v>PASS</v>
      </c>
      <c r="P643" t="str">
        <f t="shared" si="92"/>
        <v>PASS</v>
      </c>
      <c r="Q643" t="str">
        <f t="shared" si="93"/>
        <v>PASS</v>
      </c>
      <c r="R643" t="str">
        <f t="shared" si="94"/>
        <v>PASS</v>
      </c>
      <c r="S643" t="str">
        <f t="shared" si="95"/>
        <v>PASS</v>
      </c>
      <c r="T643">
        <f t="shared" si="96"/>
        <v>100</v>
      </c>
      <c r="U643" t="str">
        <f t="shared" si="97"/>
        <v>Low</v>
      </c>
      <c r="V643" t="str">
        <f t="shared" si="98"/>
        <v>Clean</v>
      </c>
    </row>
    <row r="644" spans="1:22" x14ac:dyDescent="0.3">
      <c r="A644" t="str">
        <f>Raw_Data!A644</f>
        <v>6229632</v>
      </c>
      <c r="B644">
        <f>Raw_Data!B644</f>
        <v>45664</v>
      </c>
      <c r="C644" t="str">
        <f>Raw_Data!C644</f>
        <v>AMLODIPINE BESYLATE 10 MG T</v>
      </c>
      <c r="D644" t="str">
        <f>Raw_Data!D644</f>
        <v>69097012815</v>
      </c>
      <c r="E644" t="str">
        <f>Raw_Data!E644</f>
        <v>BYNE, EDMUND</v>
      </c>
      <c r="F644" t="str">
        <f>Raw_Data!F644</f>
        <v>1033186648</v>
      </c>
      <c r="G644" t="str">
        <f>Raw_Data!H644</f>
        <v>0</v>
      </c>
      <c r="H644">
        <f>IFERROR(VLOOKUP(G644,Store_Map!$A$2:$I$100,3,FALSE),"")</f>
        <v>0</v>
      </c>
      <c r="I644">
        <f>IFERROR(VLOOKUP(G644,Store_Map!$A$2:$I$100,4,FALSE),"")</f>
        <v>0</v>
      </c>
      <c r="J644">
        <f>IFERROR(VLOOKUP(G644,Store_Map!$A$2:$I$100,5,FALSE),"")</f>
        <v>0</v>
      </c>
      <c r="K644">
        <f>IFERROR(VLOOKUP(G644,Store_Map!$A$2:$I$100,6,FALSE),"")</f>
        <v>0</v>
      </c>
      <c r="L644">
        <f>IFERROR(VLOOKUP(G644,Store_Map!$A$2:$I$100,7,FALSE),"")</f>
        <v>0</v>
      </c>
      <c r="M644">
        <f>IFERROR(VLOOKUP(G644,Store_Map!$A$2:$I$100,8,FALSE),"")</f>
        <v>0</v>
      </c>
      <c r="N644">
        <f t="shared" si="90"/>
        <v>0</v>
      </c>
      <c r="O644" t="str">
        <f t="shared" si="91"/>
        <v>PASS</v>
      </c>
      <c r="P644" t="str">
        <f t="shared" si="92"/>
        <v>PASS</v>
      </c>
      <c r="Q644" t="str">
        <f t="shared" si="93"/>
        <v>PASS</v>
      </c>
      <c r="R644" t="str">
        <f t="shared" si="94"/>
        <v>PASS</v>
      </c>
      <c r="S644" t="str">
        <f t="shared" si="95"/>
        <v>PASS</v>
      </c>
      <c r="T644">
        <f t="shared" si="96"/>
        <v>100</v>
      </c>
      <c r="U644" t="str">
        <f t="shared" si="97"/>
        <v>Low</v>
      </c>
      <c r="V644" t="str">
        <f t="shared" si="98"/>
        <v>Clean</v>
      </c>
    </row>
    <row r="645" spans="1:22" x14ac:dyDescent="0.3">
      <c r="A645" t="str">
        <f>Raw_Data!A645</f>
        <v>6249194</v>
      </c>
      <c r="B645">
        <f>Raw_Data!B645</f>
        <v>45664</v>
      </c>
      <c r="C645" t="str">
        <f>Raw_Data!C645</f>
        <v>CLOPIDOGREL 75 MG TABLET</v>
      </c>
      <c r="D645" t="str">
        <f>Raw_Data!D645</f>
        <v>55111019605</v>
      </c>
      <c r="E645" t="str">
        <f>Raw_Data!E645</f>
        <v>BYNE, EDMUND</v>
      </c>
      <c r="F645" t="str">
        <f>Raw_Data!F645</f>
        <v>1033186648</v>
      </c>
      <c r="G645" t="str">
        <f>Raw_Data!H645</f>
        <v>0</v>
      </c>
      <c r="H645">
        <f>IFERROR(VLOOKUP(G645,Store_Map!$A$2:$I$100,3,FALSE),"")</f>
        <v>0</v>
      </c>
      <c r="I645">
        <f>IFERROR(VLOOKUP(G645,Store_Map!$A$2:$I$100,4,FALSE),"")</f>
        <v>0</v>
      </c>
      <c r="J645">
        <f>IFERROR(VLOOKUP(G645,Store_Map!$A$2:$I$100,5,FALSE),"")</f>
        <v>0</v>
      </c>
      <c r="K645">
        <f>IFERROR(VLOOKUP(G645,Store_Map!$A$2:$I$100,6,FALSE),"")</f>
        <v>0</v>
      </c>
      <c r="L645">
        <f>IFERROR(VLOOKUP(G645,Store_Map!$A$2:$I$100,7,FALSE),"")</f>
        <v>0</v>
      </c>
      <c r="M645">
        <f>IFERROR(VLOOKUP(G645,Store_Map!$A$2:$I$100,8,FALSE),"")</f>
        <v>0</v>
      </c>
      <c r="N645">
        <f t="shared" si="90"/>
        <v>0</v>
      </c>
      <c r="O645" t="str">
        <f t="shared" si="91"/>
        <v>PASS</v>
      </c>
      <c r="P645" t="str">
        <f t="shared" si="92"/>
        <v>PASS</v>
      </c>
      <c r="Q645" t="str">
        <f t="shared" si="93"/>
        <v>PASS</v>
      </c>
      <c r="R645" t="str">
        <f t="shared" si="94"/>
        <v>PASS</v>
      </c>
      <c r="S645" t="str">
        <f t="shared" si="95"/>
        <v>PASS</v>
      </c>
      <c r="T645">
        <f t="shared" si="96"/>
        <v>100</v>
      </c>
      <c r="U645" t="str">
        <f t="shared" si="97"/>
        <v>Low</v>
      </c>
      <c r="V645" t="str">
        <f t="shared" si="98"/>
        <v>Clean</v>
      </c>
    </row>
    <row r="646" spans="1:22" x14ac:dyDescent="0.3">
      <c r="A646" t="str">
        <f>Raw_Data!A646</f>
        <v>6249161</v>
      </c>
      <c r="B646">
        <f>Raw_Data!B646</f>
        <v>45664</v>
      </c>
      <c r="C646" t="str">
        <f>Raw_Data!C646</f>
        <v>CARVEDILOL 12.5 MG TABLET</v>
      </c>
      <c r="D646" t="str">
        <f>Raw_Data!D646</f>
        <v>68382009405</v>
      </c>
      <c r="E646" t="str">
        <f>Raw_Data!E646</f>
        <v>BYNE, EDMUND</v>
      </c>
      <c r="F646" t="str">
        <f>Raw_Data!F646</f>
        <v>1033186648</v>
      </c>
      <c r="G646" t="str">
        <f>Raw_Data!H646</f>
        <v>0</v>
      </c>
      <c r="H646">
        <f>IFERROR(VLOOKUP(G646,Store_Map!$A$2:$I$100,3,FALSE),"")</f>
        <v>0</v>
      </c>
      <c r="I646">
        <f>IFERROR(VLOOKUP(G646,Store_Map!$A$2:$I$100,4,FALSE),"")</f>
        <v>0</v>
      </c>
      <c r="J646">
        <f>IFERROR(VLOOKUP(G646,Store_Map!$A$2:$I$100,5,FALSE),"")</f>
        <v>0</v>
      </c>
      <c r="K646">
        <f>IFERROR(VLOOKUP(G646,Store_Map!$A$2:$I$100,6,FALSE),"")</f>
        <v>0</v>
      </c>
      <c r="L646">
        <f>IFERROR(VLOOKUP(G646,Store_Map!$A$2:$I$100,7,FALSE),"")</f>
        <v>0</v>
      </c>
      <c r="M646">
        <f>IFERROR(VLOOKUP(G646,Store_Map!$A$2:$I$100,8,FALSE),"")</f>
        <v>0</v>
      </c>
      <c r="N646">
        <f t="shared" si="90"/>
        <v>0</v>
      </c>
      <c r="O646" t="str">
        <f t="shared" si="91"/>
        <v>PASS</v>
      </c>
      <c r="P646" t="str">
        <f t="shared" si="92"/>
        <v>PASS</v>
      </c>
      <c r="Q646" t="str">
        <f t="shared" si="93"/>
        <v>PASS</v>
      </c>
      <c r="R646" t="str">
        <f t="shared" si="94"/>
        <v>PASS</v>
      </c>
      <c r="S646" t="str">
        <f t="shared" si="95"/>
        <v>PASS</v>
      </c>
      <c r="T646">
        <f t="shared" si="96"/>
        <v>100</v>
      </c>
      <c r="U646" t="str">
        <f t="shared" si="97"/>
        <v>Low</v>
      </c>
      <c r="V646" t="str">
        <f t="shared" si="98"/>
        <v>Clean</v>
      </c>
    </row>
    <row r="647" spans="1:22" x14ac:dyDescent="0.3">
      <c r="A647" t="str">
        <f>Raw_Data!A647</f>
        <v>6249193</v>
      </c>
      <c r="B647">
        <f>Raw_Data!B647</f>
        <v>45664</v>
      </c>
      <c r="C647" t="str">
        <f>Raw_Data!C647</f>
        <v>OMEPRAZOLE DR 20 MG CAPSULE</v>
      </c>
      <c r="D647" t="str">
        <f>Raw_Data!D647</f>
        <v>68382041205</v>
      </c>
      <c r="E647" t="str">
        <f>Raw_Data!E647</f>
        <v>BYNE, EDMUND</v>
      </c>
      <c r="F647" t="str">
        <f>Raw_Data!F647</f>
        <v>1033186648</v>
      </c>
      <c r="G647" t="str">
        <f>Raw_Data!H647</f>
        <v>0</v>
      </c>
      <c r="H647">
        <f>IFERROR(VLOOKUP(G647,Store_Map!$A$2:$I$100,3,FALSE),"")</f>
        <v>0</v>
      </c>
      <c r="I647">
        <f>IFERROR(VLOOKUP(G647,Store_Map!$A$2:$I$100,4,FALSE),"")</f>
        <v>0</v>
      </c>
      <c r="J647">
        <f>IFERROR(VLOOKUP(G647,Store_Map!$A$2:$I$100,5,FALSE),"")</f>
        <v>0</v>
      </c>
      <c r="K647">
        <f>IFERROR(VLOOKUP(G647,Store_Map!$A$2:$I$100,6,FALSE),"")</f>
        <v>0</v>
      </c>
      <c r="L647">
        <f>IFERROR(VLOOKUP(G647,Store_Map!$A$2:$I$100,7,FALSE),"")</f>
        <v>0</v>
      </c>
      <c r="M647">
        <f>IFERROR(VLOOKUP(G647,Store_Map!$A$2:$I$100,8,FALSE),"")</f>
        <v>0</v>
      </c>
      <c r="N647">
        <f t="shared" si="90"/>
        <v>0</v>
      </c>
      <c r="O647" t="str">
        <f t="shared" si="91"/>
        <v>PASS</v>
      </c>
      <c r="P647" t="str">
        <f t="shared" si="92"/>
        <v>PASS</v>
      </c>
      <c r="Q647" t="str">
        <f t="shared" si="93"/>
        <v>PASS</v>
      </c>
      <c r="R647" t="str">
        <f t="shared" si="94"/>
        <v>PASS</v>
      </c>
      <c r="S647" t="str">
        <f t="shared" si="95"/>
        <v>PASS</v>
      </c>
      <c r="T647">
        <f t="shared" si="96"/>
        <v>100</v>
      </c>
      <c r="U647" t="str">
        <f t="shared" si="97"/>
        <v>Low</v>
      </c>
      <c r="V647" t="str">
        <f t="shared" si="98"/>
        <v>Clean</v>
      </c>
    </row>
    <row r="648" spans="1:22" x14ac:dyDescent="0.3">
      <c r="A648" t="str">
        <f>Raw_Data!A648</f>
        <v>6249160</v>
      </c>
      <c r="B648">
        <f>Raw_Data!B648</f>
        <v>45664</v>
      </c>
      <c r="C648" t="str">
        <f>Raw_Data!C648</f>
        <v>CELECOXIB 200 MG CAPSULE</v>
      </c>
      <c r="D648" t="str">
        <f>Raw_Data!D648</f>
        <v>75834023801</v>
      </c>
      <c r="E648" t="str">
        <f>Raw_Data!E648</f>
        <v>BYNE, EDMUND</v>
      </c>
      <c r="F648" t="str">
        <f>Raw_Data!F648</f>
        <v>1033186648</v>
      </c>
      <c r="G648" t="str">
        <f>Raw_Data!H648</f>
        <v>0</v>
      </c>
      <c r="H648">
        <f>IFERROR(VLOOKUP(G648,Store_Map!$A$2:$I$100,3,FALSE),"")</f>
        <v>0</v>
      </c>
      <c r="I648">
        <f>IFERROR(VLOOKUP(G648,Store_Map!$A$2:$I$100,4,FALSE),"")</f>
        <v>0</v>
      </c>
      <c r="J648">
        <f>IFERROR(VLOOKUP(G648,Store_Map!$A$2:$I$100,5,FALSE),"")</f>
        <v>0</v>
      </c>
      <c r="K648">
        <f>IFERROR(VLOOKUP(G648,Store_Map!$A$2:$I$100,6,FALSE),"")</f>
        <v>0</v>
      </c>
      <c r="L648">
        <f>IFERROR(VLOOKUP(G648,Store_Map!$A$2:$I$100,7,FALSE),"")</f>
        <v>0</v>
      </c>
      <c r="M648">
        <f>IFERROR(VLOOKUP(G648,Store_Map!$A$2:$I$100,8,FALSE),"")</f>
        <v>0</v>
      </c>
      <c r="N648">
        <f t="shared" si="90"/>
        <v>0</v>
      </c>
      <c r="O648" t="str">
        <f t="shared" si="91"/>
        <v>PASS</v>
      </c>
      <c r="P648" t="str">
        <f t="shared" si="92"/>
        <v>PASS</v>
      </c>
      <c r="Q648" t="str">
        <f t="shared" si="93"/>
        <v>PASS</v>
      </c>
      <c r="R648" t="str">
        <f t="shared" si="94"/>
        <v>PASS</v>
      </c>
      <c r="S648" t="str">
        <f t="shared" si="95"/>
        <v>PASS</v>
      </c>
      <c r="T648">
        <f t="shared" si="96"/>
        <v>100</v>
      </c>
      <c r="U648" t="str">
        <f t="shared" si="97"/>
        <v>Low</v>
      </c>
      <c r="V648" t="str">
        <f t="shared" si="98"/>
        <v>Clean</v>
      </c>
    </row>
    <row r="649" spans="1:22" x14ac:dyDescent="0.3">
      <c r="A649" t="str">
        <f>Raw_Data!A649</f>
        <v>6243990</v>
      </c>
      <c r="B649">
        <f>Raw_Data!B649</f>
        <v>45664</v>
      </c>
      <c r="C649" t="str">
        <f>Raw_Data!C649</f>
        <v>FLUCONAZOLE 150 MG TABLET</v>
      </c>
      <c r="D649" t="str">
        <f>Raw_Data!D649</f>
        <v>57237000511</v>
      </c>
      <c r="E649" t="str">
        <f>Raw_Data!E649</f>
        <v>GIBBS, JON</v>
      </c>
      <c r="F649" t="str">
        <f>Raw_Data!F649</f>
        <v>1700896156</v>
      </c>
      <c r="G649" t="str">
        <f>Raw_Data!H649</f>
        <v>0</v>
      </c>
      <c r="H649">
        <f>IFERROR(VLOOKUP(G649,Store_Map!$A$2:$I$100,3,FALSE),"")</f>
        <v>0</v>
      </c>
      <c r="I649">
        <f>IFERROR(VLOOKUP(G649,Store_Map!$A$2:$I$100,4,FALSE),"")</f>
        <v>0</v>
      </c>
      <c r="J649">
        <f>IFERROR(VLOOKUP(G649,Store_Map!$A$2:$I$100,5,FALSE),"")</f>
        <v>0</v>
      </c>
      <c r="K649">
        <f>IFERROR(VLOOKUP(G649,Store_Map!$A$2:$I$100,6,FALSE),"")</f>
        <v>0</v>
      </c>
      <c r="L649">
        <f>IFERROR(VLOOKUP(G649,Store_Map!$A$2:$I$100,7,FALSE),"")</f>
        <v>0</v>
      </c>
      <c r="M649">
        <f>IFERROR(VLOOKUP(G649,Store_Map!$A$2:$I$100,8,FALSE),"")</f>
        <v>0</v>
      </c>
      <c r="N649">
        <f t="shared" si="90"/>
        <v>0</v>
      </c>
      <c r="O649" t="str">
        <f t="shared" si="91"/>
        <v>PASS</v>
      </c>
      <c r="P649" t="str">
        <f t="shared" si="92"/>
        <v>PASS</v>
      </c>
      <c r="Q649" t="str">
        <f t="shared" si="93"/>
        <v>PASS</v>
      </c>
      <c r="R649" t="str">
        <f t="shared" si="94"/>
        <v>PASS</v>
      </c>
      <c r="S649" t="str">
        <f t="shared" si="95"/>
        <v>PASS</v>
      </c>
      <c r="T649">
        <f t="shared" si="96"/>
        <v>100</v>
      </c>
      <c r="U649" t="str">
        <f t="shared" si="97"/>
        <v>Low</v>
      </c>
      <c r="V649" t="str">
        <f t="shared" si="98"/>
        <v>Clean</v>
      </c>
    </row>
    <row r="650" spans="1:22" x14ac:dyDescent="0.3">
      <c r="A650" t="str">
        <f>Raw_Data!A650</f>
        <v>6245277</v>
      </c>
      <c r="B650">
        <f>Raw_Data!B650</f>
        <v>45664</v>
      </c>
      <c r="C650" t="str">
        <f>Raw_Data!C650</f>
        <v>METFORMIN HCL 500 MG TABLET</v>
      </c>
      <c r="D650" t="str">
        <f>Raw_Data!D650</f>
        <v>68382075805</v>
      </c>
      <c r="E650" t="str">
        <f>Raw_Data!E650</f>
        <v>AKHTAR, MARIAM</v>
      </c>
      <c r="F650" t="str">
        <f>Raw_Data!F650</f>
        <v>1780024596</v>
      </c>
      <c r="G650" t="str">
        <f>Raw_Data!H650</f>
        <v>0</v>
      </c>
      <c r="H650">
        <f>IFERROR(VLOOKUP(G650,Store_Map!$A$2:$I$100,3,FALSE),"")</f>
        <v>0</v>
      </c>
      <c r="I650">
        <f>IFERROR(VLOOKUP(G650,Store_Map!$A$2:$I$100,4,FALSE),"")</f>
        <v>0</v>
      </c>
      <c r="J650">
        <f>IFERROR(VLOOKUP(G650,Store_Map!$A$2:$I$100,5,FALSE),"")</f>
        <v>0</v>
      </c>
      <c r="K650">
        <f>IFERROR(VLOOKUP(G650,Store_Map!$A$2:$I$100,6,FALSE),"")</f>
        <v>0</v>
      </c>
      <c r="L650">
        <f>IFERROR(VLOOKUP(G650,Store_Map!$A$2:$I$100,7,FALSE),"")</f>
        <v>0</v>
      </c>
      <c r="M650">
        <f>IFERROR(VLOOKUP(G650,Store_Map!$A$2:$I$100,8,FALSE),"")</f>
        <v>0</v>
      </c>
      <c r="N650">
        <f t="shared" si="90"/>
        <v>0</v>
      </c>
      <c r="O650" t="str">
        <f t="shared" si="91"/>
        <v>PASS</v>
      </c>
      <c r="P650" t="str">
        <f t="shared" si="92"/>
        <v>PASS</v>
      </c>
      <c r="Q650" t="str">
        <f t="shared" si="93"/>
        <v>PASS</v>
      </c>
      <c r="R650" t="str">
        <f t="shared" si="94"/>
        <v>PASS</v>
      </c>
      <c r="S650" t="str">
        <f t="shared" si="95"/>
        <v>PASS</v>
      </c>
      <c r="T650">
        <f t="shared" si="96"/>
        <v>100</v>
      </c>
      <c r="U650" t="str">
        <f t="shared" si="97"/>
        <v>Low</v>
      </c>
      <c r="V650" t="str">
        <f t="shared" si="98"/>
        <v>Clean</v>
      </c>
    </row>
    <row r="651" spans="1:22" x14ac:dyDescent="0.3">
      <c r="A651" t="str">
        <f>Raw_Data!A651</f>
        <v>6245276</v>
      </c>
      <c r="B651">
        <f>Raw_Data!B651</f>
        <v>45664</v>
      </c>
      <c r="C651" t="str">
        <f>Raw_Data!C651</f>
        <v>SIMVASTATIN 20 MG TABLET</v>
      </c>
      <c r="D651" t="str">
        <f>Raw_Data!D651</f>
        <v>70377000315</v>
      </c>
      <c r="E651" t="str">
        <f>Raw_Data!E651</f>
        <v>AKHTAR, MARIAM</v>
      </c>
      <c r="F651" t="str">
        <f>Raw_Data!F651</f>
        <v>1780024596</v>
      </c>
      <c r="G651" t="str">
        <f>Raw_Data!H651</f>
        <v>0</v>
      </c>
      <c r="H651">
        <f>IFERROR(VLOOKUP(G651,Store_Map!$A$2:$I$100,3,FALSE),"")</f>
        <v>0</v>
      </c>
      <c r="I651">
        <f>IFERROR(VLOOKUP(G651,Store_Map!$A$2:$I$100,4,FALSE),"")</f>
        <v>0</v>
      </c>
      <c r="J651">
        <f>IFERROR(VLOOKUP(G651,Store_Map!$A$2:$I$100,5,FALSE),"")</f>
        <v>0</v>
      </c>
      <c r="K651">
        <f>IFERROR(VLOOKUP(G651,Store_Map!$A$2:$I$100,6,FALSE),"")</f>
        <v>0</v>
      </c>
      <c r="L651">
        <f>IFERROR(VLOOKUP(G651,Store_Map!$A$2:$I$100,7,FALSE),"")</f>
        <v>0</v>
      </c>
      <c r="M651">
        <f>IFERROR(VLOOKUP(G651,Store_Map!$A$2:$I$100,8,FALSE),"")</f>
        <v>0</v>
      </c>
      <c r="N651">
        <f t="shared" si="90"/>
        <v>0</v>
      </c>
      <c r="O651" t="str">
        <f t="shared" si="91"/>
        <v>PASS</v>
      </c>
      <c r="P651" t="str">
        <f t="shared" si="92"/>
        <v>PASS</v>
      </c>
      <c r="Q651" t="str">
        <f t="shared" si="93"/>
        <v>PASS</v>
      </c>
      <c r="R651" t="str">
        <f t="shared" si="94"/>
        <v>PASS</v>
      </c>
      <c r="S651" t="str">
        <f t="shared" si="95"/>
        <v>PASS</v>
      </c>
      <c r="T651">
        <f t="shared" si="96"/>
        <v>100</v>
      </c>
      <c r="U651" t="str">
        <f t="shared" si="97"/>
        <v>Low</v>
      </c>
      <c r="V651" t="str">
        <f t="shared" si="98"/>
        <v>Clean</v>
      </c>
    </row>
    <row r="652" spans="1:22" x14ac:dyDescent="0.3">
      <c r="A652" t="str">
        <f>Raw_Data!A652</f>
        <v>6245274</v>
      </c>
      <c r="B652">
        <f>Raw_Data!B652</f>
        <v>45664</v>
      </c>
      <c r="C652" t="str">
        <f>Raw_Data!C652</f>
        <v>LOSARTAN POTASSIUM 25 MG TA</v>
      </c>
      <c r="D652" t="str">
        <f>Raw_Data!D652</f>
        <v>68382013510</v>
      </c>
      <c r="E652" t="str">
        <f>Raw_Data!E652</f>
        <v>AKHTAR, MARIAM</v>
      </c>
      <c r="F652" t="str">
        <f>Raw_Data!F652</f>
        <v>1780024596</v>
      </c>
      <c r="G652" t="str">
        <f>Raw_Data!H652</f>
        <v>0</v>
      </c>
      <c r="H652">
        <f>IFERROR(VLOOKUP(G652,Store_Map!$A$2:$I$100,3,FALSE),"")</f>
        <v>0</v>
      </c>
      <c r="I652">
        <f>IFERROR(VLOOKUP(G652,Store_Map!$A$2:$I$100,4,FALSE),"")</f>
        <v>0</v>
      </c>
      <c r="J652">
        <f>IFERROR(VLOOKUP(G652,Store_Map!$A$2:$I$100,5,FALSE),"")</f>
        <v>0</v>
      </c>
      <c r="K652">
        <f>IFERROR(VLOOKUP(G652,Store_Map!$A$2:$I$100,6,FALSE),"")</f>
        <v>0</v>
      </c>
      <c r="L652">
        <f>IFERROR(VLOOKUP(G652,Store_Map!$A$2:$I$100,7,FALSE),"")</f>
        <v>0</v>
      </c>
      <c r="M652">
        <f>IFERROR(VLOOKUP(G652,Store_Map!$A$2:$I$100,8,FALSE),"")</f>
        <v>0</v>
      </c>
      <c r="N652">
        <f t="shared" si="90"/>
        <v>0</v>
      </c>
      <c r="O652" t="str">
        <f t="shared" si="91"/>
        <v>PASS</v>
      </c>
      <c r="P652" t="str">
        <f t="shared" si="92"/>
        <v>PASS</v>
      </c>
      <c r="Q652" t="str">
        <f t="shared" si="93"/>
        <v>PASS</v>
      </c>
      <c r="R652" t="str">
        <f t="shared" si="94"/>
        <v>PASS</v>
      </c>
      <c r="S652" t="str">
        <f t="shared" si="95"/>
        <v>PASS</v>
      </c>
      <c r="T652">
        <f t="shared" si="96"/>
        <v>100</v>
      </c>
      <c r="U652" t="str">
        <f t="shared" si="97"/>
        <v>Low</v>
      </c>
      <c r="V652" t="str">
        <f t="shared" si="98"/>
        <v>Clean</v>
      </c>
    </row>
    <row r="653" spans="1:22" x14ac:dyDescent="0.3">
      <c r="A653" t="str">
        <f>Raw_Data!A653</f>
        <v>6245273</v>
      </c>
      <c r="B653">
        <f>Raw_Data!B653</f>
        <v>45664</v>
      </c>
      <c r="C653" t="str">
        <f>Raw_Data!C653</f>
        <v>TAMSULOSIN HCL 0.4 MG CAPSU</v>
      </c>
      <c r="D653" t="str">
        <f>Raw_Data!D653</f>
        <v>65862059801</v>
      </c>
      <c r="E653" t="str">
        <f>Raw_Data!E653</f>
        <v>AKHTAR, MARIAM</v>
      </c>
      <c r="F653" t="str">
        <f>Raw_Data!F653</f>
        <v>1780024596</v>
      </c>
      <c r="G653" t="str">
        <f>Raw_Data!H653</f>
        <v>0</v>
      </c>
      <c r="H653">
        <f>IFERROR(VLOOKUP(G653,Store_Map!$A$2:$I$100,3,FALSE),"")</f>
        <v>0</v>
      </c>
      <c r="I653">
        <f>IFERROR(VLOOKUP(G653,Store_Map!$A$2:$I$100,4,FALSE),"")</f>
        <v>0</v>
      </c>
      <c r="J653">
        <f>IFERROR(VLOOKUP(G653,Store_Map!$A$2:$I$100,5,FALSE),"")</f>
        <v>0</v>
      </c>
      <c r="K653">
        <f>IFERROR(VLOOKUP(G653,Store_Map!$A$2:$I$100,6,FALSE),"")</f>
        <v>0</v>
      </c>
      <c r="L653">
        <f>IFERROR(VLOOKUP(G653,Store_Map!$A$2:$I$100,7,FALSE),"")</f>
        <v>0</v>
      </c>
      <c r="M653">
        <f>IFERROR(VLOOKUP(G653,Store_Map!$A$2:$I$100,8,FALSE),"")</f>
        <v>0</v>
      </c>
      <c r="N653">
        <f t="shared" si="90"/>
        <v>0</v>
      </c>
      <c r="O653" t="str">
        <f t="shared" si="91"/>
        <v>PASS</v>
      </c>
      <c r="P653" t="str">
        <f t="shared" si="92"/>
        <v>PASS</v>
      </c>
      <c r="Q653" t="str">
        <f t="shared" si="93"/>
        <v>PASS</v>
      </c>
      <c r="R653" t="str">
        <f t="shared" si="94"/>
        <v>PASS</v>
      </c>
      <c r="S653" t="str">
        <f t="shared" si="95"/>
        <v>PASS</v>
      </c>
      <c r="T653">
        <f t="shared" si="96"/>
        <v>100</v>
      </c>
      <c r="U653" t="str">
        <f t="shared" si="97"/>
        <v>Low</v>
      </c>
      <c r="V653" t="str">
        <f t="shared" si="98"/>
        <v>Clean</v>
      </c>
    </row>
    <row r="654" spans="1:22" x14ac:dyDescent="0.3">
      <c r="A654" t="str">
        <f>Raw_Data!A654</f>
        <v>6245272</v>
      </c>
      <c r="B654">
        <f>Raw_Data!B654</f>
        <v>45664</v>
      </c>
      <c r="C654" t="str">
        <f>Raw_Data!C654</f>
        <v>MIRTAZAPINE 7.5 MG TABLET</v>
      </c>
      <c r="D654" t="str">
        <f>Raw_Data!D654</f>
        <v>13107000130</v>
      </c>
      <c r="E654" t="str">
        <f>Raw_Data!E654</f>
        <v>AKHTAR, MARIAM</v>
      </c>
      <c r="F654" t="str">
        <f>Raw_Data!F654</f>
        <v>1780024596</v>
      </c>
      <c r="G654" t="str">
        <f>Raw_Data!H654</f>
        <v>0</v>
      </c>
      <c r="H654">
        <f>IFERROR(VLOOKUP(G654,Store_Map!$A$2:$I$100,3,FALSE),"")</f>
        <v>0</v>
      </c>
      <c r="I654">
        <f>IFERROR(VLOOKUP(G654,Store_Map!$A$2:$I$100,4,FALSE),"")</f>
        <v>0</v>
      </c>
      <c r="J654">
        <f>IFERROR(VLOOKUP(G654,Store_Map!$A$2:$I$100,5,FALSE),"")</f>
        <v>0</v>
      </c>
      <c r="K654">
        <f>IFERROR(VLOOKUP(G654,Store_Map!$A$2:$I$100,6,FALSE),"")</f>
        <v>0</v>
      </c>
      <c r="L654">
        <f>IFERROR(VLOOKUP(G654,Store_Map!$A$2:$I$100,7,FALSE),"")</f>
        <v>0</v>
      </c>
      <c r="M654">
        <f>IFERROR(VLOOKUP(G654,Store_Map!$A$2:$I$100,8,FALSE),"")</f>
        <v>0</v>
      </c>
      <c r="N654">
        <f t="shared" si="90"/>
        <v>0</v>
      </c>
      <c r="O654" t="str">
        <f t="shared" si="91"/>
        <v>PASS</v>
      </c>
      <c r="P654" t="str">
        <f t="shared" si="92"/>
        <v>PASS</v>
      </c>
      <c r="Q654" t="str">
        <f t="shared" si="93"/>
        <v>PASS</v>
      </c>
      <c r="R654" t="str">
        <f t="shared" si="94"/>
        <v>PASS</v>
      </c>
      <c r="S654" t="str">
        <f t="shared" si="95"/>
        <v>PASS</v>
      </c>
      <c r="T654">
        <f t="shared" si="96"/>
        <v>100</v>
      </c>
      <c r="U654" t="str">
        <f t="shared" si="97"/>
        <v>Low</v>
      </c>
      <c r="V654" t="str">
        <f t="shared" si="98"/>
        <v>Clean</v>
      </c>
    </row>
    <row r="655" spans="1:22" x14ac:dyDescent="0.3">
      <c r="A655" t="str">
        <f>Raw_Data!A655</f>
        <v>6245278</v>
      </c>
      <c r="B655">
        <f>Raw_Data!B655</f>
        <v>45664</v>
      </c>
      <c r="C655" t="str">
        <f>Raw_Data!C655</f>
        <v>FERROUS SULFATE 325 MG TABL</v>
      </c>
      <c r="D655" t="str">
        <f>Raw_Data!D655</f>
        <v>904759080</v>
      </c>
      <c r="E655" t="str">
        <f>Raw_Data!E655</f>
        <v>AKHTAR, MARIAM</v>
      </c>
      <c r="F655" t="str">
        <f>Raw_Data!F655</f>
        <v>1780024596</v>
      </c>
      <c r="G655" t="str">
        <f>Raw_Data!H655</f>
        <v>0</v>
      </c>
      <c r="H655">
        <f>IFERROR(VLOOKUP(G655,Store_Map!$A$2:$I$100,3,FALSE),"")</f>
        <v>0</v>
      </c>
      <c r="I655">
        <f>IFERROR(VLOOKUP(G655,Store_Map!$A$2:$I$100,4,FALSE),"")</f>
        <v>0</v>
      </c>
      <c r="J655">
        <f>IFERROR(VLOOKUP(G655,Store_Map!$A$2:$I$100,5,FALSE),"")</f>
        <v>0</v>
      </c>
      <c r="K655">
        <f>IFERROR(VLOOKUP(G655,Store_Map!$A$2:$I$100,6,FALSE),"")</f>
        <v>0</v>
      </c>
      <c r="L655">
        <f>IFERROR(VLOOKUP(G655,Store_Map!$A$2:$I$100,7,FALSE),"")</f>
        <v>0</v>
      </c>
      <c r="M655">
        <f>IFERROR(VLOOKUP(G655,Store_Map!$A$2:$I$100,8,FALSE),"")</f>
        <v>0</v>
      </c>
      <c r="N655">
        <f t="shared" si="90"/>
        <v>0</v>
      </c>
      <c r="O655" t="str">
        <f t="shared" si="91"/>
        <v>PASS</v>
      </c>
      <c r="P655" t="str">
        <f t="shared" si="92"/>
        <v>REVIEW</v>
      </c>
      <c r="Q655" t="str">
        <f t="shared" si="93"/>
        <v>PASS</v>
      </c>
      <c r="R655" t="str">
        <f t="shared" si="94"/>
        <v>PASS</v>
      </c>
      <c r="S655" t="str">
        <f t="shared" si="95"/>
        <v>REVIEW</v>
      </c>
      <c r="T655">
        <f t="shared" si="96"/>
        <v>90</v>
      </c>
      <c r="U655" t="str">
        <f t="shared" si="97"/>
        <v>Low</v>
      </c>
      <c r="V655" t="str">
        <f t="shared" si="98"/>
        <v>Invalid NDC</v>
      </c>
    </row>
    <row r="656" spans="1:22" x14ac:dyDescent="0.3">
      <c r="A656" t="str">
        <f>Raw_Data!A656</f>
        <v>6248229</v>
      </c>
      <c r="B656">
        <f>Raw_Data!B656</f>
        <v>45664</v>
      </c>
      <c r="C656" t="str">
        <f>Raw_Data!C656</f>
        <v>SUMATRIPTAN SUCC 50 MG TABL</v>
      </c>
      <c r="D656" t="str">
        <f>Raw_Data!D656</f>
        <v>65862014736</v>
      </c>
      <c r="E656" t="str">
        <f>Raw_Data!E656</f>
        <v>BYNE, EDMUND</v>
      </c>
      <c r="F656" t="str">
        <f>Raw_Data!F656</f>
        <v>1033186648</v>
      </c>
      <c r="G656" t="str">
        <f>Raw_Data!H656</f>
        <v>0</v>
      </c>
      <c r="H656">
        <f>IFERROR(VLOOKUP(G656,Store_Map!$A$2:$I$100,3,FALSE),"")</f>
        <v>0</v>
      </c>
      <c r="I656">
        <f>IFERROR(VLOOKUP(G656,Store_Map!$A$2:$I$100,4,FALSE),"")</f>
        <v>0</v>
      </c>
      <c r="J656">
        <f>IFERROR(VLOOKUP(G656,Store_Map!$A$2:$I$100,5,FALSE),"")</f>
        <v>0</v>
      </c>
      <c r="K656">
        <f>IFERROR(VLOOKUP(G656,Store_Map!$A$2:$I$100,6,FALSE),"")</f>
        <v>0</v>
      </c>
      <c r="L656">
        <f>IFERROR(VLOOKUP(G656,Store_Map!$A$2:$I$100,7,FALSE),"")</f>
        <v>0</v>
      </c>
      <c r="M656">
        <f>IFERROR(VLOOKUP(G656,Store_Map!$A$2:$I$100,8,FALSE),"")</f>
        <v>0</v>
      </c>
      <c r="N656">
        <f t="shared" si="90"/>
        <v>0</v>
      </c>
      <c r="O656" t="str">
        <f t="shared" si="91"/>
        <v>PASS</v>
      </c>
      <c r="P656" t="str">
        <f t="shared" si="92"/>
        <v>PASS</v>
      </c>
      <c r="Q656" t="str">
        <f t="shared" si="93"/>
        <v>PASS</v>
      </c>
      <c r="R656" t="str">
        <f t="shared" si="94"/>
        <v>PASS</v>
      </c>
      <c r="S656" t="str">
        <f t="shared" si="95"/>
        <v>PASS</v>
      </c>
      <c r="T656">
        <f t="shared" si="96"/>
        <v>100</v>
      </c>
      <c r="U656" t="str">
        <f t="shared" si="97"/>
        <v>Low</v>
      </c>
      <c r="V656" t="str">
        <f t="shared" si="98"/>
        <v>Clean</v>
      </c>
    </row>
    <row r="657" spans="1:22" x14ac:dyDescent="0.3">
      <c r="A657" t="str">
        <f>Raw_Data!A657</f>
        <v>6251475</v>
      </c>
      <c r="B657">
        <f>Raw_Data!B657</f>
        <v>45664</v>
      </c>
      <c r="C657" t="str">
        <f>Raw_Data!C657</f>
        <v>OMEPRAZOLE DR 40 MG CAPSULE</v>
      </c>
      <c r="D657" t="str">
        <f>Raw_Data!D657</f>
        <v>68382050010</v>
      </c>
      <c r="E657" t="str">
        <f>Raw_Data!E657</f>
        <v>AKHTAR, MARIAM</v>
      </c>
      <c r="F657" t="str">
        <f>Raw_Data!F657</f>
        <v>1780024596</v>
      </c>
      <c r="G657" t="str">
        <f>Raw_Data!H657</f>
        <v>0</v>
      </c>
      <c r="H657">
        <f>IFERROR(VLOOKUP(G657,Store_Map!$A$2:$I$100,3,FALSE),"")</f>
        <v>0</v>
      </c>
      <c r="I657">
        <f>IFERROR(VLOOKUP(G657,Store_Map!$A$2:$I$100,4,FALSE),"")</f>
        <v>0</v>
      </c>
      <c r="J657">
        <f>IFERROR(VLOOKUP(G657,Store_Map!$A$2:$I$100,5,FALSE),"")</f>
        <v>0</v>
      </c>
      <c r="K657">
        <f>IFERROR(VLOOKUP(G657,Store_Map!$A$2:$I$100,6,FALSE),"")</f>
        <v>0</v>
      </c>
      <c r="L657">
        <f>IFERROR(VLOOKUP(G657,Store_Map!$A$2:$I$100,7,FALSE),"")</f>
        <v>0</v>
      </c>
      <c r="M657">
        <f>IFERROR(VLOOKUP(G657,Store_Map!$A$2:$I$100,8,FALSE),"")</f>
        <v>0</v>
      </c>
      <c r="N657">
        <f t="shared" si="90"/>
        <v>0</v>
      </c>
      <c r="O657" t="str">
        <f t="shared" si="91"/>
        <v>PASS</v>
      </c>
      <c r="P657" t="str">
        <f t="shared" si="92"/>
        <v>PASS</v>
      </c>
      <c r="Q657" t="str">
        <f t="shared" si="93"/>
        <v>PASS</v>
      </c>
      <c r="R657" t="str">
        <f t="shared" si="94"/>
        <v>PASS</v>
      </c>
      <c r="S657" t="str">
        <f t="shared" si="95"/>
        <v>PASS</v>
      </c>
      <c r="T657">
        <f t="shared" si="96"/>
        <v>100</v>
      </c>
      <c r="U657" t="str">
        <f t="shared" si="97"/>
        <v>Low</v>
      </c>
      <c r="V657" t="str">
        <f t="shared" si="98"/>
        <v>Clean</v>
      </c>
    </row>
    <row r="658" spans="1:22" x14ac:dyDescent="0.3">
      <c r="A658" t="str">
        <f>Raw_Data!A658</f>
        <v>6251476</v>
      </c>
      <c r="B658">
        <f>Raw_Data!B658</f>
        <v>45664</v>
      </c>
      <c r="C658" t="str">
        <f>Raw_Data!C658</f>
        <v>TAMSULOSIN HCL 0.4 MG CAPSU</v>
      </c>
      <c r="D658" t="str">
        <f>Raw_Data!D658</f>
        <v>65862059801</v>
      </c>
      <c r="E658" t="str">
        <f>Raw_Data!E658</f>
        <v>AKHTAR, MARIAM</v>
      </c>
      <c r="F658" t="str">
        <f>Raw_Data!F658</f>
        <v>1780024596</v>
      </c>
      <c r="G658" t="str">
        <f>Raw_Data!H658</f>
        <v>0</v>
      </c>
      <c r="H658">
        <f>IFERROR(VLOOKUP(G658,Store_Map!$A$2:$I$100,3,FALSE),"")</f>
        <v>0</v>
      </c>
      <c r="I658">
        <f>IFERROR(VLOOKUP(G658,Store_Map!$A$2:$I$100,4,FALSE),"")</f>
        <v>0</v>
      </c>
      <c r="J658">
        <f>IFERROR(VLOOKUP(G658,Store_Map!$A$2:$I$100,5,FALSE),"")</f>
        <v>0</v>
      </c>
      <c r="K658">
        <f>IFERROR(VLOOKUP(G658,Store_Map!$A$2:$I$100,6,FALSE),"")</f>
        <v>0</v>
      </c>
      <c r="L658">
        <f>IFERROR(VLOOKUP(G658,Store_Map!$A$2:$I$100,7,FALSE),"")</f>
        <v>0</v>
      </c>
      <c r="M658">
        <f>IFERROR(VLOOKUP(G658,Store_Map!$A$2:$I$100,8,FALSE),"")</f>
        <v>0</v>
      </c>
      <c r="N658">
        <f t="shared" si="90"/>
        <v>0</v>
      </c>
      <c r="O658" t="str">
        <f t="shared" si="91"/>
        <v>PASS</v>
      </c>
      <c r="P658" t="str">
        <f t="shared" si="92"/>
        <v>PASS</v>
      </c>
      <c r="Q658" t="str">
        <f t="shared" si="93"/>
        <v>PASS</v>
      </c>
      <c r="R658" t="str">
        <f t="shared" si="94"/>
        <v>PASS</v>
      </c>
      <c r="S658" t="str">
        <f t="shared" si="95"/>
        <v>PASS</v>
      </c>
      <c r="T658">
        <f t="shared" si="96"/>
        <v>100</v>
      </c>
      <c r="U658" t="str">
        <f t="shared" si="97"/>
        <v>Low</v>
      </c>
      <c r="V658" t="str">
        <f t="shared" si="98"/>
        <v>Clean</v>
      </c>
    </row>
    <row r="659" spans="1:22" x14ac:dyDescent="0.3">
      <c r="A659" t="str">
        <f>Raw_Data!A659</f>
        <v>6251477</v>
      </c>
      <c r="B659">
        <f>Raw_Data!B659</f>
        <v>45664</v>
      </c>
      <c r="C659" t="str">
        <f>Raw_Data!C659</f>
        <v>AZITHROMYCIN 250 MG TABLET</v>
      </c>
      <c r="D659" t="str">
        <f>Raw_Data!D659</f>
        <v>50111078751</v>
      </c>
      <c r="E659" t="str">
        <f>Raw_Data!E659</f>
        <v>AKHTAR, MARIAM</v>
      </c>
      <c r="F659" t="str">
        <f>Raw_Data!F659</f>
        <v>1780024596</v>
      </c>
      <c r="G659" t="str">
        <f>Raw_Data!H659</f>
        <v>0</v>
      </c>
      <c r="H659">
        <f>IFERROR(VLOOKUP(G659,Store_Map!$A$2:$I$100,3,FALSE),"")</f>
        <v>0</v>
      </c>
      <c r="I659">
        <f>IFERROR(VLOOKUP(G659,Store_Map!$A$2:$I$100,4,FALSE),"")</f>
        <v>0</v>
      </c>
      <c r="J659">
        <f>IFERROR(VLOOKUP(G659,Store_Map!$A$2:$I$100,5,FALSE),"")</f>
        <v>0</v>
      </c>
      <c r="K659">
        <f>IFERROR(VLOOKUP(G659,Store_Map!$A$2:$I$100,6,FALSE),"")</f>
        <v>0</v>
      </c>
      <c r="L659">
        <f>IFERROR(VLOOKUP(G659,Store_Map!$A$2:$I$100,7,FALSE),"")</f>
        <v>0</v>
      </c>
      <c r="M659">
        <f>IFERROR(VLOOKUP(G659,Store_Map!$A$2:$I$100,8,FALSE),"")</f>
        <v>0</v>
      </c>
      <c r="N659">
        <f t="shared" si="90"/>
        <v>0</v>
      </c>
      <c r="O659" t="str">
        <f t="shared" si="91"/>
        <v>PASS</v>
      </c>
      <c r="P659" t="str">
        <f t="shared" si="92"/>
        <v>PASS</v>
      </c>
      <c r="Q659" t="str">
        <f t="shared" si="93"/>
        <v>PASS</v>
      </c>
      <c r="R659" t="str">
        <f t="shared" si="94"/>
        <v>PASS</v>
      </c>
      <c r="S659" t="str">
        <f t="shared" si="95"/>
        <v>PASS</v>
      </c>
      <c r="T659">
        <f t="shared" si="96"/>
        <v>100</v>
      </c>
      <c r="U659" t="str">
        <f t="shared" si="97"/>
        <v>Low</v>
      </c>
      <c r="V659" t="str">
        <f t="shared" si="98"/>
        <v>Clean</v>
      </c>
    </row>
    <row r="660" spans="1:22" x14ac:dyDescent="0.3">
      <c r="A660" t="str">
        <f>Raw_Data!A660</f>
        <v>6251478</v>
      </c>
      <c r="B660">
        <f>Raw_Data!B660</f>
        <v>45664</v>
      </c>
      <c r="C660" t="str">
        <f>Raw_Data!C660</f>
        <v>BENZONATATE 100 MG CAPSULE</v>
      </c>
      <c r="D660" t="str">
        <f>Raw_Data!D660</f>
        <v>64380071207</v>
      </c>
      <c r="E660" t="str">
        <f>Raw_Data!E660</f>
        <v>AKHTAR, MARIAM</v>
      </c>
      <c r="F660" t="str">
        <f>Raw_Data!F660</f>
        <v>1780024596</v>
      </c>
      <c r="G660" t="str">
        <f>Raw_Data!H660</f>
        <v>0</v>
      </c>
      <c r="H660">
        <f>IFERROR(VLOOKUP(G660,Store_Map!$A$2:$I$100,3,FALSE),"")</f>
        <v>0</v>
      </c>
      <c r="I660">
        <f>IFERROR(VLOOKUP(G660,Store_Map!$A$2:$I$100,4,FALSE),"")</f>
        <v>0</v>
      </c>
      <c r="J660">
        <f>IFERROR(VLOOKUP(G660,Store_Map!$A$2:$I$100,5,FALSE),"")</f>
        <v>0</v>
      </c>
      <c r="K660">
        <f>IFERROR(VLOOKUP(G660,Store_Map!$A$2:$I$100,6,FALSE),"")</f>
        <v>0</v>
      </c>
      <c r="L660">
        <f>IFERROR(VLOOKUP(G660,Store_Map!$A$2:$I$100,7,FALSE),"")</f>
        <v>0</v>
      </c>
      <c r="M660">
        <f>IFERROR(VLOOKUP(G660,Store_Map!$A$2:$I$100,8,FALSE),"")</f>
        <v>0</v>
      </c>
      <c r="N660">
        <f t="shared" si="90"/>
        <v>0</v>
      </c>
      <c r="O660" t="str">
        <f t="shared" si="91"/>
        <v>PASS</v>
      </c>
      <c r="P660" t="str">
        <f t="shared" si="92"/>
        <v>PASS</v>
      </c>
      <c r="Q660" t="str">
        <f t="shared" si="93"/>
        <v>PASS</v>
      </c>
      <c r="R660" t="str">
        <f t="shared" si="94"/>
        <v>PASS</v>
      </c>
      <c r="S660" t="str">
        <f t="shared" si="95"/>
        <v>PASS</v>
      </c>
      <c r="T660">
        <f t="shared" si="96"/>
        <v>100</v>
      </c>
      <c r="U660" t="str">
        <f t="shared" si="97"/>
        <v>Low</v>
      </c>
      <c r="V660" t="str">
        <f t="shared" si="98"/>
        <v>Clean</v>
      </c>
    </row>
    <row r="661" spans="1:22" x14ac:dyDescent="0.3">
      <c r="A661" t="str">
        <f>Raw_Data!A661</f>
        <v>6251479</v>
      </c>
      <c r="B661">
        <f>Raw_Data!B661</f>
        <v>45664</v>
      </c>
      <c r="C661" t="str">
        <f>Raw_Data!C661</f>
        <v>DICLOFENAC SODIUM 1% GEL</v>
      </c>
      <c r="D661" t="str">
        <f>Raw_Data!D661</f>
        <v>43598097710</v>
      </c>
      <c r="E661" t="str">
        <f>Raw_Data!E661</f>
        <v>GIBBS, JON</v>
      </c>
      <c r="F661" t="str">
        <f>Raw_Data!F661</f>
        <v>1700896156</v>
      </c>
      <c r="G661" t="str">
        <f>Raw_Data!H661</f>
        <v>0</v>
      </c>
      <c r="H661">
        <f>IFERROR(VLOOKUP(G661,Store_Map!$A$2:$I$100,3,FALSE),"")</f>
        <v>0</v>
      </c>
      <c r="I661">
        <f>IFERROR(VLOOKUP(G661,Store_Map!$A$2:$I$100,4,FALSE),"")</f>
        <v>0</v>
      </c>
      <c r="J661">
        <f>IFERROR(VLOOKUP(G661,Store_Map!$A$2:$I$100,5,FALSE),"")</f>
        <v>0</v>
      </c>
      <c r="K661">
        <f>IFERROR(VLOOKUP(G661,Store_Map!$A$2:$I$100,6,FALSE),"")</f>
        <v>0</v>
      </c>
      <c r="L661">
        <f>IFERROR(VLOOKUP(G661,Store_Map!$A$2:$I$100,7,FALSE),"")</f>
        <v>0</v>
      </c>
      <c r="M661">
        <f>IFERROR(VLOOKUP(G661,Store_Map!$A$2:$I$100,8,FALSE),"")</f>
        <v>0</v>
      </c>
      <c r="N661">
        <f t="shared" si="90"/>
        <v>0</v>
      </c>
      <c r="O661" t="str">
        <f t="shared" si="91"/>
        <v>PASS</v>
      </c>
      <c r="P661" t="str">
        <f t="shared" si="92"/>
        <v>PASS</v>
      </c>
      <c r="Q661" t="str">
        <f t="shared" si="93"/>
        <v>PASS</v>
      </c>
      <c r="R661" t="str">
        <f t="shared" si="94"/>
        <v>PASS</v>
      </c>
      <c r="S661" t="str">
        <f t="shared" si="95"/>
        <v>PASS</v>
      </c>
      <c r="T661">
        <f t="shared" si="96"/>
        <v>100</v>
      </c>
      <c r="U661" t="str">
        <f t="shared" si="97"/>
        <v>Low</v>
      </c>
      <c r="V661" t="str">
        <f t="shared" si="98"/>
        <v>Clean</v>
      </c>
    </row>
    <row r="662" spans="1:22" x14ac:dyDescent="0.3">
      <c r="A662" t="str">
        <f>Raw_Data!A662</f>
        <v>6251480</v>
      </c>
      <c r="B662">
        <f>Raw_Data!B662</f>
        <v>45664</v>
      </c>
      <c r="C662" t="str">
        <f>Raw_Data!C662</f>
        <v>HYDRALAZINE 100 MG TABLETS</v>
      </c>
      <c r="D662" t="str">
        <f>Raw_Data!D662</f>
        <v>31722052201</v>
      </c>
      <c r="E662" t="str">
        <f>Raw_Data!E662</f>
        <v>BYNE, EDMUND</v>
      </c>
      <c r="F662" t="str">
        <f>Raw_Data!F662</f>
        <v>1033186648</v>
      </c>
      <c r="G662" t="str">
        <f>Raw_Data!H662</f>
        <v>0</v>
      </c>
      <c r="H662">
        <f>IFERROR(VLOOKUP(G662,Store_Map!$A$2:$I$100,3,FALSE),"")</f>
        <v>0</v>
      </c>
      <c r="I662">
        <f>IFERROR(VLOOKUP(G662,Store_Map!$A$2:$I$100,4,FALSE),"")</f>
        <v>0</v>
      </c>
      <c r="J662">
        <f>IFERROR(VLOOKUP(G662,Store_Map!$A$2:$I$100,5,FALSE),"")</f>
        <v>0</v>
      </c>
      <c r="K662">
        <f>IFERROR(VLOOKUP(G662,Store_Map!$A$2:$I$100,6,FALSE),"")</f>
        <v>0</v>
      </c>
      <c r="L662">
        <f>IFERROR(VLOOKUP(G662,Store_Map!$A$2:$I$100,7,FALSE),"")</f>
        <v>0</v>
      </c>
      <c r="M662">
        <f>IFERROR(VLOOKUP(G662,Store_Map!$A$2:$I$100,8,FALSE),"")</f>
        <v>0</v>
      </c>
      <c r="N662">
        <f t="shared" si="90"/>
        <v>0</v>
      </c>
      <c r="O662" t="str">
        <f t="shared" si="91"/>
        <v>PASS</v>
      </c>
      <c r="P662" t="str">
        <f t="shared" si="92"/>
        <v>PASS</v>
      </c>
      <c r="Q662" t="str">
        <f t="shared" si="93"/>
        <v>PASS</v>
      </c>
      <c r="R662" t="str">
        <f t="shared" si="94"/>
        <v>PASS</v>
      </c>
      <c r="S662" t="str">
        <f t="shared" si="95"/>
        <v>PASS</v>
      </c>
      <c r="T662">
        <f t="shared" si="96"/>
        <v>100</v>
      </c>
      <c r="U662" t="str">
        <f t="shared" si="97"/>
        <v>Low</v>
      </c>
      <c r="V662" t="str">
        <f t="shared" si="98"/>
        <v>Clean</v>
      </c>
    </row>
    <row r="663" spans="1:22" x14ac:dyDescent="0.3">
      <c r="A663" t="str">
        <f>Raw_Data!A663</f>
        <v>6247340</v>
      </c>
      <c r="B663">
        <f>Raw_Data!B663</f>
        <v>45664</v>
      </c>
      <c r="C663" t="str">
        <f>Raw_Data!C663</f>
        <v>METOPROLOL TARTRATE 50 MG T</v>
      </c>
      <c r="D663" t="str">
        <f>Raw_Data!D663</f>
        <v>57237010199</v>
      </c>
      <c r="E663" t="str">
        <f>Raw_Data!E663</f>
        <v>BYNE, EDMUND</v>
      </c>
      <c r="F663" t="str">
        <f>Raw_Data!F663</f>
        <v>1033186648</v>
      </c>
      <c r="G663" t="str">
        <f>Raw_Data!H663</f>
        <v>0</v>
      </c>
      <c r="H663">
        <f>IFERROR(VLOOKUP(G663,Store_Map!$A$2:$I$100,3,FALSE),"")</f>
        <v>0</v>
      </c>
      <c r="I663">
        <f>IFERROR(VLOOKUP(G663,Store_Map!$A$2:$I$100,4,FALSE),"")</f>
        <v>0</v>
      </c>
      <c r="J663">
        <f>IFERROR(VLOOKUP(G663,Store_Map!$A$2:$I$100,5,FALSE),"")</f>
        <v>0</v>
      </c>
      <c r="K663">
        <f>IFERROR(VLOOKUP(G663,Store_Map!$A$2:$I$100,6,FALSE),"")</f>
        <v>0</v>
      </c>
      <c r="L663">
        <f>IFERROR(VLOOKUP(G663,Store_Map!$A$2:$I$100,7,FALSE),"")</f>
        <v>0</v>
      </c>
      <c r="M663">
        <f>IFERROR(VLOOKUP(G663,Store_Map!$A$2:$I$100,8,FALSE),"")</f>
        <v>0</v>
      </c>
      <c r="N663">
        <f t="shared" si="90"/>
        <v>0</v>
      </c>
      <c r="O663" t="str">
        <f t="shared" si="91"/>
        <v>PASS</v>
      </c>
      <c r="P663" t="str">
        <f t="shared" si="92"/>
        <v>PASS</v>
      </c>
      <c r="Q663" t="str">
        <f t="shared" si="93"/>
        <v>PASS</v>
      </c>
      <c r="R663" t="str">
        <f t="shared" si="94"/>
        <v>PASS</v>
      </c>
      <c r="S663" t="str">
        <f t="shared" si="95"/>
        <v>PASS</v>
      </c>
      <c r="T663">
        <f t="shared" si="96"/>
        <v>100</v>
      </c>
      <c r="U663" t="str">
        <f t="shared" si="97"/>
        <v>Low</v>
      </c>
      <c r="V663" t="str">
        <f t="shared" si="98"/>
        <v>Clean</v>
      </c>
    </row>
    <row r="664" spans="1:22" x14ac:dyDescent="0.3">
      <c r="A664" t="str">
        <f>Raw_Data!A664</f>
        <v>6245952</v>
      </c>
      <c r="B664">
        <f>Raw_Data!B664</f>
        <v>45664</v>
      </c>
      <c r="C664" t="str">
        <f>Raw_Data!C664</f>
        <v>LOSARTAN-HCTZ 100-25 MG TAB</v>
      </c>
      <c r="D664" t="str">
        <f>Raw_Data!D664</f>
        <v>65862047099</v>
      </c>
      <c r="E664" t="str">
        <f>Raw_Data!E664</f>
        <v>BYNE, EDMUND</v>
      </c>
      <c r="F664" t="str">
        <f>Raw_Data!F664</f>
        <v>1033186648</v>
      </c>
      <c r="G664" t="str">
        <f>Raw_Data!H664</f>
        <v>0</v>
      </c>
      <c r="H664">
        <f>IFERROR(VLOOKUP(G664,Store_Map!$A$2:$I$100,3,FALSE),"")</f>
        <v>0</v>
      </c>
      <c r="I664">
        <f>IFERROR(VLOOKUP(G664,Store_Map!$A$2:$I$100,4,FALSE),"")</f>
        <v>0</v>
      </c>
      <c r="J664">
        <f>IFERROR(VLOOKUP(G664,Store_Map!$A$2:$I$100,5,FALSE),"")</f>
        <v>0</v>
      </c>
      <c r="K664">
        <f>IFERROR(VLOOKUP(G664,Store_Map!$A$2:$I$100,6,FALSE),"")</f>
        <v>0</v>
      </c>
      <c r="L664">
        <f>IFERROR(VLOOKUP(G664,Store_Map!$A$2:$I$100,7,FALSE),"")</f>
        <v>0</v>
      </c>
      <c r="M664">
        <f>IFERROR(VLOOKUP(G664,Store_Map!$A$2:$I$100,8,FALSE),"")</f>
        <v>0</v>
      </c>
      <c r="N664">
        <f t="shared" si="90"/>
        <v>0</v>
      </c>
      <c r="O664" t="str">
        <f t="shared" si="91"/>
        <v>PASS</v>
      </c>
      <c r="P664" t="str">
        <f t="shared" si="92"/>
        <v>PASS</v>
      </c>
      <c r="Q664" t="str">
        <f t="shared" si="93"/>
        <v>PASS</v>
      </c>
      <c r="R664" t="str">
        <f t="shared" si="94"/>
        <v>PASS</v>
      </c>
      <c r="S664" t="str">
        <f t="shared" si="95"/>
        <v>PASS</v>
      </c>
      <c r="T664">
        <f t="shared" si="96"/>
        <v>100</v>
      </c>
      <c r="U664" t="str">
        <f t="shared" si="97"/>
        <v>Low</v>
      </c>
      <c r="V664" t="str">
        <f t="shared" si="98"/>
        <v>Clean</v>
      </c>
    </row>
    <row r="665" spans="1:22" x14ac:dyDescent="0.3">
      <c r="A665" t="str">
        <f>Raw_Data!A665</f>
        <v>6245951</v>
      </c>
      <c r="B665">
        <f>Raw_Data!B665</f>
        <v>45664</v>
      </c>
      <c r="C665" t="str">
        <f>Raw_Data!C665</f>
        <v>AMLODIPINE BESYLATE 10 MG T</v>
      </c>
      <c r="D665" t="str">
        <f>Raw_Data!D665</f>
        <v>69097012815</v>
      </c>
      <c r="E665" t="str">
        <f>Raw_Data!E665</f>
        <v>BYNE, EDMUND</v>
      </c>
      <c r="F665" t="str">
        <f>Raw_Data!F665</f>
        <v>1033186648</v>
      </c>
      <c r="G665" t="str">
        <f>Raw_Data!H665</f>
        <v>0</v>
      </c>
      <c r="H665">
        <f>IFERROR(VLOOKUP(G665,Store_Map!$A$2:$I$100,3,FALSE),"")</f>
        <v>0</v>
      </c>
      <c r="I665">
        <f>IFERROR(VLOOKUP(G665,Store_Map!$A$2:$I$100,4,FALSE),"")</f>
        <v>0</v>
      </c>
      <c r="J665">
        <f>IFERROR(VLOOKUP(G665,Store_Map!$A$2:$I$100,5,FALSE),"")</f>
        <v>0</v>
      </c>
      <c r="K665">
        <f>IFERROR(VLOOKUP(G665,Store_Map!$A$2:$I$100,6,FALSE),"")</f>
        <v>0</v>
      </c>
      <c r="L665">
        <f>IFERROR(VLOOKUP(G665,Store_Map!$A$2:$I$100,7,FALSE),"")</f>
        <v>0</v>
      </c>
      <c r="M665">
        <f>IFERROR(VLOOKUP(G665,Store_Map!$A$2:$I$100,8,FALSE),"")</f>
        <v>0</v>
      </c>
      <c r="N665">
        <f t="shared" si="90"/>
        <v>0</v>
      </c>
      <c r="O665" t="str">
        <f t="shared" si="91"/>
        <v>PASS</v>
      </c>
      <c r="P665" t="str">
        <f t="shared" si="92"/>
        <v>PASS</v>
      </c>
      <c r="Q665" t="str">
        <f t="shared" si="93"/>
        <v>PASS</v>
      </c>
      <c r="R665" t="str">
        <f t="shared" si="94"/>
        <v>PASS</v>
      </c>
      <c r="S665" t="str">
        <f t="shared" si="95"/>
        <v>PASS</v>
      </c>
      <c r="T665">
        <f t="shared" si="96"/>
        <v>100</v>
      </c>
      <c r="U665" t="str">
        <f t="shared" si="97"/>
        <v>Low</v>
      </c>
      <c r="V665" t="str">
        <f t="shared" si="98"/>
        <v>Clean</v>
      </c>
    </row>
    <row r="666" spans="1:22" x14ac:dyDescent="0.3">
      <c r="A666" t="str">
        <f>Raw_Data!A666</f>
        <v>6245949</v>
      </c>
      <c r="B666">
        <f>Raw_Data!B666</f>
        <v>45664</v>
      </c>
      <c r="C666" t="str">
        <f>Raw_Data!C666</f>
        <v>GLIMEPIRIDE 4 MG TABLET</v>
      </c>
      <c r="D666" t="str">
        <f>Raw_Data!D666</f>
        <v>55111032201</v>
      </c>
      <c r="E666" t="str">
        <f>Raw_Data!E666</f>
        <v>BYNE, EDMUND</v>
      </c>
      <c r="F666" t="str">
        <f>Raw_Data!F666</f>
        <v>1033186648</v>
      </c>
      <c r="G666" t="str">
        <f>Raw_Data!H666</f>
        <v>0</v>
      </c>
      <c r="H666">
        <f>IFERROR(VLOOKUP(G666,Store_Map!$A$2:$I$100,3,FALSE),"")</f>
        <v>0</v>
      </c>
      <c r="I666">
        <f>IFERROR(VLOOKUP(G666,Store_Map!$A$2:$I$100,4,FALSE),"")</f>
        <v>0</v>
      </c>
      <c r="J666">
        <f>IFERROR(VLOOKUP(G666,Store_Map!$A$2:$I$100,5,FALSE),"")</f>
        <v>0</v>
      </c>
      <c r="K666">
        <f>IFERROR(VLOOKUP(G666,Store_Map!$A$2:$I$100,6,FALSE),"")</f>
        <v>0</v>
      </c>
      <c r="L666">
        <f>IFERROR(VLOOKUP(G666,Store_Map!$A$2:$I$100,7,FALSE),"")</f>
        <v>0</v>
      </c>
      <c r="M666">
        <f>IFERROR(VLOOKUP(G666,Store_Map!$A$2:$I$100,8,FALSE),"")</f>
        <v>0</v>
      </c>
      <c r="N666">
        <f t="shared" si="90"/>
        <v>0</v>
      </c>
      <c r="O666" t="str">
        <f t="shared" si="91"/>
        <v>PASS</v>
      </c>
      <c r="P666" t="str">
        <f t="shared" si="92"/>
        <v>PASS</v>
      </c>
      <c r="Q666" t="str">
        <f t="shared" si="93"/>
        <v>PASS</v>
      </c>
      <c r="R666" t="str">
        <f t="shared" si="94"/>
        <v>PASS</v>
      </c>
      <c r="S666" t="str">
        <f t="shared" si="95"/>
        <v>PASS</v>
      </c>
      <c r="T666">
        <f t="shared" si="96"/>
        <v>100</v>
      </c>
      <c r="U666" t="str">
        <f t="shared" si="97"/>
        <v>Low</v>
      </c>
      <c r="V666" t="str">
        <f t="shared" si="98"/>
        <v>Clean</v>
      </c>
    </row>
    <row r="667" spans="1:22" x14ac:dyDescent="0.3">
      <c r="A667" t="str">
        <f>Raw_Data!A667</f>
        <v>6245030</v>
      </c>
      <c r="B667">
        <f>Raw_Data!B667</f>
        <v>45664</v>
      </c>
      <c r="C667" t="str">
        <f>Raw_Data!C667</f>
        <v>HYDRALAZINE 50 MG TABLET</v>
      </c>
      <c r="D667" t="str">
        <f>Raw_Data!D667</f>
        <v>50111032803</v>
      </c>
      <c r="E667" t="str">
        <f>Raw_Data!E667</f>
        <v>BYNE, EDMUND</v>
      </c>
      <c r="F667" t="str">
        <f>Raw_Data!F667</f>
        <v>1033186648</v>
      </c>
      <c r="G667" t="str">
        <f>Raw_Data!H667</f>
        <v>0</v>
      </c>
      <c r="H667">
        <f>IFERROR(VLOOKUP(G667,Store_Map!$A$2:$I$100,3,FALSE),"")</f>
        <v>0</v>
      </c>
      <c r="I667">
        <f>IFERROR(VLOOKUP(G667,Store_Map!$A$2:$I$100,4,FALSE),"")</f>
        <v>0</v>
      </c>
      <c r="J667">
        <f>IFERROR(VLOOKUP(G667,Store_Map!$A$2:$I$100,5,FALSE),"")</f>
        <v>0</v>
      </c>
      <c r="K667">
        <f>IFERROR(VLOOKUP(G667,Store_Map!$A$2:$I$100,6,FALSE),"")</f>
        <v>0</v>
      </c>
      <c r="L667">
        <f>IFERROR(VLOOKUP(G667,Store_Map!$A$2:$I$100,7,FALSE),"")</f>
        <v>0</v>
      </c>
      <c r="M667">
        <f>IFERROR(VLOOKUP(G667,Store_Map!$A$2:$I$100,8,FALSE),"")</f>
        <v>0</v>
      </c>
      <c r="N667">
        <f t="shared" si="90"/>
        <v>0</v>
      </c>
      <c r="O667" t="str">
        <f t="shared" si="91"/>
        <v>PASS</v>
      </c>
      <c r="P667" t="str">
        <f t="shared" si="92"/>
        <v>PASS</v>
      </c>
      <c r="Q667" t="str">
        <f t="shared" si="93"/>
        <v>PASS</v>
      </c>
      <c r="R667" t="str">
        <f t="shared" si="94"/>
        <v>PASS</v>
      </c>
      <c r="S667" t="str">
        <f t="shared" si="95"/>
        <v>PASS</v>
      </c>
      <c r="T667">
        <f t="shared" si="96"/>
        <v>100</v>
      </c>
      <c r="U667" t="str">
        <f t="shared" si="97"/>
        <v>Low</v>
      </c>
      <c r="V667" t="str">
        <f t="shared" si="98"/>
        <v>Clean</v>
      </c>
    </row>
    <row r="668" spans="1:22" x14ac:dyDescent="0.3">
      <c r="A668" t="str">
        <f>Raw_Data!A668</f>
        <v>6245029</v>
      </c>
      <c r="B668">
        <f>Raw_Data!B668</f>
        <v>45664</v>
      </c>
      <c r="C668" t="str">
        <f>Raw_Data!C668</f>
        <v>LISINOPRIL 30 MG TABLET</v>
      </c>
      <c r="D668" t="str">
        <f>Raw_Data!D668</f>
        <v>68180098201</v>
      </c>
      <c r="E668" t="str">
        <f>Raw_Data!E668</f>
        <v>BYNE, EDMUND</v>
      </c>
      <c r="F668" t="str">
        <f>Raw_Data!F668</f>
        <v>1033186648</v>
      </c>
      <c r="G668" t="str">
        <f>Raw_Data!H668</f>
        <v>0</v>
      </c>
      <c r="H668">
        <f>IFERROR(VLOOKUP(G668,Store_Map!$A$2:$I$100,3,FALSE),"")</f>
        <v>0</v>
      </c>
      <c r="I668">
        <f>IFERROR(VLOOKUP(G668,Store_Map!$A$2:$I$100,4,FALSE),"")</f>
        <v>0</v>
      </c>
      <c r="J668">
        <f>IFERROR(VLOOKUP(G668,Store_Map!$A$2:$I$100,5,FALSE),"")</f>
        <v>0</v>
      </c>
      <c r="K668">
        <f>IFERROR(VLOOKUP(G668,Store_Map!$A$2:$I$100,6,FALSE),"")</f>
        <v>0</v>
      </c>
      <c r="L668">
        <f>IFERROR(VLOOKUP(G668,Store_Map!$A$2:$I$100,7,FALSE),"")</f>
        <v>0</v>
      </c>
      <c r="M668">
        <f>IFERROR(VLOOKUP(G668,Store_Map!$A$2:$I$100,8,FALSE),"")</f>
        <v>0</v>
      </c>
      <c r="N668">
        <f t="shared" si="90"/>
        <v>0</v>
      </c>
      <c r="O668" t="str">
        <f t="shared" si="91"/>
        <v>PASS</v>
      </c>
      <c r="P668" t="str">
        <f t="shared" si="92"/>
        <v>PASS</v>
      </c>
      <c r="Q668" t="str">
        <f t="shared" si="93"/>
        <v>PASS</v>
      </c>
      <c r="R668" t="str">
        <f t="shared" si="94"/>
        <v>PASS</v>
      </c>
      <c r="S668" t="str">
        <f t="shared" si="95"/>
        <v>PASS</v>
      </c>
      <c r="T668">
        <f t="shared" si="96"/>
        <v>100</v>
      </c>
      <c r="U668" t="str">
        <f t="shared" si="97"/>
        <v>Low</v>
      </c>
      <c r="V668" t="str">
        <f t="shared" si="98"/>
        <v>Clean</v>
      </c>
    </row>
    <row r="669" spans="1:22" x14ac:dyDescent="0.3">
      <c r="A669" t="str">
        <f>Raw_Data!A669</f>
        <v>6247462</v>
      </c>
      <c r="B669">
        <f>Raw_Data!B669</f>
        <v>45664</v>
      </c>
      <c r="C669" t="str">
        <f>Raw_Data!C669</f>
        <v>OMEPRAZOLE DR 40 MG CAPSULE</v>
      </c>
      <c r="D669" t="str">
        <f>Raw_Data!D669</f>
        <v>68382050010</v>
      </c>
      <c r="E669" t="str">
        <f>Raw_Data!E669</f>
        <v>BYNE, EDMUND</v>
      </c>
      <c r="F669" t="str">
        <f>Raw_Data!F669</f>
        <v>1033186648</v>
      </c>
      <c r="G669" t="str">
        <f>Raw_Data!H669</f>
        <v>0</v>
      </c>
      <c r="H669">
        <f>IFERROR(VLOOKUP(G669,Store_Map!$A$2:$I$100,3,FALSE),"")</f>
        <v>0</v>
      </c>
      <c r="I669">
        <f>IFERROR(VLOOKUP(G669,Store_Map!$A$2:$I$100,4,FALSE),"")</f>
        <v>0</v>
      </c>
      <c r="J669">
        <f>IFERROR(VLOOKUP(G669,Store_Map!$A$2:$I$100,5,FALSE),"")</f>
        <v>0</v>
      </c>
      <c r="K669">
        <f>IFERROR(VLOOKUP(G669,Store_Map!$A$2:$I$100,6,FALSE),"")</f>
        <v>0</v>
      </c>
      <c r="L669">
        <f>IFERROR(VLOOKUP(G669,Store_Map!$A$2:$I$100,7,FALSE),"")</f>
        <v>0</v>
      </c>
      <c r="M669">
        <f>IFERROR(VLOOKUP(G669,Store_Map!$A$2:$I$100,8,FALSE),"")</f>
        <v>0</v>
      </c>
      <c r="N669">
        <f t="shared" si="90"/>
        <v>0</v>
      </c>
      <c r="O669" t="str">
        <f t="shared" si="91"/>
        <v>PASS</v>
      </c>
      <c r="P669" t="str">
        <f t="shared" si="92"/>
        <v>PASS</v>
      </c>
      <c r="Q669" t="str">
        <f t="shared" si="93"/>
        <v>PASS</v>
      </c>
      <c r="R669" t="str">
        <f t="shared" si="94"/>
        <v>PASS</v>
      </c>
      <c r="S669" t="str">
        <f t="shared" si="95"/>
        <v>PASS</v>
      </c>
      <c r="T669">
        <f t="shared" si="96"/>
        <v>100</v>
      </c>
      <c r="U669" t="str">
        <f t="shared" si="97"/>
        <v>Low</v>
      </c>
      <c r="V669" t="str">
        <f t="shared" si="98"/>
        <v>Clean</v>
      </c>
    </row>
    <row r="670" spans="1:22" x14ac:dyDescent="0.3">
      <c r="A670" t="str">
        <f>Raw_Data!A670</f>
        <v>6247476</v>
      </c>
      <c r="B670">
        <f>Raw_Data!B670</f>
        <v>45664</v>
      </c>
      <c r="C670" t="str">
        <f>Raw_Data!C670</f>
        <v>TRIAMCINOLONE 0.1% OINTMENT</v>
      </c>
      <c r="D670" t="str">
        <f>Raw_Data!D670</f>
        <v>45802005535</v>
      </c>
      <c r="E670" t="str">
        <f>Raw_Data!E670</f>
        <v>BYNE, EDMUND</v>
      </c>
      <c r="F670" t="str">
        <f>Raw_Data!F670</f>
        <v>1033186648</v>
      </c>
      <c r="G670" t="str">
        <f>Raw_Data!H670</f>
        <v>0</v>
      </c>
      <c r="H670">
        <f>IFERROR(VLOOKUP(G670,Store_Map!$A$2:$I$100,3,FALSE),"")</f>
        <v>0</v>
      </c>
      <c r="I670">
        <f>IFERROR(VLOOKUP(G670,Store_Map!$A$2:$I$100,4,FALSE),"")</f>
        <v>0</v>
      </c>
      <c r="J670">
        <f>IFERROR(VLOOKUP(G670,Store_Map!$A$2:$I$100,5,FALSE),"")</f>
        <v>0</v>
      </c>
      <c r="K670">
        <f>IFERROR(VLOOKUP(G670,Store_Map!$A$2:$I$100,6,FALSE),"")</f>
        <v>0</v>
      </c>
      <c r="L670">
        <f>IFERROR(VLOOKUP(G670,Store_Map!$A$2:$I$100,7,FALSE),"")</f>
        <v>0</v>
      </c>
      <c r="M670">
        <f>IFERROR(VLOOKUP(G670,Store_Map!$A$2:$I$100,8,FALSE),"")</f>
        <v>0</v>
      </c>
      <c r="N670">
        <f t="shared" si="90"/>
        <v>0</v>
      </c>
      <c r="O670" t="str">
        <f t="shared" si="91"/>
        <v>PASS</v>
      </c>
      <c r="P670" t="str">
        <f t="shared" si="92"/>
        <v>PASS</v>
      </c>
      <c r="Q670" t="str">
        <f t="shared" si="93"/>
        <v>PASS</v>
      </c>
      <c r="R670" t="str">
        <f t="shared" si="94"/>
        <v>PASS</v>
      </c>
      <c r="S670" t="str">
        <f t="shared" si="95"/>
        <v>PASS</v>
      </c>
      <c r="T670">
        <f t="shared" si="96"/>
        <v>100</v>
      </c>
      <c r="U670" t="str">
        <f t="shared" si="97"/>
        <v>Low</v>
      </c>
      <c r="V670" t="str">
        <f t="shared" si="98"/>
        <v>Clean</v>
      </c>
    </row>
    <row r="671" spans="1:22" x14ac:dyDescent="0.3">
      <c r="A671" t="str">
        <f>Raw_Data!A671</f>
        <v>6245434</v>
      </c>
      <c r="B671">
        <f>Raw_Data!B671</f>
        <v>45664</v>
      </c>
      <c r="C671" t="str">
        <f>Raw_Data!C671</f>
        <v>MEDROXYPROGESTERONE 150 MG/</v>
      </c>
      <c r="D671" t="str">
        <f>Raw_Data!D671</f>
        <v>66993037083</v>
      </c>
      <c r="E671" t="str">
        <f>Raw_Data!E671</f>
        <v>GRESHAM, J. MARK</v>
      </c>
      <c r="F671" t="str">
        <f>Raw_Data!F671</f>
        <v>1326026618</v>
      </c>
      <c r="G671" t="str">
        <f>Raw_Data!H671</f>
        <v>0</v>
      </c>
      <c r="H671">
        <f>IFERROR(VLOOKUP(G671,Store_Map!$A$2:$I$100,3,FALSE),"")</f>
        <v>0</v>
      </c>
      <c r="I671">
        <f>IFERROR(VLOOKUP(G671,Store_Map!$A$2:$I$100,4,FALSE),"")</f>
        <v>0</v>
      </c>
      <c r="J671">
        <f>IFERROR(VLOOKUP(G671,Store_Map!$A$2:$I$100,5,FALSE),"")</f>
        <v>0</v>
      </c>
      <c r="K671">
        <f>IFERROR(VLOOKUP(G671,Store_Map!$A$2:$I$100,6,FALSE),"")</f>
        <v>0</v>
      </c>
      <c r="L671">
        <f>IFERROR(VLOOKUP(G671,Store_Map!$A$2:$I$100,7,FALSE),"")</f>
        <v>0</v>
      </c>
      <c r="M671">
        <f>IFERROR(VLOOKUP(G671,Store_Map!$A$2:$I$100,8,FALSE),"")</f>
        <v>0</v>
      </c>
      <c r="N671">
        <f t="shared" si="90"/>
        <v>0</v>
      </c>
      <c r="O671" t="str">
        <f t="shared" si="91"/>
        <v>PASS</v>
      </c>
      <c r="P671" t="str">
        <f t="shared" si="92"/>
        <v>PASS</v>
      </c>
      <c r="Q671" t="str">
        <f t="shared" si="93"/>
        <v>PASS</v>
      </c>
      <c r="R671" t="str">
        <f t="shared" si="94"/>
        <v>PASS</v>
      </c>
      <c r="S671" t="str">
        <f t="shared" si="95"/>
        <v>PASS</v>
      </c>
      <c r="T671">
        <f t="shared" si="96"/>
        <v>100</v>
      </c>
      <c r="U671" t="str">
        <f t="shared" si="97"/>
        <v>Low</v>
      </c>
      <c r="V671" t="str">
        <f t="shared" si="98"/>
        <v>Clean</v>
      </c>
    </row>
    <row r="672" spans="1:22" x14ac:dyDescent="0.3">
      <c r="A672" t="str">
        <f>Raw_Data!A672</f>
        <v>6246722</v>
      </c>
      <c r="B672">
        <f>Raw_Data!B672</f>
        <v>45664</v>
      </c>
      <c r="C672" t="str">
        <f>Raw_Data!C672</f>
        <v>NIFEDIPINE ER 60 MG TABLET</v>
      </c>
      <c r="D672" t="str">
        <f>Raw_Data!D672</f>
        <v>50742062101</v>
      </c>
      <c r="E672" t="str">
        <f>Raw_Data!E672</f>
        <v>YASIN, NURA</v>
      </c>
      <c r="F672" t="str">
        <f>Raw_Data!F672</f>
        <v>1265518567</v>
      </c>
      <c r="G672" t="str">
        <f>Raw_Data!H672</f>
        <v>0</v>
      </c>
      <c r="H672">
        <f>IFERROR(VLOOKUP(G672,Store_Map!$A$2:$I$100,3,FALSE),"")</f>
        <v>0</v>
      </c>
      <c r="I672">
        <f>IFERROR(VLOOKUP(G672,Store_Map!$A$2:$I$100,4,FALSE),"")</f>
        <v>0</v>
      </c>
      <c r="J672">
        <f>IFERROR(VLOOKUP(G672,Store_Map!$A$2:$I$100,5,FALSE),"")</f>
        <v>0</v>
      </c>
      <c r="K672">
        <f>IFERROR(VLOOKUP(G672,Store_Map!$A$2:$I$100,6,FALSE),"")</f>
        <v>0</v>
      </c>
      <c r="L672">
        <f>IFERROR(VLOOKUP(G672,Store_Map!$A$2:$I$100,7,FALSE),"")</f>
        <v>0</v>
      </c>
      <c r="M672">
        <f>IFERROR(VLOOKUP(G672,Store_Map!$A$2:$I$100,8,FALSE),"")</f>
        <v>0</v>
      </c>
      <c r="N672">
        <f t="shared" si="90"/>
        <v>0</v>
      </c>
      <c r="O672" t="str">
        <f t="shared" si="91"/>
        <v>PASS</v>
      </c>
      <c r="P672" t="str">
        <f t="shared" si="92"/>
        <v>PASS</v>
      </c>
      <c r="Q672" t="str">
        <f t="shared" si="93"/>
        <v>PASS</v>
      </c>
      <c r="R672" t="str">
        <f t="shared" si="94"/>
        <v>PASS</v>
      </c>
      <c r="S672" t="str">
        <f t="shared" si="95"/>
        <v>PASS</v>
      </c>
      <c r="T672">
        <f t="shared" si="96"/>
        <v>100</v>
      </c>
      <c r="U672" t="str">
        <f t="shared" si="97"/>
        <v>Low</v>
      </c>
      <c r="V672" t="str">
        <f t="shared" si="98"/>
        <v>Clean</v>
      </c>
    </row>
    <row r="673" spans="1:22" x14ac:dyDescent="0.3">
      <c r="A673" t="str">
        <f>Raw_Data!A673</f>
        <v>6239793</v>
      </c>
      <c r="B673">
        <f>Raw_Data!B673</f>
        <v>45664</v>
      </c>
      <c r="C673" t="str">
        <f>Raw_Data!C673</f>
        <v>AMLODIPINE BESYLATE 10 MG T</v>
      </c>
      <c r="D673" t="str">
        <f>Raw_Data!D673</f>
        <v>29300039810</v>
      </c>
      <c r="E673" t="str">
        <f>Raw_Data!E673</f>
        <v>BYNE, EDMUND</v>
      </c>
      <c r="F673" t="str">
        <f>Raw_Data!F673</f>
        <v>1033186648</v>
      </c>
      <c r="G673" t="str">
        <f>Raw_Data!H673</f>
        <v>0</v>
      </c>
      <c r="H673">
        <f>IFERROR(VLOOKUP(G673,Store_Map!$A$2:$I$100,3,FALSE),"")</f>
        <v>0</v>
      </c>
      <c r="I673">
        <f>IFERROR(VLOOKUP(G673,Store_Map!$A$2:$I$100,4,FALSE),"")</f>
        <v>0</v>
      </c>
      <c r="J673">
        <f>IFERROR(VLOOKUP(G673,Store_Map!$A$2:$I$100,5,FALSE),"")</f>
        <v>0</v>
      </c>
      <c r="K673">
        <f>IFERROR(VLOOKUP(G673,Store_Map!$A$2:$I$100,6,FALSE),"")</f>
        <v>0</v>
      </c>
      <c r="L673">
        <f>IFERROR(VLOOKUP(G673,Store_Map!$A$2:$I$100,7,FALSE),"")</f>
        <v>0</v>
      </c>
      <c r="M673">
        <f>IFERROR(VLOOKUP(G673,Store_Map!$A$2:$I$100,8,FALSE),"")</f>
        <v>0</v>
      </c>
      <c r="N673">
        <f t="shared" si="90"/>
        <v>0</v>
      </c>
      <c r="O673" t="str">
        <f t="shared" si="91"/>
        <v>PASS</v>
      </c>
      <c r="P673" t="str">
        <f t="shared" si="92"/>
        <v>PASS</v>
      </c>
      <c r="Q673" t="str">
        <f t="shared" si="93"/>
        <v>PASS</v>
      </c>
      <c r="R673" t="str">
        <f t="shared" si="94"/>
        <v>PASS</v>
      </c>
      <c r="S673" t="str">
        <f t="shared" si="95"/>
        <v>PASS</v>
      </c>
      <c r="T673">
        <f t="shared" si="96"/>
        <v>100</v>
      </c>
      <c r="U673" t="str">
        <f t="shared" si="97"/>
        <v>Low</v>
      </c>
      <c r="V673" t="str">
        <f t="shared" si="98"/>
        <v>Clean</v>
      </c>
    </row>
    <row r="674" spans="1:22" x14ac:dyDescent="0.3">
      <c r="A674" t="str">
        <f>Raw_Data!A674</f>
        <v>6239794</v>
      </c>
      <c r="B674">
        <f>Raw_Data!B674</f>
        <v>45664</v>
      </c>
      <c r="C674" t="str">
        <f>Raw_Data!C674</f>
        <v>MONTELUKAST SOD 10 MG TABLE</v>
      </c>
      <c r="D674" t="str">
        <f>Raw_Data!D674</f>
        <v>13668008105</v>
      </c>
      <c r="E674" t="str">
        <f>Raw_Data!E674</f>
        <v>BYNE, EDMUND</v>
      </c>
      <c r="F674" t="str">
        <f>Raw_Data!F674</f>
        <v>1033186648</v>
      </c>
      <c r="G674" t="str">
        <f>Raw_Data!H674</f>
        <v>0</v>
      </c>
      <c r="H674">
        <f>IFERROR(VLOOKUP(G674,Store_Map!$A$2:$I$100,3,FALSE),"")</f>
        <v>0</v>
      </c>
      <c r="I674">
        <f>IFERROR(VLOOKUP(G674,Store_Map!$A$2:$I$100,4,FALSE),"")</f>
        <v>0</v>
      </c>
      <c r="J674">
        <f>IFERROR(VLOOKUP(G674,Store_Map!$A$2:$I$100,5,FALSE),"")</f>
        <v>0</v>
      </c>
      <c r="K674">
        <f>IFERROR(VLOOKUP(G674,Store_Map!$A$2:$I$100,6,FALSE),"")</f>
        <v>0</v>
      </c>
      <c r="L674">
        <f>IFERROR(VLOOKUP(G674,Store_Map!$A$2:$I$100,7,FALSE),"")</f>
        <v>0</v>
      </c>
      <c r="M674">
        <f>IFERROR(VLOOKUP(G674,Store_Map!$A$2:$I$100,8,FALSE),"")</f>
        <v>0</v>
      </c>
      <c r="N674">
        <f t="shared" si="90"/>
        <v>0</v>
      </c>
      <c r="O674" t="str">
        <f t="shared" si="91"/>
        <v>PASS</v>
      </c>
      <c r="P674" t="str">
        <f t="shared" si="92"/>
        <v>PASS</v>
      </c>
      <c r="Q674" t="str">
        <f t="shared" si="93"/>
        <v>PASS</v>
      </c>
      <c r="R674" t="str">
        <f t="shared" si="94"/>
        <v>PASS</v>
      </c>
      <c r="S674" t="str">
        <f t="shared" si="95"/>
        <v>PASS</v>
      </c>
      <c r="T674">
        <f t="shared" si="96"/>
        <v>100</v>
      </c>
      <c r="U674" t="str">
        <f t="shared" si="97"/>
        <v>Low</v>
      </c>
      <c r="V674" t="str">
        <f t="shared" si="98"/>
        <v>Clean</v>
      </c>
    </row>
    <row r="675" spans="1:22" x14ac:dyDescent="0.3">
      <c r="A675" t="str">
        <f>Raw_Data!A675</f>
        <v>6239795</v>
      </c>
      <c r="B675">
        <f>Raw_Data!B675</f>
        <v>45664</v>
      </c>
      <c r="C675" t="str">
        <f>Raw_Data!C675</f>
        <v>HYDROCHLOROTHIAZIDE 25 MG T</v>
      </c>
      <c r="D675" t="str">
        <f>Raw_Data!D675</f>
        <v>29300012810</v>
      </c>
      <c r="E675" t="str">
        <f>Raw_Data!E675</f>
        <v>BYNE, EDMUND</v>
      </c>
      <c r="F675" t="str">
        <f>Raw_Data!F675</f>
        <v>1033186648</v>
      </c>
      <c r="G675" t="str">
        <f>Raw_Data!H675</f>
        <v>0</v>
      </c>
      <c r="H675">
        <f>IFERROR(VLOOKUP(G675,Store_Map!$A$2:$I$100,3,FALSE),"")</f>
        <v>0</v>
      </c>
      <c r="I675">
        <f>IFERROR(VLOOKUP(G675,Store_Map!$A$2:$I$100,4,FALSE),"")</f>
        <v>0</v>
      </c>
      <c r="J675">
        <f>IFERROR(VLOOKUP(G675,Store_Map!$A$2:$I$100,5,FALSE),"")</f>
        <v>0</v>
      </c>
      <c r="K675">
        <f>IFERROR(VLOOKUP(G675,Store_Map!$A$2:$I$100,6,FALSE),"")</f>
        <v>0</v>
      </c>
      <c r="L675">
        <f>IFERROR(VLOOKUP(G675,Store_Map!$A$2:$I$100,7,FALSE),"")</f>
        <v>0</v>
      </c>
      <c r="M675">
        <f>IFERROR(VLOOKUP(G675,Store_Map!$A$2:$I$100,8,FALSE),"")</f>
        <v>0</v>
      </c>
      <c r="N675">
        <f t="shared" si="90"/>
        <v>0</v>
      </c>
      <c r="O675" t="str">
        <f t="shared" si="91"/>
        <v>PASS</v>
      </c>
      <c r="P675" t="str">
        <f t="shared" si="92"/>
        <v>PASS</v>
      </c>
      <c r="Q675" t="str">
        <f t="shared" si="93"/>
        <v>PASS</v>
      </c>
      <c r="R675" t="str">
        <f t="shared" si="94"/>
        <v>PASS</v>
      </c>
      <c r="S675" t="str">
        <f t="shared" si="95"/>
        <v>PASS</v>
      </c>
      <c r="T675">
        <f t="shared" si="96"/>
        <v>100</v>
      </c>
      <c r="U675" t="str">
        <f t="shared" si="97"/>
        <v>Low</v>
      </c>
      <c r="V675" t="str">
        <f t="shared" si="98"/>
        <v>Clean</v>
      </c>
    </row>
    <row r="676" spans="1:22" x14ac:dyDescent="0.3">
      <c r="A676" t="str">
        <f>Raw_Data!A676</f>
        <v>6239943</v>
      </c>
      <c r="B676">
        <f>Raw_Data!B676</f>
        <v>45664</v>
      </c>
      <c r="C676" t="str">
        <f>Raw_Data!C676</f>
        <v>CETIRIZINE HCL 10 MG TABLET</v>
      </c>
      <c r="D676" t="str">
        <f>Raw_Data!D676</f>
        <v>904671746</v>
      </c>
      <c r="E676" t="str">
        <f>Raw_Data!E676</f>
        <v>BYNE, EDMUND</v>
      </c>
      <c r="F676" t="str">
        <f>Raw_Data!F676</f>
        <v>1033186648</v>
      </c>
      <c r="G676" t="str">
        <f>Raw_Data!H676</f>
        <v>0</v>
      </c>
      <c r="H676">
        <f>IFERROR(VLOOKUP(G676,Store_Map!$A$2:$I$100,3,FALSE),"")</f>
        <v>0</v>
      </c>
      <c r="I676">
        <f>IFERROR(VLOOKUP(G676,Store_Map!$A$2:$I$100,4,FALSE),"")</f>
        <v>0</v>
      </c>
      <c r="J676">
        <f>IFERROR(VLOOKUP(G676,Store_Map!$A$2:$I$100,5,FALSE),"")</f>
        <v>0</v>
      </c>
      <c r="K676">
        <f>IFERROR(VLOOKUP(G676,Store_Map!$A$2:$I$100,6,FALSE),"")</f>
        <v>0</v>
      </c>
      <c r="L676">
        <f>IFERROR(VLOOKUP(G676,Store_Map!$A$2:$I$100,7,FALSE),"")</f>
        <v>0</v>
      </c>
      <c r="M676">
        <f>IFERROR(VLOOKUP(G676,Store_Map!$A$2:$I$100,8,FALSE),"")</f>
        <v>0</v>
      </c>
      <c r="N676">
        <f t="shared" si="90"/>
        <v>0</v>
      </c>
      <c r="O676" t="str">
        <f t="shared" si="91"/>
        <v>PASS</v>
      </c>
      <c r="P676" t="str">
        <f t="shared" si="92"/>
        <v>REVIEW</v>
      </c>
      <c r="Q676" t="str">
        <f t="shared" si="93"/>
        <v>PASS</v>
      </c>
      <c r="R676" t="str">
        <f t="shared" si="94"/>
        <v>PASS</v>
      </c>
      <c r="S676" t="str">
        <f t="shared" si="95"/>
        <v>REVIEW</v>
      </c>
      <c r="T676">
        <f t="shared" si="96"/>
        <v>90</v>
      </c>
      <c r="U676" t="str">
        <f t="shared" si="97"/>
        <v>Low</v>
      </c>
      <c r="V676" t="str">
        <f t="shared" si="98"/>
        <v>Invalid NDC</v>
      </c>
    </row>
    <row r="677" spans="1:22" x14ac:dyDescent="0.3">
      <c r="A677" t="str">
        <f>Raw_Data!A677</f>
        <v>6251486</v>
      </c>
      <c r="B677">
        <f>Raw_Data!B677</f>
        <v>45664</v>
      </c>
      <c r="C677" t="str">
        <f>Raw_Data!C677</f>
        <v>IBUPROFEN 600 MG TABLET</v>
      </c>
      <c r="D677" t="str">
        <f>Raw_Data!D677</f>
        <v>67877032005</v>
      </c>
      <c r="E677" t="str">
        <f>Raw_Data!E677</f>
        <v>Echols, Steven</v>
      </c>
      <c r="F677" t="str">
        <f>Raw_Data!F677</f>
        <v>1417935545</v>
      </c>
      <c r="G677" t="str">
        <f>Raw_Data!H677</f>
        <v>0</v>
      </c>
      <c r="H677">
        <f>IFERROR(VLOOKUP(G677,Store_Map!$A$2:$I$100,3,FALSE),"")</f>
        <v>0</v>
      </c>
      <c r="I677">
        <f>IFERROR(VLOOKUP(G677,Store_Map!$A$2:$I$100,4,FALSE),"")</f>
        <v>0</v>
      </c>
      <c r="J677">
        <f>IFERROR(VLOOKUP(G677,Store_Map!$A$2:$I$100,5,FALSE),"")</f>
        <v>0</v>
      </c>
      <c r="K677">
        <f>IFERROR(VLOOKUP(G677,Store_Map!$A$2:$I$100,6,FALSE),"")</f>
        <v>0</v>
      </c>
      <c r="L677">
        <f>IFERROR(VLOOKUP(G677,Store_Map!$A$2:$I$100,7,FALSE),"")</f>
        <v>0</v>
      </c>
      <c r="M677">
        <f>IFERROR(VLOOKUP(G677,Store_Map!$A$2:$I$100,8,FALSE),"")</f>
        <v>0</v>
      </c>
      <c r="N677">
        <f t="shared" si="90"/>
        <v>0</v>
      </c>
      <c r="O677" t="str">
        <f t="shared" si="91"/>
        <v>PASS</v>
      </c>
      <c r="P677" t="str">
        <f t="shared" si="92"/>
        <v>PASS</v>
      </c>
      <c r="Q677" t="str">
        <f t="shared" si="93"/>
        <v>PASS</v>
      </c>
      <c r="R677" t="str">
        <f t="shared" si="94"/>
        <v>PASS</v>
      </c>
      <c r="S677" t="str">
        <f t="shared" si="95"/>
        <v>PASS</v>
      </c>
      <c r="T677">
        <f t="shared" si="96"/>
        <v>100</v>
      </c>
      <c r="U677" t="str">
        <f t="shared" si="97"/>
        <v>Low</v>
      </c>
      <c r="V677" t="str">
        <f t="shared" si="98"/>
        <v>Clean</v>
      </c>
    </row>
    <row r="678" spans="1:22" x14ac:dyDescent="0.3">
      <c r="A678" t="str">
        <f>Raw_Data!A678</f>
        <v>6245182</v>
      </c>
      <c r="B678">
        <f>Raw_Data!B678</f>
        <v>45664</v>
      </c>
      <c r="C678" t="str">
        <f>Raw_Data!C678</f>
        <v>LACTULOSE 10 GM/15 ML SOLUT</v>
      </c>
      <c r="D678" t="str">
        <f>Raw_Data!D678</f>
        <v>121087316</v>
      </c>
      <c r="E678" t="str">
        <f>Raw_Data!E678</f>
        <v>BYNE, EDMUND</v>
      </c>
      <c r="F678" t="str">
        <f>Raw_Data!F678</f>
        <v>1033186648</v>
      </c>
      <c r="G678" t="str">
        <f>Raw_Data!H678</f>
        <v>0</v>
      </c>
      <c r="H678">
        <f>IFERROR(VLOOKUP(G678,Store_Map!$A$2:$I$100,3,FALSE),"")</f>
        <v>0</v>
      </c>
      <c r="I678">
        <f>IFERROR(VLOOKUP(G678,Store_Map!$A$2:$I$100,4,FALSE),"")</f>
        <v>0</v>
      </c>
      <c r="J678">
        <f>IFERROR(VLOOKUP(G678,Store_Map!$A$2:$I$100,5,FALSE),"")</f>
        <v>0</v>
      </c>
      <c r="K678">
        <f>IFERROR(VLOOKUP(G678,Store_Map!$A$2:$I$100,6,FALSE),"")</f>
        <v>0</v>
      </c>
      <c r="L678">
        <f>IFERROR(VLOOKUP(G678,Store_Map!$A$2:$I$100,7,FALSE),"")</f>
        <v>0</v>
      </c>
      <c r="M678">
        <f>IFERROR(VLOOKUP(G678,Store_Map!$A$2:$I$100,8,FALSE),"")</f>
        <v>0</v>
      </c>
      <c r="N678">
        <f t="shared" si="90"/>
        <v>0</v>
      </c>
      <c r="O678" t="str">
        <f t="shared" si="91"/>
        <v>PASS</v>
      </c>
      <c r="P678" t="str">
        <f t="shared" si="92"/>
        <v>REVIEW</v>
      </c>
      <c r="Q678" t="str">
        <f t="shared" si="93"/>
        <v>PASS</v>
      </c>
      <c r="R678" t="str">
        <f t="shared" si="94"/>
        <v>PASS</v>
      </c>
      <c r="S678" t="str">
        <f t="shared" si="95"/>
        <v>REVIEW</v>
      </c>
      <c r="T678">
        <f t="shared" si="96"/>
        <v>90</v>
      </c>
      <c r="U678" t="str">
        <f t="shared" si="97"/>
        <v>Low</v>
      </c>
      <c r="V678" t="str">
        <f t="shared" si="98"/>
        <v>Invalid NDC</v>
      </c>
    </row>
    <row r="679" spans="1:22" x14ac:dyDescent="0.3">
      <c r="A679" t="str">
        <f>Raw_Data!A679</f>
        <v>6248633</v>
      </c>
      <c r="B679">
        <f>Raw_Data!B679</f>
        <v>45664</v>
      </c>
      <c r="C679" t="str">
        <f>Raw_Data!C679</f>
        <v>GABAPENTIN 100 MG CAPSULE</v>
      </c>
      <c r="D679" t="str">
        <f>Raw_Data!D679</f>
        <v>67877022210</v>
      </c>
      <c r="E679" t="str">
        <f>Raw_Data!E679</f>
        <v>BYNE, EDMUND</v>
      </c>
      <c r="F679" t="str">
        <f>Raw_Data!F679</f>
        <v>1033186648</v>
      </c>
      <c r="G679" t="str">
        <f>Raw_Data!H679</f>
        <v>0</v>
      </c>
      <c r="H679">
        <f>IFERROR(VLOOKUP(G679,Store_Map!$A$2:$I$100,3,FALSE),"")</f>
        <v>0</v>
      </c>
      <c r="I679">
        <f>IFERROR(VLOOKUP(G679,Store_Map!$A$2:$I$100,4,FALSE),"")</f>
        <v>0</v>
      </c>
      <c r="J679">
        <f>IFERROR(VLOOKUP(G679,Store_Map!$A$2:$I$100,5,FALSE),"")</f>
        <v>0</v>
      </c>
      <c r="K679">
        <f>IFERROR(VLOOKUP(G679,Store_Map!$A$2:$I$100,6,FALSE),"")</f>
        <v>0</v>
      </c>
      <c r="L679">
        <f>IFERROR(VLOOKUP(G679,Store_Map!$A$2:$I$100,7,FALSE),"")</f>
        <v>0</v>
      </c>
      <c r="M679">
        <f>IFERROR(VLOOKUP(G679,Store_Map!$A$2:$I$100,8,FALSE),"")</f>
        <v>0</v>
      </c>
      <c r="N679">
        <f t="shared" si="90"/>
        <v>0</v>
      </c>
      <c r="O679" t="str">
        <f t="shared" si="91"/>
        <v>PASS</v>
      </c>
      <c r="P679" t="str">
        <f t="shared" si="92"/>
        <v>PASS</v>
      </c>
      <c r="Q679" t="str">
        <f t="shared" si="93"/>
        <v>PASS</v>
      </c>
      <c r="R679" t="str">
        <f t="shared" si="94"/>
        <v>PASS</v>
      </c>
      <c r="S679" t="str">
        <f t="shared" si="95"/>
        <v>PASS</v>
      </c>
      <c r="T679">
        <f t="shared" si="96"/>
        <v>100</v>
      </c>
      <c r="U679" t="str">
        <f t="shared" si="97"/>
        <v>Low</v>
      </c>
      <c r="V679" t="str">
        <f t="shared" si="98"/>
        <v>Clean</v>
      </c>
    </row>
    <row r="680" spans="1:22" x14ac:dyDescent="0.3">
      <c r="A680" t="str">
        <f>Raw_Data!A680</f>
        <v>6248634</v>
      </c>
      <c r="B680">
        <f>Raw_Data!B680</f>
        <v>45664</v>
      </c>
      <c r="C680" t="str">
        <f>Raw_Data!C680</f>
        <v>HYDROCHLOROTHIAZIDE 25 MG T</v>
      </c>
      <c r="D680" t="str">
        <f>Raw_Data!D680</f>
        <v>29300012810</v>
      </c>
      <c r="E680" t="str">
        <f>Raw_Data!E680</f>
        <v>BYNE, EDMUND</v>
      </c>
      <c r="F680" t="str">
        <f>Raw_Data!F680</f>
        <v>1033186648</v>
      </c>
      <c r="G680" t="str">
        <f>Raw_Data!H680</f>
        <v>0</v>
      </c>
      <c r="H680">
        <f>IFERROR(VLOOKUP(G680,Store_Map!$A$2:$I$100,3,FALSE),"")</f>
        <v>0</v>
      </c>
      <c r="I680">
        <f>IFERROR(VLOOKUP(G680,Store_Map!$A$2:$I$100,4,FALSE),"")</f>
        <v>0</v>
      </c>
      <c r="J680">
        <f>IFERROR(VLOOKUP(G680,Store_Map!$A$2:$I$100,5,FALSE),"")</f>
        <v>0</v>
      </c>
      <c r="K680">
        <f>IFERROR(VLOOKUP(G680,Store_Map!$A$2:$I$100,6,FALSE),"")</f>
        <v>0</v>
      </c>
      <c r="L680">
        <f>IFERROR(VLOOKUP(G680,Store_Map!$A$2:$I$100,7,FALSE),"")</f>
        <v>0</v>
      </c>
      <c r="M680">
        <f>IFERROR(VLOOKUP(G680,Store_Map!$A$2:$I$100,8,FALSE),"")</f>
        <v>0</v>
      </c>
      <c r="N680">
        <f t="shared" si="90"/>
        <v>0</v>
      </c>
      <c r="O680" t="str">
        <f t="shared" si="91"/>
        <v>PASS</v>
      </c>
      <c r="P680" t="str">
        <f t="shared" si="92"/>
        <v>PASS</v>
      </c>
      <c r="Q680" t="str">
        <f t="shared" si="93"/>
        <v>PASS</v>
      </c>
      <c r="R680" t="str">
        <f t="shared" si="94"/>
        <v>PASS</v>
      </c>
      <c r="S680" t="str">
        <f t="shared" si="95"/>
        <v>PASS</v>
      </c>
      <c r="T680">
        <f t="shared" si="96"/>
        <v>100</v>
      </c>
      <c r="U680" t="str">
        <f t="shared" si="97"/>
        <v>Low</v>
      </c>
      <c r="V680" t="str">
        <f t="shared" si="98"/>
        <v>Clean</v>
      </c>
    </row>
    <row r="681" spans="1:22" x14ac:dyDescent="0.3">
      <c r="A681" t="str">
        <f>Raw_Data!A681</f>
        <v>6248627</v>
      </c>
      <c r="B681">
        <f>Raw_Data!B681</f>
        <v>45664</v>
      </c>
      <c r="C681" t="str">
        <f>Raw_Data!C681</f>
        <v>HYDRALAZINE 50 MG TABLET</v>
      </c>
      <c r="D681" t="str">
        <f>Raw_Data!D681</f>
        <v>50111032803</v>
      </c>
      <c r="E681" t="str">
        <f>Raw_Data!E681</f>
        <v>BYNE, EDMUND</v>
      </c>
      <c r="F681" t="str">
        <f>Raw_Data!F681</f>
        <v>1033186648</v>
      </c>
      <c r="G681" t="str">
        <f>Raw_Data!H681</f>
        <v>0</v>
      </c>
      <c r="H681">
        <f>IFERROR(VLOOKUP(G681,Store_Map!$A$2:$I$100,3,FALSE),"")</f>
        <v>0</v>
      </c>
      <c r="I681">
        <f>IFERROR(VLOOKUP(G681,Store_Map!$A$2:$I$100,4,FALSE),"")</f>
        <v>0</v>
      </c>
      <c r="J681">
        <f>IFERROR(VLOOKUP(G681,Store_Map!$A$2:$I$100,5,FALSE),"")</f>
        <v>0</v>
      </c>
      <c r="K681">
        <f>IFERROR(VLOOKUP(G681,Store_Map!$A$2:$I$100,6,FALSE),"")</f>
        <v>0</v>
      </c>
      <c r="L681">
        <f>IFERROR(VLOOKUP(G681,Store_Map!$A$2:$I$100,7,FALSE),"")</f>
        <v>0</v>
      </c>
      <c r="M681">
        <f>IFERROR(VLOOKUP(G681,Store_Map!$A$2:$I$100,8,FALSE),"")</f>
        <v>0</v>
      </c>
      <c r="N681">
        <f t="shared" si="90"/>
        <v>0</v>
      </c>
      <c r="O681" t="str">
        <f t="shared" si="91"/>
        <v>PASS</v>
      </c>
      <c r="P681" t="str">
        <f t="shared" si="92"/>
        <v>PASS</v>
      </c>
      <c r="Q681" t="str">
        <f t="shared" si="93"/>
        <v>PASS</v>
      </c>
      <c r="R681" t="str">
        <f t="shared" si="94"/>
        <v>PASS</v>
      </c>
      <c r="S681" t="str">
        <f t="shared" si="95"/>
        <v>PASS</v>
      </c>
      <c r="T681">
        <f t="shared" si="96"/>
        <v>100</v>
      </c>
      <c r="U681" t="str">
        <f t="shared" si="97"/>
        <v>Low</v>
      </c>
      <c r="V681" t="str">
        <f t="shared" si="98"/>
        <v>Clean</v>
      </c>
    </row>
    <row r="682" spans="1:22" x14ac:dyDescent="0.3">
      <c r="A682" t="str">
        <f>Raw_Data!A682</f>
        <v>6251008</v>
      </c>
      <c r="B682">
        <f>Raw_Data!B682</f>
        <v>45664</v>
      </c>
      <c r="C682" t="str">
        <f>Raw_Data!C682</f>
        <v>IBUPROFEN 600 MG TABLET</v>
      </c>
      <c r="D682" t="str">
        <f>Raw_Data!D682</f>
        <v>67877032005</v>
      </c>
      <c r="E682" t="str">
        <f>Raw_Data!E682</f>
        <v>Echols, Steven</v>
      </c>
      <c r="F682" t="str">
        <f>Raw_Data!F682</f>
        <v>1417935545</v>
      </c>
      <c r="G682" t="str">
        <f>Raw_Data!H682</f>
        <v>0</v>
      </c>
      <c r="H682">
        <f>IFERROR(VLOOKUP(G682,Store_Map!$A$2:$I$100,3,FALSE),"")</f>
        <v>0</v>
      </c>
      <c r="I682">
        <f>IFERROR(VLOOKUP(G682,Store_Map!$A$2:$I$100,4,FALSE),"")</f>
        <v>0</v>
      </c>
      <c r="J682">
        <f>IFERROR(VLOOKUP(G682,Store_Map!$A$2:$I$100,5,FALSE),"")</f>
        <v>0</v>
      </c>
      <c r="K682">
        <f>IFERROR(VLOOKUP(G682,Store_Map!$A$2:$I$100,6,FALSE),"")</f>
        <v>0</v>
      </c>
      <c r="L682">
        <f>IFERROR(VLOOKUP(G682,Store_Map!$A$2:$I$100,7,FALSE),"")</f>
        <v>0</v>
      </c>
      <c r="M682">
        <f>IFERROR(VLOOKUP(G682,Store_Map!$A$2:$I$100,8,FALSE),"")</f>
        <v>0</v>
      </c>
      <c r="N682">
        <f t="shared" si="90"/>
        <v>0</v>
      </c>
      <c r="O682" t="str">
        <f t="shared" si="91"/>
        <v>PASS</v>
      </c>
      <c r="P682" t="str">
        <f t="shared" si="92"/>
        <v>PASS</v>
      </c>
      <c r="Q682" t="str">
        <f t="shared" si="93"/>
        <v>PASS</v>
      </c>
      <c r="R682" t="str">
        <f t="shared" si="94"/>
        <v>PASS</v>
      </c>
      <c r="S682" t="str">
        <f t="shared" si="95"/>
        <v>PASS</v>
      </c>
      <c r="T682">
        <f t="shared" si="96"/>
        <v>100</v>
      </c>
      <c r="U682" t="str">
        <f t="shared" si="97"/>
        <v>Low</v>
      </c>
      <c r="V682" t="str">
        <f t="shared" si="98"/>
        <v>Clean</v>
      </c>
    </row>
    <row r="683" spans="1:22" x14ac:dyDescent="0.3">
      <c r="A683" t="str">
        <f>Raw_Data!A683</f>
        <v>6249184</v>
      </c>
      <c r="B683">
        <f>Raw_Data!B683</f>
        <v>45664</v>
      </c>
      <c r="C683" t="str">
        <f>Raw_Data!C683</f>
        <v>DAPAGLIFLOZIN 10 MG TABLET</v>
      </c>
      <c r="D683" t="str">
        <f>Raw_Data!D683</f>
        <v>66993045730</v>
      </c>
      <c r="E683" t="str">
        <f>Raw_Data!E683</f>
        <v>PINTAVORN, PAIRACH</v>
      </c>
      <c r="F683" t="str">
        <f>Raw_Data!F683</f>
        <v>1588626030</v>
      </c>
      <c r="G683" t="str">
        <f>Raw_Data!H683</f>
        <v>0</v>
      </c>
      <c r="H683">
        <f>IFERROR(VLOOKUP(G683,Store_Map!$A$2:$I$100,3,FALSE),"")</f>
        <v>0</v>
      </c>
      <c r="I683">
        <f>IFERROR(VLOOKUP(G683,Store_Map!$A$2:$I$100,4,FALSE),"")</f>
        <v>0</v>
      </c>
      <c r="J683">
        <f>IFERROR(VLOOKUP(G683,Store_Map!$A$2:$I$100,5,FALSE),"")</f>
        <v>0</v>
      </c>
      <c r="K683">
        <f>IFERROR(VLOOKUP(G683,Store_Map!$A$2:$I$100,6,FALSE),"")</f>
        <v>0</v>
      </c>
      <c r="L683">
        <f>IFERROR(VLOOKUP(G683,Store_Map!$A$2:$I$100,7,FALSE),"")</f>
        <v>0</v>
      </c>
      <c r="M683">
        <f>IFERROR(VLOOKUP(G683,Store_Map!$A$2:$I$100,8,FALSE),"")</f>
        <v>0</v>
      </c>
      <c r="N683">
        <f t="shared" si="90"/>
        <v>0</v>
      </c>
      <c r="O683" t="str">
        <f t="shared" si="91"/>
        <v>PASS</v>
      </c>
      <c r="P683" t="str">
        <f t="shared" si="92"/>
        <v>PASS</v>
      </c>
      <c r="Q683" t="str">
        <f t="shared" si="93"/>
        <v>PASS</v>
      </c>
      <c r="R683" t="str">
        <f t="shared" si="94"/>
        <v>PASS</v>
      </c>
      <c r="S683" t="str">
        <f t="shared" si="95"/>
        <v>PASS</v>
      </c>
      <c r="T683">
        <f t="shared" si="96"/>
        <v>100</v>
      </c>
      <c r="U683" t="str">
        <f t="shared" si="97"/>
        <v>Low</v>
      </c>
      <c r="V683" t="str">
        <f t="shared" si="98"/>
        <v>Clean</v>
      </c>
    </row>
    <row r="684" spans="1:22" x14ac:dyDescent="0.3">
      <c r="A684" t="str">
        <f>Raw_Data!A684</f>
        <v>6251488</v>
      </c>
      <c r="B684">
        <f>Raw_Data!B684</f>
        <v>45664</v>
      </c>
      <c r="C684" t="str">
        <f>Raw_Data!C684</f>
        <v>GABAPENTIN 100 MG CAPSULE</v>
      </c>
      <c r="D684" t="str">
        <f>Raw_Data!D684</f>
        <v>67877022210</v>
      </c>
      <c r="E684" t="str">
        <f>Raw_Data!E684</f>
        <v>AKHTAR, MARIAM</v>
      </c>
      <c r="F684" t="str">
        <f>Raw_Data!F684</f>
        <v>1780024596</v>
      </c>
      <c r="G684" t="str">
        <f>Raw_Data!H684</f>
        <v>0</v>
      </c>
      <c r="H684">
        <f>IFERROR(VLOOKUP(G684,Store_Map!$A$2:$I$100,3,FALSE),"")</f>
        <v>0</v>
      </c>
      <c r="I684">
        <f>IFERROR(VLOOKUP(G684,Store_Map!$A$2:$I$100,4,FALSE),"")</f>
        <v>0</v>
      </c>
      <c r="J684">
        <f>IFERROR(VLOOKUP(G684,Store_Map!$A$2:$I$100,5,FALSE),"")</f>
        <v>0</v>
      </c>
      <c r="K684">
        <f>IFERROR(VLOOKUP(G684,Store_Map!$A$2:$I$100,6,FALSE),"")</f>
        <v>0</v>
      </c>
      <c r="L684">
        <f>IFERROR(VLOOKUP(G684,Store_Map!$A$2:$I$100,7,FALSE),"")</f>
        <v>0</v>
      </c>
      <c r="M684">
        <f>IFERROR(VLOOKUP(G684,Store_Map!$A$2:$I$100,8,FALSE),"")</f>
        <v>0</v>
      </c>
      <c r="N684">
        <f t="shared" si="90"/>
        <v>0</v>
      </c>
      <c r="O684" t="str">
        <f t="shared" si="91"/>
        <v>PASS</v>
      </c>
      <c r="P684" t="str">
        <f t="shared" si="92"/>
        <v>PASS</v>
      </c>
      <c r="Q684" t="str">
        <f t="shared" si="93"/>
        <v>PASS</v>
      </c>
      <c r="R684" t="str">
        <f t="shared" si="94"/>
        <v>PASS</v>
      </c>
      <c r="S684" t="str">
        <f t="shared" si="95"/>
        <v>PASS</v>
      </c>
      <c r="T684">
        <f t="shared" si="96"/>
        <v>100</v>
      </c>
      <c r="U684" t="str">
        <f t="shared" si="97"/>
        <v>Low</v>
      </c>
      <c r="V684" t="str">
        <f t="shared" si="98"/>
        <v>Clean</v>
      </c>
    </row>
    <row r="685" spans="1:22" x14ac:dyDescent="0.3">
      <c r="A685" t="str">
        <f>Raw_Data!A685</f>
        <v>6242541</v>
      </c>
      <c r="B685">
        <f>Raw_Data!B685</f>
        <v>45664</v>
      </c>
      <c r="C685" t="str">
        <f>Raw_Data!C685</f>
        <v>SERTRALINE HCL 100 MG TABLE</v>
      </c>
      <c r="D685" t="str">
        <f>Raw_Data!D685</f>
        <v>65862001305</v>
      </c>
      <c r="E685" t="str">
        <f>Raw_Data!E685</f>
        <v>STEINER, DAVID</v>
      </c>
      <c r="F685" t="str">
        <f>Raw_Data!F685</f>
        <v>1972508802</v>
      </c>
      <c r="G685" t="str">
        <f>Raw_Data!H685</f>
        <v>0</v>
      </c>
      <c r="H685">
        <f>IFERROR(VLOOKUP(G685,Store_Map!$A$2:$I$100,3,FALSE),"")</f>
        <v>0</v>
      </c>
      <c r="I685">
        <f>IFERROR(VLOOKUP(G685,Store_Map!$A$2:$I$100,4,FALSE),"")</f>
        <v>0</v>
      </c>
      <c r="J685">
        <f>IFERROR(VLOOKUP(G685,Store_Map!$A$2:$I$100,5,FALSE),"")</f>
        <v>0</v>
      </c>
      <c r="K685">
        <f>IFERROR(VLOOKUP(G685,Store_Map!$A$2:$I$100,6,FALSE),"")</f>
        <v>0</v>
      </c>
      <c r="L685">
        <f>IFERROR(VLOOKUP(G685,Store_Map!$A$2:$I$100,7,FALSE),"")</f>
        <v>0</v>
      </c>
      <c r="M685">
        <f>IFERROR(VLOOKUP(G685,Store_Map!$A$2:$I$100,8,FALSE),"")</f>
        <v>0</v>
      </c>
      <c r="N685">
        <f t="shared" si="90"/>
        <v>0</v>
      </c>
      <c r="O685" t="str">
        <f t="shared" si="91"/>
        <v>PASS</v>
      </c>
      <c r="P685" t="str">
        <f t="shared" si="92"/>
        <v>PASS</v>
      </c>
      <c r="Q685" t="str">
        <f t="shared" si="93"/>
        <v>PASS</v>
      </c>
      <c r="R685" t="str">
        <f t="shared" si="94"/>
        <v>PASS</v>
      </c>
      <c r="S685" t="str">
        <f t="shared" si="95"/>
        <v>PASS</v>
      </c>
      <c r="T685">
        <f t="shared" si="96"/>
        <v>100</v>
      </c>
      <c r="U685" t="str">
        <f t="shared" si="97"/>
        <v>Low</v>
      </c>
      <c r="V685" t="str">
        <f t="shared" si="98"/>
        <v>Clean</v>
      </c>
    </row>
    <row r="686" spans="1:22" x14ac:dyDescent="0.3">
      <c r="A686" t="str">
        <f>Raw_Data!A686</f>
        <v>6248668</v>
      </c>
      <c r="B686">
        <f>Raw_Data!B686</f>
        <v>45664</v>
      </c>
      <c r="C686" t="str">
        <f>Raw_Data!C686</f>
        <v>ATORVASTATIN 40 MG TABLET</v>
      </c>
      <c r="D686" t="str">
        <f>Raw_Data!D686</f>
        <v>67877051310</v>
      </c>
      <c r="E686" t="str">
        <f>Raw_Data!E686</f>
        <v>BYNE, EDMUND</v>
      </c>
      <c r="F686" t="str">
        <f>Raw_Data!F686</f>
        <v>1033186648</v>
      </c>
      <c r="G686" t="str">
        <f>Raw_Data!H686</f>
        <v>0</v>
      </c>
      <c r="H686">
        <f>IFERROR(VLOOKUP(G686,Store_Map!$A$2:$I$100,3,FALSE),"")</f>
        <v>0</v>
      </c>
      <c r="I686">
        <f>IFERROR(VLOOKUP(G686,Store_Map!$A$2:$I$100,4,FALSE),"")</f>
        <v>0</v>
      </c>
      <c r="J686">
        <f>IFERROR(VLOOKUP(G686,Store_Map!$A$2:$I$100,5,FALSE),"")</f>
        <v>0</v>
      </c>
      <c r="K686">
        <f>IFERROR(VLOOKUP(G686,Store_Map!$A$2:$I$100,6,FALSE),"")</f>
        <v>0</v>
      </c>
      <c r="L686">
        <f>IFERROR(VLOOKUP(G686,Store_Map!$A$2:$I$100,7,FALSE),"")</f>
        <v>0</v>
      </c>
      <c r="M686">
        <f>IFERROR(VLOOKUP(G686,Store_Map!$A$2:$I$100,8,FALSE),"")</f>
        <v>0</v>
      </c>
      <c r="N686">
        <f t="shared" si="90"/>
        <v>0</v>
      </c>
      <c r="O686" t="str">
        <f t="shared" si="91"/>
        <v>PASS</v>
      </c>
      <c r="P686" t="str">
        <f t="shared" si="92"/>
        <v>PASS</v>
      </c>
      <c r="Q686" t="str">
        <f t="shared" si="93"/>
        <v>PASS</v>
      </c>
      <c r="R686" t="str">
        <f t="shared" si="94"/>
        <v>PASS</v>
      </c>
      <c r="S686" t="str">
        <f t="shared" si="95"/>
        <v>PASS</v>
      </c>
      <c r="T686">
        <f t="shared" si="96"/>
        <v>100</v>
      </c>
      <c r="U686" t="str">
        <f t="shared" si="97"/>
        <v>Low</v>
      </c>
      <c r="V686" t="str">
        <f t="shared" si="98"/>
        <v>Clean</v>
      </c>
    </row>
    <row r="687" spans="1:22" x14ac:dyDescent="0.3">
      <c r="A687" t="str">
        <f>Raw_Data!A687</f>
        <v>6248669</v>
      </c>
      <c r="B687">
        <f>Raw_Data!B687</f>
        <v>45664</v>
      </c>
      <c r="C687" t="str">
        <f>Raw_Data!C687</f>
        <v>LISINOPRIL-HCTZ 20-12.5MG</v>
      </c>
      <c r="D687" t="str">
        <f>Raw_Data!D687</f>
        <v>68180051902</v>
      </c>
      <c r="E687" t="str">
        <f>Raw_Data!E687</f>
        <v>BYNE, EDMUND</v>
      </c>
      <c r="F687" t="str">
        <f>Raw_Data!F687</f>
        <v>1033186648</v>
      </c>
      <c r="G687" t="str">
        <f>Raw_Data!H687</f>
        <v>0</v>
      </c>
      <c r="H687">
        <f>IFERROR(VLOOKUP(G687,Store_Map!$A$2:$I$100,3,FALSE),"")</f>
        <v>0</v>
      </c>
      <c r="I687">
        <f>IFERROR(VLOOKUP(G687,Store_Map!$A$2:$I$100,4,FALSE),"")</f>
        <v>0</v>
      </c>
      <c r="J687">
        <f>IFERROR(VLOOKUP(G687,Store_Map!$A$2:$I$100,5,FALSE),"")</f>
        <v>0</v>
      </c>
      <c r="K687">
        <f>IFERROR(VLOOKUP(G687,Store_Map!$A$2:$I$100,6,FALSE),"")</f>
        <v>0</v>
      </c>
      <c r="L687">
        <f>IFERROR(VLOOKUP(G687,Store_Map!$A$2:$I$100,7,FALSE),"")</f>
        <v>0</v>
      </c>
      <c r="M687">
        <f>IFERROR(VLOOKUP(G687,Store_Map!$A$2:$I$100,8,FALSE),"")</f>
        <v>0</v>
      </c>
      <c r="N687">
        <f t="shared" si="90"/>
        <v>0</v>
      </c>
      <c r="O687" t="str">
        <f t="shared" si="91"/>
        <v>PASS</v>
      </c>
      <c r="P687" t="str">
        <f t="shared" si="92"/>
        <v>PASS</v>
      </c>
      <c r="Q687" t="str">
        <f t="shared" si="93"/>
        <v>PASS</v>
      </c>
      <c r="R687" t="str">
        <f t="shared" si="94"/>
        <v>PASS</v>
      </c>
      <c r="S687" t="str">
        <f t="shared" si="95"/>
        <v>PASS</v>
      </c>
      <c r="T687">
        <f t="shared" si="96"/>
        <v>100</v>
      </c>
      <c r="U687" t="str">
        <f t="shared" si="97"/>
        <v>Low</v>
      </c>
      <c r="V687" t="str">
        <f t="shared" si="98"/>
        <v>Clean</v>
      </c>
    </row>
    <row r="688" spans="1:22" x14ac:dyDescent="0.3">
      <c r="A688" t="str">
        <f>Raw_Data!A688</f>
        <v>6239676</v>
      </c>
      <c r="B688">
        <f>Raw_Data!B688</f>
        <v>45664</v>
      </c>
      <c r="C688" t="str">
        <f>Raw_Data!C688</f>
        <v>AMLODIPINE BESYLATE 10 MG T</v>
      </c>
      <c r="D688" t="str">
        <f>Raw_Data!D688</f>
        <v>29300039810</v>
      </c>
      <c r="E688" t="str">
        <f>Raw_Data!E688</f>
        <v>BYNE, EDMUND</v>
      </c>
      <c r="F688" t="str">
        <f>Raw_Data!F688</f>
        <v>1033186648</v>
      </c>
      <c r="G688" t="str">
        <f>Raw_Data!H688</f>
        <v>0</v>
      </c>
      <c r="H688">
        <f>IFERROR(VLOOKUP(G688,Store_Map!$A$2:$I$100,3,FALSE),"")</f>
        <v>0</v>
      </c>
      <c r="I688">
        <f>IFERROR(VLOOKUP(G688,Store_Map!$A$2:$I$100,4,FALSE),"")</f>
        <v>0</v>
      </c>
      <c r="J688">
        <f>IFERROR(VLOOKUP(G688,Store_Map!$A$2:$I$100,5,FALSE),"")</f>
        <v>0</v>
      </c>
      <c r="K688">
        <f>IFERROR(VLOOKUP(G688,Store_Map!$A$2:$I$100,6,FALSE),"")</f>
        <v>0</v>
      </c>
      <c r="L688">
        <f>IFERROR(VLOOKUP(G688,Store_Map!$A$2:$I$100,7,FALSE),"")</f>
        <v>0</v>
      </c>
      <c r="M688">
        <f>IFERROR(VLOOKUP(G688,Store_Map!$A$2:$I$100,8,FALSE),"")</f>
        <v>0</v>
      </c>
      <c r="N688">
        <f t="shared" si="90"/>
        <v>0</v>
      </c>
      <c r="O688" t="str">
        <f t="shared" si="91"/>
        <v>PASS</v>
      </c>
      <c r="P688" t="str">
        <f t="shared" si="92"/>
        <v>PASS</v>
      </c>
      <c r="Q688" t="str">
        <f t="shared" si="93"/>
        <v>PASS</v>
      </c>
      <c r="R688" t="str">
        <f t="shared" si="94"/>
        <v>PASS</v>
      </c>
      <c r="S688" t="str">
        <f t="shared" si="95"/>
        <v>PASS</v>
      </c>
      <c r="T688">
        <f t="shared" si="96"/>
        <v>100</v>
      </c>
      <c r="U688" t="str">
        <f t="shared" si="97"/>
        <v>Low</v>
      </c>
      <c r="V688" t="str">
        <f t="shared" si="98"/>
        <v>Clean</v>
      </c>
    </row>
    <row r="689" spans="1:22" x14ac:dyDescent="0.3">
      <c r="A689" t="str">
        <f>Raw_Data!A689</f>
        <v>6242763</v>
      </c>
      <c r="B689">
        <f>Raw_Data!B689</f>
        <v>45664</v>
      </c>
      <c r="C689" t="str">
        <f>Raw_Data!C689</f>
        <v>METHIMAZOLE 5 MG TABLET</v>
      </c>
      <c r="D689" t="str">
        <f>Raw_Data!D689</f>
        <v>23155007001</v>
      </c>
      <c r="E689" t="str">
        <f>Raw_Data!E689</f>
        <v>MACHADO, MARIA</v>
      </c>
      <c r="F689" t="str">
        <f>Raw_Data!F689</f>
        <v>1619100302</v>
      </c>
      <c r="G689" t="str">
        <f>Raw_Data!H689</f>
        <v>0</v>
      </c>
      <c r="H689">
        <f>IFERROR(VLOOKUP(G689,Store_Map!$A$2:$I$100,3,FALSE),"")</f>
        <v>0</v>
      </c>
      <c r="I689">
        <f>IFERROR(VLOOKUP(G689,Store_Map!$A$2:$I$100,4,FALSE),"")</f>
        <v>0</v>
      </c>
      <c r="J689">
        <f>IFERROR(VLOOKUP(G689,Store_Map!$A$2:$I$100,5,FALSE),"")</f>
        <v>0</v>
      </c>
      <c r="K689">
        <f>IFERROR(VLOOKUP(G689,Store_Map!$A$2:$I$100,6,FALSE),"")</f>
        <v>0</v>
      </c>
      <c r="L689">
        <f>IFERROR(VLOOKUP(G689,Store_Map!$A$2:$I$100,7,FALSE),"")</f>
        <v>0</v>
      </c>
      <c r="M689">
        <f>IFERROR(VLOOKUP(G689,Store_Map!$A$2:$I$100,8,FALSE),"")</f>
        <v>0</v>
      </c>
      <c r="N689">
        <f t="shared" si="90"/>
        <v>0</v>
      </c>
      <c r="O689" t="str">
        <f t="shared" si="91"/>
        <v>PASS</v>
      </c>
      <c r="P689" t="str">
        <f t="shared" si="92"/>
        <v>PASS</v>
      </c>
      <c r="Q689" t="str">
        <f t="shared" si="93"/>
        <v>PASS</v>
      </c>
      <c r="R689" t="str">
        <f t="shared" si="94"/>
        <v>PASS</v>
      </c>
      <c r="S689" t="str">
        <f t="shared" si="95"/>
        <v>PASS</v>
      </c>
      <c r="T689">
        <f t="shared" si="96"/>
        <v>100</v>
      </c>
      <c r="U689" t="str">
        <f t="shared" si="97"/>
        <v>Low</v>
      </c>
      <c r="V689" t="str">
        <f t="shared" si="98"/>
        <v>Clean</v>
      </c>
    </row>
    <row r="690" spans="1:22" x14ac:dyDescent="0.3">
      <c r="A690" t="str">
        <f>Raw_Data!A690</f>
        <v>6249068</v>
      </c>
      <c r="B690">
        <f>Raw_Data!B690</f>
        <v>45664</v>
      </c>
      <c r="C690" t="str">
        <f>Raw_Data!C690</f>
        <v>HYDROXYCHLOROQUINE 400 MG T</v>
      </c>
      <c r="D690" t="str">
        <f>Raw_Data!D690</f>
        <v>43598013101</v>
      </c>
      <c r="E690" t="str">
        <f>Raw_Data!E690</f>
        <v>GIBBS, JON</v>
      </c>
      <c r="F690" t="str">
        <f>Raw_Data!F690</f>
        <v>1700896156</v>
      </c>
      <c r="G690" t="str">
        <f>Raw_Data!H690</f>
        <v>0</v>
      </c>
      <c r="H690">
        <f>IFERROR(VLOOKUP(G690,Store_Map!$A$2:$I$100,3,FALSE),"")</f>
        <v>0</v>
      </c>
      <c r="I690">
        <f>IFERROR(VLOOKUP(G690,Store_Map!$A$2:$I$100,4,FALSE),"")</f>
        <v>0</v>
      </c>
      <c r="J690">
        <f>IFERROR(VLOOKUP(G690,Store_Map!$A$2:$I$100,5,FALSE),"")</f>
        <v>0</v>
      </c>
      <c r="K690">
        <f>IFERROR(VLOOKUP(G690,Store_Map!$A$2:$I$100,6,FALSE),"")</f>
        <v>0</v>
      </c>
      <c r="L690">
        <f>IFERROR(VLOOKUP(G690,Store_Map!$A$2:$I$100,7,FALSE),"")</f>
        <v>0</v>
      </c>
      <c r="M690">
        <f>IFERROR(VLOOKUP(G690,Store_Map!$A$2:$I$100,8,FALSE),"")</f>
        <v>0</v>
      </c>
      <c r="N690">
        <f t="shared" si="90"/>
        <v>0</v>
      </c>
      <c r="O690" t="str">
        <f t="shared" si="91"/>
        <v>PASS</v>
      </c>
      <c r="P690" t="str">
        <f t="shared" si="92"/>
        <v>PASS</v>
      </c>
      <c r="Q690" t="str">
        <f t="shared" si="93"/>
        <v>PASS</v>
      </c>
      <c r="R690" t="str">
        <f t="shared" si="94"/>
        <v>PASS</v>
      </c>
      <c r="S690" t="str">
        <f t="shared" si="95"/>
        <v>PASS</v>
      </c>
      <c r="T690">
        <f t="shared" si="96"/>
        <v>100</v>
      </c>
      <c r="U690" t="str">
        <f t="shared" si="97"/>
        <v>Low</v>
      </c>
      <c r="V690" t="str">
        <f t="shared" si="98"/>
        <v>Clean</v>
      </c>
    </row>
    <row r="691" spans="1:22" x14ac:dyDescent="0.3">
      <c r="A691" t="str">
        <f>Raw_Data!A691</f>
        <v>4010789</v>
      </c>
      <c r="B691">
        <f>Raw_Data!B691</f>
        <v>45664</v>
      </c>
      <c r="C691" t="str">
        <f>Raw_Data!C691</f>
        <v>PHENTERMINE 37.5 MG TABLET</v>
      </c>
      <c r="D691" t="str">
        <f>Raw_Data!D691</f>
        <v>10702002501</v>
      </c>
      <c r="E691" t="str">
        <f>Raw_Data!E691</f>
        <v>GIBBS, JON</v>
      </c>
      <c r="F691" t="str">
        <f>Raw_Data!F691</f>
        <v>1700896156</v>
      </c>
      <c r="G691" t="str">
        <f>Raw_Data!H691</f>
        <v>0</v>
      </c>
      <c r="H691">
        <f>IFERROR(VLOOKUP(G691,Store_Map!$A$2:$I$100,3,FALSE),"")</f>
        <v>0</v>
      </c>
      <c r="I691">
        <f>IFERROR(VLOOKUP(G691,Store_Map!$A$2:$I$100,4,FALSE),"")</f>
        <v>0</v>
      </c>
      <c r="J691">
        <f>IFERROR(VLOOKUP(G691,Store_Map!$A$2:$I$100,5,FALSE),"")</f>
        <v>0</v>
      </c>
      <c r="K691">
        <f>IFERROR(VLOOKUP(G691,Store_Map!$A$2:$I$100,6,FALSE),"")</f>
        <v>0</v>
      </c>
      <c r="L691">
        <f>IFERROR(VLOOKUP(G691,Store_Map!$A$2:$I$100,7,FALSE),"")</f>
        <v>0</v>
      </c>
      <c r="M691">
        <f>IFERROR(VLOOKUP(G691,Store_Map!$A$2:$I$100,8,FALSE),"")</f>
        <v>0</v>
      </c>
      <c r="N691">
        <f t="shared" si="90"/>
        <v>0</v>
      </c>
      <c r="O691" t="str">
        <f t="shared" si="91"/>
        <v>PASS</v>
      </c>
      <c r="P691" t="str">
        <f t="shared" si="92"/>
        <v>PASS</v>
      </c>
      <c r="Q691" t="str">
        <f t="shared" si="93"/>
        <v>PASS</v>
      </c>
      <c r="R691" t="str">
        <f t="shared" si="94"/>
        <v>PASS</v>
      </c>
      <c r="S691" t="str">
        <f t="shared" si="95"/>
        <v>PASS</v>
      </c>
      <c r="T691">
        <f t="shared" si="96"/>
        <v>100</v>
      </c>
      <c r="U691" t="str">
        <f t="shared" si="97"/>
        <v>Low</v>
      </c>
      <c r="V691" t="str">
        <f t="shared" si="98"/>
        <v>Clean</v>
      </c>
    </row>
    <row r="692" spans="1:22" x14ac:dyDescent="0.3">
      <c r="A692" t="str">
        <f>Raw_Data!A692</f>
        <v>6249058</v>
      </c>
      <c r="B692">
        <f>Raw_Data!B692</f>
        <v>45664</v>
      </c>
      <c r="C692" t="str">
        <f>Raw_Data!C692</f>
        <v>METFORMIN HCL 1,000 MG TABL</v>
      </c>
      <c r="D692" t="str">
        <f>Raw_Data!D692</f>
        <v>65862001099</v>
      </c>
      <c r="E692" t="str">
        <f>Raw_Data!E692</f>
        <v>AKHTAR, MARIAM</v>
      </c>
      <c r="F692" t="str">
        <f>Raw_Data!F692</f>
        <v>1780024596</v>
      </c>
      <c r="G692" t="str">
        <f>Raw_Data!H692</f>
        <v>0</v>
      </c>
      <c r="H692">
        <f>IFERROR(VLOOKUP(G692,Store_Map!$A$2:$I$100,3,FALSE),"")</f>
        <v>0</v>
      </c>
      <c r="I692">
        <f>IFERROR(VLOOKUP(G692,Store_Map!$A$2:$I$100,4,FALSE),"")</f>
        <v>0</v>
      </c>
      <c r="J692">
        <f>IFERROR(VLOOKUP(G692,Store_Map!$A$2:$I$100,5,FALSE),"")</f>
        <v>0</v>
      </c>
      <c r="K692">
        <f>IFERROR(VLOOKUP(G692,Store_Map!$A$2:$I$100,6,FALSE),"")</f>
        <v>0</v>
      </c>
      <c r="L692">
        <f>IFERROR(VLOOKUP(G692,Store_Map!$A$2:$I$100,7,FALSE),"")</f>
        <v>0</v>
      </c>
      <c r="M692">
        <f>IFERROR(VLOOKUP(G692,Store_Map!$A$2:$I$100,8,FALSE),"")</f>
        <v>0</v>
      </c>
      <c r="N692">
        <f t="shared" si="90"/>
        <v>0</v>
      </c>
      <c r="O692" t="str">
        <f t="shared" si="91"/>
        <v>PASS</v>
      </c>
      <c r="P692" t="str">
        <f t="shared" si="92"/>
        <v>PASS</v>
      </c>
      <c r="Q692" t="str">
        <f t="shared" si="93"/>
        <v>PASS</v>
      </c>
      <c r="R692" t="str">
        <f t="shared" si="94"/>
        <v>PASS</v>
      </c>
      <c r="S692" t="str">
        <f t="shared" si="95"/>
        <v>PASS</v>
      </c>
      <c r="T692">
        <f t="shared" si="96"/>
        <v>100</v>
      </c>
      <c r="U692" t="str">
        <f t="shared" si="97"/>
        <v>Low</v>
      </c>
      <c r="V692" t="str">
        <f t="shared" si="98"/>
        <v>Clean</v>
      </c>
    </row>
    <row r="693" spans="1:22" x14ac:dyDescent="0.3">
      <c r="A693" t="str">
        <f>Raw_Data!A693</f>
        <v>6249059</v>
      </c>
      <c r="B693">
        <f>Raw_Data!B693</f>
        <v>45664</v>
      </c>
      <c r="C693" t="str">
        <f>Raw_Data!C693</f>
        <v>ATORVASTATIN 20 MG TABLET</v>
      </c>
      <c r="D693" t="str">
        <f>Raw_Data!D693</f>
        <v>60505257908</v>
      </c>
      <c r="E693" t="str">
        <f>Raw_Data!E693</f>
        <v>AKHTAR, MARIAM</v>
      </c>
      <c r="F693" t="str">
        <f>Raw_Data!F693</f>
        <v>1780024596</v>
      </c>
      <c r="G693" t="str">
        <f>Raw_Data!H693</f>
        <v>0</v>
      </c>
      <c r="H693">
        <f>IFERROR(VLOOKUP(G693,Store_Map!$A$2:$I$100,3,FALSE),"")</f>
        <v>0</v>
      </c>
      <c r="I693">
        <f>IFERROR(VLOOKUP(G693,Store_Map!$A$2:$I$100,4,FALSE),"")</f>
        <v>0</v>
      </c>
      <c r="J693">
        <f>IFERROR(VLOOKUP(G693,Store_Map!$A$2:$I$100,5,FALSE),"")</f>
        <v>0</v>
      </c>
      <c r="K693">
        <f>IFERROR(VLOOKUP(G693,Store_Map!$A$2:$I$100,6,FALSE),"")</f>
        <v>0</v>
      </c>
      <c r="L693">
        <f>IFERROR(VLOOKUP(G693,Store_Map!$A$2:$I$100,7,FALSE),"")</f>
        <v>0</v>
      </c>
      <c r="M693">
        <f>IFERROR(VLOOKUP(G693,Store_Map!$A$2:$I$100,8,FALSE),"")</f>
        <v>0</v>
      </c>
      <c r="N693">
        <f t="shared" si="90"/>
        <v>0</v>
      </c>
      <c r="O693" t="str">
        <f t="shared" si="91"/>
        <v>PASS</v>
      </c>
      <c r="P693" t="str">
        <f t="shared" si="92"/>
        <v>PASS</v>
      </c>
      <c r="Q693" t="str">
        <f t="shared" si="93"/>
        <v>PASS</v>
      </c>
      <c r="R693" t="str">
        <f t="shared" si="94"/>
        <v>PASS</v>
      </c>
      <c r="S693" t="str">
        <f t="shared" si="95"/>
        <v>PASS</v>
      </c>
      <c r="T693">
        <f t="shared" si="96"/>
        <v>100</v>
      </c>
      <c r="U693" t="str">
        <f t="shared" si="97"/>
        <v>Low</v>
      </c>
      <c r="V693" t="str">
        <f t="shared" si="98"/>
        <v>Clean</v>
      </c>
    </row>
    <row r="694" spans="1:22" x14ac:dyDescent="0.3">
      <c r="A694" t="str">
        <f>Raw_Data!A694</f>
        <v>6249060</v>
      </c>
      <c r="B694">
        <f>Raw_Data!B694</f>
        <v>45664</v>
      </c>
      <c r="C694" t="str">
        <f>Raw_Data!C694</f>
        <v>GABAPENTIN 300 MG CAPSULE</v>
      </c>
      <c r="D694" t="str">
        <f>Raw_Data!D694</f>
        <v>50228018010</v>
      </c>
      <c r="E694" t="str">
        <f>Raw_Data!E694</f>
        <v>AKHTAR, MARIAM</v>
      </c>
      <c r="F694" t="str">
        <f>Raw_Data!F694</f>
        <v>1780024596</v>
      </c>
      <c r="G694" t="str">
        <f>Raw_Data!H694</f>
        <v>0</v>
      </c>
      <c r="H694">
        <f>IFERROR(VLOOKUP(G694,Store_Map!$A$2:$I$100,3,FALSE),"")</f>
        <v>0</v>
      </c>
      <c r="I694">
        <f>IFERROR(VLOOKUP(G694,Store_Map!$A$2:$I$100,4,FALSE),"")</f>
        <v>0</v>
      </c>
      <c r="J694">
        <f>IFERROR(VLOOKUP(G694,Store_Map!$A$2:$I$100,5,FALSE),"")</f>
        <v>0</v>
      </c>
      <c r="K694">
        <f>IFERROR(VLOOKUP(G694,Store_Map!$A$2:$I$100,6,FALSE),"")</f>
        <v>0</v>
      </c>
      <c r="L694">
        <f>IFERROR(VLOOKUP(G694,Store_Map!$A$2:$I$100,7,FALSE),"")</f>
        <v>0</v>
      </c>
      <c r="M694">
        <f>IFERROR(VLOOKUP(G694,Store_Map!$A$2:$I$100,8,FALSE),"")</f>
        <v>0</v>
      </c>
      <c r="N694">
        <f t="shared" si="90"/>
        <v>0</v>
      </c>
      <c r="O694" t="str">
        <f t="shared" si="91"/>
        <v>PASS</v>
      </c>
      <c r="P694" t="str">
        <f t="shared" si="92"/>
        <v>PASS</v>
      </c>
      <c r="Q694" t="str">
        <f t="shared" si="93"/>
        <v>PASS</v>
      </c>
      <c r="R694" t="str">
        <f t="shared" si="94"/>
        <v>PASS</v>
      </c>
      <c r="S694" t="str">
        <f t="shared" si="95"/>
        <v>PASS</v>
      </c>
      <c r="T694">
        <f t="shared" si="96"/>
        <v>100</v>
      </c>
      <c r="U694" t="str">
        <f t="shared" si="97"/>
        <v>Low</v>
      </c>
      <c r="V694" t="str">
        <f t="shared" si="98"/>
        <v>Clean</v>
      </c>
    </row>
    <row r="695" spans="1:22" x14ac:dyDescent="0.3">
      <c r="A695" t="str">
        <f>Raw_Data!A695</f>
        <v>6249061</v>
      </c>
      <c r="B695">
        <f>Raw_Data!B695</f>
        <v>45664</v>
      </c>
      <c r="C695" t="str">
        <f>Raw_Data!C695</f>
        <v>GLIMEPIRIDE 2 MG TABLET</v>
      </c>
      <c r="D695" t="str">
        <f>Raw_Data!D695</f>
        <v>55111032105</v>
      </c>
      <c r="E695" t="str">
        <f>Raw_Data!E695</f>
        <v>AKHTAR, MARIAM</v>
      </c>
      <c r="F695" t="str">
        <f>Raw_Data!F695</f>
        <v>1780024596</v>
      </c>
      <c r="G695" t="str">
        <f>Raw_Data!H695</f>
        <v>0</v>
      </c>
      <c r="H695">
        <f>IFERROR(VLOOKUP(G695,Store_Map!$A$2:$I$100,3,FALSE),"")</f>
        <v>0</v>
      </c>
      <c r="I695">
        <f>IFERROR(VLOOKUP(G695,Store_Map!$A$2:$I$100,4,FALSE),"")</f>
        <v>0</v>
      </c>
      <c r="J695">
        <f>IFERROR(VLOOKUP(G695,Store_Map!$A$2:$I$100,5,FALSE),"")</f>
        <v>0</v>
      </c>
      <c r="K695">
        <f>IFERROR(VLOOKUP(G695,Store_Map!$A$2:$I$100,6,FALSE),"")</f>
        <v>0</v>
      </c>
      <c r="L695">
        <f>IFERROR(VLOOKUP(G695,Store_Map!$A$2:$I$100,7,FALSE),"")</f>
        <v>0</v>
      </c>
      <c r="M695">
        <f>IFERROR(VLOOKUP(G695,Store_Map!$A$2:$I$100,8,FALSE),"")</f>
        <v>0</v>
      </c>
      <c r="N695">
        <f t="shared" si="90"/>
        <v>0</v>
      </c>
      <c r="O695" t="str">
        <f t="shared" si="91"/>
        <v>PASS</v>
      </c>
      <c r="P695" t="str">
        <f t="shared" si="92"/>
        <v>PASS</v>
      </c>
      <c r="Q695" t="str">
        <f t="shared" si="93"/>
        <v>PASS</v>
      </c>
      <c r="R695" t="str">
        <f t="shared" si="94"/>
        <v>PASS</v>
      </c>
      <c r="S695" t="str">
        <f t="shared" si="95"/>
        <v>PASS</v>
      </c>
      <c r="T695">
        <f t="shared" si="96"/>
        <v>100</v>
      </c>
      <c r="U695" t="str">
        <f t="shared" si="97"/>
        <v>Low</v>
      </c>
      <c r="V695" t="str">
        <f t="shared" si="98"/>
        <v>Clean</v>
      </c>
    </row>
    <row r="696" spans="1:22" x14ac:dyDescent="0.3">
      <c r="A696" t="str">
        <f>Raw_Data!A696</f>
        <v>6249062</v>
      </c>
      <c r="B696">
        <f>Raw_Data!B696</f>
        <v>45664</v>
      </c>
      <c r="C696" t="str">
        <f>Raw_Data!C696</f>
        <v>HYDROXYZINE HCL 50 MG TABLE</v>
      </c>
      <c r="D696" t="str">
        <f>Raw_Data!D696</f>
        <v>59651050105</v>
      </c>
      <c r="E696" t="str">
        <f>Raw_Data!E696</f>
        <v>YASIN, NURA</v>
      </c>
      <c r="F696" t="str">
        <f>Raw_Data!F696</f>
        <v>1265518567</v>
      </c>
      <c r="G696" t="str">
        <f>Raw_Data!H696</f>
        <v>0</v>
      </c>
      <c r="H696">
        <f>IFERROR(VLOOKUP(G696,Store_Map!$A$2:$I$100,3,FALSE),"")</f>
        <v>0</v>
      </c>
      <c r="I696">
        <f>IFERROR(VLOOKUP(G696,Store_Map!$A$2:$I$100,4,FALSE),"")</f>
        <v>0</v>
      </c>
      <c r="J696">
        <f>IFERROR(VLOOKUP(G696,Store_Map!$A$2:$I$100,5,FALSE),"")</f>
        <v>0</v>
      </c>
      <c r="K696">
        <f>IFERROR(VLOOKUP(G696,Store_Map!$A$2:$I$100,6,FALSE),"")</f>
        <v>0</v>
      </c>
      <c r="L696">
        <f>IFERROR(VLOOKUP(G696,Store_Map!$A$2:$I$100,7,FALSE),"")</f>
        <v>0</v>
      </c>
      <c r="M696">
        <f>IFERROR(VLOOKUP(G696,Store_Map!$A$2:$I$100,8,FALSE),"")</f>
        <v>0</v>
      </c>
      <c r="N696">
        <f t="shared" si="90"/>
        <v>0</v>
      </c>
      <c r="O696" t="str">
        <f t="shared" si="91"/>
        <v>PASS</v>
      </c>
      <c r="P696" t="str">
        <f t="shared" si="92"/>
        <v>PASS</v>
      </c>
      <c r="Q696" t="str">
        <f t="shared" si="93"/>
        <v>PASS</v>
      </c>
      <c r="R696" t="str">
        <f t="shared" si="94"/>
        <v>PASS</v>
      </c>
      <c r="S696" t="str">
        <f t="shared" si="95"/>
        <v>PASS</v>
      </c>
      <c r="T696">
        <f t="shared" si="96"/>
        <v>100</v>
      </c>
      <c r="U696" t="str">
        <f t="shared" si="97"/>
        <v>Low</v>
      </c>
      <c r="V696" t="str">
        <f t="shared" si="98"/>
        <v>Clean</v>
      </c>
    </row>
    <row r="697" spans="1:22" x14ac:dyDescent="0.3">
      <c r="A697" t="str">
        <f>Raw_Data!A697</f>
        <v>6249066</v>
      </c>
      <c r="B697">
        <f>Raw_Data!B697</f>
        <v>45664</v>
      </c>
      <c r="C697" t="str">
        <f>Raw_Data!C697</f>
        <v>GABAPENTIN 600 MG TABLET</v>
      </c>
      <c r="D697" t="str">
        <f>Raw_Data!D697</f>
        <v>65862052305</v>
      </c>
      <c r="E697" t="str">
        <f>Raw_Data!E697</f>
        <v>YASIN, NURA</v>
      </c>
      <c r="F697" t="str">
        <f>Raw_Data!F697</f>
        <v>1265518567</v>
      </c>
      <c r="G697" t="str">
        <f>Raw_Data!H697</f>
        <v>0</v>
      </c>
      <c r="H697">
        <f>IFERROR(VLOOKUP(G697,Store_Map!$A$2:$I$100,3,FALSE),"")</f>
        <v>0</v>
      </c>
      <c r="I697">
        <f>IFERROR(VLOOKUP(G697,Store_Map!$A$2:$I$100,4,FALSE),"")</f>
        <v>0</v>
      </c>
      <c r="J697">
        <f>IFERROR(VLOOKUP(G697,Store_Map!$A$2:$I$100,5,FALSE),"")</f>
        <v>0</v>
      </c>
      <c r="K697">
        <f>IFERROR(VLOOKUP(G697,Store_Map!$A$2:$I$100,6,FALSE),"")</f>
        <v>0</v>
      </c>
      <c r="L697">
        <f>IFERROR(VLOOKUP(G697,Store_Map!$A$2:$I$100,7,FALSE),"")</f>
        <v>0</v>
      </c>
      <c r="M697">
        <f>IFERROR(VLOOKUP(G697,Store_Map!$A$2:$I$100,8,FALSE),"")</f>
        <v>0</v>
      </c>
      <c r="N697">
        <f t="shared" si="90"/>
        <v>0</v>
      </c>
      <c r="O697" t="str">
        <f t="shared" si="91"/>
        <v>PASS</v>
      </c>
      <c r="P697" t="str">
        <f t="shared" si="92"/>
        <v>PASS</v>
      </c>
      <c r="Q697" t="str">
        <f t="shared" si="93"/>
        <v>PASS</v>
      </c>
      <c r="R697" t="str">
        <f t="shared" si="94"/>
        <v>PASS</v>
      </c>
      <c r="S697" t="str">
        <f t="shared" si="95"/>
        <v>PASS</v>
      </c>
      <c r="T697">
        <f t="shared" si="96"/>
        <v>100</v>
      </c>
      <c r="U697" t="str">
        <f t="shared" si="97"/>
        <v>Low</v>
      </c>
      <c r="V697" t="str">
        <f t="shared" si="98"/>
        <v>Clean</v>
      </c>
    </row>
    <row r="698" spans="1:22" x14ac:dyDescent="0.3">
      <c r="A698" t="str">
        <f>Raw_Data!A698</f>
        <v>6249175</v>
      </c>
      <c r="B698">
        <f>Raw_Data!B698</f>
        <v>45664</v>
      </c>
      <c r="C698" t="str">
        <f>Raw_Data!C698</f>
        <v>VITAMIN D2 1.25MG(50,000 UN</v>
      </c>
      <c r="D698" t="str">
        <f>Raw_Data!D698</f>
        <v>64380073706</v>
      </c>
      <c r="E698" t="str">
        <f>Raw_Data!E698</f>
        <v>YASIN, NURA</v>
      </c>
      <c r="F698" t="str">
        <f>Raw_Data!F698</f>
        <v>1265518567</v>
      </c>
      <c r="G698" t="str">
        <f>Raw_Data!H698</f>
        <v>0</v>
      </c>
      <c r="H698">
        <f>IFERROR(VLOOKUP(G698,Store_Map!$A$2:$I$100,3,FALSE),"")</f>
        <v>0</v>
      </c>
      <c r="I698">
        <f>IFERROR(VLOOKUP(G698,Store_Map!$A$2:$I$100,4,FALSE),"")</f>
        <v>0</v>
      </c>
      <c r="J698">
        <f>IFERROR(VLOOKUP(G698,Store_Map!$A$2:$I$100,5,FALSE),"")</f>
        <v>0</v>
      </c>
      <c r="K698">
        <f>IFERROR(VLOOKUP(G698,Store_Map!$A$2:$I$100,6,FALSE),"")</f>
        <v>0</v>
      </c>
      <c r="L698">
        <f>IFERROR(VLOOKUP(G698,Store_Map!$A$2:$I$100,7,FALSE),"")</f>
        <v>0</v>
      </c>
      <c r="M698">
        <f>IFERROR(VLOOKUP(G698,Store_Map!$A$2:$I$100,8,FALSE),"")</f>
        <v>0</v>
      </c>
      <c r="N698">
        <f t="shared" si="90"/>
        <v>0</v>
      </c>
      <c r="O698" t="str">
        <f t="shared" si="91"/>
        <v>PASS</v>
      </c>
      <c r="P698" t="str">
        <f t="shared" si="92"/>
        <v>PASS</v>
      </c>
      <c r="Q698" t="str">
        <f t="shared" si="93"/>
        <v>PASS</v>
      </c>
      <c r="R698" t="str">
        <f t="shared" si="94"/>
        <v>PASS</v>
      </c>
      <c r="S698" t="str">
        <f t="shared" si="95"/>
        <v>PASS</v>
      </c>
      <c r="T698">
        <f t="shared" si="96"/>
        <v>100</v>
      </c>
      <c r="U698" t="str">
        <f t="shared" si="97"/>
        <v>Low</v>
      </c>
      <c r="V698" t="str">
        <f t="shared" si="98"/>
        <v>Clean</v>
      </c>
    </row>
    <row r="699" spans="1:22" x14ac:dyDescent="0.3">
      <c r="A699" t="str">
        <f>Raw_Data!A699</f>
        <v>6241665</v>
      </c>
      <c r="B699">
        <f>Raw_Data!B699</f>
        <v>45664</v>
      </c>
      <c r="C699" t="str">
        <f>Raw_Data!C699</f>
        <v>WIXELA 500-50 INHUB</v>
      </c>
      <c r="D699" t="str">
        <f>Raw_Data!D699</f>
        <v>378932232</v>
      </c>
      <c r="E699" t="str">
        <f>Raw_Data!E699</f>
        <v>BYNE, EDMUND</v>
      </c>
      <c r="F699" t="str">
        <f>Raw_Data!F699</f>
        <v>1033186648</v>
      </c>
      <c r="G699" t="str">
        <f>Raw_Data!H699</f>
        <v>0</v>
      </c>
      <c r="H699">
        <f>IFERROR(VLOOKUP(G699,Store_Map!$A$2:$I$100,3,FALSE),"")</f>
        <v>0</v>
      </c>
      <c r="I699">
        <f>IFERROR(VLOOKUP(G699,Store_Map!$A$2:$I$100,4,FALSE),"")</f>
        <v>0</v>
      </c>
      <c r="J699">
        <f>IFERROR(VLOOKUP(G699,Store_Map!$A$2:$I$100,5,FALSE),"")</f>
        <v>0</v>
      </c>
      <c r="K699">
        <f>IFERROR(VLOOKUP(G699,Store_Map!$A$2:$I$100,6,FALSE),"")</f>
        <v>0</v>
      </c>
      <c r="L699">
        <f>IFERROR(VLOOKUP(G699,Store_Map!$A$2:$I$100,7,FALSE),"")</f>
        <v>0</v>
      </c>
      <c r="M699">
        <f>IFERROR(VLOOKUP(G699,Store_Map!$A$2:$I$100,8,FALSE),"")</f>
        <v>0</v>
      </c>
      <c r="N699">
        <f t="shared" si="90"/>
        <v>0</v>
      </c>
      <c r="O699" t="str">
        <f t="shared" si="91"/>
        <v>PASS</v>
      </c>
      <c r="P699" t="str">
        <f t="shared" si="92"/>
        <v>REVIEW</v>
      </c>
      <c r="Q699" t="str">
        <f t="shared" si="93"/>
        <v>PASS</v>
      </c>
      <c r="R699" t="str">
        <f t="shared" si="94"/>
        <v>PASS</v>
      </c>
      <c r="S699" t="str">
        <f t="shared" si="95"/>
        <v>REVIEW</v>
      </c>
      <c r="T699">
        <f t="shared" si="96"/>
        <v>90</v>
      </c>
      <c r="U699" t="str">
        <f t="shared" si="97"/>
        <v>Low</v>
      </c>
      <c r="V699" t="str">
        <f t="shared" si="98"/>
        <v>Invalid NDC</v>
      </c>
    </row>
    <row r="700" spans="1:22" x14ac:dyDescent="0.3">
      <c r="A700" t="str">
        <f>Raw_Data!A700</f>
        <v>6233246</v>
      </c>
      <c r="B700">
        <f>Raw_Data!B700</f>
        <v>45664</v>
      </c>
      <c r="C700" t="str">
        <f>Raw_Data!C700</f>
        <v>ALBUTEROL SUL 2.5 MG/3 ML S</v>
      </c>
      <c r="D700" t="str">
        <f>Raw_Data!D700</f>
        <v>76204020030</v>
      </c>
      <c r="E700" t="str">
        <f>Raw_Data!E700</f>
        <v>BYNE, EDMUND</v>
      </c>
      <c r="F700" t="str">
        <f>Raw_Data!F700</f>
        <v>1033186648</v>
      </c>
      <c r="G700" t="str">
        <f>Raw_Data!H700</f>
        <v>0</v>
      </c>
      <c r="H700">
        <f>IFERROR(VLOOKUP(G700,Store_Map!$A$2:$I$100,3,FALSE),"")</f>
        <v>0</v>
      </c>
      <c r="I700">
        <f>IFERROR(VLOOKUP(G700,Store_Map!$A$2:$I$100,4,FALSE),"")</f>
        <v>0</v>
      </c>
      <c r="J700">
        <f>IFERROR(VLOOKUP(G700,Store_Map!$A$2:$I$100,5,FALSE),"")</f>
        <v>0</v>
      </c>
      <c r="K700">
        <f>IFERROR(VLOOKUP(G700,Store_Map!$A$2:$I$100,6,FALSE),"")</f>
        <v>0</v>
      </c>
      <c r="L700">
        <f>IFERROR(VLOOKUP(G700,Store_Map!$A$2:$I$100,7,FALSE),"")</f>
        <v>0</v>
      </c>
      <c r="M700">
        <f>IFERROR(VLOOKUP(G700,Store_Map!$A$2:$I$100,8,FALSE),"")</f>
        <v>0</v>
      </c>
      <c r="N700">
        <f t="shared" si="90"/>
        <v>0</v>
      </c>
      <c r="O700" t="str">
        <f t="shared" si="91"/>
        <v>PASS</v>
      </c>
      <c r="P700" t="str">
        <f t="shared" si="92"/>
        <v>PASS</v>
      </c>
      <c r="Q700" t="str">
        <f t="shared" si="93"/>
        <v>PASS</v>
      </c>
      <c r="R700" t="str">
        <f t="shared" si="94"/>
        <v>PASS</v>
      </c>
      <c r="S700" t="str">
        <f t="shared" si="95"/>
        <v>PASS</v>
      </c>
      <c r="T700">
        <f t="shared" si="96"/>
        <v>100</v>
      </c>
      <c r="U700" t="str">
        <f t="shared" si="97"/>
        <v>Low</v>
      </c>
      <c r="V700" t="str">
        <f t="shared" si="98"/>
        <v>Clean</v>
      </c>
    </row>
    <row r="701" spans="1:22" x14ac:dyDescent="0.3">
      <c r="A701" t="str">
        <f>Raw_Data!A701</f>
        <v>6240333</v>
      </c>
      <c r="B701">
        <f>Raw_Data!B701</f>
        <v>45664</v>
      </c>
      <c r="C701" t="str">
        <f>Raw_Data!C701</f>
        <v>CETIRIZINE HCL 10 MG TABLET</v>
      </c>
      <c r="D701" t="str">
        <f>Raw_Data!D701</f>
        <v>904671746</v>
      </c>
      <c r="E701" t="str">
        <f>Raw_Data!E701</f>
        <v>BYNE, EDMUND</v>
      </c>
      <c r="F701" t="str">
        <f>Raw_Data!F701</f>
        <v>1033186648</v>
      </c>
      <c r="G701" t="str">
        <f>Raw_Data!H701</f>
        <v>0</v>
      </c>
      <c r="H701">
        <f>IFERROR(VLOOKUP(G701,Store_Map!$A$2:$I$100,3,FALSE),"")</f>
        <v>0</v>
      </c>
      <c r="I701">
        <f>IFERROR(VLOOKUP(G701,Store_Map!$A$2:$I$100,4,FALSE),"")</f>
        <v>0</v>
      </c>
      <c r="J701">
        <f>IFERROR(VLOOKUP(G701,Store_Map!$A$2:$I$100,5,FALSE),"")</f>
        <v>0</v>
      </c>
      <c r="K701">
        <f>IFERROR(VLOOKUP(G701,Store_Map!$A$2:$I$100,6,FALSE),"")</f>
        <v>0</v>
      </c>
      <c r="L701">
        <f>IFERROR(VLOOKUP(G701,Store_Map!$A$2:$I$100,7,FALSE),"")</f>
        <v>0</v>
      </c>
      <c r="M701">
        <f>IFERROR(VLOOKUP(G701,Store_Map!$A$2:$I$100,8,FALSE),"")</f>
        <v>0</v>
      </c>
      <c r="N701">
        <f t="shared" si="90"/>
        <v>0</v>
      </c>
      <c r="O701" t="str">
        <f t="shared" si="91"/>
        <v>PASS</v>
      </c>
      <c r="P701" t="str">
        <f t="shared" si="92"/>
        <v>REVIEW</v>
      </c>
      <c r="Q701" t="str">
        <f t="shared" si="93"/>
        <v>PASS</v>
      </c>
      <c r="R701" t="str">
        <f t="shared" si="94"/>
        <v>PASS</v>
      </c>
      <c r="S701" t="str">
        <f t="shared" si="95"/>
        <v>REVIEW</v>
      </c>
      <c r="T701">
        <f t="shared" si="96"/>
        <v>90</v>
      </c>
      <c r="U701" t="str">
        <f t="shared" si="97"/>
        <v>Low</v>
      </c>
      <c r="V701" t="str">
        <f t="shared" si="98"/>
        <v>Invalid NDC</v>
      </c>
    </row>
    <row r="702" spans="1:22" x14ac:dyDescent="0.3">
      <c r="A702" t="str">
        <f>Raw_Data!A702</f>
        <v>6248519</v>
      </c>
      <c r="B702">
        <f>Raw_Data!B702</f>
        <v>45664</v>
      </c>
      <c r="C702" t="str">
        <f>Raw_Data!C702</f>
        <v>METHOCARBAMOL 750 MG TABLET</v>
      </c>
      <c r="D702" t="str">
        <f>Raw_Data!D702</f>
        <v>43547022610</v>
      </c>
      <c r="E702" t="str">
        <f>Raw_Data!E702</f>
        <v>GIBBS, JON</v>
      </c>
      <c r="F702" t="str">
        <f>Raw_Data!F702</f>
        <v>1700896156</v>
      </c>
      <c r="G702" t="str">
        <f>Raw_Data!H702</f>
        <v>0</v>
      </c>
      <c r="H702">
        <f>IFERROR(VLOOKUP(G702,Store_Map!$A$2:$I$100,3,FALSE),"")</f>
        <v>0</v>
      </c>
      <c r="I702">
        <f>IFERROR(VLOOKUP(G702,Store_Map!$A$2:$I$100,4,FALSE),"")</f>
        <v>0</v>
      </c>
      <c r="J702">
        <f>IFERROR(VLOOKUP(G702,Store_Map!$A$2:$I$100,5,FALSE),"")</f>
        <v>0</v>
      </c>
      <c r="K702">
        <f>IFERROR(VLOOKUP(G702,Store_Map!$A$2:$I$100,6,FALSE),"")</f>
        <v>0</v>
      </c>
      <c r="L702">
        <f>IFERROR(VLOOKUP(G702,Store_Map!$A$2:$I$100,7,FALSE),"")</f>
        <v>0</v>
      </c>
      <c r="M702">
        <f>IFERROR(VLOOKUP(G702,Store_Map!$A$2:$I$100,8,FALSE),"")</f>
        <v>0</v>
      </c>
      <c r="N702">
        <f t="shared" si="90"/>
        <v>0</v>
      </c>
      <c r="O702" t="str">
        <f t="shared" si="91"/>
        <v>PASS</v>
      </c>
      <c r="P702" t="str">
        <f t="shared" si="92"/>
        <v>PASS</v>
      </c>
      <c r="Q702" t="str">
        <f t="shared" si="93"/>
        <v>PASS</v>
      </c>
      <c r="R702" t="str">
        <f t="shared" si="94"/>
        <v>PASS</v>
      </c>
      <c r="S702" t="str">
        <f t="shared" si="95"/>
        <v>PASS</v>
      </c>
      <c r="T702">
        <f t="shared" si="96"/>
        <v>100</v>
      </c>
      <c r="U702" t="str">
        <f t="shared" si="97"/>
        <v>Low</v>
      </c>
      <c r="V702" t="str">
        <f t="shared" si="98"/>
        <v>Clean</v>
      </c>
    </row>
    <row r="703" spans="1:22" x14ac:dyDescent="0.3">
      <c r="A703" t="str">
        <f>Raw_Data!A703</f>
        <v>6244960</v>
      </c>
      <c r="B703">
        <f>Raw_Data!B703</f>
        <v>45664</v>
      </c>
      <c r="C703" t="str">
        <f>Raw_Data!C703</f>
        <v>HYDROXYZINE HCL 25 MG TABLE</v>
      </c>
      <c r="D703" t="str">
        <f>Raw_Data!D703</f>
        <v>23155050110</v>
      </c>
      <c r="E703" t="str">
        <f>Raw_Data!E703</f>
        <v>Schindler, Julie</v>
      </c>
      <c r="F703" t="str">
        <f>Raw_Data!F703</f>
        <v>1013906452</v>
      </c>
      <c r="G703" t="str">
        <f>Raw_Data!H703</f>
        <v>0</v>
      </c>
      <c r="H703">
        <f>IFERROR(VLOOKUP(G703,Store_Map!$A$2:$I$100,3,FALSE),"")</f>
        <v>0</v>
      </c>
      <c r="I703">
        <f>IFERROR(VLOOKUP(G703,Store_Map!$A$2:$I$100,4,FALSE),"")</f>
        <v>0</v>
      </c>
      <c r="J703">
        <f>IFERROR(VLOOKUP(G703,Store_Map!$A$2:$I$100,5,FALSE),"")</f>
        <v>0</v>
      </c>
      <c r="K703">
        <f>IFERROR(VLOOKUP(G703,Store_Map!$A$2:$I$100,6,FALSE),"")</f>
        <v>0</v>
      </c>
      <c r="L703">
        <f>IFERROR(VLOOKUP(G703,Store_Map!$A$2:$I$100,7,FALSE),"")</f>
        <v>0</v>
      </c>
      <c r="M703">
        <f>IFERROR(VLOOKUP(G703,Store_Map!$A$2:$I$100,8,FALSE),"")</f>
        <v>0</v>
      </c>
      <c r="N703">
        <f t="shared" si="90"/>
        <v>0</v>
      </c>
      <c r="O703" t="str">
        <f t="shared" si="91"/>
        <v>PASS</v>
      </c>
      <c r="P703" t="str">
        <f t="shared" si="92"/>
        <v>PASS</v>
      </c>
      <c r="Q703" t="str">
        <f t="shared" si="93"/>
        <v>PASS</v>
      </c>
      <c r="R703" t="str">
        <f t="shared" si="94"/>
        <v>PASS</v>
      </c>
      <c r="S703" t="str">
        <f t="shared" si="95"/>
        <v>PASS</v>
      </c>
      <c r="T703">
        <f t="shared" si="96"/>
        <v>100</v>
      </c>
      <c r="U703" t="str">
        <f t="shared" si="97"/>
        <v>Low</v>
      </c>
      <c r="V703" t="str">
        <f t="shared" si="98"/>
        <v>Clean</v>
      </c>
    </row>
    <row r="704" spans="1:22" x14ac:dyDescent="0.3">
      <c r="A704" t="str">
        <f>Raw_Data!A704</f>
        <v>6251003</v>
      </c>
      <c r="B704">
        <f>Raw_Data!B704</f>
        <v>45664</v>
      </c>
      <c r="C704" t="str">
        <f>Raw_Data!C704</f>
        <v>METFORMIN HCL 500 MG TABLET</v>
      </c>
      <c r="D704" t="str">
        <f>Raw_Data!D704</f>
        <v>68382075805</v>
      </c>
      <c r="E704" t="str">
        <f>Raw_Data!E704</f>
        <v>YASIN, NURA</v>
      </c>
      <c r="F704" t="str">
        <f>Raw_Data!F704</f>
        <v>1265518567</v>
      </c>
      <c r="G704" t="str">
        <f>Raw_Data!H704</f>
        <v>0</v>
      </c>
      <c r="H704">
        <f>IFERROR(VLOOKUP(G704,Store_Map!$A$2:$I$100,3,FALSE),"")</f>
        <v>0</v>
      </c>
      <c r="I704">
        <f>IFERROR(VLOOKUP(G704,Store_Map!$A$2:$I$100,4,FALSE),"")</f>
        <v>0</v>
      </c>
      <c r="J704">
        <f>IFERROR(VLOOKUP(G704,Store_Map!$A$2:$I$100,5,FALSE),"")</f>
        <v>0</v>
      </c>
      <c r="K704">
        <f>IFERROR(VLOOKUP(G704,Store_Map!$A$2:$I$100,6,FALSE),"")</f>
        <v>0</v>
      </c>
      <c r="L704">
        <f>IFERROR(VLOOKUP(G704,Store_Map!$A$2:$I$100,7,FALSE),"")</f>
        <v>0</v>
      </c>
      <c r="M704">
        <f>IFERROR(VLOOKUP(G704,Store_Map!$A$2:$I$100,8,FALSE),"")</f>
        <v>0</v>
      </c>
      <c r="N704">
        <f t="shared" si="90"/>
        <v>0</v>
      </c>
      <c r="O704" t="str">
        <f t="shared" si="91"/>
        <v>PASS</v>
      </c>
      <c r="P704" t="str">
        <f t="shared" si="92"/>
        <v>PASS</v>
      </c>
      <c r="Q704" t="str">
        <f t="shared" si="93"/>
        <v>PASS</v>
      </c>
      <c r="R704" t="str">
        <f t="shared" si="94"/>
        <v>PASS</v>
      </c>
      <c r="S704" t="str">
        <f t="shared" si="95"/>
        <v>PASS</v>
      </c>
      <c r="T704">
        <f t="shared" si="96"/>
        <v>100</v>
      </c>
      <c r="U704" t="str">
        <f t="shared" si="97"/>
        <v>Low</v>
      </c>
      <c r="V704" t="str">
        <f t="shared" si="98"/>
        <v>Clean</v>
      </c>
    </row>
    <row r="705" spans="1:22" x14ac:dyDescent="0.3">
      <c r="A705" t="str">
        <f>Raw_Data!A705</f>
        <v>6247404</v>
      </c>
      <c r="B705">
        <f>Raw_Data!B705</f>
        <v>45664</v>
      </c>
      <c r="C705" t="str">
        <f>Raw_Data!C705</f>
        <v>FLUTICASONE PROP 50 MCG SPR</v>
      </c>
      <c r="D705" t="str">
        <f>Raw_Data!D705</f>
        <v>60505082901</v>
      </c>
      <c r="E705" t="str">
        <f>Raw_Data!E705</f>
        <v>BYNE, EDMUND</v>
      </c>
      <c r="F705" t="str">
        <f>Raw_Data!F705</f>
        <v>1033186648</v>
      </c>
      <c r="G705" t="str">
        <f>Raw_Data!H705</f>
        <v>0</v>
      </c>
      <c r="H705">
        <f>IFERROR(VLOOKUP(G705,Store_Map!$A$2:$I$100,3,FALSE),"")</f>
        <v>0</v>
      </c>
      <c r="I705">
        <f>IFERROR(VLOOKUP(G705,Store_Map!$A$2:$I$100,4,FALSE),"")</f>
        <v>0</v>
      </c>
      <c r="J705">
        <f>IFERROR(VLOOKUP(G705,Store_Map!$A$2:$I$100,5,FALSE),"")</f>
        <v>0</v>
      </c>
      <c r="K705">
        <f>IFERROR(VLOOKUP(G705,Store_Map!$A$2:$I$100,6,FALSE),"")</f>
        <v>0</v>
      </c>
      <c r="L705">
        <f>IFERROR(VLOOKUP(G705,Store_Map!$A$2:$I$100,7,FALSE),"")</f>
        <v>0</v>
      </c>
      <c r="M705">
        <f>IFERROR(VLOOKUP(G705,Store_Map!$A$2:$I$100,8,FALSE),"")</f>
        <v>0</v>
      </c>
      <c r="N705">
        <f t="shared" si="90"/>
        <v>0</v>
      </c>
      <c r="O705" t="str">
        <f t="shared" si="91"/>
        <v>PASS</v>
      </c>
      <c r="P705" t="str">
        <f t="shared" si="92"/>
        <v>PASS</v>
      </c>
      <c r="Q705" t="str">
        <f t="shared" si="93"/>
        <v>PASS</v>
      </c>
      <c r="R705" t="str">
        <f t="shared" si="94"/>
        <v>PASS</v>
      </c>
      <c r="S705" t="str">
        <f t="shared" si="95"/>
        <v>PASS</v>
      </c>
      <c r="T705">
        <f t="shared" si="96"/>
        <v>100</v>
      </c>
      <c r="U705" t="str">
        <f t="shared" si="97"/>
        <v>Low</v>
      </c>
      <c r="V705" t="str">
        <f t="shared" si="98"/>
        <v>Clean</v>
      </c>
    </row>
    <row r="706" spans="1:22" x14ac:dyDescent="0.3">
      <c r="A706" t="str">
        <f>Raw_Data!A706</f>
        <v>6251473</v>
      </c>
      <c r="B706">
        <f>Raw_Data!B706</f>
        <v>45664</v>
      </c>
      <c r="C706" t="str">
        <f>Raw_Data!C706</f>
        <v>*OLANZAPINE 20 MG TABLET</v>
      </c>
      <c r="D706" t="str">
        <f>Raw_Data!D706</f>
        <v>55111016830</v>
      </c>
      <c r="E706" t="str">
        <f>Raw_Data!E706</f>
        <v>KAPOOR, KALVIN</v>
      </c>
      <c r="F706" t="str">
        <f>Raw_Data!F706</f>
        <v>1861829392</v>
      </c>
      <c r="G706" t="str">
        <f>Raw_Data!H706</f>
        <v>0</v>
      </c>
      <c r="H706">
        <f>IFERROR(VLOOKUP(G706,Store_Map!$A$2:$I$100,3,FALSE),"")</f>
        <v>0</v>
      </c>
      <c r="I706">
        <f>IFERROR(VLOOKUP(G706,Store_Map!$A$2:$I$100,4,FALSE),"")</f>
        <v>0</v>
      </c>
      <c r="J706">
        <f>IFERROR(VLOOKUP(G706,Store_Map!$A$2:$I$100,5,FALSE),"")</f>
        <v>0</v>
      </c>
      <c r="K706">
        <f>IFERROR(VLOOKUP(G706,Store_Map!$A$2:$I$100,6,FALSE),"")</f>
        <v>0</v>
      </c>
      <c r="L706">
        <f>IFERROR(VLOOKUP(G706,Store_Map!$A$2:$I$100,7,FALSE),"")</f>
        <v>0</v>
      </c>
      <c r="M706">
        <f>IFERROR(VLOOKUP(G706,Store_Map!$A$2:$I$100,8,FALSE),"")</f>
        <v>0</v>
      </c>
      <c r="N706">
        <f t="shared" ref="N706:N769" si="99">COUNTBLANK(A706:M706)</f>
        <v>0</v>
      </c>
      <c r="O706" t="str">
        <f t="shared" ref="O706:O769" si="100">IF(AND(F706&lt;&gt;"",LEN(F706)=10,ISNUMBER(--F706)),"PASS","REVIEW")</f>
        <v>PASS</v>
      </c>
      <c r="P706" t="str">
        <f t="shared" ref="P706:P769" si="101">IF(AND(D706&lt;&gt;"",OR(LEN(D706)=10,LEN(D706)=11),ISNUMBER(--D706)),"PASS","REVIEW")</f>
        <v>PASS</v>
      </c>
      <c r="Q706" t="str">
        <f t="shared" ref="Q706:Q769" si="102">IF(H706&lt;&gt;"","PASS","REVIEW")</f>
        <v>PASS</v>
      </c>
      <c r="R706" t="str">
        <f t="shared" ref="R706:R769" si="103">IF(AND(I706&lt;&gt;"",J706&lt;&gt;"",K706&lt;&gt;"",L706&lt;&gt;"",M706&lt;&gt;""),"PASS","REVIEW")</f>
        <v>PASS</v>
      </c>
      <c r="S706" t="str">
        <f t="shared" ref="S706:S769" si="104">IF(OR(N706&gt;0,O706="REVIEW",P706="REVIEW",Q706="REVIEW",R706="REVIEW"),"REVIEW","PASS")</f>
        <v>PASS</v>
      </c>
      <c r="T706">
        <f t="shared" ref="T706:T769" si="105">MAX(0,100-(N706*5)-IF(O706="REVIEW",15,0)-IF(P706="REVIEW",10,0)-IF(Q706="REVIEW",10,0)-IF(R706="REVIEW",20,0))</f>
        <v>100</v>
      </c>
      <c r="U706" t="str">
        <f t="shared" ref="U706:U769" si="106">IF(T706&gt;=90,"Low",IF(T706&gt;=70,"Medium","High"))</f>
        <v>Low</v>
      </c>
      <c r="V706" t="str">
        <f t="shared" ref="V706:V769" si="107">IF(N706&gt;0,"Missing required fields",IF(O706="REVIEW","Invalid provider NPI",IF(P706="REVIEW","Invalid NDC",IF(Q706="REVIEW","Store mapping incomplete",IF(R706="REVIEW","Entity mapping incomplete","Clean")))))</f>
        <v>Clean</v>
      </c>
    </row>
    <row r="707" spans="1:22" x14ac:dyDescent="0.3">
      <c r="A707" t="str">
        <f>Raw_Data!A707</f>
        <v>6251472</v>
      </c>
      <c r="B707">
        <f>Raw_Data!B707</f>
        <v>45664</v>
      </c>
      <c r="C707" t="str">
        <f>Raw_Data!C707</f>
        <v>*VENLAFAXINE HCL ER 150 MG</v>
      </c>
      <c r="D707" t="str">
        <f>Raw_Data!D707</f>
        <v>65862069730</v>
      </c>
      <c r="E707" t="str">
        <f>Raw_Data!E707</f>
        <v>KAPOOR, KALVIN</v>
      </c>
      <c r="F707" t="str">
        <f>Raw_Data!F707</f>
        <v>1861829392</v>
      </c>
      <c r="G707" t="str">
        <f>Raw_Data!H707</f>
        <v>0</v>
      </c>
      <c r="H707">
        <f>IFERROR(VLOOKUP(G707,Store_Map!$A$2:$I$100,3,FALSE),"")</f>
        <v>0</v>
      </c>
      <c r="I707">
        <f>IFERROR(VLOOKUP(G707,Store_Map!$A$2:$I$100,4,FALSE),"")</f>
        <v>0</v>
      </c>
      <c r="J707">
        <f>IFERROR(VLOOKUP(G707,Store_Map!$A$2:$I$100,5,FALSE),"")</f>
        <v>0</v>
      </c>
      <c r="K707">
        <f>IFERROR(VLOOKUP(G707,Store_Map!$A$2:$I$100,6,FALSE),"")</f>
        <v>0</v>
      </c>
      <c r="L707">
        <f>IFERROR(VLOOKUP(G707,Store_Map!$A$2:$I$100,7,FALSE),"")</f>
        <v>0</v>
      </c>
      <c r="M707">
        <f>IFERROR(VLOOKUP(G707,Store_Map!$A$2:$I$100,8,FALSE),"")</f>
        <v>0</v>
      </c>
      <c r="N707">
        <f t="shared" si="99"/>
        <v>0</v>
      </c>
      <c r="O707" t="str">
        <f t="shared" si="100"/>
        <v>PASS</v>
      </c>
      <c r="P707" t="str">
        <f t="shared" si="101"/>
        <v>PASS</v>
      </c>
      <c r="Q707" t="str">
        <f t="shared" si="102"/>
        <v>PASS</v>
      </c>
      <c r="R707" t="str">
        <f t="shared" si="103"/>
        <v>PASS</v>
      </c>
      <c r="S707" t="str">
        <f t="shared" si="104"/>
        <v>PASS</v>
      </c>
      <c r="T707">
        <f t="shared" si="105"/>
        <v>100</v>
      </c>
      <c r="U707" t="str">
        <f t="shared" si="106"/>
        <v>Low</v>
      </c>
      <c r="V707" t="str">
        <f t="shared" si="107"/>
        <v>Clean</v>
      </c>
    </row>
    <row r="708" spans="1:22" x14ac:dyDescent="0.3">
      <c r="A708" t="str">
        <f>Raw_Data!A708</f>
        <v>6251471</v>
      </c>
      <c r="B708">
        <f>Raw_Data!B708</f>
        <v>45664</v>
      </c>
      <c r="C708" t="str">
        <f>Raw_Data!C708</f>
        <v>*HYDROXYZINE PAM 25 MG CAP</v>
      </c>
      <c r="D708" t="str">
        <f>Raw_Data!D708</f>
        <v>555032302</v>
      </c>
      <c r="E708" t="str">
        <f>Raw_Data!E708</f>
        <v>KAPOOR, KALVIN</v>
      </c>
      <c r="F708" t="str">
        <f>Raw_Data!F708</f>
        <v>1861829392</v>
      </c>
      <c r="G708" t="str">
        <f>Raw_Data!H708</f>
        <v>0</v>
      </c>
      <c r="H708">
        <f>IFERROR(VLOOKUP(G708,Store_Map!$A$2:$I$100,3,FALSE),"")</f>
        <v>0</v>
      </c>
      <c r="I708">
        <f>IFERROR(VLOOKUP(G708,Store_Map!$A$2:$I$100,4,FALSE),"")</f>
        <v>0</v>
      </c>
      <c r="J708">
        <f>IFERROR(VLOOKUP(G708,Store_Map!$A$2:$I$100,5,FALSE),"")</f>
        <v>0</v>
      </c>
      <c r="K708">
        <f>IFERROR(VLOOKUP(G708,Store_Map!$A$2:$I$100,6,FALSE),"")</f>
        <v>0</v>
      </c>
      <c r="L708">
        <f>IFERROR(VLOOKUP(G708,Store_Map!$A$2:$I$100,7,FALSE),"")</f>
        <v>0</v>
      </c>
      <c r="M708">
        <f>IFERROR(VLOOKUP(G708,Store_Map!$A$2:$I$100,8,FALSE),"")</f>
        <v>0</v>
      </c>
      <c r="N708">
        <f t="shared" si="99"/>
        <v>0</v>
      </c>
      <c r="O708" t="str">
        <f t="shared" si="100"/>
        <v>PASS</v>
      </c>
      <c r="P708" t="str">
        <f t="shared" si="101"/>
        <v>REVIEW</v>
      </c>
      <c r="Q708" t="str">
        <f t="shared" si="102"/>
        <v>PASS</v>
      </c>
      <c r="R708" t="str">
        <f t="shared" si="103"/>
        <v>PASS</v>
      </c>
      <c r="S708" t="str">
        <f t="shared" si="104"/>
        <v>REVIEW</v>
      </c>
      <c r="T708">
        <f t="shared" si="105"/>
        <v>90</v>
      </c>
      <c r="U708" t="str">
        <f t="shared" si="106"/>
        <v>Low</v>
      </c>
      <c r="V708" t="str">
        <f t="shared" si="107"/>
        <v>Invalid NDC</v>
      </c>
    </row>
    <row r="709" spans="1:22" x14ac:dyDescent="0.3">
      <c r="A709" t="str">
        <f>Raw_Data!A709</f>
        <v>6251490</v>
      </c>
      <c r="B709">
        <f>Raw_Data!B709</f>
        <v>45664</v>
      </c>
      <c r="C709" t="str">
        <f>Raw_Data!C709</f>
        <v>SPIRONOLACTONE 25 MG TABLET</v>
      </c>
      <c r="D709" t="str">
        <f>Raw_Data!D709</f>
        <v>53489014305</v>
      </c>
      <c r="E709" t="str">
        <f>Raw_Data!E709</f>
        <v>BYNE, EDMUND</v>
      </c>
      <c r="F709" t="str">
        <f>Raw_Data!F709</f>
        <v>1033186648</v>
      </c>
      <c r="G709" t="str">
        <f>Raw_Data!H709</f>
        <v>0</v>
      </c>
      <c r="H709">
        <f>IFERROR(VLOOKUP(G709,Store_Map!$A$2:$I$100,3,FALSE),"")</f>
        <v>0</v>
      </c>
      <c r="I709">
        <f>IFERROR(VLOOKUP(G709,Store_Map!$A$2:$I$100,4,FALSE),"")</f>
        <v>0</v>
      </c>
      <c r="J709">
        <f>IFERROR(VLOOKUP(G709,Store_Map!$A$2:$I$100,5,FALSE),"")</f>
        <v>0</v>
      </c>
      <c r="K709">
        <f>IFERROR(VLOOKUP(G709,Store_Map!$A$2:$I$100,6,FALSE),"")</f>
        <v>0</v>
      </c>
      <c r="L709">
        <f>IFERROR(VLOOKUP(G709,Store_Map!$A$2:$I$100,7,FALSE),"")</f>
        <v>0</v>
      </c>
      <c r="M709">
        <f>IFERROR(VLOOKUP(G709,Store_Map!$A$2:$I$100,8,FALSE),"")</f>
        <v>0</v>
      </c>
      <c r="N709">
        <f t="shared" si="99"/>
        <v>0</v>
      </c>
      <c r="O709" t="str">
        <f t="shared" si="100"/>
        <v>PASS</v>
      </c>
      <c r="P709" t="str">
        <f t="shared" si="101"/>
        <v>PASS</v>
      </c>
      <c r="Q709" t="str">
        <f t="shared" si="102"/>
        <v>PASS</v>
      </c>
      <c r="R709" t="str">
        <f t="shared" si="103"/>
        <v>PASS</v>
      </c>
      <c r="S709" t="str">
        <f t="shared" si="104"/>
        <v>PASS</v>
      </c>
      <c r="T709">
        <f t="shared" si="105"/>
        <v>100</v>
      </c>
      <c r="U709" t="str">
        <f t="shared" si="106"/>
        <v>Low</v>
      </c>
      <c r="V709" t="str">
        <f t="shared" si="107"/>
        <v>Clean</v>
      </c>
    </row>
    <row r="710" spans="1:22" x14ac:dyDescent="0.3">
      <c r="A710" t="str">
        <f>Raw_Data!A710</f>
        <v>6246036</v>
      </c>
      <c r="B710">
        <f>Raw_Data!B710</f>
        <v>45664</v>
      </c>
      <c r="C710" t="str">
        <f>Raw_Data!C710</f>
        <v>MELOXICAM 7.5 MG TABLET</v>
      </c>
      <c r="D710" t="str">
        <f>Raw_Data!D710</f>
        <v>68382005001</v>
      </c>
      <c r="E710" t="str">
        <f>Raw_Data!E710</f>
        <v>BYNE, EDMUND</v>
      </c>
      <c r="F710" t="str">
        <f>Raw_Data!F710</f>
        <v>1033186648</v>
      </c>
      <c r="G710" t="str">
        <f>Raw_Data!H710</f>
        <v>0</v>
      </c>
      <c r="H710">
        <f>IFERROR(VLOOKUP(G710,Store_Map!$A$2:$I$100,3,FALSE),"")</f>
        <v>0</v>
      </c>
      <c r="I710">
        <f>IFERROR(VLOOKUP(G710,Store_Map!$A$2:$I$100,4,FALSE),"")</f>
        <v>0</v>
      </c>
      <c r="J710">
        <f>IFERROR(VLOOKUP(G710,Store_Map!$A$2:$I$100,5,FALSE),"")</f>
        <v>0</v>
      </c>
      <c r="K710">
        <f>IFERROR(VLOOKUP(G710,Store_Map!$A$2:$I$100,6,FALSE),"")</f>
        <v>0</v>
      </c>
      <c r="L710">
        <f>IFERROR(VLOOKUP(G710,Store_Map!$A$2:$I$100,7,FALSE),"")</f>
        <v>0</v>
      </c>
      <c r="M710">
        <f>IFERROR(VLOOKUP(G710,Store_Map!$A$2:$I$100,8,FALSE),"")</f>
        <v>0</v>
      </c>
      <c r="N710">
        <f t="shared" si="99"/>
        <v>0</v>
      </c>
      <c r="O710" t="str">
        <f t="shared" si="100"/>
        <v>PASS</v>
      </c>
      <c r="P710" t="str">
        <f t="shared" si="101"/>
        <v>PASS</v>
      </c>
      <c r="Q710" t="str">
        <f t="shared" si="102"/>
        <v>PASS</v>
      </c>
      <c r="R710" t="str">
        <f t="shared" si="103"/>
        <v>PASS</v>
      </c>
      <c r="S710" t="str">
        <f t="shared" si="104"/>
        <v>PASS</v>
      </c>
      <c r="T710">
        <f t="shared" si="105"/>
        <v>100</v>
      </c>
      <c r="U710" t="str">
        <f t="shared" si="106"/>
        <v>Low</v>
      </c>
      <c r="V710" t="str">
        <f t="shared" si="107"/>
        <v>Clean</v>
      </c>
    </row>
    <row r="711" spans="1:22" x14ac:dyDescent="0.3">
      <c r="A711" t="str">
        <f>Raw_Data!A711</f>
        <v>6247727</v>
      </c>
      <c r="B711">
        <f>Raw_Data!B711</f>
        <v>45664</v>
      </c>
      <c r="C711" t="str">
        <f>Raw_Data!C711</f>
        <v>TACROLIMUS 0.03% OINTMENT</v>
      </c>
      <c r="D711" t="str">
        <f>Raw_Data!D711</f>
        <v>45802039000</v>
      </c>
      <c r="E711" t="str">
        <f>Raw_Data!E711</f>
        <v>THAKORE, MORGAN</v>
      </c>
      <c r="F711" t="str">
        <f>Raw_Data!F711</f>
        <v>1770875130</v>
      </c>
      <c r="G711" t="str">
        <f>Raw_Data!H711</f>
        <v>0</v>
      </c>
      <c r="H711">
        <f>IFERROR(VLOOKUP(G711,Store_Map!$A$2:$I$100,3,FALSE),"")</f>
        <v>0</v>
      </c>
      <c r="I711">
        <f>IFERROR(VLOOKUP(G711,Store_Map!$A$2:$I$100,4,FALSE),"")</f>
        <v>0</v>
      </c>
      <c r="J711">
        <f>IFERROR(VLOOKUP(G711,Store_Map!$A$2:$I$100,5,FALSE),"")</f>
        <v>0</v>
      </c>
      <c r="K711">
        <f>IFERROR(VLOOKUP(G711,Store_Map!$A$2:$I$100,6,FALSE),"")</f>
        <v>0</v>
      </c>
      <c r="L711">
        <f>IFERROR(VLOOKUP(G711,Store_Map!$A$2:$I$100,7,FALSE),"")</f>
        <v>0</v>
      </c>
      <c r="M711">
        <f>IFERROR(VLOOKUP(G711,Store_Map!$A$2:$I$100,8,FALSE),"")</f>
        <v>0</v>
      </c>
      <c r="N711">
        <f t="shared" si="99"/>
        <v>0</v>
      </c>
      <c r="O711" t="str">
        <f t="shared" si="100"/>
        <v>PASS</v>
      </c>
      <c r="P711" t="str">
        <f t="shared" si="101"/>
        <v>PASS</v>
      </c>
      <c r="Q711" t="str">
        <f t="shared" si="102"/>
        <v>PASS</v>
      </c>
      <c r="R711" t="str">
        <f t="shared" si="103"/>
        <v>PASS</v>
      </c>
      <c r="S711" t="str">
        <f t="shared" si="104"/>
        <v>PASS</v>
      </c>
      <c r="T711">
        <f t="shared" si="105"/>
        <v>100</v>
      </c>
      <c r="U711" t="str">
        <f t="shared" si="106"/>
        <v>Low</v>
      </c>
      <c r="V711" t="str">
        <f t="shared" si="107"/>
        <v>Clean</v>
      </c>
    </row>
    <row r="712" spans="1:22" x14ac:dyDescent="0.3">
      <c r="A712" t="str">
        <f>Raw_Data!A712</f>
        <v>6247728</v>
      </c>
      <c r="B712">
        <f>Raw_Data!B712</f>
        <v>45664</v>
      </c>
      <c r="C712" t="str">
        <f>Raw_Data!C712</f>
        <v>CLOBETASOL 0.05% OINTMENT</v>
      </c>
      <c r="D712" t="str">
        <f>Raw_Data!D712</f>
        <v>51672125901</v>
      </c>
      <c r="E712" t="str">
        <f>Raw_Data!E712</f>
        <v>THAKORE, MORGAN</v>
      </c>
      <c r="F712" t="str">
        <f>Raw_Data!F712</f>
        <v>1770875130</v>
      </c>
      <c r="G712" t="str">
        <f>Raw_Data!H712</f>
        <v>0</v>
      </c>
      <c r="H712">
        <f>IFERROR(VLOOKUP(G712,Store_Map!$A$2:$I$100,3,FALSE),"")</f>
        <v>0</v>
      </c>
      <c r="I712">
        <f>IFERROR(VLOOKUP(G712,Store_Map!$A$2:$I$100,4,FALSE),"")</f>
        <v>0</v>
      </c>
      <c r="J712">
        <f>IFERROR(VLOOKUP(G712,Store_Map!$A$2:$I$100,5,FALSE),"")</f>
        <v>0</v>
      </c>
      <c r="K712">
        <f>IFERROR(VLOOKUP(G712,Store_Map!$A$2:$I$100,6,FALSE),"")</f>
        <v>0</v>
      </c>
      <c r="L712">
        <f>IFERROR(VLOOKUP(G712,Store_Map!$A$2:$I$100,7,FALSE),"")</f>
        <v>0</v>
      </c>
      <c r="M712">
        <f>IFERROR(VLOOKUP(G712,Store_Map!$A$2:$I$100,8,FALSE),"")</f>
        <v>0</v>
      </c>
      <c r="N712">
        <f t="shared" si="99"/>
        <v>0</v>
      </c>
      <c r="O712" t="str">
        <f t="shared" si="100"/>
        <v>PASS</v>
      </c>
      <c r="P712" t="str">
        <f t="shared" si="101"/>
        <v>PASS</v>
      </c>
      <c r="Q712" t="str">
        <f t="shared" si="102"/>
        <v>PASS</v>
      </c>
      <c r="R712" t="str">
        <f t="shared" si="103"/>
        <v>PASS</v>
      </c>
      <c r="S712" t="str">
        <f t="shared" si="104"/>
        <v>PASS</v>
      </c>
      <c r="T712">
        <f t="shared" si="105"/>
        <v>100</v>
      </c>
      <c r="U712" t="str">
        <f t="shared" si="106"/>
        <v>Low</v>
      </c>
      <c r="V712" t="str">
        <f t="shared" si="107"/>
        <v>Clean</v>
      </c>
    </row>
    <row r="713" spans="1:22" x14ac:dyDescent="0.3">
      <c r="A713" t="str">
        <f>Raw_Data!A713</f>
        <v>6235684</v>
      </c>
      <c r="B713">
        <f>Raw_Data!B713</f>
        <v>45664</v>
      </c>
      <c r="C713" t="str">
        <f>Raw_Data!C713</f>
        <v>LOSARTAN-HCTZ 100-12.5 MG T</v>
      </c>
      <c r="D713" t="str">
        <f>Raw_Data!D713</f>
        <v>68180021609</v>
      </c>
      <c r="E713" t="str">
        <f>Raw_Data!E713</f>
        <v>GIBBS, JON</v>
      </c>
      <c r="F713" t="str">
        <f>Raw_Data!F713</f>
        <v>1700896156</v>
      </c>
      <c r="G713" t="str">
        <f>Raw_Data!H713</f>
        <v>0</v>
      </c>
      <c r="H713">
        <f>IFERROR(VLOOKUP(G713,Store_Map!$A$2:$I$100,3,FALSE),"")</f>
        <v>0</v>
      </c>
      <c r="I713">
        <f>IFERROR(VLOOKUP(G713,Store_Map!$A$2:$I$100,4,FALSE),"")</f>
        <v>0</v>
      </c>
      <c r="J713">
        <f>IFERROR(VLOOKUP(G713,Store_Map!$A$2:$I$100,5,FALSE),"")</f>
        <v>0</v>
      </c>
      <c r="K713">
        <f>IFERROR(VLOOKUP(G713,Store_Map!$A$2:$I$100,6,FALSE),"")</f>
        <v>0</v>
      </c>
      <c r="L713">
        <f>IFERROR(VLOOKUP(G713,Store_Map!$A$2:$I$100,7,FALSE),"")</f>
        <v>0</v>
      </c>
      <c r="M713">
        <f>IFERROR(VLOOKUP(G713,Store_Map!$A$2:$I$100,8,FALSE),"")</f>
        <v>0</v>
      </c>
      <c r="N713">
        <f t="shared" si="99"/>
        <v>0</v>
      </c>
      <c r="O713" t="str">
        <f t="shared" si="100"/>
        <v>PASS</v>
      </c>
      <c r="P713" t="str">
        <f t="shared" si="101"/>
        <v>PASS</v>
      </c>
      <c r="Q713" t="str">
        <f t="shared" si="102"/>
        <v>PASS</v>
      </c>
      <c r="R713" t="str">
        <f t="shared" si="103"/>
        <v>PASS</v>
      </c>
      <c r="S713" t="str">
        <f t="shared" si="104"/>
        <v>PASS</v>
      </c>
      <c r="T713">
        <f t="shared" si="105"/>
        <v>100</v>
      </c>
      <c r="U713" t="str">
        <f t="shared" si="106"/>
        <v>Low</v>
      </c>
      <c r="V713" t="str">
        <f t="shared" si="107"/>
        <v>Clean</v>
      </c>
    </row>
    <row r="714" spans="1:22" x14ac:dyDescent="0.3">
      <c r="A714" t="str">
        <f>Raw_Data!A714</f>
        <v>6245038</v>
      </c>
      <c r="B714">
        <f>Raw_Data!B714</f>
        <v>45664</v>
      </c>
      <c r="C714" t="str">
        <f>Raw_Data!C714</f>
        <v>AMLODIPINE BESYLATE 10 MG T</v>
      </c>
      <c r="D714" t="str">
        <f>Raw_Data!D714</f>
        <v>29300039810</v>
      </c>
      <c r="E714" t="str">
        <f>Raw_Data!E714</f>
        <v>BYNE, EDMUND</v>
      </c>
      <c r="F714" t="str">
        <f>Raw_Data!F714</f>
        <v>1033186648</v>
      </c>
      <c r="G714" t="str">
        <f>Raw_Data!H714</f>
        <v>0</v>
      </c>
      <c r="H714">
        <f>IFERROR(VLOOKUP(G714,Store_Map!$A$2:$I$100,3,FALSE),"")</f>
        <v>0</v>
      </c>
      <c r="I714">
        <f>IFERROR(VLOOKUP(G714,Store_Map!$A$2:$I$100,4,FALSE),"")</f>
        <v>0</v>
      </c>
      <c r="J714">
        <f>IFERROR(VLOOKUP(G714,Store_Map!$A$2:$I$100,5,FALSE),"")</f>
        <v>0</v>
      </c>
      <c r="K714">
        <f>IFERROR(VLOOKUP(G714,Store_Map!$A$2:$I$100,6,FALSE),"")</f>
        <v>0</v>
      </c>
      <c r="L714">
        <f>IFERROR(VLOOKUP(G714,Store_Map!$A$2:$I$100,7,FALSE),"")</f>
        <v>0</v>
      </c>
      <c r="M714">
        <f>IFERROR(VLOOKUP(G714,Store_Map!$A$2:$I$100,8,FALSE),"")</f>
        <v>0</v>
      </c>
      <c r="N714">
        <f t="shared" si="99"/>
        <v>0</v>
      </c>
      <c r="O714" t="str">
        <f t="shared" si="100"/>
        <v>PASS</v>
      </c>
      <c r="P714" t="str">
        <f t="shared" si="101"/>
        <v>PASS</v>
      </c>
      <c r="Q714" t="str">
        <f t="shared" si="102"/>
        <v>PASS</v>
      </c>
      <c r="R714" t="str">
        <f t="shared" si="103"/>
        <v>PASS</v>
      </c>
      <c r="S714" t="str">
        <f t="shared" si="104"/>
        <v>PASS</v>
      </c>
      <c r="T714">
        <f t="shared" si="105"/>
        <v>100</v>
      </c>
      <c r="U714" t="str">
        <f t="shared" si="106"/>
        <v>Low</v>
      </c>
      <c r="V714" t="str">
        <f t="shared" si="107"/>
        <v>Clean</v>
      </c>
    </row>
    <row r="715" spans="1:22" x14ac:dyDescent="0.3">
      <c r="A715" t="str">
        <f>Raw_Data!A715</f>
        <v>6240068</v>
      </c>
      <c r="B715">
        <f>Raw_Data!B715</f>
        <v>45664</v>
      </c>
      <c r="C715" t="str">
        <f>Raw_Data!C715</f>
        <v>VALACYCLOVIR HCL 1 GRAM TAB</v>
      </c>
      <c r="D715" t="str">
        <f>Raw_Data!D715</f>
        <v>57237004330</v>
      </c>
      <c r="E715" t="str">
        <f>Raw_Data!E715</f>
        <v>THAKORE, MORGAN</v>
      </c>
      <c r="F715" t="str">
        <f>Raw_Data!F715</f>
        <v>1770875130</v>
      </c>
      <c r="G715" t="str">
        <f>Raw_Data!H715</f>
        <v>0</v>
      </c>
      <c r="H715">
        <f>IFERROR(VLOOKUP(G715,Store_Map!$A$2:$I$100,3,FALSE),"")</f>
        <v>0</v>
      </c>
      <c r="I715">
        <f>IFERROR(VLOOKUP(G715,Store_Map!$A$2:$I$100,4,FALSE),"")</f>
        <v>0</v>
      </c>
      <c r="J715">
        <f>IFERROR(VLOOKUP(G715,Store_Map!$A$2:$I$100,5,FALSE),"")</f>
        <v>0</v>
      </c>
      <c r="K715">
        <f>IFERROR(VLOOKUP(G715,Store_Map!$A$2:$I$100,6,FALSE),"")</f>
        <v>0</v>
      </c>
      <c r="L715">
        <f>IFERROR(VLOOKUP(G715,Store_Map!$A$2:$I$100,7,FALSE),"")</f>
        <v>0</v>
      </c>
      <c r="M715">
        <f>IFERROR(VLOOKUP(G715,Store_Map!$A$2:$I$100,8,FALSE),"")</f>
        <v>0</v>
      </c>
      <c r="N715">
        <f t="shared" si="99"/>
        <v>0</v>
      </c>
      <c r="O715" t="str">
        <f t="shared" si="100"/>
        <v>PASS</v>
      </c>
      <c r="P715" t="str">
        <f t="shared" si="101"/>
        <v>PASS</v>
      </c>
      <c r="Q715" t="str">
        <f t="shared" si="102"/>
        <v>PASS</v>
      </c>
      <c r="R715" t="str">
        <f t="shared" si="103"/>
        <v>PASS</v>
      </c>
      <c r="S715" t="str">
        <f t="shared" si="104"/>
        <v>PASS</v>
      </c>
      <c r="T715">
        <f t="shared" si="105"/>
        <v>100</v>
      </c>
      <c r="U715" t="str">
        <f t="shared" si="106"/>
        <v>Low</v>
      </c>
      <c r="V715" t="str">
        <f t="shared" si="107"/>
        <v>Clean</v>
      </c>
    </row>
    <row r="716" spans="1:22" x14ac:dyDescent="0.3">
      <c r="A716" t="str">
        <f>Raw_Data!A716</f>
        <v>6251336</v>
      </c>
      <c r="B716">
        <f>Raw_Data!B716</f>
        <v>45664</v>
      </c>
      <c r="C716" t="str">
        <f>Raw_Data!C716</f>
        <v>NICOTINE 14 MG/24HR PATCH</v>
      </c>
      <c r="D716" t="str">
        <f>Raw_Data!D716</f>
        <v>536589571</v>
      </c>
      <c r="E716" t="str">
        <f>Raw_Data!E716</f>
        <v>BYNE, EDMUND</v>
      </c>
      <c r="F716" t="str">
        <f>Raw_Data!F716</f>
        <v>1033186648</v>
      </c>
      <c r="G716" t="str">
        <f>Raw_Data!H716</f>
        <v>0</v>
      </c>
      <c r="H716">
        <f>IFERROR(VLOOKUP(G716,Store_Map!$A$2:$I$100,3,FALSE),"")</f>
        <v>0</v>
      </c>
      <c r="I716">
        <f>IFERROR(VLOOKUP(G716,Store_Map!$A$2:$I$100,4,FALSE),"")</f>
        <v>0</v>
      </c>
      <c r="J716">
        <f>IFERROR(VLOOKUP(G716,Store_Map!$A$2:$I$100,5,FALSE),"")</f>
        <v>0</v>
      </c>
      <c r="K716">
        <f>IFERROR(VLOOKUP(G716,Store_Map!$A$2:$I$100,6,FALSE),"")</f>
        <v>0</v>
      </c>
      <c r="L716">
        <f>IFERROR(VLOOKUP(G716,Store_Map!$A$2:$I$100,7,FALSE),"")</f>
        <v>0</v>
      </c>
      <c r="M716">
        <f>IFERROR(VLOOKUP(G716,Store_Map!$A$2:$I$100,8,FALSE),"")</f>
        <v>0</v>
      </c>
      <c r="N716">
        <f t="shared" si="99"/>
        <v>0</v>
      </c>
      <c r="O716" t="str">
        <f t="shared" si="100"/>
        <v>PASS</v>
      </c>
      <c r="P716" t="str">
        <f t="shared" si="101"/>
        <v>REVIEW</v>
      </c>
      <c r="Q716" t="str">
        <f t="shared" si="102"/>
        <v>PASS</v>
      </c>
      <c r="R716" t="str">
        <f t="shared" si="103"/>
        <v>PASS</v>
      </c>
      <c r="S716" t="str">
        <f t="shared" si="104"/>
        <v>REVIEW</v>
      </c>
      <c r="T716">
        <f t="shared" si="105"/>
        <v>90</v>
      </c>
      <c r="U716" t="str">
        <f t="shared" si="106"/>
        <v>Low</v>
      </c>
      <c r="V716" t="str">
        <f t="shared" si="107"/>
        <v>Invalid NDC</v>
      </c>
    </row>
    <row r="717" spans="1:22" x14ac:dyDescent="0.3">
      <c r="A717" t="str">
        <f>Raw_Data!A717</f>
        <v>6236571</v>
      </c>
      <c r="B717">
        <f>Raw_Data!B717</f>
        <v>45664</v>
      </c>
      <c r="C717" t="str">
        <f>Raw_Data!C717</f>
        <v>AMLODIPINE BESYLATE 10 MG T</v>
      </c>
      <c r="D717" t="str">
        <f>Raw_Data!D717</f>
        <v>69097012815</v>
      </c>
      <c r="E717" t="str">
        <f>Raw_Data!E717</f>
        <v>BYNE, EDMUND</v>
      </c>
      <c r="F717" t="str">
        <f>Raw_Data!F717</f>
        <v>1033186648</v>
      </c>
      <c r="G717" t="str">
        <f>Raw_Data!H717</f>
        <v>0</v>
      </c>
      <c r="H717">
        <f>IFERROR(VLOOKUP(G717,Store_Map!$A$2:$I$100,3,FALSE),"")</f>
        <v>0</v>
      </c>
      <c r="I717">
        <f>IFERROR(VLOOKUP(G717,Store_Map!$A$2:$I$100,4,FALSE),"")</f>
        <v>0</v>
      </c>
      <c r="J717">
        <f>IFERROR(VLOOKUP(G717,Store_Map!$A$2:$I$100,5,FALSE),"")</f>
        <v>0</v>
      </c>
      <c r="K717">
        <f>IFERROR(VLOOKUP(G717,Store_Map!$A$2:$I$100,6,FALSE),"")</f>
        <v>0</v>
      </c>
      <c r="L717">
        <f>IFERROR(VLOOKUP(G717,Store_Map!$A$2:$I$100,7,FALSE),"")</f>
        <v>0</v>
      </c>
      <c r="M717">
        <f>IFERROR(VLOOKUP(G717,Store_Map!$A$2:$I$100,8,FALSE),"")</f>
        <v>0</v>
      </c>
      <c r="N717">
        <f t="shared" si="99"/>
        <v>0</v>
      </c>
      <c r="O717" t="str">
        <f t="shared" si="100"/>
        <v>PASS</v>
      </c>
      <c r="P717" t="str">
        <f t="shared" si="101"/>
        <v>PASS</v>
      </c>
      <c r="Q717" t="str">
        <f t="shared" si="102"/>
        <v>PASS</v>
      </c>
      <c r="R717" t="str">
        <f t="shared" si="103"/>
        <v>PASS</v>
      </c>
      <c r="S717" t="str">
        <f t="shared" si="104"/>
        <v>PASS</v>
      </c>
      <c r="T717">
        <f t="shared" si="105"/>
        <v>100</v>
      </c>
      <c r="U717" t="str">
        <f t="shared" si="106"/>
        <v>Low</v>
      </c>
      <c r="V717" t="str">
        <f t="shared" si="107"/>
        <v>Clean</v>
      </c>
    </row>
    <row r="718" spans="1:22" x14ac:dyDescent="0.3">
      <c r="A718" t="str">
        <f>Raw_Data!A718</f>
        <v>6236570</v>
      </c>
      <c r="B718">
        <f>Raw_Data!B718</f>
        <v>45664</v>
      </c>
      <c r="C718" t="str">
        <f>Raw_Data!C718</f>
        <v>CARVEDILOL 25 MG TABLET</v>
      </c>
      <c r="D718" t="str">
        <f>Raw_Data!D718</f>
        <v>68382009505</v>
      </c>
      <c r="E718" t="str">
        <f>Raw_Data!E718</f>
        <v>BYNE, EDMUND</v>
      </c>
      <c r="F718" t="str">
        <f>Raw_Data!F718</f>
        <v>1033186648</v>
      </c>
      <c r="G718" t="str">
        <f>Raw_Data!H718</f>
        <v>0</v>
      </c>
      <c r="H718">
        <f>IFERROR(VLOOKUP(G718,Store_Map!$A$2:$I$100,3,FALSE),"")</f>
        <v>0</v>
      </c>
      <c r="I718">
        <f>IFERROR(VLOOKUP(G718,Store_Map!$A$2:$I$100,4,FALSE),"")</f>
        <v>0</v>
      </c>
      <c r="J718">
        <f>IFERROR(VLOOKUP(G718,Store_Map!$A$2:$I$100,5,FALSE),"")</f>
        <v>0</v>
      </c>
      <c r="K718">
        <f>IFERROR(VLOOKUP(G718,Store_Map!$A$2:$I$100,6,FALSE),"")</f>
        <v>0</v>
      </c>
      <c r="L718">
        <f>IFERROR(VLOOKUP(G718,Store_Map!$A$2:$I$100,7,FALSE),"")</f>
        <v>0</v>
      </c>
      <c r="M718">
        <f>IFERROR(VLOOKUP(G718,Store_Map!$A$2:$I$100,8,FALSE),"")</f>
        <v>0</v>
      </c>
      <c r="N718">
        <f t="shared" si="99"/>
        <v>0</v>
      </c>
      <c r="O718" t="str">
        <f t="shared" si="100"/>
        <v>PASS</v>
      </c>
      <c r="P718" t="str">
        <f t="shared" si="101"/>
        <v>PASS</v>
      </c>
      <c r="Q718" t="str">
        <f t="shared" si="102"/>
        <v>PASS</v>
      </c>
      <c r="R718" t="str">
        <f t="shared" si="103"/>
        <v>PASS</v>
      </c>
      <c r="S718" t="str">
        <f t="shared" si="104"/>
        <v>PASS</v>
      </c>
      <c r="T718">
        <f t="shared" si="105"/>
        <v>100</v>
      </c>
      <c r="U718" t="str">
        <f t="shared" si="106"/>
        <v>Low</v>
      </c>
      <c r="V718" t="str">
        <f t="shared" si="107"/>
        <v>Clean</v>
      </c>
    </row>
    <row r="719" spans="1:22" x14ac:dyDescent="0.3">
      <c r="A719" t="str">
        <f>Raw_Data!A719</f>
        <v>6246020</v>
      </c>
      <c r="B719">
        <f>Raw_Data!B719</f>
        <v>45664</v>
      </c>
      <c r="C719" t="str">
        <f>Raw_Data!C719</f>
        <v>FLUTICASONE PROP HFA 44 MCG</v>
      </c>
      <c r="D719" t="str">
        <f>Raw_Data!D719</f>
        <v>66993007896</v>
      </c>
      <c r="E719" t="str">
        <f>Raw_Data!E719</f>
        <v>HARSHMAN, SONALI</v>
      </c>
      <c r="F719" t="str">
        <f>Raw_Data!F719</f>
        <v>1104084516</v>
      </c>
      <c r="G719" t="str">
        <f>Raw_Data!H719</f>
        <v>0</v>
      </c>
      <c r="H719">
        <f>IFERROR(VLOOKUP(G719,Store_Map!$A$2:$I$100,3,FALSE),"")</f>
        <v>0</v>
      </c>
      <c r="I719">
        <f>IFERROR(VLOOKUP(G719,Store_Map!$A$2:$I$100,4,FALSE),"")</f>
        <v>0</v>
      </c>
      <c r="J719">
        <f>IFERROR(VLOOKUP(G719,Store_Map!$A$2:$I$100,5,FALSE),"")</f>
        <v>0</v>
      </c>
      <c r="K719">
        <f>IFERROR(VLOOKUP(G719,Store_Map!$A$2:$I$100,6,FALSE),"")</f>
        <v>0</v>
      </c>
      <c r="L719">
        <f>IFERROR(VLOOKUP(G719,Store_Map!$A$2:$I$100,7,FALSE),"")</f>
        <v>0</v>
      </c>
      <c r="M719">
        <f>IFERROR(VLOOKUP(G719,Store_Map!$A$2:$I$100,8,FALSE),"")</f>
        <v>0</v>
      </c>
      <c r="N719">
        <f t="shared" si="99"/>
        <v>0</v>
      </c>
      <c r="O719" t="str">
        <f t="shared" si="100"/>
        <v>PASS</v>
      </c>
      <c r="P719" t="str">
        <f t="shared" si="101"/>
        <v>PASS</v>
      </c>
      <c r="Q719" t="str">
        <f t="shared" si="102"/>
        <v>PASS</v>
      </c>
      <c r="R719" t="str">
        <f t="shared" si="103"/>
        <v>PASS</v>
      </c>
      <c r="S719" t="str">
        <f t="shared" si="104"/>
        <v>PASS</v>
      </c>
      <c r="T719">
        <f t="shared" si="105"/>
        <v>100</v>
      </c>
      <c r="U719" t="str">
        <f t="shared" si="106"/>
        <v>Low</v>
      </c>
      <c r="V719" t="str">
        <f t="shared" si="107"/>
        <v>Clean</v>
      </c>
    </row>
    <row r="720" spans="1:22" x14ac:dyDescent="0.3">
      <c r="A720" t="str">
        <f>Raw_Data!A720</f>
        <v>6251493</v>
      </c>
      <c r="B720">
        <f>Raw_Data!B720</f>
        <v>45664</v>
      </c>
      <c r="C720" t="str">
        <f>Raw_Data!C720</f>
        <v>HYDROXYZINE HCL 25 MG TABLE</v>
      </c>
      <c r="D720" t="str">
        <f>Raw_Data!D720</f>
        <v>23155050110</v>
      </c>
      <c r="E720" t="str">
        <f>Raw_Data!E720</f>
        <v>AKHTAR, MARIAM</v>
      </c>
      <c r="F720" t="str">
        <f>Raw_Data!F720</f>
        <v>1780024596</v>
      </c>
      <c r="G720" t="str">
        <f>Raw_Data!H720</f>
        <v>0</v>
      </c>
      <c r="H720">
        <f>IFERROR(VLOOKUP(G720,Store_Map!$A$2:$I$100,3,FALSE),"")</f>
        <v>0</v>
      </c>
      <c r="I720">
        <f>IFERROR(VLOOKUP(G720,Store_Map!$A$2:$I$100,4,FALSE),"")</f>
        <v>0</v>
      </c>
      <c r="J720">
        <f>IFERROR(VLOOKUP(G720,Store_Map!$A$2:$I$100,5,FALSE),"")</f>
        <v>0</v>
      </c>
      <c r="K720">
        <f>IFERROR(VLOOKUP(G720,Store_Map!$A$2:$I$100,6,FALSE),"")</f>
        <v>0</v>
      </c>
      <c r="L720">
        <f>IFERROR(VLOOKUP(G720,Store_Map!$A$2:$I$100,7,FALSE),"")</f>
        <v>0</v>
      </c>
      <c r="M720">
        <f>IFERROR(VLOOKUP(G720,Store_Map!$A$2:$I$100,8,FALSE),"")</f>
        <v>0</v>
      </c>
      <c r="N720">
        <f t="shared" si="99"/>
        <v>0</v>
      </c>
      <c r="O720" t="str">
        <f t="shared" si="100"/>
        <v>PASS</v>
      </c>
      <c r="P720" t="str">
        <f t="shared" si="101"/>
        <v>PASS</v>
      </c>
      <c r="Q720" t="str">
        <f t="shared" si="102"/>
        <v>PASS</v>
      </c>
      <c r="R720" t="str">
        <f t="shared" si="103"/>
        <v>PASS</v>
      </c>
      <c r="S720" t="str">
        <f t="shared" si="104"/>
        <v>PASS</v>
      </c>
      <c r="T720">
        <f t="shared" si="105"/>
        <v>100</v>
      </c>
      <c r="U720" t="str">
        <f t="shared" si="106"/>
        <v>Low</v>
      </c>
      <c r="V720" t="str">
        <f t="shared" si="107"/>
        <v>Clean</v>
      </c>
    </row>
    <row r="721" spans="1:22" x14ac:dyDescent="0.3">
      <c r="A721" t="str">
        <f>Raw_Data!A721</f>
        <v>6251494</v>
      </c>
      <c r="B721">
        <f>Raw_Data!B721</f>
        <v>45664</v>
      </c>
      <c r="C721" t="str">
        <f>Raw_Data!C721</f>
        <v>DULOXETINE HCL DR 20 MG CAP</v>
      </c>
      <c r="D721" t="str">
        <f>Raw_Data!D721</f>
        <v>68180029407</v>
      </c>
      <c r="E721" t="str">
        <f>Raw_Data!E721</f>
        <v>AKHTAR, MARIAM</v>
      </c>
      <c r="F721" t="str">
        <f>Raw_Data!F721</f>
        <v>1780024596</v>
      </c>
      <c r="G721" t="str">
        <f>Raw_Data!H721</f>
        <v>0</v>
      </c>
      <c r="H721">
        <f>IFERROR(VLOOKUP(G721,Store_Map!$A$2:$I$100,3,FALSE),"")</f>
        <v>0</v>
      </c>
      <c r="I721">
        <f>IFERROR(VLOOKUP(G721,Store_Map!$A$2:$I$100,4,FALSE),"")</f>
        <v>0</v>
      </c>
      <c r="J721">
        <f>IFERROR(VLOOKUP(G721,Store_Map!$A$2:$I$100,5,FALSE),"")</f>
        <v>0</v>
      </c>
      <c r="K721">
        <f>IFERROR(VLOOKUP(G721,Store_Map!$A$2:$I$100,6,FALSE),"")</f>
        <v>0</v>
      </c>
      <c r="L721">
        <f>IFERROR(VLOOKUP(G721,Store_Map!$A$2:$I$100,7,FALSE),"")</f>
        <v>0</v>
      </c>
      <c r="M721">
        <f>IFERROR(VLOOKUP(G721,Store_Map!$A$2:$I$100,8,FALSE),"")</f>
        <v>0</v>
      </c>
      <c r="N721">
        <f t="shared" si="99"/>
        <v>0</v>
      </c>
      <c r="O721" t="str">
        <f t="shared" si="100"/>
        <v>PASS</v>
      </c>
      <c r="P721" t="str">
        <f t="shared" si="101"/>
        <v>PASS</v>
      </c>
      <c r="Q721" t="str">
        <f t="shared" si="102"/>
        <v>PASS</v>
      </c>
      <c r="R721" t="str">
        <f t="shared" si="103"/>
        <v>PASS</v>
      </c>
      <c r="S721" t="str">
        <f t="shared" si="104"/>
        <v>PASS</v>
      </c>
      <c r="T721">
        <f t="shared" si="105"/>
        <v>100</v>
      </c>
      <c r="U721" t="str">
        <f t="shared" si="106"/>
        <v>Low</v>
      </c>
      <c r="V721" t="str">
        <f t="shared" si="107"/>
        <v>Clean</v>
      </c>
    </row>
    <row r="722" spans="1:22" x14ac:dyDescent="0.3">
      <c r="A722" t="str">
        <f>Raw_Data!A722</f>
        <v>6251496</v>
      </c>
      <c r="B722">
        <f>Raw_Data!B722</f>
        <v>45664</v>
      </c>
      <c r="C722" t="str">
        <f>Raw_Data!C722</f>
        <v>ATORVASTATIN 40 MG TABLET</v>
      </c>
      <c r="D722" t="str">
        <f>Raw_Data!D722</f>
        <v>67877051310</v>
      </c>
      <c r="E722" t="str">
        <f>Raw_Data!E722</f>
        <v>AKHTAR, MARIAM</v>
      </c>
      <c r="F722" t="str">
        <f>Raw_Data!F722</f>
        <v>1780024596</v>
      </c>
      <c r="G722" t="str">
        <f>Raw_Data!H722</f>
        <v>0</v>
      </c>
      <c r="H722">
        <f>IFERROR(VLOOKUP(G722,Store_Map!$A$2:$I$100,3,FALSE),"")</f>
        <v>0</v>
      </c>
      <c r="I722">
        <f>IFERROR(VLOOKUP(G722,Store_Map!$A$2:$I$100,4,FALSE),"")</f>
        <v>0</v>
      </c>
      <c r="J722">
        <f>IFERROR(VLOOKUP(G722,Store_Map!$A$2:$I$100,5,FALSE),"")</f>
        <v>0</v>
      </c>
      <c r="K722">
        <f>IFERROR(VLOOKUP(G722,Store_Map!$A$2:$I$100,6,FALSE),"")</f>
        <v>0</v>
      </c>
      <c r="L722">
        <f>IFERROR(VLOOKUP(G722,Store_Map!$A$2:$I$100,7,FALSE),"")</f>
        <v>0</v>
      </c>
      <c r="M722">
        <f>IFERROR(VLOOKUP(G722,Store_Map!$A$2:$I$100,8,FALSE),"")</f>
        <v>0</v>
      </c>
      <c r="N722">
        <f t="shared" si="99"/>
        <v>0</v>
      </c>
      <c r="O722" t="str">
        <f t="shared" si="100"/>
        <v>PASS</v>
      </c>
      <c r="P722" t="str">
        <f t="shared" si="101"/>
        <v>PASS</v>
      </c>
      <c r="Q722" t="str">
        <f t="shared" si="102"/>
        <v>PASS</v>
      </c>
      <c r="R722" t="str">
        <f t="shared" si="103"/>
        <v>PASS</v>
      </c>
      <c r="S722" t="str">
        <f t="shared" si="104"/>
        <v>PASS</v>
      </c>
      <c r="T722">
        <f t="shared" si="105"/>
        <v>100</v>
      </c>
      <c r="U722" t="str">
        <f t="shared" si="106"/>
        <v>Low</v>
      </c>
      <c r="V722" t="str">
        <f t="shared" si="107"/>
        <v>Clean</v>
      </c>
    </row>
    <row r="723" spans="1:22" x14ac:dyDescent="0.3">
      <c r="A723" t="str">
        <f>Raw_Data!A723</f>
        <v>6251498</v>
      </c>
      <c r="B723">
        <f>Raw_Data!B723</f>
        <v>45664</v>
      </c>
      <c r="C723" t="str">
        <f>Raw_Data!C723</f>
        <v>LISINOPRIL 40 MG TABLET</v>
      </c>
      <c r="D723" t="str">
        <f>Raw_Data!D723</f>
        <v>68180097903</v>
      </c>
      <c r="E723" t="str">
        <f>Raw_Data!E723</f>
        <v>AKHTAR, MARIAM</v>
      </c>
      <c r="F723" t="str">
        <f>Raw_Data!F723</f>
        <v>1780024596</v>
      </c>
      <c r="G723" t="str">
        <f>Raw_Data!H723</f>
        <v>0</v>
      </c>
      <c r="H723">
        <f>IFERROR(VLOOKUP(G723,Store_Map!$A$2:$I$100,3,FALSE),"")</f>
        <v>0</v>
      </c>
      <c r="I723">
        <f>IFERROR(VLOOKUP(G723,Store_Map!$A$2:$I$100,4,FALSE),"")</f>
        <v>0</v>
      </c>
      <c r="J723">
        <f>IFERROR(VLOOKUP(G723,Store_Map!$A$2:$I$100,5,FALSE),"")</f>
        <v>0</v>
      </c>
      <c r="K723">
        <f>IFERROR(VLOOKUP(G723,Store_Map!$A$2:$I$100,6,FALSE),"")</f>
        <v>0</v>
      </c>
      <c r="L723">
        <f>IFERROR(VLOOKUP(G723,Store_Map!$A$2:$I$100,7,FALSE),"")</f>
        <v>0</v>
      </c>
      <c r="M723">
        <f>IFERROR(VLOOKUP(G723,Store_Map!$A$2:$I$100,8,FALSE),"")</f>
        <v>0</v>
      </c>
      <c r="N723">
        <f t="shared" si="99"/>
        <v>0</v>
      </c>
      <c r="O723" t="str">
        <f t="shared" si="100"/>
        <v>PASS</v>
      </c>
      <c r="P723" t="str">
        <f t="shared" si="101"/>
        <v>PASS</v>
      </c>
      <c r="Q723" t="str">
        <f t="shared" si="102"/>
        <v>PASS</v>
      </c>
      <c r="R723" t="str">
        <f t="shared" si="103"/>
        <v>PASS</v>
      </c>
      <c r="S723" t="str">
        <f t="shared" si="104"/>
        <v>PASS</v>
      </c>
      <c r="T723">
        <f t="shared" si="105"/>
        <v>100</v>
      </c>
      <c r="U723" t="str">
        <f t="shared" si="106"/>
        <v>Low</v>
      </c>
      <c r="V723" t="str">
        <f t="shared" si="107"/>
        <v>Clean</v>
      </c>
    </row>
    <row r="724" spans="1:22" x14ac:dyDescent="0.3">
      <c r="A724" t="str">
        <f>Raw_Data!A724</f>
        <v>6251499</v>
      </c>
      <c r="B724">
        <f>Raw_Data!B724</f>
        <v>45664</v>
      </c>
      <c r="C724" t="str">
        <f>Raw_Data!C724</f>
        <v>TRAZODONE 100 MG TABLET</v>
      </c>
      <c r="D724" t="str">
        <f>Raw_Data!D724</f>
        <v>13107008001</v>
      </c>
      <c r="E724" t="str">
        <f>Raw_Data!E724</f>
        <v>AKHTAR, MARIAM</v>
      </c>
      <c r="F724" t="str">
        <f>Raw_Data!F724</f>
        <v>1780024596</v>
      </c>
      <c r="G724" t="str">
        <f>Raw_Data!H724</f>
        <v>0</v>
      </c>
      <c r="H724">
        <f>IFERROR(VLOOKUP(G724,Store_Map!$A$2:$I$100,3,FALSE),"")</f>
        <v>0</v>
      </c>
      <c r="I724">
        <f>IFERROR(VLOOKUP(G724,Store_Map!$A$2:$I$100,4,FALSE),"")</f>
        <v>0</v>
      </c>
      <c r="J724">
        <f>IFERROR(VLOOKUP(G724,Store_Map!$A$2:$I$100,5,FALSE),"")</f>
        <v>0</v>
      </c>
      <c r="K724">
        <f>IFERROR(VLOOKUP(G724,Store_Map!$A$2:$I$100,6,FALSE),"")</f>
        <v>0</v>
      </c>
      <c r="L724">
        <f>IFERROR(VLOOKUP(G724,Store_Map!$A$2:$I$100,7,FALSE),"")</f>
        <v>0</v>
      </c>
      <c r="M724">
        <f>IFERROR(VLOOKUP(G724,Store_Map!$A$2:$I$100,8,FALSE),"")</f>
        <v>0</v>
      </c>
      <c r="N724">
        <f t="shared" si="99"/>
        <v>0</v>
      </c>
      <c r="O724" t="str">
        <f t="shared" si="100"/>
        <v>PASS</v>
      </c>
      <c r="P724" t="str">
        <f t="shared" si="101"/>
        <v>PASS</v>
      </c>
      <c r="Q724" t="str">
        <f t="shared" si="102"/>
        <v>PASS</v>
      </c>
      <c r="R724" t="str">
        <f t="shared" si="103"/>
        <v>PASS</v>
      </c>
      <c r="S724" t="str">
        <f t="shared" si="104"/>
        <v>PASS</v>
      </c>
      <c r="T724">
        <f t="shared" si="105"/>
        <v>100</v>
      </c>
      <c r="U724" t="str">
        <f t="shared" si="106"/>
        <v>Low</v>
      </c>
      <c r="V724" t="str">
        <f t="shared" si="107"/>
        <v>Clean</v>
      </c>
    </row>
    <row r="725" spans="1:22" x14ac:dyDescent="0.3">
      <c r="A725" t="str">
        <f>Raw_Data!A725</f>
        <v>6249791</v>
      </c>
      <c r="B725">
        <f>Raw_Data!B725</f>
        <v>45664</v>
      </c>
      <c r="C725" t="str">
        <f>Raw_Data!C725</f>
        <v>PRAVASTATIN SODIUM 20 MG TA</v>
      </c>
      <c r="D725" t="str">
        <f>Raw_Data!D725</f>
        <v>93720198</v>
      </c>
      <c r="E725" t="str">
        <f>Raw_Data!E725</f>
        <v>GIBBS, JON</v>
      </c>
      <c r="F725" t="str">
        <f>Raw_Data!F725</f>
        <v>1700896156</v>
      </c>
      <c r="G725" t="str">
        <f>Raw_Data!H725</f>
        <v>0</v>
      </c>
      <c r="H725">
        <f>IFERROR(VLOOKUP(G725,Store_Map!$A$2:$I$100,3,FALSE),"")</f>
        <v>0</v>
      </c>
      <c r="I725">
        <f>IFERROR(VLOOKUP(G725,Store_Map!$A$2:$I$100,4,FALSE),"")</f>
        <v>0</v>
      </c>
      <c r="J725">
        <f>IFERROR(VLOOKUP(G725,Store_Map!$A$2:$I$100,5,FALSE),"")</f>
        <v>0</v>
      </c>
      <c r="K725">
        <f>IFERROR(VLOOKUP(G725,Store_Map!$A$2:$I$100,6,FALSE),"")</f>
        <v>0</v>
      </c>
      <c r="L725">
        <f>IFERROR(VLOOKUP(G725,Store_Map!$A$2:$I$100,7,FALSE),"")</f>
        <v>0</v>
      </c>
      <c r="M725">
        <f>IFERROR(VLOOKUP(G725,Store_Map!$A$2:$I$100,8,FALSE),"")</f>
        <v>0</v>
      </c>
      <c r="N725">
        <f t="shared" si="99"/>
        <v>0</v>
      </c>
      <c r="O725" t="str">
        <f t="shared" si="100"/>
        <v>PASS</v>
      </c>
      <c r="P725" t="str">
        <f t="shared" si="101"/>
        <v>REVIEW</v>
      </c>
      <c r="Q725" t="str">
        <f t="shared" si="102"/>
        <v>PASS</v>
      </c>
      <c r="R725" t="str">
        <f t="shared" si="103"/>
        <v>PASS</v>
      </c>
      <c r="S725" t="str">
        <f t="shared" si="104"/>
        <v>REVIEW</v>
      </c>
      <c r="T725">
        <f t="shared" si="105"/>
        <v>90</v>
      </c>
      <c r="U725" t="str">
        <f t="shared" si="106"/>
        <v>Low</v>
      </c>
      <c r="V725" t="str">
        <f t="shared" si="107"/>
        <v>Invalid NDC</v>
      </c>
    </row>
    <row r="726" spans="1:22" x14ac:dyDescent="0.3">
      <c r="A726" t="str">
        <f>Raw_Data!A726</f>
        <v>6249778</v>
      </c>
      <c r="B726">
        <f>Raw_Data!B726</f>
        <v>45664</v>
      </c>
      <c r="C726" t="str">
        <f>Raw_Data!C726</f>
        <v>LEVOCETIRIZINE 5 MG TABLET</v>
      </c>
      <c r="D726" t="str">
        <f>Raw_Data!D726</f>
        <v>33342020010</v>
      </c>
      <c r="E726" t="str">
        <f>Raw_Data!E726</f>
        <v>GIBBS, JON</v>
      </c>
      <c r="F726" t="str">
        <f>Raw_Data!F726</f>
        <v>1700896156</v>
      </c>
      <c r="G726" t="str">
        <f>Raw_Data!H726</f>
        <v>0</v>
      </c>
      <c r="H726">
        <f>IFERROR(VLOOKUP(G726,Store_Map!$A$2:$I$100,3,FALSE),"")</f>
        <v>0</v>
      </c>
      <c r="I726">
        <f>IFERROR(VLOOKUP(G726,Store_Map!$A$2:$I$100,4,FALSE),"")</f>
        <v>0</v>
      </c>
      <c r="J726">
        <f>IFERROR(VLOOKUP(G726,Store_Map!$A$2:$I$100,5,FALSE),"")</f>
        <v>0</v>
      </c>
      <c r="K726">
        <f>IFERROR(VLOOKUP(G726,Store_Map!$A$2:$I$100,6,FALSE),"")</f>
        <v>0</v>
      </c>
      <c r="L726">
        <f>IFERROR(VLOOKUP(G726,Store_Map!$A$2:$I$100,7,FALSE),"")</f>
        <v>0</v>
      </c>
      <c r="M726">
        <f>IFERROR(VLOOKUP(G726,Store_Map!$A$2:$I$100,8,FALSE),"")</f>
        <v>0</v>
      </c>
      <c r="N726">
        <f t="shared" si="99"/>
        <v>0</v>
      </c>
      <c r="O726" t="str">
        <f t="shared" si="100"/>
        <v>PASS</v>
      </c>
      <c r="P726" t="str">
        <f t="shared" si="101"/>
        <v>PASS</v>
      </c>
      <c r="Q726" t="str">
        <f t="shared" si="102"/>
        <v>PASS</v>
      </c>
      <c r="R726" t="str">
        <f t="shared" si="103"/>
        <v>PASS</v>
      </c>
      <c r="S726" t="str">
        <f t="shared" si="104"/>
        <v>PASS</v>
      </c>
      <c r="T726">
        <f t="shared" si="105"/>
        <v>100</v>
      </c>
      <c r="U726" t="str">
        <f t="shared" si="106"/>
        <v>Low</v>
      </c>
      <c r="V726" t="str">
        <f t="shared" si="107"/>
        <v>Clean</v>
      </c>
    </row>
    <row r="727" spans="1:22" x14ac:dyDescent="0.3">
      <c r="A727" t="str">
        <f>Raw_Data!A727</f>
        <v>6251504</v>
      </c>
      <c r="B727">
        <f>Raw_Data!B727</f>
        <v>45664</v>
      </c>
      <c r="C727" t="str">
        <f>Raw_Data!C727</f>
        <v>LOSARTAN POTASSIUM 100 MG T</v>
      </c>
      <c r="D727" t="str">
        <f>Raw_Data!D727</f>
        <v>65862020399</v>
      </c>
      <c r="E727" t="str">
        <f>Raw_Data!E727</f>
        <v>YASIN, NURA</v>
      </c>
      <c r="F727" t="str">
        <f>Raw_Data!F727</f>
        <v>1265518567</v>
      </c>
      <c r="G727" t="str">
        <f>Raw_Data!H727</f>
        <v>0</v>
      </c>
      <c r="H727">
        <f>IFERROR(VLOOKUP(G727,Store_Map!$A$2:$I$100,3,FALSE),"")</f>
        <v>0</v>
      </c>
      <c r="I727">
        <f>IFERROR(VLOOKUP(G727,Store_Map!$A$2:$I$100,4,FALSE),"")</f>
        <v>0</v>
      </c>
      <c r="J727">
        <f>IFERROR(VLOOKUP(G727,Store_Map!$A$2:$I$100,5,FALSE),"")</f>
        <v>0</v>
      </c>
      <c r="K727">
        <f>IFERROR(VLOOKUP(G727,Store_Map!$A$2:$I$100,6,FALSE),"")</f>
        <v>0</v>
      </c>
      <c r="L727">
        <f>IFERROR(VLOOKUP(G727,Store_Map!$A$2:$I$100,7,FALSE),"")</f>
        <v>0</v>
      </c>
      <c r="M727">
        <f>IFERROR(VLOOKUP(G727,Store_Map!$A$2:$I$100,8,FALSE),"")</f>
        <v>0</v>
      </c>
      <c r="N727">
        <f t="shared" si="99"/>
        <v>0</v>
      </c>
      <c r="O727" t="str">
        <f t="shared" si="100"/>
        <v>PASS</v>
      </c>
      <c r="P727" t="str">
        <f t="shared" si="101"/>
        <v>PASS</v>
      </c>
      <c r="Q727" t="str">
        <f t="shared" si="102"/>
        <v>PASS</v>
      </c>
      <c r="R727" t="str">
        <f t="shared" si="103"/>
        <v>PASS</v>
      </c>
      <c r="S727" t="str">
        <f t="shared" si="104"/>
        <v>PASS</v>
      </c>
      <c r="T727">
        <f t="shared" si="105"/>
        <v>100</v>
      </c>
      <c r="U727" t="str">
        <f t="shared" si="106"/>
        <v>Low</v>
      </c>
      <c r="V727" t="str">
        <f t="shared" si="107"/>
        <v>Clean</v>
      </c>
    </row>
    <row r="728" spans="1:22" x14ac:dyDescent="0.3">
      <c r="A728" t="str">
        <f>Raw_Data!A728</f>
        <v>6251505</v>
      </c>
      <c r="B728">
        <f>Raw_Data!B728</f>
        <v>45664</v>
      </c>
      <c r="C728" t="str">
        <f>Raw_Data!C728</f>
        <v>CARVEDILOL 25 MG TABLET</v>
      </c>
      <c r="D728" t="str">
        <f>Raw_Data!D728</f>
        <v>68382009505</v>
      </c>
      <c r="E728" t="str">
        <f>Raw_Data!E728</f>
        <v>YASIN, NURA</v>
      </c>
      <c r="F728" t="str">
        <f>Raw_Data!F728</f>
        <v>1265518567</v>
      </c>
      <c r="G728" t="str">
        <f>Raw_Data!H728</f>
        <v>0</v>
      </c>
      <c r="H728">
        <f>IFERROR(VLOOKUP(G728,Store_Map!$A$2:$I$100,3,FALSE),"")</f>
        <v>0</v>
      </c>
      <c r="I728">
        <f>IFERROR(VLOOKUP(G728,Store_Map!$A$2:$I$100,4,FALSE),"")</f>
        <v>0</v>
      </c>
      <c r="J728">
        <f>IFERROR(VLOOKUP(G728,Store_Map!$A$2:$I$100,5,FALSE),"")</f>
        <v>0</v>
      </c>
      <c r="K728">
        <f>IFERROR(VLOOKUP(G728,Store_Map!$A$2:$I$100,6,FALSE),"")</f>
        <v>0</v>
      </c>
      <c r="L728">
        <f>IFERROR(VLOOKUP(G728,Store_Map!$A$2:$I$100,7,FALSE),"")</f>
        <v>0</v>
      </c>
      <c r="M728">
        <f>IFERROR(VLOOKUP(G728,Store_Map!$A$2:$I$100,8,FALSE),"")</f>
        <v>0</v>
      </c>
      <c r="N728">
        <f t="shared" si="99"/>
        <v>0</v>
      </c>
      <c r="O728" t="str">
        <f t="shared" si="100"/>
        <v>PASS</v>
      </c>
      <c r="P728" t="str">
        <f t="shared" si="101"/>
        <v>PASS</v>
      </c>
      <c r="Q728" t="str">
        <f t="shared" si="102"/>
        <v>PASS</v>
      </c>
      <c r="R728" t="str">
        <f t="shared" si="103"/>
        <v>PASS</v>
      </c>
      <c r="S728" t="str">
        <f t="shared" si="104"/>
        <v>PASS</v>
      </c>
      <c r="T728">
        <f t="shared" si="105"/>
        <v>100</v>
      </c>
      <c r="U728" t="str">
        <f t="shared" si="106"/>
        <v>Low</v>
      </c>
      <c r="V728" t="str">
        <f t="shared" si="107"/>
        <v>Clean</v>
      </c>
    </row>
    <row r="729" spans="1:22" x14ac:dyDescent="0.3">
      <c r="A729" t="str">
        <f>Raw_Data!A729</f>
        <v>6251506</v>
      </c>
      <c r="B729">
        <f>Raw_Data!B729</f>
        <v>45664</v>
      </c>
      <c r="C729" t="str">
        <f>Raw_Data!C729</f>
        <v>HYDROCHLOROTHIAZIDE 25 MG T</v>
      </c>
      <c r="D729" t="str">
        <f>Raw_Data!D729</f>
        <v>29300012810</v>
      </c>
      <c r="E729" t="str">
        <f>Raw_Data!E729</f>
        <v>YASIN, NURA</v>
      </c>
      <c r="F729" t="str">
        <f>Raw_Data!F729</f>
        <v>1265518567</v>
      </c>
      <c r="G729" t="str">
        <f>Raw_Data!H729</f>
        <v>0</v>
      </c>
      <c r="H729">
        <f>IFERROR(VLOOKUP(G729,Store_Map!$A$2:$I$100,3,FALSE),"")</f>
        <v>0</v>
      </c>
      <c r="I729">
        <f>IFERROR(VLOOKUP(G729,Store_Map!$A$2:$I$100,4,FALSE),"")</f>
        <v>0</v>
      </c>
      <c r="J729">
        <f>IFERROR(VLOOKUP(G729,Store_Map!$A$2:$I$100,5,FALSE),"")</f>
        <v>0</v>
      </c>
      <c r="K729">
        <f>IFERROR(VLOOKUP(G729,Store_Map!$A$2:$I$100,6,FALSE),"")</f>
        <v>0</v>
      </c>
      <c r="L729">
        <f>IFERROR(VLOOKUP(G729,Store_Map!$A$2:$I$100,7,FALSE),"")</f>
        <v>0</v>
      </c>
      <c r="M729">
        <f>IFERROR(VLOOKUP(G729,Store_Map!$A$2:$I$100,8,FALSE),"")</f>
        <v>0</v>
      </c>
      <c r="N729">
        <f t="shared" si="99"/>
        <v>0</v>
      </c>
      <c r="O729" t="str">
        <f t="shared" si="100"/>
        <v>PASS</v>
      </c>
      <c r="P729" t="str">
        <f t="shared" si="101"/>
        <v>PASS</v>
      </c>
      <c r="Q729" t="str">
        <f t="shared" si="102"/>
        <v>PASS</v>
      </c>
      <c r="R729" t="str">
        <f t="shared" si="103"/>
        <v>PASS</v>
      </c>
      <c r="S729" t="str">
        <f t="shared" si="104"/>
        <v>PASS</v>
      </c>
      <c r="T729">
        <f t="shared" si="105"/>
        <v>100</v>
      </c>
      <c r="U729" t="str">
        <f t="shared" si="106"/>
        <v>Low</v>
      </c>
      <c r="V729" t="str">
        <f t="shared" si="107"/>
        <v>Clean</v>
      </c>
    </row>
    <row r="730" spans="1:22" x14ac:dyDescent="0.3">
      <c r="A730" t="str">
        <f>Raw_Data!A730</f>
        <v>6251507</v>
      </c>
      <c r="B730">
        <f>Raw_Data!B730</f>
        <v>45664</v>
      </c>
      <c r="C730" t="str">
        <f>Raw_Data!C730</f>
        <v>AMLODIPINE BESYLATE 10 MG T</v>
      </c>
      <c r="D730" t="str">
        <f>Raw_Data!D730</f>
        <v>69097012815</v>
      </c>
      <c r="E730" t="str">
        <f>Raw_Data!E730</f>
        <v>YASIN, NURA</v>
      </c>
      <c r="F730" t="str">
        <f>Raw_Data!F730</f>
        <v>1265518567</v>
      </c>
      <c r="G730" t="str">
        <f>Raw_Data!H730</f>
        <v>0</v>
      </c>
      <c r="H730">
        <f>IFERROR(VLOOKUP(G730,Store_Map!$A$2:$I$100,3,FALSE),"")</f>
        <v>0</v>
      </c>
      <c r="I730">
        <f>IFERROR(VLOOKUP(G730,Store_Map!$A$2:$I$100,4,FALSE),"")</f>
        <v>0</v>
      </c>
      <c r="J730">
        <f>IFERROR(VLOOKUP(G730,Store_Map!$A$2:$I$100,5,FALSE),"")</f>
        <v>0</v>
      </c>
      <c r="K730">
        <f>IFERROR(VLOOKUP(G730,Store_Map!$A$2:$I$100,6,FALSE),"")</f>
        <v>0</v>
      </c>
      <c r="L730">
        <f>IFERROR(VLOOKUP(G730,Store_Map!$A$2:$I$100,7,FALSE),"")</f>
        <v>0</v>
      </c>
      <c r="M730">
        <f>IFERROR(VLOOKUP(G730,Store_Map!$A$2:$I$100,8,FALSE),"")</f>
        <v>0</v>
      </c>
      <c r="N730">
        <f t="shared" si="99"/>
        <v>0</v>
      </c>
      <c r="O730" t="str">
        <f t="shared" si="100"/>
        <v>PASS</v>
      </c>
      <c r="P730" t="str">
        <f t="shared" si="101"/>
        <v>PASS</v>
      </c>
      <c r="Q730" t="str">
        <f t="shared" si="102"/>
        <v>PASS</v>
      </c>
      <c r="R730" t="str">
        <f t="shared" si="103"/>
        <v>PASS</v>
      </c>
      <c r="S730" t="str">
        <f t="shared" si="104"/>
        <v>PASS</v>
      </c>
      <c r="T730">
        <f t="shared" si="105"/>
        <v>100</v>
      </c>
      <c r="U730" t="str">
        <f t="shared" si="106"/>
        <v>Low</v>
      </c>
      <c r="V730" t="str">
        <f t="shared" si="107"/>
        <v>Clean</v>
      </c>
    </row>
    <row r="731" spans="1:22" x14ac:dyDescent="0.3">
      <c r="A731" t="str">
        <f>Raw_Data!A731</f>
        <v>6247037</v>
      </c>
      <c r="B731">
        <f>Raw_Data!B731</f>
        <v>45664</v>
      </c>
      <c r="C731" t="str">
        <f>Raw_Data!C731</f>
        <v>CETIRIZINE HCL 10 MG TABLET</v>
      </c>
      <c r="D731" t="str">
        <f>Raw_Data!D731</f>
        <v>904671746</v>
      </c>
      <c r="E731" t="str">
        <f>Raw_Data!E731</f>
        <v>HARSHMAN, SONALI</v>
      </c>
      <c r="F731" t="str">
        <f>Raw_Data!F731</f>
        <v>1104084516</v>
      </c>
      <c r="G731" t="str">
        <f>Raw_Data!H731</f>
        <v>0</v>
      </c>
      <c r="H731">
        <f>IFERROR(VLOOKUP(G731,Store_Map!$A$2:$I$100,3,FALSE),"")</f>
        <v>0</v>
      </c>
      <c r="I731">
        <f>IFERROR(VLOOKUP(G731,Store_Map!$A$2:$I$100,4,FALSE),"")</f>
        <v>0</v>
      </c>
      <c r="J731">
        <f>IFERROR(VLOOKUP(G731,Store_Map!$A$2:$I$100,5,FALSE),"")</f>
        <v>0</v>
      </c>
      <c r="K731">
        <f>IFERROR(VLOOKUP(G731,Store_Map!$A$2:$I$100,6,FALSE),"")</f>
        <v>0</v>
      </c>
      <c r="L731">
        <f>IFERROR(VLOOKUP(G731,Store_Map!$A$2:$I$100,7,FALSE),"")</f>
        <v>0</v>
      </c>
      <c r="M731">
        <f>IFERROR(VLOOKUP(G731,Store_Map!$A$2:$I$100,8,FALSE),"")</f>
        <v>0</v>
      </c>
      <c r="N731">
        <f t="shared" si="99"/>
        <v>0</v>
      </c>
      <c r="O731" t="str">
        <f t="shared" si="100"/>
        <v>PASS</v>
      </c>
      <c r="P731" t="str">
        <f t="shared" si="101"/>
        <v>REVIEW</v>
      </c>
      <c r="Q731" t="str">
        <f t="shared" si="102"/>
        <v>PASS</v>
      </c>
      <c r="R731" t="str">
        <f t="shared" si="103"/>
        <v>PASS</v>
      </c>
      <c r="S731" t="str">
        <f t="shared" si="104"/>
        <v>REVIEW</v>
      </c>
      <c r="T731">
        <f t="shared" si="105"/>
        <v>90</v>
      </c>
      <c r="U731" t="str">
        <f t="shared" si="106"/>
        <v>Low</v>
      </c>
      <c r="V731" t="str">
        <f t="shared" si="107"/>
        <v>Invalid NDC</v>
      </c>
    </row>
    <row r="732" spans="1:22" x14ac:dyDescent="0.3">
      <c r="A732" t="str">
        <f>Raw_Data!A732</f>
        <v>6247036</v>
      </c>
      <c r="B732">
        <f>Raw_Data!B732</f>
        <v>45664</v>
      </c>
      <c r="C732" t="str">
        <f>Raw_Data!C732</f>
        <v>FLUOXETINE HCL 10 MG CAPSUL</v>
      </c>
      <c r="D732" t="str">
        <f>Raw_Data!D732</f>
        <v>65862019201</v>
      </c>
      <c r="E732" t="str">
        <f>Raw_Data!E732</f>
        <v>HARSHMAN, SONALI</v>
      </c>
      <c r="F732" t="str">
        <f>Raw_Data!F732</f>
        <v>1104084516</v>
      </c>
      <c r="G732" t="str">
        <f>Raw_Data!H732</f>
        <v>0</v>
      </c>
      <c r="H732">
        <f>IFERROR(VLOOKUP(G732,Store_Map!$A$2:$I$100,3,FALSE),"")</f>
        <v>0</v>
      </c>
      <c r="I732">
        <f>IFERROR(VLOOKUP(G732,Store_Map!$A$2:$I$100,4,FALSE),"")</f>
        <v>0</v>
      </c>
      <c r="J732">
        <f>IFERROR(VLOOKUP(G732,Store_Map!$A$2:$I$100,5,FALSE),"")</f>
        <v>0</v>
      </c>
      <c r="K732">
        <f>IFERROR(VLOOKUP(G732,Store_Map!$A$2:$I$100,6,FALSE),"")</f>
        <v>0</v>
      </c>
      <c r="L732">
        <f>IFERROR(VLOOKUP(G732,Store_Map!$A$2:$I$100,7,FALSE),"")</f>
        <v>0</v>
      </c>
      <c r="M732">
        <f>IFERROR(VLOOKUP(G732,Store_Map!$A$2:$I$100,8,FALSE),"")</f>
        <v>0</v>
      </c>
      <c r="N732">
        <f t="shared" si="99"/>
        <v>0</v>
      </c>
      <c r="O732" t="str">
        <f t="shared" si="100"/>
        <v>PASS</v>
      </c>
      <c r="P732" t="str">
        <f t="shared" si="101"/>
        <v>PASS</v>
      </c>
      <c r="Q732" t="str">
        <f t="shared" si="102"/>
        <v>PASS</v>
      </c>
      <c r="R732" t="str">
        <f t="shared" si="103"/>
        <v>PASS</v>
      </c>
      <c r="S732" t="str">
        <f t="shared" si="104"/>
        <v>PASS</v>
      </c>
      <c r="T732">
        <f t="shared" si="105"/>
        <v>100</v>
      </c>
      <c r="U732" t="str">
        <f t="shared" si="106"/>
        <v>Low</v>
      </c>
      <c r="V732" t="str">
        <f t="shared" si="107"/>
        <v>Clean</v>
      </c>
    </row>
    <row r="733" spans="1:22" x14ac:dyDescent="0.3">
      <c r="A733" t="str">
        <f>Raw_Data!A733</f>
        <v>6247035</v>
      </c>
      <c r="B733">
        <f>Raw_Data!B733</f>
        <v>45664</v>
      </c>
      <c r="C733" t="str">
        <f>Raw_Data!C733</f>
        <v>FLUTICASONE PROP 50 MCG SPR</v>
      </c>
      <c r="D733" t="str">
        <f>Raw_Data!D733</f>
        <v>536118399</v>
      </c>
      <c r="E733" t="str">
        <f>Raw_Data!E733</f>
        <v>HARSHMAN, SONALI</v>
      </c>
      <c r="F733" t="str">
        <f>Raw_Data!F733</f>
        <v>1104084516</v>
      </c>
      <c r="G733" t="str">
        <f>Raw_Data!H733</f>
        <v>0</v>
      </c>
      <c r="H733">
        <f>IFERROR(VLOOKUP(G733,Store_Map!$A$2:$I$100,3,FALSE),"")</f>
        <v>0</v>
      </c>
      <c r="I733">
        <f>IFERROR(VLOOKUP(G733,Store_Map!$A$2:$I$100,4,FALSE),"")</f>
        <v>0</v>
      </c>
      <c r="J733">
        <f>IFERROR(VLOOKUP(G733,Store_Map!$A$2:$I$100,5,FALSE),"")</f>
        <v>0</v>
      </c>
      <c r="K733">
        <f>IFERROR(VLOOKUP(G733,Store_Map!$A$2:$I$100,6,FALSE),"")</f>
        <v>0</v>
      </c>
      <c r="L733">
        <f>IFERROR(VLOOKUP(G733,Store_Map!$A$2:$I$100,7,FALSE),"")</f>
        <v>0</v>
      </c>
      <c r="M733">
        <f>IFERROR(VLOOKUP(G733,Store_Map!$A$2:$I$100,8,FALSE),"")</f>
        <v>0</v>
      </c>
      <c r="N733">
        <f t="shared" si="99"/>
        <v>0</v>
      </c>
      <c r="O733" t="str">
        <f t="shared" si="100"/>
        <v>PASS</v>
      </c>
      <c r="P733" t="str">
        <f t="shared" si="101"/>
        <v>REVIEW</v>
      </c>
      <c r="Q733" t="str">
        <f t="shared" si="102"/>
        <v>PASS</v>
      </c>
      <c r="R733" t="str">
        <f t="shared" si="103"/>
        <v>PASS</v>
      </c>
      <c r="S733" t="str">
        <f t="shared" si="104"/>
        <v>REVIEW</v>
      </c>
      <c r="T733">
        <f t="shared" si="105"/>
        <v>90</v>
      </c>
      <c r="U733" t="str">
        <f t="shared" si="106"/>
        <v>Low</v>
      </c>
      <c r="V733" t="str">
        <f t="shared" si="107"/>
        <v>Invalid NDC</v>
      </c>
    </row>
    <row r="734" spans="1:22" x14ac:dyDescent="0.3">
      <c r="A734" t="str">
        <f>Raw_Data!A734</f>
        <v>6251508</v>
      </c>
      <c r="B734">
        <f>Raw_Data!B734</f>
        <v>45664</v>
      </c>
      <c r="C734" t="str">
        <f>Raw_Data!C734</f>
        <v>LOSARTAN-HCTZ 100-25 MG TAB</v>
      </c>
      <c r="D734" t="str">
        <f>Raw_Data!D734</f>
        <v>65862047099</v>
      </c>
      <c r="E734" t="str">
        <f>Raw_Data!E734</f>
        <v>YASIN, NURA</v>
      </c>
      <c r="F734" t="str">
        <f>Raw_Data!F734</f>
        <v>1265518567</v>
      </c>
      <c r="G734" t="str">
        <f>Raw_Data!H734</f>
        <v>0</v>
      </c>
      <c r="H734">
        <f>IFERROR(VLOOKUP(G734,Store_Map!$A$2:$I$100,3,FALSE),"")</f>
        <v>0</v>
      </c>
      <c r="I734">
        <f>IFERROR(VLOOKUP(G734,Store_Map!$A$2:$I$100,4,FALSE),"")</f>
        <v>0</v>
      </c>
      <c r="J734">
        <f>IFERROR(VLOOKUP(G734,Store_Map!$A$2:$I$100,5,FALSE),"")</f>
        <v>0</v>
      </c>
      <c r="K734">
        <f>IFERROR(VLOOKUP(G734,Store_Map!$A$2:$I$100,6,FALSE),"")</f>
        <v>0</v>
      </c>
      <c r="L734">
        <f>IFERROR(VLOOKUP(G734,Store_Map!$A$2:$I$100,7,FALSE),"")</f>
        <v>0</v>
      </c>
      <c r="M734">
        <f>IFERROR(VLOOKUP(G734,Store_Map!$A$2:$I$100,8,FALSE),"")</f>
        <v>0</v>
      </c>
      <c r="N734">
        <f t="shared" si="99"/>
        <v>0</v>
      </c>
      <c r="O734" t="str">
        <f t="shared" si="100"/>
        <v>PASS</v>
      </c>
      <c r="P734" t="str">
        <f t="shared" si="101"/>
        <v>PASS</v>
      </c>
      <c r="Q734" t="str">
        <f t="shared" si="102"/>
        <v>PASS</v>
      </c>
      <c r="R734" t="str">
        <f t="shared" si="103"/>
        <v>PASS</v>
      </c>
      <c r="S734" t="str">
        <f t="shared" si="104"/>
        <v>PASS</v>
      </c>
      <c r="T734">
        <f t="shared" si="105"/>
        <v>100</v>
      </c>
      <c r="U734" t="str">
        <f t="shared" si="106"/>
        <v>Low</v>
      </c>
      <c r="V734" t="str">
        <f t="shared" si="107"/>
        <v>Clean</v>
      </c>
    </row>
    <row r="735" spans="1:22" x14ac:dyDescent="0.3">
      <c r="A735" t="str">
        <f>Raw_Data!A735</f>
        <v>6251509</v>
      </c>
      <c r="B735">
        <f>Raw_Data!B735</f>
        <v>45664</v>
      </c>
      <c r="C735" t="str">
        <f>Raw_Data!C735</f>
        <v>BACLOFEN 10 MG TABLET</v>
      </c>
      <c r="D735" t="str">
        <f>Raw_Data!D735</f>
        <v>52817032000</v>
      </c>
      <c r="E735" t="str">
        <f>Raw_Data!E735</f>
        <v>BYNE, EDMUND</v>
      </c>
      <c r="F735" t="str">
        <f>Raw_Data!F735</f>
        <v>1033186648</v>
      </c>
      <c r="G735" t="str">
        <f>Raw_Data!H735</f>
        <v>0</v>
      </c>
      <c r="H735">
        <f>IFERROR(VLOOKUP(G735,Store_Map!$A$2:$I$100,3,FALSE),"")</f>
        <v>0</v>
      </c>
      <c r="I735">
        <f>IFERROR(VLOOKUP(G735,Store_Map!$A$2:$I$100,4,FALSE),"")</f>
        <v>0</v>
      </c>
      <c r="J735">
        <f>IFERROR(VLOOKUP(G735,Store_Map!$A$2:$I$100,5,FALSE),"")</f>
        <v>0</v>
      </c>
      <c r="K735">
        <f>IFERROR(VLOOKUP(G735,Store_Map!$A$2:$I$100,6,FALSE),"")</f>
        <v>0</v>
      </c>
      <c r="L735">
        <f>IFERROR(VLOOKUP(G735,Store_Map!$A$2:$I$100,7,FALSE),"")</f>
        <v>0</v>
      </c>
      <c r="M735">
        <f>IFERROR(VLOOKUP(G735,Store_Map!$A$2:$I$100,8,FALSE),"")</f>
        <v>0</v>
      </c>
      <c r="N735">
        <f t="shared" si="99"/>
        <v>0</v>
      </c>
      <c r="O735" t="str">
        <f t="shared" si="100"/>
        <v>PASS</v>
      </c>
      <c r="P735" t="str">
        <f t="shared" si="101"/>
        <v>PASS</v>
      </c>
      <c r="Q735" t="str">
        <f t="shared" si="102"/>
        <v>PASS</v>
      </c>
      <c r="R735" t="str">
        <f t="shared" si="103"/>
        <v>PASS</v>
      </c>
      <c r="S735" t="str">
        <f t="shared" si="104"/>
        <v>PASS</v>
      </c>
      <c r="T735">
        <f t="shared" si="105"/>
        <v>100</v>
      </c>
      <c r="U735" t="str">
        <f t="shared" si="106"/>
        <v>Low</v>
      </c>
      <c r="V735" t="str">
        <f t="shared" si="107"/>
        <v>Clean</v>
      </c>
    </row>
    <row r="736" spans="1:22" x14ac:dyDescent="0.3">
      <c r="A736" t="str">
        <f>Raw_Data!A736</f>
        <v>6226954</v>
      </c>
      <c r="B736">
        <f>Raw_Data!B736</f>
        <v>45664</v>
      </c>
      <c r="C736" t="str">
        <f>Raw_Data!C736</f>
        <v>UNIFINE PENTIPS 32G 4MM0*8</v>
      </c>
      <c r="D736" t="str">
        <f>Raw_Data!D736</f>
        <v>8470114001</v>
      </c>
      <c r="E736" t="str">
        <f>Raw_Data!E736</f>
        <v>BYNE, EDMUND</v>
      </c>
      <c r="F736" t="str">
        <f>Raw_Data!F736</f>
        <v>1033186648</v>
      </c>
      <c r="G736" t="str">
        <f>Raw_Data!H736</f>
        <v>0</v>
      </c>
      <c r="H736">
        <f>IFERROR(VLOOKUP(G736,Store_Map!$A$2:$I$100,3,FALSE),"")</f>
        <v>0</v>
      </c>
      <c r="I736">
        <f>IFERROR(VLOOKUP(G736,Store_Map!$A$2:$I$100,4,FALSE),"")</f>
        <v>0</v>
      </c>
      <c r="J736">
        <f>IFERROR(VLOOKUP(G736,Store_Map!$A$2:$I$100,5,FALSE),"")</f>
        <v>0</v>
      </c>
      <c r="K736">
        <f>IFERROR(VLOOKUP(G736,Store_Map!$A$2:$I$100,6,FALSE),"")</f>
        <v>0</v>
      </c>
      <c r="L736">
        <f>IFERROR(VLOOKUP(G736,Store_Map!$A$2:$I$100,7,FALSE),"")</f>
        <v>0</v>
      </c>
      <c r="M736">
        <f>IFERROR(VLOOKUP(G736,Store_Map!$A$2:$I$100,8,FALSE),"")</f>
        <v>0</v>
      </c>
      <c r="N736">
        <f t="shared" si="99"/>
        <v>0</v>
      </c>
      <c r="O736" t="str">
        <f t="shared" si="100"/>
        <v>PASS</v>
      </c>
      <c r="P736" t="str">
        <f t="shared" si="101"/>
        <v>PASS</v>
      </c>
      <c r="Q736" t="str">
        <f t="shared" si="102"/>
        <v>PASS</v>
      </c>
      <c r="R736" t="str">
        <f t="shared" si="103"/>
        <v>PASS</v>
      </c>
      <c r="S736" t="str">
        <f t="shared" si="104"/>
        <v>PASS</v>
      </c>
      <c r="T736">
        <f t="shared" si="105"/>
        <v>100</v>
      </c>
      <c r="U736" t="str">
        <f t="shared" si="106"/>
        <v>Low</v>
      </c>
      <c r="V736" t="str">
        <f t="shared" si="107"/>
        <v>Clean</v>
      </c>
    </row>
    <row r="737" spans="1:22" x14ac:dyDescent="0.3">
      <c r="A737" t="str">
        <f>Raw_Data!A737</f>
        <v>6230439</v>
      </c>
      <c r="B737">
        <f>Raw_Data!B737</f>
        <v>45664</v>
      </c>
      <c r="C737" t="str">
        <f>Raw_Data!C737</f>
        <v>LOSARTAN POTASSIUM 100 MG T</v>
      </c>
      <c r="D737" t="str">
        <f>Raw_Data!D737</f>
        <v>65862020399</v>
      </c>
      <c r="E737" t="str">
        <f>Raw_Data!E737</f>
        <v>BYNE, EDMUND</v>
      </c>
      <c r="F737" t="str">
        <f>Raw_Data!F737</f>
        <v>1033186648</v>
      </c>
      <c r="G737" t="str">
        <f>Raw_Data!H737</f>
        <v>0</v>
      </c>
      <c r="H737">
        <f>IFERROR(VLOOKUP(G737,Store_Map!$A$2:$I$100,3,FALSE),"")</f>
        <v>0</v>
      </c>
      <c r="I737">
        <f>IFERROR(VLOOKUP(G737,Store_Map!$A$2:$I$100,4,FALSE),"")</f>
        <v>0</v>
      </c>
      <c r="J737">
        <f>IFERROR(VLOOKUP(G737,Store_Map!$A$2:$I$100,5,FALSE),"")</f>
        <v>0</v>
      </c>
      <c r="K737">
        <f>IFERROR(VLOOKUP(G737,Store_Map!$A$2:$I$100,6,FALSE),"")</f>
        <v>0</v>
      </c>
      <c r="L737">
        <f>IFERROR(VLOOKUP(G737,Store_Map!$A$2:$I$100,7,FALSE),"")</f>
        <v>0</v>
      </c>
      <c r="M737">
        <f>IFERROR(VLOOKUP(G737,Store_Map!$A$2:$I$100,8,FALSE),"")</f>
        <v>0</v>
      </c>
      <c r="N737">
        <f t="shared" si="99"/>
        <v>0</v>
      </c>
      <c r="O737" t="str">
        <f t="shared" si="100"/>
        <v>PASS</v>
      </c>
      <c r="P737" t="str">
        <f t="shared" si="101"/>
        <v>PASS</v>
      </c>
      <c r="Q737" t="str">
        <f t="shared" si="102"/>
        <v>PASS</v>
      </c>
      <c r="R737" t="str">
        <f t="shared" si="103"/>
        <v>PASS</v>
      </c>
      <c r="S737" t="str">
        <f t="shared" si="104"/>
        <v>PASS</v>
      </c>
      <c r="T737">
        <f t="shared" si="105"/>
        <v>100</v>
      </c>
      <c r="U737" t="str">
        <f t="shared" si="106"/>
        <v>Low</v>
      </c>
      <c r="V737" t="str">
        <f t="shared" si="107"/>
        <v>Clean</v>
      </c>
    </row>
    <row r="738" spans="1:22" x14ac:dyDescent="0.3">
      <c r="A738" t="str">
        <f>Raw_Data!A738</f>
        <v>6230440</v>
      </c>
      <c r="B738">
        <f>Raw_Data!B738</f>
        <v>45664</v>
      </c>
      <c r="C738" t="str">
        <f>Raw_Data!C738</f>
        <v>ATORVASTATIN 20 MG TABLET</v>
      </c>
      <c r="D738" t="str">
        <f>Raw_Data!D738</f>
        <v>60505257908</v>
      </c>
      <c r="E738" t="str">
        <f>Raw_Data!E738</f>
        <v>BYNE, EDMUND</v>
      </c>
      <c r="F738" t="str">
        <f>Raw_Data!F738</f>
        <v>1033186648</v>
      </c>
      <c r="G738" t="str">
        <f>Raw_Data!H738</f>
        <v>0</v>
      </c>
      <c r="H738">
        <f>IFERROR(VLOOKUP(G738,Store_Map!$A$2:$I$100,3,FALSE),"")</f>
        <v>0</v>
      </c>
      <c r="I738">
        <f>IFERROR(VLOOKUP(G738,Store_Map!$A$2:$I$100,4,FALSE),"")</f>
        <v>0</v>
      </c>
      <c r="J738">
        <f>IFERROR(VLOOKUP(G738,Store_Map!$A$2:$I$100,5,FALSE),"")</f>
        <v>0</v>
      </c>
      <c r="K738">
        <f>IFERROR(VLOOKUP(G738,Store_Map!$A$2:$I$100,6,FALSE),"")</f>
        <v>0</v>
      </c>
      <c r="L738">
        <f>IFERROR(VLOOKUP(G738,Store_Map!$A$2:$I$100,7,FALSE),"")</f>
        <v>0</v>
      </c>
      <c r="M738">
        <f>IFERROR(VLOOKUP(G738,Store_Map!$A$2:$I$100,8,FALSE),"")</f>
        <v>0</v>
      </c>
      <c r="N738">
        <f t="shared" si="99"/>
        <v>0</v>
      </c>
      <c r="O738" t="str">
        <f t="shared" si="100"/>
        <v>PASS</v>
      </c>
      <c r="P738" t="str">
        <f t="shared" si="101"/>
        <v>PASS</v>
      </c>
      <c r="Q738" t="str">
        <f t="shared" si="102"/>
        <v>PASS</v>
      </c>
      <c r="R738" t="str">
        <f t="shared" si="103"/>
        <v>PASS</v>
      </c>
      <c r="S738" t="str">
        <f t="shared" si="104"/>
        <v>PASS</v>
      </c>
      <c r="T738">
        <f t="shared" si="105"/>
        <v>100</v>
      </c>
      <c r="U738" t="str">
        <f t="shared" si="106"/>
        <v>Low</v>
      </c>
      <c r="V738" t="str">
        <f t="shared" si="107"/>
        <v>Clean</v>
      </c>
    </row>
    <row r="739" spans="1:22" x14ac:dyDescent="0.3">
      <c r="A739" t="str">
        <f>Raw_Data!A739</f>
        <v>6230443</v>
      </c>
      <c r="B739">
        <f>Raw_Data!B739</f>
        <v>45664</v>
      </c>
      <c r="C739" t="str">
        <f>Raw_Data!C739</f>
        <v>FARXIGA 10 MG TABLET</v>
      </c>
      <c r="D739" t="str">
        <f>Raw_Data!D739</f>
        <v>310621030</v>
      </c>
      <c r="E739" t="str">
        <f>Raw_Data!E739</f>
        <v>BYNE, EDMUND</v>
      </c>
      <c r="F739" t="str">
        <f>Raw_Data!F739</f>
        <v>1033186648</v>
      </c>
      <c r="G739" t="str">
        <f>Raw_Data!H739</f>
        <v>0</v>
      </c>
      <c r="H739">
        <f>IFERROR(VLOOKUP(G739,Store_Map!$A$2:$I$100,3,FALSE),"")</f>
        <v>0</v>
      </c>
      <c r="I739">
        <f>IFERROR(VLOOKUP(G739,Store_Map!$A$2:$I$100,4,FALSE),"")</f>
        <v>0</v>
      </c>
      <c r="J739">
        <f>IFERROR(VLOOKUP(G739,Store_Map!$A$2:$I$100,5,FALSE),"")</f>
        <v>0</v>
      </c>
      <c r="K739">
        <f>IFERROR(VLOOKUP(G739,Store_Map!$A$2:$I$100,6,FALSE),"")</f>
        <v>0</v>
      </c>
      <c r="L739">
        <f>IFERROR(VLOOKUP(G739,Store_Map!$A$2:$I$100,7,FALSE),"")</f>
        <v>0</v>
      </c>
      <c r="M739">
        <f>IFERROR(VLOOKUP(G739,Store_Map!$A$2:$I$100,8,FALSE),"")</f>
        <v>0</v>
      </c>
      <c r="N739">
        <f t="shared" si="99"/>
        <v>0</v>
      </c>
      <c r="O739" t="str">
        <f t="shared" si="100"/>
        <v>PASS</v>
      </c>
      <c r="P739" t="str">
        <f t="shared" si="101"/>
        <v>REVIEW</v>
      </c>
      <c r="Q739" t="str">
        <f t="shared" si="102"/>
        <v>PASS</v>
      </c>
      <c r="R739" t="str">
        <f t="shared" si="103"/>
        <v>PASS</v>
      </c>
      <c r="S739" t="str">
        <f t="shared" si="104"/>
        <v>REVIEW</v>
      </c>
      <c r="T739">
        <f t="shared" si="105"/>
        <v>90</v>
      </c>
      <c r="U739" t="str">
        <f t="shared" si="106"/>
        <v>Low</v>
      </c>
      <c r="V739" t="str">
        <f t="shared" si="107"/>
        <v>Invalid NDC</v>
      </c>
    </row>
    <row r="740" spans="1:22" x14ac:dyDescent="0.3">
      <c r="A740" t="str">
        <f>Raw_Data!A740</f>
        <v>6240703</v>
      </c>
      <c r="B740">
        <f>Raw_Data!B740</f>
        <v>45664</v>
      </c>
      <c r="C740" t="str">
        <f>Raw_Data!C740</f>
        <v>BACLOFEN 10 MG TABLET</v>
      </c>
      <c r="D740" t="str">
        <f>Raw_Data!D740</f>
        <v>52817032000</v>
      </c>
      <c r="E740" t="str">
        <f>Raw_Data!E740</f>
        <v>BYNE, EDMUND</v>
      </c>
      <c r="F740" t="str">
        <f>Raw_Data!F740</f>
        <v>1033186648</v>
      </c>
      <c r="G740" t="str">
        <f>Raw_Data!H740</f>
        <v>0</v>
      </c>
      <c r="H740">
        <f>IFERROR(VLOOKUP(G740,Store_Map!$A$2:$I$100,3,FALSE),"")</f>
        <v>0</v>
      </c>
      <c r="I740">
        <f>IFERROR(VLOOKUP(G740,Store_Map!$A$2:$I$100,4,FALSE),"")</f>
        <v>0</v>
      </c>
      <c r="J740">
        <f>IFERROR(VLOOKUP(G740,Store_Map!$A$2:$I$100,5,FALSE),"")</f>
        <v>0</v>
      </c>
      <c r="K740">
        <f>IFERROR(VLOOKUP(G740,Store_Map!$A$2:$I$100,6,FALSE),"")</f>
        <v>0</v>
      </c>
      <c r="L740">
        <f>IFERROR(VLOOKUP(G740,Store_Map!$A$2:$I$100,7,FALSE),"")</f>
        <v>0</v>
      </c>
      <c r="M740">
        <f>IFERROR(VLOOKUP(G740,Store_Map!$A$2:$I$100,8,FALSE),"")</f>
        <v>0</v>
      </c>
      <c r="N740">
        <f t="shared" si="99"/>
        <v>0</v>
      </c>
      <c r="O740" t="str">
        <f t="shared" si="100"/>
        <v>PASS</v>
      </c>
      <c r="P740" t="str">
        <f t="shared" si="101"/>
        <v>PASS</v>
      </c>
      <c r="Q740" t="str">
        <f t="shared" si="102"/>
        <v>PASS</v>
      </c>
      <c r="R740" t="str">
        <f t="shared" si="103"/>
        <v>PASS</v>
      </c>
      <c r="S740" t="str">
        <f t="shared" si="104"/>
        <v>PASS</v>
      </c>
      <c r="T740">
        <f t="shared" si="105"/>
        <v>100</v>
      </c>
      <c r="U740" t="str">
        <f t="shared" si="106"/>
        <v>Low</v>
      </c>
      <c r="V740" t="str">
        <f t="shared" si="107"/>
        <v>Clean</v>
      </c>
    </row>
    <row r="741" spans="1:22" x14ac:dyDescent="0.3">
      <c r="A741" t="str">
        <f>Raw_Data!A741</f>
        <v>6245322</v>
      </c>
      <c r="B741">
        <f>Raw_Data!B741</f>
        <v>45664</v>
      </c>
      <c r="C741" t="str">
        <f>Raw_Data!C741</f>
        <v>DONEPEZIL HCL 10 MG TABLET</v>
      </c>
      <c r="D741" t="str">
        <f>Raw_Data!D741</f>
        <v>13668010390</v>
      </c>
      <c r="E741" t="str">
        <f>Raw_Data!E741</f>
        <v>MORGAN, JOHN</v>
      </c>
      <c r="F741" t="str">
        <f>Raw_Data!F741</f>
        <v>1023127024</v>
      </c>
      <c r="G741" t="str">
        <f>Raw_Data!H741</f>
        <v>0</v>
      </c>
      <c r="H741">
        <f>IFERROR(VLOOKUP(G741,Store_Map!$A$2:$I$100,3,FALSE),"")</f>
        <v>0</v>
      </c>
      <c r="I741">
        <f>IFERROR(VLOOKUP(G741,Store_Map!$A$2:$I$100,4,FALSE),"")</f>
        <v>0</v>
      </c>
      <c r="J741">
        <f>IFERROR(VLOOKUP(G741,Store_Map!$A$2:$I$100,5,FALSE),"")</f>
        <v>0</v>
      </c>
      <c r="K741">
        <f>IFERROR(VLOOKUP(G741,Store_Map!$A$2:$I$100,6,FALSE),"")</f>
        <v>0</v>
      </c>
      <c r="L741">
        <f>IFERROR(VLOOKUP(G741,Store_Map!$A$2:$I$100,7,FALSE),"")</f>
        <v>0</v>
      </c>
      <c r="M741">
        <f>IFERROR(VLOOKUP(G741,Store_Map!$A$2:$I$100,8,FALSE),"")</f>
        <v>0</v>
      </c>
      <c r="N741">
        <f t="shared" si="99"/>
        <v>0</v>
      </c>
      <c r="O741" t="str">
        <f t="shared" si="100"/>
        <v>PASS</v>
      </c>
      <c r="P741" t="str">
        <f t="shared" si="101"/>
        <v>PASS</v>
      </c>
      <c r="Q741" t="str">
        <f t="shared" si="102"/>
        <v>PASS</v>
      </c>
      <c r="R741" t="str">
        <f t="shared" si="103"/>
        <v>PASS</v>
      </c>
      <c r="S741" t="str">
        <f t="shared" si="104"/>
        <v>PASS</v>
      </c>
      <c r="T741">
        <f t="shared" si="105"/>
        <v>100</v>
      </c>
      <c r="U741" t="str">
        <f t="shared" si="106"/>
        <v>Low</v>
      </c>
      <c r="V741" t="str">
        <f t="shared" si="107"/>
        <v>Clean</v>
      </c>
    </row>
    <row r="742" spans="1:22" x14ac:dyDescent="0.3">
      <c r="A742" t="str">
        <f>Raw_Data!A742</f>
        <v>6239760</v>
      </c>
      <c r="B742">
        <f>Raw_Data!B742</f>
        <v>45664</v>
      </c>
      <c r="C742" t="str">
        <f>Raw_Data!C742</f>
        <v>AMLODIPINE BESYLATE 5 MG TA</v>
      </c>
      <c r="D742" t="str">
        <f>Raw_Data!D742</f>
        <v>69097012715</v>
      </c>
      <c r="E742" t="str">
        <f>Raw_Data!E742</f>
        <v>BYNE, EDMUND</v>
      </c>
      <c r="F742" t="str">
        <f>Raw_Data!F742</f>
        <v>1033186648</v>
      </c>
      <c r="G742" t="str">
        <f>Raw_Data!H742</f>
        <v>0</v>
      </c>
      <c r="H742">
        <f>IFERROR(VLOOKUP(G742,Store_Map!$A$2:$I$100,3,FALSE),"")</f>
        <v>0</v>
      </c>
      <c r="I742">
        <f>IFERROR(VLOOKUP(G742,Store_Map!$A$2:$I$100,4,FALSE),"")</f>
        <v>0</v>
      </c>
      <c r="J742">
        <f>IFERROR(VLOOKUP(G742,Store_Map!$A$2:$I$100,5,FALSE),"")</f>
        <v>0</v>
      </c>
      <c r="K742">
        <f>IFERROR(VLOOKUP(G742,Store_Map!$A$2:$I$100,6,FALSE),"")</f>
        <v>0</v>
      </c>
      <c r="L742">
        <f>IFERROR(VLOOKUP(G742,Store_Map!$A$2:$I$100,7,FALSE),"")</f>
        <v>0</v>
      </c>
      <c r="M742">
        <f>IFERROR(VLOOKUP(G742,Store_Map!$A$2:$I$100,8,FALSE),"")</f>
        <v>0</v>
      </c>
      <c r="N742">
        <f t="shared" si="99"/>
        <v>0</v>
      </c>
      <c r="O742" t="str">
        <f t="shared" si="100"/>
        <v>PASS</v>
      </c>
      <c r="P742" t="str">
        <f t="shared" si="101"/>
        <v>PASS</v>
      </c>
      <c r="Q742" t="str">
        <f t="shared" si="102"/>
        <v>PASS</v>
      </c>
      <c r="R742" t="str">
        <f t="shared" si="103"/>
        <v>PASS</v>
      </c>
      <c r="S742" t="str">
        <f t="shared" si="104"/>
        <v>PASS</v>
      </c>
      <c r="T742">
        <f t="shared" si="105"/>
        <v>100</v>
      </c>
      <c r="U742" t="str">
        <f t="shared" si="106"/>
        <v>Low</v>
      </c>
      <c r="V742" t="str">
        <f t="shared" si="107"/>
        <v>Clean</v>
      </c>
    </row>
    <row r="743" spans="1:22" x14ac:dyDescent="0.3">
      <c r="A743" t="str">
        <f>Raw_Data!A743</f>
        <v>6239762</v>
      </c>
      <c r="B743">
        <f>Raw_Data!B743</f>
        <v>45664</v>
      </c>
      <c r="C743" t="str">
        <f>Raw_Data!C743</f>
        <v>LISINOPRIL 10 MG TABLET</v>
      </c>
      <c r="D743" t="str">
        <f>Raw_Data!D743</f>
        <v>68180098003</v>
      </c>
      <c r="E743" t="str">
        <f>Raw_Data!E743</f>
        <v>BYNE, EDMUND</v>
      </c>
      <c r="F743" t="str">
        <f>Raw_Data!F743</f>
        <v>1033186648</v>
      </c>
      <c r="G743" t="str">
        <f>Raw_Data!H743</f>
        <v>0</v>
      </c>
      <c r="H743">
        <f>IFERROR(VLOOKUP(G743,Store_Map!$A$2:$I$100,3,FALSE),"")</f>
        <v>0</v>
      </c>
      <c r="I743">
        <f>IFERROR(VLOOKUP(G743,Store_Map!$A$2:$I$100,4,FALSE),"")</f>
        <v>0</v>
      </c>
      <c r="J743">
        <f>IFERROR(VLOOKUP(G743,Store_Map!$A$2:$I$100,5,FALSE),"")</f>
        <v>0</v>
      </c>
      <c r="K743">
        <f>IFERROR(VLOOKUP(G743,Store_Map!$A$2:$I$100,6,FALSE),"")</f>
        <v>0</v>
      </c>
      <c r="L743">
        <f>IFERROR(VLOOKUP(G743,Store_Map!$A$2:$I$100,7,FALSE),"")</f>
        <v>0</v>
      </c>
      <c r="M743">
        <f>IFERROR(VLOOKUP(G743,Store_Map!$A$2:$I$100,8,FALSE),"")</f>
        <v>0</v>
      </c>
      <c r="N743">
        <f t="shared" si="99"/>
        <v>0</v>
      </c>
      <c r="O743" t="str">
        <f t="shared" si="100"/>
        <v>PASS</v>
      </c>
      <c r="P743" t="str">
        <f t="shared" si="101"/>
        <v>PASS</v>
      </c>
      <c r="Q743" t="str">
        <f t="shared" si="102"/>
        <v>PASS</v>
      </c>
      <c r="R743" t="str">
        <f t="shared" si="103"/>
        <v>PASS</v>
      </c>
      <c r="S743" t="str">
        <f t="shared" si="104"/>
        <v>PASS</v>
      </c>
      <c r="T743">
        <f t="shared" si="105"/>
        <v>100</v>
      </c>
      <c r="U743" t="str">
        <f t="shared" si="106"/>
        <v>Low</v>
      </c>
      <c r="V743" t="str">
        <f t="shared" si="107"/>
        <v>Clean</v>
      </c>
    </row>
    <row r="744" spans="1:22" x14ac:dyDescent="0.3">
      <c r="A744" t="str">
        <f>Raw_Data!A744</f>
        <v>6236876</v>
      </c>
      <c r="B744">
        <f>Raw_Data!B744</f>
        <v>45664</v>
      </c>
      <c r="C744" t="str">
        <f>Raw_Data!C744</f>
        <v>GLIPIZIDE ER 10 MG TABLET</v>
      </c>
      <c r="D744" t="str">
        <f>Raw_Data!D744</f>
        <v>591084501</v>
      </c>
      <c r="E744" t="str">
        <f>Raw_Data!E744</f>
        <v>BYNE, EDMUND</v>
      </c>
      <c r="F744" t="str">
        <f>Raw_Data!F744</f>
        <v>1033186648</v>
      </c>
      <c r="G744" t="str">
        <f>Raw_Data!H744</f>
        <v>0</v>
      </c>
      <c r="H744">
        <f>IFERROR(VLOOKUP(G744,Store_Map!$A$2:$I$100,3,FALSE),"")</f>
        <v>0</v>
      </c>
      <c r="I744">
        <f>IFERROR(VLOOKUP(G744,Store_Map!$A$2:$I$100,4,FALSE),"")</f>
        <v>0</v>
      </c>
      <c r="J744">
        <f>IFERROR(VLOOKUP(G744,Store_Map!$A$2:$I$100,5,FALSE),"")</f>
        <v>0</v>
      </c>
      <c r="K744">
        <f>IFERROR(VLOOKUP(G744,Store_Map!$A$2:$I$100,6,FALSE),"")</f>
        <v>0</v>
      </c>
      <c r="L744">
        <f>IFERROR(VLOOKUP(G744,Store_Map!$A$2:$I$100,7,FALSE),"")</f>
        <v>0</v>
      </c>
      <c r="M744">
        <f>IFERROR(VLOOKUP(G744,Store_Map!$A$2:$I$100,8,FALSE),"")</f>
        <v>0</v>
      </c>
      <c r="N744">
        <f t="shared" si="99"/>
        <v>0</v>
      </c>
      <c r="O744" t="str">
        <f t="shared" si="100"/>
        <v>PASS</v>
      </c>
      <c r="P744" t="str">
        <f t="shared" si="101"/>
        <v>REVIEW</v>
      </c>
      <c r="Q744" t="str">
        <f t="shared" si="102"/>
        <v>PASS</v>
      </c>
      <c r="R744" t="str">
        <f t="shared" si="103"/>
        <v>PASS</v>
      </c>
      <c r="S744" t="str">
        <f t="shared" si="104"/>
        <v>REVIEW</v>
      </c>
      <c r="T744">
        <f t="shared" si="105"/>
        <v>90</v>
      </c>
      <c r="U744" t="str">
        <f t="shared" si="106"/>
        <v>Low</v>
      </c>
      <c r="V744" t="str">
        <f t="shared" si="107"/>
        <v>Invalid NDC</v>
      </c>
    </row>
    <row r="745" spans="1:22" x14ac:dyDescent="0.3">
      <c r="A745" t="str">
        <f>Raw_Data!A745</f>
        <v>6236874</v>
      </c>
      <c r="B745">
        <f>Raw_Data!B745</f>
        <v>45664</v>
      </c>
      <c r="C745" t="str">
        <f>Raw_Data!C745</f>
        <v>METFORMIN HCL 1,000 MG TABL</v>
      </c>
      <c r="D745" t="str">
        <f>Raw_Data!D745</f>
        <v>70010006599</v>
      </c>
      <c r="E745" t="str">
        <f>Raw_Data!E745</f>
        <v>BYNE, EDMUND</v>
      </c>
      <c r="F745" t="str">
        <f>Raw_Data!F745</f>
        <v>1033186648</v>
      </c>
      <c r="G745" t="str">
        <f>Raw_Data!H745</f>
        <v>0</v>
      </c>
      <c r="H745">
        <f>IFERROR(VLOOKUP(G745,Store_Map!$A$2:$I$100,3,FALSE),"")</f>
        <v>0</v>
      </c>
      <c r="I745">
        <f>IFERROR(VLOOKUP(G745,Store_Map!$A$2:$I$100,4,FALSE),"")</f>
        <v>0</v>
      </c>
      <c r="J745">
        <f>IFERROR(VLOOKUP(G745,Store_Map!$A$2:$I$100,5,FALSE),"")</f>
        <v>0</v>
      </c>
      <c r="K745">
        <f>IFERROR(VLOOKUP(G745,Store_Map!$A$2:$I$100,6,FALSE),"")</f>
        <v>0</v>
      </c>
      <c r="L745">
        <f>IFERROR(VLOOKUP(G745,Store_Map!$A$2:$I$100,7,FALSE),"")</f>
        <v>0</v>
      </c>
      <c r="M745">
        <f>IFERROR(VLOOKUP(G745,Store_Map!$A$2:$I$100,8,FALSE),"")</f>
        <v>0</v>
      </c>
      <c r="N745">
        <f t="shared" si="99"/>
        <v>0</v>
      </c>
      <c r="O745" t="str">
        <f t="shared" si="100"/>
        <v>PASS</v>
      </c>
      <c r="P745" t="str">
        <f t="shared" si="101"/>
        <v>PASS</v>
      </c>
      <c r="Q745" t="str">
        <f t="shared" si="102"/>
        <v>PASS</v>
      </c>
      <c r="R745" t="str">
        <f t="shared" si="103"/>
        <v>PASS</v>
      </c>
      <c r="S745" t="str">
        <f t="shared" si="104"/>
        <v>PASS</v>
      </c>
      <c r="T745">
        <f t="shared" si="105"/>
        <v>100</v>
      </c>
      <c r="U745" t="str">
        <f t="shared" si="106"/>
        <v>Low</v>
      </c>
      <c r="V745" t="str">
        <f t="shared" si="107"/>
        <v>Clean</v>
      </c>
    </row>
    <row r="746" spans="1:22" x14ac:dyDescent="0.3">
      <c r="A746" t="str">
        <f>Raw_Data!A746</f>
        <v>6244607</v>
      </c>
      <c r="B746">
        <f>Raw_Data!B746</f>
        <v>45664</v>
      </c>
      <c r="C746" t="str">
        <f>Raw_Data!C746</f>
        <v>METFORMIN HCL 1,000 MG TABL</v>
      </c>
      <c r="D746" t="str">
        <f>Raw_Data!D746</f>
        <v>70010006599</v>
      </c>
      <c r="E746" t="str">
        <f>Raw_Data!E746</f>
        <v>GIBBS, JON</v>
      </c>
      <c r="F746" t="str">
        <f>Raw_Data!F746</f>
        <v>1700896156</v>
      </c>
      <c r="G746" t="str">
        <f>Raw_Data!H746</f>
        <v>0</v>
      </c>
      <c r="H746">
        <f>IFERROR(VLOOKUP(G746,Store_Map!$A$2:$I$100,3,FALSE),"")</f>
        <v>0</v>
      </c>
      <c r="I746">
        <f>IFERROR(VLOOKUP(G746,Store_Map!$A$2:$I$100,4,FALSE),"")</f>
        <v>0</v>
      </c>
      <c r="J746">
        <f>IFERROR(VLOOKUP(G746,Store_Map!$A$2:$I$100,5,FALSE),"")</f>
        <v>0</v>
      </c>
      <c r="K746">
        <f>IFERROR(VLOOKUP(G746,Store_Map!$A$2:$I$100,6,FALSE),"")</f>
        <v>0</v>
      </c>
      <c r="L746">
        <f>IFERROR(VLOOKUP(G746,Store_Map!$A$2:$I$100,7,FALSE),"")</f>
        <v>0</v>
      </c>
      <c r="M746">
        <f>IFERROR(VLOOKUP(G746,Store_Map!$A$2:$I$100,8,FALSE),"")</f>
        <v>0</v>
      </c>
      <c r="N746">
        <f t="shared" si="99"/>
        <v>0</v>
      </c>
      <c r="O746" t="str">
        <f t="shared" si="100"/>
        <v>PASS</v>
      </c>
      <c r="P746" t="str">
        <f t="shared" si="101"/>
        <v>PASS</v>
      </c>
      <c r="Q746" t="str">
        <f t="shared" si="102"/>
        <v>PASS</v>
      </c>
      <c r="R746" t="str">
        <f t="shared" si="103"/>
        <v>PASS</v>
      </c>
      <c r="S746" t="str">
        <f t="shared" si="104"/>
        <v>PASS</v>
      </c>
      <c r="T746">
        <f t="shared" si="105"/>
        <v>100</v>
      </c>
      <c r="U746" t="str">
        <f t="shared" si="106"/>
        <v>Low</v>
      </c>
      <c r="V746" t="str">
        <f t="shared" si="107"/>
        <v>Clean</v>
      </c>
    </row>
    <row r="747" spans="1:22" x14ac:dyDescent="0.3">
      <c r="A747" t="str">
        <f>Raw_Data!A747</f>
        <v>6249380</v>
      </c>
      <c r="B747">
        <f>Raw_Data!B747</f>
        <v>45664</v>
      </c>
      <c r="C747" t="str">
        <f>Raw_Data!C747</f>
        <v>CALCITRIOL 0.25 MCG CAPSULE</v>
      </c>
      <c r="D747" t="str">
        <f>Raw_Data!D747</f>
        <v>54000713</v>
      </c>
      <c r="E747" t="str">
        <f>Raw_Data!E747</f>
        <v>GIBBS, JON</v>
      </c>
      <c r="F747" t="str">
        <f>Raw_Data!F747</f>
        <v>1700896156</v>
      </c>
      <c r="G747" t="str">
        <f>Raw_Data!H747</f>
        <v>0</v>
      </c>
      <c r="H747">
        <f>IFERROR(VLOOKUP(G747,Store_Map!$A$2:$I$100,3,FALSE),"")</f>
        <v>0</v>
      </c>
      <c r="I747">
        <f>IFERROR(VLOOKUP(G747,Store_Map!$A$2:$I$100,4,FALSE),"")</f>
        <v>0</v>
      </c>
      <c r="J747">
        <f>IFERROR(VLOOKUP(G747,Store_Map!$A$2:$I$100,5,FALSE),"")</f>
        <v>0</v>
      </c>
      <c r="K747">
        <f>IFERROR(VLOOKUP(G747,Store_Map!$A$2:$I$100,6,FALSE),"")</f>
        <v>0</v>
      </c>
      <c r="L747">
        <f>IFERROR(VLOOKUP(G747,Store_Map!$A$2:$I$100,7,FALSE),"")</f>
        <v>0</v>
      </c>
      <c r="M747">
        <f>IFERROR(VLOOKUP(G747,Store_Map!$A$2:$I$100,8,FALSE),"")</f>
        <v>0</v>
      </c>
      <c r="N747">
        <f t="shared" si="99"/>
        <v>0</v>
      </c>
      <c r="O747" t="str">
        <f t="shared" si="100"/>
        <v>PASS</v>
      </c>
      <c r="P747" t="str">
        <f t="shared" si="101"/>
        <v>REVIEW</v>
      </c>
      <c r="Q747" t="str">
        <f t="shared" si="102"/>
        <v>PASS</v>
      </c>
      <c r="R747" t="str">
        <f t="shared" si="103"/>
        <v>PASS</v>
      </c>
      <c r="S747" t="str">
        <f t="shared" si="104"/>
        <v>REVIEW</v>
      </c>
      <c r="T747">
        <f t="shared" si="105"/>
        <v>90</v>
      </c>
      <c r="U747" t="str">
        <f t="shared" si="106"/>
        <v>Low</v>
      </c>
      <c r="V747" t="str">
        <f t="shared" si="107"/>
        <v>Invalid NDC</v>
      </c>
    </row>
    <row r="748" spans="1:22" x14ac:dyDescent="0.3">
      <c r="A748" t="str">
        <f>Raw_Data!A748</f>
        <v>6247358</v>
      </c>
      <c r="B748">
        <f>Raw_Data!B748</f>
        <v>45664</v>
      </c>
      <c r="C748" t="str">
        <f>Raw_Data!C748</f>
        <v>ATORVASTATIN 20 MG TABLET</v>
      </c>
      <c r="D748" t="str">
        <f>Raw_Data!D748</f>
        <v>60505257908</v>
      </c>
      <c r="E748" t="str">
        <f>Raw_Data!E748</f>
        <v>AKHTAR, MARIAM</v>
      </c>
      <c r="F748" t="str">
        <f>Raw_Data!F748</f>
        <v>1780024596</v>
      </c>
      <c r="G748" t="str">
        <f>Raw_Data!H748</f>
        <v>0</v>
      </c>
      <c r="H748">
        <f>IFERROR(VLOOKUP(G748,Store_Map!$A$2:$I$100,3,FALSE),"")</f>
        <v>0</v>
      </c>
      <c r="I748">
        <f>IFERROR(VLOOKUP(G748,Store_Map!$A$2:$I$100,4,FALSE),"")</f>
        <v>0</v>
      </c>
      <c r="J748">
        <f>IFERROR(VLOOKUP(G748,Store_Map!$A$2:$I$100,5,FALSE),"")</f>
        <v>0</v>
      </c>
      <c r="K748">
        <f>IFERROR(VLOOKUP(G748,Store_Map!$A$2:$I$100,6,FALSE),"")</f>
        <v>0</v>
      </c>
      <c r="L748">
        <f>IFERROR(VLOOKUP(G748,Store_Map!$A$2:$I$100,7,FALSE),"")</f>
        <v>0</v>
      </c>
      <c r="M748">
        <f>IFERROR(VLOOKUP(G748,Store_Map!$A$2:$I$100,8,FALSE),"")</f>
        <v>0</v>
      </c>
      <c r="N748">
        <f t="shared" si="99"/>
        <v>0</v>
      </c>
      <c r="O748" t="str">
        <f t="shared" si="100"/>
        <v>PASS</v>
      </c>
      <c r="P748" t="str">
        <f t="shared" si="101"/>
        <v>PASS</v>
      </c>
      <c r="Q748" t="str">
        <f t="shared" si="102"/>
        <v>PASS</v>
      </c>
      <c r="R748" t="str">
        <f t="shared" si="103"/>
        <v>PASS</v>
      </c>
      <c r="S748" t="str">
        <f t="shared" si="104"/>
        <v>PASS</v>
      </c>
      <c r="T748">
        <f t="shared" si="105"/>
        <v>100</v>
      </c>
      <c r="U748" t="str">
        <f t="shared" si="106"/>
        <v>Low</v>
      </c>
      <c r="V748" t="str">
        <f t="shared" si="107"/>
        <v>Clean</v>
      </c>
    </row>
    <row r="749" spans="1:22" x14ac:dyDescent="0.3">
      <c r="A749" t="str">
        <f>Raw_Data!A749</f>
        <v>6246373</v>
      </c>
      <c r="B749">
        <f>Raw_Data!B749</f>
        <v>45664</v>
      </c>
      <c r="C749" t="str">
        <f>Raw_Data!C749</f>
        <v>LISINOPRIL 20 MG TABLET</v>
      </c>
      <c r="D749" t="str">
        <f>Raw_Data!D749</f>
        <v>68180098103</v>
      </c>
      <c r="E749" t="str">
        <f>Raw_Data!E749</f>
        <v>AKHTAR, MARIAM</v>
      </c>
      <c r="F749" t="str">
        <f>Raw_Data!F749</f>
        <v>1780024596</v>
      </c>
      <c r="G749" t="str">
        <f>Raw_Data!H749</f>
        <v>0</v>
      </c>
      <c r="H749">
        <f>IFERROR(VLOOKUP(G749,Store_Map!$A$2:$I$100,3,FALSE),"")</f>
        <v>0</v>
      </c>
      <c r="I749">
        <f>IFERROR(VLOOKUP(G749,Store_Map!$A$2:$I$100,4,FALSE),"")</f>
        <v>0</v>
      </c>
      <c r="J749">
        <f>IFERROR(VLOOKUP(G749,Store_Map!$A$2:$I$100,5,FALSE),"")</f>
        <v>0</v>
      </c>
      <c r="K749">
        <f>IFERROR(VLOOKUP(G749,Store_Map!$A$2:$I$100,6,FALSE),"")</f>
        <v>0</v>
      </c>
      <c r="L749">
        <f>IFERROR(VLOOKUP(G749,Store_Map!$A$2:$I$100,7,FALSE),"")</f>
        <v>0</v>
      </c>
      <c r="M749">
        <f>IFERROR(VLOOKUP(G749,Store_Map!$A$2:$I$100,8,FALSE),"")</f>
        <v>0</v>
      </c>
      <c r="N749">
        <f t="shared" si="99"/>
        <v>0</v>
      </c>
      <c r="O749" t="str">
        <f t="shared" si="100"/>
        <v>PASS</v>
      </c>
      <c r="P749" t="str">
        <f t="shared" si="101"/>
        <v>PASS</v>
      </c>
      <c r="Q749" t="str">
        <f t="shared" si="102"/>
        <v>PASS</v>
      </c>
      <c r="R749" t="str">
        <f t="shared" si="103"/>
        <v>PASS</v>
      </c>
      <c r="S749" t="str">
        <f t="shared" si="104"/>
        <v>PASS</v>
      </c>
      <c r="T749">
        <f t="shared" si="105"/>
        <v>100</v>
      </c>
      <c r="U749" t="str">
        <f t="shared" si="106"/>
        <v>Low</v>
      </c>
      <c r="V749" t="str">
        <f t="shared" si="107"/>
        <v>Clean</v>
      </c>
    </row>
    <row r="750" spans="1:22" x14ac:dyDescent="0.3">
      <c r="A750" t="str">
        <f>Raw_Data!A750</f>
        <v>6245560</v>
      </c>
      <c r="B750">
        <f>Raw_Data!B750</f>
        <v>45664</v>
      </c>
      <c r="C750" t="str">
        <f>Raw_Data!C750</f>
        <v>RISPERIDONE 2 MG TABLET</v>
      </c>
      <c r="D750" t="str">
        <f>Raw_Data!D750</f>
        <v>68382011514</v>
      </c>
      <c r="E750" t="str">
        <f>Raw_Data!E750</f>
        <v>ALLEN, AMANDA</v>
      </c>
      <c r="F750" t="str">
        <f>Raw_Data!F750</f>
        <v>1982231882</v>
      </c>
      <c r="G750" t="str">
        <f>Raw_Data!H750</f>
        <v>0</v>
      </c>
      <c r="H750">
        <f>IFERROR(VLOOKUP(G750,Store_Map!$A$2:$I$100,3,FALSE),"")</f>
        <v>0</v>
      </c>
      <c r="I750">
        <f>IFERROR(VLOOKUP(G750,Store_Map!$A$2:$I$100,4,FALSE),"")</f>
        <v>0</v>
      </c>
      <c r="J750">
        <f>IFERROR(VLOOKUP(G750,Store_Map!$A$2:$I$100,5,FALSE),"")</f>
        <v>0</v>
      </c>
      <c r="K750">
        <f>IFERROR(VLOOKUP(G750,Store_Map!$A$2:$I$100,6,FALSE),"")</f>
        <v>0</v>
      </c>
      <c r="L750">
        <f>IFERROR(VLOOKUP(G750,Store_Map!$A$2:$I$100,7,FALSE),"")</f>
        <v>0</v>
      </c>
      <c r="M750">
        <f>IFERROR(VLOOKUP(G750,Store_Map!$A$2:$I$100,8,FALSE),"")</f>
        <v>0</v>
      </c>
      <c r="N750">
        <f t="shared" si="99"/>
        <v>0</v>
      </c>
      <c r="O750" t="str">
        <f t="shared" si="100"/>
        <v>PASS</v>
      </c>
      <c r="P750" t="str">
        <f t="shared" si="101"/>
        <v>PASS</v>
      </c>
      <c r="Q750" t="str">
        <f t="shared" si="102"/>
        <v>PASS</v>
      </c>
      <c r="R750" t="str">
        <f t="shared" si="103"/>
        <v>PASS</v>
      </c>
      <c r="S750" t="str">
        <f t="shared" si="104"/>
        <v>PASS</v>
      </c>
      <c r="T750">
        <f t="shared" si="105"/>
        <v>100</v>
      </c>
      <c r="U750" t="str">
        <f t="shared" si="106"/>
        <v>Low</v>
      </c>
      <c r="V750" t="str">
        <f t="shared" si="107"/>
        <v>Clean</v>
      </c>
    </row>
    <row r="751" spans="1:22" x14ac:dyDescent="0.3">
      <c r="A751" t="str">
        <f>Raw_Data!A751</f>
        <v>6237681</v>
      </c>
      <c r="B751">
        <f>Raw_Data!B751</f>
        <v>45664</v>
      </c>
      <c r="C751" t="str">
        <f>Raw_Data!C751</f>
        <v>ARIPIPRAZOLE 5 MG TABLET</v>
      </c>
      <c r="D751" t="str">
        <f>Raw_Data!D751</f>
        <v>31722082030</v>
      </c>
      <c r="E751" t="str">
        <f>Raw_Data!E751</f>
        <v>BYNE, EDMUND</v>
      </c>
      <c r="F751" t="str">
        <f>Raw_Data!F751</f>
        <v>1033186648</v>
      </c>
      <c r="G751" t="str">
        <f>Raw_Data!H751</f>
        <v>0</v>
      </c>
      <c r="H751">
        <f>IFERROR(VLOOKUP(G751,Store_Map!$A$2:$I$100,3,FALSE),"")</f>
        <v>0</v>
      </c>
      <c r="I751">
        <f>IFERROR(VLOOKUP(G751,Store_Map!$A$2:$I$100,4,FALSE),"")</f>
        <v>0</v>
      </c>
      <c r="J751">
        <f>IFERROR(VLOOKUP(G751,Store_Map!$A$2:$I$100,5,FALSE),"")</f>
        <v>0</v>
      </c>
      <c r="K751">
        <f>IFERROR(VLOOKUP(G751,Store_Map!$A$2:$I$100,6,FALSE),"")</f>
        <v>0</v>
      </c>
      <c r="L751">
        <f>IFERROR(VLOOKUP(G751,Store_Map!$A$2:$I$100,7,FALSE),"")</f>
        <v>0</v>
      </c>
      <c r="M751">
        <f>IFERROR(VLOOKUP(G751,Store_Map!$A$2:$I$100,8,FALSE),"")</f>
        <v>0</v>
      </c>
      <c r="N751">
        <f t="shared" si="99"/>
        <v>0</v>
      </c>
      <c r="O751" t="str">
        <f t="shared" si="100"/>
        <v>PASS</v>
      </c>
      <c r="P751" t="str">
        <f t="shared" si="101"/>
        <v>PASS</v>
      </c>
      <c r="Q751" t="str">
        <f t="shared" si="102"/>
        <v>PASS</v>
      </c>
      <c r="R751" t="str">
        <f t="shared" si="103"/>
        <v>PASS</v>
      </c>
      <c r="S751" t="str">
        <f t="shared" si="104"/>
        <v>PASS</v>
      </c>
      <c r="T751">
        <f t="shared" si="105"/>
        <v>100</v>
      </c>
      <c r="U751" t="str">
        <f t="shared" si="106"/>
        <v>Low</v>
      </c>
      <c r="V751" t="str">
        <f t="shared" si="107"/>
        <v>Clean</v>
      </c>
    </row>
    <row r="752" spans="1:22" x14ac:dyDescent="0.3">
      <c r="A752" t="str">
        <f>Raw_Data!A752</f>
        <v>6243386</v>
      </c>
      <c r="B752">
        <f>Raw_Data!B752</f>
        <v>45664</v>
      </c>
      <c r="C752" t="str">
        <f>Raw_Data!C752</f>
        <v>LISINOPRIL 20 MG TABLET</v>
      </c>
      <c r="D752" t="str">
        <f>Raw_Data!D752</f>
        <v>68180098103</v>
      </c>
      <c r="E752" t="str">
        <f>Raw_Data!E752</f>
        <v>GIBBS, JON</v>
      </c>
      <c r="F752" t="str">
        <f>Raw_Data!F752</f>
        <v>1700896156</v>
      </c>
      <c r="G752" t="str">
        <f>Raw_Data!H752</f>
        <v>0</v>
      </c>
      <c r="H752">
        <f>IFERROR(VLOOKUP(G752,Store_Map!$A$2:$I$100,3,FALSE),"")</f>
        <v>0</v>
      </c>
      <c r="I752">
        <f>IFERROR(VLOOKUP(G752,Store_Map!$A$2:$I$100,4,FALSE),"")</f>
        <v>0</v>
      </c>
      <c r="J752">
        <f>IFERROR(VLOOKUP(G752,Store_Map!$A$2:$I$100,5,FALSE),"")</f>
        <v>0</v>
      </c>
      <c r="K752">
        <f>IFERROR(VLOOKUP(G752,Store_Map!$A$2:$I$100,6,FALSE),"")</f>
        <v>0</v>
      </c>
      <c r="L752">
        <f>IFERROR(VLOOKUP(G752,Store_Map!$A$2:$I$100,7,FALSE),"")</f>
        <v>0</v>
      </c>
      <c r="M752">
        <f>IFERROR(VLOOKUP(G752,Store_Map!$A$2:$I$100,8,FALSE),"")</f>
        <v>0</v>
      </c>
      <c r="N752">
        <f t="shared" si="99"/>
        <v>0</v>
      </c>
      <c r="O752" t="str">
        <f t="shared" si="100"/>
        <v>PASS</v>
      </c>
      <c r="P752" t="str">
        <f t="shared" si="101"/>
        <v>PASS</v>
      </c>
      <c r="Q752" t="str">
        <f t="shared" si="102"/>
        <v>PASS</v>
      </c>
      <c r="R752" t="str">
        <f t="shared" si="103"/>
        <v>PASS</v>
      </c>
      <c r="S752" t="str">
        <f t="shared" si="104"/>
        <v>PASS</v>
      </c>
      <c r="T752">
        <f t="shared" si="105"/>
        <v>100</v>
      </c>
      <c r="U752" t="str">
        <f t="shared" si="106"/>
        <v>Low</v>
      </c>
      <c r="V752" t="str">
        <f t="shared" si="107"/>
        <v>Clean</v>
      </c>
    </row>
    <row r="753" spans="1:22" x14ac:dyDescent="0.3">
      <c r="A753" t="str">
        <f>Raw_Data!A753</f>
        <v>6243997</v>
      </c>
      <c r="B753">
        <f>Raw_Data!B753</f>
        <v>45664</v>
      </c>
      <c r="C753" t="str">
        <f>Raw_Data!C753</f>
        <v>ATORVASTATIN 20 MG TABLET</v>
      </c>
      <c r="D753" t="str">
        <f>Raw_Data!D753</f>
        <v>60505257908</v>
      </c>
      <c r="E753" t="str">
        <f>Raw_Data!E753</f>
        <v>BYNE, EDMUND</v>
      </c>
      <c r="F753" t="str">
        <f>Raw_Data!F753</f>
        <v>1033186648</v>
      </c>
      <c r="G753" t="str">
        <f>Raw_Data!H753</f>
        <v>0</v>
      </c>
      <c r="H753">
        <f>IFERROR(VLOOKUP(G753,Store_Map!$A$2:$I$100,3,FALSE),"")</f>
        <v>0</v>
      </c>
      <c r="I753">
        <f>IFERROR(VLOOKUP(G753,Store_Map!$A$2:$I$100,4,FALSE),"")</f>
        <v>0</v>
      </c>
      <c r="J753">
        <f>IFERROR(VLOOKUP(G753,Store_Map!$A$2:$I$100,5,FALSE),"")</f>
        <v>0</v>
      </c>
      <c r="K753">
        <f>IFERROR(VLOOKUP(G753,Store_Map!$A$2:$I$100,6,FALSE),"")</f>
        <v>0</v>
      </c>
      <c r="L753">
        <f>IFERROR(VLOOKUP(G753,Store_Map!$A$2:$I$100,7,FALSE),"")</f>
        <v>0</v>
      </c>
      <c r="M753">
        <f>IFERROR(VLOOKUP(G753,Store_Map!$A$2:$I$100,8,FALSE),"")</f>
        <v>0</v>
      </c>
      <c r="N753">
        <f t="shared" si="99"/>
        <v>0</v>
      </c>
      <c r="O753" t="str">
        <f t="shared" si="100"/>
        <v>PASS</v>
      </c>
      <c r="P753" t="str">
        <f t="shared" si="101"/>
        <v>PASS</v>
      </c>
      <c r="Q753" t="str">
        <f t="shared" si="102"/>
        <v>PASS</v>
      </c>
      <c r="R753" t="str">
        <f t="shared" si="103"/>
        <v>PASS</v>
      </c>
      <c r="S753" t="str">
        <f t="shared" si="104"/>
        <v>PASS</v>
      </c>
      <c r="T753">
        <f t="shared" si="105"/>
        <v>100</v>
      </c>
      <c r="U753" t="str">
        <f t="shared" si="106"/>
        <v>Low</v>
      </c>
      <c r="V753" t="str">
        <f t="shared" si="107"/>
        <v>Clean</v>
      </c>
    </row>
    <row r="754" spans="1:22" x14ac:dyDescent="0.3">
      <c r="A754" t="str">
        <f>Raw_Data!A754</f>
        <v>6243884</v>
      </c>
      <c r="B754">
        <f>Raw_Data!B754</f>
        <v>45664</v>
      </c>
      <c r="C754" t="str">
        <f>Raw_Data!C754</f>
        <v>LOSARTAN POTASSIUM 50 MG TA</v>
      </c>
      <c r="D754" t="str">
        <f>Raw_Data!D754</f>
        <v>62332002891</v>
      </c>
      <c r="E754" t="str">
        <f>Raw_Data!E754</f>
        <v>BYNE, EDMUND</v>
      </c>
      <c r="F754" t="str">
        <f>Raw_Data!F754</f>
        <v>1033186648</v>
      </c>
      <c r="G754" t="str">
        <f>Raw_Data!H754</f>
        <v>0</v>
      </c>
      <c r="H754">
        <f>IFERROR(VLOOKUP(G754,Store_Map!$A$2:$I$100,3,FALSE),"")</f>
        <v>0</v>
      </c>
      <c r="I754">
        <f>IFERROR(VLOOKUP(G754,Store_Map!$A$2:$I$100,4,FALSE),"")</f>
        <v>0</v>
      </c>
      <c r="J754">
        <f>IFERROR(VLOOKUP(G754,Store_Map!$A$2:$I$100,5,FALSE),"")</f>
        <v>0</v>
      </c>
      <c r="K754">
        <f>IFERROR(VLOOKUP(G754,Store_Map!$A$2:$I$100,6,FALSE),"")</f>
        <v>0</v>
      </c>
      <c r="L754">
        <f>IFERROR(VLOOKUP(G754,Store_Map!$A$2:$I$100,7,FALSE),"")</f>
        <v>0</v>
      </c>
      <c r="M754">
        <f>IFERROR(VLOOKUP(G754,Store_Map!$A$2:$I$100,8,FALSE),"")</f>
        <v>0</v>
      </c>
      <c r="N754">
        <f t="shared" si="99"/>
        <v>0</v>
      </c>
      <c r="O754" t="str">
        <f t="shared" si="100"/>
        <v>PASS</v>
      </c>
      <c r="P754" t="str">
        <f t="shared" si="101"/>
        <v>PASS</v>
      </c>
      <c r="Q754" t="str">
        <f t="shared" si="102"/>
        <v>PASS</v>
      </c>
      <c r="R754" t="str">
        <f t="shared" si="103"/>
        <v>PASS</v>
      </c>
      <c r="S754" t="str">
        <f t="shared" si="104"/>
        <v>PASS</v>
      </c>
      <c r="T754">
        <f t="shared" si="105"/>
        <v>100</v>
      </c>
      <c r="U754" t="str">
        <f t="shared" si="106"/>
        <v>Low</v>
      </c>
      <c r="V754" t="str">
        <f t="shared" si="107"/>
        <v>Clean</v>
      </c>
    </row>
    <row r="755" spans="1:22" x14ac:dyDescent="0.3">
      <c r="A755" t="str">
        <f>Raw_Data!A755</f>
        <v>6242660</v>
      </c>
      <c r="B755">
        <f>Raw_Data!B755</f>
        <v>45664</v>
      </c>
      <c r="C755" t="str">
        <f>Raw_Data!C755</f>
        <v>METFORMIN HCL ER 500 MG TAB</v>
      </c>
      <c r="D755" t="str">
        <f>Raw_Data!D755</f>
        <v>49483062350</v>
      </c>
      <c r="E755" t="str">
        <f>Raw_Data!E755</f>
        <v>MACHADO, MARIA</v>
      </c>
      <c r="F755" t="str">
        <f>Raw_Data!F755</f>
        <v>1619100302</v>
      </c>
      <c r="G755" t="str">
        <f>Raw_Data!H755</f>
        <v>0</v>
      </c>
      <c r="H755">
        <f>IFERROR(VLOOKUP(G755,Store_Map!$A$2:$I$100,3,FALSE),"")</f>
        <v>0</v>
      </c>
      <c r="I755">
        <f>IFERROR(VLOOKUP(G755,Store_Map!$A$2:$I$100,4,FALSE),"")</f>
        <v>0</v>
      </c>
      <c r="J755">
        <f>IFERROR(VLOOKUP(G755,Store_Map!$A$2:$I$100,5,FALSE),"")</f>
        <v>0</v>
      </c>
      <c r="K755">
        <f>IFERROR(VLOOKUP(G755,Store_Map!$A$2:$I$100,6,FALSE),"")</f>
        <v>0</v>
      </c>
      <c r="L755">
        <f>IFERROR(VLOOKUP(G755,Store_Map!$A$2:$I$100,7,FALSE),"")</f>
        <v>0</v>
      </c>
      <c r="M755">
        <f>IFERROR(VLOOKUP(G755,Store_Map!$A$2:$I$100,8,FALSE),"")</f>
        <v>0</v>
      </c>
      <c r="N755">
        <f t="shared" si="99"/>
        <v>0</v>
      </c>
      <c r="O755" t="str">
        <f t="shared" si="100"/>
        <v>PASS</v>
      </c>
      <c r="P755" t="str">
        <f t="shared" si="101"/>
        <v>PASS</v>
      </c>
      <c r="Q755" t="str">
        <f t="shared" si="102"/>
        <v>PASS</v>
      </c>
      <c r="R755" t="str">
        <f t="shared" si="103"/>
        <v>PASS</v>
      </c>
      <c r="S755" t="str">
        <f t="shared" si="104"/>
        <v>PASS</v>
      </c>
      <c r="T755">
        <f t="shared" si="105"/>
        <v>100</v>
      </c>
      <c r="U755" t="str">
        <f t="shared" si="106"/>
        <v>Low</v>
      </c>
      <c r="V755" t="str">
        <f t="shared" si="107"/>
        <v>Clean</v>
      </c>
    </row>
    <row r="756" spans="1:22" x14ac:dyDescent="0.3">
      <c r="A756" t="str">
        <f>Raw_Data!A756</f>
        <v>6236056</v>
      </c>
      <c r="B756">
        <f>Raw_Data!B756</f>
        <v>45664</v>
      </c>
      <c r="C756" t="str">
        <f>Raw_Data!C756</f>
        <v>AMLODIPINE BESYLATE 10 MG T</v>
      </c>
      <c r="D756" t="str">
        <f>Raw_Data!D756</f>
        <v>69097012815</v>
      </c>
      <c r="E756" t="str">
        <f>Raw_Data!E756</f>
        <v>BYNE, EDMUND</v>
      </c>
      <c r="F756" t="str">
        <f>Raw_Data!F756</f>
        <v>1033186648</v>
      </c>
      <c r="G756" t="str">
        <f>Raw_Data!H756</f>
        <v>0</v>
      </c>
      <c r="H756">
        <f>IFERROR(VLOOKUP(G756,Store_Map!$A$2:$I$100,3,FALSE),"")</f>
        <v>0</v>
      </c>
      <c r="I756">
        <f>IFERROR(VLOOKUP(G756,Store_Map!$A$2:$I$100,4,FALSE),"")</f>
        <v>0</v>
      </c>
      <c r="J756">
        <f>IFERROR(VLOOKUP(G756,Store_Map!$A$2:$I$100,5,FALSE),"")</f>
        <v>0</v>
      </c>
      <c r="K756">
        <f>IFERROR(VLOOKUP(G756,Store_Map!$A$2:$I$100,6,FALSE),"")</f>
        <v>0</v>
      </c>
      <c r="L756">
        <f>IFERROR(VLOOKUP(G756,Store_Map!$A$2:$I$100,7,FALSE),"")</f>
        <v>0</v>
      </c>
      <c r="M756">
        <f>IFERROR(VLOOKUP(G756,Store_Map!$A$2:$I$100,8,FALSE),"")</f>
        <v>0</v>
      </c>
      <c r="N756">
        <f t="shared" si="99"/>
        <v>0</v>
      </c>
      <c r="O756" t="str">
        <f t="shared" si="100"/>
        <v>PASS</v>
      </c>
      <c r="P756" t="str">
        <f t="shared" si="101"/>
        <v>PASS</v>
      </c>
      <c r="Q756" t="str">
        <f t="shared" si="102"/>
        <v>PASS</v>
      </c>
      <c r="R756" t="str">
        <f t="shared" si="103"/>
        <v>PASS</v>
      </c>
      <c r="S756" t="str">
        <f t="shared" si="104"/>
        <v>PASS</v>
      </c>
      <c r="T756">
        <f t="shared" si="105"/>
        <v>100</v>
      </c>
      <c r="U756" t="str">
        <f t="shared" si="106"/>
        <v>Low</v>
      </c>
      <c r="V756" t="str">
        <f t="shared" si="107"/>
        <v>Clean</v>
      </c>
    </row>
    <row r="757" spans="1:22" x14ac:dyDescent="0.3">
      <c r="A757" t="str">
        <f>Raw_Data!A757</f>
        <v>6228788</v>
      </c>
      <c r="B757">
        <f>Raw_Data!B757</f>
        <v>45664</v>
      </c>
      <c r="C757" t="str">
        <f>Raw_Data!C757</f>
        <v>LORATADINE 10 MG TABLET</v>
      </c>
      <c r="D757" t="str">
        <f>Raw_Data!D757</f>
        <v>904685289</v>
      </c>
      <c r="E757" t="str">
        <f>Raw_Data!E757</f>
        <v>BYNE, EDMUND</v>
      </c>
      <c r="F757" t="str">
        <f>Raw_Data!F757</f>
        <v>1033186648</v>
      </c>
      <c r="G757" t="str">
        <f>Raw_Data!H757</f>
        <v>0</v>
      </c>
      <c r="H757">
        <f>IFERROR(VLOOKUP(G757,Store_Map!$A$2:$I$100,3,FALSE),"")</f>
        <v>0</v>
      </c>
      <c r="I757">
        <f>IFERROR(VLOOKUP(G757,Store_Map!$A$2:$I$100,4,FALSE),"")</f>
        <v>0</v>
      </c>
      <c r="J757">
        <f>IFERROR(VLOOKUP(G757,Store_Map!$A$2:$I$100,5,FALSE),"")</f>
        <v>0</v>
      </c>
      <c r="K757">
        <f>IFERROR(VLOOKUP(G757,Store_Map!$A$2:$I$100,6,FALSE),"")</f>
        <v>0</v>
      </c>
      <c r="L757">
        <f>IFERROR(VLOOKUP(G757,Store_Map!$A$2:$I$100,7,FALSE),"")</f>
        <v>0</v>
      </c>
      <c r="M757">
        <f>IFERROR(VLOOKUP(G757,Store_Map!$A$2:$I$100,8,FALSE),"")</f>
        <v>0</v>
      </c>
      <c r="N757">
        <f t="shared" si="99"/>
        <v>0</v>
      </c>
      <c r="O757" t="str">
        <f t="shared" si="100"/>
        <v>PASS</v>
      </c>
      <c r="P757" t="str">
        <f t="shared" si="101"/>
        <v>REVIEW</v>
      </c>
      <c r="Q757" t="str">
        <f t="shared" si="102"/>
        <v>PASS</v>
      </c>
      <c r="R757" t="str">
        <f t="shared" si="103"/>
        <v>PASS</v>
      </c>
      <c r="S757" t="str">
        <f t="shared" si="104"/>
        <v>REVIEW</v>
      </c>
      <c r="T757">
        <f t="shared" si="105"/>
        <v>90</v>
      </c>
      <c r="U757" t="str">
        <f t="shared" si="106"/>
        <v>Low</v>
      </c>
      <c r="V757" t="str">
        <f t="shared" si="107"/>
        <v>Invalid NDC</v>
      </c>
    </row>
    <row r="758" spans="1:22" x14ac:dyDescent="0.3">
      <c r="A758" t="str">
        <f>Raw_Data!A758</f>
        <v>6250551</v>
      </c>
      <c r="B758">
        <f>Raw_Data!B758</f>
        <v>45664</v>
      </c>
      <c r="C758" t="str">
        <f>Raw_Data!C758</f>
        <v>ALBUTEROL HFA 90 MCG INHALE</v>
      </c>
      <c r="D758" t="str">
        <f>Raw_Data!D758</f>
        <v>66993001968</v>
      </c>
      <c r="E758" t="str">
        <f>Raw_Data!E758</f>
        <v>GIBBS, JON</v>
      </c>
      <c r="F758" t="str">
        <f>Raw_Data!F758</f>
        <v>1700896156</v>
      </c>
      <c r="G758" t="str">
        <f>Raw_Data!H758</f>
        <v>0</v>
      </c>
      <c r="H758">
        <f>IFERROR(VLOOKUP(G758,Store_Map!$A$2:$I$100,3,FALSE),"")</f>
        <v>0</v>
      </c>
      <c r="I758">
        <f>IFERROR(VLOOKUP(G758,Store_Map!$A$2:$I$100,4,FALSE),"")</f>
        <v>0</v>
      </c>
      <c r="J758">
        <f>IFERROR(VLOOKUP(G758,Store_Map!$A$2:$I$100,5,FALSE),"")</f>
        <v>0</v>
      </c>
      <c r="K758">
        <f>IFERROR(VLOOKUP(G758,Store_Map!$A$2:$I$100,6,FALSE),"")</f>
        <v>0</v>
      </c>
      <c r="L758">
        <f>IFERROR(VLOOKUP(G758,Store_Map!$A$2:$I$100,7,FALSE),"")</f>
        <v>0</v>
      </c>
      <c r="M758">
        <f>IFERROR(VLOOKUP(G758,Store_Map!$A$2:$I$100,8,FALSE),"")</f>
        <v>0</v>
      </c>
      <c r="N758">
        <f t="shared" si="99"/>
        <v>0</v>
      </c>
      <c r="O758" t="str">
        <f t="shared" si="100"/>
        <v>PASS</v>
      </c>
      <c r="P758" t="str">
        <f t="shared" si="101"/>
        <v>PASS</v>
      </c>
      <c r="Q758" t="str">
        <f t="shared" si="102"/>
        <v>PASS</v>
      </c>
      <c r="R758" t="str">
        <f t="shared" si="103"/>
        <v>PASS</v>
      </c>
      <c r="S758" t="str">
        <f t="shared" si="104"/>
        <v>PASS</v>
      </c>
      <c r="T758">
        <f t="shared" si="105"/>
        <v>100</v>
      </c>
      <c r="U758" t="str">
        <f t="shared" si="106"/>
        <v>Low</v>
      </c>
      <c r="V758" t="str">
        <f t="shared" si="107"/>
        <v>Clean</v>
      </c>
    </row>
    <row r="759" spans="1:22" x14ac:dyDescent="0.3">
      <c r="A759" t="str">
        <f>Raw_Data!A759</f>
        <v>6250550</v>
      </c>
      <c r="B759">
        <f>Raw_Data!B759</f>
        <v>45664</v>
      </c>
      <c r="C759" t="str">
        <f>Raw_Data!C759</f>
        <v>DOXYCYCLINE HYCLATE 100 MG</v>
      </c>
      <c r="D759" t="str">
        <f>Raw_Data!D759</f>
        <v>62135098505</v>
      </c>
      <c r="E759" t="str">
        <f>Raw_Data!E759</f>
        <v>GIBBS, JON</v>
      </c>
      <c r="F759" t="str">
        <f>Raw_Data!F759</f>
        <v>1700896156</v>
      </c>
      <c r="G759" t="str">
        <f>Raw_Data!H759</f>
        <v>0</v>
      </c>
      <c r="H759">
        <f>IFERROR(VLOOKUP(G759,Store_Map!$A$2:$I$100,3,FALSE),"")</f>
        <v>0</v>
      </c>
      <c r="I759">
        <f>IFERROR(VLOOKUP(G759,Store_Map!$A$2:$I$100,4,FALSE),"")</f>
        <v>0</v>
      </c>
      <c r="J759">
        <f>IFERROR(VLOOKUP(G759,Store_Map!$A$2:$I$100,5,FALSE),"")</f>
        <v>0</v>
      </c>
      <c r="K759">
        <f>IFERROR(VLOOKUP(G759,Store_Map!$A$2:$I$100,6,FALSE),"")</f>
        <v>0</v>
      </c>
      <c r="L759">
        <f>IFERROR(VLOOKUP(G759,Store_Map!$A$2:$I$100,7,FALSE),"")</f>
        <v>0</v>
      </c>
      <c r="M759">
        <f>IFERROR(VLOOKUP(G759,Store_Map!$A$2:$I$100,8,FALSE),"")</f>
        <v>0</v>
      </c>
      <c r="N759">
        <f t="shared" si="99"/>
        <v>0</v>
      </c>
      <c r="O759" t="str">
        <f t="shared" si="100"/>
        <v>PASS</v>
      </c>
      <c r="P759" t="str">
        <f t="shared" si="101"/>
        <v>PASS</v>
      </c>
      <c r="Q759" t="str">
        <f t="shared" si="102"/>
        <v>PASS</v>
      </c>
      <c r="R759" t="str">
        <f t="shared" si="103"/>
        <v>PASS</v>
      </c>
      <c r="S759" t="str">
        <f t="shared" si="104"/>
        <v>PASS</v>
      </c>
      <c r="T759">
        <f t="shared" si="105"/>
        <v>100</v>
      </c>
      <c r="U759" t="str">
        <f t="shared" si="106"/>
        <v>Low</v>
      </c>
      <c r="V759" t="str">
        <f t="shared" si="107"/>
        <v>Clean</v>
      </c>
    </row>
    <row r="760" spans="1:22" x14ac:dyDescent="0.3">
      <c r="A760" t="str">
        <f>Raw_Data!A760</f>
        <v>6250548</v>
      </c>
      <c r="B760">
        <f>Raw_Data!B760</f>
        <v>45664</v>
      </c>
      <c r="C760" t="str">
        <f>Raw_Data!C760</f>
        <v>METHYLPREDNISOLONE 4 MG DOS</v>
      </c>
      <c r="D760" t="str">
        <f>Raw_Data!D760</f>
        <v>59746000103</v>
      </c>
      <c r="E760" t="str">
        <f>Raw_Data!E760</f>
        <v>GIBBS, JON</v>
      </c>
      <c r="F760" t="str">
        <f>Raw_Data!F760</f>
        <v>1700896156</v>
      </c>
      <c r="G760" t="str">
        <f>Raw_Data!H760</f>
        <v>0</v>
      </c>
      <c r="H760">
        <f>IFERROR(VLOOKUP(G760,Store_Map!$A$2:$I$100,3,FALSE),"")</f>
        <v>0</v>
      </c>
      <c r="I760">
        <f>IFERROR(VLOOKUP(G760,Store_Map!$A$2:$I$100,4,FALSE),"")</f>
        <v>0</v>
      </c>
      <c r="J760">
        <f>IFERROR(VLOOKUP(G760,Store_Map!$A$2:$I$100,5,FALSE),"")</f>
        <v>0</v>
      </c>
      <c r="K760">
        <f>IFERROR(VLOOKUP(G760,Store_Map!$A$2:$I$100,6,FALSE),"")</f>
        <v>0</v>
      </c>
      <c r="L760">
        <f>IFERROR(VLOOKUP(G760,Store_Map!$A$2:$I$100,7,FALSE),"")</f>
        <v>0</v>
      </c>
      <c r="M760">
        <f>IFERROR(VLOOKUP(G760,Store_Map!$A$2:$I$100,8,FALSE),"")</f>
        <v>0</v>
      </c>
      <c r="N760">
        <f t="shared" si="99"/>
        <v>0</v>
      </c>
      <c r="O760" t="str">
        <f t="shared" si="100"/>
        <v>PASS</v>
      </c>
      <c r="P760" t="str">
        <f t="shared" si="101"/>
        <v>PASS</v>
      </c>
      <c r="Q760" t="str">
        <f t="shared" si="102"/>
        <v>PASS</v>
      </c>
      <c r="R760" t="str">
        <f t="shared" si="103"/>
        <v>PASS</v>
      </c>
      <c r="S760" t="str">
        <f t="shared" si="104"/>
        <v>PASS</v>
      </c>
      <c r="T760">
        <f t="shared" si="105"/>
        <v>100</v>
      </c>
      <c r="U760" t="str">
        <f t="shared" si="106"/>
        <v>Low</v>
      </c>
      <c r="V760" t="str">
        <f t="shared" si="107"/>
        <v>Clean</v>
      </c>
    </row>
    <row r="761" spans="1:22" x14ac:dyDescent="0.3">
      <c r="A761" t="str">
        <f>Raw_Data!A761</f>
        <v>6251510</v>
      </c>
      <c r="B761">
        <f>Raw_Data!B761</f>
        <v>45664</v>
      </c>
      <c r="C761" t="str">
        <f>Raw_Data!C761</f>
        <v>OMEPRAZOLE DR 20 MG CAPSULE</v>
      </c>
      <c r="D761" t="str">
        <f>Raw_Data!D761</f>
        <v>68382041205</v>
      </c>
      <c r="E761" t="str">
        <f>Raw_Data!E761</f>
        <v>BYNE, EDMUND</v>
      </c>
      <c r="F761" t="str">
        <f>Raw_Data!F761</f>
        <v>1033186648</v>
      </c>
      <c r="G761" t="str">
        <f>Raw_Data!H761</f>
        <v>0</v>
      </c>
      <c r="H761">
        <f>IFERROR(VLOOKUP(G761,Store_Map!$A$2:$I$100,3,FALSE),"")</f>
        <v>0</v>
      </c>
      <c r="I761">
        <f>IFERROR(VLOOKUP(G761,Store_Map!$A$2:$I$100,4,FALSE),"")</f>
        <v>0</v>
      </c>
      <c r="J761">
        <f>IFERROR(VLOOKUP(G761,Store_Map!$A$2:$I$100,5,FALSE),"")</f>
        <v>0</v>
      </c>
      <c r="K761">
        <f>IFERROR(VLOOKUP(G761,Store_Map!$A$2:$I$100,6,FALSE),"")</f>
        <v>0</v>
      </c>
      <c r="L761">
        <f>IFERROR(VLOOKUP(G761,Store_Map!$A$2:$I$100,7,FALSE),"")</f>
        <v>0</v>
      </c>
      <c r="M761">
        <f>IFERROR(VLOOKUP(G761,Store_Map!$A$2:$I$100,8,FALSE),"")</f>
        <v>0</v>
      </c>
      <c r="N761">
        <f t="shared" si="99"/>
        <v>0</v>
      </c>
      <c r="O761" t="str">
        <f t="shared" si="100"/>
        <v>PASS</v>
      </c>
      <c r="P761" t="str">
        <f t="shared" si="101"/>
        <v>PASS</v>
      </c>
      <c r="Q761" t="str">
        <f t="shared" si="102"/>
        <v>PASS</v>
      </c>
      <c r="R761" t="str">
        <f t="shared" si="103"/>
        <v>PASS</v>
      </c>
      <c r="S761" t="str">
        <f t="shared" si="104"/>
        <v>PASS</v>
      </c>
      <c r="T761">
        <f t="shared" si="105"/>
        <v>100</v>
      </c>
      <c r="U761" t="str">
        <f t="shared" si="106"/>
        <v>Low</v>
      </c>
      <c r="V761" t="str">
        <f t="shared" si="107"/>
        <v>Clean</v>
      </c>
    </row>
    <row r="762" spans="1:22" x14ac:dyDescent="0.3">
      <c r="A762" t="str">
        <f>Raw_Data!A762</f>
        <v>6251511</v>
      </c>
      <c r="B762">
        <f>Raw_Data!B762</f>
        <v>45664</v>
      </c>
      <c r="C762" t="str">
        <f>Raw_Data!C762</f>
        <v>ATENOLOL 50 MG TABLET</v>
      </c>
      <c r="D762" t="str">
        <f>Raw_Data!D762</f>
        <v>68382002310</v>
      </c>
      <c r="E762" t="str">
        <f>Raw_Data!E762</f>
        <v>BYNE, EDMUND</v>
      </c>
      <c r="F762" t="str">
        <f>Raw_Data!F762</f>
        <v>1033186648</v>
      </c>
      <c r="G762" t="str">
        <f>Raw_Data!H762</f>
        <v>0</v>
      </c>
      <c r="H762">
        <f>IFERROR(VLOOKUP(G762,Store_Map!$A$2:$I$100,3,FALSE),"")</f>
        <v>0</v>
      </c>
      <c r="I762">
        <f>IFERROR(VLOOKUP(G762,Store_Map!$A$2:$I$100,4,FALSE),"")</f>
        <v>0</v>
      </c>
      <c r="J762">
        <f>IFERROR(VLOOKUP(G762,Store_Map!$A$2:$I$100,5,FALSE),"")</f>
        <v>0</v>
      </c>
      <c r="K762">
        <f>IFERROR(VLOOKUP(G762,Store_Map!$A$2:$I$100,6,FALSE),"")</f>
        <v>0</v>
      </c>
      <c r="L762">
        <f>IFERROR(VLOOKUP(G762,Store_Map!$A$2:$I$100,7,FALSE),"")</f>
        <v>0</v>
      </c>
      <c r="M762">
        <f>IFERROR(VLOOKUP(G762,Store_Map!$A$2:$I$100,8,FALSE),"")</f>
        <v>0</v>
      </c>
      <c r="N762">
        <f t="shared" si="99"/>
        <v>0</v>
      </c>
      <c r="O762" t="str">
        <f t="shared" si="100"/>
        <v>PASS</v>
      </c>
      <c r="P762" t="str">
        <f t="shared" si="101"/>
        <v>PASS</v>
      </c>
      <c r="Q762" t="str">
        <f t="shared" si="102"/>
        <v>PASS</v>
      </c>
      <c r="R762" t="str">
        <f t="shared" si="103"/>
        <v>PASS</v>
      </c>
      <c r="S762" t="str">
        <f t="shared" si="104"/>
        <v>PASS</v>
      </c>
      <c r="T762">
        <f t="shared" si="105"/>
        <v>100</v>
      </c>
      <c r="U762" t="str">
        <f t="shared" si="106"/>
        <v>Low</v>
      </c>
      <c r="V762" t="str">
        <f t="shared" si="107"/>
        <v>Clean</v>
      </c>
    </row>
    <row r="763" spans="1:22" x14ac:dyDescent="0.3">
      <c r="A763" t="str">
        <f>Raw_Data!A763</f>
        <v>6245490</v>
      </c>
      <c r="B763">
        <f>Raw_Data!B763</f>
        <v>45664</v>
      </c>
      <c r="C763" t="str">
        <f>Raw_Data!C763</f>
        <v>LANTUS SOLOSTAR 100 UNIT/ML</v>
      </c>
      <c r="D763" t="str">
        <f>Raw_Data!D763</f>
        <v>88221905</v>
      </c>
      <c r="E763" t="str">
        <f>Raw_Data!E763</f>
        <v>BYNE, EDMUND</v>
      </c>
      <c r="F763" t="str">
        <f>Raw_Data!F763</f>
        <v>1033186648</v>
      </c>
      <c r="G763" t="str">
        <f>Raw_Data!H763</f>
        <v>0</v>
      </c>
      <c r="H763">
        <f>IFERROR(VLOOKUP(G763,Store_Map!$A$2:$I$100,3,FALSE),"")</f>
        <v>0</v>
      </c>
      <c r="I763">
        <f>IFERROR(VLOOKUP(G763,Store_Map!$A$2:$I$100,4,FALSE),"")</f>
        <v>0</v>
      </c>
      <c r="J763">
        <f>IFERROR(VLOOKUP(G763,Store_Map!$A$2:$I$100,5,FALSE),"")</f>
        <v>0</v>
      </c>
      <c r="K763">
        <f>IFERROR(VLOOKUP(G763,Store_Map!$A$2:$I$100,6,FALSE),"")</f>
        <v>0</v>
      </c>
      <c r="L763">
        <f>IFERROR(VLOOKUP(G763,Store_Map!$A$2:$I$100,7,FALSE),"")</f>
        <v>0</v>
      </c>
      <c r="M763">
        <f>IFERROR(VLOOKUP(G763,Store_Map!$A$2:$I$100,8,FALSE),"")</f>
        <v>0</v>
      </c>
      <c r="N763">
        <f t="shared" si="99"/>
        <v>0</v>
      </c>
      <c r="O763" t="str">
        <f t="shared" si="100"/>
        <v>PASS</v>
      </c>
      <c r="P763" t="str">
        <f t="shared" si="101"/>
        <v>REVIEW</v>
      </c>
      <c r="Q763" t="str">
        <f t="shared" si="102"/>
        <v>PASS</v>
      </c>
      <c r="R763" t="str">
        <f t="shared" si="103"/>
        <v>PASS</v>
      </c>
      <c r="S763" t="str">
        <f t="shared" si="104"/>
        <v>REVIEW</v>
      </c>
      <c r="T763">
        <f t="shared" si="105"/>
        <v>90</v>
      </c>
      <c r="U763" t="str">
        <f t="shared" si="106"/>
        <v>Low</v>
      </c>
      <c r="V763" t="str">
        <f t="shared" si="107"/>
        <v>Invalid NDC</v>
      </c>
    </row>
    <row r="764" spans="1:22" x14ac:dyDescent="0.3">
      <c r="A764" t="str">
        <f>Raw_Data!A764</f>
        <v>6241384</v>
      </c>
      <c r="B764">
        <f>Raw_Data!B764</f>
        <v>45664</v>
      </c>
      <c r="C764" t="str">
        <f>Raw_Data!C764</f>
        <v>LINZESS 145 MCG CAPSULE</v>
      </c>
      <c r="D764" t="str">
        <f>Raw_Data!D764</f>
        <v>456120130</v>
      </c>
      <c r="E764" t="str">
        <f>Raw_Data!E764</f>
        <v>YASIN, NURA</v>
      </c>
      <c r="F764" t="str">
        <f>Raw_Data!F764</f>
        <v>1265518567</v>
      </c>
      <c r="G764" t="str">
        <f>Raw_Data!H764</f>
        <v>0</v>
      </c>
      <c r="H764">
        <f>IFERROR(VLOOKUP(G764,Store_Map!$A$2:$I$100,3,FALSE),"")</f>
        <v>0</v>
      </c>
      <c r="I764">
        <f>IFERROR(VLOOKUP(G764,Store_Map!$A$2:$I$100,4,FALSE),"")</f>
        <v>0</v>
      </c>
      <c r="J764">
        <f>IFERROR(VLOOKUP(G764,Store_Map!$A$2:$I$100,5,FALSE),"")</f>
        <v>0</v>
      </c>
      <c r="K764">
        <f>IFERROR(VLOOKUP(G764,Store_Map!$A$2:$I$100,6,FALSE),"")</f>
        <v>0</v>
      </c>
      <c r="L764">
        <f>IFERROR(VLOOKUP(G764,Store_Map!$A$2:$I$100,7,FALSE),"")</f>
        <v>0</v>
      </c>
      <c r="M764">
        <f>IFERROR(VLOOKUP(G764,Store_Map!$A$2:$I$100,8,FALSE),"")</f>
        <v>0</v>
      </c>
      <c r="N764">
        <f t="shared" si="99"/>
        <v>0</v>
      </c>
      <c r="O764" t="str">
        <f t="shared" si="100"/>
        <v>PASS</v>
      </c>
      <c r="P764" t="str">
        <f t="shared" si="101"/>
        <v>REVIEW</v>
      </c>
      <c r="Q764" t="str">
        <f t="shared" si="102"/>
        <v>PASS</v>
      </c>
      <c r="R764" t="str">
        <f t="shared" si="103"/>
        <v>PASS</v>
      </c>
      <c r="S764" t="str">
        <f t="shared" si="104"/>
        <v>REVIEW</v>
      </c>
      <c r="T764">
        <f t="shared" si="105"/>
        <v>90</v>
      </c>
      <c r="U764" t="str">
        <f t="shared" si="106"/>
        <v>Low</v>
      </c>
      <c r="V764" t="str">
        <f t="shared" si="107"/>
        <v>Invalid NDC</v>
      </c>
    </row>
    <row r="765" spans="1:22" x14ac:dyDescent="0.3">
      <c r="A765" t="str">
        <f>Raw_Data!A765</f>
        <v>6243467</v>
      </c>
      <c r="B765">
        <f>Raw_Data!B765</f>
        <v>45664</v>
      </c>
      <c r="C765" t="str">
        <f>Raw_Data!C765</f>
        <v>LISINOPRIL-HCTZ 20-12.5MG</v>
      </c>
      <c r="D765" t="str">
        <f>Raw_Data!D765</f>
        <v>68180051902</v>
      </c>
      <c r="E765" t="str">
        <f>Raw_Data!E765</f>
        <v>BYNE, EDMUND</v>
      </c>
      <c r="F765" t="str">
        <f>Raw_Data!F765</f>
        <v>1033186648</v>
      </c>
      <c r="G765" t="str">
        <f>Raw_Data!H765</f>
        <v>0</v>
      </c>
      <c r="H765">
        <f>IFERROR(VLOOKUP(G765,Store_Map!$A$2:$I$100,3,FALSE),"")</f>
        <v>0</v>
      </c>
      <c r="I765">
        <f>IFERROR(VLOOKUP(G765,Store_Map!$A$2:$I$100,4,FALSE),"")</f>
        <v>0</v>
      </c>
      <c r="J765">
        <f>IFERROR(VLOOKUP(G765,Store_Map!$A$2:$I$100,5,FALSE),"")</f>
        <v>0</v>
      </c>
      <c r="K765">
        <f>IFERROR(VLOOKUP(G765,Store_Map!$A$2:$I$100,6,FALSE),"")</f>
        <v>0</v>
      </c>
      <c r="L765">
        <f>IFERROR(VLOOKUP(G765,Store_Map!$A$2:$I$100,7,FALSE),"")</f>
        <v>0</v>
      </c>
      <c r="M765">
        <f>IFERROR(VLOOKUP(G765,Store_Map!$A$2:$I$100,8,FALSE),"")</f>
        <v>0</v>
      </c>
      <c r="N765">
        <f t="shared" si="99"/>
        <v>0</v>
      </c>
      <c r="O765" t="str">
        <f t="shared" si="100"/>
        <v>PASS</v>
      </c>
      <c r="P765" t="str">
        <f t="shared" si="101"/>
        <v>PASS</v>
      </c>
      <c r="Q765" t="str">
        <f t="shared" si="102"/>
        <v>PASS</v>
      </c>
      <c r="R765" t="str">
        <f t="shared" si="103"/>
        <v>PASS</v>
      </c>
      <c r="S765" t="str">
        <f t="shared" si="104"/>
        <v>PASS</v>
      </c>
      <c r="T765">
        <f t="shared" si="105"/>
        <v>100</v>
      </c>
      <c r="U765" t="str">
        <f t="shared" si="106"/>
        <v>Low</v>
      </c>
      <c r="V765" t="str">
        <f t="shared" si="107"/>
        <v>Clean</v>
      </c>
    </row>
    <row r="766" spans="1:22" x14ac:dyDescent="0.3">
      <c r="A766" t="str">
        <f>Raw_Data!A766</f>
        <v>6243460</v>
      </c>
      <c r="B766">
        <f>Raw_Data!B766</f>
        <v>45664</v>
      </c>
      <c r="C766" t="str">
        <f>Raw_Data!C766</f>
        <v>OMEPRAZOLE DR 40 MG CAPSULE</v>
      </c>
      <c r="D766" t="str">
        <f>Raw_Data!D766</f>
        <v>68382050010</v>
      </c>
      <c r="E766" t="str">
        <f>Raw_Data!E766</f>
        <v>BYNE, EDMUND</v>
      </c>
      <c r="F766" t="str">
        <f>Raw_Data!F766</f>
        <v>1033186648</v>
      </c>
      <c r="G766" t="str">
        <f>Raw_Data!H766</f>
        <v>0</v>
      </c>
      <c r="H766">
        <f>IFERROR(VLOOKUP(G766,Store_Map!$A$2:$I$100,3,FALSE),"")</f>
        <v>0</v>
      </c>
      <c r="I766">
        <f>IFERROR(VLOOKUP(G766,Store_Map!$A$2:$I$100,4,FALSE),"")</f>
        <v>0</v>
      </c>
      <c r="J766">
        <f>IFERROR(VLOOKUP(G766,Store_Map!$A$2:$I$100,5,FALSE),"")</f>
        <v>0</v>
      </c>
      <c r="K766">
        <f>IFERROR(VLOOKUP(G766,Store_Map!$A$2:$I$100,6,FALSE),"")</f>
        <v>0</v>
      </c>
      <c r="L766">
        <f>IFERROR(VLOOKUP(G766,Store_Map!$A$2:$I$100,7,FALSE),"")</f>
        <v>0</v>
      </c>
      <c r="M766">
        <f>IFERROR(VLOOKUP(G766,Store_Map!$A$2:$I$100,8,FALSE),"")</f>
        <v>0</v>
      </c>
      <c r="N766">
        <f t="shared" si="99"/>
        <v>0</v>
      </c>
      <c r="O766" t="str">
        <f t="shared" si="100"/>
        <v>PASS</v>
      </c>
      <c r="P766" t="str">
        <f t="shared" si="101"/>
        <v>PASS</v>
      </c>
      <c r="Q766" t="str">
        <f t="shared" si="102"/>
        <v>PASS</v>
      </c>
      <c r="R766" t="str">
        <f t="shared" si="103"/>
        <v>PASS</v>
      </c>
      <c r="S766" t="str">
        <f t="shared" si="104"/>
        <v>PASS</v>
      </c>
      <c r="T766">
        <f t="shared" si="105"/>
        <v>100</v>
      </c>
      <c r="U766" t="str">
        <f t="shared" si="106"/>
        <v>Low</v>
      </c>
      <c r="V766" t="str">
        <f t="shared" si="107"/>
        <v>Clean</v>
      </c>
    </row>
    <row r="767" spans="1:22" x14ac:dyDescent="0.3">
      <c r="A767" t="str">
        <f>Raw_Data!A767</f>
        <v>6243458</v>
      </c>
      <c r="B767">
        <f>Raw_Data!B767</f>
        <v>45664</v>
      </c>
      <c r="C767" t="str">
        <f>Raw_Data!C767</f>
        <v>CYCLOBENZAPRINE 5 MG TABLET</v>
      </c>
      <c r="D767" t="str">
        <f>Raw_Data!D767</f>
        <v>43547039910</v>
      </c>
      <c r="E767" t="str">
        <f>Raw_Data!E767</f>
        <v>BYNE, EDMUND</v>
      </c>
      <c r="F767" t="str">
        <f>Raw_Data!F767</f>
        <v>1033186648</v>
      </c>
      <c r="G767" t="str">
        <f>Raw_Data!H767</f>
        <v>0</v>
      </c>
      <c r="H767">
        <f>IFERROR(VLOOKUP(G767,Store_Map!$A$2:$I$100,3,FALSE),"")</f>
        <v>0</v>
      </c>
      <c r="I767">
        <f>IFERROR(VLOOKUP(G767,Store_Map!$A$2:$I$100,4,FALSE),"")</f>
        <v>0</v>
      </c>
      <c r="J767">
        <f>IFERROR(VLOOKUP(G767,Store_Map!$A$2:$I$100,5,FALSE),"")</f>
        <v>0</v>
      </c>
      <c r="K767">
        <f>IFERROR(VLOOKUP(G767,Store_Map!$A$2:$I$100,6,FALSE),"")</f>
        <v>0</v>
      </c>
      <c r="L767">
        <f>IFERROR(VLOOKUP(G767,Store_Map!$A$2:$I$100,7,FALSE),"")</f>
        <v>0</v>
      </c>
      <c r="M767">
        <f>IFERROR(VLOOKUP(G767,Store_Map!$A$2:$I$100,8,FALSE),"")</f>
        <v>0</v>
      </c>
      <c r="N767">
        <f t="shared" si="99"/>
        <v>0</v>
      </c>
      <c r="O767" t="str">
        <f t="shared" si="100"/>
        <v>PASS</v>
      </c>
      <c r="P767" t="str">
        <f t="shared" si="101"/>
        <v>PASS</v>
      </c>
      <c r="Q767" t="str">
        <f t="shared" si="102"/>
        <v>PASS</v>
      </c>
      <c r="R767" t="str">
        <f t="shared" si="103"/>
        <v>PASS</v>
      </c>
      <c r="S767" t="str">
        <f t="shared" si="104"/>
        <v>PASS</v>
      </c>
      <c r="T767">
        <f t="shared" si="105"/>
        <v>100</v>
      </c>
      <c r="U767" t="str">
        <f t="shared" si="106"/>
        <v>Low</v>
      </c>
      <c r="V767" t="str">
        <f t="shared" si="107"/>
        <v>Clean</v>
      </c>
    </row>
    <row r="768" spans="1:22" x14ac:dyDescent="0.3">
      <c r="A768" t="str">
        <f>Raw_Data!A768</f>
        <v>6251323</v>
      </c>
      <c r="B768">
        <f>Raw_Data!B768</f>
        <v>45664</v>
      </c>
      <c r="C768" t="str">
        <f>Raw_Data!C768</f>
        <v>TRUE METRIX GLUCOSE TEST ST</v>
      </c>
      <c r="D768" t="str">
        <f>Raw_Data!D768</f>
        <v>56151146004</v>
      </c>
      <c r="E768" t="str">
        <f>Raw_Data!E768</f>
        <v>AKHTAR, MARIAM</v>
      </c>
      <c r="F768" t="str">
        <f>Raw_Data!F768</f>
        <v>1780024596</v>
      </c>
      <c r="G768" t="str">
        <f>Raw_Data!H768</f>
        <v>0</v>
      </c>
      <c r="H768">
        <f>IFERROR(VLOOKUP(G768,Store_Map!$A$2:$I$100,3,FALSE),"")</f>
        <v>0</v>
      </c>
      <c r="I768">
        <f>IFERROR(VLOOKUP(G768,Store_Map!$A$2:$I$100,4,FALSE),"")</f>
        <v>0</v>
      </c>
      <c r="J768">
        <f>IFERROR(VLOOKUP(G768,Store_Map!$A$2:$I$100,5,FALSE),"")</f>
        <v>0</v>
      </c>
      <c r="K768">
        <f>IFERROR(VLOOKUP(G768,Store_Map!$A$2:$I$100,6,FALSE),"")</f>
        <v>0</v>
      </c>
      <c r="L768">
        <f>IFERROR(VLOOKUP(G768,Store_Map!$A$2:$I$100,7,FALSE),"")</f>
        <v>0</v>
      </c>
      <c r="M768">
        <f>IFERROR(VLOOKUP(G768,Store_Map!$A$2:$I$100,8,FALSE),"")</f>
        <v>0</v>
      </c>
      <c r="N768">
        <f t="shared" si="99"/>
        <v>0</v>
      </c>
      <c r="O768" t="str">
        <f t="shared" si="100"/>
        <v>PASS</v>
      </c>
      <c r="P768" t="str">
        <f t="shared" si="101"/>
        <v>PASS</v>
      </c>
      <c r="Q768" t="str">
        <f t="shared" si="102"/>
        <v>PASS</v>
      </c>
      <c r="R768" t="str">
        <f t="shared" si="103"/>
        <v>PASS</v>
      </c>
      <c r="S768" t="str">
        <f t="shared" si="104"/>
        <v>PASS</v>
      </c>
      <c r="T768">
        <f t="shared" si="105"/>
        <v>100</v>
      </c>
      <c r="U768" t="str">
        <f t="shared" si="106"/>
        <v>Low</v>
      </c>
      <c r="V768" t="str">
        <f t="shared" si="107"/>
        <v>Clean</v>
      </c>
    </row>
    <row r="769" spans="1:22" x14ac:dyDescent="0.3">
      <c r="A769" t="str">
        <f>Raw_Data!A769</f>
        <v>6251324</v>
      </c>
      <c r="B769">
        <f>Raw_Data!B769</f>
        <v>45664</v>
      </c>
      <c r="C769" t="str">
        <f>Raw_Data!C769</f>
        <v>TRUEPLUS 33G LANCETS</v>
      </c>
      <c r="D769" t="str">
        <f>Raw_Data!D769</f>
        <v>56151014701</v>
      </c>
      <c r="E769" t="str">
        <f>Raw_Data!E769</f>
        <v>AKHTAR, MARIAM</v>
      </c>
      <c r="F769" t="str">
        <f>Raw_Data!F769</f>
        <v>1780024596</v>
      </c>
      <c r="G769" t="str">
        <f>Raw_Data!H769</f>
        <v>0</v>
      </c>
      <c r="H769">
        <f>IFERROR(VLOOKUP(G769,Store_Map!$A$2:$I$100,3,FALSE),"")</f>
        <v>0</v>
      </c>
      <c r="I769">
        <f>IFERROR(VLOOKUP(G769,Store_Map!$A$2:$I$100,4,FALSE),"")</f>
        <v>0</v>
      </c>
      <c r="J769">
        <f>IFERROR(VLOOKUP(G769,Store_Map!$A$2:$I$100,5,FALSE),"")</f>
        <v>0</v>
      </c>
      <c r="K769">
        <f>IFERROR(VLOOKUP(G769,Store_Map!$A$2:$I$100,6,FALSE),"")</f>
        <v>0</v>
      </c>
      <c r="L769">
        <f>IFERROR(VLOOKUP(G769,Store_Map!$A$2:$I$100,7,FALSE),"")</f>
        <v>0</v>
      </c>
      <c r="M769">
        <f>IFERROR(VLOOKUP(G769,Store_Map!$A$2:$I$100,8,FALSE),"")</f>
        <v>0</v>
      </c>
      <c r="N769">
        <f t="shared" si="99"/>
        <v>0</v>
      </c>
      <c r="O769" t="str">
        <f t="shared" si="100"/>
        <v>PASS</v>
      </c>
      <c r="P769" t="str">
        <f t="shared" si="101"/>
        <v>PASS</v>
      </c>
      <c r="Q769" t="str">
        <f t="shared" si="102"/>
        <v>PASS</v>
      </c>
      <c r="R769" t="str">
        <f t="shared" si="103"/>
        <v>PASS</v>
      </c>
      <c r="S769" t="str">
        <f t="shared" si="104"/>
        <v>PASS</v>
      </c>
      <c r="T769">
        <f t="shared" si="105"/>
        <v>100</v>
      </c>
      <c r="U769" t="str">
        <f t="shared" si="106"/>
        <v>Low</v>
      </c>
      <c r="V769" t="str">
        <f t="shared" si="107"/>
        <v>Clean</v>
      </c>
    </row>
    <row r="770" spans="1:22" x14ac:dyDescent="0.3">
      <c r="A770" t="str">
        <f>Raw_Data!A770</f>
        <v>6251318</v>
      </c>
      <c r="B770">
        <f>Raw_Data!B770</f>
        <v>45664</v>
      </c>
      <c r="C770" t="str">
        <f>Raw_Data!C770</f>
        <v>TRUE METRIX BLOOD GLUCOSE M</v>
      </c>
      <c r="D770" t="str">
        <f>Raw_Data!D770</f>
        <v>56151147002</v>
      </c>
      <c r="E770" t="str">
        <f>Raw_Data!E770</f>
        <v>AKHTAR, MARIAM</v>
      </c>
      <c r="F770" t="str">
        <f>Raw_Data!F770</f>
        <v>1780024596</v>
      </c>
      <c r="G770" t="str">
        <f>Raw_Data!H770</f>
        <v>0</v>
      </c>
      <c r="H770">
        <f>IFERROR(VLOOKUP(G770,Store_Map!$A$2:$I$100,3,FALSE),"")</f>
        <v>0</v>
      </c>
      <c r="I770">
        <f>IFERROR(VLOOKUP(G770,Store_Map!$A$2:$I$100,4,FALSE),"")</f>
        <v>0</v>
      </c>
      <c r="J770">
        <f>IFERROR(VLOOKUP(G770,Store_Map!$A$2:$I$100,5,FALSE),"")</f>
        <v>0</v>
      </c>
      <c r="K770">
        <f>IFERROR(VLOOKUP(G770,Store_Map!$A$2:$I$100,6,FALSE),"")</f>
        <v>0</v>
      </c>
      <c r="L770">
        <f>IFERROR(VLOOKUP(G770,Store_Map!$A$2:$I$100,7,FALSE),"")</f>
        <v>0</v>
      </c>
      <c r="M770">
        <f>IFERROR(VLOOKUP(G770,Store_Map!$A$2:$I$100,8,FALSE),"")</f>
        <v>0</v>
      </c>
      <c r="N770">
        <f t="shared" ref="N770:N833" si="108">COUNTBLANK(A770:M770)</f>
        <v>0</v>
      </c>
      <c r="O770" t="str">
        <f t="shared" ref="O770:O833" si="109">IF(AND(F770&lt;&gt;"",LEN(F770)=10,ISNUMBER(--F770)),"PASS","REVIEW")</f>
        <v>PASS</v>
      </c>
      <c r="P770" t="str">
        <f t="shared" ref="P770:P833" si="110">IF(AND(D770&lt;&gt;"",OR(LEN(D770)=10,LEN(D770)=11),ISNUMBER(--D770)),"PASS","REVIEW")</f>
        <v>PASS</v>
      </c>
      <c r="Q770" t="str">
        <f t="shared" ref="Q770:Q833" si="111">IF(H770&lt;&gt;"","PASS","REVIEW")</f>
        <v>PASS</v>
      </c>
      <c r="R770" t="str">
        <f t="shared" ref="R770:R833" si="112">IF(AND(I770&lt;&gt;"",J770&lt;&gt;"",K770&lt;&gt;"",L770&lt;&gt;"",M770&lt;&gt;""),"PASS","REVIEW")</f>
        <v>PASS</v>
      </c>
      <c r="S770" t="str">
        <f t="shared" ref="S770:S833" si="113">IF(OR(N770&gt;0,O770="REVIEW",P770="REVIEW",Q770="REVIEW",R770="REVIEW"),"REVIEW","PASS")</f>
        <v>PASS</v>
      </c>
      <c r="T770">
        <f t="shared" ref="T770:T833" si="114">MAX(0,100-(N770*5)-IF(O770="REVIEW",15,0)-IF(P770="REVIEW",10,0)-IF(Q770="REVIEW",10,0)-IF(R770="REVIEW",20,0))</f>
        <v>100</v>
      </c>
      <c r="U770" t="str">
        <f t="shared" ref="U770:U833" si="115">IF(T770&gt;=90,"Low",IF(T770&gt;=70,"Medium","High"))</f>
        <v>Low</v>
      </c>
      <c r="V770" t="str">
        <f t="shared" ref="V770:V833" si="116">IF(N770&gt;0,"Missing required fields",IF(O770="REVIEW","Invalid provider NPI",IF(P770="REVIEW","Invalid NDC",IF(Q770="REVIEW","Store mapping incomplete",IF(R770="REVIEW","Entity mapping incomplete","Clean")))))</f>
        <v>Clean</v>
      </c>
    </row>
    <row r="771" spans="1:22" x14ac:dyDescent="0.3">
      <c r="A771" t="str">
        <f>Raw_Data!A771</f>
        <v>6249397</v>
      </c>
      <c r="B771">
        <f>Raw_Data!B771</f>
        <v>45664</v>
      </c>
      <c r="C771" t="str">
        <f>Raw_Data!C771</f>
        <v>IBUPROFEN 800 MG TABLET</v>
      </c>
      <c r="D771" t="str">
        <f>Raw_Data!D771</f>
        <v>59651036205</v>
      </c>
      <c r="E771" t="str">
        <f>Raw_Data!E771</f>
        <v>GIBBS, JON</v>
      </c>
      <c r="F771" t="str">
        <f>Raw_Data!F771</f>
        <v>1700896156</v>
      </c>
      <c r="G771" t="str">
        <f>Raw_Data!H771</f>
        <v>0</v>
      </c>
      <c r="H771">
        <f>IFERROR(VLOOKUP(G771,Store_Map!$A$2:$I$100,3,FALSE),"")</f>
        <v>0</v>
      </c>
      <c r="I771">
        <f>IFERROR(VLOOKUP(G771,Store_Map!$A$2:$I$100,4,FALSE),"")</f>
        <v>0</v>
      </c>
      <c r="J771">
        <f>IFERROR(VLOOKUP(G771,Store_Map!$A$2:$I$100,5,FALSE),"")</f>
        <v>0</v>
      </c>
      <c r="K771">
        <f>IFERROR(VLOOKUP(G771,Store_Map!$A$2:$I$100,6,FALSE),"")</f>
        <v>0</v>
      </c>
      <c r="L771">
        <f>IFERROR(VLOOKUP(G771,Store_Map!$A$2:$I$100,7,FALSE),"")</f>
        <v>0</v>
      </c>
      <c r="M771">
        <f>IFERROR(VLOOKUP(G771,Store_Map!$A$2:$I$100,8,FALSE),"")</f>
        <v>0</v>
      </c>
      <c r="N771">
        <f t="shared" si="108"/>
        <v>0</v>
      </c>
      <c r="O771" t="str">
        <f t="shared" si="109"/>
        <v>PASS</v>
      </c>
      <c r="P771" t="str">
        <f t="shared" si="110"/>
        <v>PASS</v>
      </c>
      <c r="Q771" t="str">
        <f t="shared" si="111"/>
        <v>PASS</v>
      </c>
      <c r="R771" t="str">
        <f t="shared" si="112"/>
        <v>PASS</v>
      </c>
      <c r="S771" t="str">
        <f t="shared" si="113"/>
        <v>PASS</v>
      </c>
      <c r="T771">
        <f t="shared" si="114"/>
        <v>100</v>
      </c>
      <c r="U771" t="str">
        <f t="shared" si="115"/>
        <v>Low</v>
      </c>
      <c r="V771" t="str">
        <f t="shared" si="116"/>
        <v>Clean</v>
      </c>
    </row>
    <row r="772" spans="1:22" x14ac:dyDescent="0.3">
      <c r="A772" t="str">
        <f>Raw_Data!A772</f>
        <v>6251514</v>
      </c>
      <c r="B772">
        <f>Raw_Data!B772</f>
        <v>45664</v>
      </c>
      <c r="C772" t="str">
        <f>Raw_Data!C772</f>
        <v>AMLODIPINE BESYLATE 5 MG TA</v>
      </c>
      <c r="D772" t="str">
        <f>Raw_Data!D772</f>
        <v>69097012715</v>
      </c>
      <c r="E772" t="str">
        <f>Raw_Data!E772</f>
        <v>BYNE, EDMUND</v>
      </c>
      <c r="F772" t="str">
        <f>Raw_Data!F772</f>
        <v>1033186648</v>
      </c>
      <c r="G772" t="str">
        <f>Raw_Data!H772</f>
        <v>0</v>
      </c>
      <c r="H772">
        <f>IFERROR(VLOOKUP(G772,Store_Map!$A$2:$I$100,3,FALSE),"")</f>
        <v>0</v>
      </c>
      <c r="I772">
        <f>IFERROR(VLOOKUP(G772,Store_Map!$A$2:$I$100,4,FALSE),"")</f>
        <v>0</v>
      </c>
      <c r="J772">
        <f>IFERROR(VLOOKUP(G772,Store_Map!$A$2:$I$100,5,FALSE),"")</f>
        <v>0</v>
      </c>
      <c r="K772">
        <f>IFERROR(VLOOKUP(G772,Store_Map!$A$2:$I$100,6,FALSE),"")</f>
        <v>0</v>
      </c>
      <c r="L772">
        <f>IFERROR(VLOOKUP(G772,Store_Map!$A$2:$I$100,7,FALSE),"")</f>
        <v>0</v>
      </c>
      <c r="M772">
        <f>IFERROR(VLOOKUP(G772,Store_Map!$A$2:$I$100,8,FALSE),"")</f>
        <v>0</v>
      </c>
      <c r="N772">
        <f t="shared" si="108"/>
        <v>0</v>
      </c>
      <c r="O772" t="str">
        <f t="shared" si="109"/>
        <v>PASS</v>
      </c>
      <c r="P772" t="str">
        <f t="shared" si="110"/>
        <v>PASS</v>
      </c>
      <c r="Q772" t="str">
        <f t="shared" si="111"/>
        <v>PASS</v>
      </c>
      <c r="R772" t="str">
        <f t="shared" si="112"/>
        <v>PASS</v>
      </c>
      <c r="S772" t="str">
        <f t="shared" si="113"/>
        <v>PASS</v>
      </c>
      <c r="T772">
        <f t="shared" si="114"/>
        <v>100</v>
      </c>
      <c r="U772" t="str">
        <f t="shared" si="115"/>
        <v>Low</v>
      </c>
      <c r="V772" t="str">
        <f t="shared" si="116"/>
        <v>Clean</v>
      </c>
    </row>
    <row r="773" spans="1:22" x14ac:dyDescent="0.3">
      <c r="A773" t="str">
        <f>Raw_Data!A773</f>
        <v>6251515</v>
      </c>
      <c r="B773">
        <f>Raw_Data!B773</f>
        <v>45664</v>
      </c>
      <c r="C773" t="str">
        <f>Raw_Data!C773</f>
        <v>METFORMIN HCL ER 500 MG TAB</v>
      </c>
      <c r="D773" t="str">
        <f>Raw_Data!D773</f>
        <v>49483062350</v>
      </c>
      <c r="E773" t="str">
        <f>Raw_Data!E773</f>
        <v>BYNE, EDMUND</v>
      </c>
      <c r="F773" t="str">
        <f>Raw_Data!F773</f>
        <v>1033186648</v>
      </c>
      <c r="G773" t="str">
        <f>Raw_Data!H773</f>
        <v>0</v>
      </c>
      <c r="H773">
        <f>IFERROR(VLOOKUP(G773,Store_Map!$A$2:$I$100,3,FALSE),"")</f>
        <v>0</v>
      </c>
      <c r="I773">
        <f>IFERROR(VLOOKUP(G773,Store_Map!$A$2:$I$100,4,FALSE),"")</f>
        <v>0</v>
      </c>
      <c r="J773">
        <f>IFERROR(VLOOKUP(G773,Store_Map!$A$2:$I$100,5,FALSE),"")</f>
        <v>0</v>
      </c>
      <c r="K773">
        <f>IFERROR(VLOOKUP(G773,Store_Map!$A$2:$I$100,6,FALSE),"")</f>
        <v>0</v>
      </c>
      <c r="L773">
        <f>IFERROR(VLOOKUP(G773,Store_Map!$A$2:$I$100,7,FALSE),"")</f>
        <v>0</v>
      </c>
      <c r="M773">
        <f>IFERROR(VLOOKUP(G773,Store_Map!$A$2:$I$100,8,FALSE),"")</f>
        <v>0</v>
      </c>
      <c r="N773">
        <f t="shared" si="108"/>
        <v>0</v>
      </c>
      <c r="O773" t="str">
        <f t="shared" si="109"/>
        <v>PASS</v>
      </c>
      <c r="P773" t="str">
        <f t="shared" si="110"/>
        <v>PASS</v>
      </c>
      <c r="Q773" t="str">
        <f t="shared" si="111"/>
        <v>PASS</v>
      </c>
      <c r="R773" t="str">
        <f t="shared" si="112"/>
        <v>PASS</v>
      </c>
      <c r="S773" t="str">
        <f t="shared" si="113"/>
        <v>PASS</v>
      </c>
      <c r="T773">
        <f t="shared" si="114"/>
        <v>100</v>
      </c>
      <c r="U773" t="str">
        <f t="shared" si="115"/>
        <v>Low</v>
      </c>
      <c r="V773" t="str">
        <f t="shared" si="116"/>
        <v>Clean</v>
      </c>
    </row>
    <row r="774" spans="1:22" x14ac:dyDescent="0.3">
      <c r="A774" t="str">
        <f>Raw_Data!A774</f>
        <v>6251517</v>
      </c>
      <c r="B774">
        <f>Raw_Data!B774</f>
        <v>45664</v>
      </c>
      <c r="C774" t="str">
        <f>Raw_Data!C774</f>
        <v>GLIMEPIRIDE 2 MG TABLET</v>
      </c>
      <c r="D774" t="str">
        <f>Raw_Data!D774</f>
        <v>55111032105</v>
      </c>
      <c r="E774" t="str">
        <f>Raw_Data!E774</f>
        <v>BYNE, EDMUND</v>
      </c>
      <c r="F774" t="str">
        <f>Raw_Data!F774</f>
        <v>1033186648</v>
      </c>
      <c r="G774" t="str">
        <f>Raw_Data!H774</f>
        <v>0</v>
      </c>
      <c r="H774">
        <f>IFERROR(VLOOKUP(G774,Store_Map!$A$2:$I$100,3,FALSE),"")</f>
        <v>0</v>
      </c>
      <c r="I774">
        <f>IFERROR(VLOOKUP(G774,Store_Map!$A$2:$I$100,4,FALSE),"")</f>
        <v>0</v>
      </c>
      <c r="J774">
        <f>IFERROR(VLOOKUP(G774,Store_Map!$A$2:$I$100,5,FALSE),"")</f>
        <v>0</v>
      </c>
      <c r="K774">
        <f>IFERROR(VLOOKUP(G774,Store_Map!$A$2:$I$100,6,FALSE),"")</f>
        <v>0</v>
      </c>
      <c r="L774">
        <f>IFERROR(VLOOKUP(G774,Store_Map!$A$2:$I$100,7,FALSE),"")</f>
        <v>0</v>
      </c>
      <c r="M774">
        <f>IFERROR(VLOOKUP(G774,Store_Map!$A$2:$I$100,8,FALSE),"")</f>
        <v>0</v>
      </c>
      <c r="N774">
        <f t="shared" si="108"/>
        <v>0</v>
      </c>
      <c r="O774" t="str">
        <f t="shared" si="109"/>
        <v>PASS</v>
      </c>
      <c r="P774" t="str">
        <f t="shared" si="110"/>
        <v>PASS</v>
      </c>
      <c r="Q774" t="str">
        <f t="shared" si="111"/>
        <v>PASS</v>
      </c>
      <c r="R774" t="str">
        <f t="shared" si="112"/>
        <v>PASS</v>
      </c>
      <c r="S774" t="str">
        <f t="shared" si="113"/>
        <v>PASS</v>
      </c>
      <c r="T774">
        <f t="shared" si="114"/>
        <v>100</v>
      </c>
      <c r="U774" t="str">
        <f t="shared" si="115"/>
        <v>Low</v>
      </c>
      <c r="V774" t="str">
        <f t="shared" si="116"/>
        <v>Clean</v>
      </c>
    </row>
    <row r="775" spans="1:22" x14ac:dyDescent="0.3">
      <c r="A775" t="str">
        <f>Raw_Data!A775</f>
        <v>6251518</v>
      </c>
      <c r="B775">
        <f>Raw_Data!B775</f>
        <v>45664</v>
      </c>
      <c r="C775" t="str">
        <f>Raw_Data!C775</f>
        <v>PRENATAL VITAMINS TABLET</v>
      </c>
      <c r="D775" t="str">
        <f>Raw_Data!D775</f>
        <v>536408501</v>
      </c>
      <c r="E775" t="str">
        <f>Raw_Data!E775</f>
        <v>GRESHAM, J. MARK</v>
      </c>
      <c r="F775" t="str">
        <f>Raw_Data!F775</f>
        <v>1326026618</v>
      </c>
      <c r="G775" t="str">
        <f>Raw_Data!H775</f>
        <v>0</v>
      </c>
      <c r="H775">
        <f>IFERROR(VLOOKUP(G775,Store_Map!$A$2:$I$100,3,FALSE),"")</f>
        <v>0</v>
      </c>
      <c r="I775">
        <f>IFERROR(VLOOKUP(G775,Store_Map!$A$2:$I$100,4,FALSE),"")</f>
        <v>0</v>
      </c>
      <c r="J775">
        <f>IFERROR(VLOOKUP(G775,Store_Map!$A$2:$I$100,5,FALSE),"")</f>
        <v>0</v>
      </c>
      <c r="K775">
        <f>IFERROR(VLOOKUP(G775,Store_Map!$A$2:$I$100,6,FALSE),"")</f>
        <v>0</v>
      </c>
      <c r="L775">
        <f>IFERROR(VLOOKUP(G775,Store_Map!$A$2:$I$100,7,FALSE),"")</f>
        <v>0</v>
      </c>
      <c r="M775">
        <f>IFERROR(VLOOKUP(G775,Store_Map!$A$2:$I$100,8,FALSE),"")</f>
        <v>0</v>
      </c>
      <c r="N775">
        <f t="shared" si="108"/>
        <v>0</v>
      </c>
      <c r="O775" t="str">
        <f t="shared" si="109"/>
        <v>PASS</v>
      </c>
      <c r="P775" t="str">
        <f t="shared" si="110"/>
        <v>REVIEW</v>
      </c>
      <c r="Q775" t="str">
        <f t="shared" si="111"/>
        <v>PASS</v>
      </c>
      <c r="R775" t="str">
        <f t="shared" si="112"/>
        <v>PASS</v>
      </c>
      <c r="S775" t="str">
        <f t="shared" si="113"/>
        <v>REVIEW</v>
      </c>
      <c r="T775">
        <f t="shared" si="114"/>
        <v>90</v>
      </c>
      <c r="U775" t="str">
        <f t="shared" si="115"/>
        <v>Low</v>
      </c>
      <c r="V775" t="str">
        <f t="shared" si="116"/>
        <v>Invalid NDC</v>
      </c>
    </row>
    <row r="776" spans="1:22" x14ac:dyDescent="0.3">
      <c r="A776" t="str">
        <f>Raw_Data!A776</f>
        <v>6251519</v>
      </c>
      <c r="B776">
        <f>Raw_Data!B776</f>
        <v>45664</v>
      </c>
      <c r="C776" t="str">
        <f>Raw_Data!C776</f>
        <v>ONDANSETRON ODT 4 MG TABLET</v>
      </c>
      <c r="D776" t="str">
        <f>Raw_Data!D776</f>
        <v>68462015713</v>
      </c>
      <c r="E776" t="str">
        <f>Raw_Data!E776</f>
        <v>GRESHAM, J. MARK</v>
      </c>
      <c r="F776" t="str">
        <f>Raw_Data!F776</f>
        <v>1326026618</v>
      </c>
      <c r="G776" t="str">
        <f>Raw_Data!H776</f>
        <v>0</v>
      </c>
      <c r="H776">
        <f>IFERROR(VLOOKUP(G776,Store_Map!$A$2:$I$100,3,FALSE),"")</f>
        <v>0</v>
      </c>
      <c r="I776">
        <f>IFERROR(VLOOKUP(G776,Store_Map!$A$2:$I$100,4,FALSE),"")</f>
        <v>0</v>
      </c>
      <c r="J776">
        <f>IFERROR(VLOOKUP(G776,Store_Map!$A$2:$I$100,5,FALSE),"")</f>
        <v>0</v>
      </c>
      <c r="K776">
        <f>IFERROR(VLOOKUP(G776,Store_Map!$A$2:$I$100,6,FALSE),"")</f>
        <v>0</v>
      </c>
      <c r="L776">
        <f>IFERROR(VLOOKUP(G776,Store_Map!$A$2:$I$100,7,FALSE),"")</f>
        <v>0</v>
      </c>
      <c r="M776">
        <f>IFERROR(VLOOKUP(G776,Store_Map!$A$2:$I$100,8,FALSE),"")</f>
        <v>0</v>
      </c>
      <c r="N776">
        <f t="shared" si="108"/>
        <v>0</v>
      </c>
      <c r="O776" t="str">
        <f t="shared" si="109"/>
        <v>PASS</v>
      </c>
      <c r="P776" t="str">
        <f t="shared" si="110"/>
        <v>PASS</v>
      </c>
      <c r="Q776" t="str">
        <f t="shared" si="111"/>
        <v>PASS</v>
      </c>
      <c r="R776" t="str">
        <f t="shared" si="112"/>
        <v>PASS</v>
      </c>
      <c r="S776" t="str">
        <f t="shared" si="113"/>
        <v>PASS</v>
      </c>
      <c r="T776">
        <f t="shared" si="114"/>
        <v>100</v>
      </c>
      <c r="U776" t="str">
        <f t="shared" si="115"/>
        <v>Low</v>
      </c>
      <c r="V776" t="str">
        <f t="shared" si="116"/>
        <v>Clean</v>
      </c>
    </row>
    <row r="777" spans="1:22" x14ac:dyDescent="0.3">
      <c r="A777" t="str">
        <f>Raw_Data!A777</f>
        <v>6251520</v>
      </c>
      <c r="B777">
        <f>Raw_Data!B777</f>
        <v>45664</v>
      </c>
      <c r="C777" t="str">
        <f>Raw_Data!C777</f>
        <v>EPINEPHRINE 0.3 MG AUTO-INJ</v>
      </c>
      <c r="D777" t="str">
        <f>Raw_Data!D777</f>
        <v>49502010202</v>
      </c>
      <c r="E777" t="str">
        <f>Raw_Data!E777</f>
        <v>GIBBS, JON</v>
      </c>
      <c r="F777" t="str">
        <f>Raw_Data!F777</f>
        <v>1700896156</v>
      </c>
      <c r="G777" t="str">
        <f>Raw_Data!H777</f>
        <v>0</v>
      </c>
      <c r="H777">
        <f>IFERROR(VLOOKUP(G777,Store_Map!$A$2:$I$100,3,FALSE),"")</f>
        <v>0</v>
      </c>
      <c r="I777">
        <f>IFERROR(VLOOKUP(G777,Store_Map!$A$2:$I$100,4,FALSE),"")</f>
        <v>0</v>
      </c>
      <c r="J777">
        <f>IFERROR(VLOOKUP(G777,Store_Map!$A$2:$I$100,5,FALSE),"")</f>
        <v>0</v>
      </c>
      <c r="K777">
        <f>IFERROR(VLOOKUP(G777,Store_Map!$A$2:$I$100,6,FALSE),"")</f>
        <v>0</v>
      </c>
      <c r="L777">
        <f>IFERROR(VLOOKUP(G777,Store_Map!$A$2:$I$100,7,FALSE),"")</f>
        <v>0</v>
      </c>
      <c r="M777">
        <f>IFERROR(VLOOKUP(G777,Store_Map!$A$2:$I$100,8,FALSE),"")</f>
        <v>0</v>
      </c>
      <c r="N777">
        <f t="shared" si="108"/>
        <v>0</v>
      </c>
      <c r="O777" t="str">
        <f t="shared" si="109"/>
        <v>PASS</v>
      </c>
      <c r="P777" t="str">
        <f t="shared" si="110"/>
        <v>PASS</v>
      </c>
      <c r="Q777" t="str">
        <f t="shared" si="111"/>
        <v>PASS</v>
      </c>
      <c r="R777" t="str">
        <f t="shared" si="112"/>
        <v>PASS</v>
      </c>
      <c r="S777" t="str">
        <f t="shared" si="113"/>
        <v>PASS</v>
      </c>
      <c r="T777">
        <f t="shared" si="114"/>
        <v>100</v>
      </c>
      <c r="U777" t="str">
        <f t="shared" si="115"/>
        <v>Low</v>
      </c>
      <c r="V777" t="str">
        <f t="shared" si="116"/>
        <v>Clean</v>
      </c>
    </row>
    <row r="778" spans="1:22" x14ac:dyDescent="0.3">
      <c r="A778" t="str">
        <f>Raw_Data!A778</f>
        <v>6239908</v>
      </c>
      <c r="B778">
        <f>Raw_Data!B778</f>
        <v>45664</v>
      </c>
      <c r="C778" t="str">
        <f>Raw_Data!C778</f>
        <v>LEVETIRACETAM 500 MG TABLET</v>
      </c>
      <c r="D778" t="str">
        <f>Raw_Data!D778</f>
        <v>31722053712</v>
      </c>
      <c r="E778" t="str">
        <f>Raw_Data!E778</f>
        <v>YASIN, NURA</v>
      </c>
      <c r="F778" t="str">
        <f>Raw_Data!F778</f>
        <v>1265518567</v>
      </c>
      <c r="G778" t="str">
        <f>Raw_Data!H778</f>
        <v>0</v>
      </c>
      <c r="H778">
        <f>IFERROR(VLOOKUP(G778,Store_Map!$A$2:$I$100,3,FALSE),"")</f>
        <v>0</v>
      </c>
      <c r="I778">
        <f>IFERROR(VLOOKUP(G778,Store_Map!$A$2:$I$100,4,FALSE),"")</f>
        <v>0</v>
      </c>
      <c r="J778">
        <f>IFERROR(VLOOKUP(G778,Store_Map!$A$2:$I$100,5,FALSE),"")</f>
        <v>0</v>
      </c>
      <c r="K778">
        <f>IFERROR(VLOOKUP(G778,Store_Map!$A$2:$I$100,6,FALSE),"")</f>
        <v>0</v>
      </c>
      <c r="L778">
        <f>IFERROR(VLOOKUP(G778,Store_Map!$A$2:$I$100,7,FALSE),"")</f>
        <v>0</v>
      </c>
      <c r="M778">
        <f>IFERROR(VLOOKUP(G778,Store_Map!$A$2:$I$100,8,FALSE),"")</f>
        <v>0</v>
      </c>
      <c r="N778">
        <f t="shared" si="108"/>
        <v>0</v>
      </c>
      <c r="O778" t="str">
        <f t="shared" si="109"/>
        <v>PASS</v>
      </c>
      <c r="P778" t="str">
        <f t="shared" si="110"/>
        <v>PASS</v>
      </c>
      <c r="Q778" t="str">
        <f t="shared" si="111"/>
        <v>PASS</v>
      </c>
      <c r="R778" t="str">
        <f t="shared" si="112"/>
        <v>PASS</v>
      </c>
      <c r="S778" t="str">
        <f t="shared" si="113"/>
        <v>PASS</v>
      </c>
      <c r="T778">
        <f t="shared" si="114"/>
        <v>100</v>
      </c>
      <c r="U778" t="str">
        <f t="shared" si="115"/>
        <v>Low</v>
      </c>
      <c r="V778" t="str">
        <f t="shared" si="116"/>
        <v>Clean</v>
      </c>
    </row>
    <row r="779" spans="1:22" x14ac:dyDescent="0.3">
      <c r="A779" t="str">
        <f>Raw_Data!A779</f>
        <v>6251521</v>
      </c>
      <c r="B779">
        <f>Raw_Data!B779</f>
        <v>45664</v>
      </c>
      <c r="C779" t="str">
        <f>Raw_Data!C779</f>
        <v>BUDESONIDE-FORMOTEROL 80-4.</v>
      </c>
      <c r="D779" t="str">
        <f>Raw_Data!D779</f>
        <v>310737220</v>
      </c>
      <c r="E779" t="str">
        <f>Raw_Data!E779</f>
        <v>HARSHMAN, SONALI</v>
      </c>
      <c r="F779" t="str">
        <f>Raw_Data!F779</f>
        <v>1104084516</v>
      </c>
      <c r="G779" t="str">
        <f>Raw_Data!H779</f>
        <v>0</v>
      </c>
      <c r="H779">
        <f>IFERROR(VLOOKUP(G779,Store_Map!$A$2:$I$100,3,FALSE),"")</f>
        <v>0</v>
      </c>
      <c r="I779">
        <f>IFERROR(VLOOKUP(G779,Store_Map!$A$2:$I$100,4,FALSE),"")</f>
        <v>0</v>
      </c>
      <c r="J779">
        <f>IFERROR(VLOOKUP(G779,Store_Map!$A$2:$I$100,5,FALSE),"")</f>
        <v>0</v>
      </c>
      <c r="K779">
        <f>IFERROR(VLOOKUP(G779,Store_Map!$A$2:$I$100,6,FALSE),"")</f>
        <v>0</v>
      </c>
      <c r="L779">
        <f>IFERROR(VLOOKUP(G779,Store_Map!$A$2:$I$100,7,FALSE),"")</f>
        <v>0</v>
      </c>
      <c r="M779">
        <f>IFERROR(VLOOKUP(G779,Store_Map!$A$2:$I$100,8,FALSE),"")</f>
        <v>0</v>
      </c>
      <c r="N779">
        <f t="shared" si="108"/>
        <v>0</v>
      </c>
      <c r="O779" t="str">
        <f t="shared" si="109"/>
        <v>PASS</v>
      </c>
      <c r="P779" t="str">
        <f t="shared" si="110"/>
        <v>REVIEW</v>
      </c>
      <c r="Q779" t="str">
        <f t="shared" si="111"/>
        <v>PASS</v>
      </c>
      <c r="R779" t="str">
        <f t="shared" si="112"/>
        <v>PASS</v>
      </c>
      <c r="S779" t="str">
        <f t="shared" si="113"/>
        <v>REVIEW</v>
      </c>
      <c r="T779">
        <f t="shared" si="114"/>
        <v>90</v>
      </c>
      <c r="U779" t="str">
        <f t="shared" si="115"/>
        <v>Low</v>
      </c>
      <c r="V779" t="str">
        <f t="shared" si="116"/>
        <v>Invalid NDC</v>
      </c>
    </row>
    <row r="780" spans="1:22" x14ac:dyDescent="0.3">
      <c r="A780" t="str">
        <f>Raw_Data!A780</f>
        <v>6251522</v>
      </c>
      <c r="B780">
        <f>Raw_Data!B780</f>
        <v>45664</v>
      </c>
      <c r="C780" t="str">
        <f>Raw_Data!C780</f>
        <v>CHILD LORATADINE 5 MG/5 ML</v>
      </c>
      <c r="D780" t="str">
        <f>Raw_Data!D780</f>
        <v>51672213108</v>
      </c>
      <c r="E780" t="str">
        <f>Raw_Data!E780</f>
        <v>HARSHMAN, SONALI</v>
      </c>
      <c r="F780" t="str">
        <f>Raw_Data!F780</f>
        <v>1104084516</v>
      </c>
      <c r="G780" t="str">
        <f>Raw_Data!H780</f>
        <v>0</v>
      </c>
      <c r="H780">
        <f>IFERROR(VLOOKUP(G780,Store_Map!$A$2:$I$100,3,FALSE),"")</f>
        <v>0</v>
      </c>
      <c r="I780">
        <f>IFERROR(VLOOKUP(G780,Store_Map!$A$2:$I$100,4,FALSE),"")</f>
        <v>0</v>
      </c>
      <c r="J780">
        <f>IFERROR(VLOOKUP(G780,Store_Map!$A$2:$I$100,5,FALSE),"")</f>
        <v>0</v>
      </c>
      <c r="K780">
        <f>IFERROR(VLOOKUP(G780,Store_Map!$A$2:$I$100,6,FALSE),"")</f>
        <v>0</v>
      </c>
      <c r="L780">
        <f>IFERROR(VLOOKUP(G780,Store_Map!$A$2:$I$100,7,FALSE),"")</f>
        <v>0</v>
      </c>
      <c r="M780">
        <f>IFERROR(VLOOKUP(G780,Store_Map!$A$2:$I$100,8,FALSE),"")</f>
        <v>0</v>
      </c>
      <c r="N780">
        <f t="shared" si="108"/>
        <v>0</v>
      </c>
      <c r="O780" t="str">
        <f t="shared" si="109"/>
        <v>PASS</v>
      </c>
      <c r="P780" t="str">
        <f t="shared" si="110"/>
        <v>PASS</v>
      </c>
      <c r="Q780" t="str">
        <f t="shared" si="111"/>
        <v>PASS</v>
      </c>
      <c r="R780" t="str">
        <f t="shared" si="112"/>
        <v>PASS</v>
      </c>
      <c r="S780" t="str">
        <f t="shared" si="113"/>
        <v>PASS</v>
      </c>
      <c r="T780">
        <f t="shared" si="114"/>
        <v>100</v>
      </c>
      <c r="U780" t="str">
        <f t="shared" si="115"/>
        <v>Low</v>
      </c>
      <c r="V780" t="str">
        <f t="shared" si="116"/>
        <v>Clean</v>
      </c>
    </row>
    <row r="781" spans="1:22" x14ac:dyDescent="0.3">
      <c r="A781" t="str">
        <f>Raw_Data!A781</f>
        <v>6251523</v>
      </c>
      <c r="B781">
        <f>Raw_Data!B781</f>
        <v>45664</v>
      </c>
      <c r="C781" t="str">
        <f>Raw_Data!C781</f>
        <v>ALBUTEROL HFA 90 MCG INHALE</v>
      </c>
      <c r="D781" t="str">
        <f>Raw_Data!D781</f>
        <v>93317431</v>
      </c>
      <c r="E781" t="str">
        <f>Raw_Data!E781</f>
        <v>HARSHMAN, SONALI</v>
      </c>
      <c r="F781" t="str">
        <f>Raw_Data!F781</f>
        <v>1104084516</v>
      </c>
      <c r="G781" t="str">
        <f>Raw_Data!H781</f>
        <v>0</v>
      </c>
      <c r="H781">
        <f>IFERROR(VLOOKUP(G781,Store_Map!$A$2:$I$100,3,FALSE),"")</f>
        <v>0</v>
      </c>
      <c r="I781">
        <f>IFERROR(VLOOKUP(G781,Store_Map!$A$2:$I$100,4,FALSE),"")</f>
        <v>0</v>
      </c>
      <c r="J781">
        <f>IFERROR(VLOOKUP(G781,Store_Map!$A$2:$I$100,5,FALSE),"")</f>
        <v>0</v>
      </c>
      <c r="K781">
        <f>IFERROR(VLOOKUP(G781,Store_Map!$A$2:$I$100,6,FALSE),"")</f>
        <v>0</v>
      </c>
      <c r="L781">
        <f>IFERROR(VLOOKUP(G781,Store_Map!$A$2:$I$100,7,FALSE),"")</f>
        <v>0</v>
      </c>
      <c r="M781">
        <f>IFERROR(VLOOKUP(G781,Store_Map!$A$2:$I$100,8,FALSE),"")</f>
        <v>0</v>
      </c>
      <c r="N781">
        <f t="shared" si="108"/>
        <v>0</v>
      </c>
      <c r="O781" t="str">
        <f t="shared" si="109"/>
        <v>PASS</v>
      </c>
      <c r="P781" t="str">
        <f t="shared" si="110"/>
        <v>REVIEW</v>
      </c>
      <c r="Q781" t="str">
        <f t="shared" si="111"/>
        <v>PASS</v>
      </c>
      <c r="R781" t="str">
        <f t="shared" si="112"/>
        <v>PASS</v>
      </c>
      <c r="S781" t="str">
        <f t="shared" si="113"/>
        <v>REVIEW</v>
      </c>
      <c r="T781">
        <f t="shared" si="114"/>
        <v>90</v>
      </c>
      <c r="U781" t="str">
        <f t="shared" si="115"/>
        <v>Low</v>
      </c>
      <c r="V781" t="str">
        <f t="shared" si="116"/>
        <v>Invalid NDC</v>
      </c>
    </row>
    <row r="782" spans="1:22" x14ac:dyDescent="0.3">
      <c r="A782" t="str">
        <f>Raw_Data!A782</f>
        <v>6251524</v>
      </c>
      <c r="B782">
        <f>Raw_Data!B782</f>
        <v>45664</v>
      </c>
      <c r="C782" t="str">
        <f>Raw_Data!C782</f>
        <v>POLYETHYLENE GLYCOL 3350 PO</v>
      </c>
      <c r="D782" t="str">
        <f>Raw_Data!D782</f>
        <v>45802086803</v>
      </c>
      <c r="E782" t="str">
        <f>Raw_Data!E782</f>
        <v>HARSHMAN, SONALI</v>
      </c>
      <c r="F782" t="str">
        <f>Raw_Data!F782</f>
        <v>1104084516</v>
      </c>
      <c r="G782" t="str">
        <f>Raw_Data!H782</f>
        <v>0</v>
      </c>
      <c r="H782">
        <f>IFERROR(VLOOKUP(G782,Store_Map!$A$2:$I$100,3,FALSE),"")</f>
        <v>0</v>
      </c>
      <c r="I782">
        <f>IFERROR(VLOOKUP(G782,Store_Map!$A$2:$I$100,4,FALSE),"")</f>
        <v>0</v>
      </c>
      <c r="J782">
        <f>IFERROR(VLOOKUP(G782,Store_Map!$A$2:$I$100,5,FALSE),"")</f>
        <v>0</v>
      </c>
      <c r="K782">
        <f>IFERROR(VLOOKUP(G782,Store_Map!$A$2:$I$100,6,FALSE),"")</f>
        <v>0</v>
      </c>
      <c r="L782">
        <f>IFERROR(VLOOKUP(G782,Store_Map!$A$2:$I$100,7,FALSE),"")</f>
        <v>0</v>
      </c>
      <c r="M782">
        <f>IFERROR(VLOOKUP(G782,Store_Map!$A$2:$I$100,8,FALSE),"")</f>
        <v>0</v>
      </c>
      <c r="N782">
        <f t="shared" si="108"/>
        <v>0</v>
      </c>
      <c r="O782" t="str">
        <f t="shared" si="109"/>
        <v>PASS</v>
      </c>
      <c r="P782" t="str">
        <f t="shared" si="110"/>
        <v>PASS</v>
      </c>
      <c r="Q782" t="str">
        <f t="shared" si="111"/>
        <v>PASS</v>
      </c>
      <c r="R782" t="str">
        <f t="shared" si="112"/>
        <v>PASS</v>
      </c>
      <c r="S782" t="str">
        <f t="shared" si="113"/>
        <v>PASS</v>
      </c>
      <c r="T782">
        <f t="shared" si="114"/>
        <v>100</v>
      </c>
      <c r="U782" t="str">
        <f t="shared" si="115"/>
        <v>Low</v>
      </c>
      <c r="V782" t="str">
        <f t="shared" si="116"/>
        <v>Clean</v>
      </c>
    </row>
    <row r="783" spans="1:22" x14ac:dyDescent="0.3">
      <c r="A783" t="str">
        <f>Raw_Data!A783</f>
        <v>6251526</v>
      </c>
      <c r="B783">
        <f>Raw_Data!B783</f>
        <v>45664</v>
      </c>
      <c r="C783" t="str">
        <f>Raw_Data!C783</f>
        <v>FLUTICASONE PROP 50 MCG SPR</v>
      </c>
      <c r="D783" t="str">
        <f>Raw_Data!D783</f>
        <v>536118399</v>
      </c>
      <c r="E783" t="str">
        <f>Raw_Data!E783</f>
        <v>HARSHMAN, SONALI</v>
      </c>
      <c r="F783" t="str">
        <f>Raw_Data!F783</f>
        <v>1104084516</v>
      </c>
      <c r="G783" t="str">
        <f>Raw_Data!H783</f>
        <v>0</v>
      </c>
      <c r="H783">
        <f>IFERROR(VLOOKUP(G783,Store_Map!$A$2:$I$100,3,FALSE),"")</f>
        <v>0</v>
      </c>
      <c r="I783">
        <f>IFERROR(VLOOKUP(G783,Store_Map!$A$2:$I$100,4,FALSE),"")</f>
        <v>0</v>
      </c>
      <c r="J783">
        <f>IFERROR(VLOOKUP(G783,Store_Map!$A$2:$I$100,5,FALSE),"")</f>
        <v>0</v>
      </c>
      <c r="K783">
        <f>IFERROR(VLOOKUP(G783,Store_Map!$A$2:$I$100,6,FALSE),"")</f>
        <v>0</v>
      </c>
      <c r="L783">
        <f>IFERROR(VLOOKUP(G783,Store_Map!$A$2:$I$100,7,FALSE),"")</f>
        <v>0</v>
      </c>
      <c r="M783">
        <f>IFERROR(VLOOKUP(G783,Store_Map!$A$2:$I$100,8,FALSE),"")</f>
        <v>0</v>
      </c>
      <c r="N783">
        <f t="shared" si="108"/>
        <v>0</v>
      </c>
      <c r="O783" t="str">
        <f t="shared" si="109"/>
        <v>PASS</v>
      </c>
      <c r="P783" t="str">
        <f t="shared" si="110"/>
        <v>REVIEW</v>
      </c>
      <c r="Q783" t="str">
        <f t="shared" si="111"/>
        <v>PASS</v>
      </c>
      <c r="R783" t="str">
        <f t="shared" si="112"/>
        <v>PASS</v>
      </c>
      <c r="S783" t="str">
        <f t="shared" si="113"/>
        <v>REVIEW</v>
      </c>
      <c r="T783">
        <f t="shared" si="114"/>
        <v>90</v>
      </c>
      <c r="U783" t="str">
        <f t="shared" si="115"/>
        <v>Low</v>
      </c>
      <c r="V783" t="str">
        <f t="shared" si="116"/>
        <v>Invalid NDC</v>
      </c>
    </row>
    <row r="784" spans="1:22" x14ac:dyDescent="0.3">
      <c r="A784" t="str">
        <f>Raw_Data!A784</f>
        <v>6247580</v>
      </c>
      <c r="B784">
        <f>Raw_Data!B784</f>
        <v>45664</v>
      </c>
      <c r="C784" t="str">
        <f>Raw_Data!C784</f>
        <v>ATORVASTATIN 20 MG TABLET</v>
      </c>
      <c r="D784" t="str">
        <f>Raw_Data!D784</f>
        <v>60505257908</v>
      </c>
      <c r="E784" t="str">
        <f>Raw_Data!E784</f>
        <v>GIBBS, JON</v>
      </c>
      <c r="F784" t="str">
        <f>Raw_Data!F784</f>
        <v>1700896156</v>
      </c>
      <c r="G784" t="str">
        <f>Raw_Data!H784</f>
        <v>0</v>
      </c>
      <c r="H784">
        <f>IFERROR(VLOOKUP(G784,Store_Map!$A$2:$I$100,3,FALSE),"")</f>
        <v>0</v>
      </c>
      <c r="I784">
        <f>IFERROR(VLOOKUP(G784,Store_Map!$A$2:$I$100,4,FALSE),"")</f>
        <v>0</v>
      </c>
      <c r="J784">
        <f>IFERROR(VLOOKUP(G784,Store_Map!$A$2:$I$100,5,FALSE),"")</f>
        <v>0</v>
      </c>
      <c r="K784">
        <f>IFERROR(VLOOKUP(G784,Store_Map!$A$2:$I$100,6,FALSE),"")</f>
        <v>0</v>
      </c>
      <c r="L784">
        <f>IFERROR(VLOOKUP(G784,Store_Map!$A$2:$I$100,7,FALSE),"")</f>
        <v>0</v>
      </c>
      <c r="M784">
        <f>IFERROR(VLOOKUP(G784,Store_Map!$A$2:$I$100,8,FALSE),"")</f>
        <v>0</v>
      </c>
      <c r="N784">
        <f t="shared" si="108"/>
        <v>0</v>
      </c>
      <c r="O784" t="str">
        <f t="shared" si="109"/>
        <v>PASS</v>
      </c>
      <c r="P784" t="str">
        <f t="shared" si="110"/>
        <v>PASS</v>
      </c>
      <c r="Q784" t="str">
        <f t="shared" si="111"/>
        <v>PASS</v>
      </c>
      <c r="R784" t="str">
        <f t="shared" si="112"/>
        <v>PASS</v>
      </c>
      <c r="S784" t="str">
        <f t="shared" si="113"/>
        <v>PASS</v>
      </c>
      <c r="T784">
        <f t="shared" si="114"/>
        <v>100</v>
      </c>
      <c r="U784" t="str">
        <f t="shared" si="115"/>
        <v>Low</v>
      </c>
      <c r="V784" t="str">
        <f t="shared" si="116"/>
        <v>Clean</v>
      </c>
    </row>
    <row r="785" spans="1:22" x14ac:dyDescent="0.3">
      <c r="A785" t="str">
        <f>Raw_Data!A785</f>
        <v>6247579</v>
      </c>
      <c r="B785">
        <f>Raw_Data!B785</f>
        <v>45664</v>
      </c>
      <c r="C785" t="str">
        <f>Raw_Data!C785</f>
        <v>METFORMIN HCL 1,000 MG TABL</v>
      </c>
      <c r="D785" t="str">
        <f>Raw_Data!D785</f>
        <v>70010006599</v>
      </c>
      <c r="E785" t="str">
        <f>Raw_Data!E785</f>
        <v>GIBBS, JON</v>
      </c>
      <c r="F785" t="str">
        <f>Raw_Data!F785</f>
        <v>1700896156</v>
      </c>
      <c r="G785" t="str">
        <f>Raw_Data!H785</f>
        <v>0</v>
      </c>
      <c r="H785">
        <f>IFERROR(VLOOKUP(G785,Store_Map!$A$2:$I$100,3,FALSE),"")</f>
        <v>0</v>
      </c>
      <c r="I785">
        <f>IFERROR(VLOOKUP(G785,Store_Map!$A$2:$I$100,4,FALSE),"")</f>
        <v>0</v>
      </c>
      <c r="J785">
        <f>IFERROR(VLOOKUP(G785,Store_Map!$A$2:$I$100,5,FALSE),"")</f>
        <v>0</v>
      </c>
      <c r="K785">
        <f>IFERROR(VLOOKUP(G785,Store_Map!$A$2:$I$100,6,FALSE),"")</f>
        <v>0</v>
      </c>
      <c r="L785">
        <f>IFERROR(VLOOKUP(G785,Store_Map!$A$2:$I$100,7,FALSE),"")</f>
        <v>0</v>
      </c>
      <c r="M785">
        <f>IFERROR(VLOOKUP(G785,Store_Map!$A$2:$I$100,8,FALSE),"")</f>
        <v>0</v>
      </c>
      <c r="N785">
        <f t="shared" si="108"/>
        <v>0</v>
      </c>
      <c r="O785" t="str">
        <f t="shared" si="109"/>
        <v>PASS</v>
      </c>
      <c r="P785" t="str">
        <f t="shared" si="110"/>
        <v>PASS</v>
      </c>
      <c r="Q785" t="str">
        <f t="shared" si="111"/>
        <v>PASS</v>
      </c>
      <c r="R785" t="str">
        <f t="shared" si="112"/>
        <v>PASS</v>
      </c>
      <c r="S785" t="str">
        <f t="shared" si="113"/>
        <v>PASS</v>
      </c>
      <c r="T785">
        <f t="shared" si="114"/>
        <v>100</v>
      </c>
      <c r="U785" t="str">
        <f t="shared" si="115"/>
        <v>Low</v>
      </c>
      <c r="V785" t="str">
        <f t="shared" si="116"/>
        <v>Clean</v>
      </c>
    </row>
    <row r="786" spans="1:22" x14ac:dyDescent="0.3">
      <c r="A786" t="str">
        <f>Raw_Data!A786</f>
        <v>6247578</v>
      </c>
      <c r="B786">
        <f>Raw_Data!B786</f>
        <v>45664</v>
      </c>
      <c r="C786" t="str">
        <f>Raw_Data!C786</f>
        <v>GLIPIZIDE 10 MG TABLET</v>
      </c>
      <c r="D786" t="str">
        <f>Raw_Data!D786</f>
        <v>60505014201</v>
      </c>
      <c r="E786" t="str">
        <f>Raw_Data!E786</f>
        <v>GIBBS, JON</v>
      </c>
      <c r="F786" t="str">
        <f>Raw_Data!F786</f>
        <v>1700896156</v>
      </c>
      <c r="G786" t="str">
        <f>Raw_Data!H786</f>
        <v>0</v>
      </c>
      <c r="H786">
        <f>IFERROR(VLOOKUP(G786,Store_Map!$A$2:$I$100,3,FALSE),"")</f>
        <v>0</v>
      </c>
      <c r="I786">
        <f>IFERROR(VLOOKUP(G786,Store_Map!$A$2:$I$100,4,FALSE),"")</f>
        <v>0</v>
      </c>
      <c r="J786">
        <f>IFERROR(VLOOKUP(G786,Store_Map!$A$2:$I$100,5,FALSE),"")</f>
        <v>0</v>
      </c>
      <c r="K786">
        <f>IFERROR(VLOOKUP(G786,Store_Map!$A$2:$I$100,6,FALSE),"")</f>
        <v>0</v>
      </c>
      <c r="L786">
        <f>IFERROR(VLOOKUP(G786,Store_Map!$A$2:$I$100,7,FALSE),"")</f>
        <v>0</v>
      </c>
      <c r="M786">
        <f>IFERROR(VLOOKUP(G786,Store_Map!$A$2:$I$100,8,FALSE),"")</f>
        <v>0</v>
      </c>
      <c r="N786">
        <f t="shared" si="108"/>
        <v>0</v>
      </c>
      <c r="O786" t="str">
        <f t="shared" si="109"/>
        <v>PASS</v>
      </c>
      <c r="P786" t="str">
        <f t="shared" si="110"/>
        <v>PASS</v>
      </c>
      <c r="Q786" t="str">
        <f t="shared" si="111"/>
        <v>PASS</v>
      </c>
      <c r="R786" t="str">
        <f t="shared" si="112"/>
        <v>PASS</v>
      </c>
      <c r="S786" t="str">
        <f t="shared" si="113"/>
        <v>PASS</v>
      </c>
      <c r="T786">
        <f t="shared" si="114"/>
        <v>100</v>
      </c>
      <c r="U786" t="str">
        <f t="shared" si="115"/>
        <v>Low</v>
      </c>
      <c r="V786" t="str">
        <f t="shared" si="116"/>
        <v>Clean</v>
      </c>
    </row>
    <row r="787" spans="1:22" x14ac:dyDescent="0.3">
      <c r="A787" t="str">
        <f>Raw_Data!A787</f>
        <v>6247577</v>
      </c>
      <c r="B787">
        <f>Raw_Data!B787</f>
        <v>45664</v>
      </c>
      <c r="C787" t="str">
        <f>Raw_Data!C787</f>
        <v>PIOGLITAZONE HCL 30 MG TABL</v>
      </c>
      <c r="D787" t="str">
        <f>Raw_Data!D787</f>
        <v>57237022090</v>
      </c>
      <c r="E787" t="str">
        <f>Raw_Data!E787</f>
        <v>GIBBS, JON</v>
      </c>
      <c r="F787" t="str">
        <f>Raw_Data!F787</f>
        <v>1700896156</v>
      </c>
      <c r="G787" t="str">
        <f>Raw_Data!H787</f>
        <v>0</v>
      </c>
      <c r="H787">
        <f>IFERROR(VLOOKUP(G787,Store_Map!$A$2:$I$100,3,FALSE),"")</f>
        <v>0</v>
      </c>
      <c r="I787">
        <f>IFERROR(VLOOKUP(G787,Store_Map!$A$2:$I$100,4,FALSE),"")</f>
        <v>0</v>
      </c>
      <c r="J787">
        <f>IFERROR(VLOOKUP(G787,Store_Map!$A$2:$I$100,5,FALSE),"")</f>
        <v>0</v>
      </c>
      <c r="K787">
        <f>IFERROR(VLOOKUP(G787,Store_Map!$A$2:$I$100,6,FALSE),"")</f>
        <v>0</v>
      </c>
      <c r="L787">
        <f>IFERROR(VLOOKUP(G787,Store_Map!$A$2:$I$100,7,FALSE),"")</f>
        <v>0</v>
      </c>
      <c r="M787">
        <f>IFERROR(VLOOKUP(G787,Store_Map!$A$2:$I$100,8,FALSE),"")</f>
        <v>0</v>
      </c>
      <c r="N787">
        <f t="shared" si="108"/>
        <v>0</v>
      </c>
      <c r="O787" t="str">
        <f t="shared" si="109"/>
        <v>PASS</v>
      </c>
      <c r="P787" t="str">
        <f t="shared" si="110"/>
        <v>PASS</v>
      </c>
      <c r="Q787" t="str">
        <f t="shared" si="111"/>
        <v>PASS</v>
      </c>
      <c r="R787" t="str">
        <f t="shared" si="112"/>
        <v>PASS</v>
      </c>
      <c r="S787" t="str">
        <f t="shared" si="113"/>
        <v>PASS</v>
      </c>
      <c r="T787">
        <f t="shared" si="114"/>
        <v>100</v>
      </c>
      <c r="U787" t="str">
        <f t="shared" si="115"/>
        <v>Low</v>
      </c>
      <c r="V787" t="str">
        <f t="shared" si="116"/>
        <v>Clean</v>
      </c>
    </row>
    <row r="788" spans="1:22" x14ac:dyDescent="0.3">
      <c r="A788" t="str">
        <f>Raw_Data!A788</f>
        <v>6247576</v>
      </c>
      <c r="B788">
        <f>Raw_Data!B788</f>
        <v>45664</v>
      </c>
      <c r="C788" t="str">
        <f>Raw_Data!C788</f>
        <v>RYBELSUS 3 MG TABLET</v>
      </c>
      <c r="D788" t="str">
        <f>Raw_Data!D788</f>
        <v>169430330</v>
      </c>
      <c r="E788" t="str">
        <f>Raw_Data!E788</f>
        <v>GIBBS, JON</v>
      </c>
      <c r="F788" t="str">
        <f>Raw_Data!F788</f>
        <v>1700896156</v>
      </c>
      <c r="G788" t="str">
        <f>Raw_Data!H788</f>
        <v>0</v>
      </c>
      <c r="H788">
        <f>IFERROR(VLOOKUP(G788,Store_Map!$A$2:$I$100,3,FALSE),"")</f>
        <v>0</v>
      </c>
      <c r="I788">
        <f>IFERROR(VLOOKUP(G788,Store_Map!$A$2:$I$100,4,FALSE),"")</f>
        <v>0</v>
      </c>
      <c r="J788">
        <f>IFERROR(VLOOKUP(G788,Store_Map!$A$2:$I$100,5,FALSE),"")</f>
        <v>0</v>
      </c>
      <c r="K788">
        <f>IFERROR(VLOOKUP(G788,Store_Map!$A$2:$I$100,6,FALSE),"")</f>
        <v>0</v>
      </c>
      <c r="L788">
        <f>IFERROR(VLOOKUP(G788,Store_Map!$A$2:$I$100,7,FALSE),"")</f>
        <v>0</v>
      </c>
      <c r="M788">
        <f>IFERROR(VLOOKUP(G788,Store_Map!$A$2:$I$100,8,FALSE),"")</f>
        <v>0</v>
      </c>
      <c r="N788">
        <f t="shared" si="108"/>
        <v>0</v>
      </c>
      <c r="O788" t="str">
        <f t="shared" si="109"/>
        <v>PASS</v>
      </c>
      <c r="P788" t="str">
        <f t="shared" si="110"/>
        <v>REVIEW</v>
      </c>
      <c r="Q788" t="str">
        <f t="shared" si="111"/>
        <v>PASS</v>
      </c>
      <c r="R788" t="str">
        <f t="shared" si="112"/>
        <v>PASS</v>
      </c>
      <c r="S788" t="str">
        <f t="shared" si="113"/>
        <v>REVIEW</v>
      </c>
      <c r="T788">
        <f t="shared" si="114"/>
        <v>90</v>
      </c>
      <c r="U788" t="str">
        <f t="shared" si="115"/>
        <v>Low</v>
      </c>
      <c r="V788" t="str">
        <f t="shared" si="116"/>
        <v>Invalid NDC</v>
      </c>
    </row>
    <row r="789" spans="1:22" x14ac:dyDescent="0.3">
      <c r="A789" t="str">
        <f>Raw_Data!A789</f>
        <v>6247575</v>
      </c>
      <c r="B789">
        <f>Raw_Data!B789</f>
        <v>45664</v>
      </c>
      <c r="C789" t="str">
        <f>Raw_Data!C789</f>
        <v>HYDROCHLOROTHIAZIDE 12.5 MG</v>
      </c>
      <c r="D789" t="str">
        <f>Raw_Data!D789</f>
        <v>69315015510</v>
      </c>
      <c r="E789" t="str">
        <f>Raw_Data!E789</f>
        <v>GIBBS, JON</v>
      </c>
      <c r="F789" t="str">
        <f>Raw_Data!F789</f>
        <v>1700896156</v>
      </c>
      <c r="G789" t="str">
        <f>Raw_Data!H789</f>
        <v>0</v>
      </c>
      <c r="H789">
        <f>IFERROR(VLOOKUP(G789,Store_Map!$A$2:$I$100,3,FALSE),"")</f>
        <v>0</v>
      </c>
      <c r="I789">
        <f>IFERROR(VLOOKUP(G789,Store_Map!$A$2:$I$100,4,FALSE),"")</f>
        <v>0</v>
      </c>
      <c r="J789">
        <f>IFERROR(VLOOKUP(G789,Store_Map!$A$2:$I$100,5,FALSE),"")</f>
        <v>0</v>
      </c>
      <c r="K789">
        <f>IFERROR(VLOOKUP(G789,Store_Map!$A$2:$I$100,6,FALSE),"")</f>
        <v>0</v>
      </c>
      <c r="L789">
        <f>IFERROR(VLOOKUP(G789,Store_Map!$A$2:$I$100,7,FALSE),"")</f>
        <v>0</v>
      </c>
      <c r="M789">
        <f>IFERROR(VLOOKUP(G789,Store_Map!$A$2:$I$100,8,FALSE),"")</f>
        <v>0</v>
      </c>
      <c r="N789">
        <f t="shared" si="108"/>
        <v>0</v>
      </c>
      <c r="O789" t="str">
        <f t="shared" si="109"/>
        <v>PASS</v>
      </c>
      <c r="P789" t="str">
        <f t="shared" si="110"/>
        <v>PASS</v>
      </c>
      <c r="Q789" t="str">
        <f t="shared" si="111"/>
        <v>PASS</v>
      </c>
      <c r="R789" t="str">
        <f t="shared" si="112"/>
        <v>PASS</v>
      </c>
      <c r="S789" t="str">
        <f t="shared" si="113"/>
        <v>PASS</v>
      </c>
      <c r="T789">
        <f t="shared" si="114"/>
        <v>100</v>
      </c>
      <c r="U789" t="str">
        <f t="shared" si="115"/>
        <v>Low</v>
      </c>
      <c r="V789" t="str">
        <f t="shared" si="116"/>
        <v>Clean</v>
      </c>
    </row>
    <row r="790" spans="1:22" x14ac:dyDescent="0.3">
      <c r="A790" t="str">
        <f>Raw_Data!A790</f>
        <v>6247574</v>
      </c>
      <c r="B790">
        <f>Raw_Data!B790</f>
        <v>45664</v>
      </c>
      <c r="C790" t="str">
        <f>Raw_Data!C790</f>
        <v>LOSARTAN POTASSIUM 50 MG TA</v>
      </c>
      <c r="D790" t="str">
        <f>Raw_Data!D790</f>
        <v>62332002891</v>
      </c>
      <c r="E790" t="str">
        <f>Raw_Data!E790</f>
        <v>GIBBS, JON</v>
      </c>
      <c r="F790" t="str">
        <f>Raw_Data!F790</f>
        <v>1700896156</v>
      </c>
      <c r="G790" t="str">
        <f>Raw_Data!H790</f>
        <v>0</v>
      </c>
      <c r="H790">
        <f>IFERROR(VLOOKUP(G790,Store_Map!$A$2:$I$100,3,FALSE),"")</f>
        <v>0</v>
      </c>
      <c r="I790">
        <f>IFERROR(VLOOKUP(G790,Store_Map!$A$2:$I$100,4,FALSE),"")</f>
        <v>0</v>
      </c>
      <c r="J790">
        <f>IFERROR(VLOOKUP(G790,Store_Map!$A$2:$I$100,5,FALSE),"")</f>
        <v>0</v>
      </c>
      <c r="K790">
        <f>IFERROR(VLOOKUP(G790,Store_Map!$A$2:$I$100,6,FALSE),"")</f>
        <v>0</v>
      </c>
      <c r="L790">
        <f>IFERROR(VLOOKUP(G790,Store_Map!$A$2:$I$100,7,FALSE),"")</f>
        <v>0</v>
      </c>
      <c r="M790">
        <f>IFERROR(VLOOKUP(G790,Store_Map!$A$2:$I$100,8,FALSE),"")</f>
        <v>0</v>
      </c>
      <c r="N790">
        <f t="shared" si="108"/>
        <v>0</v>
      </c>
      <c r="O790" t="str">
        <f t="shared" si="109"/>
        <v>PASS</v>
      </c>
      <c r="P790" t="str">
        <f t="shared" si="110"/>
        <v>PASS</v>
      </c>
      <c r="Q790" t="str">
        <f t="shared" si="111"/>
        <v>PASS</v>
      </c>
      <c r="R790" t="str">
        <f t="shared" si="112"/>
        <v>PASS</v>
      </c>
      <c r="S790" t="str">
        <f t="shared" si="113"/>
        <v>PASS</v>
      </c>
      <c r="T790">
        <f t="shared" si="114"/>
        <v>100</v>
      </c>
      <c r="U790" t="str">
        <f t="shared" si="115"/>
        <v>Low</v>
      </c>
      <c r="V790" t="str">
        <f t="shared" si="116"/>
        <v>Clean</v>
      </c>
    </row>
    <row r="791" spans="1:22" x14ac:dyDescent="0.3">
      <c r="A791" t="str">
        <f>Raw_Data!A791</f>
        <v>6251239</v>
      </c>
      <c r="B791">
        <f>Raw_Data!B791</f>
        <v>45664</v>
      </c>
      <c r="C791" t="str">
        <f>Raw_Data!C791</f>
        <v>ASPIRIN EC 81 MG TABLET</v>
      </c>
      <c r="D791" t="str">
        <f>Raw_Data!D791</f>
        <v>904678370</v>
      </c>
      <c r="E791" t="str">
        <f>Raw_Data!E791</f>
        <v>GIBBS, JON</v>
      </c>
      <c r="F791" t="str">
        <f>Raw_Data!F791</f>
        <v>1700896156</v>
      </c>
      <c r="G791" t="str">
        <f>Raw_Data!H791</f>
        <v>0</v>
      </c>
      <c r="H791">
        <f>IFERROR(VLOOKUP(G791,Store_Map!$A$2:$I$100,3,FALSE),"")</f>
        <v>0</v>
      </c>
      <c r="I791">
        <f>IFERROR(VLOOKUP(G791,Store_Map!$A$2:$I$100,4,FALSE),"")</f>
        <v>0</v>
      </c>
      <c r="J791">
        <f>IFERROR(VLOOKUP(G791,Store_Map!$A$2:$I$100,5,FALSE),"")</f>
        <v>0</v>
      </c>
      <c r="K791">
        <f>IFERROR(VLOOKUP(G791,Store_Map!$A$2:$I$100,6,FALSE),"")</f>
        <v>0</v>
      </c>
      <c r="L791">
        <f>IFERROR(VLOOKUP(G791,Store_Map!$A$2:$I$100,7,FALSE),"")</f>
        <v>0</v>
      </c>
      <c r="M791">
        <f>IFERROR(VLOOKUP(G791,Store_Map!$A$2:$I$100,8,FALSE),"")</f>
        <v>0</v>
      </c>
      <c r="N791">
        <f t="shared" si="108"/>
        <v>0</v>
      </c>
      <c r="O791" t="str">
        <f t="shared" si="109"/>
        <v>PASS</v>
      </c>
      <c r="P791" t="str">
        <f t="shared" si="110"/>
        <v>REVIEW</v>
      </c>
      <c r="Q791" t="str">
        <f t="shared" si="111"/>
        <v>PASS</v>
      </c>
      <c r="R791" t="str">
        <f t="shared" si="112"/>
        <v>PASS</v>
      </c>
      <c r="S791" t="str">
        <f t="shared" si="113"/>
        <v>REVIEW</v>
      </c>
      <c r="T791">
        <f t="shared" si="114"/>
        <v>90</v>
      </c>
      <c r="U791" t="str">
        <f t="shared" si="115"/>
        <v>Low</v>
      </c>
      <c r="V791" t="str">
        <f t="shared" si="116"/>
        <v>Invalid NDC</v>
      </c>
    </row>
    <row r="792" spans="1:22" x14ac:dyDescent="0.3">
      <c r="A792" t="str">
        <f>Raw_Data!A792</f>
        <v>6251528</v>
      </c>
      <c r="B792">
        <f>Raw_Data!B792</f>
        <v>45664</v>
      </c>
      <c r="C792" t="str">
        <f>Raw_Data!C792</f>
        <v>AMLODIPINE BESYLATE 10 MG T</v>
      </c>
      <c r="D792" t="str">
        <f>Raw_Data!D792</f>
        <v>69097012815</v>
      </c>
      <c r="E792" t="str">
        <f>Raw_Data!E792</f>
        <v>BYNE, EDMUND</v>
      </c>
      <c r="F792" t="str">
        <f>Raw_Data!F792</f>
        <v>1033186648</v>
      </c>
      <c r="G792" t="str">
        <f>Raw_Data!H792</f>
        <v>0</v>
      </c>
      <c r="H792">
        <f>IFERROR(VLOOKUP(G792,Store_Map!$A$2:$I$100,3,FALSE),"")</f>
        <v>0</v>
      </c>
      <c r="I792">
        <f>IFERROR(VLOOKUP(G792,Store_Map!$A$2:$I$100,4,FALSE),"")</f>
        <v>0</v>
      </c>
      <c r="J792">
        <f>IFERROR(VLOOKUP(G792,Store_Map!$A$2:$I$100,5,FALSE),"")</f>
        <v>0</v>
      </c>
      <c r="K792">
        <f>IFERROR(VLOOKUP(G792,Store_Map!$A$2:$I$100,6,FALSE),"")</f>
        <v>0</v>
      </c>
      <c r="L792">
        <f>IFERROR(VLOOKUP(G792,Store_Map!$A$2:$I$100,7,FALSE),"")</f>
        <v>0</v>
      </c>
      <c r="M792">
        <f>IFERROR(VLOOKUP(G792,Store_Map!$A$2:$I$100,8,FALSE),"")</f>
        <v>0</v>
      </c>
      <c r="N792">
        <f t="shared" si="108"/>
        <v>0</v>
      </c>
      <c r="O792" t="str">
        <f t="shared" si="109"/>
        <v>PASS</v>
      </c>
      <c r="P792" t="str">
        <f t="shared" si="110"/>
        <v>PASS</v>
      </c>
      <c r="Q792" t="str">
        <f t="shared" si="111"/>
        <v>PASS</v>
      </c>
      <c r="R792" t="str">
        <f t="shared" si="112"/>
        <v>PASS</v>
      </c>
      <c r="S792" t="str">
        <f t="shared" si="113"/>
        <v>PASS</v>
      </c>
      <c r="T792">
        <f t="shared" si="114"/>
        <v>100</v>
      </c>
      <c r="U792" t="str">
        <f t="shared" si="115"/>
        <v>Low</v>
      </c>
      <c r="V792" t="str">
        <f t="shared" si="116"/>
        <v>Clean</v>
      </c>
    </row>
    <row r="793" spans="1:22" x14ac:dyDescent="0.3">
      <c r="A793" t="str">
        <f>Raw_Data!A793</f>
        <v>6251530</v>
      </c>
      <c r="B793">
        <f>Raw_Data!B793</f>
        <v>45664</v>
      </c>
      <c r="C793" t="str">
        <f>Raw_Data!C793</f>
        <v>LISINOPRIL-HCTZ 20-25 MG TA</v>
      </c>
      <c r="D793" t="str">
        <f>Raw_Data!D793</f>
        <v>68180052002</v>
      </c>
      <c r="E793" t="str">
        <f>Raw_Data!E793</f>
        <v>BYNE, EDMUND</v>
      </c>
      <c r="F793" t="str">
        <f>Raw_Data!F793</f>
        <v>1033186648</v>
      </c>
      <c r="G793" t="str">
        <f>Raw_Data!H793</f>
        <v>0</v>
      </c>
      <c r="H793">
        <f>IFERROR(VLOOKUP(G793,Store_Map!$A$2:$I$100,3,FALSE),"")</f>
        <v>0</v>
      </c>
      <c r="I793">
        <f>IFERROR(VLOOKUP(G793,Store_Map!$A$2:$I$100,4,FALSE),"")</f>
        <v>0</v>
      </c>
      <c r="J793">
        <f>IFERROR(VLOOKUP(G793,Store_Map!$A$2:$I$100,5,FALSE),"")</f>
        <v>0</v>
      </c>
      <c r="K793">
        <f>IFERROR(VLOOKUP(G793,Store_Map!$A$2:$I$100,6,FALSE),"")</f>
        <v>0</v>
      </c>
      <c r="L793">
        <f>IFERROR(VLOOKUP(G793,Store_Map!$A$2:$I$100,7,FALSE),"")</f>
        <v>0</v>
      </c>
      <c r="M793">
        <f>IFERROR(VLOOKUP(G793,Store_Map!$A$2:$I$100,8,FALSE),"")</f>
        <v>0</v>
      </c>
      <c r="N793">
        <f t="shared" si="108"/>
        <v>0</v>
      </c>
      <c r="O793" t="str">
        <f t="shared" si="109"/>
        <v>PASS</v>
      </c>
      <c r="P793" t="str">
        <f t="shared" si="110"/>
        <v>PASS</v>
      </c>
      <c r="Q793" t="str">
        <f t="shared" si="111"/>
        <v>PASS</v>
      </c>
      <c r="R793" t="str">
        <f t="shared" si="112"/>
        <v>PASS</v>
      </c>
      <c r="S793" t="str">
        <f t="shared" si="113"/>
        <v>PASS</v>
      </c>
      <c r="T793">
        <f t="shared" si="114"/>
        <v>100</v>
      </c>
      <c r="U793" t="str">
        <f t="shared" si="115"/>
        <v>Low</v>
      </c>
      <c r="V793" t="str">
        <f t="shared" si="116"/>
        <v>Clean</v>
      </c>
    </row>
    <row r="794" spans="1:22" x14ac:dyDescent="0.3">
      <c r="A794" t="str">
        <f>Raw_Data!A794</f>
        <v>6251534</v>
      </c>
      <c r="B794">
        <f>Raw_Data!B794</f>
        <v>45664</v>
      </c>
      <c r="C794" t="str">
        <f>Raw_Data!C794</f>
        <v>AMOX-CLAV 875-125 MG TABLET</v>
      </c>
      <c r="D794" t="str">
        <f>Raw_Data!D794</f>
        <v>42571016242</v>
      </c>
      <c r="E794" t="str">
        <f>Raw_Data!E794</f>
        <v>BYNE, EDMUND</v>
      </c>
      <c r="F794" t="str">
        <f>Raw_Data!F794</f>
        <v>1033186648</v>
      </c>
      <c r="G794" t="str">
        <f>Raw_Data!H794</f>
        <v>0</v>
      </c>
      <c r="H794">
        <f>IFERROR(VLOOKUP(G794,Store_Map!$A$2:$I$100,3,FALSE),"")</f>
        <v>0</v>
      </c>
      <c r="I794">
        <f>IFERROR(VLOOKUP(G794,Store_Map!$A$2:$I$100,4,FALSE),"")</f>
        <v>0</v>
      </c>
      <c r="J794">
        <f>IFERROR(VLOOKUP(G794,Store_Map!$A$2:$I$100,5,FALSE),"")</f>
        <v>0</v>
      </c>
      <c r="K794">
        <f>IFERROR(VLOOKUP(G794,Store_Map!$A$2:$I$100,6,FALSE),"")</f>
        <v>0</v>
      </c>
      <c r="L794">
        <f>IFERROR(VLOOKUP(G794,Store_Map!$A$2:$I$100,7,FALSE),"")</f>
        <v>0</v>
      </c>
      <c r="M794">
        <f>IFERROR(VLOOKUP(G794,Store_Map!$A$2:$I$100,8,FALSE),"")</f>
        <v>0</v>
      </c>
      <c r="N794">
        <f t="shared" si="108"/>
        <v>0</v>
      </c>
      <c r="O794" t="str">
        <f t="shared" si="109"/>
        <v>PASS</v>
      </c>
      <c r="P794" t="str">
        <f t="shared" si="110"/>
        <v>PASS</v>
      </c>
      <c r="Q794" t="str">
        <f t="shared" si="111"/>
        <v>PASS</v>
      </c>
      <c r="R794" t="str">
        <f t="shared" si="112"/>
        <v>PASS</v>
      </c>
      <c r="S794" t="str">
        <f t="shared" si="113"/>
        <v>PASS</v>
      </c>
      <c r="T794">
        <f t="shared" si="114"/>
        <v>100</v>
      </c>
      <c r="U794" t="str">
        <f t="shared" si="115"/>
        <v>Low</v>
      </c>
      <c r="V794" t="str">
        <f t="shared" si="116"/>
        <v>Clean</v>
      </c>
    </row>
    <row r="795" spans="1:22" x14ac:dyDescent="0.3">
      <c r="A795" t="str">
        <f>Raw_Data!A795</f>
        <v>6251535</v>
      </c>
      <c r="B795">
        <f>Raw_Data!B795</f>
        <v>45665</v>
      </c>
      <c r="C795" t="str">
        <f>Raw_Data!C795</f>
        <v>METHIMAZOLE 5 MG TABLET</v>
      </c>
      <c r="D795" t="str">
        <f>Raw_Data!D795</f>
        <v>23155007001</v>
      </c>
      <c r="E795" t="str">
        <f>Raw_Data!E795</f>
        <v>MACHADO, MARIA</v>
      </c>
      <c r="F795" t="str">
        <f>Raw_Data!F795</f>
        <v>1619100302</v>
      </c>
      <c r="G795" t="str">
        <f>Raw_Data!H795</f>
        <v>0</v>
      </c>
      <c r="H795">
        <f>IFERROR(VLOOKUP(G795,Store_Map!$A$2:$I$100,3,FALSE),"")</f>
        <v>0</v>
      </c>
      <c r="I795">
        <f>IFERROR(VLOOKUP(G795,Store_Map!$A$2:$I$100,4,FALSE),"")</f>
        <v>0</v>
      </c>
      <c r="J795">
        <f>IFERROR(VLOOKUP(G795,Store_Map!$A$2:$I$100,5,FALSE),"")</f>
        <v>0</v>
      </c>
      <c r="K795">
        <f>IFERROR(VLOOKUP(G795,Store_Map!$A$2:$I$100,6,FALSE),"")</f>
        <v>0</v>
      </c>
      <c r="L795">
        <f>IFERROR(VLOOKUP(G795,Store_Map!$A$2:$I$100,7,FALSE),"")</f>
        <v>0</v>
      </c>
      <c r="M795">
        <f>IFERROR(VLOOKUP(G795,Store_Map!$A$2:$I$100,8,FALSE),"")</f>
        <v>0</v>
      </c>
      <c r="N795">
        <f t="shared" si="108"/>
        <v>0</v>
      </c>
      <c r="O795" t="str">
        <f t="shared" si="109"/>
        <v>PASS</v>
      </c>
      <c r="P795" t="str">
        <f t="shared" si="110"/>
        <v>PASS</v>
      </c>
      <c r="Q795" t="str">
        <f t="shared" si="111"/>
        <v>PASS</v>
      </c>
      <c r="R795" t="str">
        <f t="shared" si="112"/>
        <v>PASS</v>
      </c>
      <c r="S795" t="str">
        <f t="shared" si="113"/>
        <v>PASS</v>
      </c>
      <c r="T795">
        <f t="shared" si="114"/>
        <v>100</v>
      </c>
      <c r="U795" t="str">
        <f t="shared" si="115"/>
        <v>Low</v>
      </c>
      <c r="V795" t="str">
        <f t="shared" si="116"/>
        <v>Clean</v>
      </c>
    </row>
    <row r="796" spans="1:22" x14ac:dyDescent="0.3">
      <c r="A796" t="str">
        <f>Raw_Data!A796</f>
        <v>6251536</v>
      </c>
      <c r="B796">
        <f>Raw_Data!B796</f>
        <v>45665</v>
      </c>
      <c r="C796" t="str">
        <f>Raw_Data!C796</f>
        <v>ATORVASTATIN 40 MG TABLET</v>
      </c>
      <c r="D796" t="str">
        <f>Raw_Data!D796</f>
        <v>67877051310</v>
      </c>
      <c r="E796" t="str">
        <f>Raw_Data!E796</f>
        <v>BYNE, EDMUND</v>
      </c>
      <c r="F796" t="str">
        <f>Raw_Data!F796</f>
        <v>1033186648</v>
      </c>
      <c r="G796" t="str">
        <f>Raw_Data!H796</f>
        <v>0</v>
      </c>
      <c r="H796">
        <f>IFERROR(VLOOKUP(G796,Store_Map!$A$2:$I$100,3,FALSE),"")</f>
        <v>0</v>
      </c>
      <c r="I796">
        <f>IFERROR(VLOOKUP(G796,Store_Map!$A$2:$I$100,4,FALSE),"")</f>
        <v>0</v>
      </c>
      <c r="J796">
        <f>IFERROR(VLOOKUP(G796,Store_Map!$A$2:$I$100,5,FALSE),"")</f>
        <v>0</v>
      </c>
      <c r="K796">
        <f>IFERROR(VLOOKUP(G796,Store_Map!$A$2:$I$100,6,FALSE),"")</f>
        <v>0</v>
      </c>
      <c r="L796">
        <f>IFERROR(VLOOKUP(G796,Store_Map!$A$2:$I$100,7,FALSE),"")</f>
        <v>0</v>
      </c>
      <c r="M796">
        <f>IFERROR(VLOOKUP(G796,Store_Map!$A$2:$I$100,8,FALSE),"")</f>
        <v>0</v>
      </c>
      <c r="N796">
        <f t="shared" si="108"/>
        <v>0</v>
      </c>
      <c r="O796" t="str">
        <f t="shared" si="109"/>
        <v>PASS</v>
      </c>
      <c r="P796" t="str">
        <f t="shared" si="110"/>
        <v>PASS</v>
      </c>
      <c r="Q796" t="str">
        <f t="shared" si="111"/>
        <v>PASS</v>
      </c>
      <c r="R796" t="str">
        <f t="shared" si="112"/>
        <v>PASS</v>
      </c>
      <c r="S796" t="str">
        <f t="shared" si="113"/>
        <v>PASS</v>
      </c>
      <c r="T796">
        <f t="shared" si="114"/>
        <v>100</v>
      </c>
      <c r="U796" t="str">
        <f t="shared" si="115"/>
        <v>Low</v>
      </c>
      <c r="V796" t="str">
        <f t="shared" si="116"/>
        <v>Clean</v>
      </c>
    </row>
    <row r="797" spans="1:22" x14ac:dyDescent="0.3">
      <c r="A797" t="str">
        <f>Raw_Data!A797</f>
        <v>6251537</v>
      </c>
      <c r="B797">
        <f>Raw_Data!B797</f>
        <v>45665</v>
      </c>
      <c r="C797" t="str">
        <f>Raw_Data!C797</f>
        <v>ESTRADIOL 1 MG TABLET</v>
      </c>
      <c r="D797" t="str">
        <f>Raw_Data!D797</f>
        <v>555088602</v>
      </c>
      <c r="E797" t="str">
        <f>Raw_Data!E797</f>
        <v>GRESHAM, J. MARK</v>
      </c>
      <c r="F797" t="str">
        <f>Raw_Data!F797</f>
        <v>1326026618</v>
      </c>
      <c r="G797" t="str">
        <f>Raw_Data!H797</f>
        <v>0</v>
      </c>
      <c r="H797">
        <f>IFERROR(VLOOKUP(G797,Store_Map!$A$2:$I$100,3,FALSE),"")</f>
        <v>0</v>
      </c>
      <c r="I797">
        <f>IFERROR(VLOOKUP(G797,Store_Map!$A$2:$I$100,4,FALSE),"")</f>
        <v>0</v>
      </c>
      <c r="J797">
        <f>IFERROR(VLOOKUP(G797,Store_Map!$A$2:$I$100,5,FALSE),"")</f>
        <v>0</v>
      </c>
      <c r="K797">
        <f>IFERROR(VLOOKUP(G797,Store_Map!$A$2:$I$100,6,FALSE),"")</f>
        <v>0</v>
      </c>
      <c r="L797">
        <f>IFERROR(VLOOKUP(G797,Store_Map!$A$2:$I$100,7,FALSE),"")</f>
        <v>0</v>
      </c>
      <c r="M797">
        <f>IFERROR(VLOOKUP(G797,Store_Map!$A$2:$I$100,8,FALSE),"")</f>
        <v>0</v>
      </c>
      <c r="N797">
        <f t="shared" si="108"/>
        <v>0</v>
      </c>
      <c r="O797" t="str">
        <f t="shared" si="109"/>
        <v>PASS</v>
      </c>
      <c r="P797" t="str">
        <f t="shared" si="110"/>
        <v>REVIEW</v>
      </c>
      <c r="Q797" t="str">
        <f t="shared" si="111"/>
        <v>PASS</v>
      </c>
      <c r="R797" t="str">
        <f t="shared" si="112"/>
        <v>PASS</v>
      </c>
      <c r="S797" t="str">
        <f t="shared" si="113"/>
        <v>REVIEW</v>
      </c>
      <c r="T797">
        <f t="shared" si="114"/>
        <v>90</v>
      </c>
      <c r="U797" t="str">
        <f t="shared" si="115"/>
        <v>Low</v>
      </c>
      <c r="V797" t="str">
        <f t="shared" si="116"/>
        <v>Invalid NDC</v>
      </c>
    </row>
    <row r="798" spans="1:22" x14ac:dyDescent="0.3">
      <c r="A798" t="str">
        <f>Raw_Data!A798</f>
        <v>6251539</v>
      </c>
      <c r="B798">
        <f>Raw_Data!B798</f>
        <v>45665</v>
      </c>
      <c r="C798" t="str">
        <f>Raw_Data!C798</f>
        <v>MIRTAZAPINE 15 MG TABLET5</v>
      </c>
      <c r="D798" t="str">
        <f>Raw_Data!D798</f>
        <v>13107003134</v>
      </c>
      <c r="E798" t="str">
        <f>Raw_Data!E798</f>
        <v>STEINER, DAVID</v>
      </c>
      <c r="F798" t="str">
        <f>Raw_Data!F798</f>
        <v>1972508802</v>
      </c>
      <c r="G798" t="str">
        <f>Raw_Data!H798</f>
        <v>0</v>
      </c>
      <c r="H798">
        <f>IFERROR(VLOOKUP(G798,Store_Map!$A$2:$I$100,3,FALSE),"")</f>
        <v>0</v>
      </c>
      <c r="I798">
        <f>IFERROR(VLOOKUP(G798,Store_Map!$A$2:$I$100,4,FALSE),"")</f>
        <v>0</v>
      </c>
      <c r="J798">
        <f>IFERROR(VLOOKUP(G798,Store_Map!$A$2:$I$100,5,FALSE),"")</f>
        <v>0</v>
      </c>
      <c r="K798">
        <f>IFERROR(VLOOKUP(G798,Store_Map!$A$2:$I$100,6,FALSE),"")</f>
        <v>0</v>
      </c>
      <c r="L798">
        <f>IFERROR(VLOOKUP(G798,Store_Map!$A$2:$I$100,7,FALSE),"")</f>
        <v>0</v>
      </c>
      <c r="M798">
        <f>IFERROR(VLOOKUP(G798,Store_Map!$A$2:$I$100,8,FALSE),"")</f>
        <v>0</v>
      </c>
      <c r="N798">
        <f t="shared" si="108"/>
        <v>0</v>
      </c>
      <c r="O798" t="str">
        <f t="shared" si="109"/>
        <v>PASS</v>
      </c>
      <c r="P798" t="str">
        <f t="shared" si="110"/>
        <v>PASS</v>
      </c>
      <c r="Q798" t="str">
        <f t="shared" si="111"/>
        <v>PASS</v>
      </c>
      <c r="R798" t="str">
        <f t="shared" si="112"/>
        <v>PASS</v>
      </c>
      <c r="S798" t="str">
        <f t="shared" si="113"/>
        <v>PASS</v>
      </c>
      <c r="T798">
        <f t="shared" si="114"/>
        <v>100</v>
      </c>
      <c r="U798" t="str">
        <f t="shared" si="115"/>
        <v>Low</v>
      </c>
      <c r="V798" t="str">
        <f t="shared" si="116"/>
        <v>Clean</v>
      </c>
    </row>
    <row r="799" spans="1:22" x14ac:dyDescent="0.3">
      <c r="A799" t="str">
        <f>Raw_Data!A799</f>
        <v>6243857</v>
      </c>
      <c r="B799">
        <f>Raw_Data!B799</f>
        <v>45665</v>
      </c>
      <c r="C799" t="str">
        <f>Raw_Data!C799</f>
        <v>ALLOPURINOL 100 MG TABLET</v>
      </c>
      <c r="D799" t="str">
        <f>Raw_Data!D799</f>
        <v>70710120901</v>
      </c>
      <c r="E799" t="str">
        <f>Raw_Data!E799</f>
        <v>GIBBS, JON</v>
      </c>
      <c r="F799" t="str">
        <f>Raw_Data!F799</f>
        <v>1700896156</v>
      </c>
      <c r="G799" t="str">
        <f>Raw_Data!H799</f>
        <v>0</v>
      </c>
      <c r="H799">
        <f>IFERROR(VLOOKUP(G799,Store_Map!$A$2:$I$100,3,FALSE),"")</f>
        <v>0</v>
      </c>
      <c r="I799">
        <f>IFERROR(VLOOKUP(G799,Store_Map!$A$2:$I$100,4,FALSE),"")</f>
        <v>0</v>
      </c>
      <c r="J799">
        <f>IFERROR(VLOOKUP(G799,Store_Map!$A$2:$I$100,5,FALSE),"")</f>
        <v>0</v>
      </c>
      <c r="K799">
        <f>IFERROR(VLOOKUP(G799,Store_Map!$A$2:$I$100,6,FALSE),"")</f>
        <v>0</v>
      </c>
      <c r="L799">
        <f>IFERROR(VLOOKUP(G799,Store_Map!$A$2:$I$100,7,FALSE),"")</f>
        <v>0</v>
      </c>
      <c r="M799">
        <f>IFERROR(VLOOKUP(G799,Store_Map!$A$2:$I$100,8,FALSE),"")</f>
        <v>0</v>
      </c>
      <c r="N799">
        <f t="shared" si="108"/>
        <v>0</v>
      </c>
      <c r="O799" t="str">
        <f t="shared" si="109"/>
        <v>PASS</v>
      </c>
      <c r="P799" t="str">
        <f t="shared" si="110"/>
        <v>PASS</v>
      </c>
      <c r="Q799" t="str">
        <f t="shared" si="111"/>
        <v>PASS</v>
      </c>
      <c r="R799" t="str">
        <f t="shared" si="112"/>
        <v>PASS</v>
      </c>
      <c r="S799" t="str">
        <f t="shared" si="113"/>
        <v>PASS</v>
      </c>
      <c r="T799">
        <f t="shared" si="114"/>
        <v>100</v>
      </c>
      <c r="U799" t="str">
        <f t="shared" si="115"/>
        <v>Low</v>
      </c>
      <c r="V799" t="str">
        <f t="shared" si="116"/>
        <v>Clean</v>
      </c>
    </row>
    <row r="800" spans="1:22" x14ac:dyDescent="0.3">
      <c r="A800" t="str">
        <f>Raw_Data!A800</f>
        <v>6245767</v>
      </c>
      <c r="B800">
        <f>Raw_Data!B800</f>
        <v>45665</v>
      </c>
      <c r="C800" t="str">
        <f>Raw_Data!C800</f>
        <v>TRAZODONE 50 MG TABLET</v>
      </c>
      <c r="D800" t="str">
        <f>Raw_Data!D800</f>
        <v>50111056002</v>
      </c>
      <c r="E800" t="str">
        <f>Raw_Data!E800</f>
        <v>BYNE, EDMUND</v>
      </c>
      <c r="F800" t="str">
        <f>Raw_Data!F800</f>
        <v>1033186648</v>
      </c>
      <c r="G800" t="str">
        <f>Raw_Data!H800</f>
        <v>0</v>
      </c>
      <c r="H800">
        <f>IFERROR(VLOOKUP(G800,Store_Map!$A$2:$I$100,3,FALSE),"")</f>
        <v>0</v>
      </c>
      <c r="I800">
        <f>IFERROR(VLOOKUP(G800,Store_Map!$A$2:$I$100,4,FALSE),"")</f>
        <v>0</v>
      </c>
      <c r="J800">
        <f>IFERROR(VLOOKUP(G800,Store_Map!$A$2:$I$100,5,FALSE),"")</f>
        <v>0</v>
      </c>
      <c r="K800">
        <f>IFERROR(VLOOKUP(G800,Store_Map!$A$2:$I$100,6,FALSE),"")</f>
        <v>0</v>
      </c>
      <c r="L800">
        <f>IFERROR(VLOOKUP(G800,Store_Map!$A$2:$I$100,7,FALSE),"")</f>
        <v>0</v>
      </c>
      <c r="M800">
        <f>IFERROR(VLOOKUP(G800,Store_Map!$A$2:$I$100,8,FALSE),"")</f>
        <v>0</v>
      </c>
      <c r="N800">
        <f t="shared" si="108"/>
        <v>0</v>
      </c>
      <c r="O800" t="str">
        <f t="shared" si="109"/>
        <v>PASS</v>
      </c>
      <c r="P800" t="str">
        <f t="shared" si="110"/>
        <v>PASS</v>
      </c>
      <c r="Q800" t="str">
        <f t="shared" si="111"/>
        <v>PASS</v>
      </c>
      <c r="R800" t="str">
        <f t="shared" si="112"/>
        <v>PASS</v>
      </c>
      <c r="S800" t="str">
        <f t="shared" si="113"/>
        <v>PASS</v>
      </c>
      <c r="T800">
        <f t="shared" si="114"/>
        <v>100</v>
      </c>
      <c r="U800" t="str">
        <f t="shared" si="115"/>
        <v>Low</v>
      </c>
      <c r="V800" t="str">
        <f t="shared" si="116"/>
        <v>Clean</v>
      </c>
    </row>
    <row r="801" spans="1:22" x14ac:dyDescent="0.3">
      <c r="A801" t="str">
        <f>Raw_Data!A801</f>
        <v>6246768</v>
      </c>
      <c r="B801">
        <f>Raw_Data!B801</f>
        <v>45665</v>
      </c>
      <c r="C801" t="str">
        <f>Raw_Data!C801</f>
        <v>ATORVASTATIN 40 MG TABLET</v>
      </c>
      <c r="D801" t="str">
        <f>Raw_Data!D801</f>
        <v>67877051310</v>
      </c>
      <c r="E801" t="str">
        <f>Raw_Data!E801</f>
        <v>GIBBS, JON</v>
      </c>
      <c r="F801" t="str">
        <f>Raw_Data!F801</f>
        <v>1700896156</v>
      </c>
      <c r="G801" t="str">
        <f>Raw_Data!H801</f>
        <v>0</v>
      </c>
      <c r="H801">
        <f>IFERROR(VLOOKUP(G801,Store_Map!$A$2:$I$100,3,FALSE),"")</f>
        <v>0</v>
      </c>
      <c r="I801">
        <f>IFERROR(VLOOKUP(G801,Store_Map!$A$2:$I$100,4,FALSE),"")</f>
        <v>0</v>
      </c>
      <c r="J801">
        <f>IFERROR(VLOOKUP(G801,Store_Map!$A$2:$I$100,5,FALSE),"")</f>
        <v>0</v>
      </c>
      <c r="K801">
        <f>IFERROR(VLOOKUP(G801,Store_Map!$A$2:$I$100,6,FALSE),"")</f>
        <v>0</v>
      </c>
      <c r="L801">
        <f>IFERROR(VLOOKUP(G801,Store_Map!$A$2:$I$100,7,FALSE),"")</f>
        <v>0</v>
      </c>
      <c r="M801">
        <f>IFERROR(VLOOKUP(G801,Store_Map!$A$2:$I$100,8,FALSE),"")</f>
        <v>0</v>
      </c>
      <c r="N801">
        <f t="shared" si="108"/>
        <v>0</v>
      </c>
      <c r="O801" t="str">
        <f t="shared" si="109"/>
        <v>PASS</v>
      </c>
      <c r="P801" t="str">
        <f t="shared" si="110"/>
        <v>PASS</v>
      </c>
      <c r="Q801" t="str">
        <f t="shared" si="111"/>
        <v>PASS</v>
      </c>
      <c r="R801" t="str">
        <f t="shared" si="112"/>
        <v>PASS</v>
      </c>
      <c r="S801" t="str">
        <f t="shared" si="113"/>
        <v>PASS</v>
      </c>
      <c r="T801">
        <f t="shared" si="114"/>
        <v>100</v>
      </c>
      <c r="U801" t="str">
        <f t="shared" si="115"/>
        <v>Low</v>
      </c>
      <c r="V801" t="str">
        <f t="shared" si="116"/>
        <v>Clean</v>
      </c>
    </row>
    <row r="802" spans="1:22" x14ac:dyDescent="0.3">
      <c r="A802" t="str">
        <f>Raw_Data!A802</f>
        <v>6247938</v>
      </c>
      <c r="B802">
        <f>Raw_Data!B802</f>
        <v>45665</v>
      </c>
      <c r="C802" t="str">
        <f>Raw_Data!C802</f>
        <v>GUANFACINE HCL ER 4 MG TABL</v>
      </c>
      <c r="D802" t="str">
        <f>Raw_Data!D802</f>
        <v>228285511</v>
      </c>
      <c r="E802" t="str">
        <f>Raw_Data!E802</f>
        <v>HARSHMAN, SONALI</v>
      </c>
      <c r="F802" t="str">
        <f>Raw_Data!F802</f>
        <v>1104084516</v>
      </c>
      <c r="G802" t="str">
        <f>Raw_Data!H802</f>
        <v>0</v>
      </c>
      <c r="H802">
        <f>IFERROR(VLOOKUP(G802,Store_Map!$A$2:$I$100,3,FALSE),"")</f>
        <v>0</v>
      </c>
      <c r="I802">
        <f>IFERROR(VLOOKUP(G802,Store_Map!$A$2:$I$100,4,FALSE),"")</f>
        <v>0</v>
      </c>
      <c r="J802">
        <f>IFERROR(VLOOKUP(G802,Store_Map!$A$2:$I$100,5,FALSE),"")</f>
        <v>0</v>
      </c>
      <c r="K802">
        <f>IFERROR(VLOOKUP(G802,Store_Map!$A$2:$I$100,6,FALSE),"")</f>
        <v>0</v>
      </c>
      <c r="L802">
        <f>IFERROR(VLOOKUP(G802,Store_Map!$A$2:$I$100,7,FALSE),"")</f>
        <v>0</v>
      </c>
      <c r="M802">
        <f>IFERROR(VLOOKUP(G802,Store_Map!$A$2:$I$100,8,FALSE),"")</f>
        <v>0</v>
      </c>
      <c r="N802">
        <f t="shared" si="108"/>
        <v>0</v>
      </c>
      <c r="O802" t="str">
        <f t="shared" si="109"/>
        <v>PASS</v>
      </c>
      <c r="P802" t="str">
        <f t="shared" si="110"/>
        <v>REVIEW</v>
      </c>
      <c r="Q802" t="str">
        <f t="shared" si="111"/>
        <v>PASS</v>
      </c>
      <c r="R802" t="str">
        <f t="shared" si="112"/>
        <v>PASS</v>
      </c>
      <c r="S802" t="str">
        <f t="shared" si="113"/>
        <v>REVIEW</v>
      </c>
      <c r="T802">
        <f t="shared" si="114"/>
        <v>90</v>
      </c>
      <c r="U802" t="str">
        <f t="shared" si="115"/>
        <v>Low</v>
      </c>
      <c r="V802" t="str">
        <f t="shared" si="116"/>
        <v>Invalid NDC</v>
      </c>
    </row>
    <row r="803" spans="1:22" x14ac:dyDescent="0.3">
      <c r="A803" t="str">
        <f>Raw_Data!A803</f>
        <v>6248695</v>
      </c>
      <c r="B803">
        <f>Raw_Data!B803</f>
        <v>45665</v>
      </c>
      <c r="C803" t="str">
        <f>Raw_Data!C803</f>
        <v>ALBUTEROL HFA 90 MCG INHALE</v>
      </c>
      <c r="D803" t="str">
        <f>Raw_Data!D803</f>
        <v>93317431</v>
      </c>
      <c r="E803" t="str">
        <f>Raw_Data!E803</f>
        <v>BYNE, EDMUND</v>
      </c>
      <c r="F803" t="str">
        <f>Raw_Data!F803</f>
        <v>1033186648</v>
      </c>
      <c r="G803" t="str">
        <f>Raw_Data!H803</f>
        <v>0</v>
      </c>
      <c r="H803">
        <f>IFERROR(VLOOKUP(G803,Store_Map!$A$2:$I$100,3,FALSE),"")</f>
        <v>0</v>
      </c>
      <c r="I803">
        <f>IFERROR(VLOOKUP(G803,Store_Map!$A$2:$I$100,4,FALSE),"")</f>
        <v>0</v>
      </c>
      <c r="J803">
        <f>IFERROR(VLOOKUP(G803,Store_Map!$A$2:$I$100,5,FALSE),"")</f>
        <v>0</v>
      </c>
      <c r="K803">
        <f>IFERROR(VLOOKUP(G803,Store_Map!$A$2:$I$100,6,FALSE),"")</f>
        <v>0</v>
      </c>
      <c r="L803">
        <f>IFERROR(VLOOKUP(G803,Store_Map!$A$2:$I$100,7,FALSE),"")</f>
        <v>0</v>
      </c>
      <c r="M803">
        <f>IFERROR(VLOOKUP(G803,Store_Map!$A$2:$I$100,8,FALSE),"")</f>
        <v>0</v>
      </c>
      <c r="N803">
        <f t="shared" si="108"/>
        <v>0</v>
      </c>
      <c r="O803" t="str">
        <f t="shared" si="109"/>
        <v>PASS</v>
      </c>
      <c r="P803" t="str">
        <f t="shared" si="110"/>
        <v>REVIEW</v>
      </c>
      <c r="Q803" t="str">
        <f t="shared" si="111"/>
        <v>PASS</v>
      </c>
      <c r="R803" t="str">
        <f t="shared" si="112"/>
        <v>PASS</v>
      </c>
      <c r="S803" t="str">
        <f t="shared" si="113"/>
        <v>REVIEW</v>
      </c>
      <c r="T803">
        <f t="shared" si="114"/>
        <v>90</v>
      </c>
      <c r="U803" t="str">
        <f t="shared" si="115"/>
        <v>Low</v>
      </c>
      <c r="V803" t="str">
        <f t="shared" si="116"/>
        <v>Invalid NDC</v>
      </c>
    </row>
    <row r="804" spans="1:22" x14ac:dyDescent="0.3">
      <c r="A804" t="str">
        <f>Raw_Data!A804</f>
        <v>6249862</v>
      </c>
      <c r="B804">
        <f>Raw_Data!B804</f>
        <v>45665</v>
      </c>
      <c r="C804" t="str">
        <f>Raw_Data!C804</f>
        <v>BUDESONIDE-FORMOTEROL 80-4.</v>
      </c>
      <c r="D804" t="str">
        <f>Raw_Data!D804</f>
        <v>310737220</v>
      </c>
      <c r="E804" t="str">
        <f>Raw_Data!E804</f>
        <v>BURKETT, SAMUEL</v>
      </c>
      <c r="F804" t="str">
        <f>Raw_Data!F804</f>
        <v>1699749069</v>
      </c>
      <c r="G804" t="str">
        <f>Raw_Data!H804</f>
        <v>0</v>
      </c>
      <c r="H804">
        <f>IFERROR(VLOOKUP(G804,Store_Map!$A$2:$I$100,3,FALSE),"")</f>
        <v>0</v>
      </c>
      <c r="I804">
        <f>IFERROR(VLOOKUP(G804,Store_Map!$A$2:$I$100,4,FALSE),"")</f>
        <v>0</v>
      </c>
      <c r="J804">
        <f>IFERROR(VLOOKUP(G804,Store_Map!$A$2:$I$100,5,FALSE),"")</f>
        <v>0</v>
      </c>
      <c r="K804">
        <f>IFERROR(VLOOKUP(G804,Store_Map!$A$2:$I$100,6,FALSE),"")</f>
        <v>0</v>
      </c>
      <c r="L804">
        <f>IFERROR(VLOOKUP(G804,Store_Map!$A$2:$I$100,7,FALSE),"")</f>
        <v>0</v>
      </c>
      <c r="M804">
        <f>IFERROR(VLOOKUP(G804,Store_Map!$A$2:$I$100,8,FALSE),"")</f>
        <v>0</v>
      </c>
      <c r="N804">
        <f t="shared" si="108"/>
        <v>0</v>
      </c>
      <c r="O804" t="str">
        <f t="shared" si="109"/>
        <v>PASS</v>
      </c>
      <c r="P804" t="str">
        <f t="shared" si="110"/>
        <v>REVIEW</v>
      </c>
      <c r="Q804" t="str">
        <f t="shared" si="111"/>
        <v>PASS</v>
      </c>
      <c r="R804" t="str">
        <f t="shared" si="112"/>
        <v>PASS</v>
      </c>
      <c r="S804" t="str">
        <f t="shared" si="113"/>
        <v>REVIEW</v>
      </c>
      <c r="T804">
        <f t="shared" si="114"/>
        <v>90</v>
      </c>
      <c r="U804" t="str">
        <f t="shared" si="115"/>
        <v>Low</v>
      </c>
      <c r="V804" t="str">
        <f t="shared" si="116"/>
        <v>Invalid NDC</v>
      </c>
    </row>
    <row r="805" spans="1:22" x14ac:dyDescent="0.3">
      <c r="A805" t="str">
        <f>Raw_Data!A805</f>
        <v>4010792</v>
      </c>
      <c r="B805">
        <f>Raw_Data!B805</f>
        <v>45665</v>
      </c>
      <c r="C805" t="str">
        <f>Raw_Data!C805</f>
        <v>CLONAZEPAM 0.5 MG TABLET</v>
      </c>
      <c r="D805" t="str">
        <f>Raw_Data!D805</f>
        <v>93083205</v>
      </c>
      <c r="E805" t="str">
        <f>Raw_Data!E805</f>
        <v>BYNE, EDMUND</v>
      </c>
      <c r="F805" t="str">
        <f>Raw_Data!F805</f>
        <v>1033186648</v>
      </c>
      <c r="G805" t="str">
        <f>Raw_Data!H805</f>
        <v>0</v>
      </c>
      <c r="H805">
        <f>IFERROR(VLOOKUP(G805,Store_Map!$A$2:$I$100,3,FALSE),"")</f>
        <v>0</v>
      </c>
      <c r="I805">
        <f>IFERROR(VLOOKUP(G805,Store_Map!$A$2:$I$100,4,FALSE),"")</f>
        <v>0</v>
      </c>
      <c r="J805">
        <f>IFERROR(VLOOKUP(G805,Store_Map!$A$2:$I$100,5,FALSE),"")</f>
        <v>0</v>
      </c>
      <c r="K805">
        <f>IFERROR(VLOOKUP(G805,Store_Map!$A$2:$I$100,6,FALSE),"")</f>
        <v>0</v>
      </c>
      <c r="L805">
        <f>IFERROR(VLOOKUP(G805,Store_Map!$A$2:$I$100,7,FALSE),"")</f>
        <v>0</v>
      </c>
      <c r="M805">
        <f>IFERROR(VLOOKUP(G805,Store_Map!$A$2:$I$100,8,FALSE),"")</f>
        <v>0</v>
      </c>
      <c r="N805">
        <f t="shared" si="108"/>
        <v>0</v>
      </c>
      <c r="O805" t="str">
        <f t="shared" si="109"/>
        <v>PASS</v>
      </c>
      <c r="P805" t="str">
        <f t="shared" si="110"/>
        <v>REVIEW</v>
      </c>
      <c r="Q805" t="str">
        <f t="shared" si="111"/>
        <v>PASS</v>
      </c>
      <c r="R805" t="str">
        <f t="shared" si="112"/>
        <v>PASS</v>
      </c>
      <c r="S805" t="str">
        <f t="shared" si="113"/>
        <v>REVIEW</v>
      </c>
      <c r="T805">
        <f t="shared" si="114"/>
        <v>90</v>
      </c>
      <c r="U805" t="str">
        <f t="shared" si="115"/>
        <v>Low</v>
      </c>
      <c r="V805" t="str">
        <f t="shared" si="116"/>
        <v>Invalid NDC</v>
      </c>
    </row>
    <row r="806" spans="1:22" x14ac:dyDescent="0.3">
      <c r="A806" t="str">
        <f>Raw_Data!A806</f>
        <v>6246277</v>
      </c>
      <c r="B806">
        <f>Raw_Data!B806</f>
        <v>45665</v>
      </c>
      <c r="C806" t="str">
        <f>Raw_Data!C806</f>
        <v>JANUMET 50-1,000 MG TABLET</v>
      </c>
      <c r="D806" t="str">
        <f>Raw_Data!D806</f>
        <v>6057762</v>
      </c>
      <c r="E806" t="str">
        <f>Raw_Data!E806</f>
        <v>BYNE, EDMUND</v>
      </c>
      <c r="F806" t="str">
        <f>Raw_Data!F806</f>
        <v>1033186648</v>
      </c>
      <c r="G806" t="str">
        <f>Raw_Data!H806</f>
        <v>0</v>
      </c>
      <c r="H806">
        <f>IFERROR(VLOOKUP(G806,Store_Map!$A$2:$I$100,3,FALSE),"")</f>
        <v>0</v>
      </c>
      <c r="I806">
        <f>IFERROR(VLOOKUP(G806,Store_Map!$A$2:$I$100,4,FALSE),"")</f>
        <v>0</v>
      </c>
      <c r="J806">
        <f>IFERROR(VLOOKUP(G806,Store_Map!$A$2:$I$100,5,FALSE),"")</f>
        <v>0</v>
      </c>
      <c r="K806">
        <f>IFERROR(VLOOKUP(G806,Store_Map!$A$2:$I$100,6,FALSE),"")</f>
        <v>0</v>
      </c>
      <c r="L806">
        <f>IFERROR(VLOOKUP(G806,Store_Map!$A$2:$I$100,7,FALSE),"")</f>
        <v>0</v>
      </c>
      <c r="M806">
        <f>IFERROR(VLOOKUP(G806,Store_Map!$A$2:$I$100,8,FALSE),"")</f>
        <v>0</v>
      </c>
      <c r="N806">
        <f t="shared" si="108"/>
        <v>0</v>
      </c>
      <c r="O806" t="str">
        <f t="shared" si="109"/>
        <v>PASS</v>
      </c>
      <c r="P806" t="str">
        <f t="shared" si="110"/>
        <v>REVIEW</v>
      </c>
      <c r="Q806" t="str">
        <f t="shared" si="111"/>
        <v>PASS</v>
      </c>
      <c r="R806" t="str">
        <f t="shared" si="112"/>
        <v>PASS</v>
      </c>
      <c r="S806" t="str">
        <f t="shared" si="113"/>
        <v>REVIEW</v>
      </c>
      <c r="T806">
        <f t="shared" si="114"/>
        <v>90</v>
      </c>
      <c r="U806" t="str">
        <f t="shared" si="115"/>
        <v>Low</v>
      </c>
      <c r="V806" t="str">
        <f t="shared" si="116"/>
        <v>Invalid NDC</v>
      </c>
    </row>
    <row r="807" spans="1:22" x14ac:dyDescent="0.3">
      <c r="A807" t="str">
        <f>Raw_Data!A807</f>
        <v>6247373</v>
      </c>
      <c r="B807">
        <f>Raw_Data!B807</f>
        <v>45665</v>
      </c>
      <c r="C807" t="str">
        <f>Raw_Data!C807</f>
        <v>AMLODIPINE BESYLATE 2.5 MG</v>
      </c>
      <c r="D807" t="str">
        <f>Raw_Data!D807</f>
        <v>69097012605</v>
      </c>
      <c r="E807" t="str">
        <f>Raw_Data!E807</f>
        <v>GRESHAM, J. MARK</v>
      </c>
      <c r="F807" t="str">
        <f>Raw_Data!F807</f>
        <v>1326026618</v>
      </c>
      <c r="G807" t="str">
        <f>Raw_Data!H807</f>
        <v>0</v>
      </c>
      <c r="H807">
        <f>IFERROR(VLOOKUP(G807,Store_Map!$A$2:$I$100,3,FALSE),"")</f>
        <v>0</v>
      </c>
      <c r="I807">
        <f>IFERROR(VLOOKUP(G807,Store_Map!$A$2:$I$100,4,FALSE),"")</f>
        <v>0</v>
      </c>
      <c r="J807">
        <f>IFERROR(VLOOKUP(G807,Store_Map!$A$2:$I$100,5,FALSE),"")</f>
        <v>0</v>
      </c>
      <c r="K807">
        <f>IFERROR(VLOOKUP(G807,Store_Map!$A$2:$I$100,6,FALSE),"")</f>
        <v>0</v>
      </c>
      <c r="L807">
        <f>IFERROR(VLOOKUP(G807,Store_Map!$A$2:$I$100,7,FALSE),"")</f>
        <v>0</v>
      </c>
      <c r="M807">
        <f>IFERROR(VLOOKUP(G807,Store_Map!$A$2:$I$100,8,FALSE),"")</f>
        <v>0</v>
      </c>
      <c r="N807">
        <f t="shared" si="108"/>
        <v>0</v>
      </c>
      <c r="O807" t="str">
        <f t="shared" si="109"/>
        <v>PASS</v>
      </c>
      <c r="P807" t="str">
        <f t="shared" si="110"/>
        <v>PASS</v>
      </c>
      <c r="Q807" t="str">
        <f t="shared" si="111"/>
        <v>PASS</v>
      </c>
      <c r="R807" t="str">
        <f t="shared" si="112"/>
        <v>PASS</v>
      </c>
      <c r="S807" t="str">
        <f t="shared" si="113"/>
        <v>PASS</v>
      </c>
      <c r="T807">
        <f t="shared" si="114"/>
        <v>100</v>
      </c>
      <c r="U807" t="str">
        <f t="shared" si="115"/>
        <v>Low</v>
      </c>
      <c r="V807" t="str">
        <f t="shared" si="116"/>
        <v>Clean</v>
      </c>
    </row>
    <row r="808" spans="1:22" x14ac:dyDescent="0.3">
      <c r="A808" t="str">
        <f>Raw_Data!A808</f>
        <v>6251544</v>
      </c>
      <c r="B808">
        <f>Raw_Data!B808</f>
        <v>45665</v>
      </c>
      <c r="C808" t="str">
        <f>Raw_Data!C808</f>
        <v>TRIAMTERENE-HCTZ 75-50 MG T</v>
      </c>
      <c r="D808" t="str">
        <f>Raw_Data!D808</f>
        <v>60505265701</v>
      </c>
      <c r="E808" t="str">
        <f>Raw_Data!E808</f>
        <v>GRESHAM, J. MARK</v>
      </c>
      <c r="F808" t="str">
        <f>Raw_Data!F808</f>
        <v>1326026618</v>
      </c>
      <c r="G808" t="str">
        <f>Raw_Data!H808</f>
        <v>0</v>
      </c>
      <c r="H808">
        <f>IFERROR(VLOOKUP(G808,Store_Map!$A$2:$I$100,3,FALSE),"")</f>
        <v>0</v>
      </c>
      <c r="I808">
        <f>IFERROR(VLOOKUP(G808,Store_Map!$A$2:$I$100,4,FALSE),"")</f>
        <v>0</v>
      </c>
      <c r="J808">
        <f>IFERROR(VLOOKUP(G808,Store_Map!$A$2:$I$100,5,FALSE),"")</f>
        <v>0</v>
      </c>
      <c r="K808">
        <f>IFERROR(VLOOKUP(G808,Store_Map!$A$2:$I$100,6,FALSE),"")</f>
        <v>0</v>
      </c>
      <c r="L808">
        <f>IFERROR(VLOOKUP(G808,Store_Map!$A$2:$I$100,7,FALSE),"")</f>
        <v>0</v>
      </c>
      <c r="M808">
        <f>IFERROR(VLOOKUP(G808,Store_Map!$A$2:$I$100,8,FALSE),"")</f>
        <v>0</v>
      </c>
      <c r="N808">
        <f t="shared" si="108"/>
        <v>0</v>
      </c>
      <c r="O808" t="str">
        <f t="shared" si="109"/>
        <v>PASS</v>
      </c>
      <c r="P808" t="str">
        <f t="shared" si="110"/>
        <v>PASS</v>
      </c>
      <c r="Q808" t="str">
        <f t="shared" si="111"/>
        <v>PASS</v>
      </c>
      <c r="R808" t="str">
        <f t="shared" si="112"/>
        <v>PASS</v>
      </c>
      <c r="S808" t="str">
        <f t="shared" si="113"/>
        <v>PASS</v>
      </c>
      <c r="T808">
        <f t="shared" si="114"/>
        <v>100</v>
      </c>
      <c r="U808" t="str">
        <f t="shared" si="115"/>
        <v>Low</v>
      </c>
      <c r="V808" t="str">
        <f t="shared" si="116"/>
        <v>Clean</v>
      </c>
    </row>
    <row r="809" spans="1:22" x14ac:dyDescent="0.3">
      <c r="A809" t="str">
        <f>Raw_Data!A809</f>
        <v>6251545</v>
      </c>
      <c r="B809">
        <f>Raw_Data!B809</f>
        <v>45665</v>
      </c>
      <c r="C809" t="str">
        <f>Raw_Data!C809</f>
        <v>LOVASTATIN 20 MG TABLET</v>
      </c>
      <c r="D809" t="str">
        <f>Raw_Data!D809</f>
        <v>68180046803</v>
      </c>
      <c r="E809" t="str">
        <f>Raw_Data!E809</f>
        <v>GRESHAM, J. MARK</v>
      </c>
      <c r="F809" t="str">
        <f>Raw_Data!F809</f>
        <v>1326026618</v>
      </c>
      <c r="G809" t="str">
        <f>Raw_Data!H809</f>
        <v>0</v>
      </c>
      <c r="H809">
        <f>IFERROR(VLOOKUP(G809,Store_Map!$A$2:$I$100,3,FALSE),"")</f>
        <v>0</v>
      </c>
      <c r="I809">
        <f>IFERROR(VLOOKUP(G809,Store_Map!$A$2:$I$100,4,FALSE),"")</f>
        <v>0</v>
      </c>
      <c r="J809">
        <f>IFERROR(VLOOKUP(G809,Store_Map!$A$2:$I$100,5,FALSE),"")</f>
        <v>0</v>
      </c>
      <c r="K809">
        <f>IFERROR(VLOOKUP(G809,Store_Map!$A$2:$I$100,6,FALSE),"")</f>
        <v>0</v>
      </c>
      <c r="L809">
        <f>IFERROR(VLOOKUP(G809,Store_Map!$A$2:$I$100,7,FALSE),"")</f>
        <v>0</v>
      </c>
      <c r="M809">
        <f>IFERROR(VLOOKUP(G809,Store_Map!$A$2:$I$100,8,FALSE),"")</f>
        <v>0</v>
      </c>
      <c r="N809">
        <f t="shared" si="108"/>
        <v>0</v>
      </c>
      <c r="O809" t="str">
        <f t="shared" si="109"/>
        <v>PASS</v>
      </c>
      <c r="P809" t="str">
        <f t="shared" si="110"/>
        <v>PASS</v>
      </c>
      <c r="Q809" t="str">
        <f t="shared" si="111"/>
        <v>PASS</v>
      </c>
      <c r="R809" t="str">
        <f t="shared" si="112"/>
        <v>PASS</v>
      </c>
      <c r="S809" t="str">
        <f t="shared" si="113"/>
        <v>PASS</v>
      </c>
      <c r="T809">
        <f t="shared" si="114"/>
        <v>100</v>
      </c>
      <c r="U809" t="str">
        <f t="shared" si="115"/>
        <v>Low</v>
      </c>
      <c r="V809" t="str">
        <f t="shared" si="116"/>
        <v>Clean</v>
      </c>
    </row>
    <row r="810" spans="1:22" x14ac:dyDescent="0.3">
      <c r="A810" t="str">
        <f>Raw_Data!A810</f>
        <v>6238933</v>
      </c>
      <c r="B810">
        <f>Raw_Data!B810</f>
        <v>45665</v>
      </c>
      <c r="C810" t="str">
        <f>Raw_Data!C810</f>
        <v>AMLODIPINE BESYLATE 5 MG TA</v>
      </c>
      <c r="D810" t="str">
        <f>Raw_Data!D810</f>
        <v>69097012715</v>
      </c>
      <c r="E810" t="str">
        <f>Raw_Data!E810</f>
        <v>BYNE, EDMUND</v>
      </c>
      <c r="F810" t="str">
        <f>Raw_Data!F810</f>
        <v>1033186648</v>
      </c>
      <c r="G810" t="str">
        <f>Raw_Data!H810</f>
        <v>0</v>
      </c>
      <c r="H810">
        <f>IFERROR(VLOOKUP(G810,Store_Map!$A$2:$I$100,3,FALSE),"")</f>
        <v>0</v>
      </c>
      <c r="I810">
        <f>IFERROR(VLOOKUP(G810,Store_Map!$A$2:$I$100,4,FALSE),"")</f>
        <v>0</v>
      </c>
      <c r="J810">
        <f>IFERROR(VLOOKUP(G810,Store_Map!$A$2:$I$100,5,FALSE),"")</f>
        <v>0</v>
      </c>
      <c r="K810">
        <f>IFERROR(VLOOKUP(G810,Store_Map!$A$2:$I$100,6,FALSE),"")</f>
        <v>0</v>
      </c>
      <c r="L810">
        <f>IFERROR(VLOOKUP(G810,Store_Map!$A$2:$I$100,7,FALSE),"")</f>
        <v>0</v>
      </c>
      <c r="M810">
        <f>IFERROR(VLOOKUP(G810,Store_Map!$A$2:$I$100,8,FALSE),"")</f>
        <v>0</v>
      </c>
      <c r="N810">
        <f t="shared" si="108"/>
        <v>0</v>
      </c>
      <c r="O810" t="str">
        <f t="shared" si="109"/>
        <v>PASS</v>
      </c>
      <c r="P810" t="str">
        <f t="shared" si="110"/>
        <v>PASS</v>
      </c>
      <c r="Q810" t="str">
        <f t="shared" si="111"/>
        <v>PASS</v>
      </c>
      <c r="R810" t="str">
        <f t="shared" si="112"/>
        <v>PASS</v>
      </c>
      <c r="S810" t="str">
        <f t="shared" si="113"/>
        <v>PASS</v>
      </c>
      <c r="T810">
        <f t="shared" si="114"/>
        <v>100</v>
      </c>
      <c r="U810" t="str">
        <f t="shared" si="115"/>
        <v>Low</v>
      </c>
      <c r="V810" t="str">
        <f t="shared" si="116"/>
        <v>Clean</v>
      </c>
    </row>
    <row r="811" spans="1:22" x14ac:dyDescent="0.3">
      <c r="A811" t="str">
        <f>Raw_Data!A811</f>
        <v>6239383</v>
      </c>
      <c r="B811">
        <f>Raw_Data!B811</f>
        <v>45665</v>
      </c>
      <c r="C811" t="str">
        <f>Raw_Data!C811</f>
        <v>VALSARTAN 160 MG TABLET</v>
      </c>
      <c r="D811" t="str">
        <f>Raw_Data!D811</f>
        <v>55111073390</v>
      </c>
      <c r="E811" t="str">
        <f>Raw_Data!E811</f>
        <v>BYNE, EDMUND</v>
      </c>
      <c r="F811" t="str">
        <f>Raw_Data!F811</f>
        <v>1033186648</v>
      </c>
      <c r="G811" t="str">
        <f>Raw_Data!H811</f>
        <v>0</v>
      </c>
      <c r="H811">
        <f>IFERROR(VLOOKUP(G811,Store_Map!$A$2:$I$100,3,FALSE),"")</f>
        <v>0</v>
      </c>
      <c r="I811">
        <f>IFERROR(VLOOKUP(G811,Store_Map!$A$2:$I$100,4,FALSE),"")</f>
        <v>0</v>
      </c>
      <c r="J811">
        <f>IFERROR(VLOOKUP(G811,Store_Map!$A$2:$I$100,5,FALSE),"")</f>
        <v>0</v>
      </c>
      <c r="K811">
        <f>IFERROR(VLOOKUP(G811,Store_Map!$A$2:$I$100,6,FALSE),"")</f>
        <v>0</v>
      </c>
      <c r="L811">
        <f>IFERROR(VLOOKUP(G811,Store_Map!$A$2:$I$100,7,FALSE),"")</f>
        <v>0</v>
      </c>
      <c r="M811">
        <f>IFERROR(VLOOKUP(G811,Store_Map!$A$2:$I$100,8,FALSE),"")</f>
        <v>0</v>
      </c>
      <c r="N811">
        <f t="shared" si="108"/>
        <v>0</v>
      </c>
      <c r="O811" t="str">
        <f t="shared" si="109"/>
        <v>PASS</v>
      </c>
      <c r="P811" t="str">
        <f t="shared" si="110"/>
        <v>PASS</v>
      </c>
      <c r="Q811" t="str">
        <f t="shared" si="111"/>
        <v>PASS</v>
      </c>
      <c r="R811" t="str">
        <f t="shared" si="112"/>
        <v>PASS</v>
      </c>
      <c r="S811" t="str">
        <f t="shared" si="113"/>
        <v>PASS</v>
      </c>
      <c r="T811">
        <f t="shared" si="114"/>
        <v>100</v>
      </c>
      <c r="U811" t="str">
        <f t="shared" si="115"/>
        <v>Low</v>
      </c>
      <c r="V811" t="str">
        <f t="shared" si="116"/>
        <v>Clean</v>
      </c>
    </row>
    <row r="812" spans="1:22" x14ac:dyDescent="0.3">
      <c r="A812" t="str">
        <f>Raw_Data!A812</f>
        <v>6251546</v>
      </c>
      <c r="B812">
        <f>Raw_Data!B812</f>
        <v>45665</v>
      </c>
      <c r="C812" t="str">
        <f>Raw_Data!C812</f>
        <v>LOSARTAN POTASSIUM 25 MG TA</v>
      </c>
      <c r="D812" t="str">
        <f>Raw_Data!D812</f>
        <v>68382013510</v>
      </c>
      <c r="E812" t="str">
        <f>Raw_Data!E812</f>
        <v>BYNE, EDMUND</v>
      </c>
      <c r="F812" t="str">
        <f>Raw_Data!F812</f>
        <v>1033186648</v>
      </c>
      <c r="G812" t="str">
        <f>Raw_Data!H812</f>
        <v>0</v>
      </c>
      <c r="H812">
        <f>IFERROR(VLOOKUP(G812,Store_Map!$A$2:$I$100,3,FALSE),"")</f>
        <v>0</v>
      </c>
      <c r="I812">
        <f>IFERROR(VLOOKUP(G812,Store_Map!$A$2:$I$100,4,FALSE),"")</f>
        <v>0</v>
      </c>
      <c r="J812">
        <f>IFERROR(VLOOKUP(G812,Store_Map!$A$2:$I$100,5,FALSE),"")</f>
        <v>0</v>
      </c>
      <c r="K812">
        <f>IFERROR(VLOOKUP(G812,Store_Map!$A$2:$I$100,6,FALSE),"")</f>
        <v>0</v>
      </c>
      <c r="L812">
        <f>IFERROR(VLOOKUP(G812,Store_Map!$A$2:$I$100,7,FALSE),"")</f>
        <v>0</v>
      </c>
      <c r="M812">
        <f>IFERROR(VLOOKUP(G812,Store_Map!$A$2:$I$100,8,FALSE),"")</f>
        <v>0</v>
      </c>
      <c r="N812">
        <f t="shared" si="108"/>
        <v>0</v>
      </c>
      <c r="O812" t="str">
        <f t="shared" si="109"/>
        <v>PASS</v>
      </c>
      <c r="P812" t="str">
        <f t="shared" si="110"/>
        <v>PASS</v>
      </c>
      <c r="Q812" t="str">
        <f t="shared" si="111"/>
        <v>PASS</v>
      </c>
      <c r="R812" t="str">
        <f t="shared" si="112"/>
        <v>PASS</v>
      </c>
      <c r="S812" t="str">
        <f t="shared" si="113"/>
        <v>PASS</v>
      </c>
      <c r="T812">
        <f t="shared" si="114"/>
        <v>100</v>
      </c>
      <c r="U812" t="str">
        <f t="shared" si="115"/>
        <v>Low</v>
      </c>
      <c r="V812" t="str">
        <f t="shared" si="116"/>
        <v>Clean</v>
      </c>
    </row>
    <row r="813" spans="1:22" x14ac:dyDescent="0.3">
      <c r="A813" t="str">
        <f>Raw_Data!A813</f>
        <v>6251547</v>
      </c>
      <c r="B813">
        <f>Raw_Data!B813</f>
        <v>45665</v>
      </c>
      <c r="C813" t="str">
        <f>Raw_Data!C813</f>
        <v>HYDROCHLOROTHIAZIDE 25 MG T</v>
      </c>
      <c r="D813" t="str">
        <f>Raw_Data!D813</f>
        <v>29300012810</v>
      </c>
      <c r="E813" t="str">
        <f>Raw_Data!E813</f>
        <v>BYNE, EDMUND</v>
      </c>
      <c r="F813" t="str">
        <f>Raw_Data!F813</f>
        <v>1033186648</v>
      </c>
      <c r="G813" t="str">
        <f>Raw_Data!H813</f>
        <v>0</v>
      </c>
      <c r="H813">
        <f>IFERROR(VLOOKUP(G813,Store_Map!$A$2:$I$100,3,FALSE),"")</f>
        <v>0</v>
      </c>
      <c r="I813">
        <f>IFERROR(VLOOKUP(G813,Store_Map!$A$2:$I$100,4,FALSE),"")</f>
        <v>0</v>
      </c>
      <c r="J813">
        <f>IFERROR(VLOOKUP(G813,Store_Map!$A$2:$I$100,5,FALSE),"")</f>
        <v>0</v>
      </c>
      <c r="K813">
        <f>IFERROR(VLOOKUP(G813,Store_Map!$A$2:$I$100,6,FALSE),"")</f>
        <v>0</v>
      </c>
      <c r="L813">
        <f>IFERROR(VLOOKUP(G813,Store_Map!$A$2:$I$100,7,FALSE),"")</f>
        <v>0</v>
      </c>
      <c r="M813">
        <f>IFERROR(VLOOKUP(G813,Store_Map!$A$2:$I$100,8,FALSE),"")</f>
        <v>0</v>
      </c>
      <c r="N813">
        <f t="shared" si="108"/>
        <v>0</v>
      </c>
      <c r="O813" t="str">
        <f t="shared" si="109"/>
        <v>PASS</v>
      </c>
      <c r="P813" t="str">
        <f t="shared" si="110"/>
        <v>PASS</v>
      </c>
      <c r="Q813" t="str">
        <f t="shared" si="111"/>
        <v>PASS</v>
      </c>
      <c r="R813" t="str">
        <f t="shared" si="112"/>
        <v>PASS</v>
      </c>
      <c r="S813" t="str">
        <f t="shared" si="113"/>
        <v>PASS</v>
      </c>
      <c r="T813">
        <f t="shared" si="114"/>
        <v>100</v>
      </c>
      <c r="U813" t="str">
        <f t="shared" si="115"/>
        <v>Low</v>
      </c>
      <c r="V813" t="str">
        <f t="shared" si="116"/>
        <v>Clean</v>
      </c>
    </row>
    <row r="814" spans="1:22" x14ac:dyDescent="0.3">
      <c r="A814" t="str">
        <f>Raw_Data!A814</f>
        <v>6251548</v>
      </c>
      <c r="B814">
        <f>Raw_Data!B814</f>
        <v>45665</v>
      </c>
      <c r="C814" t="str">
        <f>Raw_Data!C814</f>
        <v>POTASSIUM CL ER 20 MEQ TABL</v>
      </c>
      <c r="D814" t="str">
        <f>Raw_Data!D814</f>
        <v>832532511</v>
      </c>
      <c r="E814" t="str">
        <f>Raw_Data!E814</f>
        <v>BYNE, EDMUND</v>
      </c>
      <c r="F814" t="str">
        <f>Raw_Data!F814</f>
        <v>1033186648</v>
      </c>
      <c r="G814" t="str">
        <f>Raw_Data!H814</f>
        <v>0</v>
      </c>
      <c r="H814">
        <f>IFERROR(VLOOKUP(G814,Store_Map!$A$2:$I$100,3,FALSE),"")</f>
        <v>0</v>
      </c>
      <c r="I814">
        <f>IFERROR(VLOOKUP(G814,Store_Map!$A$2:$I$100,4,FALSE),"")</f>
        <v>0</v>
      </c>
      <c r="J814">
        <f>IFERROR(VLOOKUP(G814,Store_Map!$A$2:$I$100,5,FALSE),"")</f>
        <v>0</v>
      </c>
      <c r="K814">
        <f>IFERROR(VLOOKUP(G814,Store_Map!$A$2:$I$100,6,FALSE),"")</f>
        <v>0</v>
      </c>
      <c r="L814">
        <f>IFERROR(VLOOKUP(G814,Store_Map!$A$2:$I$100,7,FALSE),"")</f>
        <v>0</v>
      </c>
      <c r="M814">
        <f>IFERROR(VLOOKUP(G814,Store_Map!$A$2:$I$100,8,FALSE),"")</f>
        <v>0</v>
      </c>
      <c r="N814">
        <f t="shared" si="108"/>
        <v>0</v>
      </c>
      <c r="O814" t="str">
        <f t="shared" si="109"/>
        <v>PASS</v>
      </c>
      <c r="P814" t="str">
        <f t="shared" si="110"/>
        <v>REVIEW</v>
      </c>
      <c r="Q814" t="str">
        <f t="shared" si="111"/>
        <v>PASS</v>
      </c>
      <c r="R814" t="str">
        <f t="shared" si="112"/>
        <v>PASS</v>
      </c>
      <c r="S814" t="str">
        <f t="shared" si="113"/>
        <v>REVIEW</v>
      </c>
      <c r="T814">
        <f t="shared" si="114"/>
        <v>90</v>
      </c>
      <c r="U814" t="str">
        <f t="shared" si="115"/>
        <v>Low</v>
      </c>
      <c r="V814" t="str">
        <f t="shared" si="116"/>
        <v>Invalid NDC</v>
      </c>
    </row>
    <row r="815" spans="1:22" x14ac:dyDescent="0.3">
      <c r="A815" t="str">
        <f>Raw_Data!A815</f>
        <v>6251549</v>
      </c>
      <c r="B815">
        <f>Raw_Data!B815</f>
        <v>45665</v>
      </c>
      <c r="C815" t="str">
        <f>Raw_Data!C815</f>
        <v>HYDROXYZINE HCL 50 MG TABLE</v>
      </c>
      <c r="D815" t="str">
        <f>Raw_Data!D815</f>
        <v>59651050105</v>
      </c>
      <c r="E815" t="str">
        <f>Raw_Data!E815</f>
        <v>BYNE, EDMUND</v>
      </c>
      <c r="F815" t="str">
        <f>Raw_Data!F815</f>
        <v>1033186648</v>
      </c>
      <c r="G815" t="str">
        <f>Raw_Data!H815</f>
        <v>0</v>
      </c>
      <c r="H815">
        <f>IFERROR(VLOOKUP(G815,Store_Map!$A$2:$I$100,3,FALSE),"")</f>
        <v>0</v>
      </c>
      <c r="I815">
        <f>IFERROR(VLOOKUP(G815,Store_Map!$A$2:$I$100,4,FALSE),"")</f>
        <v>0</v>
      </c>
      <c r="J815">
        <f>IFERROR(VLOOKUP(G815,Store_Map!$A$2:$I$100,5,FALSE),"")</f>
        <v>0</v>
      </c>
      <c r="K815">
        <f>IFERROR(VLOOKUP(G815,Store_Map!$A$2:$I$100,6,FALSE),"")</f>
        <v>0</v>
      </c>
      <c r="L815">
        <f>IFERROR(VLOOKUP(G815,Store_Map!$A$2:$I$100,7,FALSE),"")</f>
        <v>0</v>
      </c>
      <c r="M815">
        <f>IFERROR(VLOOKUP(G815,Store_Map!$A$2:$I$100,8,FALSE),"")</f>
        <v>0</v>
      </c>
      <c r="N815">
        <f t="shared" si="108"/>
        <v>0</v>
      </c>
      <c r="O815" t="str">
        <f t="shared" si="109"/>
        <v>PASS</v>
      </c>
      <c r="P815" t="str">
        <f t="shared" si="110"/>
        <v>PASS</v>
      </c>
      <c r="Q815" t="str">
        <f t="shared" si="111"/>
        <v>PASS</v>
      </c>
      <c r="R815" t="str">
        <f t="shared" si="112"/>
        <v>PASS</v>
      </c>
      <c r="S815" t="str">
        <f t="shared" si="113"/>
        <v>PASS</v>
      </c>
      <c r="T815">
        <f t="shared" si="114"/>
        <v>100</v>
      </c>
      <c r="U815" t="str">
        <f t="shared" si="115"/>
        <v>Low</v>
      </c>
      <c r="V815" t="str">
        <f t="shared" si="116"/>
        <v>Clean</v>
      </c>
    </row>
    <row r="816" spans="1:22" x14ac:dyDescent="0.3">
      <c r="A816" t="str">
        <f>Raw_Data!A816</f>
        <v>6251531</v>
      </c>
      <c r="B816">
        <f>Raw_Data!B816</f>
        <v>45665</v>
      </c>
      <c r="C816" t="str">
        <f>Raw_Data!C816</f>
        <v>BUPROPION HCL XL 150 MG TAB</v>
      </c>
      <c r="D816" t="str">
        <f>Raw_Data!D816</f>
        <v>68180031909</v>
      </c>
      <c r="E816" t="str">
        <f>Raw_Data!E816</f>
        <v>STEINER, DAVID</v>
      </c>
      <c r="F816" t="str">
        <f>Raw_Data!F816</f>
        <v>1972508802</v>
      </c>
      <c r="G816" t="str">
        <f>Raw_Data!H816</f>
        <v>0</v>
      </c>
      <c r="H816">
        <f>IFERROR(VLOOKUP(G816,Store_Map!$A$2:$I$100,3,FALSE),"")</f>
        <v>0</v>
      </c>
      <c r="I816">
        <f>IFERROR(VLOOKUP(G816,Store_Map!$A$2:$I$100,4,FALSE),"")</f>
        <v>0</v>
      </c>
      <c r="J816">
        <f>IFERROR(VLOOKUP(G816,Store_Map!$A$2:$I$100,5,FALSE),"")</f>
        <v>0</v>
      </c>
      <c r="K816">
        <f>IFERROR(VLOOKUP(G816,Store_Map!$A$2:$I$100,6,FALSE),"")</f>
        <v>0</v>
      </c>
      <c r="L816">
        <f>IFERROR(VLOOKUP(G816,Store_Map!$A$2:$I$100,7,FALSE),"")</f>
        <v>0</v>
      </c>
      <c r="M816">
        <f>IFERROR(VLOOKUP(G816,Store_Map!$A$2:$I$100,8,FALSE),"")</f>
        <v>0</v>
      </c>
      <c r="N816">
        <f t="shared" si="108"/>
        <v>0</v>
      </c>
      <c r="O816" t="str">
        <f t="shared" si="109"/>
        <v>PASS</v>
      </c>
      <c r="P816" t="str">
        <f t="shared" si="110"/>
        <v>PASS</v>
      </c>
      <c r="Q816" t="str">
        <f t="shared" si="111"/>
        <v>PASS</v>
      </c>
      <c r="R816" t="str">
        <f t="shared" si="112"/>
        <v>PASS</v>
      </c>
      <c r="S816" t="str">
        <f t="shared" si="113"/>
        <v>PASS</v>
      </c>
      <c r="T816">
        <f t="shared" si="114"/>
        <v>100</v>
      </c>
      <c r="U816" t="str">
        <f t="shared" si="115"/>
        <v>Low</v>
      </c>
      <c r="V816" t="str">
        <f t="shared" si="116"/>
        <v>Clean</v>
      </c>
    </row>
    <row r="817" spans="1:22" x14ac:dyDescent="0.3">
      <c r="A817" t="str">
        <f>Raw_Data!A817</f>
        <v>6251551</v>
      </c>
      <c r="B817">
        <f>Raw_Data!B817</f>
        <v>45665</v>
      </c>
      <c r="C817" t="str">
        <f>Raw_Data!C817</f>
        <v>BACLOFEN 10 MG TABLET</v>
      </c>
      <c r="D817" t="str">
        <f>Raw_Data!D817</f>
        <v>52817032000</v>
      </c>
      <c r="E817" t="str">
        <f>Raw_Data!E817</f>
        <v>BYNE, EDMUND</v>
      </c>
      <c r="F817" t="str">
        <f>Raw_Data!F817</f>
        <v>1033186648</v>
      </c>
      <c r="G817" t="str">
        <f>Raw_Data!H817</f>
        <v>0</v>
      </c>
      <c r="H817">
        <f>IFERROR(VLOOKUP(G817,Store_Map!$A$2:$I$100,3,FALSE),"")</f>
        <v>0</v>
      </c>
      <c r="I817">
        <f>IFERROR(VLOOKUP(G817,Store_Map!$A$2:$I$100,4,FALSE),"")</f>
        <v>0</v>
      </c>
      <c r="J817">
        <f>IFERROR(VLOOKUP(G817,Store_Map!$A$2:$I$100,5,FALSE),"")</f>
        <v>0</v>
      </c>
      <c r="K817">
        <f>IFERROR(VLOOKUP(G817,Store_Map!$A$2:$I$100,6,FALSE),"")</f>
        <v>0</v>
      </c>
      <c r="L817">
        <f>IFERROR(VLOOKUP(G817,Store_Map!$A$2:$I$100,7,FALSE),"")</f>
        <v>0</v>
      </c>
      <c r="M817">
        <f>IFERROR(VLOOKUP(G817,Store_Map!$A$2:$I$100,8,FALSE),"")</f>
        <v>0</v>
      </c>
      <c r="N817">
        <f t="shared" si="108"/>
        <v>0</v>
      </c>
      <c r="O817" t="str">
        <f t="shared" si="109"/>
        <v>PASS</v>
      </c>
      <c r="P817" t="str">
        <f t="shared" si="110"/>
        <v>PASS</v>
      </c>
      <c r="Q817" t="str">
        <f t="shared" si="111"/>
        <v>PASS</v>
      </c>
      <c r="R817" t="str">
        <f t="shared" si="112"/>
        <v>PASS</v>
      </c>
      <c r="S817" t="str">
        <f t="shared" si="113"/>
        <v>PASS</v>
      </c>
      <c r="T817">
        <f t="shared" si="114"/>
        <v>100</v>
      </c>
      <c r="U817" t="str">
        <f t="shared" si="115"/>
        <v>Low</v>
      </c>
      <c r="V817" t="str">
        <f t="shared" si="116"/>
        <v>Clean</v>
      </c>
    </row>
    <row r="818" spans="1:22" x14ac:dyDescent="0.3">
      <c r="A818" t="str">
        <f>Raw_Data!A818</f>
        <v>6251552</v>
      </c>
      <c r="B818">
        <f>Raw_Data!B818</f>
        <v>45665</v>
      </c>
      <c r="C818" t="str">
        <f>Raw_Data!C818</f>
        <v>NOVOLIN 70-30 100 UNIT/ML V</v>
      </c>
      <c r="D818" t="str">
        <f>Raw_Data!D818</f>
        <v>169183711</v>
      </c>
      <c r="E818" t="str">
        <f>Raw_Data!E818</f>
        <v>AKHTAR, MARIAM</v>
      </c>
      <c r="F818" t="str">
        <f>Raw_Data!F818</f>
        <v>1780024596</v>
      </c>
      <c r="G818" t="str">
        <f>Raw_Data!H818</f>
        <v>0</v>
      </c>
      <c r="H818">
        <f>IFERROR(VLOOKUP(G818,Store_Map!$A$2:$I$100,3,FALSE),"")</f>
        <v>0</v>
      </c>
      <c r="I818">
        <f>IFERROR(VLOOKUP(G818,Store_Map!$A$2:$I$100,4,FALSE),"")</f>
        <v>0</v>
      </c>
      <c r="J818">
        <f>IFERROR(VLOOKUP(G818,Store_Map!$A$2:$I$100,5,FALSE),"")</f>
        <v>0</v>
      </c>
      <c r="K818">
        <f>IFERROR(VLOOKUP(G818,Store_Map!$A$2:$I$100,6,FALSE),"")</f>
        <v>0</v>
      </c>
      <c r="L818">
        <f>IFERROR(VLOOKUP(G818,Store_Map!$A$2:$I$100,7,FALSE),"")</f>
        <v>0</v>
      </c>
      <c r="M818">
        <f>IFERROR(VLOOKUP(G818,Store_Map!$A$2:$I$100,8,FALSE),"")</f>
        <v>0</v>
      </c>
      <c r="N818">
        <f t="shared" si="108"/>
        <v>0</v>
      </c>
      <c r="O818" t="str">
        <f t="shared" si="109"/>
        <v>PASS</v>
      </c>
      <c r="P818" t="str">
        <f t="shared" si="110"/>
        <v>REVIEW</v>
      </c>
      <c r="Q818" t="str">
        <f t="shared" si="111"/>
        <v>PASS</v>
      </c>
      <c r="R818" t="str">
        <f t="shared" si="112"/>
        <v>PASS</v>
      </c>
      <c r="S818" t="str">
        <f t="shared" si="113"/>
        <v>REVIEW</v>
      </c>
      <c r="T818">
        <f t="shared" si="114"/>
        <v>90</v>
      </c>
      <c r="U818" t="str">
        <f t="shared" si="115"/>
        <v>Low</v>
      </c>
      <c r="V818" t="str">
        <f t="shared" si="116"/>
        <v>Invalid NDC</v>
      </c>
    </row>
    <row r="819" spans="1:22" x14ac:dyDescent="0.3">
      <c r="A819" t="str">
        <f>Raw_Data!A819</f>
        <v>6251553</v>
      </c>
      <c r="B819">
        <f>Raw_Data!B819</f>
        <v>45665</v>
      </c>
      <c r="C819" t="str">
        <f>Raw_Data!C819</f>
        <v>METOPROLOL TARTRATE 25 MG T</v>
      </c>
      <c r="D819" t="str">
        <f>Raw_Data!D819</f>
        <v>65862006299</v>
      </c>
      <c r="E819" t="str">
        <f>Raw_Data!E819</f>
        <v>AKHTAR, MARIAM</v>
      </c>
      <c r="F819" t="str">
        <f>Raw_Data!F819</f>
        <v>1780024596</v>
      </c>
      <c r="G819" t="str">
        <f>Raw_Data!H819</f>
        <v>0</v>
      </c>
      <c r="H819">
        <f>IFERROR(VLOOKUP(G819,Store_Map!$A$2:$I$100,3,FALSE),"")</f>
        <v>0</v>
      </c>
      <c r="I819">
        <f>IFERROR(VLOOKUP(G819,Store_Map!$A$2:$I$100,4,FALSE),"")</f>
        <v>0</v>
      </c>
      <c r="J819">
        <f>IFERROR(VLOOKUP(G819,Store_Map!$A$2:$I$100,5,FALSE),"")</f>
        <v>0</v>
      </c>
      <c r="K819">
        <f>IFERROR(VLOOKUP(G819,Store_Map!$A$2:$I$100,6,FALSE),"")</f>
        <v>0</v>
      </c>
      <c r="L819">
        <f>IFERROR(VLOOKUP(G819,Store_Map!$A$2:$I$100,7,FALSE),"")</f>
        <v>0</v>
      </c>
      <c r="M819">
        <f>IFERROR(VLOOKUP(G819,Store_Map!$A$2:$I$100,8,FALSE),"")</f>
        <v>0</v>
      </c>
      <c r="N819">
        <f t="shared" si="108"/>
        <v>0</v>
      </c>
      <c r="O819" t="str">
        <f t="shared" si="109"/>
        <v>PASS</v>
      </c>
      <c r="P819" t="str">
        <f t="shared" si="110"/>
        <v>PASS</v>
      </c>
      <c r="Q819" t="str">
        <f t="shared" si="111"/>
        <v>PASS</v>
      </c>
      <c r="R819" t="str">
        <f t="shared" si="112"/>
        <v>PASS</v>
      </c>
      <c r="S819" t="str">
        <f t="shared" si="113"/>
        <v>PASS</v>
      </c>
      <c r="T819">
        <f t="shared" si="114"/>
        <v>100</v>
      </c>
      <c r="U819" t="str">
        <f t="shared" si="115"/>
        <v>Low</v>
      </c>
      <c r="V819" t="str">
        <f t="shared" si="116"/>
        <v>Clean</v>
      </c>
    </row>
    <row r="820" spans="1:22" x14ac:dyDescent="0.3">
      <c r="A820" t="str">
        <f>Raw_Data!A820</f>
        <v>6251554</v>
      </c>
      <c r="B820">
        <f>Raw_Data!B820</f>
        <v>45665</v>
      </c>
      <c r="C820" t="str">
        <f>Raw_Data!C820</f>
        <v>ATORVASTATIN 40 MG TABLET</v>
      </c>
      <c r="D820" t="str">
        <f>Raw_Data!D820</f>
        <v>67877051310</v>
      </c>
      <c r="E820" t="str">
        <f>Raw_Data!E820</f>
        <v>AKHTAR, MARIAM</v>
      </c>
      <c r="F820" t="str">
        <f>Raw_Data!F820</f>
        <v>1780024596</v>
      </c>
      <c r="G820" t="str">
        <f>Raw_Data!H820</f>
        <v>0</v>
      </c>
      <c r="H820">
        <f>IFERROR(VLOOKUP(G820,Store_Map!$A$2:$I$100,3,FALSE),"")</f>
        <v>0</v>
      </c>
      <c r="I820">
        <f>IFERROR(VLOOKUP(G820,Store_Map!$A$2:$I$100,4,FALSE),"")</f>
        <v>0</v>
      </c>
      <c r="J820">
        <f>IFERROR(VLOOKUP(G820,Store_Map!$A$2:$I$100,5,FALSE),"")</f>
        <v>0</v>
      </c>
      <c r="K820">
        <f>IFERROR(VLOOKUP(G820,Store_Map!$A$2:$I$100,6,FALSE),"")</f>
        <v>0</v>
      </c>
      <c r="L820">
        <f>IFERROR(VLOOKUP(G820,Store_Map!$A$2:$I$100,7,FALSE),"")</f>
        <v>0</v>
      </c>
      <c r="M820">
        <f>IFERROR(VLOOKUP(G820,Store_Map!$A$2:$I$100,8,FALSE),"")</f>
        <v>0</v>
      </c>
      <c r="N820">
        <f t="shared" si="108"/>
        <v>0</v>
      </c>
      <c r="O820" t="str">
        <f t="shared" si="109"/>
        <v>PASS</v>
      </c>
      <c r="P820" t="str">
        <f t="shared" si="110"/>
        <v>PASS</v>
      </c>
      <c r="Q820" t="str">
        <f t="shared" si="111"/>
        <v>PASS</v>
      </c>
      <c r="R820" t="str">
        <f t="shared" si="112"/>
        <v>PASS</v>
      </c>
      <c r="S820" t="str">
        <f t="shared" si="113"/>
        <v>PASS</v>
      </c>
      <c r="T820">
        <f t="shared" si="114"/>
        <v>100</v>
      </c>
      <c r="U820" t="str">
        <f t="shared" si="115"/>
        <v>Low</v>
      </c>
      <c r="V820" t="str">
        <f t="shared" si="116"/>
        <v>Clean</v>
      </c>
    </row>
    <row r="821" spans="1:22" x14ac:dyDescent="0.3">
      <c r="A821" t="str">
        <f>Raw_Data!A821</f>
        <v>6251555</v>
      </c>
      <c r="B821">
        <f>Raw_Data!B821</f>
        <v>45665</v>
      </c>
      <c r="C821" t="str">
        <f>Raw_Data!C821</f>
        <v>DULOXETINE HCL DR 40 MG CAP</v>
      </c>
      <c r="D821" t="str">
        <f>Raw_Data!D821</f>
        <v>68180029706</v>
      </c>
      <c r="E821" t="str">
        <f>Raw_Data!E821</f>
        <v>AKHTAR, MARIAM</v>
      </c>
      <c r="F821" t="str">
        <f>Raw_Data!F821</f>
        <v>1780024596</v>
      </c>
      <c r="G821" t="str">
        <f>Raw_Data!H821</f>
        <v>0</v>
      </c>
      <c r="H821">
        <f>IFERROR(VLOOKUP(G821,Store_Map!$A$2:$I$100,3,FALSE),"")</f>
        <v>0</v>
      </c>
      <c r="I821">
        <f>IFERROR(VLOOKUP(G821,Store_Map!$A$2:$I$100,4,FALSE),"")</f>
        <v>0</v>
      </c>
      <c r="J821">
        <f>IFERROR(VLOOKUP(G821,Store_Map!$A$2:$I$100,5,FALSE),"")</f>
        <v>0</v>
      </c>
      <c r="K821">
        <f>IFERROR(VLOOKUP(G821,Store_Map!$A$2:$I$100,6,FALSE),"")</f>
        <v>0</v>
      </c>
      <c r="L821">
        <f>IFERROR(VLOOKUP(G821,Store_Map!$A$2:$I$100,7,FALSE),"")</f>
        <v>0</v>
      </c>
      <c r="M821">
        <f>IFERROR(VLOOKUP(G821,Store_Map!$A$2:$I$100,8,FALSE),"")</f>
        <v>0</v>
      </c>
      <c r="N821">
        <f t="shared" si="108"/>
        <v>0</v>
      </c>
      <c r="O821" t="str">
        <f t="shared" si="109"/>
        <v>PASS</v>
      </c>
      <c r="P821" t="str">
        <f t="shared" si="110"/>
        <v>PASS</v>
      </c>
      <c r="Q821" t="str">
        <f t="shared" si="111"/>
        <v>PASS</v>
      </c>
      <c r="R821" t="str">
        <f t="shared" si="112"/>
        <v>PASS</v>
      </c>
      <c r="S821" t="str">
        <f t="shared" si="113"/>
        <v>PASS</v>
      </c>
      <c r="T821">
        <f t="shared" si="114"/>
        <v>100</v>
      </c>
      <c r="U821" t="str">
        <f t="shared" si="115"/>
        <v>Low</v>
      </c>
      <c r="V821" t="str">
        <f t="shared" si="116"/>
        <v>Clean</v>
      </c>
    </row>
    <row r="822" spans="1:22" x14ac:dyDescent="0.3">
      <c r="A822" t="str">
        <f>Raw_Data!A822</f>
        <v>6251556</v>
      </c>
      <c r="B822">
        <f>Raw_Data!B822</f>
        <v>45665</v>
      </c>
      <c r="C822" t="str">
        <f>Raw_Data!C822</f>
        <v>AMLODIPINE BESYLATE 5 MG TA</v>
      </c>
      <c r="D822" t="str">
        <f>Raw_Data!D822</f>
        <v>69097012715</v>
      </c>
      <c r="E822" t="str">
        <f>Raw_Data!E822</f>
        <v>AKHTAR, MARIAM</v>
      </c>
      <c r="F822" t="str">
        <f>Raw_Data!F822</f>
        <v>1780024596</v>
      </c>
      <c r="G822" t="str">
        <f>Raw_Data!H822</f>
        <v>0</v>
      </c>
      <c r="H822">
        <f>IFERROR(VLOOKUP(G822,Store_Map!$A$2:$I$100,3,FALSE),"")</f>
        <v>0</v>
      </c>
      <c r="I822">
        <f>IFERROR(VLOOKUP(G822,Store_Map!$A$2:$I$100,4,FALSE),"")</f>
        <v>0</v>
      </c>
      <c r="J822">
        <f>IFERROR(VLOOKUP(G822,Store_Map!$A$2:$I$100,5,FALSE),"")</f>
        <v>0</v>
      </c>
      <c r="K822">
        <f>IFERROR(VLOOKUP(G822,Store_Map!$A$2:$I$100,6,FALSE),"")</f>
        <v>0</v>
      </c>
      <c r="L822">
        <f>IFERROR(VLOOKUP(G822,Store_Map!$A$2:$I$100,7,FALSE),"")</f>
        <v>0</v>
      </c>
      <c r="M822">
        <f>IFERROR(VLOOKUP(G822,Store_Map!$A$2:$I$100,8,FALSE),"")</f>
        <v>0</v>
      </c>
      <c r="N822">
        <f t="shared" si="108"/>
        <v>0</v>
      </c>
      <c r="O822" t="str">
        <f t="shared" si="109"/>
        <v>PASS</v>
      </c>
      <c r="P822" t="str">
        <f t="shared" si="110"/>
        <v>PASS</v>
      </c>
      <c r="Q822" t="str">
        <f t="shared" si="111"/>
        <v>PASS</v>
      </c>
      <c r="R822" t="str">
        <f t="shared" si="112"/>
        <v>PASS</v>
      </c>
      <c r="S822" t="str">
        <f t="shared" si="113"/>
        <v>PASS</v>
      </c>
      <c r="T822">
        <f t="shared" si="114"/>
        <v>100</v>
      </c>
      <c r="U822" t="str">
        <f t="shared" si="115"/>
        <v>Low</v>
      </c>
      <c r="V822" t="str">
        <f t="shared" si="116"/>
        <v>Clean</v>
      </c>
    </row>
    <row r="823" spans="1:22" x14ac:dyDescent="0.3">
      <c r="A823" t="str">
        <f>Raw_Data!A823</f>
        <v>6249917</v>
      </c>
      <c r="B823">
        <f>Raw_Data!B823</f>
        <v>45665</v>
      </c>
      <c r="C823" t="str">
        <f>Raw_Data!C823</f>
        <v>ESTRADIOL TDS 0.025 MG/DAY</v>
      </c>
      <c r="D823" t="str">
        <f>Raw_Data!D823</f>
        <v>781711954</v>
      </c>
      <c r="E823" t="str">
        <f>Raw_Data!E823</f>
        <v>GRESHAM, J. MARK</v>
      </c>
      <c r="F823" t="str">
        <f>Raw_Data!F823</f>
        <v>1326026618</v>
      </c>
      <c r="G823" t="str">
        <f>Raw_Data!H823</f>
        <v>0</v>
      </c>
      <c r="H823">
        <f>IFERROR(VLOOKUP(G823,Store_Map!$A$2:$I$100,3,FALSE),"")</f>
        <v>0</v>
      </c>
      <c r="I823">
        <f>IFERROR(VLOOKUP(G823,Store_Map!$A$2:$I$100,4,FALSE),"")</f>
        <v>0</v>
      </c>
      <c r="J823">
        <f>IFERROR(VLOOKUP(G823,Store_Map!$A$2:$I$100,5,FALSE),"")</f>
        <v>0</v>
      </c>
      <c r="K823">
        <f>IFERROR(VLOOKUP(G823,Store_Map!$A$2:$I$100,6,FALSE),"")</f>
        <v>0</v>
      </c>
      <c r="L823">
        <f>IFERROR(VLOOKUP(G823,Store_Map!$A$2:$I$100,7,FALSE),"")</f>
        <v>0</v>
      </c>
      <c r="M823">
        <f>IFERROR(VLOOKUP(G823,Store_Map!$A$2:$I$100,8,FALSE),"")</f>
        <v>0</v>
      </c>
      <c r="N823">
        <f t="shared" si="108"/>
        <v>0</v>
      </c>
      <c r="O823" t="str">
        <f t="shared" si="109"/>
        <v>PASS</v>
      </c>
      <c r="P823" t="str">
        <f t="shared" si="110"/>
        <v>REVIEW</v>
      </c>
      <c r="Q823" t="str">
        <f t="shared" si="111"/>
        <v>PASS</v>
      </c>
      <c r="R823" t="str">
        <f t="shared" si="112"/>
        <v>PASS</v>
      </c>
      <c r="S823" t="str">
        <f t="shared" si="113"/>
        <v>REVIEW</v>
      </c>
      <c r="T823">
        <f t="shared" si="114"/>
        <v>90</v>
      </c>
      <c r="U823" t="str">
        <f t="shared" si="115"/>
        <v>Low</v>
      </c>
      <c r="V823" t="str">
        <f t="shared" si="116"/>
        <v>Invalid NDC</v>
      </c>
    </row>
    <row r="824" spans="1:22" x14ac:dyDescent="0.3">
      <c r="A824" t="str">
        <f>Raw_Data!A824</f>
        <v>4010869</v>
      </c>
      <c r="B824">
        <f>Raw_Data!B824</f>
        <v>45665</v>
      </c>
      <c r="C824" t="str">
        <f>Raw_Data!C824</f>
        <v>*ALPRAZOLAM ER 1 MG TABLET</v>
      </c>
      <c r="D824" t="str">
        <f>Raw_Data!D824</f>
        <v>65862045560</v>
      </c>
      <c r="E824" t="str">
        <f>Raw_Data!E824</f>
        <v>LONDINO, DONNA</v>
      </c>
      <c r="F824" t="str">
        <f>Raw_Data!F824</f>
        <v>1447369632</v>
      </c>
      <c r="G824" t="str">
        <f>Raw_Data!H824</f>
        <v>0</v>
      </c>
      <c r="H824">
        <f>IFERROR(VLOOKUP(G824,Store_Map!$A$2:$I$100,3,FALSE),"")</f>
        <v>0</v>
      </c>
      <c r="I824">
        <f>IFERROR(VLOOKUP(G824,Store_Map!$A$2:$I$100,4,FALSE),"")</f>
        <v>0</v>
      </c>
      <c r="J824">
        <f>IFERROR(VLOOKUP(G824,Store_Map!$A$2:$I$100,5,FALSE),"")</f>
        <v>0</v>
      </c>
      <c r="K824">
        <f>IFERROR(VLOOKUP(G824,Store_Map!$A$2:$I$100,6,FALSE),"")</f>
        <v>0</v>
      </c>
      <c r="L824">
        <f>IFERROR(VLOOKUP(G824,Store_Map!$A$2:$I$100,7,FALSE),"")</f>
        <v>0</v>
      </c>
      <c r="M824">
        <f>IFERROR(VLOOKUP(G824,Store_Map!$A$2:$I$100,8,FALSE),"")</f>
        <v>0</v>
      </c>
      <c r="N824">
        <f t="shared" si="108"/>
        <v>0</v>
      </c>
      <c r="O824" t="str">
        <f t="shared" si="109"/>
        <v>PASS</v>
      </c>
      <c r="P824" t="str">
        <f t="shared" si="110"/>
        <v>PASS</v>
      </c>
      <c r="Q824" t="str">
        <f t="shared" si="111"/>
        <v>PASS</v>
      </c>
      <c r="R824" t="str">
        <f t="shared" si="112"/>
        <v>PASS</v>
      </c>
      <c r="S824" t="str">
        <f t="shared" si="113"/>
        <v>PASS</v>
      </c>
      <c r="T824">
        <f t="shared" si="114"/>
        <v>100</v>
      </c>
      <c r="U824" t="str">
        <f t="shared" si="115"/>
        <v>Low</v>
      </c>
      <c r="V824" t="str">
        <f t="shared" si="116"/>
        <v>Clean</v>
      </c>
    </row>
    <row r="825" spans="1:22" x14ac:dyDescent="0.3">
      <c r="A825" t="str">
        <f>Raw_Data!A825</f>
        <v>6251446</v>
      </c>
      <c r="B825">
        <f>Raw_Data!B825</f>
        <v>45665</v>
      </c>
      <c r="C825" t="str">
        <f>Raw_Data!C825</f>
        <v>*CLEARLAX</v>
      </c>
      <c r="D825" t="str">
        <f>Raw_Data!D825</f>
        <v>70000041501</v>
      </c>
      <c r="E825" t="str">
        <f>Raw_Data!E825</f>
        <v>DEMENT, MARY</v>
      </c>
      <c r="F825" t="str">
        <f>Raw_Data!F825</f>
        <v>1851404354</v>
      </c>
      <c r="G825" t="str">
        <f>Raw_Data!H825</f>
        <v>0</v>
      </c>
      <c r="H825">
        <f>IFERROR(VLOOKUP(G825,Store_Map!$A$2:$I$100,3,FALSE),"")</f>
        <v>0</v>
      </c>
      <c r="I825">
        <f>IFERROR(VLOOKUP(G825,Store_Map!$A$2:$I$100,4,FALSE),"")</f>
        <v>0</v>
      </c>
      <c r="J825">
        <f>IFERROR(VLOOKUP(G825,Store_Map!$A$2:$I$100,5,FALSE),"")</f>
        <v>0</v>
      </c>
      <c r="K825">
        <f>IFERROR(VLOOKUP(G825,Store_Map!$A$2:$I$100,6,FALSE),"")</f>
        <v>0</v>
      </c>
      <c r="L825">
        <f>IFERROR(VLOOKUP(G825,Store_Map!$A$2:$I$100,7,FALSE),"")</f>
        <v>0</v>
      </c>
      <c r="M825">
        <f>IFERROR(VLOOKUP(G825,Store_Map!$A$2:$I$100,8,FALSE),"")</f>
        <v>0</v>
      </c>
      <c r="N825">
        <f t="shared" si="108"/>
        <v>0</v>
      </c>
      <c r="O825" t="str">
        <f t="shared" si="109"/>
        <v>PASS</v>
      </c>
      <c r="P825" t="str">
        <f t="shared" si="110"/>
        <v>PASS</v>
      </c>
      <c r="Q825" t="str">
        <f t="shared" si="111"/>
        <v>PASS</v>
      </c>
      <c r="R825" t="str">
        <f t="shared" si="112"/>
        <v>PASS</v>
      </c>
      <c r="S825" t="str">
        <f t="shared" si="113"/>
        <v>PASS</v>
      </c>
      <c r="T825">
        <f t="shared" si="114"/>
        <v>100</v>
      </c>
      <c r="U825" t="str">
        <f t="shared" si="115"/>
        <v>Low</v>
      </c>
      <c r="V825" t="str">
        <f t="shared" si="116"/>
        <v>Clean</v>
      </c>
    </row>
    <row r="826" spans="1:22" x14ac:dyDescent="0.3">
      <c r="A826" t="str">
        <f>Raw_Data!A826</f>
        <v>6251557</v>
      </c>
      <c r="B826">
        <f>Raw_Data!B826</f>
        <v>45665</v>
      </c>
      <c r="C826" t="str">
        <f>Raw_Data!C826</f>
        <v>*DOXYCYCLIN HYCLATE 100 MG</v>
      </c>
      <c r="D826" t="str">
        <f>Raw_Data!D826</f>
        <v>53489011902</v>
      </c>
      <c r="E826" t="str">
        <f>Raw_Data!E826</f>
        <v>WILSON, KATRINA</v>
      </c>
      <c r="F826" t="str">
        <f>Raw_Data!F826</f>
        <v>1336607522</v>
      </c>
      <c r="G826" t="str">
        <f>Raw_Data!H826</f>
        <v>0</v>
      </c>
      <c r="H826">
        <f>IFERROR(VLOOKUP(G826,Store_Map!$A$2:$I$100,3,FALSE),"")</f>
        <v>0</v>
      </c>
      <c r="I826">
        <f>IFERROR(VLOOKUP(G826,Store_Map!$A$2:$I$100,4,FALSE),"")</f>
        <v>0</v>
      </c>
      <c r="J826">
        <f>IFERROR(VLOOKUP(G826,Store_Map!$A$2:$I$100,5,FALSE),"")</f>
        <v>0</v>
      </c>
      <c r="K826">
        <f>IFERROR(VLOOKUP(G826,Store_Map!$A$2:$I$100,6,FALSE),"")</f>
        <v>0</v>
      </c>
      <c r="L826">
        <f>IFERROR(VLOOKUP(G826,Store_Map!$A$2:$I$100,7,FALSE),"")</f>
        <v>0</v>
      </c>
      <c r="M826">
        <f>IFERROR(VLOOKUP(G826,Store_Map!$A$2:$I$100,8,FALSE),"")</f>
        <v>0</v>
      </c>
      <c r="N826">
        <f t="shared" si="108"/>
        <v>0</v>
      </c>
      <c r="O826" t="str">
        <f t="shared" si="109"/>
        <v>PASS</v>
      </c>
      <c r="P826" t="str">
        <f t="shared" si="110"/>
        <v>PASS</v>
      </c>
      <c r="Q826" t="str">
        <f t="shared" si="111"/>
        <v>PASS</v>
      </c>
      <c r="R826" t="str">
        <f t="shared" si="112"/>
        <v>PASS</v>
      </c>
      <c r="S826" t="str">
        <f t="shared" si="113"/>
        <v>PASS</v>
      </c>
      <c r="T826">
        <f t="shared" si="114"/>
        <v>100</v>
      </c>
      <c r="U826" t="str">
        <f t="shared" si="115"/>
        <v>Low</v>
      </c>
      <c r="V826" t="str">
        <f t="shared" si="116"/>
        <v>Clean</v>
      </c>
    </row>
    <row r="827" spans="1:22" x14ac:dyDescent="0.3">
      <c r="A827" t="str">
        <f>Raw_Data!A827</f>
        <v>6251559</v>
      </c>
      <c r="B827">
        <f>Raw_Data!B827</f>
        <v>45665</v>
      </c>
      <c r="C827" t="str">
        <f>Raw_Data!C827</f>
        <v>*METHYLPREDNISOLONE 4MG DOS</v>
      </c>
      <c r="D827" t="str">
        <f>Raw_Data!D827</f>
        <v>59746000103</v>
      </c>
      <c r="E827" t="str">
        <f>Raw_Data!E827</f>
        <v>WILSON, KATRINA</v>
      </c>
      <c r="F827" t="str">
        <f>Raw_Data!F827</f>
        <v>1336607522</v>
      </c>
      <c r="G827" t="str">
        <f>Raw_Data!H827</f>
        <v>0</v>
      </c>
      <c r="H827">
        <f>IFERROR(VLOOKUP(G827,Store_Map!$A$2:$I$100,3,FALSE),"")</f>
        <v>0</v>
      </c>
      <c r="I827">
        <f>IFERROR(VLOOKUP(G827,Store_Map!$A$2:$I$100,4,FALSE),"")</f>
        <v>0</v>
      </c>
      <c r="J827">
        <f>IFERROR(VLOOKUP(G827,Store_Map!$A$2:$I$100,5,FALSE),"")</f>
        <v>0</v>
      </c>
      <c r="K827">
        <f>IFERROR(VLOOKUP(G827,Store_Map!$A$2:$I$100,6,FALSE),"")</f>
        <v>0</v>
      </c>
      <c r="L827">
        <f>IFERROR(VLOOKUP(G827,Store_Map!$A$2:$I$100,7,FALSE),"")</f>
        <v>0</v>
      </c>
      <c r="M827">
        <f>IFERROR(VLOOKUP(G827,Store_Map!$A$2:$I$100,8,FALSE),"")</f>
        <v>0</v>
      </c>
      <c r="N827">
        <f t="shared" si="108"/>
        <v>0</v>
      </c>
      <c r="O827" t="str">
        <f t="shared" si="109"/>
        <v>PASS</v>
      </c>
      <c r="P827" t="str">
        <f t="shared" si="110"/>
        <v>PASS</v>
      </c>
      <c r="Q827" t="str">
        <f t="shared" si="111"/>
        <v>PASS</v>
      </c>
      <c r="R827" t="str">
        <f t="shared" si="112"/>
        <v>PASS</v>
      </c>
      <c r="S827" t="str">
        <f t="shared" si="113"/>
        <v>PASS</v>
      </c>
      <c r="T827">
        <f t="shared" si="114"/>
        <v>100</v>
      </c>
      <c r="U827" t="str">
        <f t="shared" si="115"/>
        <v>Low</v>
      </c>
      <c r="V827" t="str">
        <f t="shared" si="116"/>
        <v>Clean</v>
      </c>
    </row>
    <row r="828" spans="1:22" x14ac:dyDescent="0.3">
      <c r="A828" t="str">
        <f>Raw_Data!A828</f>
        <v>6245216</v>
      </c>
      <c r="B828">
        <f>Raw_Data!B828</f>
        <v>45665</v>
      </c>
      <c r="C828" t="str">
        <f>Raw_Data!C828</f>
        <v>TRAZODONE 50 MG TABLET</v>
      </c>
      <c r="D828" t="str">
        <f>Raw_Data!D828</f>
        <v>50111056002</v>
      </c>
      <c r="E828" t="str">
        <f>Raw_Data!E828</f>
        <v>BYNE, EDMUND</v>
      </c>
      <c r="F828" t="str">
        <f>Raw_Data!F828</f>
        <v>1033186648</v>
      </c>
      <c r="G828" t="str">
        <f>Raw_Data!H828</f>
        <v>0</v>
      </c>
      <c r="H828">
        <f>IFERROR(VLOOKUP(G828,Store_Map!$A$2:$I$100,3,FALSE),"")</f>
        <v>0</v>
      </c>
      <c r="I828">
        <f>IFERROR(VLOOKUP(G828,Store_Map!$A$2:$I$100,4,FALSE),"")</f>
        <v>0</v>
      </c>
      <c r="J828">
        <f>IFERROR(VLOOKUP(G828,Store_Map!$A$2:$I$100,5,FALSE),"")</f>
        <v>0</v>
      </c>
      <c r="K828">
        <f>IFERROR(VLOOKUP(G828,Store_Map!$A$2:$I$100,6,FALSE),"")</f>
        <v>0</v>
      </c>
      <c r="L828">
        <f>IFERROR(VLOOKUP(G828,Store_Map!$A$2:$I$100,7,FALSE),"")</f>
        <v>0</v>
      </c>
      <c r="M828">
        <f>IFERROR(VLOOKUP(G828,Store_Map!$A$2:$I$100,8,FALSE),"")</f>
        <v>0</v>
      </c>
      <c r="N828">
        <f t="shared" si="108"/>
        <v>0</v>
      </c>
      <c r="O828" t="str">
        <f t="shared" si="109"/>
        <v>PASS</v>
      </c>
      <c r="P828" t="str">
        <f t="shared" si="110"/>
        <v>PASS</v>
      </c>
      <c r="Q828" t="str">
        <f t="shared" si="111"/>
        <v>PASS</v>
      </c>
      <c r="R828" t="str">
        <f t="shared" si="112"/>
        <v>PASS</v>
      </c>
      <c r="S828" t="str">
        <f t="shared" si="113"/>
        <v>PASS</v>
      </c>
      <c r="T828">
        <f t="shared" si="114"/>
        <v>100</v>
      </c>
      <c r="U828" t="str">
        <f t="shared" si="115"/>
        <v>Low</v>
      </c>
      <c r="V828" t="str">
        <f t="shared" si="116"/>
        <v>Clean</v>
      </c>
    </row>
    <row r="829" spans="1:22" x14ac:dyDescent="0.3">
      <c r="A829" t="str">
        <f>Raw_Data!A829</f>
        <v>6245223</v>
      </c>
      <c r="B829">
        <f>Raw_Data!B829</f>
        <v>45665</v>
      </c>
      <c r="C829" t="str">
        <f>Raw_Data!C829</f>
        <v>CYCLOBENZAPRINE 10 MG TABLE</v>
      </c>
      <c r="D829" t="str">
        <f>Raw_Data!D829</f>
        <v>69097084615</v>
      </c>
      <c r="E829" t="str">
        <f>Raw_Data!E829</f>
        <v>BYNE, EDMUND</v>
      </c>
      <c r="F829" t="str">
        <f>Raw_Data!F829</f>
        <v>1033186648</v>
      </c>
      <c r="G829" t="str">
        <f>Raw_Data!H829</f>
        <v>0</v>
      </c>
      <c r="H829">
        <f>IFERROR(VLOOKUP(G829,Store_Map!$A$2:$I$100,3,FALSE),"")</f>
        <v>0</v>
      </c>
      <c r="I829">
        <f>IFERROR(VLOOKUP(G829,Store_Map!$A$2:$I$100,4,FALSE),"")</f>
        <v>0</v>
      </c>
      <c r="J829">
        <f>IFERROR(VLOOKUP(G829,Store_Map!$A$2:$I$100,5,FALSE),"")</f>
        <v>0</v>
      </c>
      <c r="K829">
        <f>IFERROR(VLOOKUP(G829,Store_Map!$A$2:$I$100,6,FALSE),"")</f>
        <v>0</v>
      </c>
      <c r="L829">
        <f>IFERROR(VLOOKUP(G829,Store_Map!$A$2:$I$100,7,FALSE),"")</f>
        <v>0</v>
      </c>
      <c r="M829">
        <f>IFERROR(VLOOKUP(G829,Store_Map!$A$2:$I$100,8,FALSE),"")</f>
        <v>0</v>
      </c>
      <c r="N829">
        <f t="shared" si="108"/>
        <v>0</v>
      </c>
      <c r="O829" t="str">
        <f t="shared" si="109"/>
        <v>PASS</v>
      </c>
      <c r="P829" t="str">
        <f t="shared" si="110"/>
        <v>PASS</v>
      </c>
      <c r="Q829" t="str">
        <f t="shared" si="111"/>
        <v>PASS</v>
      </c>
      <c r="R829" t="str">
        <f t="shared" si="112"/>
        <v>PASS</v>
      </c>
      <c r="S829" t="str">
        <f t="shared" si="113"/>
        <v>PASS</v>
      </c>
      <c r="T829">
        <f t="shared" si="114"/>
        <v>100</v>
      </c>
      <c r="U829" t="str">
        <f t="shared" si="115"/>
        <v>Low</v>
      </c>
      <c r="V829" t="str">
        <f t="shared" si="116"/>
        <v>Clean</v>
      </c>
    </row>
    <row r="830" spans="1:22" x14ac:dyDescent="0.3">
      <c r="A830" t="str">
        <f>Raw_Data!A830</f>
        <v>2003359</v>
      </c>
      <c r="B830">
        <f>Raw_Data!B830</f>
        <v>45665</v>
      </c>
      <c r="C830" t="str">
        <f>Raw_Data!C830</f>
        <v>DEXTROAMP-AMPHET ER 20 MG C</v>
      </c>
      <c r="D830" t="str">
        <f>Raw_Data!D830</f>
        <v>115148901</v>
      </c>
      <c r="E830" t="str">
        <f>Raw_Data!E830</f>
        <v>HARSHMAN, SONALI</v>
      </c>
      <c r="F830" t="str">
        <f>Raw_Data!F830</f>
        <v>1104084516</v>
      </c>
      <c r="G830" t="str">
        <f>Raw_Data!H830</f>
        <v>0</v>
      </c>
      <c r="H830">
        <f>IFERROR(VLOOKUP(G830,Store_Map!$A$2:$I$100,3,FALSE),"")</f>
        <v>0</v>
      </c>
      <c r="I830">
        <f>IFERROR(VLOOKUP(G830,Store_Map!$A$2:$I$100,4,FALSE),"")</f>
        <v>0</v>
      </c>
      <c r="J830">
        <f>IFERROR(VLOOKUP(G830,Store_Map!$A$2:$I$100,5,FALSE),"")</f>
        <v>0</v>
      </c>
      <c r="K830">
        <f>IFERROR(VLOOKUP(G830,Store_Map!$A$2:$I$100,6,FALSE),"")</f>
        <v>0</v>
      </c>
      <c r="L830">
        <f>IFERROR(VLOOKUP(G830,Store_Map!$A$2:$I$100,7,FALSE),"")</f>
        <v>0</v>
      </c>
      <c r="M830">
        <f>IFERROR(VLOOKUP(G830,Store_Map!$A$2:$I$100,8,FALSE),"")</f>
        <v>0</v>
      </c>
      <c r="N830">
        <f t="shared" si="108"/>
        <v>0</v>
      </c>
      <c r="O830" t="str">
        <f t="shared" si="109"/>
        <v>PASS</v>
      </c>
      <c r="P830" t="str">
        <f t="shared" si="110"/>
        <v>REVIEW</v>
      </c>
      <c r="Q830" t="str">
        <f t="shared" si="111"/>
        <v>PASS</v>
      </c>
      <c r="R830" t="str">
        <f t="shared" si="112"/>
        <v>PASS</v>
      </c>
      <c r="S830" t="str">
        <f t="shared" si="113"/>
        <v>REVIEW</v>
      </c>
      <c r="T830">
        <f t="shared" si="114"/>
        <v>90</v>
      </c>
      <c r="U830" t="str">
        <f t="shared" si="115"/>
        <v>Low</v>
      </c>
      <c r="V830" t="str">
        <f t="shared" si="116"/>
        <v>Invalid NDC</v>
      </c>
    </row>
    <row r="831" spans="1:22" x14ac:dyDescent="0.3">
      <c r="A831" t="str">
        <f>Raw_Data!A831</f>
        <v>6248494</v>
      </c>
      <c r="B831">
        <f>Raw_Data!B831</f>
        <v>45665</v>
      </c>
      <c r="C831" t="str">
        <f>Raw_Data!C831</f>
        <v>TADALAFIL 20 MG TABLET</v>
      </c>
      <c r="D831" t="str">
        <f>Raw_Data!D831</f>
        <v>27241011403</v>
      </c>
      <c r="E831" t="str">
        <f>Raw_Data!E831</f>
        <v>BYNE, EDMUND</v>
      </c>
      <c r="F831" t="str">
        <f>Raw_Data!F831</f>
        <v>1033186648</v>
      </c>
      <c r="G831" t="str">
        <f>Raw_Data!H831</f>
        <v>0</v>
      </c>
      <c r="H831">
        <f>IFERROR(VLOOKUP(G831,Store_Map!$A$2:$I$100,3,FALSE),"")</f>
        <v>0</v>
      </c>
      <c r="I831">
        <f>IFERROR(VLOOKUP(G831,Store_Map!$A$2:$I$100,4,FALSE),"")</f>
        <v>0</v>
      </c>
      <c r="J831">
        <f>IFERROR(VLOOKUP(G831,Store_Map!$A$2:$I$100,5,FALSE),"")</f>
        <v>0</v>
      </c>
      <c r="K831">
        <f>IFERROR(VLOOKUP(G831,Store_Map!$A$2:$I$100,6,FALSE),"")</f>
        <v>0</v>
      </c>
      <c r="L831">
        <f>IFERROR(VLOOKUP(G831,Store_Map!$A$2:$I$100,7,FALSE),"")</f>
        <v>0</v>
      </c>
      <c r="M831">
        <f>IFERROR(VLOOKUP(G831,Store_Map!$A$2:$I$100,8,FALSE),"")</f>
        <v>0</v>
      </c>
      <c r="N831">
        <f t="shared" si="108"/>
        <v>0</v>
      </c>
      <c r="O831" t="str">
        <f t="shared" si="109"/>
        <v>PASS</v>
      </c>
      <c r="P831" t="str">
        <f t="shared" si="110"/>
        <v>PASS</v>
      </c>
      <c r="Q831" t="str">
        <f t="shared" si="111"/>
        <v>PASS</v>
      </c>
      <c r="R831" t="str">
        <f t="shared" si="112"/>
        <v>PASS</v>
      </c>
      <c r="S831" t="str">
        <f t="shared" si="113"/>
        <v>PASS</v>
      </c>
      <c r="T831">
        <f t="shared" si="114"/>
        <v>100</v>
      </c>
      <c r="U831" t="str">
        <f t="shared" si="115"/>
        <v>Low</v>
      </c>
      <c r="V831" t="str">
        <f t="shared" si="116"/>
        <v>Clean</v>
      </c>
    </row>
    <row r="832" spans="1:22" x14ac:dyDescent="0.3">
      <c r="A832" t="str">
        <f>Raw_Data!A832</f>
        <v>6236537</v>
      </c>
      <c r="B832">
        <f>Raw_Data!B832</f>
        <v>45665</v>
      </c>
      <c r="C832" t="str">
        <f>Raw_Data!C832</f>
        <v>METFORMIN HCL 1,000 MG TABL</v>
      </c>
      <c r="D832" t="str">
        <f>Raw_Data!D832</f>
        <v>70010006599</v>
      </c>
      <c r="E832" t="str">
        <f>Raw_Data!E832</f>
        <v>MACHADO, MARIA</v>
      </c>
      <c r="F832" t="str">
        <f>Raw_Data!F832</f>
        <v>1619100302</v>
      </c>
      <c r="G832" t="str">
        <f>Raw_Data!H832</f>
        <v>0</v>
      </c>
      <c r="H832">
        <f>IFERROR(VLOOKUP(G832,Store_Map!$A$2:$I$100,3,FALSE),"")</f>
        <v>0</v>
      </c>
      <c r="I832">
        <f>IFERROR(VLOOKUP(G832,Store_Map!$A$2:$I$100,4,FALSE),"")</f>
        <v>0</v>
      </c>
      <c r="J832">
        <f>IFERROR(VLOOKUP(G832,Store_Map!$A$2:$I$100,5,FALSE),"")</f>
        <v>0</v>
      </c>
      <c r="K832">
        <f>IFERROR(VLOOKUP(G832,Store_Map!$A$2:$I$100,6,FALSE),"")</f>
        <v>0</v>
      </c>
      <c r="L832">
        <f>IFERROR(VLOOKUP(G832,Store_Map!$A$2:$I$100,7,FALSE),"")</f>
        <v>0</v>
      </c>
      <c r="M832">
        <f>IFERROR(VLOOKUP(G832,Store_Map!$A$2:$I$100,8,FALSE),"")</f>
        <v>0</v>
      </c>
      <c r="N832">
        <f t="shared" si="108"/>
        <v>0</v>
      </c>
      <c r="O832" t="str">
        <f t="shared" si="109"/>
        <v>PASS</v>
      </c>
      <c r="P832" t="str">
        <f t="shared" si="110"/>
        <v>PASS</v>
      </c>
      <c r="Q832" t="str">
        <f t="shared" si="111"/>
        <v>PASS</v>
      </c>
      <c r="R832" t="str">
        <f t="shared" si="112"/>
        <v>PASS</v>
      </c>
      <c r="S832" t="str">
        <f t="shared" si="113"/>
        <v>PASS</v>
      </c>
      <c r="T832">
        <f t="shared" si="114"/>
        <v>100</v>
      </c>
      <c r="U832" t="str">
        <f t="shared" si="115"/>
        <v>Low</v>
      </c>
      <c r="V832" t="str">
        <f t="shared" si="116"/>
        <v>Clean</v>
      </c>
    </row>
    <row r="833" spans="1:22" x14ac:dyDescent="0.3">
      <c r="A833" t="str">
        <f>Raw_Data!A833</f>
        <v>6246156</v>
      </c>
      <c r="B833">
        <f>Raw_Data!B833</f>
        <v>45665</v>
      </c>
      <c r="C833" t="str">
        <f>Raw_Data!C833</f>
        <v>METHOCARBAMOL 750 MG TABLET</v>
      </c>
      <c r="D833" t="str">
        <f>Raw_Data!D833</f>
        <v>43547022610</v>
      </c>
      <c r="E833" t="str">
        <f>Raw_Data!E833</f>
        <v>FORD, JAMES</v>
      </c>
      <c r="F833" t="str">
        <f>Raw_Data!F833</f>
        <v>1033117684</v>
      </c>
      <c r="G833" t="str">
        <f>Raw_Data!H833</f>
        <v>0</v>
      </c>
      <c r="H833">
        <f>IFERROR(VLOOKUP(G833,Store_Map!$A$2:$I$100,3,FALSE),"")</f>
        <v>0</v>
      </c>
      <c r="I833">
        <f>IFERROR(VLOOKUP(G833,Store_Map!$A$2:$I$100,4,FALSE),"")</f>
        <v>0</v>
      </c>
      <c r="J833">
        <f>IFERROR(VLOOKUP(G833,Store_Map!$A$2:$I$100,5,FALSE),"")</f>
        <v>0</v>
      </c>
      <c r="K833">
        <f>IFERROR(VLOOKUP(G833,Store_Map!$A$2:$I$100,6,FALSE),"")</f>
        <v>0</v>
      </c>
      <c r="L833">
        <f>IFERROR(VLOOKUP(G833,Store_Map!$A$2:$I$100,7,FALSE),"")</f>
        <v>0</v>
      </c>
      <c r="M833">
        <f>IFERROR(VLOOKUP(G833,Store_Map!$A$2:$I$100,8,FALSE),"")</f>
        <v>0</v>
      </c>
      <c r="N833">
        <f t="shared" si="108"/>
        <v>0</v>
      </c>
      <c r="O833" t="str">
        <f t="shared" si="109"/>
        <v>PASS</v>
      </c>
      <c r="P833" t="str">
        <f t="shared" si="110"/>
        <v>PASS</v>
      </c>
      <c r="Q833" t="str">
        <f t="shared" si="111"/>
        <v>PASS</v>
      </c>
      <c r="R833" t="str">
        <f t="shared" si="112"/>
        <v>PASS</v>
      </c>
      <c r="S833" t="str">
        <f t="shared" si="113"/>
        <v>PASS</v>
      </c>
      <c r="T833">
        <f t="shared" si="114"/>
        <v>100</v>
      </c>
      <c r="U833" t="str">
        <f t="shared" si="115"/>
        <v>Low</v>
      </c>
      <c r="V833" t="str">
        <f t="shared" si="116"/>
        <v>Clean</v>
      </c>
    </row>
    <row r="834" spans="1:22" x14ac:dyDescent="0.3">
      <c r="A834" t="str">
        <f>Raw_Data!A834</f>
        <v>6240616</v>
      </c>
      <c r="B834">
        <f>Raw_Data!B834</f>
        <v>45665</v>
      </c>
      <c r="C834" t="str">
        <f>Raw_Data!C834</f>
        <v>DICLOFENAC SOD DR 75 MG TAB</v>
      </c>
      <c r="D834" t="str">
        <f>Raw_Data!D834</f>
        <v>61442010360</v>
      </c>
      <c r="E834" t="str">
        <f>Raw_Data!E834</f>
        <v>FORD, JAMES</v>
      </c>
      <c r="F834" t="str">
        <f>Raw_Data!F834</f>
        <v>1033117684</v>
      </c>
      <c r="G834" t="str">
        <f>Raw_Data!H834</f>
        <v>0</v>
      </c>
      <c r="H834">
        <f>IFERROR(VLOOKUP(G834,Store_Map!$A$2:$I$100,3,FALSE),"")</f>
        <v>0</v>
      </c>
      <c r="I834">
        <f>IFERROR(VLOOKUP(G834,Store_Map!$A$2:$I$100,4,FALSE),"")</f>
        <v>0</v>
      </c>
      <c r="J834">
        <f>IFERROR(VLOOKUP(G834,Store_Map!$A$2:$I$100,5,FALSE),"")</f>
        <v>0</v>
      </c>
      <c r="K834">
        <f>IFERROR(VLOOKUP(G834,Store_Map!$A$2:$I$100,6,FALSE),"")</f>
        <v>0</v>
      </c>
      <c r="L834">
        <f>IFERROR(VLOOKUP(G834,Store_Map!$A$2:$I$100,7,FALSE),"")</f>
        <v>0</v>
      </c>
      <c r="M834">
        <f>IFERROR(VLOOKUP(G834,Store_Map!$A$2:$I$100,8,FALSE),"")</f>
        <v>0</v>
      </c>
      <c r="N834">
        <f t="shared" ref="N834:N897" si="117">COUNTBLANK(A834:M834)</f>
        <v>0</v>
      </c>
      <c r="O834" t="str">
        <f t="shared" ref="O834:O897" si="118">IF(AND(F834&lt;&gt;"",LEN(F834)=10,ISNUMBER(--F834)),"PASS","REVIEW")</f>
        <v>PASS</v>
      </c>
      <c r="P834" t="str">
        <f t="shared" ref="P834:P897" si="119">IF(AND(D834&lt;&gt;"",OR(LEN(D834)=10,LEN(D834)=11),ISNUMBER(--D834)),"PASS","REVIEW")</f>
        <v>PASS</v>
      </c>
      <c r="Q834" t="str">
        <f t="shared" ref="Q834:Q897" si="120">IF(H834&lt;&gt;"","PASS","REVIEW")</f>
        <v>PASS</v>
      </c>
      <c r="R834" t="str">
        <f t="shared" ref="R834:R897" si="121">IF(AND(I834&lt;&gt;"",J834&lt;&gt;"",K834&lt;&gt;"",L834&lt;&gt;"",M834&lt;&gt;""),"PASS","REVIEW")</f>
        <v>PASS</v>
      </c>
      <c r="S834" t="str">
        <f t="shared" ref="S834:S897" si="122">IF(OR(N834&gt;0,O834="REVIEW",P834="REVIEW",Q834="REVIEW",R834="REVIEW"),"REVIEW","PASS")</f>
        <v>PASS</v>
      </c>
      <c r="T834">
        <f t="shared" ref="T834:T897" si="123">MAX(0,100-(N834*5)-IF(O834="REVIEW",15,0)-IF(P834="REVIEW",10,0)-IF(Q834="REVIEW",10,0)-IF(R834="REVIEW",20,0))</f>
        <v>100</v>
      </c>
      <c r="U834" t="str">
        <f t="shared" ref="U834:U897" si="124">IF(T834&gt;=90,"Low",IF(T834&gt;=70,"Medium","High"))</f>
        <v>Low</v>
      </c>
      <c r="V834" t="str">
        <f t="shared" ref="V834:V897" si="125">IF(N834&gt;0,"Missing required fields",IF(O834="REVIEW","Invalid provider NPI",IF(P834="REVIEW","Invalid NDC",IF(Q834="REVIEW","Store mapping incomplete",IF(R834="REVIEW","Entity mapping incomplete","Clean")))))</f>
        <v>Clean</v>
      </c>
    </row>
    <row r="835" spans="1:22" x14ac:dyDescent="0.3">
      <c r="A835" t="str">
        <f>Raw_Data!A835</f>
        <v>6249156</v>
      </c>
      <c r="B835">
        <f>Raw_Data!B835</f>
        <v>45665</v>
      </c>
      <c r="C835" t="str">
        <f>Raw_Data!C835</f>
        <v>PANTOPRAZOLE SOD DR 40 MG T</v>
      </c>
      <c r="D835" t="str">
        <f>Raw_Data!D835</f>
        <v>65862056090</v>
      </c>
      <c r="E835" t="str">
        <f>Raw_Data!E835</f>
        <v>FORD, JAMES</v>
      </c>
      <c r="F835" t="str">
        <f>Raw_Data!F835</f>
        <v>1033117684</v>
      </c>
      <c r="G835" t="str">
        <f>Raw_Data!H835</f>
        <v>0</v>
      </c>
      <c r="H835">
        <f>IFERROR(VLOOKUP(G835,Store_Map!$A$2:$I$100,3,FALSE),"")</f>
        <v>0</v>
      </c>
      <c r="I835">
        <f>IFERROR(VLOOKUP(G835,Store_Map!$A$2:$I$100,4,FALSE),"")</f>
        <v>0</v>
      </c>
      <c r="J835">
        <f>IFERROR(VLOOKUP(G835,Store_Map!$A$2:$I$100,5,FALSE),"")</f>
        <v>0</v>
      </c>
      <c r="K835">
        <f>IFERROR(VLOOKUP(G835,Store_Map!$A$2:$I$100,6,FALSE),"")</f>
        <v>0</v>
      </c>
      <c r="L835">
        <f>IFERROR(VLOOKUP(G835,Store_Map!$A$2:$I$100,7,FALSE),"")</f>
        <v>0</v>
      </c>
      <c r="M835">
        <f>IFERROR(VLOOKUP(G835,Store_Map!$A$2:$I$100,8,FALSE),"")</f>
        <v>0</v>
      </c>
      <c r="N835">
        <f t="shared" si="117"/>
        <v>0</v>
      </c>
      <c r="O835" t="str">
        <f t="shared" si="118"/>
        <v>PASS</v>
      </c>
      <c r="P835" t="str">
        <f t="shared" si="119"/>
        <v>PASS</v>
      </c>
      <c r="Q835" t="str">
        <f t="shared" si="120"/>
        <v>PASS</v>
      </c>
      <c r="R835" t="str">
        <f t="shared" si="121"/>
        <v>PASS</v>
      </c>
      <c r="S835" t="str">
        <f t="shared" si="122"/>
        <v>PASS</v>
      </c>
      <c r="T835">
        <f t="shared" si="123"/>
        <v>100</v>
      </c>
      <c r="U835" t="str">
        <f t="shared" si="124"/>
        <v>Low</v>
      </c>
      <c r="V835" t="str">
        <f t="shared" si="125"/>
        <v>Clean</v>
      </c>
    </row>
    <row r="836" spans="1:22" x14ac:dyDescent="0.3">
      <c r="A836" t="str">
        <f>Raw_Data!A836</f>
        <v>6249157</v>
      </c>
      <c r="B836">
        <f>Raw_Data!B836</f>
        <v>45665</v>
      </c>
      <c r="C836" t="str">
        <f>Raw_Data!C836</f>
        <v>MELOXICAM 15 MG TABLET</v>
      </c>
      <c r="D836" t="str">
        <f>Raw_Data!D836</f>
        <v>68382005105</v>
      </c>
      <c r="E836" t="str">
        <f>Raw_Data!E836</f>
        <v>FORD, JAMES</v>
      </c>
      <c r="F836" t="str">
        <f>Raw_Data!F836</f>
        <v>1033117684</v>
      </c>
      <c r="G836" t="str">
        <f>Raw_Data!H836</f>
        <v>0</v>
      </c>
      <c r="H836">
        <f>IFERROR(VLOOKUP(G836,Store_Map!$A$2:$I$100,3,FALSE),"")</f>
        <v>0</v>
      </c>
      <c r="I836">
        <f>IFERROR(VLOOKUP(G836,Store_Map!$A$2:$I$100,4,FALSE),"")</f>
        <v>0</v>
      </c>
      <c r="J836">
        <f>IFERROR(VLOOKUP(G836,Store_Map!$A$2:$I$100,5,FALSE),"")</f>
        <v>0</v>
      </c>
      <c r="K836">
        <f>IFERROR(VLOOKUP(G836,Store_Map!$A$2:$I$100,6,FALSE),"")</f>
        <v>0</v>
      </c>
      <c r="L836">
        <f>IFERROR(VLOOKUP(G836,Store_Map!$A$2:$I$100,7,FALSE),"")</f>
        <v>0</v>
      </c>
      <c r="M836">
        <f>IFERROR(VLOOKUP(G836,Store_Map!$A$2:$I$100,8,FALSE),"")</f>
        <v>0</v>
      </c>
      <c r="N836">
        <f t="shared" si="117"/>
        <v>0</v>
      </c>
      <c r="O836" t="str">
        <f t="shared" si="118"/>
        <v>PASS</v>
      </c>
      <c r="P836" t="str">
        <f t="shared" si="119"/>
        <v>PASS</v>
      </c>
      <c r="Q836" t="str">
        <f t="shared" si="120"/>
        <v>PASS</v>
      </c>
      <c r="R836" t="str">
        <f t="shared" si="121"/>
        <v>PASS</v>
      </c>
      <c r="S836" t="str">
        <f t="shared" si="122"/>
        <v>PASS</v>
      </c>
      <c r="T836">
        <f t="shared" si="123"/>
        <v>100</v>
      </c>
      <c r="U836" t="str">
        <f t="shared" si="124"/>
        <v>Low</v>
      </c>
      <c r="V836" t="str">
        <f t="shared" si="125"/>
        <v>Clean</v>
      </c>
    </row>
    <row r="837" spans="1:22" x14ac:dyDescent="0.3">
      <c r="A837" t="str">
        <f>Raw_Data!A837</f>
        <v>6245075</v>
      </c>
      <c r="B837">
        <f>Raw_Data!B837</f>
        <v>45665</v>
      </c>
      <c r="C837" t="str">
        <f>Raw_Data!C837</f>
        <v>LOVASTATIN 40 MG TABLET</v>
      </c>
      <c r="D837" t="str">
        <f>Raw_Data!D837</f>
        <v>93092810</v>
      </c>
      <c r="E837" t="str">
        <f>Raw_Data!E837</f>
        <v>GIBBS, JON</v>
      </c>
      <c r="F837" t="str">
        <f>Raw_Data!F837</f>
        <v>1700896156</v>
      </c>
      <c r="G837" t="str">
        <f>Raw_Data!H837</f>
        <v>0</v>
      </c>
      <c r="H837">
        <f>IFERROR(VLOOKUP(G837,Store_Map!$A$2:$I$100,3,FALSE),"")</f>
        <v>0</v>
      </c>
      <c r="I837">
        <f>IFERROR(VLOOKUP(G837,Store_Map!$A$2:$I$100,4,FALSE),"")</f>
        <v>0</v>
      </c>
      <c r="J837">
        <f>IFERROR(VLOOKUP(G837,Store_Map!$A$2:$I$100,5,FALSE),"")</f>
        <v>0</v>
      </c>
      <c r="K837">
        <f>IFERROR(VLOOKUP(G837,Store_Map!$A$2:$I$100,6,FALSE),"")</f>
        <v>0</v>
      </c>
      <c r="L837">
        <f>IFERROR(VLOOKUP(G837,Store_Map!$A$2:$I$100,7,FALSE),"")</f>
        <v>0</v>
      </c>
      <c r="M837">
        <f>IFERROR(VLOOKUP(G837,Store_Map!$A$2:$I$100,8,FALSE),"")</f>
        <v>0</v>
      </c>
      <c r="N837">
        <f t="shared" si="117"/>
        <v>0</v>
      </c>
      <c r="O837" t="str">
        <f t="shared" si="118"/>
        <v>PASS</v>
      </c>
      <c r="P837" t="str">
        <f t="shared" si="119"/>
        <v>REVIEW</v>
      </c>
      <c r="Q837" t="str">
        <f t="shared" si="120"/>
        <v>PASS</v>
      </c>
      <c r="R837" t="str">
        <f t="shared" si="121"/>
        <v>PASS</v>
      </c>
      <c r="S837" t="str">
        <f t="shared" si="122"/>
        <v>REVIEW</v>
      </c>
      <c r="T837">
        <f t="shared" si="123"/>
        <v>90</v>
      </c>
      <c r="U837" t="str">
        <f t="shared" si="124"/>
        <v>Low</v>
      </c>
      <c r="V837" t="str">
        <f t="shared" si="125"/>
        <v>Invalid NDC</v>
      </c>
    </row>
    <row r="838" spans="1:22" x14ac:dyDescent="0.3">
      <c r="A838" t="str">
        <f>Raw_Data!A838</f>
        <v>6245069</v>
      </c>
      <c r="B838">
        <f>Raw_Data!B838</f>
        <v>45665</v>
      </c>
      <c r="C838" t="str">
        <f>Raw_Data!C838</f>
        <v>AMLODIPINE BESYLATE 10 MG T</v>
      </c>
      <c r="D838" t="str">
        <f>Raw_Data!D838</f>
        <v>69097012815</v>
      </c>
      <c r="E838" t="str">
        <f>Raw_Data!E838</f>
        <v>GIBBS, JON</v>
      </c>
      <c r="F838" t="str">
        <f>Raw_Data!F838</f>
        <v>1700896156</v>
      </c>
      <c r="G838" t="str">
        <f>Raw_Data!H838</f>
        <v>0</v>
      </c>
      <c r="H838">
        <f>IFERROR(VLOOKUP(G838,Store_Map!$A$2:$I$100,3,FALSE),"")</f>
        <v>0</v>
      </c>
      <c r="I838">
        <f>IFERROR(VLOOKUP(G838,Store_Map!$A$2:$I$100,4,FALSE),"")</f>
        <v>0</v>
      </c>
      <c r="J838">
        <f>IFERROR(VLOOKUP(G838,Store_Map!$A$2:$I$100,5,FALSE),"")</f>
        <v>0</v>
      </c>
      <c r="K838">
        <f>IFERROR(VLOOKUP(G838,Store_Map!$A$2:$I$100,6,FALSE),"")</f>
        <v>0</v>
      </c>
      <c r="L838">
        <f>IFERROR(VLOOKUP(G838,Store_Map!$A$2:$I$100,7,FALSE),"")</f>
        <v>0</v>
      </c>
      <c r="M838">
        <f>IFERROR(VLOOKUP(G838,Store_Map!$A$2:$I$100,8,FALSE),"")</f>
        <v>0</v>
      </c>
      <c r="N838">
        <f t="shared" si="117"/>
        <v>0</v>
      </c>
      <c r="O838" t="str">
        <f t="shared" si="118"/>
        <v>PASS</v>
      </c>
      <c r="P838" t="str">
        <f t="shared" si="119"/>
        <v>PASS</v>
      </c>
      <c r="Q838" t="str">
        <f t="shared" si="120"/>
        <v>PASS</v>
      </c>
      <c r="R838" t="str">
        <f t="shared" si="121"/>
        <v>PASS</v>
      </c>
      <c r="S838" t="str">
        <f t="shared" si="122"/>
        <v>PASS</v>
      </c>
      <c r="T838">
        <f t="shared" si="123"/>
        <v>100</v>
      </c>
      <c r="U838" t="str">
        <f t="shared" si="124"/>
        <v>Low</v>
      </c>
      <c r="V838" t="str">
        <f t="shared" si="125"/>
        <v>Clean</v>
      </c>
    </row>
    <row r="839" spans="1:22" x14ac:dyDescent="0.3">
      <c r="A839" t="str">
        <f>Raw_Data!A839</f>
        <v>6245073</v>
      </c>
      <c r="B839">
        <f>Raw_Data!B839</f>
        <v>45665</v>
      </c>
      <c r="C839" t="str">
        <f>Raw_Data!C839</f>
        <v>LOSARTAN-HCTZ 100-25 MG TAB</v>
      </c>
      <c r="D839" t="str">
        <f>Raw_Data!D839</f>
        <v>65862047099</v>
      </c>
      <c r="E839" t="str">
        <f>Raw_Data!E839</f>
        <v>GIBBS, JON</v>
      </c>
      <c r="F839" t="str">
        <f>Raw_Data!F839</f>
        <v>1700896156</v>
      </c>
      <c r="G839" t="str">
        <f>Raw_Data!H839</f>
        <v>0</v>
      </c>
      <c r="H839">
        <f>IFERROR(VLOOKUP(G839,Store_Map!$A$2:$I$100,3,FALSE),"")</f>
        <v>0</v>
      </c>
      <c r="I839">
        <f>IFERROR(VLOOKUP(G839,Store_Map!$A$2:$I$100,4,FALSE),"")</f>
        <v>0</v>
      </c>
      <c r="J839">
        <f>IFERROR(VLOOKUP(G839,Store_Map!$A$2:$I$100,5,FALSE),"")</f>
        <v>0</v>
      </c>
      <c r="K839">
        <f>IFERROR(VLOOKUP(G839,Store_Map!$A$2:$I$100,6,FALSE),"")</f>
        <v>0</v>
      </c>
      <c r="L839">
        <f>IFERROR(VLOOKUP(G839,Store_Map!$A$2:$I$100,7,FALSE),"")</f>
        <v>0</v>
      </c>
      <c r="M839">
        <f>IFERROR(VLOOKUP(G839,Store_Map!$A$2:$I$100,8,FALSE),"")</f>
        <v>0</v>
      </c>
      <c r="N839">
        <f t="shared" si="117"/>
        <v>0</v>
      </c>
      <c r="O839" t="str">
        <f t="shared" si="118"/>
        <v>PASS</v>
      </c>
      <c r="P839" t="str">
        <f t="shared" si="119"/>
        <v>PASS</v>
      </c>
      <c r="Q839" t="str">
        <f t="shared" si="120"/>
        <v>PASS</v>
      </c>
      <c r="R839" t="str">
        <f t="shared" si="121"/>
        <v>PASS</v>
      </c>
      <c r="S839" t="str">
        <f t="shared" si="122"/>
        <v>PASS</v>
      </c>
      <c r="T839">
        <f t="shared" si="123"/>
        <v>100</v>
      </c>
      <c r="U839" t="str">
        <f t="shared" si="124"/>
        <v>Low</v>
      </c>
      <c r="V839" t="str">
        <f t="shared" si="125"/>
        <v>Clean</v>
      </c>
    </row>
    <row r="840" spans="1:22" x14ac:dyDescent="0.3">
      <c r="A840" t="str">
        <f>Raw_Data!A840</f>
        <v>6245234</v>
      </c>
      <c r="B840">
        <f>Raw_Data!B840</f>
        <v>45665</v>
      </c>
      <c r="C840" t="str">
        <f>Raw_Data!C840</f>
        <v>FLUTICASONE PROP 50 MCG SPR</v>
      </c>
      <c r="D840" t="str">
        <f>Raw_Data!D840</f>
        <v>536118399</v>
      </c>
      <c r="E840" t="str">
        <f>Raw_Data!E840</f>
        <v>GIBBS, JON</v>
      </c>
      <c r="F840" t="str">
        <f>Raw_Data!F840</f>
        <v>1700896156</v>
      </c>
      <c r="G840" t="str">
        <f>Raw_Data!H840</f>
        <v>0</v>
      </c>
      <c r="H840">
        <f>IFERROR(VLOOKUP(G840,Store_Map!$A$2:$I$100,3,FALSE),"")</f>
        <v>0</v>
      </c>
      <c r="I840">
        <f>IFERROR(VLOOKUP(G840,Store_Map!$A$2:$I$100,4,FALSE),"")</f>
        <v>0</v>
      </c>
      <c r="J840">
        <f>IFERROR(VLOOKUP(G840,Store_Map!$A$2:$I$100,5,FALSE),"")</f>
        <v>0</v>
      </c>
      <c r="K840">
        <f>IFERROR(VLOOKUP(G840,Store_Map!$A$2:$I$100,6,FALSE),"")</f>
        <v>0</v>
      </c>
      <c r="L840">
        <f>IFERROR(VLOOKUP(G840,Store_Map!$A$2:$I$100,7,FALSE),"")</f>
        <v>0</v>
      </c>
      <c r="M840">
        <f>IFERROR(VLOOKUP(G840,Store_Map!$A$2:$I$100,8,FALSE),"")</f>
        <v>0</v>
      </c>
      <c r="N840">
        <f t="shared" si="117"/>
        <v>0</v>
      </c>
      <c r="O840" t="str">
        <f t="shared" si="118"/>
        <v>PASS</v>
      </c>
      <c r="P840" t="str">
        <f t="shared" si="119"/>
        <v>REVIEW</v>
      </c>
      <c r="Q840" t="str">
        <f t="shared" si="120"/>
        <v>PASS</v>
      </c>
      <c r="R840" t="str">
        <f t="shared" si="121"/>
        <v>PASS</v>
      </c>
      <c r="S840" t="str">
        <f t="shared" si="122"/>
        <v>REVIEW</v>
      </c>
      <c r="T840">
        <f t="shared" si="123"/>
        <v>90</v>
      </c>
      <c r="U840" t="str">
        <f t="shared" si="124"/>
        <v>Low</v>
      </c>
      <c r="V840" t="str">
        <f t="shared" si="125"/>
        <v>Invalid NDC</v>
      </c>
    </row>
    <row r="841" spans="1:22" x14ac:dyDescent="0.3">
      <c r="A841" t="str">
        <f>Raw_Data!A841</f>
        <v>6245070</v>
      </c>
      <c r="B841">
        <f>Raw_Data!B841</f>
        <v>45665</v>
      </c>
      <c r="C841" t="str">
        <f>Raw_Data!C841</f>
        <v>IBUPROFEN 800 MG TABLET</v>
      </c>
      <c r="D841" t="str">
        <f>Raw_Data!D841</f>
        <v>59651036205</v>
      </c>
      <c r="E841" t="str">
        <f>Raw_Data!E841</f>
        <v>GIBBS, JON</v>
      </c>
      <c r="F841" t="str">
        <f>Raw_Data!F841</f>
        <v>1700896156</v>
      </c>
      <c r="G841" t="str">
        <f>Raw_Data!H841</f>
        <v>0</v>
      </c>
      <c r="H841">
        <f>IFERROR(VLOOKUP(G841,Store_Map!$A$2:$I$100,3,FALSE),"")</f>
        <v>0</v>
      </c>
      <c r="I841">
        <f>IFERROR(VLOOKUP(G841,Store_Map!$A$2:$I$100,4,FALSE),"")</f>
        <v>0</v>
      </c>
      <c r="J841">
        <f>IFERROR(VLOOKUP(G841,Store_Map!$A$2:$I$100,5,FALSE),"")</f>
        <v>0</v>
      </c>
      <c r="K841">
        <f>IFERROR(VLOOKUP(G841,Store_Map!$A$2:$I$100,6,FALSE),"")</f>
        <v>0</v>
      </c>
      <c r="L841">
        <f>IFERROR(VLOOKUP(G841,Store_Map!$A$2:$I$100,7,FALSE),"")</f>
        <v>0</v>
      </c>
      <c r="M841">
        <f>IFERROR(VLOOKUP(G841,Store_Map!$A$2:$I$100,8,FALSE),"")</f>
        <v>0</v>
      </c>
      <c r="N841">
        <f t="shared" si="117"/>
        <v>0</v>
      </c>
      <c r="O841" t="str">
        <f t="shared" si="118"/>
        <v>PASS</v>
      </c>
      <c r="P841" t="str">
        <f t="shared" si="119"/>
        <v>PASS</v>
      </c>
      <c r="Q841" t="str">
        <f t="shared" si="120"/>
        <v>PASS</v>
      </c>
      <c r="R841" t="str">
        <f t="shared" si="121"/>
        <v>PASS</v>
      </c>
      <c r="S841" t="str">
        <f t="shared" si="122"/>
        <v>PASS</v>
      </c>
      <c r="T841">
        <f t="shared" si="123"/>
        <v>100</v>
      </c>
      <c r="U841" t="str">
        <f t="shared" si="124"/>
        <v>Low</v>
      </c>
      <c r="V841" t="str">
        <f t="shared" si="125"/>
        <v>Clean</v>
      </c>
    </row>
    <row r="842" spans="1:22" x14ac:dyDescent="0.3">
      <c r="A842" t="str">
        <f>Raw_Data!A842</f>
        <v>6251564</v>
      </c>
      <c r="B842">
        <f>Raw_Data!B842</f>
        <v>45665</v>
      </c>
      <c r="C842" t="str">
        <f>Raw_Data!C842</f>
        <v>ALBUTEROL HFA 90 MCG INHALE</v>
      </c>
      <c r="D842" t="str">
        <f>Raw_Data!D842</f>
        <v>93317431</v>
      </c>
      <c r="E842" t="str">
        <f>Raw_Data!E842</f>
        <v>BYNE, EDMUND</v>
      </c>
      <c r="F842" t="str">
        <f>Raw_Data!F842</f>
        <v>1033186648</v>
      </c>
      <c r="G842" t="str">
        <f>Raw_Data!H842</f>
        <v>0</v>
      </c>
      <c r="H842">
        <f>IFERROR(VLOOKUP(G842,Store_Map!$A$2:$I$100,3,FALSE),"")</f>
        <v>0</v>
      </c>
      <c r="I842">
        <f>IFERROR(VLOOKUP(G842,Store_Map!$A$2:$I$100,4,FALSE),"")</f>
        <v>0</v>
      </c>
      <c r="J842">
        <f>IFERROR(VLOOKUP(G842,Store_Map!$A$2:$I$100,5,FALSE),"")</f>
        <v>0</v>
      </c>
      <c r="K842">
        <f>IFERROR(VLOOKUP(G842,Store_Map!$A$2:$I$100,6,FALSE),"")</f>
        <v>0</v>
      </c>
      <c r="L842">
        <f>IFERROR(VLOOKUP(G842,Store_Map!$A$2:$I$100,7,FALSE),"")</f>
        <v>0</v>
      </c>
      <c r="M842">
        <f>IFERROR(VLOOKUP(G842,Store_Map!$A$2:$I$100,8,FALSE),"")</f>
        <v>0</v>
      </c>
      <c r="N842">
        <f t="shared" si="117"/>
        <v>0</v>
      </c>
      <c r="O842" t="str">
        <f t="shared" si="118"/>
        <v>PASS</v>
      </c>
      <c r="P842" t="str">
        <f t="shared" si="119"/>
        <v>REVIEW</v>
      </c>
      <c r="Q842" t="str">
        <f t="shared" si="120"/>
        <v>PASS</v>
      </c>
      <c r="R842" t="str">
        <f t="shared" si="121"/>
        <v>PASS</v>
      </c>
      <c r="S842" t="str">
        <f t="shared" si="122"/>
        <v>REVIEW</v>
      </c>
      <c r="T842">
        <f t="shared" si="123"/>
        <v>90</v>
      </c>
      <c r="U842" t="str">
        <f t="shared" si="124"/>
        <v>Low</v>
      </c>
      <c r="V842" t="str">
        <f t="shared" si="125"/>
        <v>Invalid NDC</v>
      </c>
    </row>
    <row r="843" spans="1:22" x14ac:dyDescent="0.3">
      <c r="A843" t="str">
        <f>Raw_Data!A843</f>
        <v>6251565</v>
      </c>
      <c r="B843">
        <f>Raw_Data!B843</f>
        <v>45665</v>
      </c>
      <c r="C843" t="str">
        <f>Raw_Data!C843</f>
        <v>AMLODIPINE BESYLATE 5 MG TA</v>
      </c>
      <c r="D843" t="str">
        <f>Raw_Data!D843</f>
        <v>69097012715</v>
      </c>
      <c r="E843" t="str">
        <f>Raw_Data!E843</f>
        <v>BYNE, EDMUND</v>
      </c>
      <c r="F843" t="str">
        <f>Raw_Data!F843</f>
        <v>1033186648</v>
      </c>
      <c r="G843" t="str">
        <f>Raw_Data!H843</f>
        <v>0</v>
      </c>
      <c r="H843">
        <f>IFERROR(VLOOKUP(G843,Store_Map!$A$2:$I$100,3,FALSE),"")</f>
        <v>0</v>
      </c>
      <c r="I843">
        <f>IFERROR(VLOOKUP(G843,Store_Map!$A$2:$I$100,4,FALSE),"")</f>
        <v>0</v>
      </c>
      <c r="J843">
        <f>IFERROR(VLOOKUP(G843,Store_Map!$A$2:$I$100,5,FALSE),"")</f>
        <v>0</v>
      </c>
      <c r="K843">
        <f>IFERROR(VLOOKUP(G843,Store_Map!$A$2:$I$100,6,FALSE),"")</f>
        <v>0</v>
      </c>
      <c r="L843">
        <f>IFERROR(VLOOKUP(G843,Store_Map!$A$2:$I$100,7,FALSE),"")</f>
        <v>0</v>
      </c>
      <c r="M843">
        <f>IFERROR(VLOOKUP(G843,Store_Map!$A$2:$I$100,8,FALSE),"")</f>
        <v>0</v>
      </c>
      <c r="N843">
        <f t="shared" si="117"/>
        <v>0</v>
      </c>
      <c r="O843" t="str">
        <f t="shared" si="118"/>
        <v>PASS</v>
      </c>
      <c r="P843" t="str">
        <f t="shared" si="119"/>
        <v>PASS</v>
      </c>
      <c r="Q843" t="str">
        <f t="shared" si="120"/>
        <v>PASS</v>
      </c>
      <c r="R843" t="str">
        <f t="shared" si="121"/>
        <v>PASS</v>
      </c>
      <c r="S843" t="str">
        <f t="shared" si="122"/>
        <v>PASS</v>
      </c>
      <c r="T843">
        <f t="shared" si="123"/>
        <v>100</v>
      </c>
      <c r="U843" t="str">
        <f t="shared" si="124"/>
        <v>Low</v>
      </c>
      <c r="V843" t="str">
        <f t="shared" si="125"/>
        <v>Clean</v>
      </c>
    </row>
    <row r="844" spans="1:22" x14ac:dyDescent="0.3">
      <c r="A844" t="str">
        <f>Raw_Data!A844</f>
        <v>6245071</v>
      </c>
      <c r="B844">
        <f>Raw_Data!B844</f>
        <v>45665</v>
      </c>
      <c r="C844" t="str">
        <f>Raw_Data!C844</f>
        <v>TRAZODONE 50 MG TABLET</v>
      </c>
      <c r="D844" t="str">
        <f>Raw_Data!D844</f>
        <v>50111056002</v>
      </c>
      <c r="E844" t="str">
        <f>Raw_Data!E844</f>
        <v>GIBBS, JON</v>
      </c>
      <c r="F844" t="str">
        <f>Raw_Data!F844</f>
        <v>1700896156</v>
      </c>
      <c r="G844" t="str">
        <f>Raw_Data!H844</f>
        <v>0</v>
      </c>
      <c r="H844">
        <f>IFERROR(VLOOKUP(G844,Store_Map!$A$2:$I$100,3,FALSE),"")</f>
        <v>0</v>
      </c>
      <c r="I844">
        <f>IFERROR(VLOOKUP(G844,Store_Map!$A$2:$I$100,4,FALSE),"")</f>
        <v>0</v>
      </c>
      <c r="J844">
        <f>IFERROR(VLOOKUP(G844,Store_Map!$A$2:$I$100,5,FALSE),"")</f>
        <v>0</v>
      </c>
      <c r="K844">
        <f>IFERROR(VLOOKUP(G844,Store_Map!$A$2:$I$100,6,FALSE),"")</f>
        <v>0</v>
      </c>
      <c r="L844">
        <f>IFERROR(VLOOKUP(G844,Store_Map!$A$2:$I$100,7,FALSE),"")</f>
        <v>0</v>
      </c>
      <c r="M844">
        <f>IFERROR(VLOOKUP(G844,Store_Map!$A$2:$I$100,8,FALSE),"")</f>
        <v>0</v>
      </c>
      <c r="N844">
        <f t="shared" si="117"/>
        <v>0</v>
      </c>
      <c r="O844" t="str">
        <f t="shared" si="118"/>
        <v>PASS</v>
      </c>
      <c r="P844" t="str">
        <f t="shared" si="119"/>
        <v>PASS</v>
      </c>
      <c r="Q844" t="str">
        <f t="shared" si="120"/>
        <v>PASS</v>
      </c>
      <c r="R844" t="str">
        <f t="shared" si="121"/>
        <v>PASS</v>
      </c>
      <c r="S844" t="str">
        <f t="shared" si="122"/>
        <v>PASS</v>
      </c>
      <c r="T844">
        <f t="shared" si="123"/>
        <v>100</v>
      </c>
      <c r="U844" t="str">
        <f t="shared" si="124"/>
        <v>Low</v>
      </c>
      <c r="V844" t="str">
        <f t="shared" si="125"/>
        <v>Clean</v>
      </c>
    </row>
    <row r="845" spans="1:22" x14ac:dyDescent="0.3">
      <c r="A845" t="str">
        <f>Raw_Data!A845</f>
        <v>6251566</v>
      </c>
      <c r="B845">
        <f>Raw_Data!B845</f>
        <v>45665</v>
      </c>
      <c r="C845" t="str">
        <f>Raw_Data!C845</f>
        <v>GABAPENTIN 100 MG CAPSULE</v>
      </c>
      <c r="D845" t="str">
        <f>Raw_Data!D845</f>
        <v>67877022210</v>
      </c>
      <c r="E845" t="str">
        <f>Raw_Data!E845</f>
        <v>BYNE, EDMUND</v>
      </c>
      <c r="F845" t="str">
        <f>Raw_Data!F845</f>
        <v>1033186648</v>
      </c>
      <c r="G845" t="str">
        <f>Raw_Data!H845</f>
        <v>0</v>
      </c>
      <c r="H845">
        <f>IFERROR(VLOOKUP(G845,Store_Map!$A$2:$I$100,3,FALSE),"")</f>
        <v>0</v>
      </c>
      <c r="I845">
        <f>IFERROR(VLOOKUP(G845,Store_Map!$A$2:$I$100,4,FALSE),"")</f>
        <v>0</v>
      </c>
      <c r="J845">
        <f>IFERROR(VLOOKUP(G845,Store_Map!$A$2:$I$100,5,FALSE),"")</f>
        <v>0</v>
      </c>
      <c r="K845">
        <f>IFERROR(VLOOKUP(G845,Store_Map!$A$2:$I$100,6,FALSE),"")</f>
        <v>0</v>
      </c>
      <c r="L845">
        <f>IFERROR(VLOOKUP(G845,Store_Map!$A$2:$I$100,7,FALSE),"")</f>
        <v>0</v>
      </c>
      <c r="M845">
        <f>IFERROR(VLOOKUP(G845,Store_Map!$A$2:$I$100,8,FALSE),"")</f>
        <v>0</v>
      </c>
      <c r="N845">
        <f t="shared" si="117"/>
        <v>0</v>
      </c>
      <c r="O845" t="str">
        <f t="shared" si="118"/>
        <v>PASS</v>
      </c>
      <c r="P845" t="str">
        <f t="shared" si="119"/>
        <v>PASS</v>
      </c>
      <c r="Q845" t="str">
        <f t="shared" si="120"/>
        <v>PASS</v>
      </c>
      <c r="R845" t="str">
        <f t="shared" si="121"/>
        <v>PASS</v>
      </c>
      <c r="S845" t="str">
        <f t="shared" si="122"/>
        <v>PASS</v>
      </c>
      <c r="T845">
        <f t="shared" si="123"/>
        <v>100</v>
      </c>
      <c r="U845" t="str">
        <f t="shared" si="124"/>
        <v>Low</v>
      </c>
      <c r="V845" t="str">
        <f t="shared" si="125"/>
        <v>Clean</v>
      </c>
    </row>
    <row r="846" spans="1:22" x14ac:dyDescent="0.3">
      <c r="A846" t="str">
        <f>Raw_Data!A846</f>
        <v>6251570</v>
      </c>
      <c r="B846">
        <f>Raw_Data!B846</f>
        <v>45665</v>
      </c>
      <c r="C846" t="str">
        <f>Raw_Data!C846</f>
        <v>BENZONATATE 100 MG CAPSULE</v>
      </c>
      <c r="D846" t="str">
        <f>Raw_Data!D846</f>
        <v>64380071207</v>
      </c>
      <c r="E846" t="str">
        <f>Raw_Data!E846</f>
        <v>AKHTAR, MARIAM</v>
      </c>
      <c r="F846" t="str">
        <f>Raw_Data!F846</f>
        <v>1780024596</v>
      </c>
      <c r="G846" t="str">
        <f>Raw_Data!H846</f>
        <v>0</v>
      </c>
      <c r="H846">
        <f>IFERROR(VLOOKUP(G846,Store_Map!$A$2:$I$100,3,FALSE),"")</f>
        <v>0</v>
      </c>
      <c r="I846">
        <f>IFERROR(VLOOKUP(G846,Store_Map!$A$2:$I$100,4,FALSE),"")</f>
        <v>0</v>
      </c>
      <c r="J846">
        <f>IFERROR(VLOOKUP(G846,Store_Map!$A$2:$I$100,5,FALSE),"")</f>
        <v>0</v>
      </c>
      <c r="K846">
        <f>IFERROR(VLOOKUP(G846,Store_Map!$A$2:$I$100,6,FALSE),"")</f>
        <v>0</v>
      </c>
      <c r="L846">
        <f>IFERROR(VLOOKUP(G846,Store_Map!$A$2:$I$100,7,FALSE),"")</f>
        <v>0</v>
      </c>
      <c r="M846">
        <f>IFERROR(VLOOKUP(G846,Store_Map!$A$2:$I$100,8,FALSE),"")</f>
        <v>0</v>
      </c>
      <c r="N846">
        <f t="shared" si="117"/>
        <v>0</v>
      </c>
      <c r="O846" t="str">
        <f t="shared" si="118"/>
        <v>PASS</v>
      </c>
      <c r="P846" t="str">
        <f t="shared" si="119"/>
        <v>PASS</v>
      </c>
      <c r="Q846" t="str">
        <f t="shared" si="120"/>
        <v>PASS</v>
      </c>
      <c r="R846" t="str">
        <f t="shared" si="121"/>
        <v>PASS</v>
      </c>
      <c r="S846" t="str">
        <f t="shared" si="122"/>
        <v>PASS</v>
      </c>
      <c r="T846">
        <f t="shared" si="123"/>
        <v>100</v>
      </c>
      <c r="U846" t="str">
        <f t="shared" si="124"/>
        <v>Low</v>
      </c>
      <c r="V846" t="str">
        <f t="shared" si="125"/>
        <v>Clean</v>
      </c>
    </row>
    <row r="847" spans="1:22" x14ac:dyDescent="0.3">
      <c r="A847" t="str">
        <f>Raw_Data!A847</f>
        <v>4010870</v>
      </c>
      <c r="B847">
        <f>Raw_Data!B847</f>
        <v>45665</v>
      </c>
      <c r="C847" t="str">
        <f>Raw_Data!C847</f>
        <v>PHENTERMINE 37.5 MG TABLET</v>
      </c>
      <c r="D847" t="str">
        <f>Raw_Data!D847</f>
        <v>10702002501</v>
      </c>
      <c r="E847" t="str">
        <f>Raw_Data!E847</f>
        <v>GIBBS, JON</v>
      </c>
      <c r="F847" t="str">
        <f>Raw_Data!F847</f>
        <v>1700896156</v>
      </c>
      <c r="G847" t="str">
        <f>Raw_Data!H847</f>
        <v>0</v>
      </c>
      <c r="H847">
        <f>IFERROR(VLOOKUP(G847,Store_Map!$A$2:$I$100,3,FALSE),"")</f>
        <v>0</v>
      </c>
      <c r="I847">
        <f>IFERROR(VLOOKUP(G847,Store_Map!$A$2:$I$100,4,FALSE),"")</f>
        <v>0</v>
      </c>
      <c r="J847">
        <f>IFERROR(VLOOKUP(G847,Store_Map!$A$2:$I$100,5,FALSE),"")</f>
        <v>0</v>
      </c>
      <c r="K847">
        <f>IFERROR(VLOOKUP(G847,Store_Map!$A$2:$I$100,6,FALSE),"")</f>
        <v>0</v>
      </c>
      <c r="L847">
        <f>IFERROR(VLOOKUP(G847,Store_Map!$A$2:$I$100,7,FALSE),"")</f>
        <v>0</v>
      </c>
      <c r="M847">
        <f>IFERROR(VLOOKUP(G847,Store_Map!$A$2:$I$100,8,FALSE),"")</f>
        <v>0</v>
      </c>
      <c r="N847">
        <f t="shared" si="117"/>
        <v>0</v>
      </c>
      <c r="O847" t="str">
        <f t="shared" si="118"/>
        <v>PASS</v>
      </c>
      <c r="P847" t="str">
        <f t="shared" si="119"/>
        <v>PASS</v>
      </c>
      <c r="Q847" t="str">
        <f t="shared" si="120"/>
        <v>PASS</v>
      </c>
      <c r="R847" t="str">
        <f t="shared" si="121"/>
        <v>PASS</v>
      </c>
      <c r="S847" t="str">
        <f t="shared" si="122"/>
        <v>PASS</v>
      </c>
      <c r="T847">
        <f t="shared" si="123"/>
        <v>100</v>
      </c>
      <c r="U847" t="str">
        <f t="shared" si="124"/>
        <v>Low</v>
      </c>
      <c r="V847" t="str">
        <f t="shared" si="125"/>
        <v>Clean</v>
      </c>
    </row>
    <row r="848" spans="1:22" x14ac:dyDescent="0.3">
      <c r="A848" t="str">
        <f>Raw_Data!A848</f>
        <v>6251576</v>
      </c>
      <c r="B848">
        <f>Raw_Data!B848</f>
        <v>45665</v>
      </c>
      <c r="C848" t="str">
        <f>Raw_Data!C848</f>
        <v>VITAMIN D2 1.25MG(50,000 UN</v>
      </c>
      <c r="D848" t="str">
        <f>Raw_Data!D848</f>
        <v>64380073706</v>
      </c>
      <c r="E848" t="str">
        <f>Raw_Data!E848</f>
        <v>GIBBS, JON</v>
      </c>
      <c r="F848" t="str">
        <f>Raw_Data!F848</f>
        <v>1700896156</v>
      </c>
      <c r="G848" t="str">
        <f>Raw_Data!H848</f>
        <v>0</v>
      </c>
      <c r="H848">
        <f>IFERROR(VLOOKUP(G848,Store_Map!$A$2:$I$100,3,FALSE),"")</f>
        <v>0</v>
      </c>
      <c r="I848">
        <f>IFERROR(VLOOKUP(G848,Store_Map!$A$2:$I$100,4,FALSE),"")</f>
        <v>0</v>
      </c>
      <c r="J848">
        <f>IFERROR(VLOOKUP(G848,Store_Map!$A$2:$I$100,5,FALSE),"")</f>
        <v>0</v>
      </c>
      <c r="K848">
        <f>IFERROR(VLOOKUP(G848,Store_Map!$A$2:$I$100,6,FALSE),"")</f>
        <v>0</v>
      </c>
      <c r="L848">
        <f>IFERROR(VLOOKUP(G848,Store_Map!$A$2:$I$100,7,FALSE),"")</f>
        <v>0</v>
      </c>
      <c r="M848">
        <f>IFERROR(VLOOKUP(G848,Store_Map!$A$2:$I$100,8,FALSE),"")</f>
        <v>0</v>
      </c>
      <c r="N848">
        <f t="shared" si="117"/>
        <v>0</v>
      </c>
      <c r="O848" t="str">
        <f t="shared" si="118"/>
        <v>PASS</v>
      </c>
      <c r="P848" t="str">
        <f t="shared" si="119"/>
        <v>PASS</v>
      </c>
      <c r="Q848" t="str">
        <f t="shared" si="120"/>
        <v>PASS</v>
      </c>
      <c r="R848" t="str">
        <f t="shared" si="121"/>
        <v>PASS</v>
      </c>
      <c r="S848" t="str">
        <f t="shared" si="122"/>
        <v>PASS</v>
      </c>
      <c r="T848">
        <f t="shared" si="123"/>
        <v>100</v>
      </c>
      <c r="U848" t="str">
        <f t="shared" si="124"/>
        <v>Low</v>
      </c>
      <c r="V848" t="str">
        <f t="shared" si="125"/>
        <v>Clean</v>
      </c>
    </row>
    <row r="849" spans="1:22" x14ac:dyDescent="0.3">
      <c r="A849" t="str">
        <f>Raw_Data!A849</f>
        <v>6245772</v>
      </c>
      <c r="B849">
        <f>Raw_Data!B849</f>
        <v>45665</v>
      </c>
      <c r="C849" t="str">
        <f>Raw_Data!C849</f>
        <v>AMLODIPINE BESYLATE 5 MG TA</v>
      </c>
      <c r="D849" t="str">
        <f>Raw_Data!D849</f>
        <v>69097012715</v>
      </c>
      <c r="E849" t="str">
        <f>Raw_Data!E849</f>
        <v>YASIN, NURA</v>
      </c>
      <c r="F849" t="str">
        <f>Raw_Data!F849</f>
        <v>1265518567</v>
      </c>
      <c r="G849" t="str">
        <f>Raw_Data!H849</f>
        <v>0</v>
      </c>
      <c r="H849">
        <f>IFERROR(VLOOKUP(G849,Store_Map!$A$2:$I$100,3,FALSE),"")</f>
        <v>0</v>
      </c>
      <c r="I849">
        <f>IFERROR(VLOOKUP(G849,Store_Map!$A$2:$I$100,4,FALSE),"")</f>
        <v>0</v>
      </c>
      <c r="J849">
        <f>IFERROR(VLOOKUP(G849,Store_Map!$A$2:$I$100,5,FALSE),"")</f>
        <v>0</v>
      </c>
      <c r="K849">
        <f>IFERROR(VLOOKUP(G849,Store_Map!$A$2:$I$100,6,FALSE),"")</f>
        <v>0</v>
      </c>
      <c r="L849">
        <f>IFERROR(VLOOKUP(G849,Store_Map!$A$2:$I$100,7,FALSE),"")</f>
        <v>0</v>
      </c>
      <c r="M849">
        <f>IFERROR(VLOOKUP(G849,Store_Map!$A$2:$I$100,8,FALSE),"")</f>
        <v>0</v>
      </c>
      <c r="N849">
        <f t="shared" si="117"/>
        <v>0</v>
      </c>
      <c r="O849" t="str">
        <f t="shared" si="118"/>
        <v>PASS</v>
      </c>
      <c r="P849" t="str">
        <f t="shared" si="119"/>
        <v>PASS</v>
      </c>
      <c r="Q849" t="str">
        <f t="shared" si="120"/>
        <v>PASS</v>
      </c>
      <c r="R849" t="str">
        <f t="shared" si="121"/>
        <v>PASS</v>
      </c>
      <c r="S849" t="str">
        <f t="shared" si="122"/>
        <v>PASS</v>
      </c>
      <c r="T849">
        <f t="shared" si="123"/>
        <v>100</v>
      </c>
      <c r="U849" t="str">
        <f t="shared" si="124"/>
        <v>Low</v>
      </c>
      <c r="V849" t="str">
        <f t="shared" si="125"/>
        <v>Clean</v>
      </c>
    </row>
    <row r="850" spans="1:22" x14ac:dyDescent="0.3">
      <c r="A850" t="str">
        <f>Raw_Data!A850</f>
        <v>6250992</v>
      </c>
      <c r="B850">
        <f>Raw_Data!B850</f>
        <v>45665</v>
      </c>
      <c r="C850" t="str">
        <f>Raw_Data!C850</f>
        <v>ATORVASTATIN 40 MG TABLET</v>
      </c>
      <c r="D850" t="str">
        <f>Raw_Data!D850</f>
        <v>67877051310</v>
      </c>
      <c r="E850" t="str">
        <f>Raw_Data!E850</f>
        <v>YASIN, NURA</v>
      </c>
      <c r="F850" t="str">
        <f>Raw_Data!F850</f>
        <v>1265518567</v>
      </c>
      <c r="G850" t="str">
        <f>Raw_Data!H850</f>
        <v>0</v>
      </c>
      <c r="H850">
        <f>IFERROR(VLOOKUP(G850,Store_Map!$A$2:$I$100,3,FALSE),"")</f>
        <v>0</v>
      </c>
      <c r="I850">
        <f>IFERROR(VLOOKUP(G850,Store_Map!$A$2:$I$100,4,FALSE),"")</f>
        <v>0</v>
      </c>
      <c r="J850">
        <f>IFERROR(VLOOKUP(G850,Store_Map!$A$2:$I$100,5,FALSE),"")</f>
        <v>0</v>
      </c>
      <c r="K850">
        <f>IFERROR(VLOOKUP(G850,Store_Map!$A$2:$I$100,6,FALSE),"")</f>
        <v>0</v>
      </c>
      <c r="L850">
        <f>IFERROR(VLOOKUP(G850,Store_Map!$A$2:$I$100,7,FALSE),"")</f>
        <v>0</v>
      </c>
      <c r="M850">
        <f>IFERROR(VLOOKUP(G850,Store_Map!$A$2:$I$100,8,FALSE),"")</f>
        <v>0</v>
      </c>
      <c r="N850">
        <f t="shared" si="117"/>
        <v>0</v>
      </c>
      <c r="O850" t="str">
        <f t="shared" si="118"/>
        <v>PASS</v>
      </c>
      <c r="P850" t="str">
        <f t="shared" si="119"/>
        <v>PASS</v>
      </c>
      <c r="Q850" t="str">
        <f t="shared" si="120"/>
        <v>PASS</v>
      </c>
      <c r="R850" t="str">
        <f t="shared" si="121"/>
        <v>PASS</v>
      </c>
      <c r="S850" t="str">
        <f t="shared" si="122"/>
        <v>PASS</v>
      </c>
      <c r="T850">
        <f t="shared" si="123"/>
        <v>100</v>
      </c>
      <c r="U850" t="str">
        <f t="shared" si="124"/>
        <v>Low</v>
      </c>
      <c r="V850" t="str">
        <f t="shared" si="125"/>
        <v>Clean</v>
      </c>
    </row>
    <row r="851" spans="1:22" x14ac:dyDescent="0.3">
      <c r="A851" t="str">
        <f>Raw_Data!A851</f>
        <v>6249381</v>
      </c>
      <c r="B851">
        <f>Raw_Data!B851</f>
        <v>45665</v>
      </c>
      <c r="C851" t="str">
        <f>Raw_Data!C851</f>
        <v>ROSUVASTATIN CALCIUM 5 MG T</v>
      </c>
      <c r="D851" t="str">
        <f>Raw_Data!D851</f>
        <v>68462026190</v>
      </c>
      <c r="E851" t="str">
        <f>Raw_Data!E851</f>
        <v>GIBBS, JON</v>
      </c>
      <c r="F851" t="str">
        <f>Raw_Data!F851</f>
        <v>1700896156</v>
      </c>
      <c r="G851" t="str">
        <f>Raw_Data!H851</f>
        <v>0</v>
      </c>
      <c r="H851">
        <f>IFERROR(VLOOKUP(G851,Store_Map!$A$2:$I$100,3,FALSE),"")</f>
        <v>0</v>
      </c>
      <c r="I851">
        <f>IFERROR(VLOOKUP(G851,Store_Map!$A$2:$I$100,4,FALSE),"")</f>
        <v>0</v>
      </c>
      <c r="J851">
        <f>IFERROR(VLOOKUP(G851,Store_Map!$A$2:$I$100,5,FALSE),"")</f>
        <v>0</v>
      </c>
      <c r="K851">
        <f>IFERROR(VLOOKUP(G851,Store_Map!$A$2:$I$100,6,FALSE),"")</f>
        <v>0</v>
      </c>
      <c r="L851">
        <f>IFERROR(VLOOKUP(G851,Store_Map!$A$2:$I$100,7,FALSE),"")</f>
        <v>0</v>
      </c>
      <c r="M851">
        <f>IFERROR(VLOOKUP(G851,Store_Map!$A$2:$I$100,8,FALSE),"")</f>
        <v>0</v>
      </c>
      <c r="N851">
        <f t="shared" si="117"/>
        <v>0</v>
      </c>
      <c r="O851" t="str">
        <f t="shared" si="118"/>
        <v>PASS</v>
      </c>
      <c r="P851" t="str">
        <f t="shared" si="119"/>
        <v>PASS</v>
      </c>
      <c r="Q851" t="str">
        <f t="shared" si="120"/>
        <v>PASS</v>
      </c>
      <c r="R851" t="str">
        <f t="shared" si="121"/>
        <v>PASS</v>
      </c>
      <c r="S851" t="str">
        <f t="shared" si="122"/>
        <v>PASS</v>
      </c>
      <c r="T851">
        <f t="shared" si="123"/>
        <v>100</v>
      </c>
      <c r="U851" t="str">
        <f t="shared" si="124"/>
        <v>Low</v>
      </c>
      <c r="V851" t="str">
        <f t="shared" si="125"/>
        <v>Clean</v>
      </c>
    </row>
    <row r="852" spans="1:22" x14ac:dyDescent="0.3">
      <c r="A852" t="str">
        <f>Raw_Data!A852</f>
        <v>6240966</v>
      </c>
      <c r="B852">
        <f>Raw_Data!B852</f>
        <v>45665</v>
      </c>
      <c r="C852" t="str">
        <f>Raw_Data!C852</f>
        <v>FARXIGA 10 MG TABLET</v>
      </c>
      <c r="D852" t="str">
        <f>Raw_Data!D852</f>
        <v>310621030</v>
      </c>
      <c r="E852" t="str">
        <f>Raw_Data!E852</f>
        <v>BYNE, EDMUND</v>
      </c>
      <c r="F852" t="str">
        <f>Raw_Data!F852</f>
        <v>1033186648</v>
      </c>
      <c r="G852" t="str">
        <f>Raw_Data!H852</f>
        <v>0</v>
      </c>
      <c r="H852">
        <f>IFERROR(VLOOKUP(G852,Store_Map!$A$2:$I$100,3,FALSE),"")</f>
        <v>0</v>
      </c>
      <c r="I852">
        <f>IFERROR(VLOOKUP(G852,Store_Map!$A$2:$I$100,4,FALSE),"")</f>
        <v>0</v>
      </c>
      <c r="J852">
        <f>IFERROR(VLOOKUP(G852,Store_Map!$A$2:$I$100,5,FALSE),"")</f>
        <v>0</v>
      </c>
      <c r="K852">
        <f>IFERROR(VLOOKUP(G852,Store_Map!$A$2:$I$100,6,FALSE),"")</f>
        <v>0</v>
      </c>
      <c r="L852">
        <f>IFERROR(VLOOKUP(G852,Store_Map!$A$2:$I$100,7,FALSE),"")</f>
        <v>0</v>
      </c>
      <c r="M852">
        <f>IFERROR(VLOOKUP(G852,Store_Map!$A$2:$I$100,8,FALSE),"")</f>
        <v>0</v>
      </c>
      <c r="N852">
        <f t="shared" si="117"/>
        <v>0</v>
      </c>
      <c r="O852" t="str">
        <f t="shared" si="118"/>
        <v>PASS</v>
      </c>
      <c r="P852" t="str">
        <f t="shared" si="119"/>
        <v>REVIEW</v>
      </c>
      <c r="Q852" t="str">
        <f t="shared" si="120"/>
        <v>PASS</v>
      </c>
      <c r="R852" t="str">
        <f t="shared" si="121"/>
        <v>PASS</v>
      </c>
      <c r="S852" t="str">
        <f t="shared" si="122"/>
        <v>REVIEW</v>
      </c>
      <c r="T852">
        <f t="shared" si="123"/>
        <v>90</v>
      </c>
      <c r="U852" t="str">
        <f t="shared" si="124"/>
        <v>Low</v>
      </c>
      <c r="V852" t="str">
        <f t="shared" si="125"/>
        <v>Invalid NDC</v>
      </c>
    </row>
    <row r="853" spans="1:22" x14ac:dyDescent="0.3">
      <c r="A853" t="str">
        <f>Raw_Data!A853</f>
        <v>6229734</v>
      </c>
      <c r="B853">
        <f>Raw_Data!B853</f>
        <v>45665</v>
      </c>
      <c r="C853" t="str">
        <f>Raw_Data!C853</f>
        <v>LABETALOL HCL 200 MG TABLET</v>
      </c>
      <c r="D853" t="str">
        <f>Raw_Data!D853</f>
        <v>70377006113</v>
      </c>
      <c r="E853" t="str">
        <f>Raw_Data!E853</f>
        <v>BYNE, EDMUND</v>
      </c>
      <c r="F853" t="str">
        <f>Raw_Data!F853</f>
        <v>1033186648</v>
      </c>
      <c r="G853" t="str">
        <f>Raw_Data!H853</f>
        <v>0</v>
      </c>
      <c r="H853">
        <f>IFERROR(VLOOKUP(G853,Store_Map!$A$2:$I$100,3,FALSE),"")</f>
        <v>0</v>
      </c>
      <c r="I853">
        <f>IFERROR(VLOOKUP(G853,Store_Map!$A$2:$I$100,4,FALSE),"")</f>
        <v>0</v>
      </c>
      <c r="J853">
        <f>IFERROR(VLOOKUP(G853,Store_Map!$A$2:$I$100,5,FALSE),"")</f>
        <v>0</v>
      </c>
      <c r="K853">
        <f>IFERROR(VLOOKUP(G853,Store_Map!$A$2:$I$100,6,FALSE),"")</f>
        <v>0</v>
      </c>
      <c r="L853">
        <f>IFERROR(VLOOKUP(G853,Store_Map!$A$2:$I$100,7,FALSE),"")</f>
        <v>0</v>
      </c>
      <c r="M853">
        <f>IFERROR(VLOOKUP(G853,Store_Map!$A$2:$I$100,8,FALSE),"")</f>
        <v>0</v>
      </c>
      <c r="N853">
        <f t="shared" si="117"/>
        <v>0</v>
      </c>
      <c r="O853" t="str">
        <f t="shared" si="118"/>
        <v>PASS</v>
      </c>
      <c r="P853" t="str">
        <f t="shared" si="119"/>
        <v>PASS</v>
      </c>
      <c r="Q853" t="str">
        <f t="shared" si="120"/>
        <v>PASS</v>
      </c>
      <c r="R853" t="str">
        <f t="shared" si="121"/>
        <v>PASS</v>
      </c>
      <c r="S853" t="str">
        <f t="shared" si="122"/>
        <v>PASS</v>
      </c>
      <c r="T853">
        <f t="shared" si="123"/>
        <v>100</v>
      </c>
      <c r="U853" t="str">
        <f t="shared" si="124"/>
        <v>Low</v>
      </c>
      <c r="V853" t="str">
        <f t="shared" si="125"/>
        <v>Clean</v>
      </c>
    </row>
    <row r="854" spans="1:22" x14ac:dyDescent="0.3">
      <c r="A854" t="str">
        <f>Raw_Data!A854</f>
        <v>6249637</v>
      </c>
      <c r="B854">
        <f>Raw_Data!B854</f>
        <v>45665</v>
      </c>
      <c r="C854" t="str">
        <f>Raw_Data!C854</f>
        <v>AMLODIPINE-ATORVAST 10-20 M</v>
      </c>
      <c r="D854" t="str">
        <f>Raw_Data!D854</f>
        <v>378451893</v>
      </c>
      <c r="E854" t="str">
        <f>Raw_Data!E854</f>
        <v>MACHADO, MARIA</v>
      </c>
      <c r="F854" t="str">
        <f>Raw_Data!F854</f>
        <v>1619100302</v>
      </c>
      <c r="G854" t="str">
        <f>Raw_Data!H854</f>
        <v>0</v>
      </c>
      <c r="H854">
        <f>IFERROR(VLOOKUP(G854,Store_Map!$A$2:$I$100,3,FALSE),"")</f>
        <v>0</v>
      </c>
      <c r="I854">
        <f>IFERROR(VLOOKUP(G854,Store_Map!$A$2:$I$100,4,FALSE),"")</f>
        <v>0</v>
      </c>
      <c r="J854">
        <f>IFERROR(VLOOKUP(G854,Store_Map!$A$2:$I$100,5,FALSE),"")</f>
        <v>0</v>
      </c>
      <c r="K854">
        <f>IFERROR(VLOOKUP(G854,Store_Map!$A$2:$I$100,6,FALSE),"")</f>
        <v>0</v>
      </c>
      <c r="L854">
        <f>IFERROR(VLOOKUP(G854,Store_Map!$A$2:$I$100,7,FALSE),"")</f>
        <v>0</v>
      </c>
      <c r="M854">
        <f>IFERROR(VLOOKUP(G854,Store_Map!$A$2:$I$100,8,FALSE),"")</f>
        <v>0</v>
      </c>
      <c r="N854">
        <f t="shared" si="117"/>
        <v>0</v>
      </c>
      <c r="O854" t="str">
        <f t="shared" si="118"/>
        <v>PASS</v>
      </c>
      <c r="P854" t="str">
        <f t="shared" si="119"/>
        <v>REVIEW</v>
      </c>
      <c r="Q854" t="str">
        <f t="shared" si="120"/>
        <v>PASS</v>
      </c>
      <c r="R854" t="str">
        <f t="shared" si="121"/>
        <v>PASS</v>
      </c>
      <c r="S854" t="str">
        <f t="shared" si="122"/>
        <v>REVIEW</v>
      </c>
      <c r="T854">
        <f t="shared" si="123"/>
        <v>90</v>
      </c>
      <c r="U854" t="str">
        <f t="shared" si="124"/>
        <v>Low</v>
      </c>
      <c r="V854" t="str">
        <f t="shared" si="125"/>
        <v>Invalid NDC</v>
      </c>
    </row>
    <row r="855" spans="1:22" x14ac:dyDescent="0.3">
      <c r="A855" t="str">
        <f>Raw_Data!A855</f>
        <v>6251578</v>
      </c>
      <c r="B855">
        <f>Raw_Data!B855</f>
        <v>45665</v>
      </c>
      <c r="C855" t="str">
        <f>Raw_Data!C855</f>
        <v>AZITHROMYCIN 250 MG TABLET</v>
      </c>
      <c r="D855" t="str">
        <f>Raw_Data!D855</f>
        <v>50111078751</v>
      </c>
      <c r="E855" t="str">
        <f>Raw_Data!E855</f>
        <v>BYNE, EDMUND</v>
      </c>
      <c r="F855" t="str">
        <f>Raw_Data!F855</f>
        <v>1033186648</v>
      </c>
      <c r="G855" t="str">
        <f>Raw_Data!H855</f>
        <v>0</v>
      </c>
      <c r="H855">
        <f>IFERROR(VLOOKUP(G855,Store_Map!$A$2:$I$100,3,FALSE),"")</f>
        <v>0</v>
      </c>
      <c r="I855">
        <f>IFERROR(VLOOKUP(G855,Store_Map!$A$2:$I$100,4,FALSE),"")</f>
        <v>0</v>
      </c>
      <c r="J855">
        <f>IFERROR(VLOOKUP(G855,Store_Map!$A$2:$I$100,5,FALSE),"")</f>
        <v>0</v>
      </c>
      <c r="K855">
        <f>IFERROR(VLOOKUP(G855,Store_Map!$A$2:$I$100,6,FALSE),"")</f>
        <v>0</v>
      </c>
      <c r="L855">
        <f>IFERROR(VLOOKUP(G855,Store_Map!$A$2:$I$100,7,FALSE),"")</f>
        <v>0</v>
      </c>
      <c r="M855">
        <f>IFERROR(VLOOKUP(G855,Store_Map!$A$2:$I$100,8,FALSE),"")</f>
        <v>0</v>
      </c>
      <c r="N855">
        <f t="shared" si="117"/>
        <v>0</v>
      </c>
      <c r="O855" t="str">
        <f t="shared" si="118"/>
        <v>PASS</v>
      </c>
      <c r="P855" t="str">
        <f t="shared" si="119"/>
        <v>PASS</v>
      </c>
      <c r="Q855" t="str">
        <f t="shared" si="120"/>
        <v>PASS</v>
      </c>
      <c r="R855" t="str">
        <f t="shared" si="121"/>
        <v>PASS</v>
      </c>
      <c r="S855" t="str">
        <f t="shared" si="122"/>
        <v>PASS</v>
      </c>
      <c r="T855">
        <f t="shared" si="123"/>
        <v>100</v>
      </c>
      <c r="U855" t="str">
        <f t="shared" si="124"/>
        <v>Low</v>
      </c>
      <c r="V855" t="str">
        <f t="shared" si="125"/>
        <v>Clean</v>
      </c>
    </row>
    <row r="856" spans="1:22" x14ac:dyDescent="0.3">
      <c r="A856" t="str">
        <f>Raw_Data!A856</f>
        <v>6247562</v>
      </c>
      <c r="B856">
        <f>Raw_Data!B856</f>
        <v>45665</v>
      </c>
      <c r="C856" t="str">
        <f>Raw_Data!C856</f>
        <v>LOSARTAN POTASSIUM 25 MG TA</v>
      </c>
      <c r="D856" t="str">
        <f>Raw_Data!D856</f>
        <v>68382013510</v>
      </c>
      <c r="E856" t="str">
        <f>Raw_Data!E856</f>
        <v>GIBBS, JON</v>
      </c>
      <c r="F856" t="str">
        <f>Raw_Data!F856</f>
        <v>1700896156</v>
      </c>
      <c r="G856" t="str">
        <f>Raw_Data!H856</f>
        <v>0</v>
      </c>
      <c r="H856">
        <f>IFERROR(VLOOKUP(G856,Store_Map!$A$2:$I$100,3,FALSE),"")</f>
        <v>0</v>
      </c>
      <c r="I856">
        <f>IFERROR(VLOOKUP(G856,Store_Map!$A$2:$I$100,4,FALSE),"")</f>
        <v>0</v>
      </c>
      <c r="J856">
        <f>IFERROR(VLOOKUP(G856,Store_Map!$A$2:$I$100,5,FALSE),"")</f>
        <v>0</v>
      </c>
      <c r="K856">
        <f>IFERROR(VLOOKUP(G856,Store_Map!$A$2:$I$100,6,FALSE),"")</f>
        <v>0</v>
      </c>
      <c r="L856">
        <f>IFERROR(VLOOKUP(G856,Store_Map!$A$2:$I$100,7,FALSE),"")</f>
        <v>0</v>
      </c>
      <c r="M856">
        <f>IFERROR(VLOOKUP(G856,Store_Map!$A$2:$I$100,8,FALSE),"")</f>
        <v>0</v>
      </c>
      <c r="N856">
        <f t="shared" si="117"/>
        <v>0</v>
      </c>
      <c r="O856" t="str">
        <f t="shared" si="118"/>
        <v>PASS</v>
      </c>
      <c r="P856" t="str">
        <f t="shared" si="119"/>
        <v>PASS</v>
      </c>
      <c r="Q856" t="str">
        <f t="shared" si="120"/>
        <v>PASS</v>
      </c>
      <c r="R856" t="str">
        <f t="shared" si="121"/>
        <v>PASS</v>
      </c>
      <c r="S856" t="str">
        <f t="shared" si="122"/>
        <v>PASS</v>
      </c>
      <c r="T856">
        <f t="shared" si="123"/>
        <v>100</v>
      </c>
      <c r="U856" t="str">
        <f t="shared" si="124"/>
        <v>Low</v>
      </c>
      <c r="V856" t="str">
        <f t="shared" si="125"/>
        <v>Clean</v>
      </c>
    </row>
    <row r="857" spans="1:22" x14ac:dyDescent="0.3">
      <c r="A857" t="str">
        <f>Raw_Data!A857</f>
        <v>6247561</v>
      </c>
      <c r="B857">
        <f>Raw_Data!B857</f>
        <v>45665</v>
      </c>
      <c r="C857" t="str">
        <f>Raw_Data!C857</f>
        <v>LOVASTATIN 40 MG TABLET</v>
      </c>
      <c r="D857" t="str">
        <f>Raw_Data!D857</f>
        <v>93092810</v>
      </c>
      <c r="E857" t="str">
        <f>Raw_Data!E857</f>
        <v>GIBBS, JON</v>
      </c>
      <c r="F857" t="str">
        <f>Raw_Data!F857</f>
        <v>1700896156</v>
      </c>
      <c r="G857" t="str">
        <f>Raw_Data!H857</f>
        <v>0</v>
      </c>
      <c r="H857">
        <f>IFERROR(VLOOKUP(G857,Store_Map!$A$2:$I$100,3,FALSE),"")</f>
        <v>0</v>
      </c>
      <c r="I857">
        <f>IFERROR(VLOOKUP(G857,Store_Map!$A$2:$I$100,4,FALSE),"")</f>
        <v>0</v>
      </c>
      <c r="J857">
        <f>IFERROR(VLOOKUP(G857,Store_Map!$A$2:$I$100,5,FALSE),"")</f>
        <v>0</v>
      </c>
      <c r="K857">
        <f>IFERROR(VLOOKUP(G857,Store_Map!$A$2:$I$100,6,FALSE),"")</f>
        <v>0</v>
      </c>
      <c r="L857">
        <f>IFERROR(VLOOKUP(G857,Store_Map!$A$2:$I$100,7,FALSE),"")</f>
        <v>0</v>
      </c>
      <c r="M857">
        <f>IFERROR(VLOOKUP(G857,Store_Map!$A$2:$I$100,8,FALSE),"")</f>
        <v>0</v>
      </c>
      <c r="N857">
        <f t="shared" si="117"/>
        <v>0</v>
      </c>
      <c r="O857" t="str">
        <f t="shared" si="118"/>
        <v>PASS</v>
      </c>
      <c r="P857" t="str">
        <f t="shared" si="119"/>
        <v>REVIEW</v>
      </c>
      <c r="Q857" t="str">
        <f t="shared" si="120"/>
        <v>PASS</v>
      </c>
      <c r="R857" t="str">
        <f t="shared" si="121"/>
        <v>PASS</v>
      </c>
      <c r="S857" t="str">
        <f t="shared" si="122"/>
        <v>REVIEW</v>
      </c>
      <c r="T857">
        <f t="shared" si="123"/>
        <v>90</v>
      </c>
      <c r="U857" t="str">
        <f t="shared" si="124"/>
        <v>Low</v>
      </c>
      <c r="V857" t="str">
        <f t="shared" si="125"/>
        <v>Invalid NDC</v>
      </c>
    </row>
    <row r="858" spans="1:22" x14ac:dyDescent="0.3">
      <c r="A858" t="str">
        <f>Raw_Data!A858</f>
        <v>6246194</v>
      </c>
      <c r="B858">
        <f>Raw_Data!B858</f>
        <v>45665</v>
      </c>
      <c r="C858" t="str">
        <f>Raw_Data!C858</f>
        <v>ASPIRIN EC 81 MG TABLET</v>
      </c>
      <c r="D858" t="str">
        <f>Raw_Data!D858</f>
        <v>904678370</v>
      </c>
      <c r="E858" t="str">
        <f>Raw_Data!E858</f>
        <v>GIBBS, JON</v>
      </c>
      <c r="F858" t="str">
        <f>Raw_Data!F858</f>
        <v>1700896156</v>
      </c>
      <c r="G858" t="str">
        <f>Raw_Data!H858</f>
        <v>0</v>
      </c>
      <c r="H858">
        <f>IFERROR(VLOOKUP(G858,Store_Map!$A$2:$I$100,3,FALSE),"")</f>
        <v>0</v>
      </c>
      <c r="I858">
        <f>IFERROR(VLOOKUP(G858,Store_Map!$A$2:$I$100,4,FALSE),"")</f>
        <v>0</v>
      </c>
      <c r="J858">
        <f>IFERROR(VLOOKUP(G858,Store_Map!$A$2:$I$100,5,FALSE),"")</f>
        <v>0</v>
      </c>
      <c r="K858">
        <f>IFERROR(VLOOKUP(G858,Store_Map!$A$2:$I$100,6,FALSE),"")</f>
        <v>0</v>
      </c>
      <c r="L858">
        <f>IFERROR(VLOOKUP(G858,Store_Map!$A$2:$I$100,7,FALSE),"")</f>
        <v>0</v>
      </c>
      <c r="M858">
        <f>IFERROR(VLOOKUP(G858,Store_Map!$A$2:$I$100,8,FALSE),"")</f>
        <v>0</v>
      </c>
      <c r="N858">
        <f t="shared" si="117"/>
        <v>0</v>
      </c>
      <c r="O858" t="str">
        <f t="shared" si="118"/>
        <v>PASS</v>
      </c>
      <c r="P858" t="str">
        <f t="shared" si="119"/>
        <v>REVIEW</v>
      </c>
      <c r="Q858" t="str">
        <f t="shared" si="120"/>
        <v>PASS</v>
      </c>
      <c r="R858" t="str">
        <f t="shared" si="121"/>
        <v>PASS</v>
      </c>
      <c r="S858" t="str">
        <f t="shared" si="122"/>
        <v>REVIEW</v>
      </c>
      <c r="T858">
        <f t="shared" si="123"/>
        <v>90</v>
      </c>
      <c r="U858" t="str">
        <f t="shared" si="124"/>
        <v>Low</v>
      </c>
      <c r="V858" t="str">
        <f t="shared" si="125"/>
        <v>Invalid NDC</v>
      </c>
    </row>
    <row r="859" spans="1:22" x14ac:dyDescent="0.3">
      <c r="A859" t="str">
        <f>Raw_Data!A859</f>
        <v>6246193</v>
      </c>
      <c r="B859">
        <f>Raw_Data!B859</f>
        <v>45665</v>
      </c>
      <c r="C859" t="str">
        <f>Raw_Data!C859</f>
        <v>AMLODIPINE BESYLATE 5 MG TA</v>
      </c>
      <c r="D859" t="str">
        <f>Raw_Data!D859</f>
        <v>69097012715</v>
      </c>
      <c r="E859" t="str">
        <f>Raw_Data!E859</f>
        <v>GIBBS, JON</v>
      </c>
      <c r="F859" t="str">
        <f>Raw_Data!F859</f>
        <v>1700896156</v>
      </c>
      <c r="G859" t="str">
        <f>Raw_Data!H859</f>
        <v>0</v>
      </c>
      <c r="H859">
        <f>IFERROR(VLOOKUP(G859,Store_Map!$A$2:$I$100,3,FALSE),"")</f>
        <v>0</v>
      </c>
      <c r="I859">
        <f>IFERROR(VLOOKUP(G859,Store_Map!$A$2:$I$100,4,FALSE),"")</f>
        <v>0</v>
      </c>
      <c r="J859">
        <f>IFERROR(VLOOKUP(G859,Store_Map!$A$2:$I$100,5,FALSE),"")</f>
        <v>0</v>
      </c>
      <c r="K859">
        <f>IFERROR(VLOOKUP(G859,Store_Map!$A$2:$I$100,6,FALSE),"")</f>
        <v>0</v>
      </c>
      <c r="L859">
        <f>IFERROR(VLOOKUP(G859,Store_Map!$A$2:$I$100,7,FALSE),"")</f>
        <v>0</v>
      </c>
      <c r="M859">
        <f>IFERROR(VLOOKUP(G859,Store_Map!$A$2:$I$100,8,FALSE),"")</f>
        <v>0</v>
      </c>
      <c r="N859">
        <f t="shared" si="117"/>
        <v>0</v>
      </c>
      <c r="O859" t="str">
        <f t="shared" si="118"/>
        <v>PASS</v>
      </c>
      <c r="P859" t="str">
        <f t="shared" si="119"/>
        <v>PASS</v>
      </c>
      <c r="Q859" t="str">
        <f t="shared" si="120"/>
        <v>PASS</v>
      </c>
      <c r="R859" t="str">
        <f t="shared" si="121"/>
        <v>PASS</v>
      </c>
      <c r="S859" t="str">
        <f t="shared" si="122"/>
        <v>PASS</v>
      </c>
      <c r="T859">
        <f t="shared" si="123"/>
        <v>100</v>
      </c>
      <c r="U859" t="str">
        <f t="shared" si="124"/>
        <v>Low</v>
      </c>
      <c r="V859" t="str">
        <f t="shared" si="125"/>
        <v>Clean</v>
      </c>
    </row>
    <row r="860" spans="1:22" x14ac:dyDescent="0.3">
      <c r="A860" t="str">
        <f>Raw_Data!A860</f>
        <v>6246192</v>
      </c>
      <c r="B860">
        <f>Raw_Data!B860</f>
        <v>45665</v>
      </c>
      <c r="C860" t="str">
        <f>Raw_Data!C860</f>
        <v>GLIPIZIDE 10 MG TABLET</v>
      </c>
      <c r="D860" t="str">
        <f>Raw_Data!D860</f>
        <v>60505014201</v>
      </c>
      <c r="E860" t="str">
        <f>Raw_Data!E860</f>
        <v>GIBBS, JON</v>
      </c>
      <c r="F860" t="str">
        <f>Raw_Data!F860</f>
        <v>1700896156</v>
      </c>
      <c r="G860" t="str">
        <f>Raw_Data!H860</f>
        <v>0</v>
      </c>
      <c r="H860">
        <f>IFERROR(VLOOKUP(G860,Store_Map!$A$2:$I$100,3,FALSE),"")</f>
        <v>0</v>
      </c>
      <c r="I860">
        <f>IFERROR(VLOOKUP(G860,Store_Map!$A$2:$I$100,4,FALSE),"")</f>
        <v>0</v>
      </c>
      <c r="J860">
        <f>IFERROR(VLOOKUP(G860,Store_Map!$A$2:$I$100,5,FALSE),"")</f>
        <v>0</v>
      </c>
      <c r="K860">
        <f>IFERROR(VLOOKUP(G860,Store_Map!$A$2:$I$100,6,FALSE),"")</f>
        <v>0</v>
      </c>
      <c r="L860">
        <f>IFERROR(VLOOKUP(G860,Store_Map!$A$2:$I$100,7,FALSE),"")</f>
        <v>0</v>
      </c>
      <c r="M860">
        <f>IFERROR(VLOOKUP(G860,Store_Map!$A$2:$I$100,8,FALSE),"")</f>
        <v>0</v>
      </c>
      <c r="N860">
        <f t="shared" si="117"/>
        <v>0</v>
      </c>
      <c r="O860" t="str">
        <f t="shared" si="118"/>
        <v>PASS</v>
      </c>
      <c r="P860" t="str">
        <f t="shared" si="119"/>
        <v>PASS</v>
      </c>
      <c r="Q860" t="str">
        <f t="shared" si="120"/>
        <v>PASS</v>
      </c>
      <c r="R860" t="str">
        <f t="shared" si="121"/>
        <v>PASS</v>
      </c>
      <c r="S860" t="str">
        <f t="shared" si="122"/>
        <v>PASS</v>
      </c>
      <c r="T860">
        <f t="shared" si="123"/>
        <v>100</v>
      </c>
      <c r="U860" t="str">
        <f t="shared" si="124"/>
        <v>Low</v>
      </c>
      <c r="V860" t="str">
        <f t="shared" si="125"/>
        <v>Clean</v>
      </c>
    </row>
    <row r="861" spans="1:22" x14ac:dyDescent="0.3">
      <c r="A861" t="str">
        <f>Raw_Data!A861</f>
        <v>6232600</v>
      </c>
      <c r="B861">
        <f>Raw_Data!B861</f>
        <v>45665</v>
      </c>
      <c r="C861" t="str">
        <f>Raw_Data!C861</f>
        <v>IBUPROFEN 800 MG TABLET</v>
      </c>
      <c r="D861" t="str">
        <f>Raw_Data!D861</f>
        <v>59651036205</v>
      </c>
      <c r="E861" t="str">
        <f>Raw_Data!E861</f>
        <v>GIBBS, JON</v>
      </c>
      <c r="F861" t="str">
        <f>Raw_Data!F861</f>
        <v>1700896156</v>
      </c>
      <c r="G861" t="str">
        <f>Raw_Data!H861</f>
        <v>0</v>
      </c>
      <c r="H861">
        <f>IFERROR(VLOOKUP(G861,Store_Map!$A$2:$I$100,3,FALSE),"")</f>
        <v>0</v>
      </c>
      <c r="I861">
        <f>IFERROR(VLOOKUP(G861,Store_Map!$A$2:$I$100,4,FALSE),"")</f>
        <v>0</v>
      </c>
      <c r="J861">
        <f>IFERROR(VLOOKUP(G861,Store_Map!$A$2:$I$100,5,FALSE),"")</f>
        <v>0</v>
      </c>
      <c r="K861">
        <f>IFERROR(VLOOKUP(G861,Store_Map!$A$2:$I$100,6,FALSE),"")</f>
        <v>0</v>
      </c>
      <c r="L861">
        <f>IFERROR(VLOOKUP(G861,Store_Map!$A$2:$I$100,7,FALSE),"")</f>
        <v>0</v>
      </c>
      <c r="M861">
        <f>IFERROR(VLOOKUP(G861,Store_Map!$A$2:$I$100,8,FALSE),"")</f>
        <v>0</v>
      </c>
      <c r="N861">
        <f t="shared" si="117"/>
        <v>0</v>
      </c>
      <c r="O861" t="str">
        <f t="shared" si="118"/>
        <v>PASS</v>
      </c>
      <c r="P861" t="str">
        <f t="shared" si="119"/>
        <v>PASS</v>
      </c>
      <c r="Q861" t="str">
        <f t="shared" si="120"/>
        <v>PASS</v>
      </c>
      <c r="R861" t="str">
        <f t="shared" si="121"/>
        <v>PASS</v>
      </c>
      <c r="S861" t="str">
        <f t="shared" si="122"/>
        <v>PASS</v>
      </c>
      <c r="T861">
        <f t="shared" si="123"/>
        <v>100</v>
      </c>
      <c r="U861" t="str">
        <f t="shared" si="124"/>
        <v>Low</v>
      </c>
      <c r="V861" t="str">
        <f t="shared" si="125"/>
        <v>Clean</v>
      </c>
    </row>
    <row r="862" spans="1:22" x14ac:dyDescent="0.3">
      <c r="A862" t="str">
        <f>Raw_Data!A862</f>
        <v>4010749</v>
      </c>
      <c r="B862">
        <f>Raw_Data!B862</f>
        <v>45665</v>
      </c>
      <c r="C862" t="str">
        <f>Raw_Data!C862</f>
        <v>ZOLPIDEM TARTRATE 10 MG TAB</v>
      </c>
      <c r="D862" t="str">
        <f>Raw_Data!D862</f>
        <v>13668000810</v>
      </c>
      <c r="E862" t="str">
        <f>Raw_Data!E862</f>
        <v>GIBBS, JON</v>
      </c>
      <c r="F862" t="str">
        <f>Raw_Data!F862</f>
        <v>1700896156</v>
      </c>
      <c r="G862" t="str">
        <f>Raw_Data!H862</f>
        <v>0</v>
      </c>
      <c r="H862">
        <f>IFERROR(VLOOKUP(G862,Store_Map!$A$2:$I$100,3,FALSE),"")</f>
        <v>0</v>
      </c>
      <c r="I862">
        <f>IFERROR(VLOOKUP(G862,Store_Map!$A$2:$I$100,4,FALSE),"")</f>
        <v>0</v>
      </c>
      <c r="J862">
        <f>IFERROR(VLOOKUP(G862,Store_Map!$A$2:$I$100,5,FALSE),"")</f>
        <v>0</v>
      </c>
      <c r="K862">
        <f>IFERROR(VLOOKUP(G862,Store_Map!$A$2:$I$100,6,FALSE),"")</f>
        <v>0</v>
      </c>
      <c r="L862">
        <f>IFERROR(VLOOKUP(G862,Store_Map!$A$2:$I$100,7,FALSE),"")</f>
        <v>0</v>
      </c>
      <c r="M862">
        <f>IFERROR(VLOOKUP(G862,Store_Map!$A$2:$I$100,8,FALSE),"")</f>
        <v>0</v>
      </c>
      <c r="N862">
        <f t="shared" si="117"/>
        <v>0</v>
      </c>
      <c r="O862" t="str">
        <f t="shared" si="118"/>
        <v>PASS</v>
      </c>
      <c r="P862" t="str">
        <f t="shared" si="119"/>
        <v>PASS</v>
      </c>
      <c r="Q862" t="str">
        <f t="shared" si="120"/>
        <v>PASS</v>
      </c>
      <c r="R862" t="str">
        <f t="shared" si="121"/>
        <v>PASS</v>
      </c>
      <c r="S862" t="str">
        <f t="shared" si="122"/>
        <v>PASS</v>
      </c>
      <c r="T862">
        <f t="shared" si="123"/>
        <v>100</v>
      </c>
      <c r="U862" t="str">
        <f t="shared" si="124"/>
        <v>Low</v>
      </c>
      <c r="V862" t="str">
        <f t="shared" si="125"/>
        <v>Clean</v>
      </c>
    </row>
    <row r="863" spans="1:22" x14ac:dyDescent="0.3">
      <c r="A863" t="str">
        <f>Raw_Data!A863</f>
        <v>6248876</v>
      </c>
      <c r="B863">
        <f>Raw_Data!B863</f>
        <v>45665</v>
      </c>
      <c r="C863" t="str">
        <f>Raw_Data!C863</f>
        <v>GABAPENTIN 800 MG TABLET</v>
      </c>
      <c r="D863" t="str">
        <f>Raw_Data!D863</f>
        <v>71093011205</v>
      </c>
      <c r="E863" t="str">
        <f>Raw_Data!E863</f>
        <v>GIBBS, JON</v>
      </c>
      <c r="F863" t="str">
        <f>Raw_Data!F863</f>
        <v>1700896156</v>
      </c>
      <c r="G863" t="str">
        <f>Raw_Data!H863</f>
        <v>0</v>
      </c>
      <c r="H863">
        <f>IFERROR(VLOOKUP(G863,Store_Map!$A$2:$I$100,3,FALSE),"")</f>
        <v>0</v>
      </c>
      <c r="I863">
        <f>IFERROR(VLOOKUP(G863,Store_Map!$A$2:$I$100,4,FALSE),"")</f>
        <v>0</v>
      </c>
      <c r="J863">
        <f>IFERROR(VLOOKUP(G863,Store_Map!$A$2:$I$100,5,FALSE),"")</f>
        <v>0</v>
      </c>
      <c r="K863">
        <f>IFERROR(VLOOKUP(G863,Store_Map!$A$2:$I$100,6,FALSE),"")</f>
        <v>0</v>
      </c>
      <c r="L863">
        <f>IFERROR(VLOOKUP(G863,Store_Map!$A$2:$I$100,7,FALSE),"")</f>
        <v>0</v>
      </c>
      <c r="M863">
        <f>IFERROR(VLOOKUP(G863,Store_Map!$A$2:$I$100,8,FALSE),"")</f>
        <v>0</v>
      </c>
      <c r="N863">
        <f t="shared" si="117"/>
        <v>0</v>
      </c>
      <c r="O863" t="str">
        <f t="shared" si="118"/>
        <v>PASS</v>
      </c>
      <c r="P863" t="str">
        <f t="shared" si="119"/>
        <v>PASS</v>
      </c>
      <c r="Q863" t="str">
        <f t="shared" si="120"/>
        <v>PASS</v>
      </c>
      <c r="R863" t="str">
        <f t="shared" si="121"/>
        <v>PASS</v>
      </c>
      <c r="S863" t="str">
        <f t="shared" si="122"/>
        <v>PASS</v>
      </c>
      <c r="T863">
        <f t="shared" si="123"/>
        <v>100</v>
      </c>
      <c r="U863" t="str">
        <f t="shared" si="124"/>
        <v>Low</v>
      </c>
      <c r="V863" t="str">
        <f t="shared" si="125"/>
        <v>Clean</v>
      </c>
    </row>
    <row r="864" spans="1:22" x14ac:dyDescent="0.3">
      <c r="A864" t="str">
        <f>Raw_Data!A864</f>
        <v>6251579</v>
      </c>
      <c r="B864">
        <f>Raw_Data!B864</f>
        <v>45665</v>
      </c>
      <c r="C864" t="str">
        <f>Raw_Data!C864</f>
        <v>LOSARTAN-HCTZ 100-25 MG TAB</v>
      </c>
      <c r="D864" t="str">
        <f>Raw_Data!D864</f>
        <v>65862047099</v>
      </c>
      <c r="E864" t="str">
        <f>Raw_Data!E864</f>
        <v>GIBBS, JON</v>
      </c>
      <c r="F864" t="str">
        <f>Raw_Data!F864</f>
        <v>1700896156</v>
      </c>
      <c r="G864" t="str">
        <f>Raw_Data!H864</f>
        <v>0</v>
      </c>
      <c r="H864">
        <f>IFERROR(VLOOKUP(G864,Store_Map!$A$2:$I$100,3,FALSE),"")</f>
        <v>0</v>
      </c>
      <c r="I864">
        <f>IFERROR(VLOOKUP(G864,Store_Map!$A$2:$I$100,4,FALSE),"")</f>
        <v>0</v>
      </c>
      <c r="J864">
        <f>IFERROR(VLOOKUP(G864,Store_Map!$A$2:$I$100,5,FALSE),"")</f>
        <v>0</v>
      </c>
      <c r="K864">
        <f>IFERROR(VLOOKUP(G864,Store_Map!$A$2:$I$100,6,FALSE),"")</f>
        <v>0</v>
      </c>
      <c r="L864">
        <f>IFERROR(VLOOKUP(G864,Store_Map!$A$2:$I$100,7,FALSE),"")</f>
        <v>0</v>
      </c>
      <c r="M864">
        <f>IFERROR(VLOOKUP(G864,Store_Map!$A$2:$I$100,8,FALSE),"")</f>
        <v>0</v>
      </c>
      <c r="N864">
        <f t="shared" si="117"/>
        <v>0</v>
      </c>
      <c r="O864" t="str">
        <f t="shared" si="118"/>
        <v>PASS</v>
      </c>
      <c r="P864" t="str">
        <f t="shared" si="119"/>
        <v>PASS</v>
      </c>
      <c r="Q864" t="str">
        <f t="shared" si="120"/>
        <v>PASS</v>
      </c>
      <c r="R864" t="str">
        <f t="shared" si="121"/>
        <v>PASS</v>
      </c>
      <c r="S864" t="str">
        <f t="shared" si="122"/>
        <v>PASS</v>
      </c>
      <c r="T864">
        <f t="shared" si="123"/>
        <v>100</v>
      </c>
      <c r="U864" t="str">
        <f t="shared" si="124"/>
        <v>Low</v>
      </c>
      <c r="V864" t="str">
        <f t="shared" si="125"/>
        <v>Clean</v>
      </c>
    </row>
    <row r="865" spans="1:22" x14ac:dyDescent="0.3">
      <c r="A865" t="str">
        <f>Raw_Data!A865</f>
        <v>6251580</v>
      </c>
      <c r="B865">
        <f>Raw_Data!B865</f>
        <v>45665</v>
      </c>
      <c r="C865" t="str">
        <f>Raw_Data!C865</f>
        <v>AMLODIPINE BESYLATE 5 MG TA</v>
      </c>
      <c r="D865" t="str">
        <f>Raw_Data!D865</f>
        <v>69097012715</v>
      </c>
      <c r="E865" t="str">
        <f>Raw_Data!E865</f>
        <v>GIBBS, JON</v>
      </c>
      <c r="F865" t="str">
        <f>Raw_Data!F865</f>
        <v>1700896156</v>
      </c>
      <c r="G865" t="str">
        <f>Raw_Data!H865</f>
        <v>0</v>
      </c>
      <c r="H865">
        <f>IFERROR(VLOOKUP(G865,Store_Map!$A$2:$I$100,3,FALSE),"")</f>
        <v>0</v>
      </c>
      <c r="I865">
        <f>IFERROR(VLOOKUP(G865,Store_Map!$A$2:$I$100,4,FALSE),"")</f>
        <v>0</v>
      </c>
      <c r="J865">
        <f>IFERROR(VLOOKUP(G865,Store_Map!$A$2:$I$100,5,FALSE),"")</f>
        <v>0</v>
      </c>
      <c r="K865">
        <f>IFERROR(VLOOKUP(G865,Store_Map!$A$2:$I$100,6,FALSE),"")</f>
        <v>0</v>
      </c>
      <c r="L865">
        <f>IFERROR(VLOOKUP(G865,Store_Map!$A$2:$I$100,7,FALSE),"")</f>
        <v>0</v>
      </c>
      <c r="M865">
        <f>IFERROR(VLOOKUP(G865,Store_Map!$A$2:$I$100,8,FALSE),"")</f>
        <v>0</v>
      </c>
      <c r="N865">
        <f t="shared" si="117"/>
        <v>0</v>
      </c>
      <c r="O865" t="str">
        <f t="shared" si="118"/>
        <v>PASS</v>
      </c>
      <c r="P865" t="str">
        <f t="shared" si="119"/>
        <v>PASS</v>
      </c>
      <c r="Q865" t="str">
        <f t="shared" si="120"/>
        <v>PASS</v>
      </c>
      <c r="R865" t="str">
        <f t="shared" si="121"/>
        <v>PASS</v>
      </c>
      <c r="S865" t="str">
        <f t="shared" si="122"/>
        <v>PASS</v>
      </c>
      <c r="T865">
        <f t="shared" si="123"/>
        <v>100</v>
      </c>
      <c r="U865" t="str">
        <f t="shared" si="124"/>
        <v>Low</v>
      </c>
      <c r="V865" t="str">
        <f t="shared" si="125"/>
        <v>Clean</v>
      </c>
    </row>
    <row r="866" spans="1:22" x14ac:dyDescent="0.3">
      <c r="A866" t="str">
        <f>Raw_Data!A866</f>
        <v>6251581</v>
      </c>
      <c r="B866">
        <f>Raw_Data!B866</f>
        <v>45665</v>
      </c>
      <c r="C866" t="str">
        <f>Raw_Data!C866</f>
        <v>AMLODIPINE BESYLATE 5 MG TA</v>
      </c>
      <c r="D866" t="str">
        <f>Raw_Data!D866</f>
        <v>69097012715</v>
      </c>
      <c r="E866" t="str">
        <f>Raw_Data!E866</f>
        <v>FORD, JAMES</v>
      </c>
      <c r="F866" t="str">
        <f>Raw_Data!F866</f>
        <v>1033117684</v>
      </c>
      <c r="G866" t="str">
        <f>Raw_Data!H866</f>
        <v>0</v>
      </c>
      <c r="H866">
        <f>IFERROR(VLOOKUP(G866,Store_Map!$A$2:$I$100,3,FALSE),"")</f>
        <v>0</v>
      </c>
      <c r="I866">
        <f>IFERROR(VLOOKUP(G866,Store_Map!$A$2:$I$100,4,FALSE),"")</f>
        <v>0</v>
      </c>
      <c r="J866">
        <f>IFERROR(VLOOKUP(G866,Store_Map!$A$2:$I$100,5,FALSE),"")</f>
        <v>0</v>
      </c>
      <c r="K866">
        <f>IFERROR(VLOOKUP(G866,Store_Map!$A$2:$I$100,6,FALSE),"")</f>
        <v>0</v>
      </c>
      <c r="L866">
        <f>IFERROR(VLOOKUP(G866,Store_Map!$A$2:$I$100,7,FALSE),"")</f>
        <v>0</v>
      </c>
      <c r="M866">
        <f>IFERROR(VLOOKUP(G866,Store_Map!$A$2:$I$100,8,FALSE),"")</f>
        <v>0</v>
      </c>
      <c r="N866">
        <f t="shared" si="117"/>
        <v>0</v>
      </c>
      <c r="O866" t="str">
        <f t="shared" si="118"/>
        <v>PASS</v>
      </c>
      <c r="P866" t="str">
        <f t="shared" si="119"/>
        <v>PASS</v>
      </c>
      <c r="Q866" t="str">
        <f t="shared" si="120"/>
        <v>PASS</v>
      </c>
      <c r="R866" t="str">
        <f t="shared" si="121"/>
        <v>PASS</v>
      </c>
      <c r="S866" t="str">
        <f t="shared" si="122"/>
        <v>PASS</v>
      </c>
      <c r="T866">
        <f t="shared" si="123"/>
        <v>100</v>
      </c>
      <c r="U866" t="str">
        <f t="shared" si="124"/>
        <v>Low</v>
      </c>
      <c r="V866" t="str">
        <f t="shared" si="125"/>
        <v>Clean</v>
      </c>
    </row>
    <row r="867" spans="1:22" x14ac:dyDescent="0.3">
      <c r="A867" t="str">
        <f>Raw_Data!A867</f>
        <v>6251582</v>
      </c>
      <c r="B867">
        <f>Raw_Data!B867</f>
        <v>45665</v>
      </c>
      <c r="C867" t="str">
        <f>Raw_Data!C867</f>
        <v>ATORVASTATIN 20 MG TABLET</v>
      </c>
      <c r="D867" t="str">
        <f>Raw_Data!D867</f>
        <v>60505257908</v>
      </c>
      <c r="E867" t="str">
        <f>Raw_Data!E867</f>
        <v>ETINGE, BIE</v>
      </c>
      <c r="F867" t="str">
        <f>Raw_Data!F867</f>
        <v>1093007890</v>
      </c>
      <c r="G867" t="str">
        <f>Raw_Data!H867</f>
        <v>0</v>
      </c>
      <c r="H867">
        <f>IFERROR(VLOOKUP(G867,Store_Map!$A$2:$I$100,3,FALSE),"")</f>
        <v>0</v>
      </c>
      <c r="I867">
        <f>IFERROR(VLOOKUP(G867,Store_Map!$A$2:$I$100,4,FALSE),"")</f>
        <v>0</v>
      </c>
      <c r="J867">
        <f>IFERROR(VLOOKUP(G867,Store_Map!$A$2:$I$100,5,FALSE),"")</f>
        <v>0</v>
      </c>
      <c r="K867">
        <f>IFERROR(VLOOKUP(G867,Store_Map!$A$2:$I$100,6,FALSE),"")</f>
        <v>0</v>
      </c>
      <c r="L867">
        <f>IFERROR(VLOOKUP(G867,Store_Map!$A$2:$I$100,7,FALSE),"")</f>
        <v>0</v>
      </c>
      <c r="M867">
        <f>IFERROR(VLOOKUP(G867,Store_Map!$A$2:$I$100,8,FALSE),"")</f>
        <v>0</v>
      </c>
      <c r="N867">
        <f t="shared" si="117"/>
        <v>0</v>
      </c>
      <c r="O867" t="str">
        <f t="shared" si="118"/>
        <v>PASS</v>
      </c>
      <c r="P867" t="str">
        <f t="shared" si="119"/>
        <v>PASS</v>
      </c>
      <c r="Q867" t="str">
        <f t="shared" si="120"/>
        <v>PASS</v>
      </c>
      <c r="R867" t="str">
        <f t="shared" si="121"/>
        <v>PASS</v>
      </c>
      <c r="S867" t="str">
        <f t="shared" si="122"/>
        <v>PASS</v>
      </c>
      <c r="T867">
        <f t="shared" si="123"/>
        <v>100</v>
      </c>
      <c r="U867" t="str">
        <f t="shared" si="124"/>
        <v>Low</v>
      </c>
      <c r="V867" t="str">
        <f t="shared" si="125"/>
        <v>Clean</v>
      </c>
    </row>
    <row r="868" spans="1:22" x14ac:dyDescent="0.3">
      <c r="A868" t="str">
        <f>Raw_Data!A868</f>
        <v>6248874</v>
      </c>
      <c r="B868">
        <f>Raw_Data!B868</f>
        <v>45665</v>
      </c>
      <c r="C868" t="str">
        <f>Raw_Data!C868</f>
        <v>LANTUS 100 UNIT/ML VIAL</v>
      </c>
      <c r="D868" t="str">
        <f>Raw_Data!D868</f>
        <v>88222033</v>
      </c>
      <c r="E868" t="str">
        <f>Raw_Data!E868</f>
        <v>GIBBS, JON</v>
      </c>
      <c r="F868" t="str">
        <f>Raw_Data!F868</f>
        <v>1700896156</v>
      </c>
      <c r="G868" t="str">
        <f>Raw_Data!H868</f>
        <v>0</v>
      </c>
      <c r="H868">
        <f>IFERROR(VLOOKUP(G868,Store_Map!$A$2:$I$100,3,FALSE),"")</f>
        <v>0</v>
      </c>
      <c r="I868">
        <f>IFERROR(VLOOKUP(G868,Store_Map!$A$2:$I$100,4,FALSE),"")</f>
        <v>0</v>
      </c>
      <c r="J868">
        <f>IFERROR(VLOOKUP(G868,Store_Map!$A$2:$I$100,5,FALSE),"")</f>
        <v>0</v>
      </c>
      <c r="K868">
        <f>IFERROR(VLOOKUP(G868,Store_Map!$A$2:$I$100,6,FALSE),"")</f>
        <v>0</v>
      </c>
      <c r="L868">
        <f>IFERROR(VLOOKUP(G868,Store_Map!$A$2:$I$100,7,FALSE),"")</f>
        <v>0</v>
      </c>
      <c r="M868">
        <f>IFERROR(VLOOKUP(G868,Store_Map!$A$2:$I$100,8,FALSE),"")</f>
        <v>0</v>
      </c>
      <c r="N868">
        <f t="shared" si="117"/>
        <v>0</v>
      </c>
      <c r="O868" t="str">
        <f t="shared" si="118"/>
        <v>PASS</v>
      </c>
      <c r="P868" t="str">
        <f t="shared" si="119"/>
        <v>REVIEW</v>
      </c>
      <c r="Q868" t="str">
        <f t="shared" si="120"/>
        <v>PASS</v>
      </c>
      <c r="R868" t="str">
        <f t="shared" si="121"/>
        <v>PASS</v>
      </c>
      <c r="S868" t="str">
        <f t="shared" si="122"/>
        <v>REVIEW</v>
      </c>
      <c r="T868">
        <f t="shared" si="123"/>
        <v>90</v>
      </c>
      <c r="U868" t="str">
        <f t="shared" si="124"/>
        <v>Low</v>
      </c>
      <c r="V868" t="str">
        <f t="shared" si="125"/>
        <v>Invalid NDC</v>
      </c>
    </row>
    <row r="869" spans="1:22" x14ac:dyDescent="0.3">
      <c r="A869" t="str">
        <f>Raw_Data!A869</f>
        <v>6247713</v>
      </c>
      <c r="B869">
        <f>Raw_Data!B869</f>
        <v>45665</v>
      </c>
      <c r="C869" t="str">
        <f>Raw_Data!C869</f>
        <v>OXYBUTYNIN CL ER 15 MG TABL</v>
      </c>
      <c r="D869" t="str">
        <f>Raw_Data!D869</f>
        <v>27241015704</v>
      </c>
      <c r="E869" t="str">
        <f>Raw_Data!E869</f>
        <v>BYNE, EDMUND</v>
      </c>
      <c r="F869" t="str">
        <f>Raw_Data!F869</f>
        <v>1033186648</v>
      </c>
      <c r="G869" t="str">
        <f>Raw_Data!H869</f>
        <v>0</v>
      </c>
      <c r="H869">
        <f>IFERROR(VLOOKUP(G869,Store_Map!$A$2:$I$100,3,FALSE),"")</f>
        <v>0</v>
      </c>
      <c r="I869">
        <f>IFERROR(VLOOKUP(G869,Store_Map!$A$2:$I$100,4,FALSE),"")</f>
        <v>0</v>
      </c>
      <c r="J869">
        <f>IFERROR(VLOOKUP(G869,Store_Map!$A$2:$I$100,5,FALSE),"")</f>
        <v>0</v>
      </c>
      <c r="K869">
        <f>IFERROR(VLOOKUP(G869,Store_Map!$A$2:$I$100,6,FALSE),"")</f>
        <v>0</v>
      </c>
      <c r="L869">
        <f>IFERROR(VLOOKUP(G869,Store_Map!$A$2:$I$100,7,FALSE),"")</f>
        <v>0</v>
      </c>
      <c r="M869">
        <f>IFERROR(VLOOKUP(G869,Store_Map!$A$2:$I$100,8,FALSE),"")</f>
        <v>0</v>
      </c>
      <c r="N869">
        <f t="shared" si="117"/>
        <v>0</v>
      </c>
      <c r="O869" t="str">
        <f t="shared" si="118"/>
        <v>PASS</v>
      </c>
      <c r="P869" t="str">
        <f t="shared" si="119"/>
        <v>PASS</v>
      </c>
      <c r="Q869" t="str">
        <f t="shared" si="120"/>
        <v>PASS</v>
      </c>
      <c r="R869" t="str">
        <f t="shared" si="121"/>
        <v>PASS</v>
      </c>
      <c r="S869" t="str">
        <f t="shared" si="122"/>
        <v>PASS</v>
      </c>
      <c r="T869">
        <f t="shared" si="123"/>
        <v>100</v>
      </c>
      <c r="U869" t="str">
        <f t="shared" si="124"/>
        <v>Low</v>
      </c>
      <c r="V869" t="str">
        <f t="shared" si="125"/>
        <v>Clean</v>
      </c>
    </row>
    <row r="870" spans="1:22" x14ac:dyDescent="0.3">
      <c r="A870" t="str">
        <f>Raw_Data!A870</f>
        <v>6247724</v>
      </c>
      <c r="B870">
        <f>Raw_Data!B870</f>
        <v>45665</v>
      </c>
      <c r="C870" t="str">
        <f>Raw_Data!C870</f>
        <v>MOUNJARO 7.5 MG/0.5 ML PEN.</v>
      </c>
      <c r="D870" t="str">
        <f>Raw_Data!D870</f>
        <v>2148480</v>
      </c>
      <c r="E870" t="str">
        <f>Raw_Data!E870</f>
        <v>BYNE, EDMUND</v>
      </c>
      <c r="F870" t="str">
        <f>Raw_Data!F870</f>
        <v>1033186648</v>
      </c>
      <c r="G870" t="str">
        <f>Raw_Data!H870</f>
        <v>0</v>
      </c>
      <c r="H870">
        <f>IFERROR(VLOOKUP(G870,Store_Map!$A$2:$I$100,3,FALSE),"")</f>
        <v>0</v>
      </c>
      <c r="I870">
        <f>IFERROR(VLOOKUP(G870,Store_Map!$A$2:$I$100,4,FALSE),"")</f>
        <v>0</v>
      </c>
      <c r="J870">
        <f>IFERROR(VLOOKUP(G870,Store_Map!$A$2:$I$100,5,FALSE),"")</f>
        <v>0</v>
      </c>
      <c r="K870">
        <f>IFERROR(VLOOKUP(G870,Store_Map!$A$2:$I$100,6,FALSE),"")</f>
        <v>0</v>
      </c>
      <c r="L870">
        <f>IFERROR(VLOOKUP(G870,Store_Map!$A$2:$I$100,7,FALSE),"")</f>
        <v>0</v>
      </c>
      <c r="M870">
        <f>IFERROR(VLOOKUP(G870,Store_Map!$A$2:$I$100,8,FALSE),"")</f>
        <v>0</v>
      </c>
      <c r="N870">
        <f t="shared" si="117"/>
        <v>0</v>
      </c>
      <c r="O870" t="str">
        <f t="shared" si="118"/>
        <v>PASS</v>
      </c>
      <c r="P870" t="str">
        <f t="shared" si="119"/>
        <v>REVIEW</v>
      </c>
      <c r="Q870" t="str">
        <f t="shared" si="120"/>
        <v>PASS</v>
      </c>
      <c r="R870" t="str">
        <f t="shared" si="121"/>
        <v>PASS</v>
      </c>
      <c r="S870" t="str">
        <f t="shared" si="122"/>
        <v>REVIEW</v>
      </c>
      <c r="T870">
        <f t="shared" si="123"/>
        <v>90</v>
      </c>
      <c r="U870" t="str">
        <f t="shared" si="124"/>
        <v>Low</v>
      </c>
      <c r="V870" t="str">
        <f t="shared" si="125"/>
        <v>Invalid NDC</v>
      </c>
    </row>
    <row r="871" spans="1:22" x14ac:dyDescent="0.3">
      <c r="A871" t="str">
        <f>Raw_Data!A871</f>
        <v>6248873</v>
      </c>
      <c r="B871">
        <f>Raw_Data!B871</f>
        <v>45665</v>
      </c>
      <c r="C871" t="str">
        <f>Raw_Data!C871</f>
        <v>TRUEPLUS SYR 0.3ML 31GX5/16</v>
      </c>
      <c r="D871" t="str">
        <f>Raw_Data!D871</f>
        <v>56151173101</v>
      </c>
      <c r="E871" t="str">
        <f>Raw_Data!E871</f>
        <v>GIBBS, JON</v>
      </c>
      <c r="F871" t="str">
        <f>Raw_Data!F871</f>
        <v>1700896156</v>
      </c>
      <c r="G871" t="str">
        <f>Raw_Data!H871</f>
        <v>0</v>
      </c>
      <c r="H871">
        <f>IFERROR(VLOOKUP(G871,Store_Map!$A$2:$I$100,3,FALSE),"")</f>
        <v>0</v>
      </c>
      <c r="I871">
        <f>IFERROR(VLOOKUP(G871,Store_Map!$A$2:$I$100,4,FALSE),"")</f>
        <v>0</v>
      </c>
      <c r="J871">
        <f>IFERROR(VLOOKUP(G871,Store_Map!$A$2:$I$100,5,FALSE),"")</f>
        <v>0</v>
      </c>
      <c r="K871">
        <f>IFERROR(VLOOKUP(G871,Store_Map!$A$2:$I$100,6,FALSE),"")</f>
        <v>0</v>
      </c>
      <c r="L871">
        <f>IFERROR(VLOOKUP(G871,Store_Map!$A$2:$I$100,7,FALSE),"")</f>
        <v>0</v>
      </c>
      <c r="M871">
        <f>IFERROR(VLOOKUP(G871,Store_Map!$A$2:$I$100,8,FALSE),"")</f>
        <v>0</v>
      </c>
      <c r="N871">
        <f t="shared" si="117"/>
        <v>0</v>
      </c>
      <c r="O871" t="str">
        <f t="shared" si="118"/>
        <v>PASS</v>
      </c>
      <c r="P871" t="str">
        <f t="shared" si="119"/>
        <v>PASS</v>
      </c>
      <c r="Q871" t="str">
        <f t="shared" si="120"/>
        <v>PASS</v>
      </c>
      <c r="R871" t="str">
        <f t="shared" si="121"/>
        <v>PASS</v>
      </c>
      <c r="S871" t="str">
        <f t="shared" si="122"/>
        <v>PASS</v>
      </c>
      <c r="T871">
        <f t="shared" si="123"/>
        <v>100</v>
      </c>
      <c r="U871" t="str">
        <f t="shared" si="124"/>
        <v>Low</v>
      </c>
      <c r="V871" t="str">
        <f t="shared" si="125"/>
        <v>Clean</v>
      </c>
    </row>
    <row r="872" spans="1:22" x14ac:dyDescent="0.3">
      <c r="A872" t="str">
        <f>Raw_Data!A872</f>
        <v>6227440</v>
      </c>
      <c r="B872">
        <f>Raw_Data!B872</f>
        <v>45665</v>
      </c>
      <c r="C872" t="str">
        <f>Raw_Data!C872</f>
        <v>LOSARTAN POTASSIUM 25 MG TA</v>
      </c>
      <c r="D872" t="str">
        <f>Raw_Data!D872</f>
        <v>68382013510</v>
      </c>
      <c r="E872" t="str">
        <f>Raw_Data!E872</f>
        <v>YASIN, NURA</v>
      </c>
      <c r="F872" t="str">
        <f>Raw_Data!F872</f>
        <v>1265518567</v>
      </c>
      <c r="G872" t="str">
        <f>Raw_Data!H872</f>
        <v>0</v>
      </c>
      <c r="H872">
        <f>IFERROR(VLOOKUP(G872,Store_Map!$A$2:$I$100,3,FALSE),"")</f>
        <v>0</v>
      </c>
      <c r="I872">
        <f>IFERROR(VLOOKUP(G872,Store_Map!$A$2:$I$100,4,FALSE),"")</f>
        <v>0</v>
      </c>
      <c r="J872">
        <f>IFERROR(VLOOKUP(G872,Store_Map!$A$2:$I$100,5,FALSE),"")</f>
        <v>0</v>
      </c>
      <c r="K872">
        <f>IFERROR(VLOOKUP(G872,Store_Map!$A$2:$I$100,6,FALSE),"")</f>
        <v>0</v>
      </c>
      <c r="L872">
        <f>IFERROR(VLOOKUP(G872,Store_Map!$A$2:$I$100,7,FALSE),"")</f>
        <v>0</v>
      </c>
      <c r="M872">
        <f>IFERROR(VLOOKUP(G872,Store_Map!$A$2:$I$100,8,FALSE),"")</f>
        <v>0</v>
      </c>
      <c r="N872">
        <f t="shared" si="117"/>
        <v>0</v>
      </c>
      <c r="O872" t="str">
        <f t="shared" si="118"/>
        <v>PASS</v>
      </c>
      <c r="P872" t="str">
        <f t="shared" si="119"/>
        <v>PASS</v>
      </c>
      <c r="Q872" t="str">
        <f t="shared" si="120"/>
        <v>PASS</v>
      </c>
      <c r="R872" t="str">
        <f t="shared" si="121"/>
        <v>PASS</v>
      </c>
      <c r="S872" t="str">
        <f t="shared" si="122"/>
        <v>PASS</v>
      </c>
      <c r="T872">
        <f t="shared" si="123"/>
        <v>100</v>
      </c>
      <c r="U872" t="str">
        <f t="shared" si="124"/>
        <v>Low</v>
      </c>
      <c r="V872" t="str">
        <f t="shared" si="125"/>
        <v>Clean</v>
      </c>
    </row>
    <row r="873" spans="1:22" x14ac:dyDescent="0.3">
      <c r="A873" t="str">
        <f>Raw_Data!A873</f>
        <v>6251587</v>
      </c>
      <c r="B873">
        <f>Raw_Data!B873</f>
        <v>45665</v>
      </c>
      <c r="C873" t="str">
        <f>Raw_Data!C873</f>
        <v>PRENATAL VITAMINS TABLET</v>
      </c>
      <c r="D873" t="str">
        <f>Raw_Data!D873</f>
        <v>536408501</v>
      </c>
      <c r="E873" t="str">
        <f>Raw_Data!E873</f>
        <v>GRESHAM, J. MARK</v>
      </c>
      <c r="F873" t="str">
        <f>Raw_Data!F873</f>
        <v>1326026618</v>
      </c>
      <c r="G873" t="str">
        <f>Raw_Data!H873</f>
        <v>0</v>
      </c>
      <c r="H873">
        <f>IFERROR(VLOOKUP(G873,Store_Map!$A$2:$I$100,3,FALSE),"")</f>
        <v>0</v>
      </c>
      <c r="I873">
        <f>IFERROR(VLOOKUP(G873,Store_Map!$A$2:$I$100,4,FALSE),"")</f>
        <v>0</v>
      </c>
      <c r="J873">
        <f>IFERROR(VLOOKUP(G873,Store_Map!$A$2:$I$100,5,FALSE),"")</f>
        <v>0</v>
      </c>
      <c r="K873">
        <f>IFERROR(VLOOKUP(G873,Store_Map!$A$2:$I$100,6,FALSE),"")</f>
        <v>0</v>
      </c>
      <c r="L873">
        <f>IFERROR(VLOOKUP(G873,Store_Map!$A$2:$I$100,7,FALSE),"")</f>
        <v>0</v>
      </c>
      <c r="M873">
        <f>IFERROR(VLOOKUP(G873,Store_Map!$A$2:$I$100,8,FALSE),"")</f>
        <v>0</v>
      </c>
      <c r="N873">
        <f t="shared" si="117"/>
        <v>0</v>
      </c>
      <c r="O873" t="str">
        <f t="shared" si="118"/>
        <v>PASS</v>
      </c>
      <c r="P873" t="str">
        <f t="shared" si="119"/>
        <v>REVIEW</v>
      </c>
      <c r="Q873" t="str">
        <f t="shared" si="120"/>
        <v>PASS</v>
      </c>
      <c r="R873" t="str">
        <f t="shared" si="121"/>
        <v>PASS</v>
      </c>
      <c r="S873" t="str">
        <f t="shared" si="122"/>
        <v>REVIEW</v>
      </c>
      <c r="T873">
        <f t="shared" si="123"/>
        <v>90</v>
      </c>
      <c r="U873" t="str">
        <f t="shared" si="124"/>
        <v>Low</v>
      </c>
      <c r="V873" t="str">
        <f t="shared" si="125"/>
        <v>Invalid NDC</v>
      </c>
    </row>
    <row r="874" spans="1:22" x14ac:dyDescent="0.3">
      <c r="A874" t="str">
        <f>Raw_Data!A874</f>
        <v>6251588</v>
      </c>
      <c r="B874">
        <f>Raw_Data!B874</f>
        <v>45665</v>
      </c>
      <c r="C874" t="str">
        <f>Raw_Data!C874</f>
        <v>ONDANSETRON HCL 8 MG TABLET</v>
      </c>
      <c r="D874" t="str">
        <f>Raw_Data!D874</f>
        <v>55111015430</v>
      </c>
      <c r="E874" t="str">
        <f>Raw_Data!E874</f>
        <v>GRESHAM, J. MARK</v>
      </c>
      <c r="F874" t="str">
        <f>Raw_Data!F874</f>
        <v>1326026618</v>
      </c>
      <c r="G874" t="str">
        <f>Raw_Data!H874</f>
        <v>0</v>
      </c>
      <c r="H874">
        <f>IFERROR(VLOOKUP(G874,Store_Map!$A$2:$I$100,3,FALSE),"")</f>
        <v>0</v>
      </c>
      <c r="I874">
        <f>IFERROR(VLOOKUP(G874,Store_Map!$A$2:$I$100,4,FALSE),"")</f>
        <v>0</v>
      </c>
      <c r="J874">
        <f>IFERROR(VLOOKUP(G874,Store_Map!$A$2:$I$100,5,FALSE),"")</f>
        <v>0</v>
      </c>
      <c r="K874">
        <f>IFERROR(VLOOKUP(G874,Store_Map!$A$2:$I$100,6,FALSE),"")</f>
        <v>0</v>
      </c>
      <c r="L874">
        <f>IFERROR(VLOOKUP(G874,Store_Map!$A$2:$I$100,7,FALSE),"")</f>
        <v>0</v>
      </c>
      <c r="M874">
        <f>IFERROR(VLOOKUP(G874,Store_Map!$A$2:$I$100,8,FALSE),"")</f>
        <v>0</v>
      </c>
      <c r="N874">
        <f t="shared" si="117"/>
        <v>0</v>
      </c>
      <c r="O874" t="str">
        <f t="shared" si="118"/>
        <v>PASS</v>
      </c>
      <c r="P874" t="str">
        <f t="shared" si="119"/>
        <v>PASS</v>
      </c>
      <c r="Q874" t="str">
        <f t="shared" si="120"/>
        <v>PASS</v>
      </c>
      <c r="R874" t="str">
        <f t="shared" si="121"/>
        <v>PASS</v>
      </c>
      <c r="S874" t="str">
        <f t="shared" si="122"/>
        <v>PASS</v>
      </c>
      <c r="T874">
        <f t="shared" si="123"/>
        <v>100</v>
      </c>
      <c r="U874" t="str">
        <f t="shared" si="124"/>
        <v>Low</v>
      </c>
      <c r="V874" t="str">
        <f t="shared" si="125"/>
        <v>Clean</v>
      </c>
    </row>
    <row r="875" spans="1:22" x14ac:dyDescent="0.3">
      <c r="A875" t="str">
        <f>Raw_Data!A875</f>
        <v>6251589</v>
      </c>
      <c r="B875">
        <f>Raw_Data!B875</f>
        <v>45665</v>
      </c>
      <c r="C875" t="str">
        <f>Raw_Data!C875</f>
        <v>CLONIDINE HCL 0.2 MG TABLET</v>
      </c>
      <c r="D875" t="str">
        <f>Raw_Data!D875</f>
        <v>228212850</v>
      </c>
      <c r="E875" t="str">
        <f>Raw_Data!E875</f>
        <v>GIBBS, JON</v>
      </c>
      <c r="F875" t="str">
        <f>Raw_Data!F875</f>
        <v>1700896156</v>
      </c>
      <c r="G875" t="str">
        <f>Raw_Data!H875</f>
        <v>0</v>
      </c>
      <c r="H875">
        <f>IFERROR(VLOOKUP(G875,Store_Map!$A$2:$I$100,3,FALSE),"")</f>
        <v>0</v>
      </c>
      <c r="I875">
        <f>IFERROR(VLOOKUP(G875,Store_Map!$A$2:$I$100,4,FALSE),"")</f>
        <v>0</v>
      </c>
      <c r="J875">
        <f>IFERROR(VLOOKUP(G875,Store_Map!$A$2:$I$100,5,FALSE),"")</f>
        <v>0</v>
      </c>
      <c r="K875">
        <f>IFERROR(VLOOKUP(G875,Store_Map!$A$2:$I$100,6,FALSE),"")</f>
        <v>0</v>
      </c>
      <c r="L875">
        <f>IFERROR(VLOOKUP(G875,Store_Map!$A$2:$I$100,7,FALSE),"")</f>
        <v>0</v>
      </c>
      <c r="M875">
        <f>IFERROR(VLOOKUP(G875,Store_Map!$A$2:$I$100,8,FALSE),"")</f>
        <v>0</v>
      </c>
      <c r="N875">
        <f t="shared" si="117"/>
        <v>0</v>
      </c>
      <c r="O875" t="str">
        <f t="shared" si="118"/>
        <v>PASS</v>
      </c>
      <c r="P875" t="str">
        <f t="shared" si="119"/>
        <v>REVIEW</v>
      </c>
      <c r="Q875" t="str">
        <f t="shared" si="120"/>
        <v>PASS</v>
      </c>
      <c r="R875" t="str">
        <f t="shared" si="121"/>
        <v>PASS</v>
      </c>
      <c r="S875" t="str">
        <f t="shared" si="122"/>
        <v>REVIEW</v>
      </c>
      <c r="T875">
        <f t="shared" si="123"/>
        <v>90</v>
      </c>
      <c r="U875" t="str">
        <f t="shared" si="124"/>
        <v>Low</v>
      </c>
      <c r="V875" t="str">
        <f t="shared" si="125"/>
        <v>Invalid NDC</v>
      </c>
    </row>
    <row r="876" spans="1:22" x14ac:dyDescent="0.3">
      <c r="A876" t="str">
        <f>Raw_Data!A876</f>
        <v>6247933</v>
      </c>
      <c r="B876">
        <f>Raw_Data!B876</f>
        <v>45665</v>
      </c>
      <c r="C876" t="str">
        <f>Raw_Data!C876</f>
        <v>NOVOLIN N 100 UNIT/ML VIAL</v>
      </c>
      <c r="D876" t="str">
        <f>Raw_Data!D876</f>
        <v>169183411</v>
      </c>
      <c r="E876" t="str">
        <f>Raw_Data!E876</f>
        <v>GIBBS, JON</v>
      </c>
      <c r="F876" t="str">
        <f>Raw_Data!F876</f>
        <v>1700896156</v>
      </c>
      <c r="G876" t="str">
        <f>Raw_Data!H876</f>
        <v>0</v>
      </c>
      <c r="H876">
        <f>IFERROR(VLOOKUP(G876,Store_Map!$A$2:$I$100,3,FALSE),"")</f>
        <v>0</v>
      </c>
      <c r="I876">
        <f>IFERROR(VLOOKUP(G876,Store_Map!$A$2:$I$100,4,FALSE),"")</f>
        <v>0</v>
      </c>
      <c r="J876">
        <f>IFERROR(VLOOKUP(G876,Store_Map!$A$2:$I$100,5,FALSE),"")</f>
        <v>0</v>
      </c>
      <c r="K876">
        <f>IFERROR(VLOOKUP(G876,Store_Map!$A$2:$I$100,6,FALSE),"")</f>
        <v>0</v>
      </c>
      <c r="L876">
        <f>IFERROR(VLOOKUP(G876,Store_Map!$A$2:$I$100,7,FALSE),"")</f>
        <v>0</v>
      </c>
      <c r="M876">
        <f>IFERROR(VLOOKUP(G876,Store_Map!$A$2:$I$100,8,FALSE),"")</f>
        <v>0</v>
      </c>
      <c r="N876">
        <f t="shared" si="117"/>
        <v>0</v>
      </c>
      <c r="O876" t="str">
        <f t="shared" si="118"/>
        <v>PASS</v>
      </c>
      <c r="P876" t="str">
        <f t="shared" si="119"/>
        <v>REVIEW</v>
      </c>
      <c r="Q876" t="str">
        <f t="shared" si="120"/>
        <v>PASS</v>
      </c>
      <c r="R876" t="str">
        <f t="shared" si="121"/>
        <v>PASS</v>
      </c>
      <c r="S876" t="str">
        <f t="shared" si="122"/>
        <v>REVIEW</v>
      </c>
      <c r="T876">
        <f t="shared" si="123"/>
        <v>90</v>
      </c>
      <c r="U876" t="str">
        <f t="shared" si="124"/>
        <v>Low</v>
      </c>
      <c r="V876" t="str">
        <f t="shared" si="125"/>
        <v>Invalid NDC</v>
      </c>
    </row>
    <row r="877" spans="1:22" x14ac:dyDescent="0.3">
      <c r="A877" t="str">
        <f>Raw_Data!A877</f>
        <v>6251590</v>
      </c>
      <c r="B877">
        <f>Raw_Data!B877</f>
        <v>45665</v>
      </c>
      <c r="C877" t="str">
        <f>Raw_Data!C877</f>
        <v>AMLODIPINE BESYLATE 5 MG TA</v>
      </c>
      <c r="D877" t="str">
        <f>Raw_Data!D877</f>
        <v>69097012715</v>
      </c>
      <c r="E877" t="str">
        <f>Raw_Data!E877</f>
        <v>BYNE, EDMUND</v>
      </c>
      <c r="F877" t="str">
        <f>Raw_Data!F877</f>
        <v>1033186648</v>
      </c>
      <c r="G877" t="str">
        <f>Raw_Data!H877</f>
        <v>0</v>
      </c>
      <c r="H877">
        <f>IFERROR(VLOOKUP(G877,Store_Map!$A$2:$I$100,3,FALSE),"")</f>
        <v>0</v>
      </c>
      <c r="I877">
        <f>IFERROR(VLOOKUP(G877,Store_Map!$A$2:$I$100,4,FALSE),"")</f>
        <v>0</v>
      </c>
      <c r="J877">
        <f>IFERROR(VLOOKUP(G877,Store_Map!$A$2:$I$100,5,FALSE),"")</f>
        <v>0</v>
      </c>
      <c r="K877">
        <f>IFERROR(VLOOKUP(G877,Store_Map!$A$2:$I$100,6,FALSE),"")</f>
        <v>0</v>
      </c>
      <c r="L877">
        <f>IFERROR(VLOOKUP(G877,Store_Map!$A$2:$I$100,7,FALSE),"")</f>
        <v>0</v>
      </c>
      <c r="M877">
        <f>IFERROR(VLOOKUP(G877,Store_Map!$A$2:$I$100,8,FALSE),"")</f>
        <v>0</v>
      </c>
      <c r="N877">
        <f t="shared" si="117"/>
        <v>0</v>
      </c>
      <c r="O877" t="str">
        <f t="shared" si="118"/>
        <v>PASS</v>
      </c>
      <c r="P877" t="str">
        <f t="shared" si="119"/>
        <v>PASS</v>
      </c>
      <c r="Q877" t="str">
        <f t="shared" si="120"/>
        <v>PASS</v>
      </c>
      <c r="R877" t="str">
        <f t="shared" si="121"/>
        <v>PASS</v>
      </c>
      <c r="S877" t="str">
        <f t="shared" si="122"/>
        <v>PASS</v>
      </c>
      <c r="T877">
        <f t="shared" si="123"/>
        <v>100</v>
      </c>
      <c r="U877" t="str">
        <f t="shared" si="124"/>
        <v>Low</v>
      </c>
      <c r="V877" t="str">
        <f t="shared" si="125"/>
        <v>Clean</v>
      </c>
    </row>
    <row r="878" spans="1:22" x14ac:dyDescent="0.3">
      <c r="A878" t="str">
        <f>Raw_Data!A878</f>
        <v>6240767</v>
      </c>
      <c r="B878">
        <f>Raw_Data!B878</f>
        <v>45665</v>
      </c>
      <c r="C878" t="str">
        <f>Raw_Data!C878</f>
        <v>NABUMETONE 500 MG TABLET</v>
      </c>
      <c r="D878" t="str">
        <f>Raw_Data!D878</f>
        <v>69367024101</v>
      </c>
      <c r="E878" t="str">
        <f>Raw_Data!E878</f>
        <v>BYNE, EDMUND</v>
      </c>
      <c r="F878" t="str">
        <f>Raw_Data!F878</f>
        <v>1033186648</v>
      </c>
      <c r="G878" t="str">
        <f>Raw_Data!H878</f>
        <v>0</v>
      </c>
      <c r="H878">
        <f>IFERROR(VLOOKUP(G878,Store_Map!$A$2:$I$100,3,FALSE),"")</f>
        <v>0</v>
      </c>
      <c r="I878">
        <f>IFERROR(VLOOKUP(G878,Store_Map!$A$2:$I$100,4,FALSE),"")</f>
        <v>0</v>
      </c>
      <c r="J878">
        <f>IFERROR(VLOOKUP(G878,Store_Map!$A$2:$I$100,5,FALSE),"")</f>
        <v>0</v>
      </c>
      <c r="K878">
        <f>IFERROR(VLOOKUP(G878,Store_Map!$A$2:$I$100,6,FALSE),"")</f>
        <v>0</v>
      </c>
      <c r="L878">
        <f>IFERROR(VLOOKUP(G878,Store_Map!$A$2:$I$100,7,FALSE),"")</f>
        <v>0</v>
      </c>
      <c r="M878">
        <f>IFERROR(VLOOKUP(G878,Store_Map!$A$2:$I$100,8,FALSE),"")</f>
        <v>0</v>
      </c>
      <c r="N878">
        <f t="shared" si="117"/>
        <v>0</v>
      </c>
      <c r="O878" t="str">
        <f t="shared" si="118"/>
        <v>PASS</v>
      </c>
      <c r="P878" t="str">
        <f t="shared" si="119"/>
        <v>PASS</v>
      </c>
      <c r="Q878" t="str">
        <f t="shared" si="120"/>
        <v>PASS</v>
      </c>
      <c r="R878" t="str">
        <f t="shared" si="121"/>
        <v>PASS</v>
      </c>
      <c r="S878" t="str">
        <f t="shared" si="122"/>
        <v>PASS</v>
      </c>
      <c r="T878">
        <f t="shared" si="123"/>
        <v>100</v>
      </c>
      <c r="U878" t="str">
        <f t="shared" si="124"/>
        <v>Low</v>
      </c>
      <c r="V878" t="str">
        <f t="shared" si="125"/>
        <v>Clean</v>
      </c>
    </row>
    <row r="879" spans="1:22" x14ac:dyDescent="0.3">
      <c r="A879" t="str">
        <f>Raw_Data!A879</f>
        <v>6242363</v>
      </c>
      <c r="B879">
        <f>Raw_Data!B879</f>
        <v>45665</v>
      </c>
      <c r="C879" t="str">
        <f>Raw_Data!C879</f>
        <v>LOSARTAN POTASSIUM 100 MG T</v>
      </c>
      <c r="D879" t="str">
        <f>Raw_Data!D879</f>
        <v>65862020399</v>
      </c>
      <c r="E879" t="str">
        <f>Raw_Data!E879</f>
        <v>AKHTAR, MARIAM</v>
      </c>
      <c r="F879" t="str">
        <f>Raw_Data!F879</f>
        <v>1780024596</v>
      </c>
      <c r="G879" t="str">
        <f>Raw_Data!H879</f>
        <v>0</v>
      </c>
      <c r="H879">
        <f>IFERROR(VLOOKUP(G879,Store_Map!$A$2:$I$100,3,FALSE),"")</f>
        <v>0</v>
      </c>
      <c r="I879">
        <f>IFERROR(VLOOKUP(G879,Store_Map!$A$2:$I$100,4,FALSE),"")</f>
        <v>0</v>
      </c>
      <c r="J879">
        <f>IFERROR(VLOOKUP(G879,Store_Map!$A$2:$I$100,5,FALSE),"")</f>
        <v>0</v>
      </c>
      <c r="K879">
        <f>IFERROR(VLOOKUP(G879,Store_Map!$A$2:$I$100,6,FALSE),"")</f>
        <v>0</v>
      </c>
      <c r="L879">
        <f>IFERROR(VLOOKUP(G879,Store_Map!$A$2:$I$100,7,FALSE),"")</f>
        <v>0</v>
      </c>
      <c r="M879">
        <f>IFERROR(VLOOKUP(G879,Store_Map!$A$2:$I$100,8,FALSE),"")</f>
        <v>0</v>
      </c>
      <c r="N879">
        <f t="shared" si="117"/>
        <v>0</v>
      </c>
      <c r="O879" t="str">
        <f t="shared" si="118"/>
        <v>PASS</v>
      </c>
      <c r="P879" t="str">
        <f t="shared" si="119"/>
        <v>PASS</v>
      </c>
      <c r="Q879" t="str">
        <f t="shared" si="120"/>
        <v>PASS</v>
      </c>
      <c r="R879" t="str">
        <f t="shared" si="121"/>
        <v>PASS</v>
      </c>
      <c r="S879" t="str">
        <f t="shared" si="122"/>
        <v>PASS</v>
      </c>
      <c r="T879">
        <f t="shared" si="123"/>
        <v>100</v>
      </c>
      <c r="U879" t="str">
        <f t="shared" si="124"/>
        <v>Low</v>
      </c>
      <c r="V879" t="str">
        <f t="shared" si="125"/>
        <v>Clean</v>
      </c>
    </row>
    <row r="880" spans="1:22" x14ac:dyDescent="0.3">
      <c r="A880" t="str">
        <f>Raw_Data!A880</f>
        <v>6251591</v>
      </c>
      <c r="B880">
        <f>Raw_Data!B880</f>
        <v>45665</v>
      </c>
      <c r="C880" t="str">
        <f>Raw_Data!C880</f>
        <v>POLYMYXIN B-TMP EYE DROPS</v>
      </c>
      <c r="D880" t="str">
        <f>Raw_Data!D880</f>
        <v>24208031510</v>
      </c>
      <c r="E880" t="str">
        <f>Raw_Data!E880</f>
        <v>BYNE, EDMUND</v>
      </c>
      <c r="F880" t="str">
        <f>Raw_Data!F880</f>
        <v>1033186648</v>
      </c>
      <c r="G880" t="str">
        <f>Raw_Data!H880</f>
        <v>0</v>
      </c>
      <c r="H880">
        <f>IFERROR(VLOOKUP(G880,Store_Map!$A$2:$I$100,3,FALSE),"")</f>
        <v>0</v>
      </c>
      <c r="I880">
        <f>IFERROR(VLOOKUP(G880,Store_Map!$A$2:$I$100,4,FALSE),"")</f>
        <v>0</v>
      </c>
      <c r="J880">
        <f>IFERROR(VLOOKUP(G880,Store_Map!$A$2:$I$100,5,FALSE),"")</f>
        <v>0</v>
      </c>
      <c r="K880">
        <f>IFERROR(VLOOKUP(G880,Store_Map!$A$2:$I$100,6,FALSE),"")</f>
        <v>0</v>
      </c>
      <c r="L880">
        <f>IFERROR(VLOOKUP(G880,Store_Map!$A$2:$I$100,7,FALSE),"")</f>
        <v>0</v>
      </c>
      <c r="M880">
        <f>IFERROR(VLOOKUP(G880,Store_Map!$A$2:$I$100,8,FALSE),"")</f>
        <v>0</v>
      </c>
      <c r="N880">
        <f t="shared" si="117"/>
        <v>0</v>
      </c>
      <c r="O880" t="str">
        <f t="shared" si="118"/>
        <v>PASS</v>
      </c>
      <c r="P880" t="str">
        <f t="shared" si="119"/>
        <v>PASS</v>
      </c>
      <c r="Q880" t="str">
        <f t="shared" si="120"/>
        <v>PASS</v>
      </c>
      <c r="R880" t="str">
        <f t="shared" si="121"/>
        <v>PASS</v>
      </c>
      <c r="S880" t="str">
        <f t="shared" si="122"/>
        <v>PASS</v>
      </c>
      <c r="T880">
        <f t="shared" si="123"/>
        <v>100</v>
      </c>
      <c r="U880" t="str">
        <f t="shared" si="124"/>
        <v>Low</v>
      </c>
      <c r="V880" t="str">
        <f t="shared" si="125"/>
        <v>Clean</v>
      </c>
    </row>
    <row r="881" spans="1:22" x14ac:dyDescent="0.3">
      <c r="A881" t="str">
        <f>Raw_Data!A881</f>
        <v>6238757</v>
      </c>
      <c r="B881">
        <f>Raw_Data!B881</f>
        <v>45665</v>
      </c>
      <c r="C881" t="str">
        <f>Raw_Data!C881</f>
        <v>OZEMPIC 2 MG/DOSE (8 MG/3 M</v>
      </c>
      <c r="D881" t="str">
        <f>Raw_Data!D881</f>
        <v>169477212</v>
      </c>
      <c r="E881" t="str">
        <f>Raw_Data!E881</f>
        <v>PEDERSEN, JENNIFER</v>
      </c>
      <c r="F881" t="str">
        <f>Raw_Data!F881</f>
        <v>1073606661</v>
      </c>
      <c r="G881" t="str">
        <f>Raw_Data!H881</f>
        <v>0</v>
      </c>
      <c r="H881">
        <f>IFERROR(VLOOKUP(G881,Store_Map!$A$2:$I$100,3,FALSE),"")</f>
        <v>0</v>
      </c>
      <c r="I881">
        <f>IFERROR(VLOOKUP(G881,Store_Map!$A$2:$I$100,4,FALSE),"")</f>
        <v>0</v>
      </c>
      <c r="J881">
        <f>IFERROR(VLOOKUP(G881,Store_Map!$A$2:$I$100,5,FALSE),"")</f>
        <v>0</v>
      </c>
      <c r="K881">
        <f>IFERROR(VLOOKUP(G881,Store_Map!$A$2:$I$100,6,FALSE),"")</f>
        <v>0</v>
      </c>
      <c r="L881">
        <f>IFERROR(VLOOKUP(G881,Store_Map!$A$2:$I$100,7,FALSE),"")</f>
        <v>0</v>
      </c>
      <c r="M881">
        <f>IFERROR(VLOOKUP(G881,Store_Map!$A$2:$I$100,8,FALSE),"")</f>
        <v>0</v>
      </c>
      <c r="N881">
        <f t="shared" si="117"/>
        <v>0</v>
      </c>
      <c r="O881" t="str">
        <f t="shared" si="118"/>
        <v>PASS</v>
      </c>
      <c r="P881" t="str">
        <f t="shared" si="119"/>
        <v>REVIEW</v>
      </c>
      <c r="Q881" t="str">
        <f t="shared" si="120"/>
        <v>PASS</v>
      </c>
      <c r="R881" t="str">
        <f t="shared" si="121"/>
        <v>PASS</v>
      </c>
      <c r="S881" t="str">
        <f t="shared" si="122"/>
        <v>REVIEW</v>
      </c>
      <c r="T881">
        <f t="shared" si="123"/>
        <v>90</v>
      </c>
      <c r="U881" t="str">
        <f t="shared" si="124"/>
        <v>Low</v>
      </c>
      <c r="V881" t="str">
        <f t="shared" si="125"/>
        <v>Invalid NDC</v>
      </c>
    </row>
    <row r="882" spans="1:22" x14ac:dyDescent="0.3">
      <c r="A882" t="str">
        <f>Raw_Data!A882</f>
        <v>6237853</v>
      </c>
      <c r="B882">
        <f>Raw_Data!B882</f>
        <v>45665</v>
      </c>
      <c r="C882" t="str">
        <f>Raw_Data!C882</f>
        <v>TRESIBA FLEXTOUCH 200 UNIT/</v>
      </c>
      <c r="D882" t="str">
        <f>Raw_Data!D882</f>
        <v>169255013</v>
      </c>
      <c r="E882" t="str">
        <f>Raw_Data!E882</f>
        <v>PEDERSEN, JENNIFER</v>
      </c>
      <c r="F882" t="str">
        <f>Raw_Data!F882</f>
        <v>1073606661</v>
      </c>
      <c r="G882" t="str">
        <f>Raw_Data!H882</f>
        <v>0</v>
      </c>
      <c r="H882">
        <f>IFERROR(VLOOKUP(G882,Store_Map!$A$2:$I$100,3,FALSE),"")</f>
        <v>0</v>
      </c>
      <c r="I882">
        <f>IFERROR(VLOOKUP(G882,Store_Map!$A$2:$I$100,4,FALSE),"")</f>
        <v>0</v>
      </c>
      <c r="J882">
        <f>IFERROR(VLOOKUP(G882,Store_Map!$A$2:$I$100,5,FALSE),"")</f>
        <v>0</v>
      </c>
      <c r="K882">
        <f>IFERROR(VLOOKUP(G882,Store_Map!$A$2:$I$100,6,FALSE),"")</f>
        <v>0</v>
      </c>
      <c r="L882">
        <f>IFERROR(VLOOKUP(G882,Store_Map!$A$2:$I$100,7,FALSE),"")</f>
        <v>0</v>
      </c>
      <c r="M882">
        <f>IFERROR(VLOOKUP(G882,Store_Map!$A$2:$I$100,8,FALSE),"")</f>
        <v>0</v>
      </c>
      <c r="N882">
        <f t="shared" si="117"/>
        <v>0</v>
      </c>
      <c r="O882" t="str">
        <f t="shared" si="118"/>
        <v>PASS</v>
      </c>
      <c r="P882" t="str">
        <f t="shared" si="119"/>
        <v>REVIEW</v>
      </c>
      <c r="Q882" t="str">
        <f t="shared" si="120"/>
        <v>PASS</v>
      </c>
      <c r="R882" t="str">
        <f t="shared" si="121"/>
        <v>PASS</v>
      </c>
      <c r="S882" t="str">
        <f t="shared" si="122"/>
        <v>REVIEW</v>
      </c>
      <c r="T882">
        <f t="shared" si="123"/>
        <v>90</v>
      </c>
      <c r="U882" t="str">
        <f t="shared" si="124"/>
        <v>Low</v>
      </c>
      <c r="V882" t="str">
        <f t="shared" si="125"/>
        <v>Invalid NDC</v>
      </c>
    </row>
    <row r="883" spans="1:22" x14ac:dyDescent="0.3">
      <c r="A883" t="str">
        <f>Raw_Data!A883</f>
        <v>6237856</v>
      </c>
      <c r="B883">
        <f>Raw_Data!B883</f>
        <v>45665</v>
      </c>
      <c r="C883" t="str">
        <f>Raw_Data!C883</f>
        <v>DEXCOM G7 SENSOR</v>
      </c>
      <c r="D883" t="str">
        <f>Raw_Data!D883</f>
        <v>8627007701</v>
      </c>
      <c r="E883" t="str">
        <f>Raw_Data!E883</f>
        <v>PEDERSEN, JENNIFER</v>
      </c>
      <c r="F883" t="str">
        <f>Raw_Data!F883</f>
        <v>1073606661</v>
      </c>
      <c r="G883" t="str">
        <f>Raw_Data!H883</f>
        <v>0</v>
      </c>
      <c r="H883">
        <f>IFERROR(VLOOKUP(G883,Store_Map!$A$2:$I$100,3,FALSE),"")</f>
        <v>0</v>
      </c>
      <c r="I883">
        <f>IFERROR(VLOOKUP(G883,Store_Map!$A$2:$I$100,4,FALSE),"")</f>
        <v>0</v>
      </c>
      <c r="J883">
        <f>IFERROR(VLOOKUP(G883,Store_Map!$A$2:$I$100,5,FALSE),"")</f>
        <v>0</v>
      </c>
      <c r="K883">
        <f>IFERROR(VLOOKUP(G883,Store_Map!$A$2:$I$100,6,FALSE),"")</f>
        <v>0</v>
      </c>
      <c r="L883">
        <f>IFERROR(VLOOKUP(G883,Store_Map!$A$2:$I$100,7,FALSE),"")</f>
        <v>0</v>
      </c>
      <c r="M883">
        <f>IFERROR(VLOOKUP(G883,Store_Map!$A$2:$I$100,8,FALSE),"")</f>
        <v>0</v>
      </c>
      <c r="N883">
        <f t="shared" si="117"/>
        <v>0</v>
      </c>
      <c r="O883" t="str">
        <f t="shared" si="118"/>
        <v>PASS</v>
      </c>
      <c r="P883" t="str">
        <f t="shared" si="119"/>
        <v>PASS</v>
      </c>
      <c r="Q883" t="str">
        <f t="shared" si="120"/>
        <v>PASS</v>
      </c>
      <c r="R883" t="str">
        <f t="shared" si="121"/>
        <v>PASS</v>
      </c>
      <c r="S883" t="str">
        <f t="shared" si="122"/>
        <v>PASS</v>
      </c>
      <c r="T883">
        <f t="shared" si="123"/>
        <v>100</v>
      </c>
      <c r="U883" t="str">
        <f t="shared" si="124"/>
        <v>Low</v>
      </c>
      <c r="V883" t="str">
        <f t="shared" si="125"/>
        <v>Clean</v>
      </c>
    </row>
    <row r="884" spans="1:22" x14ac:dyDescent="0.3">
      <c r="A884" t="str">
        <f>Raw_Data!A884</f>
        <v>6251592</v>
      </c>
      <c r="B884">
        <f>Raw_Data!B884</f>
        <v>45665</v>
      </c>
      <c r="C884" t="str">
        <f>Raw_Data!C884</f>
        <v>LISINOPRIL-HCTZ 20-25 MG TA</v>
      </c>
      <c r="D884" t="str">
        <f>Raw_Data!D884</f>
        <v>68180052002</v>
      </c>
      <c r="E884" t="str">
        <f>Raw_Data!E884</f>
        <v>BYNE, EDMUND</v>
      </c>
      <c r="F884" t="str">
        <f>Raw_Data!F884</f>
        <v>1033186648</v>
      </c>
      <c r="G884" t="str">
        <f>Raw_Data!H884</f>
        <v>0</v>
      </c>
      <c r="H884">
        <f>IFERROR(VLOOKUP(G884,Store_Map!$A$2:$I$100,3,FALSE),"")</f>
        <v>0</v>
      </c>
      <c r="I884">
        <f>IFERROR(VLOOKUP(G884,Store_Map!$A$2:$I$100,4,FALSE),"")</f>
        <v>0</v>
      </c>
      <c r="J884">
        <f>IFERROR(VLOOKUP(G884,Store_Map!$A$2:$I$100,5,FALSE),"")</f>
        <v>0</v>
      </c>
      <c r="K884">
        <f>IFERROR(VLOOKUP(G884,Store_Map!$A$2:$I$100,6,FALSE),"")</f>
        <v>0</v>
      </c>
      <c r="L884">
        <f>IFERROR(VLOOKUP(G884,Store_Map!$A$2:$I$100,7,FALSE),"")</f>
        <v>0</v>
      </c>
      <c r="M884">
        <f>IFERROR(VLOOKUP(G884,Store_Map!$A$2:$I$100,8,FALSE),"")</f>
        <v>0</v>
      </c>
      <c r="N884">
        <f t="shared" si="117"/>
        <v>0</v>
      </c>
      <c r="O884" t="str">
        <f t="shared" si="118"/>
        <v>PASS</v>
      </c>
      <c r="P884" t="str">
        <f t="shared" si="119"/>
        <v>PASS</v>
      </c>
      <c r="Q884" t="str">
        <f t="shared" si="120"/>
        <v>PASS</v>
      </c>
      <c r="R884" t="str">
        <f t="shared" si="121"/>
        <v>PASS</v>
      </c>
      <c r="S884" t="str">
        <f t="shared" si="122"/>
        <v>PASS</v>
      </c>
      <c r="T884">
        <f t="shared" si="123"/>
        <v>100</v>
      </c>
      <c r="U884" t="str">
        <f t="shared" si="124"/>
        <v>Low</v>
      </c>
      <c r="V884" t="str">
        <f t="shared" si="125"/>
        <v>Clean</v>
      </c>
    </row>
    <row r="885" spans="1:22" x14ac:dyDescent="0.3">
      <c r="A885" t="str">
        <f>Raw_Data!A885</f>
        <v>6251593</v>
      </c>
      <c r="B885">
        <f>Raw_Data!B885</f>
        <v>45665</v>
      </c>
      <c r="C885" t="str">
        <f>Raw_Data!C885</f>
        <v>METFORMIN HCL 500 MG TABLET</v>
      </c>
      <c r="D885" t="str">
        <f>Raw_Data!D885</f>
        <v>68382075805</v>
      </c>
      <c r="E885" t="str">
        <f>Raw_Data!E885</f>
        <v>BYNE, EDMUND</v>
      </c>
      <c r="F885" t="str">
        <f>Raw_Data!F885</f>
        <v>1033186648</v>
      </c>
      <c r="G885" t="str">
        <f>Raw_Data!H885</f>
        <v>0</v>
      </c>
      <c r="H885">
        <f>IFERROR(VLOOKUP(G885,Store_Map!$A$2:$I$100,3,FALSE),"")</f>
        <v>0</v>
      </c>
      <c r="I885">
        <f>IFERROR(VLOOKUP(G885,Store_Map!$A$2:$I$100,4,FALSE),"")</f>
        <v>0</v>
      </c>
      <c r="J885">
        <f>IFERROR(VLOOKUP(G885,Store_Map!$A$2:$I$100,5,FALSE),"")</f>
        <v>0</v>
      </c>
      <c r="K885">
        <f>IFERROR(VLOOKUP(G885,Store_Map!$A$2:$I$100,6,FALSE),"")</f>
        <v>0</v>
      </c>
      <c r="L885">
        <f>IFERROR(VLOOKUP(G885,Store_Map!$A$2:$I$100,7,FALSE),"")</f>
        <v>0</v>
      </c>
      <c r="M885">
        <f>IFERROR(VLOOKUP(G885,Store_Map!$A$2:$I$100,8,FALSE),"")</f>
        <v>0</v>
      </c>
      <c r="N885">
        <f t="shared" si="117"/>
        <v>0</v>
      </c>
      <c r="O885" t="str">
        <f t="shared" si="118"/>
        <v>PASS</v>
      </c>
      <c r="P885" t="str">
        <f t="shared" si="119"/>
        <v>PASS</v>
      </c>
      <c r="Q885" t="str">
        <f t="shared" si="120"/>
        <v>PASS</v>
      </c>
      <c r="R885" t="str">
        <f t="shared" si="121"/>
        <v>PASS</v>
      </c>
      <c r="S885" t="str">
        <f t="shared" si="122"/>
        <v>PASS</v>
      </c>
      <c r="T885">
        <f t="shared" si="123"/>
        <v>100</v>
      </c>
      <c r="U885" t="str">
        <f t="shared" si="124"/>
        <v>Low</v>
      </c>
      <c r="V885" t="str">
        <f t="shared" si="125"/>
        <v>Clean</v>
      </c>
    </row>
    <row r="886" spans="1:22" x14ac:dyDescent="0.3">
      <c r="A886" t="str">
        <f>Raw_Data!A886</f>
        <v>6251594</v>
      </c>
      <c r="B886">
        <f>Raw_Data!B886</f>
        <v>45665</v>
      </c>
      <c r="C886" t="str">
        <f>Raw_Data!C886</f>
        <v>DAPAGLIFLOZIN 10 MG TABLET</v>
      </c>
      <c r="D886" t="str">
        <f>Raw_Data!D886</f>
        <v>66993045730</v>
      </c>
      <c r="E886" t="str">
        <f>Raw_Data!E886</f>
        <v>BYNE, EDMUND</v>
      </c>
      <c r="F886" t="str">
        <f>Raw_Data!F886</f>
        <v>1033186648</v>
      </c>
      <c r="G886" t="str">
        <f>Raw_Data!H886</f>
        <v>0</v>
      </c>
      <c r="H886">
        <f>IFERROR(VLOOKUP(G886,Store_Map!$A$2:$I$100,3,FALSE),"")</f>
        <v>0</v>
      </c>
      <c r="I886">
        <f>IFERROR(VLOOKUP(G886,Store_Map!$A$2:$I$100,4,FALSE),"")</f>
        <v>0</v>
      </c>
      <c r="J886">
        <f>IFERROR(VLOOKUP(G886,Store_Map!$A$2:$I$100,5,FALSE),"")</f>
        <v>0</v>
      </c>
      <c r="K886">
        <f>IFERROR(VLOOKUP(G886,Store_Map!$A$2:$I$100,6,FALSE),"")</f>
        <v>0</v>
      </c>
      <c r="L886">
        <f>IFERROR(VLOOKUP(G886,Store_Map!$A$2:$I$100,7,FALSE),"")</f>
        <v>0</v>
      </c>
      <c r="M886">
        <f>IFERROR(VLOOKUP(G886,Store_Map!$A$2:$I$100,8,FALSE),"")</f>
        <v>0</v>
      </c>
      <c r="N886">
        <f t="shared" si="117"/>
        <v>0</v>
      </c>
      <c r="O886" t="str">
        <f t="shared" si="118"/>
        <v>PASS</v>
      </c>
      <c r="P886" t="str">
        <f t="shared" si="119"/>
        <v>PASS</v>
      </c>
      <c r="Q886" t="str">
        <f t="shared" si="120"/>
        <v>PASS</v>
      </c>
      <c r="R886" t="str">
        <f t="shared" si="121"/>
        <v>PASS</v>
      </c>
      <c r="S886" t="str">
        <f t="shared" si="122"/>
        <v>PASS</v>
      </c>
      <c r="T886">
        <f t="shared" si="123"/>
        <v>100</v>
      </c>
      <c r="U886" t="str">
        <f t="shared" si="124"/>
        <v>Low</v>
      </c>
      <c r="V886" t="str">
        <f t="shared" si="125"/>
        <v>Clean</v>
      </c>
    </row>
    <row r="887" spans="1:22" x14ac:dyDescent="0.3">
      <c r="A887" t="str">
        <f>Raw_Data!A887</f>
        <v>6251595</v>
      </c>
      <c r="B887">
        <f>Raw_Data!B887</f>
        <v>45665</v>
      </c>
      <c r="C887" t="str">
        <f>Raw_Data!C887</f>
        <v>ESCITALOPRAM 10 MG TABLET</v>
      </c>
      <c r="D887" t="str">
        <f>Raw_Data!D887</f>
        <v>43547028110</v>
      </c>
      <c r="E887" t="str">
        <f>Raw_Data!E887</f>
        <v>BYNE, EDMUND</v>
      </c>
      <c r="F887" t="str">
        <f>Raw_Data!F887</f>
        <v>1033186648</v>
      </c>
      <c r="G887" t="str">
        <f>Raw_Data!H887</f>
        <v>0</v>
      </c>
      <c r="H887">
        <f>IFERROR(VLOOKUP(G887,Store_Map!$A$2:$I$100,3,FALSE),"")</f>
        <v>0</v>
      </c>
      <c r="I887">
        <f>IFERROR(VLOOKUP(G887,Store_Map!$A$2:$I$100,4,FALSE),"")</f>
        <v>0</v>
      </c>
      <c r="J887">
        <f>IFERROR(VLOOKUP(G887,Store_Map!$A$2:$I$100,5,FALSE),"")</f>
        <v>0</v>
      </c>
      <c r="K887">
        <f>IFERROR(VLOOKUP(G887,Store_Map!$A$2:$I$100,6,FALSE),"")</f>
        <v>0</v>
      </c>
      <c r="L887">
        <f>IFERROR(VLOOKUP(G887,Store_Map!$A$2:$I$100,7,FALSE),"")</f>
        <v>0</v>
      </c>
      <c r="M887">
        <f>IFERROR(VLOOKUP(G887,Store_Map!$A$2:$I$100,8,FALSE),"")</f>
        <v>0</v>
      </c>
      <c r="N887">
        <f t="shared" si="117"/>
        <v>0</v>
      </c>
      <c r="O887" t="str">
        <f t="shared" si="118"/>
        <v>PASS</v>
      </c>
      <c r="P887" t="str">
        <f t="shared" si="119"/>
        <v>PASS</v>
      </c>
      <c r="Q887" t="str">
        <f t="shared" si="120"/>
        <v>PASS</v>
      </c>
      <c r="R887" t="str">
        <f t="shared" si="121"/>
        <v>PASS</v>
      </c>
      <c r="S887" t="str">
        <f t="shared" si="122"/>
        <v>PASS</v>
      </c>
      <c r="T887">
        <f t="shared" si="123"/>
        <v>100</v>
      </c>
      <c r="U887" t="str">
        <f t="shared" si="124"/>
        <v>Low</v>
      </c>
      <c r="V887" t="str">
        <f t="shared" si="125"/>
        <v>Clean</v>
      </c>
    </row>
    <row r="888" spans="1:22" x14ac:dyDescent="0.3">
      <c r="A888" t="str">
        <f>Raw_Data!A888</f>
        <v>6251596</v>
      </c>
      <c r="B888">
        <f>Raw_Data!B888</f>
        <v>45665</v>
      </c>
      <c r="C888" t="str">
        <f>Raw_Data!C888</f>
        <v>LISINOPRIL 20 MG TABLET</v>
      </c>
      <c r="D888" t="str">
        <f>Raw_Data!D888</f>
        <v>68180098103</v>
      </c>
      <c r="E888" t="str">
        <f>Raw_Data!E888</f>
        <v>BYNE, EDMUND</v>
      </c>
      <c r="F888" t="str">
        <f>Raw_Data!F888</f>
        <v>1033186648</v>
      </c>
      <c r="G888" t="str">
        <f>Raw_Data!H888</f>
        <v>0</v>
      </c>
      <c r="H888">
        <f>IFERROR(VLOOKUP(G888,Store_Map!$A$2:$I$100,3,FALSE),"")</f>
        <v>0</v>
      </c>
      <c r="I888">
        <f>IFERROR(VLOOKUP(G888,Store_Map!$A$2:$I$100,4,FALSE),"")</f>
        <v>0</v>
      </c>
      <c r="J888">
        <f>IFERROR(VLOOKUP(G888,Store_Map!$A$2:$I$100,5,FALSE),"")</f>
        <v>0</v>
      </c>
      <c r="K888">
        <f>IFERROR(VLOOKUP(G888,Store_Map!$A$2:$I$100,6,FALSE),"")</f>
        <v>0</v>
      </c>
      <c r="L888">
        <f>IFERROR(VLOOKUP(G888,Store_Map!$A$2:$I$100,7,FALSE),"")</f>
        <v>0</v>
      </c>
      <c r="M888">
        <f>IFERROR(VLOOKUP(G888,Store_Map!$A$2:$I$100,8,FALSE),"")</f>
        <v>0</v>
      </c>
      <c r="N888">
        <f t="shared" si="117"/>
        <v>0</v>
      </c>
      <c r="O888" t="str">
        <f t="shared" si="118"/>
        <v>PASS</v>
      </c>
      <c r="P888" t="str">
        <f t="shared" si="119"/>
        <v>PASS</v>
      </c>
      <c r="Q888" t="str">
        <f t="shared" si="120"/>
        <v>PASS</v>
      </c>
      <c r="R888" t="str">
        <f t="shared" si="121"/>
        <v>PASS</v>
      </c>
      <c r="S888" t="str">
        <f t="shared" si="122"/>
        <v>PASS</v>
      </c>
      <c r="T888">
        <f t="shared" si="123"/>
        <v>100</v>
      </c>
      <c r="U888" t="str">
        <f t="shared" si="124"/>
        <v>Low</v>
      </c>
      <c r="V888" t="str">
        <f t="shared" si="125"/>
        <v>Clean</v>
      </c>
    </row>
    <row r="889" spans="1:22" x14ac:dyDescent="0.3">
      <c r="A889" t="str">
        <f>Raw_Data!A889</f>
        <v>6251597</v>
      </c>
      <c r="B889">
        <f>Raw_Data!B889</f>
        <v>45665</v>
      </c>
      <c r="C889" t="str">
        <f>Raw_Data!C889</f>
        <v>IMIPRAMINE HCL 10 MG TABLET</v>
      </c>
      <c r="D889" t="str">
        <f>Raw_Data!D889</f>
        <v>69315013301</v>
      </c>
      <c r="E889" t="str">
        <f>Raw_Data!E889</f>
        <v>BYNE, EDMUND</v>
      </c>
      <c r="F889" t="str">
        <f>Raw_Data!F889</f>
        <v>1033186648</v>
      </c>
      <c r="G889" t="str">
        <f>Raw_Data!H889</f>
        <v>0</v>
      </c>
      <c r="H889">
        <f>IFERROR(VLOOKUP(G889,Store_Map!$A$2:$I$100,3,FALSE),"")</f>
        <v>0</v>
      </c>
      <c r="I889">
        <f>IFERROR(VLOOKUP(G889,Store_Map!$A$2:$I$100,4,FALSE),"")</f>
        <v>0</v>
      </c>
      <c r="J889">
        <f>IFERROR(VLOOKUP(G889,Store_Map!$A$2:$I$100,5,FALSE),"")</f>
        <v>0</v>
      </c>
      <c r="K889">
        <f>IFERROR(VLOOKUP(G889,Store_Map!$A$2:$I$100,6,FALSE),"")</f>
        <v>0</v>
      </c>
      <c r="L889">
        <f>IFERROR(VLOOKUP(G889,Store_Map!$A$2:$I$100,7,FALSE),"")</f>
        <v>0</v>
      </c>
      <c r="M889">
        <f>IFERROR(VLOOKUP(G889,Store_Map!$A$2:$I$100,8,FALSE),"")</f>
        <v>0</v>
      </c>
      <c r="N889">
        <f t="shared" si="117"/>
        <v>0</v>
      </c>
      <c r="O889" t="str">
        <f t="shared" si="118"/>
        <v>PASS</v>
      </c>
      <c r="P889" t="str">
        <f t="shared" si="119"/>
        <v>PASS</v>
      </c>
      <c r="Q889" t="str">
        <f t="shared" si="120"/>
        <v>PASS</v>
      </c>
      <c r="R889" t="str">
        <f t="shared" si="121"/>
        <v>PASS</v>
      </c>
      <c r="S889" t="str">
        <f t="shared" si="122"/>
        <v>PASS</v>
      </c>
      <c r="T889">
        <f t="shared" si="123"/>
        <v>100</v>
      </c>
      <c r="U889" t="str">
        <f t="shared" si="124"/>
        <v>Low</v>
      </c>
      <c r="V889" t="str">
        <f t="shared" si="125"/>
        <v>Clean</v>
      </c>
    </row>
    <row r="890" spans="1:22" x14ac:dyDescent="0.3">
      <c r="A890" t="str">
        <f>Raw_Data!A890</f>
        <v>6249115</v>
      </c>
      <c r="B890">
        <f>Raw_Data!B890</f>
        <v>45665</v>
      </c>
      <c r="C890" t="str">
        <f>Raw_Data!C890</f>
        <v>DUPIXENT 300 MG/2 ML SYRING</v>
      </c>
      <c r="D890" t="str">
        <f>Raw_Data!D890</f>
        <v>24591401</v>
      </c>
      <c r="E890" t="str">
        <f>Raw_Data!E890</f>
        <v>THAKORE, MORGAN</v>
      </c>
      <c r="F890" t="str">
        <f>Raw_Data!F890</f>
        <v>1770875130</v>
      </c>
      <c r="G890" t="str">
        <f>Raw_Data!H890</f>
        <v>0</v>
      </c>
      <c r="H890">
        <f>IFERROR(VLOOKUP(G890,Store_Map!$A$2:$I$100,3,FALSE),"")</f>
        <v>0</v>
      </c>
      <c r="I890">
        <f>IFERROR(VLOOKUP(G890,Store_Map!$A$2:$I$100,4,FALSE),"")</f>
        <v>0</v>
      </c>
      <c r="J890">
        <f>IFERROR(VLOOKUP(G890,Store_Map!$A$2:$I$100,5,FALSE),"")</f>
        <v>0</v>
      </c>
      <c r="K890">
        <f>IFERROR(VLOOKUP(G890,Store_Map!$A$2:$I$100,6,FALSE),"")</f>
        <v>0</v>
      </c>
      <c r="L890">
        <f>IFERROR(VLOOKUP(G890,Store_Map!$A$2:$I$100,7,FALSE),"")</f>
        <v>0</v>
      </c>
      <c r="M890">
        <f>IFERROR(VLOOKUP(G890,Store_Map!$A$2:$I$100,8,FALSE),"")</f>
        <v>0</v>
      </c>
      <c r="N890">
        <f t="shared" si="117"/>
        <v>0</v>
      </c>
      <c r="O890" t="str">
        <f t="shared" si="118"/>
        <v>PASS</v>
      </c>
      <c r="P890" t="str">
        <f t="shared" si="119"/>
        <v>REVIEW</v>
      </c>
      <c r="Q890" t="str">
        <f t="shared" si="120"/>
        <v>PASS</v>
      </c>
      <c r="R890" t="str">
        <f t="shared" si="121"/>
        <v>PASS</v>
      </c>
      <c r="S890" t="str">
        <f t="shared" si="122"/>
        <v>REVIEW</v>
      </c>
      <c r="T890">
        <f t="shared" si="123"/>
        <v>90</v>
      </c>
      <c r="U890" t="str">
        <f t="shared" si="124"/>
        <v>Low</v>
      </c>
      <c r="V890" t="str">
        <f t="shared" si="125"/>
        <v>Invalid NDC</v>
      </c>
    </row>
    <row r="891" spans="1:22" x14ac:dyDescent="0.3">
      <c r="A891" t="str">
        <f>Raw_Data!A891</f>
        <v>6248090</v>
      </c>
      <c r="B891">
        <f>Raw_Data!B891</f>
        <v>45665</v>
      </c>
      <c r="C891" t="str">
        <f>Raw_Data!C891</f>
        <v>CITALOPRAM HBR 40 MG TABLET</v>
      </c>
      <c r="D891" t="str">
        <f>Raw_Data!D891</f>
        <v>378623301</v>
      </c>
      <c r="E891" t="str">
        <f>Raw_Data!E891</f>
        <v>BYNE, EDMUND</v>
      </c>
      <c r="F891" t="str">
        <f>Raw_Data!F891</f>
        <v>1033186648</v>
      </c>
      <c r="G891" t="str">
        <f>Raw_Data!H891</f>
        <v>0</v>
      </c>
      <c r="H891">
        <f>IFERROR(VLOOKUP(G891,Store_Map!$A$2:$I$100,3,FALSE),"")</f>
        <v>0</v>
      </c>
      <c r="I891">
        <f>IFERROR(VLOOKUP(G891,Store_Map!$A$2:$I$100,4,FALSE),"")</f>
        <v>0</v>
      </c>
      <c r="J891">
        <f>IFERROR(VLOOKUP(G891,Store_Map!$A$2:$I$100,5,FALSE),"")</f>
        <v>0</v>
      </c>
      <c r="K891">
        <f>IFERROR(VLOOKUP(G891,Store_Map!$A$2:$I$100,6,FALSE),"")</f>
        <v>0</v>
      </c>
      <c r="L891">
        <f>IFERROR(VLOOKUP(G891,Store_Map!$A$2:$I$100,7,FALSE),"")</f>
        <v>0</v>
      </c>
      <c r="M891">
        <f>IFERROR(VLOOKUP(G891,Store_Map!$A$2:$I$100,8,FALSE),"")</f>
        <v>0</v>
      </c>
      <c r="N891">
        <f t="shared" si="117"/>
        <v>0</v>
      </c>
      <c r="O891" t="str">
        <f t="shared" si="118"/>
        <v>PASS</v>
      </c>
      <c r="P891" t="str">
        <f t="shared" si="119"/>
        <v>REVIEW</v>
      </c>
      <c r="Q891" t="str">
        <f t="shared" si="120"/>
        <v>PASS</v>
      </c>
      <c r="R891" t="str">
        <f t="shared" si="121"/>
        <v>PASS</v>
      </c>
      <c r="S891" t="str">
        <f t="shared" si="122"/>
        <v>REVIEW</v>
      </c>
      <c r="T891">
        <f t="shared" si="123"/>
        <v>90</v>
      </c>
      <c r="U891" t="str">
        <f t="shared" si="124"/>
        <v>Low</v>
      </c>
      <c r="V891" t="str">
        <f t="shared" si="125"/>
        <v>Invalid NDC</v>
      </c>
    </row>
    <row r="892" spans="1:22" x14ac:dyDescent="0.3">
      <c r="A892" t="str">
        <f>Raw_Data!A892</f>
        <v>6246116</v>
      </c>
      <c r="B892">
        <f>Raw_Data!B892</f>
        <v>45665</v>
      </c>
      <c r="C892" t="str">
        <f>Raw_Data!C892</f>
        <v>LISINOPRIL 20 MG TABLET</v>
      </c>
      <c r="D892" t="str">
        <f>Raw_Data!D892</f>
        <v>68180098103</v>
      </c>
      <c r="E892" t="str">
        <f>Raw_Data!E892</f>
        <v>BYNE, EDMUND</v>
      </c>
      <c r="F892" t="str">
        <f>Raw_Data!F892</f>
        <v>1033186648</v>
      </c>
      <c r="G892" t="str">
        <f>Raw_Data!H892</f>
        <v>0</v>
      </c>
      <c r="H892">
        <f>IFERROR(VLOOKUP(G892,Store_Map!$A$2:$I$100,3,FALSE),"")</f>
        <v>0</v>
      </c>
      <c r="I892">
        <f>IFERROR(VLOOKUP(G892,Store_Map!$A$2:$I$100,4,FALSE),"")</f>
        <v>0</v>
      </c>
      <c r="J892">
        <f>IFERROR(VLOOKUP(G892,Store_Map!$A$2:$I$100,5,FALSE),"")</f>
        <v>0</v>
      </c>
      <c r="K892">
        <f>IFERROR(VLOOKUP(G892,Store_Map!$A$2:$I$100,6,FALSE),"")</f>
        <v>0</v>
      </c>
      <c r="L892">
        <f>IFERROR(VLOOKUP(G892,Store_Map!$A$2:$I$100,7,FALSE),"")</f>
        <v>0</v>
      </c>
      <c r="M892">
        <f>IFERROR(VLOOKUP(G892,Store_Map!$A$2:$I$100,8,FALSE),"")</f>
        <v>0</v>
      </c>
      <c r="N892">
        <f t="shared" si="117"/>
        <v>0</v>
      </c>
      <c r="O892" t="str">
        <f t="shared" si="118"/>
        <v>PASS</v>
      </c>
      <c r="P892" t="str">
        <f t="shared" si="119"/>
        <v>PASS</v>
      </c>
      <c r="Q892" t="str">
        <f t="shared" si="120"/>
        <v>PASS</v>
      </c>
      <c r="R892" t="str">
        <f t="shared" si="121"/>
        <v>PASS</v>
      </c>
      <c r="S892" t="str">
        <f t="shared" si="122"/>
        <v>PASS</v>
      </c>
      <c r="T892">
        <f t="shared" si="123"/>
        <v>100</v>
      </c>
      <c r="U892" t="str">
        <f t="shared" si="124"/>
        <v>Low</v>
      </c>
      <c r="V892" t="str">
        <f t="shared" si="125"/>
        <v>Clean</v>
      </c>
    </row>
    <row r="893" spans="1:22" x14ac:dyDescent="0.3">
      <c r="A893" t="str">
        <f>Raw_Data!A893</f>
        <v>6246549</v>
      </c>
      <c r="B893">
        <f>Raw_Data!B893</f>
        <v>45665</v>
      </c>
      <c r="C893" t="str">
        <f>Raw_Data!C893</f>
        <v>LISINOPRIL 20 MG TABLET</v>
      </c>
      <c r="D893" t="str">
        <f>Raw_Data!D893</f>
        <v>68180098103</v>
      </c>
      <c r="E893" t="str">
        <f>Raw_Data!E893</f>
        <v>BYNE, EDMUND</v>
      </c>
      <c r="F893" t="str">
        <f>Raw_Data!F893</f>
        <v>1033186648</v>
      </c>
      <c r="G893" t="str">
        <f>Raw_Data!H893</f>
        <v>0</v>
      </c>
      <c r="H893">
        <f>IFERROR(VLOOKUP(G893,Store_Map!$A$2:$I$100,3,FALSE),"")</f>
        <v>0</v>
      </c>
      <c r="I893">
        <f>IFERROR(VLOOKUP(G893,Store_Map!$A$2:$I$100,4,FALSE),"")</f>
        <v>0</v>
      </c>
      <c r="J893">
        <f>IFERROR(VLOOKUP(G893,Store_Map!$A$2:$I$100,5,FALSE),"")</f>
        <v>0</v>
      </c>
      <c r="K893">
        <f>IFERROR(VLOOKUP(G893,Store_Map!$A$2:$I$100,6,FALSE),"")</f>
        <v>0</v>
      </c>
      <c r="L893">
        <f>IFERROR(VLOOKUP(G893,Store_Map!$A$2:$I$100,7,FALSE),"")</f>
        <v>0</v>
      </c>
      <c r="M893">
        <f>IFERROR(VLOOKUP(G893,Store_Map!$A$2:$I$100,8,FALSE),"")</f>
        <v>0</v>
      </c>
      <c r="N893">
        <f t="shared" si="117"/>
        <v>0</v>
      </c>
      <c r="O893" t="str">
        <f t="shared" si="118"/>
        <v>PASS</v>
      </c>
      <c r="P893" t="str">
        <f t="shared" si="119"/>
        <v>PASS</v>
      </c>
      <c r="Q893" t="str">
        <f t="shared" si="120"/>
        <v>PASS</v>
      </c>
      <c r="R893" t="str">
        <f t="shared" si="121"/>
        <v>PASS</v>
      </c>
      <c r="S893" t="str">
        <f t="shared" si="122"/>
        <v>PASS</v>
      </c>
      <c r="T893">
        <f t="shared" si="123"/>
        <v>100</v>
      </c>
      <c r="U893" t="str">
        <f t="shared" si="124"/>
        <v>Low</v>
      </c>
      <c r="V893" t="str">
        <f t="shared" si="125"/>
        <v>Clean</v>
      </c>
    </row>
    <row r="894" spans="1:22" x14ac:dyDescent="0.3">
      <c r="A894" t="str">
        <f>Raw_Data!A894</f>
        <v>6228789</v>
      </c>
      <c r="B894">
        <f>Raw_Data!B894</f>
        <v>45665</v>
      </c>
      <c r="C894" t="str">
        <f>Raw_Data!C894</f>
        <v>PANTOPRAZOLE SOD DR 40 MG T</v>
      </c>
      <c r="D894" t="str">
        <f>Raw_Data!D894</f>
        <v>65862056090</v>
      </c>
      <c r="E894" t="str">
        <f>Raw_Data!E894</f>
        <v>BYNE, EDMUND</v>
      </c>
      <c r="F894" t="str">
        <f>Raw_Data!F894</f>
        <v>1033186648</v>
      </c>
      <c r="G894" t="str">
        <f>Raw_Data!H894</f>
        <v>0</v>
      </c>
      <c r="H894">
        <f>IFERROR(VLOOKUP(G894,Store_Map!$A$2:$I$100,3,FALSE),"")</f>
        <v>0</v>
      </c>
      <c r="I894">
        <f>IFERROR(VLOOKUP(G894,Store_Map!$A$2:$I$100,4,FALSE),"")</f>
        <v>0</v>
      </c>
      <c r="J894">
        <f>IFERROR(VLOOKUP(G894,Store_Map!$A$2:$I$100,5,FALSE),"")</f>
        <v>0</v>
      </c>
      <c r="K894">
        <f>IFERROR(VLOOKUP(G894,Store_Map!$A$2:$I$100,6,FALSE),"")</f>
        <v>0</v>
      </c>
      <c r="L894">
        <f>IFERROR(VLOOKUP(G894,Store_Map!$A$2:$I$100,7,FALSE),"")</f>
        <v>0</v>
      </c>
      <c r="M894">
        <f>IFERROR(VLOOKUP(G894,Store_Map!$A$2:$I$100,8,FALSE),"")</f>
        <v>0</v>
      </c>
      <c r="N894">
        <f t="shared" si="117"/>
        <v>0</v>
      </c>
      <c r="O894" t="str">
        <f t="shared" si="118"/>
        <v>PASS</v>
      </c>
      <c r="P894" t="str">
        <f t="shared" si="119"/>
        <v>PASS</v>
      </c>
      <c r="Q894" t="str">
        <f t="shared" si="120"/>
        <v>PASS</v>
      </c>
      <c r="R894" t="str">
        <f t="shared" si="121"/>
        <v>PASS</v>
      </c>
      <c r="S894" t="str">
        <f t="shared" si="122"/>
        <v>PASS</v>
      </c>
      <c r="T894">
        <f t="shared" si="123"/>
        <v>100</v>
      </c>
      <c r="U894" t="str">
        <f t="shared" si="124"/>
        <v>Low</v>
      </c>
      <c r="V894" t="str">
        <f t="shared" si="125"/>
        <v>Clean</v>
      </c>
    </row>
    <row r="895" spans="1:22" x14ac:dyDescent="0.3">
      <c r="A895" t="str">
        <f>Raw_Data!A895</f>
        <v>6249729</v>
      </c>
      <c r="B895">
        <f>Raw_Data!B895</f>
        <v>45665</v>
      </c>
      <c r="C895" t="str">
        <f>Raw_Data!C895</f>
        <v>GABAPENTIN 800 MG TABLET</v>
      </c>
      <c r="D895" t="str">
        <f>Raw_Data!D895</f>
        <v>65862052405</v>
      </c>
      <c r="E895" t="str">
        <f>Raw_Data!E895</f>
        <v>GIBBS, JON</v>
      </c>
      <c r="F895" t="str">
        <f>Raw_Data!F895</f>
        <v>1700896156</v>
      </c>
      <c r="G895" t="str">
        <f>Raw_Data!H895</f>
        <v>0</v>
      </c>
      <c r="H895">
        <f>IFERROR(VLOOKUP(G895,Store_Map!$A$2:$I$100,3,FALSE),"")</f>
        <v>0</v>
      </c>
      <c r="I895">
        <f>IFERROR(VLOOKUP(G895,Store_Map!$A$2:$I$100,4,FALSE),"")</f>
        <v>0</v>
      </c>
      <c r="J895">
        <f>IFERROR(VLOOKUP(G895,Store_Map!$A$2:$I$100,5,FALSE),"")</f>
        <v>0</v>
      </c>
      <c r="K895">
        <f>IFERROR(VLOOKUP(G895,Store_Map!$A$2:$I$100,6,FALSE),"")</f>
        <v>0</v>
      </c>
      <c r="L895">
        <f>IFERROR(VLOOKUP(G895,Store_Map!$A$2:$I$100,7,FALSE),"")</f>
        <v>0</v>
      </c>
      <c r="M895">
        <f>IFERROR(VLOOKUP(G895,Store_Map!$A$2:$I$100,8,FALSE),"")</f>
        <v>0</v>
      </c>
      <c r="N895">
        <f t="shared" si="117"/>
        <v>0</v>
      </c>
      <c r="O895" t="str">
        <f t="shared" si="118"/>
        <v>PASS</v>
      </c>
      <c r="P895" t="str">
        <f t="shared" si="119"/>
        <v>PASS</v>
      </c>
      <c r="Q895" t="str">
        <f t="shared" si="120"/>
        <v>PASS</v>
      </c>
      <c r="R895" t="str">
        <f t="shared" si="121"/>
        <v>PASS</v>
      </c>
      <c r="S895" t="str">
        <f t="shared" si="122"/>
        <v>PASS</v>
      </c>
      <c r="T895">
        <f t="shared" si="123"/>
        <v>100</v>
      </c>
      <c r="U895" t="str">
        <f t="shared" si="124"/>
        <v>Low</v>
      </c>
      <c r="V895" t="str">
        <f t="shared" si="125"/>
        <v>Clean</v>
      </c>
    </row>
    <row r="896" spans="1:22" x14ac:dyDescent="0.3">
      <c r="A896" t="str">
        <f>Raw_Data!A896</f>
        <v>6241235</v>
      </c>
      <c r="B896">
        <f>Raw_Data!B896</f>
        <v>45665</v>
      </c>
      <c r="C896" t="str">
        <f>Raw_Data!C896</f>
        <v>HUMULIN R 500 UNITS/ML KWIK</v>
      </c>
      <c r="D896" t="str">
        <f>Raw_Data!D896</f>
        <v>2882427</v>
      </c>
      <c r="E896" t="str">
        <f>Raw_Data!E896</f>
        <v>GIBBS, JON</v>
      </c>
      <c r="F896" t="str">
        <f>Raw_Data!F896</f>
        <v>1700896156</v>
      </c>
      <c r="G896" t="str">
        <f>Raw_Data!H896</f>
        <v>0</v>
      </c>
      <c r="H896">
        <f>IFERROR(VLOOKUP(G896,Store_Map!$A$2:$I$100,3,FALSE),"")</f>
        <v>0</v>
      </c>
      <c r="I896">
        <f>IFERROR(VLOOKUP(G896,Store_Map!$A$2:$I$100,4,FALSE),"")</f>
        <v>0</v>
      </c>
      <c r="J896">
        <f>IFERROR(VLOOKUP(G896,Store_Map!$A$2:$I$100,5,FALSE),"")</f>
        <v>0</v>
      </c>
      <c r="K896">
        <f>IFERROR(VLOOKUP(G896,Store_Map!$A$2:$I$100,6,FALSE),"")</f>
        <v>0</v>
      </c>
      <c r="L896">
        <f>IFERROR(VLOOKUP(G896,Store_Map!$A$2:$I$100,7,FALSE),"")</f>
        <v>0</v>
      </c>
      <c r="M896">
        <f>IFERROR(VLOOKUP(G896,Store_Map!$A$2:$I$100,8,FALSE),"")</f>
        <v>0</v>
      </c>
      <c r="N896">
        <f t="shared" si="117"/>
        <v>0</v>
      </c>
      <c r="O896" t="str">
        <f t="shared" si="118"/>
        <v>PASS</v>
      </c>
      <c r="P896" t="str">
        <f t="shared" si="119"/>
        <v>REVIEW</v>
      </c>
      <c r="Q896" t="str">
        <f t="shared" si="120"/>
        <v>PASS</v>
      </c>
      <c r="R896" t="str">
        <f t="shared" si="121"/>
        <v>PASS</v>
      </c>
      <c r="S896" t="str">
        <f t="shared" si="122"/>
        <v>REVIEW</v>
      </c>
      <c r="T896">
        <f t="shared" si="123"/>
        <v>90</v>
      </c>
      <c r="U896" t="str">
        <f t="shared" si="124"/>
        <v>Low</v>
      </c>
      <c r="V896" t="str">
        <f t="shared" si="125"/>
        <v>Invalid NDC</v>
      </c>
    </row>
    <row r="897" spans="1:22" x14ac:dyDescent="0.3">
      <c r="A897" t="str">
        <f>Raw_Data!A897</f>
        <v>6239182</v>
      </c>
      <c r="B897">
        <f>Raw_Data!B897</f>
        <v>45665</v>
      </c>
      <c r="C897" t="str">
        <f>Raw_Data!C897</f>
        <v>VICTOZA 2-PAK 18 MG/3 ML PE</v>
      </c>
      <c r="D897" t="str">
        <f>Raw_Data!D897</f>
        <v>169406012</v>
      </c>
      <c r="E897" t="str">
        <f>Raw_Data!E897</f>
        <v>GIBBS, JON</v>
      </c>
      <c r="F897" t="str">
        <f>Raw_Data!F897</f>
        <v>1700896156</v>
      </c>
      <c r="G897" t="str">
        <f>Raw_Data!H897</f>
        <v>0</v>
      </c>
      <c r="H897">
        <f>IFERROR(VLOOKUP(G897,Store_Map!$A$2:$I$100,3,FALSE),"")</f>
        <v>0</v>
      </c>
      <c r="I897">
        <f>IFERROR(VLOOKUP(G897,Store_Map!$A$2:$I$100,4,FALSE),"")</f>
        <v>0</v>
      </c>
      <c r="J897">
        <f>IFERROR(VLOOKUP(G897,Store_Map!$A$2:$I$100,5,FALSE),"")</f>
        <v>0</v>
      </c>
      <c r="K897">
        <f>IFERROR(VLOOKUP(G897,Store_Map!$A$2:$I$100,6,FALSE),"")</f>
        <v>0</v>
      </c>
      <c r="L897">
        <f>IFERROR(VLOOKUP(G897,Store_Map!$A$2:$I$100,7,FALSE),"")</f>
        <v>0</v>
      </c>
      <c r="M897">
        <f>IFERROR(VLOOKUP(G897,Store_Map!$A$2:$I$100,8,FALSE),"")</f>
        <v>0</v>
      </c>
      <c r="N897">
        <f t="shared" si="117"/>
        <v>0</v>
      </c>
      <c r="O897" t="str">
        <f t="shared" si="118"/>
        <v>PASS</v>
      </c>
      <c r="P897" t="str">
        <f t="shared" si="119"/>
        <v>REVIEW</v>
      </c>
      <c r="Q897" t="str">
        <f t="shared" si="120"/>
        <v>PASS</v>
      </c>
      <c r="R897" t="str">
        <f t="shared" si="121"/>
        <v>PASS</v>
      </c>
      <c r="S897" t="str">
        <f t="shared" si="122"/>
        <v>REVIEW</v>
      </c>
      <c r="T897">
        <f t="shared" si="123"/>
        <v>90</v>
      </c>
      <c r="U897" t="str">
        <f t="shared" si="124"/>
        <v>Low</v>
      </c>
      <c r="V897" t="str">
        <f t="shared" si="125"/>
        <v>Invalid NDC</v>
      </c>
    </row>
    <row r="898" spans="1:22" x14ac:dyDescent="0.3">
      <c r="A898" t="str">
        <f>Raw_Data!A898</f>
        <v>6251598</v>
      </c>
      <c r="B898">
        <f>Raw_Data!B898</f>
        <v>45665</v>
      </c>
      <c r="C898" t="str">
        <f>Raw_Data!C898</f>
        <v>TERCONAZOLE 0.8% CREAM</v>
      </c>
      <c r="D898" t="str">
        <f>Raw_Data!D898</f>
        <v>168034720</v>
      </c>
      <c r="E898" t="str">
        <f>Raw_Data!E898</f>
        <v>DAVIS, JANET</v>
      </c>
      <c r="F898" t="str">
        <f>Raw_Data!F898</f>
        <v>1417949066</v>
      </c>
      <c r="G898" t="str">
        <f>Raw_Data!H898</f>
        <v>0</v>
      </c>
      <c r="H898">
        <f>IFERROR(VLOOKUP(G898,Store_Map!$A$2:$I$100,3,FALSE),"")</f>
        <v>0</v>
      </c>
      <c r="I898">
        <f>IFERROR(VLOOKUP(G898,Store_Map!$A$2:$I$100,4,FALSE),"")</f>
        <v>0</v>
      </c>
      <c r="J898">
        <f>IFERROR(VLOOKUP(G898,Store_Map!$A$2:$I$100,5,FALSE),"")</f>
        <v>0</v>
      </c>
      <c r="K898">
        <f>IFERROR(VLOOKUP(G898,Store_Map!$A$2:$I$100,6,FALSE),"")</f>
        <v>0</v>
      </c>
      <c r="L898">
        <f>IFERROR(VLOOKUP(G898,Store_Map!$A$2:$I$100,7,FALSE),"")</f>
        <v>0</v>
      </c>
      <c r="M898">
        <f>IFERROR(VLOOKUP(G898,Store_Map!$A$2:$I$100,8,FALSE),"")</f>
        <v>0</v>
      </c>
      <c r="N898">
        <f t="shared" ref="N898:N961" si="126">COUNTBLANK(A898:M898)</f>
        <v>0</v>
      </c>
      <c r="O898" t="str">
        <f t="shared" ref="O898:O961" si="127">IF(AND(F898&lt;&gt;"",LEN(F898)=10,ISNUMBER(--F898)),"PASS","REVIEW")</f>
        <v>PASS</v>
      </c>
      <c r="P898" t="str">
        <f t="shared" ref="P898:P961" si="128">IF(AND(D898&lt;&gt;"",OR(LEN(D898)=10,LEN(D898)=11),ISNUMBER(--D898)),"PASS","REVIEW")</f>
        <v>REVIEW</v>
      </c>
      <c r="Q898" t="str">
        <f t="shared" ref="Q898:Q961" si="129">IF(H898&lt;&gt;"","PASS","REVIEW")</f>
        <v>PASS</v>
      </c>
      <c r="R898" t="str">
        <f t="shared" ref="R898:R961" si="130">IF(AND(I898&lt;&gt;"",J898&lt;&gt;"",K898&lt;&gt;"",L898&lt;&gt;"",M898&lt;&gt;""),"PASS","REVIEW")</f>
        <v>PASS</v>
      </c>
      <c r="S898" t="str">
        <f t="shared" ref="S898:S961" si="131">IF(OR(N898&gt;0,O898="REVIEW",P898="REVIEW",Q898="REVIEW",R898="REVIEW"),"REVIEW","PASS")</f>
        <v>REVIEW</v>
      </c>
      <c r="T898">
        <f t="shared" ref="T898:T961" si="132">MAX(0,100-(N898*5)-IF(O898="REVIEW",15,0)-IF(P898="REVIEW",10,0)-IF(Q898="REVIEW",10,0)-IF(R898="REVIEW",20,0))</f>
        <v>90</v>
      </c>
      <c r="U898" t="str">
        <f t="shared" ref="U898:U961" si="133">IF(T898&gt;=90,"Low",IF(T898&gt;=70,"Medium","High"))</f>
        <v>Low</v>
      </c>
      <c r="V898" t="str">
        <f t="shared" ref="V898:V961" si="134">IF(N898&gt;0,"Missing required fields",IF(O898="REVIEW","Invalid provider NPI",IF(P898="REVIEW","Invalid NDC",IF(Q898="REVIEW","Store mapping incomplete",IF(R898="REVIEW","Entity mapping incomplete","Clean")))))</f>
        <v>Invalid NDC</v>
      </c>
    </row>
    <row r="899" spans="1:22" x14ac:dyDescent="0.3">
      <c r="A899" t="str">
        <f>Raw_Data!A899</f>
        <v>6251599</v>
      </c>
      <c r="B899">
        <f>Raw_Data!B899</f>
        <v>45665</v>
      </c>
      <c r="C899" t="str">
        <f>Raw_Data!C899</f>
        <v>AMOX-CLAV 500-125 MG TABLET</v>
      </c>
      <c r="D899" t="str">
        <f>Raw_Data!D899</f>
        <v>93227434</v>
      </c>
      <c r="E899" t="str">
        <f>Raw_Data!E899</f>
        <v>DAVIS, JANET</v>
      </c>
      <c r="F899" t="str">
        <f>Raw_Data!F899</f>
        <v>1417949066</v>
      </c>
      <c r="G899" t="str">
        <f>Raw_Data!H899</f>
        <v>0</v>
      </c>
      <c r="H899">
        <f>IFERROR(VLOOKUP(G899,Store_Map!$A$2:$I$100,3,FALSE),"")</f>
        <v>0</v>
      </c>
      <c r="I899">
        <f>IFERROR(VLOOKUP(G899,Store_Map!$A$2:$I$100,4,FALSE),"")</f>
        <v>0</v>
      </c>
      <c r="J899">
        <f>IFERROR(VLOOKUP(G899,Store_Map!$A$2:$I$100,5,FALSE),"")</f>
        <v>0</v>
      </c>
      <c r="K899">
        <f>IFERROR(VLOOKUP(G899,Store_Map!$A$2:$I$100,6,FALSE),"")</f>
        <v>0</v>
      </c>
      <c r="L899">
        <f>IFERROR(VLOOKUP(G899,Store_Map!$A$2:$I$100,7,FALSE),"")</f>
        <v>0</v>
      </c>
      <c r="M899">
        <f>IFERROR(VLOOKUP(G899,Store_Map!$A$2:$I$100,8,FALSE),"")</f>
        <v>0</v>
      </c>
      <c r="N899">
        <f t="shared" si="126"/>
        <v>0</v>
      </c>
      <c r="O899" t="str">
        <f t="shared" si="127"/>
        <v>PASS</v>
      </c>
      <c r="P899" t="str">
        <f t="shared" si="128"/>
        <v>REVIEW</v>
      </c>
      <c r="Q899" t="str">
        <f t="shared" si="129"/>
        <v>PASS</v>
      </c>
      <c r="R899" t="str">
        <f t="shared" si="130"/>
        <v>PASS</v>
      </c>
      <c r="S899" t="str">
        <f t="shared" si="131"/>
        <v>REVIEW</v>
      </c>
      <c r="T899">
        <f t="shared" si="132"/>
        <v>90</v>
      </c>
      <c r="U899" t="str">
        <f t="shared" si="133"/>
        <v>Low</v>
      </c>
      <c r="V899" t="str">
        <f t="shared" si="134"/>
        <v>Invalid NDC</v>
      </c>
    </row>
    <row r="900" spans="1:22" x14ac:dyDescent="0.3">
      <c r="A900" t="str">
        <f>Raw_Data!A900</f>
        <v>6251600</v>
      </c>
      <c r="B900">
        <f>Raw_Data!B900</f>
        <v>45665</v>
      </c>
      <c r="C900" t="str">
        <f>Raw_Data!C900</f>
        <v>TELMISARTAN-HCTZ 80-25 MG T</v>
      </c>
      <c r="D900" t="str">
        <f>Raw_Data!D900</f>
        <v>43547044303</v>
      </c>
      <c r="E900" t="str">
        <f>Raw_Data!E900</f>
        <v>BYNE, EDMUND</v>
      </c>
      <c r="F900" t="str">
        <f>Raw_Data!F900</f>
        <v>1033186648</v>
      </c>
      <c r="G900" t="str">
        <f>Raw_Data!H900</f>
        <v>0</v>
      </c>
      <c r="H900">
        <f>IFERROR(VLOOKUP(G900,Store_Map!$A$2:$I$100,3,FALSE),"")</f>
        <v>0</v>
      </c>
      <c r="I900">
        <f>IFERROR(VLOOKUP(G900,Store_Map!$A$2:$I$100,4,FALSE),"")</f>
        <v>0</v>
      </c>
      <c r="J900">
        <f>IFERROR(VLOOKUP(G900,Store_Map!$A$2:$I$100,5,FALSE),"")</f>
        <v>0</v>
      </c>
      <c r="K900">
        <f>IFERROR(VLOOKUP(G900,Store_Map!$A$2:$I$100,6,FALSE),"")</f>
        <v>0</v>
      </c>
      <c r="L900">
        <f>IFERROR(VLOOKUP(G900,Store_Map!$A$2:$I$100,7,FALSE),"")</f>
        <v>0</v>
      </c>
      <c r="M900">
        <f>IFERROR(VLOOKUP(G900,Store_Map!$A$2:$I$100,8,FALSE),"")</f>
        <v>0</v>
      </c>
      <c r="N900">
        <f t="shared" si="126"/>
        <v>0</v>
      </c>
      <c r="O900" t="str">
        <f t="shared" si="127"/>
        <v>PASS</v>
      </c>
      <c r="P900" t="str">
        <f t="shared" si="128"/>
        <v>PASS</v>
      </c>
      <c r="Q900" t="str">
        <f t="shared" si="129"/>
        <v>PASS</v>
      </c>
      <c r="R900" t="str">
        <f t="shared" si="130"/>
        <v>PASS</v>
      </c>
      <c r="S900" t="str">
        <f t="shared" si="131"/>
        <v>PASS</v>
      </c>
      <c r="T900">
        <f t="shared" si="132"/>
        <v>100</v>
      </c>
      <c r="U900" t="str">
        <f t="shared" si="133"/>
        <v>Low</v>
      </c>
      <c r="V900" t="str">
        <f t="shared" si="134"/>
        <v>Clean</v>
      </c>
    </row>
    <row r="901" spans="1:22" x14ac:dyDescent="0.3">
      <c r="A901" t="str">
        <f>Raw_Data!A901</f>
        <v>6251602</v>
      </c>
      <c r="B901">
        <f>Raw_Data!B901</f>
        <v>45665</v>
      </c>
      <c r="C901" t="str">
        <f>Raw_Data!C901</f>
        <v>DOXYCYCLINE HYCLATE 100 MG</v>
      </c>
      <c r="D901" t="str">
        <f>Raw_Data!D901</f>
        <v>62135098505</v>
      </c>
      <c r="E901" t="str">
        <f>Raw_Data!E901</f>
        <v>BYNE, EDMUND</v>
      </c>
      <c r="F901" t="str">
        <f>Raw_Data!F901</f>
        <v>1033186648</v>
      </c>
      <c r="G901" t="str">
        <f>Raw_Data!H901</f>
        <v>0</v>
      </c>
      <c r="H901">
        <f>IFERROR(VLOOKUP(G901,Store_Map!$A$2:$I$100,3,FALSE),"")</f>
        <v>0</v>
      </c>
      <c r="I901">
        <f>IFERROR(VLOOKUP(G901,Store_Map!$A$2:$I$100,4,FALSE),"")</f>
        <v>0</v>
      </c>
      <c r="J901">
        <f>IFERROR(VLOOKUP(G901,Store_Map!$A$2:$I$100,5,FALSE),"")</f>
        <v>0</v>
      </c>
      <c r="K901">
        <f>IFERROR(VLOOKUP(G901,Store_Map!$A$2:$I$100,6,FALSE),"")</f>
        <v>0</v>
      </c>
      <c r="L901">
        <f>IFERROR(VLOOKUP(G901,Store_Map!$A$2:$I$100,7,FALSE),"")</f>
        <v>0</v>
      </c>
      <c r="M901">
        <f>IFERROR(VLOOKUP(G901,Store_Map!$A$2:$I$100,8,FALSE),"")</f>
        <v>0</v>
      </c>
      <c r="N901">
        <f t="shared" si="126"/>
        <v>0</v>
      </c>
      <c r="O901" t="str">
        <f t="shared" si="127"/>
        <v>PASS</v>
      </c>
      <c r="P901" t="str">
        <f t="shared" si="128"/>
        <v>PASS</v>
      </c>
      <c r="Q901" t="str">
        <f t="shared" si="129"/>
        <v>PASS</v>
      </c>
      <c r="R901" t="str">
        <f t="shared" si="130"/>
        <v>PASS</v>
      </c>
      <c r="S901" t="str">
        <f t="shared" si="131"/>
        <v>PASS</v>
      </c>
      <c r="T901">
        <f t="shared" si="132"/>
        <v>100</v>
      </c>
      <c r="U901" t="str">
        <f t="shared" si="133"/>
        <v>Low</v>
      </c>
      <c r="V901" t="str">
        <f t="shared" si="134"/>
        <v>Clean</v>
      </c>
    </row>
    <row r="902" spans="1:22" x14ac:dyDescent="0.3">
      <c r="A902" t="str">
        <f>Raw_Data!A902</f>
        <v>6251603</v>
      </c>
      <c r="B902">
        <f>Raw_Data!B902</f>
        <v>45665</v>
      </c>
      <c r="C902" t="str">
        <f>Raw_Data!C902</f>
        <v>IBUPROFEN 800 MG TABLET</v>
      </c>
      <c r="D902" t="str">
        <f>Raw_Data!D902</f>
        <v>59651036205</v>
      </c>
      <c r="E902" t="str">
        <f>Raw_Data!E902</f>
        <v>BYNE, EDMUND</v>
      </c>
      <c r="F902" t="str">
        <f>Raw_Data!F902</f>
        <v>1033186648</v>
      </c>
      <c r="G902" t="str">
        <f>Raw_Data!H902</f>
        <v>0</v>
      </c>
      <c r="H902">
        <f>IFERROR(VLOOKUP(G902,Store_Map!$A$2:$I$100,3,FALSE),"")</f>
        <v>0</v>
      </c>
      <c r="I902">
        <f>IFERROR(VLOOKUP(G902,Store_Map!$A$2:$I$100,4,FALSE),"")</f>
        <v>0</v>
      </c>
      <c r="J902">
        <f>IFERROR(VLOOKUP(G902,Store_Map!$A$2:$I$100,5,FALSE),"")</f>
        <v>0</v>
      </c>
      <c r="K902">
        <f>IFERROR(VLOOKUP(G902,Store_Map!$A$2:$I$100,6,FALSE),"")</f>
        <v>0</v>
      </c>
      <c r="L902">
        <f>IFERROR(VLOOKUP(G902,Store_Map!$A$2:$I$100,7,FALSE),"")</f>
        <v>0</v>
      </c>
      <c r="M902">
        <f>IFERROR(VLOOKUP(G902,Store_Map!$A$2:$I$100,8,FALSE),"")</f>
        <v>0</v>
      </c>
      <c r="N902">
        <f t="shared" si="126"/>
        <v>0</v>
      </c>
      <c r="O902" t="str">
        <f t="shared" si="127"/>
        <v>PASS</v>
      </c>
      <c r="P902" t="str">
        <f t="shared" si="128"/>
        <v>PASS</v>
      </c>
      <c r="Q902" t="str">
        <f t="shared" si="129"/>
        <v>PASS</v>
      </c>
      <c r="R902" t="str">
        <f t="shared" si="130"/>
        <v>PASS</v>
      </c>
      <c r="S902" t="str">
        <f t="shared" si="131"/>
        <v>PASS</v>
      </c>
      <c r="T902">
        <f t="shared" si="132"/>
        <v>100</v>
      </c>
      <c r="U902" t="str">
        <f t="shared" si="133"/>
        <v>Low</v>
      </c>
      <c r="V902" t="str">
        <f t="shared" si="134"/>
        <v>Clean</v>
      </c>
    </row>
    <row r="903" spans="1:22" x14ac:dyDescent="0.3">
      <c r="A903" t="str">
        <f>Raw_Data!A903</f>
        <v>6251605</v>
      </c>
      <c r="B903">
        <f>Raw_Data!B903</f>
        <v>45665</v>
      </c>
      <c r="C903" t="str">
        <f>Raw_Data!C903</f>
        <v>METRONIDAZOLE 500 MG TABLET</v>
      </c>
      <c r="D903" t="str">
        <f>Raw_Data!D903</f>
        <v>29300022705</v>
      </c>
      <c r="E903" t="str">
        <f>Raw_Data!E903</f>
        <v>AKHTAR, MARIAM</v>
      </c>
      <c r="F903" t="str">
        <f>Raw_Data!F903</f>
        <v>1780024596</v>
      </c>
      <c r="G903" t="str">
        <f>Raw_Data!H903</f>
        <v>0</v>
      </c>
      <c r="H903">
        <f>IFERROR(VLOOKUP(G903,Store_Map!$A$2:$I$100,3,FALSE),"")</f>
        <v>0</v>
      </c>
      <c r="I903">
        <f>IFERROR(VLOOKUP(G903,Store_Map!$A$2:$I$100,4,FALSE),"")</f>
        <v>0</v>
      </c>
      <c r="J903">
        <f>IFERROR(VLOOKUP(G903,Store_Map!$A$2:$I$100,5,FALSE),"")</f>
        <v>0</v>
      </c>
      <c r="K903">
        <f>IFERROR(VLOOKUP(G903,Store_Map!$A$2:$I$100,6,FALSE),"")</f>
        <v>0</v>
      </c>
      <c r="L903">
        <f>IFERROR(VLOOKUP(G903,Store_Map!$A$2:$I$100,7,FALSE),"")</f>
        <v>0</v>
      </c>
      <c r="M903">
        <f>IFERROR(VLOOKUP(G903,Store_Map!$A$2:$I$100,8,FALSE),"")</f>
        <v>0</v>
      </c>
      <c r="N903">
        <f t="shared" si="126"/>
        <v>0</v>
      </c>
      <c r="O903" t="str">
        <f t="shared" si="127"/>
        <v>PASS</v>
      </c>
      <c r="P903" t="str">
        <f t="shared" si="128"/>
        <v>PASS</v>
      </c>
      <c r="Q903" t="str">
        <f t="shared" si="129"/>
        <v>PASS</v>
      </c>
      <c r="R903" t="str">
        <f t="shared" si="130"/>
        <v>PASS</v>
      </c>
      <c r="S903" t="str">
        <f t="shared" si="131"/>
        <v>PASS</v>
      </c>
      <c r="T903">
        <f t="shared" si="132"/>
        <v>100</v>
      </c>
      <c r="U903" t="str">
        <f t="shared" si="133"/>
        <v>Low</v>
      </c>
      <c r="V903" t="str">
        <f t="shared" si="134"/>
        <v>Clean</v>
      </c>
    </row>
    <row r="904" spans="1:22" x14ac:dyDescent="0.3">
      <c r="A904" t="str">
        <f>Raw_Data!A904</f>
        <v>6231849</v>
      </c>
      <c r="B904">
        <f>Raw_Data!B904</f>
        <v>45665</v>
      </c>
      <c r="C904" t="str">
        <f>Raw_Data!C904</f>
        <v>JANUVIA 100 MG TABLET</v>
      </c>
      <c r="D904" t="str">
        <f>Raw_Data!D904</f>
        <v>6027754</v>
      </c>
      <c r="E904" t="str">
        <f>Raw_Data!E904</f>
        <v>BYNE, EDMUND</v>
      </c>
      <c r="F904" t="str">
        <f>Raw_Data!F904</f>
        <v>1033186648</v>
      </c>
      <c r="G904" t="str">
        <f>Raw_Data!H904</f>
        <v>0</v>
      </c>
      <c r="H904">
        <f>IFERROR(VLOOKUP(G904,Store_Map!$A$2:$I$100,3,FALSE),"")</f>
        <v>0</v>
      </c>
      <c r="I904">
        <f>IFERROR(VLOOKUP(G904,Store_Map!$A$2:$I$100,4,FALSE),"")</f>
        <v>0</v>
      </c>
      <c r="J904">
        <f>IFERROR(VLOOKUP(G904,Store_Map!$A$2:$I$100,5,FALSE),"")</f>
        <v>0</v>
      </c>
      <c r="K904">
        <f>IFERROR(VLOOKUP(G904,Store_Map!$A$2:$I$100,6,FALSE),"")</f>
        <v>0</v>
      </c>
      <c r="L904">
        <f>IFERROR(VLOOKUP(G904,Store_Map!$A$2:$I$100,7,FALSE),"")</f>
        <v>0</v>
      </c>
      <c r="M904">
        <f>IFERROR(VLOOKUP(G904,Store_Map!$A$2:$I$100,8,FALSE),"")</f>
        <v>0</v>
      </c>
      <c r="N904">
        <f t="shared" si="126"/>
        <v>0</v>
      </c>
      <c r="O904" t="str">
        <f t="shared" si="127"/>
        <v>PASS</v>
      </c>
      <c r="P904" t="str">
        <f t="shared" si="128"/>
        <v>REVIEW</v>
      </c>
      <c r="Q904" t="str">
        <f t="shared" si="129"/>
        <v>PASS</v>
      </c>
      <c r="R904" t="str">
        <f t="shared" si="130"/>
        <v>PASS</v>
      </c>
      <c r="S904" t="str">
        <f t="shared" si="131"/>
        <v>REVIEW</v>
      </c>
      <c r="T904">
        <f t="shared" si="132"/>
        <v>90</v>
      </c>
      <c r="U904" t="str">
        <f t="shared" si="133"/>
        <v>Low</v>
      </c>
      <c r="V904" t="str">
        <f t="shared" si="134"/>
        <v>Invalid NDC</v>
      </c>
    </row>
    <row r="905" spans="1:22" x14ac:dyDescent="0.3">
      <c r="A905" t="str">
        <f>Raw_Data!A905</f>
        <v>6240370</v>
      </c>
      <c r="B905">
        <f>Raw_Data!B905</f>
        <v>45665</v>
      </c>
      <c r="C905" t="str">
        <f>Raw_Data!C905</f>
        <v>TRINTELLIX 10 MG TABLET</v>
      </c>
      <c r="D905" t="str">
        <f>Raw_Data!D905</f>
        <v>64764073030</v>
      </c>
      <c r="E905" t="str">
        <f>Raw_Data!E905</f>
        <v>STEINER, DAVID</v>
      </c>
      <c r="F905" t="str">
        <f>Raw_Data!F905</f>
        <v>1972508802</v>
      </c>
      <c r="G905" t="str">
        <f>Raw_Data!H905</f>
        <v>0</v>
      </c>
      <c r="H905">
        <f>IFERROR(VLOOKUP(G905,Store_Map!$A$2:$I$100,3,FALSE),"")</f>
        <v>0</v>
      </c>
      <c r="I905">
        <f>IFERROR(VLOOKUP(G905,Store_Map!$A$2:$I$100,4,FALSE),"")</f>
        <v>0</v>
      </c>
      <c r="J905">
        <f>IFERROR(VLOOKUP(G905,Store_Map!$A$2:$I$100,5,FALSE),"")</f>
        <v>0</v>
      </c>
      <c r="K905">
        <f>IFERROR(VLOOKUP(G905,Store_Map!$A$2:$I$100,6,FALSE),"")</f>
        <v>0</v>
      </c>
      <c r="L905">
        <f>IFERROR(VLOOKUP(G905,Store_Map!$A$2:$I$100,7,FALSE),"")</f>
        <v>0</v>
      </c>
      <c r="M905">
        <f>IFERROR(VLOOKUP(G905,Store_Map!$A$2:$I$100,8,FALSE),"")</f>
        <v>0</v>
      </c>
      <c r="N905">
        <f t="shared" si="126"/>
        <v>0</v>
      </c>
      <c r="O905" t="str">
        <f t="shared" si="127"/>
        <v>PASS</v>
      </c>
      <c r="P905" t="str">
        <f t="shared" si="128"/>
        <v>PASS</v>
      </c>
      <c r="Q905" t="str">
        <f t="shared" si="129"/>
        <v>PASS</v>
      </c>
      <c r="R905" t="str">
        <f t="shared" si="130"/>
        <v>PASS</v>
      </c>
      <c r="S905" t="str">
        <f t="shared" si="131"/>
        <v>PASS</v>
      </c>
      <c r="T905">
        <f t="shared" si="132"/>
        <v>100</v>
      </c>
      <c r="U905" t="str">
        <f t="shared" si="133"/>
        <v>Low</v>
      </c>
      <c r="V905" t="str">
        <f t="shared" si="134"/>
        <v>Clean</v>
      </c>
    </row>
    <row r="906" spans="1:22" x14ac:dyDescent="0.3">
      <c r="A906" t="str">
        <f>Raw_Data!A906</f>
        <v>6249562</v>
      </c>
      <c r="B906">
        <f>Raw_Data!B906</f>
        <v>45665</v>
      </c>
      <c r="C906" t="str">
        <f>Raw_Data!C906</f>
        <v>LOSARTAN-HCTZ 100-25 MG TAB</v>
      </c>
      <c r="D906" t="str">
        <f>Raw_Data!D906</f>
        <v>65862047099</v>
      </c>
      <c r="E906" t="str">
        <f>Raw_Data!E906</f>
        <v>BYNE, EDMUND</v>
      </c>
      <c r="F906" t="str">
        <f>Raw_Data!F906</f>
        <v>1033186648</v>
      </c>
      <c r="G906" t="str">
        <f>Raw_Data!H906</f>
        <v>0</v>
      </c>
      <c r="H906">
        <f>IFERROR(VLOOKUP(G906,Store_Map!$A$2:$I$100,3,FALSE),"")</f>
        <v>0</v>
      </c>
      <c r="I906">
        <f>IFERROR(VLOOKUP(G906,Store_Map!$A$2:$I$100,4,FALSE),"")</f>
        <v>0</v>
      </c>
      <c r="J906">
        <f>IFERROR(VLOOKUP(G906,Store_Map!$A$2:$I$100,5,FALSE),"")</f>
        <v>0</v>
      </c>
      <c r="K906">
        <f>IFERROR(VLOOKUP(G906,Store_Map!$A$2:$I$100,6,FALSE),"")</f>
        <v>0</v>
      </c>
      <c r="L906">
        <f>IFERROR(VLOOKUP(G906,Store_Map!$A$2:$I$100,7,FALSE),"")</f>
        <v>0</v>
      </c>
      <c r="M906">
        <f>IFERROR(VLOOKUP(G906,Store_Map!$A$2:$I$100,8,FALSE),"")</f>
        <v>0</v>
      </c>
      <c r="N906">
        <f t="shared" si="126"/>
        <v>0</v>
      </c>
      <c r="O906" t="str">
        <f t="shared" si="127"/>
        <v>PASS</v>
      </c>
      <c r="P906" t="str">
        <f t="shared" si="128"/>
        <v>PASS</v>
      </c>
      <c r="Q906" t="str">
        <f t="shared" si="129"/>
        <v>PASS</v>
      </c>
      <c r="R906" t="str">
        <f t="shared" si="130"/>
        <v>PASS</v>
      </c>
      <c r="S906" t="str">
        <f t="shared" si="131"/>
        <v>PASS</v>
      </c>
      <c r="T906">
        <f t="shared" si="132"/>
        <v>100</v>
      </c>
      <c r="U906" t="str">
        <f t="shared" si="133"/>
        <v>Low</v>
      </c>
      <c r="V906" t="str">
        <f t="shared" si="134"/>
        <v>Clean</v>
      </c>
    </row>
    <row r="907" spans="1:22" x14ac:dyDescent="0.3">
      <c r="A907" t="str">
        <f>Raw_Data!A907</f>
        <v>6251607</v>
      </c>
      <c r="B907">
        <f>Raw_Data!B907</f>
        <v>45665</v>
      </c>
      <c r="C907" t="str">
        <f>Raw_Data!C907</f>
        <v>IBUPROFEN 800 MG TABLET</v>
      </c>
      <c r="D907" t="str">
        <f>Raw_Data!D907</f>
        <v>59651036205</v>
      </c>
      <c r="E907" t="str">
        <f>Raw_Data!E907</f>
        <v>BYNE, EDMUND</v>
      </c>
      <c r="F907" t="str">
        <f>Raw_Data!F907</f>
        <v>1033186648</v>
      </c>
      <c r="G907" t="str">
        <f>Raw_Data!H907</f>
        <v>0</v>
      </c>
      <c r="H907">
        <f>IFERROR(VLOOKUP(G907,Store_Map!$A$2:$I$100,3,FALSE),"")</f>
        <v>0</v>
      </c>
      <c r="I907">
        <f>IFERROR(VLOOKUP(G907,Store_Map!$A$2:$I$100,4,FALSE),"")</f>
        <v>0</v>
      </c>
      <c r="J907">
        <f>IFERROR(VLOOKUP(G907,Store_Map!$A$2:$I$100,5,FALSE),"")</f>
        <v>0</v>
      </c>
      <c r="K907">
        <f>IFERROR(VLOOKUP(G907,Store_Map!$A$2:$I$100,6,FALSE),"")</f>
        <v>0</v>
      </c>
      <c r="L907">
        <f>IFERROR(VLOOKUP(G907,Store_Map!$A$2:$I$100,7,FALSE),"")</f>
        <v>0</v>
      </c>
      <c r="M907">
        <f>IFERROR(VLOOKUP(G907,Store_Map!$A$2:$I$100,8,FALSE),"")</f>
        <v>0</v>
      </c>
      <c r="N907">
        <f t="shared" si="126"/>
        <v>0</v>
      </c>
      <c r="O907" t="str">
        <f t="shared" si="127"/>
        <v>PASS</v>
      </c>
      <c r="P907" t="str">
        <f t="shared" si="128"/>
        <v>PASS</v>
      </c>
      <c r="Q907" t="str">
        <f t="shared" si="129"/>
        <v>PASS</v>
      </c>
      <c r="R907" t="str">
        <f t="shared" si="130"/>
        <v>PASS</v>
      </c>
      <c r="S907" t="str">
        <f t="shared" si="131"/>
        <v>PASS</v>
      </c>
      <c r="T907">
        <f t="shared" si="132"/>
        <v>100</v>
      </c>
      <c r="U907" t="str">
        <f t="shared" si="133"/>
        <v>Low</v>
      </c>
      <c r="V907" t="str">
        <f t="shared" si="134"/>
        <v>Clean</v>
      </c>
    </row>
    <row r="908" spans="1:22" x14ac:dyDescent="0.3">
      <c r="A908" t="str">
        <f>Raw_Data!A908</f>
        <v>6248808</v>
      </c>
      <c r="B908">
        <f>Raw_Data!B908</f>
        <v>45665</v>
      </c>
      <c r="C908" t="str">
        <f>Raw_Data!C908</f>
        <v>LISINOPRIL 10 MG TABLET</v>
      </c>
      <c r="D908" t="str">
        <f>Raw_Data!D908</f>
        <v>68180098003</v>
      </c>
      <c r="E908" t="str">
        <f>Raw_Data!E908</f>
        <v>BYNE, EDMUND</v>
      </c>
      <c r="F908" t="str">
        <f>Raw_Data!F908</f>
        <v>1033186648</v>
      </c>
      <c r="G908" t="str">
        <f>Raw_Data!H908</f>
        <v>0</v>
      </c>
      <c r="H908">
        <f>IFERROR(VLOOKUP(G908,Store_Map!$A$2:$I$100,3,FALSE),"")</f>
        <v>0</v>
      </c>
      <c r="I908">
        <f>IFERROR(VLOOKUP(G908,Store_Map!$A$2:$I$100,4,FALSE),"")</f>
        <v>0</v>
      </c>
      <c r="J908">
        <f>IFERROR(VLOOKUP(G908,Store_Map!$A$2:$I$100,5,FALSE),"")</f>
        <v>0</v>
      </c>
      <c r="K908">
        <f>IFERROR(VLOOKUP(G908,Store_Map!$A$2:$I$100,6,FALSE),"")</f>
        <v>0</v>
      </c>
      <c r="L908">
        <f>IFERROR(VLOOKUP(G908,Store_Map!$A$2:$I$100,7,FALSE),"")</f>
        <v>0</v>
      </c>
      <c r="M908">
        <f>IFERROR(VLOOKUP(G908,Store_Map!$A$2:$I$100,8,FALSE),"")</f>
        <v>0</v>
      </c>
      <c r="N908">
        <f t="shared" si="126"/>
        <v>0</v>
      </c>
      <c r="O908" t="str">
        <f t="shared" si="127"/>
        <v>PASS</v>
      </c>
      <c r="P908" t="str">
        <f t="shared" si="128"/>
        <v>PASS</v>
      </c>
      <c r="Q908" t="str">
        <f t="shared" si="129"/>
        <v>PASS</v>
      </c>
      <c r="R908" t="str">
        <f t="shared" si="130"/>
        <v>PASS</v>
      </c>
      <c r="S908" t="str">
        <f t="shared" si="131"/>
        <v>PASS</v>
      </c>
      <c r="T908">
        <f t="shared" si="132"/>
        <v>100</v>
      </c>
      <c r="U908" t="str">
        <f t="shared" si="133"/>
        <v>Low</v>
      </c>
      <c r="V908" t="str">
        <f t="shared" si="134"/>
        <v>Clean</v>
      </c>
    </row>
    <row r="909" spans="1:22" x14ac:dyDescent="0.3">
      <c r="A909" t="str">
        <f>Raw_Data!A909</f>
        <v>6248807</v>
      </c>
      <c r="B909">
        <f>Raw_Data!B909</f>
        <v>45665</v>
      </c>
      <c r="C909" t="str">
        <f>Raw_Data!C909</f>
        <v>ROSUVASTATIN CALCIUM 10 MG</v>
      </c>
      <c r="D909" t="str">
        <f>Raw_Data!D909</f>
        <v>68462026290</v>
      </c>
      <c r="E909" t="str">
        <f>Raw_Data!E909</f>
        <v>BYNE, EDMUND</v>
      </c>
      <c r="F909" t="str">
        <f>Raw_Data!F909</f>
        <v>1033186648</v>
      </c>
      <c r="G909" t="str">
        <f>Raw_Data!H909</f>
        <v>0</v>
      </c>
      <c r="H909">
        <f>IFERROR(VLOOKUP(G909,Store_Map!$A$2:$I$100,3,FALSE),"")</f>
        <v>0</v>
      </c>
      <c r="I909">
        <f>IFERROR(VLOOKUP(G909,Store_Map!$A$2:$I$100,4,FALSE),"")</f>
        <v>0</v>
      </c>
      <c r="J909">
        <f>IFERROR(VLOOKUP(G909,Store_Map!$A$2:$I$100,5,FALSE),"")</f>
        <v>0</v>
      </c>
      <c r="K909">
        <f>IFERROR(VLOOKUP(G909,Store_Map!$A$2:$I$100,6,FALSE),"")</f>
        <v>0</v>
      </c>
      <c r="L909">
        <f>IFERROR(VLOOKUP(G909,Store_Map!$A$2:$I$100,7,FALSE),"")</f>
        <v>0</v>
      </c>
      <c r="M909">
        <f>IFERROR(VLOOKUP(G909,Store_Map!$A$2:$I$100,8,FALSE),"")</f>
        <v>0</v>
      </c>
      <c r="N909">
        <f t="shared" si="126"/>
        <v>0</v>
      </c>
      <c r="O909" t="str">
        <f t="shared" si="127"/>
        <v>PASS</v>
      </c>
      <c r="P909" t="str">
        <f t="shared" si="128"/>
        <v>PASS</v>
      </c>
      <c r="Q909" t="str">
        <f t="shared" si="129"/>
        <v>PASS</v>
      </c>
      <c r="R909" t="str">
        <f t="shared" si="130"/>
        <v>PASS</v>
      </c>
      <c r="S909" t="str">
        <f t="shared" si="131"/>
        <v>PASS</v>
      </c>
      <c r="T909">
        <f t="shared" si="132"/>
        <v>100</v>
      </c>
      <c r="U909" t="str">
        <f t="shared" si="133"/>
        <v>Low</v>
      </c>
      <c r="V909" t="str">
        <f t="shared" si="134"/>
        <v>Clean</v>
      </c>
    </row>
    <row r="910" spans="1:22" x14ac:dyDescent="0.3">
      <c r="A910" t="str">
        <f>Raw_Data!A910</f>
        <v>6248802</v>
      </c>
      <c r="B910">
        <f>Raw_Data!B910</f>
        <v>45665</v>
      </c>
      <c r="C910" t="str">
        <f>Raw_Data!C910</f>
        <v>GLYBURIDE 5 MG TABLET</v>
      </c>
      <c r="D910" t="str">
        <f>Raw_Data!D910</f>
        <v>23155005801</v>
      </c>
      <c r="E910" t="str">
        <f>Raw_Data!E910</f>
        <v>BYNE, EDMUND</v>
      </c>
      <c r="F910" t="str">
        <f>Raw_Data!F910</f>
        <v>1033186648</v>
      </c>
      <c r="G910" t="str">
        <f>Raw_Data!H910</f>
        <v>0</v>
      </c>
      <c r="H910">
        <f>IFERROR(VLOOKUP(G910,Store_Map!$A$2:$I$100,3,FALSE),"")</f>
        <v>0</v>
      </c>
      <c r="I910">
        <f>IFERROR(VLOOKUP(G910,Store_Map!$A$2:$I$100,4,FALSE),"")</f>
        <v>0</v>
      </c>
      <c r="J910">
        <f>IFERROR(VLOOKUP(G910,Store_Map!$A$2:$I$100,5,FALSE),"")</f>
        <v>0</v>
      </c>
      <c r="K910">
        <f>IFERROR(VLOOKUP(G910,Store_Map!$A$2:$I$100,6,FALSE),"")</f>
        <v>0</v>
      </c>
      <c r="L910">
        <f>IFERROR(VLOOKUP(G910,Store_Map!$A$2:$I$100,7,FALSE),"")</f>
        <v>0</v>
      </c>
      <c r="M910">
        <f>IFERROR(VLOOKUP(G910,Store_Map!$A$2:$I$100,8,FALSE),"")</f>
        <v>0</v>
      </c>
      <c r="N910">
        <f t="shared" si="126"/>
        <v>0</v>
      </c>
      <c r="O910" t="str">
        <f t="shared" si="127"/>
        <v>PASS</v>
      </c>
      <c r="P910" t="str">
        <f t="shared" si="128"/>
        <v>PASS</v>
      </c>
      <c r="Q910" t="str">
        <f t="shared" si="129"/>
        <v>PASS</v>
      </c>
      <c r="R910" t="str">
        <f t="shared" si="130"/>
        <v>PASS</v>
      </c>
      <c r="S910" t="str">
        <f t="shared" si="131"/>
        <v>PASS</v>
      </c>
      <c r="T910">
        <f t="shared" si="132"/>
        <v>100</v>
      </c>
      <c r="U910" t="str">
        <f t="shared" si="133"/>
        <v>Low</v>
      </c>
      <c r="V910" t="str">
        <f t="shared" si="134"/>
        <v>Clean</v>
      </c>
    </row>
    <row r="911" spans="1:22" x14ac:dyDescent="0.3">
      <c r="A911" t="str">
        <f>Raw_Data!A911</f>
        <v>6246863</v>
      </c>
      <c r="B911">
        <f>Raw_Data!B911</f>
        <v>45665</v>
      </c>
      <c r="C911" t="str">
        <f>Raw_Data!C911</f>
        <v>TIZANIDINE HCL 4 MG TABLET</v>
      </c>
      <c r="D911" t="str">
        <f>Raw_Data!D911</f>
        <v>57664050389</v>
      </c>
      <c r="E911" t="str">
        <f>Raw_Data!E911</f>
        <v>BYNE, EDMUND</v>
      </c>
      <c r="F911" t="str">
        <f>Raw_Data!F911</f>
        <v>1033186648</v>
      </c>
      <c r="G911" t="str">
        <f>Raw_Data!H911</f>
        <v>0</v>
      </c>
      <c r="H911">
        <f>IFERROR(VLOOKUP(G911,Store_Map!$A$2:$I$100,3,FALSE),"")</f>
        <v>0</v>
      </c>
      <c r="I911">
        <f>IFERROR(VLOOKUP(G911,Store_Map!$A$2:$I$100,4,FALSE),"")</f>
        <v>0</v>
      </c>
      <c r="J911">
        <f>IFERROR(VLOOKUP(G911,Store_Map!$A$2:$I$100,5,FALSE),"")</f>
        <v>0</v>
      </c>
      <c r="K911">
        <f>IFERROR(VLOOKUP(G911,Store_Map!$A$2:$I$100,6,FALSE),"")</f>
        <v>0</v>
      </c>
      <c r="L911">
        <f>IFERROR(VLOOKUP(G911,Store_Map!$A$2:$I$100,7,FALSE),"")</f>
        <v>0</v>
      </c>
      <c r="M911">
        <f>IFERROR(VLOOKUP(G911,Store_Map!$A$2:$I$100,8,FALSE),"")</f>
        <v>0</v>
      </c>
      <c r="N911">
        <f t="shared" si="126"/>
        <v>0</v>
      </c>
      <c r="O911" t="str">
        <f t="shared" si="127"/>
        <v>PASS</v>
      </c>
      <c r="P911" t="str">
        <f t="shared" si="128"/>
        <v>PASS</v>
      </c>
      <c r="Q911" t="str">
        <f t="shared" si="129"/>
        <v>PASS</v>
      </c>
      <c r="R911" t="str">
        <f t="shared" si="130"/>
        <v>PASS</v>
      </c>
      <c r="S911" t="str">
        <f t="shared" si="131"/>
        <v>PASS</v>
      </c>
      <c r="T911">
        <f t="shared" si="132"/>
        <v>100</v>
      </c>
      <c r="U911" t="str">
        <f t="shared" si="133"/>
        <v>Low</v>
      </c>
      <c r="V911" t="str">
        <f t="shared" si="134"/>
        <v>Clean</v>
      </c>
    </row>
    <row r="912" spans="1:22" x14ac:dyDescent="0.3">
      <c r="A912" t="str">
        <f>Raw_Data!A912</f>
        <v>6251608</v>
      </c>
      <c r="B912">
        <f>Raw_Data!B912</f>
        <v>45665</v>
      </c>
      <c r="C912" t="str">
        <f>Raw_Data!C912</f>
        <v>OFLOXACIN 0.3% EYE DROP</v>
      </c>
      <c r="D912" t="str">
        <f>Raw_Data!D912</f>
        <v>60505056001</v>
      </c>
      <c r="E912" t="str">
        <f>Raw_Data!E912</f>
        <v>HARSHMAN, SONALI</v>
      </c>
      <c r="F912" t="str">
        <f>Raw_Data!F912</f>
        <v>1104084516</v>
      </c>
      <c r="G912" t="str">
        <f>Raw_Data!H912</f>
        <v>0</v>
      </c>
      <c r="H912">
        <f>IFERROR(VLOOKUP(G912,Store_Map!$A$2:$I$100,3,FALSE),"")</f>
        <v>0</v>
      </c>
      <c r="I912">
        <f>IFERROR(VLOOKUP(G912,Store_Map!$A$2:$I$100,4,FALSE),"")</f>
        <v>0</v>
      </c>
      <c r="J912">
        <f>IFERROR(VLOOKUP(G912,Store_Map!$A$2:$I$100,5,FALSE),"")</f>
        <v>0</v>
      </c>
      <c r="K912">
        <f>IFERROR(VLOOKUP(G912,Store_Map!$A$2:$I$100,6,FALSE),"")</f>
        <v>0</v>
      </c>
      <c r="L912">
        <f>IFERROR(VLOOKUP(G912,Store_Map!$A$2:$I$100,7,FALSE),"")</f>
        <v>0</v>
      </c>
      <c r="M912">
        <f>IFERROR(VLOOKUP(G912,Store_Map!$A$2:$I$100,8,FALSE),"")</f>
        <v>0</v>
      </c>
      <c r="N912">
        <f t="shared" si="126"/>
        <v>0</v>
      </c>
      <c r="O912" t="str">
        <f t="shared" si="127"/>
        <v>PASS</v>
      </c>
      <c r="P912" t="str">
        <f t="shared" si="128"/>
        <v>PASS</v>
      </c>
      <c r="Q912" t="str">
        <f t="shared" si="129"/>
        <v>PASS</v>
      </c>
      <c r="R912" t="str">
        <f t="shared" si="130"/>
        <v>PASS</v>
      </c>
      <c r="S912" t="str">
        <f t="shared" si="131"/>
        <v>PASS</v>
      </c>
      <c r="T912">
        <f t="shared" si="132"/>
        <v>100</v>
      </c>
      <c r="U912" t="str">
        <f t="shared" si="133"/>
        <v>Low</v>
      </c>
      <c r="V912" t="str">
        <f t="shared" si="134"/>
        <v>Clean</v>
      </c>
    </row>
    <row r="913" spans="1:22" x14ac:dyDescent="0.3">
      <c r="A913" t="str">
        <f>Raw_Data!A913</f>
        <v>6248213</v>
      </c>
      <c r="B913">
        <f>Raw_Data!B913</f>
        <v>45665</v>
      </c>
      <c r="C913" t="str">
        <f>Raw_Data!C913</f>
        <v>LISINOPRIL-HCTZ 20-12.5MG</v>
      </c>
      <c r="D913" t="str">
        <f>Raw_Data!D913</f>
        <v>68180051902</v>
      </c>
      <c r="E913" t="str">
        <f>Raw_Data!E913</f>
        <v>BYNE, EDMUND</v>
      </c>
      <c r="F913" t="str">
        <f>Raw_Data!F913</f>
        <v>1033186648</v>
      </c>
      <c r="G913" t="str">
        <f>Raw_Data!H913</f>
        <v>0</v>
      </c>
      <c r="H913">
        <f>IFERROR(VLOOKUP(G913,Store_Map!$A$2:$I$100,3,FALSE),"")</f>
        <v>0</v>
      </c>
      <c r="I913">
        <f>IFERROR(VLOOKUP(G913,Store_Map!$A$2:$I$100,4,FALSE),"")</f>
        <v>0</v>
      </c>
      <c r="J913">
        <f>IFERROR(VLOOKUP(G913,Store_Map!$A$2:$I$100,5,FALSE),"")</f>
        <v>0</v>
      </c>
      <c r="K913">
        <f>IFERROR(VLOOKUP(G913,Store_Map!$A$2:$I$100,6,FALSE),"")</f>
        <v>0</v>
      </c>
      <c r="L913">
        <f>IFERROR(VLOOKUP(G913,Store_Map!$A$2:$I$100,7,FALSE),"")</f>
        <v>0</v>
      </c>
      <c r="M913">
        <f>IFERROR(VLOOKUP(G913,Store_Map!$A$2:$I$100,8,FALSE),"")</f>
        <v>0</v>
      </c>
      <c r="N913">
        <f t="shared" si="126"/>
        <v>0</v>
      </c>
      <c r="O913" t="str">
        <f t="shared" si="127"/>
        <v>PASS</v>
      </c>
      <c r="P913" t="str">
        <f t="shared" si="128"/>
        <v>PASS</v>
      </c>
      <c r="Q913" t="str">
        <f t="shared" si="129"/>
        <v>PASS</v>
      </c>
      <c r="R913" t="str">
        <f t="shared" si="130"/>
        <v>PASS</v>
      </c>
      <c r="S913" t="str">
        <f t="shared" si="131"/>
        <v>PASS</v>
      </c>
      <c r="T913">
        <f t="shared" si="132"/>
        <v>100</v>
      </c>
      <c r="U913" t="str">
        <f t="shared" si="133"/>
        <v>Low</v>
      </c>
      <c r="V913" t="str">
        <f t="shared" si="134"/>
        <v>Clean</v>
      </c>
    </row>
    <row r="914" spans="1:22" x14ac:dyDescent="0.3">
      <c r="A914" t="str">
        <f>Raw_Data!A914</f>
        <v>6251609</v>
      </c>
      <c r="B914">
        <f>Raw_Data!B914</f>
        <v>45665</v>
      </c>
      <c r="C914" t="str">
        <f>Raw_Data!C914</f>
        <v>*ALBUTEROL HFA 90 MCG INHAL</v>
      </c>
      <c r="D914" t="str">
        <f>Raw_Data!D914</f>
        <v>93317431</v>
      </c>
      <c r="E914" t="str">
        <f>Raw_Data!E914</f>
        <v>WILSON, KATRINA</v>
      </c>
      <c r="F914" t="str">
        <f>Raw_Data!F914</f>
        <v>1336607522</v>
      </c>
      <c r="G914" t="str">
        <f>Raw_Data!H914</f>
        <v>0</v>
      </c>
      <c r="H914">
        <f>IFERROR(VLOOKUP(G914,Store_Map!$A$2:$I$100,3,FALSE),"")</f>
        <v>0</v>
      </c>
      <c r="I914">
        <f>IFERROR(VLOOKUP(G914,Store_Map!$A$2:$I$100,4,FALSE),"")</f>
        <v>0</v>
      </c>
      <c r="J914">
        <f>IFERROR(VLOOKUP(G914,Store_Map!$A$2:$I$100,5,FALSE),"")</f>
        <v>0</v>
      </c>
      <c r="K914">
        <f>IFERROR(VLOOKUP(G914,Store_Map!$A$2:$I$100,6,FALSE),"")</f>
        <v>0</v>
      </c>
      <c r="L914">
        <f>IFERROR(VLOOKUP(G914,Store_Map!$A$2:$I$100,7,FALSE),"")</f>
        <v>0</v>
      </c>
      <c r="M914">
        <f>IFERROR(VLOOKUP(G914,Store_Map!$A$2:$I$100,8,FALSE),"")</f>
        <v>0</v>
      </c>
      <c r="N914">
        <f t="shared" si="126"/>
        <v>0</v>
      </c>
      <c r="O914" t="str">
        <f t="shared" si="127"/>
        <v>PASS</v>
      </c>
      <c r="P914" t="str">
        <f t="shared" si="128"/>
        <v>REVIEW</v>
      </c>
      <c r="Q914" t="str">
        <f t="shared" si="129"/>
        <v>PASS</v>
      </c>
      <c r="R914" t="str">
        <f t="shared" si="130"/>
        <v>PASS</v>
      </c>
      <c r="S914" t="str">
        <f t="shared" si="131"/>
        <v>REVIEW</v>
      </c>
      <c r="T914">
        <f t="shared" si="132"/>
        <v>90</v>
      </c>
      <c r="U914" t="str">
        <f t="shared" si="133"/>
        <v>Low</v>
      </c>
      <c r="V914" t="str">
        <f t="shared" si="134"/>
        <v>Invalid NDC</v>
      </c>
    </row>
    <row r="915" spans="1:22" x14ac:dyDescent="0.3">
      <c r="A915" t="str">
        <f>Raw_Data!A915</f>
        <v>6251610</v>
      </c>
      <c r="B915">
        <f>Raw_Data!B915</f>
        <v>45665</v>
      </c>
      <c r="C915" t="str">
        <f>Raw_Data!C915</f>
        <v>PREDNISONE 20 MG TABLET</v>
      </c>
      <c r="D915" t="str">
        <f>Raw_Data!D915</f>
        <v>591544301</v>
      </c>
      <c r="E915" t="str">
        <f>Raw_Data!E915</f>
        <v>BYNE, EDMUND</v>
      </c>
      <c r="F915" t="str">
        <f>Raw_Data!F915</f>
        <v>1033186648</v>
      </c>
      <c r="G915" t="str">
        <f>Raw_Data!H915</f>
        <v>0</v>
      </c>
      <c r="H915">
        <f>IFERROR(VLOOKUP(G915,Store_Map!$A$2:$I$100,3,FALSE),"")</f>
        <v>0</v>
      </c>
      <c r="I915">
        <f>IFERROR(VLOOKUP(G915,Store_Map!$A$2:$I$100,4,FALSE),"")</f>
        <v>0</v>
      </c>
      <c r="J915">
        <f>IFERROR(VLOOKUP(G915,Store_Map!$A$2:$I$100,5,FALSE),"")</f>
        <v>0</v>
      </c>
      <c r="K915">
        <f>IFERROR(VLOOKUP(G915,Store_Map!$A$2:$I$100,6,FALSE),"")</f>
        <v>0</v>
      </c>
      <c r="L915">
        <f>IFERROR(VLOOKUP(G915,Store_Map!$A$2:$I$100,7,FALSE),"")</f>
        <v>0</v>
      </c>
      <c r="M915">
        <f>IFERROR(VLOOKUP(G915,Store_Map!$A$2:$I$100,8,FALSE),"")</f>
        <v>0</v>
      </c>
      <c r="N915">
        <f t="shared" si="126"/>
        <v>0</v>
      </c>
      <c r="O915" t="str">
        <f t="shared" si="127"/>
        <v>PASS</v>
      </c>
      <c r="P915" t="str">
        <f t="shared" si="128"/>
        <v>REVIEW</v>
      </c>
      <c r="Q915" t="str">
        <f t="shared" si="129"/>
        <v>PASS</v>
      </c>
      <c r="R915" t="str">
        <f t="shared" si="130"/>
        <v>PASS</v>
      </c>
      <c r="S915" t="str">
        <f t="shared" si="131"/>
        <v>REVIEW</v>
      </c>
      <c r="T915">
        <f t="shared" si="132"/>
        <v>90</v>
      </c>
      <c r="U915" t="str">
        <f t="shared" si="133"/>
        <v>Low</v>
      </c>
      <c r="V915" t="str">
        <f t="shared" si="134"/>
        <v>Invalid NDC</v>
      </c>
    </row>
    <row r="916" spans="1:22" x14ac:dyDescent="0.3">
      <c r="A916" t="str">
        <f>Raw_Data!A916</f>
        <v>6251611</v>
      </c>
      <c r="B916">
        <f>Raw_Data!B916</f>
        <v>45665</v>
      </c>
      <c r="C916" t="str">
        <f>Raw_Data!C916</f>
        <v>CLOBETASOL 0.05% OINTMENT</v>
      </c>
      <c r="D916" t="str">
        <f>Raw_Data!D916</f>
        <v>70700010617</v>
      </c>
      <c r="E916" t="str">
        <f>Raw_Data!E916</f>
        <v>HARSHMAN, SONALI</v>
      </c>
      <c r="F916" t="str">
        <f>Raw_Data!F916</f>
        <v>1104084516</v>
      </c>
      <c r="G916" t="str">
        <f>Raw_Data!H916</f>
        <v>0</v>
      </c>
      <c r="H916">
        <f>IFERROR(VLOOKUP(G916,Store_Map!$A$2:$I$100,3,FALSE),"")</f>
        <v>0</v>
      </c>
      <c r="I916">
        <f>IFERROR(VLOOKUP(G916,Store_Map!$A$2:$I$100,4,FALSE),"")</f>
        <v>0</v>
      </c>
      <c r="J916">
        <f>IFERROR(VLOOKUP(G916,Store_Map!$A$2:$I$100,5,FALSE),"")</f>
        <v>0</v>
      </c>
      <c r="K916">
        <f>IFERROR(VLOOKUP(G916,Store_Map!$A$2:$I$100,6,FALSE),"")</f>
        <v>0</v>
      </c>
      <c r="L916">
        <f>IFERROR(VLOOKUP(G916,Store_Map!$A$2:$I$100,7,FALSE),"")</f>
        <v>0</v>
      </c>
      <c r="M916">
        <f>IFERROR(VLOOKUP(G916,Store_Map!$A$2:$I$100,8,FALSE),"")</f>
        <v>0</v>
      </c>
      <c r="N916">
        <f t="shared" si="126"/>
        <v>0</v>
      </c>
      <c r="O916" t="str">
        <f t="shared" si="127"/>
        <v>PASS</v>
      </c>
      <c r="P916" t="str">
        <f t="shared" si="128"/>
        <v>PASS</v>
      </c>
      <c r="Q916" t="str">
        <f t="shared" si="129"/>
        <v>PASS</v>
      </c>
      <c r="R916" t="str">
        <f t="shared" si="130"/>
        <v>PASS</v>
      </c>
      <c r="S916" t="str">
        <f t="shared" si="131"/>
        <v>PASS</v>
      </c>
      <c r="T916">
        <f t="shared" si="132"/>
        <v>100</v>
      </c>
      <c r="U916" t="str">
        <f t="shared" si="133"/>
        <v>Low</v>
      </c>
      <c r="V916" t="str">
        <f t="shared" si="134"/>
        <v>Clean</v>
      </c>
    </row>
    <row r="917" spans="1:22" x14ac:dyDescent="0.3">
      <c r="A917" t="str">
        <f>Raw_Data!A917</f>
        <v>6251614</v>
      </c>
      <c r="B917">
        <f>Raw_Data!B917</f>
        <v>45665</v>
      </c>
      <c r="C917" t="str">
        <f>Raw_Data!C917</f>
        <v>JARDIANCE 25 MG TABLET</v>
      </c>
      <c r="D917" t="str">
        <f>Raw_Data!D917</f>
        <v>597015390</v>
      </c>
      <c r="E917" t="str">
        <f>Raw_Data!E917</f>
        <v>BYNE, EDMUND</v>
      </c>
      <c r="F917" t="str">
        <f>Raw_Data!F917</f>
        <v>1033186648</v>
      </c>
      <c r="G917" t="str">
        <f>Raw_Data!H917</f>
        <v>0</v>
      </c>
      <c r="H917">
        <f>IFERROR(VLOOKUP(G917,Store_Map!$A$2:$I$100,3,FALSE),"")</f>
        <v>0</v>
      </c>
      <c r="I917">
        <f>IFERROR(VLOOKUP(G917,Store_Map!$A$2:$I$100,4,FALSE),"")</f>
        <v>0</v>
      </c>
      <c r="J917">
        <f>IFERROR(VLOOKUP(G917,Store_Map!$A$2:$I$100,5,FALSE),"")</f>
        <v>0</v>
      </c>
      <c r="K917">
        <f>IFERROR(VLOOKUP(G917,Store_Map!$A$2:$I$100,6,FALSE),"")</f>
        <v>0</v>
      </c>
      <c r="L917">
        <f>IFERROR(VLOOKUP(G917,Store_Map!$A$2:$I$100,7,FALSE),"")</f>
        <v>0</v>
      </c>
      <c r="M917">
        <f>IFERROR(VLOOKUP(G917,Store_Map!$A$2:$I$100,8,FALSE),"")</f>
        <v>0</v>
      </c>
      <c r="N917">
        <f t="shared" si="126"/>
        <v>0</v>
      </c>
      <c r="O917" t="str">
        <f t="shared" si="127"/>
        <v>PASS</v>
      </c>
      <c r="P917" t="str">
        <f t="shared" si="128"/>
        <v>REVIEW</v>
      </c>
      <c r="Q917" t="str">
        <f t="shared" si="129"/>
        <v>PASS</v>
      </c>
      <c r="R917" t="str">
        <f t="shared" si="130"/>
        <v>PASS</v>
      </c>
      <c r="S917" t="str">
        <f t="shared" si="131"/>
        <v>REVIEW</v>
      </c>
      <c r="T917">
        <f t="shared" si="132"/>
        <v>90</v>
      </c>
      <c r="U917" t="str">
        <f t="shared" si="133"/>
        <v>Low</v>
      </c>
      <c r="V917" t="str">
        <f t="shared" si="134"/>
        <v>Invalid NDC</v>
      </c>
    </row>
    <row r="918" spans="1:22" x14ac:dyDescent="0.3">
      <c r="A918" t="str">
        <f>Raw_Data!A918</f>
        <v>6251615</v>
      </c>
      <c r="B918">
        <f>Raw_Data!B918</f>
        <v>45665</v>
      </c>
      <c r="C918" t="str">
        <f>Raw_Data!C918</f>
        <v>HYDROXYZINE HCL 25 MG TABLE</v>
      </c>
      <c r="D918" t="str">
        <f>Raw_Data!D918</f>
        <v>23155050110</v>
      </c>
      <c r="E918" t="str">
        <f>Raw_Data!E918</f>
        <v>BYNE, EDMUND</v>
      </c>
      <c r="F918" t="str">
        <f>Raw_Data!F918</f>
        <v>1033186648</v>
      </c>
      <c r="G918" t="str">
        <f>Raw_Data!H918</f>
        <v>0</v>
      </c>
      <c r="H918">
        <f>IFERROR(VLOOKUP(G918,Store_Map!$A$2:$I$100,3,FALSE),"")</f>
        <v>0</v>
      </c>
      <c r="I918">
        <f>IFERROR(VLOOKUP(G918,Store_Map!$A$2:$I$100,4,FALSE),"")</f>
        <v>0</v>
      </c>
      <c r="J918">
        <f>IFERROR(VLOOKUP(G918,Store_Map!$A$2:$I$100,5,FALSE),"")</f>
        <v>0</v>
      </c>
      <c r="K918">
        <f>IFERROR(VLOOKUP(G918,Store_Map!$A$2:$I$100,6,FALSE),"")</f>
        <v>0</v>
      </c>
      <c r="L918">
        <f>IFERROR(VLOOKUP(G918,Store_Map!$A$2:$I$100,7,FALSE),"")</f>
        <v>0</v>
      </c>
      <c r="M918">
        <f>IFERROR(VLOOKUP(G918,Store_Map!$A$2:$I$100,8,FALSE),"")</f>
        <v>0</v>
      </c>
      <c r="N918">
        <f t="shared" si="126"/>
        <v>0</v>
      </c>
      <c r="O918" t="str">
        <f t="shared" si="127"/>
        <v>PASS</v>
      </c>
      <c r="P918" t="str">
        <f t="shared" si="128"/>
        <v>PASS</v>
      </c>
      <c r="Q918" t="str">
        <f t="shared" si="129"/>
        <v>PASS</v>
      </c>
      <c r="R918" t="str">
        <f t="shared" si="130"/>
        <v>PASS</v>
      </c>
      <c r="S918" t="str">
        <f t="shared" si="131"/>
        <v>PASS</v>
      </c>
      <c r="T918">
        <f t="shared" si="132"/>
        <v>100</v>
      </c>
      <c r="U918" t="str">
        <f t="shared" si="133"/>
        <v>Low</v>
      </c>
      <c r="V918" t="str">
        <f t="shared" si="134"/>
        <v>Clean</v>
      </c>
    </row>
    <row r="919" spans="1:22" x14ac:dyDescent="0.3">
      <c r="A919" t="str">
        <f>Raw_Data!A919</f>
        <v>6251616</v>
      </c>
      <c r="B919">
        <f>Raw_Data!B919</f>
        <v>45665</v>
      </c>
      <c r="C919" t="str">
        <f>Raw_Data!C919</f>
        <v>CHLORTHALIDONE 50 MG TABLET</v>
      </c>
      <c r="D919" t="str">
        <f>Raw_Data!D919</f>
        <v>75834011001</v>
      </c>
      <c r="E919" t="str">
        <f>Raw_Data!E919</f>
        <v>BYNE, EDMUND</v>
      </c>
      <c r="F919" t="str">
        <f>Raw_Data!F919</f>
        <v>1033186648</v>
      </c>
      <c r="G919" t="str">
        <f>Raw_Data!H919</f>
        <v>0</v>
      </c>
      <c r="H919">
        <f>IFERROR(VLOOKUP(G919,Store_Map!$A$2:$I$100,3,FALSE),"")</f>
        <v>0</v>
      </c>
      <c r="I919">
        <f>IFERROR(VLOOKUP(G919,Store_Map!$A$2:$I$100,4,FALSE),"")</f>
        <v>0</v>
      </c>
      <c r="J919">
        <f>IFERROR(VLOOKUP(G919,Store_Map!$A$2:$I$100,5,FALSE),"")</f>
        <v>0</v>
      </c>
      <c r="K919">
        <f>IFERROR(VLOOKUP(G919,Store_Map!$A$2:$I$100,6,FALSE),"")</f>
        <v>0</v>
      </c>
      <c r="L919">
        <f>IFERROR(VLOOKUP(G919,Store_Map!$A$2:$I$100,7,FALSE),"")</f>
        <v>0</v>
      </c>
      <c r="M919">
        <f>IFERROR(VLOOKUP(G919,Store_Map!$A$2:$I$100,8,FALSE),"")</f>
        <v>0</v>
      </c>
      <c r="N919">
        <f t="shared" si="126"/>
        <v>0</v>
      </c>
      <c r="O919" t="str">
        <f t="shared" si="127"/>
        <v>PASS</v>
      </c>
      <c r="P919" t="str">
        <f t="shared" si="128"/>
        <v>PASS</v>
      </c>
      <c r="Q919" t="str">
        <f t="shared" si="129"/>
        <v>PASS</v>
      </c>
      <c r="R919" t="str">
        <f t="shared" si="130"/>
        <v>PASS</v>
      </c>
      <c r="S919" t="str">
        <f t="shared" si="131"/>
        <v>PASS</v>
      </c>
      <c r="T919">
        <f t="shared" si="132"/>
        <v>100</v>
      </c>
      <c r="U919" t="str">
        <f t="shared" si="133"/>
        <v>Low</v>
      </c>
      <c r="V919" t="str">
        <f t="shared" si="134"/>
        <v>Clean</v>
      </c>
    </row>
    <row r="920" spans="1:22" x14ac:dyDescent="0.3">
      <c r="A920" t="str">
        <f>Raw_Data!A920</f>
        <v>6251617</v>
      </c>
      <c r="B920">
        <f>Raw_Data!B920</f>
        <v>45665</v>
      </c>
      <c r="C920" t="str">
        <f>Raw_Data!C920</f>
        <v>GLIMEPIRIDE 4 MG TABLET</v>
      </c>
      <c r="D920" t="str">
        <f>Raw_Data!D920</f>
        <v>55111032201</v>
      </c>
      <c r="E920" t="str">
        <f>Raw_Data!E920</f>
        <v>BYNE, EDMUND</v>
      </c>
      <c r="F920" t="str">
        <f>Raw_Data!F920</f>
        <v>1033186648</v>
      </c>
      <c r="G920" t="str">
        <f>Raw_Data!H920</f>
        <v>0</v>
      </c>
      <c r="H920">
        <f>IFERROR(VLOOKUP(G920,Store_Map!$A$2:$I$100,3,FALSE),"")</f>
        <v>0</v>
      </c>
      <c r="I920">
        <f>IFERROR(VLOOKUP(G920,Store_Map!$A$2:$I$100,4,FALSE),"")</f>
        <v>0</v>
      </c>
      <c r="J920">
        <f>IFERROR(VLOOKUP(G920,Store_Map!$A$2:$I$100,5,FALSE),"")</f>
        <v>0</v>
      </c>
      <c r="K920">
        <f>IFERROR(VLOOKUP(G920,Store_Map!$A$2:$I$100,6,FALSE),"")</f>
        <v>0</v>
      </c>
      <c r="L920">
        <f>IFERROR(VLOOKUP(G920,Store_Map!$A$2:$I$100,7,FALSE),"")</f>
        <v>0</v>
      </c>
      <c r="M920">
        <f>IFERROR(VLOOKUP(G920,Store_Map!$A$2:$I$100,8,FALSE),"")</f>
        <v>0</v>
      </c>
      <c r="N920">
        <f t="shared" si="126"/>
        <v>0</v>
      </c>
      <c r="O920" t="str">
        <f t="shared" si="127"/>
        <v>PASS</v>
      </c>
      <c r="P920" t="str">
        <f t="shared" si="128"/>
        <v>PASS</v>
      </c>
      <c r="Q920" t="str">
        <f t="shared" si="129"/>
        <v>PASS</v>
      </c>
      <c r="R920" t="str">
        <f t="shared" si="130"/>
        <v>PASS</v>
      </c>
      <c r="S920" t="str">
        <f t="shared" si="131"/>
        <v>PASS</v>
      </c>
      <c r="T920">
        <f t="shared" si="132"/>
        <v>100</v>
      </c>
      <c r="U920" t="str">
        <f t="shared" si="133"/>
        <v>Low</v>
      </c>
      <c r="V920" t="str">
        <f t="shared" si="134"/>
        <v>Clean</v>
      </c>
    </row>
    <row r="921" spans="1:22" x14ac:dyDescent="0.3">
      <c r="A921" t="str">
        <f>Raw_Data!A921</f>
        <v>6251618</v>
      </c>
      <c r="B921">
        <f>Raw_Data!B921</f>
        <v>45665</v>
      </c>
      <c r="C921" t="str">
        <f>Raw_Data!C921</f>
        <v>LISINOPRIL 40 MG TABLET</v>
      </c>
      <c r="D921" t="str">
        <f>Raw_Data!D921</f>
        <v>68180097903</v>
      </c>
      <c r="E921" t="str">
        <f>Raw_Data!E921</f>
        <v>BYNE, EDMUND</v>
      </c>
      <c r="F921" t="str">
        <f>Raw_Data!F921</f>
        <v>1033186648</v>
      </c>
      <c r="G921" t="str">
        <f>Raw_Data!H921</f>
        <v>0</v>
      </c>
      <c r="H921">
        <f>IFERROR(VLOOKUP(G921,Store_Map!$A$2:$I$100,3,FALSE),"")</f>
        <v>0</v>
      </c>
      <c r="I921">
        <f>IFERROR(VLOOKUP(G921,Store_Map!$A$2:$I$100,4,FALSE),"")</f>
        <v>0</v>
      </c>
      <c r="J921">
        <f>IFERROR(VLOOKUP(G921,Store_Map!$A$2:$I$100,5,FALSE),"")</f>
        <v>0</v>
      </c>
      <c r="K921">
        <f>IFERROR(VLOOKUP(G921,Store_Map!$A$2:$I$100,6,FALSE),"")</f>
        <v>0</v>
      </c>
      <c r="L921">
        <f>IFERROR(VLOOKUP(G921,Store_Map!$A$2:$I$100,7,FALSE),"")</f>
        <v>0</v>
      </c>
      <c r="M921">
        <f>IFERROR(VLOOKUP(G921,Store_Map!$A$2:$I$100,8,FALSE),"")</f>
        <v>0</v>
      </c>
      <c r="N921">
        <f t="shared" si="126"/>
        <v>0</v>
      </c>
      <c r="O921" t="str">
        <f t="shared" si="127"/>
        <v>PASS</v>
      </c>
      <c r="P921" t="str">
        <f t="shared" si="128"/>
        <v>PASS</v>
      </c>
      <c r="Q921" t="str">
        <f t="shared" si="129"/>
        <v>PASS</v>
      </c>
      <c r="R921" t="str">
        <f t="shared" si="130"/>
        <v>PASS</v>
      </c>
      <c r="S921" t="str">
        <f t="shared" si="131"/>
        <v>PASS</v>
      </c>
      <c r="T921">
        <f t="shared" si="132"/>
        <v>100</v>
      </c>
      <c r="U921" t="str">
        <f t="shared" si="133"/>
        <v>Low</v>
      </c>
      <c r="V921" t="str">
        <f t="shared" si="134"/>
        <v>Clean</v>
      </c>
    </row>
    <row r="922" spans="1:22" x14ac:dyDescent="0.3">
      <c r="A922" t="str">
        <f>Raw_Data!A922</f>
        <v>6251619</v>
      </c>
      <c r="B922">
        <f>Raw_Data!B922</f>
        <v>45665</v>
      </c>
      <c r="C922" t="str">
        <f>Raw_Data!C922</f>
        <v>SERTRALINE HCL 100 MG TABLE</v>
      </c>
      <c r="D922" t="str">
        <f>Raw_Data!D922</f>
        <v>65862001305</v>
      </c>
      <c r="E922" t="str">
        <f>Raw_Data!E922</f>
        <v>BYNE, EDMUND</v>
      </c>
      <c r="F922" t="str">
        <f>Raw_Data!F922</f>
        <v>1033186648</v>
      </c>
      <c r="G922" t="str">
        <f>Raw_Data!H922</f>
        <v>0</v>
      </c>
      <c r="H922">
        <f>IFERROR(VLOOKUP(G922,Store_Map!$A$2:$I$100,3,FALSE),"")</f>
        <v>0</v>
      </c>
      <c r="I922">
        <f>IFERROR(VLOOKUP(G922,Store_Map!$A$2:$I$100,4,FALSE),"")</f>
        <v>0</v>
      </c>
      <c r="J922">
        <f>IFERROR(VLOOKUP(G922,Store_Map!$A$2:$I$100,5,FALSE),"")</f>
        <v>0</v>
      </c>
      <c r="K922">
        <f>IFERROR(VLOOKUP(G922,Store_Map!$A$2:$I$100,6,FALSE),"")</f>
        <v>0</v>
      </c>
      <c r="L922">
        <f>IFERROR(VLOOKUP(G922,Store_Map!$A$2:$I$100,7,FALSE),"")</f>
        <v>0</v>
      </c>
      <c r="M922">
        <f>IFERROR(VLOOKUP(G922,Store_Map!$A$2:$I$100,8,FALSE),"")</f>
        <v>0</v>
      </c>
      <c r="N922">
        <f t="shared" si="126"/>
        <v>0</v>
      </c>
      <c r="O922" t="str">
        <f t="shared" si="127"/>
        <v>PASS</v>
      </c>
      <c r="P922" t="str">
        <f t="shared" si="128"/>
        <v>PASS</v>
      </c>
      <c r="Q922" t="str">
        <f t="shared" si="129"/>
        <v>PASS</v>
      </c>
      <c r="R922" t="str">
        <f t="shared" si="130"/>
        <v>PASS</v>
      </c>
      <c r="S922" t="str">
        <f t="shared" si="131"/>
        <v>PASS</v>
      </c>
      <c r="T922">
        <f t="shared" si="132"/>
        <v>100</v>
      </c>
      <c r="U922" t="str">
        <f t="shared" si="133"/>
        <v>Low</v>
      </c>
      <c r="V922" t="str">
        <f t="shared" si="134"/>
        <v>Clean</v>
      </c>
    </row>
    <row r="923" spans="1:22" x14ac:dyDescent="0.3">
      <c r="A923" t="str">
        <f>Raw_Data!A923</f>
        <v>6251620</v>
      </c>
      <c r="B923">
        <f>Raw_Data!B923</f>
        <v>45665</v>
      </c>
      <c r="C923" t="str">
        <f>Raw_Data!C923</f>
        <v>METFORMIN HCL ER 500 MG TAB</v>
      </c>
      <c r="D923" t="str">
        <f>Raw_Data!D923</f>
        <v>49483062350</v>
      </c>
      <c r="E923" t="str">
        <f>Raw_Data!E923</f>
        <v>GIBBS, JON</v>
      </c>
      <c r="F923" t="str">
        <f>Raw_Data!F923</f>
        <v>1700896156</v>
      </c>
      <c r="G923" t="str">
        <f>Raw_Data!H923</f>
        <v>0</v>
      </c>
      <c r="H923">
        <f>IFERROR(VLOOKUP(G923,Store_Map!$A$2:$I$100,3,FALSE),"")</f>
        <v>0</v>
      </c>
      <c r="I923">
        <f>IFERROR(VLOOKUP(G923,Store_Map!$A$2:$I$100,4,FALSE),"")</f>
        <v>0</v>
      </c>
      <c r="J923">
        <f>IFERROR(VLOOKUP(G923,Store_Map!$A$2:$I$100,5,FALSE),"")</f>
        <v>0</v>
      </c>
      <c r="K923">
        <f>IFERROR(VLOOKUP(G923,Store_Map!$A$2:$I$100,6,FALSE),"")</f>
        <v>0</v>
      </c>
      <c r="L923">
        <f>IFERROR(VLOOKUP(G923,Store_Map!$A$2:$I$100,7,FALSE),"")</f>
        <v>0</v>
      </c>
      <c r="M923">
        <f>IFERROR(VLOOKUP(G923,Store_Map!$A$2:$I$100,8,FALSE),"")</f>
        <v>0</v>
      </c>
      <c r="N923">
        <f t="shared" si="126"/>
        <v>0</v>
      </c>
      <c r="O923" t="str">
        <f t="shared" si="127"/>
        <v>PASS</v>
      </c>
      <c r="P923" t="str">
        <f t="shared" si="128"/>
        <v>PASS</v>
      </c>
      <c r="Q923" t="str">
        <f t="shared" si="129"/>
        <v>PASS</v>
      </c>
      <c r="R923" t="str">
        <f t="shared" si="130"/>
        <v>PASS</v>
      </c>
      <c r="S923" t="str">
        <f t="shared" si="131"/>
        <v>PASS</v>
      </c>
      <c r="T923">
        <f t="shared" si="132"/>
        <v>100</v>
      </c>
      <c r="U923" t="str">
        <f t="shared" si="133"/>
        <v>Low</v>
      </c>
      <c r="V923" t="str">
        <f t="shared" si="134"/>
        <v>Clean</v>
      </c>
    </row>
    <row r="924" spans="1:22" x14ac:dyDescent="0.3">
      <c r="A924" t="str">
        <f>Raw_Data!A924</f>
        <v>6251621</v>
      </c>
      <c r="B924">
        <f>Raw_Data!B924</f>
        <v>45665</v>
      </c>
      <c r="C924" t="str">
        <f>Raw_Data!C924</f>
        <v>TOPIRAMATE 100 MG TABLET</v>
      </c>
      <c r="D924" t="str">
        <f>Raw_Data!D924</f>
        <v>29300011716</v>
      </c>
      <c r="E924" t="str">
        <f>Raw_Data!E924</f>
        <v>BYNE, EDMUND</v>
      </c>
      <c r="F924" t="str">
        <f>Raw_Data!F924</f>
        <v>1033186648</v>
      </c>
      <c r="G924" t="str">
        <f>Raw_Data!H924</f>
        <v>0</v>
      </c>
      <c r="H924">
        <f>IFERROR(VLOOKUP(G924,Store_Map!$A$2:$I$100,3,FALSE),"")</f>
        <v>0</v>
      </c>
      <c r="I924">
        <f>IFERROR(VLOOKUP(G924,Store_Map!$A$2:$I$100,4,FALSE),"")</f>
        <v>0</v>
      </c>
      <c r="J924">
        <f>IFERROR(VLOOKUP(G924,Store_Map!$A$2:$I$100,5,FALSE),"")</f>
        <v>0</v>
      </c>
      <c r="K924">
        <f>IFERROR(VLOOKUP(G924,Store_Map!$A$2:$I$100,6,FALSE),"")</f>
        <v>0</v>
      </c>
      <c r="L924">
        <f>IFERROR(VLOOKUP(G924,Store_Map!$A$2:$I$100,7,FALSE),"")</f>
        <v>0</v>
      </c>
      <c r="M924">
        <f>IFERROR(VLOOKUP(G924,Store_Map!$A$2:$I$100,8,FALSE),"")</f>
        <v>0</v>
      </c>
      <c r="N924">
        <f t="shared" si="126"/>
        <v>0</v>
      </c>
      <c r="O924" t="str">
        <f t="shared" si="127"/>
        <v>PASS</v>
      </c>
      <c r="P924" t="str">
        <f t="shared" si="128"/>
        <v>PASS</v>
      </c>
      <c r="Q924" t="str">
        <f t="shared" si="129"/>
        <v>PASS</v>
      </c>
      <c r="R924" t="str">
        <f t="shared" si="130"/>
        <v>PASS</v>
      </c>
      <c r="S924" t="str">
        <f t="shared" si="131"/>
        <v>PASS</v>
      </c>
      <c r="T924">
        <f t="shared" si="132"/>
        <v>100</v>
      </c>
      <c r="U924" t="str">
        <f t="shared" si="133"/>
        <v>Low</v>
      </c>
      <c r="V924" t="str">
        <f t="shared" si="134"/>
        <v>Clean</v>
      </c>
    </row>
    <row r="925" spans="1:22" x14ac:dyDescent="0.3">
      <c r="A925" t="str">
        <f>Raw_Data!A925</f>
        <v>6231863</v>
      </c>
      <c r="B925">
        <f>Raw_Data!B925</f>
        <v>45666</v>
      </c>
      <c r="C925" t="str">
        <f>Raw_Data!C925</f>
        <v>SERTRALINE HCL 50 MG TABLET</v>
      </c>
      <c r="D925" t="str">
        <f>Raw_Data!D925</f>
        <v>65862001205</v>
      </c>
      <c r="E925" t="str">
        <f>Raw_Data!E925</f>
        <v>BYNE, EDMUND</v>
      </c>
      <c r="F925" t="str">
        <f>Raw_Data!F925</f>
        <v>1033186648</v>
      </c>
      <c r="G925" t="str">
        <f>Raw_Data!H925</f>
        <v>0</v>
      </c>
      <c r="H925">
        <f>IFERROR(VLOOKUP(G925,Store_Map!$A$2:$I$100,3,FALSE),"")</f>
        <v>0</v>
      </c>
      <c r="I925">
        <f>IFERROR(VLOOKUP(G925,Store_Map!$A$2:$I$100,4,FALSE),"")</f>
        <v>0</v>
      </c>
      <c r="J925">
        <f>IFERROR(VLOOKUP(G925,Store_Map!$A$2:$I$100,5,FALSE),"")</f>
        <v>0</v>
      </c>
      <c r="K925">
        <f>IFERROR(VLOOKUP(G925,Store_Map!$A$2:$I$100,6,FALSE),"")</f>
        <v>0</v>
      </c>
      <c r="L925">
        <f>IFERROR(VLOOKUP(G925,Store_Map!$A$2:$I$100,7,FALSE),"")</f>
        <v>0</v>
      </c>
      <c r="M925">
        <f>IFERROR(VLOOKUP(G925,Store_Map!$A$2:$I$100,8,FALSE),"")</f>
        <v>0</v>
      </c>
      <c r="N925">
        <f t="shared" si="126"/>
        <v>0</v>
      </c>
      <c r="O925" t="str">
        <f t="shared" si="127"/>
        <v>PASS</v>
      </c>
      <c r="P925" t="str">
        <f t="shared" si="128"/>
        <v>PASS</v>
      </c>
      <c r="Q925" t="str">
        <f t="shared" si="129"/>
        <v>PASS</v>
      </c>
      <c r="R925" t="str">
        <f t="shared" si="130"/>
        <v>PASS</v>
      </c>
      <c r="S925" t="str">
        <f t="shared" si="131"/>
        <v>PASS</v>
      </c>
      <c r="T925">
        <f t="shared" si="132"/>
        <v>100</v>
      </c>
      <c r="U925" t="str">
        <f t="shared" si="133"/>
        <v>Low</v>
      </c>
      <c r="V925" t="str">
        <f t="shared" si="134"/>
        <v>Clean</v>
      </c>
    </row>
    <row r="926" spans="1:22" x14ac:dyDescent="0.3">
      <c r="A926" t="str">
        <f>Raw_Data!A926</f>
        <v>6231862</v>
      </c>
      <c r="B926">
        <f>Raw_Data!B926</f>
        <v>45666</v>
      </c>
      <c r="C926" t="str">
        <f>Raw_Data!C926</f>
        <v>TRAZODONE 50 MG TABLET</v>
      </c>
      <c r="D926" t="str">
        <f>Raw_Data!D926</f>
        <v>50111056002</v>
      </c>
      <c r="E926" t="str">
        <f>Raw_Data!E926</f>
        <v>BYNE, EDMUND</v>
      </c>
      <c r="F926" t="str">
        <f>Raw_Data!F926</f>
        <v>1033186648</v>
      </c>
      <c r="G926" t="str">
        <f>Raw_Data!H926</f>
        <v>0</v>
      </c>
      <c r="H926">
        <f>IFERROR(VLOOKUP(G926,Store_Map!$A$2:$I$100,3,FALSE),"")</f>
        <v>0</v>
      </c>
      <c r="I926">
        <f>IFERROR(VLOOKUP(G926,Store_Map!$A$2:$I$100,4,FALSE),"")</f>
        <v>0</v>
      </c>
      <c r="J926">
        <f>IFERROR(VLOOKUP(G926,Store_Map!$A$2:$I$100,5,FALSE),"")</f>
        <v>0</v>
      </c>
      <c r="K926">
        <f>IFERROR(VLOOKUP(G926,Store_Map!$A$2:$I$100,6,FALSE),"")</f>
        <v>0</v>
      </c>
      <c r="L926">
        <f>IFERROR(VLOOKUP(G926,Store_Map!$A$2:$I$100,7,FALSE),"")</f>
        <v>0</v>
      </c>
      <c r="M926">
        <f>IFERROR(VLOOKUP(G926,Store_Map!$A$2:$I$100,8,FALSE),"")</f>
        <v>0</v>
      </c>
      <c r="N926">
        <f t="shared" si="126"/>
        <v>0</v>
      </c>
      <c r="O926" t="str">
        <f t="shared" si="127"/>
        <v>PASS</v>
      </c>
      <c r="P926" t="str">
        <f t="shared" si="128"/>
        <v>PASS</v>
      </c>
      <c r="Q926" t="str">
        <f t="shared" si="129"/>
        <v>PASS</v>
      </c>
      <c r="R926" t="str">
        <f t="shared" si="130"/>
        <v>PASS</v>
      </c>
      <c r="S926" t="str">
        <f t="shared" si="131"/>
        <v>PASS</v>
      </c>
      <c r="T926">
        <f t="shared" si="132"/>
        <v>100</v>
      </c>
      <c r="U926" t="str">
        <f t="shared" si="133"/>
        <v>Low</v>
      </c>
      <c r="V926" t="str">
        <f t="shared" si="134"/>
        <v>Clean</v>
      </c>
    </row>
    <row r="927" spans="1:22" x14ac:dyDescent="0.3">
      <c r="A927" t="str">
        <f>Raw_Data!A927</f>
        <v>6245431</v>
      </c>
      <c r="B927">
        <f>Raw_Data!B927</f>
        <v>45666</v>
      </c>
      <c r="C927" t="str">
        <f>Raw_Data!C927</f>
        <v>ISOSORBIDE MONONIT ER 120 M</v>
      </c>
      <c r="D927" t="str">
        <f>Raw_Data!D927</f>
        <v>13668010601</v>
      </c>
      <c r="E927" t="str">
        <f>Raw_Data!E927</f>
        <v>BYNE, EDMUND</v>
      </c>
      <c r="F927" t="str">
        <f>Raw_Data!F927</f>
        <v>1033186648</v>
      </c>
      <c r="G927" t="str">
        <f>Raw_Data!H927</f>
        <v>0</v>
      </c>
      <c r="H927">
        <f>IFERROR(VLOOKUP(G927,Store_Map!$A$2:$I$100,3,FALSE),"")</f>
        <v>0</v>
      </c>
      <c r="I927">
        <f>IFERROR(VLOOKUP(G927,Store_Map!$A$2:$I$100,4,FALSE),"")</f>
        <v>0</v>
      </c>
      <c r="J927">
        <f>IFERROR(VLOOKUP(G927,Store_Map!$A$2:$I$100,5,FALSE),"")</f>
        <v>0</v>
      </c>
      <c r="K927">
        <f>IFERROR(VLOOKUP(G927,Store_Map!$A$2:$I$100,6,FALSE),"")</f>
        <v>0</v>
      </c>
      <c r="L927">
        <f>IFERROR(VLOOKUP(G927,Store_Map!$A$2:$I$100,7,FALSE),"")</f>
        <v>0</v>
      </c>
      <c r="M927">
        <f>IFERROR(VLOOKUP(G927,Store_Map!$A$2:$I$100,8,FALSE),"")</f>
        <v>0</v>
      </c>
      <c r="N927">
        <f t="shared" si="126"/>
        <v>0</v>
      </c>
      <c r="O927" t="str">
        <f t="shared" si="127"/>
        <v>PASS</v>
      </c>
      <c r="P927" t="str">
        <f t="shared" si="128"/>
        <v>PASS</v>
      </c>
      <c r="Q927" t="str">
        <f t="shared" si="129"/>
        <v>PASS</v>
      </c>
      <c r="R927" t="str">
        <f t="shared" si="130"/>
        <v>PASS</v>
      </c>
      <c r="S927" t="str">
        <f t="shared" si="131"/>
        <v>PASS</v>
      </c>
      <c r="T927">
        <f t="shared" si="132"/>
        <v>100</v>
      </c>
      <c r="U927" t="str">
        <f t="shared" si="133"/>
        <v>Low</v>
      </c>
      <c r="V927" t="str">
        <f t="shared" si="134"/>
        <v>Clean</v>
      </c>
    </row>
    <row r="928" spans="1:22" x14ac:dyDescent="0.3">
      <c r="A928" t="str">
        <f>Raw_Data!A928</f>
        <v>6245475</v>
      </c>
      <c r="B928">
        <f>Raw_Data!B928</f>
        <v>45666</v>
      </c>
      <c r="C928" t="str">
        <f>Raw_Data!C928</f>
        <v>CARVEDILOL 12.5 MG TABLET</v>
      </c>
      <c r="D928" t="str">
        <f>Raw_Data!D928</f>
        <v>68382009405</v>
      </c>
      <c r="E928" t="str">
        <f>Raw_Data!E928</f>
        <v>BYNE, EDMUND</v>
      </c>
      <c r="F928" t="str">
        <f>Raw_Data!F928</f>
        <v>1033186648</v>
      </c>
      <c r="G928" t="str">
        <f>Raw_Data!H928</f>
        <v>0</v>
      </c>
      <c r="H928">
        <f>IFERROR(VLOOKUP(G928,Store_Map!$A$2:$I$100,3,FALSE),"")</f>
        <v>0</v>
      </c>
      <c r="I928">
        <f>IFERROR(VLOOKUP(G928,Store_Map!$A$2:$I$100,4,FALSE),"")</f>
        <v>0</v>
      </c>
      <c r="J928">
        <f>IFERROR(VLOOKUP(G928,Store_Map!$A$2:$I$100,5,FALSE),"")</f>
        <v>0</v>
      </c>
      <c r="K928">
        <f>IFERROR(VLOOKUP(G928,Store_Map!$A$2:$I$100,6,FALSE),"")</f>
        <v>0</v>
      </c>
      <c r="L928">
        <f>IFERROR(VLOOKUP(G928,Store_Map!$A$2:$I$100,7,FALSE),"")</f>
        <v>0</v>
      </c>
      <c r="M928">
        <f>IFERROR(VLOOKUP(G928,Store_Map!$A$2:$I$100,8,FALSE),"")</f>
        <v>0</v>
      </c>
      <c r="N928">
        <f t="shared" si="126"/>
        <v>0</v>
      </c>
      <c r="O928" t="str">
        <f t="shared" si="127"/>
        <v>PASS</v>
      </c>
      <c r="P928" t="str">
        <f t="shared" si="128"/>
        <v>PASS</v>
      </c>
      <c r="Q928" t="str">
        <f t="shared" si="129"/>
        <v>PASS</v>
      </c>
      <c r="R928" t="str">
        <f t="shared" si="130"/>
        <v>PASS</v>
      </c>
      <c r="S928" t="str">
        <f t="shared" si="131"/>
        <v>PASS</v>
      </c>
      <c r="T928">
        <f t="shared" si="132"/>
        <v>100</v>
      </c>
      <c r="U928" t="str">
        <f t="shared" si="133"/>
        <v>Low</v>
      </c>
      <c r="V928" t="str">
        <f t="shared" si="134"/>
        <v>Clean</v>
      </c>
    </row>
    <row r="929" spans="1:22" x14ac:dyDescent="0.3">
      <c r="A929" t="str">
        <f>Raw_Data!A929</f>
        <v>6245476</v>
      </c>
      <c r="B929">
        <f>Raw_Data!B929</f>
        <v>45666</v>
      </c>
      <c r="C929" t="str">
        <f>Raw_Data!C929</f>
        <v>LOSARTAN-HCTZ 50-12.5 MG TA</v>
      </c>
      <c r="D929" t="str">
        <f>Raw_Data!D929</f>
        <v>65862046899</v>
      </c>
      <c r="E929" t="str">
        <f>Raw_Data!E929</f>
        <v>BYNE, EDMUND</v>
      </c>
      <c r="F929" t="str">
        <f>Raw_Data!F929</f>
        <v>1033186648</v>
      </c>
      <c r="G929" t="str">
        <f>Raw_Data!H929</f>
        <v>0</v>
      </c>
      <c r="H929">
        <f>IFERROR(VLOOKUP(G929,Store_Map!$A$2:$I$100,3,FALSE),"")</f>
        <v>0</v>
      </c>
      <c r="I929">
        <f>IFERROR(VLOOKUP(G929,Store_Map!$A$2:$I$100,4,FALSE),"")</f>
        <v>0</v>
      </c>
      <c r="J929">
        <f>IFERROR(VLOOKUP(G929,Store_Map!$A$2:$I$100,5,FALSE),"")</f>
        <v>0</v>
      </c>
      <c r="K929">
        <f>IFERROR(VLOOKUP(G929,Store_Map!$A$2:$I$100,6,FALSE),"")</f>
        <v>0</v>
      </c>
      <c r="L929">
        <f>IFERROR(VLOOKUP(G929,Store_Map!$A$2:$I$100,7,FALSE),"")</f>
        <v>0</v>
      </c>
      <c r="M929">
        <f>IFERROR(VLOOKUP(G929,Store_Map!$A$2:$I$100,8,FALSE),"")</f>
        <v>0</v>
      </c>
      <c r="N929">
        <f t="shared" si="126"/>
        <v>0</v>
      </c>
      <c r="O929" t="str">
        <f t="shared" si="127"/>
        <v>PASS</v>
      </c>
      <c r="P929" t="str">
        <f t="shared" si="128"/>
        <v>PASS</v>
      </c>
      <c r="Q929" t="str">
        <f t="shared" si="129"/>
        <v>PASS</v>
      </c>
      <c r="R929" t="str">
        <f t="shared" si="130"/>
        <v>PASS</v>
      </c>
      <c r="S929" t="str">
        <f t="shared" si="131"/>
        <v>PASS</v>
      </c>
      <c r="T929">
        <f t="shared" si="132"/>
        <v>100</v>
      </c>
      <c r="U929" t="str">
        <f t="shared" si="133"/>
        <v>Low</v>
      </c>
      <c r="V929" t="str">
        <f t="shared" si="134"/>
        <v>Clean</v>
      </c>
    </row>
    <row r="930" spans="1:22" x14ac:dyDescent="0.3">
      <c r="A930" t="str">
        <f>Raw_Data!A930</f>
        <v>6245474</v>
      </c>
      <c r="B930">
        <f>Raw_Data!B930</f>
        <v>45666</v>
      </c>
      <c r="C930" t="str">
        <f>Raw_Data!C930</f>
        <v>ATORVASTATIN 20 MG TABLET</v>
      </c>
      <c r="D930" t="str">
        <f>Raw_Data!D930</f>
        <v>60505257908</v>
      </c>
      <c r="E930" t="str">
        <f>Raw_Data!E930</f>
        <v>BYNE, EDMUND</v>
      </c>
      <c r="F930" t="str">
        <f>Raw_Data!F930</f>
        <v>1033186648</v>
      </c>
      <c r="G930" t="str">
        <f>Raw_Data!H930</f>
        <v>0</v>
      </c>
      <c r="H930">
        <f>IFERROR(VLOOKUP(G930,Store_Map!$A$2:$I$100,3,FALSE),"")</f>
        <v>0</v>
      </c>
      <c r="I930">
        <f>IFERROR(VLOOKUP(G930,Store_Map!$A$2:$I$100,4,FALSE),"")</f>
        <v>0</v>
      </c>
      <c r="J930">
        <f>IFERROR(VLOOKUP(G930,Store_Map!$A$2:$I$100,5,FALSE),"")</f>
        <v>0</v>
      </c>
      <c r="K930">
        <f>IFERROR(VLOOKUP(G930,Store_Map!$A$2:$I$100,6,FALSE),"")</f>
        <v>0</v>
      </c>
      <c r="L930">
        <f>IFERROR(VLOOKUP(G930,Store_Map!$A$2:$I$100,7,FALSE),"")</f>
        <v>0</v>
      </c>
      <c r="M930">
        <f>IFERROR(VLOOKUP(G930,Store_Map!$A$2:$I$100,8,FALSE),"")</f>
        <v>0</v>
      </c>
      <c r="N930">
        <f t="shared" si="126"/>
        <v>0</v>
      </c>
      <c r="O930" t="str">
        <f t="shared" si="127"/>
        <v>PASS</v>
      </c>
      <c r="P930" t="str">
        <f t="shared" si="128"/>
        <v>PASS</v>
      </c>
      <c r="Q930" t="str">
        <f t="shared" si="129"/>
        <v>PASS</v>
      </c>
      <c r="R930" t="str">
        <f t="shared" si="130"/>
        <v>PASS</v>
      </c>
      <c r="S930" t="str">
        <f t="shared" si="131"/>
        <v>PASS</v>
      </c>
      <c r="T930">
        <f t="shared" si="132"/>
        <v>100</v>
      </c>
      <c r="U930" t="str">
        <f t="shared" si="133"/>
        <v>Low</v>
      </c>
      <c r="V930" t="str">
        <f t="shared" si="134"/>
        <v>Clean</v>
      </c>
    </row>
    <row r="931" spans="1:22" x14ac:dyDescent="0.3">
      <c r="A931" t="str">
        <f>Raw_Data!A931</f>
        <v>6249785</v>
      </c>
      <c r="B931">
        <f>Raw_Data!B931</f>
        <v>45666</v>
      </c>
      <c r="C931" t="str">
        <f>Raw_Data!C931</f>
        <v>METFORMIN HCL 500 MG TABLET</v>
      </c>
      <c r="D931" t="str">
        <f>Raw_Data!D931</f>
        <v>68382075805</v>
      </c>
      <c r="E931" t="str">
        <f>Raw_Data!E931</f>
        <v>BYNE, EDMUND</v>
      </c>
      <c r="F931" t="str">
        <f>Raw_Data!F931</f>
        <v>1033186648</v>
      </c>
      <c r="G931" t="str">
        <f>Raw_Data!H931</f>
        <v>0</v>
      </c>
      <c r="H931">
        <f>IFERROR(VLOOKUP(G931,Store_Map!$A$2:$I$100,3,FALSE),"")</f>
        <v>0</v>
      </c>
      <c r="I931">
        <f>IFERROR(VLOOKUP(G931,Store_Map!$A$2:$I$100,4,FALSE),"")</f>
        <v>0</v>
      </c>
      <c r="J931">
        <f>IFERROR(VLOOKUP(G931,Store_Map!$A$2:$I$100,5,FALSE),"")</f>
        <v>0</v>
      </c>
      <c r="K931">
        <f>IFERROR(VLOOKUP(G931,Store_Map!$A$2:$I$100,6,FALSE),"")</f>
        <v>0</v>
      </c>
      <c r="L931">
        <f>IFERROR(VLOOKUP(G931,Store_Map!$A$2:$I$100,7,FALSE),"")</f>
        <v>0</v>
      </c>
      <c r="M931">
        <f>IFERROR(VLOOKUP(G931,Store_Map!$A$2:$I$100,8,FALSE),"")</f>
        <v>0</v>
      </c>
      <c r="N931">
        <f t="shared" si="126"/>
        <v>0</v>
      </c>
      <c r="O931" t="str">
        <f t="shared" si="127"/>
        <v>PASS</v>
      </c>
      <c r="P931" t="str">
        <f t="shared" si="128"/>
        <v>PASS</v>
      </c>
      <c r="Q931" t="str">
        <f t="shared" si="129"/>
        <v>PASS</v>
      </c>
      <c r="R931" t="str">
        <f t="shared" si="130"/>
        <v>PASS</v>
      </c>
      <c r="S931" t="str">
        <f t="shared" si="131"/>
        <v>PASS</v>
      </c>
      <c r="T931">
        <f t="shared" si="132"/>
        <v>100</v>
      </c>
      <c r="U931" t="str">
        <f t="shared" si="133"/>
        <v>Low</v>
      </c>
      <c r="V931" t="str">
        <f t="shared" si="134"/>
        <v>Clean</v>
      </c>
    </row>
    <row r="932" spans="1:22" x14ac:dyDescent="0.3">
      <c r="A932" t="str">
        <f>Raw_Data!A932</f>
        <v>6250140</v>
      </c>
      <c r="B932">
        <f>Raw_Data!B932</f>
        <v>45666</v>
      </c>
      <c r="C932" t="str">
        <f>Raw_Data!C932</f>
        <v>ATENOLOL 25 MG TABLET</v>
      </c>
      <c r="D932" t="str">
        <f>Raw_Data!D932</f>
        <v>68382002210</v>
      </c>
      <c r="E932" t="str">
        <f>Raw_Data!E932</f>
        <v>GIBBS, JON</v>
      </c>
      <c r="F932" t="str">
        <f>Raw_Data!F932</f>
        <v>1700896156</v>
      </c>
      <c r="G932" t="str">
        <f>Raw_Data!H932</f>
        <v>0</v>
      </c>
      <c r="H932">
        <f>IFERROR(VLOOKUP(G932,Store_Map!$A$2:$I$100,3,FALSE),"")</f>
        <v>0</v>
      </c>
      <c r="I932">
        <f>IFERROR(VLOOKUP(G932,Store_Map!$A$2:$I$100,4,FALSE),"")</f>
        <v>0</v>
      </c>
      <c r="J932">
        <f>IFERROR(VLOOKUP(G932,Store_Map!$A$2:$I$100,5,FALSE),"")</f>
        <v>0</v>
      </c>
      <c r="K932">
        <f>IFERROR(VLOOKUP(G932,Store_Map!$A$2:$I$100,6,FALSE),"")</f>
        <v>0</v>
      </c>
      <c r="L932">
        <f>IFERROR(VLOOKUP(G932,Store_Map!$A$2:$I$100,7,FALSE),"")</f>
        <v>0</v>
      </c>
      <c r="M932">
        <f>IFERROR(VLOOKUP(G932,Store_Map!$A$2:$I$100,8,FALSE),"")</f>
        <v>0</v>
      </c>
      <c r="N932">
        <f t="shared" si="126"/>
        <v>0</v>
      </c>
      <c r="O932" t="str">
        <f t="shared" si="127"/>
        <v>PASS</v>
      </c>
      <c r="P932" t="str">
        <f t="shared" si="128"/>
        <v>PASS</v>
      </c>
      <c r="Q932" t="str">
        <f t="shared" si="129"/>
        <v>PASS</v>
      </c>
      <c r="R932" t="str">
        <f t="shared" si="130"/>
        <v>PASS</v>
      </c>
      <c r="S932" t="str">
        <f t="shared" si="131"/>
        <v>PASS</v>
      </c>
      <c r="T932">
        <f t="shared" si="132"/>
        <v>100</v>
      </c>
      <c r="U932" t="str">
        <f t="shared" si="133"/>
        <v>Low</v>
      </c>
      <c r="V932" t="str">
        <f t="shared" si="134"/>
        <v>Clean</v>
      </c>
    </row>
    <row r="933" spans="1:22" x14ac:dyDescent="0.3">
      <c r="A933" t="str">
        <f>Raw_Data!A933</f>
        <v>6231649</v>
      </c>
      <c r="B933">
        <f>Raw_Data!B933</f>
        <v>45666</v>
      </c>
      <c r="C933" t="str">
        <f>Raw_Data!C933</f>
        <v>AMLODIPINE BESYLATE 10 MG T</v>
      </c>
      <c r="D933" t="str">
        <f>Raw_Data!D933</f>
        <v>69097012815</v>
      </c>
      <c r="E933" t="str">
        <f>Raw_Data!E933</f>
        <v>GIBBS, JON</v>
      </c>
      <c r="F933" t="str">
        <f>Raw_Data!F933</f>
        <v>1700896156</v>
      </c>
      <c r="G933" t="str">
        <f>Raw_Data!H933</f>
        <v>0</v>
      </c>
      <c r="H933">
        <f>IFERROR(VLOOKUP(G933,Store_Map!$A$2:$I$100,3,FALSE),"")</f>
        <v>0</v>
      </c>
      <c r="I933">
        <f>IFERROR(VLOOKUP(G933,Store_Map!$A$2:$I$100,4,FALSE),"")</f>
        <v>0</v>
      </c>
      <c r="J933">
        <f>IFERROR(VLOOKUP(G933,Store_Map!$A$2:$I$100,5,FALSE),"")</f>
        <v>0</v>
      </c>
      <c r="K933">
        <f>IFERROR(VLOOKUP(G933,Store_Map!$A$2:$I$100,6,FALSE),"")</f>
        <v>0</v>
      </c>
      <c r="L933">
        <f>IFERROR(VLOOKUP(G933,Store_Map!$A$2:$I$100,7,FALSE),"")</f>
        <v>0</v>
      </c>
      <c r="M933">
        <f>IFERROR(VLOOKUP(G933,Store_Map!$A$2:$I$100,8,FALSE),"")</f>
        <v>0</v>
      </c>
      <c r="N933">
        <f t="shared" si="126"/>
        <v>0</v>
      </c>
      <c r="O933" t="str">
        <f t="shared" si="127"/>
        <v>PASS</v>
      </c>
      <c r="P933" t="str">
        <f t="shared" si="128"/>
        <v>PASS</v>
      </c>
      <c r="Q933" t="str">
        <f t="shared" si="129"/>
        <v>PASS</v>
      </c>
      <c r="R933" t="str">
        <f t="shared" si="130"/>
        <v>PASS</v>
      </c>
      <c r="S933" t="str">
        <f t="shared" si="131"/>
        <v>PASS</v>
      </c>
      <c r="T933">
        <f t="shared" si="132"/>
        <v>100</v>
      </c>
      <c r="U933" t="str">
        <f t="shared" si="133"/>
        <v>Low</v>
      </c>
      <c r="V933" t="str">
        <f t="shared" si="134"/>
        <v>Clean</v>
      </c>
    </row>
    <row r="934" spans="1:22" x14ac:dyDescent="0.3">
      <c r="A934" t="str">
        <f>Raw_Data!A934</f>
        <v>6233718</v>
      </c>
      <c r="B934">
        <f>Raw_Data!B934</f>
        <v>45666</v>
      </c>
      <c r="C934" t="str">
        <f>Raw_Data!C934</f>
        <v>MELOXICAM 15 MG TABLET</v>
      </c>
      <c r="D934" t="str">
        <f>Raw_Data!D934</f>
        <v>68382005105</v>
      </c>
      <c r="E934" t="str">
        <f>Raw_Data!E934</f>
        <v>GIBBS, JON</v>
      </c>
      <c r="F934" t="str">
        <f>Raw_Data!F934</f>
        <v>1700896156</v>
      </c>
      <c r="G934" t="str">
        <f>Raw_Data!H934</f>
        <v>0</v>
      </c>
      <c r="H934">
        <f>IFERROR(VLOOKUP(G934,Store_Map!$A$2:$I$100,3,FALSE),"")</f>
        <v>0</v>
      </c>
      <c r="I934">
        <f>IFERROR(VLOOKUP(G934,Store_Map!$A$2:$I$100,4,FALSE),"")</f>
        <v>0</v>
      </c>
      <c r="J934">
        <f>IFERROR(VLOOKUP(G934,Store_Map!$A$2:$I$100,5,FALSE),"")</f>
        <v>0</v>
      </c>
      <c r="K934">
        <f>IFERROR(VLOOKUP(G934,Store_Map!$A$2:$I$100,6,FALSE),"")</f>
        <v>0</v>
      </c>
      <c r="L934">
        <f>IFERROR(VLOOKUP(G934,Store_Map!$A$2:$I$100,7,FALSE),"")</f>
        <v>0</v>
      </c>
      <c r="M934">
        <f>IFERROR(VLOOKUP(G934,Store_Map!$A$2:$I$100,8,FALSE),"")</f>
        <v>0</v>
      </c>
      <c r="N934">
        <f t="shared" si="126"/>
        <v>0</v>
      </c>
      <c r="O934" t="str">
        <f t="shared" si="127"/>
        <v>PASS</v>
      </c>
      <c r="P934" t="str">
        <f t="shared" si="128"/>
        <v>PASS</v>
      </c>
      <c r="Q934" t="str">
        <f t="shared" si="129"/>
        <v>PASS</v>
      </c>
      <c r="R934" t="str">
        <f t="shared" si="130"/>
        <v>PASS</v>
      </c>
      <c r="S934" t="str">
        <f t="shared" si="131"/>
        <v>PASS</v>
      </c>
      <c r="T934">
        <f t="shared" si="132"/>
        <v>100</v>
      </c>
      <c r="U934" t="str">
        <f t="shared" si="133"/>
        <v>Low</v>
      </c>
      <c r="V934" t="str">
        <f t="shared" si="134"/>
        <v>Clean</v>
      </c>
    </row>
    <row r="935" spans="1:22" x14ac:dyDescent="0.3">
      <c r="A935" t="str">
        <f>Raw_Data!A935</f>
        <v>6229579</v>
      </c>
      <c r="B935">
        <f>Raw_Data!B935</f>
        <v>45666</v>
      </c>
      <c r="C935" t="str">
        <f>Raw_Data!C935</f>
        <v>GLIPIZIDE 5 MG TABLET</v>
      </c>
      <c r="D935" t="str">
        <f>Raw_Data!D935</f>
        <v>60505014101</v>
      </c>
      <c r="E935" t="str">
        <f>Raw_Data!E935</f>
        <v>GIBBS, JON</v>
      </c>
      <c r="F935" t="str">
        <f>Raw_Data!F935</f>
        <v>1700896156</v>
      </c>
      <c r="G935" t="str">
        <f>Raw_Data!H935</f>
        <v>0</v>
      </c>
      <c r="H935">
        <f>IFERROR(VLOOKUP(G935,Store_Map!$A$2:$I$100,3,FALSE),"")</f>
        <v>0</v>
      </c>
      <c r="I935">
        <f>IFERROR(VLOOKUP(G935,Store_Map!$A$2:$I$100,4,FALSE),"")</f>
        <v>0</v>
      </c>
      <c r="J935">
        <f>IFERROR(VLOOKUP(G935,Store_Map!$A$2:$I$100,5,FALSE),"")</f>
        <v>0</v>
      </c>
      <c r="K935">
        <f>IFERROR(VLOOKUP(G935,Store_Map!$A$2:$I$100,6,FALSE),"")</f>
        <v>0</v>
      </c>
      <c r="L935">
        <f>IFERROR(VLOOKUP(G935,Store_Map!$A$2:$I$100,7,FALSE),"")</f>
        <v>0</v>
      </c>
      <c r="M935">
        <f>IFERROR(VLOOKUP(G935,Store_Map!$A$2:$I$100,8,FALSE),"")</f>
        <v>0</v>
      </c>
      <c r="N935">
        <f t="shared" si="126"/>
        <v>0</v>
      </c>
      <c r="O935" t="str">
        <f t="shared" si="127"/>
        <v>PASS</v>
      </c>
      <c r="P935" t="str">
        <f t="shared" si="128"/>
        <v>PASS</v>
      </c>
      <c r="Q935" t="str">
        <f t="shared" si="129"/>
        <v>PASS</v>
      </c>
      <c r="R935" t="str">
        <f t="shared" si="130"/>
        <v>PASS</v>
      </c>
      <c r="S935" t="str">
        <f t="shared" si="131"/>
        <v>PASS</v>
      </c>
      <c r="T935">
        <f t="shared" si="132"/>
        <v>100</v>
      </c>
      <c r="U935" t="str">
        <f t="shared" si="133"/>
        <v>Low</v>
      </c>
      <c r="V935" t="str">
        <f t="shared" si="134"/>
        <v>Clean</v>
      </c>
    </row>
    <row r="936" spans="1:22" x14ac:dyDescent="0.3">
      <c r="A936" t="str">
        <f>Raw_Data!A936</f>
        <v>6235597</v>
      </c>
      <c r="B936">
        <f>Raw_Data!B936</f>
        <v>45666</v>
      </c>
      <c r="C936" t="str">
        <f>Raw_Data!C936</f>
        <v>ALBUTEROL HFA 90 MCG INHALE</v>
      </c>
      <c r="D936" t="str">
        <f>Raw_Data!D936</f>
        <v>781729685</v>
      </c>
      <c r="E936" t="str">
        <f>Raw_Data!E936</f>
        <v>GIBBS, JON</v>
      </c>
      <c r="F936" t="str">
        <f>Raw_Data!F936</f>
        <v>1700896156</v>
      </c>
      <c r="G936" t="str">
        <f>Raw_Data!H936</f>
        <v>0</v>
      </c>
      <c r="H936">
        <f>IFERROR(VLOOKUP(G936,Store_Map!$A$2:$I$100,3,FALSE),"")</f>
        <v>0</v>
      </c>
      <c r="I936">
        <f>IFERROR(VLOOKUP(G936,Store_Map!$A$2:$I$100,4,FALSE),"")</f>
        <v>0</v>
      </c>
      <c r="J936">
        <f>IFERROR(VLOOKUP(G936,Store_Map!$A$2:$I$100,5,FALSE),"")</f>
        <v>0</v>
      </c>
      <c r="K936">
        <f>IFERROR(VLOOKUP(G936,Store_Map!$A$2:$I$100,6,FALSE),"")</f>
        <v>0</v>
      </c>
      <c r="L936">
        <f>IFERROR(VLOOKUP(G936,Store_Map!$A$2:$I$100,7,FALSE),"")</f>
        <v>0</v>
      </c>
      <c r="M936">
        <f>IFERROR(VLOOKUP(G936,Store_Map!$A$2:$I$100,8,FALSE),"")</f>
        <v>0</v>
      </c>
      <c r="N936">
        <f t="shared" si="126"/>
        <v>0</v>
      </c>
      <c r="O936" t="str">
        <f t="shared" si="127"/>
        <v>PASS</v>
      </c>
      <c r="P936" t="str">
        <f t="shared" si="128"/>
        <v>REVIEW</v>
      </c>
      <c r="Q936" t="str">
        <f t="shared" si="129"/>
        <v>PASS</v>
      </c>
      <c r="R936" t="str">
        <f t="shared" si="130"/>
        <v>PASS</v>
      </c>
      <c r="S936" t="str">
        <f t="shared" si="131"/>
        <v>REVIEW</v>
      </c>
      <c r="T936">
        <f t="shared" si="132"/>
        <v>90</v>
      </c>
      <c r="U936" t="str">
        <f t="shared" si="133"/>
        <v>Low</v>
      </c>
      <c r="V936" t="str">
        <f t="shared" si="134"/>
        <v>Invalid NDC</v>
      </c>
    </row>
    <row r="937" spans="1:22" x14ac:dyDescent="0.3">
      <c r="A937" t="str">
        <f>Raw_Data!A937</f>
        <v>6235621</v>
      </c>
      <c r="B937">
        <f>Raw_Data!B937</f>
        <v>45666</v>
      </c>
      <c r="C937" t="str">
        <f>Raw_Data!C937</f>
        <v>LOSARTAN POTASSIUM 50 MG TA</v>
      </c>
      <c r="D937" t="str">
        <f>Raw_Data!D937</f>
        <v>62332002891</v>
      </c>
      <c r="E937" t="str">
        <f>Raw_Data!E937</f>
        <v>GIBBS, JON</v>
      </c>
      <c r="F937" t="str">
        <f>Raw_Data!F937</f>
        <v>1700896156</v>
      </c>
      <c r="G937" t="str">
        <f>Raw_Data!H937</f>
        <v>0</v>
      </c>
      <c r="H937">
        <f>IFERROR(VLOOKUP(G937,Store_Map!$A$2:$I$100,3,FALSE),"")</f>
        <v>0</v>
      </c>
      <c r="I937">
        <f>IFERROR(VLOOKUP(G937,Store_Map!$A$2:$I$100,4,FALSE),"")</f>
        <v>0</v>
      </c>
      <c r="J937">
        <f>IFERROR(VLOOKUP(G937,Store_Map!$A$2:$I$100,5,FALSE),"")</f>
        <v>0</v>
      </c>
      <c r="K937">
        <f>IFERROR(VLOOKUP(G937,Store_Map!$A$2:$I$100,6,FALSE),"")</f>
        <v>0</v>
      </c>
      <c r="L937">
        <f>IFERROR(VLOOKUP(G937,Store_Map!$A$2:$I$100,7,FALSE),"")</f>
        <v>0</v>
      </c>
      <c r="M937">
        <f>IFERROR(VLOOKUP(G937,Store_Map!$A$2:$I$100,8,FALSE),"")</f>
        <v>0</v>
      </c>
      <c r="N937">
        <f t="shared" si="126"/>
        <v>0</v>
      </c>
      <c r="O937" t="str">
        <f t="shared" si="127"/>
        <v>PASS</v>
      </c>
      <c r="P937" t="str">
        <f t="shared" si="128"/>
        <v>PASS</v>
      </c>
      <c r="Q937" t="str">
        <f t="shared" si="129"/>
        <v>PASS</v>
      </c>
      <c r="R937" t="str">
        <f t="shared" si="130"/>
        <v>PASS</v>
      </c>
      <c r="S937" t="str">
        <f t="shared" si="131"/>
        <v>PASS</v>
      </c>
      <c r="T937">
        <f t="shared" si="132"/>
        <v>100</v>
      </c>
      <c r="U937" t="str">
        <f t="shared" si="133"/>
        <v>Low</v>
      </c>
      <c r="V937" t="str">
        <f t="shared" si="134"/>
        <v>Clean</v>
      </c>
    </row>
    <row r="938" spans="1:22" x14ac:dyDescent="0.3">
      <c r="A938" t="str">
        <f>Raw_Data!A938</f>
        <v>6239428</v>
      </c>
      <c r="B938">
        <f>Raw_Data!B938</f>
        <v>45666</v>
      </c>
      <c r="C938" t="str">
        <f>Raw_Data!C938</f>
        <v>SYMBICORT 160-4.5 MCG INHAL</v>
      </c>
      <c r="D938" t="str">
        <f>Raw_Data!D938</f>
        <v>186037020</v>
      </c>
      <c r="E938" t="str">
        <f>Raw_Data!E938</f>
        <v>DEANGELO, ALAN</v>
      </c>
      <c r="F938" t="str">
        <f>Raw_Data!F938</f>
        <v>1982741237</v>
      </c>
      <c r="G938" t="str">
        <f>Raw_Data!H938</f>
        <v>0</v>
      </c>
      <c r="H938">
        <f>IFERROR(VLOOKUP(G938,Store_Map!$A$2:$I$100,3,FALSE),"")</f>
        <v>0</v>
      </c>
      <c r="I938">
        <f>IFERROR(VLOOKUP(G938,Store_Map!$A$2:$I$100,4,FALSE),"")</f>
        <v>0</v>
      </c>
      <c r="J938">
        <f>IFERROR(VLOOKUP(G938,Store_Map!$A$2:$I$100,5,FALSE),"")</f>
        <v>0</v>
      </c>
      <c r="K938">
        <f>IFERROR(VLOOKUP(G938,Store_Map!$A$2:$I$100,6,FALSE),"")</f>
        <v>0</v>
      </c>
      <c r="L938">
        <f>IFERROR(VLOOKUP(G938,Store_Map!$A$2:$I$100,7,FALSE),"")</f>
        <v>0</v>
      </c>
      <c r="M938">
        <f>IFERROR(VLOOKUP(G938,Store_Map!$A$2:$I$100,8,FALSE),"")</f>
        <v>0</v>
      </c>
      <c r="N938">
        <f t="shared" si="126"/>
        <v>0</v>
      </c>
      <c r="O938" t="str">
        <f t="shared" si="127"/>
        <v>PASS</v>
      </c>
      <c r="P938" t="str">
        <f t="shared" si="128"/>
        <v>REVIEW</v>
      </c>
      <c r="Q938" t="str">
        <f t="shared" si="129"/>
        <v>PASS</v>
      </c>
      <c r="R938" t="str">
        <f t="shared" si="130"/>
        <v>PASS</v>
      </c>
      <c r="S938" t="str">
        <f t="shared" si="131"/>
        <v>REVIEW</v>
      </c>
      <c r="T938">
        <f t="shared" si="132"/>
        <v>90</v>
      </c>
      <c r="U938" t="str">
        <f t="shared" si="133"/>
        <v>Low</v>
      </c>
      <c r="V938" t="str">
        <f t="shared" si="134"/>
        <v>Invalid NDC</v>
      </c>
    </row>
    <row r="939" spans="1:22" x14ac:dyDescent="0.3">
      <c r="A939" t="str">
        <f>Raw_Data!A939</f>
        <v>6241537</v>
      </c>
      <c r="B939">
        <f>Raw_Data!B939</f>
        <v>45666</v>
      </c>
      <c r="C939" t="str">
        <f>Raw_Data!C939</f>
        <v>METOPROLOL TARTRATE 25 MG T</v>
      </c>
      <c r="D939" t="str">
        <f>Raw_Data!D939</f>
        <v>65862006299</v>
      </c>
      <c r="E939" t="str">
        <f>Raw_Data!E939</f>
        <v>BYNE, EDMUND</v>
      </c>
      <c r="F939" t="str">
        <f>Raw_Data!F939</f>
        <v>1033186648</v>
      </c>
      <c r="G939" t="str">
        <f>Raw_Data!H939</f>
        <v>0</v>
      </c>
      <c r="H939">
        <f>IFERROR(VLOOKUP(G939,Store_Map!$A$2:$I$100,3,FALSE),"")</f>
        <v>0</v>
      </c>
      <c r="I939">
        <f>IFERROR(VLOOKUP(G939,Store_Map!$A$2:$I$100,4,FALSE),"")</f>
        <v>0</v>
      </c>
      <c r="J939">
        <f>IFERROR(VLOOKUP(G939,Store_Map!$A$2:$I$100,5,FALSE),"")</f>
        <v>0</v>
      </c>
      <c r="K939">
        <f>IFERROR(VLOOKUP(G939,Store_Map!$A$2:$I$100,6,FALSE),"")</f>
        <v>0</v>
      </c>
      <c r="L939">
        <f>IFERROR(VLOOKUP(G939,Store_Map!$A$2:$I$100,7,FALSE),"")</f>
        <v>0</v>
      </c>
      <c r="M939">
        <f>IFERROR(VLOOKUP(G939,Store_Map!$A$2:$I$100,8,FALSE),"")</f>
        <v>0</v>
      </c>
      <c r="N939">
        <f t="shared" si="126"/>
        <v>0</v>
      </c>
      <c r="O939" t="str">
        <f t="shared" si="127"/>
        <v>PASS</v>
      </c>
      <c r="P939" t="str">
        <f t="shared" si="128"/>
        <v>PASS</v>
      </c>
      <c r="Q939" t="str">
        <f t="shared" si="129"/>
        <v>PASS</v>
      </c>
      <c r="R939" t="str">
        <f t="shared" si="130"/>
        <v>PASS</v>
      </c>
      <c r="S939" t="str">
        <f t="shared" si="131"/>
        <v>PASS</v>
      </c>
      <c r="T939">
        <f t="shared" si="132"/>
        <v>100</v>
      </c>
      <c r="U939" t="str">
        <f t="shared" si="133"/>
        <v>Low</v>
      </c>
      <c r="V939" t="str">
        <f t="shared" si="134"/>
        <v>Clean</v>
      </c>
    </row>
    <row r="940" spans="1:22" x14ac:dyDescent="0.3">
      <c r="A940" t="str">
        <f>Raw_Data!A940</f>
        <v>6244106</v>
      </c>
      <c r="B940">
        <f>Raw_Data!B940</f>
        <v>45666</v>
      </c>
      <c r="C940" t="str">
        <f>Raw_Data!C940</f>
        <v>FLUTICASONE PROP 50 MCG SPR</v>
      </c>
      <c r="D940" t="str">
        <f>Raw_Data!D940</f>
        <v>60505082901</v>
      </c>
      <c r="E940" t="str">
        <f>Raw_Data!E940</f>
        <v>BYNE, EDMUND</v>
      </c>
      <c r="F940" t="str">
        <f>Raw_Data!F940</f>
        <v>1033186648</v>
      </c>
      <c r="G940" t="str">
        <f>Raw_Data!H940</f>
        <v>0</v>
      </c>
      <c r="H940">
        <f>IFERROR(VLOOKUP(G940,Store_Map!$A$2:$I$100,3,FALSE),"")</f>
        <v>0</v>
      </c>
      <c r="I940">
        <f>IFERROR(VLOOKUP(G940,Store_Map!$A$2:$I$100,4,FALSE),"")</f>
        <v>0</v>
      </c>
      <c r="J940">
        <f>IFERROR(VLOOKUP(G940,Store_Map!$A$2:$I$100,5,FALSE),"")</f>
        <v>0</v>
      </c>
      <c r="K940">
        <f>IFERROR(VLOOKUP(G940,Store_Map!$A$2:$I$100,6,FALSE),"")</f>
        <v>0</v>
      </c>
      <c r="L940">
        <f>IFERROR(VLOOKUP(G940,Store_Map!$A$2:$I$100,7,FALSE),"")</f>
        <v>0</v>
      </c>
      <c r="M940">
        <f>IFERROR(VLOOKUP(G940,Store_Map!$A$2:$I$100,8,FALSE),"")</f>
        <v>0</v>
      </c>
      <c r="N940">
        <f t="shared" si="126"/>
        <v>0</v>
      </c>
      <c r="O940" t="str">
        <f t="shared" si="127"/>
        <v>PASS</v>
      </c>
      <c r="P940" t="str">
        <f t="shared" si="128"/>
        <v>PASS</v>
      </c>
      <c r="Q940" t="str">
        <f t="shared" si="129"/>
        <v>PASS</v>
      </c>
      <c r="R940" t="str">
        <f t="shared" si="130"/>
        <v>PASS</v>
      </c>
      <c r="S940" t="str">
        <f t="shared" si="131"/>
        <v>PASS</v>
      </c>
      <c r="T940">
        <f t="shared" si="132"/>
        <v>100</v>
      </c>
      <c r="U940" t="str">
        <f t="shared" si="133"/>
        <v>Low</v>
      </c>
      <c r="V940" t="str">
        <f t="shared" si="134"/>
        <v>Clean</v>
      </c>
    </row>
    <row r="941" spans="1:22" x14ac:dyDescent="0.3">
      <c r="A941" t="str">
        <f>Raw_Data!A941</f>
        <v>6244307</v>
      </c>
      <c r="B941">
        <f>Raw_Data!B941</f>
        <v>45666</v>
      </c>
      <c r="C941" t="str">
        <f>Raw_Data!C941</f>
        <v>ATORVASTATIN 20 MG TABLET</v>
      </c>
      <c r="D941" t="str">
        <f>Raw_Data!D941</f>
        <v>60505257908</v>
      </c>
      <c r="E941" t="str">
        <f>Raw_Data!E941</f>
        <v>BYNE, EDMUND</v>
      </c>
      <c r="F941" t="str">
        <f>Raw_Data!F941</f>
        <v>1033186648</v>
      </c>
      <c r="G941" t="str">
        <f>Raw_Data!H941</f>
        <v>0</v>
      </c>
      <c r="H941">
        <f>IFERROR(VLOOKUP(G941,Store_Map!$A$2:$I$100,3,FALSE),"")</f>
        <v>0</v>
      </c>
      <c r="I941">
        <f>IFERROR(VLOOKUP(G941,Store_Map!$A$2:$I$100,4,FALSE),"")</f>
        <v>0</v>
      </c>
      <c r="J941">
        <f>IFERROR(VLOOKUP(G941,Store_Map!$A$2:$I$100,5,FALSE),"")</f>
        <v>0</v>
      </c>
      <c r="K941">
        <f>IFERROR(VLOOKUP(G941,Store_Map!$A$2:$I$100,6,FALSE),"")</f>
        <v>0</v>
      </c>
      <c r="L941">
        <f>IFERROR(VLOOKUP(G941,Store_Map!$A$2:$I$100,7,FALSE),"")</f>
        <v>0</v>
      </c>
      <c r="M941">
        <f>IFERROR(VLOOKUP(G941,Store_Map!$A$2:$I$100,8,FALSE),"")</f>
        <v>0</v>
      </c>
      <c r="N941">
        <f t="shared" si="126"/>
        <v>0</v>
      </c>
      <c r="O941" t="str">
        <f t="shared" si="127"/>
        <v>PASS</v>
      </c>
      <c r="P941" t="str">
        <f t="shared" si="128"/>
        <v>PASS</v>
      </c>
      <c r="Q941" t="str">
        <f t="shared" si="129"/>
        <v>PASS</v>
      </c>
      <c r="R941" t="str">
        <f t="shared" si="130"/>
        <v>PASS</v>
      </c>
      <c r="S941" t="str">
        <f t="shared" si="131"/>
        <v>PASS</v>
      </c>
      <c r="T941">
        <f t="shared" si="132"/>
        <v>100</v>
      </c>
      <c r="U941" t="str">
        <f t="shared" si="133"/>
        <v>Low</v>
      </c>
      <c r="V941" t="str">
        <f t="shared" si="134"/>
        <v>Clean</v>
      </c>
    </row>
    <row r="942" spans="1:22" x14ac:dyDescent="0.3">
      <c r="A942" t="str">
        <f>Raw_Data!A942</f>
        <v>6244392</v>
      </c>
      <c r="B942">
        <f>Raw_Data!B942</f>
        <v>45666</v>
      </c>
      <c r="C942" t="str">
        <f>Raw_Data!C942</f>
        <v>FUROSEMIDE 20 MG TABLET</v>
      </c>
      <c r="D942" t="str">
        <f>Raw_Data!D942</f>
        <v>69315011610</v>
      </c>
      <c r="E942" t="str">
        <f>Raw_Data!E942</f>
        <v>BYNE, EDMUND</v>
      </c>
      <c r="F942" t="str">
        <f>Raw_Data!F942</f>
        <v>1033186648</v>
      </c>
      <c r="G942" t="str">
        <f>Raw_Data!H942</f>
        <v>0</v>
      </c>
      <c r="H942">
        <f>IFERROR(VLOOKUP(G942,Store_Map!$A$2:$I$100,3,FALSE),"")</f>
        <v>0</v>
      </c>
      <c r="I942">
        <f>IFERROR(VLOOKUP(G942,Store_Map!$A$2:$I$100,4,FALSE),"")</f>
        <v>0</v>
      </c>
      <c r="J942">
        <f>IFERROR(VLOOKUP(G942,Store_Map!$A$2:$I$100,5,FALSE),"")</f>
        <v>0</v>
      </c>
      <c r="K942">
        <f>IFERROR(VLOOKUP(G942,Store_Map!$A$2:$I$100,6,FALSE),"")</f>
        <v>0</v>
      </c>
      <c r="L942">
        <f>IFERROR(VLOOKUP(G942,Store_Map!$A$2:$I$100,7,FALSE),"")</f>
        <v>0</v>
      </c>
      <c r="M942">
        <f>IFERROR(VLOOKUP(G942,Store_Map!$A$2:$I$100,8,FALSE),"")</f>
        <v>0</v>
      </c>
      <c r="N942">
        <f t="shared" si="126"/>
        <v>0</v>
      </c>
      <c r="O942" t="str">
        <f t="shared" si="127"/>
        <v>PASS</v>
      </c>
      <c r="P942" t="str">
        <f t="shared" si="128"/>
        <v>PASS</v>
      </c>
      <c r="Q942" t="str">
        <f t="shared" si="129"/>
        <v>PASS</v>
      </c>
      <c r="R942" t="str">
        <f t="shared" si="130"/>
        <v>PASS</v>
      </c>
      <c r="S942" t="str">
        <f t="shared" si="131"/>
        <v>PASS</v>
      </c>
      <c r="T942">
        <f t="shared" si="132"/>
        <v>100</v>
      </c>
      <c r="U942" t="str">
        <f t="shared" si="133"/>
        <v>Low</v>
      </c>
      <c r="V942" t="str">
        <f t="shared" si="134"/>
        <v>Clean</v>
      </c>
    </row>
    <row r="943" spans="1:22" x14ac:dyDescent="0.3">
      <c r="A943" t="str">
        <f>Raw_Data!A943</f>
        <v>6244393</v>
      </c>
      <c r="B943">
        <f>Raw_Data!B943</f>
        <v>45666</v>
      </c>
      <c r="C943" t="str">
        <f>Raw_Data!C943</f>
        <v>DOXAZOSIN MESYLATE 2 MG TAB</v>
      </c>
      <c r="D943" t="str">
        <f>Raw_Data!D943</f>
        <v>60505009400</v>
      </c>
      <c r="E943" t="str">
        <f>Raw_Data!E943</f>
        <v>BYNE, EDMUND</v>
      </c>
      <c r="F943" t="str">
        <f>Raw_Data!F943</f>
        <v>1033186648</v>
      </c>
      <c r="G943" t="str">
        <f>Raw_Data!H943</f>
        <v>0</v>
      </c>
      <c r="H943">
        <f>IFERROR(VLOOKUP(G943,Store_Map!$A$2:$I$100,3,FALSE),"")</f>
        <v>0</v>
      </c>
      <c r="I943">
        <f>IFERROR(VLOOKUP(G943,Store_Map!$A$2:$I$100,4,FALSE),"")</f>
        <v>0</v>
      </c>
      <c r="J943">
        <f>IFERROR(VLOOKUP(G943,Store_Map!$A$2:$I$100,5,FALSE),"")</f>
        <v>0</v>
      </c>
      <c r="K943">
        <f>IFERROR(VLOOKUP(G943,Store_Map!$A$2:$I$100,6,FALSE),"")</f>
        <v>0</v>
      </c>
      <c r="L943">
        <f>IFERROR(VLOOKUP(G943,Store_Map!$A$2:$I$100,7,FALSE),"")</f>
        <v>0</v>
      </c>
      <c r="M943">
        <f>IFERROR(VLOOKUP(G943,Store_Map!$A$2:$I$100,8,FALSE),"")</f>
        <v>0</v>
      </c>
      <c r="N943">
        <f t="shared" si="126"/>
        <v>0</v>
      </c>
      <c r="O943" t="str">
        <f t="shared" si="127"/>
        <v>PASS</v>
      </c>
      <c r="P943" t="str">
        <f t="shared" si="128"/>
        <v>PASS</v>
      </c>
      <c r="Q943" t="str">
        <f t="shared" si="129"/>
        <v>PASS</v>
      </c>
      <c r="R943" t="str">
        <f t="shared" si="130"/>
        <v>PASS</v>
      </c>
      <c r="S943" t="str">
        <f t="shared" si="131"/>
        <v>PASS</v>
      </c>
      <c r="T943">
        <f t="shared" si="132"/>
        <v>100</v>
      </c>
      <c r="U943" t="str">
        <f t="shared" si="133"/>
        <v>Low</v>
      </c>
      <c r="V943" t="str">
        <f t="shared" si="134"/>
        <v>Clean</v>
      </c>
    </row>
    <row r="944" spans="1:22" x14ac:dyDescent="0.3">
      <c r="A944" t="str">
        <f>Raw_Data!A944</f>
        <v>6244703</v>
      </c>
      <c r="B944">
        <f>Raw_Data!B944</f>
        <v>45666</v>
      </c>
      <c r="C944" t="str">
        <f>Raw_Data!C944</f>
        <v>BUSPIRONE HCL 10 MG TABLET</v>
      </c>
      <c r="D944" t="str">
        <f>Raw_Data!D944</f>
        <v>29300024505</v>
      </c>
      <c r="E944" t="str">
        <f>Raw_Data!E944</f>
        <v>BYNE, EDMUND</v>
      </c>
      <c r="F944" t="str">
        <f>Raw_Data!F944</f>
        <v>1033186648</v>
      </c>
      <c r="G944" t="str">
        <f>Raw_Data!H944</f>
        <v>0</v>
      </c>
      <c r="H944">
        <f>IFERROR(VLOOKUP(G944,Store_Map!$A$2:$I$100,3,FALSE),"")</f>
        <v>0</v>
      </c>
      <c r="I944">
        <f>IFERROR(VLOOKUP(G944,Store_Map!$A$2:$I$100,4,FALSE),"")</f>
        <v>0</v>
      </c>
      <c r="J944">
        <f>IFERROR(VLOOKUP(G944,Store_Map!$A$2:$I$100,5,FALSE),"")</f>
        <v>0</v>
      </c>
      <c r="K944">
        <f>IFERROR(VLOOKUP(G944,Store_Map!$A$2:$I$100,6,FALSE),"")</f>
        <v>0</v>
      </c>
      <c r="L944">
        <f>IFERROR(VLOOKUP(G944,Store_Map!$A$2:$I$100,7,FALSE),"")</f>
        <v>0</v>
      </c>
      <c r="M944">
        <f>IFERROR(VLOOKUP(G944,Store_Map!$A$2:$I$100,8,FALSE),"")</f>
        <v>0</v>
      </c>
      <c r="N944">
        <f t="shared" si="126"/>
        <v>0</v>
      </c>
      <c r="O944" t="str">
        <f t="shared" si="127"/>
        <v>PASS</v>
      </c>
      <c r="P944" t="str">
        <f t="shared" si="128"/>
        <v>PASS</v>
      </c>
      <c r="Q944" t="str">
        <f t="shared" si="129"/>
        <v>PASS</v>
      </c>
      <c r="R944" t="str">
        <f t="shared" si="130"/>
        <v>PASS</v>
      </c>
      <c r="S944" t="str">
        <f t="shared" si="131"/>
        <v>PASS</v>
      </c>
      <c r="T944">
        <f t="shared" si="132"/>
        <v>100</v>
      </c>
      <c r="U944" t="str">
        <f t="shared" si="133"/>
        <v>Low</v>
      </c>
      <c r="V944" t="str">
        <f t="shared" si="134"/>
        <v>Clean</v>
      </c>
    </row>
    <row r="945" spans="1:22" x14ac:dyDescent="0.3">
      <c r="A945" t="str">
        <f>Raw_Data!A945</f>
        <v>6246450</v>
      </c>
      <c r="B945">
        <f>Raw_Data!B945</f>
        <v>45666</v>
      </c>
      <c r="C945" t="str">
        <f>Raw_Data!C945</f>
        <v>BUSPIRONE HCL 15 MG TABLET</v>
      </c>
      <c r="D945" t="str">
        <f>Raw_Data!D945</f>
        <v>93100301</v>
      </c>
      <c r="E945" t="str">
        <f>Raw_Data!E945</f>
        <v>STEINER, DAVID</v>
      </c>
      <c r="F945" t="str">
        <f>Raw_Data!F945</f>
        <v>1972508802</v>
      </c>
      <c r="G945" t="str">
        <f>Raw_Data!H945</f>
        <v>0</v>
      </c>
      <c r="H945">
        <f>IFERROR(VLOOKUP(G945,Store_Map!$A$2:$I$100,3,FALSE),"")</f>
        <v>0</v>
      </c>
      <c r="I945">
        <f>IFERROR(VLOOKUP(G945,Store_Map!$A$2:$I$100,4,FALSE),"")</f>
        <v>0</v>
      </c>
      <c r="J945">
        <f>IFERROR(VLOOKUP(G945,Store_Map!$A$2:$I$100,5,FALSE),"")</f>
        <v>0</v>
      </c>
      <c r="K945">
        <f>IFERROR(VLOOKUP(G945,Store_Map!$A$2:$I$100,6,FALSE),"")</f>
        <v>0</v>
      </c>
      <c r="L945">
        <f>IFERROR(VLOOKUP(G945,Store_Map!$A$2:$I$100,7,FALSE),"")</f>
        <v>0</v>
      </c>
      <c r="M945">
        <f>IFERROR(VLOOKUP(G945,Store_Map!$A$2:$I$100,8,FALSE),"")</f>
        <v>0</v>
      </c>
      <c r="N945">
        <f t="shared" si="126"/>
        <v>0</v>
      </c>
      <c r="O945" t="str">
        <f t="shared" si="127"/>
        <v>PASS</v>
      </c>
      <c r="P945" t="str">
        <f t="shared" si="128"/>
        <v>REVIEW</v>
      </c>
      <c r="Q945" t="str">
        <f t="shared" si="129"/>
        <v>PASS</v>
      </c>
      <c r="R945" t="str">
        <f t="shared" si="130"/>
        <v>PASS</v>
      </c>
      <c r="S945" t="str">
        <f t="shared" si="131"/>
        <v>REVIEW</v>
      </c>
      <c r="T945">
        <f t="shared" si="132"/>
        <v>90</v>
      </c>
      <c r="U945" t="str">
        <f t="shared" si="133"/>
        <v>Low</v>
      </c>
      <c r="V945" t="str">
        <f t="shared" si="134"/>
        <v>Invalid NDC</v>
      </c>
    </row>
    <row r="946" spans="1:22" x14ac:dyDescent="0.3">
      <c r="A946" t="str">
        <f>Raw_Data!A946</f>
        <v>6246451</v>
      </c>
      <c r="B946">
        <f>Raw_Data!B946</f>
        <v>45666</v>
      </c>
      <c r="C946" t="str">
        <f>Raw_Data!C946</f>
        <v>SERTRALINE HCL 100 MG TABLE</v>
      </c>
      <c r="D946" t="str">
        <f>Raw_Data!D946</f>
        <v>65862001305</v>
      </c>
      <c r="E946" t="str">
        <f>Raw_Data!E946</f>
        <v>STEINER, DAVID</v>
      </c>
      <c r="F946" t="str">
        <f>Raw_Data!F946</f>
        <v>1972508802</v>
      </c>
      <c r="G946" t="str">
        <f>Raw_Data!H946</f>
        <v>0</v>
      </c>
      <c r="H946">
        <f>IFERROR(VLOOKUP(G946,Store_Map!$A$2:$I$100,3,FALSE),"")</f>
        <v>0</v>
      </c>
      <c r="I946">
        <f>IFERROR(VLOOKUP(G946,Store_Map!$A$2:$I$100,4,FALSE),"")</f>
        <v>0</v>
      </c>
      <c r="J946">
        <f>IFERROR(VLOOKUP(G946,Store_Map!$A$2:$I$100,5,FALSE),"")</f>
        <v>0</v>
      </c>
      <c r="K946">
        <f>IFERROR(VLOOKUP(G946,Store_Map!$A$2:$I$100,6,FALSE),"")</f>
        <v>0</v>
      </c>
      <c r="L946">
        <f>IFERROR(VLOOKUP(G946,Store_Map!$A$2:$I$100,7,FALSE),"")</f>
        <v>0</v>
      </c>
      <c r="M946">
        <f>IFERROR(VLOOKUP(G946,Store_Map!$A$2:$I$100,8,FALSE),"")</f>
        <v>0</v>
      </c>
      <c r="N946">
        <f t="shared" si="126"/>
        <v>0</v>
      </c>
      <c r="O946" t="str">
        <f t="shared" si="127"/>
        <v>PASS</v>
      </c>
      <c r="P946" t="str">
        <f t="shared" si="128"/>
        <v>PASS</v>
      </c>
      <c r="Q946" t="str">
        <f t="shared" si="129"/>
        <v>PASS</v>
      </c>
      <c r="R946" t="str">
        <f t="shared" si="130"/>
        <v>PASS</v>
      </c>
      <c r="S946" t="str">
        <f t="shared" si="131"/>
        <v>PASS</v>
      </c>
      <c r="T946">
        <f t="shared" si="132"/>
        <v>100</v>
      </c>
      <c r="U946" t="str">
        <f t="shared" si="133"/>
        <v>Low</v>
      </c>
      <c r="V946" t="str">
        <f t="shared" si="134"/>
        <v>Clean</v>
      </c>
    </row>
    <row r="947" spans="1:22" x14ac:dyDescent="0.3">
      <c r="A947" t="str">
        <f>Raw_Data!A947</f>
        <v>6246666</v>
      </c>
      <c r="B947">
        <f>Raw_Data!B947</f>
        <v>45666</v>
      </c>
      <c r="C947" t="str">
        <f>Raw_Data!C947</f>
        <v>NAPROXEN 500 MG TABLET</v>
      </c>
      <c r="D947" t="str">
        <f>Raw_Data!D947</f>
        <v>68462019001</v>
      </c>
      <c r="E947" t="str">
        <f>Raw_Data!E947</f>
        <v>BYNE, EDMUND</v>
      </c>
      <c r="F947" t="str">
        <f>Raw_Data!F947</f>
        <v>1033186648</v>
      </c>
      <c r="G947" t="str">
        <f>Raw_Data!H947</f>
        <v>0</v>
      </c>
      <c r="H947">
        <f>IFERROR(VLOOKUP(G947,Store_Map!$A$2:$I$100,3,FALSE),"")</f>
        <v>0</v>
      </c>
      <c r="I947">
        <f>IFERROR(VLOOKUP(G947,Store_Map!$A$2:$I$100,4,FALSE),"")</f>
        <v>0</v>
      </c>
      <c r="J947">
        <f>IFERROR(VLOOKUP(G947,Store_Map!$A$2:$I$100,5,FALSE),"")</f>
        <v>0</v>
      </c>
      <c r="K947">
        <f>IFERROR(VLOOKUP(G947,Store_Map!$A$2:$I$100,6,FALSE),"")</f>
        <v>0</v>
      </c>
      <c r="L947">
        <f>IFERROR(VLOOKUP(G947,Store_Map!$A$2:$I$100,7,FALSE),"")</f>
        <v>0</v>
      </c>
      <c r="M947">
        <f>IFERROR(VLOOKUP(G947,Store_Map!$A$2:$I$100,8,FALSE),"")</f>
        <v>0</v>
      </c>
      <c r="N947">
        <f t="shared" si="126"/>
        <v>0</v>
      </c>
      <c r="O947" t="str">
        <f t="shared" si="127"/>
        <v>PASS</v>
      </c>
      <c r="P947" t="str">
        <f t="shared" si="128"/>
        <v>PASS</v>
      </c>
      <c r="Q947" t="str">
        <f t="shared" si="129"/>
        <v>PASS</v>
      </c>
      <c r="R947" t="str">
        <f t="shared" si="130"/>
        <v>PASS</v>
      </c>
      <c r="S947" t="str">
        <f t="shared" si="131"/>
        <v>PASS</v>
      </c>
      <c r="T947">
        <f t="shared" si="132"/>
        <v>100</v>
      </c>
      <c r="U947" t="str">
        <f t="shared" si="133"/>
        <v>Low</v>
      </c>
      <c r="V947" t="str">
        <f t="shared" si="134"/>
        <v>Clean</v>
      </c>
    </row>
    <row r="948" spans="1:22" x14ac:dyDescent="0.3">
      <c r="A948" t="str">
        <f>Raw_Data!A948</f>
        <v>6247883</v>
      </c>
      <c r="B948">
        <f>Raw_Data!B948</f>
        <v>45666</v>
      </c>
      <c r="C948" t="str">
        <f>Raw_Data!C948</f>
        <v>DESCOVY 200-25 MG TABLET</v>
      </c>
      <c r="D948" t="str">
        <f>Raw_Data!D948</f>
        <v>61958200201</v>
      </c>
      <c r="E948" t="str">
        <f>Raw_Data!E948</f>
        <v>DAVIS, KEPLER</v>
      </c>
      <c r="F948" t="str">
        <f>Raw_Data!F948</f>
        <v>1740357425</v>
      </c>
      <c r="G948" t="str">
        <f>Raw_Data!H948</f>
        <v>0</v>
      </c>
      <c r="H948">
        <f>IFERROR(VLOOKUP(G948,Store_Map!$A$2:$I$100,3,FALSE),"")</f>
        <v>0</v>
      </c>
      <c r="I948">
        <f>IFERROR(VLOOKUP(G948,Store_Map!$A$2:$I$100,4,FALSE),"")</f>
        <v>0</v>
      </c>
      <c r="J948">
        <f>IFERROR(VLOOKUP(G948,Store_Map!$A$2:$I$100,5,FALSE),"")</f>
        <v>0</v>
      </c>
      <c r="K948">
        <f>IFERROR(VLOOKUP(G948,Store_Map!$A$2:$I$100,6,FALSE),"")</f>
        <v>0</v>
      </c>
      <c r="L948">
        <f>IFERROR(VLOOKUP(G948,Store_Map!$A$2:$I$100,7,FALSE),"")</f>
        <v>0</v>
      </c>
      <c r="M948">
        <f>IFERROR(VLOOKUP(G948,Store_Map!$A$2:$I$100,8,FALSE),"")</f>
        <v>0</v>
      </c>
      <c r="N948">
        <f t="shared" si="126"/>
        <v>0</v>
      </c>
      <c r="O948" t="str">
        <f t="shared" si="127"/>
        <v>PASS</v>
      </c>
      <c r="P948" t="str">
        <f t="shared" si="128"/>
        <v>PASS</v>
      </c>
      <c r="Q948" t="str">
        <f t="shared" si="129"/>
        <v>PASS</v>
      </c>
      <c r="R948" t="str">
        <f t="shared" si="130"/>
        <v>PASS</v>
      </c>
      <c r="S948" t="str">
        <f t="shared" si="131"/>
        <v>PASS</v>
      </c>
      <c r="T948">
        <f t="shared" si="132"/>
        <v>100</v>
      </c>
      <c r="U948" t="str">
        <f t="shared" si="133"/>
        <v>Low</v>
      </c>
      <c r="V948" t="str">
        <f t="shared" si="134"/>
        <v>Clean</v>
      </c>
    </row>
    <row r="949" spans="1:22" x14ac:dyDescent="0.3">
      <c r="A949" t="str">
        <f>Raw_Data!A949</f>
        <v>6248135</v>
      </c>
      <c r="B949">
        <f>Raw_Data!B949</f>
        <v>45666</v>
      </c>
      <c r="C949" t="str">
        <f>Raw_Data!C949</f>
        <v>AMLODIPINE BESYLATE 5 MG TA</v>
      </c>
      <c r="D949" t="str">
        <f>Raw_Data!D949</f>
        <v>69097012715</v>
      </c>
      <c r="E949" t="str">
        <f>Raw_Data!E949</f>
        <v>BYNE, EDMUND</v>
      </c>
      <c r="F949" t="str">
        <f>Raw_Data!F949</f>
        <v>1033186648</v>
      </c>
      <c r="G949" t="str">
        <f>Raw_Data!H949</f>
        <v>0</v>
      </c>
      <c r="H949">
        <f>IFERROR(VLOOKUP(G949,Store_Map!$A$2:$I$100,3,FALSE),"")</f>
        <v>0</v>
      </c>
      <c r="I949">
        <f>IFERROR(VLOOKUP(G949,Store_Map!$A$2:$I$100,4,FALSE),"")</f>
        <v>0</v>
      </c>
      <c r="J949">
        <f>IFERROR(VLOOKUP(G949,Store_Map!$A$2:$I$100,5,FALSE),"")</f>
        <v>0</v>
      </c>
      <c r="K949">
        <f>IFERROR(VLOOKUP(G949,Store_Map!$A$2:$I$100,6,FALSE),"")</f>
        <v>0</v>
      </c>
      <c r="L949">
        <f>IFERROR(VLOOKUP(G949,Store_Map!$A$2:$I$100,7,FALSE),"")</f>
        <v>0</v>
      </c>
      <c r="M949">
        <f>IFERROR(VLOOKUP(G949,Store_Map!$A$2:$I$100,8,FALSE),"")</f>
        <v>0</v>
      </c>
      <c r="N949">
        <f t="shared" si="126"/>
        <v>0</v>
      </c>
      <c r="O949" t="str">
        <f t="shared" si="127"/>
        <v>PASS</v>
      </c>
      <c r="P949" t="str">
        <f t="shared" si="128"/>
        <v>PASS</v>
      </c>
      <c r="Q949" t="str">
        <f t="shared" si="129"/>
        <v>PASS</v>
      </c>
      <c r="R949" t="str">
        <f t="shared" si="130"/>
        <v>PASS</v>
      </c>
      <c r="S949" t="str">
        <f t="shared" si="131"/>
        <v>PASS</v>
      </c>
      <c r="T949">
        <f t="shared" si="132"/>
        <v>100</v>
      </c>
      <c r="U949" t="str">
        <f t="shared" si="133"/>
        <v>Low</v>
      </c>
      <c r="V949" t="str">
        <f t="shared" si="134"/>
        <v>Clean</v>
      </c>
    </row>
    <row r="950" spans="1:22" x14ac:dyDescent="0.3">
      <c r="A950" t="str">
        <f>Raw_Data!A950</f>
        <v>6246350</v>
      </c>
      <c r="B950">
        <f>Raw_Data!B950</f>
        <v>45666</v>
      </c>
      <c r="C950" t="str">
        <f>Raw_Data!C950</f>
        <v>TRULICITY 3 MG/0.5 ML PEN</v>
      </c>
      <c r="D950" t="str">
        <f>Raw_Data!D950</f>
        <v>2223680</v>
      </c>
      <c r="E950" t="str">
        <f>Raw_Data!E950</f>
        <v>MACHADO, MARIA</v>
      </c>
      <c r="F950" t="str">
        <f>Raw_Data!F950</f>
        <v>1619100302</v>
      </c>
      <c r="G950" t="str">
        <f>Raw_Data!H950</f>
        <v>0</v>
      </c>
      <c r="H950">
        <f>IFERROR(VLOOKUP(G950,Store_Map!$A$2:$I$100,3,FALSE),"")</f>
        <v>0</v>
      </c>
      <c r="I950">
        <f>IFERROR(VLOOKUP(G950,Store_Map!$A$2:$I$100,4,FALSE),"")</f>
        <v>0</v>
      </c>
      <c r="J950">
        <f>IFERROR(VLOOKUP(G950,Store_Map!$A$2:$I$100,5,FALSE),"")</f>
        <v>0</v>
      </c>
      <c r="K950">
        <f>IFERROR(VLOOKUP(G950,Store_Map!$A$2:$I$100,6,FALSE),"")</f>
        <v>0</v>
      </c>
      <c r="L950">
        <f>IFERROR(VLOOKUP(G950,Store_Map!$A$2:$I$100,7,FALSE),"")</f>
        <v>0</v>
      </c>
      <c r="M950">
        <f>IFERROR(VLOOKUP(G950,Store_Map!$A$2:$I$100,8,FALSE),"")</f>
        <v>0</v>
      </c>
      <c r="N950">
        <f t="shared" si="126"/>
        <v>0</v>
      </c>
      <c r="O950" t="str">
        <f t="shared" si="127"/>
        <v>PASS</v>
      </c>
      <c r="P950" t="str">
        <f t="shared" si="128"/>
        <v>REVIEW</v>
      </c>
      <c r="Q950" t="str">
        <f t="shared" si="129"/>
        <v>PASS</v>
      </c>
      <c r="R950" t="str">
        <f t="shared" si="130"/>
        <v>PASS</v>
      </c>
      <c r="S950" t="str">
        <f t="shared" si="131"/>
        <v>REVIEW</v>
      </c>
      <c r="T950">
        <f t="shared" si="132"/>
        <v>90</v>
      </c>
      <c r="U950" t="str">
        <f t="shared" si="133"/>
        <v>Low</v>
      </c>
      <c r="V950" t="str">
        <f t="shared" si="134"/>
        <v>Invalid NDC</v>
      </c>
    </row>
    <row r="951" spans="1:22" x14ac:dyDescent="0.3">
      <c r="A951" t="str">
        <f>Raw_Data!A951</f>
        <v>6243097</v>
      </c>
      <c r="B951">
        <f>Raw_Data!B951</f>
        <v>45666</v>
      </c>
      <c r="C951" t="str">
        <f>Raw_Data!C951</f>
        <v>CHLORTHALIDONE 50 MG TABLET</v>
      </c>
      <c r="D951" t="str">
        <f>Raw_Data!D951</f>
        <v>75834011001</v>
      </c>
      <c r="E951" t="str">
        <f>Raw_Data!E951</f>
        <v>FORD, JAMES</v>
      </c>
      <c r="F951" t="str">
        <f>Raw_Data!F951</f>
        <v>1033117684</v>
      </c>
      <c r="G951" t="str">
        <f>Raw_Data!H951</f>
        <v>0</v>
      </c>
      <c r="H951">
        <f>IFERROR(VLOOKUP(G951,Store_Map!$A$2:$I$100,3,FALSE),"")</f>
        <v>0</v>
      </c>
      <c r="I951">
        <f>IFERROR(VLOOKUP(G951,Store_Map!$A$2:$I$100,4,FALSE),"")</f>
        <v>0</v>
      </c>
      <c r="J951">
        <f>IFERROR(VLOOKUP(G951,Store_Map!$A$2:$I$100,5,FALSE),"")</f>
        <v>0</v>
      </c>
      <c r="K951">
        <f>IFERROR(VLOOKUP(G951,Store_Map!$A$2:$I$100,6,FALSE),"")</f>
        <v>0</v>
      </c>
      <c r="L951">
        <f>IFERROR(VLOOKUP(G951,Store_Map!$A$2:$I$100,7,FALSE),"")</f>
        <v>0</v>
      </c>
      <c r="M951">
        <f>IFERROR(VLOOKUP(G951,Store_Map!$A$2:$I$100,8,FALSE),"")</f>
        <v>0</v>
      </c>
      <c r="N951">
        <f t="shared" si="126"/>
        <v>0</v>
      </c>
      <c r="O951" t="str">
        <f t="shared" si="127"/>
        <v>PASS</v>
      </c>
      <c r="P951" t="str">
        <f t="shared" si="128"/>
        <v>PASS</v>
      </c>
      <c r="Q951" t="str">
        <f t="shared" si="129"/>
        <v>PASS</v>
      </c>
      <c r="R951" t="str">
        <f t="shared" si="130"/>
        <v>PASS</v>
      </c>
      <c r="S951" t="str">
        <f t="shared" si="131"/>
        <v>PASS</v>
      </c>
      <c r="T951">
        <f t="shared" si="132"/>
        <v>100</v>
      </c>
      <c r="U951" t="str">
        <f t="shared" si="133"/>
        <v>Low</v>
      </c>
      <c r="V951" t="str">
        <f t="shared" si="134"/>
        <v>Clean</v>
      </c>
    </row>
    <row r="952" spans="1:22" x14ac:dyDescent="0.3">
      <c r="A952" t="str">
        <f>Raw_Data!A952</f>
        <v>6243100</v>
      </c>
      <c r="B952">
        <f>Raw_Data!B952</f>
        <v>45666</v>
      </c>
      <c r="C952" t="str">
        <f>Raw_Data!C952</f>
        <v>LISINOPRIL 40 MG TABLET</v>
      </c>
      <c r="D952" t="str">
        <f>Raw_Data!D952</f>
        <v>68180097903</v>
      </c>
      <c r="E952" t="str">
        <f>Raw_Data!E952</f>
        <v>FORD, JAMES</v>
      </c>
      <c r="F952" t="str">
        <f>Raw_Data!F952</f>
        <v>1033117684</v>
      </c>
      <c r="G952" t="str">
        <f>Raw_Data!H952</f>
        <v>0</v>
      </c>
      <c r="H952">
        <f>IFERROR(VLOOKUP(G952,Store_Map!$A$2:$I$100,3,FALSE),"")</f>
        <v>0</v>
      </c>
      <c r="I952">
        <f>IFERROR(VLOOKUP(G952,Store_Map!$A$2:$I$100,4,FALSE),"")</f>
        <v>0</v>
      </c>
      <c r="J952">
        <f>IFERROR(VLOOKUP(G952,Store_Map!$A$2:$I$100,5,FALSE),"")</f>
        <v>0</v>
      </c>
      <c r="K952">
        <f>IFERROR(VLOOKUP(G952,Store_Map!$A$2:$I$100,6,FALSE),"")</f>
        <v>0</v>
      </c>
      <c r="L952">
        <f>IFERROR(VLOOKUP(G952,Store_Map!$A$2:$I$100,7,FALSE),"")</f>
        <v>0</v>
      </c>
      <c r="M952">
        <f>IFERROR(VLOOKUP(G952,Store_Map!$A$2:$I$100,8,FALSE),"")</f>
        <v>0</v>
      </c>
      <c r="N952">
        <f t="shared" si="126"/>
        <v>0</v>
      </c>
      <c r="O952" t="str">
        <f t="shared" si="127"/>
        <v>PASS</v>
      </c>
      <c r="P952" t="str">
        <f t="shared" si="128"/>
        <v>PASS</v>
      </c>
      <c r="Q952" t="str">
        <f t="shared" si="129"/>
        <v>PASS</v>
      </c>
      <c r="R952" t="str">
        <f t="shared" si="130"/>
        <v>PASS</v>
      </c>
      <c r="S952" t="str">
        <f t="shared" si="131"/>
        <v>PASS</v>
      </c>
      <c r="T952">
        <f t="shared" si="132"/>
        <v>100</v>
      </c>
      <c r="U952" t="str">
        <f t="shared" si="133"/>
        <v>Low</v>
      </c>
      <c r="V952" t="str">
        <f t="shared" si="134"/>
        <v>Clean</v>
      </c>
    </row>
    <row r="953" spans="1:22" x14ac:dyDescent="0.3">
      <c r="A953" t="str">
        <f>Raw_Data!A953</f>
        <v>6243102</v>
      </c>
      <c r="B953">
        <f>Raw_Data!B953</f>
        <v>45666</v>
      </c>
      <c r="C953" t="str">
        <f>Raw_Data!C953</f>
        <v>AMLODIPINE BESYLATE 10 MG T</v>
      </c>
      <c r="D953" t="str">
        <f>Raw_Data!D953</f>
        <v>69097012815</v>
      </c>
      <c r="E953" t="str">
        <f>Raw_Data!E953</f>
        <v>FORD, JAMES</v>
      </c>
      <c r="F953" t="str">
        <f>Raw_Data!F953</f>
        <v>1033117684</v>
      </c>
      <c r="G953" t="str">
        <f>Raw_Data!H953</f>
        <v>0</v>
      </c>
      <c r="H953">
        <f>IFERROR(VLOOKUP(G953,Store_Map!$A$2:$I$100,3,FALSE),"")</f>
        <v>0</v>
      </c>
      <c r="I953">
        <f>IFERROR(VLOOKUP(G953,Store_Map!$A$2:$I$100,4,FALSE),"")</f>
        <v>0</v>
      </c>
      <c r="J953">
        <f>IFERROR(VLOOKUP(G953,Store_Map!$A$2:$I$100,5,FALSE),"")</f>
        <v>0</v>
      </c>
      <c r="K953">
        <f>IFERROR(VLOOKUP(G953,Store_Map!$A$2:$I$100,6,FALSE),"")</f>
        <v>0</v>
      </c>
      <c r="L953">
        <f>IFERROR(VLOOKUP(G953,Store_Map!$A$2:$I$100,7,FALSE),"")</f>
        <v>0</v>
      </c>
      <c r="M953">
        <f>IFERROR(VLOOKUP(G953,Store_Map!$A$2:$I$100,8,FALSE),"")</f>
        <v>0</v>
      </c>
      <c r="N953">
        <f t="shared" si="126"/>
        <v>0</v>
      </c>
      <c r="O953" t="str">
        <f t="shared" si="127"/>
        <v>PASS</v>
      </c>
      <c r="P953" t="str">
        <f t="shared" si="128"/>
        <v>PASS</v>
      </c>
      <c r="Q953" t="str">
        <f t="shared" si="129"/>
        <v>PASS</v>
      </c>
      <c r="R953" t="str">
        <f t="shared" si="130"/>
        <v>PASS</v>
      </c>
      <c r="S953" t="str">
        <f t="shared" si="131"/>
        <v>PASS</v>
      </c>
      <c r="T953">
        <f t="shared" si="132"/>
        <v>100</v>
      </c>
      <c r="U953" t="str">
        <f t="shared" si="133"/>
        <v>Low</v>
      </c>
      <c r="V953" t="str">
        <f t="shared" si="134"/>
        <v>Clean</v>
      </c>
    </row>
    <row r="954" spans="1:22" x14ac:dyDescent="0.3">
      <c r="A954" t="str">
        <f>Raw_Data!A954</f>
        <v>6229760</v>
      </c>
      <c r="B954">
        <f>Raw_Data!B954</f>
        <v>45666</v>
      </c>
      <c r="C954" t="str">
        <f>Raw_Data!C954</f>
        <v>ELIQUIS 5 MG TABLET</v>
      </c>
      <c r="D954" t="str">
        <f>Raw_Data!D954</f>
        <v>3089421</v>
      </c>
      <c r="E954" t="str">
        <f>Raw_Data!E954</f>
        <v>GIBBS, JON</v>
      </c>
      <c r="F954" t="str">
        <f>Raw_Data!F954</f>
        <v>1700896156</v>
      </c>
      <c r="G954" t="str">
        <f>Raw_Data!H954</f>
        <v>0</v>
      </c>
      <c r="H954">
        <f>IFERROR(VLOOKUP(G954,Store_Map!$A$2:$I$100,3,FALSE),"")</f>
        <v>0</v>
      </c>
      <c r="I954">
        <f>IFERROR(VLOOKUP(G954,Store_Map!$A$2:$I$100,4,FALSE),"")</f>
        <v>0</v>
      </c>
      <c r="J954">
        <f>IFERROR(VLOOKUP(G954,Store_Map!$A$2:$I$100,5,FALSE),"")</f>
        <v>0</v>
      </c>
      <c r="K954">
        <f>IFERROR(VLOOKUP(G954,Store_Map!$A$2:$I$100,6,FALSE),"")</f>
        <v>0</v>
      </c>
      <c r="L954">
        <f>IFERROR(VLOOKUP(G954,Store_Map!$A$2:$I$100,7,FALSE),"")</f>
        <v>0</v>
      </c>
      <c r="M954">
        <f>IFERROR(VLOOKUP(G954,Store_Map!$A$2:$I$100,8,FALSE),"")</f>
        <v>0</v>
      </c>
      <c r="N954">
        <f t="shared" si="126"/>
        <v>0</v>
      </c>
      <c r="O954" t="str">
        <f t="shared" si="127"/>
        <v>PASS</v>
      </c>
      <c r="P954" t="str">
        <f t="shared" si="128"/>
        <v>REVIEW</v>
      </c>
      <c r="Q954" t="str">
        <f t="shared" si="129"/>
        <v>PASS</v>
      </c>
      <c r="R954" t="str">
        <f t="shared" si="130"/>
        <v>PASS</v>
      </c>
      <c r="S954" t="str">
        <f t="shared" si="131"/>
        <v>REVIEW</v>
      </c>
      <c r="T954">
        <f t="shared" si="132"/>
        <v>90</v>
      </c>
      <c r="U954" t="str">
        <f t="shared" si="133"/>
        <v>Low</v>
      </c>
      <c r="V954" t="str">
        <f t="shared" si="134"/>
        <v>Invalid NDC</v>
      </c>
    </row>
    <row r="955" spans="1:22" x14ac:dyDescent="0.3">
      <c r="A955" t="str">
        <f>Raw_Data!A955</f>
        <v>6243098</v>
      </c>
      <c r="B955">
        <f>Raw_Data!B955</f>
        <v>45666</v>
      </c>
      <c r="C955" t="str">
        <f>Raw_Data!C955</f>
        <v>ATORVASTATIN 20 MG TABLET</v>
      </c>
      <c r="D955" t="str">
        <f>Raw_Data!D955</f>
        <v>60505257908</v>
      </c>
      <c r="E955" t="str">
        <f>Raw_Data!E955</f>
        <v>FORD, JAMES</v>
      </c>
      <c r="F955" t="str">
        <f>Raw_Data!F955</f>
        <v>1033117684</v>
      </c>
      <c r="G955" t="str">
        <f>Raw_Data!H955</f>
        <v>0</v>
      </c>
      <c r="H955">
        <f>IFERROR(VLOOKUP(G955,Store_Map!$A$2:$I$100,3,FALSE),"")</f>
        <v>0</v>
      </c>
      <c r="I955">
        <f>IFERROR(VLOOKUP(G955,Store_Map!$A$2:$I$100,4,FALSE),"")</f>
        <v>0</v>
      </c>
      <c r="J955">
        <f>IFERROR(VLOOKUP(G955,Store_Map!$A$2:$I$100,5,FALSE),"")</f>
        <v>0</v>
      </c>
      <c r="K955">
        <f>IFERROR(VLOOKUP(G955,Store_Map!$A$2:$I$100,6,FALSE),"")</f>
        <v>0</v>
      </c>
      <c r="L955">
        <f>IFERROR(VLOOKUP(G955,Store_Map!$A$2:$I$100,7,FALSE),"")</f>
        <v>0</v>
      </c>
      <c r="M955">
        <f>IFERROR(VLOOKUP(G955,Store_Map!$A$2:$I$100,8,FALSE),"")</f>
        <v>0</v>
      </c>
      <c r="N955">
        <f t="shared" si="126"/>
        <v>0</v>
      </c>
      <c r="O955" t="str">
        <f t="shared" si="127"/>
        <v>PASS</v>
      </c>
      <c r="P955" t="str">
        <f t="shared" si="128"/>
        <v>PASS</v>
      </c>
      <c r="Q955" t="str">
        <f t="shared" si="129"/>
        <v>PASS</v>
      </c>
      <c r="R955" t="str">
        <f t="shared" si="130"/>
        <v>PASS</v>
      </c>
      <c r="S955" t="str">
        <f t="shared" si="131"/>
        <v>PASS</v>
      </c>
      <c r="T955">
        <f t="shared" si="132"/>
        <v>100</v>
      </c>
      <c r="U955" t="str">
        <f t="shared" si="133"/>
        <v>Low</v>
      </c>
      <c r="V955" t="str">
        <f t="shared" si="134"/>
        <v>Clean</v>
      </c>
    </row>
    <row r="956" spans="1:22" x14ac:dyDescent="0.3">
      <c r="A956" t="str">
        <f>Raw_Data!A956</f>
        <v>6243101</v>
      </c>
      <c r="B956">
        <f>Raw_Data!B956</f>
        <v>45666</v>
      </c>
      <c r="C956" t="str">
        <f>Raw_Data!C956</f>
        <v>ISOSORBIDE MONONIT ER 60 MG</v>
      </c>
      <c r="D956" t="str">
        <f>Raw_Data!D956</f>
        <v>59651054001</v>
      </c>
      <c r="E956" t="str">
        <f>Raw_Data!E956</f>
        <v>FORD, JAMES</v>
      </c>
      <c r="F956" t="str">
        <f>Raw_Data!F956</f>
        <v>1033117684</v>
      </c>
      <c r="G956" t="str">
        <f>Raw_Data!H956</f>
        <v>0</v>
      </c>
      <c r="H956">
        <f>IFERROR(VLOOKUP(G956,Store_Map!$A$2:$I$100,3,FALSE),"")</f>
        <v>0</v>
      </c>
      <c r="I956">
        <f>IFERROR(VLOOKUP(G956,Store_Map!$A$2:$I$100,4,FALSE),"")</f>
        <v>0</v>
      </c>
      <c r="J956">
        <f>IFERROR(VLOOKUP(G956,Store_Map!$A$2:$I$100,5,FALSE),"")</f>
        <v>0</v>
      </c>
      <c r="K956">
        <f>IFERROR(VLOOKUP(G956,Store_Map!$A$2:$I$100,6,FALSE),"")</f>
        <v>0</v>
      </c>
      <c r="L956">
        <f>IFERROR(VLOOKUP(G956,Store_Map!$A$2:$I$100,7,FALSE),"")</f>
        <v>0</v>
      </c>
      <c r="M956">
        <f>IFERROR(VLOOKUP(G956,Store_Map!$A$2:$I$100,8,FALSE),"")</f>
        <v>0</v>
      </c>
      <c r="N956">
        <f t="shared" si="126"/>
        <v>0</v>
      </c>
      <c r="O956" t="str">
        <f t="shared" si="127"/>
        <v>PASS</v>
      </c>
      <c r="P956" t="str">
        <f t="shared" si="128"/>
        <v>PASS</v>
      </c>
      <c r="Q956" t="str">
        <f t="shared" si="129"/>
        <v>PASS</v>
      </c>
      <c r="R956" t="str">
        <f t="shared" si="130"/>
        <v>PASS</v>
      </c>
      <c r="S956" t="str">
        <f t="shared" si="131"/>
        <v>PASS</v>
      </c>
      <c r="T956">
        <f t="shared" si="132"/>
        <v>100</v>
      </c>
      <c r="U956" t="str">
        <f t="shared" si="133"/>
        <v>Low</v>
      </c>
      <c r="V956" t="str">
        <f t="shared" si="134"/>
        <v>Clean</v>
      </c>
    </row>
    <row r="957" spans="1:22" x14ac:dyDescent="0.3">
      <c r="A957" t="str">
        <f>Raw_Data!A957</f>
        <v>6251622</v>
      </c>
      <c r="B957">
        <f>Raw_Data!B957</f>
        <v>45666</v>
      </c>
      <c r="C957" t="str">
        <f>Raw_Data!C957</f>
        <v>AZITHROMYCIN 250 MG TABLET</v>
      </c>
      <c r="D957" t="str">
        <f>Raw_Data!D957</f>
        <v>50111078751</v>
      </c>
      <c r="E957" t="str">
        <f>Raw_Data!E957</f>
        <v>YASIN, NURA</v>
      </c>
      <c r="F957" t="str">
        <f>Raw_Data!F957</f>
        <v>1265518567</v>
      </c>
      <c r="G957" t="str">
        <f>Raw_Data!H957</f>
        <v>0</v>
      </c>
      <c r="H957">
        <f>IFERROR(VLOOKUP(G957,Store_Map!$A$2:$I$100,3,FALSE),"")</f>
        <v>0</v>
      </c>
      <c r="I957">
        <f>IFERROR(VLOOKUP(G957,Store_Map!$A$2:$I$100,4,FALSE),"")</f>
        <v>0</v>
      </c>
      <c r="J957">
        <f>IFERROR(VLOOKUP(G957,Store_Map!$A$2:$I$100,5,FALSE),"")</f>
        <v>0</v>
      </c>
      <c r="K957">
        <f>IFERROR(VLOOKUP(G957,Store_Map!$A$2:$I$100,6,FALSE),"")</f>
        <v>0</v>
      </c>
      <c r="L957">
        <f>IFERROR(VLOOKUP(G957,Store_Map!$A$2:$I$100,7,FALSE),"")</f>
        <v>0</v>
      </c>
      <c r="M957">
        <f>IFERROR(VLOOKUP(G957,Store_Map!$A$2:$I$100,8,FALSE),"")</f>
        <v>0</v>
      </c>
      <c r="N957">
        <f t="shared" si="126"/>
        <v>0</v>
      </c>
      <c r="O957" t="str">
        <f t="shared" si="127"/>
        <v>PASS</v>
      </c>
      <c r="P957" t="str">
        <f t="shared" si="128"/>
        <v>PASS</v>
      </c>
      <c r="Q957" t="str">
        <f t="shared" si="129"/>
        <v>PASS</v>
      </c>
      <c r="R957" t="str">
        <f t="shared" si="130"/>
        <v>PASS</v>
      </c>
      <c r="S957" t="str">
        <f t="shared" si="131"/>
        <v>PASS</v>
      </c>
      <c r="T957">
        <f t="shared" si="132"/>
        <v>100</v>
      </c>
      <c r="U957" t="str">
        <f t="shared" si="133"/>
        <v>Low</v>
      </c>
      <c r="V957" t="str">
        <f t="shared" si="134"/>
        <v>Clean</v>
      </c>
    </row>
    <row r="958" spans="1:22" x14ac:dyDescent="0.3">
      <c r="A958" t="str">
        <f>Raw_Data!A958</f>
        <v>6249740</v>
      </c>
      <c r="B958">
        <f>Raw_Data!B958</f>
        <v>45666</v>
      </c>
      <c r="C958" t="str">
        <f>Raw_Data!C958</f>
        <v>FARXIGA 10 MG TABLET</v>
      </c>
      <c r="D958" t="str">
        <f>Raw_Data!D958</f>
        <v>310621030</v>
      </c>
      <c r="E958" t="str">
        <f>Raw_Data!E958</f>
        <v>MACHADO, MARIA</v>
      </c>
      <c r="F958" t="str">
        <f>Raw_Data!F958</f>
        <v>1619100302</v>
      </c>
      <c r="G958" t="str">
        <f>Raw_Data!H958</f>
        <v>0</v>
      </c>
      <c r="H958">
        <f>IFERROR(VLOOKUP(G958,Store_Map!$A$2:$I$100,3,FALSE),"")</f>
        <v>0</v>
      </c>
      <c r="I958">
        <f>IFERROR(VLOOKUP(G958,Store_Map!$A$2:$I$100,4,FALSE),"")</f>
        <v>0</v>
      </c>
      <c r="J958">
        <f>IFERROR(VLOOKUP(G958,Store_Map!$A$2:$I$100,5,FALSE),"")</f>
        <v>0</v>
      </c>
      <c r="K958">
        <f>IFERROR(VLOOKUP(G958,Store_Map!$A$2:$I$100,6,FALSE),"")</f>
        <v>0</v>
      </c>
      <c r="L958">
        <f>IFERROR(VLOOKUP(G958,Store_Map!$A$2:$I$100,7,FALSE),"")</f>
        <v>0</v>
      </c>
      <c r="M958">
        <f>IFERROR(VLOOKUP(G958,Store_Map!$A$2:$I$100,8,FALSE),"")</f>
        <v>0</v>
      </c>
      <c r="N958">
        <f t="shared" si="126"/>
        <v>0</v>
      </c>
      <c r="O958" t="str">
        <f t="shared" si="127"/>
        <v>PASS</v>
      </c>
      <c r="P958" t="str">
        <f t="shared" si="128"/>
        <v>REVIEW</v>
      </c>
      <c r="Q958" t="str">
        <f t="shared" si="129"/>
        <v>PASS</v>
      </c>
      <c r="R958" t="str">
        <f t="shared" si="130"/>
        <v>PASS</v>
      </c>
      <c r="S958" t="str">
        <f t="shared" si="131"/>
        <v>REVIEW</v>
      </c>
      <c r="T958">
        <f t="shared" si="132"/>
        <v>90</v>
      </c>
      <c r="U958" t="str">
        <f t="shared" si="133"/>
        <v>Low</v>
      </c>
      <c r="V958" t="str">
        <f t="shared" si="134"/>
        <v>Invalid NDC</v>
      </c>
    </row>
    <row r="959" spans="1:22" x14ac:dyDescent="0.3">
      <c r="A959" t="str">
        <f>Raw_Data!A959</f>
        <v>6243040</v>
      </c>
      <c r="B959">
        <f>Raw_Data!B959</f>
        <v>45666</v>
      </c>
      <c r="C959" t="str">
        <f>Raw_Data!C959</f>
        <v>FLUCONAZOLE 150 MG TABLET</v>
      </c>
      <c r="D959" t="str">
        <f>Raw_Data!D959</f>
        <v>57237000511</v>
      </c>
      <c r="E959" t="str">
        <f>Raw_Data!E959</f>
        <v>GIBBS, JON</v>
      </c>
      <c r="F959" t="str">
        <f>Raw_Data!F959</f>
        <v>1700896156</v>
      </c>
      <c r="G959" t="str">
        <f>Raw_Data!H959</f>
        <v>0</v>
      </c>
      <c r="H959">
        <f>IFERROR(VLOOKUP(G959,Store_Map!$A$2:$I$100,3,FALSE),"")</f>
        <v>0</v>
      </c>
      <c r="I959">
        <f>IFERROR(VLOOKUP(G959,Store_Map!$A$2:$I$100,4,FALSE),"")</f>
        <v>0</v>
      </c>
      <c r="J959">
        <f>IFERROR(VLOOKUP(G959,Store_Map!$A$2:$I$100,5,FALSE),"")</f>
        <v>0</v>
      </c>
      <c r="K959">
        <f>IFERROR(VLOOKUP(G959,Store_Map!$A$2:$I$100,6,FALSE),"")</f>
        <v>0</v>
      </c>
      <c r="L959">
        <f>IFERROR(VLOOKUP(G959,Store_Map!$A$2:$I$100,7,FALSE),"")</f>
        <v>0</v>
      </c>
      <c r="M959">
        <f>IFERROR(VLOOKUP(G959,Store_Map!$A$2:$I$100,8,FALSE),"")</f>
        <v>0</v>
      </c>
      <c r="N959">
        <f t="shared" si="126"/>
        <v>0</v>
      </c>
      <c r="O959" t="str">
        <f t="shared" si="127"/>
        <v>PASS</v>
      </c>
      <c r="P959" t="str">
        <f t="shared" si="128"/>
        <v>PASS</v>
      </c>
      <c r="Q959" t="str">
        <f t="shared" si="129"/>
        <v>PASS</v>
      </c>
      <c r="R959" t="str">
        <f t="shared" si="130"/>
        <v>PASS</v>
      </c>
      <c r="S959" t="str">
        <f t="shared" si="131"/>
        <v>PASS</v>
      </c>
      <c r="T959">
        <f t="shared" si="132"/>
        <v>100</v>
      </c>
      <c r="U959" t="str">
        <f t="shared" si="133"/>
        <v>Low</v>
      </c>
      <c r="V959" t="str">
        <f t="shared" si="134"/>
        <v>Clean</v>
      </c>
    </row>
    <row r="960" spans="1:22" x14ac:dyDescent="0.3">
      <c r="A960" t="str">
        <f>Raw_Data!A960</f>
        <v>6240096</v>
      </c>
      <c r="B960">
        <f>Raw_Data!B960</f>
        <v>45666</v>
      </c>
      <c r="C960" t="str">
        <f>Raw_Data!C960</f>
        <v>PROPYLTHIOURACIL 50 MG TABL</v>
      </c>
      <c r="D960" t="str">
        <f>Raw_Data!D960</f>
        <v>67253065110</v>
      </c>
      <c r="E960" t="str">
        <f>Raw_Data!E960</f>
        <v>BYNE, EDMUND</v>
      </c>
      <c r="F960" t="str">
        <f>Raw_Data!F960</f>
        <v>1033186648</v>
      </c>
      <c r="G960" t="str">
        <f>Raw_Data!H960</f>
        <v>0</v>
      </c>
      <c r="H960">
        <f>IFERROR(VLOOKUP(G960,Store_Map!$A$2:$I$100,3,FALSE),"")</f>
        <v>0</v>
      </c>
      <c r="I960">
        <f>IFERROR(VLOOKUP(G960,Store_Map!$A$2:$I$100,4,FALSE),"")</f>
        <v>0</v>
      </c>
      <c r="J960">
        <f>IFERROR(VLOOKUP(G960,Store_Map!$A$2:$I$100,5,FALSE),"")</f>
        <v>0</v>
      </c>
      <c r="K960">
        <f>IFERROR(VLOOKUP(G960,Store_Map!$A$2:$I$100,6,FALSE),"")</f>
        <v>0</v>
      </c>
      <c r="L960">
        <f>IFERROR(VLOOKUP(G960,Store_Map!$A$2:$I$100,7,FALSE),"")</f>
        <v>0</v>
      </c>
      <c r="M960">
        <f>IFERROR(VLOOKUP(G960,Store_Map!$A$2:$I$100,8,FALSE),"")</f>
        <v>0</v>
      </c>
      <c r="N960">
        <f t="shared" si="126"/>
        <v>0</v>
      </c>
      <c r="O960" t="str">
        <f t="shared" si="127"/>
        <v>PASS</v>
      </c>
      <c r="P960" t="str">
        <f t="shared" si="128"/>
        <v>PASS</v>
      </c>
      <c r="Q960" t="str">
        <f t="shared" si="129"/>
        <v>PASS</v>
      </c>
      <c r="R960" t="str">
        <f t="shared" si="130"/>
        <v>PASS</v>
      </c>
      <c r="S960" t="str">
        <f t="shared" si="131"/>
        <v>PASS</v>
      </c>
      <c r="T960">
        <f t="shared" si="132"/>
        <v>100</v>
      </c>
      <c r="U960" t="str">
        <f t="shared" si="133"/>
        <v>Low</v>
      </c>
      <c r="V960" t="str">
        <f t="shared" si="134"/>
        <v>Clean</v>
      </c>
    </row>
    <row r="961" spans="1:22" x14ac:dyDescent="0.3">
      <c r="A961" t="str">
        <f>Raw_Data!A961</f>
        <v>6240095</v>
      </c>
      <c r="B961">
        <f>Raw_Data!B961</f>
        <v>45666</v>
      </c>
      <c r="C961" t="str">
        <f>Raw_Data!C961</f>
        <v>HYDROCHLOROTHIAZIDE 12.5 MG</v>
      </c>
      <c r="D961" t="str">
        <f>Raw_Data!D961</f>
        <v>69315015510</v>
      </c>
      <c r="E961" t="str">
        <f>Raw_Data!E961</f>
        <v>BYNE, EDMUND</v>
      </c>
      <c r="F961" t="str">
        <f>Raw_Data!F961</f>
        <v>1033186648</v>
      </c>
      <c r="G961" t="str">
        <f>Raw_Data!H961</f>
        <v>0</v>
      </c>
      <c r="H961">
        <f>IFERROR(VLOOKUP(G961,Store_Map!$A$2:$I$100,3,FALSE),"")</f>
        <v>0</v>
      </c>
      <c r="I961">
        <f>IFERROR(VLOOKUP(G961,Store_Map!$A$2:$I$100,4,FALSE),"")</f>
        <v>0</v>
      </c>
      <c r="J961">
        <f>IFERROR(VLOOKUP(G961,Store_Map!$A$2:$I$100,5,FALSE),"")</f>
        <v>0</v>
      </c>
      <c r="K961">
        <f>IFERROR(VLOOKUP(G961,Store_Map!$A$2:$I$100,6,FALSE),"")</f>
        <v>0</v>
      </c>
      <c r="L961">
        <f>IFERROR(VLOOKUP(G961,Store_Map!$A$2:$I$100,7,FALSE),"")</f>
        <v>0</v>
      </c>
      <c r="M961">
        <f>IFERROR(VLOOKUP(G961,Store_Map!$A$2:$I$100,8,FALSE),"")</f>
        <v>0</v>
      </c>
      <c r="N961">
        <f t="shared" si="126"/>
        <v>0</v>
      </c>
      <c r="O961" t="str">
        <f t="shared" si="127"/>
        <v>PASS</v>
      </c>
      <c r="P961" t="str">
        <f t="shared" si="128"/>
        <v>PASS</v>
      </c>
      <c r="Q961" t="str">
        <f t="shared" si="129"/>
        <v>PASS</v>
      </c>
      <c r="R961" t="str">
        <f t="shared" si="130"/>
        <v>PASS</v>
      </c>
      <c r="S961" t="str">
        <f t="shared" si="131"/>
        <v>PASS</v>
      </c>
      <c r="T961">
        <f t="shared" si="132"/>
        <v>100</v>
      </c>
      <c r="U961" t="str">
        <f t="shared" si="133"/>
        <v>Low</v>
      </c>
      <c r="V961" t="str">
        <f t="shared" si="134"/>
        <v>Clean</v>
      </c>
    </row>
    <row r="962" spans="1:22" x14ac:dyDescent="0.3">
      <c r="A962" t="str">
        <f>Raw_Data!A962</f>
        <v>6240094</v>
      </c>
      <c r="B962">
        <f>Raw_Data!B962</f>
        <v>45666</v>
      </c>
      <c r="C962" t="str">
        <f>Raw_Data!C962</f>
        <v>LOSARTAN POTASSIUM 100 MG T</v>
      </c>
      <c r="D962" t="str">
        <f>Raw_Data!D962</f>
        <v>65862020399</v>
      </c>
      <c r="E962" t="str">
        <f>Raw_Data!E962</f>
        <v>BYNE, EDMUND</v>
      </c>
      <c r="F962" t="str">
        <f>Raw_Data!F962</f>
        <v>1033186648</v>
      </c>
      <c r="G962" t="str">
        <f>Raw_Data!H962</f>
        <v>0</v>
      </c>
      <c r="H962">
        <f>IFERROR(VLOOKUP(G962,Store_Map!$A$2:$I$100,3,FALSE),"")</f>
        <v>0</v>
      </c>
      <c r="I962">
        <f>IFERROR(VLOOKUP(G962,Store_Map!$A$2:$I$100,4,FALSE),"")</f>
        <v>0</v>
      </c>
      <c r="J962">
        <f>IFERROR(VLOOKUP(G962,Store_Map!$A$2:$I$100,5,FALSE),"")</f>
        <v>0</v>
      </c>
      <c r="K962">
        <f>IFERROR(VLOOKUP(G962,Store_Map!$A$2:$I$100,6,FALSE),"")</f>
        <v>0</v>
      </c>
      <c r="L962">
        <f>IFERROR(VLOOKUP(G962,Store_Map!$A$2:$I$100,7,FALSE),"")</f>
        <v>0</v>
      </c>
      <c r="M962">
        <f>IFERROR(VLOOKUP(G962,Store_Map!$A$2:$I$100,8,FALSE),"")</f>
        <v>0</v>
      </c>
      <c r="N962">
        <f t="shared" ref="N962:N1025" si="135">COUNTBLANK(A962:M962)</f>
        <v>0</v>
      </c>
      <c r="O962" t="str">
        <f t="shared" ref="O962:O1025" si="136">IF(AND(F962&lt;&gt;"",LEN(F962)=10,ISNUMBER(--F962)),"PASS","REVIEW")</f>
        <v>PASS</v>
      </c>
      <c r="P962" t="str">
        <f t="shared" ref="P962:P1025" si="137">IF(AND(D962&lt;&gt;"",OR(LEN(D962)=10,LEN(D962)=11),ISNUMBER(--D962)),"PASS","REVIEW")</f>
        <v>PASS</v>
      </c>
      <c r="Q962" t="str">
        <f t="shared" ref="Q962:Q1025" si="138">IF(H962&lt;&gt;"","PASS","REVIEW")</f>
        <v>PASS</v>
      </c>
      <c r="R962" t="str">
        <f t="shared" ref="R962:R1025" si="139">IF(AND(I962&lt;&gt;"",J962&lt;&gt;"",K962&lt;&gt;"",L962&lt;&gt;"",M962&lt;&gt;""),"PASS","REVIEW")</f>
        <v>PASS</v>
      </c>
      <c r="S962" t="str">
        <f t="shared" ref="S962:S1025" si="140">IF(OR(N962&gt;0,O962="REVIEW",P962="REVIEW",Q962="REVIEW",R962="REVIEW"),"REVIEW","PASS")</f>
        <v>PASS</v>
      </c>
      <c r="T962">
        <f t="shared" ref="T962:T1025" si="141">MAX(0,100-(N962*5)-IF(O962="REVIEW",15,0)-IF(P962="REVIEW",10,0)-IF(Q962="REVIEW",10,0)-IF(R962="REVIEW",20,0))</f>
        <v>100</v>
      </c>
      <c r="U962" t="str">
        <f t="shared" ref="U962:U1025" si="142">IF(T962&gt;=90,"Low",IF(T962&gt;=70,"Medium","High"))</f>
        <v>Low</v>
      </c>
      <c r="V962" t="str">
        <f t="shared" ref="V962:V1025" si="143">IF(N962&gt;0,"Missing required fields",IF(O962="REVIEW","Invalid provider NPI",IF(P962="REVIEW","Invalid NDC",IF(Q962="REVIEW","Store mapping incomplete",IF(R962="REVIEW","Entity mapping incomplete","Clean")))))</f>
        <v>Clean</v>
      </c>
    </row>
    <row r="963" spans="1:22" x14ac:dyDescent="0.3">
      <c r="A963" t="str">
        <f>Raw_Data!A963</f>
        <v>6249428</v>
      </c>
      <c r="B963">
        <f>Raw_Data!B963</f>
        <v>45666</v>
      </c>
      <c r="C963" t="str">
        <f>Raw_Data!C963</f>
        <v>METFORMIN HCL ER 500 MG TAB</v>
      </c>
      <c r="D963" t="str">
        <f>Raw_Data!D963</f>
        <v>49483062350</v>
      </c>
      <c r="E963" t="str">
        <f>Raw_Data!E963</f>
        <v>BYNE, EDMUND</v>
      </c>
      <c r="F963" t="str">
        <f>Raw_Data!F963</f>
        <v>1033186648</v>
      </c>
      <c r="G963" t="str">
        <f>Raw_Data!H963</f>
        <v>0</v>
      </c>
      <c r="H963">
        <f>IFERROR(VLOOKUP(G963,Store_Map!$A$2:$I$100,3,FALSE),"")</f>
        <v>0</v>
      </c>
      <c r="I963">
        <f>IFERROR(VLOOKUP(G963,Store_Map!$A$2:$I$100,4,FALSE),"")</f>
        <v>0</v>
      </c>
      <c r="J963">
        <f>IFERROR(VLOOKUP(G963,Store_Map!$A$2:$I$100,5,FALSE),"")</f>
        <v>0</v>
      </c>
      <c r="K963">
        <f>IFERROR(VLOOKUP(G963,Store_Map!$A$2:$I$100,6,FALSE),"")</f>
        <v>0</v>
      </c>
      <c r="L963">
        <f>IFERROR(VLOOKUP(G963,Store_Map!$A$2:$I$100,7,FALSE),"")</f>
        <v>0</v>
      </c>
      <c r="M963">
        <f>IFERROR(VLOOKUP(G963,Store_Map!$A$2:$I$100,8,FALSE),"")</f>
        <v>0</v>
      </c>
      <c r="N963">
        <f t="shared" si="135"/>
        <v>0</v>
      </c>
      <c r="O963" t="str">
        <f t="shared" si="136"/>
        <v>PASS</v>
      </c>
      <c r="P963" t="str">
        <f t="shared" si="137"/>
        <v>PASS</v>
      </c>
      <c r="Q963" t="str">
        <f t="shared" si="138"/>
        <v>PASS</v>
      </c>
      <c r="R963" t="str">
        <f t="shared" si="139"/>
        <v>PASS</v>
      </c>
      <c r="S963" t="str">
        <f t="shared" si="140"/>
        <v>PASS</v>
      </c>
      <c r="T963">
        <f t="shared" si="141"/>
        <v>100</v>
      </c>
      <c r="U963" t="str">
        <f t="shared" si="142"/>
        <v>Low</v>
      </c>
      <c r="V963" t="str">
        <f t="shared" si="143"/>
        <v>Clean</v>
      </c>
    </row>
    <row r="964" spans="1:22" x14ac:dyDescent="0.3">
      <c r="A964" t="str">
        <f>Raw_Data!A964</f>
        <v>6246679</v>
      </c>
      <c r="B964">
        <f>Raw_Data!B964</f>
        <v>45666</v>
      </c>
      <c r="C964" t="str">
        <f>Raw_Data!C964</f>
        <v>CHLORTHALIDONE 25 MG TABLET</v>
      </c>
      <c r="D964" t="str">
        <f>Raw_Data!D964</f>
        <v>75834010901</v>
      </c>
      <c r="E964" t="str">
        <f>Raw_Data!E964</f>
        <v>GIBBS, JON</v>
      </c>
      <c r="F964" t="str">
        <f>Raw_Data!F964</f>
        <v>1700896156</v>
      </c>
      <c r="G964" t="str">
        <f>Raw_Data!H964</f>
        <v>0</v>
      </c>
      <c r="H964">
        <f>IFERROR(VLOOKUP(G964,Store_Map!$A$2:$I$100,3,FALSE),"")</f>
        <v>0</v>
      </c>
      <c r="I964">
        <f>IFERROR(VLOOKUP(G964,Store_Map!$A$2:$I$100,4,FALSE),"")</f>
        <v>0</v>
      </c>
      <c r="J964">
        <f>IFERROR(VLOOKUP(G964,Store_Map!$A$2:$I$100,5,FALSE),"")</f>
        <v>0</v>
      </c>
      <c r="K964">
        <f>IFERROR(VLOOKUP(G964,Store_Map!$A$2:$I$100,6,FALSE),"")</f>
        <v>0</v>
      </c>
      <c r="L964">
        <f>IFERROR(VLOOKUP(G964,Store_Map!$A$2:$I$100,7,FALSE),"")</f>
        <v>0</v>
      </c>
      <c r="M964">
        <f>IFERROR(VLOOKUP(G964,Store_Map!$A$2:$I$100,8,FALSE),"")</f>
        <v>0</v>
      </c>
      <c r="N964">
        <f t="shared" si="135"/>
        <v>0</v>
      </c>
      <c r="O964" t="str">
        <f t="shared" si="136"/>
        <v>PASS</v>
      </c>
      <c r="P964" t="str">
        <f t="shared" si="137"/>
        <v>PASS</v>
      </c>
      <c r="Q964" t="str">
        <f t="shared" si="138"/>
        <v>PASS</v>
      </c>
      <c r="R964" t="str">
        <f t="shared" si="139"/>
        <v>PASS</v>
      </c>
      <c r="S964" t="str">
        <f t="shared" si="140"/>
        <v>PASS</v>
      </c>
      <c r="T964">
        <f t="shared" si="141"/>
        <v>100</v>
      </c>
      <c r="U964" t="str">
        <f t="shared" si="142"/>
        <v>Low</v>
      </c>
      <c r="V964" t="str">
        <f t="shared" si="143"/>
        <v>Clean</v>
      </c>
    </row>
    <row r="965" spans="1:22" x14ac:dyDescent="0.3">
      <c r="A965" t="str">
        <f>Raw_Data!A965</f>
        <v>6250168</v>
      </c>
      <c r="B965">
        <f>Raw_Data!B965</f>
        <v>45666</v>
      </c>
      <c r="C965" t="str">
        <f>Raw_Data!C965</f>
        <v>FARXIGA 10 MG TABLET</v>
      </c>
      <c r="D965" t="str">
        <f>Raw_Data!D965</f>
        <v>310621030</v>
      </c>
      <c r="E965" t="str">
        <f>Raw_Data!E965</f>
        <v>GIBBS, JON</v>
      </c>
      <c r="F965" t="str">
        <f>Raw_Data!F965</f>
        <v>1700896156</v>
      </c>
      <c r="G965" t="str">
        <f>Raw_Data!H965</f>
        <v>0</v>
      </c>
      <c r="H965">
        <f>IFERROR(VLOOKUP(G965,Store_Map!$A$2:$I$100,3,FALSE),"")</f>
        <v>0</v>
      </c>
      <c r="I965">
        <f>IFERROR(VLOOKUP(G965,Store_Map!$A$2:$I$100,4,FALSE),"")</f>
        <v>0</v>
      </c>
      <c r="J965">
        <f>IFERROR(VLOOKUP(G965,Store_Map!$A$2:$I$100,5,FALSE),"")</f>
        <v>0</v>
      </c>
      <c r="K965">
        <f>IFERROR(VLOOKUP(G965,Store_Map!$A$2:$I$100,6,FALSE),"")</f>
        <v>0</v>
      </c>
      <c r="L965">
        <f>IFERROR(VLOOKUP(G965,Store_Map!$A$2:$I$100,7,FALSE),"")</f>
        <v>0</v>
      </c>
      <c r="M965">
        <f>IFERROR(VLOOKUP(G965,Store_Map!$A$2:$I$100,8,FALSE),"")</f>
        <v>0</v>
      </c>
      <c r="N965">
        <f t="shared" si="135"/>
        <v>0</v>
      </c>
      <c r="O965" t="str">
        <f t="shared" si="136"/>
        <v>PASS</v>
      </c>
      <c r="P965" t="str">
        <f t="shared" si="137"/>
        <v>REVIEW</v>
      </c>
      <c r="Q965" t="str">
        <f t="shared" si="138"/>
        <v>PASS</v>
      </c>
      <c r="R965" t="str">
        <f t="shared" si="139"/>
        <v>PASS</v>
      </c>
      <c r="S965" t="str">
        <f t="shared" si="140"/>
        <v>REVIEW</v>
      </c>
      <c r="T965">
        <f t="shared" si="141"/>
        <v>90</v>
      </c>
      <c r="U965" t="str">
        <f t="shared" si="142"/>
        <v>Low</v>
      </c>
      <c r="V965" t="str">
        <f t="shared" si="143"/>
        <v>Invalid NDC</v>
      </c>
    </row>
    <row r="966" spans="1:22" x14ac:dyDescent="0.3">
      <c r="A966" t="str">
        <f>Raw_Data!A966</f>
        <v>6232858</v>
      </c>
      <c r="B966">
        <f>Raw_Data!B966</f>
        <v>45666</v>
      </c>
      <c r="C966" t="str">
        <f>Raw_Data!C966</f>
        <v>METFORMIN HCL 1,000 MG TABL</v>
      </c>
      <c r="D966" t="str">
        <f>Raw_Data!D966</f>
        <v>70010006599</v>
      </c>
      <c r="E966" t="str">
        <f>Raw_Data!E966</f>
        <v>BYNE, EDMUND</v>
      </c>
      <c r="F966" t="str">
        <f>Raw_Data!F966</f>
        <v>1033186648</v>
      </c>
      <c r="G966" t="str">
        <f>Raw_Data!H966</f>
        <v>0</v>
      </c>
      <c r="H966">
        <f>IFERROR(VLOOKUP(G966,Store_Map!$A$2:$I$100,3,FALSE),"")</f>
        <v>0</v>
      </c>
      <c r="I966">
        <f>IFERROR(VLOOKUP(G966,Store_Map!$A$2:$I$100,4,FALSE),"")</f>
        <v>0</v>
      </c>
      <c r="J966">
        <f>IFERROR(VLOOKUP(G966,Store_Map!$A$2:$I$100,5,FALSE),"")</f>
        <v>0</v>
      </c>
      <c r="K966">
        <f>IFERROR(VLOOKUP(G966,Store_Map!$A$2:$I$100,6,FALSE),"")</f>
        <v>0</v>
      </c>
      <c r="L966">
        <f>IFERROR(VLOOKUP(G966,Store_Map!$A$2:$I$100,7,FALSE),"")</f>
        <v>0</v>
      </c>
      <c r="M966">
        <f>IFERROR(VLOOKUP(G966,Store_Map!$A$2:$I$100,8,FALSE),"")</f>
        <v>0</v>
      </c>
      <c r="N966">
        <f t="shared" si="135"/>
        <v>0</v>
      </c>
      <c r="O966" t="str">
        <f t="shared" si="136"/>
        <v>PASS</v>
      </c>
      <c r="P966" t="str">
        <f t="shared" si="137"/>
        <v>PASS</v>
      </c>
      <c r="Q966" t="str">
        <f t="shared" si="138"/>
        <v>PASS</v>
      </c>
      <c r="R966" t="str">
        <f t="shared" si="139"/>
        <v>PASS</v>
      </c>
      <c r="S966" t="str">
        <f t="shared" si="140"/>
        <v>PASS</v>
      </c>
      <c r="T966">
        <f t="shared" si="141"/>
        <v>100</v>
      </c>
      <c r="U966" t="str">
        <f t="shared" si="142"/>
        <v>Low</v>
      </c>
      <c r="V966" t="str">
        <f t="shared" si="143"/>
        <v>Clean</v>
      </c>
    </row>
    <row r="967" spans="1:22" x14ac:dyDescent="0.3">
      <c r="A967" t="str">
        <f>Raw_Data!A967</f>
        <v>6245993</v>
      </c>
      <c r="B967">
        <f>Raw_Data!B967</f>
        <v>45666</v>
      </c>
      <c r="C967" t="str">
        <f>Raw_Data!C967</f>
        <v>OMEPRAZOLE DR 20 MG CAPSULE</v>
      </c>
      <c r="D967" t="str">
        <f>Raw_Data!D967</f>
        <v>68382041205</v>
      </c>
      <c r="E967" t="str">
        <f>Raw_Data!E967</f>
        <v>BYNE, EDMUND</v>
      </c>
      <c r="F967" t="str">
        <f>Raw_Data!F967</f>
        <v>1033186648</v>
      </c>
      <c r="G967" t="str">
        <f>Raw_Data!H967</f>
        <v>0</v>
      </c>
      <c r="H967">
        <f>IFERROR(VLOOKUP(G967,Store_Map!$A$2:$I$100,3,FALSE),"")</f>
        <v>0</v>
      </c>
      <c r="I967">
        <f>IFERROR(VLOOKUP(G967,Store_Map!$A$2:$I$100,4,FALSE),"")</f>
        <v>0</v>
      </c>
      <c r="J967">
        <f>IFERROR(VLOOKUP(G967,Store_Map!$A$2:$I$100,5,FALSE),"")</f>
        <v>0</v>
      </c>
      <c r="K967">
        <f>IFERROR(VLOOKUP(G967,Store_Map!$A$2:$I$100,6,FALSE),"")</f>
        <v>0</v>
      </c>
      <c r="L967">
        <f>IFERROR(VLOOKUP(G967,Store_Map!$A$2:$I$100,7,FALSE),"")</f>
        <v>0</v>
      </c>
      <c r="M967">
        <f>IFERROR(VLOOKUP(G967,Store_Map!$A$2:$I$100,8,FALSE),"")</f>
        <v>0</v>
      </c>
      <c r="N967">
        <f t="shared" si="135"/>
        <v>0</v>
      </c>
      <c r="O967" t="str">
        <f t="shared" si="136"/>
        <v>PASS</v>
      </c>
      <c r="P967" t="str">
        <f t="shared" si="137"/>
        <v>PASS</v>
      </c>
      <c r="Q967" t="str">
        <f t="shared" si="138"/>
        <v>PASS</v>
      </c>
      <c r="R967" t="str">
        <f t="shared" si="139"/>
        <v>PASS</v>
      </c>
      <c r="S967" t="str">
        <f t="shared" si="140"/>
        <v>PASS</v>
      </c>
      <c r="T967">
        <f t="shared" si="141"/>
        <v>100</v>
      </c>
      <c r="U967" t="str">
        <f t="shared" si="142"/>
        <v>Low</v>
      </c>
      <c r="V967" t="str">
        <f t="shared" si="143"/>
        <v>Clean</v>
      </c>
    </row>
    <row r="968" spans="1:22" x14ac:dyDescent="0.3">
      <c r="A968" t="str">
        <f>Raw_Data!A968</f>
        <v>6245995</v>
      </c>
      <c r="B968">
        <f>Raw_Data!B968</f>
        <v>45666</v>
      </c>
      <c r="C968" t="str">
        <f>Raw_Data!C968</f>
        <v>AMLODIPINE BESYLATE 10 MG T</v>
      </c>
      <c r="D968" t="str">
        <f>Raw_Data!D968</f>
        <v>29300039810</v>
      </c>
      <c r="E968" t="str">
        <f>Raw_Data!E968</f>
        <v>BYNE, EDMUND</v>
      </c>
      <c r="F968" t="str">
        <f>Raw_Data!F968</f>
        <v>1033186648</v>
      </c>
      <c r="G968" t="str">
        <f>Raw_Data!H968</f>
        <v>0</v>
      </c>
      <c r="H968">
        <f>IFERROR(VLOOKUP(G968,Store_Map!$A$2:$I$100,3,FALSE),"")</f>
        <v>0</v>
      </c>
      <c r="I968">
        <f>IFERROR(VLOOKUP(G968,Store_Map!$A$2:$I$100,4,FALSE),"")</f>
        <v>0</v>
      </c>
      <c r="J968">
        <f>IFERROR(VLOOKUP(G968,Store_Map!$A$2:$I$100,5,FALSE),"")</f>
        <v>0</v>
      </c>
      <c r="K968">
        <f>IFERROR(VLOOKUP(G968,Store_Map!$A$2:$I$100,6,FALSE),"")</f>
        <v>0</v>
      </c>
      <c r="L968">
        <f>IFERROR(VLOOKUP(G968,Store_Map!$A$2:$I$100,7,FALSE),"")</f>
        <v>0</v>
      </c>
      <c r="M968">
        <f>IFERROR(VLOOKUP(G968,Store_Map!$A$2:$I$100,8,FALSE),"")</f>
        <v>0</v>
      </c>
      <c r="N968">
        <f t="shared" si="135"/>
        <v>0</v>
      </c>
      <c r="O968" t="str">
        <f t="shared" si="136"/>
        <v>PASS</v>
      </c>
      <c r="P968" t="str">
        <f t="shared" si="137"/>
        <v>PASS</v>
      </c>
      <c r="Q968" t="str">
        <f t="shared" si="138"/>
        <v>PASS</v>
      </c>
      <c r="R968" t="str">
        <f t="shared" si="139"/>
        <v>PASS</v>
      </c>
      <c r="S968" t="str">
        <f t="shared" si="140"/>
        <v>PASS</v>
      </c>
      <c r="T968">
        <f t="shared" si="141"/>
        <v>100</v>
      </c>
      <c r="U968" t="str">
        <f t="shared" si="142"/>
        <v>Low</v>
      </c>
      <c r="V968" t="str">
        <f t="shared" si="143"/>
        <v>Clean</v>
      </c>
    </row>
    <row r="969" spans="1:22" x14ac:dyDescent="0.3">
      <c r="A969" t="str">
        <f>Raw_Data!A969</f>
        <v>6247210</v>
      </c>
      <c r="B969">
        <f>Raw_Data!B969</f>
        <v>45666</v>
      </c>
      <c r="C969" t="str">
        <f>Raw_Data!C969</f>
        <v>CHLORTHALIDONE 25 MG TABLET</v>
      </c>
      <c r="D969" t="str">
        <f>Raw_Data!D969</f>
        <v>75834010901</v>
      </c>
      <c r="E969" t="str">
        <f>Raw_Data!E969</f>
        <v>BYNE, EDMUND</v>
      </c>
      <c r="F969" t="str">
        <f>Raw_Data!F969</f>
        <v>1033186648</v>
      </c>
      <c r="G969" t="str">
        <f>Raw_Data!H969</f>
        <v>0</v>
      </c>
      <c r="H969">
        <f>IFERROR(VLOOKUP(G969,Store_Map!$A$2:$I$100,3,FALSE),"")</f>
        <v>0</v>
      </c>
      <c r="I969">
        <f>IFERROR(VLOOKUP(G969,Store_Map!$A$2:$I$100,4,FALSE),"")</f>
        <v>0</v>
      </c>
      <c r="J969">
        <f>IFERROR(VLOOKUP(G969,Store_Map!$A$2:$I$100,5,FALSE),"")</f>
        <v>0</v>
      </c>
      <c r="K969">
        <f>IFERROR(VLOOKUP(G969,Store_Map!$A$2:$I$100,6,FALSE),"")</f>
        <v>0</v>
      </c>
      <c r="L969">
        <f>IFERROR(VLOOKUP(G969,Store_Map!$A$2:$I$100,7,FALSE),"")</f>
        <v>0</v>
      </c>
      <c r="M969">
        <f>IFERROR(VLOOKUP(G969,Store_Map!$A$2:$I$100,8,FALSE),"")</f>
        <v>0</v>
      </c>
      <c r="N969">
        <f t="shared" si="135"/>
        <v>0</v>
      </c>
      <c r="O969" t="str">
        <f t="shared" si="136"/>
        <v>PASS</v>
      </c>
      <c r="P969" t="str">
        <f t="shared" si="137"/>
        <v>PASS</v>
      </c>
      <c r="Q969" t="str">
        <f t="shared" si="138"/>
        <v>PASS</v>
      </c>
      <c r="R969" t="str">
        <f t="shared" si="139"/>
        <v>PASS</v>
      </c>
      <c r="S969" t="str">
        <f t="shared" si="140"/>
        <v>PASS</v>
      </c>
      <c r="T969">
        <f t="shared" si="141"/>
        <v>100</v>
      </c>
      <c r="U969" t="str">
        <f t="shared" si="142"/>
        <v>Low</v>
      </c>
      <c r="V969" t="str">
        <f t="shared" si="143"/>
        <v>Clean</v>
      </c>
    </row>
    <row r="970" spans="1:22" x14ac:dyDescent="0.3">
      <c r="A970" t="str">
        <f>Raw_Data!A970</f>
        <v>6245994</v>
      </c>
      <c r="B970">
        <f>Raw_Data!B970</f>
        <v>45666</v>
      </c>
      <c r="C970" t="str">
        <f>Raw_Data!C970</f>
        <v>ATORVASTATIN 20 MG TABLET</v>
      </c>
      <c r="D970" t="str">
        <f>Raw_Data!D970</f>
        <v>60505257908</v>
      </c>
      <c r="E970" t="str">
        <f>Raw_Data!E970</f>
        <v>BYNE, EDMUND</v>
      </c>
      <c r="F970" t="str">
        <f>Raw_Data!F970</f>
        <v>1033186648</v>
      </c>
      <c r="G970" t="str">
        <f>Raw_Data!H970</f>
        <v>0</v>
      </c>
      <c r="H970">
        <f>IFERROR(VLOOKUP(G970,Store_Map!$A$2:$I$100,3,FALSE),"")</f>
        <v>0</v>
      </c>
      <c r="I970">
        <f>IFERROR(VLOOKUP(G970,Store_Map!$A$2:$I$100,4,FALSE),"")</f>
        <v>0</v>
      </c>
      <c r="J970">
        <f>IFERROR(VLOOKUP(G970,Store_Map!$A$2:$I$100,5,FALSE),"")</f>
        <v>0</v>
      </c>
      <c r="K970">
        <f>IFERROR(VLOOKUP(G970,Store_Map!$A$2:$I$100,6,FALSE),"")</f>
        <v>0</v>
      </c>
      <c r="L970">
        <f>IFERROR(VLOOKUP(G970,Store_Map!$A$2:$I$100,7,FALSE),"")</f>
        <v>0</v>
      </c>
      <c r="M970">
        <f>IFERROR(VLOOKUP(G970,Store_Map!$A$2:$I$100,8,FALSE),"")</f>
        <v>0</v>
      </c>
      <c r="N970">
        <f t="shared" si="135"/>
        <v>0</v>
      </c>
      <c r="O970" t="str">
        <f t="shared" si="136"/>
        <v>PASS</v>
      </c>
      <c r="P970" t="str">
        <f t="shared" si="137"/>
        <v>PASS</v>
      </c>
      <c r="Q970" t="str">
        <f t="shared" si="138"/>
        <v>PASS</v>
      </c>
      <c r="R970" t="str">
        <f t="shared" si="139"/>
        <v>PASS</v>
      </c>
      <c r="S970" t="str">
        <f t="shared" si="140"/>
        <v>PASS</v>
      </c>
      <c r="T970">
        <f t="shared" si="141"/>
        <v>100</v>
      </c>
      <c r="U970" t="str">
        <f t="shared" si="142"/>
        <v>Low</v>
      </c>
      <c r="V970" t="str">
        <f t="shared" si="143"/>
        <v>Clean</v>
      </c>
    </row>
    <row r="971" spans="1:22" x14ac:dyDescent="0.3">
      <c r="A971" t="str">
        <f>Raw_Data!A971</f>
        <v>6245996</v>
      </c>
      <c r="B971">
        <f>Raw_Data!B971</f>
        <v>45666</v>
      </c>
      <c r="C971" t="str">
        <f>Raw_Data!C971</f>
        <v>LISINOPRIL 40 MG TABLET</v>
      </c>
      <c r="D971" t="str">
        <f>Raw_Data!D971</f>
        <v>68180097903</v>
      </c>
      <c r="E971" t="str">
        <f>Raw_Data!E971</f>
        <v>BYNE, EDMUND</v>
      </c>
      <c r="F971" t="str">
        <f>Raw_Data!F971</f>
        <v>1033186648</v>
      </c>
      <c r="G971" t="str">
        <f>Raw_Data!H971</f>
        <v>0</v>
      </c>
      <c r="H971">
        <f>IFERROR(VLOOKUP(G971,Store_Map!$A$2:$I$100,3,FALSE),"")</f>
        <v>0</v>
      </c>
      <c r="I971">
        <f>IFERROR(VLOOKUP(G971,Store_Map!$A$2:$I$100,4,FALSE),"")</f>
        <v>0</v>
      </c>
      <c r="J971">
        <f>IFERROR(VLOOKUP(G971,Store_Map!$A$2:$I$100,5,FALSE),"")</f>
        <v>0</v>
      </c>
      <c r="K971">
        <f>IFERROR(VLOOKUP(G971,Store_Map!$A$2:$I$100,6,FALSE),"")</f>
        <v>0</v>
      </c>
      <c r="L971">
        <f>IFERROR(VLOOKUP(G971,Store_Map!$A$2:$I$100,7,FALSE),"")</f>
        <v>0</v>
      </c>
      <c r="M971">
        <f>IFERROR(VLOOKUP(G971,Store_Map!$A$2:$I$100,8,FALSE),"")</f>
        <v>0</v>
      </c>
      <c r="N971">
        <f t="shared" si="135"/>
        <v>0</v>
      </c>
      <c r="O971" t="str">
        <f t="shared" si="136"/>
        <v>PASS</v>
      </c>
      <c r="P971" t="str">
        <f t="shared" si="137"/>
        <v>PASS</v>
      </c>
      <c r="Q971" t="str">
        <f t="shared" si="138"/>
        <v>PASS</v>
      </c>
      <c r="R971" t="str">
        <f t="shared" si="139"/>
        <v>PASS</v>
      </c>
      <c r="S971" t="str">
        <f t="shared" si="140"/>
        <v>PASS</v>
      </c>
      <c r="T971">
        <f t="shared" si="141"/>
        <v>100</v>
      </c>
      <c r="U971" t="str">
        <f t="shared" si="142"/>
        <v>Low</v>
      </c>
      <c r="V971" t="str">
        <f t="shared" si="143"/>
        <v>Clean</v>
      </c>
    </row>
    <row r="972" spans="1:22" x14ac:dyDescent="0.3">
      <c r="A972" t="str">
        <f>Raw_Data!A972</f>
        <v>6251628</v>
      </c>
      <c r="B972">
        <f>Raw_Data!B972</f>
        <v>45666</v>
      </c>
      <c r="C972" t="str">
        <f>Raw_Data!C972</f>
        <v>*TAMSULOSIN HCL 0.4 MG CAPS</v>
      </c>
      <c r="D972" t="str">
        <f>Raw_Data!D972</f>
        <v>65862059801</v>
      </c>
      <c r="E972" t="str">
        <f>Raw_Data!E972</f>
        <v>Pike MD, James Frederick</v>
      </c>
      <c r="F972" t="str">
        <f>Raw_Data!F972</f>
        <v>1437725959</v>
      </c>
      <c r="G972" t="str">
        <f>Raw_Data!H972</f>
        <v>0</v>
      </c>
      <c r="H972">
        <f>IFERROR(VLOOKUP(G972,Store_Map!$A$2:$I$100,3,FALSE),"")</f>
        <v>0</v>
      </c>
      <c r="I972">
        <f>IFERROR(VLOOKUP(G972,Store_Map!$A$2:$I$100,4,FALSE),"")</f>
        <v>0</v>
      </c>
      <c r="J972">
        <f>IFERROR(VLOOKUP(G972,Store_Map!$A$2:$I$100,5,FALSE),"")</f>
        <v>0</v>
      </c>
      <c r="K972">
        <f>IFERROR(VLOOKUP(G972,Store_Map!$A$2:$I$100,6,FALSE),"")</f>
        <v>0</v>
      </c>
      <c r="L972">
        <f>IFERROR(VLOOKUP(G972,Store_Map!$A$2:$I$100,7,FALSE),"")</f>
        <v>0</v>
      </c>
      <c r="M972">
        <f>IFERROR(VLOOKUP(G972,Store_Map!$A$2:$I$100,8,FALSE),"")</f>
        <v>0</v>
      </c>
      <c r="N972">
        <f t="shared" si="135"/>
        <v>0</v>
      </c>
      <c r="O972" t="str">
        <f t="shared" si="136"/>
        <v>PASS</v>
      </c>
      <c r="P972" t="str">
        <f t="shared" si="137"/>
        <v>PASS</v>
      </c>
      <c r="Q972" t="str">
        <f t="shared" si="138"/>
        <v>PASS</v>
      </c>
      <c r="R972" t="str">
        <f t="shared" si="139"/>
        <v>PASS</v>
      </c>
      <c r="S972" t="str">
        <f t="shared" si="140"/>
        <v>PASS</v>
      </c>
      <c r="T972">
        <f t="shared" si="141"/>
        <v>100</v>
      </c>
      <c r="U972" t="str">
        <f t="shared" si="142"/>
        <v>Low</v>
      </c>
      <c r="V972" t="str">
        <f t="shared" si="143"/>
        <v>Clean</v>
      </c>
    </row>
    <row r="973" spans="1:22" x14ac:dyDescent="0.3">
      <c r="A973" t="str">
        <f>Raw_Data!A973</f>
        <v>6248637</v>
      </c>
      <c r="B973">
        <f>Raw_Data!B973</f>
        <v>45666</v>
      </c>
      <c r="C973" t="str">
        <f>Raw_Data!C973</f>
        <v>TAMSULOSIN HCL 0.4 MG CAPSU</v>
      </c>
      <c r="D973" t="str">
        <f>Raw_Data!D973</f>
        <v>65862059801</v>
      </c>
      <c r="E973" t="str">
        <f>Raw_Data!E973</f>
        <v>BYNE, EDMUND</v>
      </c>
      <c r="F973" t="str">
        <f>Raw_Data!F973</f>
        <v>1033186648</v>
      </c>
      <c r="G973" t="str">
        <f>Raw_Data!H973</f>
        <v>0</v>
      </c>
      <c r="H973">
        <f>IFERROR(VLOOKUP(G973,Store_Map!$A$2:$I$100,3,FALSE),"")</f>
        <v>0</v>
      </c>
      <c r="I973">
        <f>IFERROR(VLOOKUP(G973,Store_Map!$A$2:$I$100,4,FALSE),"")</f>
        <v>0</v>
      </c>
      <c r="J973">
        <f>IFERROR(VLOOKUP(G973,Store_Map!$A$2:$I$100,5,FALSE),"")</f>
        <v>0</v>
      </c>
      <c r="K973">
        <f>IFERROR(VLOOKUP(G973,Store_Map!$A$2:$I$100,6,FALSE),"")</f>
        <v>0</v>
      </c>
      <c r="L973">
        <f>IFERROR(VLOOKUP(G973,Store_Map!$A$2:$I$100,7,FALSE),"")</f>
        <v>0</v>
      </c>
      <c r="M973">
        <f>IFERROR(VLOOKUP(G973,Store_Map!$A$2:$I$100,8,FALSE),"")</f>
        <v>0</v>
      </c>
      <c r="N973">
        <f t="shared" si="135"/>
        <v>0</v>
      </c>
      <c r="O973" t="str">
        <f t="shared" si="136"/>
        <v>PASS</v>
      </c>
      <c r="P973" t="str">
        <f t="shared" si="137"/>
        <v>PASS</v>
      </c>
      <c r="Q973" t="str">
        <f t="shared" si="138"/>
        <v>PASS</v>
      </c>
      <c r="R973" t="str">
        <f t="shared" si="139"/>
        <v>PASS</v>
      </c>
      <c r="S973" t="str">
        <f t="shared" si="140"/>
        <v>PASS</v>
      </c>
      <c r="T973">
        <f t="shared" si="141"/>
        <v>100</v>
      </c>
      <c r="U973" t="str">
        <f t="shared" si="142"/>
        <v>Low</v>
      </c>
      <c r="V973" t="str">
        <f t="shared" si="143"/>
        <v>Clean</v>
      </c>
    </row>
    <row r="974" spans="1:22" x14ac:dyDescent="0.3">
      <c r="A974" t="str">
        <f>Raw_Data!A974</f>
        <v>6251629</v>
      </c>
      <c r="B974">
        <f>Raw_Data!B974</f>
        <v>45666</v>
      </c>
      <c r="C974" t="str">
        <f>Raw_Data!C974</f>
        <v>CYCLOBENZAPRINE 10 MG TABLE</v>
      </c>
      <c r="D974" t="str">
        <f>Raw_Data!D974</f>
        <v>69097084615</v>
      </c>
      <c r="E974" t="str">
        <f>Raw_Data!E974</f>
        <v>YASIN, NURA</v>
      </c>
      <c r="F974" t="str">
        <f>Raw_Data!F974</f>
        <v>1265518567</v>
      </c>
      <c r="G974" t="str">
        <f>Raw_Data!H974</f>
        <v>0</v>
      </c>
      <c r="H974">
        <f>IFERROR(VLOOKUP(G974,Store_Map!$A$2:$I$100,3,FALSE),"")</f>
        <v>0</v>
      </c>
      <c r="I974">
        <f>IFERROR(VLOOKUP(G974,Store_Map!$A$2:$I$100,4,FALSE),"")</f>
        <v>0</v>
      </c>
      <c r="J974">
        <f>IFERROR(VLOOKUP(G974,Store_Map!$A$2:$I$100,5,FALSE),"")</f>
        <v>0</v>
      </c>
      <c r="K974">
        <f>IFERROR(VLOOKUP(G974,Store_Map!$A$2:$I$100,6,FALSE),"")</f>
        <v>0</v>
      </c>
      <c r="L974">
        <f>IFERROR(VLOOKUP(G974,Store_Map!$A$2:$I$100,7,FALSE),"")</f>
        <v>0</v>
      </c>
      <c r="M974">
        <f>IFERROR(VLOOKUP(G974,Store_Map!$A$2:$I$100,8,FALSE),"")</f>
        <v>0</v>
      </c>
      <c r="N974">
        <f t="shared" si="135"/>
        <v>0</v>
      </c>
      <c r="O974" t="str">
        <f t="shared" si="136"/>
        <v>PASS</v>
      </c>
      <c r="P974" t="str">
        <f t="shared" si="137"/>
        <v>PASS</v>
      </c>
      <c r="Q974" t="str">
        <f t="shared" si="138"/>
        <v>PASS</v>
      </c>
      <c r="R974" t="str">
        <f t="shared" si="139"/>
        <v>PASS</v>
      </c>
      <c r="S974" t="str">
        <f t="shared" si="140"/>
        <v>PASS</v>
      </c>
      <c r="T974">
        <f t="shared" si="141"/>
        <v>100</v>
      </c>
      <c r="U974" t="str">
        <f t="shared" si="142"/>
        <v>Low</v>
      </c>
      <c r="V974" t="str">
        <f t="shared" si="143"/>
        <v>Clean</v>
      </c>
    </row>
    <row r="975" spans="1:22" x14ac:dyDescent="0.3">
      <c r="A975" t="str">
        <f>Raw_Data!A975</f>
        <v>6251630</v>
      </c>
      <c r="B975">
        <f>Raw_Data!B975</f>
        <v>45666</v>
      </c>
      <c r="C975" t="str">
        <f>Raw_Data!C975</f>
        <v>TRIAMCINOLONE 0.1% CREAM</v>
      </c>
      <c r="D975" t="str">
        <f>Raw_Data!D975</f>
        <v>51672128208</v>
      </c>
      <c r="E975" t="str">
        <f>Raw_Data!E975</f>
        <v>BYNE, EDMUND</v>
      </c>
      <c r="F975" t="str">
        <f>Raw_Data!F975</f>
        <v>1033186648</v>
      </c>
      <c r="G975" t="str">
        <f>Raw_Data!H975</f>
        <v>0</v>
      </c>
      <c r="H975">
        <f>IFERROR(VLOOKUP(G975,Store_Map!$A$2:$I$100,3,FALSE),"")</f>
        <v>0</v>
      </c>
      <c r="I975">
        <f>IFERROR(VLOOKUP(G975,Store_Map!$A$2:$I$100,4,FALSE),"")</f>
        <v>0</v>
      </c>
      <c r="J975">
        <f>IFERROR(VLOOKUP(G975,Store_Map!$A$2:$I$100,5,FALSE),"")</f>
        <v>0</v>
      </c>
      <c r="K975">
        <f>IFERROR(VLOOKUP(G975,Store_Map!$A$2:$I$100,6,FALSE),"")</f>
        <v>0</v>
      </c>
      <c r="L975">
        <f>IFERROR(VLOOKUP(G975,Store_Map!$A$2:$I$100,7,FALSE),"")</f>
        <v>0</v>
      </c>
      <c r="M975">
        <f>IFERROR(VLOOKUP(G975,Store_Map!$A$2:$I$100,8,FALSE),"")</f>
        <v>0</v>
      </c>
      <c r="N975">
        <f t="shared" si="135"/>
        <v>0</v>
      </c>
      <c r="O975" t="str">
        <f t="shared" si="136"/>
        <v>PASS</v>
      </c>
      <c r="P975" t="str">
        <f t="shared" si="137"/>
        <v>PASS</v>
      </c>
      <c r="Q975" t="str">
        <f t="shared" si="138"/>
        <v>PASS</v>
      </c>
      <c r="R975" t="str">
        <f t="shared" si="139"/>
        <v>PASS</v>
      </c>
      <c r="S975" t="str">
        <f t="shared" si="140"/>
        <v>PASS</v>
      </c>
      <c r="T975">
        <f t="shared" si="141"/>
        <v>100</v>
      </c>
      <c r="U975" t="str">
        <f t="shared" si="142"/>
        <v>Low</v>
      </c>
      <c r="V975" t="str">
        <f t="shared" si="143"/>
        <v>Clean</v>
      </c>
    </row>
    <row r="976" spans="1:22" x14ac:dyDescent="0.3">
      <c r="A976" t="str">
        <f>Raw_Data!A976</f>
        <v>4010733</v>
      </c>
      <c r="B976">
        <f>Raw_Data!B976</f>
        <v>45666</v>
      </c>
      <c r="C976" t="str">
        <f>Raw_Data!C976</f>
        <v>PHENTERMINE 37.5 MG TABLET</v>
      </c>
      <c r="D976" t="str">
        <f>Raw_Data!D976</f>
        <v>10702002501</v>
      </c>
      <c r="E976" t="str">
        <f>Raw_Data!E976</f>
        <v>YASIN, NURA</v>
      </c>
      <c r="F976" t="str">
        <f>Raw_Data!F976</f>
        <v>1265518567</v>
      </c>
      <c r="G976" t="str">
        <f>Raw_Data!H976</f>
        <v>0</v>
      </c>
      <c r="H976">
        <f>IFERROR(VLOOKUP(G976,Store_Map!$A$2:$I$100,3,FALSE),"")</f>
        <v>0</v>
      </c>
      <c r="I976">
        <f>IFERROR(VLOOKUP(G976,Store_Map!$A$2:$I$100,4,FALSE),"")</f>
        <v>0</v>
      </c>
      <c r="J976">
        <f>IFERROR(VLOOKUP(G976,Store_Map!$A$2:$I$100,5,FALSE),"")</f>
        <v>0</v>
      </c>
      <c r="K976">
        <f>IFERROR(VLOOKUP(G976,Store_Map!$A$2:$I$100,6,FALSE),"")</f>
        <v>0</v>
      </c>
      <c r="L976">
        <f>IFERROR(VLOOKUP(G976,Store_Map!$A$2:$I$100,7,FALSE),"")</f>
        <v>0</v>
      </c>
      <c r="M976">
        <f>IFERROR(VLOOKUP(G976,Store_Map!$A$2:$I$100,8,FALSE),"")</f>
        <v>0</v>
      </c>
      <c r="N976">
        <f t="shared" si="135"/>
        <v>0</v>
      </c>
      <c r="O976" t="str">
        <f t="shared" si="136"/>
        <v>PASS</v>
      </c>
      <c r="P976" t="str">
        <f t="shared" si="137"/>
        <v>PASS</v>
      </c>
      <c r="Q976" t="str">
        <f t="shared" si="138"/>
        <v>PASS</v>
      </c>
      <c r="R976" t="str">
        <f t="shared" si="139"/>
        <v>PASS</v>
      </c>
      <c r="S976" t="str">
        <f t="shared" si="140"/>
        <v>PASS</v>
      </c>
      <c r="T976">
        <f t="shared" si="141"/>
        <v>100</v>
      </c>
      <c r="U976" t="str">
        <f t="shared" si="142"/>
        <v>Low</v>
      </c>
      <c r="V976" t="str">
        <f t="shared" si="143"/>
        <v>Clean</v>
      </c>
    </row>
    <row r="977" spans="1:22" x14ac:dyDescent="0.3">
      <c r="A977" t="str">
        <f>Raw_Data!A977</f>
        <v>6245360</v>
      </c>
      <c r="B977">
        <f>Raw_Data!B977</f>
        <v>45666</v>
      </c>
      <c r="C977" t="str">
        <f>Raw_Data!C977</f>
        <v>LOSARTAN POTASSIUM 50 MG TA</v>
      </c>
      <c r="D977" t="str">
        <f>Raw_Data!D977</f>
        <v>65862020299</v>
      </c>
      <c r="E977" t="str">
        <f>Raw_Data!E977</f>
        <v>YASIN, NURA</v>
      </c>
      <c r="F977" t="str">
        <f>Raw_Data!F977</f>
        <v>1265518567</v>
      </c>
      <c r="G977" t="str">
        <f>Raw_Data!H977</f>
        <v>0</v>
      </c>
      <c r="H977">
        <f>IFERROR(VLOOKUP(G977,Store_Map!$A$2:$I$100,3,FALSE),"")</f>
        <v>0</v>
      </c>
      <c r="I977">
        <f>IFERROR(VLOOKUP(G977,Store_Map!$A$2:$I$100,4,FALSE),"")</f>
        <v>0</v>
      </c>
      <c r="J977">
        <f>IFERROR(VLOOKUP(G977,Store_Map!$A$2:$I$100,5,FALSE),"")</f>
        <v>0</v>
      </c>
      <c r="K977">
        <f>IFERROR(VLOOKUP(G977,Store_Map!$A$2:$I$100,6,FALSE),"")</f>
        <v>0</v>
      </c>
      <c r="L977">
        <f>IFERROR(VLOOKUP(G977,Store_Map!$A$2:$I$100,7,FALSE),"")</f>
        <v>0</v>
      </c>
      <c r="M977">
        <f>IFERROR(VLOOKUP(G977,Store_Map!$A$2:$I$100,8,FALSE),"")</f>
        <v>0</v>
      </c>
      <c r="N977">
        <f t="shared" si="135"/>
        <v>0</v>
      </c>
      <c r="O977" t="str">
        <f t="shared" si="136"/>
        <v>PASS</v>
      </c>
      <c r="P977" t="str">
        <f t="shared" si="137"/>
        <v>PASS</v>
      </c>
      <c r="Q977" t="str">
        <f t="shared" si="138"/>
        <v>PASS</v>
      </c>
      <c r="R977" t="str">
        <f t="shared" si="139"/>
        <v>PASS</v>
      </c>
      <c r="S977" t="str">
        <f t="shared" si="140"/>
        <v>PASS</v>
      </c>
      <c r="T977">
        <f t="shared" si="141"/>
        <v>100</v>
      </c>
      <c r="U977" t="str">
        <f t="shared" si="142"/>
        <v>Low</v>
      </c>
      <c r="V977" t="str">
        <f t="shared" si="143"/>
        <v>Clean</v>
      </c>
    </row>
    <row r="978" spans="1:22" x14ac:dyDescent="0.3">
      <c r="A978" t="str">
        <f>Raw_Data!A978</f>
        <v>6245359</v>
      </c>
      <c r="B978">
        <f>Raw_Data!B978</f>
        <v>45666</v>
      </c>
      <c r="C978" t="str">
        <f>Raw_Data!C978</f>
        <v>AMLODIPINE BESYLATE 10 MG T</v>
      </c>
      <c r="D978" t="str">
        <f>Raw_Data!D978</f>
        <v>29300039810</v>
      </c>
      <c r="E978" t="str">
        <f>Raw_Data!E978</f>
        <v>YASIN, NURA</v>
      </c>
      <c r="F978" t="str">
        <f>Raw_Data!F978</f>
        <v>1265518567</v>
      </c>
      <c r="G978" t="str">
        <f>Raw_Data!H978</f>
        <v>0</v>
      </c>
      <c r="H978">
        <f>IFERROR(VLOOKUP(G978,Store_Map!$A$2:$I$100,3,FALSE),"")</f>
        <v>0</v>
      </c>
      <c r="I978">
        <f>IFERROR(VLOOKUP(G978,Store_Map!$A$2:$I$100,4,FALSE),"")</f>
        <v>0</v>
      </c>
      <c r="J978">
        <f>IFERROR(VLOOKUP(G978,Store_Map!$A$2:$I$100,5,FALSE),"")</f>
        <v>0</v>
      </c>
      <c r="K978">
        <f>IFERROR(VLOOKUP(G978,Store_Map!$A$2:$I$100,6,FALSE),"")</f>
        <v>0</v>
      </c>
      <c r="L978">
        <f>IFERROR(VLOOKUP(G978,Store_Map!$A$2:$I$100,7,FALSE),"")</f>
        <v>0</v>
      </c>
      <c r="M978">
        <f>IFERROR(VLOOKUP(G978,Store_Map!$A$2:$I$100,8,FALSE),"")</f>
        <v>0</v>
      </c>
      <c r="N978">
        <f t="shared" si="135"/>
        <v>0</v>
      </c>
      <c r="O978" t="str">
        <f t="shared" si="136"/>
        <v>PASS</v>
      </c>
      <c r="P978" t="str">
        <f t="shared" si="137"/>
        <v>PASS</v>
      </c>
      <c r="Q978" t="str">
        <f t="shared" si="138"/>
        <v>PASS</v>
      </c>
      <c r="R978" t="str">
        <f t="shared" si="139"/>
        <v>PASS</v>
      </c>
      <c r="S978" t="str">
        <f t="shared" si="140"/>
        <v>PASS</v>
      </c>
      <c r="T978">
        <f t="shared" si="141"/>
        <v>100</v>
      </c>
      <c r="U978" t="str">
        <f t="shared" si="142"/>
        <v>Low</v>
      </c>
      <c r="V978" t="str">
        <f t="shared" si="143"/>
        <v>Clean</v>
      </c>
    </row>
    <row r="979" spans="1:22" x14ac:dyDescent="0.3">
      <c r="A979" t="str">
        <f>Raw_Data!A979</f>
        <v>6245358</v>
      </c>
      <c r="B979">
        <f>Raw_Data!B979</f>
        <v>45666</v>
      </c>
      <c r="C979" t="str">
        <f>Raw_Data!C979</f>
        <v>CHLORTHALIDONE 25 MG TABLET</v>
      </c>
      <c r="D979" t="str">
        <f>Raw_Data!D979</f>
        <v>75834010901</v>
      </c>
      <c r="E979" t="str">
        <f>Raw_Data!E979</f>
        <v>YASIN, NURA</v>
      </c>
      <c r="F979" t="str">
        <f>Raw_Data!F979</f>
        <v>1265518567</v>
      </c>
      <c r="G979" t="str">
        <f>Raw_Data!H979</f>
        <v>0</v>
      </c>
      <c r="H979">
        <f>IFERROR(VLOOKUP(G979,Store_Map!$A$2:$I$100,3,FALSE),"")</f>
        <v>0</v>
      </c>
      <c r="I979">
        <f>IFERROR(VLOOKUP(G979,Store_Map!$A$2:$I$100,4,FALSE),"")</f>
        <v>0</v>
      </c>
      <c r="J979">
        <f>IFERROR(VLOOKUP(G979,Store_Map!$A$2:$I$100,5,FALSE),"")</f>
        <v>0</v>
      </c>
      <c r="K979">
        <f>IFERROR(VLOOKUP(G979,Store_Map!$A$2:$I$100,6,FALSE),"")</f>
        <v>0</v>
      </c>
      <c r="L979">
        <f>IFERROR(VLOOKUP(G979,Store_Map!$A$2:$I$100,7,FALSE),"")</f>
        <v>0</v>
      </c>
      <c r="M979">
        <f>IFERROR(VLOOKUP(G979,Store_Map!$A$2:$I$100,8,FALSE),"")</f>
        <v>0</v>
      </c>
      <c r="N979">
        <f t="shared" si="135"/>
        <v>0</v>
      </c>
      <c r="O979" t="str">
        <f t="shared" si="136"/>
        <v>PASS</v>
      </c>
      <c r="P979" t="str">
        <f t="shared" si="137"/>
        <v>PASS</v>
      </c>
      <c r="Q979" t="str">
        <f t="shared" si="138"/>
        <v>PASS</v>
      </c>
      <c r="R979" t="str">
        <f t="shared" si="139"/>
        <v>PASS</v>
      </c>
      <c r="S979" t="str">
        <f t="shared" si="140"/>
        <v>PASS</v>
      </c>
      <c r="T979">
        <f t="shared" si="141"/>
        <v>100</v>
      </c>
      <c r="U979" t="str">
        <f t="shared" si="142"/>
        <v>Low</v>
      </c>
      <c r="V979" t="str">
        <f t="shared" si="143"/>
        <v>Clean</v>
      </c>
    </row>
    <row r="980" spans="1:22" x14ac:dyDescent="0.3">
      <c r="A980" t="str">
        <f>Raw_Data!A980</f>
        <v>6232972</v>
      </c>
      <c r="B980">
        <f>Raw_Data!B980</f>
        <v>45666</v>
      </c>
      <c r="C980" t="str">
        <f>Raw_Data!C980</f>
        <v>CLINPRO 5000 1.1% TOOTHPAST</v>
      </c>
      <c r="D980" t="str">
        <f>Raw_Data!D980</f>
        <v>48878313004</v>
      </c>
      <c r="E980" t="str">
        <f>Raw_Data!E980</f>
        <v>COOK, JAMES</v>
      </c>
      <c r="F980" t="str">
        <f>Raw_Data!F980</f>
        <v>1275150294</v>
      </c>
      <c r="G980" t="str">
        <f>Raw_Data!H980</f>
        <v>0</v>
      </c>
      <c r="H980">
        <f>IFERROR(VLOOKUP(G980,Store_Map!$A$2:$I$100,3,FALSE),"")</f>
        <v>0</v>
      </c>
      <c r="I980">
        <f>IFERROR(VLOOKUP(G980,Store_Map!$A$2:$I$100,4,FALSE),"")</f>
        <v>0</v>
      </c>
      <c r="J980">
        <f>IFERROR(VLOOKUP(G980,Store_Map!$A$2:$I$100,5,FALSE),"")</f>
        <v>0</v>
      </c>
      <c r="K980">
        <f>IFERROR(VLOOKUP(G980,Store_Map!$A$2:$I$100,6,FALSE),"")</f>
        <v>0</v>
      </c>
      <c r="L980">
        <f>IFERROR(VLOOKUP(G980,Store_Map!$A$2:$I$100,7,FALSE),"")</f>
        <v>0</v>
      </c>
      <c r="M980">
        <f>IFERROR(VLOOKUP(G980,Store_Map!$A$2:$I$100,8,FALSE),"")</f>
        <v>0</v>
      </c>
      <c r="N980">
        <f t="shared" si="135"/>
        <v>0</v>
      </c>
      <c r="O980" t="str">
        <f t="shared" si="136"/>
        <v>PASS</v>
      </c>
      <c r="P980" t="str">
        <f t="shared" si="137"/>
        <v>PASS</v>
      </c>
      <c r="Q980" t="str">
        <f t="shared" si="138"/>
        <v>PASS</v>
      </c>
      <c r="R980" t="str">
        <f t="shared" si="139"/>
        <v>PASS</v>
      </c>
      <c r="S980" t="str">
        <f t="shared" si="140"/>
        <v>PASS</v>
      </c>
      <c r="T980">
        <f t="shared" si="141"/>
        <v>100</v>
      </c>
      <c r="U980" t="str">
        <f t="shared" si="142"/>
        <v>Low</v>
      </c>
      <c r="V980" t="str">
        <f t="shared" si="143"/>
        <v>Clean</v>
      </c>
    </row>
    <row r="981" spans="1:22" x14ac:dyDescent="0.3">
      <c r="A981" t="str">
        <f>Raw_Data!A981</f>
        <v>6251632</v>
      </c>
      <c r="B981">
        <f>Raw_Data!B981</f>
        <v>45666</v>
      </c>
      <c r="C981" t="str">
        <f>Raw_Data!C981</f>
        <v>LOSARTAN POTASSIUM 100 MG T</v>
      </c>
      <c r="D981" t="str">
        <f>Raw_Data!D981</f>
        <v>65862020399</v>
      </c>
      <c r="E981" t="str">
        <f>Raw_Data!E981</f>
        <v>BYNE, EDMUND</v>
      </c>
      <c r="F981" t="str">
        <f>Raw_Data!F981</f>
        <v>1033186648</v>
      </c>
      <c r="G981" t="str">
        <f>Raw_Data!H981</f>
        <v>0</v>
      </c>
      <c r="H981">
        <f>IFERROR(VLOOKUP(G981,Store_Map!$A$2:$I$100,3,FALSE),"")</f>
        <v>0</v>
      </c>
      <c r="I981">
        <f>IFERROR(VLOOKUP(G981,Store_Map!$A$2:$I$100,4,FALSE),"")</f>
        <v>0</v>
      </c>
      <c r="J981">
        <f>IFERROR(VLOOKUP(G981,Store_Map!$A$2:$I$100,5,FALSE),"")</f>
        <v>0</v>
      </c>
      <c r="K981">
        <f>IFERROR(VLOOKUP(G981,Store_Map!$A$2:$I$100,6,FALSE),"")</f>
        <v>0</v>
      </c>
      <c r="L981">
        <f>IFERROR(VLOOKUP(G981,Store_Map!$A$2:$I$100,7,FALSE),"")</f>
        <v>0</v>
      </c>
      <c r="M981">
        <f>IFERROR(VLOOKUP(G981,Store_Map!$A$2:$I$100,8,FALSE),"")</f>
        <v>0</v>
      </c>
      <c r="N981">
        <f t="shared" si="135"/>
        <v>0</v>
      </c>
      <c r="O981" t="str">
        <f t="shared" si="136"/>
        <v>PASS</v>
      </c>
      <c r="P981" t="str">
        <f t="shared" si="137"/>
        <v>PASS</v>
      </c>
      <c r="Q981" t="str">
        <f t="shared" si="138"/>
        <v>PASS</v>
      </c>
      <c r="R981" t="str">
        <f t="shared" si="139"/>
        <v>PASS</v>
      </c>
      <c r="S981" t="str">
        <f t="shared" si="140"/>
        <v>PASS</v>
      </c>
      <c r="T981">
        <f t="shared" si="141"/>
        <v>100</v>
      </c>
      <c r="U981" t="str">
        <f t="shared" si="142"/>
        <v>Low</v>
      </c>
      <c r="V981" t="str">
        <f t="shared" si="143"/>
        <v>Clean</v>
      </c>
    </row>
    <row r="982" spans="1:22" x14ac:dyDescent="0.3">
      <c r="A982" t="str">
        <f>Raw_Data!A982</f>
        <v>6249809</v>
      </c>
      <c r="B982">
        <f>Raw_Data!B982</f>
        <v>45666</v>
      </c>
      <c r="C982" t="str">
        <f>Raw_Data!C982</f>
        <v>VITAMIN B-12 1,000 MCG</v>
      </c>
      <c r="D982" t="str">
        <f>Raw_Data!D982</f>
        <v>10006070022</v>
      </c>
      <c r="E982" t="str">
        <f>Raw_Data!E982</f>
        <v>BYNE, EDMUND</v>
      </c>
      <c r="F982" t="str">
        <f>Raw_Data!F982</f>
        <v>1033186648</v>
      </c>
      <c r="G982" t="str">
        <f>Raw_Data!H982</f>
        <v>0</v>
      </c>
      <c r="H982">
        <f>IFERROR(VLOOKUP(G982,Store_Map!$A$2:$I$100,3,FALSE),"")</f>
        <v>0</v>
      </c>
      <c r="I982">
        <f>IFERROR(VLOOKUP(G982,Store_Map!$A$2:$I$100,4,FALSE),"")</f>
        <v>0</v>
      </c>
      <c r="J982">
        <f>IFERROR(VLOOKUP(G982,Store_Map!$A$2:$I$100,5,FALSE),"")</f>
        <v>0</v>
      </c>
      <c r="K982">
        <f>IFERROR(VLOOKUP(G982,Store_Map!$A$2:$I$100,6,FALSE),"")</f>
        <v>0</v>
      </c>
      <c r="L982">
        <f>IFERROR(VLOOKUP(G982,Store_Map!$A$2:$I$100,7,FALSE),"")</f>
        <v>0</v>
      </c>
      <c r="M982">
        <f>IFERROR(VLOOKUP(G982,Store_Map!$A$2:$I$100,8,FALSE),"")</f>
        <v>0</v>
      </c>
      <c r="N982">
        <f t="shared" si="135"/>
        <v>0</v>
      </c>
      <c r="O982" t="str">
        <f t="shared" si="136"/>
        <v>PASS</v>
      </c>
      <c r="P982" t="str">
        <f t="shared" si="137"/>
        <v>PASS</v>
      </c>
      <c r="Q982" t="str">
        <f t="shared" si="138"/>
        <v>PASS</v>
      </c>
      <c r="R982" t="str">
        <f t="shared" si="139"/>
        <v>PASS</v>
      </c>
      <c r="S982" t="str">
        <f t="shared" si="140"/>
        <v>PASS</v>
      </c>
      <c r="T982">
        <f t="shared" si="141"/>
        <v>100</v>
      </c>
      <c r="U982" t="str">
        <f t="shared" si="142"/>
        <v>Low</v>
      </c>
      <c r="V982" t="str">
        <f t="shared" si="143"/>
        <v>Clean</v>
      </c>
    </row>
    <row r="983" spans="1:22" x14ac:dyDescent="0.3">
      <c r="A983" t="str">
        <f>Raw_Data!A983</f>
        <v>6249808</v>
      </c>
      <c r="B983">
        <f>Raw_Data!B983</f>
        <v>45666</v>
      </c>
      <c r="C983" t="str">
        <f>Raw_Data!C983</f>
        <v>VITAMIN D3 2,000 UNIT SOFTG</v>
      </c>
      <c r="D983" t="str">
        <f>Raw_Data!D983</f>
        <v>69618000901</v>
      </c>
      <c r="E983" t="str">
        <f>Raw_Data!E983</f>
        <v>BYNE, EDMUND</v>
      </c>
      <c r="F983" t="str">
        <f>Raw_Data!F983</f>
        <v>1033186648</v>
      </c>
      <c r="G983" t="str">
        <f>Raw_Data!H983</f>
        <v>0</v>
      </c>
      <c r="H983">
        <f>IFERROR(VLOOKUP(G983,Store_Map!$A$2:$I$100,3,FALSE),"")</f>
        <v>0</v>
      </c>
      <c r="I983">
        <f>IFERROR(VLOOKUP(G983,Store_Map!$A$2:$I$100,4,FALSE),"")</f>
        <v>0</v>
      </c>
      <c r="J983">
        <f>IFERROR(VLOOKUP(G983,Store_Map!$A$2:$I$100,5,FALSE),"")</f>
        <v>0</v>
      </c>
      <c r="K983">
        <f>IFERROR(VLOOKUP(G983,Store_Map!$A$2:$I$100,6,FALSE),"")</f>
        <v>0</v>
      </c>
      <c r="L983">
        <f>IFERROR(VLOOKUP(G983,Store_Map!$A$2:$I$100,7,FALSE),"")</f>
        <v>0</v>
      </c>
      <c r="M983">
        <f>IFERROR(VLOOKUP(G983,Store_Map!$A$2:$I$100,8,FALSE),"")</f>
        <v>0</v>
      </c>
      <c r="N983">
        <f t="shared" si="135"/>
        <v>0</v>
      </c>
      <c r="O983" t="str">
        <f t="shared" si="136"/>
        <v>PASS</v>
      </c>
      <c r="P983" t="str">
        <f t="shared" si="137"/>
        <v>PASS</v>
      </c>
      <c r="Q983" t="str">
        <f t="shared" si="138"/>
        <v>PASS</v>
      </c>
      <c r="R983" t="str">
        <f t="shared" si="139"/>
        <v>PASS</v>
      </c>
      <c r="S983" t="str">
        <f t="shared" si="140"/>
        <v>PASS</v>
      </c>
      <c r="T983">
        <f t="shared" si="141"/>
        <v>100</v>
      </c>
      <c r="U983" t="str">
        <f t="shared" si="142"/>
        <v>Low</v>
      </c>
      <c r="V983" t="str">
        <f t="shared" si="143"/>
        <v>Clean</v>
      </c>
    </row>
    <row r="984" spans="1:22" x14ac:dyDescent="0.3">
      <c r="A984" t="str">
        <f>Raw_Data!A984</f>
        <v>6239673</v>
      </c>
      <c r="B984">
        <f>Raw_Data!B984</f>
        <v>45666</v>
      </c>
      <c r="C984" t="str">
        <f>Raw_Data!C984</f>
        <v>FARXIGA 10 MG TABLET</v>
      </c>
      <c r="D984" t="str">
        <f>Raw_Data!D984</f>
        <v>310621030</v>
      </c>
      <c r="E984" t="str">
        <f>Raw_Data!E984</f>
        <v>BYNE, EDMUND</v>
      </c>
      <c r="F984" t="str">
        <f>Raw_Data!F984</f>
        <v>1033186648</v>
      </c>
      <c r="G984" t="str">
        <f>Raw_Data!H984</f>
        <v>0</v>
      </c>
      <c r="H984">
        <f>IFERROR(VLOOKUP(G984,Store_Map!$A$2:$I$100,3,FALSE),"")</f>
        <v>0</v>
      </c>
      <c r="I984">
        <f>IFERROR(VLOOKUP(G984,Store_Map!$A$2:$I$100,4,FALSE),"")</f>
        <v>0</v>
      </c>
      <c r="J984">
        <f>IFERROR(VLOOKUP(G984,Store_Map!$A$2:$I$100,5,FALSE),"")</f>
        <v>0</v>
      </c>
      <c r="K984">
        <f>IFERROR(VLOOKUP(G984,Store_Map!$A$2:$I$100,6,FALSE),"")</f>
        <v>0</v>
      </c>
      <c r="L984">
        <f>IFERROR(VLOOKUP(G984,Store_Map!$A$2:$I$100,7,FALSE),"")</f>
        <v>0</v>
      </c>
      <c r="M984">
        <f>IFERROR(VLOOKUP(G984,Store_Map!$A$2:$I$100,8,FALSE),"")</f>
        <v>0</v>
      </c>
      <c r="N984">
        <f t="shared" si="135"/>
        <v>0</v>
      </c>
      <c r="O984" t="str">
        <f t="shared" si="136"/>
        <v>PASS</v>
      </c>
      <c r="P984" t="str">
        <f t="shared" si="137"/>
        <v>REVIEW</v>
      </c>
      <c r="Q984" t="str">
        <f t="shared" si="138"/>
        <v>PASS</v>
      </c>
      <c r="R984" t="str">
        <f t="shared" si="139"/>
        <v>PASS</v>
      </c>
      <c r="S984" t="str">
        <f t="shared" si="140"/>
        <v>REVIEW</v>
      </c>
      <c r="T984">
        <f t="shared" si="141"/>
        <v>90</v>
      </c>
      <c r="U984" t="str">
        <f t="shared" si="142"/>
        <v>Low</v>
      </c>
      <c r="V984" t="str">
        <f t="shared" si="143"/>
        <v>Invalid NDC</v>
      </c>
    </row>
    <row r="985" spans="1:22" x14ac:dyDescent="0.3">
      <c r="A985" t="str">
        <f>Raw_Data!A985</f>
        <v>6239672</v>
      </c>
      <c r="B985">
        <f>Raw_Data!B985</f>
        <v>45666</v>
      </c>
      <c r="C985" t="str">
        <f>Raw_Data!C985</f>
        <v>SPIRONOLACTONE 25 MG TABLET</v>
      </c>
      <c r="D985" t="str">
        <f>Raw_Data!D985</f>
        <v>53489014305</v>
      </c>
      <c r="E985" t="str">
        <f>Raw_Data!E985</f>
        <v>BYNE, EDMUND</v>
      </c>
      <c r="F985" t="str">
        <f>Raw_Data!F985</f>
        <v>1033186648</v>
      </c>
      <c r="G985" t="str">
        <f>Raw_Data!H985</f>
        <v>0</v>
      </c>
      <c r="H985">
        <f>IFERROR(VLOOKUP(G985,Store_Map!$A$2:$I$100,3,FALSE),"")</f>
        <v>0</v>
      </c>
      <c r="I985">
        <f>IFERROR(VLOOKUP(G985,Store_Map!$A$2:$I$100,4,FALSE),"")</f>
        <v>0</v>
      </c>
      <c r="J985">
        <f>IFERROR(VLOOKUP(G985,Store_Map!$A$2:$I$100,5,FALSE),"")</f>
        <v>0</v>
      </c>
      <c r="K985">
        <f>IFERROR(VLOOKUP(G985,Store_Map!$A$2:$I$100,6,FALSE),"")</f>
        <v>0</v>
      </c>
      <c r="L985">
        <f>IFERROR(VLOOKUP(G985,Store_Map!$A$2:$I$100,7,FALSE),"")</f>
        <v>0</v>
      </c>
      <c r="M985">
        <f>IFERROR(VLOOKUP(G985,Store_Map!$A$2:$I$100,8,FALSE),"")</f>
        <v>0</v>
      </c>
      <c r="N985">
        <f t="shared" si="135"/>
        <v>0</v>
      </c>
      <c r="O985" t="str">
        <f t="shared" si="136"/>
        <v>PASS</v>
      </c>
      <c r="P985" t="str">
        <f t="shared" si="137"/>
        <v>PASS</v>
      </c>
      <c r="Q985" t="str">
        <f t="shared" si="138"/>
        <v>PASS</v>
      </c>
      <c r="R985" t="str">
        <f t="shared" si="139"/>
        <v>PASS</v>
      </c>
      <c r="S985" t="str">
        <f t="shared" si="140"/>
        <v>PASS</v>
      </c>
      <c r="T985">
        <f t="shared" si="141"/>
        <v>100</v>
      </c>
      <c r="U985" t="str">
        <f t="shared" si="142"/>
        <v>Low</v>
      </c>
      <c r="V985" t="str">
        <f t="shared" si="143"/>
        <v>Clean</v>
      </c>
    </row>
    <row r="986" spans="1:22" x14ac:dyDescent="0.3">
      <c r="A986" t="str">
        <f>Raw_Data!A986</f>
        <v>6239671</v>
      </c>
      <c r="B986">
        <f>Raw_Data!B986</f>
        <v>45666</v>
      </c>
      <c r="C986" t="str">
        <f>Raw_Data!C986</f>
        <v>LISINOPRIL 2.5 MG TABLET</v>
      </c>
      <c r="D986" t="str">
        <f>Raw_Data!D986</f>
        <v>68180051201</v>
      </c>
      <c r="E986" t="str">
        <f>Raw_Data!E986</f>
        <v>BYNE, EDMUND</v>
      </c>
      <c r="F986" t="str">
        <f>Raw_Data!F986</f>
        <v>1033186648</v>
      </c>
      <c r="G986" t="str">
        <f>Raw_Data!H986</f>
        <v>0</v>
      </c>
      <c r="H986">
        <f>IFERROR(VLOOKUP(G986,Store_Map!$A$2:$I$100,3,FALSE),"")</f>
        <v>0</v>
      </c>
      <c r="I986">
        <f>IFERROR(VLOOKUP(G986,Store_Map!$A$2:$I$100,4,FALSE),"")</f>
        <v>0</v>
      </c>
      <c r="J986">
        <f>IFERROR(VLOOKUP(G986,Store_Map!$A$2:$I$100,5,FALSE),"")</f>
        <v>0</v>
      </c>
      <c r="K986">
        <f>IFERROR(VLOOKUP(G986,Store_Map!$A$2:$I$100,6,FALSE),"")</f>
        <v>0</v>
      </c>
      <c r="L986">
        <f>IFERROR(VLOOKUP(G986,Store_Map!$A$2:$I$100,7,FALSE),"")</f>
        <v>0</v>
      </c>
      <c r="M986">
        <f>IFERROR(VLOOKUP(G986,Store_Map!$A$2:$I$100,8,FALSE),"")</f>
        <v>0</v>
      </c>
      <c r="N986">
        <f t="shared" si="135"/>
        <v>0</v>
      </c>
      <c r="O986" t="str">
        <f t="shared" si="136"/>
        <v>PASS</v>
      </c>
      <c r="P986" t="str">
        <f t="shared" si="137"/>
        <v>PASS</v>
      </c>
      <c r="Q986" t="str">
        <f t="shared" si="138"/>
        <v>PASS</v>
      </c>
      <c r="R986" t="str">
        <f t="shared" si="139"/>
        <v>PASS</v>
      </c>
      <c r="S986" t="str">
        <f t="shared" si="140"/>
        <v>PASS</v>
      </c>
      <c r="T986">
        <f t="shared" si="141"/>
        <v>100</v>
      </c>
      <c r="U986" t="str">
        <f t="shared" si="142"/>
        <v>Low</v>
      </c>
      <c r="V986" t="str">
        <f t="shared" si="143"/>
        <v>Clean</v>
      </c>
    </row>
    <row r="987" spans="1:22" x14ac:dyDescent="0.3">
      <c r="A987" t="str">
        <f>Raw_Data!A987</f>
        <v>6239650</v>
      </c>
      <c r="B987">
        <f>Raw_Data!B987</f>
        <v>45666</v>
      </c>
      <c r="C987" t="str">
        <f>Raw_Data!C987</f>
        <v>BUMETANIDE 1 MG TABLET</v>
      </c>
      <c r="D987" t="str">
        <f>Raw_Data!D987</f>
        <v>185012901</v>
      </c>
      <c r="E987" t="str">
        <f>Raw_Data!E987</f>
        <v>BYNE, EDMUND</v>
      </c>
      <c r="F987" t="str">
        <f>Raw_Data!F987</f>
        <v>1033186648</v>
      </c>
      <c r="G987" t="str">
        <f>Raw_Data!H987</f>
        <v>0</v>
      </c>
      <c r="H987">
        <f>IFERROR(VLOOKUP(G987,Store_Map!$A$2:$I$100,3,FALSE),"")</f>
        <v>0</v>
      </c>
      <c r="I987">
        <f>IFERROR(VLOOKUP(G987,Store_Map!$A$2:$I$100,4,FALSE),"")</f>
        <v>0</v>
      </c>
      <c r="J987">
        <f>IFERROR(VLOOKUP(G987,Store_Map!$A$2:$I$100,5,FALSE),"")</f>
        <v>0</v>
      </c>
      <c r="K987">
        <f>IFERROR(VLOOKUP(G987,Store_Map!$A$2:$I$100,6,FALSE),"")</f>
        <v>0</v>
      </c>
      <c r="L987">
        <f>IFERROR(VLOOKUP(G987,Store_Map!$A$2:$I$100,7,FALSE),"")</f>
        <v>0</v>
      </c>
      <c r="M987">
        <f>IFERROR(VLOOKUP(G987,Store_Map!$A$2:$I$100,8,FALSE),"")</f>
        <v>0</v>
      </c>
      <c r="N987">
        <f t="shared" si="135"/>
        <v>0</v>
      </c>
      <c r="O987" t="str">
        <f t="shared" si="136"/>
        <v>PASS</v>
      </c>
      <c r="P987" t="str">
        <f t="shared" si="137"/>
        <v>REVIEW</v>
      </c>
      <c r="Q987" t="str">
        <f t="shared" si="138"/>
        <v>PASS</v>
      </c>
      <c r="R987" t="str">
        <f t="shared" si="139"/>
        <v>PASS</v>
      </c>
      <c r="S987" t="str">
        <f t="shared" si="140"/>
        <v>REVIEW</v>
      </c>
      <c r="T987">
        <f t="shared" si="141"/>
        <v>90</v>
      </c>
      <c r="U987" t="str">
        <f t="shared" si="142"/>
        <v>Low</v>
      </c>
      <c r="V987" t="str">
        <f t="shared" si="143"/>
        <v>Invalid NDC</v>
      </c>
    </row>
    <row r="988" spans="1:22" x14ac:dyDescent="0.3">
      <c r="A988" t="str">
        <f>Raw_Data!A988</f>
        <v>6239649</v>
      </c>
      <c r="B988">
        <f>Raw_Data!B988</f>
        <v>45666</v>
      </c>
      <c r="C988" t="str">
        <f>Raw_Data!C988</f>
        <v>METOPROLOL SUCC ER 50 MG TA</v>
      </c>
      <c r="D988" t="str">
        <f>Raw_Data!D988</f>
        <v>55111046701</v>
      </c>
      <c r="E988" t="str">
        <f>Raw_Data!E988</f>
        <v>BYNE, EDMUND</v>
      </c>
      <c r="F988" t="str">
        <f>Raw_Data!F988</f>
        <v>1033186648</v>
      </c>
      <c r="G988" t="str">
        <f>Raw_Data!H988</f>
        <v>0</v>
      </c>
      <c r="H988">
        <f>IFERROR(VLOOKUP(G988,Store_Map!$A$2:$I$100,3,FALSE),"")</f>
        <v>0</v>
      </c>
      <c r="I988">
        <f>IFERROR(VLOOKUP(G988,Store_Map!$A$2:$I$100,4,FALSE),"")</f>
        <v>0</v>
      </c>
      <c r="J988">
        <f>IFERROR(VLOOKUP(G988,Store_Map!$A$2:$I$100,5,FALSE),"")</f>
        <v>0</v>
      </c>
      <c r="K988">
        <f>IFERROR(VLOOKUP(G988,Store_Map!$A$2:$I$100,6,FALSE),"")</f>
        <v>0</v>
      </c>
      <c r="L988">
        <f>IFERROR(VLOOKUP(G988,Store_Map!$A$2:$I$100,7,FALSE),"")</f>
        <v>0</v>
      </c>
      <c r="M988">
        <f>IFERROR(VLOOKUP(G988,Store_Map!$A$2:$I$100,8,FALSE),"")</f>
        <v>0</v>
      </c>
      <c r="N988">
        <f t="shared" si="135"/>
        <v>0</v>
      </c>
      <c r="O988" t="str">
        <f t="shared" si="136"/>
        <v>PASS</v>
      </c>
      <c r="P988" t="str">
        <f t="shared" si="137"/>
        <v>PASS</v>
      </c>
      <c r="Q988" t="str">
        <f t="shared" si="138"/>
        <v>PASS</v>
      </c>
      <c r="R988" t="str">
        <f t="shared" si="139"/>
        <v>PASS</v>
      </c>
      <c r="S988" t="str">
        <f t="shared" si="140"/>
        <v>PASS</v>
      </c>
      <c r="T988">
        <f t="shared" si="141"/>
        <v>100</v>
      </c>
      <c r="U988" t="str">
        <f t="shared" si="142"/>
        <v>Low</v>
      </c>
      <c r="V988" t="str">
        <f t="shared" si="143"/>
        <v>Clean</v>
      </c>
    </row>
    <row r="989" spans="1:22" x14ac:dyDescent="0.3">
      <c r="A989" t="str">
        <f>Raw_Data!A989</f>
        <v>6239648</v>
      </c>
      <c r="B989">
        <f>Raw_Data!B989</f>
        <v>45666</v>
      </c>
      <c r="C989" t="str">
        <f>Raw_Data!C989</f>
        <v>TRAZODONE 50 MG TABLET</v>
      </c>
      <c r="D989" t="str">
        <f>Raw_Data!D989</f>
        <v>50111056002</v>
      </c>
      <c r="E989" t="str">
        <f>Raw_Data!E989</f>
        <v>BYNE, EDMUND</v>
      </c>
      <c r="F989" t="str">
        <f>Raw_Data!F989</f>
        <v>1033186648</v>
      </c>
      <c r="G989" t="str">
        <f>Raw_Data!H989</f>
        <v>0</v>
      </c>
      <c r="H989">
        <f>IFERROR(VLOOKUP(G989,Store_Map!$A$2:$I$100,3,FALSE),"")</f>
        <v>0</v>
      </c>
      <c r="I989">
        <f>IFERROR(VLOOKUP(G989,Store_Map!$A$2:$I$100,4,FALSE),"")</f>
        <v>0</v>
      </c>
      <c r="J989">
        <f>IFERROR(VLOOKUP(G989,Store_Map!$A$2:$I$100,5,FALSE),"")</f>
        <v>0</v>
      </c>
      <c r="K989">
        <f>IFERROR(VLOOKUP(G989,Store_Map!$A$2:$I$100,6,FALSE),"")</f>
        <v>0</v>
      </c>
      <c r="L989">
        <f>IFERROR(VLOOKUP(G989,Store_Map!$A$2:$I$100,7,FALSE),"")</f>
        <v>0</v>
      </c>
      <c r="M989">
        <f>IFERROR(VLOOKUP(G989,Store_Map!$A$2:$I$100,8,FALSE),"")</f>
        <v>0</v>
      </c>
      <c r="N989">
        <f t="shared" si="135"/>
        <v>0</v>
      </c>
      <c r="O989" t="str">
        <f t="shared" si="136"/>
        <v>PASS</v>
      </c>
      <c r="P989" t="str">
        <f t="shared" si="137"/>
        <v>PASS</v>
      </c>
      <c r="Q989" t="str">
        <f t="shared" si="138"/>
        <v>PASS</v>
      </c>
      <c r="R989" t="str">
        <f t="shared" si="139"/>
        <v>PASS</v>
      </c>
      <c r="S989" t="str">
        <f t="shared" si="140"/>
        <v>PASS</v>
      </c>
      <c r="T989">
        <f t="shared" si="141"/>
        <v>100</v>
      </c>
      <c r="U989" t="str">
        <f t="shared" si="142"/>
        <v>Low</v>
      </c>
      <c r="V989" t="str">
        <f t="shared" si="143"/>
        <v>Clean</v>
      </c>
    </row>
    <row r="990" spans="1:22" x14ac:dyDescent="0.3">
      <c r="A990" t="str">
        <f>Raw_Data!A990</f>
        <v>6239647</v>
      </c>
      <c r="B990">
        <f>Raw_Data!B990</f>
        <v>45666</v>
      </c>
      <c r="C990" t="str">
        <f>Raw_Data!C990</f>
        <v>FAMOTIDINE 20 MG TABLET</v>
      </c>
      <c r="D990" t="str">
        <f>Raw_Data!D990</f>
        <v>172572880</v>
      </c>
      <c r="E990" t="str">
        <f>Raw_Data!E990</f>
        <v>BYNE, EDMUND</v>
      </c>
      <c r="F990" t="str">
        <f>Raw_Data!F990</f>
        <v>1033186648</v>
      </c>
      <c r="G990" t="str">
        <f>Raw_Data!H990</f>
        <v>0</v>
      </c>
      <c r="H990">
        <f>IFERROR(VLOOKUP(G990,Store_Map!$A$2:$I$100,3,FALSE),"")</f>
        <v>0</v>
      </c>
      <c r="I990">
        <f>IFERROR(VLOOKUP(G990,Store_Map!$A$2:$I$100,4,FALSE),"")</f>
        <v>0</v>
      </c>
      <c r="J990">
        <f>IFERROR(VLOOKUP(G990,Store_Map!$A$2:$I$100,5,FALSE),"")</f>
        <v>0</v>
      </c>
      <c r="K990">
        <f>IFERROR(VLOOKUP(G990,Store_Map!$A$2:$I$100,6,FALSE),"")</f>
        <v>0</v>
      </c>
      <c r="L990">
        <f>IFERROR(VLOOKUP(G990,Store_Map!$A$2:$I$100,7,FALSE),"")</f>
        <v>0</v>
      </c>
      <c r="M990">
        <f>IFERROR(VLOOKUP(G990,Store_Map!$A$2:$I$100,8,FALSE),"")</f>
        <v>0</v>
      </c>
      <c r="N990">
        <f t="shared" si="135"/>
        <v>0</v>
      </c>
      <c r="O990" t="str">
        <f t="shared" si="136"/>
        <v>PASS</v>
      </c>
      <c r="P990" t="str">
        <f t="shared" si="137"/>
        <v>REVIEW</v>
      </c>
      <c r="Q990" t="str">
        <f t="shared" si="138"/>
        <v>PASS</v>
      </c>
      <c r="R990" t="str">
        <f t="shared" si="139"/>
        <v>PASS</v>
      </c>
      <c r="S990" t="str">
        <f t="shared" si="140"/>
        <v>REVIEW</v>
      </c>
      <c r="T990">
        <f t="shared" si="141"/>
        <v>90</v>
      </c>
      <c r="U990" t="str">
        <f t="shared" si="142"/>
        <v>Low</v>
      </c>
      <c r="V990" t="str">
        <f t="shared" si="143"/>
        <v>Invalid NDC</v>
      </c>
    </row>
    <row r="991" spans="1:22" x14ac:dyDescent="0.3">
      <c r="A991" t="str">
        <f>Raw_Data!A991</f>
        <v>6239642</v>
      </c>
      <c r="B991">
        <f>Raw_Data!B991</f>
        <v>45666</v>
      </c>
      <c r="C991" t="str">
        <f>Raw_Data!C991</f>
        <v>ATORVASTATIN 40 MG TABLET</v>
      </c>
      <c r="D991" t="str">
        <f>Raw_Data!D991</f>
        <v>67877051310</v>
      </c>
      <c r="E991" t="str">
        <f>Raw_Data!E991</f>
        <v>BYNE, EDMUND</v>
      </c>
      <c r="F991" t="str">
        <f>Raw_Data!F991</f>
        <v>1033186648</v>
      </c>
      <c r="G991" t="str">
        <f>Raw_Data!H991</f>
        <v>0</v>
      </c>
      <c r="H991">
        <f>IFERROR(VLOOKUP(G991,Store_Map!$A$2:$I$100,3,FALSE),"")</f>
        <v>0</v>
      </c>
      <c r="I991">
        <f>IFERROR(VLOOKUP(G991,Store_Map!$A$2:$I$100,4,FALSE),"")</f>
        <v>0</v>
      </c>
      <c r="J991">
        <f>IFERROR(VLOOKUP(G991,Store_Map!$A$2:$I$100,5,FALSE),"")</f>
        <v>0</v>
      </c>
      <c r="K991">
        <f>IFERROR(VLOOKUP(G991,Store_Map!$A$2:$I$100,6,FALSE),"")</f>
        <v>0</v>
      </c>
      <c r="L991">
        <f>IFERROR(VLOOKUP(G991,Store_Map!$A$2:$I$100,7,FALSE),"")</f>
        <v>0</v>
      </c>
      <c r="M991">
        <f>IFERROR(VLOOKUP(G991,Store_Map!$A$2:$I$100,8,FALSE),"")</f>
        <v>0</v>
      </c>
      <c r="N991">
        <f t="shared" si="135"/>
        <v>0</v>
      </c>
      <c r="O991" t="str">
        <f t="shared" si="136"/>
        <v>PASS</v>
      </c>
      <c r="P991" t="str">
        <f t="shared" si="137"/>
        <v>PASS</v>
      </c>
      <c r="Q991" t="str">
        <f t="shared" si="138"/>
        <v>PASS</v>
      </c>
      <c r="R991" t="str">
        <f t="shared" si="139"/>
        <v>PASS</v>
      </c>
      <c r="S991" t="str">
        <f t="shared" si="140"/>
        <v>PASS</v>
      </c>
      <c r="T991">
        <f t="shared" si="141"/>
        <v>100</v>
      </c>
      <c r="U991" t="str">
        <f t="shared" si="142"/>
        <v>Low</v>
      </c>
      <c r="V991" t="str">
        <f t="shared" si="143"/>
        <v>Clean</v>
      </c>
    </row>
    <row r="992" spans="1:22" x14ac:dyDescent="0.3">
      <c r="A992" t="str">
        <f>Raw_Data!A992</f>
        <v>6239641</v>
      </c>
      <c r="B992">
        <f>Raw_Data!B992</f>
        <v>45666</v>
      </c>
      <c r="C992" t="str">
        <f>Raw_Data!C992</f>
        <v>FERROUS SULFATE 325 MG TABL</v>
      </c>
      <c r="D992" t="str">
        <f>Raw_Data!D992</f>
        <v>904759080</v>
      </c>
      <c r="E992" t="str">
        <f>Raw_Data!E992</f>
        <v>BYNE, EDMUND</v>
      </c>
      <c r="F992" t="str">
        <f>Raw_Data!F992</f>
        <v>1033186648</v>
      </c>
      <c r="G992" t="str">
        <f>Raw_Data!H992</f>
        <v>0</v>
      </c>
      <c r="H992">
        <f>IFERROR(VLOOKUP(G992,Store_Map!$A$2:$I$100,3,FALSE),"")</f>
        <v>0</v>
      </c>
      <c r="I992">
        <f>IFERROR(VLOOKUP(G992,Store_Map!$A$2:$I$100,4,FALSE),"")</f>
        <v>0</v>
      </c>
      <c r="J992">
        <f>IFERROR(VLOOKUP(G992,Store_Map!$A$2:$I$100,5,FALSE),"")</f>
        <v>0</v>
      </c>
      <c r="K992">
        <f>IFERROR(VLOOKUP(G992,Store_Map!$A$2:$I$100,6,FALSE),"")</f>
        <v>0</v>
      </c>
      <c r="L992">
        <f>IFERROR(VLOOKUP(G992,Store_Map!$A$2:$I$100,7,FALSE),"")</f>
        <v>0</v>
      </c>
      <c r="M992">
        <f>IFERROR(VLOOKUP(G992,Store_Map!$A$2:$I$100,8,FALSE),"")</f>
        <v>0</v>
      </c>
      <c r="N992">
        <f t="shared" si="135"/>
        <v>0</v>
      </c>
      <c r="O992" t="str">
        <f t="shared" si="136"/>
        <v>PASS</v>
      </c>
      <c r="P992" t="str">
        <f t="shared" si="137"/>
        <v>REVIEW</v>
      </c>
      <c r="Q992" t="str">
        <f t="shared" si="138"/>
        <v>PASS</v>
      </c>
      <c r="R992" t="str">
        <f t="shared" si="139"/>
        <v>PASS</v>
      </c>
      <c r="S992" t="str">
        <f t="shared" si="140"/>
        <v>REVIEW</v>
      </c>
      <c r="T992">
        <f t="shared" si="141"/>
        <v>90</v>
      </c>
      <c r="U992" t="str">
        <f t="shared" si="142"/>
        <v>Low</v>
      </c>
      <c r="V992" t="str">
        <f t="shared" si="143"/>
        <v>Invalid NDC</v>
      </c>
    </row>
    <row r="993" spans="1:22" x14ac:dyDescent="0.3">
      <c r="A993" t="str">
        <f>Raw_Data!A993</f>
        <v>6244390</v>
      </c>
      <c r="B993">
        <f>Raw_Data!B993</f>
        <v>45666</v>
      </c>
      <c r="C993" t="str">
        <f>Raw_Data!C993</f>
        <v>AMLODIPINE BESYLATE 5 MG TA</v>
      </c>
      <c r="D993" t="str">
        <f>Raw_Data!D993</f>
        <v>69097012715</v>
      </c>
      <c r="E993" t="str">
        <f>Raw_Data!E993</f>
        <v>BYNE, EDMUND</v>
      </c>
      <c r="F993" t="str">
        <f>Raw_Data!F993</f>
        <v>1033186648</v>
      </c>
      <c r="G993" t="str">
        <f>Raw_Data!H993</f>
        <v>0</v>
      </c>
      <c r="H993">
        <f>IFERROR(VLOOKUP(G993,Store_Map!$A$2:$I$100,3,FALSE),"")</f>
        <v>0</v>
      </c>
      <c r="I993">
        <f>IFERROR(VLOOKUP(G993,Store_Map!$A$2:$I$100,4,FALSE),"")</f>
        <v>0</v>
      </c>
      <c r="J993">
        <f>IFERROR(VLOOKUP(G993,Store_Map!$A$2:$I$100,5,FALSE),"")</f>
        <v>0</v>
      </c>
      <c r="K993">
        <f>IFERROR(VLOOKUP(G993,Store_Map!$A$2:$I$100,6,FALSE),"")</f>
        <v>0</v>
      </c>
      <c r="L993">
        <f>IFERROR(VLOOKUP(G993,Store_Map!$A$2:$I$100,7,FALSE),"")</f>
        <v>0</v>
      </c>
      <c r="M993">
        <f>IFERROR(VLOOKUP(G993,Store_Map!$A$2:$I$100,8,FALSE),"")</f>
        <v>0</v>
      </c>
      <c r="N993">
        <f t="shared" si="135"/>
        <v>0</v>
      </c>
      <c r="O993" t="str">
        <f t="shared" si="136"/>
        <v>PASS</v>
      </c>
      <c r="P993" t="str">
        <f t="shared" si="137"/>
        <v>PASS</v>
      </c>
      <c r="Q993" t="str">
        <f t="shared" si="138"/>
        <v>PASS</v>
      </c>
      <c r="R993" t="str">
        <f t="shared" si="139"/>
        <v>PASS</v>
      </c>
      <c r="S993" t="str">
        <f t="shared" si="140"/>
        <v>PASS</v>
      </c>
      <c r="T993">
        <f t="shared" si="141"/>
        <v>100</v>
      </c>
      <c r="U993" t="str">
        <f t="shared" si="142"/>
        <v>Low</v>
      </c>
      <c r="V993" t="str">
        <f t="shared" si="143"/>
        <v>Clean</v>
      </c>
    </row>
    <row r="994" spans="1:22" x14ac:dyDescent="0.3">
      <c r="A994" t="str">
        <f>Raw_Data!A994</f>
        <v>6243803</v>
      </c>
      <c r="B994">
        <f>Raw_Data!B994</f>
        <v>45666</v>
      </c>
      <c r="C994" t="str">
        <f>Raw_Data!C994</f>
        <v>CARVEDILOL 25 MG TABLET</v>
      </c>
      <c r="D994" t="str">
        <f>Raw_Data!D994</f>
        <v>68382009505</v>
      </c>
      <c r="E994" t="str">
        <f>Raw_Data!E994</f>
        <v>YASIN, NURA</v>
      </c>
      <c r="F994" t="str">
        <f>Raw_Data!F994</f>
        <v>1265518567</v>
      </c>
      <c r="G994" t="str">
        <f>Raw_Data!H994</f>
        <v>0</v>
      </c>
      <c r="H994">
        <f>IFERROR(VLOOKUP(G994,Store_Map!$A$2:$I$100,3,FALSE),"")</f>
        <v>0</v>
      </c>
      <c r="I994">
        <f>IFERROR(VLOOKUP(G994,Store_Map!$A$2:$I$100,4,FALSE),"")</f>
        <v>0</v>
      </c>
      <c r="J994">
        <f>IFERROR(VLOOKUP(G994,Store_Map!$A$2:$I$100,5,FALSE),"")</f>
        <v>0</v>
      </c>
      <c r="K994">
        <f>IFERROR(VLOOKUP(G994,Store_Map!$A$2:$I$100,6,FALSE),"")</f>
        <v>0</v>
      </c>
      <c r="L994">
        <f>IFERROR(VLOOKUP(G994,Store_Map!$A$2:$I$100,7,FALSE),"")</f>
        <v>0</v>
      </c>
      <c r="M994">
        <f>IFERROR(VLOOKUP(G994,Store_Map!$A$2:$I$100,8,FALSE),"")</f>
        <v>0</v>
      </c>
      <c r="N994">
        <f t="shared" si="135"/>
        <v>0</v>
      </c>
      <c r="O994" t="str">
        <f t="shared" si="136"/>
        <v>PASS</v>
      </c>
      <c r="P994" t="str">
        <f t="shared" si="137"/>
        <v>PASS</v>
      </c>
      <c r="Q994" t="str">
        <f t="shared" si="138"/>
        <v>PASS</v>
      </c>
      <c r="R994" t="str">
        <f t="shared" si="139"/>
        <v>PASS</v>
      </c>
      <c r="S994" t="str">
        <f t="shared" si="140"/>
        <v>PASS</v>
      </c>
      <c r="T994">
        <f t="shared" si="141"/>
        <v>100</v>
      </c>
      <c r="U994" t="str">
        <f t="shared" si="142"/>
        <v>Low</v>
      </c>
      <c r="V994" t="str">
        <f t="shared" si="143"/>
        <v>Clean</v>
      </c>
    </row>
    <row r="995" spans="1:22" x14ac:dyDescent="0.3">
      <c r="A995" t="str">
        <f>Raw_Data!A995</f>
        <v>6243802</v>
      </c>
      <c r="B995">
        <f>Raw_Data!B995</f>
        <v>45666</v>
      </c>
      <c r="C995" t="str">
        <f>Raw_Data!C995</f>
        <v>BUMETANIDE 1 MG TABLET</v>
      </c>
      <c r="D995" t="str">
        <f>Raw_Data!D995</f>
        <v>185012901</v>
      </c>
      <c r="E995" t="str">
        <f>Raw_Data!E995</f>
        <v>YASIN, NURA</v>
      </c>
      <c r="F995" t="str">
        <f>Raw_Data!F995</f>
        <v>1265518567</v>
      </c>
      <c r="G995" t="str">
        <f>Raw_Data!H995</f>
        <v>0</v>
      </c>
      <c r="H995">
        <f>IFERROR(VLOOKUP(G995,Store_Map!$A$2:$I$100,3,FALSE),"")</f>
        <v>0</v>
      </c>
      <c r="I995">
        <f>IFERROR(VLOOKUP(G995,Store_Map!$A$2:$I$100,4,FALSE),"")</f>
        <v>0</v>
      </c>
      <c r="J995">
        <f>IFERROR(VLOOKUP(G995,Store_Map!$A$2:$I$100,5,FALSE),"")</f>
        <v>0</v>
      </c>
      <c r="K995">
        <f>IFERROR(VLOOKUP(G995,Store_Map!$A$2:$I$100,6,FALSE),"")</f>
        <v>0</v>
      </c>
      <c r="L995">
        <f>IFERROR(VLOOKUP(G995,Store_Map!$A$2:$I$100,7,FALSE),"")</f>
        <v>0</v>
      </c>
      <c r="M995">
        <f>IFERROR(VLOOKUP(G995,Store_Map!$A$2:$I$100,8,FALSE),"")</f>
        <v>0</v>
      </c>
      <c r="N995">
        <f t="shared" si="135"/>
        <v>0</v>
      </c>
      <c r="O995" t="str">
        <f t="shared" si="136"/>
        <v>PASS</v>
      </c>
      <c r="P995" t="str">
        <f t="shared" si="137"/>
        <v>REVIEW</v>
      </c>
      <c r="Q995" t="str">
        <f t="shared" si="138"/>
        <v>PASS</v>
      </c>
      <c r="R995" t="str">
        <f t="shared" si="139"/>
        <v>PASS</v>
      </c>
      <c r="S995" t="str">
        <f t="shared" si="140"/>
        <v>REVIEW</v>
      </c>
      <c r="T995">
        <f t="shared" si="141"/>
        <v>90</v>
      </c>
      <c r="U995" t="str">
        <f t="shared" si="142"/>
        <v>Low</v>
      </c>
      <c r="V995" t="str">
        <f t="shared" si="143"/>
        <v>Invalid NDC</v>
      </c>
    </row>
    <row r="996" spans="1:22" x14ac:dyDescent="0.3">
      <c r="A996" t="str">
        <f>Raw_Data!A996</f>
        <v>6251633</v>
      </c>
      <c r="B996">
        <f>Raw_Data!B996</f>
        <v>45666</v>
      </c>
      <c r="C996" t="str">
        <f>Raw_Data!C996</f>
        <v>NICOTINE 14 MG/24HR PATCH</v>
      </c>
      <c r="D996" t="str">
        <f>Raw_Data!D996</f>
        <v>536589571</v>
      </c>
      <c r="E996" t="str">
        <f>Raw_Data!E996</f>
        <v>GIBBS, JON</v>
      </c>
      <c r="F996" t="str">
        <f>Raw_Data!F996</f>
        <v>1700896156</v>
      </c>
      <c r="G996" t="str">
        <f>Raw_Data!H996</f>
        <v>0</v>
      </c>
      <c r="H996">
        <f>IFERROR(VLOOKUP(G996,Store_Map!$A$2:$I$100,3,FALSE),"")</f>
        <v>0</v>
      </c>
      <c r="I996">
        <f>IFERROR(VLOOKUP(G996,Store_Map!$A$2:$I$100,4,FALSE),"")</f>
        <v>0</v>
      </c>
      <c r="J996">
        <f>IFERROR(VLOOKUP(G996,Store_Map!$A$2:$I$100,5,FALSE),"")</f>
        <v>0</v>
      </c>
      <c r="K996">
        <f>IFERROR(VLOOKUP(G996,Store_Map!$A$2:$I$100,6,FALSE),"")</f>
        <v>0</v>
      </c>
      <c r="L996">
        <f>IFERROR(VLOOKUP(G996,Store_Map!$A$2:$I$100,7,FALSE),"")</f>
        <v>0</v>
      </c>
      <c r="M996">
        <f>IFERROR(VLOOKUP(G996,Store_Map!$A$2:$I$100,8,FALSE),"")</f>
        <v>0</v>
      </c>
      <c r="N996">
        <f t="shared" si="135"/>
        <v>0</v>
      </c>
      <c r="O996" t="str">
        <f t="shared" si="136"/>
        <v>PASS</v>
      </c>
      <c r="P996" t="str">
        <f t="shared" si="137"/>
        <v>REVIEW</v>
      </c>
      <c r="Q996" t="str">
        <f t="shared" si="138"/>
        <v>PASS</v>
      </c>
      <c r="R996" t="str">
        <f t="shared" si="139"/>
        <v>PASS</v>
      </c>
      <c r="S996" t="str">
        <f t="shared" si="140"/>
        <v>REVIEW</v>
      </c>
      <c r="T996">
        <f t="shared" si="141"/>
        <v>90</v>
      </c>
      <c r="U996" t="str">
        <f t="shared" si="142"/>
        <v>Low</v>
      </c>
      <c r="V996" t="str">
        <f t="shared" si="143"/>
        <v>Invalid NDC</v>
      </c>
    </row>
    <row r="997" spans="1:22" x14ac:dyDescent="0.3">
      <c r="A997" t="str">
        <f>Raw_Data!A997</f>
        <v>6251634</v>
      </c>
      <c r="B997">
        <f>Raw_Data!B997</f>
        <v>45666</v>
      </c>
      <c r="C997" t="str">
        <f>Raw_Data!C997</f>
        <v>AMOXICILLIN 500 MG CAPSULE</v>
      </c>
      <c r="D997" t="str">
        <f>Raw_Data!D997</f>
        <v>781261305</v>
      </c>
      <c r="E997" t="str">
        <f>Raw_Data!E997</f>
        <v>Echols, Steven</v>
      </c>
      <c r="F997" t="str">
        <f>Raw_Data!F997</f>
        <v>1417935545</v>
      </c>
      <c r="G997" t="str">
        <f>Raw_Data!H997</f>
        <v>0</v>
      </c>
      <c r="H997">
        <f>IFERROR(VLOOKUP(G997,Store_Map!$A$2:$I$100,3,FALSE),"")</f>
        <v>0</v>
      </c>
      <c r="I997">
        <f>IFERROR(VLOOKUP(G997,Store_Map!$A$2:$I$100,4,FALSE),"")</f>
        <v>0</v>
      </c>
      <c r="J997">
        <f>IFERROR(VLOOKUP(G997,Store_Map!$A$2:$I$100,5,FALSE),"")</f>
        <v>0</v>
      </c>
      <c r="K997">
        <f>IFERROR(VLOOKUP(G997,Store_Map!$A$2:$I$100,6,FALSE),"")</f>
        <v>0</v>
      </c>
      <c r="L997">
        <f>IFERROR(VLOOKUP(G997,Store_Map!$A$2:$I$100,7,FALSE),"")</f>
        <v>0</v>
      </c>
      <c r="M997">
        <f>IFERROR(VLOOKUP(G997,Store_Map!$A$2:$I$100,8,FALSE),"")</f>
        <v>0</v>
      </c>
      <c r="N997">
        <f t="shared" si="135"/>
        <v>0</v>
      </c>
      <c r="O997" t="str">
        <f t="shared" si="136"/>
        <v>PASS</v>
      </c>
      <c r="P997" t="str">
        <f t="shared" si="137"/>
        <v>REVIEW</v>
      </c>
      <c r="Q997" t="str">
        <f t="shared" si="138"/>
        <v>PASS</v>
      </c>
      <c r="R997" t="str">
        <f t="shared" si="139"/>
        <v>PASS</v>
      </c>
      <c r="S997" t="str">
        <f t="shared" si="140"/>
        <v>REVIEW</v>
      </c>
      <c r="T997">
        <f t="shared" si="141"/>
        <v>90</v>
      </c>
      <c r="U997" t="str">
        <f t="shared" si="142"/>
        <v>Low</v>
      </c>
      <c r="V997" t="str">
        <f t="shared" si="143"/>
        <v>Invalid NDC</v>
      </c>
    </row>
    <row r="998" spans="1:22" x14ac:dyDescent="0.3">
      <c r="A998" t="str">
        <f>Raw_Data!A998</f>
        <v>6251635</v>
      </c>
      <c r="B998">
        <f>Raw_Data!B998</f>
        <v>45666</v>
      </c>
      <c r="C998" t="str">
        <f>Raw_Data!C998</f>
        <v>ATORVASTATIN 40 MG TABLET</v>
      </c>
      <c r="D998" t="str">
        <f>Raw_Data!D998</f>
        <v>67877051310</v>
      </c>
      <c r="E998" t="str">
        <f>Raw_Data!E998</f>
        <v>BYNE, EDMUND</v>
      </c>
      <c r="F998" t="str">
        <f>Raw_Data!F998</f>
        <v>1033186648</v>
      </c>
      <c r="G998" t="str">
        <f>Raw_Data!H998</f>
        <v>0</v>
      </c>
      <c r="H998">
        <f>IFERROR(VLOOKUP(G998,Store_Map!$A$2:$I$100,3,FALSE),"")</f>
        <v>0</v>
      </c>
      <c r="I998">
        <f>IFERROR(VLOOKUP(G998,Store_Map!$A$2:$I$100,4,FALSE),"")</f>
        <v>0</v>
      </c>
      <c r="J998">
        <f>IFERROR(VLOOKUP(G998,Store_Map!$A$2:$I$100,5,FALSE),"")</f>
        <v>0</v>
      </c>
      <c r="K998">
        <f>IFERROR(VLOOKUP(G998,Store_Map!$A$2:$I$100,6,FALSE),"")</f>
        <v>0</v>
      </c>
      <c r="L998">
        <f>IFERROR(VLOOKUP(G998,Store_Map!$A$2:$I$100,7,FALSE),"")</f>
        <v>0</v>
      </c>
      <c r="M998">
        <f>IFERROR(VLOOKUP(G998,Store_Map!$A$2:$I$100,8,FALSE),"")</f>
        <v>0</v>
      </c>
      <c r="N998">
        <f t="shared" si="135"/>
        <v>0</v>
      </c>
      <c r="O998" t="str">
        <f t="shared" si="136"/>
        <v>PASS</v>
      </c>
      <c r="P998" t="str">
        <f t="shared" si="137"/>
        <v>PASS</v>
      </c>
      <c r="Q998" t="str">
        <f t="shared" si="138"/>
        <v>PASS</v>
      </c>
      <c r="R998" t="str">
        <f t="shared" si="139"/>
        <v>PASS</v>
      </c>
      <c r="S998" t="str">
        <f t="shared" si="140"/>
        <v>PASS</v>
      </c>
      <c r="T998">
        <f t="shared" si="141"/>
        <v>100</v>
      </c>
      <c r="U998" t="str">
        <f t="shared" si="142"/>
        <v>Low</v>
      </c>
      <c r="V998" t="str">
        <f t="shared" si="143"/>
        <v>Clean</v>
      </c>
    </row>
    <row r="999" spans="1:22" x14ac:dyDescent="0.3">
      <c r="A999" t="str">
        <f>Raw_Data!A999</f>
        <v>6245347</v>
      </c>
      <c r="B999">
        <f>Raw_Data!B999</f>
        <v>45666</v>
      </c>
      <c r="C999" t="str">
        <f>Raw_Data!C999</f>
        <v>SPIRONOLACTONE 25 MG TABLET</v>
      </c>
      <c r="D999" t="str">
        <f>Raw_Data!D999</f>
        <v>53489014305</v>
      </c>
      <c r="E999" t="str">
        <f>Raw_Data!E999</f>
        <v>BYNE, EDMUND</v>
      </c>
      <c r="F999" t="str">
        <f>Raw_Data!F999</f>
        <v>1033186648</v>
      </c>
      <c r="G999" t="str">
        <f>Raw_Data!H999</f>
        <v>0</v>
      </c>
      <c r="H999">
        <f>IFERROR(VLOOKUP(G999,Store_Map!$A$2:$I$100,3,FALSE),"")</f>
        <v>0</v>
      </c>
      <c r="I999">
        <f>IFERROR(VLOOKUP(G999,Store_Map!$A$2:$I$100,4,FALSE),"")</f>
        <v>0</v>
      </c>
      <c r="J999">
        <f>IFERROR(VLOOKUP(G999,Store_Map!$A$2:$I$100,5,FALSE),"")</f>
        <v>0</v>
      </c>
      <c r="K999">
        <f>IFERROR(VLOOKUP(G999,Store_Map!$A$2:$I$100,6,FALSE),"")</f>
        <v>0</v>
      </c>
      <c r="L999">
        <f>IFERROR(VLOOKUP(G999,Store_Map!$A$2:$I$100,7,FALSE),"")</f>
        <v>0</v>
      </c>
      <c r="M999">
        <f>IFERROR(VLOOKUP(G999,Store_Map!$A$2:$I$100,8,FALSE),"")</f>
        <v>0</v>
      </c>
      <c r="N999">
        <f t="shared" si="135"/>
        <v>0</v>
      </c>
      <c r="O999" t="str">
        <f t="shared" si="136"/>
        <v>PASS</v>
      </c>
      <c r="P999" t="str">
        <f t="shared" si="137"/>
        <v>PASS</v>
      </c>
      <c r="Q999" t="str">
        <f t="shared" si="138"/>
        <v>PASS</v>
      </c>
      <c r="R999" t="str">
        <f t="shared" si="139"/>
        <v>PASS</v>
      </c>
      <c r="S999" t="str">
        <f t="shared" si="140"/>
        <v>PASS</v>
      </c>
      <c r="T999">
        <f t="shared" si="141"/>
        <v>100</v>
      </c>
      <c r="U999" t="str">
        <f t="shared" si="142"/>
        <v>Low</v>
      </c>
      <c r="V999" t="str">
        <f t="shared" si="143"/>
        <v>Clean</v>
      </c>
    </row>
    <row r="1000" spans="1:22" x14ac:dyDescent="0.3">
      <c r="A1000" t="str">
        <f>Raw_Data!A1000</f>
        <v>6251638</v>
      </c>
      <c r="B1000">
        <f>Raw_Data!B1000</f>
        <v>45666</v>
      </c>
      <c r="C1000" t="str">
        <f>Raw_Data!C1000</f>
        <v>WEGOVY 1.7 MG/0.75 ML PEN</v>
      </c>
      <c r="D1000" t="str">
        <f>Raw_Data!D1000</f>
        <v>169451714</v>
      </c>
      <c r="E1000" t="str">
        <f>Raw_Data!E1000</f>
        <v>BYNE, EDMUND</v>
      </c>
      <c r="F1000" t="str">
        <f>Raw_Data!F1000</f>
        <v>1033186648</v>
      </c>
      <c r="G1000" t="str">
        <f>Raw_Data!H1000</f>
        <v>0</v>
      </c>
      <c r="H1000">
        <f>IFERROR(VLOOKUP(G1000,Store_Map!$A$2:$I$100,3,FALSE),"")</f>
        <v>0</v>
      </c>
      <c r="I1000">
        <f>IFERROR(VLOOKUP(G1000,Store_Map!$A$2:$I$100,4,FALSE),"")</f>
        <v>0</v>
      </c>
      <c r="J1000">
        <f>IFERROR(VLOOKUP(G1000,Store_Map!$A$2:$I$100,5,FALSE),"")</f>
        <v>0</v>
      </c>
      <c r="K1000">
        <f>IFERROR(VLOOKUP(G1000,Store_Map!$A$2:$I$100,6,FALSE),"")</f>
        <v>0</v>
      </c>
      <c r="L1000">
        <f>IFERROR(VLOOKUP(G1000,Store_Map!$A$2:$I$100,7,FALSE),"")</f>
        <v>0</v>
      </c>
      <c r="M1000">
        <f>IFERROR(VLOOKUP(G1000,Store_Map!$A$2:$I$100,8,FALSE),"")</f>
        <v>0</v>
      </c>
      <c r="N1000">
        <f t="shared" si="135"/>
        <v>0</v>
      </c>
      <c r="O1000" t="str">
        <f t="shared" si="136"/>
        <v>PASS</v>
      </c>
      <c r="P1000" t="str">
        <f t="shared" si="137"/>
        <v>REVIEW</v>
      </c>
      <c r="Q1000" t="str">
        <f t="shared" si="138"/>
        <v>PASS</v>
      </c>
      <c r="R1000" t="str">
        <f t="shared" si="139"/>
        <v>PASS</v>
      </c>
      <c r="S1000" t="str">
        <f t="shared" si="140"/>
        <v>REVIEW</v>
      </c>
      <c r="T1000">
        <f t="shared" si="141"/>
        <v>90</v>
      </c>
      <c r="U1000" t="str">
        <f t="shared" si="142"/>
        <v>Low</v>
      </c>
      <c r="V1000" t="str">
        <f t="shared" si="143"/>
        <v>Invalid NDC</v>
      </c>
    </row>
    <row r="1001" spans="1:22" x14ac:dyDescent="0.3">
      <c r="A1001" t="str">
        <f>Raw_Data!A1001</f>
        <v>6251641</v>
      </c>
      <c r="B1001">
        <f>Raw_Data!B1001</f>
        <v>45666</v>
      </c>
      <c r="C1001" t="str">
        <f>Raw_Data!C1001</f>
        <v>METRONIDAZOLE VAGINAL 0.75%</v>
      </c>
      <c r="D1001" t="str">
        <f>Raw_Data!D1001</f>
        <v>45802013970</v>
      </c>
      <c r="E1001" t="str">
        <f>Raw_Data!E1001</f>
        <v>GRESHAM, J. MARK</v>
      </c>
      <c r="F1001" t="str">
        <f>Raw_Data!F1001</f>
        <v>1326026618</v>
      </c>
      <c r="G1001" t="str">
        <f>Raw_Data!H1001</f>
        <v>0</v>
      </c>
      <c r="H1001">
        <f>IFERROR(VLOOKUP(G1001,Store_Map!$A$2:$I$100,3,FALSE),"")</f>
        <v>0</v>
      </c>
      <c r="I1001">
        <f>IFERROR(VLOOKUP(G1001,Store_Map!$A$2:$I$100,4,FALSE),"")</f>
        <v>0</v>
      </c>
      <c r="J1001">
        <f>IFERROR(VLOOKUP(G1001,Store_Map!$A$2:$I$100,5,FALSE),"")</f>
        <v>0</v>
      </c>
      <c r="K1001">
        <f>IFERROR(VLOOKUP(G1001,Store_Map!$A$2:$I$100,6,FALSE),"")</f>
        <v>0</v>
      </c>
      <c r="L1001">
        <f>IFERROR(VLOOKUP(G1001,Store_Map!$A$2:$I$100,7,FALSE),"")</f>
        <v>0</v>
      </c>
      <c r="M1001">
        <f>IFERROR(VLOOKUP(G1001,Store_Map!$A$2:$I$100,8,FALSE),"")</f>
        <v>0</v>
      </c>
      <c r="N1001">
        <f t="shared" si="135"/>
        <v>0</v>
      </c>
      <c r="O1001" t="str">
        <f t="shared" si="136"/>
        <v>PASS</v>
      </c>
      <c r="P1001" t="str">
        <f t="shared" si="137"/>
        <v>PASS</v>
      </c>
      <c r="Q1001" t="str">
        <f t="shared" si="138"/>
        <v>PASS</v>
      </c>
      <c r="R1001" t="str">
        <f t="shared" si="139"/>
        <v>PASS</v>
      </c>
      <c r="S1001" t="str">
        <f t="shared" si="140"/>
        <v>PASS</v>
      </c>
      <c r="T1001">
        <f t="shared" si="141"/>
        <v>100</v>
      </c>
      <c r="U1001" t="str">
        <f t="shared" si="142"/>
        <v>Low</v>
      </c>
      <c r="V1001" t="str">
        <f t="shared" si="143"/>
        <v>Clean</v>
      </c>
    </row>
    <row r="1002" spans="1:22" x14ac:dyDescent="0.3">
      <c r="A1002" t="str">
        <f>Raw_Data!A1002</f>
        <v>6251642</v>
      </c>
      <c r="B1002">
        <f>Raw_Data!B1002</f>
        <v>45666</v>
      </c>
      <c r="C1002" t="str">
        <f>Raw_Data!C1002</f>
        <v>BUDESONIDE-FORMOTEROL 160-4</v>
      </c>
      <c r="D1002" t="str">
        <f>Raw_Data!D1002</f>
        <v>310737020</v>
      </c>
      <c r="E1002" t="str">
        <f>Raw_Data!E1002</f>
        <v>YASIN, NURA</v>
      </c>
      <c r="F1002" t="str">
        <f>Raw_Data!F1002</f>
        <v>1265518567</v>
      </c>
      <c r="G1002" t="str">
        <f>Raw_Data!H1002</f>
        <v>0</v>
      </c>
      <c r="H1002">
        <f>IFERROR(VLOOKUP(G1002,Store_Map!$A$2:$I$100,3,FALSE),"")</f>
        <v>0</v>
      </c>
      <c r="I1002">
        <f>IFERROR(VLOOKUP(G1002,Store_Map!$A$2:$I$100,4,FALSE),"")</f>
        <v>0</v>
      </c>
      <c r="J1002">
        <f>IFERROR(VLOOKUP(G1002,Store_Map!$A$2:$I$100,5,FALSE),"")</f>
        <v>0</v>
      </c>
      <c r="K1002">
        <f>IFERROR(VLOOKUP(G1002,Store_Map!$A$2:$I$100,6,FALSE),"")</f>
        <v>0</v>
      </c>
      <c r="L1002">
        <f>IFERROR(VLOOKUP(G1002,Store_Map!$A$2:$I$100,7,FALSE),"")</f>
        <v>0</v>
      </c>
      <c r="M1002">
        <f>IFERROR(VLOOKUP(G1002,Store_Map!$A$2:$I$100,8,FALSE),"")</f>
        <v>0</v>
      </c>
      <c r="N1002">
        <f t="shared" si="135"/>
        <v>0</v>
      </c>
      <c r="O1002" t="str">
        <f t="shared" si="136"/>
        <v>PASS</v>
      </c>
      <c r="P1002" t="str">
        <f t="shared" si="137"/>
        <v>REVIEW</v>
      </c>
      <c r="Q1002" t="str">
        <f t="shared" si="138"/>
        <v>PASS</v>
      </c>
      <c r="R1002" t="str">
        <f t="shared" si="139"/>
        <v>PASS</v>
      </c>
      <c r="S1002" t="str">
        <f t="shared" si="140"/>
        <v>REVIEW</v>
      </c>
      <c r="T1002">
        <f t="shared" si="141"/>
        <v>90</v>
      </c>
      <c r="U1002" t="str">
        <f t="shared" si="142"/>
        <v>Low</v>
      </c>
      <c r="V1002" t="str">
        <f t="shared" si="143"/>
        <v>Invalid NDC</v>
      </c>
    </row>
    <row r="1003" spans="1:22" x14ac:dyDescent="0.3">
      <c r="A1003" t="str">
        <f>Raw_Data!A1003</f>
        <v>6236666</v>
      </c>
      <c r="B1003">
        <f>Raw_Data!B1003</f>
        <v>45666</v>
      </c>
      <c r="C1003" t="str">
        <f>Raw_Data!C1003</f>
        <v>BACLOFEN 10 MG TABLET</v>
      </c>
      <c r="D1003" t="str">
        <f>Raw_Data!D1003</f>
        <v>52817032000</v>
      </c>
      <c r="E1003" t="str">
        <f>Raw_Data!E1003</f>
        <v>GIBBS, JON</v>
      </c>
      <c r="F1003" t="str">
        <f>Raw_Data!F1003</f>
        <v>1700896156</v>
      </c>
      <c r="G1003" t="str">
        <f>Raw_Data!H1003</f>
        <v>0</v>
      </c>
      <c r="H1003">
        <f>IFERROR(VLOOKUP(G1003,Store_Map!$A$2:$I$100,3,FALSE),"")</f>
        <v>0</v>
      </c>
      <c r="I1003">
        <f>IFERROR(VLOOKUP(G1003,Store_Map!$A$2:$I$100,4,FALSE),"")</f>
        <v>0</v>
      </c>
      <c r="J1003">
        <f>IFERROR(VLOOKUP(G1003,Store_Map!$A$2:$I$100,5,FALSE),"")</f>
        <v>0</v>
      </c>
      <c r="K1003">
        <f>IFERROR(VLOOKUP(G1003,Store_Map!$A$2:$I$100,6,FALSE),"")</f>
        <v>0</v>
      </c>
      <c r="L1003">
        <f>IFERROR(VLOOKUP(G1003,Store_Map!$A$2:$I$100,7,FALSE),"")</f>
        <v>0</v>
      </c>
      <c r="M1003">
        <f>IFERROR(VLOOKUP(G1003,Store_Map!$A$2:$I$100,8,FALSE),"")</f>
        <v>0</v>
      </c>
      <c r="N1003">
        <f t="shared" si="135"/>
        <v>0</v>
      </c>
      <c r="O1003" t="str">
        <f t="shared" si="136"/>
        <v>PASS</v>
      </c>
      <c r="P1003" t="str">
        <f t="shared" si="137"/>
        <v>PASS</v>
      </c>
      <c r="Q1003" t="str">
        <f t="shared" si="138"/>
        <v>PASS</v>
      </c>
      <c r="R1003" t="str">
        <f t="shared" si="139"/>
        <v>PASS</v>
      </c>
      <c r="S1003" t="str">
        <f t="shared" si="140"/>
        <v>PASS</v>
      </c>
      <c r="T1003">
        <f t="shared" si="141"/>
        <v>100</v>
      </c>
      <c r="U1003" t="str">
        <f t="shared" si="142"/>
        <v>Low</v>
      </c>
      <c r="V1003" t="str">
        <f t="shared" si="143"/>
        <v>Clean</v>
      </c>
    </row>
    <row r="1004" spans="1:22" x14ac:dyDescent="0.3">
      <c r="A1004" t="str">
        <f>Raw_Data!A1004</f>
        <v>6249474</v>
      </c>
      <c r="B1004">
        <f>Raw_Data!B1004</f>
        <v>45666</v>
      </c>
      <c r="C1004" t="str">
        <f>Raw_Data!C1004</f>
        <v>METOPROLOL SUCC ER 25 MG TA</v>
      </c>
      <c r="D1004" t="str">
        <f>Raw_Data!D1004</f>
        <v>55111046601</v>
      </c>
      <c r="E1004" t="str">
        <f>Raw_Data!E1004</f>
        <v>BYNE, EDMUND</v>
      </c>
      <c r="F1004" t="str">
        <f>Raw_Data!F1004</f>
        <v>1033186648</v>
      </c>
      <c r="G1004" t="str">
        <f>Raw_Data!H1004</f>
        <v>0</v>
      </c>
      <c r="H1004">
        <f>IFERROR(VLOOKUP(G1004,Store_Map!$A$2:$I$100,3,FALSE),"")</f>
        <v>0</v>
      </c>
      <c r="I1004">
        <f>IFERROR(VLOOKUP(G1004,Store_Map!$A$2:$I$100,4,FALSE),"")</f>
        <v>0</v>
      </c>
      <c r="J1004">
        <f>IFERROR(VLOOKUP(G1004,Store_Map!$A$2:$I$100,5,FALSE),"")</f>
        <v>0</v>
      </c>
      <c r="K1004">
        <f>IFERROR(VLOOKUP(G1004,Store_Map!$A$2:$I$100,6,FALSE),"")</f>
        <v>0</v>
      </c>
      <c r="L1004">
        <f>IFERROR(VLOOKUP(G1004,Store_Map!$A$2:$I$100,7,FALSE),"")</f>
        <v>0</v>
      </c>
      <c r="M1004">
        <f>IFERROR(VLOOKUP(G1004,Store_Map!$A$2:$I$100,8,FALSE),"")</f>
        <v>0</v>
      </c>
      <c r="N1004">
        <f t="shared" si="135"/>
        <v>0</v>
      </c>
      <c r="O1004" t="str">
        <f t="shared" si="136"/>
        <v>PASS</v>
      </c>
      <c r="P1004" t="str">
        <f t="shared" si="137"/>
        <v>PASS</v>
      </c>
      <c r="Q1004" t="str">
        <f t="shared" si="138"/>
        <v>PASS</v>
      </c>
      <c r="R1004" t="str">
        <f t="shared" si="139"/>
        <v>PASS</v>
      </c>
      <c r="S1004" t="str">
        <f t="shared" si="140"/>
        <v>PASS</v>
      </c>
      <c r="T1004">
        <f t="shared" si="141"/>
        <v>100</v>
      </c>
      <c r="U1004" t="str">
        <f t="shared" si="142"/>
        <v>Low</v>
      </c>
      <c r="V1004" t="str">
        <f t="shared" si="143"/>
        <v>Clean</v>
      </c>
    </row>
    <row r="1005" spans="1:22" x14ac:dyDescent="0.3">
      <c r="A1005" t="str">
        <f>Raw_Data!A1005</f>
        <v>6247549</v>
      </c>
      <c r="B1005">
        <f>Raw_Data!B1005</f>
        <v>45666</v>
      </c>
      <c r="C1005" t="str">
        <f>Raw_Data!C1005</f>
        <v>FARXIGA 10 MG TABLET</v>
      </c>
      <c r="D1005" t="str">
        <f>Raw_Data!D1005</f>
        <v>310621030</v>
      </c>
      <c r="E1005" t="str">
        <f>Raw_Data!E1005</f>
        <v>GUPTA, SHUCHITA</v>
      </c>
      <c r="F1005" t="str">
        <f>Raw_Data!F1005</f>
        <v>1679773642</v>
      </c>
      <c r="G1005" t="str">
        <f>Raw_Data!H1005</f>
        <v>0</v>
      </c>
      <c r="H1005">
        <f>IFERROR(VLOOKUP(G1005,Store_Map!$A$2:$I$100,3,FALSE),"")</f>
        <v>0</v>
      </c>
      <c r="I1005">
        <f>IFERROR(VLOOKUP(G1005,Store_Map!$A$2:$I$100,4,FALSE),"")</f>
        <v>0</v>
      </c>
      <c r="J1005">
        <f>IFERROR(VLOOKUP(G1005,Store_Map!$A$2:$I$100,5,FALSE),"")</f>
        <v>0</v>
      </c>
      <c r="K1005">
        <f>IFERROR(VLOOKUP(G1005,Store_Map!$A$2:$I$100,6,FALSE),"")</f>
        <v>0</v>
      </c>
      <c r="L1005">
        <f>IFERROR(VLOOKUP(G1005,Store_Map!$A$2:$I$100,7,FALSE),"")</f>
        <v>0</v>
      </c>
      <c r="M1005">
        <f>IFERROR(VLOOKUP(G1005,Store_Map!$A$2:$I$100,8,FALSE),"")</f>
        <v>0</v>
      </c>
      <c r="N1005">
        <f t="shared" si="135"/>
        <v>0</v>
      </c>
      <c r="O1005" t="str">
        <f t="shared" si="136"/>
        <v>PASS</v>
      </c>
      <c r="P1005" t="str">
        <f t="shared" si="137"/>
        <v>REVIEW</v>
      </c>
      <c r="Q1005" t="str">
        <f t="shared" si="138"/>
        <v>PASS</v>
      </c>
      <c r="R1005" t="str">
        <f t="shared" si="139"/>
        <v>PASS</v>
      </c>
      <c r="S1005" t="str">
        <f t="shared" si="140"/>
        <v>REVIEW</v>
      </c>
      <c r="T1005">
        <f t="shared" si="141"/>
        <v>90</v>
      </c>
      <c r="U1005" t="str">
        <f t="shared" si="142"/>
        <v>Low</v>
      </c>
      <c r="V1005" t="str">
        <f t="shared" si="143"/>
        <v>Invalid NDC</v>
      </c>
    </row>
    <row r="1006" spans="1:22" x14ac:dyDescent="0.3">
      <c r="A1006" t="str">
        <f>Raw_Data!A1006</f>
        <v>6240612</v>
      </c>
      <c r="B1006">
        <f>Raw_Data!B1006</f>
        <v>45666</v>
      </c>
      <c r="C1006" t="str">
        <f>Raw_Data!C1006</f>
        <v>CLONIDINE HCL 0.2 MG TABLET</v>
      </c>
      <c r="D1006" t="str">
        <f>Raw_Data!D1006</f>
        <v>228212850</v>
      </c>
      <c r="E1006" t="str">
        <f>Raw_Data!E1006</f>
        <v>ALLEN, AMANDA</v>
      </c>
      <c r="F1006" t="str">
        <f>Raw_Data!F1006</f>
        <v>1982231882</v>
      </c>
      <c r="G1006" t="str">
        <f>Raw_Data!H1006</f>
        <v>0</v>
      </c>
      <c r="H1006">
        <f>IFERROR(VLOOKUP(G1006,Store_Map!$A$2:$I$100,3,FALSE),"")</f>
        <v>0</v>
      </c>
      <c r="I1006">
        <f>IFERROR(VLOOKUP(G1006,Store_Map!$A$2:$I$100,4,FALSE),"")</f>
        <v>0</v>
      </c>
      <c r="J1006">
        <f>IFERROR(VLOOKUP(G1006,Store_Map!$A$2:$I$100,5,FALSE),"")</f>
        <v>0</v>
      </c>
      <c r="K1006">
        <f>IFERROR(VLOOKUP(G1006,Store_Map!$A$2:$I$100,6,FALSE),"")</f>
        <v>0</v>
      </c>
      <c r="L1006">
        <f>IFERROR(VLOOKUP(G1006,Store_Map!$A$2:$I$100,7,FALSE),"")</f>
        <v>0</v>
      </c>
      <c r="M1006">
        <f>IFERROR(VLOOKUP(G1006,Store_Map!$A$2:$I$100,8,FALSE),"")</f>
        <v>0</v>
      </c>
      <c r="N1006">
        <f t="shared" si="135"/>
        <v>0</v>
      </c>
      <c r="O1006" t="str">
        <f t="shared" si="136"/>
        <v>PASS</v>
      </c>
      <c r="P1006" t="str">
        <f t="shared" si="137"/>
        <v>REVIEW</v>
      </c>
      <c r="Q1006" t="str">
        <f t="shared" si="138"/>
        <v>PASS</v>
      </c>
      <c r="R1006" t="str">
        <f t="shared" si="139"/>
        <v>PASS</v>
      </c>
      <c r="S1006" t="str">
        <f t="shared" si="140"/>
        <v>REVIEW</v>
      </c>
      <c r="T1006">
        <f t="shared" si="141"/>
        <v>90</v>
      </c>
      <c r="U1006" t="str">
        <f t="shared" si="142"/>
        <v>Low</v>
      </c>
      <c r="V1006" t="str">
        <f t="shared" si="143"/>
        <v>Invalid NDC</v>
      </c>
    </row>
    <row r="1007" spans="1:22" x14ac:dyDescent="0.3">
      <c r="A1007" t="str">
        <f>Raw_Data!A1007</f>
        <v>6251648</v>
      </c>
      <c r="B1007">
        <f>Raw_Data!B1007</f>
        <v>45666</v>
      </c>
      <c r="C1007" t="str">
        <f>Raw_Data!C1007</f>
        <v>*ERYTHROMYCIN 0.5% EYE OINT</v>
      </c>
      <c r="D1007" t="str">
        <f>Raw_Data!D1007</f>
        <v>24208091055</v>
      </c>
      <c r="E1007" t="str">
        <f>Raw_Data!E1007</f>
        <v>McBee, Norwood</v>
      </c>
      <c r="F1007" t="str">
        <f>Raw_Data!F1007</f>
        <v>1871740993</v>
      </c>
      <c r="G1007" t="str">
        <f>Raw_Data!H1007</f>
        <v>0</v>
      </c>
      <c r="H1007">
        <f>IFERROR(VLOOKUP(G1007,Store_Map!$A$2:$I$100,3,FALSE),"")</f>
        <v>0</v>
      </c>
      <c r="I1007">
        <f>IFERROR(VLOOKUP(G1007,Store_Map!$A$2:$I$100,4,FALSE),"")</f>
        <v>0</v>
      </c>
      <c r="J1007">
        <f>IFERROR(VLOOKUP(G1007,Store_Map!$A$2:$I$100,5,FALSE),"")</f>
        <v>0</v>
      </c>
      <c r="K1007">
        <f>IFERROR(VLOOKUP(G1007,Store_Map!$A$2:$I$100,6,FALSE),"")</f>
        <v>0</v>
      </c>
      <c r="L1007">
        <f>IFERROR(VLOOKUP(G1007,Store_Map!$A$2:$I$100,7,FALSE),"")</f>
        <v>0</v>
      </c>
      <c r="M1007">
        <f>IFERROR(VLOOKUP(G1007,Store_Map!$A$2:$I$100,8,FALSE),"")</f>
        <v>0</v>
      </c>
      <c r="N1007">
        <f t="shared" si="135"/>
        <v>0</v>
      </c>
      <c r="O1007" t="str">
        <f t="shared" si="136"/>
        <v>PASS</v>
      </c>
      <c r="P1007" t="str">
        <f t="shared" si="137"/>
        <v>PASS</v>
      </c>
      <c r="Q1007" t="str">
        <f t="shared" si="138"/>
        <v>PASS</v>
      </c>
      <c r="R1007" t="str">
        <f t="shared" si="139"/>
        <v>PASS</v>
      </c>
      <c r="S1007" t="str">
        <f t="shared" si="140"/>
        <v>PASS</v>
      </c>
      <c r="T1007">
        <f t="shared" si="141"/>
        <v>100</v>
      </c>
      <c r="U1007" t="str">
        <f t="shared" si="142"/>
        <v>Low</v>
      </c>
      <c r="V1007" t="str">
        <f t="shared" si="143"/>
        <v>Clean</v>
      </c>
    </row>
    <row r="1008" spans="1:22" x14ac:dyDescent="0.3">
      <c r="A1008" t="str">
        <f>Raw_Data!A1008</f>
        <v>6235754</v>
      </c>
      <c r="B1008">
        <f>Raw_Data!B1008</f>
        <v>45666</v>
      </c>
      <c r="C1008" t="str">
        <f>Raw_Data!C1008</f>
        <v>LEVETIRACETAM 1,000 MG TABL</v>
      </c>
      <c r="D1008" t="str">
        <f>Raw_Data!D1008</f>
        <v>31722053960</v>
      </c>
      <c r="E1008" t="str">
        <f>Raw_Data!E1008</f>
        <v>BYNE, EDMUND</v>
      </c>
      <c r="F1008" t="str">
        <f>Raw_Data!F1008</f>
        <v>1033186648</v>
      </c>
      <c r="G1008" t="str">
        <f>Raw_Data!H1008</f>
        <v>0</v>
      </c>
      <c r="H1008">
        <f>IFERROR(VLOOKUP(G1008,Store_Map!$A$2:$I$100,3,FALSE),"")</f>
        <v>0</v>
      </c>
      <c r="I1008">
        <f>IFERROR(VLOOKUP(G1008,Store_Map!$A$2:$I$100,4,FALSE),"")</f>
        <v>0</v>
      </c>
      <c r="J1008">
        <f>IFERROR(VLOOKUP(G1008,Store_Map!$A$2:$I$100,5,FALSE),"")</f>
        <v>0</v>
      </c>
      <c r="K1008">
        <f>IFERROR(VLOOKUP(G1008,Store_Map!$A$2:$I$100,6,FALSE),"")</f>
        <v>0</v>
      </c>
      <c r="L1008">
        <f>IFERROR(VLOOKUP(G1008,Store_Map!$A$2:$I$100,7,FALSE),"")</f>
        <v>0</v>
      </c>
      <c r="M1008">
        <f>IFERROR(VLOOKUP(G1008,Store_Map!$A$2:$I$100,8,FALSE),"")</f>
        <v>0</v>
      </c>
      <c r="N1008">
        <f t="shared" si="135"/>
        <v>0</v>
      </c>
      <c r="O1008" t="str">
        <f t="shared" si="136"/>
        <v>PASS</v>
      </c>
      <c r="P1008" t="str">
        <f t="shared" si="137"/>
        <v>PASS</v>
      </c>
      <c r="Q1008" t="str">
        <f t="shared" si="138"/>
        <v>PASS</v>
      </c>
      <c r="R1008" t="str">
        <f t="shared" si="139"/>
        <v>PASS</v>
      </c>
      <c r="S1008" t="str">
        <f t="shared" si="140"/>
        <v>PASS</v>
      </c>
      <c r="T1008">
        <f t="shared" si="141"/>
        <v>100</v>
      </c>
      <c r="U1008" t="str">
        <f t="shared" si="142"/>
        <v>Low</v>
      </c>
      <c r="V1008" t="str">
        <f t="shared" si="143"/>
        <v>Clean</v>
      </c>
    </row>
    <row r="1009" spans="1:22" x14ac:dyDescent="0.3">
      <c r="A1009" t="str">
        <f>Raw_Data!A1009</f>
        <v>6249217</v>
      </c>
      <c r="B1009">
        <f>Raw_Data!B1009</f>
        <v>45666</v>
      </c>
      <c r="C1009" t="str">
        <f>Raw_Data!C1009</f>
        <v>FERROUS SULFATE 325 MG TABL</v>
      </c>
      <c r="D1009" t="str">
        <f>Raw_Data!D1009</f>
        <v>904759080</v>
      </c>
      <c r="E1009" t="str">
        <f>Raw_Data!E1009</f>
        <v>GIBBS, JON</v>
      </c>
      <c r="F1009" t="str">
        <f>Raw_Data!F1009</f>
        <v>1700896156</v>
      </c>
      <c r="G1009" t="str">
        <f>Raw_Data!H1009</f>
        <v>0</v>
      </c>
      <c r="H1009">
        <f>IFERROR(VLOOKUP(G1009,Store_Map!$A$2:$I$100,3,FALSE),"")</f>
        <v>0</v>
      </c>
      <c r="I1009">
        <f>IFERROR(VLOOKUP(G1009,Store_Map!$A$2:$I$100,4,FALSE),"")</f>
        <v>0</v>
      </c>
      <c r="J1009">
        <f>IFERROR(VLOOKUP(G1009,Store_Map!$A$2:$I$100,5,FALSE),"")</f>
        <v>0</v>
      </c>
      <c r="K1009">
        <f>IFERROR(VLOOKUP(G1009,Store_Map!$A$2:$I$100,6,FALSE),"")</f>
        <v>0</v>
      </c>
      <c r="L1009">
        <f>IFERROR(VLOOKUP(G1009,Store_Map!$A$2:$I$100,7,FALSE),"")</f>
        <v>0</v>
      </c>
      <c r="M1009">
        <f>IFERROR(VLOOKUP(G1009,Store_Map!$A$2:$I$100,8,FALSE),"")</f>
        <v>0</v>
      </c>
      <c r="N1009">
        <f t="shared" si="135"/>
        <v>0</v>
      </c>
      <c r="O1009" t="str">
        <f t="shared" si="136"/>
        <v>PASS</v>
      </c>
      <c r="P1009" t="str">
        <f t="shared" si="137"/>
        <v>REVIEW</v>
      </c>
      <c r="Q1009" t="str">
        <f t="shared" si="138"/>
        <v>PASS</v>
      </c>
      <c r="R1009" t="str">
        <f t="shared" si="139"/>
        <v>PASS</v>
      </c>
      <c r="S1009" t="str">
        <f t="shared" si="140"/>
        <v>REVIEW</v>
      </c>
      <c r="T1009">
        <f t="shared" si="141"/>
        <v>90</v>
      </c>
      <c r="U1009" t="str">
        <f t="shared" si="142"/>
        <v>Low</v>
      </c>
      <c r="V1009" t="str">
        <f t="shared" si="143"/>
        <v>Invalid NDC</v>
      </c>
    </row>
    <row r="1010" spans="1:22" x14ac:dyDescent="0.3">
      <c r="A1010" t="str">
        <f>Raw_Data!A1010</f>
        <v>6250192</v>
      </c>
      <c r="B1010">
        <f>Raw_Data!B1010</f>
        <v>45666</v>
      </c>
      <c r="C1010" t="str">
        <f>Raw_Data!C1010</f>
        <v>DULOXETINE HCL DR 30 MG CAP</v>
      </c>
      <c r="D1010" t="str">
        <f>Raw_Data!D1010</f>
        <v>27241009803</v>
      </c>
      <c r="E1010" t="str">
        <f>Raw_Data!E1010</f>
        <v>JOHNSON, PRINCESSA</v>
      </c>
      <c r="F1010" t="str">
        <f>Raw_Data!F1010</f>
        <v>1295754596</v>
      </c>
      <c r="G1010" t="str">
        <f>Raw_Data!H1010</f>
        <v>0</v>
      </c>
      <c r="H1010">
        <f>IFERROR(VLOOKUP(G1010,Store_Map!$A$2:$I$100,3,FALSE),"")</f>
        <v>0</v>
      </c>
      <c r="I1010">
        <f>IFERROR(VLOOKUP(G1010,Store_Map!$A$2:$I$100,4,FALSE),"")</f>
        <v>0</v>
      </c>
      <c r="J1010">
        <f>IFERROR(VLOOKUP(G1010,Store_Map!$A$2:$I$100,5,FALSE),"")</f>
        <v>0</v>
      </c>
      <c r="K1010">
        <f>IFERROR(VLOOKUP(G1010,Store_Map!$A$2:$I$100,6,FALSE),"")</f>
        <v>0</v>
      </c>
      <c r="L1010">
        <f>IFERROR(VLOOKUP(G1010,Store_Map!$A$2:$I$100,7,FALSE),"")</f>
        <v>0</v>
      </c>
      <c r="M1010">
        <f>IFERROR(VLOOKUP(G1010,Store_Map!$A$2:$I$100,8,FALSE),"")</f>
        <v>0</v>
      </c>
      <c r="N1010">
        <f t="shared" si="135"/>
        <v>0</v>
      </c>
      <c r="O1010" t="str">
        <f t="shared" si="136"/>
        <v>PASS</v>
      </c>
      <c r="P1010" t="str">
        <f t="shared" si="137"/>
        <v>PASS</v>
      </c>
      <c r="Q1010" t="str">
        <f t="shared" si="138"/>
        <v>PASS</v>
      </c>
      <c r="R1010" t="str">
        <f t="shared" si="139"/>
        <v>PASS</v>
      </c>
      <c r="S1010" t="str">
        <f t="shared" si="140"/>
        <v>PASS</v>
      </c>
      <c r="T1010">
        <f t="shared" si="141"/>
        <v>100</v>
      </c>
      <c r="U1010" t="str">
        <f t="shared" si="142"/>
        <v>Low</v>
      </c>
      <c r="V1010" t="str">
        <f t="shared" si="143"/>
        <v>Clean</v>
      </c>
    </row>
    <row r="1011" spans="1:22" x14ac:dyDescent="0.3">
      <c r="A1011" t="str">
        <f>Raw_Data!A1011</f>
        <v>6248048</v>
      </c>
      <c r="B1011">
        <f>Raw_Data!B1011</f>
        <v>45666</v>
      </c>
      <c r="C1011" t="str">
        <f>Raw_Data!C1011</f>
        <v>*SPIRONOLACTONE 25 MG TABLE</v>
      </c>
      <c r="D1011" t="str">
        <f>Raw_Data!D1011</f>
        <v>53489014301</v>
      </c>
      <c r="E1011" t="str">
        <f>Raw_Data!E1011</f>
        <v>REHMAN, FAIZ</v>
      </c>
      <c r="F1011" t="str">
        <f>Raw_Data!F1011</f>
        <v>1730168261</v>
      </c>
      <c r="G1011" t="str">
        <f>Raw_Data!H1011</f>
        <v>0</v>
      </c>
      <c r="H1011">
        <f>IFERROR(VLOOKUP(G1011,Store_Map!$A$2:$I$100,3,FALSE),"")</f>
        <v>0</v>
      </c>
      <c r="I1011">
        <f>IFERROR(VLOOKUP(G1011,Store_Map!$A$2:$I$100,4,FALSE),"")</f>
        <v>0</v>
      </c>
      <c r="J1011">
        <f>IFERROR(VLOOKUP(G1011,Store_Map!$A$2:$I$100,5,FALSE),"")</f>
        <v>0</v>
      </c>
      <c r="K1011">
        <f>IFERROR(VLOOKUP(G1011,Store_Map!$A$2:$I$100,6,FALSE),"")</f>
        <v>0</v>
      </c>
      <c r="L1011">
        <f>IFERROR(VLOOKUP(G1011,Store_Map!$A$2:$I$100,7,FALSE),"")</f>
        <v>0</v>
      </c>
      <c r="M1011">
        <f>IFERROR(VLOOKUP(G1011,Store_Map!$A$2:$I$100,8,FALSE),"")</f>
        <v>0</v>
      </c>
      <c r="N1011">
        <f t="shared" si="135"/>
        <v>0</v>
      </c>
      <c r="O1011" t="str">
        <f t="shared" si="136"/>
        <v>PASS</v>
      </c>
      <c r="P1011" t="str">
        <f t="shared" si="137"/>
        <v>PASS</v>
      </c>
      <c r="Q1011" t="str">
        <f t="shared" si="138"/>
        <v>PASS</v>
      </c>
      <c r="R1011" t="str">
        <f t="shared" si="139"/>
        <v>PASS</v>
      </c>
      <c r="S1011" t="str">
        <f t="shared" si="140"/>
        <v>PASS</v>
      </c>
      <c r="T1011">
        <f t="shared" si="141"/>
        <v>100</v>
      </c>
      <c r="U1011" t="str">
        <f t="shared" si="142"/>
        <v>Low</v>
      </c>
      <c r="V1011" t="str">
        <f t="shared" si="143"/>
        <v>Clean</v>
      </c>
    </row>
    <row r="1012" spans="1:22" x14ac:dyDescent="0.3">
      <c r="A1012" t="str">
        <f>Raw_Data!A1012</f>
        <v>6236372</v>
      </c>
      <c r="B1012">
        <f>Raw_Data!B1012</f>
        <v>45666</v>
      </c>
      <c r="C1012" t="str">
        <f>Raw_Data!C1012</f>
        <v>BUDESONIDE-FORMOTEROL 160-4</v>
      </c>
      <c r="D1012" t="str">
        <f>Raw_Data!D1012</f>
        <v>310737020</v>
      </c>
      <c r="E1012" t="str">
        <f>Raw_Data!E1012</f>
        <v>BYNE, EDMUND</v>
      </c>
      <c r="F1012" t="str">
        <f>Raw_Data!F1012</f>
        <v>1033186648</v>
      </c>
      <c r="G1012" t="str">
        <f>Raw_Data!H1012</f>
        <v>0</v>
      </c>
      <c r="H1012">
        <f>IFERROR(VLOOKUP(G1012,Store_Map!$A$2:$I$100,3,FALSE),"")</f>
        <v>0</v>
      </c>
      <c r="I1012">
        <f>IFERROR(VLOOKUP(G1012,Store_Map!$A$2:$I$100,4,FALSE),"")</f>
        <v>0</v>
      </c>
      <c r="J1012">
        <f>IFERROR(VLOOKUP(G1012,Store_Map!$A$2:$I$100,5,FALSE),"")</f>
        <v>0</v>
      </c>
      <c r="K1012">
        <f>IFERROR(VLOOKUP(G1012,Store_Map!$A$2:$I$100,6,FALSE),"")</f>
        <v>0</v>
      </c>
      <c r="L1012">
        <f>IFERROR(VLOOKUP(G1012,Store_Map!$A$2:$I$100,7,FALSE),"")</f>
        <v>0</v>
      </c>
      <c r="M1012">
        <f>IFERROR(VLOOKUP(G1012,Store_Map!$A$2:$I$100,8,FALSE),"")</f>
        <v>0</v>
      </c>
      <c r="N1012">
        <f t="shared" si="135"/>
        <v>0</v>
      </c>
      <c r="O1012" t="str">
        <f t="shared" si="136"/>
        <v>PASS</v>
      </c>
      <c r="P1012" t="str">
        <f t="shared" si="137"/>
        <v>REVIEW</v>
      </c>
      <c r="Q1012" t="str">
        <f t="shared" si="138"/>
        <v>PASS</v>
      </c>
      <c r="R1012" t="str">
        <f t="shared" si="139"/>
        <v>PASS</v>
      </c>
      <c r="S1012" t="str">
        <f t="shared" si="140"/>
        <v>REVIEW</v>
      </c>
      <c r="T1012">
        <f t="shared" si="141"/>
        <v>90</v>
      </c>
      <c r="U1012" t="str">
        <f t="shared" si="142"/>
        <v>Low</v>
      </c>
      <c r="V1012" t="str">
        <f t="shared" si="143"/>
        <v>Invalid NDC</v>
      </c>
    </row>
    <row r="1013" spans="1:22" x14ac:dyDescent="0.3">
      <c r="A1013" t="str">
        <f>Raw_Data!A1013</f>
        <v>6251653</v>
      </c>
      <c r="B1013">
        <f>Raw_Data!B1013</f>
        <v>45666</v>
      </c>
      <c r="C1013" t="str">
        <f>Raw_Data!C1013</f>
        <v>TERCONAZOLE 0.8% CREAM</v>
      </c>
      <c r="D1013" t="str">
        <f>Raw_Data!D1013</f>
        <v>168034720</v>
      </c>
      <c r="E1013" t="str">
        <f>Raw_Data!E1013</f>
        <v>GRESHAM, J. MARK</v>
      </c>
      <c r="F1013" t="str">
        <f>Raw_Data!F1013</f>
        <v>1326026618</v>
      </c>
      <c r="G1013" t="str">
        <f>Raw_Data!H1013</f>
        <v>0</v>
      </c>
      <c r="H1013">
        <f>IFERROR(VLOOKUP(G1013,Store_Map!$A$2:$I$100,3,FALSE),"")</f>
        <v>0</v>
      </c>
      <c r="I1013">
        <f>IFERROR(VLOOKUP(G1013,Store_Map!$A$2:$I$100,4,FALSE),"")</f>
        <v>0</v>
      </c>
      <c r="J1013">
        <f>IFERROR(VLOOKUP(G1013,Store_Map!$A$2:$I$100,5,FALSE),"")</f>
        <v>0</v>
      </c>
      <c r="K1013">
        <f>IFERROR(VLOOKUP(G1013,Store_Map!$A$2:$I$100,6,FALSE),"")</f>
        <v>0</v>
      </c>
      <c r="L1013">
        <f>IFERROR(VLOOKUP(G1013,Store_Map!$A$2:$I$100,7,FALSE),"")</f>
        <v>0</v>
      </c>
      <c r="M1013">
        <f>IFERROR(VLOOKUP(G1013,Store_Map!$A$2:$I$100,8,FALSE),"")</f>
        <v>0</v>
      </c>
      <c r="N1013">
        <f t="shared" si="135"/>
        <v>0</v>
      </c>
      <c r="O1013" t="str">
        <f t="shared" si="136"/>
        <v>PASS</v>
      </c>
      <c r="P1013" t="str">
        <f t="shared" si="137"/>
        <v>REVIEW</v>
      </c>
      <c r="Q1013" t="str">
        <f t="shared" si="138"/>
        <v>PASS</v>
      </c>
      <c r="R1013" t="str">
        <f t="shared" si="139"/>
        <v>PASS</v>
      </c>
      <c r="S1013" t="str">
        <f t="shared" si="140"/>
        <v>REVIEW</v>
      </c>
      <c r="T1013">
        <f t="shared" si="141"/>
        <v>90</v>
      </c>
      <c r="U1013" t="str">
        <f t="shared" si="142"/>
        <v>Low</v>
      </c>
      <c r="V1013" t="str">
        <f t="shared" si="143"/>
        <v>Invalid NDC</v>
      </c>
    </row>
    <row r="1014" spans="1:22" x14ac:dyDescent="0.3">
      <c r="A1014" t="str">
        <f>Raw_Data!A1014</f>
        <v>4010871</v>
      </c>
      <c r="B1014">
        <f>Raw_Data!B1014</f>
        <v>45666</v>
      </c>
      <c r="C1014" t="str">
        <f>Raw_Data!C1014</f>
        <v>PREGABALIN 50 MG CAPSULE</v>
      </c>
      <c r="D1014" t="str">
        <f>Raw_Data!D1014</f>
        <v>31722061190</v>
      </c>
      <c r="E1014" t="str">
        <f>Raw_Data!E1014</f>
        <v>BYNE, EDMUND</v>
      </c>
      <c r="F1014" t="str">
        <f>Raw_Data!F1014</f>
        <v>1033186648</v>
      </c>
      <c r="G1014" t="str">
        <f>Raw_Data!H1014</f>
        <v>0</v>
      </c>
      <c r="H1014">
        <f>IFERROR(VLOOKUP(G1014,Store_Map!$A$2:$I$100,3,FALSE),"")</f>
        <v>0</v>
      </c>
      <c r="I1014">
        <f>IFERROR(VLOOKUP(G1014,Store_Map!$A$2:$I$100,4,FALSE),"")</f>
        <v>0</v>
      </c>
      <c r="J1014">
        <f>IFERROR(VLOOKUP(G1014,Store_Map!$A$2:$I$100,5,FALSE),"")</f>
        <v>0</v>
      </c>
      <c r="K1014">
        <f>IFERROR(VLOOKUP(G1014,Store_Map!$A$2:$I$100,6,FALSE),"")</f>
        <v>0</v>
      </c>
      <c r="L1014">
        <f>IFERROR(VLOOKUP(G1014,Store_Map!$A$2:$I$100,7,FALSE),"")</f>
        <v>0</v>
      </c>
      <c r="M1014">
        <f>IFERROR(VLOOKUP(G1014,Store_Map!$A$2:$I$100,8,FALSE),"")</f>
        <v>0</v>
      </c>
      <c r="N1014">
        <f t="shared" si="135"/>
        <v>0</v>
      </c>
      <c r="O1014" t="str">
        <f t="shared" si="136"/>
        <v>PASS</v>
      </c>
      <c r="P1014" t="str">
        <f t="shared" si="137"/>
        <v>PASS</v>
      </c>
      <c r="Q1014" t="str">
        <f t="shared" si="138"/>
        <v>PASS</v>
      </c>
      <c r="R1014" t="str">
        <f t="shared" si="139"/>
        <v>PASS</v>
      </c>
      <c r="S1014" t="str">
        <f t="shared" si="140"/>
        <v>PASS</v>
      </c>
      <c r="T1014">
        <f t="shared" si="141"/>
        <v>100</v>
      </c>
      <c r="U1014" t="str">
        <f t="shared" si="142"/>
        <v>Low</v>
      </c>
      <c r="V1014" t="str">
        <f t="shared" si="143"/>
        <v>Clean</v>
      </c>
    </row>
    <row r="1015" spans="1:22" x14ac:dyDescent="0.3">
      <c r="A1015" t="str">
        <f>Raw_Data!A1015</f>
        <v>6241133</v>
      </c>
      <c r="B1015">
        <f>Raw_Data!B1015</f>
        <v>45666</v>
      </c>
      <c r="C1015" t="str">
        <f>Raw_Data!C1015</f>
        <v>ADVAIR HFA 230-21 MCG INHAL</v>
      </c>
      <c r="D1015" t="str">
        <f>Raw_Data!D1015</f>
        <v>173071720</v>
      </c>
      <c r="E1015" t="str">
        <f>Raw_Data!E1015</f>
        <v>GIBBS, JON</v>
      </c>
      <c r="F1015" t="str">
        <f>Raw_Data!F1015</f>
        <v>1700896156</v>
      </c>
      <c r="G1015" t="str">
        <f>Raw_Data!H1015</f>
        <v>0</v>
      </c>
      <c r="H1015">
        <f>IFERROR(VLOOKUP(G1015,Store_Map!$A$2:$I$100,3,FALSE),"")</f>
        <v>0</v>
      </c>
      <c r="I1015">
        <f>IFERROR(VLOOKUP(G1015,Store_Map!$A$2:$I$100,4,FALSE),"")</f>
        <v>0</v>
      </c>
      <c r="J1015">
        <f>IFERROR(VLOOKUP(G1015,Store_Map!$A$2:$I$100,5,FALSE),"")</f>
        <v>0</v>
      </c>
      <c r="K1015">
        <f>IFERROR(VLOOKUP(G1015,Store_Map!$A$2:$I$100,6,FALSE),"")</f>
        <v>0</v>
      </c>
      <c r="L1015">
        <f>IFERROR(VLOOKUP(G1015,Store_Map!$A$2:$I$100,7,FALSE),"")</f>
        <v>0</v>
      </c>
      <c r="M1015">
        <f>IFERROR(VLOOKUP(G1015,Store_Map!$A$2:$I$100,8,FALSE),"")</f>
        <v>0</v>
      </c>
      <c r="N1015">
        <f t="shared" si="135"/>
        <v>0</v>
      </c>
      <c r="O1015" t="str">
        <f t="shared" si="136"/>
        <v>PASS</v>
      </c>
      <c r="P1015" t="str">
        <f t="shared" si="137"/>
        <v>REVIEW</v>
      </c>
      <c r="Q1015" t="str">
        <f t="shared" si="138"/>
        <v>PASS</v>
      </c>
      <c r="R1015" t="str">
        <f t="shared" si="139"/>
        <v>PASS</v>
      </c>
      <c r="S1015" t="str">
        <f t="shared" si="140"/>
        <v>REVIEW</v>
      </c>
      <c r="T1015">
        <f t="shared" si="141"/>
        <v>90</v>
      </c>
      <c r="U1015" t="str">
        <f t="shared" si="142"/>
        <v>Low</v>
      </c>
      <c r="V1015" t="str">
        <f t="shared" si="143"/>
        <v>Invalid NDC</v>
      </c>
    </row>
    <row r="1016" spans="1:22" x14ac:dyDescent="0.3">
      <c r="A1016" t="str">
        <f>Raw_Data!A1016</f>
        <v>6226880</v>
      </c>
      <c r="B1016">
        <f>Raw_Data!B1016</f>
        <v>45666</v>
      </c>
      <c r="C1016" t="str">
        <f>Raw_Data!C1016</f>
        <v>AMLODIPINE BESYLATE 5 MG TA</v>
      </c>
      <c r="D1016" t="str">
        <f>Raw_Data!D1016</f>
        <v>69097012715</v>
      </c>
      <c r="E1016" t="str">
        <f>Raw_Data!E1016</f>
        <v>GIBBS, JON</v>
      </c>
      <c r="F1016" t="str">
        <f>Raw_Data!F1016</f>
        <v>1700896156</v>
      </c>
      <c r="G1016" t="str">
        <f>Raw_Data!H1016</f>
        <v>0</v>
      </c>
      <c r="H1016">
        <f>IFERROR(VLOOKUP(G1016,Store_Map!$A$2:$I$100,3,FALSE),"")</f>
        <v>0</v>
      </c>
      <c r="I1016">
        <f>IFERROR(VLOOKUP(G1016,Store_Map!$A$2:$I$100,4,FALSE),"")</f>
        <v>0</v>
      </c>
      <c r="J1016">
        <f>IFERROR(VLOOKUP(G1016,Store_Map!$A$2:$I$100,5,FALSE),"")</f>
        <v>0</v>
      </c>
      <c r="K1016">
        <f>IFERROR(VLOOKUP(G1016,Store_Map!$A$2:$I$100,6,FALSE),"")</f>
        <v>0</v>
      </c>
      <c r="L1016">
        <f>IFERROR(VLOOKUP(G1016,Store_Map!$A$2:$I$100,7,FALSE),"")</f>
        <v>0</v>
      </c>
      <c r="M1016">
        <f>IFERROR(VLOOKUP(G1016,Store_Map!$A$2:$I$100,8,FALSE),"")</f>
        <v>0</v>
      </c>
      <c r="N1016">
        <f t="shared" si="135"/>
        <v>0</v>
      </c>
      <c r="O1016" t="str">
        <f t="shared" si="136"/>
        <v>PASS</v>
      </c>
      <c r="P1016" t="str">
        <f t="shared" si="137"/>
        <v>PASS</v>
      </c>
      <c r="Q1016" t="str">
        <f t="shared" si="138"/>
        <v>PASS</v>
      </c>
      <c r="R1016" t="str">
        <f t="shared" si="139"/>
        <v>PASS</v>
      </c>
      <c r="S1016" t="str">
        <f t="shared" si="140"/>
        <v>PASS</v>
      </c>
      <c r="T1016">
        <f t="shared" si="141"/>
        <v>100</v>
      </c>
      <c r="U1016" t="str">
        <f t="shared" si="142"/>
        <v>Low</v>
      </c>
      <c r="V1016" t="str">
        <f t="shared" si="143"/>
        <v>Clean</v>
      </c>
    </row>
    <row r="1017" spans="1:22" x14ac:dyDescent="0.3">
      <c r="A1017" t="str">
        <f>Raw_Data!A1017</f>
        <v>6241136</v>
      </c>
      <c r="B1017">
        <f>Raw_Data!B1017</f>
        <v>45666</v>
      </c>
      <c r="C1017" t="str">
        <f>Raw_Data!C1017</f>
        <v>VENTOLIN HFA 90 MCG INHALER</v>
      </c>
      <c r="D1017" t="str">
        <f>Raw_Data!D1017</f>
        <v>173068220</v>
      </c>
      <c r="E1017" t="str">
        <f>Raw_Data!E1017</f>
        <v>GIBBS, JON</v>
      </c>
      <c r="F1017" t="str">
        <f>Raw_Data!F1017</f>
        <v>1700896156</v>
      </c>
      <c r="G1017" t="str">
        <f>Raw_Data!H1017</f>
        <v>0</v>
      </c>
      <c r="H1017">
        <f>IFERROR(VLOOKUP(G1017,Store_Map!$A$2:$I$100,3,FALSE),"")</f>
        <v>0</v>
      </c>
      <c r="I1017">
        <f>IFERROR(VLOOKUP(G1017,Store_Map!$A$2:$I$100,4,FALSE),"")</f>
        <v>0</v>
      </c>
      <c r="J1017">
        <f>IFERROR(VLOOKUP(G1017,Store_Map!$A$2:$I$100,5,FALSE),"")</f>
        <v>0</v>
      </c>
      <c r="K1017">
        <f>IFERROR(VLOOKUP(G1017,Store_Map!$A$2:$I$100,6,FALSE),"")</f>
        <v>0</v>
      </c>
      <c r="L1017">
        <f>IFERROR(VLOOKUP(G1017,Store_Map!$A$2:$I$100,7,FALSE),"")</f>
        <v>0</v>
      </c>
      <c r="M1017">
        <f>IFERROR(VLOOKUP(G1017,Store_Map!$A$2:$I$100,8,FALSE),"")</f>
        <v>0</v>
      </c>
      <c r="N1017">
        <f t="shared" si="135"/>
        <v>0</v>
      </c>
      <c r="O1017" t="str">
        <f t="shared" si="136"/>
        <v>PASS</v>
      </c>
      <c r="P1017" t="str">
        <f t="shared" si="137"/>
        <v>REVIEW</v>
      </c>
      <c r="Q1017" t="str">
        <f t="shared" si="138"/>
        <v>PASS</v>
      </c>
      <c r="R1017" t="str">
        <f t="shared" si="139"/>
        <v>PASS</v>
      </c>
      <c r="S1017" t="str">
        <f t="shared" si="140"/>
        <v>REVIEW</v>
      </c>
      <c r="T1017">
        <f t="shared" si="141"/>
        <v>90</v>
      </c>
      <c r="U1017" t="str">
        <f t="shared" si="142"/>
        <v>Low</v>
      </c>
      <c r="V1017" t="str">
        <f t="shared" si="143"/>
        <v>Invalid NDC</v>
      </c>
    </row>
    <row r="1018" spans="1:22" x14ac:dyDescent="0.3">
      <c r="A1018" t="str">
        <f>Raw_Data!A1018</f>
        <v>6241135</v>
      </c>
      <c r="B1018">
        <f>Raw_Data!B1018</f>
        <v>45666</v>
      </c>
      <c r="C1018" t="str">
        <f>Raw_Data!C1018</f>
        <v>LISINOPRIL 40 MG TABLET</v>
      </c>
      <c r="D1018" t="str">
        <f>Raw_Data!D1018</f>
        <v>68180097903</v>
      </c>
      <c r="E1018" t="str">
        <f>Raw_Data!E1018</f>
        <v>GIBBS, JON</v>
      </c>
      <c r="F1018" t="str">
        <f>Raw_Data!F1018</f>
        <v>1700896156</v>
      </c>
      <c r="G1018" t="str">
        <f>Raw_Data!H1018</f>
        <v>0</v>
      </c>
      <c r="H1018">
        <f>IFERROR(VLOOKUP(G1018,Store_Map!$A$2:$I$100,3,FALSE),"")</f>
        <v>0</v>
      </c>
      <c r="I1018">
        <f>IFERROR(VLOOKUP(G1018,Store_Map!$A$2:$I$100,4,FALSE),"")</f>
        <v>0</v>
      </c>
      <c r="J1018">
        <f>IFERROR(VLOOKUP(G1018,Store_Map!$A$2:$I$100,5,FALSE),"")</f>
        <v>0</v>
      </c>
      <c r="K1018">
        <f>IFERROR(VLOOKUP(G1018,Store_Map!$A$2:$I$100,6,FALSE),"")</f>
        <v>0</v>
      </c>
      <c r="L1018">
        <f>IFERROR(VLOOKUP(G1018,Store_Map!$A$2:$I$100,7,FALSE),"")</f>
        <v>0</v>
      </c>
      <c r="M1018">
        <f>IFERROR(VLOOKUP(G1018,Store_Map!$A$2:$I$100,8,FALSE),"")</f>
        <v>0</v>
      </c>
      <c r="N1018">
        <f t="shared" si="135"/>
        <v>0</v>
      </c>
      <c r="O1018" t="str">
        <f t="shared" si="136"/>
        <v>PASS</v>
      </c>
      <c r="P1018" t="str">
        <f t="shared" si="137"/>
        <v>PASS</v>
      </c>
      <c r="Q1018" t="str">
        <f t="shared" si="138"/>
        <v>PASS</v>
      </c>
      <c r="R1018" t="str">
        <f t="shared" si="139"/>
        <v>PASS</v>
      </c>
      <c r="S1018" t="str">
        <f t="shared" si="140"/>
        <v>PASS</v>
      </c>
      <c r="T1018">
        <f t="shared" si="141"/>
        <v>100</v>
      </c>
      <c r="U1018" t="str">
        <f t="shared" si="142"/>
        <v>Low</v>
      </c>
      <c r="V1018" t="str">
        <f t="shared" si="143"/>
        <v>Clean</v>
      </c>
    </row>
    <row r="1019" spans="1:22" x14ac:dyDescent="0.3">
      <c r="A1019" t="str">
        <f>Raw_Data!A1019</f>
        <v>6235369</v>
      </c>
      <c r="B1019">
        <f>Raw_Data!B1019</f>
        <v>45666</v>
      </c>
      <c r="C1019" t="str">
        <f>Raw_Data!C1019</f>
        <v>IPRAT-ALBUT 0.5-3(2.5) MG/3</v>
      </c>
      <c r="D1019" t="str">
        <f>Raw_Data!D1019</f>
        <v>378967130</v>
      </c>
      <c r="E1019" t="str">
        <f>Raw_Data!E1019</f>
        <v>GIBBS, JON</v>
      </c>
      <c r="F1019" t="str">
        <f>Raw_Data!F1019</f>
        <v>1700896156</v>
      </c>
      <c r="G1019" t="str">
        <f>Raw_Data!H1019</f>
        <v>0</v>
      </c>
      <c r="H1019">
        <f>IFERROR(VLOOKUP(G1019,Store_Map!$A$2:$I$100,3,FALSE),"")</f>
        <v>0</v>
      </c>
      <c r="I1019">
        <f>IFERROR(VLOOKUP(G1019,Store_Map!$A$2:$I$100,4,FALSE),"")</f>
        <v>0</v>
      </c>
      <c r="J1019">
        <f>IFERROR(VLOOKUP(G1019,Store_Map!$A$2:$I$100,5,FALSE),"")</f>
        <v>0</v>
      </c>
      <c r="K1019">
        <f>IFERROR(VLOOKUP(G1019,Store_Map!$A$2:$I$100,6,FALSE),"")</f>
        <v>0</v>
      </c>
      <c r="L1019">
        <f>IFERROR(VLOOKUP(G1019,Store_Map!$A$2:$I$100,7,FALSE),"")</f>
        <v>0</v>
      </c>
      <c r="M1019">
        <f>IFERROR(VLOOKUP(G1019,Store_Map!$A$2:$I$100,8,FALSE),"")</f>
        <v>0</v>
      </c>
      <c r="N1019">
        <f t="shared" si="135"/>
        <v>0</v>
      </c>
      <c r="O1019" t="str">
        <f t="shared" si="136"/>
        <v>PASS</v>
      </c>
      <c r="P1019" t="str">
        <f t="shared" si="137"/>
        <v>REVIEW</v>
      </c>
      <c r="Q1019" t="str">
        <f t="shared" si="138"/>
        <v>PASS</v>
      </c>
      <c r="R1019" t="str">
        <f t="shared" si="139"/>
        <v>PASS</v>
      </c>
      <c r="S1019" t="str">
        <f t="shared" si="140"/>
        <v>REVIEW</v>
      </c>
      <c r="T1019">
        <f t="shared" si="141"/>
        <v>90</v>
      </c>
      <c r="U1019" t="str">
        <f t="shared" si="142"/>
        <v>Low</v>
      </c>
      <c r="V1019" t="str">
        <f t="shared" si="143"/>
        <v>Invalid NDC</v>
      </c>
    </row>
    <row r="1020" spans="1:22" x14ac:dyDescent="0.3">
      <c r="A1020" t="str">
        <f>Raw_Data!A1020</f>
        <v>6248535</v>
      </c>
      <c r="B1020">
        <f>Raw_Data!B1020</f>
        <v>45666</v>
      </c>
      <c r="C1020" t="str">
        <f>Raw_Data!C1020</f>
        <v>OMEPRAZOLE DR 40 MG CAPSULE</v>
      </c>
      <c r="D1020" t="str">
        <f>Raw_Data!D1020</f>
        <v>68382050010</v>
      </c>
      <c r="E1020" t="str">
        <f>Raw_Data!E1020</f>
        <v>AKHTAR, MARIAM</v>
      </c>
      <c r="F1020" t="str">
        <f>Raw_Data!F1020</f>
        <v>1780024596</v>
      </c>
      <c r="G1020" t="str">
        <f>Raw_Data!H1020</f>
        <v>0</v>
      </c>
      <c r="H1020">
        <f>IFERROR(VLOOKUP(G1020,Store_Map!$A$2:$I$100,3,FALSE),"")</f>
        <v>0</v>
      </c>
      <c r="I1020">
        <f>IFERROR(VLOOKUP(G1020,Store_Map!$A$2:$I$100,4,FALSE),"")</f>
        <v>0</v>
      </c>
      <c r="J1020">
        <f>IFERROR(VLOOKUP(G1020,Store_Map!$A$2:$I$100,5,FALSE),"")</f>
        <v>0</v>
      </c>
      <c r="K1020">
        <f>IFERROR(VLOOKUP(G1020,Store_Map!$A$2:$I$100,6,FALSE),"")</f>
        <v>0</v>
      </c>
      <c r="L1020">
        <f>IFERROR(VLOOKUP(G1020,Store_Map!$A$2:$I$100,7,FALSE),"")</f>
        <v>0</v>
      </c>
      <c r="M1020">
        <f>IFERROR(VLOOKUP(G1020,Store_Map!$A$2:$I$100,8,FALSE),"")</f>
        <v>0</v>
      </c>
      <c r="N1020">
        <f t="shared" si="135"/>
        <v>0</v>
      </c>
      <c r="O1020" t="str">
        <f t="shared" si="136"/>
        <v>PASS</v>
      </c>
      <c r="P1020" t="str">
        <f t="shared" si="137"/>
        <v>PASS</v>
      </c>
      <c r="Q1020" t="str">
        <f t="shared" si="138"/>
        <v>PASS</v>
      </c>
      <c r="R1020" t="str">
        <f t="shared" si="139"/>
        <v>PASS</v>
      </c>
      <c r="S1020" t="str">
        <f t="shared" si="140"/>
        <v>PASS</v>
      </c>
      <c r="T1020">
        <f t="shared" si="141"/>
        <v>100</v>
      </c>
      <c r="U1020" t="str">
        <f t="shared" si="142"/>
        <v>Low</v>
      </c>
      <c r="V1020" t="str">
        <f t="shared" si="143"/>
        <v>Clean</v>
      </c>
    </row>
    <row r="1021" spans="1:22" x14ac:dyDescent="0.3">
      <c r="A1021" t="str">
        <f>Raw_Data!A1021</f>
        <v>6248527</v>
      </c>
      <c r="B1021">
        <f>Raw_Data!B1021</f>
        <v>45666</v>
      </c>
      <c r="C1021" t="str">
        <f>Raw_Data!C1021</f>
        <v>AMLODIPINE BESYLATE 5 MG TA</v>
      </c>
      <c r="D1021" t="str">
        <f>Raw_Data!D1021</f>
        <v>69097012715</v>
      </c>
      <c r="E1021" t="str">
        <f>Raw_Data!E1021</f>
        <v>AKHTAR, MARIAM</v>
      </c>
      <c r="F1021" t="str">
        <f>Raw_Data!F1021</f>
        <v>1780024596</v>
      </c>
      <c r="G1021" t="str">
        <f>Raw_Data!H1021</f>
        <v>0</v>
      </c>
      <c r="H1021">
        <f>IFERROR(VLOOKUP(G1021,Store_Map!$A$2:$I$100,3,FALSE),"")</f>
        <v>0</v>
      </c>
      <c r="I1021">
        <f>IFERROR(VLOOKUP(G1021,Store_Map!$A$2:$I$100,4,FALSE),"")</f>
        <v>0</v>
      </c>
      <c r="J1021">
        <f>IFERROR(VLOOKUP(G1021,Store_Map!$A$2:$I$100,5,FALSE),"")</f>
        <v>0</v>
      </c>
      <c r="K1021">
        <f>IFERROR(VLOOKUP(G1021,Store_Map!$A$2:$I$100,6,FALSE),"")</f>
        <v>0</v>
      </c>
      <c r="L1021">
        <f>IFERROR(VLOOKUP(G1021,Store_Map!$A$2:$I$100,7,FALSE),"")</f>
        <v>0</v>
      </c>
      <c r="M1021">
        <f>IFERROR(VLOOKUP(G1021,Store_Map!$A$2:$I$100,8,FALSE),"")</f>
        <v>0</v>
      </c>
      <c r="N1021">
        <f t="shared" si="135"/>
        <v>0</v>
      </c>
      <c r="O1021" t="str">
        <f t="shared" si="136"/>
        <v>PASS</v>
      </c>
      <c r="P1021" t="str">
        <f t="shared" si="137"/>
        <v>PASS</v>
      </c>
      <c r="Q1021" t="str">
        <f t="shared" si="138"/>
        <v>PASS</v>
      </c>
      <c r="R1021" t="str">
        <f t="shared" si="139"/>
        <v>PASS</v>
      </c>
      <c r="S1021" t="str">
        <f t="shared" si="140"/>
        <v>PASS</v>
      </c>
      <c r="T1021">
        <f t="shared" si="141"/>
        <v>100</v>
      </c>
      <c r="U1021" t="str">
        <f t="shared" si="142"/>
        <v>Low</v>
      </c>
      <c r="V1021" t="str">
        <f t="shared" si="143"/>
        <v>Clean</v>
      </c>
    </row>
    <row r="1022" spans="1:22" x14ac:dyDescent="0.3">
      <c r="A1022" t="str">
        <f>Raw_Data!A1022</f>
        <v>6248529</v>
      </c>
      <c r="B1022">
        <f>Raw_Data!B1022</f>
        <v>45666</v>
      </c>
      <c r="C1022" t="str">
        <f>Raw_Data!C1022</f>
        <v>BISOPROLOL FUMARATE 5 MG TA</v>
      </c>
      <c r="D1022" t="str">
        <f>Raw_Data!D1022</f>
        <v>29300012601</v>
      </c>
      <c r="E1022" t="str">
        <f>Raw_Data!E1022</f>
        <v>AKHTAR, MARIAM</v>
      </c>
      <c r="F1022" t="str">
        <f>Raw_Data!F1022</f>
        <v>1780024596</v>
      </c>
      <c r="G1022" t="str">
        <f>Raw_Data!H1022</f>
        <v>0</v>
      </c>
      <c r="H1022">
        <f>IFERROR(VLOOKUP(G1022,Store_Map!$A$2:$I$100,3,FALSE),"")</f>
        <v>0</v>
      </c>
      <c r="I1022">
        <f>IFERROR(VLOOKUP(G1022,Store_Map!$A$2:$I$100,4,FALSE),"")</f>
        <v>0</v>
      </c>
      <c r="J1022">
        <f>IFERROR(VLOOKUP(G1022,Store_Map!$A$2:$I$100,5,FALSE),"")</f>
        <v>0</v>
      </c>
      <c r="K1022">
        <f>IFERROR(VLOOKUP(G1022,Store_Map!$A$2:$I$100,6,FALSE),"")</f>
        <v>0</v>
      </c>
      <c r="L1022">
        <f>IFERROR(VLOOKUP(G1022,Store_Map!$A$2:$I$100,7,FALSE),"")</f>
        <v>0</v>
      </c>
      <c r="M1022">
        <f>IFERROR(VLOOKUP(G1022,Store_Map!$A$2:$I$100,8,FALSE),"")</f>
        <v>0</v>
      </c>
      <c r="N1022">
        <f t="shared" si="135"/>
        <v>0</v>
      </c>
      <c r="O1022" t="str">
        <f t="shared" si="136"/>
        <v>PASS</v>
      </c>
      <c r="P1022" t="str">
        <f t="shared" si="137"/>
        <v>PASS</v>
      </c>
      <c r="Q1022" t="str">
        <f t="shared" si="138"/>
        <v>PASS</v>
      </c>
      <c r="R1022" t="str">
        <f t="shared" si="139"/>
        <v>PASS</v>
      </c>
      <c r="S1022" t="str">
        <f t="shared" si="140"/>
        <v>PASS</v>
      </c>
      <c r="T1022">
        <f t="shared" si="141"/>
        <v>100</v>
      </c>
      <c r="U1022" t="str">
        <f t="shared" si="142"/>
        <v>Low</v>
      </c>
      <c r="V1022" t="str">
        <f t="shared" si="143"/>
        <v>Clean</v>
      </c>
    </row>
    <row r="1023" spans="1:22" x14ac:dyDescent="0.3">
      <c r="A1023" t="str">
        <f>Raw_Data!A1023</f>
        <v>6249722</v>
      </c>
      <c r="B1023">
        <f>Raw_Data!B1023</f>
        <v>45666</v>
      </c>
      <c r="C1023" t="str">
        <f>Raw_Data!C1023</f>
        <v>IBUPROFEN 800 MG TABLET</v>
      </c>
      <c r="D1023" t="str">
        <f>Raw_Data!D1023</f>
        <v>59651036205</v>
      </c>
      <c r="E1023" t="str">
        <f>Raw_Data!E1023</f>
        <v>GIBBS, JON</v>
      </c>
      <c r="F1023" t="str">
        <f>Raw_Data!F1023</f>
        <v>1700896156</v>
      </c>
      <c r="G1023" t="str">
        <f>Raw_Data!H1023</f>
        <v>0</v>
      </c>
      <c r="H1023">
        <f>IFERROR(VLOOKUP(G1023,Store_Map!$A$2:$I$100,3,FALSE),"")</f>
        <v>0</v>
      </c>
      <c r="I1023">
        <f>IFERROR(VLOOKUP(G1023,Store_Map!$A$2:$I$100,4,FALSE),"")</f>
        <v>0</v>
      </c>
      <c r="J1023">
        <f>IFERROR(VLOOKUP(G1023,Store_Map!$A$2:$I$100,5,FALSE),"")</f>
        <v>0</v>
      </c>
      <c r="K1023">
        <f>IFERROR(VLOOKUP(G1023,Store_Map!$A$2:$I$100,6,FALSE),"")</f>
        <v>0</v>
      </c>
      <c r="L1023">
        <f>IFERROR(VLOOKUP(G1023,Store_Map!$A$2:$I$100,7,FALSE),"")</f>
        <v>0</v>
      </c>
      <c r="M1023">
        <f>IFERROR(VLOOKUP(G1023,Store_Map!$A$2:$I$100,8,FALSE),"")</f>
        <v>0</v>
      </c>
      <c r="N1023">
        <f t="shared" si="135"/>
        <v>0</v>
      </c>
      <c r="O1023" t="str">
        <f t="shared" si="136"/>
        <v>PASS</v>
      </c>
      <c r="P1023" t="str">
        <f t="shared" si="137"/>
        <v>PASS</v>
      </c>
      <c r="Q1023" t="str">
        <f t="shared" si="138"/>
        <v>PASS</v>
      </c>
      <c r="R1023" t="str">
        <f t="shared" si="139"/>
        <v>PASS</v>
      </c>
      <c r="S1023" t="str">
        <f t="shared" si="140"/>
        <v>PASS</v>
      </c>
      <c r="T1023">
        <f t="shared" si="141"/>
        <v>100</v>
      </c>
      <c r="U1023" t="str">
        <f t="shared" si="142"/>
        <v>Low</v>
      </c>
      <c r="V1023" t="str">
        <f t="shared" si="143"/>
        <v>Clean</v>
      </c>
    </row>
    <row r="1024" spans="1:22" x14ac:dyDescent="0.3">
      <c r="A1024" t="str">
        <f>Raw_Data!A1024</f>
        <v>6234194</v>
      </c>
      <c r="B1024">
        <f>Raw_Data!B1024</f>
        <v>45666</v>
      </c>
      <c r="C1024" t="str">
        <f>Raw_Data!C1024</f>
        <v>OLMSRTN-AMLDPN-HCTZ 40-10-2</v>
      </c>
      <c r="D1024" t="str">
        <f>Raw_Data!D1024</f>
        <v>49884079011</v>
      </c>
      <c r="E1024" t="str">
        <f>Raw_Data!E1024</f>
        <v>GONZALEZ, ANDREA</v>
      </c>
      <c r="F1024" t="str">
        <f>Raw_Data!F1024</f>
        <v>1336176403</v>
      </c>
      <c r="G1024" t="str">
        <f>Raw_Data!H1024</f>
        <v>0</v>
      </c>
      <c r="H1024">
        <f>IFERROR(VLOOKUP(G1024,Store_Map!$A$2:$I$100,3,FALSE),"")</f>
        <v>0</v>
      </c>
      <c r="I1024">
        <f>IFERROR(VLOOKUP(G1024,Store_Map!$A$2:$I$100,4,FALSE),"")</f>
        <v>0</v>
      </c>
      <c r="J1024">
        <f>IFERROR(VLOOKUP(G1024,Store_Map!$A$2:$I$100,5,FALSE),"")</f>
        <v>0</v>
      </c>
      <c r="K1024">
        <f>IFERROR(VLOOKUP(G1024,Store_Map!$A$2:$I$100,6,FALSE),"")</f>
        <v>0</v>
      </c>
      <c r="L1024">
        <f>IFERROR(VLOOKUP(G1024,Store_Map!$A$2:$I$100,7,FALSE),"")</f>
        <v>0</v>
      </c>
      <c r="M1024">
        <f>IFERROR(VLOOKUP(G1024,Store_Map!$A$2:$I$100,8,FALSE),"")</f>
        <v>0</v>
      </c>
      <c r="N1024">
        <f t="shared" si="135"/>
        <v>0</v>
      </c>
      <c r="O1024" t="str">
        <f t="shared" si="136"/>
        <v>PASS</v>
      </c>
      <c r="P1024" t="str">
        <f t="shared" si="137"/>
        <v>PASS</v>
      </c>
      <c r="Q1024" t="str">
        <f t="shared" si="138"/>
        <v>PASS</v>
      </c>
      <c r="R1024" t="str">
        <f t="shared" si="139"/>
        <v>PASS</v>
      </c>
      <c r="S1024" t="str">
        <f t="shared" si="140"/>
        <v>PASS</v>
      </c>
      <c r="T1024">
        <f t="shared" si="141"/>
        <v>100</v>
      </c>
      <c r="U1024" t="str">
        <f t="shared" si="142"/>
        <v>Low</v>
      </c>
      <c r="V1024" t="str">
        <f t="shared" si="143"/>
        <v>Clean</v>
      </c>
    </row>
    <row r="1025" spans="1:22" x14ac:dyDescent="0.3">
      <c r="A1025" t="str">
        <f>Raw_Data!A1025</f>
        <v>6245606</v>
      </c>
      <c r="B1025">
        <f>Raw_Data!B1025</f>
        <v>45666</v>
      </c>
      <c r="C1025" t="str">
        <f>Raw_Data!C1025</f>
        <v>OMEPRAZOLE DR 20 MG CAPSULE</v>
      </c>
      <c r="D1025" t="str">
        <f>Raw_Data!D1025</f>
        <v>68382041205</v>
      </c>
      <c r="E1025" t="str">
        <f>Raw_Data!E1025</f>
        <v>YASIN, NURA</v>
      </c>
      <c r="F1025" t="str">
        <f>Raw_Data!F1025</f>
        <v>1265518567</v>
      </c>
      <c r="G1025" t="str">
        <f>Raw_Data!H1025</f>
        <v>0</v>
      </c>
      <c r="H1025">
        <f>IFERROR(VLOOKUP(G1025,Store_Map!$A$2:$I$100,3,FALSE),"")</f>
        <v>0</v>
      </c>
      <c r="I1025">
        <f>IFERROR(VLOOKUP(G1025,Store_Map!$A$2:$I$100,4,FALSE),"")</f>
        <v>0</v>
      </c>
      <c r="J1025">
        <f>IFERROR(VLOOKUP(G1025,Store_Map!$A$2:$I$100,5,FALSE),"")</f>
        <v>0</v>
      </c>
      <c r="K1025">
        <f>IFERROR(VLOOKUP(G1025,Store_Map!$A$2:$I$100,6,FALSE),"")</f>
        <v>0</v>
      </c>
      <c r="L1025">
        <f>IFERROR(VLOOKUP(G1025,Store_Map!$A$2:$I$100,7,FALSE),"")</f>
        <v>0</v>
      </c>
      <c r="M1025">
        <f>IFERROR(VLOOKUP(G1025,Store_Map!$A$2:$I$100,8,FALSE),"")</f>
        <v>0</v>
      </c>
      <c r="N1025">
        <f t="shared" si="135"/>
        <v>0</v>
      </c>
      <c r="O1025" t="str">
        <f t="shared" si="136"/>
        <v>PASS</v>
      </c>
      <c r="P1025" t="str">
        <f t="shared" si="137"/>
        <v>PASS</v>
      </c>
      <c r="Q1025" t="str">
        <f t="shared" si="138"/>
        <v>PASS</v>
      </c>
      <c r="R1025" t="str">
        <f t="shared" si="139"/>
        <v>PASS</v>
      </c>
      <c r="S1025" t="str">
        <f t="shared" si="140"/>
        <v>PASS</v>
      </c>
      <c r="T1025">
        <f t="shared" si="141"/>
        <v>100</v>
      </c>
      <c r="U1025" t="str">
        <f t="shared" si="142"/>
        <v>Low</v>
      </c>
      <c r="V1025" t="str">
        <f t="shared" si="143"/>
        <v>Clean</v>
      </c>
    </row>
    <row r="1026" spans="1:22" x14ac:dyDescent="0.3">
      <c r="A1026" t="str">
        <f>Raw_Data!A1026</f>
        <v>6230048</v>
      </c>
      <c r="B1026">
        <f>Raw_Data!B1026</f>
        <v>45666</v>
      </c>
      <c r="C1026" t="str">
        <f>Raw_Data!C1026</f>
        <v>AMLODIPINE BESYLATE 10 MG T</v>
      </c>
      <c r="D1026" t="str">
        <f>Raw_Data!D1026</f>
        <v>29300039810</v>
      </c>
      <c r="E1026" t="str">
        <f>Raw_Data!E1026</f>
        <v>BYNE, EDMUND</v>
      </c>
      <c r="F1026" t="str">
        <f>Raw_Data!F1026</f>
        <v>1033186648</v>
      </c>
      <c r="G1026" t="str">
        <f>Raw_Data!H1026</f>
        <v>0</v>
      </c>
      <c r="H1026">
        <f>IFERROR(VLOOKUP(G1026,Store_Map!$A$2:$I$100,3,FALSE),"")</f>
        <v>0</v>
      </c>
      <c r="I1026">
        <f>IFERROR(VLOOKUP(G1026,Store_Map!$A$2:$I$100,4,FALSE),"")</f>
        <v>0</v>
      </c>
      <c r="J1026">
        <f>IFERROR(VLOOKUP(G1026,Store_Map!$A$2:$I$100,5,FALSE),"")</f>
        <v>0</v>
      </c>
      <c r="K1026">
        <f>IFERROR(VLOOKUP(G1026,Store_Map!$A$2:$I$100,6,FALSE),"")</f>
        <v>0</v>
      </c>
      <c r="L1026">
        <f>IFERROR(VLOOKUP(G1026,Store_Map!$A$2:$I$100,7,FALSE),"")</f>
        <v>0</v>
      </c>
      <c r="M1026">
        <f>IFERROR(VLOOKUP(G1026,Store_Map!$A$2:$I$100,8,FALSE),"")</f>
        <v>0</v>
      </c>
      <c r="N1026">
        <f t="shared" ref="N1026:N1089" si="144">COUNTBLANK(A1026:M1026)</f>
        <v>0</v>
      </c>
      <c r="O1026" t="str">
        <f t="shared" ref="O1026:O1089" si="145">IF(AND(F1026&lt;&gt;"",LEN(F1026)=10,ISNUMBER(--F1026)),"PASS","REVIEW")</f>
        <v>PASS</v>
      </c>
      <c r="P1026" t="str">
        <f t="shared" ref="P1026:P1089" si="146">IF(AND(D1026&lt;&gt;"",OR(LEN(D1026)=10,LEN(D1026)=11),ISNUMBER(--D1026)),"PASS","REVIEW")</f>
        <v>PASS</v>
      </c>
      <c r="Q1026" t="str">
        <f t="shared" ref="Q1026:Q1089" si="147">IF(H1026&lt;&gt;"","PASS","REVIEW")</f>
        <v>PASS</v>
      </c>
      <c r="R1026" t="str">
        <f t="shared" ref="R1026:R1089" si="148">IF(AND(I1026&lt;&gt;"",J1026&lt;&gt;"",K1026&lt;&gt;"",L1026&lt;&gt;"",M1026&lt;&gt;""),"PASS","REVIEW")</f>
        <v>PASS</v>
      </c>
      <c r="S1026" t="str">
        <f t="shared" ref="S1026:S1089" si="149">IF(OR(N1026&gt;0,O1026="REVIEW",P1026="REVIEW",Q1026="REVIEW",R1026="REVIEW"),"REVIEW","PASS")</f>
        <v>PASS</v>
      </c>
      <c r="T1026">
        <f t="shared" ref="T1026:T1089" si="150">MAX(0,100-(N1026*5)-IF(O1026="REVIEW",15,0)-IF(P1026="REVIEW",10,0)-IF(Q1026="REVIEW",10,0)-IF(R1026="REVIEW",20,0))</f>
        <v>100</v>
      </c>
      <c r="U1026" t="str">
        <f t="shared" ref="U1026:U1089" si="151">IF(T1026&gt;=90,"Low",IF(T1026&gt;=70,"Medium","High"))</f>
        <v>Low</v>
      </c>
      <c r="V1026" t="str">
        <f t="shared" ref="V1026:V1089" si="152">IF(N1026&gt;0,"Missing required fields",IF(O1026="REVIEW","Invalid provider NPI",IF(P1026="REVIEW","Invalid NDC",IF(Q1026="REVIEW","Store mapping incomplete",IF(R1026="REVIEW","Entity mapping incomplete","Clean")))))</f>
        <v>Clean</v>
      </c>
    </row>
    <row r="1027" spans="1:22" x14ac:dyDescent="0.3">
      <c r="A1027" t="str">
        <f>Raw_Data!A1027</f>
        <v>6246643</v>
      </c>
      <c r="B1027">
        <f>Raw_Data!B1027</f>
        <v>45666</v>
      </c>
      <c r="C1027" t="str">
        <f>Raw_Data!C1027</f>
        <v>ATENOLOL 25 MG TABLET</v>
      </c>
      <c r="D1027" t="str">
        <f>Raw_Data!D1027</f>
        <v>68382002210</v>
      </c>
      <c r="E1027" t="str">
        <f>Raw_Data!E1027</f>
        <v>BYNE, EDMUND</v>
      </c>
      <c r="F1027" t="str">
        <f>Raw_Data!F1027</f>
        <v>1033186648</v>
      </c>
      <c r="G1027" t="str">
        <f>Raw_Data!H1027</f>
        <v>0</v>
      </c>
      <c r="H1027">
        <f>IFERROR(VLOOKUP(G1027,Store_Map!$A$2:$I$100,3,FALSE),"")</f>
        <v>0</v>
      </c>
      <c r="I1027">
        <f>IFERROR(VLOOKUP(G1027,Store_Map!$A$2:$I$100,4,FALSE),"")</f>
        <v>0</v>
      </c>
      <c r="J1027">
        <f>IFERROR(VLOOKUP(G1027,Store_Map!$A$2:$I$100,5,FALSE),"")</f>
        <v>0</v>
      </c>
      <c r="K1027">
        <f>IFERROR(VLOOKUP(G1027,Store_Map!$A$2:$I$100,6,FALSE),"")</f>
        <v>0</v>
      </c>
      <c r="L1027">
        <f>IFERROR(VLOOKUP(G1027,Store_Map!$A$2:$I$100,7,FALSE),"")</f>
        <v>0</v>
      </c>
      <c r="M1027">
        <f>IFERROR(VLOOKUP(G1027,Store_Map!$A$2:$I$100,8,FALSE),"")</f>
        <v>0</v>
      </c>
      <c r="N1027">
        <f t="shared" si="144"/>
        <v>0</v>
      </c>
      <c r="O1027" t="str">
        <f t="shared" si="145"/>
        <v>PASS</v>
      </c>
      <c r="P1027" t="str">
        <f t="shared" si="146"/>
        <v>PASS</v>
      </c>
      <c r="Q1027" t="str">
        <f t="shared" si="147"/>
        <v>PASS</v>
      </c>
      <c r="R1027" t="str">
        <f t="shared" si="148"/>
        <v>PASS</v>
      </c>
      <c r="S1027" t="str">
        <f t="shared" si="149"/>
        <v>PASS</v>
      </c>
      <c r="T1027">
        <f t="shared" si="150"/>
        <v>100</v>
      </c>
      <c r="U1027" t="str">
        <f t="shared" si="151"/>
        <v>Low</v>
      </c>
      <c r="V1027" t="str">
        <f t="shared" si="152"/>
        <v>Clean</v>
      </c>
    </row>
    <row r="1028" spans="1:22" x14ac:dyDescent="0.3">
      <c r="A1028" t="str">
        <f>Raw_Data!A1028</f>
        <v>6246630</v>
      </c>
      <c r="B1028">
        <f>Raw_Data!B1028</f>
        <v>45666</v>
      </c>
      <c r="C1028" t="str">
        <f>Raw_Data!C1028</f>
        <v>TRULICITY 4.5 MG/0.5 ML PEN</v>
      </c>
      <c r="D1028" t="str">
        <f>Raw_Data!D1028</f>
        <v>2318280</v>
      </c>
      <c r="E1028" t="str">
        <f>Raw_Data!E1028</f>
        <v>BYNE, EDMUND</v>
      </c>
      <c r="F1028" t="str">
        <f>Raw_Data!F1028</f>
        <v>1033186648</v>
      </c>
      <c r="G1028" t="str">
        <f>Raw_Data!H1028</f>
        <v>0</v>
      </c>
      <c r="H1028">
        <f>IFERROR(VLOOKUP(G1028,Store_Map!$A$2:$I$100,3,FALSE),"")</f>
        <v>0</v>
      </c>
      <c r="I1028">
        <f>IFERROR(VLOOKUP(G1028,Store_Map!$A$2:$I$100,4,FALSE),"")</f>
        <v>0</v>
      </c>
      <c r="J1028">
        <f>IFERROR(VLOOKUP(G1028,Store_Map!$A$2:$I$100,5,FALSE),"")</f>
        <v>0</v>
      </c>
      <c r="K1028">
        <f>IFERROR(VLOOKUP(G1028,Store_Map!$A$2:$I$100,6,FALSE),"")</f>
        <v>0</v>
      </c>
      <c r="L1028">
        <f>IFERROR(VLOOKUP(G1028,Store_Map!$A$2:$I$100,7,FALSE),"")</f>
        <v>0</v>
      </c>
      <c r="M1028">
        <f>IFERROR(VLOOKUP(G1028,Store_Map!$A$2:$I$100,8,FALSE),"")</f>
        <v>0</v>
      </c>
      <c r="N1028">
        <f t="shared" si="144"/>
        <v>0</v>
      </c>
      <c r="O1028" t="str">
        <f t="shared" si="145"/>
        <v>PASS</v>
      </c>
      <c r="P1028" t="str">
        <f t="shared" si="146"/>
        <v>REVIEW</v>
      </c>
      <c r="Q1028" t="str">
        <f t="shared" si="147"/>
        <v>PASS</v>
      </c>
      <c r="R1028" t="str">
        <f t="shared" si="148"/>
        <v>PASS</v>
      </c>
      <c r="S1028" t="str">
        <f t="shared" si="149"/>
        <v>REVIEW</v>
      </c>
      <c r="T1028">
        <f t="shared" si="150"/>
        <v>90</v>
      </c>
      <c r="U1028" t="str">
        <f t="shared" si="151"/>
        <v>Low</v>
      </c>
      <c r="V1028" t="str">
        <f t="shared" si="152"/>
        <v>Invalid NDC</v>
      </c>
    </row>
    <row r="1029" spans="1:22" x14ac:dyDescent="0.3">
      <c r="A1029" t="str">
        <f>Raw_Data!A1029</f>
        <v>6251654</v>
      </c>
      <c r="B1029">
        <f>Raw_Data!B1029</f>
        <v>45666</v>
      </c>
      <c r="C1029" t="str">
        <f>Raw_Data!C1029</f>
        <v>AMOXICILLIN 500 MG CAPSULE</v>
      </c>
      <c r="D1029" t="str">
        <f>Raw_Data!D1029</f>
        <v>781261305</v>
      </c>
      <c r="E1029" t="str">
        <f>Raw_Data!E1029</f>
        <v>BYNE, EDMUND</v>
      </c>
      <c r="F1029" t="str">
        <f>Raw_Data!F1029</f>
        <v>1033186648</v>
      </c>
      <c r="G1029" t="str">
        <f>Raw_Data!H1029</f>
        <v>0</v>
      </c>
      <c r="H1029">
        <f>IFERROR(VLOOKUP(G1029,Store_Map!$A$2:$I$100,3,FALSE),"")</f>
        <v>0</v>
      </c>
      <c r="I1029">
        <f>IFERROR(VLOOKUP(G1029,Store_Map!$A$2:$I$100,4,FALSE),"")</f>
        <v>0</v>
      </c>
      <c r="J1029">
        <f>IFERROR(VLOOKUP(G1029,Store_Map!$A$2:$I$100,5,FALSE),"")</f>
        <v>0</v>
      </c>
      <c r="K1029">
        <f>IFERROR(VLOOKUP(G1029,Store_Map!$A$2:$I$100,6,FALSE),"")</f>
        <v>0</v>
      </c>
      <c r="L1029">
        <f>IFERROR(VLOOKUP(G1029,Store_Map!$A$2:$I$100,7,FALSE),"")</f>
        <v>0</v>
      </c>
      <c r="M1029">
        <f>IFERROR(VLOOKUP(G1029,Store_Map!$A$2:$I$100,8,FALSE),"")</f>
        <v>0</v>
      </c>
      <c r="N1029">
        <f t="shared" si="144"/>
        <v>0</v>
      </c>
      <c r="O1029" t="str">
        <f t="shared" si="145"/>
        <v>PASS</v>
      </c>
      <c r="P1029" t="str">
        <f t="shared" si="146"/>
        <v>REVIEW</v>
      </c>
      <c r="Q1029" t="str">
        <f t="shared" si="147"/>
        <v>PASS</v>
      </c>
      <c r="R1029" t="str">
        <f t="shared" si="148"/>
        <v>PASS</v>
      </c>
      <c r="S1029" t="str">
        <f t="shared" si="149"/>
        <v>REVIEW</v>
      </c>
      <c r="T1029">
        <f t="shared" si="150"/>
        <v>90</v>
      </c>
      <c r="U1029" t="str">
        <f t="shared" si="151"/>
        <v>Low</v>
      </c>
      <c r="V1029" t="str">
        <f t="shared" si="152"/>
        <v>Invalid NDC</v>
      </c>
    </row>
    <row r="1030" spans="1:22" x14ac:dyDescent="0.3">
      <c r="A1030" t="str">
        <f>Raw_Data!A1030</f>
        <v>6248354</v>
      </c>
      <c r="B1030">
        <f>Raw_Data!B1030</f>
        <v>45666</v>
      </c>
      <c r="C1030" t="str">
        <f>Raw_Data!C1030</f>
        <v>OZEMPIC 0.25-0.5 MG/DOSE PE</v>
      </c>
      <c r="D1030" t="str">
        <f>Raw_Data!D1030</f>
        <v>169418113</v>
      </c>
      <c r="E1030" t="str">
        <f>Raw_Data!E1030</f>
        <v>BYNE, EDMUND</v>
      </c>
      <c r="F1030" t="str">
        <f>Raw_Data!F1030</f>
        <v>1033186648</v>
      </c>
      <c r="G1030" t="str">
        <f>Raw_Data!H1030</f>
        <v>0</v>
      </c>
      <c r="H1030">
        <f>IFERROR(VLOOKUP(G1030,Store_Map!$A$2:$I$100,3,FALSE),"")</f>
        <v>0</v>
      </c>
      <c r="I1030">
        <f>IFERROR(VLOOKUP(G1030,Store_Map!$A$2:$I$100,4,FALSE),"")</f>
        <v>0</v>
      </c>
      <c r="J1030">
        <f>IFERROR(VLOOKUP(G1030,Store_Map!$A$2:$I$100,5,FALSE),"")</f>
        <v>0</v>
      </c>
      <c r="K1030">
        <f>IFERROR(VLOOKUP(G1030,Store_Map!$A$2:$I$100,6,FALSE),"")</f>
        <v>0</v>
      </c>
      <c r="L1030">
        <f>IFERROR(VLOOKUP(G1030,Store_Map!$A$2:$I$100,7,FALSE),"")</f>
        <v>0</v>
      </c>
      <c r="M1030">
        <f>IFERROR(VLOOKUP(G1030,Store_Map!$A$2:$I$100,8,FALSE),"")</f>
        <v>0</v>
      </c>
      <c r="N1030">
        <f t="shared" si="144"/>
        <v>0</v>
      </c>
      <c r="O1030" t="str">
        <f t="shared" si="145"/>
        <v>PASS</v>
      </c>
      <c r="P1030" t="str">
        <f t="shared" si="146"/>
        <v>REVIEW</v>
      </c>
      <c r="Q1030" t="str">
        <f t="shared" si="147"/>
        <v>PASS</v>
      </c>
      <c r="R1030" t="str">
        <f t="shared" si="148"/>
        <v>PASS</v>
      </c>
      <c r="S1030" t="str">
        <f t="shared" si="149"/>
        <v>REVIEW</v>
      </c>
      <c r="T1030">
        <f t="shared" si="150"/>
        <v>90</v>
      </c>
      <c r="U1030" t="str">
        <f t="shared" si="151"/>
        <v>Low</v>
      </c>
      <c r="V1030" t="str">
        <f t="shared" si="152"/>
        <v>Invalid NDC</v>
      </c>
    </row>
    <row r="1031" spans="1:22" x14ac:dyDescent="0.3">
      <c r="A1031" t="str">
        <f>Raw_Data!A1031</f>
        <v>6245920</v>
      </c>
      <c r="B1031">
        <f>Raw_Data!B1031</f>
        <v>45666</v>
      </c>
      <c r="C1031" t="str">
        <f>Raw_Data!C1031</f>
        <v>GLIMEPIRIDE 2 MG TABLET</v>
      </c>
      <c r="D1031" t="str">
        <f>Raw_Data!D1031</f>
        <v>55111032105</v>
      </c>
      <c r="E1031" t="str">
        <f>Raw_Data!E1031</f>
        <v>BYNE, EDMUND</v>
      </c>
      <c r="F1031" t="str">
        <f>Raw_Data!F1031</f>
        <v>1033186648</v>
      </c>
      <c r="G1031" t="str">
        <f>Raw_Data!H1031</f>
        <v>0</v>
      </c>
      <c r="H1031">
        <f>IFERROR(VLOOKUP(G1031,Store_Map!$A$2:$I$100,3,FALSE),"")</f>
        <v>0</v>
      </c>
      <c r="I1031">
        <f>IFERROR(VLOOKUP(G1031,Store_Map!$A$2:$I$100,4,FALSE),"")</f>
        <v>0</v>
      </c>
      <c r="J1031">
        <f>IFERROR(VLOOKUP(G1031,Store_Map!$A$2:$I$100,5,FALSE),"")</f>
        <v>0</v>
      </c>
      <c r="K1031">
        <f>IFERROR(VLOOKUP(G1031,Store_Map!$A$2:$I$100,6,FALSE),"")</f>
        <v>0</v>
      </c>
      <c r="L1031">
        <f>IFERROR(VLOOKUP(G1031,Store_Map!$A$2:$I$100,7,FALSE),"")</f>
        <v>0</v>
      </c>
      <c r="M1031">
        <f>IFERROR(VLOOKUP(G1031,Store_Map!$A$2:$I$100,8,FALSE),"")</f>
        <v>0</v>
      </c>
      <c r="N1031">
        <f t="shared" si="144"/>
        <v>0</v>
      </c>
      <c r="O1031" t="str">
        <f t="shared" si="145"/>
        <v>PASS</v>
      </c>
      <c r="P1031" t="str">
        <f t="shared" si="146"/>
        <v>PASS</v>
      </c>
      <c r="Q1031" t="str">
        <f t="shared" si="147"/>
        <v>PASS</v>
      </c>
      <c r="R1031" t="str">
        <f t="shared" si="148"/>
        <v>PASS</v>
      </c>
      <c r="S1031" t="str">
        <f t="shared" si="149"/>
        <v>PASS</v>
      </c>
      <c r="T1031">
        <f t="shared" si="150"/>
        <v>100</v>
      </c>
      <c r="U1031" t="str">
        <f t="shared" si="151"/>
        <v>Low</v>
      </c>
      <c r="V1031" t="str">
        <f t="shared" si="152"/>
        <v>Clean</v>
      </c>
    </row>
    <row r="1032" spans="1:22" x14ac:dyDescent="0.3">
      <c r="A1032" t="str">
        <f>Raw_Data!A1032</f>
        <v>6228611</v>
      </c>
      <c r="B1032">
        <f>Raw_Data!B1032</f>
        <v>45666</v>
      </c>
      <c r="C1032" t="str">
        <f>Raw_Data!C1032</f>
        <v>LOSARTAN POTASSIUM 100 MG T</v>
      </c>
      <c r="D1032" t="str">
        <f>Raw_Data!D1032</f>
        <v>65862020399</v>
      </c>
      <c r="E1032" t="str">
        <f>Raw_Data!E1032</f>
        <v>BYNE, EDMUND</v>
      </c>
      <c r="F1032" t="str">
        <f>Raw_Data!F1032</f>
        <v>1033186648</v>
      </c>
      <c r="G1032" t="str">
        <f>Raw_Data!H1032</f>
        <v>0</v>
      </c>
      <c r="H1032">
        <f>IFERROR(VLOOKUP(G1032,Store_Map!$A$2:$I$100,3,FALSE),"")</f>
        <v>0</v>
      </c>
      <c r="I1032">
        <f>IFERROR(VLOOKUP(G1032,Store_Map!$A$2:$I$100,4,FALSE),"")</f>
        <v>0</v>
      </c>
      <c r="J1032">
        <f>IFERROR(VLOOKUP(G1032,Store_Map!$A$2:$I$100,5,FALSE),"")</f>
        <v>0</v>
      </c>
      <c r="K1032">
        <f>IFERROR(VLOOKUP(G1032,Store_Map!$A$2:$I$100,6,FALSE),"")</f>
        <v>0</v>
      </c>
      <c r="L1032">
        <f>IFERROR(VLOOKUP(G1032,Store_Map!$A$2:$I$100,7,FALSE),"")</f>
        <v>0</v>
      </c>
      <c r="M1032">
        <f>IFERROR(VLOOKUP(G1032,Store_Map!$A$2:$I$100,8,FALSE),"")</f>
        <v>0</v>
      </c>
      <c r="N1032">
        <f t="shared" si="144"/>
        <v>0</v>
      </c>
      <c r="O1032" t="str">
        <f t="shared" si="145"/>
        <v>PASS</v>
      </c>
      <c r="P1032" t="str">
        <f t="shared" si="146"/>
        <v>PASS</v>
      </c>
      <c r="Q1032" t="str">
        <f t="shared" si="147"/>
        <v>PASS</v>
      </c>
      <c r="R1032" t="str">
        <f t="shared" si="148"/>
        <v>PASS</v>
      </c>
      <c r="S1032" t="str">
        <f t="shared" si="149"/>
        <v>PASS</v>
      </c>
      <c r="T1032">
        <f t="shared" si="150"/>
        <v>100</v>
      </c>
      <c r="U1032" t="str">
        <f t="shared" si="151"/>
        <v>Low</v>
      </c>
      <c r="V1032" t="str">
        <f t="shared" si="152"/>
        <v>Clean</v>
      </c>
    </row>
    <row r="1033" spans="1:22" x14ac:dyDescent="0.3">
      <c r="A1033" t="str">
        <f>Raw_Data!A1033</f>
        <v>6228609</v>
      </c>
      <c r="B1033">
        <f>Raw_Data!B1033</f>
        <v>45666</v>
      </c>
      <c r="C1033" t="str">
        <f>Raw_Data!C1033</f>
        <v>ATORVASTATIN 40 MG TABLET</v>
      </c>
      <c r="D1033" t="str">
        <f>Raw_Data!D1033</f>
        <v>67877051310</v>
      </c>
      <c r="E1033" t="str">
        <f>Raw_Data!E1033</f>
        <v>BYNE, EDMUND</v>
      </c>
      <c r="F1033" t="str">
        <f>Raw_Data!F1033</f>
        <v>1033186648</v>
      </c>
      <c r="G1033" t="str">
        <f>Raw_Data!H1033</f>
        <v>0</v>
      </c>
      <c r="H1033">
        <f>IFERROR(VLOOKUP(G1033,Store_Map!$A$2:$I$100,3,FALSE),"")</f>
        <v>0</v>
      </c>
      <c r="I1033">
        <f>IFERROR(VLOOKUP(G1033,Store_Map!$A$2:$I$100,4,FALSE),"")</f>
        <v>0</v>
      </c>
      <c r="J1033">
        <f>IFERROR(VLOOKUP(G1033,Store_Map!$A$2:$I$100,5,FALSE),"")</f>
        <v>0</v>
      </c>
      <c r="K1033">
        <f>IFERROR(VLOOKUP(G1033,Store_Map!$A$2:$I$100,6,FALSE),"")</f>
        <v>0</v>
      </c>
      <c r="L1033">
        <f>IFERROR(VLOOKUP(G1033,Store_Map!$A$2:$I$100,7,FALSE),"")</f>
        <v>0</v>
      </c>
      <c r="M1033">
        <f>IFERROR(VLOOKUP(G1033,Store_Map!$A$2:$I$100,8,FALSE),"")</f>
        <v>0</v>
      </c>
      <c r="N1033">
        <f t="shared" si="144"/>
        <v>0</v>
      </c>
      <c r="O1033" t="str">
        <f t="shared" si="145"/>
        <v>PASS</v>
      </c>
      <c r="P1033" t="str">
        <f t="shared" si="146"/>
        <v>PASS</v>
      </c>
      <c r="Q1033" t="str">
        <f t="shared" si="147"/>
        <v>PASS</v>
      </c>
      <c r="R1033" t="str">
        <f t="shared" si="148"/>
        <v>PASS</v>
      </c>
      <c r="S1033" t="str">
        <f t="shared" si="149"/>
        <v>PASS</v>
      </c>
      <c r="T1033">
        <f t="shared" si="150"/>
        <v>100</v>
      </c>
      <c r="U1033" t="str">
        <f t="shared" si="151"/>
        <v>Low</v>
      </c>
      <c r="V1033" t="str">
        <f t="shared" si="152"/>
        <v>Clean</v>
      </c>
    </row>
    <row r="1034" spans="1:22" x14ac:dyDescent="0.3">
      <c r="A1034" t="str">
        <f>Raw_Data!A1034</f>
        <v>6243702</v>
      </c>
      <c r="B1034">
        <f>Raw_Data!B1034</f>
        <v>45666</v>
      </c>
      <c r="C1034" t="str">
        <f>Raw_Data!C1034</f>
        <v>ATENOLOL-CHLORTHALI 50-25 M</v>
      </c>
      <c r="D1034" t="str">
        <f>Raw_Data!D1034</f>
        <v>591578201</v>
      </c>
      <c r="E1034" t="str">
        <f>Raw_Data!E1034</f>
        <v>BYNE, EDMUND</v>
      </c>
      <c r="F1034" t="str">
        <f>Raw_Data!F1034</f>
        <v>1033186648</v>
      </c>
      <c r="G1034" t="str">
        <f>Raw_Data!H1034</f>
        <v>0</v>
      </c>
      <c r="H1034">
        <f>IFERROR(VLOOKUP(G1034,Store_Map!$A$2:$I$100,3,FALSE),"")</f>
        <v>0</v>
      </c>
      <c r="I1034">
        <f>IFERROR(VLOOKUP(G1034,Store_Map!$A$2:$I$100,4,FALSE),"")</f>
        <v>0</v>
      </c>
      <c r="J1034">
        <f>IFERROR(VLOOKUP(G1034,Store_Map!$A$2:$I$100,5,FALSE),"")</f>
        <v>0</v>
      </c>
      <c r="K1034">
        <f>IFERROR(VLOOKUP(G1034,Store_Map!$A$2:$I$100,6,FALSE),"")</f>
        <v>0</v>
      </c>
      <c r="L1034">
        <f>IFERROR(VLOOKUP(G1034,Store_Map!$A$2:$I$100,7,FALSE),"")</f>
        <v>0</v>
      </c>
      <c r="M1034">
        <f>IFERROR(VLOOKUP(G1034,Store_Map!$A$2:$I$100,8,FALSE),"")</f>
        <v>0</v>
      </c>
      <c r="N1034">
        <f t="shared" si="144"/>
        <v>0</v>
      </c>
      <c r="O1034" t="str">
        <f t="shared" si="145"/>
        <v>PASS</v>
      </c>
      <c r="P1034" t="str">
        <f t="shared" si="146"/>
        <v>REVIEW</v>
      </c>
      <c r="Q1034" t="str">
        <f t="shared" si="147"/>
        <v>PASS</v>
      </c>
      <c r="R1034" t="str">
        <f t="shared" si="148"/>
        <v>PASS</v>
      </c>
      <c r="S1034" t="str">
        <f t="shared" si="149"/>
        <v>REVIEW</v>
      </c>
      <c r="T1034">
        <f t="shared" si="150"/>
        <v>90</v>
      </c>
      <c r="U1034" t="str">
        <f t="shared" si="151"/>
        <v>Low</v>
      </c>
      <c r="V1034" t="str">
        <f t="shared" si="152"/>
        <v>Invalid NDC</v>
      </c>
    </row>
    <row r="1035" spans="1:22" x14ac:dyDescent="0.3">
      <c r="A1035" t="str">
        <f>Raw_Data!A1035</f>
        <v>6242509</v>
      </c>
      <c r="B1035">
        <f>Raw_Data!B1035</f>
        <v>45666</v>
      </c>
      <c r="C1035" t="str">
        <f>Raw_Data!C1035</f>
        <v>SUMATRIPTAN SUCC 100 MG TAB</v>
      </c>
      <c r="D1035" t="str">
        <f>Raw_Data!D1035</f>
        <v>62756052269</v>
      </c>
      <c r="E1035" t="str">
        <f>Raw_Data!E1035</f>
        <v>BYNE, EDMUND</v>
      </c>
      <c r="F1035" t="str">
        <f>Raw_Data!F1035</f>
        <v>1033186648</v>
      </c>
      <c r="G1035" t="str">
        <f>Raw_Data!H1035</f>
        <v>0</v>
      </c>
      <c r="H1035">
        <f>IFERROR(VLOOKUP(G1035,Store_Map!$A$2:$I$100,3,FALSE),"")</f>
        <v>0</v>
      </c>
      <c r="I1035">
        <f>IFERROR(VLOOKUP(G1035,Store_Map!$A$2:$I$100,4,FALSE),"")</f>
        <v>0</v>
      </c>
      <c r="J1035">
        <f>IFERROR(VLOOKUP(G1035,Store_Map!$A$2:$I$100,5,FALSE),"")</f>
        <v>0</v>
      </c>
      <c r="K1035">
        <f>IFERROR(VLOOKUP(G1035,Store_Map!$A$2:$I$100,6,FALSE),"")</f>
        <v>0</v>
      </c>
      <c r="L1035">
        <f>IFERROR(VLOOKUP(G1035,Store_Map!$A$2:$I$100,7,FALSE),"")</f>
        <v>0</v>
      </c>
      <c r="M1035">
        <f>IFERROR(VLOOKUP(G1035,Store_Map!$A$2:$I$100,8,FALSE),"")</f>
        <v>0</v>
      </c>
      <c r="N1035">
        <f t="shared" si="144"/>
        <v>0</v>
      </c>
      <c r="O1035" t="str">
        <f t="shared" si="145"/>
        <v>PASS</v>
      </c>
      <c r="P1035" t="str">
        <f t="shared" si="146"/>
        <v>PASS</v>
      </c>
      <c r="Q1035" t="str">
        <f t="shared" si="147"/>
        <v>PASS</v>
      </c>
      <c r="R1035" t="str">
        <f t="shared" si="148"/>
        <v>PASS</v>
      </c>
      <c r="S1035" t="str">
        <f t="shared" si="149"/>
        <v>PASS</v>
      </c>
      <c r="T1035">
        <f t="shared" si="150"/>
        <v>100</v>
      </c>
      <c r="U1035" t="str">
        <f t="shared" si="151"/>
        <v>Low</v>
      </c>
      <c r="V1035" t="str">
        <f t="shared" si="152"/>
        <v>Clean</v>
      </c>
    </row>
    <row r="1036" spans="1:22" x14ac:dyDescent="0.3">
      <c r="A1036" t="str">
        <f>Raw_Data!A1036</f>
        <v>6242508</v>
      </c>
      <c r="B1036">
        <f>Raw_Data!B1036</f>
        <v>45666</v>
      </c>
      <c r="C1036" t="str">
        <f>Raw_Data!C1036</f>
        <v>OMEPRAZOLE DR 20 MG CAPSULE</v>
      </c>
      <c r="D1036" t="str">
        <f>Raw_Data!D1036</f>
        <v>68382041205</v>
      </c>
      <c r="E1036" t="str">
        <f>Raw_Data!E1036</f>
        <v>BYNE, EDMUND</v>
      </c>
      <c r="F1036" t="str">
        <f>Raw_Data!F1036</f>
        <v>1033186648</v>
      </c>
      <c r="G1036" t="str">
        <f>Raw_Data!H1036</f>
        <v>0</v>
      </c>
      <c r="H1036">
        <f>IFERROR(VLOOKUP(G1036,Store_Map!$A$2:$I$100,3,FALSE),"")</f>
        <v>0</v>
      </c>
      <c r="I1036">
        <f>IFERROR(VLOOKUP(G1036,Store_Map!$A$2:$I$100,4,FALSE),"")</f>
        <v>0</v>
      </c>
      <c r="J1036">
        <f>IFERROR(VLOOKUP(G1036,Store_Map!$A$2:$I$100,5,FALSE),"")</f>
        <v>0</v>
      </c>
      <c r="K1036">
        <f>IFERROR(VLOOKUP(G1036,Store_Map!$A$2:$I$100,6,FALSE),"")</f>
        <v>0</v>
      </c>
      <c r="L1036">
        <f>IFERROR(VLOOKUP(G1036,Store_Map!$A$2:$I$100,7,FALSE),"")</f>
        <v>0</v>
      </c>
      <c r="M1036">
        <f>IFERROR(VLOOKUP(G1036,Store_Map!$A$2:$I$100,8,FALSE),"")</f>
        <v>0</v>
      </c>
      <c r="N1036">
        <f t="shared" si="144"/>
        <v>0</v>
      </c>
      <c r="O1036" t="str">
        <f t="shared" si="145"/>
        <v>PASS</v>
      </c>
      <c r="P1036" t="str">
        <f t="shared" si="146"/>
        <v>PASS</v>
      </c>
      <c r="Q1036" t="str">
        <f t="shared" si="147"/>
        <v>PASS</v>
      </c>
      <c r="R1036" t="str">
        <f t="shared" si="148"/>
        <v>PASS</v>
      </c>
      <c r="S1036" t="str">
        <f t="shared" si="149"/>
        <v>PASS</v>
      </c>
      <c r="T1036">
        <f t="shared" si="150"/>
        <v>100</v>
      </c>
      <c r="U1036" t="str">
        <f t="shared" si="151"/>
        <v>Low</v>
      </c>
      <c r="V1036" t="str">
        <f t="shared" si="152"/>
        <v>Clean</v>
      </c>
    </row>
    <row r="1037" spans="1:22" x14ac:dyDescent="0.3">
      <c r="A1037" t="str">
        <f>Raw_Data!A1037</f>
        <v>6242507</v>
      </c>
      <c r="B1037">
        <f>Raw_Data!B1037</f>
        <v>45666</v>
      </c>
      <c r="C1037" t="str">
        <f>Raw_Data!C1037</f>
        <v>AMITRIPTYLINE HCL 25 MG TAB</v>
      </c>
      <c r="D1037" t="str">
        <f>Raw_Data!D1037</f>
        <v>70710122601</v>
      </c>
      <c r="E1037" t="str">
        <f>Raw_Data!E1037</f>
        <v>BYNE, EDMUND</v>
      </c>
      <c r="F1037" t="str">
        <f>Raw_Data!F1037</f>
        <v>1033186648</v>
      </c>
      <c r="G1037" t="str">
        <f>Raw_Data!H1037</f>
        <v>0</v>
      </c>
      <c r="H1037">
        <f>IFERROR(VLOOKUP(G1037,Store_Map!$A$2:$I$100,3,FALSE),"")</f>
        <v>0</v>
      </c>
      <c r="I1037">
        <f>IFERROR(VLOOKUP(G1037,Store_Map!$A$2:$I$100,4,FALSE),"")</f>
        <v>0</v>
      </c>
      <c r="J1037">
        <f>IFERROR(VLOOKUP(G1037,Store_Map!$A$2:$I$100,5,FALSE),"")</f>
        <v>0</v>
      </c>
      <c r="K1037">
        <f>IFERROR(VLOOKUP(G1037,Store_Map!$A$2:$I$100,6,FALSE),"")</f>
        <v>0</v>
      </c>
      <c r="L1037">
        <f>IFERROR(VLOOKUP(G1037,Store_Map!$A$2:$I$100,7,FALSE),"")</f>
        <v>0</v>
      </c>
      <c r="M1037">
        <f>IFERROR(VLOOKUP(G1037,Store_Map!$A$2:$I$100,8,FALSE),"")</f>
        <v>0</v>
      </c>
      <c r="N1037">
        <f t="shared" si="144"/>
        <v>0</v>
      </c>
      <c r="O1037" t="str">
        <f t="shared" si="145"/>
        <v>PASS</v>
      </c>
      <c r="P1037" t="str">
        <f t="shared" si="146"/>
        <v>PASS</v>
      </c>
      <c r="Q1037" t="str">
        <f t="shared" si="147"/>
        <v>PASS</v>
      </c>
      <c r="R1037" t="str">
        <f t="shared" si="148"/>
        <v>PASS</v>
      </c>
      <c r="S1037" t="str">
        <f t="shared" si="149"/>
        <v>PASS</v>
      </c>
      <c r="T1037">
        <f t="shared" si="150"/>
        <v>100</v>
      </c>
      <c r="U1037" t="str">
        <f t="shared" si="151"/>
        <v>Low</v>
      </c>
      <c r="V1037" t="str">
        <f t="shared" si="152"/>
        <v>Clean</v>
      </c>
    </row>
    <row r="1038" spans="1:22" x14ac:dyDescent="0.3">
      <c r="A1038" t="str">
        <f>Raw_Data!A1038</f>
        <v>6248779</v>
      </c>
      <c r="B1038">
        <f>Raw_Data!B1038</f>
        <v>45666</v>
      </c>
      <c r="C1038" t="str">
        <f>Raw_Data!C1038</f>
        <v>IRBESARTAN 150 MG TABLET</v>
      </c>
      <c r="D1038" t="str">
        <f>Raw_Data!D1038</f>
        <v>31722073030</v>
      </c>
      <c r="E1038" t="str">
        <f>Raw_Data!E1038</f>
        <v>YASIN, NURA</v>
      </c>
      <c r="F1038" t="str">
        <f>Raw_Data!F1038</f>
        <v>1265518567</v>
      </c>
      <c r="G1038" t="str">
        <f>Raw_Data!H1038</f>
        <v>0</v>
      </c>
      <c r="H1038">
        <f>IFERROR(VLOOKUP(G1038,Store_Map!$A$2:$I$100,3,FALSE),"")</f>
        <v>0</v>
      </c>
      <c r="I1038">
        <f>IFERROR(VLOOKUP(G1038,Store_Map!$A$2:$I$100,4,FALSE),"")</f>
        <v>0</v>
      </c>
      <c r="J1038">
        <f>IFERROR(VLOOKUP(G1038,Store_Map!$A$2:$I$100,5,FALSE),"")</f>
        <v>0</v>
      </c>
      <c r="K1038">
        <f>IFERROR(VLOOKUP(G1038,Store_Map!$A$2:$I$100,6,FALSE),"")</f>
        <v>0</v>
      </c>
      <c r="L1038">
        <f>IFERROR(VLOOKUP(G1038,Store_Map!$A$2:$I$100,7,FALSE),"")</f>
        <v>0</v>
      </c>
      <c r="M1038">
        <f>IFERROR(VLOOKUP(G1038,Store_Map!$A$2:$I$100,8,FALSE),"")</f>
        <v>0</v>
      </c>
      <c r="N1038">
        <f t="shared" si="144"/>
        <v>0</v>
      </c>
      <c r="O1038" t="str">
        <f t="shared" si="145"/>
        <v>PASS</v>
      </c>
      <c r="P1038" t="str">
        <f t="shared" si="146"/>
        <v>PASS</v>
      </c>
      <c r="Q1038" t="str">
        <f t="shared" si="147"/>
        <v>PASS</v>
      </c>
      <c r="R1038" t="str">
        <f t="shared" si="148"/>
        <v>PASS</v>
      </c>
      <c r="S1038" t="str">
        <f t="shared" si="149"/>
        <v>PASS</v>
      </c>
      <c r="T1038">
        <f t="shared" si="150"/>
        <v>100</v>
      </c>
      <c r="U1038" t="str">
        <f t="shared" si="151"/>
        <v>Low</v>
      </c>
      <c r="V1038" t="str">
        <f t="shared" si="152"/>
        <v>Clean</v>
      </c>
    </row>
    <row r="1039" spans="1:22" x14ac:dyDescent="0.3">
      <c r="A1039" t="str">
        <f>Raw_Data!A1039</f>
        <v>6244447</v>
      </c>
      <c r="B1039">
        <f>Raw_Data!B1039</f>
        <v>45666</v>
      </c>
      <c r="C1039" t="str">
        <f>Raw_Data!C1039</f>
        <v>METOPROLOL TARTRATE 25 MG T</v>
      </c>
      <c r="D1039" t="str">
        <f>Raw_Data!D1039</f>
        <v>65862006299</v>
      </c>
      <c r="E1039" t="str">
        <f>Raw_Data!E1039</f>
        <v>BYNE, EDMUND</v>
      </c>
      <c r="F1039" t="str">
        <f>Raw_Data!F1039</f>
        <v>1033186648</v>
      </c>
      <c r="G1039" t="str">
        <f>Raw_Data!H1039</f>
        <v>0</v>
      </c>
      <c r="H1039">
        <f>IFERROR(VLOOKUP(G1039,Store_Map!$A$2:$I$100,3,FALSE),"")</f>
        <v>0</v>
      </c>
      <c r="I1039">
        <f>IFERROR(VLOOKUP(G1039,Store_Map!$A$2:$I$100,4,FALSE),"")</f>
        <v>0</v>
      </c>
      <c r="J1039">
        <f>IFERROR(VLOOKUP(G1039,Store_Map!$A$2:$I$100,5,FALSE),"")</f>
        <v>0</v>
      </c>
      <c r="K1039">
        <f>IFERROR(VLOOKUP(G1039,Store_Map!$A$2:$I$100,6,FALSE),"")</f>
        <v>0</v>
      </c>
      <c r="L1039">
        <f>IFERROR(VLOOKUP(G1039,Store_Map!$A$2:$I$100,7,FALSE),"")</f>
        <v>0</v>
      </c>
      <c r="M1039">
        <f>IFERROR(VLOOKUP(G1039,Store_Map!$A$2:$I$100,8,FALSE),"")</f>
        <v>0</v>
      </c>
      <c r="N1039">
        <f t="shared" si="144"/>
        <v>0</v>
      </c>
      <c r="O1039" t="str">
        <f t="shared" si="145"/>
        <v>PASS</v>
      </c>
      <c r="P1039" t="str">
        <f t="shared" si="146"/>
        <v>PASS</v>
      </c>
      <c r="Q1039" t="str">
        <f t="shared" si="147"/>
        <v>PASS</v>
      </c>
      <c r="R1039" t="str">
        <f t="shared" si="148"/>
        <v>PASS</v>
      </c>
      <c r="S1039" t="str">
        <f t="shared" si="149"/>
        <v>PASS</v>
      </c>
      <c r="T1039">
        <f t="shared" si="150"/>
        <v>100</v>
      </c>
      <c r="U1039" t="str">
        <f t="shared" si="151"/>
        <v>Low</v>
      </c>
      <c r="V1039" t="str">
        <f t="shared" si="152"/>
        <v>Clean</v>
      </c>
    </row>
    <row r="1040" spans="1:22" x14ac:dyDescent="0.3">
      <c r="A1040" t="str">
        <f>Raw_Data!A1040</f>
        <v>6231356</v>
      </c>
      <c r="B1040">
        <f>Raw_Data!B1040</f>
        <v>45666</v>
      </c>
      <c r="C1040" t="str">
        <f>Raw_Data!C1040</f>
        <v>CITALOPRAM HBR 10 MG TABLET</v>
      </c>
      <c r="D1040" t="str">
        <f>Raw_Data!D1040</f>
        <v>378623101</v>
      </c>
      <c r="E1040" t="str">
        <f>Raw_Data!E1040</f>
        <v>BYNE, EDMUND</v>
      </c>
      <c r="F1040" t="str">
        <f>Raw_Data!F1040</f>
        <v>1033186648</v>
      </c>
      <c r="G1040" t="str">
        <f>Raw_Data!H1040</f>
        <v>0</v>
      </c>
      <c r="H1040">
        <f>IFERROR(VLOOKUP(G1040,Store_Map!$A$2:$I$100,3,FALSE),"")</f>
        <v>0</v>
      </c>
      <c r="I1040">
        <f>IFERROR(VLOOKUP(G1040,Store_Map!$A$2:$I$100,4,FALSE),"")</f>
        <v>0</v>
      </c>
      <c r="J1040">
        <f>IFERROR(VLOOKUP(G1040,Store_Map!$A$2:$I$100,5,FALSE),"")</f>
        <v>0</v>
      </c>
      <c r="K1040">
        <f>IFERROR(VLOOKUP(G1040,Store_Map!$A$2:$I$100,6,FALSE),"")</f>
        <v>0</v>
      </c>
      <c r="L1040">
        <f>IFERROR(VLOOKUP(G1040,Store_Map!$A$2:$I$100,7,FALSE),"")</f>
        <v>0</v>
      </c>
      <c r="M1040">
        <f>IFERROR(VLOOKUP(G1040,Store_Map!$A$2:$I$100,8,FALSE),"")</f>
        <v>0</v>
      </c>
      <c r="N1040">
        <f t="shared" si="144"/>
        <v>0</v>
      </c>
      <c r="O1040" t="str">
        <f t="shared" si="145"/>
        <v>PASS</v>
      </c>
      <c r="P1040" t="str">
        <f t="shared" si="146"/>
        <v>REVIEW</v>
      </c>
      <c r="Q1040" t="str">
        <f t="shared" si="147"/>
        <v>PASS</v>
      </c>
      <c r="R1040" t="str">
        <f t="shared" si="148"/>
        <v>PASS</v>
      </c>
      <c r="S1040" t="str">
        <f t="shared" si="149"/>
        <v>REVIEW</v>
      </c>
      <c r="T1040">
        <f t="shared" si="150"/>
        <v>90</v>
      </c>
      <c r="U1040" t="str">
        <f t="shared" si="151"/>
        <v>Low</v>
      </c>
      <c r="V1040" t="str">
        <f t="shared" si="152"/>
        <v>Invalid NDC</v>
      </c>
    </row>
    <row r="1041" spans="1:22" x14ac:dyDescent="0.3">
      <c r="A1041" t="str">
        <f>Raw_Data!A1041</f>
        <v>6249962</v>
      </c>
      <c r="B1041">
        <f>Raw_Data!B1041</f>
        <v>45666</v>
      </c>
      <c r="C1041" t="str">
        <f>Raw_Data!C1041</f>
        <v>LEVOTHYROXINE 50 MCG TABLET</v>
      </c>
      <c r="D1041" t="str">
        <f>Raw_Data!D1041</f>
        <v>68180096609</v>
      </c>
      <c r="E1041" t="str">
        <f>Raw_Data!E1041</f>
        <v>GIBBS, JON</v>
      </c>
      <c r="F1041" t="str">
        <f>Raw_Data!F1041</f>
        <v>1700896156</v>
      </c>
      <c r="G1041" t="str">
        <f>Raw_Data!H1041</f>
        <v>0</v>
      </c>
      <c r="H1041">
        <f>IFERROR(VLOOKUP(G1041,Store_Map!$A$2:$I$100,3,FALSE),"")</f>
        <v>0</v>
      </c>
      <c r="I1041">
        <f>IFERROR(VLOOKUP(G1041,Store_Map!$A$2:$I$100,4,FALSE),"")</f>
        <v>0</v>
      </c>
      <c r="J1041">
        <f>IFERROR(VLOOKUP(G1041,Store_Map!$A$2:$I$100,5,FALSE),"")</f>
        <v>0</v>
      </c>
      <c r="K1041">
        <f>IFERROR(VLOOKUP(G1041,Store_Map!$A$2:$I$100,6,FALSE),"")</f>
        <v>0</v>
      </c>
      <c r="L1041">
        <f>IFERROR(VLOOKUP(G1041,Store_Map!$A$2:$I$100,7,FALSE),"")</f>
        <v>0</v>
      </c>
      <c r="M1041">
        <f>IFERROR(VLOOKUP(G1041,Store_Map!$A$2:$I$100,8,FALSE),"")</f>
        <v>0</v>
      </c>
      <c r="N1041">
        <f t="shared" si="144"/>
        <v>0</v>
      </c>
      <c r="O1041" t="str">
        <f t="shared" si="145"/>
        <v>PASS</v>
      </c>
      <c r="P1041" t="str">
        <f t="shared" si="146"/>
        <v>PASS</v>
      </c>
      <c r="Q1041" t="str">
        <f t="shared" si="147"/>
        <v>PASS</v>
      </c>
      <c r="R1041" t="str">
        <f t="shared" si="148"/>
        <v>PASS</v>
      </c>
      <c r="S1041" t="str">
        <f t="shared" si="149"/>
        <v>PASS</v>
      </c>
      <c r="T1041">
        <f t="shared" si="150"/>
        <v>100</v>
      </c>
      <c r="U1041" t="str">
        <f t="shared" si="151"/>
        <v>Low</v>
      </c>
      <c r="V1041" t="str">
        <f t="shared" si="152"/>
        <v>Clean</v>
      </c>
    </row>
    <row r="1042" spans="1:22" x14ac:dyDescent="0.3">
      <c r="A1042" t="str">
        <f>Raw_Data!A1042</f>
        <v>6245706</v>
      </c>
      <c r="B1042">
        <f>Raw_Data!B1042</f>
        <v>45666</v>
      </c>
      <c r="C1042" t="str">
        <f>Raw_Data!C1042</f>
        <v>CHLORTHALIDONE 50 MG TABLET</v>
      </c>
      <c r="D1042" t="str">
        <f>Raw_Data!D1042</f>
        <v>75834011001</v>
      </c>
      <c r="E1042" t="str">
        <f>Raw_Data!E1042</f>
        <v>GIBBS, JON</v>
      </c>
      <c r="F1042" t="str">
        <f>Raw_Data!F1042</f>
        <v>1700896156</v>
      </c>
      <c r="G1042" t="str">
        <f>Raw_Data!H1042</f>
        <v>0</v>
      </c>
      <c r="H1042">
        <f>IFERROR(VLOOKUP(G1042,Store_Map!$A$2:$I$100,3,FALSE),"")</f>
        <v>0</v>
      </c>
      <c r="I1042">
        <f>IFERROR(VLOOKUP(G1042,Store_Map!$A$2:$I$100,4,FALSE),"")</f>
        <v>0</v>
      </c>
      <c r="J1042">
        <f>IFERROR(VLOOKUP(G1042,Store_Map!$A$2:$I$100,5,FALSE),"")</f>
        <v>0</v>
      </c>
      <c r="K1042">
        <f>IFERROR(VLOOKUP(G1042,Store_Map!$A$2:$I$100,6,FALSE),"")</f>
        <v>0</v>
      </c>
      <c r="L1042">
        <f>IFERROR(VLOOKUP(G1042,Store_Map!$A$2:$I$100,7,FALSE),"")</f>
        <v>0</v>
      </c>
      <c r="M1042">
        <f>IFERROR(VLOOKUP(G1042,Store_Map!$A$2:$I$100,8,FALSE),"")</f>
        <v>0</v>
      </c>
      <c r="N1042">
        <f t="shared" si="144"/>
        <v>0</v>
      </c>
      <c r="O1042" t="str">
        <f t="shared" si="145"/>
        <v>PASS</v>
      </c>
      <c r="P1042" t="str">
        <f t="shared" si="146"/>
        <v>PASS</v>
      </c>
      <c r="Q1042" t="str">
        <f t="shared" si="147"/>
        <v>PASS</v>
      </c>
      <c r="R1042" t="str">
        <f t="shared" si="148"/>
        <v>PASS</v>
      </c>
      <c r="S1042" t="str">
        <f t="shared" si="149"/>
        <v>PASS</v>
      </c>
      <c r="T1042">
        <f t="shared" si="150"/>
        <v>100</v>
      </c>
      <c r="U1042" t="str">
        <f t="shared" si="151"/>
        <v>Low</v>
      </c>
      <c r="V1042" t="str">
        <f t="shared" si="152"/>
        <v>Clean</v>
      </c>
    </row>
    <row r="1043" spans="1:22" x14ac:dyDescent="0.3">
      <c r="A1043" t="str">
        <f>Raw_Data!A1043</f>
        <v>6246146</v>
      </c>
      <c r="B1043">
        <f>Raw_Data!B1043</f>
        <v>45666</v>
      </c>
      <c r="C1043" t="str">
        <f>Raw_Data!C1043</f>
        <v>ONDANSETRON HCL 4 MG TABLET</v>
      </c>
      <c r="D1043" t="str">
        <f>Raw_Data!D1043</f>
        <v>65862018730</v>
      </c>
      <c r="E1043" t="str">
        <f>Raw_Data!E1043</f>
        <v>GIBBS, JON</v>
      </c>
      <c r="F1043" t="str">
        <f>Raw_Data!F1043</f>
        <v>1700896156</v>
      </c>
      <c r="G1043" t="str">
        <f>Raw_Data!H1043</f>
        <v>0</v>
      </c>
      <c r="H1043">
        <f>IFERROR(VLOOKUP(G1043,Store_Map!$A$2:$I$100,3,FALSE),"")</f>
        <v>0</v>
      </c>
      <c r="I1043">
        <f>IFERROR(VLOOKUP(G1043,Store_Map!$A$2:$I$100,4,FALSE),"")</f>
        <v>0</v>
      </c>
      <c r="J1043">
        <f>IFERROR(VLOOKUP(G1043,Store_Map!$A$2:$I$100,5,FALSE),"")</f>
        <v>0</v>
      </c>
      <c r="K1043">
        <f>IFERROR(VLOOKUP(G1043,Store_Map!$A$2:$I$100,6,FALSE),"")</f>
        <v>0</v>
      </c>
      <c r="L1043">
        <f>IFERROR(VLOOKUP(G1043,Store_Map!$A$2:$I$100,7,FALSE),"")</f>
        <v>0</v>
      </c>
      <c r="M1043">
        <f>IFERROR(VLOOKUP(G1043,Store_Map!$A$2:$I$100,8,FALSE),"")</f>
        <v>0</v>
      </c>
      <c r="N1043">
        <f t="shared" si="144"/>
        <v>0</v>
      </c>
      <c r="O1043" t="str">
        <f t="shared" si="145"/>
        <v>PASS</v>
      </c>
      <c r="P1043" t="str">
        <f t="shared" si="146"/>
        <v>PASS</v>
      </c>
      <c r="Q1043" t="str">
        <f t="shared" si="147"/>
        <v>PASS</v>
      </c>
      <c r="R1043" t="str">
        <f t="shared" si="148"/>
        <v>PASS</v>
      </c>
      <c r="S1043" t="str">
        <f t="shared" si="149"/>
        <v>PASS</v>
      </c>
      <c r="T1043">
        <f t="shared" si="150"/>
        <v>100</v>
      </c>
      <c r="U1043" t="str">
        <f t="shared" si="151"/>
        <v>Low</v>
      </c>
      <c r="V1043" t="str">
        <f t="shared" si="152"/>
        <v>Clean</v>
      </c>
    </row>
    <row r="1044" spans="1:22" x14ac:dyDescent="0.3">
      <c r="A1044" t="str">
        <f>Raw_Data!A1044</f>
        <v>6251657</v>
      </c>
      <c r="B1044">
        <f>Raw_Data!B1044</f>
        <v>45666</v>
      </c>
      <c r="C1044" t="str">
        <f>Raw_Data!C1044</f>
        <v>AMLODIPINE BESYLATE 10 MG T</v>
      </c>
      <c r="D1044" t="str">
        <f>Raw_Data!D1044</f>
        <v>69097012815</v>
      </c>
      <c r="E1044" t="str">
        <f>Raw_Data!E1044</f>
        <v>GIBBS, JON</v>
      </c>
      <c r="F1044" t="str">
        <f>Raw_Data!F1044</f>
        <v>1700896156</v>
      </c>
      <c r="G1044" t="str">
        <f>Raw_Data!H1044</f>
        <v>0</v>
      </c>
      <c r="H1044">
        <f>IFERROR(VLOOKUP(G1044,Store_Map!$A$2:$I$100,3,FALSE),"")</f>
        <v>0</v>
      </c>
      <c r="I1044">
        <f>IFERROR(VLOOKUP(G1044,Store_Map!$A$2:$I$100,4,FALSE),"")</f>
        <v>0</v>
      </c>
      <c r="J1044">
        <f>IFERROR(VLOOKUP(G1044,Store_Map!$A$2:$I$100,5,FALSE),"")</f>
        <v>0</v>
      </c>
      <c r="K1044">
        <f>IFERROR(VLOOKUP(G1044,Store_Map!$A$2:$I$100,6,FALSE),"")</f>
        <v>0</v>
      </c>
      <c r="L1044">
        <f>IFERROR(VLOOKUP(G1044,Store_Map!$A$2:$I$100,7,FALSE),"")</f>
        <v>0</v>
      </c>
      <c r="M1044">
        <f>IFERROR(VLOOKUP(G1044,Store_Map!$A$2:$I$100,8,FALSE),"")</f>
        <v>0</v>
      </c>
      <c r="N1044">
        <f t="shared" si="144"/>
        <v>0</v>
      </c>
      <c r="O1044" t="str">
        <f t="shared" si="145"/>
        <v>PASS</v>
      </c>
      <c r="P1044" t="str">
        <f t="shared" si="146"/>
        <v>PASS</v>
      </c>
      <c r="Q1044" t="str">
        <f t="shared" si="147"/>
        <v>PASS</v>
      </c>
      <c r="R1044" t="str">
        <f t="shared" si="148"/>
        <v>PASS</v>
      </c>
      <c r="S1044" t="str">
        <f t="shared" si="149"/>
        <v>PASS</v>
      </c>
      <c r="T1044">
        <f t="shared" si="150"/>
        <v>100</v>
      </c>
      <c r="U1044" t="str">
        <f t="shared" si="151"/>
        <v>Low</v>
      </c>
      <c r="V1044" t="str">
        <f t="shared" si="152"/>
        <v>Clean</v>
      </c>
    </row>
    <row r="1045" spans="1:22" x14ac:dyDescent="0.3">
      <c r="A1045" t="str">
        <f>Raw_Data!A1045</f>
        <v>6251658</v>
      </c>
      <c r="B1045">
        <f>Raw_Data!B1045</f>
        <v>45666</v>
      </c>
      <c r="C1045" t="str">
        <f>Raw_Data!C1045</f>
        <v>AZITHROMYCIN 250 MG TABLET</v>
      </c>
      <c r="D1045" t="str">
        <f>Raw_Data!D1045</f>
        <v>50111078751</v>
      </c>
      <c r="E1045" t="str">
        <f>Raw_Data!E1045</f>
        <v>GIBBS, JON</v>
      </c>
      <c r="F1045" t="str">
        <f>Raw_Data!F1045</f>
        <v>1700896156</v>
      </c>
      <c r="G1045" t="str">
        <f>Raw_Data!H1045</f>
        <v>0</v>
      </c>
      <c r="H1045">
        <f>IFERROR(VLOOKUP(G1045,Store_Map!$A$2:$I$100,3,FALSE),"")</f>
        <v>0</v>
      </c>
      <c r="I1045">
        <f>IFERROR(VLOOKUP(G1045,Store_Map!$A$2:$I$100,4,FALSE),"")</f>
        <v>0</v>
      </c>
      <c r="J1045">
        <f>IFERROR(VLOOKUP(G1045,Store_Map!$A$2:$I$100,5,FALSE),"")</f>
        <v>0</v>
      </c>
      <c r="K1045">
        <f>IFERROR(VLOOKUP(G1045,Store_Map!$A$2:$I$100,6,FALSE),"")</f>
        <v>0</v>
      </c>
      <c r="L1045">
        <f>IFERROR(VLOOKUP(G1045,Store_Map!$A$2:$I$100,7,FALSE),"")</f>
        <v>0</v>
      </c>
      <c r="M1045">
        <f>IFERROR(VLOOKUP(G1045,Store_Map!$A$2:$I$100,8,FALSE),"")</f>
        <v>0</v>
      </c>
      <c r="N1045">
        <f t="shared" si="144"/>
        <v>0</v>
      </c>
      <c r="O1045" t="str">
        <f t="shared" si="145"/>
        <v>PASS</v>
      </c>
      <c r="P1045" t="str">
        <f t="shared" si="146"/>
        <v>PASS</v>
      </c>
      <c r="Q1045" t="str">
        <f t="shared" si="147"/>
        <v>PASS</v>
      </c>
      <c r="R1045" t="str">
        <f t="shared" si="148"/>
        <v>PASS</v>
      </c>
      <c r="S1045" t="str">
        <f t="shared" si="149"/>
        <v>PASS</v>
      </c>
      <c r="T1045">
        <f t="shared" si="150"/>
        <v>100</v>
      </c>
      <c r="U1045" t="str">
        <f t="shared" si="151"/>
        <v>Low</v>
      </c>
      <c r="V1045" t="str">
        <f t="shared" si="152"/>
        <v>Clean</v>
      </c>
    </row>
    <row r="1046" spans="1:22" x14ac:dyDescent="0.3">
      <c r="A1046" t="str">
        <f>Raw_Data!A1046</f>
        <v>6239218</v>
      </c>
      <c r="B1046">
        <f>Raw_Data!B1046</f>
        <v>45666</v>
      </c>
      <c r="C1046" t="str">
        <f>Raw_Data!C1046</f>
        <v>GLIMEPIRIDE 2 MG TABLET</v>
      </c>
      <c r="D1046" t="str">
        <f>Raw_Data!D1046</f>
        <v>55111032105</v>
      </c>
      <c r="E1046" t="str">
        <f>Raw_Data!E1046</f>
        <v>GIBBS, JON</v>
      </c>
      <c r="F1046" t="str">
        <f>Raw_Data!F1046</f>
        <v>1700896156</v>
      </c>
      <c r="G1046" t="str">
        <f>Raw_Data!H1046</f>
        <v>0</v>
      </c>
      <c r="H1046">
        <f>IFERROR(VLOOKUP(G1046,Store_Map!$A$2:$I$100,3,FALSE),"")</f>
        <v>0</v>
      </c>
      <c r="I1046">
        <f>IFERROR(VLOOKUP(G1046,Store_Map!$A$2:$I$100,4,FALSE),"")</f>
        <v>0</v>
      </c>
      <c r="J1046">
        <f>IFERROR(VLOOKUP(G1046,Store_Map!$A$2:$I$100,5,FALSE),"")</f>
        <v>0</v>
      </c>
      <c r="K1046">
        <f>IFERROR(VLOOKUP(G1046,Store_Map!$A$2:$I$100,6,FALSE),"")</f>
        <v>0</v>
      </c>
      <c r="L1046">
        <f>IFERROR(VLOOKUP(G1046,Store_Map!$A$2:$I$100,7,FALSE),"")</f>
        <v>0</v>
      </c>
      <c r="M1046">
        <f>IFERROR(VLOOKUP(G1046,Store_Map!$A$2:$I$100,8,FALSE),"")</f>
        <v>0</v>
      </c>
      <c r="N1046">
        <f t="shared" si="144"/>
        <v>0</v>
      </c>
      <c r="O1046" t="str">
        <f t="shared" si="145"/>
        <v>PASS</v>
      </c>
      <c r="P1046" t="str">
        <f t="shared" si="146"/>
        <v>PASS</v>
      </c>
      <c r="Q1046" t="str">
        <f t="shared" si="147"/>
        <v>PASS</v>
      </c>
      <c r="R1046" t="str">
        <f t="shared" si="148"/>
        <v>PASS</v>
      </c>
      <c r="S1046" t="str">
        <f t="shared" si="149"/>
        <v>PASS</v>
      </c>
      <c r="T1046">
        <f t="shared" si="150"/>
        <v>100</v>
      </c>
      <c r="U1046" t="str">
        <f t="shared" si="151"/>
        <v>Low</v>
      </c>
      <c r="V1046" t="str">
        <f t="shared" si="152"/>
        <v>Clean</v>
      </c>
    </row>
    <row r="1047" spans="1:22" x14ac:dyDescent="0.3">
      <c r="A1047" t="str">
        <f>Raw_Data!A1047</f>
        <v>6251659</v>
      </c>
      <c r="B1047">
        <f>Raw_Data!B1047</f>
        <v>45666</v>
      </c>
      <c r="C1047" t="str">
        <f>Raw_Data!C1047</f>
        <v>*LUBIPROSTONE 24 MCG CAPSUL</v>
      </c>
      <c r="D1047" t="str">
        <f>Raw_Data!D1047</f>
        <v>43598016860</v>
      </c>
      <c r="E1047" t="str">
        <f>Raw_Data!E1047</f>
        <v>REED, ANDREA</v>
      </c>
      <c r="F1047" t="str">
        <f>Raw_Data!F1047</f>
        <v>1225766629</v>
      </c>
      <c r="G1047" t="str">
        <f>Raw_Data!H1047</f>
        <v>0</v>
      </c>
      <c r="H1047">
        <f>IFERROR(VLOOKUP(G1047,Store_Map!$A$2:$I$100,3,FALSE),"")</f>
        <v>0</v>
      </c>
      <c r="I1047">
        <f>IFERROR(VLOOKUP(G1047,Store_Map!$A$2:$I$100,4,FALSE),"")</f>
        <v>0</v>
      </c>
      <c r="J1047">
        <f>IFERROR(VLOOKUP(G1047,Store_Map!$A$2:$I$100,5,FALSE),"")</f>
        <v>0</v>
      </c>
      <c r="K1047">
        <f>IFERROR(VLOOKUP(G1047,Store_Map!$A$2:$I$100,6,FALSE),"")</f>
        <v>0</v>
      </c>
      <c r="L1047">
        <f>IFERROR(VLOOKUP(G1047,Store_Map!$A$2:$I$100,7,FALSE),"")</f>
        <v>0</v>
      </c>
      <c r="M1047">
        <f>IFERROR(VLOOKUP(G1047,Store_Map!$A$2:$I$100,8,FALSE),"")</f>
        <v>0</v>
      </c>
      <c r="N1047">
        <f t="shared" si="144"/>
        <v>0</v>
      </c>
      <c r="O1047" t="str">
        <f t="shared" si="145"/>
        <v>PASS</v>
      </c>
      <c r="P1047" t="str">
        <f t="shared" si="146"/>
        <v>PASS</v>
      </c>
      <c r="Q1047" t="str">
        <f t="shared" si="147"/>
        <v>PASS</v>
      </c>
      <c r="R1047" t="str">
        <f t="shared" si="148"/>
        <v>PASS</v>
      </c>
      <c r="S1047" t="str">
        <f t="shared" si="149"/>
        <v>PASS</v>
      </c>
      <c r="T1047">
        <f t="shared" si="150"/>
        <v>100</v>
      </c>
      <c r="U1047" t="str">
        <f t="shared" si="151"/>
        <v>Low</v>
      </c>
      <c r="V1047" t="str">
        <f t="shared" si="152"/>
        <v>Clean</v>
      </c>
    </row>
    <row r="1048" spans="1:22" x14ac:dyDescent="0.3">
      <c r="A1048" t="str">
        <f>Raw_Data!A1048</f>
        <v>6251660</v>
      </c>
      <c r="B1048">
        <f>Raw_Data!B1048</f>
        <v>45666</v>
      </c>
      <c r="C1048" t="str">
        <f>Raw_Data!C1048</f>
        <v>HYDROXYZINE PAM 50 MG CAP</v>
      </c>
      <c r="D1048" t="str">
        <f>Raw_Data!D1048</f>
        <v>185067605</v>
      </c>
      <c r="E1048" t="str">
        <f>Raw_Data!E1048</f>
        <v>BYNE, EDMUND</v>
      </c>
      <c r="F1048" t="str">
        <f>Raw_Data!F1048</f>
        <v>1033186648</v>
      </c>
      <c r="G1048" t="str">
        <f>Raw_Data!H1048</f>
        <v>0</v>
      </c>
      <c r="H1048">
        <f>IFERROR(VLOOKUP(G1048,Store_Map!$A$2:$I$100,3,FALSE),"")</f>
        <v>0</v>
      </c>
      <c r="I1048">
        <f>IFERROR(VLOOKUP(G1048,Store_Map!$A$2:$I$100,4,FALSE),"")</f>
        <v>0</v>
      </c>
      <c r="J1048">
        <f>IFERROR(VLOOKUP(G1048,Store_Map!$A$2:$I$100,5,FALSE),"")</f>
        <v>0</v>
      </c>
      <c r="K1048">
        <f>IFERROR(VLOOKUP(G1048,Store_Map!$A$2:$I$100,6,FALSE),"")</f>
        <v>0</v>
      </c>
      <c r="L1048">
        <f>IFERROR(VLOOKUP(G1048,Store_Map!$A$2:$I$100,7,FALSE),"")</f>
        <v>0</v>
      </c>
      <c r="M1048">
        <f>IFERROR(VLOOKUP(G1048,Store_Map!$A$2:$I$100,8,FALSE),"")</f>
        <v>0</v>
      </c>
      <c r="N1048">
        <f t="shared" si="144"/>
        <v>0</v>
      </c>
      <c r="O1048" t="str">
        <f t="shared" si="145"/>
        <v>PASS</v>
      </c>
      <c r="P1048" t="str">
        <f t="shared" si="146"/>
        <v>REVIEW</v>
      </c>
      <c r="Q1048" t="str">
        <f t="shared" si="147"/>
        <v>PASS</v>
      </c>
      <c r="R1048" t="str">
        <f t="shared" si="148"/>
        <v>PASS</v>
      </c>
      <c r="S1048" t="str">
        <f t="shared" si="149"/>
        <v>REVIEW</v>
      </c>
      <c r="T1048">
        <f t="shared" si="150"/>
        <v>90</v>
      </c>
      <c r="U1048" t="str">
        <f t="shared" si="151"/>
        <v>Low</v>
      </c>
      <c r="V1048" t="str">
        <f t="shared" si="152"/>
        <v>Invalid NDC</v>
      </c>
    </row>
    <row r="1049" spans="1:22" x14ac:dyDescent="0.3">
      <c r="A1049" t="str">
        <f>Raw_Data!A1049</f>
        <v>6251661</v>
      </c>
      <c r="B1049">
        <f>Raw_Data!B1049</f>
        <v>45666</v>
      </c>
      <c r="C1049" t="str">
        <f>Raw_Data!C1049</f>
        <v>AMLODIPINE BESYLATE 5 MG TA</v>
      </c>
      <c r="D1049" t="str">
        <f>Raw_Data!D1049</f>
        <v>69097012715</v>
      </c>
      <c r="E1049" t="str">
        <f>Raw_Data!E1049</f>
        <v>BYNE, EDMUND</v>
      </c>
      <c r="F1049" t="str">
        <f>Raw_Data!F1049</f>
        <v>1033186648</v>
      </c>
      <c r="G1049" t="str">
        <f>Raw_Data!H1049</f>
        <v>0</v>
      </c>
      <c r="H1049">
        <f>IFERROR(VLOOKUP(G1049,Store_Map!$A$2:$I$100,3,FALSE),"")</f>
        <v>0</v>
      </c>
      <c r="I1049">
        <f>IFERROR(VLOOKUP(G1049,Store_Map!$A$2:$I$100,4,FALSE),"")</f>
        <v>0</v>
      </c>
      <c r="J1049">
        <f>IFERROR(VLOOKUP(G1049,Store_Map!$A$2:$I$100,5,FALSE),"")</f>
        <v>0</v>
      </c>
      <c r="K1049">
        <f>IFERROR(VLOOKUP(G1049,Store_Map!$A$2:$I$100,6,FALSE),"")</f>
        <v>0</v>
      </c>
      <c r="L1049">
        <f>IFERROR(VLOOKUP(G1049,Store_Map!$A$2:$I$100,7,FALSE),"")</f>
        <v>0</v>
      </c>
      <c r="M1049">
        <f>IFERROR(VLOOKUP(G1049,Store_Map!$A$2:$I$100,8,FALSE),"")</f>
        <v>0</v>
      </c>
      <c r="N1049">
        <f t="shared" si="144"/>
        <v>0</v>
      </c>
      <c r="O1049" t="str">
        <f t="shared" si="145"/>
        <v>PASS</v>
      </c>
      <c r="P1049" t="str">
        <f t="shared" si="146"/>
        <v>PASS</v>
      </c>
      <c r="Q1049" t="str">
        <f t="shared" si="147"/>
        <v>PASS</v>
      </c>
      <c r="R1049" t="str">
        <f t="shared" si="148"/>
        <v>PASS</v>
      </c>
      <c r="S1049" t="str">
        <f t="shared" si="149"/>
        <v>PASS</v>
      </c>
      <c r="T1049">
        <f t="shared" si="150"/>
        <v>100</v>
      </c>
      <c r="U1049" t="str">
        <f t="shared" si="151"/>
        <v>Low</v>
      </c>
      <c r="V1049" t="str">
        <f t="shared" si="152"/>
        <v>Clean</v>
      </c>
    </row>
    <row r="1050" spans="1:22" x14ac:dyDescent="0.3">
      <c r="A1050" t="str">
        <f>Raw_Data!A1050</f>
        <v>6251662</v>
      </c>
      <c r="B1050">
        <f>Raw_Data!B1050</f>
        <v>45666</v>
      </c>
      <c r="C1050" t="str">
        <f>Raw_Data!C1050</f>
        <v>LISINOPRIL-HCTZ 20-12.5MG</v>
      </c>
      <c r="D1050" t="str">
        <f>Raw_Data!D1050</f>
        <v>68180051902</v>
      </c>
      <c r="E1050" t="str">
        <f>Raw_Data!E1050</f>
        <v>BYNE, EDMUND</v>
      </c>
      <c r="F1050" t="str">
        <f>Raw_Data!F1050</f>
        <v>1033186648</v>
      </c>
      <c r="G1050" t="str">
        <f>Raw_Data!H1050</f>
        <v>0</v>
      </c>
      <c r="H1050">
        <f>IFERROR(VLOOKUP(G1050,Store_Map!$A$2:$I$100,3,FALSE),"")</f>
        <v>0</v>
      </c>
      <c r="I1050">
        <f>IFERROR(VLOOKUP(G1050,Store_Map!$A$2:$I$100,4,FALSE),"")</f>
        <v>0</v>
      </c>
      <c r="J1050">
        <f>IFERROR(VLOOKUP(G1050,Store_Map!$A$2:$I$100,5,FALSE),"")</f>
        <v>0</v>
      </c>
      <c r="K1050">
        <f>IFERROR(VLOOKUP(G1050,Store_Map!$A$2:$I$100,6,FALSE),"")</f>
        <v>0</v>
      </c>
      <c r="L1050">
        <f>IFERROR(VLOOKUP(G1050,Store_Map!$A$2:$I$100,7,FALSE),"")</f>
        <v>0</v>
      </c>
      <c r="M1050">
        <f>IFERROR(VLOOKUP(G1050,Store_Map!$A$2:$I$100,8,FALSE),"")</f>
        <v>0</v>
      </c>
      <c r="N1050">
        <f t="shared" si="144"/>
        <v>0</v>
      </c>
      <c r="O1050" t="str">
        <f t="shared" si="145"/>
        <v>PASS</v>
      </c>
      <c r="P1050" t="str">
        <f t="shared" si="146"/>
        <v>PASS</v>
      </c>
      <c r="Q1050" t="str">
        <f t="shared" si="147"/>
        <v>PASS</v>
      </c>
      <c r="R1050" t="str">
        <f t="shared" si="148"/>
        <v>PASS</v>
      </c>
      <c r="S1050" t="str">
        <f t="shared" si="149"/>
        <v>PASS</v>
      </c>
      <c r="T1050">
        <f t="shared" si="150"/>
        <v>100</v>
      </c>
      <c r="U1050" t="str">
        <f t="shared" si="151"/>
        <v>Low</v>
      </c>
      <c r="V1050" t="str">
        <f t="shared" si="152"/>
        <v>Clean</v>
      </c>
    </row>
    <row r="1051" spans="1:22" x14ac:dyDescent="0.3">
      <c r="A1051" t="str">
        <f>Raw_Data!A1051</f>
        <v>4010872</v>
      </c>
      <c r="B1051">
        <f>Raw_Data!B1051</f>
        <v>45666</v>
      </c>
      <c r="C1051" t="str">
        <f>Raw_Data!C1051</f>
        <v>DIAZEPAM 5 MG TABLET</v>
      </c>
      <c r="D1051" t="str">
        <f>Raw_Data!D1051</f>
        <v>172392660</v>
      </c>
      <c r="E1051" t="str">
        <f>Raw_Data!E1051</f>
        <v>Echols, Steven</v>
      </c>
      <c r="F1051" t="str">
        <f>Raw_Data!F1051</f>
        <v>1417935545</v>
      </c>
      <c r="G1051" t="str">
        <f>Raw_Data!H1051</f>
        <v>0</v>
      </c>
      <c r="H1051">
        <f>IFERROR(VLOOKUP(G1051,Store_Map!$A$2:$I$100,3,FALSE),"")</f>
        <v>0</v>
      </c>
      <c r="I1051">
        <f>IFERROR(VLOOKUP(G1051,Store_Map!$A$2:$I$100,4,FALSE),"")</f>
        <v>0</v>
      </c>
      <c r="J1051">
        <f>IFERROR(VLOOKUP(G1051,Store_Map!$A$2:$I$100,5,FALSE),"")</f>
        <v>0</v>
      </c>
      <c r="K1051">
        <f>IFERROR(VLOOKUP(G1051,Store_Map!$A$2:$I$100,6,FALSE),"")</f>
        <v>0</v>
      </c>
      <c r="L1051">
        <f>IFERROR(VLOOKUP(G1051,Store_Map!$A$2:$I$100,7,FALSE),"")</f>
        <v>0</v>
      </c>
      <c r="M1051">
        <f>IFERROR(VLOOKUP(G1051,Store_Map!$A$2:$I$100,8,FALSE),"")</f>
        <v>0</v>
      </c>
      <c r="N1051">
        <f t="shared" si="144"/>
        <v>0</v>
      </c>
      <c r="O1051" t="str">
        <f t="shared" si="145"/>
        <v>PASS</v>
      </c>
      <c r="P1051" t="str">
        <f t="shared" si="146"/>
        <v>REVIEW</v>
      </c>
      <c r="Q1051" t="str">
        <f t="shared" si="147"/>
        <v>PASS</v>
      </c>
      <c r="R1051" t="str">
        <f t="shared" si="148"/>
        <v>PASS</v>
      </c>
      <c r="S1051" t="str">
        <f t="shared" si="149"/>
        <v>REVIEW</v>
      </c>
      <c r="T1051">
        <f t="shared" si="150"/>
        <v>90</v>
      </c>
      <c r="U1051" t="str">
        <f t="shared" si="151"/>
        <v>Low</v>
      </c>
      <c r="V1051" t="str">
        <f t="shared" si="152"/>
        <v>Invalid NDC</v>
      </c>
    </row>
    <row r="1052" spans="1:22" x14ac:dyDescent="0.3">
      <c r="A1052" t="str">
        <f>Raw_Data!A1052</f>
        <v>6249726</v>
      </c>
      <c r="B1052">
        <f>Raw_Data!B1052</f>
        <v>45666</v>
      </c>
      <c r="C1052" t="str">
        <f>Raw_Data!C1052</f>
        <v>FREESTYLE LIBRE 3 SENSOR</v>
      </c>
      <c r="D1052" t="str">
        <f>Raw_Data!D1052</f>
        <v>57599081800</v>
      </c>
      <c r="E1052" t="str">
        <f>Raw_Data!E1052</f>
        <v>MACHADO, MARIA</v>
      </c>
      <c r="F1052" t="str">
        <f>Raw_Data!F1052</f>
        <v>1619100302</v>
      </c>
      <c r="G1052" t="str">
        <f>Raw_Data!H1052</f>
        <v>0</v>
      </c>
      <c r="H1052">
        <f>IFERROR(VLOOKUP(G1052,Store_Map!$A$2:$I$100,3,FALSE),"")</f>
        <v>0</v>
      </c>
      <c r="I1052">
        <f>IFERROR(VLOOKUP(G1052,Store_Map!$A$2:$I$100,4,FALSE),"")</f>
        <v>0</v>
      </c>
      <c r="J1052">
        <f>IFERROR(VLOOKUP(G1052,Store_Map!$A$2:$I$100,5,FALSE),"")</f>
        <v>0</v>
      </c>
      <c r="K1052">
        <f>IFERROR(VLOOKUP(G1052,Store_Map!$A$2:$I$100,6,FALSE),"")</f>
        <v>0</v>
      </c>
      <c r="L1052">
        <f>IFERROR(VLOOKUP(G1052,Store_Map!$A$2:$I$100,7,FALSE),"")</f>
        <v>0</v>
      </c>
      <c r="M1052">
        <f>IFERROR(VLOOKUP(G1052,Store_Map!$A$2:$I$100,8,FALSE),"")</f>
        <v>0</v>
      </c>
      <c r="N1052">
        <f t="shared" si="144"/>
        <v>0</v>
      </c>
      <c r="O1052" t="str">
        <f t="shared" si="145"/>
        <v>PASS</v>
      </c>
      <c r="P1052" t="str">
        <f t="shared" si="146"/>
        <v>PASS</v>
      </c>
      <c r="Q1052" t="str">
        <f t="shared" si="147"/>
        <v>PASS</v>
      </c>
      <c r="R1052" t="str">
        <f t="shared" si="148"/>
        <v>PASS</v>
      </c>
      <c r="S1052" t="str">
        <f t="shared" si="149"/>
        <v>PASS</v>
      </c>
      <c r="T1052">
        <f t="shared" si="150"/>
        <v>100</v>
      </c>
      <c r="U1052" t="str">
        <f t="shared" si="151"/>
        <v>Low</v>
      </c>
      <c r="V1052" t="str">
        <f t="shared" si="152"/>
        <v>Clean</v>
      </c>
    </row>
    <row r="1053" spans="1:22" x14ac:dyDescent="0.3">
      <c r="A1053" t="str">
        <f>Raw_Data!A1053</f>
        <v>6238736</v>
      </c>
      <c r="B1053">
        <f>Raw_Data!B1053</f>
        <v>45666</v>
      </c>
      <c r="C1053" t="str">
        <f>Raw_Data!C1053</f>
        <v>LANTUS SOLOSTAR 100 UNIT/ML</v>
      </c>
      <c r="D1053" t="str">
        <f>Raw_Data!D1053</f>
        <v>88221905</v>
      </c>
      <c r="E1053" t="str">
        <f>Raw_Data!E1053</f>
        <v>MACHADO, MARIA</v>
      </c>
      <c r="F1053" t="str">
        <f>Raw_Data!F1053</f>
        <v>1619100302</v>
      </c>
      <c r="G1053" t="str">
        <f>Raw_Data!H1053</f>
        <v>0</v>
      </c>
      <c r="H1053">
        <f>IFERROR(VLOOKUP(G1053,Store_Map!$A$2:$I$100,3,FALSE),"")</f>
        <v>0</v>
      </c>
      <c r="I1053">
        <f>IFERROR(VLOOKUP(G1053,Store_Map!$A$2:$I$100,4,FALSE),"")</f>
        <v>0</v>
      </c>
      <c r="J1053">
        <f>IFERROR(VLOOKUP(G1053,Store_Map!$A$2:$I$100,5,FALSE),"")</f>
        <v>0</v>
      </c>
      <c r="K1053">
        <f>IFERROR(VLOOKUP(G1053,Store_Map!$A$2:$I$100,6,FALSE),"")</f>
        <v>0</v>
      </c>
      <c r="L1053">
        <f>IFERROR(VLOOKUP(G1053,Store_Map!$A$2:$I$100,7,FALSE),"")</f>
        <v>0</v>
      </c>
      <c r="M1053">
        <f>IFERROR(VLOOKUP(G1053,Store_Map!$A$2:$I$100,8,FALSE),"")</f>
        <v>0</v>
      </c>
      <c r="N1053">
        <f t="shared" si="144"/>
        <v>0</v>
      </c>
      <c r="O1053" t="str">
        <f t="shared" si="145"/>
        <v>PASS</v>
      </c>
      <c r="P1053" t="str">
        <f t="shared" si="146"/>
        <v>REVIEW</v>
      </c>
      <c r="Q1053" t="str">
        <f t="shared" si="147"/>
        <v>PASS</v>
      </c>
      <c r="R1053" t="str">
        <f t="shared" si="148"/>
        <v>PASS</v>
      </c>
      <c r="S1053" t="str">
        <f t="shared" si="149"/>
        <v>REVIEW</v>
      </c>
      <c r="T1053">
        <f t="shared" si="150"/>
        <v>90</v>
      </c>
      <c r="U1053" t="str">
        <f t="shared" si="151"/>
        <v>Low</v>
      </c>
      <c r="V1053" t="str">
        <f t="shared" si="152"/>
        <v>Invalid NDC</v>
      </c>
    </row>
    <row r="1054" spans="1:22" x14ac:dyDescent="0.3">
      <c r="A1054" t="str">
        <f>Raw_Data!A1054</f>
        <v>6251663</v>
      </c>
      <c r="B1054">
        <f>Raw_Data!B1054</f>
        <v>45666</v>
      </c>
      <c r="C1054" t="str">
        <f>Raw_Data!C1054</f>
        <v>OSELTAMIVIR PHOS 75 MG CAPS</v>
      </c>
      <c r="D1054" t="str">
        <f>Raw_Data!D1054</f>
        <v>72205004411</v>
      </c>
      <c r="E1054" t="str">
        <f>Raw_Data!E1054</f>
        <v>YASIN, NURA</v>
      </c>
      <c r="F1054" t="str">
        <f>Raw_Data!F1054</f>
        <v>1265518567</v>
      </c>
      <c r="G1054" t="str">
        <f>Raw_Data!H1054</f>
        <v>0</v>
      </c>
      <c r="H1054">
        <f>IFERROR(VLOOKUP(G1054,Store_Map!$A$2:$I$100,3,FALSE),"")</f>
        <v>0</v>
      </c>
      <c r="I1054">
        <f>IFERROR(VLOOKUP(G1054,Store_Map!$A$2:$I$100,4,FALSE),"")</f>
        <v>0</v>
      </c>
      <c r="J1054">
        <f>IFERROR(VLOOKUP(G1054,Store_Map!$A$2:$I$100,5,FALSE),"")</f>
        <v>0</v>
      </c>
      <c r="K1054">
        <f>IFERROR(VLOOKUP(G1054,Store_Map!$A$2:$I$100,6,FALSE),"")</f>
        <v>0</v>
      </c>
      <c r="L1054">
        <f>IFERROR(VLOOKUP(G1054,Store_Map!$A$2:$I$100,7,FALSE),"")</f>
        <v>0</v>
      </c>
      <c r="M1054">
        <f>IFERROR(VLOOKUP(G1054,Store_Map!$A$2:$I$100,8,FALSE),"")</f>
        <v>0</v>
      </c>
      <c r="N1054">
        <f t="shared" si="144"/>
        <v>0</v>
      </c>
      <c r="O1054" t="str">
        <f t="shared" si="145"/>
        <v>PASS</v>
      </c>
      <c r="P1054" t="str">
        <f t="shared" si="146"/>
        <v>PASS</v>
      </c>
      <c r="Q1054" t="str">
        <f t="shared" si="147"/>
        <v>PASS</v>
      </c>
      <c r="R1054" t="str">
        <f t="shared" si="148"/>
        <v>PASS</v>
      </c>
      <c r="S1054" t="str">
        <f t="shared" si="149"/>
        <v>PASS</v>
      </c>
      <c r="T1054">
        <f t="shared" si="150"/>
        <v>100</v>
      </c>
      <c r="U1054" t="str">
        <f t="shared" si="151"/>
        <v>Low</v>
      </c>
      <c r="V1054" t="str">
        <f t="shared" si="152"/>
        <v>Clean</v>
      </c>
    </row>
    <row r="1055" spans="1:22" x14ac:dyDescent="0.3">
      <c r="A1055" t="str">
        <f>Raw_Data!A1055</f>
        <v>6235897</v>
      </c>
      <c r="B1055">
        <f>Raw_Data!B1055</f>
        <v>45666</v>
      </c>
      <c r="C1055" t="str">
        <f>Raw_Data!C1055</f>
        <v>BUPROPION HCL XL 150 MG TAB</v>
      </c>
      <c r="D1055" t="str">
        <f>Raw_Data!D1055</f>
        <v>68180031909</v>
      </c>
      <c r="E1055" t="str">
        <f>Raw_Data!E1055</f>
        <v>GIBBS, JON</v>
      </c>
      <c r="F1055" t="str">
        <f>Raw_Data!F1055</f>
        <v>1700896156</v>
      </c>
      <c r="G1055" t="str">
        <f>Raw_Data!H1055</f>
        <v>0</v>
      </c>
      <c r="H1055">
        <f>IFERROR(VLOOKUP(G1055,Store_Map!$A$2:$I$100,3,FALSE),"")</f>
        <v>0</v>
      </c>
      <c r="I1055">
        <f>IFERROR(VLOOKUP(G1055,Store_Map!$A$2:$I$100,4,FALSE),"")</f>
        <v>0</v>
      </c>
      <c r="J1055">
        <f>IFERROR(VLOOKUP(G1055,Store_Map!$A$2:$I$100,5,FALSE),"")</f>
        <v>0</v>
      </c>
      <c r="K1055">
        <f>IFERROR(VLOOKUP(G1055,Store_Map!$A$2:$I$100,6,FALSE),"")</f>
        <v>0</v>
      </c>
      <c r="L1055">
        <f>IFERROR(VLOOKUP(G1055,Store_Map!$A$2:$I$100,7,FALSE),"")</f>
        <v>0</v>
      </c>
      <c r="M1055">
        <f>IFERROR(VLOOKUP(G1055,Store_Map!$A$2:$I$100,8,FALSE),"")</f>
        <v>0</v>
      </c>
      <c r="N1055">
        <f t="shared" si="144"/>
        <v>0</v>
      </c>
      <c r="O1055" t="str">
        <f t="shared" si="145"/>
        <v>PASS</v>
      </c>
      <c r="P1055" t="str">
        <f t="shared" si="146"/>
        <v>PASS</v>
      </c>
      <c r="Q1055" t="str">
        <f t="shared" si="147"/>
        <v>PASS</v>
      </c>
      <c r="R1055" t="str">
        <f t="shared" si="148"/>
        <v>PASS</v>
      </c>
      <c r="S1055" t="str">
        <f t="shared" si="149"/>
        <v>PASS</v>
      </c>
      <c r="T1055">
        <f t="shared" si="150"/>
        <v>100</v>
      </c>
      <c r="U1055" t="str">
        <f t="shared" si="151"/>
        <v>Low</v>
      </c>
      <c r="V1055" t="str">
        <f t="shared" si="152"/>
        <v>Clean</v>
      </c>
    </row>
    <row r="1056" spans="1:22" x14ac:dyDescent="0.3">
      <c r="A1056" t="str">
        <f>Raw_Data!A1056</f>
        <v>6233610</v>
      </c>
      <c r="B1056">
        <f>Raw_Data!B1056</f>
        <v>45666</v>
      </c>
      <c r="C1056" t="str">
        <f>Raw_Data!C1056</f>
        <v>JANUVIA 100 MG TABLET</v>
      </c>
      <c r="D1056" t="str">
        <f>Raw_Data!D1056</f>
        <v>6027754</v>
      </c>
      <c r="E1056" t="str">
        <f>Raw_Data!E1056</f>
        <v>BYNE, EDMUND</v>
      </c>
      <c r="F1056" t="str">
        <f>Raw_Data!F1056</f>
        <v>1033186648</v>
      </c>
      <c r="G1056" t="str">
        <f>Raw_Data!H1056</f>
        <v>0</v>
      </c>
      <c r="H1056">
        <f>IFERROR(VLOOKUP(G1056,Store_Map!$A$2:$I$100,3,FALSE),"")</f>
        <v>0</v>
      </c>
      <c r="I1056">
        <f>IFERROR(VLOOKUP(G1056,Store_Map!$A$2:$I$100,4,FALSE),"")</f>
        <v>0</v>
      </c>
      <c r="J1056">
        <f>IFERROR(VLOOKUP(G1056,Store_Map!$A$2:$I$100,5,FALSE),"")</f>
        <v>0</v>
      </c>
      <c r="K1056">
        <f>IFERROR(VLOOKUP(G1056,Store_Map!$A$2:$I$100,6,FALSE),"")</f>
        <v>0</v>
      </c>
      <c r="L1056">
        <f>IFERROR(VLOOKUP(G1056,Store_Map!$A$2:$I$100,7,FALSE),"")</f>
        <v>0</v>
      </c>
      <c r="M1056">
        <f>IFERROR(VLOOKUP(G1056,Store_Map!$A$2:$I$100,8,FALSE),"")</f>
        <v>0</v>
      </c>
      <c r="N1056">
        <f t="shared" si="144"/>
        <v>0</v>
      </c>
      <c r="O1056" t="str">
        <f t="shared" si="145"/>
        <v>PASS</v>
      </c>
      <c r="P1056" t="str">
        <f t="shared" si="146"/>
        <v>REVIEW</v>
      </c>
      <c r="Q1056" t="str">
        <f t="shared" si="147"/>
        <v>PASS</v>
      </c>
      <c r="R1056" t="str">
        <f t="shared" si="148"/>
        <v>PASS</v>
      </c>
      <c r="S1056" t="str">
        <f t="shared" si="149"/>
        <v>REVIEW</v>
      </c>
      <c r="T1056">
        <f t="shared" si="150"/>
        <v>90</v>
      </c>
      <c r="U1056" t="str">
        <f t="shared" si="151"/>
        <v>Low</v>
      </c>
      <c r="V1056" t="str">
        <f t="shared" si="152"/>
        <v>Invalid NDC</v>
      </c>
    </row>
    <row r="1057" spans="1:22" x14ac:dyDescent="0.3">
      <c r="A1057" t="str">
        <f>Raw_Data!A1057</f>
        <v>6235906</v>
      </c>
      <c r="B1057">
        <f>Raw_Data!B1057</f>
        <v>45666</v>
      </c>
      <c r="C1057" t="str">
        <f>Raw_Data!C1057</f>
        <v>JARDIANCE 10 MG TABLETS</v>
      </c>
      <c r="D1057" t="str">
        <f>Raw_Data!D1057</f>
        <v>597015230</v>
      </c>
      <c r="E1057" t="str">
        <f>Raw_Data!E1057</f>
        <v>BYNE, EDMUND</v>
      </c>
      <c r="F1057" t="str">
        <f>Raw_Data!F1057</f>
        <v>1033186648</v>
      </c>
      <c r="G1057" t="str">
        <f>Raw_Data!H1057</f>
        <v>0</v>
      </c>
      <c r="H1057">
        <f>IFERROR(VLOOKUP(G1057,Store_Map!$A$2:$I$100,3,FALSE),"")</f>
        <v>0</v>
      </c>
      <c r="I1057">
        <f>IFERROR(VLOOKUP(G1057,Store_Map!$A$2:$I$100,4,FALSE),"")</f>
        <v>0</v>
      </c>
      <c r="J1057">
        <f>IFERROR(VLOOKUP(G1057,Store_Map!$A$2:$I$100,5,FALSE),"")</f>
        <v>0</v>
      </c>
      <c r="K1057">
        <f>IFERROR(VLOOKUP(G1057,Store_Map!$A$2:$I$100,6,FALSE),"")</f>
        <v>0</v>
      </c>
      <c r="L1057">
        <f>IFERROR(VLOOKUP(G1057,Store_Map!$A$2:$I$100,7,FALSE),"")</f>
        <v>0</v>
      </c>
      <c r="M1057">
        <f>IFERROR(VLOOKUP(G1057,Store_Map!$A$2:$I$100,8,FALSE),"")</f>
        <v>0</v>
      </c>
      <c r="N1057">
        <f t="shared" si="144"/>
        <v>0</v>
      </c>
      <c r="O1057" t="str">
        <f t="shared" si="145"/>
        <v>PASS</v>
      </c>
      <c r="P1057" t="str">
        <f t="shared" si="146"/>
        <v>REVIEW</v>
      </c>
      <c r="Q1057" t="str">
        <f t="shared" si="147"/>
        <v>PASS</v>
      </c>
      <c r="R1057" t="str">
        <f t="shared" si="148"/>
        <v>PASS</v>
      </c>
      <c r="S1057" t="str">
        <f t="shared" si="149"/>
        <v>REVIEW</v>
      </c>
      <c r="T1057">
        <f t="shared" si="150"/>
        <v>90</v>
      </c>
      <c r="U1057" t="str">
        <f t="shared" si="151"/>
        <v>Low</v>
      </c>
      <c r="V1057" t="str">
        <f t="shared" si="152"/>
        <v>Invalid NDC</v>
      </c>
    </row>
    <row r="1058" spans="1:22" x14ac:dyDescent="0.3">
      <c r="A1058" t="str">
        <f>Raw_Data!A1058</f>
        <v>6229729</v>
      </c>
      <c r="B1058">
        <f>Raw_Data!B1058</f>
        <v>45666</v>
      </c>
      <c r="C1058" t="str">
        <f>Raw_Data!C1058</f>
        <v>ROSUVASTATIN CALCIUM 10 MG</v>
      </c>
      <c r="D1058" t="str">
        <f>Raw_Data!D1058</f>
        <v>68462026290</v>
      </c>
      <c r="E1058" t="str">
        <f>Raw_Data!E1058</f>
        <v>GIBBS, JON</v>
      </c>
      <c r="F1058" t="str">
        <f>Raw_Data!F1058</f>
        <v>1700896156</v>
      </c>
      <c r="G1058" t="str">
        <f>Raw_Data!H1058</f>
        <v>0</v>
      </c>
      <c r="H1058">
        <f>IFERROR(VLOOKUP(G1058,Store_Map!$A$2:$I$100,3,FALSE),"")</f>
        <v>0</v>
      </c>
      <c r="I1058">
        <f>IFERROR(VLOOKUP(G1058,Store_Map!$A$2:$I$100,4,FALSE),"")</f>
        <v>0</v>
      </c>
      <c r="J1058">
        <f>IFERROR(VLOOKUP(G1058,Store_Map!$A$2:$I$100,5,FALSE),"")</f>
        <v>0</v>
      </c>
      <c r="K1058">
        <f>IFERROR(VLOOKUP(G1058,Store_Map!$A$2:$I$100,6,FALSE),"")</f>
        <v>0</v>
      </c>
      <c r="L1058">
        <f>IFERROR(VLOOKUP(G1058,Store_Map!$A$2:$I$100,7,FALSE),"")</f>
        <v>0</v>
      </c>
      <c r="M1058">
        <f>IFERROR(VLOOKUP(G1058,Store_Map!$A$2:$I$100,8,FALSE),"")</f>
        <v>0</v>
      </c>
      <c r="N1058">
        <f t="shared" si="144"/>
        <v>0</v>
      </c>
      <c r="O1058" t="str">
        <f t="shared" si="145"/>
        <v>PASS</v>
      </c>
      <c r="P1058" t="str">
        <f t="shared" si="146"/>
        <v>PASS</v>
      </c>
      <c r="Q1058" t="str">
        <f t="shared" si="147"/>
        <v>PASS</v>
      </c>
      <c r="R1058" t="str">
        <f t="shared" si="148"/>
        <v>PASS</v>
      </c>
      <c r="S1058" t="str">
        <f t="shared" si="149"/>
        <v>PASS</v>
      </c>
      <c r="T1058">
        <f t="shared" si="150"/>
        <v>100</v>
      </c>
      <c r="U1058" t="str">
        <f t="shared" si="151"/>
        <v>Low</v>
      </c>
      <c r="V1058" t="str">
        <f t="shared" si="152"/>
        <v>Clean</v>
      </c>
    </row>
    <row r="1059" spans="1:22" x14ac:dyDescent="0.3">
      <c r="A1059" t="str">
        <f>Raw_Data!A1059</f>
        <v>6229730</v>
      </c>
      <c r="B1059">
        <f>Raw_Data!B1059</f>
        <v>45666</v>
      </c>
      <c r="C1059" t="str">
        <f>Raw_Data!C1059</f>
        <v>VALSARTAN 80 MG TABLET</v>
      </c>
      <c r="D1059" t="str">
        <f>Raw_Data!D1059</f>
        <v>62332004590</v>
      </c>
      <c r="E1059" t="str">
        <f>Raw_Data!E1059</f>
        <v>GIBBS, JON</v>
      </c>
      <c r="F1059" t="str">
        <f>Raw_Data!F1059</f>
        <v>1700896156</v>
      </c>
      <c r="G1059" t="str">
        <f>Raw_Data!H1059</f>
        <v>0</v>
      </c>
      <c r="H1059">
        <f>IFERROR(VLOOKUP(G1059,Store_Map!$A$2:$I$100,3,FALSE),"")</f>
        <v>0</v>
      </c>
      <c r="I1059">
        <f>IFERROR(VLOOKUP(G1059,Store_Map!$A$2:$I$100,4,FALSE),"")</f>
        <v>0</v>
      </c>
      <c r="J1059">
        <f>IFERROR(VLOOKUP(G1059,Store_Map!$A$2:$I$100,5,FALSE),"")</f>
        <v>0</v>
      </c>
      <c r="K1059">
        <f>IFERROR(VLOOKUP(G1059,Store_Map!$A$2:$I$100,6,FALSE),"")</f>
        <v>0</v>
      </c>
      <c r="L1059">
        <f>IFERROR(VLOOKUP(G1059,Store_Map!$A$2:$I$100,7,FALSE),"")</f>
        <v>0</v>
      </c>
      <c r="M1059">
        <f>IFERROR(VLOOKUP(G1059,Store_Map!$A$2:$I$100,8,FALSE),"")</f>
        <v>0</v>
      </c>
      <c r="N1059">
        <f t="shared" si="144"/>
        <v>0</v>
      </c>
      <c r="O1059" t="str">
        <f t="shared" si="145"/>
        <v>PASS</v>
      </c>
      <c r="P1059" t="str">
        <f t="shared" si="146"/>
        <v>PASS</v>
      </c>
      <c r="Q1059" t="str">
        <f t="shared" si="147"/>
        <v>PASS</v>
      </c>
      <c r="R1059" t="str">
        <f t="shared" si="148"/>
        <v>PASS</v>
      </c>
      <c r="S1059" t="str">
        <f t="shared" si="149"/>
        <v>PASS</v>
      </c>
      <c r="T1059">
        <f t="shared" si="150"/>
        <v>100</v>
      </c>
      <c r="U1059" t="str">
        <f t="shared" si="151"/>
        <v>Low</v>
      </c>
      <c r="V1059" t="str">
        <f t="shared" si="152"/>
        <v>Clean</v>
      </c>
    </row>
    <row r="1060" spans="1:22" x14ac:dyDescent="0.3">
      <c r="A1060" t="str">
        <f>Raw_Data!A1060</f>
        <v>6235728</v>
      </c>
      <c r="B1060">
        <f>Raw_Data!B1060</f>
        <v>45666</v>
      </c>
      <c r="C1060" t="str">
        <f>Raw_Data!C1060</f>
        <v>JARDIANCE 25 MG TABLET</v>
      </c>
      <c r="D1060" t="str">
        <f>Raw_Data!D1060</f>
        <v>597015390</v>
      </c>
      <c r="E1060" t="str">
        <f>Raw_Data!E1060</f>
        <v>GIBBS, JON</v>
      </c>
      <c r="F1060" t="str">
        <f>Raw_Data!F1060</f>
        <v>1700896156</v>
      </c>
      <c r="G1060" t="str">
        <f>Raw_Data!H1060</f>
        <v>0</v>
      </c>
      <c r="H1060">
        <f>IFERROR(VLOOKUP(G1060,Store_Map!$A$2:$I$100,3,FALSE),"")</f>
        <v>0</v>
      </c>
      <c r="I1060">
        <f>IFERROR(VLOOKUP(G1060,Store_Map!$A$2:$I$100,4,FALSE),"")</f>
        <v>0</v>
      </c>
      <c r="J1060">
        <f>IFERROR(VLOOKUP(G1060,Store_Map!$A$2:$I$100,5,FALSE),"")</f>
        <v>0</v>
      </c>
      <c r="K1060">
        <f>IFERROR(VLOOKUP(G1060,Store_Map!$A$2:$I$100,6,FALSE),"")</f>
        <v>0</v>
      </c>
      <c r="L1060">
        <f>IFERROR(VLOOKUP(G1060,Store_Map!$A$2:$I$100,7,FALSE),"")</f>
        <v>0</v>
      </c>
      <c r="M1060">
        <f>IFERROR(VLOOKUP(G1060,Store_Map!$A$2:$I$100,8,FALSE),"")</f>
        <v>0</v>
      </c>
      <c r="N1060">
        <f t="shared" si="144"/>
        <v>0</v>
      </c>
      <c r="O1060" t="str">
        <f t="shared" si="145"/>
        <v>PASS</v>
      </c>
      <c r="P1060" t="str">
        <f t="shared" si="146"/>
        <v>REVIEW</v>
      </c>
      <c r="Q1060" t="str">
        <f t="shared" si="147"/>
        <v>PASS</v>
      </c>
      <c r="R1060" t="str">
        <f t="shared" si="148"/>
        <v>PASS</v>
      </c>
      <c r="S1060" t="str">
        <f t="shared" si="149"/>
        <v>REVIEW</v>
      </c>
      <c r="T1060">
        <f t="shared" si="150"/>
        <v>90</v>
      </c>
      <c r="U1060" t="str">
        <f t="shared" si="151"/>
        <v>Low</v>
      </c>
      <c r="V1060" t="str">
        <f t="shared" si="152"/>
        <v>Invalid NDC</v>
      </c>
    </row>
    <row r="1061" spans="1:22" x14ac:dyDescent="0.3">
      <c r="A1061" t="str">
        <f>Raw_Data!A1061</f>
        <v>6247871</v>
      </c>
      <c r="B1061">
        <f>Raw_Data!B1061</f>
        <v>45666</v>
      </c>
      <c r="C1061" t="str">
        <f>Raw_Data!C1061</f>
        <v>OZEMPIC 2 MG/DOSE (8 MG/3 M</v>
      </c>
      <c r="D1061" t="str">
        <f>Raw_Data!D1061</f>
        <v>169477212</v>
      </c>
      <c r="E1061" t="str">
        <f>Raw_Data!E1061</f>
        <v>BYNE, EDMUND</v>
      </c>
      <c r="F1061" t="str">
        <f>Raw_Data!F1061</f>
        <v>1033186648</v>
      </c>
      <c r="G1061" t="str">
        <f>Raw_Data!H1061</f>
        <v>0</v>
      </c>
      <c r="H1061">
        <f>IFERROR(VLOOKUP(G1061,Store_Map!$A$2:$I$100,3,FALSE),"")</f>
        <v>0</v>
      </c>
      <c r="I1061">
        <f>IFERROR(VLOOKUP(G1061,Store_Map!$A$2:$I$100,4,FALSE),"")</f>
        <v>0</v>
      </c>
      <c r="J1061">
        <f>IFERROR(VLOOKUP(G1061,Store_Map!$A$2:$I$100,5,FALSE),"")</f>
        <v>0</v>
      </c>
      <c r="K1061">
        <f>IFERROR(VLOOKUP(G1061,Store_Map!$A$2:$I$100,6,FALSE),"")</f>
        <v>0</v>
      </c>
      <c r="L1061">
        <f>IFERROR(VLOOKUP(G1061,Store_Map!$A$2:$I$100,7,FALSE),"")</f>
        <v>0</v>
      </c>
      <c r="M1061">
        <f>IFERROR(VLOOKUP(G1061,Store_Map!$A$2:$I$100,8,FALSE),"")</f>
        <v>0</v>
      </c>
      <c r="N1061">
        <f t="shared" si="144"/>
        <v>0</v>
      </c>
      <c r="O1061" t="str">
        <f t="shared" si="145"/>
        <v>PASS</v>
      </c>
      <c r="P1061" t="str">
        <f t="shared" si="146"/>
        <v>REVIEW</v>
      </c>
      <c r="Q1061" t="str">
        <f t="shared" si="147"/>
        <v>PASS</v>
      </c>
      <c r="R1061" t="str">
        <f t="shared" si="148"/>
        <v>PASS</v>
      </c>
      <c r="S1061" t="str">
        <f t="shared" si="149"/>
        <v>REVIEW</v>
      </c>
      <c r="T1061">
        <f t="shared" si="150"/>
        <v>90</v>
      </c>
      <c r="U1061" t="str">
        <f t="shared" si="151"/>
        <v>Low</v>
      </c>
      <c r="V1061" t="str">
        <f t="shared" si="152"/>
        <v>Invalid NDC</v>
      </c>
    </row>
    <row r="1062" spans="1:22" x14ac:dyDescent="0.3">
      <c r="A1062" t="str">
        <f>Raw_Data!A1062</f>
        <v>6244760</v>
      </c>
      <c r="B1062">
        <f>Raw_Data!B1062</f>
        <v>45666</v>
      </c>
      <c r="C1062" t="str">
        <f>Raw_Data!C1062</f>
        <v>LOSARTAN-HCTZ 50-12.5 MG TA</v>
      </c>
      <c r="D1062" t="str">
        <f>Raw_Data!D1062</f>
        <v>65862046899</v>
      </c>
      <c r="E1062" t="str">
        <f>Raw_Data!E1062</f>
        <v>BYNE, EDMUND</v>
      </c>
      <c r="F1062" t="str">
        <f>Raw_Data!F1062</f>
        <v>1033186648</v>
      </c>
      <c r="G1062" t="str">
        <f>Raw_Data!H1062</f>
        <v>0</v>
      </c>
      <c r="H1062">
        <f>IFERROR(VLOOKUP(G1062,Store_Map!$A$2:$I$100,3,FALSE),"")</f>
        <v>0</v>
      </c>
      <c r="I1062">
        <f>IFERROR(VLOOKUP(G1062,Store_Map!$A$2:$I$100,4,FALSE),"")</f>
        <v>0</v>
      </c>
      <c r="J1062">
        <f>IFERROR(VLOOKUP(G1062,Store_Map!$A$2:$I$100,5,FALSE),"")</f>
        <v>0</v>
      </c>
      <c r="K1062">
        <f>IFERROR(VLOOKUP(G1062,Store_Map!$A$2:$I$100,6,FALSE),"")</f>
        <v>0</v>
      </c>
      <c r="L1062">
        <f>IFERROR(VLOOKUP(G1062,Store_Map!$A$2:$I$100,7,FALSE),"")</f>
        <v>0</v>
      </c>
      <c r="M1062">
        <f>IFERROR(VLOOKUP(G1062,Store_Map!$A$2:$I$100,8,FALSE),"")</f>
        <v>0</v>
      </c>
      <c r="N1062">
        <f t="shared" si="144"/>
        <v>0</v>
      </c>
      <c r="O1062" t="str">
        <f t="shared" si="145"/>
        <v>PASS</v>
      </c>
      <c r="P1062" t="str">
        <f t="shared" si="146"/>
        <v>PASS</v>
      </c>
      <c r="Q1062" t="str">
        <f t="shared" si="147"/>
        <v>PASS</v>
      </c>
      <c r="R1062" t="str">
        <f t="shared" si="148"/>
        <v>PASS</v>
      </c>
      <c r="S1062" t="str">
        <f t="shared" si="149"/>
        <v>PASS</v>
      </c>
      <c r="T1062">
        <f t="shared" si="150"/>
        <v>100</v>
      </c>
      <c r="U1062" t="str">
        <f t="shared" si="151"/>
        <v>Low</v>
      </c>
      <c r="V1062" t="str">
        <f t="shared" si="152"/>
        <v>Clean</v>
      </c>
    </row>
    <row r="1063" spans="1:22" x14ac:dyDescent="0.3">
      <c r="A1063" t="str">
        <f>Raw_Data!A1063</f>
        <v>6235429</v>
      </c>
      <c r="B1063">
        <f>Raw_Data!B1063</f>
        <v>45666</v>
      </c>
      <c r="C1063" t="str">
        <f>Raw_Data!C1063</f>
        <v>LEVOTHYROXINE 200 MCG TABLE</v>
      </c>
      <c r="D1063" t="str">
        <f>Raw_Data!D1063</f>
        <v>69238184001</v>
      </c>
      <c r="E1063" t="str">
        <f>Raw_Data!E1063</f>
        <v>BYNE, EDMUND</v>
      </c>
      <c r="F1063" t="str">
        <f>Raw_Data!F1063</f>
        <v>1033186648</v>
      </c>
      <c r="G1063" t="str">
        <f>Raw_Data!H1063</f>
        <v>0</v>
      </c>
      <c r="H1063">
        <f>IFERROR(VLOOKUP(G1063,Store_Map!$A$2:$I$100,3,FALSE),"")</f>
        <v>0</v>
      </c>
      <c r="I1063">
        <f>IFERROR(VLOOKUP(G1063,Store_Map!$A$2:$I$100,4,FALSE),"")</f>
        <v>0</v>
      </c>
      <c r="J1063">
        <f>IFERROR(VLOOKUP(G1063,Store_Map!$A$2:$I$100,5,FALSE),"")</f>
        <v>0</v>
      </c>
      <c r="K1063">
        <f>IFERROR(VLOOKUP(G1063,Store_Map!$A$2:$I$100,6,FALSE),"")</f>
        <v>0</v>
      </c>
      <c r="L1063">
        <f>IFERROR(VLOOKUP(G1063,Store_Map!$A$2:$I$100,7,FALSE),"")</f>
        <v>0</v>
      </c>
      <c r="M1063">
        <f>IFERROR(VLOOKUP(G1063,Store_Map!$A$2:$I$100,8,FALSE),"")</f>
        <v>0</v>
      </c>
      <c r="N1063">
        <f t="shared" si="144"/>
        <v>0</v>
      </c>
      <c r="O1063" t="str">
        <f t="shared" si="145"/>
        <v>PASS</v>
      </c>
      <c r="P1063" t="str">
        <f t="shared" si="146"/>
        <v>PASS</v>
      </c>
      <c r="Q1063" t="str">
        <f t="shared" si="147"/>
        <v>PASS</v>
      </c>
      <c r="R1063" t="str">
        <f t="shared" si="148"/>
        <v>PASS</v>
      </c>
      <c r="S1063" t="str">
        <f t="shared" si="149"/>
        <v>PASS</v>
      </c>
      <c r="T1063">
        <f t="shared" si="150"/>
        <v>100</v>
      </c>
      <c r="U1063" t="str">
        <f t="shared" si="151"/>
        <v>Low</v>
      </c>
      <c r="V1063" t="str">
        <f t="shared" si="152"/>
        <v>Clean</v>
      </c>
    </row>
    <row r="1064" spans="1:22" x14ac:dyDescent="0.3">
      <c r="A1064" t="str">
        <f>Raw_Data!A1064</f>
        <v>6250339</v>
      </c>
      <c r="B1064">
        <f>Raw_Data!B1064</f>
        <v>45666</v>
      </c>
      <c r="C1064" t="str">
        <f>Raw_Data!C1064</f>
        <v>METFORMIN HCL 1,000 MG TABL</v>
      </c>
      <c r="D1064" t="str">
        <f>Raw_Data!D1064</f>
        <v>70010006599</v>
      </c>
      <c r="E1064" t="str">
        <f>Raw_Data!E1064</f>
        <v>BYNE, EDMUND</v>
      </c>
      <c r="F1064" t="str">
        <f>Raw_Data!F1064</f>
        <v>1033186648</v>
      </c>
      <c r="G1064" t="str">
        <f>Raw_Data!H1064</f>
        <v>0</v>
      </c>
      <c r="H1064">
        <f>IFERROR(VLOOKUP(G1064,Store_Map!$A$2:$I$100,3,FALSE),"")</f>
        <v>0</v>
      </c>
      <c r="I1064">
        <f>IFERROR(VLOOKUP(G1064,Store_Map!$A$2:$I$100,4,FALSE),"")</f>
        <v>0</v>
      </c>
      <c r="J1064">
        <f>IFERROR(VLOOKUP(G1064,Store_Map!$A$2:$I$100,5,FALSE),"")</f>
        <v>0</v>
      </c>
      <c r="K1064">
        <f>IFERROR(VLOOKUP(G1064,Store_Map!$A$2:$I$100,6,FALSE),"")</f>
        <v>0</v>
      </c>
      <c r="L1064">
        <f>IFERROR(VLOOKUP(G1064,Store_Map!$A$2:$I$100,7,FALSE),"")</f>
        <v>0</v>
      </c>
      <c r="M1064">
        <f>IFERROR(VLOOKUP(G1064,Store_Map!$A$2:$I$100,8,FALSE),"")</f>
        <v>0</v>
      </c>
      <c r="N1064">
        <f t="shared" si="144"/>
        <v>0</v>
      </c>
      <c r="O1064" t="str">
        <f t="shared" si="145"/>
        <v>PASS</v>
      </c>
      <c r="P1064" t="str">
        <f t="shared" si="146"/>
        <v>PASS</v>
      </c>
      <c r="Q1064" t="str">
        <f t="shared" si="147"/>
        <v>PASS</v>
      </c>
      <c r="R1064" t="str">
        <f t="shared" si="148"/>
        <v>PASS</v>
      </c>
      <c r="S1064" t="str">
        <f t="shared" si="149"/>
        <v>PASS</v>
      </c>
      <c r="T1064">
        <f t="shared" si="150"/>
        <v>100</v>
      </c>
      <c r="U1064" t="str">
        <f t="shared" si="151"/>
        <v>Low</v>
      </c>
      <c r="V1064" t="str">
        <f t="shared" si="152"/>
        <v>Clean</v>
      </c>
    </row>
    <row r="1065" spans="1:22" x14ac:dyDescent="0.3">
      <c r="A1065" t="str">
        <f>Raw_Data!A1065</f>
        <v>6249638</v>
      </c>
      <c r="B1065">
        <f>Raw_Data!B1065</f>
        <v>45666</v>
      </c>
      <c r="C1065" t="str">
        <f>Raw_Data!C1065</f>
        <v>OZEMPIC 2 MG/DOSE (8 MG/3 M</v>
      </c>
      <c r="D1065" t="str">
        <f>Raw_Data!D1065</f>
        <v>169477212</v>
      </c>
      <c r="E1065" t="str">
        <f>Raw_Data!E1065</f>
        <v>MACHADO, MARIA</v>
      </c>
      <c r="F1065" t="str">
        <f>Raw_Data!F1065</f>
        <v>1619100302</v>
      </c>
      <c r="G1065" t="str">
        <f>Raw_Data!H1065</f>
        <v>0</v>
      </c>
      <c r="H1065">
        <f>IFERROR(VLOOKUP(G1065,Store_Map!$A$2:$I$100,3,FALSE),"")</f>
        <v>0</v>
      </c>
      <c r="I1065">
        <f>IFERROR(VLOOKUP(G1065,Store_Map!$A$2:$I$100,4,FALSE),"")</f>
        <v>0</v>
      </c>
      <c r="J1065">
        <f>IFERROR(VLOOKUP(G1065,Store_Map!$A$2:$I$100,5,FALSE),"")</f>
        <v>0</v>
      </c>
      <c r="K1065">
        <f>IFERROR(VLOOKUP(G1065,Store_Map!$A$2:$I$100,6,FALSE),"")</f>
        <v>0</v>
      </c>
      <c r="L1065">
        <f>IFERROR(VLOOKUP(G1065,Store_Map!$A$2:$I$100,7,FALSE),"")</f>
        <v>0</v>
      </c>
      <c r="M1065">
        <f>IFERROR(VLOOKUP(G1065,Store_Map!$A$2:$I$100,8,FALSE),"")</f>
        <v>0</v>
      </c>
      <c r="N1065">
        <f t="shared" si="144"/>
        <v>0</v>
      </c>
      <c r="O1065" t="str">
        <f t="shared" si="145"/>
        <v>PASS</v>
      </c>
      <c r="P1065" t="str">
        <f t="shared" si="146"/>
        <v>REVIEW</v>
      </c>
      <c r="Q1065" t="str">
        <f t="shared" si="147"/>
        <v>PASS</v>
      </c>
      <c r="R1065" t="str">
        <f t="shared" si="148"/>
        <v>PASS</v>
      </c>
      <c r="S1065" t="str">
        <f t="shared" si="149"/>
        <v>REVIEW</v>
      </c>
      <c r="T1065">
        <f t="shared" si="150"/>
        <v>90</v>
      </c>
      <c r="U1065" t="str">
        <f t="shared" si="151"/>
        <v>Low</v>
      </c>
      <c r="V1065" t="str">
        <f t="shared" si="152"/>
        <v>Invalid NDC</v>
      </c>
    </row>
    <row r="1066" spans="1:22" x14ac:dyDescent="0.3">
      <c r="A1066" t="str">
        <f>Raw_Data!A1066</f>
        <v>6235427</v>
      </c>
      <c r="B1066">
        <f>Raw_Data!B1066</f>
        <v>45666</v>
      </c>
      <c r="C1066" t="str">
        <f>Raw_Data!C1066</f>
        <v>IBUPROFEN 800 MG TABLET</v>
      </c>
      <c r="D1066" t="str">
        <f>Raw_Data!D1066</f>
        <v>59651036205</v>
      </c>
      <c r="E1066" t="str">
        <f>Raw_Data!E1066</f>
        <v>BYNE, EDMUND</v>
      </c>
      <c r="F1066" t="str">
        <f>Raw_Data!F1066</f>
        <v>1033186648</v>
      </c>
      <c r="G1066" t="str">
        <f>Raw_Data!H1066</f>
        <v>0</v>
      </c>
      <c r="H1066">
        <f>IFERROR(VLOOKUP(G1066,Store_Map!$A$2:$I$100,3,FALSE),"")</f>
        <v>0</v>
      </c>
      <c r="I1066">
        <f>IFERROR(VLOOKUP(G1066,Store_Map!$A$2:$I$100,4,FALSE),"")</f>
        <v>0</v>
      </c>
      <c r="J1066">
        <f>IFERROR(VLOOKUP(G1066,Store_Map!$A$2:$I$100,5,FALSE),"")</f>
        <v>0</v>
      </c>
      <c r="K1066">
        <f>IFERROR(VLOOKUP(G1066,Store_Map!$A$2:$I$100,6,FALSE),"")</f>
        <v>0</v>
      </c>
      <c r="L1066">
        <f>IFERROR(VLOOKUP(G1066,Store_Map!$A$2:$I$100,7,FALSE),"")</f>
        <v>0</v>
      </c>
      <c r="M1066">
        <f>IFERROR(VLOOKUP(G1066,Store_Map!$A$2:$I$100,8,FALSE),"")</f>
        <v>0</v>
      </c>
      <c r="N1066">
        <f t="shared" si="144"/>
        <v>0</v>
      </c>
      <c r="O1066" t="str">
        <f t="shared" si="145"/>
        <v>PASS</v>
      </c>
      <c r="P1066" t="str">
        <f t="shared" si="146"/>
        <v>PASS</v>
      </c>
      <c r="Q1066" t="str">
        <f t="shared" si="147"/>
        <v>PASS</v>
      </c>
      <c r="R1066" t="str">
        <f t="shared" si="148"/>
        <v>PASS</v>
      </c>
      <c r="S1066" t="str">
        <f t="shared" si="149"/>
        <v>PASS</v>
      </c>
      <c r="T1066">
        <f t="shared" si="150"/>
        <v>100</v>
      </c>
      <c r="U1066" t="str">
        <f t="shared" si="151"/>
        <v>Low</v>
      </c>
      <c r="V1066" t="str">
        <f t="shared" si="152"/>
        <v>Clean</v>
      </c>
    </row>
    <row r="1067" spans="1:22" x14ac:dyDescent="0.3">
      <c r="A1067" t="str">
        <f>Raw_Data!A1067</f>
        <v>6250336</v>
      </c>
      <c r="B1067">
        <f>Raw_Data!B1067</f>
        <v>45666</v>
      </c>
      <c r="C1067" t="str">
        <f>Raw_Data!C1067</f>
        <v>JANUVIA 100 MG TABLET</v>
      </c>
      <c r="D1067" t="str">
        <f>Raw_Data!D1067</f>
        <v>6027754</v>
      </c>
      <c r="E1067" t="str">
        <f>Raw_Data!E1067</f>
        <v>BYNE, EDMUND</v>
      </c>
      <c r="F1067" t="str">
        <f>Raw_Data!F1067</f>
        <v>1033186648</v>
      </c>
      <c r="G1067" t="str">
        <f>Raw_Data!H1067</f>
        <v>0</v>
      </c>
      <c r="H1067">
        <f>IFERROR(VLOOKUP(G1067,Store_Map!$A$2:$I$100,3,FALSE),"")</f>
        <v>0</v>
      </c>
      <c r="I1067">
        <f>IFERROR(VLOOKUP(G1067,Store_Map!$A$2:$I$100,4,FALSE),"")</f>
        <v>0</v>
      </c>
      <c r="J1067">
        <f>IFERROR(VLOOKUP(G1067,Store_Map!$A$2:$I$100,5,FALSE),"")</f>
        <v>0</v>
      </c>
      <c r="K1067">
        <f>IFERROR(VLOOKUP(G1067,Store_Map!$A$2:$I$100,6,FALSE),"")</f>
        <v>0</v>
      </c>
      <c r="L1067">
        <f>IFERROR(VLOOKUP(G1067,Store_Map!$A$2:$I$100,7,FALSE),"")</f>
        <v>0</v>
      </c>
      <c r="M1067">
        <f>IFERROR(VLOOKUP(G1067,Store_Map!$A$2:$I$100,8,FALSE),"")</f>
        <v>0</v>
      </c>
      <c r="N1067">
        <f t="shared" si="144"/>
        <v>0</v>
      </c>
      <c r="O1067" t="str">
        <f t="shared" si="145"/>
        <v>PASS</v>
      </c>
      <c r="P1067" t="str">
        <f t="shared" si="146"/>
        <v>REVIEW</v>
      </c>
      <c r="Q1067" t="str">
        <f t="shared" si="147"/>
        <v>PASS</v>
      </c>
      <c r="R1067" t="str">
        <f t="shared" si="148"/>
        <v>PASS</v>
      </c>
      <c r="S1067" t="str">
        <f t="shared" si="149"/>
        <v>REVIEW</v>
      </c>
      <c r="T1067">
        <f t="shared" si="150"/>
        <v>90</v>
      </c>
      <c r="U1067" t="str">
        <f t="shared" si="151"/>
        <v>Low</v>
      </c>
      <c r="V1067" t="str">
        <f t="shared" si="152"/>
        <v>Invalid NDC</v>
      </c>
    </row>
    <row r="1068" spans="1:22" x14ac:dyDescent="0.3">
      <c r="A1068" t="str">
        <f>Raw_Data!A1068</f>
        <v>6251664</v>
      </c>
      <c r="B1068">
        <f>Raw_Data!B1068</f>
        <v>45666</v>
      </c>
      <c r="C1068" t="str">
        <f>Raw_Data!C1068</f>
        <v>CLOTRIMAZOLE 1% CREAM</v>
      </c>
      <c r="D1068" t="str">
        <f>Raw_Data!D1068</f>
        <v>68462018117</v>
      </c>
      <c r="E1068" t="str">
        <f>Raw_Data!E1068</f>
        <v>BYNE, EDMUND</v>
      </c>
      <c r="F1068" t="str">
        <f>Raw_Data!F1068</f>
        <v>1033186648</v>
      </c>
      <c r="G1068" t="str">
        <f>Raw_Data!H1068</f>
        <v>0</v>
      </c>
      <c r="H1068">
        <f>IFERROR(VLOOKUP(G1068,Store_Map!$A$2:$I$100,3,FALSE),"")</f>
        <v>0</v>
      </c>
      <c r="I1068">
        <f>IFERROR(VLOOKUP(G1068,Store_Map!$A$2:$I$100,4,FALSE),"")</f>
        <v>0</v>
      </c>
      <c r="J1068">
        <f>IFERROR(VLOOKUP(G1068,Store_Map!$A$2:$I$100,5,FALSE),"")</f>
        <v>0</v>
      </c>
      <c r="K1068">
        <f>IFERROR(VLOOKUP(G1068,Store_Map!$A$2:$I$100,6,FALSE),"")</f>
        <v>0</v>
      </c>
      <c r="L1068">
        <f>IFERROR(VLOOKUP(G1068,Store_Map!$A$2:$I$100,7,FALSE),"")</f>
        <v>0</v>
      </c>
      <c r="M1068">
        <f>IFERROR(VLOOKUP(G1068,Store_Map!$A$2:$I$100,8,FALSE),"")</f>
        <v>0</v>
      </c>
      <c r="N1068">
        <f t="shared" si="144"/>
        <v>0</v>
      </c>
      <c r="O1068" t="str">
        <f t="shared" si="145"/>
        <v>PASS</v>
      </c>
      <c r="P1068" t="str">
        <f t="shared" si="146"/>
        <v>PASS</v>
      </c>
      <c r="Q1068" t="str">
        <f t="shared" si="147"/>
        <v>PASS</v>
      </c>
      <c r="R1068" t="str">
        <f t="shared" si="148"/>
        <v>PASS</v>
      </c>
      <c r="S1068" t="str">
        <f t="shared" si="149"/>
        <v>PASS</v>
      </c>
      <c r="T1068">
        <f t="shared" si="150"/>
        <v>100</v>
      </c>
      <c r="U1068" t="str">
        <f t="shared" si="151"/>
        <v>Low</v>
      </c>
      <c r="V1068" t="str">
        <f t="shared" si="152"/>
        <v>Clean</v>
      </c>
    </row>
    <row r="1069" spans="1:22" x14ac:dyDescent="0.3">
      <c r="A1069" t="str">
        <f>Raw_Data!A1069</f>
        <v>6251423</v>
      </c>
      <c r="B1069">
        <f>Raw_Data!B1069</f>
        <v>45666</v>
      </c>
      <c r="C1069" t="str">
        <f>Raw_Data!C1069</f>
        <v>METFORMIN HCL 1,000 MG TABL</v>
      </c>
      <c r="D1069" t="str">
        <f>Raw_Data!D1069</f>
        <v>70010006599</v>
      </c>
      <c r="E1069" t="str">
        <f>Raw_Data!E1069</f>
        <v>BYNE, EDMUND</v>
      </c>
      <c r="F1069" t="str">
        <f>Raw_Data!F1069</f>
        <v>1033186648</v>
      </c>
      <c r="G1069" t="str">
        <f>Raw_Data!H1069</f>
        <v>0</v>
      </c>
      <c r="H1069">
        <f>IFERROR(VLOOKUP(G1069,Store_Map!$A$2:$I$100,3,FALSE),"")</f>
        <v>0</v>
      </c>
      <c r="I1069">
        <f>IFERROR(VLOOKUP(G1069,Store_Map!$A$2:$I$100,4,FALSE),"")</f>
        <v>0</v>
      </c>
      <c r="J1069">
        <f>IFERROR(VLOOKUP(G1069,Store_Map!$A$2:$I$100,5,FALSE),"")</f>
        <v>0</v>
      </c>
      <c r="K1069">
        <f>IFERROR(VLOOKUP(G1069,Store_Map!$A$2:$I$100,6,FALSE),"")</f>
        <v>0</v>
      </c>
      <c r="L1069">
        <f>IFERROR(VLOOKUP(G1069,Store_Map!$A$2:$I$100,7,FALSE),"")</f>
        <v>0</v>
      </c>
      <c r="M1069">
        <f>IFERROR(VLOOKUP(G1069,Store_Map!$A$2:$I$100,8,FALSE),"")</f>
        <v>0</v>
      </c>
      <c r="N1069">
        <f t="shared" si="144"/>
        <v>0</v>
      </c>
      <c r="O1069" t="str">
        <f t="shared" si="145"/>
        <v>PASS</v>
      </c>
      <c r="P1069" t="str">
        <f t="shared" si="146"/>
        <v>PASS</v>
      </c>
      <c r="Q1069" t="str">
        <f t="shared" si="147"/>
        <v>PASS</v>
      </c>
      <c r="R1069" t="str">
        <f t="shared" si="148"/>
        <v>PASS</v>
      </c>
      <c r="S1069" t="str">
        <f t="shared" si="149"/>
        <v>PASS</v>
      </c>
      <c r="T1069">
        <f t="shared" si="150"/>
        <v>100</v>
      </c>
      <c r="U1069" t="str">
        <f t="shared" si="151"/>
        <v>Low</v>
      </c>
      <c r="V1069" t="str">
        <f t="shared" si="152"/>
        <v>Clean</v>
      </c>
    </row>
    <row r="1070" spans="1:22" x14ac:dyDescent="0.3">
      <c r="A1070" t="str">
        <f>Raw_Data!A1070</f>
        <v>6251429</v>
      </c>
      <c r="B1070">
        <f>Raw_Data!B1070</f>
        <v>45666</v>
      </c>
      <c r="C1070" t="str">
        <f>Raw_Data!C1070</f>
        <v>GLIMEPIRIDE 2 MG TABLET</v>
      </c>
      <c r="D1070" t="str">
        <f>Raw_Data!D1070</f>
        <v>55111032105</v>
      </c>
      <c r="E1070" t="str">
        <f>Raw_Data!E1070</f>
        <v>BYNE, EDMUND</v>
      </c>
      <c r="F1070" t="str">
        <f>Raw_Data!F1070</f>
        <v>1033186648</v>
      </c>
      <c r="G1070" t="str">
        <f>Raw_Data!H1070</f>
        <v>0</v>
      </c>
      <c r="H1070">
        <f>IFERROR(VLOOKUP(G1070,Store_Map!$A$2:$I$100,3,FALSE),"")</f>
        <v>0</v>
      </c>
      <c r="I1070">
        <f>IFERROR(VLOOKUP(G1070,Store_Map!$A$2:$I$100,4,FALSE),"")</f>
        <v>0</v>
      </c>
      <c r="J1070">
        <f>IFERROR(VLOOKUP(G1070,Store_Map!$A$2:$I$100,5,FALSE),"")</f>
        <v>0</v>
      </c>
      <c r="K1070">
        <f>IFERROR(VLOOKUP(G1070,Store_Map!$A$2:$I$100,6,FALSE),"")</f>
        <v>0</v>
      </c>
      <c r="L1070">
        <f>IFERROR(VLOOKUP(G1070,Store_Map!$A$2:$I$100,7,FALSE),"")</f>
        <v>0</v>
      </c>
      <c r="M1070">
        <f>IFERROR(VLOOKUP(G1070,Store_Map!$A$2:$I$100,8,FALSE),"")</f>
        <v>0</v>
      </c>
      <c r="N1070">
        <f t="shared" si="144"/>
        <v>0</v>
      </c>
      <c r="O1070" t="str">
        <f t="shared" si="145"/>
        <v>PASS</v>
      </c>
      <c r="P1070" t="str">
        <f t="shared" si="146"/>
        <v>PASS</v>
      </c>
      <c r="Q1070" t="str">
        <f t="shared" si="147"/>
        <v>PASS</v>
      </c>
      <c r="R1070" t="str">
        <f t="shared" si="148"/>
        <v>PASS</v>
      </c>
      <c r="S1070" t="str">
        <f t="shared" si="149"/>
        <v>PASS</v>
      </c>
      <c r="T1070">
        <f t="shared" si="150"/>
        <v>100</v>
      </c>
      <c r="U1070" t="str">
        <f t="shared" si="151"/>
        <v>Low</v>
      </c>
      <c r="V1070" t="str">
        <f t="shared" si="152"/>
        <v>Clean</v>
      </c>
    </row>
    <row r="1071" spans="1:22" x14ac:dyDescent="0.3">
      <c r="A1071" t="str">
        <f>Raw_Data!A1071</f>
        <v>6251427</v>
      </c>
      <c r="B1071">
        <f>Raw_Data!B1071</f>
        <v>45666</v>
      </c>
      <c r="C1071" t="str">
        <f>Raw_Data!C1071</f>
        <v>OMEPRAZOLE DR 20 MG CAPSULE</v>
      </c>
      <c r="D1071" t="str">
        <f>Raw_Data!D1071</f>
        <v>68382041205</v>
      </c>
      <c r="E1071" t="str">
        <f>Raw_Data!E1071</f>
        <v>BYNE, EDMUND</v>
      </c>
      <c r="F1071" t="str">
        <f>Raw_Data!F1071</f>
        <v>1033186648</v>
      </c>
      <c r="G1071" t="str">
        <f>Raw_Data!H1071</f>
        <v>0</v>
      </c>
      <c r="H1071">
        <f>IFERROR(VLOOKUP(G1071,Store_Map!$A$2:$I$100,3,FALSE),"")</f>
        <v>0</v>
      </c>
      <c r="I1071">
        <f>IFERROR(VLOOKUP(G1071,Store_Map!$A$2:$I$100,4,FALSE),"")</f>
        <v>0</v>
      </c>
      <c r="J1071">
        <f>IFERROR(VLOOKUP(G1071,Store_Map!$A$2:$I$100,5,FALSE),"")</f>
        <v>0</v>
      </c>
      <c r="K1071">
        <f>IFERROR(VLOOKUP(G1071,Store_Map!$A$2:$I$100,6,FALSE),"")</f>
        <v>0</v>
      </c>
      <c r="L1071">
        <f>IFERROR(VLOOKUP(G1071,Store_Map!$A$2:$I$100,7,FALSE),"")</f>
        <v>0</v>
      </c>
      <c r="M1071">
        <f>IFERROR(VLOOKUP(G1071,Store_Map!$A$2:$I$100,8,FALSE),"")</f>
        <v>0</v>
      </c>
      <c r="N1071">
        <f t="shared" si="144"/>
        <v>0</v>
      </c>
      <c r="O1071" t="str">
        <f t="shared" si="145"/>
        <v>PASS</v>
      </c>
      <c r="P1071" t="str">
        <f t="shared" si="146"/>
        <v>PASS</v>
      </c>
      <c r="Q1071" t="str">
        <f t="shared" si="147"/>
        <v>PASS</v>
      </c>
      <c r="R1071" t="str">
        <f t="shared" si="148"/>
        <v>PASS</v>
      </c>
      <c r="S1071" t="str">
        <f t="shared" si="149"/>
        <v>PASS</v>
      </c>
      <c r="T1071">
        <f t="shared" si="150"/>
        <v>100</v>
      </c>
      <c r="U1071" t="str">
        <f t="shared" si="151"/>
        <v>Low</v>
      </c>
      <c r="V1071" t="str">
        <f t="shared" si="152"/>
        <v>Clean</v>
      </c>
    </row>
    <row r="1072" spans="1:22" x14ac:dyDescent="0.3">
      <c r="A1072" t="str">
        <f>Raw_Data!A1072</f>
        <v>6251426</v>
      </c>
      <c r="B1072">
        <f>Raw_Data!B1072</f>
        <v>45666</v>
      </c>
      <c r="C1072" t="str">
        <f>Raw_Data!C1072</f>
        <v>AMLODIPINE BESYLATE 5 MG TA</v>
      </c>
      <c r="D1072" t="str">
        <f>Raw_Data!D1072</f>
        <v>69097012715</v>
      </c>
      <c r="E1072" t="str">
        <f>Raw_Data!E1072</f>
        <v>BYNE, EDMUND</v>
      </c>
      <c r="F1072" t="str">
        <f>Raw_Data!F1072</f>
        <v>1033186648</v>
      </c>
      <c r="G1072" t="str">
        <f>Raw_Data!H1072</f>
        <v>0</v>
      </c>
      <c r="H1072">
        <f>IFERROR(VLOOKUP(G1072,Store_Map!$A$2:$I$100,3,FALSE),"")</f>
        <v>0</v>
      </c>
      <c r="I1072">
        <f>IFERROR(VLOOKUP(G1072,Store_Map!$A$2:$I$100,4,FALSE),"")</f>
        <v>0</v>
      </c>
      <c r="J1072">
        <f>IFERROR(VLOOKUP(G1072,Store_Map!$A$2:$I$100,5,FALSE),"")</f>
        <v>0</v>
      </c>
      <c r="K1072">
        <f>IFERROR(VLOOKUP(G1072,Store_Map!$A$2:$I$100,6,FALSE),"")</f>
        <v>0</v>
      </c>
      <c r="L1072">
        <f>IFERROR(VLOOKUP(G1072,Store_Map!$A$2:$I$100,7,FALSE),"")</f>
        <v>0</v>
      </c>
      <c r="M1072">
        <f>IFERROR(VLOOKUP(G1072,Store_Map!$A$2:$I$100,8,FALSE),"")</f>
        <v>0</v>
      </c>
      <c r="N1072">
        <f t="shared" si="144"/>
        <v>0</v>
      </c>
      <c r="O1072" t="str">
        <f t="shared" si="145"/>
        <v>PASS</v>
      </c>
      <c r="P1072" t="str">
        <f t="shared" si="146"/>
        <v>PASS</v>
      </c>
      <c r="Q1072" t="str">
        <f t="shared" si="147"/>
        <v>PASS</v>
      </c>
      <c r="R1072" t="str">
        <f t="shared" si="148"/>
        <v>PASS</v>
      </c>
      <c r="S1072" t="str">
        <f t="shared" si="149"/>
        <v>PASS</v>
      </c>
      <c r="T1072">
        <f t="shared" si="150"/>
        <v>100</v>
      </c>
      <c r="U1072" t="str">
        <f t="shared" si="151"/>
        <v>Low</v>
      </c>
      <c r="V1072" t="str">
        <f t="shared" si="152"/>
        <v>Clean</v>
      </c>
    </row>
    <row r="1073" spans="1:22" x14ac:dyDescent="0.3">
      <c r="A1073" t="str">
        <f>Raw_Data!A1073</f>
        <v>6251425</v>
      </c>
      <c r="B1073">
        <f>Raw_Data!B1073</f>
        <v>45666</v>
      </c>
      <c r="C1073" t="str">
        <f>Raw_Data!C1073</f>
        <v>ATORVASTATIN 20 MG TABLET</v>
      </c>
      <c r="D1073" t="str">
        <f>Raw_Data!D1073</f>
        <v>60505257908</v>
      </c>
      <c r="E1073" t="str">
        <f>Raw_Data!E1073</f>
        <v>BYNE, EDMUND</v>
      </c>
      <c r="F1073" t="str">
        <f>Raw_Data!F1073</f>
        <v>1033186648</v>
      </c>
      <c r="G1073" t="str">
        <f>Raw_Data!H1073</f>
        <v>0</v>
      </c>
      <c r="H1073">
        <f>IFERROR(VLOOKUP(G1073,Store_Map!$A$2:$I$100,3,FALSE),"")</f>
        <v>0</v>
      </c>
      <c r="I1073">
        <f>IFERROR(VLOOKUP(G1073,Store_Map!$A$2:$I$100,4,FALSE),"")</f>
        <v>0</v>
      </c>
      <c r="J1073">
        <f>IFERROR(VLOOKUP(G1073,Store_Map!$A$2:$I$100,5,FALSE),"")</f>
        <v>0</v>
      </c>
      <c r="K1073">
        <f>IFERROR(VLOOKUP(G1073,Store_Map!$A$2:$I$100,6,FALSE),"")</f>
        <v>0</v>
      </c>
      <c r="L1073">
        <f>IFERROR(VLOOKUP(G1073,Store_Map!$A$2:$I$100,7,FALSE),"")</f>
        <v>0</v>
      </c>
      <c r="M1073">
        <f>IFERROR(VLOOKUP(G1073,Store_Map!$A$2:$I$100,8,FALSE),"")</f>
        <v>0</v>
      </c>
      <c r="N1073">
        <f t="shared" si="144"/>
        <v>0</v>
      </c>
      <c r="O1073" t="str">
        <f t="shared" si="145"/>
        <v>PASS</v>
      </c>
      <c r="P1073" t="str">
        <f t="shared" si="146"/>
        <v>PASS</v>
      </c>
      <c r="Q1073" t="str">
        <f t="shared" si="147"/>
        <v>PASS</v>
      </c>
      <c r="R1073" t="str">
        <f t="shared" si="148"/>
        <v>PASS</v>
      </c>
      <c r="S1073" t="str">
        <f t="shared" si="149"/>
        <v>PASS</v>
      </c>
      <c r="T1073">
        <f t="shared" si="150"/>
        <v>100</v>
      </c>
      <c r="U1073" t="str">
        <f t="shared" si="151"/>
        <v>Low</v>
      </c>
      <c r="V1073" t="str">
        <f t="shared" si="152"/>
        <v>Clean</v>
      </c>
    </row>
    <row r="1074" spans="1:22" x14ac:dyDescent="0.3">
      <c r="A1074" t="str">
        <f>Raw_Data!A1074</f>
        <v>6251424</v>
      </c>
      <c r="B1074">
        <f>Raw_Data!B1074</f>
        <v>45666</v>
      </c>
      <c r="C1074" t="str">
        <f>Raw_Data!C1074</f>
        <v>LOSARTAN POTASSIUM 50 MG TA</v>
      </c>
      <c r="D1074" t="str">
        <f>Raw_Data!D1074</f>
        <v>65862020299</v>
      </c>
      <c r="E1074" t="str">
        <f>Raw_Data!E1074</f>
        <v>BYNE, EDMUND</v>
      </c>
      <c r="F1074" t="str">
        <f>Raw_Data!F1074</f>
        <v>1033186648</v>
      </c>
      <c r="G1074" t="str">
        <f>Raw_Data!H1074</f>
        <v>0</v>
      </c>
      <c r="H1074">
        <f>IFERROR(VLOOKUP(G1074,Store_Map!$A$2:$I$100,3,FALSE),"")</f>
        <v>0</v>
      </c>
      <c r="I1074">
        <f>IFERROR(VLOOKUP(G1074,Store_Map!$A$2:$I$100,4,FALSE),"")</f>
        <v>0</v>
      </c>
      <c r="J1074">
        <f>IFERROR(VLOOKUP(G1074,Store_Map!$A$2:$I$100,5,FALSE),"")</f>
        <v>0</v>
      </c>
      <c r="K1074">
        <f>IFERROR(VLOOKUP(G1074,Store_Map!$A$2:$I$100,6,FALSE),"")</f>
        <v>0</v>
      </c>
      <c r="L1074">
        <f>IFERROR(VLOOKUP(G1074,Store_Map!$A$2:$I$100,7,FALSE),"")</f>
        <v>0</v>
      </c>
      <c r="M1074">
        <f>IFERROR(VLOOKUP(G1074,Store_Map!$A$2:$I$100,8,FALSE),"")</f>
        <v>0</v>
      </c>
      <c r="N1074">
        <f t="shared" si="144"/>
        <v>0</v>
      </c>
      <c r="O1074" t="str">
        <f t="shared" si="145"/>
        <v>PASS</v>
      </c>
      <c r="P1074" t="str">
        <f t="shared" si="146"/>
        <v>PASS</v>
      </c>
      <c r="Q1074" t="str">
        <f t="shared" si="147"/>
        <v>PASS</v>
      </c>
      <c r="R1074" t="str">
        <f t="shared" si="148"/>
        <v>PASS</v>
      </c>
      <c r="S1074" t="str">
        <f t="shared" si="149"/>
        <v>PASS</v>
      </c>
      <c r="T1074">
        <f t="shared" si="150"/>
        <v>100</v>
      </c>
      <c r="U1074" t="str">
        <f t="shared" si="151"/>
        <v>Low</v>
      </c>
      <c r="V1074" t="str">
        <f t="shared" si="152"/>
        <v>Clean</v>
      </c>
    </row>
    <row r="1075" spans="1:22" x14ac:dyDescent="0.3">
      <c r="A1075" t="str">
        <f>Raw_Data!A1075</f>
        <v>6251670</v>
      </c>
      <c r="B1075">
        <f>Raw_Data!B1075</f>
        <v>45666</v>
      </c>
      <c r="C1075" t="str">
        <f>Raw_Data!C1075</f>
        <v>HYDROXYZINE HCL 50 MG TABLE</v>
      </c>
      <c r="D1075" t="str">
        <f>Raw_Data!D1075</f>
        <v>59651050105</v>
      </c>
      <c r="E1075" t="str">
        <f>Raw_Data!E1075</f>
        <v>BYNE, EDMUND</v>
      </c>
      <c r="F1075" t="str">
        <f>Raw_Data!F1075</f>
        <v>1033186648</v>
      </c>
      <c r="G1075" t="str">
        <f>Raw_Data!H1075</f>
        <v>0</v>
      </c>
      <c r="H1075">
        <f>IFERROR(VLOOKUP(G1075,Store_Map!$A$2:$I$100,3,FALSE),"")</f>
        <v>0</v>
      </c>
      <c r="I1075">
        <f>IFERROR(VLOOKUP(G1075,Store_Map!$A$2:$I$100,4,FALSE),"")</f>
        <v>0</v>
      </c>
      <c r="J1075">
        <f>IFERROR(VLOOKUP(G1075,Store_Map!$A$2:$I$100,5,FALSE),"")</f>
        <v>0</v>
      </c>
      <c r="K1075">
        <f>IFERROR(VLOOKUP(G1075,Store_Map!$A$2:$I$100,6,FALSE),"")</f>
        <v>0</v>
      </c>
      <c r="L1075">
        <f>IFERROR(VLOOKUP(G1075,Store_Map!$A$2:$I$100,7,FALSE),"")</f>
        <v>0</v>
      </c>
      <c r="M1075">
        <f>IFERROR(VLOOKUP(G1075,Store_Map!$A$2:$I$100,8,FALSE),"")</f>
        <v>0</v>
      </c>
      <c r="N1075">
        <f t="shared" si="144"/>
        <v>0</v>
      </c>
      <c r="O1075" t="str">
        <f t="shared" si="145"/>
        <v>PASS</v>
      </c>
      <c r="P1075" t="str">
        <f t="shared" si="146"/>
        <v>PASS</v>
      </c>
      <c r="Q1075" t="str">
        <f t="shared" si="147"/>
        <v>PASS</v>
      </c>
      <c r="R1075" t="str">
        <f t="shared" si="148"/>
        <v>PASS</v>
      </c>
      <c r="S1075" t="str">
        <f t="shared" si="149"/>
        <v>PASS</v>
      </c>
      <c r="T1075">
        <f t="shared" si="150"/>
        <v>100</v>
      </c>
      <c r="U1075" t="str">
        <f t="shared" si="151"/>
        <v>Low</v>
      </c>
      <c r="V1075" t="str">
        <f t="shared" si="152"/>
        <v>Clean</v>
      </c>
    </row>
    <row r="1076" spans="1:22" x14ac:dyDescent="0.3">
      <c r="A1076" t="str">
        <f>Raw_Data!A1076</f>
        <v>6251671</v>
      </c>
      <c r="B1076">
        <f>Raw_Data!B1076</f>
        <v>45666</v>
      </c>
      <c r="C1076" t="str">
        <f>Raw_Data!C1076</f>
        <v>BUSPIRONE HCL 10 MG TABLET</v>
      </c>
      <c r="D1076" t="str">
        <f>Raw_Data!D1076</f>
        <v>29300024505</v>
      </c>
      <c r="E1076" t="str">
        <f>Raw_Data!E1076</f>
        <v>BYNE, EDMUND</v>
      </c>
      <c r="F1076" t="str">
        <f>Raw_Data!F1076</f>
        <v>1033186648</v>
      </c>
      <c r="G1076" t="str">
        <f>Raw_Data!H1076</f>
        <v>0</v>
      </c>
      <c r="H1076">
        <f>IFERROR(VLOOKUP(G1076,Store_Map!$A$2:$I$100,3,FALSE),"")</f>
        <v>0</v>
      </c>
      <c r="I1076">
        <f>IFERROR(VLOOKUP(G1076,Store_Map!$A$2:$I$100,4,FALSE),"")</f>
        <v>0</v>
      </c>
      <c r="J1076">
        <f>IFERROR(VLOOKUP(G1076,Store_Map!$A$2:$I$100,5,FALSE),"")</f>
        <v>0</v>
      </c>
      <c r="K1076">
        <f>IFERROR(VLOOKUP(G1076,Store_Map!$A$2:$I$100,6,FALSE),"")</f>
        <v>0</v>
      </c>
      <c r="L1076">
        <f>IFERROR(VLOOKUP(G1076,Store_Map!$A$2:$I$100,7,FALSE),"")</f>
        <v>0</v>
      </c>
      <c r="M1076">
        <f>IFERROR(VLOOKUP(G1076,Store_Map!$A$2:$I$100,8,FALSE),"")</f>
        <v>0</v>
      </c>
      <c r="N1076">
        <f t="shared" si="144"/>
        <v>0</v>
      </c>
      <c r="O1076" t="str">
        <f t="shared" si="145"/>
        <v>PASS</v>
      </c>
      <c r="P1076" t="str">
        <f t="shared" si="146"/>
        <v>PASS</v>
      </c>
      <c r="Q1076" t="str">
        <f t="shared" si="147"/>
        <v>PASS</v>
      </c>
      <c r="R1076" t="str">
        <f t="shared" si="148"/>
        <v>PASS</v>
      </c>
      <c r="S1076" t="str">
        <f t="shared" si="149"/>
        <v>PASS</v>
      </c>
      <c r="T1076">
        <f t="shared" si="150"/>
        <v>100</v>
      </c>
      <c r="U1076" t="str">
        <f t="shared" si="151"/>
        <v>Low</v>
      </c>
      <c r="V1076" t="str">
        <f t="shared" si="152"/>
        <v>Clean</v>
      </c>
    </row>
    <row r="1077" spans="1:22" x14ac:dyDescent="0.3">
      <c r="A1077" t="str">
        <f>Raw_Data!A1077</f>
        <v>6251672</v>
      </c>
      <c r="B1077">
        <f>Raw_Data!B1077</f>
        <v>45666</v>
      </c>
      <c r="C1077" t="str">
        <f>Raw_Data!C1077</f>
        <v>AMLODIPINE BESYLATE 10 MG T</v>
      </c>
      <c r="D1077" t="str">
        <f>Raw_Data!D1077</f>
        <v>69097012815</v>
      </c>
      <c r="E1077" t="str">
        <f>Raw_Data!E1077</f>
        <v>YASIN, NURA</v>
      </c>
      <c r="F1077" t="str">
        <f>Raw_Data!F1077</f>
        <v>1265518567</v>
      </c>
      <c r="G1077" t="str">
        <f>Raw_Data!H1077</f>
        <v>0</v>
      </c>
      <c r="H1077">
        <f>IFERROR(VLOOKUP(G1077,Store_Map!$A$2:$I$100,3,FALSE),"")</f>
        <v>0</v>
      </c>
      <c r="I1077">
        <f>IFERROR(VLOOKUP(G1077,Store_Map!$A$2:$I$100,4,FALSE),"")</f>
        <v>0</v>
      </c>
      <c r="J1077">
        <f>IFERROR(VLOOKUP(G1077,Store_Map!$A$2:$I$100,5,FALSE),"")</f>
        <v>0</v>
      </c>
      <c r="K1077">
        <f>IFERROR(VLOOKUP(G1077,Store_Map!$A$2:$I$100,6,FALSE),"")</f>
        <v>0</v>
      </c>
      <c r="L1077">
        <f>IFERROR(VLOOKUP(G1077,Store_Map!$A$2:$I$100,7,FALSE),"")</f>
        <v>0</v>
      </c>
      <c r="M1077">
        <f>IFERROR(VLOOKUP(G1077,Store_Map!$A$2:$I$100,8,FALSE),"")</f>
        <v>0</v>
      </c>
      <c r="N1077">
        <f t="shared" si="144"/>
        <v>0</v>
      </c>
      <c r="O1077" t="str">
        <f t="shared" si="145"/>
        <v>PASS</v>
      </c>
      <c r="P1077" t="str">
        <f t="shared" si="146"/>
        <v>PASS</v>
      </c>
      <c r="Q1077" t="str">
        <f t="shared" si="147"/>
        <v>PASS</v>
      </c>
      <c r="R1077" t="str">
        <f t="shared" si="148"/>
        <v>PASS</v>
      </c>
      <c r="S1077" t="str">
        <f t="shared" si="149"/>
        <v>PASS</v>
      </c>
      <c r="T1077">
        <f t="shared" si="150"/>
        <v>100</v>
      </c>
      <c r="U1077" t="str">
        <f t="shared" si="151"/>
        <v>Low</v>
      </c>
      <c r="V1077" t="str">
        <f t="shared" si="152"/>
        <v>Clean</v>
      </c>
    </row>
    <row r="1078" spans="1:22" x14ac:dyDescent="0.3">
      <c r="A1078" t="str">
        <f>Raw_Data!A1078</f>
        <v>6251673</v>
      </c>
      <c r="B1078">
        <f>Raw_Data!B1078</f>
        <v>45666</v>
      </c>
      <c r="C1078" t="str">
        <f>Raw_Data!C1078</f>
        <v>LOSARTAN POTASSIUM 100 MG T</v>
      </c>
      <c r="D1078" t="str">
        <f>Raw_Data!D1078</f>
        <v>65862020399</v>
      </c>
      <c r="E1078" t="str">
        <f>Raw_Data!E1078</f>
        <v>BYNE, EDMUND</v>
      </c>
      <c r="F1078" t="str">
        <f>Raw_Data!F1078</f>
        <v>1033186648</v>
      </c>
      <c r="G1078" t="str">
        <f>Raw_Data!H1078</f>
        <v>0</v>
      </c>
      <c r="H1078">
        <f>IFERROR(VLOOKUP(G1078,Store_Map!$A$2:$I$100,3,FALSE),"")</f>
        <v>0</v>
      </c>
      <c r="I1078">
        <f>IFERROR(VLOOKUP(G1078,Store_Map!$A$2:$I$100,4,FALSE),"")</f>
        <v>0</v>
      </c>
      <c r="J1078">
        <f>IFERROR(VLOOKUP(G1078,Store_Map!$A$2:$I$100,5,FALSE),"")</f>
        <v>0</v>
      </c>
      <c r="K1078">
        <f>IFERROR(VLOOKUP(G1078,Store_Map!$A$2:$I$100,6,FALSE),"")</f>
        <v>0</v>
      </c>
      <c r="L1078">
        <f>IFERROR(VLOOKUP(G1078,Store_Map!$A$2:$I$100,7,FALSE),"")</f>
        <v>0</v>
      </c>
      <c r="M1078">
        <f>IFERROR(VLOOKUP(G1078,Store_Map!$A$2:$I$100,8,FALSE),"")</f>
        <v>0</v>
      </c>
      <c r="N1078">
        <f t="shared" si="144"/>
        <v>0</v>
      </c>
      <c r="O1078" t="str">
        <f t="shared" si="145"/>
        <v>PASS</v>
      </c>
      <c r="P1078" t="str">
        <f t="shared" si="146"/>
        <v>PASS</v>
      </c>
      <c r="Q1078" t="str">
        <f t="shared" si="147"/>
        <v>PASS</v>
      </c>
      <c r="R1078" t="str">
        <f t="shared" si="148"/>
        <v>PASS</v>
      </c>
      <c r="S1078" t="str">
        <f t="shared" si="149"/>
        <v>PASS</v>
      </c>
      <c r="T1078">
        <f t="shared" si="150"/>
        <v>100</v>
      </c>
      <c r="U1078" t="str">
        <f t="shared" si="151"/>
        <v>Low</v>
      </c>
      <c r="V1078" t="str">
        <f t="shared" si="152"/>
        <v>Clean</v>
      </c>
    </row>
    <row r="1079" spans="1:22" x14ac:dyDescent="0.3">
      <c r="A1079" t="str">
        <f>Raw_Data!A1079</f>
        <v>6251674</v>
      </c>
      <c r="B1079">
        <f>Raw_Data!B1079</f>
        <v>45666</v>
      </c>
      <c r="C1079" t="str">
        <f>Raw_Data!C1079</f>
        <v>VENLAFAXINE HCL ER 150 MG C</v>
      </c>
      <c r="D1079" t="str">
        <f>Raw_Data!D1079</f>
        <v>65862069790</v>
      </c>
      <c r="E1079" t="str">
        <f>Raw_Data!E1079</f>
        <v>BYNE, EDMUND</v>
      </c>
      <c r="F1079" t="str">
        <f>Raw_Data!F1079</f>
        <v>1033186648</v>
      </c>
      <c r="G1079" t="str">
        <f>Raw_Data!H1079</f>
        <v>0</v>
      </c>
      <c r="H1079">
        <f>IFERROR(VLOOKUP(G1079,Store_Map!$A$2:$I$100,3,FALSE),"")</f>
        <v>0</v>
      </c>
      <c r="I1079">
        <f>IFERROR(VLOOKUP(G1079,Store_Map!$A$2:$I$100,4,FALSE),"")</f>
        <v>0</v>
      </c>
      <c r="J1079">
        <f>IFERROR(VLOOKUP(G1079,Store_Map!$A$2:$I$100,5,FALSE),"")</f>
        <v>0</v>
      </c>
      <c r="K1079">
        <f>IFERROR(VLOOKUP(G1079,Store_Map!$A$2:$I$100,6,FALSE),"")</f>
        <v>0</v>
      </c>
      <c r="L1079">
        <f>IFERROR(VLOOKUP(G1079,Store_Map!$A$2:$I$100,7,FALSE),"")</f>
        <v>0</v>
      </c>
      <c r="M1079">
        <f>IFERROR(VLOOKUP(G1079,Store_Map!$A$2:$I$100,8,FALSE),"")</f>
        <v>0</v>
      </c>
      <c r="N1079">
        <f t="shared" si="144"/>
        <v>0</v>
      </c>
      <c r="O1079" t="str">
        <f t="shared" si="145"/>
        <v>PASS</v>
      </c>
      <c r="P1079" t="str">
        <f t="shared" si="146"/>
        <v>PASS</v>
      </c>
      <c r="Q1079" t="str">
        <f t="shared" si="147"/>
        <v>PASS</v>
      </c>
      <c r="R1079" t="str">
        <f t="shared" si="148"/>
        <v>PASS</v>
      </c>
      <c r="S1079" t="str">
        <f t="shared" si="149"/>
        <v>PASS</v>
      </c>
      <c r="T1079">
        <f t="shared" si="150"/>
        <v>100</v>
      </c>
      <c r="U1079" t="str">
        <f t="shared" si="151"/>
        <v>Low</v>
      </c>
      <c r="V1079" t="str">
        <f t="shared" si="152"/>
        <v>Clean</v>
      </c>
    </row>
    <row r="1080" spans="1:22" x14ac:dyDescent="0.3">
      <c r="A1080" t="str">
        <f>Raw_Data!A1080</f>
        <v>6251675</v>
      </c>
      <c r="B1080">
        <f>Raw_Data!B1080</f>
        <v>45666</v>
      </c>
      <c r="C1080" t="str">
        <f>Raw_Data!C1080</f>
        <v>TRIAMCINOLONE 0.1% OINTMENT</v>
      </c>
      <c r="D1080" t="str">
        <f>Raw_Data!D1080</f>
        <v>45802005505</v>
      </c>
      <c r="E1080" t="str">
        <f>Raw_Data!E1080</f>
        <v>BYNE, EDMUND</v>
      </c>
      <c r="F1080" t="str">
        <f>Raw_Data!F1080</f>
        <v>1033186648</v>
      </c>
      <c r="G1080" t="str">
        <f>Raw_Data!H1080</f>
        <v>0</v>
      </c>
      <c r="H1080">
        <f>IFERROR(VLOOKUP(G1080,Store_Map!$A$2:$I$100,3,FALSE),"")</f>
        <v>0</v>
      </c>
      <c r="I1080">
        <f>IFERROR(VLOOKUP(G1080,Store_Map!$A$2:$I$100,4,FALSE),"")</f>
        <v>0</v>
      </c>
      <c r="J1080">
        <f>IFERROR(VLOOKUP(G1080,Store_Map!$A$2:$I$100,5,FALSE),"")</f>
        <v>0</v>
      </c>
      <c r="K1080">
        <f>IFERROR(VLOOKUP(G1080,Store_Map!$A$2:$I$100,6,FALSE),"")</f>
        <v>0</v>
      </c>
      <c r="L1080">
        <f>IFERROR(VLOOKUP(G1080,Store_Map!$A$2:$I$100,7,FALSE),"")</f>
        <v>0</v>
      </c>
      <c r="M1080">
        <f>IFERROR(VLOOKUP(G1080,Store_Map!$A$2:$I$100,8,FALSE),"")</f>
        <v>0</v>
      </c>
      <c r="N1080">
        <f t="shared" si="144"/>
        <v>0</v>
      </c>
      <c r="O1080" t="str">
        <f t="shared" si="145"/>
        <v>PASS</v>
      </c>
      <c r="P1080" t="str">
        <f t="shared" si="146"/>
        <v>PASS</v>
      </c>
      <c r="Q1080" t="str">
        <f t="shared" si="147"/>
        <v>PASS</v>
      </c>
      <c r="R1080" t="str">
        <f t="shared" si="148"/>
        <v>PASS</v>
      </c>
      <c r="S1080" t="str">
        <f t="shared" si="149"/>
        <v>PASS</v>
      </c>
      <c r="T1080">
        <f t="shared" si="150"/>
        <v>100</v>
      </c>
      <c r="U1080" t="str">
        <f t="shared" si="151"/>
        <v>Low</v>
      </c>
      <c r="V1080" t="str">
        <f t="shared" si="152"/>
        <v>Clean</v>
      </c>
    </row>
    <row r="1081" spans="1:22" x14ac:dyDescent="0.3">
      <c r="A1081" t="str">
        <f>Raw_Data!A1081</f>
        <v>6251679</v>
      </c>
      <c r="B1081">
        <f>Raw_Data!B1081</f>
        <v>45666</v>
      </c>
      <c r="C1081" t="str">
        <f>Raw_Data!C1081</f>
        <v>LOSARTAN POTASSIUM 100 MG T</v>
      </c>
      <c r="D1081" t="str">
        <f>Raw_Data!D1081</f>
        <v>65862020399</v>
      </c>
      <c r="E1081" t="str">
        <f>Raw_Data!E1081</f>
        <v>YASIN, NURA</v>
      </c>
      <c r="F1081" t="str">
        <f>Raw_Data!F1081</f>
        <v>1265518567</v>
      </c>
      <c r="G1081" t="str">
        <f>Raw_Data!H1081</f>
        <v>0</v>
      </c>
      <c r="H1081">
        <f>IFERROR(VLOOKUP(G1081,Store_Map!$A$2:$I$100,3,FALSE),"")</f>
        <v>0</v>
      </c>
      <c r="I1081">
        <f>IFERROR(VLOOKUP(G1081,Store_Map!$A$2:$I$100,4,FALSE),"")</f>
        <v>0</v>
      </c>
      <c r="J1081">
        <f>IFERROR(VLOOKUP(G1081,Store_Map!$A$2:$I$100,5,FALSE),"")</f>
        <v>0</v>
      </c>
      <c r="K1081">
        <f>IFERROR(VLOOKUP(G1081,Store_Map!$A$2:$I$100,6,FALSE),"")</f>
        <v>0</v>
      </c>
      <c r="L1081">
        <f>IFERROR(VLOOKUP(G1081,Store_Map!$A$2:$I$100,7,FALSE),"")</f>
        <v>0</v>
      </c>
      <c r="M1081">
        <f>IFERROR(VLOOKUP(G1081,Store_Map!$A$2:$I$100,8,FALSE),"")</f>
        <v>0</v>
      </c>
      <c r="N1081">
        <f t="shared" si="144"/>
        <v>0</v>
      </c>
      <c r="O1081" t="str">
        <f t="shared" si="145"/>
        <v>PASS</v>
      </c>
      <c r="P1081" t="str">
        <f t="shared" si="146"/>
        <v>PASS</v>
      </c>
      <c r="Q1081" t="str">
        <f t="shared" si="147"/>
        <v>PASS</v>
      </c>
      <c r="R1081" t="str">
        <f t="shared" si="148"/>
        <v>PASS</v>
      </c>
      <c r="S1081" t="str">
        <f t="shared" si="149"/>
        <v>PASS</v>
      </c>
      <c r="T1081">
        <f t="shared" si="150"/>
        <v>100</v>
      </c>
      <c r="U1081" t="str">
        <f t="shared" si="151"/>
        <v>Low</v>
      </c>
      <c r="V1081" t="str">
        <f t="shared" si="152"/>
        <v>Clean</v>
      </c>
    </row>
    <row r="1082" spans="1:22" x14ac:dyDescent="0.3">
      <c r="A1082" t="str">
        <f>Raw_Data!A1082</f>
        <v>6251680</v>
      </c>
      <c r="B1082">
        <f>Raw_Data!B1082</f>
        <v>45666</v>
      </c>
      <c r="C1082" t="str">
        <f>Raw_Data!C1082</f>
        <v>LOVASTATIN 20 MG TABLET</v>
      </c>
      <c r="D1082" t="str">
        <f>Raw_Data!D1082</f>
        <v>68180046803</v>
      </c>
      <c r="E1082" t="str">
        <f>Raw_Data!E1082</f>
        <v>BYNE, EDMUND</v>
      </c>
      <c r="F1082" t="str">
        <f>Raw_Data!F1082</f>
        <v>1033186648</v>
      </c>
      <c r="G1082" t="str">
        <f>Raw_Data!H1082</f>
        <v>0</v>
      </c>
      <c r="H1082">
        <f>IFERROR(VLOOKUP(G1082,Store_Map!$A$2:$I$100,3,FALSE),"")</f>
        <v>0</v>
      </c>
      <c r="I1082">
        <f>IFERROR(VLOOKUP(G1082,Store_Map!$A$2:$I$100,4,FALSE),"")</f>
        <v>0</v>
      </c>
      <c r="J1082">
        <f>IFERROR(VLOOKUP(G1082,Store_Map!$A$2:$I$100,5,FALSE),"")</f>
        <v>0</v>
      </c>
      <c r="K1082">
        <f>IFERROR(VLOOKUP(G1082,Store_Map!$A$2:$I$100,6,FALSE),"")</f>
        <v>0</v>
      </c>
      <c r="L1082">
        <f>IFERROR(VLOOKUP(G1082,Store_Map!$A$2:$I$100,7,FALSE),"")</f>
        <v>0</v>
      </c>
      <c r="M1082">
        <f>IFERROR(VLOOKUP(G1082,Store_Map!$A$2:$I$100,8,FALSE),"")</f>
        <v>0</v>
      </c>
      <c r="N1082">
        <f t="shared" si="144"/>
        <v>0</v>
      </c>
      <c r="O1082" t="str">
        <f t="shared" si="145"/>
        <v>PASS</v>
      </c>
      <c r="P1082" t="str">
        <f t="shared" si="146"/>
        <v>PASS</v>
      </c>
      <c r="Q1082" t="str">
        <f t="shared" si="147"/>
        <v>PASS</v>
      </c>
      <c r="R1082" t="str">
        <f t="shared" si="148"/>
        <v>PASS</v>
      </c>
      <c r="S1082" t="str">
        <f t="shared" si="149"/>
        <v>PASS</v>
      </c>
      <c r="T1082">
        <f t="shared" si="150"/>
        <v>100</v>
      </c>
      <c r="U1082" t="str">
        <f t="shared" si="151"/>
        <v>Low</v>
      </c>
      <c r="V1082" t="str">
        <f t="shared" si="152"/>
        <v>Clean</v>
      </c>
    </row>
    <row r="1083" spans="1:22" x14ac:dyDescent="0.3">
      <c r="A1083" t="str">
        <f>Raw_Data!A1083</f>
        <v>6251681</v>
      </c>
      <c r="B1083">
        <f>Raw_Data!B1083</f>
        <v>45666</v>
      </c>
      <c r="C1083" t="str">
        <f>Raw_Data!C1083</f>
        <v>JANUVIA 100 MG TABLET</v>
      </c>
      <c r="D1083" t="str">
        <f>Raw_Data!D1083</f>
        <v>6027754</v>
      </c>
      <c r="E1083" t="str">
        <f>Raw_Data!E1083</f>
        <v>GRESHAM, J. MARK</v>
      </c>
      <c r="F1083" t="str">
        <f>Raw_Data!F1083</f>
        <v>1326026618</v>
      </c>
      <c r="G1083" t="str">
        <f>Raw_Data!H1083</f>
        <v>0</v>
      </c>
      <c r="H1083">
        <f>IFERROR(VLOOKUP(G1083,Store_Map!$A$2:$I$100,3,FALSE),"")</f>
        <v>0</v>
      </c>
      <c r="I1083">
        <f>IFERROR(VLOOKUP(G1083,Store_Map!$A$2:$I$100,4,FALSE),"")</f>
        <v>0</v>
      </c>
      <c r="J1083">
        <f>IFERROR(VLOOKUP(G1083,Store_Map!$A$2:$I$100,5,FALSE),"")</f>
        <v>0</v>
      </c>
      <c r="K1083">
        <f>IFERROR(VLOOKUP(G1083,Store_Map!$A$2:$I$100,6,FALSE),"")</f>
        <v>0</v>
      </c>
      <c r="L1083">
        <f>IFERROR(VLOOKUP(G1083,Store_Map!$A$2:$I$100,7,FALSE),"")</f>
        <v>0</v>
      </c>
      <c r="M1083">
        <f>IFERROR(VLOOKUP(G1083,Store_Map!$A$2:$I$100,8,FALSE),"")</f>
        <v>0</v>
      </c>
      <c r="N1083">
        <f t="shared" si="144"/>
        <v>0</v>
      </c>
      <c r="O1083" t="str">
        <f t="shared" si="145"/>
        <v>PASS</v>
      </c>
      <c r="P1083" t="str">
        <f t="shared" si="146"/>
        <v>REVIEW</v>
      </c>
      <c r="Q1083" t="str">
        <f t="shared" si="147"/>
        <v>PASS</v>
      </c>
      <c r="R1083" t="str">
        <f t="shared" si="148"/>
        <v>PASS</v>
      </c>
      <c r="S1083" t="str">
        <f t="shared" si="149"/>
        <v>REVIEW</v>
      </c>
      <c r="T1083">
        <f t="shared" si="150"/>
        <v>90</v>
      </c>
      <c r="U1083" t="str">
        <f t="shared" si="151"/>
        <v>Low</v>
      </c>
      <c r="V1083" t="str">
        <f t="shared" si="152"/>
        <v>Invalid NDC</v>
      </c>
    </row>
    <row r="1084" spans="1:22" x14ac:dyDescent="0.3">
      <c r="A1084" t="str">
        <f>Raw_Data!A1084</f>
        <v>6251682</v>
      </c>
      <c r="B1084">
        <f>Raw_Data!B1084</f>
        <v>45666</v>
      </c>
      <c r="C1084" t="str">
        <f>Raw_Data!C1084</f>
        <v>FUROSEMIDE 40 MG TABLET</v>
      </c>
      <c r="D1084" t="str">
        <f>Raw_Data!D1084</f>
        <v>69315011710</v>
      </c>
      <c r="E1084" t="str">
        <f>Raw_Data!E1084</f>
        <v>BYNE, EDMUND</v>
      </c>
      <c r="F1084" t="str">
        <f>Raw_Data!F1084</f>
        <v>1033186648</v>
      </c>
      <c r="G1084" t="str">
        <f>Raw_Data!H1084</f>
        <v>0</v>
      </c>
      <c r="H1084">
        <f>IFERROR(VLOOKUP(G1084,Store_Map!$A$2:$I$100,3,FALSE),"")</f>
        <v>0</v>
      </c>
      <c r="I1084">
        <f>IFERROR(VLOOKUP(G1084,Store_Map!$A$2:$I$100,4,FALSE),"")</f>
        <v>0</v>
      </c>
      <c r="J1084">
        <f>IFERROR(VLOOKUP(G1084,Store_Map!$A$2:$I$100,5,FALSE),"")</f>
        <v>0</v>
      </c>
      <c r="K1084">
        <f>IFERROR(VLOOKUP(G1084,Store_Map!$A$2:$I$100,6,FALSE),"")</f>
        <v>0</v>
      </c>
      <c r="L1084">
        <f>IFERROR(VLOOKUP(G1084,Store_Map!$A$2:$I$100,7,FALSE),"")</f>
        <v>0</v>
      </c>
      <c r="M1084">
        <f>IFERROR(VLOOKUP(G1084,Store_Map!$A$2:$I$100,8,FALSE),"")</f>
        <v>0</v>
      </c>
      <c r="N1084">
        <f t="shared" si="144"/>
        <v>0</v>
      </c>
      <c r="O1084" t="str">
        <f t="shared" si="145"/>
        <v>PASS</v>
      </c>
      <c r="P1084" t="str">
        <f t="shared" si="146"/>
        <v>PASS</v>
      </c>
      <c r="Q1084" t="str">
        <f t="shared" si="147"/>
        <v>PASS</v>
      </c>
      <c r="R1084" t="str">
        <f t="shared" si="148"/>
        <v>PASS</v>
      </c>
      <c r="S1084" t="str">
        <f t="shared" si="149"/>
        <v>PASS</v>
      </c>
      <c r="T1084">
        <f t="shared" si="150"/>
        <v>100</v>
      </c>
      <c r="U1084" t="str">
        <f t="shared" si="151"/>
        <v>Low</v>
      </c>
      <c r="V1084" t="str">
        <f t="shared" si="152"/>
        <v>Clean</v>
      </c>
    </row>
    <row r="1085" spans="1:22" x14ac:dyDescent="0.3">
      <c r="A1085" t="str">
        <f>Raw_Data!A1085</f>
        <v>6248892</v>
      </c>
      <c r="B1085">
        <f>Raw_Data!B1085</f>
        <v>45667</v>
      </c>
      <c r="C1085" t="str">
        <f>Raw_Data!C1085</f>
        <v>AMLODIPINE BESYLATE 10 MG T</v>
      </c>
      <c r="D1085" t="str">
        <f>Raw_Data!D1085</f>
        <v>69097012815</v>
      </c>
      <c r="E1085" t="str">
        <f>Raw_Data!E1085</f>
        <v>GIBBS, JON</v>
      </c>
      <c r="F1085" t="str">
        <f>Raw_Data!F1085</f>
        <v>1700896156</v>
      </c>
      <c r="G1085" t="str">
        <f>Raw_Data!H1085</f>
        <v>0</v>
      </c>
      <c r="H1085">
        <f>IFERROR(VLOOKUP(G1085,Store_Map!$A$2:$I$100,3,FALSE),"")</f>
        <v>0</v>
      </c>
      <c r="I1085">
        <f>IFERROR(VLOOKUP(G1085,Store_Map!$A$2:$I$100,4,FALSE),"")</f>
        <v>0</v>
      </c>
      <c r="J1085">
        <f>IFERROR(VLOOKUP(G1085,Store_Map!$A$2:$I$100,5,FALSE),"")</f>
        <v>0</v>
      </c>
      <c r="K1085">
        <f>IFERROR(VLOOKUP(G1085,Store_Map!$A$2:$I$100,6,FALSE),"")</f>
        <v>0</v>
      </c>
      <c r="L1085">
        <f>IFERROR(VLOOKUP(G1085,Store_Map!$A$2:$I$100,7,FALSE),"")</f>
        <v>0</v>
      </c>
      <c r="M1085">
        <f>IFERROR(VLOOKUP(G1085,Store_Map!$A$2:$I$100,8,FALSE),"")</f>
        <v>0</v>
      </c>
      <c r="N1085">
        <f t="shared" si="144"/>
        <v>0</v>
      </c>
      <c r="O1085" t="str">
        <f t="shared" si="145"/>
        <v>PASS</v>
      </c>
      <c r="P1085" t="str">
        <f t="shared" si="146"/>
        <v>PASS</v>
      </c>
      <c r="Q1085" t="str">
        <f t="shared" si="147"/>
        <v>PASS</v>
      </c>
      <c r="R1085" t="str">
        <f t="shared" si="148"/>
        <v>PASS</v>
      </c>
      <c r="S1085" t="str">
        <f t="shared" si="149"/>
        <v>PASS</v>
      </c>
      <c r="T1085">
        <f t="shared" si="150"/>
        <v>100</v>
      </c>
      <c r="U1085" t="str">
        <f t="shared" si="151"/>
        <v>Low</v>
      </c>
      <c r="V1085" t="str">
        <f t="shared" si="152"/>
        <v>Clean</v>
      </c>
    </row>
    <row r="1086" spans="1:22" x14ac:dyDescent="0.3">
      <c r="A1086" t="str">
        <f>Raw_Data!A1086</f>
        <v>6249415</v>
      </c>
      <c r="B1086">
        <f>Raw_Data!B1086</f>
        <v>45667</v>
      </c>
      <c r="C1086" t="str">
        <f>Raw_Data!C1086</f>
        <v>QUETIAPINE FUMARATE 25 MG T</v>
      </c>
      <c r="D1086" t="str">
        <f>Raw_Data!D1086</f>
        <v>68180044501</v>
      </c>
      <c r="E1086" t="str">
        <f>Raw_Data!E1086</f>
        <v>HARSHMAN, SONALI</v>
      </c>
      <c r="F1086" t="str">
        <f>Raw_Data!F1086</f>
        <v>1104084516</v>
      </c>
      <c r="G1086" t="str">
        <f>Raw_Data!H1086</f>
        <v>0</v>
      </c>
      <c r="H1086">
        <f>IFERROR(VLOOKUP(G1086,Store_Map!$A$2:$I$100,3,FALSE),"")</f>
        <v>0</v>
      </c>
      <c r="I1086">
        <f>IFERROR(VLOOKUP(G1086,Store_Map!$A$2:$I$100,4,FALSE),"")</f>
        <v>0</v>
      </c>
      <c r="J1086">
        <f>IFERROR(VLOOKUP(G1086,Store_Map!$A$2:$I$100,5,FALSE),"")</f>
        <v>0</v>
      </c>
      <c r="K1086">
        <f>IFERROR(VLOOKUP(G1086,Store_Map!$A$2:$I$100,6,FALSE),"")</f>
        <v>0</v>
      </c>
      <c r="L1086">
        <f>IFERROR(VLOOKUP(G1086,Store_Map!$A$2:$I$100,7,FALSE),"")</f>
        <v>0</v>
      </c>
      <c r="M1086">
        <f>IFERROR(VLOOKUP(G1086,Store_Map!$A$2:$I$100,8,FALSE),"")</f>
        <v>0</v>
      </c>
      <c r="N1086">
        <f t="shared" si="144"/>
        <v>0</v>
      </c>
      <c r="O1086" t="str">
        <f t="shared" si="145"/>
        <v>PASS</v>
      </c>
      <c r="P1086" t="str">
        <f t="shared" si="146"/>
        <v>PASS</v>
      </c>
      <c r="Q1086" t="str">
        <f t="shared" si="147"/>
        <v>PASS</v>
      </c>
      <c r="R1086" t="str">
        <f t="shared" si="148"/>
        <v>PASS</v>
      </c>
      <c r="S1086" t="str">
        <f t="shared" si="149"/>
        <v>PASS</v>
      </c>
      <c r="T1086">
        <f t="shared" si="150"/>
        <v>100</v>
      </c>
      <c r="U1086" t="str">
        <f t="shared" si="151"/>
        <v>Low</v>
      </c>
      <c r="V1086" t="str">
        <f t="shared" si="152"/>
        <v>Clean</v>
      </c>
    </row>
    <row r="1087" spans="1:22" x14ac:dyDescent="0.3">
      <c r="A1087" t="str">
        <f>Raw_Data!A1087</f>
        <v>6249416</v>
      </c>
      <c r="B1087">
        <f>Raw_Data!B1087</f>
        <v>45667</v>
      </c>
      <c r="C1087" t="str">
        <f>Raw_Data!C1087</f>
        <v>VENTOLIN HFA 90 MCG INHALER</v>
      </c>
      <c r="D1087" t="str">
        <f>Raw_Data!D1087</f>
        <v>173068220</v>
      </c>
      <c r="E1087" t="str">
        <f>Raw_Data!E1087</f>
        <v>HARSHMAN, SONALI</v>
      </c>
      <c r="F1087" t="str">
        <f>Raw_Data!F1087</f>
        <v>1104084516</v>
      </c>
      <c r="G1087" t="str">
        <f>Raw_Data!H1087</f>
        <v>0</v>
      </c>
      <c r="H1087">
        <f>IFERROR(VLOOKUP(G1087,Store_Map!$A$2:$I$100,3,FALSE),"")</f>
        <v>0</v>
      </c>
      <c r="I1087">
        <f>IFERROR(VLOOKUP(G1087,Store_Map!$A$2:$I$100,4,FALSE),"")</f>
        <v>0</v>
      </c>
      <c r="J1087">
        <f>IFERROR(VLOOKUP(G1087,Store_Map!$A$2:$I$100,5,FALSE),"")</f>
        <v>0</v>
      </c>
      <c r="K1087">
        <f>IFERROR(VLOOKUP(G1087,Store_Map!$A$2:$I$100,6,FALSE),"")</f>
        <v>0</v>
      </c>
      <c r="L1087">
        <f>IFERROR(VLOOKUP(G1087,Store_Map!$A$2:$I$100,7,FALSE),"")</f>
        <v>0</v>
      </c>
      <c r="M1087">
        <f>IFERROR(VLOOKUP(G1087,Store_Map!$A$2:$I$100,8,FALSE),"")</f>
        <v>0</v>
      </c>
      <c r="N1087">
        <f t="shared" si="144"/>
        <v>0</v>
      </c>
      <c r="O1087" t="str">
        <f t="shared" si="145"/>
        <v>PASS</v>
      </c>
      <c r="P1087" t="str">
        <f t="shared" si="146"/>
        <v>REVIEW</v>
      </c>
      <c r="Q1087" t="str">
        <f t="shared" si="147"/>
        <v>PASS</v>
      </c>
      <c r="R1087" t="str">
        <f t="shared" si="148"/>
        <v>PASS</v>
      </c>
      <c r="S1087" t="str">
        <f t="shared" si="149"/>
        <v>REVIEW</v>
      </c>
      <c r="T1087">
        <f t="shared" si="150"/>
        <v>90</v>
      </c>
      <c r="U1087" t="str">
        <f t="shared" si="151"/>
        <v>Low</v>
      </c>
      <c r="V1087" t="str">
        <f t="shared" si="152"/>
        <v>Invalid NDC</v>
      </c>
    </row>
    <row r="1088" spans="1:22" x14ac:dyDescent="0.3">
      <c r="A1088" t="str">
        <f>Raw_Data!A1088</f>
        <v>6251089</v>
      </c>
      <c r="B1088">
        <f>Raw_Data!B1088</f>
        <v>45667</v>
      </c>
      <c r="C1088" t="str">
        <f>Raw_Data!C1088</f>
        <v>ONDANSETRON HCL 4 MG TABLET</v>
      </c>
      <c r="D1088" t="str">
        <f>Raw_Data!D1088</f>
        <v>65862018730</v>
      </c>
      <c r="E1088" t="str">
        <f>Raw_Data!E1088</f>
        <v>BYNE, EDMUND</v>
      </c>
      <c r="F1088" t="str">
        <f>Raw_Data!F1088</f>
        <v>1033186648</v>
      </c>
      <c r="G1088" t="str">
        <f>Raw_Data!H1088</f>
        <v>0</v>
      </c>
      <c r="H1088">
        <f>IFERROR(VLOOKUP(G1088,Store_Map!$A$2:$I$100,3,FALSE),"")</f>
        <v>0</v>
      </c>
      <c r="I1088">
        <f>IFERROR(VLOOKUP(G1088,Store_Map!$A$2:$I$100,4,FALSE),"")</f>
        <v>0</v>
      </c>
      <c r="J1088">
        <f>IFERROR(VLOOKUP(G1088,Store_Map!$A$2:$I$100,5,FALSE),"")</f>
        <v>0</v>
      </c>
      <c r="K1088">
        <f>IFERROR(VLOOKUP(G1088,Store_Map!$A$2:$I$100,6,FALSE),"")</f>
        <v>0</v>
      </c>
      <c r="L1088">
        <f>IFERROR(VLOOKUP(G1088,Store_Map!$A$2:$I$100,7,FALSE),"")</f>
        <v>0</v>
      </c>
      <c r="M1088">
        <f>IFERROR(VLOOKUP(G1088,Store_Map!$A$2:$I$100,8,FALSE),"")</f>
        <v>0</v>
      </c>
      <c r="N1088">
        <f t="shared" si="144"/>
        <v>0</v>
      </c>
      <c r="O1088" t="str">
        <f t="shared" si="145"/>
        <v>PASS</v>
      </c>
      <c r="P1088" t="str">
        <f t="shared" si="146"/>
        <v>PASS</v>
      </c>
      <c r="Q1088" t="str">
        <f t="shared" si="147"/>
        <v>PASS</v>
      </c>
      <c r="R1088" t="str">
        <f t="shared" si="148"/>
        <v>PASS</v>
      </c>
      <c r="S1088" t="str">
        <f t="shared" si="149"/>
        <v>PASS</v>
      </c>
      <c r="T1088">
        <f t="shared" si="150"/>
        <v>100</v>
      </c>
      <c r="U1088" t="str">
        <f t="shared" si="151"/>
        <v>Low</v>
      </c>
      <c r="V1088" t="str">
        <f t="shared" si="152"/>
        <v>Clean</v>
      </c>
    </row>
    <row r="1089" spans="1:22" x14ac:dyDescent="0.3">
      <c r="A1089" t="str">
        <f>Raw_Data!A1089</f>
        <v>6238734</v>
      </c>
      <c r="B1089">
        <f>Raw_Data!B1089</f>
        <v>45667</v>
      </c>
      <c r="C1089" t="str">
        <f>Raw_Data!C1089</f>
        <v>HUMALOG 100 UNITS/ML KWIKPE</v>
      </c>
      <c r="D1089" t="str">
        <f>Raw_Data!D1089</f>
        <v>2879959</v>
      </c>
      <c r="E1089" t="str">
        <f>Raw_Data!E1089</f>
        <v>MACHADO, MARIA</v>
      </c>
      <c r="F1089" t="str">
        <f>Raw_Data!F1089</f>
        <v>1619100302</v>
      </c>
      <c r="G1089" t="str">
        <f>Raw_Data!H1089</f>
        <v>0</v>
      </c>
      <c r="H1089">
        <f>IFERROR(VLOOKUP(G1089,Store_Map!$A$2:$I$100,3,FALSE),"")</f>
        <v>0</v>
      </c>
      <c r="I1089">
        <f>IFERROR(VLOOKUP(G1089,Store_Map!$A$2:$I$100,4,FALSE),"")</f>
        <v>0</v>
      </c>
      <c r="J1089">
        <f>IFERROR(VLOOKUP(G1089,Store_Map!$A$2:$I$100,5,FALSE),"")</f>
        <v>0</v>
      </c>
      <c r="K1089">
        <f>IFERROR(VLOOKUP(G1089,Store_Map!$A$2:$I$100,6,FALSE),"")</f>
        <v>0</v>
      </c>
      <c r="L1089">
        <f>IFERROR(VLOOKUP(G1089,Store_Map!$A$2:$I$100,7,FALSE),"")</f>
        <v>0</v>
      </c>
      <c r="M1089">
        <f>IFERROR(VLOOKUP(G1089,Store_Map!$A$2:$I$100,8,FALSE),"")</f>
        <v>0</v>
      </c>
      <c r="N1089">
        <f t="shared" si="144"/>
        <v>0</v>
      </c>
      <c r="O1089" t="str">
        <f t="shared" si="145"/>
        <v>PASS</v>
      </c>
      <c r="P1089" t="str">
        <f t="shared" si="146"/>
        <v>REVIEW</v>
      </c>
      <c r="Q1089" t="str">
        <f t="shared" si="147"/>
        <v>PASS</v>
      </c>
      <c r="R1089" t="str">
        <f t="shared" si="148"/>
        <v>PASS</v>
      </c>
      <c r="S1089" t="str">
        <f t="shared" si="149"/>
        <v>REVIEW</v>
      </c>
      <c r="T1089">
        <f t="shared" si="150"/>
        <v>90</v>
      </c>
      <c r="U1089" t="str">
        <f t="shared" si="151"/>
        <v>Low</v>
      </c>
      <c r="V1089" t="str">
        <f t="shared" si="152"/>
        <v>Invalid NDC</v>
      </c>
    </row>
    <row r="1090" spans="1:22" x14ac:dyDescent="0.3">
      <c r="A1090" t="str">
        <f>Raw_Data!A1090</f>
        <v>6245788</v>
      </c>
      <c r="B1090">
        <f>Raw_Data!B1090</f>
        <v>45667</v>
      </c>
      <c r="C1090" t="str">
        <f>Raw_Data!C1090</f>
        <v>AMLODIPINE BESYLATE 5 MG TA</v>
      </c>
      <c r="D1090" t="str">
        <f>Raw_Data!D1090</f>
        <v>69097012715</v>
      </c>
      <c r="E1090" t="str">
        <f>Raw_Data!E1090</f>
        <v>FORD, JAMES</v>
      </c>
      <c r="F1090" t="str">
        <f>Raw_Data!F1090</f>
        <v>1033117684</v>
      </c>
      <c r="G1090" t="str">
        <f>Raw_Data!H1090</f>
        <v>0</v>
      </c>
      <c r="H1090">
        <f>IFERROR(VLOOKUP(G1090,Store_Map!$A$2:$I$100,3,FALSE),"")</f>
        <v>0</v>
      </c>
      <c r="I1090">
        <f>IFERROR(VLOOKUP(G1090,Store_Map!$A$2:$I$100,4,FALSE),"")</f>
        <v>0</v>
      </c>
      <c r="J1090">
        <f>IFERROR(VLOOKUP(G1090,Store_Map!$A$2:$I$100,5,FALSE),"")</f>
        <v>0</v>
      </c>
      <c r="K1090">
        <f>IFERROR(VLOOKUP(G1090,Store_Map!$A$2:$I$100,6,FALSE),"")</f>
        <v>0</v>
      </c>
      <c r="L1090">
        <f>IFERROR(VLOOKUP(G1090,Store_Map!$A$2:$I$100,7,FALSE),"")</f>
        <v>0</v>
      </c>
      <c r="M1090">
        <f>IFERROR(VLOOKUP(G1090,Store_Map!$A$2:$I$100,8,FALSE),"")</f>
        <v>0</v>
      </c>
      <c r="N1090">
        <f t="shared" ref="N1090:N1153" si="153">COUNTBLANK(A1090:M1090)</f>
        <v>0</v>
      </c>
      <c r="O1090" t="str">
        <f t="shared" ref="O1090:O1153" si="154">IF(AND(F1090&lt;&gt;"",LEN(F1090)=10,ISNUMBER(--F1090)),"PASS","REVIEW")</f>
        <v>PASS</v>
      </c>
      <c r="P1090" t="str">
        <f t="shared" ref="P1090:P1153" si="155">IF(AND(D1090&lt;&gt;"",OR(LEN(D1090)=10,LEN(D1090)=11),ISNUMBER(--D1090)),"PASS","REVIEW")</f>
        <v>PASS</v>
      </c>
      <c r="Q1090" t="str">
        <f t="shared" ref="Q1090:Q1153" si="156">IF(H1090&lt;&gt;"","PASS","REVIEW")</f>
        <v>PASS</v>
      </c>
      <c r="R1090" t="str">
        <f t="shared" ref="R1090:R1153" si="157">IF(AND(I1090&lt;&gt;"",J1090&lt;&gt;"",K1090&lt;&gt;"",L1090&lt;&gt;"",M1090&lt;&gt;""),"PASS","REVIEW")</f>
        <v>PASS</v>
      </c>
      <c r="S1090" t="str">
        <f t="shared" ref="S1090:S1153" si="158">IF(OR(N1090&gt;0,O1090="REVIEW",P1090="REVIEW",Q1090="REVIEW",R1090="REVIEW"),"REVIEW","PASS")</f>
        <v>PASS</v>
      </c>
      <c r="T1090">
        <f t="shared" ref="T1090:T1153" si="159">MAX(0,100-(N1090*5)-IF(O1090="REVIEW",15,0)-IF(P1090="REVIEW",10,0)-IF(Q1090="REVIEW",10,0)-IF(R1090="REVIEW",20,0))</f>
        <v>100</v>
      </c>
      <c r="U1090" t="str">
        <f t="shared" ref="U1090:U1153" si="160">IF(T1090&gt;=90,"Low",IF(T1090&gt;=70,"Medium","High"))</f>
        <v>Low</v>
      </c>
      <c r="V1090" t="str">
        <f t="shared" ref="V1090:V1153" si="161">IF(N1090&gt;0,"Missing required fields",IF(O1090="REVIEW","Invalid provider NPI",IF(P1090="REVIEW","Invalid NDC",IF(Q1090="REVIEW","Store mapping incomplete",IF(R1090="REVIEW","Entity mapping incomplete","Clean")))))</f>
        <v>Clean</v>
      </c>
    </row>
    <row r="1091" spans="1:22" x14ac:dyDescent="0.3">
      <c r="A1091" t="str">
        <f>Raw_Data!A1091</f>
        <v>6245790</v>
      </c>
      <c r="B1091">
        <f>Raw_Data!B1091</f>
        <v>45667</v>
      </c>
      <c r="C1091" t="str">
        <f>Raw_Data!C1091</f>
        <v>TAMSULOSIN HCL 0.4 MG CAPSU</v>
      </c>
      <c r="D1091" t="str">
        <f>Raw_Data!D1091</f>
        <v>65862059801</v>
      </c>
      <c r="E1091" t="str">
        <f>Raw_Data!E1091</f>
        <v>BYNE, EDMUND</v>
      </c>
      <c r="F1091" t="str">
        <f>Raw_Data!F1091</f>
        <v>1033186648</v>
      </c>
      <c r="G1091" t="str">
        <f>Raw_Data!H1091</f>
        <v>0</v>
      </c>
      <c r="H1091">
        <f>IFERROR(VLOOKUP(G1091,Store_Map!$A$2:$I$100,3,FALSE),"")</f>
        <v>0</v>
      </c>
      <c r="I1091">
        <f>IFERROR(VLOOKUP(G1091,Store_Map!$A$2:$I$100,4,FALSE),"")</f>
        <v>0</v>
      </c>
      <c r="J1091">
        <f>IFERROR(VLOOKUP(G1091,Store_Map!$A$2:$I$100,5,FALSE),"")</f>
        <v>0</v>
      </c>
      <c r="K1091">
        <f>IFERROR(VLOOKUP(G1091,Store_Map!$A$2:$I$100,6,FALSE),"")</f>
        <v>0</v>
      </c>
      <c r="L1091">
        <f>IFERROR(VLOOKUP(G1091,Store_Map!$A$2:$I$100,7,FALSE),"")</f>
        <v>0</v>
      </c>
      <c r="M1091">
        <f>IFERROR(VLOOKUP(G1091,Store_Map!$A$2:$I$100,8,FALSE),"")</f>
        <v>0</v>
      </c>
      <c r="N1091">
        <f t="shared" si="153"/>
        <v>0</v>
      </c>
      <c r="O1091" t="str">
        <f t="shared" si="154"/>
        <v>PASS</v>
      </c>
      <c r="P1091" t="str">
        <f t="shared" si="155"/>
        <v>PASS</v>
      </c>
      <c r="Q1091" t="str">
        <f t="shared" si="156"/>
        <v>PASS</v>
      </c>
      <c r="R1091" t="str">
        <f t="shared" si="157"/>
        <v>PASS</v>
      </c>
      <c r="S1091" t="str">
        <f t="shared" si="158"/>
        <v>PASS</v>
      </c>
      <c r="T1091">
        <f t="shared" si="159"/>
        <v>100</v>
      </c>
      <c r="U1091" t="str">
        <f t="shared" si="160"/>
        <v>Low</v>
      </c>
      <c r="V1091" t="str">
        <f t="shared" si="161"/>
        <v>Clean</v>
      </c>
    </row>
    <row r="1092" spans="1:22" x14ac:dyDescent="0.3">
      <c r="A1092" t="str">
        <f>Raw_Data!A1092</f>
        <v>6245792</v>
      </c>
      <c r="B1092">
        <f>Raw_Data!B1092</f>
        <v>45667</v>
      </c>
      <c r="C1092" t="str">
        <f>Raw_Data!C1092</f>
        <v>METOPROLOL SUCC ER 50 MG TA</v>
      </c>
      <c r="D1092" t="str">
        <f>Raw_Data!D1092</f>
        <v>55111046701</v>
      </c>
      <c r="E1092" t="str">
        <f>Raw_Data!E1092</f>
        <v>BYNE, EDMUND</v>
      </c>
      <c r="F1092" t="str">
        <f>Raw_Data!F1092</f>
        <v>1033186648</v>
      </c>
      <c r="G1092" t="str">
        <f>Raw_Data!H1092</f>
        <v>0</v>
      </c>
      <c r="H1092">
        <f>IFERROR(VLOOKUP(G1092,Store_Map!$A$2:$I$100,3,FALSE),"")</f>
        <v>0</v>
      </c>
      <c r="I1092">
        <f>IFERROR(VLOOKUP(G1092,Store_Map!$A$2:$I$100,4,FALSE),"")</f>
        <v>0</v>
      </c>
      <c r="J1092">
        <f>IFERROR(VLOOKUP(G1092,Store_Map!$A$2:$I$100,5,FALSE),"")</f>
        <v>0</v>
      </c>
      <c r="K1092">
        <f>IFERROR(VLOOKUP(G1092,Store_Map!$A$2:$I$100,6,FALSE),"")</f>
        <v>0</v>
      </c>
      <c r="L1092">
        <f>IFERROR(VLOOKUP(G1092,Store_Map!$A$2:$I$100,7,FALSE),"")</f>
        <v>0</v>
      </c>
      <c r="M1092">
        <f>IFERROR(VLOOKUP(G1092,Store_Map!$A$2:$I$100,8,FALSE),"")</f>
        <v>0</v>
      </c>
      <c r="N1092">
        <f t="shared" si="153"/>
        <v>0</v>
      </c>
      <c r="O1092" t="str">
        <f t="shared" si="154"/>
        <v>PASS</v>
      </c>
      <c r="P1092" t="str">
        <f t="shared" si="155"/>
        <v>PASS</v>
      </c>
      <c r="Q1092" t="str">
        <f t="shared" si="156"/>
        <v>PASS</v>
      </c>
      <c r="R1092" t="str">
        <f t="shared" si="157"/>
        <v>PASS</v>
      </c>
      <c r="S1092" t="str">
        <f t="shared" si="158"/>
        <v>PASS</v>
      </c>
      <c r="T1092">
        <f t="shared" si="159"/>
        <v>100</v>
      </c>
      <c r="U1092" t="str">
        <f t="shared" si="160"/>
        <v>Low</v>
      </c>
      <c r="V1092" t="str">
        <f t="shared" si="161"/>
        <v>Clean</v>
      </c>
    </row>
    <row r="1093" spans="1:22" x14ac:dyDescent="0.3">
      <c r="A1093" t="str">
        <f>Raw_Data!A1093</f>
        <v>6247593</v>
      </c>
      <c r="B1093">
        <f>Raw_Data!B1093</f>
        <v>45667</v>
      </c>
      <c r="C1093" t="str">
        <f>Raw_Data!C1093</f>
        <v>FLUTICASONE PROP 50 MCG SPR</v>
      </c>
      <c r="D1093" t="str">
        <f>Raw_Data!D1093</f>
        <v>60505082901</v>
      </c>
      <c r="E1093" t="str">
        <f>Raw_Data!E1093</f>
        <v>GIBBS, JON</v>
      </c>
      <c r="F1093" t="str">
        <f>Raw_Data!F1093</f>
        <v>1700896156</v>
      </c>
      <c r="G1093" t="str">
        <f>Raw_Data!H1093</f>
        <v>0</v>
      </c>
      <c r="H1093">
        <f>IFERROR(VLOOKUP(G1093,Store_Map!$A$2:$I$100,3,FALSE),"")</f>
        <v>0</v>
      </c>
      <c r="I1093">
        <f>IFERROR(VLOOKUP(G1093,Store_Map!$A$2:$I$100,4,FALSE),"")</f>
        <v>0</v>
      </c>
      <c r="J1093">
        <f>IFERROR(VLOOKUP(G1093,Store_Map!$A$2:$I$100,5,FALSE),"")</f>
        <v>0</v>
      </c>
      <c r="K1093">
        <f>IFERROR(VLOOKUP(G1093,Store_Map!$A$2:$I$100,6,FALSE),"")</f>
        <v>0</v>
      </c>
      <c r="L1093">
        <f>IFERROR(VLOOKUP(G1093,Store_Map!$A$2:$I$100,7,FALSE),"")</f>
        <v>0</v>
      </c>
      <c r="M1093">
        <f>IFERROR(VLOOKUP(G1093,Store_Map!$A$2:$I$100,8,FALSE),"")</f>
        <v>0</v>
      </c>
      <c r="N1093">
        <f t="shared" si="153"/>
        <v>0</v>
      </c>
      <c r="O1093" t="str">
        <f t="shared" si="154"/>
        <v>PASS</v>
      </c>
      <c r="P1093" t="str">
        <f t="shared" si="155"/>
        <v>PASS</v>
      </c>
      <c r="Q1093" t="str">
        <f t="shared" si="156"/>
        <v>PASS</v>
      </c>
      <c r="R1093" t="str">
        <f t="shared" si="157"/>
        <v>PASS</v>
      </c>
      <c r="S1093" t="str">
        <f t="shared" si="158"/>
        <v>PASS</v>
      </c>
      <c r="T1093">
        <f t="shared" si="159"/>
        <v>100</v>
      </c>
      <c r="U1093" t="str">
        <f t="shared" si="160"/>
        <v>Low</v>
      </c>
      <c r="V1093" t="str">
        <f t="shared" si="161"/>
        <v>Clean</v>
      </c>
    </row>
    <row r="1094" spans="1:22" x14ac:dyDescent="0.3">
      <c r="A1094" t="str">
        <f>Raw_Data!A1094</f>
        <v>6248906</v>
      </c>
      <c r="B1094">
        <f>Raw_Data!B1094</f>
        <v>45667</v>
      </c>
      <c r="C1094" t="str">
        <f>Raw_Data!C1094</f>
        <v>EMGALITY 120 MG/ML PEN</v>
      </c>
      <c r="D1094" t="str">
        <f>Raw_Data!D1094</f>
        <v>2143611</v>
      </c>
      <c r="E1094" t="str">
        <f>Raw_Data!E1094</f>
        <v>GIBBS, JON</v>
      </c>
      <c r="F1094" t="str">
        <f>Raw_Data!F1094</f>
        <v>1700896156</v>
      </c>
      <c r="G1094" t="str">
        <f>Raw_Data!H1094</f>
        <v>0</v>
      </c>
      <c r="H1094">
        <f>IFERROR(VLOOKUP(G1094,Store_Map!$A$2:$I$100,3,FALSE),"")</f>
        <v>0</v>
      </c>
      <c r="I1094">
        <f>IFERROR(VLOOKUP(G1094,Store_Map!$A$2:$I$100,4,FALSE),"")</f>
        <v>0</v>
      </c>
      <c r="J1094">
        <f>IFERROR(VLOOKUP(G1094,Store_Map!$A$2:$I$100,5,FALSE),"")</f>
        <v>0</v>
      </c>
      <c r="K1094">
        <f>IFERROR(VLOOKUP(G1094,Store_Map!$A$2:$I$100,6,FALSE),"")</f>
        <v>0</v>
      </c>
      <c r="L1094">
        <f>IFERROR(VLOOKUP(G1094,Store_Map!$A$2:$I$100,7,FALSE),"")</f>
        <v>0</v>
      </c>
      <c r="M1094">
        <f>IFERROR(VLOOKUP(G1094,Store_Map!$A$2:$I$100,8,FALSE),"")</f>
        <v>0</v>
      </c>
      <c r="N1094">
        <f t="shared" si="153"/>
        <v>0</v>
      </c>
      <c r="O1094" t="str">
        <f t="shared" si="154"/>
        <v>PASS</v>
      </c>
      <c r="P1094" t="str">
        <f t="shared" si="155"/>
        <v>REVIEW</v>
      </c>
      <c r="Q1094" t="str">
        <f t="shared" si="156"/>
        <v>PASS</v>
      </c>
      <c r="R1094" t="str">
        <f t="shared" si="157"/>
        <v>PASS</v>
      </c>
      <c r="S1094" t="str">
        <f t="shared" si="158"/>
        <v>REVIEW</v>
      </c>
      <c r="T1094">
        <f t="shared" si="159"/>
        <v>90</v>
      </c>
      <c r="U1094" t="str">
        <f t="shared" si="160"/>
        <v>Low</v>
      </c>
      <c r="V1094" t="str">
        <f t="shared" si="161"/>
        <v>Invalid NDC</v>
      </c>
    </row>
    <row r="1095" spans="1:22" x14ac:dyDescent="0.3">
      <c r="A1095" t="str">
        <f>Raw_Data!A1095</f>
        <v>6213511</v>
      </c>
      <c r="B1095">
        <f>Raw_Data!B1095</f>
        <v>45667</v>
      </c>
      <c r="C1095" t="str">
        <f>Raw_Data!C1095</f>
        <v>HYDROCHLOROTHIAZIDE 12.5 MG</v>
      </c>
      <c r="D1095" t="str">
        <f>Raw_Data!D1095</f>
        <v>69315015510</v>
      </c>
      <c r="E1095" t="str">
        <f>Raw_Data!E1095</f>
        <v>BYNE, EDMUND</v>
      </c>
      <c r="F1095" t="str">
        <f>Raw_Data!F1095</f>
        <v>1033186648</v>
      </c>
      <c r="G1095" t="str">
        <f>Raw_Data!H1095</f>
        <v>0</v>
      </c>
      <c r="H1095">
        <f>IFERROR(VLOOKUP(G1095,Store_Map!$A$2:$I$100,3,FALSE),"")</f>
        <v>0</v>
      </c>
      <c r="I1095">
        <f>IFERROR(VLOOKUP(G1095,Store_Map!$A$2:$I$100,4,FALSE),"")</f>
        <v>0</v>
      </c>
      <c r="J1095">
        <f>IFERROR(VLOOKUP(G1095,Store_Map!$A$2:$I$100,5,FALSE),"")</f>
        <v>0</v>
      </c>
      <c r="K1095">
        <f>IFERROR(VLOOKUP(G1095,Store_Map!$A$2:$I$100,6,FALSE),"")</f>
        <v>0</v>
      </c>
      <c r="L1095">
        <f>IFERROR(VLOOKUP(G1095,Store_Map!$A$2:$I$100,7,FALSE),"")</f>
        <v>0</v>
      </c>
      <c r="M1095">
        <f>IFERROR(VLOOKUP(G1095,Store_Map!$A$2:$I$100,8,FALSE),"")</f>
        <v>0</v>
      </c>
      <c r="N1095">
        <f t="shared" si="153"/>
        <v>0</v>
      </c>
      <c r="O1095" t="str">
        <f t="shared" si="154"/>
        <v>PASS</v>
      </c>
      <c r="P1095" t="str">
        <f t="shared" si="155"/>
        <v>PASS</v>
      </c>
      <c r="Q1095" t="str">
        <f t="shared" si="156"/>
        <v>PASS</v>
      </c>
      <c r="R1095" t="str">
        <f t="shared" si="157"/>
        <v>PASS</v>
      </c>
      <c r="S1095" t="str">
        <f t="shared" si="158"/>
        <v>PASS</v>
      </c>
      <c r="T1095">
        <f t="shared" si="159"/>
        <v>100</v>
      </c>
      <c r="U1095" t="str">
        <f t="shared" si="160"/>
        <v>Low</v>
      </c>
      <c r="V1095" t="str">
        <f t="shared" si="161"/>
        <v>Clean</v>
      </c>
    </row>
    <row r="1096" spans="1:22" x14ac:dyDescent="0.3">
      <c r="A1096" t="str">
        <f>Raw_Data!A1096</f>
        <v>6233212</v>
      </c>
      <c r="B1096">
        <f>Raw_Data!B1096</f>
        <v>45667</v>
      </c>
      <c r="C1096" t="str">
        <f>Raw_Data!C1096</f>
        <v>AMLODIPINE BESYLATE 10 MG T</v>
      </c>
      <c r="D1096" t="str">
        <f>Raw_Data!D1096</f>
        <v>69097012815</v>
      </c>
      <c r="E1096" t="str">
        <f>Raw_Data!E1096</f>
        <v>BYNE, EDMUND</v>
      </c>
      <c r="F1096" t="str">
        <f>Raw_Data!F1096</f>
        <v>1033186648</v>
      </c>
      <c r="G1096" t="str">
        <f>Raw_Data!H1096</f>
        <v>0</v>
      </c>
      <c r="H1096">
        <f>IFERROR(VLOOKUP(G1096,Store_Map!$A$2:$I$100,3,FALSE),"")</f>
        <v>0</v>
      </c>
      <c r="I1096">
        <f>IFERROR(VLOOKUP(G1096,Store_Map!$A$2:$I$100,4,FALSE),"")</f>
        <v>0</v>
      </c>
      <c r="J1096">
        <f>IFERROR(VLOOKUP(G1096,Store_Map!$A$2:$I$100,5,FALSE),"")</f>
        <v>0</v>
      </c>
      <c r="K1096">
        <f>IFERROR(VLOOKUP(G1096,Store_Map!$A$2:$I$100,6,FALSE),"")</f>
        <v>0</v>
      </c>
      <c r="L1096">
        <f>IFERROR(VLOOKUP(G1096,Store_Map!$A$2:$I$100,7,FALSE),"")</f>
        <v>0</v>
      </c>
      <c r="M1096">
        <f>IFERROR(VLOOKUP(G1096,Store_Map!$A$2:$I$100,8,FALSE),"")</f>
        <v>0</v>
      </c>
      <c r="N1096">
        <f t="shared" si="153"/>
        <v>0</v>
      </c>
      <c r="O1096" t="str">
        <f t="shared" si="154"/>
        <v>PASS</v>
      </c>
      <c r="P1096" t="str">
        <f t="shared" si="155"/>
        <v>PASS</v>
      </c>
      <c r="Q1096" t="str">
        <f t="shared" si="156"/>
        <v>PASS</v>
      </c>
      <c r="R1096" t="str">
        <f t="shared" si="157"/>
        <v>PASS</v>
      </c>
      <c r="S1096" t="str">
        <f t="shared" si="158"/>
        <v>PASS</v>
      </c>
      <c r="T1096">
        <f t="shared" si="159"/>
        <v>100</v>
      </c>
      <c r="U1096" t="str">
        <f t="shared" si="160"/>
        <v>Low</v>
      </c>
      <c r="V1096" t="str">
        <f t="shared" si="161"/>
        <v>Clean</v>
      </c>
    </row>
    <row r="1097" spans="1:22" x14ac:dyDescent="0.3">
      <c r="A1097" t="str">
        <f>Raw_Data!A1097</f>
        <v>6234658</v>
      </c>
      <c r="B1097">
        <f>Raw_Data!B1097</f>
        <v>45667</v>
      </c>
      <c r="C1097" t="str">
        <f>Raw_Data!C1097</f>
        <v>LORATADINE 10 MG TABLET</v>
      </c>
      <c r="D1097" t="str">
        <f>Raw_Data!D1097</f>
        <v>904685289</v>
      </c>
      <c r="E1097" t="str">
        <f>Raw_Data!E1097</f>
        <v>BYNE, EDMUND</v>
      </c>
      <c r="F1097" t="str">
        <f>Raw_Data!F1097</f>
        <v>1033186648</v>
      </c>
      <c r="G1097" t="str">
        <f>Raw_Data!H1097</f>
        <v>0</v>
      </c>
      <c r="H1097">
        <f>IFERROR(VLOOKUP(G1097,Store_Map!$A$2:$I$100,3,FALSE),"")</f>
        <v>0</v>
      </c>
      <c r="I1097">
        <f>IFERROR(VLOOKUP(G1097,Store_Map!$A$2:$I$100,4,FALSE),"")</f>
        <v>0</v>
      </c>
      <c r="J1097">
        <f>IFERROR(VLOOKUP(G1097,Store_Map!$A$2:$I$100,5,FALSE),"")</f>
        <v>0</v>
      </c>
      <c r="K1097">
        <f>IFERROR(VLOOKUP(G1097,Store_Map!$A$2:$I$100,6,FALSE),"")</f>
        <v>0</v>
      </c>
      <c r="L1097">
        <f>IFERROR(VLOOKUP(G1097,Store_Map!$A$2:$I$100,7,FALSE),"")</f>
        <v>0</v>
      </c>
      <c r="M1097">
        <f>IFERROR(VLOOKUP(G1097,Store_Map!$A$2:$I$100,8,FALSE),"")</f>
        <v>0</v>
      </c>
      <c r="N1097">
        <f t="shared" si="153"/>
        <v>0</v>
      </c>
      <c r="O1097" t="str">
        <f t="shared" si="154"/>
        <v>PASS</v>
      </c>
      <c r="P1097" t="str">
        <f t="shared" si="155"/>
        <v>REVIEW</v>
      </c>
      <c r="Q1097" t="str">
        <f t="shared" si="156"/>
        <v>PASS</v>
      </c>
      <c r="R1097" t="str">
        <f t="shared" si="157"/>
        <v>PASS</v>
      </c>
      <c r="S1097" t="str">
        <f t="shared" si="158"/>
        <v>REVIEW</v>
      </c>
      <c r="T1097">
        <f t="shared" si="159"/>
        <v>90</v>
      </c>
      <c r="U1097" t="str">
        <f t="shared" si="160"/>
        <v>Low</v>
      </c>
      <c r="V1097" t="str">
        <f t="shared" si="161"/>
        <v>Invalid NDC</v>
      </c>
    </row>
    <row r="1098" spans="1:22" x14ac:dyDescent="0.3">
      <c r="A1098" t="str">
        <f>Raw_Data!A1098</f>
        <v>6237579</v>
      </c>
      <c r="B1098">
        <f>Raw_Data!B1098</f>
        <v>45667</v>
      </c>
      <c r="C1098" t="str">
        <f>Raw_Data!C1098</f>
        <v>SYMBICORT 160-4.5 MCG INHAL</v>
      </c>
      <c r="D1098" t="str">
        <f>Raw_Data!D1098</f>
        <v>186037020</v>
      </c>
      <c r="E1098" t="str">
        <f>Raw_Data!E1098</f>
        <v>BYNE, EDMUND</v>
      </c>
      <c r="F1098" t="str">
        <f>Raw_Data!F1098</f>
        <v>1033186648</v>
      </c>
      <c r="G1098" t="str">
        <f>Raw_Data!H1098</f>
        <v>0</v>
      </c>
      <c r="H1098">
        <f>IFERROR(VLOOKUP(G1098,Store_Map!$A$2:$I$100,3,FALSE),"")</f>
        <v>0</v>
      </c>
      <c r="I1098">
        <f>IFERROR(VLOOKUP(G1098,Store_Map!$A$2:$I$100,4,FALSE),"")</f>
        <v>0</v>
      </c>
      <c r="J1098">
        <f>IFERROR(VLOOKUP(G1098,Store_Map!$A$2:$I$100,5,FALSE),"")</f>
        <v>0</v>
      </c>
      <c r="K1098">
        <f>IFERROR(VLOOKUP(G1098,Store_Map!$A$2:$I$100,6,FALSE),"")</f>
        <v>0</v>
      </c>
      <c r="L1098">
        <f>IFERROR(VLOOKUP(G1098,Store_Map!$A$2:$I$100,7,FALSE),"")</f>
        <v>0</v>
      </c>
      <c r="M1098">
        <f>IFERROR(VLOOKUP(G1098,Store_Map!$A$2:$I$100,8,FALSE),"")</f>
        <v>0</v>
      </c>
      <c r="N1098">
        <f t="shared" si="153"/>
        <v>0</v>
      </c>
      <c r="O1098" t="str">
        <f t="shared" si="154"/>
        <v>PASS</v>
      </c>
      <c r="P1098" t="str">
        <f t="shared" si="155"/>
        <v>REVIEW</v>
      </c>
      <c r="Q1098" t="str">
        <f t="shared" si="156"/>
        <v>PASS</v>
      </c>
      <c r="R1098" t="str">
        <f t="shared" si="157"/>
        <v>PASS</v>
      </c>
      <c r="S1098" t="str">
        <f t="shared" si="158"/>
        <v>REVIEW</v>
      </c>
      <c r="T1098">
        <f t="shared" si="159"/>
        <v>90</v>
      </c>
      <c r="U1098" t="str">
        <f t="shared" si="160"/>
        <v>Low</v>
      </c>
      <c r="V1098" t="str">
        <f t="shared" si="161"/>
        <v>Invalid NDC</v>
      </c>
    </row>
    <row r="1099" spans="1:22" x14ac:dyDescent="0.3">
      <c r="A1099" t="str">
        <f>Raw_Data!A1099</f>
        <v>6240019</v>
      </c>
      <c r="B1099">
        <f>Raw_Data!B1099</f>
        <v>45667</v>
      </c>
      <c r="C1099" t="str">
        <f>Raw_Data!C1099</f>
        <v>METFORMIN HCL ER 500 MG TAB</v>
      </c>
      <c r="D1099" t="str">
        <f>Raw_Data!D1099</f>
        <v>49483062350</v>
      </c>
      <c r="E1099" t="str">
        <f>Raw_Data!E1099</f>
        <v>BYNE, EDMUND</v>
      </c>
      <c r="F1099" t="str">
        <f>Raw_Data!F1099</f>
        <v>1033186648</v>
      </c>
      <c r="G1099" t="str">
        <f>Raw_Data!H1099</f>
        <v>0</v>
      </c>
      <c r="H1099">
        <f>IFERROR(VLOOKUP(G1099,Store_Map!$A$2:$I$100,3,FALSE),"")</f>
        <v>0</v>
      </c>
      <c r="I1099">
        <f>IFERROR(VLOOKUP(G1099,Store_Map!$A$2:$I$100,4,FALSE),"")</f>
        <v>0</v>
      </c>
      <c r="J1099">
        <f>IFERROR(VLOOKUP(G1099,Store_Map!$A$2:$I$100,5,FALSE),"")</f>
        <v>0</v>
      </c>
      <c r="K1099">
        <f>IFERROR(VLOOKUP(G1099,Store_Map!$A$2:$I$100,6,FALSE),"")</f>
        <v>0</v>
      </c>
      <c r="L1099">
        <f>IFERROR(VLOOKUP(G1099,Store_Map!$A$2:$I$100,7,FALSE),"")</f>
        <v>0</v>
      </c>
      <c r="M1099">
        <f>IFERROR(VLOOKUP(G1099,Store_Map!$A$2:$I$100,8,FALSE),"")</f>
        <v>0</v>
      </c>
      <c r="N1099">
        <f t="shared" si="153"/>
        <v>0</v>
      </c>
      <c r="O1099" t="str">
        <f t="shared" si="154"/>
        <v>PASS</v>
      </c>
      <c r="P1099" t="str">
        <f t="shared" si="155"/>
        <v>PASS</v>
      </c>
      <c r="Q1099" t="str">
        <f t="shared" si="156"/>
        <v>PASS</v>
      </c>
      <c r="R1099" t="str">
        <f t="shared" si="157"/>
        <v>PASS</v>
      </c>
      <c r="S1099" t="str">
        <f t="shared" si="158"/>
        <v>PASS</v>
      </c>
      <c r="T1099">
        <f t="shared" si="159"/>
        <v>100</v>
      </c>
      <c r="U1099" t="str">
        <f t="shared" si="160"/>
        <v>Low</v>
      </c>
      <c r="V1099" t="str">
        <f t="shared" si="161"/>
        <v>Clean</v>
      </c>
    </row>
    <row r="1100" spans="1:22" x14ac:dyDescent="0.3">
      <c r="A1100" t="str">
        <f>Raw_Data!A1100</f>
        <v>6240022</v>
      </c>
      <c r="B1100">
        <f>Raw_Data!B1100</f>
        <v>45667</v>
      </c>
      <c r="C1100" t="str">
        <f>Raw_Data!C1100</f>
        <v>ATORVASTATIN 40 MG TABLET</v>
      </c>
      <c r="D1100" t="str">
        <f>Raw_Data!D1100</f>
        <v>67877051310</v>
      </c>
      <c r="E1100" t="str">
        <f>Raw_Data!E1100</f>
        <v>BYNE, EDMUND</v>
      </c>
      <c r="F1100" t="str">
        <f>Raw_Data!F1100</f>
        <v>1033186648</v>
      </c>
      <c r="G1100" t="str">
        <f>Raw_Data!H1100</f>
        <v>0</v>
      </c>
      <c r="H1100">
        <f>IFERROR(VLOOKUP(G1100,Store_Map!$A$2:$I$100,3,FALSE),"")</f>
        <v>0</v>
      </c>
      <c r="I1100">
        <f>IFERROR(VLOOKUP(G1100,Store_Map!$A$2:$I$100,4,FALSE),"")</f>
        <v>0</v>
      </c>
      <c r="J1100">
        <f>IFERROR(VLOOKUP(G1100,Store_Map!$A$2:$I$100,5,FALSE),"")</f>
        <v>0</v>
      </c>
      <c r="K1100">
        <f>IFERROR(VLOOKUP(G1100,Store_Map!$A$2:$I$100,6,FALSE),"")</f>
        <v>0</v>
      </c>
      <c r="L1100">
        <f>IFERROR(VLOOKUP(G1100,Store_Map!$A$2:$I$100,7,FALSE),"")</f>
        <v>0</v>
      </c>
      <c r="M1100">
        <f>IFERROR(VLOOKUP(G1100,Store_Map!$A$2:$I$100,8,FALSE),"")</f>
        <v>0</v>
      </c>
      <c r="N1100">
        <f t="shared" si="153"/>
        <v>0</v>
      </c>
      <c r="O1100" t="str">
        <f t="shared" si="154"/>
        <v>PASS</v>
      </c>
      <c r="P1100" t="str">
        <f t="shared" si="155"/>
        <v>PASS</v>
      </c>
      <c r="Q1100" t="str">
        <f t="shared" si="156"/>
        <v>PASS</v>
      </c>
      <c r="R1100" t="str">
        <f t="shared" si="157"/>
        <v>PASS</v>
      </c>
      <c r="S1100" t="str">
        <f t="shared" si="158"/>
        <v>PASS</v>
      </c>
      <c r="T1100">
        <f t="shared" si="159"/>
        <v>100</v>
      </c>
      <c r="U1100" t="str">
        <f t="shared" si="160"/>
        <v>Low</v>
      </c>
      <c r="V1100" t="str">
        <f t="shared" si="161"/>
        <v>Clean</v>
      </c>
    </row>
    <row r="1101" spans="1:22" x14ac:dyDescent="0.3">
      <c r="A1101" t="str">
        <f>Raw_Data!A1101</f>
        <v>6240024</v>
      </c>
      <c r="B1101">
        <f>Raw_Data!B1101</f>
        <v>45667</v>
      </c>
      <c r="C1101" t="str">
        <f>Raw_Data!C1101</f>
        <v>LOSARTAN-HCTZ 100-25 MG TAB</v>
      </c>
      <c r="D1101" t="str">
        <f>Raw_Data!D1101</f>
        <v>65862047099</v>
      </c>
      <c r="E1101" t="str">
        <f>Raw_Data!E1101</f>
        <v>BYNE, EDMUND</v>
      </c>
      <c r="F1101" t="str">
        <f>Raw_Data!F1101</f>
        <v>1033186648</v>
      </c>
      <c r="G1101" t="str">
        <f>Raw_Data!H1101</f>
        <v>0</v>
      </c>
      <c r="H1101">
        <f>IFERROR(VLOOKUP(G1101,Store_Map!$A$2:$I$100,3,FALSE),"")</f>
        <v>0</v>
      </c>
      <c r="I1101">
        <f>IFERROR(VLOOKUP(G1101,Store_Map!$A$2:$I$100,4,FALSE),"")</f>
        <v>0</v>
      </c>
      <c r="J1101">
        <f>IFERROR(VLOOKUP(G1101,Store_Map!$A$2:$I$100,5,FALSE),"")</f>
        <v>0</v>
      </c>
      <c r="K1101">
        <f>IFERROR(VLOOKUP(G1101,Store_Map!$A$2:$I$100,6,FALSE),"")</f>
        <v>0</v>
      </c>
      <c r="L1101">
        <f>IFERROR(VLOOKUP(G1101,Store_Map!$A$2:$I$100,7,FALSE),"")</f>
        <v>0</v>
      </c>
      <c r="M1101">
        <f>IFERROR(VLOOKUP(G1101,Store_Map!$A$2:$I$100,8,FALSE),"")</f>
        <v>0</v>
      </c>
      <c r="N1101">
        <f t="shared" si="153"/>
        <v>0</v>
      </c>
      <c r="O1101" t="str">
        <f t="shared" si="154"/>
        <v>PASS</v>
      </c>
      <c r="P1101" t="str">
        <f t="shared" si="155"/>
        <v>PASS</v>
      </c>
      <c r="Q1101" t="str">
        <f t="shared" si="156"/>
        <v>PASS</v>
      </c>
      <c r="R1101" t="str">
        <f t="shared" si="157"/>
        <v>PASS</v>
      </c>
      <c r="S1101" t="str">
        <f t="shared" si="158"/>
        <v>PASS</v>
      </c>
      <c r="T1101">
        <f t="shared" si="159"/>
        <v>100</v>
      </c>
      <c r="U1101" t="str">
        <f t="shared" si="160"/>
        <v>Low</v>
      </c>
      <c r="V1101" t="str">
        <f t="shared" si="161"/>
        <v>Clean</v>
      </c>
    </row>
    <row r="1102" spans="1:22" x14ac:dyDescent="0.3">
      <c r="A1102" t="str">
        <f>Raw_Data!A1102</f>
        <v>6240054</v>
      </c>
      <c r="B1102">
        <f>Raw_Data!B1102</f>
        <v>45667</v>
      </c>
      <c r="C1102" t="str">
        <f>Raw_Data!C1102</f>
        <v>TAMSULOSIN HCL 0.4 MG CAPSU</v>
      </c>
      <c r="D1102" t="str">
        <f>Raw_Data!D1102</f>
        <v>65862059801</v>
      </c>
      <c r="E1102" t="str">
        <f>Raw_Data!E1102</f>
        <v>BYNE, EDMUND</v>
      </c>
      <c r="F1102" t="str">
        <f>Raw_Data!F1102</f>
        <v>1033186648</v>
      </c>
      <c r="G1102" t="str">
        <f>Raw_Data!H1102</f>
        <v>0</v>
      </c>
      <c r="H1102">
        <f>IFERROR(VLOOKUP(G1102,Store_Map!$A$2:$I$100,3,FALSE),"")</f>
        <v>0</v>
      </c>
      <c r="I1102">
        <f>IFERROR(VLOOKUP(G1102,Store_Map!$A$2:$I$100,4,FALSE),"")</f>
        <v>0</v>
      </c>
      <c r="J1102">
        <f>IFERROR(VLOOKUP(G1102,Store_Map!$A$2:$I$100,5,FALSE),"")</f>
        <v>0</v>
      </c>
      <c r="K1102">
        <f>IFERROR(VLOOKUP(G1102,Store_Map!$A$2:$I$100,6,FALSE),"")</f>
        <v>0</v>
      </c>
      <c r="L1102">
        <f>IFERROR(VLOOKUP(G1102,Store_Map!$A$2:$I$100,7,FALSE),"")</f>
        <v>0</v>
      </c>
      <c r="M1102">
        <f>IFERROR(VLOOKUP(G1102,Store_Map!$A$2:$I$100,8,FALSE),"")</f>
        <v>0</v>
      </c>
      <c r="N1102">
        <f t="shared" si="153"/>
        <v>0</v>
      </c>
      <c r="O1102" t="str">
        <f t="shared" si="154"/>
        <v>PASS</v>
      </c>
      <c r="P1102" t="str">
        <f t="shared" si="155"/>
        <v>PASS</v>
      </c>
      <c r="Q1102" t="str">
        <f t="shared" si="156"/>
        <v>PASS</v>
      </c>
      <c r="R1102" t="str">
        <f t="shared" si="157"/>
        <v>PASS</v>
      </c>
      <c r="S1102" t="str">
        <f t="shared" si="158"/>
        <v>PASS</v>
      </c>
      <c r="T1102">
        <f t="shared" si="159"/>
        <v>100</v>
      </c>
      <c r="U1102" t="str">
        <f t="shared" si="160"/>
        <v>Low</v>
      </c>
      <c r="V1102" t="str">
        <f t="shared" si="161"/>
        <v>Clean</v>
      </c>
    </row>
    <row r="1103" spans="1:22" x14ac:dyDescent="0.3">
      <c r="A1103" t="str">
        <f>Raw_Data!A1103</f>
        <v>6245482</v>
      </c>
      <c r="B1103">
        <f>Raw_Data!B1103</f>
        <v>45667</v>
      </c>
      <c r="C1103" t="str">
        <f>Raw_Data!C1103</f>
        <v>FAMOTIDINE 20 MG TABLET</v>
      </c>
      <c r="D1103" t="str">
        <f>Raw_Data!D1103</f>
        <v>172572880</v>
      </c>
      <c r="E1103" t="str">
        <f>Raw_Data!E1103</f>
        <v>BYNE, EDMUND</v>
      </c>
      <c r="F1103" t="str">
        <f>Raw_Data!F1103</f>
        <v>1033186648</v>
      </c>
      <c r="G1103" t="str">
        <f>Raw_Data!H1103</f>
        <v>0</v>
      </c>
      <c r="H1103">
        <f>IFERROR(VLOOKUP(G1103,Store_Map!$A$2:$I$100,3,FALSE),"")</f>
        <v>0</v>
      </c>
      <c r="I1103">
        <f>IFERROR(VLOOKUP(G1103,Store_Map!$A$2:$I$100,4,FALSE),"")</f>
        <v>0</v>
      </c>
      <c r="J1103">
        <f>IFERROR(VLOOKUP(G1103,Store_Map!$A$2:$I$100,5,FALSE),"")</f>
        <v>0</v>
      </c>
      <c r="K1103">
        <f>IFERROR(VLOOKUP(G1103,Store_Map!$A$2:$I$100,6,FALSE),"")</f>
        <v>0</v>
      </c>
      <c r="L1103">
        <f>IFERROR(VLOOKUP(G1103,Store_Map!$A$2:$I$100,7,FALSE),"")</f>
        <v>0</v>
      </c>
      <c r="M1103">
        <f>IFERROR(VLOOKUP(G1103,Store_Map!$A$2:$I$100,8,FALSE),"")</f>
        <v>0</v>
      </c>
      <c r="N1103">
        <f t="shared" si="153"/>
        <v>0</v>
      </c>
      <c r="O1103" t="str">
        <f t="shared" si="154"/>
        <v>PASS</v>
      </c>
      <c r="P1103" t="str">
        <f t="shared" si="155"/>
        <v>REVIEW</v>
      </c>
      <c r="Q1103" t="str">
        <f t="shared" si="156"/>
        <v>PASS</v>
      </c>
      <c r="R1103" t="str">
        <f t="shared" si="157"/>
        <v>PASS</v>
      </c>
      <c r="S1103" t="str">
        <f t="shared" si="158"/>
        <v>REVIEW</v>
      </c>
      <c r="T1103">
        <f t="shared" si="159"/>
        <v>90</v>
      </c>
      <c r="U1103" t="str">
        <f t="shared" si="160"/>
        <v>Low</v>
      </c>
      <c r="V1103" t="str">
        <f t="shared" si="161"/>
        <v>Invalid NDC</v>
      </c>
    </row>
    <row r="1104" spans="1:22" x14ac:dyDescent="0.3">
      <c r="A1104" t="str">
        <f>Raw_Data!A1104</f>
        <v>6245962</v>
      </c>
      <c r="B1104">
        <f>Raw_Data!B1104</f>
        <v>45667</v>
      </c>
      <c r="C1104" t="str">
        <f>Raw_Data!C1104</f>
        <v>GABAPENTIN 300 MG CAPSULE</v>
      </c>
      <c r="D1104" t="str">
        <f>Raw_Data!D1104</f>
        <v>50228018010</v>
      </c>
      <c r="E1104" t="str">
        <f>Raw_Data!E1104</f>
        <v>BYNE, EDMUND</v>
      </c>
      <c r="F1104" t="str">
        <f>Raw_Data!F1104</f>
        <v>1033186648</v>
      </c>
      <c r="G1104" t="str">
        <f>Raw_Data!H1104</f>
        <v>0</v>
      </c>
      <c r="H1104">
        <f>IFERROR(VLOOKUP(G1104,Store_Map!$A$2:$I$100,3,FALSE),"")</f>
        <v>0</v>
      </c>
      <c r="I1104">
        <f>IFERROR(VLOOKUP(G1104,Store_Map!$A$2:$I$100,4,FALSE),"")</f>
        <v>0</v>
      </c>
      <c r="J1104">
        <f>IFERROR(VLOOKUP(G1104,Store_Map!$A$2:$I$100,5,FALSE),"")</f>
        <v>0</v>
      </c>
      <c r="K1104">
        <f>IFERROR(VLOOKUP(G1104,Store_Map!$A$2:$I$100,6,FALSE),"")</f>
        <v>0</v>
      </c>
      <c r="L1104">
        <f>IFERROR(VLOOKUP(G1104,Store_Map!$A$2:$I$100,7,FALSE),"")</f>
        <v>0</v>
      </c>
      <c r="M1104">
        <f>IFERROR(VLOOKUP(G1104,Store_Map!$A$2:$I$100,8,FALSE),"")</f>
        <v>0</v>
      </c>
      <c r="N1104">
        <f t="shared" si="153"/>
        <v>0</v>
      </c>
      <c r="O1104" t="str">
        <f t="shared" si="154"/>
        <v>PASS</v>
      </c>
      <c r="P1104" t="str">
        <f t="shared" si="155"/>
        <v>PASS</v>
      </c>
      <c r="Q1104" t="str">
        <f t="shared" si="156"/>
        <v>PASS</v>
      </c>
      <c r="R1104" t="str">
        <f t="shared" si="157"/>
        <v>PASS</v>
      </c>
      <c r="S1104" t="str">
        <f t="shared" si="158"/>
        <v>PASS</v>
      </c>
      <c r="T1104">
        <f t="shared" si="159"/>
        <v>100</v>
      </c>
      <c r="U1104" t="str">
        <f t="shared" si="160"/>
        <v>Low</v>
      </c>
      <c r="V1104" t="str">
        <f t="shared" si="161"/>
        <v>Clean</v>
      </c>
    </row>
    <row r="1105" spans="1:22" x14ac:dyDescent="0.3">
      <c r="A1105" t="str">
        <f>Raw_Data!A1105</f>
        <v>6245965</v>
      </c>
      <c r="B1105">
        <f>Raw_Data!B1105</f>
        <v>45667</v>
      </c>
      <c r="C1105" t="str">
        <f>Raw_Data!C1105</f>
        <v>LOSARTAN POTASSIUM 100 MG T</v>
      </c>
      <c r="D1105" t="str">
        <f>Raw_Data!D1105</f>
        <v>65862020399</v>
      </c>
      <c r="E1105" t="str">
        <f>Raw_Data!E1105</f>
        <v>BYNE, EDMUND</v>
      </c>
      <c r="F1105" t="str">
        <f>Raw_Data!F1105</f>
        <v>1033186648</v>
      </c>
      <c r="G1105" t="str">
        <f>Raw_Data!H1105</f>
        <v>0</v>
      </c>
      <c r="H1105">
        <f>IFERROR(VLOOKUP(G1105,Store_Map!$A$2:$I$100,3,FALSE),"")</f>
        <v>0</v>
      </c>
      <c r="I1105">
        <f>IFERROR(VLOOKUP(G1105,Store_Map!$A$2:$I$100,4,FALSE),"")</f>
        <v>0</v>
      </c>
      <c r="J1105">
        <f>IFERROR(VLOOKUP(G1105,Store_Map!$A$2:$I$100,5,FALSE),"")</f>
        <v>0</v>
      </c>
      <c r="K1105">
        <f>IFERROR(VLOOKUP(G1105,Store_Map!$A$2:$I$100,6,FALSE),"")</f>
        <v>0</v>
      </c>
      <c r="L1105">
        <f>IFERROR(VLOOKUP(G1105,Store_Map!$A$2:$I$100,7,FALSE),"")</f>
        <v>0</v>
      </c>
      <c r="M1105">
        <f>IFERROR(VLOOKUP(G1105,Store_Map!$A$2:$I$100,8,FALSE),"")</f>
        <v>0</v>
      </c>
      <c r="N1105">
        <f t="shared" si="153"/>
        <v>0</v>
      </c>
      <c r="O1105" t="str">
        <f t="shared" si="154"/>
        <v>PASS</v>
      </c>
      <c r="P1105" t="str">
        <f t="shared" si="155"/>
        <v>PASS</v>
      </c>
      <c r="Q1105" t="str">
        <f t="shared" si="156"/>
        <v>PASS</v>
      </c>
      <c r="R1105" t="str">
        <f t="shared" si="157"/>
        <v>PASS</v>
      </c>
      <c r="S1105" t="str">
        <f t="shared" si="158"/>
        <v>PASS</v>
      </c>
      <c r="T1105">
        <f t="shared" si="159"/>
        <v>100</v>
      </c>
      <c r="U1105" t="str">
        <f t="shared" si="160"/>
        <v>Low</v>
      </c>
      <c r="V1105" t="str">
        <f t="shared" si="161"/>
        <v>Clean</v>
      </c>
    </row>
    <row r="1106" spans="1:22" x14ac:dyDescent="0.3">
      <c r="A1106" t="str">
        <f>Raw_Data!A1106</f>
        <v>6245983</v>
      </c>
      <c r="B1106">
        <f>Raw_Data!B1106</f>
        <v>45667</v>
      </c>
      <c r="C1106" t="str">
        <f>Raw_Data!C1106</f>
        <v>LOSARTAN POTASSIUM 100 MG T</v>
      </c>
      <c r="D1106" t="str">
        <f>Raw_Data!D1106</f>
        <v>65862020399</v>
      </c>
      <c r="E1106" t="str">
        <f>Raw_Data!E1106</f>
        <v>GIBBS, JON</v>
      </c>
      <c r="F1106" t="str">
        <f>Raw_Data!F1106</f>
        <v>1700896156</v>
      </c>
      <c r="G1106" t="str">
        <f>Raw_Data!H1106</f>
        <v>0</v>
      </c>
      <c r="H1106">
        <f>IFERROR(VLOOKUP(G1106,Store_Map!$A$2:$I$100,3,FALSE),"")</f>
        <v>0</v>
      </c>
      <c r="I1106">
        <f>IFERROR(VLOOKUP(G1106,Store_Map!$A$2:$I$100,4,FALSE),"")</f>
        <v>0</v>
      </c>
      <c r="J1106">
        <f>IFERROR(VLOOKUP(G1106,Store_Map!$A$2:$I$100,5,FALSE),"")</f>
        <v>0</v>
      </c>
      <c r="K1106">
        <f>IFERROR(VLOOKUP(G1106,Store_Map!$A$2:$I$100,6,FALSE),"")</f>
        <v>0</v>
      </c>
      <c r="L1106">
        <f>IFERROR(VLOOKUP(G1106,Store_Map!$A$2:$I$100,7,FALSE),"")</f>
        <v>0</v>
      </c>
      <c r="M1106">
        <f>IFERROR(VLOOKUP(G1106,Store_Map!$A$2:$I$100,8,FALSE),"")</f>
        <v>0</v>
      </c>
      <c r="N1106">
        <f t="shared" si="153"/>
        <v>0</v>
      </c>
      <c r="O1106" t="str">
        <f t="shared" si="154"/>
        <v>PASS</v>
      </c>
      <c r="P1106" t="str">
        <f t="shared" si="155"/>
        <v>PASS</v>
      </c>
      <c r="Q1106" t="str">
        <f t="shared" si="156"/>
        <v>PASS</v>
      </c>
      <c r="R1106" t="str">
        <f t="shared" si="157"/>
        <v>PASS</v>
      </c>
      <c r="S1106" t="str">
        <f t="shared" si="158"/>
        <v>PASS</v>
      </c>
      <c r="T1106">
        <f t="shared" si="159"/>
        <v>100</v>
      </c>
      <c r="U1106" t="str">
        <f t="shared" si="160"/>
        <v>Low</v>
      </c>
      <c r="V1106" t="str">
        <f t="shared" si="161"/>
        <v>Clean</v>
      </c>
    </row>
    <row r="1107" spans="1:22" x14ac:dyDescent="0.3">
      <c r="A1107" t="str">
        <f>Raw_Data!A1107</f>
        <v>6245985</v>
      </c>
      <c r="B1107">
        <f>Raw_Data!B1107</f>
        <v>45667</v>
      </c>
      <c r="C1107" t="str">
        <f>Raw_Data!C1107</f>
        <v>SPIRONOLACTONE 25 MG TABLET</v>
      </c>
      <c r="D1107" t="str">
        <f>Raw_Data!D1107</f>
        <v>53489014305</v>
      </c>
      <c r="E1107" t="str">
        <f>Raw_Data!E1107</f>
        <v>GIBBS, JON</v>
      </c>
      <c r="F1107" t="str">
        <f>Raw_Data!F1107</f>
        <v>1700896156</v>
      </c>
      <c r="G1107" t="str">
        <f>Raw_Data!H1107</f>
        <v>0</v>
      </c>
      <c r="H1107">
        <f>IFERROR(VLOOKUP(G1107,Store_Map!$A$2:$I$100,3,FALSE),"")</f>
        <v>0</v>
      </c>
      <c r="I1107">
        <f>IFERROR(VLOOKUP(G1107,Store_Map!$A$2:$I$100,4,FALSE),"")</f>
        <v>0</v>
      </c>
      <c r="J1107">
        <f>IFERROR(VLOOKUP(G1107,Store_Map!$A$2:$I$100,5,FALSE),"")</f>
        <v>0</v>
      </c>
      <c r="K1107">
        <f>IFERROR(VLOOKUP(G1107,Store_Map!$A$2:$I$100,6,FALSE),"")</f>
        <v>0</v>
      </c>
      <c r="L1107">
        <f>IFERROR(VLOOKUP(G1107,Store_Map!$A$2:$I$100,7,FALSE),"")</f>
        <v>0</v>
      </c>
      <c r="M1107">
        <f>IFERROR(VLOOKUP(G1107,Store_Map!$A$2:$I$100,8,FALSE),"")</f>
        <v>0</v>
      </c>
      <c r="N1107">
        <f t="shared" si="153"/>
        <v>0</v>
      </c>
      <c r="O1107" t="str">
        <f t="shared" si="154"/>
        <v>PASS</v>
      </c>
      <c r="P1107" t="str">
        <f t="shared" si="155"/>
        <v>PASS</v>
      </c>
      <c r="Q1107" t="str">
        <f t="shared" si="156"/>
        <v>PASS</v>
      </c>
      <c r="R1107" t="str">
        <f t="shared" si="157"/>
        <v>PASS</v>
      </c>
      <c r="S1107" t="str">
        <f t="shared" si="158"/>
        <v>PASS</v>
      </c>
      <c r="T1107">
        <f t="shared" si="159"/>
        <v>100</v>
      </c>
      <c r="U1107" t="str">
        <f t="shared" si="160"/>
        <v>Low</v>
      </c>
      <c r="V1107" t="str">
        <f t="shared" si="161"/>
        <v>Clean</v>
      </c>
    </row>
    <row r="1108" spans="1:22" x14ac:dyDescent="0.3">
      <c r="A1108" t="str">
        <f>Raw_Data!A1108</f>
        <v>6248262</v>
      </c>
      <c r="B1108">
        <f>Raw_Data!B1108</f>
        <v>45667</v>
      </c>
      <c r="C1108" t="str">
        <f>Raw_Data!C1108</f>
        <v>BACLOFEN 10 MG TABLET</v>
      </c>
      <c r="D1108" t="str">
        <f>Raw_Data!D1108</f>
        <v>52817032000</v>
      </c>
      <c r="E1108" t="str">
        <f>Raw_Data!E1108</f>
        <v>BYNE, EDMUND</v>
      </c>
      <c r="F1108" t="str">
        <f>Raw_Data!F1108</f>
        <v>1033186648</v>
      </c>
      <c r="G1108" t="str">
        <f>Raw_Data!H1108</f>
        <v>0</v>
      </c>
      <c r="H1108">
        <f>IFERROR(VLOOKUP(G1108,Store_Map!$A$2:$I$100,3,FALSE),"")</f>
        <v>0</v>
      </c>
      <c r="I1108">
        <f>IFERROR(VLOOKUP(G1108,Store_Map!$A$2:$I$100,4,FALSE),"")</f>
        <v>0</v>
      </c>
      <c r="J1108">
        <f>IFERROR(VLOOKUP(G1108,Store_Map!$A$2:$I$100,5,FALSE),"")</f>
        <v>0</v>
      </c>
      <c r="K1108">
        <f>IFERROR(VLOOKUP(G1108,Store_Map!$A$2:$I$100,6,FALSE),"")</f>
        <v>0</v>
      </c>
      <c r="L1108">
        <f>IFERROR(VLOOKUP(G1108,Store_Map!$A$2:$I$100,7,FALSE),"")</f>
        <v>0</v>
      </c>
      <c r="M1108">
        <f>IFERROR(VLOOKUP(G1108,Store_Map!$A$2:$I$100,8,FALSE),"")</f>
        <v>0</v>
      </c>
      <c r="N1108">
        <f t="shared" si="153"/>
        <v>0</v>
      </c>
      <c r="O1108" t="str">
        <f t="shared" si="154"/>
        <v>PASS</v>
      </c>
      <c r="P1108" t="str">
        <f t="shared" si="155"/>
        <v>PASS</v>
      </c>
      <c r="Q1108" t="str">
        <f t="shared" si="156"/>
        <v>PASS</v>
      </c>
      <c r="R1108" t="str">
        <f t="shared" si="157"/>
        <v>PASS</v>
      </c>
      <c r="S1108" t="str">
        <f t="shared" si="158"/>
        <v>PASS</v>
      </c>
      <c r="T1108">
        <f t="shared" si="159"/>
        <v>100</v>
      </c>
      <c r="U1108" t="str">
        <f t="shared" si="160"/>
        <v>Low</v>
      </c>
      <c r="V1108" t="str">
        <f t="shared" si="161"/>
        <v>Clean</v>
      </c>
    </row>
    <row r="1109" spans="1:22" x14ac:dyDescent="0.3">
      <c r="A1109" t="str">
        <f>Raw_Data!A1109</f>
        <v>6250000</v>
      </c>
      <c r="B1109">
        <f>Raw_Data!B1109</f>
        <v>45667</v>
      </c>
      <c r="C1109" t="str">
        <f>Raw_Data!C1109</f>
        <v>METFORMIN HCL 500 MG TABLET</v>
      </c>
      <c r="D1109" t="str">
        <f>Raw_Data!D1109</f>
        <v>68382075805</v>
      </c>
      <c r="E1109" t="str">
        <f>Raw_Data!E1109</f>
        <v>FORD, JAMES</v>
      </c>
      <c r="F1109" t="str">
        <f>Raw_Data!F1109</f>
        <v>1033117684</v>
      </c>
      <c r="G1109" t="str">
        <f>Raw_Data!H1109</f>
        <v>0</v>
      </c>
      <c r="H1109">
        <f>IFERROR(VLOOKUP(G1109,Store_Map!$A$2:$I$100,3,FALSE),"")</f>
        <v>0</v>
      </c>
      <c r="I1109">
        <f>IFERROR(VLOOKUP(G1109,Store_Map!$A$2:$I$100,4,FALSE),"")</f>
        <v>0</v>
      </c>
      <c r="J1109">
        <f>IFERROR(VLOOKUP(G1109,Store_Map!$A$2:$I$100,5,FALSE),"")</f>
        <v>0</v>
      </c>
      <c r="K1109">
        <f>IFERROR(VLOOKUP(G1109,Store_Map!$A$2:$I$100,6,FALSE),"")</f>
        <v>0</v>
      </c>
      <c r="L1109">
        <f>IFERROR(VLOOKUP(G1109,Store_Map!$A$2:$I$100,7,FALSE),"")</f>
        <v>0</v>
      </c>
      <c r="M1109">
        <f>IFERROR(VLOOKUP(G1109,Store_Map!$A$2:$I$100,8,FALSE),"")</f>
        <v>0</v>
      </c>
      <c r="N1109">
        <f t="shared" si="153"/>
        <v>0</v>
      </c>
      <c r="O1109" t="str">
        <f t="shared" si="154"/>
        <v>PASS</v>
      </c>
      <c r="P1109" t="str">
        <f t="shared" si="155"/>
        <v>PASS</v>
      </c>
      <c r="Q1109" t="str">
        <f t="shared" si="156"/>
        <v>PASS</v>
      </c>
      <c r="R1109" t="str">
        <f t="shared" si="157"/>
        <v>PASS</v>
      </c>
      <c r="S1109" t="str">
        <f t="shared" si="158"/>
        <v>PASS</v>
      </c>
      <c r="T1109">
        <f t="shared" si="159"/>
        <v>100</v>
      </c>
      <c r="U1109" t="str">
        <f t="shared" si="160"/>
        <v>Low</v>
      </c>
      <c r="V1109" t="str">
        <f t="shared" si="161"/>
        <v>Clean</v>
      </c>
    </row>
    <row r="1110" spans="1:22" x14ac:dyDescent="0.3">
      <c r="A1110" t="str">
        <f>Raw_Data!A1110</f>
        <v>6240158</v>
      </c>
      <c r="B1110">
        <f>Raw_Data!B1110</f>
        <v>45667</v>
      </c>
      <c r="C1110" t="str">
        <f>Raw_Data!C1110</f>
        <v>MOUNJARO 12.5 MG/0.5 ML PEN</v>
      </c>
      <c r="D1110" t="str">
        <f>Raw_Data!D1110</f>
        <v>2146080</v>
      </c>
      <c r="E1110" t="str">
        <f>Raw_Data!E1110</f>
        <v>BYNE, EDMUND</v>
      </c>
      <c r="F1110" t="str">
        <f>Raw_Data!F1110</f>
        <v>1033186648</v>
      </c>
      <c r="G1110" t="str">
        <f>Raw_Data!H1110</f>
        <v>0</v>
      </c>
      <c r="H1110">
        <f>IFERROR(VLOOKUP(G1110,Store_Map!$A$2:$I$100,3,FALSE),"")</f>
        <v>0</v>
      </c>
      <c r="I1110">
        <f>IFERROR(VLOOKUP(G1110,Store_Map!$A$2:$I$100,4,FALSE),"")</f>
        <v>0</v>
      </c>
      <c r="J1110">
        <f>IFERROR(VLOOKUP(G1110,Store_Map!$A$2:$I$100,5,FALSE),"")</f>
        <v>0</v>
      </c>
      <c r="K1110">
        <f>IFERROR(VLOOKUP(G1110,Store_Map!$A$2:$I$100,6,FALSE),"")</f>
        <v>0</v>
      </c>
      <c r="L1110">
        <f>IFERROR(VLOOKUP(G1110,Store_Map!$A$2:$I$100,7,FALSE),"")</f>
        <v>0</v>
      </c>
      <c r="M1110">
        <f>IFERROR(VLOOKUP(G1110,Store_Map!$A$2:$I$100,8,FALSE),"")</f>
        <v>0</v>
      </c>
      <c r="N1110">
        <f t="shared" si="153"/>
        <v>0</v>
      </c>
      <c r="O1110" t="str">
        <f t="shared" si="154"/>
        <v>PASS</v>
      </c>
      <c r="P1110" t="str">
        <f t="shared" si="155"/>
        <v>REVIEW</v>
      </c>
      <c r="Q1110" t="str">
        <f t="shared" si="156"/>
        <v>PASS</v>
      </c>
      <c r="R1110" t="str">
        <f t="shared" si="157"/>
        <v>PASS</v>
      </c>
      <c r="S1110" t="str">
        <f t="shared" si="158"/>
        <v>REVIEW</v>
      </c>
      <c r="T1110">
        <f t="shared" si="159"/>
        <v>90</v>
      </c>
      <c r="U1110" t="str">
        <f t="shared" si="160"/>
        <v>Low</v>
      </c>
      <c r="V1110" t="str">
        <f t="shared" si="161"/>
        <v>Invalid NDC</v>
      </c>
    </row>
    <row r="1111" spans="1:22" x14ac:dyDescent="0.3">
      <c r="A1111" t="str">
        <f>Raw_Data!A1111</f>
        <v>6250001</v>
      </c>
      <c r="B1111">
        <f>Raw_Data!B1111</f>
        <v>45667</v>
      </c>
      <c r="C1111" t="str">
        <f>Raw_Data!C1111</f>
        <v>LISINOPRIL 10 MG TABLET</v>
      </c>
      <c r="D1111" t="str">
        <f>Raw_Data!D1111</f>
        <v>68180098003</v>
      </c>
      <c r="E1111" t="str">
        <f>Raw_Data!E1111</f>
        <v>FORD, JAMES</v>
      </c>
      <c r="F1111" t="str">
        <f>Raw_Data!F1111</f>
        <v>1033117684</v>
      </c>
      <c r="G1111" t="str">
        <f>Raw_Data!H1111</f>
        <v>0</v>
      </c>
      <c r="H1111">
        <f>IFERROR(VLOOKUP(G1111,Store_Map!$A$2:$I$100,3,FALSE),"")</f>
        <v>0</v>
      </c>
      <c r="I1111">
        <f>IFERROR(VLOOKUP(G1111,Store_Map!$A$2:$I$100,4,FALSE),"")</f>
        <v>0</v>
      </c>
      <c r="J1111">
        <f>IFERROR(VLOOKUP(G1111,Store_Map!$A$2:$I$100,5,FALSE),"")</f>
        <v>0</v>
      </c>
      <c r="K1111">
        <f>IFERROR(VLOOKUP(G1111,Store_Map!$A$2:$I$100,6,FALSE),"")</f>
        <v>0</v>
      </c>
      <c r="L1111">
        <f>IFERROR(VLOOKUP(G1111,Store_Map!$A$2:$I$100,7,FALSE),"")</f>
        <v>0</v>
      </c>
      <c r="M1111">
        <f>IFERROR(VLOOKUP(G1111,Store_Map!$A$2:$I$100,8,FALSE),"")</f>
        <v>0</v>
      </c>
      <c r="N1111">
        <f t="shared" si="153"/>
        <v>0</v>
      </c>
      <c r="O1111" t="str">
        <f t="shared" si="154"/>
        <v>PASS</v>
      </c>
      <c r="P1111" t="str">
        <f t="shared" si="155"/>
        <v>PASS</v>
      </c>
      <c r="Q1111" t="str">
        <f t="shared" si="156"/>
        <v>PASS</v>
      </c>
      <c r="R1111" t="str">
        <f t="shared" si="157"/>
        <v>PASS</v>
      </c>
      <c r="S1111" t="str">
        <f t="shared" si="158"/>
        <v>PASS</v>
      </c>
      <c r="T1111">
        <f t="shared" si="159"/>
        <v>100</v>
      </c>
      <c r="U1111" t="str">
        <f t="shared" si="160"/>
        <v>Low</v>
      </c>
      <c r="V1111" t="str">
        <f t="shared" si="161"/>
        <v>Clean</v>
      </c>
    </row>
    <row r="1112" spans="1:22" x14ac:dyDescent="0.3">
      <c r="A1112" t="str">
        <f>Raw_Data!A1112</f>
        <v>6250002</v>
      </c>
      <c r="B1112">
        <f>Raw_Data!B1112</f>
        <v>45667</v>
      </c>
      <c r="C1112" t="str">
        <f>Raw_Data!C1112</f>
        <v>ESCITALOPRAM 20 MG TABLET</v>
      </c>
      <c r="D1112" t="str">
        <f>Raw_Data!D1112</f>
        <v>65862037501</v>
      </c>
      <c r="E1112" t="str">
        <f>Raw_Data!E1112</f>
        <v>FORD, JAMES</v>
      </c>
      <c r="F1112" t="str">
        <f>Raw_Data!F1112</f>
        <v>1033117684</v>
      </c>
      <c r="G1112" t="str">
        <f>Raw_Data!H1112</f>
        <v>0</v>
      </c>
      <c r="H1112">
        <f>IFERROR(VLOOKUP(G1112,Store_Map!$A$2:$I$100,3,FALSE),"")</f>
        <v>0</v>
      </c>
      <c r="I1112">
        <f>IFERROR(VLOOKUP(G1112,Store_Map!$A$2:$I$100,4,FALSE),"")</f>
        <v>0</v>
      </c>
      <c r="J1112">
        <f>IFERROR(VLOOKUP(G1112,Store_Map!$A$2:$I$100,5,FALSE),"")</f>
        <v>0</v>
      </c>
      <c r="K1112">
        <f>IFERROR(VLOOKUP(G1112,Store_Map!$A$2:$I$100,6,FALSE),"")</f>
        <v>0</v>
      </c>
      <c r="L1112">
        <f>IFERROR(VLOOKUP(G1112,Store_Map!$A$2:$I$100,7,FALSE),"")</f>
        <v>0</v>
      </c>
      <c r="M1112">
        <f>IFERROR(VLOOKUP(G1112,Store_Map!$A$2:$I$100,8,FALSE),"")</f>
        <v>0</v>
      </c>
      <c r="N1112">
        <f t="shared" si="153"/>
        <v>0</v>
      </c>
      <c r="O1112" t="str">
        <f t="shared" si="154"/>
        <v>PASS</v>
      </c>
      <c r="P1112" t="str">
        <f t="shared" si="155"/>
        <v>PASS</v>
      </c>
      <c r="Q1112" t="str">
        <f t="shared" si="156"/>
        <v>PASS</v>
      </c>
      <c r="R1112" t="str">
        <f t="shared" si="157"/>
        <v>PASS</v>
      </c>
      <c r="S1112" t="str">
        <f t="shared" si="158"/>
        <v>PASS</v>
      </c>
      <c r="T1112">
        <f t="shared" si="159"/>
        <v>100</v>
      </c>
      <c r="U1112" t="str">
        <f t="shared" si="160"/>
        <v>Low</v>
      </c>
      <c r="V1112" t="str">
        <f t="shared" si="161"/>
        <v>Clean</v>
      </c>
    </row>
    <row r="1113" spans="1:22" x14ac:dyDescent="0.3">
      <c r="A1113" t="str">
        <f>Raw_Data!A1113</f>
        <v>4010840</v>
      </c>
      <c r="B1113">
        <f>Raw_Data!B1113</f>
        <v>45667</v>
      </c>
      <c r="C1113" t="str">
        <f>Raw_Data!C1113</f>
        <v>PREGABALIN 75 MG CAPSULE</v>
      </c>
      <c r="D1113" t="str">
        <f>Raw_Data!D1113</f>
        <v>69238131209</v>
      </c>
      <c r="E1113" t="str">
        <f>Raw_Data!E1113</f>
        <v>BYNE, EDMUND</v>
      </c>
      <c r="F1113" t="str">
        <f>Raw_Data!F1113</f>
        <v>1033186648</v>
      </c>
      <c r="G1113" t="str">
        <f>Raw_Data!H1113</f>
        <v>0</v>
      </c>
      <c r="H1113">
        <f>IFERROR(VLOOKUP(G1113,Store_Map!$A$2:$I$100,3,FALSE),"")</f>
        <v>0</v>
      </c>
      <c r="I1113">
        <f>IFERROR(VLOOKUP(G1113,Store_Map!$A$2:$I$100,4,FALSE),"")</f>
        <v>0</v>
      </c>
      <c r="J1113">
        <f>IFERROR(VLOOKUP(G1113,Store_Map!$A$2:$I$100,5,FALSE),"")</f>
        <v>0</v>
      </c>
      <c r="K1113">
        <f>IFERROR(VLOOKUP(G1113,Store_Map!$A$2:$I$100,6,FALSE),"")</f>
        <v>0</v>
      </c>
      <c r="L1113">
        <f>IFERROR(VLOOKUP(G1113,Store_Map!$A$2:$I$100,7,FALSE),"")</f>
        <v>0</v>
      </c>
      <c r="M1113">
        <f>IFERROR(VLOOKUP(G1113,Store_Map!$A$2:$I$100,8,FALSE),"")</f>
        <v>0</v>
      </c>
      <c r="N1113">
        <f t="shared" si="153"/>
        <v>0</v>
      </c>
      <c r="O1113" t="str">
        <f t="shared" si="154"/>
        <v>PASS</v>
      </c>
      <c r="P1113" t="str">
        <f t="shared" si="155"/>
        <v>PASS</v>
      </c>
      <c r="Q1113" t="str">
        <f t="shared" si="156"/>
        <v>PASS</v>
      </c>
      <c r="R1113" t="str">
        <f t="shared" si="157"/>
        <v>PASS</v>
      </c>
      <c r="S1113" t="str">
        <f t="shared" si="158"/>
        <v>PASS</v>
      </c>
      <c r="T1113">
        <f t="shared" si="159"/>
        <v>100</v>
      </c>
      <c r="U1113" t="str">
        <f t="shared" si="160"/>
        <v>Low</v>
      </c>
      <c r="V1113" t="str">
        <f t="shared" si="161"/>
        <v>Clean</v>
      </c>
    </row>
    <row r="1114" spans="1:22" x14ac:dyDescent="0.3">
      <c r="A1114" t="str">
        <f>Raw_Data!A1114</f>
        <v>6251577</v>
      </c>
      <c r="B1114">
        <f>Raw_Data!B1114</f>
        <v>45667</v>
      </c>
      <c r="C1114" t="str">
        <f>Raw_Data!C1114</f>
        <v>BENZONATATE 100 MG CAPSULE</v>
      </c>
      <c r="D1114" t="str">
        <f>Raw_Data!D1114</f>
        <v>64380071207</v>
      </c>
      <c r="E1114" t="str">
        <f>Raw_Data!E1114</f>
        <v>BYNE, EDMUND</v>
      </c>
      <c r="F1114" t="str">
        <f>Raw_Data!F1114</f>
        <v>1033186648</v>
      </c>
      <c r="G1114" t="str">
        <f>Raw_Data!H1114</f>
        <v>0</v>
      </c>
      <c r="H1114">
        <f>IFERROR(VLOOKUP(G1114,Store_Map!$A$2:$I$100,3,FALSE),"")</f>
        <v>0</v>
      </c>
      <c r="I1114">
        <f>IFERROR(VLOOKUP(G1114,Store_Map!$A$2:$I$100,4,FALSE),"")</f>
        <v>0</v>
      </c>
      <c r="J1114">
        <f>IFERROR(VLOOKUP(G1114,Store_Map!$A$2:$I$100,5,FALSE),"")</f>
        <v>0</v>
      </c>
      <c r="K1114">
        <f>IFERROR(VLOOKUP(G1114,Store_Map!$A$2:$I$100,6,FALSE),"")</f>
        <v>0</v>
      </c>
      <c r="L1114">
        <f>IFERROR(VLOOKUP(G1114,Store_Map!$A$2:$I$100,7,FALSE),"")</f>
        <v>0</v>
      </c>
      <c r="M1114">
        <f>IFERROR(VLOOKUP(G1114,Store_Map!$A$2:$I$100,8,FALSE),"")</f>
        <v>0</v>
      </c>
      <c r="N1114">
        <f t="shared" si="153"/>
        <v>0</v>
      </c>
      <c r="O1114" t="str">
        <f t="shared" si="154"/>
        <v>PASS</v>
      </c>
      <c r="P1114" t="str">
        <f t="shared" si="155"/>
        <v>PASS</v>
      </c>
      <c r="Q1114" t="str">
        <f t="shared" si="156"/>
        <v>PASS</v>
      </c>
      <c r="R1114" t="str">
        <f t="shared" si="157"/>
        <v>PASS</v>
      </c>
      <c r="S1114" t="str">
        <f t="shared" si="158"/>
        <v>PASS</v>
      </c>
      <c r="T1114">
        <f t="shared" si="159"/>
        <v>100</v>
      </c>
      <c r="U1114" t="str">
        <f t="shared" si="160"/>
        <v>Low</v>
      </c>
      <c r="V1114" t="str">
        <f t="shared" si="161"/>
        <v>Clean</v>
      </c>
    </row>
    <row r="1115" spans="1:22" x14ac:dyDescent="0.3">
      <c r="A1115" t="str">
        <f>Raw_Data!A1115</f>
        <v>6251683</v>
      </c>
      <c r="B1115">
        <f>Raw_Data!B1115</f>
        <v>45667</v>
      </c>
      <c r="C1115" t="str">
        <f>Raw_Data!C1115</f>
        <v>IBUPROFEN 800 MG TABLET</v>
      </c>
      <c r="D1115" t="str">
        <f>Raw_Data!D1115</f>
        <v>59651036205</v>
      </c>
      <c r="E1115" t="str">
        <f>Raw_Data!E1115</f>
        <v>BYNE, EDMUND</v>
      </c>
      <c r="F1115" t="str">
        <f>Raw_Data!F1115</f>
        <v>1033186648</v>
      </c>
      <c r="G1115" t="str">
        <f>Raw_Data!H1115</f>
        <v>0</v>
      </c>
      <c r="H1115">
        <f>IFERROR(VLOOKUP(G1115,Store_Map!$A$2:$I$100,3,FALSE),"")</f>
        <v>0</v>
      </c>
      <c r="I1115">
        <f>IFERROR(VLOOKUP(G1115,Store_Map!$A$2:$I$100,4,FALSE),"")</f>
        <v>0</v>
      </c>
      <c r="J1115">
        <f>IFERROR(VLOOKUP(G1115,Store_Map!$A$2:$I$100,5,FALSE),"")</f>
        <v>0</v>
      </c>
      <c r="K1115">
        <f>IFERROR(VLOOKUP(G1115,Store_Map!$A$2:$I$100,6,FALSE),"")</f>
        <v>0</v>
      </c>
      <c r="L1115">
        <f>IFERROR(VLOOKUP(G1115,Store_Map!$A$2:$I$100,7,FALSE),"")</f>
        <v>0</v>
      </c>
      <c r="M1115">
        <f>IFERROR(VLOOKUP(G1115,Store_Map!$A$2:$I$100,8,FALSE),"")</f>
        <v>0</v>
      </c>
      <c r="N1115">
        <f t="shared" si="153"/>
        <v>0</v>
      </c>
      <c r="O1115" t="str">
        <f t="shared" si="154"/>
        <v>PASS</v>
      </c>
      <c r="P1115" t="str">
        <f t="shared" si="155"/>
        <v>PASS</v>
      </c>
      <c r="Q1115" t="str">
        <f t="shared" si="156"/>
        <v>PASS</v>
      </c>
      <c r="R1115" t="str">
        <f t="shared" si="157"/>
        <v>PASS</v>
      </c>
      <c r="S1115" t="str">
        <f t="shared" si="158"/>
        <v>PASS</v>
      </c>
      <c r="T1115">
        <f t="shared" si="159"/>
        <v>100</v>
      </c>
      <c r="U1115" t="str">
        <f t="shared" si="160"/>
        <v>Low</v>
      </c>
      <c r="V1115" t="str">
        <f t="shared" si="161"/>
        <v>Clean</v>
      </c>
    </row>
    <row r="1116" spans="1:22" x14ac:dyDescent="0.3">
      <c r="A1116" t="str">
        <f>Raw_Data!A1116</f>
        <v>6251684</v>
      </c>
      <c r="B1116">
        <f>Raw_Data!B1116</f>
        <v>45667</v>
      </c>
      <c r="C1116" t="str">
        <f>Raw_Data!C1116</f>
        <v>METHYLPREDNISOLONE 4 MG DOS</v>
      </c>
      <c r="D1116" t="str">
        <f>Raw_Data!D1116</f>
        <v>59746000103</v>
      </c>
      <c r="E1116" t="str">
        <f>Raw_Data!E1116</f>
        <v>GIBBS, JON</v>
      </c>
      <c r="F1116" t="str">
        <f>Raw_Data!F1116</f>
        <v>1700896156</v>
      </c>
      <c r="G1116" t="str">
        <f>Raw_Data!H1116</f>
        <v>0</v>
      </c>
      <c r="H1116">
        <f>IFERROR(VLOOKUP(G1116,Store_Map!$A$2:$I$100,3,FALSE),"")</f>
        <v>0</v>
      </c>
      <c r="I1116">
        <f>IFERROR(VLOOKUP(G1116,Store_Map!$A$2:$I$100,4,FALSE),"")</f>
        <v>0</v>
      </c>
      <c r="J1116">
        <f>IFERROR(VLOOKUP(G1116,Store_Map!$A$2:$I$100,5,FALSE),"")</f>
        <v>0</v>
      </c>
      <c r="K1116">
        <f>IFERROR(VLOOKUP(G1116,Store_Map!$A$2:$I$100,6,FALSE),"")</f>
        <v>0</v>
      </c>
      <c r="L1116">
        <f>IFERROR(VLOOKUP(G1116,Store_Map!$A$2:$I$100,7,FALSE),"")</f>
        <v>0</v>
      </c>
      <c r="M1116">
        <f>IFERROR(VLOOKUP(G1116,Store_Map!$A$2:$I$100,8,FALSE),"")</f>
        <v>0</v>
      </c>
      <c r="N1116">
        <f t="shared" si="153"/>
        <v>0</v>
      </c>
      <c r="O1116" t="str">
        <f t="shared" si="154"/>
        <v>PASS</v>
      </c>
      <c r="P1116" t="str">
        <f t="shared" si="155"/>
        <v>PASS</v>
      </c>
      <c r="Q1116" t="str">
        <f t="shared" si="156"/>
        <v>PASS</v>
      </c>
      <c r="R1116" t="str">
        <f t="shared" si="157"/>
        <v>PASS</v>
      </c>
      <c r="S1116" t="str">
        <f t="shared" si="158"/>
        <v>PASS</v>
      </c>
      <c r="T1116">
        <f t="shared" si="159"/>
        <v>100</v>
      </c>
      <c r="U1116" t="str">
        <f t="shared" si="160"/>
        <v>Low</v>
      </c>
      <c r="V1116" t="str">
        <f t="shared" si="161"/>
        <v>Clean</v>
      </c>
    </row>
    <row r="1117" spans="1:22" x14ac:dyDescent="0.3">
      <c r="A1117" t="str">
        <f>Raw_Data!A1117</f>
        <v>6251685</v>
      </c>
      <c r="B1117">
        <f>Raw_Data!B1117</f>
        <v>45667</v>
      </c>
      <c r="C1117" t="str">
        <f>Raw_Data!C1117</f>
        <v>AMOX-CLAV 875-125 MG TABLET</v>
      </c>
      <c r="D1117" t="str">
        <f>Raw_Data!D1117</f>
        <v>42571016242</v>
      </c>
      <c r="E1117" t="str">
        <f>Raw_Data!E1117</f>
        <v>GIBBS, JON</v>
      </c>
      <c r="F1117" t="str">
        <f>Raw_Data!F1117</f>
        <v>1700896156</v>
      </c>
      <c r="G1117" t="str">
        <f>Raw_Data!H1117</f>
        <v>0</v>
      </c>
      <c r="H1117">
        <f>IFERROR(VLOOKUP(G1117,Store_Map!$A$2:$I$100,3,FALSE),"")</f>
        <v>0</v>
      </c>
      <c r="I1117">
        <f>IFERROR(VLOOKUP(G1117,Store_Map!$A$2:$I$100,4,FALSE),"")</f>
        <v>0</v>
      </c>
      <c r="J1117">
        <f>IFERROR(VLOOKUP(G1117,Store_Map!$A$2:$I$100,5,FALSE),"")</f>
        <v>0</v>
      </c>
      <c r="K1117">
        <f>IFERROR(VLOOKUP(G1117,Store_Map!$A$2:$I$100,6,FALSE),"")</f>
        <v>0</v>
      </c>
      <c r="L1117">
        <f>IFERROR(VLOOKUP(G1117,Store_Map!$A$2:$I$100,7,FALSE),"")</f>
        <v>0</v>
      </c>
      <c r="M1117">
        <f>IFERROR(VLOOKUP(G1117,Store_Map!$A$2:$I$100,8,FALSE),"")</f>
        <v>0</v>
      </c>
      <c r="N1117">
        <f t="shared" si="153"/>
        <v>0</v>
      </c>
      <c r="O1117" t="str">
        <f t="shared" si="154"/>
        <v>PASS</v>
      </c>
      <c r="P1117" t="str">
        <f t="shared" si="155"/>
        <v>PASS</v>
      </c>
      <c r="Q1117" t="str">
        <f t="shared" si="156"/>
        <v>PASS</v>
      </c>
      <c r="R1117" t="str">
        <f t="shared" si="157"/>
        <v>PASS</v>
      </c>
      <c r="S1117" t="str">
        <f t="shared" si="158"/>
        <v>PASS</v>
      </c>
      <c r="T1117">
        <f t="shared" si="159"/>
        <v>100</v>
      </c>
      <c r="U1117" t="str">
        <f t="shared" si="160"/>
        <v>Low</v>
      </c>
      <c r="V1117" t="str">
        <f t="shared" si="161"/>
        <v>Clean</v>
      </c>
    </row>
    <row r="1118" spans="1:22" x14ac:dyDescent="0.3">
      <c r="A1118" t="str">
        <f>Raw_Data!A1118</f>
        <v>4010873</v>
      </c>
      <c r="B1118">
        <f>Raw_Data!B1118</f>
        <v>45667</v>
      </c>
      <c r="C1118" t="str">
        <f>Raw_Data!C1118</f>
        <v>PREGABALIN 75 MG CAPSULE</v>
      </c>
      <c r="D1118" t="str">
        <f>Raw_Data!D1118</f>
        <v>69238131209</v>
      </c>
      <c r="E1118" t="str">
        <f>Raw_Data!E1118</f>
        <v>GIBBS, JON</v>
      </c>
      <c r="F1118" t="str">
        <f>Raw_Data!F1118</f>
        <v>1700896156</v>
      </c>
      <c r="G1118" t="str">
        <f>Raw_Data!H1118</f>
        <v>0</v>
      </c>
      <c r="H1118">
        <f>IFERROR(VLOOKUP(G1118,Store_Map!$A$2:$I$100,3,FALSE),"")</f>
        <v>0</v>
      </c>
      <c r="I1118">
        <f>IFERROR(VLOOKUP(G1118,Store_Map!$A$2:$I$100,4,FALSE),"")</f>
        <v>0</v>
      </c>
      <c r="J1118">
        <f>IFERROR(VLOOKUP(G1118,Store_Map!$A$2:$I$100,5,FALSE),"")</f>
        <v>0</v>
      </c>
      <c r="K1118">
        <f>IFERROR(VLOOKUP(G1118,Store_Map!$A$2:$I$100,6,FALSE),"")</f>
        <v>0</v>
      </c>
      <c r="L1118">
        <f>IFERROR(VLOOKUP(G1118,Store_Map!$A$2:$I$100,7,FALSE),"")</f>
        <v>0</v>
      </c>
      <c r="M1118">
        <f>IFERROR(VLOOKUP(G1118,Store_Map!$A$2:$I$100,8,FALSE),"")</f>
        <v>0</v>
      </c>
      <c r="N1118">
        <f t="shared" si="153"/>
        <v>0</v>
      </c>
      <c r="O1118" t="str">
        <f t="shared" si="154"/>
        <v>PASS</v>
      </c>
      <c r="P1118" t="str">
        <f t="shared" si="155"/>
        <v>PASS</v>
      </c>
      <c r="Q1118" t="str">
        <f t="shared" si="156"/>
        <v>PASS</v>
      </c>
      <c r="R1118" t="str">
        <f t="shared" si="157"/>
        <v>PASS</v>
      </c>
      <c r="S1118" t="str">
        <f t="shared" si="158"/>
        <v>PASS</v>
      </c>
      <c r="T1118">
        <f t="shared" si="159"/>
        <v>100</v>
      </c>
      <c r="U1118" t="str">
        <f t="shared" si="160"/>
        <v>Low</v>
      </c>
      <c r="V1118" t="str">
        <f t="shared" si="161"/>
        <v>Clean</v>
      </c>
    </row>
    <row r="1119" spans="1:22" x14ac:dyDescent="0.3">
      <c r="A1119" t="str">
        <f>Raw_Data!A1119</f>
        <v>6244712</v>
      </c>
      <c r="B1119">
        <f>Raw_Data!B1119</f>
        <v>45667</v>
      </c>
      <c r="C1119" t="str">
        <f>Raw_Data!C1119</f>
        <v>DICLOFENAC SODIUM 1% GEL</v>
      </c>
      <c r="D1119" t="str">
        <f>Raw_Data!D1119</f>
        <v>43598097710</v>
      </c>
      <c r="E1119" t="str">
        <f>Raw_Data!E1119</f>
        <v>BYNE, EDMUND</v>
      </c>
      <c r="F1119" t="str">
        <f>Raw_Data!F1119</f>
        <v>1033186648</v>
      </c>
      <c r="G1119" t="str">
        <f>Raw_Data!H1119</f>
        <v>0</v>
      </c>
      <c r="H1119">
        <f>IFERROR(VLOOKUP(G1119,Store_Map!$A$2:$I$100,3,FALSE),"")</f>
        <v>0</v>
      </c>
      <c r="I1119">
        <f>IFERROR(VLOOKUP(G1119,Store_Map!$A$2:$I$100,4,FALSE),"")</f>
        <v>0</v>
      </c>
      <c r="J1119">
        <f>IFERROR(VLOOKUP(G1119,Store_Map!$A$2:$I$100,5,FALSE),"")</f>
        <v>0</v>
      </c>
      <c r="K1119">
        <f>IFERROR(VLOOKUP(G1119,Store_Map!$A$2:$I$100,6,FALSE),"")</f>
        <v>0</v>
      </c>
      <c r="L1119">
        <f>IFERROR(VLOOKUP(G1119,Store_Map!$A$2:$I$100,7,FALSE),"")</f>
        <v>0</v>
      </c>
      <c r="M1119">
        <f>IFERROR(VLOOKUP(G1119,Store_Map!$A$2:$I$100,8,FALSE),"")</f>
        <v>0</v>
      </c>
      <c r="N1119">
        <f t="shared" si="153"/>
        <v>0</v>
      </c>
      <c r="O1119" t="str">
        <f t="shared" si="154"/>
        <v>PASS</v>
      </c>
      <c r="P1119" t="str">
        <f t="shared" si="155"/>
        <v>PASS</v>
      </c>
      <c r="Q1119" t="str">
        <f t="shared" si="156"/>
        <v>PASS</v>
      </c>
      <c r="R1119" t="str">
        <f t="shared" si="157"/>
        <v>PASS</v>
      </c>
      <c r="S1119" t="str">
        <f t="shared" si="158"/>
        <v>PASS</v>
      </c>
      <c r="T1119">
        <f t="shared" si="159"/>
        <v>100</v>
      </c>
      <c r="U1119" t="str">
        <f t="shared" si="160"/>
        <v>Low</v>
      </c>
      <c r="V1119" t="str">
        <f t="shared" si="161"/>
        <v>Clean</v>
      </c>
    </row>
    <row r="1120" spans="1:22" x14ac:dyDescent="0.3">
      <c r="A1120" t="str">
        <f>Raw_Data!A1120</f>
        <v>6251086</v>
      </c>
      <c r="B1120">
        <f>Raw_Data!B1120</f>
        <v>45667</v>
      </c>
      <c r="C1120" t="str">
        <f>Raw_Data!C1120</f>
        <v>MOUNJARO 5 MG/0.5 ML PEN</v>
      </c>
      <c r="D1120" t="str">
        <f>Raw_Data!D1120</f>
        <v>2149580</v>
      </c>
      <c r="E1120" t="str">
        <f>Raw_Data!E1120</f>
        <v>GIBBS, JON</v>
      </c>
      <c r="F1120" t="str">
        <f>Raw_Data!F1120</f>
        <v>1700896156</v>
      </c>
      <c r="G1120" t="str">
        <f>Raw_Data!H1120</f>
        <v>0</v>
      </c>
      <c r="H1120">
        <f>IFERROR(VLOOKUP(G1120,Store_Map!$A$2:$I$100,3,FALSE),"")</f>
        <v>0</v>
      </c>
      <c r="I1120">
        <f>IFERROR(VLOOKUP(G1120,Store_Map!$A$2:$I$100,4,FALSE),"")</f>
        <v>0</v>
      </c>
      <c r="J1120">
        <f>IFERROR(VLOOKUP(G1120,Store_Map!$A$2:$I$100,5,FALSE),"")</f>
        <v>0</v>
      </c>
      <c r="K1120">
        <f>IFERROR(VLOOKUP(G1120,Store_Map!$A$2:$I$100,6,FALSE),"")</f>
        <v>0</v>
      </c>
      <c r="L1120">
        <f>IFERROR(VLOOKUP(G1120,Store_Map!$A$2:$I$100,7,FALSE),"")</f>
        <v>0</v>
      </c>
      <c r="M1120">
        <f>IFERROR(VLOOKUP(G1120,Store_Map!$A$2:$I$100,8,FALSE),"")</f>
        <v>0</v>
      </c>
      <c r="N1120">
        <f t="shared" si="153"/>
        <v>0</v>
      </c>
      <c r="O1120" t="str">
        <f t="shared" si="154"/>
        <v>PASS</v>
      </c>
      <c r="P1120" t="str">
        <f t="shared" si="155"/>
        <v>REVIEW</v>
      </c>
      <c r="Q1120" t="str">
        <f t="shared" si="156"/>
        <v>PASS</v>
      </c>
      <c r="R1120" t="str">
        <f t="shared" si="157"/>
        <v>PASS</v>
      </c>
      <c r="S1120" t="str">
        <f t="shared" si="158"/>
        <v>REVIEW</v>
      </c>
      <c r="T1120">
        <f t="shared" si="159"/>
        <v>90</v>
      </c>
      <c r="U1120" t="str">
        <f t="shared" si="160"/>
        <v>Low</v>
      </c>
      <c r="V1120" t="str">
        <f t="shared" si="161"/>
        <v>Invalid NDC</v>
      </c>
    </row>
    <row r="1121" spans="1:22" x14ac:dyDescent="0.3">
      <c r="A1121" t="str">
        <f>Raw_Data!A1121</f>
        <v>6251690</v>
      </c>
      <c r="B1121">
        <f>Raw_Data!B1121</f>
        <v>45667</v>
      </c>
      <c r="C1121" t="str">
        <f>Raw_Data!C1121</f>
        <v>GLIPIZIDE 10 MG TABLET</v>
      </c>
      <c r="D1121" t="str">
        <f>Raw_Data!D1121</f>
        <v>60505014201</v>
      </c>
      <c r="E1121" t="str">
        <f>Raw_Data!E1121</f>
        <v>YASIN, NURA</v>
      </c>
      <c r="F1121" t="str">
        <f>Raw_Data!F1121</f>
        <v>1265518567</v>
      </c>
      <c r="G1121" t="str">
        <f>Raw_Data!H1121</f>
        <v>0</v>
      </c>
      <c r="H1121">
        <f>IFERROR(VLOOKUP(G1121,Store_Map!$A$2:$I$100,3,FALSE),"")</f>
        <v>0</v>
      </c>
      <c r="I1121">
        <f>IFERROR(VLOOKUP(G1121,Store_Map!$A$2:$I$100,4,FALSE),"")</f>
        <v>0</v>
      </c>
      <c r="J1121">
        <f>IFERROR(VLOOKUP(G1121,Store_Map!$A$2:$I$100,5,FALSE),"")</f>
        <v>0</v>
      </c>
      <c r="K1121">
        <f>IFERROR(VLOOKUP(G1121,Store_Map!$A$2:$I$100,6,FALSE),"")</f>
        <v>0</v>
      </c>
      <c r="L1121">
        <f>IFERROR(VLOOKUP(G1121,Store_Map!$A$2:$I$100,7,FALSE),"")</f>
        <v>0</v>
      </c>
      <c r="M1121">
        <f>IFERROR(VLOOKUP(G1121,Store_Map!$A$2:$I$100,8,FALSE),"")</f>
        <v>0</v>
      </c>
      <c r="N1121">
        <f t="shared" si="153"/>
        <v>0</v>
      </c>
      <c r="O1121" t="str">
        <f t="shared" si="154"/>
        <v>PASS</v>
      </c>
      <c r="P1121" t="str">
        <f t="shared" si="155"/>
        <v>PASS</v>
      </c>
      <c r="Q1121" t="str">
        <f t="shared" si="156"/>
        <v>PASS</v>
      </c>
      <c r="R1121" t="str">
        <f t="shared" si="157"/>
        <v>PASS</v>
      </c>
      <c r="S1121" t="str">
        <f t="shared" si="158"/>
        <v>PASS</v>
      </c>
      <c r="T1121">
        <f t="shared" si="159"/>
        <v>100</v>
      </c>
      <c r="U1121" t="str">
        <f t="shared" si="160"/>
        <v>Low</v>
      </c>
      <c r="V1121" t="str">
        <f t="shared" si="161"/>
        <v>Clean</v>
      </c>
    </row>
    <row r="1122" spans="1:22" x14ac:dyDescent="0.3">
      <c r="A1122" t="str">
        <f>Raw_Data!A1122</f>
        <v>6251691</v>
      </c>
      <c r="B1122">
        <f>Raw_Data!B1122</f>
        <v>45667</v>
      </c>
      <c r="C1122" t="str">
        <f>Raw_Data!C1122</f>
        <v>AZITHROMYCIN 250 MG TABLET</v>
      </c>
      <c r="D1122" t="str">
        <f>Raw_Data!D1122</f>
        <v>50111078751</v>
      </c>
      <c r="E1122" t="str">
        <f>Raw_Data!E1122</f>
        <v>BYNE, EDMUND</v>
      </c>
      <c r="F1122" t="str">
        <f>Raw_Data!F1122</f>
        <v>1033186648</v>
      </c>
      <c r="G1122" t="str">
        <f>Raw_Data!H1122</f>
        <v>0</v>
      </c>
      <c r="H1122">
        <f>IFERROR(VLOOKUP(G1122,Store_Map!$A$2:$I$100,3,FALSE),"")</f>
        <v>0</v>
      </c>
      <c r="I1122">
        <f>IFERROR(VLOOKUP(G1122,Store_Map!$A$2:$I$100,4,FALSE),"")</f>
        <v>0</v>
      </c>
      <c r="J1122">
        <f>IFERROR(VLOOKUP(G1122,Store_Map!$A$2:$I$100,5,FALSE),"")</f>
        <v>0</v>
      </c>
      <c r="K1122">
        <f>IFERROR(VLOOKUP(G1122,Store_Map!$A$2:$I$100,6,FALSE),"")</f>
        <v>0</v>
      </c>
      <c r="L1122">
        <f>IFERROR(VLOOKUP(G1122,Store_Map!$A$2:$I$100,7,FALSE),"")</f>
        <v>0</v>
      </c>
      <c r="M1122">
        <f>IFERROR(VLOOKUP(G1122,Store_Map!$A$2:$I$100,8,FALSE),"")</f>
        <v>0</v>
      </c>
      <c r="N1122">
        <f t="shared" si="153"/>
        <v>0</v>
      </c>
      <c r="O1122" t="str">
        <f t="shared" si="154"/>
        <v>PASS</v>
      </c>
      <c r="P1122" t="str">
        <f t="shared" si="155"/>
        <v>PASS</v>
      </c>
      <c r="Q1122" t="str">
        <f t="shared" si="156"/>
        <v>PASS</v>
      </c>
      <c r="R1122" t="str">
        <f t="shared" si="157"/>
        <v>PASS</v>
      </c>
      <c r="S1122" t="str">
        <f t="shared" si="158"/>
        <v>PASS</v>
      </c>
      <c r="T1122">
        <f t="shared" si="159"/>
        <v>100</v>
      </c>
      <c r="U1122" t="str">
        <f t="shared" si="160"/>
        <v>Low</v>
      </c>
      <c r="V1122" t="str">
        <f t="shared" si="161"/>
        <v>Clean</v>
      </c>
    </row>
    <row r="1123" spans="1:22" x14ac:dyDescent="0.3">
      <c r="A1123" t="str">
        <f>Raw_Data!A1123</f>
        <v>6251692</v>
      </c>
      <c r="B1123">
        <f>Raw_Data!B1123</f>
        <v>45667</v>
      </c>
      <c r="C1123" t="str">
        <f>Raw_Data!C1123</f>
        <v>MUCINEX ER 600 MG TABLET</v>
      </c>
      <c r="D1123" t="str">
        <f>Raw_Data!D1123</f>
        <v>63824000834</v>
      </c>
      <c r="E1123" t="str">
        <f>Raw_Data!E1123</f>
        <v>BYNE, EDMUND</v>
      </c>
      <c r="F1123" t="str">
        <f>Raw_Data!F1123</f>
        <v>1033186648</v>
      </c>
      <c r="G1123" t="str">
        <f>Raw_Data!H1123</f>
        <v>0</v>
      </c>
      <c r="H1123">
        <f>IFERROR(VLOOKUP(G1123,Store_Map!$A$2:$I$100,3,FALSE),"")</f>
        <v>0</v>
      </c>
      <c r="I1123">
        <f>IFERROR(VLOOKUP(G1123,Store_Map!$A$2:$I$100,4,FALSE),"")</f>
        <v>0</v>
      </c>
      <c r="J1123">
        <f>IFERROR(VLOOKUP(G1123,Store_Map!$A$2:$I$100,5,FALSE),"")</f>
        <v>0</v>
      </c>
      <c r="K1123">
        <f>IFERROR(VLOOKUP(G1123,Store_Map!$A$2:$I$100,6,FALSE),"")</f>
        <v>0</v>
      </c>
      <c r="L1123">
        <f>IFERROR(VLOOKUP(G1123,Store_Map!$A$2:$I$100,7,FALSE),"")</f>
        <v>0</v>
      </c>
      <c r="M1123">
        <f>IFERROR(VLOOKUP(G1123,Store_Map!$A$2:$I$100,8,FALSE),"")</f>
        <v>0</v>
      </c>
      <c r="N1123">
        <f t="shared" si="153"/>
        <v>0</v>
      </c>
      <c r="O1123" t="str">
        <f t="shared" si="154"/>
        <v>PASS</v>
      </c>
      <c r="P1123" t="str">
        <f t="shared" si="155"/>
        <v>PASS</v>
      </c>
      <c r="Q1123" t="str">
        <f t="shared" si="156"/>
        <v>PASS</v>
      </c>
      <c r="R1123" t="str">
        <f t="shared" si="157"/>
        <v>PASS</v>
      </c>
      <c r="S1123" t="str">
        <f t="shared" si="158"/>
        <v>PASS</v>
      </c>
      <c r="T1123">
        <f t="shared" si="159"/>
        <v>100</v>
      </c>
      <c r="U1123" t="str">
        <f t="shared" si="160"/>
        <v>Low</v>
      </c>
      <c r="V1123" t="str">
        <f t="shared" si="161"/>
        <v>Clean</v>
      </c>
    </row>
    <row r="1124" spans="1:22" x14ac:dyDescent="0.3">
      <c r="A1124" t="str">
        <f>Raw_Data!A1124</f>
        <v>6251693</v>
      </c>
      <c r="B1124">
        <f>Raw_Data!B1124</f>
        <v>45667</v>
      </c>
      <c r="C1124" t="str">
        <f>Raw_Data!C1124</f>
        <v>BUDESONIDE-FORMOTEROL 80-4.</v>
      </c>
      <c r="D1124" t="str">
        <f>Raw_Data!D1124</f>
        <v>310737220</v>
      </c>
      <c r="E1124" t="str">
        <f>Raw_Data!E1124</f>
        <v>BYNE, EDMUND</v>
      </c>
      <c r="F1124" t="str">
        <f>Raw_Data!F1124</f>
        <v>1033186648</v>
      </c>
      <c r="G1124" t="str">
        <f>Raw_Data!H1124</f>
        <v>0</v>
      </c>
      <c r="H1124">
        <f>IFERROR(VLOOKUP(G1124,Store_Map!$A$2:$I$100,3,FALSE),"")</f>
        <v>0</v>
      </c>
      <c r="I1124">
        <f>IFERROR(VLOOKUP(G1124,Store_Map!$A$2:$I$100,4,FALSE),"")</f>
        <v>0</v>
      </c>
      <c r="J1124">
        <f>IFERROR(VLOOKUP(G1124,Store_Map!$A$2:$I$100,5,FALSE),"")</f>
        <v>0</v>
      </c>
      <c r="K1124">
        <f>IFERROR(VLOOKUP(G1124,Store_Map!$A$2:$I$100,6,FALSE),"")</f>
        <v>0</v>
      </c>
      <c r="L1124">
        <f>IFERROR(VLOOKUP(G1124,Store_Map!$A$2:$I$100,7,FALSE),"")</f>
        <v>0</v>
      </c>
      <c r="M1124">
        <f>IFERROR(VLOOKUP(G1124,Store_Map!$A$2:$I$100,8,FALSE),"")</f>
        <v>0</v>
      </c>
      <c r="N1124">
        <f t="shared" si="153"/>
        <v>0</v>
      </c>
      <c r="O1124" t="str">
        <f t="shared" si="154"/>
        <v>PASS</v>
      </c>
      <c r="P1124" t="str">
        <f t="shared" si="155"/>
        <v>REVIEW</v>
      </c>
      <c r="Q1124" t="str">
        <f t="shared" si="156"/>
        <v>PASS</v>
      </c>
      <c r="R1124" t="str">
        <f t="shared" si="157"/>
        <v>PASS</v>
      </c>
      <c r="S1124" t="str">
        <f t="shared" si="158"/>
        <v>REVIEW</v>
      </c>
      <c r="T1124">
        <f t="shared" si="159"/>
        <v>90</v>
      </c>
      <c r="U1124" t="str">
        <f t="shared" si="160"/>
        <v>Low</v>
      </c>
      <c r="V1124" t="str">
        <f t="shared" si="161"/>
        <v>Invalid NDC</v>
      </c>
    </row>
    <row r="1125" spans="1:22" x14ac:dyDescent="0.3">
      <c r="A1125" t="str">
        <f>Raw_Data!A1125</f>
        <v>6251694</v>
      </c>
      <c r="B1125">
        <f>Raw_Data!B1125</f>
        <v>45667</v>
      </c>
      <c r="C1125" t="str">
        <f>Raw_Data!C1125</f>
        <v>HYDRALAZINE 25 MG TABLET</v>
      </c>
      <c r="D1125" t="str">
        <f>Raw_Data!D1125</f>
        <v>50111032703</v>
      </c>
      <c r="E1125" t="str">
        <f>Raw_Data!E1125</f>
        <v>BYNE, EDMUND</v>
      </c>
      <c r="F1125" t="str">
        <f>Raw_Data!F1125</f>
        <v>1033186648</v>
      </c>
      <c r="G1125" t="str">
        <f>Raw_Data!H1125</f>
        <v>0</v>
      </c>
      <c r="H1125">
        <f>IFERROR(VLOOKUP(G1125,Store_Map!$A$2:$I$100,3,FALSE),"")</f>
        <v>0</v>
      </c>
      <c r="I1125">
        <f>IFERROR(VLOOKUP(G1125,Store_Map!$A$2:$I$100,4,FALSE),"")</f>
        <v>0</v>
      </c>
      <c r="J1125">
        <f>IFERROR(VLOOKUP(G1125,Store_Map!$A$2:$I$100,5,FALSE),"")</f>
        <v>0</v>
      </c>
      <c r="K1125">
        <f>IFERROR(VLOOKUP(G1125,Store_Map!$A$2:$I$100,6,FALSE),"")</f>
        <v>0</v>
      </c>
      <c r="L1125">
        <f>IFERROR(VLOOKUP(G1125,Store_Map!$A$2:$I$100,7,FALSE),"")</f>
        <v>0</v>
      </c>
      <c r="M1125">
        <f>IFERROR(VLOOKUP(G1125,Store_Map!$A$2:$I$100,8,FALSE),"")</f>
        <v>0</v>
      </c>
      <c r="N1125">
        <f t="shared" si="153"/>
        <v>0</v>
      </c>
      <c r="O1125" t="str">
        <f t="shared" si="154"/>
        <v>PASS</v>
      </c>
      <c r="P1125" t="str">
        <f t="shared" si="155"/>
        <v>PASS</v>
      </c>
      <c r="Q1125" t="str">
        <f t="shared" si="156"/>
        <v>PASS</v>
      </c>
      <c r="R1125" t="str">
        <f t="shared" si="157"/>
        <v>PASS</v>
      </c>
      <c r="S1125" t="str">
        <f t="shared" si="158"/>
        <v>PASS</v>
      </c>
      <c r="T1125">
        <f t="shared" si="159"/>
        <v>100</v>
      </c>
      <c r="U1125" t="str">
        <f t="shared" si="160"/>
        <v>Low</v>
      </c>
      <c r="V1125" t="str">
        <f t="shared" si="161"/>
        <v>Clean</v>
      </c>
    </row>
    <row r="1126" spans="1:22" x14ac:dyDescent="0.3">
      <c r="A1126" t="str">
        <f>Raw_Data!A1126</f>
        <v>6251695</v>
      </c>
      <c r="B1126">
        <f>Raw_Data!B1126</f>
        <v>45667</v>
      </c>
      <c r="C1126" t="str">
        <f>Raw_Data!C1126</f>
        <v>OMEPRAZOLE DR 40 MG CAPSULE</v>
      </c>
      <c r="D1126" t="str">
        <f>Raw_Data!D1126</f>
        <v>68382050010</v>
      </c>
      <c r="E1126" t="str">
        <f>Raw_Data!E1126</f>
        <v>GIBBS, JON</v>
      </c>
      <c r="F1126" t="str">
        <f>Raw_Data!F1126</f>
        <v>1700896156</v>
      </c>
      <c r="G1126" t="str">
        <f>Raw_Data!H1126</f>
        <v>0</v>
      </c>
      <c r="H1126">
        <f>IFERROR(VLOOKUP(G1126,Store_Map!$A$2:$I$100,3,FALSE),"")</f>
        <v>0</v>
      </c>
      <c r="I1126">
        <f>IFERROR(VLOOKUP(G1126,Store_Map!$A$2:$I$100,4,FALSE),"")</f>
        <v>0</v>
      </c>
      <c r="J1126">
        <f>IFERROR(VLOOKUP(G1126,Store_Map!$A$2:$I$100,5,FALSE),"")</f>
        <v>0</v>
      </c>
      <c r="K1126">
        <f>IFERROR(VLOOKUP(G1126,Store_Map!$A$2:$I$100,6,FALSE),"")</f>
        <v>0</v>
      </c>
      <c r="L1126">
        <f>IFERROR(VLOOKUP(G1126,Store_Map!$A$2:$I$100,7,FALSE),"")</f>
        <v>0</v>
      </c>
      <c r="M1126">
        <f>IFERROR(VLOOKUP(G1126,Store_Map!$A$2:$I$100,8,FALSE),"")</f>
        <v>0</v>
      </c>
      <c r="N1126">
        <f t="shared" si="153"/>
        <v>0</v>
      </c>
      <c r="O1126" t="str">
        <f t="shared" si="154"/>
        <v>PASS</v>
      </c>
      <c r="P1126" t="str">
        <f t="shared" si="155"/>
        <v>PASS</v>
      </c>
      <c r="Q1126" t="str">
        <f t="shared" si="156"/>
        <v>PASS</v>
      </c>
      <c r="R1126" t="str">
        <f t="shared" si="157"/>
        <v>PASS</v>
      </c>
      <c r="S1126" t="str">
        <f t="shared" si="158"/>
        <v>PASS</v>
      </c>
      <c r="T1126">
        <f t="shared" si="159"/>
        <v>100</v>
      </c>
      <c r="U1126" t="str">
        <f t="shared" si="160"/>
        <v>Low</v>
      </c>
      <c r="V1126" t="str">
        <f t="shared" si="161"/>
        <v>Clean</v>
      </c>
    </row>
    <row r="1127" spans="1:22" x14ac:dyDescent="0.3">
      <c r="A1127" t="str">
        <f>Raw_Data!A1127</f>
        <v>6251697</v>
      </c>
      <c r="B1127">
        <f>Raw_Data!B1127</f>
        <v>45667</v>
      </c>
      <c r="C1127" t="str">
        <f>Raw_Data!C1127</f>
        <v>*AMOX-CLAV 875-125 MG TABLE</v>
      </c>
      <c r="D1127" t="str">
        <f>Raw_Data!D1127</f>
        <v>42571016242</v>
      </c>
      <c r="E1127" t="str">
        <f>Raw_Data!E1127</f>
        <v>CAUGHMAN, PAT</v>
      </c>
      <c r="F1127" t="str">
        <f>Raw_Data!F1127</f>
        <v>1760793400</v>
      </c>
      <c r="G1127" t="str">
        <f>Raw_Data!H1127</f>
        <v>0</v>
      </c>
      <c r="H1127">
        <f>IFERROR(VLOOKUP(G1127,Store_Map!$A$2:$I$100,3,FALSE),"")</f>
        <v>0</v>
      </c>
      <c r="I1127">
        <f>IFERROR(VLOOKUP(G1127,Store_Map!$A$2:$I$100,4,FALSE),"")</f>
        <v>0</v>
      </c>
      <c r="J1127">
        <f>IFERROR(VLOOKUP(G1127,Store_Map!$A$2:$I$100,5,FALSE),"")</f>
        <v>0</v>
      </c>
      <c r="K1127">
        <f>IFERROR(VLOOKUP(G1127,Store_Map!$A$2:$I$100,6,FALSE),"")</f>
        <v>0</v>
      </c>
      <c r="L1127">
        <f>IFERROR(VLOOKUP(G1127,Store_Map!$A$2:$I$100,7,FALSE),"")</f>
        <v>0</v>
      </c>
      <c r="M1127">
        <f>IFERROR(VLOOKUP(G1127,Store_Map!$A$2:$I$100,8,FALSE),"")</f>
        <v>0</v>
      </c>
      <c r="N1127">
        <f t="shared" si="153"/>
        <v>0</v>
      </c>
      <c r="O1127" t="str">
        <f t="shared" si="154"/>
        <v>PASS</v>
      </c>
      <c r="P1127" t="str">
        <f t="shared" si="155"/>
        <v>PASS</v>
      </c>
      <c r="Q1127" t="str">
        <f t="shared" si="156"/>
        <v>PASS</v>
      </c>
      <c r="R1127" t="str">
        <f t="shared" si="157"/>
        <v>PASS</v>
      </c>
      <c r="S1127" t="str">
        <f t="shared" si="158"/>
        <v>PASS</v>
      </c>
      <c r="T1127">
        <f t="shared" si="159"/>
        <v>100</v>
      </c>
      <c r="U1127" t="str">
        <f t="shared" si="160"/>
        <v>Low</v>
      </c>
      <c r="V1127" t="str">
        <f t="shared" si="161"/>
        <v>Clean</v>
      </c>
    </row>
    <row r="1128" spans="1:22" x14ac:dyDescent="0.3">
      <c r="A1128" t="str">
        <f>Raw_Data!A1128</f>
        <v>6251034</v>
      </c>
      <c r="B1128">
        <f>Raw_Data!B1128</f>
        <v>45667</v>
      </c>
      <c r="C1128" t="str">
        <f>Raw_Data!C1128</f>
        <v>TRIAMCINOLONE 0.5% OINTMENT</v>
      </c>
      <c r="D1128" t="str">
        <f>Raw_Data!D1128</f>
        <v>45802004935</v>
      </c>
      <c r="E1128" t="str">
        <f>Raw_Data!E1128</f>
        <v>BYNE, EDMUND</v>
      </c>
      <c r="F1128" t="str">
        <f>Raw_Data!F1128</f>
        <v>1033186648</v>
      </c>
      <c r="G1128" t="str">
        <f>Raw_Data!H1128</f>
        <v>0</v>
      </c>
      <c r="H1128">
        <f>IFERROR(VLOOKUP(G1128,Store_Map!$A$2:$I$100,3,FALSE),"")</f>
        <v>0</v>
      </c>
      <c r="I1128">
        <f>IFERROR(VLOOKUP(G1128,Store_Map!$A$2:$I$100,4,FALSE),"")</f>
        <v>0</v>
      </c>
      <c r="J1128">
        <f>IFERROR(VLOOKUP(G1128,Store_Map!$A$2:$I$100,5,FALSE),"")</f>
        <v>0</v>
      </c>
      <c r="K1128">
        <f>IFERROR(VLOOKUP(G1128,Store_Map!$A$2:$I$100,6,FALSE),"")</f>
        <v>0</v>
      </c>
      <c r="L1128">
        <f>IFERROR(VLOOKUP(G1128,Store_Map!$A$2:$I$100,7,FALSE),"")</f>
        <v>0</v>
      </c>
      <c r="M1128">
        <f>IFERROR(VLOOKUP(G1128,Store_Map!$A$2:$I$100,8,FALSE),"")</f>
        <v>0</v>
      </c>
      <c r="N1128">
        <f t="shared" si="153"/>
        <v>0</v>
      </c>
      <c r="O1128" t="str">
        <f t="shared" si="154"/>
        <v>PASS</v>
      </c>
      <c r="P1128" t="str">
        <f t="shared" si="155"/>
        <v>PASS</v>
      </c>
      <c r="Q1128" t="str">
        <f t="shared" si="156"/>
        <v>PASS</v>
      </c>
      <c r="R1128" t="str">
        <f t="shared" si="157"/>
        <v>PASS</v>
      </c>
      <c r="S1128" t="str">
        <f t="shared" si="158"/>
        <v>PASS</v>
      </c>
      <c r="T1128">
        <f t="shared" si="159"/>
        <v>100</v>
      </c>
      <c r="U1128" t="str">
        <f t="shared" si="160"/>
        <v>Low</v>
      </c>
      <c r="V1128" t="str">
        <f t="shared" si="161"/>
        <v>Clean</v>
      </c>
    </row>
    <row r="1129" spans="1:22" x14ac:dyDescent="0.3">
      <c r="A1129" t="str">
        <f>Raw_Data!A1129</f>
        <v>6251700</v>
      </c>
      <c r="B1129">
        <f>Raw_Data!B1129</f>
        <v>45667</v>
      </c>
      <c r="C1129" t="str">
        <f>Raw_Data!C1129</f>
        <v>MUCINEX ER 600 MG TABLET</v>
      </c>
      <c r="D1129" t="str">
        <f>Raw_Data!D1129</f>
        <v>63824000832</v>
      </c>
      <c r="E1129" t="str">
        <f>Raw_Data!E1129</f>
        <v>BYNE, EDMUND</v>
      </c>
      <c r="F1129" t="str">
        <f>Raw_Data!F1129</f>
        <v>1033186648</v>
      </c>
      <c r="G1129" t="str">
        <f>Raw_Data!H1129</f>
        <v>0</v>
      </c>
      <c r="H1129">
        <f>IFERROR(VLOOKUP(G1129,Store_Map!$A$2:$I$100,3,FALSE),"")</f>
        <v>0</v>
      </c>
      <c r="I1129">
        <f>IFERROR(VLOOKUP(G1129,Store_Map!$A$2:$I$100,4,FALSE),"")</f>
        <v>0</v>
      </c>
      <c r="J1129">
        <f>IFERROR(VLOOKUP(G1129,Store_Map!$A$2:$I$100,5,FALSE),"")</f>
        <v>0</v>
      </c>
      <c r="K1129">
        <f>IFERROR(VLOOKUP(G1129,Store_Map!$A$2:$I$100,6,FALSE),"")</f>
        <v>0</v>
      </c>
      <c r="L1129">
        <f>IFERROR(VLOOKUP(G1129,Store_Map!$A$2:$I$100,7,FALSE),"")</f>
        <v>0</v>
      </c>
      <c r="M1129">
        <f>IFERROR(VLOOKUP(G1129,Store_Map!$A$2:$I$100,8,FALSE),"")</f>
        <v>0</v>
      </c>
      <c r="N1129">
        <f t="shared" si="153"/>
        <v>0</v>
      </c>
      <c r="O1129" t="str">
        <f t="shared" si="154"/>
        <v>PASS</v>
      </c>
      <c r="P1129" t="str">
        <f t="shared" si="155"/>
        <v>PASS</v>
      </c>
      <c r="Q1129" t="str">
        <f t="shared" si="156"/>
        <v>PASS</v>
      </c>
      <c r="R1129" t="str">
        <f t="shared" si="157"/>
        <v>PASS</v>
      </c>
      <c r="S1129" t="str">
        <f t="shared" si="158"/>
        <v>PASS</v>
      </c>
      <c r="T1129">
        <f t="shared" si="159"/>
        <v>100</v>
      </c>
      <c r="U1129" t="str">
        <f t="shared" si="160"/>
        <v>Low</v>
      </c>
      <c r="V1129" t="str">
        <f t="shared" si="161"/>
        <v>Clean</v>
      </c>
    </row>
    <row r="1130" spans="1:22" x14ac:dyDescent="0.3">
      <c r="A1130" t="str">
        <f>Raw_Data!A1130</f>
        <v>6251699</v>
      </c>
      <c r="B1130">
        <f>Raw_Data!B1130</f>
        <v>45667</v>
      </c>
      <c r="C1130" t="str">
        <f>Raw_Data!C1130</f>
        <v>METHYLPREDNISOLONE 4 MG DOS</v>
      </c>
      <c r="D1130" t="str">
        <f>Raw_Data!D1130</f>
        <v>59746000103</v>
      </c>
      <c r="E1130" t="str">
        <f>Raw_Data!E1130</f>
        <v>GIBBS, JON</v>
      </c>
      <c r="F1130" t="str">
        <f>Raw_Data!F1130</f>
        <v>1700896156</v>
      </c>
      <c r="G1130" t="str">
        <f>Raw_Data!H1130</f>
        <v>0</v>
      </c>
      <c r="H1130">
        <f>IFERROR(VLOOKUP(G1130,Store_Map!$A$2:$I$100,3,FALSE),"")</f>
        <v>0</v>
      </c>
      <c r="I1130">
        <f>IFERROR(VLOOKUP(G1130,Store_Map!$A$2:$I$100,4,FALSE),"")</f>
        <v>0</v>
      </c>
      <c r="J1130">
        <f>IFERROR(VLOOKUP(G1130,Store_Map!$A$2:$I$100,5,FALSE),"")</f>
        <v>0</v>
      </c>
      <c r="K1130">
        <f>IFERROR(VLOOKUP(G1130,Store_Map!$A$2:$I$100,6,FALSE),"")</f>
        <v>0</v>
      </c>
      <c r="L1130">
        <f>IFERROR(VLOOKUP(G1130,Store_Map!$A$2:$I$100,7,FALSE),"")</f>
        <v>0</v>
      </c>
      <c r="M1130">
        <f>IFERROR(VLOOKUP(G1130,Store_Map!$A$2:$I$100,8,FALSE),"")</f>
        <v>0</v>
      </c>
      <c r="N1130">
        <f t="shared" si="153"/>
        <v>0</v>
      </c>
      <c r="O1130" t="str">
        <f t="shared" si="154"/>
        <v>PASS</v>
      </c>
      <c r="P1130" t="str">
        <f t="shared" si="155"/>
        <v>PASS</v>
      </c>
      <c r="Q1130" t="str">
        <f t="shared" si="156"/>
        <v>PASS</v>
      </c>
      <c r="R1130" t="str">
        <f t="shared" si="157"/>
        <v>PASS</v>
      </c>
      <c r="S1130" t="str">
        <f t="shared" si="158"/>
        <v>PASS</v>
      </c>
      <c r="T1130">
        <f t="shared" si="159"/>
        <v>100</v>
      </c>
      <c r="U1130" t="str">
        <f t="shared" si="160"/>
        <v>Low</v>
      </c>
      <c r="V1130" t="str">
        <f t="shared" si="161"/>
        <v>Clean</v>
      </c>
    </row>
    <row r="1131" spans="1:22" x14ac:dyDescent="0.3">
      <c r="A1131" t="str">
        <f>Raw_Data!A1131</f>
        <v>6251698</v>
      </c>
      <c r="B1131">
        <f>Raw_Data!B1131</f>
        <v>45667</v>
      </c>
      <c r="C1131" t="str">
        <f>Raw_Data!C1131</f>
        <v>AMOX-CLAV 875-125 MG TABLET</v>
      </c>
      <c r="D1131" t="str">
        <f>Raw_Data!D1131</f>
        <v>42571016242</v>
      </c>
      <c r="E1131" t="str">
        <f>Raw_Data!E1131</f>
        <v>GIBBS, JON</v>
      </c>
      <c r="F1131" t="str">
        <f>Raw_Data!F1131</f>
        <v>1700896156</v>
      </c>
      <c r="G1131" t="str">
        <f>Raw_Data!H1131</f>
        <v>0</v>
      </c>
      <c r="H1131">
        <f>IFERROR(VLOOKUP(G1131,Store_Map!$A$2:$I$100,3,FALSE),"")</f>
        <v>0</v>
      </c>
      <c r="I1131">
        <f>IFERROR(VLOOKUP(G1131,Store_Map!$A$2:$I$100,4,FALSE),"")</f>
        <v>0</v>
      </c>
      <c r="J1131">
        <f>IFERROR(VLOOKUP(G1131,Store_Map!$A$2:$I$100,5,FALSE),"")</f>
        <v>0</v>
      </c>
      <c r="K1131">
        <f>IFERROR(VLOOKUP(G1131,Store_Map!$A$2:$I$100,6,FALSE),"")</f>
        <v>0</v>
      </c>
      <c r="L1131">
        <f>IFERROR(VLOOKUP(G1131,Store_Map!$A$2:$I$100,7,FALSE),"")</f>
        <v>0</v>
      </c>
      <c r="M1131">
        <f>IFERROR(VLOOKUP(G1131,Store_Map!$A$2:$I$100,8,FALSE),"")</f>
        <v>0</v>
      </c>
      <c r="N1131">
        <f t="shared" si="153"/>
        <v>0</v>
      </c>
      <c r="O1131" t="str">
        <f t="shared" si="154"/>
        <v>PASS</v>
      </c>
      <c r="P1131" t="str">
        <f t="shared" si="155"/>
        <v>PASS</v>
      </c>
      <c r="Q1131" t="str">
        <f t="shared" si="156"/>
        <v>PASS</v>
      </c>
      <c r="R1131" t="str">
        <f t="shared" si="157"/>
        <v>PASS</v>
      </c>
      <c r="S1131" t="str">
        <f t="shared" si="158"/>
        <v>PASS</v>
      </c>
      <c r="T1131">
        <f t="shared" si="159"/>
        <v>100</v>
      </c>
      <c r="U1131" t="str">
        <f t="shared" si="160"/>
        <v>Low</v>
      </c>
      <c r="V1131" t="str">
        <f t="shared" si="161"/>
        <v>Clean</v>
      </c>
    </row>
    <row r="1132" spans="1:22" x14ac:dyDescent="0.3">
      <c r="A1132" t="str">
        <f>Raw_Data!A1132</f>
        <v>6251701</v>
      </c>
      <c r="B1132">
        <f>Raw_Data!B1132</f>
        <v>45667</v>
      </c>
      <c r="C1132" t="str">
        <f>Raw_Data!C1132</f>
        <v>LOSARTAN POTASSIUM 100 MG T</v>
      </c>
      <c r="D1132" t="str">
        <f>Raw_Data!D1132</f>
        <v>65862020399</v>
      </c>
      <c r="E1132" t="str">
        <f>Raw_Data!E1132</f>
        <v>AKHTAR, MARIAM</v>
      </c>
      <c r="F1132" t="str">
        <f>Raw_Data!F1132</f>
        <v>1780024596</v>
      </c>
      <c r="G1132" t="str">
        <f>Raw_Data!H1132</f>
        <v>0</v>
      </c>
      <c r="H1132">
        <f>IFERROR(VLOOKUP(G1132,Store_Map!$A$2:$I$100,3,FALSE),"")</f>
        <v>0</v>
      </c>
      <c r="I1132">
        <f>IFERROR(VLOOKUP(G1132,Store_Map!$A$2:$I$100,4,FALSE),"")</f>
        <v>0</v>
      </c>
      <c r="J1132">
        <f>IFERROR(VLOOKUP(G1132,Store_Map!$A$2:$I$100,5,FALSE),"")</f>
        <v>0</v>
      </c>
      <c r="K1132">
        <f>IFERROR(VLOOKUP(G1132,Store_Map!$A$2:$I$100,6,FALSE),"")</f>
        <v>0</v>
      </c>
      <c r="L1132">
        <f>IFERROR(VLOOKUP(G1132,Store_Map!$A$2:$I$100,7,FALSE),"")</f>
        <v>0</v>
      </c>
      <c r="M1132">
        <f>IFERROR(VLOOKUP(G1132,Store_Map!$A$2:$I$100,8,FALSE),"")</f>
        <v>0</v>
      </c>
      <c r="N1132">
        <f t="shared" si="153"/>
        <v>0</v>
      </c>
      <c r="O1132" t="str">
        <f t="shared" si="154"/>
        <v>PASS</v>
      </c>
      <c r="P1132" t="str">
        <f t="shared" si="155"/>
        <v>PASS</v>
      </c>
      <c r="Q1132" t="str">
        <f t="shared" si="156"/>
        <v>PASS</v>
      </c>
      <c r="R1132" t="str">
        <f t="shared" si="157"/>
        <v>PASS</v>
      </c>
      <c r="S1132" t="str">
        <f t="shared" si="158"/>
        <v>PASS</v>
      </c>
      <c r="T1132">
        <f t="shared" si="159"/>
        <v>100</v>
      </c>
      <c r="U1132" t="str">
        <f t="shared" si="160"/>
        <v>Low</v>
      </c>
      <c r="V1132" t="str">
        <f t="shared" si="161"/>
        <v>Clean</v>
      </c>
    </row>
    <row r="1133" spans="1:22" x14ac:dyDescent="0.3">
      <c r="A1133" t="str">
        <f>Raw_Data!A1133</f>
        <v>6251702</v>
      </c>
      <c r="B1133">
        <f>Raw_Data!B1133</f>
        <v>45667</v>
      </c>
      <c r="C1133" t="str">
        <f>Raw_Data!C1133</f>
        <v>AMLODIPINE BESYLATE 5 MG TA</v>
      </c>
      <c r="D1133" t="str">
        <f>Raw_Data!D1133</f>
        <v>69097012715</v>
      </c>
      <c r="E1133" t="str">
        <f>Raw_Data!E1133</f>
        <v>AKHTAR, MARIAM</v>
      </c>
      <c r="F1133" t="str">
        <f>Raw_Data!F1133</f>
        <v>1780024596</v>
      </c>
      <c r="G1133" t="str">
        <f>Raw_Data!H1133</f>
        <v>0</v>
      </c>
      <c r="H1133">
        <f>IFERROR(VLOOKUP(G1133,Store_Map!$A$2:$I$100,3,FALSE),"")</f>
        <v>0</v>
      </c>
      <c r="I1133">
        <f>IFERROR(VLOOKUP(G1133,Store_Map!$A$2:$I$100,4,FALSE),"")</f>
        <v>0</v>
      </c>
      <c r="J1133">
        <f>IFERROR(VLOOKUP(G1133,Store_Map!$A$2:$I$100,5,FALSE),"")</f>
        <v>0</v>
      </c>
      <c r="K1133">
        <f>IFERROR(VLOOKUP(G1133,Store_Map!$A$2:$I$100,6,FALSE),"")</f>
        <v>0</v>
      </c>
      <c r="L1133">
        <f>IFERROR(VLOOKUP(G1133,Store_Map!$A$2:$I$100,7,FALSE),"")</f>
        <v>0</v>
      </c>
      <c r="M1133">
        <f>IFERROR(VLOOKUP(G1133,Store_Map!$A$2:$I$100,8,FALSE),"")</f>
        <v>0</v>
      </c>
      <c r="N1133">
        <f t="shared" si="153"/>
        <v>0</v>
      </c>
      <c r="O1133" t="str">
        <f t="shared" si="154"/>
        <v>PASS</v>
      </c>
      <c r="P1133" t="str">
        <f t="shared" si="155"/>
        <v>PASS</v>
      </c>
      <c r="Q1133" t="str">
        <f t="shared" si="156"/>
        <v>PASS</v>
      </c>
      <c r="R1133" t="str">
        <f t="shared" si="157"/>
        <v>PASS</v>
      </c>
      <c r="S1133" t="str">
        <f t="shared" si="158"/>
        <v>PASS</v>
      </c>
      <c r="T1133">
        <f t="shared" si="159"/>
        <v>100</v>
      </c>
      <c r="U1133" t="str">
        <f t="shared" si="160"/>
        <v>Low</v>
      </c>
      <c r="V1133" t="str">
        <f t="shared" si="161"/>
        <v>Clean</v>
      </c>
    </row>
    <row r="1134" spans="1:22" x14ac:dyDescent="0.3">
      <c r="A1134" t="str">
        <f>Raw_Data!A1134</f>
        <v>6251703</v>
      </c>
      <c r="B1134">
        <f>Raw_Data!B1134</f>
        <v>45667</v>
      </c>
      <c r="C1134" t="str">
        <f>Raw_Data!C1134</f>
        <v>MELOXICAM 7.5 MG TABLET</v>
      </c>
      <c r="D1134" t="str">
        <f>Raw_Data!D1134</f>
        <v>68382005001</v>
      </c>
      <c r="E1134" t="str">
        <f>Raw_Data!E1134</f>
        <v>AKHTAR, MARIAM</v>
      </c>
      <c r="F1134" t="str">
        <f>Raw_Data!F1134</f>
        <v>1780024596</v>
      </c>
      <c r="G1134" t="str">
        <f>Raw_Data!H1134</f>
        <v>0</v>
      </c>
      <c r="H1134">
        <f>IFERROR(VLOOKUP(G1134,Store_Map!$A$2:$I$100,3,FALSE),"")</f>
        <v>0</v>
      </c>
      <c r="I1134">
        <f>IFERROR(VLOOKUP(G1134,Store_Map!$A$2:$I$100,4,FALSE),"")</f>
        <v>0</v>
      </c>
      <c r="J1134">
        <f>IFERROR(VLOOKUP(G1134,Store_Map!$A$2:$I$100,5,FALSE),"")</f>
        <v>0</v>
      </c>
      <c r="K1134">
        <f>IFERROR(VLOOKUP(G1134,Store_Map!$A$2:$I$100,6,FALSE),"")</f>
        <v>0</v>
      </c>
      <c r="L1134">
        <f>IFERROR(VLOOKUP(G1134,Store_Map!$A$2:$I$100,7,FALSE),"")</f>
        <v>0</v>
      </c>
      <c r="M1134">
        <f>IFERROR(VLOOKUP(G1134,Store_Map!$A$2:$I$100,8,FALSE),"")</f>
        <v>0</v>
      </c>
      <c r="N1134">
        <f t="shared" si="153"/>
        <v>0</v>
      </c>
      <c r="O1134" t="str">
        <f t="shared" si="154"/>
        <v>PASS</v>
      </c>
      <c r="P1134" t="str">
        <f t="shared" si="155"/>
        <v>PASS</v>
      </c>
      <c r="Q1134" t="str">
        <f t="shared" si="156"/>
        <v>PASS</v>
      </c>
      <c r="R1134" t="str">
        <f t="shared" si="157"/>
        <v>PASS</v>
      </c>
      <c r="S1134" t="str">
        <f t="shared" si="158"/>
        <v>PASS</v>
      </c>
      <c r="T1134">
        <f t="shared" si="159"/>
        <v>100</v>
      </c>
      <c r="U1134" t="str">
        <f t="shared" si="160"/>
        <v>Low</v>
      </c>
      <c r="V1134" t="str">
        <f t="shared" si="161"/>
        <v>Clean</v>
      </c>
    </row>
    <row r="1135" spans="1:22" x14ac:dyDescent="0.3">
      <c r="A1135" t="str">
        <f>Raw_Data!A1135</f>
        <v>6251704</v>
      </c>
      <c r="B1135">
        <f>Raw_Data!B1135</f>
        <v>45667</v>
      </c>
      <c r="C1135" t="str">
        <f>Raw_Data!C1135</f>
        <v>CETIRIZINE HCL 10 MG TABLET</v>
      </c>
      <c r="D1135" t="str">
        <f>Raw_Data!D1135</f>
        <v>904671746</v>
      </c>
      <c r="E1135" t="str">
        <f>Raw_Data!E1135</f>
        <v>AKHTAR, MARIAM</v>
      </c>
      <c r="F1135" t="str">
        <f>Raw_Data!F1135</f>
        <v>1780024596</v>
      </c>
      <c r="G1135" t="str">
        <f>Raw_Data!H1135</f>
        <v>0</v>
      </c>
      <c r="H1135">
        <f>IFERROR(VLOOKUP(G1135,Store_Map!$A$2:$I$100,3,FALSE),"")</f>
        <v>0</v>
      </c>
      <c r="I1135">
        <f>IFERROR(VLOOKUP(G1135,Store_Map!$A$2:$I$100,4,FALSE),"")</f>
        <v>0</v>
      </c>
      <c r="J1135">
        <f>IFERROR(VLOOKUP(G1135,Store_Map!$A$2:$I$100,5,FALSE),"")</f>
        <v>0</v>
      </c>
      <c r="K1135">
        <f>IFERROR(VLOOKUP(G1135,Store_Map!$A$2:$I$100,6,FALSE),"")</f>
        <v>0</v>
      </c>
      <c r="L1135">
        <f>IFERROR(VLOOKUP(G1135,Store_Map!$A$2:$I$100,7,FALSE),"")</f>
        <v>0</v>
      </c>
      <c r="M1135">
        <f>IFERROR(VLOOKUP(G1135,Store_Map!$A$2:$I$100,8,FALSE),"")</f>
        <v>0</v>
      </c>
      <c r="N1135">
        <f t="shared" si="153"/>
        <v>0</v>
      </c>
      <c r="O1135" t="str">
        <f t="shared" si="154"/>
        <v>PASS</v>
      </c>
      <c r="P1135" t="str">
        <f t="shared" si="155"/>
        <v>REVIEW</v>
      </c>
      <c r="Q1135" t="str">
        <f t="shared" si="156"/>
        <v>PASS</v>
      </c>
      <c r="R1135" t="str">
        <f t="shared" si="157"/>
        <v>PASS</v>
      </c>
      <c r="S1135" t="str">
        <f t="shared" si="158"/>
        <v>REVIEW</v>
      </c>
      <c r="T1135">
        <f t="shared" si="159"/>
        <v>90</v>
      </c>
      <c r="U1135" t="str">
        <f t="shared" si="160"/>
        <v>Low</v>
      </c>
      <c r="V1135" t="str">
        <f t="shared" si="161"/>
        <v>Invalid NDC</v>
      </c>
    </row>
    <row r="1136" spans="1:22" x14ac:dyDescent="0.3">
      <c r="A1136" t="str">
        <f>Raw_Data!A1136</f>
        <v>6251705</v>
      </c>
      <c r="B1136">
        <f>Raw_Data!B1136</f>
        <v>45667</v>
      </c>
      <c r="C1136" t="str">
        <f>Raw_Data!C1136</f>
        <v>HYDROXYZINE HCL 50 MG TABLE</v>
      </c>
      <c r="D1136" t="str">
        <f>Raw_Data!D1136</f>
        <v>59651050105</v>
      </c>
      <c r="E1136" t="str">
        <f>Raw_Data!E1136</f>
        <v>AKHTAR, MARIAM</v>
      </c>
      <c r="F1136" t="str">
        <f>Raw_Data!F1136</f>
        <v>1780024596</v>
      </c>
      <c r="G1136" t="str">
        <f>Raw_Data!H1136</f>
        <v>0</v>
      </c>
      <c r="H1136">
        <f>IFERROR(VLOOKUP(G1136,Store_Map!$A$2:$I$100,3,FALSE),"")</f>
        <v>0</v>
      </c>
      <c r="I1136">
        <f>IFERROR(VLOOKUP(G1136,Store_Map!$A$2:$I$100,4,FALSE),"")</f>
        <v>0</v>
      </c>
      <c r="J1136">
        <f>IFERROR(VLOOKUP(G1136,Store_Map!$A$2:$I$100,5,FALSE),"")</f>
        <v>0</v>
      </c>
      <c r="K1136">
        <f>IFERROR(VLOOKUP(G1136,Store_Map!$A$2:$I$100,6,FALSE),"")</f>
        <v>0</v>
      </c>
      <c r="L1136">
        <f>IFERROR(VLOOKUP(G1136,Store_Map!$A$2:$I$100,7,FALSE),"")</f>
        <v>0</v>
      </c>
      <c r="M1136">
        <f>IFERROR(VLOOKUP(G1136,Store_Map!$A$2:$I$100,8,FALSE),"")</f>
        <v>0</v>
      </c>
      <c r="N1136">
        <f t="shared" si="153"/>
        <v>0</v>
      </c>
      <c r="O1136" t="str">
        <f t="shared" si="154"/>
        <v>PASS</v>
      </c>
      <c r="P1136" t="str">
        <f t="shared" si="155"/>
        <v>PASS</v>
      </c>
      <c r="Q1136" t="str">
        <f t="shared" si="156"/>
        <v>PASS</v>
      </c>
      <c r="R1136" t="str">
        <f t="shared" si="157"/>
        <v>PASS</v>
      </c>
      <c r="S1136" t="str">
        <f t="shared" si="158"/>
        <v>PASS</v>
      </c>
      <c r="T1136">
        <f t="shared" si="159"/>
        <v>100</v>
      </c>
      <c r="U1136" t="str">
        <f t="shared" si="160"/>
        <v>Low</v>
      </c>
      <c r="V1136" t="str">
        <f t="shared" si="161"/>
        <v>Clean</v>
      </c>
    </row>
    <row r="1137" spans="1:22" x14ac:dyDescent="0.3">
      <c r="A1137" t="str">
        <f>Raw_Data!A1137</f>
        <v>6251706</v>
      </c>
      <c r="B1137">
        <f>Raw_Data!B1137</f>
        <v>45667</v>
      </c>
      <c r="C1137" t="str">
        <f>Raw_Data!C1137</f>
        <v>LOSARTAN POTASSIUM 50 MG TA</v>
      </c>
      <c r="D1137" t="str">
        <f>Raw_Data!D1137</f>
        <v>65862020299</v>
      </c>
      <c r="E1137" t="str">
        <f>Raw_Data!E1137</f>
        <v>AKHTAR, MARIAM</v>
      </c>
      <c r="F1137" t="str">
        <f>Raw_Data!F1137</f>
        <v>1780024596</v>
      </c>
      <c r="G1137" t="str">
        <f>Raw_Data!H1137</f>
        <v>0</v>
      </c>
      <c r="H1137">
        <f>IFERROR(VLOOKUP(G1137,Store_Map!$A$2:$I$100,3,FALSE),"")</f>
        <v>0</v>
      </c>
      <c r="I1137">
        <f>IFERROR(VLOOKUP(G1137,Store_Map!$A$2:$I$100,4,FALSE),"")</f>
        <v>0</v>
      </c>
      <c r="J1137">
        <f>IFERROR(VLOOKUP(G1137,Store_Map!$A$2:$I$100,5,FALSE),"")</f>
        <v>0</v>
      </c>
      <c r="K1137">
        <f>IFERROR(VLOOKUP(G1137,Store_Map!$A$2:$I$100,6,FALSE),"")</f>
        <v>0</v>
      </c>
      <c r="L1137">
        <f>IFERROR(VLOOKUP(G1137,Store_Map!$A$2:$I$100,7,FALSE),"")</f>
        <v>0</v>
      </c>
      <c r="M1137">
        <f>IFERROR(VLOOKUP(G1137,Store_Map!$A$2:$I$100,8,FALSE),"")</f>
        <v>0</v>
      </c>
      <c r="N1137">
        <f t="shared" si="153"/>
        <v>0</v>
      </c>
      <c r="O1137" t="str">
        <f t="shared" si="154"/>
        <v>PASS</v>
      </c>
      <c r="P1137" t="str">
        <f t="shared" si="155"/>
        <v>PASS</v>
      </c>
      <c r="Q1137" t="str">
        <f t="shared" si="156"/>
        <v>PASS</v>
      </c>
      <c r="R1137" t="str">
        <f t="shared" si="157"/>
        <v>PASS</v>
      </c>
      <c r="S1137" t="str">
        <f t="shared" si="158"/>
        <v>PASS</v>
      </c>
      <c r="T1137">
        <f t="shared" si="159"/>
        <v>100</v>
      </c>
      <c r="U1137" t="str">
        <f t="shared" si="160"/>
        <v>Low</v>
      </c>
      <c r="V1137" t="str">
        <f t="shared" si="161"/>
        <v>Clean</v>
      </c>
    </row>
    <row r="1138" spans="1:22" x14ac:dyDescent="0.3">
      <c r="A1138" t="str">
        <f>Raw_Data!A1138</f>
        <v>4010874</v>
      </c>
      <c r="B1138">
        <f>Raw_Data!B1138</f>
        <v>45667</v>
      </c>
      <c r="C1138" t="str">
        <f>Raw_Data!C1138</f>
        <v>ACETAMINOPHEN-COD #3 TABLET</v>
      </c>
      <c r="D1138" t="str">
        <f>Raw_Data!D1138</f>
        <v>64380044601</v>
      </c>
      <c r="E1138" t="str">
        <f>Raw_Data!E1138</f>
        <v>AKHTAR, MARIAM</v>
      </c>
      <c r="F1138" t="str">
        <f>Raw_Data!F1138</f>
        <v>1780024596</v>
      </c>
      <c r="G1138" t="str">
        <f>Raw_Data!H1138</f>
        <v>0</v>
      </c>
      <c r="H1138">
        <f>IFERROR(VLOOKUP(G1138,Store_Map!$A$2:$I$100,3,FALSE),"")</f>
        <v>0</v>
      </c>
      <c r="I1138">
        <f>IFERROR(VLOOKUP(G1138,Store_Map!$A$2:$I$100,4,FALSE),"")</f>
        <v>0</v>
      </c>
      <c r="J1138">
        <f>IFERROR(VLOOKUP(G1138,Store_Map!$A$2:$I$100,5,FALSE),"")</f>
        <v>0</v>
      </c>
      <c r="K1138">
        <f>IFERROR(VLOOKUP(G1138,Store_Map!$A$2:$I$100,6,FALSE),"")</f>
        <v>0</v>
      </c>
      <c r="L1138">
        <f>IFERROR(VLOOKUP(G1138,Store_Map!$A$2:$I$100,7,FALSE),"")</f>
        <v>0</v>
      </c>
      <c r="M1138">
        <f>IFERROR(VLOOKUP(G1138,Store_Map!$A$2:$I$100,8,FALSE),"")</f>
        <v>0</v>
      </c>
      <c r="N1138">
        <f t="shared" si="153"/>
        <v>0</v>
      </c>
      <c r="O1138" t="str">
        <f t="shared" si="154"/>
        <v>PASS</v>
      </c>
      <c r="P1138" t="str">
        <f t="shared" si="155"/>
        <v>PASS</v>
      </c>
      <c r="Q1138" t="str">
        <f t="shared" si="156"/>
        <v>PASS</v>
      </c>
      <c r="R1138" t="str">
        <f t="shared" si="157"/>
        <v>PASS</v>
      </c>
      <c r="S1138" t="str">
        <f t="shared" si="158"/>
        <v>PASS</v>
      </c>
      <c r="T1138">
        <f t="shared" si="159"/>
        <v>100</v>
      </c>
      <c r="U1138" t="str">
        <f t="shared" si="160"/>
        <v>Low</v>
      </c>
      <c r="V1138" t="str">
        <f t="shared" si="161"/>
        <v>Clean</v>
      </c>
    </row>
    <row r="1139" spans="1:22" x14ac:dyDescent="0.3">
      <c r="A1139" t="str">
        <f>Raw_Data!A1139</f>
        <v>6251707</v>
      </c>
      <c r="B1139">
        <f>Raw_Data!B1139</f>
        <v>45667</v>
      </c>
      <c r="C1139" t="str">
        <f>Raw_Data!C1139</f>
        <v>ESCITALOPRAM 10 MG TABLET</v>
      </c>
      <c r="D1139" t="str">
        <f>Raw_Data!D1139</f>
        <v>43547028110</v>
      </c>
      <c r="E1139" t="str">
        <f>Raw_Data!E1139</f>
        <v>GIBBS, JON</v>
      </c>
      <c r="F1139" t="str">
        <f>Raw_Data!F1139</f>
        <v>1700896156</v>
      </c>
      <c r="G1139" t="str">
        <f>Raw_Data!H1139</f>
        <v>0</v>
      </c>
      <c r="H1139">
        <f>IFERROR(VLOOKUP(G1139,Store_Map!$A$2:$I$100,3,FALSE),"")</f>
        <v>0</v>
      </c>
      <c r="I1139">
        <f>IFERROR(VLOOKUP(G1139,Store_Map!$A$2:$I$100,4,FALSE),"")</f>
        <v>0</v>
      </c>
      <c r="J1139">
        <f>IFERROR(VLOOKUP(G1139,Store_Map!$A$2:$I$100,5,FALSE),"")</f>
        <v>0</v>
      </c>
      <c r="K1139">
        <f>IFERROR(VLOOKUP(G1139,Store_Map!$A$2:$I$100,6,FALSE),"")</f>
        <v>0</v>
      </c>
      <c r="L1139">
        <f>IFERROR(VLOOKUP(G1139,Store_Map!$A$2:$I$100,7,FALSE),"")</f>
        <v>0</v>
      </c>
      <c r="M1139">
        <f>IFERROR(VLOOKUP(G1139,Store_Map!$A$2:$I$100,8,FALSE),"")</f>
        <v>0</v>
      </c>
      <c r="N1139">
        <f t="shared" si="153"/>
        <v>0</v>
      </c>
      <c r="O1139" t="str">
        <f t="shared" si="154"/>
        <v>PASS</v>
      </c>
      <c r="P1139" t="str">
        <f t="shared" si="155"/>
        <v>PASS</v>
      </c>
      <c r="Q1139" t="str">
        <f t="shared" si="156"/>
        <v>PASS</v>
      </c>
      <c r="R1139" t="str">
        <f t="shared" si="157"/>
        <v>PASS</v>
      </c>
      <c r="S1139" t="str">
        <f t="shared" si="158"/>
        <v>PASS</v>
      </c>
      <c r="T1139">
        <f t="shared" si="159"/>
        <v>100</v>
      </c>
      <c r="U1139" t="str">
        <f t="shared" si="160"/>
        <v>Low</v>
      </c>
      <c r="V1139" t="str">
        <f t="shared" si="161"/>
        <v>Clean</v>
      </c>
    </row>
    <row r="1140" spans="1:22" x14ac:dyDescent="0.3">
      <c r="A1140" t="str">
        <f>Raw_Data!A1140</f>
        <v>6251708</v>
      </c>
      <c r="B1140">
        <f>Raw_Data!B1140</f>
        <v>45667</v>
      </c>
      <c r="C1140" t="str">
        <f>Raw_Data!C1140</f>
        <v>HYDROXYZINE PAM 25 MG CAP</v>
      </c>
      <c r="D1140" t="str">
        <f>Raw_Data!D1140</f>
        <v>555032304</v>
      </c>
      <c r="E1140" t="str">
        <f>Raw_Data!E1140</f>
        <v>GIBBS, JON</v>
      </c>
      <c r="F1140" t="str">
        <f>Raw_Data!F1140</f>
        <v>1700896156</v>
      </c>
      <c r="G1140" t="str">
        <f>Raw_Data!H1140</f>
        <v>0</v>
      </c>
      <c r="H1140">
        <f>IFERROR(VLOOKUP(G1140,Store_Map!$A$2:$I$100,3,FALSE),"")</f>
        <v>0</v>
      </c>
      <c r="I1140">
        <f>IFERROR(VLOOKUP(G1140,Store_Map!$A$2:$I$100,4,FALSE),"")</f>
        <v>0</v>
      </c>
      <c r="J1140">
        <f>IFERROR(VLOOKUP(G1140,Store_Map!$A$2:$I$100,5,FALSE),"")</f>
        <v>0</v>
      </c>
      <c r="K1140">
        <f>IFERROR(VLOOKUP(G1140,Store_Map!$A$2:$I$100,6,FALSE),"")</f>
        <v>0</v>
      </c>
      <c r="L1140">
        <f>IFERROR(VLOOKUP(G1140,Store_Map!$A$2:$I$100,7,FALSE),"")</f>
        <v>0</v>
      </c>
      <c r="M1140">
        <f>IFERROR(VLOOKUP(G1140,Store_Map!$A$2:$I$100,8,FALSE),"")</f>
        <v>0</v>
      </c>
      <c r="N1140">
        <f t="shared" si="153"/>
        <v>0</v>
      </c>
      <c r="O1140" t="str">
        <f t="shared" si="154"/>
        <v>PASS</v>
      </c>
      <c r="P1140" t="str">
        <f t="shared" si="155"/>
        <v>REVIEW</v>
      </c>
      <c r="Q1140" t="str">
        <f t="shared" si="156"/>
        <v>PASS</v>
      </c>
      <c r="R1140" t="str">
        <f t="shared" si="157"/>
        <v>PASS</v>
      </c>
      <c r="S1140" t="str">
        <f t="shared" si="158"/>
        <v>REVIEW</v>
      </c>
      <c r="T1140">
        <f t="shared" si="159"/>
        <v>90</v>
      </c>
      <c r="U1140" t="str">
        <f t="shared" si="160"/>
        <v>Low</v>
      </c>
      <c r="V1140" t="str">
        <f t="shared" si="161"/>
        <v>Invalid NDC</v>
      </c>
    </row>
    <row r="1141" spans="1:22" x14ac:dyDescent="0.3">
      <c r="A1141" t="str">
        <f>Raw_Data!A1141</f>
        <v>6251709</v>
      </c>
      <c r="B1141">
        <f>Raw_Data!B1141</f>
        <v>45667</v>
      </c>
      <c r="C1141" t="str">
        <f>Raw_Data!C1141</f>
        <v>SERTRALINE HCL 100 MG TABLE</v>
      </c>
      <c r="D1141" t="str">
        <f>Raw_Data!D1141</f>
        <v>65862001305</v>
      </c>
      <c r="E1141" t="str">
        <f>Raw_Data!E1141</f>
        <v>ALLEN, AMANDA</v>
      </c>
      <c r="F1141" t="str">
        <f>Raw_Data!F1141</f>
        <v>1982231882</v>
      </c>
      <c r="G1141" t="str">
        <f>Raw_Data!H1141</f>
        <v>0</v>
      </c>
      <c r="H1141">
        <f>IFERROR(VLOOKUP(G1141,Store_Map!$A$2:$I$100,3,FALSE),"")</f>
        <v>0</v>
      </c>
      <c r="I1141">
        <f>IFERROR(VLOOKUP(G1141,Store_Map!$A$2:$I$100,4,FALSE),"")</f>
        <v>0</v>
      </c>
      <c r="J1141">
        <f>IFERROR(VLOOKUP(G1141,Store_Map!$A$2:$I$100,5,FALSE),"")</f>
        <v>0</v>
      </c>
      <c r="K1141">
        <f>IFERROR(VLOOKUP(G1141,Store_Map!$A$2:$I$100,6,FALSE),"")</f>
        <v>0</v>
      </c>
      <c r="L1141">
        <f>IFERROR(VLOOKUP(G1141,Store_Map!$A$2:$I$100,7,FALSE),"")</f>
        <v>0</v>
      </c>
      <c r="M1141">
        <f>IFERROR(VLOOKUP(G1141,Store_Map!$A$2:$I$100,8,FALSE),"")</f>
        <v>0</v>
      </c>
      <c r="N1141">
        <f t="shared" si="153"/>
        <v>0</v>
      </c>
      <c r="O1141" t="str">
        <f t="shared" si="154"/>
        <v>PASS</v>
      </c>
      <c r="P1141" t="str">
        <f t="shared" si="155"/>
        <v>PASS</v>
      </c>
      <c r="Q1141" t="str">
        <f t="shared" si="156"/>
        <v>PASS</v>
      </c>
      <c r="R1141" t="str">
        <f t="shared" si="157"/>
        <v>PASS</v>
      </c>
      <c r="S1141" t="str">
        <f t="shared" si="158"/>
        <v>PASS</v>
      </c>
      <c r="T1141">
        <f t="shared" si="159"/>
        <v>100</v>
      </c>
      <c r="U1141" t="str">
        <f t="shared" si="160"/>
        <v>Low</v>
      </c>
      <c r="V1141" t="str">
        <f t="shared" si="161"/>
        <v>Clean</v>
      </c>
    </row>
    <row r="1142" spans="1:22" x14ac:dyDescent="0.3">
      <c r="A1142" t="str">
        <f>Raw_Data!A1142</f>
        <v>6251710</v>
      </c>
      <c r="B1142">
        <f>Raw_Data!B1142</f>
        <v>45667</v>
      </c>
      <c r="C1142" t="str">
        <f>Raw_Data!C1142</f>
        <v>MELATONIN 5 MG TABLET</v>
      </c>
      <c r="D1142" t="str">
        <f>Raw_Data!D1142</f>
        <v>80681004001</v>
      </c>
      <c r="E1142" t="str">
        <f>Raw_Data!E1142</f>
        <v>ALLEN, AMANDA</v>
      </c>
      <c r="F1142" t="str">
        <f>Raw_Data!F1142</f>
        <v>1982231882</v>
      </c>
      <c r="G1142" t="str">
        <f>Raw_Data!H1142</f>
        <v>0</v>
      </c>
      <c r="H1142">
        <f>IFERROR(VLOOKUP(G1142,Store_Map!$A$2:$I$100,3,FALSE),"")</f>
        <v>0</v>
      </c>
      <c r="I1142">
        <f>IFERROR(VLOOKUP(G1142,Store_Map!$A$2:$I$100,4,FALSE),"")</f>
        <v>0</v>
      </c>
      <c r="J1142">
        <f>IFERROR(VLOOKUP(G1142,Store_Map!$A$2:$I$100,5,FALSE),"")</f>
        <v>0</v>
      </c>
      <c r="K1142">
        <f>IFERROR(VLOOKUP(G1142,Store_Map!$A$2:$I$100,6,FALSE),"")</f>
        <v>0</v>
      </c>
      <c r="L1142">
        <f>IFERROR(VLOOKUP(G1142,Store_Map!$A$2:$I$100,7,FALSE),"")</f>
        <v>0</v>
      </c>
      <c r="M1142">
        <f>IFERROR(VLOOKUP(G1142,Store_Map!$A$2:$I$100,8,FALSE),"")</f>
        <v>0</v>
      </c>
      <c r="N1142">
        <f t="shared" si="153"/>
        <v>0</v>
      </c>
      <c r="O1142" t="str">
        <f t="shared" si="154"/>
        <v>PASS</v>
      </c>
      <c r="P1142" t="str">
        <f t="shared" si="155"/>
        <v>PASS</v>
      </c>
      <c r="Q1142" t="str">
        <f t="shared" si="156"/>
        <v>PASS</v>
      </c>
      <c r="R1142" t="str">
        <f t="shared" si="157"/>
        <v>PASS</v>
      </c>
      <c r="S1142" t="str">
        <f t="shared" si="158"/>
        <v>PASS</v>
      </c>
      <c r="T1142">
        <f t="shared" si="159"/>
        <v>100</v>
      </c>
      <c r="U1142" t="str">
        <f t="shared" si="160"/>
        <v>Low</v>
      </c>
      <c r="V1142" t="str">
        <f t="shared" si="161"/>
        <v>Clean</v>
      </c>
    </row>
    <row r="1143" spans="1:22" x14ac:dyDescent="0.3">
      <c r="A1143" t="str">
        <f>Raw_Data!A1143</f>
        <v>6251711</v>
      </c>
      <c r="B1143">
        <f>Raw_Data!B1143</f>
        <v>45667</v>
      </c>
      <c r="C1143" t="str">
        <f>Raw_Data!C1143</f>
        <v>SERTRALINE HCL 25 MG TABLET</v>
      </c>
      <c r="D1143" t="str">
        <f>Raw_Data!D1143</f>
        <v>68180035103</v>
      </c>
      <c r="E1143" t="str">
        <f>Raw_Data!E1143</f>
        <v>ALLEN, AMANDA</v>
      </c>
      <c r="F1143" t="str">
        <f>Raw_Data!F1143</f>
        <v>1982231882</v>
      </c>
      <c r="G1143" t="str">
        <f>Raw_Data!H1143</f>
        <v>0</v>
      </c>
      <c r="H1143">
        <f>IFERROR(VLOOKUP(G1143,Store_Map!$A$2:$I$100,3,FALSE),"")</f>
        <v>0</v>
      </c>
      <c r="I1143">
        <f>IFERROR(VLOOKUP(G1143,Store_Map!$A$2:$I$100,4,FALSE),"")</f>
        <v>0</v>
      </c>
      <c r="J1143">
        <f>IFERROR(VLOOKUP(G1143,Store_Map!$A$2:$I$100,5,FALSE),"")</f>
        <v>0</v>
      </c>
      <c r="K1143">
        <f>IFERROR(VLOOKUP(G1143,Store_Map!$A$2:$I$100,6,FALSE),"")</f>
        <v>0</v>
      </c>
      <c r="L1143">
        <f>IFERROR(VLOOKUP(G1143,Store_Map!$A$2:$I$100,7,FALSE),"")</f>
        <v>0</v>
      </c>
      <c r="M1143">
        <f>IFERROR(VLOOKUP(G1143,Store_Map!$A$2:$I$100,8,FALSE),"")</f>
        <v>0</v>
      </c>
      <c r="N1143">
        <f t="shared" si="153"/>
        <v>0</v>
      </c>
      <c r="O1143" t="str">
        <f t="shared" si="154"/>
        <v>PASS</v>
      </c>
      <c r="P1143" t="str">
        <f t="shared" si="155"/>
        <v>PASS</v>
      </c>
      <c r="Q1143" t="str">
        <f t="shared" si="156"/>
        <v>PASS</v>
      </c>
      <c r="R1143" t="str">
        <f t="shared" si="157"/>
        <v>PASS</v>
      </c>
      <c r="S1143" t="str">
        <f t="shared" si="158"/>
        <v>PASS</v>
      </c>
      <c r="T1143">
        <f t="shared" si="159"/>
        <v>100</v>
      </c>
      <c r="U1143" t="str">
        <f t="shared" si="160"/>
        <v>Low</v>
      </c>
      <c r="V1143" t="str">
        <f t="shared" si="161"/>
        <v>Clean</v>
      </c>
    </row>
    <row r="1144" spans="1:22" x14ac:dyDescent="0.3">
      <c r="A1144" t="str">
        <f>Raw_Data!A1144</f>
        <v>6251712</v>
      </c>
      <c r="B1144">
        <f>Raw_Data!B1144</f>
        <v>45667</v>
      </c>
      <c r="C1144" t="str">
        <f>Raw_Data!C1144</f>
        <v>HYDROXYZINE HCL 50 MG TABLE</v>
      </c>
      <c r="D1144" t="str">
        <f>Raw_Data!D1144</f>
        <v>59651050105</v>
      </c>
      <c r="E1144" t="str">
        <f>Raw_Data!E1144</f>
        <v>ALLEN, AMANDA</v>
      </c>
      <c r="F1144" t="str">
        <f>Raw_Data!F1144</f>
        <v>1982231882</v>
      </c>
      <c r="G1144" t="str">
        <f>Raw_Data!H1144</f>
        <v>0</v>
      </c>
      <c r="H1144">
        <f>IFERROR(VLOOKUP(G1144,Store_Map!$A$2:$I$100,3,FALSE),"")</f>
        <v>0</v>
      </c>
      <c r="I1144">
        <f>IFERROR(VLOOKUP(G1144,Store_Map!$A$2:$I$100,4,FALSE),"")</f>
        <v>0</v>
      </c>
      <c r="J1144">
        <f>IFERROR(VLOOKUP(G1144,Store_Map!$A$2:$I$100,5,FALSE),"")</f>
        <v>0</v>
      </c>
      <c r="K1144">
        <f>IFERROR(VLOOKUP(G1144,Store_Map!$A$2:$I$100,6,FALSE),"")</f>
        <v>0</v>
      </c>
      <c r="L1144">
        <f>IFERROR(VLOOKUP(G1144,Store_Map!$A$2:$I$100,7,FALSE),"")</f>
        <v>0</v>
      </c>
      <c r="M1144">
        <f>IFERROR(VLOOKUP(G1144,Store_Map!$A$2:$I$100,8,FALSE),"")</f>
        <v>0</v>
      </c>
      <c r="N1144">
        <f t="shared" si="153"/>
        <v>0</v>
      </c>
      <c r="O1144" t="str">
        <f t="shared" si="154"/>
        <v>PASS</v>
      </c>
      <c r="P1144" t="str">
        <f t="shared" si="155"/>
        <v>PASS</v>
      </c>
      <c r="Q1144" t="str">
        <f t="shared" si="156"/>
        <v>PASS</v>
      </c>
      <c r="R1144" t="str">
        <f t="shared" si="157"/>
        <v>PASS</v>
      </c>
      <c r="S1144" t="str">
        <f t="shared" si="158"/>
        <v>PASS</v>
      </c>
      <c r="T1144">
        <f t="shared" si="159"/>
        <v>100</v>
      </c>
      <c r="U1144" t="str">
        <f t="shared" si="160"/>
        <v>Low</v>
      </c>
      <c r="V1144" t="str">
        <f t="shared" si="161"/>
        <v>Clean</v>
      </c>
    </row>
    <row r="1145" spans="1:22" x14ac:dyDescent="0.3">
      <c r="A1145" t="str">
        <f>Raw_Data!A1145</f>
        <v>6251713</v>
      </c>
      <c r="B1145">
        <f>Raw_Data!B1145</f>
        <v>45667</v>
      </c>
      <c r="C1145" t="str">
        <f>Raw_Data!C1145</f>
        <v>FLUCONAZOLE 150 MG TABLET</v>
      </c>
      <c r="D1145" t="str">
        <f>Raw_Data!D1145</f>
        <v>57237000511</v>
      </c>
      <c r="E1145" t="str">
        <f>Raw_Data!E1145</f>
        <v>GIBBS, JON</v>
      </c>
      <c r="F1145" t="str">
        <f>Raw_Data!F1145</f>
        <v>1700896156</v>
      </c>
      <c r="G1145" t="str">
        <f>Raw_Data!H1145</f>
        <v>0</v>
      </c>
      <c r="H1145">
        <f>IFERROR(VLOOKUP(G1145,Store_Map!$A$2:$I$100,3,FALSE),"")</f>
        <v>0</v>
      </c>
      <c r="I1145">
        <f>IFERROR(VLOOKUP(G1145,Store_Map!$A$2:$I$100,4,FALSE),"")</f>
        <v>0</v>
      </c>
      <c r="J1145">
        <f>IFERROR(VLOOKUP(G1145,Store_Map!$A$2:$I$100,5,FALSE),"")</f>
        <v>0</v>
      </c>
      <c r="K1145">
        <f>IFERROR(VLOOKUP(G1145,Store_Map!$A$2:$I$100,6,FALSE),"")</f>
        <v>0</v>
      </c>
      <c r="L1145">
        <f>IFERROR(VLOOKUP(G1145,Store_Map!$A$2:$I$100,7,FALSE),"")</f>
        <v>0</v>
      </c>
      <c r="M1145">
        <f>IFERROR(VLOOKUP(G1145,Store_Map!$A$2:$I$100,8,FALSE),"")</f>
        <v>0</v>
      </c>
      <c r="N1145">
        <f t="shared" si="153"/>
        <v>0</v>
      </c>
      <c r="O1145" t="str">
        <f t="shared" si="154"/>
        <v>PASS</v>
      </c>
      <c r="P1145" t="str">
        <f t="shared" si="155"/>
        <v>PASS</v>
      </c>
      <c r="Q1145" t="str">
        <f t="shared" si="156"/>
        <v>PASS</v>
      </c>
      <c r="R1145" t="str">
        <f t="shared" si="157"/>
        <v>PASS</v>
      </c>
      <c r="S1145" t="str">
        <f t="shared" si="158"/>
        <v>PASS</v>
      </c>
      <c r="T1145">
        <f t="shared" si="159"/>
        <v>100</v>
      </c>
      <c r="U1145" t="str">
        <f t="shared" si="160"/>
        <v>Low</v>
      </c>
      <c r="V1145" t="str">
        <f t="shared" si="161"/>
        <v>Clean</v>
      </c>
    </row>
    <row r="1146" spans="1:22" x14ac:dyDescent="0.3">
      <c r="A1146" t="str">
        <f>Raw_Data!A1146</f>
        <v>6240799</v>
      </c>
      <c r="B1146">
        <f>Raw_Data!B1146</f>
        <v>45667</v>
      </c>
      <c r="C1146" t="str">
        <f>Raw_Data!C1146</f>
        <v>CHLORTHALIDONE 50 MG TABLET</v>
      </c>
      <c r="D1146" t="str">
        <f>Raw_Data!D1146</f>
        <v>75834011001</v>
      </c>
      <c r="E1146" t="str">
        <f>Raw_Data!E1146</f>
        <v>YASIN, NURA</v>
      </c>
      <c r="F1146" t="str">
        <f>Raw_Data!F1146</f>
        <v>1265518567</v>
      </c>
      <c r="G1146" t="str">
        <f>Raw_Data!H1146</f>
        <v>0</v>
      </c>
      <c r="H1146">
        <f>IFERROR(VLOOKUP(G1146,Store_Map!$A$2:$I$100,3,FALSE),"")</f>
        <v>0</v>
      </c>
      <c r="I1146">
        <f>IFERROR(VLOOKUP(G1146,Store_Map!$A$2:$I$100,4,FALSE),"")</f>
        <v>0</v>
      </c>
      <c r="J1146">
        <f>IFERROR(VLOOKUP(G1146,Store_Map!$A$2:$I$100,5,FALSE),"")</f>
        <v>0</v>
      </c>
      <c r="K1146">
        <f>IFERROR(VLOOKUP(G1146,Store_Map!$A$2:$I$100,6,FALSE),"")</f>
        <v>0</v>
      </c>
      <c r="L1146">
        <f>IFERROR(VLOOKUP(G1146,Store_Map!$A$2:$I$100,7,FALSE),"")</f>
        <v>0</v>
      </c>
      <c r="M1146">
        <f>IFERROR(VLOOKUP(G1146,Store_Map!$A$2:$I$100,8,FALSE),"")</f>
        <v>0</v>
      </c>
      <c r="N1146">
        <f t="shared" si="153"/>
        <v>0</v>
      </c>
      <c r="O1146" t="str">
        <f t="shared" si="154"/>
        <v>PASS</v>
      </c>
      <c r="P1146" t="str">
        <f t="shared" si="155"/>
        <v>PASS</v>
      </c>
      <c r="Q1146" t="str">
        <f t="shared" si="156"/>
        <v>PASS</v>
      </c>
      <c r="R1146" t="str">
        <f t="shared" si="157"/>
        <v>PASS</v>
      </c>
      <c r="S1146" t="str">
        <f t="shared" si="158"/>
        <v>PASS</v>
      </c>
      <c r="T1146">
        <f t="shared" si="159"/>
        <v>100</v>
      </c>
      <c r="U1146" t="str">
        <f t="shared" si="160"/>
        <v>Low</v>
      </c>
      <c r="V1146" t="str">
        <f t="shared" si="161"/>
        <v>Clean</v>
      </c>
    </row>
    <row r="1147" spans="1:22" x14ac:dyDescent="0.3">
      <c r="A1147" t="str">
        <f>Raw_Data!A1147</f>
        <v>6240797</v>
      </c>
      <c r="B1147">
        <f>Raw_Data!B1147</f>
        <v>45667</v>
      </c>
      <c r="C1147" t="str">
        <f>Raw_Data!C1147</f>
        <v>METOPROLOL SUCC ER 25 MG TA</v>
      </c>
      <c r="D1147" t="str">
        <f>Raw_Data!D1147</f>
        <v>55111046601</v>
      </c>
      <c r="E1147" t="str">
        <f>Raw_Data!E1147</f>
        <v>YASIN, NURA</v>
      </c>
      <c r="F1147" t="str">
        <f>Raw_Data!F1147</f>
        <v>1265518567</v>
      </c>
      <c r="G1147" t="str">
        <f>Raw_Data!H1147</f>
        <v>0</v>
      </c>
      <c r="H1147">
        <f>IFERROR(VLOOKUP(G1147,Store_Map!$A$2:$I$100,3,FALSE),"")</f>
        <v>0</v>
      </c>
      <c r="I1147">
        <f>IFERROR(VLOOKUP(G1147,Store_Map!$A$2:$I$100,4,FALSE),"")</f>
        <v>0</v>
      </c>
      <c r="J1147">
        <f>IFERROR(VLOOKUP(G1147,Store_Map!$A$2:$I$100,5,FALSE),"")</f>
        <v>0</v>
      </c>
      <c r="K1147">
        <f>IFERROR(VLOOKUP(G1147,Store_Map!$A$2:$I$100,6,FALSE),"")</f>
        <v>0</v>
      </c>
      <c r="L1147">
        <f>IFERROR(VLOOKUP(G1147,Store_Map!$A$2:$I$100,7,FALSE),"")</f>
        <v>0</v>
      </c>
      <c r="M1147">
        <f>IFERROR(VLOOKUP(G1147,Store_Map!$A$2:$I$100,8,FALSE),"")</f>
        <v>0</v>
      </c>
      <c r="N1147">
        <f t="shared" si="153"/>
        <v>0</v>
      </c>
      <c r="O1147" t="str">
        <f t="shared" si="154"/>
        <v>PASS</v>
      </c>
      <c r="P1147" t="str">
        <f t="shared" si="155"/>
        <v>PASS</v>
      </c>
      <c r="Q1147" t="str">
        <f t="shared" si="156"/>
        <v>PASS</v>
      </c>
      <c r="R1147" t="str">
        <f t="shared" si="157"/>
        <v>PASS</v>
      </c>
      <c r="S1147" t="str">
        <f t="shared" si="158"/>
        <v>PASS</v>
      </c>
      <c r="T1147">
        <f t="shared" si="159"/>
        <v>100</v>
      </c>
      <c r="U1147" t="str">
        <f t="shared" si="160"/>
        <v>Low</v>
      </c>
      <c r="V1147" t="str">
        <f t="shared" si="161"/>
        <v>Clean</v>
      </c>
    </row>
    <row r="1148" spans="1:22" x14ac:dyDescent="0.3">
      <c r="A1148" t="str">
        <f>Raw_Data!A1148</f>
        <v>6251716</v>
      </c>
      <c r="B1148">
        <f>Raw_Data!B1148</f>
        <v>45667</v>
      </c>
      <c r="C1148" t="str">
        <f>Raw_Data!C1148</f>
        <v>IBUPROFEN 800 MG TABLET</v>
      </c>
      <c r="D1148" t="str">
        <f>Raw_Data!D1148</f>
        <v>59651036205</v>
      </c>
      <c r="E1148" t="str">
        <f>Raw_Data!E1148</f>
        <v>GIBBS, JON</v>
      </c>
      <c r="F1148" t="str">
        <f>Raw_Data!F1148</f>
        <v>1700896156</v>
      </c>
      <c r="G1148" t="str">
        <f>Raw_Data!H1148</f>
        <v>0</v>
      </c>
      <c r="H1148">
        <f>IFERROR(VLOOKUP(G1148,Store_Map!$A$2:$I$100,3,FALSE),"")</f>
        <v>0</v>
      </c>
      <c r="I1148">
        <f>IFERROR(VLOOKUP(G1148,Store_Map!$A$2:$I$100,4,FALSE),"")</f>
        <v>0</v>
      </c>
      <c r="J1148">
        <f>IFERROR(VLOOKUP(G1148,Store_Map!$A$2:$I$100,5,FALSE),"")</f>
        <v>0</v>
      </c>
      <c r="K1148">
        <f>IFERROR(VLOOKUP(G1148,Store_Map!$A$2:$I$100,6,FALSE),"")</f>
        <v>0</v>
      </c>
      <c r="L1148">
        <f>IFERROR(VLOOKUP(G1148,Store_Map!$A$2:$I$100,7,FALSE),"")</f>
        <v>0</v>
      </c>
      <c r="M1148">
        <f>IFERROR(VLOOKUP(G1148,Store_Map!$A$2:$I$100,8,FALSE),"")</f>
        <v>0</v>
      </c>
      <c r="N1148">
        <f t="shared" si="153"/>
        <v>0</v>
      </c>
      <c r="O1148" t="str">
        <f t="shared" si="154"/>
        <v>PASS</v>
      </c>
      <c r="P1148" t="str">
        <f t="shared" si="155"/>
        <v>PASS</v>
      </c>
      <c r="Q1148" t="str">
        <f t="shared" si="156"/>
        <v>PASS</v>
      </c>
      <c r="R1148" t="str">
        <f t="shared" si="157"/>
        <v>PASS</v>
      </c>
      <c r="S1148" t="str">
        <f t="shared" si="158"/>
        <v>PASS</v>
      </c>
      <c r="T1148">
        <f t="shared" si="159"/>
        <v>100</v>
      </c>
      <c r="U1148" t="str">
        <f t="shared" si="160"/>
        <v>Low</v>
      </c>
      <c r="V1148" t="str">
        <f t="shared" si="161"/>
        <v>Clean</v>
      </c>
    </row>
    <row r="1149" spans="1:22" x14ac:dyDescent="0.3">
      <c r="A1149" t="str">
        <f>Raw_Data!A1149</f>
        <v>6249267</v>
      </c>
      <c r="B1149">
        <f>Raw_Data!B1149</f>
        <v>45670</v>
      </c>
      <c r="C1149" t="str">
        <f>Raw_Data!C1149</f>
        <v>CARVEDILOL 6.25 MG TABLET</v>
      </c>
      <c r="D1149" t="str">
        <f>Raw_Data!D1149</f>
        <v>68382009305</v>
      </c>
      <c r="E1149" t="str">
        <f>Raw_Data!E1149</f>
        <v>GIBBS, JON</v>
      </c>
      <c r="F1149" t="str">
        <f>Raw_Data!F1149</f>
        <v>1700896156</v>
      </c>
      <c r="G1149" t="str">
        <f>Raw_Data!H1149</f>
        <v>0</v>
      </c>
      <c r="H1149">
        <f>IFERROR(VLOOKUP(G1149,Store_Map!$A$2:$I$100,3,FALSE),"")</f>
        <v>0</v>
      </c>
      <c r="I1149">
        <f>IFERROR(VLOOKUP(G1149,Store_Map!$A$2:$I$100,4,FALSE),"")</f>
        <v>0</v>
      </c>
      <c r="J1149">
        <f>IFERROR(VLOOKUP(G1149,Store_Map!$A$2:$I$100,5,FALSE),"")</f>
        <v>0</v>
      </c>
      <c r="K1149">
        <f>IFERROR(VLOOKUP(G1149,Store_Map!$A$2:$I$100,6,FALSE),"")</f>
        <v>0</v>
      </c>
      <c r="L1149">
        <f>IFERROR(VLOOKUP(G1149,Store_Map!$A$2:$I$100,7,FALSE),"")</f>
        <v>0</v>
      </c>
      <c r="M1149">
        <f>IFERROR(VLOOKUP(G1149,Store_Map!$A$2:$I$100,8,FALSE),"")</f>
        <v>0</v>
      </c>
      <c r="N1149">
        <f t="shared" si="153"/>
        <v>0</v>
      </c>
      <c r="O1149" t="str">
        <f t="shared" si="154"/>
        <v>PASS</v>
      </c>
      <c r="P1149" t="str">
        <f t="shared" si="155"/>
        <v>PASS</v>
      </c>
      <c r="Q1149" t="str">
        <f t="shared" si="156"/>
        <v>PASS</v>
      </c>
      <c r="R1149" t="str">
        <f t="shared" si="157"/>
        <v>PASS</v>
      </c>
      <c r="S1149" t="str">
        <f t="shared" si="158"/>
        <v>PASS</v>
      </c>
      <c r="T1149">
        <f t="shared" si="159"/>
        <v>100</v>
      </c>
      <c r="U1149" t="str">
        <f t="shared" si="160"/>
        <v>Low</v>
      </c>
      <c r="V1149" t="str">
        <f t="shared" si="161"/>
        <v>Clean</v>
      </c>
    </row>
    <row r="1150" spans="1:22" x14ac:dyDescent="0.3">
      <c r="A1150" t="str">
        <f>Raw_Data!A1150</f>
        <v>6247231</v>
      </c>
      <c r="B1150">
        <f>Raw_Data!B1150</f>
        <v>45670</v>
      </c>
      <c r="C1150" t="str">
        <f>Raw_Data!C1150</f>
        <v>TRIAMTERENE-HCTZ 37.5-25 MG</v>
      </c>
      <c r="D1150" t="str">
        <f>Raw_Data!D1150</f>
        <v>527163201</v>
      </c>
      <c r="E1150" t="str">
        <f>Raw_Data!E1150</f>
        <v>GIBBS, JON</v>
      </c>
      <c r="F1150" t="str">
        <f>Raw_Data!F1150</f>
        <v>1700896156</v>
      </c>
      <c r="G1150" t="str">
        <f>Raw_Data!H1150</f>
        <v>0</v>
      </c>
      <c r="H1150">
        <f>IFERROR(VLOOKUP(G1150,Store_Map!$A$2:$I$100,3,FALSE),"")</f>
        <v>0</v>
      </c>
      <c r="I1150">
        <f>IFERROR(VLOOKUP(G1150,Store_Map!$A$2:$I$100,4,FALSE),"")</f>
        <v>0</v>
      </c>
      <c r="J1150">
        <f>IFERROR(VLOOKUP(G1150,Store_Map!$A$2:$I$100,5,FALSE),"")</f>
        <v>0</v>
      </c>
      <c r="K1150">
        <f>IFERROR(VLOOKUP(G1150,Store_Map!$A$2:$I$100,6,FALSE),"")</f>
        <v>0</v>
      </c>
      <c r="L1150">
        <f>IFERROR(VLOOKUP(G1150,Store_Map!$A$2:$I$100,7,FALSE),"")</f>
        <v>0</v>
      </c>
      <c r="M1150">
        <f>IFERROR(VLOOKUP(G1150,Store_Map!$A$2:$I$100,8,FALSE),"")</f>
        <v>0</v>
      </c>
      <c r="N1150">
        <f t="shared" si="153"/>
        <v>0</v>
      </c>
      <c r="O1150" t="str">
        <f t="shared" si="154"/>
        <v>PASS</v>
      </c>
      <c r="P1150" t="str">
        <f t="shared" si="155"/>
        <v>REVIEW</v>
      </c>
      <c r="Q1150" t="str">
        <f t="shared" si="156"/>
        <v>PASS</v>
      </c>
      <c r="R1150" t="str">
        <f t="shared" si="157"/>
        <v>PASS</v>
      </c>
      <c r="S1150" t="str">
        <f t="shared" si="158"/>
        <v>REVIEW</v>
      </c>
      <c r="T1150">
        <f t="shared" si="159"/>
        <v>90</v>
      </c>
      <c r="U1150" t="str">
        <f t="shared" si="160"/>
        <v>Low</v>
      </c>
      <c r="V1150" t="str">
        <f t="shared" si="161"/>
        <v>Invalid NDC</v>
      </c>
    </row>
    <row r="1151" spans="1:22" x14ac:dyDescent="0.3">
      <c r="A1151" t="str">
        <f>Raw_Data!A1151</f>
        <v>6250996</v>
      </c>
      <c r="B1151">
        <f>Raw_Data!B1151</f>
        <v>45670</v>
      </c>
      <c r="C1151" t="str">
        <f>Raw_Data!C1151</f>
        <v>PRAVASTATIN SODIUM 20 MG TA</v>
      </c>
      <c r="D1151" t="str">
        <f>Raw_Data!D1151</f>
        <v>93720198</v>
      </c>
      <c r="E1151" t="str">
        <f>Raw_Data!E1151</f>
        <v>FORD, JAMES</v>
      </c>
      <c r="F1151" t="str">
        <f>Raw_Data!F1151</f>
        <v>1033117684</v>
      </c>
      <c r="G1151" t="str">
        <f>Raw_Data!H1151</f>
        <v>0</v>
      </c>
      <c r="H1151">
        <f>IFERROR(VLOOKUP(G1151,Store_Map!$A$2:$I$100,3,FALSE),"")</f>
        <v>0</v>
      </c>
      <c r="I1151">
        <f>IFERROR(VLOOKUP(G1151,Store_Map!$A$2:$I$100,4,FALSE),"")</f>
        <v>0</v>
      </c>
      <c r="J1151">
        <f>IFERROR(VLOOKUP(G1151,Store_Map!$A$2:$I$100,5,FALSE),"")</f>
        <v>0</v>
      </c>
      <c r="K1151">
        <f>IFERROR(VLOOKUP(G1151,Store_Map!$A$2:$I$100,6,FALSE),"")</f>
        <v>0</v>
      </c>
      <c r="L1151">
        <f>IFERROR(VLOOKUP(G1151,Store_Map!$A$2:$I$100,7,FALSE),"")</f>
        <v>0</v>
      </c>
      <c r="M1151">
        <f>IFERROR(VLOOKUP(G1151,Store_Map!$A$2:$I$100,8,FALSE),"")</f>
        <v>0</v>
      </c>
      <c r="N1151">
        <f t="shared" si="153"/>
        <v>0</v>
      </c>
      <c r="O1151" t="str">
        <f t="shared" si="154"/>
        <v>PASS</v>
      </c>
      <c r="P1151" t="str">
        <f t="shared" si="155"/>
        <v>REVIEW</v>
      </c>
      <c r="Q1151" t="str">
        <f t="shared" si="156"/>
        <v>PASS</v>
      </c>
      <c r="R1151" t="str">
        <f t="shared" si="157"/>
        <v>PASS</v>
      </c>
      <c r="S1151" t="str">
        <f t="shared" si="158"/>
        <v>REVIEW</v>
      </c>
      <c r="T1151">
        <f t="shared" si="159"/>
        <v>90</v>
      </c>
      <c r="U1151" t="str">
        <f t="shared" si="160"/>
        <v>Low</v>
      </c>
      <c r="V1151" t="str">
        <f t="shared" si="161"/>
        <v>Invalid NDC</v>
      </c>
    </row>
    <row r="1152" spans="1:22" x14ac:dyDescent="0.3">
      <c r="A1152" t="str">
        <f>Raw_Data!A1152</f>
        <v>6249686</v>
      </c>
      <c r="B1152">
        <f>Raw_Data!B1152</f>
        <v>45670</v>
      </c>
      <c r="C1152" t="str">
        <f>Raw_Data!C1152</f>
        <v>FLUOXETINE HCL 20 MG CAPSUL</v>
      </c>
      <c r="D1152" t="str">
        <f>Raw_Data!D1152</f>
        <v>65862019301</v>
      </c>
      <c r="E1152" t="str">
        <f>Raw_Data!E1152</f>
        <v>AKHTAR, MARIAM</v>
      </c>
      <c r="F1152" t="str">
        <f>Raw_Data!F1152</f>
        <v>1780024596</v>
      </c>
      <c r="G1152" t="str">
        <f>Raw_Data!H1152</f>
        <v>0</v>
      </c>
      <c r="H1152">
        <f>IFERROR(VLOOKUP(G1152,Store_Map!$A$2:$I$100,3,FALSE),"")</f>
        <v>0</v>
      </c>
      <c r="I1152">
        <f>IFERROR(VLOOKUP(G1152,Store_Map!$A$2:$I$100,4,FALSE),"")</f>
        <v>0</v>
      </c>
      <c r="J1152">
        <f>IFERROR(VLOOKUP(G1152,Store_Map!$A$2:$I$100,5,FALSE),"")</f>
        <v>0</v>
      </c>
      <c r="K1152">
        <f>IFERROR(VLOOKUP(G1152,Store_Map!$A$2:$I$100,6,FALSE),"")</f>
        <v>0</v>
      </c>
      <c r="L1152">
        <f>IFERROR(VLOOKUP(G1152,Store_Map!$A$2:$I$100,7,FALSE),"")</f>
        <v>0</v>
      </c>
      <c r="M1152">
        <f>IFERROR(VLOOKUP(G1152,Store_Map!$A$2:$I$100,8,FALSE),"")</f>
        <v>0</v>
      </c>
      <c r="N1152">
        <f t="shared" si="153"/>
        <v>0</v>
      </c>
      <c r="O1152" t="str">
        <f t="shared" si="154"/>
        <v>PASS</v>
      </c>
      <c r="P1152" t="str">
        <f t="shared" si="155"/>
        <v>PASS</v>
      </c>
      <c r="Q1152" t="str">
        <f t="shared" si="156"/>
        <v>PASS</v>
      </c>
      <c r="R1152" t="str">
        <f t="shared" si="157"/>
        <v>PASS</v>
      </c>
      <c r="S1152" t="str">
        <f t="shared" si="158"/>
        <v>PASS</v>
      </c>
      <c r="T1152">
        <f t="shared" si="159"/>
        <v>100</v>
      </c>
      <c r="U1152" t="str">
        <f t="shared" si="160"/>
        <v>Low</v>
      </c>
      <c r="V1152" t="str">
        <f t="shared" si="161"/>
        <v>Clean</v>
      </c>
    </row>
    <row r="1153" spans="1:22" x14ac:dyDescent="0.3">
      <c r="A1153" t="str">
        <f>Raw_Data!A1153</f>
        <v>6250997</v>
      </c>
      <c r="B1153">
        <f>Raw_Data!B1153</f>
        <v>45670</v>
      </c>
      <c r="C1153" t="str">
        <f>Raw_Data!C1153</f>
        <v>LEVETIRACETAM 500 MG TABLET</v>
      </c>
      <c r="D1153" t="str">
        <f>Raw_Data!D1153</f>
        <v>31722053712</v>
      </c>
      <c r="E1153" t="str">
        <f>Raw_Data!E1153</f>
        <v>FORD, JAMES</v>
      </c>
      <c r="F1153" t="str">
        <f>Raw_Data!F1153</f>
        <v>1033117684</v>
      </c>
      <c r="G1153" t="str">
        <f>Raw_Data!H1153</f>
        <v>0</v>
      </c>
      <c r="H1153">
        <f>IFERROR(VLOOKUP(G1153,Store_Map!$A$2:$I$100,3,FALSE),"")</f>
        <v>0</v>
      </c>
      <c r="I1153">
        <f>IFERROR(VLOOKUP(G1153,Store_Map!$A$2:$I$100,4,FALSE),"")</f>
        <v>0</v>
      </c>
      <c r="J1153">
        <f>IFERROR(VLOOKUP(G1153,Store_Map!$A$2:$I$100,5,FALSE),"")</f>
        <v>0</v>
      </c>
      <c r="K1153">
        <f>IFERROR(VLOOKUP(G1153,Store_Map!$A$2:$I$100,6,FALSE),"")</f>
        <v>0</v>
      </c>
      <c r="L1153">
        <f>IFERROR(VLOOKUP(G1153,Store_Map!$A$2:$I$100,7,FALSE),"")</f>
        <v>0</v>
      </c>
      <c r="M1153">
        <f>IFERROR(VLOOKUP(G1153,Store_Map!$A$2:$I$100,8,FALSE),"")</f>
        <v>0</v>
      </c>
      <c r="N1153">
        <f t="shared" si="153"/>
        <v>0</v>
      </c>
      <c r="O1153" t="str">
        <f t="shared" si="154"/>
        <v>PASS</v>
      </c>
      <c r="P1153" t="str">
        <f t="shared" si="155"/>
        <v>PASS</v>
      </c>
      <c r="Q1153" t="str">
        <f t="shared" si="156"/>
        <v>PASS</v>
      </c>
      <c r="R1153" t="str">
        <f t="shared" si="157"/>
        <v>PASS</v>
      </c>
      <c r="S1153" t="str">
        <f t="shared" si="158"/>
        <v>PASS</v>
      </c>
      <c r="T1153">
        <f t="shared" si="159"/>
        <v>100</v>
      </c>
      <c r="U1153" t="str">
        <f t="shared" si="160"/>
        <v>Low</v>
      </c>
      <c r="V1153" t="str">
        <f t="shared" si="161"/>
        <v>Clean</v>
      </c>
    </row>
    <row r="1154" spans="1:22" x14ac:dyDescent="0.3">
      <c r="A1154" t="str">
        <f>Raw_Data!A1154</f>
        <v>6251199</v>
      </c>
      <c r="B1154">
        <f>Raw_Data!B1154</f>
        <v>45670</v>
      </c>
      <c r="C1154" t="str">
        <f>Raw_Data!C1154</f>
        <v>PALIPERIDONE ER 6 MG TABLET</v>
      </c>
      <c r="D1154" t="str">
        <f>Raw_Data!D1154</f>
        <v>47335076683</v>
      </c>
      <c r="E1154" t="str">
        <f>Raw_Data!E1154</f>
        <v>GIBBS, JON</v>
      </c>
      <c r="F1154" t="str">
        <f>Raw_Data!F1154</f>
        <v>1700896156</v>
      </c>
      <c r="G1154" t="str">
        <f>Raw_Data!H1154</f>
        <v>0</v>
      </c>
      <c r="H1154">
        <f>IFERROR(VLOOKUP(G1154,Store_Map!$A$2:$I$100,3,FALSE),"")</f>
        <v>0</v>
      </c>
      <c r="I1154">
        <f>IFERROR(VLOOKUP(G1154,Store_Map!$A$2:$I$100,4,FALSE),"")</f>
        <v>0</v>
      </c>
      <c r="J1154">
        <f>IFERROR(VLOOKUP(G1154,Store_Map!$A$2:$I$100,5,FALSE),"")</f>
        <v>0</v>
      </c>
      <c r="K1154">
        <f>IFERROR(VLOOKUP(G1154,Store_Map!$A$2:$I$100,6,FALSE),"")</f>
        <v>0</v>
      </c>
      <c r="L1154">
        <f>IFERROR(VLOOKUP(G1154,Store_Map!$A$2:$I$100,7,FALSE),"")</f>
        <v>0</v>
      </c>
      <c r="M1154">
        <f>IFERROR(VLOOKUP(G1154,Store_Map!$A$2:$I$100,8,FALSE),"")</f>
        <v>0</v>
      </c>
      <c r="N1154">
        <f t="shared" ref="N1154:N1217" si="162">COUNTBLANK(A1154:M1154)</f>
        <v>0</v>
      </c>
      <c r="O1154" t="str">
        <f t="shared" ref="O1154:O1217" si="163">IF(AND(F1154&lt;&gt;"",LEN(F1154)=10,ISNUMBER(--F1154)),"PASS","REVIEW")</f>
        <v>PASS</v>
      </c>
      <c r="P1154" t="str">
        <f t="shared" ref="P1154:P1217" si="164">IF(AND(D1154&lt;&gt;"",OR(LEN(D1154)=10,LEN(D1154)=11),ISNUMBER(--D1154)),"PASS","REVIEW")</f>
        <v>PASS</v>
      </c>
      <c r="Q1154" t="str">
        <f t="shared" ref="Q1154:Q1217" si="165">IF(H1154&lt;&gt;"","PASS","REVIEW")</f>
        <v>PASS</v>
      </c>
      <c r="R1154" t="str">
        <f t="shared" ref="R1154:R1217" si="166">IF(AND(I1154&lt;&gt;"",J1154&lt;&gt;"",K1154&lt;&gt;"",L1154&lt;&gt;"",M1154&lt;&gt;""),"PASS","REVIEW")</f>
        <v>PASS</v>
      </c>
      <c r="S1154" t="str">
        <f t="shared" ref="S1154:S1217" si="167">IF(OR(N1154&gt;0,O1154="REVIEW",P1154="REVIEW",Q1154="REVIEW",R1154="REVIEW"),"REVIEW","PASS")</f>
        <v>PASS</v>
      </c>
      <c r="T1154">
        <f t="shared" ref="T1154:T1217" si="168">MAX(0,100-(N1154*5)-IF(O1154="REVIEW",15,0)-IF(P1154="REVIEW",10,0)-IF(Q1154="REVIEW",10,0)-IF(R1154="REVIEW",20,0))</f>
        <v>100</v>
      </c>
      <c r="U1154" t="str">
        <f t="shared" ref="U1154:U1217" si="169">IF(T1154&gt;=90,"Low",IF(T1154&gt;=70,"Medium","High"))</f>
        <v>Low</v>
      </c>
      <c r="V1154" t="str">
        <f t="shared" ref="V1154:V1217" si="170">IF(N1154&gt;0,"Missing required fields",IF(O1154="REVIEW","Invalid provider NPI",IF(P1154="REVIEW","Invalid NDC",IF(Q1154="REVIEW","Store mapping incomplete",IF(R1154="REVIEW","Entity mapping incomplete","Clean")))))</f>
        <v>Clean</v>
      </c>
    </row>
    <row r="1155" spans="1:22" x14ac:dyDescent="0.3">
      <c r="A1155" t="str">
        <f>Raw_Data!A1155</f>
        <v>6251484</v>
      </c>
      <c r="B1155">
        <f>Raw_Data!B1155</f>
        <v>45670</v>
      </c>
      <c r="C1155" t="str">
        <f>Raw_Data!C1155</f>
        <v>ATORVASTATIN 20 MG TABLET</v>
      </c>
      <c r="D1155" t="str">
        <f>Raw_Data!D1155</f>
        <v>60505257908</v>
      </c>
      <c r="E1155" t="str">
        <f>Raw_Data!E1155</f>
        <v>AKHTAR, MARIAM</v>
      </c>
      <c r="F1155" t="str">
        <f>Raw_Data!F1155</f>
        <v>1780024596</v>
      </c>
      <c r="G1155" t="str">
        <f>Raw_Data!H1155</f>
        <v>0</v>
      </c>
      <c r="H1155">
        <f>IFERROR(VLOOKUP(G1155,Store_Map!$A$2:$I$100,3,FALSE),"")</f>
        <v>0</v>
      </c>
      <c r="I1155">
        <f>IFERROR(VLOOKUP(G1155,Store_Map!$A$2:$I$100,4,FALSE),"")</f>
        <v>0</v>
      </c>
      <c r="J1155">
        <f>IFERROR(VLOOKUP(G1155,Store_Map!$A$2:$I$100,5,FALSE),"")</f>
        <v>0</v>
      </c>
      <c r="K1155">
        <f>IFERROR(VLOOKUP(G1155,Store_Map!$A$2:$I$100,6,FALSE),"")</f>
        <v>0</v>
      </c>
      <c r="L1155">
        <f>IFERROR(VLOOKUP(G1155,Store_Map!$A$2:$I$100,7,FALSE),"")</f>
        <v>0</v>
      </c>
      <c r="M1155">
        <f>IFERROR(VLOOKUP(G1155,Store_Map!$A$2:$I$100,8,FALSE),"")</f>
        <v>0</v>
      </c>
      <c r="N1155">
        <f t="shared" si="162"/>
        <v>0</v>
      </c>
      <c r="O1155" t="str">
        <f t="shared" si="163"/>
        <v>PASS</v>
      </c>
      <c r="P1155" t="str">
        <f t="shared" si="164"/>
        <v>PASS</v>
      </c>
      <c r="Q1155" t="str">
        <f t="shared" si="165"/>
        <v>PASS</v>
      </c>
      <c r="R1155" t="str">
        <f t="shared" si="166"/>
        <v>PASS</v>
      </c>
      <c r="S1155" t="str">
        <f t="shared" si="167"/>
        <v>PASS</v>
      </c>
      <c r="T1155">
        <f t="shared" si="168"/>
        <v>100</v>
      </c>
      <c r="U1155" t="str">
        <f t="shared" si="169"/>
        <v>Low</v>
      </c>
      <c r="V1155" t="str">
        <f t="shared" si="170"/>
        <v>Clean</v>
      </c>
    </row>
    <row r="1156" spans="1:22" x14ac:dyDescent="0.3">
      <c r="A1156" t="str">
        <f>Raw_Data!A1156</f>
        <v>6251483</v>
      </c>
      <c r="B1156">
        <f>Raw_Data!B1156</f>
        <v>45670</v>
      </c>
      <c r="C1156" t="str">
        <f>Raw_Data!C1156</f>
        <v>AMLODIPINE BESYLATE 5 MG TA</v>
      </c>
      <c r="D1156" t="str">
        <f>Raw_Data!D1156</f>
        <v>69097012715</v>
      </c>
      <c r="E1156" t="str">
        <f>Raw_Data!E1156</f>
        <v>AKHTAR, MARIAM</v>
      </c>
      <c r="F1156" t="str">
        <f>Raw_Data!F1156</f>
        <v>1780024596</v>
      </c>
      <c r="G1156" t="str">
        <f>Raw_Data!H1156</f>
        <v>0</v>
      </c>
      <c r="H1156">
        <f>IFERROR(VLOOKUP(G1156,Store_Map!$A$2:$I$100,3,FALSE),"")</f>
        <v>0</v>
      </c>
      <c r="I1156">
        <f>IFERROR(VLOOKUP(G1156,Store_Map!$A$2:$I$100,4,FALSE),"")</f>
        <v>0</v>
      </c>
      <c r="J1156">
        <f>IFERROR(VLOOKUP(G1156,Store_Map!$A$2:$I$100,5,FALSE),"")</f>
        <v>0</v>
      </c>
      <c r="K1156">
        <f>IFERROR(VLOOKUP(G1156,Store_Map!$A$2:$I$100,6,FALSE),"")</f>
        <v>0</v>
      </c>
      <c r="L1156">
        <f>IFERROR(VLOOKUP(G1156,Store_Map!$A$2:$I$100,7,FALSE),"")</f>
        <v>0</v>
      </c>
      <c r="M1156">
        <f>IFERROR(VLOOKUP(G1156,Store_Map!$A$2:$I$100,8,FALSE),"")</f>
        <v>0</v>
      </c>
      <c r="N1156">
        <f t="shared" si="162"/>
        <v>0</v>
      </c>
      <c r="O1156" t="str">
        <f t="shared" si="163"/>
        <v>PASS</v>
      </c>
      <c r="P1156" t="str">
        <f t="shared" si="164"/>
        <v>PASS</v>
      </c>
      <c r="Q1156" t="str">
        <f t="shared" si="165"/>
        <v>PASS</v>
      </c>
      <c r="R1156" t="str">
        <f t="shared" si="166"/>
        <v>PASS</v>
      </c>
      <c r="S1156" t="str">
        <f t="shared" si="167"/>
        <v>PASS</v>
      </c>
      <c r="T1156">
        <f t="shared" si="168"/>
        <v>100</v>
      </c>
      <c r="U1156" t="str">
        <f t="shared" si="169"/>
        <v>Low</v>
      </c>
      <c r="V1156" t="str">
        <f t="shared" si="170"/>
        <v>Clean</v>
      </c>
    </row>
    <row r="1157" spans="1:22" x14ac:dyDescent="0.3">
      <c r="A1157" t="str">
        <f>Raw_Data!A1157</f>
        <v>6234603</v>
      </c>
      <c r="B1157">
        <f>Raw_Data!B1157</f>
        <v>45670</v>
      </c>
      <c r="C1157" t="str">
        <f>Raw_Data!C1157</f>
        <v>LISINOPRIL 20 MG TABLET</v>
      </c>
      <c r="D1157" t="str">
        <f>Raw_Data!D1157</f>
        <v>68180098103</v>
      </c>
      <c r="E1157" t="str">
        <f>Raw_Data!E1157</f>
        <v>BYNE, EDMUND</v>
      </c>
      <c r="F1157" t="str">
        <f>Raw_Data!F1157</f>
        <v>1033186648</v>
      </c>
      <c r="G1157" t="str">
        <f>Raw_Data!H1157</f>
        <v>0</v>
      </c>
      <c r="H1157">
        <f>IFERROR(VLOOKUP(G1157,Store_Map!$A$2:$I$100,3,FALSE),"")</f>
        <v>0</v>
      </c>
      <c r="I1157">
        <f>IFERROR(VLOOKUP(G1157,Store_Map!$A$2:$I$100,4,FALSE),"")</f>
        <v>0</v>
      </c>
      <c r="J1157">
        <f>IFERROR(VLOOKUP(G1157,Store_Map!$A$2:$I$100,5,FALSE),"")</f>
        <v>0</v>
      </c>
      <c r="K1157">
        <f>IFERROR(VLOOKUP(G1157,Store_Map!$A$2:$I$100,6,FALSE),"")</f>
        <v>0</v>
      </c>
      <c r="L1157">
        <f>IFERROR(VLOOKUP(G1157,Store_Map!$A$2:$I$100,7,FALSE),"")</f>
        <v>0</v>
      </c>
      <c r="M1157">
        <f>IFERROR(VLOOKUP(G1157,Store_Map!$A$2:$I$100,8,FALSE),"")</f>
        <v>0</v>
      </c>
      <c r="N1157">
        <f t="shared" si="162"/>
        <v>0</v>
      </c>
      <c r="O1157" t="str">
        <f t="shared" si="163"/>
        <v>PASS</v>
      </c>
      <c r="P1157" t="str">
        <f t="shared" si="164"/>
        <v>PASS</v>
      </c>
      <c r="Q1157" t="str">
        <f t="shared" si="165"/>
        <v>PASS</v>
      </c>
      <c r="R1157" t="str">
        <f t="shared" si="166"/>
        <v>PASS</v>
      </c>
      <c r="S1157" t="str">
        <f t="shared" si="167"/>
        <v>PASS</v>
      </c>
      <c r="T1157">
        <f t="shared" si="168"/>
        <v>100</v>
      </c>
      <c r="U1157" t="str">
        <f t="shared" si="169"/>
        <v>Low</v>
      </c>
      <c r="V1157" t="str">
        <f t="shared" si="170"/>
        <v>Clean</v>
      </c>
    </row>
    <row r="1158" spans="1:22" x14ac:dyDescent="0.3">
      <c r="A1158" t="str">
        <f>Raw_Data!A1158</f>
        <v>6234604</v>
      </c>
      <c r="B1158">
        <f>Raw_Data!B1158</f>
        <v>45670</v>
      </c>
      <c r="C1158" t="str">
        <f>Raw_Data!C1158</f>
        <v>TAMSULOSIN HCL 0.4 MG CAPSU</v>
      </c>
      <c r="D1158" t="str">
        <f>Raw_Data!D1158</f>
        <v>65862059801</v>
      </c>
      <c r="E1158" t="str">
        <f>Raw_Data!E1158</f>
        <v>BYNE, EDMUND</v>
      </c>
      <c r="F1158" t="str">
        <f>Raw_Data!F1158</f>
        <v>1033186648</v>
      </c>
      <c r="G1158" t="str">
        <f>Raw_Data!H1158</f>
        <v>0</v>
      </c>
      <c r="H1158">
        <f>IFERROR(VLOOKUP(G1158,Store_Map!$A$2:$I$100,3,FALSE),"")</f>
        <v>0</v>
      </c>
      <c r="I1158">
        <f>IFERROR(VLOOKUP(G1158,Store_Map!$A$2:$I$100,4,FALSE),"")</f>
        <v>0</v>
      </c>
      <c r="J1158">
        <f>IFERROR(VLOOKUP(G1158,Store_Map!$A$2:$I$100,5,FALSE),"")</f>
        <v>0</v>
      </c>
      <c r="K1158">
        <f>IFERROR(VLOOKUP(G1158,Store_Map!$A$2:$I$100,6,FALSE),"")</f>
        <v>0</v>
      </c>
      <c r="L1158">
        <f>IFERROR(VLOOKUP(G1158,Store_Map!$A$2:$I$100,7,FALSE),"")</f>
        <v>0</v>
      </c>
      <c r="M1158">
        <f>IFERROR(VLOOKUP(G1158,Store_Map!$A$2:$I$100,8,FALSE),"")</f>
        <v>0</v>
      </c>
      <c r="N1158">
        <f t="shared" si="162"/>
        <v>0</v>
      </c>
      <c r="O1158" t="str">
        <f t="shared" si="163"/>
        <v>PASS</v>
      </c>
      <c r="P1158" t="str">
        <f t="shared" si="164"/>
        <v>PASS</v>
      </c>
      <c r="Q1158" t="str">
        <f t="shared" si="165"/>
        <v>PASS</v>
      </c>
      <c r="R1158" t="str">
        <f t="shared" si="166"/>
        <v>PASS</v>
      </c>
      <c r="S1158" t="str">
        <f t="shared" si="167"/>
        <v>PASS</v>
      </c>
      <c r="T1158">
        <f t="shared" si="168"/>
        <v>100</v>
      </c>
      <c r="U1158" t="str">
        <f t="shared" si="169"/>
        <v>Low</v>
      </c>
      <c r="V1158" t="str">
        <f t="shared" si="170"/>
        <v>Clean</v>
      </c>
    </row>
    <row r="1159" spans="1:22" x14ac:dyDescent="0.3">
      <c r="A1159" t="str">
        <f>Raw_Data!A1159</f>
        <v>6234607</v>
      </c>
      <c r="B1159">
        <f>Raw_Data!B1159</f>
        <v>45670</v>
      </c>
      <c r="C1159" t="str">
        <f>Raw_Data!C1159</f>
        <v>HYDROCHLOROTHIAZIDE 12.5 MG</v>
      </c>
      <c r="D1159" t="str">
        <f>Raw_Data!D1159</f>
        <v>69315015510</v>
      </c>
      <c r="E1159" t="str">
        <f>Raw_Data!E1159</f>
        <v>BYNE, EDMUND</v>
      </c>
      <c r="F1159" t="str">
        <f>Raw_Data!F1159</f>
        <v>1033186648</v>
      </c>
      <c r="G1159" t="str">
        <f>Raw_Data!H1159</f>
        <v>0</v>
      </c>
      <c r="H1159">
        <f>IFERROR(VLOOKUP(G1159,Store_Map!$A$2:$I$100,3,FALSE),"")</f>
        <v>0</v>
      </c>
      <c r="I1159">
        <f>IFERROR(VLOOKUP(G1159,Store_Map!$A$2:$I$100,4,FALSE),"")</f>
        <v>0</v>
      </c>
      <c r="J1159">
        <f>IFERROR(VLOOKUP(G1159,Store_Map!$A$2:$I$100,5,FALSE),"")</f>
        <v>0</v>
      </c>
      <c r="K1159">
        <f>IFERROR(VLOOKUP(G1159,Store_Map!$A$2:$I$100,6,FALSE),"")</f>
        <v>0</v>
      </c>
      <c r="L1159">
        <f>IFERROR(VLOOKUP(G1159,Store_Map!$A$2:$I$100,7,FALSE),"")</f>
        <v>0</v>
      </c>
      <c r="M1159">
        <f>IFERROR(VLOOKUP(G1159,Store_Map!$A$2:$I$100,8,FALSE),"")</f>
        <v>0</v>
      </c>
      <c r="N1159">
        <f t="shared" si="162"/>
        <v>0</v>
      </c>
      <c r="O1159" t="str">
        <f t="shared" si="163"/>
        <v>PASS</v>
      </c>
      <c r="P1159" t="str">
        <f t="shared" si="164"/>
        <v>PASS</v>
      </c>
      <c r="Q1159" t="str">
        <f t="shared" si="165"/>
        <v>PASS</v>
      </c>
      <c r="R1159" t="str">
        <f t="shared" si="166"/>
        <v>PASS</v>
      </c>
      <c r="S1159" t="str">
        <f t="shared" si="167"/>
        <v>PASS</v>
      </c>
      <c r="T1159">
        <f t="shared" si="168"/>
        <v>100</v>
      </c>
      <c r="U1159" t="str">
        <f t="shared" si="169"/>
        <v>Low</v>
      </c>
      <c r="V1159" t="str">
        <f t="shared" si="170"/>
        <v>Clean</v>
      </c>
    </row>
    <row r="1160" spans="1:22" x14ac:dyDescent="0.3">
      <c r="A1160" t="str">
        <f>Raw_Data!A1160</f>
        <v>6234608</v>
      </c>
      <c r="B1160">
        <f>Raw_Data!B1160</f>
        <v>45670</v>
      </c>
      <c r="C1160" t="str">
        <f>Raw_Data!C1160</f>
        <v>CARVEDILOL 12.5 MG TABLET</v>
      </c>
      <c r="D1160" t="str">
        <f>Raw_Data!D1160</f>
        <v>68382009405</v>
      </c>
      <c r="E1160" t="str">
        <f>Raw_Data!E1160</f>
        <v>BYNE, EDMUND</v>
      </c>
      <c r="F1160" t="str">
        <f>Raw_Data!F1160</f>
        <v>1033186648</v>
      </c>
      <c r="G1160" t="str">
        <f>Raw_Data!H1160</f>
        <v>0</v>
      </c>
      <c r="H1160">
        <f>IFERROR(VLOOKUP(G1160,Store_Map!$A$2:$I$100,3,FALSE),"")</f>
        <v>0</v>
      </c>
      <c r="I1160">
        <f>IFERROR(VLOOKUP(G1160,Store_Map!$A$2:$I$100,4,FALSE),"")</f>
        <v>0</v>
      </c>
      <c r="J1160">
        <f>IFERROR(VLOOKUP(G1160,Store_Map!$A$2:$I$100,5,FALSE),"")</f>
        <v>0</v>
      </c>
      <c r="K1160">
        <f>IFERROR(VLOOKUP(G1160,Store_Map!$A$2:$I$100,6,FALSE),"")</f>
        <v>0</v>
      </c>
      <c r="L1160">
        <f>IFERROR(VLOOKUP(G1160,Store_Map!$A$2:$I$100,7,FALSE),"")</f>
        <v>0</v>
      </c>
      <c r="M1160">
        <f>IFERROR(VLOOKUP(G1160,Store_Map!$A$2:$I$100,8,FALSE),"")</f>
        <v>0</v>
      </c>
      <c r="N1160">
        <f t="shared" si="162"/>
        <v>0</v>
      </c>
      <c r="O1160" t="str">
        <f t="shared" si="163"/>
        <v>PASS</v>
      </c>
      <c r="P1160" t="str">
        <f t="shared" si="164"/>
        <v>PASS</v>
      </c>
      <c r="Q1160" t="str">
        <f t="shared" si="165"/>
        <v>PASS</v>
      </c>
      <c r="R1160" t="str">
        <f t="shared" si="166"/>
        <v>PASS</v>
      </c>
      <c r="S1160" t="str">
        <f t="shared" si="167"/>
        <v>PASS</v>
      </c>
      <c r="T1160">
        <f t="shared" si="168"/>
        <v>100</v>
      </c>
      <c r="U1160" t="str">
        <f t="shared" si="169"/>
        <v>Low</v>
      </c>
      <c r="V1160" t="str">
        <f t="shared" si="170"/>
        <v>Clean</v>
      </c>
    </row>
    <row r="1161" spans="1:22" x14ac:dyDescent="0.3">
      <c r="A1161" t="str">
        <f>Raw_Data!A1161</f>
        <v>6234627</v>
      </c>
      <c r="B1161">
        <f>Raw_Data!B1161</f>
        <v>45670</v>
      </c>
      <c r="C1161" t="str">
        <f>Raw_Data!C1161</f>
        <v>POTASSIUM CL ER 10 MEQ TABL</v>
      </c>
      <c r="D1161" t="str">
        <f>Raw_Data!D1161</f>
        <v>832532311</v>
      </c>
      <c r="E1161" t="str">
        <f>Raw_Data!E1161</f>
        <v>BYNE, EDMUND</v>
      </c>
      <c r="F1161" t="str">
        <f>Raw_Data!F1161</f>
        <v>1033186648</v>
      </c>
      <c r="G1161" t="str">
        <f>Raw_Data!H1161</f>
        <v>0</v>
      </c>
      <c r="H1161">
        <f>IFERROR(VLOOKUP(G1161,Store_Map!$A$2:$I$100,3,FALSE),"")</f>
        <v>0</v>
      </c>
      <c r="I1161">
        <f>IFERROR(VLOOKUP(G1161,Store_Map!$A$2:$I$100,4,FALSE),"")</f>
        <v>0</v>
      </c>
      <c r="J1161">
        <f>IFERROR(VLOOKUP(G1161,Store_Map!$A$2:$I$100,5,FALSE),"")</f>
        <v>0</v>
      </c>
      <c r="K1161">
        <f>IFERROR(VLOOKUP(G1161,Store_Map!$A$2:$I$100,6,FALSE),"")</f>
        <v>0</v>
      </c>
      <c r="L1161">
        <f>IFERROR(VLOOKUP(G1161,Store_Map!$A$2:$I$100,7,FALSE),"")</f>
        <v>0</v>
      </c>
      <c r="M1161">
        <f>IFERROR(VLOOKUP(G1161,Store_Map!$A$2:$I$100,8,FALSE),"")</f>
        <v>0</v>
      </c>
      <c r="N1161">
        <f t="shared" si="162"/>
        <v>0</v>
      </c>
      <c r="O1161" t="str">
        <f t="shared" si="163"/>
        <v>PASS</v>
      </c>
      <c r="P1161" t="str">
        <f t="shared" si="164"/>
        <v>REVIEW</v>
      </c>
      <c r="Q1161" t="str">
        <f t="shared" si="165"/>
        <v>PASS</v>
      </c>
      <c r="R1161" t="str">
        <f t="shared" si="166"/>
        <v>PASS</v>
      </c>
      <c r="S1161" t="str">
        <f t="shared" si="167"/>
        <v>REVIEW</v>
      </c>
      <c r="T1161">
        <f t="shared" si="168"/>
        <v>90</v>
      </c>
      <c r="U1161" t="str">
        <f t="shared" si="169"/>
        <v>Low</v>
      </c>
      <c r="V1161" t="str">
        <f t="shared" si="170"/>
        <v>Invalid NDC</v>
      </c>
    </row>
    <row r="1162" spans="1:22" x14ac:dyDescent="0.3">
      <c r="A1162" t="str">
        <f>Raw_Data!A1162</f>
        <v>6234656</v>
      </c>
      <c r="B1162">
        <f>Raw_Data!B1162</f>
        <v>45670</v>
      </c>
      <c r="C1162" t="str">
        <f>Raw_Data!C1162</f>
        <v>AMITRIPTYLINE HCL 50 MG TAB</v>
      </c>
      <c r="D1162" t="str">
        <f>Raw_Data!D1162</f>
        <v>70756020312</v>
      </c>
      <c r="E1162" t="str">
        <f>Raw_Data!E1162</f>
        <v>BYNE, EDMUND</v>
      </c>
      <c r="F1162" t="str">
        <f>Raw_Data!F1162</f>
        <v>1033186648</v>
      </c>
      <c r="G1162" t="str">
        <f>Raw_Data!H1162</f>
        <v>0</v>
      </c>
      <c r="H1162">
        <f>IFERROR(VLOOKUP(G1162,Store_Map!$A$2:$I$100,3,FALSE),"")</f>
        <v>0</v>
      </c>
      <c r="I1162">
        <f>IFERROR(VLOOKUP(G1162,Store_Map!$A$2:$I$100,4,FALSE),"")</f>
        <v>0</v>
      </c>
      <c r="J1162">
        <f>IFERROR(VLOOKUP(G1162,Store_Map!$A$2:$I$100,5,FALSE),"")</f>
        <v>0</v>
      </c>
      <c r="K1162">
        <f>IFERROR(VLOOKUP(G1162,Store_Map!$A$2:$I$100,6,FALSE),"")</f>
        <v>0</v>
      </c>
      <c r="L1162">
        <f>IFERROR(VLOOKUP(G1162,Store_Map!$A$2:$I$100,7,FALSE),"")</f>
        <v>0</v>
      </c>
      <c r="M1162">
        <f>IFERROR(VLOOKUP(G1162,Store_Map!$A$2:$I$100,8,FALSE),"")</f>
        <v>0</v>
      </c>
      <c r="N1162">
        <f t="shared" si="162"/>
        <v>0</v>
      </c>
      <c r="O1162" t="str">
        <f t="shared" si="163"/>
        <v>PASS</v>
      </c>
      <c r="P1162" t="str">
        <f t="shared" si="164"/>
        <v>PASS</v>
      </c>
      <c r="Q1162" t="str">
        <f t="shared" si="165"/>
        <v>PASS</v>
      </c>
      <c r="R1162" t="str">
        <f t="shared" si="166"/>
        <v>PASS</v>
      </c>
      <c r="S1162" t="str">
        <f t="shared" si="167"/>
        <v>PASS</v>
      </c>
      <c r="T1162">
        <f t="shared" si="168"/>
        <v>100</v>
      </c>
      <c r="U1162" t="str">
        <f t="shared" si="169"/>
        <v>Low</v>
      </c>
      <c r="V1162" t="str">
        <f t="shared" si="170"/>
        <v>Clean</v>
      </c>
    </row>
    <row r="1163" spans="1:22" x14ac:dyDescent="0.3">
      <c r="A1163" t="str">
        <f>Raw_Data!A1163</f>
        <v>6234660</v>
      </c>
      <c r="B1163">
        <f>Raw_Data!B1163</f>
        <v>45670</v>
      </c>
      <c r="C1163" t="str">
        <f>Raw_Data!C1163</f>
        <v>ATORVASTATIN 20 MG TABLET</v>
      </c>
      <c r="D1163" t="str">
        <f>Raw_Data!D1163</f>
        <v>60505257908</v>
      </c>
      <c r="E1163" t="str">
        <f>Raw_Data!E1163</f>
        <v>BYNE, EDMUND</v>
      </c>
      <c r="F1163" t="str">
        <f>Raw_Data!F1163</f>
        <v>1033186648</v>
      </c>
      <c r="G1163" t="str">
        <f>Raw_Data!H1163</f>
        <v>0</v>
      </c>
      <c r="H1163">
        <f>IFERROR(VLOOKUP(G1163,Store_Map!$A$2:$I$100,3,FALSE),"")</f>
        <v>0</v>
      </c>
      <c r="I1163">
        <f>IFERROR(VLOOKUP(G1163,Store_Map!$A$2:$I$100,4,FALSE),"")</f>
        <v>0</v>
      </c>
      <c r="J1163">
        <f>IFERROR(VLOOKUP(G1163,Store_Map!$A$2:$I$100,5,FALSE),"")</f>
        <v>0</v>
      </c>
      <c r="K1163">
        <f>IFERROR(VLOOKUP(G1163,Store_Map!$A$2:$I$100,6,FALSE),"")</f>
        <v>0</v>
      </c>
      <c r="L1163">
        <f>IFERROR(VLOOKUP(G1163,Store_Map!$A$2:$I$100,7,FALSE),"")</f>
        <v>0</v>
      </c>
      <c r="M1163">
        <f>IFERROR(VLOOKUP(G1163,Store_Map!$A$2:$I$100,8,FALSE),"")</f>
        <v>0</v>
      </c>
      <c r="N1163">
        <f t="shared" si="162"/>
        <v>0</v>
      </c>
      <c r="O1163" t="str">
        <f t="shared" si="163"/>
        <v>PASS</v>
      </c>
      <c r="P1163" t="str">
        <f t="shared" si="164"/>
        <v>PASS</v>
      </c>
      <c r="Q1163" t="str">
        <f t="shared" si="165"/>
        <v>PASS</v>
      </c>
      <c r="R1163" t="str">
        <f t="shared" si="166"/>
        <v>PASS</v>
      </c>
      <c r="S1163" t="str">
        <f t="shared" si="167"/>
        <v>PASS</v>
      </c>
      <c r="T1163">
        <f t="shared" si="168"/>
        <v>100</v>
      </c>
      <c r="U1163" t="str">
        <f t="shared" si="169"/>
        <v>Low</v>
      </c>
      <c r="V1163" t="str">
        <f t="shared" si="170"/>
        <v>Clean</v>
      </c>
    </row>
    <row r="1164" spans="1:22" x14ac:dyDescent="0.3">
      <c r="A1164" t="str">
        <f>Raw_Data!A1164</f>
        <v>6240343</v>
      </c>
      <c r="B1164">
        <f>Raw_Data!B1164</f>
        <v>45670</v>
      </c>
      <c r="C1164" t="str">
        <f>Raw_Data!C1164</f>
        <v>FARXIGA 10 MG TABLET</v>
      </c>
      <c r="D1164" t="str">
        <f>Raw_Data!D1164</f>
        <v>310621030</v>
      </c>
      <c r="E1164" t="str">
        <f>Raw_Data!E1164</f>
        <v>BYNE, EDMUND</v>
      </c>
      <c r="F1164" t="str">
        <f>Raw_Data!F1164</f>
        <v>1033186648</v>
      </c>
      <c r="G1164" t="str">
        <f>Raw_Data!H1164</f>
        <v>0</v>
      </c>
      <c r="H1164">
        <f>IFERROR(VLOOKUP(G1164,Store_Map!$A$2:$I$100,3,FALSE),"")</f>
        <v>0</v>
      </c>
      <c r="I1164">
        <f>IFERROR(VLOOKUP(G1164,Store_Map!$A$2:$I$100,4,FALSE),"")</f>
        <v>0</v>
      </c>
      <c r="J1164">
        <f>IFERROR(VLOOKUP(G1164,Store_Map!$A$2:$I$100,5,FALSE),"")</f>
        <v>0</v>
      </c>
      <c r="K1164">
        <f>IFERROR(VLOOKUP(G1164,Store_Map!$A$2:$I$100,6,FALSE),"")</f>
        <v>0</v>
      </c>
      <c r="L1164">
        <f>IFERROR(VLOOKUP(G1164,Store_Map!$A$2:$I$100,7,FALSE),"")</f>
        <v>0</v>
      </c>
      <c r="M1164">
        <f>IFERROR(VLOOKUP(G1164,Store_Map!$A$2:$I$100,8,FALSE),"")</f>
        <v>0</v>
      </c>
      <c r="N1164">
        <f t="shared" si="162"/>
        <v>0</v>
      </c>
      <c r="O1164" t="str">
        <f t="shared" si="163"/>
        <v>PASS</v>
      </c>
      <c r="P1164" t="str">
        <f t="shared" si="164"/>
        <v>REVIEW</v>
      </c>
      <c r="Q1164" t="str">
        <f t="shared" si="165"/>
        <v>PASS</v>
      </c>
      <c r="R1164" t="str">
        <f t="shared" si="166"/>
        <v>PASS</v>
      </c>
      <c r="S1164" t="str">
        <f t="shared" si="167"/>
        <v>REVIEW</v>
      </c>
      <c r="T1164">
        <f t="shared" si="168"/>
        <v>90</v>
      </c>
      <c r="U1164" t="str">
        <f t="shared" si="169"/>
        <v>Low</v>
      </c>
      <c r="V1164" t="str">
        <f t="shared" si="170"/>
        <v>Invalid NDC</v>
      </c>
    </row>
    <row r="1165" spans="1:22" x14ac:dyDescent="0.3">
      <c r="A1165" t="str">
        <f>Raw_Data!A1165</f>
        <v>6240467</v>
      </c>
      <c r="B1165">
        <f>Raw_Data!B1165</f>
        <v>45670</v>
      </c>
      <c r="C1165" t="str">
        <f>Raw_Data!C1165</f>
        <v>OMEPRAZOLE DR 40 MG CAPSULE</v>
      </c>
      <c r="D1165" t="str">
        <f>Raw_Data!D1165</f>
        <v>68382050010</v>
      </c>
      <c r="E1165" t="str">
        <f>Raw_Data!E1165</f>
        <v>BYNE, EDMUND</v>
      </c>
      <c r="F1165" t="str">
        <f>Raw_Data!F1165</f>
        <v>1033186648</v>
      </c>
      <c r="G1165" t="str">
        <f>Raw_Data!H1165</f>
        <v>0</v>
      </c>
      <c r="H1165">
        <f>IFERROR(VLOOKUP(G1165,Store_Map!$A$2:$I$100,3,FALSE),"")</f>
        <v>0</v>
      </c>
      <c r="I1165">
        <f>IFERROR(VLOOKUP(G1165,Store_Map!$A$2:$I$100,4,FALSE),"")</f>
        <v>0</v>
      </c>
      <c r="J1165">
        <f>IFERROR(VLOOKUP(G1165,Store_Map!$A$2:$I$100,5,FALSE),"")</f>
        <v>0</v>
      </c>
      <c r="K1165">
        <f>IFERROR(VLOOKUP(G1165,Store_Map!$A$2:$I$100,6,FALSE),"")</f>
        <v>0</v>
      </c>
      <c r="L1165">
        <f>IFERROR(VLOOKUP(G1165,Store_Map!$A$2:$I$100,7,FALSE),"")</f>
        <v>0</v>
      </c>
      <c r="M1165">
        <f>IFERROR(VLOOKUP(G1165,Store_Map!$A$2:$I$100,8,FALSE),"")</f>
        <v>0</v>
      </c>
      <c r="N1165">
        <f t="shared" si="162"/>
        <v>0</v>
      </c>
      <c r="O1165" t="str">
        <f t="shared" si="163"/>
        <v>PASS</v>
      </c>
      <c r="P1165" t="str">
        <f t="shared" si="164"/>
        <v>PASS</v>
      </c>
      <c r="Q1165" t="str">
        <f t="shared" si="165"/>
        <v>PASS</v>
      </c>
      <c r="R1165" t="str">
        <f t="shared" si="166"/>
        <v>PASS</v>
      </c>
      <c r="S1165" t="str">
        <f t="shared" si="167"/>
        <v>PASS</v>
      </c>
      <c r="T1165">
        <f t="shared" si="168"/>
        <v>100</v>
      </c>
      <c r="U1165" t="str">
        <f t="shared" si="169"/>
        <v>Low</v>
      </c>
      <c r="V1165" t="str">
        <f t="shared" si="170"/>
        <v>Clean</v>
      </c>
    </row>
    <row r="1166" spans="1:22" x14ac:dyDescent="0.3">
      <c r="A1166" t="str">
        <f>Raw_Data!A1166</f>
        <v>6240469</v>
      </c>
      <c r="B1166">
        <f>Raw_Data!B1166</f>
        <v>45670</v>
      </c>
      <c r="C1166" t="str">
        <f>Raw_Data!C1166</f>
        <v>AMLODIPINE BESYLATE 10 MG T</v>
      </c>
      <c r="D1166" t="str">
        <f>Raw_Data!D1166</f>
        <v>69097012815</v>
      </c>
      <c r="E1166" t="str">
        <f>Raw_Data!E1166</f>
        <v>BYNE, EDMUND</v>
      </c>
      <c r="F1166" t="str">
        <f>Raw_Data!F1166</f>
        <v>1033186648</v>
      </c>
      <c r="G1166" t="str">
        <f>Raw_Data!H1166</f>
        <v>0</v>
      </c>
      <c r="H1166">
        <f>IFERROR(VLOOKUP(G1166,Store_Map!$A$2:$I$100,3,FALSE),"")</f>
        <v>0</v>
      </c>
      <c r="I1166">
        <f>IFERROR(VLOOKUP(G1166,Store_Map!$A$2:$I$100,4,FALSE),"")</f>
        <v>0</v>
      </c>
      <c r="J1166">
        <f>IFERROR(VLOOKUP(G1166,Store_Map!$A$2:$I$100,5,FALSE),"")</f>
        <v>0</v>
      </c>
      <c r="K1166">
        <f>IFERROR(VLOOKUP(G1166,Store_Map!$A$2:$I$100,6,FALSE),"")</f>
        <v>0</v>
      </c>
      <c r="L1166">
        <f>IFERROR(VLOOKUP(G1166,Store_Map!$A$2:$I$100,7,FALSE),"")</f>
        <v>0</v>
      </c>
      <c r="M1166">
        <f>IFERROR(VLOOKUP(G1166,Store_Map!$A$2:$I$100,8,FALSE),"")</f>
        <v>0</v>
      </c>
      <c r="N1166">
        <f t="shared" si="162"/>
        <v>0</v>
      </c>
      <c r="O1166" t="str">
        <f t="shared" si="163"/>
        <v>PASS</v>
      </c>
      <c r="P1166" t="str">
        <f t="shared" si="164"/>
        <v>PASS</v>
      </c>
      <c r="Q1166" t="str">
        <f t="shared" si="165"/>
        <v>PASS</v>
      </c>
      <c r="R1166" t="str">
        <f t="shared" si="166"/>
        <v>PASS</v>
      </c>
      <c r="S1166" t="str">
        <f t="shared" si="167"/>
        <v>PASS</v>
      </c>
      <c r="T1166">
        <f t="shared" si="168"/>
        <v>100</v>
      </c>
      <c r="U1166" t="str">
        <f t="shared" si="169"/>
        <v>Low</v>
      </c>
      <c r="V1166" t="str">
        <f t="shared" si="170"/>
        <v>Clean</v>
      </c>
    </row>
    <row r="1167" spans="1:22" x14ac:dyDescent="0.3">
      <c r="A1167" t="str">
        <f>Raw_Data!A1167</f>
        <v>6240475</v>
      </c>
      <c r="B1167">
        <f>Raw_Data!B1167</f>
        <v>45670</v>
      </c>
      <c r="C1167" t="str">
        <f>Raw_Data!C1167</f>
        <v>HYDROCHLOROTHIAZIDE 25 MG T</v>
      </c>
      <c r="D1167" t="str">
        <f>Raw_Data!D1167</f>
        <v>29300012810</v>
      </c>
      <c r="E1167" t="str">
        <f>Raw_Data!E1167</f>
        <v>BYNE, EDMUND</v>
      </c>
      <c r="F1167" t="str">
        <f>Raw_Data!F1167</f>
        <v>1033186648</v>
      </c>
      <c r="G1167" t="str">
        <f>Raw_Data!H1167</f>
        <v>0</v>
      </c>
      <c r="H1167">
        <f>IFERROR(VLOOKUP(G1167,Store_Map!$A$2:$I$100,3,FALSE),"")</f>
        <v>0</v>
      </c>
      <c r="I1167">
        <f>IFERROR(VLOOKUP(G1167,Store_Map!$A$2:$I$100,4,FALSE),"")</f>
        <v>0</v>
      </c>
      <c r="J1167">
        <f>IFERROR(VLOOKUP(G1167,Store_Map!$A$2:$I$100,5,FALSE),"")</f>
        <v>0</v>
      </c>
      <c r="K1167">
        <f>IFERROR(VLOOKUP(G1167,Store_Map!$A$2:$I$100,6,FALSE),"")</f>
        <v>0</v>
      </c>
      <c r="L1167">
        <f>IFERROR(VLOOKUP(G1167,Store_Map!$A$2:$I$100,7,FALSE),"")</f>
        <v>0</v>
      </c>
      <c r="M1167">
        <f>IFERROR(VLOOKUP(G1167,Store_Map!$A$2:$I$100,8,FALSE),"")</f>
        <v>0</v>
      </c>
      <c r="N1167">
        <f t="shared" si="162"/>
        <v>0</v>
      </c>
      <c r="O1167" t="str">
        <f t="shared" si="163"/>
        <v>PASS</v>
      </c>
      <c r="P1167" t="str">
        <f t="shared" si="164"/>
        <v>PASS</v>
      </c>
      <c r="Q1167" t="str">
        <f t="shared" si="165"/>
        <v>PASS</v>
      </c>
      <c r="R1167" t="str">
        <f t="shared" si="166"/>
        <v>PASS</v>
      </c>
      <c r="S1167" t="str">
        <f t="shared" si="167"/>
        <v>PASS</v>
      </c>
      <c r="T1167">
        <f t="shared" si="168"/>
        <v>100</v>
      </c>
      <c r="U1167" t="str">
        <f t="shared" si="169"/>
        <v>Low</v>
      </c>
      <c r="V1167" t="str">
        <f t="shared" si="170"/>
        <v>Clean</v>
      </c>
    </row>
    <row r="1168" spans="1:22" x14ac:dyDescent="0.3">
      <c r="A1168" t="str">
        <f>Raw_Data!A1168</f>
        <v>6240476</v>
      </c>
      <c r="B1168">
        <f>Raw_Data!B1168</f>
        <v>45670</v>
      </c>
      <c r="C1168" t="str">
        <f>Raw_Data!C1168</f>
        <v>ATORVASTATIN 20 MG TABLET</v>
      </c>
      <c r="D1168" t="str">
        <f>Raw_Data!D1168</f>
        <v>60505257908</v>
      </c>
      <c r="E1168" t="str">
        <f>Raw_Data!E1168</f>
        <v>BYNE, EDMUND</v>
      </c>
      <c r="F1168" t="str">
        <f>Raw_Data!F1168</f>
        <v>1033186648</v>
      </c>
      <c r="G1168" t="str">
        <f>Raw_Data!H1168</f>
        <v>0</v>
      </c>
      <c r="H1168">
        <f>IFERROR(VLOOKUP(G1168,Store_Map!$A$2:$I$100,3,FALSE),"")</f>
        <v>0</v>
      </c>
      <c r="I1168">
        <f>IFERROR(VLOOKUP(G1168,Store_Map!$A$2:$I$100,4,FALSE),"")</f>
        <v>0</v>
      </c>
      <c r="J1168">
        <f>IFERROR(VLOOKUP(G1168,Store_Map!$A$2:$I$100,5,FALSE),"")</f>
        <v>0</v>
      </c>
      <c r="K1168">
        <f>IFERROR(VLOOKUP(G1168,Store_Map!$A$2:$I$100,6,FALSE),"")</f>
        <v>0</v>
      </c>
      <c r="L1168">
        <f>IFERROR(VLOOKUP(G1168,Store_Map!$A$2:$I$100,7,FALSE),"")</f>
        <v>0</v>
      </c>
      <c r="M1168">
        <f>IFERROR(VLOOKUP(G1168,Store_Map!$A$2:$I$100,8,FALSE),"")</f>
        <v>0</v>
      </c>
      <c r="N1168">
        <f t="shared" si="162"/>
        <v>0</v>
      </c>
      <c r="O1168" t="str">
        <f t="shared" si="163"/>
        <v>PASS</v>
      </c>
      <c r="P1168" t="str">
        <f t="shared" si="164"/>
        <v>PASS</v>
      </c>
      <c r="Q1168" t="str">
        <f t="shared" si="165"/>
        <v>PASS</v>
      </c>
      <c r="R1168" t="str">
        <f t="shared" si="166"/>
        <v>PASS</v>
      </c>
      <c r="S1168" t="str">
        <f t="shared" si="167"/>
        <v>PASS</v>
      </c>
      <c r="T1168">
        <f t="shared" si="168"/>
        <v>100</v>
      </c>
      <c r="U1168" t="str">
        <f t="shared" si="169"/>
        <v>Low</v>
      </c>
      <c r="V1168" t="str">
        <f t="shared" si="170"/>
        <v>Clean</v>
      </c>
    </row>
    <row r="1169" spans="1:22" x14ac:dyDescent="0.3">
      <c r="A1169" t="str">
        <f>Raw_Data!A1169</f>
        <v>6240477</v>
      </c>
      <c r="B1169">
        <f>Raw_Data!B1169</f>
        <v>45670</v>
      </c>
      <c r="C1169" t="str">
        <f>Raw_Data!C1169</f>
        <v>LOSARTAN POTASSIUM 50 MG TA</v>
      </c>
      <c r="D1169" t="str">
        <f>Raw_Data!D1169</f>
        <v>62332002891</v>
      </c>
      <c r="E1169" t="str">
        <f>Raw_Data!E1169</f>
        <v>BYNE, EDMUND</v>
      </c>
      <c r="F1169" t="str">
        <f>Raw_Data!F1169</f>
        <v>1033186648</v>
      </c>
      <c r="G1169" t="str">
        <f>Raw_Data!H1169</f>
        <v>0</v>
      </c>
      <c r="H1169">
        <f>IFERROR(VLOOKUP(G1169,Store_Map!$A$2:$I$100,3,FALSE),"")</f>
        <v>0</v>
      </c>
      <c r="I1169">
        <f>IFERROR(VLOOKUP(G1169,Store_Map!$A$2:$I$100,4,FALSE),"")</f>
        <v>0</v>
      </c>
      <c r="J1169">
        <f>IFERROR(VLOOKUP(G1169,Store_Map!$A$2:$I$100,5,FALSE),"")</f>
        <v>0</v>
      </c>
      <c r="K1169">
        <f>IFERROR(VLOOKUP(G1169,Store_Map!$A$2:$I$100,6,FALSE),"")</f>
        <v>0</v>
      </c>
      <c r="L1169">
        <f>IFERROR(VLOOKUP(G1169,Store_Map!$A$2:$I$100,7,FALSE),"")</f>
        <v>0</v>
      </c>
      <c r="M1169">
        <f>IFERROR(VLOOKUP(G1169,Store_Map!$A$2:$I$100,8,FALSE),"")</f>
        <v>0</v>
      </c>
      <c r="N1169">
        <f t="shared" si="162"/>
        <v>0</v>
      </c>
      <c r="O1169" t="str">
        <f t="shared" si="163"/>
        <v>PASS</v>
      </c>
      <c r="P1169" t="str">
        <f t="shared" si="164"/>
        <v>PASS</v>
      </c>
      <c r="Q1169" t="str">
        <f t="shared" si="165"/>
        <v>PASS</v>
      </c>
      <c r="R1169" t="str">
        <f t="shared" si="166"/>
        <v>PASS</v>
      </c>
      <c r="S1169" t="str">
        <f t="shared" si="167"/>
        <v>PASS</v>
      </c>
      <c r="T1169">
        <f t="shared" si="168"/>
        <v>100</v>
      </c>
      <c r="U1169" t="str">
        <f t="shared" si="169"/>
        <v>Low</v>
      </c>
      <c r="V1169" t="str">
        <f t="shared" si="170"/>
        <v>Clean</v>
      </c>
    </row>
    <row r="1170" spans="1:22" x14ac:dyDescent="0.3">
      <c r="A1170" t="str">
        <f>Raw_Data!A1170</f>
        <v>6240478</v>
      </c>
      <c r="B1170">
        <f>Raw_Data!B1170</f>
        <v>45670</v>
      </c>
      <c r="C1170" t="str">
        <f>Raw_Data!C1170</f>
        <v>BUPROPION HCL SR 150 MG TAB</v>
      </c>
      <c r="D1170" t="str">
        <f>Raw_Data!D1170</f>
        <v>591354105</v>
      </c>
      <c r="E1170" t="str">
        <f>Raw_Data!E1170</f>
        <v>BYNE, EDMUND</v>
      </c>
      <c r="F1170" t="str">
        <f>Raw_Data!F1170</f>
        <v>1033186648</v>
      </c>
      <c r="G1170" t="str">
        <f>Raw_Data!H1170</f>
        <v>0</v>
      </c>
      <c r="H1170">
        <f>IFERROR(VLOOKUP(G1170,Store_Map!$A$2:$I$100,3,FALSE),"")</f>
        <v>0</v>
      </c>
      <c r="I1170">
        <f>IFERROR(VLOOKUP(G1170,Store_Map!$A$2:$I$100,4,FALSE),"")</f>
        <v>0</v>
      </c>
      <c r="J1170">
        <f>IFERROR(VLOOKUP(G1170,Store_Map!$A$2:$I$100,5,FALSE),"")</f>
        <v>0</v>
      </c>
      <c r="K1170">
        <f>IFERROR(VLOOKUP(G1170,Store_Map!$A$2:$I$100,6,FALSE),"")</f>
        <v>0</v>
      </c>
      <c r="L1170">
        <f>IFERROR(VLOOKUP(G1170,Store_Map!$A$2:$I$100,7,FALSE),"")</f>
        <v>0</v>
      </c>
      <c r="M1170">
        <f>IFERROR(VLOOKUP(G1170,Store_Map!$A$2:$I$100,8,FALSE),"")</f>
        <v>0</v>
      </c>
      <c r="N1170">
        <f t="shared" si="162"/>
        <v>0</v>
      </c>
      <c r="O1170" t="str">
        <f t="shared" si="163"/>
        <v>PASS</v>
      </c>
      <c r="P1170" t="str">
        <f t="shared" si="164"/>
        <v>REVIEW</v>
      </c>
      <c r="Q1170" t="str">
        <f t="shared" si="165"/>
        <v>PASS</v>
      </c>
      <c r="R1170" t="str">
        <f t="shared" si="166"/>
        <v>PASS</v>
      </c>
      <c r="S1170" t="str">
        <f t="shared" si="167"/>
        <v>REVIEW</v>
      </c>
      <c r="T1170">
        <f t="shared" si="168"/>
        <v>90</v>
      </c>
      <c r="U1170" t="str">
        <f t="shared" si="169"/>
        <v>Low</v>
      </c>
      <c r="V1170" t="str">
        <f t="shared" si="170"/>
        <v>Invalid NDC</v>
      </c>
    </row>
    <row r="1171" spans="1:22" x14ac:dyDescent="0.3">
      <c r="A1171" t="str">
        <f>Raw_Data!A1171</f>
        <v>6240503</v>
      </c>
      <c r="B1171">
        <f>Raw_Data!B1171</f>
        <v>45670</v>
      </c>
      <c r="C1171" t="str">
        <f>Raw_Data!C1171</f>
        <v>LEVOTHYROXINE 100 MCG TABLE</v>
      </c>
      <c r="D1171" t="str">
        <f>Raw_Data!D1171</f>
        <v>68180096909</v>
      </c>
      <c r="E1171" t="str">
        <f>Raw_Data!E1171</f>
        <v>GIBBS, JON</v>
      </c>
      <c r="F1171" t="str">
        <f>Raw_Data!F1171</f>
        <v>1700896156</v>
      </c>
      <c r="G1171" t="str">
        <f>Raw_Data!H1171</f>
        <v>0</v>
      </c>
      <c r="H1171">
        <f>IFERROR(VLOOKUP(G1171,Store_Map!$A$2:$I$100,3,FALSE),"")</f>
        <v>0</v>
      </c>
      <c r="I1171">
        <f>IFERROR(VLOOKUP(G1171,Store_Map!$A$2:$I$100,4,FALSE),"")</f>
        <v>0</v>
      </c>
      <c r="J1171">
        <f>IFERROR(VLOOKUP(G1171,Store_Map!$A$2:$I$100,5,FALSE),"")</f>
        <v>0</v>
      </c>
      <c r="K1171">
        <f>IFERROR(VLOOKUP(G1171,Store_Map!$A$2:$I$100,6,FALSE),"")</f>
        <v>0</v>
      </c>
      <c r="L1171">
        <f>IFERROR(VLOOKUP(G1171,Store_Map!$A$2:$I$100,7,FALSE),"")</f>
        <v>0</v>
      </c>
      <c r="M1171">
        <f>IFERROR(VLOOKUP(G1171,Store_Map!$A$2:$I$100,8,FALSE),"")</f>
        <v>0</v>
      </c>
      <c r="N1171">
        <f t="shared" si="162"/>
        <v>0</v>
      </c>
      <c r="O1171" t="str">
        <f t="shared" si="163"/>
        <v>PASS</v>
      </c>
      <c r="P1171" t="str">
        <f t="shared" si="164"/>
        <v>PASS</v>
      </c>
      <c r="Q1171" t="str">
        <f t="shared" si="165"/>
        <v>PASS</v>
      </c>
      <c r="R1171" t="str">
        <f t="shared" si="166"/>
        <v>PASS</v>
      </c>
      <c r="S1171" t="str">
        <f t="shared" si="167"/>
        <v>PASS</v>
      </c>
      <c r="T1171">
        <f t="shared" si="168"/>
        <v>100</v>
      </c>
      <c r="U1171" t="str">
        <f t="shared" si="169"/>
        <v>Low</v>
      </c>
      <c r="V1171" t="str">
        <f t="shared" si="170"/>
        <v>Clean</v>
      </c>
    </row>
    <row r="1172" spans="1:22" x14ac:dyDescent="0.3">
      <c r="A1172" t="str">
        <f>Raw_Data!A1172</f>
        <v>6240507</v>
      </c>
      <c r="B1172">
        <f>Raw_Data!B1172</f>
        <v>45670</v>
      </c>
      <c r="C1172" t="str">
        <f>Raw_Data!C1172</f>
        <v>AMLODIPINE BESYLATE 10 MG T</v>
      </c>
      <c r="D1172" t="str">
        <f>Raw_Data!D1172</f>
        <v>69097012815</v>
      </c>
      <c r="E1172" t="str">
        <f>Raw_Data!E1172</f>
        <v>GIBBS, JON</v>
      </c>
      <c r="F1172" t="str">
        <f>Raw_Data!F1172</f>
        <v>1700896156</v>
      </c>
      <c r="G1172" t="str">
        <f>Raw_Data!H1172</f>
        <v>0</v>
      </c>
      <c r="H1172">
        <f>IFERROR(VLOOKUP(G1172,Store_Map!$A$2:$I$100,3,FALSE),"")</f>
        <v>0</v>
      </c>
      <c r="I1172">
        <f>IFERROR(VLOOKUP(G1172,Store_Map!$A$2:$I$100,4,FALSE),"")</f>
        <v>0</v>
      </c>
      <c r="J1172">
        <f>IFERROR(VLOOKUP(G1172,Store_Map!$A$2:$I$100,5,FALSE),"")</f>
        <v>0</v>
      </c>
      <c r="K1172">
        <f>IFERROR(VLOOKUP(G1172,Store_Map!$A$2:$I$100,6,FALSE),"")</f>
        <v>0</v>
      </c>
      <c r="L1172">
        <f>IFERROR(VLOOKUP(G1172,Store_Map!$A$2:$I$100,7,FALSE),"")</f>
        <v>0</v>
      </c>
      <c r="M1172">
        <f>IFERROR(VLOOKUP(G1172,Store_Map!$A$2:$I$100,8,FALSE),"")</f>
        <v>0</v>
      </c>
      <c r="N1172">
        <f t="shared" si="162"/>
        <v>0</v>
      </c>
      <c r="O1172" t="str">
        <f t="shared" si="163"/>
        <v>PASS</v>
      </c>
      <c r="P1172" t="str">
        <f t="shared" si="164"/>
        <v>PASS</v>
      </c>
      <c r="Q1172" t="str">
        <f t="shared" si="165"/>
        <v>PASS</v>
      </c>
      <c r="R1172" t="str">
        <f t="shared" si="166"/>
        <v>PASS</v>
      </c>
      <c r="S1172" t="str">
        <f t="shared" si="167"/>
        <v>PASS</v>
      </c>
      <c r="T1172">
        <f t="shared" si="168"/>
        <v>100</v>
      </c>
      <c r="U1172" t="str">
        <f t="shared" si="169"/>
        <v>Low</v>
      </c>
      <c r="V1172" t="str">
        <f t="shared" si="170"/>
        <v>Clean</v>
      </c>
    </row>
    <row r="1173" spans="1:22" x14ac:dyDescent="0.3">
      <c r="A1173" t="str">
        <f>Raw_Data!A1173</f>
        <v>6240516</v>
      </c>
      <c r="B1173">
        <f>Raw_Data!B1173</f>
        <v>45670</v>
      </c>
      <c r="C1173" t="str">
        <f>Raw_Data!C1173</f>
        <v>VALACYCLOVIR HCL 500 MG TAB</v>
      </c>
      <c r="D1173" t="str">
        <f>Raw_Data!D1173</f>
        <v>57237004290</v>
      </c>
      <c r="E1173" t="str">
        <f>Raw_Data!E1173</f>
        <v>GIBBS, JON</v>
      </c>
      <c r="F1173" t="str">
        <f>Raw_Data!F1173</f>
        <v>1700896156</v>
      </c>
      <c r="G1173" t="str">
        <f>Raw_Data!H1173</f>
        <v>0</v>
      </c>
      <c r="H1173">
        <f>IFERROR(VLOOKUP(G1173,Store_Map!$A$2:$I$100,3,FALSE),"")</f>
        <v>0</v>
      </c>
      <c r="I1173">
        <f>IFERROR(VLOOKUP(G1173,Store_Map!$A$2:$I$100,4,FALSE),"")</f>
        <v>0</v>
      </c>
      <c r="J1173">
        <f>IFERROR(VLOOKUP(G1173,Store_Map!$A$2:$I$100,5,FALSE),"")</f>
        <v>0</v>
      </c>
      <c r="K1173">
        <f>IFERROR(VLOOKUP(G1173,Store_Map!$A$2:$I$100,6,FALSE),"")</f>
        <v>0</v>
      </c>
      <c r="L1173">
        <f>IFERROR(VLOOKUP(G1173,Store_Map!$A$2:$I$100,7,FALSE),"")</f>
        <v>0</v>
      </c>
      <c r="M1173">
        <f>IFERROR(VLOOKUP(G1173,Store_Map!$A$2:$I$100,8,FALSE),"")</f>
        <v>0</v>
      </c>
      <c r="N1173">
        <f t="shared" si="162"/>
        <v>0</v>
      </c>
      <c r="O1173" t="str">
        <f t="shared" si="163"/>
        <v>PASS</v>
      </c>
      <c r="P1173" t="str">
        <f t="shared" si="164"/>
        <v>PASS</v>
      </c>
      <c r="Q1173" t="str">
        <f t="shared" si="165"/>
        <v>PASS</v>
      </c>
      <c r="R1173" t="str">
        <f t="shared" si="166"/>
        <v>PASS</v>
      </c>
      <c r="S1173" t="str">
        <f t="shared" si="167"/>
        <v>PASS</v>
      </c>
      <c r="T1173">
        <f t="shared" si="168"/>
        <v>100</v>
      </c>
      <c r="U1173" t="str">
        <f t="shared" si="169"/>
        <v>Low</v>
      </c>
      <c r="V1173" t="str">
        <f t="shared" si="170"/>
        <v>Clean</v>
      </c>
    </row>
    <row r="1174" spans="1:22" x14ac:dyDescent="0.3">
      <c r="A1174" t="str">
        <f>Raw_Data!A1174</f>
        <v>6240597</v>
      </c>
      <c r="B1174">
        <f>Raw_Data!B1174</f>
        <v>45670</v>
      </c>
      <c r="C1174" t="str">
        <f>Raw_Data!C1174</f>
        <v>PAROXETINE HCL 20 MG TABLET</v>
      </c>
      <c r="D1174" t="str">
        <f>Raw_Data!D1174</f>
        <v>68382009816</v>
      </c>
      <c r="E1174" t="str">
        <f>Raw_Data!E1174</f>
        <v>GIBBS, JON</v>
      </c>
      <c r="F1174" t="str">
        <f>Raw_Data!F1174</f>
        <v>1700896156</v>
      </c>
      <c r="G1174" t="str">
        <f>Raw_Data!H1174</f>
        <v>0</v>
      </c>
      <c r="H1174">
        <f>IFERROR(VLOOKUP(G1174,Store_Map!$A$2:$I$100,3,FALSE),"")</f>
        <v>0</v>
      </c>
      <c r="I1174">
        <f>IFERROR(VLOOKUP(G1174,Store_Map!$A$2:$I$100,4,FALSE),"")</f>
        <v>0</v>
      </c>
      <c r="J1174">
        <f>IFERROR(VLOOKUP(G1174,Store_Map!$A$2:$I$100,5,FALSE),"")</f>
        <v>0</v>
      </c>
      <c r="K1174">
        <f>IFERROR(VLOOKUP(G1174,Store_Map!$A$2:$I$100,6,FALSE),"")</f>
        <v>0</v>
      </c>
      <c r="L1174">
        <f>IFERROR(VLOOKUP(G1174,Store_Map!$A$2:$I$100,7,FALSE),"")</f>
        <v>0</v>
      </c>
      <c r="M1174">
        <f>IFERROR(VLOOKUP(G1174,Store_Map!$A$2:$I$100,8,FALSE),"")</f>
        <v>0</v>
      </c>
      <c r="N1174">
        <f t="shared" si="162"/>
        <v>0</v>
      </c>
      <c r="O1174" t="str">
        <f t="shared" si="163"/>
        <v>PASS</v>
      </c>
      <c r="P1174" t="str">
        <f t="shared" si="164"/>
        <v>PASS</v>
      </c>
      <c r="Q1174" t="str">
        <f t="shared" si="165"/>
        <v>PASS</v>
      </c>
      <c r="R1174" t="str">
        <f t="shared" si="166"/>
        <v>PASS</v>
      </c>
      <c r="S1174" t="str">
        <f t="shared" si="167"/>
        <v>PASS</v>
      </c>
      <c r="T1174">
        <f t="shared" si="168"/>
        <v>100</v>
      </c>
      <c r="U1174" t="str">
        <f t="shared" si="169"/>
        <v>Low</v>
      </c>
      <c r="V1174" t="str">
        <f t="shared" si="170"/>
        <v>Clean</v>
      </c>
    </row>
    <row r="1175" spans="1:22" x14ac:dyDescent="0.3">
      <c r="A1175" t="str">
        <f>Raw_Data!A1175</f>
        <v>6244300</v>
      </c>
      <c r="B1175">
        <f>Raw_Data!B1175</f>
        <v>45670</v>
      </c>
      <c r="C1175" t="str">
        <f>Raw_Data!C1175</f>
        <v>BACLOFEN 10 MG TABLET</v>
      </c>
      <c r="D1175" t="str">
        <f>Raw_Data!D1175</f>
        <v>52817032000</v>
      </c>
      <c r="E1175" t="str">
        <f>Raw_Data!E1175</f>
        <v>BYNE, EDMUND</v>
      </c>
      <c r="F1175" t="str">
        <f>Raw_Data!F1175</f>
        <v>1033186648</v>
      </c>
      <c r="G1175" t="str">
        <f>Raw_Data!H1175</f>
        <v>0</v>
      </c>
      <c r="H1175">
        <f>IFERROR(VLOOKUP(G1175,Store_Map!$A$2:$I$100,3,FALSE),"")</f>
        <v>0</v>
      </c>
      <c r="I1175">
        <f>IFERROR(VLOOKUP(G1175,Store_Map!$A$2:$I$100,4,FALSE),"")</f>
        <v>0</v>
      </c>
      <c r="J1175">
        <f>IFERROR(VLOOKUP(G1175,Store_Map!$A$2:$I$100,5,FALSE),"")</f>
        <v>0</v>
      </c>
      <c r="K1175">
        <f>IFERROR(VLOOKUP(G1175,Store_Map!$A$2:$I$100,6,FALSE),"")</f>
        <v>0</v>
      </c>
      <c r="L1175">
        <f>IFERROR(VLOOKUP(G1175,Store_Map!$A$2:$I$100,7,FALSE),"")</f>
        <v>0</v>
      </c>
      <c r="M1175">
        <f>IFERROR(VLOOKUP(G1175,Store_Map!$A$2:$I$100,8,FALSE),"")</f>
        <v>0</v>
      </c>
      <c r="N1175">
        <f t="shared" si="162"/>
        <v>0</v>
      </c>
      <c r="O1175" t="str">
        <f t="shared" si="163"/>
        <v>PASS</v>
      </c>
      <c r="P1175" t="str">
        <f t="shared" si="164"/>
        <v>PASS</v>
      </c>
      <c r="Q1175" t="str">
        <f t="shared" si="165"/>
        <v>PASS</v>
      </c>
      <c r="R1175" t="str">
        <f t="shared" si="166"/>
        <v>PASS</v>
      </c>
      <c r="S1175" t="str">
        <f t="shared" si="167"/>
        <v>PASS</v>
      </c>
      <c r="T1175">
        <f t="shared" si="168"/>
        <v>100</v>
      </c>
      <c r="U1175" t="str">
        <f t="shared" si="169"/>
        <v>Low</v>
      </c>
      <c r="V1175" t="str">
        <f t="shared" si="170"/>
        <v>Clean</v>
      </c>
    </row>
    <row r="1176" spans="1:22" x14ac:dyDescent="0.3">
      <c r="A1176" t="str">
        <f>Raw_Data!A1176</f>
        <v>6244302</v>
      </c>
      <c r="B1176">
        <f>Raw_Data!B1176</f>
        <v>45670</v>
      </c>
      <c r="C1176" t="str">
        <f>Raw_Data!C1176</f>
        <v>IBUPROFEN 800 MG TABLET</v>
      </c>
      <c r="D1176" t="str">
        <f>Raw_Data!D1176</f>
        <v>59651036205</v>
      </c>
      <c r="E1176" t="str">
        <f>Raw_Data!E1176</f>
        <v>BYNE, EDMUND</v>
      </c>
      <c r="F1176" t="str">
        <f>Raw_Data!F1176</f>
        <v>1033186648</v>
      </c>
      <c r="G1176" t="str">
        <f>Raw_Data!H1176</f>
        <v>0</v>
      </c>
      <c r="H1176">
        <f>IFERROR(VLOOKUP(G1176,Store_Map!$A$2:$I$100,3,FALSE),"")</f>
        <v>0</v>
      </c>
      <c r="I1176">
        <f>IFERROR(VLOOKUP(G1176,Store_Map!$A$2:$I$100,4,FALSE),"")</f>
        <v>0</v>
      </c>
      <c r="J1176">
        <f>IFERROR(VLOOKUP(G1176,Store_Map!$A$2:$I$100,5,FALSE),"")</f>
        <v>0</v>
      </c>
      <c r="K1176">
        <f>IFERROR(VLOOKUP(G1176,Store_Map!$A$2:$I$100,6,FALSE),"")</f>
        <v>0</v>
      </c>
      <c r="L1176">
        <f>IFERROR(VLOOKUP(G1176,Store_Map!$A$2:$I$100,7,FALSE),"")</f>
        <v>0</v>
      </c>
      <c r="M1176">
        <f>IFERROR(VLOOKUP(G1176,Store_Map!$A$2:$I$100,8,FALSE),"")</f>
        <v>0</v>
      </c>
      <c r="N1176">
        <f t="shared" si="162"/>
        <v>0</v>
      </c>
      <c r="O1176" t="str">
        <f t="shared" si="163"/>
        <v>PASS</v>
      </c>
      <c r="P1176" t="str">
        <f t="shared" si="164"/>
        <v>PASS</v>
      </c>
      <c r="Q1176" t="str">
        <f t="shared" si="165"/>
        <v>PASS</v>
      </c>
      <c r="R1176" t="str">
        <f t="shared" si="166"/>
        <v>PASS</v>
      </c>
      <c r="S1176" t="str">
        <f t="shared" si="167"/>
        <v>PASS</v>
      </c>
      <c r="T1176">
        <f t="shared" si="168"/>
        <v>100</v>
      </c>
      <c r="U1176" t="str">
        <f t="shared" si="169"/>
        <v>Low</v>
      </c>
      <c r="V1176" t="str">
        <f t="shared" si="170"/>
        <v>Clean</v>
      </c>
    </row>
    <row r="1177" spans="1:22" x14ac:dyDescent="0.3">
      <c r="A1177" t="str">
        <f>Raw_Data!A1177</f>
        <v>6246158</v>
      </c>
      <c r="B1177">
        <f>Raw_Data!B1177</f>
        <v>45670</v>
      </c>
      <c r="C1177" t="str">
        <f>Raw_Data!C1177</f>
        <v>AMLODIPINE BESYLATE 10 MG T</v>
      </c>
      <c r="D1177" t="str">
        <f>Raw_Data!D1177</f>
        <v>69097012815</v>
      </c>
      <c r="E1177" t="str">
        <f>Raw_Data!E1177</f>
        <v>GIBBS, JON</v>
      </c>
      <c r="F1177" t="str">
        <f>Raw_Data!F1177</f>
        <v>1700896156</v>
      </c>
      <c r="G1177" t="str">
        <f>Raw_Data!H1177</f>
        <v>0</v>
      </c>
      <c r="H1177">
        <f>IFERROR(VLOOKUP(G1177,Store_Map!$A$2:$I$100,3,FALSE),"")</f>
        <v>0</v>
      </c>
      <c r="I1177">
        <f>IFERROR(VLOOKUP(G1177,Store_Map!$A$2:$I$100,4,FALSE),"")</f>
        <v>0</v>
      </c>
      <c r="J1177">
        <f>IFERROR(VLOOKUP(G1177,Store_Map!$A$2:$I$100,5,FALSE),"")</f>
        <v>0</v>
      </c>
      <c r="K1177">
        <f>IFERROR(VLOOKUP(G1177,Store_Map!$A$2:$I$100,6,FALSE),"")</f>
        <v>0</v>
      </c>
      <c r="L1177">
        <f>IFERROR(VLOOKUP(G1177,Store_Map!$A$2:$I$100,7,FALSE),"")</f>
        <v>0</v>
      </c>
      <c r="M1177">
        <f>IFERROR(VLOOKUP(G1177,Store_Map!$A$2:$I$100,8,FALSE),"")</f>
        <v>0</v>
      </c>
      <c r="N1177">
        <f t="shared" si="162"/>
        <v>0</v>
      </c>
      <c r="O1177" t="str">
        <f t="shared" si="163"/>
        <v>PASS</v>
      </c>
      <c r="P1177" t="str">
        <f t="shared" si="164"/>
        <v>PASS</v>
      </c>
      <c r="Q1177" t="str">
        <f t="shared" si="165"/>
        <v>PASS</v>
      </c>
      <c r="R1177" t="str">
        <f t="shared" si="166"/>
        <v>PASS</v>
      </c>
      <c r="S1177" t="str">
        <f t="shared" si="167"/>
        <v>PASS</v>
      </c>
      <c r="T1177">
        <f t="shared" si="168"/>
        <v>100</v>
      </c>
      <c r="U1177" t="str">
        <f t="shared" si="169"/>
        <v>Low</v>
      </c>
      <c r="V1177" t="str">
        <f t="shared" si="170"/>
        <v>Clean</v>
      </c>
    </row>
    <row r="1178" spans="1:22" x14ac:dyDescent="0.3">
      <c r="A1178" t="str">
        <f>Raw_Data!A1178</f>
        <v>6246159</v>
      </c>
      <c r="B1178">
        <f>Raw_Data!B1178</f>
        <v>45670</v>
      </c>
      <c r="C1178" t="str">
        <f>Raw_Data!C1178</f>
        <v>ATORVASTATIN 40 MG TABLET</v>
      </c>
      <c r="D1178" t="str">
        <f>Raw_Data!D1178</f>
        <v>67877051310</v>
      </c>
      <c r="E1178" t="str">
        <f>Raw_Data!E1178</f>
        <v>GIBBS, JON</v>
      </c>
      <c r="F1178" t="str">
        <f>Raw_Data!F1178</f>
        <v>1700896156</v>
      </c>
      <c r="G1178" t="str">
        <f>Raw_Data!H1178</f>
        <v>0</v>
      </c>
      <c r="H1178">
        <f>IFERROR(VLOOKUP(G1178,Store_Map!$A$2:$I$100,3,FALSE),"")</f>
        <v>0</v>
      </c>
      <c r="I1178">
        <f>IFERROR(VLOOKUP(G1178,Store_Map!$A$2:$I$100,4,FALSE),"")</f>
        <v>0</v>
      </c>
      <c r="J1178">
        <f>IFERROR(VLOOKUP(G1178,Store_Map!$A$2:$I$100,5,FALSE),"")</f>
        <v>0</v>
      </c>
      <c r="K1178">
        <f>IFERROR(VLOOKUP(G1178,Store_Map!$A$2:$I$100,6,FALSE),"")</f>
        <v>0</v>
      </c>
      <c r="L1178">
        <f>IFERROR(VLOOKUP(G1178,Store_Map!$A$2:$I$100,7,FALSE),"")</f>
        <v>0</v>
      </c>
      <c r="M1178">
        <f>IFERROR(VLOOKUP(G1178,Store_Map!$A$2:$I$100,8,FALSE),"")</f>
        <v>0</v>
      </c>
      <c r="N1178">
        <f t="shared" si="162"/>
        <v>0</v>
      </c>
      <c r="O1178" t="str">
        <f t="shared" si="163"/>
        <v>PASS</v>
      </c>
      <c r="P1178" t="str">
        <f t="shared" si="164"/>
        <v>PASS</v>
      </c>
      <c r="Q1178" t="str">
        <f t="shared" si="165"/>
        <v>PASS</v>
      </c>
      <c r="R1178" t="str">
        <f t="shared" si="166"/>
        <v>PASS</v>
      </c>
      <c r="S1178" t="str">
        <f t="shared" si="167"/>
        <v>PASS</v>
      </c>
      <c r="T1178">
        <f t="shared" si="168"/>
        <v>100</v>
      </c>
      <c r="U1178" t="str">
        <f t="shared" si="169"/>
        <v>Low</v>
      </c>
      <c r="V1178" t="str">
        <f t="shared" si="170"/>
        <v>Clean</v>
      </c>
    </row>
    <row r="1179" spans="1:22" x14ac:dyDescent="0.3">
      <c r="A1179" t="str">
        <f>Raw_Data!A1179</f>
        <v>6246167</v>
      </c>
      <c r="B1179">
        <f>Raw_Data!B1179</f>
        <v>45670</v>
      </c>
      <c r="C1179" t="str">
        <f>Raw_Data!C1179</f>
        <v>*ANASTROZOLE 1 MG TABLET</v>
      </c>
      <c r="D1179" t="str">
        <f>Raw_Data!D1179</f>
        <v>68382020906</v>
      </c>
      <c r="E1179" t="str">
        <f>Raw_Data!E1179</f>
        <v>Parikh, Jigarkumar</v>
      </c>
      <c r="F1179" t="str">
        <f>Raw_Data!F1179</f>
        <v>1073775722</v>
      </c>
      <c r="G1179" t="str">
        <f>Raw_Data!H1179</f>
        <v>0</v>
      </c>
      <c r="H1179">
        <f>IFERROR(VLOOKUP(G1179,Store_Map!$A$2:$I$100,3,FALSE),"")</f>
        <v>0</v>
      </c>
      <c r="I1179">
        <f>IFERROR(VLOOKUP(G1179,Store_Map!$A$2:$I$100,4,FALSE),"")</f>
        <v>0</v>
      </c>
      <c r="J1179">
        <f>IFERROR(VLOOKUP(G1179,Store_Map!$A$2:$I$100,5,FALSE),"")</f>
        <v>0</v>
      </c>
      <c r="K1179">
        <f>IFERROR(VLOOKUP(G1179,Store_Map!$A$2:$I$100,6,FALSE),"")</f>
        <v>0</v>
      </c>
      <c r="L1179">
        <f>IFERROR(VLOOKUP(G1179,Store_Map!$A$2:$I$100,7,FALSE),"")</f>
        <v>0</v>
      </c>
      <c r="M1179">
        <f>IFERROR(VLOOKUP(G1179,Store_Map!$A$2:$I$100,8,FALSE),"")</f>
        <v>0</v>
      </c>
      <c r="N1179">
        <f t="shared" si="162"/>
        <v>0</v>
      </c>
      <c r="O1179" t="str">
        <f t="shared" si="163"/>
        <v>PASS</v>
      </c>
      <c r="P1179" t="str">
        <f t="shared" si="164"/>
        <v>PASS</v>
      </c>
      <c r="Q1179" t="str">
        <f t="shared" si="165"/>
        <v>PASS</v>
      </c>
      <c r="R1179" t="str">
        <f t="shared" si="166"/>
        <v>PASS</v>
      </c>
      <c r="S1179" t="str">
        <f t="shared" si="167"/>
        <v>PASS</v>
      </c>
      <c r="T1179">
        <f t="shared" si="168"/>
        <v>100</v>
      </c>
      <c r="U1179" t="str">
        <f t="shared" si="169"/>
        <v>Low</v>
      </c>
      <c r="V1179" t="str">
        <f t="shared" si="170"/>
        <v>Clean</v>
      </c>
    </row>
    <row r="1180" spans="1:22" x14ac:dyDescent="0.3">
      <c r="A1180" t="str">
        <f>Raw_Data!A1180</f>
        <v>6246767</v>
      </c>
      <c r="B1180">
        <f>Raw_Data!B1180</f>
        <v>45670</v>
      </c>
      <c r="C1180" t="str">
        <f>Raw_Data!C1180</f>
        <v>OMEPRAZOLE DR 20 MG CAPSULE</v>
      </c>
      <c r="D1180" t="str">
        <f>Raw_Data!D1180</f>
        <v>68382041205</v>
      </c>
      <c r="E1180" t="str">
        <f>Raw_Data!E1180</f>
        <v>GIBBS, JON</v>
      </c>
      <c r="F1180" t="str">
        <f>Raw_Data!F1180</f>
        <v>1700896156</v>
      </c>
      <c r="G1180" t="str">
        <f>Raw_Data!H1180</f>
        <v>0</v>
      </c>
      <c r="H1180">
        <f>IFERROR(VLOOKUP(G1180,Store_Map!$A$2:$I$100,3,FALSE),"")</f>
        <v>0</v>
      </c>
      <c r="I1180">
        <f>IFERROR(VLOOKUP(G1180,Store_Map!$A$2:$I$100,4,FALSE),"")</f>
        <v>0</v>
      </c>
      <c r="J1180">
        <f>IFERROR(VLOOKUP(G1180,Store_Map!$A$2:$I$100,5,FALSE),"")</f>
        <v>0</v>
      </c>
      <c r="K1180">
        <f>IFERROR(VLOOKUP(G1180,Store_Map!$A$2:$I$100,6,FALSE),"")</f>
        <v>0</v>
      </c>
      <c r="L1180">
        <f>IFERROR(VLOOKUP(G1180,Store_Map!$A$2:$I$100,7,FALSE),"")</f>
        <v>0</v>
      </c>
      <c r="M1180">
        <f>IFERROR(VLOOKUP(G1180,Store_Map!$A$2:$I$100,8,FALSE),"")</f>
        <v>0</v>
      </c>
      <c r="N1180">
        <f t="shared" si="162"/>
        <v>0</v>
      </c>
      <c r="O1180" t="str">
        <f t="shared" si="163"/>
        <v>PASS</v>
      </c>
      <c r="P1180" t="str">
        <f t="shared" si="164"/>
        <v>PASS</v>
      </c>
      <c r="Q1180" t="str">
        <f t="shared" si="165"/>
        <v>PASS</v>
      </c>
      <c r="R1180" t="str">
        <f t="shared" si="166"/>
        <v>PASS</v>
      </c>
      <c r="S1180" t="str">
        <f t="shared" si="167"/>
        <v>PASS</v>
      </c>
      <c r="T1180">
        <f t="shared" si="168"/>
        <v>100</v>
      </c>
      <c r="U1180" t="str">
        <f t="shared" si="169"/>
        <v>Low</v>
      </c>
      <c r="V1180" t="str">
        <f t="shared" si="170"/>
        <v>Clean</v>
      </c>
    </row>
    <row r="1181" spans="1:22" x14ac:dyDescent="0.3">
      <c r="A1181" t="str">
        <f>Raw_Data!A1181</f>
        <v>6251718</v>
      </c>
      <c r="B1181">
        <f>Raw_Data!B1181</f>
        <v>45670</v>
      </c>
      <c r="C1181" t="str">
        <f>Raw_Data!C1181</f>
        <v>HYDRALAZINE 50 MG TABLET</v>
      </c>
      <c r="D1181" t="str">
        <f>Raw_Data!D1181</f>
        <v>50111032803</v>
      </c>
      <c r="E1181" t="str">
        <f>Raw_Data!E1181</f>
        <v>BYNE, EDMUND</v>
      </c>
      <c r="F1181" t="str">
        <f>Raw_Data!F1181</f>
        <v>1033186648</v>
      </c>
      <c r="G1181" t="str">
        <f>Raw_Data!H1181</f>
        <v>0</v>
      </c>
      <c r="H1181">
        <f>IFERROR(VLOOKUP(G1181,Store_Map!$A$2:$I$100,3,FALSE),"")</f>
        <v>0</v>
      </c>
      <c r="I1181">
        <f>IFERROR(VLOOKUP(G1181,Store_Map!$A$2:$I$100,4,FALSE),"")</f>
        <v>0</v>
      </c>
      <c r="J1181">
        <f>IFERROR(VLOOKUP(G1181,Store_Map!$A$2:$I$100,5,FALSE),"")</f>
        <v>0</v>
      </c>
      <c r="K1181">
        <f>IFERROR(VLOOKUP(G1181,Store_Map!$A$2:$I$100,6,FALSE),"")</f>
        <v>0</v>
      </c>
      <c r="L1181">
        <f>IFERROR(VLOOKUP(G1181,Store_Map!$A$2:$I$100,7,FALSE),"")</f>
        <v>0</v>
      </c>
      <c r="M1181">
        <f>IFERROR(VLOOKUP(G1181,Store_Map!$A$2:$I$100,8,FALSE),"")</f>
        <v>0</v>
      </c>
      <c r="N1181">
        <f t="shared" si="162"/>
        <v>0</v>
      </c>
      <c r="O1181" t="str">
        <f t="shared" si="163"/>
        <v>PASS</v>
      </c>
      <c r="P1181" t="str">
        <f t="shared" si="164"/>
        <v>PASS</v>
      </c>
      <c r="Q1181" t="str">
        <f t="shared" si="165"/>
        <v>PASS</v>
      </c>
      <c r="R1181" t="str">
        <f t="shared" si="166"/>
        <v>PASS</v>
      </c>
      <c r="S1181" t="str">
        <f t="shared" si="167"/>
        <v>PASS</v>
      </c>
      <c r="T1181">
        <f t="shared" si="168"/>
        <v>100</v>
      </c>
      <c r="U1181" t="str">
        <f t="shared" si="169"/>
        <v>Low</v>
      </c>
      <c r="V1181" t="str">
        <f t="shared" si="170"/>
        <v>Clean</v>
      </c>
    </row>
    <row r="1182" spans="1:22" x14ac:dyDescent="0.3">
      <c r="A1182" t="str">
        <f>Raw_Data!A1182</f>
        <v>6251373</v>
      </c>
      <c r="B1182">
        <f>Raw_Data!B1182</f>
        <v>45670</v>
      </c>
      <c r="C1182" t="str">
        <f>Raw_Data!C1182</f>
        <v>ATORVASTATIN 20 MG TABLET</v>
      </c>
      <c r="D1182" t="str">
        <f>Raw_Data!D1182</f>
        <v>60505257908</v>
      </c>
      <c r="E1182" t="str">
        <f>Raw_Data!E1182</f>
        <v>BYNE, EDMUND</v>
      </c>
      <c r="F1182" t="str">
        <f>Raw_Data!F1182</f>
        <v>1033186648</v>
      </c>
      <c r="G1182" t="str">
        <f>Raw_Data!H1182</f>
        <v>0</v>
      </c>
      <c r="H1182">
        <f>IFERROR(VLOOKUP(G1182,Store_Map!$A$2:$I$100,3,FALSE),"")</f>
        <v>0</v>
      </c>
      <c r="I1182">
        <f>IFERROR(VLOOKUP(G1182,Store_Map!$A$2:$I$100,4,FALSE),"")</f>
        <v>0</v>
      </c>
      <c r="J1182">
        <f>IFERROR(VLOOKUP(G1182,Store_Map!$A$2:$I$100,5,FALSE),"")</f>
        <v>0</v>
      </c>
      <c r="K1182">
        <f>IFERROR(VLOOKUP(G1182,Store_Map!$A$2:$I$100,6,FALSE),"")</f>
        <v>0</v>
      </c>
      <c r="L1182">
        <f>IFERROR(VLOOKUP(G1182,Store_Map!$A$2:$I$100,7,FALSE),"")</f>
        <v>0</v>
      </c>
      <c r="M1182">
        <f>IFERROR(VLOOKUP(G1182,Store_Map!$A$2:$I$100,8,FALSE),"")</f>
        <v>0</v>
      </c>
      <c r="N1182">
        <f t="shared" si="162"/>
        <v>0</v>
      </c>
      <c r="O1182" t="str">
        <f t="shared" si="163"/>
        <v>PASS</v>
      </c>
      <c r="P1182" t="str">
        <f t="shared" si="164"/>
        <v>PASS</v>
      </c>
      <c r="Q1182" t="str">
        <f t="shared" si="165"/>
        <v>PASS</v>
      </c>
      <c r="R1182" t="str">
        <f t="shared" si="166"/>
        <v>PASS</v>
      </c>
      <c r="S1182" t="str">
        <f t="shared" si="167"/>
        <v>PASS</v>
      </c>
      <c r="T1182">
        <f t="shared" si="168"/>
        <v>100</v>
      </c>
      <c r="U1182" t="str">
        <f t="shared" si="169"/>
        <v>Low</v>
      </c>
      <c r="V1182" t="str">
        <f t="shared" si="170"/>
        <v>Clean</v>
      </c>
    </row>
    <row r="1183" spans="1:22" x14ac:dyDescent="0.3">
      <c r="A1183" t="str">
        <f>Raw_Data!A1183</f>
        <v>6251719</v>
      </c>
      <c r="B1183">
        <f>Raw_Data!B1183</f>
        <v>45670</v>
      </c>
      <c r="C1183" t="str">
        <f>Raw_Data!C1183</f>
        <v>FLUCONAZOLE 150 MG TABLET</v>
      </c>
      <c r="D1183" t="str">
        <f>Raw_Data!D1183</f>
        <v>57237000511</v>
      </c>
      <c r="E1183" t="str">
        <f>Raw_Data!E1183</f>
        <v>BYNE, EDMUND</v>
      </c>
      <c r="F1183" t="str">
        <f>Raw_Data!F1183</f>
        <v>1033186648</v>
      </c>
      <c r="G1183" t="str">
        <f>Raw_Data!H1183</f>
        <v>0</v>
      </c>
      <c r="H1183">
        <f>IFERROR(VLOOKUP(G1183,Store_Map!$A$2:$I$100,3,FALSE),"")</f>
        <v>0</v>
      </c>
      <c r="I1183">
        <f>IFERROR(VLOOKUP(G1183,Store_Map!$A$2:$I$100,4,FALSE),"")</f>
        <v>0</v>
      </c>
      <c r="J1183">
        <f>IFERROR(VLOOKUP(G1183,Store_Map!$A$2:$I$100,5,FALSE),"")</f>
        <v>0</v>
      </c>
      <c r="K1183">
        <f>IFERROR(VLOOKUP(G1183,Store_Map!$A$2:$I$100,6,FALSE),"")</f>
        <v>0</v>
      </c>
      <c r="L1183">
        <f>IFERROR(VLOOKUP(G1183,Store_Map!$A$2:$I$100,7,FALSE),"")</f>
        <v>0</v>
      </c>
      <c r="M1183">
        <f>IFERROR(VLOOKUP(G1183,Store_Map!$A$2:$I$100,8,FALSE),"")</f>
        <v>0</v>
      </c>
      <c r="N1183">
        <f t="shared" si="162"/>
        <v>0</v>
      </c>
      <c r="O1183" t="str">
        <f t="shared" si="163"/>
        <v>PASS</v>
      </c>
      <c r="P1183" t="str">
        <f t="shared" si="164"/>
        <v>PASS</v>
      </c>
      <c r="Q1183" t="str">
        <f t="shared" si="165"/>
        <v>PASS</v>
      </c>
      <c r="R1183" t="str">
        <f t="shared" si="166"/>
        <v>PASS</v>
      </c>
      <c r="S1183" t="str">
        <f t="shared" si="167"/>
        <v>PASS</v>
      </c>
      <c r="T1183">
        <f t="shared" si="168"/>
        <v>100</v>
      </c>
      <c r="U1183" t="str">
        <f t="shared" si="169"/>
        <v>Low</v>
      </c>
      <c r="V1183" t="str">
        <f t="shared" si="170"/>
        <v>Clean</v>
      </c>
    </row>
    <row r="1184" spans="1:22" x14ac:dyDescent="0.3">
      <c r="A1184" t="str">
        <f>Raw_Data!A1184</f>
        <v>6251720</v>
      </c>
      <c r="B1184">
        <f>Raw_Data!B1184</f>
        <v>45670</v>
      </c>
      <c r="C1184" t="str">
        <f>Raw_Data!C1184</f>
        <v>SERTRALINE HCL 100 MG TABLE</v>
      </c>
      <c r="D1184" t="str">
        <f>Raw_Data!D1184</f>
        <v>65862001305</v>
      </c>
      <c r="E1184" t="str">
        <f>Raw_Data!E1184</f>
        <v>STEINER, DAVID</v>
      </c>
      <c r="F1184" t="str">
        <f>Raw_Data!F1184</f>
        <v>1972508802</v>
      </c>
      <c r="G1184" t="str">
        <f>Raw_Data!H1184</f>
        <v>0</v>
      </c>
      <c r="H1184">
        <f>IFERROR(VLOOKUP(G1184,Store_Map!$A$2:$I$100,3,FALSE),"")</f>
        <v>0</v>
      </c>
      <c r="I1184">
        <f>IFERROR(VLOOKUP(G1184,Store_Map!$A$2:$I$100,4,FALSE),"")</f>
        <v>0</v>
      </c>
      <c r="J1184">
        <f>IFERROR(VLOOKUP(G1184,Store_Map!$A$2:$I$100,5,FALSE),"")</f>
        <v>0</v>
      </c>
      <c r="K1184">
        <f>IFERROR(VLOOKUP(G1184,Store_Map!$A$2:$I$100,6,FALSE),"")</f>
        <v>0</v>
      </c>
      <c r="L1184">
        <f>IFERROR(VLOOKUP(G1184,Store_Map!$A$2:$I$100,7,FALSE),"")</f>
        <v>0</v>
      </c>
      <c r="M1184">
        <f>IFERROR(VLOOKUP(G1184,Store_Map!$A$2:$I$100,8,FALSE),"")</f>
        <v>0</v>
      </c>
      <c r="N1184">
        <f t="shared" si="162"/>
        <v>0</v>
      </c>
      <c r="O1184" t="str">
        <f t="shared" si="163"/>
        <v>PASS</v>
      </c>
      <c r="P1184" t="str">
        <f t="shared" si="164"/>
        <v>PASS</v>
      </c>
      <c r="Q1184" t="str">
        <f t="shared" si="165"/>
        <v>PASS</v>
      </c>
      <c r="R1184" t="str">
        <f t="shared" si="166"/>
        <v>PASS</v>
      </c>
      <c r="S1184" t="str">
        <f t="shared" si="167"/>
        <v>PASS</v>
      </c>
      <c r="T1184">
        <f t="shared" si="168"/>
        <v>100</v>
      </c>
      <c r="U1184" t="str">
        <f t="shared" si="169"/>
        <v>Low</v>
      </c>
      <c r="V1184" t="str">
        <f t="shared" si="170"/>
        <v>Clean</v>
      </c>
    </row>
    <row r="1185" spans="1:22" x14ac:dyDescent="0.3">
      <c r="A1185" t="str">
        <f>Raw_Data!A1185</f>
        <v>6249871</v>
      </c>
      <c r="B1185">
        <f>Raw_Data!B1185</f>
        <v>45670</v>
      </c>
      <c r="C1185" t="str">
        <f>Raw_Data!C1185</f>
        <v>TIVICAY 50 MG TABLET</v>
      </c>
      <c r="D1185" t="str">
        <f>Raw_Data!D1185</f>
        <v>49702022813</v>
      </c>
      <c r="E1185" t="str">
        <f>Raw_Data!E1185</f>
        <v>DAVIS, KEPLER</v>
      </c>
      <c r="F1185" t="str">
        <f>Raw_Data!F1185</f>
        <v>1740357425</v>
      </c>
      <c r="G1185" t="str">
        <f>Raw_Data!H1185</f>
        <v>0</v>
      </c>
      <c r="H1185">
        <f>IFERROR(VLOOKUP(G1185,Store_Map!$A$2:$I$100,3,FALSE),"")</f>
        <v>0</v>
      </c>
      <c r="I1185">
        <f>IFERROR(VLOOKUP(G1185,Store_Map!$A$2:$I$100,4,FALSE),"")</f>
        <v>0</v>
      </c>
      <c r="J1185">
        <f>IFERROR(VLOOKUP(G1185,Store_Map!$A$2:$I$100,5,FALSE),"")</f>
        <v>0</v>
      </c>
      <c r="K1185">
        <f>IFERROR(VLOOKUP(G1185,Store_Map!$A$2:$I$100,6,FALSE),"")</f>
        <v>0</v>
      </c>
      <c r="L1185">
        <f>IFERROR(VLOOKUP(G1185,Store_Map!$A$2:$I$100,7,FALSE),"")</f>
        <v>0</v>
      </c>
      <c r="M1185">
        <f>IFERROR(VLOOKUP(G1185,Store_Map!$A$2:$I$100,8,FALSE),"")</f>
        <v>0</v>
      </c>
      <c r="N1185">
        <f t="shared" si="162"/>
        <v>0</v>
      </c>
      <c r="O1185" t="str">
        <f t="shared" si="163"/>
        <v>PASS</v>
      </c>
      <c r="P1185" t="str">
        <f t="shared" si="164"/>
        <v>PASS</v>
      </c>
      <c r="Q1185" t="str">
        <f t="shared" si="165"/>
        <v>PASS</v>
      </c>
      <c r="R1185" t="str">
        <f t="shared" si="166"/>
        <v>PASS</v>
      </c>
      <c r="S1185" t="str">
        <f t="shared" si="167"/>
        <v>PASS</v>
      </c>
      <c r="T1185">
        <f t="shared" si="168"/>
        <v>100</v>
      </c>
      <c r="U1185" t="str">
        <f t="shared" si="169"/>
        <v>Low</v>
      </c>
      <c r="V1185" t="str">
        <f t="shared" si="170"/>
        <v>Clean</v>
      </c>
    </row>
    <row r="1186" spans="1:22" x14ac:dyDescent="0.3">
      <c r="A1186" t="str">
        <f>Raw_Data!A1186</f>
        <v>6251724</v>
      </c>
      <c r="B1186">
        <f>Raw_Data!B1186</f>
        <v>45670</v>
      </c>
      <c r="C1186" t="str">
        <f>Raw_Data!C1186</f>
        <v>MEDROXYPROGESTERONE 10 MG T</v>
      </c>
      <c r="D1186" t="str">
        <f>Raw_Data!D1186</f>
        <v>555077902</v>
      </c>
      <c r="E1186" t="str">
        <f>Raw_Data!E1186</f>
        <v>GIBBS, JON</v>
      </c>
      <c r="F1186" t="str">
        <f>Raw_Data!F1186</f>
        <v>1700896156</v>
      </c>
      <c r="G1186" t="str">
        <f>Raw_Data!H1186</f>
        <v>0</v>
      </c>
      <c r="H1186">
        <f>IFERROR(VLOOKUP(G1186,Store_Map!$A$2:$I$100,3,FALSE),"")</f>
        <v>0</v>
      </c>
      <c r="I1186">
        <f>IFERROR(VLOOKUP(G1186,Store_Map!$A$2:$I$100,4,FALSE),"")</f>
        <v>0</v>
      </c>
      <c r="J1186">
        <f>IFERROR(VLOOKUP(G1186,Store_Map!$A$2:$I$100,5,FALSE),"")</f>
        <v>0</v>
      </c>
      <c r="K1186">
        <f>IFERROR(VLOOKUP(G1186,Store_Map!$A$2:$I$100,6,FALSE),"")</f>
        <v>0</v>
      </c>
      <c r="L1186">
        <f>IFERROR(VLOOKUP(G1186,Store_Map!$A$2:$I$100,7,FALSE),"")</f>
        <v>0</v>
      </c>
      <c r="M1186">
        <f>IFERROR(VLOOKUP(G1186,Store_Map!$A$2:$I$100,8,FALSE),"")</f>
        <v>0</v>
      </c>
      <c r="N1186">
        <f t="shared" si="162"/>
        <v>0</v>
      </c>
      <c r="O1186" t="str">
        <f t="shared" si="163"/>
        <v>PASS</v>
      </c>
      <c r="P1186" t="str">
        <f t="shared" si="164"/>
        <v>REVIEW</v>
      </c>
      <c r="Q1186" t="str">
        <f t="shared" si="165"/>
        <v>PASS</v>
      </c>
      <c r="R1186" t="str">
        <f t="shared" si="166"/>
        <v>PASS</v>
      </c>
      <c r="S1186" t="str">
        <f t="shared" si="167"/>
        <v>REVIEW</v>
      </c>
      <c r="T1186">
        <f t="shared" si="168"/>
        <v>90</v>
      </c>
      <c r="U1186" t="str">
        <f t="shared" si="169"/>
        <v>Low</v>
      </c>
      <c r="V1186" t="str">
        <f t="shared" si="170"/>
        <v>Invalid NDC</v>
      </c>
    </row>
    <row r="1187" spans="1:22" x14ac:dyDescent="0.3">
      <c r="A1187" t="str">
        <f>Raw_Data!A1187</f>
        <v>6251725</v>
      </c>
      <c r="B1187">
        <f>Raw_Data!B1187</f>
        <v>45670</v>
      </c>
      <c r="C1187" t="str">
        <f>Raw_Data!C1187</f>
        <v>LANTUS SOLOSTAR 100 UNIT/ML</v>
      </c>
      <c r="D1187" t="str">
        <f>Raw_Data!D1187</f>
        <v>88221905</v>
      </c>
      <c r="E1187" t="str">
        <f>Raw_Data!E1187</f>
        <v>BYNE, EDMUND</v>
      </c>
      <c r="F1187" t="str">
        <f>Raw_Data!F1187</f>
        <v>1033186648</v>
      </c>
      <c r="G1187" t="str">
        <f>Raw_Data!H1187</f>
        <v>0</v>
      </c>
      <c r="H1187">
        <f>IFERROR(VLOOKUP(G1187,Store_Map!$A$2:$I$100,3,FALSE),"")</f>
        <v>0</v>
      </c>
      <c r="I1187">
        <f>IFERROR(VLOOKUP(G1187,Store_Map!$A$2:$I$100,4,FALSE),"")</f>
        <v>0</v>
      </c>
      <c r="J1187">
        <f>IFERROR(VLOOKUP(G1187,Store_Map!$A$2:$I$100,5,FALSE),"")</f>
        <v>0</v>
      </c>
      <c r="K1187">
        <f>IFERROR(VLOOKUP(G1187,Store_Map!$A$2:$I$100,6,FALSE),"")</f>
        <v>0</v>
      </c>
      <c r="L1187">
        <f>IFERROR(VLOOKUP(G1187,Store_Map!$A$2:$I$100,7,FALSE),"")</f>
        <v>0</v>
      </c>
      <c r="M1187">
        <f>IFERROR(VLOOKUP(G1187,Store_Map!$A$2:$I$100,8,FALSE),"")</f>
        <v>0</v>
      </c>
      <c r="N1187">
        <f t="shared" si="162"/>
        <v>0</v>
      </c>
      <c r="O1187" t="str">
        <f t="shared" si="163"/>
        <v>PASS</v>
      </c>
      <c r="P1187" t="str">
        <f t="shared" si="164"/>
        <v>REVIEW</v>
      </c>
      <c r="Q1187" t="str">
        <f t="shared" si="165"/>
        <v>PASS</v>
      </c>
      <c r="R1187" t="str">
        <f t="shared" si="166"/>
        <v>PASS</v>
      </c>
      <c r="S1187" t="str">
        <f t="shared" si="167"/>
        <v>REVIEW</v>
      </c>
      <c r="T1187">
        <f t="shared" si="168"/>
        <v>90</v>
      </c>
      <c r="U1187" t="str">
        <f t="shared" si="169"/>
        <v>Low</v>
      </c>
      <c r="V1187" t="str">
        <f t="shared" si="170"/>
        <v>Invalid NDC</v>
      </c>
    </row>
    <row r="1188" spans="1:22" x14ac:dyDescent="0.3">
      <c r="A1188" t="str">
        <f>Raw_Data!A1188</f>
        <v>6251726</v>
      </c>
      <c r="B1188">
        <f>Raw_Data!B1188</f>
        <v>45670</v>
      </c>
      <c r="C1188" t="str">
        <f>Raw_Data!C1188</f>
        <v>ACCU-CHEK GUIDE MONITOR SYS</v>
      </c>
      <c r="D1188" t="str">
        <f>Raw_Data!D1188</f>
        <v>65702072910</v>
      </c>
      <c r="E1188" t="str">
        <f>Raw_Data!E1188</f>
        <v>Nicholson, Matthew</v>
      </c>
      <c r="F1188" t="str">
        <f>Raw_Data!F1188</f>
        <v>1962639823</v>
      </c>
      <c r="G1188" t="str">
        <f>Raw_Data!H1188</f>
        <v>0</v>
      </c>
      <c r="H1188">
        <f>IFERROR(VLOOKUP(G1188,Store_Map!$A$2:$I$100,3,FALSE),"")</f>
        <v>0</v>
      </c>
      <c r="I1188">
        <f>IFERROR(VLOOKUP(G1188,Store_Map!$A$2:$I$100,4,FALSE),"")</f>
        <v>0</v>
      </c>
      <c r="J1188">
        <f>IFERROR(VLOOKUP(G1188,Store_Map!$A$2:$I$100,5,FALSE),"")</f>
        <v>0</v>
      </c>
      <c r="K1188">
        <f>IFERROR(VLOOKUP(G1188,Store_Map!$A$2:$I$100,6,FALSE),"")</f>
        <v>0</v>
      </c>
      <c r="L1188">
        <f>IFERROR(VLOOKUP(G1188,Store_Map!$A$2:$I$100,7,FALSE),"")</f>
        <v>0</v>
      </c>
      <c r="M1188">
        <f>IFERROR(VLOOKUP(G1188,Store_Map!$A$2:$I$100,8,FALSE),"")</f>
        <v>0</v>
      </c>
      <c r="N1188">
        <f t="shared" si="162"/>
        <v>0</v>
      </c>
      <c r="O1188" t="str">
        <f t="shared" si="163"/>
        <v>PASS</v>
      </c>
      <c r="P1188" t="str">
        <f t="shared" si="164"/>
        <v>PASS</v>
      </c>
      <c r="Q1188" t="str">
        <f t="shared" si="165"/>
        <v>PASS</v>
      </c>
      <c r="R1188" t="str">
        <f t="shared" si="166"/>
        <v>PASS</v>
      </c>
      <c r="S1188" t="str">
        <f t="shared" si="167"/>
        <v>PASS</v>
      </c>
      <c r="T1188">
        <f t="shared" si="168"/>
        <v>100</v>
      </c>
      <c r="U1188" t="str">
        <f t="shared" si="169"/>
        <v>Low</v>
      </c>
      <c r="V1188" t="str">
        <f t="shared" si="170"/>
        <v>Clean</v>
      </c>
    </row>
    <row r="1189" spans="1:22" x14ac:dyDescent="0.3">
      <c r="A1189" t="str">
        <f>Raw_Data!A1189</f>
        <v>6251727</v>
      </c>
      <c r="B1189">
        <f>Raw_Data!B1189</f>
        <v>45670</v>
      </c>
      <c r="C1189" t="str">
        <f>Raw_Data!C1189</f>
        <v>ACCU-CHEK GUIDE TEST STRIP</v>
      </c>
      <c r="D1189" t="str">
        <f>Raw_Data!D1189</f>
        <v>65702071210</v>
      </c>
      <c r="E1189" t="str">
        <f>Raw_Data!E1189</f>
        <v>Nicholson, Matthew</v>
      </c>
      <c r="F1189" t="str">
        <f>Raw_Data!F1189</f>
        <v>1962639823</v>
      </c>
      <c r="G1189" t="str">
        <f>Raw_Data!H1189</f>
        <v>0</v>
      </c>
      <c r="H1189">
        <f>IFERROR(VLOOKUP(G1189,Store_Map!$A$2:$I$100,3,FALSE),"")</f>
        <v>0</v>
      </c>
      <c r="I1189">
        <f>IFERROR(VLOOKUP(G1189,Store_Map!$A$2:$I$100,4,FALSE),"")</f>
        <v>0</v>
      </c>
      <c r="J1189">
        <f>IFERROR(VLOOKUP(G1189,Store_Map!$A$2:$I$100,5,FALSE),"")</f>
        <v>0</v>
      </c>
      <c r="K1189">
        <f>IFERROR(VLOOKUP(G1189,Store_Map!$A$2:$I$100,6,FALSE),"")</f>
        <v>0</v>
      </c>
      <c r="L1189">
        <f>IFERROR(VLOOKUP(G1189,Store_Map!$A$2:$I$100,7,FALSE),"")</f>
        <v>0</v>
      </c>
      <c r="M1189">
        <f>IFERROR(VLOOKUP(G1189,Store_Map!$A$2:$I$100,8,FALSE),"")</f>
        <v>0</v>
      </c>
      <c r="N1189">
        <f t="shared" si="162"/>
        <v>0</v>
      </c>
      <c r="O1189" t="str">
        <f t="shared" si="163"/>
        <v>PASS</v>
      </c>
      <c r="P1189" t="str">
        <f t="shared" si="164"/>
        <v>PASS</v>
      </c>
      <c r="Q1189" t="str">
        <f t="shared" si="165"/>
        <v>PASS</v>
      </c>
      <c r="R1189" t="str">
        <f t="shared" si="166"/>
        <v>PASS</v>
      </c>
      <c r="S1189" t="str">
        <f t="shared" si="167"/>
        <v>PASS</v>
      </c>
      <c r="T1189">
        <f t="shared" si="168"/>
        <v>100</v>
      </c>
      <c r="U1189" t="str">
        <f t="shared" si="169"/>
        <v>Low</v>
      </c>
      <c r="V1189" t="str">
        <f t="shared" si="170"/>
        <v>Clean</v>
      </c>
    </row>
    <row r="1190" spans="1:22" x14ac:dyDescent="0.3">
      <c r="A1190" t="str">
        <f>Raw_Data!A1190</f>
        <v>6251728</v>
      </c>
      <c r="B1190">
        <f>Raw_Data!B1190</f>
        <v>45670</v>
      </c>
      <c r="C1190" t="str">
        <f>Raw_Data!C1190</f>
        <v>METFORMIN HCL ER 500 MG TAB</v>
      </c>
      <c r="D1190" t="str">
        <f>Raw_Data!D1190</f>
        <v>49483062350</v>
      </c>
      <c r="E1190" t="str">
        <f>Raw_Data!E1190</f>
        <v>Nicholson, Matthew</v>
      </c>
      <c r="F1190" t="str">
        <f>Raw_Data!F1190</f>
        <v>1962639823</v>
      </c>
      <c r="G1190" t="str">
        <f>Raw_Data!H1190</f>
        <v>0</v>
      </c>
      <c r="H1190">
        <f>IFERROR(VLOOKUP(G1190,Store_Map!$A$2:$I$100,3,FALSE),"")</f>
        <v>0</v>
      </c>
      <c r="I1190">
        <f>IFERROR(VLOOKUP(G1190,Store_Map!$A$2:$I$100,4,FALSE),"")</f>
        <v>0</v>
      </c>
      <c r="J1190">
        <f>IFERROR(VLOOKUP(G1190,Store_Map!$A$2:$I$100,5,FALSE),"")</f>
        <v>0</v>
      </c>
      <c r="K1190">
        <f>IFERROR(VLOOKUP(G1190,Store_Map!$A$2:$I$100,6,FALSE),"")</f>
        <v>0</v>
      </c>
      <c r="L1190">
        <f>IFERROR(VLOOKUP(G1190,Store_Map!$A$2:$I$100,7,FALSE),"")</f>
        <v>0</v>
      </c>
      <c r="M1190">
        <f>IFERROR(VLOOKUP(G1190,Store_Map!$A$2:$I$100,8,FALSE),"")</f>
        <v>0</v>
      </c>
      <c r="N1190">
        <f t="shared" si="162"/>
        <v>0</v>
      </c>
      <c r="O1190" t="str">
        <f t="shared" si="163"/>
        <v>PASS</v>
      </c>
      <c r="P1190" t="str">
        <f t="shared" si="164"/>
        <v>PASS</v>
      </c>
      <c r="Q1190" t="str">
        <f t="shared" si="165"/>
        <v>PASS</v>
      </c>
      <c r="R1190" t="str">
        <f t="shared" si="166"/>
        <v>PASS</v>
      </c>
      <c r="S1190" t="str">
        <f t="shared" si="167"/>
        <v>PASS</v>
      </c>
      <c r="T1190">
        <f t="shared" si="168"/>
        <v>100</v>
      </c>
      <c r="U1190" t="str">
        <f t="shared" si="169"/>
        <v>Low</v>
      </c>
      <c r="V1190" t="str">
        <f t="shared" si="170"/>
        <v>Clean</v>
      </c>
    </row>
    <row r="1191" spans="1:22" x14ac:dyDescent="0.3">
      <c r="A1191" t="str">
        <f>Raw_Data!A1191</f>
        <v>6251729</v>
      </c>
      <c r="B1191">
        <f>Raw_Data!B1191</f>
        <v>45670</v>
      </c>
      <c r="C1191" t="str">
        <f>Raw_Data!C1191</f>
        <v>JARDIANCE 25 MG TABLET</v>
      </c>
      <c r="D1191" t="str">
        <f>Raw_Data!D1191</f>
        <v>597015390</v>
      </c>
      <c r="E1191" t="str">
        <f>Raw_Data!E1191</f>
        <v>Nicholson, Matthew</v>
      </c>
      <c r="F1191" t="str">
        <f>Raw_Data!F1191</f>
        <v>1962639823</v>
      </c>
      <c r="G1191" t="str">
        <f>Raw_Data!H1191</f>
        <v>0</v>
      </c>
      <c r="H1191">
        <f>IFERROR(VLOOKUP(G1191,Store_Map!$A$2:$I$100,3,FALSE),"")</f>
        <v>0</v>
      </c>
      <c r="I1191">
        <f>IFERROR(VLOOKUP(G1191,Store_Map!$A$2:$I$100,4,FALSE),"")</f>
        <v>0</v>
      </c>
      <c r="J1191">
        <f>IFERROR(VLOOKUP(G1191,Store_Map!$A$2:$I$100,5,FALSE),"")</f>
        <v>0</v>
      </c>
      <c r="K1191">
        <f>IFERROR(VLOOKUP(G1191,Store_Map!$A$2:$I$100,6,FALSE),"")</f>
        <v>0</v>
      </c>
      <c r="L1191">
        <f>IFERROR(VLOOKUP(G1191,Store_Map!$A$2:$I$100,7,FALSE),"")</f>
        <v>0</v>
      </c>
      <c r="M1191">
        <f>IFERROR(VLOOKUP(G1191,Store_Map!$A$2:$I$100,8,FALSE),"")</f>
        <v>0</v>
      </c>
      <c r="N1191">
        <f t="shared" si="162"/>
        <v>0</v>
      </c>
      <c r="O1191" t="str">
        <f t="shared" si="163"/>
        <v>PASS</v>
      </c>
      <c r="P1191" t="str">
        <f t="shared" si="164"/>
        <v>REVIEW</v>
      </c>
      <c r="Q1191" t="str">
        <f t="shared" si="165"/>
        <v>PASS</v>
      </c>
      <c r="R1191" t="str">
        <f t="shared" si="166"/>
        <v>PASS</v>
      </c>
      <c r="S1191" t="str">
        <f t="shared" si="167"/>
        <v>REVIEW</v>
      </c>
      <c r="T1191">
        <f t="shared" si="168"/>
        <v>90</v>
      </c>
      <c r="U1191" t="str">
        <f t="shared" si="169"/>
        <v>Low</v>
      </c>
      <c r="V1191" t="str">
        <f t="shared" si="170"/>
        <v>Invalid NDC</v>
      </c>
    </row>
    <row r="1192" spans="1:22" x14ac:dyDescent="0.3">
      <c r="A1192" t="str">
        <f>Raw_Data!A1192</f>
        <v>6251730</v>
      </c>
      <c r="B1192">
        <f>Raw_Data!B1192</f>
        <v>45670</v>
      </c>
      <c r="C1192" t="str">
        <f>Raw_Data!C1192</f>
        <v>VERAPAMIL 120 MG TABLET</v>
      </c>
      <c r="D1192" t="str">
        <f>Raw_Data!D1192</f>
        <v>23155048601</v>
      </c>
      <c r="E1192" t="str">
        <f>Raw_Data!E1192</f>
        <v>BYNE, EDMUND</v>
      </c>
      <c r="F1192" t="str">
        <f>Raw_Data!F1192</f>
        <v>1033186648</v>
      </c>
      <c r="G1192" t="str">
        <f>Raw_Data!H1192</f>
        <v>0</v>
      </c>
      <c r="H1192">
        <f>IFERROR(VLOOKUP(G1192,Store_Map!$A$2:$I$100,3,FALSE),"")</f>
        <v>0</v>
      </c>
      <c r="I1192">
        <f>IFERROR(VLOOKUP(G1192,Store_Map!$A$2:$I$100,4,FALSE),"")</f>
        <v>0</v>
      </c>
      <c r="J1192">
        <f>IFERROR(VLOOKUP(G1192,Store_Map!$A$2:$I$100,5,FALSE),"")</f>
        <v>0</v>
      </c>
      <c r="K1192">
        <f>IFERROR(VLOOKUP(G1192,Store_Map!$A$2:$I$100,6,FALSE),"")</f>
        <v>0</v>
      </c>
      <c r="L1192">
        <f>IFERROR(VLOOKUP(G1192,Store_Map!$A$2:$I$100,7,FALSE),"")</f>
        <v>0</v>
      </c>
      <c r="M1192">
        <f>IFERROR(VLOOKUP(G1192,Store_Map!$A$2:$I$100,8,FALSE),"")</f>
        <v>0</v>
      </c>
      <c r="N1192">
        <f t="shared" si="162"/>
        <v>0</v>
      </c>
      <c r="O1192" t="str">
        <f t="shared" si="163"/>
        <v>PASS</v>
      </c>
      <c r="P1192" t="str">
        <f t="shared" si="164"/>
        <v>PASS</v>
      </c>
      <c r="Q1192" t="str">
        <f t="shared" si="165"/>
        <v>PASS</v>
      </c>
      <c r="R1192" t="str">
        <f t="shared" si="166"/>
        <v>PASS</v>
      </c>
      <c r="S1192" t="str">
        <f t="shared" si="167"/>
        <v>PASS</v>
      </c>
      <c r="T1192">
        <f t="shared" si="168"/>
        <v>100</v>
      </c>
      <c r="U1192" t="str">
        <f t="shared" si="169"/>
        <v>Low</v>
      </c>
      <c r="V1192" t="str">
        <f t="shared" si="170"/>
        <v>Clean</v>
      </c>
    </row>
    <row r="1193" spans="1:22" x14ac:dyDescent="0.3">
      <c r="A1193" t="str">
        <f>Raw_Data!A1193</f>
        <v>6251731</v>
      </c>
      <c r="B1193">
        <f>Raw_Data!B1193</f>
        <v>45670</v>
      </c>
      <c r="C1193" t="str">
        <f>Raw_Data!C1193</f>
        <v>POTASSIUM CL ER 10 MEQ TABL</v>
      </c>
      <c r="D1193" t="str">
        <f>Raw_Data!D1193</f>
        <v>832532311</v>
      </c>
      <c r="E1193" t="str">
        <f>Raw_Data!E1193</f>
        <v>BYNE, EDMUND</v>
      </c>
      <c r="F1193" t="str">
        <f>Raw_Data!F1193</f>
        <v>1033186648</v>
      </c>
      <c r="G1193" t="str">
        <f>Raw_Data!H1193</f>
        <v>0</v>
      </c>
      <c r="H1193">
        <f>IFERROR(VLOOKUP(G1193,Store_Map!$A$2:$I$100,3,FALSE),"")</f>
        <v>0</v>
      </c>
      <c r="I1193">
        <f>IFERROR(VLOOKUP(G1193,Store_Map!$A$2:$I$100,4,FALSE),"")</f>
        <v>0</v>
      </c>
      <c r="J1193">
        <f>IFERROR(VLOOKUP(G1193,Store_Map!$A$2:$I$100,5,FALSE),"")</f>
        <v>0</v>
      </c>
      <c r="K1193">
        <f>IFERROR(VLOOKUP(G1193,Store_Map!$A$2:$I$100,6,FALSE),"")</f>
        <v>0</v>
      </c>
      <c r="L1193">
        <f>IFERROR(VLOOKUP(G1193,Store_Map!$A$2:$I$100,7,FALSE),"")</f>
        <v>0</v>
      </c>
      <c r="M1193">
        <f>IFERROR(VLOOKUP(G1193,Store_Map!$A$2:$I$100,8,FALSE),"")</f>
        <v>0</v>
      </c>
      <c r="N1193">
        <f t="shared" si="162"/>
        <v>0</v>
      </c>
      <c r="O1193" t="str">
        <f t="shared" si="163"/>
        <v>PASS</v>
      </c>
      <c r="P1193" t="str">
        <f t="shared" si="164"/>
        <v>REVIEW</v>
      </c>
      <c r="Q1193" t="str">
        <f t="shared" si="165"/>
        <v>PASS</v>
      </c>
      <c r="R1193" t="str">
        <f t="shared" si="166"/>
        <v>PASS</v>
      </c>
      <c r="S1193" t="str">
        <f t="shared" si="167"/>
        <v>REVIEW</v>
      </c>
      <c r="T1193">
        <f t="shared" si="168"/>
        <v>90</v>
      </c>
      <c r="U1193" t="str">
        <f t="shared" si="169"/>
        <v>Low</v>
      </c>
      <c r="V1193" t="str">
        <f t="shared" si="170"/>
        <v>Invalid NDC</v>
      </c>
    </row>
    <row r="1194" spans="1:22" x14ac:dyDescent="0.3">
      <c r="A1194" t="str">
        <f>Raw_Data!A1194</f>
        <v>6251732</v>
      </c>
      <c r="B1194">
        <f>Raw_Data!B1194</f>
        <v>45670</v>
      </c>
      <c r="C1194" t="str">
        <f>Raw_Data!C1194</f>
        <v>TADALAFIL 10 MG TABLET</v>
      </c>
      <c r="D1194" t="str">
        <f>Raw_Data!D1194</f>
        <v>62332017930</v>
      </c>
      <c r="E1194" t="str">
        <f>Raw_Data!E1194</f>
        <v>YASIN, NURA</v>
      </c>
      <c r="F1194" t="str">
        <f>Raw_Data!F1194</f>
        <v>1265518567</v>
      </c>
      <c r="G1194" t="str">
        <f>Raw_Data!H1194</f>
        <v>0</v>
      </c>
      <c r="H1194">
        <f>IFERROR(VLOOKUP(G1194,Store_Map!$A$2:$I$100,3,FALSE),"")</f>
        <v>0</v>
      </c>
      <c r="I1194">
        <f>IFERROR(VLOOKUP(G1194,Store_Map!$A$2:$I$100,4,FALSE),"")</f>
        <v>0</v>
      </c>
      <c r="J1194">
        <f>IFERROR(VLOOKUP(G1194,Store_Map!$A$2:$I$100,5,FALSE),"")</f>
        <v>0</v>
      </c>
      <c r="K1194">
        <f>IFERROR(VLOOKUP(G1194,Store_Map!$A$2:$I$100,6,FALSE),"")</f>
        <v>0</v>
      </c>
      <c r="L1194">
        <f>IFERROR(VLOOKUP(G1194,Store_Map!$A$2:$I$100,7,FALSE),"")</f>
        <v>0</v>
      </c>
      <c r="M1194">
        <f>IFERROR(VLOOKUP(G1194,Store_Map!$A$2:$I$100,8,FALSE),"")</f>
        <v>0</v>
      </c>
      <c r="N1194">
        <f t="shared" si="162"/>
        <v>0</v>
      </c>
      <c r="O1194" t="str">
        <f t="shared" si="163"/>
        <v>PASS</v>
      </c>
      <c r="P1194" t="str">
        <f t="shared" si="164"/>
        <v>PASS</v>
      </c>
      <c r="Q1194" t="str">
        <f t="shared" si="165"/>
        <v>PASS</v>
      </c>
      <c r="R1194" t="str">
        <f t="shared" si="166"/>
        <v>PASS</v>
      </c>
      <c r="S1194" t="str">
        <f t="shared" si="167"/>
        <v>PASS</v>
      </c>
      <c r="T1194">
        <f t="shared" si="168"/>
        <v>100</v>
      </c>
      <c r="U1194" t="str">
        <f t="shared" si="169"/>
        <v>Low</v>
      </c>
      <c r="V1194" t="str">
        <f t="shared" si="170"/>
        <v>Clean</v>
      </c>
    </row>
    <row r="1195" spans="1:22" x14ac:dyDescent="0.3">
      <c r="A1195" t="str">
        <f>Raw_Data!A1195</f>
        <v>6251734</v>
      </c>
      <c r="B1195">
        <f>Raw_Data!B1195</f>
        <v>45670</v>
      </c>
      <c r="C1195" t="str">
        <f>Raw_Data!C1195</f>
        <v>VENTOLIN HFA 90 MCG INHALER</v>
      </c>
      <c r="D1195" t="str">
        <f>Raw_Data!D1195</f>
        <v>173068220</v>
      </c>
      <c r="E1195" t="str">
        <f>Raw_Data!E1195</f>
        <v>GIBBS, JON</v>
      </c>
      <c r="F1195" t="str">
        <f>Raw_Data!F1195</f>
        <v>1700896156</v>
      </c>
      <c r="G1195" t="str">
        <f>Raw_Data!H1195</f>
        <v>0</v>
      </c>
      <c r="H1195">
        <f>IFERROR(VLOOKUP(G1195,Store_Map!$A$2:$I$100,3,FALSE),"")</f>
        <v>0</v>
      </c>
      <c r="I1195">
        <f>IFERROR(VLOOKUP(G1195,Store_Map!$A$2:$I$100,4,FALSE),"")</f>
        <v>0</v>
      </c>
      <c r="J1195">
        <f>IFERROR(VLOOKUP(G1195,Store_Map!$A$2:$I$100,5,FALSE),"")</f>
        <v>0</v>
      </c>
      <c r="K1195">
        <f>IFERROR(VLOOKUP(G1195,Store_Map!$A$2:$I$100,6,FALSE),"")</f>
        <v>0</v>
      </c>
      <c r="L1195">
        <f>IFERROR(VLOOKUP(G1195,Store_Map!$A$2:$I$100,7,FALSE),"")</f>
        <v>0</v>
      </c>
      <c r="M1195">
        <f>IFERROR(VLOOKUP(G1195,Store_Map!$A$2:$I$100,8,FALSE),"")</f>
        <v>0</v>
      </c>
      <c r="N1195">
        <f t="shared" si="162"/>
        <v>0</v>
      </c>
      <c r="O1195" t="str">
        <f t="shared" si="163"/>
        <v>PASS</v>
      </c>
      <c r="P1195" t="str">
        <f t="shared" si="164"/>
        <v>REVIEW</v>
      </c>
      <c r="Q1195" t="str">
        <f t="shared" si="165"/>
        <v>PASS</v>
      </c>
      <c r="R1195" t="str">
        <f t="shared" si="166"/>
        <v>PASS</v>
      </c>
      <c r="S1195" t="str">
        <f t="shared" si="167"/>
        <v>REVIEW</v>
      </c>
      <c r="T1195">
        <f t="shared" si="168"/>
        <v>90</v>
      </c>
      <c r="U1195" t="str">
        <f t="shared" si="169"/>
        <v>Low</v>
      </c>
      <c r="V1195" t="str">
        <f t="shared" si="170"/>
        <v>Invalid NDC</v>
      </c>
    </row>
    <row r="1196" spans="1:22" x14ac:dyDescent="0.3">
      <c r="A1196" t="str">
        <f>Raw_Data!A1196</f>
        <v>6251735</v>
      </c>
      <c r="B1196">
        <f>Raw_Data!B1196</f>
        <v>45670</v>
      </c>
      <c r="C1196" t="str">
        <f>Raw_Data!C1196</f>
        <v>TOUJEO MAX SOLOSTR 300 UNIT</v>
      </c>
      <c r="D1196" t="str">
        <f>Raw_Data!D1196</f>
        <v>24587102</v>
      </c>
      <c r="E1196" t="str">
        <f>Raw_Data!E1196</f>
        <v>BYNE, EDMUND</v>
      </c>
      <c r="F1196" t="str">
        <f>Raw_Data!F1196</f>
        <v>1033186648</v>
      </c>
      <c r="G1196" t="str">
        <f>Raw_Data!H1196</f>
        <v>0</v>
      </c>
      <c r="H1196">
        <f>IFERROR(VLOOKUP(G1196,Store_Map!$A$2:$I$100,3,FALSE),"")</f>
        <v>0</v>
      </c>
      <c r="I1196">
        <f>IFERROR(VLOOKUP(G1196,Store_Map!$A$2:$I$100,4,FALSE),"")</f>
        <v>0</v>
      </c>
      <c r="J1196">
        <f>IFERROR(VLOOKUP(G1196,Store_Map!$A$2:$I$100,5,FALSE),"")</f>
        <v>0</v>
      </c>
      <c r="K1196">
        <f>IFERROR(VLOOKUP(G1196,Store_Map!$A$2:$I$100,6,FALSE),"")</f>
        <v>0</v>
      </c>
      <c r="L1196">
        <f>IFERROR(VLOOKUP(G1196,Store_Map!$A$2:$I$100,7,FALSE),"")</f>
        <v>0</v>
      </c>
      <c r="M1196">
        <f>IFERROR(VLOOKUP(G1196,Store_Map!$A$2:$I$100,8,FALSE),"")</f>
        <v>0</v>
      </c>
      <c r="N1196">
        <f t="shared" si="162"/>
        <v>0</v>
      </c>
      <c r="O1196" t="str">
        <f t="shared" si="163"/>
        <v>PASS</v>
      </c>
      <c r="P1196" t="str">
        <f t="shared" si="164"/>
        <v>REVIEW</v>
      </c>
      <c r="Q1196" t="str">
        <f t="shared" si="165"/>
        <v>PASS</v>
      </c>
      <c r="R1196" t="str">
        <f t="shared" si="166"/>
        <v>PASS</v>
      </c>
      <c r="S1196" t="str">
        <f t="shared" si="167"/>
        <v>REVIEW</v>
      </c>
      <c r="T1196">
        <f t="shared" si="168"/>
        <v>90</v>
      </c>
      <c r="U1196" t="str">
        <f t="shared" si="169"/>
        <v>Low</v>
      </c>
      <c r="V1196" t="str">
        <f t="shared" si="170"/>
        <v>Invalid NDC</v>
      </c>
    </row>
    <row r="1197" spans="1:22" x14ac:dyDescent="0.3">
      <c r="A1197" t="str">
        <f>Raw_Data!A1197</f>
        <v>6251736</v>
      </c>
      <c r="B1197">
        <f>Raw_Data!B1197</f>
        <v>45670</v>
      </c>
      <c r="C1197" t="str">
        <f>Raw_Data!C1197</f>
        <v>LOSARTAN-HCTZ 50-12.5 MG TA</v>
      </c>
      <c r="D1197" t="str">
        <f>Raw_Data!D1197</f>
        <v>65862046899</v>
      </c>
      <c r="E1197" t="str">
        <f>Raw_Data!E1197</f>
        <v>GIBBS, JON</v>
      </c>
      <c r="F1197" t="str">
        <f>Raw_Data!F1197</f>
        <v>1700896156</v>
      </c>
      <c r="G1197" t="str">
        <f>Raw_Data!H1197</f>
        <v>0</v>
      </c>
      <c r="H1197">
        <f>IFERROR(VLOOKUP(G1197,Store_Map!$A$2:$I$100,3,FALSE),"")</f>
        <v>0</v>
      </c>
      <c r="I1197">
        <f>IFERROR(VLOOKUP(G1197,Store_Map!$A$2:$I$100,4,FALSE),"")</f>
        <v>0</v>
      </c>
      <c r="J1197">
        <f>IFERROR(VLOOKUP(G1197,Store_Map!$A$2:$I$100,5,FALSE),"")</f>
        <v>0</v>
      </c>
      <c r="K1197">
        <f>IFERROR(VLOOKUP(G1197,Store_Map!$A$2:$I$100,6,FALSE),"")</f>
        <v>0</v>
      </c>
      <c r="L1197">
        <f>IFERROR(VLOOKUP(G1197,Store_Map!$A$2:$I$100,7,FALSE),"")</f>
        <v>0</v>
      </c>
      <c r="M1197">
        <f>IFERROR(VLOOKUP(G1197,Store_Map!$A$2:$I$100,8,FALSE),"")</f>
        <v>0</v>
      </c>
      <c r="N1197">
        <f t="shared" si="162"/>
        <v>0</v>
      </c>
      <c r="O1197" t="str">
        <f t="shared" si="163"/>
        <v>PASS</v>
      </c>
      <c r="P1197" t="str">
        <f t="shared" si="164"/>
        <v>PASS</v>
      </c>
      <c r="Q1197" t="str">
        <f t="shared" si="165"/>
        <v>PASS</v>
      </c>
      <c r="R1197" t="str">
        <f t="shared" si="166"/>
        <v>PASS</v>
      </c>
      <c r="S1197" t="str">
        <f t="shared" si="167"/>
        <v>PASS</v>
      </c>
      <c r="T1197">
        <f t="shared" si="168"/>
        <v>100</v>
      </c>
      <c r="U1197" t="str">
        <f t="shared" si="169"/>
        <v>Low</v>
      </c>
      <c r="V1197" t="str">
        <f t="shared" si="170"/>
        <v>Clean</v>
      </c>
    </row>
    <row r="1198" spans="1:22" x14ac:dyDescent="0.3">
      <c r="A1198" t="str">
        <f>Raw_Data!A1198</f>
        <v>6251737</v>
      </c>
      <c r="B1198">
        <f>Raw_Data!B1198</f>
        <v>45670</v>
      </c>
      <c r="C1198" t="str">
        <f>Raw_Data!C1198</f>
        <v>AMLODIPINE BESYLATE 10 MG T</v>
      </c>
      <c r="D1198" t="str">
        <f>Raw_Data!D1198</f>
        <v>69097012815</v>
      </c>
      <c r="E1198" t="str">
        <f>Raw_Data!E1198</f>
        <v>GIBBS, JON</v>
      </c>
      <c r="F1198" t="str">
        <f>Raw_Data!F1198</f>
        <v>1700896156</v>
      </c>
      <c r="G1198" t="str">
        <f>Raw_Data!H1198</f>
        <v>0</v>
      </c>
      <c r="H1198">
        <f>IFERROR(VLOOKUP(G1198,Store_Map!$A$2:$I$100,3,FALSE),"")</f>
        <v>0</v>
      </c>
      <c r="I1198">
        <f>IFERROR(VLOOKUP(G1198,Store_Map!$A$2:$I$100,4,FALSE),"")</f>
        <v>0</v>
      </c>
      <c r="J1198">
        <f>IFERROR(VLOOKUP(G1198,Store_Map!$A$2:$I$100,5,FALSE),"")</f>
        <v>0</v>
      </c>
      <c r="K1198">
        <f>IFERROR(VLOOKUP(G1198,Store_Map!$A$2:$I$100,6,FALSE),"")</f>
        <v>0</v>
      </c>
      <c r="L1198">
        <f>IFERROR(VLOOKUP(G1198,Store_Map!$A$2:$I$100,7,FALSE),"")</f>
        <v>0</v>
      </c>
      <c r="M1198">
        <f>IFERROR(VLOOKUP(G1198,Store_Map!$A$2:$I$100,8,FALSE),"")</f>
        <v>0</v>
      </c>
      <c r="N1198">
        <f t="shared" si="162"/>
        <v>0</v>
      </c>
      <c r="O1198" t="str">
        <f t="shared" si="163"/>
        <v>PASS</v>
      </c>
      <c r="P1198" t="str">
        <f t="shared" si="164"/>
        <v>PASS</v>
      </c>
      <c r="Q1198" t="str">
        <f t="shared" si="165"/>
        <v>PASS</v>
      </c>
      <c r="R1198" t="str">
        <f t="shared" si="166"/>
        <v>PASS</v>
      </c>
      <c r="S1198" t="str">
        <f t="shared" si="167"/>
        <v>PASS</v>
      </c>
      <c r="T1198">
        <f t="shared" si="168"/>
        <v>100</v>
      </c>
      <c r="U1198" t="str">
        <f t="shared" si="169"/>
        <v>Low</v>
      </c>
      <c r="V1198" t="str">
        <f t="shared" si="170"/>
        <v>Clean</v>
      </c>
    </row>
    <row r="1199" spans="1:22" x14ac:dyDescent="0.3">
      <c r="A1199" t="str">
        <f>Raw_Data!A1199</f>
        <v>4010875</v>
      </c>
      <c r="B1199">
        <f>Raw_Data!B1199</f>
        <v>45670</v>
      </c>
      <c r="C1199" t="str">
        <f>Raw_Data!C1199</f>
        <v>LYRICA 100 MG CAPSULE</v>
      </c>
      <c r="D1199" t="str">
        <f>Raw_Data!D1199</f>
        <v>71101568</v>
      </c>
      <c r="E1199" t="str">
        <f>Raw_Data!E1199</f>
        <v>BYNE, EDMUND</v>
      </c>
      <c r="F1199" t="str">
        <f>Raw_Data!F1199</f>
        <v>1033186648</v>
      </c>
      <c r="G1199" t="str">
        <f>Raw_Data!H1199</f>
        <v>0</v>
      </c>
      <c r="H1199">
        <f>IFERROR(VLOOKUP(G1199,Store_Map!$A$2:$I$100,3,FALSE),"")</f>
        <v>0</v>
      </c>
      <c r="I1199">
        <f>IFERROR(VLOOKUP(G1199,Store_Map!$A$2:$I$100,4,FALSE),"")</f>
        <v>0</v>
      </c>
      <c r="J1199">
        <f>IFERROR(VLOOKUP(G1199,Store_Map!$A$2:$I$100,5,FALSE),"")</f>
        <v>0</v>
      </c>
      <c r="K1199">
        <f>IFERROR(VLOOKUP(G1199,Store_Map!$A$2:$I$100,6,FALSE),"")</f>
        <v>0</v>
      </c>
      <c r="L1199">
        <f>IFERROR(VLOOKUP(G1199,Store_Map!$A$2:$I$100,7,FALSE),"")</f>
        <v>0</v>
      </c>
      <c r="M1199">
        <f>IFERROR(VLOOKUP(G1199,Store_Map!$A$2:$I$100,8,FALSE),"")</f>
        <v>0</v>
      </c>
      <c r="N1199">
        <f t="shared" si="162"/>
        <v>0</v>
      </c>
      <c r="O1199" t="str">
        <f t="shared" si="163"/>
        <v>PASS</v>
      </c>
      <c r="P1199" t="str">
        <f t="shared" si="164"/>
        <v>REVIEW</v>
      </c>
      <c r="Q1199" t="str">
        <f t="shared" si="165"/>
        <v>PASS</v>
      </c>
      <c r="R1199" t="str">
        <f t="shared" si="166"/>
        <v>PASS</v>
      </c>
      <c r="S1199" t="str">
        <f t="shared" si="167"/>
        <v>REVIEW</v>
      </c>
      <c r="T1199">
        <f t="shared" si="168"/>
        <v>90</v>
      </c>
      <c r="U1199" t="str">
        <f t="shared" si="169"/>
        <v>Low</v>
      </c>
      <c r="V1199" t="str">
        <f t="shared" si="170"/>
        <v>Invalid NDC</v>
      </c>
    </row>
    <row r="1200" spans="1:22" x14ac:dyDescent="0.3">
      <c r="A1200" t="str">
        <f>Raw_Data!A1200</f>
        <v>6251738</v>
      </c>
      <c r="B1200">
        <f>Raw_Data!B1200</f>
        <v>45670</v>
      </c>
      <c r="C1200" t="str">
        <f>Raw_Data!C1200</f>
        <v>ATORVASTATIN 20 MG TABLET</v>
      </c>
      <c r="D1200" t="str">
        <f>Raw_Data!D1200</f>
        <v>60505257908</v>
      </c>
      <c r="E1200" t="str">
        <f>Raw_Data!E1200</f>
        <v>BYNE, EDMUND</v>
      </c>
      <c r="F1200" t="str">
        <f>Raw_Data!F1200</f>
        <v>1033186648</v>
      </c>
      <c r="G1200" t="str">
        <f>Raw_Data!H1200</f>
        <v>0</v>
      </c>
      <c r="H1200">
        <f>IFERROR(VLOOKUP(G1200,Store_Map!$A$2:$I$100,3,FALSE),"")</f>
        <v>0</v>
      </c>
      <c r="I1200">
        <f>IFERROR(VLOOKUP(G1200,Store_Map!$A$2:$I$100,4,FALSE),"")</f>
        <v>0</v>
      </c>
      <c r="J1200">
        <f>IFERROR(VLOOKUP(G1200,Store_Map!$A$2:$I$100,5,FALSE),"")</f>
        <v>0</v>
      </c>
      <c r="K1200">
        <f>IFERROR(VLOOKUP(G1200,Store_Map!$A$2:$I$100,6,FALSE),"")</f>
        <v>0</v>
      </c>
      <c r="L1200">
        <f>IFERROR(VLOOKUP(G1200,Store_Map!$A$2:$I$100,7,FALSE),"")</f>
        <v>0</v>
      </c>
      <c r="M1200">
        <f>IFERROR(VLOOKUP(G1200,Store_Map!$A$2:$I$100,8,FALSE),"")</f>
        <v>0</v>
      </c>
      <c r="N1200">
        <f t="shared" si="162"/>
        <v>0</v>
      </c>
      <c r="O1200" t="str">
        <f t="shared" si="163"/>
        <v>PASS</v>
      </c>
      <c r="P1200" t="str">
        <f t="shared" si="164"/>
        <v>PASS</v>
      </c>
      <c r="Q1200" t="str">
        <f t="shared" si="165"/>
        <v>PASS</v>
      </c>
      <c r="R1200" t="str">
        <f t="shared" si="166"/>
        <v>PASS</v>
      </c>
      <c r="S1200" t="str">
        <f t="shared" si="167"/>
        <v>PASS</v>
      </c>
      <c r="T1200">
        <f t="shared" si="168"/>
        <v>100</v>
      </c>
      <c r="U1200" t="str">
        <f t="shared" si="169"/>
        <v>Low</v>
      </c>
      <c r="V1200" t="str">
        <f t="shared" si="170"/>
        <v>Clean</v>
      </c>
    </row>
    <row r="1201" spans="1:22" x14ac:dyDescent="0.3">
      <c r="A1201" t="str">
        <f>Raw_Data!A1201</f>
        <v>6251739</v>
      </c>
      <c r="B1201">
        <f>Raw_Data!B1201</f>
        <v>45670</v>
      </c>
      <c r="C1201" t="str">
        <f>Raw_Data!C1201</f>
        <v>GLIPIZIDE 10 MG TABLET</v>
      </c>
      <c r="D1201" t="str">
        <f>Raw_Data!D1201</f>
        <v>60505014201</v>
      </c>
      <c r="E1201" t="str">
        <f>Raw_Data!E1201</f>
        <v>BYNE, EDMUND</v>
      </c>
      <c r="F1201" t="str">
        <f>Raw_Data!F1201</f>
        <v>1033186648</v>
      </c>
      <c r="G1201" t="str">
        <f>Raw_Data!H1201</f>
        <v>0</v>
      </c>
      <c r="H1201">
        <f>IFERROR(VLOOKUP(G1201,Store_Map!$A$2:$I$100,3,FALSE),"")</f>
        <v>0</v>
      </c>
      <c r="I1201">
        <f>IFERROR(VLOOKUP(G1201,Store_Map!$A$2:$I$100,4,FALSE),"")</f>
        <v>0</v>
      </c>
      <c r="J1201">
        <f>IFERROR(VLOOKUP(G1201,Store_Map!$A$2:$I$100,5,FALSE),"")</f>
        <v>0</v>
      </c>
      <c r="K1201">
        <f>IFERROR(VLOOKUP(G1201,Store_Map!$A$2:$I$100,6,FALSE),"")</f>
        <v>0</v>
      </c>
      <c r="L1201">
        <f>IFERROR(VLOOKUP(G1201,Store_Map!$A$2:$I$100,7,FALSE),"")</f>
        <v>0</v>
      </c>
      <c r="M1201">
        <f>IFERROR(VLOOKUP(G1201,Store_Map!$A$2:$I$100,8,FALSE),"")</f>
        <v>0</v>
      </c>
      <c r="N1201">
        <f t="shared" si="162"/>
        <v>0</v>
      </c>
      <c r="O1201" t="str">
        <f t="shared" si="163"/>
        <v>PASS</v>
      </c>
      <c r="P1201" t="str">
        <f t="shared" si="164"/>
        <v>PASS</v>
      </c>
      <c r="Q1201" t="str">
        <f t="shared" si="165"/>
        <v>PASS</v>
      </c>
      <c r="R1201" t="str">
        <f t="shared" si="166"/>
        <v>PASS</v>
      </c>
      <c r="S1201" t="str">
        <f t="shared" si="167"/>
        <v>PASS</v>
      </c>
      <c r="T1201">
        <f t="shared" si="168"/>
        <v>100</v>
      </c>
      <c r="U1201" t="str">
        <f t="shared" si="169"/>
        <v>Low</v>
      </c>
      <c r="V1201" t="str">
        <f t="shared" si="170"/>
        <v>Clean</v>
      </c>
    </row>
    <row r="1202" spans="1:22" x14ac:dyDescent="0.3">
      <c r="A1202" t="str">
        <f>Raw_Data!A1202</f>
        <v>6251740</v>
      </c>
      <c r="B1202">
        <f>Raw_Data!B1202</f>
        <v>45670</v>
      </c>
      <c r="C1202" t="str">
        <f>Raw_Data!C1202</f>
        <v>LOSARTAN POTASSIUM 50 MG TA</v>
      </c>
      <c r="D1202" t="str">
        <f>Raw_Data!D1202</f>
        <v>65862020299</v>
      </c>
      <c r="E1202" t="str">
        <f>Raw_Data!E1202</f>
        <v>BYNE, EDMUND</v>
      </c>
      <c r="F1202" t="str">
        <f>Raw_Data!F1202</f>
        <v>1033186648</v>
      </c>
      <c r="G1202" t="str">
        <f>Raw_Data!H1202</f>
        <v>0</v>
      </c>
      <c r="H1202">
        <f>IFERROR(VLOOKUP(G1202,Store_Map!$A$2:$I$100,3,FALSE),"")</f>
        <v>0</v>
      </c>
      <c r="I1202">
        <f>IFERROR(VLOOKUP(G1202,Store_Map!$A$2:$I$100,4,FALSE),"")</f>
        <v>0</v>
      </c>
      <c r="J1202">
        <f>IFERROR(VLOOKUP(G1202,Store_Map!$A$2:$I$100,5,FALSE),"")</f>
        <v>0</v>
      </c>
      <c r="K1202">
        <f>IFERROR(VLOOKUP(G1202,Store_Map!$A$2:$I$100,6,FALSE),"")</f>
        <v>0</v>
      </c>
      <c r="L1202">
        <f>IFERROR(VLOOKUP(G1202,Store_Map!$A$2:$I$100,7,FALSE),"")</f>
        <v>0</v>
      </c>
      <c r="M1202">
        <f>IFERROR(VLOOKUP(G1202,Store_Map!$A$2:$I$100,8,FALSE),"")</f>
        <v>0</v>
      </c>
      <c r="N1202">
        <f t="shared" si="162"/>
        <v>0</v>
      </c>
      <c r="O1202" t="str">
        <f t="shared" si="163"/>
        <v>PASS</v>
      </c>
      <c r="P1202" t="str">
        <f t="shared" si="164"/>
        <v>PASS</v>
      </c>
      <c r="Q1202" t="str">
        <f t="shared" si="165"/>
        <v>PASS</v>
      </c>
      <c r="R1202" t="str">
        <f t="shared" si="166"/>
        <v>PASS</v>
      </c>
      <c r="S1202" t="str">
        <f t="shared" si="167"/>
        <v>PASS</v>
      </c>
      <c r="T1202">
        <f t="shared" si="168"/>
        <v>100</v>
      </c>
      <c r="U1202" t="str">
        <f t="shared" si="169"/>
        <v>Low</v>
      </c>
      <c r="V1202" t="str">
        <f t="shared" si="170"/>
        <v>Clean</v>
      </c>
    </row>
    <row r="1203" spans="1:22" x14ac:dyDescent="0.3">
      <c r="A1203" t="str">
        <f>Raw_Data!A1203</f>
        <v>6251741</v>
      </c>
      <c r="B1203">
        <f>Raw_Data!B1203</f>
        <v>45670</v>
      </c>
      <c r="C1203" t="str">
        <f>Raw_Data!C1203</f>
        <v>HYDROXYZINE HCL 25 MG TABLE</v>
      </c>
      <c r="D1203" t="str">
        <f>Raw_Data!D1203</f>
        <v>23155050110</v>
      </c>
      <c r="E1203" t="str">
        <f>Raw_Data!E1203</f>
        <v>BYNE, EDMUND</v>
      </c>
      <c r="F1203" t="str">
        <f>Raw_Data!F1203</f>
        <v>1033186648</v>
      </c>
      <c r="G1203" t="str">
        <f>Raw_Data!H1203</f>
        <v>0</v>
      </c>
      <c r="H1203">
        <f>IFERROR(VLOOKUP(G1203,Store_Map!$A$2:$I$100,3,FALSE),"")</f>
        <v>0</v>
      </c>
      <c r="I1203">
        <f>IFERROR(VLOOKUP(G1203,Store_Map!$A$2:$I$100,4,FALSE),"")</f>
        <v>0</v>
      </c>
      <c r="J1203">
        <f>IFERROR(VLOOKUP(G1203,Store_Map!$A$2:$I$100,5,FALSE),"")</f>
        <v>0</v>
      </c>
      <c r="K1203">
        <f>IFERROR(VLOOKUP(G1203,Store_Map!$A$2:$I$100,6,FALSE),"")</f>
        <v>0</v>
      </c>
      <c r="L1203">
        <f>IFERROR(VLOOKUP(G1203,Store_Map!$A$2:$I$100,7,FALSE),"")</f>
        <v>0</v>
      </c>
      <c r="M1203">
        <f>IFERROR(VLOOKUP(G1203,Store_Map!$A$2:$I$100,8,FALSE),"")</f>
        <v>0</v>
      </c>
      <c r="N1203">
        <f t="shared" si="162"/>
        <v>0</v>
      </c>
      <c r="O1203" t="str">
        <f t="shared" si="163"/>
        <v>PASS</v>
      </c>
      <c r="P1203" t="str">
        <f t="shared" si="164"/>
        <v>PASS</v>
      </c>
      <c r="Q1203" t="str">
        <f t="shared" si="165"/>
        <v>PASS</v>
      </c>
      <c r="R1203" t="str">
        <f t="shared" si="166"/>
        <v>PASS</v>
      </c>
      <c r="S1203" t="str">
        <f t="shared" si="167"/>
        <v>PASS</v>
      </c>
      <c r="T1203">
        <f t="shared" si="168"/>
        <v>100</v>
      </c>
      <c r="U1203" t="str">
        <f t="shared" si="169"/>
        <v>Low</v>
      </c>
      <c r="V1203" t="str">
        <f t="shared" si="170"/>
        <v>Clean</v>
      </c>
    </row>
    <row r="1204" spans="1:22" x14ac:dyDescent="0.3">
      <c r="A1204" t="str">
        <f>Raw_Data!A1204</f>
        <v>6251742</v>
      </c>
      <c r="B1204">
        <f>Raw_Data!B1204</f>
        <v>45670</v>
      </c>
      <c r="C1204" t="str">
        <f>Raw_Data!C1204</f>
        <v>CHLORTHALIDONE 50 MG TABLET</v>
      </c>
      <c r="D1204" t="str">
        <f>Raw_Data!D1204</f>
        <v>75834011001</v>
      </c>
      <c r="E1204" t="str">
        <f>Raw_Data!E1204</f>
        <v>BYNE, EDMUND</v>
      </c>
      <c r="F1204" t="str">
        <f>Raw_Data!F1204</f>
        <v>1033186648</v>
      </c>
      <c r="G1204" t="str">
        <f>Raw_Data!H1204</f>
        <v>0</v>
      </c>
      <c r="H1204">
        <f>IFERROR(VLOOKUP(G1204,Store_Map!$A$2:$I$100,3,FALSE),"")</f>
        <v>0</v>
      </c>
      <c r="I1204">
        <f>IFERROR(VLOOKUP(G1204,Store_Map!$A$2:$I$100,4,FALSE),"")</f>
        <v>0</v>
      </c>
      <c r="J1204">
        <f>IFERROR(VLOOKUP(G1204,Store_Map!$A$2:$I$100,5,FALSE),"")</f>
        <v>0</v>
      </c>
      <c r="K1204">
        <f>IFERROR(VLOOKUP(G1204,Store_Map!$A$2:$I$100,6,FALSE),"")</f>
        <v>0</v>
      </c>
      <c r="L1204">
        <f>IFERROR(VLOOKUP(G1204,Store_Map!$A$2:$I$100,7,FALSE),"")</f>
        <v>0</v>
      </c>
      <c r="M1204">
        <f>IFERROR(VLOOKUP(G1204,Store_Map!$A$2:$I$100,8,FALSE),"")</f>
        <v>0</v>
      </c>
      <c r="N1204">
        <f t="shared" si="162"/>
        <v>0</v>
      </c>
      <c r="O1204" t="str">
        <f t="shared" si="163"/>
        <v>PASS</v>
      </c>
      <c r="P1204" t="str">
        <f t="shared" si="164"/>
        <v>PASS</v>
      </c>
      <c r="Q1204" t="str">
        <f t="shared" si="165"/>
        <v>PASS</v>
      </c>
      <c r="R1204" t="str">
        <f t="shared" si="166"/>
        <v>PASS</v>
      </c>
      <c r="S1204" t="str">
        <f t="shared" si="167"/>
        <v>PASS</v>
      </c>
      <c r="T1204">
        <f t="shared" si="168"/>
        <v>100</v>
      </c>
      <c r="U1204" t="str">
        <f t="shared" si="169"/>
        <v>Low</v>
      </c>
      <c r="V1204" t="str">
        <f t="shared" si="170"/>
        <v>Clean</v>
      </c>
    </row>
    <row r="1205" spans="1:22" x14ac:dyDescent="0.3">
      <c r="A1205" t="str">
        <f>Raw_Data!A1205</f>
        <v>6251743</v>
      </c>
      <c r="B1205">
        <f>Raw_Data!B1205</f>
        <v>45670</v>
      </c>
      <c r="C1205" t="str">
        <f>Raw_Data!C1205</f>
        <v>LANTUS SOLOSTAR 100 UNIT/ML</v>
      </c>
      <c r="D1205" t="str">
        <f>Raw_Data!D1205</f>
        <v>88221905</v>
      </c>
      <c r="E1205" t="str">
        <f>Raw_Data!E1205</f>
        <v>BYNE, EDMUND</v>
      </c>
      <c r="F1205" t="str">
        <f>Raw_Data!F1205</f>
        <v>1033186648</v>
      </c>
      <c r="G1205" t="str">
        <f>Raw_Data!H1205</f>
        <v>0</v>
      </c>
      <c r="H1205">
        <f>IFERROR(VLOOKUP(G1205,Store_Map!$A$2:$I$100,3,FALSE),"")</f>
        <v>0</v>
      </c>
      <c r="I1205">
        <f>IFERROR(VLOOKUP(G1205,Store_Map!$A$2:$I$100,4,FALSE),"")</f>
        <v>0</v>
      </c>
      <c r="J1205">
        <f>IFERROR(VLOOKUP(G1205,Store_Map!$A$2:$I$100,5,FALSE),"")</f>
        <v>0</v>
      </c>
      <c r="K1205">
        <f>IFERROR(VLOOKUP(G1205,Store_Map!$A$2:$I$100,6,FALSE),"")</f>
        <v>0</v>
      </c>
      <c r="L1205">
        <f>IFERROR(VLOOKUP(G1205,Store_Map!$A$2:$I$100,7,FALSE),"")</f>
        <v>0</v>
      </c>
      <c r="M1205">
        <f>IFERROR(VLOOKUP(G1205,Store_Map!$A$2:$I$100,8,FALSE),"")</f>
        <v>0</v>
      </c>
      <c r="N1205">
        <f t="shared" si="162"/>
        <v>0</v>
      </c>
      <c r="O1205" t="str">
        <f t="shared" si="163"/>
        <v>PASS</v>
      </c>
      <c r="P1205" t="str">
        <f t="shared" si="164"/>
        <v>REVIEW</v>
      </c>
      <c r="Q1205" t="str">
        <f t="shared" si="165"/>
        <v>PASS</v>
      </c>
      <c r="R1205" t="str">
        <f t="shared" si="166"/>
        <v>PASS</v>
      </c>
      <c r="S1205" t="str">
        <f t="shared" si="167"/>
        <v>REVIEW</v>
      </c>
      <c r="T1205">
        <f t="shared" si="168"/>
        <v>90</v>
      </c>
      <c r="U1205" t="str">
        <f t="shared" si="169"/>
        <v>Low</v>
      </c>
      <c r="V1205" t="str">
        <f t="shared" si="170"/>
        <v>Invalid NDC</v>
      </c>
    </row>
    <row r="1206" spans="1:22" x14ac:dyDescent="0.3">
      <c r="A1206" t="str">
        <f>Raw_Data!A1206</f>
        <v>6251745</v>
      </c>
      <c r="B1206">
        <f>Raw_Data!B1206</f>
        <v>45670</v>
      </c>
      <c r="C1206" t="str">
        <f>Raw_Data!C1206</f>
        <v>AMOXICILLIN 400 MG/5 ML SUS</v>
      </c>
      <c r="D1206" t="str">
        <f>Raw_Data!D1206</f>
        <v>65862007175</v>
      </c>
      <c r="E1206" t="str">
        <f>Raw_Data!E1206</f>
        <v>HARSHMAN, SONALI</v>
      </c>
      <c r="F1206" t="str">
        <f>Raw_Data!F1206</f>
        <v>1104084516</v>
      </c>
      <c r="G1206" t="str">
        <f>Raw_Data!H1206</f>
        <v>0</v>
      </c>
      <c r="H1206">
        <f>IFERROR(VLOOKUP(G1206,Store_Map!$A$2:$I$100,3,FALSE),"")</f>
        <v>0</v>
      </c>
      <c r="I1206">
        <f>IFERROR(VLOOKUP(G1206,Store_Map!$A$2:$I$100,4,FALSE),"")</f>
        <v>0</v>
      </c>
      <c r="J1206">
        <f>IFERROR(VLOOKUP(G1206,Store_Map!$A$2:$I$100,5,FALSE),"")</f>
        <v>0</v>
      </c>
      <c r="K1206">
        <f>IFERROR(VLOOKUP(G1206,Store_Map!$A$2:$I$100,6,FALSE),"")</f>
        <v>0</v>
      </c>
      <c r="L1206">
        <f>IFERROR(VLOOKUP(G1206,Store_Map!$A$2:$I$100,7,FALSE),"")</f>
        <v>0</v>
      </c>
      <c r="M1206">
        <f>IFERROR(VLOOKUP(G1206,Store_Map!$A$2:$I$100,8,FALSE),"")</f>
        <v>0</v>
      </c>
      <c r="N1206">
        <f t="shared" si="162"/>
        <v>0</v>
      </c>
      <c r="O1206" t="str">
        <f t="shared" si="163"/>
        <v>PASS</v>
      </c>
      <c r="P1206" t="str">
        <f t="shared" si="164"/>
        <v>PASS</v>
      </c>
      <c r="Q1206" t="str">
        <f t="shared" si="165"/>
        <v>PASS</v>
      </c>
      <c r="R1206" t="str">
        <f t="shared" si="166"/>
        <v>PASS</v>
      </c>
      <c r="S1206" t="str">
        <f t="shared" si="167"/>
        <v>PASS</v>
      </c>
      <c r="T1206">
        <f t="shared" si="168"/>
        <v>100</v>
      </c>
      <c r="U1206" t="str">
        <f t="shared" si="169"/>
        <v>Low</v>
      </c>
      <c r="V1206" t="str">
        <f t="shared" si="170"/>
        <v>Clean</v>
      </c>
    </row>
    <row r="1207" spans="1:22" x14ac:dyDescent="0.3">
      <c r="A1207" t="str">
        <f>Raw_Data!A1207</f>
        <v>6245191</v>
      </c>
      <c r="B1207">
        <f>Raw_Data!B1207</f>
        <v>45670</v>
      </c>
      <c r="C1207" t="str">
        <f>Raw_Data!C1207</f>
        <v>ELIQUIS 5 MG TABLET</v>
      </c>
      <c r="D1207" t="str">
        <f>Raw_Data!D1207</f>
        <v>3089421</v>
      </c>
      <c r="E1207" t="str">
        <f>Raw_Data!E1207</f>
        <v>YASIN, NURA</v>
      </c>
      <c r="F1207" t="str">
        <f>Raw_Data!F1207</f>
        <v>1265518567</v>
      </c>
      <c r="G1207" t="str">
        <f>Raw_Data!H1207</f>
        <v>0</v>
      </c>
      <c r="H1207">
        <f>IFERROR(VLOOKUP(G1207,Store_Map!$A$2:$I$100,3,FALSE),"")</f>
        <v>0</v>
      </c>
      <c r="I1207">
        <f>IFERROR(VLOOKUP(G1207,Store_Map!$A$2:$I$100,4,FALSE),"")</f>
        <v>0</v>
      </c>
      <c r="J1207">
        <f>IFERROR(VLOOKUP(G1207,Store_Map!$A$2:$I$100,5,FALSE),"")</f>
        <v>0</v>
      </c>
      <c r="K1207">
        <f>IFERROR(VLOOKUP(G1207,Store_Map!$A$2:$I$100,6,FALSE),"")</f>
        <v>0</v>
      </c>
      <c r="L1207">
        <f>IFERROR(VLOOKUP(G1207,Store_Map!$A$2:$I$100,7,FALSE),"")</f>
        <v>0</v>
      </c>
      <c r="M1207">
        <f>IFERROR(VLOOKUP(G1207,Store_Map!$A$2:$I$100,8,FALSE),"")</f>
        <v>0</v>
      </c>
      <c r="N1207">
        <f t="shared" si="162"/>
        <v>0</v>
      </c>
      <c r="O1207" t="str">
        <f t="shared" si="163"/>
        <v>PASS</v>
      </c>
      <c r="P1207" t="str">
        <f t="shared" si="164"/>
        <v>REVIEW</v>
      </c>
      <c r="Q1207" t="str">
        <f t="shared" si="165"/>
        <v>PASS</v>
      </c>
      <c r="R1207" t="str">
        <f t="shared" si="166"/>
        <v>PASS</v>
      </c>
      <c r="S1207" t="str">
        <f t="shared" si="167"/>
        <v>REVIEW</v>
      </c>
      <c r="T1207">
        <f t="shared" si="168"/>
        <v>90</v>
      </c>
      <c r="U1207" t="str">
        <f t="shared" si="169"/>
        <v>Low</v>
      </c>
      <c r="V1207" t="str">
        <f t="shared" si="170"/>
        <v>Invalid NDC</v>
      </c>
    </row>
    <row r="1208" spans="1:22" x14ac:dyDescent="0.3">
      <c r="A1208" t="str">
        <f>Raw_Data!A1208</f>
        <v>6241694</v>
      </c>
      <c r="B1208">
        <f>Raw_Data!B1208</f>
        <v>45670</v>
      </c>
      <c r="C1208" t="str">
        <f>Raw_Data!C1208</f>
        <v>LISINOPRIL-HCTZ 20-12.5MG</v>
      </c>
      <c r="D1208" t="str">
        <f>Raw_Data!D1208</f>
        <v>68180051902</v>
      </c>
      <c r="E1208" t="str">
        <f>Raw_Data!E1208</f>
        <v>BYNE, EDMUND</v>
      </c>
      <c r="F1208" t="str">
        <f>Raw_Data!F1208</f>
        <v>1033186648</v>
      </c>
      <c r="G1208" t="str">
        <f>Raw_Data!H1208</f>
        <v>0</v>
      </c>
      <c r="H1208">
        <f>IFERROR(VLOOKUP(G1208,Store_Map!$A$2:$I$100,3,FALSE),"")</f>
        <v>0</v>
      </c>
      <c r="I1208">
        <f>IFERROR(VLOOKUP(G1208,Store_Map!$A$2:$I$100,4,FALSE),"")</f>
        <v>0</v>
      </c>
      <c r="J1208">
        <f>IFERROR(VLOOKUP(G1208,Store_Map!$A$2:$I$100,5,FALSE),"")</f>
        <v>0</v>
      </c>
      <c r="K1208">
        <f>IFERROR(VLOOKUP(G1208,Store_Map!$A$2:$I$100,6,FALSE),"")</f>
        <v>0</v>
      </c>
      <c r="L1208">
        <f>IFERROR(VLOOKUP(G1208,Store_Map!$A$2:$I$100,7,FALSE),"")</f>
        <v>0</v>
      </c>
      <c r="M1208">
        <f>IFERROR(VLOOKUP(G1208,Store_Map!$A$2:$I$100,8,FALSE),"")</f>
        <v>0</v>
      </c>
      <c r="N1208">
        <f t="shared" si="162"/>
        <v>0</v>
      </c>
      <c r="O1208" t="str">
        <f t="shared" si="163"/>
        <v>PASS</v>
      </c>
      <c r="P1208" t="str">
        <f t="shared" si="164"/>
        <v>PASS</v>
      </c>
      <c r="Q1208" t="str">
        <f t="shared" si="165"/>
        <v>PASS</v>
      </c>
      <c r="R1208" t="str">
        <f t="shared" si="166"/>
        <v>PASS</v>
      </c>
      <c r="S1208" t="str">
        <f t="shared" si="167"/>
        <v>PASS</v>
      </c>
      <c r="T1208">
        <f t="shared" si="168"/>
        <v>100</v>
      </c>
      <c r="U1208" t="str">
        <f t="shared" si="169"/>
        <v>Low</v>
      </c>
      <c r="V1208" t="str">
        <f t="shared" si="170"/>
        <v>Clean</v>
      </c>
    </row>
    <row r="1209" spans="1:22" x14ac:dyDescent="0.3">
      <c r="A1209" t="str">
        <f>Raw_Data!A1209</f>
        <v>6245136</v>
      </c>
      <c r="B1209">
        <f>Raw_Data!B1209</f>
        <v>45670</v>
      </c>
      <c r="C1209" t="str">
        <f>Raw_Data!C1209</f>
        <v>LISINOPRIL 20 MG TABLET</v>
      </c>
      <c r="D1209" t="str">
        <f>Raw_Data!D1209</f>
        <v>68180098103</v>
      </c>
      <c r="E1209" t="str">
        <f>Raw_Data!E1209</f>
        <v>GIBBS, JON</v>
      </c>
      <c r="F1209" t="str">
        <f>Raw_Data!F1209</f>
        <v>1700896156</v>
      </c>
      <c r="G1209" t="str">
        <f>Raw_Data!H1209</f>
        <v>0</v>
      </c>
      <c r="H1209">
        <f>IFERROR(VLOOKUP(G1209,Store_Map!$A$2:$I$100,3,FALSE),"")</f>
        <v>0</v>
      </c>
      <c r="I1209">
        <f>IFERROR(VLOOKUP(G1209,Store_Map!$A$2:$I$100,4,FALSE),"")</f>
        <v>0</v>
      </c>
      <c r="J1209">
        <f>IFERROR(VLOOKUP(G1209,Store_Map!$A$2:$I$100,5,FALSE),"")</f>
        <v>0</v>
      </c>
      <c r="K1209">
        <f>IFERROR(VLOOKUP(G1209,Store_Map!$A$2:$I$100,6,FALSE),"")</f>
        <v>0</v>
      </c>
      <c r="L1209">
        <f>IFERROR(VLOOKUP(G1209,Store_Map!$A$2:$I$100,7,FALSE),"")</f>
        <v>0</v>
      </c>
      <c r="M1209">
        <f>IFERROR(VLOOKUP(G1209,Store_Map!$A$2:$I$100,8,FALSE),"")</f>
        <v>0</v>
      </c>
      <c r="N1209">
        <f t="shared" si="162"/>
        <v>0</v>
      </c>
      <c r="O1209" t="str">
        <f t="shared" si="163"/>
        <v>PASS</v>
      </c>
      <c r="P1209" t="str">
        <f t="shared" si="164"/>
        <v>PASS</v>
      </c>
      <c r="Q1209" t="str">
        <f t="shared" si="165"/>
        <v>PASS</v>
      </c>
      <c r="R1209" t="str">
        <f t="shared" si="166"/>
        <v>PASS</v>
      </c>
      <c r="S1209" t="str">
        <f t="shared" si="167"/>
        <v>PASS</v>
      </c>
      <c r="T1209">
        <f t="shared" si="168"/>
        <v>100</v>
      </c>
      <c r="U1209" t="str">
        <f t="shared" si="169"/>
        <v>Low</v>
      </c>
      <c r="V1209" t="str">
        <f t="shared" si="170"/>
        <v>Clean</v>
      </c>
    </row>
    <row r="1210" spans="1:22" x14ac:dyDescent="0.3">
      <c r="A1210" t="str">
        <f>Raw_Data!A1210</f>
        <v>6251746</v>
      </c>
      <c r="B1210">
        <f>Raw_Data!B1210</f>
        <v>45670</v>
      </c>
      <c r="C1210" t="str">
        <f>Raw_Data!C1210</f>
        <v>ALBUTEROL HFA 90 MCG INHALE</v>
      </c>
      <c r="D1210" t="str">
        <f>Raw_Data!D1210</f>
        <v>93317431</v>
      </c>
      <c r="E1210" t="str">
        <f>Raw_Data!E1210</f>
        <v>BYNE, EDMUND</v>
      </c>
      <c r="F1210" t="str">
        <f>Raw_Data!F1210</f>
        <v>1033186648</v>
      </c>
      <c r="G1210" t="str">
        <f>Raw_Data!H1210</f>
        <v>0</v>
      </c>
      <c r="H1210">
        <f>IFERROR(VLOOKUP(G1210,Store_Map!$A$2:$I$100,3,FALSE),"")</f>
        <v>0</v>
      </c>
      <c r="I1210">
        <f>IFERROR(VLOOKUP(G1210,Store_Map!$A$2:$I$100,4,FALSE),"")</f>
        <v>0</v>
      </c>
      <c r="J1210">
        <f>IFERROR(VLOOKUP(G1210,Store_Map!$A$2:$I$100,5,FALSE),"")</f>
        <v>0</v>
      </c>
      <c r="K1210">
        <f>IFERROR(VLOOKUP(G1210,Store_Map!$A$2:$I$100,6,FALSE),"")</f>
        <v>0</v>
      </c>
      <c r="L1210">
        <f>IFERROR(VLOOKUP(G1210,Store_Map!$A$2:$I$100,7,FALSE),"")</f>
        <v>0</v>
      </c>
      <c r="M1210">
        <f>IFERROR(VLOOKUP(G1210,Store_Map!$A$2:$I$100,8,FALSE),"")</f>
        <v>0</v>
      </c>
      <c r="N1210">
        <f t="shared" si="162"/>
        <v>0</v>
      </c>
      <c r="O1210" t="str">
        <f t="shared" si="163"/>
        <v>PASS</v>
      </c>
      <c r="P1210" t="str">
        <f t="shared" si="164"/>
        <v>REVIEW</v>
      </c>
      <c r="Q1210" t="str">
        <f t="shared" si="165"/>
        <v>PASS</v>
      </c>
      <c r="R1210" t="str">
        <f t="shared" si="166"/>
        <v>PASS</v>
      </c>
      <c r="S1210" t="str">
        <f t="shared" si="167"/>
        <v>REVIEW</v>
      </c>
      <c r="T1210">
        <f t="shared" si="168"/>
        <v>90</v>
      </c>
      <c r="U1210" t="str">
        <f t="shared" si="169"/>
        <v>Low</v>
      </c>
      <c r="V1210" t="str">
        <f t="shared" si="170"/>
        <v>Invalid NDC</v>
      </c>
    </row>
    <row r="1211" spans="1:22" x14ac:dyDescent="0.3">
      <c r="A1211" t="str">
        <f>Raw_Data!A1211</f>
        <v>6251747</v>
      </c>
      <c r="B1211">
        <f>Raw_Data!B1211</f>
        <v>45670</v>
      </c>
      <c r="C1211" t="str">
        <f>Raw_Data!C1211</f>
        <v>DOXYCYCLINE HYCLATE 100 MG</v>
      </c>
      <c r="D1211" t="str">
        <f>Raw_Data!D1211</f>
        <v>62135098505</v>
      </c>
      <c r="E1211" t="str">
        <f>Raw_Data!E1211</f>
        <v>BYNE, EDMUND</v>
      </c>
      <c r="F1211" t="str">
        <f>Raw_Data!F1211</f>
        <v>1033186648</v>
      </c>
      <c r="G1211" t="str">
        <f>Raw_Data!H1211</f>
        <v>0</v>
      </c>
      <c r="H1211">
        <f>IFERROR(VLOOKUP(G1211,Store_Map!$A$2:$I$100,3,FALSE),"")</f>
        <v>0</v>
      </c>
      <c r="I1211">
        <f>IFERROR(VLOOKUP(G1211,Store_Map!$A$2:$I$100,4,FALSE),"")</f>
        <v>0</v>
      </c>
      <c r="J1211">
        <f>IFERROR(VLOOKUP(G1211,Store_Map!$A$2:$I$100,5,FALSE),"")</f>
        <v>0</v>
      </c>
      <c r="K1211">
        <f>IFERROR(VLOOKUP(G1211,Store_Map!$A$2:$I$100,6,FALSE),"")</f>
        <v>0</v>
      </c>
      <c r="L1211">
        <f>IFERROR(VLOOKUP(G1211,Store_Map!$A$2:$I$100,7,FALSE),"")</f>
        <v>0</v>
      </c>
      <c r="M1211">
        <f>IFERROR(VLOOKUP(G1211,Store_Map!$A$2:$I$100,8,FALSE),"")</f>
        <v>0</v>
      </c>
      <c r="N1211">
        <f t="shared" si="162"/>
        <v>0</v>
      </c>
      <c r="O1211" t="str">
        <f t="shared" si="163"/>
        <v>PASS</v>
      </c>
      <c r="P1211" t="str">
        <f t="shared" si="164"/>
        <v>PASS</v>
      </c>
      <c r="Q1211" t="str">
        <f t="shared" si="165"/>
        <v>PASS</v>
      </c>
      <c r="R1211" t="str">
        <f t="shared" si="166"/>
        <v>PASS</v>
      </c>
      <c r="S1211" t="str">
        <f t="shared" si="167"/>
        <v>PASS</v>
      </c>
      <c r="T1211">
        <f t="shared" si="168"/>
        <v>100</v>
      </c>
      <c r="U1211" t="str">
        <f t="shared" si="169"/>
        <v>Low</v>
      </c>
      <c r="V1211" t="str">
        <f t="shared" si="170"/>
        <v>Clean</v>
      </c>
    </row>
    <row r="1212" spans="1:22" x14ac:dyDescent="0.3">
      <c r="A1212" t="str">
        <f>Raw_Data!A1212</f>
        <v>6251748</v>
      </c>
      <c r="B1212">
        <f>Raw_Data!B1212</f>
        <v>45670</v>
      </c>
      <c r="C1212" t="str">
        <f>Raw_Data!C1212</f>
        <v>OSELTAMIVIR PHOS 75 MG CAPS</v>
      </c>
      <c r="D1212" t="str">
        <f>Raw_Data!D1212</f>
        <v>72205004411</v>
      </c>
      <c r="E1212" t="str">
        <f>Raw_Data!E1212</f>
        <v>HARSHMAN, SONALI</v>
      </c>
      <c r="F1212" t="str">
        <f>Raw_Data!F1212</f>
        <v>1104084516</v>
      </c>
      <c r="G1212" t="str">
        <f>Raw_Data!H1212</f>
        <v>0</v>
      </c>
      <c r="H1212">
        <f>IFERROR(VLOOKUP(G1212,Store_Map!$A$2:$I$100,3,FALSE),"")</f>
        <v>0</v>
      </c>
      <c r="I1212">
        <f>IFERROR(VLOOKUP(G1212,Store_Map!$A$2:$I$100,4,FALSE),"")</f>
        <v>0</v>
      </c>
      <c r="J1212">
        <f>IFERROR(VLOOKUP(G1212,Store_Map!$A$2:$I$100,5,FALSE),"")</f>
        <v>0</v>
      </c>
      <c r="K1212">
        <f>IFERROR(VLOOKUP(G1212,Store_Map!$A$2:$I$100,6,FALSE),"")</f>
        <v>0</v>
      </c>
      <c r="L1212">
        <f>IFERROR(VLOOKUP(G1212,Store_Map!$A$2:$I$100,7,FALSE),"")</f>
        <v>0</v>
      </c>
      <c r="M1212">
        <f>IFERROR(VLOOKUP(G1212,Store_Map!$A$2:$I$100,8,FALSE),"")</f>
        <v>0</v>
      </c>
      <c r="N1212">
        <f t="shared" si="162"/>
        <v>0</v>
      </c>
      <c r="O1212" t="str">
        <f t="shared" si="163"/>
        <v>PASS</v>
      </c>
      <c r="P1212" t="str">
        <f t="shared" si="164"/>
        <v>PASS</v>
      </c>
      <c r="Q1212" t="str">
        <f t="shared" si="165"/>
        <v>PASS</v>
      </c>
      <c r="R1212" t="str">
        <f t="shared" si="166"/>
        <v>PASS</v>
      </c>
      <c r="S1212" t="str">
        <f t="shared" si="167"/>
        <v>PASS</v>
      </c>
      <c r="T1212">
        <f t="shared" si="168"/>
        <v>100</v>
      </c>
      <c r="U1212" t="str">
        <f t="shared" si="169"/>
        <v>Low</v>
      </c>
      <c r="V1212" t="str">
        <f t="shared" si="170"/>
        <v>Clean</v>
      </c>
    </row>
    <row r="1213" spans="1:22" x14ac:dyDescent="0.3">
      <c r="A1213" t="str">
        <f>Raw_Data!A1213</f>
        <v>6239063</v>
      </c>
      <c r="B1213">
        <f>Raw_Data!B1213</f>
        <v>45670</v>
      </c>
      <c r="C1213" t="str">
        <f>Raw_Data!C1213</f>
        <v>AMLOD-BENAZEP 10-40 MG</v>
      </c>
      <c r="D1213" t="str">
        <f>Raw_Data!D1213</f>
        <v>65862058701</v>
      </c>
      <c r="E1213" t="str">
        <f>Raw_Data!E1213</f>
        <v>YASIN, NURA</v>
      </c>
      <c r="F1213" t="str">
        <f>Raw_Data!F1213</f>
        <v>1265518567</v>
      </c>
      <c r="G1213" t="str">
        <f>Raw_Data!H1213</f>
        <v>0</v>
      </c>
      <c r="H1213">
        <f>IFERROR(VLOOKUP(G1213,Store_Map!$A$2:$I$100,3,FALSE),"")</f>
        <v>0</v>
      </c>
      <c r="I1213">
        <f>IFERROR(VLOOKUP(G1213,Store_Map!$A$2:$I$100,4,FALSE),"")</f>
        <v>0</v>
      </c>
      <c r="J1213">
        <f>IFERROR(VLOOKUP(G1213,Store_Map!$A$2:$I$100,5,FALSE),"")</f>
        <v>0</v>
      </c>
      <c r="K1213">
        <f>IFERROR(VLOOKUP(G1213,Store_Map!$A$2:$I$100,6,FALSE),"")</f>
        <v>0</v>
      </c>
      <c r="L1213">
        <f>IFERROR(VLOOKUP(G1213,Store_Map!$A$2:$I$100,7,FALSE),"")</f>
        <v>0</v>
      </c>
      <c r="M1213">
        <f>IFERROR(VLOOKUP(G1213,Store_Map!$A$2:$I$100,8,FALSE),"")</f>
        <v>0</v>
      </c>
      <c r="N1213">
        <f t="shared" si="162"/>
        <v>0</v>
      </c>
      <c r="O1213" t="str">
        <f t="shared" si="163"/>
        <v>PASS</v>
      </c>
      <c r="P1213" t="str">
        <f t="shared" si="164"/>
        <v>PASS</v>
      </c>
      <c r="Q1213" t="str">
        <f t="shared" si="165"/>
        <v>PASS</v>
      </c>
      <c r="R1213" t="str">
        <f t="shared" si="166"/>
        <v>PASS</v>
      </c>
      <c r="S1213" t="str">
        <f t="shared" si="167"/>
        <v>PASS</v>
      </c>
      <c r="T1213">
        <f t="shared" si="168"/>
        <v>100</v>
      </c>
      <c r="U1213" t="str">
        <f t="shared" si="169"/>
        <v>Low</v>
      </c>
      <c r="V1213" t="str">
        <f t="shared" si="170"/>
        <v>Clean</v>
      </c>
    </row>
    <row r="1214" spans="1:22" x14ac:dyDescent="0.3">
      <c r="A1214" t="str">
        <f>Raw_Data!A1214</f>
        <v>6239064</v>
      </c>
      <c r="B1214">
        <f>Raw_Data!B1214</f>
        <v>45670</v>
      </c>
      <c r="C1214" t="str">
        <f>Raw_Data!C1214</f>
        <v>ATORVASTATIN 40 MG TABLET</v>
      </c>
      <c r="D1214" t="str">
        <f>Raw_Data!D1214</f>
        <v>67877051310</v>
      </c>
      <c r="E1214" t="str">
        <f>Raw_Data!E1214</f>
        <v>YASIN, NURA</v>
      </c>
      <c r="F1214" t="str">
        <f>Raw_Data!F1214</f>
        <v>1265518567</v>
      </c>
      <c r="G1214" t="str">
        <f>Raw_Data!H1214</f>
        <v>0</v>
      </c>
      <c r="H1214">
        <f>IFERROR(VLOOKUP(G1214,Store_Map!$A$2:$I$100,3,FALSE),"")</f>
        <v>0</v>
      </c>
      <c r="I1214">
        <f>IFERROR(VLOOKUP(G1214,Store_Map!$A$2:$I$100,4,FALSE),"")</f>
        <v>0</v>
      </c>
      <c r="J1214">
        <f>IFERROR(VLOOKUP(G1214,Store_Map!$A$2:$I$100,5,FALSE),"")</f>
        <v>0</v>
      </c>
      <c r="K1214">
        <f>IFERROR(VLOOKUP(G1214,Store_Map!$A$2:$I$100,6,FALSE),"")</f>
        <v>0</v>
      </c>
      <c r="L1214">
        <f>IFERROR(VLOOKUP(G1214,Store_Map!$A$2:$I$100,7,FALSE),"")</f>
        <v>0</v>
      </c>
      <c r="M1214">
        <f>IFERROR(VLOOKUP(G1214,Store_Map!$A$2:$I$100,8,FALSE),"")</f>
        <v>0</v>
      </c>
      <c r="N1214">
        <f t="shared" si="162"/>
        <v>0</v>
      </c>
      <c r="O1214" t="str">
        <f t="shared" si="163"/>
        <v>PASS</v>
      </c>
      <c r="P1214" t="str">
        <f t="shared" si="164"/>
        <v>PASS</v>
      </c>
      <c r="Q1214" t="str">
        <f t="shared" si="165"/>
        <v>PASS</v>
      </c>
      <c r="R1214" t="str">
        <f t="shared" si="166"/>
        <v>PASS</v>
      </c>
      <c r="S1214" t="str">
        <f t="shared" si="167"/>
        <v>PASS</v>
      </c>
      <c r="T1214">
        <f t="shared" si="168"/>
        <v>100</v>
      </c>
      <c r="U1214" t="str">
        <f t="shared" si="169"/>
        <v>Low</v>
      </c>
      <c r="V1214" t="str">
        <f t="shared" si="170"/>
        <v>Clean</v>
      </c>
    </row>
    <row r="1215" spans="1:22" x14ac:dyDescent="0.3">
      <c r="A1215" t="str">
        <f>Raw_Data!A1215</f>
        <v>6246495</v>
      </c>
      <c r="B1215">
        <f>Raw_Data!B1215</f>
        <v>45670</v>
      </c>
      <c r="C1215" t="str">
        <f>Raw_Data!C1215</f>
        <v>ALLOPURINOL 300 MG TABLET</v>
      </c>
      <c r="D1215" t="str">
        <f>Raw_Data!D1215</f>
        <v>378018101</v>
      </c>
      <c r="E1215" t="str">
        <f>Raw_Data!E1215</f>
        <v>YASIN, NURA</v>
      </c>
      <c r="F1215" t="str">
        <f>Raw_Data!F1215</f>
        <v>1265518567</v>
      </c>
      <c r="G1215" t="str">
        <f>Raw_Data!H1215</f>
        <v>0</v>
      </c>
      <c r="H1215">
        <f>IFERROR(VLOOKUP(G1215,Store_Map!$A$2:$I$100,3,FALSE),"")</f>
        <v>0</v>
      </c>
      <c r="I1215">
        <f>IFERROR(VLOOKUP(G1215,Store_Map!$A$2:$I$100,4,FALSE),"")</f>
        <v>0</v>
      </c>
      <c r="J1215">
        <f>IFERROR(VLOOKUP(G1215,Store_Map!$A$2:$I$100,5,FALSE),"")</f>
        <v>0</v>
      </c>
      <c r="K1215">
        <f>IFERROR(VLOOKUP(G1215,Store_Map!$A$2:$I$100,6,FALSE),"")</f>
        <v>0</v>
      </c>
      <c r="L1215">
        <f>IFERROR(VLOOKUP(G1215,Store_Map!$A$2:$I$100,7,FALSE),"")</f>
        <v>0</v>
      </c>
      <c r="M1215">
        <f>IFERROR(VLOOKUP(G1215,Store_Map!$A$2:$I$100,8,FALSE),"")</f>
        <v>0</v>
      </c>
      <c r="N1215">
        <f t="shared" si="162"/>
        <v>0</v>
      </c>
      <c r="O1215" t="str">
        <f t="shared" si="163"/>
        <v>PASS</v>
      </c>
      <c r="P1215" t="str">
        <f t="shared" si="164"/>
        <v>REVIEW</v>
      </c>
      <c r="Q1215" t="str">
        <f t="shared" si="165"/>
        <v>PASS</v>
      </c>
      <c r="R1215" t="str">
        <f t="shared" si="166"/>
        <v>PASS</v>
      </c>
      <c r="S1215" t="str">
        <f t="shared" si="167"/>
        <v>REVIEW</v>
      </c>
      <c r="T1215">
        <f t="shared" si="168"/>
        <v>90</v>
      </c>
      <c r="U1215" t="str">
        <f t="shared" si="169"/>
        <v>Low</v>
      </c>
      <c r="V1215" t="str">
        <f t="shared" si="170"/>
        <v>Invalid NDC</v>
      </c>
    </row>
    <row r="1216" spans="1:22" x14ac:dyDescent="0.3">
      <c r="A1216" t="str">
        <f>Raw_Data!A1216</f>
        <v>6246493</v>
      </c>
      <c r="B1216">
        <f>Raw_Data!B1216</f>
        <v>45670</v>
      </c>
      <c r="C1216" t="str">
        <f>Raw_Data!C1216</f>
        <v>LINZESS 145 MCG CAPSULE</v>
      </c>
      <c r="D1216" t="str">
        <f>Raw_Data!D1216</f>
        <v>456120130</v>
      </c>
      <c r="E1216" t="str">
        <f>Raw_Data!E1216</f>
        <v>YASIN, NURA</v>
      </c>
      <c r="F1216" t="str">
        <f>Raw_Data!F1216</f>
        <v>1265518567</v>
      </c>
      <c r="G1216" t="str">
        <f>Raw_Data!H1216</f>
        <v>0</v>
      </c>
      <c r="H1216">
        <f>IFERROR(VLOOKUP(G1216,Store_Map!$A$2:$I$100,3,FALSE),"")</f>
        <v>0</v>
      </c>
      <c r="I1216">
        <f>IFERROR(VLOOKUP(G1216,Store_Map!$A$2:$I$100,4,FALSE),"")</f>
        <v>0</v>
      </c>
      <c r="J1216">
        <f>IFERROR(VLOOKUP(G1216,Store_Map!$A$2:$I$100,5,FALSE),"")</f>
        <v>0</v>
      </c>
      <c r="K1216">
        <f>IFERROR(VLOOKUP(G1216,Store_Map!$A$2:$I$100,6,FALSE),"")</f>
        <v>0</v>
      </c>
      <c r="L1216">
        <f>IFERROR(VLOOKUP(G1216,Store_Map!$A$2:$I$100,7,FALSE),"")</f>
        <v>0</v>
      </c>
      <c r="M1216">
        <f>IFERROR(VLOOKUP(G1216,Store_Map!$A$2:$I$100,8,FALSE),"")</f>
        <v>0</v>
      </c>
      <c r="N1216">
        <f t="shared" si="162"/>
        <v>0</v>
      </c>
      <c r="O1216" t="str">
        <f t="shared" si="163"/>
        <v>PASS</v>
      </c>
      <c r="P1216" t="str">
        <f t="shared" si="164"/>
        <v>REVIEW</v>
      </c>
      <c r="Q1216" t="str">
        <f t="shared" si="165"/>
        <v>PASS</v>
      </c>
      <c r="R1216" t="str">
        <f t="shared" si="166"/>
        <v>PASS</v>
      </c>
      <c r="S1216" t="str">
        <f t="shared" si="167"/>
        <v>REVIEW</v>
      </c>
      <c r="T1216">
        <f t="shared" si="168"/>
        <v>90</v>
      </c>
      <c r="U1216" t="str">
        <f t="shared" si="169"/>
        <v>Low</v>
      </c>
      <c r="V1216" t="str">
        <f t="shared" si="170"/>
        <v>Invalid NDC</v>
      </c>
    </row>
    <row r="1217" spans="1:22" x14ac:dyDescent="0.3">
      <c r="A1217" t="str">
        <f>Raw_Data!A1217</f>
        <v>6228957</v>
      </c>
      <c r="B1217">
        <f>Raw_Data!B1217</f>
        <v>45670</v>
      </c>
      <c r="C1217" t="str">
        <f>Raw_Data!C1217</f>
        <v>LANTUS SOLOSTAR 100 UNIT/ML</v>
      </c>
      <c r="D1217" t="str">
        <f>Raw_Data!D1217</f>
        <v>88221905</v>
      </c>
      <c r="E1217" t="str">
        <f>Raw_Data!E1217</f>
        <v>GIBBS, JON</v>
      </c>
      <c r="F1217" t="str">
        <f>Raw_Data!F1217</f>
        <v>1700896156</v>
      </c>
      <c r="G1217" t="str">
        <f>Raw_Data!H1217</f>
        <v>0</v>
      </c>
      <c r="H1217">
        <f>IFERROR(VLOOKUP(G1217,Store_Map!$A$2:$I$100,3,FALSE),"")</f>
        <v>0</v>
      </c>
      <c r="I1217">
        <f>IFERROR(VLOOKUP(G1217,Store_Map!$A$2:$I$100,4,FALSE),"")</f>
        <v>0</v>
      </c>
      <c r="J1217">
        <f>IFERROR(VLOOKUP(G1217,Store_Map!$A$2:$I$100,5,FALSE),"")</f>
        <v>0</v>
      </c>
      <c r="K1217">
        <f>IFERROR(VLOOKUP(G1217,Store_Map!$A$2:$I$100,6,FALSE),"")</f>
        <v>0</v>
      </c>
      <c r="L1217">
        <f>IFERROR(VLOOKUP(G1217,Store_Map!$A$2:$I$100,7,FALSE),"")</f>
        <v>0</v>
      </c>
      <c r="M1217">
        <f>IFERROR(VLOOKUP(G1217,Store_Map!$A$2:$I$100,8,FALSE),"")</f>
        <v>0</v>
      </c>
      <c r="N1217">
        <f t="shared" si="162"/>
        <v>0</v>
      </c>
      <c r="O1217" t="str">
        <f t="shared" si="163"/>
        <v>PASS</v>
      </c>
      <c r="P1217" t="str">
        <f t="shared" si="164"/>
        <v>REVIEW</v>
      </c>
      <c r="Q1217" t="str">
        <f t="shared" si="165"/>
        <v>PASS</v>
      </c>
      <c r="R1217" t="str">
        <f t="shared" si="166"/>
        <v>PASS</v>
      </c>
      <c r="S1217" t="str">
        <f t="shared" si="167"/>
        <v>REVIEW</v>
      </c>
      <c r="T1217">
        <f t="shared" si="168"/>
        <v>90</v>
      </c>
      <c r="U1217" t="str">
        <f t="shared" si="169"/>
        <v>Low</v>
      </c>
      <c r="V1217" t="str">
        <f t="shared" si="170"/>
        <v>Invalid NDC</v>
      </c>
    </row>
    <row r="1218" spans="1:22" x14ac:dyDescent="0.3">
      <c r="A1218" t="str">
        <f>Raw_Data!A1218</f>
        <v>6239946</v>
      </c>
      <c r="B1218">
        <f>Raw_Data!B1218</f>
        <v>45670</v>
      </c>
      <c r="C1218" t="str">
        <f>Raw_Data!C1218</f>
        <v>OZEMPIC 0.25-0.5 MG/DOSE PE</v>
      </c>
      <c r="D1218" t="str">
        <f>Raw_Data!D1218</f>
        <v>169418113</v>
      </c>
      <c r="E1218" t="str">
        <f>Raw_Data!E1218</f>
        <v>MACHADO, MARIA</v>
      </c>
      <c r="F1218" t="str">
        <f>Raw_Data!F1218</f>
        <v>1619100302</v>
      </c>
      <c r="G1218" t="str">
        <f>Raw_Data!H1218</f>
        <v>0</v>
      </c>
      <c r="H1218">
        <f>IFERROR(VLOOKUP(G1218,Store_Map!$A$2:$I$100,3,FALSE),"")</f>
        <v>0</v>
      </c>
      <c r="I1218">
        <f>IFERROR(VLOOKUP(G1218,Store_Map!$A$2:$I$100,4,FALSE),"")</f>
        <v>0</v>
      </c>
      <c r="J1218">
        <f>IFERROR(VLOOKUP(G1218,Store_Map!$A$2:$I$100,5,FALSE),"")</f>
        <v>0</v>
      </c>
      <c r="K1218">
        <f>IFERROR(VLOOKUP(G1218,Store_Map!$A$2:$I$100,6,FALSE),"")</f>
        <v>0</v>
      </c>
      <c r="L1218">
        <f>IFERROR(VLOOKUP(G1218,Store_Map!$A$2:$I$100,7,FALSE),"")</f>
        <v>0</v>
      </c>
      <c r="M1218">
        <f>IFERROR(VLOOKUP(G1218,Store_Map!$A$2:$I$100,8,FALSE),"")</f>
        <v>0</v>
      </c>
      <c r="N1218">
        <f t="shared" ref="N1218:N1281" si="171">COUNTBLANK(A1218:M1218)</f>
        <v>0</v>
      </c>
      <c r="O1218" t="str">
        <f t="shared" ref="O1218:O1281" si="172">IF(AND(F1218&lt;&gt;"",LEN(F1218)=10,ISNUMBER(--F1218)),"PASS","REVIEW")</f>
        <v>PASS</v>
      </c>
      <c r="P1218" t="str">
        <f t="shared" ref="P1218:P1281" si="173">IF(AND(D1218&lt;&gt;"",OR(LEN(D1218)=10,LEN(D1218)=11),ISNUMBER(--D1218)),"PASS","REVIEW")</f>
        <v>REVIEW</v>
      </c>
      <c r="Q1218" t="str">
        <f t="shared" ref="Q1218:Q1281" si="174">IF(H1218&lt;&gt;"","PASS","REVIEW")</f>
        <v>PASS</v>
      </c>
      <c r="R1218" t="str">
        <f t="shared" ref="R1218:R1281" si="175">IF(AND(I1218&lt;&gt;"",J1218&lt;&gt;"",K1218&lt;&gt;"",L1218&lt;&gt;"",M1218&lt;&gt;""),"PASS","REVIEW")</f>
        <v>PASS</v>
      </c>
      <c r="S1218" t="str">
        <f t="shared" ref="S1218:S1281" si="176">IF(OR(N1218&gt;0,O1218="REVIEW",P1218="REVIEW",Q1218="REVIEW",R1218="REVIEW"),"REVIEW","PASS")</f>
        <v>REVIEW</v>
      </c>
      <c r="T1218">
        <f t="shared" ref="T1218:T1281" si="177">MAX(0,100-(N1218*5)-IF(O1218="REVIEW",15,0)-IF(P1218="REVIEW",10,0)-IF(Q1218="REVIEW",10,0)-IF(R1218="REVIEW",20,0))</f>
        <v>90</v>
      </c>
      <c r="U1218" t="str">
        <f t="shared" ref="U1218:U1281" si="178">IF(T1218&gt;=90,"Low",IF(T1218&gt;=70,"Medium","High"))</f>
        <v>Low</v>
      </c>
      <c r="V1218" t="str">
        <f t="shared" ref="V1218:V1281" si="179">IF(N1218&gt;0,"Missing required fields",IF(O1218="REVIEW","Invalid provider NPI",IF(P1218="REVIEW","Invalid NDC",IF(Q1218="REVIEW","Store mapping incomplete",IF(R1218="REVIEW","Entity mapping incomplete","Clean")))))</f>
        <v>Invalid NDC</v>
      </c>
    </row>
    <row r="1219" spans="1:22" x14ac:dyDescent="0.3">
      <c r="A1219" t="str">
        <f>Raw_Data!A1219</f>
        <v>6248287</v>
      </c>
      <c r="B1219">
        <f>Raw_Data!B1219</f>
        <v>45670</v>
      </c>
      <c r="C1219" t="str">
        <f>Raw_Data!C1219</f>
        <v>PAROXETINE HCL 20 MG TABLET</v>
      </c>
      <c r="D1219" t="str">
        <f>Raw_Data!D1219</f>
        <v>68382009816</v>
      </c>
      <c r="E1219" t="str">
        <f>Raw_Data!E1219</f>
        <v>GRESHAM, J. MARK</v>
      </c>
      <c r="F1219" t="str">
        <f>Raw_Data!F1219</f>
        <v>1326026618</v>
      </c>
      <c r="G1219" t="str">
        <f>Raw_Data!H1219</f>
        <v>0</v>
      </c>
      <c r="H1219">
        <f>IFERROR(VLOOKUP(G1219,Store_Map!$A$2:$I$100,3,FALSE),"")</f>
        <v>0</v>
      </c>
      <c r="I1219">
        <f>IFERROR(VLOOKUP(G1219,Store_Map!$A$2:$I$100,4,FALSE),"")</f>
        <v>0</v>
      </c>
      <c r="J1219">
        <f>IFERROR(VLOOKUP(G1219,Store_Map!$A$2:$I$100,5,FALSE),"")</f>
        <v>0</v>
      </c>
      <c r="K1219">
        <f>IFERROR(VLOOKUP(G1219,Store_Map!$A$2:$I$100,6,FALSE),"")</f>
        <v>0</v>
      </c>
      <c r="L1219">
        <f>IFERROR(VLOOKUP(G1219,Store_Map!$A$2:$I$100,7,FALSE),"")</f>
        <v>0</v>
      </c>
      <c r="M1219">
        <f>IFERROR(VLOOKUP(G1219,Store_Map!$A$2:$I$100,8,FALSE),"")</f>
        <v>0</v>
      </c>
      <c r="N1219">
        <f t="shared" si="171"/>
        <v>0</v>
      </c>
      <c r="O1219" t="str">
        <f t="shared" si="172"/>
        <v>PASS</v>
      </c>
      <c r="P1219" t="str">
        <f t="shared" si="173"/>
        <v>PASS</v>
      </c>
      <c r="Q1219" t="str">
        <f t="shared" si="174"/>
        <v>PASS</v>
      </c>
      <c r="R1219" t="str">
        <f t="shared" si="175"/>
        <v>PASS</v>
      </c>
      <c r="S1219" t="str">
        <f t="shared" si="176"/>
        <v>PASS</v>
      </c>
      <c r="T1219">
        <f t="shared" si="177"/>
        <v>100</v>
      </c>
      <c r="U1219" t="str">
        <f t="shared" si="178"/>
        <v>Low</v>
      </c>
      <c r="V1219" t="str">
        <f t="shared" si="179"/>
        <v>Clean</v>
      </c>
    </row>
    <row r="1220" spans="1:22" x14ac:dyDescent="0.3">
      <c r="A1220" t="str">
        <f>Raw_Data!A1220</f>
        <v>6248097</v>
      </c>
      <c r="B1220">
        <f>Raw_Data!B1220</f>
        <v>45670</v>
      </c>
      <c r="C1220" t="str">
        <f>Raw_Data!C1220</f>
        <v>METHIMAZOLE 5 MG TABLET</v>
      </c>
      <c r="D1220" t="str">
        <f>Raw_Data!D1220</f>
        <v>23155007001</v>
      </c>
      <c r="E1220" t="str">
        <f>Raw_Data!E1220</f>
        <v>GIBBS, JON</v>
      </c>
      <c r="F1220" t="str">
        <f>Raw_Data!F1220</f>
        <v>1700896156</v>
      </c>
      <c r="G1220" t="str">
        <f>Raw_Data!H1220</f>
        <v>0</v>
      </c>
      <c r="H1220">
        <f>IFERROR(VLOOKUP(G1220,Store_Map!$A$2:$I$100,3,FALSE),"")</f>
        <v>0</v>
      </c>
      <c r="I1220">
        <f>IFERROR(VLOOKUP(G1220,Store_Map!$A$2:$I$100,4,FALSE),"")</f>
        <v>0</v>
      </c>
      <c r="J1220">
        <f>IFERROR(VLOOKUP(G1220,Store_Map!$A$2:$I$100,5,FALSE),"")</f>
        <v>0</v>
      </c>
      <c r="K1220">
        <f>IFERROR(VLOOKUP(G1220,Store_Map!$A$2:$I$100,6,FALSE),"")</f>
        <v>0</v>
      </c>
      <c r="L1220">
        <f>IFERROR(VLOOKUP(G1220,Store_Map!$A$2:$I$100,7,FALSE),"")</f>
        <v>0</v>
      </c>
      <c r="M1220">
        <f>IFERROR(VLOOKUP(G1220,Store_Map!$A$2:$I$100,8,FALSE),"")</f>
        <v>0</v>
      </c>
      <c r="N1220">
        <f t="shared" si="171"/>
        <v>0</v>
      </c>
      <c r="O1220" t="str">
        <f t="shared" si="172"/>
        <v>PASS</v>
      </c>
      <c r="P1220" t="str">
        <f t="shared" si="173"/>
        <v>PASS</v>
      </c>
      <c r="Q1220" t="str">
        <f t="shared" si="174"/>
        <v>PASS</v>
      </c>
      <c r="R1220" t="str">
        <f t="shared" si="175"/>
        <v>PASS</v>
      </c>
      <c r="S1220" t="str">
        <f t="shared" si="176"/>
        <v>PASS</v>
      </c>
      <c r="T1220">
        <f t="shared" si="177"/>
        <v>100</v>
      </c>
      <c r="U1220" t="str">
        <f t="shared" si="178"/>
        <v>Low</v>
      </c>
      <c r="V1220" t="str">
        <f t="shared" si="179"/>
        <v>Clean</v>
      </c>
    </row>
    <row r="1221" spans="1:22" x14ac:dyDescent="0.3">
      <c r="A1221" t="str">
        <f>Raw_Data!A1221</f>
        <v>6248096</v>
      </c>
      <c r="B1221">
        <f>Raw_Data!B1221</f>
        <v>45670</v>
      </c>
      <c r="C1221" t="str">
        <f>Raw_Data!C1221</f>
        <v>HYDROCHLOROTHIAZIDE 12.5 MG</v>
      </c>
      <c r="D1221" t="str">
        <f>Raw_Data!D1221</f>
        <v>50228014605</v>
      </c>
      <c r="E1221" t="str">
        <f>Raw_Data!E1221</f>
        <v>GIBBS, JON</v>
      </c>
      <c r="F1221" t="str">
        <f>Raw_Data!F1221</f>
        <v>1700896156</v>
      </c>
      <c r="G1221" t="str">
        <f>Raw_Data!H1221</f>
        <v>0</v>
      </c>
      <c r="H1221">
        <f>IFERROR(VLOOKUP(G1221,Store_Map!$A$2:$I$100,3,FALSE),"")</f>
        <v>0</v>
      </c>
      <c r="I1221">
        <f>IFERROR(VLOOKUP(G1221,Store_Map!$A$2:$I$100,4,FALSE),"")</f>
        <v>0</v>
      </c>
      <c r="J1221">
        <f>IFERROR(VLOOKUP(G1221,Store_Map!$A$2:$I$100,5,FALSE),"")</f>
        <v>0</v>
      </c>
      <c r="K1221">
        <f>IFERROR(VLOOKUP(G1221,Store_Map!$A$2:$I$100,6,FALSE),"")</f>
        <v>0</v>
      </c>
      <c r="L1221">
        <f>IFERROR(VLOOKUP(G1221,Store_Map!$A$2:$I$100,7,FALSE),"")</f>
        <v>0</v>
      </c>
      <c r="M1221">
        <f>IFERROR(VLOOKUP(G1221,Store_Map!$A$2:$I$100,8,FALSE),"")</f>
        <v>0</v>
      </c>
      <c r="N1221">
        <f t="shared" si="171"/>
        <v>0</v>
      </c>
      <c r="O1221" t="str">
        <f t="shared" si="172"/>
        <v>PASS</v>
      </c>
      <c r="P1221" t="str">
        <f t="shared" si="173"/>
        <v>PASS</v>
      </c>
      <c r="Q1221" t="str">
        <f t="shared" si="174"/>
        <v>PASS</v>
      </c>
      <c r="R1221" t="str">
        <f t="shared" si="175"/>
        <v>PASS</v>
      </c>
      <c r="S1221" t="str">
        <f t="shared" si="176"/>
        <v>PASS</v>
      </c>
      <c r="T1221">
        <f t="shared" si="177"/>
        <v>100</v>
      </c>
      <c r="U1221" t="str">
        <f t="shared" si="178"/>
        <v>Low</v>
      </c>
      <c r="V1221" t="str">
        <f t="shared" si="179"/>
        <v>Clean</v>
      </c>
    </row>
    <row r="1222" spans="1:22" x14ac:dyDescent="0.3">
      <c r="A1222" t="str">
        <f>Raw_Data!A1222</f>
        <v>4010833</v>
      </c>
      <c r="B1222">
        <f>Raw_Data!B1222</f>
        <v>45670</v>
      </c>
      <c r="C1222" t="str">
        <f>Raw_Data!C1222</f>
        <v>ACETAMINOPHEN-COD #3 TABLET</v>
      </c>
      <c r="D1222" t="str">
        <f>Raw_Data!D1222</f>
        <v>65162003310</v>
      </c>
      <c r="E1222" t="str">
        <f>Raw_Data!E1222</f>
        <v>GIBBS, JON</v>
      </c>
      <c r="F1222" t="str">
        <f>Raw_Data!F1222</f>
        <v>1700896156</v>
      </c>
      <c r="G1222" t="str">
        <f>Raw_Data!H1222</f>
        <v>0</v>
      </c>
      <c r="H1222">
        <f>IFERROR(VLOOKUP(G1222,Store_Map!$A$2:$I$100,3,FALSE),"")</f>
        <v>0</v>
      </c>
      <c r="I1222">
        <f>IFERROR(VLOOKUP(G1222,Store_Map!$A$2:$I$100,4,FALSE),"")</f>
        <v>0</v>
      </c>
      <c r="J1222">
        <f>IFERROR(VLOOKUP(G1222,Store_Map!$A$2:$I$100,5,FALSE),"")</f>
        <v>0</v>
      </c>
      <c r="K1222">
        <f>IFERROR(VLOOKUP(G1222,Store_Map!$A$2:$I$100,6,FALSE),"")</f>
        <v>0</v>
      </c>
      <c r="L1222">
        <f>IFERROR(VLOOKUP(G1222,Store_Map!$A$2:$I$100,7,FALSE),"")</f>
        <v>0</v>
      </c>
      <c r="M1222">
        <f>IFERROR(VLOOKUP(G1222,Store_Map!$A$2:$I$100,8,FALSE),"")</f>
        <v>0</v>
      </c>
      <c r="N1222">
        <f t="shared" si="171"/>
        <v>0</v>
      </c>
      <c r="O1222" t="str">
        <f t="shared" si="172"/>
        <v>PASS</v>
      </c>
      <c r="P1222" t="str">
        <f t="shared" si="173"/>
        <v>PASS</v>
      </c>
      <c r="Q1222" t="str">
        <f t="shared" si="174"/>
        <v>PASS</v>
      </c>
      <c r="R1222" t="str">
        <f t="shared" si="175"/>
        <v>PASS</v>
      </c>
      <c r="S1222" t="str">
        <f t="shared" si="176"/>
        <v>PASS</v>
      </c>
      <c r="T1222">
        <f t="shared" si="177"/>
        <v>100</v>
      </c>
      <c r="U1222" t="str">
        <f t="shared" si="178"/>
        <v>Low</v>
      </c>
      <c r="V1222" t="str">
        <f t="shared" si="179"/>
        <v>Clean</v>
      </c>
    </row>
    <row r="1223" spans="1:22" x14ac:dyDescent="0.3">
      <c r="A1223" t="str">
        <f>Raw_Data!A1223</f>
        <v>6243392</v>
      </c>
      <c r="B1223">
        <f>Raw_Data!B1223</f>
        <v>45670</v>
      </c>
      <c r="C1223" t="str">
        <f>Raw_Data!C1223</f>
        <v>GLIPIZIDE ER 2.5 MG TABLET</v>
      </c>
      <c r="D1223" t="str">
        <f>Raw_Data!D1223</f>
        <v>64980027903</v>
      </c>
      <c r="E1223" t="str">
        <f>Raw_Data!E1223</f>
        <v>BYNE, EDMUND</v>
      </c>
      <c r="F1223" t="str">
        <f>Raw_Data!F1223</f>
        <v>1033186648</v>
      </c>
      <c r="G1223" t="str">
        <f>Raw_Data!H1223</f>
        <v>0</v>
      </c>
      <c r="H1223">
        <f>IFERROR(VLOOKUP(G1223,Store_Map!$A$2:$I$100,3,FALSE),"")</f>
        <v>0</v>
      </c>
      <c r="I1223">
        <f>IFERROR(VLOOKUP(G1223,Store_Map!$A$2:$I$100,4,FALSE),"")</f>
        <v>0</v>
      </c>
      <c r="J1223">
        <f>IFERROR(VLOOKUP(G1223,Store_Map!$A$2:$I$100,5,FALSE),"")</f>
        <v>0</v>
      </c>
      <c r="K1223">
        <f>IFERROR(VLOOKUP(G1223,Store_Map!$A$2:$I$100,6,FALSE),"")</f>
        <v>0</v>
      </c>
      <c r="L1223">
        <f>IFERROR(VLOOKUP(G1223,Store_Map!$A$2:$I$100,7,FALSE),"")</f>
        <v>0</v>
      </c>
      <c r="M1223">
        <f>IFERROR(VLOOKUP(G1223,Store_Map!$A$2:$I$100,8,FALSE),"")</f>
        <v>0</v>
      </c>
      <c r="N1223">
        <f t="shared" si="171"/>
        <v>0</v>
      </c>
      <c r="O1223" t="str">
        <f t="shared" si="172"/>
        <v>PASS</v>
      </c>
      <c r="P1223" t="str">
        <f t="shared" si="173"/>
        <v>PASS</v>
      </c>
      <c r="Q1223" t="str">
        <f t="shared" si="174"/>
        <v>PASS</v>
      </c>
      <c r="R1223" t="str">
        <f t="shared" si="175"/>
        <v>PASS</v>
      </c>
      <c r="S1223" t="str">
        <f t="shared" si="176"/>
        <v>PASS</v>
      </c>
      <c r="T1223">
        <f t="shared" si="177"/>
        <v>100</v>
      </c>
      <c r="U1223" t="str">
        <f t="shared" si="178"/>
        <v>Low</v>
      </c>
      <c r="V1223" t="str">
        <f t="shared" si="179"/>
        <v>Clean</v>
      </c>
    </row>
    <row r="1224" spans="1:22" x14ac:dyDescent="0.3">
      <c r="A1224" t="str">
        <f>Raw_Data!A1224</f>
        <v>6241355</v>
      </c>
      <c r="B1224">
        <f>Raw_Data!B1224</f>
        <v>45670</v>
      </c>
      <c r="C1224" t="str">
        <f>Raw_Data!C1224</f>
        <v>ASPIRIN EC 81 MG TABLET</v>
      </c>
      <c r="D1224" t="str">
        <f>Raw_Data!D1224</f>
        <v>904678370</v>
      </c>
      <c r="E1224" t="str">
        <f>Raw_Data!E1224</f>
        <v>DAVIS, JANET</v>
      </c>
      <c r="F1224" t="str">
        <f>Raw_Data!F1224</f>
        <v>1417949066</v>
      </c>
      <c r="G1224" t="str">
        <f>Raw_Data!H1224</f>
        <v>0</v>
      </c>
      <c r="H1224">
        <f>IFERROR(VLOOKUP(G1224,Store_Map!$A$2:$I$100,3,FALSE),"")</f>
        <v>0</v>
      </c>
      <c r="I1224">
        <f>IFERROR(VLOOKUP(G1224,Store_Map!$A$2:$I$100,4,FALSE),"")</f>
        <v>0</v>
      </c>
      <c r="J1224">
        <f>IFERROR(VLOOKUP(G1224,Store_Map!$A$2:$I$100,5,FALSE),"")</f>
        <v>0</v>
      </c>
      <c r="K1224">
        <f>IFERROR(VLOOKUP(G1224,Store_Map!$A$2:$I$100,6,FALSE),"")</f>
        <v>0</v>
      </c>
      <c r="L1224">
        <f>IFERROR(VLOOKUP(G1224,Store_Map!$A$2:$I$100,7,FALSE),"")</f>
        <v>0</v>
      </c>
      <c r="M1224">
        <f>IFERROR(VLOOKUP(G1224,Store_Map!$A$2:$I$100,8,FALSE),"")</f>
        <v>0</v>
      </c>
      <c r="N1224">
        <f t="shared" si="171"/>
        <v>0</v>
      </c>
      <c r="O1224" t="str">
        <f t="shared" si="172"/>
        <v>PASS</v>
      </c>
      <c r="P1224" t="str">
        <f t="shared" si="173"/>
        <v>REVIEW</v>
      </c>
      <c r="Q1224" t="str">
        <f t="shared" si="174"/>
        <v>PASS</v>
      </c>
      <c r="R1224" t="str">
        <f t="shared" si="175"/>
        <v>PASS</v>
      </c>
      <c r="S1224" t="str">
        <f t="shared" si="176"/>
        <v>REVIEW</v>
      </c>
      <c r="T1224">
        <f t="shared" si="177"/>
        <v>90</v>
      </c>
      <c r="U1224" t="str">
        <f t="shared" si="178"/>
        <v>Low</v>
      </c>
      <c r="V1224" t="str">
        <f t="shared" si="179"/>
        <v>Invalid NDC</v>
      </c>
    </row>
    <row r="1225" spans="1:22" x14ac:dyDescent="0.3">
      <c r="A1225" t="str">
        <f>Raw_Data!A1225</f>
        <v>6242847</v>
      </c>
      <c r="B1225">
        <f>Raw_Data!B1225</f>
        <v>45670</v>
      </c>
      <c r="C1225" t="str">
        <f>Raw_Data!C1225</f>
        <v>TERCONAZOLE 0.8% CREAM</v>
      </c>
      <c r="D1225" t="str">
        <f>Raw_Data!D1225</f>
        <v>168034720</v>
      </c>
      <c r="E1225" t="str">
        <f>Raw_Data!E1225</f>
        <v>DAVIS, JANET</v>
      </c>
      <c r="F1225" t="str">
        <f>Raw_Data!F1225</f>
        <v>1417949066</v>
      </c>
      <c r="G1225" t="str">
        <f>Raw_Data!H1225</f>
        <v>0</v>
      </c>
      <c r="H1225">
        <f>IFERROR(VLOOKUP(G1225,Store_Map!$A$2:$I$100,3,FALSE),"")</f>
        <v>0</v>
      </c>
      <c r="I1225">
        <f>IFERROR(VLOOKUP(G1225,Store_Map!$A$2:$I$100,4,FALSE),"")</f>
        <v>0</v>
      </c>
      <c r="J1225">
        <f>IFERROR(VLOOKUP(G1225,Store_Map!$A$2:$I$100,5,FALSE),"")</f>
        <v>0</v>
      </c>
      <c r="K1225">
        <f>IFERROR(VLOOKUP(G1225,Store_Map!$A$2:$I$100,6,FALSE),"")</f>
        <v>0</v>
      </c>
      <c r="L1225">
        <f>IFERROR(VLOOKUP(G1225,Store_Map!$A$2:$I$100,7,FALSE),"")</f>
        <v>0</v>
      </c>
      <c r="M1225">
        <f>IFERROR(VLOOKUP(G1225,Store_Map!$A$2:$I$100,8,FALSE),"")</f>
        <v>0</v>
      </c>
      <c r="N1225">
        <f t="shared" si="171"/>
        <v>0</v>
      </c>
      <c r="O1225" t="str">
        <f t="shared" si="172"/>
        <v>PASS</v>
      </c>
      <c r="P1225" t="str">
        <f t="shared" si="173"/>
        <v>REVIEW</v>
      </c>
      <c r="Q1225" t="str">
        <f t="shared" si="174"/>
        <v>PASS</v>
      </c>
      <c r="R1225" t="str">
        <f t="shared" si="175"/>
        <v>PASS</v>
      </c>
      <c r="S1225" t="str">
        <f t="shared" si="176"/>
        <v>REVIEW</v>
      </c>
      <c r="T1225">
        <f t="shared" si="177"/>
        <v>90</v>
      </c>
      <c r="U1225" t="str">
        <f t="shared" si="178"/>
        <v>Low</v>
      </c>
      <c r="V1225" t="str">
        <f t="shared" si="179"/>
        <v>Invalid NDC</v>
      </c>
    </row>
    <row r="1226" spans="1:22" x14ac:dyDescent="0.3">
      <c r="A1226" t="str">
        <f>Raw_Data!A1226</f>
        <v>6242863</v>
      </c>
      <c r="B1226">
        <f>Raw_Data!B1226</f>
        <v>45670</v>
      </c>
      <c r="C1226" t="str">
        <f>Raw_Data!C1226</f>
        <v>VITAMIN D2 1.25MG(50,000 UN</v>
      </c>
      <c r="D1226" t="str">
        <f>Raw_Data!D1226</f>
        <v>64380073706</v>
      </c>
      <c r="E1226" t="str">
        <f>Raw_Data!E1226</f>
        <v>DAVIS, JANET</v>
      </c>
      <c r="F1226" t="str">
        <f>Raw_Data!F1226</f>
        <v>1417949066</v>
      </c>
      <c r="G1226" t="str">
        <f>Raw_Data!H1226</f>
        <v>0</v>
      </c>
      <c r="H1226">
        <f>IFERROR(VLOOKUP(G1226,Store_Map!$A$2:$I$100,3,FALSE),"")</f>
        <v>0</v>
      </c>
      <c r="I1226">
        <f>IFERROR(VLOOKUP(G1226,Store_Map!$A$2:$I$100,4,FALSE),"")</f>
        <v>0</v>
      </c>
      <c r="J1226">
        <f>IFERROR(VLOOKUP(G1226,Store_Map!$A$2:$I$100,5,FALSE),"")</f>
        <v>0</v>
      </c>
      <c r="K1226">
        <f>IFERROR(VLOOKUP(G1226,Store_Map!$A$2:$I$100,6,FALSE),"")</f>
        <v>0</v>
      </c>
      <c r="L1226">
        <f>IFERROR(VLOOKUP(G1226,Store_Map!$A$2:$I$100,7,FALSE),"")</f>
        <v>0</v>
      </c>
      <c r="M1226">
        <f>IFERROR(VLOOKUP(G1226,Store_Map!$A$2:$I$100,8,FALSE),"")</f>
        <v>0</v>
      </c>
      <c r="N1226">
        <f t="shared" si="171"/>
        <v>0</v>
      </c>
      <c r="O1226" t="str">
        <f t="shared" si="172"/>
        <v>PASS</v>
      </c>
      <c r="P1226" t="str">
        <f t="shared" si="173"/>
        <v>PASS</v>
      </c>
      <c r="Q1226" t="str">
        <f t="shared" si="174"/>
        <v>PASS</v>
      </c>
      <c r="R1226" t="str">
        <f t="shared" si="175"/>
        <v>PASS</v>
      </c>
      <c r="S1226" t="str">
        <f t="shared" si="176"/>
        <v>PASS</v>
      </c>
      <c r="T1226">
        <f t="shared" si="177"/>
        <v>100</v>
      </c>
      <c r="U1226" t="str">
        <f t="shared" si="178"/>
        <v>Low</v>
      </c>
      <c r="V1226" t="str">
        <f t="shared" si="179"/>
        <v>Clean</v>
      </c>
    </row>
    <row r="1227" spans="1:22" x14ac:dyDescent="0.3">
      <c r="A1227" t="str">
        <f>Raw_Data!A1227</f>
        <v>6241353</v>
      </c>
      <c r="B1227">
        <f>Raw_Data!B1227</f>
        <v>45670</v>
      </c>
      <c r="C1227" t="str">
        <f>Raw_Data!C1227</f>
        <v>METFORMIN HCL ER 750 MG TAB</v>
      </c>
      <c r="D1227" t="str">
        <f>Raw_Data!D1227</f>
        <v>62756014301</v>
      </c>
      <c r="E1227" t="str">
        <f>Raw_Data!E1227</f>
        <v>DAVIS, JANET</v>
      </c>
      <c r="F1227" t="str">
        <f>Raw_Data!F1227</f>
        <v>1417949066</v>
      </c>
      <c r="G1227" t="str">
        <f>Raw_Data!H1227</f>
        <v>0</v>
      </c>
      <c r="H1227">
        <f>IFERROR(VLOOKUP(G1227,Store_Map!$A$2:$I$100,3,FALSE),"")</f>
        <v>0</v>
      </c>
      <c r="I1227">
        <f>IFERROR(VLOOKUP(G1227,Store_Map!$A$2:$I$100,4,FALSE),"")</f>
        <v>0</v>
      </c>
      <c r="J1227">
        <f>IFERROR(VLOOKUP(G1227,Store_Map!$A$2:$I$100,5,FALSE),"")</f>
        <v>0</v>
      </c>
      <c r="K1227">
        <f>IFERROR(VLOOKUP(G1227,Store_Map!$A$2:$I$100,6,FALSE),"")</f>
        <v>0</v>
      </c>
      <c r="L1227">
        <f>IFERROR(VLOOKUP(G1227,Store_Map!$A$2:$I$100,7,FALSE),"")</f>
        <v>0</v>
      </c>
      <c r="M1227">
        <f>IFERROR(VLOOKUP(G1227,Store_Map!$A$2:$I$100,8,FALSE),"")</f>
        <v>0</v>
      </c>
      <c r="N1227">
        <f t="shared" si="171"/>
        <v>0</v>
      </c>
      <c r="O1227" t="str">
        <f t="shared" si="172"/>
        <v>PASS</v>
      </c>
      <c r="P1227" t="str">
        <f t="shared" si="173"/>
        <v>PASS</v>
      </c>
      <c r="Q1227" t="str">
        <f t="shared" si="174"/>
        <v>PASS</v>
      </c>
      <c r="R1227" t="str">
        <f t="shared" si="175"/>
        <v>PASS</v>
      </c>
      <c r="S1227" t="str">
        <f t="shared" si="176"/>
        <v>PASS</v>
      </c>
      <c r="T1227">
        <f t="shared" si="177"/>
        <v>100</v>
      </c>
      <c r="U1227" t="str">
        <f t="shared" si="178"/>
        <v>Low</v>
      </c>
      <c r="V1227" t="str">
        <f t="shared" si="179"/>
        <v>Clean</v>
      </c>
    </row>
    <row r="1228" spans="1:22" x14ac:dyDescent="0.3">
      <c r="A1228" t="str">
        <f>Raw_Data!A1228</f>
        <v>6242080</v>
      </c>
      <c r="B1228">
        <f>Raw_Data!B1228</f>
        <v>45670</v>
      </c>
      <c r="C1228" t="str">
        <f>Raw_Data!C1228</f>
        <v>ONETOUCH DELICA PLUS 33G LA</v>
      </c>
      <c r="D1228" t="str">
        <f>Raw_Data!D1228</f>
        <v>53885000810</v>
      </c>
      <c r="E1228" t="str">
        <f>Raw_Data!E1228</f>
        <v>DAVIS, JANET</v>
      </c>
      <c r="F1228" t="str">
        <f>Raw_Data!F1228</f>
        <v>1417949066</v>
      </c>
      <c r="G1228" t="str">
        <f>Raw_Data!H1228</f>
        <v>0</v>
      </c>
      <c r="H1228">
        <f>IFERROR(VLOOKUP(G1228,Store_Map!$A$2:$I$100,3,FALSE),"")</f>
        <v>0</v>
      </c>
      <c r="I1228">
        <f>IFERROR(VLOOKUP(G1228,Store_Map!$A$2:$I$100,4,FALSE),"")</f>
        <v>0</v>
      </c>
      <c r="J1228">
        <f>IFERROR(VLOOKUP(G1228,Store_Map!$A$2:$I$100,5,FALSE),"")</f>
        <v>0</v>
      </c>
      <c r="K1228">
        <f>IFERROR(VLOOKUP(G1228,Store_Map!$A$2:$I$100,6,FALSE),"")</f>
        <v>0</v>
      </c>
      <c r="L1228">
        <f>IFERROR(VLOOKUP(G1228,Store_Map!$A$2:$I$100,7,FALSE),"")</f>
        <v>0</v>
      </c>
      <c r="M1228">
        <f>IFERROR(VLOOKUP(G1228,Store_Map!$A$2:$I$100,8,FALSE),"")</f>
        <v>0</v>
      </c>
      <c r="N1228">
        <f t="shared" si="171"/>
        <v>0</v>
      </c>
      <c r="O1228" t="str">
        <f t="shared" si="172"/>
        <v>PASS</v>
      </c>
      <c r="P1228" t="str">
        <f t="shared" si="173"/>
        <v>PASS</v>
      </c>
      <c r="Q1228" t="str">
        <f t="shared" si="174"/>
        <v>PASS</v>
      </c>
      <c r="R1228" t="str">
        <f t="shared" si="175"/>
        <v>PASS</v>
      </c>
      <c r="S1228" t="str">
        <f t="shared" si="176"/>
        <v>PASS</v>
      </c>
      <c r="T1228">
        <f t="shared" si="177"/>
        <v>100</v>
      </c>
      <c r="U1228" t="str">
        <f t="shared" si="178"/>
        <v>Low</v>
      </c>
      <c r="V1228" t="str">
        <f t="shared" si="179"/>
        <v>Clean</v>
      </c>
    </row>
    <row r="1229" spans="1:22" x14ac:dyDescent="0.3">
      <c r="A1229" t="str">
        <f>Raw_Data!A1229</f>
        <v>6242076</v>
      </c>
      <c r="B1229">
        <f>Raw_Data!B1229</f>
        <v>45670</v>
      </c>
      <c r="C1229" t="str">
        <f>Raw_Data!C1229</f>
        <v>ONETOUCH VERIO TEST STRIP</v>
      </c>
      <c r="D1229" t="str">
        <f>Raw_Data!D1229</f>
        <v>53885027210</v>
      </c>
      <c r="E1229" t="str">
        <f>Raw_Data!E1229</f>
        <v>DAVIS, JANET</v>
      </c>
      <c r="F1229" t="str">
        <f>Raw_Data!F1229</f>
        <v>1417949066</v>
      </c>
      <c r="G1229" t="str">
        <f>Raw_Data!H1229</f>
        <v>0</v>
      </c>
      <c r="H1229">
        <f>IFERROR(VLOOKUP(G1229,Store_Map!$A$2:$I$100,3,FALSE),"")</f>
        <v>0</v>
      </c>
      <c r="I1229">
        <f>IFERROR(VLOOKUP(G1229,Store_Map!$A$2:$I$100,4,FALSE),"")</f>
        <v>0</v>
      </c>
      <c r="J1229">
        <f>IFERROR(VLOOKUP(G1229,Store_Map!$A$2:$I$100,5,FALSE),"")</f>
        <v>0</v>
      </c>
      <c r="K1229">
        <f>IFERROR(VLOOKUP(G1229,Store_Map!$A$2:$I$100,6,FALSE),"")</f>
        <v>0</v>
      </c>
      <c r="L1229">
        <f>IFERROR(VLOOKUP(G1229,Store_Map!$A$2:$I$100,7,FALSE),"")</f>
        <v>0</v>
      </c>
      <c r="M1229">
        <f>IFERROR(VLOOKUP(G1229,Store_Map!$A$2:$I$100,8,FALSE),"")</f>
        <v>0</v>
      </c>
      <c r="N1229">
        <f t="shared" si="171"/>
        <v>0</v>
      </c>
      <c r="O1229" t="str">
        <f t="shared" si="172"/>
        <v>PASS</v>
      </c>
      <c r="P1229" t="str">
        <f t="shared" si="173"/>
        <v>PASS</v>
      </c>
      <c r="Q1229" t="str">
        <f t="shared" si="174"/>
        <v>PASS</v>
      </c>
      <c r="R1229" t="str">
        <f t="shared" si="175"/>
        <v>PASS</v>
      </c>
      <c r="S1229" t="str">
        <f t="shared" si="176"/>
        <v>PASS</v>
      </c>
      <c r="T1229">
        <f t="shared" si="177"/>
        <v>100</v>
      </c>
      <c r="U1229" t="str">
        <f t="shared" si="178"/>
        <v>Low</v>
      </c>
      <c r="V1229" t="str">
        <f t="shared" si="179"/>
        <v>Clean</v>
      </c>
    </row>
    <row r="1230" spans="1:22" x14ac:dyDescent="0.3">
      <c r="A1230" t="str">
        <f>Raw_Data!A1230</f>
        <v>6244228</v>
      </c>
      <c r="B1230">
        <f>Raw_Data!B1230</f>
        <v>45670</v>
      </c>
      <c r="C1230" t="str">
        <f>Raw_Data!C1230</f>
        <v>OZEMPIC 0.25-0.5 MG/DOSE PE</v>
      </c>
      <c r="D1230" t="str">
        <f>Raw_Data!D1230</f>
        <v>169418113</v>
      </c>
      <c r="E1230" t="str">
        <f>Raw_Data!E1230</f>
        <v>MACHADO, MARIA</v>
      </c>
      <c r="F1230" t="str">
        <f>Raw_Data!F1230</f>
        <v>1619100302</v>
      </c>
      <c r="G1230" t="str">
        <f>Raw_Data!H1230</f>
        <v>0</v>
      </c>
      <c r="H1230">
        <f>IFERROR(VLOOKUP(G1230,Store_Map!$A$2:$I$100,3,FALSE),"")</f>
        <v>0</v>
      </c>
      <c r="I1230">
        <f>IFERROR(VLOOKUP(G1230,Store_Map!$A$2:$I$100,4,FALSE),"")</f>
        <v>0</v>
      </c>
      <c r="J1230">
        <f>IFERROR(VLOOKUP(G1230,Store_Map!$A$2:$I$100,5,FALSE),"")</f>
        <v>0</v>
      </c>
      <c r="K1230">
        <f>IFERROR(VLOOKUP(G1230,Store_Map!$A$2:$I$100,6,FALSE),"")</f>
        <v>0</v>
      </c>
      <c r="L1230">
        <f>IFERROR(VLOOKUP(G1230,Store_Map!$A$2:$I$100,7,FALSE),"")</f>
        <v>0</v>
      </c>
      <c r="M1230">
        <f>IFERROR(VLOOKUP(G1230,Store_Map!$A$2:$I$100,8,FALSE),"")</f>
        <v>0</v>
      </c>
      <c r="N1230">
        <f t="shared" si="171"/>
        <v>0</v>
      </c>
      <c r="O1230" t="str">
        <f t="shared" si="172"/>
        <v>PASS</v>
      </c>
      <c r="P1230" t="str">
        <f t="shared" si="173"/>
        <v>REVIEW</v>
      </c>
      <c r="Q1230" t="str">
        <f t="shared" si="174"/>
        <v>PASS</v>
      </c>
      <c r="R1230" t="str">
        <f t="shared" si="175"/>
        <v>PASS</v>
      </c>
      <c r="S1230" t="str">
        <f t="shared" si="176"/>
        <v>REVIEW</v>
      </c>
      <c r="T1230">
        <f t="shared" si="177"/>
        <v>90</v>
      </c>
      <c r="U1230" t="str">
        <f t="shared" si="178"/>
        <v>Low</v>
      </c>
      <c r="V1230" t="str">
        <f t="shared" si="179"/>
        <v>Invalid NDC</v>
      </c>
    </row>
    <row r="1231" spans="1:22" x14ac:dyDescent="0.3">
      <c r="A1231" t="str">
        <f>Raw_Data!A1231</f>
        <v>6230197</v>
      </c>
      <c r="B1231">
        <f>Raw_Data!B1231</f>
        <v>45670</v>
      </c>
      <c r="C1231" t="str">
        <f>Raw_Data!C1231</f>
        <v>ADMELOG SOLOSTAR 100 UNIT/M</v>
      </c>
      <c r="D1231" t="str">
        <f>Raw_Data!D1231</f>
        <v>24592505</v>
      </c>
      <c r="E1231" t="str">
        <f>Raw_Data!E1231</f>
        <v>MACHADO, MARIA</v>
      </c>
      <c r="F1231" t="str">
        <f>Raw_Data!F1231</f>
        <v>1619100302</v>
      </c>
      <c r="G1231" t="str">
        <f>Raw_Data!H1231</f>
        <v>0</v>
      </c>
      <c r="H1231">
        <f>IFERROR(VLOOKUP(G1231,Store_Map!$A$2:$I$100,3,FALSE),"")</f>
        <v>0</v>
      </c>
      <c r="I1231">
        <f>IFERROR(VLOOKUP(G1231,Store_Map!$A$2:$I$100,4,FALSE),"")</f>
        <v>0</v>
      </c>
      <c r="J1231">
        <f>IFERROR(VLOOKUP(G1231,Store_Map!$A$2:$I$100,5,FALSE),"")</f>
        <v>0</v>
      </c>
      <c r="K1231">
        <f>IFERROR(VLOOKUP(G1231,Store_Map!$A$2:$I$100,6,FALSE),"")</f>
        <v>0</v>
      </c>
      <c r="L1231">
        <f>IFERROR(VLOOKUP(G1231,Store_Map!$A$2:$I$100,7,FALSE),"")</f>
        <v>0</v>
      </c>
      <c r="M1231">
        <f>IFERROR(VLOOKUP(G1231,Store_Map!$A$2:$I$100,8,FALSE),"")</f>
        <v>0</v>
      </c>
      <c r="N1231">
        <f t="shared" si="171"/>
        <v>0</v>
      </c>
      <c r="O1231" t="str">
        <f t="shared" si="172"/>
        <v>PASS</v>
      </c>
      <c r="P1231" t="str">
        <f t="shared" si="173"/>
        <v>REVIEW</v>
      </c>
      <c r="Q1231" t="str">
        <f t="shared" si="174"/>
        <v>PASS</v>
      </c>
      <c r="R1231" t="str">
        <f t="shared" si="175"/>
        <v>PASS</v>
      </c>
      <c r="S1231" t="str">
        <f t="shared" si="176"/>
        <v>REVIEW</v>
      </c>
      <c r="T1231">
        <f t="shared" si="177"/>
        <v>90</v>
      </c>
      <c r="U1231" t="str">
        <f t="shared" si="178"/>
        <v>Low</v>
      </c>
      <c r="V1231" t="str">
        <f t="shared" si="179"/>
        <v>Invalid NDC</v>
      </c>
    </row>
    <row r="1232" spans="1:22" x14ac:dyDescent="0.3">
      <c r="A1232" t="str">
        <f>Raw_Data!A1232</f>
        <v>6239430</v>
      </c>
      <c r="B1232">
        <f>Raw_Data!B1232</f>
        <v>45670</v>
      </c>
      <c r="C1232" t="str">
        <f>Raw_Data!C1232</f>
        <v>ROSUVASTATIN CALCIUM 20 MG</v>
      </c>
      <c r="D1232" t="str">
        <f>Raw_Data!D1232</f>
        <v>65862029590</v>
      </c>
      <c r="E1232" t="str">
        <f>Raw_Data!E1232</f>
        <v>BYNE, EDMUND</v>
      </c>
      <c r="F1232" t="str">
        <f>Raw_Data!F1232</f>
        <v>1033186648</v>
      </c>
      <c r="G1232" t="str">
        <f>Raw_Data!H1232</f>
        <v>0</v>
      </c>
      <c r="H1232">
        <f>IFERROR(VLOOKUP(G1232,Store_Map!$A$2:$I$100,3,FALSE),"")</f>
        <v>0</v>
      </c>
      <c r="I1232">
        <f>IFERROR(VLOOKUP(G1232,Store_Map!$A$2:$I$100,4,FALSE),"")</f>
        <v>0</v>
      </c>
      <c r="J1232">
        <f>IFERROR(VLOOKUP(G1232,Store_Map!$A$2:$I$100,5,FALSE),"")</f>
        <v>0</v>
      </c>
      <c r="K1232">
        <f>IFERROR(VLOOKUP(G1232,Store_Map!$A$2:$I$100,6,FALSE),"")</f>
        <v>0</v>
      </c>
      <c r="L1232">
        <f>IFERROR(VLOOKUP(G1232,Store_Map!$A$2:$I$100,7,FALSE),"")</f>
        <v>0</v>
      </c>
      <c r="M1232">
        <f>IFERROR(VLOOKUP(G1232,Store_Map!$A$2:$I$100,8,FALSE),"")</f>
        <v>0</v>
      </c>
      <c r="N1232">
        <f t="shared" si="171"/>
        <v>0</v>
      </c>
      <c r="O1232" t="str">
        <f t="shared" si="172"/>
        <v>PASS</v>
      </c>
      <c r="P1232" t="str">
        <f t="shared" si="173"/>
        <v>PASS</v>
      </c>
      <c r="Q1232" t="str">
        <f t="shared" si="174"/>
        <v>PASS</v>
      </c>
      <c r="R1232" t="str">
        <f t="shared" si="175"/>
        <v>PASS</v>
      </c>
      <c r="S1232" t="str">
        <f t="shared" si="176"/>
        <v>PASS</v>
      </c>
      <c r="T1232">
        <f t="shared" si="177"/>
        <v>100</v>
      </c>
      <c r="U1232" t="str">
        <f t="shared" si="178"/>
        <v>Low</v>
      </c>
      <c r="V1232" t="str">
        <f t="shared" si="179"/>
        <v>Clean</v>
      </c>
    </row>
    <row r="1233" spans="1:22" x14ac:dyDescent="0.3">
      <c r="A1233" t="str">
        <f>Raw_Data!A1233</f>
        <v>6239880</v>
      </c>
      <c r="B1233">
        <f>Raw_Data!B1233</f>
        <v>45670</v>
      </c>
      <c r="C1233" t="str">
        <f>Raw_Data!C1233</f>
        <v>TRIAMTERENE-HCTZ 37.5-25 MG</v>
      </c>
      <c r="D1233" t="str">
        <f>Raw_Data!D1233</f>
        <v>527163201</v>
      </c>
      <c r="E1233" t="str">
        <f>Raw_Data!E1233</f>
        <v>BYNE, EDMUND</v>
      </c>
      <c r="F1233" t="str">
        <f>Raw_Data!F1233</f>
        <v>1033186648</v>
      </c>
      <c r="G1233" t="str">
        <f>Raw_Data!H1233</f>
        <v>0</v>
      </c>
      <c r="H1233">
        <f>IFERROR(VLOOKUP(G1233,Store_Map!$A$2:$I$100,3,FALSE),"")</f>
        <v>0</v>
      </c>
      <c r="I1233">
        <f>IFERROR(VLOOKUP(G1233,Store_Map!$A$2:$I$100,4,FALSE),"")</f>
        <v>0</v>
      </c>
      <c r="J1233">
        <f>IFERROR(VLOOKUP(G1233,Store_Map!$A$2:$I$100,5,FALSE),"")</f>
        <v>0</v>
      </c>
      <c r="K1233">
        <f>IFERROR(VLOOKUP(G1233,Store_Map!$A$2:$I$100,6,FALSE),"")</f>
        <v>0</v>
      </c>
      <c r="L1233">
        <f>IFERROR(VLOOKUP(G1233,Store_Map!$A$2:$I$100,7,FALSE),"")</f>
        <v>0</v>
      </c>
      <c r="M1233">
        <f>IFERROR(VLOOKUP(G1233,Store_Map!$A$2:$I$100,8,FALSE),"")</f>
        <v>0</v>
      </c>
      <c r="N1233">
        <f t="shared" si="171"/>
        <v>0</v>
      </c>
      <c r="O1233" t="str">
        <f t="shared" si="172"/>
        <v>PASS</v>
      </c>
      <c r="P1233" t="str">
        <f t="shared" si="173"/>
        <v>REVIEW</v>
      </c>
      <c r="Q1233" t="str">
        <f t="shared" si="174"/>
        <v>PASS</v>
      </c>
      <c r="R1233" t="str">
        <f t="shared" si="175"/>
        <v>PASS</v>
      </c>
      <c r="S1233" t="str">
        <f t="shared" si="176"/>
        <v>REVIEW</v>
      </c>
      <c r="T1233">
        <f t="shared" si="177"/>
        <v>90</v>
      </c>
      <c r="U1233" t="str">
        <f t="shared" si="178"/>
        <v>Low</v>
      </c>
      <c r="V1233" t="str">
        <f t="shared" si="179"/>
        <v>Invalid NDC</v>
      </c>
    </row>
    <row r="1234" spans="1:22" x14ac:dyDescent="0.3">
      <c r="A1234" t="str">
        <f>Raw_Data!A1234</f>
        <v>6237303</v>
      </c>
      <c r="B1234">
        <f>Raw_Data!B1234</f>
        <v>45670</v>
      </c>
      <c r="C1234" t="str">
        <f>Raw_Data!C1234</f>
        <v>AMLODIPINE BESYLATE 2.5 MG</v>
      </c>
      <c r="D1234" t="str">
        <f>Raw_Data!D1234</f>
        <v>69097012605</v>
      </c>
      <c r="E1234" t="str">
        <f>Raw_Data!E1234</f>
        <v>BYNE, EDMUND</v>
      </c>
      <c r="F1234" t="str">
        <f>Raw_Data!F1234</f>
        <v>1033186648</v>
      </c>
      <c r="G1234" t="str">
        <f>Raw_Data!H1234</f>
        <v>0</v>
      </c>
      <c r="H1234">
        <f>IFERROR(VLOOKUP(G1234,Store_Map!$A$2:$I$100,3,FALSE),"")</f>
        <v>0</v>
      </c>
      <c r="I1234">
        <f>IFERROR(VLOOKUP(G1234,Store_Map!$A$2:$I$100,4,FALSE),"")</f>
        <v>0</v>
      </c>
      <c r="J1234">
        <f>IFERROR(VLOOKUP(G1234,Store_Map!$A$2:$I$100,5,FALSE),"")</f>
        <v>0</v>
      </c>
      <c r="K1234">
        <f>IFERROR(VLOOKUP(G1234,Store_Map!$A$2:$I$100,6,FALSE),"")</f>
        <v>0</v>
      </c>
      <c r="L1234">
        <f>IFERROR(VLOOKUP(G1234,Store_Map!$A$2:$I$100,7,FALSE),"")</f>
        <v>0</v>
      </c>
      <c r="M1234">
        <f>IFERROR(VLOOKUP(G1234,Store_Map!$A$2:$I$100,8,FALSE),"")</f>
        <v>0</v>
      </c>
      <c r="N1234">
        <f t="shared" si="171"/>
        <v>0</v>
      </c>
      <c r="O1234" t="str">
        <f t="shared" si="172"/>
        <v>PASS</v>
      </c>
      <c r="P1234" t="str">
        <f t="shared" si="173"/>
        <v>PASS</v>
      </c>
      <c r="Q1234" t="str">
        <f t="shared" si="174"/>
        <v>PASS</v>
      </c>
      <c r="R1234" t="str">
        <f t="shared" si="175"/>
        <v>PASS</v>
      </c>
      <c r="S1234" t="str">
        <f t="shared" si="176"/>
        <v>PASS</v>
      </c>
      <c r="T1234">
        <f t="shared" si="177"/>
        <v>100</v>
      </c>
      <c r="U1234" t="str">
        <f t="shared" si="178"/>
        <v>Low</v>
      </c>
      <c r="V1234" t="str">
        <f t="shared" si="179"/>
        <v>Clean</v>
      </c>
    </row>
    <row r="1235" spans="1:22" x14ac:dyDescent="0.3">
      <c r="A1235" t="str">
        <f>Raw_Data!A1235</f>
        <v>6245327</v>
      </c>
      <c r="B1235">
        <f>Raw_Data!B1235</f>
        <v>45670</v>
      </c>
      <c r="C1235" t="str">
        <f>Raw_Data!C1235</f>
        <v>LOSARTAN-HCTZ 50-12.5 MG TA</v>
      </c>
      <c r="D1235" t="str">
        <f>Raw_Data!D1235</f>
        <v>65862046899</v>
      </c>
      <c r="E1235" t="str">
        <f>Raw_Data!E1235</f>
        <v>BYNE, EDMUND</v>
      </c>
      <c r="F1235" t="str">
        <f>Raw_Data!F1235</f>
        <v>1033186648</v>
      </c>
      <c r="G1235" t="str">
        <f>Raw_Data!H1235</f>
        <v>0</v>
      </c>
      <c r="H1235">
        <f>IFERROR(VLOOKUP(G1235,Store_Map!$A$2:$I$100,3,FALSE),"")</f>
        <v>0</v>
      </c>
      <c r="I1235">
        <f>IFERROR(VLOOKUP(G1235,Store_Map!$A$2:$I$100,4,FALSE),"")</f>
        <v>0</v>
      </c>
      <c r="J1235">
        <f>IFERROR(VLOOKUP(G1235,Store_Map!$A$2:$I$100,5,FALSE),"")</f>
        <v>0</v>
      </c>
      <c r="K1235">
        <f>IFERROR(VLOOKUP(G1235,Store_Map!$A$2:$I$100,6,FALSE),"")</f>
        <v>0</v>
      </c>
      <c r="L1235">
        <f>IFERROR(VLOOKUP(G1235,Store_Map!$A$2:$I$100,7,FALSE),"")</f>
        <v>0</v>
      </c>
      <c r="M1235">
        <f>IFERROR(VLOOKUP(G1235,Store_Map!$A$2:$I$100,8,FALSE),"")</f>
        <v>0</v>
      </c>
      <c r="N1235">
        <f t="shared" si="171"/>
        <v>0</v>
      </c>
      <c r="O1235" t="str">
        <f t="shared" si="172"/>
        <v>PASS</v>
      </c>
      <c r="P1235" t="str">
        <f t="shared" si="173"/>
        <v>PASS</v>
      </c>
      <c r="Q1235" t="str">
        <f t="shared" si="174"/>
        <v>PASS</v>
      </c>
      <c r="R1235" t="str">
        <f t="shared" si="175"/>
        <v>PASS</v>
      </c>
      <c r="S1235" t="str">
        <f t="shared" si="176"/>
        <v>PASS</v>
      </c>
      <c r="T1235">
        <f t="shared" si="177"/>
        <v>100</v>
      </c>
      <c r="U1235" t="str">
        <f t="shared" si="178"/>
        <v>Low</v>
      </c>
      <c r="V1235" t="str">
        <f t="shared" si="179"/>
        <v>Clean</v>
      </c>
    </row>
    <row r="1236" spans="1:22" x14ac:dyDescent="0.3">
      <c r="A1236" t="str">
        <f>Raw_Data!A1236</f>
        <v>6251749</v>
      </c>
      <c r="B1236">
        <f>Raw_Data!B1236</f>
        <v>45670</v>
      </c>
      <c r="C1236" t="str">
        <f>Raw_Data!C1236</f>
        <v>HYDROCHLOROTHIAZIDE 25 MG T</v>
      </c>
      <c r="D1236" t="str">
        <f>Raw_Data!D1236</f>
        <v>29300012810</v>
      </c>
      <c r="E1236" t="str">
        <f>Raw_Data!E1236</f>
        <v>BYNE, EDMUND</v>
      </c>
      <c r="F1236" t="str">
        <f>Raw_Data!F1236</f>
        <v>1033186648</v>
      </c>
      <c r="G1236" t="str">
        <f>Raw_Data!H1236</f>
        <v>0</v>
      </c>
      <c r="H1236">
        <f>IFERROR(VLOOKUP(G1236,Store_Map!$A$2:$I$100,3,FALSE),"")</f>
        <v>0</v>
      </c>
      <c r="I1236">
        <f>IFERROR(VLOOKUP(G1236,Store_Map!$A$2:$I$100,4,FALSE),"")</f>
        <v>0</v>
      </c>
      <c r="J1236">
        <f>IFERROR(VLOOKUP(G1236,Store_Map!$A$2:$I$100,5,FALSE),"")</f>
        <v>0</v>
      </c>
      <c r="K1236">
        <f>IFERROR(VLOOKUP(G1236,Store_Map!$A$2:$I$100,6,FALSE),"")</f>
        <v>0</v>
      </c>
      <c r="L1236">
        <f>IFERROR(VLOOKUP(G1236,Store_Map!$A$2:$I$100,7,FALSE),"")</f>
        <v>0</v>
      </c>
      <c r="M1236">
        <f>IFERROR(VLOOKUP(G1236,Store_Map!$A$2:$I$100,8,FALSE),"")</f>
        <v>0</v>
      </c>
      <c r="N1236">
        <f t="shared" si="171"/>
        <v>0</v>
      </c>
      <c r="O1236" t="str">
        <f t="shared" si="172"/>
        <v>PASS</v>
      </c>
      <c r="P1236" t="str">
        <f t="shared" si="173"/>
        <v>PASS</v>
      </c>
      <c r="Q1236" t="str">
        <f t="shared" si="174"/>
        <v>PASS</v>
      </c>
      <c r="R1236" t="str">
        <f t="shared" si="175"/>
        <v>PASS</v>
      </c>
      <c r="S1236" t="str">
        <f t="shared" si="176"/>
        <v>PASS</v>
      </c>
      <c r="T1236">
        <f t="shared" si="177"/>
        <v>100</v>
      </c>
      <c r="U1236" t="str">
        <f t="shared" si="178"/>
        <v>Low</v>
      </c>
      <c r="V1236" t="str">
        <f t="shared" si="179"/>
        <v>Clean</v>
      </c>
    </row>
    <row r="1237" spans="1:22" x14ac:dyDescent="0.3">
      <c r="A1237" t="str">
        <f>Raw_Data!A1237</f>
        <v>6251750</v>
      </c>
      <c r="B1237">
        <f>Raw_Data!B1237</f>
        <v>45670</v>
      </c>
      <c r="C1237" t="str">
        <f>Raw_Data!C1237</f>
        <v>ELIQUIS 5 MG TABLET</v>
      </c>
      <c r="D1237" t="str">
        <f>Raw_Data!D1237</f>
        <v>3089421</v>
      </c>
      <c r="E1237" t="str">
        <f>Raw_Data!E1237</f>
        <v>BYNE, EDMUND</v>
      </c>
      <c r="F1237" t="str">
        <f>Raw_Data!F1237</f>
        <v>1033186648</v>
      </c>
      <c r="G1237" t="str">
        <f>Raw_Data!H1237</f>
        <v>0</v>
      </c>
      <c r="H1237">
        <f>IFERROR(VLOOKUP(G1237,Store_Map!$A$2:$I$100,3,FALSE),"")</f>
        <v>0</v>
      </c>
      <c r="I1237">
        <f>IFERROR(VLOOKUP(G1237,Store_Map!$A$2:$I$100,4,FALSE),"")</f>
        <v>0</v>
      </c>
      <c r="J1237">
        <f>IFERROR(VLOOKUP(G1237,Store_Map!$A$2:$I$100,5,FALSE),"")</f>
        <v>0</v>
      </c>
      <c r="K1237">
        <f>IFERROR(VLOOKUP(G1237,Store_Map!$A$2:$I$100,6,FALSE),"")</f>
        <v>0</v>
      </c>
      <c r="L1237">
        <f>IFERROR(VLOOKUP(G1237,Store_Map!$A$2:$I$100,7,FALSE),"")</f>
        <v>0</v>
      </c>
      <c r="M1237">
        <f>IFERROR(VLOOKUP(G1237,Store_Map!$A$2:$I$100,8,FALSE),"")</f>
        <v>0</v>
      </c>
      <c r="N1237">
        <f t="shared" si="171"/>
        <v>0</v>
      </c>
      <c r="O1237" t="str">
        <f t="shared" si="172"/>
        <v>PASS</v>
      </c>
      <c r="P1237" t="str">
        <f t="shared" si="173"/>
        <v>REVIEW</v>
      </c>
      <c r="Q1237" t="str">
        <f t="shared" si="174"/>
        <v>PASS</v>
      </c>
      <c r="R1237" t="str">
        <f t="shared" si="175"/>
        <v>PASS</v>
      </c>
      <c r="S1237" t="str">
        <f t="shared" si="176"/>
        <v>REVIEW</v>
      </c>
      <c r="T1237">
        <f t="shared" si="177"/>
        <v>90</v>
      </c>
      <c r="U1237" t="str">
        <f t="shared" si="178"/>
        <v>Low</v>
      </c>
      <c r="V1237" t="str">
        <f t="shared" si="179"/>
        <v>Invalid NDC</v>
      </c>
    </row>
    <row r="1238" spans="1:22" x14ac:dyDescent="0.3">
      <c r="A1238" t="str">
        <f>Raw_Data!A1238</f>
        <v>6251752</v>
      </c>
      <c r="B1238">
        <f>Raw_Data!B1238</f>
        <v>45670</v>
      </c>
      <c r="C1238" t="str">
        <f>Raw_Data!C1238</f>
        <v>TAMSULOSIN HCL 0.4 MG CAPSU</v>
      </c>
      <c r="D1238" t="str">
        <f>Raw_Data!D1238</f>
        <v>65862059801</v>
      </c>
      <c r="E1238" t="str">
        <f>Raw_Data!E1238</f>
        <v>BYNE, EDMUND</v>
      </c>
      <c r="F1238" t="str">
        <f>Raw_Data!F1238</f>
        <v>1033186648</v>
      </c>
      <c r="G1238" t="str">
        <f>Raw_Data!H1238</f>
        <v>0</v>
      </c>
      <c r="H1238">
        <f>IFERROR(VLOOKUP(G1238,Store_Map!$A$2:$I$100,3,FALSE),"")</f>
        <v>0</v>
      </c>
      <c r="I1238">
        <f>IFERROR(VLOOKUP(G1238,Store_Map!$A$2:$I$100,4,FALSE),"")</f>
        <v>0</v>
      </c>
      <c r="J1238">
        <f>IFERROR(VLOOKUP(G1238,Store_Map!$A$2:$I$100,5,FALSE),"")</f>
        <v>0</v>
      </c>
      <c r="K1238">
        <f>IFERROR(VLOOKUP(G1238,Store_Map!$A$2:$I$100,6,FALSE),"")</f>
        <v>0</v>
      </c>
      <c r="L1238">
        <f>IFERROR(VLOOKUP(G1238,Store_Map!$A$2:$I$100,7,FALSE),"")</f>
        <v>0</v>
      </c>
      <c r="M1238">
        <f>IFERROR(VLOOKUP(G1238,Store_Map!$A$2:$I$100,8,FALSE),"")</f>
        <v>0</v>
      </c>
      <c r="N1238">
        <f t="shared" si="171"/>
        <v>0</v>
      </c>
      <c r="O1238" t="str">
        <f t="shared" si="172"/>
        <v>PASS</v>
      </c>
      <c r="P1238" t="str">
        <f t="shared" si="173"/>
        <v>PASS</v>
      </c>
      <c r="Q1238" t="str">
        <f t="shared" si="174"/>
        <v>PASS</v>
      </c>
      <c r="R1238" t="str">
        <f t="shared" si="175"/>
        <v>PASS</v>
      </c>
      <c r="S1238" t="str">
        <f t="shared" si="176"/>
        <v>PASS</v>
      </c>
      <c r="T1238">
        <f t="shared" si="177"/>
        <v>100</v>
      </c>
      <c r="U1238" t="str">
        <f t="shared" si="178"/>
        <v>Low</v>
      </c>
      <c r="V1238" t="str">
        <f t="shared" si="179"/>
        <v>Clean</v>
      </c>
    </row>
    <row r="1239" spans="1:22" x14ac:dyDescent="0.3">
      <c r="A1239" t="str">
        <f>Raw_Data!A1239</f>
        <v>6251753</v>
      </c>
      <c r="B1239">
        <f>Raw_Data!B1239</f>
        <v>45670</v>
      </c>
      <c r="C1239" t="str">
        <f>Raw_Data!C1239</f>
        <v>ATORVASTATIN 20 MG TABLET</v>
      </c>
      <c r="D1239" t="str">
        <f>Raw_Data!D1239</f>
        <v>60505257908</v>
      </c>
      <c r="E1239" t="str">
        <f>Raw_Data!E1239</f>
        <v>BYNE, EDMUND</v>
      </c>
      <c r="F1239" t="str">
        <f>Raw_Data!F1239</f>
        <v>1033186648</v>
      </c>
      <c r="G1239" t="str">
        <f>Raw_Data!H1239</f>
        <v>0</v>
      </c>
      <c r="H1239">
        <f>IFERROR(VLOOKUP(G1239,Store_Map!$A$2:$I$100,3,FALSE),"")</f>
        <v>0</v>
      </c>
      <c r="I1239">
        <f>IFERROR(VLOOKUP(G1239,Store_Map!$A$2:$I$100,4,FALSE),"")</f>
        <v>0</v>
      </c>
      <c r="J1239">
        <f>IFERROR(VLOOKUP(G1239,Store_Map!$A$2:$I$100,5,FALSE),"")</f>
        <v>0</v>
      </c>
      <c r="K1239">
        <f>IFERROR(VLOOKUP(G1239,Store_Map!$A$2:$I$100,6,FALSE),"")</f>
        <v>0</v>
      </c>
      <c r="L1239">
        <f>IFERROR(VLOOKUP(G1239,Store_Map!$A$2:$I$100,7,FALSE),"")</f>
        <v>0</v>
      </c>
      <c r="M1239">
        <f>IFERROR(VLOOKUP(G1239,Store_Map!$A$2:$I$100,8,FALSE),"")</f>
        <v>0</v>
      </c>
      <c r="N1239">
        <f t="shared" si="171"/>
        <v>0</v>
      </c>
      <c r="O1239" t="str">
        <f t="shared" si="172"/>
        <v>PASS</v>
      </c>
      <c r="P1239" t="str">
        <f t="shared" si="173"/>
        <v>PASS</v>
      </c>
      <c r="Q1239" t="str">
        <f t="shared" si="174"/>
        <v>PASS</v>
      </c>
      <c r="R1239" t="str">
        <f t="shared" si="175"/>
        <v>PASS</v>
      </c>
      <c r="S1239" t="str">
        <f t="shared" si="176"/>
        <v>PASS</v>
      </c>
      <c r="T1239">
        <f t="shared" si="177"/>
        <v>100</v>
      </c>
      <c r="U1239" t="str">
        <f t="shared" si="178"/>
        <v>Low</v>
      </c>
      <c r="V1239" t="str">
        <f t="shared" si="179"/>
        <v>Clean</v>
      </c>
    </row>
    <row r="1240" spans="1:22" x14ac:dyDescent="0.3">
      <c r="A1240" t="str">
        <f>Raw_Data!A1240</f>
        <v>6250591</v>
      </c>
      <c r="B1240">
        <f>Raw_Data!B1240</f>
        <v>45670</v>
      </c>
      <c r="C1240" t="str">
        <f>Raw_Data!C1240</f>
        <v>TIZANIDINE HCL 2 MG TABLET</v>
      </c>
      <c r="D1240" t="str">
        <f>Raw_Data!D1240</f>
        <v>55111017915</v>
      </c>
      <c r="E1240" t="str">
        <f>Raw_Data!E1240</f>
        <v>BYNE, EDMUND</v>
      </c>
      <c r="F1240" t="str">
        <f>Raw_Data!F1240</f>
        <v>1033186648</v>
      </c>
      <c r="G1240" t="str">
        <f>Raw_Data!H1240</f>
        <v>0</v>
      </c>
      <c r="H1240">
        <f>IFERROR(VLOOKUP(G1240,Store_Map!$A$2:$I$100,3,FALSE),"")</f>
        <v>0</v>
      </c>
      <c r="I1240">
        <f>IFERROR(VLOOKUP(G1240,Store_Map!$A$2:$I$100,4,FALSE),"")</f>
        <v>0</v>
      </c>
      <c r="J1240">
        <f>IFERROR(VLOOKUP(G1240,Store_Map!$A$2:$I$100,5,FALSE),"")</f>
        <v>0</v>
      </c>
      <c r="K1240">
        <f>IFERROR(VLOOKUP(G1240,Store_Map!$A$2:$I$100,6,FALSE),"")</f>
        <v>0</v>
      </c>
      <c r="L1240">
        <f>IFERROR(VLOOKUP(G1240,Store_Map!$A$2:$I$100,7,FALSE),"")</f>
        <v>0</v>
      </c>
      <c r="M1240">
        <f>IFERROR(VLOOKUP(G1240,Store_Map!$A$2:$I$100,8,FALSE),"")</f>
        <v>0</v>
      </c>
      <c r="N1240">
        <f t="shared" si="171"/>
        <v>0</v>
      </c>
      <c r="O1240" t="str">
        <f t="shared" si="172"/>
        <v>PASS</v>
      </c>
      <c r="P1240" t="str">
        <f t="shared" si="173"/>
        <v>PASS</v>
      </c>
      <c r="Q1240" t="str">
        <f t="shared" si="174"/>
        <v>PASS</v>
      </c>
      <c r="R1240" t="str">
        <f t="shared" si="175"/>
        <v>PASS</v>
      </c>
      <c r="S1240" t="str">
        <f t="shared" si="176"/>
        <v>PASS</v>
      </c>
      <c r="T1240">
        <f t="shared" si="177"/>
        <v>100</v>
      </c>
      <c r="U1240" t="str">
        <f t="shared" si="178"/>
        <v>Low</v>
      </c>
      <c r="V1240" t="str">
        <f t="shared" si="179"/>
        <v>Clean</v>
      </c>
    </row>
    <row r="1241" spans="1:22" x14ac:dyDescent="0.3">
      <c r="A1241" t="str">
        <f>Raw_Data!A1241</f>
        <v>6245213</v>
      </c>
      <c r="B1241">
        <f>Raw_Data!B1241</f>
        <v>45670</v>
      </c>
      <c r="C1241" t="str">
        <f>Raw_Data!C1241</f>
        <v>AMLODIPINE BESYLATE 5 MG TA</v>
      </c>
      <c r="D1241" t="str">
        <f>Raw_Data!D1241</f>
        <v>69097012715</v>
      </c>
      <c r="E1241" t="str">
        <f>Raw_Data!E1241</f>
        <v>BYNE, EDMUND</v>
      </c>
      <c r="F1241" t="str">
        <f>Raw_Data!F1241</f>
        <v>1033186648</v>
      </c>
      <c r="G1241" t="str">
        <f>Raw_Data!H1241</f>
        <v>0</v>
      </c>
      <c r="H1241">
        <f>IFERROR(VLOOKUP(G1241,Store_Map!$A$2:$I$100,3,FALSE),"")</f>
        <v>0</v>
      </c>
      <c r="I1241">
        <f>IFERROR(VLOOKUP(G1241,Store_Map!$A$2:$I$100,4,FALSE),"")</f>
        <v>0</v>
      </c>
      <c r="J1241">
        <f>IFERROR(VLOOKUP(G1241,Store_Map!$A$2:$I$100,5,FALSE),"")</f>
        <v>0</v>
      </c>
      <c r="K1241">
        <f>IFERROR(VLOOKUP(G1241,Store_Map!$A$2:$I$100,6,FALSE),"")</f>
        <v>0</v>
      </c>
      <c r="L1241">
        <f>IFERROR(VLOOKUP(G1241,Store_Map!$A$2:$I$100,7,FALSE),"")</f>
        <v>0</v>
      </c>
      <c r="M1241">
        <f>IFERROR(VLOOKUP(G1241,Store_Map!$A$2:$I$100,8,FALSE),"")</f>
        <v>0</v>
      </c>
      <c r="N1241">
        <f t="shared" si="171"/>
        <v>0</v>
      </c>
      <c r="O1241" t="str">
        <f t="shared" si="172"/>
        <v>PASS</v>
      </c>
      <c r="P1241" t="str">
        <f t="shared" si="173"/>
        <v>PASS</v>
      </c>
      <c r="Q1241" t="str">
        <f t="shared" si="174"/>
        <v>PASS</v>
      </c>
      <c r="R1241" t="str">
        <f t="shared" si="175"/>
        <v>PASS</v>
      </c>
      <c r="S1241" t="str">
        <f t="shared" si="176"/>
        <v>PASS</v>
      </c>
      <c r="T1241">
        <f t="shared" si="177"/>
        <v>100</v>
      </c>
      <c r="U1241" t="str">
        <f t="shared" si="178"/>
        <v>Low</v>
      </c>
      <c r="V1241" t="str">
        <f t="shared" si="179"/>
        <v>Clean</v>
      </c>
    </row>
    <row r="1242" spans="1:22" x14ac:dyDescent="0.3">
      <c r="A1242" t="str">
        <f>Raw_Data!A1242</f>
        <v>6251754</v>
      </c>
      <c r="B1242">
        <f>Raw_Data!B1242</f>
        <v>45670</v>
      </c>
      <c r="C1242" t="str">
        <f>Raw_Data!C1242</f>
        <v>METFORMIN HCL 500 MG TABLET</v>
      </c>
      <c r="D1242" t="str">
        <f>Raw_Data!D1242</f>
        <v>68382075805</v>
      </c>
      <c r="E1242" t="str">
        <f>Raw_Data!E1242</f>
        <v>BYNE, EDMUND</v>
      </c>
      <c r="F1242" t="str">
        <f>Raw_Data!F1242</f>
        <v>1033186648</v>
      </c>
      <c r="G1242" t="str">
        <f>Raw_Data!H1242</f>
        <v>0</v>
      </c>
      <c r="H1242">
        <f>IFERROR(VLOOKUP(G1242,Store_Map!$A$2:$I$100,3,FALSE),"")</f>
        <v>0</v>
      </c>
      <c r="I1242">
        <f>IFERROR(VLOOKUP(G1242,Store_Map!$A$2:$I$100,4,FALSE),"")</f>
        <v>0</v>
      </c>
      <c r="J1242">
        <f>IFERROR(VLOOKUP(G1242,Store_Map!$A$2:$I$100,5,FALSE),"")</f>
        <v>0</v>
      </c>
      <c r="K1242">
        <f>IFERROR(VLOOKUP(G1242,Store_Map!$A$2:$I$100,6,FALSE),"")</f>
        <v>0</v>
      </c>
      <c r="L1242">
        <f>IFERROR(VLOOKUP(G1242,Store_Map!$A$2:$I$100,7,FALSE),"")</f>
        <v>0</v>
      </c>
      <c r="M1242">
        <f>IFERROR(VLOOKUP(G1242,Store_Map!$A$2:$I$100,8,FALSE),"")</f>
        <v>0</v>
      </c>
      <c r="N1242">
        <f t="shared" si="171"/>
        <v>0</v>
      </c>
      <c r="O1242" t="str">
        <f t="shared" si="172"/>
        <v>PASS</v>
      </c>
      <c r="P1242" t="str">
        <f t="shared" si="173"/>
        <v>PASS</v>
      </c>
      <c r="Q1242" t="str">
        <f t="shared" si="174"/>
        <v>PASS</v>
      </c>
      <c r="R1242" t="str">
        <f t="shared" si="175"/>
        <v>PASS</v>
      </c>
      <c r="S1242" t="str">
        <f t="shared" si="176"/>
        <v>PASS</v>
      </c>
      <c r="T1242">
        <f t="shared" si="177"/>
        <v>100</v>
      </c>
      <c r="U1242" t="str">
        <f t="shared" si="178"/>
        <v>Low</v>
      </c>
      <c r="V1242" t="str">
        <f t="shared" si="179"/>
        <v>Clean</v>
      </c>
    </row>
    <row r="1243" spans="1:22" x14ac:dyDescent="0.3">
      <c r="A1243" t="str">
        <f>Raw_Data!A1243</f>
        <v>6251755</v>
      </c>
      <c r="B1243">
        <f>Raw_Data!B1243</f>
        <v>45670</v>
      </c>
      <c r="C1243" t="str">
        <f>Raw_Data!C1243</f>
        <v>LANTUS SOLOSTAR 100 UNIT/ML</v>
      </c>
      <c r="D1243" t="str">
        <f>Raw_Data!D1243</f>
        <v>88221905</v>
      </c>
      <c r="E1243" t="str">
        <f>Raw_Data!E1243</f>
        <v>BYNE, EDMUND</v>
      </c>
      <c r="F1243" t="str">
        <f>Raw_Data!F1243</f>
        <v>1033186648</v>
      </c>
      <c r="G1243" t="str">
        <f>Raw_Data!H1243</f>
        <v>0</v>
      </c>
      <c r="H1243">
        <f>IFERROR(VLOOKUP(G1243,Store_Map!$A$2:$I$100,3,FALSE),"")</f>
        <v>0</v>
      </c>
      <c r="I1243">
        <f>IFERROR(VLOOKUP(G1243,Store_Map!$A$2:$I$100,4,FALSE),"")</f>
        <v>0</v>
      </c>
      <c r="J1243">
        <f>IFERROR(VLOOKUP(G1243,Store_Map!$A$2:$I$100,5,FALSE),"")</f>
        <v>0</v>
      </c>
      <c r="K1243">
        <f>IFERROR(VLOOKUP(G1243,Store_Map!$A$2:$I$100,6,FALSE),"")</f>
        <v>0</v>
      </c>
      <c r="L1243">
        <f>IFERROR(VLOOKUP(G1243,Store_Map!$A$2:$I$100,7,FALSE),"")</f>
        <v>0</v>
      </c>
      <c r="M1243">
        <f>IFERROR(VLOOKUP(G1243,Store_Map!$A$2:$I$100,8,FALSE),"")</f>
        <v>0</v>
      </c>
      <c r="N1243">
        <f t="shared" si="171"/>
        <v>0</v>
      </c>
      <c r="O1243" t="str">
        <f t="shared" si="172"/>
        <v>PASS</v>
      </c>
      <c r="P1243" t="str">
        <f t="shared" si="173"/>
        <v>REVIEW</v>
      </c>
      <c r="Q1243" t="str">
        <f t="shared" si="174"/>
        <v>PASS</v>
      </c>
      <c r="R1243" t="str">
        <f t="shared" si="175"/>
        <v>PASS</v>
      </c>
      <c r="S1243" t="str">
        <f t="shared" si="176"/>
        <v>REVIEW</v>
      </c>
      <c r="T1243">
        <f t="shared" si="177"/>
        <v>90</v>
      </c>
      <c r="U1243" t="str">
        <f t="shared" si="178"/>
        <v>Low</v>
      </c>
      <c r="V1243" t="str">
        <f t="shared" si="179"/>
        <v>Invalid NDC</v>
      </c>
    </row>
    <row r="1244" spans="1:22" x14ac:dyDescent="0.3">
      <c r="A1244" t="str">
        <f>Raw_Data!A1244</f>
        <v>6251756</v>
      </c>
      <c r="B1244">
        <f>Raw_Data!B1244</f>
        <v>45670</v>
      </c>
      <c r="C1244" t="str">
        <f>Raw_Data!C1244</f>
        <v>LISINOPRIL 10 MG TABLET</v>
      </c>
      <c r="D1244" t="str">
        <f>Raw_Data!D1244</f>
        <v>68180098003</v>
      </c>
      <c r="E1244" t="str">
        <f>Raw_Data!E1244</f>
        <v>BYNE, EDMUND</v>
      </c>
      <c r="F1244" t="str">
        <f>Raw_Data!F1244</f>
        <v>1033186648</v>
      </c>
      <c r="G1244" t="str">
        <f>Raw_Data!H1244</f>
        <v>0</v>
      </c>
      <c r="H1244">
        <f>IFERROR(VLOOKUP(G1244,Store_Map!$A$2:$I$100,3,FALSE),"")</f>
        <v>0</v>
      </c>
      <c r="I1244">
        <f>IFERROR(VLOOKUP(G1244,Store_Map!$A$2:$I$100,4,FALSE),"")</f>
        <v>0</v>
      </c>
      <c r="J1244">
        <f>IFERROR(VLOOKUP(G1244,Store_Map!$A$2:$I$100,5,FALSE),"")</f>
        <v>0</v>
      </c>
      <c r="K1244">
        <f>IFERROR(VLOOKUP(G1244,Store_Map!$A$2:$I$100,6,FALSE),"")</f>
        <v>0</v>
      </c>
      <c r="L1244">
        <f>IFERROR(VLOOKUP(G1244,Store_Map!$A$2:$I$100,7,FALSE),"")</f>
        <v>0</v>
      </c>
      <c r="M1244">
        <f>IFERROR(VLOOKUP(G1244,Store_Map!$A$2:$I$100,8,FALSE),"")</f>
        <v>0</v>
      </c>
      <c r="N1244">
        <f t="shared" si="171"/>
        <v>0</v>
      </c>
      <c r="O1244" t="str">
        <f t="shared" si="172"/>
        <v>PASS</v>
      </c>
      <c r="P1244" t="str">
        <f t="shared" si="173"/>
        <v>PASS</v>
      </c>
      <c r="Q1244" t="str">
        <f t="shared" si="174"/>
        <v>PASS</v>
      </c>
      <c r="R1244" t="str">
        <f t="shared" si="175"/>
        <v>PASS</v>
      </c>
      <c r="S1244" t="str">
        <f t="shared" si="176"/>
        <v>PASS</v>
      </c>
      <c r="T1244">
        <f t="shared" si="177"/>
        <v>100</v>
      </c>
      <c r="U1244" t="str">
        <f t="shared" si="178"/>
        <v>Low</v>
      </c>
      <c r="V1244" t="str">
        <f t="shared" si="179"/>
        <v>Clean</v>
      </c>
    </row>
    <row r="1245" spans="1:22" x14ac:dyDescent="0.3">
      <c r="A1245" t="str">
        <f>Raw_Data!A1245</f>
        <v>6246409</v>
      </c>
      <c r="B1245">
        <f>Raw_Data!B1245</f>
        <v>45670</v>
      </c>
      <c r="C1245" t="str">
        <f>Raw_Data!C1245</f>
        <v>METFORMIN HCL ER 500 MG TAB</v>
      </c>
      <c r="D1245" t="str">
        <f>Raw_Data!D1245</f>
        <v>49483062350</v>
      </c>
      <c r="E1245" t="str">
        <f>Raw_Data!E1245</f>
        <v>MACHADO, MARIA</v>
      </c>
      <c r="F1245" t="str">
        <f>Raw_Data!F1245</f>
        <v>1619100302</v>
      </c>
      <c r="G1245" t="str">
        <f>Raw_Data!H1245</f>
        <v>0</v>
      </c>
      <c r="H1245">
        <f>IFERROR(VLOOKUP(G1245,Store_Map!$A$2:$I$100,3,FALSE),"")</f>
        <v>0</v>
      </c>
      <c r="I1245">
        <f>IFERROR(VLOOKUP(G1245,Store_Map!$A$2:$I$100,4,FALSE),"")</f>
        <v>0</v>
      </c>
      <c r="J1245">
        <f>IFERROR(VLOOKUP(G1245,Store_Map!$A$2:$I$100,5,FALSE),"")</f>
        <v>0</v>
      </c>
      <c r="K1245">
        <f>IFERROR(VLOOKUP(G1245,Store_Map!$A$2:$I$100,6,FALSE),"")</f>
        <v>0</v>
      </c>
      <c r="L1245">
        <f>IFERROR(VLOOKUP(G1245,Store_Map!$A$2:$I$100,7,FALSE),"")</f>
        <v>0</v>
      </c>
      <c r="M1245">
        <f>IFERROR(VLOOKUP(G1245,Store_Map!$A$2:$I$100,8,FALSE),"")</f>
        <v>0</v>
      </c>
      <c r="N1245">
        <f t="shared" si="171"/>
        <v>0</v>
      </c>
      <c r="O1245" t="str">
        <f t="shared" si="172"/>
        <v>PASS</v>
      </c>
      <c r="P1245" t="str">
        <f t="shared" si="173"/>
        <v>PASS</v>
      </c>
      <c r="Q1245" t="str">
        <f t="shared" si="174"/>
        <v>PASS</v>
      </c>
      <c r="R1245" t="str">
        <f t="shared" si="175"/>
        <v>PASS</v>
      </c>
      <c r="S1245" t="str">
        <f t="shared" si="176"/>
        <v>PASS</v>
      </c>
      <c r="T1245">
        <f t="shared" si="177"/>
        <v>100</v>
      </c>
      <c r="U1245" t="str">
        <f t="shared" si="178"/>
        <v>Low</v>
      </c>
      <c r="V1245" t="str">
        <f t="shared" si="179"/>
        <v>Clean</v>
      </c>
    </row>
    <row r="1246" spans="1:22" x14ac:dyDescent="0.3">
      <c r="A1246" t="str">
        <f>Raw_Data!A1246</f>
        <v>6248346</v>
      </c>
      <c r="B1246">
        <f>Raw_Data!B1246</f>
        <v>45670</v>
      </c>
      <c r="C1246" t="str">
        <f>Raw_Data!C1246</f>
        <v>ATORVASTATIN 20 MG TABLET</v>
      </c>
      <c r="D1246" t="str">
        <f>Raw_Data!D1246</f>
        <v>60505257908</v>
      </c>
      <c r="E1246" t="str">
        <f>Raw_Data!E1246</f>
        <v>BYNE, EDMUND</v>
      </c>
      <c r="F1246" t="str">
        <f>Raw_Data!F1246</f>
        <v>1033186648</v>
      </c>
      <c r="G1246" t="str">
        <f>Raw_Data!H1246</f>
        <v>0</v>
      </c>
      <c r="H1246">
        <f>IFERROR(VLOOKUP(G1246,Store_Map!$A$2:$I$100,3,FALSE),"")</f>
        <v>0</v>
      </c>
      <c r="I1246">
        <f>IFERROR(VLOOKUP(G1246,Store_Map!$A$2:$I$100,4,FALSE),"")</f>
        <v>0</v>
      </c>
      <c r="J1246">
        <f>IFERROR(VLOOKUP(G1246,Store_Map!$A$2:$I$100,5,FALSE),"")</f>
        <v>0</v>
      </c>
      <c r="K1246">
        <f>IFERROR(VLOOKUP(G1246,Store_Map!$A$2:$I$100,6,FALSE),"")</f>
        <v>0</v>
      </c>
      <c r="L1246">
        <f>IFERROR(VLOOKUP(G1246,Store_Map!$A$2:$I$100,7,FALSE),"")</f>
        <v>0</v>
      </c>
      <c r="M1246">
        <f>IFERROR(VLOOKUP(G1246,Store_Map!$A$2:$I$100,8,FALSE),"")</f>
        <v>0</v>
      </c>
      <c r="N1246">
        <f t="shared" si="171"/>
        <v>0</v>
      </c>
      <c r="O1246" t="str">
        <f t="shared" si="172"/>
        <v>PASS</v>
      </c>
      <c r="P1246" t="str">
        <f t="shared" si="173"/>
        <v>PASS</v>
      </c>
      <c r="Q1246" t="str">
        <f t="shared" si="174"/>
        <v>PASS</v>
      </c>
      <c r="R1246" t="str">
        <f t="shared" si="175"/>
        <v>PASS</v>
      </c>
      <c r="S1246" t="str">
        <f t="shared" si="176"/>
        <v>PASS</v>
      </c>
      <c r="T1246">
        <f t="shared" si="177"/>
        <v>100</v>
      </c>
      <c r="U1246" t="str">
        <f t="shared" si="178"/>
        <v>Low</v>
      </c>
      <c r="V1246" t="str">
        <f t="shared" si="179"/>
        <v>Clean</v>
      </c>
    </row>
    <row r="1247" spans="1:22" x14ac:dyDescent="0.3">
      <c r="A1247" t="str">
        <f>Raw_Data!A1247</f>
        <v>6248347</v>
      </c>
      <c r="B1247">
        <f>Raw_Data!B1247</f>
        <v>45670</v>
      </c>
      <c r="C1247" t="str">
        <f>Raw_Data!C1247</f>
        <v>NIFEDIPINE ER 30 MG TABLET</v>
      </c>
      <c r="D1247" t="str">
        <f>Raw_Data!D1247</f>
        <v>68682010810</v>
      </c>
      <c r="E1247" t="str">
        <f>Raw_Data!E1247</f>
        <v>BYNE, EDMUND</v>
      </c>
      <c r="F1247" t="str">
        <f>Raw_Data!F1247</f>
        <v>1033186648</v>
      </c>
      <c r="G1247" t="str">
        <f>Raw_Data!H1247</f>
        <v>0</v>
      </c>
      <c r="H1247">
        <f>IFERROR(VLOOKUP(G1247,Store_Map!$A$2:$I$100,3,FALSE),"")</f>
        <v>0</v>
      </c>
      <c r="I1247">
        <f>IFERROR(VLOOKUP(G1247,Store_Map!$A$2:$I$100,4,FALSE),"")</f>
        <v>0</v>
      </c>
      <c r="J1247">
        <f>IFERROR(VLOOKUP(G1247,Store_Map!$A$2:$I$100,5,FALSE),"")</f>
        <v>0</v>
      </c>
      <c r="K1247">
        <f>IFERROR(VLOOKUP(G1247,Store_Map!$A$2:$I$100,6,FALSE),"")</f>
        <v>0</v>
      </c>
      <c r="L1247">
        <f>IFERROR(VLOOKUP(G1247,Store_Map!$A$2:$I$100,7,FALSE),"")</f>
        <v>0</v>
      </c>
      <c r="M1247">
        <f>IFERROR(VLOOKUP(G1247,Store_Map!$A$2:$I$100,8,FALSE),"")</f>
        <v>0</v>
      </c>
      <c r="N1247">
        <f t="shared" si="171"/>
        <v>0</v>
      </c>
      <c r="O1247" t="str">
        <f t="shared" si="172"/>
        <v>PASS</v>
      </c>
      <c r="P1247" t="str">
        <f t="shared" si="173"/>
        <v>PASS</v>
      </c>
      <c r="Q1247" t="str">
        <f t="shared" si="174"/>
        <v>PASS</v>
      </c>
      <c r="R1247" t="str">
        <f t="shared" si="175"/>
        <v>PASS</v>
      </c>
      <c r="S1247" t="str">
        <f t="shared" si="176"/>
        <v>PASS</v>
      </c>
      <c r="T1247">
        <f t="shared" si="177"/>
        <v>100</v>
      </c>
      <c r="U1247" t="str">
        <f t="shared" si="178"/>
        <v>Low</v>
      </c>
      <c r="V1247" t="str">
        <f t="shared" si="179"/>
        <v>Clean</v>
      </c>
    </row>
    <row r="1248" spans="1:22" x14ac:dyDescent="0.3">
      <c r="A1248" t="str">
        <f>Raw_Data!A1248</f>
        <v>6251760</v>
      </c>
      <c r="B1248">
        <f>Raw_Data!B1248</f>
        <v>45670</v>
      </c>
      <c r="C1248" t="str">
        <f>Raw_Data!C1248</f>
        <v>LISINOPRIL-HCTZ 20-12.5MG</v>
      </c>
      <c r="D1248" t="str">
        <f>Raw_Data!D1248</f>
        <v>68180051902</v>
      </c>
      <c r="E1248" t="str">
        <f>Raw_Data!E1248</f>
        <v>BYNE, EDMUND</v>
      </c>
      <c r="F1248" t="str">
        <f>Raw_Data!F1248</f>
        <v>1033186648</v>
      </c>
      <c r="G1248" t="str">
        <f>Raw_Data!H1248</f>
        <v>0</v>
      </c>
      <c r="H1248">
        <f>IFERROR(VLOOKUP(G1248,Store_Map!$A$2:$I$100,3,FALSE),"")</f>
        <v>0</v>
      </c>
      <c r="I1248">
        <f>IFERROR(VLOOKUP(G1248,Store_Map!$A$2:$I$100,4,FALSE),"")</f>
        <v>0</v>
      </c>
      <c r="J1248">
        <f>IFERROR(VLOOKUP(G1248,Store_Map!$A$2:$I$100,5,FALSE),"")</f>
        <v>0</v>
      </c>
      <c r="K1248">
        <f>IFERROR(VLOOKUP(G1248,Store_Map!$A$2:$I$100,6,FALSE),"")</f>
        <v>0</v>
      </c>
      <c r="L1248">
        <f>IFERROR(VLOOKUP(G1248,Store_Map!$A$2:$I$100,7,FALSE),"")</f>
        <v>0</v>
      </c>
      <c r="M1248">
        <f>IFERROR(VLOOKUP(G1248,Store_Map!$A$2:$I$100,8,FALSE),"")</f>
        <v>0</v>
      </c>
      <c r="N1248">
        <f t="shared" si="171"/>
        <v>0</v>
      </c>
      <c r="O1248" t="str">
        <f t="shared" si="172"/>
        <v>PASS</v>
      </c>
      <c r="P1248" t="str">
        <f t="shared" si="173"/>
        <v>PASS</v>
      </c>
      <c r="Q1248" t="str">
        <f t="shared" si="174"/>
        <v>PASS</v>
      </c>
      <c r="R1248" t="str">
        <f t="shared" si="175"/>
        <v>PASS</v>
      </c>
      <c r="S1248" t="str">
        <f t="shared" si="176"/>
        <v>PASS</v>
      </c>
      <c r="T1248">
        <f t="shared" si="177"/>
        <v>100</v>
      </c>
      <c r="U1248" t="str">
        <f t="shared" si="178"/>
        <v>Low</v>
      </c>
      <c r="V1248" t="str">
        <f t="shared" si="179"/>
        <v>Clean</v>
      </c>
    </row>
    <row r="1249" spans="1:22" x14ac:dyDescent="0.3">
      <c r="A1249" t="str">
        <f>Raw_Data!A1249</f>
        <v>6236202</v>
      </c>
      <c r="B1249">
        <f>Raw_Data!B1249</f>
        <v>45670</v>
      </c>
      <c r="C1249" t="str">
        <f>Raw_Data!C1249</f>
        <v>GLIPIZIDE ER 10 MG TABLET</v>
      </c>
      <c r="D1249" t="str">
        <f>Raw_Data!D1249</f>
        <v>591084501</v>
      </c>
      <c r="E1249" t="str">
        <f>Raw_Data!E1249</f>
        <v>GIBBS, JON</v>
      </c>
      <c r="F1249" t="str">
        <f>Raw_Data!F1249</f>
        <v>1700896156</v>
      </c>
      <c r="G1249" t="str">
        <f>Raw_Data!H1249</f>
        <v>0</v>
      </c>
      <c r="H1249">
        <f>IFERROR(VLOOKUP(G1249,Store_Map!$A$2:$I$100,3,FALSE),"")</f>
        <v>0</v>
      </c>
      <c r="I1249">
        <f>IFERROR(VLOOKUP(G1249,Store_Map!$A$2:$I$100,4,FALSE),"")</f>
        <v>0</v>
      </c>
      <c r="J1249">
        <f>IFERROR(VLOOKUP(G1249,Store_Map!$A$2:$I$100,5,FALSE),"")</f>
        <v>0</v>
      </c>
      <c r="K1249">
        <f>IFERROR(VLOOKUP(G1249,Store_Map!$A$2:$I$100,6,FALSE),"")</f>
        <v>0</v>
      </c>
      <c r="L1249">
        <f>IFERROR(VLOOKUP(G1249,Store_Map!$A$2:$I$100,7,FALSE),"")</f>
        <v>0</v>
      </c>
      <c r="M1249">
        <f>IFERROR(VLOOKUP(G1249,Store_Map!$A$2:$I$100,8,FALSE),"")</f>
        <v>0</v>
      </c>
      <c r="N1249">
        <f t="shared" si="171"/>
        <v>0</v>
      </c>
      <c r="O1249" t="str">
        <f t="shared" si="172"/>
        <v>PASS</v>
      </c>
      <c r="P1249" t="str">
        <f t="shared" si="173"/>
        <v>REVIEW</v>
      </c>
      <c r="Q1249" t="str">
        <f t="shared" si="174"/>
        <v>PASS</v>
      </c>
      <c r="R1249" t="str">
        <f t="shared" si="175"/>
        <v>PASS</v>
      </c>
      <c r="S1249" t="str">
        <f t="shared" si="176"/>
        <v>REVIEW</v>
      </c>
      <c r="T1249">
        <f t="shared" si="177"/>
        <v>90</v>
      </c>
      <c r="U1249" t="str">
        <f t="shared" si="178"/>
        <v>Low</v>
      </c>
      <c r="V1249" t="str">
        <f t="shared" si="179"/>
        <v>Invalid NDC</v>
      </c>
    </row>
    <row r="1250" spans="1:22" x14ac:dyDescent="0.3">
      <c r="A1250" t="str">
        <f>Raw_Data!A1250</f>
        <v>6251762</v>
      </c>
      <c r="B1250">
        <f>Raw_Data!B1250</f>
        <v>45670</v>
      </c>
      <c r="C1250" t="str">
        <f>Raw_Data!C1250</f>
        <v>LOSARTAN-HCTZ 50-12.5 MG TA</v>
      </c>
      <c r="D1250" t="str">
        <f>Raw_Data!D1250</f>
        <v>65862046899</v>
      </c>
      <c r="E1250" t="str">
        <f>Raw_Data!E1250</f>
        <v>BYNE, EDMUND</v>
      </c>
      <c r="F1250" t="str">
        <f>Raw_Data!F1250</f>
        <v>1033186648</v>
      </c>
      <c r="G1250" t="str">
        <f>Raw_Data!H1250</f>
        <v>0</v>
      </c>
      <c r="H1250">
        <f>IFERROR(VLOOKUP(G1250,Store_Map!$A$2:$I$100,3,FALSE),"")</f>
        <v>0</v>
      </c>
      <c r="I1250">
        <f>IFERROR(VLOOKUP(G1250,Store_Map!$A$2:$I$100,4,FALSE),"")</f>
        <v>0</v>
      </c>
      <c r="J1250">
        <f>IFERROR(VLOOKUP(G1250,Store_Map!$A$2:$I$100,5,FALSE),"")</f>
        <v>0</v>
      </c>
      <c r="K1250">
        <f>IFERROR(VLOOKUP(G1250,Store_Map!$A$2:$I$100,6,FALSE),"")</f>
        <v>0</v>
      </c>
      <c r="L1250">
        <f>IFERROR(VLOOKUP(G1250,Store_Map!$A$2:$I$100,7,FALSE),"")</f>
        <v>0</v>
      </c>
      <c r="M1250">
        <f>IFERROR(VLOOKUP(G1250,Store_Map!$A$2:$I$100,8,FALSE),"")</f>
        <v>0</v>
      </c>
      <c r="N1250">
        <f t="shared" si="171"/>
        <v>0</v>
      </c>
      <c r="O1250" t="str">
        <f t="shared" si="172"/>
        <v>PASS</v>
      </c>
      <c r="P1250" t="str">
        <f t="shared" si="173"/>
        <v>PASS</v>
      </c>
      <c r="Q1250" t="str">
        <f t="shared" si="174"/>
        <v>PASS</v>
      </c>
      <c r="R1250" t="str">
        <f t="shared" si="175"/>
        <v>PASS</v>
      </c>
      <c r="S1250" t="str">
        <f t="shared" si="176"/>
        <v>PASS</v>
      </c>
      <c r="T1250">
        <f t="shared" si="177"/>
        <v>100</v>
      </c>
      <c r="U1250" t="str">
        <f t="shared" si="178"/>
        <v>Low</v>
      </c>
      <c r="V1250" t="str">
        <f t="shared" si="179"/>
        <v>Clean</v>
      </c>
    </row>
    <row r="1251" spans="1:22" x14ac:dyDescent="0.3">
      <c r="A1251" t="str">
        <f>Raw_Data!A1251</f>
        <v>6245977</v>
      </c>
      <c r="B1251">
        <f>Raw_Data!B1251</f>
        <v>45670</v>
      </c>
      <c r="C1251" t="str">
        <f>Raw_Data!C1251</f>
        <v>NORG-ETHIN ESTRA 0.25-0.035</v>
      </c>
      <c r="D1251" t="str">
        <f>Raw_Data!D1251</f>
        <v>68462030929</v>
      </c>
      <c r="E1251" t="str">
        <f>Raw_Data!E1251</f>
        <v>GRESHAM, J. MARK</v>
      </c>
      <c r="F1251" t="str">
        <f>Raw_Data!F1251</f>
        <v>1326026618</v>
      </c>
      <c r="G1251" t="str">
        <f>Raw_Data!H1251</f>
        <v>0</v>
      </c>
      <c r="H1251">
        <f>IFERROR(VLOOKUP(G1251,Store_Map!$A$2:$I$100,3,FALSE),"")</f>
        <v>0</v>
      </c>
      <c r="I1251">
        <f>IFERROR(VLOOKUP(G1251,Store_Map!$A$2:$I$100,4,FALSE),"")</f>
        <v>0</v>
      </c>
      <c r="J1251">
        <f>IFERROR(VLOOKUP(G1251,Store_Map!$A$2:$I$100,5,FALSE),"")</f>
        <v>0</v>
      </c>
      <c r="K1251">
        <f>IFERROR(VLOOKUP(G1251,Store_Map!$A$2:$I$100,6,FALSE),"")</f>
        <v>0</v>
      </c>
      <c r="L1251">
        <f>IFERROR(VLOOKUP(G1251,Store_Map!$A$2:$I$100,7,FALSE),"")</f>
        <v>0</v>
      </c>
      <c r="M1251">
        <f>IFERROR(VLOOKUP(G1251,Store_Map!$A$2:$I$100,8,FALSE),"")</f>
        <v>0</v>
      </c>
      <c r="N1251">
        <f t="shared" si="171"/>
        <v>0</v>
      </c>
      <c r="O1251" t="str">
        <f t="shared" si="172"/>
        <v>PASS</v>
      </c>
      <c r="P1251" t="str">
        <f t="shared" si="173"/>
        <v>PASS</v>
      </c>
      <c r="Q1251" t="str">
        <f t="shared" si="174"/>
        <v>PASS</v>
      </c>
      <c r="R1251" t="str">
        <f t="shared" si="175"/>
        <v>PASS</v>
      </c>
      <c r="S1251" t="str">
        <f t="shared" si="176"/>
        <v>PASS</v>
      </c>
      <c r="T1251">
        <f t="shared" si="177"/>
        <v>100</v>
      </c>
      <c r="U1251" t="str">
        <f t="shared" si="178"/>
        <v>Low</v>
      </c>
      <c r="V1251" t="str">
        <f t="shared" si="179"/>
        <v>Clean</v>
      </c>
    </row>
    <row r="1252" spans="1:22" x14ac:dyDescent="0.3">
      <c r="A1252" t="str">
        <f>Raw_Data!A1252</f>
        <v>6245978</v>
      </c>
      <c r="B1252">
        <f>Raw_Data!B1252</f>
        <v>45670</v>
      </c>
      <c r="C1252" t="str">
        <f>Raw_Data!C1252</f>
        <v>METFORMIN HCL 500 MG TABLET</v>
      </c>
      <c r="D1252" t="str">
        <f>Raw_Data!D1252</f>
        <v>68382075805</v>
      </c>
      <c r="E1252" t="str">
        <f>Raw_Data!E1252</f>
        <v>GRESHAM, J. MARK</v>
      </c>
      <c r="F1252" t="str">
        <f>Raw_Data!F1252</f>
        <v>1326026618</v>
      </c>
      <c r="G1252" t="str">
        <f>Raw_Data!H1252</f>
        <v>0</v>
      </c>
      <c r="H1252">
        <f>IFERROR(VLOOKUP(G1252,Store_Map!$A$2:$I$100,3,FALSE),"")</f>
        <v>0</v>
      </c>
      <c r="I1252">
        <f>IFERROR(VLOOKUP(G1252,Store_Map!$A$2:$I$100,4,FALSE),"")</f>
        <v>0</v>
      </c>
      <c r="J1252">
        <f>IFERROR(VLOOKUP(G1252,Store_Map!$A$2:$I$100,5,FALSE),"")</f>
        <v>0</v>
      </c>
      <c r="K1252">
        <f>IFERROR(VLOOKUP(G1252,Store_Map!$A$2:$I$100,6,FALSE),"")</f>
        <v>0</v>
      </c>
      <c r="L1252">
        <f>IFERROR(VLOOKUP(G1252,Store_Map!$A$2:$I$100,7,FALSE),"")</f>
        <v>0</v>
      </c>
      <c r="M1252">
        <f>IFERROR(VLOOKUP(G1252,Store_Map!$A$2:$I$100,8,FALSE),"")</f>
        <v>0</v>
      </c>
      <c r="N1252">
        <f t="shared" si="171"/>
        <v>0</v>
      </c>
      <c r="O1252" t="str">
        <f t="shared" si="172"/>
        <v>PASS</v>
      </c>
      <c r="P1252" t="str">
        <f t="shared" si="173"/>
        <v>PASS</v>
      </c>
      <c r="Q1252" t="str">
        <f t="shared" si="174"/>
        <v>PASS</v>
      </c>
      <c r="R1252" t="str">
        <f t="shared" si="175"/>
        <v>PASS</v>
      </c>
      <c r="S1252" t="str">
        <f t="shared" si="176"/>
        <v>PASS</v>
      </c>
      <c r="T1252">
        <f t="shared" si="177"/>
        <v>100</v>
      </c>
      <c r="U1252" t="str">
        <f t="shared" si="178"/>
        <v>Low</v>
      </c>
      <c r="V1252" t="str">
        <f t="shared" si="179"/>
        <v>Clean</v>
      </c>
    </row>
    <row r="1253" spans="1:22" x14ac:dyDescent="0.3">
      <c r="A1253" t="str">
        <f>Raw_Data!A1253</f>
        <v>6249982</v>
      </c>
      <c r="B1253">
        <f>Raw_Data!B1253</f>
        <v>45670</v>
      </c>
      <c r="C1253" t="str">
        <f>Raw_Data!C1253</f>
        <v>CYPROHEPTADINE 4 MG TABLET</v>
      </c>
      <c r="D1253" t="str">
        <f>Raw_Data!D1253</f>
        <v>52817021010</v>
      </c>
      <c r="E1253" t="str">
        <f>Raw_Data!E1253</f>
        <v>BYNE, EDMUND</v>
      </c>
      <c r="F1253" t="str">
        <f>Raw_Data!F1253</f>
        <v>1033186648</v>
      </c>
      <c r="G1253" t="str">
        <f>Raw_Data!H1253</f>
        <v>0</v>
      </c>
      <c r="H1253">
        <f>IFERROR(VLOOKUP(G1253,Store_Map!$A$2:$I$100,3,FALSE),"")</f>
        <v>0</v>
      </c>
      <c r="I1253">
        <f>IFERROR(VLOOKUP(G1253,Store_Map!$A$2:$I$100,4,FALSE),"")</f>
        <v>0</v>
      </c>
      <c r="J1253">
        <f>IFERROR(VLOOKUP(G1253,Store_Map!$A$2:$I$100,5,FALSE),"")</f>
        <v>0</v>
      </c>
      <c r="K1253">
        <f>IFERROR(VLOOKUP(G1253,Store_Map!$A$2:$I$100,6,FALSE),"")</f>
        <v>0</v>
      </c>
      <c r="L1253">
        <f>IFERROR(VLOOKUP(G1253,Store_Map!$A$2:$I$100,7,FALSE),"")</f>
        <v>0</v>
      </c>
      <c r="M1253">
        <f>IFERROR(VLOOKUP(G1253,Store_Map!$A$2:$I$100,8,FALSE),"")</f>
        <v>0</v>
      </c>
      <c r="N1253">
        <f t="shared" si="171"/>
        <v>0</v>
      </c>
      <c r="O1253" t="str">
        <f t="shared" si="172"/>
        <v>PASS</v>
      </c>
      <c r="P1253" t="str">
        <f t="shared" si="173"/>
        <v>PASS</v>
      </c>
      <c r="Q1253" t="str">
        <f t="shared" si="174"/>
        <v>PASS</v>
      </c>
      <c r="R1253" t="str">
        <f t="shared" si="175"/>
        <v>PASS</v>
      </c>
      <c r="S1253" t="str">
        <f t="shared" si="176"/>
        <v>PASS</v>
      </c>
      <c r="T1253">
        <f t="shared" si="177"/>
        <v>100</v>
      </c>
      <c r="U1253" t="str">
        <f t="shared" si="178"/>
        <v>Low</v>
      </c>
      <c r="V1253" t="str">
        <f t="shared" si="179"/>
        <v>Clean</v>
      </c>
    </row>
    <row r="1254" spans="1:22" x14ac:dyDescent="0.3">
      <c r="A1254" t="str">
        <f>Raw_Data!A1254</f>
        <v>6251767</v>
      </c>
      <c r="B1254">
        <f>Raw_Data!B1254</f>
        <v>45670</v>
      </c>
      <c r="C1254" t="str">
        <f>Raw_Data!C1254</f>
        <v>METFORMIN HCL ER 500 MG TAB</v>
      </c>
      <c r="D1254" t="str">
        <f>Raw_Data!D1254</f>
        <v>49483062350</v>
      </c>
      <c r="E1254" t="str">
        <f>Raw_Data!E1254</f>
        <v>DAVIS, JANET</v>
      </c>
      <c r="F1254" t="str">
        <f>Raw_Data!F1254</f>
        <v>1417949066</v>
      </c>
      <c r="G1254" t="str">
        <f>Raw_Data!H1254</f>
        <v>0</v>
      </c>
      <c r="H1254">
        <f>IFERROR(VLOOKUP(G1254,Store_Map!$A$2:$I$100,3,FALSE),"")</f>
        <v>0</v>
      </c>
      <c r="I1254">
        <f>IFERROR(VLOOKUP(G1254,Store_Map!$A$2:$I$100,4,FALSE),"")</f>
        <v>0</v>
      </c>
      <c r="J1254">
        <f>IFERROR(VLOOKUP(G1254,Store_Map!$A$2:$I$100,5,FALSE),"")</f>
        <v>0</v>
      </c>
      <c r="K1254">
        <f>IFERROR(VLOOKUP(G1254,Store_Map!$A$2:$I$100,6,FALSE),"")</f>
        <v>0</v>
      </c>
      <c r="L1254">
        <f>IFERROR(VLOOKUP(G1254,Store_Map!$A$2:$I$100,7,FALSE),"")</f>
        <v>0</v>
      </c>
      <c r="M1254">
        <f>IFERROR(VLOOKUP(G1254,Store_Map!$A$2:$I$100,8,FALSE),"")</f>
        <v>0</v>
      </c>
      <c r="N1254">
        <f t="shared" si="171"/>
        <v>0</v>
      </c>
      <c r="O1254" t="str">
        <f t="shared" si="172"/>
        <v>PASS</v>
      </c>
      <c r="P1254" t="str">
        <f t="shared" si="173"/>
        <v>PASS</v>
      </c>
      <c r="Q1254" t="str">
        <f t="shared" si="174"/>
        <v>PASS</v>
      </c>
      <c r="R1254" t="str">
        <f t="shared" si="175"/>
        <v>PASS</v>
      </c>
      <c r="S1254" t="str">
        <f t="shared" si="176"/>
        <v>PASS</v>
      </c>
      <c r="T1254">
        <f t="shared" si="177"/>
        <v>100</v>
      </c>
      <c r="U1254" t="str">
        <f t="shared" si="178"/>
        <v>Low</v>
      </c>
      <c r="V1254" t="str">
        <f t="shared" si="179"/>
        <v>Clean</v>
      </c>
    </row>
    <row r="1255" spans="1:22" x14ac:dyDescent="0.3">
      <c r="A1255" t="str">
        <f>Raw_Data!A1255</f>
        <v>6251769</v>
      </c>
      <c r="B1255">
        <f>Raw_Data!B1255</f>
        <v>45670</v>
      </c>
      <c r="C1255" t="str">
        <f>Raw_Data!C1255</f>
        <v>IBUPROFEN 600 MG TABLET</v>
      </c>
      <c r="D1255" t="str">
        <f>Raw_Data!D1255</f>
        <v>67877032005</v>
      </c>
      <c r="E1255" t="str">
        <f>Raw_Data!E1255</f>
        <v>DAVIS, JANET</v>
      </c>
      <c r="F1255" t="str">
        <f>Raw_Data!F1255</f>
        <v>1417949066</v>
      </c>
      <c r="G1255" t="str">
        <f>Raw_Data!H1255</f>
        <v>0</v>
      </c>
      <c r="H1255">
        <f>IFERROR(VLOOKUP(G1255,Store_Map!$A$2:$I$100,3,FALSE),"")</f>
        <v>0</v>
      </c>
      <c r="I1255">
        <f>IFERROR(VLOOKUP(G1255,Store_Map!$A$2:$I$100,4,FALSE),"")</f>
        <v>0</v>
      </c>
      <c r="J1255">
        <f>IFERROR(VLOOKUP(G1255,Store_Map!$A$2:$I$100,5,FALSE),"")</f>
        <v>0</v>
      </c>
      <c r="K1255">
        <f>IFERROR(VLOOKUP(G1255,Store_Map!$A$2:$I$100,6,FALSE),"")</f>
        <v>0</v>
      </c>
      <c r="L1255">
        <f>IFERROR(VLOOKUP(G1255,Store_Map!$A$2:$I$100,7,FALSE),"")</f>
        <v>0</v>
      </c>
      <c r="M1255">
        <f>IFERROR(VLOOKUP(G1255,Store_Map!$A$2:$I$100,8,FALSE),"")</f>
        <v>0</v>
      </c>
      <c r="N1255">
        <f t="shared" si="171"/>
        <v>0</v>
      </c>
      <c r="O1255" t="str">
        <f t="shared" si="172"/>
        <v>PASS</v>
      </c>
      <c r="P1255" t="str">
        <f t="shared" si="173"/>
        <v>PASS</v>
      </c>
      <c r="Q1255" t="str">
        <f t="shared" si="174"/>
        <v>PASS</v>
      </c>
      <c r="R1255" t="str">
        <f t="shared" si="175"/>
        <v>PASS</v>
      </c>
      <c r="S1255" t="str">
        <f t="shared" si="176"/>
        <v>PASS</v>
      </c>
      <c r="T1255">
        <f t="shared" si="177"/>
        <v>100</v>
      </c>
      <c r="U1255" t="str">
        <f t="shared" si="178"/>
        <v>Low</v>
      </c>
      <c r="V1255" t="str">
        <f t="shared" si="179"/>
        <v>Clean</v>
      </c>
    </row>
    <row r="1256" spans="1:22" x14ac:dyDescent="0.3">
      <c r="A1256" t="str">
        <f>Raw_Data!A1256</f>
        <v>6235616</v>
      </c>
      <c r="B1256">
        <f>Raw_Data!B1256</f>
        <v>45670</v>
      </c>
      <c r="C1256" t="str">
        <f>Raw_Data!C1256</f>
        <v>PANTOPRAZOLE SOD DR 40 MG T</v>
      </c>
      <c r="D1256" t="str">
        <f>Raw_Data!D1256</f>
        <v>65862056090</v>
      </c>
      <c r="E1256" t="str">
        <f>Raw_Data!E1256</f>
        <v>GIBBS, JON</v>
      </c>
      <c r="F1256" t="str">
        <f>Raw_Data!F1256</f>
        <v>1700896156</v>
      </c>
      <c r="G1256" t="str">
        <f>Raw_Data!H1256</f>
        <v>0</v>
      </c>
      <c r="H1256">
        <f>IFERROR(VLOOKUP(G1256,Store_Map!$A$2:$I$100,3,FALSE),"")</f>
        <v>0</v>
      </c>
      <c r="I1256">
        <f>IFERROR(VLOOKUP(G1256,Store_Map!$A$2:$I$100,4,FALSE),"")</f>
        <v>0</v>
      </c>
      <c r="J1256">
        <f>IFERROR(VLOOKUP(G1256,Store_Map!$A$2:$I$100,5,FALSE),"")</f>
        <v>0</v>
      </c>
      <c r="K1256">
        <f>IFERROR(VLOOKUP(G1256,Store_Map!$A$2:$I$100,6,FALSE),"")</f>
        <v>0</v>
      </c>
      <c r="L1256">
        <f>IFERROR(VLOOKUP(G1256,Store_Map!$A$2:$I$100,7,FALSE),"")</f>
        <v>0</v>
      </c>
      <c r="M1256">
        <f>IFERROR(VLOOKUP(G1256,Store_Map!$A$2:$I$100,8,FALSE),"")</f>
        <v>0</v>
      </c>
      <c r="N1256">
        <f t="shared" si="171"/>
        <v>0</v>
      </c>
      <c r="O1256" t="str">
        <f t="shared" si="172"/>
        <v>PASS</v>
      </c>
      <c r="P1256" t="str">
        <f t="shared" si="173"/>
        <v>PASS</v>
      </c>
      <c r="Q1256" t="str">
        <f t="shared" si="174"/>
        <v>PASS</v>
      </c>
      <c r="R1256" t="str">
        <f t="shared" si="175"/>
        <v>PASS</v>
      </c>
      <c r="S1256" t="str">
        <f t="shared" si="176"/>
        <v>PASS</v>
      </c>
      <c r="T1256">
        <f t="shared" si="177"/>
        <v>100</v>
      </c>
      <c r="U1256" t="str">
        <f t="shared" si="178"/>
        <v>Low</v>
      </c>
      <c r="V1256" t="str">
        <f t="shared" si="179"/>
        <v>Clean</v>
      </c>
    </row>
    <row r="1257" spans="1:22" x14ac:dyDescent="0.3">
      <c r="A1257" t="str">
        <f>Raw_Data!A1257</f>
        <v>6232781</v>
      </c>
      <c r="B1257">
        <f>Raw_Data!B1257</f>
        <v>45670</v>
      </c>
      <c r="C1257" t="str">
        <f>Raw_Data!C1257</f>
        <v>DIVALPROEX SOD DR 500 MG TA</v>
      </c>
      <c r="D1257" t="str">
        <f>Raw_Data!D1257</f>
        <v>62756079888</v>
      </c>
      <c r="E1257" t="str">
        <f>Raw_Data!E1257</f>
        <v>GIBBS, JON</v>
      </c>
      <c r="F1257" t="str">
        <f>Raw_Data!F1257</f>
        <v>1700896156</v>
      </c>
      <c r="G1257" t="str">
        <f>Raw_Data!H1257</f>
        <v>0</v>
      </c>
      <c r="H1257">
        <f>IFERROR(VLOOKUP(G1257,Store_Map!$A$2:$I$100,3,FALSE),"")</f>
        <v>0</v>
      </c>
      <c r="I1257">
        <f>IFERROR(VLOOKUP(G1257,Store_Map!$A$2:$I$100,4,FALSE),"")</f>
        <v>0</v>
      </c>
      <c r="J1257">
        <f>IFERROR(VLOOKUP(G1257,Store_Map!$A$2:$I$100,5,FALSE),"")</f>
        <v>0</v>
      </c>
      <c r="K1257">
        <f>IFERROR(VLOOKUP(G1257,Store_Map!$A$2:$I$100,6,FALSE),"")</f>
        <v>0</v>
      </c>
      <c r="L1257">
        <f>IFERROR(VLOOKUP(G1257,Store_Map!$A$2:$I$100,7,FALSE),"")</f>
        <v>0</v>
      </c>
      <c r="M1257">
        <f>IFERROR(VLOOKUP(G1257,Store_Map!$A$2:$I$100,8,FALSE),"")</f>
        <v>0</v>
      </c>
      <c r="N1257">
        <f t="shared" si="171"/>
        <v>0</v>
      </c>
      <c r="O1257" t="str">
        <f t="shared" si="172"/>
        <v>PASS</v>
      </c>
      <c r="P1257" t="str">
        <f t="shared" si="173"/>
        <v>PASS</v>
      </c>
      <c r="Q1257" t="str">
        <f t="shared" si="174"/>
        <v>PASS</v>
      </c>
      <c r="R1257" t="str">
        <f t="shared" si="175"/>
        <v>PASS</v>
      </c>
      <c r="S1257" t="str">
        <f t="shared" si="176"/>
        <v>PASS</v>
      </c>
      <c r="T1257">
        <f t="shared" si="177"/>
        <v>100</v>
      </c>
      <c r="U1257" t="str">
        <f t="shared" si="178"/>
        <v>Low</v>
      </c>
      <c r="V1257" t="str">
        <f t="shared" si="179"/>
        <v>Clean</v>
      </c>
    </row>
    <row r="1258" spans="1:22" x14ac:dyDescent="0.3">
      <c r="A1258" t="str">
        <f>Raw_Data!A1258</f>
        <v>6244153</v>
      </c>
      <c r="B1258">
        <f>Raw_Data!B1258</f>
        <v>45670</v>
      </c>
      <c r="C1258" t="str">
        <f>Raw_Data!C1258</f>
        <v>ALBUTEROL HFA 90 MCG INHALE</v>
      </c>
      <c r="D1258" t="str">
        <f>Raw_Data!D1258</f>
        <v>66993001968</v>
      </c>
      <c r="E1258" t="str">
        <f>Raw_Data!E1258</f>
        <v>DEANGELO, ALAN</v>
      </c>
      <c r="F1258" t="str">
        <f>Raw_Data!F1258</f>
        <v>1982741237</v>
      </c>
      <c r="G1258" t="str">
        <f>Raw_Data!H1258</f>
        <v>0</v>
      </c>
      <c r="H1258">
        <f>IFERROR(VLOOKUP(G1258,Store_Map!$A$2:$I$100,3,FALSE),"")</f>
        <v>0</v>
      </c>
      <c r="I1258">
        <f>IFERROR(VLOOKUP(G1258,Store_Map!$A$2:$I$100,4,FALSE),"")</f>
        <v>0</v>
      </c>
      <c r="J1258">
        <f>IFERROR(VLOOKUP(G1258,Store_Map!$A$2:$I$100,5,FALSE),"")</f>
        <v>0</v>
      </c>
      <c r="K1258">
        <f>IFERROR(VLOOKUP(G1258,Store_Map!$A$2:$I$100,6,FALSE),"")</f>
        <v>0</v>
      </c>
      <c r="L1258">
        <f>IFERROR(VLOOKUP(G1258,Store_Map!$A$2:$I$100,7,FALSE),"")</f>
        <v>0</v>
      </c>
      <c r="M1258">
        <f>IFERROR(VLOOKUP(G1258,Store_Map!$A$2:$I$100,8,FALSE),"")</f>
        <v>0</v>
      </c>
      <c r="N1258">
        <f t="shared" si="171"/>
        <v>0</v>
      </c>
      <c r="O1258" t="str">
        <f t="shared" si="172"/>
        <v>PASS</v>
      </c>
      <c r="P1258" t="str">
        <f t="shared" si="173"/>
        <v>PASS</v>
      </c>
      <c r="Q1258" t="str">
        <f t="shared" si="174"/>
        <v>PASS</v>
      </c>
      <c r="R1258" t="str">
        <f t="shared" si="175"/>
        <v>PASS</v>
      </c>
      <c r="S1258" t="str">
        <f t="shared" si="176"/>
        <v>PASS</v>
      </c>
      <c r="T1258">
        <f t="shared" si="177"/>
        <v>100</v>
      </c>
      <c r="U1258" t="str">
        <f t="shared" si="178"/>
        <v>Low</v>
      </c>
      <c r="V1258" t="str">
        <f t="shared" si="179"/>
        <v>Clean</v>
      </c>
    </row>
    <row r="1259" spans="1:22" x14ac:dyDescent="0.3">
      <c r="A1259" t="str">
        <f>Raw_Data!A1259</f>
        <v>6251770</v>
      </c>
      <c r="B1259">
        <f>Raw_Data!B1259</f>
        <v>45670</v>
      </c>
      <c r="C1259" t="str">
        <f>Raw_Data!C1259</f>
        <v>METOPROLOL SUCC ER 50 MG TA</v>
      </c>
      <c r="D1259" t="str">
        <f>Raw_Data!D1259</f>
        <v>55111046701</v>
      </c>
      <c r="E1259" t="str">
        <f>Raw_Data!E1259</f>
        <v>YASIN, NURA</v>
      </c>
      <c r="F1259" t="str">
        <f>Raw_Data!F1259</f>
        <v>1265518567</v>
      </c>
      <c r="G1259" t="str">
        <f>Raw_Data!H1259</f>
        <v>0</v>
      </c>
      <c r="H1259">
        <f>IFERROR(VLOOKUP(G1259,Store_Map!$A$2:$I$100,3,FALSE),"")</f>
        <v>0</v>
      </c>
      <c r="I1259">
        <f>IFERROR(VLOOKUP(G1259,Store_Map!$A$2:$I$100,4,FALSE),"")</f>
        <v>0</v>
      </c>
      <c r="J1259">
        <f>IFERROR(VLOOKUP(G1259,Store_Map!$A$2:$I$100,5,FALSE),"")</f>
        <v>0</v>
      </c>
      <c r="K1259">
        <f>IFERROR(VLOOKUP(G1259,Store_Map!$A$2:$I$100,6,FALSE),"")</f>
        <v>0</v>
      </c>
      <c r="L1259">
        <f>IFERROR(VLOOKUP(G1259,Store_Map!$A$2:$I$100,7,FALSE),"")</f>
        <v>0</v>
      </c>
      <c r="M1259">
        <f>IFERROR(VLOOKUP(G1259,Store_Map!$A$2:$I$100,8,FALSE),"")</f>
        <v>0</v>
      </c>
      <c r="N1259">
        <f t="shared" si="171"/>
        <v>0</v>
      </c>
      <c r="O1259" t="str">
        <f t="shared" si="172"/>
        <v>PASS</v>
      </c>
      <c r="P1259" t="str">
        <f t="shared" si="173"/>
        <v>PASS</v>
      </c>
      <c r="Q1259" t="str">
        <f t="shared" si="174"/>
        <v>PASS</v>
      </c>
      <c r="R1259" t="str">
        <f t="shared" si="175"/>
        <v>PASS</v>
      </c>
      <c r="S1259" t="str">
        <f t="shared" si="176"/>
        <v>PASS</v>
      </c>
      <c r="T1259">
        <f t="shared" si="177"/>
        <v>100</v>
      </c>
      <c r="U1259" t="str">
        <f t="shared" si="178"/>
        <v>Low</v>
      </c>
      <c r="V1259" t="str">
        <f t="shared" si="179"/>
        <v>Clean</v>
      </c>
    </row>
    <row r="1260" spans="1:22" x14ac:dyDescent="0.3">
      <c r="A1260" t="str">
        <f>Raw_Data!A1260</f>
        <v>6251771</v>
      </c>
      <c r="B1260">
        <f>Raw_Data!B1260</f>
        <v>45670</v>
      </c>
      <c r="C1260" t="str">
        <f>Raw_Data!C1260</f>
        <v>GLIPIZIDE 10 MG TABLET</v>
      </c>
      <c r="D1260" t="str">
        <f>Raw_Data!D1260</f>
        <v>60505014201</v>
      </c>
      <c r="E1260" t="str">
        <f>Raw_Data!E1260</f>
        <v>YASIN, NURA</v>
      </c>
      <c r="F1260" t="str">
        <f>Raw_Data!F1260</f>
        <v>1265518567</v>
      </c>
      <c r="G1260" t="str">
        <f>Raw_Data!H1260</f>
        <v>0</v>
      </c>
      <c r="H1260">
        <f>IFERROR(VLOOKUP(G1260,Store_Map!$A$2:$I$100,3,FALSE),"")</f>
        <v>0</v>
      </c>
      <c r="I1260">
        <f>IFERROR(VLOOKUP(G1260,Store_Map!$A$2:$I$100,4,FALSE),"")</f>
        <v>0</v>
      </c>
      <c r="J1260">
        <f>IFERROR(VLOOKUP(G1260,Store_Map!$A$2:$I$100,5,FALSE),"")</f>
        <v>0</v>
      </c>
      <c r="K1260">
        <f>IFERROR(VLOOKUP(G1260,Store_Map!$A$2:$I$100,6,FALSE),"")</f>
        <v>0</v>
      </c>
      <c r="L1260">
        <f>IFERROR(VLOOKUP(G1260,Store_Map!$A$2:$I$100,7,FALSE),"")</f>
        <v>0</v>
      </c>
      <c r="M1260">
        <f>IFERROR(VLOOKUP(G1260,Store_Map!$A$2:$I$100,8,FALSE),"")</f>
        <v>0</v>
      </c>
      <c r="N1260">
        <f t="shared" si="171"/>
        <v>0</v>
      </c>
      <c r="O1260" t="str">
        <f t="shared" si="172"/>
        <v>PASS</v>
      </c>
      <c r="P1260" t="str">
        <f t="shared" si="173"/>
        <v>PASS</v>
      </c>
      <c r="Q1260" t="str">
        <f t="shared" si="174"/>
        <v>PASS</v>
      </c>
      <c r="R1260" t="str">
        <f t="shared" si="175"/>
        <v>PASS</v>
      </c>
      <c r="S1260" t="str">
        <f t="shared" si="176"/>
        <v>PASS</v>
      </c>
      <c r="T1260">
        <f t="shared" si="177"/>
        <v>100</v>
      </c>
      <c r="U1260" t="str">
        <f t="shared" si="178"/>
        <v>Low</v>
      </c>
      <c r="V1260" t="str">
        <f t="shared" si="179"/>
        <v>Clean</v>
      </c>
    </row>
    <row r="1261" spans="1:22" x14ac:dyDescent="0.3">
      <c r="A1261" t="str">
        <f>Raw_Data!A1261</f>
        <v>6248748</v>
      </c>
      <c r="B1261">
        <f>Raw_Data!B1261</f>
        <v>45670</v>
      </c>
      <c r="C1261" t="str">
        <f>Raw_Data!C1261</f>
        <v>GABAPENTIN 600 MG TABLET</v>
      </c>
      <c r="D1261" t="str">
        <f>Raw_Data!D1261</f>
        <v>65862052305</v>
      </c>
      <c r="E1261" t="str">
        <f>Raw_Data!E1261</f>
        <v>BYNE, EDMUND</v>
      </c>
      <c r="F1261" t="str">
        <f>Raw_Data!F1261</f>
        <v>1033186648</v>
      </c>
      <c r="G1261" t="str">
        <f>Raw_Data!H1261</f>
        <v>0</v>
      </c>
      <c r="H1261">
        <f>IFERROR(VLOOKUP(G1261,Store_Map!$A$2:$I$100,3,FALSE),"")</f>
        <v>0</v>
      </c>
      <c r="I1261">
        <f>IFERROR(VLOOKUP(G1261,Store_Map!$A$2:$I$100,4,FALSE),"")</f>
        <v>0</v>
      </c>
      <c r="J1261">
        <f>IFERROR(VLOOKUP(G1261,Store_Map!$A$2:$I$100,5,FALSE),"")</f>
        <v>0</v>
      </c>
      <c r="K1261">
        <f>IFERROR(VLOOKUP(G1261,Store_Map!$A$2:$I$100,6,FALSE),"")</f>
        <v>0</v>
      </c>
      <c r="L1261">
        <f>IFERROR(VLOOKUP(G1261,Store_Map!$A$2:$I$100,7,FALSE),"")</f>
        <v>0</v>
      </c>
      <c r="M1261">
        <f>IFERROR(VLOOKUP(G1261,Store_Map!$A$2:$I$100,8,FALSE),"")</f>
        <v>0</v>
      </c>
      <c r="N1261">
        <f t="shared" si="171"/>
        <v>0</v>
      </c>
      <c r="O1261" t="str">
        <f t="shared" si="172"/>
        <v>PASS</v>
      </c>
      <c r="P1261" t="str">
        <f t="shared" si="173"/>
        <v>PASS</v>
      </c>
      <c r="Q1261" t="str">
        <f t="shared" si="174"/>
        <v>PASS</v>
      </c>
      <c r="R1261" t="str">
        <f t="shared" si="175"/>
        <v>PASS</v>
      </c>
      <c r="S1261" t="str">
        <f t="shared" si="176"/>
        <v>PASS</v>
      </c>
      <c r="T1261">
        <f t="shared" si="177"/>
        <v>100</v>
      </c>
      <c r="U1261" t="str">
        <f t="shared" si="178"/>
        <v>Low</v>
      </c>
      <c r="V1261" t="str">
        <f t="shared" si="179"/>
        <v>Clean</v>
      </c>
    </row>
    <row r="1262" spans="1:22" x14ac:dyDescent="0.3">
      <c r="A1262" t="str">
        <f>Raw_Data!A1262</f>
        <v>6251772</v>
      </c>
      <c r="B1262">
        <f>Raw_Data!B1262</f>
        <v>45670</v>
      </c>
      <c r="C1262" t="str">
        <f>Raw_Data!C1262</f>
        <v>DEXCOM G7 SENSOR</v>
      </c>
      <c r="D1262" t="str">
        <f>Raw_Data!D1262</f>
        <v>8627007701</v>
      </c>
      <c r="E1262" t="str">
        <f>Raw_Data!E1262</f>
        <v>BYNE, EDMUND</v>
      </c>
      <c r="F1262" t="str">
        <f>Raw_Data!F1262</f>
        <v>1033186648</v>
      </c>
      <c r="G1262" t="str">
        <f>Raw_Data!H1262</f>
        <v>0</v>
      </c>
      <c r="H1262">
        <f>IFERROR(VLOOKUP(G1262,Store_Map!$A$2:$I$100,3,FALSE),"")</f>
        <v>0</v>
      </c>
      <c r="I1262">
        <f>IFERROR(VLOOKUP(G1262,Store_Map!$A$2:$I$100,4,FALSE),"")</f>
        <v>0</v>
      </c>
      <c r="J1262">
        <f>IFERROR(VLOOKUP(G1262,Store_Map!$A$2:$I$100,5,FALSE),"")</f>
        <v>0</v>
      </c>
      <c r="K1262">
        <f>IFERROR(VLOOKUP(G1262,Store_Map!$A$2:$I$100,6,FALSE),"")</f>
        <v>0</v>
      </c>
      <c r="L1262">
        <f>IFERROR(VLOOKUP(G1262,Store_Map!$A$2:$I$100,7,FALSE),"")</f>
        <v>0</v>
      </c>
      <c r="M1262">
        <f>IFERROR(VLOOKUP(G1262,Store_Map!$A$2:$I$100,8,FALSE),"")</f>
        <v>0</v>
      </c>
      <c r="N1262">
        <f t="shared" si="171"/>
        <v>0</v>
      </c>
      <c r="O1262" t="str">
        <f t="shared" si="172"/>
        <v>PASS</v>
      </c>
      <c r="P1262" t="str">
        <f t="shared" si="173"/>
        <v>PASS</v>
      </c>
      <c r="Q1262" t="str">
        <f t="shared" si="174"/>
        <v>PASS</v>
      </c>
      <c r="R1262" t="str">
        <f t="shared" si="175"/>
        <v>PASS</v>
      </c>
      <c r="S1262" t="str">
        <f t="shared" si="176"/>
        <v>PASS</v>
      </c>
      <c r="T1262">
        <f t="shared" si="177"/>
        <v>100</v>
      </c>
      <c r="U1262" t="str">
        <f t="shared" si="178"/>
        <v>Low</v>
      </c>
      <c r="V1262" t="str">
        <f t="shared" si="179"/>
        <v>Clean</v>
      </c>
    </row>
    <row r="1263" spans="1:22" x14ac:dyDescent="0.3">
      <c r="A1263" t="str">
        <f>Raw_Data!A1263</f>
        <v>6251774</v>
      </c>
      <c r="B1263">
        <f>Raw_Data!B1263</f>
        <v>45670</v>
      </c>
      <c r="C1263" t="str">
        <f>Raw_Data!C1263</f>
        <v>ALBUTEROL HFA 90 MCG INHALE</v>
      </c>
      <c r="D1263" t="str">
        <f>Raw_Data!D1263</f>
        <v>66993001968</v>
      </c>
      <c r="E1263" t="str">
        <f>Raw_Data!E1263</f>
        <v>BYNE, EDMUND</v>
      </c>
      <c r="F1263" t="str">
        <f>Raw_Data!F1263</f>
        <v>1033186648</v>
      </c>
      <c r="G1263" t="str">
        <f>Raw_Data!H1263</f>
        <v>0</v>
      </c>
      <c r="H1263">
        <f>IFERROR(VLOOKUP(G1263,Store_Map!$A$2:$I$100,3,FALSE),"")</f>
        <v>0</v>
      </c>
      <c r="I1263">
        <f>IFERROR(VLOOKUP(G1263,Store_Map!$A$2:$I$100,4,FALSE),"")</f>
        <v>0</v>
      </c>
      <c r="J1263">
        <f>IFERROR(VLOOKUP(G1263,Store_Map!$A$2:$I$100,5,FALSE),"")</f>
        <v>0</v>
      </c>
      <c r="K1263">
        <f>IFERROR(VLOOKUP(G1263,Store_Map!$A$2:$I$100,6,FALSE),"")</f>
        <v>0</v>
      </c>
      <c r="L1263">
        <f>IFERROR(VLOOKUP(G1263,Store_Map!$A$2:$I$100,7,FALSE),"")</f>
        <v>0</v>
      </c>
      <c r="M1263">
        <f>IFERROR(VLOOKUP(G1263,Store_Map!$A$2:$I$100,8,FALSE),"")</f>
        <v>0</v>
      </c>
      <c r="N1263">
        <f t="shared" si="171"/>
        <v>0</v>
      </c>
      <c r="O1263" t="str">
        <f t="shared" si="172"/>
        <v>PASS</v>
      </c>
      <c r="P1263" t="str">
        <f t="shared" si="173"/>
        <v>PASS</v>
      </c>
      <c r="Q1263" t="str">
        <f t="shared" si="174"/>
        <v>PASS</v>
      </c>
      <c r="R1263" t="str">
        <f t="shared" si="175"/>
        <v>PASS</v>
      </c>
      <c r="S1263" t="str">
        <f t="shared" si="176"/>
        <v>PASS</v>
      </c>
      <c r="T1263">
        <f t="shared" si="177"/>
        <v>100</v>
      </c>
      <c r="U1263" t="str">
        <f t="shared" si="178"/>
        <v>Low</v>
      </c>
      <c r="V1263" t="str">
        <f t="shared" si="179"/>
        <v>Clean</v>
      </c>
    </row>
    <row r="1264" spans="1:22" x14ac:dyDescent="0.3">
      <c r="A1264" t="str">
        <f>Raw_Data!A1264</f>
        <v>6251775</v>
      </c>
      <c r="B1264">
        <f>Raw_Data!B1264</f>
        <v>45670</v>
      </c>
      <c r="C1264" t="str">
        <f>Raw_Data!C1264</f>
        <v>ASPIRIN EC 81 MG TABLET</v>
      </c>
      <c r="D1264" t="str">
        <f>Raw_Data!D1264</f>
        <v>904678370</v>
      </c>
      <c r="E1264" t="str">
        <f>Raw_Data!E1264</f>
        <v>BYNE, EDMUND</v>
      </c>
      <c r="F1264" t="str">
        <f>Raw_Data!F1264</f>
        <v>1033186648</v>
      </c>
      <c r="G1264" t="str">
        <f>Raw_Data!H1264</f>
        <v>0</v>
      </c>
      <c r="H1264">
        <f>IFERROR(VLOOKUP(G1264,Store_Map!$A$2:$I$100,3,FALSE),"")</f>
        <v>0</v>
      </c>
      <c r="I1264">
        <f>IFERROR(VLOOKUP(G1264,Store_Map!$A$2:$I$100,4,FALSE),"")</f>
        <v>0</v>
      </c>
      <c r="J1264">
        <f>IFERROR(VLOOKUP(G1264,Store_Map!$A$2:$I$100,5,FALSE),"")</f>
        <v>0</v>
      </c>
      <c r="K1264">
        <f>IFERROR(VLOOKUP(G1264,Store_Map!$A$2:$I$100,6,FALSE),"")</f>
        <v>0</v>
      </c>
      <c r="L1264">
        <f>IFERROR(VLOOKUP(G1264,Store_Map!$A$2:$I$100,7,FALSE),"")</f>
        <v>0</v>
      </c>
      <c r="M1264">
        <f>IFERROR(VLOOKUP(G1264,Store_Map!$A$2:$I$100,8,FALSE),"")</f>
        <v>0</v>
      </c>
      <c r="N1264">
        <f t="shared" si="171"/>
        <v>0</v>
      </c>
      <c r="O1264" t="str">
        <f t="shared" si="172"/>
        <v>PASS</v>
      </c>
      <c r="P1264" t="str">
        <f t="shared" si="173"/>
        <v>REVIEW</v>
      </c>
      <c r="Q1264" t="str">
        <f t="shared" si="174"/>
        <v>PASS</v>
      </c>
      <c r="R1264" t="str">
        <f t="shared" si="175"/>
        <v>PASS</v>
      </c>
      <c r="S1264" t="str">
        <f t="shared" si="176"/>
        <v>REVIEW</v>
      </c>
      <c r="T1264">
        <f t="shared" si="177"/>
        <v>90</v>
      </c>
      <c r="U1264" t="str">
        <f t="shared" si="178"/>
        <v>Low</v>
      </c>
      <c r="V1264" t="str">
        <f t="shared" si="179"/>
        <v>Invalid NDC</v>
      </c>
    </row>
    <row r="1265" spans="1:22" x14ac:dyDescent="0.3">
      <c r="A1265" t="str">
        <f>Raw_Data!A1265</f>
        <v>6251776</v>
      </c>
      <c r="B1265">
        <f>Raw_Data!B1265</f>
        <v>45670</v>
      </c>
      <c r="C1265" t="str">
        <f>Raw_Data!C1265</f>
        <v>AMLODIPINE BESYLATE 5 MG TA</v>
      </c>
      <c r="D1265" t="str">
        <f>Raw_Data!D1265</f>
        <v>69097012715</v>
      </c>
      <c r="E1265" t="str">
        <f>Raw_Data!E1265</f>
        <v>BYNE, EDMUND</v>
      </c>
      <c r="F1265" t="str">
        <f>Raw_Data!F1265</f>
        <v>1033186648</v>
      </c>
      <c r="G1265" t="str">
        <f>Raw_Data!H1265</f>
        <v>0</v>
      </c>
      <c r="H1265">
        <f>IFERROR(VLOOKUP(G1265,Store_Map!$A$2:$I$100,3,FALSE),"")</f>
        <v>0</v>
      </c>
      <c r="I1265">
        <f>IFERROR(VLOOKUP(G1265,Store_Map!$A$2:$I$100,4,FALSE),"")</f>
        <v>0</v>
      </c>
      <c r="J1265">
        <f>IFERROR(VLOOKUP(G1265,Store_Map!$A$2:$I$100,5,FALSE),"")</f>
        <v>0</v>
      </c>
      <c r="K1265">
        <f>IFERROR(VLOOKUP(G1265,Store_Map!$A$2:$I$100,6,FALSE),"")</f>
        <v>0</v>
      </c>
      <c r="L1265">
        <f>IFERROR(VLOOKUP(G1265,Store_Map!$A$2:$I$100,7,FALSE),"")</f>
        <v>0</v>
      </c>
      <c r="M1265">
        <f>IFERROR(VLOOKUP(G1265,Store_Map!$A$2:$I$100,8,FALSE),"")</f>
        <v>0</v>
      </c>
      <c r="N1265">
        <f t="shared" si="171"/>
        <v>0</v>
      </c>
      <c r="O1265" t="str">
        <f t="shared" si="172"/>
        <v>PASS</v>
      </c>
      <c r="P1265" t="str">
        <f t="shared" si="173"/>
        <v>PASS</v>
      </c>
      <c r="Q1265" t="str">
        <f t="shared" si="174"/>
        <v>PASS</v>
      </c>
      <c r="R1265" t="str">
        <f t="shared" si="175"/>
        <v>PASS</v>
      </c>
      <c r="S1265" t="str">
        <f t="shared" si="176"/>
        <v>PASS</v>
      </c>
      <c r="T1265">
        <f t="shared" si="177"/>
        <v>100</v>
      </c>
      <c r="U1265" t="str">
        <f t="shared" si="178"/>
        <v>Low</v>
      </c>
      <c r="V1265" t="str">
        <f t="shared" si="179"/>
        <v>Clean</v>
      </c>
    </row>
    <row r="1266" spans="1:22" x14ac:dyDescent="0.3">
      <c r="A1266" t="str">
        <f>Raw_Data!A1266</f>
        <v>6251773</v>
      </c>
      <c r="B1266">
        <f>Raw_Data!B1266</f>
        <v>45670</v>
      </c>
      <c r="C1266" t="str">
        <f>Raw_Data!C1266</f>
        <v>ALBUTEROL SUL 2.5 MG/3 ML S</v>
      </c>
      <c r="D1266" t="str">
        <f>Raw_Data!D1266</f>
        <v>76204020030</v>
      </c>
      <c r="E1266" t="str">
        <f>Raw_Data!E1266</f>
        <v>BYNE, EDMUND</v>
      </c>
      <c r="F1266" t="str">
        <f>Raw_Data!F1266</f>
        <v>1033186648</v>
      </c>
      <c r="G1266" t="str">
        <f>Raw_Data!H1266</f>
        <v>0</v>
      </c>
      <c r="H1266">
        <f>IFERROR(VLOOKUP(G1266,Store_Map!$A$2:$I$100,3,FALSE),"")</f>
        <v>0</v>
      </c>
      <c r="I1266">
        <f>IFERROR(VLOOKUP(G1266,Store_Map!$A$2:$I$100,4,FALSE),"")</f>
        <v>0</v>
      </c>
      <c r="J1266">
        <f>IFERROR(VLOOKUP(G1266,Store_Map!$A$2:$I$100,5,FALSE),"")</f>
        <v>0</v>
      </c>
      <c r="K1266">
        <f>IFERROR(VLOOKUP(G1266,Store_Map!$A$2:$I$100,6,FALSE),"")</f>
        <v>0</v>
      </c>
      <c r="L1266">
        <f>IFERROR(VLOOKUP(G1266,Store_Map!$A$2:$I$100,7,FALSE),"")</f>
        <v>0</v>
      </c>
      <c r="M1266">
        <f>IFERROR(VLOOKUP(G1266,Store_Map!$A$2:$I$100,8,FALSE),"")</f>
        <v>0</v>
      </c>
      <c r="N1266">
        <f t="shared" si="171"/>
        <v>0</v>
      </c>
      <c r="O1266" t="str">
        <f t="shared" si="172"/>
        <v>PASS</v>
      </c>
      <c r="P1266" t="str">
        <f t="shared" si="173"/>
        <v>PASS</v>
      </c>
      <c r="Q1266" t="str">
        <f t="shared" si="174"/>
        <v>PASS</v>
      </c>
      <c r="R1266" t="str">
        <f t="shared" si="175"/>
        <v>PASS</v>
      </c>
      <c r="S1266" t="str">
        <f t="shared" si="176"/>
        <v>PASS</v>
      </c>
      <c r="T1266">
        <f t="shared" si="177"/>
        <v>100</v>
      </c>
      <c r="U1266" t="str">
        <f t="shared" si="178"/>
        <v>Low</v>
      </c>
      <c r="V1266" t="str">
        <f t="shared" si="179"/>
        <v>Clean</v>
      </c>
    </row>
    <row r="1267" spans="1:22" x14ac:dyDescent="0.3">
      <c r="A1267" t="str">
        <f>Raw_Data!A1267</f>
        <v>6251778</v>
      </c>
      <c r="B1267">
        <f>Raw_Data!B1267</f>
        <v>45670</v>
      </c>
      <c r="C1267" t="str">
        <f>Raw_Data!C1267</f>
        <v>CYCLOBENZAPRINE 5 MG TABLET</v>
      </c>
      <c r="D1267" t="str">
        <f>Raw_Data!D1267</f>
        <v>43547039910</v>
      </c>
      <c r="E1267" t="str">
        <f>Raw_Data!E1267</f>
        <v>BYNE, EDMUND</v>
      </c>
      <c r="F1267" t="str">
        <f>Raw_Data!F1267</f>
        <v>1033186648</v>
      </c>
      <c r="G1267" t="str">
        <f>Raw_Data!H1267</f>
        <v>0</v>
      </c>
      <c r="H1267">
        <f>IFERROR(VLOOKUP(G1267,Store_Map!$A$2:$I$100,3,FALSE),"")</f>
        <v>0</v>
      </c>
      <c r="I1267">
        <f>IFERROR(VLOOKUP(G1267,Store_Map!$A$2:$I$100,4,FALSE),"")</f>
        <v>0</v>
      </c>
      <c r="J1267">
        <f>IFERROR(VLOOKUP(G1267,Store_Map!$A$2:$I$100,5,FALSE),"")</f>
        <v>0</v>
      </c>
      <c r="K1267">
        <f>IFERROR(VLOOKUP(G1267,Store_Map!$A$2:$I$100,6,FALSE),"")</f>
        <v>0</v>
      </c>
      <c r="L1267">
        <f>IFERROR(VLOOKUP(G1267,Store_Map!$A$2:$I$100,7,FALSE),"")</f>
        <v>0</v>
      </c>
      <c r="M1267">
        <f>IFERROR(VLOOKUP(G1267,Store_Map!$A$2:$I$100,8,FALSE),"")</f>
        <v>0</v>
      </c>
      <c r="N1267">
        <f t="shared" si="171"/>
        <v>0</v>
      </c>
      <c r="O1267" t="str">
        <f t="shared" si="172"/>
        <v>PASS</v>
      </c>
      <c r="P1267" t="str">
        <f t="shared" si="173"/>
        <v>PASS</v>
      </c>
      <c r="Q1267" t="str">
        <f t="shared" si="174"/>
        <v>PASS</v>
      </c>
      <c r="R1267" t="str">
        <f t="shared" si="175"/>
        <v>PASS</v>
      </c>
      <c r="S1267" t="str">
        <f t="shared" si="176"/>
        <v>PASS</v>
      </c>
      <c r="T1267">
        <f t="shared" si="177"/>
        <v>100</v>
      </c>
      <c r="U1267" t="str">
        <f t="shared" si="178"/>
        <v>Low</v>
      </c>
      <c r="V1267" t="str">
        <f t="shared" si="179"/>
        <v>Clean</v>
      </c>
    </row>
    <row r="1268" spans="1:22" x14ac:dyDescent="0.3">
      <c r="A1268" t="str">
        <f>Raw_Data!A1268</f>
        <v>6239066</v>
      </c>
      <c r="B1268">
        <f>Raw_Data!B1268</f>
        <v>45670</v>
      </c>
      <c r="C1268" t="str">
        <f>Raw_Data!C1268</f>
        <v>METHIMAZOLE 10 MG TABLET</v>
      </c>
      <c r="D1268" t="str">
        <f>Raw_Data!D1268</f>
        <v>23155007101</v>
      </c>
      <c r="E1268" t="str">
        <f>Raw_Data!E1268</f>
        <v>YASIN, NURA</v>
      </c>
      <c r="F1268" t="str">
        <f>Raw_Data!F1268</f>
        <v>1265518567</v>
      </c>
      <c r="G1268" t="str">
        <f>Raw_Data!H1268</f>
        <v>0</v>
      </c>
      <c r="H1268">
        <f>IFERROR(VLOOKUP(G1268,Store_Map!$A$2:$I$100,3,FALSE),"")</f>
        <v>0</v>
      </c>
      <c r="I1268">
        <f>IFERROR(VLOOKUP(G1268,Store_Map!$A$2:$I$100,4,FALSE),"")</f>
        <v>0</v>
      </c>
      <c r="J1268">
        <f>IFERROR(VLOOKUP(G1268,Store_Map!$A$2:$I$100,5,FALSE),"")</f>
        <v>0</v>
      </c>
      <c r="K1268">
        <f>IFERROR(VLOOKUP(G1268,Store_Map!$A$2:$I$100,6,FALSE),"")</f>
        <v>0</v>
      </c>
      <c r="L1268">
        <f>IFERROR(VLOOKUP(G1268,Store_Map!$A$2:$I$100,7,FALSE),"")</f>
        <v>0</v>
      </c>
      <c r="M1268">
        <f>IFERROR(VLOOKUP(G1268,Store_Map!$A$2:$I$100,8,FALSE),"")</f>
        <v>0</v>
      </c>
      <c r="N1268">
        <f t="shared" si="171"/>
        <v>0</v>
      </c>
      <c r="O1268" t="str">
        <f t="shared" si="172"/>
        <v>PASS</v>
      </c>
      <c r="P1268" t="str">
        <f t="shared" si="173"/>
        <v>PASS</v>
      </c>
      <c r="Q1268" t="str">
        <f t="shared" si="174"/>
        <v>PASS</v>
      </c>
      <c r="R1268" t="str">
        <f t="shared" si="175"/>
        <v>PASS</v>
      </c>
      <c r="S1268" t="str">
        <f t="shared" si="176"/>
        <v>PASS</v>
      </c>
      <c r="T1268">
        <f t="shared" si="177"/>
        <v>100</v>
      </c>
      <c r="U1268" t="str">
        <f t="shared" si="178"/>
        <v>Low</v>
      </c>
      <c r="V1268" t="str">
        <f t="shared" si="179"/>
        <v>Clean</v>
      </c>
    </row>
    <row r="1269" spans="1:22" x14ac:dyDescent="0.3">
      <c r="A1269" t="str">
        <f>Raw_Data!A1269</f>
        <v>6251604</v>
      </c>
      <c r="B1269">
        <f>Raw_Data!B1269</f>
        <v>45670</v>
      </c>
      <c r="C1269" t="str">
        <f>Raw_Data!C1269</f>
        <v>VITAMIN D2 1.25MG(50,000 UN</v>
      </c>
      <c r="D1269" t="str">
        <f>Raw_Data!D1269</f>
        <v>64380073706</v>
      </c>
      <c r="E1269" t="str">
        <f>Raw_Data!E1269</f>
        <v>GRESHAM, J. MARK</v>
      </c>
      <c r="F1269" t="str">
        <f>Raw_Data!F1269</f>
        <v>1326026618</v>
      </c>
      <c r="G1269" t="str">
        <f>Raw_Data!H1269</f>
        <v>0</v>
      </c>
      <c r="H1269">
        <f>IFERROR(VLOOKUP(G1269,Store_Map!$A$2:$I$100,3,FALSE),"")</f>
        <v>0</v>
      </c>
      <c r="I1269">
        <f>IFERROR(VLOOKUP(G1269,Store_Map!$A$2:$I$100,4,FALSE),"")</f>
        <v>0</v>
      </c>
      <c r="J1269">
        <f>IFERROR(VLOOKUP(G1269,Store_Map!$A$2:$I$100,5,FALSE),"")</f>
        <v>0</v>
      </c>
      <c r="K1269">
        <f>IFERROR(VLOOKUP(G1269,Store_Map!$A$2:$I$100,6,FALSE),"")</f>
        <v>0</v>
      </c>
      <c r="L1269">
        <f>IFERROR(VLOOKUP(G1269,Store_Map!$A$2:$I$100,7,FALSE),"")</f>
        <v>0</v>
      </c>
      <c r="M1269">
        <f>IFERROR(VLOOKUP(G1269,Store_Map!$A$2:$I$100,8,FALSE),"")</f>
        <v>0</v>
      </c>
      <c r="N1269">
        <f t="shared" si="171"/>
        <v>0</v>
      </c>
      <c r="O1269" t="str">
        <f t="shared" si="172"/>
        <v>PASS</v>
      </c>
      <c r="P1269" t="str">
        <f t="shared" si="173"/>
        <v>PASS</v>
      </c>
      <c r="Q1269" t="str">
        <f t="shared" si="174"/>
        <v>PASS</v>
      </c>
      <c r="R1269" t="str">
        <f t="shared" si="175"/>
        <v>PASS</v>
      </c>
      <c r="S1269" t="str">
        <f t="shared" si="176"/>
        <v>PASS</v>
      </c>
      <c r="T1269">
        <f t="shared" si="177"/>
        <v>100</v>
      </c>
      <c r="U1269" t="str">
        <f t="shared" si="178"/>
        <v>Low</v>
      </c>
      <c r="V1269" t="str">
        <f t="shared" si="179"/>
        <v>Clean</v>
      </c>
    </row>
    <row r="1270" spans="1:22" x14ac:dyDescent="0.3">
      <c r="A1270" t="str">
        <f>Raw_Data!A1270</f>
        <v>6243072</v>
      </c>
      <c r="B1270">
        <f>Raw_Data!B1270</f>
        <v>45670</v>
      </c>
      <c r="C1270" t="str">
        <f>Raw_Data!C1270</f>
        <v>CHLORTHALIDONE 25 MG TABLET</v>
      </c>
      <c r="D1270" t="str">
        <f>Raw_Data!D1270</f>
        <v>75834010901</v>
      </c>
      <c r="E1270" t="str">
        <f>Raw_Data!E1270</f>
        <v>BYNE, EDMUND</v>
      </c>
      <c r="F1270" t="str">
        <f>Raw_Data!F1270</f>
        <v>1033186648</v>
      </c>
      <c r="G1270" t="str">
        <f>Raw_Data!H1270</f>
        <v>0</v>
      </c>
      <c r="H1270">
        <f>IFERROR(VLOOKUP(G1270,Store_Map!$A$2:$I$100,3,FALSE),"")</f>
        <v>0</v>
      </c>
      <c r="I1270">
        <f>IFERROR(VLOOKUP(G1270,Store_Map!$A$2:$I$100,4,FALSE),"")</f>
        <v>0</v>
      </c>
      <c r="J1270">
        <f>IFERROR(VLOOKUP(G1270,Store_Map!$A$2:$I$100,5,FALSE),"")</f>
        <v>0</v>
      </c>
      <c r="K1270">
        <f>IFERROR(VLOOKUP(G1270,Store_Map!$A$2:$I$100,6,FALSE),"")</f>
        <v>0</v>
      </c>
      <c r="L1270">
        <f>IFERROR(VLOOKUP(G1270,Store_Map!$A$2:$I$100,7,FALSE),"")</f>
        <v>0</v>
      </c>
      <c r="M1270">
        <f>IFERROR(VLOOKUP(G1270,Store_Map!$A$2:$I$100,8,FALSE),"")</f>
        <v>0</v>
      </c>
      <c r="N1270">
        <f t="shared" si="171"/>
        <v>0</v>
      </c>
      <c r="O1270" t="str">
        <f t="shared" si="172"/>
        <v>PASS</v>
      </c>
      <c r="P1270" t="str">
        <f t="shared" si="173"/>
        <v>PASS</v>
      </c>
      <c r="Q1270" t="str">
        <f t="shared" si="174"/>
        <v>PASS</v>
      </c>
      <c r="R1270" t="str">
        <f t="shared" si="175"/>
        <v>PASS</v>
      </c>
      <c r="S1270" t="str">
        <f t="shared" si="176"/>
        <v>PASS</v>
      </c>
      <c r="T1270">
        <f t="shared" si="177"/>
        <v>100</v>
      </c>
      <c r="U1270" t="str">
        <f t="shared" si="178"/>
        <v>Low</v>
      </c>
      <c r="V1270" t="str">
        <f t="shared" si="179"/>
        <v>Clean</v>
      </c>
    </row>
    <row r="1271" spans="1:22" x14ac:dyDescent="0.3">
      <c r="A1271" t="str">
        <f>Raw_Data!A1271</f>
        <v>6243071</v>
      </c>
      <c r="B1271">
        <f>Raw_Data!B1271</f>
        <v>45670</v>
      </c>
      <c r="C1271" t="str">
        <f>Raw_Data!C1271</f>
        <v>METFORMIN HCL 1,000 MG TABL</v>
      </c>
      <c r="D1271" t="str">
        <f>Raw_Data!D1271</f>
        <v>70010006599</v>
      </c>
      <c r="E1271" t="str">
        <f>Raw_Data!E1271</f>
        <v>BYNE, EDMUND</v>
      </c>
      <c r="F1271" t="str">
        <f>Raw_Data!F1271</f>
        <v>1033186648</v>
      </c>
      <c r="G1271" t="str">
        <f>Raw_Data!H1271</f>
        <v>0</v>
      </c>
      <c r="H1271">
        <f>IFERROR(VLOOKUP(G1271,Store_Map!$A$2:$I$100,3,FALSE),"")</f>
        <v>0</v>
      </c>
      <c r="I1271">
        <f>IFERROR(VLOOKUP(G1271,Store_Map!$A$2:$I$100,4,FALSE),"")</f>
        <v>0</v>
      </c>
      <c r="J1271">
        <f>IFERROR(VLOOKUP(G1271,Store_Map!$A$2:$I$100,5,FALSE),"")</f>
        <v>0</v>
      </c>
      <c r="K1271">
        <f>IFERROR(VLOOKUP(G1271,Store_Map!$A$2:$I$100,6,FALSE),"")</f>
        <v>0</v>
      </c>
      <c r="L1271">
        <f>IFERROR(VLOOKUP(G1271,Store_Map!$A$2:$I$100,7,FALSE),"")</f>
        <v>0</v>
      </c>
      <c r="M1271">
        <f>IFERROR(VLOOKUP(G1271,Store_Map!$A$2:$I$100,8,FALSE),"")</f>
        <v>0</v>
      </c>
      <c r="N1271">
        <f t="shared" si="171"/>
        <v>0</v>
      </c>
      <c r="O1271" t="str">
        <f t="shared" si="172"/>
        <v>PASS</v>
      </c>
      <c r="P1271" t="str">
        <f t="shared" si="173"/>
        <v>PASS</v>
      </c>
      <c r="Q1271" t="str">
        <f t="shared" si="174"/>
        <v>PASS</v>
      </c>
      <c r="R1271" t="str">
        <f t="shared" si="175"/>
        <v>PASS</v>
      </c>
      <c r="S1271" t="str">
        <f t="shared" si="176"/>
        <v>PASS</v>
      </c>
      <c r="T1271">
        <f t="shared" si="177"/>
        <v>100</v>
      </c>
      <c r="U1271" t="str">
        <f t="shared" si="178"/>
        <v>Low</v>
      </c>
      <c r="V1271" t="str">
        <f t="shared" si="179"/>
        <v>Clean</v>
      </c>
    </row>
    <row r="1272" spans="1:22" x14ac:dyDescent="0.3">
      <c r="A1272" t="str">
        <f>Raw_Data!A1272</f>
        <v>6240714</v>
      </c>
      <c r="B1272">
        <f>Raw_Data!B1272</f>
        <v>45670</v>
      </c>
      <c r="C1272" t="str">
        <f>Raw_Data!C1272</f>
        <v>GLIPIZIDE 10 MG TABLET</v>
      </c>
      <c r="D1272" t="str">
        <f>Raw_Data!D1272</f>
        <v>60505014201</v>
      </c>
      <c r="E1272" t="str">
        <f>Raw_Data!E1272</f>
        <v>BYNE, EDMUND</v>
      </c>
      <c r="F1272" t="str">
        <f>Raw_Data!F1272</f>
        <v>1033186648</v>
      </c>
      <c r="G1272" t="str">
        <f>Raw_Data!H1272</f>
        <v>0</v>
      </c>
      <c r="H1272">
        <f>IFERROR(VLOOKUP(G1272,Store_Map!$A$2:$I$100,3,FALSE),"")</f>
        <v>0</v>
      </c>
      <c r="I1272">
        <f>IFERROR(VLOOKUP(G1272,Store_Map!$A$2:$I$100,4,FALSE),"")</f>
        <v>0</v>
      </c>
      <c r="J1272">
        <f>IFERROR(VLOOKUP(G1272,Store_Map!$A$2:$I$100,5,FALSE),"")</f>
        <v>0</v>
      </c>
      <c r="K1272">
        <f>IFERROR(VLOOKUP(G1272,Store_Map!$A$2:$I$100,6,FALSE),"")</f>
        <v>0</v>
      </c>
      <c r="L1272">
        <f>IFERROR(VLOOKUP(G1272,Store_Map!$A$2:$I$100,7,FALSE),"")</f>
        <v>0</v>
      </c>
      <c r="M1272">
        <f>IFERROR(VLOOKUP(G1272,Store_Map!$A$2:$I$100,8,FALSE),"")</f>
        <v>0</v>
      </c>
      <c r="N1272">
        <f t="shared" si="171"/>
        <v>0</v>
      </c>
      <c r="O1272" t="str">
        <f t="shared" si="172"/>
        <v>PASS</v>
      </c>
      <c r="P1272" t="str">
        <f t="shared" si="173"/>
        <v>PASS</v>
      </c>
      <c r="Q1272" t="str">
        <f t="shared" si="174"/>
        <v>PASS</v>
      </c>
      <c r="R1272" t="str">
        <f t="shared" si="175"/>
        <v>PASS</v>
      </c>
      <c r="S1272" t="str">
        <f t="shared" si="176"/>
        <v>PASS</v>
      </c>
      <c r="T1272">
        <f t="shared" si="177"/>
        <v>100</v>
      </c>
      <c r="U1272" t="str">
        <f t="shared" si="178"/>
        <v>Low</v>
      </c>
      <c r="V1272" t="str">
        <f t="shared" si="179"/>
        <v>Clean</v>
      </c>
    </row>
    <row r="1273" spans="1:22" x14ac:dyDescent="0.3">
      <c r="A1273" t="str">
        <f>Raw_Data!A1273</f>
        <v>6249758</v>
      </c>
      <c r="B1273">
        <f>Raw_Data!B1273</f>
        <v>45670</v>
      </c>
      <c r="C1273" t="str">
        <f>Raw_Data!C1273</f>
        <v>GAVILAX POWDER</v>
      </c>
      <c r="D1273" t="str">
        <f>Raw_Data!D1273</f>
        <v>43386031208</v>
      </c>
      <c r="E1273" t="str">
        <f>Raw_Data!E1273</f>
        <v>YASIN, NURA</v>
      </c>
      <c r="F1273" t="str">
        <f>Raw_Data!F1273</f>
        <v>1265518567</v>
      </c>
      <c r="G1273" t="str">
        <f>Raw_Data!H1273</f>
        <v>0</v>
      </c>
      <c r="H1273">
        <f>IFERROR(VLOOKUP(G1273,Store_Map!$A$2:$I$100,3,FALSE),"")</f>
        <v>0</v>
      </c>
      <c r="I1273">
        <f>IFERROR(VLOOKUP(G1273,Store_Map!$A$2:$I$100,4,FALSE),"")</f>
        <v>0</v>
      </c>
      <c r="J1273">
        <f>IFERROR(VLOOKUP(G1273,Store_Map!$A$2:$I$100,5,FALSE),"")</f>
        <v>0</v>
      </c>
      <c r="K1273">
        <f>IFERROR(VLOOKUP(G1273,Store_Map!$A$2:$I$100,6,FALSE),"")</f>
        <v>0</v>
      </c>
      <c r="L1273">
        <f>IFERROR(VLOOKUP(G1273,Store_Map!$A$2:$I$100,7,FALSE),"")</f>
        <v>0</v>
      </c>
      <c r="M1273">
        <f>IFERROR(VLOOKUP(G1273,Store_Map!$A$2:$I$100,8,FALSE),"")</f>
        <v>0</v>
      </c>
      <c r="N1273">
        <f t="shared" si="171"/>
        <v>0</v>
      </c>
      <c r="O1273" t="str">
        <f t="shared" si="172"/>
        <v>PASS</v>
      </c>
      <c r="P1273" t="str">
        <f t="shared" si="173"/>
        <v>PASS</v>
      </c>
      <c r="Q1273" t="str">
        <f t="shared" si="174"/>
        <v>PASS</v>
      </c>
      <c r="R1273" t="str">
        <f t="shared" si="175"/>
        <v>PASS</v>
      </c>
      <c r="S1273" t="str">
        <f t="shared" si="176"/>
        <v>PASS</v>
      </c>
      <c r="T1273">
        <f t="shared" si="177"/>
        <v>100</v>
      </c>
      <c r="U1273" t="str">
        <f t="shared" si="178"/>
        <v>Low</v>
      </c>
      <c r="V1273" t="str">
        <f t="shared" si="179"/>
        <v>Clean</v>
      </c>
    </row>
    <row r="1274" spans="1:22" x14ac:dyDescent="0.3">
      <c r="A1274" t="str">
        <f>Raw_Data!A1274</f>
        <v>6249759</v>
      </c>
      <c r="B1274">
        <f>Raw_Data!B1274</f>
        <v>45670</v>
      </c>
      <c r="C1274" t="str">
        <f>Raw_Data!C1274</f>
        <v>PROPRANOLOL 10 MG TABLET</v>
      </c>
      <c r="D1274" t="str">
        <f>Raw_Data!D1274</f>
        <v>69238207701</v>
      </c>
      <c r="E1274" t="str">
        <f>Raw_Data!E1274</f>
        <v>YASIN, NURA</v>
      </c>
      <c r="F1274" t="str">
        <f>Raw_Data!F1274</f>
        <v>1265518567</v>
      </c>
      <c r="G1274" t="str">
        <f>Raw_Data!H1274</f>
        <v>0</v>
      </c>
      <c r="H1274">
        <f>IFERROR(VLOOKUP(G1274,Store_Map!$A$2:$I$100,3,FALSE),"")</f>
        <v>0</v>
      </c>
      <c r="I1274">
        <f>IFERROR(VLOOKUP(G1274,Store_Map!$A$2:$I$100,4,FALSE),"")</f>
        <v>0</v>
      </c>
      <c r="J1274">
        <f>IFERROR(VLOOKUP(G1274,Store_Map!$A$2:$I$100,5,FALSE),"")</f>
        <v>0</v>
      </c>
      <c r="K1274">
        <f>IFERROR(VLOOKUP(G1274,Store_Map!$A$2:$I$100,6,FALSE),"")</f>
        <v>0</v>
      </c>
      <c r="L1274">
        <f>IFERROR(VLOOKUP(G1274,Store_Map!$A$2:$I$100,7,FALSE),"")</f>
        <v>0</v>
      </c>
      <c r="M1274">
        <f>IFERROR(VLOOKUP(G1274,Store_Map!$A$2:$I$100,8,FALSE),"")</f>
        <v>0</v>
      </c>
      <c r="N1274">
        <f t="shared" si="171"/>
        <v>0</v>
      </c>
      <c r="O1274" t="str">
        <f t="shared" si="172"/>
        <v>PASS</v>
      </c>
      <c r="P1274" t="str">
        <f t="shared" si="173"/>
        <v>PASS</v>
      </c>
      <c r="Q1274" t="str">
        <f t="shared" si="174"/>
        <v>PASS</v>
      </c>
      <c r="R1274" t="str">
        <f t="shared" si="175"/>
        <v>PASS</v>
      </c>
      <c r="S1274" t="str">
        <f t="shared" si="176"/>
        <v>PASS</v>
      </c>
      <c r="T1274">
        <f t="shared" si="177"/>
        <v>100</v>
      </c>
      <c r="U1274" t="str">
        <f t="shared" si="178"/>
        <v>Low</v>
      </c>
      <c r="V1274" t="str">
        <f t="shared" si="179"/>
        <v>Clean</v>
      </c>
    </row>
    <row r="1275" spans="1:22" x14ac:dyDescent="0.3">
      <c r="A1275" t="str">
        <f>Raw_Data!A1275</f>
        <v>6251781</v>
      </c>
      <c r="B1275">
        <f>Raw_Data!B1275</f>
        <v>45670</v>
      </c>
      <c r="C1275" t="str">
        <f>Raw_Data!C1275</f>
        <v>OMEPRAZOLE DR 40 MG CAPSULE</v>
      </c>
      <c r="D1275" t="str">
        <f>Raw_Data!D1275</f>
        <v>68382050010</v>
      </c>
      <c r="E1275" t="str">
        <f>Raw_Data!E1275</f>
        <v>YASIN, NURA</v>
      </c>
      <c r="F1275" t="str">
        <f>Raw_Data!F1275</f>
        <v>1265518567</v>
      </c>
      <c r="G1275" t="str">
        <f>Raw_Data!H1275</f>
        <v>0</v>
      </c>
      <c r="H1275">
        <f>IFERROR(VLOOKUP(G1275,Store_Map!$A$2:$I$100,3,FALSE),"")</f>
        <v>0</v>
      </c>
      <c r="I1275">
        <f>IFERROR(VLOOKUP(G1275,Store_Map!$A$2:$I$100,4,FALSE),"")</f>
        <v>0</v>
      </c>
      <c r="J1275">
        <f>IFERROR(VLOOKUP(G1275,Store_Map!$A$2:$I$100,5,FALSE),"")</f>
        <v>0</v>
      </c>
      <c r="K1275">
        <f>IFERROR(VLOOKUP(G1275,Store_Map!$A$2:$I$100,6,FALSE),"")</f>
        <v>0</v>
      </c>
      <c r="L1275">
        <f>IFERROR(VLOOKUP(G1275,Store_Map!$A$2:$I$100,7,FALSE),"")</f>
        <v>0</v>
      </c>
      <c r="M1275">
        <f>IFERROR(VLOOKUP(G1275,Store_Map!$A$2:$I$100,8,FALSE),"")</f>
        <v>0</v>
      </c>
      <c r="N1275">
        <f t="shared" si="171"/>
        <v>0</v>
      </c>
      <c r="O1275" t="str">
        <f t="shared" si="172"/>
        <v>PASS</v>
      </c>
      <c r="P1275" t="str">
        <f t="shared" si="173"/>
        <v>PASS</v>
      </c>
      <c r="Q1275" t="str">
        <f t="shared" si="174"/>
        <v>PASS</v>
      </c>
      <c r="R1275" t="str">
        <f t="shared" si="175"/>
        <v>PASS</v>
      </c>
      <c r="S1275" t="str">
        <f t="shared" si="176"/>
        <v>PASS</v>
      </c>
      <c r="T1275">
        <f t="shared" si="177"/>
        <v>100</v>
      </c>
      <c r="U1275" t="str">
        <f t="shared" si="178"/>
        <v>Low</v>
      </c>
      <c r="V1275" t="str">
        <f t="shared" si="179"/>
        <v>Clean</v>
      </c>
    </row>
    <row r="1276" spans="1:22" x14ac:dyDescent="0.3">
      <c r="A1276" t="str">
        <f>Raw_Data!A1276</f>
        <v>6251782</v>
      </c>
      <c r="B1276">
        <f>Raw_Data!B1276</f>
        <v>45670</v>
      </c>
      <c r="C1276" t="str">
        <f>Raw_Data!C1276</f>
        <v>ATORVASTATIN 20 MG TABLET</v>
      </c>
      <c r="D1276" t="str">
        <f>Raw_Data!D1276</f>
        <v>60505257908</v>
      </c>
      <c r="E1276" t="str">
        <f>Raw_Data!E1276</f>
        <v>YASIN, NURA</v>
      </c>
      <c r="F1276" t="str">
        <f>Raw_Data!F1276</f>
        <v>1265518567</v>
      </c>
      <c r="G1276" t="str">
        <f>Raw_Data!H1276</f>
        <v>0</v>
      </c>
      <c r="H1276">
        <f>IFERROR(VLOOKUP(G1276,Store_Map!$A$2:$I$100,3,FALSE),"")</f>
        <v>0</v>
      </c>
      <c r="I1276">
        <f>IFERROR(VLOOKUP(G1276,Store_Map!$A$2:$I$100,4,FALSE),"")</f>
        <v>0</v>
      </c>
      <c r="J1276">
        <f>IFERROR(VLOOKUP(G1276,Store_Map!$A$2:$I$100,5,FALSE),"")</f>
        <v>0</v>
      </c>
      <c r="K1276">
        <f>IFERROR(VLOOKUP(G1276,Store_Map!$A$2:$I$100,6,FALSE),"")</f>
        <v>0</v>
      </c>
      <c r="L1276">
        <f>IFERROR(VLOOKUP(G1276,Store_Map!$A$2:$I$100,7,FALSE),"")</f>
        <v>0</v>
      </c>
      <c r="M1276">
        <f>IFERROR(VLOOKUP(G1276,Store_Map!$A$2:$I$100,8,FALSE),"")</f>
        <v>0</v>
      </c>
      <c r="N1276">
        <f t="shared" si="171"/>
        <v>0</v>
      </c>
      <c r="O1276" t="str">
        <f t="shared" si="172"/>
        <v>PASS</v>
      </c>
      <c r="P1276" t="str">
        <f t="shared" si="173"/>
        <v>PASS</v>
      </c>
      <c r="Q1276" t="str">
        <f t="shared" si="174"/>
        <v>PASS</v>
      </c>
      <c r="R1276" t="str">
        <f t="shared" si="175"/>
        <v>PASS</v>
      </c>
      <c r="S1276" t="str">
        <f t="shared" si="176"/>
        <v>PASS</v>
      </c>
      <c r="T1276">
        <f t="shared" si="177"/>
        <v>100</v>
      </c>
      <c r="U1276" t="str">
        <f t="shared" si="178"/>
        <v>Low</v>
      </c>
      <c r="V1276" t="str">
        <f t="shared" si="179"/>
        <v>Clean</v>
      </c>
    </row>
    <row r="1277" spans="1:22" x14ac:dyDescent="0.3">
      <c r="A1277" t="str">
        <f>Raw_Data!A1277</f>
        <v>6251783</v>
      </c>
      <c r="B1277">
        <f>Raw_Data!B1277</f>
        <v>45670</v>
      </c>
      <c r="C1277" t="str">
        <f>Raw_Data!C1277</f>
        <v>LISINOPRIL 10 MG TABLET</v>
      </c>
      <c r="D1277" t="str">
        <f>Raw_Data!D1277</f>
        <v>68180098003</v>
      </c>
      <c r="E1277" t="str">
        <f>Raw_Data!E1277</f>
        <v>YASIN, NURA</v>
      </c>
      <c r="F1277" t="str">
        <f>Raw_Data!F1277</f>
        <v>1265518567</v>
      </c>
      <c r="G1277" t="str">
        <f>Raw_Data!H1277</f>
        <v>0</v>
      </c>
      <c r="H1277">
        <f>IFERROR(VLOOKUP(G1277,Store_Map!$A$2:$I$100,3,FALSE),"")</f>
        <v>0</v>
      </c>
      <c r="I1277">
        <f>IFERROR(VLOOKUP(G1277,Store_Map!$A$2:$I$100,4,FALSE),"")</f>
        <v>0</v>
      </c>
      <c r="J1277">
        <f>IFERROR(VLOOKUP(G1277,Store_Map!$A$2:$I$100,5,FALSE),"")</f>
        <v>0</v>
      </c>
      <c r="K1277">
        <f>IFERROR(VLOOKUP(G1277,Store_Map!$A$2:$I$100,6,FALSE),"")</f>
        <v>0</v>
      </c>
      <c r="L1277">
        <f>IFERROR(VLOOKUP(G1277,Store_Map!$A$2:$I$100,7,FALSE),"")</f>
        <v>0</v>
      </c>
      <c r="M1277">
        <f>IFERROR(VLOOKUP(G1277,Store_Map!$A$2:$I$100,8,FALSE),"")</f>
        <v>0</v>
      </c>
      <c r="N1277">
        <f t="shared" si="171"/>
        <v>0</v>
      </c>
      <c r="O1277" t="str">
        <f t="shared" si="172"/>
        <v>PASS</v>
      </c>
      <c r="P1277" t="str">
        <f t="shared" si="173"/>
        <v>PASS</v>
      </c>
      <c r="Q1277" t="str">
        <f t="shared" si="174"/>
        <v>PASS</v>
      </c>
      <c r="R1277" t="str">
        <f t="shared" si="175"/>
        <v>PASS</v>
      </c>
      <c r="S1277" t="str">
        <f t="shared" si="176"/>
        <v>PASS</v>
      </c>
      <c r="T1277">
        <f t="shared" si="177"/>
        <v>100</v>
      </c>
      <c r="U1277" t="str">
        <f t="shared" si="178"/>
        <v>Low</v>
      </c>
      <c r="V1277" t="str">
        <f t="shared" si="179"/>
        <v>Clean</v>
      </c>
    </row>
    <row r="1278" spans="1:22" x14ac:dyDescent="0.3">
      <c r="A1278" t="str">
        <f>Raw_Data!A1278</f>
        <v>6249676</v>
      </c>
      <c r="B1278">
        <f>Raw_Data!B1278</f>
        <v>45670</v>
      </c>
      <c r="C1278" t="str">
        <f>Raw_Data!C1278</f>
        <v>TAMSULOSIN HCL 0.4 MG CAPSU</v>
      </c>
      <c r="D1278" t="str">
        <f>Raw_Data!D1278</f>
        <v>65862059801</v>
      </c>
      <c r="E1278" t="str">
        <f>Raw_Data!E1278</f>
        <v>GIBBS, JON</v>
      </c>
      <c r="F1278" t="str">
        <f>Raw_Data!F1278</f>
        <v>1700896156</v>
      </c>
      <c r="G1278" t="str">
        <f>Raw_Data!H1278</f>
        <v>0</v>
      </c>
      <c r="H1278">
        <f>IFERROR(VLOOKUP(G1278,Store_Map!$A$2:$I$100,3,FALSE),"")</f>
        <v>0</v>
      </c>
      <c r="I1278">
        <f>IFERROR(VLOOKUP(G1278,Store_Map!$A$2:$I$100,4,FALSE),"")</f>
        <v>0</v>
      </c>
      <c r="J1278">
        <f>IFERROR(VLOOKUP(G1278,Store_Map!$A$2:$I$100,5,FALSE),"")</f>
        <v>0</v>
      </c>
      <c r="K1278">
        <f>IFERROR(VLOOKUP(G1278,Store_Map!$A$2:$I$100,6,FALSE),"")</f>
        <v>0</v>
      </c>
      <c r="L1278">
        <f>IFERROR(VLOOKUP(G1278,Store_Map!$A$2:$I$100,7,FALSE),"")</f>
        <v>0</v>
      </c>
      <c r="M1278">
        <f>IFERROR(VLOOKUP(G1278,Store_Map!$A$2:$I$100,8,FALSE),"")</f>
        <v>0</v>
      </c>
      <c r="N1278">
        <f t="shared" si="171"/>
        <v>0</v>
      </c>
      <c r="O1278" t="str">
        <f t="shared" si="172"/>
        <v>PASS</v>
      </c>
      <c r="P1278" t="str">
        <f t="shared" si="173"/>
        <v>PASS</v>
      </c>
      <c r="Q1278" t="str">
        <f t="shared" si="174"/>
        <v>PASS</v>
      </c>
      <c r="R1278" t="str">
        <f t="shared" si="175"/>
        <v>PASS</v>
      </c>
      <c r="S1278" t="str">
        <f t="shared" si="176"/>
        <v>PASS</v>
      </c>
      <c r="T1278">
        <f t="shared" si="177"/>
        <v>100</v>
      </c>
      <c r="U1278" t="str">
        <f t="shared" si="178"/>
        <v>Low</v>
      </c>
      <c r="V1278" t="str">
        <f t="shared" si="179"/>
        <v>Clean</v>
      </c>
    </row>
    <row r="1279" spans="1:22" x14ac:dyDescent="0.3">
      <c r="A1279" t="str">
        <f>Raw_Data!A1279</f>
        <v>6249674</v>
      </c>
      <c r="B1279">
        <f>Raw_Data!B1279</f>
        <v>45670</v>
      </c>
      <c r="C1279" t="str">
        <f>Raw_Data!C1279</f>
        <v>PRAVASTATIN SODIUM 80 MG TA</v>
      </c>
      <c r="D1279" t="str">
        <f>Raw_Data!D1279</f>
        <v>60505132309</v>
      </c>
      <c r="E1279" t="str">
        <f>Raw_Data!E1279</f>
        <v>GIBBS, JON</v>
      </c>
      <c r="F1279" t="str">
        <f>Raw_Data!F1279</f>
        <v>1700896156</v>
      </c>
      <c r="G1279" t="str">
        <f>Raw_Data!H1279</f>
        <v>0</v>
      </c>
      <c r="H1279">
        <f>IFERROR(VLOOKUP(G1279,Store_Map!$A$2:$I$100,3,FALSE),"")</f>
        <v>0</v>
      </c>
      <c r="I1279">
        <f>IFERROR(VLOOKUP(G1279,Store_Map!$A$2:$I$100,4,FALSE),"")</f>
        <v>0</v>
      </c>
      <c r="J1279">
        <f>IFERROR(VLOOKUP(G1279,Store_Map!$A$2:$I$100,5,FALSE),"")</f>
        <v>0</v>
      </c>
      <c r="K1279">
        <f>IFERROR(VLOOKUP(G1279,Store_Map!$A$2:$I$100,6,FALSE),"")</f>
        <v>0</v>
      </c>
      <c r="L1279">
        <f>IFERROR(VLOOKUP(G1279,Store_Map!$A$2:$I$100,7,FALSE),"")</f>
        <v>0</v>
      </c>
      <c r="M1279">
        <f>IFERROR(VLOOKUP(G1279,Store_Map!$A$2:$I$100,8,FALSE),"")</f>
        <v>0</v>
      </c>
      <c r="N1279">
        <f t="shared" si="171"/>
        <v>0</v>
      </c>
      <c r="O1279" t="str">
        <f t="shared" si="172"/>
        <v>PASS</v>
      </c>
      <c r="P1279" t="str">
        <f t="shared" si="173"/>
        <v>PASS</v>
      </c>
      <c r="Q1279" t="str">
        <f t="shared" si="174"/>
        <v>PASS</v>
      </c>
      <c r="R1279" t="str">
        <f t="shared" si="175"/>
        <v>PASS</v>
      </c>
      <c r="S1279" t="str">
        <f t="shared" si="176"/>
        <v>PASS</v>
      </c>
      <c r="T1279">
        <f t="shared" si="177"/>
        <v>100</v>
      </c>
      <c r="U1279" t="str">
        <f t="shared" si="178"/>
        <v>Low</v>
      </c>
      <c r="V1279" t="str">
        <f t="shared" si="179"/>
        <v>Clean</v>
      </c>
    </row>
    <row r="1280" spans="1:22" x14ac:dyDescent="0.3">
      <c r="A1280" t="str">
        <f>Raw_Data!A1280</f>
        <v>6247497</v>
      </c>
      <c r="B1280">
        <f>Raw_Data!B1280</f>
        <v>45670</v>
      </c>
      <c r="C1280" t="str">
        <f>Raw_Data!C1280</f>
        <v>HYDRALAZINE 25 MG TABLET</v>
      </c>
      <c r="D1280" t="str">
        <f>Raw_Data!D1280</f>
        <v>50111032703</v>
      </c>
      <c r="E1280" t="str">
        <f>Raw_Data!E1280</f>
        <v>GIBBS, JON</v>
      </c>
      <c r="F1280" t="str">
        <f>Raw_Data!F1280</f>
        <v>1700896156</v>
      </c>
      <c r="G1280" t="str">
        <f>Raw_Data!H1280</f>
        <v>0</v>
      </c>
      <c r="H1280">
        <f>IFERROR(VLOOKUP(G1280,Store_Map!$A$2:$I$100,3,FALSE),"")</f>
        <v>0</v>
      </c>
      <c r="I1280">
        <f>IFERROR(VLOOKUP(G1280,Store_Map!$A$2:$I$100,4,FALSE),"")</f>
        <v>0</v>
      </c>
      <c r="J1280">
        <f>IFERROR(VLOOKUP(G1280,Store_Map!$A$2:$I$100,5,FALSE),"")</f>
        <v>0</v>
      </c>
      <c r="K1280">
        <f>IFERROR(VLOOKUP(G1280,Store_Map!$A$2:$I$100,6,FALSE),"")</f>
        <v>0</v>
      </c>
      <c r="L1280">
        <f>IFERROR(VLOOKUP(G1280,Store_Map!$A$2:$I$100,7,FALSE),"")</f>
        <v>0</v>
      </c>
      <c r="M1280">
        <f>IFERROR(VLOOKUP(G1280,Store_Map!$A$2:$I$100,8,FALSE),"")</f>
        <v>0</v>
      </c>
      <c r="N1280">
        <f t="shared" si="171"/>
        <v>0</v>
      </c>
      <c r="O1280" t="str">
        <f t="shared" si="172"/>
        <v>PASS</v>
      </c>
      <c r="P1280" t="str">
        <f t="shared" si="173"/>
        <v>PASS</v>
      </c>
      <c r="Q1280" t="str">
        <f t="shared" si="174"/>
        <v>PASS</v>
      </c>
      <c r="R1280" t="str">
        <f t="shared" si="175"/>
        <v>PASS</v>
      </c>
      <c r="S1280" t="str">
        <f t="shared" si="176"/>
        <v>PASS</v>
      </c>
      <c r="T1280">
        <f t="shared" si="177"/>
        <v>100</v>
      </c>
      <c r="U1280" t="str">
        <f t="shared" si="178"/>
        <v>Low</v>
      </c>
      <c r="V1280" t="str">
        <f t="shared" si="179"/>
        <v>Clean</v>
      </c>
    </row>
    <row r="1281" spans="1:22" x14ac:dyDescent="0.3">
      <c r="A1281" t="str">
        <f>Raw_Data!A1281</f>
        <v>6247496</v>
      </c>
      <c r="B1281">
        <f>Raw_Data!B1281</f>
        <v>45670</v>
      </c>
      <c r="C1281" t="str">
        <f>Raw_Data!C1281</f>
        <v>CARVEDILOL 6.25 MG TABLET</v>
      </c>
      <c r="D1281" t="str">
        <f>Raw_Data!D1281</f>
        <v>68382009305</v>
      </c>
      <c r="E1281" t="str">
        <f>Raw_Data!E1281</f>
        <v>GIBBS, JON</v>
      </c>
      <c r="F1281" t="str">
        <f>Raw_Data!F1281</f>
        <v>1700896156</v>
      </c>
      <c r="G1281" t="str">
        <f>Raw_Data!H1281</f>
        <v>0</v>
      </c>
      <c r="H1281">
        <f>IFERROR(VLOOKUP(G1281,Store_Map!$A$2:$I$100,3,FALSE),"")</f>
        <v>0</v>
      </c>
      <c r="I1281">
        <f>IFERROR(VLOOKUP(G1281,Store_Map!$A$2:$I$100,4,FALSE),"")</f>
        <v>0</v>
      </c>
      <c r="J1281">
        <f>IFERROR(VLOOKUP(G1281,Store_Map!$A$2:$I$100,5,FALSE),"")</f>
        <v>0</v>
      </c>
      <c r="K1281">
        <f>IFERROR(VLOOKUP(G1281,Store_Map!$A$2:$I$100,6,FALSE),"")</f>
        <v>0</v>
      </c>
      <c r="L1281">
        <f>IFERROR(VLOOKUP(G1281,Store_Map!$A$2:$I$100,7,FALSE),"")</f>
        <v>0</v>
      </c>
      <c r="M1281">
        <f>IFERROR(VLOOKUP(G1281,Store_Map!$A$2:$I$100,8,FALSE),"")</f>
        <v>0</v>
      </c>
      <c r="N1281">
        <f t="shared" si="171"/>
        <v>0</v>
      </c>
      <c r="O1281" t="str">
        <f t="shared" si="172"/>
        <v>PASS</v>
      </c>
      <c r="P1281" t="str">
        <f t="shared" si="173"/>
        <v>PASS</v>
      </c>
      <c r="Q1281" t="str">
        <f t="shared" si="174"/>
        <v>PASS</v>
      </c>
      <c r="R1281" t="str">
        <f t="shared" si="175"/>
        <v>PASS</v>
      </c>
      <c r="S1281" t="str">
        <f t="shared" si="176"/>
        <v>PASS</v>
      </c>
      <c r="T1281">
        <f t="shared" si="177"/>
        <v>100</v>
      </c>
      <c r="U1281" t="str">
        <f t="shared" si="178"/>
        <v>Low</v>
      </c>
      <c r="V1281" t="str">
        <f t="shared" si="179"/>
        <v>Clean</v>
      </c>
    </row>
    <row r="1282" spans="1:22" x14ac:dyDescent="0.3">
      <c r="A1282" t="str">
        <f>Raw_Data!A1282</f>
        <v>6247495</v>
      </c>
      <c r="B1282">
        <f>Raw_Data!B1282</f>
        <v>45670</v>
      </c>
      <c r="C1282" t="str">
        <f>Raw_Data!C1282</f>
        <v>METFORMIN HCL 1,000 MG TABL</v>
      </c>
      <c r="D1282" t="str">
        <f>Raw_Data!D1282</f>
        <v>70010006599</v>
      </c>
      <c r="E1282" t="str">
        <f>Raw_Data!E1282</f>
        <v>GIBBS, JON</v>
      </c>
      <c r="F1282" t="str">
        <f>Raw_Data!F1282</f>
        <v>1700896156</v>
      </c>
      <c r="G1282" t="str">
        <f>Raw_Data!H1282</f>
        <v>0</v>
      </c>
      <c r="H1282">
        <f>IFERROR(VLOOKUP(G1282,Store_Map!$A$2:$I$100,3,FALSE),"")</f>
        <v>0</v>
      </c>
      <c r="I1282">
        <f>IFERROR(VLOOKUP(G1282,Store_Map!$A$2:$I$100,4,FALSE),"")</f>
        <v>0</v>
      </c>
      <c r="J1282">
        <f>IFERROR(VLOOKUP(G1282,Store_Map!$A$2:$I$100,5,FALSE),"")</f>
        <v>0</v>
      </c>
      <c r="K1282">
        <f>IFERROR(VLOOKUP(G1282,Store_Map!$A$2:$I$100,6,FALSE),"")</f>
        <v>0</v>
      </c>
      <c r="L1282">
        <f>IFERROR(VLOOKUP(G1282,Store_Map!$A$2:$I$100,7,FALSE),"")</f>
        <v>0</v>
      </c>
      <c r="M1282">
        <f>IFERROR(VLOOKUP(G1282,Store_Map!$A$2:$I$100,8,FALSE),"")</f>
        <v>0</v>
      </c>
      <c r="N1282">
        <f t="shared" ref="N1282:N1345" si="180">COUNTBLANK(A1282:M1282)</f>
        <v>0</v>
      </c>
      <c r="O1282" t="str">
        <f t="shared" ref="O1282:O1345" si="181">IF(AND(F1282&lt;&gt;"",LEN(F1282)=10,ISNUMBER(--F1282)),"PASS","REVIEW")</f>
        <v>PASS</v>
      </c>
      <c r="P1282" t="str">
        <f t="shared" ref="P1282:P1345" si="182">IF(AND(D1282&lt;&gt;"",OR(LEN(D1282)=10,LEN(D1282)=11),ISNUMBER(--D1282)),"PASS","REVIEW")</f>
        <v>PASS</v>
      </c>
      <c r="Q1282" t="str">
        <f t="shared" ref="Q1282:Q1345" si="183">IF(H1282&lt;&gt;"","PASS","REVIEW")</f>
        <v>PASS</v>
      </c>
      <c r="R1282" t="str">
        <f t="shared" ref="R1282:R1345" si="184">IF(AND(I1282&lt;&gt;"",J1282&lt;&gt;"",K1282&lt;&gt;"",L1282&lt;&gt;"",M1282&lt;&gt;""),"PASS","REVIEW")</f>
        <v>PASS</v>
      </c>
      <c r="S1282" t="str">
        <f t="shared" ref="S1282:S1345" si="185">IF(OR(N1282&gt;0,O1282="REVIEW",P1282="REVIEW",Q1282="REVIEW",R1282="REVIEW"),"REVIEW","PASS")</f>
        <v>PASS</v>
      </c>
      <c r="T1282">
        <f t="shared" ref="T1282:T1345" si="186">MAX(0,100-(N1282*5)-IF(O1282="REVIEW",15,0)-IF(P1282="REVIEW",10,0)-IF(Q1282="REVIEW",10,0)-IF(R1282="REVIEW",20,0))</f>
        <v>100</v>
      </c>
      <c r="U1282" t="str">
        <f t="shared" ref="U1282:U1345" si="187">IF(T1282&gt;=90,"Low",IF(T1282&gt;=70,"Medium","High"))</f>
        <v>Low</v>
      </c>
      <c r="V1282" t="str">
        <f t="shared" ref="V1282:V1345" si="188">IF(N1282&gt;0,"Missing required fields",IF(O1282="REVIEW","Invalid provider NPI",IF(P1282="REVIEW","Invalid NDC",IF(Q1282="REVIEW","Store mapping incomplete",IF(R1282="REVIEW","Entity mapping incomplete","Clean")))))</f>
        <v>Clean</v>
      </c>
    </row>
    <row r="1283" spans="1:22" x14ac:dyDescent="0.3">
      <c r="A1283" t="str">
        <f>Raw_Data!A1283</f>
        <v>6247494</v>
      </c>
      <c r="B1283">
        <f>Raw_Data!B1283</f>
        <v>45670</v>
      </c>
      <c r="C1283" t="str">
        <f>Raw_Data!C1283</f>
        <v>LOSARTAN POTASSIUM 100 MG T</v>
      </c>
      <c r="D1283" t="str">
        <f>Raw_Data!D1283</f>
        <v>65862020399</v>
      </c>
      <c r="E1283" t="str">
        <f>Raw_Data!E1283</f>
        <v>GIBBS, JON</v>
      </c>
      <c r="F1283" t="str">
        <f>Raw_Data!F1283</f>
        <v>1700896156</v>
      </c>
      <c r="G1283" t="str">
        <f>Raw_Data!H1283</f>
        <v>0</v>
      </c>
      <c r="H1283">
        <f>IFERROR(VLOOKUP(G1283,Store_Map!$A$2:$I$100,3,FALSE),"")</f>
        <v>0</v>
      </c>
      <c r="I1283">
        <f>IFERROR(VLOOKUP(G1283,Store_Map!$A$2:$I$100,4,FALSE),"")</f>
        <v>0</v>
      </c>
      <c r="J1283">
        <f>IFERROR(VLOOKUP(G1283,Store_Map!$A$2:$I$100,5,FALSE),"")</f>
        <v>0</v>
      </c>
      <c r="K1283">
        <f>IFERROR(VLOOKUP(G1283,Store_Map!$A$2:$I$100,6,FALSE),"")</f>
        <v>0</v>
      </c>
      <c r="L1283">
        <f>IFERROR(VLOOKUP(G1283,Store_Map!$A$2:$I$100,7,FALSE),"")</f>
        <v>0</v>
      </c>
      <c r="M1283">
        <f>IFERROR(VLOOKUP(G1283,Store_Map!$A$2:$I$100,8,FALSE),"")</f>
        <v>0</v>
      </c>
      <c r="N1283">
        <f t="shared" si="180"/>
        <v>0</v>
      </c>
      <c r="O1283" t="str">
        <f t="shared" si="181"/>
        <v>PASS</v>
      </c>
      <c r="P1283" t="str">
        <f t="shared" si="182"/>
        <v>PASS</v>
      </c>
      <c r="Q1283" t="str">
        <f t="shared" si="183"/>
        <v>PASS</v>
      </c>
      <c r="R1283" t="str">
        <f t="shared" si="184"/>
        <v>PASS</v>
      </c>
      <c r="S1283" t="str">
        <f t="shared" si="185"/>
        <v>PASS</v>
      </c>
      <c r="T1283">
        <f t="shared" si="186"/>
        <v>100</v>
      </c>
      <c r="U1283" t="str">
        <f t="shared" si="187"/>
        <v>Low</v>
      </c>
      <c r="V1283" t="str">
        <f t="shared" si="188"/>
        <v>Clean</v>
      </c>
    </row>
    <row r="1284" spans="1:22" x14ac:dyDescent="0.3">
      <c r="A1284" t="str">
        <f>Raw_Data!A1284</f>
        <v>6245197</v>
      </c>
      <c r="B1284">
        <f>Raw_Data!B1284</f>
        <v>45670</v>
      </c>
      <c r="C1284" t="str">
        <f>Raw_Data!C1284</f>
        <v>FAMOTIDINE 40 MG TABLET</v>
      </c>
      <c r="D1284" t="str">
        <f>Raw_Data!D1284</f>
        <v>172572960</v>
      </c>
      <c r="E1284" t="str">
        <f>Raw_Data!E1284</f>
        <v>GIBBS, JON</v>
      </c>
      <c r="F1284" t="str">
        <f>Raw_Data!F1284</f>
        <v>1700896156</v>
      </c>
      <c r="G1284" t="str">
        <f>Raw_Data!H1284</f>
        <v>0</v>
      </c>
      <c r="H1284">
        <f>IFERROR(VLOOKUP(G1284,Store_Map!$A$2:$I$100,3,FALSE),"")</f>
        <v>0</v>
      </c>
      <c r="I1284">
        <f>IFERROR(VLOOKUP(G1284,Store_Map!$A$2:$I$100,4,FALSE),"")</f>
        <v>0</v>
      </c>
      <c r="J1284">
        <f>IFERROR(VLOOKUP(G1284,Store_Map!$A$2:$I$100,5,FALSE),"")</f>
        <v>0</v>
      </c>
      <c r="K1284">
        <f>IFERROR(VLOOKUP(G1284,Store_Map!$A$2:$I$100,6,FALSE),"")</f>
        <v>0</v>
      </c>
      <c r="L1284">
        <f>IFERROR(VLOOKUP(G1284,Store_Map!$A$2:$I$100,7,FALSE),"")</f>
        <v>0</v>
      </c>
      <c r="M1284">
        <f>IFERROR(VLOOKUP(G1284,Store_Map!$A$2:$I$100,8,FALSE),"")</f>
        <v>0</v>
      </c>
      <c r="N1284">
        <f t="shared" si="180"/>
        <v>0</v>
      </c>
      <c r="O1284" t="str">
        <f t="shared" si="181"/>
        <v>PASS</v>
      </c>
      <c r="P1284" t="str">
        <f t="shared" si="182"/>
        <v>REVIEW</v>
      </c>
      <c r="Q1284" t="str">
        <f t="shared" si="183"/>
        <v>PASS</v>
      </c>
      <c r="R1284" t="str">
        <f t="shared" si="184"/>
        <v>PASS</v>
      </c>
      <c r="S1284" t="str">
        <f t="shared" si="185"/>
        <v>REVIEW</v>
      </c>
      <c r="T1284">
        <f t="shared" si="186"/>
        <v>90</v>
      </c>
      <c r="U1284" t="str">
        <f t="shared" si="187"/>
        <v>Low</v>
      </c>
      <c r="V1284" t="str">
        <f t="shared" si="188"/>
        <v>Invalid NDC</v>
      </c>
    </row>
    <row r="1285" spans="1:22" x14ac:dyDescent="0.3">
      <c r="A1285" t="str">
        <f>Raw_Data!A1285</f>
        <v>6245471</v>
      </c>
      <c r="B1285">
        <f>Raw_Data!B1285</f>
        <v>45670</v>
      </c>
      <c r="C1285" t="str">
        <f>Raw_Data!C1285</f>
        <v>GLIPIZIDE 10 MG TABLET</v>
      </c>
      <c r="D1285" t="str">
        <f>Raw_Data!D1285</f>
        <v>60505014201</v>
      </c>
      <c r="E1285" t="str">
        <f>Raw_Data!E1285</f>
        <v>GIBBS, JON</v>
      </c>
      <c r="F1285" t="str">
        <f>Raw_Data!F1285</f>
        <v>1700896156</v>
      </c>
      <c r="G1285" t="str">
        <f>Raw_Data!H1285</f>
        <v>0</v>
      </c>
      <c r="H1285">
        <f>IFERROR(VLOOKUP(G1285,Store_Map!$A$2:$I$100,3,FALSE),"")</f>
        <v>0</v>
      </c>
      <c r="I1285">
        <f>IFERROR(VLOOKUP(G1285,Store_Map!$A$2:$I$100,4,FALSE),"")</f>
        <v>0</v>
      </c>
      <c r="J1285">
        <f>IFERROR(VLOOKUP(G1285,Store_Map!$A$2:$I$100,5,FALSE),"")</f>
        <v>0</v>
      </c>
      <c r="K1285">
        <f>IFERROR(VLOOKUP(G1285,Store_Map!$A$2:$I$100,6,FALSE),"")</f>
        <v>0</v>
      </c>
      <c r="L1285">
        <f>IFERROR(VLOOKUP(G1285,Store_Map!$A$2:$I$100,7,FALSE),"")</f>
        <v>0</v>
      </c>
      <c r="M1285">
        <f>IFERROR(VLOOKUP(G1285,Store_Map!$A$2:$I$100,8,FALSE),"")</f>
        <v>0</v>
      </c>
      <c r="N1285">
        <f t="shared" si="180"/>
        <v>0</v>
      </c>
      <c r="O1285" t="str">
        <f t="shared" si="181"/>
        <v>PASS</v>
      </c>
      <c r="P1285" t="str">
        <f t="shared" si="182"/>
        <v>PASS</v>
      </c>
      <c r="Q1285" t="str">
        <f t="shared" si="183"/>
        <v>PASS</v>
      </c>
      <c r="R1285" t="str">
        <f t="shared" si="184"/>
        <v>PASS</v>
      </c>
      <c r="S1285" t="str">
        <f t="shared" si="185"/>
        <v>PASS</v>
      </c>
      <c r="T1285">
        <f t="shared" si="186"/>
        <v>100</v>
      </c>
      <c r="U1285" t="str">
        <f t="shared" si="187"/>
        <v>Low</v>
      </c>
      <c r="V1285" t="str">
        <f t="shared" si="188"/>
        <v>Clean</v>
      </c>
    </row>
    <row r="1286" spans="1:22" x14ac:dyDescent="0.3">
      <c r="A1286" t="str">
        <f>Raw_Data!A1286</f>
        <v>6251784</v>
      </c>
      <c r="B1286">
        <f>Raw_Data!B1286</f>
        <v>45670</v>
      </c>
      <c r="C1286" t="str">
        <f>Raw_Data!C1286</f>
        <v>JANUMET 50-1,000 MG TABLET</v>
      </c>
      <c r="D1286" t="str">
        <f>Raw_Data!D1286</f>
        <v>6057762</v>
      </c>
      <c r="E1286" t="str">
        <f>Raw_Data!E1286</f>
        <v>YASIN, NURA</v>
      </c>
      <c r="F1286" t="str">
        <f>Raw_Data!F1286</f>
        <v>1265518567</v>
      </c>
      <c r="G1286" t="str">
        <f>Raw_Data!H1286</f>
        <v>0</v>
      </c>
      <c r="H1286">
        <f>IFERROR(VLOOKUP(G1286,Store_Map!$A$2:$I$100,3,FALSE),"")</f>
        <v>0</v>
      </c>
      <c r="I1286">
        <f>IFERROR(VLOOKUP(G1286,Store_Map!$A$2:$I$100,4,FALSE),"")</f>
        <v>0</v>
      </c>
      <c r="J1286">
        <f>IFERROR(VLOOKUP(G1286,Store_Map!$A$2:$I$100,5,FALSE),"")</f>
        <v>0</v>
      </c>
      <c r="K1286">
        <f>IFERROR(VLOOKUP(G1286,Store_Map!$A$2:$I$100,6,FALSE),"")</f>
        <v>0</v>
      </c>
      <c r="L1286">
        <f>IFERROR(VLOOKUP(G1286,Store_Map!$A$2:$I$100,7,FALSE),"")</f>
        <v>0</v>
      </c>
      <c r="M1286">
        <f>IFERROR(VLOOKUP(G1286,Store_Map!$A$2:$I$100,8,FALSE),"")</f>
        <v>0</v>
      </c>
      <c r="N1286">
        <f t="shared" si="180"/>
        <v>0</v>
      </c>
      <c r="O1286" t="str">
        <f t="shared" si="181"/>
        <v>PASS</v>
      </c>
      <c r="P1286" t="str">
        <f t="shared" si="182"/>
        <v>REVIEW</v>
      </c>
      <c r="Q1286" t="str">
        <f t="shared" si="183"/>
        <v>PASS</v>
      </c>
      <c r="R1286" t="str">
        <f t="shared" si="184"/>
        <v>PASS</v>
      </c>
      <c r="S1286" t="str">
        <f t="shared" si="185"/>
        <v>REVIEW</v>
      </c>
      <c r="T1286">
        <f t="shared" si="186"/>
        <v>90</v>
      </c>
      <c r="U1286" t="str">
        <f t="shared" si="187"/>
        <v>Low</v>
      </c>
      <c r="V1286" t="str">
        <f t="shared" si="188"/>
        <v>Invalid NDC</v>
      </c>
    </row>
    <row r="1287" spans="1:22" x14ac:dyDescent="0.3">
      <c r="A1287" t="str">
        <f>Raw_Data!A1287</f>
        <v>6251786</v>
      </c>
      <c r="B1287">
        <f>Raw_Data!B1287</f>
        <v>45670</v>
      </c>
      <c r="C1287" t="str">
        <f>Raw_Data!C1287</f>
        <v>ALBUTEROL HFA 90 MCG INHALE</v>
      </c>
      <c r="D1287" t="str">
        <f>Raw_Data!D1287</f>
        <v>93317431</v>
      </c>
      <c r="E1287" t="str">
        <f>Raw_Data!E1287</f>
        <v>AKHTAR, MARIAM</v>
      </c>
      <c r="F1287" t="str">
        <f>Raw_Data!F1287</f>
        <v>1780024596</v>
      </c>
      <c r="G1287" t="str">
        <f>Raw_Data!H1287</f>
        <v>0</v>
      </c>
      <c r="H1287">
        <f>IFERROR(VLOOKUP(G1287,Store_Map!$A$2:$I$100,3,FALSE),"")</f>
        <v>0</v>
      </c>
      <c r="I1287">
        <f>IFERROR(VLOOKUP(G1287,Store_Map!$A$2:$I$100,4,FALSE),"")</f>
        <v>0</v>
      </c>
      <c r="J1287">
        <f>IFERROR(VLOOKUP(G1287,Store_Map!$A$2:$I$100,5,FALSE),"")</f>
        <v>0</v>
      </c>
      <c r="K1287">
        <f>IFERROR(VLOOKUP(G1287,Store_Map!$A$2:$I$100,6,FALSE),"")</f>
        <v>0</v>
      </c>
      <c r="L1287">
        <f>IFERROR(VLOOKUP(G1287,Store_Map!$A$2:$I$100,7,FALSE),"")</f>
        <v>0</v>
      </c>
      <c r="M1287">
        <f>IFERROR(VLOOKUP(G1287,Store_Map!$A$2:$I$100,8,FALSE),"")</f>
        <v>0</v>
      </c>
      <c r="N1287">
        <f t="shared" si="180"/>
        <v>0</v>
      </c>
      <c r="O1287" t="str">
        <f t="shared" si="181"/>
        <v>PASS</v>
      </c>
      <c r="P1287" t="str">
        <f t="shared" si="182"/>
        <v>REVIEW</v>
      </c>
      <c r="Q1287" t="str">
        <f t="shared" si="183"/>
        <v>PASS</v>
      </c>
      <c r="R1287" t="str">
        <f t="shared" si="184"/>
        <v>PASS</v>
      </c>
      <c r="S1287" t="str">
        <f t="shared" si="185"/>
        <v>REVIEW</v>
      </c>
      <c r="T1287">
        <f t="shared" si="186"/>
        <v>90</v>
      </c>
      <c r="U1287" t="str">
        <f t="shared" si="187"/>
        <v>Low</v>
      </c>
      <c r="V1287" t="str">
        <f t="shared" si="188"/>
        <v>Invalid NDC</v>
      </c>
    </row>
    <row r="1288" spans="1:22" x14ac:dyDescent="0.3">
      <c r="A1288" t="str">
        <f>Raw_Data!A1288</f>
        <v>6251787</v>
      </c>
      <c r="B1288">
        <f>Raw_Data!B1288</f>
        <v>45670</v>
      </c>
      <c r="C1288" t="str">
        <f>Raw_Data!C1288</f>
        <v>NITROFURANTOIN MONO-MCR 100</v>
      </c>
      <c r="D1288" t="str">
        <f>Raw_Data!D1288</f>
        <v>47781030301</v>
      </c>
      <c r="E1288" t="str">
        <f>Raw_Data!E1288</f>
        <v>ALISANGCO, MARCIE</v>
      </c>
      <c r="F1288" t="str">
        <f>Raw_Data!F1288</f>
        <v>1225222680</v>
      </c>
      <c r="G1288" t="str">
        <f>Raw_Data!H1288</f>
        <v>0</v>
      </c>
      <c r="H1288">
        <f>IFERROR(VLOOKUP(G1288,Store_Map!$A$2:$I$100,3,FALSE),"")</f>
        <v>0</v>
      </c>
      <c r="I1288">
        <f>IFERROR(VLOOKUP(G1288,Store_Map!$A$2:$I$100,4,FALSE),"")</f>
        <v>0</v>
      </c>
      <c r="J1288">
        <f>IFERROR(VLOOKUP(G1288,Store_Map!$A$2:$I$100,5,FALSE),"")</f>
        <v>0</v>
      </c>
      <c r="K1288">
        <f>IFERROR(VLOOKUP(G1288,Store_Map!$A$2:$I$100,6,FALSE),"")</f>
        <v>0</v>
      </c>
      <c r="L1288">
        <f>IFERROR(VLOOKUP(G1288,Store_Map!$A$2:$I$100,7,FALSE),"")</f>
        <v>0</v>
      </c>
      <c r="M1288">
        <f>IFERROR(VLOOKUP(G1288,Store_Map!$A$2:$I$100,8,FALSE),"")</f>
        <v>0</v>
      </c>
      <c r="N1288">
        <f t="shared" si="180"/>
        <v>0</v>
      </c>
      <c r="O1288" t="str">
        <f t="shared" si="181"/>
        <v>PASS</v>
      </c>
      <c r="P1288" t="str">
        <f t="shared" si="182"/>
        <v>PASS</v>
      </c>
      <c r="Q1288" t="str">
        <f t="shared" si="183"/>
        <v>PASS</v>
      </c>
      <c r="R1288" t="str">
        <f t="shared" si="184"/>
        <v>PASS</v>
      </c>
      <c r="S1288" t="str">
        <f t="shared" si="185"/>
        <v>PASS</v>
      </c>
      <c r="T1288">
        <f t="shared" si="186"/>
        <v>100</v>
      </c>
      <c r="U1288" t="str">
        <f t="shared" si="187"/>
        <v>Low</v>
      </c>
      <c r="V1288" t="str">
        <f t="shared" si="188"/>
        <v>Clean</v>
      </c>
    </row>
    <row r="1289" spans="1:22" x14ac:dyDescent="0.3">
      <c r="A1289" t="str">
        <f>Raw_Data!A1289</f>
        <v>6251792</v>
      </c>
      <c r="B1289">
        <f>Raw_Data!B1289</f>
        <v>45670</v>
      </c>
      <c r="C1289" t="str">
        <f>Raw_Data!C1289</f>
        <v>TRIAMCINOLONE 0.1% CREAM</v>
      </c>
      <c r="D1289" t="str">
        <f>Raw_Data!D1289</f>
        <v>67877025180</v>
      </c>
      <c r="E1289" t="str">
        <f>Raw_Data!E1289</f>
        <v>THAKORE, MORGAN</v>
      </c>
      <c r="F1289" t="str">
        <f>Raw_Data!F1289</f>
        <v>1770875130</v>
      </c>
      <c r="G1289" t="str">
        <f>Raw_Data!H1289</f>
        <v>0</v>
      </c>
      <c r="H1289">
        <f>IFERROR(VLOOKUP(G1289,Store_Map!$A$2:$I$100,3,FALSE),"")</f>
        <v>0</v>
      </c>
      <c r="I1289">
        <f>IFERROR(VLOOKUP(G1289,Store_Map!$A$2:$I$100,4,FALSE),"")</f>
        <v>0</v>
      </c>
      <c r="J1289">
        <f>IFERROR(VLOOKUP(G1289,Store_Map!$A$2:$I$100,5,FALSE),"")</f>
        <v>0</v>
      </c>
      <c r="K1289">
        <f>IFERROR(VLOOKUP(G1289,Store_Map!$A$2:$I$100,6,FALSE),"")</f>
        <v>0</v>
      </c>
      <c r="L1289">
        <f>IFERROR(VLOOKUP(G1289,Store_Map!$A$2:$I$100,7,FALSE),"")</f>
        <v>0</v>
      </c>
      <c r="M1289">
        <f>IFERROR(VLOOKUP(G1289,Store_Map!$A$2:$I$100,8,FALSE),"")</f>
        <v>0</v>
      </c>
      <c r="N1289">
        <f t="shared" si="180"/>
        <v>0</v>
      </c>
      <c r="O1289" t="str">
        <f t="shared" si="181"/>
        <v>PASS</v>
      </c>
      <c r="P1289" t="str">
        <f t="shared" si="182"/>
        <v>PASS</v>
      </c>
      <c r="Q1289" t="str">
        <f t="shared" si="183"/>
        <v>PASS</v>
      </c>
      <c r="R1289" t="str">
        <f t="shared" si="184"/>
        <v>PASS</v>
      </c>
      <c r="S1289" t="str">
        <f t="shared" si="185"/>
        <v>PASS</v>
      </c>
      <c r="T1289">
        <f t="shared" si="186"/>
        <v>100</v>
      </c>
      <c r="U1289" t="str">
        <f t="shared" si="187"/>
        <v>Low</v>
      </c>
      <c r="V1289" t="str">
        <f t="shared" si="188"/>
        <v>Clean</v>
      </c>
    </row>
    <row r="1290" spans="1:22" x14ac:dyDescent="0.3">
      <c r="A1290" t="str">
        <f>Raw_Data!A1290</f>
        <v>6238716</v>
      </c>
      <c r="B1290">
        <f>Raw_Data!B1290</f>
        <v>45670</v>
      </c>
      <c r="C1290" t="str">
        <f>Raw_Data!C1290</f>
        <v>BUPROPION HCL XL 150 MG TAB</v>
      </c>
      <c r="D1290" t="str">
        <f>Raw_Data!D1290</f>
        <v>68180031909</v>
      </c>
      <c r="E1290" t="str">
        <f>Raw_Data!E1290</f>
        <v>ALLEN, AMANDA</v>
      </c>
      <c r="F1290" t="str">
        <f>Raw_Data!F1290</f>
        <v>1982231882</v>
      </c>
      <c r="G1290" t="str">
        <f>Raw_Data!H1290</f>
        <v>0</v>
      </c>
      <c r="H1290">
        <f>IFERROR(VLOOKUP(G1290,Store_Map!$A$2:$I$100,3,FALSE),"")</f>
        <v>0</v>
      </c>
      <c r="I1290">
        <f>IFERROR(VLOOKUP(G1290,Store_Map!$A$2:$I$100,4,FALSE),"")</f>
        <v>0</v>
      </c>
      <c r="J1290">
        <f>IFERROR(VLOOKUP(G1290,Store_Map!$A$2:$I$100,5,FALSE),"")</f>
        <v>0</v>
      </c>
      <c r="K1290">
        <f>IFERROR(VLOOKUP(G1290,Store_Map!$A$2:$I$100,6,FALSE),"")</f>
        <v>0</v>
      </c>
      <c r="L1290">
        <f>IFERROR(VLOOKUP(G1290,Store_Map!$A$2:$I$100,7,FALSE),"")</f>
        <v>0</v>
      </c>
      <c r="M1290">
        <f>IFERROR(VLOOKUP(G1290,Store_Map!$A$2:$I$100,8,FALSE),"")</f>
        <v>0</v>
      </c>
      <c r="N1290">
        <f t="shared" si="180"/>
        <v>0</v>
      </c>
      <c r="O1290" t="str">
        <f t="shared" si="181"/>
        <v>PASS</v>
      </c>
      <c r="P1290" t="str">
        <f t="shared" si="182"/>
        <v>PASS</v>
      </c>
      <c r="Q1290" t="str">
        <f t="shared" si="183"/>
        <v>PASS</v>
      </c>
      <c r="R1290" t="str">
        <f t="shared" si="184"/>
        <v>PASS</v>
      </c>
      <c r="S1290" t="str">
        <f t="shared" si="185"/>
        <v>PASS</v>
      </c>
      <c r="T1290">
        <f t="shared" si="186"/>
        <v>100</v>
      </c>
      <c r="U1290" t="str">
        <f t="shared" si="187"/>
        <v>Low</v>
      </c>
      <c r="V1290" t="str">
        <f t="shared" si="188"/>
        <v>Clean</v>
      </c>
    </row>
    <row r="1291" spans="1:22" x14ac:dyDescent="0.3">
      <c r="A1291" t="str">
        <f>Raw_Data!A1291</f>
        <v>6228768</v>
      </c>
      <c r="B1291">
        <f>Raw_Data!B1291</f>
        <v>45670</v>
      </c>
      <c r="C1291" t="str">
        <f>Raw_Data!C1291</f>
        <v>OZEMPIC 2 MG/DOSE (8 MG/3 M</v>
      </c>
      <c r="D1291" t="str">
        <f>Raw_Data!D1291</f>
        <v>169477212</v>
      </c>
      <c r="E1291" t="str">
        <f>Raw_Data!E1291</f>
        <v>BYNE, EDMUND</v>
      </c>
      <c r="F1291" t="str">
        <f>Raw_Data!F1291</f>
        <v>1033186648</v>
      </c>
      <c r="G1291" t="str">
        <f>Raw_Data!H1291</f>
        <v>0</v>
      </c>
      <c r="H1291">
        <f>IFERROR(VLOOKUP(G1291,Store_Map!$A$2:$I$100,3,FALSE),"")</f>
        <v>0</v>
      </c>
      <c r="I1291">
        <f>IFERROR(VLOOKUP(G1291,Store_Map!$A$2:$I$100,4,FALSE),"")</f>
        <v>0</v>
      </c>
      <c r="J1291">
        <f>IFERROR(VLOOKUP(G1291,Store_Map!$A$2:$I$100,5,FALSE),"")</f>
        <v>0</v>
      </c>
      <c r="K1291">
        <f>IFERROR(VLOOKUP(G1291,Store_Map!$A$2:$I$100,6,FALSE),"")</f>
        <v>0</v>
      </c>
      <c r="L1291">
        <f>IFERROR(VLOOKUP(G1291,Store_Map!$A$2:$I$100,7,FALSE),"")</f>
        <v>0</v>
      </c>
      <c r="M1291">
        <f>IFERROR(VLOOKUP(G1291,Store_Map!$A$2:$I$100,8,FALSE),"")</f>
        <v>0</v>
      </c>
      <c r="N1291">
        <f t="shared" si="180"/>
        <v>0</v>
      </c>
      <c r="O1291" t="str">
        <f t="shared" si="181"/>
        <v>PASS</v>
      </c>
      <c r="P1291" t="str">
        <f t="shared" si="182"/>
        <v>REVIEW</v>
      </c>
      <c r="Q1291" t="str">
        <f t="shared" si="183"/>
        <v>PASS</v>
      </c>
      <c r="R1291" t="str">
        <f t="shared" si="184"/>
        <v>PASS</v>
      </c>
      <c r="S1291" t="str">
        <f t="shared" si="185"/>
        <v>REVIEW</v>
      </c>
      <c r="T1291">
        <f t="shared" si="186"/>
        <v>90</v>
      </c>
      <c r="U1291" t="str">
        <f t="shared" si="187"/>
        <v>Low</v>
      </c>
      <c r="V1291" t="str">
        <f t="shared" si="188"/>
        <v>Invalid NDC</v>
      </c>
    </row>
    <row r="1292" spans="1:22" x14ac:dyDescent="0.3">
      <c r="A1292" t="str">
        <f>Raw_Data!A1292</f>
        <v>6251796</v>
      </c>
      <c r="B1292">
        <f>Raw_Data!B1292</f>
        <v>45670</v>
      </c>
      <c r="C1292" t="str">
        <f>Raw_Data!C1292</f>
        <v>PEG-3350 AND ELECTROLYTES S</v>
      </c>
      <c r="D1292" t="str">
        <f>Raw_Data!D1292</f>
        <v>10572010001</v>
      </c>
      <c r="E1292" t="str">
        <f>Raw_Data!E1292</f>
        <v>REED, ANDREA</v>
      </c>
      <c r="F1292" t="str">
        <f>Raw_Data!F1292</f>
        <v>1225766629</v>
      </c>
      <c r="G1292" t="str">
        <f>Raw_Data!H1292</f>
        <v>0</v>
      </c>
      <c r="H1292">
        <f>IFERROR(VLOOKUP(G1292,Store_Map!$A$2:$I$100,3,FALSE),"")</f>
        <v>0</v>
      </c>
      <c r="I1292">
        <f>IFERROR(VLOOKUP(G1292,Store_Map!$A$2:$I$100,4,FALSE),"")</f>
        <v>0</v>
      </c>
      <c r="J1292">
        <f>IFERROR(VLOOKUP(G1292,Store_Map!$A$2:$I$100,5,FALSE),"")</f>
        <v>0</v>
      </c>
      <c r="K1292">
        <f>IFERROR(VLOOKUP(G1292,Store_Map!$A$2:$I$100,6,FALSE),"")</f>
        <v>0</v>
      </c>
      <c r="L1292">
        <f>IFERROR(VLOOKUP(G1292,Store_Map!$A$2:$I$100,7,FALSE),"")</f>
        <v>0</v>
      </c>
      <c r="M1292">
        <f>IFERROR(VLOOKUP(G1292,Store_Map!$A$2:$I$100,8,FALSE),"")</f>
        <v>0</v>
      </c>
      <c r="N1292">
        <f t="shared" si="180"/>
        <v>0</v>
      </c>
      <c r="O1292" t="str">
        <f t="shared" si="181"/>
        <v>PASS</v>
      </c>
      <c r="P1292" t="str">
        <f t="shared" si="182"/>
        <v>PASS</v>
      </c>
      <c r="Q1292" t="str">
        <f t="shared" si="183"/>
        <v>PASS</v>
      </c>
      <c r="R1292" t="str">
        <f t="shared" si="184"/>
        <v>PASS</v>
      </c>
      <c r="S1292" t="str">
        <f t="shared" si="185"/>
        <v>PASS</v>
      </c>
      <c r="T1292">
        <f t="shared" si="186"/>
        <v>100</v>
      </c>
      <c r="U1292" t="str">
        <f t="shared" si="187"/>
        <v>Low</v>
      </c>
      <c r="V1292" t="str">
        <f t="shared" si="188"/>
        <v>Clean</v>
      </c>
    </row>
    <row r="1293" spans="1:22" x14ac:dyDescent="0.3">
      <c r="A1293" t="str">
        <f>Raw_Data!A1293</f>
        <v>6241426</v>
      </c>
      <c r="B1293">
        <f>Raw_Data!B1293</f>
        <v>45670</v>
      </c>
      <c r="C1293" t="str">
        <f>Raw_Data!C1293</f>
        <v>MUPIROCIN 2% OINTMENT</v>
      </c>
      <c r="D1293" t="str">
        <f>Raw_Data!D1293</f>
        <v>45802011222</v>
      </c>
      <c r="E1293" t="str">
        <f>Raw_Data!E1293</f>
        <v>BYNE, EDMUND</v>
      </c>
      <c r="F1293" t="str">
        <f>Raw_Data!F1293</f>
        <v>1033186648</v>
      </c>
      <c r="G1293" t="str">
        <f>Raw_Data!H1293</f>
        <v>0</v>
      </c>
      <c r="H1293">
        <f>IFERROR(VLOOKUP(G1293,Store_Map!$A$2:$I$100,3,FALSE),"")</f>
        <v>0</v>
      </c>
      <c r="I1293">
        <f>IFERROR(VLOOKUP(G1293,Store_Map!$A$2:$I$100,4,FALSE),"")</f>
        <v>0</v>
      </c>
      <c r="J1293">
        <f>IFERROR(VLOOKUP(G1293,Store_Map!$A$2:$I$100,5,FALSE),"")</f>
        <v>0</v>
      </c>
      <c r="K1293">
        <f>IFERROR(VLOOKUP(G1293,Store_Map!$A$2:$I$100,6,FALSE),"")</f>
        <v>0</v>
      </c>
      <c r="L1293">
        <f>IFERROR(VLOOKUP(G1293,Store_Map!$A$2:$I$100,7,FALSE),"")</f>
        <v>0</v>
      </c>
      <c r="M1293">
        <f>IFERROR(VLOOKUP(G1293,Store_Map!$A$2:$I$100,8,FALSE),"")</f>
        <v>0</v>
      </c>
      <c r="N1293">
        <f t="shared" si="180"/>
        <v>0</v>
      </c>
      <c r="O1293" t="str">
        <f t="shared" si="181"/>
        <v>PASS</v>
      </c>
      <c r="P1293" t="str">
        <f t="shared" si="182"/>
        <v>PASS</v>
      </c>
      <c r="Q1293" t="str">
        <f t="shared" si="183"/>
        <v>PASS</v>
      </c>
      <c r="R1293" t="str">
        <f t="shared" si="184"/>
        <v>PASS</v>
      </c>
      <c r="S1293" t="str">
        <f t="shared" si="185"/>
        <v>PASS</v>
      </c>
      <c r="T1293">
        <f t="shared" si="186"/>
        <v>100</v>
      </c>
      <c r="U1293" t="str">
        <f t="shared" si="187"/>
        <v>Low</v>
      </c>
      <c r="V1293" t="str">
        <f t="shared" si="188"/>
        <v>Clean</v>
      </c>
    </row>
    <row r="1294" spans="1:22" x14ac:dyDescent="0.3">
      <c r="A1294" t="str">
        <f>Raw_Data!A1294</f>
        <v>6251798</v>
      </c>
      <c r="B1294">
        <f>Raw_Data!B1294</f>
        <v>45670</v>
      </c>
      <c r="C1294" t="str">
        <f>Raw_Data!C1294</f>
        <v>FLUCONAZOLE 150 MG TABLET</v>
      </c>
      <c r="D1294" t="str">
        <f>Raw_Data!D1294</f>
        <v>57237000511</v>
      </c>
      <c r="E1294" t="str">
        <f>Raw_Data!E1294</f>
        <v>GRESHAM, J. MARK</v>
      </c>
      <c r="F1294" t="str">
        <f>Raw_Data!F1294</f>
        <v>1326026618</v>
      </c>
      <c r="G1294" t="str">
        <f>Raw_Data!H1294</f>
        <v>0</v>
      </c>
      <c r="H1294">
        <f>IFERROR(VLOOKUP(G1294,Store_Map!$A$2:$I$100,3,FALSE),"")</f>
        <v>0</v>
      </c>
      <c r="I1294">
        <f>IFERROR(VLOOKUP(G1294,Store_Map!$A$2:$I$100,4,FALSE),"")</f>
        <v>0</v>
      </c>
      <c r="J1294">
        <f>IFERROR(VLOOKUP(G1294,Store_Map!$A$2:$I$100,5,FALSE),"")</f>
        <v>0</v>
      </c>
      <c r="K1294">
        <f>IFERROR(VLOOKUP(G1294,Store_Map!$A$2:$I$100,6,FALSE),"")</f>
        <v>0</v>
      </c>
      <c r="L1294">
        <f>IFERROR(VLOOKUP(G1294,Store_Map!$A$2:$I$100,7,FALSE),"")</f>
        <v>0</v>
      </c>
      <c r="M1294">
        <f>IFERROR(VLOOKUP(G1294,Store_Map!$A$2:$I$100,8,FALSE),"")</f>
        <v>0</v>
      </c>
      <c r="N1294">
        <f t="shared" si="180"/>
        <v>0</v>
      </c>
      <c r="O1294" t="str">
        <f t="shared" si="181"/>
        <v>PASS</v>
      </c>
      <c r="P1294" t="str">
        <f t="shared" si="182"/>
        <v>PASS</v>
      </c>
      <c r="Q1294" t="str">
        <f t="shared" si="183"/>
        <v>PASS</v>
      </c>
      <c r="R1294" t="str">
        <f t="shared" si="184"/>
        <v>PASS</v>
      </c>
      <c r="S1294" t="str">
        <f t="shared" si="185"/>
        <v>PASS</v>
      </c>
      <c r="T1294">
        <f t="shared" si="186"/>
        <v>100</v>
      </c>
      <c r="U1294" t="str">
        <f t="shared" si="187"/>
        <v>Low</v>
      </c>
      <c r="V1294" t="str">
        <f t="shared" si="188"/>
        <v>Clean</v>
      </c>
    </row>
    <row r="1295" spans="1:22" x14ac:dyDescent="0.3">
      <c r="A1295" t="str">
        <f>Raw_Data!A1295</f>
        <v>6232285</v>
      </c>
      <c r="B1295">
        <f>Raw_Data!B1295</f>
        <v>45670</v>
      </c>
      <c r="C1295" t="str">
        <f>Raw_Data!C1295</f>
        <v>ONDANSETRON ODT 4 MG TABLET</v>
      </c>
      <c r="D1295" t="str">
        <f>Raw_Data!D1295</f>
        <v>68462015713</v>
      </c>
      <c r="E1295" t="str">
        <f>Raw_Data!E1295</f>
        <v>GIBBS, JON</v>
      </c>
      <c r="F1295" t="str">
        <f>Raw_Data!F1295</f>
        <v>1700896156</v>
      </c>
      <c r="G1295" t="str">
        <f>Raw_Data!H1295</f>
        <v>0</v>
      </c>
      <c r="H1295">
        <f>IFERROR(VLOOKUP(G1295,Store_Map!$A$2:$I$100,3,FALSE),"")</f>
        <v>0</v>
      </c>
      <c r="I1295">
        <f>IFERROR(VLOOKUP(G1295,Store_Map!$A$2:$I$100,4,FALSE),"")</f>
        <v>0</v>
      </c>
      <c r="J1295">
        <f>IFERROR(VLOOKUP(G1295,Store_Map!$A$2:$I$100,5,FALSE),"")</f>
        <v>0</v>
      </c>
      <c r="K1295">
        <f>IFERROR(VLOOKUP(G1295,Store_Map!$A$2:$I$100,6,FALSE),"")</f>
        <v>0</v>
      </c>
      <c r="L1295">
        <f>IFERROR(VLOOKUP(G1295,Store_Map!$A$2:$I$100,7,FALSE),"")</f>
        <v>0</v>
      </c>
      <c r="M1295">
        <f>IFERROR(VLOOKUP(G1295,Store_Map!$A$2:$I$100,8,FALSE),"")</f>
        <v>0</v>
      </c>
      <c r="N1295">
        <f t="shared" si="180"/>
        <v>0</v>
      </c>
      <c r="O1295" t="str">
        <f t="shared" si="181"/>
        <v>PASS</v>
      </c>
      <c r="P1295" t="str">
        <f t="shared" si="182"/>
        <v>PASS</v>
      </c>
      <c r="Q1295" t="str">
        <f t="shared" si="183"/>
        <v>PASS</v>
      </c>
      <c r="R1295" t="str">
        <f t="shared" si="184"/>
        <v>PASS</v>
      </c>
      <c r="S1295" t="str">
        <f t="shared" si="185"/>
        <v>PASS</v>
      </c>
      <c r="T1295">
        <f t="shared" si="186"/>
        <v>100</v>
      </c>
      <c r="U1295" t="str">
        <f t="shared" si="187"/>
        <v>Low</v>
      </c>
      <c r="V1295" t="str">
        <f t="shared" si="188"/>
        <v>Clean</v>
      </c>
    </row>
    <row r="1296" spans="1:22" x14ac:dyDescent="0.3">
      <c r="A1296" t="str">
        <f>Raw_Data!A1296</f>
        <v>6251799</v>
      </c>
      <c r="B1296">
        <f>Raw_Data!B1296</f>
        <v>45670</v>
      </c>
      <c r="C1296" t="str">
        <f>Raw_Data!C1296</f>
        <v>AMLODIPINE BESYLATE 5 MG TA</v>
      </c>
      <c r="D1296" t="str">
        <f>Raw_Data!D1296</f>
        <v>69097012715</v>
      </c>
      <c r="E1296" t="str">
        <f>Raw_Data!E1296</f>
        <v>BYNE, EDMUND</v>
      </c>
      <c r="F1296" t="str">
        <f>Raw_Data!F1296</f>
        <v>1033186648</v>
      </c>
      <c r="G1296" t="str">
        <f>Raw_Data!H1296</f>
        <v>0</v>
      </c>
      <c r="H1296">
        <f>IFERROR(VLOOKUP(G1296,Store_Map!$A$2:$I$100,3,FALSE),"")</f>
        <v>0</v>
      </c>
      <c r="I1296">
        <f>IFERROR(VLOOKUP(G1296,Store_Map!$A$2:$I$100,4,FALSE),"")</f>
        <v>0</v>
      </c>
      <c r="J1296">
        <f>IFERROR(VLOOKUP(G1296,Store_Map!$A$2:$I$100,5,FALSE),"")</f>
        <v>0</v>
      </c>
      <c r="K1296">
        <f>IFERROR(VLOOKUP(G1296,Store_Map!$A$2:$I$100,6,FALSE),"")</f>
        <v>0</v>
      </c>
      <c r="L1296">
        <f>IFERROR(VLOOKUP(G1296,Store_Map!$A$2:$I$100,7,FALSE),"")</f>
        <v>0</v>
      </c>
      <c r="M1296">
        <f>IFERROR(VLOOKUP(G1296,Store_Map!$A$2:$I$100,8,FALSE),"")</f>
        <v>0</v>
      </c>
      <c r="N1296">
        <f t="shared" si="180"/>
        <v>0</v>
      </c>
      <c r="O1296" t="str">
        <f t="shared" si="181"/>
        <v>PASS</v>
      </c>
      <c r="P1296" t="str">
        <f t="shared" si="182"/>
        <v>PASS</v>
      </c>
      <c r="Q1296" t="str">
        <f t="shared" si="183"/>
        <v>PASS</v>
      </c>
      <c r="R1296" t="str">
        <f t="shared" si="184"/>
        <v>PASS</v>
      </c>
      <c r="S1296" t="str">
        <f t="shared" si="185"/>
        <v>PASS</v>
      </c>
      <c r="T1296">
        <f t="shared" si="186"/>
        <v>100</v>
      </c>
      <c r="U1296" t="str">
        <f t="shared" si="187"/>
        <v>Low</v>
      </c>
      <c r="V1296" t="str">
        <f t="shared" si="188"/>
        <v>Clean</v>
      </c>
    </row>
    <row r="1297" spans="1:22" x14ac:dyDescent="0.3">
      <c r="A1297" t="str">
        <f>Raw_Data!A1297</f>
        <v>6251801</v>
      </c>
      <c r="B1297">
        <f>Raw_Data!B1297</f>
        <v>45670</v>
      </c>
      <c r="C1297" t="str">
        <f>Raw_Data!C1297</f>
        <v>METFORMIN HCL 500 MG TABLET</v>
      </c>
      <c r="D1297" t="str">
        <f>Raw_Data!D1297</f>
        <v>68382075805</v>
      </c>
      <c r="E1297" t="str">
        <f>Raw_Data!E1297</f>
        <v>BYNE, EDMUND</v>
      </c>
      <c r="F1297" t="str">
        <f>Raw_Data!F1297</f>
        <v>1033186648</v>
      </c>
      <c r="G1297" t="str">
        <f>Raw_Data!H1297</f>
        <v>0</v>
      </c>
      <c r="H1297">
        <f>IFERROR(VLOOKUP(G1297,Store_Map!$A$2:$I$100,3,FALSE),"")</f>
        <v>0</v>
      </c>
      <c r="I1297">
        <f>IFERROR(VLOOKUP(G1297,Store_Map!$A$2:$I$100,4,FALSE),"")</f>
        <v>0</v>
      </c>
      <c r="J1297">
        <f>IFERROR(VLOOKUP(G1297,Store_Map!$A$2:$I$100,5,FALSE),"")</f>
        <v>0</v>
      </c>
      <c r="K1297">
        <f>IFERROR(VLOOKUP(G1297,Store_Map!$A$2:$I$100,6,FALSE),"")</f>
        <v>0</v>
      </c>
      <c r="L1297">
        <f>IFERROR(VLOOKUP(G1297,Store_Map!$A$2:$I$100,7,FALSE),"")</f>
        <v>0</v>
      </c>
      <c r="M1297">
        <f>IFERROR(VLOOKUP(G1297,Store_Map!$A$2:$I$100,8,FALSE),"")</f>
        <v>0</v>
      </c>
      <c r="N1297">
        <f t="shared" si="180"/>
        <v>0</v>
      </c>
      <c r="O1297" t="str">
        <f t="shared" si="181"/>
        <v>PASS</v>
      </c>
      <c r="P1297" t="str">
        <f t="shared" si="182"/>
        <v>PASS</v>
      </c>
      <c r="Q1297" t="str">
        <f t="shared" si="183"/>
        <v>PASS</v>
      </c>
      <c r="R1297" t="str">
        <f t="shared" si="184"/>
        <v>PASS</v>
      </c>
      <c r="S1297" t="str">
        <f t="shared" si="185"/>
        <v>PASS</v>
      </c>
      <c r="T1297">
        <f t="shared" si="186"/>
        <v>100</v>
      </c>
      <c r="U1297" t="str">
        <f t="shared" si="187"/>
        <v>Low</v>
      </c>
      <c r="V1297" t="str">
        <f t="shared" si="188"/>
        <v>Clean</v>
      </c>
    </row>
    <row r="1298" spans="1:22" x14ac:dyDescent="0.3">
      <c r="A1298" t="str">
        <f>Raw_Data!A1298</f>
        <v>6251802</v>
      </c>
      <c r="B1298">
        <f>Raw_Data!B1298</f>
        <v>45670</v>
      </c>
      <c r="C1298" t="str">
        <f>Raw_Data!C1298</f>
        <v>*FLUCONAZOLE 150 MG TABLET</v>
      </c>
      <c r="D1298" t="str">
        <f>Raw_Data!D1298</f>
        <v>57237000511</v>
      </c>
      <c r="E1298" t="str">
        <f>Raw_Data!E1298</f>
        <v>Ali, Usman</v>
      </c>
      <c r="F1298" t="str">
        <f>Raw_Data!F1298</f>
        <v>1245612084</v>
      </c>
      <c r="G1298" t="str">
        <f>Raw_Data!H1298</f>
        <v>0</v>
      </c>
      <c r="H1298">
        <f>IFERROR(VLOOKUP(G1298,Store_Map!$A$2:$I$100,3,FALSE),"")</f>
        <v>0</v>
      </c>
      <c r="I1298">
        <f>IFERROR(VLOOKUP(G1298,Store_Map!$A$2:$I$100,4,FALSE),"")</f>
        <v>0</v>
      </c>
      <c r="J1298">
        <f>IFERROR(VLOOKUP(G1298,Store_Map!$A$2:$I$100,5,FALSE),"")</f>
        <v>0</v>
      </c>
      <c r="K1298">
        <f>IFERROR(VLOOKUP(G1298,Store_Map!$A$2:$I$100,6,FALSE),"")</f>
        <v>0</v>
      </c>
      <c r="L1298">
        <f>IFERROR(VLOOKUP(G1298,Store_Map!$A$2:$I$100,7,FALSE),"")</f>
        <v>0</v>
      </c>
      <c r="M1298">
        <f>IFERROR(VLOOKUP(G1298,Store_Map!$A$2:$I$100,8,FALSE),"")</f>
        <v>0</v>
      </c>
      <c r="N1298">
        <f t="shared" si="180"/>
        <v>0</v>
      </c>
      <c r="O1298" t="str">
        <f t="shared" si="181"/>
        <v>PASS</v>
      </c>
      <c r="P1298" t="str">
        <f t="shared" si="182"/>
        <v>PASS</v>
      </c>
      <c r="Q1298" t="str">
        <f t="shared" si="183"/>
        <v>PASS</v>
      </c>
      <c r="R1298" t="str">
        <f t="shared" si="184"/>
        <v>PASS</v>
      </c>
      <c r="S1298" t="str">
        <f t="shared" si="185"/>
        <v>PASS</v>
      </c>
      <c r="T1298">
        <f t="shared" si="186"/>
        <v>100</v>
      </c>
      <c r="U1298" t="str">
        <f t="shared" si="187"/>
        <v>Low</v>
      </c>
      <c r="V1298" t="str">
        <f t="shared" si="188"/>
        <v>Clean</v>
      </c>
    </row>
    <row r="1299" spans="1:22" x14ac:dyDescent="0.3">
      <c r="A1299" t="str">
        <f>Raw_Data!A1299</f>
        <v>6251804</v>
      </c>
      <c r="B1299">
        <f>Raw_Data!B1299</f>
        <v>45670</v>
      </c>
      <c r="C1299" t="str">
        <f>Raw_Data!C1299</f>
        <v>HYDROXYZINE HCL 10 MG TABLE</v>
      </c>
      <c r="D1299" t="str">
        <f>Raw_Data!D1299</f>
        <v>23155050001</v>
      </c>
      <c r="E1299" t="str">
        <f>Raw_Data!E1299</f>
        <v>FORD, JAMES</v>
      </c>
      <c r="F1299" t="str">
        <f>Raw_Data!F1299</f>
        <v>1033117684</v>
      </c>
      <c r="G1299" t="str">
        <f>Raw_Data!H1299</f>
        <v>0</v>
      </c>
      <c r="H1299">
        <f>IFERROR(VLOOKUP(G1299,Store_Map!$A$2:$I$100,3,FALSE),"")</f>
        <v>0</v>
      </c>
      <c r="I1299">
        <f>IFERROR(VLOOKUP(G1299,Store_Map!$A$2:$I$100,4,FALSE),"")</f>
        <v>0</v>
      </c>
      <c r="J1299">
        <f>IFERROR(VLOOKUP(G1299,Store_Map!$A$2:$I$100,5,FALSE),"")</f>
        <v>0</v>
      </c>
      <c r="K1299">
        <f>IFERROR(VLOOKUP(G1299,Store_Map!$A$2:$I$100,6,FALSE),"")</f>
        <v>0</v>
      </c>
      <c r="L1299">
        <f>IFERROR(VLOOKUP(G1299,Store_Map!$A$2:$I$100,7,FALSE),"")</f>
        <v>0</v>
      </c>
      <c r="M1299">
        <f>IFERROR(VLOOKUP(G1299,Store_Map!$A$2:$I$100,8,FALSE),"")</f>
        <v>0</v>
      </c>
      <c r="N1299">
        <f t="shared" si="180"/>
        <v>0</v>
      </c>
      <c r="O1299" t="str">
        <f t="shared" si="181"/>
        <v>PASS</v>
      </c>
      <c r="P1299" t="str">
        <f t="shared" si="182"/>
        <v>PASS</v>
      </c>
      <c r="Q1299" t="str">
        <f t="shared" si="183"/>
        <v>PASS</v>
      </c>
      <c r="R1299" t="str">
        <f t="shared" si="184"/>
        <v>PASS</v>
      </c>
      <c r="S1299" t="str">
        <f t="shared" si="185"/>
        <v>PASS</v>
      </c>
      <c r="T1299">
        <f t="shared" si="186"/>
        <v>100</v>
      </c>
      <c r="U1299" t="str">
        <f t="shared" si="187"/>
        <v>Low</v>
      </c>
      <c r="V1299" t="str">
        <f t="shared" si="188"/>
        <v>Clean</v>
      </c>
    </row>
    <row r="1300" spans="1:22" x14ac:dyDescent="0.3">
      <c r="A1300" t="str">
        <f>Raw_Data!A1300</f>
        <v>6239264</v>
      </c>
      <c r="B1300">
        <f>Raw_Data!B1300</f>
        <v>45670</v>
      </c>
      <c r="C1300" t="str">
        <f>Raw_Data!C1300</f>
        <v>AMLODIPINE BESYLATE 10 MG T</v>
      </c>
      <c r="D1300" t="str">
        <f>Raw_Data!D1300</f>
        <v>29300039810</v>
      </c>
      <c r="E1300" t="str">
        <f>Raw_Data!E1300</f>
        <v>BYNE, EDMUND</v>
      </c>
      <c r="F1300" t="str">
        <f>Raw_Data!F1300</f>
        <v>1033186648</v>
      </c>
      <c r="G1300" t="str">
        <f>Raw_Data!H1300</f>
        <v>0</v>
      </c>
      <c r="H1300">
        <f>IFERROR(VLOOKUP(G1300,Store_Map!$A$2:$I$100,3,FALSE),"")</f>
        <v>0</v>
      </c>
      <c r="I1300">
        <f>IFERROR(VLOOKUP(G1300,Store_Map!$A$2:$I$100,4,FALSE),"")</f>
        <v>0</v>
      </c>
      <c r="J1300">
        <f>IFERROR(VLOOKUP(G1300,Store_Map!$A$2:$I$100,5,FALSE),"")</f>
        <v>0</v>
      </c>
      <c r="K1300">
        <f>IFERROR(VLOOKUP(G1300,Store_Map!$A$2:$I$100,6,FALSE),"")</f>
        <v>0</v>
      </c>
      <c r="L1300">
        <f>IFERROR(VLOOKUP(G1300,Store_Map!$A$2:$I$100,7,FALSE),"")</f>
        <v>0</v>
      </c>
      <c r="M1300">
        <f>IFERROR(VLOOKUP(G1300,Store_Map!$A$2:$I$100,8,FALSE),"")</f>
        <v>0</v>
      </c>
      <c r="N1300">
        <f t="shared" si="180"/>
        <v>0</v>
      </c>
      <c r="O1300" t="str">
        <f t="shared" si="181"/>
        <v>PASS</v>
      </c>
      <c r="P1300" t="str">
        <f t="shared" si="182"/>
        <v>PASS</v>
      </c>
      <c r="Q1300" t="str">
        <f t="shared" si="183"/>
        <v>PASS</v>
      </c>
      <c r="R1300" t="str">
        <f t="shared" si="184"/>
        <v>PASS</v>
      </c>
      <c r="S1300" t="str">
        <f t="shared" si="185"/>
        <v>PASS</v>
      </c>
      <c r="T1300">
        <f t="shared" si="186"/>
        <v>100</v>
      </c>
      <c r="U1300" t="str">
        <f t="shared" si="187"/>
        <v>Low</v>
      </c>
      <c r="V1300" t="str">
        <f t="shared" si="188"/>
        <v>Clean</v>
      </c>
    </row>
    <row r="1301" spans="1:22" x14ac:dyDescent="0.3">
      <c r="A1301" t="str">
        <f>Raw_Data!A1301</f>
        <v>6246422</v>
      </c>
      <c r="B1301">
        <f>Raw_Data!B1301</f>
        <v>45670</v>
      </c>
      <c r="C1301" t="str">
        <f>Raw_Data!C1301</f>
        <v>ATENOLOL 50 MG TABLET</v>
      </c>
      <c r="D1301" t="str">
        <f>Raw_Data!D1301</f>
        <v>68382002310</v>
      </c>
      <c r="E1301" t="str">
        <f>Raw_Data!E1301</f>
        <v>BYNE, EDMUND</v>
      </c>
      <c r="F1301" t="str">
        <f>Raw_Data!F1301</f>
        <v>1033186648</v>
      </c>
      <c r="G1301" t="str">
        <f>Raw_Data!H1301</f>
        <v>0</v>
      </c>
      <c r="H1301">
        <f>IFERROR(VLOOKUP(G1301,Store_Map!$A$2:$I$100,3,FALSE),"")</f>
        <v>0</v>
      </c>
      <c r="I1301">
        <f>IFERROR(VLOOKUP(G1301,Store_Map!$A$2:$I$100,4,FALSE),"")</f>
        <v>0</v>
      </c>
      <c r="J1301">
        <f>IFERROR(VLOOKUP(G1301,Store_Map!$A$2:$I$100,5,FALSE),"")</f>
        <v>0</v>
      </c>
      <c r="K1301">
        <f>IFERROR(VLOOKUP(G1301,Store_Map!$A$2:$I$100,6,FALSE),"")</f>
        <v>0</v>
      </c>
      <c r="L1301">
        <f>IFERROR(VLOOKUP(G1301,Store_Map!$A$2:$I$100,7,FALSE),"")</f>
        <v>0</v>
      </c>
      <c r="M1301">
        <f>IFERROR(VLOOKUP(G1301,Store_Map!$A$2:$I$100,8,FALSE),"")</f>
        <v>0</v>
      </c>
      <c r="N1301">
        <f t="shared" si="180"/>
        <v>0</v>
      </c>
      <c r="O1301" t="str">
        <f t="shared" si="181"/>
        <v>PASS</v>
      </c>
      <c r="P1301" t="str">
        <f t="shared" si="182"/>
        <v>PASS</v>
      </c>
      <c r="Q1301" t="str">
        <f t="shared" si="183"/>
        <v>PASS</v>
      </c>
      <c r="R1301" t="str">
        <f t="shared" si="184"/>
        <v>PASS</v>
      </c>
      <c r="S1301" t="str">
        <f t="shared" si="185"/>
        <v>PASS</v>
      </c>
      <c r="T1301">
        <f t="shared" si="186"/>
        <v>100</v>
      </c>
      <c r="U1301" t="str">
        <f t="shared" si="187"/>
        <v>Low</v>
      </c>
      <c r="V1301" t="str">
        <f t="shared" si="188"/>
        <v>Clean</v>
      </c>
    </row>
    <row r="1302" spans="1:22" x14ac:dyDescent="0.3">
      <c r="A1302" t="str">
        <f>Raw_Data!A1302</f>
        <v>6239265</v>
      </c>
      <c r="B1302">
        <f>Raw_Data!B1302</f>
        <v>45670</v>
      </c>
      <c r="C1302" t="str">
        <f>Raw_Data!C1302</f>
        <v>BENAZEPRIL HCL 40 MG TABLET</v>
      </c>
      <c r="D1302" t="str">
        <f>Raw_Data!D1302</f>
        <v>43547033810</v>
      </c>
      <c r="E1302" t="str">
        <f>Raw_Data!E1302</f>
        <v>BYNE, EDMUND</v>
      </c>
      <c r="F1302" t="str">
        <f>Raw_Data!F1302</f>
        <v>1033186648</v>
      </c>
      <c r="G1302" t="str">
        <f>Raw_Data!H1302</f>
        <v>0</v>
      </c>
      <c r="H1302">
        <f>IFERROR(VLOOKUP(G1302,Store_Map!$A$2:$I$100,3,FALSE),"")</f>
        <v>0</v>
      </c>
      <c r="I1302">
        <f>IFERROR(VLOOKUP(G1302,Store_Map!$A$2:$I$100,4,FALSE),"")</f>
        <v>0</v>
      </c>
      <c r="J1302">
        <f>IFERROR(VLOOKUP(G1302,Store_Map!$A$2:$I$100,5,FALSE),"")</f>
        <v>0</v>
      </c>
      <c r="K1302">
        <f>IFERROR(VLOOKUP(G1302,Store_Map!$A$2:$I$100,6,FALSE),"")</f>
        <v>0</v>
      </c>
      <c r="L1302">
        <f>IFERROR(VLOOKUP(G1302,Store_Map!$A$2:$I$100,7,FALSE),"")</f>
        <v>0</v>
      </c>
      <c r="M1302">
        <f>IFERROR(VLOOKUP(G1302,Store_Map!$A$2:$I$100,8,FALSE),"")</f>
        <v>0</v>
      </c>
      <c r="N1302">
        <f t="shared" si="180"/>
        <v>0</v>
      </c>
      <c r="O1302" t="str">
        <f t="shared" si="181"/>
        <v>PASS</v>
      </c>
      <c r="P1302" t="str">
        <f t="shared" si="182"/>
        <v>PASS</v>
      </c>
      <c r="Q1302" t="str">
        <f t="shared" si="183"/>
        <v>PASS</v>
      </c>
      <c r="R1302" t="str">
        <f t="shared" si="184"/>
        <v>PASS</v>
      </c>
      <c r="S1302" t="str">
        <f t="shared" si="185"/>
        <v>PASS</v>
      </c>
      <c r="T1302">
        <f t="shared" si="186"/>
        <v>100</v>
      </c>
      <c r="U1302" t="str">
        <f t="shared" si="187"/>
        <v>Low</v>
      </c>
      <c r="V1302" t="str">
        <f t="shared" si="188"/>
        <v>Clean</v>
      </c>
    </row>
    <row r="1303" spans="1:22" x14ac:dyDescent="0.3">
      <c r="A1303" t="str">
        <f>Raw_Data!A1303</f>
        <v>6239266</v>
      </c>
      <c r="B1303">
        <f>Raw_Data!B1303</f>
        <v>45670</v>
      </c>
      <c r="C1303" t="str">
        <f>Raw_Data!C1303</f>
        <v>ESOMEPRAZOLE MAG DR 40 MG C</v>
      </c>
      <c r="D1303" t="str">
        <f>Raw_Data!D1303</f>
        <v>65862078490</v>
      </c>
      <c r="E1303" t="str">
        <f>Raw_Data!E1303</f>
        <v>BYNE, EDMUND</v>
      </c>
      <c r="F1303" t="str">
        <f>Raw_Data!F1303</f>
        <v>1033186648</v>
      </c>
      <c r="G1303" t="str">
        <f>Raw_Data!H1303</f>
        <v>0</v>
      </c>
      <c r="H1303">
        <f>IFERROR(VLOOKUP(G1303,Store_Map!$A$2:$I$100,3,FALSE),"")</f>
        <v>0</v>
      </c>
      <c r="I1303">
        <f>IFERROR(VLOOKUP(G1303,Store_Map!$A$2:$I$100,4,FALSE),"")</f>
        <v>0</v>
      </c>
      <c r="J1303">
        <f>IFERROR(VLOOKUP(G1303,Store_Map!$A$2:$I$100,5,FALSE),"")</f>
        <v>0</v>
      </c>
      <c r="K1303">
        <f>IFERROR(VLOOKUP(G1303,Store_Map!$A$2:$I$100,6,FALSE),"")</f>
        <v>0</v>
      </c>
      <c r="L1303">
        <f>IFERROR(VLOOKUP(G1303,Store_Map!$A$2:$I$100,7,FALSE),"")</f>
        <v>0</v>
      </c>
      <c r="M1303">
        <f>IFERROR(VLOOKUP(G1303,Store_Map!$A$2:$I$100,8,FALSE),"")</f>
        <v>0</v>
      </c>
      <c r="N1303">
        <f t="shared" si="180"/>
        <v>0</v>
      </c>
      <c r="O1303" t="str">
        <f t="shared" si="181"/>
        <v>PASS</v>
      </c>
      <c r="P1303" t="str">
        <f t="shared" si="182"/>
        <v>PASS</v>
      </c>
      <c r="Q1303" t="str">
        <f t="shared" si="183"/>
        <v>PASS</v>
      </c>
      <c r="R1303" t="str">
        <f t="shared" si="184"/>
        <v>PASS</v>
      </c>
      <c r="S1303" t="str">
        <f t="shared" si="185"/>
        <v>PASS</v>
      </c>
      <c r="T1303">
        <f t="shared" si="186"/>
        <v>100</v>
      </c>
      <c r="U1303" t="str">
        <f t="shared" si="187"/>
        <v>Low</v>
      </c>
      <c r="V1303" t="str">
        <f t="shared" si="188"/>
        <v>Clean</v>
      </c>
    </row>
    <row r="1304" spans="1:22" x14ac:dyDescent="0.3">
      <c r="A1304" t="str">
        <f>Raw_Data!A1304</f>
        <v>6251818</v>
      </c>
      <c r="B1304">
        <f>Raw_Data!B1304</f>
        <v>45670</v>
      </c>
      <c r="C1304" t="str">
        <f>Raw_Data!C1304</f>
        <v>NITROFURANTOIN MONO-MCR 100</v>
      </c>
      <c r="D1304" t="str">
        <f>Raw_Data!D1304</f>
        <v>47781030301</v>
      </c>
      <c r="E1304" t="str">
        <f>Raw_Data!E1304</f>
        <v>GRESHAM, J. MARK</v>
      </c>
      <c r="F1304" t="str">
        <f>Raw_Data!F1304</f>
        <v>1326026618</v>
      </c>
      <c r="G1304" t="str">
        <f>Raw_Data!H1304</f>
        <v>0</v>
      </c>
      <c r="H1304">
        <f>IFERROR(VLOOKUP(G1304,Store_Map!$A$2:$I$100,3,FALSE),"")</f>
        <v>0</v>
      </c>
      <c r="I1304">
        <f>IFERROR(VLOOKUP(G1304,Store_Map!$A$2:$I$100,4,FALSE),"")</f>
        <v>0</v>
      </c>
      <c r="J1304">
        <f>IFERROR(VLOOKUP(G1304,Store_Map!$A$2:$I$100,5,FALSE),"")</f>
        <v>0</v>
      </c>
      <c r="K1304">
        <f>IFERROR(VLOOKUP(G1304,Store_Map!$A$2:$I$100,6,FALSE),"")</f>
        <v>0</v>
      </c>
      <c r="L1304">
        <f>IFERROR(VLOOKUP(G1304,Store_Map!$A$2:$I$100,7,FALSE),"")</f>
        <v>0</v>
      </c>
      <c r="M1304">
        <f>IFERROR(VLOOKUP(G1304,Store_Map!$A$2:$I$100,8,FALSE),"")</f>
        <v>0</v>
      </c>
      <c r="N1304">
        <f t="shared" si="180"/>
        <v>0</v>
      </c>
      <c r="O1304" t="str">
        <f t="shared" si="181"/>
        <v>PASS</v>
      </c>
      <c r="P1304" t="str">
        <f t="shared" si="182"/>
        <v>PASS</v>
      </c>
      <c r="Q1304" t="str">
        <f t="shared" si="183"/>
        <v>PASS</v>
      </c>
      <c r="R1304" t="str">
        <f t="shared" si="184"/>
        <v>PASS</v>
      </c>
      <c r="S1304" t="str">
        <f t="shared" si="185"/>
        <v>PASS</v>
      </c>
      <c r="T1304">
        <f t="shared" si="186"/>
        <v>100</v>
      </c>
      <c r="U1304" t="str">
        <f t="shared" si="187"/>
        <v>Low</v>
      </c>
      <c r="V1304" t="str">
        <f t="shared" si="188"/>
        <v>Clean</v>
      </c>
    </row>
    <row r="1305" spans="1:22" x14ac:dyDescent="0.3">
      <c r="A1305" t="str">
        <f>Raw_Data!A1305</f>
        <v>6251676</v>
      </c>
      <c r="B1305">
        <f>Raw_Data!B1305</f>
        <v>45670</v>
      </c>
      <c r="C1305" t="str">
        <f>Raw_Data!C1305</f>
        <v>LEVOTHYROXINE 200 MCG TABLE</v>
      </c>
      <c r="D1305" t="str">
        <f>Raw_Data!D1305</f>
        <v>69238184001</v>
      </c>
      <c r="E1305" t="str">
        <f>Raw_Data!E1305</f>
        <v>Uhunmwangho, Charity</v>
      </c>
      <c r="F1305" t="str">
        <f>Raw_Data!F1305</f>
        <v>1326210493</v>
      </c>
      <c r="G1305" t="str">
        <f>Raw_Data!H1305</f>
        <v>0</v>
      </c>
      <c r="H1305">
        <f>IFERROR(VLOOKUP(G1305,Store_Map!$A$2:$I$100,3,FALSE),"")</f>
        <v>0</v>
      </c>
      <c r="I1305">
        <f>IFERROR(VLOOKUP(G1305,Store_Map!$A$2:$I$100,4,FALSE),"")</f>
        <v>0</v>
      </c>
      <c r="J1305">
        <f>IFERROR(VLOOKUP(G1305,Store_Map!$A$2:$I$100,5,FALSE),"")</f>
        <v>0</v>
      </c>
      <c r="K1305">
        <f>IFERROR(VLOOKUP(G1305,Store_Map!$A$2:$I$100,6,FALSE),"")</f>
        <v>0</v>
      </c>
      <c r="L1305">
        <f>IFERROR(VLOOKUP(G1305,Store_Map!$A$2:$I$100,7,FALSE),"")</f>
        <v>0</v>
      </c>
      <c r="M1305">
        <f>IFERROR(VLOOKUP(G1305,Store_Map!$A$2:$I$100,8,FALSE),"")</f>
        <v>0</v>
      </c>
      <c r="N1305">
        <f t="shared" si="180"/>
        <v>0</v>
      </c>
      <c r="O1305" t="str">
        <f t="shared" si="181"/>
        <v>PASS</v>
      </c>
      <c r="P1305" t="str">
        <f t="shared" si="182"/>
        <v>PASS</v>
      </c>
      <c r="Q1305" t="str">
        <f t="shared" si="183"/>
        <v>PASS</v>
      </c>
      <c r="R1305" t="str">
        <f t="shared" si="184"/>
        <v>PASS</v>
      </c>
      <c r="S1305" t="str">
        <f t="shared" si="185"/>
        <v>PASS</v>
      </c>
      <c r="T1305">
        <f t="shared" si="186"/>
        <v>100</v>
      </c>
      <c r="U1305" t="str">
        <f t="shared" si="187"/>
        <v>Low</v>
      </c>
      <c r="V1305" t="str">
        <f t="shared" si="188"/>
        <v>Clean</v>
      </c>
    </row>
    <row r="1306" spans="1:22" x14ac:dyDescent="0.3">
      <c r="A1306" t="str">
        <f>Raw_Data!A1306</f>
        <v>6247373</v>
      </c>
      <c r="B1306">
        <f>Raw_Data!B1306</f>
        <v>45670</v>
      </c>
      <c r="C1306" t="str">
        <f>Raw_Data!C1306</f>
        <v>AMLODIPINE BESYLATE 2.5 MG</v>
      </c>
      <c r="D1306" t="str">
        <f>Raw_Data!D1306</f>
        <v>69097012605</v>
      </c>
      <c r="E1306" t="str">
        <f>Raw_Data!E1306</f>
        <v>GRESHAM, J. MARK</v>
      </c>
      <c r="F1306" t="str">
        <f>Raw_Data!F1306</f>
        <v>1326026618</v>
      </c>
      <c r="G1306" t="str">
        <f>Raw_Data!H1306</f>
        <v>0</v>
      </c>
      <c r="H1306">
        <f>IFERROR(VLOOKUP(G1306,Store_Map!$A$2:$I$100,3,FALSE),"")</f>
        <v>0</v>
      </c>
      <c r="I1306">
        <f>IFERROR(VLOOKUP(G1306,Store_Map!$A$2:$I$100,4,FALSE),"")</f>
        <v>0</v>
      </c>
      <c r="J1306">
        <f>IFERROR(VLOOKUP(G1306,Store_Map!$A$2:$I$100,5,FALSE),"")</f>
        <v>0</v>
      </c>
      <c r="K1306">
        <f>IFERROR(VLOOKUP(G1306,Store_Map!$A$2:$I$100,6,FALSE),"")</f>
        <v>0</v>
      </c>
      <c r="L1306">
        <f>IFERROR(VLOOKUP(G1306,Store_Map!$A$2:$I$100,7,FALSE),"")</f>
        <v>0</v>
      </c>
      <c r="M1306">
        <f>IFERROR(VLOOKUP(G1306,Store_Map!$A$2:$I$100,8,FALSE),"")</f>
        <v>0</v>
      </c>
      <c r="N1306">
        <f t="shared" si="180"/>
        <v>0</v>
      </c>
      <c r="O1306" t="str">
        <f t="shared" si="181"/>
        <v>PASS</v>
      </c>
      <c r="P1306" t="str">
        <f t="shared" si="182"/>
        <v>PASS</v>
      </c>
      <c r="Q1306" t="str">
        <f t="shared" si="183"/>
        <v>PASS</v>
      </c>
      <c r="R1306" t="str">
        <f t="shared" si="184"/>
        <v>PASS</v>
      </c>
      <c r="S1306" t="str">
        <f t="shared" si="185"/>
        <v>PASS</v>
      </c>
      <c r="T1306">
        <f t="shared" si="186"/>
        <v>100</v>
      </c>
      <c r="U1306" t="str">
        <f t="shared" si="187"/>
        <v>Low</v>
      </c>
      <c r="V1306" t="str">
        <f t="shared" si="188"/>
        <v>Clean</v>
      </c>
    </row>
    <row r="1307" spans="1:22" x14ac:dyDescent="0.3">
      <c r="A1307" t="str">
        <f>Raw_Data!A1307</f>
        <v>6251819</v>
      </c>
      <c r="B1307">
        <f>Raw_Data!B1307</f>
        <v>45670</v>
      </c>
      <c r="C1307" t="str">
        <f>Raw_Data!C1307</f>
        <v>FLUOXETINE HCL 20 MG CAPSUL</v>
      </c>
      <c r="D1307" t="str">
        <f>Raw_Data!D1307</f>
        <v>65862019301</v>
      </c>
      <c r="E1307" t="str">
        <f>Raw_Data!E1307</f>
        <v>FORD, JAMES</v>
      </c>
      <c r="F1307" t="str">
        <f>Raw_Data!F1307</f>
        <v>1033117684</v>
      </c>
      <c r="G1307" t="str">
        <f>Raw_Data!H1307</f>
        <v>0</v>
      </c>
      <c r="H1307">
        <f>IFERROR(VLOOKUP(G1307,Store_Map!$A$2:$I$100,3,FALSE),"")</f>
        <v>0</v>
      </c>
      <c r="I1307">
        <f>IFERROR(VLOOKUP(G1307,Store_Map!$A$2:$I$100,4,FALSE),"")</f>
        <v>0</v>
      </c>
      <c r="J1307">
        <f>IFERROR(VLOOKUP(G1307,Store_Map!$A$2:$I$100,5,FALSE),"")</f>
        <v>0</v>
      </c>
      <c r="K1307">
        <f>IFERROR(VLOOKUP(G1307,Store_Map!$A$2:$I$100,6,FALSE),"")</f>
        <v>0</v>
      </c>
      <c r="L1307">
        <f>IFERROR(VLOOKUP(G1307,Store_Map!$A$2:$I$100,7,FALSE),"")</f>
        <v>0</v>
      </c>
      <c r="M1307">
        <f>IFERROR(VLOOKUP(G1307,Store_Map!$A$2:$I$100,8,FALSE),"")</f>
        <v>0</v>
      </c>
      <c r="N1307">
        <f t="shared" si="180"/>
        <v>0</v>
      </c>
      <c r="O1307" t="str">
        <f t="shared" si="181"/>
        <v>PASS</v>
      </c>
      <c r="P1307" t="str">
        <f t="shared" si="182"/>
        <v>PASS</v>
      </c>
      <c r="Q1307" t="str">
        <f t="shared" si="183"/>
        <v>PASS</v>
      </c>
      <c r="R1307" t="str">
        <f t="shared" si="184"/>
        <v>PASS</v>
      </c>
      <c r="S1307" t="str">
        <f t="shared" si="185"/>
        <v>PASS</v>
      </c>
      <c r="T1307">
        <f t="shared" si="186"/>
        <v>100</v>
      </c>
      <c r="U1307" t="str">
        <f t="shared" si="187"/>
        <v>Low</v>
      </c>
      <c r="V1307" t="str">
        <f t="shared" si="188"/>
        <v>Clean</v>
      </c>
    </row>
    <row r="1308" spans="1:22" x14ac:dyDescent="0.3">
      <c r="A1308" t="str">
        <f>Raw_Data!A1308</f>
        <v>6233280</v>
      </c>
      <c r="B1308">
        <f>Raw_Data!B1308</f>
        <v>45670</v>
      </c>
      <c r="C1308" t="str">
        <f>Raw_Data!C1308</f>
        <v>AMLODIPINE BESYLATE 5 MG TA</v>
      </c>
      <c r="D1308" t="str">
        <f>Raw_Data!D1308</f>
        <v>69097012715</v>
      </c>
      <c r="E1308" t="str">
        <f>Raw_Data!E1308</f>
        <v>BYNE, EDMUND</v>
      </c>
      <c r="F1308" t="str">
        <f>Raw_Data!F1308</f>
        <v>1033186648</v>
      </c>
      <c r="G1308" t="str">
        <f>Raw_Data!H1308</f>
        <v>0</v>
      </c>
      <c r="H1308">
        <f>IFERROR(VLOOKUP(G1308,Store_Map!$A$2:$I$100,3,FALSE),"")</f>
        <v>0</v>
      </c>
      <c r="I1308">
        <f>IFERROR(VLOOKUP(G1308,Store_Map!$A$2:$I$100,4,FALSE),"")</f>
        <v>0</v>
      </c>
      <c r="J1308">
        <f>IFERROR(VLOOKUP(G1308,Store_Map!$A$2:$I$100,5,FALSE),"")</f>
        <v>0</v>
      </c>
      <c r="K1308">
        <f>IFERROR(VLOOKUP(G1308,Store_Map!$A$2:$I$100,6,FALSE),"")</f>
        <v>0</v>
      </c>
      <c r="L1308">
        <f>IFERROR(VLOOKUP(G1308,Store_Map!$A$2:$I$100,7,FALSE),"")</f>
        <v>0</v>
      </c>
      <c r="M1308">
        <f>IFERROR(VLOOKUP(G1308,Store_Map!$A$2:$I$100,8,FALSE),"")</f>
        <v>0</v>
      </c>
      <c r="N1308">
        <f t="shared" si="180"/>
        <v>0</v>
      </c>
      <c r="O1308" t="str">
        <f t="shared" si="181"/>
        <v>PASS</v>
      </c>
      <c r="P1308" t="str">
        <f t="shared" si="182"/>
        <v>PASS</v>
      </c>
      <c r="Q1308" t="str">
        <f t="shared" si="183"/>
        <v>PASS</v>
      </c>
      <c r="R1308" t="str">
        <f t="shared" si="184"/>
        <v>PASS</v>
      </c>
      <c r="S1308" t="str">
        <f t="shared" si="185"/>
        <v>PASS</v>
      </c>
      <c r="T1308">
        <f t="shared" si="186"/>
        <v>100</v>
      </c>
      <c r="U1308" t="str">
        <f t="shared" si="187"/>
        <v>Low</v>
      </c>
      <c r="V1308" t="str">
        <f t="shared" si="188"/>
        <v>Clean</v>
      </c>
    </row>
    <row r="1309" spans="1:22" x14ac:dyDescent="0.3">
      <c r="A1309" t="str">
        <f>Raw_Data!A1309</f>
        <v>4010826</v>
      </c>
      <c r="B1309">
        <f>Raw_Data!B1309</f>
        <v>45670</v>
      </c>
      <c r="C1309" t="str">
        <f>Raw_Data!C1309</f>
        <v>PHENTERMINE 37.5 MG TABLET</v>
      </c>
      <c r="D1309" t="str">
        <f>Raw_Data!D1309</f>
        <v>10702002501</v>
      </c>
      <c r="E1309" t="str">
        <f>Raw_Data!E1309</f>
        <v>YASIN, NURA</v>
      </c>
      <c r="F1309" t="str">
        <f>Raw_Data!F1309</f>
        <v>1265518567</v>
      </c>
      <c r="G1309" t="str">
        <f>Raw_Data!H1309</f>
        <v>0</v>
      </c>
      <c r="H1309">
        <f>IFERROR(VLOOKUP(G1309,Store_Map!$A$2:$I$100,3,FALSE),"")</f>
        <v>0</v>
      </c>
      <c r="I1309">
        <f>IFERROR(VLOOKUP(G1309,Store_Map!$A$2:$I$100,4,FALSE),"")</f>
        <v>0</v>
      </c>
      <c r="J1309">
        <f>IFERROR(VLOOKUP(G1309,Store_Map!$A$2:$I$100,5,FALSE),"")</f>
        <v>0</v>
      </c>
      <c r="K1309">
        <f>IFERROR(VLOOKUP(G1309,Store_Map!$A$2:$I$100,6,FALSE),"")</f>
        <v>0</v>
      </c>
      <c r="L1309">
        <f>IFERROR(VLOOKUP(G1309,Store_Map!$A$2:$I$100,7,FALSE),"")</f>
        <v>0</v>
      </c>
      <c r="M1309">
        <f>IFERROR(VLOOKUP(G1309,Store_Map!$A$2:$I$100,8,FALSE),"")</f>
        <v>0</v>
      </c>
      <c r="N1309">
        <f t="shared" si="180"/>
        <v>0</v>
      </c>
      <c r="O1309" t="str">
        <f t="shared" si="181"/>
        <v>PASS</v>
      </c>
      <c r="P1309" t="str">
        <f t="shared" si="182"/>
        <v>PASS</v>
      </c>
      <c r="Q1309" t="str">
        <f t="shared" si="183"/>
        <v>PASS</v>
      </c>
      <c r="R1309" t="str">
        <f t="shared" si="184"/>
        <v>PASS</v>
      </c>
      <c r="S1309" t="str">
        <f t="shared" si="185"/>
        <v>PASS</v>
      </c>
      <c r="T1309">
        <f t="shared" si="186"/>
        <v>100</v>
      </c>
      <c r="U1309" t="str">
        <f t="shared" si="187"/>
        <v>Low</v>
      </c>
      <c r="V1309" t="str">
        <f t="shared" si="188"/>
        <v>Clean</v>
      </c>
    </row>
    <row r="1310" spans="1:22" x14ac:dyDescent="0.3">
      <c r="A1310" t="str">
        <f>Raw_Data!A1310</f>
        <v>6249707</v>
      </c>
      <c r="B1310">
        <f>Raw_Data!B1310</f>
        <v>45670</v>
      </c>
      <c r="C1310" t="str">
        <f>Raw_Data!C1310</f>
        <v>TRIAMCINOLONE 0.5% CREAM</v>
      </c>
      <c r="D1310" t="str">
        <f>Raw_Data!D1310</f>
        <v>45802006535</v>
      </c>
      <c r="E1310" t="str">
        <f>Raw_Data!E1310</f>
        <v>GIBBS, JON</v>
      </c>
      <c r="F1310" t="str">
        <f>Raw_Data!F1310</f>
        <v>1700896156</v>
      </c>
      <c r="G1310" t="str">
        <f>Raw_Data!H1310</f>
        <v>0</v>
      </c>
      <c r="H1310">
        <f>IFERROR(VLOOKUP(G1310,Store_Map!$A$2:$I$100,3,FALSE),"")</f>
        <v>0</v>
      </c>
      <c r="I1310">
        <f>IFERROR(VLOOKUP(G1310,Store_Map!$A$2:$I$100,4,FALSE),"")</f>
        <v>0</v>
      </c>
      <c r="J1310">
        <f>IFERROR(VLOOKUP(G1310,Store_Map!$A$2:$I$100,5,FALSE),"")</f>
        <v>0</v>
      </c>
      <c r="K1310">
        <f>IFERROR(VLOOKUP(G1310,Store_Map!$A$2:$I$100,6,FALSE),"")</f>
        <v>0</v>
      </c>
      <c r="L1310">
        <f>IFERROR(VLOOKUP(G1310,Store_Map!$A$2:$I$100,7,FALSE),"")</f>
        <v>0</v>
      </c>
      <c r="M1310">
        <f>IFERROR(VLOOKUP(G1310,Store_Map!$A$2:$I$100,8,FALSE),"")</f>
        <v>0</v>
      </c>
      <c r="N1310">
        <f t="shared" si="180"/>
        <v>0</v>
      </c>
      <c r="O1310" t="str">
        <f t="shared" si="181"/>
        <v>PASS</v>
      </c>
      <c r="P1310" t="str">
        <f t="shared" si="182"/>
        <v>PASS</v>
      </c>
      <c r="Q1310" t="str">
        <f t="shared" si="183"/>
        <v>PASS</v>
      </c>
      <c r="R1310" t="str">
        <f t="shared" si="184"/>
        <v>PASS</v>
      </c>
      <c r="S1310" t="str">
        <f t="shared" si="185"/>
        <v>PASS</v>
      </c>
      <c r="T1310">
        <f t="shared" si="186"/>
        <v>100</v>
      </c>
      <c r="U1310" t="str">
        <f t="shared" si="187"/>
        <v>Low</v>
      </c>
      <c r="V1310" t="str">
        <f t="shared" si="188"/>
        <v>Clean</v>
      </c>
    </row>
    <row r="1311" spans="1:22" x14ac:dyDescent="0.3">
      <c r="A1311" t="str">
        <f>Raw_Data!A1311</f>
        <v>6245239</v>
      </c>
      <c r="B1311">
        <f>Raw_Data!B1311</f>
        <v>45670</v>
      </c>
      <c r="C1311" t="str">
        <f>Raw_Data!C1311</f>
        <v>CLOPIDOGREL 75 MG TABLET</v>
      </c>
      <c r="D1311" t="str">
        <f>Raw_Data!D1311</f>
        <v>55111019605</v>
      </c>
      <c r="E1311" t="str">
        <f>Raw_Data!E1311</f>
        <v>BYNE, EDMUND</v>
      </c>
      <c r="F1311" t="str">
        <f>Raw_Data!F1311</f>
        <v>1033186648</v>
      </c>
      <c r="G1311" t="str">
        <f>Raw_Data!H1311</f>
        <v>0</v>
      </c>
      <c r="H1311">
        <f>IFERROR(VLOOKUP(G1311,Store_Map!$A$2:$I$100,3,FALSE),"")</f>
        <v>0</v>
      </c>
      <c r="I1311">
        <f>IFERROR(VLOOKUP(G1311,Store_Map!$A$2:$I$100,4,FALSE),"")</f>
        <v>0</v>
      </c>
      <c r="J1311">
        <f>IFERROR(VLOOKUP(G1311,Store_Map!$A$2:$I$100,5,FALSE),"")</f>
        <v>0</v>
      </c>
      <c r="K1311">
        <f>IFERROR(VLOOKUP(G1311,Store_Map!$A$2:$I$100,6,FALSE),"")</f>
        <v>0</v>
      </c>
      <c r="L1311">
        <f>IFERROR(VLOOKUP(G1311,Store_Map!$A$2:$I$100,7,FALSE),"")</f>
        <v>0</v>
      </c>
      <c r="M1311">
        <f>IFERROR(VLOOKUP(G1311,Store_Map!$A$2:$I$100,8,FALSE),"")</f>
        <v>0</v>
      </c>
      <c r="N1311">
        <f t="shared" si="180"/>
        <v>0</v>
      </c>
      <c r="O1311" t="str">
        <f t="shared" si="181"/>
        <v>PASS</v>
      </c>
      <c r="P1311" t="str">
        <f t="shared" si="182"/>
        <v>PASS</v>
      </c>
      <c r="Q1311" t="str">
        <f t="shared" si="183"/>
        <v>PASS</v>
      </c>
      <c r="R1311" t="str">
        <f t="shared" si="184"/>
        <v>PASS</v>
      </c>
      <c r="S1311" t="str">
        <f t="shared" si="185"/>
        <v>PASS</v>
      </c>
      <c r="T1311">
        <f t="shared" si="186"/>
        <v>100</v>
      </c>
      <c r="U1311" t="str">
        <f t="shared" si="187"/>
        <v>Low</v>
      </c>
      <c r="V1311" t="str">
        <f t="shared" si="188"/>
        <v>Clean</v>
      </c>
    </row>
    <row r="1312" spans="1:22" x14ac:dyDescent="0.3">
      <c r="A1312" t="str">
        <f>Raw_Data!A1312</f>
        <v>6245238</v>
      </c>
      <c r="B1312">
        <f>Raw_Data!B1312</f>
        <v>45670</v>
      </c>
      <c r="C1312" t="str">
        <f>Raw_Data!C1312</f>
        <v>ATORVASTATIN 40 MG TABLET</v>
      </c>
      <c r="D1312" t="str">
        <f>Raw_Data!D1312</f>
        <v>67877051310</v>
      </c>
      <c r="E1312" t="str">
        <f>Raw_Data!E1312</f>
        <v>BYNE, EDMUND</v>
      </c>
      <c r="F1312" t="str">
        <f>Raw_Data!F1312</f>
        <v>1033186648</v>
      </c>
      <c r="G1312" t="str">
        <f>Raw_Data!H1312</f>
        <v>0</v>
      </c>
      <c r="H1312">
        <f>IFERROR(VLOOKUP(G1312,Store_Map!$A$2:$I$100,3,FALSE),"")</f>
        <v>0</v>
      </c>
      <c r="I1312">
        <f>IFERROR(VLOOKUP(G1312,Store_Map!$A$2:$I$100,4,FALSE),"")</f>
        <v>0</v>
      </c>
      <c r="J1312">
        <f>IFERROR(VLOOKUP(G1312,Store_Map!$A$2:$I$100,5,FALSE),"")</f>
        <v>0</v>
      </c>
      <c r="K1312">
        <f>IFERROR(VLOOKUP(G1312,Store_Map!$A$2:$I$100,6,FALSE),"")</f>
        <v>0</v>
      </c>
      <c r="L1312">
        <f>IFERROR(VLOOKUP(G1312,Store_Map!$A$2:$I$100,7,FALSE),"")</f>
        <v>0</v>
      </c>
      <c r="M1312">
        <f>IFERROR(VLOOKUP(G1312,Store_Map!$A$2:$I$100,8,FALSE),"")</f>
        <v>0</v>
      </c>
      <c r="N1312">
        <f t="shared" si="180"/>
        <v>0</v>
      </c>
      <c r="O1312" t="str">
        <f t="shared" si="181"/>
        <v>PASS</v>
      </c>
      <c r="P1312" t="str">
        <f t="shared" si="182"/>
        <v>PASS</v>
      </c>
      <c r="Q1312" t="str">
        <f t="shared" si="183"/>
        <v>PASS</v>
      </c>
      <c r="R1312" t="str">
        <f t="shared" si="184"/>
        <v>PASS</v>
      </c>
      <c r="S1312" t="str">
        <f t="shared" si="185"/>
        <v>PASS</v>
      </c>
      <c r="T1312">
        <f t="shared" si="186"/>
        <v>100</v>
      </c>
      <c r="U1312" t="str">
        <f t="shared" si="187"/>
        <v>Low</v>
      </c>
      <c r="V1312" t="str">
        <f t="shared" si="188"/>
        <v>Clean</v>
      </c>
    </row>
    <row r="1313" spans="1:22" x14ac:dyDescent="0.3">
      <c r="A1313" t="str">
        <f>Raw_Data!A1313</f>
        <v>6247776</v>
      </c>
      <c r="B1313">
        <f>Raw_Data!B1313</f>
        <v>45670</v>
      </c>
      <c r="C1313" t="str">
        <f>Raw_Data!C1313</f>
        <v>MIRTAZAPINE 30 MG TABLET</v>
      </c>
      <c r="D1313" t="str">
        <f>Raw_Data!D1313</f>
        <v>13107000334</v>
      </c>
      <c r="E1313" t="str">
        <f>Raw_Data!E1313</f>
        <v>STEINER, DAVID</v>
      </c>
      <c r="F1313" t="str">
        <f>Raw_Data!F1313</f>
        <v>1972508802</v>
      </c>
      <c r="G1313" t="str">
        <f>Raw_Data!H1313</f>
        <v>0</v>
      </c>
      <c r="H1313">
        <f>IFERROR(VLOOKUP(G1313,Store_Map!$A$2:$I$100,3,FALSE),"")</f>
        <v>0</v>
      </c>
      <c r="I1313">
        <f>IFERROR(VLOOKUP(G1313,Store_Map!$A$2:$I$100,4,FALSE),"")</f>
        <v>0</v>
      </c>
      <c r="J1313">
        <f>IFERROR(VLOOKUP(G1313,Store_Map!$A$2:$I$100,5,FALSE),"")</f>
        <v>0</v>
      </c>
      <c r="K1313">
        <f>IFERROR(VLOOKUP(G1313,Store_Map!$A$2:$I$100,6,FALSE),"")</f>
        <v>0</v>
      </c>
      <c r="L1313">
        <f>IFERROR(VLOOKUP(G1313,Store_Map!$A$2:$I$100,7,FALSE),"")</f>
        <v>0</v>
      </c>
      <c r="M1313">
        <f>IFERROR(VLOOKUP(G1313,Store_Map!$A$2:$I$100,8,FALSE),"")</f>
        <v>0</v>
      </c>
      <c r="N1313">
        <f t="shared" si="180"/>
        <v>0</v>
      </c>
      <c r="O1313" t="str">
        <f t="shared" si="181"/>
        <v>PASS</v>
      </c>
      <c r="P1313" t="str">
        <f t="shared" si="182"/>
        <v>PASS</v>
      </c>
      <c r="Q1313" t="str">
        <f t="shared" si="183"/>
        <v>PASS</v>
      </c>
      <c r="R1313" t="str">
        <f t="shared" si="184"/>
        <v>PASS</v>
      </c>
      <c r="S1313" t="str">
        <f t="shared" si="185"/>
        <v>PASS</v>
      </c>
      <c r="T1313">
        <f t="shared" si="186"/>
        <v>100</v>
      </c>
      <c r="U1313" t="str">
        <f t="shared" si="187"/>
        <v>Low</v>
      </c>
      <c r="V1313" t="str">
        <f t="shared" si="188"/>
        <v>Clean</v>
      </c>
    </row>
    <row r="1314" spans="1:22" x14ac:dyDescent="0.3">
      <c r="A1314" t="str">
        <f>Raw_Data!A1314</f>
        <v>6251821</v>
      </c>
      <c r="B1314">
        <f>Raw_Data!B1314</f>
        <v>45670</v>
      </c>
      <c r="C1314" t="str">
        <f>Raw_Data!C1314</f>
        <v>VITAMIN D3 125 MCG CAPSULE</v>
      </c>
      <c r="D1314" t="str">
        <f>Raw_Data!D1314</f>
        <v>80681013100</v>
      </c>
      <c r="E1314" t="str">
        <f>Raw_Data!E1314</f>
        <v>BYNE, EDMUND</v>
      </c>
      <c r="F1314" t="str">
        <f>Raw_Data!F1314</f>
        <v>1033186648</v>
      </c>
      <c r="G1314" t="str">
        <f>Raw_Data!H1314</f>
        <v>0</v>
      </c>
      <c r="H1314">
        <f>IFERROR(VLOOKUP(G1314,Store_Map!$A$2:$I$100,3,FALSE),"")</f>
        <v>0</v>
      </c>
      <c r="I1314">
        <f>IFERROR(VLOOKUP(G1314,Store_Map!$A$2:$I$100,4,FALSE),"")</f>
        <v>0</v>
      </c>
      <c r="J1314">
        <f>IFERROR(VLOOKUP(G1314,Store_Map!$A$2:$I$100,5,FALSE),"")</f>
        <v>0</v>
      </c>
      <c r="K1314">
        <f>IFERROR(VLOOKUP(G1314,Store_Map!$A$2:$I$100,6,FALSE),"")</f>
        <v>0</v>
      </c>
      <c r="L1314">
        <f>IFERROR(VLOOKUP(G1314,Store_Map!$A$2:$I$100,7,FALSE),"")</f>
        <v>0</v>
      </c>
      <c r="M1314">
        <f>IFERROR(VLOOKUP(G1314,Store_Map!$A$2:$I$100,8,FALSE),"")</f>
        <v>0</v>
      </c>
      <c r="N1314">
        <f t="shared" si="180"/>
        <v>0</v>
      </c>
      <c r="O1314" t="str">
        <f t="shared" si="181"/>
        <v>PASS</v>
      </c>
      <c r="P1314" t="str">
        <f t="shared" si="182"/>
        <v>PASS</v>
      </c>
      <c r="Q1314" t="str">
        <f t="shared" si="183"/>
        <v>PASS</v>
      </c>
      <c r="R1314" t="str">
        <f t="shared" si="184"/>
        <v>PASS</v>
      </c>
      <c r="S1314" t="str">
        <f t="shared" si="185"/>
        <v>PASS</v>
      </c>
      <c r="T1314">
        <f t="shared" si="186"/>
        <v>100</v>
      </c>
      <c r="U1314" t="str">
        <f t="shared" si="187"/>
        <v>Low</v>
      </c>
      <c r="V1314" t="str">
        <f t="shared" si="188"/>
        <v>Clean</v>
      </c>
    </row>
    <row r="1315" spans="1:22" x14ac:dyDescent="0.3">
      <c r="A1315" t="str">
        <f>Raw_Data!A1315</f>
        <v>6251822</v>
      </c>
      <c r="B1315">
        <f>Raw_Data!B1315</f>
        <v>45670</v>
      </c>
      <c r="C1315" t="str">
        <f>Raw_Data!C1315</f>
        <v>TRAZODONE 50 MG TABLET</v>
      </c>
      <c r="D1315" t="str">
        <f>Raw_Data!D1315</f>
        <v>50111056002</v>
      </c>
      <c r="E1315" t="str">
        <f>Raw_Data!E1315</f>
        <v>BYNE, EDMUND</v>
      </c>
      <c r="F1315" t="str">
        <f>Raw_Data!F1315</f>
        <v>1033186648</v>
      </c>
      <c r="G1315" t="str">
        <f>Raw_Data!H1315</f>
        <v>0</v>
      </c>
      <c r="H1315">
        <f>IFERROR(VLOOKUP(G1315,Store_Map!$A$2:$I$100,3,FALSE),"")</f>
        <v>0</v>
      </c>
      <c r="I1315">
        <f>IFERROR(VLOOKUP(G1315,Store_Map!$A$2:$I$100,4,FALSE),"")</f>
        <v>0</v>
      </c>
      <c r="J1315">
        <f>IFERROR(VLOOKUP(G1315,Store_Map!$A$2:$I$100,5,FALSE),"")</f>
        <v>0</v>
      </c>
      <c r="K1315">
        <f>IFERROR(VLOOKUP(G1315,Store_Map!$A$2:$I$100,6,FALSE),"")</f>
        <v>0</v>
      </c>
      <c r="L1315">
        <f>IFERROR(VLOOKUP(G1315,Store_Map!$A$2:$I$100,7,FALSE),"")</f>
        <v>0</v>
      </c>
      <c r="M1315">
        <f>IFERROR(VLOOKUP(G1315,Store_Map!$A$2:$I$100,8,FALSE),"")</f>
        <v>0</v>
      </c>
      <c r="N1315">
        <f t="shared" si="180"/>
        <v>0</v>
      </c>
      <c r="O1315" t="str">
        <f t="shared" si="181"/>
        <v>PASS</v>
      </c>
      <c r="P1315" t="str">
        <f t="shared" si="182"/>
        <v>PASS</v>
      </c>
      <c r="Q1315" t="str">
        <f t="shared" si="183"/>
        <v>PASS</v>
      </c>
      <c r="R1315" t="str">
        <f t="shared" si="184"/>
        <v>PASS</v>
      </c>
      <c r="S1315" t="str">
        <f t="shared" si="185"/>
        <v>PASS</v>
      </c>
      <c r="T1315">
        <f t="shared" si="186"/>
        <v>100</v>
      </c>
      <c r="U1315" t="str">
        <f t="shared" si="187"/>
        <v>Low</v>
      </c>
      <c r="V1315" t="str">
        <f t="shared" si="188"/>
        <v>Clean</v>
      </c>
    </row>
    <row r="1316" spans="1:22" x14ac:dyDescent="0.3">
      <c r="A1316" t="str">
        <f>Raw_Data!A1316</f>
        <v>6251823</v>
      </c>
      <c r="B1316">
        <f>Raw_Data!B1316</f>
        <v>45670</v>
      </c>
      <c r="C1316" t="str">
        <f>Raw_Data!C1316</f>
        <v>HYDROXYZINE PAM 25 MG CAP</v>
      </c>
      <c r="D1316" t="str">
        <f>Raw_Data!D1316</f>
        <v>555032304</v>
      </c>
      <c r="E1316" t="str">
        <f>Raw_Data!E1316</f>
        <v>BYNE, EDMUND</v>
      </c>
      <c r="F1316" t="str">
        <f>Raw_Data!F1316</f>
        <v>1033186648</v>
      </c>
      <c r="G1316" t="str">
        <f>Raw_Data!H1316</f>
        <v>0</v>
      </c>
      <c r="H1316">
        <f>IFERROR(VLOOKUP(G1316,Store_Map!$A$2:$I$100,3,FALSE),"")</f>
        <v>0</v>
      </c>
      <c r="I1316">
        <f>IFERROR(VLOOKUP(G1316,Store_Map!$A$2:$I$100,4,FALSE),"")</f>
        <v>0</v>
      </c>
      <c r="J1316">
        <f>IFERROR(VLOOKUP(G1316,Store_Map!$A$2:$I$100,5,FALSE),"")</f>
        <v>0</v>
      </c>
      <c r="K1316">
        <f>IFERROR(VLOOKUP(G1316,Store_Map!$A$2:$I$100,6,FALSE),"")</f>
        <v>0</v>
      </c>
      <c r="L1316">
        <f>IFERROR(VLOOKUP(G1316,Store_Map!$A$2:$I$100,7,FALSE),"")</f>
        <v>0</v>
      </c>
      <c r="M1316">
        <f>IFERROR(VLOOKUP(G1316,Store_Map!$A$2:$I$100,8,FALSE),"")</f>
        <v>0</v>
      </c>
      <c r="N1316">
        <f t="shared" si="180"/>
        <v>0</v>
      </c>
      <c r="O1316" t="str">
        <f t="shared" si="181"/>
        <v>PASS</v>
      </c>
      <c r="P1316" t="str">
        <f t="shared" si="182"/>
        <v>REVIEW</v>
      </c>
      <c r="Q1316" t="str">
        <f t="shared" si="183"/>
        <v>PASS</v>
      </c>
      <c r="R1316" t="str">
        <f t="shared" si="184"/>
        <v>PASS</v>
      </c>
      <c r="S1316" t="str">
        <f t="shared" si="185"/>
        <v>REVIEW</v>
      </c>
      <c r="T1316">
        <f t="shared" si="186"/>
        <v>90</v>
      </c>
      <c r="U1316" t="str">
        <f t="shared" si="187"/>
        <v>Low</v>
      </c>
      <c r="V1316" t="str">
        <f t="shared" si="188"/>
        <v>Invalid NDC</v>
      </c>
    </row>
    <row r="1317" spans="1:22" x14ac:dyDescent="0.3">
      <c r="A1317" t="str">
        <f>Raw_Data!A1317</f>
        <v>6251824</v>
      </c>
      <c r="B1317">
        <f>Raw_Data!B1317</f>
        <v>45670</v>
      </c>
      <c r="C1317" t="str">
        <f>Raw_Data!C1317</f>
        <v>LOSARTAN-HCTZ 100-12.5 MG T</v>
      </c>
      <c r="D1317" t="str">
        <f>Raw_Data!D1317</f>
        <v>65862046990</v>
      </c>
      <c r="E1317" t="str">
        <f>Raw_Data!E1317</f>
        <v>BYNE, EDMUND</v>
      </c>
      <c r="F1317" t="str">
        <f>Raw_Data!F1317</f>
        <v>1033186648</v>
      </c>
      <c r="G1317" t="str">
        <f>Raw_Data!H1317</f>
        <v>0</v>
      </c>
      <c r="H1317">
        <f>IFERROR(VLOOKUP(G1317,Store_Map!$A$2:$I$100,3,FALSE),"")</f>
        <v>0</v>
      </c>
      <c r="I1317">
        <f>IFERROR(VLOOKUP(G1317,Store_Map!$A$2:$I$100,4,FALSE),"")</f>
        <v>0</v>
      </c>
      <c r="J1317">
        <f>IFERROR(VLOOKUP(G1317,Store_Map!$A$2:$I$100,5,FALSE),"")</f>
        <v>0</v>
      </c>
      <c r="K1317">
        <f>IFERROR(VLOOKUP(G1317,Store_Map!$A$2:$I$100,6,FALSE),"")</f>
        <v>0</v>
      </c>
      <c r="L1317">
        <f>IFERROR(VLOOKUP(G1317,Store_Map!$A$2:$I$100,7,FALSE),"")</f>
        <v>0</v>
      </c>
      <c r="M1317">
        <f>IFERROR(VLOOKUP(G1317,Store_Map!$A$2:$I$100,8,FALSE),"")</f>
        <v>0</v>
      </c>
      <c r="N1317">
        <f t="shared" si="180"/>
        <v>0</v>
      </c>
      <c r="O1317" t="str">
        <f t="shared" si="181"/>
        <v>PASS</v>
      </c>
      <c r="P1317" t="str">
        <f t="shared" si="182"/>
        <v>PASS</v>
      </c>
      <c r="Q1317" t="str">
        <f t="shared" si="183"/>
        <v>PASS</v>
      </c>
      <c r="R1317" t="str">
        <f t="shared" si="184"/>
        <v>PASS</v>
      </c>
      <c r="S1317" t="str">
        <f t="shared" si="185"/>
        <v>PASS</v>
      </c>
      <c r="T1317">
        <f t="shared" si="186"/>
        <v>100</v>
      </c>
      <c r="U1317" t="str">
        <f t="shared" si="187"/>
        <v>Low</v>
      </c>
      <c r="V1317" t="str">
        <f t="shared" si="188"/>
        <v>Clean</v>
      </c>
    </row>
    <row r="1318" spans="1:22" x14ac:dyDescent="0.3">
      <c r="A1318" t="str">
        <f>Raw_Data!A1318</f>
        <v>6251825</v>
      </c>
      <c r="B1318">
        <f>Raw_Data!B1318</f>
        <v>45670</v>
      </c>
      <c r="C1318" t="str">
        <f>Raw_Data!C1318</f>
        <v>OMEPRAZOLE DR 20 MG CAPSULE</v>
      </c>
      <c r="D1318" t="str">
        <f>Raw_Data!D1318</f>
        <v>68382041205</v>
      </c>
      <c r="E1318" t="str">
        <f>Raw_Data!E1318</f>
        <v>BYNE, EDMUND</v>
      </c>
      <c r="F1318" t="str">
        <f>Raw_Data!F1318</f>
        <v>1033186648</v>
      </c>
      <c r="G1318" t="str">
        <f>Raw_Data!H1318</f>
        <v>0</v>
      </c>
      <c r="H1318">
        <f>IFERROR(VLOOKUP(G1318,Store_Map!$A$2:$I$100,3,FALSE),"")</f>
        <v>0</v>
      </c>
      <c r="I1318">
        <f>IFERROR(VLOOKUP(G1318,Store_Map!$A$2:$I$100,4,FALSE),"")</f>
        <v>0</v>
      </c>
      <c r="J1318">
        <f>IFERROR(VLOOKUP(G1318,Store_Map!$A$2:$I$100,5,FALSE),"")</f>
        <v>0</v>
      </c>
      <c r="K1318">
        <f>IFERROR(VLOOKUP(G1318,Store_Map!$A$2:$I$100,6,FALSE),"")</f>
        <v>0</v>
      </c>
      <c r="L1318">
        <f>IFERROR(VLOOKUP(G1318,Store_Map!$A$2:$I$100,7,FALSE),"")</f>
        <v>0</v>
      </c>
      <c r="M1318">
        <f>IFERROR(VLOOKUP(G1318,Store_Map!$A$2:$I$100,8,FALSE),"")</f>
        <v>0</v>
      </c>
      <c r="N1318">
        <f t="shared" si="180"/>
        <v>0</v>
      </c>
      <c r="O1318" t="str">
        <f t="shared" si="181"/>
        <v>PASS</v>
      </c>
      <c r="P1318" t="str">
        <f t="shared" si="182"/>
        <v>PASS</v>
      </c>
      <c r="Q1318" t="str">
        <f t="shared" si="183"/>
        <v>PASS</v>
      </c>
      <c r="R1318" t="str">
        <f t="shared" si="184"/>
        <v>PASS</v>
      </c>
      <c r="S1318" t="str">
        <f t="shared" si="185"/>
        <v>PASS</v>
      </c>
      <c r="T1318">
        <f t="shared" si="186"/>
        <v>100</v>
      </c>
      <c r="U1318" t="str">
        <f t="shared" si="187"/>
        <v>Low</v>
      </c>
      <c r="V1318" t="str">
        <f t="shared" si="188"/>
        <v>Clean</v>
      </c>
    </row>
    <row r="1319" spans="1:22" x14ac:dyDescent="0.3">
      <c r="A1319" t="str">
        <f>Raw_Data!A1319</f>
        <v>6251826</v>
      </c>
      <c r="B1319">
        <f>Raw_Data!B1319</f>
        <v>45670</v>
      </c>
      <c r="C1319" t="str">
        <f>Raw_Data!C1319</f>
        <v>PRAVASTATIN SODIUM 40 MG TA</v>
      </c>
      <c r="D1319" t="str">
        <f>Raw_Data!D1319</f>
        <v>93720298</v>
      </c>
      <c r="E1319" t="str">
        <f>Raw_Data!E1319</f>
        <v>BYNE, EDMUND</v>
      </c>
      <c r="F1319" t="str">
        <f>Raw_Data!F1319</f>
        <v>1033186648</v>
      </c>
      <c r="G1319" t="str">
        <f>Raw_Data!H1319</f>
        <v>0</v>
      </c>
      <c r="H1319">
        <f>IFERROR(VLOOKUP(G1319,Store_Map!$A$2:$I$100,3,FALSE),"")</f>
        <v>0</v>
      </c>
      <c r="I1319">
        <f>IFERROR(VLOOKUP(G1319,Store_Map!$A$2:$I$100,4,FALSE),"")</f>
        <v>0</v>
      </c>
      <c r="J1319">
        <f>IFERROR(VLOOKUP(G1319,Store_Map!$A$2:$I$100,5,FALSE),"")</f>
        <v>0</v>
      </c>
      <c r="K1319">
        <f>IFERROR(VLOOKUP(G1319,Store_Map!$A$2:$I$100,6,FALSE),"")</f>
        <v>0</v>
      </c>
      <c r="L1319">
        <f>IFERROR(VLOOKUP(G1319,Store_Map!$A$2:$I$100,7,FALSE),"")</f>
        <v>0</v>
      </c>
      <c r="M1319">
        <f>IFERROR(VLOOKUP(G1319,Store_Map!$A$2:$I$100,8,FALSE),"")</f>
        <v>0</v>
      </c>
      <c r="N1319">
        <f t="shared" si="180"/>
        <v>0</v>
      </c>
      <c r="O1319" t="str">
        <f t="shared" si="181"/>
        <v>PASS</v>
      </c>
      <c r="P1319" t="str">
        <f t="shared" si="182"/>
        <v>REVIEW</v>
      </c>
      <c r="Q1319" t="str">
        <f t="shared" si="183"/>
        <v>PASS</v>
      </c>
      <c r="R1319" t="str">
        <f t="shared" si="184"/>
        <v>PASS</v>
      </c>
      <c r="S1319" t="str">
        <f t="shared" si="185"/>
        <v>REVIEW</v>
      </c>
      <c r="T1319">
        <f t="shared" si="186"/>
        <v>90</v>
      </c>
      <c r="U1319" t="str">
        <f t="shared" si="187"/>
        <v>Low</v>
      </c>
      <c r="V1319" t="str">
        <f t="shared" si="188"/>
        <v>Invalid NDC</v>
      </c>
    </row>
    <row r="1320" spans="1:22" x14ac:dyDescent="0.3">
      <c r="A1320" t="str">
        <f>Raw_Data!A1320</f>
        <v>6251827</v>
      </c>
      <c r="B1320">
        <f>Raw_Data!B1320</f>
        <v>45670</v>
      </c>
      <c r="C1320" t="str">
        <f>Raw_Data!C1320</f>
        <v>SILDENAFIL 100 MG TABLET</v>
      </c>
      <c r="D1320" t="str">
        <f>Raw_Data!D1320</f>
        <v>27241006903</v>
      </c>
      <c r="E1320" t="str">
        <f>Raw_Data!E1320</f>
        <v>BYNE, EDMUND</v>
      </c>
      <c r="F1320" t="str">
        <f>Raw_Data!F1320</f>
        <v>1033186648</v>
      </c>
      <c r="G1320" t="str">
        <f>Raw_Data!H1320</f>
        <v>0</v>
      </c>
      <c r="H1320">
        <f>IFERROR(VLOOKUP(G1320,Store_Map!$A$2:$I$100,3,FALSE),"")</f>
        <v>0</v>
      </c>
      <c r="I1320">
        <f>IFERROR(VLOOKUP(G1320,Store_Map!$A$2:$I$100,4,FALSE),"")</f>
        <v>0</v>
      </c>
      <c r="J1320">
        <f>IFERROR(VLOOKUP(G1320,Store_Map!$A$2:$I$100,5,FALSE),"")</f>
        <v>0</v>
      </c>
      <c r="K1320">
        <f>IFERROR(VLOOKUP(G1320,Store_Map!$A$2:$I$100,6,FALSE),"")</f>
        <v>0</v>
      </c>
      <c r="L1320">
        <f>IFERROR(VLOOKUP(G1320,Store_Map!$A$2:$I$100,7,FALSE),"")</f>
        <v>0</v>
      </c>
      <c r="M1320">
        <f>IFERROR(VLOOKUP(G1320,Store_Map!$A$2:$I$100,8,FALSE),"")</f>
        <v>0</v>
      </c>
      <c r="N1320">
        <f t="shared" si="180"/>
        <v>0</v>
      </c>
      <c r="O1320" t="str">
        <f t="shared" si="181"/>
        <v>PASS</v>
      </c>
      <c r="P1320" t="str">
        <f t="shared" si="182"/>
        <v>PASS</v>
      </c>
      <c r="Q1320" t="str">
        <f t="shared" si="183"/>
        <v>PASS</v>
      </c>
      <c r="R1320" t="str">
        <f t="shared" si="184"/>
        <v>PASS</v>
      </c>
      <c r="S1320" t="str">
        <f t="shared" si="185"/>
        <v>PASS</v>
      </c>
      <c r="T1320">
        <f t="shared" si="186"/>
        <v>100</v>
      </c>
      <c r="U1320" t="str">
        <f t="shared" si="187"/>
        <v>Low</v>
      </c>
      <c r="V1320" t="str">
        <f t="shared" si="188"/>
        <v>Clean</v>
      </c>
    </row>
    <row r="1321" spans="1:22" x14ac:dyDescent="0.3">
      <c r="A1321" t="str">
        <f>Raw_Data!A1321</f>
        <v>6251828</v>
      </c>
      <c r="B1321">
        <f>Raw_Data!B1321</f>
        <v>45670</v>
      </c>
      <c r="C1321" t="str">
        <f>Raw_Data!C1321</f>
        <v>ATORVASTATIN 20 MG TABLET</v>
      </c>
      <c r="D1321" t="str">
        <f>Raw_Data!D1321</f>
        <v>60505257908</v>
      </c>
      <c r="E1321" t="str">
        <f>Raw_Data!E1321</f>
        <v>GIBBS, JON</v>
      </c>
      <c r="F1321" t="str">
        <f>Raw_Data!F1321</f>
        <v>1700896156</v>
      </c>
      <c r="G1321" t="str">
        <f>Raw_Data!H1321</f>
        <v>0</v>
      </c>
      <c r="H1321">
        <f>IFERROR(VLOOKUP(G1321,Store_Map!$A$2:$I$100,3,FALSE),"")</f>
        <v>0</v>
      </c>
      <c r="I1321">
        <f>IFERROR(VLOOKUP(G1321,Store_Map!$A$2:$I$100,4,FALSE),"")</f>
        <v>0</v>
      </c>
      <c r="J1321">
        <f>IFERROR(VLOOKUP(G1321,Store_Map!$A$2:$I$100,5,FALSE),"")</f>
        <v>0</v>
      </c>
      <c r="K1321">
        <f>IFERROR(VLOOKUP(G1321,Store_Map!$A$2:$I$100,6,FALSE),"")</f>
        <v>0</v>
      </c>
      <c r="L1321">
        <f>IFERROR(VLOOKUP(G1321,Store_Map!$A$2:$I$100,7,FALSE),"")</f>
        <v>0</v>
      </c>
      <c r="M1321">
        <f>IFERROR(VLOOKUP(G1321,Store_Map!$A$2:$I$100,8,FALSE),"")</f>
        <v>0</v>
      </c>
      <c r="N1321">
        <f t="shared" si="180"/>
        <v>0</v>
      </c>
      <c r="O1321" t="str">
        <f t="shared" si="181"/>
        <v>PASS</v>
      </c>
      <c r="P1321" t="str">
        <f t="shared" si="182"/>
        <v>PASS</v>
      </c>
      <c r="Q1321" t="str">
        <f t="shared" si="183"/>
        <v>PASS</v>
      </c>
      <c r="R1321" t="str">
        <f t="shared" si="184"/>
        <v>PASS</v>
      </c>
      <c r="S1321" t="str">
        <f t="shared" si="185"/>
        <v>PASS</v>
      </c>
      <c r="T1321">
        <f t="shared" si="186"/>
        <v>100</v>
      </c>
      <c r="U1321" t="str">
        <f t="shared" si="187"/>
        <v>Low</v>
      </c>
      <c r="V1321" t="str">
        <f t="shared" si="188"/>
        <v>Clean</v>
      </c>
    </row>
    <row r="1322" spans="1:22" x14ac:dyDescent="0.3">
      <c r="A1322" t="str">
        <f>Raw_Data!A1322</f>
        <v>6251829</v>
      </c>
      <c r="B1322">
        <f>Raw_Data!B1322</f>
        <v>45670</v>
      </c>
      <c r="C1322" t="str">
        <f>Raw_Data!C1322</f>
        <v>KETOCONAZOLE 2% SHAMPOO</v>
      </c>
      <c r="D1322" t="str">
        <f>Raw_Data!D1322</f>
        <v>45802046564</v>
      </c>
      <c r="E1322" t="str">
        <f>Raw_Data!E1322</f>
        <v>THAKORE, MORGAN</v>
      </c>
      <c r="F1322" t="str">
        <f>Raw_Data!F1322</f>
        <v>1770875130</v>
      </c>
      <c r="G1322" t="str">
        <f>Raw_Data!H1322</f>
        <v>0</v>
      </c>
      <c r="H1322">
        <f>IFERROR(VLOOKUP(G1322,Store_Map!$A$2:$I$100,3,FALSE),"")</f>
        <v>0</v>
      </c>
      <c r="I1322">
        <f>IFERROR(VLOOKUP(G1322,Store_Map!$A$2:$I$100,4,FALSE),"")</f>
        <v>0</v>
      </c>
      <c r="J1322">
        <f>IFERROR(VLOOKUP(G1322,Store_Map!$A$2:$I$100,5,FALSE),"")</f>
        <v>0</v>
      </c>
      <c r="K1322">
        <f>IFERROR(VLOOKUP(G1322,Store_Map!$A$2:$I$100,6,FALSE),"")</f>
        <v>0</v>
      </c>
      <c r="L1322">
        <f>IFERROR(VLOOKUP(G1322,Store_Map!$A$2:$I$100,7,FALSE),"")</f>
        <v>0</v>
      </c>
      <c r="M1322">
        <f>IFERROR(VLOOKUP(G1322,Store_Map!$A$2:$I$100,8,FALSE),"")</f>
        <v>0</v>
      </c>
      <c r="N1322">
        <f t="shared" si="180"/>
        <v>0</v>
      </c>
      <c r="O1322" t="str">
        <f t="shared" si="181"/>
        <v>PASS</v>
      </c>
      <c r="P1322" t="str">
        <f t="shared" si="182"/>
        <v>PASS</v>
      </c>
      <c r="Q1322" t="str">
        <f t="shared" si="183"/>
        <v>PASS</v>
      </c>
      <c r="R1322" t="str">
        <f t="shared" si="184"/>
        <v>PASS</v>
      </c>
      <c r="S1322" t="str">
        <f t="shared" si="185"/>
        <v>PASS</v>
      </c>
      <c r="T1322">
        <f t="shared" si="186"/>
        <v>100</v>
      </c>
      <c r="U1322" t="str">
        <f t="shared" si="187"/>
        <v>Low</v>
      </c>
      <c r="V1322" t="str">
        <f t="shared" si="188"/>
        <v>Clean</v>
      </c>
    </row>
    <row r="1323" spans="1:22" x14ac:dyDescent="0.3">
      <c r="A1323" t="str">
        <f>Raw_Data!A1323</f>
        <v>6251830</v>
      </c>
      <c r="B1323">
        <f>Raw_Data!B1323</f>
        <v>45670</v>
      </c>
      <c r="C1323" t="str">
        <f>Raw_Data!C1323</f>
        <v>ONDANSETRON HCL 4 MG TABLET</v>
      </c>
      <c r="D1323" t="str">
        <f>Raw_Data!D1323</f>
        <v>65862018730</v>
      </c>
      <c r="E1323" t="str">
        <f>Raw_Data!E1323</f>
        <v>BYNE, EDMUND</v>
      </c>
      <c r="F1323" t="str">
        <f>Raw_Data!F1323</f>
        <v>1033186648</v>
      </c>
      <c r="G1323" t="str">
        <f>Raw_Data!H1323</f>
        <v>0</v>
      </c>
      <c r="H1323">
        <f>IFERROR(VLOOKUP(G1323,Store_Map!$A$2:$I$100,3,FALSE),"")</f>
        <v>0</v>
      </c>
      <c r="I1323">
        <f>IFERROR(VLOOKUP(G1323,Store_Map!$A$2:$I$100,4,FALSE),"")</f>
        <v>0</v>
      </c>
      <c r="J1323">
        <f>IFERROR(VLOOKUP(G1323,Store_Map!$A$2:$I$100,5,FALSE),"")</f>
        <v>0</v>
      </c>
      <c r="K1323">
        <f>IFERROR(VLOOKUP(G1323,Store_Map!$A$2:$I$100,6,FALSE),"")</f>
        <v>0</v>
      </c>
      <c r="L1323">
        <f>IFERROR(VLOOKUP(G1323,Store_Map!$A$2:$I$100,7,FALSE),"")</f>
        <v>0</v>
      </c>
      <c r="M1323">
        <f>IFERROR(VLOOKUP(G1323,Store_Map!$A$2:$I$100,8,FALSE),"")</f>
        <v>0</v>
      </c>
      <c r="N1323">
        <f t="shared" si="180"/>
        <v>0</v>
      </c>
      <c r="O1323" t="str">
        <f t="shared" si="181"/>
        <v>PASS</v>
      </c>
      <c r="P1323" t="str">
        <f t="shared" si="182"/>
        <v>PASS</v>
      </c>
      <c r="Q1323" t="str">
        <f t="shared" si="183"/>
        <v>PASS</v>
      </c>
      <c r="R1323" t="str">
        <f t="shared" si="184"/>
        <v>PASS</v>
      </c>
      <c r="S1323" t="str">
        <f t="shared" si="185"/>
        <v>PASS</v>
      </c>
      <c r="T1323">
        <f t="shared" si="186"/>
        <v>100</v>
      </c>
      <c r="U1323" t="str">
        <f t="shared" si="187"/>
        <v>Low</v>
      </c>
      <c r="V1323" t="str">
        <f t="shared" si="188"/>
        <v>Clean</v>
      </c>
    </row>
    <row r="1324" spans="1:22" x14ac:dyDescent="0.3">
      <c r="A1324" t="str">
        <f>Raw_Data!A1324</f>
        <v>6236144</v>
      </c>
      <c r="B1324">
        <f>Raw_Data!B1324</f>
        <v>45670</v>
      </c>
      <c r="C1324" t="str">
        <f>Raw_Data!C1324</f>
        <v>LISINOPRIL 10 MG TABLET</v>
      </c>
      <c r="D1324" t="str">
        <f>Raw_Data!D1324</f>
        <v>68180098003</v>
      </c>
      <c r="E1324" t="str">
        <f>Raw_Data!E1324</f>
        <v>GIBBS, JON</v>
      </c>
      <c r="F1324" t="str">
        <f>Raw_Data!F1324</f>
        <v>1700896156</v>
      </c>
      <c r="G1324" t="str">
        <f>Raw_Data!H1324</f>
        <v>0</v>
      </c>
      <c r="H1324">
        <f>IFERROR(VLOOKUP(G1324,Store_Map!$A$2:$I$100,3,FALSE),"")</f>
        <v>0</v>
      </c>
      <c r="I1324">
        <f>IFERROR(VLOOKUP(G1324,Store_Map!$A$2:$I$100,4,FALSE),"")</f>
        <v>0</v>
      </c>
      <c r="J1324">
        <f>IFERROR(VLOOKUP(G1324,Store_Map!$A$2:$I$100,5,FALSE),"")</f>
        <v>0</v>
      </c>
      <c r="K1324">
        <f>IFERROR(VLOOKUP(G1324,Store_Map!$A$2:$I$100,6,FALSE),"")</f>
        <v>0</v>
      </c>
      <c r="L1324">
        <f>IFERROR(VLOOKUP(G1324,Store_Map!$A$2:$I$100,7,FALSE),"")</f>
        <v>0</v>
      </c>
      <c r="M1324">
        <f>IFERROR(VLOOKUP(G1324,Store_Map!$A$2:$I$100,8,FALSE),"")</f>
        <v>0</v>
      </c>
      <c r="N1324">
        <f t="shared" si="180"/>
        <v>0</v>
      </c>
      <c r="O1324" t="str">
        <f t="shared" si="181"/>
        <v>PASS</v>
      </c>
      <c r="P1324" t="str">
        <f t="shared" si="182"/>
        <v>PASS</v>
      </c>
      <c r="Q1324" t="str">
        <f t="shared" si="183"/>
        <v>PASS</v>
      </c>
      <c r="R1324" t="str">
        <f t="shared" si="184"/>
        <v>PASS</v>
      </c>
      <c r="S1324" t="str">
        <f t="shared" si="185"/>
        <v>PASS</v>
      </c>
      <c r="T1324">
        <f t="shared" si="186"/>
        <v>100</v>
      </c>
      <c r="U1324" t="str">
        <f t="shared" si="187"/>
        <v>Low</v>
      </c>
      <c r="V1324" t="str">
        <f t="shared" si="188"/>
        <v>Clean</v>
      </c>
    </row>
    <row r="1325" spans="1:22" x14ac:dyDescent="0.3">
      <c r="A1325" t="str">
        <f>Raw_Data!A1325</f>
        <v>6229222</v>
      </c>
      <c r="B1325">
        <f>Raw_Data!B1325</f>
        <v>45670</v>
      </c>
      <c r="C1325" t="str">
        <f>Raw_Data!C1325</f>
        <v>CHLORTHALIDONE 25 MG TABLET</v>
      </c>
      <c r="D1325" t="str">
        <f>Raw_Data!D1325</f>
        <v>75834010901</v>
      </c>
      <c r="E1325" t="str">
        <f>Raw_Data!E1325</f>
        <v>BYNE, EDMUND</v>
      </c>
      <c r="F1325" t="str">
        <f>Raw_Data!F1325</f>
        <v>1033186648</v>
      </c>
      <c r="G1325" t="str">
        <f>Raw_Data!H1325</f>
        <v>0</v>
      </c>
      <c r="H1325">
        <f>IFERROR(VLOOKUP(G1325,Store_Map!$A$2:$I$100,3,FALSE),"")</f>
        <v>0</v>
      </c>
      <c r="I1325">
        <f>IFERROR(VLOOKUP(G1325,Store_Map!$A$2:$I$100,4,FALSE),"")</f>
        <v>0</v>
      </c>
      <c r="J1325">
        <f>IFERROR(VLOOKUP(G1325,Store_Map!$A$2:$I$100,5,FALSE),"")</f>
        <v>0</v>
      </c>
      <c r="K1325">
        <f>IFERROR(VLOOKUP(G1325,Store_Map!$A$2:$I$100,6,FALSE),"")</f>
        <v>0</v>
      </c>
      <c r="L1325">
        <f>IFERROR(VLOOKUP(G1325,Store_Map!$A$2:$I$100,7,FALSE),"")</f>
        <v>0</v>
      </c>
      <c r="M1325">
        <f>IFERROR(VLOOKUP(G1325,Store_Map!$A$2:$I$100,8,FALSE),"")</f>
        <v>0</v>
      </c>
      <c r="N1325">
        <f t="shared" si="180"/>
        <v>0</v>
      </c>
      <c r="O1325" t="str">
        <f t="shared" si="181"/>
        <v>PASS</v>
      </c>
      <c r="P1325" t="str">
        <f t="shared" si="182"/>
        <v>PASS</v>
      </c>
      <c r="Q1325" t="str">
        <f t="shared" si="183"/>
        <v>PASS</v>
      </c>
      <c r="R1325" t="str">
        <f t="shared" si="184"/>
        <v>PASS</v>
      </c>
      <c r="S1325" t="str">
        <f t="shared" si="185"/>
        <v>PASS</v>
      </c>
      <c r="T1325">
        <f t="shared" si="186"/>
        <v>100</v>
      </c>
      <c r="U1325" t="str">
        <f t="shared" si="187"/>
        <v>Low</v>
      </c>
      <c r="V1325" t="str">
        <f t="shared" si="188"/>
        <v>Clean</v>
      </c>
    </row>
    <row r="1326" spans="1:22" x14ac:dyDescent="0.3">
      <c r="A1326" t="str">
        <f>Raw_Data!A1326</f>
        <v>6244085</v>
      </c>
      <c r="B1326">
        <f>Raw_Data!B1326</f>
        <v>45670</v>
      </c>
      <c r="C1326" t="str">
        <f>Raw_Data!C1326</f>
        <v>METOPROLOL SUCC ER 25 MG TA</v>
      </c>
      <c r="D1326" t="str">
        <f>Raw_Data!D1326</f>
        <v>55111046601</v>
      </c>
      <c r="E1326" t="str">
        <f>Raw_Data!E1326</f>
        <v>BYNE, EDMUND</v>
      </c>
      <c r="F1326" t="str">
        <f>Raw_Data!F1326</f>
        <v>1033186648</v>
      </c>
      <c r="G1326" t="str">
        <f>Raw_Data!H1326</f>
        <v>0</v>
      </c>
      <c r="H1326">
        <f>IFERROR(VLOOKUP(G1326,Store_Map!$A$2:$I$100,3,FALSE),"")</f>
        <v>0</v>
      </c>
      <c r="I1326">
        <f>IFERROR(VLOOKUP(G1326,Store_Map!$A$2:$I$100,4,FALSE),"")</f>
        <v>0</v>
      </c>
      <c r="J1326">
        <f>IFERROR(VLOOKUP(G1326,Store_Map!$A$2:$I$100,5,FALSE),"")</f>
        <v>0</v>
      </c>
      <c r="K1326">
        <f>IFERROR(VLOOKUP(G1326,Store_Map!$A$2:$I$100,6,FALSE),"")</f>
        <v>0</v>
      </c>
      <c r="L1326">
        <f>IFERROR(VLOOKUP(G1326,Store_Map!$A$2:$I$100,7,FALSE),"")</f>
        <v>0</v>
      </c>
      <c r="M1326">
        <f>IFERROR(VLOOKUP(G1326,Store_Map!$A$2:$I$100,8,FALSE),"")</f>
        <v>0</v>
      </c>
      <c r="N1326">
        <f t="shared" si="180"/>
        <v>0</v>
      </c>
      <c r="O1326" t="str">
        <f t="shared" si="181"/>
        <v>PASS</v>
      </c>
      <c r="P1326" t="str">
        <f t="shared" si="182"/>
        <v>PASS</v>
      </c>
      <c r="Q1326" t="str">
        <f t="shared" si="183"/>
        <v>PASS</v>
      </c>
      <c r="R1326" t="str">
        <f t="shared" si="184"/>
        <v>PASS</v>
      </c>
      <c r="S1326" t="str">
        <f t="shared" si="185"/>
        <v>PASS</v>
      </c>
      <c r="T1326">
        <f t="shared" si="186"/>
        <v>100</v>
      </c>
      <c r="U1326" t="str">
        <f t="shared" si="187"/>
        <v>Low</v>
      </c>
      <c r="V1326" t="str">
        <f t="shared" si="188"/>
        <v>Clean</v>
      </c>
    </row>
    <row r="1327" spans="1:22" x14ac:dyDescent="0.3">
      <c r="A1327" t="str">
        <f>Raw_Data!A1327</f>
        <v>6251543</v>
      </c>
      <c r="B1327">
        <f>Raw_Data!B1327</f>
        <v>45670</v>
      </c>
      <c r="C1327" t="str">
        <f>Raw_Data!C1327</f>
        <v>AMLODIPINE BESYLATE 10 MG T</v>
      </c>
      <c r="D1327" t="str">
        <f>Raw_Data!D1327</f>
        <v>69097012815</v>
      </c>
      <c r="E1327" t="str">
        <f>Raw_Data!E1327</f>
        <v>BYNE, EDMUND</v>
      </c>
      <c r="F1327" t="str">
        <f>Raw_Data!F1327</f>
        <v>1033186648</v>
      </c>
      <c r="G1327" t="str">
        <f>Raw_Data!H1327</f>
        <v>0</v>
      </c>
      <c r="H1327">
        <f>IFERROR(VLOOKUP(G1327,Store_Map!$A$2:$I$100,3,FALSE),"")</f>
        <v>0</v>
      </c>
      <c r="I1327">
        <f>IFERROR(VLOOKUP(G1327,Store_Map!$A$2:$I$100,4,FALSE),"")</f>
        <v>0</v>
      </c>
      <c r="J1327">
        <f>IFERROR(VLOOKUP(G1327,Store_Map!$A$2:$I$100,5,FALSE),"")</f>
        <v>0</v>
      </c>
      <c r="K1327">
        <f>IFERROR(VLOOKUP(G1327,Store_Map!$A$2:$I$100,6,FALSE),"")</f>
        <v>0</v>
      </c>
      <c r="L1327">
        <f>IFERROR(VLOOKUP(G1327,Store_Map!$A$2:$I$100,7,FALSE),"")</f>
        <v>0</v>
      </c>
      <c r="M1327">
        <f>IFERROR(VLOOKUP(G1327,Store_Map!$A$2:$I$100,8,FALSE),"")</f>
        <v>0</v>
      </c>
      <c r="N1327">
        <f t="shared" si="180"/>
        <v>0</v>
      </c>
      <c r="O1327" t="str">
        <f t="shared" si="181"/>
        <v>PASS</v>
      </c>
      <c r="P1327" t="str">
        <f t="shared" si="182"/>
        <v>PASS</v>
      </c>
      <c r="Q1327" t="str">
        <f t="shared" si="183"/>
        <v>PASS</v>
      </c>
      <c r="R1327" t="str">
        <f t="shared" si="184"/>
        <v>PASS</v>
      </c>
      <c r="S1327" t="str">
        <f t="shared" si="185"/>
        <v>PASS</v>
      </c>
      <c r="T1327">
        <f t="shared" si="186"/>
        <v>100</v>
      </c>
      <c r="U1327" t="str">
        <f t="shared" si="187"/>
        <v>Low</v>
      </c>
      <c r="V1327" t="str">
        <f t="shared" si="188"/>
        <v>Clean</v>
      </c>
    </row>
    <row r="1328" spans="1:22" x14ac:dyDescent="0.3">
      <c r="A1328" t="str">
        <f>Raw_Data!A1328</f>
        <v>6243286</v>
      </c>
      <c r="B1328">
        <f>Raw_Data!B1328</f>
        <v>45670</v>
      </c>
      <c r="C1328" t="str">
        <f>Raw_Data!C1328</f>
        <v>*ELIQUIS 2.5 MG TABLET</v>
      </c>
      <c r="D1328" t="str">
        <f>Raw_Data!D1328</f>
        <v>3089321</v>
      </c>
      <c r="E1328" t="str">
        <f>Raw_Data!E1328</f>
        <v>KUTLAR, ABDULLAH</v>
      </c>
      <c r="F1328" t="str">
        <f>Raw_Data!F1328</f>
        <v>1780793349</v>
      </c>
      <c r="G1328" t="str">
        <f>Raw_Data!H1328</f>
        <v>0</v>
      </c>
      <c r="H1328">
        <f>IFERROR(VLOOKUP(G1328,Store_Map!$A$2:$I$100,3,FALSE),"")</f>
        <v>0</v>
      </c>
      <c r="I1328">
        <f>IFERROR(VLOOKUP(G1328,Store_Map!$A$2:$I$100,4,FALSE),"")</f>
        <v>0</v>
      </c>
      <c r="J1328">
        <f>IFERROR(VLOOKUP(G1328,Store_Map!$A$2:$I$100,5,FALSE),"")</f>
        <v>0</v>
      </c>
      <c r="K1328">
        <f>IFERROR(VLOOKUP(G1328,Store_Map!$A$2:$I$100,6,FALSE),"")</f>
        <v>0</v>
      </c>
      <c r="L1328">
        <f>IFERROR(VLOOKUP(G1328,Store_Map!$A$2:$I$100,7,FALSE),"")</f>
        <v>0</v>
      </c>
      <c r="M1328">
        <f>IFERROR(VLOOKUP(G1328,Store_Map!$A$2:$I$100,8,FALSE),"")</f>
        <v>0</v>
      </c>
      <c r="N1328">
        <f t="shared" si="180"/>
        <v>0</v>
      </c>
      <c r="O1328" t="str">
        <f t="shared" si="181"/>
        <v>PASS</v>
      </c>
      <c r="P1328" t="str">
        <f t="shared" si="182"/>
        <v>REVIEW</v>
      </c>
      <c r="Q1328" t="str">
        <f t="shared" si="183"/>
        <v>PASS</v>
      </c>
      <c r="R1328" t="str">
        <f t="shared" si="184"/>
        <v>PASS</v>
      </c>
      <c r="S1328" t="str">
        <f t="shared" si="185"/>
        <v>REVIEW</v>
      </c>
      <c r="T1328">
        <f t="shared" si="186"/>
        <v>90</v>
      </c>
      <c r="U1328" t="str">
        <f t="shared" si="187"/>
        <v>Low</v>
      </c>
      <c r="V1328" t="str">
        <f t="shared" si="188"/>
        <v>Invalid NDC</v>
      </c>
    </row>
    <row r="1329" spans="1:22" x14ac:dyDescent="0.3">
      <c r="A1329" t="str">
        <f>Raw_Data!A1329</f>
        <v>6251831</v>
      </c>
      <c r="B1329">
        <f>Raw_Data!B1329</f>
        <v>45670</v>
      </c>
      <c r="C1329" t="str">
        <f>Raw_Data!C1329</f>
        <v>GABAPENTIN 100 MG CAPSULE</v>
      </c>
      <c r="D1329" t="str">
        <f>Raw_Data!D1329</f>
        <v>67877022210</v>
      </c>
      <c r="E1329" t="str">
        <f>Raw_Data!E1329</f>
        <v>AKHTAR, MARIAM</v>
      </c>
      <c r="F1329" t="str">
        <f>Raw_Data!F1329</f>
        <v>1780024596</v>
      </c>
      <c r="G1329" t="str">
        <f>Raw_Data!H1329</f>
        <v>0</v>
      </c>
      <c r="H1329">
        <f>IFERROR(VLOOKUP(G1329,Store_Map!$A$2:$I$100,3,FALSE),"")</f>
        <v>0</v>
      </c>
      <c r="I1329">
        <f>IFERROR(VLOOKUP(G1329,Store_Map!$A$2:$I$100,4,FALSE),"")</f>
        <v>0</v>
      </c>
      <c r="J1329">
        <f>IFERROR(VLOOKUP(G1329,Store_Map!$A$2:$I$100,5,FALSE),"")</f>
        <v>0</v>
      </c>
      <c r="K1329">
        <f>IFERROR(VLOOKUP(G1329,Store_Map!$A$2:$I$100,6,FALSE),"")</f>
        <v>0</v>
      </c>
      <c r="L1329">
        <f>IFERROR(VLOOKUP(G1329,Store_Map!$A$2:$I$100,7,FALSE),"")</f>
        <v>0</v>
      </c>
      <c r="M1329">
        <f>IFERROR(VLOOKUP(G1329,Store_Map!$A$2:$I$100,8,FALSE),"")</f>
        <v>0</v>
      </c>
      <c r="N1329">
        <f t="shared" si="180"/>
        <v>0</v>
      </c>
      <c r="O1329" t="str">
        <f t="shared" si="181"/>
        <v>PASS</v>
      </c>
      <c r="P1329" t="str">
        <f t="shared" si="182"/>
        <v>PASS</v>
      </c>
      <c r="Q1329" t="str">
        <f t="shared" si="183"/>
        <v>PASS</v>
      </c>
      <c r="R1329" t="str">
        <f t="shared" si="184"/>
        <v>PASS</v>
      </c>
      <c r="S1329" t="str">
        <f t="shared" si="185"/>
        <v>PASS</v>
      </c>
      <c r="T1329">
        <f t="shared" si="186"/>
        <v>100</v>
      </c>
      <c r="U1329" t="str">
        <f t="shared" si="187"/>
        <v>Low</v>
      </c>
      <c r="V1329" t="str">
        <f t="shared" si="188"/>
        <v>Clean</v>
      </c>
    </row>
    <row r="1330" spans="1:22" x14ac:dyDescent="0.3">
      <c r="A1330" t="str">
        <f>Raw_Data!A1330</f>
        <v>6248245</v>
      </c>
      <c r="B1330">
        <f>Raw_Data!B1330</f>
        <v>45670</v>
      </c>
      <c r="C1330" t="str">
        <f>Raw_Data!C1330</f>
        <v>LISINOPRIL-HCTZ 10-12.5 MG</v>
      </c>
      <c r="D1330" t="str">
        <f>Raw_Data!D1330</f>
        <v>68180051802</v>
      </c>
      <c r="E1330" t="str">
        <f>Raw_Data!E1330</f>
        <v>BYNE, EDMUND</v>
      </c>
      <c r="F1330" t="str">
        <f>Raw_Data!F1330</f>
        <v>1033186648</v>
      </c>
      <c r="G1330" t="str">
        <f>Raw_Data!H1330</f>
        <v>0</v>
      </c>
      <c r="H1330">
        <f>IFERROR(VLOOKUP(G1330,Store_Map!$A$2:$I$100,3,FALSE),"")</f>
        <v>0</v>
      </c>
      <c r="I1330">
        <f>IFERROR(VLOOKUP(G1330,Store_Map!$A$2:$I$100,4,FALSE),"")</f>
        <v>0</v>
      </c>
      <c r="J1330">
        <f>IFERROR(VLOOKUP(G1330,Store_Map!$A$2:$I$100,5,FALSE),"")</f>
        <v>0</v>
      </c>
      <c r="K1330">
        <f>IFERROR(VLOOKUP(G1330,Store_Map!$A$2:$I$100,6,FALSE),"")</f>
        <v>0</v>
      </c>
      <c r="L1330">
        <f>IFERROR(VLOOKUP(G1330,Store_Map!$A$2:$I$100,7,FALSE),"")</f>
        <v>0</v>
      </c>
      <c r="M1330">
        <f>IFERROR(VLOOKUP(G1330,Store_Map!$A$2:$I$100,8,FALSE),"")</f>
        <v>0</v>
      </c>
      <c r="N1330">
        <f t="shared" si="180"/>
        <v>0</v>
      </c>
      <c r="O1330" t="str">
        <f t="shared" si="181"/>
        <v>PASS</v>
      </c>
      <c r="P1330" t="str">
        <f t="shared" si="182"/>
        <v>PASS</v>
      </c>
      <c r="Q1330" t="str">
        <f t="shared" si="183"/>
        <v>PASS</v>
      </c>
      <c r="R1330" t="str">
        <f t="shared" si="184"/>
        <v>PASS</v>
      </c>
      <c r="S1330" t="str">
        <f t="shared" si="185"/>
        <v>PASS</v>
      </c>
      <c r="T1330">
        <f t="shared" si="186"/>
        <v>100</v>
      </c>
      <c r="U1330" t="str">
        <f t="shared" si="187"/>
        <v>Low</v>
      </c>
      <c r="V1330" t="str">
        <f t="shared" si="188"/>
        <v>Clean</v>
      </c>
    </row>
    <row r="1331" spans="1:22" x14ac:dyDescent="0.3">
      <c r="A1331" t="str">
        <f>Raw_Data!A1331</f>
        <v>6248242</v>
      </c>
      <c r="B1331">
        <f>Raw_Data!B1331</f>
        <v>45670</v>
      </c>
      <c r="C1331" t="str">
        <f>Raw_Data!C1331</f>
        <v>FAMOTIDINE 40 MG TABLET</v>
      </c>
      <c r="D1331" t="str">
        <f>Raw_Data!D1331</f>
        <v>172572960</v>
      </c>
      <c r="E1331" t="str">
        <f>Raw_Data!E1331</f>
        <v>BYNE, EDMUND</v>
      </c>
      <c r="F1331" t="str">
        <f>Raw_Data!F1331</f>
        <v>1033186648</v>
      </c>
      <c r="G1331" t="str">
        <f>Raw_Data!H1331</f>
        <v>0</v>
      </c>
      <c r="H1331">
        <f>IFERROR(VLOOKUP(G1331,Store_Map!$A$2:$I$100,3,FALSE),"")</f>
        <v>0</v>
      </c>
      <c r="I1331">
        <f>IFERROR(VLOOKUP(G1331,Store_Map!$A$2:$I$100,4,FALSE),"")</f>
        <v>0</v>
      </c>
      <c r="J1331">
        <f>IFERROR(VLOOKUP(G1331,Store_Map!$A$2:$I$100,5,FALSE),"")</f>
        <v>0</v>
      </c>
      <c r="K1331">
        <f>IFERROR(VLOOKUP(G1331,Store_Map!$A$2:$I$100,6,FALSE),"")</f>
        <v>0</v>
      </c>
      <c r="L1331">
        <f>IFERROR(VLOOKUP(G1331,Store_Map!$A$2:$I$100,7,FALSE),"")</f>
        <v>0</v>
      </c>
      <c r="M1331">
        <f>IFERROR(VLOOKUP(G1331,Store_Map!$A$2:$I$100,8,FALSE),"")</f>
        <v>0</v>
      </c>
      <c r="N1331">
        <f t="shared" si="180"/>
        <v>0</v>
      </c>
      <c r="O1331" t="str">
        <f t="shared" si="181"/>
        <v>PASS</v>
      </c>
      <c r="P1331" t="str">
        <f t="shared" si="182"/>
        <v>REVIEW</v>
      </c>
      <c r="Q1331" t="str">
        <f t="shared" si="183"/>
        <v>PASS</v>
      </c>
      <c r="R1331" t="str">
        <f t="shared" si="184"/>
        <v>PASS</v>
      </c>
      <c r="S1331" t="str">
        <f t="shared" si="185"/>
        <v>REVIEW</v>
      </c>
      <c r="T1331">
        <f t="shared" si="186"/>
        <v>90</v>
      </c>
      <c r="U1331" t="str">
        <f t="shared" si="187"/>
        <v>Low</v>
      </c>
      <c r="V1331" t="str">
        <f t="shared" si="188"/>
        <v>Invalid NDC</v>
      </c>
    </row>
    <row r="1332" spans="1:22" x14ac:dyDescent="0.3">
      <c r="A1332" t="str">
        <f>Raw_Data!A1332</f>
        <v>6248674</v>
      </c>
      <c r="B1332">
        <f>Raw_Data!B1332</f>
        <v>45670</v>
      </c>
      <c r="C1332" t="str">
        <f>Raw_Data!C1332</f>
        <v>LOSARTAN-HCTZ 50-12.5 MG TA</v>
      </c>
      <c r="D1332" t="str">
        <f>Raw_Data!D1332</f>
        <v>65862046899</v>
      </c>
      <c r="E1332" t="str">
        <f>Raw_Data!E1332</f>
        <v>GIBBS, JON</v>
      </c>
      <c r="F1332" t="str">
        <f>Raw_Data!F1332</f>
        <v>1700896156</v>
      </c>
      <c r="G1332" t="str">
        <f>Raw_Data!H1332</f>
        <v>0</v>
      </c>
      <c r="H1332">
        <f>IFERROR(VLOOKUP(G1332,Store_Map!$A$2:$I$100,3,FALSE),"")</f>
        <v>0</v>
      </c>
      <c r="I1332">
        <f>IFERROR(VLOOKUP(G1332,Store_Map!$A$2:$I$100,4,FALSE),"")</f>
        <v>0</v>
      </c>
      <c r="J1332">
        <f>IFERROR(VLOOKUP(G1332,Store_Map!$A$2:$I$100,5,FALSE),"")</f>
        <v>0</v>
      </c>
      <c r="K1332">
        <f>IFERROR(VLOOKUP(G1332,Store_Map!$A$2:$I$100,6,FALSE),"")</f>
        <v>0</v>
      </c>
      <c r="L1332">
        <f>IFERROR(VLOOKUP(G1332,Store_Map!$A$2:$I$100,7,FALSE),"")</f>
        <v>0</v>
      </c>
      <c r="M1332">
        <f>IFERROR(VLOOKUP(G1332,Store_Map!$A$2:$I$100,8,FALSE),"")</f>
        <v>0</v>
      </c>
      <c r="N1332">
        <f t="shared" si="180"/>
        <v>0</v>
      </c>
      <c r="O1332" t="str">
        <f t="shared" si="181"/>
        <v>PASS</v>
      </c>
      <c r="P1332" t="str">
        <f t="shared" si="182"/>
        <v>PASS</v>
      </c>
      <c r="Q1332" t="str">
        <f t="shared" si="183"/>
        <v>PASS</v>
      </c>
      <c r="R1332" t="str">
        <f t="shared" si="184"/>
        <v>PASS</v>
      </c>
      <c r="S1332" t="str">
        <f t="shared" si="185"/>
        <v>PASS</v>
      </c>
      <c r="T1332">
        <f t="shared" si="186"/>
        <v>100</v>
      </c>
      <c r="U1332" t="str">
        <f t="shared" si="187"/>
        <v>Low</v>
      </c>
      <c r="V1332" t="str">
        <f t="shared" si="188"/>
        <v>Clean</v>
      </c>
    </row>
    <row r="1333" spans="1:22" x14ac:dyDescent="0.3">
      <c r="A1333" t="str">
        <f>Raw_Data!A1333</f>
        <v>6248675</v>
      </c>
      <c r="B1333">
        <f>Raw_Data!B1333</f>
        <v>45670</v>
      </c>
      <c r="C1333" t="str">
        <f>Raw_Data!C1333</f>
        <v>JARDIANCE 10 MG TABLETS</v>
      </c>
      <c r="D1333" t="str">
        <f>Raw_Data!D1333</f>
        <v>597015230</v>
      </c>
      <c r="E1333" t="str">
        <f>Raw_Data!E1333</f>
        <v>GIBBS, JON</v>
      </c>
      <c r="F1333" t="str">
        <f>Raw_Data!F1333</f>
        <v>1700896156</v>
      </c>
      <c r="G1333" t="str">
        <f>Raw_Data!H1333</f>
        <v>0</v>
      </c>
      <c r="H1333">
        <f>IFERROR(VLOOKUP(G1333,Store_Map!$A$2:$I$100,3,FALSE),"")</f>
        <v>0</v>
      </c>
      <c r="I1333">
        <f>IFERROR(VLOOKUP(G1333,Store_Map!$A$2:$I$100,4,FALSE),"")</f>
        <v>0</v>
      </c>
      <c r="J1333">
        <f>IFERROR(VLOOKUP(G1333,Store_Map!$A$2:$I$100,5,FALSE),"")</f>
        <v>0</v>
      </c>
      <c r="K1333">
        <f>IFERROR(VLOOKUP(G1333,Store_Map!$A$2:$I$100,6,FALSE),"")</f>
        <v>0</v>
      </c>
      <c r="L1333">
        <f>IFERROR(VLOOKUP(G1333,Store_Map!$A$2:$I$100,7,FALSE),"")</f>
        <v>0</v>
      </c>
      <c r="M1333">
        <f>IFERROR(VLOOKUP(G1333,Store_Map!$A$2:$I$100,8,FALSE),"")</f>
        <v>0</v>
      </c>
      <c r="N1333">
        <f t="shared" si="180"/>
        <v>0</v>
      </c>
      <c r="O1333" t="str">
        <f t="shared" si="181"/>
        <v>PASS</v>
      </c>
      <c r="P1333" t="str">
        <f t="shared" si="182"/>
        <v>REVIEW</v>
      </c>
      <c r="Q1333" t="str">
        <f t="shared" si="183"/>
        <v>PASS</v>
      </c>
      <c r="R1333" t="str">
        <f t="shared" si="184"/>
        <v>PASS</v>
      </c>
      <c r="S1333" t="str">
        <f t="shared" si="185"/>
        <v>REVIEW</v>
      </c>
      <c r="T1333">
        <f t="shared" si="186"/>
        <v>90</v>
      </c>
      <c r="U1333" t="str">
        <f t="shared" si="187"/>
        <v>Low</v>
      </c>
      <c r="V1333" t="str">
        <f t="shared" si="188"/>
        <v>Invalid NDC</v>
      </c>
    </row>
    <row r="1334" spans="1:22" x14ac:dyDescent="0.3">
      <c r="A1334" t="str">
        <f>Raw_Data!A1334</f>
        <v>6243821</v>
      </c>
      <c r="B1334">
        <f>Raw_Data!B1334</f>
        <v>45670</v>
      </c>
      <c r="C1334" t="str">
        <f>Raw_Data!C1334</f>
        <v>AMLODIPINE BESYLATE 5 MG TA</v>
      </c>
      <c r="D1334" t="str">
        <f>Raw_Data!D1334</f>
        <v>69097012715</v>
      </c>
      <c r="E1334" t="str">
        <f>Raw_Data!E1334</f>
        <v>GIBBS, JON</v>
      </c>
      <c r="F1334" t="str">
        <f>Raw_Data!F1334</f>
        <v>1700896156</v>
      </c>
      <c r="G1334" t="str">
        <f>Raw_Data!H1334</f>
        <v>0</v>
      </c>
      <c r="H1334">
        <f>IFERROR(VLOOKUP(G1334,Store_Map!$A$2:$I$100,3,FALSE),"")</f>
        <v>0</v>
      </c>
      <c r="I1334">
        <f>IFERROR(VLOOKUP(G1334,Store_Map!$A$2:$I$100,4,FALSE),"")</f>
        <v>0</v>
      </c>
      <c r="J1334">
        <f>IFERROR(VLOOKUP(G1334,Store_Map!$A$2:$I$100,5,FALSE),"")</f>
        <v>0</v>
      </c>
      <c r="K1334">
        <f>IFERROR(VLOOKUP(G1334,Store_Map!$A$2:$I$100,6,FALSE),"")</f>
        <v>0</v>
      </c>
      <c r="L1334">
        <f>IFERROR(VLOOKUP(G1334,Store_Map!$A$2:$I$100,7,FALSE),"")</f>
        <v>0</v>
      </c>
      <c r="M1334">
        <f>IFERROR(VLOOKUP(G1334,Store_Map!$A$2:$I$100,8,FALSE),"")</f>
        <v>0</v>
      </c>
      <c r="N1334">
        <f t="shared" si="180"/>
        <v>0</v>
      </c>
      <c r="O1334" t="str">
        <f t="shared" si="181"/>
        <v>PASS</v>
      </c>
      <c r="P1334" t="str">
        <f t="shared" si="182"/>
        <v>PASS</v>
      </c>
      <c r="Q1334" t="str">
        <f t="shared" si="183"/>
        <v>PASS</v>
      </c>
      <c r="R1334" t="str">
        <f t="shared" si="184"/>
        <v>PASS</v>
      </c>
      <c r="S1334" t="str">
        <f t="shared" si="185"/>
        <v>PASS</v>
      </c>
      <c r="T1334">
        <f t="shared" si="186"/>
        <v>100</v>
      </c>
      <c r="U1334" t="str">
        <f t="shared" si="187"/>
        <v>Low</v>
      </c>
      <c r="V1334" t="str">
        <f t="shared" si="188"/>
        <v>Clean</v>
      </c>
    </row>
    <row r="1335" spans="1:22" x14ac:dyDescent="0.3">
      <c r="A1335" t="str">
        <f>Raw_Data!A1335</f>
        <v>6243654</v>
      </c>
      <c r="B1335">
        <f>Raw_Data!B1335</f>
        <v>45670</v>
      </c>
      <c r="C1335" t="str">
        <f>Raw_Data!C1335</f>
        <v>METOPROLOL SUCC ER 25 MG TA</v>
      </c>
      <c r="D1335" t="str">
        <f>Raw_Data!D1335</f>
        <v>55111046601</v>
      </c>
      <c r="E1335" t="str">
        <f>Raw_Data!E1335</f>
        <v>YASIN, NURA</v>
      </c>
      <c r="F1335" t="str">
        <f>Raw_Data!F1335</f>
        <v>1265518567</v>
      </c>
      <c r="G1335" t="str">
        <f>Raw_Data!H1335</f>
        <v>0</v>
      </c>
      <c r="H1335">
        <f>IFERROR(VLOOKUP(G1335,Store_Map!$A$2:$I$100,3,FALSE),"")</f>
        <v>0</v>
      </c>
      <c r="I1335">
        <f>IFERROR(VLOOKUP(G1335,Store_Map!$A$2:$I$100,4,FALSE),"")</f>
        <v>0</v>
      </c>
      <c r="J1335">
        <f>IFERROR(VLOOKUP(G1335,Store_Map!$A$2:$I$100,5,FALSE),"")</f>
        <v>0</v>
      </c>
      <c r="K1335">
        <f>IFERROR(VLOOKUP(G1335,Store_Map!$A$2:$I$100,6,FALSE),"")</f>
        <v>0</v>
      </c>
      <c r="L1335">
        <f>IFERROR(VLOOKUP(G1335,Store_Map!$A$2:$I$100,7,FALSE),"")</f>
        <v>0</v>
      </c>
      <c r="M1335">
        <f>IFERROR(VLOOKUP(G1335,Store_Map!$A$2:$I$100,8,FALSE),"")</f>
        <v>0</v>
      </c>
      <c r="N1335">
        <f t="shared" si="180"/>
        <v>0</v>
      </c>
      <c r="O1335" t="str">
        <f t="shared" si="181"/>
        <v>PASS</v>
      </c>
      <c r="P1335" t="str">
        <f t="shared" si="182"/>
        <v>PASS</v>
      </c>
      <c r="Q1335" t="str">
        <f t="shared" si="183"/>
        <v>PASS</v>
      </c>
      <c r="R1335" t="str">
        <f t="shared" si="184"/>
        <v>PASS</v>
      </c>
      <c r="S1335" t="str">
        <f t="shared" si="185"/>
        <v>PASS</v>
      </c>
      <c r="T1335">
        <f t="shared" si="186"/>
        <v>100</v>
      </c>
      <c r="U1335" t="str">
        <f t="shared" si="187"/>
        <v>Low</v>
      </c>
      <c r="V1335" t="str">
        <f t="shared" si="188"/>
        <v>Clean</v>
      </c>
    </row>
    <row r="1336" spans="1:22" x14ac:dyDescent="0.3">
      <c r="A1336" t="str">
        <f>Raw_Data!A1336</f>
        <v>6239679</v>
      </c>
      <c r="B1336">
        <f>Raw_Data!B1336</f>
        <v>45670</v>
      </c>
      <c r="C1336" t="str">
        <f>Raw_Data!C1336</f>
        <v>CYCLOBENZAPRINE 10 MG TABLE</v>
      </c>
      <c r="D1336" t="str">
        <f>Raw_Data!D1336</f>
        <v>69097084615</v>
      </c>
      <c r="E1336" t="str">
        <f>Raw_Data!E1336</f>
        <v>BYNE, EDMUND</v>
      </c>
      <c r="F1336" t="str">
        <f>Raw_Data!F1336</f>
        <v>1033186648</v>
      </c>
      <c r="G1336" t="str">
        <f>Raw_Data!H1336</f>
        <v>0</v>
      </c>
      <c r="H1336">
        <f>IFERROR(VLOOKUP(G1336,Store_Map!$A$2:$I$100,3,FALSE),"")</f>
        <v>0</v>
      </c>
      <c r="I1336">
        <f>IFERROR(VLOOKUP(G1336,Store_Map!$A$2:$I$100,4,FALSE),"")</f>
        <v>0</v>
      </c>
      <c r="J1336">
        <f>IFERROR(VLOOKUP(G1336,Store_Map!$A$2:$I$100,5,FALSE),"")</f>
        <v>0</v>
      </c>
      <c r="K1336">
        <f>IFERROR(VLOOKUP(G1336,Store_Map!$A$2:$I$100,6,FALSE),"")</f>
        <v>0</v>
      </c>
      <c r="L1336">
        <f>IFERROR(VLOOKUP(G1336,Store_Map!$A$2:$I$100,7,FALSE),"")</f>
        <v>0</v>
      </c>
      <c r="M1336">
        <f>IFERROR(VLOOKUP(G1336,Store_Map!$A$2:$I$100,8,FALSE),"")</f>
        <v>0</v>
      </c>
      <c r="N1336">
        <f t="shared" si="180"/>
        <v>0</v>
      </c>
      <c r="O1336" t="str">
        <f t="shared" si="181"/>
        <v>PASS</v>
      </c>
      <c r="P1336" t="str">
        <f t="shared" si="182"/>
        <v>PASS</v>
      </c>
      <c r="Q1336" t="str">
        <f t="shared" si="183"/>
        <v>PASS</v>
      </c>
      <c r="R1336" t="str">
        <f t="shared" si="184"/>
        <v>PASS</v>
      </c>
      <c r="S1336" t="str">
        <f t="shared" si="185"/>
        <v>PASS</v>
      </c>
      <c r="T1336">
        <f t="shared" si="186"/>
        <v>100</v>
      </c>
      <c r="U1336" t="str">
        <f t="shared" si="187"/>
        <v>Low</v>
      </c>
      <c r="V1336" t="str">
        <f t="shared" si="188"/>
        <v>Clean</v>
      </c>
    </row>
    <row r="1337" spans="1:22" x14ac:dyDescent="0.3">
      <c r="A1337" t="str">
        <f>Raw_Data!A1337</f>
        <v>6242686</v>
      </c>
      <c r="B1337">
        <f>Raw_Data!B1337</f>
        <v>45670</v>
      </c>
      <c r="C1337" t="str">
        <f>Raw_Data!C1337</f>
        <v>LOSARTAN POTASSIUM 50 MG TA</v>
      </c>
      <c r="D1337" t="str">
        <f>Raw_Data!D1337</f>
        <v>65862020299</v>
      </c>
      <c r="E1337" t="str">
        <f>Raw_Data!E1337</f>
        <v>GIBBS, JON</v>
      </c>
      <c r="F1337" t="str">
        <f>Raw_Data!F1337</f>
        <v>1700896156</v>
      </c>
      <c r="G1337" t="str">
        <f>Raw_Data!H1337</f>
        <v>0</v>
      </c>
      <c r="H1337">
        <f>IFERROR(VLOOKUP(G1337,Store_Map!$A$2:$I$100,3,FALSE),"")</f>
        <v>0</v>
      </c>
      <c r="I1337">
        <f>IFERROR(VLOOKUP(G1337,Store_Map!$A$2:$I$100,4,FALSE),"")</f>
        <v>0</v>
      </c>
      <c r="J1337">
        <f>IFERROR(VLOOKUP(G1337,Store_Map!$A$2:$I$100,5,FALSE),"")</f>
        <v>0</v>
      </c>
      <c r="K1337">
        <f>IFERROR(VLOOKUP(G1337,Store_Map!$A$2:$I$100,6,FALSE),"")</f>
        <v>0</v>
      </c>
      <c r="L1337">
        <f>IFERROR(VLOOKUP(G1337,Store_Map!$A$2:$I$100,7,FALSE),"")</f>
        <v>0</v>
      </c>
      <c r="M1337">
        <f>IFERROR(VLOOKUP(G1337,Store_Map!$A$2:$I$100,8,FALSE),"")</f>
        <v>0</v>
      </c>
      <c r="N1337">
        <f t="shared" si="180"/>
        <v>0</v>
      </c>
      <c r="O1337" t="str">
        <f t="shared" si="181"/>
        <v>PASS</v>
      </c>
      <c r="P1337" t="str">
        <f t="shared" si="182"/>
        <v>PASS</v>
      </c>
      <c r="Q1337" t="str">
        <f t="shared" si="183"/>
        <v>PASS</v>
      </c>
      <c r="R1337" t="str">
        <f t="shared" si="184"/>
        <v>PASS</v>
      </c>
      <c r="S1337" t="str">
        <f t="shared" si="185"/>
        <v>PASS</v>
      </c>
      <c r="T1337">
        <f t="shared" si="186"/>
        <v>100</v>
      </c>
      <c r="U1337" t="str">
        <f t="shared" si="187"/>
        <v>Low</v>
      </c>
      <c r="V1337" t="str">
        <f t="shared" si="188"/>
        <v>Clean</v>
      </c>
    </row>
    <row r="1338" spans="1:22" x14ac:dyDescent="0.3">
      <c r="A1338" t="str">
        <f>Raw_Data!A1338</f>
        <v>6237347</v>
      </c>
      <c r="B1338">
        <f>Raw_Data!B1338</f>
        <v>45670</v>
      </c>
      <c r="C1338" t="str">
        <f>Raw_Data!C1338</f>
        <v>ADVAIR 250-50 DISKUS</v>
      </c>
      <c r="D1338" t="str">
        <f>Raw_Data!D1338</f>
        <v>173069600</v>
      </c>
      <c r="E1338" t="str">
        <f>Raw_Data!E1338</f>
        <v>GIBBS, JON</v>
      </c>
      <c r="F1338" t="str">
        <f>Raw_Data!F1338</f>
        <v>1700896156</v>
      </c>
      <c r="G1338" t="str">
        <f>Raw_Data!H1338</f>
        <v>0</v>
      </c>
      <c r="H1338">
        <f>IFERROR(VLOOKUP(G1338,Store_Map!$A$2:$I$100,3,FALSE),"")</f>
        <v>0</v>
      </c>
      <c r="I1338">
        <f>IFERROR(VLOOKUP(G1338,Store_Map!$A$2:$I$100,4,FALSE),"")</f>
        <v>0</v>
      </c>
      <c r="J1338">
        <f>IFERROR(VLOOKUP(G1338,Store_Map!$A$2:$I$100,5,FALSE),"")</f>
        <v>0</v>
      </c>
      <c r="K1338">
        <f>IFERROR(VLOOKUP(G1338,Store_Map!$A$2:$I$100,6,FALSE),"")</f>
        <v>0</v>
      </c>
      <c r="L1338">
        <f>IFERROR(VLOOKUP(G1338,Store_Map!$A$2:$I$100,7,FALSE),"")</f>
        <v>0</v>
      </c>
      <c r="M1338">
        <f>IFERROR(VLOOKUP(G1338,Store_Map!$A$2:$I$100,8,FALSE),"")</f>
        <v>0</v>
      </c>
      <c r="N1338">
        <f t="shared" si="180"/>
        <v>0</v>
      </c>
      <c r="O1338" t="str">
        <f t="shared" si="181"/>
        <v>PASS</v>
      </c>
      <c r="P1338" t="str">
        <f t="shared" si="182"/>
        <v>REVIEW</v>
      </c>
      <c r="Q1338" t="str">
        <f t="shared" si="183"/>
        <v>PASS</v>
      </c>
      <c r="R1338" t="str">
        <f t="shared" si="184"/>
        <v>PASS</v>
      </c>
      <c r="S1338" t="str">
        <f t="shared" si="185"/>
        <v>REVIEW</v>
      </c>
      <c r="T1338">
        <f t="shared" si="186"/>
        <v>90</v>
      </c>
      <c r="U1338" t="str">
        <f t="shared" si="187"/>
        <v>Low</v>
      </c>
      <c r="V1338" t="str">
        <f t="shared" si="188"/>
        <v>Invalid NDC</v>
      </c>
    </row>
    <row r="1339" spans="1:22" x14ac:dyDescent="0.3">
      <c r="A1339" t="str">
        <f>Raw_Data!A1339</f>
        <v>6251832</v>
      </c>
      <c r="B1339">
        <f>Raw_Data!B1339</f>
        <v>45670</v>
      </c>
      <c r="C1339" t="str">
        <f>Raw_Data!C1339</f>
        <v>TRIAMCINOLONE 0.1% OINTMENT</v>
      </c>
      <c r="D1339" t="str">
        <f>Raw_Data!D1339</f>
        <v>33342033380</v>
      </c>
      <c r="E1339" t="str">
        <f>Raw_Data!E1339</f>
        <v>AKHTAR, MARIAM</v>
      </c>
      <c r="F1339" t="str">
        <f>Raw_Data!F1339</f>
        <v>1780024596</v>
      </c>
      <c r="G1339" t="str">
        <f>Raw_Data!H1339</f>
        <v>0</v>
      </c>
      <c r="H1339">
        <f>IFERROR(VLOOKUP(G1339,Store_Map!$A$2:$I$100,3,FALSE),"")</f>
        <v>0</v>
      </c>
      <c r="I1339">
        <f>IFERROR(VLOOKUP(G1339,Store_Map!$A$2:$I$100,4,FALSE),"")</f>
        <v>0</v>
      </c>
      <c r="J1339">
        <f>IFERROR(VLOOKUP(G1339,Store_Map!$A$2:$I$100,5,FALSE),"")</f>
        <v>0</v>
      </c>
      <c r="K1339">
        <f>IFERROR(VLOOKUP(G1339,Store_Map!$A$2:$I$100,6,FALSE),"")</f>
        <v>0</v>
      </c>
      <c r="L1339">
        <f>IFERROR(VLOOKUP(G1339,Store_Map!$A$2:$I$100,7,FALSE),"")</f>
        <v>0</v>
      </c>
      <c r="M1339">
        <f>IFERROR(VLOOKUP(G1339,Store_Map!$A$2:$I$100,8,FALSE),"")</f>
        <v>0</v>
      </c>
      <c r="N1339">
        <f t="shared" si="180"/>
        <v>0</v>
      </c>
      <c r="O1339" t="str">
        <f t="shared" si="181"/>
        <v>PASS</v>
      </c>
      <c r="P1339" t="str">
        <f t="shared" si="182"/>
        <v>PASS</v>
      </c>
      <c r="Q1339" t="str">
        <f t="shared" si="183"/>
        <v>PASS</v>
      </c>
      <c r="R1339" t="str">
        <f t="shared" si="184"/>
        <v>PASS</v>
      </c>
      <c r="S1339" t="str">
        <f t="shared" si="185"/>
        <v>PASS</v>
      </c>
      <c r="T1339">
        <f t="shared" si="186"/>
        <v>100</v>
      </c>
      <c r="U1339" t="str">
        <f t="shared" si="187"/>
        <v>Low</v>
      </c>
      <c r="V1339" t="str">
        <f t="shared" si="188"/>
        <v>Clean</v>
      </c>
    </row>
    <row r="1340" spans="1:22" x14ac:dyDescent="0.3">
      <c r="A1340" t="str">
        <f>Raw_Data!A1340</f>
        <v>6248730</v>
      </c>
      <c r="B1340">
        <f>Raw_Data!B1340</f>
        <v>45670</v>
      </c>
      <c r="C1340" t="str">
        <f>Raw_Data!C1340</f>
        <v>MELOXICAM 7.5 MG TABLET</v>
      </c>
      <c r="D1340" t="str">
        <f>Raw_Data!D1340</f>
        <v>68382005001</v>
      </c>
      <c r="E1340" t="str">
        <f>Raw_Data!E1340</f>
        <v>BYNE, EDMUND</v>
      </c>
      <c r="F1340" t="str">
        <f>Raw_Data!F1340</f>
        <v>1033186648</v>
      </c>
      <c r="G1340" t="str">
        <f>Raw_Data!H1340</f>
        <v>0</v>
      </c>
      <c r="H1340">
        <f>IFERROR(VLOOKUP(G1340,Store_Map!$A$2:$I$100,3,FALSE),"")</f>
        <v>0</v>
      </c>
      <c r="I1340">
        <f>IFERROR(VLOOKUP(G1340,Store_Map!$A$2:$I$100,4,FALSE),"")</f>
        <v>0</v>
      </c>
      <c r="J1340">
        <f>IFERROR(VLOOKUP(G1340,Store_Map!$A$2:$I$100,5,FALSE),"")</f>
        <v>0</v>
      </c>
      <c r="K1340">
        <f>IFERROR(VLOOKUP(G1340,Store_Map!$A$2:$I$100,6,FALSE),"")</f>
        <v>0</v>
      </c>
      <c r="L1340">
        <f>IFERROR(VLOOKUP(G1340,Store_Map!$A$2:$I$100,7,FALSE),"")</f>
        <v>0</v>
      </c>
      <c r="M1340">
        <f>IFERROR(VLOOKUP(G1340,Store_Map!$A$2:$I$100,8,FALSE),"")</f>
        <v>0</v>
      </c>
      <c r="N1340">
        <f t="shared" si="180"/>
        <v>0</v>
      </c>
      <c r="O1340" t="str">
        <f t="shared" si="181"/>
        <v>PASS</v>
      </c>
      <c r="P1340" t="str">
        <f t="shared" si="182"/>
        <v>PASS</v>
      </c>
      <c r="Q1340" t="str">
        <f t="shared" si="183"/>
        <v>PASS</v>
      </c>
      <c r="R1340" t="str">
        <f t="shared" si="184"/>
        <v>PASS</v>
      </c>
      <c r="S1340" t="str">
        <f t="shared" si="185"/>
        <v>PASS</v>
      </c>
      <c r="T1340">
        <f t="shared" si="186"/>
        <v>100</v>
      </c>
      <c r="U1340" t="str">
        <f t="shared" si="187"/>
        <v>Low</v>
      </c>
      <c r="V1340" t="str">
        <f t="shared" si="188"/>
        <v>Clean</v>
      </c>
    </row>
    <row r="1341" spans="1:22" x14ac:dyDescent="0.3">
      <c r="A1341" t="str">
        <f>Raw_Data!A1341</f>
        <v>4010876</v>
      </c>
      <c r="B1341">
        <f>Raw_Data!B1341</f>
        <v>45670</v>
      </c>
      <c r="C1341" t="str">
        <f>Raw_Data!C1341</f>
        <v>PREGABALIN 100 MG CAPSULE</v>
      </c>
      <c r="D1341" t="str">
        <f>Raw_Data!D1341</f>
        <v>69238131309</v>
      </c>
      <c r="E1341" t="str">
        <f>Raw_Data!E1341</f>
        <v>BYNE, EDMUND</v>
      </c>
      <c r="F1341" t="str">
        <f>Raw_Data!F1341</f>
        <v>1033186648</v>
      </c>
      <c r="G1341" t="str">
        <f>Raw_Data!H1341</f>
        <v>0</v>
      </c>
      <c r="H1341">
        <f>IFERROR(VLOOKUP(G1341,Store_Map!$A$2:$I$100,3,FALSE),"")</f>
        <v>0</v>
      </c>
      <c r="I1341">
        <f>IFERROR(VLOOKUP(G1341,Store_Map!$A$2:$I$100,4,FALSE),"")</f>
        <v>0</v>
      </c>
      <c r="J1341">
        <f>IFERROR(VLOOKUP(G1341,Store_Map!$A$2:$I$100,5,FALSE),"")</f>
        <v>0</v>
      </c>
      <c r="K1341">
        <f>IFERROR(VLOOKUP(G1341,Store_Map!$A$2:$I$100,6,FALSE),"")</f>
        <v>0</v>
      </c>
      <c r="L1341">
        <f>IFERROR(VLOOKUP(G1341,Store_Map!$A$2:$I$100,7,FALSE),"")</f>
        <v>0</v>
      </c>
      <c r="M1341">
        <f>IFERROR(VLOOKUP(G1341,Store_Map!$A$2:$I$100,8,FALSE),"")</f>
        <v>0</v>
      </c>
      <c r="N1341">
        <f t="shared" si="180"/>
        <v>0</v>
      </c>
      <c r="O1341" t="str">
        <f t="shared" si="181"/>
        <v>PASS</v>
      </c>
      <c r="P1341" t="str">
        <f t="shared" si="182"/>
        <v>PASS</v>
      </c>
      <c r="Q1341" t="str">
        <f t="shared" si="183"/>
        <v>PASS</v>
      </c>
      <c r="R1341" t="str">
        <f t="shared" si="184"/>
        <v>PASS</v>
      </c>
      <c r="S1341" t="str">
        <f t="shared" si="185"/>
        <v>PASS</v>
      </c>
      <c r="T1341">
        <f t="shared" si="186"/>
        <v>100</v>
      </c>
      <c r="U1341" t="str">
        <f t="shared" si="187"/>
        <v>Low</v>
      </c>
      <c r="V1341" t="str">
        <f t="shared" si="188"/>
        <v>Clean</v>
      </c>
    </row>
    <row r="1342" spans="1:22" x14ac:dyDescent="0.3">
      <c r="A1342" t="str">
        <f>Raw_Data!A1342</f>
        <v>6251838</v>
      </c>
      <c r="B1342">
        <f>Raw_Data!B1342</f>
        <v>45670</v>
      </c>
      <c r="C1342" t="str">
        <f>Raw_Data!C1342</f>
        <v>ONDANSETRON ODT 4 MG TABLET</v>
      </c>
      <c r="D1342" t="str">
        <f>Raw_Data!D1342</f>
        <v>68462015713</v>
      </c>
      <c r="E1342" t="str">
        <f>Raw_Data!E1342</f>
        <v>BYNE, EDMUND</v>
      </c>
      <c r="F1342" t="str">
        <f>Raw_Data!F1342</f>
        <v>1033186648</v>
      </c>
      <c r="G1342" t="str">
        <f>Raw_Data!H1342</f>
        <v>0</v>
      </c>
      <c r="H1342">
        <f>IFERROR(VLOOKUP(G1342,Store_Map!$A$2:$I$100,3,FALSE),"")</f>
        <v>0</v>
      </c>
      <c r="I1342">
        <f>IFERROR(VLOOKUP(G1342,Store_Map!$A$2:$I$100,4,FALSE),"")</f>
        <v>0</v>
      </c>
      <c r="J1342">
        <f>IFERROR(VLOOKUP(G1342,Store_Map!$A$2:$I$100,5,FALSE),"")</f>
        <v>0</v>
      </c>
      <c r="K1342">
        <f>IFERROR(VLOOKUP(G1342,Store_Map!$A$2:$I$100,6,FALSE),"")</f>
        <v>0</v>
      </c>
      <c r="L1342">
        <f>IFERROR(VLOOKUP(G1342,Store_Map!$A$2:$I$100,7,FALSE),"")</f>
        <v>0</v>
      </c>
      <c r="M1342">
        <f>IFERROR(VLOOKUP(G1342,Store_Map!$A$2:$I$100,8,FALSE),"")</f>
        <v>0</v>
      </c>
      <c r="N1342">
        <f t="shared" si="180"/>
        <v>0</v>
      </c>
      <c r="O1342" t="str">
        <f t="shared" si="181"/>
        <v>PASS</v>
      </c>
      <c r="P1342" t="str">
        <f t="shared" si="182"/>
        <v>PASS</v>
      </c>
      <c r="Q1342" t="str">
        <f t="shared" si="183"/>
        <v>PASS</v>
      </c>
      <c r="R1342" t="str">
        <f t="shared" si="184"/>
        <v>PASS</v>
      </c>
      <c r="S1342" t="str">
        <f t="shared" si="185"/>
        <v>PASS</v>
      </c>
      <c r="T1342">
        <f t="shared" si="186"/>
        <v>100</v>
      </c>
      <c r="U1342" t="str">
        <f t="shared" si="187"/>
        <v>Low</v>
      </c>
      <c r="V1342" t="str">
        <f t="shared" si="188"/>
        <v>Clean</v>
      </c>
    </row>
    <row r="1343" spans="1:22" x14ac:dyDescent="0.3">
      <c r="A1343" t="str">
        <f>Raw_Data!A1343</f>
        <v>6251839</v>
      </c>
      <c r="B1343">
        <f>Raw_Data!B1343</f>
        <v>45670</v>
      </c>
      <c r="C1343" t="str">
        <f>Raw_Data!C1343</f>
        <v>AMLODIPINE BESYLATE 10 MG T</v>
      </c>
      <c r="D1343" t="str">
        <f>Raw_Data!D1343</f>
        <v>69097012815</v>
      </c>
      <c r="E1343" t="str">
        <f>Raw_Data!E1343</f>
        <v>BYNE, EDMUND</v>
      </c>
      <c r="F1343" t="str">
        <f>Raw_Data!F1343</f>
        <v>1033186648</v>
      </c>
      <c r="G1343" t="str">
        <f>Raw_Data!H1343</f>
        <v>0</v>
      </c>
      <c r="H1343">
        <f>IFERROR(VLOOKUP(G1343,Store_Map!$A$2:$I$100,3,FALSE),"")</f>
        <v>0</v>
      </c>
      <c r="I1343">
        <f>IFERROR(VLOOKUP(G1343,Store_Map!$A$2:$I$100,4,FALSE),"")</f>
        <v>0</v>
      </c>
      <c r="J1343">
        <f>IFERROR(VLOOKUP(G1343,Store_Map!$A$2:$I$100,5,FALSE),"")</f>
        <v>0</v>
      </c>
      <c r="K1343">
        <f>IFERROR(VLOOKUP(G1343,Store_Map!$A$2:$I$100,6,FALSE),"")</f>
        <v>0</v>
      </c>
      <c r="L1343">
        <f>IFERROR(VLOOKUP(G1343,Store_Map!$A$2:$I$100,7,FALSE),"")</f>
        <v>0</v>
      </c>
      <c r="M1343">
        <f>IFERROR(VLOOKUP(G1343,Store_Map!$A$2:$I$100,8,FALSE),"")</f>
        <v>0</v>
      </c>
      <c r="N1343">
        <f t="shared" si="180"/>
        <v>0</v>
      </c>
      <c r="O1343" t="str">
        <f t="shared" si="181"/>
        <v>PASS</v>
      </c>
      <c r="P1343" t="str">
        <f t="shared" si="182"/>
        <v>PASS</v>
      </c>
      <c r="Q1343" t="str">
        <f t="shared" si="183"/>
        <v>PASS</v>
      </c>
      <c r="R1343" t="str">
        <f t="shared" si="184"/>
        <v>PASS</v>
      </c>
      <c r="S1343" t="str">
        <f t="shared" si="185"/>
        <v>PASS</v>
      </c>
      <c r="T1343">
        <f t="shared" si="186"/>
        <v>100</v>
      </c>
      <c r="U1343" t="str">
        <f t="shared" si="187"/>
        <v>Low</v>
      </c>
      <c r="V1343" t="str">
        <f t="shared" si="188"/>
        <v>Clean</v>
      </c>
    </row>
    <row r="1344" spans="1:22" x14ac:dyDescent="0.3">
      <c r="A1344" t="str">
        <f>Raw_Data!A1344</f>
        <v>6251840</v>
      </c>
      <c r="B1344">
        <f>Raw_Data!B1344</f>
        <v>45670</v>
      </c>
      <c r="C1344" t="str">
        <f>Raw_Data!C1344</f>
        <v>ATORVASTATIN 20 MG TABLET</v>
      </c>
      <c r="D1344" t="str">
        <f>Raw_Data!D1344</f>
        <v>60505257908</v>
      </c>
      <c r="E1344" t="str">
        <f>Raw_Data!E1344</f>
        <v>BYNE, EDMUND</v>
      </c>
      <c r="F1344" t="str">
        <f>Raw_Data!F1344</f>
        <v>1033186648</v>
      </c>
      <c r="G1344" t="str">
        <f>Raw_Data!H1344</f>
        <v>0</v>
      </c>
      <c r="H1344">
        <f>IFERROR(VLOOKUP(G1344,Store_Map!$A$2:$I$100,3,FALSE),"")</f>
        <v>0</v>
      </c>
      <c r="I1344">
        <f>IFERROR(VLOOKUP(G1344,Store_Map!$A$2:$I$100,4,FALSE),"")</f>
        <v>0</v>
      </c>
      <c r="J1344">
        <f>IFERROR(VLOOKUP(G1344,Store_Map!$A$2:$I$100,5,FALSE),"")</f>
        <v>0</v>
      </c>
      <c r="K1344">
        <f>IFERROR(VLOOKUP(G1344,Store_Map!$A$2:$I$100,6,FALSE),"")</f>
        <v>0</v>
      </c>
      <c r="L1344">
        <f>IFERROR(VLOOKUP(G1344,Store_Map!$A$2:$I$100,7,FALSE),"")</f>
        <v>0</v>
      </c>
      <c r="M1344">
        <f>IFERROR(VLOOKUP(G1344,Store_Map!$A$2:$I$100,8,FALSE),"")</f>
        <v>0</v>
      </c>
      <c r="N1344">
        <f t="shared" si="180"/>
        <v>0</v>
      </c>
      <c r="O1344" t="str">
        <f t="shared" si="181"/>
        <v>PASS</v>
      </c>
      <c r="P1344" t="str">
        <f t="shared" si="182"/>
        <v>PASS</v>
      </c>
      <c r="Q1344" t="str">
        <f t="shared" si="183"/>
        <v>PASS</v>
      </c>
      <c r="R1344" t="str">
        <f t="shared" si="184"/>
        <v>PASS</v>
      </c>
      <c r="S1344" t="str">
        <f t="shared" si="185"/>
        <v>PASS</v>
      </c>
      <c r="T1344">
        <f t="shared" si="186"/>
        <v>100</v>
      </c>
      <c r="U1344" t="str">
        <f t="shared" si="187"/>
        <v>Low</v>
      </c>
      <c r="V1344" t="str">
        <f t="shared" si="188"/>
        <v>Clean</v>
      </c>
    </row>
    <row r="1345" spans="1:22" x14ac:dyDescent="0.3">
      <c r="A1345" t="str">
        <f>Raw_Data!A1345</f>
        <v>6251841</v>
      </c>
      <c r="B1345">
        <f>Raw_Data!B1345</f>
        <v>45670</v>
      </c>
      <c r="C1345" t="str">
        <f>Raw_Data!C1345</f>
        <v>DROSPIRENONE-EE 3-0.02 MG T</v>
      </c>
      <c r="D1345" t="str">
        <f>Raw_Data!D1345</f>
        <v>68462072029</v>
      </c>
      <c r="E1345" t="str">
        <f>Raw_Data!E1345</f>
        <v>GRESHAM, J. MARK</v>
      </c>
      <c r="F1345" t="str">
        <f>Raw_Data!F1345</f>
        <v>1326026618</v>
      </c>
      <c r="G1345" t="str">
        <f>Raw_Data!H1345</f>
        <v>0</v>
      </c>
      <c r="H1345">
        <f>IFERROR(VLOOKUP(G1345,Store_Map!$A$2:$I$100,3,FALSE),"")</f>
        <v>0</v>
      </c>
      <c r="I1345">
        <f>IFERROR(VLOOKUP(G1345,Store_Map!$A$2:$I$100,4,FALSE),"")</f>
        <v>0</v>
      </c>
      <c r="J1345">
        <f>IFERROR(VLOOKUP(G1345,Store_Map!$A$2:$I$100,5,FALSE),"")</f>
        <v>0</v>
      </c>
      <c r="K1345">
        <f>IFERROR(VLOOKUP(G1345,Store_Map!$A$2:$I$100,6,FALSE),"")</f>
        <v>0</v>
      </c>
      <c r="L1345">
        <f>IFERROR(VLOOKUP(G1345,Store_Map!$A$2:$I$100,7,FALSE),"")</f>
        <v>0</v>
      </c>
      <c r="M1345">
        <f>IFERROR(VLOOKUP(G1345,Store_Map!$A$2:$I$100,8,FALSE),"")</f>
        <v>0</v>
      </c>
      <c r="N1345">
        <f t="shared" si="180"/>
        <v>0</v>
      </c>
      <c r="O1345" t="str">
        <f t="shared" si="181"/>
        <v>PASS</v>
      </c>
      <c r="P1345" t="str">
        <f t="shared" si="182"/>
        <v>PASS</v>
      </c>
      <c r="Q1345" t="str">
        <f t="shared" si="183"/>
        <v>PASS</v>
      </c>
      <c r="R1345" t="str">
        <f t="shared" si="184"/>
        <v>PASS</v>
      </c>
      <c r="S1345" t="str">
        <f t="shared" si="185"/>
        <v>PASS</v>
      </c>
      <c r="T1345">
        <f t="shared" si="186"/>
        <v>100</v>
      </c>
      <c r="U1345" t="str">
        <f t="shared" si="187"/>
        <v>Low</v>
      </c>
      <c r="V1345" t="str">
        <f t="shared" si="188"/>
        <v>Clean</v>
      </c>
    </row>
    <row r="1346" spans="1:22" x14ac:dyDescent="0.3">
      <c r="A1346" t="str">
        <f>Raw_Data!A1346</f>
        <v>6251842</v>
      </c>
      <c r="B1346">
        <f>Raw_Data!B1346</f>
        <v>45670</v>
      </c>
      <c r="C1346" t="str">
        <f>Raw_Data!C1346</f>
        <v>FLUTICASONE PROP 50 MCG SPR</v>
      </c>
      <c r="D1346" t="str">
        <f>Raw_Data!D1346</f>
        <v>60505082901</v>
      </c>
      <c r="E1346" t="str">
        <f>Raw_Data!E1346</f>
        <v>BYNE, EDMUND</v>
      </c>
      <c r="F1346" t="str">
        <f>Raw_Data!F1346</f>
        <v>1033186648</v>
      </c>
      <c r="G1346" t="str">
        <f>Raw_Data!H1346</f>
        <v>0</v>
      </c>
      <c r="H1346">
        <f>IFERROR(VLOOKUP(G1346,Store_Map!$A$2:$I$100,3,FALSE),"")</f>
        <v>0</v>
      </c>
      <c r="I1346">
        <f>IFERROR(VLOOKUP(G1346,Store_Map!$A$2:$I$100,4,FALSE),"")</f>
        <v>0</v>
      </c>
      <c r="J1346">
        <f>IFERROR(VLOOKUP(G1346,Store_Map!$A$2:$I$100,5,FALSE),"")</f>
        <v>0</v>
      </c>
      <c r="K1346">
        <f>IFERROR(VLOOKUP(G1346,Store_Map!$A$2:$I$100,6,FALSE),"")</f>
        <v>0</v>
      </c>
      <c r="L1346">
        <f>IFERROR(VLOOKUP(G1346,Store_Map!$A$2:$I$100,7,FALSE),"")</f>
        <v>0</v>
      </c>
      <c r="M1346">
        <f>IFERROR(VLOOKUP(G1346,Store_Map!$A$2:$I$100,8,FALSE),"")</f>
        <v>0</v>
      </c>
      <c r="N1346">
        <f t="shared" ref="N1346:N1409" si="189">COUNTBLANK(A1346:M1346)</f>
        <v>0</v>
      </c>
      <c r="O1346" t="str">
        <f t="shared" ref="O1346:O1409" si="190">IF(AND(F1346&lt;&gt;"",LEN(F1346)=10,ISNUMBER(--F1346)),"PASS","REVIEW")</f>
        <v>PASS</v>
      </c>
      <c r="P1346" t="str">
        <f t="shared" ref="P1346:P1409" si="191">IF(AND(D1346&lt;&gt;"",OR(LEN(D1346)=10,LEN(D1346)=11),ISNUMBER(--D1346)),"PASS","REVIEW")</f>
        <v>PASS</v>
      </c>
      <c r="Q1346" t="str">
        <f t="shared" ref="Q1346:Q1409" si="192">IF(H1346&lt;&gt;"","PASS","REVIEW")</f>
        <v>PASS</v>
      </c>
      <c r="R1346" t="str">
        <f t="shared" ref="R1346:R1409" si="193">IF(AND(I1346&lt;&gt;"",J1346&lt;&gt;"",K1346&lt;&gt;"",L1346&lt;&gt;"",M1346&lt;&gt;""),"PASS","REVIEW")</f>
        <v>PASS</v>
      </c>
      <c r="S1346" t="str">
        <f t="shared" ref="S1346:S1409" si="194">IF(OR(N1346&gt;0,O1346="REVIEW",P1346="REVIEW",Q1346="REVIEW",R1346="REVIEW"),"REVIEW","PASS")</f>
        <v>PASS</v>
      </c>
      <c r="T1346">
        <f t="shared" ref="T1346:T1409" si="195">MAX(0,100-(N1346*5)-IF(O1346="REVIEW",15,0)-IF(P1346="REVIEW",10,0)-IF(Q1346="REVIEW",10,0)-IF(R1346="REVIEW",20,0))</f>
        <v>100</v>
      </c>
      <c r="U1346" t="str">
        <f t="shared" ref="U1346:U1409" si="196">IF(T1346&gt;=90,"Low",IF(T1346&gt;=70,"Medium","High"))</f>
        <v>Low</v>
      </c>
      <c r="V1346" t="str">
        <f t="shared" ref="V1346:V1409" si="197">IF(N1346&gt;0,"Missing required fields",IF(O1346="REVIEW","Invalid provider NPI",IF(P1346="REVIEW","Invalid NDC",IF(Q1346="REVIEW","Store mapping incomplete",IF(R1346="REVIEW","Entity mapping incomplete","Clean")))))</f>
        <v>Clean</v>
      </c>
    </row>
    <row r="1347" spans="1:22" x14ac:dyDescent="0.3">
      <c r="A1347" t="str">
        <f>Raw_Data!A1347</f>
        <v>6245966</v>
      </c>
      <c r="B1347">
        <f>Raw_Data!B1347</f>
        <v>45670</v>
      </c>
      <c r="C1347" t="str">
        <f>Raw_Data!C1347</f>
        <v>BASAGLAR TEMPO PEN 100 UNIT</v>
      </c>
      <c r="D1347" t="str">
        <f>Raw_Data!D1347</f>
        <v>2821405</v>
      </c>
      <c r="E1347" t="str">
        <f>Raw_Data!E1347</f>
        <v>MACHADO, MARIA</v>
      </c>
      <c r="F1347" t="str">
        <f>Raw_Data!F1347</f>
        <v>1619100302</v>
      </c>
      <c r="G1347" t="str">
        <f>Raw_Data!H1347</f>
        <v>0</v>
      </c>
      <c r="H1347">
        <f>IFERROR(VLOOKUP(G1347,Store_Map!$A$2:$I$100,3,FALSE),"")</f>
        <v>0</v>
      </c>
      <c r="I1347">
        <f>IFERROR(VLOOKUP(G1347,Store_Map!$A$2:$I$100,4,FALSE),"")</f>
        <v>0</v>
      </c>
      <c r="J1347">
        <f>IFERROR(VLOOKUP(G1347,Store_Map!$A$2:$I$100,5,FALSE),"")</f>
        <v>0</v>
      </c>
      <c r="K1347">
        <f>IFERROR(VLOOKUP(G1347,Store_Map!$A$2:$I$100,6,FALSE),"")</f>
        <v>0</v>
      </c>
      <c r="L1347">
        <f>IFERROR(VLOOKUP(G1347,Store_Map!$A$2:$I$100,7,FALSE),"")</f>
        <v>0</v>
      </c>
      <c r="M1347">
        <f>IFERROR(VLOOKUP(G1347,Store_Map!$A$2:$I$100,8,FALSE),"")</f>
        <v>0</v>
      </c>
      <c r="N1347">
        <f t="shared" si="189"/>
        <v>0</v>
      </c>
      <c r="O1347" t="str">
        <f t="shared" si="190"/>
        <v>PASS</v>
      </c>
      <c r="P1347" t="str">
        <f t="shared" si="191"/>
        <v>REVIEW</v>
      </c>
      <c r="Q1347" t="str">
        <f t="shared" si="192"/>
        <v>PASS</v>
      </c>
      <c r="R1347" t="str">
        <f t="shared" si="193"/>
        <v>PASS</v>
      </c>
      <c r="S1347" t="str">
        <f t="shared" si="194"/>
        <v>REVIEW</v>
      </c>
      <c r="T1347">
        <f t="shared" si="195"/>
        <v>90</v>
      </c>
      <c r="U1347" t="str">
        <f t="shared" si="196"/>
        <v>Low</v>
      </c>
      <c r="V1347" t="str">
        <f t="shared" si="197"/>
        <v>Invalid NDC</v>
      </c>
    </row>
    <row r="1348" spans="1:22" x14ac:dyDescent="0.3">
      <c r="A1348" t="str">
        <f>Raw_Data!A1348</f>
        <v>6247690</v>
      </c>
      <c r="B1348">
        <f>Raw_Data!B1348</f>
        <v>45670</v>
      </c>
      <c r="C1348" t="str">
        <f>Raw_Data!C1348</f>
        <v>BASAGLAR 100 UNIT/ML KWIKPE</v>
      </c>
      <c r="D1348" t="str">
        <f>Raw_Data!D1348</f>
        <v>2771559</v>
      </c>
      <c r="E1348" t="str">
        <f>Raw_Data!E1348</f>
        <v>MACHADO, MARIA</v>
      </c>
      <c r="F1348" t="str">
        <f>Raw_Data!F1348</f>
        <v>1619100302</v>
      </c>
      <c r="G1348" t="str">
        <f>Raw_Data!H1348</f>
        <v>0</v>
      </c>
      <c r="H1348">
        <f>IFERROR(VLOOKUP(G1348,Store_Map!$A$2:$I$100,3,FALSE),"")</f>
        <v>0</v>
      </c>
      <c r="I1348">
        <f>IFERROR(VLOOKUP(G1348,Store_Map!$A$2:$I$100,4,FALSE),"")</f>
        <v>0</v>
      </c>
      <c r="J1348">
        <f>IFERROR(VLOOKUP(G1348,Store_Map!$A$2:$I$100,5,FALSE),"")</f>
        <v>0</v>
      </c>
      <c r="K1348">
        <f>IFERROR(VLOOKUP(G1348,Store_Map!$A$2:$I$100,6,FALSE),"")</f>
        <v>0</v>
      </c>
      <c r="L1348">
        <f>IFERROR(VLOOKUP(G1348,Store_Map!$A$2:$I$100,7,FALSE),"")</f>
        <v>0</v>
      </c>
      <c r="M1348">
        <f>IFERROR(VLOOKUP(G1348,Store_Map!$A$2:$I$100,8,FALSE),"")</f>
        <v>0</v>
      </c>
      <c r="N1348">
        <f t="shared" si="189"/>
        <v>0</v>
      </c>
      <c r="O1348" t="str">
        <f t="shared" si="190"/>
        <v>PASS</v>
      </c>
      <c r="P1348" t="str">
        <f t="shared" si="191"/>
        <v>REVIEW</v>
      </c>
      <c r="Q1348" t="str">
        <f t="shared" si="192"/>
        <v>PASS</v>
      </c>
      <c r="R1348" t="str">
        <f t="shared" si="193"/>
        <v>PASS</v>
      </c>
      <c r="S1348" t="str">
        <f t="shared" si="194"/>
        <v>REVIEW</v>
      </c>
      <c r="T1348">
        <f t="shared" si="195"/>
        <v>90</v>
      </c>
      <c r="U1348" t="str">
        <f t="shared" si="196"/>
        <v>Low</v>
      </c>
      <c r="V1348" t="str">
        <f t="shared" si="197"/>
        <v>Invalid NDC</v>
      </c>
    </row>
    <row r="1349" spans="1:22" x14ac:dyDescent="0.3">
      <c r="A1349" t="str">
        <f>Raw_Data!A1349</f>
        <v>6245344</v>
      </c>
      <c r="B1349">
        <f>Raw_Data!B1349</f>
        <v>45670</v>
      </c>
      <c r="C1349" t="str">
        <f>Raw_Data!C1349</f>
        <v>GLIMEPIRIDE 2 MG TABLET</v>
      </c>
      <c r="D1349" t="str">
        <f>Raw_Data!D1349</f>
        <v>55111032105</v>
      </c>
      <c r="E1349" t="str">
        <f>Raw_Data!E1349</f>
        <v>MACHADO, MARIA</v>
      </c>
      <c r="F1349" t="str">
        <f>Raw_Data!F1349</f>
        <v>1619100302</v>
      </c>
      <c r="G1349" t="str">
        <f>Raw_Data!H1349</f>
        <v>0</v>
      </c>
      <c r="H1349">
        <f>IFERROR(VLOOKUP(G1349,Store_Map!$A$2:$I$100,3,FALSE),"")</f>
        <v>0</v>
      </c>
      <c r="I1349">
        <f>IFERROR(VLOOKUP(G1349,Store_Map!$A$2:$I$100,4,FALSE),"")</f>
        <v>0</v>
      </c>
      <c r="J1349">
        <f>IFERROR(VLOOKUP(G1349,Store_Map!$A$2:$I$100,5,FALSE),"")</f>
        <v>0</v>
      </c>
      <c r="K1349">
        <f>IFERROR(VLOOKUP(G1349,Store_Map!$A$2:$I$100,6,FALSE),"")</f>
        <v>0</v>
      </c>
      <c r="L1349">
        <f>IFERROR(VLOOKUP(G1349,Store_Map!$A$2:$I$100,7,FALSE),"")</f>
        <v>0</v>
      </c>
      <c r="M1349">
        <f>IFERROR(VLOOKUP(G1349,Store_Map!$A$2:$I$100,8,FALSE),"")</f>
        <v>0</v>
      </c>
      <c r="N1349">
        <f t="shared" si="189"/>
        <v>0</v>
      </c>
      <c r="O1349" t="str">
        <f t="shared" si="190"/>
        <v>PASS</v>
      </c>
      <c r="P1349" t="str">
        <f t="shared" si="191"/>
        <v>PASS</v>
      </c>
      <c r="Q1349" t="str">
        <f t="shared" si="192"/>
        <v>PASS</v>
      </c>
      <c r="R1349" t="str">
        <f t="shared" si="193"/>
        <v>PASS</v>
      </c>
      <c r="S1349" t="str">
        <f t="shared" si="194"/>
        <v>PASS</v>
      </c>
      <c r="T1349">
        <f t="shared" si="195"/>
        <v>100</v>
      </c>
      <c r="U1349" t="str">
        <f t="shared" si="196"/>
        <v>Low</v>
      </c>
      <c r="V1349" t="str">
        <f t="shared" si="197"/>
        <v>Clean</v>
      </c>
    </row>
    <row r="1350" spans="1:22" x14ac:dyDescent="0.3">
      <c r="A1350" t="str">
        <f>Raw_Data!A1350</f>
        <v>6245355</v>
      </c>
      <c r="B1350">
        <f>Raw_Data!B1350</f>
        <v>45670</v>
      </c>
      <c r="C1350" t="str">
        <f>Raw_Data!C1350</f>
        <v>TRAZODONE 50 MG TABLET</v>
      </c>
      <c r="D1350" t="str">
        <f>Raw_Data!D1350</f>
        <v>50111056002</v>
      </c>
      <c r="E1350" t="str">
        <f>Raw_Data!E1350</f>
        <v>BYNE, EDMUND</v>
      </c>
      <c r="F1350" t="str">
        <f>Raw_Data!F1350</f>
        <v>1033186648</v>
      </c>
      <c r="G1350" t="str">
        <f>Raw_Data!H1350</f>
        <v>0</v>
      </c>
      <c r="H1350">
        <f>IFERROR(VLOOKUP(G1350,Store_Map!$A$2:$I$100,3,FALSE),"")</f>
        <v>0</v>
      </c>
      <c r="I1350">
        <f>IFERROR(VLOOKUP(G1350,Store_Map!$A$2:$I$100,4,FALSE),"")</f>
        <v>0</v>
      </c>
      <c r="J1350">
        <f>IFERROR(VLOOKUP(G1350,Store_Map!$A$2:$I$100,5,FALSE),"")</f>
        <v>0</v>
      </c>
      <c r="K1350">
        <f>IFERROR(VLOOKUP(G1350,Store_Map!$A$2:$I$100,6,FALSE),"")</f>
        <v>0</v>
      </c>
      <c r="L1350">
        <f>IFERROR(VLOOKUP(G1350,Store_Map!$A$2:$I$100,7,FALSE),"")</f>
        <v>0</v>
      </c>
      <c r="M1350">
        <f>IFERROR(VLOOKUP(G1350,Store_Map!$A$2:$I$100,8,FALSE),"")</f>
        <v>0</v>
      </c>
      <c r="N1350">
        <f t="shared" si="189"/>
        <v>0</v>
      </c>
      <c r="O1350" t="str">
        <f t="shared" si="190"/>
        <v>PASS</v>
      </c>
      <c r="P1350" t="str">
        <f t="shared" si="191"/>
        <v>PASS</v>
      </c>
      <c r="Q1350" t="str">
        <f t="shared" si="192"/>
        <v>PASS</v>
      </c>
      <c r="R1350" t="str">
        <f t="shared" si="193"/>
        <v>PASS</v>
      </c>
      <c r="S1350" t="str">
        <f t="shared" si="194"/>
        <v>PASS</v>
      </c>
      <c r="T1350">
        <f t="shared" si="195"/>
        <v>100</v>
      </c>
      <c r="U1350" t="str">
        <f t="shared" si="196"/>
        <v>Low</v>
      </c>
      <c r="V1350" t="str">
        <f t="shared" si="197"/>
        <v>Clean</v>
      </c>
    </row>
    <row r="1351" spans="1:22" x14ac:dyDescent="0.3">
      <c r="A1351" t="str">
        <f>Raw_Data!A1351</f>
        <v>6245186</v>
      </c>
      <c r="B1351">
        <f>Raw_Data!B1351</f>
        <v>45670</v>
      </c>
      <c r="C1351" t="str">
        <f>Raw_Data!C1351</f>
        <v>INSULIN ASPART 100 UNIT/ML</v>
      </c>
      <c r="D1351" t="str">
        <f>Raw_Data!D1351</f>
        <v>73070010011</v>
      </c>
      <c r="E1351" t="str">
        <f>Raw_Data!E1351</f>
        <v>BYNE, EDMUND</v>
      </c>
      <c r="F1351" t="str">
        <f>Raw_Data!F1351</f>
        <v>1033186648</v>
      </c>
      <c r="G1351" t="str">
        <f>Raw_Data!H1351</f>
        <v>0</v>
      </c>
      <c r="H1351">
        <f>IFERROR(VLOOKUP(G1351,Store_Map!$A$2:$I$100,3,FALSE),"")</f>
        <v>0</v>
      </c>
      <c r="I1351">
        <f>IFERROR(VLOOKUP(G1351,Store_Map!$A$2:$I$100,4,FALSE),"")</f>
        <v>0</v>
      </c>
      <c r="J1351">
        <f>IFERROR(VLOOKUP(G1351,Store_Map!$A$2:$I$100,5,FALSE),"")</f>
        <v>0</v>
      </c>
      <c r="K1351">
        <f>IFERROR(VLOOKUP(G1351,Store_Map!$A$2:$I$100,6,FALSE),"")</f>
        <v>0</v>
      </c>
      <c r="L1351">
        <f>IFERROR(VLOOKUP(G1351,Store_Map!$A$2:$I$100,7,FALSE),"")</f>
        <v>0</v>
      </c>
      <c r="M1351">
        <f>IFERROR(VLOOKUP(G1351,Store_Map!$A$2:$I$100,8,FALSE),"")</f>
        <v>0</v>
      </c>
      <c r="N1351">
        <f t="shared" si="189"/>
        <v>0</v>
      </c>
      <c r="O1351" t="str">
        <f t="shared" si="190"/>
        <v>PASS</v>
      </c>
      <c r="P1351" t="str">
        <f t="shared" si="191"/>
        <v>PASS</v>
      </c>
      <c r="Q1351" t="str">
        <f t="shared" si="192"/>
        <v>PASS</v>
      </c>
      <c r="R1351" t="str">
        <f t="shared" si="193"/>
        <v>PASS</v>
      </c>
      <c r="S1351" t="str">
        <f t="shared" si="194"/>
        <v>PASS</v>
      </c>
      <c r="T1351">
        <f t="shared" si="195"/>
        <v>100</v>
      </c>
      <c r="U1351" t="str">
        <f t="shared" si="196"/>
        <v>Low</v>
      </c>
      <c r="V1351" t="str">
        <f t="shared" si="197"/>
        <v>Clean</v>
      </c>
    </row>
    <row r="1352" spans="1:22" x14ac:dyDescent="0.3">
      <c r="A1352" t="str">
        <f>Raw_Data!A1352</f>
        <v>6249629</v>
      </c>
      <c r="B1352">
        <f>Raw_Data!B1352</f>
        <v>45670</v>
      </c>
      <c r="C1352" t="str">
        <f>Raw_Data!C1352</f>
        <v>CLOPIDOGREL 75 MG TABLET</v>
      </c>
      <c r="D1352" t="str">
        <f>Raw_Data!D1352</f>
        <v>55111019605</v>
      </c>
      <c r="E1352" t="str">
        <f>Raw_Data!E1352</f>
        <v>BYNE, EDMUND</v>
      </c>
      <c r="F1352" t="str">
        <f>Raw_Data!F1352</f>
        <v>1033186648</v>
      </c>
      <c r="G1352" t="str">
        <f>Raw_Data!H1352</f>
        <v>0</v>
      </c>
      <c r="H1352">
        <f>IFERROR(VLOOKUP(G1352,Store_Map!$A$2:$I$100,3,FALSE),"")</f>
        <v>0</v>
      </c>
      <c r="I1352">
        <f>IFERROR(VLOOKUP(G1352,Store_Map!$A$2:$I$100,4,FALSE),"")</f>
        <v>0</v>
      </c>
      <c r="J1352">
        <f>IFERROR(VLOOKUP(G1352,Store_Map!$A$2:$I$100,5,FALSE),"")</f>
        <v>0</v>
      </c>
      <c r="K1352">
        <f>IFERROR(VLOOKUP(G1352,Store_Map!$A$2:$I$100,6,FALSE),"")</f>
        <v>0</v>
      </c>
      <c r="L1352">
        <f>IFERROR(VLOOKUP(G1352,Store_Map!$A$2:$I$100,7,FALSE),"")</f>
        <v>0</v>
      </c>
      <c r="M1352">
        <f>IFERROR(VLOOKUP(G1352,Store_Map!$A$2:$I$100,8,FALSE),"")</f>
        <v>0</v>
      </c>
      <c r="N1352">
        <f t="shared" si="189"/>
        <v>0</v>
      </c>
      <c r="O1352" t="str">
        <f t="shared" si="190"/>
        <v>PASS</v>
      </c>
      <c r="P1352" t="str">
        <f t="shared" si="191"/>
        <v>PASS</v>
      </c>
      <c r="Q1352" t="str">
        <f t="shared" si="192"/>
        <v>PASS</v>
      </c>
      <c r="R1352" t="str">
        <f t="shared" si="193"/>
        <v>PASS</v>
      </c>
      <c r="S1352" t="str">
        <f t="shared" si="194"/>
        <v>PASS</v>
      </c>
      <c r="T1352">
        <f t="shared" si="195"/>
        <v>100</v>
      </c>
      <c r="U1352" t="str">
        <f t="shared" si="196"/>
        <v>Low</v>
      </c>
      <c r="V1352" t="str">
        <f t="shared" si="197"/>
        <v>Clean</v>
      </c>
    </row>
    <row r="1353" spans="1:22" x14ac:dyDescent="0.3">
      <c r="A1353" t="str">
        <f>Raw_Data!A1353</f>
        <v>6249630</v>
      </c>
      <c r="B1353">
        <f>Raw_Data!B1353</f>
        <v>45670</v>
      </c>
      <c r="C1353" t="str">
        <f>Raw_Data!C1353</f>
        <v>AMLODIPINE BESYLATE 10 MG T</v>
      </c>
      <c r="D1353" t="str">
        <f>Raw_Data!D1353</f>
        <v>69097012815</v>
      </c>
      <c r="E1353" t="str">
        <f>Raw_Data!E1353</f>
        <v>BYNE, EDMUND</v>
      </c>
      <c r="F1353" t="str">
        <f>Raw_Data!F1353</f>
        <v>1033186648</v>
      </c>
      <c r="G1353" t="str">
        <f>Raw_Data!H1353</f>
        <v>0</v>
      </c>
      <c r="H1353">
        <f>IFERROR(VLOOKUP(G1353,Store_Map!$A$2:$I$100,3,FALSE),"")</f>
        <v>0</v>
      </c>
      <c r="I1353">
        <f>IFERROR(VLOOKUP(G1353,Store_Map!$A$2:$I$100,4,FALSE),"")</f>
        <v>0</v>
      </c>
      <c r="J1353">
        <f>IFERROR(VLOOKUP(G1353,Store_Map!$A$2:$I$100,5,FALSE),"")</f>
        <v>0</v>
      </c>
      <c r="K1353">
        <f>IFERROR(VLOOKUP(G1353,Store_Map!$A$2:$I$100,6,FALSE),"")</f>
        <v>0</v>
      </c>
      <c r="L1353">
        <f>IFERROR(VLOOKUP(G1353,Store_Map!$A$2:$I$100,7,FALSE),"")</f>
        <v>0</v>
      </c>
      <c r="M1353">
        <f>IFERROR(VLOOKUP(G1353,Store_Map!$A$2:$I$100,8,FALSE),"")</f>
        <v>0</v>
      </c>
      <c r="N1353">
        <f t="shared" si="189"/>
        <v>0</v>
      </c>
      <c r="O1353" t="str">
        <f t="shared" si="190"/>
        <v>PASS</v>
      </c>
      <c r="P1353" t="str">
        <f t="shared" si="191"/>
        <v>PASS</v>
      </c>
      <c r="Q1353" t="str">
        <f t="shared" si="192"/>
        <v>PASS</v>
      </c>
      <c r="R1353" t="str">
        <f t="shared" si="193"/>
        <v>PASS</v>
      </c>
      <c r="S1353" t="str">
        <f t="shared" si="194"/>
        <v>PASS</v>
      </c>
      <c r="T1353">
        <f t="shared" si="195"/>
        <v>100</v>
      </c>
      <c r="U1353" t="str">
        <f t="shared" si="196"/>
        <v>Low</v>
      </c>
      <c r="V1353" t="str">
        <f t="shared" si="197"/>
        <v>Clean</v>
      </c>
    </row>
    <row r="1354" spans="1:22" x14ac:dyDescent="0.3">
      <c r="A1354" t="str">
        <f>Raw_Data!A1354</f>
        <v>6249632</v>
      </c>
      <c r="B1354">
        <f>Raw_Data!B1354</f>
        <v>45670</v>
      </c>
      <c r="C1354" t="str">
        <f>Raw_Data!C1354</f>
        <v>LISINOPRIL 10 MG TABLET</v>
      </c>
      <c r="D1354" t="str">
        <f>Raw_Data!D1354</f>
        <v>68180098003</v>
      </c>
      <c r="E1354" t="str">
        <f>Raw_Data!E1354</f>
        <v>BYNE, EDMUND</v>
      </c>
      <c r="F1354" t="str">
        <f>Raw_Data!F1354</f>
        <v>1033186648</v>
      </c>
      <c r="G1354" t="str">
        <f>Raw_Data!H1354</f>
        <v>0</v>
      </c>
      <c r="H1354">
        <f>IFERROR(VLOOKUP(G1354,Store_Map!$A$2:$I$100,3,FALSE),"")</f>
        <v>0</v>
      </c>
      <c r="I1354">
        <f>IFERROR(VLOOKUP(G1354,Store_Map!$A$2:$I$100,4,FALSE),"")</f>
        <v>0</v>
      </c>
      <c r="J1354">
        <f>IFERROR(VLOOKUP(G1354,Store_Map!$A$2:$I$100,5,FALSE),"")</f>
        <v>0</v>
      </c>
      <c r="K1354">
        <f>IFERROR(VLOOKUP(G1354,Store_Map!$A$2:$I$100,6,FALSE),"")</f>
        <v>0</v>
      </c>
      <c r="L1354">
        <f>IFERROR(VLOOKUP(G1354,Store_Map!$A$2:$I$100,7,FALSE),"")</f>
        <v>0</v>
      </c>
      <c r="M1354">
        <f>IFERROR(VLOOKUP(G1354,Store_Map!$A$2:$I$100,8,FALSE),"")</f>
        <v>0</v>
      </c>
      <c r="N1354">
        <f t="shared" si="189"/>
        <v>0</v>
      </c>
      <c r="O1354" t="str">
        <f t="shared" si="190"/>
        <v>PASS</v>
      </c>
      <c r="P1354" t="str">
        <f t="shared" si="191"/>
        <v>PASS</v>
      </c>
      <c r="Q1354" t="str">
        <f t="shared" si="192"/>
        <v>PASS</v>
      </c>
      <c r="R1354" t="str">
        <f t="shared" si="193"/>
        <v>PASS</v>
      </c>
      <c r="S1354" t="str">
        <f t="shared" si="194"/>
        <v>PASS</v>
      </c>
      <c r="T1354">
        <f t="shared" si="195"/>
        <v>100</v>
      </c>
      <c r="U1354" t="str">
        <f t="shared" si="196"/>
        <v>Low</v>
      </c>
      <c r="V1354" t="str">
        <f t="shared" si="197"/>
        <v>Clean</v>
      </c>
    </row>
    <row r="1355" spans="1:22" x14ac:dyDescent="0.3">
      <c r="A1355" t="str">
        <f>Raw_Data!A1355</f>
        <v>6249633</v>
      </c>
      <c r="B1355">
        <f>Raw_Data!B1355</f>
        <v>45670</v>
      </c>
      <c r="C1355" t="str">
        <f>Raw_Data!C1355</f>
        <v>CARVEDILOL 6.25 MG TABLET</v>
      </c>
      <c r="D1355" t="str">
        <f>Raw_Data!D1355</f>
        <v>68382009305</v>
      </c>
      <c r="E1355" t="str">
        <f>Raw_Data!E1355</f>
        <v>BYNE, EDMUND</v>
      </c>
      <c r="F1355" t="str">
        <f>Raw_Data!F1355</f>
        <v>1033186648</v>
      </c>
      <c r="G1355" t="str">
        <f>Raw_Data!H1355</f>
        <v>0</v>
      </c>
      <c r="H1355">
        <f>IFERROR(VLOOKUP(G1355,Store_Map!$A$2:$I$100,3,FALSE),"")</f>
        <v>0</v>
      </c>
      <c r="I1355">
        <f>IFERROR(VLOOKUP(G1355,Store_Map!$A$2:$I$100,4,FALSE),"")</f>
        <v>0</v>
      </c>
      <c r="J1355">
        <f>IFERROR(VLOOKUP(G1355,Store_Map!$A$2:$I$100,5,FALSE),"")</f>
        <v>0</v>
      </c>
      <c r="K1355">
        <f>IFERROR(VLOOKUP(G1355,Store_Map!$A$2:$I$100,6,FALSE),"")</f>
        <v>0</v>
      </c>
      <c r="L1355">
        <f>IFERROR(VLOOKUP(G1355,Store_Map!$A$2:$I$100,7,FALSE),"")</f>
        <v>0</v>
      </c>
      <c r="M1355">
        <f>IFERROR(VLOOKUP(G1355,Store_Map!$A$2:$I$100,8,FALSE),"")</f>
        <v>0</v>
      </c>
      <c r="N1355">
        <f t="shared" si="189"/>
        <v>0</v>
      </c>
      <c r="O1355" t="str">
        <f t="shared" si="190"/>
        <v>PASS</v>
      </c>
      <c r="P1355" t="str">
        <f t="shared" si="191"/>
        <v>PASS</v>
      </c>
      <c r="Q1355" t="str">
        <f t="shared" si="192"/>
        <v>PASS</v>
      </c>
      <c r="R1355" t="str">
        <f t="shared" si="193"/>
        <v>PASS</v>
      </c>
      <c r="S1355" t="str">
        <f t="shared" si="194"/>
        <v>PASS</v>
      </c>
      <c r="T1355">
        <f t="shared" si="195"/>
        <v>100</v>
      </c>
      <c r="U1355" t="str">
        <f t="shared" si="196"/>
        <v>Low</v>
      </c>
      <c r="V1355" t="str">
        <f t="shared" si="197"/>
        <v>Clean</v>
      </c>
    </row>
    <row r="1356" spans="1:22" x14ac:dyDescent="0.3">
      <c r="A1356" t="str">
        <f>Raw_Data!A1356</f>
        <v>6240372</v>
      </c>
      <c r="B1356">
        <f>Raw_Data!B1356</f>
        <v>45670</v>
      </c>
      <c r="C1356" t="str">
        <f>Raw_Data!C1356</f>
        <v>BUSPIRONE HCL 10 MG TABLET</v>
      </c>
      <c r="D1356" t="str">
        <f>Raw_Data!D1356</f>
        <v>29300024505</v>
      </c>
      <c r="E1356" t="str">
        <f>Raw_Data!E1356</f>
        <v>STEINER, DAVID</v>
      </c>
      <c r="F1356" t="str">
        <f>Raw_Data!F1356</f>
        <v>1972508802</v>
      </c>
      <c r="G1356" t="str">
        <f>Raw_Data!H1356</f>
        <v>0</v>
      </c>
      <c r="H1356">
        <f>IFERROR(VLOOKUP(G1356,Store_Map!$A$2:$I$100,3,FALSE),"")</f>
        <v>0</v>
      </c>
      <c r="I1356">
        <f>IFERROR(VLOOKUP(G1356,Store_Map!$A$2:$I$100,4,FALSE),"")</f>
        <v>0</v>
      </c>
      <c r="J1356">
        <f>IFERROR(VLOOKUP(G1356,Store_Map!$A$2:$I$100,5,FALSE),"")</f>
        <v>0</v>
      </c>
      <c r="K1356">
        <f>IFERROR(VLOOKUP(G1356,Store_Map!$A$2:$I$100,6,FALSE),"")</f>
        <v>0</v>
      </c>
      <c r="L1356">
        <f>IFERROR(VLOOKUP(G1356,Store_Map!$A$2:$I$100,7,FALSE),"")</f>
        <v>0</v>
      </c>
      <c r="M1356">
        <f>IFERROR(VLOOKUP(G1356,Store_Map!$A$2:$I$100,8,FALSE),"")</f>
        <v>0</v>
      </c>
      <c r="N1356">
        <f t="shared" si="189"/>
        <v>0</v>
      </c>
      <c r="O1356" t="str">
        <f t="shared" si="190"/>
        <v>PASS</v>
      </c>
      <c r="P1356" t="str">
        <f t="shared" si="191"/>
        <v>PASS</v>
      </c>
      <c r="Q1356" t="str">
        <f t="shared" si="192"/>
        <v>PASS</v>
      </c>
      <c r="R1356" t="str">
        <f t="shared" si="193"/>
        <v>PASS</v>
      </c>
      <c r="S1356" t="str">
        <f t="shared" si="194"/>
        <v>PASS</v>
      </c>
      <c r="T1356">
        <f t="shared" si="195"/>
        <v>100</v>
      </c>
      <c r="U1356" t="str">
        <f t="shared" si="196"/>
        <v>Low</v>
      </c>
      <c r="V1356" t="str">
        <f t="shared" si="197"/>
        <v>Clean</v>
      </c>
    </row>
    <row r="1357" spans="1:22" x14ac:dyDescent="0.3">
      <c r="A1357" t="str">
        <f>Raw_Data!A1357</f>
        <v>6243140</v>
      </c>
      <c r="B1357">
        <f>Raw_Data!B1357</f>
        <v>45670</v>
      </c>
      <c r="C1357" t="str">
        <f>Raw_Data!C1357</f>
        <v>BUDESONIDE-FORMOTEROL 160-4</v>
      </c>
      <c r="D1357" t="str">
        <f>Raw_Data!D1357</f>
        <v>310737020</v>
      </c>
      <c r="E1357" t="str">
        <f>Raw_Data!E1357</f>
        <v>YASIN, NURA</v>
      </c>
      <c r="F1357" t="str">
        <f>Raw_Data!F1357</f>
        <v>1265518567</v>
      </c>
      <c r="G1357" t="str">
        <f>Raw_Data!H1357</f>
        <v>0</v>
      </c>
      <c r="H1357">
        <f>IFERROR(VLOOKUP(G1357,Store_Map!$A$2:$I$100,3,FALSE),"")</f>
        <v>0</v>
      </c>
      <c r="I1357">
        <f>IFERROR(VLOOKUP(G1357,Store_Map!$A$2:$I$100,4,FALSE),"")</f>
        <v>0</v>
      </c>
      <c r="J1357">
        <f>IFERROR(VLOOKUP(G1357,Store_Map!$A$2:$I$100,5,FALSE),"")</f>
        <v>0</v>
      </c>
      <c r="K1357">
        <f>IFERROR(VLOOKUP(G1357,Store_Map!$A$2:$I$100,6,FALSE),"")</f>
        <v>0</v>
      </c>
      <c r="L1357">
        <f>IFERROR(VLOOKUP(G1357,Store_Map!$A$2:$I$100,7,FALSE),"")</f>
        <v>0</v>
      </c>
      <c r="M1357">
        <f>IFERROR(VLOOKUP(G1357,Store_Map!$A$2:$I$100,8,FALSE),"")</f>
        <v>0</v>
      </c>
      <c r="N1357">
        <f t="shared" si="189"/>
        <v>0</v>
      </c>
      <c r="O1357" t="str">
        <f t="shared" si="190"/>
        <v>PASS</v>
      </c>
      <c r="P1357" t="str">
        <f t="shared" si="191"/>
        <v>REVIEW</v>
      </c>
      <c r="Q1357" t="str">
        <f t="shared" si="192"/>
        <v>PASS</v>
      </c>
      <c r="R1357" t="str">
        <f t="shared" si="193"/>
        <v>PASS</v>
      </c>
      <c r="S1357" t="str">
        <f t="shared" si="194"/>
        <v>REVIEW</v>
      </c>
      <c r="T1357">
        <f t="shared" si="195"/>
        <v>90</v>
      </c>
      <c r="U1357" t="str">
        <f t="shared" si="196"/>
        <v>Low</v>
      </c>
      <c r="V1357" t="str">
        <f t="shared" si="197"/>
        <v>Invalid NDC</v>
      </c>
    </row>
    <row r="1358" spans="1:22" x14ac:dyDescent="0.3">
      <c r="A1358" t="str">
        <f>Raw_Data!A1358</f>
        <v>6243141</v>
      </c>
      <c r="B1358">
        <f>Raw_Data!B1358</f>
        <v>45670</v>
      </c>
      <c r="C1358" t="str">
        <f>Raw_Data!C1358</f>
        <v>AMLODIPINE BESYLATE 5 MG TA</v>
      </c>
      <c r="D1358" t="str">
        <f>Raw_Data!D1358</f>
        <v>69097012715</v>
      </c>
      <c r="E1358" t="str">
        <f>Raw_Data!E1358</f>
        <v>YASIN, NURA</v>
      </c>
      <c r="F1358" t="str">
        <f>Raw_Data!F1358</f>
        <v>1265518567</v>
      </c>
      <c r="G1358" t="str">
        <f>Raw_Data!H1358</f>
        <v>0</v>
      </c>
      <c r="H1358">
        <f>IFERROR(VLOOKUP(G1358,Store_Map!$A$2:$I$100,3,FALSE),"")</f>
        <v>0</v>
      </c>
      <c r="I1358">
        <f>IFERROR(VLOOKUP(G1358,Store_Map!$A$2:$I$100,4,FALSE),"")</f>
        <v>0</v>
      </c>
      <c r="J1358">
        <f>IFERROR(VLOOKUP(G1358,Store_Map!$A$2:$I$100,5,FALSE),"")</f>
        <v>0</v>
      </c>
      <c r="K1358">
        <f>IFERROR(VLOOKUP(G1358,Store_Map!$A$2:$I$100,6,FALSE),"")</f>
        <v>0</v>
      </c>
      <c r="L1358">
        <f>IFERROR(VLOOKUP(G1358,Store_Map!$A$2:$I$100,7,FALSE),"")</f>
        <v>0</v>
      </c>
      <c r="M1358">
        <f>IFERROR(VLOOKUP(G1358,Store_Map!$A$2:$I$100,8,FALSE),"")</f>
        <v>0</v>
      </c>
      <c r="N1358">
        <f t="shared" si="189"/>
        <v>0</v>
      </c>
      <c r="O1358" t="str">
        <f t="shared" si="190"/>
        <v>PASS</v>
      </c>
      <c r="P1358" t="str">
        <f t="shared" si="191"/>
        <v>PASS</v>
      </c>
      <c r="Q1358" t="str">
        <f t="shared" si="192"/>
        <v>PASS</v>
      </c>
      <c r="R1358" t="str">
        <f t="shared" si="193"/>
        <v>PASS</v>
      </c>
      <c r="S1358" t="str">
        <f t="shared" si="194"/>
        <v>PASS</v>
      </c>
      <c r="T1358">
        <f t="shared" si="195"/>
        <v>100</v>
      </c>
      <c r="U1358" t="str">
        <f t="shared" si="196"/>
        <v>Low</v>
      </c>
      <c r="V1358" t="str">
        <f t="shared" si="197"/>
        <v>Clean</v>
      </c>
    </row>
    <row r="1359" spans="1:22" x14ac:dyDescent="0.3">
      <c r="A1359" t="str">
        <f>Raw_Data!A1359</f>
        <v>6246122</v>
      </c>
      <c r="B1359">
        <f>Raw_Data!B1359</f>
        <v>45670</v>
      </c>
      <c r="C1359" t="str">
        <f>Raw_Data!C1359</f>
        <v>OLMSRTN-AMLDPN-HCTZ 40-10-2</v>
      </c>
      <c r="D1359" t="str">
        <f>Raw_Data!D1359</f>
        <v>49884079011</v>
      </c>
      <c r="E1359" t="str">
        <f>Raw_Data!E1359</f>
        <v>GIBBS, JON</v>
      </c>
      <c r="F1359" t="str">
        <f>Raw_Data!F1359</f>
        <v>1700896156</v>
      </c>
      <c r="G1359" t="str">
        <f>Raw_Data!H1359</f>
        <v>0</v>
      </c>
      <c r="H1359">
        <f>IFERROR(VLOOKUP(G1359,Store_Map!$A$2:$I$100,3,FALSE),"")</f>
        <v>0</v>
      </c>
      <c r="I1359">
        <f>IFERROR(VLOOKUP(G1359,Store_Map!$A$2:$I$100,4,FALSE),"")</f>
        <v>0</v>
      </c>
      <c r="J1359">
        <f>IFERROR(VLOOKUP(G1359,Store_Map!$A$2:$I$100,5,FALSE),"")</f>
        <v>0</v>
      </c>
      <c r="K1359">
        <f>IFERROR(VLOOKUP(G1359,Store_Map!$A$2:$I$100,6,FALSE),"")</f>
        <v>0</v>
      </c>
      <c r="L1359">
        <f>IFERROR(VLOOKUP(G1359,Store_Map!$A$2:$I$100,7,FALSE),"")</f>
        <v>0</v>
      </c>
      <c r="M1359">
        <f>IFERROR(VLOOKUP(G1359,Store_Map!$A$2:$I$100,8,FALSE),"")</f>
        <v>0</v>
      </c>
      <c r="N1359">
        <f t="shared" si="189"/>
        <v>0</v>
      </c>
      <c r="O1359" t="str">
        <f t="shared" si="190"/>
        <v>PASS</v>
      </c>
      <c r="P1359" t="str">
        <f t="shared" si="191"/>
        <v>PASS</v>
      </c>
      <c r="Q1359" t="str">
        <f t="shared" si="192"/>
        <v>PASS</v>
      </c>
      <c r="R1359" t="str">
        <f t="shared" si="193"/>
        <v>PASS</v>
      </c>
      <c r="S1359" t="str">
        <f t="shared" si="194"/>
        <v>PASS</v>
      </c>
      <c r="T1359">
        <f t="shared" si="195"/>
        <v>100</v>
      </c>
      <c r="U1359" t="str">
        <f t="shared" si="196"/>
        <v>Low</v>
      </c>
      <c r="V1359" t="str">
        <f t="shared" si="197"/>
        <v>Clean</v>
      </c>
    </row>
    <row r="1360" spans="1:22" x14ac:dyDescent="0.3">
      <c r="A1360" t="str">
        <f>Raw_Data!A1360</f>
        <v>6246121</v>
      </c>
      <c r="B1360">
        <f>Raw_Data!B1360</f>
        <v>45670</v>
      </c>
      <c r="C1360" t="str">
        <f>Raw_Data!C1360</f>
        <v>METOPROLOL SUCC ER 25 MG TA</v>
      </c>
      <c r="D1360" t="str">
        <f>Raw_Data!D1360</f>
        <v>55111046601</v>
      </c>
      <c r="E1360" t="str">
        <f>Raw_Data!E1360</f>
        <v>GIBBS, JON</v>
      </c>
      <c r="F1360" t="str">
        <f>Raw_Data!F1360</f>
        <v>1700896156</v>
      </c>
      <c r="G1360" t="str">
        <f>Raw_Data!H1360</f>
        <v>0</v>
      </c>
      <c r="H1360">
        <f>IFERROR(VLOOKUP(G1360,Store_Map!$A$2:$I$100,3,FALSE),"")</f>
        <v>0</v>
      </c>
      <c r="I1360">
        <f>IFERROR(VLOOKUP(G1360,Store_Map!$A$2:$I$100,4,FALSE),"")</f>
        <v>0</v>
      </c>
      <c r="J1360">
        <f>IFERROR(VLOOKUP(G1360,Store_Map!$A$2:$I$100,5,FALSE),"")</f>
        <v>0</v>
      </c>
      <c r="K1360">
        <f>IFERROR(VLOOKUP(G1360,Store_Map!$A$2:$I$100,6,FALSE),"")</f>
        <v>0</v>
      </c>
      <c r="L1360">
        <f>IFERROR(VLOOKUP(G1360,Store_Map!$A$2:$I$100,7,FALSE),"")</f>
        <v>0</v>
      </c>
      <c r="M1360">
        <f>IFERROR(VLOOKUP(G1360,Store_Map!$A$2:$I$100,8,FALSE),"")</f>
        <v>0</v>
      </c>
      <c r="N1360">
        <f t="shared" si="189"/>
        <v>0</v>
      </c>
      <c r="O1360" t="str">
        <f t="shared" si="190"/>
        <v>PASS</v>
      </c>
      <c r="P1360" t="str">
        <f t="shared" si="191"/>
        <v>PASS</v>
      </c>
      <c r="Q1360" t="str">
        <f t="shared" si="192"/>
        <v>PASS</v>
      </c>
      <c r="R1360" t="str">
        <f t="shared" si="193"/>
        <v>PASS</v>
      </c>
      <c r="S1360" t="str">
        <f t="shared" si="194"/>
        <v>PASS</v>
      </c>
      <c r="T1360">
        <f t="shared" si="195"/>
        <v>100</v>
      </c>
      <c r="U1360" t="str">
        <f t="shared" si="196"/>
        <v>Low</v>
      </c>
      <c r="V1360" t="str">
        <f t="shared" si="197"/>
        <v>Clean</v>
      </c>
    </row>
    <row r="1361" spans="1:22" x14ac:dyDescent="0.3">
      <c r="A1361" t="str">
        <f>Raw_Data!A1361</f>
        <v>6244699</v>
      </c>
      <c r="B1361">
        <f>Raw_Data!B1361</f>
        <v>45670</v>
      </c>
      <c r="C1361" t="str">
        <f>Raw_Data!C1361</f>
        <v>VITAMIN D2 1.25MG(50,000 UN</v>
      </c>
      <c r="D1361" t="str">
        <f>Raw_Data!D1361</f>
        <v>64380073706</v>
      </c>
      <c r="E1361" t="str">
        <f>Raw_Data!E1361</f>
        <v>PATEL, DEVESH</v>
      </c>
      <c r="F1361" t="str">
        <f>Raw_Data!F1361</f>
        <v>1316902943</v>
      </c>
      <c r="G1361" t="str">
        <f>Raw_Data!H1361</f>
        <v>0</v>
      </c>
      <c r="H1361">
        <f>IFERROR(VLOOKUP(G1361,Store_Map!$A$2:$I$100,3,FALSE),"")</f>
        <v>0</v>
      </c>
      <c r="I1361">
        <f>IFERROR(VLOOKUP(G1361,Store_Map!$A$2:$I$100,4,FALSE),"")</f>
        <v>0</v>
      </c>
      <c r="J1361">
        <f>IFERROR(VLOOKUP(G1361,Store_Map!$A$2:$I$100,5,FALSE),"")</f>
        <v>0</v>
      </c>
      <c r="K1361">
        <f>IFERROR(VLOOKUP(G1361,Store_Map!$A$2:$I$100,6,FALSE),"")</f>
        <v>0</v>
      </c>
      <c r="L1361">
        <f>IFERROR(VLOOKUP(G1361,Store_Map!$A$2:$I$100,7,FALSE),"")</f>
        <v>0</v>
      </c>
      <c r="M1361">
        <f>IFERROR(VLOOKUP(G1361,Store_Map!$A$2:$I$100,8,FALSE),"")</f>
        <v>0</v>
      </c>
      <c r="N1361">
        <f t="shared" si="189"/>
        <v>0</v>
      </c>
      <c r="O1361" t="str">
        <f t="shared" si="190"/>
        <v>PASS</v>
      </c>
      <c r="P1361" t="str">
        <f t="shared" si="191"/>
        <v>PASS</v>
      </c>
      <c r="Q1361" t="str">
        <f t="shared" si="192"/>
        <v>PASS</v>
      </c>
      <c r="R1361" t="str">
        <f t="shared" si="193"/>
        <v>PASS</v>
      </c>
      <c r="S1361" t="str">
        <f t="shared" si="194"/>
        <v>PASS</v>
      </c>
      <c r="T1361">
        <f t="shared" si="195"/>
        <v>100</v>
      </c>
      <c r="U1361" t="str">
        <f t="shared" si="196"/>
        <v>Low</v>
      </c>
      <c r="V1361" t="str">
        <f t="shared" si="197"/>
        <v>Clean</v>
      </c>
    </row>
    <row r="1362" spans="1:22" x14ac:dyDescent="0.3">
      <c r="A1362" t="str">
        <f>Raw_Data!A1362</f>
        <v>6244707</v>
      </c>
      <c r="B1362">
        <f>Raw_Data!B1362</f>
        <v>45670</v>
      </c>
      <c r="C1362" t="str">
        <f>Raw_Data!C1362</f>
        <v>FUROSEMIDE 40 MG TABLET</v>
      </c>
      <c r="D1362" t="str">
        <f>Raw_Data!D1362</f>
        <v>69315011710</v>
      </c>
      <c r="E1362" t="str">
        <f>Raw_Data!E1362</f>
        <v>Folk, Gretchen</v>
      </c>
      <c r="F1362" t="str">
        <f>Raw_Data!F1362</f>
        <v>1144976085</v>
      </c>
      <c r="G1362" t="str">
        <f>Raw_Data!H1362</f>
        <v>0</v>
      </c>
      <c r="H1362">
        <f>IFERROR(VLOOKUP(G1362,Store_Map!$A$2:$I$100,3,FALSE),"")</f>
        <v>0</v>
      </c>
      <c r="I1362">
        <f>IFERROR(VLOOKUP(G1362,Store_Map!$A$2:$I$100,4,FALSE),"")</f>
        <v>0</v>
      </c>
      <c r="J1362">
        <f>IFERROR(VLOOKUP(G1362,Store_Map!$A$2:$I$100,5,FALSE),"")</f>
        <v>0</v>
      </c>
      <c r="K1362">
        <f>IFERROR(VLOOKUP(G1362,Store_Map!$A$2:$I$100,6,FALSE),"")</f>
        <v>0</v>
      </c>
      <c r="L1362">
        <f>IFERROR(VLOOKUP(G1362,Store_Map!$A$2:$I$100,7,FALSE),"")</f>
        <v>0</v>
      </c>
      <c r="M1362">
        <f>IFERROR(VLOOKUP(G1362,Store_Map!$A$2:$I$100,8,FALSE),"")</f>
        <v>0</v>
      </c>
      <c r="N1362">
        <f t="shared" si="189"/>
        <v>0</v>
      </c>
      <c r="O1362" t="str">
        <f t="shared" si="190"/>
        <v>PASS</v>
      </c>
      <c r="P1362" t="str">
        <f t="shared" si="191"/>
        <v>PASS</v>
      </c>
      <c r="Q1362" t="str">
        <f t="shared" si="192"/>
        <v>PASS</v>
      </c>
      <c r="R1362" t="str">
        <f t="shared" si="193"/>
        <v>PASS</v>
      </c>
      <c r="S1362" t="str">
        <f t="shared" si="194"/>
        <v>PASS</v>
      </c>
      <c r="T1362">
        <f t="shared" si="195"/>
        <v>100</v>
      </c>
      <c r="U1362" t="str">
        <f t="shared" si="196"/>
        <v>Low</v>
      </c>
      <c r="V1362" t="str">
        <f t="shared" si="197"/>
        <v>Clean</v>
      </c>
    </row>
    <row r="1363" spans="1:22" x14ac:dyDescent="0.3">
      <c r="A1363" t="str">
        <f>Raw_Data!A1363</f>
        <v>6248107</v>
      </c>
      <c r="B1363">
        <f>Raw_Data!B1363</f>
        <v>45670</v>
      </c>
      <c r="C1363" t="str">
        <f>Raw_Data!C1363</f>
        <v>METFORMIN HCL 1,000 MG TABL</v>
      </c>
      <c r="D1363" t="str">
        <f>Raw_Data!D1363</f>
        <v>70010006599</v>
      </c>
      <c r="E1363" t="str">
        <f>Raw_Data!E1363</f>
        <v>GIBBS, JON</v>
      </c>
      <c r="F1363" t="str">
        <f>Raw_Data!F1363</f>
        <v>1700896156</v>
      </c>
      <c r="G1363" t="str">
        <f>Raw_Data!H1363</f>
        <v>0</v>
      </c>
      <c r="H1363">
        <f>IFERROR(VLOOKUP(G1363,Store_Map!$A$2:$I$100,3,FALSE),"")</f>
        <v>0</v>
      </c>
      <c r="I1363">
        <f>IFERROR(VLOOKUP(G1363,Store_Map!$A$2:$I$100,4,FALSE),"")</f>
        <v>0</v>
      </c>
      <c r="J1363">
        <f>IFERROR(VLOOKUP(G1363,Store_Map!$A$2:$I$100,5,FALSE),"")</f>
        <v>0</v>
      </c>
      <c r="K1363">
        <f>IFERROR(VLOOKUP(G1363,Store_Map!$A$2:$I$100,6,FALSE),"")</f>
        <v>0</v>
      </c>
      <c r="L1363">
        <f>IFERROR(VLOOKUP(G1363,Store_Map!$A$2:$I$100,7,FALSE),"")</f>
        <v>0</v>
      </c>
      <c r="M1363">
        <f>IFERROR(VLOOKUP(G1363,Store_Map!$A$2:$I$100,8,FALSE),"")</f>
        <v>0</v>
      </c>
      <c r="N1363">
        <f t="shared" si="189"/>
        <v>0</v>
      </c>
      <c r="O1363" t="str">
        <f t="shared" si="190"/>
        <v>PASS</v>
      </c>
      <c r="P1363" t="str">
        <f t="shared" si="191"/>
        <v>PASS</v>
      </c>
      <c r="Q1363" t="str">
        <f t="shared" si="192"/>
        <v>PASS</v>
      </c>
      <c r="R1363" t="str">
        <f t="shared" si="193"/>
        <v>PASS</v>
      </c>
      <c r="S1363" t="str">
        <f t="shared" si="194"/>
        <v>PASS</v>
      </c>
      <c r="T1363">
        <f t="shared" si="195"/>
        <v>100</v>
      </c>
      <c r="U1363" t="str">
        <f t="shared" si="196"/>
        <v>Low</v>
      </c>
      <c r="V1363" t="str">
        <f t="shared" si="197"/>
        <v>Clean</v>
      </c>
    </row>
    <row r="1364" spans="1:22" x14ac:dyDescent="0.3">
      <c r="A1364" t="str">
        <f>Raw_Data!A1364</f>
        <v>6251845</v>
      </c>
      <c r="B1364">
        <f>Raw_Data!B1364</f>
        <v>45670</v>
      </c>
      <c r="C1364" t="str">
        <f>Raw_Data!C1364</f>
        <v>SUMATRIPTAN SUCC 100 MG TAB</v>
      </c>
      <c r="D1364" t="str">
        <f>Raw_Data!D1364</f>
        <v>62756052269</v>
      </c>
      <c r="E1364" t="str">
        <f>Raw_Data!E1364</f>
        <v>PRESTON, LACEY</v>
      </c>
      <c r="F1364" t="str">
        <f>Raw_Data!F1364</f>
        <v>1912508532</v>
      </c>
      <c r="G1364" t="str">
        <f>Raw_Data!H1364</f>
        <v>0</v>
      </c>
      <c r="H1364">
        <f>IFERROR(VLOOKUP(G1364,Store_Map!$A$2:$I$100,3,FALSE),"")</f>
        <v>0</v>
      </c>
      <c r="I1364">
        <f>IFERROR(VLOOKUP(G1364,Store_Map!$A$2:$I$100,4,FALSE),"")</f>
        <v>0</v>
      </c>
      <c r="J1364">
        <f>IFERROR(VLOOKUP(G1364,Store_Map!$A$2:$I$100,5,FALSE),"")</f>
        <v>0</v>
      </c>
      <c r="K1364">
        <f>IFERROR(VLOOKUP(G1364,Store_Map!$A$2:$I$100,6,FALSE),"")</f>
        <v>0</v>
      </c>
      <c r="L1364">
        <f>IFERROR(VLOOKUP(G1364,Store_Map!$A$2:$I$100,7,FALSE),"")</f>
        <v>0</v>
      </c>
      <c r="M1364">
        <f>IFERROR(VLOOKUP(G1364,Store_Map!$A$2:$I$100,8,FALSE),"")</f>
        <v>0</v>
      </c>
      <c r="N1364">
        <f t="shared" si="189"/>
        <v>0</v>
      </c>
      <c r="O1364" t="str">
        <f t="shared" si="190"/>
        <v>PASS</v>
      </c>
      <c r="P1364" t="str">
        <f t="shared" si="191"/>
        <v>PASS</v>
      </c>
      <c r="Q1364" t="str">
        <f t="shared" si="192"/>
        <v>PASS</v>
      </c>
      <c r="R1364" t="str">
        <f t="shared" si="193"/>
        <v>PASS</v>
      </c>
      <c r="S1364" t="str">
        <f t="shared" si="194"/>
        <v>PASS</v>
      </c>
      <c r="T1364">
        <f t="shared" si="195"/>
        <v>100</v>
      </c>
      <c r="U1364" t="str">
        <f t="shared" si="196"/>
        <v>Low</v>
      </c>
      <c r="V1364" t="str">
        <f t="shared" si="197"/>
        <v>Clean</v>
      </c>
    </row>
    <row r="1365" spans="1:22" x14ac:dyDescent="0.3">
      <c r="A1365" t="str">
        <f>Raw_Data!A1365</f>
        <v>6251846</v>
      </c>
      <c r="B1365">
        <f>Raw_Data!B1365</f>
        <v>45670</v>
      </c>
      <c r="C1365" t="str">
        <f>Raw_Data!C1365</f>
        <v>TOPIRAMATE 100 MG TABLET</v>
      </c>
      <c r="D1365" t="str">
        <f>Raw_Data!D1365</f>
        <v>29300011716</v>
      </c>
      <c r="E1365" t="str">
        <f>Raw_Data!E1365</f>
        <v>PRESTON, LACEY</v>
      </c>
      <c r="F1365" t="str">
        <f>Raw_Data!F1365</f>
        <v>1912508532</v>
      </c>
      <c r="G1365" t="str">
        <f>Raw_Data!H1365</f>
        <v>0</v>
      </c>
      <c r="H1365">
        <f>IFERROR(VLOOKUP(G1365,Store_Map!$A$2:$I$100,3,FALSE),"")</f>
        <v>0</v>
      </c>
      <c r="I1365">
        <f>IFERROR(VLOOKUP(G1365,Store_Map!$A$2:$I$100,4,FALSE),"")</f>
        <v>0</v>
      </c>
      <c r="J1365">
        <f>IFERROR(VLOOKUP(G1365,Store_Map!$A$2:$I$100,5,FALSE),"")</f>
        <v>0</v>
      </c>
      <c r="K1365">
        <f>IFERROR(VLOOKUP(G1365,Store_Map!$A$2:$I$100,6,FALSE),"")</f>
        <v>0</v>
      </c>
      <c r="L1365">
        <f>IFERROR(VLOOKUP(G1365,Store_Map!$A$2:$I$100,7,FALSE),"")</f>
        <v>0</v>
      </c>
      <c r="M1365">
        <f>IFERROR(VLOOKUP(G1365,Store_Map!$A$2:$I$100,8,FALSE),"")</f>
        <v>0</v>
      </c>
      <c r="N1365">
        <f t="shared" si="189"/>
        <v>0</v>
      </c>
      <c r="O1365" t="str">
        <f t="shared" si="190"/>
        <v>PASS</v>
      </c>
      <c r="P1365" t="str">
        <f t="shared" si="191"/>
        <v>PASS</v>
      </c>
      <c r="Q1365" t="str">
        <f t="shared" si="192"/>
        <v>PASS</v>
      </c>
      <c r="R1365" t="str">
        <f t="shared" si="193"/>
        <v>PASS</v>
      </c>
      <c r="S1365" t="str">
        <f t="shared" si="194"/>
        <v>PASS</v>
      </c>
      <c r="T1365">
        <f t="shared" si="195"/>
        <v>100</v>
      </c>
      <c r="U1365" t="str">
        <f t="shared" si="196"/>
        <v>Low</v>
      </c>
      <c r="V1365" t="str">
        <f t="shared" si="197"/>
        <v>Clean</v>
      </c>
    </row>
    <row r="1366" spans="1:22" x14ac:dyDescent="0.3">
      <c r="A1366" t="str">
        <f>Raw_Data!A1366</f>
        <v>6241863</v>
      </c>
      <c r="B1366">
        <f>Raw_Data!B1366</f>
        <v>45670</v>
      </c>
      <c r="C1366" t="str">
        <f>Raw_Data!C1366</f>
        <v>AZITHROMYCIN 500 MG TABLET</v>
      </c>
      <c r="D1366" t="str">
        <f>Raw_Data!D1366</f>
        <v>50111078855</v>
      </c>
      <c r="E1366" t="str">
        <f>Raw_Data!E1366</f>
        <v>DAVIS, JANET</v>
      </c>
      <c r="F1366" t="str">
        <f>Raw_Data!F1366</f>
        <v>1417949066</v>
      </c>
      <c r="G1366" t="str">
        <f>Raw_Data!H1366</f>
        <v>0</v>
      </c>
      <c r="H1366">
        <f>IFERROR(VLOOKUP(G1366,Store_Map!$A$2:$I$100,3,FALSE),"")</f>
        <v>0</v>
      </c>
      <c r="I1366">
        <f>IFERROR(VLOOKUP(G1366,Store_Map!$A$2:$I$100,4,FALSE),"")</f>
        <v>0</v>
      </c>
      <c r="J1366">
        <f>IFERROR(VLOOKUP(G1366,Store_Map!$A$2:$I$100,5,FALSE),"")</f>
        <v>0</v>
      </c>
      <c r="K1366">
        <f>IFERROR(VLOOKUP(G1366,Store_Map!$A$2:$I$100,6,FALSE),"")</f>
        <v>0</v>
      </c>
      <c r="L1366">
        <f>IFERROR(VLOOKUP(G1366,Store_Map!$A$2:$I$100,7,FALSE),"")</f>
        <v>0</v>
      </c>
      <c r="M1366">
        <f>IFERROR(VLOOKUP(G1366,Store_Map!$A$2:$I$100,8,FALSE),"")</f>
        <v>0</v>
      </c>
      <c r="N1366">
        <f t="shared" si="189"/>
        <v>0</v>
      </c>
      <c r="O1366" t="str">
        <f t="shared" si="190"/>
        <v>PASS</v>
      </c>
      <c r="P1366" t="str">
        <f t="shared" si="191"/>
        <v>PASS</v>
      </c>
      <c r="Q1366" t="str">
        <f t="shared" si="192"/>
        <v>PASS</v>
      </c>
      <c r="R1366" t="str">
        <f t="shared" si="193"/>
        <v>PASS</v>
      </c>
      <c r="S1366" t="str">
        <f t="shared" si="194"/>
        <v>PASS</v>
      </c>
      <c r="T1366">
        <f t="shared" si="195"/>
        <v>100</v>
      </c>
      <c r="U1366" t="str">
        <f t="shared" si="196"/>
        <v>Low</v>
      </c>
      <c r="V1366" t="str">
        <f t="shared" si="197"/>
        <v>Clean</v>
      </c>
    </row>
    <row r="1367" spans="1:22" x14ac:dyDescent="0.3">
      <c r="A1367" t="str">
        <f>Raw_Data!A1367</f>
        <v>6251847</v>
      </c>
      <c r="B1367">
        <f>Raw_Data!B1367</f>
        <v>45670</v>
      </c>
      <c r="C1367" t="str">
        <f>Raw_Data!C1367</f>
        <v>POLYMYXIN B-TMP EYE DROPS</v>
      </c>
      <c r="D1367" t="str">
        <f>Raw_Data!D1367</f>
        <v>24208031510</v>
      </c>
      <c r="E1367" t="str">
        <f>Raw_Data!E1367</f>
        <v>BYNE, EDMUND</v>
      </c>
      <c r="F1367" t="str">
        <f>Raw_Data!F1367</f>
        <v>1033186648</v>
      </c>
      <c r="G1367" t="str">
        <f>Raw_Data!H1367</f>
        <v>0</v>
      </c>
      <c r="H1367">
        <f>IFERROR(VLOOKUP(G1367,Store_Map!$A$2:$I$100,3,FALSE),"")</f>
        <v>0</v>
      </c>
      <c r="I1367">
        <f>IFERROR(VLOOKUP(G1367,Store_Map!$A$2:$I$100,4,FALSE),"")</f>
        <v>0</v>
      </c>
      <c r="J1367">
        <f>IFERROR(VLOOKUP(G1367,Store_Map!$A$2:$I$100,5,FALSE),"")</f>
        <v>0</v>
      </c>
      <c r="K1367">
        <f>IFERROR(VLOOKUP(G1367,Store_Map!$A$2:$I$100,6,FALSE),"")</f>
        <v>0</v>
      </c>
      <c r="L1367">
        <f>IFERROR(VLOOKUP(G1367,Store_Map!$A$2:$I$100,7,FALSE),"")</f>
        <v>0</v>
      </c>
      <c r="M1367">
        <f>IFERROR(VLOOKUP(G1367,Store_Map!$A$2:$I$100,8,FALSE),"")</f>
        <v>0</v>
      </c>
      <c r="N1367">
        <f t="shared" si="189"/>
        <v>0</v>
      </c>
      <c r="O1367" t="str">
        <f t="shared" si="190"/>
        <v>PASS</v>
      </c>
      <c r="P1367" t="str">
        <f t="shared" si="191"/>
        <v>PASS</v>
      </c>
      <c r="Q1367" t="str">
        <f t="shared" si="192"/>
        <v>PASS</v>
      </c>
      <c r="R1367" t="str">
        <f t="shared" si="193"/>
        <v>PASS</v>
      </c>
      <c r="S1367" t="str">
        <f t="shared" si="194"/>
        <v>PASS</v>
      </c>
      <c r="T1367">
        <f t="shared" si="195"/>
        <v>100</v>
      </c>
      <c r="U1367" t="str">
        <f t="shared" si="196"/>
        <v>Low</v>
      </c>
      <c r="V1367" t="str">
        <f t="shared" si="197"/>
        <v>Clean</v>
      </c>
    </row>
    <row r="1368" spans="1:22" x14ac:dyDescent="0.3">
      <c r="A1368" t="str">
        <f>Raw_Data!A1368</f>
        <v>6251848</v>
      </c>
      <c r="B1368">
        <f>Raw_Data!B1368</f>
        <v>45670</v>
      </c>
      <c r="C1368" t="str">
        <f>Raw_Data!C1368</f>
        <v>IBUPROFEN 800 MG TABLET</v>
      </c>
      <c r="D1368" t="str">
        <f>Raw_Data!D1368</f>
        <v>59651036205</v>
      </c>
      <c r="E1368" t="str">
        <f>Raw_Data!E1368</f>
        <v>BYNE, EDMUND</v>
      </c>
      <c r="F1368" t="str">
        <f>Raw_Data!F1368</f>
        <v>1033186648</v>
      </c>
      <c r="G1368" t="str">
        <f>Raw_Data!H1368</f>
        <v>0</v>
      </c>
      <c r="H1368">
        <f>IFERROR(VLOOKUP(G1368,Store_Map!$A$2:$I$100,3,FALSE),"")</f>
        <v>0</v>
      </c>
      <c r="I1368">
        <f>IFERROR(VLOOKUP(G1368,Store_Map!$A$2:$I$100,4,FALSE),"")</f>
        <v>0</v>
      </c>
      <c r="J1368">
        <f>IFERROR(VLOOKUP(G1368,Store_Map!$A$2:$I$100,5,FALSE),"")</f>
        <v>0</v>
      </c>
      <c r="K1368">
        <f>IFERROR(VLOOKUP(G1368,Store_Map!$A$2:$I$100,6,FALSE),"")</f>
        <v>0</v>
      </c>
      <c r="L1368">
        <f>IFERROR(VLOOKUP(G1368,Store_Map!$A$2:$I$100,7,FALSE),"")</f>
        <v>0</v>
      </c>
      <c r="M1368">
        <f>IFERROR(VLOOKUP(G1368,Store_Map!$A$2:$I$100,8,FALSE),"")</f>
        <v>0</v>
      </c>
      <c r="N1368">
        <f t="shared" si="189"/>
        <v>0</v>
      </c>
      <c r="O1368" t="str">
        <f t="shared" si="190"/>
        <v>PASS</v>
      </c>
      <c r="P1368" t="str">
        <f t="shared" si="191"/>
        <v>PASS</v>
      </c>
      <c r="Q1368" t="str">
        <f t="shared" si="192"/>
        <v>PASS</v>
      </c>
      <c r="R1368" t="str">
        <f t="shared" si="193"/>
        <v>PASS</v>
      </c>
      <c r="S1368" t="str">
        <f t="shared" si="194"/>
        <v>PASS</v>
      </c>
      <c r="T1368">
        <f t="shared" si="195"/>
        <v>100</v>
      </c>
      <c r="U1368" t="str">
        <f t="shared" si="196"/>
        <v>Low</v>
      </c>
      <c r="V1368" t="str">
        <f t="shared" si="197"/>
        <v>Clean</v>
      </c>
    </row>
    <row r="1369" spans="1:22" x14ac:dyDescent="0.3">
      <c r="A1369" t="str">
        <f>Raw_Data!A1369</f>
        <v>6239315</v>
      </c>
      <c r="B1369">
        <f>Raw_Data!B1369</f>
        <v>45671</v>
      </c>
      <c r="C1369" t="str">
        <f>Raw_Data!C1369</f>
        <v>ATORVASTATIN 20 MG TABLET</v>
      </c>
      <c r="D1369" t="str">
        <f>Raw_Data!D1369</f>
        <v>60505257908</v>
      </c>
      <c r="E1369" t="str">
        <f>Raw_Data!E1369</f>
        <v>BYNE, EDMUND</v>
      </c>
      <c r="F1369" t="str">
        <f>Raw_Data!F1369</f>
        <v>1033186648</v>
      </c>
      <c r="G1369" t="str">
        <f>Raw_Data!H1369</f>
        <v>0</v>
      </c>
      <c r="H1369">
        <f>IFERROR(VLOOKUP(G1369,Store_Map!$A$2:$I$100,3,FALSE),"")</f>
        <v>0</v>
      </c>
      <c r="I1369">
        <f>IFERROR(VLOOKUP(G1369,Store_Map!$A$2:$I$100,4,FALSE),"")</f>
        <v>0</v>
      </c>
      <c r="J1369">
        <f>IFERROR(VLOOKUP(G1369,Store_Map!$A$2:$I$100,5,FALSE),"")</f>
        <v>0</v>
      </c>
      <c r="K1369">
        <f>IFERROR(VLOOKUP(G1369,Store_Map!$A$2:$I$100,6,FALSE),"")</f>
        <v>0</v>
      </c>
      <c r="L1369">
        <f>IFERROR(VLOOKUP(G1369,Store_Map!$A$2:$I$100,7,FALSE),"")</f>
        <v>0</v>
      </c>
      <c r="M1369">
        <f>IFERROR(VLOOKUP(G1369,Store_Map!$A$2:$I$100,8,FALSE),"")</f>
        <v>0</v>
      </c>
      <c r="N1369">
        <f t="shared" si="189"/>
        <v>0</v>
      </c>
      <c r="O1369" t="str">
        <f t="shared" si="190"/>
        <v>PASS</v>
      </c>
      <c r="P1369" t="str">
        <f t="shared" si="191"/>
        <v>PASS</v>
      </c>
      <c r="Q1369" t="str">
        <f t="shared" si="192"/>
        <v>PASS</v>
      </c>
      <c r="R1369" t="str">
        <f t="shared" si="193"/>
        <v>PASS</v>
      </c>
      <c r="S1369" t="str">
        <f t="shared" si="194"/>
        <v>PASS</v>
      </c>
      <c r="T1369">
        <f t="shared" si="195"/>
        <v>100</v>
      </c>
      <c r="U1369" t="str">
        <f t="shared" si="196"/>
        <v>Low</v>
      </c>
      <c r="V1369" t="str">
        <f t="shared" si="197"/>
        <v>Clean</v>
      </c>
    </row>
    <row r="1370" spans="1:22" x14ac:dyDescent="0.3">
      <c r="A1370" t="str">
        <f>Raw_Data!A1370</f>
        <v>6241752</v>
      </c>
      <c r="B1370">
        <f>Raw_Data!B1370</f>
        <v>45671</v>
      </c>
      <c r="C1370" t="str">
        <f>Raw_Data!C1370</f>
        <v>OZEMPIC 0.25-0.5 MG/DOSE PE</v>
      </c>
      <c r="D1370" t="str">
        <f>Raw_Data!D1370</f>
        <v>169418113</v>
      </c>
      <c r="E1370" t="str">
        <f>Raw_Data!E1370</f>
        <v>YASIN, NURA</v>
      </c>
      <c r="F1370" t="str">
        <f>Raw_Data!F1370</f>
        <v>1265518567</v>
      </c>
      <c r="G1370" t="str">
        <f>Raw_Data!H1370</f>
        <v>0</v>
      </c>
      <c r="H1370">
        <f>IFERROR(VLOOKUP(G1370,Store_Map!$A$2:$I$100,3,FALSE),"")</f>
        <v>0</v>
      </c>
      <c r="I1370">
        <f>IFERROR(VLOOKUP(G1370,Store_Map!$A$2:$I$100,4,FALSE),"")</f>
        <v>0</v>
      </c>
      <c r="J1370">
        <f>IFERROR(VLOOKUP(G1370,Store_Map!$A$2:$I$100,5,FALSE),"")</f>
        <v>0</v>
      </c>
      <c r="K1370">
        <f>IFERROR(VLOOKUP(G1370,Store_Map!$A$2:$I$100,6,FALSE),"")</f>
        <v>0</v>
      </c>
      <c r="L1370">
        <f>IFERROR(VLOOKUP(G1370,Store_Map!$A$2:$I$100,7,FALSE),"")</f>
        <v>0</v>
      </c>
      <c r="M1370">
        <f>IFERROR(VLOOKUP(G1370,Store_Map!$A$2:$I$100,8,FALSE),"")</f>
        <v>0</v>
      </c>
      <c r="N1370">
        <f t="shared" si="189"/>
        <v>0</v>
      </c>
      <c r="O1370" t="str">
        <f t="shared" si="190"/>
        <v>PASS</v>
      </c>
      <c r="P1370" t="str">
        <f t="shared" si="191"/>
        <v>REVIEW</v>
      </c>
      <c r="Q1370" t="str">
        <f t="shared" si="192"/>
        <v>PASS</v>
      </c>
      <c r="R1370" t="str">
        <f t="shared" si="193"/>
        <v>PASS</v>
      </c>
      <c r="S1370" t="str">
        <f t="shared" si="194"/>
        <v>REVIEW</v>
      </c>
      <c r="T1370">
        <f t="shared" si="195"/>
        <v>90</v>
      </c>
      <c r="U1370" t="str">
        <f t="shared" si="196"/>
        <v>Low</v>
      </c>
      <c r="V1370" t="str">
        <f t="shared" si="197"/>
        <v>Invalid NDC</v>
      </c>
    </row>
    <row r="1371" spans="1:22" x14ac:dyDescent="0.3">
      <c r="A1371" t="str">
        <f>Raw_Data!A1371</f>
        <v>6242175</v>
      </c>
      <c r="B1371">
        <f>Raw_Data!B1371</f>
        <v>45671</v>
      </c>
      <c r="C1371" t="str">
        <f>Raw_Data!C1371</f>
        <v>HYDROCHLOROTHIAZIDE 12.5 MG</v>
      </c>
      <c r="D1371" t="str">
        <f>Raw_Data!D1371</f>
        <v>69315015510</v>
      </c>
      <c r="E1371" t="str">
        <f>Raw_Data!E1371</f>
        <v>GIBBS, JON</v>
      </c>
      <c r="F1371" t="str">
        <f>Raw_Data!F1371</f>
        <v>1700896156</v>
      </c>
      <c r="G1371" t="str">
        <f>Raw_Data!H1371</f>
        <v>0</v>
      </c>
      <c r="H1371">
        <f>IFERROR(VLOOKUP(G1371,Store_Map!$A$2:$I$100,3,FALSE),"")</f>
        <v>0</v>
      </c>
      <c r="I1371">
        <f>IFERROR(VLOOKUP(G1371,Store_Map!$A$2:$I$100,4,FALSE),"")</f>
        <v>0</v>
      </c>
      <c r="J1371">
        <f>IFERROR(VLOOKUP(G1371,Store_Map!$A$2:$I$100,5,FALSE),"")</f>
        <v>0</v>
      </c>
      <c r="K1371">
        <f>IFERROR(VLOOKUP(G1371,Store_Map!$A$2:$I$100,6,FALSE),"")</f>
        <v>0</v>
      </c>
      <c r="L1371">
        <f>IFERROR(VLOOKUP(G1371,Store_Map!$A$2:$I$100,7,FALSE),"")</f>
        <v>0</v>
      </c>
      <c r="M1371">
        <f>IFERROR(VLOOKUP(G1371,Store_Map!$A$2:$I$100,8,FALSE),"")</f>
        <v>0</v>
      </c>
      <c r="N1371">
        <f t="shared" si="189"/>
        <v>0</v>
      </c>
      <c r="O1371" t="str">
        <f t="shared" si="190"/>
        <v>PASS</v>
      </c>
      <c r="P1371" t="str">
        <f t="shared" si="191"/>
        <v>PASS</v>
      </c>
      <c r="Q1371" t="str">
        <f t="shared" si="192"/>
        <v>PASS</v>
      </c>
      <c r="R1371" t="str">
        <f t="shared" si="193"/>
        <v>PASS</v>
      </c>
      <c r="S1371" t="str">
        <f t="shared" si="194"/>
        <v>PASS</v>
      </c>
      <c r="T1371">
        <f t="shared" si="195"/>
        <v>100</v>
      </c>
      <c r="U1371" t="str">
        <f t="shared" si="196"/>
        <v>Low</v>
      </c>
      <c r="V1371" t="str">
        <f t="shared" si="197"/>
        <v>Clean</v>
      </c>
    </row>
    <row r="1372" spans="1:22" x14ac:dyDescent="0.3">
      <c r="A1372" t="str">
        <f>Raw_Data!A1372</f>
        <v>6245198</v>
      </c>
      <c r="B1372">
        <f>Raw_Data!B1372</f>
        <v>45671</v>
      </c>
      <c r="C1372" t="str">
        <f>Raw_Data!C1372</f>
        <v>GLIMEPIRIDE 2 MG TABLET</v>
      </c>
      <c r="D1372" t="str">
        <f>Raw_Data!D1372</f>
        <v>55111032105</v>
      </c>
      <c r="E1372" t="str">
        <f>Raw_Data!E1372</f>
        <v>BYNE, EDMUND</v>
      </c>
      <c r="F1372" t="str">
        <f>Raw_Data!F1372</f>
        <v>1033186648</v>
      </c>
      <c r="G1372" t="str">
        <f>Raw_Data!H1372</f>
        <v>0</v>
      </c>
      <c r="H1372">
        <f>IFERROR(VLOOKUP(G1372,Store_Map!$A$2:$I$100,3,FALSE),"")</f>
        <v>0</v>
      </c>
      <c r="I1372">
        <f>IFERROR(VLOOKUP(G1372,Store_Map!$A$2:$I$100,4,FALSE),"")</f>
        <v>0</v>
      </c>
      <c r="J1372">
        <f>IFERROR(VLOOKUP(G1372,Store_Map!$A$2:$I$100,5,FALSE),"")</f>
        <v>0</v>
      </c>
      <c r="K1372">
        <f>IFERROR(VLOOKUP(G1372,Store_Map!$A$2:$I$100,6,FALSE),"")</f>
        <v>0</v>
      </c>
      <c r="L1372">
        <f>IFERROR(VLOOKUP(G1372,Store_Map!$A$2:$I$100,7,FALSE),"")</f>
        <v>0</v>
      </c>
      <c r="M1372">
        <f>IFERROR(VLOOKUP(G1372,Store_Map!$A$2:$I$100,8,FALSE),"")</f>
        <v>0</v>
      </c>
      <c r="N1372">
        <f t="shared" si="189"/>
        <v>0</v>
      </c>
      <c r="O1372" t="str">
        <f t="shared" si="190"/>
        <v>PASS</v>
      </c>
      <c r="P1372" t="str">
        <f t="shared" si="191"/>
        <v>PASS</v>
      </c>
      <c r="Q1372" t="str">
        <f t="shared" si="192"/>
        <v>PASS</v>
      </c>
      <c r="R1372" t="str">
        <f t="shared" si="193"/>
        <v>PASS</v>
      </c>
      <c r="S1372" t="str">
        <f t="shared" si="194"/>
        <v>PASS</v>
      </c>
      <c r="T1372">
        <f t="shared" si="195"/>
        <v>100</v>
      </c>
      <c r="U1372" t="str">
        <f t="shared" si="196"/>
        <v>Low</v>
      </c>
      <c r="V1372" t="str">
        <f t="shared" si="197"/>
        <v>Clean</v>
      </c>
    </row>
    <row r="1373" spans="1:22" x14ac:dyDescent="0.3">
      <c r="A1373" t="str">
        <f>Raw_Data!A1373</f>
        <v>6245199</v>
      </c>
      <c r="B1373">
        <f>Raw_Data!B1373</f>
        <v>45671</v>
      </c>
      <c r="C1373" t="str">
        <f>Raw_Data!C1373</f>
        <v>FARXIGA 10 MG TABLET</v>
      </c>
      <c r="D1373" t="str">
        <f>Raw_Data!D1373</f>
        <v>310621030</v>
      </c>
      <c r="E1373" t="str">
        <f>Raw_Data!E1373</f>
        <v>BYNE, EDMUND</v>
      </c>
      <c r="F1373" t="str">
        <f>Raw_Data!F1373</f>
        <v>1033186648</v>
      </c>
      <c r="G1373" t="str">
        <f>Raw_Data!H1373</f>
        <v>0</v>
      </c>
      <c r="H1373">
        <f>IFERROR(VLOOKUP(G1373,Store_Map!$A$2:$I$100,3,FALSE),"")</f>
        <v>0</v>
      </c>
      <c r="I1373">
        <f>IFERROR(VLOOKUP(G1373,Store_Map!$A$2:$I$100,4,FALSE),"")</f>
        <v>0</v>
      </c>
      <c r="J1373">
        <f>IFERROR(VLOOKUP(G1373,Store_Map!$A$2:$I$100,5,FALSE),"")</f>
        <v>0</v>
      </c>
      <c r="K1373">
        <f>IFERROR(VLOOKUP(G1373,Store_Map!$A$2:$I$100,6,FALSE),"")</f>
        <v>0</v>
      </c>
      <c r="L1373">
        <f>IFERROR(VLOOKUP(G1373,Store_Map!$A$2:$I$100,7,FALSE),"")</f>
        <v>0</v>
      </c>
      <c r="M1373">
        <f>IFERROR(VLOOKUP(G1373,Store_Map!$A$2:$I$100,8,FALSE),"")</f>
        <v>0</v>
      </c>
      <c r="N1373">
        <f t="shared" si="189"/>
        <v>0</v>
      </c>
      <c r="O1373" t="str">
        <f t="shared" si="190"/>
        <v>PASS</v>
      </c>
      <c r="P1373" t="str">
        <f t="shared" si="191"/>
        <v>REVIEW</v>
      </c>
      <c r="Q1373" t="str">
        <f t="shared" si="192"/>
        <v>PASS</v>
      </c>
      <c r="R1373" t="str">
        <f t="shared" si="193"/>
        <v>PASS</v>
      </c>
      <c r="S1373" t="str">
        <f t="shared" si="194"/>
        <v>REVIEW</v>
      </c>
      <c r="T1373">
        <f t="shared" si="195"/>
        <v>90</v>
      </c>
      <c r="U1373" t="str">
        <f t="shared" si="196"/>
        <v>Low</v>
      </c>
      <c r="V1373" t="str">
        <f t="shared" si="197"/>
        <v>Invalid NDC</v>
      </c>
    </row>
    <row r="1374" spans="1:22" x14ac:dyDescent="0.3">
      <c r="A1374" t="str">
        <f>Raw_Data!A1374</f>
        <v>6245380</v>
      </c>
      <c r="B1374">
        <f>Raw_Data!B1374</f>
        <v>45671</v>
      </c>
      <c r="C1374" t="str">
        <f>Raw_Data!C1374</f>
        <v>OZEMPIC 0.25-0.5 MG/DOSE PE</v>
      </c>
      <c r="D1374" t="str">
        <f>Raw_Data!D1374</f>
        <v>169418113</v>
      </c>
      <c r="E1374" t="str">
        <f>Raw_Data!E1374</f>
        <v>MACHADO, MARIA</v>
      </c>
      <c r="F1374" t="str">
        <f>Raw_Data!F1374</f>
        <v>1619100302</v>
      </c>
      <c r="G1374" t="str">
        <f>Raw_Data!H1374</f>
        <v>0</v>
      </c>
      <c r="H1374">
        <f>IFERROR(VLOOKUP(G1374,Store_Map!$A$2:$I$100,3,FALSE),"")</f>
        <v>0</v>
      </c>
      <c r="I1374">
        <f>IFERROR(VLOOKUP(G1374,Store_Map!$A$2:$I$100,4,FALSE),"")</f>
        <v>0</v>
      </c>
      <c r="J1374">
        <f>IFERROR(VLOOKUP(G1374,Store_Map!$A$2:$I$100,5,FALSE),"")</f>
        <v>0</v>
      </c>
      <c r="K1374">
        <f>IFERROR(VLOOKUP(G1374,Store_Map!$A$2:$I$100,6,FALSE),"")</f>
        <v>0</v>
      </c>
      <c r="L1374">
        <f>IFERROR(VLOOKUP(G1374,Store_Map!$A$2:$I$100,7,FALSE),"")</f>
        <v>0</v>
      </c>
      <c r="M1374">
        <f>IFERROR(VLOOKUP(G1374,Store_Map!$A$2:$I$100,8,FALSE),"")</f>
        <v>0</v>
      </c>
      <c r="N1374">
        <f t="shared" si="189"/>
        <v>0</v>
      </c>
      <c r="O1374" t="str">
        <f t="shared" si="190"/>
        <v>PASS</v>
      </c>
      <c r="P1374" t="str">
        <f t="shared" si="191"/>
        <v>REVIEW</v>
      </c>
      <c r="Q1374" t="str">
        <f t="shared" si="192"/>
        <v>PASS</v>
      </c>
      <c r="R1374" t="str">
        <f t="shared" si="193"/>
        <v>PASS</v>
      </c>
      <c r="S1374" t="str">
        <f t="shared" si="194"/>
        <v>REVIEW</v>
      </c>
      <c r="T1374">
        <f t="shared" si="195"/>
        <v>90</v>
      </c>
      <c r="U1374" t="str">
        <f t="shared" si="196"/>
        <v>Low</v>
      </c>
      <c r="V1374" t="str">
        <f t="shared" si="197"/>
        <v>Invalid NDC</v>
      </c>
    </row>
    <row r="1375" spans="1:22" x14ac:dyDescent="0.3">
      <c r="A1375" t="str">
        <f>Raw_Data!A1375</f>
        <v>6245679</v>
      </c>
      <c r="B1375">
        <f>Raw_Data!B1375</f>
        <v>45671</v>
      </c>
      <c r="C1375" t="str">
        <f>Raw_Data!C1375</f>
        <v>PANTOPRAZOLE SOD DR 20 MG T</v>
      </c>
      <c r="D1375" t="str">
        <f>Raw_Data!D1375</f>
        <v>65862055990</v>
      </c>
      <c r="E1375" t="str">
        <f>Raw_Data!E1375</f>
        <v>AKHTAR, MARIAM</v>
      </c>
      <c r="F1375" t="str">
        <f>Raw_Data!F1375</f>
        <v>1780024596</v>
      </c>
      <c r="G1375" t="str">
        <f>Raw_Data!H1375</f>
        <v>0</v>
      </c>
      <c r="H1375">
        <f>IFERROR(VLOOKUP(G1375,Store_Map!$A$2:$I$100,3,FALSE),"")</f>
        <v>0</v>
      </c>
      <c r="I1375">
        <f>IFERROR(VLOOKUP(G1375,Store_Map!$A$2:$I$100,4,FALSE),"")</f>
        <v>0</v>
      </c>
      <c r="J1375">
        <f>IFERROR(VLOOKUP(G1375,Store_Map!$A$2:$I$100,5,FALSE),"")</f>
        <v>0</v>
      </c>
      <c r="K1375">
        <f>IFERROR(VLOOKUP(G1375,Store_Map!$A$2:$I$100,6,FALSE),"")</f>
        <v>0</v>
      </c>
      <c r="L1375">
        <f>IFERROR(VLOOKUP(G1375,Store_Map!$A$2:$I$100,7,FALSE),"")</f>
        <v>0</v>
      </c>
      <c r="M1375">
        <f>IFERROR(VLOOKUP(G1375,Store_Map!$A$2:$I$100,8,FALSE),"")</f>
        <v>0</v>
      </c>
      <c r="N1375">
        <f t="shared" si="189"/>
        <v>0</v>
      </c>
      <c r="O1375" t="str">
        <f t="shared" si="190"/>
        <v>PASS</v>
      </c>
      <c r="P1375" t="str">
        <f t="shared" si="191"/>
        <v>PASS</v>
      </c>
      <c r="Q1375" t="str">
        <f t="shared" si="192"/>
        <v>PASS</v>
      </c>
      <c r="R1375" t="str">
        <f t="shared" si="193"/>
        <v>PASS</v>
      </c>
      <c r="S1375" t="str">
        <f t="shared" si="194"/>
        <v>PASS</v>
      </c>
      <c r="T1375">
        <f t="shared" si="195"/>
        <v>100</v>
      </c>
      <c r="U1375" t="str">
        <f t="shared" si="196"/>
        <v>Low</v>
      </c>
      <c r="V1375" t="str">
        <f t="shared" si="197"/>
        <v>Clean</v>
      </c>
    </row>
    <row r="1376" spans="1:22" x14ac:dyDescent="0.3">
      <c r="A1376" t="str">
        <f>Raw_Data!A1376</f>
        <v>6245932</v>
      </c>
      <c r="B1376">
        <f>Raw_Data!B1376</f>
        <v>45671</v>
      </c>
      <c r="C1376" t="str">
        <f>Raw_Data!C1376</f>
        <v>GLIMEPIRIDE 2 MG TABLET</v>
      </c>
      <c r="D1376" t="str">
        <f>Raw_Data!D1376</f>
        <v>55111032105</v>
      </c>
      <c r="E1376" t="str">
        <f>Raw_Data!E1376</f>
        <v>BYNE, EDMUND</v>
      </c>
      <c r="F1376" t="str">
        <f>Raw_Data!F1376</f>
        <v>1033186648</v>
      </c>
      <c r="G1376" t="str">
        <f>Raw_Data!H1376</f>
        <v>0</v>
      </c>
      <c r="H1376">
        <f>IFERROR(VLOOKUP(G1376,Store_Map!$A$2:$I$100,3,FALSE),"")</f>
        <v>0</v>
      </c>
      <c r="I1376">
        <f>IFERROR(VLOOKUP(G1376,Store_Map!$A$2:$I$100,4,FALSE),"")</f>
        <v>0</v>
      </c>
      <c r="J1376">
        <f>IFERROR(VLOOKUP(G1376,Store_Map!$A$2:$I$100,5,FALSE),"")</f>
        <v>0</v>
      </c>
      <c r="K1376">
        <f>IFERROR(VLOOKUP(G1376,Store_Map!$A$2:$I$100,6,FALSE),"")</f>
        <v>0</v>
      </c>
      <c r="L1376">
        <f>IFERROR(VLOOKUP(G1376,Store_Map!$A$2:$I$100,7,FALSE),"")</f>
        <v>0</v>
      </c>
      <c r="M1376">
        <f>IFERROR(VLOOKUP(G1376,Store_Map!$A$2:$I$100,8,FALSE),"")</f>
        <v>0</v>
      </c>
      <c r="N1376">
        <f t="shared" si="189"/>
        <v>0</v>
      </c>
      <c r="O1376" t="str">
        <f t="shared" si="190"/>
        <v>PASS</v>
      </c>
      <c r="P1376" t="str">
        <f t="shared" si="191"/>
        <v>PASS</v>
      </c>
      <c r="Q1376" t="str">
        <f t="shared" si="192"/>
        <v>PASS</v>
      </c>
      <c r="R1376" t="str">
        <f t="shared" si="193"/>
        <v>PASS</v>
      </c>
      <c r="S1376" t="str">
        <f t="shared" si="194"/>
        <v>PASS</v>
      </c>
      <c r="T1376">
        <f t="shared" si="195"/>
        <v>100</v>
      </c>
      <c r="U1376" t="str">
        <f t="shared" si="196"/>
        <v>Low</v>
      </c>
      <c r="V1376" t="str">
        <f t="shared" si="197"/>
        <v>Clean</v>
      </c>
    </row>
    <row r="1377" spans="1:22" x14ac:dyDescent="0.3">
      <c r="A1377" t="str">
        <f>Raw_Data!A1377</f>
        <v>6245933</v>
      </c>
      <c r="B1377">
        <f>Raw_Data!B1377</f>
        <v>45671</v>
      </c>
      <c r="C1377" t="str">
        <f>Raw_Data!C1377</f>
        <v>METFORMIN HCL ER 500 MG TAB</v>
      </c>
      <c r="D1377" t="str">
        <f>Raw_Data!D1377</f>
        <v>49483062350</v>
      </c>
      <c r="E1377" t="str">
        <f>Raw_Data!E1377</f>
        <v>BYNE, EDMUND</v>
      </c>
      <c r="F1377" t="str">
        <f>Raw_Data!F1377</f>
        <v>1033186648</v>
      </c>
      <c r="G1377" t="str">
        <f>Raw_Data!H1377</f>
        <v>0</v>
      </c>
      <c r="H1377">
        <f>IFERROR(VLOOKUP(G1377,Store_Map!$A$2:$I$100,3,FALSE),"")</f>
        <v>0</v>
      </c>
      <c r="I1377">
        <f>IFERROR(VLOOKUP(G1377,Store_Map!$A$2:$I$100,4,FALSE),"")</f>
        <v>0</v>
      </c>
      <c r="J1377">
        <f>IFERROR(VLOOKUP(G1377,Store_Map!$A$2:$I$100,5,FALSE),"")</f>
        <v>0</v>
      </c>
      <c r="K1377">
        <f>IFERROR(VLOOKUP(G1377,Store_Map!$A$2:$I$100,6,FALSE),"")</f>
        <v>0</v>
      </c>
      <c r="L1377">
        <f>IFERROR(VLOOKUP(G1377,Store_Map!$A$2:$I$100,7,FALSE),"")</f>
        <v>0</v>
      </c>
      <c r="M1377">
        <f>IFERROR(VLOOKUP(G1377,Store_Map!$A$2:$I$100,8,FALSE),"")</f>
        <v>0</v>
      </c>
      <c r="N1377">
        <f t="shared" si="189"/>
        <v>0</v>
      </c>
      <c r="O1377" t="str">
        <f t="shared" si="190"/>
        <v>PASS</v>
      </c>
      <c r="P1377" t="str">
        <f t="shared" si="191"/>
        <v>PASS</v>
      </c>
      <c r="Q1377" t="str">
        <f t="shared" si="192"/>
        <v>PASS</v>
      </c>
      <c r="R1377" t="str">
        <f t="shared" si="193"/>
        <v>PASS</v>
      </c>
      <c r="S1377" t="str">
        <f t="shared" si="194"/>
        <v>PASS</v>
      </c>
      <c r="T1377">
        <f t="shared" si="195"/>
        <v>100</v>
      </c>
      <c r="U1377" t="str">
        <f t="shared" si="196"/>
        <v>Low</v>
      </c>
      <c r="V1377" t="str">
        <f t="shared" si="197"/>
        <v>Clean</v>
      </c>
    </row>
    <row r="1378" spans="1:22" x14ac:dyDescent="0.3">
      <c r="A1378" t="str">
        <f>Raw_Data!A1378</f>
        <v>6246836</v>
      </c>
      <c r="B1378">
        <f>Raw_Data!B1378</f>
        <v>45671</v>
      </c>
      <c r="C1378" t="str">
        <f>Raw_Data!C1378</f>
        <v>CHLORTHALIDONE 25 MG TABLET</v>
      </c>
      <c r="D1378" t="str">
        <f>Raw_Data!D1378</f>
        <v>75834010901</v>
      </c>
      <c r="E1378" t="str">
        <f>Raw_Data!E1378</f>
        <v>GIBBS, JON</v>
      </c>
      <c r="F1378" t="str">
        <f>Raw_Data!F1378</f>
        <v>1700896156</v>
      </c>
      <c r="G1378" t="str">
        <f>Raw_Data!H1378</f>
        <v>0</v>
      </c>
      <c r="H1378">
        <f>IFERROR(VLOOKUP(G1378,Store_Map!$A$2:$I$100,3,FALSE),"")</f>
        <v>0</v>
      </c>
      <c r="I1378">
        <f>IFERROR(VLOOKUP(G1378,Store_Map!$A$2:$I$100,4,FALSE),"")</f>
        <v>0</v>
      </c>
      <c r="J1378">
        <f>IFERROR(VLOOKUP(G1378,Store_Map!$A$2:$I$100,5,FALSE),"")</f>
        <v>0</v>
      </c>
      <c r="K1378">
        <f>IFERROR(VLOOKUP(G1378,Store_Map!$A$2:$I$100,6,FALSE),"")</f>
        <v>0</v>
      </c>
      <c r="L1378">
        <f>IFERROR(VLOOKUP(G1378,Store_Map!$A$2:$I$100,7,FALSE),"")</f>
        <v>0</v>
      </c>
      <c r="M1378">
        <f>IFERROR(VLOOKUP(G1378,Store_Map!$A$2:$I$100,8,FALSE),"")</f>
        <v>0</v>
      </c>
      <c r="N1378">
        <f t="shared" si="189"/>
        <v>0</v>
      </c>
      <c r="O1378" t="str">
        <f t="shared" si="190"/>
        <v>PASS</v>
      </c>
      <c r="P1378" t="str">
        <f t="shared" si="191"/>
        <v>PASS</v>
      </c>
      <c r="Q1378" t="str">
        <f t="shared" si="192"/>
        <v>PASS</v>
      </c>
      <c r="R1378" t="str">
        <f t="shared" si="193"/>
        <v>PASS</v>
      </c>
      <c r="S1378" t="str">
        <f t="shared" si="194"/>
        <v>PASS</v>
      </c>
      <c r="T1378">
        <f t="shared" si="195"/>
        <v>100</v>
      </c>
      <c r="U1378" t="str">
        <f t="shared" si="196"/>
        <v>Low</v>
      </c>
      <c r="V1378" t="str">
        <f t="shared" si="197"/>
        <v>Clean</v>
      </c>
    </row>
    <row r="1379" spans="1:22" x14ac:dyDescent="0.3">
      <c r="A1379" t="str">
        <f>Raw_Data!A1379</f>
        <v>6248444</v>
      </c>
      <c r="B1379">
        <f>Raw_Data!B1379</f>
        <v>45671</v>
      </c>
      <c r="C1379" t="str">
        <f>Raw_Data!C1379</f>
        <v>AMLODIPINE BESYLATE 10 MG T</v>
      </c>
      <c r="D1379" t="str">
        <f>Raw_Data!D1379</f>
        <v>69097012815</v>
      </c>
      <c r="E1379" t="str">
        <f>Raw_Data!E1379</f>
        <v>GIBBS, JON</v>
      </c>
      <c r="F1379" t="str">
        <f>Raw_Data!F1379</f>
        <v>1700896156</v>
      </c>
      <c r="G1379" t="str">
        <f>Raw_Data!H1379</f>
        <v>0</v>
      </c>
      <c r="H1379">
        <f>IFERROR(VLOOKUP(G1379,Store_Map!$A$2:$I$100,3,FALSE),"")</f>
        <v>0</v>
      </c>
      <c r="I1379">
        <f>IFERROR(VLOOKUP(G1379,Store_Map!$A$2:$I$100,4,FALSE),"")</f>
        <v>0</v>
      </c>
      <c r="J1379">
        <f>IFERROR(VLOOKUP(G1379,Store_Map!$A$2:$I$100,5,FALSE),"")</f>
        <v>0</v>
      </c>
      <c r="K1379">
        <f>IFERROR(VLOOKUP(G1379,Store_Map!$A$2:$I$100,6,FALSE),"")</f>
        <v>0</v>
      </c>
      <c r="L1379">
        <f>IFERROR(VLOOKUP(G1379,Store_Map!$A$2:$I$100,7,FALSE),"")</f>
        <v>0</v>
      </c>
      <c r="M1379">
        <f>IFERROR(VLOOKUP(G1379,Store_Map!$A$2:$I$100,8,FALSE),"")</f>
        <v>0</v>
      </c>
      <c r="N1379">
        <f t="shared" si="189"/>
        <v>0</v>
      </c>
      <c r="O1379" t="str">
        <f t="shared" si="190"/>
        <v>PASS</v>
      </c>
      <c r="P1379" t="str">
        <f t="shared" si="191"/>
        <v>PASS</v>
      </c>
      <c r="Q1379" t="str">
        <f t="shared" si="192"/>
        <v>PASS</v>
      </c>
      <c r="R1379" t="str">
        <f t="shared" si="193"/>
        <v>PASS</v>
      </c>
      <c r="S1379" t="str">
        <f t="shared" si="194"/>
        <v>PASS</v>
      </c>
      <c r="T1379">
        <f t="shared" si="195"/>
        <v>100</v>
      </c>
      <c r="U1379" t="str">
        <f t="shared" si="196"/>
        <v>Low</v>
      </c>
      <c r="V1379" t="str">
        <f t="shared" si="197"/>
        <v>Clean</v>
      </c>
    </row>
    <row r="1380" spans="1:22" x14ac:dyDescent="0.3">
      <c r="A1380" t="str">
        <f>Raw_Data!A1380</f>
        <v>6248448</v>
      </c>
      <c r="B1380">
        <f>Raw_Data!B1380</f>
        <v>45671</v>
      </c>
      <c r="C1380" t="str">
        <f>Raw_Data!C1380</f>
        <v>FROVATRIPTAN SUCC 2.5 MG TA</v>
      </c>
      <c r="D1380" t="str">
        <f>Raw_Data!D1380</f>
        <v>603371834</v>
      </c>
      <c r="E1380" t="str">
        <f>Raw_Data!E1380</f>
        <v>PRESTON, LACEY</v>
      </c>
      <c r="F1380" t="str">
        <f>Raw_Data!F1380</f>
        <v>1912508532</v>
      </c>
      <c r="G1380" t="str">
        <f>Raw_Data!H1380</f>
        <v>0</v>
      </c>
      <c r="H1380">
        <f>IFERROR(VLOOKUP(G1380,Store_Map!$A$2:$I$100,3,FALSE),"")</f>
        <v>0</v>
      </c>
      <c r="I1380">
        <f>IFERROR(VLOOKUP(G1380,Store_Map!$A$2:$I$100,4,FALSE),"")</f>
        <v>0</v>
      </c>
      <c r="J1380">
        <f>IFERROR(VLOOKUP(G1380,Store_Map!$A$2:$I$100,5,FALSE),"")</f>
        <v>0</v>
      </c>
      <c r="K1380">
        <f>IFERROR(VLOOKUP(G1380,Store_Map!$A$2:$I$100,6,FALSE),"")</f>
        <v>0</v>
      </c>
      <c r="L1380">
        <f>IFERROR(VLOOKUP(G1380,Store_Map!$A$2:$I$100,7,FALSE),"")</f>
        <v>0</v>
      </c>
      <c r="M1380">
        <f>IFERROR(VLOOKUP(G1380,Store_Map!$A$2:$I$100,8,FALSE),"")</f>
        <v>0</v>
      </c>
      <c r="N1380">
        <f t="shared" si="189"/>
        <v>0</v>
      </c>
      <c r="O1380" t="str">
        <f t="shared" si="190"/>
        <v>PASS</v>
      </c>
      <c r="P1380" t="str">
        <f t="shared" si="191"/>
        <v>REVIEW</v>
      </c>
      <c r="Q1380" t="str">
        <f t="shared" si="192"/>
        <v>PASS</v>
      </c>
      <c r="R1380" t="str">
        <f t="shared" si="193"/>
        <v>PASS</v>
      </c>
      <c r="S1380" t="str">
        <f t="shared" si="194"/>
        <v>REVIEW</v>
      </c>
      <c r="T1380">
        <f t="shared" si="195"/>
        <v>90</v>
      </c>
      <c r="U1380" t="str">
        <f t="shared" si="196"/>
        <v>Low</v>
      </c>
      <c r="V1380" t="str">
        <f t="shared" si="197"/>
        <v>Invalid NDC</v>
      </c>
    </row>
    <row r="1381" spans="1:22" x14ac:dyDescent="0.3">
      <c r="A1381" t="str">
        <f>Raw_Data!A1381</f>
        <v>6237546</v>
      </c>
      <c r="B1381">
        <f>Raw_Data!B1381</f>
        <v>45671</v>
      </c>
      <c r="C1381" t="str">
        <f>Raw_Data!C1381</f>
        <v>ATORVASTATIN 20 MG TABLET</v>
      </c>
      <c r="D1381" t="str">
        <f>Raw_Data!D1381</f>
        <v>60505257908</v>
      </c>
      <c r="E1381" t="str">
        <f>Raw_Data!E1381</f>
        <v>GIBBS, JON</v>
      </c>
      <c r="F1381" t="str">
        <f>Raw_Data!F1381</f>
        <v>1700896156</v>
      </c>
      <c r="G1381" t="str">
        <f>Raw_Data!H1381</f>
        <v>0</v>
      </c>
      <c r="H1381">
        <f>IFERROR(VLOOKUP(G1381,Store_Map!$A$2:$I$100,3,FALSE),"")</f>
        <v>0</v>
      </c>
      <c r="I1381">
        <f>IFERROR(VLOOKUP(G1381,Store_Map!$A$2:$I$100,4,FALSE),"")</f>
        <v>0</v>
      </c>
      <c r="J1381">
        <f>IFERROR(VLOOKUP(G1381,Store_Map!$A$2:$I$100,5,FALSE),"")</f>
        <v>0</v>
      </c>
      <c r="K1381">
        <f>IFERROR(VLOOKUP(G1381,Store_Map!$A$2:$I$100,6,FALSE),"")</f>
        <v>0</v>
      </c>
      <c r="L1381">
        <f>IFERROR(VLOOKUP(G1381,Store_Map!$A$2:$I$100,7,FALSE),"")</f>
        <v>0</v>
      </c>
      <c r="M1381">
        <f>IFERROR(VLOOKUP(G1381,Store_Map!$A$2:$I$100,8,FALSE),"")</f>
        <v>0</v>
      </c>
      <c r="N1381">
        <f t="shared" si="189"/>
        <v>0</v>
      </c>
      <c r="O1381" t="str">
        <f t="shared" si="190"/>
        <v>PASS</v>
      </c>
      <c r="P1381" t="str">
        <f t="shared" si="191"/>
        <v>PASS</v>
      </c>
      <c r="Q1381" t="str">
        <f t="shared" si="192"/>
        <v>PASS</v>
      </c>
      <c r="R1381" t="str">
        <f t="shared" si="193"/>
        <v>PASS</v>
      </c>
      <c r="S1381" t="str">
        <f t="shared" si="194"/>
        <v>PASS</v>
      </c>
      <c r="T1381">
        <f t="shared" si="195"/>
        <v>100</v>
      </c>
      <c r="U1381" t="str">
        <f t="shared" si="196"/>
        <v>Low</v>
      </c>
      <c r="V1381" t="str">
        <f t="shared" si="197"/>
        <v>Clean</v>
      </c>
    </row>
    <row r="1382" spans="1:22" x14ac:dyDescent="0.3">
      <c r="A1382" t="str">
        <f>Raw_Data!A1382</f>
        <v>6250257</v>
      </c>
      <c r="B1382">
        <f>Raw_Data!B1382</f>
        <v>45671</v>
      </c>
      <c r="C1382" t="str">
        <f>Raw_Data!C1382</f>
        <v>CYCLOBENZAPRINE 10 MG TABLE</v>
      </c>
      <c r="D1382" t="str">
        <f>Raw_Data!D1382</f>
        <v>69097084615</v>
      </c>
      <c r="E1382" t="str">
        <f>Raw_Data!E1382</f>
        <v>GIBBS, JON</v>
      </c>
      <c r="F1382" t="str">
        <f>Raw_Data!F1382</f>
        <v>1700896156</v>
      </c>
      <c r="G1382" t="str">
        <f>Raw_Data!H1382</f>
        <v>0</v>
      </c>
      <c r="H1382">
        <f>IFERROR(VLOOKUP(G1382,Store_Map!$A$2:$I$100,3,FALSE),"")</f>
        <v>0</v>
      </c>
      <c r="I1382">
        <f>IFERROR(VLOOKUP(G1382,Store_Map!$A$2:$I$100,4,FALSE),"")</f>
        <v>0</v>
      </c>
      <c r="J1382">
        <f>IFERROR(VLOOKUP(G1382,Store_Map!$A$2:$I$100,5,FALSE),"")</f>
        <v>0</v>
      </c>
      <c r="K1382">
        <f>IFERROR(VLOOKUP(G1382,Store_Map!$A$2:$I$100,6,FALSE),"")</f>
        <v>0</v>
      </c>
      <c r="L1382">
        <f>IFERROR(VLOOKUP(G1382,Store_Map!$A$2:$I$100,7,FALSE),"")</f>
        <v>0</v>
      </c>
      <c r="M1382">
        <f>IFERROR(VLOOKUP(G1382,Store_Map!$A$2:$I$100,8,FALSE),"")</f>
        <v>0</v>
      </c>
      <c r="N1382">
        <f t="shared" si="189"/>
        <v>0</v>
      </c>
      <c r="O1382" t="str">
        <f t="shared" si="190"/>
        <v>PASS</v>
      </c>
      <c r="P1382" t="str">
        <f t="shared" si="191"/>
        <v>PASS</v>
      </c>
      <c r="Q1382" t="str">
        <f t="shared" si="192"/>
        <v>PASS</v>
      </c>
      <c r="R1382" t="str">
        <f t="shared" si="193"/>
        <v>PASS</v>
      </c>
      <c r="S1382" t="str">
        <f t="shared" si="194"/>
        <v>PASS</v>
      </c>
      <c r="T1382">
        <f t="shared" si="195"/>
        <v>100</v>
      </c>
      <c r="U1382" t="str">
        <f t="shared" si="196"/>
        <v>Low</v>
      </c>
      <c r="V1382" t="str">
        <f t="shared" si="197"/>
        <v>Clean</v>
      </c>
    </row>
    <row r="1383" spans="1:22" x14ac:dyDescent="0.3">
      <c r="A1383" t="str">
        <f>Raw_Data!A1383</f>
        <v>6241294</v>
      </c>
      <c r="B1383">
        <f>Raw_Data!B1383</f>
        <v>45671</v>
      </c>
      <c r="C1383" t="str">
        <f>Raw_Data!C1383</f>
        <v>TRAZODONE 100 MG TABLET</v>
      </c>
      <c r="D1383" t="str">
        <f>Raw_Data!D1383</f>
        <v>13107008001</v>
      </c>
      <c r="E1383" t="str">
        <f>Raw_Data!E1383</f>
        <v>BYNE, EDMUND</v>
      </c>
      <c r="F1383" t="str">
        <f>Raw_Data!F1383</f>
        <v>1033186648</v>
      </c>
      <c r="G1383" t="str">
        <f>Raw_Data!H1383</f>
        <v>0</v>
      </c>
      <c r="H1383">
        <f>IFERROR(VLOOKUP(G1383,Store_Map!$A$2:$I$100,3,FALSE),"")</f>
        <v>0</v>
      </c>
      <c r="I1383">
        <f>IFERROR(VLOOKUP(G1383,Store_Map!$A$2:$I$100,4,FALSE),"")</f>
        <v>0</v>
      </c>
      <c r="J1383">
        <f>IFERROR(VLOOKUP(G1383,Store_Map!$A$2:$I$100,5,FALSE),"")</f>
        <v>0</v>
      </c>
      <c r="K1383">
        <f>IFERROR(VLOOKUP(G1383,Store_Map!$A$2:$I$100,6,FALSE),"")</f>
        <v>0</v>
      </c>
      <c r="L1383">
        <f>IFERROR(VLOOKUP(G1383,Store_Map!$A$2:$I$100,7,FALSE),"")</f>
        <v>0</v>
      </c>
      <c r="M1383">
        <f>IFERROR(VLOOKUP(G1383,Store_Map!$A$2:$I$100,8,FALSE),"")</f>
        <v>0</v>
      </c>
      <c r="N1383">
        <f t="shared" si="189"/>
        <v>0</v>
      </c>
      <c r="O1383" t="str">
        <f t="shared" si="190"/>
        <v>PASS</v>
      </c>
      <c r="P1383" t="str">
        <f t="shared" si="191"/>
        <v>PASS</v>
      </c>
      <c r="Q1383" t="str">
        <f t="shared" si="192"/>
        <v>PASS</v>
      </c>
      <c r="R1383" t="str">
        <f t="shared" si="193"/>
        <v>PASS</v>
      </c>
      <c r="S1383" t="str">
        <f t="shared" si="194"/>
        <v>PASS</v>
      </c>
      <c r="T1383">
        <f t="shared" si="195"/>
        <v>100</v>
      </c>
      <c r="U1383" t="str">
        <f t="shared" si="196"/>
        <v>Low</v>
      </c>
      <c r="V1383" t="str">
        <f t="shared" si="197"/>
        <v>Clean</v>
      </c>
    </row>
    <row r="1384" spans="1:22" x14ac:dyDescent="0.3">
      <c r="A1384" t="str">
        <f>Raw_Data!A1384</f>
        <v>6227808</v>
      </c>
      <c r="B1384">
        <f>Raw_Data!B1384</f>
        <v>45671</v>
      </c>
      <c r="C1384" t="str">
        <f>Raw_Data!C1384</f>
        <v>ATENOLOL 25 MG TABLET</v>
      </c>
      <c r="D1384" t="str">
        <f>Raw_Data!D1384</f>
        <v>68382002210</v>
      </c>
      <c r="E1384" t="str">
        <f>Raw_Data!E1384</f>
        <v>BYNE, EDMUND</v>
      </c>
      <c r="F1384" t="str">
        <f>Raw_Data!F1384</f>
        <v>1033186648</v>
      </c>
      <c r="G1384" t="str">
        <f>Raw_Data!H1384</f>
        <v>0</v>
      </c>
      <c r="H1384">
        <f>IFERROR(VLOOKUP(G1384,Store_Map!$A$2:$I$100,3,FALSE),"")</f>
        <v>0</v>
      </c>
      <c r="I1384">
        <f>IFERROR(VLOOKUP(G1384,Store_Map!$A$2:$I$100,4,FALSE),"")</f>
        <v>0</v>
      </c>
      <c r="J1384">
        <f>IFERROR(VLOOKUP(G1384,Store_Map!$A$2:$I$100,5,FALSE),"")</f>
        <v>0</v>
      </c>
      <c r="K1384">
        <f>IFERROR(VLOOKUP(G1384,Store_Map!$A$2:$I$100,6,FALSE),"")</f>
        <v>0</v>
      </c>
      <c r="L1384">
        <f>IFERROR(VLOOKUP(G1384,Store_Map!$A$2:$I$100,7,FALSE),"")</f>
        <v>0</v>
      </c>
      <c r="M1384">
        <f>IFERROR(VLOOKUP(G1384,Store_Map!$A$2:$I$100,8,FALSE),"")</f>
        <v>0</v>
      </c>
      <c r="N1384">
        <f t="shared" si="189"/>
        <v>0</v>
      </c>
      <c r="O1384" t="str">
        <f t="shared" si="190"/>
        <v>PASS</v>
      </c>
      <c r="P1384" t="str">
        <f t="shared" si="191"/>
        <v>PASS</v>
      </c>
      <c r="Q1384" t="str">
        <f t="shared" si="192"/>
        <v>PASS</v>
      </c>
      <c r="R1384" t="str">
        <f t="shared" si="193"/>
        <v>PASS</v>
      </c>
      <c r="S1384" t="str">
        <f t="shared" si="194"/>
        <v>PASS</v>
      </c>
      <c r="T1384">
        <f t="shared" si="195"/>
        <v>100</v>
      </c>
      <c r="U1384" t="str">
        <f t="shared" si="196"/>
        <v>Low</v>
      </c>
      <c r="V1384" t="str">
        <f t="shared" si="197"/>
        <v>Clean</v>
      </c>
    </row>
    <row r="1385" spans="1:22" x14ac:dyDescent="0.3">
      <c r="A1385" t="str">
        <f>Raw_Data!A1385</f>
        <v>6251137</v>
      </c>
      <c r="B1385">
        <f>Raw_Data!B1385</f>
        <v>45671</v>
      </c>
      <c r="C1385" t="str">
        <f>Raw_Data!C1385</f>
        <v>LOSARTAN POTASSIUM 25 MG TA</v>
      </c>
      <c r="D1385" t="str">
        <f>Raw_Data!D1385</f>
        <v>68382013510</v>
      </c>
      <c r="E1385" t="str">
        <f>Raw_Data!E1385</f>
        <v>BYNE, EDMUND</v>
      </c>
      <c r="F1385" t="str">
        <f>Raw_Data!F1385</f>
        <v>1033186648</v>
      </c>
      <c r="G1385" t="str">
        <f>Raw_Data!H1385</f>
        <v>0</v>
      </c>
      <c r="H1385">
        <f>IFERROR(VLOOKUP(G1385,Store_Map!$A$2:$I$100,3,FALSE),"")</f>
        <v>0</v>
      </c>
      <c r="I1385">
        <f>IFERROR(VLOOKUP(G1385,Store_Map!$A$2:$I$100,4,FALSE),"")</f>
        <v>0</v>
      </c>
      <c r="J1385">
        <f>IFERROR(VLOOKUP(G1385,Store_Map!$A$2:$I$100,5,FALSE),"")</f>
        <v>0</v>
      </c>
      <c r="K1385">
        <f>IFERROR(VLOOKUP(G1385,Store_Map!$A$2:$I$100,6,FALSE),"")</f>
        <v>0</v>
      </c>
      <c r="L1385">
        <f>IFERROR(VLOOKUP(G1385,Store_Map!$A$2:$I$100,7,FALSE),"")</f>
        <v>0</v>
      </c>
      <c r="M1385">
        <f>IFERROR(VLOOKUP(G1385,Store_Map!$A$2:$I$100,8,FALSE),"")</f>
        <v>0</v>
      </c>
      <c r="N1385">
        <f t="shared" si="189"/>
        <v>0</v>
      </c>
      <c r="O1385" t="str">
        <f t="shared" si="190"/>
        <v>PASS</v>
      </c>
      <c r="P1385" t="str">
        <f t="shared" si="191"/>
        <v>PASS</v>
      </c>
      <c r="Q1385" t="str">
        <f t="shared" si="192"/>
        <v>PASS</v>
      </c>
      <c r="R1385" t="str">
        <f t="shared" si="193"/>
        <v>PASS</v>
      </c>
      <c r="S1385" t="str">
        <f t="shared" si="194"/>
        <v>PASS</v>
      </c>
      <c r="T1385">
        <f t="shared" si="195"/>
        <v>100</v>
      </c>
      <c r="U1385" t="str">
        <f t="shared" si="196"/>
        <v>Low</v>
      </c>
      <c r="V1385" t="str">
        <f t="shared" si="197"/>
        <v>Clean</v>
      </c>
    </row>
    <row r="1386" spans="1:22" x14ac:dyDescent="0.3">
      <c r="A1386" t="str">
        <f>Raw_Data!A1386</f>
        <v>6243381</v>
      </c>
      <c r="B1386">
        <f>Raw_Data!B1386</f>
        <v>45671</v>
      </c>
      <c r="C1386" t="str">
        <f>Raw_Data!C1386</f>
        <v>OMEPRAZOLE DR 20 MG CAPSULE</v>
      </c>
      <c r="D1386" t="str">
        <f>Raw_Data!D1386</f>
        <v>68382041205</v>
      </c>
      <c r="E1386" t="str">
        <f>Raw_Data!E1386</f>
        <v>BYNE, EDMUND</v>
      </c>
      <c r="F1386" t="str">
        <f>Raw_Data!F1386</f>
        <v>1033186648</v>
      </c>
      <c r="G1386" t="str">
        <f>Raw_Data!H1386</f>
        <v>0</v>
      </c>
      <c r="H1386">
        <f>IFERROR(VLOOKUP(G1386,Store_Map!$A$2:$I$100,3,FALSE),"")</f>
        <v>0</v>
      </c>
      <c r="I1386">
        <f>IFERROR(VLOOKUP(G1386,Store_Map!$A$2:$I$100,4,FALSE),"")</f>
        <v>0</v>
      </c>
      <c r="J1386">
        <f>IFERROR(VLOOKUP(G1386,Store_Map!$A$2:$I$100,5,FALSE),"")</f>
        <v>0</v>
      </c>
      <c r="K1386">
        <f>IFERROR(VLOOKUP(G1386,Store_Map!$A$2:$I$100,6,FALSE),"")</f>
        <v>0</v>
      </c>
      <c r="L1386">
        <f>IFERROR(VLOOKUP(G1386,Store_Map!$A$2:$I$100,7,FALSE),"")</f>
        <v>0</v>
      </c>
      <c r="M1386">
        <f>IFERROR(VLOOKUP(G1386,Store_Map!$A$2:$I$100,8,FALSE),"")</f>
        <v>0</v>
      </c>
      <c r="N1386">
        <f t="shared" si="189"/>
        <v>0</v>
      </c>
      <c r="O1386" t="str">
        <f t="shared" si="190"/>
        <v>PASS</v>
      </c>
      <c r="P1386" t="str">
        <f t="shared" si="191"/>
        <v>PASS</v>
      </c>
      <c r="Q1386" t="str">
        <f t="shared" si="192"/>
        <v>PASS</v>
      </c>
      <c r="R1386" t="str">
        <f t="shared" si="193"/>
        <v>PASS</v>
      </c>
      <c r="S1386" t="str">
        <f t="shared" si="194"/>
        <v>PASS</v>
      </c>
      <c r="T1386">
        <f t="shared" si="195"/>
        <v>100</v>
      </c>
      <c r="U1386" t="str">
        <f t="shared" si="196"/>
        <v>Low</v>
      </c>
      <c r="V1386" t="str">
        <f t="shared" si="197"/>
        <v>Clean</v>
      </c>
    </row>
    <row r="1387" spans="1:22" x14ac:dyDescent="0.3">
      <c r="A1387" t="str">
        <f>Raw_Data!A1387</f>
        <v>6246514</v>
      </c>
      <c r="B1387">
        <f>Raw_Data!B1387</f>
        <v>45671</v>
      </c>
      <c r="C1387" t="str">
        <f>Raw_Data!C1387</f>
        <v>GABAPENTIN 800 MG TABLET</v>
      </c>
      <c r="D1387" t="str">
        <f>Raw_Data!D1387</f>
        <v>65862052405</v>
      </c>
      <c r="E1387" t="str">
        <f>Raw_Data!E1387</f>
        <v>BYNE, EDMUND</v>
      </c>
      <c r="F1387" t="str">
        <f>Raw_Data!F1387</f>
        <v>1033186648</v>
      </c>
      <c r="G1387" t="str">
        <f>Raw_Data!H1387</f>
        <v>0</v>
      </c>
      <c r="H1387">
        <f>IFERROR(VLOOKUP(G1387,Store_Map!$A$2:$I$100,3,FALSE),"")</f>
        <v>0</v>
      </c>
      <c r="I1387">
        <f>IFERROR(VLOOKUP(G1387,Store_Map!$A$2:$I$100,4,FALSE),"")</f>
        <v>0</v>
      </c>
      <c r="J1387">
        <f>IFERROR(VLOOKUP(G1387,Store_Map!$A$2:$I$100,5,FALSE),"")</f>
        <v>0</v>
      </c>
      <c r="K1387">
        <f>IFERROR(VLOOKUP(G1387,Store_Map!$A$2:$I$100,6,FALSE),"")</f>
        <v>0</v>
      </c>
      <c r="L1387">
        <f>IFERROR(VLOOKUP(G1387,Store_Map!$A$2:$I$100,7,FALSE),"")</f>
        <v>0</v>
      </c>
      <c r="M1387">
        <f>IFERROR(VLOOKUP(G1387,Store_Map!$A$2:$I$100,8,FALSE),"")</f>
        <v>0</v>
      </c>
      <c r="N1387">
        <f t="shared" si="189"/>
        <v>0</v>
      </c>
      <c r="O1387" t="str">
        <f t="shared" si="190"/>
        <v>PASS</v>
      </c>
      <c r="P1387" t="str">
        <f t="shared" si="191"/>
        <v>PASS</v>
      </c>
      <c r="Q1387" t="str">
        <f t="shared" si="192"/>
        <v>PASS</v>
      </c>
      <c r="R1387" t="str">
        <f t="shared" si="193"/>
        <v>PASS</v>
      </c>
      <c r="S1387" t="str">
        <f t="shared" si="194"/>
        <v>PASS</v>
      </c>
      <c r="T1387">
        <f t="shared" si="195"/>
        <v>100</v>
      </c>
      <c r="U1387" t="str">
        <f t="shared" si="196"/>
        <v>Low</v>
      </c>
      <c r="V1387" t="str">
        <f t="shared" si="197"/>
        <v>Clean</v>
      </c>
    </row>
    <row r="1388" spans="1:22" x14ac:dyDescent="0.3">
      <c r="A1388" t="str">
        <f>Raw_Data!A1388</f>
        <v>6247642</v>
      </c>
      <c r="B1388">
        <f>Raw_Data!B1388</f>
        <v>45671</v>
      </c>
      <c r="C1388" t="str">
        <f>Raw_Data!C1388</f>
        <v>FENOFIBRATE 160 MG TABLET</v>
      </c>
      <c r="D1388" t="str">
        <f>Raw_Data!D1388</f>
        <v>60219552209</v>
      </c>
      <c r="E1388" t="str">
        <f>Raw_Data!E1388</f>
        <v>BYNE, EDMUND</v>
      </c>
      <c r="F1388" t="str">
        <f>Raw_Data!F1388</f>
        <v>1033186648</v>
      </c>
      <c r="G1388" t="str">
        <f>Raw_Data!H1388</f>
        <v>0</v>
      </c>
      <c r="H1388">
        <f>IFERROR(VLOOKUP(G1388,Store_Map!$A$2:$I$100,3,FALSE),"")</f>
        <v>0</v>
      </c>
      <c r="I1388">
        <f>IFERROR(VLOOKUP(G1388,Store_Map!$A$2:$I$100,4,FALSE),"")</f>
        <v>0</v>
      </c>
      <c r="J1388">
        <f>IFERROR(VLOOKUP(G1388,Store_Map!$A$2:$I$100,5,FALSE),"")</f>
        <v>0</v>
      </c>
      <c r="K1388">
        <f>IFERROR(VLOOKUP(G1388,Store_Map!$A$2:$I$100,6,FALSE),"")</f>
        <v>0</v>
      </c>
      <c r="L1388">
        <f>IFERROR(VLOOKUP(G1388,Store_Map!$A$2:$I$100,7,FALSE),"")</f>
        <v>0</v>
      </c>
      <c r="M1388">
        <f>IFERROR(VLOOKUP(G1388,Store_Map!$A$2:$I$100,8,FALSE),"")</f>
        <v>0</v>
      </c>
      <c r="N1388">
        <f t="shared" si="189"/>
        <v>0</v>
      </c>
      <c r="O1388" t="str">
        <f t="shared" si="190"/>
        <v>PASS</v>
      </c>
      <c r="P1388" t="str">
        <f t="shared" si="191"/>
        <v>PASS</v>
      </c>
      <c r="Q1388" t="str">
        <f t="shared" si="192"/>
        <v>PASS</v>
      </c>
      <c r="R1388" t="str">
        <f t="shared" si="193"/>
        <v>PASS</v>
      </c>
      <c r="S1388" t="str">
        <f t="shared" si="194"/>
        <v>PASS</v>
      </c>
      <c r="T1388">
        <f t="shared" si="195"/>
        <v>100</v>
      </c>
      <c r="U1388" t="str">
        <f t="shared" si="196"/>
        <v>Low</v>
      </c>
      <c r="V1388" t="str">
        <f t="shared" si="197"/>
        <v>Clean</v>
      </c>
    </row>
    <row r="1389" spans="1:22" x14ac:dyDescent="0.3">
      <c r="A1389" t="str">
        <f>Raw_Data!A1389</f>
        <v>6247643</v>
      </c>
      <c r="B1389">
        <f>Raw_Data!B1389</f>
        <v>45671</v>
      </c>
      <c r="C1389" t="str">
        <f>Raw_Data!C1389</f>
        <v>METOPROLOL SUCC ER 25 MG TA</v>
      </c>
      <c r="D1389" t="str">
        <f>Raw_Data!D1389</f>
        <v>55111046601</v>
      </c>
      <c r="E1389" t="str">
        <f>Raw_Data!E1389</f>
        <v>BYNE, EDMUND</v>
      </c>
      <c r="F1389" t="str">
        <f>Raw_Data!F1389</f>
        <v>1033186648</v>
      </c>
      <c r="G1389" t="str">
        <f>Raw_Data!H1389</f>
        <v>0</v>
      </c>
      <c r="H1389">
        <f>IFERROR(VLOOKUP(G1389,Store_Map!$A$2:$I$100,3,FALSE),"")</f>
        <v>0</v>
      </c>
      <c r="I1389">
        <f>IFERROR(VLOOKUP(G1389,Store_Map!$A$2:$I$100,4,FALSE),"")</f>
        <v>0</v>
      </c>
      <c r="J1389">
        <f>IFERROR(VLOOKUP(G1389,Store_Map!$A$2:$I$100,5,FALSE),"")</f>
        <v>0</v>
      </c>
      <c r="K1389">
        <f>IFERROR(VLOOKUP(G1389,Store_Map!$A$2:$I$100,6,FALSE),"")</f>
        <v>0</v>
      </c>
      <c r="L1389">
        <f>IFERROR(VLOOKUP(G1389,Store_Map!$A$2:$I$100,7,FALSE),"")</f>
        <v>0</v>
      </c>
      <c r="M1389">
        <f>IFERROR(VLOOKUP(G1389,Store_Map!$A$2:$I$100,8,FALSE),"")</f>
        <v>0</v>
      </c>
      <c r="N1389">
        <f t="shared" si="189"/>
        <v>0</v>
      </c>
      <c r="O1389" t="str">
        <f t="shared" si="190"/>
        <v>PASS</v>
      </c>
      <c r="P1389" t="str">
        <f t="shared" si="191"/>
        <v>PASS</v>
      </c>
      <c r="Q1389" t="str">
        <f t="shared" si="192"/>
        <v>PASS</v>
      </c>
      <c r="R1389" t="str">
        <f t="shared" si="193"/>
        <v>PASS</v>
      </c>
      <c r="S1389" t="str">
        <f t="shared" si="194"/>
        <v>PASS</v>
      </c>
      <c r="T1389">
        <f t="shared" si="195"/>
        <v>100</v>
      </c>
      <c r="U1389" t="str">
        <f t="shared" si="196"/>
        <v>Low</v>
      </c>
      <c r="V1389" t="str">
        <f t="shared" si="197"/>
        <v>Clean</v>
      </c>
    </row>
    <row r="1390" spans="1:22" x14ac:dyDescent="0.3">
      <c r="A1390" t="str">
        <f>Raw_Data!A1390</f>
        <v>6247640</v>
      </c>
      <c r="B1390">
        <f>Raw_Data!B1390</f>
        <v>45671</v>
      </c>
      <c r="C1390" t="str">
        <f>Raw_Data!C1390</f>
        <v>LOSARTAN POTASSIUM 50 MG TA</v>
      </c>
      <c r="D1390" t="str">
        <f>Raw_Data!D1390</f>
        <v>65862020299</v>
      </c>
      <c r="E1390" t="str">
        <f>Raw_Data!E1390</f>
        <v>BYNE, EDMUND</v>
      </c>
      <c r="F1390" t="str">
        <f>Raw_Data!F1390</f>
        <v>1033186648</v>
      </c>
      <c r="G1390" t="str">
        <f>Raw_Data!H1390</f>
        <v>0</v>
      </c>
      <c r="H1390">
        <f>IFERROR(VLOOKUP(G1390,Store_Map!$A$2:$I$100,3,FALSE),"")</f>
        <v>0</v>
      </c>
      <c r="I1390">
        <f>IFERROR(VLOOKUP(G1390,Store_Map!$A$2:$I$100,4,FALSE),"")</f>
        <v>0</v>
      </c>
      <c r="J1390">
        <f>IFERROR(VLOOKUP(G1390,Store_Map!$A$2:$I$100,5,FALSE),"")</f>
        <v>0</v>
      </c>
      <c r="K1390">
        <f>IFERROR(VLOOKUP(G1390,Store_Map!$A$2:$I$100,6,FALSE),"")</f>
        <v>0</v>
      </c>
      <c r="L1390">
        <f>IFERROR(VLOOKUP(G1390,Store_Map!$A$2:$I$100,7,FALSE),"")</f>
        <v>0</v>
      </c>
      <c r="M1390">
        <f>IFERROR(VLOOKUP(G1390,Store_Map!$A$2:$I$100,8,FALSE),"")</f>
        <v>0</v>
      </c>
      <c r="N1390">
        <f t="shared" si="189"/>
        <v>0</v>
      </c>
      <c r="O1390" t="str">
        <f t="shared" si="190"/>
        <v>PASS</v>
      </c>
      <c r="P1390" t="str">
        <f t="shared" si="191"/>
        <v>PASS</v>
      </c>
      <c r="Q1390" t="str">
        <f t="shared" si="192"/>
        <v>PASS</v>
      </c>
      <c r="R1390" t="str">
        <f t="shared" si="193"/>
        <v>PASS</v>
      </c>
      <c r="S1390" t="str">
        <f t="shared" si="194"/>
        <v>PASS</v>
      </c>
      <c r="T1390">
        <f t="shared" si="195"/>
        <v>100</v>
      </c>
      <c r="U1390" t="str">
        <f t="shared" si="196"/>
        <v>Low</v>
      </c>
      <c r="V1390" t="str">
        <f t="shared" si="197"/>
        <v>Clean</v>
      </c>
    </row>
    <row r="1391" spans="1:22" x14ac:dyDescent="0.3">
      <c r="A1391" t="str">
        <f>Raw_Data!A1391</f>
        <v>6248266</v>
      </c>
      <c r="B1391">
        <f>Raw_Data!B1391</f>
        <v>45671</v>
      </c>
      <c r="C1391" t="str">
        <f>Raw_Data!C1391</f>
        <v>MELOXICAM 15 MG TABLET</v>
      </c>
      <c r="D1391" t="str">
        <f>Raw_Data!D1391</f>
        <v>68382005105</v>
      </c>
      <c r="E1391" t="str">
        <f>Raw_Data!E1391</f>
        <v>BYNE, EDMUND</v>
      </c>
      <c r="F1391" t="str">
        <f>Raw_Data!F1391</f>
        <v>1033186648</v>
      </c>
      <c r="G1391" t="str">
        <f>Raw_Data!H1391</f>
        <v>0</v>
      </c>
      <c r="H1391">
        <f>IFERROR(VLOOKUP(G1391,Store_Map!$A$2:$I$100,3,FALSE),"")</f>
        <v>0</v>
      </c>
      <c r="I1391">
        <f>IFERROR(VLOOKUP(G1391,Store_Map!$A$2:$I$100,4,FALSE),"")</f>
        <v>0</v>
      </c>
      <c r="J1391">
        <f>IFERROR(VLOOKUP(G1391,Store_Map!$A$2:$I$100,5,FALSE),"")</f>
        <v>0</v>
      </c>
      <c r="K1391">
        <f>IFERROR(VLOOKUP(G1391,Store_Map!$A$2:$I$100,6,FALSE),"")</f>
        <v>0</v>
      </c>
      <c r="L1391">
        <f>IFERROR(VLOOKUP(G1391,Store_Map!$A$2:$I$100,7,FALSE),"")</f>
        <v>0</v>
      </c>
      <c r="M1391">
        <f>IFERROR(VLOOKUP(G1391,Store_Map!$A$2:$I$100,8,FALSE),"")</f>
        <v>0</v>
      </c>
      <c r="N1391">
        <f t="shared" si="189"/>
        <v>0</v>
      </c>
      <c r="O1391" t="str">
        <f t="shared" si="190"/>
        <v>PASS</v>
      </c>
      <c r="P1391" t="str">
        <f t="shared" si="191"/>
        <v>PASS</v>
      </c>
      <c r="Q1391" t="str">
        <f t="shared" si="192"/>
        <v>PASS</v>
      </c>
      <c r="R1391" t="str">
        <f t="shared" si="193"/>
        <v>PASS</v>
      </c>
      <c r="S1391" t="str">
        <f t="shared" si="194"/>
        <v>PASS</v>
      </c>
      <c r="T1391">
        <f t="shared" si="195"/>
        <v>100</v>
      </c>
      <c r="U1391" t="str">
        <f t="shared" si="196"/>
        <v>Low</v>
      </c>
      <c r="V1391" t="str">
        <f t="shared" si="197"/>
        <v>Clean</v>
      </c>
    </row>
    <row r="1392" spans="1:22" x14ac:dyDescent="0.3">
      <c r="A1392" t="str">
        <f>Raw_Data!A1392</f>
        <v>6241456</v>
      </c>
      <c r="B1392">
        <f>Raw_Data!B1392</f>
        <v>45671</v>
      </c>
      <c r="C1392" t="str">
        <f>Raw_Data!C1392</f>
        <v>ALBUTEROL HFA 90 MCG INHALE</v>
      </c>
      <c r="D1392" t="str">
        <f>Raw_Data!D1392</f>
        <v>93317431</v>
      </c>
      <c r="E1392" t="str">
        <f>Raw_Data!E1392</f>
        <v>BYNE, EDMUND</v>
      </c>
      <c r="F1392" t="str">
        <f>Raw_Data!F1392</f>
        <v>1033186648</v>
      </c>
      <c r="G1392" t="str">
        <f>Raw_Data!H1392</f>
        <v>0</v>
      </c>
      <c r="H1392">
        <f>IFERROR(VLOOKUP(G1392,Store_Map!$A$2:$I$100,3,FALSE),"")</f>
        <v>0</v>
      </c>
      <c r="I1392">
        <f>IFERROR(VLOOKUP(G1392,Store_Map!$A$2:$I$100,4,FALSE),"")</f>
        <v>0</v>
      </c>
      <c r="J1392">
        <f>IFERROR(VLOOKUP(G1392,Store_Map!$A$2:$I$100,5,FALSE),"")</f>
        <v>0</v>
      </c>
      <c r="K1392">
        <f>IFERROR(VLOOKUP(G1392,Store_Map!$A$2:$I$100,6,FALSE),"")</f>
        <v>0</v>
      </c>
      <c r="L1392">
        <f>IFERROR(VLOOKUP(G1392,Store_Map!$A$2:$I$100,7,FALSE),"")</f>
        <v>0</v>
      </c>
      <c r="M1392">
        <f>IFERROR(VLOOKUP(G1392,Store_Map!$A$2:$I$100,8,FALSE),"")</f>
        <v>0</v>
      </c>
      <c r="N1392">
        <f t="shared" si="189"/>
        <v>0</v>
      </c>
      <c r="O1392" t="str">
        <f t="shared" si="190"/>
        <v>PASS</v>
      </c>
      <c r="P1392" t="str">
        <f t="shared" si="191"/>
        <v>REVIEW</v>
      </c>
      <c r="Q1392" t="str">
        <f t="shared" si="192"/>
        <v>PASS</v>
      </c>
      <c r="R1392" t="str">
        <f t="shared" si="193"/>
        <v>PASS</v>
      </c>
      <c r="S1392" t="str">
        <f t="shared" si="194"/>
        <v>REVIEW</v>
      </c>
      <c r="T1392">
        <f t="shared" si="195"/>
        <v>90</v>
      </c>
      <c r="U1392" t="str">
        <f t="shared" si="196"/>
        <v>Low</v>
      </c>
      <c r="V1392" t="str">
        <f t="shared" si="197"/>
        <v>Invalid NDC</v>
      </c>
    </row>
    <row r="1393" spans="1:22" x14ac:dyDescent="0.3">
      <c r="A1393" t="str">
        <f>Raw_Data!A1393</f>
        <v>6248268</v>
      </c>
      <c r="B1393">
        <f>Raw_Data!B1393</f>
        <v>45671</v>
      </c>
      <c r="C1393" t="str">
        <f>Raw_Data!C1393</f>
        <v>AMLODIPINE BESYLATE 5 MG TA</v>
      </c>
      <c r="D1393" t="str">
        <f>Raw_Data!D1393</f>
        <v>69097012715</v>
      </c>
      <c r="E1393" t="str">
        <f>Raw_Data!E1393</f>
        <v>BYNE, EDMUND</v>
      </c>
      <c r="F1393" t="str">
        <f>Raw_Data!F1393</f>
        <v>1033186648</v>
      </c>
      <c r="G1393" t="str">
        <f>Raw_Data!H1393</f>
        <v>0</v>
      </c>
      <c r="H1393">
        <f>IFERROR(VLOOKUP(G1393,Store_Map!$A$2:$I$100,3,FALSE),"")</f>
        <v>0</v>
      </c>
      <c r="I1393">
        <f>IFERROR(VLOOKUP(G1393,Store_Map!$A$2:$I$100,4,FALSE),"")</f>
        <v>0</v>
      </c>
      <c r="J1393">
        <f>IFERROR(VLOOKUP(G1393,Store_Map!$A$2:$I$100,5,FALSE),"")</f>
        <v>0</v>
      </c>
      <c r="K1393">
        <f>IFERROR(VLOOKUP(G1393,Store_Map!$A$2:$I$100,6,FALSE),"")</f>
        <v>0</v>
      </c>
      <c r="L1393">
        <f>IFERROR(VLOOKUP(G1393,Store_Map!$A$2:$I$100,7,FALSE),"")</f>
        <v>0</v>
      </c>
      <c r="M1393">
        <f>IFERROR(VLOOKUP(G1393,Store_Map!$A$2:$I$100,8,FALSE),"")</f>
        <v>0</v>
      </c>
      <c r="N1393">
        <f t="shared" si="189"/>
        <v>0</v>
      </c>
      <c r="O1393" t="str">
        <f t="shared" si="190"/>
        <v>PASS</v>
      </c>
      <c r="P1393" t="str">
        <f t="shared" si="191"/>
        <v>PASS</v>
      </c>
      <c r="Q1393" t="str">
        <f t="shared" si="192"/>
        <v>PASS</v>
      </c>
      <c r="R1393" t="str">
        <f t="shared" si="193"/>
        <v>PASS</v>
      </c>
      <c r="S1393" t="str">
        <f t="shared" si="194"/>
        <v>PASS</v>
      </c>
      <c r="T1393">
        <f t="shared" si="195"/>
        <v>100</v>
      </c>
      <c r="U1393" t="str">
        <f t="shared" si="196"/>
        <v>Low</v>
      </c>
      <c r="V1393" t="str">
        <f t="shared" si="197"/>
        <v>Clean</v>
      </c>
    </row>
    <row r="1394" spans="1:22" x14ac:dyDescent="0.3">
      <c r="A1394" t="str">
        <f>Raw_Data!A1394</f>
        <v>6248267</v>
      </c>
      <c r="B1394">
        <f>Raw_Data!B1394</f>
        <v>45671</v>
      </c>
      <c r="C1394" t="str">
        <f>Raw_Data!C1394</f>
        <v>LOSARTAN-HCTZ 50-12.5 MG TA</v>
      </c>
      <c r="D1394" t="str">
        <f>Raw_Data!D1394</f>
        <v>65862046899</v>
      </c>
      <c r="E1394" t="str">
        <f>Raw_Data!E1394</f>
        <v>BYNE, EDMUND</v>
      </c>
      <c r="F1394" t="str">
        <f>Raw_Data!F1394</f>
        <v>1033186648</v>
      </c>
      <c r="G1394" t="str">
        <f>Raw_Data!H1394</f>
        <v>0</v>
      </c>
      <c r="H1394">
        <f>IFERROR(VLOOKUP(G1394,Store_Map!$A$2:$I$100,3,FALSE),"")</f>
        <v>0</v>
      </c>
      <c r="I1394">
        <f>IFERROR(VLOOKUP(G1394,Store_Map!$A$2:$I$100,4,FALSE),"")</f>
        <v>0</v>
      </c>
      <c r="J1394">
        <f>IFERROR(VLOOKUP(G1394,Store_Map!$A$2:$I$100,5,FALSE),"")</f>
        <v>0</v>
      </c>
      <c r="K1394">
        <f>IFERROR(VLOOKUP(G1394,Store_Map!$A$2:$I$100,6,FALSE),"")</f>
        <v>0</v>
      </c>
      <c r="L1394">
        <f>IFERROR(VLOOKUP(G1394,Store_Map!$A$2:$I$100,7,FALSE),"")</f>
        <v>0</v>
      </c>
      <c r="M1394">
        <f>IFERROR(VLOOKUP(G1394,Store_Map!$A$2:$I$100,8,FALSE),"")</f>
        <v>0</v>
      </c>
      <c r="N1394">
        <f t="shared" si="189"/>
        <v>0</v>
      </c>
      <c r="O1394" t="str">
        <f t="shared" si="190"/>
        <v>PASS</v>
      </c>
      <c r="P1394" t="str">
        <f t="shared" si="191"/>
        <v>PASS</v>
      </c>
      <c r="Q1394" t="str">
        <f t="shared" si="192"/>
        <v>PASS</v>
      </c>
      <c r="R1394" t="str">
        <f t="shared" si="193"/>
        <v>PASS</v>
      </c>
      <c r="S1394" t="str">
        <f t="shared" si="194"/>
        <v>PASS</v>
      </c>
      <c r="T1394">
        <f t="shared" si="195"/>
        <v>100</v>
      </c>
      <c r="U1394" t="str">
        <f t="shared" si="196"/>
        <v>Low</v>
      </c>
      <c r="V1394" t="str">
        <f t="shared" si="197"/>
        <v>Clean</v>
      </c>
    </row>
    <row r="1395" spans="1:22" x14ac:dyDescent="0.3">
      <c r="A1395" t="str">
        <f>Raw_Data!A1395</f>
        <v>6247464</v>
      </c>
      <c r="B1395">
        <f>Raw_Data!B1395</f>
        <v>45671</v>
      </c>
      <c r="C1395" t="str">
        <f>Raw_Data!C1395</f>
        <v>CLOPIDOGREL 75 MG TABLET</v>
      </c>
      <c r="D1395" t="str">
        <f>Raw_Data!D1395</f>
        <v>55111019605</v>
      </c>
      <c r="E1395" t="str">
        <f>Raw_Data!E1395</f>
        <v>BYNE, EDMUND</v>
      </c>
      <c r="F1395" t="str">
        <f>Raw_Data!F1395</f>
        <v>1033186648</v>
      </c>
      <c r="G1395" t="str">
        <f>Raw_Data!H1395</f>
        <v>0</v>
      </c>
      <c r="H1395">
        <f>IFERROR(VLOOKUP(G1395,Store_Map!$A$2:$I$100,3,FALSE),"")</f>
        <v>0</v>
      </c>
      <c r="I1395">
        <f>IFERROR(VLOOKUP(G1395,Store_Map!$A$2:$I$100,4,FALSE),"")</f>
        <v>0</v>
      </c>
      <c r="J1395">
        <f>IFERROR(VLOOKUP(G1395,Store_Map!$A$2:$I$100,5,FALSE),"")</f>
        <v>0</v>
      </c>
      <c r="K1395">
        <f>IFERROR(VLOOKUP(G1395,Store_Map!$A$2:$I$100,6,FALSE),"")</f>
        <v>0</v>
      </c>
      <c r="L1395">
        <f>IFERROR(VLOOKUP(G1395,Store_Map!$A$2:$I$100,7,FALSE),"")</f>
        <v>0</v>
      </c>
      <c r="M1395">
        <f>IFERROR(VLOOKUP(G1395,Store_Map!$A$2:$I$100,8,FALSE),"")</f>
        <v>0</v>
      </c>
      <c r="N1395">
        <f t="shared" si="189"/>
        <v>0</v>
      </c>
      <c r="O1395" t="str">
        <f t="shared" si="190"/>
        <v>PASS</v>
      </c>
      <c r="P1395" t="str">
        <f t="shared" si="191"/>
        <v>PASS</v>
      </c>
      <c r="Q1395" t="str">
        <f t="shared" si="192"/>
        <v>PASS</v>
      </c>
      <c r="R1395" t="str">
        <f t="shared" si="193"/>
        <v>PASS</v>
      </c>
      <c r="S1395" t="str">
        <f t="shared" si="194"/>
        <v>PASS</v>
      </c>
      <c r="T1395">
        <f t="shared" si="195"/>
        <v>100</v>
      </c>
      <c r="U1395" t="str">
        <f t="shared" si="196"/>
        <v>Low</v>
      </c>
      <c r="V1395" t="str">
        <f t="shared" si="197"/>
        <v>Clean</v>
      </c>
    </row>
    <row r="1396" spans="1:22" x14ac:dyDescent="0.3">
      <c r="A1396" t="str">
        <f>Raw_Data!A1396</f>
        <v>6249729</v>
      </c>
      <c r="B1396">
        <f>Raw_Data!B1396</f>
        <v>45671</v>
      </c>
      <c r="C1396" t="str">
        <f>Raw_Data!C1396</f>
        <v>GABAPENTIN 800 MG TABLET</v>
      </c>
      <c r="D1396" t="str">
        <f>Raw_Data!D1396</f>
        <v>65862052405</v>
      </c>
      <c r="E1396" t="str">
        <f>Raw_Data!E1396</f>
        <v>GIBBS, JON</v>
      </c>
      <c r="F1396" t="str">
        <f>Raw_Data!F1396</f>
        <v>1700896156</v>
      </c>
      <c r="G1396" t="str">
        <f>Raw_Data!H1396</f>
        <v>0</v>
      </c>
      <c r="H1396">
        <f>IFERROR(VLOOKUP(G1396,Store_Map!$A$2:$I$100,3,FALSE),"")</f>
        <v>0</v>
      </c>
      <c r="I1396">
        <f>IFERROR(VLOOKUP(G1396,Store_Map!$A$2:$I$100,4,FALSE),"")</f>
        <v>0</v>
      </c>
      <c r="J1396">
        <f>IFERROR(VLOOKUP(G1396,Store_Map!$A$2:$I$100,5,FALSE),"")</f>
        <v>0</v>
      </c>
      <c r="K1396">
        <f>IFERROR(VLOOKUP(G1396,Store_Map!$A$2:$I$100,6,FALSE),"")</f>
        <v>0</v>
      </c>
      <c r="L1396">
        <f>IFERROR(VLOOKUP(G1396,Store_Map!$A$2:$I$100,7,FALSE),"")</f>
        <v>0</v>
      </c>
      <c r="M1396">
        <f>IFERROR(VLOOKUP(G1396,Store_Map!$A$2:$I$100,8,FALSE),"")</f>
        <v>0</v>
      </c>
      <c r="N1396">
        <f t="shared" si="189"/>
        <v>0</v>
      </c>
      <c r="O1396" t="str">
        <f t="shared" si="190"/>
        <v>PASS</v>
      </c>
      <c r="P1396" t="str">
        <f t="shared" si="191"/>
        <v>PASS</v>
      </c>
      <c r="Q1396" t="str">
        <f t="shared" si="192"/>
        <v>PASS</v>
      </c>
      <c r="R1396" t="str">
        <f t="shared" si="193"/>
        <v>PASS</v>
      </c>
      <c r="S1396" t="str">
        <f t="shared" si="194"/>
        <v>PASS</v>
      </c>
      <c r="T1396">
        <f t="shared" si="195"/>
        <v>100</v>
      </c>
      <c r="U1396" t="str">
        <f t="shared" si="196"/>
        <v>Low</v>
      </c>
      <c r="V1396" t="str">
        <f t="shared" si="197"/>
        <v>Clean</v>
      </c>
    </row>
    <row r="1397" spans="1:22" x14ac:dyDescent="0.3">
      <c r="A1397" t="str">
        <f>Raw_Data!A1397</f>
        <v>4010877</v>
      </c>
      <c r="B1397">
        <f>Raw_Data!B1397</f>
        <v>45671</v>
      </c>
      <c r="C1397" t="str">
        <f>Raw_Data!C1397</f>
        <v>BUPRENORP-NALOX 8-2 MG SL F</v>
      </c>
      <c r="D1397" t="str">
        <f>Raw_Data!D1397</f>
        <v>47781035703</v>
      </c>
      <c r="E1397" t="str">
        <f>Raw_Data!E1397</f>
        <v>BYNE, EDMUND</v>
      </c>
      <c r="F1397" t="str">
        <f>Raw_Data!F1397</f>
        <v>1033186648</v>
      </c>
      <c r="G1397" t="str">
        <f>Raw_Data!H1397</f>
        <v>0</v>
      </c>
      <c r="H1397">
        <f>IFERROR(VLOOKUP(G1397,Store_Map!$A$2:$I$100,3,FALSE),"")</f>
        <v>0</v>
      </c>
      <c r="I1397">
        <f>IFERROR(VLOOKUP(G1397,Store_Map!$A$2:$I$100,4,FALSE),"")</f>
        <v>0</v>
      </c>
      <c r="J1397">
        <f>IFERROR(VLOOKUP(G1397,Store_Map!$A$2:$I$100,5,FALSE),"")</f>
        <v>0</v>
      </c>
      <c r="K1397">
        <f>IFERROR(VLOOKUP(G1397,Store_Map!$A$2:$I$100,6,FALSE),"")</f>
        <v>0</v>
      </c>
      <c r="L1397">
        <f>IFERROR(VLOOKUP(G1397,Store_Map!$A$2:$I$100,7,FALSE),"")</f>
        <v>0</v>
      </c>
      <c r="M1397">
        <f>IFERROR(VLOOKUP(G1397,Store_Map!$A$2:$I$100,8,FALSE),"")</f>
        <v>0</v>
      </c>
      <c r="N1397">
        <f t="shared" si="189"/>
        <v>0</v>
      </c>
      <c r="O1397" t="str">
        <f t="shared" si="190"/>
        <v>PASS</v>
      </c>
      <c r="P1397" t="str">
        <f t="shared" si="191"/>
        <v>PASS</v>
      </c>
      <c r="Q1397" t="str">
        <f t="shared" si="192"/>
        <v>PASS</v>
      </c>
      <c r="R1397" t="str">
        <f t="shared" si="193"/>
        <v>PASS</v>
      </c>
      <c r="S1397" t="str">
        <f t="shared" si="194"/>
        <v>PASS</v>
      </c>
      <c r="T1397">
        <f t="shared" si="195"/>
        <v>100</v>
      </c>
      <c r="U1397" t="str">
        <f t="shared" si="196"/>
        <v>Low</v>
      </c>
      <c r="V1397" t="str">
        <f t="shared" si="197"/>
        <v>Clean</v>
      </c>
    </row>
    <row r="1398" spans="1:22" x14ac:dyDescent="0.3">
      <c r="A1398" t="str">
        <f>Raw_Data!A1398</f>
        <v>6251853</v>
      </c>
      <c r="B1398">
        <f>Raw_Data!B1398</f>
        <v>45671</v>
      </c>
      <c r="C1398" t="str">
        <f>Raw_Data!C1398</f>
        <v>LORATADINE 10 MG TABLET</v>
      </c>
      <c r="D1398" t="str">
        <f>Raw_Data!D1398</f>
        <v>904685289</v>
      </c>
      <c r="E1398" t="str">
        <f>Raw_Data!E1398</f>
        <v>BYNE, EDMUND</v>
      </c>
      <c r="F1398" t="str">
        <f>Raw_Data!F1398</f>
        <v>1033186648</v>
      </c>
      <c r="G1398" t="str">
        <f>Raw_Data!H1398</f>
        <v>0</v>
      </c>
      <c r="H1398">
        <f>IFERROR(VLOOKUP(G1398,Store_Map!$A$2:$I$100,3,FALSE),"")</f>
        <v>0</v>
      </c>
      <c r="I1398">
        <f>IFERROR(VLOOKUP(G1398,Store_Map!$A$2:$I$100,4,FALSE),"")</f>
        <v>0</v>
      </c>
      <c r="J1398">
        <f>IFERROR(VLOOKUP(G1398,Store_Map!$A$2:$I$100,5,FALSE),"")</f>
        <v>0</v>
      </c>
      <c r="K1398">
        <f>IFERROR(VLOOKUP(G1398,Store_Map!$A$2:$I$100,6,FALSE),"")</f>
        <v>0</v>
      </c>
      <c r="L1398">
        <f>IFERROR(VLOOKUP(G1398,Store_Map!$A$2:$I$100,7,FALSE),"")</f>
        <v>0</v>
      </c>
      <c r="M1398">
        <f>IFERROR(VLOOKUP(G1398,Store_Map!$A$2:$I$100,8,FALSE),"")</f>
        <v>0</v>
      </c>
      <c r="N1398">
        <f t="shared" si="189"/>
        <v>0</v>
      </c>
      <c r="O1398" t="str">
        <f t="shared" si="190"/>
        <v>PASS</v>
      </c>
      <c r="P1398" t="str">
        <f t="shared" si="191"/>
        <v>REVIEW</v>
      </c>
      <c r="Q1398" t="str">
        <f t="shared" si="192"/>
        <v>PASS</v>
      </c>
      <c r="R1398" t="str">
        <f t="shared" si="193"/>
        <v>PASS</v>
      </c>
      <c r="S1398" t="str">
        <f t="shared" si="194"/>
        <v>REVIEW</v>
      </c>
      <c r="T1398">
        <f t="shared" si="195"/>
        <v>90</v>
      </c>
      <c r="U1398" t="str">
        <f t="shared" si="196"/>
        <v>Low</v>
      </c>
      <c r="V1398" t="str">
        <f t="shared" si="197"/>
        <v>Invalid NDC</v>
      </c>
    </row>
    <row r="1399" spans="1:22" x14ac:dyDescent="0.3">
      <c r="A1399" t="str">
        <f>Raw_Data!A1399</f>
        <v>6251855</v>
      </c>
      <c r="B1399">
        <f>Raw_Data!B1399</f>
        <v>45671</v>
      </c>
      <c r="C1399" t="str">
        <f>Raw_Data!C1399</f>
        <v>TRIAMCINOLONE 0.1% OINTMENT</v>
      </c>
      <c r="D1399" t="str">
        <f>Raw_Data!D1399</f>
        <v>45802005505</v>
      </c>
      <c r="E1399" t="str">
        <f>Raw_Data!E1399</f>
        <v>BYNE, EDMUND</v>
      </c>
      <c r="F1399" t="str">
        <f>Raw_Data!F1399</f>
        <v>1033186648</v>
      </c>
      <c r="G1399" t="str">
        <f>Raw_Data!H1399</f>
        <v>0</v>
      </c>
      <c r="H1399">
        <f>IFERROR(VLOOKUP(G1399,Store_Map!$A$2:$I$100,3,FALSE),"")</f>
        <v>0</v>
      </c>
      <c r="I1399">
        <f>IFERROR(VLOOKUP(G1399,Store_Map!$A$2:$I$100,4,FALSE),"")</f>
        <v>0</v>
      </c>
      <c r="J1399">
        <f>IFERROR(VLOOKUP(G1399,Store_Map!$A$2:$I$100,5,FALSE),"")</f>
        <v>0</v>
      </c>
      <c r="K1399">
        <f>IFERROR(VLOOKUP(G1399,Store_Map!$A$2:$I$100,6,FALSE),"")</f>
        <v>0</v>
      </c>
      <c r="L1399">
        <f>IFERROR(VLOOKUP(G1399,Store_Map!$A$2:$I$100,7,FALSE),"")</f>
        <v>0</v>
      </c>
      <c r="M1399">
        <f>IFERROR(VLOOKUP(G1399,Store_Map!$A$2:$I$100,8,FALSE),"")</f>
        <v>0</v>
      </c>
      <c r="N1399">
        <f t="shared" si="189"/>
        <v>0</v>
      </c>
      <c r="O1399" t="str">
        <f t="shared" si="190"/>
        <v>PASS</v>
      </c>
      <c r="P1399" t="str">
        <f t="shared" si="191"/>
        <v>PASS</v>
      </c>
      <c r="Q1399" t="str">
        <f t="shared" si="192"/>
        <v>PASS</v>
      </c>
      <c r="R1399" t="str">
        <f t="shared" si="193"/>
        <v>PASS</v>
      </c>
      <c r="S1399" t="str">
        <f t="shared" si="194"/>
        <v>PASS</v>
      </c>
      <c r="T1399">
        <f t="shared" si="195"/>
        <v>100</v>
      </c>
      <c r="U1399" t="str">
        <f t="shared" si="196"/>
        <v>Low</v>
      </c>
      <c r="V1399" t="str">
        <f t="shared" si="197"/>
        <v>Clean</v>
      </c>
    </row>
    <row r="1400" spans="1:22" x14ac:dyDescent="0.3">
      <c r="A1400" t="str">
        <f>Raw_Data!A1400</f>
        <v>6251856</v>
      </c>
      <c r="B1400">
        <f>Raw_Data!B1400</f>
        <v>45671</v>
      </c>
      <c r="C1400" t="str">
        <f>Raw_Data!C1400</f>
        <v>FLUTICASONE PROP 50 MCG SPR</v>
      </c>
      <c r="D1400" t="str">
        <f>Raw_Data!D1400</f>
        <v>536118399</v>
      </c>
      <c r="E1400" t="str">
        <f>Raw_Data!E1400</f>
        <v>BYNE, EDMUND</v>
      </c>
      <c r="F1400" t="str">
        <f>Raw_Data!F1400</f>
        <v>1033186648</v>
      </c>
      <c r="G1400" t="str">
        <f>Raw_Data!H1400</f>
        <v>0</v>
      </c>
      <c r="H1400">
        <f>IFERROR(VLOOKUP(G1400,Store_Map!$A$2:$I$100,3,FALSE),"")</f>
        <v>0</v>
      </c>
      <c r="I1400">
        <f>IFERROR(VLOOKUP(G1400,Store_Map!$A$2:$I$100,4,FALSE),"")</f>
        <v>0</v>
      </c>
      <c r="J1400">
        <f>IFERROR(VLOOKUP(G1400,Store_Map!$A$2:$I$100,5,FALSE),"")</f>
        <v>0</v>
      </c>
      <c r="K1400">
        <f>IFERROR(VLOOKUP(G1400,Store_Map!$A$2:$I$100,6,FALSE),"")</f>
        <v>0</v>
      </c>
      <c r="L1400">
        <f>IFERROR(VLOOKUP(G1400,Store_Map!$A$2:$I$100,7,FALSE),"")</f>
        <v>0</v>
      </c>
      <c r="M1400">
        <f>IFERROR(VLOOKUP(G1400,Store_Map!$A$2:$I$100,8,FALSE),"")</f>
        <v>0</v>
      </c>
      <c r="N1400">
        <f t="shared" si="189"/>
        <v>0</v>
      </c>
      <c r="O1400" t="str">
        <f t="shared" si="190"/>
        <v>PASS</v>
      </c>
      <c r="P1400" t="str">
        <f t="shared" si="191"/>
        <v>REVIEW</v>
      </c>
      <c r="Q1400" t="str">
        <f t="shared" si="192"/>
        <v>PASS</v>
      </c>
      <c r="R1400" t="str">
        <f t="shared" si="193"/>
        <v>PASS</v>
      </c>
      <c r="S1400" t="str">
        <f t="shared" si="194"/>
        <v>REVIEW</v>
      </c>
      <c r="T1400">
        <f t="shared" si="195"/>
        <v>90</v>
      </c>
      <c r="U1400" t="str">
        <f t="shared" si="196"/>
        <v>Low</v>
      </c>
      <c r="V1400" t="str">
        <f t="shared" si="197"/>
        <v>Invalid NDC</v>
      </c>
    </row>
    <row r="1401" spans="1:22" x14ac:dyDescent="0.3">
      <c r="A1401" t="str">
        <f>Raw_Data!A1401</f>
        <v>6229661</v>
      </c>
      <c r="B1401">
        <f>Raw_Data!B1401</f>
        <v>45671</v>
      </c>
      <c r="C1401" t="str">
        <f>Raw_Data!C1401</f>
        <v>ATORVASTATIN 20 MG TABLET</v>
      </c>
      <c r="D1401" t="str">
        <f>Raw_Data!D1401</f>
        <v>60505257908</v>
      </c>
      <c r="E1401" t="str">
        <f>Raw_Data!E1401</f>
        <v>GIBBS, JON</v>
      </c>
      <c r="F1401" t="str">
        <f>Raw_Data!F1401</f>
        <v>1700896156</v>
      </c>
      <c r="G1401" t="str">
        <f>Raw_Data!H1401</f>
        <v>0</v>
      </c>
      <c r="H1401">
        <f>IFERROR(VLOOKUP(G1401,Store_Map!$A$2:$I$100,3,FALSE),"")</f>
        <v>0</v>
      </c>
      <c r="I1401">
        <f>IFERROR(VLOOKUP(G1401,Store_Map!$A$2:$I$100,4,FALSE),"")</f>
        <v>0</v>
      </c>
      <c r="J1401">
        <f>IFERROR(VLOOKUP(G1401,Store_Map!$A$2:$I$100,5,FALSE),"")</f>
        <v>0</v>
      </c>
      <c r="K1401">
        <f>IFERROR(VLOOKUP(G1401,Store_Map!$A$2:$I$100,6,FALSE),"")</f>
        <v>0</v>
      </c>
      <c r="L1401">
        <f>IFERROR(VLOOKUP(G1401,Store_Map!$A$2:$I$100,7,FALSE),"")</f>
        <v>0</v>
      </c>
      <c r="M1401">
        <f>IFERROR(VLOOKUP(G1401,Store_Map!$A$2:$I$100,8,FALSE),"")</f>
        <v>0</v>
      </c>
      <c r="N1401">
        <f t="shared" si="189"/>
        <v>0</v>
      </c>
      <c r="O1401" t="str">
        <f t="shared" si="190"/>
        <v>PASS</v>
      </c>
      <c r="P1401" t="str">
        <f t="shared" si="191"/>
        <v>PASS</v>
      </c>
      <c r="Q1401" t="str">
        <f t="shared" si="192"/>
        <v>PASS</v>
      </c>
      <c r="R1401" t="str">
        <f t="shared" si="193"/>
        <v>PASS</v>
      </c>
      <c r="S1401" t="str">
        <f t="shared" si="194"/>
        <v>PASS</v>
      </c>
      <c r="T1401">
        <f t="shared" si="195"/>
        <v>100</v>
      </c>
      <c r="U1401" t="str">
        <f t="shared" si="196"/>
        <v>Low</v>
      </c>
      <c r="V1401" t="str">
        <f t="shared" si="197"/>
        <v>Clean</v>
      </c>
    </row>
    <row r="1402" spans="1:22" x14ac:dyDescent="0.3">
      <c r="A1402" t="str">
        <f>Raw_Data!A1402</f>
        <v>6229660</v>
      </c>
      <c r="B1402">
        <f>Raw_Data!B1402</f>
        <v>45671</v>
      </c>
      <c r="C1402" t="str">
        <f>Raw_Data!C1402</f>
        <v>CARVEDILOL 6.25 MG TABLET</v>
      </c>
      <c r="D1402" t="str">
        <f>Raw_Data!D1402</f>
        <v>68382009305</v>
      </c>
      <c r="E1402" t="str">
        <f>Raw_Data!E1402</f>
        <v>GIBBS, JON</v>
      </c>
      <c r="F1402" t="str">
        <f>Raw_Data!F1402</f>
        <v>1700896156</v>
      </c>
      <c r="G1402" t="str">
        <f>Raw_Data!H1402</f>
        <v>0</v>
      </c>
      <c r="H1402">
        <f>IFERROR(VLOOKUP(G1402,Store_Map!$A$2:$I$100,3,FALSE),"")</f>
        <v>0</v>
      </c>
      <c r="I1402">
        <f>IFERROR(VLOOKUP(G1402,Store_Map!$A$2:$I$100,4,FALSE),"")</f>
        <v>0</v>
      </c>
      <c r="J1402">
        <f>IFERROR(VLOOKUP(G1402,Store_Map!$A$2:$I$100,5,FALSE),"")</f>
        <v>0</v>
      </c>
      <c r="K1402">
        <f>IFERROR(VLOOKUP(G1402,Store_Map!$A$2:$I$100,6,FALSE),"")</f>
        <v>0</v>
      </c>
      <c r="L1402">
        <f>IFERROR(VLOOKUP(G1402,Store_Map!$A$2:$I$100,7,FALSE),"")</f>
        <v>0</v>
      </c>
      <c r="M1402">
        <f>IFERROR(VLOOKUP(G1402,Store_Map!$A$2:$I$100,8,FALSE),"")</f>
        <v>0</v>
      </c>
      <c r="N1402">
        <f t="shared" si="189"/>
        <v>0</v>
      </c>
      <c r="O1402" t="str">
        <f t="shared" si="190"/>
        <v>PASS</v>
      </c>
      <c r="P1402" t="str">
        <f t="shared" si="191"/>
        <v>PASS</v>
      </c>
      <c r="Q1402" t="str">
        <f t="shared" si="192"/>
        <v>PASS</v>
      </c>
      <c r="R1402" t="str">
        <f t="shared" si="193"/>
        <v>PASS</v>
      </c>
      <c r="S1402" t="str">
        <f t="shared" si="194"/>
        <v>PASS</v>
      </c>
      <c r="T1402">
        <f t="shared" si="195"/>
        <v>100</v>
      </c>
      <c r="U1402" t="str">
        <f t="shared" si="196"/>
        <v>Low</v>
      </c>
      <c r="V1402" t="str">
        <f t="shared" si="197"/>
        <v>Clean</v>
      </c>
    </row>
    <row r="1403" spans="1:22" x14ac:dyDescent="0.3">
      <c r="A1403" t="str">
        <f>Raw_Data!A1403</f>
        <v>6249268</v>
      </c>
      <c r="B1403">
        <f>Raw_Data!B1403</f>
        <v>45671</v>
      </c>
      <c r="C1403" t="str">
        <f>Raw_Data!C1403</f>
        <v>LATANOPROST 0.005% EYE DROP</v>
      </c>
      <c r="D1403" t="str">
        <f>Raw_Data!D1403</f>
        <v>61314054701</v>
      </c>
      <c r="E1403" t="str">
        <f>Raw_Data!E1403</f>
        <v>GIBBS, JON</v>
      </c>
      <c r="F1403" t="str">
        <f>Raw_Data!F1403</f>
        <v>1700896156</v>
      </c>
      <c r="G1403" t="str">
        <f>Raw_Data!H1403</f>
        <v>0</v>
      </c>
      <c r="H1403">
        <f>IFERROR(VLOOKUP(G1403,Store_Map!$A$2:$I$100,3,FALSE),"")</f>
        <v>0</v>
      </c>
      <c r="I1403">
        <f>IFERROR(VLOOKUP(G1403,Store_Map!$A$2:$I$100,4,FALSE),"")</f>
        <v>0</v>
      </c>
      <c r="J1403">
        <f>IFERROR(VLOOKUP(G1403,Store_Map!$A$2:$I$100,5,FALSE),"")</f>
        <v>0</v>
      </c>
      <c r="K1403">
        <f>IFERROR(VLOOKUP(G1403,Store_Map!$A$2:$I$100,6,FALSE),"")</f>
        <v>0</v>
      </c>
      <c r="L1403">
        <f>IFERROR(VLOOKUP(G1403,Store_Map!$A$2:$I$100,7,FALSE),"")</f>
        <v>0</v>
      </c>
      <c r="M1403">
        <f>IFERROR(VLOOKUP(G1403,Store_Map!$A$2:$I$100,8,FALSE),"")</f>
        <v>0</v>
      </c>
      <c r="N1403">
        <f t="shared" si="189"/>
        <v>0</v>
      </c>
      <c r="O1403" t="str">
        <f t="shared" si="190"/>
        <v>PASS</v>
      </c>
      <c r="P1403" t="str">
        <f t="shared" si="191"/>
        <v>PASS</v>
      </c>
      <c r="Q1403" t="str">
        <f t="shared" si="192"/>
        <v>PASS</v>
      </c>
      <c r="R1403" t="str">
        <f t="shared" si="193"/>
        <v>PASS</v>
      </c>
      <c r="S1403" t="str">
        <f t="shared" si="194"/>
        <v>PASS</v>
      </c>
      <c r="T1403">
        <f t="shared" si="195"/>
        <v>100</v>
      </c>
      <c r="U1403" t="str">
        <f t="shared" si="196"/>
        <v>Low</v>
      </c>
      <c r="V1403" t="str">
        <f t="shared" si="197"/>
        <v>Clean</v>
      </c>
    </row>
    <row r="1404" spans="1:22" x14ac:dyDescent="0.3">
      <c r="A1404" t="str">
        <f>Raw_Data!A1404</f>
        <v>6251857</v>
      </c>
      <c r="B1404">
        <f>Raw_Data!B1404</f>
        <v>45671</v>
      </c>
      <c r="C1404" t="str">
        <f>Raw_Data!C1404</f>
        <v>NITROFURANTOIN MONO-MCR 100</v>
      </c>
      <c r="D1404" t="str">
        <f>Raw_Data!D1404</f>
        <v>47781030301</v>
      </c>
      <c r="E1404" t="str">
        <f>Raw_Data!E1404</f>
        <v>BYNE, EDMUND</v>
      </c>
      <c r="F1404" t="str">
        <f>Raw_Data!F1404</f>
        <v>1033186648</v>
      </c>
      <c r="G1404" t="str">
        <f>Raw_Data!H1404</f>
        <v>0</v>
      </c>
      <c r="H1404">
        <f>IFERROR(VLOOKUP(G1404,Store_Map!$A$2:$I$100,3,FALSE),"")</f>
        <v>0</v>
      </c>
      <c r="I1404">
        <f>IFERROR(VLOOKUP(G1404,Store_Map!$A$2:$I$100,4,FALSE),"")</f>
        <v>0</v>
      </c>
      <c r="J1404">
        <f>IFERROR(VLOOKUP(G1404,Store_Map!$A$2:$I$100,5,FALSE),"")</f>
        <v>0</v>
      </c>
      <c r="K1404">
        <f>IFERROR(VLOOKUP(G1404,Store_Map!$A$2:$I$100,6,FALSE),"")</f>
        <v>0</v>
      </c>
      <c r="L1404">
        <f>IFERROR(VLOOKUP(G1404,Store_Map!$A$2:$I$100,7,FALSE),"")</f>
        <v>0</v>
      </c>
      <c r="M1404">
        <f>IFERROR(VLOOKUP(G1404,Store_Map!$A$2:$I$100,8,FALSE),"")</f>
        <v>0</v>
      </c>
      <c r="N1404">
        <f t="shared" si="189"/>
        <v>0</v>
      </c>
      <c r="O1404" t="str">
        <f t="shared" si="190"/>
        <v>PASS</v>
      </c>
      <c r="P1404" t="str">
        <f t="shared" si="191"/>
        <v>PASS</v>
      </c>
      <c r="Q1404" t="str">
        <f t="shared" si="192"/>
        <v>PASS</v>
      </c>
      <c r="R1404" t="str">
        <f t="shared" si="193"/>
        <v>PASS</v>
      </c>
      <c r="S1404" t="str">
        <f t="shared" si="194"/>
        <v>PASS</v>
      </c>
      <c r="T1404">
        <f t="shared" si="195"/>
        <v>100</v>
      </c>
      <c r="U1404" t="str">
        <f t="shared" si="196"/>
        <v>Low</v>
      </c>
      <c r="V1404" t="str">
        <f t="shared" si="197"/>
        <v>Clean</v>
      </c>
    </row>
    <row r="1405" spans="1:22" x14ac:dyDescent="0.3">
      <c r="A1405" t="str">
        <f>Raw_Data!A1405</f>
        <v>6251858</v>
      </c>
      <c r="B1405">
        <f>Raw_Data!B1405</f>
        <v>45671</v>
      </c>
      <c r="C1405" t="str">
        <f>Raw_Data!C1405</f>
        <v>LORATADINE 10 MG TABLET</v>
      </c>
      <c r="D1405" t="str">
        <f>Raw_Data!D1405</f>
        <v>904685289</v>
      </c>
      <c r="E1405" t="str">
        <f>Raw_Data!E1405</f>
        <v>BYNE, EDMUND</v>
      </c>
      <c r="F1405" t="str">
        <f>Raw_Data!F1405</f>
        <v>1033186648</v>
      </c>
      <c r="G1405" t="str">
        <f>Raw_Data!H1405</f>
        <v>0</v>
      </c>
      <c r="H1405">
        <f>IFERROR(VLOOKUP(G1405,Store_Map!$A$2:$I$100,3,FALSE),"")</f>
        <v>0</v>
      </c>
      <c r="I1405">
        <f>IFERROR(VLOOKUP(G1405,Store_Map!$A$2:$I$100,4,FALSE),"")</f>
        <v>0</v>
      </c>
      <c r="J1405">
        <f>IFERROR(VLOOKUP(G1405,Store_Map!$A$2:$I$100,5,FALSE),"")</f>
        <v>0</v>
      </c>
      <c r="K1405">
        <f>IFERROR(VLOOKUP(G1405,Store_Map!$A$2:$I$100,6,FALSE),"")</f>
        <v>0</v>
      </c>
      <c r="L1405">
        <f>IFERROR(VLOOKUP(G1405,Store_Map!$A$2:$I$100,7,FALSE),"")</f>
        <v>0</v>
      </c>
      <c r="M1405">
        <f>IFERROR(VLOOKUP(G1405,Store_Map!$A$2:$I$100,8,FALSE),"")</f>
        <v>0</v>
      </c>
      <c r="N1405">
        <f t="shared" si="189"/>
        <v>0</v>
      </c>
      <c r="O1405" t="str">
        <f t="shared" si="190"/>
        <v>PASS</v>
      </c>
      <c r="P1405" t="str">
        <f t="shared" si="191"/>
        <v>REVIEW</v>
      </c>
      <c r="Q1405" t="str">
        <f t="shared" si="192"/>
        <v>PASS</v>
      </c>
      <c r="R1405" t="str">
        <f t="shared" si="193"/>
        <v>PASS</v>
      </c>
      <c r="S1405" t="str">
        <f t="shared" si="194"/>
        <v>REVIEW</v>
      </c>
      <c r="T1405">
        <f t="shared" si="195"/>
        <v>90</v>
      </c>
      <c r="U1405" t="str">
        <f t="shared" si="196"/>
        <v>Low</v>
      </c>
      <c r="V1405" t="str">
        <f t="shared" si="197"/>
        <v>Invalid NDC</v>
      </c>
    </row>
    <row r="1406" spans="1:22" x14ac:dyDescent="0.3">
      <c r="A1406" t="str">
        <f>Raw_Data!A1406</f>
        <v>6251859</v>
      </c>
      <c r="B1406">
        <f>Raw_Data!B1406</f>
        <v>45671</v>
      </c>
      <c r="C1406" t="str">
        <f>Raw_Data!C1406</f>
        <v>FLUTICASONE PROP 50 MCG SPR</v>
      </c>
      <c r="D1406" t="str">
        <f>Raw_Data!D1406</f>
        <v>536118399</v>
      </c>
      <c r="E1406" t="str">
        <f>Raw_Data!E1406</f>
        <v>BYNE, EDMUND</v>
      </c>
      <c r="F1406" t="str">
        <f>Raw_Data!F1406</f>
        <v>1033186648</v>
      </c>
      <c r="G1406" t="str">
        <f>Raw_Data!H1406</f>
        <v>0</v>
      </c>
      <c r="H1406">
        <f>IFERROR(VLOOKUP(G1406,Store_Map!$A$2:$I$100,3,FALSE),"")</f>
        <v>0</v>
      </c>
      <c r="I1406">
        <f>IFERROR(VLOOKUP(G1406,Store_Map!$A$2:$I$100,4,FALSE),"")</f>
        <v>0</v>
      </c>
      <c r="J1406">
        <f>IFERROR(VLOOKUP(G1406,Store_Map!$A$2:$I$100,5,FALSE),"")</f>
        <v>0</v>
      </c>
      <c r="K1406">
        <f>IFERROR(VLOOKUP(G1406,Store_Map!$A$2:$I$100,6,FALSE),"")</f>
        <v>0</v>
      </c>
      <c r="L1406">
        <f>IFERROR(VLOOKUP(G1406,Store_Map!$A$2:$I$100,7,FALSE),"")</f>
        <v>0</v>
      </c>
      <c r="M1406">
        <f>IFERROR(VLOOKUP(G1406,Store_Map!$A$2:$I$100,8,FALSE),"")</f>
        <v>0</v>
      </c>
      <c r="N1406">
        <f t="shared" si="189"/>
        <v>0</v>
      </c>
      <c r="O1406" t="str">
        <f t="shared" si="190"/>
        <v>PASS</v>
      </c>
      <c r="P1406" t="str">
        <f t="shared" si="191"/>
        <v>REVIEW</v>
      </c>
      <c r="Q1406" t="str">
        <f t="shared" si="192"/>
        <v>PASS</v>
      </c>
      <c r="R1406" t="str">
        <f t="shared" si="193"/>
        <v>PASS</v>
      </c>
      <c r="S1406" t="str">
        <f t="shared" si="194"/>
        <v>REVIEW</v>
      </c>
      <c r="T1406">
        <f t="shared" si="195"/>
        <v>90</v>
      </c>
      <c r="U1406" t="str">
        <f t="shared" si="196"/>
        <v>Low</v>
      </c>
      <c r="V1406" t="str">
        <f t="shared" si="197"/>
        <v>Invalid NDC</v>
      </c>
    </row>
    <row r="1407" spans="1:22" x14ac:dyDescent="0.3">
      <c r="A1407" t="str">
        <f>Raw_Data!A1407</f>
        <v>6251860</v>
      </c>
      <c r="B1407">
        <f>Raw_Data!B1407</f>
        <v>45671</v>
      </c>
      <c r="C1407" t="str">
        <f>Raw_Data!C1407</f>
        <v>ATORVASTATIN 20 MG TABLET</v>
      </c>
      <c r="D1407" t="str">
        <f>Raw_Data!D1407</f>
        <v>60505257908</v>
      </c>
      <c r="E1407" t="str">
        <f>Raw_Data!E1407</f>
        <v>YASIN, NURA</v>
      </c>
      <c r="F1407" t="str">
        <f>Raw_Data!F1407</f>
        <v>1265518567</v>
      </c>
      <c r="G1407" t="str">
        <f>Raw_Data!H1407</f>
        <v>0</v>
      </c>
      <c r="H1407">
        <f>IFERROR(VLOOKUP(G1407,Store_Map!$A$2:$I$100,3,FALSE),"")</f>
        <v>0</v>
      </c>
      <c r="I1407">
        <f>IFERROR(VLOOKUP(G1407,Store_Map!$A$2:$I$100,4,FALSE),"")</f>
        <v>0</v>
      </c>
      <c r="J1407">
        <f>IFERROR(VLOOKUP(G1407,Store_Map!$A$2:$I$100,5,FALSE),"")</f>
        <v>0</v>
      </c>
      <c r="K1407">
        <f>IFERROR(VLOOKUP(G1407,Store_Map!$A$2:$I$100,6,FALSE),"")</f>
        <v>0</v>
      </c>
      <c r="L1407">
        <f>IFERROR(VLOOKUP(G1407,Store_Map!$A$2:$I$100,7,FALSE),"")</f>
        <v>0</v>
      </c>
      <c r="M1407">
        <f>IFERROR(VLOOKUP(G1407,Store_Map!$A$2:$I$100,8,FALSE),"")</f>
        <v>0</v>
      </c>
      <c r="N1407">
        <f t="shared" si="189"/>
        <v>0</v>
      </c>
      <c r="O1407" t="str">
        <f t="shared" si="190"/>
        <v>PASS</v>
      </c>
      <c r="P1407" t="str">
        <f t="shared" si="191"/>
        <v>PASS</v>
      </c>
      <c r="Q1407" t="str">
        <f t="shared" si="192"/>
        <v>PASS</v>
      </c>
      <c r="R1407" t="str">
        <f t="shared" si="193"/>
        <v>PASS</v>
      </c>
      <c r="S1407" t="str">
        <f t="shared" si="194"/>
        <v>PASS</v>
      </c>
      <c r="T1407">
        <f t="shared" si="195"/>
        <v>100</v>
      </c>
      <c r="U1407" t="str">
        <f t="shared" si="196"/>
        <v>Low</v>
      </c>
      <c r="V1407" t="str">
        <f t="shared" si="197"/>
        <v>Clean</v>
      </c>
    </row>
    <row r="1408" spans="1:22" x14ac:dyDescent="0.3">
      <c r="A1408" t="str">
        <f>Raw_Data!A1408</f>
        <v>6251864</v>
      </c>
      <c r="B1408">
        <f>Raw_Data!B1408</f>
        <v>45671</v>
      </c>
      <c r="C1408" t="str">
        <f>Raw_Data!C1408</f>
        <v>*LEVOFLOXACIN 500 MG TABLET</v>
      </c>
      <c r="D1408" t="str">
        <f>Raw_Data!D1408</f>
        <v>55111028050</v>
      </c>
      <c r="E1408" t="str">
        <f>Raw_Data!E1408</f>
        <v>MARTIN, BRITTA</v>
      </c>
      <c r="F1408" t="str">
        <f>Raw_Data!F1408</f>
        <v>1578055323</v>
      </c>
      <c r="G1408" t="str">
        <f>Raw_Data!H1408</f>
        <v>0</v>
      </c>
      <c r="H1408">
        <f>IFERROR(VLOOKUP(G1408,Store_Map!$A$2:$I$100,3,FALSE),"")</f>
        <v>0</v>
      </c>
      <c r="I1408">
        <f>IFERROR(VLOOKUP(G1408,Store_Map!$A$2:$I$100,4,FALSE),"")</f>
        <v>0</v>
      </c>
      <c r="J1408">
        <f>IFERROR(VLOOKUP(G1408,Store_Map!$A$2:$I$100,5,FALSE),"")</f>
        <v>0</v>
      </c>
      <c r="K1408">
        <f>IFERROR(VLOOKUP(G1408,Store_Map!$A$2:$I$100,6,FALSE),"")</f>
        <v>0</v>
      </c>
      <c r="L1408">
        <f>IFERROR(VLOOKUP(G1408,Store_Map!$A$2:$I$100,7,FALSE),"")</f>
        <v>0</v>
      </c>
      <c r="M1408">
        <f>IFERROR(VLOOKUP(G1408,Store_Map!$A$2:$I$100,8,FALSE),"")</f>
        <v>0</v>
      </c>
      <c r="N1408">
        <f t="shared" si="189"/>
        <v>0</v>
      </c>
      <c r="O1408" t="str">
        <f t="shared" si="190"/>
        <v>PASS</v>
      </c>
      <c r="P1408" t="str">
        <f t="shared" si="191"/>
        <v>PASS</v>
      </c>
      <c r="Q1408" t="str">
        <f t="shared" si="192"/>
        <v>PASS</v>
      </c>
      <c r="R1408" t="str">
        <f t="shared" si="193"/>
        <v>PASS</v>
      </c>
      <c r="S1408" t="str">
        <f t="shared" si="194"/>
        <v>PASS</v>
      </c>
      <c r="T1408">
        <f t="shared" si="195"/>
        <v>100</v>
      </c>
      <c r="U1408" t="str">
        <f t="shared" si="196"/>
        <v>Low</v>
      </c>
      <c r="V1408" t="str">
        <f t="shared" si="197"/>
        <v>Clean</v>
      </c>
    </row>
    <row r="1409" spans="1:22" x14ac:dyDescent="0.3">
      <c r="A1409" t="str">
        <f>Raw_Data!A1409</f>
        <v>6249678</v>
      </c>
      <c r="B1409">
        <f>Raw_Data!B1409</f>
        <v>45671</v>
      </c>
      <c r="C1409" t="str">
        <f>Raw_Data!C1409</f>
        <v>VITAMIN D2 1.25MG(50,000 UN</v>
      </c>
      <c r="D1409" t="str">
        <f>Raw_Data!D1409</f>
        <v>64380073706</v>
      </c>
      <c r="E1409" t="str">
        <f>Raw_Data!E1409</f>
        <v>GRESHAM, J. MARK</v>
      </c>
      <c r="F1409" t="str">
        <f>Raw_Data!F1409</f>
        <v>1326026618</v>
      </c>
      <c r="G1409" t="str">
        <f>Raw_Data!H1409</f>
        <v>0</v>
      </c>
      <c r="H1409">
        <f>IFERROR(VLOOKUP(G1409,Store_Map!$A$2:$I$100,3,FALSE),"")</f>
        <v>0</v>
      </c>
      <c r="I1409">
        <f>IFERROR(VLOOKUP(G1409,Store_Map!$A$2:$I$100,4,FALSE),"")</f>
        <v>0</v>
      </c>
      <c r="J1409">
        <f>IFERROR(VLOOKUP(G1409,Store_Map!$A$2:$I$100,5,FALSE),"")</f>
        <v>0</v>
      </c>
      <c r="K1409">
        <f>IFERROR(VLOOKUP(G1409,Store_Map!$A$2:$I$100,6,FALSE),"")</f>
        <v>0</v>
      </c>
      <c r="L1409">
        <f>IFERROR(VLOOKUP(G1409,Store_Map!$A$2:$I$100,7,FALSE),"")</f>
        <v>0</v>
      </c>
      <c r="M1409">
        <f>IFERROR(VLOOKUP(G1409,Store_Map!$A$2:$I$100,8,FALSE),"")</f>
        <v>0</v>
      </c>
      <c r="N1409">
        <f t="shared" si="189"/>
        <v>0</v>
      </c>
      <c r="O1409" t="str">
        <f t="shared" si="190"/>
        <v>PASS</v>
      </c>
      <c r="P1409" t="str">
        <f t="shared" si="191"/>
        <v>PASS</v>
      </c>
      <c r="Q1409" t="str">
        <f t="shared" si="192"/>
        <v>PASS</v>
      </c>
      <c r="R1409" t="str">
        <f t="shared" si="193"/>
        <v>PASS</v>
      </c>
      <c r="S1409" t="str">
        <f t="shared" si="194"/>
        <v>PASS</v>
      </c>
      <c r="T1409">
        <f t="shared" si="195"/>
        <v>100</v>
      </c>
      <c r="U1409" t="str">
        <f t="shared" si="196"/>
        <v>Low</v>
      </c>
      <c r="V1409" t="str">
        <f t="shared" si="197"/>
        <v>Clean</v>
      </c>
    </row>
    <row r="1410" spans="1:22" x14ac:dyDescent="0.3">
      <c r="A1410" t="str">
        <f>Raw_Data!A1410</f>
        <v>6251865</v>
      </c>
      <c r="B1410">
        <f>Raw_Data!B1410</f>
        <v>45671</v>
      </c>
      <c r="C1410" t="str">
        <f>Raw_Data!C1410</f>
        <v>BLISOVI FE 1-20 TABLET</v>
      </c>
      <c r="D1410" t="str">
        <f>Raw_Data!D1410</f>
        <v>68180086573</v>
      </c>
      <c r="E1410" t="str">
        <f>Raw_Data!E1410</f>
        <v>GRESHAM, J. MARK</v>
      </c>
      <c r="F1410" t="str">
        <f>Raw_Data!F1410</f>
        <v>1326026618</v>
      </c>
      <c r="G1410" t="str">
        <f>Raw_Data!H1410</f>
        <v>0</v>
      </c>
      <c r="H1410">
        <f>IFERROR(VLOOKUP(G1410,Store_Map!$A$2:$I$100,3,FALSE),"")</f>
        <v>0</v>
      </c>
      <c r="I1410">
        <f>IFERROR(VLOOKUP(G1410,Store_Map!$A$2:$I$100,4,FALSE),"")</f>
        <v>0</v>
      </c>
      <c r="J1410">
        <f>IFERROR(VLOOKUP(G1410,Store_Map!$A$2:$I$100,5,FALSE),"")</f>
        <v>0</v>
      </c>
      <c r="K1410">
        <f>IFERROR(VLOOKUP(G1410,Store_Map!$A$2:$I$100,6,FALSE),"")</f>
        <v>0</v>
      </c>
      <c r="L1410">
        <f>IFERROR(VLOOKUP(G1410,Store_Map!$A$2:$I$100,7,FALSE),"")</f>
        <v>0</v>
      </c>
      <c r="M1410">
        <f>IFERROR(VLOOKUP(G1410,Store_Map!$A$2:$I$100,8,FALSE),"")</f>
        <v>0</v>
      </c>
      <c r="N1410">
        <f t="shared" ref="N1410:N1473" si="198">COUNTBLANK(A1410:M1410)</f>
        <v>0</v>
      </c>
      <c r="O1410" t="str">
        <f t="shared" ref="O1410:O1473" si="199">IF(AND(F1410&lt;&gt;"",LEN(F1410)=10,ISNUMBER(--F1410)),"PASS","REVIEW")</f>
        <v>PASS</v>
      </c>
      <c r="P1410" t="str">
        <f t="shared" ref="P1410:P1473" si="200">IF(AND(D1410&lt;&gt;"",OR(LEN(D1410)=10,LEN(D1410)=11),ISNUMBER(--D1410)),"PASS","REVIEW")</f>
        <v>PASS</v>
      </c>
      <c r="Q1410" t="str">
        <f t="shared" ref="Q1410:Q1473" si="201">IF(H1410&lt;&gt;"","PASS","REVIEW")</f>
        <v>PASS</v>
      </c>
      <c r="R1410" t="str">
        <f t="shared" ref="R1410:R1473" si="202">IF(AND(I1410&lt;&gt;"",J1410&lt;&gt;"",K1410&lt;&gt;"",L1410&lt;&gt;"",M1410&lt;&gt;""),"PASS","REVIEW")</f>
        <v>PASS</v>
      </c>
      <c r="S1410" t="str">
        <f t="shared" ref="S1410:S1473" si="203">IF(OR(N1410&gt;0,O1410="REVIEW",P1410="REVIEW",Q1410="REVIEW",R1410="REVIEW"),"REVIEW","PASS")</f>
        <v>PASS</v>
      </c>
      <c r="T1410">
        <f t="shared" ref="T1410:T1473" si="204">MAX(0,100-(N1410*5)-IF(O1410="REVIEW",15,0)-IF(P1410="REVIEW",10,0)-IF(Q1410="REVIEW",10,0)-IF(R1410="REVIEW",20,0))</f>
        <v>100</v>
      </c>
      <c r="U1410" t="str">
        <f t="shared" ref="U1410:U1473" si="205">IF(T1410&gt;=90,"Low",IF(T1410&gt;=70,"Medium","High"))</f>
        <v>Low</v>
      </c>
      <c r="V1410" t="str">
        <f t="shared" ref="V1410:V1473" si="206">IF(N1410&gt;0,"Missing required fields",IF(O1410="REVIEW","Invalid provider NPI",IF(P1410="REVIEW","Invalid NDC",IF(Q1410="REVIEW","Store mapping incomplete",IF(R1410="REVIEW","Entity mapping incomplete","Clean")))))</f>
        <v>Clean</v>
      </c>
    </row>
    <row r="1411" spans="1:22" x14ac:dyDescent="0.3">
      <c r="A1411" t="str">
        <f>Raw_Data!A1411</f>
        <v>6248288</v>
      </c>
      <c r="B1411">
        <f>Raw_Data!B1411</f>
        <v>45671</v>
      </c>
      <c r="C1411" t="str">
        <f>Raw_Data!C1411</f>
        <v>METFORMIN HCL 500 MG TABLET</v>
      </c>
      <c r="D1411" t="str">
        <f>Raw_Data!D1411</f>
        <v>68382075805</v>
      </c>
      <c r="E1411" t="str">
        <f>Raw_Data!E1411</f>
        <v>GIBBS, JON</v>
      </c>
      <c r="F1411" t="str">
        <f>Raw_Data!F1411</f>
        <v>1700896156</v>
      </c>
      <c r="G1411" t="str">
        <f>Raw_Data!H1411</f>
        <v>0</v>
      </c>
      <c r="H1411">
        <f>IFERROR(VLOOKUP(G1411,Store_Map!$A$2:$I$100,3,FALSE),"")</f>
        <v>0</v>
      </c>
      <c r="I1411">
        <f>IFERROR(VLOOKUP(G1411,Store_Map!$A$2:$I$100,4,FALSE),"")</f>
        <v>0</v>
      </c>
      <c r="J1411">
        <f>IFERROR(VLOOKUP(G1411,Store_Map!$A$2:$I$100,5,FALSE),"")</f>
        <v>0</v>
      </c>
      <c r="K1411">
        <f>IFERROR(VLOOKUP(G1411,Store_Map!$A$2:$I$100,6,FALSE),"")</f>
        <v>0</v>
      </c>
      <c r="L1411">
        <f>IFERROR(VLOOKUP(G1411,Store_Map!$A$2:$I$100,7,FALSE),"")</f>
        <v>0</v>
      </c>
      <c r="M1411">
        <f>IFERROR(VLOOKUP(G1411,Store_Map!$A$2:$I$100,8,FALSE),"")</f>
        <v>0</v>
      </c>
      <c r="N1411">
        <f t="shared" si="198"/>
        <v>0</v>
      </c>
      <c r="O1411" t="str">
        <f t="shared" si="199"/>
        <v>PASS</v>
      </c>
      <c r="P1411" t="str">
        <f t="shared" si="200"/>
        <v>PASS</v>
      </c>
      <c r="Q1411" t="str">
        <f t="shared" si="201"/>
        <v>PASS</v>
      </c>
      <c r="R1411" t="str">
        <f t="shared" si="202"/>
        <v>PASS</v>
      </c>
      <c r="S1411" t="str">
        <f t="shared" si="203"/>
        <v>PASS</v>
      </c>
      <c r="T1411">
        <f t="shared" si="204"/>
        <v>100</v>
      </c>
      <c r="U1411" t="str">
        <f t="shared" si="205"/>
        <v>Low</v>
      </c>
      <c r="V1411" t="str">
        <f t="shared" si="206"/>
        <v>Clean</v>
      </c>
    </row>
    <row r="1412" spans="1:22" x14ac:dyDescent="0.3">
      <c r="A1412" t="str">
        <f>Raw_Data!A1412</f>
        <v>6248159</v>
      </c>
      <c r="B1412">
        <f>Raw_Data!B1412</f>
        <v>45671</v>
      </c>
      <c r="C1412" t="str">
        <f>Raw_Data!C1412</f>
        <v>LOSARTAN POTASSIUM 100 MG T</v>
      </c>
      <c r="D1412" t="str">
        <f>Raw_Data!D1412</f>
        <v>65862020399</v>
      </c>
      <c r="E1412" t="str">
        <f>Raw_Data!E1412</f>
        <v>YASIN, NURA</v>
      </c>
      <c r="F1412" t="str">
        <f>Raw_Data!F1412</f>
        <v>1265518567</v>
      </c>
      <c r="G1412" t="str">
        <f>Raw_Data!H1412</f>
        <v>0</v>
      </c>
      <c r="H1412">
        <f>IFERROR(VLOOKUP(G1412,Store_Map!$A$2:$I$100,3,FALSE),"")</f>
        <v>0</v>
      </c>
      <c r="I1412">
        <f>IFERROR(VLOOKUP(G1412,Store_Map!$A$2:$I$100,4,FALSE),"")</f>
        <v>0</v>
      </c>
      <c r="J1412">
        <f>IFERROR(VLOOKUP(G1412,Store_Map!$A$2:$I$100,5,FALSE),"")</f>
        <v>0</v>
      </c>
      <c r="K1412">
        <f>IFERROR(VLOOKUP(G1412,Store_Map!$A$2:$I$100,6,FALSE),"")</f>
        <v>0</v>
      </c>
      <c r="L1412">
        <f>IFERROR(VLOOKUP(G1412,Store_Map!$A$2:$I$100,7,FALSE),"")</f>
        <v>0</v>
      </c>
      <c r="M1412">
        <f>IFERROR(VLOOKUP(G1412,Store_Map!$A$2:$I$100,8,FALSE),"")</f>
        <v>0</v>
      </c>
      <c r="N1412">
        <f t="shared" si="198"/>
        <v>0</v>
      </c>
      <c r="O1412" t="str">
        <f t="shared" si="199"/>
        <v>PASS</v>
      </c>
      <c r="P1412" t="str">
        <f t="shared" si="200"/>
        <v>PASS</v>
      </c>
      <c r="Q1412" t="str">
        <f t="shared" si="201"/>
        <v>PASS</v>
      </c>
      <c r="R1412" t="str">
        <f t="shared" si="202"/>
        <v>PASS</v>
      </c>
      <c r="S1412" t="str">
        <f t="shared" si="203"/>
        <v>PASS</v>
      </c>
      <c r="T1412">
        <f t="shared" si="204"/>
        <v>100</v>
      </c>
      <c r="U1412" t="str">
        <f t="shared" si="205"/>
        <v>Low</v>
      </c>
      <c r="V1412" t="str">
        <f t="shared" si="206"/>
        <v>Clean</v>
      </c>
    </row>
    <row r="1413" spans="1:22" x14ac:dyDescent="0.3">
      <c r="A1413" t="str">
        <f>Raw_Data!A1413</f>
        <v>6251866</v>
      </c>
      <c r="B1413">
        <f>Raw_Data!B1413</f>
        <v>45671</v>
      </c>
      <c r="C1413" t="str">
        <f>Raw_Data!C1413</f>
        <v>AMOX-CLAV 875-125 MG TABLET</v>
      </c>
      <c r="D1413" t="str">
        <f>Raw_Data!D1413</f>
        <v>42571016242</v>
      </c>
      <c r="E1413" t="str">
        <f>Raw_Data!E1413</f>
        <v>AKHTAR, MARIAM</v>
      </c>
      <c r="F1413" t="str">
        <f>Raw_Data!F1413</f>
        <v>1780024596</v>
      </c>
      <c r="G1413" t="str">
        <f>Raw_Data!H1413</f>
        <v>0</v>
      </c>
      <c r="H1413">
        <f>IFERROR(VLOOKUP(G1413,Store_Map!$A$2:$I$100,3,FALSE),"")</f>
        <v>0</v>
      </c>
      <c r="I1413">
        <f>IFERROR(VLOOKUP(G1413,Store_Map!$A$2:$I$100,4,FALSE),"")</f>
        <v>0</v>
      </c>
      <c r="J1413">
        <f>IFERROR(VLOOKUP(G1413,Store_Map!$A$2:$I$100,5,FALSE),"")</f>
        <v>0</v>
      </c>
      <c r="K1413">
        <f>IFERROR(VLOOKUP(G1413,Store_Map!$A$2:$I$100,6,FALSE),"")</f>
        <v>0</v>
      </c>
      <c r="L1413">
        <f>IFERROR(VLOOKUP(G1413,Store_Map!$A$2:$I$100,7,FALSE),"")</f>
        <v>0</v>
      </c>
      <c r="M1413">
        <f>IFERROR(VLOOKUP(G1413,Store_Map!$A$2:$I$100,8,FALSE),"")</f>
        <v>0</v>
      </c>
      <c r="N1413">
        <f t="shared" si="198"/>
        <v>0</v>
      </c>
      <c r="O1413" t="str">
        <f t="shared" si="199"/>
        <v>PASS</v>
      </c>
      <c r="P1413" t="str">
        <f t="shared" si="200"/>
        <v>PASS</v>
      </c>
      <c r="Q1413" t="str">
        <f t="shared" si="201"/>
        <v>PASS</v>
      </c>
      <c r="R1413" t="str">
        <f t="shared" si="202"/>
        <v>PASS</v>
      </c>
      <c r="S1413" t="str">
        <f t="shared" si="203"/>
        <v>PASS</v>
      </c>
      <c r="T1413">
        <f t="shared" si="204"/>
        <v>100</v>
      </c>
      <c r="U1413" t="str">
        <f t="shared" si="205"/>
        <v>Low</v>
      </c>
      <c r="V1413" t="str">
        <f t="shared" si="206"/>
        <v>Clean</v>
      </c>
    </row>
    <row r="1414" spans="1:22" x14ac:dyDescent="0.3">
      <c r="A1414" t="str">
        <f>Raw_Data!A1414</f>
        <v>6251867</v>
      </c>
      <c r="B1414">
        <f>Raw_Data!B1414</f>
        <v>45671</v>
      </c>
      <c r="C1414" t="str">
        <f>Raw_Data!C1414</f>
        <v>HYDRALAZINE 25 MG TABLET</v>
      </c>
      <c r="D1414" t="str">
        <f>Raw_Data!D1414</f>
        <v>50111032703</v>
      </c>
      <c r="E1414" t="str">
        <f>Raw_Data!E1414</f>
        <v>BYNE, EDMUND</v>
      </c>
      <c r="F1414" t="str">
        <f>Raw_Data!F1414</f>
        <v>1033186648</v>
      </c>
      <c r="G1414" t="str">
        <f>Raw_Data!H1414</f>
        <v>0</v>
      </c>
      <c r="H1414">
        <f>IFERROR(VLOOKUP(G1414,Store_Map!$A$2:$I$100,3,FALSE),"")</f>
        <v>0</v>
      </c>
      <c r="I1414">
        <f>IFERROR(VLOOKUP(G1414,Store_Map!$A$2:$I$100,4,FALSE),"")</f>
        <v>0</v>
      </c>
      <c r="J1414">
        <f>IFERROR(VLOOKUP(G1414,Store_Map!$A$2:$I$100,5,FALSE),"")</f>
        <v>0</v>
      </c>
      <c r="K1414">
        <f>IFERROR(VLOOKUP(G1414,Store_Map!$A$2:$I$100,6,FALSE),"")</f>
        <v>0</v>
      </c>
      <c r="L1414">
        <f>IFERROR(VLOOKUP(G1414,Store_Map!$A$2:$I$100,7,FALSE),"")</f>
        <v>0</v>
      </c>
      <c r="M1414">
        <f>IFERROR(VLOOKUP(G1414,Store_Map!$A$2:$I$100,8,FALSE),"")</f>
        <v>0</v>
      </c>
      <c r="N1414">
        <f t="shared" si="198"/>
        <v>0</v>
      </c>
      <c r="O1414" t="str">
        <f t="shared" si="199"/>
        <v>PASS</v>
      </c>
      <c r="P1414" t="str">
        <f t="shared" si="200"/>
        <v>PASS</v>
      </c>
      <c r="Q1414" t="str">
        <f t="shared" si="201"/>
        <v>PASS</v>
      </c>
      <c r="R1414" t="str">
        <f t="shared" si="202"/>
        <v>PASS</v>
      </c>
      <c r="S1414" t="str">
        <f t="shared" si="203"/>
        <v>PASS</v>
      </c>
      <c r="T1414">
        <f t="shared" si="204"/>
        <v>100</v>
      </c>
      <c r="U1414" t="str">
        <f t="shared" si="205"/>
        <v>Low</v>
      </c>
      <c r="V1414" t="str">
        <f t="shared" si="206"/>
        <v>Clean</v>
      </c>
    </row>
    <row r="1415" spans="1:22" x14ac:dyDescent="0.3">
      <c r="A1415" t="str">
        <f>Raw_Data!A1415</f>
        <v>6251868</v>
      </c>
      <c r="B1415">
        <f>Raw_Data!B1415</f>
        <v>45671</v>
      </c>
      <c r="C1415" t="str">
        <f>Raw_Data!C1415</f>
        <v>IBUPROFEN 600 MG TABLET</v>
      </c>
      <c r="D1415" t="str">
        <f>Raw_Data!D1415</f>
        <v>67877032005</v>
      </c>
      <c r="E1415" t="str">
        <f>Raw_Data!E1415</f>
        <v>Echols, Steven</v>
      </c>
      <c r="F1415" t="str">
        <f>Raw_Data!F1415</f>
        <v>1417935545</v>
      </c>
      <c r="G1415" t="str">
        <f>Raw_Data!H1415</f>
        <v>0</v>
      </c>
      <c r="H1415">
        <f>IFERROR(VLOOKUP(G1415,Store_Map!$A$2:$I$100,3,FALSE),"")</f>
        <v>0</v>
      </c>
      <c r="I1415">
        <f>IFERROR(VLOOKUP(G1415,Store_Map!$A$2:$I$100,4,FALSE),"")</f>
        <v>0</v>
      </c>
      <c r="J1415">
        <f>IFERROR(VLOOKUP(G1415,Store_Map!$A$2:$I$100,5,FALSE),"")</f>
        <v>0</v>
      </c>
      <c r="K1415">
        <f>IFERROR(VLOOKUP(G1415,Store_Map!$A$2:$I$100,6,FALSE),"")</f>
        <v>0</v>
      </c>
      <c r="L1415">
        <f>IFERROR(VLOOKUP(G1415,Store_Map!$A$2:$I$100,7,FALSE),"")</f>
        <v>0</v>
      </c>
      <c r="M1415">
        <f>IFERROR(VLOOKUP(G1415,Store_Map!$A$2:$I$100,8,FALSE),"")</f>
        <v>0</v>
      </c>
      <c r="N1415">
        <f t="shared" si="198"/>
        <v>0</v>
      </c>
      <c r="O1415" t="str">
        <f t="shared" si="199"/>
        <v>PASS</v>
      </c>
      <c r="P1415" t="str">
        <f t="shared" si="200"/>
        <v>PASS</v>
      </c>
      <c r="Q1415" t="str">
        <f t="shared" si="201"/>
        <v>PASS</v>
      </c>
      <c r="R1415" t="str">
        <f t="shared" si="202"/>
        <v>PASS</v>
      </c>
      <c r="S1415" t="str">
        <f t="shared" si="203"/>
        <v>PASS</v>
      </c>
      <c r="T1415">
        <f t="shared" si="204"/>
        <v>100</v>
      </c>
      <c r="U1415" t="str">
        <f t="shared" si="205"/>
        <v>Low</v>
      </c>
      <c r="V1415" t="str">
        <f t="shared" si="206"/>
        <v>Clean</v>
      </c>
    </row>
    <row r="1416" spans="1:22" x14ac:dyDescent="0.3">
      <c r="A1416" t="str">
        <f>Raw_Data!A1416</f>
        <v>6251869</v>
      </c>
      <c r="B1416">
        <f>Raw_Data!B1416</f>
        <v>45671</v>
      </c>
      <c r="C1416" t="str">
        <f>Raw_Data!C1416</f>
        <v>DEXCOM G6 SENSOR</v>
      </c>
      <c r="D1416" t="str">
        <f>Raw_Data!D1416</f>
        <v>8627005303</v>
      </c>
      <c r="E1416" t="str">
        <f>Raw_Data!E1416</f>
        <v>YASIN, NURA</v>
      </c>
      <c r="F1416" t="str">
        <f>Raw_Data!F1416</f>
        <v>1265518567</v>
      </c>
      <c r="G1416" t="str">
        <f>Raw_Data!H1416</f>
        <v>0</v>
      </c>
      <c r="H1416">
        <f>IFERROR(VLOOKUP(G1416,Store_Map!$A$2:$I$100,3,FALSE),"")</f>
        <v>0</v>
      </c>
      <c r="I1416">
        <f>IFERROR(VLOOKUP(G1416,Store_Map!$A$2:$I$100,4,FALSE),"")</f>
        <v>0</v>
      </c>
      <c r="J1416">
        <f>IFERROR(VLOOKUP(G1416,Store_Map!$A$2:$I$100,5,FALSE),"")</f>
        <v>0</v>
      </c>
      <c r="K1416">
        <f>IFERROR(VLOOKUP(G1416,Store_Map!$A$2:$I$100,6,FALSE),"")</f>
        <v>0</v>
      </c>
      <c r="L1416">
        <f>IFERROR(VLOOKUP(G1416,Store_Map!$A$2:$I$100,7,FALSE),"")</f>
        <v>0</v>
      </c>
      <c r="M1416">
        <f>IFERROR(VLOOKUP(G1416,Store_Map!$A$2:$I$100,8,FALSE),"")</f>
        <v>0</v>
      </c>
      <c r="N1416">
        <f t="shared" si="198"/>
        <v>0</v>
      </c>
      <c r="O1416" t="str">
        <f t="shared" si="199"/>
        <v>PASS</v>
      </c>
      <c r="P1416" t="str">
        <f t="shared" si="200"/>
        <v>PASS</v>
      </c>
      <c r="Q1416" t="str">
        <f t="shared" si="201"/>
        <v>PASS</v>
      </c>
      <c r="R1416" t="str">
        <f t="shared" si="202"/>
        <v>PASS</v>
      </c>
      <c r="S1416" t="str">
        <f t="shared" si="203"/>
        <v>PASS</v>
      </c>
      <c r="T1416">
        <f t="shared" si="204"/>
        <v>100</v>
      </c>
      <c r="U1416" t="str">
        <f t="shared" si="205"/>
        <v>Low</v>
      </c>
      <c r="V1416" t="str">
        <f t="shared" si="206"/>
        <v>Clean</v>
      </c>
    </row>
    <row r="1417" spans="1:22" x14ac:dyDescent="0.3">
      <c r="A1417" t="str">
        <f>Raw_Data!A1417</f>
        <v>6227980</v>
      </c>
      <c r="B1417">
        <f>Raw_Data!B1417</f>
        <v>45671</v>
      </c>
      <c r="C1417" t="str">
        <f>Raw_Data!C1417</f>
        <v>AMLODIPINE BESYLATE 10 MG T</v>
      </c>
      <c r="D1417" t="str">
        <f>Raw_Data!D1417</f>
        <v>69097012815</v>
      </c>
      <c r="E1417" t="str">
        <f>Raw_Data!E1417</f>
        <v>GIBBS, JON</v>
      </c>
      <c r="F1417" t="str">
        <f>Raw_Data!F1417</f>
        <v>1700896156</v>
      </c>
      <c r="G1417" t="str">
        <f>Raw_Data!H1417</f>
        <v>0</v>
      </c>
      <c r="H1417">
        <f>IFERROR(VLOOKUP(G1417,Store_Map!$A$2:$I$100,3,FALSE),"")</f>
        <v>0</v>
      </c>
      <c r="I1417">
        <f>IFERROR(VLOOKUP(G1417,Store_Map!$A$2:$I$100,4,FALSE),"")</f>
        <v>0</v>
      </c>
      <c r="J1417">
        <f>IFERROR(VLOOKUP(G1417,Store_Map!$A$2:$I$100,5,FALSE),"")</f>
        <v>0</v>
      </c>
      <c r="K1417">
        <f>IFERROR(VLOOKUP(G1417,Store_Map!$A$2:$I$100,6,FALSE),"")</f>
        <v>0</v>
      </c>
      <c r="L1417">
        <f>IFERROR(VLOOKUP(G1417,Store_Map!$A$2:$I$100,7,FALSE),"")</f>
        <v>0</v>
      </c>
      <c r="M1417">
        <f>IFERROR(VLOOKUP(G1417,Store_Map!$A$2:$I$100,8,FALSE),"")</f>
        <v>0</v>
      </c>
      <c r="N1417">
        <f t="shared" si="198"/>
        <v>0</v>
      </c>
      <c r="O1417" t="str">
        <f t="shared" si="199"/>
        <v>PASS</v>
      </c>
      <c r="P1417" t="str">
        <f t="shared" si="200"/>
        <v>PASS</v>
      </c>
      <c r="Q1417" t="str">
        <f t="shared" si="201"/>
        <v>PASS</v>
      </c>
      <c r="R1417" t="str">
        <f t="shared" si="202"/>
        <v>PASS</v>
      </c>
      <c r="S1417" t="str">
        <f t="shared" si="203"/>
        <v>PASS</v>
      </c>
      <c r="T1417">
        <f t="shared" si="204"/>
        <v>100</v>
      </c>
      <c r="U1417" t="str">
        <f t="shared" si="205"/>
        <v>Low</v>
      </c>
      <c r="V1417" t="str">
        <f t="shared" si="206"/>
        <v>Clean</v>
      </c>
    </row>
    <row r="1418" spans="1:22" x14ac:dyDescent="0.3">
      <c r="A1418" t="str">
        <f>Raw_Data!A1418</f>
        <v>6234613</v>
      </c>
      <c r="B1418">
        <f>Raw_Data!B1418</f>
        <v>45671</v>
      </c>
      <c r="C1418" t="str">
        <f>Raw_Data!C1418</f>
        <v>HYDROCHLOROTHIAZIDE 25 MG T</v>
      </c>
      <c r="D1418" t="str">
        <f>Raw_Data!D1418</f>
        <v>29300012810</v>
      </c>
      <c r="E1418" t="str">
        <f>Raw_Data!E1418</f>
        <v>GIBBS, JON</v>
      </c>
      <c r="F1418" t="str">
        <f>Raw_Data!F1418</f>
        <v>1700896156</v>
      </c>
      <c r="G1418" t="str">
        <f>Raw_Data!H1418</f>
        <v>0</v>
      </c>
      <c r="H1418">
        <f>IFERROR(VLOOKUP(G1418,Store_Map!$A$2:$I$100,3,FALSE),"")</f>
        <v>0</v>
      </c>
      <c r="I1418">
        <f>IFERROR(VLOOKUP(G1418,Store_Map!$A$2:$I$100,4,FALSE),"")</f>
        <v>0</v>
      </c>
      <c r="J1418">
        <f>IFERROR(VLOOKUP(G1418,Store_Map!$A$2:$I$100,5,FALSE),"")</f>
        <v>0</v>
      </c>
      <c r="K1418">
        <f>IFERROR(VLOOKUP(G1418,Store_Map!$A$2:$I$100,6,FALSE),"")</f>
        <v>0</v>
      </c>
      <c r="L1418">
        <f>IFERROR(VLOOKUP(G1418,Store_Map!$A$2:$I$100,7,FALSE),"")</f>
        <v>0</v>
      </c>
      <c r="M1418">
        <f>IFERROR(VLOOKUP(G1418,Store_Map!$A$2:$I$100,8,FALSE),"")</f>
        <v>0</v>
      </c>
      <c r="N1418">
        <f t="shared" si="198"/>
        <v>0</v>
      </c>
      <c r="O1418" t="str">
        <f t="shared" si="199"/>
        <v>PASS</v>
      </c>
      <c r="P1418" t="str">
        <f t="shared" si="200"/>
        <v>PASS</v>
      </c>
      <c r="Q1418" t="str">
        <f t="shared" si="201"/>
        <v>PASS</v>
      </c>
      <c r="R1418" t="str">
        <f t="shared" si="202"/>
        <v>PASS</v>
      </c>
      <c r="S1418" t="str">
        <f t="shared" si="203"/>
        <v>PASS</v>
      </c>
      <c r="T1418">
        <f t="shared" si="204"/>
        <v>100</v>
      </c>
      <c r="U1418" t="str">
        <f t="shared" si="205"/>
        <v>Low</v>
      </c>
      <c r="V1418" t="str">
        <f t="shared" si="206"/>
        <v>Clean</v>
      </c>
    </row>
    <row r="1419" spans="1:22" x14ac:dyDescent="0.3">
      <c r="A1419" t="str">
        <f>Raw_Data!A1419</f>
        <v>6230245</v>
      </c>
      <c r="B1419">
        <f>Raw_Data!B1419</f>
        <v>45671</v>
      </c>
      <c r="C1419" t="str">
        <f>Raw_Data!C1419</f>
        <v>LOSARTAN POTASSIUM 50 MG TA</v>
      </c>
      <c r="D1419" t="str">
        <f>Raw_Data!D1419</f>
        <v>65862020299</v>
      </c>
      <c r="E1419" t="str">
        <f>Raw_Data!E1419</f>
        <v>GIBBS, JON</v>
      </c>
      <c r="F1419" t="str">
        <f>Raw_Data!F1419</f>
        <v>1700896156</v>
      </c>
      <c r="G1419" t="str">
        <f>Raw_Data!H1419</f>
        <v>0</v>
      </c>
      <c r="H1419">
        <f>IFERROR(VLOOKUP(G1419,Store_Map!$A$2:$I$100,3,FALSE),"")</f>
        <v>0</v>
      </c>
      <c r="I1419">
        <f>IFERROR(VLOOKUP(G1419,Store_Map!$A$2:$I$100,4,FALSE),"")</f>
        <v>0</v>
      </c>
      <c r="J1419">
        <f>IFERROR(VLOOKUP(G1419,Store_Map!$A$2:$I$100,5,FALSE),"")</f>
        <v>0</v>
      </c>
      <c r="K1419">
        <f>IFERROR(VLOOKUP(G1419,Store_Map!$A$2:$I$100,6,FALSE),"")</f>
        <v>0</v>
      </c>
      <c r="L1419">
        <f>IFERROR(VLOOKUP(G1419,Store_Map!$A$2:$I$100,7,FALSE),"")</f>
        <v>0</v>
      </c>
      <c r="M1419">
        <f>IFERROR(VLOOKUP(G1419,Store_Map!$A$2:$I$100,8,FALSE),"")</f>
        <v>0</v>
      </c>
      <c r="N1419">
        <f t="shared" si="198"/>
        <v>0</v>
      </c>
      <c r="O1419" t="str">
        <f t="shared" si="199"/>
        <v>PASS</v>
      </c>
      <c r="P1419" t="str">
        <f t="shared" si="200"/>
        <v>PASS</v>
      </c>
      <c r="Q1419" t="str">
        <f t="shared" si="201"/>
        <v>PASS</v>
      </c>
      <c r="R1419" t="str">
        <f t="shared" si="202"/>
        <v>PASS</v>
      </c>
      <c r="S1419" t="str">
        <f t="shared" si="203"/>
        <v>PASS</v>
      </c>
      <c r="T1419">
        <f t="shared" si="204"/>
        <v>100</v>
      </c>
      <c r="U1419" t="str">
        <f t="shared" si="205"/>
        <v>Low</v>
      </c>
      <c r="V1419" t="str">
        <f t="shared" si="206"/>
        <v>Clean</v>
      </c>
    </row>
    <row r="1420" spans="1:22" x14ac:dyDescent="0.3">
      <c r="A1420" t="str">
        <f>Raw_Data!A1420</f>
        <v>6230253</v>
      </c>
      <c r="B1420">
        <f>Raw_Data!B1420</f>
        <v>45671</v>
      </c>
      <c r="C1420" t="str">
        <f>Raw_Data!C1420</f>
        <v>METFORMIN HCL 1,000 MG TABL</v>
      </c>
      <c r="D1420" t="str">
        <f>Raw_Data!D1420</f>
        <v>70010006599</v>
      </c>
      <c r="E1420" t="str">
        <f>Raw_Data!E1420</f>
        <v>GIBBS, JON</v>
      </c>
      <c r="F1420" t="str">
        <f>Raw_Data!F1420</f>
        <v>1700896156</v>
      </c>
      <c r="G1420" t="str">
        <f>Raw_Data!H1420</f>
        <v>0</v>
      </c>
      <c r="H1420">
        <f>IFERROR(VLOOKUP(G1420,Store_Map!$A$2:$I$100,3,FALSE),"")</f>
        <v>0</v>
      </c>
      <c r="I1420">
        <f>IFERROR(VLOOKUP(G1420,Store_Map!$A$2:$I$100,4,FALSE),"")</f>
        <v>0</v>
      </c>
      <c r="J1420">
        <f>IFERROR(VLOOKUP(G1420,Store_Map!$A$2:$I$100,5,FALSE),"")</f>
        <v>0</v>
      </c>
      <c r="K1420">
        <f>IFERROR(VLOOKUP(G1420,Store_Map!$A$2:$I$100,6,FALSE),"")</f>
        <v>0</v>
      </c>
      <c r="L1420">
        <f>IFERROR(VLOOKUP(G1420,Store_Map!$A$2:$I$100,7,FALSE),"")</f>
        <v>0</v>
      </c>
      <c r="M1420">
        <f>IFERROR(VLOOKUP(G1420,Store_Map!$A$2:$I$100,8,FALSE),"")</f>
        <v>0</v>
      </c>
      <c r="N1420">
        <f t="shared" si="198"/>
        <v>0</v>
      </c>
      <c r="O1420" t="str">
        <f t="shared" si="199"/>
        <v>PASS</v>
      </c>
      <c r="P1420" t="str">
        <f t="shared" si="200"/>
        <v>PASS</v>
      </c>
      <c r="Q1420" t="str">
        <f t="shared" si="201"/>
        <v>PASS</v>
      </c>
      <c r="R1420" t="str">
        <f t="shared" si="202"/>
        <v>PASS</v>
      </c>
      <c r="S1420" t="str">
        <f t="shared" si="203"/>
        <v>PASS</v>
      </c>
      <c r="T1420">
        <f t="shared" si="204"/>
        <v>100</v>
      </c>
      <c r="U1420" t="str">
        <f t="shared" si="205"/>
        <v>Low</v>
      </c>
      <c r="V1420" t="str">
        <f t="shared" si="206"/>
        <v>Clean</v>
      </c>
    </row>
    <row r="1421" spans="1:22" x14ac:dyDescent="0.3">
      <c r="A1421" t="str">
        <f>Raw_Data!A1421</f>
        <v>6227981</v>
      </c>
      <c r="B1421">
        <f>Raw_Data!B1421</f>
        <v>45671</v>
      </c>
      <c r="C1421" t="str">
        <f>Raw_Data!C1421</f>
        <v>SIMVASTATIN 20 MG TABLET</v>
      </c>
      <c r="D1421" t="str">
        <f>Raw_Data!D1421</f>
        <v>70377000315</v>
      </c>
      <c r="E1421" t="str">
        <f>Raw_Data!E1421</f>
        <v>GIBBS, JON</v>
      </c>
      <c r="F1421" t="str">
        <f>Raw_Data!F1421</f>
        <v>1700896156</v>
      </c>
      <c r="G1421" t="str">
        <f>Raw_Data!H1421</f>
        <v>0</v>
      </c>
      <c r="H1421">
        <f>IFERROR(VLOOKUP(G1421,Store_Map!$A$2:$I$100,3,FALSE),"")</f>
        <v>0</v>
      </c>
      <c r="I1421">
        <f>IFERROR(VLOOKUP(G1421,Store_Map!$A$2:$I$100,4,FALSE),"")</f>
        <v>0</v>
      </c>
      <c r="J1421">
        <f>IFERROR(VLOOKUP(G1421,Store_Map!$A$2:$I$100,5,FALSE),"")</f>
        <v>0</v>
      </c>
      <c r="K1421">
        <f>IFERROR(VLOOKUP(G1421,Store_Map!$A$2:$I$100,6,FALSE),"")</f>
        <v>0</v>
      </c>
      <c r="L1421">
        <f>IFERROR(VLOOKUP(G1421,Store_Map!$A$2:$I$100,7,FALSE),"")</f>
        <v>0</v>
      </c>
      <c r="M1421">
        <f>IFERROR(VLOOKUP(G1421,Store_Map!$A$2:$I$100,8,FALSE),"")</f>
        <v>0</v>
      </c>
      <c r="N1421">
        <f t="shared" si="198"/>
        <v>0</v>
      </c>
      <c r="O1421" t="str">
        <f t="shared" si="199"/>
        <v>PASS</v>
      </c>
      <c r="P1421" t="str">
        <f t="shared" si="200"/>
        <v>PASS</v>
      </c>
      <c r="Q1421" t="str">
        <f t="shared" si="201"/>
        <v>PASS</v>
      </c>
      <c r="R1421" t="str">
        <f t="shared" si="202"/>
        <v>PASS</v>
      </c>
      <c r="S1421" t="str">
        <f t="shared" si="203"/>
        <v>PASS</v>
      </c>
      <c r="T1421">
        <f t="shared" si="204"/>
        <v>100</v>
      </c>
      <c r="U1421" t="str">
        <f t="shared" si="205"/>
        <v>Low</v>
      </c>
      <c r="V1421" t="str">
        <f t="shared" si="206"/>
        <v>Clean</v>
      </c>
    </row>
    <row r="1422" spans="1:22" x14ac:dyDescent="0.3">
      <c r="A1422" t="str">
        <f>Raw_Data!A1422</f>
        <v>6244373</v>
      </c>
      <c r="B1422">
        <f>Raw_Data!B1422</f>
        <v>45671</v>
      </c>
      <c r="C1422" t="str">
        <f>Raw_Data!C1422</f>
        <v>CITALOPRAM HBR 40 MG TABLET</v>
      </c>
      <c r="D1422" t="str">
        <f>Raw_Data!D1422</f>
        <v>378623301</v>
      </c>
      <c r="E1422" t="str">
        <f>Raw_Data!E1422</f>
        <v>GIBBS, JON</v>
      </c>
      <c r="F1422" t="str">
        <f>Raw_Data!F1422</f>
        <v>1700896156</v>
      </c>
      <c r="G1422" t="str">
        <f>Raw_Data!H1422</f>
        <v>0</v>
      </c>
      <c r="H1422">
        <f>IFERROR(VLOOKUP(G1422,Store_Map!$A$2:$I$100,3,FALSE),"")</f>
        <v>0</v>
      </c>
      <c r="I1422">
        <f>IFERROR(VLOOKUP(G1422,Store_Map!$A$2:$I$100,4,FALSE),"")</f>
        <v>0</v>
      </c>
      <c r="J1422">
        <f>IFERROR(VLOOKUP(G1422,Store_Map!$A$2:$I$100,5,FALSE),"")</f>
        <v>0</v>
      </c>
      <c r="K1422">
        <f>IFERROR(VLOOKUP(G1422,Store_Map!$A$2:$I$100,6,FALSE),"")</f>
        <v>0</v>
      </c>
      <c r="L1422">
        <f>IFERROR(VLOOKUP(G1422,Store_Map!$A$2:$I$100,7,FALSE),"")</f>
        <v>0</v>
      </c>
      <c r="M1422">
        <f>IFERROR(VLOOKUP(G1422,Store_Map!$A$2:$I$100,8,FALSE),"")</f>
        <v>0</v>
      </c>
      <c r="N1422">
        <f t="shared" si="198"/>
        <v>0</v>
      </c>
      <c r="O1422" t="str">
        <f t="shared" si="199"/>
        <v>PASS</v>
      </c>
      <c r="P1422" t="str">
        <f t="shared" si="200"/>
        <v>REVIEW</v>
      </c>
      <c r="Q1422" t="str">
        <f t="shared" si="201"/>
        <v>PASS</v>
      </c>
      <c r="R1422" t="str">
        <f t="shared" si="202"/>
        <v>PASS</v>
      </c>
      <c r="S1422" t="str">
        <f t="shared" si="203"/>
        <v>REVIEW</v>
      </c>
      <c r="T1422">
        <f t="shared" si="204"/>
        <v>90</v>
      </c>
      <c r="U1422" t="str">
        <f t="shared" si="205"/>
        <v>Low</v>
      </c>
      <c r="V1422" t="str">
        <f t="shared" si="206"/>
        <v>Invalid NDC</v>
      </c>
    </row>
    <row r="1423" spans="1:22" x14ac:dyDescent="0.3">
      <c r="A1423" t="str">
        <f>Raw_Data!A1423</f>
        <v>6249241</v>
      </c>
      <c r="B1423">
        <f>Raw_Data!B1423</f>
        <v>45671</v>
      </c>
      <c r="C1423" t="str">
        <f>Raw_Data!C1423</f>
        <v>METHOCARBAMOL 500 MG TABLET</v>
      </c>
      <c r="D1423" t="str">
        <f>Raw_Data!D1423</f>
        <v>43547040510</v>
      </c>
      <c r="E1423" t="str">
        <f>Raw_Data!E1423</f>
        <v>GIBBS, JON</v>
      </c>
      <c r="F1423" t="str">
        <f>Raw_Data!F1423</f>
        <v>1700896156</v>
      </c>
      <c r="G1423" t="str">
        <f>Raw_Data!H1423</f>
        <v>0</v>
      </c>
      <c r="H1423">
        <f>IFERROR(VLOOKUP(G1423,Store_Map!$A$2:$I$100,3,FALSE),"")</f>
        <v>0</v>
      </c>
      <c r="I1423">
        <f>IFERROR(VLOOKUP(G1423,Store_Map!$A$2:$I$100,4,FALSE),"")</f>
        <v>0</v>
      </c>
      <c r="J1423">
        <f>IFERROR(VLOOKUP(G1423,Store_Map!$A$2:$I$100,5,FALSE),"")</f>
        <v>0</v>
      </c>
      <c r="K1423">
        <f>IFERROR(VLOOKUP(G1423,Store_Map!$A$2:$I$100,6,FALSE),"")</f>
        <v>0</v>
      </c>
      <c r="L1423">
        <f>IFERROR(VLOOKUP(G1423,Store_Map!$A$2:$I$100,7,FALSE),"")</f>
        <v>0</v>
      </c>
      <c r="M1423">
        <f>IFERROR(VLOOKUP(G1423,Store_Map!$A$2:$I$100,8,FALSE),"")</f>
        <v>0</v>
      </c>
      <c r="N1423">
        <f t="shared" si="198"/>
        <v>0</v>
      </c>
      <c r="O1423" t="str">
        <f t="shared" si="199"/>
        <v>PASS</v>
      </c>
      <c r="P1423" t="str">
        <f t="shared" si="200"/>
        <v>PASS</v>
      </c>
      <c r="Q1423" t="str">
        <f t="shared" si="201"/>
        <v>PASS</v>
      </c>
      <c r="R1423" t="str">
        <f t="shared" si="202"/>
        <v>PASS</v>
      </c>
      <c r="S1423" t="str">
        <f t="shared" si="203"/>
        <v>PASS</v>
      </c>
      <c r="T1423">
        <f t="shared" si="204"/>
        <v>100</v>
      </c>
      <c r="U1423" t="str">
        <f t="shared" si="205"/>
        <v>Low</v>
      </c>
      <c r="V1423" t="str">
        <f t="shared" si="206"/>
        <v>Clean</v>
      </c>
    </row>
    <row r="1424" spans="1:22" x14ac:dyDescent="0.3">
      <c r="A1424" t="str">
        <f>Raw_Data!A1424</f>
        <v>6238581</v>
      </c>
      <c r="B1424">
        <f>Raw_Data!B1424</f>
        <v>45671</v>
      </c>
      <c r="C1424" t="str">
        <f>Raw_Data!C1424</f>
        <v>TOPIRAMATE 25 MG TABLET</v>
      </c>
      <c r="D1424" t="str">
        <f>Raw_Data!D1424</f>
        <v>29300011516</v>
      </c>
      <c r="E1424" t="str">
        <f>Raw_Data!E1424</f>
        <v>GIBBS, JON</v>
      </c>
      <c r="F1424" t="str">
        <f>Raw_Data!F1424</f>
        <v>1700896156</v>
      </c>
      <c r="G1424" t="str">
        <f>Raw_Data!H1424</f>
        <v>0</v>
      </c>
      <c r="H1424">
        <f>IFERROR(VLOOKUP(G1424,Store_Map!$A$2:$I$100,3,FALSE),"")</f>
        <v>0</v>
      </c>
      <c r="I1424">
        <f>IFERROR(VLOOKUP(G1424,Store_Map!$A$2:$I$100,4,FALSE),"")</f>
        <v>0</v>
      </c>
      <c r="J1424">
        <f>IFERROR(VLOOKUP(G1424,Store_Map!$A$2:$I$100,5,FALSE),"")</f>
        <v>0</v>
      </c>
      <c r="K1424">
        <f>IFERROR(VLOOKUP(G1424,Store_Map!$A$2:$I$100,6,FALSE),"")</f>
        <v>0</v>
      </c>
      <c r="L1424">
        <f>IFERROR(VLOOKUP(G1424,Store_Map!$A$2:$I$100,7,FALSE),"")</f>
        <v>0</v>
      </c>
      <c r="M1424">
        <f>IFERROR(VLOOKUP(G1424,Store_Map!$A$2:$I$100,8,FALSE),"")</f>
        <v>0</v>
      </c>
      <c r="N1424">
        <f t="shared" si="198"/>
        <v>0</v>
      </c>
      <c r="O1424" t="str">
        <f t="shared" si="199"/>
        <v>PASS</v>
      </c>
      <c r="P1424" t="str">
        <f t="shared" si="200"/>
        <v>PASS</v>
      </c>
      <c r="Q1424" t="str">
        <f t="shared" si="201"/>
        <v>PASS</v>
      </c>
      <c r="R1424" t="str">
        <f t="shared" si="202"/>
        <v>PASS</v>
      </c>
      <c r="S1424" t="str">
        <f t="shared" si="203"/>
        <v>PASS</v>
      </c>
      <c r="T1424">
        <f t="shared" si="204"/>
        <v>100</v>
      </c>
      <c r="U1424" t="str">
        <f t="shared" si="205"/>
        <v>Low</v>
      </c>
      <c r="V1424" t="str">
        <f t="shared" si="206"/>
        <v>Clean</v>
      </c>
    </row>
    <row r="1425" spans="1:22" x14ac:dyDescent="0.3">
      <c r="A1425" t="str">
        <f>Raw_Data!A1425</f>
        <v>6233578</v>
      </c>
      <c r="B1425">
        <f>Raw_Data!B1425</f>
        <v>45671</v>
      </c>
      <c r="C1425" t="str">
        <f>Raw_Data!C1425</f>
        <v>METOPROLOL SUCC ER 50 MG TA</v>
      </c>
      <c r="D1425" t="str">
        <f>Raw_Data!D1425</f>
        <v>55111046701</v>
      </c>
      <c r="E1425" t="str">
        <f>Raw_Data!E1425</f>
        <v>GIBBS, JON</v>
      </c>
      <c r="F1425" t="str">
        <f>Raw_Data!F1425</f>
        <v>1700896156</v>
      </c>
      <c r="G1425" t="str">
        <f>Raw_Data!H1425</f>
        <v>0</v>
      </c>
      <c r="H1425">
        <f>IFERROR(VLOOKUP(G1425,Store_Map!$A$2:$I$100,3,FALSE),"")</f>
        <v>0</v>
      </c>
      <c r="I1425">
        <f>IFERROR(VLOOKUP(G1425,Store_Map!$A$2:$I$100,4,FALSE),"")</f>
        <v>0</v>
      </c>
      <c r="J1425">
        <f>IFERROR(VLOOKUP(G1425,Store_Map!$A$2:$I$100,5,FALSE),"")</f>
        <v>0</v>
      </c>
      <c r="K1425">
        <f>IFERROR(VLOOKUP(G1425,Store_Map!$A$2:$I$100,6,FALSE),"")</f>
        <v>0</v>
      </c>
      <c r="L1425">
        <f>IFERROR(VLOOKUP(G1425,Store_Map!$A$2:$I$100,7,FALSE),"")</f>
        <v>0</v>
      </c>
      <c r="M1425">
        <f>IFERROR(VLOOKUP(G1425,Store_Map!$A$2:$I$100,8,FALSE),"")</f>
        <v>0</v>
      </c>
      <c r="N1425">
        <f t="shared" si="198"/>
        <v>0</v>
      </c>
      <c r="O1425" t="str">
        <f t="shared" si="199"/>
        <v>PASS</v>
      </c>
      <c r="P1425" t="str">
        <f t="shared" si="200"/>
        <v>PASS</v>
      </c>
      <c r="Q1425" t="str">
        <f t="shared" si="201"/>
        <v>PASS</v>
      </c>
      <c r="R1425" t="str">
        <f t="shared" si="202"/>
        <v>PASS</v>
      </c>
      <c r="S1425" t="str">
        <f t="shared" si="203"/>
        <v>PASS</v>
      </c>
      <c r="T1425">
        <f t="shared" si="204"/>
        <v>100</v>
      </c>
      <c r="U1425" t="str">
        <f t="shared" si="205"/>
        <v>Low</v>
      </c>
      <c r="V1425" t="str">
        <f t="shared" si="206"/>
        <v>Clean</v>
      </c>
    </row>
    <row r="1426" spans="1:22" x14ac:dyDescent="0.3">
      <c r="A1426" t="str">
        <f>Raw_Data!A1426</f>
        <v>6239064</v>
      </c>
      <c r="B1426">
        <f>Raw_Data!B1426</f>
        <v>45671</v>
      </c>
      <c r="C1426" t="str">
        <f>Raw_Data!C1426</f>
        <v>ATORVASTATIN 40 MG TABLET</v>
      </c>
      <c r="D1426" t="str">
        <f>Raw_Data!D1426</f>
        <v>67877051310</v>
      </c>
      <c r="E1426" t="str">
        <f>Raw_Data!E1426</f>
        <v>YASIN, NURA</v>
      </c>
      <c r="F1426" t="str">
        <f>Raw_Data!F1426</f>
        <v>1265518567</v>
      </c>
      <c r="G1426" t="str">
        <f>Raw_Data!H1426</f>
        <v>0</v>
      </c>
      <c r="H1426">
        <f>IFERROR(VLOOKUP(G1426,Store_Map!$A$2:$I$100,3,FALSE),"")</f>
        <v>0</v>
      </c>
      <c r="I1426">
        <f>IFERROR(VLOOKUP(G1426,Store_Map!$A$2:$I$100,4,FALSE),"")</f>
        <v>0</v>
      </c>
      <c r="J1426">
        <f>IFERROR(VLOOKUP(G1426,Store_Map!$A$2:$I$100,5,FALSE),"")</f>
        <v>0</v>
      </c>
      <c r="K1426">
        <f>IFERROR(VLOOKUP(G1426,Store_Map!$A$2:$I$100,6,FALSE),"")</f>
        <v>0</v>
      </c>
      <c r="L1426">
        <f>IFERROR(VLOOKUP(G1426,Store_Map!$A$2:$I$100,7,FALSE),"")</f>
        <v>0</v>
      </c>
      <c r="M1426">
        <f>IFERROR(VLOOKUP(G1426,Store_Map!$A$2:$I$100,8,FALSE),"")</f>
        <v>0</v>
      </c>
      <c r="N1426">
        <f t="shared" si="198"/>
        <v>0</v>
      </c>
      <c r="O1426" t="str">
        <f t="shared" si="199"/>
        <v>PASS</v>
      </c>
      <c r="P1426" t="str">
        <f t="shared" si="200"/>
        <v>PASS</v>
      </c>
      <c r="Q1426" t="str">
        <f t="shared" si="201"/>
        <v>PASS</v>
      </c>
      <c r="R1426" t="str">
        <f t="shared" si="202"/>
        <v>PASS</v>
      </c>
      <c r="S1426" t="str">
        <f t="shared" si="203"/>
        <v>PASS</v>
      </c>
      <c r="T1426">
        <f t="shared" si="204"/>
        <v>100</v>
      </c>
      <c r="U1426" t="str">
        <f t="shared" si="205"/>
        <v>Low</v>
      </c>
      <c r="V1426" t="str">
        <f t="shared" si="206"/>
        <v>Clean</v>
      </c>
    </row>
    <row r="1427" spans="1:22" x14ac:dyDescent="0.3">
      <c r="A1427" t="str">
        <f>Raw_Data!A1427</f>
        <v>6234466</v>
      </c>
      <c r="B1427">
        <f>Raw_Data!B1427</f>
        <v>45671</v>
      </c>
      <c r="C1427" t="str">
        <f>Raw_Data!C1427</f>
        <v>BASAGLAR 100 UNIT/ML KWIKPE</v>
      </c>
      <c r="D1427" t="str">
        <f>Raw_Data!D1427</f>
        <v>2771559</v>
      </c>
      <c r="E1427" t="str">
        <f>Raw_Data!E1427</f>
        <v>BYNE, EDMUND</v>
      </c>
      <c r="F1427" t="str">
        <f>Raw_Data!F1427</f>
        <v>1033186648</v>
      </c>
      <c r="G1427" t="str">
        <f>Raw_Data!H1427</f>
        <v>0</v>
      </c>
      <c r="H1427">
        <f>IFERROR(VLOOKUP(G1427,Store_Map!$A$2:$I$100,3,FALSE),"")</f>
        <v>0</v>
      </c>
      <c r="I1427">
        <f>IFERROR(VLOOKUP(G1427,Store_Map!$A$2:$I$100,4,FALSE),"")</f>
        <v>0</v>
      </c>
      <c r="J1427">
        <f>IFERROR(VLOOKUP(G1427,Store_Map!$A$2:$I$100,5,FALSE),"")</f>
        <v>0</v>
      </c>
      <c r="K1427">
        <f>IFERROR(VLOOKUP(G1427,Store_Map!$A$2:$I$100,6,FALSE),"")</f>
        <v>0</v>
      </c>
      <c r="L1427">
        <f>IFERROR(VLOOKUP(G1427,Store_Map!$A$2:$I$100,7,FALSE),"")</f>
        <v>0</v>
      </c>
      <c r="M1427">
        <f>IFERROR(VLOOKUP(G1427,Store_Map!$A$2:$I$100,8,FALSE),"")</f>
        <v>0</v>
      </c>
      <c r="N1427">
        <f t="shared" si="198"/>
        <v>0</v>
      </c>
      <c r="O1427" t="str">
        <f t="shared" si="199"/>
        <v>PASS</v>
      </c>
      <c r="P1427" t="str">
        <f t="shared" si="200"/>
        <v>REVIEW</v>
      </c>
      <c r="Q1427" t="str">
        <f t="shared" si="201"/>
        <v>PASS</v>
      </c>
      <c r="R1427" t="str">
        <f t="shared" si="202"/>
        <v>PASS</v>
      </c>
      <c r="S1427" t="str">
        <f t="shared" si="203"/>
        <v>REVIEW</v>
      </c>
      <c r="T1427">
        <f t="shared" si="204"/>
        <v>90</v>
      </c>
      <c r="U1427" t="str">
        <f t="shared" si="205"/>
        <v>Low</v>
      </c>
      <c r="V1427" t="str">
        <f t="shared" si="206"/>
        <v>Invalid NDC</v>
      </c>
    </row>
    <row r="1428" spans="1:22" x14ac:dyDescent="0.3">
      <c r="A1428" t="str">
        <f>Raw_Data!A1428</f>
        <v>6245141</v>
      </c>
      <c r="B1428">
        <f>Raw_Data!B1428</f>
        <v>45671</v>
      </c>
      <c r="C1428" t="str">
        <f>Raw_Data!C1428</f>
        <v>AMLODIPINE BESYLATE 5 MG TA</v>
      </c>
      <c r="D1428" t="str">
        <f>Raw_Data!D1428</f>
        <v>69097012715</v>
      </c>
      <c r="E1428" t="str">
        <f>Raw_Data!E1428</f>
        <v>BYNE, EDMUND</v>
      </c>
      <c r="F1428" t="str">
        <f>Raw_Data!F1428</f>
        <v>1033186648</v>
      </c>
      <c r="G1428" t="str">
        <f>Raw_Data!H1428</f>
        <v>0</v>
      </c>
      <c r="H1428">
        <f>IFERROR(VLOOKUP(G1428,Store_Map!$A$2:$I$100,3,FALSE),"")</f>
        <v>0</v>
      </c>
      <c r="I1428">
        <f>IFERROR(VLOOKUP(G1428,Store_Map!$A$2:$I$100,4,FALSE),"")</f>
        <v>0</v>
      </c>
      <c r="J1428">
        <f>IFERROR(VLOOKUP(G1428,Store_Map!$A$2:$I$100,5,FALSE),"")</f>
        <v>0</v>
      </c>
      <c r="K1428">
        <f>IFERROR(VLOOKUP(G1428,Store_Map!$A$2:$I$100,6,FALSE),"")</f>
        <v>0</v>
      </c>
      <c r="L1428">
        <f>IFERROR(VLOOKUP(G1428,Store_Map!$A$2:$I$100,7,FALSE),"")</f>
        <v>0</v>
      </c>
      <c r="M1428">
        <f>IFERROR(VLOOKUP(G1428,Store_Map!$A$2:$I$100,8,FALSE),"")</f>
        <v>0</v>
      </c>
      <c r="N1428">
        <f t="shared" si="198"/>
        <v>0</v>
      </c>
      <c r="O1428" t="str">
        <f t="shared" si="199"/>
        <v>PASS</v>
      </c>
      <c r="P1428" t="str">
        <f t="shared" si="200"/>
        <v>PASS</v>
      </c>
      <c r="Q1428" t="str">
        <f t="shared" si="201"/>
        <v>PASS</v>
      </c>
      <c r="R1428" t="str">
        <f t="shared" si="202"/>
        <v>PASS</v>
      </c>
      <c r="S1428" t="str">
        <f t="shared" si="203"/>
        <v>PASS</v>
      </c>
      <c r="T1428">
        <f t="shared" si="204"/>
        <v>100</v>
      </c>
      <c r="U1428" t="str">
        <f t="shared" si="205"/>
        <v>Low</v>
      </c>
      <c r="V1428" t="str">
        <f t="shared" si="206"/>
        <v>Clean</v>
      </c>
    </row>
    <row r="1429" spans="1:22" x14ac:dyDescent="0.3">
      <c r="A1429" t="str">
        <f>Raw_Data!A1429</f>
        <v>6246023</v>
      </c>
      <c r="B1429">
        <f>Raw_Data!B1429</f>
        <v>45671</v>
      </c>
      <c r="C1429" t="str">
        <f>Raw_Data!C1429</f>
        <v>SERTRALINE HCL 50 MG TABLET</v>
      </c>
      <c r="D1429" t="str">
        <f>Raw_Data!D1429</f>
        <v>65862001205</v>
      </c>
      <c r="E1429" t="str">
        <f>Raw_Data!E1429</f>
        <v>YASIN, NURA</v>
      </c>
      <c r="F1429" t="str">
        <f>Raw_Data!F1429</f>
        <v>1265518567</v>
      </c>
      <c r="G1429" t="str">
        <f>Raw_Data!H1429</f>
        <v>0</v>
      </c>
      <c r="H1429">
        <f>IFERROR(VLOOKUP(G1429,Store_Map!$A$2:$I$100,3,FALSE),"")</f>
        <v>0</v>
      </c>
      <c r="I1429">
        <f>IFERROR(VLOOKUP(G1429,Store_Map!$A$2:$I$100,4,FALSE),"")</f>
        <v>0</v>
      </c>
      <c r="J1429">
        <f>IFERROR(VLOOKUP(G1429,Store_Map!$A$2:$I$100,5,FALSE),"")</f>
        <v>0</v>
      </c>
      <c r="K1429">
        <f>IFERROR(VLOOKUP(G1429,Store_Map!$A$2:$I$100,6,FALSE),"")</f>
        <v>0</v>
      </c>
      <c r="L1429">
        <f>IFERROR(VLOOKUP(G1429,Store_Map!$A$2:$I$100,7,FALSE),"")</f>
        <v>0</v>
      </c>
      <c r="M1429">
        <f>IFERROR(VLOOKUP(G1429,Store_Map!$A$2:$I$100,8,FALSE),"")</f>
        <v>0</v>
      </c>
      <c r="N1429">
        <f t="shared" si="198"/>
        <v>0</v>
      </c>
      <c r="O1429" t="str">
        <f t="shared" si="199"/>
        <v>PASS</v>
      </c>
      <c r="P1429" t="str">
        <f t="shared" si="200"/>
        <v>PASS</v>
      </c>
      <c r="Q1429" t="str">
        <f t="shared" si="201"/>
        <v>PASS</v>
      </c>
      <c r="R1429" t="str">
        <f t="shared" si="202"/>
        <v>PASS</v>
      </c>
      <c r="S1429" t="str">
        <f t="shared" si="203"/>
        <v>PASS</v>
      </c>
      <c r="T1429">
        <f t="shared" si="204"/>
        <v>100</v>
      </c>
      <c r="U1429" t="str">
        <f t="shared" si="205"/>
        <v>Low</v>
      </c>
      <c r="V1429" t="str">
        <f t="shared" si="206"/>
        <v>Clean</v>
      </c>
    </row>
    <row r="1430" spans="1:22" x14ac:dyDescent="0.3">
      <c r="A1430" t="str">
        <f>Raw_Data!A1430</f>
        <v>6251879</v>
      </c>
      <c r="B1430">
        <f>Raw_Data!B1430</f>
        <v>45671</v>
      </c>
      <c r="C1430" t="str">
        <f>Raw_Data!C1430</f>
        <v>METHIMAZOLE 10 MG TABLET</v>
      </c>
      <c r="D1430" t="str">
        <f>Raw_Data!D1430</f>
        <v>23155007101</v>
      </c>
      <c r="E1430" t="str">
        <f>Raw_Data!E1430</f>
        <v>AKHTAR, MARIAM</v>
      </c>
      <c r="F1430" t="str">
        <f>Raw_Data!F1430</f>
        <v>1780024596</v>
      </c>
      <c r="G1430" t="str">
        <f>Raw_Data!H1430</f>
        <v>0</v>
      </c>
      <c r="H1430">
        <f>IFERROR(VLOOKUP(G1430,Store_Map!$A$2:$I$100,3,FALSE),"")</f>
        <v>0</v>
      </c>
      <c r="I1430">
        <f>IFERROR(VLOOKUP(G1430,Store_Map!$A$2:$I$100,4,FALSE),"")</f>
        <v>0</v>
      </c>
      <c r="J1430">
        <f>IFERROR(VLOOKUP(G1430,Store_Map!$A$2:$I$100,5,FALSE),"")</f>
        <v>0</v>
      </c>
      <c r="K1430">
        <f>IFERROR(VLOOKUP(G1430,Store_Map!$A$2:$I$100,6,FALSE),"")</f>
        <v>0</v>
      </c>
      <c r="L1430">
        <f>IFERROR(VLOOKUP(G1430,Store_Map!$A$2:$I$100,7,FALSE),"")</f>
        <v>0</v>
      </c>
      <c r="M1430">
        <f>IFERROR(VLOOKUP(G1430,Store_Map!$A$2:$I$100,8,FALSE),"")</f>
        <v>0</v>
      </c>
      <c r="N1430">
        <f t="shared" si="198"/>
        <v>0</v>
      </c>
      <c r="O1430" t="str">
        <f t="shared" si="199"/>
        <v>PASS</v>
      </c>
      <c r="P1430" t="str">
        <f t="shared" si="200"/>
        <v>PASS</v>
      </c>
      <c r="Q1430" t="str">
        <f t="shared" si="201"/>
        <v>PASS</v>
      </c>
      <c r="R1430" t="str">
        <f t="shared" si="202"/>
        <v>PASS</v>
      </c>
      <c r="S1430" t="str">
        <f t="shared" si="203"/>
        <v>PASS</v>
      </c>
      <c r="T1430">
        <f t="shared" si="204"/>
        <v>100</v>
      </c>
      <c r="U1430" t="str">
        <f t="shared" si="205"/>
        <v>Low</v>
      </c>
      <c r="V1430" t="str">
        <f t="shared" si="206"/>
        <v>Clean</v>
      </c>
    </row>
    <row r="1431" spans="1:22" x14ac:dyDescent="0.3">
      <c r="A1431" t="str">
        <f>Raw_Data!A1431</f>
        <v>6251882</v>
      </c>
      <c r="B1431">
        <f>Raw_Data!B1431</f>
        <v>45671</v>
      </c>
      <c r="C1431" t="str">
        <f>Raw_Data!C1431</f>
        <v>SERTRALINE HCL 50 MG TABLET</v>
      </c>
      <c r="D1431" t="str">
        <f>Raw_Data!D1431</f>
        <v>65862001205</v>
      </c>
      <c r="E1431" t="str">
        <f>Raw_Data!E1431</f>
        <v>BYNE, EDMUND</v>
      </c>
      <c r="F1431" t="str">
        <f>Raw_Data!F1431</f>
        <v>1033186648</v>
      </c>
      <c r="G1431" t="str">
        <f>Raw_Data!H1431</f>
        <v>0</v>
      </c>
      <c r="H1431">
        <f>IFERROR(VLOOKUP(G1431,Store_Map!$A$2:$I$100,3,FALSE),"")</f>
        <v>0</v>
      </c>
      <c r="I1431">
        <f>IFERROR(VLOOKUP(G1431,Store_Map!$A$2:$I$100,4,FALSE),"")</f>
        <v>0</v>
      </c>
      <c r="J1431">
        <f>IFERROR(VLOOKUP(G1431,Store_Map!$A$2:$I$100,5,FALSE),"")</f>
        <v>0</v>
      </c>
      <c r="K1431">
        <f>IFERROR(VLOOKUP(G1431,Store_Map!$A$2:$I$100,6,FALSE),"")</f>
        <v>0</v>
      </c>
      <c r="L1431">
        <f>IFERROR(VLOOKUP(G1431,Store_Map!$A$2:$I$100,7,FALSE),"")</f>
        <v>0</v>
      </c>
      <c r="M1431">
        <f>IFERROR(VLOOKUP(G1431,Store_Map!$A$2:$I$100,8,FALSE),"")</f>
        <v>0</v>
      </c>
      <c r="N1431">
        <f t="shared" si="198"/>
        <v>0</v>
      </c>
      <c r="O1431" t="str">
        <f t="shared" si="199"/>
        <v>PASS</v>
      </c>
      <c r="P1431" t="str">
        <f t="shared" si="200"/>
        <v>PASS</v>
      </c>
      <c r="Q1431" t="str">
        <f t="shared" si="201"/>
        <v>PASS</v>
      </c>
      <c r="R1431" t="str">
        <f t="shared" si="202"/>
        <v>PASS</v>
      </c>
      <c r="S1431" t="str">
        <f t="shared" si="203"/>
        <v>PASS</v>
      </c>
      <c r="T1431">
        <f t="shared" si="204"/>
        <v>100</v>
      </c>
      <c r="U1431" t="str">
        <f t="shared" si="205"/>
        <v>Low</v>
      </c>
      <c r="V1431" t="str">
        <f t="shared" si="206"/>
        <v>Clean</v>
      </c>
    </row>
    <row r="1432" spans="1:22" x14ac:dyDescent="0.3">
      <c r="A1432" t="str">
        <f>Raw_Data!A1432</f>
        <v>6251883</v>
      </c>
      <c r="B1432">
        <f>Raw_Data!B1432</f>
        <v>45671</v>
      </c>
      <c r="C1432" t="str">
        <f>Raw_Data!C1432</f>
        <v>IBUPROFEN 800 MG TABLET</v>
      </c>
      <c r="D1432" t="str">
        <f>Raw_Data!D1432</f>
        <v>59651036205</v>
      </c>
      <c r="E1432" t="str">
        <f>Raw_Data!E1432</f>
        <v>BYNE, EDMUND</v>
      </c>
      <c r="F1432" t="str">
        <f>Raw_Data!F1432</f>
        <v>1033186648</v>
      </c>
      <c r="G1432" t="str">
        <f>Raw_Data!H1432</f>
        <v>0</v>
      </c>
      <c r="H1432">
        <f>IFERROR(VLOOKUP(G1432,Store_Map!$A$2:$I$100,3,FALSE),"")</f>
        <v>0</v>
      </c>
      <c r="I1432">
        <f>IFERROR(VLOOKUP(G1432,Store_Map!$A$2:$I$100,4,FALSE),"")</f>
        <v>0</v>
      </c>
      <c r="J1432">
        <f>IFERROR(VLOOKUP(G1432,Store_Map!$A$2:$I$100,5,FALSE),"")</f>
        <v>0</v>
      </c>
      <c r="K1432">
        <f>IFERROR(VLOOKUP(G1432,Store_Map!$A$2:$I$100,6,FALSE),"")</f>
        <v>0</v>
      </c>
      <c r="L1432">
        <f>IFERROR(VLOOKUP(G1432,Store_Map!$A$2:$I$100,7,FALSE),"")</f>
        <v>0</v>
      </c>
      <c r="M1432">
        <f>IFERROR(VLOOKUP(G1432,Store_Map!$A$2:$I$100,8,FALSE),"")</f>
        <v>0</v>
      </c>
      <c r="N1432">
        <f t="shared" si="198"/>
        <v>0</v>
      </c>
      <c r="O1432" t="str">
        <f t="shared" si="199"/>
        <v>PASS</v>
      </c>
      <c r="P1432" t="str">
        <f t="shared" si="200"/>
        <v>PASS</v>
      </c>
      <c r="Q1432" t="str">
        <f t="shared" si="201"/>
        <v>PASS</v>
      </c>
      <c r="R1432" t="str">
        <f t="shared" si="202"/>
        <v>PASS</v>
      </c>
      <c r="S1432" t="str">
        <f t="shared" si="203"/>
        <v>PASS</v>
      </c>
      <c r="T1432">
        <f t="shared" si="204"/>
        <v>100</v>
      </c>
      <c r="U1432" t="str">
        <f t="shared" si="205"/>
        <v>Low</v>
      </c>
      <c r="V1432" t="str">
        <f t="shared" si="206"/>
        <v>Clean</v>
      </c>
    </row>
    <row r="1433" spans="1:22" x14ac:dyDescent="0.3">
      <c r="A1433" t="str">
        <f>Raw_Data!A1433</f>
        <v>6251884</v>
      </c>
      <c r="B1433">
        <f>Raw_Data!B1433</f>
        <v>45671</v>
      </c>
      <c r="C1433" t="str">
        <f>Raw_Data!C1433</f>
        <v>BACLOFEN 10 MG TABLET</v>
      </c>
      <c r="D1433" t="str">
        <f>Raw_Data!D1433</f>
        <v>52817032000</v>
      </c>
      <c r="E1433" t="str">
        <f>Raw_Data!E1433</f>
        <v>BYNE, EDMUND</v>
      </c>
      <c r="F1433" t="str">
        <f>Raw_Data!F1433</f>
        <v>1033186648</v>
      </c>
      <c r="G1433" t="str">
        <f>Raw_Data!H1433</f>
        <v>0</v>
      </c>
      <c r="H1433">
        <f>IFERROR(VLOOKUP(G1433,Store_Map!$A$2:$I$100,3,FALSE),"")</f>
        <v>0</v>
      </c>
      <c r="I1433">
        <f>IFERROR(VLOOKUP(G1433,Store_Map!$A$2:$I$100,4,FALSE),"")</f>
        <v>0</v>
      </c>
      <c r="J1433">
        <f>IFERROR(VLOOKUP(G1433,Store_Map!$A$2:$I$100,5,FALSE),"")</f>
        <v>0</v>
      </c>
      <c r="K1433">
        <f>IFERROR(VLOOKUP(G1433,Store_Map!$A$2:$I$100,6,FALSE),"")</f>
        <v>0</v>
      </c>
      <c r="L1433">
        <f>IFERROR(VLOOKUP(G1433,Store_Map!$A$2:$I$100,7,FALSE),"")</f>
        <v>0</v>
      </c>
      <c r="M1433">
        <f>IFERROR(VLOOKUP(G1433,Store_Map!$A$2:$I$100,8,FALSE),"")</f>
        <v>0</v>
      </c>
      <c r="N1433">
        <f t="shared" si="198"/>
        <v>0</v>
      </c>
      <c r="O1433" t="str">
        <f t="shared" si="199"/>
        <v>PASS</v>
      </c>
      <c r="P1433" t="str">
        <f t="shared" si="200"/>
        <v>PASS</v>
      </c>
      <c r="Q1433" t="str">
        <f t="shared" si="201"/>
        <v>PASS</v>
      </c>
      <c r="R1433" t="str">
        <f t="shared" si="202"/>
        <v>PASS</v>
      </c>
      <c r="S1433" t="str">
        <f t="shared" si="203"/>
        <v>PASS</v>
      </c>
      <c r="T1433">
        <f t="shared" si="204"/>
        <v>100</v>
      </c>
      <c r="U1433" t="str">
        <f t="shared" si="205"/>
        <v>Low</v>
      </c>
      <c r="V1433" t="str">
        <f t="shared" si="206"/>
        <v>Clean</v>
      </c>
    </row>
    <row r="1434" spans="1:22" x14ac:dyDescent="0.3">
      <c r="A1434" t="str">
        <f>Raw_Data!A1434</f>
        <v>4010698</v>
      </c>
      <c r="B1434">
        <f>Raw_Data!B1434</f>
        <v>45671</v>
      </c>
      <c r="C1434" t="str">
        <f>Raw_Data!C1434</f>
        <v>PREGABALIN 100 MG CAPSULE</v>
      </c>
      <c r="D1434" t="str">
        <f>Raw_Data!D1434</f>
        <v>69238131309</v>
      </c>
      <c r="E1434" t="str">
        <f>Raw_Data!E1434</f>
        <v>BYNE, EDMUND</v>
      </c>
      <c r="F1434" t="str">
        <f>Raw_Data!F1434</f>
        <v>1033186648</v>
      </c>
      <c r="G1434" t="str">
        <f>Raw_Data!H1434</f>
        <v>0</v>
      </c>
      <c r="H1434">
        <f>IFERROR(VLOOKUP(G1434,Store_Map!$A$2:$I$100,3,FALSE),"")</f>
        <v>0</v>
      </c>
      <c r="I1434">
        <f>IFERROR(VLOOKUP(G1434,Store_Map!$A$2:$I$100,4,FALSE),"")</f>
        <v>0</v>
      </c>
      <c r="J1434">
        <f>IFERROR(VLOOKUP(G1434,Store_Map!$A$2:$I$100,5,FALSE),"")</f>
        <v>0</v>
      </c>
      <c r="K1434">
        <f>IFERROR(VLOOKUP(G1434,Store_Map!$A$2:$I$100,6,FALSE),"")</f>
        <v>0</v>
      </c>
      <c r="L1434">
        <f>IFERROR(VLOOKUP(G1434,Store_Map!$A$2:$I$100,7,FALSE),"")</f>
        <v>0</v>
      </c>
      <c r="M1434">
        <f>IFERROR(VLOOKUP(G1434,Store_Map!$A$2:$I$100,8,FALSE),"")</f>
        <v>0</v>
      </c>
      <c r="N1434">
        <f t="shared" si="198"/>
        <v>0</v>
      </c>
      <c r="O1434" t="str">
        <f t="shared" si="199"/>
        <v>PASS</v>
      </c>
      <c r="P1434" t="str">
        <f t="shared" si="200"/>
        <v>PASS</v>
      </c>
      <c r="Q1434" t="str">
        <f t="shared" si="201"/>
        <v>PASS</v>
      </c>
      <c r="R1434" t="str">
        <f t="shared" si="202"/>
        <v>PASS</v>
      </c>
      <c r="S1434" t="str">
        <f t="shared" si="203"/>
        <v>PASS</v>
      </c>
      <c r="T1434">
        <f t="shared" si="204"/>
        <v>100</v>
      </c>
      <c r="U1434" t="str">
        <f t="shared" si="205"/>
        <v>Low</v>
      </c>
      <c r="V1434" t="str">
        <f t="shared" si="206"/>
        <v>Clean</v>
      </c>
    </row>
    <row r="1435" spans="1:22" x14ac:dyDescent="0.3">
      <c r="A1435" t="str">
        <f>Raw_Data!A1435</f>
        <v>4010879</v>
      </c>
      <c r="B1435">
        <f>Raw_Data!B1435</f>
        <v>45671</v>
      </c>
      <c r="C1435" t="str">
        <f>Raw_Data!C1435</f>
        <v>PHENTERMINE 37.5 MG TABLET</v>
      </c>
      <c r="D1435" t="str">
        <f>Raw_Data!D1435</f>
        <v>10702002501</v>
      </c>
      <c r="E1435" t="str">
        <f>Raw_Data!E1435</f>
        <v>YASIN, NURA</v>
      </c>
      <c r="F1435" t="str">
        <f>Raw_Data!F1435</f>
        <v>1265518567</v>
      </c>
      <c r="G1435" t="str">
        <f>Raw_Data!H1435</f>
        <v>0</v>
      </c>
      <c r="H1435">
        <f>IFERROR(VLOOKUP(G1435,Store_Map!$A$2:$I$100,3,FALSE),"")</f>
        <v>0</v>
      </c>
      <c r="I1435">
        <f>IFERROR(VLOOKUP(G1435,Store_Map!$A$2:$I$100,4,FALSE),"")</f>
        <v>0</v>
      </c>
      <c r="J1435">
        <f>IFERROR(VLOOKUP(G1435,Store_Map!$A$2:$I$100,5,FALSE),"")</f>
        <v>0</v>
      </c>
      <c r="K1435">
        <f>IFERROR(VLOOKUP(G1435,Store_Map!$A$2:$I$100,6,FALSE),"")</f>
        <v>0</v>
      </c>
      <c r="L1435">
        <f>IFERROR(VLOOKUP(G1435,Store_Map!$A$2:$I$100,7,FALSE),"")</f>
        <v>0</v>
      </c>
      <c r="M1435">
        <f>IFERROR(VLOOKUP(G1435,Store_Map!$A$2:$I$100,8,FALSE),"")</f>
        <v>0</v>
      </c>
      <c r="N1435">
        <f t="shared" si="198"/>
        <v>0</v>
      </c>
      <c r="O1435" t="str">
        <f t="shared" si="199"/>
        <v>PASS</v>
      </c>
      <c r="P1435" t="str">
        <f t="shared" si="200"/>
        <v>PASS</v>
      </c>
      <c r="Q1435" t="str">
        <f t="shared" si="201"/>
        <v>PASS</v>
      </c>
      <c r="R1435" t="str">
        <f t="shared" si="202"/>
        <v>PASS</v>
      </c>
      <c r="S1435" t="str">
        <f t="shared" si="203"/>
        <v>PASS</v>
      </c>
      <c r="T1435">
        <f t="shared" si="204"/>
        <v>100</v>
      </c>
      <c r="U1435" t="str">
        <f t="shared" si="205"/>
        <v>Low</v>
      </c>
      <c r="V1435" t="str">
        <f t="shared" si="206"/>
        <v>Clean</v>
      </c>
    </row>
    <row r="1436" spans="1:22" x14ac:dyDescent="0.3">
      <c r="A1436" t="str">
        <f>Raw_Data!A1436</f>
        <v>6251886</v>
      </c>
      <c r="B1436">
        <f>Raw_Data!B1436</f>
        <v>45671</v>
      </c>
      <c r="C1436" t="str">
        <f>Raw_Data!C1436</f>
        <v>OSELTAMIVIR PHOS 75 MG CAPS</v>
      </c>
      <c r="D1436" t="str">
        <f>Raw_Data!D1436</f>
        <v>72205004411</v>
      </c>
      <c r="E1436" t="str">
        <f>Raw_Data!E1436</f>
        <v>YASIN, NURA</v>
      </c>
      <c r="F1436" t="str">
        <f>Raw_Data!F1436</f>
        <v>1265518567</v>
      </c>
      <c r="G1436" t="str">
        <f>Raw_Data!H1436</f>
        <v>0</v>
      </c>
      <c r="H1436">
        <f>IFERROR(VLOOKUP(G1436,Store_Map!$A$2:$I$100,3,FALSE),"")</f>
        <v>0</v>
      </c>
      <c r="I1436">
        <f>IFERROR(VLOOKUP(G1436,Store_Map!$A$2:$I$100,4,FALSE),"")</f>
        <v>0</v>
      </c>
      <c r="J1436">
        <f>IFERROR(VLOOKUP(G1436,Store_Map!$A$2:$I$100,5,FALSE),"")</f>
        <v>0</v>
      </c>
      <c r="K1436">
        <f>IFERROR(VLOOKUP(G1436,Store_Map!$A$2:$I$100,6,FALSE),"")</f>
        <v>0</v>
      </c>
      <c r="L1436">
        <f>IFERROR(VLOOKUP(G1436,Store_Map!$A$2:$I$100,7,FALSE),"")</f>
        <v>0</v>
      </c>
      <c r="M1436">
        <f>IFERROR(VLOOKUP(G1436,Store_Map!$A$2:$I$100,8,FALSE),"")</f>
        <v>0</v>
      </c>
      <c r="N1436">
        <f t="shared" si="198"/>
        <v>0</v>
      </c>
      <c r="O1436" t="str">
        <f t="shared" si="199"/>
        <v>PASS</v>
      </c>
      <c r="P1436" t="str">
        <f t="shared" si="200"/>
        <v>PASS</v>
      </c>
      <c r="Q1436" t="str">
        <f t="shared" si="201"/>
        <v>PASS</v>
      </c>
      <c r="R1436" t="str">
        <f t="shared" si="202"/>
        <v>PASS</v>
      </c>
      <c r="S1436" t="str">
        <f t="shared" si="203"/>
        <v>PASS</v>
      </c>
      <c r="T1436">
        <f t="shared" si="204"/>
        <v>100</v>
      </c>
      <c r="U1436" t="str">
        <f t="shared" si="205"/>
        <v>Low</v>
      </c>
      <c r="V1436" t="str">
        <f t="shared" si="206"/>
        <v>Clean</v>
      </c>
    </row>
    <row r="1437" spans="1:22" x14ac:dyDescent="0.3">
      <c r="A1437" t="str">
        <f>Raw_Data!A1437</f>
        <v>6250108</v>
      </c>
      <c r="B1437">
        <f>Raw_Data!B1437</f>
        <v>45671</v>
      </c>
      <c r="C1437" t="str">
        <f>Raw_Data!C1437</f>
        <v>OMEPRAZOLE DR 20 MG CAPSULE</v>
      </c>
      <c r="D1437" t="str">
        <f>Raw_Data!D1437</f>
        <v>68382041205</v>
      </c>
      <c r="E1437" t="str">
        <f>Raw_Data!E1437</f>
        <v>AKHTAR, MARIAM</v>
      </c>
      <c r="F1437" t="str">
        <f>Raw_Data!F1437</f>
        <v>1780024596</v>
      </c>
      <c r="G1437" t="str">
        <f>Raw_Data!H1437</f>
        <v>0</v>
      </c>
      <c r="H1437">
        <f>IFERROR(VLOOKUP(G1437,Store_Map!$A$2:$I$100,3,FALSE),"")</f>
        <v>0</v>
      </c>
      <c r="I1437">
        <f>IFERROR(VLOOKUP(G1437,Store_Map!$A$2:$I$100,4,FALSE),"")</f>
        <v>0</v>
      </c>
      <c r="J1437">
        <f>IFERROR(VLOOKUP(G1437,Store_Map!$A$2:$I$100,5,FALSE),"")</f>
        <v>0</v>
      </c>
      <c r="K1437">
        <f>IFERROR(VLOOKUP(G1437,Store_Map!$A$2:$I$100,6,FALSE),"")</f>
        <v>0</v>
      </c>
      <c r="L1437">
        <f>IFERROR(VLOOKUP(G1437,Store_Map!$A$2:$I$100,7,FALSE),"")</f>
        <v>0</v>
      </c>
      <c r="M1437">
        <f>IFERROR(VLOOKUP(G1437,Store_Map!$A$2:$I$100,8,FALSE),"")</f>
        <v>0</v>
      </c>
      <c r="N1437">
        <f t="shared" si="198"/>
        <v>0</v>
      </c>
      <c r="O1437" t="str">
        <f t="shared" si="199"/>
        <v>PASS</v>
      </c>
      <c r="P1437" t="str">
        <f t="shared" si="200"/>
        <v>PASS</v>
      </c>
      <c r="Q1437" t="str">
        <f t="shared" si="201"/>
        <v>PASS</v>
      </c>
      <c r="R1437" t="str">
        <f t="shared" si="202"/>
        <v>PASS</v>
      </c>
      <c r="S1437" t="str">
        <f t="shared" si="203"/>
        <v>PASS</v>
      </c>
      <c r="T1437">
        <f t="shared" si="204"/>
        <v>100</v>
      </c>
      <c r="U1437" t="str">
        <f t="shared" si="205"/>
        <v>Low</v>
      </c>
      <c r="V1437" t="str">
        <f t="shared" si="206"/>
        <v>Clean</v>
      </c>
    </row>
    <row r="1438" spans="1:22" x14ac:dyDescent="0.3">
      <c r="A1438" t="str">
        <f>Raw_Data!A1438</f>
        <v>6250107</v>
      </c>
      <c r="B1438">
        <f>Raw_Data!B1438</f>
        <v>45671</v>
      </c>
      <c r="C1438" t="str">
        <f>Raw_Data!C1438</f>
        <v>SIMVASTATIN 40 MG TABLET</v>
      </c>
      <c r="D1438" t="str">
        <f>Raw_Data!D1438</f>
        <v>65862005399</v>
      </c>
      <c r="E1438" t="str">
        <f>Raw_Data!E1438</f>
        <v>AKHTAR, MARIAM</v>
      </c>
      <c r="F1438" t="str">
        <f>Raw_Data!F1438</f>
        <v>1780024596</v>
      </c>
      <c r="G1438" t="str">
        <f>Raw_Data!H1438</f>
        <v>0</v>
      </c>
      <c r="H1438">
        <f>IFERROR(VLOOKUP(G1438,Store_Map!$A$2:$I$100,3,FALSE),"")</f>
        <v>0</v>
      </c>
      <c r="I1438">
        <f>IFERROR(VLOOKUP(G1438,Store_Map!$A$2:$I$100,4,FALSE),"")</f>
        <v>0</v>
      </c>
      <c r="J1438">
        <f>IFERROR(VLOOKUP(G1438,Store_Map!$A$2:$I$100,5,FALSE),"")</f>
        <v>0</v>
      </c>
      <c r="K1438">
        <f>IFERROR(VLOOKUP(G1438,Store_Map!$A$2:$I$100,6,FALSE),"")</f>
        <v>0</v>
      </c>
      <c r="L1438">
        <f>IFERROR(VLOOKUP(G1438,Store_Map!$A$2:$I$100,7,FALSE),"")</f>
        <v>0</v>
      </c>
      <c r="M1438">
        <f>IFERROR(VLOOKUP(G1438,Store_Map!$A$2:$I$100,8,FALSE),"")</f>
        <v>0</v>
      </c>
      <c r="N1438">
        <f t="shared" si="198"/>
        <v>0</v>
      </c>
      <c r="O1438" t="str">
        <f t="shared" si="199"/>
        <v>PASS</v>
      </c>
      <c r="P1438" t="str">
        <f t="shared" si="200"/>
        <v>PASS</v>
      </c>
      <c r="Q1438" t="str">
        <f t="shared" si="201"/>
        <v>PASS</v>
      </c>
      <c r="R1438" t="str">
        <f t="shared" si="202"/>
        <v>PASS</v>
      </c>
      <c r="S1438" t="str">
        <f t="shared" si="203"/>
        <v>PASS</v>
      </c>
      <c r="T1438">
        <f t="shared" si="204"/>
        <v>100</v>
      </c>
      <c r="U1438" t="str">
        <f t="shared" si="205"/>
        <v>Low</v>
      </c>
      <c r="V1438" t="str">
        <f t="shared" si="206"/>
        <v>Clean</v>
      </c>
    </row>
    <row r="1439" spans="1:22" x14ac:dyDescent="0.3">
      <c r="A1439" t="str">
        <f>Raw_Data!A1439</f>
        <v>6250106</v>
      </c>
      <c r="B1439">
        <f>Raw_Data!B1439</f>
        <v>45671</v>
      </c>
      <c r="C1439" t="str">
        <f>Raw_Data!C1439</f>
        <v>GABAPENTIN 100 MG CAPSULE</v>
      </c>
      <c r="D1439" t="str">
        <f>Raw_Data!D1439</f>
        <v>67877022210</v>
      </c>
      <c r="E1439" t="str">
        <f>Raw_Data!E1439</f>
        <v>AKHTAR, MARIAM</v>
      </c>
      <c r="F1439" t="str">
        <f>Raw_Data!F1439</f>
        <v>1780024596</v>
      </c>
      <c r="G1439" t="str">
        <f>Raw_Data!H1439</f>
        <v>0</v>
      </c>
      <c r="H1439">
        <f>IFERROR(VLOOKUP(G1439,Store_Map!$A$2:$I$100,3,FALSE),"")</f>
        <v>0</v>
      </c>
      <c r="I1439">
        <f>IFERROR(VLOOKUP(G1439,Store_Map!$A$2:$I$100,4,FALSE),"")</f>
        <v>0</v>
      </c>
      <c r="J1439">
        <f>IFERROR(VLOOKUP(G1439,Store_Map!$A$2:$I$100,5,FALSE),"")</f>
        <v>0</v>
      </c>
      <c r="K1439">
        <f>IFERROR(VLOOKUP(G1439,Store_Map!$A$2:$I$100,6,FALSE),"")</f>
        <v>0</v>
      </c>
      <c r="L1439">
        <f>IFERROR(VLOOKUP(G1439,Store_Map!$A$2:$I$100,7,FALSE),"")</f>
        <v>0</v>
      </c>
      <c r="M1439">
        <f>IFERROR(VLOOKUP(G1439,Store_Map!$A$2:$I$100,8,FALSE),"")</f>
        <v>0</v>
      </c>
      <c r="N1439">
        <f t="shared" si="198"/>
        <v>0</v>
      </c>
      <c r="O1439" t="str">
        <f t="shared" si="199"/>
        <v>PASS</v>
      </c>
      <c r="P1439" t="str">
        <f t="shared" si="200"/>
        <v>PASS</v>
      </c>
      <c r="Q1439" t="str">
        <f t="shared" si="201"/>
        <v>PASS</v>
      </c>
      <c r="R1439" t="str">
        <f t="shared" si="202"/>
        <v>PASS</v>
      </c>
      <c r="S1439" t="str">
        <f t="shared" si="203"/>
        <v>PASS</v>
      </c>
      <c r="T1439">
        <f t="shared" si="204"/>
        <v>100</v>
      </c>
      <c r="U1439" t="str">
        <f t="shared" si="205"/>
        <v>Low</v>
      </c>
      <c r="V1439" t="str">
        <f t="shared" si="206"/>
        <v>Clean</v>
      </c>
    </row>
    <row r="1440" spans="1:22" x14ac:dyDescent="0.3">
      <c r="A1440" t="str">
        <f>Raw_Data!A1440</f>
        <v>6250105</v>
      </c>
      <c r="B1440">
        <f>Raw_Data!B1440</f>
        <v>45671</v>
      </c>
      <c r="C1440" t="str">
        <f>Raw_Data!C1440</f>
        <v>LEVOTHYROXINE 25 MCG TABLET</v>
      </c>
      <c r="D1440" t="str">
        <f>Raw_Data!D1440</f>
        <v>68180096509</v>
      </c>
      <c r="E1440" t="str">
        <f>Raw_Data!E1440</f>
        <v>AKHTAR, MARIAM</v>
      </c>
      <c r="F1440" t="str">
        <f>Raw_Data!F1440</f>
        <v>1780024596</v>
      </c>
      <c r="G1440" t="str">
        <f>Raw_Data!H1440</f>
        <v>0</v>
      </c>
      <c r="H1440">
        <f>IFERROR(VLOOKUP(G1440,Store_Map!$A$2:$I$100,3,FALSE),"")</f>
        <v>0</v>
      </c>
      <c r="I1440">
        <f>IFERROR(VLOOKUP(G1440,Store_Map!$A$2:$I$100,4,FALSE),"")</f>
        <v>0</v>
      </c>
      <c r="J1440">
        <f>IFERROR(VLOOKUP(G1440,Store_Map!$A$2:$I$100,5,FALSE),"")</f>
        <v>0</v>
      </c>
      <c r="K1440">
        <f>IFERROR(VLOOKUP(G1440,Store_Map!$A$2:$I$100,6,FALSE),"")</f>
        <v>0</v>
      </c>
      <c r="L1440">
        <f>IFERROR(VLOOKUP(G1440,Store_Map!$A$2:$I$100,7,FALSE),"")</f>
        <v>0</v>
      </c>
      <c r="M1440">
        <f>IFERROR(VLOOKUP(G1440,Store_Map!$A$2:$I$100,8,FALSE),"")</f>
        <v>0</v>
      </c>
      <c r="N1440">
        <f t="shared" si="198"/>
        <v>0</v>
      </c>
      <c r="O1440" t="str">
        <f t="shared" si="199"/>
        <v>PASS</v>
      </c>
      <c r="P1440" t="str">
        <f t="shared" si="200"/>
        <v>PASS</v>
      </c>
      <c r="Q1440" t="str">
        <f t="shared" si="201"/>
        <v>PASS</v>
      </c>
      <c r="R1440" t="str">
        <f t="shared" si="202"/>
        <v>PASS</v>
      </c>
      <c r="S1440" t="str">
        <f t="shared" si="203"/>
        <v>PASS</v>
      </c>
      <c r="T1440">
        <f t="shared" si="204"/>
        <v>100</v>
      </c>
      <c r="U1440" t="str">
        <f t="shared" si="205"/>
        <v>Low</v>
      </c>
      <c r="V1440" t="str">
        <f t="shared" si="206"/>
        <v>Clean</v>
      </c>
    </row>
    <row r="1441" spans="1:22" x14ac:dyDescent="0.3">
      <c r="A1441" t="str">
        <f>Raw_Data!A1441</f>
        <v>6250104</v>
      </c>
      <c r="B1441">
        <f>Raw_Data!B1441</f>
        <v>45671</v>
      </c>
      <c r="C1441" t="str">
        <f>Raw_Data!C1441</f>
        <v>LISINOPRIL 20 MG TABLET</v>
      </c>
      <c r="D1441" t="str">
        <f>Raw_Data!D1441</f>
        <v>68180098103</v>
      </c>
      <c r="E1441" t="str">
        <f>Raw_Data!E1441</f>
        <v>AKHTAR, MARIAM</v>
      </c>
      <c r="F1441" t="str">
        <f>Raw_Data!F1441</f>
        <v>1780024596</v>
      </c>
      <c r="G1441" t="str">
        <f>Raw_Data!H1441</f>
        <v>0</v>
      </c>
      <c r="H1441">
        <f>IFERROR(VLOOKUP(G1441,Store_Map!$A$2:$I$100,3,FALSE),"")</f>
        <v>0</v>
      </c>
      <c r="I1441">
        <f>IFERROR(VLOOKUP(G1441,Store_Map!$A$2:$I$100,4,FALSE),"")</f>
        <v>0</v>
      </c>
      <c r="J1441">
        <f>IFERROR(VLOOKUP(G1441,Store_Map!$A$2:$I$100,5,FALSE),"")</f>
        <v>0</v>
      </c>
      <c r="K1441">
        <f>IFERROR(VLOOKUP(G1441,Store_Map!$A$2:$I$100,6,FALSE),"")</f>
        <v>0</v>
      </c>
      <c r="L1441">
        <f>IFERROR(VLOOKUP(G1441,Store_Map!$A$2:$I$100,7,FALSE),"")</f>
        <v>0</v>
      </c>
      <c r="M1441">
        <f>IFERROR(VLOOKUP(G1441,Store_Map!$A$2:$I$100,8,FALSE),"")</f>
        <v>0</v>
      </c>
      <c r="N1441">
        <f t="shared" si="198"/>
        <v>0</v>
      </c>
      <c r="O1441" t="str">
        <f t="shared" si="199"/>
        <v>PASS</v>
      </c>
      <c r="P1441" t="str">
        <f t="shared" si="200"/>
        <v>PASS</v>
      </c>
      <c r="Q1441" t="str">
        <f t="shared" si="201"/>
        <v>PASS</v>
      </c>
      <c r="R1441" t="str">
        <f t="shared" si="202"/>
        <v>PASS</v>
      </c>
      <c r="S1441" t="str">
        <f t="shared" si="203"/>
        <v>PASS</v>
      </c>
      <c r="T1441">
        <f t="shared" si="204"/>
        <v>100</v>
      </c>
      <c r="U1441" t="str">
        <f t="shared" si="205"/>
        <v>Low</v>
      </c>
      <c r="V1441" t="str">
        <f t="shared" si="206"/>
        <v>Clean</v>
      </c>
    </row>
    <row r="1442" spans="1:22" x14ac:dyDescent="0.3">
      <c r="A1442" t="str">
        <f>Raw_Data!A1442</f>
        <v>6250103</v>
      </c>
      <c r="B1442">
        <f>Raw_Data!B1442</f>
        <v>45671</v>
      </c>
      <c r="C1442" t="str">
        <f>Raw_Data!C1442</f>
        <v>CITALOPRAM HBR 20 MG TABLET</v>
      </c>
      <c r="D1442" t="str">
        <f>Raw_Data!D1442</f>
        <v>69097082307</v>
      </c>
      <c r="E1442" t="str">
        <f>Raw_Data!E1442</f>
        <v>AKHTAR, MARIAM</v>
      </c>
      <c r="F1442" t="str">
        <f>Raw_Data!F1442</f>
        <v>1780024596</v>
      </c>
      <c r="G1442" t="str">
        <f>Raw_Data!H1442</f>
        <v>0</v>
      </c>
      <c r="H1442">
        <f>IFERROR(VLOOKUP(G1442,Store_Map!$A$2:$I$100,3,FALSE),"")</f>
        <v>0</v>
      </c>
      <c r="I1442">
        <f>IFERROR(VLOOKUP(G1442,Store_Map!$A$2:$I$100,4,FALSE),"")</f>
        <v>0</v>
      </c>
      <c r="J1442">
        <f>IFERROR(VLOOKUP(G1442,Store_Map!$A$2:$I$100,5,FALSE),"")</f>
        <v>0</v>
      </c>
      <c r="K1442">
        <f>IFERROR(VLOOKUP(G1442,Store_Map!$A$2:$I$100,6,FALSE),"")</f>
        <v>0</v>
      </c>
      <c r="L1442">
        <f>IFERROR(VLOOKUP(G1442,Store_Map!$A$2:$I$100,7,FALSE),"")</f>
        <v>0</v>
      </c>
      <c r="M1442">
        <f>IFERROR(VLOOKUP(G1442,Store_Map!$A$2:$I$100,8,FALSE),"")</f>
        <v>0</v>
      </c>
      <c r="N1442">
        <f t="shared" si="198"/>
        <v>0</v>
      </c>
      <c r="O1442" t="str">
        <f t="shared" si="199"/>
        <v>PASS</v>
      </c>
      <c r="P1442" t="str">
        <f t="shared" si="200"/>
        <v>PASS</v>
      </c>
      <c r="Q1442" t="str">
        <f t="shared" si="201"/>
        <v>PASS</v>
      </c>
      <c r="R1442" t="str">
        <f t="shared" si="202"/>
        <v>PASS</v>
      </c>
      <c r="S1442" t="str">
        <f t="shared" si="203"/>
        <v>PASS</v>
      </c>
      <c r="T1442">
        <f t="shared" si="204"/>
        <v>100</v>
      </c>
      <c r="U1442" t="str">
        <f t="shared" si="205"/>
        <v>Low</v>
      </c>
      <c r="V1442" t="str">
        <f t="shared" si="206"/>
        <v>Clean</v>
      </c>
    </row>
    <row r="1443" spans="1:22" x14ac:dyDescent="0.3">
      <c r="A1443" t="str">
        <f>Raw_Data!A1443</f>
        <v>4010839</v>
      </c>
      <c r="B1443">
        <f>Raw_Data!B1443</f>
        <v>45671</v>
      </c>
      <c r="C1443" t="str">
        <f>Raw_Data!C1443</f>
        <v>ZOLPIDEM TARTRATE 5 MG TABL</v>
      </c>
      <c r="D1443" t="str">
        <f>Raw_Data!D1443</f>
        <v>781531701</v>
      </c>
      <c r="E1443" t="str">
        <f>Raw_Data!E1443</f>
        <v>AKHTAR, MARIAM</v>
      </c>
      <c r="F1443" t="str">
        <f>Raw_Data!F1443</f>
        <v>1780024596</v>
      </c>
      <c r="G1443" t="str">
        <f>Raw_Data!H1443</f>
        <v>0</v>
      </c>
      <c r="H1443">
        <f>IFERROR(VLOOKUP(G1443,Store_Map!$A$2:$I$100,3,FALSE),"")</f>
        <v>0</v>
      </c>
      <c r="I1443">
        <f>IFERROR(VLOOKUP(G1443,Store_Map!$A$2:$I$100,4,FALSE),"")</f>
        <v>0</v>
      </c>
      <c r="J1443">
        <f>IFERROR(VLOOKUP(G1443,Store_Map!$A$2:$I$100,5,FALSE),"")</f>
        <v>0</v>
      </c>
      <c r="K1443">
        <f>IFERROR(VLOOKUP(G1443,Store_Map!$A$2:$I$100,6,FALSE),"")</f>
        <v>0</v>
      </c>
      <c r="L1443">
        <f>IFERROR(VLOOKUP(G1443,Store_Map!$A$2:$I$100,7,FALSE),"")</f>
        <v>0</v>
      </c>
      <c r="M1443">
        <f>IFERROR(VLOOKUP(G1443,Store_Map!$A$2:$I$100,8,FALSE),"")</f>
        <v>0</v>
      </c>
      <c r="N1443">
        <f t="shared" si="198"/>
        <v>0</v>
      </c>
      <c r="O1443" t="str">
        <f t="shared" si="199"/>
        <v>PASS</v>
      </c>
      <c r="P1443" t="str">
        <f t="shared" si="200"/>
        <v>REVIEW</v>
      </c>
      <c r="Q1443" t="str">
        <f t="shared" si="201"/>
        <v>PASS</v>
      </c>
      <c r="R1443" t="str">
        <f t="shared" si="202"/>
        <v>PASS</v>
      </c>
      <c r="S1443" t="str">
        <f t="shared" si="203"/>
        <v>REVIEW</v>
      </c>
      <c r="T1443">
        <f t="shared" si="204"/>
        <v>90</v>
      </c>
      <c r="U1443" t="str">
        <f t="shared" si="205"/>
        <v>Low</v>
      </c>
      <c r="V1443" t="str">
        <f t="shared" si="206"/>
        <v>Invalid NDC</v>
      </c>
    </row>
    <row r="1444" spans="1:22" x14ac:dyDescent="0.3">
      <c r="A1444" t="str">
        <f>Raw_Data!A1444</f>
        <v>6243147</v>
      </c>
      <c r="B1444">
        <f>Raw_Data!B1444</f>
        <v>45671</v>
      </c>
      <c r="C1444" t="str">
        <f>Raw_Data!C1444</f>
        <v>LISINOPRIL-HCTZ 20-12.5MG</v>
      </c>
      <c r="D1444" t="str">
        <f>Raw_Data!D1444</f>
        <v>68180051902</v>
      </c>
      <c r="E1444" t="str">
        <f>Raw_Data!E1444</f>
        <v>GIBBS, JON</v>
      </c>
      <c r="F1444" t="str">
        <f>Raw_Data!F1444</f>
        <v>1700896156</v>
      </c>
      <c r="G1444" t="str">
        <f>Raw_Data!H1444</f>
        <v>0</v>
      </c>
      <c r="H1444">
        <f>IFERROR(VLOOKUP(G1444,Store_Map!$A$2:$I$100,3,FALSE),"")</f>
        <v>0</v>
      </c>
      <c r="I1444">
        <f>IFERROR(VLOOKUP(G1444,Store_Map!$A$2:$I$100,4,FALSE),"")</f>
        <v>0</v>
      </c>
      <c r="J1444">
        <f>IFERROR(VLOOKUP(G1444,Store_Map!$A$2:$I$100,5,FALSE),"")</f>
        <v>0</v>
      </c>
      <c r="K1444">
        <f>IFERROR(VLOOKUP(G1444,Store_Map!$A$2:$I$100,6,FALSE),"")</f>
        <v>0</v>
      </c>
      <c r="L1444">
        <f>IFERROR(VLOOKUP(G1444,Store_Map!$A$2:$I$100,7,FALSE),"")</f>
        <v>0</v>
      </c>
      <c r="M1444">
        <f>IFERROR(VLOOKUP(G1444,Store_Map!$A$2:$I$100,8,FALSE),"")</f>
        <v>0</v>
      </c>
      <c r="N1444">
        <f t="shared" si="198"/>
        <v>0</v>
      </c>
      <c r="O1444" t="str">
        <f t="shared" si="199"/>
        <v>PASS</v>
      </c>
      <c r="P1444" t="str">
        <f t="shared" si="200"/>
        <v>PASS</v>
      </c>
      <c r="Q1444" t="str">
        <f t="shared" si="201"/>
        <v>PASS</v>
      </c>
      <c r="R1444" t="str">
        <f t="shared" si="202"/>
        <v>PASS</v>
      </c>
      <c r="S1444" t="str">
        <f t="shared" si="203"/>
        <v>PASS</v>
      </c>
      <c r="T1444">
        <f t="shared" si="204"/>
        <v>100</v>
      </c>
      <c r="U1444" t="str">
        <f t="shared" si="205"/>
        <v>Low</v>
      </c>
      <c r="V1444" t="str">
        <f t="shared" si="206"/>
        <v>Clean</v>
      </c>
    </row>
    <row r="1445" spans="1:22" x14ac:dyDescent="0.3">
      <c r="A1445" t="str">
        <f>Raw_Data!A1445</f>
        <v>6237031</v>
      </c>
      <c r="B1445">
        <f>Raw_Data!B1445</f>
        <v>45671</v>
      </c>
      <c r="C1445" t="str">
        <f>Raw_Data!C1445</f>
        <v>NAPROXEN 500 MG TABLET</v>
      </c>
      <c r="D1445" t="str">
        <f>Raw_Data!D1445</f>
        <v>68462019001</v>
      </c>
      <c r="E1445" t="str">
        <f>Raw_Data!E1445</f>
        <v>BYNE, EDMUND</v>
      </c>
      <c r="F1445" t="str">
        <f>Raw_Data!F1445</f>
        <v>1033186648</v>
      </c>
      <c r="G1445" t="str">
        <f>Raw_Data!H1445</f>
        <v>0</v>
      </c>
      <c r="H1445">
        <f>IFERROR(VLOOKUP(G1445,Store_Map!$A$2:$I$100,3,FALSE),"")</f>
        <v>0</v>
      </c>
      <c r="I1445">
        <f>IFERROR(VLOOKUP(G1445,Store_Map!$A$2:$I$100,4,FALSE),"")</f>
        <v>0</v>
      </c>
      <c r="J1445">
        <f>IFERROR(VLOOKUP(G1445,Store_Map!$A$2:$I$100,5,FALSE),"")</f>
        <v>0</v>
      </c>
      <c r="K1445">
        <f>IFERROR(VLOOKUP(G1445,Store_Map!$A$2:$I$100,6,FALSE),"")</f>
        <v>0</v>
      </c>
      <c r="L1445">
        <f>IFERROR(VLOOKUP(G1445,Store_Map!$A$2:$I$100,7,FALSE),"")</f>
        <v>0</v>
      </c>
      <c r="M1445">
        <f>IFERROR(VLOOKUP(G1445,Store_Map!$A$2:$I$100,8,FALSE),"")</f>
        <v>0</v>
      </c>
      <c r="N1445">
        <f t="shared" si="198"/>
        <v>0</v>
      </c>
      <c r="O1445" t="str">
        <f t="shared" si="199"/>
        <v>PASS</v>
      </c>
      <c r="P1445" t="str">
        <f t="shared" si="200"/>
        <v>PASS</v>
      </c>
      <c r="Q1445" t="str">
        <f t="shared" si="201"/>
        <v>PASS</v>
      </c>
      <c r="R1445" t="str">
        <f t="shared" si="202"/>
        <v>PASS</v>
      </c>
      <c r="S1445" t="str">
        <f t="shared" si="203"/>
        <v>PASS</v>
      </c>
      <c r="T1445">
        <f t="shared" si="204"/>
        <v>100</v>
      </c>
      <c r="U1445" t="str">
        <f t="shared" si="205"/>
        <v>Low</v>
      </c>
      <c r="V1445" t="str">
        <f t="shared" si="206"/>
        <v>Clean</v>
      </c>
    </row>
    <row r="1446" spans="1:22" x14ac:dyDescent="0.3">
      <c r="A1446" t="str">
        <f>Raw_Data!A1446</f>
        <v>6237029</v>
      </c>
      <c r="B1446">
        <f>Raw_Data!B1446</f>
        <v>45671</v>
      </c>
      <c r="C1446" t="str">
        <f>Raw_Data!C1446</f>
        <v>CETIRIZINE HCL 10 MG TABLET</v>
      </c>
      <c r="D1446" t="str">
        <f>Raw_Data!D1446</f>
        <v>904671746</v>
      </c>
      <c r="E1446" t="str">
        <f>Raw_Data!E1446</f>
        <v>BYNE, EDMUND</v>
      </c>
      <c r="F1446" t="str">
        <f>Raw_Data!F1446</f>
        <v>1033186648</v>
      </c>
      <c r="G1446" t="str">
        <f>Raw_Data!H1446</f>
        <v>0</v>
      </c>
      <c r="H1446">
        <f>IFERROR(VLOOKUP(G1446,Store_Map!$A$2:$I$100,3,FALSE),"")</f>
        <v>0</v>
      </c>
      <c r="I1446">
        <f>IFERROR(VLOOKUP(G1446,Store_Map!$A$2:$I$100,4,FALSE),"")</f>
        <v>0</v>
      </c>
      <c r="J1446">
        <f>IFERROR(VLOOKUP(G1446,Store_Map!$A$2:$I$100,5,FALSE),"")</f>
        <v>0</v>
      </c>
      <c r="K1446">
        <f>IFERROR(VLOOKUP(G1446,Store_Map!$A$2:$I$100,6,FALSE),"")</f>
        <v>0</v>
      </c>
      <c r="L1446">
        <f>IFERROR(VLOOKUP(G1446,Store_Map!$A$2:$I$100,7,FALSE),"")</f>
        <v>0</v>
      </c>
      <c r="M1446">
        <f>IFERROR(VLOOKUP(G1446,Store_Map!$A$2:$I$100,8,FALSE),"")</f>
        <v>0</v>
      </c>
      <c r="N1446">
        <f t="shared" si="198"/>
        <v>0</v>
      </c>
      <c r="O1446" t="str">
        <f t="shared" si="199"/>
        <v>PASS</v>
      </c>
      <c r="P1446" t="str">
        <f t="shared" si="200"/>
        <v>REVIEW</v>
      </c>
      <c r="Q1446" t="str">
        <f t="shared" si="201"/>
        <v>PASS</v>
      </c>
      <c r="R1446" t="str">
        <f t="shared" si="202"/>
        <v>PASS</v>
      </c>
      <c r="S1446" t="str">
        <f t="shared" si="203"/>
        <v>REVIEW</v>
      </c>
      <c r="T1446">
        <f t="shared" si="204"/>
        <v>90</v>
      </c>
      <c r="U1446" t="str">
        <f t="shared" si="205"/>
        <v>Low</v>
      </c>
      <c r="V1446" t="str">
        <f t="shared" si="206"/>
        <v>Invalid NDC</v>
      </c>
    </row>
    <row r="1447" spans="1:22" x14ac:dyDescent="0.3">
      <c r="A1447" t="str">
        <f>Raw_Data!A1447</f>
        <v>6246551</v>
      </c>
      <c r="B1447">
        <f>Raw_Data!B1447</f>
        <v>45671</v>
      </c>
      <c r="C1447" t="str">
        <f>Raw_Data!C1447</f>
        <v>ASPIRIN EC 81 MG TABLET</v>
      </c>
      <c r="D1447" t="str">
        <f>Raw_Data!D1447</f>
        <v>904678370</v>
      </c>
      <c r="E1447" t="str">
        <f>Raw_Data!E1447</f>
        <v>BYNE, EDMUND</v>
      </c>
      <c r="F1447" t="str">
        <f>Raw_Data!F1447</f>
        <v>1033186648</v>
      </c>
      <c r="G1447" t="str">
        <f>Raw_Data!H1447</f>
        <v>0</v>
      </c>
      <c r="H1447">
        <f>IFERROR(VLOOKUP(G1447,Store_Map!$A$2:$I$100,3,FALSE),"")</f>
        <v>0</v>
      </c>
      <c r="I1447">
        <f>IFERROR(VLOOKUP(G1447,Store_Map!$A$2:$I$100,4,FALSE),"")</f>
        <v>0</v>
      </c>
      <c r="J1447">
        <f>IFERROR(VLOOKUP(G1447,Store_Map!$A$2:$I$100,5,FALSE),"")</f>
        <v>0</v>
      </c>
      <c r="K1447">
        <f>IFERROR(VLOOKUP(G1447,Store_Map!$A$2:$I$100,6,FALSE),"")</f>
        <v>0</v>
      </c>
      <c r="L1447">
        <f>IFERROR(VLOOKUP(G1447,Store_Map!$A$2:$I$100,7,FALSE),"")</f>
        <v>0</v>
      </c>
      <c r="M1447">
        <f>IFERROR(VLOOKUP(G1447,Store_Map!$A$2:$I$100,8,FALSE),"")</f>
        <v>0</v>
      </c>
      <c r="N1447">
        <f t="shared" si="198"/>
        <v>0</v>
      </c>
      <c r="O1447" t="str">
        <f t="shared" si="199"/>
        <v>PASS</v>
      </c>
      <c r="P1447" t="str">
        <f t="shared" si="200"/>
        <v>REVIEW</v>
      </c>
      <c r="Q1447" t="str">
        <f t="shared" si="201"/>
        <v>PASS</v>
      </c>
      <c r="R1447" t="str">
        <f t="shared" si="202"/>
        <v>PASS</v>
      </c>
      <c r="S1447" t="str">
        <f t="shared" si="203"/>
        <v>REVIEW</v>
      </c>
      <c r="T1447">
        <f t="shared" si="204"/>
        <v>90</v>
      </c>
      <c r="U1447" t="str">
        <f t="shared" si="205"/>
        <v>Low</v>
      </c>
      <c r="V1447" t="str">
        <f t="shared" si="206"/>
        <v>Invalid NDC</v>
      </c>
    </row>
    <row r="1448" spans="1:22" x14ac:dyDescent="0.3">
      <c r="A1448" t="str">
        <f>Raw_Data!A1448</f>
        <v>6243487</v>
      </c>
      <c r="B1448">
        <f>Raw_Data!B1448</f>
        <v>45671</v>
      </c>
      <c r="C1448" t="str">
        <f>Raw_Data!C1448</f>
        <v>METFORMIN HCL ER 500 MG TAB</v>
      </c>
      <c r="D1448" t="str">
        <f>Raw_Data!D1448</f>
        <v>49483062350</v>
      </c>
      <c r="E1448" t="str">
        <f>Raw_Data!E1448</f>
        <v>GIBBS, JON</v>
      </c>
      <c r="F1448" t="str">
        <f>Raw_Data!F1448</f>
        <v>1700896156</v>
      </c>
      <c r="G1448" t="str">
        <f>Raw_Data!H1448</f>
        <v>0</v>
      </c>
      <c r="H1448">
        <f>IFERROR(VLOOKUP(G1448,Store_Map!$A$2:$I$100,3,FALSE),"")</f>
        <v>0</v>
      </c>
      <c r="I1448">
        <f>IFERROR(VLOOKUP(G1448,Store_Map!$A$2:$I$100,4,FALSE),"")</f>
        <v>0</v>
      </c>
      <c r="J1448">
        <f>IFERROR(VLOOKUP(G1448,Store_Map!$A$2:$I$100,5,FALSE),"")</f>
        <v>0</v>
      </c>
      <c r="K1448">
        <f>IFERROR(VLOOKUP(G1448,Store_Map!$A$2:$I$100,6,FALSE),"")</f>
        <v>0</v>
      </c>
      <c r="L1448">
        <f>IFERROR(VLOOKUP(G1448,Store_Map!$A$2:$I$100,7,FALSE),"")</f>
        <v>0</v>
      </c>
      <c r="M1448">
        <f>IFERROR(VLOOKUP(G1448,Store_Map!$A$2:$I$100,8,FALSE),"")</f>
        <v>0</v>
      </c>
      <c r="N1448">
        <f t="shared" si="198"/>
        <v>0</v>
      </c>
      <c r="O1448" t="str">
        <f t="shared" si="199"/>
        <v>PASS</v>
      </c>
      <c r="P1448" t="str">
        <f t="shared" si="200"/>
        <v>PASS</v>
      </c>
      <c r="Q1448" t="str">
        <f t="shared" si="201"/>
        <v>PASS</v>
      </c>
      <c r="R1448" t="str">
        <f t="shared" si="202"/>
        <v>PASS</v>
      </c>
      <c r="S1448" t="str">
        <f t="shared" si="203"/>
        <v>PASS</v>
      </c>
      <c r="T1448">
        <f t="shared" si="204"/>
        <v>100</v>
      </c>
      <c r="U1448" t="str">
        <f t="shared" si="205"/>
        <v>Low</v>
      </c>
      <c r="V1448" t="str">
        <f t="shared" si="206"/>
        <v>Clean</v>
      </c>
    </row>
    <row r="1449" spans="1:22" x14ac:dyDescent="0.3">
      <c r="A1449" t="str">
        <f>Raw_Data!A1449</f>
        <v>6240402</v>
      </c>
      <c r="B1449">
        <f>Raw_Data!B1449</f>
        <v>45671</v>
      </c>
      <c r="C1449" t="str">
        <f>Raw_Data!C1449</f>
        <v>TRELEGY ELLIPTA 100-62.5-25</v>
      </c>
      <c r="D1449" t="str">
        <f>Raw_Data!D1449</f>
        <v>173088710</v>
      </c>
      <c r="E1449" t="str">
        <f>Raw_Data!E1449</f>
        <v>BYNE, EDMUND</v>
      </c>
      <c r="F1449" t="str">
        <f>Raw_Data!F1449</f>
        <v>1033186648</v>
      </c>
      <c r="G1449" t="str">
        <f>Raw_Data!H1449</f>
        <v>0</v>
      </c>
      <c r="H1449">
        <f>IFERROR(VLOOKUP(G1449,Store_Map!$A$2:$I$100,3,FALSE),"")</f>
        <v>0</v>
      </c>
      <c r="I1449">
        <f>IFERROR(VLOOKUP(G1449,Store_Map!$A$2:$I$100,4,FALSE),"")</f>
        <v>0</v>
      </c>
      <c r="J1449">
        <f>IFERROR(VLOOKUP(G1449,Store_Map!$A$2:$I$100,5,FALSE),"")</f>
        <v>0</v>
      </c>
      <c r="K1449">
        <f>IFERROR(VLOOKUP(G1449,Store_Map!$A$2:$I$100,6,FALSE),"")</f>
        <v>0</v>
      </c>
      <c r="L1449">
        <f>IFERROR(VLOOKUP(G1449,Store_Map!$A$2:$I$100,7,FALSE),"")</f>
        <v>0</v>
      </c>
      <c r="M1449">
        <f>IFERROR(VLOOKUP(G1449,Store_Map!$A$2:$I$100,8,FALSE),"")</f>
        <v>0</v>
      </c>
      <c r="N1449">
        <f t="shared" si="198"/>
        <v>0</v>
      </c>
      <c r="O1449" t="str">
        <f t="shared" si="199"/>
        <v>PASS</v>
      </c>
      <c r="P1449" t="str">
        <f t="shared" si="200"/>
        <v>REVIEW</v>
      </c>
      <c r="Q1449" t="str">
        <f t="shared" si="201"/>
        <v>PASS</v>
      </c>
      <c r="R1449" t="str">
        <f t="shared" si="202"/>
        <v>PASS</v>
      </c>
      <c r="S1449" t="str">
        <f t="shared" si="203"/>
        <v>REVIEW</v>
      </c>
      <c r="T1449">
        <f t="shared" si="204"/>
        <v>90</v>
      </c>
      <c r="U1449" t="str">
        <f t="shared" si="205"/>
        <v>Low</v>
      </c>
      <c r="V1449" t="str">
        <f t="shared" si="206"/>
        <v>Invalid NDC</v>
      </c>
    </row>
    <row r="1450" spans="1:22" x14ac:dyDescent="0.3">
      <c r="A1450" t="str">
        <f>Raw_Data!A1450</f>
        <v>6247471</v>
      </c>
      <c r="B1450">
        <f>Raw_Data!B1450</f>
        <v>45671</v>
      </c>
      <c r="C1450" t="str">
        <f>Raw_Data!C1450</f>
        <v>MELOXICAM 15 MG TABLET</v>
      </c>
      <c r="D1450" t="str">
        <f>Raw_Data!D1450</f>
        <v>68382005105</v>
      </c>
      <c r="E1450" t="str">
        <f>Raw_Data!E1450</f>
        <v>BYNE, EDMUND</v>
      </c>
      <c r="F1450" t="str">
        <f>Raw_Data!F1450</f>
        <v>1033186648</v>
      </c>
      <c r="G1450" t="str">
        <f>Raw_Data!H1450</f>
        <v>0</v>
      </c>
      <c r="H1450">
        <f>IFERROR(VLOOKUP(G1450,Store_Map!$A$2:$I$100,3,FALSE),"")</f>
        <v>0</v>
      </c>
      <c r="I1450">
        <f>IFERROR(VLOOKUP(G1450,Store_Map!$A$2:$I$100,4,FALSE),"")</f>
        <v>0</v>
      </c>
      <c r="J1450">
        <f>IFERROR(VLOOKUP(G1450,Store_Map!$A$2:$I$100,5,FALSE),"")</f>
        <v>0</v>
      </c>
      <c r="K1450">
        <f>IFERROR(VLOOKUP(G1450,Store_Map!$A$2:$I$100,6,FALSE),"")</f>
        <v>0</v>
      </c>
      <c r="L1450">
        <f>IFERROR(VLOOKUP(G1450,Store_Map!$A$2:$I$100,7,FALSE),"")</f>
        <v>0</v>
      </c>
      <c r="M1450">
        <f>IFERROR(VLOOKUP(G1450,Store_Map!$A$2:$I$100,8,FALSE),"")</f>
        <v>0</v>
      </c>
      <c r="N1450">
        <f t="shared" si="198"/>
        <v>0</v>
      </c>
      <c r="O1450" t="str">
        <f t="shared" si="199"/>
        <v>PASS</v>
      </c>
      <c r="P1450" t="str">
        <f t="shared" si="200"/>
        <v>PASS</v>
      </c>
      <c r="Q1450" t="str">
        <f t="shared" si="201"/>
        <v>PASS</v>
      </c>
      <c r="R1450" t="str">
        <f t="shared" si="202"/>
        <v>PASS</v>
      </c>
      <c r="S1450" t="str">
        <f t="shared" si="203"/>
        <v>PASS</v>
      </c>
      <c r="T1450">
        <f t="shared" si="204"/>
        <v>100</v>
      </c>
      <c r="U1450" t="str">
        <f t="shared" si="205"/>
        <v>Low</v>
      </c>
      <c r="V1450" t="str">
        <f t="shared" si="206"/>
        <v>Clean</v>
      </c>
    </row>
    <row r="1451" spans="1:22" x14ac:dyDescent="0.3">
      <c r="A1451" t="str">
        <f>Raw_Data!A1451</f>
        <v>6248198</v>
      </c>
      <c r="B1451">
        <f>Raw_Data!B1451</f>
        <v>45671</v>
      </c>
      <c r="C1451" t="str">
        <f>Raw_Data!C1451</f>
        <v>ACYCLOVIR 800 MG TABLET</v>
      </c>
      <c r="D1451" t="str">
        <f>Raw_Data!D1451</f>
        <v>60505530701</v>
      </c>
      <c r="E1451" t="str">
        <f>Raw_Data!E1451</f>
        <v>GRESHAM, J. MARK</v>
      </c>
      <c r="F1451" t="str">
        <f>Raw_Data!F1451</f>
        <v>1326026618</v>
      </c>
      <c r="G1451" t="str">
        <f>Raw_Data!H1451</f>
        <v>0</v>
      </c>
      <c r="H1451">
        <f>IFERROR(VLOOKUP(G1451,Store_Map!$A$2:$I$100,3,FALSE),"")</f>
        <v>0</v>
      </c>
      <c r="I1451">
        <f>IFERROR(VLOOKUP(G1451,Store_Map!$A$2:$I$100,4,FALSE),"")</f>
        <v>0</v>
      </c>
      <c r="J1451">
        <f>IFERROR(VLOOKUP(G1451,Store_Map!$A$2:$I$100,5,FALSE),"")</f>
        <v>0</v>
      </c>
      <c r="K1451">
        <f>IFERROR(VLOOKUP(G1451,Store_Map!$A$2:$I$100,6,FALSE),"")</f>
        <v>0</v>
      </c>
      <c r="L1451">
        <f>IFERROR(VLOOKUP(G1451,Store_Map!$A$2:$I$100,7,FALSE),"")</f>
        <v>0</v>
      </c>
      <c r="M1451">
        <f>IFERROR(VLOOKUP(G1451,Store_Map!$A$2:$I$100,8,FALSE),"")</f>
        <v>0</v>
      </c>
      <c r="N1451">
        <f t="shared" si="198"/>
        <v>0</v>
      </c>
      <c r="O1451" t="str">
        <f t="shared" si="199"/>
        <v>PASS</v>
      </c>
      <c r="P1451" t="str">
        <f t="shared" si="200"/>
        <v>PASS</v>
      </c>
      <c r="Q1451" t="str">
        <f t="shared" si="201"/>
        <v>PASS</v>
      </c>
      <c r="R1451" t="str">
        <f t="shared" si="202"/>
        <v>PASS</v>
      </c>
      <c r="S1451" t="str">
        <f t="shared" si="203"/>
        <v>PASS</v>
      </c>
      <c r="T1451">
        <f t="shared" si="204"/>
        <v>100</v>
      </c>
      <c r="U1451" t="str">
        <f t="shared" si="205"/>
        <v>Low</v>
      </c>
      <c r="V1451" t="str">
        <f t="shared" si="206"/>
        <v>Clean</v>
      </c>
    </row>
    <row r="1452" spans="1:22" x14ac:dyDescent="0.3">
      <c r="A1452" t="str">
        <f>Raw_Data!A1452</f>
        <v>4010821</v>
      </c>
      <c r="B1452">
        <f>Raw_Data!B1452</f>
        <v>45671</v>
      </c>
      <c r="C1452" t="str">
        <f>Raw_Data!C1452</f>
        <v>ZOLPIDEM TARTRATE 10 MG TAB</v>
      </c>
      <c r="D1452" t="str">
        <f>Raw_Data!D1452</f>
        <v>13668000810</v>
      </c>
      <c r="E1452" t="str">
        <f>Raw_Data!E1452</f>
        <v>STEINER, DAVID</v>
      </c>
      <c r="F1452" t="str">
        <f>Raw_Data!F1452</f>
        <v>1972508802</v>
      </c>
      <c r="G1452" t="str">
        <f>Raw_Data!H1452</f>
        <v>0</v>
      </c>
      <c r="H1452">
        <f>IFERROR(VLOOKUP(G1452,Store_Map!$A$2:$I$100,3,FALSE),"")</f>
        <v>0</v>
      </c>
      <c r="I1452">
        <f>IFERROR(VLOOKUP(G1452,Store_Map!$A$2:$I$100,4,FALSE),"")</f>
        <v>0</v>
      </c>
      <c r="J1452">
        <f>IFERROR(VLOOKUP(G1452,Store_Map!$A$2:$I$100,5,FALSE),"")</f>
        <v>0</v>
      </c>
      <c r="K1452">
        <f>IFERROR(VLOOKUP(G1452,Store_Map!$A$2:$I$100,6,FALSE),"")</f>
        <v>0</v>
      </c>
      <c r="L1452">
        <f>IFERROR(VLOOKUP(G1452,Store_Map!$A$2:$I$100,7,FALSE),"")</f>
        <v>0</v>
      </c>
      <c r="M1452">
        <f>IFERROR(VLOOKUP(G1452,Store_Map!$A$2:$I$100,8,FALSE),"")</f>
        <v>0</v>
      </c>
      <c r="N1452">
        <f t="shared" si="198"/>
        <v>0</v>
      </c>
      <c r="O1452" t="str">
        <f t="shared" si="199"/>
        <v>PASS</v>
      </c>
      <c r="P1452" t="str">
        <f t="shared" si="200"/>
        <v>PASS</v>
      </c>
      <c r="Q1452" t="str">
        <f t="shared" si="201"/>
        <v>PASS</v>
      </c>
      <c r="R1452" t="str">
        <f t="shared" si="202"/>
        <v>PASS</v>
      </c>
      <c r="S1452" t="str">
        <f t="shared" si="203"/>
        <v>PASS</v>
      </c>
      <c r="T1452">
        <f t="shared" si="204"/>
        <v>100</v>
      </c>
      <c r="U1452" t="str">
        <f t="shared" si="205"/>
        <v>Low</v>
      </c>
      <c r="V1452" t="str">
        <f t="shared" si="206"/>
        <v>Clean</v>
      </c>
    </row>
    <row r="1453" spans="1:22" x14ac:dyDescent="0.3">
      <c r="A1453" t="str">
        <f>Raw_Data!A1453</f>
        <v>6246910</v>
      </c>
      <c r="B1453">
        <f>Raw_Data!B1453</f>
        <v>45671</v>
      </c>
      <c r="C1453" t="str">
        <f>Raw_Data!C1453</f>
        <v>PAROXETINE HCL 20 MG TABLET</v>
      </c>
      <c r="D1453" t="str">
        <f>Raw_Data!D1453</f>
        <v>68382009816</v>
      </c>
      <c r="E1453" t="str">
        <f>Raw_Data!E1453</f>
        <v>STEINER, DAVID</v>
      </c>
      <c r="F1453" t="str">
        <f>Raw_Data!F1453</f>
        <v>1972508802</v>
      </c>
      <c r="G1453" t="str">
        <f>Raw_Data!H1453</f>
        <v>0</v>
      </c>
      <c r="H1453">
        <f>IFERROR(VLOOKUP(G1453,Store_Map!$A$2:$I$100,3,FALSE),"")</f>
        <v>0</v>
      </c>
      <c r="I1453">
        <f>IFERROR(VLOOKUP(G1453,Store_Map!$A$2:$I$100,4,FALSE),"")</f>
        <v>0</v>
      </c>
      <c r="J1453">
        <f>IFERROR(VLOOKUP(G1453,Store_Map!$A$2:$I$100,5,FALSE),"")</f>
        <v>0</v>
      </c>
      <c r="K1453">
        <f>IFERROR(VLOOKUP(G1453,Store_Map!$A$2:$I$100,6,FALSE),"")</f>
        <v>0</v>
      </c>
      <c r="L1453">
        <f>IFERROR(VLOOKUP(G1453,Store_Map!$A$2:$I$100,7,FALSE),"")</f>
        <v>0</v>
      </c>
      <c r="M1453">
        <f>IFERROR(VLOOKUP(G1453,Store_Map!$A$2:$I$100,8,FALSE),"")</f>
        <v>0</v>
      </c>
      <c r="N1453">
        <f t="shared" si="198"/>
        <v>0</v>
      </c>
      <c r="O1453" t="str">
        <f t="shared" si="199"/>
        <v>PASS</v>
      </c>
      <c r="P1453" t="str">
        <f t="shared" si="200"/>
        <v>PASS</v>
      </c>
      <c r="Q1453" t="str">
        <f t="shared" si="201"/>
        <v>PASS</v>
      </c>
      <c r="R1453" t="str">
        <f t="shared" si="202"/>
        <v>PASS</v>
      </c>
      <c r="S1453" t="str">
        <f t="shared" si="203"/>
        <v>PASS</v>
      </c>
      <c r="T1453">
        <f t="shared" si="204"/>
        <v>100</v>
      </c>
      <c r="U1453" t="str">
        <f t="shared" si="205"/>
        <v>Low</v>
      </c>
      <c r="V1453" t="str">
        <f t="shared" si="206"/>
        <v>Clean</v>
      </c>
    </row>
    <row r="1454" spans="1:22" x14ac:dyDescent="0.3">
      <c r="A1454" t="str">
        <f>Raw_Data!A1454</f>
        <v>6250446</v>
      </c>
      <c r="B1454">
        <f>Raw_Data!B1454</f>
        <v>45671</v>
      </c>
      <c r="C1454" t="str">
        <f>Raw_Data!C1454</f>
        <v>TRETINOIN 0.025% CREAM</v>
      </c>
      <c r="D1454" t="str">
        <f>Raw_Data!D1454</f>
        <v>378808245</v>
      </c>
      <c r="E1454" t="str">
        <f>Raw_Data!E1454</f>
        <v>THAKORE, MORGAN</v>
      </c>
      <c r="F1454" t="str">
        <f>Raw_Data!F1454</f>
        <v>1770875130</v>
      </c>
      <c r="G1454" t="str">
        <f>Raw_Data!H1454</f>
        <v>0</v>
      </c>
      <c r="H1454">
        <f>IFERROR(VLOOKUP(G1454,Store_Map!$A$2:$I$100,3,FALSE),"")</f>
        <v>0</v>
      </c>
      <c r="I1454">
        <f>IFERROR(VLOOKUP(G1454,Store_Map!$A$2:$I$100,4,FALSE),"")</f>
        <v>0</v>
      </c>
      <c r="J1454">
        <f>IFERROR(VLOOKUP(G1454,Store_Map!$A$2:$I$100,5,FALSE),"")</f>
        <v>0</v>
      </c>
      <c r="K1454">
        <f>IFERROR(VLOOKUP(G1454,Store_Map!$A$2:$I$100,6,FALSE),"")</f>
        <v>0</v>
      </c>
      <c r="L1454">
        <f>IFERROR(VLOOKUP(G1454,Store_Map!$A$2:$I$100,7,FALSE),"")</f>
        <v>0</v>
      </c>
      <c r="M1454">
        <f>IFERROR(VLOOKUP(G1454,Store_Map!$A$2:$I$100,8,FALSE),"")</f>
        <v>0</v>
      </c>
      <c r="N1454">
        <f t="shared" si="198"/>
        <v>0</v>
      </c>
      <c r="O1454" t="str">
        <f t="shared" si="199"/>
        <v>PASS</v>
      </c>
      <c r="P1454" t="str">
        <f t="shared" si="200"/>
        <v>REVIEW</v>
      </c>
      <c r="Q1454" t="str">
        <f t="shared" si="201"/>
        <v>PASS</v>
      </c>
      <c r="R1454" t="str">
        <f t="shared" si="202"/>
        <v>PASS</v>
      </c>
      <c r="S1454" t="str">
        <f t="shared" si="203"/>
        <v>REVIEW</v>
      </c>
      <c r="T1454">
        <f t="shared" si="204"/>
        <v>90</v>
      </c>
      <c r="U1454" t="str">
        <f t="shared" si="205"/>
        <v>Low</v>
      </c>
      <c r="V1454" t="str">
        <f t="shared" si="206"/>
        <v>Invalid NDC</v>
      </c>
    </row>
    <row r="1455" spans="1:22" x14ac:dyDescent="0.3">
      <c r="A1455" t="str">
        <f>Raw_Data!A1455</f>
        <v>6250435</v>
      </c>
      <c r="B1455">
        <f>Raw_Data!B1455</f>
        <v>45671</v>
      </c>
      <c r="C1455" t="str">
        <f>Raw_Data!C1455</f>
        <v>CLINDAMYCIN PHOSP 1% LOTION</v>
      </c>
      <c r="D1455" t="str">
        <f>Raw_Data!D1455</f>
        <v>168020360</v>
      </c>
      <c r="E1455" t="str">
        <f>Raw_Data!E1455</f>
        <v>THAKORE, MORGAN</v>
      </c>
      <c r="F1455" t="str">
        <f>Raw_Data!F1455</f>
        <v>1770875130</v>
      </c>
      <c r="G1455" t="str">
        <f>Raw_Data!H1455</f>
        <v>0</v>
      </c>
      <c r="H1455">
        <f>IFERROR(VLOOKUP(G1455,Store_Map!$A$2:$I$100,3,FALSE),"")</f>
        <v>0</v>
      </c>
      <c r="I1455">
        <f>IFERROR(VLOOKUP(G1455,Store_Map!$A$2:$I$100,4,FALSE),"")</f>
        <v>0</v>
      </c>
      <c r="J1455">
        <f>IFERROR(VLOOKUP(G1455,Store_Map!$A$2:$I$100,5,FALSE),"")</f>
        <v>0</v>
      </c>
      <c r="K1455">
        <f>IFERROR(VLOOKUP(G1455,Store_Map!$A$2:$I$100,6,FALSE),"")</f>
        <v>0</v>
      </c>
      <c r="L1455">
        <f>IFERROR(VLOOKUP(G1455,Store_Map!$A$2:$I$100,7,FALSE),"")</f>
        <v>0</v>
      </c>
      <c r="M1455">
        <f>IFERROR(VLOOKUP(G1455,Store_Map!$A$2:$I$100,8,FALSE),"")</f>
        <v>0</v>
      </c>
      <c r="N1455">
        <f t="shared" si="198"/>
        <v>0</v>
      </c>
      <c r="O1455" t="str">
        <f t="shared" si="199"/>
        <v>PASS</v>
      </c>
      <c r="P1455" t="str">
        <f t="shared" si="200"/>
        <v>REVIEW</v>
      </c>
      <c r="Q1455" t="str">
        <f t="shared" si="201"/>
        <v>PASS</v>
      </c>
      <c r="R1455" t="str">
        <f t="shared" si="202"/>
        <v>PASS</v>
      </c>
      <c r="S1455" t="str">
        <f t="shared" si="203"/>
        <v>REVIEW</v>
      </c>
      <c r="T1455">
        <f t="shared" si="204"/>
        <v>90</v>
      </c>
      <c r="U1455" t="str">
        <f t="shared" si="205"/>
        <v>Low</v>
      </c>
      <c r="V1455" t="str">
        <f t="shared" si="206"/>
        <v>Invalid NDC</v>
      </c>
    </row>
    <row r="1456" spans="1:22" x14ac:dyDescent="0.3">
      <c r="A1456" t="str">
        <f>Raw_Data!A1456</f>
        <v>6251888</v>
      </c>
      <c r="B1456">
        <f>Raw_Data!B1456</f>
        <v>45671</v>
      </c>
      <c r="C1456" t="str">
        <f>Raw_Data!C1456</f>
        <v>NITROFURANTOIN MONO-MCR 100</v>
      </c>
      <c r="D1456" t="str">
        <f>Raw_Data!D1456</f>
        <v>47781030301</v>
      </c>
      <c r="E1456" t="str">
        <f>Raw_Data!E1456</f>
        <v>BYNE, EDMUND</v>
      </c>
      <c r="F1456" t="str">
        <f>Raw_Data!F1456</f>
        <v>1033186648</v>
      </c>
      <c r="G1456" t="str">
        <f>Raw_Data!H1456</f>
        <v>0</v>
      </c>
      <c r="H1456">
        <f>IFERROR(VLOOKUP(G1456,Store_Map!$A$2:$I$100,3,FALSE),"")</f>
        <v>0</v>
      </c>
      <c r="I1456">
        <f>IFERROR(VLOOKUP(G1456,Store_Map!$A$2:$I$100,4,FALSE),"")</f>
        <v>0</v>
      </c>
      <c r="J1456">
        <f>IFERROR(VLOOKUP(G1456,Store_Map!$A$2:$I$100,5,FALSE),"")</f>
        <v>0</v>
      </c>
      <c r="K1456">
        <f>IFERROR(VLOOKUP(G1456,Store_Map!$A$2:$I$100,6,FALSE),"")</f>
        <v>0</v>
      </c>
      <c r="L1456">
        <f>IFERROR(VLOOKUP(G1456,Store_Map!$A$2:$I$100,7,FALSE),"")</f>
        <v>0</v>
      </c>
      <c r="M1456">
        <f>IFERROR(VLOOKUP(G1456,Store_Map!$A$2:$I$100,8,FALSE),"")</f>
        <v>0</v>
      </c>
      <c r="N1456">
        <f t="shared" si="198"/>
        <v>0</v>
      </c>
      <c r="O1456" t="str">
        <f t="shared" si="199"/>
        <v>PASS</v>
      </c>
      <c r="P1456" t="str">
        <f t="shared" si="200"/>
        <v>PASS</v>
      </c>
      <c r="Q1456" t="str">
        <f t="shared" si="201"/>
        <v>PASS</v>
      </c>
      <c r="R1456" t="str">
        <f t="shared" si="202"/>
        <v>PASS</v>
      </c>
      <c r="S1456" t="str">
        <f t="shared" si="203"/>
        <v>PASS</v>
      </c>
      <c r="T1456">
        <f t="shared" si="204"/>
        <v>100</v>
      </c>
      <c r="U1456" t="str">
        <f t="shared" si="205"/>
        <v>Low</v>
      </c>
      <c r="V1456" t="str">
        <f t="shared" si="206"/>
        <v>Clean</v>
      </c>
    </row>
    <row r="1457" spans="1:22" x14ac:dyDescent="0.3">
      <c r="A1457" t="str">
        <f>Raw_Data!A1457</f>
        <v>6251891</v>
      </c>
      <c r="B1457">
        <f>Raw_Data!B1457</f>
        <v>45671</v>
      </c>
      <c r="C1457" t="str">
        <f>Raw_Data!C1457</f>
        <v>IBUPROFEN 800 MG TABLET</v>
      </c>
      <c r="D1457" t="str">
        <f>Raw_Data!D1457</f>
        <v>59651036205</v>
      </c>
      <c r="E1457" t="str">
        <f>Raw_Data!E1457</f>
        <v>BYNE, EDMUND</v>
      </c>
      <c r="F1457" t="str">
        <f>Raw_Data!F1457</f>
        <v>1033186648</v>
      </c>
      <c r="G1457" t="str">
        <f>Raw_Data!H1457</f>
        <v>0</v>
      </c>
      <c r="H1457">
        <f>IFERROR(VLOOKUP(G1457,Store_Map!$A$2:$I$100,3,FALSE),"")</f>
        <v>0</v>
      </c>
      <c r="I1457">
        <f>IFERROR(VLOOKUP(G1457,Store_Map!$A$2:$I$100,4,FALSE),"")</f>
        <v>0</v>
      </c>
      <c r="J1457">
        <f>IFERROR(VLOOKUP(G1457,Store_Map!$A$2:$I$100,5,FALSE),"")</f>
        <v>0</v>
      </c>
      <c r="K1457">
        <f>IFERROR(VLOOKUP(G1457,Store_Map!$A$2:$I$100,6,FALSE),"")</f>
        <v>0</v>
      </c>
      <c r="L1457">
        <f>IFERROR(VLOOKUP(G1457,Store_Map!$A$2:$I$100,7,FALSE),"")</f>
        <v>0</v>
      </c>
      <c r="M1457">
        <f>IFERROR(VLOOKUP(G1457,Store_Map!$A$2:$I$100,8,FALSE),"")</f>
        <v>0</v>
      </c>
      <c r="N1457">
        <f t="shared" si="198"/>
        <v>0</v>
      </c>
      <c r="O1457" t="str">
        <f t="shared" si="199"/>
        <v>PASS</v>
      </c>
      <c r="P1457" t="str">
        <f t="shared" si="200"/>
        <v>PASS</v>
      </c>
      <c r="Q1457" t="str">
        <f t="shared" si="201"/>
        <v>PASS</v>
      </c>
      <c r="R1457" t="str">
        <f t="shared" si="202"/>
        <v>PASS</v>
      </c>
      <c r="S1457" t="str">
        <f t="shared" si="203"/>
        <v>PASS</v>
      </c>
      <c r="T1457">
        <f t="shared" si="204"/>
        <v>100</v>
      </c>
      <c r="U1457" t="str">
        <f t="shared" si="205"/>
        <v>Low</v>
      </c>
      <c r="V1457" t="str">
        <f t="shared" si="206"/>
        <v>Clean</v>
      </c>
    </row>
    <row r="1458" spans="1:22" x14ac:dyDescent="0.3">
      <c r="A1458" t="str">
        <f>Raw_Data!A1458</f>
        <v>6249890</v>
      </c>
      <c r="B1458">
        <f>Raw_Data!B1458</f>
        <v>45671</v>
      </c>
      <c r="C1458" t="str">
        <f>Raw_Data!C1458</f>
        <v>CLOTRIMAZOLE 1% CREAM</v>
      </c>
      <c r="D1458" t="str">
        <f>Raw_Data!D1458</f>
        <v>68462018117</v>
      </c>
      <c r="E1458" t="str">
        <f>Raw_Data!E1458</f>
        <v>YASIN, NURA</v>
      </c>
      <c r="F1458" t="str">
        <f>Raw_Data!F1458</f>
        <v>1265518567</v>
      </c>
      <c r="G1458" t="str">
        <f>Raw_Data!H1458</f>
        <v>0</v>
      </c>
      <c r="H1458">
        <f>IFERROR(VLOOKUP(G1458,Store_Map!$A$2:$I$100,3,FALSE),"")</f>
        <v>0</v>
      </c>
      <c r="I1458">
        <f>IFERROR(VLOOKUP(G1458,Store_Map!$A$2:$I$100,4,FALSE),"")</f>
        <v>0</v>
      </c>
      <c r="J1458">
        <f>IFERROR(VLOOKUP(G1458,Store_Map!$A$2:$I$100,5,FALSE),"")</f>
        <v>0</v>
      </c>
      <c r="K1458">
        <f>IFERROR(VLOOKUP(G1458,Store_Map!$A$2:$I$100,6,FALSE),"")</f>
        <v>0</v>
      </c>
      <c r="L1458">
        <f>IFERROR(VLOOKUP(G1458,Store_Map!$A$2:$I$100,7,FALSE),"")</f>
        <v>0</v>
      </c>
      <c r="M1458">
        <f>IFERROR(VLOOKUP(G1458,Store_Map!$A$2:$I$100,8,FALSE),"")</f>
        <v>0</v>
      </c>
      <c r="N1458">
        <f t="shared" si="198"/>
        <v>0</v>
      </c>
      <c r="O1458" t="str">
        <f t="shared" si="199"/>
        <v>PASS</v>
      </c>
      <c r="P1458" t="str">
        <f t="shared" si="200"/>
        <v>PASS</v>
      </c>
      <c r="Q1458" t="str">
        <f t="shared" si="201"/>
        <v>PASS</v>
      </c>
      <c r="R1458" t="str">
        <f t="shared" si="202"/>
        <v>PASS</v>
      </c>
      <c r="S1458" t="str">
        <f t="shared" si="203"/>
        <v>PASS</v>
      </c>
      <c r="T1458">
        <f t="shared" si="204"/>
        <v>100</v>
      </c>
      <c r="U1458" t="str">
        <f t="shared" si="205"/>
        <v>Low</v>
      </c>
      <c r="V1458" t="str">
        <f t="shared" si="206"/>
        <v>Clean</v>
      </c>
    </row>
    <row r="1459" spans="1:22" x14ac:dyDescent="0.3">
      <c r="A1459" t="str">
        <f>Raw_Data!A1459</f>
        <v>6251894</v>
      </c>
      <c r="B1459">
        <f>Raw_Data!B1459</f>
        <v>45671</v>
      </c>
      <c r="C1459" t="str">
        <f>Raw_Data!C1459</f>
        <v>IBUPROFEN 800 MG TABLET</v>
      </c>
      <c r="D1459" t="str">
        <f>Raw_Data!D1459</f>
        <v>59651036205</v>
      </c>
      <c r="E1459" t="str">
        <f>Raw_Data!E1459</f>
        <v>GIBBS, JON</v>
      </c>
      <c r="F1459" t="str">
        <f>Raw_Data!F1459</f>
        <v>1700896156</v>
      </c>
      <c r="G1459" t="str">
        <f>Raw_Data!H1459</f>
        <v>0</v>
      </c>
      <c r="H1459">
        <f>IFERROR(VLOOKUP(G1459,Store_Map!$A$2:$I$100,3,FALSE),"")</f>
        <v>0</v>
      </c>
      <c r="I1459">
        <f>IFERROR(VLOOKUP(G1459,Store_Map!$A$2:$I$100,4,FALSE),"")</f>
        <v>0</v>
      </c>
      <c r="J1459">
        <f>IFERROR(VLOOKUP(G1459,Store_Map!$A$2:$I$100,5,FALSE),"")</f>
        <v>0</v>
      </c>
      <c r="K1459">
        <f>IFERROR(VLOOKUP(G1459,Store_Map!$A$2:$I$100,6,FALSE),"")</f>
        <v>0</v>
      </c>
      <c r="L1459">
        <f>IFERROR(VLOOKUP(G1459,Store_Map!$A$2:$I$100,7,FALSE),"")</f>
        <v>0</v>
      </c>
      <c r="M1459">
        <f>IFERROR(VLOOKUP(G1459,Store_Map!$A$2:$I$100,8,FALSE),"")</f>
        <v>0</v>
      </c>
      <c r="N1459">
        <f t="shared" si="198"/>
        <v>0</v>
      </c>
      <c r="O1459" t="str">
        <f t="shared" si="199"/>
        <v>PASS</v>
      </c>
      <c r="P1459" t="str">
        <f t="shared" si="200"/>
        <v>PASS</v>
      </c>
      <c r="Q1459" t="str">
        <f t="shared" si="201"/>
        <v>PASS</v>
      </c>
      <c r="R1459" t="str">
        <f t="shared" si="202"/>
        <v>PASS</v>
      </c>
      <c r="S1459" t="str">
        <f t="shared" si="203"/>
        <v>PASS</v>
      </c>
      <c r="T1459">
        <f t="shared" si="204"/>
        <v>100</v>
      </c>
      <c r="U1459" t="str">
        <f t="shared" si="205"/>
        <v>Low</v>
      </c>
      <c r="V1459" t="str">
        <f t="shared" si="206"/>
        <v>Clean</v>
      </c>
    </row>
    <row r="1460" spans="1:22" x14ac:dyDescent="0.3">
      <c r="A1460" t="str">
        <f>Raw_Data!A1460</f>
        <v>6231371</v>
      </c>
      <c r="B1460">
        <f>Raw_Data!B1460</f>
        <v>45671</v>
      </c>
      <c r="C1460" t="str">
        <f>Raw_Data!C1460</f>
        <v>ONDANSETRON HCL 4 MG TABLET</v>
      </c>
      <c r="D1460" t="str">
        <f>Raw_Data!D1460</f>
        <v>65862018730</v>
      </c>
      <c r="E1460" t="str">
        <f>Raw_Data!E1460</f>
        <v>BYNE, EDMUND</v>
      </c>
      <c r="F1460" t="str">
        <f>Raw_Data!F1460</f>
        <v>1033186648</v>
      </c>
      <c r="G1460" t="str">
        <f>Raw_Data!H1460</f>
        <v>0</v>
      </c>
      <c r="H1460">
        <f>IFERROR(VLOOKUP(G1460,Store_Map!$A$2:$I$100,3,FALSE),"")</f>
        <v>0</v>
      </c>
      <c r="I1460">
        <f>IFERROR(VLOOKUP(G1460,Store_Map!$A$2:$I$100,4,FALSE),"")</f>
        <v>0</v>
      </c>
      <c r="J1460">
        <f>IFERROR(VLOOKUP(G1460,Store_Map!$A$2:$I$100,5,FALSE),"")</f>
        <v>0</v>
      </c>
      <c r="K1460">
        <f>IFERROR(VLOOKUP(G1460,Store_Map!$A$2:$I$100,6,FALSE),"")</f>
        <v>0</v>
      </c>
      <c r="L1460">
        <f>IFERROR(VLOOKUP(G1460,Store_Map!$A$2:$I$100,7,FALSE),"")</f>
        <v>0</v>
      </c>
      <c r="M1460">
        <f>IFERROR(VLOOKUP(G1460,Store_Map!$A$2:$I$100,8,FALSE),"")</f>
        <v>0</v>
      </c>
      <c r="N1460">
        <f t="shared" si="198"/>
        <v>0</v>
      </c>
      <c r="O1460" t="str">
        <f t="shared" si="199"/>
        <v>PASS</v>
      </c>
      <c r="P1460" t="str">
        <f t="shared" si="200"/>
        <v>PASS</v>
      </c>
      <c r="Q1460" t="str">
        <f t="shared" si="201"/>
        <v>PASS</v>
      </c>
      <c r="R1460" t="str">
        <f t="shared" si="202"/>
        <v>PASS</v>
      </c>
      <c r="S1460" t="str">
        <f t="shared" si="203"/>
        <v>PASS</v>
      </c>
      <c r="T1460">
        <f t="shared" si="204"/>
        <v>100</v>
      </c>
      <c r="U1460" t="str">
        <f t="shared" si="205"/>
        <v>Low</v>
      </c>
      <c r="V1460" t="str">
        <f t="shared" si="206"/>
        <v>Clean</v>
      </c>
    </row>
    <row r="1461" spans="1:22" x14ac:dyDescent="0.3">
      <c r="A1461" t="str">
        <f>Raw_Data!A1461</f>
        <v>6246471</v>
      </c>
      <c r="B1461">
        <f>Raw_Data!B1461</f>
        <v>45671</v>
      </c>
      <c r="C1461" t="str">
        <f>Raw_Data!C1461</f>
        <v>NOVOLOG 100 UNIT/ML FLEXPEN</v>
      </c>
      <c r="D1461" t="str">
        <f>Raw_Data!D1461</f>
        <v>169633910</v>
      </c>
      <c r="E1461" t="str">
        <f>Raw_Data!E1461</f>
        <v>MACHADO, MARIA</v>
      </c>
      <c r="F1461" t="str">
        <f>Raw_Data!F1461</f>
        <v>1619100302</v>
      </c>
      <c r="G1461" t="str">
        <f>Raw_Data!H1461</f>
        <v>0</v>
      </c>
      <c r="H1461">
        <f>IFERROR(VLOOKUP(G1461,Store_Map!$A$2:$I$100,3,FALSE),"")</f>
        <v>0</v>
      </c>
      <c r="I1461">
        <f>IFERROR(VLOOKUP(G1461,Store_Map!$A$2:$I$100,4,FALSE),"")</f>
        <v>0</v>
      </c>
      <c r="J1461">
        <f>IFERROR(VLOOKUP(G1461,Store_Map!$A$2:$I$100,5,FALSE),"")</f>
        <v>0</v>
      </c>
      <c r="K1461">
        <f>IFERROR(VLOOKUP(G1461,Store_Map!$A$2:$I$100,6,FALSE),"")</f>
        <v>0</v>
      </c>
      <c r="L1461">
        <f>IFERROR(VLOOKUP(G1461,Store_Map!$A$2:$I$100,7,FALSE),"")</f>
        <v>0</v>
      </c>
      <c r="M1461">
        <f>IFERROR(VLOOKUP(G1461,Store_Map!$A$2:$I$100,8,FALSE),"")</f>
        <v>0</v>
      </c>
      <c r="N1461">
        <f t="shared" si="198"/>
        <v>0</v>
      </c>
      <c r="O1461" t="str">
        <f t="shared" si="199"/>
        <v>PASS</v>
      </c>
      <c r="P1461" t="str">
        <f t="shared" si="200"/>
        <v>REVIEW</v>
      </c>
      <c r="Q1461" t="str">
        <f t="shared" si="201"/>
        <v>PASS</v>
      </c>
      <c r="R1461" t="str">
        <f t="shared" si="202"/>
        <v>PASS</v>
      </c>
      <c r="S1461" t="str">
        <f t="shared" si="203"/>
        <v>REVIEW</v>
      </c>
      <c r="T1461">
        <f t="shared" si="204"/>
        <v>90</v>
      </c>
      <c r="U1461" t="str">
        <f t="shared" si="205"/>
        <v>Low</v>
      </c>
      <c r="V1461" t="str">
        <f t="shared" si="206"/>
        <v>Invalid NDC</v>
      </c>
    </row>
    <row r="1462" spans="1:22" x14ac:dyDescent="0.3">
      <c r="A1462" t="str">
        <f>Raw_Data!A1462</f>
        <v>6251896</v>
      </c>
      <c r="B1462">
        <f>Raw_Data!B1462</f>
        <v>45671</v>
      </c>
      <c r="C1462" t="str">
        <f>Raw_Data!C1462</f>
        <v>HYDROCORTISONE 2.5% OINTMEN</v>
      </c>
      <c r="D1462" t="str">
        <f>Raw_Data!D1462</f>
        <v>168014630</v>
      </c>
      <c r="E1462" t="str">
        <f>Raw_Data!E1462</f>
        <v>HARSHMAN, SONALI</v>
      </c>
      <c r="F1462" t="str">
        <f>Raw_Data!F1462</f>
        <v>1104084516</v>
      </c>
      <c r="G1462" t="str">
        <f>Raw_Data!H1462</f>
        <v>0</v>
      </c>
      <c r="H1462">
        <f>IFERROR(VLOOKUP(G1462,Store_Map!$A$2:$I$100,3,FALSE),"")</f>
        <v>0</v>
      </c>
      <c r="I1462">
        <f>IFERROR(VLOOKUP(G1462,Store_Map!$A$2:$I$100,4,FALSE),"")</f>
        <v>0</v>
      </c>
      <c r="J1462">
        <f>IFERROR(VLOOKUP(G1462,Store_Map!$A$2:$I$100,5,FALSE),"")</f>
        <v>0</v>
      </c>
      <c r="K1462">
        <f>IFERROR(VLOOKUP(G1462,Store_Map!$A$2:$I$100,6,FALSE),"")</f>
        <v>0</v>
      </c>
      <c r="L1462">
        <f>IFERROR(VLOOKUP(G1462,Store_Map!$A$2:$I$100,7,FALSE),"")</f>
        <v>0</v>
      </c>
      <c r="M1462">
        <f>IFERROR(VLOOKUP(G1462,Store_Map!$A$2:$I$100,8,FALSE),"")</f>
        <v>0</v>
      </c>
      <c r="N1462">
        <f t="shared" si="198"/>
        <v>0</v>
      </c>
      <c r="O1462" t="str">
        <f t="shared" si="199"/>
        <v>PASS</v>
      </c>
      <c r="P1462" t="str">
        <f t="shared" si="200"/>
        <v>REVIEW</v>
      </c>
      <c r="Q1462" t="str">
        <f t="shared" si="201"/>
        <v>PASS</v>
      </c>
      <c r="R1462" t="str">
        <f t="shared" si="202"/>
        <v>PASS</v>
      </c>
      <c r="S1462" t="str">
        <f t="shared" si="203"/>
        <v>REVIEW</v>
      </c>
      <c r="T1462">
        <f t="shared" si="204"/>
        <v>90</v>
      </c>
      <c r="U1462" t="str">
        <f t="shared" si="205"/>
        <v>Low</v>
      </c>
      <c r="V1462" t="str">
        <f t="shared" si="206"/>
        <v>Invalid NDC</v>
      </c>
    </row>
    <row r="1463" spans="1:22" x14ac:dyDescent="0.3">
      <c r="A1463" t="str">
        <f>Raw_Data!A1463</f>
        <v>6251898</v>
      </c>
      <c r="B1463">
        <f>Raw_Data!B1463</f>
        <v>45671</v>
      </c>
      <c r="C1463" t="str">
        <f>Raw_Data!C1463</f>
        <v>GABAPENTIN 100 MG CAPSULE</v>
      </c>
      <c r="D1463" t="str">
        <f>Raw_Data!D1463</f>
        <v>67877022210</v>
      </c>
      <c r="E1463" t="str">
        <f>Raw_Data!E1463</f>
        <v>MACHADO, MARIA</v>
      </c>
      <c r="F1463" t="str">
        <f>Raw_Data!F1463</f>
        <v>1619100302</v>
      </c>
      <c r="G1463" t="str">
        <f>Raw_Data!H1463</f>
        <v>0</v>
      </c>
      <c r="H1463">
        <f>IFERROR(VLOOKUP(G1463,Store_Map!$A$2:$I$100,3,FALSE),"")</f>
        <v>0</v>
      </c>
      <c r="I1463">
        <f>IFERROR(VLOOKUP(G1463,Store_Map!$A$2:$I$100,4,FALSE),"")</f>
        <v>0</v>
      </c>
      <c r="J1463">
        <f>IFERROR(VLOOKUP(G1463,Store_Map!$A$2:$I$100,5,FALSE),"")</f>
        <v>0</v>
      </c>
      <c r="K1463">
        <f>IFERROR(VLOOKUP(G1463,Store_Map!$A$2:$I$100,6,FALSE),"")</f>
        <v>0</v>
      </c>
      <c r="L1463">
        <f>IFERROR(VLOOKUP(G1463,Store_Map!$A$2:$I$100,7,FALSE),"")</f>
        <v>0</v>
      </c>
      <c r="M1463">
        <f>IFERROR(VLOOKUP(G1463,Store_Map!$A$2:$I$100,8,FALSE),"")</f>
        <v>0</v>
      </c>
      <c r="N1463">
        <f t="shared" si="198"/>
        <v>0</v>
      </c>
      <c r="O1463" t="str">
        <f t="shared" si="199"/>
        <v>PASS</v>
      </c>
      <c r="P1463" t="str">
        <f t="shared" si="200"/>
        <v>PASS</v>
      </c>
      <c r="Q1463" t="str">
        <f t="shared" si="201"/>
        <v>PASS</v>
      </c>
      <c r="R1463" t="str">
        <f t="shared" si="202"/>
        <v>PASS</v>
      </c>
      <c r="S1463" t="str">
        <f t="shared" si="203"/>
        <v>PASS</v>
      </c>
      <c r="T1463">
        <f t="shared" si="204"/>
        <v>100</v>
      </c>
      <c r="U1463" t="str">
        <f t="shared" si="205"/>
        <v>Low</v>
      </c>
      <c r="V1463" t="str">
        <f t="shared" si="206"/>
        <v>Clean</v>
      </c>
    </row>
    <row r="1464" spans="1:22" x14ac:dyDescent="0.3">
      <c r="A1464" t="str">
        <f>Raw_Data!A1464</f>
        <v>6251903</v>
      </c>
      <c r="B1464">
        <f>Raw_Data!B1464</f>
        <v>45671</v>
      </c>
      <c r="C1464" t="str">
        <f>Raw_Data!C1464</f>
        <v>METRONIDAZOLE VAGINAL 0.75%</v>
      </c>
      <c r="D1464" t="str">
        <f>Raw_Data!D1464</f>
        <v>45802013970</v>
      </c>
      <c r="E1464" t="str">
        <f>Raw_Data!E1464</f>
        <v>GRESHAM, J. MARK</v>
      </c>
      <c r="F1464" t="str">
        <f>Raw_Data!F1464</f>
        <v>1326026618</v>
      </c>
      <c r="G1464" t="str">
        <f>Raw_Data!H1464</f>
        <v>0</v>
      </c>
      <c r="H1464">
        <f>IFERROR(VLOOKUP(G1464,Store_Map!$A$2:$I$100,3,FALSE),"")</f>
        <v>0</v>
      </c>
      <c r="I1464">
        <f>IFERROR(VLOOKUP(G1464,Store_Map!$A$2:$I$100,4,FALSE),"")</f>
        <v>0</v>
      </c>
      <c r="J1464">
        <f>IFERROR(VLOOKUP(G1464,Store_Map!$A$2:$I$100,5,FALSE),"")</f>
        <v>0</v>
      </c>
      <c r="K1464">
        <f>IFERROR(VLOOKUP(G1464,Store_Map!$A$2:$I$100,6,FALSE),"")</f>
        <v>0</v>
      </c>
      <c r="L1464">
        <f>IFERROR(VLOOKUP(G1464,Store_Map!$A$2:$I$100,7,FALSE),"")</f>
        <v>0</v>
      </c>
      <c r="M1464">
        <f>IFERROR(VLOOKUP(G1464,Store_Map!$A$2:$I$100,8,FALSE),"")</f>
        <v>0</v>
      </c>
      <c r="N1464">
        <f t="shared" si="198"/>
        <v>0</v>
      </c>
      <c r="O1464" t="str">
        <f t="shared" si="199"/>
        <v>PASS</v>
      </c>
      <c r="P1464" t="str">
        <f t="shared" si="200"/>
        <v>PASS</v>
      </c>
      <c r="Q1464" t="str">
        <f t="shared" si="201"/>
        <v>PASS</v>
      </c>
      <c r="R1464" t="str">
        <f t="shared" si="202"/>
        <v>PASS</v>
      </c>
      <c r="S1464" t="str">
        <f t="shared" si="203"/>
        <v>PASS</v>
      </c>
      <c r="T1464">
        <f t="shared" si="204"/>
        <v>100</v>
      </c>
      <c r="U1464" t="str">
        <f t="shared" si="205"/>
        <v>Low</v>
      </c>
      <c r="V1464" t="str">
        <f t="shared" si="206"/>
        <v>Clean</v>
      </c>
    </row>
    <row r="1465" spans="1:22" x14ac:dyDescent="0.3">
      <c r="A1465" t="str">
        <f>Raw_Data!A1465</f>
        <v>6245130</v>
      </c>
      <c r="B1465">
        <f>Raw_Data!B1465</f>
        <v>45671</v>
      </c>
      <c r="C1465" t="str">
        <f>Raw_Data!C1465</f>
        <v>GABAPENTIN 100 MG CAPSULE</v>
      </c>
      <c r="D1465" t="str">
        <f>Raw_Data!D1465</f>
        <v>67877022210</v>
      </c>
      <c r="E1465" t="str">
        <f>Raw_Data!E1465</f>
        <v>GIBBS, JON</v>
      </c>
      <c r="F1465" t="str">
        <f>Raw_Data!F1465</f>
        <v>1700896156</v>
      </c>
      <c r="G1465" t="str">
        <f>Raw_Data!H1465</f>
        <v>0</v>
      </c>
      <c r="H1465">
        <f>IFERROR(VLOOKUP(G1465,Store_Map!$A$2:$I$100,3,FALSE),"")</f>
        <v>0</v>
      </c>
      <c r="I1465">
        <f>IFERROR(VLOOKUP(G1465,Store_Map!$A$2:$I$100,4,FALSE),"")</f>
        <v>0</v>
      </c>
      <c r="J1465">
        <f>IFERROR(VLOOKUP(G1465,Store_Map!$A$2:$I$100,5,FALSE),"")</f>
        <v>0</v>
      </c>
      <c r="K1465">
        <f>IFERROR(VLOOKUP(G1465,Store_Map!$A$2:$I$100,6,FALSE),"")</f>
        <v>0</v>
      </c>
      <c r="L1465">
        <f>IFERROR(VLOOKUP(G1465,Store_Map!$A$2:$I$100,7,FALSE),"")</f>
        <v>0</v>
      </c>
      <c r="M1465">
        <f>IFERROR(VLOOKUP(G1465,Store_Map!$A$2:$I$100,8,FALSE),"")</f>
        <v>0</v>
      </c>
      <c r="N1465">
        <f t="shared" si="198"/>
        <v>0</v>
      </c>
      <c r="O1465" t="str">
        <f t="shared" si="199"/>
        <v>PASS</v>
      </c>
      <c r="P1465" t="str">
        <f t="shared" si="200"/>
        <v>PASS</v>
      </c>
      <c r="Q1465" t="str">
        <f t="shared" si="201"/>
        <v>PASS</v>
      </c>
      <c r="R1465" t="str">
        <f t="shared" si="202"/>
        <v>PASS</v>
      </c>
      <c r="S1465" t="str">
        <f t="shared" si="203"/>
        <v>PASS</v>
      </c>
      <c r="T1465">
        <f t="shared" si="204"/>
        <v>100</v>
      </c>
      <c r="U1465" t="str">
        <f t="shared" si="205"/>
        <v>Low</v>
      </c>
      <c r="V1465" t="str">
        <f t="shared" si="206"/>
        <v>Clean</v>
      </c>
    </row>
    <row r="1466" spans="1:22" x14ac:dyDescent="0.3">
      <c r="A1466" t="str">
        <f>Raw_Data!A1466</f>
        <v>6245129</v>
      </c>
      <c r="B1466">
        <f>Raw_Data!B1466</f>
        <v>45671</v>
      </c>
      <c r="C1466" t="str">
        <f>Raw_Data!C1466</f>
        <v>METOPROLOL SUCC ER 25 MG TA</v>
      </c>
      <c r="D1466" t="str">
        <f>Raw_Data!D1466</f>
        <v>55111046601</v>
      </c>
      <c r="E1466" t="str">
        <f>Raw_Data!E1466</f>
        <v>GIBBS, JON</v>
      </c>
      <c r="F1466" t="str">
        <f>Raw_Data!F1466</f>
        <v>1700896156</v>
      </c>
      <c r="G1466" t="str">
        <f>Raw_Data!H1466</f>
        <v>0</v>
      </c>
      <c r="H1466">
        <f>IFERROR(VLOOKUP(G1466,Store_Map!$A$2:$I$100,3,FALSE),"")</f>
        <v>0</v>
      </c>
      <c r="I1466">
        <f>IFERROR(VLOOKUP(G1466,Store_Map!$A$2:$I$100,4,FALSE),"")</f>
        <v>0</v>
      </c>
      <c r="J1466">
        <f>IFERROR(VLOOKUP(G1466,Store_Map!$A$2:$I$100,5,FALSE),"")</f>
        <v>0</v>
      </c>
      <c r="K1466">
        <f>IFERROR(VLOOKUP(G1466,Store_Map!$A$2:$I$100,6,FALSE),"")</f>
        <v>0</v>
      </c>
      <c r="L1466">
        <f>IFERROR(VLOOKUP(G1466,Store_Map!$A$2:$I$100,7,FALSE),"")</f>
        <v>0</v>
      </c>
      <c r="M1466">
        <f>IFERROR(VLOOKUP(G1466,Store_Map!$A$2:$I$100,8,FALSE),"")</f>
        <v>0</v>
      </c>
      <c r="N1466">
        <f t="shared" si="198"/>
        <v>0</v>
      </c>
      <c r="O1466" t="str">
        <f t="shared" si="199"/>
        <v>PASS</v>
      </c>
      <c r="P1466" t="str">
        <f t="shared" si="200"/>
        <v>PASS</v>
      </c>
      <c r="Q1466" t="str">
        <f t="shared" si="201"/>
        <v>PASS</v>
      </c>
      <c r="R1466" t="str">
        <f t="shared" si="202"/>
        <v>PASS</v>
      </c>
      <c r="S1466" t="str">
        <f t="shared" si="203"/>
        <v>PASS</v>
      </c>
      <c r="T1466">
        <f t="shared" si="204"/>
        <v>100</v>
      </c>
      <c r="U1466" t="str">
        <f t="shared" si="205"/>
        <v>Low</v>
      </c>
      <c r="V1466" t="str">
        <f t="shared" si="206"/>
        <v>Clean</v>
      </c>
    </row>
    <row r="1467" spans="1:22" x14ac:dyDescent="0.3">
      <c r="A1467" t="str">
        <f>Raw_Data!A1467</f>
        <v>6243308</v>
      </c>
      <c r="B1467">
        <f>Raw_Data!B1467</f>
        <v>45671</v>
      </c>
      <c r="C1467" t="str">
        <f>Raw_Data!C1467</f>
        <v>SERTRALINE HCL 100 MG TABLE</v>
      </c>
      <c r="D1467" t="str">
        <f>Raw_Data!D1467</f>
        <v>65862001305</v>
      </c>
      <c r="E1467" t="str">
        <f>Raw_Data!E1467</f>
        <v>ALLEN, AMANDA</v>
      </c>
      <c r="F1467" t="str">
        <f>Raw_Data!F1467</f>
        <v>1982231882</v>
      </c>
      <c r="G1467" t="str">
        <f>Raw_Data!H1467</f>
        <v>0</v>
      </c>
      <c r="H1467">
        <f>IFERROR(VLOOKUP(G1467,Store_Map!$A$2:$I$100,3,FALSE),"")</f>
        <v>0</v>
      </c>
      <c r="I1467">
        <f>IFERROR(VLOOKUP(G1467,Store_Map!$A$2:$I$100,4,FALSE),"")</f>
        <v>0</v>
      </c>
      <c r="J1467">
        <f>IFERROR(VLOOKUP(G1467,Store_Map!$A$2:$I$100,5,FALSE),"")</f>
        <v>0</v>
      </c>
      <c r="K1467">
        <f>IFERROR(VLOOKUP(G1467,Store_Map!$A$2:$I$100,6,FALSE),"")</f>
        <v>0</v>
      </c>
      <c r="L1467">
        <f>IFERROR(VLOOKUP(G1467,Store_Map!$A$2:$I$100,7,FALSE),"")</f>
        <v>0</v>
      </c>
      <c r="M1467">
        <f>IFERROR(VLOOKUP(G1467,Store_Map!$A$2:$I$100,8,FALSE),"")</f>
        <v>0</v>
      </c>
      <c r="N1467">
        <f t="shared" si="198"/>
        <v>0</v>
      </c>
      <c r="O1467" t="str">
        <f t="shared" si="199"/>
        <v>PASS</v>
      </c>
      <c r="P1467" t="str">
        <f t="shared" si="200"/>
        <v>PASS</v>
      </c>
      <c r="Q1467" t="str">
        <f t="shared" si="201"/>
        <v>PASS</v>
      </c>
      <c r="R1467" t="str">
        <f t="shared" si="202"/>
        <v>PASS</v>
      </c>
      <c r="S1467" t="str">
        <f t="shared" si="203"/>
        <v>PASS</v>
      </c>
      <c r="T1467">
        <f t="shared" si="204"/>
        <v>100</v>
      </c>
      <c r="U1467" t="str">
        <f t="shared" si="205"/>
        <v>Low</v>
      </c>
      <c r="V1467" t="str">
        <f t="shared" si="206"/>
        <v>Clean</v>
      </c>
    </row>
    <row r="1468" spans="1:22" x14ac:dyDescent="0.3">
      <c r="A1468" t="str">
        <f>Raw_Data!A1468</f>
        <v>6251905</v>
      </c>
      <c r="B1468">
        <f>Raw_Data!B1468</f>
        <v>45671</v>
      </c>
      <c r="C1468" t="str">
        <f>Raw_Data!C1468</f>
        <v>METOPROLOL TARTRATE 25 MG T</v>
      </c>
      <c r="D1468" t="str">
        <f>Raw_Data!D1468</f>
        <v>65862006299</v>
      </c>
      <c r="E1468" t="str">
        <f>Raw_Data!E1468</f>
        <v>BYNE, EDMUND</v>
      </c>
      <c r="F1468" t="str">
        <f>Raw_Data!F1468</f>
        <v>1033186648</v>
      </c>
      <c r="G1468" t="str">
        <f>Raw_Data!H1468</f>
        <v>0</v>
      </c>
      <c r="H1468">
        <f>IFERROR(VLOOKUP(G1468,Store_Map!$A$2:$I$100,3,FALSE),"")</f>
        <v>0</v>
      </c>
      <c r="I1468">
        <f>IFERROR(VLOOKUP(G1468,Store_Map!$A$2:$I$100,4,FALSE),"")</f>
        <v>0</v>
      </c>
      <c r="J1468">
        <f>IFERROR(VLOOKUP(G1468,Store_Map!$A$2:$I$100,5,FALSE),"")</f>
        <v>0</v>
      </c>
      <c r="K1468">
        <f>IFERROR(VLOOKUP(G1468,Store_Map!$A$2:$I$100,6,FALSE),"")</f>
        <v>0</v>
      </c>
      <c r="L1468">
        <f>IFERROR(VLOOKUP(G1468,Store_Map!$A$2:$I$100,7,FALSE),"")</f>
        <v>0</v>
      </c>
      <c r="M1468">
        <f>IFERROR(VLOOKUP(G1468,Store_Map!$A$2:$I$100,8,FALSE),"")</f>
        <v>0</v>
      </c>
      <c r="N1468">
        <f t="shared" si="198"/>
        <v>0</v>
      </c>
      <c r="O1468" t="str">
        <f t="shared" si="199"/>
        <v>PASS</v>
      </c>
      <c r="P1468" t="str">
        <f t="shared" si="200"/>
        <v>PASS</v>
      </c>
      <c r="Q1468" t="str">
        <f t="shared" si="201"/>
        <v>PASS</v>
      </c>
      <c r="R1468" t="str">
        <f t="shared" si="202"/>
        <v>PASS</v>
      </c>
      <c r="S1468" t="str">
        <f t="shared" si="203"/>
        <v>PASS</v>
      </c>
      <c r="T1468">
        <f t="shared" si="204"/>
        <v>100</v>
      </c>
      <c r="U1468" t="str">
        <f t="shared" si="205"/>
        <v>Low</v>
      </c>
      <c r="V1468" t="str">
        <f t="shared" si="206"/>
        <v>Clean</v>
      </c>
    </row>
    <row r="1469" spans="1:22" x14ac:dyDescent="0.3">
      <c r="A1469" t="str">
        <f>Raw_Data!A1469</f>
        <v>6247187</v>
      </c>
      <c r="B1469">
        <f>Raw_Data!B1469</f>
        <v>45671</v>
      </c>
      <c r="C1469" t="str">
        <f>Raw_Data!C1469</f>
        <v>ESCITALOPRAM 5 MG TABLET</v>
      </c>
      <c r="D1469" t="str">
        <f>Raw_Data!D1469</f>
        <v>13668013501</v>
      </c>
      <c r="E1469" t="str">
        <f>Raw_Data!E1469</f>
        <v>FORD, JAMES</v>
      </c>
      <c r="F1469" t="str">
        <f>Raw_Data!F1469</f>
        <v>1033117684</v>
      </c>
      <c r="G1469" t="str">
        <f>Raw_Data!H1469</f>
        <v>0</v>
      </c>
      <c r="H1469">
        <f>IFERROR(VLOOKUP(G1469,Store_Map!$A$2:$I$100,3,FALSE),"")</f>
        <v>0</v>
      </c>
      <c r="I1469">
        <f>IFERROR(VLOOKUP(G1469,Store_Map!$A$2:$I$100,4,FALSE),"")</f>
        <v>0</v>
      </c>
      <c r="J1469">
        <f>IFERROR(VLOOKUP(G1469,Store_Map!$A$2:$I$100,5,FALSE),"")</f>
        <v>0</v>
      </c>
      <c r="K1469">
        <f>IFERROR(VLOOKUP(G1469,Store_Map!$A$2:$I$100,6,FALSE),"")</f>
        <v>0</v>
      </c>
      <c r="L1469">
        <f>IFERROR(VLOOKUP(G1469,Store_Map!$A$2:$I$100,7,FALSE),"")</f>
        <v>0</v>
      </c>
      <c r="M1469">
        <f>IFERROR(VLOOKUP(G1469,Store_Map!$A$2:$I$100,8,FALSE),"")</f>
        <v>0</v>
      </c>
      <c r="N1469">
        <f t="shared" si="198"/>
        <v>0</v>
      </c>
      <c r="O1469" t="str">
        <f t="shared" si="199"/>
        <v>PASS</v>
      </c>
      <c r="P1469" t="str">
        <f t="shared" si="200"/>
        <v>PASS</v>
      </c>
      <c r="Q1469" t="str">
        <f t="shared" si="201"/>
        <v>PASS</v>
      </c>
      <c r="R1469" t="str">
        <f t="shared" si="202"/>
        <v>PASS</v>
      </c>
      <c r="S1469" t="str">
        <f t="shared" si="203"/>
        <v>PASS</v>
      </c>
      <c r="T1469">
        <f t="shared" si="204"/>
        <v>100</v>
      </c>
      <c r="U1469" t="str">
        <f t="shared" si="205"/>
        <v>Low</v>
      </c>
      <c r="V1469" t="str">
        <f t="shared" si="206"/>
        <v>Clean</v>
      </c>
    </row>
    <row r="1470" spans="1:22" x14ac:dyDescent="0.3">
      <c r="A1470" t="str">
        <f>Raw_Data!A1470</f>
        <v>6251906</v>
      </c>
      <c r="B1470">
        <f>Raw_Data!B1470</f>
        <v>45671</v>
      </c>
      <c r="C1470" t="str">
        <f>Raw_Data!C1470</f>
        <v>LISINOPRIL-HCTZ 20-25 MG TA</v>
      </c>
      <c r="D1470" t="str">
        <f>Raw_Data!D1470</f>
        <v>68180052002</v>
      </c>
      <c r="E1470" t="str">
        <f>Raw_Data!E1470</f>
        <v>BYNE, EDMUND</v>
      </c>
      <c r="F1470" t="str">
        <f>Raw_Data!F1470</f>
        <v>1033186648</v>
      </c>
      <c r="G1470" t="str">
        <f>Raw_Data!H1470</f>
        <v>0</v>
      </c>
      <c r="H1470">
        <f>IFERROR(VLOOKUP(G1470,Store_Map!$A$2:$I$100,3,FALSE),"")</f>
        <v>0</v>
      </c>
      <c r="I1470">
        <f>IFERROR(VLOOKUP(G1470,Store_Map!$A$2:$I$100,4,FALSE),"")</f>
        <v>0</v>
      </c>
      <c r="J1470">
        <f>IFERROR(VLOOKUP(G1470,Store_Map!$A$2:$I$100,5,FALSE),"")</f>
        <v>0</v>
      </c>
      <c r="K1470">
        <f>IFERROR(VLOOKUP(G1470,Store_Map!$A$2:$I$100,6,FALSE),"")</f>
        <v>0</v>
      </c>
      <c r="L1470">
        <f>IFERROR(VLOOKUP(G1470,Store_Map!$A$2:$I$100,7,FALSE),"")</f>
        <v>0</v>
      </c>
      <c r="M1470">
        <f>IFERROR(VLOOKUP(G1470,Store_Map!$A$2:$I$100,8,FALSE),"")</f>
        <v>0</v>
      </c>
      <c r="N1470">
        <f t="shared" si="198"/>
        <v>0</v>
      </c>
      <c r="O1470" t="str">
        <f t="shared" si="199"/>
        <v>PASS</v>
      </c>
      <c r="P1470" t="str">
        <f t="shared" si="200"/>
        <v>PASS</v>
      </c>
      <c r="Q1470" t="str">
        <f t="shared" si="201"/>
        <v>PASS</v>
      </c>
      <c r="R1470" t="str">
        <f t="shared" si="202"/>
        <v>PASS</v>
      </c>
      <c r="S1470" t="str">
        <f t="shared" si="203"/>
        <v>PASS</v>
      </c>
      <c r="T1470">
        <f t="shared" si="204"/>
        <v>100</v>
      </c>
      <c r="U1470" t="str">
        <f t="shared" si="205"/>
        <v>Low</v>
      </c>
      <c r="V1470" t="str">
        <f t="shared" si="206"/>
        <v>Clean</v>
      </c>
    </row>
    <row r="1471" spans="1:22" x14ac:dyDescent="0.3">
      <c r="A1471" t="str">
        <f>Raw_Data!A1471</f>
        <v>6251907</v>
      </c>
      <c r="B1471">
        <f>Raw_Data!B1471</f>
        <v>45671</v>
      </c>
      <c r="C1471" t="str">
        <f>Raw_Data!C1471</f>
        <v>ATORVASTATIN 20 MG TABLET</v>
      </c>
      <c r="D1471" t="str">
        <f>Raw_Data!D1471</f>
        <v>60505257908</v>
      </c>
      <c r="E1471" t="str">
        <f>Raw_Data!E1471</f>
        <v>BYNE, EDMUND</v>
      </c>
      <c r="F1471" t="str">
        <f>Raw_Data!F1471</f>
        <v>1033186648</v>
      </c>
      <c r="G1471" t="str">
        <f>Raw_Data!H1471</f>
        <v>0</v>
      </c>
      <c r="H1471">
        <f>IFERROR(VLOOKUP(G1471,Store_Map!$A$2:$I$100,3,FALSE),"")</f>
        <v>0</v>
      </c>
      <c r="I1471">
        <f>IFERROR(VLOOKUP(G1471,Store_Map!$A$2:$I$100,4,FALSE),"")</f>
        <v>0</v>
      </c>
      <c r="J1471">
        <f>IFERROR(VLOOKUP(G1471,Store_Map!$A$2:$I$100,5,FALSE),"")</f>
        <v>0</v>
      </c>
      <c r="K1471">
        <f>IFERROR(VLOOKUP(G1471,Store_Map!$A$2:$I$100,6,FALSE),"")</f>
        <v>0</v>
      </c>
      <c r="L1471">
        <f>IFERROR(VLOOKUP(G1471,Store_Map!$A$2:$I$100,7,FALSE),"")</f>
        <v>0</v>
      </c>
      <c r="M1471">
        <f>IFERROR(VLOOKUP(G1471,Store_Map!$A$2:$I$100,8,FALSE),"")</f>
        <v>0</v>
      </c>
      <c r="N1471">
        <f t="shared" si="198"/>
        <v>0</v>
      </c>
      <c r="O1471" t="str">
        <f t="shared" si="199"/>
        <v>PASS</v>
      </c>
      <c r="P1471" t="str">
        <f t="shared" si="200"/>
        <v>PASS</v>
      </c>
      <c r="Q1471" t="str">
        <f t="shared" si="201"/>
        <v>PASS</v>
      </c>
      <c r="R1471" t="str">
        <f t="shared" si="202"/>
        <v>PASS</v>
      </c>
      <c r="S1471" t="str">
        <f t="shared" si="203"/>
        <v>PASS</v>
      </c>
      <c r="T1471">
        <f t="shared" si="204"/>
        <v>100</v>
      </c>
      <c r="U1471" t="str">
        <f t="shared" si="205"/>
        <v>Low</v>
      </c>
      <c r="V1471" t="str">
        <f t="shared" si="206"/>
        <v>Clean</v>
      </c>
    </row>
    <row r="1472" spans="1:22" x14ac:dyDescent="0.3">
      <c r="A1472" t="str">
        <f>Raw_Data!A1472</f>
        <v>6251908</v>
      </c>
      <c r="B1472">
        <f>Raw_Data!B1472</f>
        <v>45671</v>
      </c>
      <c r="C1472" t="str">
        <f>Raw_Data!C1472</f>
        <v>ESCITALOPRAM 5 MG TABLET</v>
      </c>
      <c r="D1472" t="str">
        <f>Raw_Data!D1472</f>
        <v>13668013501</v>
      </c>
      <c r="E1472" t="str">
        <f>Raw_Data!E1472</f>
        <v>BYNE, EDMUND</v>
      </c>
      <c r="F1472" t="str">
        <f>Raw_Data!F1472</f>
        <v>1033186648</v>
      </c>
      <c r="G1472" t="str">
        <f>Raw_Data!H1472</f>
        <v>0</v>
      </c>
      <c r="H1472">
        <f>IFERROR(VLOOKUP(G1472,Store_Map!$A$2:$I$100,3,FALSE),"")</f>
        <v>0</v>
      </c>
      <c r="I1472">
        <f>IFERROR(VLOOKUP(G1472,Store_Map!$A$2:$I$100,4,FALSE),"")</f>
        <v>0</v>
      </c>
      <c r="J1472">
        <f>IFERROR(VLOOKUP(G1472,Store_Map!$A$2:$I$100,5,FALSE),"")</f>
        <v>0</v>
      </c>
      <c r="K1472">
        <f>IFERROR(VLOOKUP(G1472,Store_Map!$A$2:$I$100,6,FALSE),"")</f>
        <v>0</v>
      </c>
      <c r="L1472">
        <f>IFERROR(VLOOKUP(G1472,Store_Map!$A$2:$I$100,7,FALSE),"")</f>
        <v>0</v>
      </c>
      <c r="M1472">
        <f>IFERROR(VLOOKUP(G1472,Store_Map!$A$2:$I$100,8,FALSE),"")</f>
        <v>0</v>
      </c>
      <c r="N1472">
        <f t="shared" si="198"/>
        <v>0</v>
      </c>
      <c r="O1472" t="str">
        <f t="shared" si="199"/>
        <v>PASS</v>
      </c>
      <c r="P1472" t="str">
        <f t="shared" si="200"/>
        <v>PASS</v>
      </c>
      <c r="Q1472" t="str">
        <f t="shared" si="201"/>
        <v>PASS</v>
      </c>
      <c r="R1472" t="str">
        <f t="shared" si="202"/>
        <v>PASS</v>
      </c>
      <c r="S1472" t="str">
        <f t="shared" si="203"/>
        <v>PASS</v>
      </c>
      <c r="T1472">
        <f t="shared" si="204"/>
        <v>100</v>
      </c>
      <c r="U1472" t="str">
        <f t="shared" si="205"/>
        <v>Low</v>
      </c>
      <c r="V1472" t="str">
        <f t="shared" si="206"/>
        <v>Clean</v>
      </c>
    </row>
    <row r="1473" spans="1:22" x14ac:dyDescent="0.3">
      <c r="A1473" t="str">
        <f>Raw_Data!A1473</f>
        <v>4010856</v>
      </c>
      <c r="B1473">
        <f>Raw_Data!B1473</f>
        <v>45671</v>
      </c>
      <c r="C1473" t="str">
        <f>Raw_Data!C1473</f>
        <v>PHENTERMINE 37.5 MG TABLET</v>
      </c>
      <c r="D1473" t="str">
        <f>Raw_Data!D1473</f>
        <v>10702002501</v>
      </c>
      <c r="E1473" t="str">
        <f>Raw_Data!E1473</f>
        <v>GIBBS, JON</v>
      </c>
      <c r="F1473" t="str">
        <f>Raw_Data!F1473</f>
        <v>1700896156</v>
      </c>
      <c r="G1473" t="str">
        <f>Raw_Data!H1473</f>
        <v>0</v>
      </c>
      <c r="H1473">
        <f>IFERROR(VLOOKUP(G1473,Store_Map!$A$2:$I$100,3,FALSE),"")</f>
        <v>0</v>
      </c>
      <c r="I1473">
        <f>IFERROR(VLOOKUP(G1473,Store_Map!$A$2:$I$100,4,FALSE),"")</f>
        <v>0</v>
      </c>
      <c r="J1473">
        <f>IFERROR(VLOOKUP(G1473,Store_Map!$A$2:$I$100,5,FALSE),"")</f>
        <v>0</v>
      </c>
      <c r="K1473">
        <f>IFERROR(VLOOKUP(G1473,Store_Map!$A$2:$I$100,6,FALSE),"")</f>
        <v>0</v>
      </c>
      <c r="L1473">
        <f>IFERROR(VLOOKUP(G1473,Store_Map!$A$2:$I$100,7,FALSE),"")</f>
        <v>0</v>
      </c>
      <c r="M1473">
        <f>IFERROR(VLOOKUP(G1473,Store_Map!$A$2:$I$100,8,FALSE),"")</f>
        <v>0</v>
      </c>
      <c r="N1473">
        <f t="shared" si="198"/>
        <v>0</v>
      </c>
      <c r="O1473" t="str">
        <f t="shared" si="199"/>
        <v>PASS</v>
      </c>
      <c r="P1473" t="str">
        <f t="shared" si="200"/>
        <v>PASS</v>
      </c>
      <c r="Q1473" t="str">
        <f t="shared" si="201"/>
        <v>PASS</v>
      </c>
      <c r="R1473" t="str">
        <f t="shared" si="202"/>
        <v>PASS</v>
      </c>
      <c r="S1473" t="str">
        <f t="shared" si="203"/>
        <v>PASS</v>
      </c>
      <c r="T1473">
        <f t="shared" si="204"/>
        <v>100</v>
      </c>
      <c r="U1473" t="str">
        <f t="shared" si="205"/>
        <v>Low</v>
      </c>
      <c r="V1473" t="str">
        <f t="shared" si="206"/>
        <v>Clean</v>
      </c>
    </row>
    <row r="1474" spans="1:22" x14ac:dyDescent="0.3">
      <c r="A1474" t="str">
        <f>Raw_Data!A1474</f>
        <v>6247487</v>
      </c>
      <c r="B1474">
        <f>Raw_Data!B1474</f>
        <v>45671</v>
      </c>
      <c r="C1474" t="str">
        <f>Raw_Data!C1474</f>
        <v>BENZONATATE 100 MG CAPSULE</v>
      </c>
      <c r="D1474" t="str">
        <f>Raw_Data!D1474</f>
        <v>64380071207</v>
      </c>
      <c r="E1474" t="str">
        <f>Raw_Data!E1474</f>
        <v>FORD, JAMES</v>
      </c>
      <c r="F1474" t="str">
        <f>Raw_Data!F1474</f>
        <v>1033117684</v>
      </c>
      <c r="G1474" t="str">
        <f>Raw_Data!H1474</f>
        <v>0</v>
      </c>
      <c r="H1474">
        <f>IFERROR(VLOOKUP(G1474,Store_Map!$A$2:$I$100,3,FALSE),"")</f>
        <v>0</v>
      </c>
      <c r="I1474">
        <f>IFERROR(VLOOKUP(G1474,Store_Map!$A$2:$I$100,4,FALSE),"")</f>
        <v>0</v>
      </c>
      <c r="J1474">
        <f>IFERROR(VLOOKUP(G1474,Store_Map!$A$2:$I$100,5,FALSE),"")</f>
        <v>0</v>
      </c>
      <c r="K1474">
        <f>IFERROR(VLOOKUP(G1474,Store_Map!$A$2:$I$100,6,FALSE),"")</f>
        <v>0</v>
      </c>
      <c r="L1474">
        <f>IFERROR(VLOOKUP(G1474,Store_Map!$A$2:$I$100,7,FALSE),"")</f>
        <v>0</v>
      </c>
      <c r="M1474">
        <f>IFERROR(VLOOKUP(G1474,Store_Map!$A$2:$I$100,8,FALSE),"")</f>
        <v>0</v>
      </c>
      <c r="N1474">
        <f t="shared" ref="N1474:N1537" si="207">COUNTBLANK(A1474:M1474)</f>
        <v>0</v>
      </c>
      <c r="O1474" t="str">
        <f t="shared" ref="O1474:O1537" si="208">IF(AND(F1474&lt;&gt;"",LEN(F1474)=10,ISNUMBER(--F1474)),"PASS","REVIEW")</f>
        <v>PASS</v>
      </c>
      <c r="P1474" t="str">
        <f t="shared" ref="P1474:P1537" si="209">IF(AND(D1474&lt;&gt;"",OR(LEN(D1474)=10,LEN(D1474)=11),ISNUMBER(--D1474)),"PASS","REVIEW")</f>
        <v>PASS</v>
      </c>
      <c r="Q1474" t="str">
        <f t="shared" ref="Q1474:Q1537" si="210">IF(H1474&lt;&gt;"","PASS","REVIEW")</f>
        <v>PASS</v>
      </c>
      <c r="R1474" t="str">
        <f t="shared" ref="R1474:R1537" si="211">IF(AND(I1474&lt;&gt;"",J1474&lt;&gt;"",K1474&lt;&gt;"",L1474&lt;&gt;"",M1474&lt;&gt;""),"PASS","REVIEW")</f>
        <v>PASS</v>
      </c>
      <c r="S1474" t="str">
        <f t="shared" ref="S1474:S1537" si="212">IF(OR(N1474&gt;0,O1474="REVIEW",P1474="REVIEW",Q1474="REVIEW",R1474="REVIEW"),"REVIEW","PASS")</f>
        <v>PASS</v>
      </c>
      <c r="T1474">
        <f t="shared" ref="T1474:T1537" si="213">MAX(0,100-(N1474*5)-IF(O1474="REVIEW",15,0)-IF(P1474="REVIEW",10,0)-IF(Q1474="REVIEW",10,0)-IF(R1474="REVIEW",20,0))</f>
        <v>100</v>
      </c>
      <c r="U1474" t="str">
        <f t="shared" ref="U1474:U1537" si="214">IF(T1474&gt;=90,"Low",IF(T1474&gt;=70,"Medium","High"))</f>
        <v>Low</v>
      </c>
      <c r="V1474" t="str">
        <f t="shared" ref="V1474:V1537" si="215">IF(N1474&gt;0,"Missing required fields",IF(O1474="REVIEW","Invalid provider NPI",IF(P1474="REVIEW","Invalid NDC",IF(Q1474="REVIEW","Store mapping incomplete",IF(R1474="REVIEW","Entity mapping incomplete","Clean")))))</f>
        <v>Clean</v>
      </c>
    </row>
    <row r="1475" spans="1:22" x14ac:dyDescent="0.3">
      <c r="A1475" t="str">
        <f>Raw_Data!A1475</f>
        <v>6229243</v>
      </c>
      <c r="B1475">
        <f>Raw_Data!B1475</f>
        <v>45671</v>
      </c>
      <c r="C1475" t="str">
        <f>Raw_Data!C1475</f>
        <v>TRIAMTERENE-HCTZ 75-50 MG T</v>
      </c>
      <c r="D1475" t="str">
        <f>Raw_Data!D1475</f>
        <v>60505265701</v>
      </c>
      <c r="E1475" t="str">
        <f>Raw_Data!E1475</f>
        <v>FORD, JAMES</v>
      </c>
      <c r="F1475" t="str">
        <f>Raw_Data!F1475</f>
        <v>1033117684</v>
      </c>
      <c r="G1475" t="str">
        <f>Raw_Data!H1475</f>
        <v>0</v>
      </c>
      <c r="H1475">
        <f>IFERROR(VLOOKUP(G1475,Store_Map!$A$2:$I$100,3,FALSE),"")</f>
        <v>0</v>
      </c>
      <c r="I1475">
        <f>IFERROR(VLOOKUP(G1475,Store_Map!$A$2:$I$100,4,FALSE),"")</f>
        <v>0</v>
      </c>
      <c r="J1475">
        <f>IFERROR(VLOOKUP(G1475,Store_Map!$A$2:$I$100,5,FALSE),"")</f>
        <v>0</v>
      </c>
      <c r="K1475">
        <f>IFERROR(VLOOKUP(G1475,Store_Map!$A$2:$I$100,6,FALSE),"")</f>
        <v>0</v>
      </c>
      <c r="L1475">
        <f>IFERROR(VLOOKUP(G1475,Store_Map!$A$2:$I$100,7,FALSE),"")</f>
        <v>0</v>
      </c>
      <c r="M1475">
        <f>IFERROR(VLOOKUP(G1475,Store_Map!$A$2:$I$100,8,FALSE),"")</f>
        <v>0</v>
      </c>
      <c r="N1475">
        <f t="shared" si="207"/>
        <v>0</v>
      </c>
      <c r="O1475" t="str">
        <f t="shared" si="208"/>
        <v>PASS</v>
      </c>
      <c r="P1475" t="str">
        <f t="shared" si="209"/>
        <v>PASS</v>
      </c>
      <c r="Q1475" t="str">
        <f t="shared" si="210"/>
        <v>PASS</v>
      </c>
      <c r="R1475" t="str">
        <f t="shared" si="211"/>
        <v>PASS</v>
      </c>
      <c r="S1475" t="str">
        <f t="shared" si="212"/>
        <v>PASS</v>
      </c>
      <c r="T1475">
        <f t="shared" si="213"/>
        <v>100</v>
      </c>
      <c r="U1475" t="str">
        <f t="shared" si="214"/>
        <v>Low</v>
      </c>
      <c r="V1475" t="str">
        <f t="shared" si="215"/>
        <v>Clean</v>
      </c>
    </row>
    <row r="1476" spans="1:22" x14ac:dyDescent="0.3">
      <c r="A1476" t="str">
        <f>Raw_Data!A1476</f>
        <v>4010798</v>
      </c>
      <c r="B1476">
        <f>Raw_Data!B1476</f>
        <v>45671</v>
      </c>
      <c r="C1476" t="str">
        <f>Raw_Data!C1476</f>
        <v>PHENTERMINE 37.5 MG CAPSULE</v>
      </c>
      <c r="D1476" t="str">
        <f>Raw_Data!D1476</f>
        <v>10702002901</v>
      </c>
      <c r="E1476" t="str">
        <f>Raw_Data!E1476</f>
        <v>GIBBS, JON</v>
      </c>
      <c r="F1476" t="str">
        <f>Raw_Data!F1476</f>
        <v>1700896156</v>
      </c>
      <c r="G1476" t="str">
        <f>Raw_Data!H1476</f>
        <v>0</v>
      </c>
      <c r="H1476">
        <f>IFERROR(VLOOKUP(G1476,Store_Map!$A$2:$I$100,3,FALSE),"")</f>
        <v>0</v>
      </c>
      <c r="I1476">
        <f>IFERROR(VLOOKUP(G1476,Store_Map!$A$2:$I$100,4,FALSE),"")</f>
        <v>0</v>
      </c>
      <c r="J1476">
        <f>IFERROR(VLOOKUP(G1476,Store_Map!$A$2:$I$100,5,FALSE),"")</f>
        <v>0</v>
      </c>
      <c r="K1476">
        <f>IFERROR(VLOOKUP(G1476,Store_Map!$A$2:$I$100,6,FALSE),"")</f>
        <v>0</v>
      </c>
      <c r="L1476">
        <f>IFERROR(VLOOKUP(G1476,Store_Map!$A$2:$I$100,7,FALSE),"")</f>
        <v>0</v>
      </c>
      <c r="M1476">
        <f>IFERROR(VLOOKUP(G1476,Store_Map!$A$2:$I$100,8,FALSE),"")</f>
        <v>0</v>
      </c>
      <c r="N1476">
        <f t="shared" si="207"/>
        <v>0</v>
      </c>
      <c r="O1476" t="str">
        <f t="shared" si="208"/>
        <v>PASS</v>
      </c>
      <c r="P1476" t="str">
        <f t="shared" si="209"/>
        <v>PASS</v>
      </c>
      <c r="Q1476" t="str">
        <f t="shared" si="210"/>
        <v>PASS</v>
      </c>
      <c r="R1476" t="str">
        <f t="shared" si="211"/>
        <v>PASS</v>
      </c>
      <c r="S1476" t="str">
        <f t="shared" si="212"/>
        <v>PASS</v>
      </c>
      <c r="T1476">
        <f t="shared" si="213"/>
        <v>100</v>
      </c>
      <c r="U1476" t="str">
        <f t="shared" si="214"/>
        <v>Low</v>
      </c>
      <c r="V1476" t="str">
        <f t="shared" si="215"/>
        <v>Clean</v>
      </c>
    </row>
    <row r="1477" spans="1:22" x14ac:dyDescent="0.3">
      <c r="A1477" t="str">
        <f>Raw_Data!A1477</f>
        <v>6244149</v>
      </c>
      <c r="B1477">
        <f>Raw_Data!B1477</f>
        <v>45671</v>
      </c>
      <c r="C1477" t="str">
        <f>Raw_Data!C1477</f>
        <v>LOSARTAN-HCTZ 100-25 MG TAB</v>
      </c>
      <c r="D1477" t="str">
        <f>Raw_Data!D1477</f>
        <v>65862047099</v>
      </c>
      <c r="E1477" t="str">
        <f>Raw_Data!E1477</f>
        <v>BYNE, EDMUND</v>
      </c>
      <c r="F1477" t="str">
        <f>Raw_Data!F1477</f>
        <v>1033186648</v>
      </c>
      <c r="G1477" t="str">
        <f>Raw_Data!H1477</f>
        <v>0</v>
      </c>
      <c r="H1477">
        <f>IFERROR(VLOOKUP(G1477,Store_Map!$A$2:$I$100,3,FALSE),"")</f>
        <v>0</v>
      </c>
      <c r="I1477">
        <f>IFERROR(VLOOKUP(G1477,Store_Map!$A$2:$I$100,4,FALSE),"")</f>
        <v>0</v>
      </c>
      <c r="J1477">
        <f>IFERROR(VLOOKUP(G1477,Store_Map!$A$2:$I$100,5,FALSE),"")</f>
        <v>0</v>
      </c>
      <c r="K1477">
        <f>IFERROR(VLOOKUP(G1477,Store_Map!$A$2:$I$100,6,FALSE),"")</f>
        <v>0</v>
      </c>
      <c r="L1477">
        <f>IFERROR(VLOOKUP(G1477,Store_Map!$A$2:$I$100,7,FALSE),"")</f>
        <v>0</v>
      </c>
      <c r="M1477">
        <f>IFERROR(VLOOKUP(G1477,Store_Map!$A$2:$I$100,8,FALSE),"")</f>
        <v>0</v>
      </c>
      <c r="N1477">
        <f t="shared" si="207"/>
        <v>0</v>
      </c>
      <c r="O1477" t="str">
        <f t="shared" si="208"/>
        <v>PASS</v>
      </c>
      <c r="P1477" t="str">
        <f t="shared" si="209"/>
        <v>PASS</v>
      </c>
      <c r="Q1477" t="str">
        <f t="shared" si="210"/>
        <v>PASS</v>
      </c>
      <c r="R1477" t="str">
        <f t="shared" si="211"/>
        <v>PASS</v>
      </c>
      <c r="S1477" t="str">
        <f t="shared" si="212"/>
        <v>PASS</v>
      </c>
      <c r="T1477">
        <f t="shared" si="213"/>
        <v>100</v>
      </c>
      <c r="U1477" t="str">
        <f t="shared" si="214"/>
        <v>Low</v>
      </c>
      <c r="V1477" t="str">
        <f t="shared" si="215"/>
        <v>Clean</v>
      </c>
    </row>
    <row r="1478" spans="1:22" x14ac:dyDescent="0.3">
      <c r="A1478" t="str">
        <f>Raw_Data!A1478</f>
        <v>6244148</v>
      </c>
      <c r="B1478">
        <f>Raw_Data!B1478</f>
        <v>45671</v>
      </c>
      <c r="C1478" t="str">
        <f>Raw_Data!C1478</f>
        <v>AMLODIPINE BESYLATE 10 MG T</v>
      </c>
      <c r="D1478" t="str">
        <f>Raw_Data!D1478</f>
        <v>69097012815</v>
      </c>
      <c r="E1478" t="str">
        <f>Raw_Data!E1478</f>
        <v>BYNE, EDMUND</v>
      </c>
      <c r="F1478" t="str">
        <f>Raw_Data!F1478</f>
        <v>1033186648</v>
      </c>
      <c r="G1478" t="str">
        <f>Raw_Data!H1478</f>
        <v>0</v>
      </c>
      <c r="H1478">
        <f>IFERROR(VLOOKUP(G1478,Store_Map!$A$2:$I$100,3,FALSE),"")</f>
        <v>0</v>
      </c>
      <c r="I1478">
        <f>IFERROR(VLOOKUP(G1478,Store_Map!$A$2:$I$100,4,FALSE),"")</f>
        <v>0</v>
      </c>
      <c r="J1478">
        <f>IFERROR(VLOOKUP(G1478,Store_Map!$A$2:$I$100,5,FALSE),"")</f>
        <v>0</v>
      </c>
      <c r="K1478">
        <f>IFERROR(VLOOKUP(G1478,Store_Map!$A$2:$I$100,6,FALSE),"")</f>
        <v>0</v>
      </c>
      <c r="L1478">
        <f>IFERROR(VLOOKUP(G1478,Store_Map!$A$2:$I$100,7,FALSE),"")</f>
        <v>0</v>
      </c>
      <c r="M1478">
        <f>IFERROR(VLOOKUP(G1478,Store_Map!$A$2:$I$100,8,FALSE),"")</f>
        <v>0</v>
      </c>
      <c r="N1478">
        <f t="shared" si="207"/>
        <v>0</v>
      </c>
      <c r="O1478" t="str">
        <f t="shared" si="208"/>
        <v>PASS</v>
      </c>
      <c r="P1478" t="str">
        <f t="shared" si="209"/>
        <v>PASS</v>
      </c>
      <c r="Q1478" t="str">
        <f t="shared" si="210"/>
        <v>PASS</v>
      </c>
      <c r="R1478" t="str">
        <f t="shared" si="211"/>
        <v>PASS</v>
      </c>
      <c r="S1478" t="str">
        <f t="shared" si="212"/>
        <v>PASS</v>
      </c>
      <c r="T1478">
        <f t="shared" si="213"/>
        <v>100</v>
      </c>
      <c r="U1478" t="str">
        <f t="shared" si="214"/>
        <v>Low</v>
      </c>
      <c r="V1478" t="str">
        <f t="shared" si="215"/>
        <v>Clean</v>
      </c>
    </row>
    <row r="1479" spans="1:22" x14ac:dyDescent="0.3">
      <c r="A1479" t="str">
        <f>Raw_Data!A1479</f>
        <v>6248276</v>
      </c>
      <c r="B1479">
        <f>Raw_Data!B1479</f>
        <v>45671</v>
      </c>
      <c r="C1479" t="str">
        <f>Raw_Data!C1479</f>
        <v>CELECOXIB 100 MG CAPSULE</v>
      </c>
      <c r="D1479" t="str">
        <f>Raw_Data!D1479</f>
        <v>62332014131</v>
      </c>
      <c r="E1479" t="str">
        <f>Raw_Data!E1479</f>
        <v>GIBBS, JON</v>
      </c>
      <c r="F1479" t="str">
        <f>Raw_Data!F1479</f>
        <v>1700896156</v>
      </c>
      <c r="G1479" t="str">
        <f>Raw_Data!H1479</f>
        <v>0</v>
      </c>
      <c r="H1479">
        <f>IFERROR(VLOOKUP(G1479,Store_Map!$A$2:$I$100,3,FALSE),"")</f>
        <v>0</v>
      </c>
      <c r="I1479">
        <f>IFERROR(VLOOKUP(G1479,Store_Map!$A$2:$I$100,4,FALSE),"")</f>
        <v>0</v>
      </c>
      <c r="J1479">
        <f>IFERROR(VLOOKUP(G1479,Store_Map!$A$2:$I$100,5,FALSE),"")</f>
        <v>0</v>
      </c>
      <c r="K1479">
        <f>IFERROR(VLOOKUP(G1479,Store_Map!$A$2:$I$100,6,FALSE),"")</f>
        <v>0</v>
      </c>
      <c r="L1479">
        <f>IFERROR(VLOOKUP(G1479,Store_Map!$A$2:$I$100,7,FALSE),"")</f>
        <v>0</v>
      </c>
      <c r="M1479">
        <f>IFERROR(VLOOKUP(G1479,Store_Map!$A$2:$I$100,8,FALSE),"")</f>
        <v>0</v>
      </c>
      <c r="N1479">
        <f t="shared" si="207"/>
        <v>0</v>
      </c>
      <c r="O1479" t="str">
        <f t="shared" si="208"/>
        <v>PASS</v>
      </c>
      <c r="P1479" t="str">
        <f t="shared" si="209"/>
        <v>PASS</v>
      </c>
      <c r="Q1479" t="str">
        <f t="shared" si="210"/>
        <v>PASS</v>
      </c>
      <c r="R1479" t="str">
        <f t="shared" si="211"/>
        <v>PASS</v>
      </c>
      <c r="S1479" t="str">
        <f t="shared" si="212"/>
        <v>PASS</v>
      </c>
      <c r="T1479">
        <f t="shared" si="213"/>
        <v>100</v>
      </c>
      <c r="U1479" t="str">
        <f t="shared" si="214"/>
        <v>Low</v>
      </c>
      <c r="V1479" t="str">
        <f t="shared" si="215"/>
        <v>Clean</v>
      </c>
    </row>
    <row r="1480" spans="1:22" x14ac:dyDescent="0.3">
      <c r="A1480" t="str">
        <f>Raw_Data!A1480</f>
        <v>6232266</v>
      </c>
      <c r="B1480">
        <f>Raw_Data!B1480</f>
        <v>45671</v>
      </c>
      <c r="C1480" t="str">
        <f>Raw_Data!C1480</f>
        <v>CARVEDILOL 6.25 MG TABLET</v>
      </c>
      <c r="D1480" t="str">
        <f>Raw_Data!D1480</f>
        <v>68382009305</v>
      </c>
      <c r="E1480" t="str">
        <f>Raw_Data!E1480</f>
        <v>GIBBS, JON</v>
      </c>
      <c r="F1480" t="str">
        <f>Raw_Data!F1480</f>
        <v>1700896156</v>
      </c>
      <c r="G1480" t="str">
        <f>Raw_Data!H1480</f>
        <v>0</v>
      </c>
      <c r="H1480">
        <f>IFERROR(VLOOKUP(G1480,Store_Map!$A$2:$I$100,3,FALSE),"")</f>
        <v>0</v>
      </c>
      <c r="I1480">
        <f>IFERROR(VLOOKUP(G1480,Store_Map!$A$2:$I$100,4,FALSE),"")</f>
        <v>0</v>
      </c>
      <c r="J1480">
        <f>IFERROR(VLOOKUP(G1480,Store_Map!$A$2:$I$100,5,FALSE),"")</f>
        <v>0</v>
      </c>
      <c r="K1480">
        <f>IFERROR(VLOOKUP(G1480,Store_Map!$A$2:$I$100,6,FALSE),"")</f>
        <v>0</v>
      </c>
      <c r="L1480">
        <f>IFERROR(VLOOKUP(G1480,Store_Map!$A$2:$I$100,7,FALSE),"")</f>
        <v>0</v>
      </c>
      <c r="M1480">
        <f>IFERROR(VLOOKUP(G1480,Store_Map!$A$2:$I$100,8,FALSE),"")</f>
        <v>0</v>
      </c>
      <c r="N1480">
        <f t="shared" si="207"/>
        <v>0</v>
      </c>
      <c r="O1480" t="str">
        <f t="shared" si="208"/>
        <v>PASS</v>
      </c>
      <c r="P1480" t="str">
        <f t="shared" si="209"/>
        <v>PASS</v>
      </c>
      <c r="Q1480" t="str">
        <f t="shared" si="210"/>
        <v>PASS</v>
      </c>
      <c r="R1480" t="str">
        <f t="shared" si="211"/>
        <v>PASS</v>
      </c>
      <c r="S1480" t="str">
        <f t="shared" si="212"/>
        <v>PASS</v>
      </c>
      <c r="T1480">
        <f t="shared" si="213"/>
        <v>100</v>
      </c>
      <c r="U1480" t="str">
        <f t="shared" si="214"/>
        <v>Low</v>
      </c>
      <c r="V1480" t="str">
        <f t="shared" si="215"/>
        <v>Clean</v>
      </c>
    </row>
    <row r="1481" spans="1:22" x14ac:dyDescent="0.3">
      <c r="A1481" t="str">
        <f>Raw_Data!A1481</f>
        <v>6245350</v>
      </c>
      <c r="B1481">
        <f>Raw_Data!B1481</f>
        <v>45671</v>
      </c>
      <c r="C1481" t="str">
        <f>Raw_Data!C1481</f>
        <v>TRIAMTERENE-HCTZ 37.5-25 MG</v>
      </c>
      <c r="D1481" t="str">
        <f>Raw_Data!D1481</f>
        <v>60505265605</v>
      </c>
      <c r="E1481" t="str">
        <f>Raw_Data!E1481</f>
        <v>BYNE, EDMUND</v>
      </c>
      <c r="F1481" t="str">
        <f>Raw_Data!F1481</f>
        <v>1033186648</v>
      </c>
      <c r="G1481" t="str">
        <f>Raw_Data!H1481</f>
        <v>0</v>
      </c>
      <c r="H1481">
        <f>IFERROR(VLOOKUP(G1481,Store_Map!$A$2:$I$100,3,FALSE),"")</f>
        <v>0</v>
      </c>
      <c r="I1481">
        <f>IFERROR(VLOOKUP(G1481,Store_Map!$A$2:$I$100,4,FALSE),"")</f>
        <v>0</v>
      </c>
      <c r="J1481">
        <f>IFERROR(VLOOKUP(G1481,Store_Map!$A$2:$I$100,5,FALSE),"")</f>
        <v>0</v>
      </c>
      <c r="K1481">
        <f>IFERROR(VLOOKUP(G1481,Store_Map!$A$2:$I$100,6,FALSE),"")</f>
        <v>0</v>
      </c>
      <c r="L1481">
        <f>IFERROR(VLOOKUP(G1481,Store_Map!$A$2:$I$100,7,FALSE),"")</f>
        <v>0</v>
      </c>
      <c r="M1481">
        <f>IFERROR(VLOOKUP(G1481,Store_Map!$A$2:$I$100,8,FALSE),"")</f>
        <v>0</v>
      </c>
      <c r="N1481">
        <f t="shared" si="207"/>
        <v>0</v>
      </c>
      <c r="O1481" t="str">
        <f t="shared" si="208"/>
        <v>PASS</v>
      </c>
      <c r="P1481" t="str">
        <f t="shared" si="209"/>
        <v>PASS</v>
      </c>
      <c r="Q1481" t="str">
        <f t="shared" si="210"/>
        <v>PASS</v>
      </c>
      <c r="R1481" t="str">
        <f t="shared" si="211"/>
        <v>PASS</v>
      </c>
      <c r="S1481" t="str">
        <f t="shared" si="212"/>
        <v>PASS</v>
      </c>
      <c r="T1481">
        <f t="shared" si="213"/>
        <v>100</v>
      </c>
      <c r="U1481" t="str">
        <f t="shared" si="214"/>
        <v>Low</v>
      </c>
      <c r="V1481" t="str">
        <f t="shared" si="215"/>
        <v>Clean</v>
      </c>
    </row>
    <row r="1482" spans="1:22" x14ac:dyDescent="0.3">
      <c r="A1482" t="str">
        <f>Raw_Data!A1482</f>
        <v>6248387</v>
      </c>
      <c r="B1482">
        <f>Raw_Data!B1482</f>
        <v>45671</v>
      </c>
      <c r="C1482" t="str">
        <f>Raw_Data!C1482</f>
        <v>MELOXICAM 15 MG TABLET</v>
      </c>
      <c r="D1482" t="str">
        <f>Raw_Data!D1482</f>
        <v>68382005105</v>
      </c>
      <c r="E1482" t="str">
        <f>Raw_Data!E1482</f>
        <v>BYNE, EDMUND</v>
      </c>
      <c r="F1482" t="str">
        <f>Raw_Data!F1482</f>
        <v>1033186648</v>
      </c>
      <c r="G1482" t="str">
        <f>Raw_Data!H1482</f>
        <v>0</v>
      </c>
      <c r="H1482">
        <f>IFERROR(VLOOKUP(G1482,Store_Map!$A$2:$I$100,3,FALSE),"")</f>
        <v>0</v>
      </c>
      <c r="I1482">
        <f>IFERROR(VLOOKUP(G1482,Store_Map!$A$2:$I$100,4,FALSE),"")</f>
        <v>0</v>
      </c>
      <c r="J1482">
        <f>IFERROR(VLOOKUP(G1482,Store_Map!$A$2:$I$100,5,FALSE),"")</f>
        <v>0</v>
      </c>
      <c r="K1482">
        <f>IFERROR(VLOOKUP(G1482,Store_Map!$A$2:$I$100,6,FALSE),"")</f>
        <v>0</v>
      </c>
      <c r="L1482">
        <f>IFERROR(VLOOKUP(G1482,Store_Map!$A$2:$I$100,7,FALSE),"")</f>
        <v>0</v>
      </c>
      <c r="M1482">
        <f>IFERROR(VLOOKUP(G1482,Store_Map!$A$2:$I$100,8,FALSE),"")</f>
        <v>0</v>
      </c>
      <c r="N1482">
        <f t="shared" si="207"/>
        <v>0</v>
      </c>
      <c r="O1482" t="str">
        <f t="shared" si="208"/>
        <v>PASS</v>
      </c>
      <c r="P1482" t="str">
        <f t="shared" si="209"/>
        <v>PASS</v>
      </c>
      <c r="Q1482" t="str">
        <f t="shared" si="210"/>
        <v>PASS</v>
      </c>
      <c r="R1482" t="str">
        <f t="shared" si="211"/>
        <v>PASS</v>
      </c>
      <c r="S1482" t="str">
        <f t="shared" si="212"/>
        <v>PASS</v>
      </c>
      <c r="T1482">
        <f t="shared" si="213"/>
        <v>100</v>
      </c>
      <c r="U1482" t="str">
        <f t="shared" si="214"/>
        <v>Low</v>
      </c>
      <c r="V1482" t="str">
        <f t="shared" si="215"/>
        <v>Clean</v>
      </c>
    </row>
    <row r="1483" spans="1:22" x14ac:dyDescent="0.3">
      <c r="A1483" t="str">
        <f>Raw_Data!A1483</f>
        <v>6235393</v>
      </c>
      <c r="B1483">
        <f>Raw_Data!B1483</f>
        <v>45671</v>
      </c>
      <c r="C1483" t="str">
        <f>Raw_Data!C1483</f>
        <v>PANTOPRAZOLE SOD DR 40 MG T</v>
      </c>
      <c r="D1483" t="str">
        <f>Raw_Data!D1483</f>
        <v>65862056090</v>
      </c>
      <c r="E1483" t="str">
        <f>Raw_Data!E1483</f>
        <v>GIBBS, JON</v>
      </c>
      <c r="F1483" t="str">
        <f>Raw_Data!F1483</f>
        <v>1700896156</v>
      </c>
      <c r="G1483" t="str">
        <f>Raw_Data!H1483</f>
        <v>0</v>
      </c>
      <c r="H1483">
        <f>IFERROR(VLOOKUP(G1483,Store_Map!$A$2:$I$100,3,FALSE),"")</f>
        <v>0</v>
      </c>
      <c r="I1483">
        <f>IFERROR(VLOOKUP(G1483,Store_Map!$A$2:$I$100,4,FALSE),"")</f>
        <v>0</v>
      </c>
      <c r="J1483">
        <f>IFERROR(VLOOKUP(G1483,Store_Map!$A$2:$I$100,5,FALSE),"")</f>
        <v>0</v>
      </c>
      <c r="K1483">
        <f>IFERROR(VLOOKUP(G1483,Store_Map!$A$2:$I$100,6,FALSE),"")</f>
        <v>0</v>
      </c>
      <c r="L1483">
        <f>IFERROR(VLOOKUP(G1483,Store_Map!$A$2:$I$100,7,FALSE),"")</f>
        <v>0</v>
      </c>
      <c r="M1483">
        <f>IFERROR(VLOOKUP(G1483,Store_Map!$A$2:$I$100,8,FALSE),"")</f>
        <v>0</v>
      </c>
      <c r="N1483">
        <f t="shared" si="207"/>
        <v>0</v>
      </c>
      <c r="O1483" t="str">
        <f t="shared" si="208"/>
        <v>PASS</v>
      </c>
      <c r="P1483" t="str">
        <f t="shared" si="209"/>
        <v>PASS</v>
      </c>
      <c r="Q1483" t="str">
        <f t="shared" si="210"/>
        <v>PASS</v>
      </c>
      <c r="R1483" t="str">
        <f t="shared" si="211"/>
        <v>PASS</v>
      </c>
      <c r="S1483" t="str">
        <f t="shared" si="212"/>
        <v>PASS</v>
      </c>
      <c r="T1483">
        <f t="shared" si="213"/>
        <v>100</v>
      </c>
      <c r="U1483" t="str">
        <f t="shared" si="214"/>
        <v>Low</v>
      </c>
      <c r="V1483" t="str">
        <f t="shared" si="215"/>
        <v>Clean</v>
      </c>
    </row>
    <row r="1484" spans="1:22" x14ac:dyDescent="0.3">
      <c r="A1484" t="str">
        <f>Raw_Data!A1484</f>
        <v>6249610</v>
      </c>
      <c r="B1484">
        <f>Raw_Data!B1484</f>
        <v>45671</v>
      </c>
      <c r="C1484" t="str">
        <f>Raw_Data!C1484</f>
        <v>AMLODIPINE BESYLATE 10 MG T</v>
      </c>
      <c r="D1484" t="str">
        <f>Raw_Data!D1484</f>
        <v>69097012815</v>
      </c>
      <c r="E1484" t="str">
        <f>Raw_Data!E1484</f>
        <v>BYNE, EDMUND</v>
      </c>
      <c r="F1484" t="str">
        <f>Raw_Data!F1484</f>
        <v>1033186648</v>
      </c>
      <c r="G1484" t="str">
        <f>Raw_Data!H1484</f>
        <v>0</v>
      </c>
      <c r="H1484">
        <f>IFERROR(VLOOKUP(G1484,Store_Map!$A$2:$I$100,3,FALSE),"")</f>
        <v>0</v>
      </c>
      <c r="I1484">
        <f>IFERROR(VLOOKUP(G1484,Store_Map!$A$2:$I$100,4,FALSE),"")</f>
        <v>0</v>
      </c>
      <c r="J1484">
        <f>IFERROR(VLOOKUP(G1484,Store_Map!$A$2:$I$100,5,FALSE),"")</f>
        <v>0</v>
      </c>
      <c r="K1484">
        <f>IFERROR(VLOOKUP(G1484,Store_Map!$A$2:$I$100,6,FALSE),"")</f>
        <v>0</v>
      </c>
      <c r="L1484">
        <f>IFERROR(VLOOKUP(G1484,Store_Map!$A$2:$I$100,7,FALSE),"")</f>
        <v>0</v>
      </c>
      <c r="M1484">
        <f>IFERROR(VLOOKUP(G1484,Store_Map!$A$2:$I$100,8,FALSE),"")</f>
        <v>0</v>
      </c>
      <c r="N1484">
        <f t="shared" si="207"/>
        <v>0</v>
      </c>
      <c r="O1484" t="str">
        <f t="shared" si="208"/>
        <v>PASS</v>
      </c>
      <c r="P1484" t="str">
        <f t="shared" si="209"/>
        <v>PASS</v>
      </c>
      <c r="Q1484" t="str">
        <f t="shared" si="210"/>
        <v>PASS</v>
      </c>
      <c r="R1484" t="str">
        <f t="shared" si="211"/>
        <v>PASS</v>
      </c>
      <c r="S1484" t="str">
        <f t="shared" si="212"/>
        <v>PASS</v>
      </c>
      <c r="T1484">
        <f t="shared" si="213"/>
        <v>100</v>
      </c>
      <c r="U1484" t="str">
        <f t="shared" si="214"/>
        <v>Low</v>
      </c>
      <c r="V1484" t="str">
        <f t="shared" si="215"/>
        <v>Clean</v>
      </c>
    </row>
    <row r="1485" spans="1:22" x14ac:dyDescent="0.3">
      <c r="A1485" t="str">
        <f>Raw_Data!A1485</f>
        <v>6246218</v>
      </c>
      <c r="B1485">
        <f>Raw_Data!B1485</f>
        <v>45671</v>
      </c>
      <c r="C1485" t="str">
        <f>Raw_Data!C1485</f>
        <v>PAROXETINE HCL 40 MG TABLET</v>
      </c>
      <c r="D1485" t="str">
        <f>Raw_Data!D1485</f>
        <v>43547035009</v>
      </c>
      <c r="E1485" t="str">
        <f>Raw_Data!E1485</f>
        <v>BYNE, EDMUND</v>
      </c>
      <c r="F1485" t="str">
        <f>Raw_Data!F1485</f>
        <v>1033186648</v>
      </c>
      <c r="G1485" t="str">
        <f>Raw_Data!H1485</f>
        <v>0</v>
      </c>
      <c r="H1485">
        <f>IFERROR(VLOOKUP(G1485,Store_Map!$A$2:$I$100,3,FALSE),"")</f>
        <v>0</v>
      </c>
      <c r="I1485">
        <f>IFERROR(VLOOKUP(G1485,Store_Map!$A$2:$I$100,4,FALSE),"")</f>
        <v>0</v>
      </c>
      <c r="J1485">
        <f>IFERROR(VLOOKUP(G1485,Store_Map!$A$2:$I$100,5,FALSE),"")</f>
        <v>0</v>
      </c>
      <c r="K1485">
        <f>IFERROR(VLOOKUP(G1485,Store_Map!$A$2:$I$100,6,FALSE),"")</f>
        <v>0</v>
      </c>
      <c r="L1485">
        <f>IFERROR(VLOOKUP(G1485,Store_Map!$A$2:$I$100,7,FALSE),"")</f>
        <v>0</v>
      </c>
      <c r="M1485">
        <f>IFERROR(VLOOKUP(G1485,Store_Map!$A$2:$I$100,8,FALSE),"")</f>
        <v>0</v>
      </c>
      <c r="N1485">
        <f t="shared" si="207"/>
        <v>0</v>
      </c>
      <c r="O1485" t="str">
        <f t="shared" si="208"/>
        <v>PASS</v>
      </c>
      <c r="P1485" t="str">
        <f t="shared" si="209"/>
        <v>PASS</v>
      </c>
      <c r="Q1485" t="str">
        <f t="shared" si="210"/>
        <v>PASS</v>
      </c>
      <c r="R1485" t="str">
        <f t="shared" si="211"/>
        <v>PASS</v>
      </c>
      <c r="S1485" t="str">
        <f t="shared" si="212"/>
        <v>PASS</v>
      </c>
      <c r="T1485">
        <f t="shared" si="213"/>
        <v>100</v>
      </c>
      <c r="U1485" t="str">
        <f t="shared" si="214"/>
        <v>Low</v>
      </c>
      <c r="V1485" t="str">
        <f t="shared" si="215"/>
        <v>Clean</v>
      </c>
    </row>
    <row r="1486" spans="1:22" x14ac:dyDescent="0.3">
      <c r="A1486" t="str">
        <f>Raw_Data!A1486</f>
        <v>4010857</v>
      </c>
      <c r="B1486">
        <f>Raw_Data!B1486</f>
        <v>45671</v>
      </c>
      <c r="C1486" t="str">
        <f>Raw_Data!C1486</f>
        <v>TRAMADOL HCL 50 MG TABLET</v>
      </c>
      <c r="D1486" t="str">
        <f>Raw_Data!D1486</f>
        <v>93005805</v>
      </c>
      <c r="E1486" t="str">
        <f>Raw_Data!E1486</f>
        <v>GIBBS, JON</v>
      </c>
      <c r="F1486" t="str">
        <f>Raw_Data!F1486</f>
        <v>1700896156</v>
      </c>
      <c r="G1486" t="str">
        <f>Raw_Data!H1486</f>
        <v>0</v>
      </c>
      <c r="H1486">
        <f>IFERROR(VLOOKUP(G1486,Store_Map!$A$2:$I$100,3,FALSE),"")</f>
        <v>0</v>
      </c>
      <c r="I1486">
        <f>IFERROR(VLOOKUP(G1486,Store_Map!$A$2:$I$100,4,FALSE),"")</f>
        <v>0</v>
      </c>
      <c r="J1486">
        <f>IFERROR(VLOOKUP(G1486,Store_Map!$A$2:$I$100,5,FALSE),"")</f>
        <v>0</v>
      </c>
      <c r="K1486">
        <f>IFERROR(VLOOKUP(G1486,Store_Map!$A$2:$I$100,6,FALSE),"")</f>
        <v>0</v>
      </c>
      <c r="L1486">
        <f>IFERROR(VLOOKUP(G1486,Store_Map!$A$2:$I$100,7,FALSE),"")</f>
        <v>0</v>
      </c>
      <c r="M1486">
        <f>IFERROR(VLOOKUP(G1486,Store_Map!$A$2:$I$100,8,FALSE),"")</f>
        <v>0</v>
      </c>
      <c r="N1486">
        <f t="shared" si="207"/>
        <v>0</v>
      </c>
      <c r="O1486" t="str">
        <f t="shared" si="208"/>
        <v>PASS</v>
      </c>
      <c r="P1486" t="str">
        <f t="shared" si="209"/>
        <v>REVIEW</v>
      </c>
      <c r="Q1486" t="str">
        <f t="shared" si="210"/>
        <v>PASS</v>
      </c>
      <c r="R1486" t="str">
        <f t="shared" si="211"/>
        <v>PASS</v>
      </c>
      <c r="S1486" t="str">
        <f t="shared" si="212"/>
        <v>REVIEW</v>
      </c>
      <c r="T1486">
        <f t="shared" si="213"/>
        <v>90</v>
      </c>
      <c r="U1486" t="str">
        <f t="shared" si="214"/>
        <v>Low</v>
      </c>
      <c r="V1486" t="str">
        <f t="shared" si="215"/>
        <v>Invalid NDC</v>
      </c>
    </row>
    <row r="1487" spans="1:22" x14ac:dyDescent="0.3">
      <c r="A1487" t="str">
        <f>Raw_Data!A1487</f>
        <v>6249424</v>
      </c>
      <c r="B1487">
        <f>Raw_Data!B1487</f>
        <v>45671</v>
      </c>
      <c r="C1487" t="str">
        <f>Raw_Data!C1487</f>
        <v>ESCITALOPRAM 20 MG TABLET</v>
      </c>
      <c r="D1487" t="str">
        <f>Raw_Data!D1487</f>
        <v>65862037501</v>
      </c>
      <c r="E1487" t="str">
        <f>Raw_Data!E1487</f>
        <v>GIBBS, JON</v>
      </c>
      <c r="F1487" t="str">
        <f>Raw_Data!F1487</f>
        <v>1700896156</v>
      </c>
      <c r="G1487" t="str">
        <f>Raw_Data!H1487</f>
        <v>0</v>
      </c>
      <c r="H1487">
        <f>IFERROR(VLOOKUP(G1487,Store_Map!$A$2:$I$100,3,FALSE),"")</f>
        <v>0</v>
      </c>
      <c r="I1487">
        <f>IFERROR(VLOOKUP(G1487,Store_Map!$A$2:$I$100,4,FALSE),"")</f>
        <v>0</v>
      </c>
      <c r="J1487">
        <f>IFERROR(VLOOKUP(G1487,Store_Map!$A$2:$I$100,5,FALSE),"")</f>
        <v>0</v>
      </c>
      <c r="K1487">
        <f>IFERROR(VLOOKUP(G1487,Store_Map!$A$2:$I$100,6,FALSE),"")</f>
        <v>0</v>
      </c>
      <c r="L1487">
        <f>IFERROR(VLOOKUP(G1487,Store_Map!$A$2:$I$100,7,FALSE),"")</f>
        <v>0</v>
      </c>
      <c r="M1487">
        <f>IFERROR(VLOOKUP(G1487,Store_Map!$A$2:$I$100,8,FALSE),"")</f>
        <v>0</v>
      </c>
      <c r="N1487">
        <f t="shared" si="207"/>
        <v>0</v>
      </c>
      <c r="O1487" t="str">
        <f t="shared" si="208"/>
        <v>PASS</v>
      </c>
      <c r="P1487" t="str">
        <f t="shared" si="209"/>
        <v>PASS</v>
      </c>
      <c r="Q1487" t="str">
        <f t="shared" si="210"/>
        <v>PASS</v>
      </c>
      <c r="R1487" t="str">
        <f t="shared" si="211"/>
        <v>PASS</v>
      </c>
      <c r="S1487" t="str">
        <f t="shared" si="212"/>
        <v>PASS</v>
      </c>
      <c r="T1487">
        <f t="shared" si="213"/>
        <v>100</v>
      </c>
      <c r="U1487" t="str">
        <f t="shared" si="214"/>
        <v>Low</v>
      </c>
      <c r="V1487" t="str">
        <f t="shared" si="215"/>
        <v>Clean</v>
      </c>
    </row>
    <row r="1488" spans="1:22" x14ac:dyDescent="0.3">
      <c r="A1488" t="str">
        <f>Raw_Data!A1488</f>
        <v>6251910</v>
      </c>
      <c r="B1488">
        <f>Raw_Data!B1488</f>
        <v>45671</v>
      </c>
      <c r="C1488" t="str">
        <f>Raw_Data!C1488</f>
        <v>SPIRIVA RESPIMAT 2.5 MCG IN</v>
      </c>
      <c r="D1488" t="str">
        <f>Raw_Data!D1488</f>
        <v>597010061</v>
      </c>
      <c r="E1488" t="str">
        <f>Raw_Data!E1488</f>
        <v>GIBBS, JON</v>
      </c>
      <c r="F1488" t="str">
        <f>Raw_Data!F1488</f>
        <v>1700896156</v>
      </c>
      <c r="G1488" t="str">
        <f>Raw_Data!H1488</f>
        <v>0</v>
      </c>
      <c r="H1488">
        <f>IFERROR(VLOOKUP(G1488,Store_Map!$A$2:$I$100,3,FALSE),"")</f>
        <v>0</v>
      </c>
      <c r="I1488">
        <f>IFERROR(VLOOKUP(G1488,Store_Map!$A$2:$I$100,4,FALSE),"")</f>
        <v>0</v>
      </c>
      <c r="J1488">
        <f>IFERROR(VLOOKUP(G1488,Store_Map!$A$2:$I$100,5,FALSE),"")</f>
        <v>0</v>
      </c>
      <c r="K1488">
        <f>IFERROR(VLOOKUP(G1488,Store_Map!$A$2:$I$100,6,FALSE),"")</f>
        <v>0</v>
      </c>
      <c r="L1488">
        <f>IFERROR(VLOOKUP(G1488,Store_Map!$A$2:$I$100,7,FALSE),"")</f>
        <v>0</v>
      </c>
      <c r="M1488">
        <f>IFERROR(VLOOKUP(G1488,Store_Map!$A$2:$I$100,8,FALSE),"")</f>
        <v>0</v>
      </c>
      <c r="N1488">
        <f t="shared" si="207"/>
        <v>0</v>
      </c>
      <c r="O1488" t="str">
        <f t="shared" si="208"/>
        <v>PASS</v>
      </c>
      <c r="P1488" t="str">
        <f t="shared" si="209"/>
        <v>REVIEW</v>
      </c>
      <c r="Q1488" t="str">
        <f t="shared" si="210"/>
        <v>PASS</v>
      </c>
      <c r="R1488" t="str">
        <f t="shared" si="211"/>
        <v>PASS</v>
      </c>
      <c r="S1488" t="str">
        <f t="shared" si="212"/>
        <v>REVIEW</v>
      </c>
      <c r="T1488">
        <f t="shared" si="213"/>
        <v>90</v>
      </c>
      <c r="U1488" t="str">
        <f t="shared" si="214"/>
        <v>Low</v>
      </c>
      <c r="V1488" t="str">
        <f t="shared" si="215"/>
        <v>Invalid NDC</v>
      </c>
    </row>
    <row r="1489" spans="1:22" x14ac:dyDescent="0.3">
      <c r="A1489" t="str">
        <f>Raw_Data!A1489</f>
        <v>6251915</v>
      </c>
      <c r="B1489">
        <f>Raw_Data!B1489</f>
        <v>45671</v>
      </c>
      <c r="C1489" t="str">
        <f>Raw_Data!C1489</f>
        <v>AMOX-CLAV 875-125 MG TABLET</v>
      </c>
      <c r="D1489" t="str">
        <f>Raw_Data!D1489</f>
        <v>42571016242</v>
      </c>
      <c r="E1489" t="str">
        <f>Raw_Data!E1489</f>
        <v>THERATTIL, JAYA</v>
      </c>
      <c r="F1489" t="str">
        <f>Raw_Data!F1489</f>
        <v>1043285810</v>
      </c>
      <c r="G1489" t="str">
        <f>Raw_Data!H1489</f>
        <v>0</v>
      </c>
      <c r="H1489">
        <f>IFERROR(VLOOKUP(G1489,Store_Map!$A$2:$I$100,3,FALSE),"")</f>
        <v>0</v>
      </c>
      <c r="I1489">
        <f>IFERROR(VLOOKUP(G1489,Store_Map!$A$2:$I$100,4,FALSE),"")</f>
        <v>0</v>
      </c>
      <c r="J1489">
        <f>IFERROR(VLOOKUP(G1489,Store_Map!$A$2:$I$100,5,FALSE),"")</f>
        <v>0</v>
      </c>
      <c r="K1489">
        <f>IFERROR(VLOOKUP(G1489,Store_Map!$A$2:$I$100,6,FALSE),"")</f>
        <v>0</v>
      </c>
      <c r="L1489">
        <f>IFERROR(VLOOKUP(G1489,Store_Map!$A$2:$I$100,7,FALSE),"")</f>
        <v>0</v>
      </c>
      <c r="M1489">
        <f>IFERROR(VLOOKUP(G1489,Store_Map!$A$2:$I$100,8,FALSE),"")</f>
        <v>0</v>
      </c>
      <c r="N1489">
        <f t="shared" si="207"/>
        <v>0</v>
      </c>
      <c r="O1489" t="str">
        <f t="shared" si="208"/>
        <v>PASS</v>
      </c>
      <c r="P1489" t="str">
        <f t="shared" si="209"/>
        <v>PASS</v>
      </c>
      <c r="Q1489" t="str">
        <f t="shared" si="210"/>
        <v>PASS</v>
      </c>
      <c r="R1489" t="str">
        <f t="shared" si="211"/>
        <v>PASS</v>
      </c>
      <c r="S1489" t="str">
        <f t="shared" si="212"/>
        <v>PASS</v>
      </c>
      <c r="T1489">
        <f t="shared" si="213"/>
        <v>100</v>
      </c>
      <c r="U1489" t="str">
        <f t="shared" si="214"/>
        <v>Low</v>
      </c>
      <c r="V1489" t="str">
        <f t="shared" si="215"/>
        <v>Clean</v>
      </c>
    </row>
    <row r="1490" spans="1:22" x14ac:dyDescent="0.3">
      <c r="A1490" t="str">
        <f>Raw_Data!A1490</f>
        <v>6251916</v>
      </c>
      <c r="B1490">
        <f>Raw_Data!B1490</f>
        <v>45671</v>
      </c>
      <c r="C1490" t="str">
        <f>Raw_Data!C1490</f>
        <v>ATORVASTATIN 40 MG TABLET</v>
      </c>
      <c r="D1490" t="str">
        <f>Raw_Data!D1490</f>
        <v>67877051310</v>
      </c>
      <c r="E1490" t="str">
        <f>Raw_Data!E1490</f>
        <v>YASIN, NURA</v>
      </c>
      <c r="F1490" t="str">
        <f>Raw_Data!F1490</f>
        <v>1265518567</v>
      </c>
      <c r="G1490" t="str">
        <f>Raw_Data!H1490</f>
        <v>0</v>
      </c>
      <c r="H1490">
        <f>IFERROR(VLOOKUP(G1490,Store_Map!$A$2:$I$100,3,FALSE),"")</f>
        <v>0</v>
      </c>
      <c r="I1490">
        <f>IFERROR(VLOOKUP(G1490,Store_Map!$A$2:$I$100,4,FALSE),"")</f>
        <v>0</v>
      </c>
      <c r="J1490">
        <f>IFERROR(VLOOKUP(G1490,Store_Map!$A$2:$I$100,5,FALSE),"")</f>
        <v>0</v>
      </c>
      <c r="K1490">
        <f>IFERROR(VLOOKUP(G1490,Store_Map!$A$2:$I$100,6,FALSE),"")</f>
        <v>0</v>
      </c>
      <c r="L1490">
        <f>IFERROR(VLOOKUP(G1490,Store_Map!$A$2:$I$100,7,FALSE),"")</f>
        <v>0</v>
      </c>
      <c r="M1490">
        <f>IFERROR(VLOOKUP(G1490,Store_Map!$A$2:$I$100,8,FALSE),"")</f>
        <v>0</v>
      </c>
      <c r="N1490">
        <f t="shared" si="207"/>
        <v>0</v>
      </c>
      <c r="O1490" t="str">
        <f t="shared" si="208"/>
        <v>PASS</v>
      </c>
      <c r="P1490" t="str">
        <f t="shared" si="209"/>
        <v>PASS</v>
      </c>
      <c r="Q1490" t="str">
        <f t="shared" si="210"/>
        <v>PASS</v>
      </c>
      <c r="R1490" t="str">
        <f t="shared" si="211"/>
        <v>PASS</v>
      </c>
      <c r="S1490" t="str">
        <f t="shared" si="212"/>
        <v>PASS</v>
      </c>
      <c r="T1490">
        <f t="shared" si="213"/>
        <v>100</v>
      </c>
      <c r="U1490" t="str">
        <f t="shared" si="214"/>
        <v>Low</v>
      </c>
      <c r="V1490" t="str">
        <f t="shared" si="215"/>
        <v>Clean</v>
      </c>
    </row>
    <row r="1491" spans="1:22" x14ac:dyDescent="0.3">
      <c r="A1491" t="str">
        <f>Raw_Data!A1491</f>
        <v>6251919</v>
      </c>
      <c r="B1491">
        <f>Raw_Data!B1491</f>
        <v>45671</v>
      </c>
      <c r="C1491" t="str">
        <f>Raw_Data!C1491</f>
        <v>NYSTATIN 100,000 UNIT/ML SU</v>
      </c>
      <c r="D1491" t="str">
        <f>Raw_Data!D1491</f>
        <v>121086816</v>
      </c>
      <c r="E1491" t="str">
        <f>Raw_Data!E1491</f>
        <v>YASIN, NURA</v>
      </c>
      <c r="F1491" t="str">
        <f>Raw_Data!F1491</f>
        <v>1265518567</v>
      </c>
      <c r="G1491" t="str">
        <f>Raw_Data!H1491</f>
        <v>0</v>
      </c>
      <c r="H1491">
        <f>IFERROR(VLOOKUP(G1491,Store_Map!$A$2:$I$100,3,FALSE),"")</f>
        <v>0</v>
      </c>
      <c r="I1491">
        <f>IFERROR(VLOOKUP(G1491,Store_Map!$A$2:$I$100,4,FALSE),"")</f>
        <v>0</v>
      </c>
      <c r="J1491">
        <f>IFERROR(VLOOKUP(G1491,Store_Map!$A$2:$I$100,5,FALSE),"")</f>
        <v>0</v>
      </c>
      <c r="K1491">
        <f>IFERROR(VLOOKUP(G1491,Store_Map!$A$2:$I$100,6,FALSE),"")</f>
        <v>0</v>
      </c>
      <c r="L1491">
        <f>IFERROR(VLOOKUP(G1491,Store_Map!$A$2:$I$100,7,FALSE),"")</f>
        <v>0</v>
      </c>
      <c r="M1491">
        <f>IFERROR(VLOOKUP(G1491,Store_Map!$A$2:$I$100,8,FALSE),"")</f>
        <v>0</v>
      </c>
      <c r="N1491">
        <f t="shared" si="207"/>
        <v>0</v>
      </c>
      <c r="O1491" t="str">
        <f t="shared" si="208"/>
        <v>PASS</v>
      </c>
      <c r="P1491" t="str">
        <f t="shared" si="209"/>
        <v>REVIEW</v>
      </c>
      <c r="Q1491" t="str">
        <f t="shared" si="210"/>
        <v>PASS</v>
      </c>
      <c r="R1491" t="str">
        <f t="shared" si="211"/>
        <v>PASS</v>
      </c>
      <c r="S1491" t="str">
        <f t="shared" si="212"/>
        <v>REVIEW</v>
      </c>
      <c r="T1491">
        <f t="shared" si="213"/>
        <v>90</v>
      </c>
      <c r="U1491" t="str">
        <f t="shared" si="214"/>
        <v>Low</v>
      </c>
      <c r="V1491" t="str">
        <f t="shared" si="215"/>
        <v>Invalid NDC</v>
      </c>
    </row>
    <row r="1492" spans="1:22" x14ac:dyDescent="0.3">
      <c r="A1492" t="str">
        <f>Raw_Data!A1492</f>
        <v>6251925</v>
      </c>
      <c r="B1492">
        <f>Raw_Data!B1492</f>
        <v>45671</v>
      </c>
      <c r="C1492" t="str">
        <f>Raw_Data!C1492</f>
        <v>METFORMIN HCL 500 MG TABLET</v>
      </c>
      <c r="D1492" t="str">
        <f>Raw_Data!D1492</f>
        <v>68382075805</v>
      </c>
      <c r="E1492" t="str">
        <f>Raw_Data!E1492</f>
        <v>MACHADO, MARIA</v>
      </c>
      <c r="F1492" t="str">
        <f>Raw_Data!F1492</f>
        <v>1619100302</v>
      </c>
      <c r="G1492" t="str">
        <f>Raw_Data!H1492</f>
        <v>0</v>
      </c>
      <c r="H1492">
        <f>IFERROR(VLOOKUP(G1492,Store_Map!$A$2:$I$100,3,FALSE),"")</f>
        <v>0</v>
      </c>
      <c r="I1492">
        <f>IFERROR(VLOOKUP(G1492,Store_Map!$A$2:$I$100,4,FALSE),"")</f>
        <v>0</v>
      </c>
      <c r="J1492">
        <f>IFERROR(VLOOKUP(G1492,Store_Map!$A$2:$I$100,5,FALSE),"")</f>
        <v>0</v>
      </c>
      <c r="K1492">
        <f>IFERROR(VLOOKUP(G1492,Store_Map!$A$2:$I$100,6,FALSE),"")</f>
        <v>0</v>
      </c>
      <c r="L1492">
        <f>IFERROR(VLOOKUP(G1492,Store_Map!$A$2:$I$100,7,FALSE),"")</f>
        <v>0</v>
      </c>
      <c r="M1492">
        <f>IFERROR(VLOOKUP(G1492,Store_Map!$A$2:$I$100,8,FALSE),"")</f>
        <v>0</v>
      </c>
      <c r="N1492">
        <f t="shared" si="207"/>
        <v>0</v>
      </c>
      <c r="O1492" t="str">
        <f t="shared" si="208"/>
        <v>PASS</v>
      </c>
      <c r="P1492" t="str">
        <f t="shared" si="209"/>
        <v>PASS</v>
      </c>
      <c r="Q1492" t="str">
        <f t="shared" si="210"/>
        <v>PASS</v>
      </c>
      <c r="R1492" t="str">
        <f t="shared" si="211"/>
        <v>PASS</v>
      </c>
      <c r="S1492" t="str">
        <f t="shared" si="212"/>
        <v>PASS</v>
      </c>
      <c r="T1492">
        <f t="shared" si="213"/>
        <v>100</v>
      </c>
      <c r="U1492" t="str">
        <f t="shared" si="214"/>
        <v>Low</v>
      </c>
      <c r="V1492" t="str">
        <f t="shared" si="215"/>
        <v>Clean</v>
      </c>
    </row>
    <row r="1493" spans="1:22" x14ac:dyDescent="0.3">
      <c r="A1493" t="str">
        <f>Raw_Data!A1493</f>
        <v>2003365</v>
      </c>
      <c r="B1493">
        <f>Raw_Data!B1493</f>
        <v>45671</v>
      </c>
      <c r="C1493" t="str">
        <f>Raw_Data!C1493</f>
        <v>METHYLPHENIDATE 5 MG TABLET</v>
      </c>
      <c r="D1493" t="str">
        <f>Raw_Data!D1493</f>
        <v>57664022888</v>
      </c>
      <c r="E1493" t="str">
        <f>Raw_Data!E1493</f>
        <v>STEINER, DAVID</v>
      </c>
      <c r="F1493" t="str">
        <f>Raw_Data!F1493</f>
        <v>1972508802</v>
      </c>
      <c r="G1493" t="str">
        <f>Raw_Data!H1493</f>
        <v>0</v>
      </c>
      <c r="H1493">
        <f>IFERROR(VLOOKUP(G1493,Store_Map!$A$2:$I$100,3,FALSE),"")</f>
        <v>0</v>
      </c>
      <c r="I1493">
        <f>IFERROR(VLOOKUP(G1493,Store_Map!$A$2:$I$100,4,FALSE),"")</f>
        <v>0</v>
      </c>
      <c r="J1493">
        <f>IFERROR(VLOOKUP(G1493,Store_Map!$A$2:$I$100,5,FALSE),"")</f>
        <v>0</v>
      </c>
      <c r="K1493">
        <f>IFERROR(VLOOKUP(G1493,Store_Map!$A$2:$I$100,6,FALSE),"")</f>
        <v>0</v>
      </c>
      <c r="L1493">
        <f>IFERROR(VLOOKUP(G1493,Store_Map!$A$2:$I$100,7,FALSE),"")</f>
        <v>0</v>
      </c>
      <c r="M1493">
        <f>IFERROR(VLOOKUP(G1493,Store_Map!$A$2:$I$100,8,FALSE),"")</f>
        <v>0</v>
      </c>
      <c r="N1493">
        <f t="shared" si="207"/>
        <v>0</v>
      </c>
      <c r="O1493" t="str">
        <f t="shared" si="208"/>
        <v>PASS</v>
      </c>
      <c r="P1493" t="str">
        <f t="shared" si="209"/>
        <v>PASS</v>
      </c>
      <c r="Q1493" t="str">
        <f t="shared" si="210"/>
        <v>PASS</v>
      </c>
      <c r="R1493" t="str">
        <f t="shared" si="211"/>
        <v>PASS</v>
      </c>
      <c r="S1493" t="str">
        <f t="shared" si="212"/>
        <v>PASS</v>
      </c>
      <c r="T1493">
        <f t="shared" si="213"/>
        <v>100</v>
      </c>
      <c r="U1493" t="str">
        <f t="shared" si="214"/>
        <v>Low</v>
      </c>
      <c r="V1493" t="str">
        <f t="shared" si="215"/>
        <v>Clean</v>
      </c>
    </row>
    <row r="1494" spans="1:22" x14ac:dyDescent="0.3">
      <c r="A1494" t="str">
        <f>Raw_Data!A1494</f>
        <v>6238307</v>
      </c>
      <c r="B1494">
        <f>Raw_Data!B1494</f>
        <v>45671</v>
      </c>
      <c r="C1494" t="str">
        <f>Raw_Data!C1494</f>
        <v>AMLODIPINE BESYLATE 10 MG T</v>
      </c>
      <c r="D1494" t="str">
        <f>Raw_Data!D1494</f>
        <v>29300039810</v>
      </c>
      <c r="E1494" t="str">
        <f>Raw_Data!E1494</f>
        <v>GIBBS, JON</v>
      </c>
      <c r="F1494" t="str">
        <f>Raw_Data!F1494</f>
        <v>1700896156</v>
      </c>
      <c r="G1494" t="str">
        <f>Raw_Data!H1494</f>
        <v>0</v>
      </c>
      <c r="H1494">
        <f>IFERROR(VLOOKUP(G1494,Store_Map!$A$2:$I$100,3,FALSE),"")</f>
        <v>0</v>
      </c>
      <c r="I1494">
        <f>IFERROR(VLOOKUP(G1494,Store_Map!$A$2:$I$100,4,FALSE),"")</f>
        <v>0</v>
      </c>
      <c r="J1494">
        <f>IFERROR(VLOOKUP(G1494,Store_Map!$A$2:$I$100,5,FALSE),"")</f>
        <v>0</v>
      </c>
      <c r="K1494">
        <f>IFERROR(VLOOKUP(G1494,Store_Map!$A$2:$I$100,6,FALSE),"")</f>
        <v>0</v>
      </c>
      <c r="L1494">
        <f>IFERROR(VLOOKUP(G1494,Store_Map!$A$2:$I$100,7,FALSE),"")</f>
        <v>0</v>
      </c>
      <c r="M1494">
        <f>IFERROR(VLOOKUP(G1494,Store_Map!$A$2:$I$100,8,FALSE),"")</f>
        <v>0</v>
      </c>
      <c r="N1494">
        <f t="shared" si="207"/>
        <v>0</v>
      </c>
      <c r="O1494" t="str">
        <f t="shared" si="208"/>
        <v>PASS</v>
      </c>
      <c r="P1494" t="str">
        <f t="shared" si="209"/>
        <v>PASS</v>
      </c>
      <c r="Q1494" t="str">
        <f t="shared" si="210"/>
        <v>PASS</v>
      </c>
      <c r="R1494" t="str">
        <f t="shared" si="211"/>
        <v>PASS</v>
      </c>
      <c r="S1494" t="str">
        <f t="shared" si="212"/>
        <v>PASS</v>
      </c>
      <c r="T1494">
        <f t="shared" si="213"/>
        <v>100</v>
      </c>
      <c r="U1494" t="str">
        <f t="shared" si="214"/>
        <v>Low</v>
      </c>
      <c r="V1494" t="str">
        <f t="shared" si="215"/>
        <v>Clean</v>
      </c>
    </row>
    <row r="1495" spans="1:22" x14ac:dyDescent="0.3">
      <c r="A1495" t="str">
        <f>Raw_Data!A1495</f>
        <v>6251926</v>
      </c>
      <c r="B1495">
        <f>Raw_Data!B1495</f>
        <v>45671</v>
      </c>
      <c r="C1495" t="str">
        <f>Raw_Data!C1495</f>
        <v>LOSARTAN-HCTZ 50-12.5 MG TA</v>
      </c>
      <c r="D1495" t="str">
        <f>Raw_Data!D1495</f>
        <v>65862046899</v>
      </c>
      <c r="E1495" t="str">
        <f>Raw_Data!E1495</f>
        <v>BYNE, EDMUND</v>
      </c>
      <c r="F1495" t="str">
        <f>Raw_Data!F1495</f>
        <v>1033186648</v>
      </c>
      <c r="G1495" t="str">
        <f>Raw_Data!H1495</f>
        <v>0</v>
      </c>
      <c r="H1495">
        <f>IFERROR(VLOOKUP(G1495,Store_Map!$A$2:$I$100,3,FALSE),"")</f>
        <v>0</v>
      </c>
      <c r="I1495">
        <f>IFERROR(VLOOKUP(G1495,Store_Map!$A$2:$I$100,4,FALSE),"")</f>
        <v>0</v>
      </c>
      <c r="J1495">
        <f>IFERROR(VLOOKUP(G1495,Store_Map!$A$2:$I$100,5,FALSE),"")</f>
        <v>0</v>
      </c>
      <c r="K1495">
        <f>IFERROR(VLOOKUP(G1495,Store_Map!$A$2:$I$100,6,FALSE),"")</f>
        <v>0</v>
      </c>
      <c r="L1495">
        <f>IFERROR(VLOOKUP(G1495,Store_Map!$A$2:$I$100,7,FALSE),"")</f>
        <v>0</v>
      </c>
      <c r="M1495">
        <f>IFERROR(VLOOKUP(G1495,Store_Map!$A$2:$I$100,8,FALSE),"")</f>
        <v>0</v>
      </c>
      <c r="N1495">
        <f t="shared" si="207"/>
        <v>0</v>
      </c>
      <c r="O1495" t="str">
        <f t="shared" si="208"/>
        <v>PASS</v>
      </c>
      <c r="P1495" t="str">
        <f t="shared" si="209"/>
        <v>PASS</v>
      </c>
      <c r="Q1495" t="str">
        <f t="shared" si="210"/>
        <v>PASS</v>
      </c>
      <c r="R1495" t="str">
        <f t="shared" si="211"/>
        <v>PASS</v>
      </c>
      <c r="S1495" t="str">
        <f t="shared" si="212"/>
        <v>PASS</v>
      </c>
      <c r="T1495">
        <f t="shared" si="213"/>
        <v>100</v>
      </c>
      <c r="U1495" t="str">
        <f t="shared" si="214"/>
        <v>Low</v>
      </c>
      <c r="V1495" t="str">
        <f t="shared" si="215"/>
        <v>Clean</v>
      </c>
    </row>
    <row r="1496" spans="1:22" x14ac:dyDescent="0.3">
      <c r="A1496" t="str">
        <f>Raw_Data!A1496</f>
        <v>6251927</v>
      </c>
      <c r="B1496">
        <f>Raw_Data!B1496</f>
        <v>45671</v>
      </c>
      <c r="C1496" t="str">
        <f>Raw_Data!C1496</f>
        <v>TRUE METRIX GLUCOSE TEST ST</v>
      </c>
      <c r="D1496" t="str">
        <f>Raw_Data!D1496</f>
        <v>56151146004</v>
      </c>
      <c r="E1496" t="str">
        <f>Raw_Data!E1496</f>
        <v>BYNE, EDMUND</v>
      </c>
      <c r="F1496" t="str">
        <f>Raw_Data!F1496</f>
        <v>1033186648</v>
      </c>
      <c r="G1496" t="str">
        <f>Raw_Data!H1496</f>
        <v>0</v>
      </c>
      <c r="H1496">
        <f>IFERROR(VLOOKUP(G1496,Store_Map!$A$2:$I$100,3,FALSE),"")</f>
        <v>0</v>
      </c>
      <c r="I1496">
        <f>IFERROR(VLOOKUP(G1496,Store_Map!$A$2:$I$100,4,FALSE),"")</f>
        <v>0</v>
      </c>
      <c r="J1496">
        <f>IFERROR(VLOOKUP(G1496,Store_Map!$A$2:$I$100,5,FALSE),"")</f>
        <v>0</v>
      </c>
      <c r="K1496">
        <f>IFERROR(VLOOKUP(G1496,Store_Map!$A$2:$I$100,6,FALSE),"")</f>
        <v>0</v>
      </c>
      <c r="L1496">
        <f>IFERROR(VLOOKUP(G1496,Store_Map!$A$2:$I$100,7,FALSE),"")</f>
        <v>0</v>
      </c>
      <c r="M1496">
        <f>IFERROR(VLOOKUP(G1496,Store_Map!$A$2:$I$100,8,FALSE),"")</f>
        <v>0</v>
      </c>
      <c r="N1496">
        <f t="shared" si="207"/>
        <v>0</v>
      </c>
      <c r="O1496" t="str">
        <f t="shared" si="208"/>
        <v>PASS</v>
      </c>
      <c r="P1496" t="str">
        <f t="shared" si="209"/>
        <v>PASS</v>
      </c>
      <c r="Q1496" t="str">
        <f t="shared" si="210"/>
        <v>PASS</v>
      </c>
      <c r="R1496" t="str">
        <f t="shared" si="211"/>
        <v>PASS</v>
      </c>
      <c r="S1496" t="str">
        <f t="shared" si="212"/>
        <v>PASS</v>
      </c>
      <c r="T1496">
        <f t="shared" si="213"/>
        <v>100</v>
      </c>
      <c r="U1496" t="str">
        <f t="shared" si="214"/>
        <v>Low</v>
      </c>
      <c r="V1496" t="str">
        <f t="shared" si="215"/>
        <v>Clean</v>
      </c>
    </row>
    <row r="1497" spans="1:22" x14ac:dyDescent="0.3">
      <c r="A1497" t="str">
        <f>Raw_Data!A1497</f>
        <v>6251928</v>
      </c>
      <c r="B1497">
        <f>Raw_Data!B1497</f>
        <v>45671</v>
      </c>
      <c r="C1497" t="str">
        <f>Raw_Data!C1497</f>
        <v>GLIMEPIRIDE 2 MG TABLET</v>
      </c>
      <c r="D1497" t="str">
        <f>Raw_Data!D1497</f>
        <v>55111032105</v>
      </c>
      <c r="E1497" t="str">
        <f>Raw_Data!E1497</f>
        <v>BYNE, EDMUND</v>
      </c>
      <c r="F1497" t="str">
        <f>Raw_Data!F1497</f>
        <v>1033186648</v>
      </c>
      <c r="G1497" t="str">
        <f>Raw_Data!H1497</f>
        <v>0</v>
      </c>
      <c r="H1497">
        <f>IFERROR(VLOOKUP(G1497,Store_Map!$A$2:$I$100,3,FALSE),"")</f>
        <v>0</v>
      </c>
      <c r="I1497">
        <f>IFERROR(VLOOKUP(G1497,Store_Map!$A$2:$I$100,4,FALSE),"")</f>
        <v>0</v>
      </c>
      <c r="J1497">
        <f>IFERROR(VLOOKUP(G1497,Store_Map!$A$2:$I$100,5,FALSE),"")</f>
        <v>0</v>
      </c>
      <c r="K1497">
        <f>IFERROR(VLOOKUP(G1497,Store_Map!$A$2:$I$100,6,FALSE),"")</f>
        <v>0</v>
      </c>
      <c r="L1497">
        <f>IFERROR(VLOOKUP(G1497,Store_Map!$A$2:$I$100,7,FALSE),"")</f>
        <v>0</v>
      </c>
      <c r="M1497">
        <f>IFERROR(VLOOKUP(G1497,Store_Map!$A$2:$I$100,8,FALSE),"")</f>
        <v>0</v>
      </c>
      <c r="N1497">
        <f t="shared" si="207"/>
        <v>0</v>
      </c>
      <c r="O1497" t="str">
        <f t="shared" si="208"/>
        <v>PASS</v>
      </c>
      <c r="P1497" t="str">
        <f t="shared" si="209"/>
        <v>PASS</v>
      </c>
      <c r="Q1497" t="str">
        <f t="shared" si="210"/>
        <v>PASS</v>
      </c>
      <c r="R1497" t="str">
        <f t="shared" si="211"/>
        <v>PASS</v>
      </c>
      <c r="S1497" t="str">
        <f t="shared" si="212"/>
        <v>PASS</v>
      </c>
      <c r="T1497">
        <f t="shared" si="213"/>
        <v>100</v>
      </c>
      <c r="U1497" t="str">
        <f t="shared" si="214"/>
        <v>Low</v>
      </c>
      <c r="V1497" t="str">
        <f t="shared" si="215"/>
        <v>Clean</v>
      </c>
    </row>
    <row r="1498" spans="1:22" x14ac:dyDescent="0.3">
      <c r="A1498" t="str">
        <f>Raw_Data!A1498</f>
        <v>6251930</v>
      </c>
      <c r="B1498">
        <f>Raw_Data!B1498</f>
        <v>45671</v>
      </c>
      <c r="C1498" t="str">
        <f>Raw_Data!C1498</f>
        <v>AMLODIPINE BESYLATE 5 MG TA</v>
      </c>
      <c r="D1498" t="str">
        <f>Raw_Data!D1498</f>
        <v>69097012715</v>
      </c>
      <c r="E1498" t="str">
        <f>Raw_Data!E1498</f>
        <v>BYNE, EDMUND</v>
      </c>
      <c r="F1498" t="str">
        <f>Raw_Data!F1498</f>
        <v>1033186648</v>
      </c>
      <c r="G1498" t="str">
        <f>Raw_Data!H1498</f>
        <v>0</v>
      </c>
      <c r="H1498">
        <f>IFERROR(VLOOKUP(G1498,Store_Map!$A$2:$I$100,3,FALSE),"")</f>
        <v>0</v>
      </c>
      <c r="I1498">
        <f>IFERROR(VLOOKUP(G1498,Store_Map!$A$2:$I$100,4,FALSE),"")</f>
        <v>0</v>
      </c>
      <c r="J1498">
        <f>IFERROR(VLOOKUP(G1498,Store_Map!$A$2:$I$100,5,FALSE),"")</f>
        <v>0</v>
      </c>
      <c r="K1498">
        <f>IFERROR(VLOOKUP(G1498,Store_Map!$A$2:$I$100,6,FALSE),"")</f>
        <v>0</v>
      </c>
      <c r="L1498">
        <f>IFERROR(VLOOKUP(G1498,Store_Map!$A$2:$I$100,7,FALSE),"")</f>
        <v>0</v>
      </c>
      <c r="M1498">
        <f>IFERROR(VLOOKUP(G1498,Store_Map!$A$2:$I$100,8,FALSE),"")</f>
        <v>0</v>
      </c>
      <c r="N1498">
        <f t="shared" si="207"/>
        <v>0</v>
      </c>
      <c r="O1498" t="str">
        <f t="shared" si="208"/>
        <v>PASS</v>
      </c>
      <c r="P1498" t="str">
        <f t="shared" si="209"/>
        <v>PASS</v>
      </c>
      <c r="Q1498" t="str">
        <f t="shared" si="210"/>
        <v>PASS</v>
      </c>
      <c r="R1498" t="str">
        <f t="shared" si="211"/>
        <v>PASS</v>
      </c>
      <c r="S1498" t="str">
        <f t="shared" si="212"/>
        <v>PASS</v>
      </c>
      <c r="T1498">
        <f t="shared" si="213"/>
        <v>100</v>
      </c>
      <c r="U1498" t="str">
        <f t="shared" si="214"/>
        <v>Low</v>
      </c>
      <c r="V1498" t="str">
        <f t="shared" si="215"/>
        <v>Clean</v>
      </c>
    </row>
    <row r="1499" spans="1:22" x14ac:dyDescent="0.3">
      <c r="A1499" t="str">
        <f>Raw_Data!A1499</f>
        <v>6248283</v>
      </c>
      <c r="B1499">
        <f>Raw_Data!B1499</f>
        <v>45671</v>
      </c>
      <c r="C1499" t="str">
        <f>Raw_Data!C1499</f>
        <v>GLIPIZIDE 10 MG TABLET</v>
      </c>
      <c r="D1499" t="str">
        <f>Raw_Data!D1499</f>
        <v>60505014201</v>
      </c>
      <c r="E1499" t="str">
        <f>Raw_Data!E1499</f>
        <v>GIBBS, JON</v>
      </c>
      <c r="F1499" t="str">
        <f>Raw_Data!F1499</f>
        <v>1700896156</v>
      </c>
      <c r="G1499" t="str">
        <f>Raw_Data!H1499</f>
        <v>0</v>
      </c>
      <c r="H1499">
        <f>IFERROR(VLOOKUP(G1499,Store_Map!$A$2:$I$100,3,FALSE),"")</f>
        <v>0</v>
      </c>
      <c r="I1499">
        <f>IFERROR(VLOOKUP(G1499,Store_Map!$A$2:$I$100,4,FALSE),"")</f>
        <v>0</v>
      </c>
      <c r="J1499">
        <f>IFERROR(VLOOKUP(G1499,Store_Map!$A$2:$I$100,5,FALSE),"")</f>
        <v>0</v>
      </c>
      <c r="K1499">
        <f>IFERROR(VLOOKUP(G1499,Store_Map!$A$2:$I$100,6,FALSE),"")</f>
        <v>0</v>
      </c>
      <c r="L1499">
        <f>IFERROR(VLOOKUP(G1499,Store_Map!$A$2:$I$100,7,FALSE),"")</f>
        <v>0</v>
      </c>
      <c r="M1499">
        <f>IFERROR(VLOOKUP(G1499,Store_Map!$A$2:$I$100,8,FALSE),"")</f>
        <v>0</v>
      </c>
      <c r="N1499">
        <f t="shared" si="207"/>
        <v>0</v>
      </c>
      <c r="O1499" t="str">
        <f t="shared" si="208"/>
        <v>PASS</v>
      </c>
      <c r="P1499" t="str">
        <f t="shared" si="209"/>
        <v>PASS</v>
      </c>
      <c r="Q1499" t="str">
        <f t="shared" si="210"/>
        <v>PASS</v>
      </c>
      <c r="R1499" t="str">
        <f t="shared" si="211"/>
        <v>PASS</v>
      </c>
      <c r="S1499" t="str">
        <f t="shared" si="212"/>
        <v>PASS</v>
      </c>
      <c r="T1499">
        <f t="shared" si="213"/>
        <v>100</v>
      </c>
      <c r="U1499" t="str">
        <f t="shared" si="214"/>
        <v>Low</v>
      </c>
      <c r="V1499" t="str">
        <f t="shared" si="215"/>
        <v>Clean</v>
      </c>
    </row>
    <row r="1500" spans="1:22" x14ac:dyDescent="0.3">
      <c r="A1500" t="str">
        <f>Raw_Data!A1500</f>
        <v>6248278</v>
      </c>
      <c r="B1500">
        <f>Raw_Data!B1500</f>
        <v>45671</v>
      </c>
      <c r="C1500" t="str">
        <f>Raw_Data!C1500</f>
        <v>HYDROCHLOROTHIAZIDE 25 MG T</v>
      </c>
      <c r="D1500" t="str">
        <f>Raw_Data!D1500</f>
        <v>29300012810</v>
      </c>
      <c r="E1500" t="str">
        <f>Raw_Data!E1500</f>
        <v>GIBBS, JON</v>
      </c>
      <c r="F1500" t="str">
        <f>Raw_Data!F1500</f>
        <v>1700896156</v>
      </c>
      <c r="G1500" t="str">
        <f>Raw_Data!H1500</f>
        <v>0</v>
      </c>
      <c r="H1500">
        <f>IFERROR(VLOOKUP(G1500,Store_Map!$A$2:$I$100,3,FALSE),"")</f>
        <v>0</v>
      </c>
      <c r="I1500">
        <f>IFERROR(VLOOKUP(G1500,Store_Map!$A$2:$I$100,4,FALSE),"")</f>
        <v>0</v>
      </c>
      <c r="J1500">
        <f>IFERROR(VLOOKUP(G1500,Store_Map!$A$2:$I$100,5,FALSE),"")</f>
        <v>0</v>
      </c>
      <c r="K1500">
        <f>IFERROR(VLOOKUP(G1500,Store_Map!$A$2:$I$100,6,FALSE),"")</f>
        <v>0</v>
      </c>
      <c r="L1500">
        <f>IFERROR(VLOOKUP(G1500,Store_Map!$A$2:$I$100,7,FALSE),"")</f>
        <v>0</v>
      </c>
      <c r="M1500">
        <f>IFERROR(VLOOKUP(G1500,Store_Map!$A$2:$I$100,8,FALSE),"")</f>
        <v>0</v>
      </c>
      <c r="N1500">
        <f t="shared" si="207"/>
        <v>0</v>
      </c>
      <c r="O1500" t="str">
        <f t="shared" si="208"/>
        <v>PASS</v>
      </c>
      <c r="P1500" t="str">
        <f t="shared" si="209"/>
        <v>PASS</v>
      </c>
      <c r="Q1500" t="str">
        <f t="shared" si="210"/>
        <v>PASS</v>
      </c>
      <c r="R1500" t="str">
        <f t="shared" si="211"/>
        <v>PASS</v>
      </c>
      <c r="S1500" t="str">
        <f t="shared" si="212"/>
        <v>PASS</v>
      </c>
      <c r="T1500">
        <f t="shared" si="213"/>
        <v>100</v>
      </c>
      <c r="U1500" t="str">
        <f t="shared" si="214"/>
        <v>Low</v>
      </c>
      <c r="V1500" t="str">
        <f t="shared" si="215"/>
        <v>Clean</v>
      </c>
    </row>
    <row r="1501" spans="1:22" x14ac:dyDescent="0.3">
      <c r="A1501" t="str">
        <f>Raw_Data!A1501</f>
        <v>6248280</v>
      </c>
      <c r="B1501">
        <f>Raw_Data!B1501</f>
        <v>45671</v>
      </c>
      <c r="C1501" t="str">
        <f>Raw_Data!C1501</f>
        <v>METFORMIN HCL ER 500 MG TAB</v>
      </c>
      <c r="D1501" t="str">
        <f>Raw_Data!D1501</f>
        <v>49483062350</v>
      </c>
      <c r="E1501" t="str">
        <f>Raw_Data!E1501</f>
        <v>GIBBS, JON</v>
      </c>
      <c r="F1501" t="str">
        <f>Raw_Data!F1501</f>
        <v>1700896156</v>
      </c>
      <c r="G1501" t="str">
        <f>Raw_Data!H1501</f>
        <v>0</v>
      </c>
      <c r="H1501">
        <f>IFERROR(VLOOKUP(G1501,Store_Map!$A$2:$I$100,3,FALSE),"")</f>
        <v>0</v>
      </c>
      <c r="I1501">
        <f>IFERROR(VLOOKUP(G1501,Store_Map!$A$2:$I$100,4,FALSE),"")</f>
        <v>0</v>
      </c>
      <c r="J1501">
        <f>IFERROR(VLOOKUP(G1501,Store_Map!$A$2:$I$100,5,FALSE),"")</f>
        <v>0</v>
      </c>
      <c r="K1501">
        <f>IFERROR(VLOOKUP(G1501,Store_Map!$A$2:$I$100,6,FALSE),"")</f>
        <v>0</v>
      </c>
      <c r="L1501">
        <f>IFERROR(VLOOKUP(G1501,Store_Map!$A$2:$I$100,7,FALSE),"")</f>
        <v>0</v>
      </c>
      <c r="M1501">
        <f>IFERROR(VLOOKUP(G1501,Store_Map!$A$2:$I$100,8,FALSE),"")</f>
        <v>0</v>
      </c>
      <c r="N1501">
        <f t="shared" si="207"/>
        <v>0</v>
      </c>
      <c r="O1501" t="str">
        <f t="shared" si="208"/>
        <v>PASS</v>
      </c>
      <c r="P1501" t="str">
        <f t="shared" si="209"/>
        <v>PASS</v>
      </c>
      <c r="Q1501" t="str">
        <f t="shared" si="210"/>
        <v>PASS</v>
      </c>
      <c r="R1501" t="str">
        <f t="shared" si="211"/>
        <v>PASS</v>
      </c>
      <c r="S1501" t="str">
        <f t="shared" si="212"/>
        <v>PASS</v>
      </c>
      <c r="T1501">
        <f t="shared" si="213"/>
        <v>100</v>
      </c>
      <c r="U1501" t="str">
        <f t="shared" si="214"/>
        <v>Low</v>
      </c>
      <c r="V1501" t="str">
        <f t="shared" si="215"/>
        <v>Clean</v>
      </c>
    </row>
    <row r="1502" spans="1:22" x14ac:dyDescent="0.3">
      <c r="A1502" t="str">
        <f>Raw_Data!A1502</f>
        <v>6248274</v>
      </c>
      <c r="B1502">
        <f>Raw_Data!B1502</f>
        <v>45671</v>
      </c>
      <c r="C1502" t="str">
        <f>Raw_Data!C1502</f>
        <v>LOSARTAN POTASSIUM 50 MG TA</v>
      </c>
      <c r="D1502" t="str">
        <f>Raw_Data!D1502</f>
        <v>65862020299</v>
      </c>
      <c r="E1502" t="str">
        <f>Raw_Data!E1502</f>
        <v>GIBBS, JON</v>
      </c>
      <c r="F1502" t="str">
        <f>Raw_Data!F1502</f>
        <v>1700896156</v>
      </c>
      <c r="G1502" t="str">
        <f>Raw_Data!H1502</f>
        <v>0</v>
      </c>
      <c r="H1502">
        <f>IFERROR(VLOOKUP(G1502,Store_Map!$A$2:$I$100,3,FALSE),"")</f>
        <v>0</v>
      </c>
      <c r="I1502">
        <f>IFERROR(VLOOKUP(G1502,Store_Map!$A$2:$I$100,4,FALSE),"")</f>
        <v>0</v>
      </c>
      <c r="J1502">
        <f>IFERROR(VLOOKUP(G1502,Store_Map!$A$2:$I$100,5,FALSE),"")</f>
        <v>0</v>
      </c>
      <c r="K1502">
        <f>IFERROR(VLOOKUP(G1502,Store_Map!$A$2:$I$100,6,FALSE),"")</f>
        <v>0</v>
      </c>
      <c r="L1502">
        <f>IFERROR(VLOOKUP(G1502,Store_Map!$A$2:$I$100,7,FALSE),"")</f>
        <v>0</v>
      </c>
      <c r="M1502">
        <f>IFERROR(VLOOKUP(G1502,Store_Map!$A$2:$I$100,8,FALSE),"")</f>
        <v>0</v>
      </c>
      <c r="N1502">
        <f t="shared" si="207"/>
        <v>0</v>
      </c>
      <c r="O1502" t="str">
        <f t="shared" si="208"/>
        <v>PASS</v>
      </c>
      <c r="P1502" t="str">
        <f t="shared" si="209"/>
        <v>PASS</v>
      </c>
      <c r="Q1502" t="str">
        <f t="shared" si="210"/>
        <v>PASS</v>
      </c>
      <c r="R1502" t="str">
        <f t="shared" si="211"/>
        <v>PASS</v>
      </c>
      <c r="S1502" t="str">
        <f t="shared" si="212"/>
        <v>PASS</v>
      </c>
      <c r="T1502">
        <f t="shared" si="213"/>
        <v>100</v>
      </c>
      <c r="U1502" t="str">
        <f t="shared" si="214"/>
        <v>Low</v>
      </c>
      <c r="V1502" t="str">
        <f t="shared" si="215"/>
        <v>Clean</v>
      </c>
    </row>
    <row r="1503" spans="1:22" x14ac:dyDescent="0.3">
      <c r="A1503" t="str">
        <f>Raw_Data!A1503</f>
        <v>6245430</v>
      </c>
      <c r="B1503">
        <f>Raw_Data!B1503</f>
        <v>45671</v>
      </c>
      <c r="C1503" t="str">
        <f>Raw_Data!C1503</f>
        <v>DULERA 200 MCG-5 MCG INHALE</v>
      </c>
      <c r="D1503" t="str">
        <f>Raw_Data!D1503</f>
        <v>78206012601</v>
      </c>
      <c r="E1503" t="str">
        <f>Raw_Data!E1503</f>
        <v>GIBBS, JON</v>
      </c>
      <c r="F1503" t="str">
        <f>Raw_Data!F1503</f>
        <v>1700896156</v>
      </c>
      <c r="G1503" t="str">
        <f>Raw_Data!H1503</f>
        <v>0</v>
      </c>
      <c r="H1503">
        <f>IFERROR(VLOOKUP(G1503,Store_Map!$A$2:$I$100,3,FALSE),"")</f>
        <v>0</v>
      </c>
      <c r="I1503">
        <f>IFERROR(VLOOKUP(G1503,Store_Map!$A$2:$I$100,4,FALSE),"")</f>
        <v>0</v>
      </c>
      <c r="J1503">
        <f>IFERROR(VLOOKUP(G1503,Store_Map!$A$2:$I$100,5,FALSE),"")</f>
        <v>0</v>
      </c>
      <c r="K1503">
        <f>IFERROR(VLOOKUP(G1503,Store_Map!$A$2:$I$100,6,FALSE),"")</f>
        <v>0</v>
      </c>
      <c r="L1503">
        <f>IFERROR(VLOOKUP(G1503,Store_Map!$A$2:$I$100,7,FALSE),"")</f>
        <v>0</v>
      </c>
      <c r="M1503">
        <f>IFERROR(VLOOKUP(G1503,Store_Map!$A$2:$I$100,8,FALSE),"")</f>
        <v>0</v>
      </c>
      <c r="N1503">
        <f t="shared" si="207"/>
        <v>0</v>
      </c>
      <c r="O1503" t="str">
        <f t="shared" si="208"/>
        <v>PASS</v>
      </c>
      <c r="P1503" t="str">
        <f t="shared" si="209"/>
        <v>PASS</v>
      </c>
      <c r="Q1503" t="str">
        <f t="shared" si="210"/>
        <v>PASS</v>
      </c>
      <c r="R1503" t="str">
        <f t="shared" si="211"/>
        <v>PASS</v>
      </c>
      <c r="S1503" t="str">
        <f t="shared" si="212"/>
        <v>PASS</v>
      </c>
      <c r="T1503">
        <f t="shared" si="213"/>
        <v>100</v>
      </c>
      <c r="U1503" t="str">
        <f t="shared" si="214"/>
        <v>Low</v>
      </c>
      <c r="V1503" t="str">
        <f t="shared" si="215"/>
        <v>Clean</v>
      </c>
    </row>
    <row r="1504" spans="1:22" x14ac:dyDescent="0.3">
      <c r="A1504" t="str">
        <f>Raw_Data!A1504</f>
        <v>6246074</v>
      </c>
      <c r="B1504">
        <f>Raw_Data!B1504</f>
        <v>45671</v>
      </c>
      <c r="C1504" t="str">
        <f>Raw_Data!C1504</f>
        <v>VITAMIN D2 1.25MG(50,000 UN</v>
      </c>
      <c r="D1504" t="str">
        <f>Raw_Data!D1504</f>
        <v>64380073706</v>
      </c>
      <c r="E1504" t="str">
        <f>Raw_Data!E1504</f>
        <v>GIBBS, JON</v>
      </c>
      <c r="F1504" t="str">
        <f>Raw_Data!F1504</f>
        <v>1700896156</v>
      </c>
      <c r="G1504" t="str">
        <f>Raw_Data!H1504</f>
        <v>0</v>
      </c>
      <c r="H1504">
        <f>IFERROR(VLOOKUP(G1504,Store_Map!$A$2:$I$100,3,FALSE),"")</f>
        <v>0</v>
      </c>
      <c r="I1504">
        <f>IFERROR(VLOOKUP(G1504,Store_Map!$A$2:$I$100,4,FALSE),"")</f>
        <v>0</v>
      </c>
      <c r="J1504">
        <f>IFERROR(VLOOKUP(G1504,Store_Map!$A$2:$I$100,5,FALSE),"")</f>
        <v>0</v>
      </c>
      <c r="K1504">
        <f>IFERROR(VLOOKUP(G1504,Store_Map!$A$2:$I$100,6,FALSE),"")</f>
        <v>0</v>
      </c>
      <c r="L1504">
        <f>IFERROR(VLOOKUP(G1504,Store_Map!$A$2:$I$100,7,FALSE),"")</f>
        <v>0</v>
      </c>
      <c r="M1504">
        <f>IFERROR(VLOOKUP(G1504,Store_Map!$A$2:$I$100,8,FALSE),"")</f>
        <v>0</v>
      </c>
      <c r="N1504">
        <f t="shared" si="207"/>
        <v>0</v>
      </c>
      <c r="O1504" t="str">
        <f t="shared" si="208"/>
        <v>PASS</v>
      </c>
      <c r="P1504" t="str">
        <f t="shared" si="209"/>
        <v>PASS</v>
      </c>
      <c r="Q1504" t="str">
        <f t="shared" si="210"/>
        <v>PASS</v>
      </c>
      <c r="R1504" t="str">
        <f t="shared" si="211"/>
        <v>PASS</v>
      </c>
      <c r="S1504" t="str">
        <f t="shared" si="212"/>
        <v>PASS</v>
      </c>
      <c r="T1504">
        <f t="shared" si="213"/>
        <v>100</v>
      </c>
      <c r="U1504" t="str">
        <f t="shared" si="214"/>
        <v>Low</v>
      </c>
      <c r="V1504" t="str">
        <f t="shared" si="215"/>
        <v>Clean</v>
      </c>
    </row>
    <row r="1505" spans="1:22" x14ac:dyDescent="0.3">
      <c r="A1505" t="str">
        <f>Raw_Data!A1505</f>
        <v>6247710</v>
      </c>
      <c r="B1505">
        <f>Raw_Data!B1505</f>
        <v>45671</v>
      </c>
      <c r="C1505" t="str">
        <f>Raw_Data!C1505</f>
        <v>FLUTICASONE PROP 50 MCG SPR</v>
      </c>
      <c r="D1505" t="str">
        <f>Raw_Data!D1505</f>
        <v>60505082901</v>
      </c>
      <c r="E1505" t="str">
        <f>Raw_Data!E1505</f>
        <v>AKHTAR, MARIAM</v>
      </c>
      <c r="F1505" t="str">
        <f>Raw_Data!F1505</f>
        <v>1780024596</v>
      </c>
      <c r="G1505" t="str">
        <f>Raw_Data!H1505</f>
        <v>0</v>
      </c>
      <c r="H1505">
        <f>IFERROR(VLOOKUP(G1505,Store_Map!$A$2:$I$100,3,FALSE),"")</f>
        <v>0</v>
      </c>
      <c r="I1505">
        <f>IFERROR(VLOOKUP(G1505,Store_Map!$A$2:$I$100,4,FALSE),"")</f>
        <v>0</v>
      </c>
      <c r="J1505">
        <f>IFERROR(VLOOKUP(G1505,Store_Map!$A$2:$I$100,5,FALSE),"")</f>
        <v>0</v>
      </c>
      <c r="K1505">
        <f>IFERROR(VLOOKUP(G1505,Store_Map!$A$2:$I$100,6,FALSE),"")</f>
        <v>0</v>
      </c>
      <c r="L1505">
        <f>IFERROR(VLOOKUP(G1505,Store_Map!$A$2:$I$100,7,FALSE),"")</f>
        <v>0</v>
      </c>
      <c r="M1505">
        <f>IFERROR(VLOOKUP(G1505,Store_Map!$A$2:$I$100,8,FALSE),"")</f>
        <v>0</v>
      </c>
      <c r="N1505">
        <f t="shared" si="207"/>
        <v>0</v>
      </c>
      <c r="O1505" t="str">
        <f t="shared" si="208"/>
        <v>PASS</v>
      </c>
      <c r="P1505" t="str">
        <f t="shared" si="209"/>
        <v>PASS</v>
      </c>
      <c r="Q1505" t="str">
        <f t="shared" si="210"/>
        <v>PASS</v>
      </c>
      <c r="R1505" t="str">
        <f t="shared" si="211"/>
        <v>PASS</v>
      </c>
      <c r="S1505" t="str">
        <f t="shared" si="212"/>
        <v>PASS</v>
      </c>
      <c r="T1505">
        <f t="shared" si="213"/>
        <v>100</v>
      </c>
      <c r="U1505" t="str">
        <f t="shared" si="214"/>
        <v>Low</v>
      </c>
      <c r="V1505" t="str">
        <f t="shared" si="215"/>
        <v>Clean</v>
      </c>
    </row>
    <row r="1506" spans="1:22" x14ac:dyDescent="0.3">
      <c r="A1506" t="str">
        <f>Raw_Data!A1506</f>
        <v>6245900</v>
      </c>
      <c r="B1506">
        <f>Raw_Data!B1506</f>
        <v>45671</v>
      </c>
      <c r="C1506" t="str">
        <f>Raw_Data!C1506</f>
        <v>AMLODIPINE BESYLATE 10 MG T</v>
      </c>
      <c r="D1506" t="str">
        <f>Raw_Data!D1506</f>
        <v>69097012815</v>
      </c>
      <c r="E1506" t="str">
        <f>Raw_Data!E1506</f>
        <v>BYNE, EDMUND</v>
      </c>
      <c r="F1506" t="str">
        <f>Raw_Data!F1506</f>
        <v>1033186648</v>
      </c>
      <c r="G1506" t="str">
        <f>Raw_Data!H1506</f>
        <v>0</v>
      </c>
      <c r="H1506">
        <f>IFERROR(VLOOKUP(G1506,Store_Map!$A$2:$I$100,3,FALSE),"")</f>
        <v>0</v>
      </c>
      <c r="I1506">
        <f>IFERROR(VLOOKUP(G1506,Store_Map!$A$2:$I$100,4,FALSE),"")</f>
        <v>0</v>
      </c>
      <c r="J1506">
        <f>IFERROR(VLOOKUP(G1506,Store_Map!$A$2:$I$100,5,FALSE),"")</f>
        <v>0</v>
      </c>
      <c r="K1506">
        <f>IFERROR(VLOOKUP(G1506,Store_Map!$A$2:$I$100,6,FALSE),"")</f>
        <v>0</v>
      </c>
      <c r="L1506">
        <f>IFERROR(VLOOKUP(G1506,Store_Map!$A$2:$I$100,7,FALSE),"")</f>
        <v>0</v>
      </c>
      <c r="M1506">
        <f>IFERROR(VLOOKUP(G1506,Store_Map!$A$2:$I$100,8,FALSE),"")</f>
        <v>0</v>
      </c>
      <c r="N1506">
        <f t="shared" si="207"/>
        <v>0</v>
      </c>
      <c r="O1506" t="str">
        <f t="shared" si="208"/>
        <v>PASS</v>
      </c>
      <c r="P1506" t="str">
        <f t="shared" si="209"/>
        <v>PASS</v>
      </c>
      <c r="Q1506" t="str">
        <f t="shared" si="210"/>
        <v>PASS</v>
      </c>
      <c r="R1506" t="str">
        <f t="shared" si="211"/>
        <v>PASS</v>
      </c>
      <c r="S1506" t="str">
        <f t="shared" si="212"/>
        <v>PASS</v>
      </c>
      <c r="T1506">
        <f t="shared" si="213"/>
        <v>100</v>
      </c>
      <c r="U1506" t="str">
        <f t="shared" si="214"/>
        <v>Low</v>
      </c>
      <c r="V1506" t="str">
        <f t="shared" si="215"/>
        <v>Clean</v>
      </c>
    </row>
    <row r="1507" spans="1:22" x14ac:dyDescent="0.3">
      <c r="A1507" t="str">
        <f>Raw_Data!A1507</f>
        <v>6247927</v>
      </c>
      <c r="B1507">
        <f>Raw_Data!B1507</f>
        <v>45671</v>
      </c>
      <c r="C1507" t="str">
        <f>Raw_Data!C1507</f>
        <v>*CLOPIDOGREL 75 MG TABLET</v>
      </c>
      <c r="D1507" t="str">
        <f>Raw_Data!D1507</f>
        <v>50228012490</v>
      </c>
      <c r="E1507" t="str">
        <f>Raw_Data!E1507</f>
        <v>Mohsin, Nuverah</v>
      </c>
      <c r="F1507" t="str">
        <f>Raw_Data!F1507</f>
        <v>1235889064</v>
      </c>
      <c r="G1507" t="str">
        <f>Raw_Data!H1507</f>
        <v>0</v>
      </c>
      <c r="H1507">
        <f>IFERROR(VLOOKUP(G1507,Store_Map!$A$2:$I$100,3,FALSE),"")</f>
        <v>0</v>
      </c>
      <c r="I1507">
        <f>IFERROR(VLOOKUP(G1507,Store_Map!$A$2:$I$100,4,FALSE),"")</f>
        <v>0</v>
      </c>
      <c r="J1507">
        <f>IFERROR(VLOOKUP(G1507,Store_Map!$A$2:$I$100,5,FALSE),"")</f>
        <v>0</v>
      </c>
      <c r="K1507">
        <f>IFERROR(VLOOKUP(G1507,Store_Map!$A$2:$I$100,6,FALSE),"")</f>
        <v>0</v>
      </c>
      <c r="L1507">
        <f>IFERROR(VLOOKUP(G1507,Store_Map!$A$2:$I$100,7,FALSE),"")</f>
        <v>0</v>
      </c>
      <c r="M1507">
        <f>IFERROR(VLOOKUP(G1507,Store_Map!$A$2:$I$100,8,FALSE),"")</f>
        <v>0</v>
      </c>
      <c r="N1507">
        <f t="shared" si="207"/>
        <v>0</v>
      </c>
      <c r="O1507" t="str">
        <f t="shared" si="208"/>
        <v>PASS</v>
      </c>
      <c r="P1507" t="str">
        <f t="shared" si="209"/>
        <v>PASS</v>
      </c>
      <c r="Q1507" t="str">
        <f t="shared" si="210"/>
        <v>PASS</v>
      </c>
      <c r="R1507" t="str">
        <f t="shared" si="211"/>
        <v>PASS</v>
      </c>
      <c r="S1507" t="str">
        <f t="shared" si="212"/>
        <v>PASS</v>
      </c>
      <c r="T1507">
        <f t="shared" si="213"/>
        <v>100</v>
      </c>
      <c r="U1507" t="str">
        <f t="shared" si="214"/>
        <v>Low</v>
      </c>
      <c r="V1507" t="str">
        <f t="shared" si="215"/>
        <v>Clean</v>
      </c>
    </row>
    <row r="1508" spans="1:22" x14ac:dyDescent="0.3">
      <c r="A1508" t="str">
        <f>Raw_Data!A1508</f>
        <v>6247928</v>
      </c>
      <c r="B1508">
        <f>Raw_Data!B1508</f>
        <v>45671</v>
      </c>
      <c r="C1508" t="str">
        <f>Raw_Data!C1508</f>
        <v>*ATORVASTATIN 40 MG TABLET</v>
      </c>
      <c r="D1508" t="str">
        <f>Raw_Data!D1508</f>
        <v>378395277</v>
      </c>
      <c r="E1508" t="str">
        <f>Raw_Data!E1508</f>
        <v>Mohsin, Nuverah</v>
      </c>
      <c r="F1508" t="str">
        <f>Raw_Data!F1508</f>
        <v>1235889064</v>
      </c>
      <c r="G1508" t="str">
        <f>Raw_Data!H1508</f>
        <v>0</v>
      </c>
      <c r="H1508">
        <f>IFERROR(VLOOKUP(G1508,Store_Map!$A$2:$I$100,3,FALSE),"")</f>
        <v>0</v>
      </c>
      <c r="I1508">
        <f>IFERROR(VLOOKUP(G1508,Store_Map!$A$2:$I$100,4,FALSE),"")</f>
        <v>0</v>
      </c>
      <c r="J1508">
        <f>IFERROR(VLOOKUP(G1508,Store_Map!$A$2:$I$100,5,FALSE),"")</f>
        <v>0</v>
      </c>
      <c r="K1508">
        <f>IFERROR(VLOOKUP(G1508,Store_Map!$A$2:$I$100,6,FALSE),"")</f>
        <v>0</v>
      </c>
      <c r="L1508">
        <f>IFERROR(VLOOKUP(G1508,Store_Map!$A$2:$I$100,7,FALSE),"")</f>
        <v>0</v>
      </c>
      <c r="M1508">
        <f>IFERROR(VLOOKUP(G1508,Store_Map!$A$2:$I$100,8,FALSE),"")</f>
        <v>0</v>
      </c>
      <c r="N1508">
        <f t="shared" si="207"/>
        <v>0</v>
      </c>
      <c r="O1508" t="str">
        <f t="shared" si="208"/>
        <v>PASS</v>
      </c>
      <c r="P1508" t="str">
        <f t="shared" si="209"/>
        <v>REVIEW</v>
      </c>
      <c r="Q1508" t="str">
        <f t="shared" si="210"/>
        <v>PASS</v>
      </c>
      <c r="R1508" t="str">
        <f t="shared" si="211"/>
        <v>PASS</v>
      </c>
      <c r="S1508" t="str">
        <f t="shared" si="212"/>
        <v>REVIEW</v>
      </c>
      <c r="T1508">
        <f t="shared" si="213"/>
        <v>90</v>
      </c>
      <c r="U1508" t="str">
        <f t="shared" si="214"/>
        <v>Low</v>
      </c>
      <c r="V1508" t="str">
        <f t="shared" si="215"/>
        <v>Invalid NDC</v>
      </c>
    </row>
    <row r="1509" spans="1:22" x14ac:dyDescent="0.3">
      <c r="A1509" t="str">
        <f>Raw_Data!A1509</f>
        <v>6247926</v>
      </c>
      <c r="B1509">
        <f>Raw_Data!B1509</f>
        <v>45671</v>
      </c>
      <c r="C1509" t="str">
        <f>Raw_Data!C1509</f>
        <v>*ASPIRIN EC 81 MG TABLET</v>
      </c>
      <c r="D1509" t="str">
        <f>Raw_Data!D1509</f>
        <v>57896098101</v>
      </c>
      <c r="E1509" t="str">
        <f>Raw_Data!E1509</f>
        <v>Mohsin, Nuverah</v>
      </c>
      <c r="F1509" t="str">
        <f>Raw_Data!F1509</f>
        <v>1235889064</v>
      </c>
      <c r="G1509" t="str">
        <f>Raw_Data!H1509</f>
        <v>0</v>
      </c>
      <c r="H1509">
        <f>IFERROR(VLOOKUP(G1509,Store_Map!$A$2:$I$100,3,FALSE),"")</f>
        <v>0</v>
      </c>
      <c r="I1509">
        <f>IFERROR(VLOOKUP(G1509,Store_Map!$A$2:$I$100,4,FALSE),"")</f>
        <v>0</v>
      </c>
      <c r="J1509">
        <f>IFERROR(VLOOKUP(G1509,Store_Map!$A$2:$I$100,5,FALSE),"")</f>
        <v>0</v>
      </c>
      <c r="K1509">
        <f>IFERROR(VLOOKUP(G1509,Store_Map!$A$2:$I$100,6,FALSE),"")</f>
        <v>0</v>
      </c>
      <c r="L1509">
        <f>IFERROR(VLOOKUP(G1509,Store_Map!$A$2:$I$100,7,FALSE),"")</f>
        <v>0</v>
      </c>
      <c r="M1509">
        <f>IFERROR(VLOOKUP(G1509,Store_Map!$A$2:$I$100,8,FALSE),"")</f>
        <v>0</v>
      </c>
      <c r="N1509">
        <f t="shared" si="207"/>
        <v>0</v>
      </c>
      <c r="O1509" t="str">
        <f t="shared" si="208"/>
        <v>PASS</v>
      </c>
      <c r="P1509" t="str">
        <f t="shared" si="209"/>
        <v>PASS</v>
      </c>
      <c r="Q1509" t="str">
        <f t="shared" si="210"/>
        <v>PASS</v>
      </c>
      <c r="R1509" t="str">
        <f t="shared" si="211"/>
        <v>PASS</v>
      </c>
      <c r="S1509" t="str">
        <f t="shared" si="212"/>
        <v>PASS</v>
      </c>
      <c r="T1509">
        <f t="shared" si="213"/>
        <v>100</v>
      </c>
      <c r="U1509" t="str">
        <f t="shared" si="214"/>
        <v>Low</v>
      </c>
      <c r="V1509" t="str">
        <f t="shared" si="215"/>
        <v>Clean</v>
      </c>
    </row>
    <row r="1510" spans="1:22" x14ac:dyDescent="0.3">
      <c r="A1510" t="str">
        <f>Raw_Data!A1510</f>
        <v>6245467</v>
      </c>
      <c r="B1510">
        <f>Raw_Data!B1510</f>
        <v>45671</v>
      </c>
      <c r="C1510" t="str">
        <f>Raw_Data!C1510</f>
        <v>ROPINIROLE HCL 0.25 MG TABL</v>
      </c>
      <c r="D1510" t="str">
        <f>Raw_Data!D1510</f>
        <v>43547026810</v>
      </c>
      <c r="E1510" t="str">
        <f>Raw_Data!E1510</f>
        <v>BYNE, EDMUND</v>
      </c>
      <c r="F1510" t="str">
        <f>Raw_Data!F1510</f>
        <v>1033186648</v>
      </c>
      <c r="G1510" t="str">
        <f>Raw_Data!H1510</f>
        <v>0</v>
      </c>
      <c r="H1510">
        <f>IFERROR(VLOOKUP(G1510,Store_Map!$A$2:$I$100,3,FALSE),"")</f>
        <v>0</v>
      </c>
      <c r="I1510">
        <f>IFERROR(VLOOKUP(G1510,Store_Map!$A$2:$I$100,4,FALSE),"")</f>
        <v>0</v>
      </c>
      <c r="J1510">
        <f>IFERROR(VLOOKUP(G1510,Store_Map!$A$2:$I$100,5,FALSE),"")</f>
        <v>0</v>
      </c>
      <c r="K1510">
        <f>IFERROR(VLOOKUP(G1510,Store_Map!$A$2:$I$100,6,FALSE),"")</f>
        <v>0</v>
      </c>
      <c r="L1510">
        <f>IFERROR(VLOOKUP(G1510,Store_Map!$A$2:$I$100,7,FALSE),"")</f>
        <v>0</v>
      </c>
      <c r="M1510">
        <f>IFERROR(VLOOKUP(G1510,Store_Map!$A$2:$I$100,8,FALSE),"")</f>
        <v>0</v>
      </c>
      <c r="N1510">
        <f t="shared" si="207"/>
        <v>0</v>
      </c>
      <c r="O1510" t="str">
        <f t="shared" si="208"/>
        <v>PASS</v>
      </c>
      <c r="P1510" t="str">
        <f t="shared" si="209"/>
        <v>PASS</v>
      </c>
      <c r="Q1510" t="str">
        <f t="shared" si="210"/>
        <v>PASS</v>
      </c>
      <c r="R1510" t="str">
        <f t="shared" si="211"/>
        <v>PASS</v>
      </c>
      <c r="S1510" t="str">
        <f t="shared" si="212"/>
        <v>PASS</v>
      </c>
      <c r="T1510">
        <f t="shared" si="213"/>
        <v>100</v>
      </c>
      <c r="U1510" t="str">
        <f t="shared" si="214"/>
        <v>Low</v>
      </c>
      <c r="V1510" t="str">
        <f t="shared" si="215"/>
        <v>Clean</v>
      </c>
    </row>
    <row r="1511" spans="1:22" x14ac:dyDescent="0.3">
      <c r="A1511" t="str">
        <f>Raw_Data!A1511</f>
        <v>6251931</v>
      </c>
      <c r="B1511">
        <f>Raw_Data!B1511</f>
        <v>45671</v>
      </c>
      <c r="C1511" t="str">
        <f>Raw_Data!C1511</f>
        <v>FARXIGA 10 MG TABLET</v>
      </c>
      <c r="D1511" t="str">
        <f>Raw_Data!D1511</f>
        <v>310621030</v>
      </c>
      <c r="E1511" t="str">
        <f>Raw_Data!E1511</f>
        <v>BYNE, EDMUND</v>
      </c>
      <c r="F1511" t="str">
        <f>Raw_Data!F1511</f>
        <v>1033186648</v>
      </c>
      <c r="G1511" t="str">
        <f>Raw_Data!H1511</f>
        <v>0</v>
      </c>
      <c r="H1511">
        <f>IFERROR(VLOOKUP(G1511,Store_Map!$A$2:$I$100,3,FALSE),"")</f>
        <v>0</v>
      </c>
      <c r="I1511">
        <f>IFERROR(VLOOKUP(G1511,Store_Map!$A$2:$I$100,4,FALSE),"")</f>
        <v>0</v>
      </c>
      <c r="J1511">
        <f>IFERROR(VLOOKUP(G1511,Store_Map!$A$2:$I$100,5,FALSE),"")</f>
        <v>0</v>
      </c>
      <c r="K1511">
        <f>IFERROR(VLOOKUP(G1511,Store_Map!$A$2:$I$100,6,FALSE),"")</f>
        <v>0</v>
      </c>
      <c r="L1511">
        <f>IFERROR(VLOOKUP(G1511,Store_Map!$A$2:$I$100,7,FALSE),"")</f>
        <v>0</v>
      </c>
      <c r="M1511">
        <f>IFERROR(VLOOKUP(G1511,Store_Map!$A$2:$I$100,8,FALSE),"")</f>
        <v>0</v>
      </c>
      <c r="N1511">
        <f t="shared" si="207"/>
        <v>0</v>
      </c>
      <c r="O1511" t="str">
        <f t="shared" si="208"/>
        <v>PASS</v>
      </c>
      <c r="P1511" t="str">
        <f t="shared" si="209"/>
        <v>REVIEW</v>
      </c>
      <c r="Q1511" t="str">
        <f t="shared" si="210"/>
        <v>PASS</v>
      </c>
      <c r="R1511" t="str">
        <f t="shared" si="211"/>
        <v>PASS</v>
      </c>
      <c r="S1511" t="str">
        <f t="shared" si="212"/>
        <v>REVIEW</v>
      </c>
      <c r="T1511">
        <f t="shared" si="213"/>
        <v>90</v>
      </c>
      <c r="U1511" t="str">
        <f t="shared" si="214"/>
        <v>Low</v>
      </c>
      <c r="V1511" t="str">
        <f t="shared" si="215"/>
        <v>Invalid NDC</v>
      </c>
    </row>
    <row r="1512" spans="1:22" x14ac:dyDescent="0.3">
      <c r="A1512" t="str">
        <f>Raw_Data!A1512</f>
        <v>6251932</v>
      </c>
      <c r="B1512">
        <f>Raw_Data!B1512</f>
        <v>45671</v>
      </c>
      <c r="C1512" t="str">
        <f>Raw_Data!C1512</f>
        <v>METFORMIN HCL ER 500 MG TAB</v>
      </c>
      <c r="D1512" t="str">
        <f>Raw_Data!D1512</f>
        <v>49483062350</v>
      </c>
      <c r="E1512" t="str">
        <f>Raw_Data!E1512</f>
        <v>BYNE, EDMUND</v>
      </c>
      <c r="F1512" t="str">
        <f>Raw_Data!F1512</f>
        <v>1033186648</v>
      </c>
      <c r="G1512" t="str">
        <f>Raw_Data!H1512</f>
        <v>0</v>
      </c>
      <c r="H1512">
        <f>IFERROR(VLOOKUP(G1512,Store_Map!$A$2:$I$100,3,FALSE),"")</f>
        <v>0</v>
      </c>
      <c r="I1512">
        <f>IFERROR(VLOOKUP(G1512,Store_Map!$A$2:$I$100,4,FALSE),"")</f>
        <v>0</v>
      </c>
      <c r="J1512">
        <f>IFERROR(VLOOKUP(G1512,Store_Map!$A$2:$I$100,5,FALSE),"")</f>
        <v>0</v>
      </c>
      <c r="K1512">
        <f>IFERROR(VLOOKUP(G1512,Store_Map!$A$2:$I$100,6,FALSE),"")</f>
        <v>0</v>
      </c>
      <c r="L1512">
        <f>IFERROR(VLOOKUP(G1512,Store_Map!$A$2:$I$100,7,FALSE),"")</f>
        <v>0</v>
      </c>
      <c r="M1512">
        <f>IFERROR(VLOOKUP(G1512,Store_Map!$A$2:$I$100,8,FALSE),"")</f>
        <v>0</v>
      </c>
      <c r="N1512">
        <f t="shared" si="207"/>
        <v>0</v>
      </c>
      <c r="O1512" t="str">
        <f t="shared" si="208"/>
        <v>PASS</v>
      </c>
      <c r="P1512" t="str">
        <f t="shared" si="209"/>
        <v>PASS</v>
      </c>
      <c r="Q1512" t="str">
        <f t="shared" si="210"/>
        <v>PASS</v>
      </c>
      <c r="R1512" t="str">
        <f t="shared" si="211"/>
        <v>PASS</v>
      </c>
      <c r="S1512" t="str">
        <f t="shared" si="212"/>
        <v>PASS</v>
      </c>
      <c r="T1512">
        <f t="shared" si="213"/>
        <v>100</v>
      </c>
      <c r="U1512" t="str">
        <f t="shared" si="214"/>
        <v>Low</v>
      </c>
      <c r="V1512" t="str">
        <f t="shared" si="215"/>
        <v>Clean</v>
      </c>
    </row>
    <row r="1513" spans="1:22" x14ac:dyDescent="0.3">
      <c r="A1513" t="str">
        <f>Raw_Data!A1513</f>
        <v>6251933</v>
      </c>
      <c r="B1513">
        <f>Raw_Data!B1513</f>
        <v>45671</v>
      </c>
      <c r="C1513" t="str">
        <f>Raw_Data!C1513</f>
        <v>ATORVASTATIN 10 MG TABLET</v>
      </c>
      <c r="D1513" t="str">
        <f>Raw_Data!D1513</f>
        <v>67877051190</v>
      </c>
      <c r="E1513" t="str">
        <f>Raw_Data!E1513</f>
        <v>BYNE, EDMUND</v>
      </c>
      <c r="F1513" t="str">
        <f>Raw_Data!F1513</f>
        <v>1033186648</v>
      </c>
      <c r="G1513" t="str">
        <f>Raw_Data!H1513</f>
        <v>0</v>
      </c>
      <c r="H1513">
        <f>IFERROR(VLOOKUP(G1513,Store_Map!$A$2:$I$100,3,FALSE),"")</f>
        <v>0</v>
      </c>
      <c r="I1513">
        <f>IFERROR(VLOOKUP(G1513,Store_Map!$A$2:$I$100,4,FALSE),"")</f>
        <v>0</v>
      </c>
      <c r="J1513">
        <f>IFERROR(VLOOKUP(G1513,Store_Map!$A$2:$I$100,5,FALSE),"")</f>
        <v>0</v>
      </c>
      <c r="K1513">
        <f>IFERROR(VLOOKUP(G1513,Store_Map!$A$2:$I$100,6,FALSE),"")</f>
        <v>0</v>
      </c>
      <c r="L1513">
        <f>IFERROR(VLOOKUP(G1513,Store_Map!$A$2:$I$100,7,FALSE),"")</f>
        <v>0</v>
      </c>
      <c r="M1513">
        <f>IFERROR(VLOOKUP(G1513,Store_Map!$A$2:$I$100,8,FALSE),"")</f>
        <v>0</v>
      </c>
      <c r="N1513">
        <f t="shared" si="207"/>
        <v>0</v>
      </c>
      <c r="O1513" t="str">
        <f t="shared" si="208"/>
        <v>PASS</v>
      </c>
      <c r="P1513" t="str">
        <f t="shared" si="209"/>
        <v>PASS</v>
      </c>
      <c r="Q1513" t="str">
        <f t="shared" si="210"/>
        <v>PASS</v>
      </c>
      <c r="R1513" t="str">
        <f t="shared" si="211"/>
        <v>PASS</v>
      </c>
      <c r="S1513" t="str">
        <f t="shared" si="212"/>
        <v>PASS</v>
      </c>
      <c r="T1513">
        <f t="shared" si="213"/>
        <v>100</v>
      </c>
      <c r="U1513" t="str">
        <f t="shared" si="214"/>
        <v>Low</v>
      </c>
      <c r="V1513" t="str">
        <f t="shared" si="215"/>
        <v>Clean</v>
      </c>
    </row>
    <row r="1514" spans="1:22" x14ac:dyDescent="0.3">
      <c r="A1514" t="str">
        <f>Raw_Data!A1514</f>
        <v>6248833</v>
      </c>
      <c r="B1514">
        <f>Raw_Data!B1514</f>
        <v>45671</v>
      </c>
      <c r="C1514" t="str">
        <f>Raw_Data!C1514</f>
        <v>HYDROXYZINE HCL 25 MG TABLE</v>
      </c>
      <c r="D1514" t="str">
        <f>Raw_Data!D1514</f>
        <v>23155050110</v>
      </c>
      <c r="E1514" t="str">
        <f>Raw_Data!E1514</f>
        <v>BYNE, EDMUND</v>
      </c>
      <c r="F1514" t="str">
        <f>Raw_Data!F1514</f>
        <v>1033186648</v>
      </c>
      <c r="G1514" t="str">
        <f>Raw_Data!H1514</f>
        <v>0</v>
      </c>
      <c r="H1514">
        <f>IFERROR(VLOOKUP(G1514,Store_Map!$A$2:$I$100,3,FALSE),"")</f>
        <v>0</v>
      </c>
      <c r="I1514">
        <f>IFERROR(VLOOKUP(G1514,Store_Map!$A$2:$I$100,4,FALSE),"")</f>
        <v>0</v>
      </c>
      <c r="J1514">
        <f>IFERROR(VLOOKUP(G1514,Store_Map!$A$2:$I$100,5,FALSE),"")</f>
        <v>0</v>
      </c>
      <c r="K1514">
        <f>IFERROR(VLOOKUP(G1514,Store_Map!$A$2:$I$100,6,FALSE),"")</f>
        <v>0</v>
      </c>
      <c r="L1514">
        <f>IFERROR(VLOOKUP(G1514,Store_Map!$A$2:$I$100,7,FALSE),"")</f>
        <v>0</v>
      </c>
      <c r="M1514">
        <f>IFERROR(VLOOKUP(G1514,Store_Map!$A$2:$I$100,8,FALSE),"")</f>
        <v>0</v>
      </c>
      <c r="N1514">
        <f t="shared" si="207"/>
        <v>0</v>
      </c>
      <c r="O1514" t="str">
        <f t="shared" si="208"/>
        <v>PASS</v>
      </c>
      <c r="P1514" t="str">
        <f t="shared" si="209"/>
        <v>PASS</v>
      </c>
      <c r="Q1514" t="str">
        <f t="shared" si="210"/>
        <v>PASS</v>
      </c>
      <c r="R1514" t="str">
        <f t="shared" si="211"/>
        <v>PASS</v>
      </c>
      <c r="S1514" t="str">
        <f t="shared" si="212"/>
        <v>PASS</v>
      </c>
      <c r="T1514">
        <f t="shared" si="213"/>
        <v>100</v>
      </c>
      <c r="U1514" t="str">
        <f t="shared" si="214"/>
        <v>Low</v>
      </c>
      <c r="V1514" t="str">
        <f t="shared" si="215"/>
        <v>Clean</v>
      </c>
    </row>
    <row r="1515" spans="1:22" x14ac:dyDescent="0.3">
      <c r="A1515" t="str">
        <f>Raw_Data!A1515</f>
        <v>6242583</v>
      </c>
      <c r="B1515">
        <f>Raw_Data!B1515</f>
        <v>45671</v>
      </c>
      <c r="C1515" t="str">
        <f>Raw_Data!C1515</f>
        <v>SILDENAFIL 100 MG TABLET</v>
      </c>
      <c r="D1515" t="str">
        <f>Raw_Data!D1515</f>
        <v>27241006903</v>
      </c>
      <c r="E1515" t="str">
        <f>Raw_Data!E1515</f>
        <v>BYNE, EDMUND</v>
      </c>
      <c r="F1515" t="str">
        <f>Raw_Data!F1515</f>
        <v>1033186648</v>
      </c>
      <c r="G1515" t="str">
        <f>Raw_Data!H1515</f>
        <v>0</v>
      </c>
      <c r="H1515">
        <f>IFERROR(VLOOKUP(G1515,Store_Map!$A$2:$I$100,3,FALSE),"")</f>
        <v>0</v>
      </c>
      <c r="I1515">
        <f>IFERROR(VLOOKUP(G1515,Store_Map!$A$2:$I$100,4,FALSE),"")</f>
        <v>0</v>
      </c>
      <c r="J1515">
        <f>IFERROR(VLOOKUP(G1515,Store_Map!$A$2:$I$100,5,FALSE),"")</f>
        <v>0</v>
      </c>
      <c r="K1515">
        <f>IFERROR(VLOOKUP(G1515,Store_Map!$A$2:$I$100,6,FALSE),"")</f>
        <v>0</v>
      </c>
      <c r="L1515">
        <f>IFERROR(VLOOKUP(G1515,Store_Map!$A$2:$I$100,7,FALSE),"")</f>
        <v>0</v>
      </c>
      <c r="M1515">
        <f>IFERROR(VLOOKUP(G1515,Store_Map!$A$2:$I$100,8,FALSE),"")</f>
        <v>0</v>
      </c>
      <c r="N1515">
        <f t="shared" si="207"/>
        <v>0</v>
      </c>
      <c r="O1515" t="str">
        <f t="shared" si="208"/>
        <v>PASS</v>
      </c>
      <c r="P1515" t="str">
        <f t="shared" si="209"/>
        <v>PASS</v>
      </c>
      <c r="Q1515" t="str">
        <f t="shared" si="210"/>
        <v>PASS</v>
      </c>
      <c r="R1515" t="str">
        <f t="shared" si="211"/>
        <v>PASS</v>
      </c>
      <c r="S1515" t="str">
        <f t="shared" si="212"/>
        <v>PASS</v>
      </c>
      <c r="T1515">
        <f t="shared" si="213"/>
        <v>100</v>
      </c>
      <c r="U1515" t="str">
        <f t="shared" si="214"/>
        <v>Low</v>
      </c>
      <c r="V1515" t="str">
        <f t="shared" si="215"/>
        <v>Clean</v>
      </c>
    </row>
    <row r="1516" spans="1:22" x14ac:dyDescent="0.3">
      <c r="A1516" t="str">
        <f>Raw_Data!A1516</f>
        <v>6251935</v>
      </c>
      <c r="B1516">
        <f>Raw_Data!B1516</f>
        <v>45671</v>
      </c>
      <c r="C1516" t="str">
        <f>Raw_Data!C1516</f>
        <v>TRUE METRIX BLOOD GLUCOSE M</v>
      </c>
      <c r="D1516" t="str">
        <f>Raw_Data!D1516</f>
        <v>56151147002</v>
      </c>
      <c r="E1516" t="str">
        <f>Raw_Data!E1516</f>
        <v>BYNE, EDMUND</v>
      </c>
      <c r="F1516" t="str">
        <f>Raw_Data!F1516</f>
        <v>1033186648</v>
      </c>
      <c r="G1516" t="str">
        <f>Raw_Data!H1516</f>
        <v>0</v>
      </c>
      <c r="H1516">
        <f>IFERROR(VLOOKUP(G1516,Store_Map!$A$2:$I$100,3,FALSE),"")</f>
        <v>0</v>
      </c>
      <c r="I1516">
        <f>IFERROR(VLOOKUP(G1516,Store_Map!$A$2:$I$100,4,FALSE),"")</f>
        <v>0</v>
      </c>
      <c r="J1516">
        <f>IFERROR(VLOOKUP(G1516,Store_Map!$A$2:$I$100,5,FALSE),"")</f>
        <v>0</v>
      </c>
      <c r="K1516">
        <f>IFERROR(VLOOKUP(G1516,Store_Map!$A$2:$I$100,6,FALSE),"")</f>
        <v>0</v>
      </c>
      <c r="L1516">
        <f>IFERROR(VLOOKUP(G1516,Store_Map!$A$2:$I$100,7,FALSE),"")</f>
        <v>0</v>
      </c>
      <c r="M1516">
        <f>IFERROR(VLOOKUP(G1516,Store_Map!$A$2:$I$100,8,FALSE),"")</f>
        <v>0</v>
      </c>
      <c r="N1516">
        <f t="shared" si="207"/>
        <v>0</v>
      </c>
      <c r="O1516" t="str">
        <f t="shared" si="208"/>
        <v>PASS</v>
      </c>
      <c r="P1516" t="str">
        <f t="shared" si="209"/>
        <v>PASS</v>
      </c>
      <c r="Q1516" t="str">
        <f t="shared" si="210"/>
        <v>PASS</v>
      </c>
      <c r="R1516" t="str">
        <f t="shared" si="211"/>
        <v>PASS</v>
      </c>
      <c r="S1516" t="str">
        <f t="shared" si="212"/>
        <v>PASS</v>
      </c>
      <c r="T1516">
        <f t="shared" si="213"/>
        <v>100</v>
      </c>
      <c r="U1516" t="str">
        <f t="shared" si="214"/>
        <v>Low</v>
      </c>
      <c r="V1516" t="str">
        <f t="shared" si="215"/>
        <v>Clean</v>
      </c>
    </row>
    <row r="1517" spans="1:22" x14ac:dyDescent="0.3">
      <c r="A1517" t="str">
        <f>Raw_Data!A1517</f>
        <v>6251936</v>
      </c>
      <c r="B1517">
        <f>Raw_Data!B1517</f>
        <v>45671</v>
      </c>
      <c r="C1517" t="str">
        <f>Raw_Data!C1517</f>
        <v>TRUEPLUS 33G LANCETS</v>
      </c>
      <c r="D1517" t="str">
        <f>Raw_Data!D1517</f>
        <v>56151014701</v>
      </c>
      <c r="E1517" t="str">
        <f>Raw_Data!E1517</f>
        <v>BYNE, EDMUND</v>
      </c>
      <c r="F1517" t="str">
        <f>Raw_Data!F1517</f>
        <v>1033186648</v>
      </c>
      <c r="G1517" t="str">
        <f>Raw_Data!H1517</f>
        <v>0</v>
      </c>
      <c r="H1517">
        <f>IFERROR(VLOOKUP(G1517,Store_Map!$A$2:$I$100,3,FALSE),"")</f>
        <v>0</v>
      </c>
      <c r="I1517">
        <f>IFERROR(VLOOKUP(G1517,Store_Map!$A$2:$I$100,4,FALSE),"")</f>
        <v>0</v>
      </c>
      <c r="J1517">
        <f>IFERROR(VLOOKUP(G1517,Store_Map!$A$2:$I$100,5,FALSE),"")</f>
        <v>0</v>
      </c>
      <c r="K1517">
        <f>IFERROR(VLOOKUP(G1517,Store_Map!$A$2:$I$100,6,FALSE),"")</f>
        <v>0</v>
      </c>
      <c r="L1517">
        <f>IFERROR(VLOOKUP(G1517,Store_Map!$A$2:$I$100,7,FALSE),"")</f>
        <v>0</v>
      </c>
      <c r="M1517">
        <f>IFERROR(VLOOKUP(G1517,Store_Map!$A$2:$I$100,8,FALSE),"")</f>
        <v>0</v>
      </c>
      <c r="N1517">
        <f t="shared" si="207"/>
        <v>0</v>
      </c>
      <c r="O1517" t="str">
        <f t="shared" si="208"/>
        <v>PASS</v>
      </c>
      <c r="P1517" t="str">
        <f t="shared" si="209"/>
        <v>PASS</v>
      </c>
      <c r="Q1517" t="str">
        <f t="shared" si="210"/>
        <v>PASS</v>
      </c>
      <c r="R1517" t="str">
        <f t="shared" si="211"/>
        <v>PASS</v>
      </c>
      <c r="S1517" t="str">
        <f t="shared" si="212"/>
        <v>PASS</v>
      </c>
      <c r="T1517">
        <f t="shared" si="213"/>
        <v>100</v>
      </c>
      <c r="U1517" t="str">
        <f t="shared" si="214"/>
        <v>Low</v>
      </c>
      <c r="V1517" t="str">
        <f t="shared" si="215"/>
        <v>Clean</v>
      </c>
    </row>
    <row r="1518" spans="1:22" x14ac:dyDescent="0.3">
      <c r="A1518" t="str">
        <f>Raw_Data!A1518</f>
        <v>6245162</v>
      </c>
      <c r="B1518">
        <f>Raw_Data!B1518</f>
        <v>45671</v>
      </c>
      <c r="C1518" t="str">
        <f>Raw_Data!C1518</f>
        <v>GABAPENTIN 600 MG TABLET</v>
      </c>
      <c r="D1518" t="str">
        <f>Raw_Data!D1518</f>
        <v>65862052305</v>
      </c>
      <c r="E1518" t="str">
        <f>Raw_Data!E1518</f>
        <v>BYNE, EDMUND</v>
      </c>
      <c r="F1518" t="str">
        <f>Raw_Data!F1518</f>
        <v>1033186648</v>
      </c>
      <c r="G1518" t="str">
        <f>Raw_Data!H1518</f>
        <v>0</v>
      </c>
      <c r="H1518">
        <f>IFERROR(VLOOKUP(G1518,Store_Map!$A$2:$I$100,3,FALSE),"")</f>
        <v>0</v>
      </c>
      <c r="I1518">
        <f>IFERROR(VLOOKUP(G1518,Store_Map!$A$2:$I$100,4,FALSE),"")</f>
        <v>0</v>
      </c>
      <c r="J1518">
        <f>IFERROR(VLOOKUP(G1518,Store_Map!$A$2:$I$100,5,FALSE),"")</f>
        <v>0</v>
      </c>
      <c r="K1518">
        <f>IFERROR(VLOOKUP(G1518,Store_Map!$A$2:$I$100,6,FALSE),"")</f>
        <v>0</v>
      </c>
      <c r="L1518">
        <f>IFERROR(VLOOKUP(G1518,Store_Map!$A$2:$I$100,7,FALSE),"")</f>
        <v>0</v>
      </c>
      <c r="M1518">
        <f>IFERROR(VLOOKUP(G1518,Store_Map!$A$2:$I$100,8,FALSE),"")</f>
        <v>0</v>
      </c>
      <c r="N1518">
        <f t="shared" si="207"/>
        <v>0</v>
      </c>
      <c r="O1518" t="str">
        <f t="shared" si="208"/>
        <v>PASS</v>
      </c>
      <c r="P1518" t="str">
        <f t="shared" si="209"/>
        <v>PASS</v>
      </c>
      <c r="Q1518" t="str">
        <f t="shared" si="210"/>
        <v>PASS</v>
      </c>
      <c r="R1518" t="str">
        <f t="shared" si="211"/>
        <v>PASS</v>
      </c>
      <c r="S1518" t="str">
        <f t="shared" si="212"/>
        <v>PASS</v>
      </c>
      <c r="T1518">
        <f t="shared" si="213"/>
        <v>100</v>
      </c>
      <c r="U1518" t="str">
        <f t="shared" si="214"/>
        <v>Low</v>
      </c>
      <c r="V1518" t="str">
        <f t="shared" si="215"/>
        <v>Clean</v>
      </c>
    </row>
    <row r="1519" spans="1:22" x14ac:dyDescent="0.3">
      <c r="A1519" t="str">
        <f>Raw_Data!A1519</f>
        <v>6245161</v>
      </c>
      <c r="B1519">
        <f>Raw_Data!B1519</f>
        <v>45671</v>
      </c>
      <c r="C1519" t="str">
        <f>Raw_Data!C1519</f>
        <v>CYCLOBENZAPRINE 10 MG TABLE</v>
      </c>
      <c r="D1519" t="str">
        <f>Raw_Data!D1519</f>
        <v>69097084615</v>
      </c>
      <c r="E1519" t="str">
        <f>Raw_Data!E1519</f>
        <v>BYNE, EDMUND</v>
      </c>
      <c r="F1519" t="str">
        <f>Raw_Data!F1519</f>
        <v>1033186648</v>
      </c>
      <c r="G1519" t="str">
        <f>Raw_Data!H1519</f>
        <v>0</v>
      </c>
      <c r="H1519">
        <f>IFERROR(VLOOKUP(G1519,Store_Map!$A$2:$I$100,3,FALSE),"")</f>
        <v>0</v>
      </c>
      <c r="I1519">
        <f>IFERROR(VLOOKUP(G1519,Store_Map!$A$2:$I$100,4,FALSE),"")</f>
        <v>0</v>
      </c>
      <c r="J1519">
        <f>IFERROR(VLOOKUP(G1519,Store_Map!$A$2:$I$100,5,FALSE),"")</f>
        <v>0</v>
      </c>
      <c r="K1519">
        <f>IFERROR(VLOOKUP(G1519,Store_Map!$A$2:$I$100,6,FALSE),"")</f>
        <v>0</v>
      </c>
      <c r="L1519">
        <f>IFERROR(VLOOKUP(G1519,Store_Map!$A$2:$I$100,7,FALSE),"")</f>
        <v>0</v>
      </c>
      <c r="M1519">
        <f>IFERROR(VLOOKUP(G1519,Store_Map!$A$2:$I$100,8,FALSE),"")</f>
        <v>0</v>
      </c>
      <c r="N1519">
        <f t="shared" si="207"/>
        <v>0</v>
      </c>
      <c r="O1519" t="str">
        <f t="shared" si="208"/>
        <v>PASS</v>
      </c>
      <c r="P1519" t="str">
        <f t="shared" si="209"/>
        <v>PASS</v>
      </c>
      <c r="Q1519" t="str">
        <f t="shared" si="210"/>
        <v>PASS</v>
      </c>
      <c r="R1519" t="str">
        <f t="shared" si="211"/>
        <v>PASS</v>
      </c>
      <c r="S1519" t="str">
        <f t="shared" si="212"/>
        <v>PASS</v>
      </c>
      <c r="T1519">
        <f t="shared" si="213"/>
        <v>100</v>
      </c>
      <c r="U1519" t="str">
        <f t="shared" si="214"/>
        <v>Low</v>
      </c>
      <c r="V1519" t="str">
        <f t="shared" si="215"/>
        <v>Clean</v>
      </c>
    </row>
    <row r="1520" spans="1:22" x14ac:dyDescent="0.3">
      <c r="A1520" t="str">
        <f>Raw_Data!A1520</f>
        <v>6244388</v>
      </c>
      <c r="B1520">
        <f>Raw_Data!B1520</f>
        <v>45671</v>
      </c>
      <c r="C1520" t="str">
        <f>Raw_Data!C1520</f>
        <v>VITAMIN D2 1.25MG(50,000 UN</v>
      </c>
      <c r="D1520" t="str">
        <f>Raw_Data!D1520</f>
        <v>64380073706</v>
      </c>
      <c r="E1520" t="str">
        <f>Raw_Data!E1520</f>
        <v>BYNE, EDMUND</v>
      </c>
      <c r="F1520" t="str">
        <f>Raw_Data!F1520</f>
        <v>1033186648</v>
      </c>
      <c r="G1520" t="str">
        <f>Raw_Data!H1520</f>
        <v>0</v>
      </c>
      <c r="H1520">
        <f>IFERROR(VLOOKUP(G1520,Store_Map!$A$2:$I$100,3,FALSE),"")</f>
        <v>0</v>
      </c>
      <c r="I1520">
        <f>IFERROR(VLOOKUP(G1520,Store_Map!$A$2:$I$100,4,FALSE),"")</f>
        <v>0</v>
      </c>
      <c r="J1520">
        <f>IFERROR(VLOOKUP(G1520,Store_Map!$A$2:$I$100,5,FALSE),"")</f>
        <v>0</v>
      </c>
      <c r="K1520">
        <f>IFERROR(VLOOKUP(G1520,Store_Map!$A$2:$I$100,6,FALSE),"")</f>
        <v>0</v>
      </c>
      <c r="L1520">
        <f>IFERROR(VLOOKUP(G1520,Store_Map!$A$2:$I$100,7,FALSE),"")</f>
        <v>0</v>
      </c>
      <c r="M1520">
        <f>IFERROR(VLOOKUP(G1520,Store_Map!$A$2:$I$100,8,FALSE),"")</f>
        <v>0</v>
      </c>
      <c r="N1520">
        <f t="shared" si="207"/>
        <v>0</v>
      </c>
      <c r="O1520" t="str">
        <f t="shared" si="208"/>
        <v>PASS</v>
      </c>
      <c r="P1520" t="str">
        <f t="shared" si="209"/>
        <v>PASS</v>
      </c>
      <c r="Q1520" t="str">
        <f t="shared" si="210"/>
        <v>PASS</v>
      </c>
      <c r="R1520" t="str">
        <f t="shared" si="211"/>
        <v>PASS</v>
      </c>
      <c r="S1520" t="str">
        <f t="shared" si="212"/>
        <v>PASS</v>
      </c>
      <c r="T1520">
        <f t="shared" si="213"/>
        <v>100</v>
      </c>
      <c r="U1520" t="str">
        <f t="shared" si="214"/>
        <v>Low</v>
      </c>
      <c r="V1520" t="str">
        <f t="shared" si="215"/>
        <v>Clean</v>
      </c>
    </row>
    <row r="1521" spans="1:22" x14ac:dyDescent="0.3">
      <c r="A1521" t="str">
        <f>Raw_Data!A1521</f>
        <v>6247084</v>
      </c>
      <c r="B1521">
        <f>Raw_Data!B1521</f>
        <v>45671</v>
      </c>
      <c r="C1521" t="str">
        <f>Raw_Data!C1521</f>
        <v>LEVOTHYROXINE 75 MCG TABLET</v>
      </c>
      <c r="D1521" t="str">
        <f>Raw_Data!D1521</f>
        <v>378180577</v>
      </c>
      <c r="E1521" t="str">
        <f>Raw_Data!E1521</f>
        <v>MACHADO, MARIA</v>
      </c>
      <c r="F1521" t="str">
        <f>Raw_Data!F1521</f>
        <v>1619100302</v>
      </c>
      <c r="G1521" t="str">
        <f>Raw_Data!H1521</f>
        <v>0</v>
      </c>
      <c r="H1521">
        <f>IFERROR(VLOOKUP(G1521,Store_Map!$A$2:$I$100,3,FALSE),"")</f>
        <v>0</v>
      </c>
      <c r="I1521">
        <f>IFERROR(VLOOKUP(G1521,Store_Map!$A$2:$I$100,4,FALSE),"")</f>
        <v>0</v>
      </c>
      <c r="J1521">
        <f>IFERROR(VLOOKUP(G1521,Store_Map!$A$2:$I$100,5,FALSE),"")</f>
        <v>0</v>
      </c>
      <c r="K1521">
        <f>IFERROR(VLOOKUP(G1521,Store_Map!$A$2:$I$100,6,FALSE),"")</f>
        <v>0</v>
      </c>
      <c r="L1521">
        <f>IFERROR(VLOOKUP(G1521,Store_Map!$A$2:$I$100,7,FALSE),"")</f>
        <v>0</v>
      </c>
      <c r="M1521">
        <f>IFERROR(VLOOKUP(G1521,Store_Map!$A$2:$I$100,8,FALSE),"")</f>
        <v>0</v>
      </c>
      <c r="N1521">
        <f t="shared" si="207"/>
        <v>0</v>
      </c>
      <c r="O1521" t="str">
        <f t="shared" si="208"/>
        <v>PASS</v>
      </c>
      <c r="P1521" t="str">
        <f t="shared" si="209"/>
        <v>REVIEW</v>
      </c>
      <c r="Q1521" t="str">
        <f t="shared" si="210"/>
        <v>PASS</v>
      </c>
      <c r="R1521" t="str">
        <f t="shared" si="211"/>
        <v>PASS</v>
      </c>
      <c r="S1521" t="str">
        <f t="shared" si="212"/>
        <v>REVIEW</v>
      </c>
      <c r="T1521">
        <f t="shared" si="213"/>
        <v>90</v>
      </c>
      <c r="U1521" t="str">
        <f t="shared" si="214"/>
        <v>Low</v>
      </c>
      <c r="V1521" t="str">
        <f t="shared" si="215"/>
        <v>Invalid NDC</v>
      </c>
    </row>
    <row r="1522" spans="1:22" x14ac:dyDescent="0.3">
      <c r="A1522" t="str">
        <f>Raw_Data!A1522</f>
        <v>6250143</v>
      </c>
      <c r="B1522">
        <f>Raw_Data!B1522</f>
        <v>45671</v>
      </c>
      <c r="C1522" t="str">
        <f>Raw_Data!C1522</f>
        <v>LOSARTAN-HCTZ 100-12.5 MG T</v>
      </c>
      <c r="D1522" t="str">
        <f>Raw_Data!D1522</f>
        <v>65862046990</v>
      </c>
      <c r="E1522" t="str">
        <f>Raw_Data!E1522</f>
        <v>GIBBS, JON</v>
      </c>
      <c r="F1522" t="str">
        <f>Raw_Data!F1522</f>
        <v>1700896156</v>
      </c>
      <c r="G1522" t="str">
        <f>Raw_Data!H1522</f>
        <v>0</v>
      </c>
      <c r="H1522">
        <f>IFERROR(VLOOKUP(G1522,Store_Map!$A$2:$I$100,3,FALSE),"")</f>
        <v>0</v>
      </c>
      <c r="I1522">
        <f>IFERROR(VLOOKUP(G1522,Store_Map!$A$2:$I$100,4,FALSE),"")</f>
        <v>0</v>
      </c>
      <c r="J1522">
        <f>IFERROR(VLOOKUP(G1522,Store_Map!$A$2:$I$100,5,FALSE),"")</f>
        <v>0</v>
      </c>
      <c r="K1522">
        <f>IFERROR(VLOOKUP(G1522,Store_Map!$A$2:$I$100,6,FALSE),"")</f>
        <v>0</v>
      </c>
      <c r="L1522">
        <f>IFERROR(VLOOKUP(G1522,Store_Map!$A$2:$I$100,7,FALSE),"")</f>
        <v>0</v>
      </c>
      <c r="M1522">
        <f>IFERROR(VLOOKUP(G1522,Store_Map!$A$2:$I$100,8,FALSE),"")</f>
        <v>0</v>
      </c>
      <c r="N1522">
        <f t="shared" si="207"/>
        <v>0</v>
      </c>
      <c r="O1522" t="str">
        <f t="shared" si="208"/>
        <v>PASS</v>
      </c>
      <c r="P1522" t="str">
        <f t="shared" si="209"/>
        <v>PASS</v>
      </c>
      <c r="Q1522" t="str">
        <f t="shared" si="210"/>
        <v>PASS</v>
      </c>
      <c r="R1522" t="str">
        <f t="shared" si="211"/>
        <v>PASS</v>
      </c>
      <c r="S1522" t="str">
        <f t="shared" si="212"/>
        <v>PASS</v>
      </c>
      <c r="T1522">
        <f t="shared" si="213"/>
        <v>100</v>
      </c>
      <c r="U1522" t="str">
        <f t="shared" si="214"/>
        <v>Low</v>
      </c>
      <c r="V1522" t="str">
        <f t="shared" si="215"/>
        <v>Clean</v>
      </c>
    </row>
    <row r="1523" spans="1:22" x14ac:dyDescent="0.3">
      <c r="A1523" t="str">
        <f>Raw_Data!A1523</f>
        <v>6250172</v>
      </c>
      <c r="B1523">
        <f>Raw_Data!B1523</f>
        <v>45671</v>
      </c>
      <c r="C1523" t="str">
        <f>Raw_Data!C1523</f>
        <v>FAMOTIDINE 20 MG TABLET</v>
      </c>
      <c r="D1523" t="str">
        <f>Raw_Data!D1523</f>
        <v>172572880</v>
      </c>
      <c r="E1523" t="str">
        <f>Raw_Data!E1523</f>
        <v>BYNE, EDMUND</v>
      </c>
      <c r="F1523" t="str">
        <f>Raw_Data!F1523</f>
        <v>1033186648</v>
      </c>
      <c r="G1523" t="str">
        <f>Raw_Data!H1523</f>
        <v>0</v>
      </c>
      <c r="H1523">
        <f>IFERROR(VLOOKUP(G1523,Store_Map!$A$2:$I$100,3,FALSE),"")</f>
        <v>0</v>
      </c>
      <c r="I1523">
        <f>IFERROR(VLOOKUP(G1523,Store_Map!$A$2:$I$100,4,FALSE),"")</f>
        <v>0</v>
      </c>
      <c r="J1523">
        <f>IFERROR(VLOOKUP(G1523,Store_Map!$A$2:$I$100,5,FALSE),"")</f>
        <v>0</v>
      </c>
      <c r="K1523">
        <f>IFERROR(VLOOKUP(G1523,Store_Map!$A$2:$I$100,6,FALSE),"")</f>
        <v>0</v>
      </c>
      <c r="L1523">
        <f>IFERROR(VLOOKUP(G1523,Store_Map!$A$2:$I$100,7,FALSE),"")</f>
        <v>0</v>
      </c>
      <c r="M1523">
        <f>IFERROR(VLOOKUP(G1523,Store_Map!$A$2:$I$100,8,FALSE),"")</f>
        <v>0</v>
      </c>
      <c r="N1523">
        <f t="shared" si="207"/>
        <v>0</v>
      </c>
      <c r="O1523" t="str">
        <f t="shared" si="208"/>
        <v>PASS</v>
      </c>
      <c r="P1523" t="str">
        <f t="shared" si="209"/>
        <v>REVIEW</v>
      </c>
      <c r="Q1523" t="str">
        <f t="shared" si="210"/>
        <v>PASS</v>
      </c>
      <c r="R1523" t="str">
        <f t="shared" si="211"/>
        <v>PASS</v>
      </c>
      <c r="S1523" t="str">
        <f t="shared" si="212"/>
        <v>REVIEW</v>
      </c>
      <c r="T1523">
        <f t="shared" si="213"/>
        <v>90</v>
      </c>
      <c r="U1523" t="str">
        <f t="shared" si="214"/>
        <v>Low</v>
      </c>
      <c r="V1523" t="str">
        <f t="shared" si="215"/>
        <v>Invalid NDC</v>
      </c>
    </row>
    <row r="1524" spans="1:22" x14ac:dyDescent="0.3">
      <c r="A1524" t="str">
        <f>Raw_Data!A1524</f>
        <v>6246345</v>
      </c>
      <c r="B1524">
        <f>Raw_Data!B1524</f>
        <v>45671</v>
      </c>
      <c r="C1524" t="str">
        <f>Raw_Data!C1524</f>
        <v>TRIAMCINOLONE 0.1% OINTMENT</v>
      </c>
      <c r="D1524" t="str">
        <f>Raw_Data!D1524</f>
        <v>45802005536</v>
      </c>
      <c r="E1524" t="str">
        <f>Raw_Data!E1524</f>
        <v>BYNE, EDMUND</v>
      </c>
      <c r="F1524" t="str">
        <f>Raw_Data!F1524</f>
        <v>1033186648</v>
      </c>
      <c r="G1524" t="str">
        <f>Raw_Data!H1524</f>
        <v>0</v>
      </c>
      <c r="H1524">
        <f>IFERROR(VLOOKUP(G1524,Store_Map!$A$2:$I$100,3,FALSE),"")</f>
        <v>0</v>
      </c>
      <c r="I1524">
        <f>IFERROR(VLOOKUP(G1524,Store_Map!$A$2:$I$100,4,FALSE),"")</f>
        <v>0</v>
      </c>
      <c r="J1524">
        <f>IFERROR(VLOOKUP(G1524,Store_Map!$A$2:$I$100,5,FALSE),"")</f>
        <v>0</v>
      </c>
      <c r="K1524">
        <f>IFERROR(VLOOKUP(G1524,Store_Map!$A$2:$I$100,6,FALSE),"")</f>
        <v>0</v>
      </c>
      <c r="L1524">
        <f>IFERROR(VLOOKUP(G1524,Store_Map!$A$2:$I$100,7,FALSE),"")</f>
        <v>0</v>
      </c>
      <c r="M1524">
        <f>IFERROR(VLOOKUP(G1524,Store_Map!$A$2:$I$100,8,FALSE),"")</f>
        <v>0</v>
      </c>
      <c r="N1524">
        <f t="shared" si="207"/>
        <v>0</v>
      </c>
      <c r="O1524" t="str">
        <f t="shared" si="208"/>
        <v>PASS</v>
      </c>
      <c r="P1524" t="str">
        <f t="shared" si="209"/>
        <v>PASS</v>
      </c>
      <c r="Q1524" t="str">
        <f t="shared" si="210"/>
        <v>PASS</v>
      </c>
      <c r="R1524" t="str">
        <f t="shared" si="211"/>
        <v>PASS</v>
      </c>
      <c r="S1524" t="str">
        <f t="shared" si="212"/>
        <v>PASS</v>
      </c>
      <c r="T1524">
        <f t="shared" si="213"/>
        <v>100</v>
      </c>
      <c r="U1524" t="str">
        <f t="shared" si="214"/>
        <v>Low</v>
      </c>
      <c r="V1524" t="str">
        <f t="shared" si="215"/>
        <v>Clean</v>
      </c>
    </row>
    <row r="1525" spans="1:22" x14ac:dyDescent="0.3">
      <c r="A1525" t="str">
        <f>Raw_Data!A1525</f>
        <v>6232127</v>
      </c>
      <c r="B1525">
        <f>Raw_Data!B1525</f>
        <v>45671</v>
      </c>
      <c r="C1525" t="str">
        <f>Raw_Data!C1525</f>
        <v>JANUVIA 100 MG TABLET</v>
      </c>
      <c r="D1525" t="str">
        <f>Raw_Data!D1525</f>
        <v>6027754</v>
      </c>
      <c r="E1525" t="str">
        <f>Raw_Data!E1525</f>
        <v>BYNE, EDMUND</v>
      </c>
      <c r="F1525" t="str">
        <f>Raw_Data!F1525</f>
        <v>1033186648</v>
      </c>
      <c r="G1525" t="str">
        <f>Raw_Data!H1525</f>
        <v>0</v>
      </c>
      <c r="H1525">
        <f>IFERROR(VLOOKUP(G1525,Store_Map!$A$2:$I$100,3,FALSE),"")</f>
        <v>0</v>
      </c>
      <c r="I1525">
        <f>IFERROR(VLOOKUP(G1525,Store_Map!$A$2:$I$100,4,FALSE),"")</f>
        <v>0</v>
      </c>
      <c r="J1525">
        <f>IFERROR(VLOOKUP(G1525,Store_Map!$A$2:$I$100,5,FALSE),"")</f>
        <v>0</v>
      </c>
      <c r="K1525">
        <f>IFERROR(VLOOKUP(G1525,Store_Map!$A$2:$I$100,6,FALSE),"")</f>
        <v>0</v>
      </c>
      <c r="L1525">
        <f>IFERROR(VLOOKUP(G1525,Store_Map!$A$2:$I$100,7,FALSE),"")</f>
        <v>0</v>
      </c>
      <c r="M1525">
        <f>IFERROR(VLOOKUP(G1525,Store_Map!$A$2:$I$100,8,FALSE),"")</f>
        <v>0</v>
      </c>
      <c r="N1525">
        <f t="shared" si="207"/>
        <v>0</v>
      </c>
      <c r="O1525" t="str">
        <f t="shared" si="208"/>
        <v>PASS</v>
      </c>
      <c r="P1525" t="str">
        <f t="shared" si="209"/>
        <v>REVIEW</v>
      </c>
      <c r="Q1525" t="str">
        <f t="shared" si="210"/>
        <v>PASS</v>
      </c>
      <c r="R1525" t="str">
        <f t="shared" si="211"/>
        <v>PASS</v>
      </c>
      <c r="S1525" t="str">
        <f t="shared" si="212"/>
        <v>REVIEW</v>
      </c>
      <c r="T1525">
        <f t="shared" si="213"/>
        <v>90</v>
      </c>
      <c r="U1525" t="str">
        <f t="shared" si="214"/>
        <v>Low</v>
      </c>
      <c r="V1525" t="str">
        <f t="shared" si="215"/>
        <v>Invalid NDC</v>
      </c>
    </row>
    <row r="1526" spans="1:22" x14ac:dyDescent="0.3">
      <c r="A1526" t="str">
        <f>Raw_Data!A1526</f>
        <v>6248070</v>
      </c>
      <c r="B1526">
        <f>Raw_Data!B1526</f>
        <v>45671</v>
      </c>
      <c r="C1526" t="str">
        <f>Raw_Data!C1526</f>
        <v>CETIRIZINE HCL 10 MG TABLET</v>
      </c>
      <c r="D1526" t="str">
        <f>Raw_Data!D1526</f>
        <v>904671746</v>
      </c>
      <c r="E1526" t="str">
        <f>Raw_Data!E1526</f>
        <v>BYNE, EDMUND</v>
      </c>
      <c r="F1526" t="str">
        <f>Raw_Data!F1526</f>
        <v>1033186648</v>
      </c>
      <c r="G1526" t="str">
        <f>Raw_Data!H1526</f>
        <v>0</v>
      </c>
      <c r="H1526">
        <f>IFERROR(VLOOKUP(G1526,Store_Map!$A$2:$I$100,3,FALSE),"")</f>
        <v>0</v>
      </c>
      <c r="I1526">
        <f>IFERROR(VLOOKUP(G1526,Store_Map!$A$2:$I$100,4,FALSE),"")</f>
        <v>0</v>
      </c>
      <c r="J1526">
        <f>IFERROR(VLOOKUP(G1526,Store_Map!$A$2:$I$100,5,FALSE),"")</f>
        <v>0</v>
      </c>
      <c r="K1526">
        <f>IFERROR(VLOOKUP(G1526,Store_Map!$A$2:$I$100,6,FALSE),"")</f>
        <v>0</v>
      </c>
      <c r="L1526">
        <f>IFERROR(VLOOKUP(G1526,Store_Map!$A$2:$I$100,7,FALSE),"")</f>
        <v>0</v>
      </c>
      <c r="M1526">
        <f>IFERROR(VLOOKUP(G1526,Store_Map!$A$2:$I$100,8,FALSE),"")</f>
        <v>0</v>
      </c>
      <c r="N1526">
        <f t="shared" si="207"/>
        <v>0</v>
      </c>
      <c r="O1526" t="str">
        <f t="shared" si="208"/>
        <v>PASS</v>
      </c>
      <c r="P1526" t="str">
        <f t="shared" si="209"/>
        <v>REVIEW</v>
      </c>
      <c r="Q1526" t="str">
        <f t="shared" si="210"/>
        <v>PASS</v>
      </c>
      <c r="R1526" t="str">
        <f t="shared" si="211"/>
        <v>PASS</v>
      </c>
      <c r="S1526" t="str">
        <f t="shared" si="212"/>
        <v>REVIEW</v>
      </c>
      <c r="T1526">
        <f t="shared" si="213"/>
        <v>90</v>
      </c>
      <c r="U1526" t="str">
        <f t="shared" si="214"/>
        <v>Low</v>
      </c>
      <c r="V1526" t="str">
        <f t="shared" si="215"/>
        <v>Invalid NDC</v>
      </c>
    </row>
    <row r="1527" spans="1:22" x14ac:dyDescent="0.3">
      <c r="A1527" t="str">
        <f>Raw_Data!A1527</f>
        <v>6237383</v>
      </c>
      <c r="B1527">
        <f>Raw_Data!B1527</f>
        <v>45671</v>
      </c>
      <c r="C1527" t="str">
        <f>Raw_Data!C1527</f>
        <v>MELOXICAM 15 MG TABLET</v>
      </c>
      <c r="D1527" t="str">
        <f>Raw_Data!D1527</f>
        <v>68382005105</v>
      </c>
      <c r="E1527" t="str">
        <f>Raw_Data!E1527</f>
        <v>BYNE, EDMUND</v>
      </c>
      <c r="F1527" t="str">
        <f>Raw_Data!F1527</f>
        <v>1033186648</v>
      </c>
      <c r="G1527" t="str">
        <f>Raw_Data!H1527</f>
        <v>0</v>
      </c>
      <c r="H1527">
        <f>IFERROR(VLOOKUP(G1527,Store_Map!$A$2:$I$100,3,FALSE),"")</f>
        <v>0</v>
      </c>
      <c r="I1527">
        <f>IFERROR(VLOOKUP(G1527,Store_Map!$A$2:$I$100,4,FALSE),"")</f>
        <v>0</v>
      </c>
      <c r="J1527">
        <f>IFERROR(VLOOKUP(G1527,Store_Map!$A$2:$I$100,5,FALSE),"")</f>
        <v>0</v>
      </c>
      <c r="K1527">
        <f>IFERROR(VLOOKUP(G1527,Store_Map!$A$2:$I$100,6,FALSE),"")</f>
        <v>0</v>
      </c>
      <c r="L1527">
        <f>IFERROR(VLOOKUP(G1527,Store_Map!$A$2:$I$100,7,FALSE),"")</f>
        <v>0</v>
      </c>
      <c r="M1527">
        <f>IFERROR(VLOOKUP(G1527,Store_Map!$A$2:$I$100,8,FALSE),"")</f>
        <v>0</v>
      </c>
      <c r="N1527">
        <f t="shared" si="207"/>
        <v>0</v>
      </c>
      <c r="O1527" t="str">
        <f t="shared" si="208"/>
        <v>PASS</v>
      </c>
      <c r="P1527" t="str">
        <f t="shared" si="209"/>
        <v>PASS</v>
      </c>
      <c r="Q1527" t="str">
        <f t="shared" si="210"/>
        <v>PASS</v>
      </c>
      <c r="R1527" t="str">
        <f t="shared" si="211"/>
        <v>PASS</v>
      </c>
      <c r="S1527" t="str">
        <f t="shared" si="212"/>
        <v>PASS</v>
      </c>
      <c r="T1527">
        <f t="shared" si="213"/>
        <v>100</v>
      </c>
      <c r="U1527" t="str">
        <f t="shared" si="214"/>
        <v>Low</v>
      </c>
      <c r="V1527" t="str">
        <f t="shared" si="215"/>
        <v>Clean</v>
      </c>
    </row>
    <row r="1528" spans="1:22" x14ac:dyDescent="0.3">
      <c r="A1528" t="str">
        <f>Raw_Data!A1528</f>
        <v>6246251</v>
      </c>
      <c r="B1528">
        <f>Raw_Data!B1528</f>
        <v>45671</v>
      </c>
      <c r="C1528" t="str">
        <f>Raw_Data!C1528</f>
        <v>ADVAIR 250-50 DISKUS</v>
      </c>
      <c r="D1528" t="str">
        <f>Raw_Data!D1528</f>
        <v>173069600</v>
      </c>
      <c r="E1528" t="str">
        <f>Raw_Data!E1528</f>
        <v>BYNE, EDMUND</v>
      </c>
      <c r="F1528" t="str">
        <f>Raw_Data!F1528</f>
        <v>1033186648</v>
      </c>
      <c r="G1528" t="str">
        <f>Raw_Data!H1528</f>
        <v>0</v>
      </c>
      <c r="H1528">
        <f>IFERROR(VLOOKUP(G1528,Store_Map!$A$2:$I$100,3,FALSE),"")</f>
        <v>0</v>
      </c>
      <c r="I1528">
        <f>IFERROR(VLOOKUP(G1528,Store_Map!$A$2:$I$100,4,FALSE),"")</f>
        <v>0</v>
      </c>
      <c r="J1528">
        <f>IFERROR(VLOOKUP(G1528,Store_Map!$A$2:$I$100,5,FALSE),"")</f>
        <v>0</v>
      </c>
      <c r="K1528">
        <f>IFERROR(VLOOKUP(G1528,Store_Map!$A$2:$I$100,6,FALSE),"")</f>
        <v>0</v>
      </c>
      <c r="L1528">
        <f>IFERROR(VLOOKUP(G1528,Store_Map!$A$2:$I$100,7,FALSE),"")</f>
        <v>0</v>
      </c>
      <c r="M1528">
        <f>IFERROR(VLOOKUP(G1528,Store_Map!$A$2:$I$100,8,FALSE),"")</f>
        <v>0</v>
      </c>
      <c r="N1528">
        <f t="shared" si="207"/>
        <v>0</v>
      </c>
      <c r="O1528" t="str">
        <f t="shared" si="208"/>
        <v>PASS</v>
      </c>
      <c r="P1528" t="str">
        <f t="shared" si="209"/>
        <v>REVIEW</v>
      </c>
      <c r="Q1528" t="str">
        <f t="shared" si="210"/>
        <v>PASS</v>
      </c>
      <c r="R1528" t="str">
        <f t="shared" si="211"/>
        <v>PASS</v>
      </c>
      <c r="S1528" t="str">
        <f t="shared" si="212"/>
        <v>REVIEW</v>
      </c>
      <c r="T1528">
        <f t="shared" si="213"/>
        <v>90</v>
      </c>
      <c r="U1528" t="str">
        <f t="shared" si="214"/>
        <v>Low</v>
      </c>
      <c r="V1528" t="str">
        <f t="shared" si="215"/>
        <v>Invalid NDC</v>
      </c>
    </row>
    <row r="1529" spans="1:22" x14ac:dyDescent="0.3">
      <c r="A1529" t="str">
        <f>Raw_Data!A1529</f>
        <v>6246252</v>
      </c>
      <c r="B1529">
        <f>Raw_Data!B1529</f>
        <v>45671</v>
      </c>
      <c r="C1529" t="str">
        <f>Raw_Data!C1529</f>
        <v>BISOPROLOL-HCTZ 10-6.25 MG</v>
      </c>
      <c r="D1529" t="str">
        <f>Raw_Data!D1529</f>
        <v>29300018901</v>
      </c>
      <c r="E1529" t="str">
        <f>Raw_Data!E1529</f>
        <v>BYNE, EDMUND</v>
      </c>
      <c r="F1529" t="str">
        <f>Raw_Data!F1529</f>
        <v>1033186648</v>
      </c>
      <c r="G1529" t="str">
        <f>Raw_Data!H1529</f>
        <v>0</v>
      </c>
      <c r="H1529">
        <f>IFERROR(VLOOKUP(G1529,Store_Map!$A$2:$I$100,3,FALSE),"")</f>
        <v>0</v>
      </c>
      <c r="I1529">
        <f>IFERROR(VLOOKUP(G1529,Store_Map!$A$2:$I$100,4,FALSE),"")</f>
        <v>0</v>
      </c>
      <c r="J1529">
        <f>IFERROR(VLOOKUP(G1529,Store_Map!$A$2:$I$100,5,FALSE),"")</f>
        <v>0</v>
      </c>
      <c r="K1529">
        <f>IFERROR(VLOOKUP(G1529,Store_Map!$A$2:$I$100,6,FALSE),"")</f>
        <v>0</v>
      </c>
      <c r="L1529">
        <f>IFERROR(VLOOKUP(G1529,Store_Map!$A$2:$I$100,7,FALSE),"")</f>
        <v>0</v>
      </c>
      <c r="M1529">
        <f>IFERROR(VLOOKUP(G1529,Store_Map!$A$2:$I$100,8,FALSE),"")</f>
        <v>0</v>
      </c>
      <c r="N1529">
        <f t="shared" si="207"/>
        <v>0</v>
      </c>
      <c r="O1529" t="str">
        <f t="shared" si="208"/>
        <v>PASS</v>
      </c>
      <c r="P1529" t="str">
        <f t="shared" si="209"/>
        <v>PASS</v>
      </c>
      <c r="Q1529" t="str">
        <f t="shared" si="210"/>
        <v>PASS</v>
      </c>
      <c r="R1529" t="str">
        <f t="shared" si="211"/>
        <v>PASS</v>
      </c>
      <c r="S1529" t="str">
        <f t="shared" si="212"/>
        <v>PASS</v>
      </c>
      <c r="T1529">
        <f t="shared" si="213"/>
        <v>100</v>
      </c>
      <c r="U1529" t="str">
        <f t="shared" si="214"/>
        <v>Low</v>
      </c>
      <c r="V1529" t="str">
        <f t="shared" si="215"/>
        <v>Clean</v>
      </c>
    </row>
    <row r="1530" spans="1:22" x14ac:dyDescent="0.3">
      <c r="A1530" t="str">
        <f>Raw_Data!A1530</f>
        <v>6245917</v>
      </c>
      <c r="B1530">
        <f>Raw_Data!B1530</f>
        <v>45671</v>
      </c>
      <c r="C1530" t="str">
        <f>Raw_Data!C1530</f>
        <v>CYCLOBENZAPRINE 10 MG TABLE</v>
      </c>
      <c r="D1530" t="str">
        <f>Raw_Data!D1530</f>
        <v>69097084615</v>
      </c>
      <c r="E1530" t="str">
        <f>Raw_Data!E1530</f>
        <v>BYNE, EDMUND</v>
      </c>
      <c r="F1530" t="str">
        <f>Raw_Data!F1530</f>
        <v>1033186648</v>
      </c>
      <c r="G1530" t="str">
        <f>Raw_Data!H1530</f>
        <v>0</v>
      </c>
      <c r="H1530">
        <f>IFERROR(VLOOKUP(G1530,Store_Map!$A$2:$I$100,3,FALSE),"")</f>
        <v>0</v>
      </c>
      <c r="I1530">
        <f>IFERROR(VLOOKUP(G1530,Store_Map!$A$2:$I$100,4,FALSE),"")</f>
        <v>0</v>
      </c>
      <c r="J1530">
        <f>IFERROR(VLOOKUP(G1530,Store_Map!$A$2:$I$100,5,FALSE),"")</f>
        <v>0</v>
      </c>
      <c r="K1530">
        <f>IFERROR(VLOOKUP(G1530,Store_Map!$A$2:$I$100,6,FALSE),"")</f>
        <v>0</v>
      </c>
      <c r="L1530">
        <f>IFERROR(VLOOKUP(G1530,Store_Map!$A$2:$I$100,7,FALSE),"")</f>
        <v>0</v>
      </c>
      <c r="M1530">
        <f>IFERROR(VLOOKUP(G1530,Store_Map!$A$2:$I$100,8,FALSE),"")</f>
        <v>0</v>
      </c>
      <c r="N1530">
        <f t="shared" si="207"/>
        <v>0</v>
      </c>
      <c r="O1530" t="str">
        <f t="shared" si="208"/>
        <v>PASS</v>
      </c>
      <c r="P1530" t="str">
        <f t="shared" si="209"/>
        <v>PASS</v>
      </c>
      <c r="Q1530" t="str">
        <f t="shared" si="210"/>
        <v>PASS</v>
      </c>
      <c r="R1530" t="str">
        <f t="shared" si="211"/>
        <v>PASS</v>
      </c>
      <c r="S1530" t="str">
        <f t="shared" si="212"/>
        <v>PASS</v>
      </c>
      <c r="T1530">
        <f t="shared" si="213"/>
        <v>100</v>
      </c>
      <c r="U1530" t="str">
        <f t="shared" si="214"/>
        <v>Low</v>
      </c>
      <c r="V1530" t="str">
        <f t="shared" si="215"/>
        <v>Clean</v>
      </c>
    </row>
    <row r="1531" spans="1:22" x14ac:dyDescent="0.3">
      <c r="A1531" t="str">
        <f>Raw_Data!A1531</f>
        <v>6244233</v>
      </c>
      <c r="B1531">
        <f>Raw_Data!B1531</f>
        <v>45671</v>
      </c>
      <c r="C1531" t="str">
        <f>Raw_Data!C1531</f>
        <v>IBUPROFEN 800 MG TABLET</v>
      </c>
      <c r="D1531" t="str">
        <f>Raw_Data!D1531</f>
        <v>59651036205</v>
      </c>
      <c r="E1531" t="str">
        <f>Raw_Data!E1531</f>
        <v>BYNE, EDMUND</v>
      </c>
      <c r="F1531" t="str">
        <f>Raw_Data!F1531</f>
        <v>1033186648</v>
      </c>
      <c r="G1531" t="str">
        <f>Raw_Data!H1531</f>
        <v>0</v>
      </c>
      <c r="H1531">
        <f>IFERROR(VLOOKUP(G1531,Store_Map!$A$2:$I$100,3,FALSE),"")</f>
        <v>0</v>
      </c>
      <c r="I1531">
        <f>IFERROR(VLOOKUP(G1531,Store_Map!$A$2:$I$100,4,FALSE),"")</f>
        <v>0</v>
      </c>
      <c r="J1531">
        <f>IFERROR(VLOOKUP(G1531,Store_Map!$A$2:$I$100,5,FALSE),"")</f>
        <v>0</v>
      </c>
      <c r="K1531">
        <f>IFERROR(VLOOKUP(G1531,Store_Map!$A$2:$I$100,6,FALSE),"")</f>
        <v>0</v>
      </c>
      <c r="L1531">
        <f>IFERROR(VLOOKUP(G1531,Store_Map!$A$2:$I$100,7,FALSE),"")</f>
        <v>0</v>
      </c>
      <c r="M1531">
        <f>IFERROR(VLOOKUP(G1531,Store_Map!$A$2:$I$100,8,FALSE),"")</f>
        <v>0</v>
      </c>
      <c r="N1531">
        <f t="shared" si="207"/>
        <v>0</v>
      </c>
      <c r="O1531" t="str">
        <f t="shared" si="208"/>
        <v>PASS</v>
      </c>
      <c r="P1531" t="str">
        <f t="shared" si="209"/>
        <v>PASS</v>
      </c>
      <c r="Q1531" t="str">
        <f t="shared" si="210"/>
        <v>PASS</v>
      </c>
      <c r="R1531" t="str">
        <f t="shared" si="211"/>
        <v>PASS</v>
      </c>
      <c r="S1531" t="str">
        <f t="shared" si="212"/>
        <v>PASS</v>
      </c>
      <c r="T1531">
        <f t="shared" si="213"/>
        <v>100</v>
      </c>
      <c r="U1531" t="str">
        <f t="shared" si="214"/>
        <v>Low</v>
      </c>
      <c r="V1531" t="str">
        <f t="shared" si="215"/>
        <v>Clean</v>
      </c>
    </row>
    <row r="1532" spans="1:22" x14ac:dyDescent="0.3">
      <c r="A1532" t="str">
        <f>Raw_Data!A1532</f>
        <v>6248877</v>
      </c>
      <c r="B1532">
        <f>Raw_Data!B1532</f>
        <v>45671</v>
      </c>
      <c r="C1532" t="str">
        <f>Raw_Data!C1532</f>
        <v>METFORMIN HCL 1,000 MG TABL</v>
      </c>
      <c r="D1532" t="str">
        <f>Raw_Data!D1532</f>
        <v>65862001099</v>
      </c>
      <c r="E1532" t="str">
        <f>Raw_Data!E1532</f>
        <v>GIBBS, JON</v>
      </c>
      <c r="F1532" t="str">
        <f>Raw_Data!F1532</f>
        <v>1700896156</v>
      </c>
      <c r="G1532" t="str">
        <f>Raw_Data!H1532</f>
        <v>0</v>
      </c>
      <c r="H1532">
        <f>IFERROR(VLOOKUP(G1532,Store_Map!$A$2:$I$100,3,FALSE),"")</f>
        <v>0</v>
      </c>
      <c r="I1532">
        <f>IFERROR(VLOOKUP(G1532,Store_Map!$A$2:$I$100,4,FALSE),"")</f>
        <v>0</v>
      </c>
      <c r="J1532">
        <f>IFERROR(VLOOKUP(G1532,Store_Map!$A$2:$I$100,5,FALSE),"")</f>
        <v>0</v>
      </c>
      <c r="K1532">
        <f>IFERROR(VLOOKUP(G1532,Store_Map!$A$2:$I$100,6,FALSE),"")</f>
        <v>0</v>
      </c>
      <c r="L1532">
        <f>IFERROR(VLOOKUP(G1532,Store_Map!$A$2:$I$100,7,FALSE),"")</f>
        <v>0</v>
      </c>
      <c r="M1532">
        <f>IFERROR(VLOOKUP(G1532,Store_Map!$A$2:$I$100,8,FALSE),"")</f>
        <v>0</v>
      </c>
      <c r="N1532">
        <f t="shared" si="207"/>
        <v>0</v>
      </c>
      <c r="O1532" t="str">
        <f t="shared" si="208"/>
        <v>PASS</v>
      </c>
      <c r="P1532" t="str">
        <f t="shared" si="209"/>
        <v>PASS</v>
      </c>
      <c r="Q1532" t="str">
        <f t="shared" si="210"/>
        <v>PASS</v>
      </c>
      <c r="R1532" t="str">
        <f t="shared" si="211"/>
        <v>PASS</v>
      </c>
      <c r="S1532" t="str">
        <f t="shared" si="212"/>
        <v>PASS</v>
      </c>
      <c r="T1532">
        <f t="shared" si="213"/>
        <v>100</v>
      </c>
      <c r="U1532" t="str">
        <f t="shared" si="214"/>
        <v>Low</v>
      </c>
      <c r="V1532" t="str">
        <f t="shared" si="215"/>
        <v>Clean</v>
      </c>
    </row>
    <row r="1533" spans="1:22" x14ac:dyDescent="0.3">
      <c r="A1533" t="str">
        <f>Raw_Data!A1533</f>
        <v>6249855</v>
      </c>
      <c r="B1533">
        <f>Raw_Data!B1533</f>
        <v>45671</v>
      </c>
      <c r="C1533" t="str">
        <f>Raw_Data!C1533</f>
        <v>CELECOXIB 100 MG CAPSULE</v>
      </c>
      <c r="D1533" t="str">
        <f>Raw_Data!D1533</f>
        <v>62332014131</v>
      </c>
      <c r="E1533" t="str">
        <f>Raw_Data!E1533</f>
        <v>YASIN, NURA</v>
      </c>
      <c r="F1533" t="str">
        <f>Raw_Data!F1533</f>
        <v>1265518567</v>
      </c>
      <c r="G1533" t="str">
        <f>Raw_Data!H1533</f>
        <v>0</v>
      </c>
      <c r="H1533">
        <f>IFERROR(VLOOKUP(G1533,Store_Map!$A$2:$I$100,3,FALSE),"")</f>
        <v>0</v>
      </c>
      <c r="I1533">
        <f>IFERROR(VLOOKUP(G1533,Store_Map!$A$2:$I$100,4,FALSE),"")</f>
        <v>0</v>
      </c>
      <c r="J1533">
        <f>IFERROR(VLOOKUP(G1533,Store_Map!$A$2:$I$100,5,FALSE),"")</f>
        <v>0</v>
      </c>
      <c r="K1533">
        <f>IFERROR(VLOOKUP(G1533,Store_Map!$A$2:$I$100,6,FALSE),"")</f>
        <v>0</v>
      </c>
      <c r="L1533">
        <f>IFERROR(VLOOKUP(G1533,Store_Map!$A$2:$I$100,7,FALSE),"")</f>
        <v>0</v>
      </c>
      <c r="M1533">
        <f>IFERROR(VLOOKUP(G1533,Store_Map!$A$2:$I$100,8,FALSE),"")</f>
        <v>0</v>
      </c>
      <c r="N1533">
        <f t="shared" si="207"/>
        <v>0</v>
      </c>
      <c r="O1533" t="str">
        <f t="shared" si="208"/>
        <v>PASS</v>
      </c>
      <c r="P1533" t="str">
        <f t="shared" si="209"/>
        <v>PASS</v>
      </c>
      <c r="Q1533" t="str">
        <f t="shared" si="210"/>
        <v>PASS</v>
      </c>
      <c r="R1533" t="str">
        <f t="shared" si="211"/>
        <v>PASS</v>
      </c>
      <c r="S1533" t="str">
        <f t="shared" si="212"/>
        <v>PASS</v>
      </c>
      <c r="T1533">
        <f t="shared" si="213"/>
        <v>100</v>
      </c>
      <c r="U1533" t="str">
        <f t="shared" si="214"/>
        <v>Low</v>
      </c>
      <c r="V1533" t="str">
        <f t="shared" si="215"/>
        <v>Clean</v>
      </c>
    </row>
    <row r="1534" spans="1:22" x14ac:dyDescent="0.3">
      <c r="A1534" t="str">
        <f>Raw_Data!A1534</f>
        <v>6249852</v>
      </c>
      <c r="B1534">
        <f>Raw_Data!B1534</f>
        <v>45671</v>
      </c>
      <c r="C1534" t="str">
        <f>Raw_Data!C1534</f>
        <v>GABAPENTIN 100 MG CAPSULE</v>
      </c>
      <c r="D1534" t="str">
        <f>Raw_Data!D1534</f>
        <v>67877022210</v>
      </c>
      <c r="E1534" t="str">
        <f>Raw_Data!E1534</f>
        <v>YASIN, NURA</v>
      </c>
      <c r="F1534" t="str">
        <f>Raw_Data!F1534</f>
        <v>1265518567</v>
      </c>
      <c r="G1534" t="str">
        <f>Raw_Data!H1534</f>
        <v>0</v>
      </c>
      <c r="H1534">
        <f>IFERROR(VLOOKUP(G1534,Store_Map!$A$2:$I$100,3,FALSE),"")</f>
        <v>0</v>
      </c>
      <c r="I1534">
        <f>IFERROR(VLOOKUP(G1534,Store_Map!$A$2:$I$100,4,FALSE),"")</f>
        <v>0</v>
      </c>
      <c r="J1534">
        <f>IFERROR(VLOOKUP(G1534,Store_Map!$A$2:$I$100,5,FALSE),"")</f>
        <v>0</v>
      </c>
      <c r="K1534">
        <f>IFERROR(VLOOKUP(G1534,Store_Map!$A$2:$I$100,6,FALSE),"")</f>
        <v>0</v>
      </c>
      <c r="L1534">
        <f>IFERROR(VLOOKUP(G1534,Store_Map!$A$2:$I$100,7,FALSE),"")</f>
        <v>0</v>
      </c>
      <c r="M1534">
        <f>IFERROR(VLOOKUP(G1534,Store_Map!$A$2:$I$100,8,FALSE),"")</f>
        <v>0</v>
      </c>
      <c r="N1534">
        <f t="shared" si="207"/>
        <v>0</v>
      </c>
      <c r="O1534" t="str">
        <f t="shared" si="208"/>
        <v>PASS</v>
      </c>
      <c r="P1534" t="str">
        <f t="shared" si="209"/>
        <v>PASS</v>
      </c>
      <c r="Q1534" t="str">
        <f t="shared" si="210"/>
        <v>PASS</v>
      </c>
      <c r="R1534" t="str">
        <f t="shared" si="211"/>
        <v>PASS</v>
      </c>
      <c r="S1534" t="str">
        <f t="shared" si="212"/>
        <v>PASS</v>
      </c>
      <c r="T1534">
        <f t="shared" si="213"/>
        <v>100</v>
      </c>
      <c r="U1534" t="str">
        <f t="shared" si="214"/>
        <v>Low</v>
      </c>
      <c r="V1534" t="str">
        <f t="shared" si="215"/>
        <v>Clean</v>
      </c>
    </row>
    <row r="1535" spans="1:22" x14ac:dyDescent="0.3">
      <c r="A1535" t="str">
        <f>Raw_Data!A1535</f>
        <v>6249854</v>
      </c>
      <c r="B1535">
        <f>Raw_Data!B1535</f>
        <v>45671</v>
      </c>
      <c r="C1535" t="str">
        <f>Raw_Data!C1535</f>
        <v>CYCLOBENZAPRINE 10 MG TABLE</v>
      </c>
      <c r="D1535" t="str">
        <f>Raw_Data!D1535</f>
        <v>69097084615</v>
      </c>
      <c r="E1535" t="str">
        <f>Raw_Data!E1535</f>
        <v>YASIN, NURA</v>
      </c>
      <c r="F1535" t="str">
        <f>Raw_Data!F1535</f>
        <v>1265518567</v>
      </c>
      <c r="G1535" t="str">
        <f>Raw_Data!H1535</f>
        <v>0</v>
      </c>
      <c r="H1535">
        <f>IFERROR(VLOOKUP(G1535,Store_Map!$A$2:$I$100,3,FALSE),"")</f>
        <v>0</v>
      </c>
      <c r="I1535">
        <f>IFERROR(VLOOKUP(G1535,Store_Map!$A$2:$I$100,4,FALSE),"")</f>
        <v>0</v>
      </c>
      <c r="J1535">
        <f>IFERROR(VLOOKUP(G1535,Store_Map!$A$2:$I$100,5,FALSE),"")</f>
        <v>0</v>
      </c>
      <c r="K1535">
        <f>IFERROR(VLOOKUP(G1535,Store_Map!$A$2:$I$100,6,FALSE),"")</f>
        <v>0</v>
      </c>
      <c r="L1535">
        <f>IFERROR(VLOOKUP(G1535,Store_Map!$A$2:$I$100,7,FALSE),"")</f>
        <v>0</v>
      </c>
      <c r="M1535">
        <f>IFERROR(VLOOKUP(G1535,Store_Map!$A$2:$I$100,8,FALSE),"")</f>
        <v>0</v>
      </c>
      <c r="N1535">
        <f t="shared" si="207"/>
        <v>0</v>
      </c>
      <c r="O1535" t="str">
        <f t="shared" si="208"/>
        <v>PASS</v>
      </c>
      <c r="P1535" t="str">
        <f t="shared" si="209"/>
        <v>PASS</v>
      </c>
      <c r="Q1535" t="str">
        <f t="shared" si="210"/>
        <v>PASS</v>
      </c>
      <c r="R1535" t="str">
        <f t="shared" si="211"/>
        <v>PASS</v>
      </c>
      <c r="S1535" t="str">
        <f t="shared" si="212"/>
        <v>PASS</v>
      </c>
      <c r="T1535">
        <f t="shared" si="213"/>
        <v>100</v>
      </c>
      <c r="U1535" t="str">
        <f t="shared" si="214"/>
        <v>Low</v>
      </c>
      <c r="V1535" t="str">
        <f t="shared" si="215"/>
        <v>Clean</v>
      </c>
    </row>
    <row r="1536" spans="1:22" x14ac:dyDescent="0.3">
      <c r="A1536" t="str">
        <f>Raw_Data!A1536</f>
        <v>4010720</v>
      </c>
      <c r="B1536">
        <f>Raw_Data!B1536</f>
        <v>45671</v>
      </c>
      <c r="C1536" t="str">
        <f>Raw_Data!C1536</f>
        <v>PHENTERMINE 37.5 MG TABLET</v>
      </c>
      <c r="D1536" t="str">
        <f>Raw_Data!D1536</f>
        <v>10702002501</v>
      </c>
      <c r="E1536" t="str">
        <f>Raw_Data!E1536</f>
        <v>YASIN, NURA</v>
      </c>
      <c r="F1536" t="str">
        <f>Raw_Data!F1536</f>
        <v>1265518567</v>
      </c>
      <c r="G1536" t="str">
        <f>Raw_Data!H1536</f>
        <v>0</v>
      </c>
      <c r="H1536">
        <f>IFERROR(VLOOKUP(G1536,Store_Map!$A$2:$I$100,3,FALSE),"")</f>
        <v>0</v>
      </c>
      <c r="I1536">
        <f>IFERROR(VLOOKUP(G1536,Store_Map!$A$2:$I$100,4,FALSE),"")</f>
        <v>0</v>
      </c>
      <c r="J1536">
        <f>IFERROR(VLOOKUP(G1536,Store_Map!$A$2:$I$100,5,FALSE),"")</f>
        <v>0</v>
      </c>
      <c r="K1536">
        <f>IFERROR(VLOOKUP(G1536,Store_Map!$A$2:$I$100,6,FALSE),"")</f>
        <v>0</v>
      </c>
      <c r="L1536">
        <f>IFERROR(VLOOKUP(G1536,Store_Map!$A$2:$I$100,7,FALSE),"")</f>
        <v>0</v>
      </c>
      <c r="M1536">
        <f>IFERROR(VLOOKUP(G1536,Store_Map!$A$2:$I$100,8,FALSE),"")</f>
        <v>0</v>
      </c>
      <c r="N1536">
        <f t="shared" si="207"/>
        <v>0</v>
      </c>
      <c r="O1536" t="str">
        <f t="shared" si="208"/>
        <v>PASS</v>
      </c>
      <c r="P1536" t="str">
        <f t="shared" si="209"/>
        <v>PASS</v>
      </c>
      <c r="Q1536" t="str">
        <f t="shared" si="210"/>
        <v>PASS</v>
      </c>
      <c r="R1536" t="str">
        <f t="shared" si="211"/>
        <v>PASS</v>
      </c>
      <c r="S1536" t="str">
        <f t="shared" si="212"/>
        <v>PASS</v>
      </c>
      <c r="T1536">
        <f t="shared" si="213"/>
        <v>100</v>
      </c>
      <c r="U1536" t="str">
        <f t="shared" si="214"/>
        <v>Low</v>
      </c>
      <c r="V1536" t="str">
        <f t="shared" si="215"/>
        <v>Clean</v>
      </c>
    </row>
    <row r="1537" spans="1:22" x14ac:dyDescent="0.3">
      <c r="A1537" t="str">
        <f>Raw_Data!A1537</f>
        <v>6251033</v>
      </c>
      <c r="B1537">
        <f>Raw_Data!B1537</f>
        <v>45671</v>
      </c>
      <c r="C1537" t="str">
        <f>Raw_Data!C1537</f>
        <v>METOPROLOL TARTRATE 25 MG T</v>
      </c>
      <c r="D1537" t="str">
        <f>Raw_Data!D1537</f>
        <v>65862006299</v>
      </c>
      <c r="E1537" t="str">
        <f>Raw_Data!E1537</f>
        <v>FORD, JAMES</v>
      </c>
      <c r="F1537" t="str">
        <f>Raw_Data!F1537</f>
        <v>1033117684</v>
      </c>
      <c r="G1537" t="str">
        <f>Raw_Data!H1537</f>
        <v>0</v>
      </c>
      <c r="H1537">
        <f>IFERROR(VLOOKUP(G1537,Store_Map!$A$2:$I$100,3,FALSE),"")</f>
        <v>0</v>
      </c>
      <c r="I1537">
        <f>IFERROR(VLOOKUP(G1537,Store_Map!$A$2:$I$100,4,FALSE),"")</f>
        <v>0</v>
      </c>
      <c r="J1537">
        <f>IFERROR(VLOOKUP(G1537,Store_Map!$A$2:$I$100,5,FALSE),"")</f>
        <v>0</v>
      </c>
      <c r="K1537">
        <f>IFERROR(VLOOKUP(G1537,Store_Map!$A$2:$I$100,6,FALSE),"")</f>
        <v>0</v>
      </c>
      <c r="L1537">
        <f>IFERROR(VLOOKUP(G1537,Store_Map!$A$2:$I$100,7,FALSE),"")</f>
        <v>0</v>
      </c>
      <c r="M1537">
        <f>IFERROR(VLOOKUP(G1537,Store_Map!$A$2:$I$100,8,FALSE),"")</f>
        <v>0</v>
      </c>
      <c r="N1537">
        <f t="shared" si="207"/>
        <v>0</v>
      </c>
      <c r="O1537" t="str">
        <f t="shared" si="208"/>
        <v>PASS</v>
      </c>
      <c r="P1537" t="str">
        <f t="shared" si="209"/>
        <v>PASS</v>
      </c>
      <c r="Q1537" t="str">
        <f t="shared" si="210"/>
        <v>PASS</v>
      </c>
      <c r="R1537" t="str">
        <f t="shared" si="211"/>
        <v>PASS</v>
      </c>
      <c r="S1537" t="str">
        <f t="shared" si="212"/>
        <v>PASS</v>
      </c>
      <c r="T1537">
        <f t="shared" si="213"/>
        <v>100</v>
      </c>
      <c r="U1537" t="str">
        <f t="shared" si="214"/>
        <v>Low</v>
      </c>
      <c r="V1537" t="str">
        <f t="shared" si="215"/>
        <v>Clean</v>
      </c>
    </row>
    <row r="1538" spans="1:22" x14ac:dyDescent="0.3">
      <c r="A1538" t="str">
        <f>Raw_Data!A1538</f>
        <v>6251937</v>
      </c>
      <c r="B1538">
        <f>Raw_Data!B1538</f>
        <v>45671</v>
      </c>
      <c r="C1538" t="str">
        <f>Raw_Data!C1538</f>
        <v>ATROVENT 17 MCG HFA INHALER</v>
      </c>
      <c r="D1538" t="str">
        <f>Raw_Data!D1538</f>
        <v>597008717</v>
      </c>
      <c r="E1538" t="str">
        <f>Raw_Data!E1538</f>
        <v>GIBBS, JON</v>
      </c>
      <c r="F1538" t="str">
        <f>Raw_Data!F1538</f>
        <v>1700896156</v>
      </c>
      <c r="G1538" t="str">
        <f>Raw_Data!H1538</f>
        <v>0</v>
      </c>
      <c r="H1538">
        <f>IFERROR(VLOOKUP(G1538,Store_Map!$A$2:$I$100,3,FALSE),"")</f>
        <v>0</v>
      </c>
      <c r="I1538">
        <f>IFERROR(VLOOKUP(G1538,Store_Map!$A$2:$I$100,4,FALSE),"")</f>
        <v>0</v>
      </c>
      <c r="J1538">
        <f>IFERROR(VLOOKUP(G1538,Store_Map!$A$2:$I$100,5,FALSE),"")</f>
        <v>0</v>
      </c>
      <c r="K1538">
        <f>IFERROR(VLOOKUP(G1538,Store_Map!$A$2:$I$100,6,FALSE),"")</f>
        <v>0</v>
      </c>
      <c r="L1538">
        <f>IFERROR(VLOOKUP(G1538,Store_Map!$A$2:$I$100,7,FALSE),"")</f>
        <v>0</v>
      </c>
      <c r="M1538">
        <f>IFERROR(VLOOKUP(G1538,Store_Map!$A$2:$I$100,8,FALSE),"")</f>
        <v>0</v>
      </c>
      <c r="N1538">
        <f t="shared" ref="N1538:N1601" si="216">COUNTBLANK(A1538:M1538)</f>
        <v>0</v>
      </c>
      <c r="O1538" t="str">
        <f t="shared" ref="O1538:O1601" si="217">IF(AND(F1538&lt;&gt;"",LEN(F1538)=10,ISNUMBER(--F1538)),"PASS","REVIEW")</f>
        <v>PASS</v>
      </c>
      <c r="P1538" t="str">
        <f t="shared" ref="P1538:P1601" si="218">IF(AND(D1538&lt;&gt;"",OR(LEN(D1538)=10,LEN(D1538)=11),ISNUMBER(--D1538)),"PASS","REVIEW")</f>
        <v>REVIEW</v>
      </c>
      <c r="Q1538" t="str">
        <f t="shared" ref="Q1538:Q1601" si="219">IF(H1538&lt;&gt;"","PASS","REVIEW")</f>
        <v>PASS</v>
      </c>
      <c r="R1538" t="str">
        <f t="shared" ref="R1538:R1601" si="220">IF(AND(I1538&lt;&gt;"",J1538&lt;&gt;"",K1538&lt;&gt;"",L1538&lt;&gt;"",M1538&lt;&gt;""),"PASS","REVIEW")</f>
        <v>PASS</v>
      </c>
      <c r="S1538" t="str">
        <f t="shared" ref="S1538:S1601" si="221">IF(OR(N1538&gt;0,O1538="REVIEW",P1538="REVIEW",Q1538="REVIEW",R1538="REVIEW"),"REVIEW","PASS")</f>
        <v>REVIEW</v>
      </c>
      <c r="T1538">
        <f t="shared" ref="T1538:T1601" si="222">MAX(0,100-(N1538*5)-IF(O1538="REVIEW",15,0)-IF(P1538="REVIEW",10,0)-IF(Q1538="REVIEW",10,0)-IF(R1538="REVIEW",20,0))</f>
        <v>90</v>
      </c>
      <c r="U1538" t="str">
        <f t="shared" ref="U1538:U1601" si="223">IF(T1538&gt;=90,"Low",IF(T1538&gt;=70,"Medium","High"))</f>
        <v>Low</v>
      </c>
      <c r="V1538" t="str">
        <f t="shared" ref="V1538:V1601" si="224">IF(N1538&gt;0,"Missing required fields",IF(O1538="REVIEW","Invalid provider NPI",IF(P1538="REVIEW","Invalid NDC",IF(Q1538="REVIEW","Store mapping incomplete",IF(R1538="REVIEW","Entity mapping incomplete","Clean")))))</f>
        <v>Invalid NDC</v>
      </c>
    </row>
    <row r="1539" spans="1:22" x14ac:dyDescent="0.3">
      <c r="A1539" t="str">
        <f>Raw_Data!A1539</f>
        <v>6251938</v>
      </c>
      <c r="B1539">
        <f>Raw_Data!B1539</f>
        <v>45671</v>
      </c>
      <c r="C1539" t="str">
        <f>Raw_Data!C1539</f>
        <v>FAMOTIDINE 40 MG TABLET</v>
      </c>
      <c r="D1539" t="str">
        <f>Raw_Data!D1539</f>
        <v>172572960</v>
      </c>
      <c r="E1539" t="str">
        <f>Raw_Data!E1539</f>
        <v>AKHTAR, MARIAM</v>
      </c>
      <c r="F1539" t="str">
        <f>Raw_Data!F1539</f>
        <v>1780024596</v>
      </c>
      <c r="G1539" t="str">
        <f>Raw_Data!H1539</f>
        <v>0</v>
      </c>
      <c r="H1539">
        <f>IFERROR(VLOOKUP(G1539,Store_Map!$A$2:$I$100,3,FALSE),"")</f>
        <v>0</v>
      </c>
      <c r="I1539">
        <f>IFERROR(VLOOKUP(G1539,Store_Map!$A$2:$I$100,4,FALSE),"")</f>
        <v>0</v>
      </c>
      <c r="J1539">
        <f>IFERROR(VLOOKUP(G1539,Store_Map!$A$2:$I$100,5,FALSE),"")</f>
        <v>0</v>
      </c>
      <c r="K1539">
        <f>IFERROR(VLOOKUP(G1539,Store_Map!$A$2:$I$100,6,FALSE),"")</f>
        <v>0</v>
      </c>
      <c r="L1539">
        <f>IFERROR(VLOOKUP(G1539,Store_Map!$A$2:$I$100,7,FALSE),"")</f>
        <v>0</v>
      </c>
      <c r="M1539">
        <f>IFERROR(VLOOKUP(G1539,Store_Map!$A$2:$I$100,8,FALSE),"")</f>
        <v>0</v>
      </c>
      <c r="N1539">
        <f t="shared" si="216"/>
        <v>0</v>
      </c>
      <c r="O1539" t="str">
        <f t="shared" si="217"/>
        <v>PASS</v>
      </c>
      <c r="P1539" t="str">
        <f t="shared" si="218"/>
        <v>REVIEW</v>
      </c>
      <c r="Q1539" t="str">
        <f t="shared" si="219"/>
        <v>PASS</v>
      </c>
      <c r="R1539" t="str">
        <f t="shared" si="220"/>
        <v>PASS</v>
      </c>
      <c r="S1539" t="str">
        <f t="shared" si="221"/>
        <v>REVIEW</v>
      </c>
      <c r="T1539">
        <f t="shared" si="222"/>
        <v>90</v>
      </c>
      <c r="U1539" t="str">
        <f t="shared" si="223"/>
        <v>Low</v>
      </c>
      <c r="V1539" t="str">
        <f t="shared" si="224"/>
        <v>Invalid NDC</v>
      </c>
    </row>
    <row r="1540" spans="1:22" x14ac:dyDescent="0.3">
      <c r="A1540" t="str">
        <f>Raw_Data!A1540</f>
        <v>6251948</v>
      </c>
      <c r="B1540">
        <f>Raw_Data!B1540</f>
        <v>45671</v>
      </c>
      <c r="C1540" t="str">
        <f>Raw_Data!C1540</f>
        <v>LOSARTAN-HCTZ 100-25 MG TAB</v>
      </c>
      <c r="D1540" t="str">
        <f>Raw_Data!D1540</f>
        <v>65862047099</v>
      </c>
      <c r="E1540" t="str">
        <f>Raw_Data!E1540</f>
        <v>BYNE, EDMUND</v>
      </c>
      <c r="F1540" t="str">
        <f>Raw_Data!F1540</f>
        <v>1033186648</v>
      </c>
      <c r="G1540" t="str">
        <f>Raw_Data!H1540</f>
        <v>0</v>
      </c>
      <c r="H1540">
        <f>IFERROR(VLOOKUP(G1540,Store_Map!$A$2:$I$100,3,FALSE),"")</f>
        <v>0</v>
      </c>
      <c r="I1540">
        <f>IFERROR(VLOOKUP(G1540,Store_Map!$A$2:$I$100,4,FALSE),"")</f>
        <v>0</v>
      </c>
      <c r="J1540">
        <f>IFERROR(VLOOKUP(G1540,Store_Map!$A$2:$I$100,5,FALSE),"")</f>
        <v>0</v>
      </c>
      <c r="K1540">
        <f>IFERROR(VLOOKUP(G1540,Store_Map!$A$2:$I$100,6,FALSE),"")</f>
        <v>0</v>
      </c>
      <c r="L1540">
        <f>IFERROR(VLOOKUP(G1540,Store_Map!$A$2:$I$100,7,FALSE),"")</f>
        <v>0</v>
      </c>
      <c r="M1540">
        <f>IFERROR(VLOOKUP(G1540,Store_Map!$A$2:$I$100,8,FALSE),"")</f>
        <v>0</v>
      </c>
      <c r="N1540">
        <f t="shared" si="216"/>
        <v>0</v>
      </c>
      <c r="O1540" t="str">
        <f t="shared" si="217"/>
        <v>PASS</v>
      </c>
      <c r="P1540" t="str">
        <f t="shared" si="218"/>
        <v>PASS</v>
      </c>
      <c r="Q1540" t="str">
        <f t="shared" si="219"/>
        <v>PASS</v>
      </c>
      <c r="R1540" t="str">
        <f t="shared" si="220"/>
        <v>PASS</v>
      </c>
      <c r="S1540" t="str">
        <f t="shared" si="221"/>
        <v>PASS</v>
      </c>
      <c r="T1540">
        <f t="shared" si="222"/>
        <v>100</v>
      </c>
      <c r="U1540" t="str">
        <f t="shared" si="223"/>
        <v>Low</v>
      </c>
      <c r="V1540" t="str">
        <f t="shared" si="224"/>
        <v>Clean</v>
      </c>
    </row>
    <row r="1541" spans="1:22" x14ac:dyDescent="0.3">
      <c r="A1541" t="str">
        <f>Raw_Data!A1541</f>
        <v>6251952</v>
      </c>
      <c r="B1541">
        <f>Raw_Data!B1541</f>
        <v>45671</v>
      </c>
      <c r="C1541" t="str">
        <f>Raw_Data!C1541</f>
        <v>HYDROCHLOROTHIAZIDE 12.5 MG</v>
      </c>
      <c r="D1541" t="str">
        <f>Raw_Data!D1541</f>
        <v>69315015510</v>
      </c>
      <c r="E1541" t="str">
        <f>Raw_Data!E1541</f>
        <v>YASIN, NURA</v>
      </c>
      <c r="F1541" t="str">
        <f>Raw_Data!F1541</f>
        <v>1265518567</v>
      </c>
      <c r="G1541" t="str">
        <f>Raw_Data!H1541</f>
        <v>0</v>
      </c>
      <c r="H1541">
        <f>IFERROR(VLOOKUP(G1541,Store_Map!$A$2:$I$100,3,FALSE),"")</f>
        <v>0</v>
      </c>
      <c r="I1541">
        <f>IFERROR(VLOOKUP(G1541,Store_Map!$A$2:$I$100,4,FALSE),"")</f>
        <v>0</v>
      </c>
      <c r="J1541">
        <f>IFERROR(VLOOKUP(G1541,Store_Map!$A$2:$I$100,5,FALSE),"")</f>
        <v>0</v>
      </c>
      <c r="K1541">
        <f>IFERROR(VLOOKUP(G1541,Store_Map!$A$2:$I$100,6,FALSE),"")</f>
        <v>0</v>
      </c>
      <c r="L1541">
        <f>IFERROR(VLOOKUP(G1541,Store_Map!$A$2:$I$100,7,FALSE),"")</f>
        <v>0</v>
      </c>
      <c r="M1541">
        <f>IFERROR(VLOOKUP(G1541,Store_Map!$A$2:$I$100,8,FALSE),"")</f>
        <v>0</v>
      </c>
      <c r="N1541">
        <f t="shared" si="216"/>
        <v>0</v>
      </c>
      <c r="O1541" t="str">
        <f t="shared" si="217"/>
        <v>PASS</v>
      </c>
      <c r="P1541" t="str">
        <f t="shared" si="218"/>
        <v>PASS</v>
      </c>
      <c r="Q1541" t="str">
        <f t="shared" si="219"/>
        <v>PASS</v>
      </c>
      <c r="R1541" t="str">
        <f t="shared" si="220"/>
        <v>PASS</v>
      </c>
      <c r="S1541" t="str">
        <f t="shared" si="221"/>
        <v>PASS</v>
      </c>
      <c r="T1541">
        <f t="shared" si="222"/>
        <v>100</v>
      </c>
      <c r="U1541" t="str">
        <f t="shared" si="223"/>
        <v>Low</v>
      </c>
      <c r="V1541" t="str">
        <f t="shared" si="224"/>
        <v>Clean</v>
      </c>
    </row>
    <row r="1542" spans="1:22" x14ac:dyDescent="0.3">
      <c r="A1542" t="str">
        <f>Raw_Data!A1542</f>
        <v>6251721</v>
      </c>
      <c r="B1542">
        <f>Raw_Data!B1542</f>
        <v>45671</v>
      </c>
      <c r="C1542" t="str">
        <f>Raw_Data!C1542</f>
        <v>BENZONATATE 100 MG CAPSULE</v>
      </c>
      <c r="D1542" t="str">
        <f>Raw_Data!D1542</f>
        <v>64380071207</v>
      </c>
      <c r="E1542" t="str">
        <f>Raw_Data!E1542</f>
        <v>BYNE, EDMUND</v>
      </c>
      <c r="F1542" t="str">
        <f>Raw_Data!F1542</f>
        <v>1033186648</v>
      </c>
      <c r="G1542" t="str">
        <f>Raw_Data!H1542</f>
        <v>0</v>
      </c>
      <c r="H1542">
        <f>IFERROR(VLOOKUP(G1542,Store_Map!$A$2:$I$100,3,FALSE),"")</f>
        <v>0</v>
      </c>
      <c r="I1542">
        <f>IFERROR(VLOOKUP(G1542,Store_Map!$A$2:$I$100,4,FALSE),"")</f>
        <v>0</v>
      </c>
      <c r="J1542">
        <f>IFERROR(VLOOKUP(G1542,Store_Map!$A$2:$I$100,5,FALSE),"")</f>
        <v>0</v>
      </c>
      <c r="K1542">
        <f>IFERROR(VLOOKUP(G1542,Store_Map!$A$2:$I$100,6,FALSE),"")</f>
        <v>0</v>
      </c>
      <c r="L1542">
        <f>IFERROR(VLOOKUP(G1542,Store_Map!$A$2:$I$100,7,FALSE),"")</f>
        <v>0</v>
      </c>
      <c r="M1542">
        <f>IFERROR(VLOOKUP(G1542,Store_Map!$A$2:$I$100,8,FALSE),"")</f>
        <v>0</v>
      </c>
      <c r="N1542">
        <f t="shared" si="216"/>
        <v>0</v>
      </c>
      <c r="O1542" t="str">
        <f t="shared" si="217"/>
        <v>PASS</v>
      </c>
      <c r="P1542" t="str">
        <f t="shared" si="218"/>
        <v>PASS</v>
      </c>
      <c r="Q1542" t="str">
        <f t="shared" si="219"/>
        <v>PASS</v>
      </c>
      <c r="R1542" t="str">
        <f t="shared" si="220"/>
        <v>PASS</v>
      </c>
      <c r="S1542" t="str">
        <f t="shared" si="221"/>
        <v>PASS</v>
      </c>
      <c r="T1542">
        <f t="shared" si="222"/>
        <v>100</v>
      </c>
      <c r="U1542" t="str">
        <f t="shared" si="223"/>
        <v>Low</v>
      </c>
      <c r="V1542" t="str">
        <f t="shared" si="224"/>
        <v>Clean</v>
      </c>
    </row>
    <row r="1543" spans="1:22" x14ac:dyDescent="0.3">
      <c r="A1543" t="str">
        <f>Raw_Data!A1543</f>
        <v>6251953</v>
      </c>
      <c r="B1543">
        <f>Raw_Data!B1543</f>
        <v>45671</v>
      </c>
      <c r="C1543" t="str">
        <f>Raw_Data!C1543</f>
        <v>VALSARTAN 160 MG TABLET</v>
      </c>
      <c r="D1543" t="str">
        <f>Raw_Data!D1543</f>
        <v>378581477</v>
      </c>
      <c r="E1543" t="str">
        <f>Raw_Data!E1543</f>
        <v>YASIN, NURA</v>
      </c>
      <c r="F1543" t="str">
        <f>Raw_Data!F1543</f>
        <v>1265518567</v>
      </c>
      <c r="G1543" t="str">
        <f>Raw_Data!H1543</f>
        <v>0</v>
      </c>
      <c r="H1543">
        <f>IFERROR(VLOOKUP(G1543,Store_Map!$A$2:$I$100,3,FALSE),"")</f>
        <v>0</v>
      </c>
      <c r="I1543">
        <f>IFERROR(VLOOKUP(G1543,Store_Map!$A$2:$I$100,4,FALSE),"")</f>
        <v>0</v>
      </c>
      <c r="J1543">
        <f>IFERROR(VLOOKUP(G1543,Store_Map!$A$2:$I$100,5,FALSE),"")</f>
        <v>0</v>
      </c>
      <c r="K1543">
        <f>IFERROR(VLOOKUP(G1543,Store_Map!$A$2:$I$100,6,FALSE),"")</f>
        <v>0</v>
      </c>
      <c r="L1543">
        <f>IFERROR(VLOOKUP(G1543,Store_Map!$A$2:$I$100,7,FALSE),"")</f>
        <v>0</v>
      </c>
      <c r="M1543">
        <f>IFERROR(VLOOKUP(G1543,Store_Map!$A$2:$I$100,8,FALSE),"")</f>
        <v>0</v>
      </c>
      <c r="N1543">
        <f t="shared" si="216"/>
        <v>0</v>
      </c>
      <c r="O1543" t="str">
        <f t="shared" si="217"/>
        <v>PASS</v>
      </c>
      <c r="P1543" t="str">
        <f t="shared" si="218"/>
        <v>REVIEW</v>
      </c>
      <c r="Q1543" t="str">
        <f t="shared" si="219"/>
        <v>PASS</v>
      </c>
      <c r="R1543" t="str">
        <f t="shared" si="220"/>
        <v>PASS</v>
      </c>
      <c r="S1543" t="str">
        <f t="shared" si="221"/>
        <v>REVIEW</v>
      </c>
      <c r="T1543">
        <f t="shared" si="222"/>
        <v>90</v>
      </c>
      <c r="U1543" t="str">
        <f t="shared" si="223"/>
        <v>Low</v>
      </c>
      <c r="V1543" t="str">
        <f t="shared" si="224"/>
        <v>Invalid NDC</v>
      </c>
    </row>
    <row r="1544" spans="1:22" x14ac:dyDescent="0.3">
      <c r="A1544" t="str">
        <f>Raw_Data!A1544</f>
        <v>6251955</v>
      </c>
      <c r="B1544">
        <f>Raw_Data!B1544</f>
        <v>45671</v>
      </c>
      <c r="C1544" t="str">
        <f>Raw_Data!C1544</f>
        <v>ONDANSETRON ODT 4 MG TABLET</v>
      </c>
      <c r="D1544" t="str">
        <f>Raw_Data!D1544</f>
        <v>68462015713</v>
      </c>
      <c r="E1544" t="str">
        <f>Raw_Data!E1544</f>
        <v>GRESHAM, J. MARK</v>
      </c>
      <c r="F1544" t="str">
        <f>Raw_Data!F1544</f>
        <v>1326026618</v>
      </c>
      <c r="G1544" t="str">
        <f>Raw_Data!H1544</f>
        <v>0</v>
      </c>
      <c r="H1544">
        <f>IFERROR(VLOOKUP(G1544,Store_Map!$A$2:$I$100,3,FALSE),"")</f>
        <v>0</v>
      </c>
      <c r="I1544">
        <f>IFERROR(VLOOKUP(G1544,Store_Map!$A$2:$I$100,4,FALSE),"")</f>
        <v>0</v>
      </c>
      <c r="J1544">
        <f>IFERROR(VLOOKUP(G1544,Store_Map!$A$2:$I$100,5,FALSE),"")</f>
        <v>0</v>
      </c>
      <c r="K1544">
        <f>IFERROR(VLOOKUP(G1544,Store_Map!$A$2:$I$100,6,FALSE),"")</f>
        <v>0</v>
      </c>
      <c r="L1544">
        <f>IFERROR(VLOOKUP(G1544,Store_Map!$A$2:$I$100,7,FALSE),"")</f>
        <v>0</v>
      </c>
      <c r="M1544">
        <f>IFERROR(VLOOKUP(G1544,Store_Map!$A$2:$I$100,8,FALSE),"")</f>
        <v>0</v>
      </c>
      <c r="N1544">
        <f t="shared" si="216"/>
        <v>0</v>
      </c>
      <c r="O1544" t="str">
        <f t="shared" si="217"/>
        <v>PASS</v>
      </c>
      <c r="P1544" t="str">
        <f t="shared" si="218"/>
        <v>PASS</v>
      </c>
      <c r="Q1544" t="str">
        <f t="shared" si="219"/>
        <v>PASS</v>
      </c>
      <c r="R1544" t="str">
        <f t="shared" si="220"/>
        <v>PASS</v>
      </c>
      <c r="S1544" t="str">
        <f t="shared" si="221"/>
        <v>PASS</v>
      </c>
      <c r="T1544">
        <f t="shared" si="222"/>
        <v>100</v>
      </c>
      <c r="U1544" t="str">
        <f t="shared" si="223"/>
        <v>Low</v>
      </c>
      <c r="V1544" t="str">
        <f t="shared" si="224"/>
        <v>Clean</v>
      </c>
    </row>
    <row r="1545" spans="1:22" x14ac:dyDescent="0.3">
      <c r="A1545" t="str">
        <f>Raw_Data!A1545</f>
        <v>6251959</v>
      </c>
      <c r="B1545">
        <f>Raw_Data!B1545</f>
        <v>45671</v>
      </c>
      <c r="C1545" t="str">
        <f>Raw_Data!C1545</f>
        <v>METFORMIN HCL 1,000 MG TABL</v>
      </c>
      <c r="D1545" t="str">
        <f>Raw_Data!D1545</f>
        <v>70010006599</v>
      </c>
      <c r="E1545" t="str">
        <f>Raw_Data!E1545</f>
        <v>AKHTAR, MARIAM</v>
      </c>
      <c r="F1545" t="str">
        <f>Raw_Data!F1545</f>
        <v>1780024596</v>
      </c>
      <c r="G1545" t="str">
        <f>Raw_Data!H1545</f>
        <v>0</v>
      </c>
      <c r="H1545">
        <f>IFERROR(VLOOKUP(G1545,Store_Map!$A$2:$I$100,3,FALSE),"")</f>
        <v>0</v>
      </c>
      <c r="I1545">
        <f>IFERROR(VLOOKUP(G1545,Store_Map!$A$2:$I$100,4,FALSE),"")</f>
        <v>0</v>
      </c>
      <c r="J1545">
        <f>IFERROR(VLOOKUP(G1545,Store_Map!$A$2:$I$100,5,FALSE),"")</f>
        <v>0</v>
      </c>
      <c r="K1545">
        <f>IFERROR(VLOOKUP(G1545,Store_Map!$A$2:$I$100,6,FALSE),"")</f>
        <v>0</v>
      </c>
      <c r="L1545">
        <f>IFERROR(VLOOKUP(G1545,Store_Map!$A$2:$I$100,7,FALSE),"")</f>
        <v>0</v>
      </c>
      <c r="M1545">
        <f>IFERROR(VLOOKUP(G1545,Store_Map!$A$2:$I$100,8,FALSE),"")</f>
        <v>0</v>
      </c>
      <c r="N1545">
        <f t="shared" si="216"/>
        <v>0</v>
      </c>
      <c r="O1545" t="str">
        <f t="shared" si="217"/>
        <v>PASS</v>
      </c>
      <c r="P1545" t="str">
        <f t="shared" si="218"/>
        <v>PASS</v>
      </c>
      <c r="Q1545" t="str">
        <f t="shared" si="219"/>
        <v>PASS</v>
      </c>
      <c r="R1545" t="str">
        <f t="shared" si="220"/>
        <v>PASS</v>
      </c>
      <c r="S1545" t="str">
        <f t="shared" si="221"/>
        <v>PASS</v>
      </c>
      <c r="T1545">
        <f t="shared" si="222"/>
        <v>100</v>
      </c>
      <c r="U1545" t="str">
        <f t="shared" si="223"/>
        <v>Low</v>
      </c>
      <c r="V1545" t="str">
        <f t="shared" si="224"/>
        <v>Clean</v>
      </c>
    </row>
    <row r="1546" spans="1:22" x14ac:dyDescent="0.3">
      <c r="A1546" t="str">
        <f>Raw_Data!A1546</f>
        <v>6230734</v>
      </c>
      <c r="B1546">
        <f>Raw_Data!B1546</f>
        <v>45671</v>
      </c>
      <c r="C1546" t="str">
        <f>Raw_Data!C1546</f>
        <v>GABAPENTIN 300 MG CAPSULE</v>
      </c>
      <c r="D1546" t="str">
        <f>Raw_Data!D1546</f>
        <v>50228018010</v>
      </c>
      <c r="E1546" t="str">
        <f>Raw_Data!E1546</f>
        <v>GIBBS, JON</v>
      </c>
      <c r="F1546" t="str">
        <f>Raw_Data!F1546</f>
        <v>1700896156</v>
      </c>
      <c r="G1546" t="str">
        <f>Raw_Data!H1546</f>
        <v>0</v>
      </c>
      <c r="H1546">
        <f>IFERROR(VLOOKUP(G1546,Store_Map!$A$2:$I$100,3,FALSE),"")</f>
        <v>0</v>
      </c>
      <c r="I1546">
        <f>IFERROR(VLOOKUP(G1546,Store_Map!$A$2:$I$100,4,FALSE),"")</f>
        <v>0</v>
      </c>
      <c r="J1546">
        <f>IFERROR(VLOOKUP(G1546,Store_Map!$A$2:$I$100,5,FALSE),"")</f>
        <v>0</v>
      </c>
      <c r="K1546">
        <f>IFERROR(VLOOKUP(G1546,Store_Map!$A$2:$I$100,6,FALSE),"")</f>
        <v>0</v>
      </c>
      <c r="L1546">
        <f>IFERROR(VLOOKUP(G1546,Store_Map!$A$2:$I$100,7,FALSE),"")</f>
        <v>0</v>
      </c>
      <c r="M1546">
        <f>IFERROR(VLOOKUP(G1546,Store_Map!$A$2:$I$100,8,FALSE),"")</f>
        <v>0</v>
      </c>
      <c r="N1546">
        <f t="shared" si="216"/>
        <v>0</v>
      </c>
      <c r="O1546" t="str">
        <f t="shared" si="217"/>
        <v>PASS</v>
      </c>
      <c r="P1546" t="str">
        <f t="shared" si="218"/>
        <v>PASS</v>
      </c>
      <c r="Q1546" t="str">
        <f t="shared" si="219"/>
        <v>PASS</v>
      </c>
      <c r="R1546" t="str">
        <f t="shared" si="220"/>
        <v>PASS</v>
      </c>
      <c r="S1546" t="str">
        <f t="shared" si="221"/>
        <v>PASS</v>
      </c>
      <c r="T1546">
        <f t="shared" si="222"/>
        <v>100</v>
      </c>
      <c r="U1546" t="str">
        <f t="shared" si="223"/>
        <v>Low</v>
      </c>
      <c r="V1546" t="str">
        <f t="shared" si="224"/>
        <v>Clean</v>
      </c>
    </row>
    <row r="1547" spans="1:22" x14ac:dyDescent="0.3">
      <c r="A1547" t="str">
        <f>Raw_Data!A1547</f>
        <v>6233683</v>
      </c>
      <c r="B1547">
        <f>Raw_Data!B1547</f>
        <v>45671</v>
      </c>
      <c r="C1547" t="str">
        <f>Raw_Data!C1547</f>
        <v>NIFEDIPINE ER 60 MG TABLET</v>
      </c>
      <c r="D1547" t="str">
        <f>Raw_Data!D1547</f>
        <v>68682010610</v>
      </c>
      <c r="E1547" t="str">
        <f>Raw_Data!E1547</f>
        <v>STENARD, JAMES</v>
      </c>
      <c r="F1547" t="str">
        <f>Raw_Data!F1547</f>
        <v>1396275491</v>
      </c>
      <c r="G1547" t="str">
        <f>Raw_Data!H1547</f>
        <v>0</v>
      </c>
      <c r="H1547">
        <f>IFERROR(VLOOKUP(G1547,Store_Map!$A$2:$I$100,3,FALSE),"")</f>
        <v>0</v>
      </c>
      <c r="I1547">
        <f>IFERROR(VLOOKUP(G1547,Store_Map!$A$2:$I$100,4,FALSE),"")</f>
        <v>0</v>
      </c>
      <c r="J1547">
        <f>IFERROR(VLOOKUP(G1547,Store_Map!$A$2:$I$100,5,FALSE),"")</f>
        <v>0</v>
      </c>
      <c r="K1547">
        <f>IFERROR(VLOOKUP(G1547,Store_Map!$A$2:$I$100,6,FALSE),"")</f>
        <v>0</v>
      </c>
      <c r="L1547">
        <f>IFERROR(VLOOKUP(G1547,Store_Map!$A$2:$I$100,7,FALSE),"")</f>
        <v>0</v>
      </c>
      <c r="M1547">
        <f>IFERROR(VLOOKUP(G1547,Store_Map!$A$2:$I$100,8,FALSE),"")</f>
        <v>0</v>
      </c>
      <c r="N1547">
        <f t="shared" si="216"/>
        <v>0</v>
      </c>
      <c r="O1547" t="str">
        <f t="shared" si="217"/>
        <v>PASS</v>
      </c>
      <c r="P1547" t="str">
        <f t="shared" si="218"/>
        <v>PASS</v>
      </c>
      <c r="Q1547" t="str">
        <f t="shared" si="219"/>
        <v>PASS</v>
      </c>
      <c r="R1547" t="str">
        <f t="shared" si="220"/>
        <v>PASS</v>
      </c>
      <c r="S1547" t="str">
        <f t="shared" si="221"/>
        <v>PASS</v>
      </c>
      <c r="T1547">
        <f t="shared" si="222"/>
        <v>100</v>
      </c>
      <c r="U1547" t="str">
        <f t="shared" si="223"/>
        <v>Low</v>
      </c>
      <c r="V1547" t="str">
        <f t="shared" si="224"/>
        <v>Clean</v>
      </c>
    </row>
    <row r="1548" spans="1:22" x14ac:dyDescent="0.3">
      <c r="A1548" t="str">
        <f>Raw_Data!A1548</f>
        <v>6247671</v>
      </c>
      <c r="B1548">
        <f>Raw_Data!B1548</f>
        <v>45671</v>
      </c>
      <c r="C1548" t="str">
        <f>Raw_Data!C1548</f>
        <v>TOUJEO SOLOSTAR 300 UNIT/ML</v>
      </c>
      <c r="D1548" t="str">
        <f>Raw_Data!D1548</f>
        <v>24586903</v>
      </c>
      <c r="E1548" t="str">
        <f>Raw_Data!E1548</f>
        <v>PEDERSEN, JENNIFER</v>
      </c>
      <c r="F1548" t="str">
        <f>Raw_Data!F1548</f>
        <v>1073606661</v>
      </c>
      <c r="G1548" t="str">
        <f>Raw_Data!H1548</f>
        <v>0</v>
      </c>
      <c r="H1548">
        <f>IFERROR(VLOOKUP(G1548,Store_Map!$A$2:$I$100,3,FALSE),"")</f>
        <v>0</v>
      </c>
      <c r="I1548">
        <f>IFERROR(VLOOKUP(G1548,Store_Map!$A$2:$I$100,4,FALSE),"")</f>
        <v>0</v>
      </c>
      <c r="J1548">
        <f>IFERROR(VLOOKUP(G1548,Store_Map!$A$2:$I$100,5,FALSE),"")</f>
        <v>0</v>
      </c>
      <c r="K1548">
        <f>IFERROR(VLOOKUP(G1548,Store_Map!$A$2:$I$100,6,FALSE),"")</f>
        <v>0</v>
      </c>
      <c r="L1548">
        <f>IFERROR(VLOOKUP(G1548,Store_Map!$A$2:$I$100,7,FALSE),"")</f>
        <v>0</v>
      </c>
      <c r="M1548">
        <f>IFERROR(VLOOKUP(G1548,Store_Map!$A$2:$I$100,8,FALSE),"")</f>
        <v>0</v>
      </c>
      <c r="N1548">
        <f t="shared" si="216"/>
        <v>0</v>
      </c>
      <c r="O1548" t="str">
        <f t="shared" si="217"/>
        <v>PASS</v>
      </c>
      <c r="P1548" t="str">
        <f t="shared" si="218"/>
        <v>REVIEW</v>
      </c>
      <c r="Q1548" t="str">
        <f t="shared" si="219"/>
        <v>PASS</v>
      </c>
      <c r="R1548" t="str">
        <f t="shared" si="220"/>
        <v>PASS</v>
      </c>
      <c r="S1548" t="str">
        <f t="shared" si="221"/>
        <v>REVIEW</v>
      </c>
      <c r="T1548">
        <f t="shared" si="222"/>
        <v>90</v>
      </c>
      <c r="U1548" t="str">
        <f t="shared" si="223"/>
        <v>Low</v>
      </c>
      <c r="V1548" t="str">
        <f t="shared" si="224"/>
        <v>Invalid NDC</v>
      </c>
    </row>
    <row r="1549" spans="1:22" x14ac:dyDescent="0.3">
      <c r="A1549" t="str">
        <f>Raw_Data!A1549</f>
        <v>6247672</v>
      </c>
      <c r="B1549">
        <f>Raw_Data!B1549</f>
        <v>45671</v>
      </c>
      <c r="C1549" t="str">
        <f>Raw_Data!C1549</f>
        <v>JARDIANCE 25 MG TABLET</v>
      </c>
      <c r="D1549" t="str">
        <f>Raw_Data!D1549</f>
        <v>597015390</v>
      </c>
      <c r="E1549" t="str">
        <f>Raw_Data!E1549</f>
        <v>PEDERSEN, JENNIFER</v>
      </c>
      <c r="F1549" t="str">
        <f>Raw_Data!F1549</f>
        <v>1073606661</v>
      </c>
      <c r="G1549" t="str">
        <f>Raw_Data!H1549</f>
        <v>0</v>
      </c>
      <c r="H1549">
        <f>IFERROR(VLOOKUP(G1549,Store_Map!$A$2:$I$100,3,FALSE),"")</f>
        <v>0</v>
      </c>
      <c r="I1549">
        <f>IFERROR(VLOOKUP(G1549,Store_Map!$A$2:$I$100,4,FALSE),"")</f>
        <v>0</v>
      </c>
      <c r="J1549">
        <f>IFERROR(VLOOKUP(G1549,Store_Map!$A$2:$I$100,5,FALSE),"")</f>
        <v>0</v>
      </c>
      <c r="K1549">
        <f>IFERROR(VLOOKUP(G1549,Store_Map!$A$2:$I$100,6,FALSE),"")</f>
        <v>0</v>
      </c>
      <c r="L1549">
        <f>IFERROR(VLOOKUP(G1549,Store_Map!$A$2:$I$100,7,FALSE),"")</f>
        <v>0</v>
      </c>
      <c r="M1549">
        <f>IFERROR(VLOOKUP(G1549,Store_Map!$A$2:$I$100,8,FALSE),"")</f>
        <v>0</v>
      </c>
      <c r="N1549">
        <f t="shared" si="216"/>
        <v>0</v>
      </c>
      <c r="O1549" t="str">
        <f t="shared" si="217"/>
        <v>PASS</v>
      </c>
      <c r="P1549" t="str">
        <f t="shared" si="218"/>
        <v>REVIEW</v>
      </c>
      <c r="Q1549" t="str">
        <f t="shared" si="219"/>
        <v>PASS</v>
      </c>
      <c r="R1549" t="str">
        <f t="shared" si="220"/>
        <v>PASS</v>
      </c>
      <c r="S1549" t="str">
        <f t="shared" si="221"/>
        <v>REVIEW</v>
      </c>
      <c r="T1549">
        <f t="shared" si="222"/>
        <v>90</v>
      </c>
      <c r="U1549" t="str">
        <f t="shared" si="223"/>
        <v>Low</v>
      </c>
      <c r="V1549" t="str">
        <f t="shared" si="224"/>
        <v>Invalid NDC</v>
      </c>
    </row>
    <row r="1550" spans="1:22" x14ac:dyDescent="0.3">
      <c r="A1550" t="str">
        <f>Raw_Data!A1550</f>
        <v>6228234</v>
      </c>
      <c r="B1550">
        <f>Raw_Data!B1550</f>
        <v>45671</v>
      </c>
      <c r="C1550" t="str">
        <f>Raw_Data!C1550</f>
        <v>AMLODIPINE BESYLATE 5 MG TA</v>
      </c>
      <c r="D1550" t="str">
        <f>Raw_Data!D1550</f>
        <v>69097012715</v>
      </c>
      <c r="E1550" t="str">
        <f>Raw_Data!E1550</f>
        <v>BYNE, EDMUND</v>
      </c>
      <c r="F1550" t="str">
        <f>Raw_Data!F1550</f>
        <v>1033186648</v>
      </c>
      <c r="G1550" t="str">
        <f>Raw_Data!H1550</f>
        <v>0</v>
      </c>
      <c r="H1550">
        <f>IFERROR(VLOOKUP(G1550,Store_Map!$A$2:$I$100,3,FALSE),"")</f>
        <v>0</v>
      </c>
      <c r="I1550">
        <f>IFERROR(VLOOKUP(G1550,Store_Map!$A$2:$I$100,4,FALSE),"")</f>
        <v>0</v>
      </c>
      <c r="J1550">
        <f>IFERROR(VLOOKUP(G1550,Store_Map!$A$2:$I$100,5,FALSE),"")</f>
        <v>0</v>
      </c>
      <c r="K1550">
        <f>IFERROR(VLOOKUP(G1550,Store_Map!$A$2:$I$100,6,FALSE),"")</f>
        <v>0</v>
      </c>
      <c r="L1550">
        <f>IFERROR(VLOOKUP(G1550,Store_Map!$A$2:$I$100,7,FALSE),"")</f>
        <v>0</v>
      </c>
      <c r="M1550">
        <f>IFERROR(VLOOKUP(G1550,Store_Map!$A$2:$I$100,8,FALSE),"")</f>
        <v>0</v>
      </c>
      <c r="N1550">
        <f t="shared" si="216"/>
        <v>0</v>
      </c>
      <c r="O1550" t="str">
        <f t="shared" si="217"/>
        <v>PASS</v>
      </c>
      <c r="P1550" t="str">
        <f t="shared" si="218"/>
        <v>PASS</v>
      </c>
      <c r="Q1550" t="str">
        <f t="shared" si="219"/>
        <v>PASS</v>
      </c>
      <c r="R1550" t="str">
        <f t="shared" si="220"/>
        <v>PASS</v>
      </c>
      <c r="S1550" t="str">
        <f t="shared" si="221"/>
        <v>PASS</v>
      </c>
      <c r="T1550">
        <f t="shared" si="222"/>
        <v>100</v>
      </c>
      <c r="U1550" t="str">
        <f t="shared" si="223"/>
        <v>Low</v>
      </c>
      <c r="V1550" t="str">
        <f t="shared" si="224"/>
        <v>Clean</v>
      </c>
    </row>
    <row r="1551" spans="1:22" x14ac:dyDescent="0.3">
      <c r="A1551" t="str">
        <f>Raw_Data!A1551</f>
        <v>6228233</v>
      </c>
      <c r="B1551">
        <f>Raw_Data!B1551</f>
        <v>45671</v>
      </c>
      <c r="C1551" t="str">
        <f>Raw_Data!C1551</f>
        <v>INVOKANA 100 MG TABLET</v>
      </c>
      <c r="D1551" t="str">
        <f>Raw_Data!D1551</f>
        <v>50458014030</v>
      </c>
      <c r="E1551" t="str">
        <f>Raw_Data!E1551</f>
        <v>BYNE, EDMUND</v>
      </c>
      <c r="F1551" t="str">
        <f>Raw_Data!F1551</f>
        <v>1033186648</v>
      </c>
      <c r="G1551" t="str">
        <f>Raw_Data!H1551</f>
        <v>0</v>
      </c>
      <c r="H1551">
        <f>IFERROR(VLOOKUP(G1551,Store_Map!$A$2:$I$100,3,FALSE),"")</f>
        <v>0</v>
      </c>
      <c r="I1551">
        <f>IFERROR(VLOOKUP(G1551,Store_Map!$A$2:$I$100,4,FALSE),"")</f>
        <v>0</v>
      </c>
      <c r="J1551">
        <f>IFERROR(VLOOKUP(G1551,Store_Map!$A$2:$I$100,5,FALSE),"")</f>
        <v>0</v>
      </c>
      <c r="K1551">
        <f>IFERROR(VLOOKUP(G1551,Store_Map!$A$2:$I$100,6,FALSE),"")</f>
        <v>0</v>
      </c>
      <c r="L1551">
        <f>IFERROR(VLOOKUP(G1551,Store_Map!$A$2:$I$100,7,FALSE),"")</f>
        <v>0</v>
      </c>
      <c r="M1551">
        <f>IFERROR(VLOOKUP(G1551,Store_Map!$A$2:$I$100,8,FALSE),"")</f>
        <v>0</v>
      </c>
      <c r="N1551">
        <f t="shared" si="216"/>
        <v>0</v>
      </c>
      <c r="O1551" t="str">
        <f t="shared" si="217"/>
        <v>PASS</v>
      </c>
      <c r="P1551" t="str">
        <f t="shared" si="218"/>
        <v>PASS</v>
      </c>
      <c r="Q1551" t="str">
        <f t="shared" si="219"/>
        <v>PASS</v>
      </c>
      <c r="R1551" t="str">
        <f t="shared" si="220"/>
        <v>PASS</v>
      </c>
      <c r="S1551" t="str">
        <f t="shared" si="221"/>
        <v>PASS</v>
      </c>
      <c r="T1551">
        <f t="shared" si="222"/>
        <v>100</v>
      </c>
      <c r="U1551" t="str">
        <f t="shared" si="223"/>
        <v>Low</v>
      </c>
      <c r="V1551" t="str">
        <f t="shared" si="224"/>
        <v>Clean</v>
      </c>
    </row>
    <row r="1552" spans="1:22" x14ac:dyDescent="0.3">
      <c r="A1552" t="str">
        <f>Raw_Data!A1552</f>
        <v>6234662</v>
      </c>
      <c r="B1552">
        <f>Raw_Data!B1552</f>
        <v>45671</v>
      </c>
      <c r="C1552" t="str">
        <f>Raw_Data!C1552</f>
        <v>MELOXICAM 15 MG TABLET</v>
      </c>
      <c r="D1552" t="str">
        <f>Raw_Data!D1552</f>
        <v>68382005105</v>
      </c>
      <c r="E1552" t="str">
        <f>Raw_Data!E1552</f>
        <v>BYNE, EDMUND</v>
      </c>
      <c r="F1552" t="str">
        <f>Raw_Data!F1552</f>
        <v>1033186648</v>
      </c>
      <c r="G1552" t="str">
        <f>Raw_Data!H1552</f>
        <v>0</v>
      </c>
      <c r="H1552">
        <f>IFERROR(VLOOKUP(G1552,Store_Map!$A$2:$I$100,3,FALSE),"")</f>
        <v>0</v>
      </c>
      <c r="I1552">
        <f>IFERROR(VLOOKUP(G1552,Store_Map!$A$2:$I$100,4,FALSE),"")</f>
        <v>0</v>
      </c>
      <c r="J1552">
        <f>IFERROR(VLOOKUP(G1552,Store_Map!$A$2:$I$100,5,FALSE),"")</f>
        <v>0</v>
      </c>
      <c r="K1552">
        <f>IFERROR(VLOOKUP(G1552,Store_Map!$A$2:$I$100,6,FALSE),"")</f>
        <v>0</v>
      </c>
      <c r="L1552">
        <f>IFERROR(VLOOKUP(G1552,Store_Map!$A$2:$I$100,7,FALSE),"")</f>
        <v>0</v>
      </c>
      <c r="M1552">
        <f>IFERROR(VLOOKUP(G1552,Store_Map!$A$2:$I$100,8,FALSE),"")</f>
        <v>0</v>
      </c>
      <c r="N1552">
        <f t="shared" si="216"/>
        <v>0</v>
      </c>
      <c r="O1552" t="str">
        <f t="shared" si="217"/>
        <v>PASS</v>
      </c>
      <c r="P1552" t="str">
        <f t="shared" si="218"/>
        <v>PASS</v>
      </c>
      <c r="Q1552" t="str">
        <f t="shared" si="219"/>
        <v>PASS</v>
      </c>
      <c r="R1552" t="str">
        <f t="shared" si="220"/>
        <v>PASS</v>
      </c>
      <c r="S1552" t="str">
        <f t="shared" si="221"/>
        <v>PASS</v>
      </c>
      <c r="T1552">
        <f t="shared" si="222"/>
        <v>100</v>
      </c>
      <c r="U1552" t="str">
        <f t="shared" si="223"/>
        <v>Low</v>
      </c>
      <c r="V1552" t="str">
        <f t="shared" si="224"/>
        <v>Clean</v>
      </c>
    </row>
    <row r="1553" spans="1:22" x14ac:dyDescent="0.3">
      <c r="A1553" t="str">
        <f>Raw_Data!A1553</f>
        <v>6251464</v>
      </c>
      <c r="B1553">
        <f>Raw_Data!B1553</f>
        <v>45671</v>
      </c>
      <c r="C1553" t="str">
        <f>Raw_Data!C1553</f>
        <v>MAGNESIUM OXIDE 400 MG TABL</v>
      </c>
      <c r="D1553" t="str">
        <f>Raw_Data!D1553</f>
        <v>603020922</v>
      </c>
      <c r="E1553" t="str">
        <f>Raw_Data!E1553</f>
        <v>MACHADO, MARIA</v>
      </c>
      <c r="F1553" t="str">
        <f>Raw_Data!F1553</f>
        <v>1619100302</v>
      </c>
      <c r="G1553" t="str">
        <f>Raw_Data!H1553</f>
        <v>0</v>
      </c>
      <c r="H1553">
        <f>IFERROR(VLOOKUP(G1553,Store_Map!$A$2:$I$100,3,FALSE),"")</f>
        <v>0</v>
      </c>
      <c r="I1553">
        <f>IFERROR(VLOOKUP(G1553,Store_Map!$A$2:$I$100,4,FALSE),"")</f>
        <v>0</v>
      </c>
      <c r="J1553">
        <f>IFERROR(VLOOKUP(G1553,Store_Map!$A$2:$I$100,5,FALSE),"")</f>
        <v>0</v>
      </c>
      <c r="K1553">
        <f>IFERROR(VLOOKUP(G1553,Store_Map!$A$2:$I$100,6,FALSE),"")</f>
        <v>0</v>
      </c>
      <c r="L1553">
        <f>IFERROR(VLOOKUP(G1553,Store_Map!$A$2:$I$100,7,FALSE),"")</f>
        <v>0</v>
      </c>
      <c r="M1553">
        <f>IFERROR(VLOOKUP(G1553,Store_Map!$A$2:$I$100,8,FALSE),"")</f>
        <v>0</v>
      </c>
      <c r="N1553">
        <f t="shared" si="216"/>
        <v>0</v>
      </c>
      <c r="O1553" t="str">
        <f t="shared" si="217"/>
        <v>PASS</v>
      </c>
      <c r="P1553" t="str">
        <f t="shared" si="218"/>
        <v>REVIEW</v>
      </c>
      <c r="Q1553" t="str">
        <f t="shared" si="219"/>
        <v>PASS</v>
      </c>
      <c r="R1553" t="str">
        <f t="shared" si="220"/>
        <v>PASS</v>
      </c>
      <c r="S1553" t="str">
        <f t="shared" si="221"/>
        <v>REVIEW</v>
      </c>
      <c r="T1553">
        <f t="shared" si="222"/>
        <v>90</v>
      </c>
      <c r="U1553" t="str">
        <f t="shared" si="223"/>
        <v>Low</v>
      </c>
      <c r="V1553" t="str">
        <f t="shared" si="224"/>
        <v>Invalid NDC</v>
      </c>
    </row>
    <row r="1554" spans="1:22" x14ac:dyDescent="0.3">
      <c r="A1554" t="str">
        <f>Raw_Data!A1554</f>
        <v>6245584</v>
      </c>
      <c r="B1554">
        <f>Raw_Data!B1554</f>
        <v>45671</v>
      </c>
      <c r="C1554" t="str">
        <f>Raw_Data!C1554</f>
        <v>NIFEDIPINE ER 60 MG TABLET</v>
      </c>
      <c r="D1554" t="str">
        <f>Raw_Data!D1554</f>
        <v>68682010610</v>
      </c>
      <c r="E1554" t="str">
        <f>Raw_Data!E1554</f>
        <v>BYNE, EDMUND</v>
      </c>
      <c r="F1554" t="str">
        <f>Raw_Data!F1554</f>
        <v>1033186648</v>
      </c>
      <c r="G1554" t="str">
        <f>Raw_Data!H1554</f>
        <v>0</v>
      </c>
      <c r="H1554">
        <f>IFERROR(VLOOKUP(G1554,Store_Map!$A$2:$I$100,3,FALSE),"")</f>
        <v>0</v>
      </c>
      <c r="I1554">
        <f>IFERROR(VLOOKUP(G1554,Store_Map!$A$2:$I$100,4,FALSE),"")</f>
        <v>0</v>
      </c>
      <c r="J1554">
        <f>IFERROR(VLOOKUP(G1554,Store_Map!$A$2:$I$100,5,FALSE),"")</f>
        <v>0</v>
      </c>
      <c r="K1554">
        <f>IFERROR(VLOOKUP(G1554,Store_Map!$A$2:$I$100,6,FALSE),"")</f>
        <v>0</v>
      </c>
      <c r="L1554">
        <f>IFERROR(VLOOKUP(G1554,Store_Map!$A$2:$I$100,7,FALSE),"")</f>
        <v>0</v>
      </c>
      <c r="M1554">
        <f>IFERROR(VLOOKUP(G1554,Store_Map!$A$2:$I$100,8,FALSE),"")</f>
        <v>0</v>
      </c>
      <c r="N1554">
        <f t="shared" si="216"/>
        <v>0</v>
      </c>
      <c r="O1554" t="str">
        <f t="shared" si="217"/>
        <v>PASS</v>
      </c>
      <c r="P1554" t="str">
        <f t="shared" si="218"/>
        <v>PASS</v>
      </c>
      <c r="Q1554" t="str">
        <f t="shared" si="219"/>
        <v>PASS</v>
      </c>
      <c r="R1554" t="str">
        <f t="shared" si="220"/>
        <v>PASS</v>
      </c>
      <c r="S1554" t="str">
        <f t="shared" si="221"/>
        <v>PASS</v>
      </c>
      <c r="T1554">
        <f t="shared" si="222"/>
        <v>100</v>
      </c>
      <c r="U1554" t="str">
        <f t="shared" si="223"/>
        <v>Low</v>
      </c>
      <c r="V1554" t="str">
        <f t="shared" si="224"/>
        <v>Clean</v>
      </c>
    </row>
    <row r="1555" spans="1:22" x14ac:dyDescent="0.3">
      <c r="A1555" t="str">
        <f>Raw_Data!A1555</f>
        <v>6245731</v>
      </c>
      <c r="B1555">
        <f>Raw_Data!B1555</f>
        <v>45671</v>
      </c>
      <c r="C1555" t="str">
        <f>Raw_Data!C1555</f>
        <v>FUROSEMIDE 20 MG TABLET</v>
      </c>
      <c r="D1555" t="str">
        <f>Raw_Data!D1555</f>
        <v>69315011610</v>
      </c>
      <c r="E1555" t="str">
        <f>Raw_Data!E1555</f>
        <v>BYNE, EDMUND</v>
      </c>
      <c r="F1555" t="str">
        <f>Raw_Data!F1555</f>
        <v>1033186648</v>
      </c>
      <c r="G1555" t="str">
        <f>Raw_Data!H1555</f>
        <v>0</v>
      </c>
      <c r="H1555">
        <f>IFERROR(VLOOKUP(G1555,Store_Map!$A$2:$I$100,3,FALSE),"")</f>
        <v>0</v>
      </c>
      <c r="I1555">
        <f>IFERROR(VLOOKUP(G1555,Store_Map!$A$2:$I$100,4,FALSE),"")</f>
        <v>0</v>
      </c>
      <c r="J1555">
        <f>IFERROR(VLOOKUP(G1555,Store_Map!$A$2:$I$100,5,FALSE),"")</f>
        <v>0</v>
      </c>
      <c r="K1555">
        <f>IFERROR(VLOOKUP(G1555,Store_Map!$A$2:$I$100,6,FALSE),"")</f>
        <v>0</v>
      </c>
      <c r="L1555">
        <f>IFERROR(VLOOKUP(G1555,Store_Map!$A$2:$I$100,7,FALSE),"")</f>
        <v>0</v>
      </c>
      <c r="M1555">
        <f>IFERROR(VLOOKUP(G1555,Store_Map!$A$2:$I$100,8,FALSE),"")</f>
        <v>0</v>
      </c>
      <c r="N1555">
        <f t="shared" si="216"/>
        <v>0</v>
      </c>
      <c r="O1555" t="str">
        <f t="shared" si="217"/>
        <v>PASS</v>
      </c>
      <c r="P1555" t="str">
        <f t="shared" si="218"/>
        <v>PASS</v>
      </c>
      <c r="Q1555" t="str">
        <f t="shared" si="219"/>
        <v>PASS</v>
      </c>
      <c r="R1555" t="str">
        <f t="shared" si="220"/>
        <v>PASS</v>
      </c>
      <c r="S1555" t="str">
        <f t="shared" si="221"/>
        <v>PASS</v>
      </c>
      <c r="T1555">
        <f t="shared" si="222"/>
        <v>100</v>
      </c>
      <c r="U1555" t="str">
        <f t="shared" si="223"/>
        <v>Low</v>
      </c>
      <c r="V1555" t="str">
        <f t="shared" si="224"/>
        <v>Clean</v>
      </c>
    </row>
    <row r="1556" spans="1:22" x14ac:dyDescent="0.3">
      <c r="A1556" t="str">
        <f>Raw_Data!A1556</f>
        <v>6251960</v>
      </c>
      <c r="B1556">
        <f>Raw_Data!B1556</f>
        <v>45671</v>
      </c>
      <c r="C1556" t="str">
        <f>Raw_Data!C1556</f>
        <v>LOSARTAN-HCTZ 50-12.5 MG TA</v>
      </c>
      <c r="D1556" t="str">
        <f>Raw_Data!D1556</f>
        <v>65862046899</v>
      </c>
      <c r="E1556" t="str">
        <f>Raw_Data!E1556</f>
        <v>GIBBS, JON</v>
      </c>
      <c r="F1556" t="str">
        <f>Raw_Data!F1556</f>
        <v>1700896156</v>
      </c>
      <c r="G1556" t="str">
        <f>Raw_Data!H1556</f>
        <v>0</v>
      </c>
      <c r="H1556">
        <f>IFERROR(VLOOKUP(G1556,Store_Map!$A$2:$I$100,3,FALSE),"")</f>
        <v>0</v>
      </c>
      <c r="I1556">
        <f>IFERROR(VLOOKUP(G1556,Store_Map!$A$2:$I$100,4,FALSE),"")</f>
        <v>0</v>
      </c>
      <c r="J1556">
        <f>IFERROR(VLOOKUP(G1556,Store_Map!$A$2:$I$100,5,FALSE),"")</f>
        <v>0</v>
      </c>
      <c r="K1556">
        <f>IFERROR(VLOOKUP(G1556,Store_Map!$A$2:$I$100,6,FALSE),"")</f>
        <v>0</v>
      </c>
      <c r="L1556">
        <f>IFERROR(VLOOKUP(G1556,Store_Map!$A$2:$I$100,7,FALSE),"")</f>
        <v>0</v>
      </c>
      <c r="M1556">
        <f>IFERROR(VLOOKUP(G1556,Store_Map!$A$2:$I$100,8,FALSE),"")</f>
        <v>0</v>
      </c>
      <c r="N1556">
        <f t="shared" si="216"/>
        <v>0</v>
      </c>
      <c r="O1556" t="str">
        <f t="shared" si="217"/>
        <v>PASS</v>
      </c>
      <c r="P1556" t="str">
        <f t="shared" si="218"/>
        <v>PASS</v>
      </c>
      <c r="Q1556" t="str">
        <f t="shared" si="219"/>
        <v>PASS</v>
      </c>
      <c r="R1556" t="str">
        <f t="shared" si="220"/>
        <v>PASS</v>
      </c>
      <c r="S1556" t="str">
        <f t="shared" si="221"/>
        <v>PASS</v>
      </c>
      <c r="T1556">
        <f t="shared" si="222"/>
        <v>100</v>
      </c>
      <c r="U1556" t="str">
        <f t="shared" si="223"/>
        <v>Low</v>
      </c>
      <c r="V1556" t="str">
        <f t="shared" si="224"/>
        <v>Clean</v>
      </c>
    </row>
    <row r="1557" spans="1:22" x14ac:dyDescent="0.3">
      <c r="A1557" t="str">
        <f>Raw_Data!A1557</f>
        <v>6251963</v>
      </c>
      <c r="B1557">
        <f>Raw_Data!B1557</f>
        <v>45671</v>
      </c>
      <c r="C1557" t="str">
        <f>Raw_Data!C1557</f>
        <v>BUPROPION HCL SR 150 MG TAB</v>
      </c>
      <c r="D1557" t="str">
        <f>Raw_Data!D1557</f>
        <v>591354105</v>
      </c>
      <c r="E1557" t="str">
        <f>Raw_Data!E1557</f>
        <v>STEINER, DAVID</v>
      </c>
      <c r="F1557" t="str">
        <f>Raw_Data!F1557</f>
        <v>1972508802</v>
      </c>
      <c r="G1557" t="str">
        <f>Raw_Data!H1557</f>
        <v>0</v>
      </c>
      <c r="H1557">
        <f>IFERROR(VLOOKUP(G1557,Store_Map!$A$2:$I$100,3,FALSE),"")</f>
        <v>0</v>
      </c>
      <c r="I1557">
        <f>IFERROR(VLOOKUP(G1557,Store_Map!$A$2:$I$100,4,FALSE),"")</f>
        <v>0</v>
      </c>
      <c r="J1557">
        <f>IFERROR(VLOOKUP(G1557,Store_Map!$A$2:$I$100,5,FALSE),"")</f>
        <v>0</v>
      </c>
      <c r="K1557">
        <f>IFERROR(VLOOKUP(G1557,Store_Map!$A$2:$I$100,6,FALSE),"")</f>
        <v>0</v>
      </c>
      <c r="L1557">
        <f>IFERROR(VLOOKUP(G1557,Store_Map!$A$2:$I$100,7,FALSE),"")</f>
        <v>0</v>
      </c>
      <c r="M1557">
        <f>IFERROR(VLOOKUP(G1557,Store_Map!$A$2:$I$100,8,FALSE),"")</f>
        <v>0</v>
      </c>
      <c r="N1557">
        <f t="shared" si="216"/>
        <v>0</v>
      </c>
      <c r="O1557" t="str">
        <f t="shared" si="217"/>
        <v>PASS</v>
      </c>
      <c r="P1557" t="str">
        <f t="shared" si="218"/>
        <v>REVIEW</v>
      </c>
      <c r="Q1557" t="str">
        <f t="shared" si="219"/>
        <v>PASS</v>
      </c>
      <c r="R1557" t="str">
        <f t="shared" si="220"/>
        <v>PASS</v>
      </c>
      <c r="S1557" t="str">
        <f t="shared" si="221"/>
        <v>REVIEW</v>
      </c>
      <c r="T1557">
        <f t="shared" si="222"/>
        <v>90</v>
      </c>
      <c r="U1557" t="str">
        <f t="shared" si="223"/>
        <v>Low</v>
      </c>
      <c r="V1557" t="str">
        <f t="shared" si="224"/>
        <v>Invalid NDC</v>
      </c>
    </row>
    <row r="1558" spans="1:22" x14ac:dyDescent="0.3">
      <c r="A1558" t="str">
        <f>Raw_Data!A1558</f>
        <v>6243273</v>
      </c>
      <c r="B1558">
        <f>Raw_Data!B1558</f>
        <v>45672</v>
      </c>
      <c r="C1558" t="str">
        <f>Raw_Data!C1558</f>
        <v>METHYLPREDNISOLONE 4 MG DOS</v>
      </c>
      <c r="D1558" t="str">
        <f>Raw_Data!D1558</f>
        <v>59746000103</v>
      </c>
      <c r="E1558" t="str">
        <f>Raw_Data!E1558</f>
        <v>GIBBS, JON</v>
      </c>
      <c r="F1558" t="str">
        <f>Raw_Data!F1558</f>
        <v>1700896156</v>
      </c>
      <c r="G1558" t="str">
        <f>Raw_Data!H1558</f>
        <v>0</v>
      </c>
      <c r="H1558">
        <f>IFERROR(VLOOKUP(G1558,Store_Map!$A$2:$I$100,3,FALSE),"")</f>
        <v>0</v>
      </c>
      <c r="I1558">
        <f>IFERROR(VLOOKUP(G1558,Store_Map!$A$2:$I$100,4,FALSE),"")</f>
        <v>0</v>
      </c>
      <c r="J1558">
        <f>IFERROR(VLOOKUP(G1558,Store_Map!$A$2:$I$100,5,FALSE),"")</f>
        <v>0</v>
      </c>
      <c r="K1558">
        <f>IFERROR(VLOOKUP(G1558,Store_Map!$A$2:$I$100,6,FALSE),"")</f>
        <v>0</v>
      </c>
      <c r="L1558">
        <f>IFERROR(VLOOKUP(G1558,Store_Map!$A$2:$I$100,7,FALSE),"")</f>
        <v>0</v>
      </c>
      <c r="M1558">
        <f>IFERROR(VLOOKUP(G1558,Store_Map!$A$2:$I$100,8,FALSE),"")</f>
        <v>0</v>
      </c>
      <c r="N1558">
        <f t="shared" si="216"/>
        <v>0</v>
      </c>
      <c r="O1558" t="str">
        <f t="shared" si="217"/>
        <v>PASS</v>
      </c>
      <c r="P1558" t="str">
        <f t="shared" si="218"/>
        <v>PASS</v>
      </c>
      <c r="Q1558" t="str">
        <f t="shared" si="219"/>
        <v>PASS</v>
      </c>
      <c r="R1558" t="str">
        <f t="shared" si="220"/>
        <v>PASS</v>
      </c>
      <c r="S1558" t="str">
        <f t="shared" si="221"/>
        <v>PASS</v>
      </c>
      <c r="T1558">
        <f t="shared" si="222"/>
        <v>100</v>
      </c>
      <c r="U1558" t="str">
        <f t="shared" si="223"/>
        <v>Low</v>
      </c>
      <c r="V1558" t="str">
        <f t="shared" si="224"/>
        <v>Clean</v>
      </c>
    </row>
    <row r="1559" spans="1:22" x14ac:dyDescent="0.3">
      <c r="A1559" t="str">
        <f>Raw_Data!A1559</f>
        <v>6231881</v>
      </c>
      <c r="B1559">
        <f>Raw_Data!B1559</f>
        <v>45672</v>
      </c>
      <c r="C1559" t="str">
        <f>Raw_Data!C1559</f>
        <v>CETIRIZINE HCL 10 MG TABLET</v>
      </c>
      <c r="D1559" t="str">
        <f>Raw_Data!D1559</f>
        <v>904671746</v>
      </c>
      <c r="E1559" t="str">
        <f>Raw_Data!E1559</f>
        <v>BYNE, EDMUND</v>
      </c>
      <c r="F1559" t="str">
        <f>Raw_Data!F1559</f>
        <v>1033186648</v>
      </c>
      <c r="G1559" t="str">
        <f>Raw_Data!H1559</f>
        <v>0</v>
      </c>
      <c r="H1559">
        <f>IFERROR(VLOOKUP(G1559,Store_Map!$A$2:$I$100,3,FALSE),"")</f>
        <v>0</v>
      </c>
      <c r="I1559">
        <f>IFERROR(VLOOKUP(G1559,Store_Map!$A$2:$I$100,4,FALSE),"")</f>
        <v>0</v>
      </c>
      <c r="J1559">
        <f>IFERROR(VLOOKUP(G1559,Store_Map!$A$2:$I$100,5,FALSE),"")</f>
        <v>0</v>
      </c>
      <c r="K1559">
        <f>IFERROR(VLOOKUP(G1559,Store_Map!$A$2:$I$100,6,FALSE),"")</f>
        <v>0</v>
      </c>
      <c r="L1559">
        <f>IFERROR(VLOOKUP(G1559,Store_Map!$A$2:$I$100,7,FALSE),"")</f>
        <v>0</v>
      </c>
      <c r="M1559">
        <f>IFERROR(VLOOKUP(G1559,Store_Map!$A$2:$I$100,8,FALSE),"")</f>
        <v>0</v>
      </c>
      <c r="N1559">
        <f t="shared" si="216"/>
        <v>0</v>
      </c>
      <c r="O1559" t="str">
        <f t="shared" si="217"/>
        <v>PASS</v>
      </c>
      <c r="P1559" t="str">
        <f t="shared" si="218"/>
        <v>REVIEW</v>
      </c>
      <c r="Q1559" t="str">
        <f t="shared" si="219"/>
        <v>PASS</v>
      </c>
      <c r="R1559" t="str">
        <f t="shared" si="220"/>
        <v>PASS</v>
      </c>
      <c r="S1559" t="str">
        <f t="shared" si="221"/>
        <v>REVIEW</v>
      </c>
      <c r="T1559">
        <f t="shared" si="222"/>
        <v>90</v>
      </c>
      <c r="U1559" t="str">
        <f t="shared" si="223"/>
        <v>Low</v>
      </c>
      <c r="V1559" t="str">
        <f t="shared" si="224"/>
        <v>Invalid NDC</v>
      </c>
    </row>
    <row r="1560" spans="1:22" x14ac:dyDescent="0.3">
      <c r="A1560" t="str">
        <f>Raw_Data!A1560</f>
        <v>6247602</v>
      </c>
      <c r="B1560">
        <f>Raw_Data!B1560</f>
        <v>45672</v>
      </c>
      <c r="C1560" t="str">
        <f>Raw_Data!C1560</f>
        <v>HYDROCHLOROTHIAZIDE 12.5 MG</v>
      </c>
      <c r="D1560" t="str">
        <f>Raw_Data!D1560</f>
        <v>69315015510</v>
      </c>
      <c r="E1560" t="str">
        <f>Raw_Data!E1560</f>
        <v>GIBBS, JON</v>
      </c>
      <c r="F1560" t="str">
        <f>Raw_Data!F1560</f>
        <v>1700896156</v>
      </c>
      <c r="G1560" t="str">
        <f>Raw_Data!H1560</f>
        <v>0</v>
      </c>
      <c r="H1560">
        <f>IFERROR(VLOOKUP(G1560,Store_Map!$A$2:$I$100,3,FALSE),"")</f>
        <v>0</v>
      </c>
      <c r="I1560">
        <f>IFERROR(VLOOKUP(G1560,Store_Map!$A$2:$I$100,4,FALSE),"")</f>
        <v>0</v>
      </c>
      <c r="J1560">
        <f>IFERROR(VLOOKUP(G1560,Store_Map!$A$2:$I$100,5,FALSE),"")</f>
        <v>0</v>
      </c>
      <c r="K1560">
        <f>IFERROR(VLOOKUP(G1560,Store_Map!$A$2:$I$100,6,FALSE),"")</f>
        <v>0</v>
      </c>
      <c r="L1560">
        <f>IFERROR(VLOOKUP(G1560,Store_Map!$A$2:$I$100,7,FALSE),"")</f>
        <v>0</v>
      </c>
      <c r="M1560">
        <f>IFERROR(VLOOKUP(G1560,Store_Map!$A$2:$I$100,8,FALSE),"")</f>
        <v>0</v>
      </c>
      <c r="N1560">
        <f t="shared" si="216"/>
        <v>0</v>
      </c>
      <c r="O1560" t="str">
        <f t="shared" si="217"/>
        <v>PASS</v>
      </c>
      <c r="P1560" t="str">
        <f t="shared" si="218"/>
        <v>PASS</v>
      </c>
      <c r="Q1560" t="str">
        <f t="shared" si="219"/>
        <v>PASS</v>
      </c>
      <c r="R1560" t="str">
        <f t="shared" si="220"/>
        <v>PASS</v>
      </c>
      <c r="S1560" t="str">
        <f t="shared" si="221"/>
        <v>PASS</v>
      </c>
      <c r="T1560">
        <f t="shared" si="222"/>
        <v>100</v>
      </c>
      <c r="U1560" t="str">
        <f t="shared" si="223"/>
        <v>Low</v>
      </c>
      <c r="V1560" t="str">
        <f t="shared" si="224"/>
        <v>Clean</v>
      </c>
    </row>
    <row r="1561" spans="1:22" x14ac:dyDescent="0.3">
      <c r="A1561" t="str">
        <f>Raw_Data!A1561</f>
        <v>6251381</v>
      </c>
      <c r="B1561">
        <f>Raw_Data!B1561</f>
        <v>45672</v>
      </c>
      <c r="C1561" t="str">
        <f>Raw_Data!C1561</f>
        <v>OZEMPIC 1 MG/DOSE (4 MG/3 M</v>
      </c>
      <c r="D1561" t="str">
        <f>Raw_Data!D1561</f>
        <v>169413013</v>
      </c>
      <c r="E1561" t="str">
        <f>Raw_Data!E1561</f>
        <v>BYNE, EDMUND</v>
      </c>
      <c r="F1561" t="str">
        <f>Raw_Data!F1561</f>
        <v>1033186648</v>
      </c>
      <c r="G1561" t="str">
        <f>Raw_Data!H1561</f>
        <v>0</v>
      </c>
      <c r="H1561">
        <f>IFERROR(VLOOKUP(G1561,Store_Map!$A$2:$I$100,3,FALSE),"")</f>
        <v>0</v>
      </c>
      <c r="I1561">
        <f>IFERROR(VLOOKUP(G1561,Store_Map!$A$2:$I$100,4,FALSE),"")</f>
        <v>0</v>
      </c>
      <c r="J1561">
        <f>IFERROR(VLOOKUP(G1561,Store_Map!$A$2:$I$100,5,FALSE),"")</f>
        <v>0</v>
      </c>
      <c r="K1561">
        <f>IFERROR(VLOOKUP(G1561,Store_Map!$A$2:$I$100,6,FALSE),"")</f>
        <v>0</v>
      </c>
      <c r="L1561">
        <f>IFERROR(VLOOKUP(G1561,Store_Map!$A$2:$I$100,7,FALSE),"")</f>
        <v>0</v>
      </c>
      <c r="M1561">
        <f>IFERROR(VLOOKUP(G1561,Store_Map!$A$2:$I$100,8,FALSE),"")</f>
        <v>0</v>
      </c>
      <c r="N1561">
        <f t="shared" si="216"/>
        <v>0</v>
      </c>
      <c r="O1561" t="str">
        <f t="shared" si="217"/>
        <v>PASS</v>
      </c>
      <c r="P1561" t="str">
        <f t="shared" si="218"/>
        <v>REVIEW</v>
      </c>
      <c r="Q1561" t="str">
        <f t="shared" si="219"/>
        <v>PASS</v>
      </c>
      <c r="R1561" t="str">
        <f t="shared" si="220"/>
        <v>PASS</v>
      </c>
      <c r="S1561" t="str">
        <f t="shared" si="221"/>
        <v>REVIEW</v>
      </c>
      <c r="T1561">
        <f t="shared" si="222"/>
        <v>90</v>
      </c>
      <c r="U1561" t="str">
        <f t="shared" si="223"/>
        <v>Low</v>
      </c>
      <c r="V1561" t="str">
        <f t="shared" si="224"/>
        <v>Invalid NDC</v>
      </c>
    </row>
    <row r="1562" spans="1:22" x14ac:dyDescent="0.3">
      <c r="A1562" t="str">
        <f>Raw_Data!A1562</f>
        <v>6245183</v>
      </c>
      <c r="B1562">
        <f>Raw_Data!B1562</f>
        <v>45672</v>
      </c>
      <c r="C1562" t="str">
        <f>Raw_Data!C1562</f>
        <v>PANTOPRAZOLE SOD DR 40 MG T</v>
      </c>
      <c r="D1562" t="str">
        <f>Raw_Data!D1562</f>
        <v>65862056090</v>
      </c>
      <c r="E1562" t="str">
        <f>Raw_Data!E1562</f>
        <v>BYNE, EDMUND</v>
      </c>
      <c r="F1562" t="str">
        <f>Raw_Data!F1562</f>
        <v>1033186648</v>
      </c>
      <c r="G1562" t="str">
        <f>Raw_Data!H1562</f>
        <v>0</v>
      </c>
      <c r="H1562">
        <f>IFERROR(VLOOKUP(G1562,Store_Map!$A$2:$I$100,3,FALSE),"")</f>
        <v>0</v>
      </c>
      <c r="I1562">
        <f>IFERROR(VLOOKUP(G1562,Store_Map!$A$2:$I$100,4,FALSE),"")</f>
        <v>0</v>
      </c>
      <c r="J1562">
        <f>IFERROR(VLOOKUP(G1562,Store_Map!$A$2:$I$100,5,FALSE),"")</f>
        <v>0</v>
      </c>
      <c r="K1562">
        <f>IFERROR(VLOOKUP(G1562,Store_Map!$A$2:$I$100,6,FALSE),"")</f>
        <v>0</v>
      </c>
      <c r="L1562">
        <f>IFERROR(VLOOKUP(G1562,Store_Map!$A$2:$I$100,7,FALSE),"")</f>
        <v>0</v>
      </c>
      <c r="M1562">
        <f>IFERROR(VLOOKUP(G1562,Store_Map!$A$2:$I$100,8,FALSE),"")</f>
        <v>0</v>
      </c>
      <c r="N1562">
        <f t="shared" si="216"/>
        <v>0</v>
      </c>
      <c r="O1562" t="str">
        <f t="shared" si="217"/>
        <v>PASS</v>
      </c>
      <c r="P1562" t="str">
        <f t="shared" si="218"/>
        <v>PASS</v>
      </c>
      <c r="Q1562" t="str">
        <f t="shared" si="219"/>
        <v>PASS</v>
      </c>
      <c r="R1562" t="str">
        <f t="shared" si="220"/>
        <v>PASS</v>
      </c>
      <c r="S1562" t="str">
        <f t="shared" si="221"/>
        <v>PASS</v>
      </c>
      <c r="T1562">
        <f t="shared" si="222"/>
        <v>100</v>
      </c>
      <c r="U1562" t="str">
        <f t="shared" si="223"/>
        <v>Low</v>
      </c>
      <c r="V1562" t="str">
        <f t="shared" si="224"/>
        <v>Clean</v>
      </c>
    </row>
    <row r="1563" spans="1:22" x14ac:dyDescent="0.3">
      <c r="A1563" t="str">
        <f>Raw_Data!A1563</f>
        <v>6249605</v>
      </c>
      <c r="B1563">
        <f>Raw_Data!B1563</f>
        <v>45672</v>
      </c>
      <c r="C1563" t="str">
        <f>Raw_Data!C1563</f>
        <v>LOSARTAN-HCTZ 50-12.5 MG TA</v>
      </c>
      <c r="D1563" t="str">
        <f>Raw_Data!D1563</f>
        <v>65862046899</v>
      </c>
      <c r="E1563" t="str">
        <f>Raw_Data!E1563</f>
        <v>BYNE, EDMUND</v>
      </c>
      <c r="F1563" t="str">
        <f>Raw_Data!F1563</f>
        <v>1033186648</v>
      </c>
      <c r="G1563" t="str">
        <f>Raw_Data!H1563</f>
        <v>0</v>
      </c>
      <c r="H1563">
        <f>IFERROR(VLOOKUP(G1563,Store_Map!$A$2:$I$100,3,FALSE),"")</f>
        <v>0</v>
      </c>
      <c r="I1563">
        <f>IFERROR(VLOOKUP(G1563,Store_Map!$A$2:$I$100,4,FALSE),"")</f>
        <v>0</v>
      </c>
      <c r="J1563">
        <f>IFERROR(VLOOKUP(G1563,Store_Map!$A$2:$I$100,5,FALSE),"")</f>
        <v>0</v>
      </c>
      <c r="K1563">
        <f>IFERROR(VLOOKUP(G1563,Store_Map!$A$2:$I$100,6,FALSE),"")</f>
        <v>0</v>
      </c>
      <c r="L1563">
        <f>IFERROR(VLOOKUP(G1563,Store_Map!$A$2:$I$100,7,FALSE),"")</f>
        <v>0</v>
      </c>
      <c r="M1563">
        <f>IFERROR(VLOOKUP(G1563,Store_Map!$A$2:$I$100,8,FALSE),"")</f>
        <v>0</v>
      </c>
      <c r="N1563">
        <f t="shared" si="216"/>
        <v>0</v>
      </c>
      <c r="O1563" t="str">
        <f t="shared" si="217"/>
        <v>PASS</v>
      </c>
      <c r="P1563" t="str">
        <f t="shared" si="218"/>
        <v>PASS</v>
      </c>
      <c r="Q1563" t="str">
        <f t="shared" si="219"/>
        <v>PASS</v>
      </c>
      <c r="R1563" t="str">
        <f t="shared" si="220"/>
        <v>PASS</v>
      </c>
      <c r="S1563" t="str">
        <f t="shared" si="221"/>
        <v>PASS</v>
      </c>
      <c r="T1563">
        <f t="shared" si="222"/>
        <v>100</v>
      </c>
      <c r="U1563" t="str">
        <f t="shared" si="223"/>
        <v>Low</v>
      </c>
      <c r="V1563" t="str">
        <f t="shared" si="224"/>
        <v>Clean</v>
      </c>
    </row>
    <row r="1564" spans="1:22" x14ac:dyDescent="0.3">
      <c r="A1564" t="str">
        <f>Raw_Data!A1564</f>
        <v>6240985</v>
      </c>
      <c r="B1564">
        <f>Raw_Data!B1564</f>
        <v>45672</v>
      </c>
      <c r="C1564" t="str">
        <f>Raw_Data!C1564</f>
        <v>MOMETASONE FUROATE 50 MCG S</v>
      </c>
      <c r="D1564" t="str">
        <f>Raw_Data!D1564</f>
        <v>60505083001</v>
      </c>
      <c r="E1564" t="str">
        <f>Raw_Data!E1564</f>
        <v>BYNE, EDMUND</v>
      </c>
      <c r="F1564" t="str">
        <f>Raw_Data!F1564</f>
        <v>1033186648</v>
      </c>
      <c r="G1564" t="str">
        <f>Raw_Data!H1564</f>
        <v>0</v>
      </c>
      <c r="H1564">
        <f>IFERROR(VLOOKUP(G1564,Store_Map!$A$2:$I$100,3,FALSE),"")</f>
        <v>0</v>
      </c>
      <c r="I1564">
        <f>IFERROR(VLOOKUP(G1564,Store_Map!$A$2:$I$100,4,FALSE),"")</f>
        <v>0</v>
      </c>
      <c r="J1564">
        <f>IFERROR(VLOOKUP(G1564,Store_Map!$A$2:$I$100,5,FALSE),"")</f>
        <v>0</v>
      </c>
      <c r="K1564">
        <f>IFERROR(VLOOKUP(G1564,Store_Map!$A$2:$I$100,6,FALSE),"")</f>
        <v>0</v>
      </c>
      <c r="L1564">
        <f>IFERROR(VLOOKUP(G1564,Store_Map!$A$2:$I$100,7,FALSE),"")</f>
        <v>0</v>
      </c>
      <c r="M1564">
        <f>IFERROR(VLOOKUP(G1564,Store_Map!$A$2:$I$100,8,FALSE),"")</f>
        <v>0</v>
      </c>
      <c r="N1564">
        <f t="shared" si="216"/>
        <v>0</v>
      </c>
      <c r="O1564" t="str">
        <f t="shared" si="217"/>
        <v>PASS</v>
      </c>
      <c r="P1564" t="str">
        <f t="shared" si="218"/>
        <v>PASS</v>
      </c>
      <c r="Q1564" t="str">
        <f t="shared" si="219"/>
        <v>PASS</v>
      </c>
      <c r="R1564" t="str">
        <f t="shared" si="220"/>
        <v>PASS</v>
      </c>
      <c r="S1564" t="str">
        <f t="shared" si="221"/>
        <v>PASS</v>
      </c>
      <c r="T1564">
        <f t="shared" si="222"/>
        <v>100</v>
      </c>
      <c r="U1564" t="str">
        <f t="shared" si="223"/>
        <v>Low</v>
      </c>
      <c r="V1564" t="str">
        <f t="shared" si="224"/>
        <v>Clean</v>
      </c>
    </row>
    <row r="1565" spans="1:22" x14ac:dyDescent="0.3">
      <c r="A1565" t="str">
        <f>Raw_Data!A1565</f>
        <v>6243401</v>
      </c>
      <c r="B1565">
        <f>Raw_Data!B1565</f>
        <v>45672</v>
      </c>
      <c r="C1565" t="str">
        <f>Raw_Data!C1565</f>
        <v>*MEMANTINE HCL 5 MG TABLET</v>
      </c>
      <c r="D1565" t="str">
        <f>Raw_Data!D1565</f>
        <v>55111059660</v>
      </c>
      <c r="E1565" t="str">
        <f>Raw_Data!E1565</f>
        <v>PRESTON, LACEY</v>
      </c>
      <c r="F1565" t="str">
        <f>Raw_Data!F1565</f>
        <v>1912508532</v>
      </c>
      <c r="G1565" t="str">
        <f>Raw_Data!H1565</f>
        <v>0</v>
      </c>
      <c r="H1565">
        <f>IFERROR(VLOOKUP(G1565,Store_Map!$A$2:$I$100,3,FALSE),"")</f>
        <v>0</v>
      </c>
      <c r="I1565">
        <f>IFERROR(VLOOKUP(G1565,Store_Map!$A$2:$I$100,4,FALSE),"")</f>
        <v>0</v>
      </c>
      <c r="J1565">
        <f>IFERROR(VLOOKUP(G1565,Store_Map!$A$2:$I$100,5,FALSE),"")</f>
        <v>0</v>
      </c>
      <c r="K1565">
        <f>IFERROR(VLOOKUP(G1565,Store_Map!$A$2:$I$100,6,FALSE),"")</f>
        <v>0</v>
      </c>
      <c r="L1565">
        <f>IFERROR(VLOOKUP(G1565,Store_Map!$A$2:$I$100,7,FALSE),"")</f>
        <v>0</v>
      </c>
      <c r="M1565">
        <f>IFERROR(VLOOKUP(G1565,Store_Map!$A$2:$I$100,8,FALSE),"")</f>
        <v>0</v>
      </c>
      <c r="N1565">
        <f t="shared" si="216"/>
        <v>0</v>
      </c>
      <c r="O1565" t="str">
        <f t="shared" si="217"/>
        <v>PASS</v>
      </c>
      <c r="P1565" t="str">
        <f t="shared" si="218"/>
        <v>PASS</v>
      </c>
      <c r="Q1565" t="str">
        <f t="shared" si="219"/>
        <v>PASS</v>
      </c>
      <c r="R1565" t="str">
        <f t="shared" si="220"/>
        <v>PASS</v>
      </c>
      <c r="S1565" t="str">
        <f t="shared" si="221"/>
        <v>PASS</v>
      </c>
      <c r="T1565">
        <f t="shared" si="222"/>
        <v>100</v>
      </c>
      <c r="U1565" t="str">
        <f t="shared" si="223"/>
        <v>Low</v>
      </c>
      <c r="V1565" t="str">
        <f t="shared" si="224"/>
        <v>Clean</v>
      </c>
    </row>
    <row r="1566" spans="1:22" x14ac:dyDescent="0.3">
      <c r="A1566" t="str">
        <f>Raw_Data!A1566</f>
        <v>6245657</v>
      </c>
      <c r="B1566">
        <f>Raw_Data!B1566</f>
        <v>45672</v>
      </c>
      <c r="C1566" t="str">
        <f>Raw_Data!C1566</f>
        <v>METOPROLOL TARTRATE 25 MG T</v>
      </c>
      <c r="D1566" t="str">
        <f>Raw_Data!D1566</f>
        <v>65862006299</v>
      </c>
      <c r="E1566" t="str">
        <f>Raw_Data!E1566</f>
        <v>BYNE, EDMUND</v>
      </c>
      <c r="F1566" t="str">
        <f>Raw_Data!F1566</f>
        <v>1033186648</v>
      </c>
      <c r="G1566" t="str">
        <f>Raw_Data!H1566</f>
        <v>0</v>
      </c>
      <c r="H1566">
        <f>IFERROR(VLOOKUP(G1566,Store_Map!$A$2:$I$100,3,FALSE),"")</f>
        <v>0</v>
      </c>
      <c r="I1566">
        <f>IFERROR(VLOOKUP(G1566,Store_Map!$A$2:$I$100,4,FALSE),"")</f>
        <v>0</v>
      </c>
      <c r="J1566">
        <f>IFERROR(VLOOKUP(G1566,Store_Map!$A$2:$I$100,5,FALSE),"")</f>
        <v>0</v>
      </c>
      <c r="K1566">
        <f>IFERROR(VLOOKUP(G1566,Store_Map!$A$2:$I$100,6,FALSE),"")</f>
        <v>0</v>
      </c>
      <c r="L1566">
        <f>IFERROR(VLOOKUP(G1566,Store_Map!$A$2:$I$100,7,FALSE),"")</f>
        <v>0</v>
      </c>
      <c r="M1566">
        <f>IFERROR(VLOOKUP(G1566,Store_Map!$A$2:$I$100,8,FALSE),"")</f>
        <v>0</v>
      </c>
      <c r="N1566">
        <f t="shared" si="216"/>
        <v>0</v>
      </c>
      <c r="O1566" t="str">
        <f t="shared" si="217"/>
        <v>PASS</v>
      </c>
      <c r="P1566" t="str">
        <f t="shared" si="218"/>
        <v>PASS</v>
      </c>
      <c r="Q1566" t="str">
        <f t="shared" si="219"/>
        <v>PASS</v>
      </c>
      <c r="R1566" t="str">
        <f t="shared" si="220"/>
        <v>PASS</v>
      </c>
      <c r="S1566" t="str">
        <f t="shared" si="221"/>
        <v>PASS</v>
      </c>
      <c r="T1566">
        <f t="shared" si="222"/>
        <v>100</v>
      </c>
      <c r="U1566" t="str">
        <f t="shared" si="223"/>
        <v>Low</v>
      </c>
      <c r="V1566" t="str">
        <f t="shared" si="224"/>
        <v>Clean</v>
      </c>
    </row>
    <row r="1567" spans="1:22" x14ac:dyDescent="0.3">
      <c r="A1567" t="str">
        <f>Raw_Data!A1567</f>
        <v>6229990</v>
      </c>
      <c r="B1567">
        <f>Raw_Data!B1567</f>
        <v>45672</v>
      </c>
      <c r="C1567" t="str">
        <f>Raw_Data!C1567</f>
        <v>IBUPROFEN 800 MG TABLET</v>
      </c>
      <c r="D1567" t="str">
        <f>Raw_Data!D1567</f>
        <v>59651036205</v>
      </c>
      <c r="E1567" t="str">
        <f>Raw_Data!E1567</f>
        <v>BYNE, EDMUND</v>
      </c>
      <c r="F1567" t="str">
        <f>Raw_Data!F1567</f>
        <v>1033186648</v>
      </c>
      <c r="G1567" t="str">
        <f>Raw_Data!H1567</f>
        <v>0</v>
      </c>
      <c r="H1567">
        <f>IFERROR(VLOOKUP(G1567,Store_Map!$A$2:$I$100,3,FALSE),"")</f>
        <v>0</v>
      </c>
      <c r="I1567">
        <f>IFERROR(VLOOKUP(G1567,Store_Map!$A$2:$I$100,4,FALSE),"")</f>
        <v>0</v>
      </c>
      <c r="J1567">
        <f>IFERROR(VLOOKUP(G1567,Store_Map!$A$2:$I$100,5,FALSE),"")</f>
        <v>0</v>
      </c>
      <c r="K1567">
        <f>IFERROR(VLOOKUP(G1567,Store_Map!$A$2:$I$100,6,FALSE),"")</f>
        <v>0</v>
      </c>
      <c r="L1567">
        <f>IFERROR(VLOOKUP(G1567,Store_Map!$A$2:$I$100,7,FALSE),"")</f>
        <v>0</v>
      </c>
      <c r="M1567">
        <f>IFERROR(VLOOKUP(G1567,Store_Map!$A$2:$I$100,8,FALSE),"")</f>
        <v>0</v>
      </c>
      <c r="N1567">
        <f t="shared" si="216"/>
        <v>0</v>
      </c>
      <c r="O1567" t="str">
        <f t="shared" si="217"/>
        <v>PASS</v>
      </c>
      <c r="P1567" t="str">
        <f t="shared" si="218"/>
        <v>PASS</v>
      </c>
      <c r="Q1567" t="str">
        <f t="shared" si="219"/>
        <v>PASS</v>
      </c>
      <c r="R1567" t="str">
        <f t="shared" si="220"/>
        <v>PASS</v>
      </c>
      <c r="S1567" t="str">
        <f t="shared" si="221"/>
        <v>PASS</v>
      </c>
      <c r="T1567">
        <f t="shared" si="222"/>
        <v>100</v>
      </c>
      <c r="U1567" t="str">
        <f t="shared" si="223"/>
        <v>Low</v>
      </c>
      <c r="V1567" t="str">
        <f t="shared" si="224"/>
        <v>Clean</v>
      </c>
    </row>
    <row r="1568" spans="1:22" x14ac:dyDescent="0.3">
      <c r="A1568" t="str">
        <f>Raw_Data!A1568</f>
        <v>6245628</v>
      </c>
      <c r="B1568">
        <f>Raw_Data!B1568</f>
        <v>45672</v>
      </c>
      <c r="C1568" t="str">
        <f>Raw_Data!C1568</f>
        <v>LOSARTAN POTASSIUM 50 MG TA</v>
      </c>
      <c r="D1568" t="str">
        <f>Raw_Data!D1568</f>
        <v>65862020299</v>
      </c>
      <c r="E1568" t="str">
        <f>Raw_Data!E1568</f>
        <v>GIBBS, JON</v>
      </c>
      <c r="F1568" t="str">
        <f>Raw_Data!F1568</f>
        <v>1700896156</v>
      </c>
      <c r="G1568" t="str">
        <f>Raw_Data!H1568</f>
        <v>0</v>
      </c>
      <c r="H1568">
        <f>IFERROR(VLOOKUP(G1568,Store_Map!$A$2:$I$100,3,FALSE),"")</f>
        <v>0</v>
      </c>
      <c r="I1568">
        <f>IFERROR(VLOOKUP(G1568,Store_Map!$A$2:$I$100,4,FALSE),"")</f>
        <v>0</v>
      </c>
      <c r="J1568">
        <f>IFERROR(VLOOKUP(G1568,Store_Map!$A$2:$I$100,5,FALSE),"")</f>
        <v>0</v>
      </c>
      <c r="K1568">
        <f>IFERROR(VLOOKUP(G1568,Store_Map!$A$2:$I$100,6,FALSE),"")</f>
        <v>0</v>
      </c>
      <c r="L1568">
        <f>IFERROR(VLOOKUP(G1568,Store_Map!$A$2:$I$100,7,FALSE),"")</f>
        <v>0</v>
      </c>
      <c r="M1568">
        <f>IFERROR(VLOOKUP(G1568,Store_Map!$A$2:$I$100,8,FALSE),"")</f>
        <v>0</v>
      </c>
      <c r="N1568">
        <f t="shared" si="216"/>
        <v>0</v>
      </c>
      <c r="O1568" t="str">
        <f t="shared" si="217"/>
        <v>PASS</v>
      </c>
      <c r="P1568" t="str">
        <f t="shared" si="218"/>
        <v>PASS</v>
      </c>
      <c r="Q1568" t="str">
        <f t="shared" si="219"/>
        <v>PASS</v>
      </c>
      <c r="R1568" t="str">
        <f t="shared" si="220"/>
        <v>PASS</v>
      </c>
      <c r="S1568" t="str">
        <f t="shared" si="221"/>
        <v>PASS</v>
      </c>
      <c r="T1568">
        <f t="shared" si="222"/>
        <v>100</v>
      </c>
      <c r="U1568" t="str">
        <f t="shared" si="223"/>
        <v>Low</v>
      </c>
      <c r="V1568" t="str">
        <f t="shared" si="224"/>
        <v>Clean</v>
      </c>
    </row>
    <row r="1569" spans="1:22" x14ac:dyDescent="0.3">
      <c r="A1569" t="str">
        <f>Raw_Data!A1569</f>
        <v>6247793</v>
      </c>
      <c r="B1569">
        <f>Raw_Data!B1569</f>
        <v>45672</v>
      </c>
      <c r="C1569" t="str">
        <f>Raw_Data!C1569</f>
        <v>CETIRIZINE HCL 5 MG TABLET</v>
      </c>
      <c r="D1569" t="str">
        <f>Raw_Data!D1569</f>
        <v>378363501</v>
      </c>
      <c r="E1569" t="str">
        <f>Raw_Data!E1569</f>
        <v>YASIN, NURA</v>
      </c>
      <c r="F1569" t="str">
        <f>Raw_Data!F1569</f>
        <v>1265518567</v>
      </c>
      <c r="G1569" t="str">
        <f>Raw_Data!H1569</f>
        <v>0</v>
      </c>
      <c r="H1569">
        <f>IFERROR(VLOOKUP(G1569,Store_Map!$A$2:$I$100,3,FALSE),"")</f>
        <v>0</v>
      </c>
      <c r="I1569">
        <f>IFERROR(VLOOKUP(G1569,Store_Map!$A$2:$I$100,4,FALSE),"")</f>
        <v>0</v>
      </c>
      <c r="J1569">
        <f>IFERROR(VLOOKUP(G1569,Store_Map!$A$2:$I$100,5,FALSE),"")</f>
        <v>0</v>
      </c>
      <c r="K1569">
        <f>IFERROR(VLOOKUP(G1569,Store_Map!$A$2:$I$100,6,FALSE),"")</f>
        <v>0</v>
      </c>
      <c r="L1569">
        <f>IFERROR(VLOOKUP(G1569,Store_Map!$A$2:$I$100,7,FALSE),"")</f>
        <v>0</v>
      </c>
      <c r="M1569">
        <f>IFERROR(VLOOKUP(G1569,Store_Map!$A$2:$I$100,8,FALSE),"")</f>
        <v>0</v>
      </c>
      <c r="N1569">
        <f t="shared" si="216"/>
        <v>0</v>
      </c>
      <c r="O1569" t="str">
        <f t="shared" si="217"/>
        <v>PASS</v>
      </c>
      <c r="P1569" t="str">
        <f t="shared" si="218"/>
        <v>REVIEW</v>
      </c>
      <c r="Q1569" t="str">
        <f t="shared" si="219"/>
        <v>PASS</v>
      </c>
      <c r="R1569" t="str">
        <f t="shared" si="220"/>
        <v>PASS</v>
      </c>
      <c r="S1569" t="str">
        <f t="shared" si="221"/>
        <v>REVIEW</v>
      </c>
      <c r="T1569">
        <f t="shared" si="222"/>
        <v>90</v>
      </c>
      <c r="U1569" t="str">
        <f t="shared" si="223"/>
        <v>Low</v>
      </c>
      <c r="V1569" t="str">
        <f t="shared" si="224"/>
        <v>Invalid NDC</v>
      </c>
    </row>
    <row r="1570" spans="1:22" x14ac:dyDescent="0.3">
      <c r="A1570" t="str">
        <f>Raw_Data!A1570</f>
        <v>6247837</v>
      </c>
      <c r="B1570">
        <f>Raw_Data!B1570</f>
        <v>45672</v>
      </c>
      <c r="C1570" t="str">
        <f>Raw_Data!C1570</f>
        <v>GABAPENTIN 300 MG CAPSULE</v>
      </c>
      <c r="D1570" t="str">
        <f>Raw_Data!D1570</f>
        <v>50228018010</v>
      </c>
      <c r="E1570" t="str">
        <f>Raw_Data!E1570</f>
        <v>YASIN, NURA</v>
      </c>
      <c r="F1570" t="str">
        <f>Raw_Data!F1570</f>
        <v>1265518567</v>
      </c>
      <c r="G1570" t="str">
        <f>Raw_Data!H1570</f>
        <v>0</v>
      </c>
      <c r="H1570">
        <f>IFERROR(VLOOKUP(G1570,Store_Map!$A$2:$I$100,3,FALSE),"")</f>
        <v>0</v>
      </c>
      <c r="I1570">
        <f>IFERROR(VLOOKUP(G1570,Store_Map!$A$2:$I$100,4,FALSE),"")</f>
        <v>0</v>
      </c>
      <c r="J1570">
        <f>IFERROR(VLOOKUP(G1570,Store_Map!$A$2:$I$100,5,FALSE),"")</f>
        <v>0</v>
      </c>
      <c r="K1570">
        <f>IFERROR(VLOOKUP(G1570,Store_Map!$A$2:$I$100,6,FALSE),"")</f>
        <v>0</v>
      </c>
      <c r="L1570">
        <f>IFERROR(VLOOKUP(G1570,Store_Map!$A$2:$I$100,7,FALSE),"")</f>
        <v>0</v>
      </c>
      <c r="M1570">
        <f>IFERROR(VLOOKUP(G1570,Store_Map!$A$2:$I$100,8,FALSE),"")</f>
        <v>0</v>
      </c>
      <c r="N1570">
        <f t="shared" si="216"/>
        <v>0</v>
      </c>
      <c r="O1570" t="str">
        <f t="shared" si="217"/>
        <v>PASS</v>
      </c>
      <c r="P1570" t="str">
        <f t="shared" si="218"/>
        <v>PASS</v>
      </c>
      <c r="Q1570" t="str">
        <f t="shared" si="219"/>
        <v>PASS</v>
      </c>
      <c r="R1570" t="str">
        <f t="shared" si="220"/>
        <v>PASS</v>
      </c>
      <c r="S1570" t="str">
        <f t="shared" si="221"/>
        <v>PASS</v>
      </c>
      <c r="T1570">
        <f t="shared" si="222"/>
        <v>100</v>
      </c>
      <c r="U1570" t="str">
        <f t="shared" si="223"/>
        <v>Low</v>
      </c>
      <c r="V1570" t="str">
        <f t="shared" si="224"/>
        <v>Clean</v>
      </c>
    </row>
    <row r="1571" spans="1:22" x14ac:dyDescent="0.3">
      <c r="A1571" t="str">
        <f>Raw_Data!A1571</f>
        <v>6247836</v>
      </c>
      <c r="B1571">
        <f>Raw_Data!B1571</f>
        <v>45672</v>
      </c>
      <c r="C1571" t="str">
        <f>Raw_Data!C1571</f>
        <v>OMEPRAZOLE DR 40 MG CAPSULE</v>
      </c>
      <c r="D1571" t="str">
        <f>Raw_Data!D1571</f>
        <v>68382050010</v>
      </c>
      <c r="E1571" t="str">
        <f>Raw_Data!E1571</f>
        <v>YASIN, NURA</v>
      </c>
      <c r="F1571" t="str">
        <f>Raw_Data!F1571</f>
        <v>1265518567</v>
      </c>
      <c r="G1571" t="str">
        <f>Raw_Data!H1571</f>
        <v>0</v>
      </c>
      <c r="H1571">
        <f>IFERROR(VLOOKUP(G1571,Store_Map!$A$2:$I$100,3,FALSE),"")</f>
        <v>0</v>
      </c>
      <c r="I1571">
        <f>IFERROR(VLOOKUP(G1571,Store_Map!$A$2:$I$100,4,FALSE),"")</f>
        <v>0</v>
      </c>
      <c r="J1571">
        <f>IFERROR(VLOOKUP(G1571,Store_Map!$A$2:$I$100,5,FALSE),"")</f>
        <v>0</v>
      </c>
      <c r="K1571">
        <f>IFERROR(VLOOKUP(G1571,Store_Map!$A$2:$I$100,6,FALSE),"")</f>
        <v>0</v>
      </c>
      <c r="L1571">
        <f>IFERROR(VLOOKUP(G1571,Store_Map!$A$2:$I$100,7,FALSE),"")</f>
        <v>0</v>
      </c>
      <c r="M1571">
        <f>IFERROR(VLOOKUP(G1571,Store_Map!$A$2:$I$100,8,FALSE),"")</f>
        <v>0</v>
      </c>
      <c r="N1571">
        <f t="shared" si="216"/>
        <v>0</v>
      </c>
      <c r="O1571" t="str">
        <f t="shared" si="217"/>
        <v>PASS</v>
      </c>
      <c r="P1571" t="str">
        <f t="shared" si="218"/>
        <v>PASS</v>
      </c>
      <c r="Q1571" t="str">
        <f t="shared" si="219"/>
        <v>PASS</v>
      </c>
      <c r="R1571" t="str">
        <f t="shared" si="220"/>
        <v>PASS</v>
      </c>
      <c r="S1571" t="str">
        <f t="shared" si="221"/>
        <v>PASS</v>
      </c>
      <c r="T1571">
        <f t="shared" si="222"/>
        <v>100</v>
      </c>
      <c r="U1571" t="str">
        <f t="shared" si="223"/>
        <v>Low</v>
      </c>
      <c r="V1571" t="str">
        <f t="shared" si="224"/>
        <v>Clean</v>
      </c>
    </row>
    <row r="1572" spans="1:22" x14ac:dyDescent="0.3">
      <c r="A1572" t="str">
        <f>Raw_Data!A1572</f>
        <v>6251805</v>
      </c>
      <c r="B1572">
        <f>Raw_Data!B1572</f>
        <v>45672</v>
      </c>
      <c r="C1572" t="str">
        <f>Raw_Data!C1572</f>
        <v>ATORVASTATIN 10 MG TABLET</v>
      </c>
      <c r="D1572" t="str">
        <f>Raw_Data!D1572</f>
        <v>67877051190</v>
      </c>
      <c r="E1572" t="str">
        <f>Raw_Data!E1572</f>
        <v>FORD, JAMES</v>
      </c>
      <c r="F1572" t="str">
        <f>Raw_Data!F1572</f>
        <v>1033117684</v>
      </c>
      <c r="G1572" t="str">
        <f>Raw_Data!H1572</f>
        <v>0</v>
      </c>
      <c r="H1572">
        <f>IFERROR(VLOOKUP(G1572,Store_Map!$A$2:$I$100,3,FALSE),"")</f>
        <v>0</v>
      </c>
      <c r="I1572">
        <f>IFERROR(VLOOKUP(G1572,Store_Map!$A$2:$I$100,4,FALSE),"")</f>
        <v>0</v>
      </c>
      <c r="J1572">
        <f>IFERROR(VLOOKUP(G1572,Store_Map!$A$2:$I$100,5,FALSE),"")</f>
        <v>0</v>
      </c>
      <c r="K1572">
        <f>IFERROR(VLOOKUP(G1572,Store_Map!$A$2:$I$100,6,FALSE),"")</f>
        <v>0</v>
      </c>
      <c r="L1572">
        <f>IFERROR(VLOOKUP(G1572,Store_Map!$A$2:$I$100,7,FALSE),"")</f>
        <v>0</v>
      </c>
      <c r="M1572">
        <f>IFERROR(VLOOKUP(G1572,Store_Map!$A$2:$I$100,8,FALSE),"")</f>
        <v>0</v>
      </c>
      <c r="N1572">
        <f t="shared" si="216"/>
        <v>0</v>
      </c>
      <c r="O1572" t="str">
        <f t="shared" si="217"/>
        <v>PASS</v>
      </c>
      <c r="P1572" t="str">
        <f t="shared" si="218"/>
        <v>PASS</v>
      </c>
      <c r="Q1572" t="str">
        <f t="shared" si="219"/>
        <v>PASS</v>
      </c>
      <c r="R1572" t="str">
        <f t="shared" si="220"/>
        <v>PASS</v>
      </c>
      <c r="S1572" t="str">
        <f t="shared" si="221"/>
        <v>PASS</v>
      </c>
      <c r="T1572">
        <f t="shared" si="222"/>
        <v>100</v>
      </c>
      <c r="U1572" t="str">
        <f t="shared" si="223"/>
        <v>Low</v>
      </c>
      <c r="V1572" t="str">
        <f t="shared" si="224"/>
        <v>Clean</v>
      </c>
    </row>
    <row r="1573" spans="1:22" x14ac:dyDescent="0.3">
      <c r="A1573" t="str">
        <f>Raw_Data!A1573</f>
        <v>6251803</v>
      </c>
      <c r="B1573">
        <f>Raw_Data!B1573</f>
        <v>45672</v>
      </c>
      <c r="C1573" t="str">
        <f>Raw_Data!C1573</f>
        <v>AMITRIPTYLINE HCL 50 MG TAB</v>
      </c>
      <c r="D1573" t="str">
        <f>Raw_Data!D1573</f>
        <v>70756020312</v>
      </c>
      <c r="E1573" t="str">
        <f>Raw_Data!E1573</f>
        <v>FORD, JAMES</v>
      </c>
      <c r="F1573" t="str">
        <f>Raw_Data!F1573</f>
        <v>1033117684</v>
      </c>
      <c r="G1573" t="str">
        <f>Raw_Data!H1573</f>
        <v>0</v>
      </c>
      <c r="H1573">
        <f>IFERROR(VLOOKUP(G1573,Store_Map!$A$2:$I$100,3,FALSE),"")</f>
        <v>0</v>
      </c>
      <c r="I1573">
        <f>IFERROR(VLOOKUP(G1573,Store_Map!$A$2:$I$100,4,FALSE),"")</f>
        <v>0</v>
      </c>
      <c r="J1573">
        <f>IFERROR(VLOOKUP(G1573,Store_Map!$A$2:$I$100,5,FALSE),"")</f>
        <v>0</v>
      </c>
      <c r="K1573">
        <f>IFERROR(VLOOKUP(G1573,Store_Map!$A$2:$I$100,6,FALSE),"")</f>
        <v>0</v>
      </c>
      <c r="L1573">
        <f>IFERROR(VLOOKUP(G1573,Store_Map!$A$2:$I$100,7,FALSE),"")</f>
        <v>0</v>
      </c>
      <c r="M1573">
        <f>IFERROR(VLOOKUP(G1573,Store_Map!$A$2:$I$100,8,FALSE),"")</f>
        <v>0</v>
      </c>
      <c r="N1573">
        <f t="shared" si="216"/>
        <v>0</v>
      </c>
      <c r="O1573" t="str">
        <f t="shared" si="217"/>
        <v>PASS</v>
      </c>
      <c r="P1573" t="str">
        <f t="shared" si="218"/>
        <v>PASS</v>
      </c>
      <c r="Q1573" t="str">
        <f t="shared" si="219"/>
        <v>PASS</v>
      </c>
      <c r="R1573" t="str">
        <f t="shared" si="220"/>
        <v>PASS</v>
      </c>
      <c r="S1573" t="str">
        <f t="shared" si="221"/>
        <v>PASS</v>
      </c>
      <c r="T1573">
        <f t="shared" si="222"/>
        <v>100</v>
      </c>
      <c r="U1573" t="str">
        <f t="shared" si="223"/>
        <v>Low</v>
      </c>
      <c r="V1573" t="str">
        <f t="shared" si="224"/>
        <v>Clean</v>
      </c>
    </row>
    <row r="1574" spans="1:22" x14ac:dyDescent="0.3">
      <c r="A1574" t="str">
        <f>Raw_Data!A1574</f>
        <v>4010881</v>
      </c>
      <c r="B1574">
        <f>Raw_Data!B1574</f>
        <v>45672</v>
      </c>
      <c r="C1574" t="str">
        <f>Raw_Data!C1574</f>
        <v>BUPRENORP-NALOX 8-2 MG SL F</v>
      </c>
      <c r="D1574" t="str">
        <f>Raw_Data!D1574</f>
        <v>47781035703</v>
      </c>
      <c r="E1574" t="str">
        <f>Raw_Data!E1574</f>
        <v>BYNE, EDMUND</v>
      </c>
      <c r="F1574" t="str">
        <f>Raw_Data!F1574</f>
        <v>1033186648</v>
      </c>
      <c r="G1574" t="str">
        <f>Raw_Data!H1574</f>
        <v>0</v>
      </c>
      <c r="H1574">
        <f>IFERROR(VLOOKUP(G1574,Store_Map!$A$2:$I$100,3,FALSE),"")</f>
        <v>0</v>
      </c>
      <c r="I1574">
        <f>IFERROR(VLOOKUP(G1574,Store_Map!$A$2:$I$100,4,FALSE),"")</f>
        <v>0</v>
      </c>
      <c r="J1574">
        <f>IFERROR(VLOOKUP(G1574,Store_Map!$A$2:$I$100,5,FALSE),"")</f>
        <v>0</v>
      </c>
      <c r="K1574">
        <f>IFERROR(VLOOKUP(G1574,Store_Map!$A$2:$I$100,6,FALSE),"")</f>
        <v>0</v>
      </c>
      <c r="L1574">
        <f>IFERROR(VLOOKUP(G1574,Store_Map!$A$2:$I$100,7,FALSE),"")</f>
        <v>0</v>
      </c>
      <c r="M1574">
        <f>IFERROR(VLOOKUP(G1574,Store_Map!$A$2:$I$100,8,FALSE),"")</f>
        <v>0</v>
      </c>
      <c r="N1574">
        <f t="shared" si="216"/>
        <v>0</v>
      </c>
      <c r="O1574" t="str">
        <f t="shared" si="217"/>
        <v>PASS</v>
      </c>
      <c r="P1574" t="str">
        <f t="shared" si="218"/>
        <v>PASS</v>
      </c>
      <c r="Q1574" t="str">
        <f t="shared" si="219"/>
        <v>PASS</v>
      </c>
      <c r="R1574" t="str">
        <f t="shared" si="220"/>
        <v>PASS</v>
      </c>
      <c r="S1574" t="str">
        <f t="shared" si="221"/>
        <v>PASS</v>
      </c>
      <c r="T1574">
        <f t="shared" si="222"/>
        <v>100</v>
      </c>
      <c r="U1574" t="str">
        <f t="shared" si="223"/>
        <v>Low</v>
      </c>
      <c r="V1574" t="str">
        <f t="shared" si="224"/>
        <v>Clean</v>
      </c>
    </row>
    <row r="1575" spans="1:22" x14ac:dyDescent="0.3">
      <c r="A1575" t="str">
        <f>Raw_Data!A1575</f>
        <v>6233715</v>
      </c>
      <c r="B1575">
        <f>Raw_Data!B1575</f>
        <v>45672</v>
      </c>
      <c r="C1575" t="str">
        <f>Raw_Data!C1575</f>
        <v>ESCITALOPRAM 20 MG TABLET</v>
      </c>
      <c r="D1575" t="str">
        <f>Raw_Data!D1575</f>
        <v>65862037501</v>
      </c>
      <c r="E1575" t="str">
        <f>Raw_Data!E1575</f>
        <v>BYNE, EDMUND</v>
      </c>
      <c r="F1575" t="str">
        <f>Raw_Data!F1575</f>
        <v>1033186648</v>
      </c>
      <c r="G1575" t="str">
        <f>Raw_Data!H1575</f>
        <v>0</v>
      </c>
      <c r="H1575">
        <f>IFERROR(VLOOKUP(G1575,Store_Map!$A$2:$I$100,3,FALSE),"")</f>
        <v>0</v>
      </c>
      <c r="I1575">
        <f>IFERROR(VLOOKUP(G1575,Store_Map!$A$2:$I$100,4,FALSE),"")</f>
        <v>0</v>
      </c>
      <c r="J1575">
        <f>IFERROR(VLOOKUP(G1575,Store_Map!$A$2:$I$100,5,FALSE),"")</f>
        <v>0</v>
      </c>
      <c r="K1575">
        <f>IFERROR(VLOOKUP(G1575,Store_Map!$A$2:$I$100,6,FALSE),"")</f>
        <v>0</v>
      </c>
      <c r="L1575">
        <f>IFERROR(VLOOKUP(G1575,Store_Map!$A$2:$I$100,7,FALSE),"")</f>
        <v>0</v>
      </c>
      <c r="M1575">
        <f>IFERROR(VLOOKUP(G1575,Store_Map!$A$2:$I$100,8,FALSE),"")</f>
        <v>0</v>
      </c>
      <c r="N1575">
        <f t="shared" si="216"/>
        <v>0</v>
      </c>
      <c r="O1575" t="str">
        <f t="shared" si="217"/>
        <v>PASS</v>
      </c>
      <c r="P1575" t="str">
        <f t="shared" si="218"/>
        <v>PASS</v>
      </c>
      <c r="Q1575" t="str">
        <f t="shared" si="219"/>
        <v>PASS</v>
      </c>
      <c r="R1575" t="str">
        <f t="shared" si="220"/>
        <v>PASS</v>
      </c>
      <c r="S1575" t="str">
        <f t="shared" si="221"/>
        <v>PASS</v>
      </c>
      <c r="T1575">
        <f t="shared" si="222"/>
        <v>100</v>
      </c>
      <c r="U1575" t="str">
        <f t="shared" si="223"/>
        <v>Low</v>
      </c>
      <c r="V1575" t="str">
        <f t="shared" si="224"/>
        <v>Clean</v>
      </c>
    </row>
    <row r="1576" spans="1:22" x14ac:dyDescent="0.3">
      <c r="A1576" t="str">
        <f>Raw_Data!A1576</f>
        <v>6243999</v>
      </c>
      <c r="B1576">
        <f>Raw_Data!B1576</f>
        <v>45672</v>
      </c>
      <c r="C1576" t="str">
        <f>Raw_Data!C1576</f>
        <v>TRUE METRIX GLUCOSE TEST ST</v>
      </c>
      <c r="D1576" t="str">
        <f>Raw_Data!D1576</f>
        <v>56151146001</v>
      </c>
      <c r="E1576" t="str">
        <f>Raw_Data!E1576</f>
        <v>BYNE, EDMUND</v>
      </c>
      <c r="F1576" t="str">
        <f>Raw_Data!F1576</f>
        <v>1033186648</v>
      </c>
      <c r="G1576" t="str">
        <f>Raw_Data!H1576</f>
        <v>0</v>
      </c>
      <c r="H1576">
        <f>IFERROR(VLOOKUP(G1576,Store_Map!$A$2:$I$100,3,FALSE),"")</f>
        <v>0</v>
      </c>
      <c r="I1576">
        <f>IFERROR(VLOOKUP(G1576,Store_Map!$A$2:$I$100,4,FALSE),"")</f>
        <v>0</v>
      </c>
      <c r="J1576">
        <f>IFERROR(VLOOKUP(G1576,Store_Map!$A$2:$I$100,5,FALSE),"")</f>
        <v>0</v>
      </c>
      <c r="K1576">
        <f>IFERROR(VLOOKUP(G1576,Store_Map!$A$2:$I$100,6,FALSE),"")</f>
        <v>0</v>
      </c>
      <c r="L1576">
        <f>IFERROR(VLOOKUP(G1576,Store_Map!$A$2:$I$100,7,FALSE),"")</f>
        <v>0</v>
      </c>
      <c r="M1576">
        <f>IFERROR(VLOOKUP(G1576,Store_Map!$A$2:$I$100,8,FALSE),"")</f>
        <v>0</v>
      </c>
      <c r="N1576">
        <f t="shared" si="216"/>
        <v>0</v>
      </c>
      <c r="O1576" t="str">
        <f t="shared" si="217"/>
        <v>PASS</v>
      </c>
      <c r="P1576" t="str">
        <f t="shared" si="218"/>
        <v>PASS</v>
      </c>
      <c r="Q1576" t="str">
        <f t="shared" si="219"/>
        <v>PASS</v>
      </c>
      <c r="R1576" t="str">
        <f t="shared" si="220"/>
        <v>PASS</v>
      </c>
      <c r="S1576" t="str">
        <f t="shared" si="221"/>
        <v>PASS</v>
      </c>
      <c r="T1576">
        <f t="shared" si="222"/>
        <v>100</v>
      </c>
      <c r="U1576" t="str">
        <f t="shared" si="223"/>
        <v>Low</v>
      </c>
      <c r="V1576" t="str">
        <f t="shared" si="224"/>
        <v>Clean</v>
      </c>
    </row>
    <row r="1577" spans="1:22" x14ac:dyDescent="0.3">
      <c r="A1577" t="str">
        <f>Raw_Data!A1577</f>
        <v>6239366</v>
      </c>
      <c r="B1577">
        <f>Raw_Data!B1577</f>
        <v>45672</v>
      </c>
      <c r="C1577" t="str">
        <f>Raw_Data!C1577</f>
        <v>LOSARTAN-HCTZ 50-12.5 MG TA</v>
      </c>
      <c r="D1577" t="str">
        <f>Raw_Data!D1577</f>
        <v>65862046899</v>
      </c>
      <c r="E1577" t="str">
        <f>Raw_Data!E1577</f>
        <v>BYNE, EDMUND</v>
      </c>
      <c r="F1577" t="str">
        <f>Raw_Data!F1577</f>
        <v>1033186648</v>
      </c>
      <c r="G1577" t="str">
        <f>Raw_Data!H1577</f>
        <v>0</v>
      </c>
      <c r="H1577">
        <f>IFERROR(VLOOKUP(G1577,Store_Map!$A$2:$I$100,3,FALSE),"")</f>
        <v>0</v>
      </c>
      <c r="I1577">
        <f>IFERROR(VLOOKUP(G1577,Store_Map!$A$2:$I$100,4,FALSE),"")</f>
        <v>0</v>
      </c>
      <c r="J1577">
        <f>IFERROR(VLOOKUP(G1577,Store_Map!$A$2:$I$100,5,FALSE),"")</f>
        <v>0</v>
      </c>
      <c r="K1577">
        <f>IFERROR(VLOOKUP(G1577,Store_Map!$A$2:$I$100,6,FALSE),"")</f>
        <v>0</v>
      </c>
      <c r="L1577">
        <f>IFERROR(VLOOKUP(G1577,Store_Map!$A$2:$I$100,7,FALSE),"")</f>
        <v>0</v>
      </c>
      <c r="M1577">
        <f>IFERROR(VLOOKUP(G1577,Store_Map!$A$2:$I$100,8,FALSE),"")</f>
        <v>0</v>
      </c>
      <c r="N1577">
        <f t="shared" si="216"/>
        <v>0</v>
      </c>
      <c r="O1577" t="str">
        <f t="shared" si="217"/>
        <v>PASS</v>
      </c>
      <c r="P1577" t="str">
        <f t="shared" si="218"/>
        <v>PASS</v>
      </c>
      <c r="Q1577" t="str">
        <f t="shared" si="219"/>
        <v>PASS</v>
      </c>
      <c r="R1577" t="str">
        <f t="shared" si="220"/>
        <v>PASS</v>
      </c>
      <c r="S1577" t="str">
        <f t="shared" si="221"/>
        <v>PASS</v>
      </c>
      <c r="T1577">
        <f t="shared" si="222"/>
        <v>100</v>
      </c>
      <c r="U1577" t="str">
        <f t="shared" si="223"/>
        <v>Low</v>
      </c>
      <c r="V1577" t="str">
        <f t="shared" si="224"/>
        <v>Clean</v>
      </c>
    </row>
    <row r="1578" spans="1:22" x14ac:dyDescent="0.3">
      <c r="A1578" t="str">
        <f>Raw_Data!A1578</f>
        <v>6239367</v>
      </c>
      <c r="B1578">
        <f>Raw_Data!B1578</f>
        <v>45672</v>
      </c>
      <c r="C1578" t="str">
        <f>Raw_Data!C1578</f>
        <v>SILDENAFIL 100 MG TABLET</v>
      </c>
      <c r="D1578" t="str">
        <f>Raw_Data!D1578</f>
        <v>27241006903</v>
      </c>
      <c r="E1578" t="str">
        <f>Raw_Data!E1578</f>
        <v>BYNE, EDMUND</v>
      </c>
      <c r="F1578" t="str">
        <f>Raw_Data!F1578</f>
        <v>1033186648</v>
      </c>
      <c r="G1578" t="str">
        <f>Raw_Data!H1578</f>
        <v>0</v>
      </c>
      <c r="H1578">
        <f>IFERROR(VLOOKUP(G1578,Store_Map!$A$2:$I$100,3,FALSE),"")</f>
        <v>0</v>
      </c>
      <c r="I1578">
        <f>IFERROR(VLOOKUP(G1578,Store_Map!$A$2:$I$100,4,FALSE),"")</f>
        <v>0</v>
      </c>
      <c r="J1578">
        <f>IFERROR(VLOOKUP(G1578,Store_Map!$A$2:$I$100,5,FALSE),"")</f>
        <v>0</v>
      </c>
      <c r="K1578">
        <f>IFERROR(VLOOKUP(G1578,Store_Map!$A$2:$I$100,6,FALSE),"")</f>
        <v>0</v>
      </c>
      <c r="L1578">
        <f>IFERROR(VLOOKUP(G1578,Store_Map!$A$2:$I$100,7,FALSE),"")</f>
        <v>0</v>
      </c>
      <c r="M1578">
        <f>IFERROR(VLOOKUP(G1578,Store_Map!$A$2:$I$100,8,FALSE),"")</f>
        <v>0</v>
      </c>
      <c r="N1578">
        <f t="shared" si="216"/>
        <v>0</v>
      </c>
      <c r="O1578" t="str">
        <f t="shared" si="217"/>
        <v>PASS</v>
      </c>
      <c r="P1578" t="str">
        <f t="shared" si="218"/>
        <v>PASS</v>
      </c>
      <c r="Q1578" t="str">
        <f t="shared" si="219"/>
        <v>PASS</v>
      </c>
      <c r="R1578" t="str">
        <f t="shared" si="220"/>
        <v>PASS</v>
      </c>
      <c r="S1578" t="str">
        <f t="shared" si="221"/>
        <v>PASS</v>
      </c>
      <c r="T1578">
        <f t="shared" si="222"/>
        <v>100</v>
      </c>
      <c r="U1578" t="str">
        <f t="shared" si="223"/>
        <v>Low</v>
      </c>
      <c r="V1578" t="str">
        <f t="shared" si="224"/>
        <v>Clean</v>
      </c>
    </row>
    <row r="1579" spans="1:22" x14ac:dyDescent="0.3">
      <c r="A1579" t="str">
        <f>Raw_Data!A1579</f>
        <v>6246755</v>
      </c>
      <c r="B1579">
        <f>Raw_Data!B1579</f>
        <v>45672</v>
      </c>
      <c r="C1579" t="str">
        <f>Raw_Data!C1579</f>
        <v>ATORVASTATIN 20 MG TABLET</v>
      </c>
      <c r="D1579" t="str">
        <f>Raw_Data!D1579</f>
        <v>60505257908</v>
      </c>
      <c r="E1579" t="str">
        <f>Raw_Data!E1579</f>
        <v>AKHTAR, MARIAM</v>
      </c>
      <c r="F1579" t="str">
        <f>Raw_Data!F1579</f>
        <v>1780024596</v>
      </c>
      <c r="G1579" t="str">
        <f>Raw_Data!H1579</f>
        <v>0</v>
      </c>
      <c r="H1579">
        <f>IFERROR(VLOOKUP(G1579,Store_Map!$A$2:$I$100,3,FALSE),"")</f>
        <v>0</v>
      </c>
      <c r="I1579">
        <f>IFERROR(VLOOKUP(G1579,Store_Map!$A$2:$I$100,4,FALSE),"")</f>
        <v>0</v>
      </c>
      <c r="J1579">
        <f>IFERROR(VLOOKUP(G1579,Store_Map!$A$2:$I$100,5,FALSE),"")</f>
        <v>0</v>
      </c>
      <c r="K1579">
        <f>IFERROR(VLOOKUP(G1579,Store_Map!$A$2:$I$100,6,FALSE),"")</f>
        <v>0</v>
      </c>
      <c r="L1579">
        <f>IFERROR(VLOOKUP(G1579,Store_Map!$A$2:$I$100,7,FALSE),"")</f>
        <v>0</v>
      </c>
      <c r="M1579">
        <f>IFERROR(VLOOKUP(G1579,Store_Map!$A$2:$I$100,8,FALSE),"")</f>
        <v>0</v>
      </c>
      <c r="N1579">
        <f t="shared" si="216"/>
        <v>0</v>
      </c>
      <c r="O1579" t="str">
        <f t="shared" si="217"/>
        <v>PASS</v>
      </c>
      <c r="P1579" t="str">
        <f t="shared" si="218"/>
        <v>PASS</v>
      </c>
      <c r="Q1579" t="str">
        <f t="shared" si="219"/>
        <v>PASS</v>
      </c>
      <c r="R1579" t="str">
        <f t="shared" si="220"/>
        <v>PASS</v>
      </c>
      <c r="S1579" t="str">
        <f t="shared" si="221"/>
        <v>PASS</v>
      </c>
      <c r="T1579">
        <f t="shared" si="222"/>
        <v>100</v>
      </c>
      <c r="U1579" t="str">
        <f t="shared" si="223"/>
        <v>Low</v>
      </c>
      <c r="V1579" t="str">
        <f t="shared" si="224"/>
        <v>Clean</v>
      </c>
    </row>
    <row r="1580" spans="1:22" x14ac:dyDescent="0.3">
      <c r="A1580" t="str">
        <f>Raw_Data!A1580</f>
        <v>6246830</v>
      </c>
      <c r="B1580">
        <f>Raw_Data!B1580</f>
        <v>45672</v>
      </c>
      <c r="C1580" t="str">
        <f>Raw_Data!C1580</f>
        <v>FLUTICASONE PROP HFA 44 MCG</v>
      </c>
      <c r="D1580" t="str">
        <f>Raw_Data!D1580</f>
        <v>66993007896</v>
      </c>
      <c r="E1580" t="str">
        <f>Raw_Data!E1580</f>
        <v>HARSHMAN, SONALI</v>
      </c>
      <c r="F1580" t="str">
        <f>Raw_Data!F1580</f>
        <v>1104084516</v>
      </c>
      <c r="G1580" t="str">
        <f>Raw_Data!H1580</f>
        <v>0</v>
      </c>
      <c r="H1580">
        <f>IFERROR(VLOOKUP(G1580,Store_Map!$A$2:$I$100,3,FALSE),"")</f>
        <v>0</v>
      </c>
      <c r="I1580">
        <f>IFERROR(VLOOKUP(G1580,Store_Map!$A$2:$I$100,4,FALSE),"")</f>
        <v>0</v>
      </c>
      <c r="J1580">
        <f>IFERROR(VLOOKUP(G1580,Store_Map!$A$2:$I$100,5,FALSE),"")</f>
        <v>0</v>
      </c>
      <c r="K1580">
        <f>IFERROR(VLOOKUP(G1580,Store_Map!$A$2:$I$100,6,FALSE),"")</f>
        <v>0</v>
      </c>
      <c r="L1580">
        <f>IFERROR(VLOOKUP(G1580,Store_Map!$A$2:$I$100,7,FALSE),"")</f>
        <v>0</v>
      </c>
      <c r="M1580">
        <f>IFERROR(VLOOKUP(G1580,Store_Map!$A$2:$I$100,8,FALSE),"")</f>
        <v>0</v>
      </c>
      <c r="N1580">
        <f t="shared" si="216"/>
        <v>0</v>
      </c>
      <c r="O1580" t="str">
        <f t="shared" si="217"/>
        <v>PASS</v>
      </c>
      <c r="P1580" t="str">
        <f t="shared" si="218"/>
        <v>PASS</v>
      </c>
      <c r="Q1580" t="str">
        <f t="shared" si="219"/>
        <v>PASS</v>
      </c>
      <c r="R1580" t="str">
        <f t="shared" si="220"/>
        <v>PASS</v>
      </c>
      <c r="S1580" t="str">
        <f t="shared" si="221"/>
        <v>PASS</v>
      </c>
      <c r="T1580">
        <f t="shared" si="222"/>
        <v>100</v>
      </c>
      <c r="U1580" t="str">
        <f t="shared" si="223"/>
        <v>Low</v>
      </c>
      <c r="V1580" t="str">
        <f t="shared" si="224"/>
        <v>Clean</v>
      </c>
    </row>
    <row r="1581" spans="1:22" x14ac:dyDescent="0.3">
      <c r="A1581" t="str">
        <f>Raw_Data!A1581</f>
        <v>6246831</v>
      </c>
      <c r="B1581">
        <f>Raw_Data!B1581</f>
        <v>45672</v>
      </c>
      <c r="C1581" t="str">
        <f>Raw_Data!C1581</f>
        <v>LORATADINE 10 MG ODT</v>
      </c>
      <c r="D1581" t="str">
        <f>Raw_Data!D1581</f>
        <v>536136707</v>
      </c>
      <c r="E1581" t="str">
        <f>Raw_Data!E1581</f>
        <v>HARSHMAN, SONALI</v>
      </c>
      <c r="F1581" t="str">
        <f>Raw_Data!F1581</f>
        <v>1104084516</v>
      </c>
      <c r="G1581" t="str">
        <f>Raw_Data!H1581</f>
        <v>0</v>
      </c>
      <c r="H1581">
        <f>IFERROR(VLOOKUP(G1581,Store_Map!$A$2:$I$100,3,FALSE),"")</f>
        <v>0</v>
      </c>
      <c r="I1581">
        <f>IFERROR(VLOOKUP(G1581,Store_Map!$A$2:$I$100,4,FALSE),"")</f>
        <v>0</v>
      </c>
      <c r="J1581">
        <f>IFERROR(VLOOKUP(G1581,Store_Map!$A$2:$I$100,5,FALSE),"")</f>
        <v>0</v>
      </c>
      <c r="K1581">
        <f>IFERROR(VLOOKUP(G1581,Store_Map!$A$2:$I$100,6,FALSE),"")</f>
        <v>0</v>
      </c>
      <c r="L1581">
        <f>IFERROR(VLOOKUP(G1581,Store_Map!$A$2:$I$100,7,FALSE),"")</f>
        <v>0</v>
      </c>
      <c r="M1581">
        <f>IFERROR(VLOOKUP(G1581,Store_Map!$A$2:$I$100,8,FALSE),"")</f>
        <v>0</v>
      </c>
      <c r="N1581">
        <f t="shared" si="216"/>
        <v>0</v>
      </c>
      <c r="O1581" t="str">
        <f t="shared" si="217"/>
        <v>PASS</v>
      </c>
      <c r="P1581" t="str">
        <f t="shared" si="218"/>
        <v>REVIEW</v>
      </c>
      <c r="Q1581" t="str">
        <f t="shared" si="219"/>
        <v>PASS</v>
      </c>
      <c r="R1581" t="str">
        <f t="shared" si="220"/>
        <v>PASS</v>
      </c>
      <c r="S1581" t="str">
        <f t="shared" si="221"/>
        <v>REVIEW</v>
      </c>
      <c r="T1581">
        <f t="shared" si="222"/>
        <v>90</v>
      </c>
      <c r="U1581" t="str">
        <f t="shared" si="223"/>
        <v>Low</v>
      </c>
      <c r="V1581" t="str">
        <f t="shared" si="224"/>
        <v>Invalid NDC</v>
      </c>
    </row>
    <row r="1582" spans="1:22" x14ac:dyDescent="0.3">
      <c r="A1582" t="str">
        <f>Raw_Data!A1582</f>
        <v>6248787</v>
      </c>
      <c r="B1582">
        <f>Raw_Data!B1582</f>
        <v>45672</v>
      </c>
      <c r="C1582" t="str">
        <f>Raw_Data!C1582</f>
        <v>METFORMIN HCL 1,000 MG TABL</v>
      </c>
      <c r="D1582" t="str">
        <f>Raw_Data!D1582</f>
        <v>70010006599</v>
      </c>
      <c r="E1582" t="str">
        <f>Raw_Data!E1582</f>
        <v>YASIN, NURA</v>
      </c>
      <c r="F1582" t="str">
        <f>Raw_Data!F1582</f>
        <v>1265518567</v>
      </c>
      <c r="G1582" t="str">
        <f>Raw_Data!H1582</f>
        <v>0</v>
      </c>
      <c r="H1582">
        <f>IFERROR(VLOOKUP(G1582,Store_Map!$A$2:$I$100,3,FALSE),"")</f>
        <v>0</v>
      </c>
      <c r="I1582">
        <f>IFERROR(VLOOKUP(G1582,Store_Map!$A$2:$I$100,4,FALSE),"")</f>
        <v>0</v>
      </c>
      <c r="J1582">
        <f>IFERROR(VLOOKUP(G1582,Store_Map!$A$2:$I$100,5,FALSE),"")</f>
        <v>0</v>
      </c>
      <c r="K1582">
        <f>IFERROR(VLOOKUP(G1582,Store_Map!$A$2:$I$100,6,FALSE),"")</f>
        <v>0</v>
      </c>
      <c r="L1582">
        <f>IFERROR(VLOOKUP(G1582,Store_Map!$A$2:$I$100,7,FALSE),"")</f>
        <v>0</v>
      </c>
      <c r="M1582">
        <f>IFERROR(VLOOKUP(G1582,Store_Map!$A$2:$I$100,8,FALSE),"")</f>
        <v>0</v>
      </c>
      <c r="N1582">
        <f t="shared" si="216"/>
        <v>0</v>
      </c>
      <c r="O1582" t="str">
        <f t="shared" si="217"/>
        <v>PASS</v>
      </c>
      <c r="P1582" t="str">
        <f t="shared" si="218"/>
        <v>PASS</v>
      </c>
      <c r="Q1582" t="str">
        <f t="shared" si="219"/>
        <v>PASS</v>
      </c>
      <c r="R1582" t="str">
        <f t="shared" si="220"/>
        <v>PASS</v>
      </c>
      <c r="S1582" t="str">
        <f t="shared" si="221"/>
        <v>PASS</v>
      </c>
      <c r="T1582">
        <f t="shared" si="222"/>
        <v>100</v>
      </c>
      <c r="U1582" t="str">
        <f t="shared" si="223"/>
        <v>Low</v>
      </c>
      <c r="V1582" t="str">
        <f t="shared" si="224"/>
        <v>Clean</v>
      </c>
    </row>
    <row r="1583" spans="1:22" x14ac:dyDescent="0.3">
      <c r="A1583" t="str">
        <f>Raw_Data!A1583</f>
        <v>6248784</v>
      </c>
      <c r="B1583">
        <f>Raw_Data!B1583</f>
        <v>45672</v>
      </c>
      <c r="C1583" t="str">
        <f>Raw_Data!C1583</f>
        <v>ASPIRIN EC 81 MG TABLET</v>
      </c>
      <c r="D1583" t="str">
        <f>Raw_Data!D1583</f>
        <v>904678370</v>
      </c>
      <c r="E1583" t="str">
        <f>Raw_Data!E1583</f>
        <v>YASIN, NURA</v>
      </c>
      <c r="F1583" t="str">
        <f>Raw_Data!F1583</f>
        <v>1265518567</v>
      </c>
      <c r="G1583" t="str">
        <f>Raw_Data!H1583</f>
        <v>0</v>
      </c>
      <c r="H1583">
        <f>IFERROR(VLOOKUP(G1583,Store_Map!$A$2:$I$100,3,FALSE),"")</f>
        <v>0</v>
      </c>
      <c r="I1583">
        <f>IFERROR(VLOOKUP(G1583,Store_Map!$A$2:$I$100,4,FALSE),"")</f>
        <v>0</v>
      </c>
      <c r="J1583">
        <f>IFERROR(VLOOKUP(G1583,Store_Map!$A$2:$I$100,5,FALSE),"")</f>
        <v>0</v>
      </c>
      <c r="K1583">
        <f>IFERROR(VLOOKUP(G1583,Store_Map!$A$2:$I$100,6,FALSE),"")</f>
        <v>0</v>
      </c>
      <c r="L1583">
        <f>IFERROR(VLOOKUP(G1583,Store_Map!$A$2:$I$100,7,FALSE),"")</f>
        <v>0</v>
      </c>
      <c r="M1583">
        <f>IFERROR(VLOOKUP(G1583,Store_Map!$A$2:$I$100,8,FALSE),"")</f>
        <v>0</v>
      </c>
      <c r="N1583">
        <f t="shared" si="216"/>
        <v>0</v>
      </c>
      <c r="O1583" t="str">
        <f t="shared" si="217"/>
        <v>PASS</v>
      </c>
      <c r="P1583" t="str">
        <f t="shared" si="218"/>
        <v>REVIEW</v>
      </c>
      <c r="Q1583" t="str">
        <f t="shared" si="219"/>
        <v>PASS</v>
      </c>
      <c r="R1583" t="str">
        <f t="shared" si="220"/>
        <v>PASS</v>
      </c>
      <c r="S1583" t="str">
        <f t="shared" si="221"/>
        <v>REVIEW</v>
      </c>
      <c r="T1583">
        <f t="shared" si="222"/>
        <v>90</v>
      </c>
      <c r="U1583" t="str">
        <f t="shared" si="223"/>
        <v>Low</v>
      </c>
      <c r="V1583" t="str">
        <f t="shared" si="224"/>
        <v>Invalid NDC</v>
      </c>
    </row>
    <row r="1584" spans="1:22" x14ac:dyDescent="0.3">
      <c r="A1584" t="str">
        <f>Raw_Data!A1584</f>
        <v>6248788</v>
      </c>
      <c r="B1584">
        <f>Raw_Data!B1584</f>
        <v>45672</v>
      </c>
      <c r="C1584" t="str">
        <f>Raw_Data!C1584</f>
        <v>AMLODIPINE BESYLATE 5 MG TA</v>
      </c>
      <c r="D1584" t="str">
        <f>Raw_Data!D1584</f>
        <v>69097012715</v>
      </c>
      <c r="E1584" t="str">
        <f>Raw_Data!E1584</f>
        <v>YASIN, NURA</v>
      </c>
      <c r="F1584" t="str">
        <f>Raw_Data!F1584</f>
        <v>1265518567</v>
      </c>
      <c r="G1584" t="str">
        <f>Raw_Data!H1584</f>
        <v>0</v>
      </c>
      <c r="H1584">
        <f>IFERROR(VLOOKUP(G1584,Store_Map!$A$2:$I$100,3,FALSE),"")</f>
        <v>0</v>
      </c>
      <c r="I1584">
        <f>IFERROR(VLOOKUP(G1584,Store_Map!$A$2:$I$100,4,FALSE),"")</f>
        <v>0</v>
      </c>
      <c r="J1584">
        <f>IFERROR(VLOOKUP(G1584,Store_Map!$A$2:$I$100,5,FALSE),"")</f>
        <v>0</v>
      </c>
      <c r="K1584">
        <f>IFERROR(VLOOKUP(G1584,Store_Map!$A$2:$I$100,6,FALSE),"")</f>
        <v>0</v>
      </c>
      <c r="L1584">
        <f>IFERROR(VLOOKUP(G1584,Store_Map!$A$2:$I$100,7,FALSE),"")</f>
        <v>0</v>
      </c>
      <c r="M1584">
        <f>IFERROR(VLOOKUP(G1584,Store_Map!$A$2:$I$100,8,FALSE),"")</f>
        <v>0</v>
      </c>
      <c r="N1584">
        <f t="shared" si="216"/>
        <v>0</v>
      </c>
      <c r="O1584" t="str">
        <f t="shared" si="217"/>
        <v>PASS</v>
      </c>
      <c r="P1584" t="str">
        <f t="shared" si="218"/>
        <v>PASS</v>
      </c>
      <c r="Q1584" t="str">
        <f t="shared" si="219"/>
        <v>PASS</v>
      </c>
      <c r="R1584" t="str">
        <f t="shared" si="220"/>
        <v>PASS</v>
      </c>
      <c r="S1584" t="str">
        <f t="shared" si="221"/>
        <v>PASS</v>
      </c>
      <c r="T1584">
        <f t="shared" si="222"/>
        <v>100</v>
      </c>
      <c r="U1584" t="str">
        <f t="shared" si="223"/>
        <v>Low</v>
      </c>
      <c r="V1584" t="str">
        <f t="shared" si="224"/>
        <v>Clean</v>
      </c>
    </row>
    <row r="1585" spans="1:22" x14ac:dyDescent="0.3">
      <c r="A1585" t="str">
        <f>Raw_Data!A1585</f>
        <v>6248786</v>
      </c>
      <c r="B1585">
        <f>Raw_Data!B1585</f>
        <v>45672</v>
      </c>
      <c r="C1585" t="str">
        <f>Raw_Data!C1585</f>
        <v>ATORVASTATIN 80 MG TABLET</v>
      </c>
      <c r="D1585" t="str">
        <f>Raw_Data!D1585</f>
        <v>378395305</v>
      </c>
      <c r="E1585" t="str">
        <f>Raw_Data!E1585</f>
        <v>YASIN, NURA</v>
      </c>
      <c r="F1585" t="str">
        <f>Raw_Data!F1585</f>
        <v>1265518567</v>
      </c>
      <c r="G1585" t="str">
        <f>Raw_Data!H1585</f>
        <v>0</v>
      </c>
      <c r="H1585">
        <f>IFERROR(VLOOKUP(G1585,Store_Map!$A$2:$I$100,3,FALSE),"")</f>
        <v>0</v>
      </c>
      <c r="I1585">
        <f>IFERROR(VLOOKUP(G1585,Store_Map!$A$2:$I$100,4,FALSE),"")</f>
        <v>0</v>
      </c>
      <c r="J1585">
        <f>IFERROR(VLOOKUP(G1585,Store_Map!$A$2:$I$100,5,FALSE),"")</f>
        <v>0</v>
      </c>
      <c r="K1585">
        <f>IFERROR(VLOOKUP(G1585,Store_Map!$A$2:$I$100,6,FALSE),"")</f>
        <v>0</v>
      </c>
      <c r="L1585">
        <f>IFERROR(VLOOKUP(G1585,Store_Map!$A$2:$I$100,7,FALSE),"")</f>
        <v>0</v>
      </c>
      <c r="M1585">
        <f>IFERROR(VLOOKUP(G1585,Store_Map!$A$2:$I$100,8,FALSE),"")</f>
        <v>0</v>
      </c>
      <c r="N1585">
        <f t="shared" si="216"/>
        <v>0</v>
      </c>
      <c r="O1585" t="str">
        <f t="shared" si="217"/>
        <v>PASS</v>
      </c>
      <c r="P1585" t="str">
        <f t="shared" si="218"/>
        <v>REVIEW</v>
      </c>
      <c r="Q1585" t="str">
        <f t="shared" si="219"/>
        <v>PASS</v>
      </c>
      <c r="R1585" t="str">
        <f t="shared" si="220"/>
        <v>PASS</v>
      </c>
      <c r="S1585" t="str">
        <f t="shared" si="221"/>
        <v>REVIEW</v>
      </c>
      <c r="T1585">
        <f t="shared" si="222"/>
        <v>90</v>
      </c>
      <c r="U1585" t="str">
        <f t="shared" si="223"/>
        <v>Low</v>
      </c>
      <c r="V1585" t="str">
        <f t="shared" si="224"/>
        <v>Invalid NDC</v>
      </c>
    </row>
    <row r="1586" spans="1:22" x14ac:dyDescent="0.3">
      <c r="A1586" t="str">
        <f>Raw_Data!A1586</f>
        <v>6250210</v>
      </c>
      <c r="B1586">
        <f>Raw_Data!B1586</f>
        <v>45672</v>
      </c>
      <c r="C1586" t="str">
        <f>Raw_Data!C1586</f>
        <v>LEVOTHYROXINE 150 MCG TABLE</v>
      </c>
      <c r="D1586" t="str">
        <f>Raw_Data!D1586</f>
        <v>16729045515</v>
      </c>
      <c r="E1586" t="str">
        <f>Raw_Data!E1586</f>
        <v>BYNE, EDMUND</v>
      </c>
      <c r="F1586" t="str">
        <f>Raw_Data!F1586</f>
        <v>1033186648</v>
      </c>
      <c r="G1586" t="str">
        <f>Raw_Data!H1586</f>
        <v>0</v>
      </c>
      <c r="H1586">
        <f>IFERROR(VLOOKUP(G1586,Store_Map!$A$2:$I$100,3,FALSE),"")</f>
        <v>0</v>
      </c>
      <c r="I1586">
        <f>IFERROR(VLOOKUP(G1586,Store_Map!$A$2:$I$100,4,FALSE),"")</f>
        <v>0</v>
      </c>
      <c r="J1586">
        <f>IFERROR(VLOOKUP(G1586,Store_Map!$A$2:$I$100,5,FALSE),"")</f>
        <v>0</v>
      </c>
      <c r="K1586">
        <f>IFERROR(VLOOKUP(G1586,Store_Map!$A$2:$I$100,6,FALSE),"")</f>
        <v>0</v>
      </c>
      <c r="L1586">
        <f>IFERROR(VLOOKUP(G1586,Store_Map!$A$2:$I$100,7,FALSE),"")</f>
        <v>0</v>
      </c>
      <c r="M1586">
        <f>IFERROR(VLOOKUP(G1586,Store_Map!$A$2:$I$100,8,FALSE),"")</f>
        <v>0</v>
      </c>
      <c r="N1586">
        <f t="shared" si="216"/>
        <v>0</v>
      </c>
      <c r="O1586" t="str">
        <f t="shared" si="217"/>
        <v>PASS</v>
      </c>
      <c r="P1586" t="str">
        <f t="shared" si="218"/>
        <v>PASS</v>
      </c>
      <c r="Q1586" t="str">
        <f t="shared" si="219"/>
        <v>PASS</v>
      </c>
      <c r="R1586" t="str">
        <f t="shared" si="220"/>
        <v>PASS</v>
      </c>
      <c r="S1586" t="str">
        <f t="shared" si="221"/>
        <v>PASS</v>
      </c>
      <c r="T1586">
        <f t="shared" si="222"/>
        <v>100</v>
      </c>
      <c r="U1586" t="str">
        <f t="shared" si="223"/>
        <v>Low</v>
      </c>
      <c r="V1586" t="str">
        <f t="shared" si="224"/>
        <v>Clean</v>
      </c>
    </row>
    <row r="1587" spans="1:22" x14ac:dyDescent="0.3">
      <c r="A1587" t="str">
        <f>Raw_Data!A1587</f>
        <v>6250211</v>
      </c>
      <c r="B1587">
        <f>Raw_Data!B1587</f>
        <v>45672</v>
      </c>
      <c r="C1587" t="str">
        <f>Raw_Data!C1587</f>
        <v>LOSARTAN-HCTZ 100-25 MG TAB</v>
      </c>
      <c r="D1587" t="str">
        <f>Raw_Data!D1587</f>
        <v>65862047099</v>
      </c>
      <c r="E1587" t="str">
        <f>Raw_Data!E1587</f>
        <v>BYNE, EDMUND</v>
      </c>
      <c r="F1587" t="str">
        <f>Raw_Data!F1587</f>
        <v>1033186648</v>
      </c>
      <c r="G1587" t="str">
        <f>Raw_Data!H1587</f>
        <v>0</v>
      </c>
      <c r="H1587">
        <f>IFERROR(VLOOKUP(G1587,Store_Map!$A$2:$I$100,3,FALSE),"")</f>
        <v>0</v>
      </c>
      <c r="I1587">
        <f>IFERROR(VLOOKUP(G1587,Store_Map!$A$2:$I$100,4,FALSE),"")</f>
        <v>0</v>
      </c>
      <c r="J1587">
        <f>IFERROR(VLOOKUP(G1587,Store_Map!$A$2:$I$100,5,FALSE),"")</f>
        <v>0</v>
      </c>
      <c r="K1587">
        <f>IFERROR(VLOOKUP(G1587,Store_Map!$A$2:$I$100,6,FALSE),"")</f>
        <v>0</v>
      </c>
      <c r="L1587">
        <f>IFERROR(VLOOKUP(G1587,Store_Map!$A$2:$I$100,7,FALSE),"")</f>
        <v>0</v>
      </c>
      <c r="M1587">
        <f>IFERROR(VLOOKUP(G1587,Store_Map!$A$2:$I$100,8,FALSE),"")</f>
        <v>0</v>
      </c>
      <c r="N1587">
        <f t="shared" si="216"/>
        <v>0</v>
      </c>
      <c r="O1587" t="str">
        <f t="shared" si="217"/>
        <v>PASS</v>
      </c>
      <c r="P1587" t="str">
        <f t="shared" si="218"/>
        <v>PASS</v>
      </c>
      <c r="Q1587" t="str">
        <f t="shared" si="219"/>
        <v>PASS</v>
      </c>
      <c r="R1587" t="str">
        <f t="shared" si="220"/>
        <v>PASS</v>
      </c>
      <c r="S1587" t="str">
        <f t="shared" si="221"/>
        <v>PASS</v>
      </c>
      <c r="T1587">
        <f t="shared" si="222"/>
        <v>100</v>
      </c>
      <c r="U1587" t="str">
        <f t="shared" si="223"/>
        <v>Low</v>
      </c>
      <c r="V1587" t="str">
        <f t="shared" si="224"/>
        <v>Clean</v>
      </c>
    </row>
    <row r="1588" spans="1:22" x14ac:dyDescent="0.3">
      <c r="A1588" t="str">
        <f>Raw_Data!A1588</f>
        <v>6250212</v>
      </c>
      <c r="B1588">
        <f>Raw_Data!B1588</f>
        <v>45672</v>
      </c>
      <c r="C1588" t="str">
        <f>Raw_Data!C1588</f>
        <v>ATORVASTATIN 20 MG TABLET</v>
      </c>
      <c r="D1588" t="str">
        <f>Raw_Data!D1588</f>
        <v>60505257908</v>
      </c>
      <c r="E1588" t="str">
        <f>Raw_Data!E1588</f>
        <v>BYNE, EDMUND</v>
      </c>
      <c r="F1588" t="str">
        <f>Raw_Data!F1588</f>
        <v>1033186648</v>
      </c>
      <c r="G1588" t="str">
        <f>Raw_Data!H1588</f>
        <v>0</v>
      </c>
      <c r="H1588">
        <f>IFERROR(VLOOKUP(G1588,Store_Map!$A$2:$I$100,3,FALSE),"")</f>
        <v>0</v>
      </c>
      <c r="I1588">
        <f>IFERROR(VLOOKUP(G1588,Store_Map!$A$2:$I$100,4,FALSE),"")</f>
        <v>0</v>
      </c>
      <c r="J1588">
        <f>IFERROR(VLOOKUP(G1588,Store_Map!$A$2:$I$100,5,FALSE),"")</f>
        <v>0</v>
      </c>
      <c r="K1588">
        <f>IFERROR(VLOOKUP(G1588,Store_Map!$A$2:$I$100,6,FALSE),"")</f>
        <v>0</v>
      </c>
      <c r="L1588">
        <f>IFERROR(VLOOKUP(G1588,Store_Map!$A$2:$I$100,7,FALSE),"")</f>
        <v>0</v>
      </c>
      <c r="M1588">
        <f>IFERROR(VLOOKUP(G1588,Store_Map!$A$2:$I$100,8,FALSE),"")</f>
        <v>0</v>
      </c>
      <c r="N1588">
        <f t="shared" si="216"/>
        <v>0</v>
      </c>
      <c r="O1588" t="str">
        <f t="shared" si="217"/>
        <v>PASS</v>
      </c>
      <c r="P1588" t="str">
        <f t="shared" si="218"/>
        <v>PASS</v>
      </c>
      <c r="Q1588" t="str">
        <f t="shared" si="219"/>
        <v>PASS</v>
      </c>
      <c r="R1588" t="str">
        <f t="shared" si="220"/>
        <v>PASS</v>
      </c>
      <c r="S1588" t="str">
        <f t="shared" si="221"/>
        <v>PASS</v>
      </c>
      <c r="T1588">
        <f t="shared" si="222"/>
        <v>100</v>
      </c>
      <c r="U1588" t="str">
        <f t="shared" si="223"/>
        <v>Low</v>
      </c>
      <c r="V1588" t="str">
        <f t="shared" si="224"/>
        <v>Clean</v>
      </c>
    </row>
    <row r="1589" spans="1:22" x14ac:dyDescent="0.3">
      <c r="A1589" t="str">
        <f>Raw_Data!A1589</f>
        <v>6250110</v>
      </c>
      <c r="B1589">
        <f>Raw_Data!B1589</f>
        <v>45672</v>
      </c>
      <c r="C1589" t="str">
        <f>Raw_Data!C1589</f>
        <v>GABAPENTIN 300 MG CAPSULE</v>
      </c>
      <c r="D1589" t="str">
        <f>Raw_Data!D1589</f>
        <v>50228018010</v>
      </c>
      <c r="E1589" t="str">
        <f>Raw_Data!E1589</f>
        <v>ETINGE, BIE</v>
      </c>
      <c r="F1589" t="str">
        <f>Raw_Data!F1589</f>
        <v>1093007890</v>
      </c>
      <c r="G1589" t="str">
        <f>Raw_Data!H1589</f>
        <v>0</v>
      </c>
      <c r="H1589">
        <f>IFERROR(VLOOKUP(G1589,Store_Map!$A$2:$I$100,3,FALSE),"")</f>
        <v>0</v>
      </c>
      <c r="I1589">
        <f>IFERROR(VLOOKUP(G1589,Store_Map!$A$2:$I$100,4,FALSE),"")</f>
        <v>0</v>
      </c>
      <c r="J1589">
        <f>IFERROR(VLOOKUP(G1589,Store_Map!$A$2:$I$100,5,FALSE),"")</f>
        <v>0</v>
      </c>
      <c r="K1589">
        <f>IFERROR(VLOOKUP(G1589,Store_Map!$A$2:$I$100,6,FALSE),"")</f>
        <v>0</v>
      </c>
      <c r="L1589">
        <f>IFERROR(VLOOKUP(G1589,Store_Map!$A$2:$I$100,7,FALSE),"")</f>
        <v>0</v>
      </c>
      <c r="M1589">
        <f>IFERROR(VLOOKUP(G1589,Store_Map!$A$2:$I$100,8,FALSE),"")</f>
        <v>0</v>
      </c>
      <c r="N1589">
        <f t="shared" si="216"/>
        <v>0</v>
      </c>
      <c r="O1589" t="str">
        <f t="shared" si="217"/>
        <v>PASS</v>
      </c>
      <c r="P1589" t="str">
        <f t="shared" si="218"/>
        <v>PASS</v>
      </c>
      <c r="Q1589" t="str">
        <f t="shared" si="219"/>
        <v>PASS</v>
      </c>
      <c r="R1589" t="str">
        <f t="shared" si="220"/>
        <v>PASS</v>
      </c>
      <c r="S1589" t="str">
        <f t="shared" si="221"/>
        <v>PASS</v>
      </c>
      <c r="T1589">
        <f t="shared" si="222"/>
        <v>100</v>
      </c>
      <c r="U1589" t="str">
        <f t="shared" si="223"/>
        <v>Low</v>
      </c>
      <c r="V1589" t="str">
        <f t="shared" si="224"/>
        <v>Clean</v>
      </c>
    </row>
    <row r="1590" spans="1:22" x14ac:dyDescent="0.3">
      <c r="A1590" t="str">
        <f>Raw_Data!A1590</f>
        <v>6240371</v>
      </c>
      <c r="B1590">
        <f>Raw_Data!B1590</f>
        <v>45672</v>
      </c>
      <c r="C1590" t="str">
        <f>Raw_Data!C1590</f>
        <v>TRINTELLIX 20 MG TABLET</v>
      </c>
      <c r="D1590" t="str">
        <f>Raw_Data!D1590</f>
        <v>64764075030</v>
      </c>
      <c r="E1590" t="str">
        <f>Raw_Data!E1590</f>
        <v>STEINER, DAVID</v>
      </c>
      <c r="F1590" t="str">
        <f>Raw_Data!F1590</f>
        <v>1972508802</v>
      </c>
      <c r="G1590" t="str">
        <f>Raw_Data!H1590</f>
        <v>0</v>
      </c>
      <c r="H1590">
        <f>IFERROR(VLOOKUP(G1590,Store_Map!$A$2:$I$100,3,FALSE),"")</f>
        <v>0</v>
      </c>
      <c r="I1590">
        <f>IFERROR(VLOOKUP(G1590,Store_Map!$A$2:$I$100,4,FALSE),"")</f>
        <v>0</v>
      </c>
      <c r="J1590">
        <f>IFERROR(VLOOKUP(G1590,Store_Map!$A$2:$I$100,5,FALSE),"")</f>
        <v>0</v>
      </c>
      <c r="K1590">
        <f>IFERROR(VLOOKUP(G1590,Store_Map!$A$2:$I$100,6,FALSE),"")</f>
        <v>0</v>
      </c>
      <c r="L1590">
        <f>IFERROR(VLOOKUP(G1590,Store_Map!$A$2:$I$100,7,FALSE),"")</f>
        <v>0</v>
      </c>
      <c r="M1590">
        <f>IFERROR(VLOOKUP(G1590,Store_Map!$A$2:$I$100,8,FALSE),"")</f>
        <v>0</v>
      </c>
      <c r="N1590">
        <f t="shared" si="216"/>
        <v>0</v>
      </c>
      <c r="O1590" t="str">
        <f t="shared" si="217"/>
        <v>PASS</v>
      </c>
      <c r="P1590" t="str">
        <f t="shared" si="218"/>
        <v>PASS</v>
      </c>
      <c r="Q1590" t="str">
        <f t="shared" si="219"/>
        <v>PASS</v>
      </c>
      <c r="R1590" t="str">
        <f t="shared" si="220"/>
        <v>PASS</v>
      </c>
      <c r="S1590" t="str">
        <f t="shared" si="221"/>
        <v>PASS</v>
      </c>
      <c r="T1590">
        <f t="shared" si="222"/>
        <v>100</v>
      </c>
      <c r="U1590" t="str">
        <f t="shared" si="223"/>
        <v>Low</v>
      </c>
      <c r="V1590" t="str">
        <f t="shared" si="224"/>
        <v>Clean</v>
      </c>
    </row>
    <row r="1591" spans="1:22" x14ac:dyDescent="0.3">
      <c r="A1591" t="str">
        <f>Raw_Data!A1591</f>
        <v>6229483</v>
      </c>
      <c r="B1591">
        <f>Raw_Data!B1591</f>
        <v>45672</v>
      </c>
      <c r="C1591" t="str">
        <f>Raw_Data!C1591</f>
        <v>BUPROPION HCL XL 150 MG TAB</v>
      </c>
      <c r="D1591" t="str">
        <f>Raw_Data!D1591</f>
        <v>68180031909</v>
      </c>
      <c r="E1591" t="str">
        <f>Raw_Data!E1591</f>
        <v>GIBBS, JON</v>
      </c>
      <c r="F1591" t="str">
        <f>Raw_Data!F1591</f>
        <v>1700896156</v>
      </c>
      <c r="G1591" t="str">
        <f>Raw_Data!H1591</f>
        <v>0</v>
      </c>
      <c r="H1591">
        <f>IFERROR(VLOOKUP(G1591,Store_Map!$A$2:$I$100,3,FALSE),"")</f>
        <v>0</v>
      </c>
      <c r="I1591">
        <f>IFERROR(VLOOKUP(G1591,Store_Map!$A$2:$I$100,4,FALSE),"")</f>
        <v>0</v>
      </c>
      <c r="J1591">
        <f>IFERROR(VLOOKUP(G1591,Store_Map!$A$2:$I$100,5,FALSE),"")</f>
        <v>0</v>
      </c>
      <c r="K1591">
        <f>IFERROR(VLOOKUP(G1591,Store_Map!$A$2:$I$100,6,FALSE),"")</f>
        <v>0</v>
      </c>
      <c r="L1591">
        <f>IFERROR(VLOOKUP(G1591,Store_Map!$A$2:$I$100,7,FALSE),"")</f>
        <v>0</v>
      </c>
      <c r="M1591">
        <f>IFERROR(VLOOKUP(G1591,Store_Map!$A$2:$I$100,8,FALSE),"")</f>
        <v>0</v>
      </c>
      <c r="N1591">
        <f t="shared" si="216"/>
        <v>0</v>
      </c>
      <c r="O1591" t="str">
        <f t="shared" si="217"/>
        <v>PASS</v>
      </c>
      <c r="P1591" t="str">
        <f t="shared" si="218"/>
        <v>PASS</v>
      </c>
      <c r="Q1591" t="str">
        <f t="shared" si="219"/>
        <v>PASS</v>
      </c>
      <c r="R1591" t="str">
        <f t="shared" si="220"/>
        <v>PASS</v>
      </c>
      <c r="S1591" t="str">
        <f t="shared" si="221"/>
        <v>PASS</v>
      </c>
      <c r="T1591">
        <f t="shared" si="222"/>
        <v>100</v>
      </c>
      <c r="U1591" t="str">
        <f t="shared" si="223"/>
        <v>Low</v>
      </c>
      <c r="V1591" t="str">
        <f t="shared" si="224"/>
        <v>Clean</v>
      </c>
    </row>
    <row r="1592" spans="1:22" x14ac:dyDescent="0.3">
      <c r="A1592" t="str">
        <f>Raw_Data!A1592</f>
        <v>6229478</v>
      </c>
      <c r="B1592">
        <f>Raw_Data!B1592</f>
        <v>45672</v>
      </c>
      <c r="C1592" t="str">
        <f>Raw_Data!C1592</f>
        <v>LOSARTAN POTASSIUM 25 MG TA</v>
      </c>
      <c r="D1592" t="str">
        <f>Raw_Data!D1592</f>
        <v>68382013510</v>
      </c>
      <c r="E1592" t="str">
        <f>Raw_Data!E1592</f>
        <v>GIBBS, JON</v>
      </c>
      <c r="F1592" t="str">
        <f>Raw_Data!F1592</f>
        <v>1700896156</v>
      </c>
      <c r="G1592" t="str">
        <f>Raw_Data!H1592</f>
        <v>0</v>
      </c>
      <c r="H1592">
        <f>IFERROR(VLOOKUP(G1592,Store_Map!$A$2:$I$100,3,FALSE),"")</f>
        <v>0</v>
      </c>
      <c r="I1592">
        <f>IFERROR(VLOOKUP(G1592,Store_Map!$A$2:$I$100,4,FALSE),"")</f>
        <v>0</v>
      </c>
      <c r="J1592">
        <f>IFERROR(VLOOKUP(G1592,Store_Map!$A$2:$I$100,5,FALSE),"")</f>
        <v>0</v>
      </c>
      <c r="K1592">
        <f>IFERROR(VLOOKUP(G1592,Store_Map!$A$2:$I$100,6,FALSE),"")</f>
        <v>0</v>
      </c>
      <c r="L1592">
        <f>IFERROR(VLOOKUP(G1592,Store_Map!$A$2:$I$100,7,FALSE),"")</f>
        <v>0</v>
      </c>
      <c r="M1592">
        <f>IFERROR(VLOOKUP(G1592,Store_Map!$A$2:$I$100,8,FALSE),"")</f>
        <v>0</v>
      </c>
      <c r="N1592">
        <f t="shared" si="216"/>
        <v>0</v>
      </c>
      <c r="O1592" t="str">
        <f t="shared" si="217"/>
        <v>PASS</v>
      </c>
      <c r="P1592" t="str">
        <f t="shared" si="218"/>
        <v>PASS</v>
      </c>
      <c r="Q1592" t="str">
        <f t="shared" si="219"/>
        <v>PASS</v>
      </c>
      <c r="R1592" t="str">
        <f t="shared" si="220"/>
        <v>PASS</v>
      </c>
      <c r="S1592" t="str">
        <f t="shared" si="221"/>
        <v>PASS</v>
      </c>
      <c r="T1592">
        <f t="shared" si="222"/>
        <v>100</v>
      </c>
      <c r="U1592" t="str">
        <f t="shared" si="223"/>
        <v>Low</v>
      </c>
      <c r="V1592" t="str">
        <f t="shared" si="224"/>
        <v>Clean</v>
      </c>
    </row>
    <row r="1593" spans="1:22" x14ac:dyDescent="0.3">
      <c r="A1593" t="str">
        <f>Raw_Data!A1593</f>
        <v>6250561</v>
      </c>
      <c r="B1593">
        <f>Raw_Data!B1593</f>
        <v>45672</v>
      </c>
      <c r="C1593" t="str">
        <f>Raw_Data!C1593</f>
        <v>LISINOPRIL-HCTZ 20-25 MG TA</v>
      </c>
      <c r="D1593" t="str">
        <f>Raw_Data!D1593</f>
        <v>68180052002</v>
      </c>
      <c r="E1593" t="str">
        <f>Raw_Data!E1593</f>
        <v>AKHTAR, MARIAM</v>
      </c>
      <c r="F1593" t="str">
        <f>Raw_Data!F1593</f>
        <v>1780024596</v>
      </c>
      <c r="G1593" t="str">
        <f>Raw_Data!H1593</f>
        <v>0</v>
      </c>
      <c r="H1593">
        <f>IFERROR(VLOOKUP(G1593,Store_Map!$A$2:$I$100,3,FALSE),"")</f>
        <v>0</v>
      </c>
      <c r="I1593">
        <f>IFERROR(VLOOKUP(G1593,Store_Map!$A$2:$I$100,4,FALSE),"")</f>
        <v>0</v>
      </c>
      <c r="J1593">
        <f>IFERROR(VLOOKUP(G1593,Store_Map!$A$2:$I$100,5,FALSE),"")</f>
        <v>0</v>
      </c>
      <c r="K1593">
        <f>IFERROR(VLOOKUP(G1593,Store_Map!$A$2:$I$100,6,FALSE),"")</f>
        <v>0</v>
      </c>
      <c r="L1593">
        <f>IFERROR(VLOOKUP(G1593,Store_Map!$A$2:$I$100,7,FALSE),"")</f>
        <v>0</v>
      </c>
      <c r="M1593">
        <f>IFERROR(VLOOKUP(G1593,Store_Map!$A$2:$I$100,8,FALSE),"")</f>
        <v>0</v>
      </c>
      <c r="N1593">
        <f t="shared" si="216"/>
        <v>0</v>
      </c>
      <c r="O1593" t="str">
        <f t="shared" si="217"/>
        <v>PASS</v>
      </c>
      <c r="P1593" t="str">
        <f t="shared" si="218"/>
        <v>PASS</v>
      </c>
      <c r="Q1593" t="str">
        <f t="shared" si="219"/>
        <v>PASS</v>
      </c>
      <c r="R1593" t="str">
        <f t="shared" si="220"/>
        <v>PASS</v>
      </c>
      <c r="S1593" t="str">
        <f t="shared" si="221"/>
        <v>PASS</v>
      </c>
      <c r="T1593">
        <f t="shared" si="222"/>
        <v>100</v>
      </c>
      <c r="U1593" t="str">
        <f t="shared" si="223"/>
        <v>Low</v>
      </c>
      <c r="V1593" t="str">
        <f t="shared" si="224"/>
        <v>Clean</v>
      </c>
    </row>
    <row r="1594" spans="1:22" x14ac:dyDescent="0.3">
      <c r="A1594" t="str">
        <f>Raw_Data!A1594</f>
        <v>6250560</v>
      </c>
      <c r="B1594">
        <f>Raw_Data!B1594</f>
        <v>45672</v>
      </c>
      <c r="C1594" t="str">
        <f>Raw_Data!C1594</f>
        <v>LOVASTATIN 40 MG TABLET</v>
      </c>
      <c r="D1594" t="str">
        <f>Raw_Data!D1594</f>
        <v>93092810</v>
      </c>
      <c r="E1594" t="str">
        <f>Raw_Data!E1594</f>
        <v>AKHTAR, MARIAM</v>
      </c>
      <c r="F1594" t="str">
        <f>Raw_Data!F1594</f>
        <v>1780024596</v>
      </c>
      <c r="G1594" t="str">
        <f>Raw_Data!H1594</f>
        <v>0</v>
      </c>
      <c r="H1594">
        <f>IFERROR(VLOOKUP(G1594,Store_Map!$A$2:$I$100,3,FALSE),"")</f>
        <v>0</v>
      </c>
      <c r="I1594">
        <f>IFERROR(VLOOKUP(G1594,Store_Map!$A$2:$I$100,4,FALSE),"")</f>
        <v>0</v>
      </c>
      <c r="J1594">
        <f>IFERROR(VLOOKUP(G1594,Store_Map!$A$2:$I$100,5,FALSE),"")</f>
        <v>0</v>
      </c>
      <c r="K1594">
        <f>IFERROR(VLOOKUP(G1594,Store_Map!$A$2:$I$100,6,FALSE),"")</f>
        <v>0</v>
      </c>
      <c r="L1594">
        <f>IFERROR(VLOOKUP(G1594,Store_Map!$A$2:$I$100,7,FALSE),"")</f>
        <v>0</v>
      </c>
      <c r="M1594">
        <f>IFERROR(VLOOKUP(G1594,Store_Map!$A$2:$I$100,8,FALSE),"")</f>
        <v>0</v>
      </c>
      <c r="N1594">
        <f t="shared" si="216"/>
        <v>0</v>
      </c>
      <c r="O1594" t="str">
        <f t="shared" si="217"/>
        <v>PASS</v>
      </c>
      <c r="P1594" t="str">
        <f t="shared" si="218"/>
        <v>REVIEW</v>
      </c>
      <c r="Q1594" t="str">
        <f t="shared" si="219"/>
        <v>PASS</v>
      </c>
      <c r="R1594" t="str">
        <f t="shared" si="220"/>
        <v>PASS</v>
      </c>
      <c r="S1594" t="str">
        <f t="shared" si="221"/>
        <v>REVIEW</v>
      </c>
      <c r="T1594">
        <f t="shared" si="222"/>
        <v>90</v>
      </c>
      <c r="U1594" t="str">
        <f t="shared" si="223"/>
        <v>Low</v>
      </c>
      <c r="V1594" t="str">
        <f t="shared" si="224"/>
        <v>Invalid NDC</v>
      </c>
    </row>
    <row r="1595" spans="1:22" x14ac:dyDescent="0.3">
      <c r="A1595" t="str">
        <f>Raw_Data!A1595</f>
        <v>6228374</v>
      </c>
      <c r="B1595">
        <f>Raw_Data!B1595</f>
        <v>45672</v>
      </c>
      <c r="C1595" t="str">
        <f>Raw_Data!C1595</f>
        <v>HYDROCHLOROTHIAZIDE 12.5 MG</v>
      </c>
      <c r="D1595" t="str">
        <f>Raw_Data!D1595</f>
        <v>69315015510</v>
      </c>
      <c r="E1595" t="str">
        <f>Raw_Data!E1595</f>
        <v>BYNE, EDMUND</v>
      </c>
      <c r="F1595" t="str">
        <f>Raw_Data!F1595</f>
        <v>1033186648</v>
      </c>
      <c r="G1595" t="str">
        <f>Raw_Data!H1595</f>
        <v>0</v>
      </c>
      <c r="H1595">
        <f>IFERROR(VLOOKUP(G1595,Store_Map!$A$2:$I$100,3,FALSE),"")</f>
        <v>0</v>
      </c>
      <c r="I1595">
        <f>IFERROR(VLOOKUP(G1595,Store_Map!$A$2:$I$100,4,FALSE),"")</f>
        <v>0</v>
      </c>
      <c r="J1595">
        <f>IFERROR(VLOOKUP(G1595,Store_Map!$A$2:$I$100,5,FALSE),"")</f>
        <v>0</v>
      </c>
      <c r="K1595">
        <f>IFERROR(VLOOKUP(G1595,Store_Map!$A$2:$I$100,6,FALSE),"")</f>
        <v>0</v>
      </c>
      <c r="L1595">
        <f>IFERROR(VLOOKUP(G1595,Store_Map!$A$2:$I$100,7,FALSE),"")</f>
        <v>0</v>
      </c>
      <c r="M1595">
        <f>IFERROR(VLOOKUP(G1595,Store_Map!$A$2:$I$100,8,FALSE),"")</f>
        <v>0</v>
      </c>
      <c r="N1595">
        <f t="shared" si="216"/>
        <v>0</v>
      </c>
      <c r="O1595" t="str">
        <f t="shared" si="217"/>
        <v>PASS</v>
      </c>
      <c r="P1595" t="str">
        <f t="shared" si="218"/>
        <v>PASS</v>
      </c>
      <c r="Q1595" t="str">
        <f t="shared" si="219"/>
        <v>PASS</v>
      </c>
      <c r="R1595" t="str">
        <f t="shared" si="220"/>
        <v>PASS</v>
      </c>
      <c r="S1595" t="str">
        <f t="shared" si="221"/>
        <v>PASS</v>
      </c>
      <c r="T1595">
        <f t="shared" si="222"/>
        <v>100</v>
      </c>
      <c r="U1595" t="str">
        <f t="shared" si="223"/>
        <v>Low</v>
      </c>
      <c r="V1595" t="str">
        <f t="shared" si="224"/>
        <v>Clean</v>
      </c>
    </row>
    <row r="1596" spans="1:22" x14ac:dyDescent="0.3">
      <c r="A1596" t="str">
        <f>Raw_Data!A1596</f>
        <v>6228373</v>
      </c>
      <c r="B1596">
        <f>Raw_Data!B1596</f>
        <v>45672</v>
      </c>
      <c r="C1596" t="str">
        <f>Raw_Data!C1596</f>
        <v>LISINOPRIL 10 MG TABLET</v>
      </c>
      <c r="D1596" t="str">
        <f>Raw_Data!D1596</f>
        <v>68180098003</v>
      </c>
      <c r="E1596" t="str">
        <f>Raw_Data!E1596</f>
        <v>BYNE, EDMUND</v>
      </c>
      <c r="F1596" t="str">
        <f>Raw_Data!F1596</f>
        <v>1033186648</v>
      </c>
      <c r="G1596" t="str">
        <f>Raw_Data!H1596</f>
        <v>0</v>
      </c>
      <c r="H1596">
        <f>IFERROR(VLOOKUP(G1596,Store_Map!$A$2:$I$100,3,FALSE),"")</f>
        <v>0</v>
      </c>
      <c r="I1596">
        <f>IFERROR(VLOOKUP(G1596,Store_Map!$A$2:$I$100,4,FALSE),"")</f>
        <v>0</v>
      </c>
      <c r="J1596">
        <f>IFERROR(VLOOKUP(G1596,Store_Map!$A$2:$I$100,5,FALSE),"")</f>
        <v>0</v>
      </c>
      <c r="K1596">
        <f>IFERROR(VLOOKUP(G1596,Store_Map!$A$2:$I$100,6,FALSE),"")</f>
        <v>0</v>
      </c>
      <c r="L1596">
        <f>IFERROR(VLOOKUP(G1596,Store_Map!$A$2:$I$100,7,FALSE),"")</f>
        <v>0</v>
      </c>
      <c r="M1596">
        <f>IFERROR(VLOOKUP(G1596,Store_Map!$A$2:$I$100,8,FALSE),"")</f>
        <v>0</v>
      </c>
      <c r="N1596">
        <f t="shared" si="216"/>
        <v>0</v>
      </c>
      <c r="O1596" t="str">
        <f t="shared" si="217"/>
        <v>PASS</v>
      </c>
      <c r="P1596" t="str">
        <f t="shared" si="218"/>
        <v>PASS</v>
      </c>
      <c r="Q1596" t="str">
        <f t="shared" si="219"/>
        <v>PASS</v>
      </c>
      <c r="R1596" t="str">
        <f t="shared" si="220"/>
        <v>PASS</v>
      </c>
      <c r="S1596" t="str">
        <f t="shared" si="221"/>
        <v>PASS</v>
      </c>
      <c r="T1596">
        <f t="shared" si="222"/>
        <v>100</v>
      </c>
      <c r="U1596" t="str">
        <f t="shared" si="223"/>
        <v>Low</v>
      </c>
      <c r="V1596" t="str">
        <f t="shared" si="224"/>
        <v>Clean</v>
      </c>
    </row>
    <row r="1597" spans="1:22" x14ac:dyDescent="0.3">
      <c r="A1597" t="str">
        <f>Raw_Data!A1597</f>
        <v>4010882</v>
      </c>
      <c r="B1597">
        <f>Raw_Data!B1597</f>
        <v>45672</v>
      </c>
      <c r="C1597" t="str">
        <f>Raw_Data!C1597</f>
        <v>ZOLPIDEM TARTRATE 10 MG TAB</v>
      </c>
      <c r="D1597" t="str">
        <f>Raw_Data!D1597</f>
        <v>13668000810</v>
      </c>
      <c r="E1597" t="str">
        <f>Raw_Data!E1597</f>
        <v>GIBBS, JON</v>
      </c>
      <c r="F1597" t="str">
        <f>Raw_Data!F1597</f>
        <v>1700896156</v>
      </c>
      <c r="G1597" t="str">
        <f>Raw_Data!H1597</f>
        <v>0</v>
      </c>
      <c r="H1597">
        <f>IFERROR(VLOOKUP(G1597,Store_Map!$A$2:$I$100,3,FALSE),"")</f>
        <v>0</v>
      </c>
      <c r="I1597">
        <f>IFERROR(VLOOKUP(G1597,Store_Map!$A$2:$I$100,4,FALSE),"")</f>
        <v>0</v>
      </c>
      <c r="J1597">
        <f>IFERROR(VLOOKUP(G1597,Store_Map!$A$2:$I$100,5,FALSE),"")</f>
        <v>0</v>
      </c>
      <c r="K1597">
        <f>IFERROR(VLOOKUP(G1597,Store_Map!$A$2:$I$100,6,FALSE),"")</f>
        <v>0</v>
      </c>
      <c r="L1597">
        <f>IFERROR(VLOOKUP(G1597,Store_Map!$A$2:$I$100,7,FALSE),"")</f>
        <v>0</v>
      </c>
      <c r="M1597">
        <f>IFERROR(VLOOKUP(G1597,Store_Map!$A$2:$I$100,8,FALSE),"")</f>
        <v>0</v>
      </c>
      <c r="N1597">
        <f t="shared" si="216"/>
        <v>0</v>
      </c>
      <c r="O1597" t="str">
        <f t="shared" si="217"/>
        <v>PASS</v>
      </c>
      <c r="P1597" t="str">
        <f t="shared" si="218"/>
        <v>PASS</v>
      </c>
      <c r="Q1597" t="str">
        <f t="shared" si="219"/>
        <v>PASS</v>
      </c>
      <c r="R1597" t="str">
        <f t="shared" si="220"/>
        <v>PASS</v>
      </c>
      <c r="S1597" t="str">
        <f t="shared" si="221"/>
        <v>PASS</v>
      </c>
      <c r="T1597">
        <f t="shared" si="222"/>
        <v>100</v>
      </c>
      <c r="U1597" t="str">
        <f t="shared" si="223"/>
        <v>Low</v>
      </c>
      <c r="V1597" t="str">
        <f t="shared" si="224"/>
        <v>Clean</v>
      </c>
    </row>
    <row r="1598" spans="1:22" x14ac:dyDescent="0.3">
      <c r="A1598" t="str">
        <f>Raw_Data!A1598</f>
        <v>6251973</v>
      </c>
      <c r="B1598">
        <f>Raw_Data!B1598</f>
        <v>45672</v>
      </c>
      <c r="C1598" t="str">
        <f>Raw_Data!C1598</f>
        <v>BACLOFEN 10 MG TABLET</v>
      </c>
      <c r="D1598" t="str">
        <f>Raw_Data!D1598</f>
        <v>52817032000</v>
      </c>
      <c r="E1598" t="str">
        <f>Raw_Data!E1598</f>
        <v>GIBBS, JON</v>
      </c>
      <c r="F1598" t="str">
        <f>Raw_Data!F1598</f>
        <v>1700896156</v>
      </c>
      <c r="G1598" t="str">
        <f>Raw_Data!H1598</f>
        <v>0</v>
      </c>
      <c r="H1598">
        <f>IFERROR(VLOOKUP(G1598,Store_Map!$A$2:$I$100,3,FALSE),"")</f>
        <v>0</v>
      </c>
      <c r="I1598">
        <f>IFERROR(VLOOKUP(G1598,Store_Map!$A$2:$I$100,4,FALSE),"")</f>
        <v>0</v>
      </c>
      <c r="J1598">
        <f>IFERROR(VLOOKUP(G1598,Store_Map!$A$2:$I$100,5,FALSE),"")</f>
        <v>0</v>
      </c>
      <c r="K1598">
        <f>IFERROR(VLOOKUP(G1598,Store_Map!$A$2:$I$100,6,FALSE),"")</f>
        <v>0</v>
      </c>
      <c r="L1598">
        <f>IFERROR(VLOOKUP(G1598,Store_Map!$A$2:$I$100,7,FALSE),"")</f>
        <v>0</v>
      </c>
      <c r="M1598">
        <f>IFERROR(VLOOKUP(G1598,Store_Map!$A$2:$I$100,8,FALSE),"")</f>
        <v>0</v>
      </c>
      <c r="N1598">
        <f t="shared" si="216"/>
        <v>0</v>
      </c>
      <c r="O1598" t="str">
        <f t="shared" si="217"/>
        <v>PASS</v>
      </c>
      <c r="P1598" t="str">
        <f t="shared" si="218"/>
        <v>PASS</v>
      </c>
      <c r="Q1598" t="str">
        <f t="shared" si="219"/>
        <v>PASS</v>
      </c>
      <c r="R1598" t="str">
        <f t="shared" si="220"/>
        <v>PASS</v>
      </c>
      <c r="S1598" t="str">
        <f t="shared" si="221"/>
        <v>PASS</v>
      </c>
      <c r="T1598">
        <f t="shared" si="222"/>
        <v>100</v>
      </c>
      <c r="U1598" t="str">
        <f t="shared" si="223"/>
        <v>Low</v>
      </c>
      <c r="V1598" t="str">
        <f t="shared" si="224"/>
        <v>Clean</v>
      </c>
    </row>
    <row r="1599" spans="1:22" x14ac:dyDescent="0.3">
      <c r="A1599" t="str">
        <f>Raw_Data!A1599</f>
        <v>6251976</v>
      </c>
      <c r="B1599">
        <f>Raw_Data!B1599</f>
        <v>45672</v>
      </c>
      <c r="C1599" t="str">
        <f>Raw_Data!C1599</f>
        <v>IBUPROFEN 800 MG TABLET</v>
      </c>
      <c r="D1599" t="str">
        <f>Raw_Data!D1599</f>
        <v>59651036205</v>
      </c>
      <c r="E1599" t="str">
        <f>Raw_Data!E1599</f>
        <v>GIBBS, JON</v>
      </c>
      <c r="F1599" t="str">
        <f>Raw_Data!F1599</f>
        <v>1700896156</v>
      </c>
      <c r="G1599" t="str">
        <f>Raw_Data!H1599</f>
        <v>0</v>
      </c>
      <c r="H1599">
        <f>IFERROR(VLOOKUP(G1599,Store_Map!$A$2:$I$100,3,FALSE),"")</f>
        <v>0</v>
      </c>
      <c r="I1599">
        <f>IFERROR(VLOOKUP(G1599,Store_Map!$A$2:$I$100,4,FALSE),"")</f>
        <v>0</v>
      </c>
      <c r="J1599">
        <f>IFERROR(VLOOKUP(G1599,Store_Map!$A$2:$I$100,5,FALSE),"")</f>
        <v>0</v>
      </c>
      <c r="K1599">
        <f>IFERROR(VLOOKUP(G1599,Store_Map!$A$2:$I$100,6,FALSE),"")</f>
        <v>0</v>
      </c>
      <c r="L1599">
        <f>IFERROR(VLOOKUP(G1599,Store_Map!$A$2:$I$100,7,FALSE),"")</f>
        <v>0</v>
      </c>
      <c r="M1599">
        <f>IFERROR(VLOOKUP(G1599,Store_Map!$A$2:$I$100,8,FALSE),"")</f>
        <v>0</v>
      </c>
      <c r="N1599">
        <f t="shared" si="216"/>
        <v>0</v>
      </c>
      <c r="O1599" t="str">
        <f t="shared" si="217"/>
        <v>PASS</v>
      </c>
      <c r="P1599" t="str">
        <f t="shared" si="218"/>
        <v>PASS</v>
      </c>
      <c r="Q1599" t="str">
        <f t="shared" si="219"/>
        <v>PASS</v>
      </c>
      <c r="R1599" t="str">
        <f t="shared" si="220"/>
        <v>PASS</v>
      </c>
      <c r="S1599" t="str">
        <f t="shared" si="221"/>
        <v>PASS</v>
      </c>
      <c r="T1599">
        <f t="shared" si="222"/>
        <v>100</v>
      </c>
      <c r="U1599" t="str">
        <f t="shared" si="223"/>
        <v>Low</v>
      </c>
      <c r="V1599" t="str">
        <f t="shared" si="224"/>
        <v>Clean</v>
      </c>
    </row>
    <row r="1600" spans="1:22" x14ac:dyDescent="0.3">
      <c r="A1600" t="str">
        <f>Raw_Data!A1600</f>
        <v>6251977</v>
      </c>
      <c r="B1600">
        <f>Raw_Data!B1600</f>
        <v>45672</v>
      </c>
      <c r="C1600" t="str">
        <f>Raw_Data!C1600</f>
        <v>TRAZODONE 50 MG TABLET</v>
      </c>
      <c r="D1600" t="str">
        <f>Raw_Data!D1600</f>
        <v>13668033005</v>
      </c>
      <c r="E1600" t="str">
        <f>Raw_Data!E1600</f>
        <v>GIBBS, JON</v>
      </c>
      <c r="F1600" t="str">
        <f>Raw_Data!F1600</f>
        <v>1700896156</v>
      </c>
      <c r="G1600" t="str">
        <f>Raw_Data!H1600</f>
        <v>0</v>
      </c>
      <c r="H1600">
        <f>IFERROR(VLOOKUP(G1600,Store_Map!$A$2:$I$100,3,FALSE),"")</f>
        <v>0</v>
      </c>
      <c r="I1600">
        <f>IFERROR(VLOOKUP(G1600,Store_Map!$A$2:$I$100,4,FALSE),"")</f>
        <v>0</v>
      </c>
      <c r="J1600">
        <f>IFERROR(VLOOKUP(G1600,Store_Map!$A$2:$I$100,5,FALSE),"")</f>
        <v>0</v>
      </c>
      <c r="K1600">
        <f>IFERROR(VLOOKUP(G1600,Store_Map!$A$2:$I$100,6,FALSE),"")</f>
        <v>0</v>
      </c>
      <c r="L1600">
        <f>IFERROR(VLOOKUP(G1600,Store_Map!$A$2:$I$100,7,FALSE),"")</f>
        <v>0</v>
      </c>
      <c r="M1600">
        <f>IFERROR(VLOOKUP(G1600,Store_Map!$A$2:$I$100,8,FALSE),"")</f>
        <v>0</v>
      </c>
      <c r="N1600">
        <f t="shared" si="216"/>
        <v>0</v>
      </c>
      <c r="O1600" t="str">
        <f t="shared" si="217"/>
        <v>PASS</v>
      </c>
      <c r="P1600" t="str">
        <f t="shared" si="218"/>
        <v>PASS</v>
      </c>
      <c r="Q1600" t="str">
        <f t="shared" si="219"/>
        <v>PASS</v>
      </c>
      <c r="R1600" t="str">
        <f t="shared" si="220"/>
        <v>PASS</v>
      </c>
      <c r="S1600" t="str">
        <f t="shared" si="221"/>
        <v>PASS</v>
      </c>
      <c r="T1600">
        <f t="shared" si="222"/>
        <v>100</v>
      </c>
      <c r="U1600" t="str">
        <f t="shared" si="223"/>
        <v>Low</v>
      </c>
      <c r="V1600" t="str">
        <f t="shared" si="224"/>
        <v>Clean</v>
      </c>
    </row>
    <row r="1601" spans="1:22" x14ac:dyDescent="0.3">
      <c r="A1601" t="str">
        <f>Raw_Data!A1601</f>
        <v>6251978</v>
      </c>
      <c r="B1601">
        <f>Raw_Data!B1601</f>
        <v>45672</v>
      </c>
      <c r="C1601" t="str">
        <f>Raw_Data!C1601</f>
        <v>DOXEPIN 25 MG CAPSULE</v>
      </c>
      <c r="D1601" t="str">
        <f>Raw_Data!D1601</f>
        <v>378312501</v>
      </c>
      <c r="E1601" t="str">
        <f>Raw_Data!E1601</f>
        <v>GIBBS, JON</v>
      </c>
      <c r="F1601" t="str">
        <f>Raw_Data!F1601</f>
        <v>1700896156</v>
      </c>
      <c r="G1601" t="str">
        <f>Raw_Data!H1601</f>
        <v>0</v>
      </c>
      <c r="H1601">
        <f>IFERROR(VLOOKUP(G1601,Store_Map!$A$2:$I$100,3,FALSE),"")</f>
        <v>0</v>
      </c>
      <c r="I1601">
        <f>IFERROR(VLOOKUP(G1601,Store_Map!$A$2:$I$100,4,FALSE),"")</f>
        <v>0</v>
      </c>
      <c r="J1601">
        <f>IFERROR(VLOOKUP(G1601,Store_Map!$A$2:$I$100,5,FALSE),"")</f>
        <v>0</v>
      </c>
      <c r="K1601">
        <f>IFERROR(VLOOKUP(G1601,Store_Map!$A$2:$I$100,6,FALSE),"")</f>
        <v>0</v>
      </c>
      <c r="L1601">
        <f>IFERROR(VLOOKUP(G1601,Store_Map!$A$2:$I$100,7,FALSE),"")</f>
        <v>0</v>
      </c>
      <c r="M1601">
        <f>IFERROR(VLOOKUP(G1601,Store_Map!$A$2:$I$100,8,FALSE),"")</f>
        <v>0</v>
      </c>
      <c r="N1601">
        <f t="shared" si="216"/>
        <v>0</v>
      </c>
      <c r="O1601" t="str">
        <f t="shared" si="217"/>
        <v>PASS</v>
      </c>
      <c r="P1601" t="str">
        <f t="shared" si="218"/>
        <v>REVIEW</v>
      </c>
      <c r="Q1601" t="str">
        <f t="shared" si="219"/>
        <v>PASS</v>
      </c>
      <c r="R1601" t="str">
        <f t="shared" si="220"/>
        <v>PASS</v>
      </c>
      <c r="S1601" t="str">
        <f t="shared" si="221"/>
        <v>REVIEW</v>
      </c>
      <c r="T1601">
        <f t="shared" si="222"/>
        <v>90</v>
      </c>
      <c r="U1601" t="str">
        <f t="shared" si="223"/>
        <v>Low</v>
      </c>
      <c r="V1601" t="str">
        <f t="shared" si="224"/>
        <v>Invalid NDC</v>
      </c>
    </row>
    <row r="1602" spans="1:22" x14ac:dyDescent="0.3">
      <c r="A1602" t="str">
        <f>Raw_Data!A1602</f>
        <v>6246053</v>
      </c>
      <c r="B1602">
        <f>Raw_Data!B1602</f>
        <v>45672</v>
      </c>
      <c r="C1602" t="str">
        <f>Raw_Data!C1602</f>
        <v>ESTARYLLA 0.25-0.035 MG TAB</v>
      </c>
      <c r="D1602" t="str">
        <f>Raw_Data!D1602</f>
        <v>70700011985</v>
      </c>
      <c r="E1602" t="str">
        <f>Raw_Data!E1602</f>
        <v>GRESHAM, J. MARK</v>
      </c>
      <c r="F1602" t="str">
        <f>Raw_Data!F1602</f>
        <v>1326026618</v>
      </c>
      <c r="G1602" t="str">
        <f>Raw_Data!H1602</f>
        <v>0</v>
      </c>
      <c r="H1602">
        <f>IFERROR(VLOOKUP(G1602,Store_Map!$A$2:$I$100,3,FALSE),"")</f>
        <v>0</v>
      </c>
      <c r="I1602">
        <f>IFERROR(VLOOKUP(G1602,Store_Map!$A$2:$I$100,4,FALSE),"")</f>
        <v>0</v>
      </c>
      <c r="J1602">
        <f>IFERROR(VLOOKUP(G1602,Store_Map!$A$2:$I$100,5,FALSE),"")</f>
        <v>0</v>
      </c>
      <c r="K1602">
        <f>IFERROR(VLOOKUP(G1602,Store_Map!$A$2:$I$100,6,FALSE),"")</f>
        <v>0</v>
      </c>
      <c r="L1602">
        <f>IFERROR(VLOOKUP(G1602,Store_Map!$A$2:$I$100,7,FALSE),"")</f>
        <v>0</v>
      </c>
      <c r="M1602">
        <f>IFERROR(VLOOKUP(G1602,Store_Map!$A$2:$I$100,8,FALSE),"")</f>
        <v>0</v>
      </c>
      <c r="N1602">
        <f t="shared" ref="N1602:N1665" si="225">COUNTBLANK(A1602:M1602)</f>
        <v>0</v>
      </c>
      <c r="O1602" t="str">
        <f t="shared" ref="O1602:O1665" si="226">IF(AND(F1602&lt;&gt;"",LEN(F1602)=10,ISNUMBER(--F1602)),"PASS","REVIEW")</f>
        <v>PASS</v>
      </c>
      <c r="P1602" t="str">
        <f t="shared" ref="P1602:P1665" si="227">IF(AND(D1602&lt;&gt;"",OR(LEN(D1602)=10,LEN(D1602)=11),ISNUMBER(--D1602)),"PASS","REVIEW")</f>
        <v>PASS</v>
      </c>
      <c r="Q1602" t="str">
        <f t="shared" ref="Q1602:Q1665" si="228">IF(H1602&lt;&gt;"","PASS","REVIEW")</f>
        <v>PASS</v>
      </c>
      <c r="R1602" t="str">
        <f t="shared" ref="R1602:R1665" si="229">IF(AND(I1602&lt;&gt;"",J1602&lt;&gt;"",K1602&lt;&gt;"",L1602&lt;&gt;"",M1602&lt;&gt;""),"PASS","REVIEW")</f>
        <v>PASS</v>
      </c>
      <c r="S1602" t="str">
        <f t="shared" ref="S1602:S1665" si="230">IF(OR(N1602&gt;0,O1602="REVIEW",P1602="REVIEW",Q1602="REVIEW",R1602="REVIEW"),"REVIEW","PASS")</f>
        <v>PASS</v>
      </c>
      <c r="T1602">
        <f t="shared" ref="T1602:T1665" si="231">MAX(0,100-(N1602*5)-IF(O1602="REVIEW",15,0)-IF(P1602="REVIEW",10,0)-IF(Q1602="REVIEW",10,0)-IF(R1602="REVIEW",20,0))</f>
        <v>100</v>
      </c>
      <c r="U1602" t="str">
        <f t="shared" ref="U1602:U1665" si="232">IF(T1602&gt;=90,"Low",IF(T1602&gt;=70,"Medium","High"))</f>
        <v>Low</v>
      </c>
      <c r="V1602" t="str">
        <f t="shared" ref="V1602:V1665" si="233">IF(N1602&gt;0,"Missing required fields",IF(O1602="REVIEW","Invalid provider NPI",IF(P1602="REVIEW","Invalid NDC",IF(Q1602="REVIEW","Store mapping incomplete",IF(R1602="REVIEW","Entity mapping incomplete","Clean")))))</f>
        <v>Clean</v>
      </c>
    </row>
    <row r="1603" spans="1:22" x14ac:dyDescent="0.3">
      <c r="A1603" t="str">
        <f>Raw_Data!A1603</f>
        <v>6251980</v>
      </c>
      <c r="B1603">
        <f>Raw_Data!B1603</f>
        <v>45672</v>
      </c>
      <c r="C1603" t="str">
        <f>Raw_Data!C1603</f>
        <v>TRIAMCINOLONE 0.1% CREAM</v>
      </c>
      <c r="D1603" t="str">
        <f>Raw_Data!D1603</f>
        <v>67877025180</v>
      </c>
      <c r="E1603" t="str">
        <f>Raw_Data!E1603</f>
        <v>HARSHMAN, SONALI</v>
      </c>
      <c r="F1603" t="str">
        <f>Raw_Data!F1603</f>
        <v>1104084516</v>
      </c>
      <c r="G1603" t="str">
        <f>Raw_Data!H1603</f>
        <v>0</v>
      </c>
      <c r="H1603">
        <f>IFERROR(VLOOKUP(G1603,Store_Map!$A$2:$I$100,3,FALSE),"")</f>
        <v>0</v>
      </c>
      <c r="I1603">
        <f>IFERROR(VLOOKUP(G1603,Store_Map!$A$2:$I$100,4,FALSE),"")</f>
        <v>0</v>
      </c>
      <c r="J1603">
        <f>IFERROR(VLOOKUP(G1603,Store_Map!$A$2:$I$100,5,FALSE),"")</f>
        <v>0</v>
      </c>
      <c r="K1603">
        <f>IFERROR(VLOOKUP(G1603,Store_Map!$A$2:$I$100,6,FALSE),"")</f>
        <v>0</v>
      </c>
      <c r="L1603">
        <f>IFERROR(VLOOKUP(G1603,Store_Map!$A$2:$I$100,7,FALSE),"")</f>
        <v>0</v>
      </c>
      <c r="M1603">
        <f>IFERROR(VLOOKUP(G1603,Store_Map!$A$2:$I$100,8,FALSE),"")</f>
        <v>0</v>
      </c>
      <c r="N1603">
        <f t="shared" si="225"/>
        <v>0</v>
      </c>
      <c r="O1603" t="str">
        <f t="shared" si="226"/>
        <v>PASS</v>
      </c>
      <c r="P1603" t="str">
        <f t="shared" si="227"/>
        <v>PASS</v>
      </c>
      <c r="Q1603" t="str">
        <f t="shared" si="228"/>
        <v>PASS</v>
      </c>
      <c r="R1603" t="str">
        <f t="shared" si="229"/>
        <v>PASS</v>
      </c>
      <c r="S1603" t="str">
        <f t="shared" si="230"/>
        <v>PASS</v>
      </c>
      <c r="T1603">
        <f t="shared" si="231"/>
        <v>100</v>
      </c>
      <c r="U1603" t="str">
        <f t="shared" si="232"/>
        <v>Low</v>
      </c>
      <c r="V1603" t="str">
        <f t="shared" si="233"/>
        <v>Clean</v>
      </c>
    </row>
    <row r="1604" spans="1:22" x14ac:dyDescent="0.3">
      <c r="A1604" t="str">
        <f>Raw_Data!A1604</f>
        <v>6251981</v>
      </c>
      <c r="B1604">
        <f>Raw_Data!B1604</f>
        <v>45672</v>
      </c>
      <c r="C1604" t="str">
        <f>Raw_Data!C1604</f>
        <v>IRBESARTAN-HCTZ 300-12.5 MG</v>
      </c>
      <c r="D1604" t="str">
        <f>Raw_Data!D1604</f>
        <v>33342005810</v>
      </c>
      <c r="E1604" t="str">
        <f>Raw_Data!E1604</f>
        <v>YASIN, NURA</v>
      </c>
      <c r="F1604" t="str">
        <f>Raw_Data!F1604</f>
        <v>1265518567</v>
      </c>
      <c r="G1604" t="str">
        <f>Raw_Data!H1604</f>
        <v>0</v>
      </c>
      <c r="H1604">
        <f>IFERROR(VLOOKUP(G1604,Store_Map!$A$2:$I$100,3,FALSE),"")</f>
        <v>0</v>
      </c>
      <c r="I1604">
        <f>IFERROR(VLOOKUP(G1604,Store_Map!$A$2:$I$100,4,FALSE),"")</f>
        <v>0</v>
      </c>
      <c r="J1604">
        <f>IFERROR(VLOOKUP(G1604,Store_Map!$A$2:$I$100,5,FALSE),"")</f>
        <v>0</v>
      </c>
      <c r="K1604">
        <f>IFERROR(VLOOKUP(G1604,Store_Map!$A$2:$I$100,6,FALSE),"")</f>
        <v>0</v>
      </c>
      <c r="L1604">
        <f>IFERROR(VLOOKUP(G1604,Store_Map!$A$2:$I$100,7,FALSE),"")</f>
        <v>0</v>
      </c>
      <c r="M1604">
        <f>IFERROR(VLOOKUP(G1604,Store_Map!$A$2:$I$100,8,FALSE),"")</f>
        <v>0</v>
      </c>
      <c r="N1604">
        <f t="shared" si="225"/>
        <v>0</v>
      </c>
      <c r="O1604" t="str">
        <f t="shared" si="226"/>
        <v>PASS</v>
      </c>
      <c r="P1604" t="str">
        <f t="shared" si="227"/>
        <v>PASS</v>
      </c>
      <c r="Q1604" t="str">
        <f t="shared" si="228"/>
        <v>PASS</v>
      </c>
      <c r="R1604" t="str">
        <f t="shared" si="229"/>
        <v>PASS</v>
      </c>
      <c r="S1604" t="str">
        <f t="shared" si="230"/>
        <v>PASS</v>
      </c>
      <c r="T1604">
        <f t="shared" si="231"/>
        <v>100</v>
      </c>
      <c r="U1604" t="str">
        <f t="shared" si="232"/>
        <v>Low</v>
      </c>
      <c r="V1604" t="str">
        <f t="shared" si="233"/>
        <v>Clean</v>
      </c>
    </row>
    <row r="1605" spans="1:22" x14ac:dyDescent="0.3">
      <c r="A1605" t="str">
        <f>Raw_Data!A1605</f>
        <v>6251982</v>
      </c>
      <c r="B1605">
        <f>Raw_Data!B1605</f>
        <v>45672</v>
      </c>
      <c r="C1605" t="str">
        <f>Raw_Data!C1605</f>
        <v>AMLODIPINE BESYLATE 10 MG T</v>
      </c>
      <c r="D1605" t="str">
        <f>Raw_Data!D1605</f>
        <v>69097012815</v>
      </c>
      <c r="E1605" t="str">
        <f>Raw_Data!E1605</f>
        <v>YASIN, NURA</v>
      </c>
      <c r="F1605" t="str">
        <f>Raw_Data!F1605</f>
        <v>1265518567</v>
      </c>
      <c r="G1605" t="str">
        <f>Raw_Data!H1605</f>
        <v>0</v>
      </c>
      <c r="H1605">
        <f>IFERROR(VLOOKUP(G1605,Store_Map!$A$2:$I$100,3,FALSE),"")</f>
        <v>0</v>
      </c>
      <c r="I1605">
        <f>IFERROR(VLOOKUP(G1605,Store_Map!$A$2:$I$100,4,FALSE),"")</f>
        <v>0</v>
      </c>
      <c r="J1605">
        <f>IFERROR(VLOOKUP(G1605,Store_Map!$A$2:$I$100,5,FALSE),"")</f>
        <v>0</v>
      </c>
      <c r="K1605">
        <f>IFERROR(VLOOKUP(G1605,Store_Map!$A$2:$I$100,6,FALSE),"")</f>
        <v>0</v>
      </c>
      <c r="L1605">
        <f>IFERROR(VLOOKUP(G1605,Store_Map!$A$2:$I$100,7,FALSE),"")</f>
        <v>0</v>
      </c>
      <c r="M1605">
        <f>IFERROR(VLOOKUP(G1605,Store_Map!$A$2:$I$100,8,FALSE),"")</f>
        <v>0</v>
      </c>
      <c r="N1605">
        <f t="shared" si="225"/>
        <v>0</v>
      </c>
      <c r="O1605" t="str">
        <f t="shared" si="226"/>
        <v>PASS</v>
      </c>
      <c r="P1605" t="str">
        <f t="shared" si="227"/>
        <v>PASS</v>
      </c>
      <c r="Q1605" t="str">
        <f t="shared" si="228"/>
        <v>PASS</v>
      </c>
      <c r="R1605" t="str">
        <f t="shared" si="229"/>
        <v>PASS</v>
      </c>
      <c r="S1605" t="str">
        <f t="shared" si="230"/>
        <v>PASS</v>
      </c>
      <c r="T1605">
        <f t="shared" si="231"/>
        <v>100</v>
      </c>
      <c r="U1605" t="str">
        <f t="shared" si="232"/>
        <v>Low</v>
      </c>
      <c r="V1605" t="str">
        <f t="shared" si="233"/>
        <v>Clean</v>
      </c>
    </row>
    <row r="1606" spans="1:22" x14ac:dyDescent="0.3">
      <c r="A1606" t="str">
        <f>Raw_Data!A1606</f>
        <v>6251983</v>
      </c>
      <c r="B1606">
        <f>Raw_Data!B1606</f>
        <v>45672</v>
      </c>
      <c r="C1606" t="str">
        <f>Raw_Data!C1606</f>
        <v>HYDRALAZINE 50 MG TABLET</v>
      </c>
      <c r="D1606" t="str">
        <f>Raw_Data!D1606</f>
        <v>50111032803</v>
      </c>
      <c r="E1606" t="str">
        <f>Raw_Data!E1606</f>
        <v>YASIN, NURA</v>
      </c>
      <c r="F1606" t="str">
        <f>Raw_Data!F1606</f>
        <v>1265518567</v>
      </c>
      <c r="G1606" t="str">
        <f>Raw_Data!H1606</f>
        <v>0</v>
      </c>
      <c r="H1606">
        <f>IFERROR(VLOOKUP(G1606,Store_Map!$A$2:$I$100,3,FALSE),"")</f>
        <v>0</v>
      </c>
      <c r="I1606">
        <f>IFERROR(VLOOKUP(G1606,Store_Map!$A$2:$I$100,4,FALSE),"")</f>
        <v>0</v>
      </c>
      <c r="J1606">
        <f>IFERROR(VLOOKUP(G1606,Store_Map!$A$2:$I$100,5,FALSE),"")</f>
        <v>0</v>
      </c>
      <c r="K1606">
        <f>IFERROR(VLOOKUP(G1606,Store_Map!$A$2:$I$100,6,FALSE),"")</f>
        <v>0</v>
      </c>
      <c r="L1606">
        <f>IFERROR(VLOOKUP(G1606,Store_Map!$A$2:$I$100,7,FALSE),"")</f>
        <v>0</v>
      </c>
      <c r="M1606">
        <f>IFERROR(VLOOKUP(G1606,Store_Map!$A$2:$I$100,8,FALSE),"")</f>
        <v>0</v>
      </c>
      <c r="N1606">
        <f t="shared" si="225"/>
        <v>0</v>
      </c>
      <c r="O1606" t="str">
        <f t="shared" si="226"/>
        <v>PASS</v>
      </c>
      <c r="P1606" t="str">
        <f t="shared" si="227"/>
        <v>PASS</v>
      </c>
      <c r="Q1606" t="str">
        <f t="shared" si="228"/>
        <v>PASS</v>
      </c>
      <c r="R1606" t="str">
        <f t="shared" si="229"/>
        <v>PASS</v>
      </c>
      <c r="S1606" t="str">
        <f t="shared" si="230"/>
        <v>PASS</v>
      </c>
      <c r="T1606">
        <f t="shared" si="231"/>
        <v>100</v>
      </c>
      <c r="U1606" t="str">
        <f t="shared" si="232"/>
        <v>Low</v>
      </c>
      <c r="V1606" t="str">
        <f t="shared" si="233"/>
        <v>Clean</v>
      </c>
    </row>
    <row r="1607" spans="1:22" x14ac:dyDescent="0.3">
      <c r="A1607" t="str">
        <f>Raw_Data!A1607</f>
        <v>6230841</v>
      </c>
      <c r="B1607">
        <f>Raw_Data!B1607</f>
        <v>45672</v>
      </c>
      <c r="C1607" t="str">
        <f>Raw_Data!C1607</f>
        <v>GLIPIZIDE ER 5 MG TABLET</v>
      </c>
      <c r="D1607" t="str">
        <f>Raw_Data!D1607</f>
        <v>64980028001</v>
      </c>
      <c r="E1607" t="str">
        <f>Raw_Data!E1607</f>
        <v>MACHADO, MARIA</v>
      </c>
      <c r="F1607" t="str">
        <f>Raw_Data!F1607</f>
        <v>1619100302</v>
      </c>
      <c r="G1607" t="str">
        <f>Raw_Data!H1607</f>
        <v>0</v>
      </c>
      <c r="H1607">
        <f>IFERROR(VLOOKUP(G1607,Store_Map!$A$2:$I$100,3,FALSE),"")</f>
        <v>0</v>
      </c>
      <c r="I1607">
        <f>IFERROR(VLOOKUP(G1607,Store_Map!$A$2:$I$100,4,FALSE),"")</f>
        <v>0</v>
      </c>
      <c r="J1607">
        <f>IFERROR(VLOOKUP(G1607,Store_Map!$A$2:$I$100,5,FALSE),"")</f>
        <v>0</v>
      </c>
      <c r="K1607">
        <f>IFERROR(VLOOKUP(G1607,Store_Map!$A$2:$I$100,6,FALSE),"")</f>
        <v>0</v>
      </c>
      <c r="L1607">
        <f>IFERROR(VLOOKUP(G1607,Store_Map!$A$2:$I$100,7,FALSE),"")</f>
        <v>0</v>
      </c>
      <c r="M1607">
        <f>IFERROR(VLOOKUP(G1607,Store_Map!$A$2:$I$100,8,FALSE),"")</f>
        <v>0</v>
      </c>
      <c r="N1607">
        <f t="shared" si="225"/>
        <v>0</v>
      </c>
      <c r="O1607" t="str">
        <f t="shared" si="226"/>
        <v>PASS</v>
      </c>
      <c r="P1607" t="str">
        <f t="shared" si="227"/>
        <v>PASS</v>
      </c>
      <c r="Q1607" t="str">
        <f t="shared" si="228"/>
        <v>PASS</v>
      </c>
      <c r="R1607" t="str">
        <f t="shared" si="229"/>
        <v>PASS</v>
      </c>
      <c r="S1607" t="str">
        <f t="shared" si="230"/>
        <v>PASS</v>
      </c>
      <c r="T1607">
        <f t="shared" si="231"/>
        <v>100</v>
      </c>
      <c r="U1607" t="str">
        <f t="shared" si="232"/>
        <v>Low</v>
      </c>
      <c r="V1607" t="str">
        <f t="shared" si="233"/>
        <v>Clean</v>
      </c>
    </row>
    <row r="1608" spans="1:22" x14ac:dyDescent="0.3">
      <c r="A1608" t="str">
        <f>Raw_Data!A1608</f>
        <v>6230839</v>
      </c>
      <c r="B1608">
        <f>Raw_Data!B1608</f>
        <v>45672</v>
      </c>
      <c r="C1608" t="str">
        <f>Raw_Data!C1608</f>
        <v>METFORMIN HCL 1,000 MG TABL</v>
      </c>
      <c r="D1608" t="str">
        <f>Raw_Data!D1608</f>
        <v>70010006599</v>
      </c>
      <c r="E1608" t="str">
        <f>Raw_Data!E1608</f>
        <v>MACHADO, MARIA</v>
      </c>
      <c r="F1608" t="str">
        <f>Raw_Data!F1608</f>
        <v>1619100302</v>
      </c>
      <c r="G1608" t="str">
        <f>Raw_Data!H1608</f>
        <v>0</v>
      </c>
      <c r="H1608">
        <f>IFERROR(VLOOKUP(G1608,Store_Map!$A$2:$I$100,3,FALSE),"")</f>
        <v>0</v>
      </c>
      <c r="I1608">
        <f>IFERROR(VLOOKUP(G1608,Store_Map!$A$2:$I$100,4,FALSE),"")</f>
        <v>0</v>
      </c>
      <c r="J1608">
        <f>IFERROR(VLOOKUP(G1608,Store_Map!$A$2:$I$100,5,FALSE),"")</f>
        <v>0</v>
      </c>
      <c r="K1608">
        <f>IFERROR(VLOOKUP(G1608,Store_Map!$A$2:$I$100,6,FALSE),"")</f>
        <v>0</v>
      </c>
      <c r="L1608">
        <f>IFERROR(VLOOKUP(G1608,Store_Map!$A$2:$I$100,7,FALSE),"")</f>
        <v>0</v>
      </c>
      <c r="M1608">
        <f>IFERROR(VLOOKUP(G1608,Store_Map!$A$2:$I$100,8,FALSE),"")</f>
        <v>0</v>
      </c>
      <c r="N1608">
        <f t="shared" si="225"/>
        <v>0</v>
      </c>
      <c r="O1608" t="str">
        <f t="shared" si="226"/>
        <v>PASS</v>
      </c>
      <c r="P1608" t="str">
        <f t="shared" si="227"/>
        <v>PASS</v>
      </c>
      <c r="Q1608" t="str">
        <f t="shared" si="228"/>
        <v>PASS</v>
      </c>
      <c r="R1608" t="str">
        <f t="shared" si="229"/>
        <v>PASS</v>
      </c>
      <c r="S1608" t="str">
        <f t="shared" si="230"/>
        <v>PASS</v>
      </c>
      <c r="T1608">
        <f t="shared" si="231"/>
        <v>100</v>
      </c>
      <c r="U1608" t="str">
        <f t="shared" si="232"/>
        <v>Low</v>
      </c>
      <c r="V1608" t="str">
        <f t="shared" si="233"/>
        <v>Clean</v>
      </c>
    </row>
    <row r="1609" spans="1:22" x14ac:dyDescent="0.3">
      <c r="A1609" t="str">
        <f>Raw_Data!A1609</f>
        <v>6230840</v>
      </c>
      <c r="B1609">
        <f>Raw_Data!B1609</f>
        <v>45672</v>
      </c>
      <c r="C1609" t="str">
        <f>Raw_Data!C1609</f>
        <v>OZEMPIC 2 MG/DOSE (8 MG/3 M</v>
      </c>
      <c r="D1609" t="str">
        <f>Raw_Data!D1609</f>
        <v>169477212</v>
      </c>
      <c r="E1609" t="str">
        <f>Raw_Data!E1609</f>
        <v>MACHADO, MARIA</v>
      </c>
      <c r="F1609" t="str">
        <f>Raw_Data!F1609</f>
        <v>1619100302</v>
      </c>
      <c r="G1609" t="str">
        <f>Raw_Data!H1609</f>
        <v>0</v>
      </c>
      <c r="H1609">
        <f>IFERROR(VLOOKUP(G1609,Store_Map!$A$2:$I$100,3,FALSE),"")</f>
        <v>0</v>
      </c>
      <c r="I1609">
        <f>IFERROR(VLOOKUP(G1609,Store_Map!$A$2:$I$100,4,FALSE),"")</f>
        <v>0</v>
      </c>
      <c r="J1609">
        <f>IFERROR(VLOOKUP(G1609,Store_Map!$A$2:$I$100,5,FALSE),"")</f>
        <v>0</v>
      </c>
      <c r="K1609">
        <f>IFERROR(VLOOKUP(G1609,Store_Map!$A$2:$I$100,6,FALSE),"")</f>
        <v>0</v>
      </c>
      <c r="L1609">
        <f>IFERROR(VLOOKUP(G1609,Store_Map!$A$2:$I$100,7,FALSE),"")</f>
        <v>0</v>
      </c>
      <c r="M1609">
        <f>IFERROR(VLOOKUP(G1609,Store_Map!$A$2:$I$100,8,FALSE),"")</f>
        <v>0</v>
      </c>
      <c r="N1609">
        <f t="shared" si="225"/>
        <v>0</v>
      </c>
      <c r="O1609" t="str">
        <f t="shared" si="226"/>
        <v>PASS</v>
      </c>
      <c r="P1609" t="str">
        <f t="shared" si="227"/>
        <v>REVIEW</v>
      </c>
      <c r="Q1609" t="str">
        <f t="shared" si="228"/>
        <v>PASS</v>
      </c>
      <c r="R1609" t="str">
        <f t="shared" si="229"/>
        <v>PASS</v>
      </c>
      <c r="S1609" t="str">
        <f t="shared" si="230"/>
        <v>REVIEW</v>
      </c>
      <c r="T1609">
        <f t="shared" si="231"/>
        <v>90</v>
      </c>
      <c r="U1609" t="str">
        <f t="shared" si="232"/>
        <v>Low</v>
      </c>
      <c r="V1609" t="str">
        <f t="shared" si="233"/>
        <v>Invalid NDC</v>
      </c>
    </row>
    <row r="1610" spans="1:22" x14ac:dyDescent="0.3">
      <c r="A1610" t="str">
        <f>Raw_Data!A1610</f>
        <v>6251986</v>
      </c>
      <c r="B1610">
        <f>Raw_Data!B1610</f>
        <v>45672</v>
      </c>
      <c r="C1610" t="str">
        <f>Raw_Data!C1610</f>
        <v>PREDNISONE 20 MG TABLET</v>
      </c>
      <c r="D1610" t="str">
        <f>Raw_Data!D1610</f>
        <v>591544301</v>
      </c>
      <c r="E1610" t="str">
        <f>Raw_Data!E1610</f>
        <v>BYNE, EDMUND</v>
      </c>
      <c r="F1610" t="str">
        <f>Raw_Data!F1610</f>
        <v>1033186648</v>
      </c>
      <c r="G1610" t="str">
        <f>Raw_Data!H1610</f>
        <v>0</v>
      </c>
      <c r="H1610">
        <f>IFERROR(VLOOKUP(G1610,Store_Map!$A$2:$I$100,3,FALSE),"")</f>
        <v>0</v>
      </c>
      <c r="I1610">
        <f>IFERROR(VLOOKUP(G1610,Store_Map!$A$2:$I$100,4,FALSE),"")</f>
        <v>0</v>
      </c>
      <c r="J1610">
        <f>IFERROR(VLOOKUP(G1610,Store_Map!$A$2:$I$100,5,FALSE),"")</f>
        <v>0</v>
      </c>
      <c r="K1610">
        <f>IFERROR(VLOOKUP(G1610,Store_Map!$A$2:$I$100,6,FALSE),"")</f>
        <v>0</v>
      </c>
      <c r="L1610">
        <f>IFERROR(VLOOKUP(G1610,Store_Map!$A$2:$I$100,7,FALSE),"")</f>
        <v>0</v>
      </c>
      <c r="M1610">
        <f>IFERROR(VLOOKUP(G1610,Store_Map!$A$2:$I$100,8,FALSE),"")</f>
        <v>0</v>
      </c>
      <c r="N1610">
        <f t="shared" si="225"/>
        <v>0</v>
      </c>
      <c r="O1610" t="str">
        <f t="shared" si="226"/>
        <v>PASS</v>
      </c>
      <c r="P1610" t="str">
        <f t="shared" si="227"/>
        <v>REVIEW</v>
      </c>
      <c r="Q1610" t="str">
        <f t="shared" si="228"/>
        <v>PASS</v>
      </c>
      <c r="R1610" t="str">
        <f t="shared" si="229"/>
        <v>PASS</v>
      </c>
      <c r="S1610" t="str">
        <f t="shared" si="230"/>
        <v>REVIEW</v>
      </c>
      <c r="T1610">
        <f t="shared" si="231"/>
        <v>90</v>
      </c>
      <c r="U1610" t="str">
        <f t="shared" si="232"/>
        <v>Low</v>
      </c>
      <c r="V1610" t="str">
        <f t="shared" si="233"/>
        <v>Invalid NDC</v>
      </c>
    </row>
    <row r="1611" spans="1:22" x14ac:dyDescent="0.3">
      <c r="A1611" t="str">
        <f>Raw_Data!A1611</f>
        <v>6251987</v>
      </c>
      <c r="B1611">
        <f>Raw_Data!B1611</f>
        <v>45672</v>
      </c>
      <c r="C1611" t="str">
        <f>Raw_Data!C1611</f>
        <v>CHLORTHALIDONE 25 MG TABLET</v>
      </c>
      <c r="D1611" t="str">
        <f>Raw_Data!D1611</f>
        <v>75834010901</v>
      </c>
      <c r="E1611" t="str">
        <f>Raw_Data!E1611</f>
        <v>GIBBS, JON</v>
      </c>
      <c r="F1611" t="str">
        <f>Raw_Data!F1611</f>
        <v>1700896156</v>
      </c>
      <c r="G1611" t="str">
        <f>Raw_Data!H1611</f>
        <v>0</v>
      </c>
      <c r="H1611">
        <f>IFERROR(VLOOKUP(G1611,Store_Map!$A$2:$I$100,3,FALSE),"")</f>
        <v>0</v>
      </c>
      <c r="I1611">
        <f>IFERROR(VLOOKUP(G1611,Store_Map!$A$2:$I$100,4,FALSE),"")</f>
        <v>0</v>
      </c>
      <c r="J1611">
        <f>IFERROR(VLOOKUP(G1611,Store_Map!$A$2:$I$100,5,FALSE),"")</f>
        <v>0</v>
      </c>
      <c r="K1611">
        <f>IFERROR(VLOOKUP(G1611,Store_Map!$A$2:$I$100,6,FALSE),"")</f>
        <v>0</v>
      </c>
      <c r="L1611">
        <f>IFERROR(VLOOKUP(G1611,Store_Map!$A$2:$I$100,7,FALSE),"")</f>
        <v>0</v>
      </c>
      <c r="M1611">
        <f>IFERROR(VLOOKUP(G1611,Store_Map!$A$2:$I$100,8,FALSE),"")</f>
        <v>0</v>
      </c>
      <c r="N1611">
        <f t="shared" si="225"/>
        <v>0</v>
      </c>
      <c r="O1611" t="str">
        <f t="shared" si="226"/>
        <v>PASS</v>
      </c>
      <c r="P1611" t="str">
        <f t="shared" si="227"/>
        <v>PASS</v>
      </c>
      <c r="Q1611" t="str">
        <f t="shared" si="228"/>
        <v>PASS</v>
      </c>
      <c r="R1611" t="str">
        <f t="shared" si="229"/>
        <v>PASS</v>
      </c>
      <c r="S1611" t="str">
        <f t="shared" si="230"/>
        <v>PASS</v>
      </c>
      <c r="T1611">
        <f t="shared" si="231"/>
        <v>100</v>
      </c>
      <c r="U1611" t="str">
        <f t="shared" si="232"/>
        <v>Low</v>
      </c>
      <c r="V1611" t="str">
        <f t="shared" si="233"/>
        <v>Clean</v>
      </c>
    </row>
    <row r="1612" spans="1:22" x14ac:dyDescent="0.3">
      <c r="A1612" t="str">
        <f>Raw_Data!A1612</f>
        <v>6251988</v>
      </c>
      <c r="B1612">
        <f>Raw_Data!B1612</f>
        <v>45672</v>
      </c>
      <c r="C1612" t="str">
        <f>Raw_Data!C1612</f>
        <v>SERTRALINE HCL 50 MG TABLET</v>
      </c>
      <c r="D1612" t="str">
        <f>Raw_Data!D1612</f>
        <v>65862001205</v>
      </c>
      <c r="E1612" t="str">
        <f>Raw_Data!E1612</f>
        <v>GIBBS, JON</v>
      </c>
      <c r="F1612" t="str">
        <f>Raw_Data!F1612</f>
        <v>1700896156</v>
      </c>
      <c r="G1612" t="str">
        <f>Raw_Data!H1612</f>
        <v>0</v>
      </c>
      <c r="H1612">
        <f>IFERROR(VLOOKUP(G1612,Store_Map!$A$2:$I$100,3,FALSE),"")</f>
        <v>0</v>
      </c>
      <c r="I1612">
        <f>IFERROR(VLOOKUP(G1612,Store_Map!$A$2:$I$100,4,FALSE),"")</f>
        <v>0</v>
      </c>
      <c r="J1612">
        <f>IFERROR(VLOOKUP(G1612,Store_Map!$A$2:$I$100,5,FALSE),"")</f>
        <v>0</v>
      </c>
      <c r="K1612">
        <f>IFERROR(VLOOKUP(G1612,Store_Map!$A$2:$I$100,6,FALSE),"")</f>
        <v>0</v>
      </c>
      <c r="L1612">
        <f>IFERROR(VLOOKUP(G1612,Store_Map!$A$2:$I$100,7,FALSE),"")</f>
        <v>0</v>
      </c>
      <c r="M1612">
        <f>IFERROR(VLOOKUP(G1612,Store_Map!$A$2:$I$100,8,FALSE),"")</f>
        <v>0</v>
      </c>
      <c r="N1612">
        <f t="shared" si="225"/>
        <v>0</v>
      </c>
      <c r="O1612" t="str">
        <f t="shared" si="226"/>
        <v>PASS</v>
      </c>
      <c r="P1612" t="str">
        <f t="shared" si="227"/>
        <v>PASS</v>
      </c>
      <c r="Q1612" t="str">
        <f t="shared" si="228"/>
        <v>PASS</v>
      </c>
      <c r="R1612" t="str">
        <f t="shared" si="229"/>
        <v>PASS</v>
      </c>
      <c r="S1612" t="str">
        <f t="shared" si="230"/>
        <v>PASS</v>
      </c>
      <c r="T1612">
        <f t="shared" si="231"/>
        <v>100</v>
      </c>
      <c r="U1612" t="str">
        <f t="shared" si="232"/>
        <v>Low</v>
      </c>
      <c r="V1612" t="str">
        <f t="shared" si="233"/>
        <v>Clean</v>
      </c>
    </row>
    <row r="1613" spans="1:22" x14ac:dyDescent="0.3">
      <c r="A1613" t="str">
        <f>Raw_Data!A1613</f>
        <v>6251989</v>
      </c>
      <c r="B1613">
        <f>Raw_Data!B1613</f>
        <v>45672</v>
      </c>
      <c r="C1613" t="str">
        <f>Raw_Data!C1613</f>
        <v>NAPROXEN 500 MG TABLET</v>
      </c>
      <c r="D1613" t="str">
        <f>Raw_Data!D1613</f>
        <v>68462019001</v>
      </c>
      <c r="E1613" t="str">
        <f>Raw_Data!E1613</f>
        <v>BYNE, EDMUND</v>
      </c>
      <c r="F1613" t="str">
        <f>Raw_Data!F1613</f>
        <v>1033186648</v>
      </c>
      <c r="G1613" t="str">
        <f>Raw_Data!H1613</f>
        <v>0</v>
      </c>
      <c r="H1613">
        <f>IFERROR(VLOOKUP(G1613,Store_Map!$A$2:$I$100,3,FALSE),"")</f>
        <v>0</v>
      </c>
      <c r="I1613">
        <f>IFERROR(VLOOKUP(G1613,Store_Map!$A$2:$I$100,4,FALSE),"")</f>
        <v>0</v>
      </c>
      <c r="J1613">
        <f>IFERROR(VLOOKUP(G1613,Store_Map!$A$2:$I$100,5,FALSE),"")</f>
        <v>0</v>
      </c>
      <c r="K1613">
        <f>IFERROR(VLOOKUP(G1613,Store_Map!$A$2:$I$100,6,FALSE),"")</f>
        <v>0</v>
      </c>
      <c r="L1613">
        <f>IFERROR(VLOOKUP(G1613,Store_Map!$A$2:$I$100,7,FALSE),"")</f>
        <v>0</v>
      </c>
      <c r="M1613">
        <f>IFERROR(VLOOKUP(G1613,Store_Map!$A$2:$I$100,8,FALSE),"")</f>
        <v>0</v>
      </c>
      <c r="N1613">
        <f t="shared" si="225"/>
        <v>0</v>
      </c>
      <c r="O1613" t="str">
        <f t="shared" si="226"/>
        <v>PASS</v>
      </c>
      <c r="P1613" t="str">
        <f t="shared" si="227"/>
        <v>PASS</v>
      </c>
      <c r="Q1613" t="str">
        <f t="shared" si="228"/>
        <v>PASS</v>
      </c>
      <c r="R1613" t="str">
        <f t="shared" si="229"/>
        <v>PASS</v>
      </c>
      <c r="S1613" t="str">
        <f t="shared" si="230"/>
        <v>PASS</v>
      </c>
      <c r="T1613">
        <f t="shared" si="231"/>
        <v>100</v>
      </c>
      <c r="U1613" t="str">
        <f t="shared" si="232"/>
        <v>Low</v>
      </c>
      <c r="V1613" t="str">
        <f t="shared" si="233"/>
        <v>Clean</v>
      </c>
    </row>
    <row r="1614" spans="1:22" x14ac:dyDescent="0.3">
      <c r="A1614" t="str">
        <f>Raw_Data!A1614</f>
        <v>6251990</v>
      </c>
      <c r="B1614">
        <f>Raw_Data!B1614</f>
        <v>45672</v>
      </c>
      <c r="C1614" t="str">
        <f>Raw_Data!C1614</f>
        <v>SERTRALINE HCL 100 MG TABLE</v>
      </c>
      <c r="D1614" t="str">
        <f>Raw_Data!D1614</f>
        <v>65862001305</v>
      </c>
      <c r="E1614" t="str">
        <f>Raw_Data!E1614</f>
        <v>BYNE, EDMUND</v>
      </c>
      <c r="F1614" t="str">
        <f>Raw_Data!F1614</f>
        <v>1033186648</v>
      </c>
      <c r="G1614" t="str">
        <f>Raw_Data!H1614</f>
        <v>0</v>
      </c>
      <c r="H1614">
        <f>IFERROR(VLOOKUP(G1614,Store_Map!$A$2:$I$100,3,FALSE),"")</f>
        <v>0</v>
      </c>
      <c r="I1614">
        <f>IFERROR(VLOOKUP(G1614,Store_Map!$A$2:$I$100,4,FALSE),"")</f>
        <v>0</v>
      </c>
      <c r="J1614">
        <f>IFERROR(VLOOKUP(G1614,Store_Map!$A$2:$I$100,5,FALSE),"")</f>
        <v>0</v>
      </c>
      <c r="K1614">
        <f>IFERROR(VLOOKUP(G1614,Store_Map!$A$2:$I$100,6,FALSE),"")</f>
        <v>0</v>
      </c>
      <c r="L1614">
        <f>IFERROR(VLOOKUP(G1614,Store_Map!$A$2:$I$100,7,FALSE),"")</f>
        <v>0</v>
      </c>
      <c r="M1614">
        <f>IFERROR(VLOOKUP(G1614,Store_Map!$A$2:$I$100,8,FALSE),"")</f>
        <v>0</v>
      </c>
      <c r="N1614">
        <f t="shared" si="225"/>
        <v>0</v>
      </c>
      <c r="O1614" t="str">
        <f t="shared" si="226"/>
        <v>PASS</v>
      </c>
      <c r="P1614" t="str">
        <f t="shared" si="227"/>
        <v>PASS</v>
      </c>
      <c r="Q1614" t="str">
        <f t="shared" si="228"/>
        <v>PASS</v>
      </c>
      <c r="R1614" t="str">
        <f t="shared" si="229"/>
        <v>PASS</v>
      </c>
      <c r="S1614" t="str">
        <f t="shared" si="230"/>
        <v>PASS</v>
      </c>
      <c r="T1614">
        <f t="shared" si="231"/>
        <v>100</v>
      </c>
      <c r="U1614" t="str">
        <f t="shared" si="232"/>
        <v>Low</v>
      </c>
      <c r="V1614" t="str">
        <f t="shared" si="233"/>
        <v>Clean</v>
      </c>
    </row>
    <row r="1615" spans="1:22" x14ac:dyDescent="0.3">
      <c r="A1615" t="str">
        <f>Raw_Data!A1615</f>
        <v>6251992</v>
      </c>
      <c r="B1615">
        <f>Raw_Data!B1615</f>
        <v>45672</v>
      </c>
      <c r="C1615" t="str">
        <f>Raw_Data!C1615</f>
        <v>TROSPIUM CHLORIDE 20 MG TAB</v>
      </c>
      <c r="D1615" t="str">
        <f>Raw_Data!D1615</f>
        <v>69097091203</v>
      </c>
      <c r="E1615" t="str">
        <f>Raw_Data!E1615</f>
        <v>BYNE, EDMUND</v>
      </c>
      <c r="F1615" t="str">
        <f>Raw_Data!F1615</f>
        <v>1033186648</v>
      </c>
      <c r="G1615" t="str">
        <f>Raw_Data!H1615</f>
        <v>0</v>
      </c>
      <c r="H1615">
        <f>IFERROR(VLOOKUP(G1615,Store_Map!$A$2:$I$100,3,FALSE),"")</f>
        <v>0</v>
      </c>
      <c r="I1615">
        <f>IFERROR(VLOOKUP(G1615,Store_Map!$A$2:$I$100,4,FALSE),"")</f>
        <v>0</v>
      </c>
      <c r="J1615">
        <f>IFERROR(VLOOKUP(G1615,Store_Map!$A$2:$I$100,5,FALSE),"")</f>
        <v>0</v>
      </c>
      <c r="K1615">
        <f>IFERROR(VLOOKUP(G1615,Store_Map!$A$2:$I$100,6,FALSE),"")</f>
        <v>0</v>
      </c>
      <c r="L1615">
        <f>IFERROR(VLOOKUP(G1615,Store_Map!$A$2:$I$100,7,FALSE),"")</f>
        <v>0</v>
      </c>
      <c r="M1615">
        <f>IFERROR(VLOOKUP(G1615,Store_Map!$A$2:$I$100,8,FALSE),"")</f>
        <v>0</v>
      </c>
      <c r="N1615">
        <f t="shared" si="225"/>
        <v>0</v>
      </c>
      <c r="O1615" t="str">
        <f t="shared" si="226"/>
        <v>PASS</v>
      </c>
      <c r="P1615" t="str">
        <f t="shared" si="227"/>
        <v>PASS</v>
      </c>
      <c r="Q1615" t="str">
        <f t="shared" si="228"/>
        <v>PASS</v>
      </c>
      <c r="R1615" t="str">
        <f t="shared" si="229"/>
        <v>PASS</v>
      </c>
      <c r="S1615" t="str">
        <f t="shared" si="230"/>
        <v>PASS</v>
      </c>
      <c r="T1615">
        <f t="shared" si="231"/>
        <v>100</v>
      </c>
      <c r="U1615" t="str">
        <f t="shared" si="232"/>
        <v>Low</v>
      </c>
      <c r="V1615" t="str">
        <f t="shared" si="233"/>
        <v>Clean</v>
      </c>
    </row>
    <row r="1616" spans="1:22" x14ac:dyDescent="0.3">
      <c r="A1616" t="str">
        <f>Raw_Data!A1616</f>
        <v>6251993</v>
      </c>
      <c r="B1616">
        <f>Raw_Data!B1616</f>
        <v>45672</v>
      </c>
      <c r="C1616" t="str">
        <f>Raw_Data!C1616</f>
        <v>ATORVASTATIN 40 MG TABLET</v>
      </c>
      <c r="D1616" t="str">
        <f>Raw_Data!D1616</f>
        <v>67877051310</v>
      </c>
      <c r="E1616" t="str">
        <f>Raw_Data!E1616</f>
        <v>BYNE, EDMUND</v>
      </c>
      <c r="F1616" t="str">
        <f>Raw_Data!F1616</f>
        <v>1033186648</v>
      </c>
      <c r="G1616" t="str">
        <f>Raw_Data!H1616</f>
        <v>0</v>
      </c>
      <c r="H1616">
        <f>IFERROR(VLOOKUP(G1616,Store_Map!$A$2:$I$100,3,FALSE),"")</f>
        <v>0</v>
      </c>
      <c r="I1616">
        <f>IFERROR(VLOOKUP(G1616,Store_Map!$A$2:$I$100,4,FALSE),"")</f>
        <v>0</v>
      </c>
      <c r="J1616">
        <f>IFERROR(VLOOKUP(G1616,Store_Map!$A$2:$I$100,5,FALSE),"")</f>
        <v>0</v>
      </c>
      <c r="K1616">
        <f>IFERROR(VLOOKUP(G1616,Store_Map!$A$2:$I$100,6,FALSE),"")</f>
        <v>0</v>
      </c>
      <c r="L1616">
        <f>IFERROR(VLOOKUP(G1616,Store_Map!$A$2:$I$100,7,FALSE),"")</f>
        <v>0</v>
      </c>
      <c r="M1616">
        <f>IFERROR(VLOOKUP(G1616,Store_Map!$A$2:$I$100,8,FALSE),"")</f>
        <v>0</v>
      </c>
      <c r="N1616">
        <f t="shared" si="225"/>
        <v>0</v>
      </c>
      <c r="O1616" t="str">
        <f t="shared" si="226"/>
        <v>PASS</v>
      </c>
      <c r="P1616" t="str">
        <f t="shared" si="227"/>
        <v>PASS</v>
      </c>
      <c r="Q1616" t="str">
        <f t="shared" si="228"/>
        <v>PASS</v>
      </c>
      <c r="R1616" t="str">
        <f t="shared" si="229"/>
        <v>PASS</v>
      </c>
      <c r="S1616" t="str">
        <f t="shared" si="230"/>
        <v>PASS</v>
      </c>
      <c r="T1616">
        <f t="shared" si="231"/>
        <v>100</v>
      </c>
      <c r="U1616" t="str">
        <f t="shared" si="232"/>
        <v>Low</v>
      </c>
      <c r="V1616" t="str">
        <f t="shared" si="233"/>
        <v>Clean</v>
      </c>
    </row>
    <row r="1617" spans="1:22" x14ac:dyDescent="0.3">
      <c r="A1617" t="str">
        <f>Raw_Data!A1617</f>
        <v>6245896</v>
      </c>
      <c r="B1617">
        <f>Raw_Data!B1617</f>
        <v>45672</v>
      </c>
      <c r="C1617" t="str">
        <f>Raw_Data!C1617</f>
        <v>*VALSARTAN 160 MG TABLET</v>
      </c>
      <c r="D1617" t="str">
        <f>Raw_Data!D1617</f>
        <v>378581477</v>
      </c>
      <c r="E1617" t="str">
        <f>Raw_Data!E1617</f>
        <v>Shah, Bimal</v>
      </c>
      <c r="F1617" t="str">
        <f>Raw_Data!F1617</f>
        <v>1043319890</v>
      </c>
      <c r="G1617" t="str">
        <f>Raw_Data!H1617</f>
        <v>0</v>
      </c>
      <c r="H1617">
        <f>IFERROR(VLOOKUP(G1617,Store_Map!$A$2:$I$100,3,FALSE),"")</f>
        <v>0</v>
      </c>
      <c r="I1617">
        <f>IFERROR(VLOOKUP(G1617,Store_Map!$A$2:$I$100,4,FALSE),"")</f>
        <v>0</v>
      </c>
      <c r="J1617">
        <f>IFERROR(VLOOKUP(G1617,Store_Map!$A$2:$I$100,5,FALSE),"")</f>
        <v>0</v>
      </c>
      <c r="K1617">
        <f>IFERROR(VLOOKUP(G1617,Store_Map!$A$2:$I$100,6,FALSE),"")</f>
        <v>0</v>
      </c>
      <c r="L1617">
        <f>IFERROR(VLOOKUP(G1617,Store_Map!$A$2:$I$100,7,FALSE),"")</f>
        <v>0</v>
      </c>
      <c r="M1617">
        <f>IFERROR(VLOOKUP(G1617,Store_Map!$A$2:$I$100,8,FALSE),"")</f>
        <v>0</v>
      </c>
      <c r="N1617">
        <f t="shared" si="225"/>
        <v>0</v>
      </c>
      <c r="O1617" t="str">
        <f t="shared" si="226"/>
        <v>PASS</v>
      </c>
      <c r="P1617" t="str">
        <f t="shared" si="227"/>
        <v>REVIEW</v>
      </c>
      <c r="Q1617" t="str">
        <f t="shared" si="228"/>
        <v>PASS</v>
      </c>
      <c r="R1617" t="str">
        <f t="shared" si="229"/>
        <v>PASS</v>
      </c>
      <c r="S1617" t="str">
        <f t="shared" si="230"/>
        <v>REVIEW</v>
      </c>
      <c r="T1617">
        <f t="shared" si="231"/>
        <v>90</v>
      </c>
      <c r="U1617" t="str">
        <f t="shared" si="232"/>
        <v>Low</v>
      </c>
      <c r="V1617" t="str">
        <f t="shared" si="233"/>
        <v>Invalid NDC</v>
      </c>
    </row>
    <row r="1618" spans="1:22" x14ac:dyDescent="0.3">
      <c r="A1618" t="str">
        <f>Raw_Data!A1618</f>
        <v>6250117</v>
      </c>
      <c r="B1618">
        <f>Raw_Data!B1618</f>
        <v>45672</v>
      </c>
      <c r="C1618" t="str">
        <f>Raw_Data!C1618</f>
        <v>CITALOPRAM HBR 10 MG TABLET</v>
      </c>
      <c r="D1618" t="str">
        <f>Raw_Data!D1618</f>
        <v>378623101</v>
      </c>
      <c r="E1618" t="str">
        <f>Raw_Data!E1618</f>
        <v>BYNE, EDMUND</v>
      </c>
      <c r="F1618" t="str">
        <f>Raw_Data!F1618</f>
        <v>1033186648</v>
      </c>
      <c r="G1618" t="str">
        <f>Raw_Data!H1618</f>
        <v>0</v>
      </c>
      <c r="H1618">
        <f>IFERROR(VLOOKUP(G1618,Store_Map!$A$2:$I$100,3,FALSE),"")</f>
        <v>0</v>
      </c>
      <c r="I1618">
        <f>IFERROR(VLOOKUP(G1618,Store_Map!$A$2:$I$100,4,FALSE),"")</f>
        <v>0</v>
      </c>
      <c r="J1618">
        <f>IFERROR(VLOOKUP(G1618,Store_Map!$A$2:$I$100,5,FALSE),"")</f>
        <v>0</v>
      </c>
      <c r="K1618">
        <f>IFERROR(VLOOKUP(G1618,Store_Map!$A$2:$I$100,6,FALSE),"")</f>
        <v>0</v>
      </c>
      <c r="L1618">
        <f>IFERROR(VLOOKUP(G1618,Store_Map!$A$2:$I$100,7,FALSE),"")</f>
        <v>0</v>
      </c>
      <c r="M1618">
        <f>IFERROR(VLOOKUP(G1618,Store_Map!$A$2:$I$100,8,FALSE),"")</f>
        <v>0</v>
      </c>
      <c r="N1618">
        <f t="shared" si="225"/>
        <v>0</v>
      </c>
      <c r="O1618" t="str">
        <f t="shared" si="226"/>
        <v>PASS</v>
      </c>
      <c r="P1618" t="str">
        <f t="shared" si="227"/>
        <v>REVIEW</v>
      </c>
      <c r="Q1618" t="str">
        <f t="shared" si="228"/>
        <v>PASS</v>
      </c>
      <c r="R1618" t="str">
        <f t="shared" si="229"/>
        <v>PASS</v>
      </c>
      <c r="S1618" t="str">
        <f t="shared" si="230"/>
        <v>REVIEW</v>
      </c>
      <c r="T1618">
        <f t="shared" si="231"/>
        <v>90</v>
      </c>
      <c r="U1618" t="str">
        <f t="shared" si="232"/>
        <v>Low</v>
      </c>
      <c r="V1618" t="str">
        <f t="shared" si="233"/>
        <v>Invalid NDC</v>
      </c>
    </row>
    <row r="1619" spans="1:22" x14ac:dyDescent="0.3">
      <c r="A1619" t="str">
        <f>Raw_Data!A1619</f>
        <v>6250118</v>
      </c>
      <c r="B1619">
        <f>Raw_Data!B1619</f>
        <v>45672</v>
      </c>
      <c r="C1619" t="str">
        <f>Raw_Data!C1619</f>
        <v>CITALOPRAM HBR 20 MG TABLET</v>
      </c>
      <c r="D1619" t="str">
        <f>Raw_Data!D1619</f>
        <v>69097082307</v>
      </c>
      <c r="E1619" t="str">
        <f>Raw_Data!E1619</f>
        <v>BYNE, EDMUND</v>
      </c>
      <c r="F1619" t="str">
        <f>Raw_Data!F1619</f>
        <v>1033186648</v>
      </c>
      <c r="G1619" t="str">
        <f>Raw_Data!H1619</f>
        <v>0</v>
      </c>
      <c r="H1619">
        <f>IFERROR(VLOOKUP(G1619,Store_Map!$A$2:$I$100,3,FALSE),"")</f>
        <v>0</v>
      </c>
      <c r="I1619">
        <f>IFERROR(VLOOKUP(G1619,Store_Map!$A$2:$I$100,4,FALSE),"")</f>
        <v>0</v>
      </c>
      <c r="J1619">
        <f>IFERROR(VLOOKUP(G1619,Store_Map!$A$2:$I$100,5,FALSE),"")</f>
        <v>0</v>
      </c>
      <c r="K1619">
        <f>IFERROR(VLOOKUP(G1619,Store_Map!$A$2:$I$100,6,FALSE),"")</f>
        <v>0</v>
      </c>
      <c r="L1619">
        <f>IFERROR(VLOOKUP(G1619,Store_Map!$A$2:$I$100,7,FALSE),"")</f>
        <v>0</v>
      </c>
      <c r="M1619">
        <f>IFERROR(VLOOKUP(G1619,Store_Map!$A$2:$I$100,8,FALSE),"")</f>
        <v>0</v>
      </c>
      <c r="N1619">
        <f t="shared" si="225"/>
        <v>0</v>
      </c>
      <c r="O1619" t="str">
        <f t="shared" si="226"/>
        <v>PASS</v>
      </c>
      <c r="P1619" t="str">
        <f t="shared" si="227"/>
        <v>PASS</v>
      </c>
      <c r="Q1619" t="str">
        <f t="shared" si="228"/>
        <v>PASS</v>
      </c>
      <c r="R1619" t="str">
        <f t="shared" si="229"/>
        <v>PASS</v>
      </c>
      <c r="S1619" t="str">
        <f t="shared" si="230"/>
        <v>PASS</v>
      </c>
      <c r="T1619">
        <f t="shared" si="231"/>
        <v>100</v>
      </c>
      <c r="U1619" t="str">
        <f t="shared" si="232"/>
        <v>Low</v>
      </c>
      <c r="V1619" t="str">
        <f t="shared" si="233"/>
        <v>Clean</v>
      </c>
    </row>
    <row r="1620" spans="1:22" x14ac:dyDescent="0.3">
      <c r="A1620" t="str">
        <f>Raw_Data!A1620</f>
        <v>6250085</v>
      </c>
      <c r="B1620">
        <f>Raw_Data!B1620</f>
        <v>45672</v>
      </c>
      <c r="C1620" t="str">
        <f>Raw_Data!C1620</f>
        <v>QUETIAPINE FUMARATE 50 MG T</v>
      </c>
      <c r="D1620" t="str">
        <f>Raw_Data!D1620</f>
        <v>65862049001</v>
      </c>
      <c r="E1620" t="str">
        <f>Raw_Data!E1620</f>
        <v>BYNE, EDMUND</v>
      </c>
      <c r="F1620" t="str">
        <f>Raw_Data!F1620</f>
        <v>1033186648</v>
      </c>
      <c r="G1620" t="str">
        <f>Raw_Data!H1620</f>
        <v>0</v>
      </c>
      <c r="H1620">
        <f>IFERROR(VLOOKUP(G1620,Store_Map!$A$2:$I$100,3,FALSE),"")</f>
        <v>0</v>
      </c>
      <c r="I1620">
        <f>IFERROR(VLOOKUP(G1620,Store_Map!$A$2:$I$100,4,FALSE),"")</f>
        <v>0</v>
      </c>
      <c r="J1620">
        <f>IFERROR(VLOOKUP(G1620,Store_Map!$A$2:$I$100,5,FALSE),"")</f>
        <v>0</v>
      </c>
      <c r="K1620">
        <f>IFERROR(VLOOKUP(G1620,Store_Map!$A$2:$I$100,6,FALSE),"")</f>
        <v>0</v>
      </c>
      <c r="L1620">
        <f>IFERROR(VLOOKUP(G1620,Store_Map!$A$2:$I$100,7,FALSE),"")</f>
        <v>0</v>
      </c>
      <c r="M1620">
        <f>IFERROR(VLOOKUP(G1620,Store_Map!$A$2:$I$100,8,FALSE),"")</f>
        <v>0</v>
      </c>
      <c r="N1620">
        <f t="shared" si="225"/>
        <v>0</v>
      </c>
      <c r="O1620" t="str">
        <f t="shared" si="226"/>
        <v>PASS</v>
      </c>
      <c r="P1620" t="str">
        <f t="shared" si="227"/>
        <v>PASS</v>
      </c>
      <c r="Q1620" t="str">
        <f t="shared" si="228"/>
        <v>PASS</v>
      </c>
      <c r="R1620" t="str">
        <f t="shared" si="229"/>
        <v>PASS</v>
      </c>
      <c r="S1620" t="str">
        <f t="shared" si="230"/>
        <v>PASS</v>
      </c>
      <c r="T1620">
        <f t="shared" si="231"/>
        <v>100</v>
      </c>
      <c r="U1620" t="str">
        <f t="shared" si="232"/>
        <v>Low</v>
      </c>
      <c r="V1620" t="str">
        <f t="shared" si="233"/>
        <v>Clean</v>
      </c>
    </row>
    <row r="1621" spans="1:22" x14ac:dyDescent="0.3">
      <c r="A1621" t="str">
        <f>Raw_Data!A1621</f>
        <v>6237266</v>
      </c>
      <c r="B1621">
        <f>Raw_Data!B1621</f>
        <v>45672</v>
      </c>
      <c r="C1621" t="str">
        <f>Raw_Data!C1621</f>
        <v>ATORVASTATIN 10 MG TABLET</v>
      </c>
      <c r="D1621" t="str">
        <f>Raw_Data!D1621</f>
        <v>67877051190</v>
      </c>
      <c r="E1621" t="str">
        <f>Raw_Data!E1621</f>
        <v>BYNE, EDMUND</v>
      </c>
      <c r="F1621" t="str">
        <f>Raw_Data!F1621</f>
        <v>1033186648</v>
      </c>
      <c r="G1621" t="str">
        <f>Raw_Data!H1621</f>
        <v>0</v>
      </c>
      <c r="H1621">
        <f>IFERROR(VLOOKUP(G1621,Store_Map!$A$2:$I$100,3,FALSE),"")</f>
        <v>0</v>
      </c>
      <c r="I1621">
        <f>IFERROR(VLOOKUP(G1621,Store_Map!$A$2:$I$100,4,FALSE),"")</f>
        <v>0</v>
      </c>
      <c r="J1621">
        <f>IFERROR(VLOOKUP(G1621,Store_Map!$A$2:$I$100,5,FALSE),"")</f>
        <v>0</v>
      </c>
      <c r="K1621">
        <f>IFERROR(VLOOKUP(G1621,Store_Map!$A$2:$I$100,6,FALSE),"")</f>
        <v>0</v>
      </c>
      <c r="L1621">
        <f>IFERROR(VLOOKUP(G1621,Store_Map!$A$2:$I$100,7,FALSE),"")</f>
        <v>0</v>
      </c>
      <c r="M1621">
        <f>IFERROR(VLOOKUP(G1621,Store_Map!$A$2:$I$100,8,FALSE),"")</f>
        <v>0</v>
      </c>
      <c r="N1621">
        <f t="shared" si="225"/>
        <v>0</v>
      </c>
      <c r="O1621" t="str">
        <f t="shared" si="226"/>
        <v>PASS</v>
      </c>
      <c r="P1621" t="str">
        <f t="shared" si="227"/>
        <v>PASS</v>
      </c>
      <c r="Q1621" t="str">
        <f t="shared" si="228"/>
        <v>PASS</v>
      </c>
      <c r="R1621" t="str">
        <f t="shared" si="229"/>
        <v>PASS</v>
      </c>
      <c r="S1621" t="str">
        <f t="shared" si="230"/>
        <v>PASS</v>
      </c>
      <c r="T1621">
        <f t="shared" si="231"/>
        <v>100</v>
      </c>
      <c r="U1621" t="str">
        <f t="shared" si="232"/>
        <v>Low</v>
      </c>
      <c r="V1621" t="str">
        <f t="shared" si="233"/>
        <v>Clean</v>
      </c>
    </row>
    <row r="1622" spans="1:22" x14ac:dyDescent="0.3">
      <c r="A1622" t="str">
        <f>Raw_Data!A1622</f>
        <v>6251994</v>
      </c>
      <c r="B1622">
        <f>Raw_Data!B1622</f>
        <v>45672</v>
      </c>
      <c r="C1622" t="str">
        <f>Raw_Data!C1622</f>
        <v>DOXAZOSIN MESYLATE 1 MG TAB</v>
      </c>
      <c r="D1622" t="str">
        <f>Raw_Data!D1622</f>
        <v>16729021101</v>
      </c>
      <c r="E1622" t="str">
        <f>Raw_Data!E1622</f>
        <v>BYNE, EDMUND</v>
      </c>
      <c r="F1622" t="str">
        <f>Raw_Data!F1622</f>
        <v>1033186648</v>
      </c>
      <c r="G1622" t="str">
        <f>Raw_Data!H1622</f>
        <v>0</v>
      </c>
      <c r="H1622">
        <f>IFERROR(VLOOKUP(G1622,Store_Map!$A$2:$I$100,3,FALSE),"")</f>
        <v>0</v>
      </c>
      <c r="I1622">
        <f>IFERROR(VLOOKUP(G1622,Store_Map!$A$2:$I$100,4,FALSE),"")</f>
        <v>0</v>
      </c>
      <c r="J1622">
        <f>IFERROR(VLOOKUP(G1622,Store_Map!$A$2:$I$100,5,FALSE),"")</f>
        <v>0</v>
      </c>
      <c r="K1622">
        <f>IFERROR(VLOOKUP(G1622,Store_Map!$A$2:$I$100,6,FALSE),"")</f>
        <v>0</v>
      </c>
      <c r="L1622">
        <f>IFERROR(VLOOKUP(G1622,Store_Map!$A$2:$I$100,7,FALSE),"")</f>
        <v>0</v>
      </c>
      <c r="M1622">
        <f>IFERROR(VLOOKUP(G1622,Store_Map!$A$2:$I$100,8,FALSE),"")</f>
        <v>0</v>
      </c>
      <c r="N1622">
        <f t="shared" si="225"/>
        <v>0</v>
      </c>
      <c r="O1622" t="str">
        <f t="shared" si="226"/>
        <v>PASS</v>
      </c>
      <c r="P1622" t="str">
        <f t="shared" si="227"/>
        <v>PASS</v>
      </c>
      <c r="Q1622" t="str">
        <f t="shared" si="228"/>
        <v>PASS</v>
      </c>
      <c r="R1622" t="str">
        <f t="shared" si="229"/>
        <v>PASS</v>
      </c>
      <c r="S1622" t="str">
        <f t="shared" si="230"/>
        <v>PASS</v>
      </c>
      <c r="T1622">
        <f t="shared" si="231"/>
        <v>100</v>
      </c>
      <c r="U1622" t="str">
        <f t="shared" si="232"/>
        <v>Low</v>
      </c>
      <c r="V1622" t="str">
        <f t="shared" si="233"/>
        <v>Clean</v>
      </c>
    </row>
    <row r="1623" spans="1:22" x14ac:dyDescent="0.3">
      <c r="A1623" t="str">
        <f>Raw_Data!A1623</f>
        <v>6251995</v>
      </c>
      <c r="B1623">
        <f>Raw_Data!B1623</f>
        <v>45672</v>
      </c>
      <c r="C1623" t="str">
        <f>Raw_Data!C1623</f>
        <v>ELIQUIS 2.5 MG TABLET</v>
      </c>
      <c r="D1623" t="str">
        <f>Raw_Data!D1623</f>
        <v>3089321</v>
      </c>
      <c r="E1623" t="str">
        <f>Raw_Data!E1623</f>
        <v>BYNE, EDMUND</v>
      </c>
      <c r="F1623" t="str">
        <f>Raw_Data!F1623</f>
        <v>1033186648</v>
      </c>
      <c r="G1623" t="str">
        <f>Raw_Data!H1623</f>
        <v>0</v>
      </c>
      <c r="H1623">
        <f>IFERROR(VLOOKUP(G1623,Store_Map!$A$2:$I$100,3,FALSE),"")</f>
        <v>0</v>
      </c>
      <c r="I1623">
        <f>IFERROR(VLOOKUP(G1623,Store_Map!$A$2:$I$100,4,FALSE),"")</f>
        <v>0</v>
      </c>
      <c r="J1623">
        <f>IFERROR(VLOOKUP(G1623,Store_Map!$A$2:$I$100,5,FALSE),"")</f>
        <v>0</v>
      </c>
      <c r="K1623">
        <f>IFERROR(VLOOKUP(G1623,Store_Map!$A$2:$I$100,6,FALSE),"")</f>
        <v>0</v>
      </c>
      <c r="L1623">
        <f>IFERROR(VLOOKUP(G1623,Store_Map!$A$2:$I$100,7,FALSE),"")</f>
        <v>0</v>
      </c>
      <c r="M1623">
        <f>IFERROR(VLOOKUP(G1623,Store_Map!$A$2:$I$100,8,FALSE),"")</f>
        <v>0</v>
      </c>
      <c r="N1623">
        <f t="shared" si="225"/>
        <v>0</v>
      </c>
      <c r="O1623" t="str">
        <f t="shared" si="226"/>
        <v>PASS</v>
      </c>
      <c r="P1623" t="str">
        <f t="shared" si="227"/>
        <v>REVIEW</v>
      </c>
      <c r="Q1623" t="str">
        <f t="shared" si="228"/>
        <v>PASS</v>
      </c>
      <c r="R1623" t="str">
        <f t="shared" si="229"/>
        <v>PASS</v>
      </c>
      <c r="S1623" t="str">
        <f t="shared" si="230"/>
        <v>REVIEW</v>
      </c>
      <c r="T1623">
        <f t="shared" si="231"/>
        <v>90</v>
      </c>
      <c r="U1623" t="str">
        <f t="shared" si="232"/>
        <v>Low</v>
      </c>
      <c r="V1623" t="str">
        <f t="shared" si="233"/>
        <v>Invalid NDC</v>
      </c>
    </row>
    <row r="1624" spans="1:22" x14ac:dyDescent="0.3">
      <c r="A1624" t="str">
        <f>Raw_Data!A1624</f>
        <v>6251996</v>
      </c>
      <c r="B1624">
        <f>Raw_Data!B1624</f>
        <v>45672</v>
      </c>
      <c r="C1624" t="str">
        <f>Raw_Data!C1624</f>
        <v>MIRTAZAPINE 7.5 MG TABLET</v>
      </c>
      <c r="D1624" t="str">
        <f>Raw_Data!D1624</f>
        <v>13107000130</v>
      </c>
      <c r="E1624" t="str">
        <f>Raw_Data!E1624</f>
        <v>BYNE, EDMUND</v>
      </c>
      <c r="F1624" t="str">
        <f>Raw_Data!F1624</f>
        <v>1033186648</v>
      </c>
      <c r="G1624" t="str">
        <f>Raw_Data!H1624</f>
        <v>0</v>
      </c>
      <c r="H1624">
        <f>IFERROR(VLOOKUP(G1624,Store_Map!$A$2:$I$100,3,FALSE),"")</f>
        <v>0</v>
      </c>
      <c r="I1624">
        <f>IFERROR(VLOOKUP(G1624,Store_Map!$A$2:$I$100,4,FALSE),"")</f>
        <v>0</v>
      </c>
      <c r="J1624">
        <f>IFERROR(VLOOKUP(G1624,Store_Map!$A$2:$I$100,5,FALSE),"")</f>
        <v>0</v>
      </c>
      <c r="K1624">
        <f>IFERROR(VLOOKUP(G1624,Store_Map!$A$2:$I$100,6,FALSE),"")</f>
        <v>0</v>
      </c>
      <c r="L1624">
        <f>IFERROR(VLOOKUP(G1624,Store_Map!$A$2:$I$100,7,FALSE),"")</f>
        <v>0</v>
      </c>
      <c r="M1624">
        <f>IFERROR(VLOOKUP(G1624,Store_Map!$A$2:$I$100,8,FALSE),"")</f>
        <v>0</v>
      </c>
      <c r="N1624">
        <f t="shared" si="225"/>
        <v>0</v>
      </c>
      <c r="O1624" t="str">
        <f t="shared" si="226"/>
        <v>PASS</v>
      </c>
      <c r="P1624" t="str">
        <f t="shared" si="227"/>
        <v>PASS</v>
      </c>
      <c r="Q1624" t="str">
        <f t="shared" si="228"/>
        <v>PASS</v>
      </c>
      <c r="R1624" t="str">
        <f t="shared" si="229"/>
        <v>PASS</v>
      </c>
      <c r="S1624" t="str">
        <f t="shared" si="230"/>
        <v>PASS</v>
      </c>
      <c r="T1624">
        <f t="shared" si="231"/>
        <v>100</v>
      </c>
      <c r="U1624" t="str">
        <f t="shared" si="232"/>
        <v>Low</v>
      </c>
      <c r="V1624" t="str">
        <f t="shared" si="233"/>
        <v>Clean</v>
      </c>
    </row>
    <row r="1625" spans="1:22" x14ac:dyDescent="0.3">
      <c r="A1625" t="str">
        <f>Raw_Data!A1625</f>
        <v>6251997</v>
      </c>
      <c r="B1625">
        <f>Raw_Data!B1625</f>
        <v>45672</v>
      </c>
      <c r="C1625" t="str">
        <f>Raw_Data!C1625</f>
        <v>LUMIGAN 0.01% EYE DROPS</v>
      </c>
      <c r="D1625" t="str">
        <f>Raw_Data!D1625</f>
        <v>23320503</v>
      </c>
      <c r="E1625" t="str">
        <f>Raw_Data!E1625</f>
        <v>BYNE, EDMUND</v>
      </c>
      <c r="F1625" t="str">
        <f>Raw_Data!F1625</f>
        <v>1033186648</v>
      </c>
      <c r="G1625" t="str">
        <f>Raw_Data!H1625</f>
        <v>0</v>
      </c>
      <c r="H1625">
        <f>IFERROR(VLOOKUP(G1625,Store_Map!$A$2:$I$100,3,FALSE),"")</f>
        <v>0</v>
      </c>
      <c r="I1625">
        <f>IFERROR(VLOOKUP(G1625,Store_Map!$A$2:$I$100,4,FALSE),"")</f>
        <v>0</v>
      </c>
      <c r="J1625">
        <f>IFERROR(VLOOKUP(G1625,Store_Map!$A$2:$I$100,5,FALSE),"")</f>
        <v>0</v>
      </c>
      <c r="K1625">
        <f>IFERROR(VLOOKUP(G1625,Store_Map!$A$2:$I$100,6,FALSE),"")</f>
        <v>0</v>
      </c>
      <c r="L1625">
        <f>IFERROR(VLOOKUP(G1625,Store_Map!$A$2:$I$100,7,FALSE),"")</f>
        <v>0</v>
      </c>
      <c r="M1625">
        <f>IFERROR(VLOOKUP(G1625,Store_Map!$A$2:$I$100,8,FALSE),"")</f>
        <v>0</v>
      </c>
      <c r="N1625">
        <f t="shared" si="225"/>
        <v>0</v>
      </c>
      <c r="O1625" t="str">
        <f t="shared" si="226"/>
        <v>PASS</v>
      </c>
      <c r="P1625" t="str">
        <f t="shared" si="227"/>
        <v>REVIEW</v>
      </c>
      <c r="Q1625" t="str">
        <f t="shared" si="228"/>
        <v>PASS</v>
      </c>
      <c r="R1625" t="str">
        <f t="shared" si="229"/>
        <v>PASS</v>
      </c>
      <c r="S1625" t="str">
        <f t="shared" si="230"/>
        <v>REVIEW</v>
      </c>
      <c r="T1625">
        <f t="shared" si="231"/>
        <v>90</v>
      </c>
      <c r="U1625" t="str">
        <f t="shared" si="232"/>
        <v>Low</v>
      </c>
      <c r="V1625" t="str">
        <f t="shared" si="233"/>
        <v>Invalid NDC</v>
      </c>
    </row>
    <row r="1626" spans="1:22" x14ac:dyDescent="0.3">
      <c r="A1626" t="str">
        <f>Raw_Data!A1626</f>
        <v>6251998</v>
      </c>
      <c r="B1626">
        <f>Raw_Data!B1626</f>
        <v>45672</v>
      </c>
      <c r="C1626" t="str">
        <f>Raw_Data!C1626</f>
        <v>FUROSEMIDE 20 MG TABLET</v>
      </c>
      <c r="D1626" t="str">
        <f>Raw_Data!D1626</f>
        <v>69315011610</v>
      </c>
      <c r="E1626" t="str">
        <f>Raw_Data!E1626</f>
        <v>BYNE, EDMUND</v>
      </c>
      <c r="F1626" t="str">
        <f>Raw_Data!F1626</f>
        <v>1033186648</v>
      </c>
      <c r="G1626" t="str">
        <f>Raw_Data!H1626</f>
        <v>0</v>
      </c>
      <c r="H1626">
        <f>IFERROR(VLOOKUP(G1626,Store_Map!$A$2:$I$100,3,FALSE),"")</f>
        <v>0</v>
      </c>
      <c r="I1626">
        <f>IFERROR(VLOOKUP(G1626,Store_Map!$A$2:$I$100,4,FALSE),"")</f>
        <v>0</v>
      </c>
      <c r="J1626">
        <f>IFERROR(VLOOKUP(G1626,Store_Map!$A$2:$I$100,5,FALSE),"")</f>
        <v>0</v>
      </c>
      <c r="K1626">
        <f>IFERROR(VLOOKUP(G1626,Store_Map!$A$2:$I$100,6,FALSE),"")</f>
        <v>0</v>
      </c>
      <c r="L1626">
        <f>IFERROR(VLOOKUP(G1626,Store_Map!$A$2:$I$100,7,FALSE),"")</f>
        <v>0</v>
      </c>
      <c r="M1626">
        <f>IFERROR(VLOOKUP(G1626,Store_Map!$A$2:$I$100,8,FALSE),"")</f>
        <v>0</v>
      </c>
      <c r="N1626">
        <f t="shared" si="225"/>
        <v>0</v>
      </c>
      <c r="O1626" t="str">
        <f t="shared" si="226"/>
        <v>PASS</v>
      </c>
      <c r="P1626" t="str">
        <f t="shared" si="227"/>
        <v>PASS</v>
      </c>
      <c r="Q1626" t="str">
        <f t="shared" si="228"/>
        <v>PASS</v>
      </c>
      <c r="R1626" t="str">
        <f t="shared" si="229"/>
        <v>PASS</v>
      </c>
      <c r="S1626" t="str">
        <f t="shared" si="230"/>
        <v>PASS</v>
      </c>
      <c r="T1626">
        <f t="shared" si="231"/>
        <v>100</v>
      </c>
      <c r="U1626" t="str">
        <f t="shared" si="232"/>
        <v>Low</v>
      </c>
      <c r="V1626" t="str">
        <f t="shared" si="233"/>
        <v>Clean</v>
      </c>
    </row>
    <row r="1627" spans="1:22" x14ac:dyDescent="0.3">
      <c r="A1627" t="str">
        <f>Raw_Data!A1627</f>
        <v>6251999</v>
      </c>
      <c r="B1627">
        <f>Raw_Data!B1627</f>
        <v>45672</v>
      </c>
      <c r="C1627" t="str">
        <f>Raw_Data!C1627</f>
        <v>LOSARTAN POTASSIUM 50 MG TA</v>
      </c>
      <c r="D1627" t="str">
        <f>Raw_Data!D1627</f>
        <v>65862020299</v>
      </c>
      <c r="E1627" t="str">
        <f>Raw_Data!E1627</f>
        <v>BYNE, EDMUND</v>
      </c>
      <c r="F1627" t="str">
        <f>Raw_Data!F1627</f>
        <v>1033186648</v>
      </c>
      <c r="G1627" t="str">
        <f>Raw_Data!H1627</f>
        <v>0</v>
      </c>
      <c r="H1627">
        <f>IFERROR(VLOOKUP(G1627,Store_Map!$A$2:$I$100,3,FALSE),"")</f>
        <v>0</v>
      </c>
      <c r="I1627">
        <f>IFERROR(VLOOKUP(G1627,Store_Map!$A$2:$I$100,4,FALSE),"")</f>
        <v>0</v>
      </c>
      <c r="J1627">
        <f>IFERROR(VLOOKUP(G1627,Store_Map!$A$2:$I$100,5,FALSE),"")</f>
        <v>0</v>
      </c>
      <c r="K1627">
        <f>IFERROR(VLOOKUP(G1627,Store_Map!$A$2:$I$100,6,FALSE),"")</f>
        <v>0</v>
      </c>
      <c r="L1627">
        <f>IFERROR(VLOOKUP(G1627,Store_Map!$A$2:$I$100,7,FALSE),"")</f>
        <v>0</v>
      </c>
      <c r="M1627">
        <f>IFERROR(VLOOKUP(G1627,Store_Map!$A$2:$I$100,8,FALSE),"")</f>
        <v>0</v>
      </c>
      <c r="N1627">
        <f t="shared" si="225"/>
        <v>0</v>
      </c>
      <c r="O1627" t="str">
        <f t="shared" si="226"/>
        <v>PASS</v>
      </c>
      <c r="P1627" t="str">
        <f t="shared" si="227"/>
        <v>PASS</v>
      </c>
      <c r="Q1627" t="str">
        <f t="shared" si="228"/>
        <v>PASS</v>
      </c>
      <c r="R1627" t="str">
        <f t="shared" si="229"/>
        <v>PASS</v>
      </c>
      <c r="S1627" t="str">
        <f t="shared" si="230"/>
        <v>PASS</v>
      </c>
      <c r="T1627">
        <f t="shared" si="231"/>
        <v>100</v>
      </c>
      <c r="U1627" t="str">
        <f t="shared" si="232"/>
        <v>Low</v>
      </c>
      <c r="V1627" t="str">
        <f t="shared" si="233"/>
        <v>Clean</v>
      </c>
    </row>
    <row r="1628" spans="1:22" x14ac:dyDescent="0.3">
      <c r="A1628" t="str">
        <f>Raw_Data!A1628</f>
        <v>6252000</v>
      </c>
      <c r="B1628">
        <f>Raw_Data!B1628</f>
        <v>45672</v>
      </c>
      <c r="C1628" t="str">
        <f>Raw_Data!C1628</f>
        <v>CARVEDILOL 25 MG TABLET</v>
      </c>
      <c r="D1628" t="str">
        <f>Raw_Data!D1628</f>
        <v>68382009505</v>
      </c>
      <c r="E1628" t="str">
        <f>Raw_Data!E1628</f>
        <v>BYNE, EDMUND</v>
      </c>
      <c r="F1628" t="str">
        <f>Raw_Data!F1628</f>
        <v>1033186648</v>
      </c>
      <c r="G1628" t="str">
        <f>Raw_Data!H1628</f>
        <v>0</v>
      </c>
      <c r="H1628">
        <f>IFERROR(VLOOKUP(G1628,Store_Map!$A$2:$I$100,3,FALSE),"")</f>
        <v>0</v>
      </c>
      <c r="I1628">
        <f>IFERROR(VLOOKUP(G1628,Store_Map!$A$2:$I$100,4,FALSE),"")</f>
        <v>0</v>
      </c>
      <c r="J1628">
        <f>IFERROR(VLOOKUP(G1628,Store_Map!$A$2:$I$100,5,FALSE),"")</f>
        <v>0</v>
      </c>
      <c r="K1628">
        <f>IFERROR(VLOOKUP(G1628,Store_Map!$A$2:$I$100,6,FALSE),"")</f>
        <v>0</v>
      </c>
      <c r="L1628">
        <f>IFERROR(VLOOKUP(G1628,Store_Map!$A$2:$I$100,7,FALSE),"")</f>
        <v>0</v>
      </c>
      <c r="M1628">
        <f>IFERROR(VLOOKUP(G1628,Store_Map!$A$2:$I$100,8,FALSE),"")</f>
        <v>0</v>
      </c>
      <c r="N1628">
        <f t="shared" si="225"/>
        <v>0</v>
      </c>
      <c r="O1628" t="str">
        <f t="shared" si="226"/>
        <v>PASS</v>
      </c>
      <c r="P1628" t="str">
        <f t="shared" si="227"/>
        <v>PASS</v>
      </c>
      <c r="Q1628" t="str">
        <f t="shared" si="228"/>
        <v>PASS</v>
      </c>
      <c r="R1628" t="str">
        <f t="shared" si="229"/>
        <v>PASS</v>
      </c>
      <c r="S1628" t="str">
        <f t="shared" si="230"/>
        <v>PASS</v>
      </c>
      <c r="T1628">
        <f t="shared" si="231"/>
        <v>100</v>
      </c>
      <c r="U1628" t="str">
        <f t="shared" si="232"/>
        <v>Low</v>
      </c>
      <c r="V1628" t="str">
        <f t="shared" si="233"/>
        <v>Clean</v>
      </c>
    </row>
    <row r="1629" spans="1:22" x14ac:dyDescent="0.3">
      <c r="A1629" t="str">
        <f>Raw_Data!A1629</f>
        <v>6252001</v>
      </c>
      <c r="B1629">
        <f>Raw_Data!B1629</f>
        <v>45672</v>
      </c>
      <c r="C1629" t="str">
        <f>Raw_Data!C1629</f>
        <v>AMLODIPINE BESYLATE 10 MG T</v>
      </c>
      <c r="D1629" t="str">
        <f>Raw_Data!D1629</f>
        <v>69097012815</v>
      </c>
      <c r="E1629" t="str">
        <f>Raw_Data!E1629</f>
        <v>YASIN, NURA</v>
      </c>
      <c r="F1629" t="str">
        <f>Raw_Data!F1629</f>
        <v>1265518567</v>
      </c>
      <c r="G1629" t="str">
        <f>Raw_Data!H1629</f>
        <v>0</v>
      </c>
      <c r="H1629">
        <f>IFERROR(VLOOKUP(G1629,Store_Map!$A$2:$I$100,3,FALSE),"")</f>
        <v>0</v>
      </c>
      <c r="I1629">
        <f>IFERROR(VLOOKUP(G1629,Store_Map!$A$2:$I$100,4,FALSE),"")</f>
        <v>0</v>
      </c>
      <c r="J1629">
        <f>IFERROR(VLOOKUP(G1629,Store_Map!$A$2:$I$100,5,FALSE),"")</f>
        <v>0</v>
      </c>
      <c r="K1629">
        <f>IFERROR(VLOOKUP(G1629,Store_Map!$A$2:$I$100,6,FALSE),"")</f>
        <v>0</v>
      </c>
      <c r="L1629">
        <f>IFERROR(VLOOKUP(G1629,Store_Map!$A$2:$I$100,7,FALSE),"")</f>
        <v>0</v>
      </c>
      <c r="M1629">
        <f>IFERROR(VLOOKUP(G1629,Store_Map!$A$2:$I$100,8,FALSE),"")</f>
        <v>0</v>
      </c>
      <c r="N1629">
        <f t="shared" si="225"/>
        <v>0</v>
      </c>
      <c r="O1629" t="str">
        <f t="shared" si="226"/>
        <v>PASS</v>
      </c>
      <c r="P1629" t="str">
        <f t="shared" si="227"/>
        <v>PASS</v>
      </c>
      <c r="Q1629" t="str">
        <f t="shared" si="228"/>
        <v>PASS</v>
      </c>
      <c r="R1629" t="str">
        <f t="shared" si="229"/>
        <v>PASS</v>
      </c>
      <c r="S1629" t="str">
        <f t="shared" si="230"/>
        <v>PASS</v>
      </c>
      <c r="T1629">
        <f t="shared" si="231"/>
        <v>100</v>
      </c>
      <c r="U1629" t="str">
        <f t="shared" si="232"/>
        <v>Low</v>
      </c>
      <c r="V1629" t="str">
        <f t="shared" si="233"/>
        <v>Clean</v>
      </c>
    </row>
    <row r="1630" spans="1:22" x14ac:dyDescent="0.3">
      <c r="A1630" t="str">
        <f>Raw_Data!A1630</f>
        <v>6252002</v>
      </c>
      <c r="B1630">
        <f>Raw_Data!B1630</f>
        <v>45672</v>
      </c>
      <c r="C1630" t="str">
        <f>Raw_Data!C1630</f>
        <v>TRESIBA FLEXTOUCH 100 UNIT/</v>
      </c>
      <c r="D1630" t="str">
        <f>Raw_Data!D1630</f>
        <v>169266015</v>
      </c>
      <c r="E1630" t="str">
        <f>Raw_Data!E1630</f>
        <v>MACHADO, MARIA</v>
      </c>
      <c r="F1630" t="str">
        <f>Raw_Data!F1630</f>
        <v>1619100302</v>
      </c>
      <c r="G1630" t="str">
        <f>Raw_Data!H1630</f>
        <v>0</v>
      </c>
      <c r="H1630">
        <f>IFERROR(VLOOKUP(G1630,Store_Map!$A$2:$I$100,3,FALSE),"")</f>
        <v>0</v>
      </c>
      <c r="I1630">
        <f>IFERROR(VLOOKUP(G1630,Store_Map!$A$2:$I$100,4,FALSE),"")</f>
        <v>0</v>
      </c>
      <c r="J1630">
        <f>IFERROR(VLOOKUP(G1630,Store_Map!$A$2:$I$100,5,FALSE),"")</f>
        <v>0</v>
      </c>
      <c r="K1630">
        <f>IFERROR(VLOOKUP(G1630,Store_Map!$A$2:$I$100,6,FALSE),"")</f>
        <v>0</v>
      </c>
      <c r="L1630">
        <f>IFERROR(VLOOKUP(G1630,Store_Map!$A$2:$I$100,7,FALSE),"")</f>
        <v>0</v>
      </c>
      <c r="M1630">
        <f>IFERROR(VLOOKUP(G1630,Store_Map!$A$2:$I$100,8,FALSE),"")</f>
        <v>0</v>
      </c>
      <c r="N1630">
        <f t="shared" si="225"/>
        <v>0</v>
      </c>
      <c r="O1630" t="str">
        <f t="shared" si="226"/>
        <v>PASS</v>
      </c>
      <c r="P1630" t="str">
        <f t="shared" si="227"/>
        <v>REVIEW</v>
      </c>
      <c r="Q1630" t="str">
        <f t="shared" si="228"/>
        <v>PASS</v>
      </c>
      <c r="R1630" t="str">
        <f t="shared" si="229"/>
        <v>PASS</v>
      </c>
      <c r="S1630" t="str">
        <f t="shared" si="230"/>
        <v>REVIEW</v>
      </c>
      <c r="T1630">
        <f t="shared" si="231"/>
        <v>90</v>
      </c>
      <c r="U1630" t="str">
        <f t="shared" si="232"/>
        <v>Low</v>
      </c>
      <c r="V1630" t="str">
        <f t="shared" si="233"/>
        <v>Invalid NDC</v>
      </c>
    </row>
    <row r="1631" spans="1:22" x14ac:dyDescent="0.3">
      <c r="A1631" t="str">
        <f>Raw_Data!A1631</f>
        <v>6247781</v>
      </c>
      <c r="B1631">
        <f>Raw_Data!B1631</f>
        <v>45672</v>
      </c>
      <c r="C1631" t="str">
        <f>Raw_Data!C1631</f>
        <v>LOSARTAN-HCTZ 100-25 MG TAB</v>
      </c>
      <c r="D1631" t="str">
        <f>Raw_Data!D1631</f>
        <v>65862047099</v>
      </c>
      <c r="E1631" t="str">
        <f>Raw_Data!E1631</f>
        <v>YASIN, NURA</v>
      </c>
      <c r="F1631" t="str">
        <f>Raw_Data!F1631</f>
        <v>1265518567</v>
      </c>
      <c r="G1631" t="str">
        <f>Raw_Data!H1631</f>
        <v>0</v>
      </c>
      <c r="H1631">
        <f>IFERROR(VLOOKUP(G1631,Store_Map!$A$2:$I$100,3,FALSE),"")</f>
        <v>0</v>
      </c>
      <c r="I1631">
        <f>IFERROR(VLOOKUP(G1631,Store_Map!$A$2:$I$100,4,FALSE),"")</f>
        <v>0</v>
      </c>
      <c r="J1631">
        <f>IFERROR(VLOOKUP(G1631,Store_Map!$A$2:$I$100,5,FALSE),"")</f>
        <v>0</v>
      </c>
      <c r="K1631">
        <f>IFERROR(VLOOKUP(G1631,Store_Map!$A$2:$I$100,6,FALSE),"")</f>
        <v>0</v>
      </c>
      <c r="L1631">
        <f>IFERROR(VLOOKUP(G1631,Store_Map!$A$2:$I$100,7,FALSE),"")</f>
        <v>0</v>
      </c>
      <c r="M1631">
        <f>IFERROR(VLOOKUP(G1631,Store_Map!$A$2:$I$100,8,FALSE),"")</f>
        <v>0</v>
      </c>
      <c r="N1631">
        <f t="shared" si="225"/>
        <v>0</v>
      </c>
      <c r="O1631" t="str">
        <f t="shared" si="226"/>
        <v>PASS</v>
      </c>
      <c r="P1631" t="str">
        <f t="shared" si="227"/>
        <v>PASS</v>
      </c>
      <c r="Q1631" t="str">
        <f t="shared" si="228"/>
        <v>PASS</v>
      </c>
      <c r="R1631" t="str">
        <f t="shared" si="229"/>
        <v>PASS</v>
      </c>
      <c r="S1631" t="str">
        <f t="shared" si="230"/>
        <v>PASS</v>
      </c>
      <c r="T1631">
        <f t="shared" si="231"/>
        <v>100</v>
      </c>
      <c r="U1631" t="str">
        <f t="shared" si="232"/>
        <v>Low</v>
      </c>
      <c r="V1631" t="str">
        <f t="shared" si="233"/>
        <v>Clean</v>
      </c>
    </row>
    <row r="1632" spans="1:22" x14ac:dyDescent="0.3">
      <c r="A1632" t="str">
        <f>Raw_Data!A1632</f>
        <v>6247782</v>
      </c>
      <c r="B1632">
        <f>Raw_Data!B1632</f>
        <v>45672</v>
      </c>
      <c r="C1632" t="str">
        <f>Raw_Data!C1632</f>
        <v>AMLODIPINE BESYLATE 5 MG TA</v>
      </c>
      <c r="D1632" t="str">
        <f>Raw_Data!D1632</f>
        <v>69097012715</v>
      </c>
      <c r="E1632" t="str">
        <f>Raw_Data!E1632</f>
        <v>YASIN, NURA</v>
      </c>
      <c r="F1632" t="str">
        <f>Raw_Data!F1632</f>
        <v>1265518567</v>
      </c>
      <c r="G1632" t="str">
        <f>Raw_Data!H1632</f>
        <v>0</v>
      </c>
      <c r="H1632">
        <f>IFERROR(VLOOKUP(G1632,Store_Map!$A$2:$I$100,3,FALSE),"")</f>
        <v>0</v>
      </c>
      <c r="I1632">
        <f>IFERROR(VLOOKUP(G1632,Store_Map!$A$2:$I$100,4,FALSE),"")</f>
        <v>0</v>
      </c>
      <c r="J1632">
        <f>IFERROR(VLOOKUP(G1632,Store_Map!$A$2:$I$100,5,FALSE),"")</f>
        <v>0</v>
      </c>
      <c r="K1632">
        <f>IFERROR(VLOOKUP(G1632,Store_Map!$A$2:$I$100,6,FALSE),"")</f>
        <v>0</v>
      </c>
      <c r="L1632">
        <f>IFERROR(VLOOKUP(G1632,Store_Map!$A$2:$I$100,7,FALSE),"")</f>
        <v>0</v>
      </c>
      <c r="M1632">
        <f>IFERROR(VLOOKUP(G1632,Store_Map!$A$2:$I$100,8,FALSE),"")</f>
        <v>0</v>
      </c>
      <c r="N1632">
        <f t="shared" si="225"/>
        <v>0</v>
      </c>
      <c r="O1632" t="str">
        <f t="shared" si="226"/>
        <v>PASS</v>
      </c>
      <c r="P1632" t="str">
        <f t="shared" si="227"/>
        <v>PASS</v>
      </c>
      <c r="Q1632" t="str">
        <f t="shared" si="228"/>
        <v>PASS</v>
      </c>
      <c r="R1632" t="str">
        <f t="shared" si="229"/>
        <v>PASS</v>
      </c>
      <c r="S1632" t="str">
        <f t="shared" si="230"/>
        <v>PASS</v>
      </c>
      <c r="T1632">
        <f t="shared" si="231"/>
        <v>100</v>
      </c>
      <c r="U1632" t="str">
        <f t="shared" si="232"/>
        <v>Low</v>
      </c>
      <c r="V1632" t="str">
        <f t="shared" si="233"/>
        <v>Clean</v>
      </c>
    </row>
    <row r="1633" spans="1:22" x14ac:dyDescent="0.3">
      <c r="A1633" t="str">
        <f>Raw_Data!A1633</f>
        <v>6251924</v>
      </c>
      <c r="B1633">
        <f>Raw_Data!B1633</f>
        <v>45672</v>
      </c>
      <c r="C1633" t="str">
        <f>Raw_Data!C1633</f>
        <v>CLINPRO 5000 1.1% TOOTHPAST</v>
      </c>
      <c r="D1633" t="str">
        <f>Raw_Data!D1633</f>
        <v>48878313004</v>
      </c>
      <c r="E1633" t="str">
        <f>Raw_Data!E1633</f>
        <v>Echols, Steven</v>
      </c>
      <c r="F1633" t="str">
        <f>Raw_Data!F1633</f>
        <v>1417935545</v>
      </c>
      <c r="G1633" t="str">
        <f>Raw_Data!H1633</f>
        <v>0</v>
      </c>
      <c r="H1633">
        <f>IFERROR(VLOOKUP(G1633,Store_Map!$A$2:$I$100,3,FALSE),"")</f>
        <v>0</v>
      </c>
      <c r="I1633">
        <f>IFERROR(VLOOKUP(G1633,Store_Map!$A$2:$I$100,4,FALSE),"")</f>
        <v>0</v>
      </c>
      <c r="J1633">
        <f>IFERROR(VLOOKUP(G1633,Store_Map!$A$2:$I$100,5,FALSE),"")</f>
        <v>0</v>
      </c>
      <c r="K1633">
        <f>IFERROR(VLOOKUP(G1633,Store_Map!$A$2:$I$100,6,FALSE),"")</f>
        <v>0</v>
      </c>
      <c r="L1633">
        <f>IFERROR(VLOOKUP(G1633,Store_Map!$A$2:$I$100,7,FALSE),"")</f>
        <v>0</v>
      </c>
      <c r="M1633">
        <f>IFERROR(VLOOKUP(G1633,Store_Map!$A$2:$I$100,8,FALSE),"")</f>
        <v>0</v>
      </c>
      <c r="N1633">
        <f t="shared" si="225"/>
        <v>0</v>
      </c>
      <c r="O1633" t="str">
        <f t="shared" si="226"/>
        <v>PASS</v>
      </c>
      <c r="P1633" t="str">
        <f t="shared" si="227"/>
        <v>PASS</v>
      </c>
      <c r="Q1633" t="str">
        <f t="shared" si="228"/>
        <v>PASS</v>
      </c>
      <c r="R1633" t="str">
        <f t="shared" si="229"/>
        <v>PASS</v>
      </c>
      <c r="S1633" t="str">
        <f t="shared" si="230"/>
        <v>PASS</v>
      </c>
      <c r="T1633">
        <f t="shared" si="231"/>
        <v>100</v>
      </c>
      <c r="U1633" t="str">
        <f t="shared" si="232"/>
        <v>Low</v>
      </c>
      <c r="V1633" t="str">
        <f t="shared" si="233"/>
        <v>Clean</v>
      </c>
    </row>
    <row r="1634" spans="1:22" x14ac:dyDescent="0.3">
      <c r="A1634" t="str">
        <f>Raw_Data!A1634</f>
        <v>2003366</v>
      </c>
      <c r="B1634">
        <f>Raw_Data!B1634</f>
        <v>45672</v>
      </c>
      <c r="C1634" t="str">
        <f>Raw_Data!C1634</f>
        <v>DEXTROAMP-AMPHETAMIN 10 MG</v>
      </c>
      <c r="D1634" t="str">
        <f>Raw_Data!D1634</f>
        <v>555097202</v>
      </c>
      <c r="E1634" t="str">
        <f>Raw_Data!E1634</f>
        <v>ERTLE, VALERIE</v>
      </c>
      <c r="F1634" t="str">
        <f>Raw_Data!F1634</f>
        <v>1245619592</v>
      </c>
      <c r="G1634" t="str">
        <f>Raw_Data!H1634</f>
        <v>0</v>
      </c>
      <c r="H1634">
        <f>IFERROR(VLOOKUP(G1634,Store_Map!$A$2:$I$100,3,FALSE),"")</f>
        <v>0</v>
      </c>
      <c r="I1634">
        <f>IFERROR(VLOOKUP(G1634,Store_Map!$A$2:$I$100,4,FALSE),"")</f>
        <v>0</v>
      </c>
      <c r="J1634">
        <f>IFERROR(VLOOKUP(G1634,Store_Map!$A$2:$I$100,5,FALSE),"")</f>
        <v>0</v>
      </c>
      <c r="K1634">
        <f>IFERROR(VLOOKUP(G1634,Store_Map!$A$2:$I$100,6,FALSE),"")</f>
        <v>0</v>
      </c>
      <c r="L1634">
        <f>IFERROR(VLOOKUP(G1634,Store_Map!$A$2:$I$100,7,FALSE),"")</f>
        <v>0</v>
      </c>
      <c r="M1634">
        <f>IFERROR(VLOOKUP(G1634,Store_Map!$A$2:$I$100,8,FALSE),"")</f>
        <v>0</v>
      </c>
      <c r="N1634">
        <f t="shared" si="225"/>
        <v>0</v>
      </c>
      <c r="O1634" t="str">
        <f t="shared" si="226"/>
        <v>PASS</v>
      </c>
      <c r="P1634" t="str">
        <f t="shared" si="227"/>
        <v>REVIEW</v>
      </c>
      <c r="Q1634" t="str">
        <f t="shared" si="228"/>
        <v>PASS</v>
      </c>
      <c r="R1634" t="str">
        <f t="shared" si="229"/>
        <v>PASS</v>
      </c>
      <c r="S1634" t="str">
        <f t="shared" si="230"/>
        <v>REVIEW</v>
      </c>
      <c r="T1634">
        <f t="shared" si="231"/>
        <v>90</v>
      </c>
      <c r="U1634" t="str">
        <f t="shared" si="232"/>
        <v>Low</v>
      </c>
      <c r="V1634" t="str">
        <f t="shared" si="233"/>
        <v>Invalid NDC</v>
      </c>
    </row>
    <row r="1635" spans="1:22" x14ac:dyDescent="0.3">
      <c r="A1635" t="str">
        <f>Raw_Data!A1635</f>
        <v>6252003</v>
      </c>
      <c r="B1635">
        <f>Raw_Data!B1635</f>
        <v>45672</v>
      </c>
      <c r="C1635" t="str">
        <f>Raw_Data!C1635</f>
        <v>LOSARTAN POTASSIUM 100 MG T</v>
      </c>
      <c r="D1635" t="str">
        <f>Raw_Data!D1635</f>
        <v>65862020399</v>
      </c>
      <c r="E1635" t="str">
        <f>Raw_Data!E1635</f>
        <v>YASIN, NURA</v>
      </c>
      <c r="F1635" t="str">
        <f>Raw_Data!F1635</f>
        <v>1265518567</v>
      </c>
      <c r="G1635" t="str">
        <f>Raw_Data!H1635</f>
        <v>0</v>
      </c>
      <c r="H1635">
        <f>IFERROR(VLOOKUP(G1635,Store_Map!$A$2:$I$100,3,FALSE),"")</f>
        <v>0</v>
      </c>
      <c r="I1635">
        <f>IFERROR(VLOOKUP(G1635,Store_Map!$A$2:$I$100,4,FALSE),"")</f>
        <v>0</v>
      </c>
      <c r="J1635">
        <f>IFERROR(VLOOKUP(G1635,Store_Map!$A$2:$I$100,5,FALSE),"")</f>
        <v>0</v>
      </c>
      <c r="K1635">
        <f>IFERROR(VLOOKUP(G1635,Store_Map!$A$2:$I$100,6,FALSE),"")</f>
        <v>0</v>
      </c>
      <c r="L1635">
        <f>IFERROR(VLOOKUP(G1635,Store_Map!$A$2:$I$100,7,FALSE),"")</f>
        <v>0</v>
      </c>
      <c r="M1635">
        <f>IFERROR(VLOOKUP(G1635,Store_Map!$A$2:$I$100,8,FALSE),"")</f>
        <v>0</v>
      </c>
      <c r="N1635">
        <f t="shared" si="225"/>
        <v>0</v>
      </c>
      <c r="O1635" t="str">
        <f t="shared" si="226"/>
        <v>PASS</v>
      </c>
      <c r="P1635" t="str">
        <f t="shared" si="227"/>
        <v>PASS</v>
      </c>
      <c r="Q1635" t="str">
        <f t="shared" si="228"/>
        <v>PASS</v>
      </c>
      <c r="R1635" t="str">
        <f t="shared" si="229"/>
        <v>PASS</v>
      </c>
      <c r="S1635" t="str">
        <f t="shared" si="230"/>
        <v>PASS</v>
      </c>
      <c r="T1635">
        <f t="shared" si="231"/>
        <v>100</v>
      </c>
      <c r="U1635" t="str">
        <f t="shared" si="232"/>
        <v>Low</v>
      </c>
      <c r="V1635" t="str">
        <f t="shared" si="233"/>
        <v>Clean</v>
      </c>
    </row>
    <row r="1636" spans="1:22" x14ac:dyDescent="0.3">
      <c r="A1636" t="str">
        <f>Raw_Data!A1636</f>
        <v>2003368</v>
      </c>
      <c r="B1636">
        <f>Raw_Data!B1636</f>
        <v>45672</v>
      </c>
      <c r="C1636" t="str">
        <f>Raw_Data!C1636</f>
        <v>DEXMETHYLPHENIDATE ER 5 MG</v>
      </c>
      <c r="D1636" t="str">
        <f>Raw_Data!D1636</f>
        <v>115991801</v>
      </c>
      <c r="E1636" t="str">
        <f>Raw_Data!E1636</f>
        <v>HARSHMAN, SONALI</v>
      </c>
      <c r="F1636" t="str">
        <f>Raw_Data!F1636</f>
        <v>1104084516</v>
      </c>
      <c r="G1636" t="str">
        <f>Raw_Data!H1636</f>
        <v>0</v>
      </c>
      <c r="H1636">
        <f>IFERROR(VLOOKUP(G1636,Store_Map!$A$2:$I$100,3,FALSE),"")</f>
        <v>0</v>
      </c>
      <c r="I1636">
        <f>IFERROR(VLOOKUP(G1636,Store_Map!$A$2:$I$100,4,FALSE),"")</f>
        <v>0</v>
      </c>
      <c r="J1636">
        <f>IFERROR(VLOOKUP(G1636,Store_Map!$A$2:$I$100,5,FALSE),"")</f>
        <v>0</v>
      </c>
      <c r="K1636">
        <f>IFERROR(VLOOKUP(G1636,Store_Map!$A$2:$I$100,6,FALSE),"")</f>
        <v>0</v>
      </c>
      <c r="L1636">
        <f>IFERROR(VLOOKUP(G1636,Store_Map!$A$2:$I$100,7,FALSE),"")</f>
        <v>0</v>
      </c>
      <c r="M1636">
        <f>IFERROR(VLOOKUP(G1636,Store_Map!$A$2:$I$100,8,FALSE),"")</f>
        <v>0</v>
      </c>
      <c r="N1636">
        <f t="shared" si="225"/>
        <v>0</v>
      </c>
      <c r="O1636" t="str">
        <f t="shared" si="226"/>
        <v>PASS</v>
      </c>
      <c r="P1636" t="str">
        <f t="shared" si="227"/>
        <v>REVIEW</v>
      </c>
      <c r="Q1636" t="str">
        <f t="shared" si="228"/>
        <v>PASS</v>
      </c>
      <c r="R1636" t="str">
        <f t="shared" si="229"/>
        <v>PASS</v>
      </c>
      <c r="S1636" t="str">
        <f t="shared" si="230"/>
        <v>REVIEW</v>
      </c>
      <c r="T1636">
        <f t="shared" si="231"/>
        <v>90</v>
      </c>
      <c r="U1636" t="str">
        <f t="shared" si="232"/>
        <v>Low</v>
      </c>
      <c r="V1636" t="str">
        <f t="shared" si="233"/>
        <v>Invalid NDC</v>
      </c>
    </row>
    <row r="1637" spans="1:22" x14ac:dyDescent="0.3">
      <c r="A1637" t="str">
        <f>Raw_Data!A1637</f>
        <v>6252006</v>
      </c>
      <c r="B1637">
        <f>Raw_Data!B1637</f>
        <v>45672</v>
      </c>
      <c r="C1637" t="str">
        <f>Raw_Data!C1637</f>
        <v>CYCLOBENZAPRINE 5 MG TABLET</v>
      </c>
      <c r="D1637" t="str">
        <f>Raw_Data!D1637</f>
        <v>43547039910</v>
      </c>
      <c r="E1637" t="str">
        <f>Raw_Data!E1637</f>
        <v>YASIN, NURA</v>
      </c>
      <c r="F1637" t="str">
        <f>Raw_Data!F1637</f>
        <v>1265518567</v>
      </c>
      <c r="G1637" t="str">
        <f>Raw_Data!H1637</f>
        <v>0</v>
      </c>
      <c r="H1637">
        <f>IFERROR(VLOOKUP(G1637,Store_Map!$A$2:$I$100,3,FALSE),"")</f>
        <v>0</v>
      </c>
      <c r="I1637">
        <f>IFERROR(VLOOKUP(G1637,Store_Map!$A$2:$I$100,4,FALSE),"")</f>
        <v>0</v>
      </c>
      <c r="J1637">
        <f>IFERROR(VLOOKUP(G1637,Store_Map!$A$2:$I$100,5,FALSE),"")</f>
        <v>0</v>
      </c>
      <c r="K1637">
        <f>IFERROR(VLOOKUP(G1637,Store_Map!$A$2:$I$100,6,FALSE),"")</f>
        <v>0</v>
      </c>
      <c r="L1637">
        <f>IFERROR(VLOOKUP(G1637,Store_Map!$A$2:$I$100,7,FALSE),"")</f>
        <v>0</v>
      </c>
      <c r="M1637">
        <f>IFERROR(VLOOKUP(G1637,Store_Map!$A$2:$I$100,8,FALSE),"")</f>
        <v>0</v>
      </c>
      <c r="N1637">
        <f t="shared" si="225"/>
        <v>0</v>
      </c>
      <c r="O1637" t="str">
        <f t="shared" si="226"/>
        <v>PASS</v>
      </c>
      <c r="P1637" t="str">
        <f t="shared" si="227"/>
        <v>PASS</v>
      </c>
      <c r="Q1637" t="str">
        <f t="shared" si="228"/>
        <v>PASS</v>
      </c>
      <c r="R1637" t="str">
        <f t="shared" si="229"/>
        <v>PASS</v>
      </c>
      <c r="S1637" t="str">
        <f t="shared" si="230"/>
        <v>PASS</v>
      </c>
      <c r="T1637">
        <f t="shared" si="231"/>
        <v>100</v>
      </c>
      <c r="U1637" t="str">
        <f t="shared" si="232"/>
        <v>Low</v>
      </c>
      <c r="V1637" t="str">
        <f t="shared" si="233"/>
        <v>Clean</v>
      </c>
    </row>
    <row r="1638" spans="1:22" x14ac:dyDescent="0.3">
      <c r="A1638" t="str">
        <f>Raw_Data!A1638</f>
        <v>6252007</v>
      </c>
      <c r="B1638">
        <f>Raw_Data!B1638</f>
        <v>45672</v>
      </c>
      <c r="C1638" t="str">
        <f>Raw_Data!C1638</f>
        <v>CLONIDINE HCL 0.1 MG TABLET</v>
      </c>
      <c r="D1638" t="str">
        <f>Raw_Data!D1638</f>
        <v>228212750</v>
      </c>
      <c r="E1638" t="str">
        <f>Raw_Data!E1638</f>
        <v>HARSHMAN, SONALI</v>
      </c>
      <c r="F1638" t="str">
        <f>Raw_Data!F1638</f>
        <v>1104084516</v>
      </c>
      <c r="G1638" t="str">
        <f>Raw_Data!H1638</f>
        <v>0</v>
      </c>
      <c r="H1638">
        <f>IFERROR(VLOOKUP(G1638,Store_Map!$A$2:$I$100,3,FALSE),"")</f>
        <v>0</v>
      </c>
      <c r="I1638">
        <f>IFERROR(VLOOKUP(G1638,Store_Map!$A$2:$I$100,4,FALSE),"")</f>
        <v>0</v>
      </c>
      <c r="J1638">
        <f>IFERROR(VLOOKUP(G1638,Store_Map!$A$2:$I$100,5,FALSE),"")</f>
        <v>0</v>
      </c>
      <c r="K1638">
        <f>IFERROR(VLOOKUP(G1638,Store_Map!$A$2:$I$100,6,FALSE),"")</f>
        <v>0</v>
      </c>
      <c r="L1638">
        <f>IFERROR(VLOOKUP(G1638,Store_Map!$A$2:$I$100,7,FALSE),"")</f>
        <v>0</v>
      </c>
      <c r="M1638">
        <f>IFERROR(VLOOKUP(G1638,Store_Map!$A$2:$I$100,8,FALSE),"")</f>
        <v>0</v>
      </c>
      <c r="N1638">
        <f t="shared" si="225"/>
        <v>0</v>
      </c>
      <c r="O1638" t="str">
        <f t="shared" si="226"/>
        <v>PASS</v>
      </c>
      <c r="P1638" t="str">
        <f t="shared" si="227"/>
        <v>REVIEW</v>
      </c>
      <c r="Q1638" t="str">
        <f t="shared" si="228"/>
        <v>PASS</v>
      </c>
      <c r="R1638" t="str">
        <f t="shared" si="229"/>
        <v>PASS</v>
      </c>
      <c r="S1638" t="str">
        <f t="shared" si="230"/>
        <v>REVIEW</v>
      </c>
      <c r="T1638">
        <f t="shared" si="231"/>
        <v>90</v>
      </c>
      <c r="U1638" t="str">
        <f t="shared" si="232"/>
        <v>Low</v>
      </c>
      <c r="V1638" t="str">
        <f t="shared" si="233"/>
        <v>Invalid NDC</v>
      </c>
    </row>
    <row r="1639" spans="1:22" x14ac:dyDescent="0.3">
      <c r="A1639" t="str">
        <f>Raw_Data!A1639</f>
        <v>6252009</v>
      </c>
      <c r="B1639">
        <f>Raw_Data!B1639</f>
        <v>45672</v>
      </c>
      <c r="C1639" t="str">
        <f>Raw_Data!C1639</f>
        <v>HYDROCORTISONE 2.5% OINTMEN</v>
      </c>
      <c r="D1639" t="str">
        <f>Raw_Data!D1639</f>
        <v>168014630</v>
      </c>
      <c r="E1639" t="str">
        <f>Raw_Data!E1639</f>
        <v>HARSHMAN, SONALI</v>
      </c>
      <c r="F1639" t="str">
        <f>Raw_Data!F1639</f>
        <v>1104084516</v>
      </c>
      <c r="G1639" t="str">
        <f>Raw_Data!H1639</f>
        <v>0</v>
      </c>
      <c r="H1639">
        <f>IFERROR(VLOOKUP(G1639,Store_Map!$A$2:$I$100,3,FALSE),"")</f>
        <v>0</v>
      </c>
      <c r="I1639">
        <f>IFERROR(VLOOKUP(G1639,Store_Map!$A$2:$I$100,4,FALSE),"")</f>
        <v>0</v>
      </c>
      <c r="J1639">
        <f>IFERROR(VLOOKUP(G1639,Store_Map!$A$2:$I$100,5,FALSE),"")</f>
        <v>0</v>
      </c>
      <c r="K1639">
        <f>IFERROR(VLOOKUP(G1639,Store_Map!$A$2:$I$100,6,FALSE),"")</f>
        <v>0</v>
      </c>
      <c r="L1639">
        <f>IFERROR(VLOOKUP(G1639,Store_Map!$A$2:$I$100,7,FALSE),"")</f>
        <v>0</v>
      </c>
      <c r="M1639">
        <f>IFERROR(VLOOKUP(G1639,Store_Map!$A$2:$I$100,8,FALSE),"")</f>
        <v>0</v>
      </c>
      <c r="N1639">
        <f t="shared" si="225"/>
        <v>0</v>
      </c>
      <c r="O1639" t="str">
        <f t="shared" si="226"/>
        <v>PASS</v>
      </c>
      <c r="P1639" t="str">
        <f t="shared" si="227"/>
        <v>REVIEW</v>
      </c>
      <c r="Q1639" t="str">
        <f t="shared" si="228"/>
        <v>PASS</v>
      </c>
      <c r="R1639" t="str">
        <f t="shared" si="229"/>
        <v>PASS</v>
      </c>
      <c r="S1639" t="str">
        <f t="shared" si="230"/>
        <v>REVIEW</v>
      </c>
      <c r="T1639">
        <f t="shared" si="231"/>
        <v>90</v>
      </c>
      <c r="U1639" t="str">
        <f t="shared" si="232"/>
        <v>Low</v>
      </c>
      <c r="V1639" t="str">
        <f t="shared" si="233"/>
        <v>Invalid NDC</v>
      </c>
    </row>
    <row r="1640" spans="1:22" x14ac:dyDescent="0.3">
      <c r="A1640" t="str">
        <f>Raw_Data!A1640</f>
        <v>6252011</v>
      </c>
      <c r="B1640">
        <f>Raw_Data!B1640</f>
        <v>45672</v>
      </c>
      <c r="C1640" t="str">
        <f>Raw_Data!C1640</f>
        <v>IBUPROFEN 100 MG/5 ML SUSP</v>
      </c>
      <c r="D1640" t="str">
        <f>Raw_Data!D1640</f>
        <v>59651003212</v>
      </c>
      <c r="E1640" t="str">
        <f>Raw_Data!E1640</f>
        <v>HARSHMAN, SONALI</v>
      </c>
      <c r="F1640" t="str">
        <f>Raw_Data!F1640</f>
        <v>1104084516</v>
      </c>
      <c r="G1640" t="str">
        <f>Raw_Data!H1640</f>
        <v>0</v>
      </c>
      <c r="H1640">
        <f>IFERROR(VLOOKUP(G1640,Store_Map!$A$2:$I$100,3,FALSE),"")</f>
        <v>0</v>
      </c>
      <c r="I1640">
        <f>IFERROR(VLOOKUP(G1640,Store_Map!$A$2:$I$100,4,FALSE),"")</f>
        <v>0</v>
      </c>
      <c r="J1640">
        <f>IFERROR(VLOOKUP(G1640,Store_Map!$A$2:$I$100,5,FALSE),"")</f>
        <v>0</v>
      </c>
      <c r="K1640">
        <f>IFERROR(VLOOKUP(G1640,Store_Map!$A$2:$I$100,6,FALSE),"")</f>
        <v>0</v>
      </c>
      <c r="L1640">
        <f>IFERROR(VLOOKUP(G1640,Store_Map!$A$2:$I$100,7,FALSE),"")</f>
        <v>0</v>
      </c>
      <c r="M1640">
        <f>IFERROR(VLOOKUP(G1640,Store_Map!$A$2:$I$100,8,FALSE),"")</f>
        <v>0</v>
      </c>
      <c r="N1640">
        <f t="shared" si="225"/>
        <v>0</v>
      </c>
      <c r="O1640" t="str">
        <f t="shared" si="226"/>
        <v>PASS</v>
      </c>
      <c r="P1640" t="str">
        <f t="shared" si="227"/>
        <v>PASS</v>
      </c>
      <c r="Q1640" t="str">
        <f t="shared" si="228"/>
        <v>PASS</v>
      </c>
      <c r="R1640" t="str">
        <f t="shared" si="229"/>
        <v>PASS</v>
      </c>
      <c r="S1640" t="str">
        <f t="shared" si="230"/>
        <v>PASS</v>
      </c>
      <c r="T1640">
        <f t="shared" si="231"/>
        <v>100</v>
      </c>
      <c r="U1640" t="str">
        <f t="shared" si="232"/>
        <v>Low</v>
      </c>
      <c r="V1640" t="str">
        <f t="shared" si="233"/>
        <v>Clean</v>
      </c>
    </row>
    <row r="1641" spans="1:22" x14ac:dyDescent="0.3">
      <c r="A1641" t="str">
        <f>Raw_Data!A1641</f>
        <v>6237785</v>
      </c>
      <c r="B1641">
        <f>Raw_Data!B1641</f>
        <v>45672</v>
      </c>
      <c r="C1641" t="str">
        <f>Raw_Data!C1641</f>
        <v>AMLODIPINE BESYLATE 10 MG T</v>
      </c>
      <c r="D1641" t="str">
        <f>Raw_Data!D1641</f>
        <v>69097012815</v>
      </c>
      <c r="E1641" t="str">
        <f>Raw_Data!E1641</f>
        <v>BYNE, EDMUND</v>
      </c>
      <c r="F1641" t="str">
        <f>Raw_Data!F1641</f>
        <v>1033186648</v>
      </c>
      <c r="G1641" t="str">
        <f>Raw_Data!H1641</f>
        <v>0</v>
      </c>
      <c r="H1641">
        <f>IFERROR(VLOOKUP(G1641,Store_Map!$A$2:$I$100,3,FALSE),"")</f>
        <v>0</v>
      </c>
      <c r="I1641">
        <f>IFERROR(VLOOKUP(G1641,Store_Map!$A$2:$I$100,4,FALSE),"")</f>
        <v>0</v>
      </c>
      <c r="J1641">
        <f>IFERROR(VLOOKUP(G1641,Store_Map!$A$2:$I$100,5,FALSE),"")</f>
        <v>0</v>
      </c>
      <c r="K1641">
        <f>IFERROR(VLOOKUP(G1641,Store_Map!$A$2:$I$100,6,FALSE),"")</f>
        <v>0</v>
      </c>
      <c r="L1641">
        <f>IFERROR(VLOOKUP(G1641,Store_Map!$A$2:$I$100,7,FALSE),"")</f>
        <v>0</v>
      </c>
      <c r="M1641">
        <f>IFERROR(VLOOKUP(G1641,Store_Map!$A$2:$I$100,8,FALSE),"")</f>
        <v>0</v>
      </c>
      <c r="N1641">
        <f t="shared" si="225"/>
        <v>0</v>
      </c>
      <c r="O1641" t="str">
        <f t="shared" si="226"/>
        <v>PASS</v>
      </c>
      <c r="P1641" t="str">
        <f t="shared" si="227"/>
        <v>PASS</v>
      </c>
      <c r="Q1641" t="str">
        <f t="shared" si="228"/>
        <v>PASS</v>
      </c>
      <c r="R1641" t="str">
        <f t="shared" si="229"/>
        <v>PASS</v>
      </c>
      <c r="S1641" t="str">
        <f t="shared" si="230"/>
        <v>PASS</v>
      </c>
      <c r="T1641">
        <f t="shared" si="231"/>
        <v>100</v>
      </c>
      <c r="U1641" t="str">
        <f t="shared" si="232"/>
        <v>Low</v>
      </c>
      <c r="V1641" t="str">
        <f t="shared" si="233"/>
        <v>Clean</v>
      </c>
    </row>
    <row r="1642" spans="1:22" x14ac:dyDescent="0.3">
      <c r="A1642" t="str">
        <f>Raw_Data!A1642</f>
        <v>6237786</v>
      </c>
      <c r="B1642">
        <f>Raw_Data!B1642</f>
        <v>45672</v>
      </c>
      <c r="C1642" t="str">
        <f>Raw_Data!C1642</f>
        <v>HYDROCHLOROTHIAZIDE 12.5 MG</v>
      </c>
      <c r="D1642" t="str">
        <f>Raw_Data!D1642</f>
        <v>69315015510</v>
      </c>
      <c r="E1642" t="str">
        <f>Raw_Data!E1642</f>
        <v>BYNE, EDMUND</v>
      </c>
      <c r="F1642" t="str">
        <f>Raw_Data!F1642</f>
        <v>1033186648</v>
      </c>
      <c r="G1642" t="str">
        <f>Raw_Data!H1642</f>
        <v>0</v>
      </c>
      <c r="H1642">
        <f>IFERROR(VLOOKUP(G1642,Store_Map!$A$2:$I$100,3,FALSE),"")</f>
        <v>0</v>
      </c>
      <c r="I1642">
        <f>IFERROR(VLOOKUP(G1642,Store_Map!$A$2:$I$100,4,FALSE),"")</f>
        <v>0</v>
      </c>
      <c r="J1642">
        <f>IFERROR(VLOOKUP(G1642,Store_Map!$A$2:$I$100,5,FALSE),"")</f>
        <v>0</v>
      </c>
      <c r="K1642">
        <f>IFERROR(VLOOKUP(G1642,Store_Map!$A$2:$I$100,6,FALSE),"")</f>
        <v>0</v>
      </c>
      <c r="L1642">
        <f>IFERROR(VLOOKUP(G1642,Store_Map!$A$2:$I$100,7,FALSE),"")</f>
        <v>0</v>
      </c>
      <c r="M1642">
        <f>IFERROR(VLOOKUP(G1642,Store_Map!$A$2:$I$100,8,FALSE),"")</f>
        <v>0</v>
      </c>
      <c r="N1642">
        <f t="shared" si="225"/>
        <v>0</v>
      </c>
      <c r="O1642" t="str">
        <f t="shared" si="226"/>
        <v>PASS</v>
      </c>
      <c r="P1642" t="str">
        <f t="shared" si="227"/>
        <v>PASS</v>
      </c>
      <c r="Q1642" t="str">
        <f t="shared" si="228"/>
        <v>PASS</v>
      </c>
      <c r="R1642" t="str">
        <f t="shared" si="229"/>
        <v>PASS</v>
      </c>
      <c r="S1642" t="str">
        <f t="shared" si="230"/>
        <v>PASS</v>
      </c>
      <c r="T1642">
        <f t="shared" si="231"/>
        <v>100</v>
      </c>
      <c r="U1642" t="str">
        <f t="shared" si="232"/>
        <v>Low</v>
      </c>
      <c r="V1642" t="str">
        <f t="shared" si="233"/>
        <v>Clean</v>
      </c>
    </row>
    <row r="1643" spans="1:22" x14ac:dyDescent="0.3">
      <c r="A1643" t="str">
        <f>Raw_Data!A1643</f>
        <v>6246169</v>
      </c>
      <c r="B1643">
        <f>Raw_Data!B1643</f>
        <v>45672</v>
      </c>
      <c r="C1643" t="str">
        <f>Raw_Data!C1643</f>
        <v>OMEPRAZOLE DR 20 MG CAPSULE</v>
      </c>
      <c r="D1643" t="str">
        <f>Raw_Data!D1643</f>
        <v>68382041205</v>
      </c>
      <c r="E1643" t="str">
        <f>Raw_Data!E1643</f>
        <v>BYNE, EDMUND</v>
      </c>
      <c r="F1643" t="str">
        <f>Raw_Data!F1643</f>
        <v>1033186648</v>
      </c>
      <c r="G1643" t="str">
        <f>Raw_Data!H1643</f>
        <v>0</v>
      </c>
      <c r="H1643">
        <f>IFERROR(VLOOKUP(G1643,Store_Map!$A$2:$I$100,3,FALSE),"")</f>
        <v>0</v>
      </c>
      <c r="I1643">
        <f>IFERROR(VLOOKUP(G1643,Store_Map!$A$2:$I$100,4,FALSE),"")</f>
        <v>0</v>
      </c>
      <c r="J1643">
        <f>IFERROR(VLOOKUP(G1643,Store_Map!$A$2:$I$100,5,FALSE),"")</f>
        <v>0</v>
      </c>
      <c r="K1643">
        <f>IFERROR(VLOOKUP(G1643,Store_Map!$A$2:$I$100,6,FALSE),"")</f>
        <v>0</v>
      </c>
      <c r="L1643">
        <f>IFERROR(VLOOKUP(G1643,Store_Map!$A$2:$I$100,7,FALSE),"")</f>
        <v>0</v>
      </c>
      <c r="M1643">
        <f>IFERROR(VLOOKUP(G1643,Store_Map!$A$2:$I$100,8,FALSE),"")</f>
        <v>0</v>
      </c>
      <c r="N1643">
        <f t="shared" si="225"/>
        <v>0</v>
      </c>
      <c r="O1643" t="str">
        <f t="shared" si="226"/>
        <v>PASS</v>
      </c>
      <c r="P1643" t="str">
        <f t="shared" si="227"/>
        <v>PASS</v>
      </c>
      <c r="Q1643" t="str">
        <f t="shared" si="228"/>
        <v>PASS</v>
      </c>
      <c r="R1643" t="str">
        <f t="shared" si="229"/>
        <v>PASS</v>
      </c>
      <c r="S1643" t="str">
        <f t="shared" si="230"/>
        <v>PASS</v>
      </c>
      <c r="T1643">
        <f t="shared" si="231"/>
        <v>100</v>
      </c>
      <c r="U1643" t="str">
        <f t="shared" si="232"/>
        <v>Low</v>
      </c>
      <c r="V1643" t="str">
        <f t="shared" si="233"/>
        <v>Clean</v>
      </c>
    </row>
    <row r="1644" spans="1:22" x14ac:dyDescent="0.3">
      <c r="A1644" t="str">
        <f>Raw_Data!A1644</f>
        <v>6251878</v>
      </c>
      <c r="B1644">
        <f>Raw_Data!B1644</f>
        <v>45672</v>
      </c>
      <c r="C1644" t="str">
        <f>Raw_Data!C1644</f>
        <v>ADVAIR 500-50 DISKUS</v>
      </c>
      <c r="D1644" t="str">
        <f>Raw_Data!D1644</f>
        <v>173069700</v>
      </c>
      <c r="E1644" t="str">
        <f>Raw_Data!E1644</f>
        <v>AKHTAR, MARIAM</v>
      </c>
      <c r="F1644" t="str">
        <f>Raw_Data!F1644</f>
        <v>1780024596</v>
      </c>
      <c r="G1644" t="str">
        <f>Raw_Data!H1644</f>
        <v>0</v>
      </c>
      <c r="H1644">
        <f>IFERROR(VLOOKUP(G1644,Store_Map!$A$2:$I$100,3,FALSE),"")</f>
        <v>0</v>
      </c>
      <c r="I1644">
        <f>IFERROR(VLOOKUP(G1644,Store_Map!$A$2:$I$100,4,FALSE),"")</f>
        <v>0</v>
      </c>
      <c r="J1644">
        <f>IFERROR(VLOOKUP(G1644,Store_Map!$A$2:$I$100,5,FALSE),"")</f>
        <v>0</v>
      </c>
      <c r="K1644">
        <f>IFERROR(VLOOKUP(G1644,Store_Map!$A$2:$I$100,6,FALSE),"")</f>
        <v>0</v>
      </c>
      <c r="L1644">
        <f>IFERROR(VLOOKUP(G1644,Store_Map!$A$2:$I$100,7,FALSE),"")</f>
        <v>0</v>
      </c>
      <c r="M1644">
        <f>IFERROR(VLOOKUP(G1644,Store_Map!$A$2:$I$100,8,FALSE),"")</f>
        <v>0</v>
      </c>
      <c r="N1644">
        <f t="shared" si="225"/>
        <v>0</v>
      </c>
      <c r="O1644" t="str">
        <f t="shared" si="226"/>
        <v>PASS</v>
      </c>
      <c r="P1644" t="str">
        <f t="shared" si="227"/>
        <v>REVIEW</v>
      </c>
      <c r="Q1644" t="str">
        <f t="shared" si="228"/>
        <v>PASS</v>
      </c>
      <c r="R1644" t="str">
        <f t="shared" si="229"/>
        <v>PASS</v>
      </c>
      <c r="S1644" t="str">
        <f t="shared" si="230"/>
        <v>REVIEW</v>
      </c>
      <c r="T1644">
        <f t="shared" si="231"/>
        <v>90</v>
      </c>
      <c r="U1644" t="str">
        <f t="shared" si="232"/>
        <v>Low</v>
      </c>
      <c r="V1644" t="str">
        <f t="shared" si="233"/>
        <v>Invalid NDC</v>
      </c>
    </row>
    <row r="1645" spans="1:22" x14ac:dyDescent="0.3">
      <c r="A1645" t="str">
        <f>Raw_Data!A1645</f>
        <v>6251877</v>
      </c>
      <c r="B1645">
        <f>Raw_Data!B1645</f>
        <v>45672</v>
      </c>
      <c r="C1645" t="str">
        <f>Raw_Data!C1645</f>
        <v>PREDNISONE 20 MG TABLET</v>
      </c>
      <c r="D1645" t="str">
        <f>Raw_Data!D1645</f>
        <v>591544301</v>
      </c>
      <c r="E1645" t="str">
        <f>Raw_Data!E1645</f>
        <v>AKHTAR, MARIAM</v>
      </c>
      <c r="F1645" t="str">
        <f>Raw_Data!F1645</f>
        <v>1780024596</v>
      </c>
      <c r="G1645" t="str">
        <f>Raw_Data!H1645</f>
        <v>0</v>
      </c>
      <c r="H1645">
        <f>IFERROR(VLOOKUP(G1645,Store_Map!$A$2:$I$100,3,FALSE),"")</f>
        <v>0</v>
      </c>
      <c r="I1645">
        <f>IFERROR(VLOOKUP(G1645,Store_Map!$A$2:$I$100,4,FALSE),"")</f>
        <v>0</v>
      </c>
      <c r="J1645">
        <f>IFERROR(VLOOKUP(G1645,Store_Map!$A$2:$I$100,5,FALSE),"")</f>
        <v>0</v>
      </c>
      <c r="K1645">
        <f>IFERROR(VLOOKUP(G1645,Store_Map!$A$2:$I$100,6,FALSE),"")</f>
        <v>0</v>
      </c>
      <c r="L1645">
        <f>IFERROR(VLOOKUP(G1645,Store_Map!$A$2:$I$100,7,FALSE),"")</f>
        <v>0</v>
      </c>
      <c r="M1645">
        <f>IFERROR(VLOOKUP(G1645,Store_Map!$A$2:$I$100,8,FALSE),"")</f>
        <v>0</v>
      </c>
      <c r="N1645">
        <f t="shared" si="225"/>
        <v>0</v>
      </c>
      <c r="O1645" t="str">
        <f t="shared" si="226"/>
        <v>PASS</v>
      </c>
      <c r="P1645" t="str">
        <f t="shared" si="227"/>
        <v>REVIEW</v>
      </c>
      <c r="Q1645" t="str">
        <f t="shared" si="228"/>
        <v>PASS</v>
      </c>
      <c r="R1645" t="str">
        <f t="shared" si="229"/>
        <v>PASS</v>
      </c>
      <c r="S1645" t="str">
        <f t="shared" si="230"/>
        <v>REVIEW</v>
      </c>
      <c r="T1645">
        <f t="shared" si="231"/>
        <v>90</v>
      </c>
      <c r="U1645" t="str">
        <f t="shared" si="232"/>
        <v>Low</v>
      </c>
      <c r="V1645" t="str">
        <f t="shared" si="233"/>
        <v>Invalid NDC</v>
      </c>
    </row>
    <row r="1646" spans="1:22" x14ac:dyDescent="0.3">
      <c r="A1646" t="str">
        <f>Raw_Data!A1646</f>
        <v>6251876</v>
      </c>
      <c r="B1646">
        <f>Raw_Data!B1646</f>
        <v>45672</v>
      </c>
      <c r="C1646" t="str">
        <f>Raw_Data!C1646</f>
        <v>LORATADINE 10 MG TABLET</v>
      </c>
      <c r="D1646" t="str">
        <f>Raw_Data!D1646</f>
        <v>904685289</v>
      </c>
      <c r="E1646" t="str">
        <f>Raw_Data!E1646</f>
        <v>AKHTAR, MARIAM</v>
      </c>
      <c r="F1646" t="str">
        <f>Raw_Data!F1646</f>
        <v>1780024596</v>
      </c>
      <c r="G1646" t="str">
        <f>Raw_Data!H1646</f>
        <v>0</v>
      </c>
      <c r="H1646">
        <f>IFERROR(VLOOKUP(G1646,Store_Map!$A$2:$I$100,3,FALSE),"")</f>
        <v>0</v>
      </c>
      <c r="I1646">
        <f>IFERROR(VLOOKUP(G1646,Store_Map!$A$2:$I$100,4,FALSE),"")</f>
        <v>0</v>
      </c>
      <c r="J1646">
        <f>IFERROR(VLOOKUP(G1646,Store_Map!$A$2:$I$100,5,FALSE),"")</f>
        <v>0</v>
      </c>
      <c r="K1646">
        <f>IFERROR(VLOOKUP(G1646,Store_Map!$A$2:$I$100,6,FALSE),"")</f>
        <v>0</v>
      </c>
      <c r="L1646">
        <f>IFERROR(VLOOKUP(G1646,Store_Map!$A$2:$I$100,7,FALSE),"")</f>
        <v>0</v>
      </c>
      <c r="M1646">
        <f>IFERROR(VLOOKUP(G1646,Store_Map!$A$2:$I$100,8,FALSE),"")</f>
        <v>0</v>
      </c>
      <c r="N1646">
        <f t="shared" si="225"/>
        <v>0</v>
      </c>
      <c r="O1646" t="str">
        <f t="shared" si="226"/>
        <v>PASS</v>
      </c>
      <c r="P1646" t="str">
        <f t="shared" si="227"/>
        <v>REVIEW</v>
      </c>
      <c r="Q1646" t="str">
        <f t="shared" si="228"/>
        <v>PASS</v>
      </c>
      <c r="R1646" t="str">
        <f t="shared" si="229"/>
        <v>PASS</v>
      </c>
      <c r="S1646" t="str">
        <f t="shared" si="230"/>
        <v>REVIEW</v>
      </c>
      <c r="T1646">
        <f t="shared" si="231"/>
        <v>90</v>
      </c>
      <c r="U1646" t="str">
        <f t="shared" si="232"/>
        <v>Low</v>
      </c>
      <c r="V1646" t="str">
        <f t="shared" si="233"/>
        <v>Invalid NDC</v>
      </c>
    </row>
    <row r="1647" spans="1:22" x14ac:dyDescent="0.3">
      <c r="A1647" t="str">
        <f>Raw_Data!A1647</f>
        <v>6251873</v>
      </c>
      <c r="B1647">
        <f>Raw_Data!B1647</f>
        <v>45672</v>
      </c>
      <c r="C1647" t="str">
        <f>Raw_Data!C1647</f>
        <v>IPRAT-ALBUT 0.5-3(2.5) MG/3</v>
      </c>
      <c r="D1647" t="str">
        <f>Raw_Data!D1647</f>
        <v>378967130</v>
      </c>
      <c r="E1647" t="str">
        <f>Raw_Data!E1647</f>
        <v>AKHTAR, MARIAM</v>
      </c>
      <c r="F1647" t="str">
        <f>Raw_Data!F1647</f>
        <v>1780024596</v>
      </c>
      <c r="G1647" t="str">
        <f>Raw_Data!H1647</f>
        <v>0</v>
      </c>
      <c r="H1647">
        <f>IFERROR(VLOOKUP(G1647,Store_Map!$A$2:$I$100,3,FALSE),"")</f>
        <v>0</v>
      </c>
      <c r="I1647">
        <f>IFERROR(VLOOKUP(G1647,Store_Map!$A$2:$I$100,4,FALSE),"")</f>
        <v>0</v>
      </c>
      <c r="J1647">
        <f>IFERROR(VLOOKUP(G1647,Store_Map!$A$2:$I$100,5,FALSE),"")</f>
        <v>0</v>
      </c>
      <c r="K1647">
        <f>IFERROR(VLOOKUP(G1647,Store_Map!$A$2:$I$100,6,FALSE),"")</f>
        <v>0</v>
      </c>
      <c r="L1647">
        <f>IFERROR(VLOOKUP(G1647,Store_Map!$A$2:$I$100,7,FALSE),"")</f>
        <v>0</v>
      </c>
      <c r="M1647">
        <f>IFERROR(VLOOKUP(G1647,Store_Map!$A$2:$I$100,8,FALSE),"")</f>
        <v>0</v>
      </c>
      <c r="N1647">
        <f t="shared" si="225"/>
        <v>0</v>
      </c>
      <c r="O1647" t="str">
        <f t="shared" si="226"/>
        <v>PASS</v>
      </c>
      <c r="P1647" t="str">
        <f t="shared" si="227"/>
        <v>REVIEW</v>
      </c>
      <c r="Q1647" t="str">
        <f t="shared" si="228"/>
        <v>PASS</v>
      </c>
      <c r="R1647" t="str">
        <f t="shared" si="229"/>
        <v>PASS</v>
      </c>
      <c r="S1647" t="str">
        <f t="shared" si="230"/>
        <v>REVIEW</v>
      </c>
      <c r="T1647">
        <f t="shared" si="231"/>
        <v>90</v>
      </c>
      <c r="U1647" t="str">
        <f t="shared" si="232"/>
        <v>Low</v>
      </c>
      <c r="V1647" t="str">
        <f t="shared" si="233"/>
        <v>Invalid NDC</v>
      </c>
    </row>
    <row r="1648" spans="1:22" x14ac:dyDescent="0.3">
      <c r="A1648" t="str">
        <f>Raw_Data!A1648</f>
        <v>6251872</v>
      </c>
      <c r="B1648">
        <f>Raw_Data!B1648</f>
        <v>45672</v>
      </c>
      <c r="C1648" t="str">
        <f>Raw_Data!C1648</f>
        <v>BD LUER-LOK SYR 3 ML 25GX5/</v>
      </c>
      <c r="D1648" t="str">
        <f>Raw_Data!D1648</f>
        <v>8290309570</v>
      </c>
      <c r="E1648" t="str">
        <f>Raw_Data!E1648</f>
        <v>AKHTAR, MARIAM</v>
      </c>
      <c r="F1648" t="str">
        <f>Raw_Data!F1648</f>
        <v>1780024596</v>
      </c>
      <c r="G1648" t="str">
        <f>Raw_Data!H1648</f>
        <v>0</v>
      </c>
      <c r="H1648">
        <f>IFERROR(VLOOKUP(G1648,Store_Map!$A$2:$I$100,3,FALSE),"")</f>
        <v>0</v>
      </c>
      <c r="I1648">
        <f>IFERROR(VLOOKUP(G1648,Store_Map!$A$2:$I$100,4,FALSE),"")</f>
        <v>0</v>
      </c>
      <c r="J1648">
        <f>IFERROR(VLOOKUP(G1648,Store_Map!$A$2:$I$100,5,FALSE),"")</f>
        <v>0</v>
      </c>
      <c r="K1648">
        <f>IFERROR(VLOOKUP(G1648,Store_Map!$A$2:$I$100,6,FALSE),"")</f>
        <v>0</v>
      </c>
      <c r="L1648">
        <f>IFERROR(VLOOKUP(G1648,Store_Map!$A$2:$I$100,7,FALSE),"")</f>
        <v>0</v>
      </c>
      <c r="M1648">
        <f>IFERROR(VLOOKUP(G1648,Store_Map!$A$2:$I$100,8,FALSE),"")</f>
        <v>0</v>
      </c>
      <c r="N1648">
        <f t="shared" si="225"/>
        <v>0</v>
      </c>
      <c r="O1648" t="str">
        <f t="shared" si="226"/>
        <v>PASS</v>
      </c>
      <c r="P1648" t="str">
        <f t="shared" si="227"/>
        <v>PASS</v>
      </c>
      <c r="Q1648" t="str">
        <f t="shared" si="228"/>
        <v>PASS</v>
      </c>
      <c r="R1648" t="str">
        <f t="shared" si="229"/>
        <v>PASS</v>
      </c>
      <c r="S1648" t="str">
        <f t="shared" si="230"/>
        <v>PASS</v>
      </c>
      <c r="T1648">
        <f t="shared" si="231"/>
        <v>100</v>
      </c>
      <c r="U1648" t="str">
        <f t="shared" si="232"/>
        <v>Low</v>
      </c>
      <c r="V1648" t="str">
        <f t="shared" si="233"/>
        <v>Clean</v>
      </c>
    </row>
    <row r="1649" spans="1:22" x14ac:dyDescent="0.3">
      <c r="A1649" t="str">
        <f>Raw_Data!A1649</f>
        <v>6251871</v>
      </c>
      <c r="B1649">
        <f>Raw_Data!B1649</f>
        <v>45672</v>
      </c>
      <c r="C1649" t="str">
        <f>Raw_Data!C1649</f>
        <v>AZITHROMYCIN 250 MG TABLET</v>
      </c>
      <c r="D1649" t="str">
        <f>Raw_Data!D1649</f>
        <v>50111078751</v>
      </c>
      <c r="E1649" t="str">
        <f>Raw_Data!E1649</f>
        <v>AKHTAR, MARIAM</v>
      </c>
      <c r="F1649" t="str">
        <f>Raw_Data!F1649</f>
        <v>1780024596</v>
      </c>
      <c r="G1649" t="str">
        <f>Raw_Data!H1649</f>
        <v>0</v>
      </c>
      <c r="H1649">
        <f>IFERROR(VLOOKUP(G1649,Store_Map!$A$2:$I$100,3,FALSE),"")</f>
        <v>0</v>
      </c>
      <c r="I1649">
        <f>IFERROR(VLOOKUP(G1649,Store_Map!$A$2:$I$100,4,FALSE),"")</f>
        <v>0</v>
      </c>
      <c r="J1649">
        <f>IFERROR(VLOOKUP(G1649,Store_Map!$A$2:$I$100,5,FALSE),"")</f>
        <v>0</v>
      </c>
      <c r="K1649">
        <f>IFERROR(VLOOKUP(G1649,Store_Map!$A$2:$I$100,6,FALSE),"")</f>
        <v>0</v>
      </c>
      <c r="L1649">
        <f>IFERROR(VLOOKUP(G1649,Store_Map!$A$2:$I$100,7,FALSE),"")</f>
        <v>0</v>
      </c>
      <c r="M1649">
        <f>IFERROR(VLOOKUP(G1649,Store_Map!$A$2:$I$100,8,FALSE),"")</f>
        <v>0</v>
      </c>
      <c r="N1649">
        <f t="shared" si="225"/>
        <v>0</v>
      </c>
      <c r="O1649" t="str">
        <f t="shared" si="226"/>
        <v>PASS</v>
      </c>
      <c r="P1649" t="str">
        <f t="shared" si="227"/>
        <v>PASS</v>
      </c>
      <c r="Q1649" t="str">
        <f t="shared" si="228"/>
        <v>PASS</v>
      </c>
      <c r="R1649" t="str">
        <f t="shared" si="229"/>
        <v>PASS</v>
      </c>
      <c r="S1649" t="str">
        <f t="shared" si="230"/>
        <v>PASS</v>
      </c>
      <c r="T1649">
        <f t="shared" si="231"/>
        <v>100</v>
      </c>
      <c r="U1649" t="str">
        <f t="shared" si="232"/>
        <v>Low</v>
      </c>
      <c r="V1649" t="str">
        <f t="shared" si="233"/>
        <v>Clean</v>
      </c>
    </row>
    <row r="1650" spans="1:22" x14ac:dyDescent="0.3">
      <c r="A1650" t="str">
        <f>Raw_Data!A1650</f>
        <v>6251874</v>
      </c>
      <c r="B1650">
        <f>Raw_Data!B1650</f>
        <v>45672</v>
      </c>
      <c r="C1650" t="str">
        <f>Raw_Data!C1650</f>
        <v>VENTOLIN HFA 90 MCG INHALER</v>
      </c>
      <c r="D1650" t="str">
        <f>Raw_Data!D1650</f>
        <v>173068220</v>
      </c>
      <c r="E1650" t="str">
        <f>Raw_Data!E1650</f>
        <v>AKHTAR, MARIAM</v>
      </c>
      <c r="F1650" t="str">
        <f>Raw_Data!F1650</f>
        <v>1780024596</v>
      </c>
      <c r="G1650" t="str">
        <f>Raw_Data!H1650</f>
        <v>0</v>
      </c>
      <c r="H1650">
        <f>IFERROR(VLOOKUP(G1650,Store_Map!$A$2:$I$100,3,FALSE),"")</f>
        <v>0</v>
      </c>
      <c r="I1650">
        <f>IFERROR(VLOOKUP(G1650,Store_Map!$A$2:$I$100,4,FALSE),"")</f>
        <v>0</v>
      </c>
      <c r="J1650">
        <f>IFERROR(VLOOKUP(G1650,Store_Map!$A$2:$I$100,5,FALSE),"")</f>
        <v>0</v>
      </c>
      <c r="K1650">
        <f>IFERROR(VLOOKUP(G1650,Store_Map!$A$2:$I$100,6,FALSE),"")</f>
        <v>0</v>
      </c>
      <c r="L1650">
        <f>IFERROR(VLOOKUP(G1650,Store_Map!$A$2:$I$100,7,FALSE),"")</f>
        <v>0</v>
      </c>
      <c r="M1650">
        <f>IFERROR(VLOOKUP(G1650,Store_Map!$A$2:$I$100,8,FALSE),"")</f>
        <v>0</v>
      </c>
      <c r="N1650">
        <f t="shared" si="225"/>
        <v>0</v>
      </c>
      <c r="O1650" t="str">
        <f t="shared" si="226"/>
        <v>PASS</v>
      </c>
      <c r="P1650" t="str">
        <f t="shared" si="227"/>
        <v>REVIEW</v>
      </c>
      <c r="Q1650" t="str">
        <f t="shared" si="228"/>
        <v>PASS</v>
      </c>
      <c r="R1650" t="str">
        <f t="shared" si="229"/>
        <v>PASS</v>
      </c>
      <c r="S1650" t="str">
        <f t="shared" si="230"/>
        <v>REVIEW</v>
      </c>
      <c r="T1650">
        <f t="shared" si="231"/>
        <v>90</v>
      </c>
      <c r="U1650" t="str">
        <f t="shared" si="232"/>
        <v>Low</v>
      </c>
      <c r="V1650" t="str">
        <f t="shared" si="233"/>
        <v>Invalid NDC</v>
      </c>
    </row>
    <row r="1651" spans="1:22" x14ac:dyDescent="0.3">
      <c r="A1651" t="str">
        <f>Raw_Data!A1651</f>
        <v>6252012</v>
      </c>
      <c r="B1651">
        <f>Raw_Data!B1651</f>
        <v>45672</v>
      </c>
      <c r="C1651" t="str">
        <f>Raw_Data!C1651</f>
        <v>*AMLODIPINE BESYLATE 5 MG T</v>
      </c>
      <c r="D1651" t="str">
        <f>Raw_Data!D1651</f>
        <v>67877019890</v>
      </c>
      <c r="E1651" t="str">
        <f>Raw_Data!E1651</f>
        <v>Shah, Bimal</v>
      </c>
      <c r="F1651" t="str">
        <f>Raw_Data!F1651</f>
        <v>1043319890</v>
      </c>
      <c r="G1651" t="str">
        <f>Raw_Data!H1651</f>
        <v>0</v>
      </c>
      <c r="H1651">
        <f>IFERROR(VLOOKUP(G1651,Store_Map!$A$2:$I$100,3,FALSE),"")</f>
        <v>0</v>
      </c>
      <c r="I1651">
        <f>IFERROR(VLOOKUP(G1651,Store_Map!$A$2:$I$100,4,FALSE),"")</f>
        <v>0</v>
      </c>
      <c r="J1651">
        <f>IFERROR(VLOOKUP(G1651,Store_Map!$A$2:$I$100,5,FALSE),"")</f>
        <v>0</v>
      </c>
      <c r="K1651">
        <f>IFERROR(VLOOKUP(G1651,Store_Map!$A$2:$I$100,6,FALSE),"")</f>
        <v>0</v>
      </c>
      <c r="L1651">
        <f>IFERROR(VLOOKUP(G1651,Store_Map!$A$2:$I$100,7,FALSE),"")</f>
        <v>0</v>
      </c>
      <c r="M1651">
        <f>IFERROR(VLOOKUP(G1651,Store_Map!$A$2:$I$100,8,FALSE),"")</f>
        <v>0</v>
      </c>
      <c r="N1651">
        <f t="shared" si="225"/>
        <v>0</v>
      </c>
      <c r="O1651" t="str">
        <f t="shared" si="226"/>
        <v>PASS</v>
      </c>
      <c r="P1651" t="str">
        <f t="shared" si="227"/>
        <v>PASS</v>
      </c>
      <c r="Q1651" t="str">
        <f t="shared" si="228"/>
        <v>PASS</v>
      </c>
      <c r="R1651" t="str">
        <f t="shared" si="229"/>
        <v>PASS</v>
      </c>
      <c r="S1651" t="str">
        <f t="shared" si="230"/>
        <v>PASS</v>
      </c>
      <c r="T1651">
        <f t="shared" si="231"/>
        <v>100</v>
      </c>
      <c r="U1651" t="str">
        <f t="shared" si="232"/>
        <v>Low</v>
      </c>
      <c r="V1651" t="str">
        <f t="shared" si="233"/>
        <v>Clean</v>
      </c>
    </row>
    <row r="1652" spans="1:22" x14ac:dyDescent="0.3">
      <c r="A1652" t="str">
        <f>Raw_Data!A1652</f>
        <v>6252013</v>
      </c>
      <c r="B1652">
        <f>Raw_Data!B1652</f>
        <v>45672</v>
      </c>
      <c r="C1652" t="str">
        <f>Raw_Data!C1652</f>
        <v>METOPROLOL TARTRATE 100 MG</v>
      </c>
      <c r="D1652" t="str">
        <f>Raw_Data!D1652</f>
        <v>378004710</v>
      </c>
      <c r="E1652" t="str">
        <f>Raw_Data!E1652</f>
        <v>BYNE, EDMUND</v>
      </c>
      <c r="F1652" t="str">
        <f>Raw_Data!F1652</f>
        <v>1033186648</v>
      </c>
      <c r="G1652" t="str">
        <f>Raw_Data!H1652</f>
        <v>0</v>
      </c>
      <c r="H1652">
        <f>IFERROR(VLOOKUP(G1652,Store_Map!$A$2:$I$100,3,FALSE),"")</f>
        <v>0</v>
      </c>
      <c r="I1652">
        <f>IFERROR(VLOOKUP(G1652,Store_Map!$A$2:$I$100,4,FALSE),"")</f>
        <v>0</v>
      </c>
      <c r="J1652">
        <f>IFERROR(VLOOKUP(G1652,Store_Map!$A$2:$I$100,5,FALSE),"")</f>
        <v>0</v>
      </c>
      <c r="K1652">
        <f>IFERROR(VLOOKUP(G1652,Store_Map!$A$2:$I$100,6,FALSE),"")</f>
        <v>0</v>
      </c>
      <c r="L1652">
        <f>IFERROR(VLOOKUP(G1652,Store_Map!$A$2:$I$100,7,FALSE),"")</f>
        <v>0</v>
      </c>
      <c r="M1652">
        <f>IFERROR(VLOOKUP(G1652,Store_Map!$A$2:$I$100,8,FALSE),"")</f>
        <v>0</v>
      </c>
      <c r="N1652">
        <f t="shared" si="225"/>
        <v>0</v>
      </c>
      <c r="O1652" t="str">
        <f t="shared" si="226"/>
        <v>PASS</v>
      </c>
      <c r="P1652" t="str">
        <f t="shared" si="227"/>
        <v>REVIEW</v>
      </c>
      <c r="Q1652" t="str">
        <f t="shared" si="228"/>
        <v>PASS</v>
      </c>
      <c r="R1652" t="str">
        <f t="shared" si="229"/>
        <v>PASS</v>
      </c>
      <c r="S1652" t="str">
        <f t="shared" si="230"/>
        <v>REVIEW</v>
      </c>
      <c r="T1652">
        <f t="shared" si="231"/>
        <v>90</v>
      </c>
      <c r="U1652" t="str">
        <f t="shared" si="232"/>
        <v>Low</v>
      </c>
      <c r="V1652" t="str">
        <f t="shared" si="233"/>
        <v>Invalid NDC</v>
      </c>
    </row>
    <row r="1653" spans="1:22" x14ac:dyDescent="0.3">
      <c r="A1653" t="str">
        <f>Raw_Data!A1653</f>
        <v>6252014</v>
      </c>
      <c r="B1653">
        <f>Raw_Data!B1653</f>
        <v>45672</v>
      </c>
      <c r="C1653" t="str">
        <f>Raw_Data!C1653</f>
        <v>AMLODIPINE BESYLATE 10 MG T</v>
      </c>
      <c r="D1653" t="str">
        <f>Raw_Data!D1653</f>
        <v>69097012815</v>
      </c>
      <c r="E1653" t="str">
        <f>Raw_Data!E1653</f>
        <v>BYNE, EDMUND</v>
      </c>
      <c r="F1653" t="str">
        <f>Raw_Data!F1653</f>
        <v>1033186648</v>
      </c>
      <c r="G1653" t="str">
        <f>Raw_Data!H1653</f>
        <v>0</v>
      </c>
      <c r="H1653">
        <f>IFERROR(VLOOKUP(G1653,Store_Map!$A$2:$I$100,3,FALSE),"")</f>
        <v>0</v>
      </c>
      <c r="I1653">
        <f>IFERROR(VLOOKUP(G1653,Store_Map!$A$2:$I$100,4,FALSE),"")</f>
        <v>0</v>
      </c>
      <c r="J1653">
        <f>IFERROR(VLOOKUP(G1653,Store_Map!$A$2:$I$100,5,FALSE),"")</f>
        <v>0</v>
      </c>
      <c r="K1653">
        <f>IFERROR(VLOOKUP(G1653,Store_Map!$A$2:$I$100,6,FALSE),"")</f>
        <v>0</v>
      </c>
      <c r="L1653">
        <f>IFERROR(VLOOKUP(G1653,Store_Map!$A$2:$I$100,7,FALSE),"")</f>
        <v>0</v>
      </c>
      <c r="M1653">
        <f>IFERROR(VLOOKUP(G1653,Store_Map!$A$2:$I$100,8,FALSE),"")</f>
        <v>0</v>
      </c>
      <c r="N1653">
        <f t="shared" si="225"/>
        <v>0</v>
      </c>
      <c r="O1653" t="str">
        <f t="shared" si="226"/>
        <v>PASS</v>
      </c>
      <c r="P1653" t="str">
        <f t="shared" si="227"/>
        <v>PASS</v>
      </c>
      <c r="Q1653" t="str">
        <f t="shared" si="228"/>
        <v>PASS</v>
      </c>
      <c r="R1653" t="str">
        <f t="shared" si="229"/>
        <v>PASS</v>
      </c>
      <c r="S1653" t="str">
        <f t="shared" si="230"/>
        <v>PASS</v>
      </c>
      <c r="T1653">
        <f t="shared" si="231"/>
        <v>100</v>
      </c>
      <c r="U1653" t="str">
        <f t="shared" si="232"/>
        <v>Low</v>
      </c>
      <c r="V1653" t="str">
        <f t="shared" si="233"/>
        <v>Clean</v>
      </c>
    </row>
    <row r="1654" spans="1:22" x14ac:dyDescent="0.3">
      <c r="A1654" t="str">
        <f>Raw_Data!A1654</f>
        <v>6252016</v>
      </c>
      <c r="B1654">
        <f>Raw_Data!B1654</f>
        <v>45672</v>
      </c>
      <c r="C1654" t="str">
        <f>Raw_Data!C1654</f>
        <v>LEVOTHYROXINE 25 MCG TABLET</v>
      </c>
      <c r="D1654" t="str">
        <f>Raw_Data!D1654</f>
        <v>68180096509</v>
      </c>
      <c r="E1654" t="str">
        <f>Raw_Data!E1654</f>
        <v>BYNE, EDMUND</v>
      </c>
      <c r="F1654" t="str">
        <f>Raw_Data!F1654</f>
        <v>1033186648</v>
      </c>
      <c r="G1654" t="str">
        <f>Raw_Data!H1654</f>
        <v>0</v>
      </c>
      <c r="H1654">
        <f>IFERROR(VLOOKUP(G1654,Store_Map!$A$2:$I$100,3,FALSE),"")</f>
        <v>0</v>
      </c>
      <c r="I1654">
        <f>IFERROR(VLOOKUP(G1654,Store_Map!$A$2:$I$100,4,FALSE),"")</f>
        <v>0</v>
      </c>
      <c r="J1654">
        <f>IFERROR(VLOOKUP(G1654,Store_Map!$A$2:$I$100,5,FALSE),"")</f>
        <v>0</v>
      </c>
      <c r="K1654">
        <f>IFERROR(VLOOKUP(G1654,Store_Map!$A$2:$I$100,6,FALSE),"")</f>
        <v>0</v>
      </c>
      <c r="L1654">
        <f>IFERROR(VLOOKUP(G1654,Store_Map!$A$2:$I$100,7,FALSE),"")</f>
        <v>0</v>
      </c>
      <c r="M1654">
        <f>IFERROR(VLOOKUP(G1654,Store_Map!$A$2:$I$100,8,FALSE),"")</f>
        <v>0</v>
      </c>
      <c r="N1654">
        <f t="shared" si="225"/>
        <v>0</v>
      </c>
      <c r="O1654" t="str">
        <f t="shared" si="226"/>
        <v>PASS</v>
      </c>
      <c r="P1654" t="str">
        <f t="shared" si="227"/>
        <v>PASS</v>
      </c>
      <c r="Q1654" t="str">
        <f t="shared" si="228"/>
        <v>PASS</v>
      </c>
      <c r="R1654" t="str">
        <f t="shared" si="229"/>
        <v>PASS</v>
      </c>
      <c r="S1654" t="str">
        <f t="shared" si="230"/>
        <v>PASS</v>
      </c>
      <c r="T1654">
        <f t="shared" si="231"/>
        <v>100</v>
      </c>
      <c r="U1654" t="str">
        <f t="shared" si="232"/>
        <v>Low</v>
      </c>
      <c r="V1654" t="str">
        <f t="shared" si="233"/>
        <v>Clean</v>
      </c>
    </row>
    <row r="1655" spans="1:22" x14ac:dyDescent="0.3">
      <c r="A1655" t="str">
        <f>Raw_Data!A1655</f>
        <v>6252017</v>
      </c>
      <c r="B1655">
        <f>Raw_Data!B1655</f>
        <v>45672</v>
      </c>
      <c r="C1655" t="str">
        <f>Raw_Data!C1655</f>
        <v>*LATANOPROST 0.005% EYE DRO</v>
      </c>
      <c r="D1655" t="str">
        <f>Raw_Data!D1655</f>
        <v>61314054701</v>
      </c>
      <c r="E1655" t="str">
        <f>Raw_Data!E1655</f>
        <v>SMITH, RYAN</v>
      </c>
      <c r="F1655" t="str">
        <f>Raw_Data!F1655</f>
        <v>1003017468</v>
      </c>
      <c r="G1655" t="str">
        <f>Raw_Data!H1655</f>
        <v>0</v>
      </c>
      <c r="H1655">
        <f>IFERROR(VLOOKUP(G1655,Store_Map!$A$2:$I$100,3,FALSE),"")</f>
        <v>0</v>
      </c>
      <c r="I1655">
        <f>IFERROR(VLOOKUP(G1655,Store_Map!$A$2:$I$100,4,FALSE),"")</f>
        <v>0</v>
      </c>
      <c r="J1655">
        <f>IFERROR(VLOOKUP(G1655,Store_Map!$A$2:$I$100,5,FALSE),"")</f>
        <v>0</v>
      </c>
      <c r="K1655">
        <f>IFERROR(VLOOKUP(G1655,Store_Map!$A$2:$I$100,6,FALSE),"")</f>
        <v>0</v>
      </c>
      <c r="L1655">
        <f>IFERROR(VLOOKUP(G1655,Store_Map!$A$2:$I$100,7,FALSE),"")</f>
        <v>0</v>
      </c>
      <c r="M1655">
        <f>IFERROR(VLOOKUP(G1655,Store_Map!$A$2:$I$100,8,FALSE),"")</f>
        <v>0</v>
      </c>
      <c r="N1655">
        <f t="shared" si="225"/>
        <v>0</v>
      </c>
      <c r="O1655" t="str">
        <f t="shared" si="226"/>
        <v>PASS</v>
      </c>
      <c r="P1655" t="str">
        <f t="shared" si="227"/>
        <v>PASS</v>
      </c>
      <c r="Q1655" t="str">
        <f t="shared" si="228"/>
        <v>PASS</v>
      </c>
      <c r="R1655" t="str">
        <f t="shared" si="229"/>
        <v>PASS</v>
      </c>
      <c r="S1655" t="str">
        <f t="shared" si="230"/>
        <v>PASS</v>
      </c>
      <c r="T1655">
        <f t="shared" si="231"/>
        <v>100</v>
      </c>
      <c r="U1655" t="str">
        <f t="shared" si="232"/>
        <v>Low</v>
      </c>
      <c r="V1655" t="str">
        <f t="shared" si="233"/>
        <v>Clean</v>
      </c>
    </row>
    <row r="1656" spans="1:22" x14ac:dyDescent="0.3">
      <c r="A1656" t="str">
        <f>Raw_Data!A1656</f>
        <v>6252018</v>
      </c>
      <c r="B1656">
        <f>Raw_Data!B1656</f>
        <v>45672</v>
      </c>
      <c r="C1656" t="str">
        <f>Raw_Data!C1656</f>
        <v>*BUPROPION HCL XL 300 MG TA</v>
      </c>
      <c r="D1656" t="str">
        <f>Raw_Data!D1656</f>
        <v>68180032009</v>
      </c>
      <c r="E1656" t="str">
        <f>Raw_Data!E1656</f>
        <v>Fomunung, Grace</v>
      </c>
      <c r="F1656" t="str">
        <f>Raw_Data!F1656</f>
        <v>1679028575</v>
      </c>
      <c r="G1656" t="str">
        <f>Raw_Data!H1656</f>
        <v>0</v>
      </c>
      <c r="H1656">
        <f>IFERROR(VLOOKUP(G1656,Store_Map!$A$2:$I$100,3,FALSE),"")</f>
        <v>0</v>
      </c>
      <c r="I1656">
        <f>IFERROR(VLOOKUP(G1656,Store_Map!$A$2:$I$100,4,FALSE),"")</f>
        <v>0</v>
      </c>
      <c r="J1656">
        <f>IFERROR(VLOOKUP(G1656,Store_Map!$A$2:$I$100,5,FALSE),"")</f>
        <v>0</v>
      </c>
      <c r="K1656">
        <f>IFERROR(VLOOKUP(G1656,Store_Map!$A$2:$I$100,6,FALSE),"")</f>
        <v>0</v>
      </c>
      <c r="L1656">
        <f>IFERROR(VLOOKUP(G1656,Store_Map!$A$2:$I$100,7,FALSE),"")</f>
        <v>0</v>
      </c>
      <c r="M1656">
        <f>IFERROR(VLOOKUP(G1656,Store_Map!$A$2:$I$100,8,FALSE),"")</f>
        <v>0</v>
      </c>
      <c r="N1656">
        <f t="shared" si="225"/>
        <v>0</v>
      </c>
      <c r="O1656" t="str">
        <f t="shared" si="226"/>
        <v>PASS</v>
      </c>
      <c r="P1656" t="str">
        <f t="shared" si="227"/>
        <v>PASS</v>
      </c>
      <c r="Q1656" t="str">
        <f t="shared" si="228"/>
        <v>PASS</v>
      </c>
      <c r="R1656" t="str">
        <f t="shared" si="229"/>
        <v>PASS</v>
      </c>
      <c r="S1656" t="str">
        <f t="shared" si="230"/>
        <v>PASS</v>
      </c>
      <c r="T1656">
        <f t="shared" si="231"/>
        <v>100</v>
      </c>
      <c r="U1656" t="str">
        <f t="shared" si="232"/>
        <v>Low</v>
      </c>
      <c r="V1656" t="str">
        <f t="shared" si="233"/>
        <v>Clean</v>
      </c>
    </row>
    <row r="1657" spans="1:22" x14ac:dyDescent="0.3">
      <c r="A1657" t="str">
        <f>Raw_Data!A1657</f>
        <v>6252020</v>
      </c>
      <c r="B1657">
        <f>Raw_Data!B1657</f>
        <v>45672</v>
      </c>
      <c r="C1657" t="str">
        <f>Raw_Data!C1657</f>
        <v>*NALTREXONE 50 MG TABLET</v>
      </c>
      <c r="D1657" t="str">
        <f>Raw_Data!D1657</f>
        <v>47335032683</v>
      </c>
      <c r="E1657" t="str">
        <f>Raw_Data!E1657</f>
        <v>Fomunung, Grace</v>
      </c>
      <c r="F1657" t="str">
        <f>Raw_Data!F1657</f>
        <v>1679028575</v>
      </c>
      <c r="G1657" t="str">
        <f>Raw_Data!H1657</f>
        <v>0</v>
      </c>
      <c r="H1657">
        <f>IFERROR(VLOOKUP(G1657,Store_Map!$A$2:$I$100,3,FALSE),"")</f>
        <v>0</v>
      </c>
      <c r="I1657">
        <f>IFERROR(VLOOKUP(G1657,Store_Map!$A$2:$I$100,4,FALSE),"")</f>
        <v>0</v>
      </c>
      <c r="J1657">
        <f>IFERROR(VLOOKUP(G1657,Store_Map!$A$2:$I$100,5,FALSE),"")</f>
        <v>0</v>
      </c>
      <c r="K1657">
        <f>IFERROR(VLOOKUP(G1657,Store_Map!$A$2:$I$100,6,FALSE),"")</f>
        <v>0</v>
      </c>
      <c r="L1657">
        <f>IFERROR(VLOOKUP(G1657,Store_Map!$A$2:$I$100,7,FALSE),"")</f>
        <v>0</v>
      </c>
      <c r="M1657">
        <f>IFERROR(VLOOKUP(G1657,Store_Map!$A$2:$I$100,8,FALSE),"")</f>
        <v>0</v>
      </c>
      <c r="N1657">
        <f t="shared" si="225"/>
        <v>0</v>
      </c>
      <c r="O1657" t="str">
        <f t="shared" si="226"/>
        <v>PASS</v>
      </c>
      <c r="P1657" t="str">
        <f t="shared" si="227"/>
        <v>PASS</v>
      </c>
      <c r="Q1657" t="str">
        <f t="shared" si="228"/>
        <v>PASS</v>
      </c>
      <c r="R1657" t="str">
        <f t="shared" si="229"/>
        <v>PASS</v>
      </c>
      <c r="S1657" t="str">
        <f t="shared" si="230"/>
        <v>PASS</v>
      </c>
      <c r="T1657">
        <f t="shared" si="231"/>
        <v>100</v>
      </c>
      <c r="U1657" t="str">
        <f t="shared" si="232"/>
        <v>Low</v>
      </c>
      <c r="V1657" t="str">
        <f t="shared" si="233"/>
        <v>Clean</v>
      </c>
    </row>
    <row r="1658" spans="1:22" x14ac:dyDescent="0.3">
      <c r="A1658" t="str">
        <f>Raw_Data!A1658</f>
        <v>6244244</v>
      </c>
      <c r="B1658">
        <f>Raw_Data!B1658</f>
        <v>45672</v>
      </c>
      <c r="C1658" t="str">
        <f>Raw_Data!C1658</f>
        <v>IBUPROFEN 800 MG TABLET</v>
      </c>
      <c r="D1658" t="str">
        <f>Raw_Data!D1658</f>
        <v>59651036205</v>
      </c>
      <c r="E1658" t="str">
        <f>Raw_Data!E1658</f>
        <v>BYNE, EDMUND</v>
      </c>
      <c r="F1658" t="str">
        <f>Raw_Data!F1658</f>
        <v>1033186648</v>
      </c>
      <c r="G1658" t="str">
        <f>Raw_Data!H1658</f>
        <v>0</v>
      </c>
      <c r="H1658">
        <f>IFERROR(VLOOKUP(G1658,Store_Map!$A$2:$I$100,3,FALSE),"")</f>
        <v>0</v>
      </c>
      <c r="I1658">
        <f>IFERROR(VLOOKUP(G1658,Store_Map!$A$2:$I$100,4,FALSE),"")</f>
        <v>0</v>
      </c>
      <c r="J1658">
        <f>IFERROR(VLOOKUP(G1658,Store_Map!$A$2:$I$100,5,FALSE),"")</f>
        <v>0</v>
      </c>
      <c r="K1658">
        <f>IFERROR(VLOOKUP(G1658,Store_Map!$A$2:$I$100,6,FALSE),"")</f>
        <v>0</v>
      </c>
      <c r="L1658">
        <f>IFERROR(VLOOKUP(G1658,Store_Map!$A$2:$I$100,7,FALSE),"")</f>
        <v>0</v>
      </c>
      <c r="M1658">
        <f>IFERROR(VLOOKUP(G1658,Store_Map!$A$2:$I$100,8,FALSE),"")</f>
        <v>0</v>
      </c>
      <c r="N1658">
        <f t="shared" si="225"/>
        <v>0</v>
      </c>
      <c r="O1658" t="str">
        <f t="shared" si="226"/>
        <v>PASS</v>
      </c>
      <c r="P1658" t="str">
        <f t="shared" si="227"/>
        <v>PASS</v>
      </c>
      <c r="Q1658" t="str">
        <f t="shared" si="228"/>
        <v>PASS</v>
      </c>
      <c r="R1658" t="str">
        <f t="shared" si="229"/>
        <v>PASS</v>
      </c>
      <c r="S1658" t="str">
        <f t="shared" si="230"/>
        <v>PASS</v>
      </c>
      <c r="T1658">
        <f t="shared" si="231"/>
        <v>100</v>
      </c>
      <c r="U1658" t="str">
        <f t="shared" si="232"/>
        <v>Low</v>
      </c>
      <c r="V1658" t="str">
        <f t="shared" si="233"/>
        <v>Clean</v>
      </c>
    </row>
    <row r="1659" spans="1:22" x14ac:dyDescent="0.3">
      <c r="A1659" t="str">
        <f>Raw_Data!A1659</f>
        <v>6242069</v>
      </c>
      <c r="B1659">
        <f>Raw_Data!B1659</f>
        <v>45672</v>
      </c>
      <c r="C1659" t="str">
        <f>Raw_Data!C1659</f>
        <v>AMLODIPINE BESYLATE 5 MG TA</v>
      </c>
      <c r="D1659" t="str">
        <f>Raw_Data!D1659</f>
        <v>69097012715</v>
      </c>
      <c r="E1659" t="str">
        <f>Raw_Data!E1659</f>
        <v>GIBBS, JON</v>
      </c>
      <c r="F1659" t="str">
        <f>Raw_Data!F1659</f>
        <v>1700896156</v>
      </c>
      <c r="G1659" t="str">
        <f>Raw_Data!H1659</f>
        <v>0</v>
      </c>
      <c r="H1659">
        <f>IFERROR(VLOOKUP(G1659,Store_Map!$A$2:$I$100,3,FALSE),"")</f>
        <v>0</v>
      </c>
      <c r="I1659">
        <f>IFERROR(VLOOKUP(G1659,Store_Map!$A$2:$I$100,4,FALSE),"")</f>
        <v>0</v>
      </c>
      <c r="J1659">
        <f>IFERROR(VLOOKUP(G1659,Store_Map!$A$2:$I$100,5,FALSE),"")</f>
        <v>0</v>
      </c>
      <c r="K1659">
        <f>IFERROR(VLOOKUP(G1659,Store_Map!$A$2:$I$100,6,FALSE),"")</f>
        <v>0</v>
      </c>
      <c r="L1659">
        <f>IFERROR(VLOOKUP(G1659,Store_Map!$A$2:$I$100,7,FALSE),"")</f>
        <v>0</v>
      </c>
      <c r="M1659">
        <f>IFERROR(VLOOKUP(G1659,Store_Map!$A$2:$I$100,8,FALSE),"")</f>
        <v>0</v>
      </c>
      <c r="N1659">
        <f t="shared" si="225"/>
        <v>0</v>
      </c>
      <c r="O1659" t="str">
        <f t="shared" si="226"/>
        <v>PASS</v>
      </c>
      <c r="P1659" t="str">
        <f t="shared" si="227"/>
        <v>PASS</v>
      </c>
      <c r="Q1659" t="str">
        <f t="shared" si="228"/>
        <v>PASS</v>
      </c>
      <c r="R1659" t="str">
        <f t="shared" si="229"/>
        <v>PASS</v>
      </c>
      <c r="S1659" t="str">
        <f t="shared" si="230"/>
        <v>PASS</v>
      </c>
      <c r="T1659">
        <f t="shared" si="231"/>
        <v>100</v>
      </c>
      <c r="U1659" t="str">
        <f t="shared" si="232"/>
        <v>Low</v>
      </c>
      <c r="V1659" t="str">
        <f t="shared" si="233"/>
        <v>Clean</v>
      </c>
    </row>
    <row r="1660" spans="1:22" x14ac:dyDescent="0.3">
      <c r="A1660" t="str">
        <f>Raw_Data!A1660</f>
        <v>6242070</v>
      </c>
      <c r="B1660">
        <f>Raw_Data!B1660</f>
        <v>45672</v>
      </c>
      <c r="C1660" t="str">
        <f>Raw_Data!C1660</f>
        <v>HYDROXYZINE HCL 25 MG TABLE</v>
      </c>
      <c r="D1660" t="str">
        <f>Raw_Data!D1660</f>
        <v>23155050110</v>
      </c>
      <c r="E1660" t="str">
        <f>Raw_Data!E1660</f>
        <v>GIBBS, JON</v>
      </c>
      <c r="F1660" t="str">
        <f>Raw_Data!F1660</f>
        <v>1700896156</v>
      </c>
      <c r="G1660" t="str">
        <f>Raw_Data!H1660</f>
        <v>0</v>
      </c>
      <c r="H1660">
        <f>IFERROR(VLOOKUP(G1660,Store_Map!$A$2:$I$100,3,FALSE),"")</f>
        <v>0</v>
      </c>
      <c r="I1660">
        <f>IFERROR(VLOOKUP(G1660,Store_Map!$A$2:$I$100,4,FALSE),"")</f>
        <v>0</v>
      </c>
      <c r="J1660">
        <f>IFERROR(VLOOKUP(G1660,Store_Map!$A$2:$I$100,5,FALSE),"")</f>
        <v>0</v>
      </c>
      <c r="K1660">
        <f>IFERROR(VLOOKUP(G1660,Store_Map!$A$2:$I$100,6,FALSE),"")</f>
        <v>0</v>
      </c>
      <c r="L1660">
        <f>IFERROR(VLOOKUP(G1660,Store_Map!$A$2:$I$100,7,FALSE),"")</f>
        <v>0</v>
      </c>
      <c r="M1660">
        <f>IFERROR(VLOOKUP(G1660,Store_Map!$A$2:$I$100,8,FALSE),"")</f>
        <v>0</v>
      </c>
      <c r="N1660">
        <f t="shared" si="225"/>
        <v>0</v>
      </c>
      <c r="O1660" t="str">
        <f t="shared" si="226"/>
        <v>PASS</v>
      </c>
      <c r="P1660" t="str">
        <f t="shared" si="227"/>
        <v>PASS</v>
      </c>
      <c r="Q1660" t="str">
        <f t="shared" si="228"/>
        <v>PASS</v>
      </c>
      <c r="R1660" t="str">
        <f t="shared" si="229"/>
        <v>PASS</v>
      </c>
      <c r="S1660" t="str">
        <f t="shared" si="230"/>
        <v>PASS</v>
      </c>
      <c r="T1660">
        <f t="shared" si="231"/>
        <v>100</v>
      </c>
      <c r="U1660" t="str">
        <f t="shared" si="232"/>
        <v>Low</v>
      </c>
      <c r="V1660" t="str">
        <f t="shared" si="233"/>
        <v>Clean</v>
      </c>
    </row>
    <row r="1661" spans="1:22" x14ac:dyDescent="0.3">
      <c r="A1661" t="str">
        <f>Raw_Data!A1661</f>
        <v>6242071</v>
      </c>
      <c r="B1661">
        <f>Raw_Data!B1661</f>
        <v>45672</v>
      </c>
      <c r="C1661" t="str">
        <f>Raw_Data!C1661</f>
        <v>TRIUMEQ 600-50-300 MG TABLE</v>
      </c>
      <c r="D1661" t="str">
        <f>Raw_Data!D1661</f>
        <v>49702023113</v>
      </c>
      <c r="E1661" t="str">
        <f>Raw_Data!E1661</f>
        <v>GIBBS, JON</v>
      </c>
      <c r="F1661" t="str">
        <f>Raw_Data!F1661</f>
        <v>1700896156</v>
      </c>
      <c r="G1661" t="str">
        <f>Raw_Data!H1661</f>
        <v>0</v>
      </c>
      <c r="H1661">
        <f>IFERROR(VLOOKUP(G1661,Store_Map!$A$2:$I$100,3,FALSE),"")</f>
        <v>0</v>
      </c>
      <c r="I1661">
        <f>IFERROR(VLOOKUP(G1661,Store_Map!$A$2:$I$100,4,FALSE),"")</f>
        <v>0</v>
      </c>
      <c r="J1661">
        <f>IFERROR(VLOOKUP(G1661,Store_Map!$A$2:$I$100,5,FALSE),"")</f>
        <v>0</v>
      </c>
      <c r="K1661">
        <f>IFERROR(VLOOKUP(G1661,Store_Map!$A$2:$I$100,6,FALSE),"")</f>
        <v>0</v>
      </c>
      <c r="L1661">
        <f>IFERROR(VLOOKUP(G1661,Store_Map!$A$2:$I$100,7,FALSE),"")</f>
        <v>0</v>
      </c>
      <c r="M1661">
        <f>IFERROR(VLOOKUP(G1661,Store_Map!$A$2:$I$100,8,FALSE),"")</f>
        <v>0</v>
      </c>
      <c r="N1661">
        <f t="shared" si="225"/>
        <v>0</v>
      </c>
      <c r="O1661" t="str">
        <f t="shared" si="226"/>
        <v>PASS</v>
      </c>
      <c r="P1661" t="str">
        <f t="shared" si="227"/>
        <v>PASS</v>
      </c>
      <c r="Q1661" t="str">
        <f t="shared" si="228"/>
        <v>PASS</v>
      </c>
      <c r="R1661" t="str">
        <f t="shared" si="229"/>
        <v>PASS</v>
      </c>
      <c r="S1661" t="str">
        <f t="shared" si="230"/>
        <v>PASS</v>
      </c>
      <c r="T1661">
        <f t="shared" si="231"/>
        <v>100</v>
      </c>
      <c r="U1661" t="str">
        <f t="shared" si="232"/>
        <v>Low</v>
      </c>
      <c r="V1661" t="str">
        <f t="shared" si="233"/>
        <v>Clean</v>
      </c>
    </row>
    <row r="1662" spans="1:22" x14ac:dyDescent="0.3">
      <c r="A1662" t="str">
        <f>Raw_Data!A1662</f>
        <v>6252021</v>
      </c>
      <c r="B1662">
        <f>Raw_Data!B1662</f>
        <v>45672</v>
      </c>
      <c r="C1662" t="str">
        <f>Raw_Data!C1662</f>
        <v>JARDIANCE 25 MG TABLET</v>
      </c>
      <c r="D1662" t="str">
        <f>Raw_Data!D1662</f>
        <v>597015390</v>
      </c>
      <c r="E1662" t="str">
        <f>Raw_Data!E1662</f>
        <v>BYNE, EDMUND</v>
      </c>
      <c r="F1662" t="str">
        <f>Raw_Data!F1662</f>
        <v>1033186648</v>
      </c>
      <c r="G1662" t="str">
        <f>Raw_Data!H1662</f>
        <v>0</v>
      </c>
      <c r="H1662">
        <f>IFERROR(VLOOKUP(G1662,Store_Map!$A$2:$I$100,3,FALSE),"")</f>
        <v>0</v>
      </c>
      <c r="I1662">
        <f>IFERROR(VLOOKUP(G1662,Store_Map!$A$2:$I$100,4,FALSE),"")</f>
        <v>0</v>
      </c>
      <c r="J1662">
        <f>IFERROR(VLOOKUP(G1662,Store_Map!$A$2:$I$100,5,FALSE),"")</f>
        <v>0</v>
      </c>
      <c r="K1662">
        <f>IFERROR(VLOOKUP(G1662,Store_Map!$A$2:$I$100,6,FALSE),"")</f>
        <v>0</v>
      </c>
      <c r="L1662">
        <f>IFERROR(VLOOKUP(G1662,Store_Map!$A$2:$I$100,7,FALSE),"")</f>
        <v>0</v>
      </c>
      <c r="M1662">
        <f>IFERROR(VLOOKUP(G1662,Store_Map!$A$2:$I$100,8,FALSE),"")</f>
        <v>0</v>
      </c>
      <c r="N1662">
        <f t="shared" si="225"/>
        <v>0</v>
      </c>
      <c r="O1662" t="str">
        <f t="shared" si="226"/>
        <v>PASS</v>
      </c>
      <c r="P1662" t="str">
        <f t="shared" si="227"/>
        <v>REVIEW</v>
      </c>
      <c r="Q1662" t="str">
        <f t="shared" si="228"/>
        <v>PASS</v>
      </c>
      <c r="R1662" t="str">
        <f t="shared" si="229"/>
        <v>PASS</v>
      </c>
      <c r="S1662" t="str">
        <f t="shared" si="230"/>
        <v>REVIEW</v>
      </c>
      <c r="T1662">
        <f t="shared" si="231"/>
        <v>90</v>
      </c>
      <c r="U1662" t="str">
        <f t="shared" si="232"/>
        <v>Low</v>
      </c>
      <c r="V1662" t="str">
        <f t="shared" si="233"/>
        <v>Invalid NDC</v>
      </c>
    </row>
    <row r="1663" spans="1:22" x14ac:dyDescent="0.3">
      <c r="A1663" t="str">
        <f>Raw_Data!A1663</f>
        <v>6252022</v>
      </c>
      <c r="B1663">
        <f>Raw_Data!B1663</f>
        <v>45672</v>
      </c>
      <c r="C1663" t="str">
        <f>Raw_Data!C1663</f>
        <v>FARXIGA 10 MG TABLET</v>
      </c>
      <c r="D1663" t="str">
        <f>Raw_Data!D1663</f>
        <v>310621030</v>
      </c>
      <c r="E1663" t="str">
        <f>Raw_Data!E1663</f>
        <v>BYNE, EDMUND</v>
      </c>
      <c r="F1663" t="str">
        <f>Raw_Data!F1663</f>
        <v>1033186648</v>
      </c>
      <c r="G1663" t="str">
        <f>Raw_Data!H1663</f>
        <v>0</v>
      </c>
      <c r="H1663">
        <f>IFERROR(VLOOKUP(G1663,Store_Map!$A$2:$I$100,3,FALSE),"")</f>
        <v>0</v>
      </c>
      <c r="I1663">
        <f>IFERROR(VLOOKUP(G1663,Store_Map!$A$2:$I$100,4,FALSE),"")</f>
        <v>0</v>
      </c>
      <c r="J1663">
        <f>IFERROR(VLOOKUP(G1663,Store_Map!$A$2:$I$100,5,FALSE),"")</f>
        <v>0</v>
      </c>
      <c r="K1663">
        <f>IFERROR(VLOOKUP(G1663,Store_Map!$A$2:$I$100,6,FALSE),"")</f>
        <v>0</v>
      </c>
      <c r="L1663">
        <f>IFERROR(VLOOKUP(G1663,Store_Map!$A$2:$I$100,7,FALSE),"")</f>
        <v>0</v>
      </c>
      <c r="M1663">
        <f>IFERROR(VLOOKUP(G1663,Store_Map!$A$2:$I$100,8,FALSE),"")</f>
        <v>0</v>
      </c>
      <c r="N1663">
        <f t="shared" si="225"/>
        <v>0</v>
      </c>
      <c r="O1663" t="str">
        <f t="shared" si="226"/>
        <v>PASS</v>
      </c>
      <c r="P1663" t="str">
        <f t="shared" si="227"/>
        <v>REVIEW</v>
      </c>
      <c r="Q1663" t="str">
        <f t="shared" si="228"/>
        <v>PASS</v>
      </c>
      <c r="R1663" t="str">
        <f t="shared" si="229"/>
        <v>PASS</v>
      </c>
      <c r="S1663" t="str">
        <f t="shared" si="230"/>
        <v>REVIEW</v>
      </c>
      <c r="T1663">
        <f t="shared" si="231"/>
        <v>90</v>
      </c>
      <c r="U1663" t="str">
        <f t="shared" si="232"/>
        <v>Low</v>
      </c>
      <c r="V1663" t="str">
        <f t="shared" si="233"/>
        <v>Invalid NDC</v>
      </c>
    </row>
    <row r="1664" spans="1:22" x14ac:dyDescent="0.3">
      <c r="A1664" t="str">
        <f>Raw_Data!A1664</f>
        <v>6245184</v>
      </c>
      <c r="B1664">
        <f>Raw_Data!B1664</f>
        <v>45672</v>
      </c>
      <c r="C1664" t="str">
        <f>Raw_Data!C1664</f>
        <v>TRESIBA FLEXTOUCH 200 UNIT/</v>
      </c>
      <c r="D1664" t="str">
        <f>Raw_Data!D1664</f>
        <v>169255013</v>
      </c>
      <c r="E1664" t="str">
        <f>Raw_Data!E1664</f>
        <v>BYNE, EDMUND</v>
      </c>
      <c r="F1664" t="str">
        <f>Raw_Data!F1664</f>
        <v>1033186648</v>
      </c>
      <c r="G1664" t="str">
        <f>Raw_Data!H1664</f>
        <v>0</v>
      </c>
      <c r="H1664">
        <f>IFERROR(VLOOKUP(G1664,Store_Map!$A$2:$I$100,3,FALSE),"")</f>
        <v>0</v>
      </c>
      <c r="I1664">
        <f>IFERROR(VLOOKUP(G1664,Store_Map!$A$2:$I$100,4,FALSE),"")</f>
        <v>0</v>
      </c>
      <c r="J1664">
        <f>IFERROR(VLOOKUP(G1664,Store_Map!$A$2:$I$100,5,FALSE),"")</f>
        <v>0</v>
      </c>
      <c r="K1664">
        <f>IFERROR(VLOOKUP(G1664,Store_Map!$A$2:$I$100,6,FALSE),"")</f>
        <v>0</v>
      </c>
      <c r="L1664">
        <f>IFERROR(VLOOKUP(G1664,Store_Map!$A$2:$I$100,7,FALSE),"")</f>
        <v>0</v>
      </c>
      <c r="M1664">
        <f>IFERROR(VLOOKUP(G1664,Store_Map!$A$2:$I$100,8,FALSE),"")</f>
        <v>0</v>
      </c>
      <c r="N1664">
        <f t="shared" si="225"/>
        <v>0</v>
      </c>
      <c r="O1664" t="str">
        <f t="shared" si="226"/>
        <v>PASS</v>
      </c>
      <c r="P1664" t="str">
        <f t="shared" si="227"/>
        <v>REVIEW</v>
      </c>
      <c r="Q1664" t="str">
        <f t="shared" si="228"/>
        <v>PASS</v>
      </c>
      <c r="R1664" t="str">
        <f t="shared" si="229"/>
        <v>PASS</v>
      </c>
      <c r="S1664" t="str">
        <f t="shared" si="230"/>
        <v>REVIEW</v>
      </c>
      <c r="T1664">
        <f t="shared" si="231"/>
        <v>90</v>
      </c>
      <c r="U1664" t="str">
        <f t="shared" si="232"/>
        <v>Low</v>
      </c>
      <c r="V1664" t="str">
        <f t="shared" si="233"/>
        <v>Invalid NDC</v>
      </c>
    </row>
    <row r="1665" spans="1:22" x14ac:dyDescent="0.3">
      <c r="A1665" t="str">
        <f>Raw_Data!A1665</f>
        <v>6243484</v>
      </c>
      <c r="B1665">
        <f>Raw_Data!B1665</f>
        <v>45672</v>
      </c>
      <c r="C1665" t="str">
        <f>Raw_Data!C1665</f>
        <v>IRBESARTAN-HCTZ 150-12.5 MG</v>
      </c>
      <c r="D1665" t="str">
        <f>Raw_Data!D1665</f>
        <v>43547033009</v>
      </c>
      <c r="E1665" t="str">
        <f>Raw_Data!E1665</f>
        <v>GIBBS, JON</v>
      </c>
      <c r="F1665" t="str">
        <f>Raw_Data!F1665</f>
        <v>1700896156</v>
      </c>
      <c r="G1665" t="str">
        <f>Raw_Data!H1665</f>
        <v>0</v>
      </c>
      <c r="H1665">
        <f>IFERROR(VLOOKUP(G1665,Store_Map!$A$2:$I$100,3,FALSE),"")</f>
        <v>0</v>
      </c>
      <c r="I1665">
        <f>IFERROR(VLOOKUP(G1665,Store_Map!$A$2:$I$100,4,FALSE),"")</f>
        <v>0</v>
      </c>
      <c r="J1665">
        <f>IFERROR(VLOOKUP(G1665,Store_Map!$A$2:$I$100,5,FALSE),"")</f>
        <v>0</v>
      </c>
      <c r="K1665">
        <f>IFERROR(VLOOKUP(G1665,Store_Map!$A$2:$I$100,6,FALSE),"")</f>
        <v>0</v>
      </c>
      <c r="L1665">
        <f>IFERROR(VLOOKUP(G1665,Store_Map!$A$2:$I$100,7,FALSE),"")</f>
        <v>0</v>
      </c>
      <c r="M1665">
        <f>IFERROR(VLOOKUP(G1665,Store_Map!$A$2:$I$100,8,FALSE),"")</f>
        <v>0</v>
      </c>
      <c r="N1665">
        <f t="shared" si="225"/>
        <v>0</v>
      </c>
      <c r="O1665" t="str">
        <f t="shared" si="226"/>
        <v>PASS</v>
      </c>
      <c r="P1665" t="str">
        <f t="shared" si="227"/>
        <v>PASS</v>
      </c>
      <c r="Q1665" t="str">
        <f t="shared" si="228"/>
        <v>PASS</v>
      </c>
      <c r="R1665" t="str">
        <f t="shared" si="229"/>
        <v>PASS</v>
      </c>
      <c r="S1665" t="str">
        <f t="shared" si="230"/>
        <v>PASS</v>
      </c>
      <c r="T1665">
        <f t="shared" si="231"/>
        <v>100</v>
      </c>
      <c r="U1665" t="str">
        <f t="shared" si="232"/>
        <v>Low</v>
      </c>
      <c r="V1665" t="str">
        <f t="shared" si="233"/>
        <v>Clean</v>
      </c>
    </row>
    <row r="1666" spans="1:22" x14ac:dyDescent="0.3">
      <c r="A1666" t="str">
        <f>Raw_Data!A1666</f>
        <v>6247357</v>
      </c>
      <c r="B1666">
        <f>Raw_Data!B1666</f>
        <v>45672</v>
      </c>
      <c r="C1666" t="str">
        <f>Raw_Data!C1666</f>
        <v>ASPIRIN EC 81 MG TABLET</v>
      </c>
      <c r="D1666" t="str">
        <f>Raw_Data!D1666</f>
        <v>904678370</v>
      </c>
      <c r="E1666" t="str">
        <f>Raw_Data!E1666</f>
        <v>BYNE, EDMUND</v>
      </c>
      <c r="F1666" t="str">
        <f>Raw_Data!F1666</f>
        <v>1033186648</v>
      </c>
      <c r="G1666" t="str">
        <f>Raw_Data!H1666</f>
        <v>0</v>
      </c>
      <c r="H1666">
        <f>IFERROR(VLOOKUP(G1666,Store_Map!$A$2:$I$100,3,FALSE),"")</f>
        <v>0</v>
      </c>
      <c r="I1666">
        <f>IFERROR(VLOOKUP(G1666,Store_Map!$A$2:$I$100,4,FALSE),"")</f>
        <v>0</v>
      </c>
      <c r="J1666">
        <f>IFERROR(VLOOKUP(G1666,Store_Map!$A$2:$I$100,5,FALSE),"")</f>
        <v>0</v>
      </c>
      <c r="K1666">
        <f>IFERROR(VLOOKUP(G1666,Store_Map!$A$2:$I$100,6,FALSE),"")</f>
        <v>0</v>
      </c>
      <c r="L1666">
        <f>IFERROR(VLOOKUP(G1666,Store_Map!$A$2:$I$100,7,FALSE),"")</f>
        <v>0</v>
      </c>
      <c r="M1666">
        <f>IFERROR(VLOOKUP(G1666,Store_Map!$A$2:$I$100,8,FALSE),"")</f>
        <v>0</v>
      </c>
      <c r="N1666">
        <f t="shared" ref="N1666:N1729" si="234">COUNTBLANK(A1666:M1666)</f>
        <v>0</v>
      </c>
      <c r="O1666" t="str">
        <f t="shared" ref="O1666:O1729" si="235">IF(AND(F1666&lt;&gt;"",LEN(F1666)=10,ISNUMBER(--F1666)),"PASS","REVIEW")</f>
        <v>PASS</v>
      </c>
      <c r="P1666" t="str">
        <f t="shared" ref="P1666:P1729" si="236">IF(AND(D1666&lt;&gt;"",OR(LEN(D1666)=10,LEN(D1666)=11),ISNUMBER(--D1666)),"PASS","REVIEW")</f>
        <v>REVIEW</v>
      </c>
      <c r="Q1666" t="str">
        <f t="shared" ref="Q1666:Q1729" si="237">IF(H1666&lt;&gt;"","PASS","REVIEW")</f>
        <v>PASS</v>
      </c>
      <c r="R1666" t="str">
        <f t="shared" ref="R1666:R1729" si="238">IF(AND(I1666&lt;&gt;"",J1666&lt;&gt;"",K1666&lt;&gt;"",L1666&lt;&gt;"",M1666&lt;&gt;""),"PASS","REVIEW")</f>
        <v>PASS</v>
      </c>
      <c r="S1666" t="str">
        <f t="shared" ref="S1666:S1729" si="239">IF(OR(N1666&gt;0,O1666="REVIEW",P1666="REVIEW",Q1666="REVIEW",R1666="REVIEW"),"REVIEW","PASS")</f>
        <v>REVIEW</v>
      </c>
      <c r="T1666">
        <f t="shared" ref="T1666:T1729" si="240">MAX(0,100-(N1666*5)-IF(O1666="REVIEW",15,0)-IF(P1666="REVIEW",10,0)-IF(Q1666="REVIEW",10,0)-IF(R1666="REVIEW",20,0))</f>
        <v>90</v>
      </c>
      <c r="U1666" t="str">
        <f t="shared" ref="U1666:U1729" si="241">IF(T1666&gt;=90,"Low",IF(T1666&gt;=70,"Medium","High"))</f>
        <v>Low</v>
      </c>
      <c r="V1666" t="str">
        <f t="shared" ref="V1666:V1729" si="242">IF(N1666&gt;0,"Missing required fields",IF(O1666="REVIEW","Invalid provider NPI",IF(P1666="REVIEW","Invalid NDC",IF(Q1666="REVIEW","Store mapping incomplete",IF(R1666="REVIEW","Entity mapping incomplete","Clean")))))</f>
        <v>Invalid NDC</v>
      </c>
    </row>
    <row r="1667" spans="1:22" x14ac:dyDescent="0.3">
      <c r="A1667" t="str">
        <f>Raw_Data!A1667</f>
        <v>6252025</v>
      </c>
      <c r="B1667">
        <f>Raw_Data!B1667</f>
        <v>45672</v>
      </c>
      <c r="C1667" t="str">
        <f>Raw_Data!C1667</f>
        <v>JARDIANCE 25 MG TABLET</v>
      </c>
      <c r="D1667" t="str">
        <f>Raw_Data!D1667</f>
        <v>597015390</v>
      </c>
      <c r="E1667" t="str">
        <f>Raw_Data!E1667</f>
        <v>MACHADO, MARIA</v>
      </c>
      <c r="F1667" t="str">
        <f>Raw_Data!F1667</f>
        <v>1619100302</v>
      </c>
      <c r="G1667" t="str">
        <f>Raw_Data!H1667</f>
        <v>0</v>
      </c>
      <c r="H1667">
        <f>IFERROR(VLOOKUP(G1667,Store_Map!$A$2:$I$100,3,FALSE),"")</f>
        <v>0</v>
      </c>
      <c r="I1667">
        <f>IFERROR(VLOOKUP(G1667,Store_Map!$A$2:$I$100,4,FALSE),"")</f>
        <v>0</v>
      </c>
      <c r="J1667">
        <f>IFERROR(VLOOKUP(G1667,Store_Map!$A$2:$I$100,5,FALSE),"")</f>
        <v>0</v>
      </c>
      <c r="K1667">
        <f>IFERROR(VLOOKUP(G1667,Store_Map!$A$2:$I$100,6,FALSE),"")</f>
        <v>0</v>
      </c>
      <c r="L1667">
        <f>IFERROR(VLOOKUP(G1667,Store_Map!$A$2:$I$100,7,FALSE),"")</f>
        <v>0</v>
      </c>
      <c r="M1667">
        <f>IFERROR(VLOOKUP(G1667,Store_Map!$A$2:$I$100,8,FALSE),"")</f>
        <v>0</v>
      </c>
      <c r="N1667">
        <f t="shared" si="234"/>
        <v>0</v>
      </c>
      <c r="O1667" t="str">
        <f t="shared" si="235"/>
        <v>PASS</v>
      </c>
      <c r="P1667" t="str">
        <f t="shared" si="236"/>
        <v>REVIEW</v>
      </c>
      <c r="Q1667" t="str">
        <f t="shared" si="237"/>
        <v>PASS</v>
      </c>
      <c r="R1667" t="str">
        <f t="shared" si="238"/>
        <v>PASS</v>
      </c>
      <c r="S1667" t="str">
        <f t="shared" si="239"/>
        <v>REVIEW</v>
      </c>
      <c r="T1667">
        <f t="shared" si="240"/>
        <v>90</v>
      </c>
      <c r="U1667" t="str">
        <f t="shared" si="241"/>
        <v>Low</v>
      </c>
      <c r="V1667" t="str">
        <f t="shared" si="242"/>
        <v>Invalid NDC</v>
      </c>
    </row>
    <row r="1668" spans="1:22" x14ac:dyDescent="0.3">
      <c r="A1668" t="str">
        <f>Raw_Data!A1668</f>
        <v>6247356</v>
      </c>
      <c r="B1668">
        <f>Raw_Data!B1668</f>
        <v>45672</v>
      </c>
      <c r="C1668" t="str">
        <f>Raw_Data!C1668</f>
        <v>FENOFIBRATE 48 MG TABLET</v>
      </c>
      <c r="D1668" t="str">
        <f>Raw_Data!D1668</f>
        <v>69097045905</v>
      </c>
      <c r="E1668" t="str">
        <f>Raw_Data!E1668</f>
        <v>BYNE, EDMUND</v>
      </c>
      <c r="F1668" t="str">
        <f>Raw_Data!F1668</f>
        <v>1033186648</v>
      </c>
      <c r="G1668" t="str">
        <f>Raw_Data!H1668</f>
        <v>0</v>
      </c>
      <c r="H1668">
        <f>IFERROR(VLOOKUP(G1668,Store_Map!$A$2:$I$100,3,FALSE),"")</f>
        <v>0</v>
      </c>
      <c r="I1668">
        <f>IFERROR(VLOOKUP(G1668,Store_Map!$A$2:$I$100,4,FALSE),"")</f>
        <v>0</v>
      </c>
      <c r="J1668">
        <f>IFERROR(VLOOKUP(G1668,Store_Map!$A$2:$I$100,5,FALSE),"")</f>
        <v>0</v>
      </c>
      <c r="K1668">
        <f>IFERROR(VLOOKUP(G1668,Store_Map!$A$2:$I$100,6,FALSE),"")</f>
        <v>0</v>
      </c>
      <c r="L1668">
        <f>IFERROR(VLOOKUP(G1668,Store_Map!$A$2:$I$100,7,FALSE),"")</f>
        <v>0</v>
      </c>
      <c r="M1668">
        <f>IFERROR(VLOOKUP(G1668,Store_Map!$A$2:$I$100,8,FALSE),"")</f>
        <v>0</v>
      </c>
      <c r="N1668">
        <f t="shared" si="234"/>
        <v>0</v>
      </c>
      <c r="O1668" t="str">
        <f t="shared" si="235"/>
        <v>PASS</v>
      </c>
      <c r="P1668" t="str">
        <f t="shared" si="236"/>
        <v>PASS</v>
      </c>
      <c r="Q1668" t="str">
        <f t="shared" si="237"/>
        <v>PASS</v>
      </c>
      <c r="R1668" t="str">
        <f t="shared" si="238"/>
        <v>PASS</v>
      </c>
      <c r="S1668" t="str">
        <f t="shared" si="239"/>
        <v>PASS</v>
      </c>
      <c r="T1668">
        <f t="shared" si="240"/>
        <v>100</v>
      </c>
      <c r="U1668" t="str">
        <f t="shared" si="241"/>
        <v>Low</v>
      </c>
      <c r="V1668" t="str">
        <f t="shared" si="242"/>
        <v>Clean</v>
      </c>
    </row>
    <row r="1669" spans="1:22" x14ac:dyDescent="0.3">
      <c r="A1669" t="str">
        <f>Raw_Data!A1669</f>
        <v>6252027</v>
      </c>
      <c r="B1669">
        <f>Raw_Data!B1669</f>
        <v>45672</v>
      </c>
      <c r="C1669" t="str">
        <f>Raw_Data!C1669</f>
        <v>ATORVASTATIN 10 MG TABLET</v>
      </c>
      <c r="D1669" t="str">
        <f>Raw_Data!D1669</f>
        <v>67877051190</v>
      </c>
      <c r="E1669" t="str">
        <f>Raw_Data!E1669</f>
        <v>BYNE, EDMUND</v>
      </c>
      <c r="F1669" t="str">
        <f>Raw_Data!F1669</f>
        <v>1033186648</v>
      </c>
      <c r="G1669" t="str">
        <f>Raw_Data!H1669</f>
        <v>0</v>
      </c>
      <c r="H1669">
        <f>IFERROR(VLOOKUP(G1669,Store_Map!$A$2:$I$100,3,FALSE),"")</f>
        <v>0</v>
      </c>
      <c r="I1669">
        <f>IFERROR(VLOOKUP(G1669,Store_Map!$A$2:$I$100,4,FALSE),"")</f>
        <v>0</v>
      </c>
      <c r="J1669">
        <f>IFERROR(VLOOKUP(G1669,Store_Map!$A$2:$I$100,5,FALSE),"")</f>
        <v>0</v>
      </c>
      <c r="K1669">
        <f>IFERROR(VLOOKUP(G1669,Store_Map!$A$2:$I$100,6,FALSE),"")</f>
        <v>0</v>
      </c>
      <c r="L1669">
        <f>IFERROR(VLOOKUP(G1669,Store_Map!$A$2:$I$100,7,FALSE),"")</f>
        <v>0</v>
      </c>
      <c r="M1669">
        <f>IFERROR(VLOOKUP(G1669,Store_Map!$A$2:$I$100,8,FALSE),"")</f>
        <v>0</v>
      </c>
      <c r="N1669">
        <f t="shared" si="234"/>
        <v>0</v>
      </c>
      <c r="O1669" t="str">
        <f t="shared" si="235"/>
        <v>PASS</v>
      </c>
      <c r="P1669" t="str">
        <f t="shared" si="236"/>
        <v>PASS</v>
      </c>
      <c r="Q1669" t="str">
        <f t="shared" si="237"/>
        <v>PASS</v>
      </c>
      <c r="R1669" t="str">
        <f t="shared" si="238"/>
        <v>PASS</v>
      </c>
      <c r="S1669" t="str">
        <f t="shared" si="239"/>
        <v>PASS</v>
      </c>
      <c r="T1669">
        <f t="shared" si="240"/>
        <v>100</v>
      </c>
      <c r="U1669" t="str">
        <f t="shared" si="241"/>
        <v>Low</v>
      </c>
      <c r="V1669" t="str">
        <f t="shared" si="242"/>
        <v>Clean</v>
      </c>
    </row>
    <row r="1670" spans="1:22" x14ac:dyDescent="0.3">
      <c r="A1670" t="str">
        <f>Raw_Data!A1670</f>
        <v>6252028</v>
      </c>
      <c r="B1670">
        <f>Raw_Data!B1670</f>
        <v>45672</v>
      </c>
      <c r="C1670" t="str">
        <f>Raw_Data!C1670</f>
        <v>TRULICITY 1.5 MG/0.5 ML PEN</v>
      </c>
      <c r="D1670" t="str">
        <f>Raw_Data!D1670</f>
        <v>2143480</v>
      </c>
      <c r="E1670" t="str">
        <f>Raw_Data!E1670</f>
        <v>FORD, JAMES</v>
      </c>
      <c r="F1670" t="str">
        <f>Raw_Data!F1670</f>
        <v>1033117684</v>
      </c>
      <c r="G1670" t="str">
        <f>Raw_Data!H1670</f>
        <v>0</v>
      </c>
      <c r="H1670">
        <f>IFERROR(VLOOKUP(G1670,Store_Map!$A$2:$I$100,3,FALSE),"")</f>
        <v>0</v>
      </c>
      <c r="I1670">
        <f>IFERROR(VLOOKUP(G1670,Store_Map!$A$2:$I$100,4,FALSE),"")</f>
        <v>0</v>
      </c>
      <c r="J1670">
        <f>IFERROR(VLOOKUP(G1670,Store_Map!$A$2:$I$100,5,FALSE),"")</f>
        <v>0</v>
      </c>
      <c r="K1670">
        <f>IFERROR(VLOOKUP(G1670,Store_Map!$A$2:$I$100,6,FALSE),"")</f>
        <v>0</v>
      </c>
      <c r="L1670">
        <f>IFERROR(VLOOKUP(G1670,Store_Map!$A$2:$I$100,7,FALSE),"")</f>
        <v>0</v>
      </c>
      <c r="M1670">
        <f>IFERROR(VLOOKUP(G1670,Store_Map!$A$2:$I$100,8,FALSE),"")</f>
        <v>0</v>
      </c>
      <c r="N1670">
        <f t="shared" si="234"/>
        <v>0</v>
      </c>
      <c r="O1670" t="str">
        <f t="shared" si="235"/>
        <v>PASS</v>
      </c>
      <c r="P1670" t="str">
        <f t="shared" si="236"/>
        <v>REVIEW</v>
      </c>
      <c r="Q1670" t="str">
        <f t="shared" si="237"/>
        <v>PASS</v>
      </c>
      <c r="R1670" t="str">
        <f t="shared" si="238"/>
        <v>PASS</v>
      </c>
      <c r="S1670" t="str">
        <f t="shared" si="239"/>
        <v>REVIEW</v>
      </c>
      <c r="T1670">
        <f t="shared" si="240"/>
        <v>90</v>
      </c>
      <c r="U1670" t="str">
        <f t="shared" si="241"/>
        <v>Low</v>
      </c>
      <c r="V1670" t="str">
        <f t="shared" si="242"/>
        <v>Invalid NDC</v>
      </c>
    </row>
    <row r="1671" spans="1:22" x14ac:dyDescent="0.3">
      <c r="A1671" t="str">
        <f>Raw_Data!A1671</f>
        <v>6251304</v>
      </c>
      <c r="B1671">
        <f>Raw_Data!B1671</f>
        <v>45672</v>
      </c>
      <c r="C1671" t="str">
        <f>Raw_Data!C1671</f>
        <v>CYCLOBENZAPRINE 10 MG TABLE</v>
      </c>
      <c r="D1671" t="str">
        <f>Raw_Data!D1671</f>
        <v>69097084615</v>
      </c>
      <c r="E1671" t="str">
        <f>Raw_Data!E1671</f>
        <v>GIBBS, JON</v>
      </c>
      <c r="F1671" t="str">
        <f>Raw_Data!F1671</f>
        <v>1700896156</v>
      </c>
      <c r="G1671" t="str">
        <f>Raw_Data!H1671</f>
        <v>0</v>
      </c>
      <c r="H1671">
        <f>IFERROR(VLOOKUP(G1671,Store_Map!$A$2:$I$100,3,FALSE),"")</f>
        <v>0</v>
      </c>
      <c r="I1671">
        <f>IFERROR(VLOOKUP(G1671,Store_Map!$A$2:$I$100,4,FALSE),"")</f>
        <v>0</v>
      </c>
      <c r="J1671">
        <f>IFERROR(VLOOKUP(G1671,Store_Map!$A$2:$I$100,5,FALSE),"")</f>
        <v>0</v>
      </c>
      <c r="K1671">
        <f>IFERROR(VLOOKUP(G1671,Store_Map!$A$2:$I$100,6,FALSE),"")</f>
        <v>0</v>
      </c>
      <c r="L1671">
        <f>IFERROR(VLOOKUP(G1671,Store_Map!$A$2:$I$100,7,FALSE),"")</f>
        <v>0</v>
      </c>
      <c r="M1671">
        <f>IFERROR(VLOOKUP(G1671,Store_Map!$A$2:$I$100,8,FALSE),"")</f>
        <v>0</v>
      </c>
      <c r="N1671">
        <f t="shared" si="234"/>
        <v>0</v>
      </c>
      <c r="O1671" t="str">
        <f t="shared" si="235"/>
        <v>PASS</v>
      </c>
      <c r="P1671" t="str">
        <f t="shared" si="236"/>
        <v>PASS</v>
      </c>
      <c r="Q1671" t="str">
        <f t="shared" si="237"/>
        <v>PASS</v>
      </c>
      <c r="R1671" t="str">
        <f t="shared" si="238"/>
        <v>PASS</v>
      </c>
      <c r="S1671" t="str">
        <f t="shared" si="239"/>
        <v>PASS</v>
      </c>
      <c r="T1671">
        <f t="shared" si="240"/>
        <v>100</v>
      </c>
      <c r="U1671" t="str">
        <f t="shared" si="241"/>
        <v>Low</v>
      </c>
      <c r="V1671" t="str">
        <f t="shared" si="242"/>
        <v>Clean</v>
      </c>
    </row>
    <row r="1672" spans="1:22" x14ac:dyDescent="0.3">
      <c r="A1672" t="str">
        <f>Raw_Data!A1672</f>
        <v>6251303</v>
      </c>
      <c r="B1672">
        <f>Raw_Data!B1672</f>
        <v>45672</v>
      </c>
      <c r="C1672" t="str">
        <f>Raw_Data!C1672</f>
        <v>METHYLPREDNISOLONE 4 MG DOS</v>
      </c>
      <c r="D1672" t="str">
        <f>Raw_Data!D1672</f>
        <v>59746000103</v>
      </c>
      <c r="E1672" t="str">
        <f>Raw_Data!E1672</f>
        <v>GIBBS, JON</v>
      </c>
      <c r="F1672" t="str">
        <f>Raw_Data!F1672</f>
        <v>1700896156</v>
      </c>
      <c r="G1672" t="str">
        <f>Raw_Data!H1672</f>
        <v>0</v>
      </c>
      <c r="H1672">
        <f>IFERROR(VLOOKUP(G1672,Store_Map!$A$2:$I$100,3,FALSE),"")</f>
        <v>0</v>
      </c>
      <c r="I1672">
        <f>IFERROR(VLOOKUP(G1672,Store_Map!$A$2:$I$100,4,FALSE),"")</f>
        <v>0</v>
      </c>
      <c r="J1672">
        <f>IFERROR(VLOOKUP(G1672,Store_Map!$A$2:$I$100,5,FALSE),"")</f>
        <v>0</v>
      </c>
      <c r="K1672">
        <f>IFERROR(VLOOKUP(G1672,Store_Map!$A$2:$I$100,6,FALSE),"")</f>
        <v>0</v>
      </c>
      <c r="L1672">
        <f>IFERROR(VLOOKUP(G1672,Store_Map!$A$2:$I$100,7,FALSE),"")</f>
        <v>0</v>
      </c>
      <c r="M1672">
        <f>IFERROR(VLOOKUP(G1672,Store_Map!$A$2:$I$100,8,FALSE),"")</f>
        <v>0</v>
      </c>
      <c r="N1672">
        <f t="shared" si="234"/>
        <v>0</v>
      </c>
      <c r="O1672" t="str">
        <f t="shared" si="235"/>
        <v>PASS</v>
      </c>
      <c r="P1672" t="str">
        <f t="shared" si="236"/>
        <v>PASS</v>
      </c>
      <c r="Q1672" t="str">
        <f t="shared" si="237"/>
        <v>PASS</v>
      </c>
      <c r="R1672" t="str">
        <f t="shared" si="238"/>
        <v>PASS</v>
      </c>
      <c r="S1672" t="str">
        <f t="shared" si="239"/>
        <v>PASS</v>
      </c>
      <c r="T1672">
        <f t="shared" si="240"/>
        <v>100</v>
      </c>
      <c r="U1672" t="str">
        <f t="shared" si="241"/>
        <v>Low</v>
      </c>
      <c r="V1672" t="str">
        <f t="shared" si="242"/>
        <v>Clean</v>
      </c>
    </row>
    <row r="1673" spans="1:22" x14ac:dyDescent="0.3">
      <c r="A1673" t="str">
        <f>Raw_Data!A1673</f>
        <v>6251917</v>
      </c>
      <c r="B1673">
        <f>Raw_Data!B1673</f>
        <v>45672</v>
      </c>
      <c r="C1673" t="str">
        <f>Raw_Data!C1673</f>
        <v>JARDIANCE 10 MG TABLETS</v>
      </c>
      <c r="D1673" t="str">
        <f>Raw_Data!D1673</f>
        <v>597015230</v>
      </c>
      <c r="E1673" t="str">
        <f>Raw_Data!E1673</f>
        <v>GIBBS, JON</v>
      </c>
      <c r="F1673" t="str">
        <f>Raw_Data!F1673</f>
        <v>1700896156</v>
      </c>
      <c r="G1673" t="str">
        <f>Raw_Data!H1673</f>
        <v>0</v>
      </c>
      <c r="H1673">
        <f>IFERROR(VLOOKUP(G1673,Store_Map!$A$2:$I$100,3,FALSE),"")</f>
        <v>0</v>
      </c>
      <c r="I1673">
        <f>IFERROR(VLOOKUP(G1673,Store_Map!$A$2:$I$100,4,FALSE),"")</f>
        <v>0</v>
      </c>
      <c r="J1673">
        <f>IFERROR(VLOOKUP(G1673,Store_Map!$A$2:$I$100,5,FALSE),"")</f>
        <v>0</v>
      </c>
      <c r="K1673">
        <f>IFERROR(VLOOKUP(G1673,Store_Map!$A$2:$I$100,6,FALSE),"")</f>
        <v>0</v>
      </c>
      <c r="L1673">
        <f>IFERROR(VLOOKUP(G1673,Store_Map!$A$2:$I$100,7,FALSE),"")</f>
        <v>0</v>
      </c>
      <c r="M1673">
        <f>IFERROR(VLOOKUP(G1673,Store_Map!$A$2:$I$100,8,FALSE),"")</f>
        <v>0</v>
      </c>
      <c r="N1673">
        <f t="shared" si="234"/>
        <v>0</v>
      </c>
      <c r="O1673" t="str">
        <f t="shared" si="235"/>
        <v>PASS</v>
      </c>
      <c r="P1673" t="str">
        <f t="shared" si="236"/>
        <v>REVIEW</v>
      </c>
      <c r="Q1673" t="str">
        <f t="shared" si="237"/>
        <v>PASS</v>
      </c>
      <c r="R1673" t="str">
        <f t="shared" si="238"/>
        <v>PASS</v>
      </c>
      <c r="S1673" t="str">
        <f t="shared" si="239"/>
        <v>REVIEW</v>
      </c>
      <c r="T1673">
        <f t="shared" si="240"/>
        <v>90</v>
      </c>
      <c r="U1673" t="str">
        <f t="shared" si="241"/>
        <v>Low</v>
      </c>
      <c r="V1673" t="str">
        <f t="shared" si="242"/>
        <v>Invalid NDC</v>
      </c>
    </row>
    <row r="1674" spans="1:22" x14ac:dyDescent="0.3">
      <c r="A1674" t="str">
        <f>Raw_Data!A1674</f>
        <v>6251809</v>
      </c>
      <c r="B1674">
        <f>Raw_Data!B1674</f>
        <v>45672</v>
      </c>
      <c r="C1674" t="str">
        <f>Raw_Data!C1674</f>
        <v>METOPROLOL SUCC ER 100 MG T</v>
      </c>
      <c r="D1674" t="str">
        <f>Raw_Data!D1674</f>
        <v>45963067711</v>
      </c>
      <c r="E1674" t="str">
        <f>Raw_Data!E1674</f>
        <v>GIBBS, JON</v>
      </c>
      <c r="F1674" t="str">
        <f>Raw_Data!F1674</f>
        <v>1700896156</v>
      </c>
      <c r="G1674" t="str">
        <f>Raw_Data!H1674</f>
        <v>0</v>
      </c>
      <c r="H1674">
        <f>IFERROR(VLOOKUP(G1674,Store_Map!$A$2:$I$100,3,FALSE),"")</f>
        <v>0</v>
      </c>
      <c r="I1674">
        <f>IFERROR(VLOOKUP(G1674,Store_Map!$A$2:$I$100,4,FALSE),"")</f>
        <v>0</v>
      </c>
      <c r="J1674">
        <f>IFERROR(VLOOKUP(G1674,Store_Map!$A$2:$I$100,5,FALSE),"")</f>
        <v>0</v>
      </c>
      <c r="K1674">
        <f>IFERROR(VLOOKUP(G1674,Store_Map!$A$2:$I$100,6,FALSE),"")</f>
        <v>0</v>
      </c>
      <c r="L1674">
        <f>IFERROR(VLOOKUP(G1674,Store_Map!$A$2:$I$100,7,FALSE),"")</f>
        <v>0</v>
      </c>
      <c r="M1674">
        <f>IFERROR(VLOOKUP(G1674,Store_Map!$A$2:$I$100,8,FALSE),"")</f>
        <v>0</v>
      </c>
      <c r="N1674">
        <f t="shared" si="234"/>
        <v>0</v>
      </c>
      <c r="O1674" t="str">
        <f t="shared" si="235"/>
        <v>PASS</v>
      </c>
      <c r="P1674" t="str">
        <f t="shared" si="236"/>
        <v>PASS</v>
      </c>
      <c r="Q1674" t="str">
        <f t="shared" si="237"/>
        <v>PASS</v>
      </c>
      <c r="R1674" t="str">
        <f t="shared" si="238"/>
        <v>PASS</v>
      </c>
      <c r="S1674" t="str">
        <f t="shared" si="239"/>
        <v>PASS</v>
      </c>
      <c r="T1674">
        <f t="shared" si="240"/>
        <v>100</v>
      </c>
      <c r="U1674" t="str">
        <f t="shared" si="241"/>
        <v>Low</v>
      </c>
      <c r="V1674" t="str">
        <f t="shared" si="242"/>
        <v>Clean</v>
      </c>
    </row>
    <row r="1675" spans="1:22" x14ac:dyDescent="0.3">
      <c r="A1675" t="str">
        <f>Raw_Data!A1675</f>
        <v>6251052</v>
      </c>
      <c r="B1675">
        <f>Raw_Data!B1675</f>
        <v>45672</v>
      </c>
      <c r="C1675" t="str">
        <f>Raw_Data!C1675</f>
        <v>HYDROCORTISONE 1% CREAM</v>
      </c>
      <c r="D1675" t="str">
        <f>Raw_Data!D1675</f>
        <v>45802043803</v>
      </c>
      <c r="E1675" t="str">
        <f>Raw_Data!E1675</f>
        <v>YASIN, NURA</v>
      </c>
      <c r="F1675" t="str">
        <f>Raw_Data!F1675</f>
        <v>1265518567</v>
      </c>
      <c r="G1675" t="str">
        <f>Raw_Data!H1675</f>
        <v>0</v>
      </c>
      <c r="H1675">
        <f>IFERROR(VLOOKUP(G1675,Store_Map!$A$2:$I$100,3,FALSE),"")</f>
        <v>0</v>
      </c>
      <c r="I1675">
        <f>IFERROR(VLOOKUP(G1675,Store_Map!$A$2:$I$100,4,FALSE),"")</f>
        <v>0</v>
      </c>
      <c r="J1675">
        <f>IFERROR(VLOOKUP(G1675,Store_Map!$A$2:$I$100,5,FALSE),"")</f>
        <v>0</v>
      </c>
      <c r="K1675">
        <f>IFERROR(VLOOKUP(G1675,Store_Map!$A$2:$I$100,6,FALSE),"")</f>
        <v>0</v>
      </c>
      <c r="L1675">
        <f>IFERROR(VLOOKUP(G1675,Store_Map!$A$2:$I$100,7,FALSE),"")</f>
        <v>0</v>
      </c>
      <c r="M1675">
        <f>IFERROR(VLOOKUP(G1675,Store_Map!$A$2:$I$100,8,FALSE),"")</f>
        <v>0</v>
      </c>
      <c r="N1675">
        <f t="shared" si="234"/>
        <v>0</v>
      </c>
      <c r="O1675" t="str">
        <f t="shared" si="235"/>
        <v>PASS</v>
      </c>
      <c r="P1675" t="str">
        <f t="shared" si="236"/>
        <v>PASS</v>
      </c>
      <c r="Q1675" t="str">
        <f t="shared" si="237"/>
        <v>PASS</v>
      </c>
      <c r="R1675" t="str">
        <f t="shared" si="238"/>
        <v>PASS</v>
      </c>
      <c r="S1675" t="str">
        <f t="shared" si="239"/>
        <v>PASS</v>
      </c>
      <c r="T1675">
        <f t="shared" si="240"/>
        <v>100</v>
      </c>
      <c r="U1675" t="str">
        <f t="shared" si="241"/>
        <v>Low</v>
      </c>
      <c r="V1675" t="str">
        <f t="shared" si="242"/>
        <v>Clean</v>
      </c>
    </row>
    <row r="1676" spans="1:22" x14ac:dyDescent="0.3">
      <c r="A1676" t="str">
        <f>Raw_Data!A1676</f>
        <v>6251813</v>
      </c>
      <c r="B1676">
        <f>Raw_Data!B1676</f>
        <v>45672</v>
      </c>
      <c r="C1676" t="str">
        <f>Raw_Data!C1676</f>
        <v>MOUNJARO 10 MG/0.5 ML PEN</v>
      </c>
      <c r="D1676" t="str">
        <f>Raw_Data!D1676</f>
        <v>2147180</v>
      </c>
      <c r="E1676" t="str">
        <f>Raw_Data!E1676</f>
        <v>GIBBS, JON</v>
      </c>
      <c r="F1676" t="str">
        <f>Raw_Data!F1676</f>
        <v>1700896156</v>
      </c>
      <c r="G1676" t="str">
        <f>Raw_Data!H1676</f>
        <v>0</v>
      </c>
      <c r="H1676">
        <f>IFERROR(VLOOKUP(G1676,Store_Map!$A$2:$I$100,3,FALSE),"")</f>
        <v>0</v>
      </c>
      <c r="I1676">
        <f>IFERROR(VLOOKUP(G1676,Store_Map!$A$2:$I$100,4,FALSE),"")</f>
        <v>0</v>
      </c>
      <c r="J1676">
        <f>IFERROR(VLOOKUP(G1676,Store_Map!$A$2:$I$100,5,FALSE),"")</f>
        <v>0</v>
      </c>
      <c r="K1676">
        <f>IFERROR(VLOOKUP(G1676,Store_Map!$A$2:$I$100,6,FALSE),"")</f>
        <v>0</v>
      </c>
      <c r="L1676">
        <f>IFERROR(VLOOKUP(G1676,Store_Map!$A$2:$I$100,7,FALSE),"")</f>
        <v>0</v>
      </c>
      <c r="M1676">
        <f>IFERROR(VLOOKUP(G1676,Store_Map!$A$2:$I$100,8,FALSE),"")</f>
        <v>0</v>
      </c>
      <c r="N1676">
        <f t="shared" si="234"/>
        <v>0</v>
      </c>
      <c r="O1676" t="str">
        <f t="shared" si="235"/>
        <v>PASS</v>
      </c>
      <c r="P1676" t="str">
        <f t="shared" si="236"/>
        <v>REVIEW</v>
      </c>
      <c r="Q1676" t="str">
        <f t="shared" si="237"/>
        <v>PASS</v>
      </c>
      <c r="R1676" t="str">
        <f t="shared" si="238"/>
        <v>PASS</v>
      </c>
      <c r="S1676" t="str">
        <f t="shared" si="239"/>
        <v>REVIEW</v>
      </c>
      <c r="T1676">
        <f t="shared" si="240"/>
        <v>90</v>
      </c>
      <c r="U1676" t="str">
        <f t="shared" si="241"/>
        <v>Low</v>
      </c>
      <c r="V1676" t="str">
        <f t="shared" si="242"/>
        <v>Invalid NDC</v>
      </c>
    </row>
    <row r="1677" spans="1:22" x14ac:dyDescent="0.3">
      <c r="A1677" t="str">
        <f>Raw_Data!A1677</f>
        <v>2003367</v>
      </c>
      <c r="B1677">
        <f>Raw_Data!B1677</f>
        <v>45672</v>
      </c>
      <c r="C1677" t="str">
        <f>Raw_Data!C1677</f>
        <v>DEXTROAMP-AMPHET ER 30 MG C</v>
      </c>
      <c r="D1677" t="str">
        <f>Raw_Data!D1677</f>
        <v>527079537</v>
      </c>
      <c r="E1677" t="str">
        <f>Raw_Data!E1677</f>
        <v>ERTLE, VALERIE</v>
      </c>
      <c r="F1677" t="str">
        <f>Raw_Data!F1677</f>
        <v>1245619592</v>
      </c>
      <c r="G1677" t="str">
        <f>Raw_Data!H1677</f>
        <v>0</v>
      </c>
      <c r="H1677">
        <f>IFERROR(VLOOKUP(G1677,Store_Map!$A$2:$I$100,3,FALSE),"")</f>
        <v>0</v>
      </c>
      <c r="I1677">
        <f>IFERROR(VLOOKUP(G1677,Store_Map!$A$2:$I$100,4,FALSE),"")</f>
        <v>0</v>
      </c>
      <c r="J1677">
        <f>IFERROR(VLOOKUP(G1677,Store_Map!$A$2:$I$100,5,FALSE),"")</f>
        <v>0</v>
      </c>
      <c r="K1677">
        <f>IFERROR(VLOOKUP(G1677,Store_Map!$A$2:$I$100,6,FALSE),"")</f>
        <v>0</v>
      </c>
      <c r="L1677">
        <f>IFERROR(VLOOKUP(G1677,Store_Map!$A$2:$I$100,7,FALSE),"")</f>
        <v>0</v>
      </c>
      <c r="M1677">
        <f>IFERROR(VLOOKUP(G1677,Store_Map!$A$2:$I$100,8,FALSE),"")</f>
        <v>0</v>
      </c>
      <c r="N1677">
        <f t="shared" si="234"/>
        <v>0</v>
      </c>
      <c r="O1677" t="str">
        <f t="shared" si="235"/>
        <v>PASS</v>
      </c>
      <c r="P1677" t="str">
        <f t="shared" si="236"/>
        <v>REVIEW</v>
      </c>
      <c r="Q1677" t="str">
        <f t="shared" si="237"/>
        <v>PASS</v>
      </c>
      <c r="R1677" t="str">
        <f t="shared" si="238"/>
        <v>PASS</v>
      </c>
      <c r="S1677" t="str">
        <f t="shared" si="239"/>
        <v>REVIEW</v>
      </c>
      <c r="T1677">
        <f t="shared" si="240"/>
        <v>90</v>
      </c>
      <c r="U1677" t="str">
        <f t="shared" si="241"/>
        <v>Low</v>
      </c>
      <c r="V1677" t="str">
        <f t="shared" si="242"/>
        <v>Invalid NDC</v>
      </c>
    </row>
    <row r="1678" spans="1:22" x14ac:dyDescent="0.3">
      <c r="A1678" t="str">
        <f>Raw_Data!A1678</f>
        <v>6245446</v>
      </c>
      <c r="B1678">
        <f>Raw_Data!B1678</f>
        <v>45672</v>
      </c>
      <c r="C1678" t="str">
        <f>Raw_Data!C1678</f>
        <v>FERROUS SULFATE 325 MG TABL</v>
      </c>
      <c r="D1678" t="str">
        <f>Raw_Data!D1678</f>
        <v>904759080</v>
      </c>
      <c r="E1678" t="str">
        <f>Raw_Data!E1678</f>
        <v>BYNE, EDMUND</v>
      </c>
      <c r="F1678" t="str">
        <f>Raw_Data!F1678</f>
        <v>1033186648</v>
      </c>
      <c r="G1678" t="str">
        <f>Raw_Data!H1678</f>
        <v>0</v>
      </c>
      <c r="H1678">
        <f>IFERROR(VLOOKUP(G1678,Store_Map!$A$2:$I$100,3,FALSE),"")</f>
        <v>0</v>
      </c>
      <c r="I1678">
        <f>IFERROR(VLOOKUP(G1678,Store_Map!$A$2:$I$100,4,FALSE),"")</f>
        <v>0</v>
      </c>
      <c r="J1678">
        <f>IFERROR(VLOOKUP(G1678,Store_Map!$A$2:$I$100,5,FALSE),"")</f>
        <v>0</v>
      </c>
      <c r="K1678">
        <f>IFERROR(VLOOKUP(G1678,Store_Map!$A$2:$I$100,6,FALSE),"")</f>
        <v>0</v>
      </c>
      <c r="L1678">
        <f>IFERROR(VLOOKUP(G1678,Store_Map!$A$2:$I$100,7,FALSE),"")</f>
        <v>0</v>
      </c>
      <c r="M1678">
        <f>IFERROR(VLOOKUP(G1678,Store_Map!$A$2:$I$100,8,FALSE),"")</f>
        <v>0</v>
      </c>
      <c r="N1678">
        <f t="shared" si="234"/>
        <v>0</v>
      </c>
      <c r="O1678" t="str">
        <f t="shared" si="235"/>
        <v>PASS</v>
      </c>
      <c r="P1678" t="str">
        <f t="shared" si="236"/>
        <v>REVIEW</v>
      </c>
      <c r="Q1678" t="str">
        <f t="shared" si="237"/>
        <v>PASS</v>
      </c>
      <c r="R1678" t="str">
        <f t="shared" si="238"/>
        <v>PASS</v>
      </c>
      <c r="S1678" t="str">
        <f t="shared" si="239"/>
        <v>REVIEW</v>
      </c>
      <c r="T1678">
        <f t="shared" si="240"/>
        <v>90</v>
      </c>
      <c r="U1678" t="str">
        <f t="shared" si="241"/>
        <v>Low</v>
      </c>
      <c r="V1678" t="str">
        <f t="shared" si="242"/>
        <v>Invalid NDC</v>
      </c>
    </row>
    <row r="1679" spans="1:22" x14ac:dyDescent="0.3">
      <c r="A1679" t="str">
        <f>Raw_Data!A1679</f>
        <v>6241383</v>
      </c>
      <c r="B1679">
        <f>Raw_Data!B1679</f>
        <v>45672</v>
      </c>
      <c r="C1679" t="str">
        <f>Raw_Data!C1679</f>
        <v>METFORMIN HCL 1,000 MG TABL</v>
      </c>
      <c r="D1679" t="str">
        <f>Raw_Data!D1679</f>
        <v>70010006599</v>
      </c>
      <c r="E1679" t="str">
        <f>Raw_Data!E1679</f>
        <v>YASIN, NURA</v>
      </c>
      <c r="F1679" t="str">
        <f>Raw_Data!F1679</f>
        <v>1265518567</v>
      </c>
      <c r="G1679" t="str">
        <f>Raw_Data!H1679</f>
        <v>0</v>
      </c>
      <c r="H1679">
        <f>IFERROR(VLOOKUP(G1679,Store_Map!$A$2:$I$100,3,FALSE),"")</f>
        <v>0</v>
      </c>
      <c r="I1679">
        <f>IFERROR(VLOOKUP(G1679,Store_Map!$A$2:$I$100,4,FALSE),"")</f>
        <v>0</v>
      </c>
      <c r="J1679">
        <f>IFERROR(VLOOKUP(G1679,Store_Map!$A$2:$I$100,5,FALSE),"")</f>
        <v>0</v>
      </c>
      <c r="K1679">
        <f>IFERROR(VLOOKUP(G1679,Store_Map!$A$2:$I$100,6,FALSE),"")</f>
        <v>0</v>
      </c>
      <c r="L1679">
        <f>IFERROR(VLOOKUP(G1679,Store_Map!$A$2:$I$100,7,FALSE),"")</f>
        <v>0</v>
      </c>
      <c r="M1679">
        <f>IFERROR(VLOOKUP(G1679,Store_Map!$A$2:$I$100,8,FALSE),"")</f>
        <v>0</v>
      </c>
      <c r="N1679">
        <f t="shared" si="234"/>
        <v>0</v>
      </c>
      <c r="O1679" t="str">
        <f t="shared" si="235"/>
        <v>PASS</v>
      </c>
      <c r="P1679" t="str">
        <f t="shared" si="236"/>
        <v>PASS</v>
      </c>
      <c r="Q1679" t="str">
        <f t="shared" si="237"/>
        <v>PASS</v>
      </c>
      <c r="R1679" t="str">
        <f t="shared" si="238"/>
        <v>PASS</v>
      </c>
      <c r="S1679" t="str">
        <f t="shared" si="239"/>
        <v>PASS</v>
      </c>
      <c r="T1679">
        <f t="shared" si="240"/>
        <v>100</v>
      </c>
      <c r="U1679" t="str">
        <f t="shared" si="241"/>
        <v>Low</v>
      </c>
      <c r="V1679" t="str">
        <f t="shared" si="242"/>
        <v>Clean</v>
      </c>
    </row>
    <row r="1680" spans="1:22" x14ac:dyDescent="0.3">
      <c r="A1680" t="str">
        <f>Raw_Data!A1680</f>
        <v>6241939</v>
      </c>
      <c r="B1680">
        <f>Raw_Data!B1680</f>
        <v>45672</v>
      </c>
      <c r="C1680" t="str">
        <f>Raw_Data!C1680</f>
        <v>OXYBUTYNIN 5 MG TABLET</v>
      </c>
      <c r="D1680" t="str">
        <f>Raw_Data!D1680</f>
        <v>832003850</v>
      </c>
      <c r="E1680" t="str">
        <f>Raw_Data!E1680</f>
        <v>YASIN, NURA</v>
      </c>
      <c r="F1680" t="str">
        <f>Raw_Data!F1680</f>
        <v>1265518567</v>
      </c>
      <c r="G1680" t="str">
        <f>Raw_Data!H1680</f>
        <v>0</v>
      </c>
      <c r="H1680">
        <f>IFERROR(VLOOKUP(G1680,Store_Map!$A$2:$I$100,3,FALSE),"")</f>
        <v>0</v>
      </c>
      <c r="I1680">
        <f>IFERROR(VLOOKUP(G1680,Store_Map!$A$2:$I$100,4,FALSE),"")</f>
        <v>0</v>
      </c>
      <c r="J1680">
        <f>IFERROR(VLOOKUP(G1680,Store_Map!$A$2:$I$100,5,FALSE),"")</f>
        <v>0</v>
      </c>
      <c r="K1680">
        <f>IFERROR(VLOOKUP(G1680,Store_Map!$A$2:$I$100,6,FALSE),"")</f>
        <v>0</v>
      </c>
      <c r="L1680">
        <f>IFERROR(VLOOKUP(G1680,Store_Map!$A$2:$I$100,7,FALSE),"")</f>
        <v>0</v>
      </c>
      <c r="M1680">
        <f>IFERROR(VLOOKUP(G1680,Store_Map!$A$2:$I$100,8,FALSE),"")</f>
        <v>0</v>
      </c>
      <c r="N1680">
        <f t="shared" si="234"/>
        <v>0</v>
      </c>
      <c r="O1680" t="str">
        <f t="shared" si="235"/>
        <v>PASS</v>
      </c>
      <c r="P1680" t="str">
        <f t="shared" si="236"/>
        <v>REVIEW</v>
      </c>
      <c r="Q1680" t="str">
        <f t="shared" si="237"/>
        <v>PASS</v>
      </c>
      <c r="R1680" t="str">
        <f t="shared" si="238"/>
        <v>PASS</v>
      </c>
      <c r="S1680" t="str">
        <f t="shared" si="239"/>
        <v>REVIEW</v>
      </c>
      <c r="T1680">
        <f t="shared" si="240"/>
        <v>90</v>
      </c>
      <c r="U1680" t="str">
        <f t="shared" si="241"/>
        <v>Low</v>
      </c>
      <c r="V1680" t="str">
        <f t="shared" si="242"/>
        <v>Invalid NDC</v>
      </c>
    </row>
    <row r="1681" spans="1:22" x14ac:dyDescent="0.3">
      <c r="A1681" t="str">
        <f>Raw_Data!A1681</f>
        <v>6252029</v>
      </c>
      <c r="B1681">
        <f>Raw_Data!B1681</f>
        <v>45672</v>
      </c>
      <c r="C1681" t="str">
        <f>Raw_Data!C1681</f>
        <v>AMOXICILLIN 500 MG CAPSULE</v>
      </c>
      <c r="D1681" t="str">
        <f>Raw_Data!D1681</f>
        <v>781261305</v>
      </c>
      <c r="E1681" t="str">
        <f>Raw_Data!E1681</f>
        <v>Echols, Steven</v>
      </c>
      <c r="F1681" t="str">
        <f>Raw_Data!F1681</f>
        <v>1417935545</v>
      </c>
      <c r="G1681" t="str">
        <f>Raw_Data!H1681</f>
        <v>0</v>
      </c>
      <c r="H1681">
        <f>IFERROR(VLOOKUP(G1681,Store_Map!$A$2:$I$100,3,FALSE),"")</f>
        <v>0</v>
      </c>
      <c r="I1681">
        <f>IFERROR(VLOOKUP(G1681,Store_Map!$A$2:$I$100,4,FALSE),"")</f>
        <v>0</v>
      </c>
      <c r="J1681">
        <f>IFERROR(VLOOKUP(G1681,Store_Map!$A$2:$I$100,5,FALSE),"")</f>
        <v>0</v>
      </c>
      <c r="K1681">
        <f>IFERROR(VLOOKUP(G1681,Store_Map!$A$2:$I$100,6,FALSE),"")</f>
        <v>0</v>
      </c>
      <c r="L1681">
        <f>IFERROR(VLOOKUP(G1681,Store_Map!$A$2:$I$100,7,FALSE),"")</f>
        <v>0</v>
      </c>
      <c r="M1681">
        <f>IFERROR(VLOOKUP(G1681,Store_Map!$A$2:$I$100,8,FALSE),"")</f>
        <v>0</v>
      </c>
      <c r="N1681">
        <f t="shared" si="234"/>
        <v>0</v>
      </c>
      <c r="O1681" t="str">
        <f t="shared" si="235"/>
        <v>PASS</v>
      </c>
      <c r="P1681" t="str">
        <f t="shared" si="236"/>
        <v>REVIEW</v>
      </c>
      <c r="Q1681" t="str">
        <f t="shared" si="237"/>
        <v>PASS</v>
      </c>
      <c r="R1681" t="str">
        <f t="shared" si="238"/>
        <v>PASS</v>
      </c>
      <c r="S1681" t="str">
        <f t="shared" si="239"/>
        <v>REVIEW</v>
      </c>
      <c r="T1681">
        <f t="shared" si="240"/>
        <v>90</v>
      </c>
      <c r="U1681" t="str">
        <f t="shared" si="241"/>
        <v>Low</v>
      </c>
      <c r="V1681" t="str">
        <f t="shared" si="242"/>
        <v>Invalid NDC</v>
      </c>
    </row>
    <row r="1682" spans="1:22" x14ac:dyDescent="0.3">
      <c r="A1682" t="str">
        <f>Raw_Data!A1682</f>
        <v>6252030</v>
      </c>
      <c r="B1682">
        <f>Raw_Data!B1682</f>
        <v>45672</v>
      </c>
      <c r="C1682" t="str">
        <f>Raw_Data!C1682</f>
        <v>CHLORTHALIDONE 25 MG TABLET</v>
      </c>
      <c r="D1682" t="str">
        <f>Raw_Data!D1682</f>
        <v>75834010901</v>
      </c>
      <c r="E1682" t="str">
        <f>Raw_Data!E1682</f>
        <v>YASIN, NURA</v>
      </c>
      <c r="F1682" t="str">
        <f>Raw_Data!F1682</f>
        <v>1265518567</v>
      </c>
      <c r="G1682" t="str">
        <f>Raw_Data!H1682</f>
        <v>0</v>
      </c>
      <c r="H1682">
        <f>IFERROR(VLOOKUP(G1682,Store_Map!$A$2:$I$100,3,FALSE),"")</f>
        <v>0</v>
      </c>
      <c r="I1682">
        <f>IFERROR(VLOOKUP(G1682,Store_Map!$A$2:$I$100,4,FALSE),"")</f>
        <v>0</v>
      </c>
      <c r="J1682">
        <f>IFERROR(VLOOKUP(G1682,Store_Map!$A$2:$I$100,5,FALSE),"")</f>
        <v>0</v>
      </c>
      <c r="K1682">
        <f>IFERROR(VLOOKUP(G1682,Store_Map!$A$2:$I$100,6,FALSE),"")</f>
        <v>0</v>
      </c>
      <c r="L1682">
        <f>IFERROR(VLOOKUP(G1682,Store_Map!$A$2:$I$100,7,FALSE),"")</f>
        <v>0</v>
      </c>
      <c r="M1682">
        <f>IFERROR(VLOOKUP(G1682,Store_Map!$A$2:$I$100,8,FALSE),"")</f>
        <v>0</v>
      </c>
      <c r="N1682">
        <f t="shared" si="234"/>
        <v>0</v>
      </c>
      <c r="O1682" t="str">
        <f t="shared" si="235"/>
        <v>PASS</v>
      </c>
      <c r="P1682" t="str">
        <f t="shared" si="236"/>
        <v>PASS</v>
      </c>
      <c r="Q1682" t="str">
        <f t="shared" si="237"/>
        <v>PASS</v>
      </c>
      <c r="R1682" t="str">
        <f t="shared" si="238"/>
        <v>PASS</v>
      </c>
      <c r="S1682" t="str">
        <f t="shared" si="239"/>
        <v>PASS</v>
      </c>
      <c r="T1682">
        <f t="shared" si="240"/>
        <v>100</v>
      </c>
      <c r="U1682" t="str">
        <f t="shared" si="241"/>
        <v>Low</v>
      </c>
      <c r="V1682" t="str">
        <f t="shared" si="242"/>
        <v>Clean</v>
      </c>
    </row>
    <row r="1683" spans="1:22" x14ac:dyDescent="0.3">
      <c r="A1683" t="str">
        <f>Raw_Data!A1683</f>
        <v>6252031</v>
      </c>
      <c r="B1683">
        <f>Raw_Data!B1683</f>
        <v>45672</v>
      </c>
      <c r="C1683" t="str">
        <f>Raw_Data!C1683</f>
        <v>LOSARTAN POTASSIUM 25 MG TA</v>
      </c>
      <c r="D1683" t="str">
        <f>Raw_Data!D1683</f>
        <v>68382013510</v>
      </c>
      <c r="E1683" t="str">
        <f>Raw_Data!E1683</f>
        <v>YASIN, NURA</v>
      </c>
      <c r="F1683" t="str">
        <f>Raw_Data!F1683</f>
        <v>1265518567</v>
      </c>
      <c r="G1683" t="str">
        <f>Raw_Data!H1683</f>
        <v>0</v>
      </c>
      <c r="H1683">
        <f>IFERROR(VLOOKUP(G1683,Store_Map!$A$2:$I$100,3,FALSE),"")</f>
        <v>0</v>
      </c>
      <c r="I1683">
        <f>IFERROR(VLOOKUP(G1683,Store_Map!$A$2:$I$100,4,FALSE),"")</f>
        <v>0</v>
      </c>
      <c r="J1683">
        <f>IFERROR(VLOOKUP(G1683,Store_Map!$A$2:$I$100,5,FALSE),"")</f>
        <v>0</v>
      </c>
      <c r="K1683">
        <f>IFERROR(VLOOKUP(G1683,Store_Map!$A$2:$I$100,6,FALSE),"")</f>
        <v>0</v>
      </c>
      <c r="L1683">
        <f>IFERROR(VLOOKUP(G1683,Store_Map!$A$2:$I$100,7,FALSE),"")</f>
        <v>0</v>
      </c>
      <c r="M1683">
        <f>IFERROR(VLOOKUP(G1683,Store_Map!$A$2:$I$100,8,FALSE),"")</f>
        <v>0</v>
      </c>
      <c r="N1683">
        <f t="shared" si="234"/>
        <v>0</v>
      </c>
      <c r="O1683" t="str">
        <f t="shared" si="235"/>
        <v>PASS</v>
      </c>
      <c r="P1683" t="str">
        <f t="shared" si="236"/>
        <v>PASS</v>
      </c>
      <c r="Q1683" t="str">
        <f t="shared" si="237"/>
        <v>PASS</v>
      </c>
      <c r="R1683" t="str">
        <f t="shared" si="238"/>
        <v>PASS</v>
      </c>
      <c r="S1683" t="str">
        <f t="shared" si="239"/>
        <v>PASS</v>
      </c>
      <c r="T1683">
        <f t="shared" si="240"/>
        <v>100</v>
      </c>
      <c r="U1683" t="str">
        <f t="shared" si="241"/>
        <v>Low</v>
      </c>
      <c r="V1683" t="str">
        <f t="shared" si="242"/>
        <v>Clean</v>
      </c>
    </row>
    <row r="1684" spans="1:22" x14ac:dyDescent="0.3">
      <c r="A1684" t="str">
        <f>Raw_Data!A1684</f>
        <v>6247741</v>
      </c>
      <c r="B1684">
        <f>Raw_Data!B1684</f>
        <v>45672</v>
      </c>
      <c r="C1684" t="str">
        <f>Raw_Data!C1684</f>
        <v>LANTUS SOLOSTAR 100 UNIT/ML</v>
      </c>
      <c r="D1684" t="str">
        <f>Raw_Data!D1684</f>
        <v>88221905</v>
      </c>
      <c r="E1684" t="str">
        <f>Raw_Data!E1684</f>
        <v>BYNE, EDMUND</v>
      </c>
      <c r="F1684" t="str">
        <f>Raw_Data!F1684</f>
        <v>1033186648</v>
      </c>
      <c r="G1684" t="str">
        <f>Raw_Data!H1684</f>
        <v>0</v>
      </c>
      <c r="H1684">
        <f>IFERROR(VLOOKUP(G1684,Store_Map!$A$2:$I$100,3,FALSE),"")</f>
        <v>0</v>
      </c>
      <c r="I1684">
        <f>IFERROR(VLOOKUP(G1684,Store_Map!$A$2:$I$100,4,FALSE),"")</f>
        <v>0</v>
      </c>
      <c r="J1684">
        <f>IFERROR(VLOOKUP(G1684,Store_Map!$A$2:$I$100,5,FALSE),"")</f>
        <v>0</v>
      </c>
      <c r="K1684">
        <f>IFERROR(VLOOKUP(G1684,Store_Map!$A$2:$I$100,6,FALSE),"")</f>
        <v>0</v>
      </c>
      <c r="L1684">
        <f>IFERROR(VLOOKUP(G1684,Store_Map!$A$2:$I$100,7,FALSE),"")</f>
        <v>0</v>
      </c>
      <c r="M1684">
        <f>IFERROR(VLOOKUP(G1684,Store_Map!$A$2:$I$100,8,FALSE),"")</f>
        <v>0</v>
      </c>
      <c r="N1684">
        <f t="shared" si="234"/>
        <v>0</v>
      </c>
      <c r="O1684" t="str">
        <f t="shared" si="235"/>
        <v>PASS</v>
      </c>
      <c r="P1684" t="str">
        <f t="shared" si="236"/>
        <v>REVIEW</v>
      </c>
      <c r="Q1684" t="str">
        <f t="shared" si="237"/>
        <v>PASS</v>
      </c>
      <c r="R1684" t="str">
        <f t="shared" si="238"/>
        <v>PASS</v>
      </c>
      <c r="S1684" t="str">
        <f t="shared" si="239"/>
        <v>REVIEW</v>
      </c>
      <c r="T1684">
        <f t="shared" si="240"/>
        <v>90</v>
      </c>
      <c r="U1684" t="str">
        <f t="shared" si="241"/>
        <v>Low</v>
      </c>
      <c r="V1684" t="str">
        <f t="shared" si="242"/>
        <v>Invalid NDC</v>
      </c>
    </row>
    <row r="1685" spans="1:22" x14ac:dyDescent="0.3">
      <c r="A1685" t="str">
        <f>Raw_Data!A1685</f>
        <v>6235210</v>
      </c>
      <c r="B1685">
        <f>Raw_Data!B1685</f>
        <v>45672</v>
      </c>
      <c r="C1685" t="str">
        <f>Raw_Data!C1685</f>
        <v>BUPROPION HCL SR 200 MG TAB</v>
      </c>
      <c r="D1685" t="str">
        <f>Raw_Data!D1685</f>
        <v>591354260</v>
      </c>
      <c r="E1685" t="str">
        <f>Raw_Data!E1685</f>
        <v>STEINER, DAVID</v>
      </c>
      <c r="F1685" t="str">
        <f>Raw_Data!F1685</f>
        <v>1972508802</v>
      </c>
      <c r="G1685" t="str">
        <f>Raw_Data!H1685</f>
        <v>0</v>
      </c>
      <c r="H1685">
        <f>IFERROR(VLOOKUP(G1685,Store_Map!$A$2:$I$100,3,FALSE),"")</f>
        <v>0</v>
      </c>
      <c r="I1685">
        <f>IFERROR(VLOOKUP(G1685,Store_Map!$A$2:$I$100,4,FALSE),"")</f>
        <v>0</v>
      </c>
      <c r="J1685">
        <f>IFERROR(VLOOKUP(G1685,Store_Map!$A$2:$I$100,5,FALSE),"")</f>
        <v>0</v>
      </c>
      <c r="K1685">
        <f>IFERROR(VLOOKUP(G1685,Store_Map!$A$2:$I$100,6,FALSE),"")</f>
        <v>0</v>
      </c>
      <c r="L1685">
        <f>IFERROR(VLOOKUP(G1685,Store_Map!$A$2:$I$100,7,FALSE),"")</f>
        <v>0</v>
      </c>
      <c r="M1685">
        <f>IFERROR(VLOOKUP(G1685,Store_Map!$A$2:$I$100,8,FALSE),"")</f>
        <v>0</v>
      </c>
      <c r="N1685">
        <f t="shared" si="234"/>
        <v>0</v>
      </c>
      <c r="O1685" t="str">
        <f t="shared" si="235"/>
        <v>PASS</v>
      </c>
      <c r="P1685" t="str">
        <f t="shared" si="236"/>
        <v>REVIEW</v>
      </c>
      <c r="Q1685" t="str">
        <f t="shared" si="237"/>
        <v>PASS</v>
      </c>
      <c r="R1685" t="str">
        <f t="shared" si="238"/>
        <v>PASS</v>
      </c>
      <c r="S1685" t="str">
        <f t="shared" si="239"/>
        <v>REVIEW</v>
      </c>
      <c r="T1685">
        <f t="shared" si="240"/>
        <v>90</v>
      </c>
      <c r="U1685" t="str">
        <f t="shared" si="241"/>
        <v>Low</v>
      </c>
      <c r="V1685" t="str">
        <f t="shared" si="242"/>
        <v>Invalid NDC</v>
      </c>
    </row>
    <row r="1686" spans="1:22" x14ac:dyDescent="0.3">
      <c r="A1686" t="str">
        <f>Raw_Data!A1686</f>
        <v>6239982</v>
      </c>
      <c r="B1686">
        <f>Raw_Data!B1686</f>
        <v>45672</v>
      </c>
      <c r="C1686" t="str">
        <f>Raw_Data!C1686</f>
        <v>AMLODIPINE BESYLATE 10 MG T</v>
      </c>
      <c r="D1686" t="str">
        <f>Raw_Data!D1686</f>
        <v>69097012815</v>
      </c>
      <c r="E1686" t="str">
        <f>Raw_Data!E1686</f>
        <v>BYNE, EDMUND</v>
      </c>
      <c r="F1686" t="str">
        <f>Raw_Data!F1686</f>
        <v>1033186648</v>
      </c>
      <c r="G1686" t="str">
        <f>Raw_Data!H1686</f>
        <v>0</v>
      </c>
      <c r="H1686">
        <f>IFERROR(VLOOKUP(G1686,Store_Map!$A$2:$I$100,3,FALSE),"")</f>
        <v>0</v>
      </c>
      <c r="I1686">
        <f>IFERROR(VLOOKUP(G1686,Store_Map!$A$2:$I$100,4,FALSE),"")</f>
        <v>0</v>
      </c>
      <c r="J1686">
        <f>IFERROR(VLOOKUP(G1686,Store_Map!$A$2:$I$100,5,FALSE),"")</f>
        <v>0</v>
      </c>
      <c r="K1686">
        <f>IFERROR(VLOOKUP(G1686,Store_Map!$A$2:$I$100,6,FALSE),"")</f>
        <v>0</v>
      </c>
      <c r="L1686">
        <f>IFERROR(VLOOKUP(G1686,Store_Map!$A$2:$I$100,7,FALSE),"")</f>
        <v>0</v>
      </c>
      <c r="M1686">
        <f>IFERROR(VLOOKUP(G1686,Store_Map!$A$2:$I$100,8,FALSE),"")</f>
        <v>0</v>
      </c>
      <c r="N1686">
        <f t="shared" si="234"/>
        <v>0</v>
      </c>
      <c r="O1686" t="str">
        <f t="shared" si="235"/>
        <v>PASS</v>
      </c>
      <c r="P1686" t="str">
        <f t="shared" si="236"/>
        <v>PASS</v>
      </c>
      <c r="Q1686" t="str">
        <f t="shared" si="237"/>
        <v>PASS</v>
      </c>
      <c r="R1686" t="str">
        <f t="shared" si="238"/>
        <v>PASS</v>
      </c>
      <c r="S1686" t="str">
        <f t="shared" si="239"/>
        <v>PASS</v>
      </c>
      <c r="T1686">
        <f t="shared" si="240"/>
        <v>100</v>
      </c>
      <c r="U1686" t="str">
        <f t="shared" si="241"/>
        <v>Low</v>
      </c>
      <c r="V1686" t="str">
        <f t="shared" si="242"/>
        <v>Clean</v>
      </c>
    </row>
    <row r="1687" spans="1:22" x14ac:dyDescent="0.3">
      <c r="A1687" t="str">
        <f>Raw_Data!A1687</f>
        <v>6239983</v>
      </c>
      <c r="B1687">
        <f>Raw_Data!B1687</f>
        <v>45672</v>
      </c>
      <c r="C1687" t="str">
        <f>Raw_Data!C1687</f>
        <v>ATENOLOL 50 MG TABLET</v>
      </c>
      <c r="D1687" t="str">
        <f>Raw_Data!D1687</f>
        <v>68382002310</v>
      </c>
      <c r="E1687" t="str">
        <f>Raw_Data!E1687</f>
        <v>BYNE, EDMUND</v>
      </c>
      <c r="F1687" t="str">
        <f>Raw_Data!F1687</f>
        <v>1033186648</v>
      </c>
      <c r="G1687" t="str">
        <f>Raw_Data!H1687</f>
        <v>0</v>
      </c>
      <c r="H1687">
        <f>IFERROR(VLOOKUP(G1687,Store_Map!$A$2:$I$100,3,FALSE),"")</f>
        <v>0</v>
      </c>
      <c r="I1687">
        <f>IFERROR(VLOOKUP(G1687,Store_Map!$A$2:$I$100,4,FALSE),"")</f>
        <v>0</v>
      </c>
      <c r="J1687">
        <f>IFERROR(VLOOKUP(G1687,Store_Map!$A$2:$I$100,5,FALSE),"")</f>
        <v>0</v>
      </c>
      <c r="K1687">
        <f>IFERROR(VLOOKUP(G1687,Store_Map!$A$2:$I$100,6,FALSE),"")</f>
        <v>0</v>
      </c>
      <c r="L1687">
        <f>IFERROR(VLOOKUP(G1687,Store_Map!$A$2:$I$100,7,FALSE),"")</f>
        <v>0</v>
      </c>
      <c r="M1687">
        <f>IFERROR(VLOOKUP(G1687,Store_Map!$A$2:$I$100,8,FALSE),"")</f>
        <v>0</v>
      </c>
      <c r="N1687">
        <f t="shared" si="234"/>
        <v>0</v>
      </c>
      <c r="O1687" t="str">
        <f t="shared" si="235"/>
        <v>PASS</v>
      </c>
      <c r="P1687" t="str">
        <f t="shared" si="236"/>
        <v>PASS</v>
      </c>
      <c r="Q1687" t="str">
        <f t="shared" si="237"/>
        <v>PASS</v>
      </c>
      <c r="R1687" t="str">
        <f t="shared" si="238"/>
        <v>PASS</v>
      </c>
      <c r="S1687" t="str">
        <f t="shared" si="239"/>
        <v>PASS</v>
      </c>
      <c r="T1687">
        <f t="shared" si="240"/>
        <v>100</v>
      </c>
      <c r="U1687" t="str">
        <f t="shared" si="241"/>
        <v>Low</v>
      </c>
      <c r="V1687" t="str">
        <f t="shared" si="242"/>
        <v>Clean</v>
      </c>
    </row>
    <row r="1688" spans="1:22" x14ac:dyDescent="0.3">
      <c r="A1688" t="str">
        <f>Raw_Data!A1688</f>
        <v>6239980</v>
      </c>
      <c r="B1688">
        <f>Raw_Data!B1688</f>
        <v>45672</v>
      </c>
      <c r="C1688" t="str">
        <f>Raw_Data!C1688</f>
        <v>ATORVASTATIN 40 MG TABLET</v>
      </c>
      <c r="D1688" t="str">
        <f>Raw_Data!D1688</f>
        <v>67877051310</v>
      </c>
      <c r="E1688" t="str">
        <f>Raw_Data!E1688</f>
        <v>BYNE, EDMUND</v>
      </c>
      <c r="F1688" t="str">
        <f>Raw_Data!F1688</f>
        <v>1033186648</v>
      </c>
      <c r="G1688" t="str">
        <f>Raw_Data!H1688</f>
        <v>0</v>
      </c>
      <c r="H1688">
        <f>IFERROR(VLOOKUP(G1688,Store_Map!$A$2:$I$100,3,FALSE),"")</f>
        <v>0</v>
      </c>
      <c r="I1688">
        <f>IFERROR(VLOOKUP(G1688,Store_Map!$A$2:$I$100,4,FALSE),"")</f>
        <v>0</v>
      </c>
      <c r="J1688">
        <f>IFERROR(VLOOKUP(G1688,Store_Map!$A$2:$I$100,5,FALSE),"")</f>
        <v>0</v>
      </c>
      <c r="K1688">
        <f>IFERROR(VLOOKUP(G1688,Store_Map!$A$2:$I$100,6,FALSE),"")</f>
        <v>0</v>
      </c>
      <c r="L1688">
        <f>IFERROR(VLOOKUP(G1688,Store_Map!$A$2:$I$100,7,FALSE),"")</f>
        <v>0</v>
      </c>
      <c r="M1688">
        <f>IFERROR(VLOOKUP(G1688,Store_Map!$A$2:$I$100,8,FALSE),"")</f>
        <v>0</v>
      </c>
      <c r="N1688">
        <f t="shared" si="234"/>
        <v>0</v>
      </c>
      <c r="O1688" t="str">
        <f t="shared" si="235"/>
        <v>PASS</v>
      </c>
      <c r="P1688" t="str">
        <f t="shared" si="236"/>
        <v>PASS</v>
      </c>
      <c r="Q1688" t="str">
        <f t="shared" si="237"/>
        <v>PASS</v>
      </c>
      <c r="R1688" t="str">
        <f t="shared" si="238"/>
        <v>PASS</v>
      </c>
      <c r="S1688" t="str">
        <f t="shared" si="239"/>
        <v>PASS</v>
      </c>
      <c r="T1688">
        <f t="shared" si="240"/>
        <v>100</v>
      </c>
      <c r="U1688" t="str">
        <f t="shared" si="241"/>
        <v>Low</v>
      </c>
      <c r="V1688" t="str">
        <f t="shared" si="242"/>
        <v>Clean</v>
      </c>
    </row>
    <row r="1689" spans="1:22" x14ac:dyDescent="0.3">
      <c r="A1689" t="str">
        <f>Raw_Data!A1689</f>
        <v>6239981</v>
      </c>
      <c r="B1689">
        <f>Raw_Data!B1689</f>
        <v>45672</v>
      </c>
      <c r="C1689" t="str">
        <f>Raw_Data!C1689</f>
        <v>BENAZEPRIL-HCTZ 20-25 MG TA</v>
      </c>
      <c r="D1689" t="str">
        <f>Raw_Data!D1689</f>
        <v>62559041701</v>
      </c>
      <c r="E1689" t="str">
        <f>Raw_Data!E1689</f>
        <v>BYNE, EDMUND</v>
      </c>
      <c r="F1689" t="str">
        <f>Raw_Data!F1689</f>
        <v>1033186648</v>
      </c>
      <c r="G1689" t="str">
        <f>Raw_Data!H1689</f>
        <v>0</v>
      </c>
      <c r="H1689">
        <f>IFERROR(VLOOKUP(G1689,Store_Map!$A$2:$I$100,3,FALSE),"")</f>
        <v>0</v>
      </c>
      <c r="I1689">
        <f>IFERROR(VLOOKUP(G1689,Store_Map!$A$2:$I$100,4,FALSE),"")</f>
        <v>0</v>
      </c>
      <c r="J1689">
        <f>IFERROR(VLOOKUP(G1689,Store_Map!$A$2:$I$100,5,FALSE),"")</f>
        <v>0</v>
      </c>
      <c r="K1689">
        <f>IFERROR(VLOOKUP(G1689,Store_Map!$A$2:$I$100,6,FALSE),"")</f>
        <v>0</v>
      </c>
      <c r="L1689">
        <f>IFERROR(VLOOKUP(G1689,Store_Map!$A$2:$I$100,7,FALSE),"")</f>
        <v>0</v>
      </c>
      <c r="M1689">
        <f>IFERROR(VLOOKUP(G1689,Store_Map!$A$2:$I$100,8,FALSE),"")</f>
        <v>0</v>
      </c>
      <c r="N1689">
        <f t="shared" si="234"/>
        <v>0</v>
      </c>
      <c r="O1689" t="str">
        <f t="shared" si="235"/>
        <v>PASS</v>
      </c>
      <c r="P1689" t="str">
        <f t="shared" si="236"/>
        <v>PASS</v>
      </c>
      <c r="Q1689" t="str">
        <f t="shared" si="237"/>
        <v>PASS</v>
      </c>
      <c r="R1689" t="str">
        <f t="shared" si="238"/>
        <v>PASS</v>
      </c>
      <c r="S1689" t="str">
        <f t="shared" si="239"/>
        <v>PASS</v>
      </c>
      <c r="T1689">
        <f t="shared" si="240"/>
        <v>100</v>
      </c>
      <c r="U1689" t="str">
        <f t="shared" si="241"/>
        <v>Low</v>
      </c>
      <c r="V1689" t="str">
        <f t="shared" si="242"/>
        <v>Clean</v>
      </c>
    </row>
    <row r="1690" spans="1:22" x14ac:dyDescent="0.3">
      <c r="A1690" t="str">
        <f>Raw_Data!A1690</f>
        <v>6233158</v>
      </c>
      <c r="B1690">
        <f>Raw_Data!B1690</f>
        <v>45672</v>
      </c>
      <c r="C1690" t="str">
        <f>Raw_Data!C1690</f>
        <v>COLCHICINE 0.6 MG TABLET</v>
      </c>
      <c r="D1690" t="str">
        <f>Raw_Data!D1690</f>
        <v>67877058901</v>
      </c>
      <c r="E1690" t="str">
        <f>Raw_Data!E1690</f>
        <v>BYNE, EDMUND</v>
      </c>
      <c r="F1690" t="str">
        <f>Raw_Data!F1690</f>
        <v>1033186648</v>
      </c>
      <c r="G1690" t="str">
        <f>Raw_Data!H1690</f>
        <v>0</v>
      </c>
      <c r="H1690">
        <f>IFERROR(VLOOKUP(G1690,Store_Map!$A$2:$I$100,3,FALSE),"")</f>
        <v>0</v>
      </c>
      <c r="I1690">
        <f>IFERROR(VLOOKUP(G1690,Store_Map!$A$2:$I$100,4,FALSE),"")</f>
        <v>0</v>
      </c>
      <c r="J1690">
        <f>IFERROR(VLOOKUP(G1690,Store_Map!$A$2:$I$100,5,FALSE),"")</f>
        <v>0</v>
      </c>
      <c r="K1690">
        <f>IFERROR(VLOOKUP(G1690,Store_Map!$A$2:$I$100,6,FALSE),"")</f>
        <v>0</v>
      </c>
      <c r="L1690">
        <f>IFERROR(VLOOKUP(G1690,Store_Map!$A$2:$I$100,7,FALSE),"")</f>
        <v>0</v>
      </c>
      <c r="M1690">
        <f>IFERROR(VLOOKUP(G1690,Store_Map!$A$2:$I$100,8,FALSE),"")</f>
        <v>0</v>
      </c>
      <c r="N1690">
        <f t="shared" si="234"/>
        <v>0</v>
      </c>
      <c r="O1690" t="str">
        <f t="shared" si="235"/>
        <v>PASS</v>
      </c>
      <c r="P1690" t="str">
        <f t="shared" si="236"/>
        <v>PASS</v>
      </c>
      <c r="Q1690" t="str">
        <f t="shared" si="237"/>
        <v>PASS</v>
      </c>
      <c r="R1690" t="str">
        <f t="shared" si="238"/>
        <v>PASS</v>
      </c>
      <c r="S1690" t="str">
        <f t="shared" si="239"/>
        <v>PASS</v>
      </c>
      <c r="T1690">
        <f t="shared" si="240"/>
        <v>100</v>
      </c>
      <c r="U1690" t="str">
        <f t="shared" si="241"/>
        <v>Low</v>
      </c>
      <c r="V1690" t="str">
        <f t="shared" si="242"/>
        <v>Clean</v>
      </c>
    </row>
    <row r="1691" spans="1:22" x14ac:dyDescent="0.3">
      <c r="A1691" t="str">
        <f>Raw_Data!A1691</f>
        <v>6233156</v>
      </c>
      <c r="B1691">
        <f>Raw_Data!B1691</f>
        <v>45672</v>
      </c>
      <c r="C1691" t="str">
        <f>Raw_Data!C1691</f>
        <v>GLIMEPIRIDE 2 MG TABLET</v>
      </c>
      <c r="D1691" t="str">
        <f>Raw_Data!D1691</f>
        <v>55111032105</v>
      </c>
      <c r="E1691" t="str">
        <f>Raw_Data!E1691</f>
        <v>BYNE, EDMUND</v>
      </c>
      <c r="F1691" t="str">
        <f>Raw_Data!F1691</f>
        <v>1033186648</v>
      </c>
      <c r="G1691" t="str">
        <f>Raw_Data!H1691</f>
        <v>0</v>
      </c>
      <c r="H1691">
        <f>IFERROR(VLOOKUP(G1691,Store_Map!$A$2:$I$100,3,FALSE),"")</f>
        <v>0</v>
      </c>
      <c r="I1691">
        <f>IFERROR(VLOOKUP(G1691,Store_Map!$A$2:$I$100,4,FALSE),"")</f>
        <v>0</v>
      </c>
      <c r="J1691">
        <f>IFERROR(VLOOKUP(G1691,Store_Map!$A$2:$I$100,5,FALSE),"")</f>
        <v>0</v>
      </c>
      <c r="K1691">
        <f>IFERROR(VLOOKUP(G1691,Store_Map!$A$2:$I$100,6,FALSE),"")</f>
        <v>0</v>
      </c>
      <c r="L1691">
        <f>IFERROR(VLOOKUP(G1691,Store_Map!$A$2:$I$100,7,FALSE),"")</f>
        <v>0</v>
      </c>
      <c r="M1691">
        <f>IFERROR(VLOOKUP(G1691,Store_Map!$A$2:$I$100,8,FALSE),"")</f>
        <v>0</v>
      </c>
      <c r="N1691">
        <f t="shared" si="234"/>
        <v>0</v>
      </c>
      <c r="O1691" t="str">
        <f t="shared" si="235"/>
        <v>PASS</v>
      </c>
      <c r="P1691" t="str">
        <f t="shared" si="236"/>
        <v>PASS</v>
      </c>
      <c r="Q1691" t="str">
        <f t="shared" si="237"/>
        <v>PASS</v>
      </c>
      <c r="R1691" t="str">
        <f t="shared" si="238"/>
        <v>PASS</v>
      </c>
      <c r="S1691" t="str">
        <f t="shared" si="239"/>
        <v>PASS</v>
      </c>
      <c r="T1691">
        <f t="shared" si="240"/>
        <v>100</v>
      </c>
      <c r="U1691" t="str">
        <f t="shared" si="241"/>
        <v>Low</v>
      </c>
      <c r="V1691" t="str">
        <f t="shared" si="242"/>
        <v>Clean</v>
      </c>
    </row>
    <row r="1692" spans="1:22" x14ac:dyDescent="0.3">
      <c r="A1692" t="str">
        <f>Raw_Data!A1692</f>
        <v>6252039</v>
      </c>
      <c r="B1692">
        <f>Raw_Data!B1692</f>
        <v>45672</v>
      </c>
      <c r="C1692" t="str">
        <f>Raw_Data!C1692</f>
        <v>TRUE METRIX GLUCOSE TEST ST</v>
      </c>
      <c r="D1692" t="str">
        <f>Raw_Data!D1692</f>
        <v>56151146001</v>
      </c>
      <c r="E1692" t="str">
        <f>Raw_Data!E1692</f>
        <v>MACHADO, MARIA</v>
      </c>
      <c r="F1692" t="str">
        <f>Raw_Data!F1692</f>
        <v>1619100302</v>
      </c>
      <c r="G1692" t="str">
        <f>Raw_Data!H1692</f>
        <v>0</v>
      </c>
      <c r="H1692">
        <f>IFERROR(VLOOKUP(G1692,Store_Map!$A$2:$I$100,3,FALSE),"")</f>
        <v>0</v>
      </c>
      <c r="I1692">
        <f>IFERROR(VLOOKUP(G1692,Store_Map!$A$2:$I$100,4,FALSE),"")</f>
        <v>0</v>
      </c>
      <c r="J1692">
        <f>IFERROR(VLOOKUP(G1692,Store_Map!$A$2:$I$100,5,FALSE),"")</f>
        <v>0</v>
      </c>
      <c r="K1692">
        <f>IFERROR(VLOOKUP(G1692,Store_Map!$A$2:$I$100,6,FALSE),"")</f>
        <v>0</v>
      </c>
      <c r="L1692">
        <f>IFERROR(VLOOKUP(G1692,Store_Map!$A$2:$I$100,7,FALSE),"")</f>
        <v>0</v>
      </c>
      <c r="M1692">
        <f>IFERROR(VLOOKUP(G1692,Store_Map!$A$2:$I$100,8,FALSE),"")</f>
        <v>0</v>
      </c>
      <c r="N1692">
        <f t="shared" si="234"/>
        <v>0</v>
      </c>
      <c r="O1692" t="str">
        <f t="shared" si="235"/>
        <v>PASS</v>
      </c>
      <c r="P1692" t="str">
        <f t="shared" si="236"/>
        <v>PASS</v>
      </c>
      <c r="Q1692" t="str">
        <f t="shared" si="237"/>
        <v>PASS</v>
      </c>
      <c r="R1692" t="str">
        <f t="shared" si="238"/>
        <v>PASS</v>
      </c>
      <c r="S1692" t="str">
        <f t="shared" si="239"/>
        <v>PASS</v>
      </c>
      <c r="T1692">
        <f t="shared" si="240"/>
        <v>100</v>
      </c>
      <c r="U1692" t="str">
        <f t="shared" si="241"/>
        <v>Low</v>
      </c>
      <c r="V1692" t="str">
        <f t="shared" si="242"/>
        <v>Clean</v>
      </c>
    </row>
    <row r="1693" spans="1:22" x14ac:dyDescent="0.3">
      <c r="A1693" t="str">
        <f>Raw_Data!A1693</f>
        <v>6252019</v>
      </c>
      <c r="B1693">
        <f>Raw_Data!B1693</f>
        <v>45672</v>
      </c>
      <c r="C1693" t="str">
        <f>Raw_Data!C1693</f>
        <v>*BUPROPION HCL SR 150 MG TA</v>
      </c>
      <c r="D1693" t="str">
        <f>Raw_Data!D1693</f>
        <v>591354125</v>
      </c>
      <c r="E1693" t="str">
        <f>Raw_Data!E1693</f>
        <v>Fomunung, Grace</v>
      </c>
      <c r="F1693" t="str">
        <f>Raw_Data!F1693</f>
        <v>1679028575</v>
      </c>
      <c r="G1693" t="str">
        <f>Raw_Data!H1693</f>
        <v>0</v>
      </c>
      <c r="H1693">
        <f>IFERROR(VLOOKUP(G1693,Store_Map!$A$2:$I$100,3,FALSE),"")</f>
        <v>0</v>
      </c>
      <c r="I1693">
        <f>IFERROR(VLOOKUP(G1693,Store_Map!$A$2:$I$100,4,FALSE),"")</f>
        <v>0</v>
      </c>
      <c r="J1693">
        <f>IFERROR(VLOOKUP(G1693,Store_Map!$A$2:$I$100,5,FALSE),"")</f>
        <v>0</v>
      </c>
      <c r="K1693">
        <f>IFERROR(VLOOKUP(G1693,Store_Map!$A$2:$I$100,6,FALSE),"")</f>
        <v>0</v>
      </c>
      <c r="L1693">
        <f>IFERROR(VLOOKUP(G1693,Store_Map!$A$2:$I$100,7,FALSE),"")</f>
        <v>0</v>
      </c>
      <c r="M1693">
        <f>IFERROR(VLOOKUP(G1693,Store_Map!$A$2:$I$100,8,FALSE),"")</f>
        <v>0</v>
      </c>
      <c r="N1693">
        <f t="shared" si="234"/>
        <v>0</v>
      </c>
      <c r="O1693" t="str">
        <f t="shared" si="235"/>
        <v>PASS</v>
      </c>
      <c r="P1693" t="str">
        <f t="shared" si="236"/>
        <v>REVIEW</v>
      </c>
      <c r="Q1693" t="str">
        <f t="shared" si="237"/>
        <v>PASS</v>
      </c>
      <c r="R1693" t="str">
        <f t="shared" si="238"/>
        <v>PASS</v>
      </c>
      <c r="S1693" t="str">
        <f t="shared" si="239"/>
        <v>REVIEW</v>
      </c>
      <c r="T1693">
        <f t="shared" si="240"/>
        <v>90</v>
      </c>
      <c r="U1693" t="str">
        <f t="shared" si="241"/>
        <v>Low</v>
      </c>
      <c r="V1693" t="str">
        <f t="shared" si="242"/>
        <v>Invalid NDC</v>
      </c>
    </row>
    <row r="1694" spans="1:22" x14ac:dyDescent="0.3">
      <c r="A1694" t="str">
        <f>Raw_Data!A1694</f>
        <v>6245958</v>
      </c>
      <c r="B1694">
        <f>Raw_Data!B1694</f>
        <v>45672</v>
      </c>
      <c r="C1694" t="str">
        <f>Raw_Data!C1694</f>
        <v>LOSARTAN-HCTZ 50-12.5 MG TA</v>
      </c>
      <c r="D1694" t="str">
        <f>Raw_Data!D1694</f>
        <v>65862046899</v>
      </c>
      <c r="E1694" t="str">
        <f>Raw_Data!E1694</f>
        <v>BYNE, EDMUND</v>
      </c>
      <c r="F1694" t="str">
        <f>Raw_Data!F1694</f>
        <v>1033186648</v>
      </c>
      <c r="G1694" t="str">
        <f>Raw_Data!H1694</f>
        <v>0</v>
      </c>
      <c r="H1694">
        <f>IFERROR(VLOOKUP(G1694,Store_Map!$A$2:$I$100,3,FALSE),"")</f>
        <v>0</v>
      </c>
      <c r="I1694">
        <f>IFERROR(VLOOKUP(G1694,Store_Map!$A$2:$I$100,4,FALSE),"")</f>
        <v>0</v>
      </c>
      <c r="J1694">
        <f>IFERROR(VLOOKUP(G1694,Store_Map!$A$2:$I$100,5,FALSE),"")</f>
        <v>0</v>
      </c>
      <c r="K1694">
        <f>IFERROR(VLOOKUP(G1694,Store_Map!$A$2:$I$100,6,FALSE),"")</f>
        <v>0</v>
      </c>
      <c r="L1694">
        <f>IFERROR(VLOOKUP(G1694,Store_Map!$A$2:$I$100,7,FALSE),"")</f>
        <v>0</v>
      </c>
      <c r="M1694">
        <f>IFERROR(VLOOKUP(G1694,Store_Map!$A$2:$I$100,8,FALSE),"")</f>
        <v>0</v>
      </c>
      <c r="N1694">
        <f t="shared" si="234"/>
        <v>0</v>
      </c>
      <c r="O1694" t="str">
        <f t="shared" si="235"/>
        <v>PASS</v>
      </c>
      <c r="P1694" t="str">
        <f t="shared" si="236"/>
        <v>PASS</v>
      </c>
      <c r="Q1694" t="str">
        <f t="shared" si="237"/>
        <v>PASS</v>
      </c>
      <c r="R1694" t="str">
        <f t="shared" si="238"/>
        <v>PASS</v>
      </c>
      <c r="S1694" t="str">
        <f t="shared" si="239"/>
        <v>PASS</v>
      </c>
      <c r="T1694">
        <f t="shared" si="240"/>
        <v>100</v>
      </c>
      <c r="U1694" t="str">
        <f t="shared" si="241"/>
        <v>Low</v>
      </c>
      <c r="V1694" t="str">
        <f t="shared" si="242"/>
        <v>Clean</v>
      </c>
    </row>
    <row r="1695" spans="1:22" x14ac:dyDescent="0.3">
      <c r="A1695" t="str">
        <f>Raw_Data!A1695</f>
        <v>6249981</v>
      </c>
      <c r="B1695">
        <f>Raw_Data!B1695</f>
        <v>45672</v>
      </c>
      <c r="C1695" t="str">
        <f>Raw_Data!C1695</f>
        <v>IBUPROFEN 800 MG TABLET</v>
      </c>
      <c r="D1695" t="str">
        <f>Raw_Data!D1695</f>
        <v>59651036205</v>
      </c>
      <c r="E1695" t="str">
        <f>Raw_Data!E1695</f>
        <v>BYNE, EDMUND</v>
      </c>
      <c r="F1695" t="str">
        <f>Raw_Data!F1695</f>
        <v>1033186648</v>
      </c>
      <c r="G1695" t="str">
        <f>Raw_Data!H1695</f>
        <v>0</v>
      </c>
      <c r="H1695">
        <f>IFERROR(VLOOKUP(G1695,Store_Map!$A$2:$I$100,3,FALSE),"")</f>
        <v>0</v>
      </c>
      <c r="I1695">
        <f>IFERROR(VLOOKUP(G1695,Store_Map!$A$2:$I$100,4,FALSE),"")</f>
        <v>0</v>
      </c>
      <c r="J1695">
        <f>IFERROR(VLOOKUP(G1695,Store_Map!$A$2:$I$100,5,FALSE),"")</f>
        <v>0</v>
      </c>
      <c r="K1695">
        <f>IFERROR(VLOOKUP(G1695,Store_Map!$A$2:$I$100,6,FALSE),"")</f>
        <v>0</v>
      </c>
      <c r="L1695">
        <f>IFERROR(VLOOKUP(G1695,Store_Map!$A$2:$I$100,7,FALSE),"")</f>
        <v>0</v>
      </c>
      <c r="M1695">
        <f>IFERROR(VLOOKUP(G1695,Store_Map!$A$2:$I$100,8,FALSE),"")</f>
        <v>0</v>
      </c>
      <c r="N1695">
        <f t="shared" si="234"/>
        <v>0</v>
      </c>
      <c r="O1695" t="str">
        <f t="shared" si="235"/>
        <v>PASS</v>
      </c>
      <c r="P1695" t="str">
        <f t="shared" si="236"/>
        <v>PASS</v>
      </c>
      <c r="Q1695" t="str">
        <f t="shared" si="237"/>
        <v>PASS</v>
      </c>
      <c r="R1695" t="str">
        <f t="shared" si="238"/>
        <v>PASS</v>
      </c>
      <c r="S1695" t="str">
        <f t="shared" si="239"/>
        <v>PASS</v>
      </c>
      <c r="T1695">
        <f t="shared" si="240"/>
        <v>100</v>
      </c>
      <c r="U1695" t="str">
        <f t="shared" si="241"/>
        <v>Low</v>
      </c>
      <c r="V1695" t="str">
        <f t="shared" si="242"/>
        <v>Clean</v>
      </c>
    </row>
    <row r="1696" spans="1:22" x14ac:dyDescent="0.3">
      <c r="A1696" t="str">
        <f>Raw_Data!A1696</f>
        <v>6239250</v>
      </c>
      <c r="B1696">
        <f>Raw_Data!B1696</f>
        <v>45672</v>
      </c>
      <c r="C1696" t="str">
        <f>Raw_Data!C1696</f>
        <v>BISOPROLOL-HCTZ 5-6.25 MG T</v>
      </c>
      <c r="D1696" t="str">
        <f>Raw_Data!D1696</f>
        <v>29300018805</v>
      </c>
      <c r="E1696" t="str">
        <f>Raw_Data!E1696</f>
        <v>BYNE, EDMUND</v>
      </c>
      <c r="F1696" t="str">
        <f>Raw_Data!F1696</f>
        <v>1033186648</v>
      </c>
      <c r="G1696" t="str">
        <f>Raw_Data!H1696</f>
        <v>0</v>
      </c>
      <c r="H1696">
        <f>IFERROR(VLOOKUP(G1696,Store_Map!$A$2:$I$100,3,FALSE),"")</f>
        <v>0</v>
      </c>
      <c r="I1696">
        <f>IFERROR(VLOOKUP(G1696,Store_Map!$A$2:$I$100,4,FALSE),"")</f>
        <v>0</v>
      </c>
      <c r="J1696">
        <f>IFERROR(VLOOKUP(G1696,Store_Map!$A$2:$I$100,5,FALSE),"")</f>
        <v>0</v>
      </c>
      <c r="K1696">
        <f>IFERROR(VLOOKUP(G1696,Store_Map!$A$2:$I$100,6,FALSE),"")</f>
        <v>0</v>
      </c>
      <c r="L1696">
        <f>IFERROR(VLOOKUP(G1696,Store_Map!$A$2:$I$100,7,FALSE),"")</f>
        <v>0</v>
      </c>
      <c r="M1696">
        <f>IFERROR(VLOOKUP(G1696,Store_Map!$A$2:$I$100,8,FALSE),"")</f>
        <v>0</v>
      </c>
      <c r="N1696">
        <f t="shared" si="234"/>
        <v>0</v>
      </c>
      <c r="O1696" t="str">
        <f t="shared" si="235"/>
        <v>PASS</v>
      </c>
      <c r="P1696" t="str">
        <f t="shared" si="236"/>
        <v>PASS</v>
      </c>
      <c r="Q1696" t="str">
        <f t="shared" si="237"/>
        <v>PASS</v>
      </c>
      <c r="R1696" t="str">
        <f t="shared" si="238"/>
        <v>PASS</v>
      </c>
      <c r="S1696" t="str">
        <f t="shared" si="239"/>
        <v>PASS</v>
      </c>
      <c r="T1696">
        <f t="shared" si="240"/>
        <v>100</v>
      </c>
      <c r="U1696" t="str">
        <f t="shared" si="241"/>
        <v>Low</v>
      </c>
      <c r="V1696" t="str">
        <f t="shared" si="242"/>
        <v>Clean</v>
      </c>
    </row>
    <row r="1697" spans="1:22" x14ac:dyDescent="0.3">
      <c r="A1697" t="str">
        <f>Raw_Data!A1697</f>
        <v>6239251</v>
      </c>
      <c r="B1697">
        <f>Raw_Data!B1697</f>
        <v>45672</v>
      </c>
      <c r="C1697" t="str">
        <f>Raw_Data!C1697</f>
        <v>AMLODIPINE BESYLATE 10 MG T</v>
      </c>
      <c r="D1697" t="str">
        <f>Raw_Data!D1697</f>
        <v>69097012815</v>
      </c>
      <c r="E1697" t="str">
        <f>Raw_Data!E1697</f>
        <v>BYNE, EDMUND</v>
      </c>
      <c r="F1697" t="str">
        <f>Raw_Data!F1697</f>
        <v>1033186648</v>
      </c>
      <c r="G1697" t="str">
        <f>Raw_Data!H1697</f>
        <v>0</v>
      </c>
      <c r="H1697">
        <f>IFERROR(VLOOKUP(G1697,Store_Map!$A$2:$I$100,3,FALSE),"")</f>
        <v>0</v>
      </c>
      <c r="I1697">
        <f>IFERROR(VLOOKUP(G1697,Store_Map!$A$2:$I$100,4,FALSE),"")</f>
        <v>0</v>
      </c>
      <c r="J1697">
        <f>IFERROR(VLOOKUP(G1697,Store_Map!$A$2:$I$100,5,FALSE),"")</f>
        <v>0</v>
      </c>
      <c r="K1697">
        <f>IFERROR(VLOOKUP(G1697,Store_Map!$A$2:$I$100,6,FALSE),"")</f>
        <v>0</v>
      </c>
      <c r="L1697">
        <f>IFERROR(VLOOKUP(G1697,Store_Map!$A$2:$I$100,7,FALSE),"")</f>
        <v>0</v>
      </c>
      <c r="M1697">
        <f>IFERROR(VLOOKUP(G1697,Store_Map!$A$2:$I$100,8,FALSE),"")</f>
        <v>0</v>
      </c>
      <c r="N1697">
        <f t="shared" si="234"/>
        <v>0</v>
      </c>
      <c r="O1697" t="str">
        <f t="shared" si="235"/>
        <v>PASS</v>
      </c>
      <c r="P1697" t="str">
        <f t="shared" si="236"/>
        <v>PASS</v>
      </c>
      <c r="Q1697" t="str">
        <f t="shared" si="237"/>
        <v>PASS</v>
      </c>
      <c r="R1697" t="str">
        <f t="shared" si="238"/>
        <v>PASS</v>
      </c>
      <c r="S1697" t="str">
        <f t="shared" si="239"/>
        <v>PASS</v>
      </c>
      <c r="T1697">
        <f t="shared" si="240"/>
        <v>100</v>
      </c>
      <c r="U1697" t="str">
        <f t="shared" si="241"/>
        <v>Low</v>
      </c>
      <c r="V1697" t="str">
        <f t="shared" si="242"/>
        <v>Clean</v>
      </c>
    </row>
    <row r="1698" spans="1:22" x14ac:dyDescent="0.3">
      <c r="A1698" t="str">
        <f>Raw_Data!A1698</f>
        <v>6239252</v>
      </c>
      <c r="B1698">
        <f>Raw_Data!B1698</f>
        <v>45672</v>
      </c>
      <c r="C1698" t="str">
        <f>Raw_Data!C1698</f>
        <v>ATORVASTATIN 20 MG TABLET</v>
      </c>
      <c r="D1698" t="str">
        <f>Raw_Data!D1698</f>
        <v>60505257908</v>
      </c>
      <c r="E1698" t="str">
        <f>Raw_Data!E1698</f>
        <v>BYNE, EDMUND</v>
      </c>
      <c r="F1698" t="str">
        <f>Raw_Data!F1698</f>
        <v>1033186648</v>
      </c>
      <c r="G1698" t="str">
        <f>Raw_Data!H1698</f>
        <v>0</v>
      </c>
      <c r="H1698">
        <f>IFERROR(VLOOKUP(G1698,Store_Map!$A$2:$I$100,3,FALSE),"")</f>
        <v>0</v>
      </c>
      <c r="I1698">
        <f>IFERROR(VLOOKUP(G1698,Store_Map!$A$2:$I$100,4,FALSE),"")</f>
        <v>0</v>
      </c>
      <c r="J1698">
        <f>IFERROR(VLOOKUP(G1698,Store_Map!$A$2:$I$100,5,FALSE),"")</f>
        <v>0</v>
      </c>
      <c r="K1698">
        <f>IFERROR(VLOOKUP(G1698,Store_Map!$A$2:$I$100,6,FALSE),"")</f>
        <v>0</v>
      </c>
      <c r="L1698">
        <f>IFERROR(VLOOKUP(G1698,Store_Map!$A$2:$I$100,7,FALSE),"")</f>
        <v>0</v>
      </c>
      <c r="M1698">
        <f>IFERROR(VLOOKUP(G1698,Store_Map!$A$2:$I$100,8,FALSE),"")</f>
        <v>0</v>
      </c>
      <c r="N1698">
        <f t="shared" si="234"/>
        <v>0</v>
      </c>
      <c r="O1698" t="str">
        <f t="shared" si="235"/>
        <v>PASS</v>
      </c>
      <c r="P1698" t="str">
        <f t="shared" si="236"/>
        <v>PASS</v>
      </c>
      <c r="Q1698" t="str">
        <f t="shared" si="237"/>
        <v>PASS</v>
      </c>
      <c r="R1698" t="str">
        <f t="shared" si="238"/>
        <v>PASS</v>
      </c>
      <c r="S1698" t="str">
        <f t="shared" si="239"/>
        <v>PASS</v>
      </c>
      <c r="T1698">
        <f t="shared" si="240"/>
        <v>100</v>
      </c>
      <c r="U1698" t="str">
        <f t="shared" si="241"/>
        <v>Low</v>
      </c>
      <c r="V1698" t="str">
        <f t="shared" si="242"/>
        <v>Clean</v>
      </c>
    </row>
    <row r="1699" spans="1:22" x14ac:dyDescent="0.3">
      <c r="A1699" t="str">
        <f>Raw_Data!A1699</f>
        <v>6252041</v>
      </c>
      <c r="B1699">
        <f>Raw_Data!B1699</f>
        <v>45672</v>
      </c>
      <c r="C1699" t="str">
        <f>Raw_Data!C1699</f>
        <v>AMOX-CLAV 875-125 MG TABLET</v>
      </c>
      <c r="D1699" t="str">
        <f>Raw_Data!D1699</f>
        <v>42571016242</v>
      </c>
      <c r="E1699" t="str">
        <f>Raw_Data!E1699</f>
        <v>BYNE, EDMUND</v>
      </c>
      <c r="F1699" t="str">
        <f>Raw_Data!F1699</f>
        <v>1033186648</v>
      </c>
      <c r="G1699" t="str">
        <f>Raw_Data!H1699</f>
        <v>0</v>
      </c>
      <c r="H1699">
        <f>IFERROR(VLOOKUP(G1699,Store_Map!$A$2:$I$100,3,FALSE),"")</f>
        <v>0</v>
      </c>
      <c r="I1699">
        <f>IFERROR(VLOOKUP(G1699,Store_Map!$A$2:$I$100,4,FALSE),"")</f>
        <v>0</v>
      </c>
      <c r="J1699">
        <f>IFERROR(VLOOKUP(G1699,Store_Map!$A$2:$I$100,5,FALSE),"")</f>
        <v>0</v>
      </c>
      <c r="K1699">
        <f>IFERROR(VLOOKUP(G1699,Store_Map!$A$2:$I$100,6,FALSE),"")</f>
        <v>0</v>
      </c>
      <c r="L1699">
        <f>IFERROR(VLOOKUP(G1699,Store_Map!$A$2:$I$100,7,FALSE),"")</f>
        <v>0</v>
      </c>
      <c r="M1699">
        <f>IFERROR(VLOOKUP(G1699,Store_Map!$A$2:$I$100,8,FALSE),"")</f>
        <v>0</v>
      </c>
      <c r="N1699">
        <f t="shared" si="234"/>
        <v>0</v>
      </c>
      <c r="O1699" t="str">
        <f t="shared" si="235"/>
        <v>PASS</v>
      </c>
      <c r="P1699" t="str">
        <f t="shared" si="236"/>
        <v>PASS</v>
      </c>
      <c r="Q1699" t="str">
        <f t="shared" si="237"/>
        <v>PASS</v>
      </c>
      <c r="R1699" t="str">
        <f t="shared" si="238"/>
        <v>PASS</v>
      </c>
      <c r="S1699" t="str">
        <f t="shared" si="239"/>
        <v>PASS</v>
      </c>
      <c r="T1699">
        <f t="shared" si="240"/>
        <v>100</v>
      </c>
      <c r="U1699" t="str">
        <f t="shared" si="241"/>
        <v>Low</v>
      </c>
      <c r="V1699" t="str">
        <f t="shared" si="242"/>
        <v>Clean</v>
      </c>
    </row>
    <row r="1700" spans="1:22" x14ac:dyDescent="0.3">
      <c r="A1700" t="str">
        <f>Raw_Data!A1700</f>
        <v>6246903</v>
      </c>
      <c r="B1700">
        <f>Raw_Data!B1700</f>
        <v>45672</v>
      </c>
      <c r="C1700" t="str">
        <f>Raw_Data!C1700</f>
        <v>FLUTICASONE PROP 50 MCG SPR</v>
      </c>
      <c r="D1700" t="str">
        <f>Raw_Data!D1700</f>
        <v>60505082901</v>
      </c>
      <c r="E1700" t="str">
        <f>Raw_Data!E1700</f>
        <v>BYNE, EDMUND</v>
      </c>
      <c r="F1700" t="str">
        <f>Raw_Data!F1700</f>
        <v>1033186648</v>
      </c>
      <c r="G1700" t="str">
        <f>Raw_Data!H1700</f>
        <v>0</v>
      </c>
      <c r="H1700">
        <f>IFERROR(VLOOKUP(G1700,Store_Map!$A$2:$I$100,3,FALSE),"")</f>
        <v>0</v>
      </c>
      <c r="I1700">
        <f>IFERROR(VLOOKUP(G1700,Store_Map!$A$2:$I$100,4,FALSE),"")</f>
        <v>0</v>
      </c>
      <c r="J1700">
        <f>IFERROR(VLOOKUP(G1700,Store_Map!$A$2:$I$100,5,FALSE),"")</f>
        <v>0</v>
      </c>
      <c r="K1700">
        <f>IFERROR(VLOOKUP(G1700,Store_Map!$A$2:$I$100,6,FALSE),"")</f>
        <v>0</v>
      </c>
      <c r="L1700">
        <f>IFERROR(VLOOKUP(G1700,Store_Map!$A$2:$I$100,7,FALSE),"")</f>
        <v>0</v>
      </c>
      <c r="M1700">
        <f>IFERROR(VLOOKUP(G1700,Store_Map!$A$2:$I$100,8,FALSE),"")</f>
        <v>0</v>
      </c>
      <c r="N1700">
        <f t="shared" si="234"/>
        <v>0</v>
      </c>
      <c r="O1700" t="str">
        <f t="shared" si="235"/>
        <v>PASS</v>
      </c>
      <c r="P1700" t="str">
        <f t="shared" si="236"/>
        <v>PASS</v>
      </c>
      <c r="Q1700" t="str">
        <f t="shared" si="237"/>
        <v>PASS</v>
      </c>
      <c r="R1700" t="str">
        <f t="shared" si="238"/>
        <v>PASS</v>
      </c>
      <c r="S1700" t="str">
        <f t="shared" si="239"/>
        <v>PASS</v>
      </c>
      <c r="T1700">
        <f t="shared" si="240"/>
        <v>100</v>
      </c>
      <c r="U1700" t="str">
        <f t="shared" si="241"/>
        <v>Low</v>
      </c>
      <c r="V1700" t="str">
        <f t="shared" si="242"/>
        <v>Clean</v>
      </c>
    </row>
    <row r="1701" spans="1:22" x14ac:dyDescent="0.3">
      <c r="A1701" t="str">
        <f>Raw_Data!A1701</f>
        <v>6239352</v>
      </c>
      <c r="B1701">
        <f>Raw_Data!B1701</f>
        <v>45672</v>
      </c>
      <c r="C1701" t="str">
        <f>Raw_Data!C1701</f>
        <v>METFORMIN HCL 850 MG TABLET</v>
      </c>
      <c r="D1701" t="str">
        <f>Raw_Data!D1701</f>
        <v>67877056205</v>
      </c>
      <c r="E1701" t="str">
        <f>Raw_Data!E1701</f>
        <v>BYNE, EDMUND</v>
      </c>
      <c r="F1701" t="str">
        <f>Raw_Data!F1701</f>
        <v>1033186648</v>
      </c>
      <c r="G1701" t="str">
        <f>Raw_Data!H1701</f>
        <v>0</v>
      </c>
      <c r="H1701">
        <f>IFERROR(VLOOKUP(G1701,Store_Map!$A$2:$I$100,3,FALSE),"")</f>
        <v>0</v>
      </c>
      <c r="I1701">
        <f>IFERROR(VLOOKUP(G1701,Store_Map!$A$2:$I$100,4,FALSE),"")</f>
        <v>0</v>
      </c>
      <c r="J1701">
        <f>IFERROR(VLOOKUP(G1701,Store_Map!$A$2:$I$100,5,FALSE),"")</f>
        <v>0</v>
      </c>
      <c r="K1701">
        <f>IFERROR(VLOOKUP(G1701,Store_Map!$A$2:$I$100,6,FALSE),"")</f>
        <v>0</v>
      </c>
      <c r="L1701">
        <f>IFERROR(VLOOKUP(G1701,Store_Map!$A$2:$I$100,7,FALSE),"")</f>
        <v>0</v>
      </c>
      <c r="M1701">
        <f>IFERROR(VLOOKUP(G1701,Store_Map!$A$2:$I$100,8,FALSE),"")</f>
        <v>0</v>
      </c>
      <c r="N1701">
        <f t="shared" si="234"/>
        <v>0</v>
      </c>
      <c r="O1701" t="str">
        <f t="shared" si="235"/>
        <v>PASS</v>
      </c>
      <c r="P1701" t="str">
        <f t="shared" si="236"/>
        <v>PASS</v>
      </c>
      <c r="Q1701" t="str">
        <f t="shared" si="237"/>
        <v>PASS</v>
      </c>
      <c r="R1701" t="str">
        <f t="shared" si="238"/>
        <v>PASS</v>
      </c>
      <c r="S1701" t="str">
        <f t="shared" si="239"/>
        <v>PASS</v>
      </c>
      <c r="T1701">
        <f t="shared" si="240"/>
        <v>100</v>
      </c>
      <c r="U1701" t="str">
        <f t="shared" si="241"/>
        <v>Low</v>
      </c>
      <c r="V1701" t="str">
        <f t="shared" si="242"/>
        <v>Clean</v>
      </c>
    </row>
    <row r="1702" spans="1:22" x14ac:dyDescent="0.3">
      <c r="A1702" t="str">
        <f>Raw_Data!A1702</f>
        <v>6252043</v>
      </c>
      <c r="B1702">
        <f>Raw_Data!B1702</f>
        <v>45672</v>
      </c>
      <c r="C1702" t="str">
        <f>Raw_Data!C1702</f>
        <v>HYDROCHLOROTHIAZIDE 25 MG T</v>
      </c>
      <c r="D1702" t="str">
        <f>Raw_Data!D1702</f>
        <v>29300012810</v>
      </c>
      <c r="E1702" t="str">
        <f>Raw_Data!E1702</f>
        <v>YASIN, NURA</v>
      </c>
      <c r="F1702" t="str">
        <f>Raw_Data!F1702</f>
        <v>1265518567</v>
      </c>
      <c r="G1702" t="str">
        <f>Raw_Data!H1702</f>
        <v>0</v>
      </c>
      <c r="H1702">
        <f>IFERROR(VLOOKUP(G1702,Store_Map!$A$2:$I$100,3,FALSE),"")</f>
        <v>0</v>
      </c>
      <c r="I1702">
        <f>IFERROR(VLOOKUP(G1702,Store_Map!$A$2:$I$100,4,FALSE),"")</f>
        <v>0</v>
      </c>
      <c r="J1702">
        <f>IFERROR(VLOOKUP(G1702,Store_Map!$A$2:$I$100,5,FALSE),"")</f>
        <v>0</v>
      </c>
      <c r="K1702">
        <f>IFERROR(VLOOKUP(G1702,Store_Map!$A$2:$I$100,6,FALSE),"")</f>
        <v>0</v>
      </c>
      <c r="L1702">
        <f>IFERROR(VLOOKUP(G1702,Store_Map!$A$2:$I$100,7,FALSE),"")</f>
        <v>0</v>
      </c>
      <c r="M1702">
        <f>IFERROR(VLOOKUP(G1702,Store_Map!$A$2:$I$100,8,FALSE),"")</f>
        <v>0</v>
      </c>
      <c r="N1702">
        <f t="shared" si="234"/>
        <v>0</v>
      </c>
      <c r="O1702" t="str">
        <f t="shared" si="235"/>
        <v>PASS</v>
      </c>
      <c r="P1702" t="str">
        <f t="shared" si="236"/>
        <v>PASS</v>
      </c>
      <c r="Q1702" t="str">
        <f t="shared" si="237"/>
        <v>PASS</v>
      </c>
      <c r="R1702" t="str">
        <f t="shared" si="238"/>
        <v>PASS</v>
      </c>
      <c r="S1702" t="str">
        <f t="shared" si="239"/>
        <v>PASS</v>
      </c>
      <c r="T1702">
        <f t="shared" si="240"/>
        <v>100</v>
      </c>
      <c r="U1702" t="str">
        <f t="shared" si="241"/>
        <v>Low</v>
      </c>
      <c r="V1702" t="str">
        <f t="shared" si="242"/>
        <v>Clean</v>
      </c>
    </row>
    <row r="1703" spans="1:22" x14ac:dyDescent="0.3">
      <c r="A1703" t="str">
        <f>Raw_Data!A1703</f>
        <v>6252044</v>
      </c>
      <c r="B1703">
        <f>Raw_Data!B1703</f>
        <v>45672</v>
      </c>
      <c r="C1703" t="str">
        <f>Raw_Data!C1703</f>
        <v>AMLOD-BENAZEP 10-40 MG</v>
      </c>
      <c r="D1703" t="str">
        <f>Raw_Data!D1703</f>
        <v>65862058701</v>
      </c>
      <c r="E1703" t="str">
        <f>Raw_Data!E1703</f>
        <v>YASIN, NURA</v>
      </c>
      <c r="F1703" t="str">
        <f>Raw_Data!F1703</f>
        <v>1265518567</v>
      </c>
      <c r="G1703" t="str">
        <f>Raw_Data!H1703</f>
        <v>0</v>
      </c>
      <c r="H1703">
        <f>IFERROR(VLOOKUP(G1703,Store_Map!$A$2:$I$100,3,FALSE),"")</f>
        <v>0</v>
      </c>
      <c r="I1703">
        <f>IFERROR(VLOOKUP(G1703,Store_Map!$A$2:$I$100,4,FALSE),"")</f>
        <v>0</v>
      </c>
      <c r="J1703">
        <f>IFERROR(VLOOKUP(G1703,Store_Map!$A$2:$I$100,5,FALSE),"")</f>
        <v>0</v>
      </c>
      <c r="K1703">
        <f>IFERROR(VLOOKUP(G1703,Store_Map!$A$2:$I$100,6,FALSE),"")</f>
        <v>0</v>
      </c>
      <c r="L1703">
        <f>IFERROR(VLOOKUP(G1703,Store_Map!$A$2:$I$100,7,FALSE),"")</f>
        <v>0</v>
      </c>
      <c r="M1703">
        <f>IFERROR(VLOOKUP(G1703,Store_Map!$A$2:$I$100,8,FALSE),"")</f>
        <v>0</v>
      </c>
      <c r="N1703">
        <f t="shared" si="234"/>
        <v>0</v>
      </c>
      <c r="O1703" t="str">
        <f t="shared" si="235"/>
        <v>PASS</v>
      </c>
      <c r="P1703" t="str">
        <f t="shared" si="236"/>
        <v>PASS</v>
      </c>
      <c r="Q1703" t="str">
        <f t="shared" si="237"/>
        <v>PASS</v>
      </c>
      <c r="R1703" t="str">
        <f t="shared" si="238"/>
        <v>PASS</v>
      </c>
      <c r="S1703" t="str">
        <f t="shared" si="239"/>
        <v>PASS</v>
      </c>
      <c r="T1703">
        <f t="shared" si="240"/>
        <v>100</v>
      </c>
      <c r="U1703" t="str">
        <f t="shared" si="241"/>
        <v>Low</v>
      </c>
      <c r="V1703" t="str">
        <f t="shared" si="242"/>
        <v>Clean</v>
      </c>
    </row>
    <row r="1704" spans="1:22" x14ac:dyDescent="0.3">
      <c r="A1704" t="str">
        <f>Raw_Data!A1704</f>
        <v>6252032</v>
      </c>
      <c r="B1704">
        <f>Raw_Data!B1704</f>
        <v>45672</v>
      </c>
      <c r="C1704" t="str">
        <f>Raw_Data!C1704</f>
        <v>TRUE METRIX BLOOD GLUCOSE M</v>
      </c>
      <c r="D1704" t="str">
        <f>Raw_Data!D1704</f>
        <v>56151147002</v>
      </c>
      <c r="E1704" t="str">
        <f>Raw_Data!E1704</f>
        <v>MACHADO, MARIA</v>
      </c>
      <c r="F1704" t="str">
        <f>Raw_Data!F1704</f>
        <v>1619100302</v>
      </c>
      <c r="G1704" t="str">
        <f>Raw_Data!H1704</f>
        <v>0</v>
      </c>
      <c r="H1704">
        <f>IFERROR(VLOOKUP(G1704,Store_Map!$A$2:$I$100,3,FALSE),"")</f>
        <v>0</v>
      </c>
      <c r="I1704">
        <f>IFERROR(VLOOKUP(G1704,Store_Map!$A$2:$I$100,4,FALSE),"")</f>
        <v>0</v>
      </c>
      <c r="J1704">
        <f>IFERROR(VLOOKUP(G1704,Store_Map!$A$2:$I$100,5,FALSE),"")</f>
        <v>0</v>
      </c>
      <c r="K1704">
        <f>IFERROR(VLOOKUP(G1704,Store_Map!$A$2:$I$100,6,FALSE),"")</f>
        <v>0</v>
      </c>
      <c r="L1704">
        <f>IFERROR(VLOOKUP(G1704,Store_Map!$A$2:$I$100,7,FALSE),"")</f>
        <v>0</v>
      </c>
      <c r="M1704">
        <f>IFERROR(VLOOKUP(G1704,Store_Map!$A$2:$I$100,8,FALSE),"")</f>
        <v>0</v>
      </c>
      <c r="N1704">
        <f t="shared" si="234"/>
        <v>0</v>
      </c>
      <c r="O1704" t="str">
        <f t="shared" si="235"/>
        <v>PASS</v>
      </c>
      <c r="P1704" t="str">
        <f t="shared" si="236"/>
        <v>PASS</v>
      </c>
      <c r="Q1704" t="str">
        <f t="shared" si="237"/>
        <v>PASS</v>
      </c>
      <c r="R1704" t="str">
        <f t="shared" si="238"/>
        <v>PASS</v>
      </c>
      <c r="S1704" t="str">
        <f t="shared" si="239"/>
        <v>PASS</v>
      </c>
      <c r="T1704">
        <f t="shared" si="240"/>
        <v>100</v>
      </c>
      <c r="U1704" t="str">
        <f t="shared" si="241"/>
        <v>Low</v>
      </c>
      <c r="V1704" t="str">
        <f t="shared" si="242"/>
        <v>Clean</v>
      </c>
    </row>
    <row r="1705" spans="1:22" x14ac:dyDescent="0.3">
      <c r="A1705" t="str">
        <f>Raw_Data!A1705</f>
        <v>6242927</v>
      </c>
      <c r="B1705">
        <f>Raw_Data!B1705</f>
        <v>45672</v>
      </c>
      <c r="C1705" t="str">
        <f>Raw_Data!C1705</f>
        <v>METFORMIN HCL 1,000 MG TABL</v>
      </c>
      <c r="D1705" t="str">
        <f>Raw_Data!D1705</f>
        <v>70010006599</v>
      </c>
      <c r="E1705" t="str">
        <f>Raw_Data!E1705</f>
        <v>YASIN, NURA</v>
      </c>
      <c r="F1705" t="str">
        <f>Raw_Data!F1705</f>
        <v>1265518567</v>
      </c>
      <c r="G1705" t="str">
        <f>Raw_Data!H1705</f>
        <v>0</v>
      </c>
      <c r="H1705">
        <f>IFERROR(VLOOKUP(G1705,Store_Map!$A$2:$I$100,3,FALSE),"")</f>
        <v>0</v>
      </c>
      <c r="I1705">
        <f>IFERROR(VLOOKUP(G1705,Store_Map!$A$2:$I$100,4,FALSE),"")</f>
        <v>0</v>
      </c>
      <c r="J1705">
        <f>IFERROR(VLOOKUP(G1705,Store_Map!$A$2:$I$100,5,FALSE),"")</f>
        <v>0</v>
      </c>
      <c r="K1705">
        <f>IFERROR(VLOOKUP(G1705,Store_Map!$A$2:$I$100,6,FALSE),"")</f>
        <v>0</v>
      </c>
      <c r="L1705">
        <f>IFERROR(VLOOKUP(G1705,Store_Map!$A$2:$I$100,7,FALSE),"")</f>
        <v>0</v>
      </c>
      <c r="M1705">
        <f>IFERROR(VLOOKUP(G1705,Store_Map!$A$2:$I$100,8,FALSE),"")</f>
        <v>0</v>
      </c>
      <c r="N1705">
        <f t="shared" si="234"/>
        <v>0</v>
      </c>
      <c r="O1705" t="str">
        <f t="shared" si="235"/>
        <v>PASS</v>
      </c>
      <c r="P1705" t="str">
        <f t="shared" si="236"/>
        <v>PASS</v>
      </c>
      <c r="Q1705" t="str">
        <f t="shared" si="237"/>
        <v>PASS</v>
      </c>
      <c r="R1705" t="str">
        <f t="shared" si="238"/>
        <v>PASS</v>
      </c>
      <c r="S1705" t="str">
        <f t="shared" si="239"/>
        <v>PASS</v>
      </c>
      <c r="T1705">
        <f t="shared" si="240"/>
        <v>100</v>
      </c>
      <c r="U1705" t="str">
        <f t="shared" si="241"/>
        <v>Low</v>
      </c>
      <c r="V1705" t="str">
        <f t="shared" si="242"/>
        <v>Clean</v>
      </c>
    </row>
    <row r="1706" spans="1:22" x14ac:dyDescent="0.3">
      <c r="A1706" t="str">
        <f>Raw_Data!A1706</f>
        <v>6230481</v>
      </c>
      <c r="B1706">
        <f>Raw_Data!B1706</f>
        <v>45672</v>
      </c>
      <c r="C1706" t="str">
        <f>Raw_Data!C1706</f>
        <v>IBUPROFEN 600 MG TABLET</v>
      </c>
      <c r="D1706" t="str">
        <f>Raw_Data!D1706</f>
        <v>67877032005</v>
      </c>
      <c r="E1706" t="str">
        <f>Raw_Data!E1706</f>
        <v>BYNE, EDMUND</v>
      </c>
      <c r="F1706" t="str">
        <f>Raw_Data!F1706</f>
        <v>1033186648</v>
      </c>
      <c r="G1706" t="str">
        <f>Raw_Data!H1706</f>
        <v>0</v>
      </c>
      <c r="H1706">
        <f>IFERROR(VLOOKUP(G1706,Store_Map!$A$2:$I$100,3,FALSE),"")</f>
        <v>0</v>
      </c>
      <c r="I1706">
        <f>IFERROR(VLOOKUP(G1706,Store_Map!$A$2:$I$100,4,FALSE),"")</f>
        <v>0</v>
      </c>
      <c r="J1706">
        <f>IFERROR(VLOOKUP(G1706,Store_Map!$A$2:$I$100,5,FALSE),"")</f>
        <v>0</v>
      </c>
      <c r="K1706">
        <f>IFERROR(VLOOKUP(G1706,Store_Map!$A$2:$I$100,6,FALSE),"")</f>
        <v>0</v>
      </c>
      <c r="L1706">
        <f>IFERROR(VLOOKUP(G1706,Store_Map!$A$2:$I$100,7,FALSE),"")</f>
        <v>0</v>
      </c>
      <c r="M1706">
        <f>IFERROR(VLOOKUP(G1706,Store_Map!$A$2:$I$100,8,FALSE),"")</f>
        <v>0</v>
      </c>
      <c r="N1706">
        <f t="shared" si="234"/>
        <v>0</v>
      </c>
      <c r="O1706" t="str">
        <f t="shared" si="235"/>
        <v>PASS</v>
      </c>
      <c r="P1706" t="str">
        <f t="shared" si="236"/>
        <v>PASS</v>
      </c>
      <c r="Q1706" t="str">
        <f t="shared" si="237"/>
        <v>PASS</v>
      </c>
      <c r="R1706" t="str">
        <f t="shared" si="238"/>
        <v>PASS</v>
      </c>
      <c r="S1706" t="str">
        <f t="shared" si="239"/>
        <v>PASS</v>
      </c>
      <c r="T1706">
        <f t="shared" si="240"/>
        <v>100</v>
      </c>
      <c r="U1706" t="str">
        <f t="shared" si="241"/>
        <v>Low</v>
      </c>
      <c r="V1706" t="str">
        <f t="shared" si="242"/>
        <v>Clean</v>
      </c>
    </row>
    <row r="1707" spans="1:22" x14ac:dyDescent="0.3">
      <c r="A1707" t="str">
        <f>Raw_Data!A1707</f>
        <v>6230484</v>
      </c>
      <c r="B1707">
        <f>Raw_Data!B1707</f>
        <v>45672</v>
      </c>
      <c r="C1707" t="str">
        <f>Raw_Data!C1707</f>
        <v>ATORVASTATIN 10 MG TABLET</v>
      </c>
      <c r="D1707" t="str">
        <f>Raw_Data!D1707</f>
        <v>67877051190</v>
      </c>
      <c r="E1707" t="str">
        <f>Raw_Data!E1707</f>
        <v>BYNE, EDMUND</v>
      </c>
      <c r="F1707" t="str">
        <f>Raw_Data!F1707</f>
        <v>1033186648</v>
      </c>
      <c r="G1707" t="str">
        <f>Raw_Data!H1707</f>
        <v>0</v>
      </c>
      <c r="H1707">
        <f>IFERROR(VLOOKUP(G1707,Store_Map!$A$2:$I$100,3,FALSE),"")</f>
        <v>0</v>
      </c>
      <c r="I1707">
        <f>IFERROR(VLOOKUP(G1707,Store_Map!$A$2:$I$100,4,FALSE),"")</f>
        <v>0</v>
      </c>
      <c r="J1707">
        <f>IFERROR(VLOOKUP(G1707,Store_Map!$A$2:$I$100,5,FALSE),"")</f>
        <v>0</v>
      </c>
      <c r="K1707">
        <f>IFERROR(VLOOKUP(G1707,Store_Map!$A$2:$I$100,6,FALSE),"")</f>
        <v>0</v>
      </c>
      <c r="L1707">
        <f>IFERROR(VLOOKUP(G1707,Store_Map!$A$2:$I$100,7,FALSE),"")</f>
        <v>0</v>
      </c>
      <c r="M1707">
        <f>IFERROR(VLOOKUP(G1707,Store_Map!$A$2:$I$100,8,FALSE),"")</f>
        <v>0</v>
      </c>
      <c r="N1707">
        <f t="shared" si="234"/>
        <v>0</v>
      </c>
      <c r="O1707" t="str">
        <f t="shared" si="235"/>
        <v>PASS</v>
      </c>
      <c r="P1707" t="str">
        <f t="shared" si="236"/>
        <v>PASS</v>
      </c>
      <c r="Q1707" t="str">
        <f t="shared" si="237"/>
        <v>PASS</v>
      </c>
      <c r="R1707" t="str">
        <f t="shared" si="238"/>
        <v>PASS</v>
      </c>
      <c r="S1707" t="str">
        <f t="shared" si="239"/>
        <v>PASS</v>
      </c>
      <c r="T1707">
        <f t="shared" si="240"/>
        <v>100</v>
      </c>
      <c r="U1707" t="str">
        <f t="shared" si="241"/>
        <v>Low</v>
      </c>
      <c r="V1707" t="str">
        <f t="shared" si="242"/>
        <v>Clean</v>
      </c>
    </row>
    <row r="1708" spans="1:22" x14ac:dyDescent="0.3">
      <c r="A1708" t="str">
        <f>Raw_Data!A1708</f>
        <v>6252045</v>
      </c>
      <c r="B1708">
        <f>Raw_Data!B1708</f>
        <v>45672</v>
      </c>
      <c r="C1708" t="str">
        <f>Raw_Data!C1708</f>
        <v>LEVETIRACETAM 500 MG TABLET</v>
      </c>
      <c r="D1708" t="str">
        <f>Raw_Data!D1708</f>
        <v>31722053712</v>
      </c>
      <c r="E1708" t="str">
        <f>Raw_Data!E1708</f>
        <v>BYNE, EDMUND</v>
      </c>
      <c r="F1708" t="str">
        <f>Raw_Data!F1708</f>
        <v>1033186648</v>
      </c>
      <c r="G1708" t="str">
        <f>Raw_Data!H1708</f>
        <v>0</v>
      </c>
      <c r="H1708">
        <f>IFERROR(VLOOKUP(G1708,Store_Map!$A$2:$I$100,3,FALSE),"")</f>
        <v>0</v>
      </c>
      <c r="I1708">
        <f>IFERROR(VLOOKUP(G1708,Store_Map!$A$2:$I$100,4,FALSE),"")</f>
        <v>0</v>
      </c>
      <c r="J1708">
        <f>IFERROR(VLOOKUP(G1708,Store_Map!$A$2:$I$100,5,FALSE),"")</f>
        <v>0</v>
      </c>
      <c r="K1708">
        <f>IFERROR(VLOOKUP(G1708,Store_Map!$A$2:$I$100,6,FALSE),"")</f>
        <v>0</v>
      </c>
      <c r="L1708">
        <f>IFERROR(VLOOKUP(G1708,Store_Map!$A$2:$I$100,7,FALSE),"")</f>
        <v>0</v>
      </c>
      <c r="M1708">
        <f>IFERROR(VLOOKUP(G1708,Store_Map!$A$2:$I$100,8,FALSE),"")</f>
        <v>0</v>
      </c>
      <c r="N1708">
        <f t="shared" si="234"/>
        <v>0</v>
      </c>
      <c r="O1708" t="str">
        <f t="shared" si="235"/>
        <v>PASS</v>
      </c>
      <c r="P1708" t="str">
        <f t="shared" si="236"/>
        <v>PASS</v>
      </c>
      <c r="Q1708" t="str">
        <f t="shared" si="237"/>
        <v>PASS</v>
      </c>
      <c r="R1708" t="str">
        <f t="shared" si="238"/>
        <v>PASS</v>
      </c>
      <c r="S1708" t="str">
        <f t="shared" si="239"/>
        <v>PASS</v>
      </c>
      <c r="T1708">
        <f t="shared" si="240"/>
        <v>100</v>
      </c>
      <c r="U1708" t="str">
        <f t="shared" si="241"/>
        <v>Low</v>
      </c>
      <c r="V1708" t="str">
        <f t="shared" si="242"/>
        <v>Clean</v>
      </c>
    </row>
    <row r="1709" spans="1:22" x14ac:dyDescent="0.3">
      <c r="A1709" t="str">
        <f>Raw_Data!A1709</f>
        <v>6252046</v>
      </c>
      <c r="B1709">
        <f>Raw_Data!B1709</f>
        <v>45672</v>
      </c>
      <c r="C1709" t="str">
        <f>Raw_Data!C1709</f>
        <v>AMLODIPINE BESYLATE 10 MG T</v>
      </c>
      <c r="D1709" t="str">
        <f>Raw_Data!D1709</f>
        <v>69097012815</v>
      </c>
      <c r="E1709" t="str">
        <f>Raw_Data!E1709</f>
        <v>BYNE, EDMUND</v>
      </c>
      <c r="F1709" t="str">
        <f>Raw_Data!F1709</f>
        <v>1033186648</v>
      </c>
      <c r="G1709" t="str">
        <f>Raw_Data!H1709</f>
        <v>0</v>
      </c>
      <c r="H1709">
        <f>IFERROR(VLOOKUP(G1709,Store_Map!$A$2:$I$100,3,FALSE),"")</f>
        <v>0</v>
      </c>
      <c r="I1709">
        <f>IFERROR(VLOOKUP(G1709,Store_Map!$A$2:$I$100,4,FALSE),"")</f>
        <v>0</v>
      </c>
      <c r="J1709">
        <f>IFERROR(VLOOKUP(G1709,Store_Map!$A$2:$I$100,5,FALSE),"")</f>
        <v>0</v>
      </c>
      <c r="K1709">
        <f>IFERROR(VLOOKUP(G1709,Store_Map!$A$2:$I$100,6,FALSE),"")</f>
        <v>0</v>
      </c>
      <c r="L1709">
        <f>IFERROR(VLOOKUP(G1709,Store_Map!$A$2:$I$100,7,FALSE),"")</f>
        <v>0</v>
      </c>
      <c r="M1709">
        <f>IFERROR(VLOOKUP(G1709,Store_Map!$A$2:$I$100,8,FALSE),"")</f>
        <v>0</v>
      </c>
      <c r="N1709">
        <f t="shared" si="234"/>
        <v>0</v>
      </c>
      <c r="O1709" t="str">
        <f t="shared" si="235"/>
        <v>PASS</v>
      </c>
      <c r="P1709" t="str">
        <f t="shared" si="236"/>
        <v>PASS</v>
      </c>
      <c r="Q1709" t="str">
        <f t="shared" si="237"/>
        <v>PASS</v>
      </c>
      <c r="R1709" t="str">
        <f t="shared" si="238"/>
        <v>PASS</v>
      </c>
      <c r="S1709" t="str">
        <f t="shared" si="239"/>
        <v>PASS</v>
      </c>
      <c r="T1709">
        <f t="shared" si="240"/>
        <v>100</v>
      </c>
      <c r="U1709" t="str">
        <f t="shared" si="241"/>
        <v>Low</v>
      </c>
      <c r="V1709" t="str">
        <f t="shared" si="242"/>
        <v>Clean</v>
      </c>
    </row>
    <row r="1710" spans="1:22" x14ac:dyDescent="0.3">
      <c r="A1710" t="str">
        <f>Raw_Data!A1710</f>
        <v>6252051</v>
      </c>
      <c r="B1710">
        <f>Raw_Data!B1710</f>
        <v>45672</v>
      </c>
      <c r="C1710" t="str">
        <f>Raw_Data!C1710</f>
        <v>ONETOUCH DELICA PLUS 33G LA</v>
      </c>
      <c r="D1710" t="str">
        <f>Raw_Data!D1710</f>
        <v>53885000810</v>
      </c>
      <c r="E1710" t="str">
        <f>Raw_Data!E1710</f>
        <v>BYNE, EDMUND</v>
      </c>
      <c r="F1710" t="str">
        <f>Raw_Data!F1710</f>
        <v>1033186648</v>
      </c>
      <c r="G1710" t="str">
        <f>Raw_Data!H1710</f>
        <v>0</v>
      </c>
      <c r="H1710">
        <f>IFERROR(VLOOKUP(G1710,Store_Map!$A$2:$I$100,3,FALSE),"")</f>
        <v>0</v>
      </c>
      <c r="I1710">
        <f>IFERROR(VLOOKUP(G1710,Store_Map!$A$2:$I$100,4,FALSE),"")</f>
        <v>0</v>
      </c>
      <c r="J1710">
        <f>IFERROR(VLOOKUP(G1710,Store_Map!$A$2:$I$100,5,FALSE),"")</f>
        <v>0</v>
      </c>
      <c r="K1710">
        <f>IFERROR(VLOOKUP(G1710,Store_Map!$A$2:$I$100,6,FALSE),"")</f>
        <v>0</v>
      </c>
      <c r="L1710">
        <f>IFERROR(VLOOKUP(G1710,Store_Map!$A$2:$I$100,7,FALSE),"")</f>
        <v>0</v>
      </c>
      <c r="M1710">
        <f>IFERROR(VLOOKUP(G1710,Store_Map!$A$2:$I$100,8,FALSE),"")</f>
        <v>0</v>
      </c>
      <c r="N1710">
        <f t="shared" si="234"/>
        <v>0</v>
      </c>
      <c r="O1710" t="str">
        <f t="shared" si="235"/>
        <v>PASS</v>
      </c>
      <c r="P1710" t="str">
        <f t="shared" si="236"/>
        <v>PASS</v>
      </c>
      <c r="Q1710" t="str">
        <f t="shared" si="237"/>
        <v>PASS</v>
      </c>
      <c r="R1710" t="str">
        <f t="shared" si="238"/>
        <v>PASS</v>
      </c>
      <c r="S1710" t="str">
        <f t="shared" si="239"/>
        <v>PASS</v>
      </c>
      <c r="T1710">
        <f t="shared" si="240"/>
        <v>100</v>
      </c>
      <c r="U1710" t="str">
        <f t="shared" si="241"/>
        <v>Low</v>
      </c>
      <c r="V1710" t="str">
        <f t="shared" si="242"/>
        <v>Clean</v>
      </c>
    </row>
    <row r="1711" spans="1:22" x14ac:dyDescent="0.3">
      <c r="A1711" t="str">
        <f>Raw_Data!A1711</f>
        <v>6252052</v>
      </c>
      <c r="B1711">
        <f>Raw_Data!B1711</f>
        <v>45672</v>
      </c>
      <c r="C1711" t="str">
        <f>Raw_Data!C1711</f>
        <v>NOVOLOG 100 UNIT/ML FLEXPEN</v>
      </c>
      <c r="D1711" t="str">
        <f>Raw_Data!D1711</f>
        <v>169633910</v>
      </c>
      <c r="E1711" t="str">
        <f>Raw_Data!E1711</f>
        <v>BYNE, EDMUND</v>
      </c>
      <c r="F1711" t="str">
        <f>Raw_Data!F1711</f>
        <v>1033186648</v>
      </c>
      <c r="G1711" t="str">
        <f>Raw_Data!H1711</f>
        <v>0</v>
      </c>
      <c r="H1711">
        <f>IFERROR(VLOOKUP(G1711,Store_Map!$A$2:$I$100,3,FALSE),"")</f>
        <v>0</v>
      </c>
      <c r="I1711">
        <f>IFERROR(VLOOKUP(G1711,Store_Map!$A$2:$I$100,4,FALSE),"")</f>
        <v>0</v>
      </c>
      <c r="J1711">
        <f>IFERROR(VLOOKUP(G1711,Store_Map!$A$2:$I$100,5,FALSE),"")</f>
        <v>0</v>
      </c>
      <c r="K1711">
        <f>IFERROR(VLOOKUP(G1711,Store_Map!$A$2:$I$100,6,FALSE),"")</f>
        <v>0</v>
      </c>
      <c r="L1711">
        <f>IFERROR(VLOOKUP(G1711,Store_Map!$A$2:$I$100,7,FALSE),"")</f>
        <v>0</v>
      </c>
      <c r="M1711">
        <f>IFERROR(VLOOKUP(G1711,Store_Map!$A$2:$I$100,8,FALSE),"")</f>
        <v>0</v>
      </c>
      <c r="N1711">
        <f t="shared" si="234"/>
        <v>0</v>
      </c>
      <c r="O1711" t="str">
        <f t="shared" si="235"/>
        <v>PASS</v>
      </c>
      <c r="P1711" t="str">
        <f t="shared" si="236"/>
        <v>REVIEW</v>
      </c>
      <c r="Q1711" t="str">
        <f t="shared" si="237"/>
        <v>PASS</v>
      </c>
      <c r="R1711" t="str">
        <f t="shared" si="238"/>
        <v>PASS</v>
      </c>
      <c r="S1711" t="str">
        <f t="shared" si="239"/>
        <v>REVIEW</v>
      </c>
      <c r="T1711">
        <f t="shared" si="240"/>
        <v>90</v>
      </c>
      <c r="U1711" t="str">
        <f t="shared" si="241"/>
        <v>Low</v>
      </c>
      <c r="V1711" t="str">
        <f t="shared" si="242"/>
        <v>Invalid NDC</v>
      </c>
    </row>
    <row r="1712" spans="1:22" x14ac:dyDescent="0.3">
      <c r="A1712" t="str">
        <f>Raw_Data!A1712</f>
        <v>6252053</v>
      </c>
      <c r="B1712">
        <f>Raw_Data!B1712</f>
        <v>45672</v>
      </c>
      <c r="C1712" t="str">
        <f>Raw_Data!C1712</f>
        <v>ATORVASTATIN 40 MG TABLET</v>
      </c>
      <c r="D1712" t="str">
        <f>Raw_Data!D1712</f>
        <v>67877051310</v>
      </c>
      <c r="E1712" t="str">
        <f>Raw_Data!E1712</f>
        <v>BYNE, EDMUND</v>
      </c>
      <c r="F1712" t="str">
        <f>Raw_Data!F1712</f>
        <v>1033186648</v>
      </c>
      <c r="G1712" t="str">
        <f>Raw_Data!H1712</f>
        <v>0</v>
      </c>
      <c r="H1712">
        <f>IFERROR(VLOOKUP(G1712,Store_Map!$A$2:$I$100,3,FALSE),"")</f>
        <v>0</v>
      </c>
      <c r="I1712">
        <f>IFERROR(VLOOKUP(G1712,Store_Map!$A$2:$I$100,4,FALSE),"")</f>
        <v>0</v>
      </c>
      <c r="J1712">
        <f>IFERROR(VLOOKUP(G1712,Store_Map!$A$2:$I$100,5,FALSE),"")</f>
        <v>0</v>
      </c>
      <c r="K1712">
        <f>IFERROR(VLOOKUP(G1712,Store_Map!$A$2:$I$100,6,FALSE),"")</f>
        <v>0</v>
      </c>
      <c r="L1712">
        <f>IFERROR(VLOOKUP(G1712,Store_Map!$A$2:$I$100,7,FALSE),"")</f>
        <v>0</v>
      </c>
      <c r="M1712">
        <f>IFERROR(VLOOKUP(G1712,Store_Map!$A$2:$I$100,8,FALSE),"")</f>
        <v>0</v>
      </c>
      <c r="N1712">
        <f t="shared" si="234"/>
        <v>0</v>
      </c>
      <c r="O1712" t="str">
        <f t="shared" si="235"/>
        <v>PASS</v>
      </c>
      <c r="P1712" t="str">
        <f t="shared" si="236"/>
        <v>PASS</v>
      </c>
      <c r="Q1712" t="str">
        <f t="shared" si="237"/>
        <v>PASS</v>
      </c>
      <c r="R1712" t="str">
        <f t="shared" si="238"/>
        <v>PASS</v>
      </c>
      <c r="S1712" t="str">
        <f t="shared" si="239"/>
        <v>PASS</v>
      </c>
      <c r="T1712">
        <f t="shared" si="240"/>
        <v>100</v>
      </c>
      <c r="U1712" t="str">
        <f t="shared" si="241"/>
        <v>Low</v>
      </c>
      <c r="V1712" t="str">
        <f t="shared" si="242"/>
        <v>Clean</v>
      </c>
    </row>
    <row r="1713" spans="1:22" x14ac:dyDescent="0.3">
      <c r="A1713" t="str">
        <f>Raw_Data!A1713</f>
        <v>6252054</v>
      </c>
      <c r="B1713">
        <f>Raw_Data!B1713</f>
        <v>45672</v>
      </c>
      <c r="C1713" t="str">
        <f>Raw_Data!C1713</f>
        <v>BENZONATATE 100 MG CAPSULE</v>
      </c>
      <c r="D1713" t="str">
        <f>Raw_Data!D1713</f>
        <v>64380071207</v>
      </c>
      <c r="E1713" t="str">
        <f>Raw_Data!E1713</f>
        <v>YASIN, NURA</v>
      </c>
      <c r="F1713" t="str">
        <f>Raw_Data!F1713</f>
        <v>1265518567</v>
      </c>
      <c r="G1713" t="str">
        <f>Raw_Data!H1713</f>
        <v>0</v>
      </c>
      <c r="H1713">
        <f>IFERROR(VLOOKUP(G1713,Store_Map!$A$2:$I$100,3,FALSE),"")</f>
        <v>0</v>
      </c>
      <c r="I1713">
        <f>IFERROR(VLOOKUP(G1713,Store_Map!$A$2:$I$100,4,FALSE),"")</f>
        <v>0</v>
      </c>
      <c r="J1713">
        <f>IFERROR(VLOOKUP(G1713,Store_Map!$A$2:$I$100,5,FALSE),"")</f>
        <v>0</v>
      </c>
      <c r="K1713">
        <f>IFERROR(VLOOKUP(G1713,Store_Map!$A$2:$I$100,6,FALSE),"")</f>
        <v>0</v>
      </c>
      <c r="L1713">
        <f>IFERROR(VLOOKUP(G1713,Store_Map!$A$2:$I$100,7,FALSE),"")</f>
        <v>0</v>
      </c>
      <c r="M1713">
        <f>IFERROR(VLOOKUP(G1713,Store_Map!$A$2:$I$100,8,FALSE),"")</f>
        <v>0</v>
      </c>
      <c r="N1713">
        <f t="shared" si="234"/>
        <v>0</v>
      </c>
      <c r="O1713" t="str">
        <f t="shared" si="235"/>
        <v>PASS</v>
      </c>
      <c r="P1713" t="str">
        <f t="shared" si="236"/>
        <v>PASS</v>
      </c>
      <c r="Q1713" t="str">
        <f t="shared" si="237"/>
        <v>PASS</v>
      </c>
      <c r="R1713" t="str">
        <f t="shared" si="238"/>
        <v>PASS</v>
      </c>
      <c r="S1713" t="str">
        <f t="shared" si="239"/>
        <v>PASS</v>
      </c>
      <c r="T1713">
        <f t="shared" si="240"/>
        <v>100</v>
      </c>
      <c r="U1713" t="str">
        <f t="shared" si="241"/>
        <v>Low</v>
      </c>
      <c r="V1713" t="str">
        <f t="shared" si="242"/>
        <v>Clean</v>
      </c>
    </row>
    <row r="1714" spans="1:22" x14ac:dyDescent="0.3">
      <c r="A1714" t="str">
        <f>Raw_Data!A1714</f>
        <v>4010884</v>
      </c>
      <c r="B1714">
        <f>Raw_Data!B1714</f>
        <v>45672</v>
      </c>
      <c r="C1714" t="str">
        <f>Raw_Data!C1714</f>
        <v>PHENTERMINE 37.5 MG TABLET</v>
      </c>
      <c r="D1714" t="str">
        <f>Raw_Data!D1714</f>
        <v>10702002501</v>
      </c>
      <c r="E1714" t="str">
        <f>Raw_Data!E1714</f>
        <v>YASIN, NURA</v>
      </c>
      <c r="F1714" t="str">
        <f>Raw_Data!F1714</f>
        <v>1265518567</v>
      </c>
      <c r="G1714" t="str">
        <f>Raw_Data!H1714</f>
        <v>0</v>
      </c>
      <c r="H1714">
        <f>IFERROR(VLOOKUP(G1714,Store_Map!$A$2:$I$100,3,FALSE),"")</f>
        <v>0</v>
      </c>
      <c r="I1714">
        <f>IFERROR(VLOOKUP(G1714,Store_Map!$A$2:$I$100,4,FALSE),"")</f>
        <v>0</v>
      </c>
      <c r="J1714">
        <f>IFERROR(VLOOKUP(G1714,Store_Map!$A$2:$I$100,5,FALSE),"")</f>
        <v>0</v>
      </c>
      <c r="K1714">
        <f>IFERROR(VLOOKUP(G1714,Store_Map!$A$2:$I$100,6,FALSE),"")</f>
        <v>0</v>
      </c>
      <c r="L1714">
        <f>IFERROR(VLOOKUP(G1714,Store_Map!$A$2:$I$100,7,FALSE),"")</f>
        <v>0</v>
      </c>
      <c r="M1714">
        <f>IFERROR(VLOOKUP(G1714,Store_Map!$A$2:$I$100,8,FALSE),"")</f>
        <v>0</v>
      </c>
      <c r="N1714">
        <f t="shared" si="234"/>
        <v>0</v>
      </c>
      <c r="O1714" t="str">
        <f t="shared" si="235"/>
        <v>PASS</v>
      </c>
      <c r="P1714" t="str">
        <f t="shared" si="236"/>
        <v>PASS</v>
      </c>
      <c r="Q1714" t="str">
        <f t="shared" si="237"/>
        <v>PASS</v>
      </c>
      <c r="R1714" t="str">
        <f t="shared" si="238"/>
        <v>PASS</v>
      </c>
      <c r="S1714" t="str">
        <f t="shared" si="239"/>
        <v>PASS</v>
      </c>
      <c r="T1714">
        <f t="shared" si="240"/>
        <v>100</v>
      </c>
      <c r="U1714" t="str">
        <f t="shared" si="241"/>
        <v>Low</v>
      </c>
      <c r="V1714" t="str">
        <f t="shared" si="242"/>
        <v>Clean</v>
      </c>
    </row>
    <row r="1715" spans="1:22" x14ac:dyDescent="0.3">
      <c r="A1715" t="str">
        <f>Raw_Data!A1715</f>
        <v>6252055</v>
      </c>
      <c r="B1715">
        <f>Raw_Data!B1715</f>
        <v>45672</v>
      </c>
      <c r="C1715" t="str">
        <f>Raw_Data!C1715</f>
        <v>*FLUOXETINE HCL 60 MG TABLE</v>
      </c>
      <c r="D1715" t="str">
        <f>Raw_Data!D1715</f>
        <v>43598063230</v>
      </c>
      <c r="E1715" t="str">
        <f>Raw_Data!E1715</f>
        <v>KAPOOR, KALVIN</v>
      </c>
      <c r="F1715" t="str">
        <f>Raw_Data!F1715</f>
        <v>1861829392</v>
      </c>
      <c r="G1715" t="str">
        <f>Raw_Data!H1715</f>
        <v>0</v>
      </c>
      <c r="H1715">
        <f>IFERROR(VLOOKUP(G1715,Store_Map!$A$2:$I$100,3,FALSE),"")</f>
        <v>0</v>
      </c>
      <c r="I1715">
        <f>IFERROR(VLOOKUP(G1715,Store_Map!$A$2:$I$100,4,FALSE),"")</f>
        <v>0</v>
      </c>
      <c r="J1715">
        <f>IFERROR(VLOOKUP(G1715,Store_Map!$A$2:$I$100,5,FALSE),"")</f>
        <v>0</v>
      </c>
      <c r="K1715">
        <f>IFERROR(VLOOKUP(G1715,Store_Map!$A$2:$I$100,6,FALSE),"")</f>
        <v>0</v>
      </c>
      <c r="L1715">
        <f>IFERROR(VLOOKUP(G1715,Store_Map!$A$2:$I$100,7,FALSE),"")</f>
        <v>0</v>
      </c>
      <c r="M1715">
        <f>IFERROR(VLOOKUP(G1715,Store_Map!$A$2:$I$100,8,FALSE),"")</f>
        <v>0</v>
      </c>
      <c r="N1715">
        <f t="shared" si="234"/>
        <v>0</v>
      </c>
      <c r="O1715" t="str">
        <f t="shared" si="235"/>
        <v>PASS</v>
      </c>
      <c r="P1715" t="str">
        <f t="shared" si="236"/>
        <v>PASS</v>
      </c>
      <c r="Q1715" t="str">
        <f t="shared" si="237"/>
        <v>PASS</v>
      </c>
      <c r="R1715" t="str">
        <f t="shared" si="238"/>
        <v>PASS</v>
      </c>
      <c r="S1715" t="str">
        <f t="shared" si="239"/>
        <v>PASS</v>
      </c>
      <c r="T1715">
        <f t="shared" si="240"/>
        <v>100</v>
      </c>
      <c r="U1715" t="str">
        <f t="shared" si="241"/>
        <v>Low</v>
      </c>
      <c r="V1715" t="str">
        <f t="shared" si="242"/>
        <v>Clean</v>
      </c>
    </row>
    <row r="1716" spans="1:22" x14ac:dyDescent="0.3">
      <c r="A1716" t="str">
        <f>Raw_Data!A1716</f>
        <v>6252056</v>
      </c>
      <c r="B1716">
        <f>Raw_Data!B1716</f>
        <v>45672</v>
      </c>
      <c r="C1716" t="str">
        <f>Raw_Data!C1716</f>
        <v>VITAMIN D2 1.25MG(50,000 UN</v>
      </c>
      <c r="D1716" t="str">
        <f>Raw_Data!D1716</f>
        <v>64380073706</v>
      </c>
      <c r="E1716" t="str">
        <f>Raw_Data!E1716</f>
        <v>GONZALEZ, ANDREA</v>
      </c>
      <c r="F1716" t="str">
        <f>Raw_Data!F1716</f>
        <v>1336176403</v>
      </c>
      <c r="G1716" t="str">
        <f>Raw_Data!H1716</f>
        <v>0</v>
      </c>
      <c r="H1716">
        <f>IFERROR(VLOOKUP(G1716,Store_Map!$A$2:$I$100,3,FALSE),"")</f>
        <v>0</v>
      </c>
      <c r="I1716">
        <f>IFERROR(VLOOKUP(G1716,Store_Map!$A$2:$I$100,4,FALSE),"")</f>
        <v>0</v>
      </c>
      <c r="J1716">
        <f>IFERROR(VLOOKUP(G1716,Store_Map!$A$2:$I$100,5,FALSE),"")</f>
        <v>0</v>
      </c>
      <c r="K1716">
        <f>IFERROR(VLOOKUP(G1716,Store_Map!$A$2:$I$100,6,FALSE),"")</f>
        <v>0</v>
      </c>
      <c r="L1716">
        <f>IFERROR(VLOOKUP(G1716,Store_Map!$A$2:$I$100,7,FALSE),"")</f>
        <v>0</v>
      </c>
      <c r="M1716">
        <f>IFERROR(VLOOKUP(G1716,Store_Map!$A$2:$I$100,8,FALSE),"")</f>
        <v>0</v>
      </c>
      <c r="N1716">
        <f t="shared" si="234"/>
        <v>0</v>
      </c>
      <c r="O1716" t="str">
        <f t="shared" si="235"/>
        <v>PASS</v>
      </c>
      <c r="P1716" t="str">
        <f t="shared" si="236"/>
        <v>PASS</v>
      </c>
      <c r="Q1716" t="str">
        <f t="shared" si="237"/>
        <v>PASS</v>
      </c>
      <c r="R1716" t="str">
        <f t="shared" si="238"/>
        <v>PASS</v>
      </c>
      <c r="S1716" t="str">
        <f t="shared" si="239"/>
        <v>PASS</v>
      </c>
      <c r="T1716">
        <f t="shared" si="240"/>
        <v>100</v>
      </c>
      <c r="U1716" t="str">
        <f t="shared" si="241"/>
        <v>Low</v>
      </c>
      <c r="V1716" t="str">
        <f t="shared" si="242"/>
        <v>Clean</v>
      </c>
    </row>
    <row r="1717" spans="1:22" x14ac:dyDescent="0.3">
      <c r="A1717" t="str">
        <f>Raw_Data!A1717</f>
        <v>6252057</v>
      </c>
      <c r="B1717">
        <f>Raw_Data!B1717</f>
        <v>45672</v>
      </c>
      <c r="C1717" t="str">
        <f>Raw_Data!C1717</f>
        <v>HYDROXYZINE PAM 25 MG CAP</v>
      </c>
      <c r="D1717" t="str">
        <f>Raw_Data!D1717</f>
        <v>555032304</v>
      </c>
      <c r="E1717" t="str">
        <f>Raw_Data!E1717</f>
        <v>KAPOOR, KALVIN</v>
      </c>
      <c r="F1717" t="str">
        <f>Raw_Data!F1717</f>
        <v>1861829392</v>
      </c>
      <c r="G1717" t="str">
        <f>Raw_Data!H1717</f>
        <v>0</v>
      </c>
      <c r="H1717">
        <f>IFERROR(VLOOKUP(G1717,Store_Map!$A$2:$I$100,3,FALSE),"")</f>
        <v>0</v>
      </c>
      <c r="I1717">
        <f>IFERROR(VLOOKUP(G1717,Store_Map!$A$2:$I$100,4,FALSE),"")</f>
        <v>0</v>
      </c>
      <c r="J1717">
        <f>IFERROR(VLOOKUP(G1717,Store_Map!$A$2:$I$100,5,FALSE),"")</f>
        <v>0</v>
      </c>
      <c r="K1717">
        <f>IFERROR(VLOOKUP(G1717,Store_Map!$A$2:$I$100,6,FALSE),"")</f>
        <v>0</v>
      </c>
      <c r="L1717">
        <f>IFERROR(VLOOKUP(G1717,Store_Map!$A$2:$I$100,7,FALSE),"")</f>
        <v>0</v>
      </c>
      <c r="M1717">
        <f>IFERROR(VLOOKUP(G1717,Store_Map!$A$2:$I$100,8,FALSE),"")</f>
        <v>0</v>
      </c>
      <c r="N1717">
        <f t="shared" si="234"/>
        <v>0</v>
      </c>
      <c r="O1717" t="str">
        <f t="shared" si="235"/>
        <v>PASS</v>
      </c>
      <c r="P1717" t="str">
        <f t="shared" si="236"/>
        <v>REVIEW</v>
      </c>
      <c r="Q1717" t="str">
        <f t="shared" si="237"/>
        <v>PASS</v>
      </c>
      <c r="R1717" t="str">
        <f t="shared" si="238"/>
        <v>PASS</v>
      </c>
      <c r="S1717" t="str">
        <f t="shared" si="239"/>
        <v>REVIEW</v>
      </c>
      <c r="T1717">
        <f t="shared" si="240"/>
        <v>90</v>
      </c>
      <c r="U1717" t="str">
        <f t="shared" si="241"/>
        <v>Low</v>
      </c>
      <c r="V1717" t="str">
        <f t="shared" si="242"/>
        <v>Invalid NDC</v>
      </c>
    </row>
    <row r="1718" spans="1:22" x14ac:dyDescent="0.3">
      <c r="A1718" t="str">
        <f>Raw_Data!A1718</f>
        <v>6252058</v>
      </c>
      <c r="B1718">
        <f>Raw_Data!B1718</f>
        <v>45672</v>
      </c>
      <c r="C1718" t="str">
        <f>Raw_Data!C1718</f>
        <v>OXYBUTYNIN 5 MG TABLET</v>
      </c>
      <c r="D1718" t="str">
        <f>Raw_Data!D1718</f>
        <v>832003850</v>
      </c>
      <c r="E1718" t="str">
        <f>Raw_Data!E1718</f>
        <v>GIBBS, JON</v>
      </c>
      <c r="F1718" t="str">
        <f>Raw_Data!F1718</f>
        <v>1700896156</v>
      </c>
      <c r="G1718" t="str">
        <f>Raw_Data!H1718</f>
        <v>0</v>
      </c>
      <c r="H1718">
        <f>IFERROR(VLOOKUP(G1718,Store_Map!$A$2:$I$100,3,FALSE),"")</f>
        <v>0</v>
      </c>
      <c r="I1718">
        <f>IFERROR(VLOOKUP(G1718,Store_Map!$A$2:$I$100,4,FALSE),"")</f>
        <v>0</v>
      </c>
      <c r="J1718">
        <f>IFERROR(VLOOKUP(G1718,Store_Map!$A$2:$I$100,5,FALSE),"")</f>
        <v>0</v>
      </c>
      <c r="K1718">
        <f>IFERROR(VLOOKUP(G1718,Store_Map!$A$2:$I$100,6,FALSE),"")</f>
        <v>0</v>
      </c>
      <c r="L1718">
        <f>IFERROR(VLOOKUP(G1718,Store_Map!$A$2:$I$100,7,FALSE),"")</f>
        <v>0</v>
      </c>
      <c r="M1718">
        <f>IFERROR(VLOOKUP(G1718,Store_Map!$A$2:$I$100,8,FALSE),"")</f>
        <v>0</v>
      </c>
      <c r="N1718">
        <f t="shared" si="234"/>
        <v>0</v>
      </c>
      <c r="O1718" t="str">
        <f t="shared" si="235"/>
        <v>PASS</v>
      </c>
      <c r="P1718" t="str">
        <f t="shared" si="236"/>
        <v>REVIEW</v>
      </c>
      <c r="Q1718" t="str">
        <f t="shared" si="237"/>
        <v>PASS</v>
      </c>
      <c r="R1718" t="str">
        <f t="shared" si="238"/>
        <v>PASS</v>
      </c>
      <c r="S1718" t="str">
        <f t="shared" si="239"/>
        <v>REVIEW</v>
      </c>
      <c r="T1718">
        <f t="shared" si="240"/>
        <v>90</v>
      </c>
      <c r="U1718" t="str">
        <f t="shared" si="241"/>
        <v>Low</v>
      </c>
      <c r="V1718" t="str">
        <f t="shared" si="242"/>
        <v>Invalid NDC</v>
      </c>
    </row>
    <row r="1719" spans="1:22" x14ac:dyDescent="0.3">
      <c r="A1719" t="str">
        <f>Raw_Data!A1719</f>
        <v>6252059</v>
      </c>
      <c r="B1719">
        <f>Raw_Data!B1719</f>
        <v>45672</v>
      </c>
      <c r="C1719" t="str">
        <f>Raw_Data!C1719</f>
        <v>LOSARTAN POTASSIUM 50 MG TA</v>
      </c>
      <c r="D1719" t="str">
        <f>Raw_Data!D1719</f>
        <v>65862020299</v>
      </c>
      <c r="E1719" t="str">
        <f>Raw_Data!E1719</f>
        <v>BYNE, EDMUND</v>
      </c>
      <c r="F1719" t="str">
        <f>Raw_Data!F1719</f>
        <v>1033186648</v>
      </c>
      <c r="G1719" t="str">
        <f>Raw_Data!H1719</f>
        <v>0</v>
      </c>
      <c r="H1719">
        <f>IFERROR(VLOOKUP(G1719,Store_Map!$A$2:$I$100,3,FALSE),"")</f>
        <v>0</v>
      </c>
      <c r="I1719">
        <f>IFERROR(VLOOKUP(G1719,Store_Map!$A$2:$I$100,4,FALSE),"")</f>
        <v>0</v>
      </c>
      <c r="J1719">
        <f>IFERROR(VLOOKUP(G1719,Store_Map!$A$2:$I$100,5,FALSE),"")</f>
        <v>0</v>
      </c>
      <c r="K1719">
        <f>IFERROR(VLOOKUP(G1719,Store_Map!$A$2:$I$100,6,FALSE),"")</f>
        <v>0</v>
      </c>
      <c r="L1719">
        <f>IFERROR(VLOOKUP(G1719,Store_Map!$A$2:$I$100,7,FALSE),"")</f>
        <v>0</v>
      </c>
      <c r="M1719">
        <f>IFERROR(VLOOKUP(G1719,Store_Map!$A$2:$I$100,8,FALSE),"")</f>
        <v>0</v>
      </c>
      <c r="N1719">
        <f t="shared" si="234"/>
        <v>0</v>
      </c>
      <c r="O1719" t="str">
        <f t="shared" si="235"/>
        <v>PASS</v>
      </c>
      <c r="P1719" t="str">
        <f t="shared" si="236"/>
        <v>PASS</v>
      </c>
      <c r="Q1719" t="str">
        <f t="shared" si="237"/>
        <v>PASS</v>
      </c>
      <c r="R1719" t="str">
        <f t="shared" si="238"/>
        <v>PASS</v>
      </c>
      <c r="S1719" t="str">
        <f t="shared" si="239"/>
        <v>PASS</v>
      </c>
      <c r="T1719">
        <f t="shared" si="240"/>
        <v>100</v>
      </c>
      <c r="U1719" t="str">
        <f t="shared" si="241"/>
        <v>Low</v>
      </c>
      <c r="V1719" t="str">
        <f t="shared" si="242"/>
        <v>Clean</v>
      </c>
    </row>
    <row r="1720" spans="1:22" x14ac:dyDescent="0.3">
      <c r="A1720" t="str">
        <f>Raw_Data!A1720</f>
        <v>6252060</v>
      </c>
      <c r="B1720">
        <f>Raw_Data!B1720</f>
        <v>45672</v>
      </c>
      <c r="C1720" t="str">
        <f>Raw_Data!C1720</f>
        <v>IBUPROFEN 800 MG TABLET</v>
      </c>
      <c r="D1720" t="str">
        <f>Raw_Data!D1720</f>
        <v>59651036205</v>
      </c>
      <c r="E1720" t="str">
        <f>Raw_Data!E1720</f>
        <v>BYNE, EDMUND</v>
      </c>
      <c r="F1720" t="str">
        <f>Raw_Data!F1720</f>
        <v>1033186648</v>
      </c>
      <c r="G1720" t="str">
        <f>Raw_Data!H1720</f>
        <v>0</v>
      </c>
      <c r="H1720">
        <f>IFERROR(VLOOKUP(G1720,Store_Map!$A$2:$I$100,3,FALSE),"")</f>
        <v>0</v>
      </c>
      <c r="I1720">
        <f>IFERROR(VLOOKUP(G1720,Store_Map!$A$2:$I$100,4,FALSE),"")</f>
        <v>0</v>
      </c>
      <c r="J1720">
        <f>IFERROR(VLOOKUP(G1720,Store_Map!$A$2:$I$100,5,FALSE),"")</f>
        <v>0</v>
      </c>
      <c r="K1720">
        <f>IFERROR(VLOOKUP(G1720,Store_Map!$A$2:$I$100,6,FALSE),"")</f>
        <v>0</v>
      </c>
      <c r="L1720">
        <f>IFERROR(VLOOKUP(G1720,Store_Map!$A$2:$I$100,7,FALSE),"")</f>
        <v>0</v>
      </c>
      <c r="M1720">
        <f>IFERROR(VLOOKUP(G1720,Store_Map!$A$2:$I$100,8,FALSE),"")</f>
        <v>0</v>
      </c>
      <c r="N1720">
        <f t="shared" si="234"/>
        <v>0</v>
      </c>
      <c r="O1720" t="str">
        <f t="shared" si="235"/>
        <v>PASS</v>
      </c>
      <c r="P1720" t="str">
        <f t="shared" si="236"/>
        <v>PASS</v>
      </c>
      <c r="Q1720" t="str">
        <f t="shared" si="237"/>
        <v>PASS</v>
      </c>
      <c r="R1720" t="str">
        <f t="shared" si="238"/>
        <v>PASS</v>
      </c>
      <c r="S1720" t="str">
        <f t="shared" si="239"/>
        <v>PASS</v>
      </c>
      <c r="T1720">
        <f t="shared" si="240"/>
        <v>100</v>
      </c>
      <c r="U1720" t="str">
        <f t="shared" si="241"/>
        <v>Low</v>
      </c>
      <c r="V1720" t="str">
        <f t="shared" si="242"/>
        <v>Clean</v>
      </c>
    </row>
    <row r="1721" spans="1:22" x14ac:dyDescent="0.3">
      <c r="A1721" t="str">
        <f>Raw_Data!A1721</f>
        <v>6252061</v>
      </c>
      <c r="B1721">
        <f>Raw_Data!B1721</f>
        <v>45672</v>
      </c>
      <c r="C1721" t="str">
        <f>Raw_Data!C1721</f>
        <v>AMLODIPINE BESYLATE 5 MG TA</v>
      </c>
      <c r="D1721" t="str">
        <f>Raw_Data!D1721</f>
        <v>69097012715</v>
      </c>
      <c r="E1721" t="str">
        <f>Raw_Data!E1721</f>
        <v>FORD, JAMES</v>
      </c>
      <c r="F1721" t="str">
        <f>Raw_Data!F1721</f>
        <v>1033117684</v>
      </c>
      <c r="G1721" t="str">
        <f>Raw_Data!H1721</f>
        <v>0</v>
      </c>
      <c r="H1721">
        <f>IFERROR(VLOOKUP(G1721,Store_Map!$A$2:$I$100,3,FALSE),"")</f>
        <v>0</v>
      </c>
      <c r="I1721">
        <f>IFERROR(VLOOKUP(G1721,Store_Map!$A$2:$I$100,4,FALSE),"")</f>
        <v>0</v>
      </c>
      <c r="J1721">
        <f>IFERROR(VLOOKUP(G1721,Store_Map!$A$2:$I$100,5,FALSE),"")</f>
        <v>0</v>
      </c>
      <c r="K1721">
        <f>IFERROR(VLOOKUP(G1721,Store_Map!$A$2:$I$100,6,FALSE),"")</f>
        <v>0</v>
      </c>
      <c r="L1721">
        <f>IFERROR(VLOOKUP(G1721,Store_Map!$A$2:$I$100,7,FALSE),"")</f>
        <v>0</v>
      </c>
      <c r="M1721">
        <f>IFERROR(VLOOKUP(G1721,Store_Map!$A$2:$I$100,8,FALSE),"")</f>
        <v>0</v>
      </c>
      <c r="N1721">
        <f t="shared" si="234"/>
        <v>0</v>
      </c>
      <c r="O1721" t="str">
        <f t="shared" si="235"/>
        <v>PASS</v>
      </c>
      <c r="P1721" t="str">
        <f t="shared" si="236"/>
        <v>PASS</v>
      </c>
      <c r="Q1721" t="str">
        <f t="shared" si="237"/>
        <v>PASS</v>
      </c>
      <c r="R1721" t="str">
        <f t="shared" si="238"/>
        <v>PASS</v>
      </c>
      <c r="S1721" t="str">
        <f t="shared" si="239"/>
        <v>PASS</v>
      </c>
      <c r="T1721">
        <f t="shared" si="240"/>
        <v>100</v>
      </c>
      <c r="U1721" t="str">
        <f t="shared" si="241"/>
        <v>Low</v>
      </c>
      <c r="V1721" t="str">
        <f t="shared" si="242"/>
        <v>Clean</v>
      </c>
    </row>
    <row r="1722" spans="1:22" x14ac:dyDescent="0.3">
      <c r="A1722" t="str">
        <f>Raw_Data!A1722</f>
        <v>6252062</v>
      </c>
      <c r="B1722">
        <f>Raw_Data!B1722</f>
        <v>45672</v>
      </c>
      <c r="C1722" t="str">
        <f>Raw_Data!C1722</f>
        <v>METFORMIN HCL 500 MG TABLET</v>
      </c>
      <c r="D1722" t="str">
        <f>Raw_Data!D1722</f>
        <v>68382075805</v>
      </c>
      <c r="E1722" t="str">
        <f>Raw_Data!E1722</f>
        <v>BYNE, EDMUND</v>
      </c>
      <c r="F1722" t="str">
        <f>Raw_Data!F1722</f>
        <v>1033186648</v>
      </c>
      <c r="G1722" t="str">
        <f>Raw_Data!H1722</f>
        <v>0</v>
      </c>
      <c r="H1722">
        <f>IFERROR(VLOOKUP(G1722,Store_Map!$A$2:$I$100,3,FALSE),"")</f>
        <v>0</v>
      </c>
      <c r="I1722">
        <f>IFERROR(VLOOKUP(G1722,Store_Map!$A$2:$I$100,4,FALSE),"")</f>
        <v>0</v>
      </c>
      <c r="J1722">
        <f>IFERROR(VLOOKUP(G1722,Store_Map!$A$2:$I$100,5,FALSE),"")</f>
        <v>0</v>
      </c>
      <c r="K1722">
        <f>IFERROR(VLOOKUP(G1722,Store_Map!$A$2:$I$100,6,FALSE),"")</f>
        <v>0</v>
      </c>
      <c r="L1722">
        <f>IFERROR(VLOOKUP(G1722,Store_Map!$A$2:$I$100,7,FALSE),"")</f>
        <v>0</v>
      </c>
      <c r="M1722">
        <f>IFERROR(VLOOKUP(G1722,Store_Map!$A$2:$I$100,8,FALSE),"")</f>
        <v>0</v>
      </c>
      <c r="N1722">
        <f t="shared" si="234"/>
        <v>0</v>
      </c>
      <c r="O1722" t="str">
        <f t="shared" si="235"/>
        <v>PASS</v>
      </c>
      <c r="P1722" t="str">
        <f t="shared" si="236"/>
        <v>PASS</v>
      </c>
      <c r="Q1722" t="str">
        <f t="shared" si="237"/>
        <v>PASS</v>
      </c>
      <c r="R1722" t="str">
        <f t="shared" si="238"/>
        <v>PASS</v>
      </c>
      <c r="S1722" t="str">
        <f t="shared" si="239"/>
        <v>PASS</v>
      </c>
      <c r="T1722">
        <f t="shared" si="240"/>
        <v>100</v>
      </c>
      <c r="U1722" t="str">
        <f t="shared" si="241"/>
        <v>Low</v>
      </c>
      <c r="V1722" t="str">
        <f t="shared" si="242"/>
        <v>Clean</v>
      </c>
    </row>
    <row r="1723" spans="1:22" x14ac:dyDescent="0.3">
      <c r="A1723" t="str">
        <f>Raw_Data!A1723</f>
        <v>6252063</v>
      </c>
      <c r="B1723">
        <f>Raw_Data!B1723</f>
        <v>45672</v>
      </c>
      <c r="C1723" t="str">
        <f>Raw_Data!C1723</f>
        <v>OMEPRAZOLE DR 20 MG CAPSULE</v>
      </c>
      <c r="D1723" t="str">
        <f>Raw_Data!D1723</f>
        <v>68382041205</v>
      </c>
      <c r="E1723" t="str">
        <f>Raw_Data!E1723</f>
        <v>FORD, JAMES</v>
      </c>
      <c r="F1723" t="str">
        <f>Raw_Data!F1723</f>
        <v>1033117684</v>
      </c>
      <c r="G1723" t="str">
        <f>Raw_Data!H1723</f>
        <v>0</v>
      </c>
      <c r="H1723">
        <f>IFERROR(VLOOKUP(G1723,Store_Map!$A$2:$I$100,3,FALSE),"")</f>
        <v>0</v>
      </c>
      <c r="I1723">
        <f>IFERROR(VLOOKUP(G1723,Store_Map!$A$2:$I$100,4,FALSE),"")</f>
        <v>0</v>
      </c>
      <c r="J1723">
        <f>IFERROR(VLOOKUP(G1723,Store_Map!$A$2:$I$100,5,FALSE),"")</f>
        <v>0</v>
      </c>
      <c r="K1723">
        <f>IFERROR(VLOOKUP(G1723,Store_Map!$A$2:$I$100,6,FALSE),"")</f>
        <v>0</v>
      </c>
      <c r="L1723">
        <f>IFERROR(VLOOKUP(G1723,Store_Map!$A$2:$I$100,7,FALSE),"")</f>
        <v>0</v>
      </c>
      <c r="M1723">
        <f>IFERROR(VLOOKUP(G1723,Store_Map!$A$2:$I$100,8,FALSE),"")</f>
        <v>0</v>
      </c>
      <c r="N1723">
        <f t="shared" si="234"/>
        <v>0</v>
      </c>
      <c r="O1723" t="str">
        <f t="shared" si="235"/>
        <v>PASS</v>
      </c>
      <c r="P1723" t="str">
        <f t="shared" si="236"/>
        <v>PASS</v>
      </c>
      <c r="Q1723" t="str">
        <f t="shared" si="237"/>
        <v>PASS</v>
      </c>
      <c r="R1723" t="str">
        <f t="shared" si="238"/>
        <v>PASS</v>
      </c>
      <c r="S1723" t="str">
        <f t="shared" si="239"/>
        <v>PASS</v>
      </c>
      <c r="T1723">
        <f t="shared" si="240"/>
        <v>100</v>
      </c>
      <c r="U1723" t="str">
        <f t="shared" si="241"/>
        <v>Low</v>
      </c>
      <c r="V1723" t="str">
        <f t="shared" si="242"/>
        <v>Clean</v>
      </c>
    </row>
    <row r="1724" spans="1:22" x14ac:dyDescent="0.3">
      <c r="A1724" t="str">
        <f>Raw_Data!A1724</f>
        <v>6252064</v>
      </c>
      <c r="B1724">
        <f>Raw_Data!B1724</f>
        <v>45672</v>
      </c>
      <c r="C1724" t="str">
        <f>Raw_Data!C1724</f>
        <v>ATORVASTATIN 40 MG TABLET</v>
      </c>
      <c r="D1724" t="str">
        <f>Raw_Data!D1724</f>
        <v>67877051310</v>
      </c>
      <c r="E1724" t="str">
        <f>Raw_Data!E1724</f>
        <v>BYNE, EDMUND</v>
      </c>
      <c r="F1724" t="str">
        <f>Raw_Data!F1724</f>
        <v>1033186648</v>
      </c>
      <c r="G1724" t="str">
        <f>Raw_Data!H1724</f>
        <v>0</v>
      </c>
      <c r="H1724">
        <f>IFERROR(VLOOKUP(G1724,Store_Map!$A$2:$I$100,3,FALSE),"")</f>
        <v>0</v>
      </c>
      <c r="I1724">
        <f>IFERROR(VLOOKUP(G1724,Store_Map!$A$2:$I$100,4,FALSE),"")</f>
        <v>0</v>
      </c>
      <c r="J1724">
        <f>IFERROR(VLOOKUP(G1724,Store_Map!$A$2:$I$100,5,FALSE),"")</f>
        <v>0</v>
      </c>
      <c r="K1724">
        <f>IFERROR(VLOOKUP(G1724,Store_Map!$A$2:$I$100,6,FALSE),"")</f>
        <v>0</v>
      </c>
      <c r="L1724">
        <f>IFERROR(VLOOKUP(G1724,Store_Map!$A$2:$I$100,7,FALSE),"")</f>
        <v>0</v>
      </c>
      <c r="M1724">
        <f>IFERROR(VLOOKUP(G1724,Store_Map!$A$2:$I$100,8,FALSE),"")</f>
        <v>0</v>
      </c>
      <c r="N1724">
        <f t="shared" si="234"/>
        <v>0</v>
      </c>
      <c r="O1724" t="str">
        <f t="shared" si="235"/>
        <v>PASS</v>
      </c>
      <c r="P1724" t="str">
        <f t="shared" si="236"/>
        <v>PASS</v>
      </c>
      <c r="Q1724" t="str">
        <f t="shared" si="237"/>
        <v>PASS</v>
      </c>
      <c r="R1724" t="str">
        <f t="shared" si="238"/>
        <v>PASS</v>
      </c>
      <c r="S1724" t="str">
        <f t="shared" si="239"/>
        <v>PASS</v>
      </c>
      <c r="T1724">
        <f t="shared" si="240"/>
        <v>100</v>
      </c>
      <c r="U1724" t="str">
        <f t="shared" si="241"/>
        <v>Low</v>
      </c>
      <c r="V1724" t="str">
        <f t="shared" si="242"/>
        <v>Clean</v>
      </c>
    </row>
    <row r="1725" spans="1:22" x14ac:dyDescent="0.3">
      <c r="A1725" t="str">
        <f>Raw_Data!A1725</f>
        <v>6252072</v>
      </c>
      <c r="B1725">
        <f>Raw_Data!B1725</f>
        <v>45672</v>
      </c>
      <c r="C1725" t="str">
        <f>Raw_Data!C1725</f>
        <v>UNIFINE PENTIPS  4MM 32G</v>
      </c>
      <c r="D1725" t="str">
        <f>Raw_Data!D1725</f>
        <v>8470354001</v>
      </c>
      <c r="E1725" t="str">
        <f>Raw_Data!E1725</f>
        <v>BYNE, EDMUND</v>
      </c>
      <c r="F1725" t="str">
        <f>Raw_Data!F1725</f>
        <v>1033186648</v>
      </c>
      <c r="G1725" t="str">
        <f>Raw_Data!H1725</f>
        <v>0</v>
      </c>
      <c r="H1725">
        <f>IFERROR(VLOOKUP(G1725,Store_Map!$A$2:$I$100,3,FALSE),"")</f>
        <v>0</v>
      </c>
      <c r="I1725">
        <f>IFERROR(VLOOKUP(G1725,Store_Map!$A$2:$I$100,4,FALSE),"")</f>
        <v>0</v>
      </c>
      <c r="J1725">
        <f>IFERROR(VLOOKUP(G1725,Store_Map!$A$2:$I$100,5,FALSE),"")</f>
        <v>0</v>
      </c>
      <c r="K1725">
        <f>IFERROR(VLOOKUP(G1725,Store_Map!$A$2:$I$100,6,FALSE),"")</f>
        <v>0</v>
      </c>
      <c r="L1725">
        <f>IFERROR(VLOOKUP(G1725,Store_Map!$A$2:$I$100,7,FALSE),"")</f>
        <v>0</v>
      </c>
      <c r="M1725">
        <f>IFERROR(VLOOKUP(G1725,Store_Map!$A$2:$I$100,8,FALSE),"")</f>
        <v>0</v>
      </c>
      <c r="N1725">
        <f t="shared" si="234"/>
        <v>0</v>
      </c>
      <c r="O1725" t="str">
        <f t="shared" si="235"/>
        <v>PASS</v>
      </c>
      <c r="P1725" t="str">
        <f t="shared" si="236"/>
        <v>PASS</v>
      </c>
      <c r="Q1725" t="str">
        <f t="shared" si="237"/>
        <v>PASS</v>
      </c>
      <c r="R1725" t="str">
        <f t="shared" si="238"/>
        <v>PASS</v>
      </c>
      <c r="S1725" t="str">
        <f t="shared" si="239"/>
        <v>PASS</v>
      </c>
      <c r="T1725">
        <f t="shared" si="240"/>
        <v>100</v>
      </c>
      <c r="U1725" t="str">
        <f t="shared" si="241"/>
        <v>Low</v>
      </c>
      <c r="V1725" t="str">
        <f t="shared" si="242"/>
        <v>Clean</v>
      </c>
    </row>
    <row r="1726" spans="1:22" x14ac:dyDescent="0.3">
      <c r="A1726" t="str">
        <f>Raw_Data!A1726</f>
        <v>6252073</v>
      </c>
      <c r="B1726">
        <f>Raw_Data!B1726</f>
        <v>45672</v>
      </c>
      <c r="C1726" t="str">
        <f>Raw_Data!C1726</f>
        <v>FLUTICASONE PROP 50 MCG SPR</v>
      </c>
      <c r="D1726" t="str">
        <f>Raw_Data!D1726</f>
        <v>536118399</v>
      </c>
      <c r="E1726" t="str">
        <f>Raw_Data!E1726</f>
        <v>HARSHMAN, SONALI</v>
      </c>
      <c r="F1726" t="str">
        <f>Raw_Data!F1726</f>
        <v>1104084516</v>
      </c>
      <c r="G1726" t="str">
        <f>Raw_Data!H1726</f>
        <v>0</v>
      </c>
      <c r="H1726">
        <f>IFERROR(VLOOKUP(G1726,Store_Map!$A$2:$I$100,3,FALSE),"")</f>
        <v>0</v>
      </c>
      <c r="I1726">
        <f>IFERROR(VLOOKUP(G1726,Store_Map!$A$2:$I$100,4,FALSE),"")</f>
        <v>0</v>
      </c>
      <c r="J1726">
        <f>IFERROR(VLOOKUP(G1726,Store_Map!$A$2:$I$100,5,FALSE),"")</f>
        <v>0</v>
      </c>
      <c r="K1726">
        <f>IFERROR(VLOOKUP(G1726,Store_Map!$A$2:$I$100,6,FALSE),"")</f>
        <v>0</v>
      </c>
      <c r="L1726">
        <f>IFERROR(VLOOKUP(G1726,Store_Map!$A$2:$I$100,7,FALSE),"")</f>
        <v>0</v>
      </c>
      <c r="M1726">
        <f>IFERROR(VLOOKUP(G1726,Store_Map!$A$2:$I$100,8,FALSE),"")</f>
        <v>0</v>
      </c>
      <c r="N1726">
        <f t="shared" si="234"/>
        <v>0</v>
      </c>
      <c r="O1726" t="str">
        <f t="shared" si="235"/>
        <v>PASS</v>
      </c>
      <c r="P1726" t="str">
        <f t="shared" si="236"/>
        <v>REVIEW</v>
      </c>
      <c r="Q1726" t="str">
        <f t="shared" si="237"/>
        <v>PASS</v>
      </c>
      <c r="R1726" t="str">
        <f t="shared" si="238"/>
        <v>PASS</v>
      </c>
      <c r="S1726" t="str">
        <f t="shared" si="239"/>
        <v>REVIEW</v>
      </c>
      <c r="T1726">
        <f t="shared" si="240"/>
        <v>90</v>
      </c>
      <c r="U1726" t="str">
        <f t="shared" si="241"/>
        <v>Low</v>
      </c>
      <c r="V1726" t="str">
        <f t="shared" si="242"/>
        <v>Invalid NDC</v>
      </c>
    </row>
    <row r="1727" spans="1:22" x14ac:dyDescent="0.3">
      <c r="A1727" t="str">
        <f>Raw_Data!A1727</f>
        <v>6252074</v>
      </c>
      <c r="B1727">
        <f>Raw_Data!B1727</f>
        <v>45672</v>
      </c>
      <c r="C1727" t="str">
        <f>Raw_Data!C1727</f>
        <v>ONDANSETRON ODT 4 MG TABLET</v>
      </c>
      <c r="D1727" t="str">
        <f>Raw_Data!D1727</f>
        <v>68462015713</v>
      </c>
      <c r="E1727" t="str">
        <f>Raw_Data!E1727</f>
        <v>HARSHMAN, SONALI</v>
      </c>
      <c r="F1727" t="str">
        <f>Raw_Data!F1727</f>
        <v>1104084516</v>
      </c>
      <c r="G1727" t="str">
        <f>Raw_Data!H1727</f>
        <v>0</v>
      </c>
      <c r="H1727">
        <f>IFERROR(VLOOKUP(G1727,Store_Map!$A$2:$I$100,3,FALSE),"")</f>
        <v>0</v>
      </c>
      <c r="I1727">
        <f>IFERROR(VLOOKUP(G1727,Store_Map!$A$2:$I$100,4,FALSE),"")</f>
        <v>0</v>
      </c>
      <c r="J1727">
        <f>IFERROR(VLOOKUP(G1727,Store_Map!$A$2:$I$100,5,FALSE),"")</f>
        <v>0</v>
      </c>
      <c r="K1727">
        <f>IFERROR(VLOOKUP(G1727,Store_Map!$A$2:$I$100,6,FALSE),"")</f>
        <v>0</v>
      </c>
      <c r="L1727">
        <f>IFERROR(VLOOKUP(G1727,Store_Map!$A$2:$I$100,7,FALSE),"")</f>
        <v>0</v>
      </c>
      <c r="M1727">
        <f>IFERROR(VLOOKUP(G1727,Store_Map!$A$2:$I$100,8,FALSE),"")</f>
        <v>0</v>
      </c>
      <c r="N1727">
        <f t="shared" si="234"/>
        <v>0</v>
      </c>
      <c r="O1727" t="str">
        <f t="shared" si="235"/>
        <v>PASS</v>
      </c>
      <c r="P1727" t="str">
        <f t="shared" si="236"/>
        <v>PASS</v>
      </c>
      <c r="Q1727" t="str">
        <f t="shared" si="237"/>
        <v>PASS</v>
      </c>
      <c r="R1727" t="str">
        <f t="shared" si="238"/>
        <v>PASS</v>
      </c>
      <c r="S1727" t="str">
        <f t="shared" si="239"/>
        <v>PASS</v>
      </c>
      <c r="T1727">
        <f t="shared" si="240"/>
        <v>100</v>
      </c>
      <c r="U1727" t="str">
        <f t="shared" si="241"/>
        <v>Low</v>
      </c>
      <c r="V1727" t="str">
        <f t="shared" si="242"/>
        <v>Clean</v>
      </c>
    </row>
    <row r="1728" spans="1:22" x14ac:dyDescent="0.3">
      <c r="A1728" t="str">
        <f>Raw_Data!A1728</f>
        <v>4010885</v>
      </c>
      <c r="B1728">
        <f>Raw_Data!B1728</f>
        <v>45672</v>
      </c>
      <c r="C1728" t="str">
        <f>Raw_Data!C1728</f>
        <v>LYRICA 100 MG CAPSULE</v>
      </c>
      <c r="D1728" t="str">
        <f>Raw_Data!D1728</f>
        <v>71101568</v>
      </c>
      <c r="E1728" t="str">
        <f>Raw_Data!E1728</f>
        <v>YASIN, NURA</v>
      </c>
      <c r="F1728" t="str">
        <f>Raw_Data!F1728</f>
        <v>1265518567</v>
      </c>
      <c r="G1728" t="str">
        <f>Raw_Data!H1728</f>
        <v>0</v>
      </c>
      <c r="H1728">
        <f>IFERROR(VLOOKUP(G1728,Store_Map!$A$2:$I$100,3,FALSE),"")</f>
        <v>0</v>
      </c>
      <c r="I1728">
        <f>IFERROR(VLOOKUP(G1728,Store_Map!$A$2:$I$100,4,FALSE),"")</f>
        <v>0</v>
      </c>
      <c r="J1728">
        <f>IFERROR(VLOOKUP(G1728,Store_Map!$A$2:$I$100,5,FALSE),"")</f>
        <v>0</v>
      </c>
      <c r="K1728">
        <f>IFERROR(VLOOKUP(G1728,Store_Map!$A$2:$I$100,6,FALSE),"")</f>
        <v>0</v>
      </c>
      <c r="L1728">
        <f>IFERROR(VLOOKUP(G1728,Store_Map!$A$2:$I$100,7,FALSE),"")</f>
        <v>0</v>
      </c>
      <c r="M1728">
        <f>IFERROR(VLOOKUP(G1728,Store_Map!$A$2:$I$100,8,FALSE),"")</f>
        <v>0</v>
      </c>
      <c r="N1728">
        <f t="shared" si="234"/>
        <v>0</v>
      </c>
      <c r="O1728" t="str">
        <f t="shared" si="235"/>
        <v>PASS</v>
      </c>
      <c r="P1728" t="str">
        <f t="shared" si="236"/>
        <v>REVIEW</v>
      </c>
      <c r="Q1728" t="str">
        <f t="shared" si="237"/>
        <v>PASS</v>
      </c>
      <c r="R1728" t="str">
        <f t="shared" si="238"/>
        <v>PASS</v>
      </c>
      <c r="S1728" t="str">
        <f t="shared" si="239"/>
        <v>REVIEW</v>
      </c>
      <c r="T1728">
        <f t="shared" si="240"/>
        <v>90</v>
      </c>
      <c r="U1728" t="str">
        <f t="shared" si="241"/>
        <v>Low</v>
      </c>
      <c r="V1728" t="str">
        <f t="shared" si="242"/>
        <v>Invalid NDC</v>
      </c>
    </row>
    <row r="1729" spans="1:22" x14ac:dyDescent="0.3">
      <c r="A1729" t="str">
        <f>Raw_Data!A1729</f>
        <v>6252075</v>
      </c>
      <c r="B1729">
        <f>Raw_Data!B1729</f>
        <v>45672</v>
      </c>
      <c r="C1729" t="str">
        <f>Raw_Data!C1729</f>
        <v>AMLODIPINE BESYLATE 5 MG TA</v>
      </c>
      <c r="D1729" t="str">
        <f>Raw_Data!D1729</f>
        <v>69097012715</v>
      </c>
      <c r="E1729" t="str">
        <f>Raw_Data!E1729</f>
        <v>BYNE, EDMUND</v>
      </c>
      <c r="F1729" t="str">
        <f>Raw_Data!F1729</f>
        <v>1033186648</v>
      </c>
      <c r="G1729" t="str">
        <f>Raw_Data!H1729</f>
        <v>0</v>
      </c>
      <c r="H1729">
        <f>IFERROR(VLOOKUP(G1729,Store_Map!$A$2:$I$100,3,FALSE),"")</f>
        <v>0</v>
      </c>
      <c r="I1729">
        <f>IFERROR(VLOOKUP(G1729,Store_Map!$A$2:$I$100,4,FALSE),"")</f>
        <v>0</v>
      </c>
      <c r="J1729">
        <f>IFERROR(VLOOKUP(G1729,Store_Map!$A$2:$I$100,5,FALSE),"")</f>
        <v>0</v>
      </c>
      <c r="K1729">
        <f>IFERROR(VLOOKUP(G1729,Store_Map!$A$2:$I$100,6,FALSE),"")</f>
        <v>0</v>
      </c>
      <c r="L1729">
        <f>IFERROR(VLOOKUP(G1729,Store_Map!$A$2:$I$100,7,FALSE),"")</f>
        <v>0</v>
      </c>
      <c r="M1729">
        <f>IFERROR(VLOOKUP(G1729,Store_Map!$A$2:$I$100,8,FALSE),"")</f>
        <v>0</v>
      </c>
      <c r="N1729">
        <f t="shared" si="234"/>
        <v>0</v>
      </c>
      <c r="O1729" t="str">
        <f t="shared" si="235"/>
        <v>PASS</v>
      </c>
      <c r="P1729" t="str">
        <f t="shared" si="236"/>
        <v>PASS</v>
      </c>
      <c r="Q1729" t="str">
        <f t="shared" si="237"/>
        <v>PASS</v>
      </c>
      <c r="R1729" t="str">
        <f t="shared" si="238"/>
        <v>PASS</v>
      </c>
      <c r="S1729" t="str">
        <f t="shared" si="239"/>
        <v>PASS</v>
      </c>
      <c r="T1729">
        <f t="shared" si="240"/>
        <v>100</v>
      </c>
      <c r="U1729" t="str">
        <f t="shared" si="241"/>
        <v>Low</v>
      </c>
      <c r="V1729" t="str">
        <f t="shared" si="242"/>
        <v>Clean</v>
      </c>
    </row>
    <row r="1730" spans="1:22" x14ac:dyDescent="0.3">
      <c r="A1730" t="str">
        <f>Raw_Data!A1730</f>
        <v>6241477</v>
      </c>
      <c r="B1730">
        <f>Raw_Data!B1730</f>
        <v>45673</v>
      </c>
      <c r="C1730" t="str">
        <f>Raw_Data!C1730</f>
        <v>GABAPENTIN 300 MG CAPSULE</v>
      </c>
      <c r="D1730" t="str">
        <f>Raw_Data!D1730</f>
        <v>50228018010</v>
      </c>
      <c r="E1730" t="str">
        <f>Raw_Data!E1730</f>
        <v>BYNE, EDMUND</v>
      </c>
      <c r="F1730" t="str">
        <f>Raw_Data!F1730</f>
        <v>1033186648</v>
      </c>
      <c r="G1730" t="str">
        <f>Raw_Data!H1730</f>
        <v>0</v>
      </c>
      <c r="H1730">
        <f>IFERROR(VLOOKUP(G1730,Store_Map!$A$2:$I$100,3,FALSE),"")</f>
        <v>0</v>
      </c>
      <c r="I1730">
        <f>IFERROR(VLOOKUP(G1730,Store_Map!$A$2:$I$100,4,FALSE),"")</f>
        <v>0</v>
      </c>
      <c r="J1730">
        <f>IFERROR(VLOOKUP(G1730,Store_Map!$A$2:$I$100,5,FALSE),"")</f>
        <v>0</v>
      </c>
      <c r="K1730">
        <f>IFERROR(VLOOKUP(G1730,Store_Map!$A$2:$I$100,6,FALSE),"")</f>
        <v>0</v>
      </c>
      <c r="L1730">
        <f>IFERROR(VLOOKUP(G1730,Store_Map!$A$2:$I$100,7,FALSE),"")</f>
        <v>0</v>
      </c>
      <c r="M1730">
        <f>IFERROR(VLOOKUP(G1730,Store_Map!$A$2:$I$100,8,FALSE),"")</f>
        <v>0</v>
      </c>
      <c r="N1730">
        <f t="shared" ref="N1730:N1793" si="243">COUNTBLANK(A1730:M1730)</f>
        <v>0</v>
      </c>
      <c r="O1730" t="str">
        <f t="shared" ref="O1730:O1793" si="244">IF(AND(F1730&lt;&gt;"",LEN(F1730)=10,ISNUMBER(--F1730)),"PASS","REVIEW")</f>
        <v>PASS</v>
      </c>
      <c r="P1730" t="str">
        <f t="shared" ref="P1730:P1793" si="245">IF(AND(D1730&lt;&gt;"",OR(LEN(D1730)=10,LEN(D1730)=11),ISNUMBER(--D1730)),"PASS","REVIEW")</f>
        <v>PASS</v>
      </c>
      <c r="Q1730" t="str">
        <f t="shared" ref="Q1730:Q1793" si="246">IF(H1730&lt;&gt;"","PASS","REVIEW")</f>
        <v>PASS</v>
      </c>
      <c r="R1730" t="str">
        <f t="shared" ref="R1730:R1793" si="247">IF(AND(I1730&lt;&gt;"",J1730&lt;&gt;"",K1730&lt;&gt;"",L1730&lt;&gt;"",M1730&lt;&gt;""),"PASS","REVIEW")</f>
        <v>PASS</v>
      </c>
      <c r="S1730" t="str">
        <f t="shared" ref="S1730:S1793" si="248">IF(OR(N1730&gt;0,O1730="REVIEW",P1730="REVIEW",Q1730="REVIEW",R1730="REVIEW"),"REVIEW","PASS")</f>
        <v>PASS</v>
      </c>
      <c r="T1730">
        <f t="shared" ref="T1730:T1793" si="249">MAX(0,100-(N1730*5)-IF(O1730="REVIEW",15,0)-IF(P1730="REVIEW",10,0)-IF(Q1730="REVIEW",10,0)-IF(R1730="REVIEW",20,0))</f>
        <v>100</v>
      </c>
      <c r="U1730" t="str">
        <f t="shared" ref="U1730:U1793" si="250">IF(T1730&gt;=90,"Low",IF(T1730&gt;=70,"Medium","High"))</f>
        <v>Low</v>
      </c>
      <c r="V1730" t="str">
        <f t="shared" ref="V1730:V1793" si="251">IF(N1730&gt;0,"Missing required fields",IF(O1730="REVIEW","Invalid provider NPI",IF(P1730="REVIEW","Invalid NDC",IF(Q1730="REVIEW","Store mapping incomplete",IF(R1730="REVIEW","Entity mapping incomplete","Clean")))))</f>
        <v>Clean</v>
      </c>
    </row>
    <row r="1731" spans="1:22" x14ac:dyDescent="0.3">
      <c r="A1731" t="str">
        <f>Raw_Data!A1731</f>
        <v>6234188</v>
      </c>
      <c r="B1731">
        <f>Raw_Data!B1731</f>
        <v>45673</v>
      </c>
      <c r="C1731" t="str">
        <f>Raw_Data!C1731</f>
        <v>LOSARTAN-HCTZ 50-12.5 MG TA</v>
      </c>
      <c r="D1731" t="str">
        <f>Raw_Data!D1731</f>
        <v>65862046899</v>
      </c>
      <c r="E1731" t="str">
        <f>Raw_Data!E1731</f>
        <v>BYNE, EDMUND</v>
      </c>
      <c r="F1731" t="str">
        <f>Raw_Data!F1731</f>
        <v>1033186648</v>
      </c>
      <c r="G1731" t="str">
        <f>Raw_Data!H1731</f>
        <v>0</v>
      </c>
      <c r="H1731">
        <f>IFERROR(VLOOKUP(G1731,Store_Map!$A$2:$I$100,3,FALSE),"")</f>
        <v>0</v>
      </c>
      <c r="I1731">
        <f>IFERROR(VLOOKUP(G1731,Store_Map!$A$2:$I$100,4,FALSE),"")</f>
        <v>0</v>
      </c>
      <c r="J1731">
        <f>IFERROR(VLOOKUP(G1731,Store_Map!$A$2:$I$100,5,FALSE),"")</f>
        <v>0</v>
      </c>
      <c r="K1731">
        <f>IFERROR(VLOOKUP(G1731,Store_Map!$A$2:$I$100,6,FALSE),"")</f>
        <v>0</v>
      </c>
      <c r="L1731">
        <f>IFERROR(VLOOKUP(G1731,Store_Map!$A$2:$I$100,7,FALSE),"")</f>
        <v>0</v>
      </c>
      <c r="M1731">
        <f>IFERROR(VLOOKUP(G1731,Store_Map!$A$2:$I$100,8,FALSE),"")</f>
        <v>0</v>
      </c>
      <c r="N1731">
        <f t="shared" si="243"/>
        <v>0</v>
      </c>
      <c r="O1731" t="str">
        <f t="shared" si="244"/>
        <v>PASS</v>
      </c>
      <c r="P1731" t="str">
        <f t="shared" si="245"/>
        <v>PASS</v>
      </c>
      <c r="Q1731" t="str">
        <f t="shared" si="246"/>
        <v>PASS</v>
      </c>
      <c r="R1731" t="str">
        <f t="shared" si="247"/>
        <v>PASS</v>
      </c>
      <c r="S1731" t="str">
        <f t="shared" si="248"/>
        <v>PASS</v>
      </c>
      <c r="T1731">
        <f t="shared" si="249"/>
        <v>100</v>
      </c>
      <c r="U1731" t="str">
        <f t="shared" si="250"/>
        <v>Low</v>
      </c>
      <c r="V1731" t="str">
        <f t="shared" si="251"/>
        <v>Clean</v>
      </c>
    </row>
    <row r="1732" spans="1:22" x14ac:dyDescent="0.3">
      <c r="A1732" t="str">
        <f>Raw_Data!A1732</f>
        <v>6234192</v>
      </c>
      <c r="B1732">
        <f>Raw_Data!B1732</f>
        <v>45673</v>
      </c>
      <c r="C1732" t="str">
        <f>Raw_Data!C1732</f>
        <v>AMLODIPINE BESYLATE 5 MG TA</v>
      </c>
      <c r="D1732" t="str">
        <f>Raw_Data!D1732</f>
        <v>69097012715</v>
      </c>
      <c r="E1732" t="str">
        <f>Raw_Data!E1732</f>
        <v>BYNE, EDMUND</v>
      </c>
      <c r="F1732" t="str">
        <f>Raw_Data!F1732</f>
        <v>1033186648</v>
      </c>
      <c r="G1732" t="str">
        <f>Raw_Data!H1732</f>
        <v>0</v>
      </c>
      <c r="H1732">
        <f>IFERROR(VLOOKUP(G1732,Store_Map!$A$2:$I$100,3,FALSE),"")</f>
        <v>0</v>
      </c>
      <c r="I1732">
        <f>IFERROR(VLOOKUP(G1732,Store_Map!$A$2:$I$100,4,FALSE),"")</f>
        <v>0</v>
      </c>
      <c r="J1732">
        <f>IFERROR(VLOOKUP(G1732,Store_Map!$A$2:$I$100,5,FALSE),"")</f>
        <v>0</v>
      </c>
      <c r="K1732">
        <f>IFERROR(VLOOKUP(G1732,Store_Map!$A$2:$I$100,6,FALSE),"")</f>
        <v>0</v>
      </c>
      <c r="L1732">
        <f>IFERROR(VLOOKUP(G1732,Store_Map!$A$2:$I$100,7,FALSE),"")</f>
        <v>0</v>
      </c>
      <c r="M1732">
        <f>IFERROR(VLOOKUP(G1732,Store_Map!$A$2:$I$100,8,FALSE),"")</f>
        <v>0</v>
      </c>
      <c r="N1732">
        <f t="shared" si="243"/>
        <v>0</v>
      </c>
      <c r="O1732" t="str">
        <f t="shared" si="244"/>
        <v>PASS</v>
      </c>
      <c r="P1732" t="str">
        <f t="shared" si="245"/>
        <v>PASS</v>
      </c>
      <c r="Q1732" t="str">
        <f t="shared" si="246"/>
        <v>PASS</v>
      </c>
      <c r="R1732" t="str">
        <f t="shared" si="247"/>
        <v>PASS</v>
      </c>
      <c r="S1732" t="str">
        <f t="shared" si="248"/>
        <v>PASS</v>
      </c>
      <c r="T1732">
        <f t="shared" si="249"/>
        <v>100</v>
      </c>
      <c r="U1732" t="str">
        <f t="shared" si="250"/>
        <v>Low</v>
      </c>
      <c r="V1732" t="str">
        <f t="shared" si="251"/>
        <v>Clean</v>
      </c>
    </row>
    <row r="1733" spans="1:22" x14ac:dyDescent="0.3">
      <c r="A1733" t="str">
        <f>Raw_Data!A1733</f>
        <v>6237563</v>
      </c>
      <c r="B1733">
        <f>Raw_Data!B1733</f>
        <v>45673</v>
      </c>
      <c r="C1733" t="str">
        <f>Raw_Data!C1733</f>
        <v>METFORMIN HCL 1,000 MG TABL</v>
      </c>
      <c r="D1733" t="str">
        <f>Raw_Data!D1733</f>
        <v>65862001099</v>
      </c>
      <c r="E1733" t="str">
        <f>Raw_Data!E1733</f>
        <v>MACHADO, MARIA</v>
      </c>
      <c r="F1733" t="str">
        <f>Raw_Data!F1733</f>
        <v>1619100302</v>
      </c>
      <c r="G1733" t="str">
        <f>Raw_Data!H1733</f>
        <v>0</v>
      </c>
      <c r="H1733">
        <f>IFERROR(VLOOKUP(G1733,Store_Map!$A$2:$I$100,3,FALSE),"")</f>
        <v>0</v>
      </c>
      <c r="I1733">
        <f>IFERROR(VLOOKUP(G1733,Store_Map!$A$2:$I$100,4,FALSE),"")</f>
        <v>0</v>
      </c>
      <c r="J1733">
        <f>IFERROR(VLOOKUP(G1733,Store_Map!$A$2:$I$100,5,FALSE),"")</f>
        <v>0</v>
      </c>
      <c r="K1733">
        <f>IFERROR(VLOOKUP(G1733,Store_Map!$A$2:$I$100,6,FALSE),"")</f>
        <v>0</v>
      </c>
      <c r="L1733">
        <f>IFERROR(VLOOKUP(G1733,Store_Map!$A$2:$I$100,7,FALSE),"")</f>
        <v>0</v>
      </c>
      <c r="M1733">
        <f>IFERROR(VLOOKUP(G1733,Store_Map!$A$2:$I$100,8,FALSE),"")</f>
        <v>0</v>
      </c>
      <c r="N1733">
        <f t="shared" si="243"/>
        <v>0</v>
      </c>
      <c r="O1733" t="str">
        <f t="shared" si="244"/>
        <v>PASS</v>
      </c>
      <c r="P1733" t="str">
        <f t="shared" si="245"/>
        <v>PASS</v>
      </c>
      <c r="Q1733" t="str">
        <f t="shared" si="246"/>
        <v>PASS</v>
      </c>
      <c r="R1733" t="str">
        <f t="shared" si="247"/>
        <v>PASS</v>
      </c>
      <c r="S1733" t="str">
        <f t="shared" si="248"/>
        <v>PASS</v>
      </c>
      <c r="T1733">
        <f t="shared" si="249"/>
        <v>100</v>
      </c>
      <c r="U1733" t="str">
        <f t="shared" si="250"/>
        <v>Low</v>
      </c>
      <c r="V1733" t="str">
        <f t="shared" si="251"/>
        <v>Clean</v>
      </c>
    </row>
    <row r="1734" spans="1:22" x14ac:dyDescent="0.3">
      <c r="A1734" t="str">
        <f>Raw_Data!A1734</f>
        <v>6240525</v>
      </c>
      <c r="B1734">
        <f>Raw_Data!B1734</f>
        <v>45673</v>
      </c>
      <c r="C1734" t="str">
        <f>Raw_Data!C1734</f>
        <v>HYDROCHLOROTHIAZIDE 25 MG T</v>
      </c>
      <c r="D1734" t="str">
        <f>Raw_Data!D1734</f>
        <v>29300012810</v>
      </c>
      <c r="E1734" t="str">
        <f>Raw_Data!E1734</f>
        <v>BYNE, EDMUND</v>
      </c>
      <c r="F1734" t="str">
        <f>Raw_Data!F1734</f>
        <v>1033186648</v>
      </c>
      <c r="G1734" t="str">
        <f>Raw_Data!H1734</f>
        <v>0</v>
      </c>
      <c r="H1734">
        <f>IFERROR(VLOOKUP(G1734,Store_Map!$A$2:$I$100,3,FALSE),"")</f>
        <v>0</v>
      </c>
      <c r="I1734">
        <f>IFERROR(VLOOKUP(G1734,Store_Map!$A$2:$I$100,4,FALSE),"")</f>
        <v>0</v>
      </c>
      <c r="J1734">
        <f>IFERROR(VLOOKUP(G1734,Store_Map!$A$2:$I$100,5,FALSE),"")</f>
        <v>0</v>
      </c>
      <c r="K1734">
        <f>IFERROR(VLOOKUP(G1734,Store_Map!$A$2:$I$100,6,FALSE),"")</f>
        <v>0</v>
      </c>
      <c r="L1734">
        <f>IFERROR(VLOOKUP(G1734,Store_Map!$A$2:$I$100,7,FALSE),"")</f>
        <v>0</v>
      </c>
      <c r="M1734">
        <f>IFERROR(VLOOKUP(G1734,Store_Map!$A$2:$I$100,8,FALSE),"")</f>
        <v>0</v>
      </c>
      <c r="N1734">
        <f t="shared" si="243"/>
        <v>0</v>
      </c>
      <c r="O1734" t="str">
        <f t="shared" si="244"/>
        <v>PASS</v>
      </c>
      <c r="P1734" t="str">
        <f t="shared" si="245"/>
        <v>PASS</v>
      </c>
      <c r="Q1734" t="str">
        <f t="shared" si="246"/>
        <v>PASS</v>
      </c>
      <c r="R1734" t="str">
        <f t="shared" si="247"/>
        <v>PASS</v>
      </c>
      <c r="S1734" t="str">
        <f t="shared" si="248"/>
        <v>PASS</v>
      </c>
      <c r="T1734">
        <f t="shared" si="249"/>
        <v>100</v>
      </c>
      <c r="U1734" t="str">
        <f t="shared" si="250"/>
        <v>Low</v>
      </c>
      <c r="V1734" t="str">
        <f t="shared" si="251"/>
        <v>Clean</v>
      </c>
    </row>
    <row r="1735" spans="1:22" x14ac:dyDescent="0.3">
      <c r="A1735" t="str">
        <f>Raw_Data!A1735</f>
        <v>6241349</v>
      </c>
      <c r="B1735">
        <f>Raw_Data!B1735</f>
        <v>45673</v>
      </c>
      <c r="C1735" t="str">
        <f>Raw_Data!C1735</f>
        <v>GABAPENTIN 100 MG CAPSULE</v>
      </c>
      <c r="D1735" t="str">
        <f>Raw_Data!D1735</f>
        <v>67877022210</v>
      </c>
      <c r="E1735" t="str">
        <f>Raw_Data!E1735</f>
        <v>BYNE, EDMUND</v>
      </c>
      <c r="F1735" t="str">
        <f>Raw_Data!F1735</f>
        <v>1033186648</v>
      </c>
      <c r="G1735" t="str">
        <f>Raw_Data!H1735</f>
        <v>0</v>
      </c>
      <c r="H1735">
        <f>IFERROR(VLOOKUP(G1735,Store_Map!$A$2:$I$100,3,FALSE),"")</f>
        <v>0</v>
      </c>
      <c r="I1735">
        <f>IFERROR(VLOOKUP(G1735,Store_Map!$A$2:$I$100,4,FALSE),"")</f>
        <v>0</v>
      </c>
      <c r="J1735">
        <f>IFERROR(VLOOKUP(G1735,Store_Map!$A$2:$I$100,5,FALSE),"")</f>
        <v>0</v>
      </c>
      <c r="K1735">
        <f>IFERROR(VLOOKUP(G1735,Store_Map!$A$2:$I$100,6,FALSE),"")</f>
        <v>0</v>
      </c>
      <c r="L1735">
        <f>IFERROR(VLOOKUP(G1735,Store_Map!$A$2:$I$100,7,FALSE),"")</f>
        <v>0</v>
      </c>
      <c r="M1735">
        <f>IFERROR(VLOOKUP(G1735,Store_Map!$A$2:$I$100,8,FALSE),"")</f>
        <v>0</v>
      </c>
      <c r="N1735">
        <f t="shared" si="243"/>
        <v>0</v>
      </c>
      <c r="O1735" t="str">
        <f t="shared" si="244"/>
        <v>PASS</v>
      </c>
      <c r="P1735" t="str">
        <f t="shared" si="245"/>
        <v>PASS</v>
      </c>
      <c r="Q1735" t="str">
        <f t="shared" si="246"/>
        <v>PASS</v>
      </c>
      <c r="R1735" t="str">
        <f t="shared" si="247"/>
        <v>PASS</v>
      </c>
      <c r="S1735" t="str">
        <f t="shared" si="248"/>
        <v>PASS</v>
      </c>
      <c r="T1735">
        <f t="shared" si="249"/>
        <v>100</v>
      </c>
      <c r="U1735" t="str">
        <f t="shared" si="250"/>
        <v>Low</v>
      </c>
      <c r="V1735" t="str">
        <f t="shared" si="251"/>
        <v>Clean</v>
      </c>
    </row>
    <row r="1736" spans="1:22" x14ac:dyDescent="0.3">
      <c r="A1736" t="str">
        <f>Raw_Data!A1736</f>
        <v>6241457</v>
      </c>
      <c r="B1736">
        <f>Raw_Data!B1736</f>
        <v>45673</v>
      </c>
      <c r="C1736" t="str">
        <f>Raw_Data!C1736</f>
        <v>LEVOTHYROXINE 125 MCG TABLE</v>
      </c>
      <c r="D1736" t="str">
        <f>Raw_Data!D1736</f>
        <v>68180097109</v>
      </c>
      <c r="E1736" t="str">
        <f>Raw_Data!E1736</f>
        <v>MACHADO, MARIA</v>
      </c>
      <c r="F1736" t="str">
        <f>Raw_Data!F1736</f>
        <v>1619100302</v>
      </c>
      <c r="G1736" t="str">
        <f>Raw_Data!H1736</f>
        <v>0</v>
      </c>
      <c r="H1736">
        <f>IFERROR(VLOOKUP(G1736,Store_Map!$A$2:$I$100,3,FALSE),"")</f>
        <v>0</v>
      </c>
      <c r="I1736">
        <f>IFERROR(VLOOKUP(G1736,Store_Map!$A$2:$I$100,4,FALSE),"")</f>
        <v>0</v>
      </c>
      <c r="J1736">
        <f>IFERROR(VLOOKUP(G1736,Store_Map!$A$2:$I$100,5,FALSE),"")</f>
        <v>0</v>
      </c>
      <c r="K1736">
        <f>IFERROR(VLOOKUP(G1736,Store_Map!$A$2:$I$100,6,FALSE),"")</f>
        <v>0</v>
      </c>
      <c r="L1736">
        <f>IFERROR(VLOOKUP(G1736,Store_Map!$A$2:$I$100,7,FALSE),"")</f>
        <v>0</v>
      </c>
      <c r="M1736">
        <f>IFERROR(VLOOKUP(G1736,Store_Map!$A$2:$I$100,8,FALSE),"")</f>
        <v>0</v>
      </c>
      <c r="N1736">
        <f t="shared" si="243"/>
        <v>0</v>
      </c>
      <c r="O1736" t="str">
        <f t="shared" si="244"/>
        <v>PASS</v>
      </c>
      <c r="P1736" t="str">
        <f t="shared" si="245"/>
        <v>PASS</v>
      </c>
      <c r="Q1736" t="str">
        <f t="shared" si="246"/>
        <v>PASS</v>
      </c>
      <c r="R1736" t="str">
        <f t="shared" si="247"/>
        <v>PASS</v>
      </c>
      <c r="S1736" t="str">
        <f t="shared" si="248"/>
        <v>PASS</v>
      </c>
      <c r="T1736">
        <f t="shared" si="249"/>
        <v>100</v>
      </c>
      <c r="U1736" t="str">
        <f t="shared" si="250"/>
        <v>Low</v>
      </c>
      <c r="V1736" t="str">
        <f t="shared" si="251"/>
        <v>Clean</v>
      </c>
    </row>
    <row r="1737" spans="1:22" x14ac:dyDescent="0.3">
      <c r="A1737" t="str">
        <f>Raw_Data!A1737</f>
        <v>6243178</v>
      </c>
      <c r="B1737">
        <f>Raw_Data!B1737</f>
        <v>45673</v>
      </c>
      <c r="C1737" t="str">
        <f>Raw_Data!C1737</f>
        <v>AMLODIPINE BESYLATE 5 MG TA</v>
      </c>
      <c r="D1737" t="str">
        <f>Raw_Data!D1737</f>
        <v>69097012715</v>
      </c>
      <c r="E1737" t="str">
        <f>Raw_Data!E1737</f>
        <v>GIBBS, JON</v>
      </c>
      <c r="F1737" t="str">
        <f>Raw_Data!F1737</f>
        <v>1700896156</v>
      </c>
      <c r="G1737" t="str">
        <f>Raw_Data!H1737</f>
        <v>0</v>
      </c>
      <c r="H1737">
        <f>IFERROR(VLOOKUP(G1737,Store_Map!$A$2:$I$100,3,FALSE),"")</f>
        <v>0</v>
      </c>
      <c r="I1737">
        <f>IFERROR(VLOOKUP(G1737,Store_Map!$A$2:$I$100,4,FALSE),"")</f>
        <v>0</v>
      </c>
      <c r="J1737">
        <f>IFERROR(VLOOKUP(G1737,Store_Map!$A$2:$I$100,5,FALSE),"")</f>
        <v>0</v>
      </c>
      <c r="K1737">
        <f>IFERROR(VLOOKUP(G1737,Store_Map!$A$2:$I$100,6,FALSE),"")</f>
        <v>0</v>
      </c>
      <c r="L1737">
        <f>IFERROR(VLOOKUP(G1737,Store_Map!$A$2:$I$100,7,FALSE),"")</f>
        <v>0</v>
      </c>
      <c r="M1737">
        <f>IFERROR(VLOOKUP(G1737,Store_Map!$A$2:$I$100,8,FALSE),"")</f>
        <v>0</v>
      </c>
      <c r="N1737">
        <f t="shared" si="243"/>
        <v>0</v>
      </c>
      <c r="O1737" t="str">
        <f t="shared" si="244"/>
        <v>PASS</v>
      </c>
      <c r="P1737" t="str">
        <f t="shared" si="245"/>
        <v>PASS</v>
      </c>
      <c r="Q1737" t="str">
        <f t="shared" si="246"/>
        <v>PASS</v>
      </c>
      <c r="R1737" t="str">
        <f t="shared" si="247"/>
        <v>PASS</v>
      </c>
      <c r="S1737" t="str">
        <f t="shared" si="248"/>
        <v>PASS</v>
      </c>
      <c r="T1737">
        <f t="shared" si="249"/>
        <v>100</v>
      </c>
      <c r="U1737" t="str">
        <f t="shared" si="250"/>
        <v>Low</v>
      </c>
      <c r="V1737" t="str">
        <f t="shared" si="251"/>
        <v>Clean</v>
      </c>
    </row>
    <row r="1738" spans="1:22" x14ac:dyDescent="0.3">
      <c r="A1738" t="str">
        <f>Raw_Data!A1738</f>
        <v>6243671</v>
      </c>
      <c r="B1738">
        <f>Raw_Data!B1738</f>
        <v>45673</v>
      </c>
      <c r="C1738" t="str">
        <f>Raw_Data!C1738</f>
        <v>PROMETHAZINE 25 MG TABLET</v>
      </c>
      <c r="D1738" t="str">
        <f>Raw_Data!D1738</f>
        <v>68382004101</v>
      </c>
      <c r="E1738" t="str">
        <f>Raw_Data!E1738</f>
        <v>BYNE, EDMUND</v>
      </c>
      <c r="F1738" t="str">
        <f>Raw_Data!F1738</f>
        <v>1033186648</v>
      </c>
      <c r="G1738" t="str">
        <f>Raw_Data!H1738</f>
        <v>0</v>
      </c>
      <c r="H1738">
        <f>IFERROR(VLOOKUP(G1738,Store_Map!$A$2:$I$100,3,FALSE),"")</f>
        <v>0</v>
      </c>
      <c r="I1738">
        <f>IFERROR(VLOOKUP(G1738,Store_Map!$A$2:$I$100,4,FALSE),"")</f>
        <v>0</v>
      </c>
      <c r="J1738">
        <f>IFERROR(VLOOKUP(G1738,Store_Map!$A$2:$I$100,5,FALSE),"")</f>
        <v>0</v>
      </c>
      <c r="K1738">
        <f>IFERROR(VLOOKUP(G1738,Store_Map!$A$2:$I$100,6,FALSE),"")</f>
        <v>0</v>
      </c>
      <c r="L1738">
        <f>IFERROR(VLOOKUP(G1738,Store_Map!$A$2:$I$100,7,FALSE),"")</f>
        <v>0</v>
      </c>
      <c r="M1738">
        <f>IFERROR(VLOOKUP(G1738,Store_Map!$A$2:$I$100,8,FALSE),"")</f>
        <v>0</v>
      </c>
      <c r="N1738">
        <f t="shared" si="243"/>
        <v>0</v>
      </c>
      <c r="O1738" t="str">
        <f t="shared" si="244"/>
        <v>PASS</v>
      </c>
      <c r="P1738" t="str">
        <f t="shared" si="245"/>
        <v>PASS</v>
      </c>
      <c r="Q1738" t="str">
        <f t="shared" si="246"/>
        <v>PASS</v>
      </c>
      <c r="R1738" t="str">
        <f t="shared" si="247"/>
        <v>PASS</v>
      </c>
      <c r="S1738" t="str">
        <f t="shared" si="248"/>
        <v>PASS</v>
      </c>
      <c r="T1738">
        <f t="shared" si="249"/>
        <v>100</v>
      </c>
      <c r="U1738" t="str">
        <f t="shared" si="250"/>
        <v>Low</v>
      </c>
      <c r="V1738" t="str">
        <f t="shared" si="251"/>
        <v>Clean</v>
      </c>
    </row>
    <row r="1739" spans="1:22" x14ac:dyDescent="0.3">
      <c r="A1739" t="str">
        <f>Raw_Data!A1739</f>
        <v>6243800</v>
      </c>
      <c r="B1739">
        <f>Raw_Data!B1739</f>
        <v>45673</v>
      </c>
      <c r="C1739" t="str">
        <f>Raw_Data!C1739</f>
        <v>LISINOPRIL-HCTZ 20-12.5MG</v>
      </c>
      <c r="D1739" t="str">
        <f>Raw_Data!D1739</f>
        <v>68180051902</v>
      </c>
      <c r="E1739" t="str">
        <f>Raw_Data!E1739</f>
        <v>BYNE, EDMUND</v>
      </c>
      <c r="F1739" t="str">
        <f>Raw_Data!F1739</f>
        <v>1033186648</v>
      </c>
      <c r="G1739" t="str">
        <f>Raw_Data!H1739</f>
        <v>0</v>
      </c>
      <c r="H1739">
        <f>IFERROR(VLOOKUP(G1739,Store_Map!$A$2:$I$100,3,FALSE),"")</f>
        <v>0</v>
      </c>
      <c r="I1739">
        <f>IFERROR(VLOOKUP(G1739,Store_Map!$A$2:$I$100,4,FALSE),"")</f>
        <v>0</v>
      </c>
      <c r="J1739">
        <f>IFERROR(VLOOKUP(G1739,Store_Map!$A$2:$I$100,5,FALSE),"")</f>
        <v>0</v>
      </c>
      <c r="K1739">
        <f>IFERROR(VLOOKUP(G1739,Store_Map!$A$2:$I$100,6,FALSE),"")</f>
        <v>0</v>
      </c>
      <c r="L1739">
        <f>IFERROR(VLOOKUP(G1739,Store_Map!$A$2:$I$100,7,FALSE),"")</f>
        <v>0</v>
      </c>
      <c r="M1739">
        <f>IFERROR(VLOOKUP(G1739,Store_Map!$A$2:$I$100,8,FALSE),"")</f>
        <v>0</v>
      </c>
      <c r="N1739">
        <f t="shared" si="243"/>
        <v>0</v>
      </c>
      <c r="O1739" t="str">
        <f t="shared" si="244"/>
        <v>PASS</v>
      </c>
      <c r="P1739" t="str">
        <f t="shared" si="245"/>
        <v>PASS</v>
      </c>
      <c r="Q1739" t="str">
        <f t="shared" si="246"/>
        <v>PASS</v>
      </c>
      <c r="R1739" t="str">
        <f t="shared" si="247"/>
        <v>PASS</v>
      </c>
      <c r="S1739" t="str">
        <f t="shared" si="248"/>
        <v>PASS</v>
      </c>
      <c r="T1739">
        <f t="shared" si="249"/>
        <v>100</v>
      </c>
      <c r="U1739" t="str">
        <f t="shared" si="250"/>
        <v>Low</v>
      </c>
      <c r="V1739" t="str">
        <f t="shared" si="251"/>
        <v>Clean</v>
      </c>
    </row>
    <row r="1740" spans="1:22" x14ac:dyDescent="0.3">
      <c r="A1740" t="str">
        <f>Raw_Data!A1740</f>
        <v>6245449</v>
      </c>
      <c r="B1740">
        <f>Raw_Data!B1740</f>
        <v>45673</v>
      </c>
      <c r="C1740" t="str">
        <f>Raw_Data!C1740</f>
        <v>BASAGLAR 100 UNIT/ML KWIKPE</v>
      </c>
      <c r="D1740" t="str">
        <f>Raw_Data!D1740</f>
        <v>2771559</v>
      </c>
      <c r="E1740" t="str">
        <f>Raw_Data!E1740</f>
        <v>BYNE, EDMUND</v>
      </c>
      <c r="F1740" t="str">
        <f>Raw_Data!F1740</f>
        <v>1033186648</v>
      </c>
      <c r="G1740" t="str">
        <f>Raw_Data!H1740</f>
        <v>0</v>
      </c>
      <c r="H1740">
        <f>IFERROR(VLOOKUP(G1740,Store_Map!$A$2:$I$100,3,FALSE),"")</f>
        <v>0</v>
      </c>
      <c r="I1740">
        <f>IFERROR(VLOOKUP(G1740,Store_Map!$A$2:$I$100,4,FALSE),"")</f>
        <v>0</v>
      </c>
      <c r="J1740">
        <f>IFERROR(VLOOKUP(G1740,Store_Map!$A$2:$I$100,5,FALSE),"")</f>
        <v>0</v>
      </c>
      <c r="K1740">
        <f>IFERROR(VLOOKUP(G1740,Store_Map!$A$2:$I$100,6,FALSE),"")</f>
        <v>0</v>
      </c>
      <c r="L1740">
        <f>IFERROR(VLOOKUP(G1740,Store_Map!$A$2:$I$100,7,FALSE),"")</f>
        <v>0</v>
      </c>
      <c r="M1740">
        <f>IFERROR(VLOOKUP(G1740,Store_Map!$A$2:$I$100,8,FALSE),"")</f>
        <v>0</v>
      </c>
      <c r="N1740">
        <f t="shared" si="243"/>
        <v>0</v>
      </c>
      <c r="O1740" t="str">
        <f t="shared" si="244"/>
        <v>PASS</v>
      </c>
      <c r="P1740" t="str">
        <f t="shared" si="245"/>
        <v>REVIEW</v>
      </c>
      <c r="Q1740" t="str">
        <f t="shared" si="246"/>
        <v>PASS</v>
      </c>
      <c r="R1740" t="str">
        <f t="shared" si="247"/>
        <v>PASS</v>
      </c>
      <c r="S1740" t="str">
        <f t="shared" si="248"/>
        <v>REVIEW</v>
      </c>
      <c r="T1740">
        <f t="shared" si="249"/>
        <v>90</v>
      </c>
      <c r="U1740" t="str">
        <f t="shared" si="250"/>
        <v>Low</v>
      </c>
      <c r="V1740" t="str">
        <f t="shared" si="251"/>
        <v>Invalid NDC</v>
      </c>
    </row>
    <row r="1741" spans="1:22" x14ac:dyDescent="0.3">
      <c r="A1741" t="str">
        <f>Raw_Data!A1741</f>
        <v>6246234</v>
      </c>
      <c r="B1741">
        <f>Raw_Data!B1741</f>
        <v>45673</v>
      </c>
      <c r="C1741" t="str">
        <f>Raw_Data!C1741</f>
        <v>LOSARTAN POTASSIUM 50 MG TA</v>
      </c>
      <c r="D1741" t="str">
        <f>Raw_Data!D1741</f>
        <v>65862020299</v>
      </c>
      <c r="E1741" t="str">
        <f>Raw_Data!E1741</f>
        <v>GIBBS, JON</v>
      </c>
      <c r="F1741" t="str">
        <f>Raw_Data!F1741</f>
        <v>1700896156</v>
      </c>
      <c r="G1741" t="str">
        <f>Raw_Data!H1741</f>
        <v>0</v>
      </c>
      <c r="H1741">
        <f>IFERROR(VLOOKUP(G1741,Store_Map!$A$2:$I$100,3,FALSE),"")</f>
        <v>0</v>
      </c>
      <c r="I1741">
        <f>IFERROR(VLOOKUP(G1741,Store_Map!$A$2:$I$100,4,FALSE),"")</f>
        <v>0</v>
      </c>
      <c r="J1741">
        <f>IFERROR(VLOOKUP(G1741,Store_Map!$A$2:$I$100,5,FALSE),"")</f>
        <v>0</v>
      </c>
      <c r="K1741">
        <f>IFERROR(VLOOKUP(G1741,Store_Map!$A$2:$I$100,6,FALSE),"")</f>
        <v>0</v>
      </c>
      <c r="L1741">
        <f>IFERROR(VLOOKUP(G1741,Store_Map!$A$2:$I$100,7,FALSE),"")</f>
        <v>0</v>
      </c>
      <c r="M1741">
        <f>IFERROR(VLOOKUP(G1741,Store_Map!$A$2:$I$100,8,FALSE),"")</f>
        <v>0</v>
      </c>
      <c r="N1741">
        <f t="shared" si="243"/>
        <v>0</v>
      </c>
      <c r="O1741" t="str">
        <f t="shared" si="244"/>
        <v>PASS</v>
      </c>
      <c r="P1741" t="str">
        <f t="shared" si="245"/>
        <v>PASS</v>
      </c>
      <c r="Q1741" t="str">
        <f t="shared" si="246"/>
        <v>PASS</v>
      </c>
      <c r="R1741" t="str">
        <f t="shared" si="247"/>
        <v>PASS</v>
      </c>
      <c r="S1741" t="str">
        <f t="shared" si="248"/>
        <v>PASS</v>
      </c>
      <c r="T1741">
        <f t="shared" si="249"/>
        <v>100</v>
      </c>
      <c r="U1741" t="str">
        <f t="shared" si="250"/>
        <v>Low</v>
      </c>
      <c r="V1741" t="str">
        <f t="shared" si="251"/>
        <v>Clean</v>
      </c>
    </row>
    <row r="1742" spans="1:22" x14ac:dyDescent="0.3">
      <c r="A1742" t="str">
        <f>Raw_Data!A1742</f>
        <v>6246239</v>
      </c>
      <c r="B1742">
        <f>Raw_Data!B1742</f>
        <v>45673</v>
      </c>
      <c r="C1742" t="str">
        <f>Raw_Data!C1742</f>
        <v>CARVEDILOL 25 MG TABLET</v>
      </c>
      <c r="D1742" t="str">
        <f>Raw_Data!D1742</f>
        <v>68382009505</v>
      </c>
      <c r="E1742" t="str">
        <f>Raw_Data!E1742</f>
        <v>GIBBS, JON</v>
      </c>
      <c r="F1742" t="str">
        <f>Raw_Data!F1742</f>
        <v>1700896156</v>
      </c>
      <c r="G1742" t="str">
        <f>Raw_Data!H1742</f>
        <v>0</v>
      </c>
      <c r="H1742">
        <f>IFERROR(VLOOKUP(G1742,Store_Map!$A$2:$I$100,3,FALSE),"")</f>
        <v>0</v>
      </c>
      <c r="I1742">
        <f>IFERROR(VLOOKUP(G1742,Store_Map!$A$2:$I$100,4,FALSE),"")</f>
        <v>0</v>
      </c>
      <c r="J1742">
        <f>IFERROR(VLOOKUP(G1742,Store_Map!$A$2:$I$100,5,FALSE),"")</f>
        <v>0</v>
      </c>
      <c r="K1742">
        <f>IFERROR(VLOOKUP(G1742,Store_Map!$A$2:$I$100,6,FALSE),"")</f>
        <v>0</v>
      </c>
      <c r="L1742">
        <f>IFERROR(VLOOKUP(G1742,Store_Map!$A$2:$I$100,7,FALSE),"")</f>
        <v>0</v>
      </c>
      <c r="M1742">
        <f>IFERROR(VLOOKUP(G1742,Store_Map!$A$2:$I$100,8,FALSE),"")</f>
        <v>0</v>
      </c>
      <c r="N1742">
        <f t="shared" si="243"/>
        <v>0</v>
      </c>
      <c r="O1742" t="str">
        <f t="shared" si="244"/>
        <v>PASS</v>
      </c>
      <c r="P1742" t="str">
        <f t="shared" si="245"/>
        <v>PASS</v>
      </c>
      <c r="Q1742" t="str">
        <f t="shared" si="246"/>
        <v>PASS</v>
      </c>
      <c r="R1742" t="str">
        <f t="shared" si="247"/>
        <v>PASS</v>
      </c>
      <c r="S1742" t="str">
        <f t="shared" si="248"/>
        <v>PASS</v>
      </c>
      <c r="T1742">
        <f t="shared" si="249"/>
        <v>100</v>
      </c>
      <c r="U1742" t="str">
        <f t="shared" si="250"/>
        <v>Low</v>
      </c>
      <c r="V1742" t="str">
        <f t="shared" si="251"/>
        <v>Clean</v>
      </c>
    </row>
    <row r="1743" spans="1:22" x14ac:dyDescent="0.3">
      <c r="A1743" t="str">
        <f>Raw_Data!A1743</f>
        <v>6246241</v>
      </c>
      <c r="B1743">
        <f>Raw_Data!B1743</f>
        <v>45673</v>
      </c>
      <c r="C1743" t="str">
        <f>Raw_Data!C1743</f>
        <v>AMLODIPINE BESYLATE 10 MG T</v>
      </c>
      <c r="D1743" t="str">
        <f>Raw_Data!D1743</f>
        <v>69097012815</v>
      </c>
      <c r="E1743" t="str">
        <f>Raw_Data!E1743</f>
        <v>GIBBS, JON</v>
      </c>
      <c r="F1743" t="str">
        <f>Raw_Data!F1743</f>
        <v>1700896156</v>
      </c>
      <c r="G1743" t="str">
        <f>Raw_Data!H1743</f>
        <v>0</v>
      </c>
      <c r="H1743">
        <f>IFERROR(VLOOKUP(G1743,Store_Map!$A$2:$I$100,3,FALSE),"")</f>
        <v>0</v>
      </c>
      <c r="I1743">
        <f>IFERROR(VLOOKUP(G1743,Store_Map!$A$2:$I$100,4,FALSE),"")</f>
        <v>0</v>
      </c>
      <c r="J1743">
        <f>IFERROR(VLOOKUP(G1743,Store_Map!$A$2:$I$100,5,FALSE),"")</f>
        <v>0</v>
      </c>
      <c r="K1743">
        <f>IFERROR(VLOOKUP(G1743,Store_Map!$A$2:$I$100,6,FALSE),"")</f>
        <v>0</v>
      </c>
      <c r="L1743">
        <f>IFERROR(VLOOKUP(G1743,Store_Map!$A$2:$I$100,7,FALSE),"")</f>
        <v>0</v>
      </c>
      <c r="M1743">
        <f>IFERROR(VLOOKUP(G1743,Store_Map!$A$2:$I$100,8,FALSE),"")</f>
        <v>0</v>
      </c>
      <c r="N1743">
        <f t="shared" si="243"/>
        <v>0</v>
      </c>
      <c r="O1743" t="str">
        <f t="shared" si="244"/>
        <v>PASS</v>
      </c>
      <c r="P1743" t="str">
        <f t="shared" si="245"/>
        <v>PASS</v>
      </c>
      <c r="Q1743" t="str">
        <f t="shared" si="246"/>
        <v>PASS</v>
      </c>
      <c r="R1743" t="str">
        <f t="shared" si="247"/>
        <v>PASS</v>
      </c>
      <c r="S1743" t="str">
        <f t="shared" si="248"/>
        <v>PASS</v>
      </c>
      <c r="T1743">
        <f t="shared" si="249"/>
        <v>100</v>
      </c>
      <c r="U1743" t="str">
        <f t="shared" si="250"/>
        <v>Low</v>
      </c>
      <c r="V1743" t="str">
        <f t="shared" si="251"/>
        <v>Clean</v>
      </c>
    </row>
    <row r="1744" spans="1:22" x14ac:dyDescent="0.3">
      <c r="A1744" t="str">
        <f>Raw_Data!A1744</f>
        <v>6246906</v>
      </c>
      <c r="B1744">
        <f>Raw_Data!B1744</f>
        <v>45673</v>
      </c>
      <c r="C1744" t="str">
        <f>Raw_Data!C1744</f>
        <v>LORATADINE 10 MG TABLET</v>
      </c>
      <c r="D1744" t="str">
        <f>Raw_Data!D1744</f>
        <v>904685289</v>
      </c>
      <c r="E1744" t="str">
        <f>Raw_Data!E1744</f>
        <v>HARSHMAN, SONALI</v>
      </c>
      <c r="F1744" t="str">
        <f>Raw_Data!F1744</f>
        <v>1104084516</v>
      </c>
      <c r="G1744" t="str">
        <f>Raw_Data!H1744</f>
        <v>0</v>
      </c>
      <c r="H1744">
        <f>IFERROR(VLOOKUP(G1744,Store_Map!$A$2:$I$100,3,FALSE),"")</f>
        <v>0</v>
      </c>
      <c r="I1744">
        <f>IFERROR(VLOOKUP(G1744,Store_Map!$A$2:$I$100,4,FALSE),"")</f>
        <v>0</v>
      </c>
      <c r="J1744">
        <f>IFERROR(VLOOKUP(G1744,Store_Map!$A$2:$I$100,5,FALSE),"")</f>
        <v>0</v>
      </c>
      <c r="K1744">
        <f>IFERROR(VLOOKUP(G1744,Store_Map!$A$2:$I$100,6,FALSE),"")</f>
        <v>0</v>
      </c>
      <c r="L1744">
        <f>IFERROR(VLOOKUP(G1744,Store_Map!$A$2:$I$100,7,FALSE),"")</f>
        <v>0</v>
      </c>
      <c r="M1744">
        <f>IFERROR(VLOOKUP(G1744,Store_Map!$A$2:$I$100,8,FALSE),"")</f>
        <v>0</v>
      </c>
      <c r="N1744">
        <f t="shared" si="243"/>
        <v>0</v>
      </c>
      <c r="O1744" t="str">
        <f t="shared" si="244"/>
        <v>PASS</v>
      </c>
      <c r="P1744" t="str">
        <f t="shared" si="245"/>
        <v>REVIEW</v>
      </c>
      <c r="Q1744" t="str">
        <f t="shared" si="246"/>
        <v>PASS</v>
      </c>
      <c r="R1744" t="str">
        <f t="shared" si="247"/>
        <v>PASS</v>
      </c>
      <c r="S1744" t="str">
        <f t="shared" si="248"/>
        <v>REVIEW</v>
      </c>
      <c r="T1744">
        <f t="shared" si="249"/>
        <v>90</v>
      </c>
      <c r="U1744" t="str">
        <f t="shared" si="250"/>
        <v>Low</v>
      </c>
      <c r="V1744" t="str">
        <f t="shared" si="251"/>
        <v>Invalid NDC</v>
      </c>
    </row>
    <row r="1745" spans="1:22" x14ac:dyDescent="0.3">
      <c r="A1745" t="str">
        <f>Raw_Data!A1745</f>
        <v>6246920</v>
      </c>
      <c r="B1745">
        <f>Raw_Data!B1745</f>
        <v>45673</v>
      </c>
      <c r="C1745" t="str">
        <f>Raw_Data!C1745</f>
        <v>LOSARTAN POTASSIUM 25 MG TA</v>
      </c>
      <c r="D1745" t="str">
        <f>Raw_Data!D1745</f>
        <v>68382013510</v>
      </c>
      <c r="E1745" t="str">
        <f>Raw_Data!E1745</f>
        <v>YASIN, NURA</v>
      </c>
      <c r="F1745" t="str">
        <f>Raw_Data!F1745</f>
        <v>1265518567</v>
      </c>
      <c r="G1745" t="str">
        <f>Raw_Data!H1745</f>
        <v>0</v>
      </c>
      <c r="H1745">
        <f>IFERROR(VLOOKUP(G1745,Store_Map!$A$2:$I$100,3,FALSE),"")</f>
        <v>0</v>
      </c>
      <c r="I1745">
        <f>IFERROR(VLOOKUP(G1745,Store_Map!$A$2:$I$100,4,FALSE),"")</f>
        <v>0</v>
      </c>
      <c r="J1745">
        <f>IFERROR(VLOOKUP(G1745,Store_Map!$A$2:$I$100,5,FALSE),"")</f>
        <v>0</v>
      </c>
      <c r="K1745">
        <f>IFERROR(VLOOKUP(G1745,Store_Map!$A$2:$I$100,6,FALSE),"")</f>
        <v>0</v>
      </c>
      <c r="L1745">
        <f>IFERROR(VLOOKUP(G1745,Store_Map!$A$2:$I$100,7,FALSE),"")</f>
        <v>0</v>
      </c>
      <c r="M1745">
        <f>IFERROR(VLOOKUP(G1745,Store_Map!$A$2:$I$100,8,FALSE),"")</f>
        <v>0</v>
      </c>
      <c r="N1745">
        <f t="shared" si="243"/>
        <v>0</v>
      </c>
      <c r="O1745" t="str">
        <f t="shared" si="244"/>
        <v>PASS</v>
      </c>
      <c r="P1745" t="str">
        <f t="shared" si="245"/>
        <v>PASS</v>
      </c>
      <c r="Q1745" t="str">
        <f t="shared" si="246"/>
        <v>PASS</v>
      </c>
      <c r="R1745" t="str">
        <f t="shared" si="247"/>
        <v>PASS</v>
      </c>
      <c r="S1745" t="str">
        <f t="shared" si="248"/>
        <v>PASS</v>
      </c>
      <c r="T1745">
        <f t="shared" si="249"/>
        <v>100</v>
      </c>
      <c r="U1745" t="str">
        <f t="shared" si="250"/>
        <v>Low</v>
      </c>
      <c r="V1745" t="str">
        <f t="shared" si="251"/>
        <v>Clean</v>
      </c>
    </row>
    <row r="1746" spans="1:22" x14ac:dyDescent="0.3">
      <c r="A1746" t="str">
        <f>Raw_Data!A1746</f>
        <v>6246928</v>
      </c>
      <c r="B1746">
        <f>Raw_Data!B1746</f>
        <v>45673</v>
      </c>
      <c r="C1746" t="str">
        <f>Raw_Data!C1746</f>
        <v>LEVOTHYROXINE 112 MCG TABLE</v>
      </c>
      <c r="D1746" t="str">
        <f>Raw_Data!D1746</f>
        <v>68180097001</v>
      </c>
      <c r="E1746" t="str">
        <f>Raw_Data!E1746</f>
        <v>BYNE, EDMUND</v>
      </c>
      <c r="F1746" t="str">
        <f>Raw_Data!F1746</f>
        <v>1033186648</v>
      </c>
      <c r="G1746" t="str">
        <f>Raw_Data!H1746</f>
        <v>0</v>
      </c>
      <c r="H1746">
        <f>IFERROR(VLOOKUP(G1746,Store_Map!$A$2:$I$100,3,FALSE),"")</f>
        <v>0</v>
      </c>
      <c r="I1746">
        <f>IFERROR(VLOOKUP(G1746,Store_Map!$A$2:$I$100,4,FALSE),"")</f>
        <v>0</v>
      </c>
      <c r="J1746">
        <f>IFERROR(VLOOKUP(G1746,Store_Map!$A$2:$I$100,5,FALSE),"")</f>
        <v>0</v>
      </c>
      <c r="K1746">
        <f>IFERROR(VLOOKUP(G1746,Store_Map!$A$2:$I$100,6,FALSE),"")</f>
        <v>0</v>
      </c>
      <c r="L1746">
        <f>IFERROR(VLOOKUP(G1746,Store_Map!$A$2:$I$100,7,FALSE),"")</f>
        <v>0</v>
      </c>
      <c r="M1746">
        <f>IFERROR(VLOOKUP(G1746,Store_Map!$A$2:$I$100,8,FALSE),"")</f>
        <v>0</v>
      </c>
      <c r="N1746">
        <f t="shared" si="243"/>
        <v>0</v>
      </c>
      <c r="O1746" t="str">
        <f t="shared" si="244"/>
        <v>PASS</v>
      </c>
      <c r="P1746" t="str">
        <f t="shared" si="245"/>
        <v>PASS</v>
      </c>
      <c r="Q1746" t="str">
        <f t="shared" si="246"/>
        <v>PASS</v>
      </c>
      <c r="R1746" t="str">
        <f t="shared" si="247"/>
        <v>PASS</v>
      </c>
      <c r="S1746" t="str">
        <f t="shared" si="248"/>
        <v>PASS</v>
      </c>
      <c r="T1746">
        <f t="shared" si="249"/>
        <v>100</v>
      </c>
      <c r="U1746" t="str">
        <f t="shared" si="250"/>
        <v>Low</v>
      </c>
      <c r="V1746" t="str">
        <f t="shared" si="251"/>
        <v>Clean</v>
      </c>
    </row>
    <row r="1747" spans="1:22" x14ac:dyDescent="0.3">
      <c r="A1747" t="str">
        <f>Raw_Data!A1747</f>
        <v>6246931</v>
      </c>
      <c r="B1747">
        <f>Raw_Data!B1747</f>
        <v>45673</v>
      </c>
      <c r="C1747" t="str">
        <f>Raw_Data!C1747</f>
        <v>QUETIAPINE FUMARATE 25 MG T</v>
      </c>
      <c r="D1747" t="str">
        <f>Raw_Data!D1747</f>
        <v>68180044501</v>
      </c>
      <c r="E1747" t="str">
        <f>Raw_Data!E1747</f>
        <v>BYNE, EDMUND</v>
      </c>
      <c r="F1747" t="str">
        <f>Raw_Data!F1747</f>
        <v>1033186648</v>
      </c>
      <c r="G1747" t="str">
        <f>Raw_Data!H1747</f>
        <v>0</v>
      </c>
      <c r="H1747">
        <f>IFERROR(VLOOKUP(G1747,Store_Map!$A$2:$I$100,3,FALSE),"")</f>
        <v>0</v>
      </c>
      <c r="I1747">
        <f>IFERROR(VLOOKUP(G1747,Store_Map!$A$2:$I$100,4,FALSE),"")</f>
        <v>0</v>
      </c>
      <c r="J1747">
        <f>IFERROR(VLOOKUP(G1747,Store_Map!$A$2:$I$100,5,FALSE),"")</f>
        <v>0</v>
      </c>
      <c r="K1747">
        <f>IFERROR(VLOOKUP(G1747,Store_Map!$A$2:$I$100,6,FALSE),"")</f>
        <v>0</v>
      </c>
      <c r="L1747">
        <f>IFERROR(VLOOKUP(G1747,Store_Map!$A$2:$I$100,7,FALSE),"")</f>
        <v>0</v>
      </c>
      <c r="M1747">
        <f>IFERROR(VLOOKUP(G1747,Store_Map!$A$2:$I$100,8,FALSE),"")</f>
        <v>0</v>
      </c>
      <c r="N1747">
        <f t="shared" si="243"/>
        <v>0</v>
      </c>
      <c r="O1747" t="str">
        <f t="shared" si="244"/>
        <v>PASS</v>
      </c>
      <c r="P1747" t="str">
        <f t="shared" si="245"/>
        <v>PASS</v>
      </c>
      <c r="Q1747" t="str">
        <f t="shared" si="246"/>
        <v>PASS</v>
      </c>
      <c r="R1747" t="str">
        <f t="shared" si="247"/>
        <v>PASS</v>
      </c>
      <c r="S1747" t="str">
        <f t="shared" si="248"/>
        <v>PASS</v>
      </c>
      <c r="T1747">
        <f t="shared" si="249"/>
        <v>100</v>
      </c>
      <c r="U1747" t="str">
        <f t="shared" si="250"/>
        <v>Low</v>
      </c>
      <c r="V1747" t="str">
        <f t="shared" si="251"/>
        <v>Clean</v>
      </c>
    </row>
    <row r="1748" spans="1:22" x14ac:dyDescent="0.3">
      <c r="A1748" t="str">
        <f>Raw_Data!A1748</f>
        <v>6246932</v>
      </c>
      <c r="B1748">
        <f>Raw_Data!B1748</f>
        <v>45673</v>
      </c>
      <c r="C1748" t="str">
        <f>Raw_Data!C1748</f>
        <v>ATORVASTATIN 40 MG TABLET</v>
      </c>
      <c r="D1748" t="str">
        <f>Raw_Data!D1748</f>
        <v>67877051310</v>
      </c>
      <c r="E1748" t="str">
        <f>Raw_Data!E1748</f>
        <v>BYNE, EDMUND</v>
      </c>
      <c r="F1748" t="str">
        <f>Raw_Data!F1748</f>
        <v>1033186648</v>
      </c>
      <c r="G1748" t="str">
        <f>Raw_Data!H1748</f>
        <v>0</v>
      </c>
      <c r="H1748">
        <f>IFERROR(VLOOKUP(G1748,Store_Map!$A$2:$I$100,3,FALSE),"")</f>
        <v>0</v>
      </c>
      <c r="I1748">
        <f>IFERROR(VLOOKUP(G1748,Store_Map!$A$2:$I$100,4,FALSE),"")</f>
        <v>0</v>
      </c>
      <c r="J1748">
        <f>IFERROR(VLOOKUP(G1748,Store_Map!$A$2:$I$100,5,FALSE),"")</f>
        <v>0</v>
      </c>
      <c r="K1748">
        <f>IFERROR(VLOOKUP(G1748,Store_Map!$A$2:$I$100,6,FALSE),"")</f>
        <v>0</v>
      </c>
      <c r="L1748">
        <f>IFERROR(VLOOKUP(G1748,Store_Map!$A$2:$I$100,7,FALSE),"")</f>
        <v>0</v>
      </c>
      <c r="M1748">
        <f>IFERROR(VLOOKUP(G1748,Store_Map!$A$2:$I$100,8,FALSE),"")</f>
        <v>0</v>
      </c>
      <c r="N1748">
        <f t="shared" si="243"/>
        <v>0</v>
      </c>
      <c r="O1748" t="str">
        <f t="shared" si="244"/>
        <v>PASS</v>
      </c>
      <c r="P1748" t="str">
        <f t="shared" si="245"/>
        <v>PASS</v>
      </c>
      <c r="Q1748" t="str">
        <f t="shared" si="246"/>
        <v>PASS</v>
      </c>
      <c r="R1748" t="str">
        <f t="shared" si="247"/>
        <v>PASS</v>
      </c>
      <c r="S1748" t="str">
        <f t="shared" si="248"/>
        <v>PASS</v>
      </c>
      <c r="T1748">
        <f t="shared" si="249"/>
        <v>100</v>
      </c>
      <c r="U1748" t="str">
        <f t="shared" si="250"/>
        <v>Low</v>
      </c>
      <c r="V1748" t="str">
        <f t="shared" si="251"/>
        <v>Clean</v>
      </c>
    </row>
    <row r="1749" spans="1:22" x14ac:dyDescent="0.3">
      <c r="A1749" t="str">
        <f>Raw_Data!A1749</f>
        <v>6246934</v>
      </c>
      <c r="B1749">
        <f>Raw_Data!B1749</f>
        <v>45673</v>
      </c>
      <c r="C1749" t="str">
        <f>Raw_Data!C1749</f>
        <v>SPIRONOLACTONE 25 MG TABLET</v>
      </c>
      <c r="D1749" t="str">
        <f>Raw_Data!D1749</f>
        <v>53489014305</v>
      </c>
      <c r="E1749" t="str">
        <f>Raw_Data!E1749</f>
        <v>BYNE, EDMUND</v>
      </c>
      <c r="F1749" t="str">
        <f>Raw_Data!F1749</f>
        <v>1033186648</v>
      </c>
      <c r="G1749" t="str">
        <f>Raw_Data!H1749</f>
        <v>0</v>
      </c>
      <c r="H1749">
        <f>IFERROR(VLOOKUP(G1749,Store_Map!$A$2:$I$100,3,FALSE),"")</f>
        <v>0</v>
      </c>
      <c r="I1749">
        <f>IFERROR(VLOOKUP(G1749,Store_Map!$A$2:$I$100,4,FALSE),"")</f>
        <v>0</v>
      </c>
      <c r="J1749">
        <f>IFERROR(VLOOKUP(G1749,Store_Map!$A$2:$I$100,5,FALSE),"")</f>
        <v>0</v>
      </c>
      <c r="K1749">
        <f>IFERROR(VLOOKUP(G1749,Store_Map!$A$2:$I$100,6,FALSE),"")</f>
        <v>0</v>
      </c>
      <c r="L1749">
        <f>IFERROR(VLOOKUP(G1749,Store_Map!$A$2:$I$100,7,FALSE),"")</f>
        <v>0</v>
      </c>
      <c r="M1749">
        <f>IFERROR(VLOOKUP(G1749,Store_Map!$A$2:$I$100,8,FALSE),"")</f>
        <v>0</v>
      </c>
      <c r="N1749">
        <f t="shared" si="243"/>
        <v>0</v>
      </c>
      <c r="O1749" t="str">
        <f t="shared" si="244"/>
        <v>PASS</v>
      </c>
      <c r="P1749" t="str">
        <f t="shared" si="245"/>
        <v>PASS</v>
      </c>
      <c r="Q1749" t="str">
        <f t="shared" si="246"/>
        <v>PASS</v>
      </c>
      <c r="R1749" t="str">
        <f t="shared" si="247"/>
        <v>PASS</v>
      </c>
      <c r="S1749" t="str">
        <f t="shared" si="248"/>
        <v>PASS</v>
      </c>
      <c r="T1749">
        <f t="shared" si="249"/>
        <v>100</v>
      </c>
      <c r="U1749" t="str">
        <f t="shared" si="250"/>
        <v>Low</v>
      </c>
      <c r="V1749" t="str">
        <f t="shared" si="251"/>
        <v>Clean</v>
      </c>
    </row>
    <row r="1750" spans="1:22" x14ac:dyDescent="0.3">
      <c r="A1750" t="str">
        <f>Raw_Data!A1750</f>
        <v>6248693</v>
      </c>
      <c r="B1750">
        <f>Raw_Data!B1750</f>
        <v>45673</v>
      </c>
      <c r="C1750" t="str">
        <f>Raw_Data!C1750</f>
        <v>KETOCONAZOLE 2% SHAMPOO</v>
      </c>
      <c r="D1750" t="str">
        <f>Raw_Data!D1750</f>
        <v>45802046564</v>
      </c>
      <c r="E1750" t="str">
        <f>Raw_Data!E1750</f>
        <v>BYNE, EDMUND</v>
      </c>
      <c r="F1750" t="str">
        <f>Raw_Data!F1750</f>
        <v>1033186648</v>
      </c>
      <c r="G1750" t="str">
        <f>Raw_Data!H1750</f>
        <v>0</v>
      </c>
      <c r="H1750">
        <f>IFERROR(VLOOKUP(G1750,Store_Map!$A$2:$I$100,3,FALSE),"")</f>
        <v>0</v>
      </c>
      <c r="I1750">
        <f>IFERROR(VLOOKUP(G1750,Store_Map!$A$2:$I$100,4,FALSE),"")</f>
        <v>0</v>
      </c>
      <c r="J1750">
        <f>IFERROR(VLOOKUP(G1750,Store_Map!$A$2:$I$100,5,FALSE),"")</f>
        <v>0</v>
      </c>
      <c r="K1750">
        <f>IFERROR(VLOOKUP(G1750,Store_Map!$A$2:$I$100,6,FALSE),"")</f>
        <v>0</v>
      </c>
      <c r="L1750">
        <f>IFERROR(VLOOKUP(G1750,Store_Map!$A$2:$I$100,7,FALSE),"")</f>
        <v>0</v>
      </c>
      <c r="M1750">
        <f>IFERROR(VLOOKUP(G1750,Store_Map!$A$2:$I$100,8,FALSE),"")</f>
        <v>0</v>
      </c>
      <c r="N1750">
        <f t="shared" si="243"/>
        <v>0</v>
      </c>
      <c r="O1750" t="str">
        <f t="shared" si="244"/>
        <v>PASS</v>
      </c>
      <c r="P1750" t="str">
        <f t="shared" si="245"/>
        <v>PASS</v>
      </c>
      <c r="Q1750" t="str">
        <f t="shared" si="246"/>
        <v>PASS</v>
      </c>
      <c r="R1750" t="str">
        <f t="shared" si="247"/>
        <v>PASS</v>
      </c>
      <c r="S1750" t="str">
        <f t="shared" si="248"/>
        <v>PASS</v>
      </c>
      <c r="T1750">
        <f t="shared" si="249"/>
        <v>100</v>
      </c>
      <c r="U1750" t="str">
        <f t="shared" si="250"/>
        <v>Low</v>
      </c>
      <c r="V1750" t="str">
        <f t="shared" si="251"/>
        <v>Clean</v>
      </c>
    </row>
    <row r="1751" spans="1:22" x14ac:dyDescent="0.3">
      <c r="A1751" t="str">
        <f>Raw_Data!A1751</f>
        <v>6250402</v>
      </c>
      <c r="B1751">
        <f>Raw_Data!B1751</f>
        <v>45673</v>
      </c>
      <c r="C1751" t="str">
        <f>Raw_Data!C1751</f>
        <v>METOPROLOL TARTRATE 25 MG T</v>
      </c>
      <c r="D1751" t="str">
        <f>Raw_Data!D1751</f>
        <v>57664050658</v>
      </c>
      <c r="E1751" t="str">
        <f>Raw_Data!E1751</f>
        <v>BYNE, EDMUND</v>
      </c>
      <c r="F1751" t="str">
        <f>Raw_Data!F1751</f>
        <v>1033186648</v>
      </c>
      <c r="G1751" t="str">
        <f>Raw_Data!H1751</f>
        <v>0</v>
      </c>
      <c r="H1751">
        <f>IFERROR(VLOOKUP(G1751,Store_Map!$A$2:$I$100,3,FALSE),"")</f>
        <v>0</v>
      </c>
      <c r="I1751">
        <f>IFERROR(VLOOKUP(G1751,Store_Map!$A$2:$I$100,4,FALSE),"")</f>
        <v>0</v>
      </c>
      <c r="J1751">
        <f>IFERROR(VLOOKUP(G1751,Store_Map!$A$2:$I$100,5,FALSE),"")</f>
        <v>0</v>
      </c>
      <c r="K1751">
        <f>IFERROR(VLOOKUP(G1751,Store_Map!$A$2:$I$100,6,FALSE),"")</f>
        <v>0</v>
      </c>
      <c r="L1751">
        <f>IFERROR(VLOOKUP(G1751,Store_Map!$A$2:$I$100,7,FALSE),"")</f>
        <v>0</v>
      </c>
      <c r="M1751">
        <f>IFERROR(VLOOKUP(G1751,Store_Map!$A$2:$I$100,8,FALSE),"")</f>
        <v>0</v>
      </c>
      <c r="N1751">
        <f t="shared" si="243"/>
        <v>0</v>
      </c>
      <c r="O1751" t="str">
        <f t="shared" si="244"/>
        <v>PASS</v>
      </c>
      <c r="P1751" t="str">
        <f t="shared" si="245"/>
        <v>PASS</v>
      </c>
      <c r="Q1751" t="str">
        <f t="shared" si="246"/>
        <v>PASS</v>
      </c>
      <c r="R1751" t="str">
        <f t="shared" si="247"/>
        <v>PASS</v>
      </c>
      <c r="S1751" t="str">
        <f t="shared" si="248"/>
        <v>PASS</v>
      </c>
      <c r="T1751">
        <f t="shared" si="249"/>
        <v>100</v>
      </c>
      <c r="U1751" t="str">
        <f t="shared" si="250"/>
        <v>Low</v>
      </c>
      <c r="V1751" t="str">
        <f t="shared" si="251"/>
        <v>Clean</v>
      </c>
    </row>
    <row r="1752" spans="1:22" x14ac:dyDescent="0.3">
      <c r="A1752" t="str">
        <f>Raw_Data!A1752</f>
        <v>6250448</v>
      </c>
      <c r="B1752">
        <f>Raw_Data!B1752</f>
        <v>45673</v>
      </c>
      <c r="C1752" t="str">
        <f>Raw_Data!C1752</f>
        <v>MELOXICAM 7.5 MG TABLET</v>
      </c>
      <c r="D1752" t="str">
        <f>Raw_Data!D1752</f>
        <v>68382005001</v>
      </c>
      <c r="E1752" t="str">
        <f>Raw_Data!E1752</f>
        <v>AKHTAR, MARIAM</v>
      </c>
      <c r="F1752" t="str">
        <f>Raw_Data!F1752</f>
        <v>1780024596</v>
      </c>
      <c r="G1752" t="str">
        <f>Raw_Data!H1752</f>
        <v>0</v>
      </c>
      <c r="H1752">
        <f>IFERROR(VLOOKUP(G1752,Store_Map!$A$2:$I$100,3,FALSE),"")</f>
        <v>0</v>
      </c>
      <c r="I1752">
        <f>IFERROR(VLOOKUP(G1752,Store_Map!$A$2:$I$100,4,FALSE),"")</f>
        <v>0</v>
      </c>
      <c r="J1752">
        <f>IFERROR(VLOOKUP(G1752,Store_Map!$A$2:$I$100,5,FALSE),"")</f>
        <v>0</v>
      </c>
      <c r="K1752">
        <f>IFERROR(VLOOKUP(G1752,Store_Map!$A$2:$I$100,6,FALSE),"")</f>
        <v>0</v>
      </c>
      <c r="L1752">
        <f>IFERROR(VLOOKUP(G1752,Store_Map!$A$2:$I$100,7,FALSE),"")</f>
        <v>0</v>
      </c>
      <c r="M1752">
        <f>IFERROR(VLOOKUP(G1752,Store_Map!$A$2:$I$100,8,FALSE),"")</f>
        <v>0</v>
      </c>
      <c r="N1752">
        <f t="shared" si="243"/>
        <v>0</v>
      </c>
      <c r="O1752" t="str">
        <f t="shared" si="244"/>
        <v>PASS</v>
      </c>
      <c r="P1752" t="str">
        <f t="shared" si="245"/>
        <v>PASS</v>
      </c>
      <c r="Q1752" t="str">
        <f t="shared" si="246"/>
        <v>PASS</v>
      </c>
      <c r="R1752" t="str">
        <f t="shared" si="247"/>
        <v>PASS</v>
      </c>
      <c r="S1752" t="str">
        <f t="shared" si="248"/>
        <v>PASS</v>
      </c>
      <c r="T1752">
        <f t="shared" si="249"/>
        <v>100</v>
      </c>
      <c r="U1752" t="str">
        <f t="shared" si="250"/>
        <v>Low</v>
      </c>
      <c r="V1752" t="str">
        <f t="shared" si="251"/>
        <v>Clean</v>
      </c>
    </row>
    <row r="1753" spans="1:22" x14ac:dyDescent="0.3">
      <c r="A1753" t="str">
        <f>Raw_Data!A1753</f>
        <v>6251192</v>
      </c>
      <c r="B1753">
        <f>Raw_Data!B1753</f>
        <v>45673</v>
      </c>
      <c r="C1753" t="str">
        <f>Raw_Data!C1753</f>
        <v>ALBUTEROL HFA 90 MCG INHALE</v>
      </c>
      <c r="D1753" t="str">
        <f>Raw_Data!D1753</f>
        <v>66993001968</v>
      </c>
      <c r="E1753" t="str">
        <f>Raw_Data!E1753</f>
        <v>BYNE, EDMUND</v>
      </c>
      <c r="F1753" t="str">
        <f>Raw_Data!F1753</f>
        <v>1033186648</v>
      </c>
      <c r="G1753" t="str">
        <f>Raw_Data!H1753</f>
        <v>0</v>
      </c>
      <c r="H1753">
        <f>IFERROR(VLOOKUP(G1753,Store_Map!$A$2:$I$100,3,FALSE),"")</f>
        <v>0</v>
      </c>
      <c r="I1753">
        <f>IFERROR(VLOOKUP(G1753,Store_Map!$A$2:$I$100,4,FALSE),"")</f>
        <v>0</v>
      </c>
      <c r="J1753">
        <f>IFERROR(VLOOKUP(G1753,Store_Map!$A$2:$I$100,5,FALSE),"")</f>
        <v>0</v>
      </c>
      <c r="K1753">
        <f>IFERROR(VLOOKUP(G1753,Store_Map!$A$2:$I$100,6,FALSE),"")</f>
        <v>0</v>
      </c>
      <c r="L1753">
        <f>IFERROR(VLOOKUP(G1753,Store_Map!$A$2:$I$100,7,FALSE),"")</f>
        <v>0</v>
      </c>
      <c r="M1753">
        <f>IFERROR(VLOOKUP(G1753,Store_Map!$A$2:$I$100,8,FALSE),"")</f>
        <v>0</v>
      </c>
      <c r="N1753">
        <f t="shared" si="243"/>
        <v>0</v>
      </c>
      <c r="O1753" t="str">
        <f t="shared" si="244"/>
        <v>PASS</v>
      </c>
      <c r="P1753" t="str">
        <f t="shared" si="245"/>
        <v>PASS</v>
      </c>
      <c r="Q1753" t="str">
        <f t="shared" si="246"/>
        <v>PASS</v>
      </c>
      <c r="R1753" t="str">
        <f t="shared" si="247"/>
        <v>PASS</v>
      </c>
      <c r="S1753" t="str">
        <f t="shared" si="248"/>
        <v>PASS</v>
      </c>
      <c r="T1753">
        <f t="shared" si="249"/>
        <v>100</v>
      </c>
      <c r="U1753" t="str">
        <f t="shared" si="250"/>
        <v>Low</v>
      </c>
      <c r="V1753" t="str">
        <f t="shared" si="251"/>
        <v>Clean</v>
      </c>
    </row>
    <row r="1754" spans="1:22" x14ac:dyDescent="0.3">
      <c r="A1754" t="str">
        <f>Raw_Data!A1754</f>
        <v>6251313</v>
      </c>
      <c r="B1754">
        <f>Raw_Data!B1754</f>
        <v>45673</v>
      </c>
      <c r="C1754" t="str">
        <f>Raw_Data!C1754</f>
        <v>ALBUTEROL HFA 90 MCG INHALE</v>
      </c>
      <c r="D1754" t="str">
        <f>Raw_Data!D1754</f>
        <v>781729685</v>
      </c>
      <c r="E1754" t="str">
        <f>Raw_Data!E1754</f>
        <v>DEANGELO, ALAN</v>
      </c>
      <c r="F1754" t="str">
        <f>Raw_Data!F1754</f>
        <v>1982741237</v>
      </c>
      <c r="G1754" t="str">
        <f>Raw_Data!H1754</f>
        <v>0</v>
      </c>
      <c r="H1754">
        <f>IFERROR(VLOOKUP(G1754,Store_Map!$A$2:$I$100,3,FALSE),"")</f>
        <v>0</v>
      </c>
      <c r="I1754">
        <f>IFERROR(VLOOKUP(G1754,Store_Map!$A$2:$I$100,4,FALSE),"")</f>
        <v>0</v>
      </c>
      <c r="J1754">
        <f>IFERROR(VLOOKUP(G1754,Store_Map!$A$2:$I$100,5,FALSE),"")</f>
        <v>0</v>
      </c>
      <c r="K1754">
        <f>IFERROR(VLOOKUP(G1754,Store_Map!$A$2:$I$100,6,FALSE),"")</f>
        <v>0</v>
      </c>
      <c r="L1754">
        <f>IFERROR(VLOOKUP(G1754,Store_Map!$A$2:$I$100,7,FALSE),"")</f>
        <v>0</v>
      </c>
      <c r="M1754">
        <f>IFERROR(VLOOKUP(G1754,Store_Map!$A$2:$I$100,8,FALSE),"")</f>
        <v>0</v>
      </c>
      <c r="N1754">
        <f t="shared" si="243"/>
        <v>0</v>
      </c>
      <c r="O1754" t="str">
        <f t="shared" si="244"/>
        <v>PASS</v>
      </c>
      <c r="P1754" t="str">
        <f t="shared" si="245"/>
        <v>REVIEW</v>
      </c>
      <c r="Q1754" t="str">
        <f t="shared" si="246"/>
        <v>PASS</v>
      </c>
      <c r="R1754" t="str">
        <f t="shared" si="247"/>
        <v>PASS</v>
      </c>
      <c r="S1754" t="str">
        <f t="shared" si="248"/>
        <v>REVIEW</v>
      </c>
      <c r="T1754">
        <f t="shared" si="249"/>
        <v>90</v>
      </c>
      <c r="U1754" t="str">
        <f t="shared" si="250"/>
        <v>Low</v>
      </c>
      <c r="V1754" t="str">
        <f t="shared" si="251"/>
        <v>Invalid NDC</v>
      </c>
    </row>
    <row r="1755" spans="1:22" x14ac:dyDescent="0.3">
      <c r="A1755" t="str">
        <f>Raw_Data!A1755</f>
        <v>6247425</v>
      </c>
      <c r="B1755">
        <f>Raw_Data!B1755</f>
        <v>45673</v>
      </c>
      <c r="C1755" t="str">
        <f>Raw_Data!C1755</f>
        <v>CARVEDILOL 25 MG TABLET</v>
      </c>
      <c r="D1755" t="str">
        <f>Raw_Data!D1755</f>
        <v>68382009505</v>
      </c>
      <c r="E1755" t="str">
        <f>Raw_Data!E1755</f>
        <v>BYNE, EDMUND</v>
      </c>
      <c r="F1755" t="str">
        <f>Raw_Data!F1755</f>
        <v>1033186648</v>
      </c>
      <c r="G1755" t="str">
        <f>Raw_Data!H1755</f>
        <v>0</v>
      </c>
      <c r="H1755">
        <f>IFERROR(VLOOKUP(G1755,Store_Map!$A$2:$I$100,3,FALSE),"")</f>
        <v>0</v>
      </c>
      <c r="I1755">
        <f>IFERROR(VLOOKUP(G1755,Store_Map!$A$2:$I$100,4,FALSE),"")</f>
        <v>0</v>
      </c>
      <c r="J1755">
        <f>IFERROR(VLOOKUP(G1755,Store_Map!$A$2:$I$100,5,FALSE),"")</f>
        <v>0</v>
      </c>
      <c r="K1755">
        <f>IFERROR(VLOOKUP(G1755,Store_Map!$A$2:$I$100,6,FALSE),"")</f>
        <v>0</v>
      </c>
      <c r="L1755">
        <f>IFERROR(VLOOKUP(G1755,Store_Map!$A$2:$I$100,7,FALSE),"")</f>
        <v>0</v>
      </c>
      <c r="M1755">
        <f>IFERROR(VLOOKUP(G1755,Store_Map!$A$2:$I$100,8,FALSE),"")</f>
        <v>0</v>
      </c>
      <c r="N1755">
        <f t="shared" si="243"/>
        <v>0</v>
      </c>
      <c r="O1755" t="str">
        <f t="shared" si="244"/>
        <v>PASS</v>
      </c>
      <c r="P1755" t="str">
        <f t="shared" si="245"/>
        <v>PASS</v>
      </c>
      <c r="Q1755" t="str">
        <f t="shared" si="246"/>
        <v>PASS</v>
      </c>
      <c r="R1755" t="str">
        <f t="shared" si="247"/>
        <v>PASS</v>
      </c>
      <c r="S1755" t="str">
        <f t="shared" si="248"/>
        <v>PASS</v>
      </c>
      <c r="T1755">
        <f t="shared" si="249"/>
        <v>100</v>
      </c>
      <c r="U1755" t="str">
        <f t="shared" si="250"/>
        <v>Low</v>
      </c>
      <c r="V1755" t="str">
        <f t="shared" si="251"/>
        <v>Clean</v>
      </c>
    </row>
    <row r="1756" spans="1:22" x14ac:dyDescent="0.3">
      <c r="A1756" t="str">
        <f>Raw_Data!A1756</f>
        <v>6247420</v>
      </c>
      <c r="B1756">
        <f>Raw_Data!B1756</f>
        <v>45673</v>
      </c>
      <c r="C1756" t="str">
        <f>Raw_Data!C1756</f>
        <v>NIFEDIPINE ER 60 MG TABLET</v>
      </c>
      <c r="D1756" t="str">
        <f>Raw_Data!D1756</f>
        <v>68682010610</v>
      </c>
      <c r="E1756" t="str">
        <f>Raw_Data!E1756</f>
        <v>BYNE, EDMUND</v>
      </c>
      <c r="F1756" t="str">
        <f>Raw_Data!F1756</f>
        <v>1033186648</v>
      </c>
      <c r="G1756" t="str">
        <f>Raw_Data!H1756</f>
        <v>0</v>
      </c>
      <c r="H1756">
        <f>IFERROR(VLOOKUP(G1756,Store_Map!$A$2:$I$100,3,FALSE),"")</f>
        <v>0</v>
      </c>
      <c r="I1756">
        <f>IFERROR(VLOOKUP(G1756,Store_Map!$A$2:$I$100,4,FALSE),"")</f>
        <v>0</v>
      </c>
      <c r="J1756">
        <f>IFERROR(VLOOKUP(G1756,Store_Map!$A$2:$I$100,5,FALSE),"")</f>
        <v>0</v>
      </c>
      <c r="K1756">
        <f>IFERROR(VLOOKUP(G1756,Store_Map!$A$2:$I$100,6,FALSE),"")</f>
        <v>0</v>
      </c>
      <c r="L1756">
        <f>IFERROR(VLOOKUP(G1756,Store_Map!$A$2:$I$100,7,FALSE),"")</f>
        <v>0</v>
      </c>
      <c r="M1756">
        <f>IFERROR(VLOOKUP(G1756,Store_Map!$A$2:$I$100,8,FALSE),"")</f>
        <v>0</v>
      </c>
      <c r="N1756">
        <f t="shared" si="243"/>
        <v>0</v>
      </c>
      <c r="O1756" t="str">
        <f t="shared" si="244"/>
        <v>PASS</v>
      </c>
      <c r="P1756" t="str">
        <f t="shared" si="245"/>
        <v>PASS</v>
      </c>
      <c r="Q1756" t="str">
        <f t="shared" si="246"/>
        <v>PASS</v>
      </c>
      <c r="R1756" t="str">
        <f t="shared" si="247"/>
        <v>PASS</v>
      </c>
      <c r="S1756" t="str">
        <f t="shared" si="248"/>
        <v>PASS</v>
      </c>
      <c r="T1756">
        <f t="shared" si="249"/>
        <v>100</v>
      </c>
      <c r="U1756" t="str">
        <f t="shared" si="250"/>
        <v>Low</v>
      </c>
      <c r="V1756" t="str">
        <f t="shared" si="251"/>
        <v>Clean</v>
      </c>
    </row>
    <row r="1757" spans="1:22" x14ac:dyDescent="0.3">
      <c r="A1757" t="str">
        <f>Raw_Data!A1757</f>
        <v>6247421</v>
      </c>
      <c r="B1757">
        <f>Raw_Data!B1757</f>
        <v>45673</v>
      </c>
      <c r="C1757" t="str">
        <f>Raw_Data!C1757</f>
        <v>FUROSEMIDE 40 MG TABLET</v>
      </c>
      <c r="D1757" t="str">
        <f>Raw_Data!D1757</f>
        <v>69315011710</v>
      </c>
      <c r="E1757" t="str">
        <f>Raw_Data!E1757</f>
        <v>BYNE, EDMUND</v>
      </c>
      <c r="F1757" t="str">
        <f>Raw_Data!F1757</f>
        <v>1033186648</v>
      </c>
      <c r="G1757" t="str">
        <f>Raw_Data!H1757</f>
        <v>0</v>
      </c>
      <c r="H1757">
        <f>IFERROR(VLOOKUP(G1757,Store_Map!$A$2:$I$100,3,FALSE),"")</f>
        <v>0</v>
      </c>
      <c r="I1757">
        <f>IFERROR(VLOOKUP(G1757,Store_Map!$A$2:$I$100,4,FALSE),"")</f>
        <v>0</v>
      </c>
      <c r="J1757">
        <f>IFERROR(VLOOKUP(G1757,Store_Map!$A$2:$I$100,5,FALSE),"")</f>
        <v>0</v>
      </c>
      <c r="K1757">
        <f>IFERROR(VLOOKUP(G1757,Store_Map!$A$2:$I$100,6,FALSE),"")</f>
        <v>0</v>
      </c>
      <c r="L1757">
        <f>IFERROR(VLOOKUP(G1757,Store_Map!$A$2:$I$100,7,FALSE),"")</f>
        <v>0</v>
      </c>
      <c r="M1757">
        <f>IFERROR(VLOOKUP(G1757,Store_Map!$A$2:$I$100,8,FALSE),"")</f>
        <v>0</v>
      </c>
      <c r="N1757">
        <f t="shared" si="243"/>
        <v>0</v>
      </c>
      <c r="O1757" t="str">
        <f t="shared" si="244"/>
        <v>PASS</v>
      </c>
      <c r="P1757" t="str">
        <f t="shared" si="245"/>
        <v>PASS</v>
      </c>
      <c r="Q1757" t="str">
        <f t="shared" si="246"/>
        <v>PASS</v>
      </c>
      <c r="R1757" t="str">
        <f t="shared" si="247"/>
        <v>PASS</v>
      </c>
      <c r="S1757" t="str">
        <f t="shared" si="248"/>
        <v>PASS</v>
      </c>
      <c r="T1757">
        <f t="shared" si="249"/>
        <v>100</v>
      </c>
      <c r="U1757" t="str">
        <f t="shared" si="250"/>
        <v>Low</v>
      </c>
      <c r="V1757" t="str">
        <f t="shared" si="251"/>
        <v>Clean</v>
      </c>
    </row>
    <row r="1758" spans="1:22" x14ac:dyDescent="0.3">
      <c r="A1758" t="str">
        <f>Raw_Data!A1758</f>
        <v>6248141</v>
      </c>
      <c r="B1758">
        <f>Raw_Data!B1758</f>
        <v>45673</v>
      </c>
      <c r="C1758" t="str">
        <f>Raw_Data!C1758</f>
        <v>CARVEDILOL 6.25 MG TABLET</v>
      </c>
      <c r="D1758" t="str">
        <f>Raw_Data!D1758</f>
        <v>68382009305</v>
      </c>
      <c r="E1758" t="str">
        <f>Raw_Data!E1758</f>
        <v>BYNE, EDMUND</v>
      </c>
      <c r="F1758" t="str">
        <f>Raw_Data!F1758</f>
        <v>1033186648</v>
      </c>
      <c r="G1758" t="str">
        <f>Raw_Data!H1758</f>
        <v>0</v>
      </c>
      <c r="H1758">
        <f>IFERROR(VLOOKUP(G1758,Store_Map!$A$2:$I$100,3,FALSE),"")</f>
        <v>0</v>
      </c>
      <c r="I1758">
        <f>IFERROR(VLOOKUP(G1758,Store_Map!$A$2:$I$100,4,FALSE),"")</f>
        <v>0</v>
      </c>
      <c r="J1758">
        <f>IFERROR(VLOOKUP(G1758,Store_Map!$A$2:$I$100,5,FALSE),"")</f>
        <v>0</v>
      </c>
      <c r="K1758">
        <f>IFERROR(VLOOKUP(G1758,Store_Map!$A$2:$I$100,6,FALSE),"")</f>
        <v>0</v>
      </c>
      <c r="L1758">
        <f>IFERROR(VLOOKUP(G1758,Store_Map!$A$2:$I$100,7,FALSE),"")</f>
        <v>0</v>
      </c>
      <c r="M1758">
        <f>IFERROR(VLOOKUP(G1758,Store_Map!$A$2:$I$100,8,FALSE),"")</f>
        <v>0</v>
      </c>
      <c r="N1758">
        <f t="shared" si="243"/>
        <v>0</v>
      </c>
      <c r="O1758" t="str">
        <f t="shared" si="244"/>
        <v>PASS</v>
      </c>
      <c r="P1758" t="str">
        <f t="shared" si="245"/>
        <v>PASS</v>
      </c>
      <c r="Q1758" t="str">
        <f t="shared" si="246"/>
        <v>PASS</v>
      </c>
      <c r="R1758" t="str">
        <f t="shared" si="247"/>
        <v>PASS</v>
      </c>
      <c r="S1758" t="str">
        <f t="shared" si="248"/>
        <v>PASS</v>
      </c>
      <c r="T1758">
        <f t="shared" si="249"/>
        <v>100</v>
      </c>
      <c r="U1758" t="str">
        <f t="shared" si="250"/>
        <v>Low</v>
      </c>
      <c r="V1758" t="str">
        <f t="shared" si="251"/>
        <v>Clean</v>
      </c>
    </row>
    <row r="1759" spans="1:22" x14ac:dyDescent="0.3">
      <c r="A1759" t="str">
        <f>Raw_Data!A1759</f>
        <v>6243166</v>
      </c>
      <c r="B1759">
        <f>Raw_Data!B1759</f>
        <v>45673</v>
      </c>
      <c r="C1759" t="str">
        <f>Raw_Data!C1759</f>
        <v>LOSARTAN-HCTZ 100-12.5 MG T</v>
      </c>
      <c r="D1759" t="str">
        <f>Raw_Data!D1759</f>
        <v>65862046990</v>
      </c>
      <c r="E1759" t="str">
        <f>Raw_Data!E1759</f>
        <v>BYNE, EDMUND</v>
      </c>
      <c r="F1759" t="str">
        <f>Raw_Data!F1759</f>
        <v>1033186648</v>
      </c>
      <c r="G1759" t="str">
        <f>Raw_Data!H1759</f>
        <v>0</v>
      </c>
      <c r="H1759">
        <f>IFERROR(VLOOKUP(G1759,Store_Map!$A$2:$I$100,3,FALSE),"")</f>
        <v>0</v>
      </c>
      <c r="I1759">
        <f>IFERROR(VLOOKUP(G1759,Store_Map!$A$2:$I$100,4,FALSE),"")</f>
        <v>0</v>
      </c>
      <c r="J1759">
        <f>IFERROR(VLOOKUP(G1759,Store_Map!$A$2:$I$100,5,FALSE),"")</f>
        <v>0</v>
      </c>
      <c r="K1759">
        <f>IFERROR(VLOOKUP(G1759,Store_Map!$A$2:$I$100,6,FALSE),"")</f>
        <v>0</v>
      </c>
      <c r="L1759">
        <f>IFERROR(VLOOKUP(G1759,Store_Map!$A$2:$I$100,7,FALSE),"")</f>
        <v>0</v>
      </c>
      <c r="M1759">
        <f>IFERROR(VLOOKUP(G1759,Store_Map!$A$2:$I$100,8,FALSE),"")</f>
        <v>0</v>
      </c>
      <c r="N1759">
        <f t="shared" si="243"/>
        <v>0</v>
      </c>
      <c r="O1759" t="str">
        <f t="shared" si="244"/>
        <v>PASS</v>
      </c>
      <c r="P1759" t="str">
        <f t="shared" si="245"/>
        <v>PASS</v>
      </c>
      <c r="Q1759" t="str">
        <f t="shared" si="246"/>
        <v>PASS</v>
      </c>
      <c r="R1759" t="str">
        <f t="shared" si="247"/>
        <v>PASS</v>
      </c>
      <c r="S1759" t="str">
        <f t="shared" si="248"/>
        <v>PASS</v>
      </c>
      <c r="T1759">
        <f t="shared" si="249"/>
        <v>100</v>
      </c>
      <c r="U1759" t="str">
        <f t="shared" si="250"/>
        <v>Low</v>
      </c>
      <c r="V1759" t="str">
        <f t="shared" si="251"/>
        <v>Clean</v>
      </c>
    </row>
    <row r="1760" spans="1:22" x14ac:dyDescent="0.3">
      <c r="A1760" t="str">
        <f>Raw_Data!A1760</f>
        <v>6229030</v>
      </c>
      <c r="B1760">
        <f>Raw_Data!B1760</f>
        <v>45673</v>
      </c>
      <c r="C1760" t="str">
        <f>Raw_Data!C1760</f>
        <v>TRAZODONE 50 MG TABLET</v>
      </c>
      <c r="D1760" t="str">
        <f>Raw_Data!D1760</f>
        <v>50111056002</v>
      </c>
      <c r="E1760" t="str">
        <f>Raw_Data!E1760</f>
        <v>BYNE, EDMUND</v>
      </c>
      <c r="F1760" t="str">
        <f>Raw_Data!F1760</f>
        <v>1033186648</v>
      </c>
      <c r="G1760" t="str">
        <f>Raw_Data!H1760</f>
        <v>0</v>
      </c>
      <c r="H1760">
        <f>IFERROR(VLOOKUP(G1760,Store_Map!$A$2:$I$100,3,FALSE),"")</f>
        <v>0</v>
      </c>
      <c r="I1760">
        <f>IFERROR(VLOOKUP(G1760,Store_Map!$A$2:$I$100,4,FALSE),"")</f>
        <v>0</v>
      </c>
      <c r="J1760">
        <f>IFERROR(VLOOKUP(G1760,Store_Map!$A$2:$I$100,5,FALSE),"")</f>
        <v>0</v>
      </c>
      <c r="K1760">
        <f>IFERROR(VLOOKUP(G1760,Store_Map!$A$2:$I$100,6,FALSE),"")</f>
        <v>0</v>
      </c>
      <c r="L1760">
        <f>IFERROR(VLOOKUP(G1760,Store_Map!$A$2:$I$100,7,FALSE),"")</f>
        <v>0</v>
      </c>
      <c r="M1760">
        <f>IFERROR(VLOOKUP(G1760,Store_Map!$A$2:$I$100,8,FALSE),"")</f>
        <v>0</v>
      </c>
      <c r="N1760">
        <f t="shared" si="243"/>
        <v>0</v>
      </c>
      <c r="O1760" t="str">
        <f t="shared" si="244"/>
        <v>PASS</v>
      </c>
      <c r="P1760" t="str">
        <f t="shared" si="245"/>
        <v>PASS</v>
      </c>
      <c r="Q1760" t="str">
        <f t="shared" si="246"/>
        <v>PASS</v>
      </c>
      <c r="R1760" t="str">
        <f t="shared" si="247"/>
        <v>PASS</v>
      </c>
      <c r="S1760" t="str">
        <f t="shared" si="248"/>
        <v>PASS</v>
      </c>
      <c r="T1760">
        <f t="shared" si="249"/>
        <v>100</v>
      </c>
      <c r="U1760" t="str">
        <f t="shared" si="250"/>
        <v>Low</v>
      </c>
      <c r="V1760" t="str">
        <f t="shared" si="251"/>
        <v>Clean</v>
      </c>
    </row>
    <row r="1761" spans="1:22" x14ac:dyDescent="0.3">
      <c r="A1761" t="str">
        <f>Raw_Data!A1761</f>
        <v>6229031</v>
      </c>
      <c r="B1761">
        <f>Raw_Data!B1761</f>
        <v>45673</v>
      </c>
      <c r="C1761" t="str">
        <f>Raw_Data!C1761</f>
        <v>MELOXICAM 15 MG TABLET</v>
      </c>
      <c r="D1761" t="str">
        <f>Raw_Data!D1761</f>
        <v>68382005105</v>
      </c>
      <c r="E1761" t="str">
        <f>Raw_Data!E1761</f>
        <v>BYNE, EDMUND</v>
      </c>
      <c r="F1761" t="str">
        <f>Raw_Data!F1761</f>
        <v>1033186648</v>
      </c>
      <c r="G1761" t="str">
        <f>Raw_Data!H1761</f>
        <v>0</v>
      </c>
      <c r="H1761">
        <f>IFERROR(VLOOKUP(G1761,Store_Map!$A$2:$I$100,3,FALSE),"")</f>
        <v>0</v>
      </c>
      <c r="I1761">
        <f>IFERROR(VLOOKUP(G1761,Store_Map!$A$2:$I$100,4,FALSE),"")</f>
        <v>0</v>
      </c>
      <c r="J1761">
        <f>IFERROR(VLOOKUP(G1761,Store_Map!$A$2:$I$100,5,FALSE),"")</f>
        <v>0</v>
      </c>
      <c r="K1761">
        <f>IFERROR(VLOOKUP(G1761,Store_Map!$A$2:$I$100,6,FALSE),"")</f>
        <v>0</v>
      </c>
      <c r="L1761">
        <f>IFERROR(VLOOKUP(G1761,Store_Map!$A$2:$I$100,7,FALSE),"")</f>
        <v>0</v>
      </c>
      <c r="M1761">
        <f>IFERROR(VLOOKUP(G1761,Store_Map!$A$2:$I$100,8,FALSE),"")</f>
        <v>0</v>
      </c>
      <c r="N1761">
        <f t="shared" si="243"/>
        <v>0</v>
      </c>
      <c r="O1761" t="str">
        <f t="shared" si="244"/>
        <v>PASS</v>
      </c>
      <c r="P1761" t="str">
        <f t="shared" si="245"/>
        <v>PASS</v>
      </c>
      <c r="Q1761" t="str">
        <f t="shared" si="246"/>
        <v>PASS</v>
      </c>
      <c r="R1761" t="str">
        <f t="shared" si="247"/>
        <v>PASS</v>
      </c>
      <c r="S1761" t="str">
        <f t="shared" si="248"/>
        <v>PASS</v>
      </c>
      <c r="T1761">
        <f t="shared" si="249"/>
        <v>100</v>
      </c>
      <c r="U1761" t="str">
        <f t="shared" si="250"/>
        <v>Low</v>
      </c>
      <c r="V1761" t="str">
        <f t="shared" si="251"/>
        <v>Clean</v>
      </c>
    </row>
    <row r="1762" spans="1:22" x14ac:dyDescent="0.3">
      <c r="A1762" t="str">
        <f>Raw_Data!A1762</f>
        <v>6229027</v>
      </c>
      <c r="B1762">
        <f>Raw_Data!B1762</f>
        <v>45673</v>
      </c>
      <c r="C1762" t="str">
        <f>Raw_Data!C1762</f>
        <v>BUPROPION HCL SR 150 MG TAB</v>
      </c>
      <c r="D1762" t="str">
        <f>Raw_Data!D1762</f>
        <v>591354105</v>
      </c>
      <c r="E1762" t="str">
        <f>Raw_Data!E1762</f>
        <v>BYNE, EDMUND</v>
      </c>
      <c r="F1762" t="str">
        <f>Raw_Data!F1762</f>
        <v>1033186648</v>
      </c>
      <c r="G1762" t="str">
        <f>Raw_Data!H1762</f>
        <v>0</v>
      </c>
      <c r="H1762">
        <f>IFERROR(VLOOKUP(G1762,Store_Map!$A$2:$I$100,3,FALSE),"")</f>
        <v>0</v>
      </c>
      <c r="I1762">
        <f>IFERROR(VLOOKUP(G1762,Store_Map!$A$2:$I$100,4,FALSE),"")</f>
        <v>0</v>
      </c>
      <c r="J1762">
        <f>IFERROR(VLOOKUP(G1762,Store_Map!$A$2:$I$100,5,FALSE),"")</f>
        <v>0</v>
      </c>
      <c r="K1762">
        <f>IFERROR(VLOOKUP(G1762,Store_Map!$A$2:$I$100,6,FALSE),"")</f>
        <v>0</v>
      </c>
      <c r="L1762">
        <f>IFERROR(VLOOKUP(G1762,Store_Map!$A$2:$I$100,7,FALSE),"")</f>
        <v>0</v>
      </c>
      <c r="M1762">
        <f>IFERROR(VLOOKUP(G1762,Store_Map!$A$2:$I$100,8,FALSE),"")</f>
        <v>0</v>
      </c>
      <c r="N1762">
        <f t="shared" si="243"/>
        <v>0</v>
      </c>
      <c r="O1762" t="str">
        <f t="shared" si="244"/>
        <v>PASS</v>
      </c>
      <c r="P1762" t="str">
        <f t="shared" si="245"/>
        <v>REVIEW</v>
      </c>
      <c r="Q1762" t="str">
        <f t="shared" si="246"/>
        <v>PASS</v>
      </c>
      <c r="R1762" t="str">
        <f t="shared" si="247"/>
        <v>PASS</v>
      </c>
      <c r="S1762" t="str">
        <f t="shared" si="248"/>
        <v>REVIEW</v>
      </c>
      <c r="T1762">
        <f t="shared" si="249"/>
        <v>90</v>
      </c>
      <c r="U1762" t="str">
        <f t="shared" si="250"/>
        <v>Low</v>
      </c>
      <c r="V1762" t="str">
        <f t="shared" si="251"/>
        <v>Invalid NDC</v>
      </c>
    </row>
    <row r="1763" spans="1:22" x14ac:dyDescent="0.3">
      <c r="A1763" t="str">
        <f>Raw_Data!A1763</f>
        <v>2003361</v>
      </c>
      <c r="B1763">
        <f>Raw_Data!B1763</f>
        <v>45673</v>
      </c>
      <c r="C1763" t="str">
        <f>Raw_Data!C1763</f>
        <v>METHYLPHENIDATE ER(CD) 10MG</v>
      </c>
      <c r="D1763" t="str">
        <f>Raw_Data!D1763</f>
        <v>406181001</v>
      </c>
      <c r="E1763" t="str">
        <f>Raw_Data!E1763</f>
        <v>HARSHMAN, SONALI</v>
      </c>
      <c r="F1763" t="str">
        <f>Raw_Data!F1763</f>
        <v>1104084516</v>
      </c>
      <c r="G1763" t="str">
        <f>Raw_Data!H1763</f>
        <v>0</v>
      </c>
      <c r="H1763">
        <f>IFERROR(VLOOKUP(G1763,Store_Map!$A$2:$I$100,3,FALSE),"")</f>
        <v>0</v>
      </c>
      <c r="I1763">
        <f>IFERROR(VLOOKUP(G1763,Store_Map!$A$2:$I$100,4,FALSE),"")</f>
        <v>0</v>
      </c>
      <c r="J1763">
        <f>IFERROR(VLOOKUP(G1763,Store_Map!$A$2:$I$100,5,FALSE),"")</f>
        <v>0</v>
      </c>
      <c r="K1763">
        <f>IFERROR(VLOOKUP(G1763,Store_Map!$A$2:$I$100,6,FALSE),"")</f>
        <v>0</v>
      </c>
      <c r="L1763">
        <f>IFERROR(VLOOKUP(G1763,Store_Map!$A$2:$I$100,7,FALSE),"")</f>
        <v>0</v>
      </c>
      <c r="M1763">
        <f>IFERROR(VLOOKUP(G1763,Store_Map!$A$2:$I$100,8,FALSE),"")</f>
        <v>0</v>
      </c>
      <c r="N1763">
        <f t="shared" si="243"/>
        <v>0</v>
      </c>
      <c r="O1763" t="str">
        <f t="shared" si="244"/>
        <v>PASS</v>
      </c>
      <c r="P1763" t="str">
        <f t="shared" si="245"/>
        <v>REVIEW</v>
      </c>
      <c r="Q1763" t="str">
        <f t="shared" si="246"/>
        <v>PASS</v>
      </c>
      <c r="R1763" t="str">
        <f t="shared" si="247"/>
        <v>PASS</v>
      </c>
      <c r="S1763" t="str">
        <f t="shared" si="248"/>
        <v>REVIEW</v>
      </c>
      <c r="T1763">
        <f t="shared" si="249"/>
        <v>90</v>
      </c>
      <c r="U1763" t="str">
        <f t="shared" si="250"/>
        <v>Low</v>
      </c>
      <c r="V1763" t="str">
        <f t="shared" si="251"/>
        <v>Invalid NDC</v>
      </c>
    </row>
    <row r="1764" spans="1:22" x14ac:dyDescent="0.3">
      <c r="A1764" t="str">
        <f>Raw_Data!A1764</f>
        <v>6245354</v>
      </c>
      <c r="B1764">
        <f>Raw_Data!B1764</f>
        <v>45673</v>
      </c>
      <c r="C1764" t="str">
        <f>Raw_Data!C1764</f>
        <v>GABAPENTIN 600 MG TABLET</v>
      </c>
      <c r="D1764" t="str">
        <f>Raw_Data!D1764</f>
        <v>65862052305</v>
      </c>
      <c r="E1764" t="str">
        <f>Raw_Data!E1764</f>
        <v>BYNE, EDMUND</v>
      </c>
      <c r="F1764" t="str">
        <f>Raw_Data!F1764</f>
        <v>1033186648</v>
      </c>
      <c r="G1764" t="str">
        <f>Raw_Data!H1764</f>
        <v>0</v>
      </c>
      <c r="H1764">
        <f>IFERROR(VLOOKUP(G1764,Store_Map!$A$2:$I$100,3,FALSE),"")</f>
        <v>0</v>
      </c>
      <c r="I1764">
        <f>IFERROR(VLOOKUP(G1764,Store_Map!$A$2:$I$100,4,FALSE),"")</f>
        <v>0</v>
      </c>
      <c r="J1764">
        <f>IFERROR(VLOOKUP(G1764,Store_Map!$A$2:$I$100,5,FALSE),"")</f>
        <v>0</v>
      </c>
      <c r="K1764">
        <f>IFERROR(VLOOKUP(G1764,Store_Map!$A$2:$I$100,6,FALSE),"")</f>
        <v>0</v>
      </c>
      <c r="L1764">
        <f>IFERROR(VLOOKUP(G1764,Store_Map!$A$2:$I$100,7,FALSE),"")</f>
        <v>0</v>
      </c>
      <c r="M1764">
        <f>IFERROR(VLOOKUP(G1764,Store_Map!$A$2:$I$100,8,FALSE),"")</f>
        <v>0</v>
      </c>
      <c r="N1764">
        <f t="shared" si="243"/>
        <v>0</v>
      </c>
      <c r="O1764" t="str">
        <f t="shared" si="244"/>
        <v>PASS</v>
      </c>
      <c r="P1764" t="str">
        <f t="shared" si="245"/>
        <v>PASS</v>
      </c>
      <c r="Q1764" t="str">
        <f t="shared" si="246"/>
        <v>PASS</v>
      </c>
      <c r="R1764" t="str">
        <f t="shared" si="247"/>
        <v>PASS</v>
      </c>
      <c r="S1764" t="str">
        <f t="shared" si="248"/>
        <v>PASS</v>
      </c>
      <c r="T1764">
        <f t="shared" si="249"/>
        <v>100</v>
      </c>
      <c r="U1764" t="str">
        <f t="shared" si="250"/>
        <v>Low</v>
      </c>
      <c r="V1764" t="str">
        <f t="shared" si="251"/>
        <v>Clean</v>
      </c>
    </row>
    <row r="1765" spans="1:22" x14ac:dyDescent="0.3">
      <c r="A1765" t="str">
        <f>Raw_Data!A1765</f>
        <v>6241392</v>
      </c>
      <c r="B1765">
        <f>Raw_Data!B1765</f>
        <v>45673</v>
      </c>
      <c r="C1765" t="str">
        <f>Raw_Data!C1765</f>
        <v>VENTOLIN HFA 90 MCG INHALER</v>
      </c>
      <c r="D1765" t="str">
        <f>Raw_Data!D1765</f>
        <v>173068220</v>
      </c>
      <c r="E1765" t="str">
        <f>Raw_Data!E1765</f>
        <v>BYNE, EDMUND</v>
      </c>
      <c r="F1765" t="str">
        <f>Raw_Data!F1765</f>
        <v>1033186648</v>
      </c>
      <c r="G1765" t="str">
        <f>Raw_Data!H1765</f>
        <v>0</v>
      </c>
      <c r="H1765">
        <f>IFERROR(VLOOKUP(G1765,Store_Map!$A$2:$I$100,3,FALSE),"")</f>
        <v>0</v>
      </c>
      <c r="I1765">
        <f>IFERROR(VLOOKUP(G1765,Store_Map!$A$2:$I$100,4,FALSE),"")</f>
        <v>0</v>
      </c>
      <c r="J1765">
        <f>IFERROR(VLOOKUP(G1765,Store_Map!$A$2:$I$100,5,FALSE),"")</f>
        <v>0</v>
      </c>
      <c r="K1765">
        <f>IFERROR(VLOOKUP(G1765,Store_Map!$A$2:$I$100,6,FALSE),"")</f>
        <v>0</v>
      </c>
      <c r="L1765">
        <f>IFERROR(VLOOKUP(G1765,Store_Map!$A$2:$I$100,7,FALSE),"")</f>
        <v>0</v>
      </c>
      <c r="M1765">
        <f>IFERROR(VLOOKUP(G1765,Store_Map!$A$2:$I$100,8,FALSE),"")</f>
        <v>0</v>
      </c>
      <c r="N1765">
        <f t="shared" si="243"/>
        <v>0</v>
      </c>
      <c r="O1765" t="str">
        <f t="shared" si="244"/>
        <v>PASS</v>
      </c>
      <c r="P1765" t="str">
        <f t="shared" si="245"/>
        <v>REVIEW</v>
      </c>
      <c r="Q1765" t="str">
        <f t="shared" si="246"/>
        <v>PASS</v>
      </c>
      <c r="R1765" t="str">
        <f t="shared" si="247"/>
        <v>PASS</v>
      </c>
      <c r="S1765" t="str">
        <f t="shared" si="248"/>
        <v>REVIEW</v>
      </c>
      <c r="T1765">
        <f t="shared" si="249"/>
        <v>90</v>
      </c>
      <c r="U1765" t="str">
        <f t="shared" si="250"/>
        <v>Low</v>
      </c>
      <c r="V1765" t="str">
        <f t="shared" si="251"/>
        <v>Invalid NDC</v>
      </c>
    </row>
    <row r="1766" spans="1:22" x14ac:dyDescent="0.3">
      <c r="A1766" t="str">
        <f>Raw_Data!A1766</f>
        <v>6241391</v>
      </c>
      <c r="B1766">
        <f>Raw_Data!B1766</f>
        <v>45673</v>
      </c>
      <c r="C1766" t="str">
        <f>Raw_Data!C1766</f>
        <v>ADVAIR 250-50 DISKUS</v>
      </c>
      <c r="D1766" t="str">
        <f>Raw_Data!D1766</f>
        <v>173069600</v>
      </c>
      <c r="E1766" t="str">
        <f>Raw_Data!E1766</f>
        <v>BYNE, EDMUND</v>
      </c>
      <c r="F1766" t="str">
        <f>Raw_Data!F1766</f>
        <v>1033186648</v>
      </c>
      <c r="G1766" t="str">
        <f>Raw_Data!H1766</f>
        <v>0</v>
      </c>
      <c r="H1766">
        <f>IFERROR(VLOOKUP(G1766,Store_Map!$A$2:$I$100,3,FALSE),"")</f>
        <v>0</v>
      </c>
      <c r="I1766">
        <f>IFERROR(VLOOKUP(G1766,Store_Map!$A$2:$I$100,4,FALSE),"")</f>
        <v>0</v>
      </c>
      <c r="J1766">
        <f>IFERROR(VLOOKUP(G1766,Store_Map!$A$2:$I$100,5,FALSE),"")</f>
        <v>0</v>
      </c>
      <c r="K1766">
        <f>IFERROR(VLOOKUP(G1766,Store_Map!$A$2:$I$100,6,FALSE),"")</f>
        <v>0</v>
      </c>
      <c r="L1766">
        <f>IFERROR(VLOOKUP(G1766,Store_Map!$A$2:$I$100,7,FALSE),"")</f>
        <v>0</v>
      </c>
      <c r="M1766">
        <f>IFERROR(VLOOKUP(G1766,Store_Map!$A$2:$I$100,8,FALSE),"")</f>
        <v>0</v>
      </c>
      <c r="N1766">
        <f t="shared" si="243"/>
        <v>0</v>
      </c>
      <c r="O1766" t="str">
        <f t="shared" si="244"/>
        <v>PASS</v>
      </c>
      <c r="P1766" t="str">
        <f t="shared" si="245"/>
        <v>REVIEW</v>
      </c>
      <c r="Q1766" t="str">
        <f t="shared" si="246"/>
        <v>PASS</v>
      </c>
      <c r="R1766" t="str">
        <f t="shared" si="247"/>
        <v>PASS</v>
      </c>
      <c r="S1766" t="str">
        <f t="shared" si="248"/>
        <v>REVIEW</v>
      </c>
      <c r="T1766">
        <f t="shared" si="249"/>
        <v>90</v>
      </c>
      <c r="U1766" t="str">
        <f t="shared" si="250"/>
        <v>Low</v>
      </c>
      <c r="V1766" t="str">
        <f t="shared" si="251"/>
        <v>Invalid NDC</v>
      </c>
    </row>
    <row r="1767" spans="1:22" x14ac:dyDescent="0.3">
      <c r="A1767" t="str">
        <f>Raw_Data!A1767</f>
        <v>6252077</v>
      </c>
      <c r="B1767">
        <f>Raw_Data!B1767</f>
        <v>45673</v>
      </c>
      <c r="C1767" t="str">
        <f>Raw_Data!C1767</f>
        <v>BENZONATATE 100 MG CAPSULE</v>
      </c>
      <c r="D1767" t="str">
        <f>Raw_Data!D1767</f>
        <v>64380071207</v>
      </c>
      <c r="E1767" t="str">
        <f>Raw_Data!E1767</f>
        <v>BYNE, EDMUND</v>
      </c>
      <c r="F1767" t="str">
        <f>Raw_Data!F1767</f>
        <v>1033186648</v>
      </c>
      <c r="G1767" t="str">
        <f>Raw_Data!H1767</f>
        <v>0</v>
      </c>
      <c r="H1767">
        <f>IFERROR(VLOOKUP(G1767,Store_Map!$A$2:$I$100,3,FALSE),"")</f>
        <v>0</v>
      </c>
      <c r="I1767">
        <f>IFERROR(VLOOKUP(G1767,Store_Map!$A$2:$I$100,4,FALSE),"")</f>
        <v>0</v>
      </c>
      <c r="J1767">
        <f>IFERROR(VLOOKUP(G1767,Store_Map!$A$2:$I$100,5,FALSE),"")</f>
        <v>0</v>
      </c>
      <c r="K1767">
        <f>IFERROR(VLOOKUP(G1767,Store_Map!$A$2:$I$100,6,FALSE),"")</f>
        <v>0</v>
      </c>
      <c r="L1767">
        <f>IFERROR(VLOOKUP(G1767,Store_Map!$A$2:$I$100,7,FALSE),"")</f>
        <v>0</v>
      </c>
      <c r="M1767">
        <f>IFERROR(VLOOKUP(G1767,Store_Map!$A$2:$I$100,8,FALSE),"")</f>
        <v>0</v>
      </c>
      <c r="N1767">
        <f t="shared" si="243"/>
        <v>0</v>
      </c>
      <c r="O1767" t="str">
        <f t="shared" si="244"/>
        <v>PASS</v>
      </c>
      <c r="P1767" t="str">
        <f t="shared" si="245"/>
        <v>PASS</v>
      </c>
      <c r="Q1767" t="str">
        <f t="shared" si="246"/>
        <v>PASS</v>
      </c>
      <c r="R1767" t="str">
        <f t="shared" si="247"/>
        <v>PASS</v>
      </c>
      <c r="S1767" t="str">
        <f t="shared" si="248"/>
        <v>PASS</v>
      </c>
      <c r="T1767">
        <f t="shared" si="249"/>
        <v>100</v>
      </c>
      <c r="U1767" t="str">
        <f t="shared" si="250"/>
        <v>Low</v>
      </c>
      <c r="V1767" t="str">
        <f t="shared" si="251"/>
        <v>Clean</v>
      </c>
    </row>
    <row r="1768" spans="1:22" x14ac:dyDescent="0.3">
      <c r="A1768" t="str">
        <f>Raw_Data!A1768</f>
        <v>6252078</v>
      </c>
      <c r="B1768">
        <f>Raw_Data!B1768</f>
        <v>45673</v>
      </c>
      <c r="C1768" t="str">
        <f>Raw_Data!C1768</f>
        <v>AZITHROMYCIN 250 MG TABLET</v>
      </c>
      <c r="D1768" t="str">
        <f>Raw_Data!D1768</f>
        <v>50111078751</v>
      </c>
      <c r="E1768" t="str">
        <f>Raw_Data!E1768</f>
        <v>BYNE, EDMUND</v>
      </c>
      <c r="F1768" t="str">
        <f>Raw_Data!F1768</f>
        <v>1033186648</v>
      </c>
      <c r="G1768" t="str">
        <f>Raw_Data!H1768</f>
        <v>0</v>
      </c>
      <c r="H1768">
        <f>IFERROR(VLOOKUP(G1768,Store_Map!$A$2:$I$100,3,FALSE),"")</f>
        <v>0</v>
      </c>
      <c r="I1768">
        <f>IFERROR(VLOOKUP(G1768,Store_Map!$A$2:$I$100,4,FALSE),"")</f>
        <v>0</v>
      </c>
      <c r="J1768">
        <f>IFERROR(VLOOKUP(G1768,Store_Map!$A$2:$I$100,5,FALSE),"")</f>
        <v>0</v>
      </c>
      <c r="K1768">
        <f>IFERROR(VLOOKUP(G1768,Store_Map!$A$2:$I$100,6,FALSE),"")</f>
        <v>0</v>
      </c>
      <c r="L1768">
        <f>IFERROR(VLOOKUP(G1768,Store_Map!$A$2:$I$100,7,FALSE),"")</f>
        <v>0</v>
      </c>
      <c r="M1768">
        <f>IFERROR(VLOOKUP(G1768,Store_Map!$A$2:$I$100,8,FALSE),"")</f>
        <v>0</v>
      </c>
      <c r="N1768">
        <f t="shared" si="243"/>
        <v>0</v>
      </c>
      <c r="O1768" t="str">
        <f t="shared" si="244"/>
        <v>PASS</v>
      </c>
      <c r="P1768" t="str">
        <f t="shared" si="245"/>
        <v>PASS</v>
      </c>
      <c r="Q1768" t="str">
        <f t="shared" si="246"/>
        <v>PASS</v>
      </c>
      <c r="R1768" t="str">
        <f t="shared" si="247"/>
        <v>PASS</v>
      </c>
      <c r="S1768" t="str">
        <f t="shared" si="248"/>
        <v>PASS</v>
      </c>
      <c r="T1768">
        <f t="shared" si="249"/>
        <v>100</v>
      </c>
      <c r="U1768" t="str">
        <f t="shared" si="250"/>
        <v>Low</v>
      </c>
      <c r="V1768" t="str">
        <f t="shared" si="251"/>
        <v>Clean</v>
      </c>
    </row>
    <row r="1769" spans="1:22" x14ac:dyDescent="0.3">
      <c r="A1769" t="str">
        <f>Raw_Data!A1769</f>
        <v>6241026</v>
      </c>
      <c r="B1769">
        <f>Raw_Data!B1769</f>
        <v>45673</v>
      </c>
      <c r="C1769" t="str">
        <f>Raw_Data!C1769</f>
        <v>ALBUTEROL HFA 90 MCG INHALE</v>
      </c>
      <c r="D1769" t="str">
        <f>Raw_Data!D1769</f>
        <v>93317431</v>
      </c>
      <c r="E1769" t="str">
        <f>Raw_Data!E1769</f>
        <v>FORD, JAMES</v>
      </c>
      <c r="F1769" t="str">
        <f>Raw_Data!F1769</f>
        <v>1033117684</v>
      </c>
      <c r="G1769" t="str">
        <f>Raw_Data!H1769</f>
        <v>0</v>
      </c>
      <c r="H1769">
        <f>IFERROR(VLOOKUP(G1769,Store_Map!$A$2:$I$100,3,FALSE),"")</f>
        <v>0</v>
      </c>
      <c r="I1769">
        <f>IFERROR(VLOOKUP(G1769,Store_Map!$A$2:$I$100,4,FALSE),"")</f>
        <v>0</v>
      </c>
      <c r="J1769">
        <f>IFERROR(VLOOKUP(G1769,Store_Map!$A$2:$I$100,5,FALSE),"")</f>
        <v>0</v>
      </c>
      <c r="K1769">
        <f>IFERROR(VLOOKUP(G1769,Store_Map!$A$2:$I$100,6,FALSE),"")</f>
        <v>0</v>
      </c>
      <c r="L1769">
        <f>IFERROR(VLOOKUP(G1769,Store_Map!$A$2:$I$100,7,FALSE),"")</f>
        <v>0</v>
      </c>
      <c r="M1769">
        <f>IFERROR(VLOOKUP(G1769,Store_Map!$A$2:$I$100,8,FALSE),"")</f>
        <v>0</v>
      </c>
      <c r="N1769">
        <f t="shared" si="243"/>
        <v>0</v>
      </c>
      <c r="O1769" t="str">
        <f t="shared" si="244"/>
        <v>PASS</v>
      </c>
      <c r="P1769" t="str">
        <f t="shared" si="245"/>
        <v>REVIEW</v>
      </c>
      <c r="Q1769" t="str">
        <f t="shared" si="246"/>
        <v>PASS</v>
      </c>
      <c r="R1769" t="str">
        <f t="shared" si="247"/>
        <v>PASS</v>
      </c>
      <c r="S1769" t="str">
        <f t="shared" si="248"/>
        <v>REVIEW</v>
      </c>
      <c r="T1769">
        <f t="shared" si="249"/>
        <v>90</v>
      </c>
      <c r="U1769" t="str">
        <f t="shared" si="250"/>
        <v>Low</v>
      </c>
      <c r="V1769" t="str">
        <f t="shared" si="251"/>
        <v>Invalid NDC</v>
      </c>
    </row>
    <row r="1770" spans="1:22" x14ac:dyDescent="0.3">
      <c r="A1770" t="str">
        <f>Raw_Data!A1770</f>
        <v>6244522</v>
      </c>
      <c r="B1770">
        <f>Raw_Data!B1770</f>
        <v>45673</v>
      </c>
      <c r="C1770" t="str">
        <f>Raw_Data!C1770</f>
        <v>AMLODIPINE BESYLATE 10 MG T</v>
      </c>
      <c r="D1770" t="str">
        <f>Raw_Data!D1770</f>
        <v>29300039810</v>
      </c>
      <c r="E1770" t="str">
        <f>Raw_Data!E1770</f>
        <v>GIBBS, JON</v>
      </c>
      <c r="F1770" t="str">
        <f>Raw_Data!F1770</f>
        <v>1700896156</v>
      </c>
      <c r="G1770" t="str">
        <f>Raw_Data!H1770</f>
        <v>0</v>
      </c>
      <c r="H1770">
        <f>IFERROR(VLOOKUP(G1770,Store_Map!$A$2:$I$100,3,FALSE),"")</f>
        <v>0</v>
      </c>
      <c r="I1770">
        <f>IFERROR(VLOOKUP(G1770,Store_Map!$A$2:$I$100,4,FALSE),"")</f>
        <v>0</v>
      </c>
      <c r="J1770">
        <f>IFERROR(VLOOKUP(G1770,Store_Map!$A$2:$I$100,5,FALSE),"")</f>
        <v>0</v>
      </c>
      <c r="K1770">
        <f>IFERROR(VLOOKUP(G1770,Store_Map!$A$2:$I$100,6,FALSE),"")</f>
        <v>0</v>
      </c>
      <c r="L1770">
        <f>IFERROR(VLOOKUP(G1770,Store_Map!$A$2:$I$100,7,FALSE),"")</f>
        <v>0</v>
      </c>
      <c r="M1770">
        <f>IFERROR(VLOOKUP(G1770,Store_Map!$A$2:$I$100,8,FALSE),"")</f>
        <v>0</v>
      </c>
      <c r="N1770">
        <f t="shared" si="243"/>
        <v>0</v>
      </c>
      <c r="O1770" t="str">
        <f t="shared" si="244"/>
        <v>PASS</v>
      </c>
      <c r="P1770" t="str">
        <f t="shared" si="245"/>
        <v>PASS</v>
      </c>
      <c r="Q1770" t="str">
        <f t="shared" si="246"/>
        <v>PASS</v>
      </c>
      <c r="R1770" t="str">
        <f t="shared" si="247"/>
        <v>PASS</v>
      </c>
      <c r="S1770" t="str">
        <f t="shared" si="248"/>
        <v>PASS</v>
      </c>
      <c r="T1770">
        <f t="shared" si="249"/>
        <v>100</v>
      </c>
      <c r="U1770" t="str">
        <f t="shared" si="250"/>
        <v>Low</v>
      </c>
      <c r="V1770" t="str">
        <f t="shared" si="251"/>
        <v>Clean</v>
      </c>
    </row>
    <row r="1771" spans="1:22" x14ac:dyDescent="0.3">
      <c r="A1771" t="str">
        <f>Raw_Data!A1771</f>
        <v>6241312</v>
      </c>
      <c r="B1771">
        <f>Raw_Data!B1771</f>
        <v>45673</v>
      </c>
      <c r="C1771" t="str">
        <f>Raw_Data!C1771</f>
        <v>POTASSIUM CL ER 20 MEQ TABL</v>
      </c>
      <c r="D1771" t="str">
        <f>Raw_Data!D1771</f>
        <v>832532511</v>
      </c>
      <c r="E1771" t="str">
        <f>Raw_Data!E1771</f>
        <v>GIBBS, JON</v>
      </c>
      <c r="F1771" t="str">
        <f>Raw_Data!F1771</f>
        <v>1700896156</v>
      </c>
      <c r="G1771" t="str">
        <f>Raw_Data!H1771</f>
        <v>0</v>
      </c>
      <c r="H1771">
        <f>IFERROR(VLOOKUP(G1771,Store_Map!$A$2:$I$100,3,FALSE),"")</f>
        <v>0</v>
      </c>
      <c r="I1771">
        <f>IFERROR(VLOOKUP(G1771,Store_Map!$A$2:$I$100,4,FALSE),"")</f>
        <v>0</v>
      </c>
      <c r="J1771">
        <f>IFERROR(VLOOKUP(G1771,Store_Map!$A$2:$I$100,5,FALSE),"")</f>
        <v>0</v>
      </c>
      <c r="K1771">
        <f>IFERROR(VLOOKUP(G1771,Store_Map!$A$2:$I$100,6,FALSE),"")</f>
        <v>0</v>
      </c>
      <c r="L1771">
        <f>IFERROR(VLOOKUP(G1771,Store_Map!$A$2:$I$100,7,FALSE),"")</f>
        <v>0</v>
      </c>
      <c r="M1771">
        <f>IFERROR(VLOOKUP(G1771,Store_Map!$A$2:$I$100,8,FALSE),"")</f>
        <v>0</v>
      </c>
      <c r="N1771">
        <f t="shared" si="243"/>
        <v>0</v>
      </c>
      <c r="O1771" t="str">
        <f t="shared" si="244"/>
        <v>PASS</v>
      </c>
      <c r="P1771" t="str">
        <f t="shared" si="245"/>
        <v>REVIEW</v>
      </c>
      <c r="Q1771" t="str">
        <f t="shared" si="246"/>
        <v>PASS</v>
      </c>
      <c r="R1771" t="str">
        <f t="shared" si="247"/>
        <v>PASS</v>
      </c>
      <c r="S1771" t="str">
        <f t="shared" si="248"/>
        <v>REVIEW</v>
      </c>
      <c r="T1771">
        <f t="shared" si="249"/>
        <v>90</v>
      </c>
      <c r="U1771" t="str">
        <f t="shared" si="250"/>
        <v>Low</v>
      </c>
      <c r="V1771" t="str">
        <f t="shared" si="251"/>
        <v>Invalid NDC</v>
      </c>
    </row>
    <row r="1772" spans="1:22" x14ac:dyDescent="0.3">
      <c r="A1772" t="str">
        <f>Raw_Data!A1772</f>
        <v>6245054</v>
      </c>
      <c r="B1772">
        <f>Raw_Data!B1772</f>
        <v>45673</v>
      </c>
      <c r="C1772" t="str">
        <f>Raw_Data!C1772</f>
        <v>*LATANOPROST 0.005% EYE DRO</v>
      </c>
      <c r="D1772" t="str">
        <f>Raw_Data!D1772</f>
        <v>61314054701</v>
      </c>
      <c r="E1772" t="str">
        <f>Raw_Data!E1772</f>
        <v>DANIEL, ALEXANDER</v>
      </c>
      <c r="F1772" t="str">
        <f>Raw_Data!F1772</f>
        <v>1093243826</v>
      </c>
      <c r="G1772" t="str">
        <f>Raw_Data!H1772</f>
        <v>0</v>
      </c>
      <c r="H1772">
        <f>IFERROR(VLOOKUP(G1772,Store_Map!$A$2:$I$100,3,FALSE),"")</f>
        <v>0</v>
      </c>
      <c r="I1772">
        <f>IFERROR(VLOOKUP(G1772,Store_Map!$A$2:$I$100,4,FALSE),"")</f>
        <v>0</v>
      </c>
      <c r="J1772">
        <f>IFERROR(VLOOKUP(G1772,Store_Map!$A$2:$I$100,5,FALSE),"")</f>
        <v>0</v>
      </c>
      <c r="K1772">
        <f>IFERROR(VLOOKUP(G1772,Store_Map!$A$2:$I$100,6,FALSE),"")</f>
        <v>0</v>
      </c>
      <c r="L1772">
        <f>IFERROR(VLOOKUP(G1772,Store_Map!$A$2:$I$100,7,FALSE),"")</f>
        <v>0</v>
      </c>
      <c r="M1772">
        <f>IFERROR(VLOOKUP(G1772,Store_Map!$A$2:$I$100,8,FALSE),"")</f>
        <v>0</v>
      </c>
      <c r="N1772">
        <f t="shared" si="243"/>
        <v>0</v>
      </c>
      <c r="O1772" t="str">
        <f t="shared" si="244"/>
        <v>PASS</v>
      </c>
      <c r="P1772" t="str">
        <f t="shared" si="245"/>
        <v>PASS</v>
      </c>
      <c r="Q1772" t="str">
        <f t="shared" si="246"/>
        <v>PASS</v>
      </c>
      <c r="R1772" t="str">
        <f t="shared" si="247"/>
        <v>PASS</v>
      </c>
      <c r="S1772" t="str">
        <f t="shared" si="248"/>
        <v>PASS</v>
      </c>
      <c r="T1772">
        <f t="shared" si="249"/>
        <v>100</v>
      </c>
      <c r="U1772" t="str">
        <f t="shared" si="250"/>
        <v>Low</v>
      </c>
      <c r="V1772" t="str">
        <f t="shared" si="251"/>
        <v>Clean</v>
      </c>
    </row>
    <row r="1773" spans="1:22" x14ac:dyDescent="0.3">
      <c r="A1773" t="str">
        <f>Raw_Data!A1773</f>
        <v>6245819</v>
      </c>
      <c r="B1773">
        <f>Raw_Data!B1773</f>
        <v>45673</v>
      </c>
      <c r="C1773" t="str">
        <f>Raw_Data!C1773</f>
        <v>LISINOPRIL 40 MG TABLET</v>
      </c>
      <c r="D1773" t="str">
        <f>Raw_Data!D1773</f>
        <v>68180097903</v>
      </c>
      <c r="E1773" t="str">
        <f>Raw_Data!E1773</f>
        <v>GIBBS, JON</v>
      </c>
      <c r="F1773" t="str">
        <f>Raw_Data!F1773</f>
        <v>1700896156</v>
      </c>
      <c r="G1773" t="str">
        <f>Raw_Data!H1773</f>
        <v>0</v>
      </c>
      <c r="H1773">
        <f>IFERROR(VLOOKUP(G1773,Store_Map!$A$2:$I$100,3,FALSE),"")</f>
        <v>0</v>
      </c>
      <c r="I1773">
        <f>IFERROR(VLOOKUP(G1773,Store_Map!$A$2:$I$100,4,FALSE),"")</f>
        <v>0</v>
      </c>
      <c r="J1773">
        <f>IFERROR(VLOOKUP(G1773,Store_Map!$A$2:$I$100,5,FALSE),"")</f>
        <v>0</v>
      </c>
      <c r="K1773">
        <f>IFERROR(VLOOKUP(G1773,Store_Map!$A$2:$I$100,6,FALSE),"")</f>
        <v>0</v>
      </c>
      <c r="L1773">
        <f>IFERROR(VLOOKUP(G1773,Store_Map!$A$2:$I$100,7,FALSE),"")</f>
        <v>0</v>
      </c>
      <c r="M1773">
        <f>IFERROR(VLOOKUP(G1773,Store_Map!$A$2:$I$100,8,FALSE),"")</f>
        <v>0</v>
      </c>
      <c r="N1773">
        <f t="shared" si="243"/>
        <v>0</v>
      </c>
      <c r="O1773" t="str">
        <f t="shared" si="244"/>
        <v>PASS</v>
      </c>
      <c r="P1773" t="str">
        <f t="shared" si="245"/>
        <v>PASS</v>
      </c>
      <c r="Q1773" t="str">
        <f t="shared" si="246"/>
        <v>PASS</v>
      </c>
      <c r="R1773" t="str">
        <f t="shared" si="247"/>
        <v>PASS</v>
      </c>
      <c r="S1773" t="str">
        <f t="shared" si="248"/>
        <v>PASS</v>
      </c>
      <c r="T1773">
        <f t="shared" si="249"/>
        <v>100</v>
      </c>
      <c r="U1773" t="str">
        <f t="shared" si="250"/>
        <v>Low</v>
      </c>
      <c r="V1773" t="str">
        <f t="shared" si="251"/>
        <v>Clean</v>
      </c>
    </row>
    <row r="1774" spans="1:22" x14ac:dyDescent="0.3">
      <c r="A1774" t="str">
        <f>Raw_Data!A1774</f>
        <v>6245820</v>
      </c>
      <c r="B1774">
        <f>Raw_Data!B1774</f>
        <v>45673</v>
      </c>
      <c r="C1774" t="str">
        <f>Raw_Data!C1774</f>
        <v>ATORVASTATIN 40 MG TABLET</v>
      </c>
      <c r="D1774" t="str">
        <f>Raw_Data!D1774</f>
        <v>67877051310</v>
      </c>
      <c r="E1774" t="str">
        <f>Raw_Data!E1774</f>
        <v>GIBBS, JON</v>
      </c>
      <c r="F1774" t="str">
        <f>Raw_Data!F1774</f>
        <v>1700896156</v>
      </c>
      <c r="G1774" t="str">
        <f>Raw_Data!H1774</f>
        <v>0</v>
      </c>
      <c r="H1774">
        <f>IFERROR(VLOOKUP(G1774,Store_Map!$A$2:$I$100,3,FALSE),"")</f>
        <v>0</v>
      </c>
      <c r="I1774">
        <f>IFERROR(VLOOKUP(G1774,Store_Map!$A$2:$I$100,4,FALSE),"")</f>
        <v>0</v>
      </c>
      <c r="J1774">
        <f>IFERROR(VLOOKUP(G1774,Store_Map!$A$2:$I$100,5,FALSE),"")</f>
        <v>0</v>
      </c>
      <c r="K1774">
        <f>IFERROR(VLOOKUP(G1774,Store_Map!$A$2:$I$100,6,FALSE),"")</f>
        <v>0</v>
      </c>
      <c r="L1774">
        <f>IFERROR(VLOOKUP(G1774,Store_Map!$A$2:$I$100,7,FALSE),"")</f>
        <v>0</v>
      </c>
      <c r="M1774">
        <f>IFERROR(VLOOKUP(G1774,Store_Map!$A$2:$I$100,8,FALSE),"")</f>
        <v>0</v>
      </c>
      <c r="N1774">
        <f t="shared" si="243"/>
        <v>0</v>
      </c>
      <c r="O1774" t="str">
        <f t="shared" si="244"/>
        <v>PASS</v>
      </c>
      <c r="P1774" t="str">
        <f t="shared" si="245"/>
        <v>PASS</v>
      </c>
      <c r="Q1774" t="str">
        <f t="shared" si="246"/>
        <v>PASS</v>
      </c>
      <c r="R1774" t="str">
        <f t="shared" si="247"/>
        <v>PASS</v>
      </c>
      <c r="S1774" t="str">
        <f t="shared" si="248"/>
        <v>PASS</v>
      </c>
      <c r="T1774">
        <f t="shared" si="249"/>
        <v>100</v>
      </c>
      <c r="U1774" t="str">
        <f t="shared" si="250"/>
        <v>Low</v>
      </c>
      <c r="V1774" t="str">
        <f t="shared" si="251"/>
        <v>Clean</v>
      </c>
    </row>
    <row r="1775" spans="1:22" x14ac:dyDescent="0.3">
      <c r="A1775" t="str">
        <f>Raw_Data!A1775</f>
        <v>6247276</v>
      </c>
      <c r="B1775">
        <f>Raw_Data!B1775</f>
        <v>45673</v>
      </c>
      <c r="C1775" t="str">
        <f>Raw_Data!C1775</f>
        <v>HYDROCHLOROTHIAZIDE 25 MG T</v>
      </c>
      <c r="D1775" t="str">
        <f>Raw_Data!D1775</f>
        <v>29300012810</v>
      </c>
      <c r="E1775" t="str">
        <f>Raw_Data!E1775</f>
        <v>GIBBS, JON</v>
      </c>
      <c r="F1775" t="str">
        <f>Raw_Data!F1775</f>
        <v>1700896156</v>
      </c>
      <c r="G1775" t="str">
        <f>Raw_Data!H1775</f>
        <v>0</v>
      </c>
      <c r="H1775">
        <f>IFERROR(VLOOKUP(G1775,Store_Map!$A$2:$I$100,3,FALSE),"")</f>
        <v>0</v>
      </c>
      <c r="I1775">
        <f>IFERROR(VLOOKUP(G1775,Store_Map!$A$2:$I$100,4,FALSE),"")</f>
        <v>0</v>
      </c>
      <c r="J1775">
        <f>IFERROR(VLOOKUP(G1775,Store_Map!$A$2:$I$100,5,FALSE),"")</f>
        <v>0</v>
      </c>
      <c r="K1775">
        <f>IFERROR(VLOOKUP(G1775,Store_Map!$A$2:$I$100,6,FALSE),"")</f>
        <v>0</v>
      </c>
      <c r="L1775">
        <f>IFERROR(VLOOKUP(G1775,Store_Map!$A$2:$I$100,7,FALSE),"")</f>
        <v>0</v>
      </c>
      <c r="M1775">
        <f>IFERROR(VLOOKUP(G1775,Store_Map!$A$2:$I$100,8,FALSE),"")</f>
        <v>0</v>
      </c>
      <c r="N1775">
        <f t="shared" si="243"/>
        <v>0</v>
      </c>
      <c r="O1775" t="str">
        <f t="shared" si="244"/>
        <v>PASS</v>
      </c>
      <c r="P1775" t="str">
        <f t="shared" si="245"/>
        <v>PASS</v>
      </c>
      <c r="Q1775" t="str">
        <f t="shared" si="246"/>
        <v>PASS</v>
      </c>
      <c r="R1775" t="str">
        <f t="shared" si="247"/>
        <v>PASS</v>
      </c>
      <c r="S1775" t="str">
        <f t="shared" si="248"/>
        <v>PASS</v>
      </c>
      <c r="T1775">
        <f t="shared" si="249"/>
        <v>100</v>
      </c>
      <c r="U1775" t="str">
        <f t="shared" si="250"/>
        <v>Low</v>
      </c>
      <c r="V1775" t="str">
        <f t="shared" si="251"/>
        <v>Clean</v>
      </c>
    </row>
    <row r="1776" spans="1:22" x14ac:dyDescent="0.3">
      <c r="A1776" t="str">
        <f>Raw_Data!A1776</f>
        <v>6248137</v>
      </c>
      <c r="B1776">
        <f>Raw_Data!B1776</f>
        <v>45673</v>
      </c>
      <c r="C1776" t="str">
        <f>Raw_Data!C1776</f>
        <v>MOUNJARO 2.5 MG/0.5 ML PEN</v>
      </c>
      <c r="D1776" t="str">
        <f>Raw_Data!D1776</f>
        <v>2150680</v>
      </c>
      <c r="E1776" t="str">
        <f>Raw_Data!E1776</f>
        <v>FORD, JAMES</v>
      </c>
      <c r="F1776" t="str">
        <f>Raw_Data!F1776</f>
        <v>1033117684</v>
      </c>
      <c r="G1776" t="str">
        <f>Raw_Data!H1776</f>
        <v>0</v>
      </c>
      <c r="H1776">
        <f>IFERROR(VLOOKUP(G1776,Store_Map!$A$2:$I$100,3,FALSE),"")</f>
        <v>0</v>
      </c>
      <c r="I1776">
        <f>IFERROR(VLOOKUP(G1776,Store_Map!$A$2:$I$100,4,FALSE),"")</f>
        <v>0</v>
      </c>
      <c r="J1776">
        <f>IFERROR(VLOOKUP(G1776,Store_Map!$A$2:$I$100,5,FALSE),"")</f>
        <v>0</v>
      </c>
      <c r="K1776">
        <f>IFERROR(VLOOKUP(G1776,Store_Map!$A$2:$I$100,6,FALSE),"")</f>
        <v>0</v>
      </c>
      <c r="L1776">
        <f>IFERROR(VLOOKUP(G1776,Store_Map!$A$2:$I$100,7,FALSE),"")</f>
        <v>0</v>
      </c>
      <c r="M1776">
        <f>IFERROR(VLOOKUP(G1776,Store_Map!$A$2:$I$100,8,FALSE),"")</f>
        <v>0</v>
      </c>
      <c r="N1776">
        <f t="shared" si="243"/>
        <v>0</v>
      </c>
      <c r="O1776" t="str">
        <f t="shared" si="244"/>
        <v>PASS</v>
      </c>
      <c r="P1776" t="str">
        <f t="shared" si="245"/>
        <v>REVIEW</v>
      </c>
      <c r="Q1776" t="str">
        <f t="shared" si="246"/>
        <v>PASS</v>
      </c>
      <c r="R1776" t="str">
        <f t="shared" si="247"/>
        <v>PASS</v>
      </c>
      <c r="S1776" t="str">
        <f t="shared" si="248"/>
        <v>REVIEW</v>
      </c>
      <c r="T1776">
        <f t="shared" si="249"/>
        <v>90</v>
      </c>
      <c r="U1776" t="str">
        <f t="shared" si="250"/>
        <v>Low</v>
      </c>
      <c r="V1776" t="str">
        <f t="shared" si="251"/>
        <v>Invalid NDC</v>
      </c>
    </row>
    <row r="1777" spans="1:22" x14ac:dyDescent="0.3">
      <c r="A1777" t="str">
        <f>Raw_Data!A1777</f>
        <v>6247901</v>
      </c>
      <c r="B1777">
        <f>Raw_Data!B1777</f>
        <v>45673</v>
      </c>
      <c r="C1777" t="str">
        <f>Raw_Data!C1777</f>
        <v>MOUNJARO 5 MG/0.5 ML PEN</v>
      </c>
      <c r="D1777" t="str">
        <f>Raw_Data!D1777</f>
        <v>2149580</v>
      </c>
      <c r="E1777" t="str">
        <f>Raw_Data!E1777</f>
        <v>MACHADO, MARIA</v>
      </c>
      <c r="F1777" t="str">
        <f>Raw_Data!F1777</f>
        <v>1619100302</v>
      </c>
      <c r="G1777" t="str">
        <f>Raw_Data!H1777</f>
        <v>0</v>
      </c>
      <c r="H1777">
        <f>IFERROR(VLOOKUP(G1777,Store_Map!$A$2:$I$100,3,FALSE),"")</f>
        <v>0</v>
      </c>
      <c r="I1777">
        <f>IFERROR(VLOOKUP(G1777,Store_Map!$A$2:$I$100,4,FALSE),"")</f>
        <v>0</v>
      </c>
      <c r="J1777">
        <f>IFERROR(VLOOKUP(G1777,Store_Map!$A$2:$I$100,5,FALSE),"")</f>
        <v>0</v>
      </c>
      <c r="K1777">
        <f>IFERROR(VLOOKUP(G1777,Store_Map!$A$2:$I$100,6,FALSE),"")</f>
        <v>0</v>
      </c>
      <c r="L1777">
        <f>IFERROR(VLOOKUP(G1777,Store_Map!$A$2:$I$100,7,FALSE),"")</f>
        <v>0</v>
      </c>
      <c r="M1777">
        <f>IFERROR(VLOOKUP(G1777,Store_Map!$A$2:$I$100,8,FALSE),"")</f>
        <v>0</v>
      </c>
      <c r="N1777">
        <f t="shared" si="243"/>
        <v>0</v>
      </c>
      <c r="O1777" t="str">
        <f t="shared" si="244"/>
        <v>PASS</v>
      </c>
      <c r="P1777" t="str">
        <f t="shared" si="245"/>
        <v>REVIEW</v>
      </c>
      <c r="Q1777" t="str">
        <f t="shared" si="246"/>
        <v>PASS</v>
      </c>
      <c r="R1777" t="str">
        <f t="shared" si="247"/>
        <v>PASS</v>
      </c>
      <c r="S1777" t="str">
        <f t="shared" si="248"/>
        <v>REVIEW</v>
      </c>
      <c r="T1777">
        <f t="shared" si="249"/>
        <v>90</v>
      </c>
      <c r="U1777" t="str">
        <f t="shared" si="250"/>
        <v>Low</v>
      </c>
      <c r="V1777" t="str">
        <f t="shared" si="251"/>
        <v>Invalid NDC</v>
      </c>
    </row>
    <row r="1778" spans="1:22" x14ac:dyDescent="0.3">
      <c r="A1778" t="str">
        <f>Raw_Data!A1778</f>
        <v>6247889</v>
      </c>
      <c r="B1778">
        <f>Raw_Data!B1778</f>
        <v>45673</v>
      </c>
      <c r="C1778" t="str">
        <f>Raw_Data!C1778</f>
        <v>CITALOPRAM HBR 40 MG TABLET</v>
      </c>
      <c r="D1778" t="str">
        <f>Raw_Data!D1778</f>
        <v>378623301</v>
      </c>
      <c r="E1778" t="str">
        <f>Raw_Data!E1778</f>
        <v>FORD, JAMES</v>
      </c>
      <c r="F1778" t="str">
        <f>Raw_Data!F1778</f>
        <v>1033117684</v>
      </c>
      <c r="G1778" t="str">
        <f>Raw_Data!H1778</f>
        <v>0</v>
      </c>
      <c r="H1778">
        <f>IFERROR(VLOOKUP(G1778,Store_Map!$A$2:$I$100,3,FALSE),"")</f>
        <v>0</v>
      </c>
      <c r="I1778">
        <f>IFERROR(VLOOKUP(G1778,Store_Map!$A$2:$I$100,4,FALSE),"")</f>
        <v>0</v>
      </c>
      <c r="J1778">
        <f>IFERROR(VLOOKUP(G1778,Store_Map!$A$2:$I$100,5,FALSE),"")</f>
        <v>0</v>
      </c>
      <c r="K1778">
        <f>IFERROR(VLOOKUP(G1778,Store_Map!$A$2:$I$100,6,FALSE),"")</f>
        <v>0</v>
      </c>
      <c r="L1778">
        <f>IFERROR(VLOOKUP(G1778,Store_Map!$A$2:$I$100,7,FALSE),"")</f>
        <v>0</v>
      </c>
      <c r="M1778">
        <f>IFERROR(VLOOKUP(G1778,Store_Map!$A$2:$I$100,8,FALSE),"")</f>
        <v>0</v>
      </c>
      <c r="N1778">
        <f t="shared" si="243"/>
        <v>0</v>
      </c>
      <c r="O1778" t="str">
        <f t="shared" si="244"/>
        <v>PASS</v>
      </c>
      <c r="P1778" t="str">
        <f t="shared" si="245"/>
        <v>REVIEW</v>
      </c>
      <c r="Q1778" t="str">
        <f t="shared" si="246"/>
        <v>PASS</v>
      </c>
      <c r="R1778" t="str">
        <f t="shared" si="247"/>
        <v>PASS</v>
      </c>
      <c r="S1778" t="str">
        <f t="shared" si="248"/>
        <v>REVIEW</v>
      </c>
      <c r="T1778">
        <f t="shared" si="249"/>
        <v>90</v>
      </c>
      <c r="U1778" t="str">
        <f t="shared" si="250"/>
        <v>Low</v>
      </c>
      <c r="V1778" t="str">
        <f t="shared" si="251"/>
        <v>Invalid NDC</v>
      </c>
    </row>
    <row r="1779" spans="1:22" x14ac:dyDescent="0.3">
      <c r="A1779" t="str">
        <f>Raw_Data!A1779</f>
        <v>6239495</v>
      </c>
      <c r="B1779">
        <f>Raw_Data!B1779</f>
        <v>45673</v>
      </c>
      <c r="C1779" t="str">
        <f>Raw_Data!C1779</f>
        <v>*BUMETANIDE 2 MG TABLET</v>
      </c>
      <c r="D1779" t="str">
        <f>Raw_Data!D1779</f>
        <v>185013001</v>
      </c>
      <c r="E1779" t="str">
        <f>Raw_Data!E1779</f>
        <v>MACHADO, RODOLFO</v>
      </c>
      <c r="F1779" t="str">
        <f>Raw_Data!F1779</f>
        <v>1124235536</v>
      </c>
      <c r="G1779" t="str">
        <f>Raw_Data!H1779</f>
        <v>0</v>
      </c>
      <c r="H1779">
        <f>IFERROR(VLOOKUP(G1779,Store_Map!$A$2:$I$100,3,FALSE),"")</f>
        <v>0</v>
      </c>
      <c r="I1779">
        <f>IFERROR(VLOOKUP(G1779,Store_Map!$A$2:$I$100,4,FALSE),"")</f>
        <v>0</v>
      </c>
      <c r="J1779">
        <f>IFERROR(VLOOKUP(G1779,Store_Map!$A$2:$I$100,5,FALSE),"")</f>
        <v>0</v>
      </c>
      <c r="K1779">
        <f>IFERROR(VLOOKUP(G1779,Store_Map!$A$2:$I$100,6,FALSE),"")</f>
        <v>0</v>
      </c>
      <c r="L1779">
        <f>IFERROR(VLOOKUP(G1779,Store_Map!$A$2:$I$100,7,FALSE),"")</f>
        <v>0</v>
      </c>
      <c r="M1779">
        <f>IFERROR(VLOOKUP(G1779,Store_Map!$A$2:$I$100,8,FALSE),"")</f>
        <v>0</v>
      </c>
      <c r="N1779">
        <f t="shared" si="243"/>
        <v>0</v>
      </c>
      <c r="O1779" t="str">
        <f t="shared" si="244"/>
        <v>PASS</v>
      </c>
      <c r="P1779" t="str">
        <f t="shared" si="245"/>
        <v>REVIEW</v>
      </c>
      <c r="Q1779" t="str">
        <f t="shared" si="246"/>
        <v>PASS</v>
      </c>
      <c r="R1779" t="str">
        <f t="shared" si="247"/>
        <v>PASS</v>
      </c>
      <c r="S1779" t="str">
        <f t="shared" si="248"/>
        <v>REVIEW</v>
      </c>
      <c r="T1779">
        <f t="shared" si="249"/>
        <v>90</v>
      </c>
      <c r="U1779" t="str">
        <f t="shared" si="250"/>
        <v>Low</v>
      </c>
      <c r="V1779" t="str">
        <f t="shared" si="251"/>
        <v>Invalid NDC</v>
      </c>
    </row>
    <row r="1780" spans="1:22" x14ac:dyDescent="0.3">
      <c r="A1780" t="str">
        <f>Raw_Data!A1780</f>
        <v>6236366</v>
      </c>
      <c r="B1780">
        <f>Raw_Data!B1780</f>
        <v>45673</v>
      </c>
      <c r="C1780" t="str">
        <f>Raw_Data!C1780</f>
        <v>CARVEDILOL 25 MG TABLET</v>
      </c>
      <c r="D1780" t="str">
        <f>Raw_Data!D1780</f>
        <v>68382009505</v>
      </c>
      <c r="E1780" t="str">
        <f>Raw_Data!E1780</f>
        <v>BYNE, EDMUND</v>
      </c>
      <c r="F1780" t="str">
        <f>Raw_Data!F1780</f>
        <v>1033186648</v>
      </c>
      <c r="G1780" t="str">
        <f>Raw_Data!H1780</f>
        <v>0</v>
      </c>
      <c r="H1780">
        <f>IFERROR(VLOOKUP(G1780,Store_Map!$A$2:$I$100,3,FALSE),"")</f>
        <v>0</v>
      </c>
      <c r="I1780">
        <f>IFERROR(VLOOKUP(G1780,Store_Map!$A$2:$I$100,4,FALSE),"")</f>
        <v>0</v>
      </c>
      <c r="J1780">
        <f>IFERROR(VLOOKUP(G1780,Store_Map!$A$2:$I$100,5,FALSE),"")</f>
        <v>0</v>
      </c>
      <c r="K1780">
        <f>IFERROR(VLOOKUP(G1780,Store_Map!$A$2:$I$100,6,FALSE),"")</f>
        <v>0</v>
      </c>
      <c r="L1780">
        <f>IFERROR(VLOOKUP(G1780,Store_Map!$A$2:$I$100,7,FALSE),"")</f>
        <v>0</v>
      </c>
      <c r="M1780">
        <f>IFERROR(VLOOKUP(G1780,Store_Map!$A$2:$I$100,8,FALSE),"")</f>
        <v>0</v>
      </c>
      <c r="N1780">
        <f t="shared" si="243"/>
        <v>0</v>
      </c>
      <c r="O1780" t="str">
        <f t="shared" si="244"/>
        <v>PASS</v>
      </c>
      <c r="P1780" t="str">
        <f t="shared" si="245"/>
        <v>PASS</v>
      </c>
      <c r="Q1780" t="str">
        <f t="shared" si="246"/>
        <v>PASS</v>
      </c>
      <c r="R1780" t="str">
        <f t="shared" si="247"/>
        <v>PASS</v>
      </c>
      <c r="S1780" t="str">
        <f t="shared" si="248"/>
        <v>PASS</v>
      </c>
      <c r="T1780">
        <f t="shared" si="249"/>
        <v>100</v>
      </c>
      <c r="U1780" t="str">
        <f t="shared" si="250"/>
        <v>Low</v>
      </c>
      <c r="V1780" t="str">
        <f t="shared" si="251"/>
        <v>Clean</v>
      </c>
    </row>
    <row r="1781" spans="1:22" x14ac:dyDescent="0.3">
      <c r="A1781" t="str">
        <f>Raw_Data!A1781</f>
        <v>6246862</v>
      </c>
      <c r="B1781">
        <f>Raw_Data!B1781</f>
        <v>45673</v>
      </c>
      <c r="C1781" t="str">
        <f>Raw_Data!C1781</f>
        <v>FAMOTIDINE 20 MG TABLET</v>
      </c>
      <c r="D1781" t="str">
        <f>Raw_Data!D1781</f>
        <v>172572880</v>
      </c>
      <c r="E1781" t="str">
        <f>Raw_Data!E1781</f>
        <v>BYNE, EDMUND</v>
      </c>
      <c r="F1781" t="str">
        <f>Raw_Data!F1781</f>
        <v>1033186648</v>
      </c>
      <c r="G1781" t="str">
        <f>Raw_Data!H1781</f>
        <v>0</v>
      </c>
      <c r="H1781">
        <f>IFERROR(VLOOKUP(G1781,Store_Map!$A$2:$I$100,3,FALSE),"")</f>
        <v>0</v>
      </c>
      <c r="I1781">
        <f>IFERROR(VLOOKUP(G1781,Store_Map!$A$2:$I$100,4,FALSE),"")</f>
        <v>0</v>
      </c>
      <c r="J1781">
        <f>IFERROR(VLOOKUP(G1781,Store_Map!$A$2:$I$100,5,FALSE),"")</f>
        <v>0</v>
      </c>
      <c r="K1781">
        <f>IFERROR(VLOOKUP(G1781,Store_Map!$A$2:$I$100,6,FALSE),"")</f>
        <v>0</v>
      </c>
      <c r="L1781">
        <f>IFERROR(VLOOKUP(G1781,Store_Map!$A$2:$I$100,7,FALSE),"")</f>
        <v>0</v>
      </c>
      <c r="M1781">
        <f>IFERROR(VLOOKUP(G1781,Store_Map!$A$2:$I$100,8,FALSE),"")</f>
        <v>0</v>
      </c>
      <c r="N1781">
        <f t="shared" si="243"/>
        <v>0</v>
      </c>
      <c r="O1781" t="str">
        <f t="shared" si="244"/>
        <v>PASS</v>
      </c>
      <c r="P1781" t="str">
        <f t="shared" si="245"/>
        <v>REVIEW</v>
      </c>
      <c r="Q1781" t="str">
        <f t="shared" si="246"/>
        <v>PASS</v>
      </c>
      <c r="R1781" t="str">
        <f t="shared" si="247"/>
        <v>PASS</v>
      </c>
      <c r="S1781" t="str">
        <f t="shared" si="248"/>
        <v>REVIEW</v>
      </c>
      <c r="T1781">
        <f t="shared" si="249"/>
        <v>90</v>
      </c>
      <c r="U1781" t="str">
        <f t="shared" si="250"/>
        <v>Low</v>
      </c>
      <c r="V1781" t="str">
        <f t="shared" si="251"/>
        <v>Invalid NDC</v>
      </c>
    </row>
    <row r="1782" spans="1:22" x14ac:dyDescent="0.3">
      <c r="A1782" t="str">
        <f>Raw_Data!A1782</f>
        <v>6245854</v>
      </c>
      <c r="B1782">
        <f>Raw_Data!B1782</f>
        <v>45673</v>
      </c>
      <c r="C1782" t="str">
        <f>Raw_Data!C1782</f>
        <v>BENAZEPRIL HCL 40 MG TABLET</v>
      </c>
      <c r="D1782" t="str">
        <f>Raw_Data!D1782</f>
        <v>43547033810</v>
      </c>
      <c r="E1782" t="str">
        <f>Raw_Data!E1782</f>
        <v>ETINGE, BIE</v>
      </c>
      <c r="F1782" t="str">
        <f>Raw_Data!F1782</f>
        <v>1093007890</v>
      </c>
      <c r="G1782" t="str">
        <f>Raw_Data!H1782</f>
        <v>0</v>
      </c>
      <c r="H1782">
        <f>IFERROR(VLOOKUP(G1782,Store_Map!$A$2:$I$100,3,FALSE),"")</f>
        <v>0</v>
      </c>
      <c r="I1782">
        <f>IFERROR(VLOOKUP(G1782,Store_Map!$A$2:$I$100,4,FALSE),"")</f>
        <v>0</v>
      </c>
      <c r="J1782">
        <f>IFERROR(VLOOKUP(G1782,Store_Map!$A$2:$I$100,5,FALSE),"")</f>
        <v>0</v>
      </c>
      <c r="K1782">
        <f>IFERROR(VLOOKUP(G1782,Store_Map!$A$2:$I$100,6,FALSE),"")</f>
        <v>0</v>
      </c>
      <c r="L1782">
        <f>IFERROR(VLOOKUP(G1782,Store_Map!$A$2:$I$100,7,FALSE),"")</f>
        <v>0</v>
      </c>
      <c r="M1782">
        <f>IFERROR(VLOOKUP(G1782,Store_Map!$A$2:$I$100,8,FALSE),"")</f>
        <v>0</v>
      </c>
      <c r="N1782">
        <f t="shared" si="243"/>
        <v>0</v>
      </c>
      <c r="O1782" t="str">
        <f t="shared" si="244"/>
        <v>PASS</v>
      </c>
      <c r="P1782" t="str">
        <f t="shared" si="245"/>
        <v>PASS</v>
      </c>
      <c r="Q1782" t="str">
        <f t="shared" si="246"/>
        <v>PASS</v>
      </c>
      <c r="R1782" t="str">
        <f t="shared" si="247"/>
        <v>PASS</v>
      </c>
      <c r="S1782" t="str">
        <f t="shared" si="248"/>
        <v>PASS</v>
      </c>
      <c r="T1782">
        <f t="shared" si="249"/>
        <v>100</v>
      </c>
      <c r="U1782" t="str">
        <f t="shared" si="250"/>
        <v>Low</v>
      </c>
      <c r="V1782" t="str">
        <f t="shared" si="251"/>
        <v>Clean</v>
      </c>
    </row>
    <row r="1783" spans="1:22" x14ac:dyDescent="0.3">
      <c r="A1783" t="str">
        <f>Raw_Data!A1783</f>
        <v>6245856</v>
      </c>
      <c r="B1783">
        <f>Raw_Data!B1783</f>
        <v>45673</v>
      </c>
      <c r="C1783" t="str">
        <f>Raw_Data!C1783</f>
        <v>CITALOPRAM HBR 40 MG TABLET</v>
      </c>
      <c r="D1783" t="str">
        <f>Raw_Data!D1783</f>
        <v>378623301</v>
      </c>
      <c r="E1783" t="str">
        <f>Raw_Data!E1783</f>
        <v>ETINGE, BIE</v>
      </c>
      <c r="F1783" t="str">
        <f>Raw_Data!F1783</f>
        <v>1093007890</v>
      </c>
      <c r="G1783" t="str">
        <f>Raw_Data!H1783</f>
        <v>0</v>
      </c>
      <c r="H1783">
        <f>IFERROR(VLOOKUP(G1783,Store_Map!$A$2:$I$100,3,FALSE),"")</f>
        <v>0</v>
      </c>
      <c r="I1783">
        <f>IFERROR(VLOOKUP(G1783,Store_Map!$A$2:$I$100,4,FALSE),"")</f>
        <v>0</v>
      </c>
      <c r="J1783">
        <f>IFERROR(VLOOKUP(G1783,Store_Map!$A$2:$I$100,5,FALSE),"")</f>
        <v>0</v>
      </c>
      <c r="K1783">
        <f>IFERROR(VLOOKUP(G1783,Store_Map!$A$2:$I$100,6,FALSE),"")</f>
        <v>0</v>
      </c>
      <c r="L1783">
        <f>IFERROR(VLOOKUP(G1783,Store_Map!$A$2:$I$100,7,FALSE),"")</f>
        <v>0</v>
      </c>
      <c r="M1783">
        <f>IFERROR(VLOOKUP(G1783,Store_Map!$A$2:$I$100,8,FALSE),"")</f>
        <v>0</v>
      </c>
      <c r="N1783">
        <f t="shared" si="243"/>
        <v>0</v>
      </c>
      <c r="O1783" t="str">
        <f t="shared" si="244"/>
        <v>PASS</v>
      </c>
      <c r="P1783" t="str">
        <f t="shared" si="245"/>
        <v>REVIEW</v>
      </c>
      <c r="Q1783" t="str">
        <f t="shared" si="246"/>
        <v>PASS</v>
      </c>
      <c r="R1783" t="str">
        <f t="shared" si="247"/>
        <v>PASS</v>
      </c>
      <c r="S1783" t="str">
        <f t="shared" si="248"/>
        <v>REVIEW</v>
      </c>
      <c r="T1783">
        <f t="shared" si="249"/>
        <v>90</v>
      </c>
      <c r="U1783" t="str">
        <f t="shared" si="250"/>
        <v>Low</v>
      </c>
      <c r="V1783" t="str">
        <f t="shared" si="251"/>
        <v>Invalid NDC</v>
      </c>
    </row>
    <row r="1784" spans="1:22" x14ac:dyDescent="0.3">
      <c r="A1784" t="str">
        <f>Raw_Data!A1784</f>
        <v>6252079</v>
      </c>
      <c r="B1784">
        <f>Raw_Data!B1784</f>
        <v>45673</v>
      </c>
      <c r="C1784" t="str">
        <f>Raw_Data!C1784</f>
        <v>LEVOTHYROXINE 50 MCG TABLET</v>
      </c>
      <c r="D1784" t="str">
        <f>Raw_Data!D1784</f>
        <v>68180096609</v>
      </c>
      <c r="E1784" t="str">
        <f>Raw_Data!E1784</f>
        <v>YASIN, NURA</v>
      </c>
      <c r="F1784" t="str">
        <f>Raw_Data!F1784</f>
        <v>1265518567</v>
      </c>
      <c r="G1784" t="str">
        <f>Raw_Data!H1784</f>
        <v>0</v>
      </c>
      <c r="H1784">
        <f>IFERROR(VLOOKUP(G1784,Store_Map!$A$2:$I$100,3,FALSE),"")</f>
        <v>0</v>
      </c>
      <c r="I1784">
        <f>IFERROR(VLOOKUP(G1784,Store_Map!$A$2:$I$100,4,FALSE),"")</f>
        <v>0</v>
      </c>
      <c r="J1784">
        <f>IFERROR(VLOOKUP(G1784,Store_Map!$A$2:$I$100,5,FALSE),"")</f>
        <v>0</v>
      </c>
      <c r="K1784">
        <f>IFERROR(VLOOKUP(G1784,Store_Map!$A$2:$I$100,6,FALSE),"")</f>
        <v>0</v>
      </c>
      <c r="L1784">
        <f>IFERROR(VLOOKUP(G1784,Store_Map!$A$2:$I$100,7,FALSE),"")</f>
        <v>0</v>
      </c>
      <c r="M1784">
        <f>IFERROR(VLOOKUP(G1784,Store_Map!$A$2:$I$100,8,FALSE),"")</f>
        <v>0</v>
      </c>
      <c r="N1784">
        <f t="shared" si="243"/>
        <v>0</v>
      </c>
      <c r="O1784" t="str">
        <f t="shared" si="244"/>
        <v>PASS</v>
      </c>
      <c r="P1784" t="str">
        <f t="shared" si="245"/>
        <v>PASS</v>
      </c>
      <c r="Q1784" t="str">
        <f t="shared" si="246"/>
        <v>PASS</v>
      </c>
      <c r="R1784" t="str">
        <f t="shared" si="247"/>
        <v>PASS</v>
      </c>
      <c r="S1784" t="str">
        <f t="shared" si="248"/>
        <v>PASS</v>
      </c>
      <c r="T1784">
        <f t="shared" si="249"/>
        <v>100</v>
      </c>
      <c r="U1784" t="str">
        <f t="shared" si="250"/>
        <v>Low</v>
      </c>
      <c r="V1784" t="str">
        <f t="shared" si="251"/>
        <v>Clean</v>
      </c>
    </row>
    <row r="1785" spans="1:22" x14ac:dyDescent="0.3">
      <c r="A1785" t="str">
        <f>Raw_Data!A1785</f>
        <v>6229101</v>
      </c>
      <c r="B1785">
        <f>Raw_Data!B1785</f>
        <v>45673</v>
      </c>
      <c r="C1785" t="str">
        <f>Raw_Data!C1785</f>
        <v>TOPIRAMATE 50 MG TABLET</v>
      </c>
      <c r="D1785" t="str">
        <f>Raw_Data!D1785</f>
        <v>68382013914</v>
      </c>
      <c r="E1785" t="str">
        <f>Raw_Data!E1785</f>
        <v>BYNE, EDMUND</v>
      </c>
      <c r="F1785" t="str">
        <f>Raw_Data!F1785</f>
        <v>1033186648</v>
      </c>
      <c r="G1785" t="str">
        <f>Raw_Data!H1785</f>
        <v>0</v>
      </c>
      <c r="H1785">
        <f>IFERROR(VLOOKUP(G1785,Store_Map!$A$2:$I$100,3,FALSE),"")</f>
        <v>0</v>
      </c>
      <c r="I1785">
        <f>IFERROR(VLOOKUP(G1785,Store_Map!$A$2:$I$100,4,FALSE),"")</f>
        <v>0</v>
      </c>
      <c r="J1785">
        <f>IFERROR(VLOOKUP(G1785,Store_Map!$A$2:$I$100,5,FALSE),"")</f>
        <v>0</v>
      </c>
      <c r="K1785">
        <f>IFERROR(VLOOKUP(G1785,Store_Map!$A$2:$I$100,6,FALSE),"")</f>
        <v>0</v>
      </c>
      <c r="L1785">
        <f>IFERROR(VLOOKUP(G1785,Store_Map!$A$2:$I$100,7,FALSE),"")</f>
        <v>0</v>
      </c>
      <c r="M1785">
        <f>IFERROR(VLOOKUP(G1785,Store_Map!$A$2:$I$100,8,FALSE),"")</f>
        <v>0</v>
      </c>
      <c r="N1785">
        <f t="shared" si="243"/>
        <v>0</v>
      </c>
      <c r="O1785" t="str">
        <f t="shared" si="244"/>
        <v>PASS</v>
      </c>
      <c r="P1785" t="str">
        <f t="shared" si="245"/>
        <v>PASS</v>
      </c>
      <c r="Q1785" t="str">
        <f t="shared" si="246"/>
        <v>PASS</v>
      </c>
      <c r="R1785" t="str">
        <f t="shared" si="247"/>
        <v>PASS</v>
      </c>
      <c r="S1785" t="str">
        <f t="shared" si="248"/>
        <v>PASS</v>
      </c>
      <c r="T1785">
        <f t="shared" si="249"/>
        <v>100</v>
      </c>
      <c r="U1785" t="str">
        <f t="shared" si="250"/>
        <v>Low</v>
      </c>
      <c r="V1785" t="str">
        <f t="shared" si="251"/>
        <v>Clean</v>
      </c>
    </row>
    <row r="1786" spans="1:22" x14ac:dyDescent="0.3">
      <c r="A1786" t="str">
        <f>Raw_Data!A1786</f>
        <v>6252081</v>
      </c>
      <c r="B1786">
        <f>Raw_Data!B1786</f>
        <v>45673</v>
      </c>
      <c r="C1786" t="str">
        <f>Raw_Data!C1786</f>
        <v>METFORMIN HCL 1,000 MG TABL</v>
      </c>
      <c r="D1786" t="str">
        <f>Raw_Data!D1786</f>
        <v>70010006599</v>
      </c>
      <c r="E1786" t="str">
        <f>Raw_Data!E1786</f>
        <v>YASIN, NURA</v>
      </c>
      <c r="F1786" t="str">
        <f>Raw_Data!F1786</f>
        <v>1265518567</v>
      </c>
      <c r="G1786" t="str">
        <f>Raw_Data!H1786</f>
        <v>0</v>
      </c>
      <c r="H1786">
        <f>IFERROR(VLOOKUP(G1786,Store_Map!$A$2:$I$100,3,FALSE),"")</f>
        <v>0</v>
      </c>
      <c r="I1786">
        <f>IFERROR(VLOOKUP(G1786,Store_Map!$A$2:$I$100,4,FALSE),"")</f>
        <v>0</v>
      </c>
      <c r="J1786">
        <f>IFERROR(VLOOKUP(G1786,Store_Map!$A$2:$I$100,5,FALSE),"")</f>
        <v>0</v>
      </c>
      <c r="K1786">
        <f>IFERROR(VLOOKUP(G1786,Store_Map!$A$2:$I$100,6,FALSE),"")</f>
        <v>0</v>
      </c>
      <c r="L1786">
        <f>IFERROR(VLOOKUP(G1786,Store_Map!$A$2:$I$100,7,FALSE),"")</f>
        <v>0</v>
      </c>
      <c r="M1786">
        <f>IFERROR(VLOOKUP(G1786,Store_Map!$A$2:$I$100,8,FALSE),"")</f>
        <v>0</v>
      </c>
      <c r="N1786">
        <f t="shared" si="243"/>
        <v>0</v>
      </c>
      <c r="O1786" t="str">
        <f t="shared" si="244"/>
        <v>PASS</v>
      </c>
      <c r="P1786" t="str">
        <f t="shared" si="245"/>
        <v>PASS</v>
      </c>
      <c r="Q1786" t="str">
        <f t="shared" si="246"/>
        <v>PASS</v>
      </c>
      <c r="R1786" t="str">
        <f t="shared" si="247"/>
        <v>PASS</v>
      </c>
      <c r="S1786" t="str">
        <f t="shared" si="248"/>
        <v>PASS</v>
      </c>
      <c r="T1786">
        <f t="shared" si="249"/>
        <v>100</v>
      </c>
      <c r="U1786" t="str">
        <f t="shared" si="250"/>
        <v>Low</v>
      </c>
      <c r="V1786" t="str">
        <f t="shared" si="251"/>
        <v>Clean</v>
      </c>
    </row>
    <row r="1787" spans="1:22" x14ac:dyDescent="0.3">
      <c r="A1787" t="str">
        <f>Raw_Data!A1787</f>
        <v>6252082</v>
      </c>
      <c r="B1787">
        <f>Raw_Data!B1787</f>
        <v>45673</v>
      </c>
      <c r="C1787" t="str">
        <f>Raw_Data!C1787</f>
        <v>LOSARTAN-HCTZ 100-25 MG TAB</v>
      </c>
      <c r="D1787" t="str">
        <f>Raw_Data!D1787</f>
        <v>65862047099</v>
      </c>
      <c r="E1787" t="str">
        <f>Raw_Data!E1787</f>
        <v>YASIN, NURA</v>
      </c>
      <c r="F1787" t="str">
        <f>Raw_Data!F1787</f>
        <v>1265518567</v>
      </c>
      <c r="G1787" t="str">
        <f>Raw_Data!H1787</f>
        <v>0</v>
      </c>
      <c r="H1787">
        <f>IFERROR(VLOOKUP(G1787,Store_Map!$A$2:$I$100,3,FALSE),"")</f>
        <v>0</v>
      </c>
      <c r="I1787">
        <f>IFERROR(VLOOKUP(G1787,Store_Map!$A$2:$I$100,4,FALSE),"")</f>
        <v>0</v>
      </c>
      <c r="J1787">
        <f>IFERROR(VLOOKUP(G1787,Store_Map!$A$2:$I$100,5,FALSE),"")</f>
        <v>0</v>
      </c>
      <c r="K1787">
        <f>IFERROR(VLOOKUP(G1787,Store_Map!$A$2:$I$100,6,FALSE),"")</f>
        <v>0</v>
      </c>
      <c r="L1787">
        <f>IFERROR(VLOOKUP(G1787,Store_Map!$A$2:$I$100,7,FALSE),"")</f>
        <v>0</v>
      </c>
      <c r="M1787">
        <f>IFERROR(VLOOKUP(G1787,Store_Map!$A$2:$I$100,8,FALSE),"")</f>
        <v>0</v>
      </c>
      <c r="N1787">
        <f t="shared" si="243"/>
        <v>0</v>
      </c>
      <c r="O1787" t="str">
        <f t="shared" si="244"/>
        <v>PASS</v>
      </c>
      <c r="P1787" t="str">
        <f t="shared" si="245"/>
        <v>PASS</v>
      </c>
      <c r="Q1787" t="str">
        <f t="shared" si="246"/>
        <v>PASS</v>
      </c>
      <c r="R1787" t="str">
        <f t="shared" si="247"/>
        <v>PASS</v>
      </c>
      <c r="S1787" t="str">
        <f t="shared" si="248"/>
        <v>PASS</v>
      </c>
      <c r="T1787">
        <f t="shared" si="249"/>
        <v>100</v>
      </c>
      <c r="U1787" t="str">
        <f t="shared" si="250"/>
        <v>Low</v>
      </c>
      <c r="V1787" t="str">
        <f t="shared" si="251"/>
        <v>Clean</v>
      </c>
    </row>
    <row r="1788" spans="1:22" x14ac:dyDescent="0.3">
      <c r="A1788" t="str">
        <f>Raw_Data!A1788</f>
        <v>6252083</v>
      </c>
      <c r="B1788">
        <f>Raw_Data!B1788</f>
        <v>45673</v>
      </c>
      <c r="C1788" t="str">
        <f>Raw_Data!C1788</f>
        <v>OMEPRAZOLE DR 40 MG CAPSULE</v>
      </c>
      <c r="D1788" t="str">
        <f>Raw_Data!D1788</f>
        <v>68382050010</v>
      </c>
      <c r="E1788" t="str">
        <f>Raw_Data!E1788</f>
        <v>YASIN, NURA</v>
      </c>
      <c r="F1788" t="str">
        <f>Raw_Data!F1788</f>
        <v>1265518567</v>
      </c>
      <c r="G1788" t="str">
        <f>Raw_Data!H1788</f>
        <v>0</v>
      </c>
      <c r="H1788">
        <f>IFERROR(VLOOKUP(G1788,Store_Map!$A$2:$I$100,3,FALSE),"")</f>
        <v>0</v>
      </c>
      <c r="I1788">
        <f>IFERROR(VLOOKUP(G1788,Store_Map!$A$2:$I$100,4,FALSE),"")</f>
        <v>0</v>
      </c>
      <c r="J1788">
        <f>IFERROR(VLOOKUP(G1788,Store_Map!$A$2:$I$100,5,FALSE),"")</f>
        <v>0</v>
      </c>
      <c r="K1788">
        <f>IFERROR(VLOOKUP(G1788,Store_Map!$A$2:$I$100,6,FALSE),"")</f>
        <v>0</v>
      </c>
      <c r="L1788">
        <f>IFERROR(VLOOKUP(G1788,Store_Map!$A$2:$I$100,7,FALSE),"")</f>
        <v>0</v>
      </c>
      <c r="M1788">
        <f>IFERROR(VLOOKUP(G1788,Store_Map!$A$2:$I$100,8,FALSE),"")</f>
        <v>0</v>
      </c>
      <c r="N1788">
        <f t="shared" si="243"/>
        <v>0</v>
      </c>
      <c r="O1788" t="str">
        <f t="shared" si="244"/>
        <v>PASS</v>
      </c>
      <c r="P1788" t="str">
        <f t="shared" si="245"/>
        <v>PASS</v>
      </c>
      <c r="Q1788" t="str">
        <f t="shared" si="246"/>
        <v>PASS</v>
      </c>
      <c r="R1788" t="str">
        <f t="shared" si="247"/>
        <v>PASS</v>
      </c>
      <c r="S1788" t="str">
        <f t="shared" si="248"/>
        <v>PASS</v>
      </c>
      <c r="T1788">
        <f t="shared" si="249"/>
        <v>100</v>
      </c>
      <c r="U1788" t="str">
        <f t="shared" si="250"/>
        <v>Low</v>
      </c>
      <c r="V1788" t="str">
        <f t="shared" si="251"/>
        <v>Clean</v>
      </c>
    </row>
    <row r="1789" spans="1:22" x14ac:dyDescent="0.3">
      <c r="A1789" t="str">
        <f>Raw_Data!A1789</f>
        <v>6252085</v>
      </c>
      <c r="B1789">
        <f>Raw_Data!B1789</f>
        <v>45673</v>
      </c>
      <c r="C1789" t="str">
        <f>Raw_Data!C1789</f>
        <v>OXYBUTYNIN CL ER 5 MG TABLE</v>
      </c>
      <c r="D1789" t="str">
        <f>Raw_Data!D1789</f>
        <v>65162037110</v>
      </c>
      <c r="E1789" t="str">
        <f>Raw_Data!E1789</f>
        <v>YASIN, NURA</v>
      </c>
      <c r="F1789" t="str">
        <f>Raw_Data!F1789</f>
        <v>1265518567</v>
      </c>
      <c r="G1789" t="str">
        <f>Raw_Data!H1789</f>
        <v>0</v>
      </c>
      <c r="H1789">
        <f>IFERROR(VLOOKUP(G1789,Store_Map!$A$2:$I$100,3,FALSE),"")</f>
        <v>0</v>
      </c>
      <c r="I1789">
        <f>IFERROR(VLOOKUP(G1789,Store_Map!$A$2:$I$100,4,FALSE),"")</f>
        <v>0</v>
      </c>
      <c r="J1789">
        <f>IFERROR(VLOOKUP(G1789,Store_Map!$A$2:$I$100,5,FALSE),"")</f>
        <v>0</v>
      </c>
      <c r="K1789">
        <f>IFERROR(VLOOKUP(G1789,Store_Map!$A$2:$I$100,6,FALSE),"")</f>
        <v>0</v>
      </c>
      <c r="L1789">
        <f>IFERROR(VLOOKUP(G1789,Store_Map!$A$2:$I$100,7,FALSE),"")</f>
        <v>0</v>
      </c>
      <c r="M1789">
        <f>IFERROR(VLOOKUP(G1789,Store_Map!$A$2:$I$100,8,FALSE),"")</f>
        <v>0</v>
      </c>
      <c r="N1789">
        <f t="shared" si="243"/>
        <v>0</v>
      </c>
      <c r="O1789" t="str">
        <f t="shared" si="244"/>
        <v>PASS</v>
      </c>
      <c r="P1789" t="str">
        <f t="shared" si="245"/>
        <v>PASS</v>
      </c>
      <c r="Q1789" t="str">
        <f t="shared" si="246"/>
        <v>PASS</v>
      </c>
      <c r="R1789" t="str">
        <f t="shared" si="247"/>
        <v>PASS</v>
      </c>
      <c r="S1789" t="str">
        <f t="shared" si="248"/>
        <v>PASS</v>
      </c>
      <c r="T1789">
        <f t="shared" si="249"/>
        <v>100</v>
      </c>
      <c r="U1789" t="str">
        <f t="shared" si="250"/>
        <v>Low</v>
      </c>
      <c r="V1789" t="str">
        <f t="shared" si="251"/>
        <v>Clean</v>
      </c>
    </row>
    <row r="1790" spans="1:22" x14ac:dyDescent="0.3">
      <c r="A1790" t="str">
        <f>Raw_Data!A1790</f>
        <v>6242229</v>
      </c>
      <c r="B1790">
        <f>Raw_Data!B1790</f>
        <v>45673</v>
      </c>
      <c r="C1790" t="str">
        <f>Raw_Data!C1790</f>
        <v>DICLOFENAC SOD DR EC 50 MG</v>
      </c>
      <c r="D1790" t="str">
        <f>Raw_Data!D1790</f>
        <v>228255006</v>
      </c>
      <c r="E1790" t="str">
        <f>Raw_Data!E1790</f>
        <v>GIBBS, JON</v>
      </c>
      <c r="F1790" t="str">
        <f>Raw_Data!F1790</f>
        <v>1700896156</v>
      </c>
      <c r="G1790" t="str">
        <f>Raw_Data!H1790</f>
        <v>0</v>
      </c>
      <c r="H1790">
        <f>IFERROR(VLOOKUP(G1790,Store_Map!$A$2:$I$100,3,FALSE),"")</f>
        <v>0</v>
      </c>
      <c r="I1790">
        <f>IFERROR(VLOOKUP(G1790,Store_Map!$A$2:$I$100,4,FALSE),"")</f>
        <v>0</v>
      </c>
      <c r="J1790">
        <f>IFERROR(VLOOKUP(G1790,Store_Map!$A$2:$I$100,5,FALSE),"")</f>
        <v>0</v>
      </c>
      <c r="K1790">
        <f>IFERROR(VLOOKUP(G1790,Store_Map!$A$2:$I$100,6,FALSE),"")</f>
        <v>0</v>
      </c>
      <c r="L1790">
        <f>IFERROR(VLOOKUP(G1790,Store_Map!$A$2:$I$100,7,FALSE),"")</f>
        <v>0</v>
      </c>
      <c r="M1790">
        <f>IFERROR(VLOOKUP(G1790,Store_Map!$A$2:$I$100,8,FALSE),"")</f>
        <v>0</v>
      </c>
      <c r="N1790">
        <f t="shared" si="243"/>
        <v>0</v>
      </c>
      <c r="O1790" t="str">
        <f t="shared" si="244"/>
        <v>PASS</v>
      </c>
      <c r="P1790" t="str">
        <f t="shared" si="245"/>
        <v>REVIEW</v>
      </c>
      <c r="Q1790" t="str">
        <f t="shared" si="246"/>
        <v>PASS</v>
      </c>
      <c r="R1790" t="str">
        <f t="shared" si="247"/>
        <v>PASS</v>
      </c>
      <c r="S1790" t="str">
        <f t="shared" si="248"/>
        <v>REVIEW</v>
      </c>
      <c r="T1790">
        <f t="shared" si="249"/>
        <v>90</v>
      </c>
      <c r="U1790" t="str">
        <f t="shared" si="250"/>
        <v>Low</v>
      </c>
      <c r="V1790" t="str">
        <f t="shared" si="251"/>
        <v>Invalid NDC</v>
      </c>
    </row>
    <row r="1791" spans="1:22" x14ac:dyDescent="0.3">
      <c r="A1791" t="str">
        <f>Raw_Data!A1791</f>
        <v>6229009</v>
      </c>
      <c r="B1791">
        <f>Raw_Data!B1791</f>
        <v>45673</v>
      </c>
      <c r="C1791" t="str">
        <f>Raw_Data!C1791</f>
        <v>ALBUTEROL HFA 90 MCG INHALE</v>
      </c>
      <c r="D1791" t="str">
        <f>Raw_Data!D1791</f>
        <v>781729685</v>
      </c>
      <c r="E1791" t="str">
        <f>Raw_Data!E1791</f>
        <v>GIBBS, JON</v>
      </c>
      <c r="F1791" t="str">
        <f>Raw_Data!F1791</f>
        <v>1700896156</v>
      </c>
      <c r="G1791" t="str">
        <f>Raw_Data!H1791</f>
        <v>0</v>
      </c>
      <c r="H1791">
        <f>IFERROR(VLOOKUP(G1791,Store_Map!$A$2:$I$100,3,FALSE),"")</f>
        <v>0</v>
      </c>
      <c r="I1791">
        <f>IFERROR(VLOOKUP(G1791,Store_Map!$A$2:$I$100,4,FALSE),"")</f>
        <v>0</v>
      </c>
      <c r="J1791">
        <f>IFERROR(VLOOKUP(G1791,Store_Map!$A$2:$I$100,5,FALSE),"")</f>
        <v>0</v>
      </c>
      <c r="K1791">
        <f>IFERROR(VLOOKUP(G1791,Store_Map!$A$2:$I$100,6,FALSE),"")</f>
        <v>0</v>
      </c>
      <c r="L1791">
        <f>IFERROR(VLOOKUP(G1791,Store_Map!$A$2:$I$100,7,FALSE),"")</f>
        <v>0</v>
      </c>
      <c r="M1791">
        <f>IFERROR(VLOOKUP(G1791,Store_Map!$A$2:$I$100,8,FALSE),"")</f>
        <v>0</v>
      </c>
      <c r="N1791">
        <f t="shared" si="243"/>
        <v>0</v>
      </c>
      <c r="O1791" t="str">
        <f t="shared" si="244"/>
        <v>PASS</v>
      </c>
      <c r="P1791" t="str">
        <f t="shared" si="245"/>
        <v>REVIEW</v>
      </c>
      <c r="Q1791" t="str">
        <f t="shared" si="246"/>
        <v>PASS</v>
      </c>
      <c r="R1791" t="str">
        <f t="shared" si="247"/>
        <v>PASS</v>
      </c>
      <c r="S1791" t="str">
        <f t="shared" si="248"/>
        <v>REVIEW</v>
      </c>
      <c r="T1791">
        <f t="shared" si="249"/>
        <v>90</v>
      </c>
      <c r="U1791" t="str">
        <f t="shared" si="250"/>
        <v>Low</v>
      </c>
      <c r="V1791" t="str">
        <f t="shared" si="251"/>
        <v>Invalid NDC</v>
      </c>
    </row>
    <row r="1792" spans="1:22" x14ac:dyDescent="0.3">
      <c r="A1792" t="str">
        <f>Raw_Data!A1792</f>
        <v>6252086</v>
      </c>
      <c r="B1792">
        <f>Raw_Data!B1792</f>
        <v>45673</v>
      </c>
      <c r="C1792" t="str">
        <f>Raw_Data!C1792</f>
        <v>METHOCARBAMOL 500 MG TABLET</v>
      </c>
      <c r="D1792" t="str">
        <f>Raw_Data!D1792</f>
        <v>43547040510</v>
      </c>
      <c r="E1792" t="str">
        <f>Raw_Data!E1792</f>
        <v>BYNE, EDMUND</v>
      </c>
      <c r="F1792" t="str">
        <f>Raw_Data!F1792</f>
        <v>1033186648</v>
      </c>
      <c r="G1792" t="str">
        <f>Raw_Data!H1792</f>
        <v>0</v>
      </c>
      <c r="H1792">
        <f>IFERROR(VLOOKUP(G1792,Store_Map!$A$2:$I$100,3,FALSE),"")</f>
        <v>0</v>
      </c>
      <c r="I1792">
        <f>IFERROR(VLOOKUP(G1792,Store_Map!$A$2:$I$100,4,FALSE),"")</f>
        <v>0</v>
      </c>
      <c r="J1792">
        <f>IFERROR(VLOOKUP(G1792,Store_Map!$A$2:$I$100,5,FALSE),"")</f>
        <v>0</v>
      </c>
      <c r="K1792">
        <f>IFERROR(VLOOKUP(G1792,Store_Map!$A$2:$I$100,6,FALSE),"")</f>
        <v>0</v>
      </c>
      <c r="L1792">
        <f>IFERROR(VLOOKUP(G1792,Store_Map!$A$2:$I$100,7,FALSE),"")</f>
        <v>0</v>
      </c>
      <c r="M1792">
        <f>IFERROR(VLOOKUP(G1792,Store_Map!$A$2:$I$100,8,FALSE),"")</f>
        <v>0</v>
      </c>
      <c r="N1792">
        <f t="shared" si="243"/>
        <v>0</v>
      </c>
      <c r="O1792" t="str">
        <f t="shared" si="244"/>
        <v>PASS</v>
      </c>
      <c r="P1792" t="str">
        <f t="shared" si="245"/>
        <v>PASS</v>
      </c>
      <c r="Q1792" t="str">
        <f t="shared" si="246"/>
        <v>PASS</v>
      </c>
      <c r="R1792" t="str">
        <f t="shared" si="247"/>
        <v>PASS</v>
      </c>
      <c r="S1792" t="str">
        <f t="shared" si="248"/>
        <v>PASS</v>
      </c>
      <c r="T1792">
        <f t="shared" si="249"/>
        <v>100</v>
      </c>
      <c r="U1792" t="str">
        <f t="shared" si="250"/>
        <v>Low</v>
      </c>
      <c r="V1792" t="str">
        <f t="shared" si="251"/>
        <v>Clean</v>
      </c>
    </row>
    <row r="1793" spans="1:22" x14ac:dyDescent="0.3">
      <c r="A1793" t="str">
        <f>Raw_Data!A1793</f>
        <v>6252087</v>
      </c>
      <c r="B1793">
        <f>Raw_Data!B1793</f>
        <v>45673</v>
      </c>
      <c r="C1793" t="str">
        <f>Raw_Data!C1793</f>
        <v>MONTELUKAST SOD 10 MG TABLE</v>
      </c>
      <c r="D1793" t="str">
        <f>Raw_Data!D1793</f>
        <v>13668008105</v>
      </c>
      <c r="E1793" t="str">
        <f>Raw_Data!E1793</f>
        <v>GIBBS, JON</v>
      </c>
      <c r="F1793" t="str">
        <f>Raw_Data!F1793</f>
        <v>1700896156</v>
      </c>
      <c r="G1793" t="str">
        <f>Raw_Data!H1793</f>
        <v>0</v>
      </c>
      <c r="H1793">
        <f>IFERROR(VLOOKUP(G1793,Store_Map!$A$2:$I$100,3,FALSE),"")</f>
        <v>0</v>
      </c>
      <c r="I1793">
        <f>IFERROR(VLOOKUP(G1793,Store_Map!$A$2:$I$100,4,FALSE),"")</f>
        <v>0</v>
      </c>
      <c r="J1793">
        <f>IFERROR(VLOOKUP(G1793,Store_Map!$A$2:$I$100,5,FALSE),"")</f>
        <v>0</v>
      </c>
      <c r="K1793">
        <f>IFERROR(VLOOKUP(G1793,Store_Map!$A$2:$I$100,6,FALSE),"")</f>
        <v>0</v>
      </c>
      <c r="L1793">
        <f>IFERROR(VLOOKUP(G1793,Store_Map!$A$2:$I$100,7,FALSE),"")</f>
        <v>0</v>
      </c>
      <c r="M1793">
        <f>IFERROR(VLOOKUP(G1793,Store_Map!$A$2:$I$100,8,FALSE),"")</f>
        <v>0</v>
      </c>
      <c r="N1793">
        <f t="shared" si="243"/>
        <v>0</v>
      </c>
      <c r="O1793" t="str">
        <f t="shared" si="244"/>
        <v>PASS</v>
      </c>
      <c r="P1793" t="str">
        <f t="shared" si="245"/>
        <v>PASS</v>
      </c>
      <c r="Q1793" t="str">
        <f t="shared" si="246"/>
        <v>PASS</v>
      </c>
      <c r="R1793" t="str">
        <f t="shared" si="247"/>
        <v>PASS</v>
      </c>
      <c r="S1793" t="str">
        <f t="shared" si="248"/>
        <v>PASS</v>
      </c>
      <c r="T1793">
        <f t="shared" si="249"/>
        <v>100</v>
      </c>
      <c r="U1793" t="str">
        <f t="shared" si="250"/>
        <v>Low</v>
      </c>
      <c r="V1793" t="str">
        <f t="shared" si="251"/>
        <v>Clean</v>
      </c>
    </row>
    <row r="1794" spans="1:22" x14ac:dyDescent="0.3">
      <c r="A1794" t="str">
        <f>Raw_Data!A1794</f>
        <v>6252088</v>
      </c>
      <c r="B1794">
        <f>Raw_Data!B1794</f>
        <v>45673</v>
      </c>
      <c r="C1794" t="str">
        <f>Raw_Data!C1794</f>
        <v>AMLODIPINE BESYLATE 10 MG T</v>
      </c>
      <c r="D1794" t="str">
        <f>Raw_Data!D1794</f>
        <v>69097012815</v>
      </c>
      <c r="E1794" t="str">
        <f>Raw_Data!E1794</f>
        <v>GIBBS, JON</v>
      </c>
      <c r="F1794" t="str">
        <f>Raw_Data!F1794</f>
        <v>1700896156</v>
      </c>
      <c r="G1794" t="str">
        <f>Raw_Data!H1794</f>
        <v>0</v>
      </c>
      <c r="H1794">
        <f>IFERROR(VLOOKUP(G1794,Store_Map!$A$2:$I$100,3,FALSE),"")</f>
        <v>0</v>
      </c>
      <c r="I1794">
        <f>IFERROR(VLOOKUP(G1794,Store_Map!$A$2:$I$100,4,FALSE),"")</f>
        <v>0</v>
      </c>
      <c r="J1794">
        <f>IFERROR(VLOOKUP(G1794,Store_Map!$A$2:$I$100,5,FALSE),"")</f>
        <v>0</v>
      </c>
      <c r="K1794">
        <f>IFERROR(VLOOKUP(G1794,Store_Map!$A$2:$I$100,6,FALSE),"")</f>
        <v>0</v>
      </c>
      <c r="L1794">
        <f>IFERROR(VLOOKUP(G1794,Store_Map!$A$2:$I$100,7,FALSE),"")</f>
        <v>0</v>
      </c>
      <c r="M1794">
        <f>IFERROR(VLOOKUP(G1794,Store_Map!$A$2:$I$100,8,FALSE),"")</f>
        <v>0</v>
      </c>
      <c r="N1794">
        <f t="shared" ref="N1794:N1857" si="252">COUNTBLANK(A1794:M1794)</f>
        <v>0</v>
      </c>
      <c r="O1794" t="str">
        <f t="shared" ref="O1794:O1857" si="253">IF(AND(F1794&lt;&gt;"",LEN(F1794)=10,ISNUMBER(--F1794)),"PASS","REVIEW")</f>
        <v>PASS</v>
      </c>
      <c r="P1794" t="str">
        <f t="shared" ref="P1794:P1857" si="254">IF(AND(D1794&lt;&gt;"",OR(LEN(D1794)=10,LEN(D1794)=11),ISNUMBER(--D1794)),"PASS","REVIEW")</f>
        <v>PASS</v>
      </c>
      <c r="Q1794" t="str">
        <f t="shared" ref="Q1794:Q1857" si="255">IF(H1794&lt;&gt;"","PASS","REVIEW")</f>
        <v>PASS</v>
      </c>
      <c r="R1794" t="str">
        <f t="shared" ref="R1794:R1857" si="256">IF(AND(I1794&lt;&gt;"",J1794&lt;&gt;"",K1794&lt;&gt;"",L1794&lt;&gt;"",M1794&lt;&gt;""),"PASS","REVIEW")</f>
        <v>PASS</v>
      </c>
      <c r="S1794" t="str">
        <f t="shared" ref="S1794:S1857" si="257">IF(OR(N1794&gt;0,O1794="REVIEW",P1794="REVIEW",Q1794="REVIEW",R1794="REVIEW"),"REVIEW","PASS")</f>
        <v>PASS</v>
      </c>
      <c r="T1794">
        <f t="shared" ref="T1794:T1857" si="258">MAX(0,100-(N1794*5)-IF(O1794="REVIEW",15,0)-IF(P1794="REVIEW",10,0)-IF(Q1794="REVIEW",10,0)-IF(R1794="REVIEW",20,0))</f>
        <v>100</v>
      </c>
      <c r="U1794" t="str">
        <f t="shared" ref="U1794:U1857" si="259">IF(T1794&gt;=90,"Low",IF(T1794&gt;=70,"Medium","High"))</f>
        <v>Low</v>
      </c>
      <c r="V1794" t="str">
        <f t="shared" ref="V1794:V1857" si="260">IF(N1794&gt;0,"Missing required fields",IF(O1794="REVIEW","Invalid provider NPI",IF(P1794="REVIEW","Invalid NDC",IF(Q1794="REVIEW","Store mapping incomplete",IF(R1794="REVIEW","Entity mapping incomplete","Clean")))))</f>
        <v>Clean</v>
      </c>
    </row>
    <row r="1795" spans="1:22" x14ac:dyDescent="0.3">
      <c r="A1795" t="str">
        <f>Raw_Data!A1795</f>
        <v>6252089</v>
      </c>
      <c r="B1795">
        <f>Raw_Data!B1795</f>
        <v>45673</v>
      </c>
      <c r="C1795" t="str">
        <f>Raw_Data!C1795</f>
        <v>FLUTICASONE-SALMETEROL 500-</v>
      </c>
      <c r="D1795" t="str">
        <f>Raw_Data!D1795</f>
        <v>66993058697</v>
      </c>
      <c r="E1795" t="str">
        <f>Raw_Data!E1795</f>
        <v>BYNE, EDMUND</v>
      </c>
      <c r="F1795" t="str">
        <f>Raw_Data!F1795</f>
        <v>1033186648</v>
      </c>
      <c r="G1795" t="str">
        <f>Raw_Data!H1795</f>
        <v>0</v>
      </c>
      <c r="H1795">
        <f>IFERROR(VLOOKUP(G1795,Store_Map!$A$2:$I$100,3,FALSE),"")</f>
        <v>0</v>
      </c>
      <c r="I1795">
        <f>IFERROR(VLOOKUP(G1795,Store_Map!$A$2:$I$100,4,FALSE),"")</f>
        <v>0</v>
      </c>
      <c r="J1795">
        <f>IFERROR(VLOOKUP(G1795,Store_Map!$A$2:$I$100,5,FALSE),"")</f>
        <v>0</v>
      </c>
      <c r="K1795">
        <f>IFERROR(VLOOKUP(G1795,Store_Map!$A$2:$I$100,6,FALSE),"")</f>
        <v>0</v>
      </c>
      <c r="L1795">
        <f>IFERROR(VLOOKUP(G1795,Store_Map!$A$2:$I$100,7,FALSE),"")</f>
        <v>0</v>
      </c>
      <c r="M1795">
        <f>IFERROR(VLOOKUP(G1795,Store_Map!$A$2:$I$100,8,FALSE),"")</f>
        <v>0</v>
      </c>
      <c r="N1795">
        <f t="shared" si="252"/>
        <v>0</v>
      </c>
      <c r="O1795" t="str">
        <f t="shared" si="253"/>
        <v>PASS</v>
      </c>
      <c r="P1795" t="str">
        <f t="shared" si="254"/>
        <v>PASS</v>
      </c>
      <c r="Q1795" t="str">
        <f t="shared" si="255"/>
        <v>PASS</v>
      </c>
      <c r="R1795" t="str">
        <f t="shared" si="256"/>
        <v>PASS</v>
      </c>
      <c r="S1795" t="str">
        <f t="shared" si="257"/>
        <v>PASS</v>
      </c>
      <c r="T1795">
        <f t="shared" si="258"/>
        <v>100</v>
      </c>
      <c r="U1795" t="str">
        <f t="shared" si="259"/>
        <v>Low</v>
      </c>
      <c r="V1795" t="str">
        <f t="shared" si="260"/>
        <v>Clean</v>
      </c>
    </row>
    <row r="1796" spans="1:22" x14ac:dyDescent="0.3">
      <c r="A1796" t="str">
        <f>Raw_Data!A1796</f>
        <v>6252090</v>
      </c>
      <c r="B1796">
        <f>Raw_Data!B1796</f>
        <v>45673</v>
      </c>
      <c r="C1796" t="str">
        <f>Raw_Data!C1796</f>
        <v>ALBUTEROL HFA 90 MCG INHALE</v>
      </c>
      <c r="D1796" t="str">
        <f>Raw_Data!D1796</f>
        <v>69097014260</v>
      </c>
      <c r="E1796" t="str">
        <f>Raw_Data!E1796</f>
        <v>BYNE, EDMUND</v>
      </c>
      <c r="F1796" t="str">
        <f>Raw_Data!F1796</f>
        <v>1033186648</v>
      </c>
      <c r="G1796" t="str">
        <f>Raw_Data!H1796</f>
        <v>0</v>
      </c>
      <c r="H1796">
        <f>IFERROR(VLOOKUP(G1796,Store_Map!$A$2:$I$100,3,FALSE),"")</f>
        <v>0</v>
      </c>
      <c r="I1796">
        <f>IFERROR(VLOOKUP(G1796,Store_Map!$A$2:$I$100,4,FALSE),"")</f>
        <v>0</v>
      </c>
      <c r="J1796">
        <f>IFERROR(VLOOKUP(G1796,Store_Map!$A$2:$I$100,5,FALSE),"")</f>
        <v>0</v>
      </c>
      <c r="K1796">
        <f>IFERROR(VLOOKUP(G1796,Store_Map!$A$2:$I$100,6,FALSE),"")</f>
        <v>0</v>
      </c>
      <c r="L1796">
        <f>IFERROR(VLOOKUP(G1796,Store_Map!$A$2:$I$100,7,FALSE),"")</f>
        <v>0</v>
      </c>
      <c r="M1796">
        <f>IFERROR(VLOOKUP(G1796,Store_Map!$A$2:$I$100,8,FALSE),"")</f>
        <v>0</v>
      </c>
      <c r="N1796">
        <f t="shared" si="252"/>
        <v>0</v>
      </c>
      <c r="O1796" t="str">
        <f t="shared" si="253"/>
        <v>PASS</v>
      </c>
      <c r="P1796" t="str">
        <f t="shared" si="254"/>
        <v>PASS</v>
      </c>
      <c r="Q1796" t="str">
        <f t="shared" si="255"/>
        <v>PASS</v>
      </c>
      <c r="R1796" t="str">
        <f t="shared" si="256"/>
        <v>PASS</v>
      </c>
      <c r="S1796" t="str">
        <f t="shared" si="257"/>
        <v>PASS</v>
      </c>
      <c r="T1796">
        <f t="shared" si="258"/>
        <v>100</v>
      </c>
      <c r="U1796" t="str">
        <f t="shared" si="259"/>
        <v>Low</v>
      </c>
      <c r="V1796" t="str">
        <f t="shared" si="260"/>
        <v>Clean</v>
      </c>
    </row>
    <row r="1797" spans="1:22" x14ac:dyDescent="0.3">
      <c r="A1797" t="str">
        <f>Raw_Data!A1797</f>
        <v>6248031</v>
      </c>
      <c r="B1797">
        <f>Raw_Data!B1797</f>
        <v>45673</v>
      </c>
      <c r="C1797" t="str">
        <f>Raw_Data!C1797</f>
        <v>ALBUTEROL HFA 90 MCG INHALE</v>
      </c>
      <c r="D1797" t="str">
        <f>Raw_Data!D1797</f>
        <v>93317431</v>
      </c>
      <c r="E1797" t="str">
        <f>Raw_Data!E1797</f>
        <v>YASIN, NURA</v>
      </c>
      <c r="F1797" t="str">
        <f>Raw_Data!F1797</f>
        <v>1265518567</v>
      </c>
      <c r="G1797" t="str">
        <f>Raw_Data!H1797</f>
        <v>0</v>
      </c>
      <c r="H1797">
        <f>IFERROR(VLOOKUP(G1797,Store_Map!$A$2:$I$100,3,FALSE),"")</f>
        <v>0</v>
      </c>
      <c r="I1797">
        <f>IFERROR(VLOOKUP(G1797,Store_Map!$A$2:$I$100,4,FALSE),"")</f>
        <v>0</v>
      </c>
      <c r="J1797">
        <f>IFERROR(VLOOKUP(G1797,Store_Map!$A$2:$I$100,5,FALSE),"")</f>
        <v>0</v>
      </c>
      <c r="K1797">
        <f>IFERROR(VLOOKUP(G1797,Store_Map!$A$2:$I$100,6,FALSE),"")</f>
        <v>0</v>
      </c>
      <c r="L1797">
        <f>IFERROR(VLOOKUP(G1797,Store_Map!$A$2:$I$100,7,FALSE),"")</f>
        <v>0</v>
      </c>
      <c r="M1797">
        <f>IFERROR(VLOOKUP(G1797,Store_Map!$A$2:$I$100,8,FALSE),"")</f>
        <v>0</v>
      </c>
      <c r="N1797">
        <f t="shared" si="252"/>
        <v>0</v>
      </c>
      <c r="O1797" t="str">
        <f t="shared" si="253"/>
        <v>PASS</v>
      </c>
      <c r="P1797" t="str">
        <f t="shared" si="254"/>
        <v>REVIEW</v>
      </c>
      <c r="Q1797" t="str">
        <f t="shared" si="255"/>
        <v>PASS</v>
      </c>
      <c r="R1797" t="str">
        <f t="shared" si="256"/>
        <v>PASS</v>
      </c>
      <c r="S1797" t="str">
        <f t="shared" si="257"/>
        <v>REVIEW</v>
      </c>
      <c r="T1797">
        <f t="shared" si="258"/>
        <v>90</v>
      </c>
      <c r="U1797" t="str">
        <f t="shared" si="259"/>
        <v>Low</v>
      </c>
      <c r="V1797" t="str">
        <f t="shared" si="260"/>
        <v>Invalid NDC</v>
      </c>
    </row>
    <row r="1798" spans="1:22" x14ac:dyDescent="0.3">
      <c r="A1798" t="str">
        <f>Raw_Data!A1798</f>
        <v>6252094</v>
      </c>
      <c r="B1798">
        <f>Raw_Data!B1798</f>
        <v>45673</v>
      </c>
      <c r="C1798" t="str">
        <f>Raw_Data!C1798</f>
        <v>TRIAMCINOLONE 0.1% OINTMENT</v>
      </c>
      <c r="D1798" t="str">
        <f>Raw_Data!D1798</f>
        <v>45802005535</v>
      </c>
      <c r="E1798" t="str">
        <f>Raw_Data!E1798</f>
        <v>HARSHMAN, SONALI</v>
      </c>
      <c r="F1798" t="str">
        <f>Raw_Data!F1798</f>
        <v>1104084516</v>
      </c>
      <c r="G1798" t="str">
        <f>Raw_Data!H1798</f>
        <v>0</v>
      </c>
      <c r="H1798">
        <f>IFERROR(VLOOKUP(G1798,Store_Map!$A$2:$I$100,3,FALSE),"")</f>
        <v>0</v>
      </c>
      <c r="I1798">
        <f>IFERROR(VLOOKUP(G1798,Store_Map!$A$2:$I$100,4,FALSE),"")</f>
        <v>0</v>
      </c>
      <c r="J1798">
        <f>IFERROR(VLOOKUP(G1798,Store_Map!$A$2:$I$100,5,FALSE),"")</f>
        <v>0</v>
      </c>
      <c r="K1798">
        <f>IFERROR(VLOOKUP(G1798,Store_Map!$A$2:$I$100,6,FALSE),"")</f>
        <v>0</v>
      </c>
      <c r="L1798">
        <f>IFERROR(VLOOKUP(G1798,Store_Map!$A$2:$I$100,7,FALSE),"")</f>
        <v>0</v>
      </c>
      <c r="M1798">
        <f>IFERROR(VLOOKUP(G1798,Store_Map!$A$2:$I$100,8,FALSE),"")</f>
        <v>0</v>
      </c>
      <c r="N1798">
        <f t="shared" si="252"/>
        <v>0</v>
      </c>
      <c r="O1798" t="str">
        <f t="shared" si="253"/>
        <v>PASS</v>
      </c>
      <c r="P1798" t="str">
        <f t="shared" si="254"/>
        <v>PASS</v>
      </c>
      <c r="Q1798" t="str">
        <f t="shared" si="255"/>
        <v>PASS</v>
      </c>
      <c r="R1798" t="str">
        <f t="shared" si="256"/>
        <v>PASS</v>
      </c>
      <c r="S1798" t="str">
        <f t="shared" si="257"/>
        <v>PASS</v>
      </c>
      <c r="T1798">
        <f t="shared" si="258"/>
        <v>100</v>
      </c>
      <c r="U1798" t="str">
        <f t="shared" si="259"/>
        <v>Low</v>
      </c>
      <c r="V1798" t="str">
        <f t="shared" si="260"/>
        <v>Clean</v>
      </c>
    </row>
    <row r="1799" spans="1:22" x14ac:dyDescent="0.3">
      <c r="A1799" t="str">
        <f>Raw_Data!A1799</f>
        <v>6252098</v>
      </c>
      <c r="B1799">
        <f>Raw_Data!B1799</f>
        <v>45673</v>
      </c>
      <c r="C1799" t="str">
        <f>Raw_Data!C1799</f>
        <v>ALBUTEROL HFA 90 MCG INHALE</v>
      </c>
      <c r="D1799" t="str">
        <f>Raw_Data!D1799</f>
        <v>93317431</v>
      </c>
      <c r="E1799" t="str">
        <f>Raw_Data!E1799</f>
        <v>HARSHMAN, SONALI</v>
      </c>
      <c r="F1799" t="str">
        <f>Raw_Data!F1799</f>
        <v>1104084516</v>
      </c>
      <c r="G1799" t="str">
        <f>Raw_Data!H1799</f>
        <v>0</v>
      </c>
      <c r="H1799">
        <f>IFERROR(VLOOKUP(G1799,Store_Map!$A$2:$I$100,3,FALSE),"")</f>
        <v>0</v>
      </c>
      <c r="I1799">
        <f>IFERROR(VLOOKUP(G1799,Store_Map!$A$2:$I$100,4,FALSE),"")</f>
        <v>0</v>
      </c>
      <c r="J1799">
        <f>IFERROR(VLOOKUP(G1799,Store_Map!$A$2:$I$100,5,FALSE),"")</f>
        <v>0</v>
      </c>
      <c r="K1799">
        <f>IFERROR(VLOOKUP(G1799,Store_Map!$A$2:$I$100,6,FALSE),"")</f>
        <v>0</v>
      </c>
      <c r="L1799">
        <f>IFERROR(VLOOKUP(G1799,Store_Map!$A$2:$I$100,7,FALSE),"")</f>
        <v>0</v>
      </c>
      <c r="M1799">
        <f>IFERROR(VLOOKUP(G1799,Store_Map!$A$2:$I$100,8,FALSE),"")</f>
        <v>0</v>
      </c>
      <c r="N1799">
        <f t="shared" si="252"/>
        <v>0</v>
      </c>
      <c r="O1799" t="str">
        <f t="shared" si="253"/>
        <v>PASS</v>
      </c>
      <c r="P1799" t="str">
        <f t="shared" si="254"/>
        <v>REVIEW</v>
      </c>
      <c r="Q1799" t="str">
        <f t="shared" si="255"/>
        <v>PASS</v>
      </c>
      <c r="R1799" t="str">
        <f t="shared" si="256"/>
        <v>PASS</v>
      </c>
      <c r="S1799" t="str">
        <f t="shared" si="257"/>
        <v>REVIEW</v>
      </c>
      <c r="T1799">
        <f t="shared" si="258"/>
        <v>90</v>
      </c>
      <c r="U1799" t="str">
        <f t="shared" si="259"/>
        <v>Low</v>
      </c>
      <c r="V1799" t="str">
        <f t="shared" si="260"/>
        <v>Invalid NDC</v>
      </c>
    </row>
    <row r="1800" spans="1:22" x14ac:dyDescent="0.3">
      <c r="A1800" t="str">
        <f>Raw_Data!A1800</f>
        <v>6252110</v>
      </c>
      <c r="B1800">
        <f>Raw_Data!B1800</f>
        <v>45673</v>
      </c>
      <c r="C1800" t="str">
        <f>Raw_Data!C1800</f>
        <v>VITAMIN D2 1.25MG(50,000 UN</v>
      </c>
      <c r="D1800" t="str">
        <f>Raw_Data!D1800</f>
        <v>64380073706</v>
      </c>
      <c r="E1800" t="str">
        <f>Raw_Data!E1800</f>
        <v>GRESHAM, J. MARK</v>
      </c>
      <c r="F1800" t="str">
        <f>Raw_Data!F1800</f>
        <v>1326026618</v>
      </c>
      <c r="G1800" t="str">
        <f>Raw_Data!H1800</f>
        <v>0</v>
      </c>
      <c r="H1800">
        <f>IFERROR(VLOOKUP(G1800,Store_Map!$A$2:$I$100,3,FALSE),"")</f>
        <v>0</v>
      </c>
      <c r="I1800">
        <f>IFERROR(VLOOKUP(G1800,Store_Map!$A$2:$I$100,4,FALSE),"")</f>
        <v>0</v>
      </c>
      <c r="J1800">
        <f>IFERROR(VLOOKUP(G1800,Store_Map!$A$2:$I$100,5,FALSE),"")</f>
        <v>0</v>
      </c>
      <c r="K1800">
        <f>IFERROR(VLOOKUP(G1800,Store_Map!$A$2:$I$100,6,FALSE),"")</f>
        <v>0</v>
      </c>
      <c r="L1800">
        <f>IFERROR(VLOOKUP(G1800,Store_Map!$A$2:$I$100,7,FALSE),"")</f>
        <v>0</v>
      </c>
      <c r="M1800">
        <f>IFERROR(VLOOKUP(G1800,Store_Map!$A$2:$I$100,8,FALSE),"")</f>
        <v>0</v>
      </c>
      <c r="N1800">
        <f t="shared" si="252"/>
        <v>0</v>
      </c>
      <c r="O1800" t="str">
        <f t="shared" si="253"/>
        <v>PASS</v>
      </c>
      <c r="P1800" t="str">
        <f t="shared" si="254"/>
        <v>PASS</v>
      </c>
      <c r="Q1800" t="str">
        <f t="shared" si="255"/>
        <v>PASS</v>
      </c>
      <c r="R1800" t="str">
        <f t="shared" si="256"/>
        <v>PASS</v>
      </c>
      <c r="S1800" t="str">
        <f t="shared" si="257"/>
        <v>PASS</v>
      </c>
      <c r="T1800">
        <f t="shared" si="258"/>
        <v>100</v>
      </c>
      <c r="U1800" t="str">
        <f t="shared" si="259"/>
        <v>Low</v>
      </c>
      <c r="V1800" t="str">
        <f t="shared" si="260"/>
        <v>Clean</v>
      </c>
    </row>
    <row r="1801" spans="1:22" x14ac:dyDescent="0.3">
      <c r="A1801" t="str">
        <f>Raw_Data!A1801</f>
        <v>6252113</v>
      </c>
      <c r="B1801">
        <f>Raw_Data!B1801</f>
        <v>45673</v>
      </c>
      <c r="C1801" t="str">
        <f>Raw_Data!C1801</f>
        <v>GLIMEPIRIDE 1 MG TABLET</v>
      </c>
      <c r="D1801" t="str">
        <f>Raw_Data!D1801</f>
        <v>55111032001</v>
      </c>
      <c r="E1801" t="str">
        <f>Raw_Data!E1801</f>
        <v>BYNE, EDMUND</v>
      </c>
      <c r="F1801" t="str">
        <f>Raw_Data!F1801</f>
        <v>1033186648</v>
      </c>
      <c r="G1801" t="str">
        <f>Raw_Data!H1801</f>
        <v>0</v>
      </c>
      <c r="H1801">
        <f>IFERROR(VLOOKUP(G1801,Store_Map!$A$2:$I$100,3,FALSE),"")</f>
        <v>0</v>
      </c>
      <c r="I1801">
        <f>IFERROR(VLOOKUP(G1801,Store_Map!$A$2:$I$100,4,FALSE),"")</f>
        <v>0</v>
      </c>
      <c r="J1801">
        <f>IFERROR(VLOOKUP(G1801,Store_Map!$A$2:$I$100,5,FALSE),"")</f>
        <v>0</v>
      </c>
      <c r="K1801">
        <f>IFERROR(VLOOKUP(G1801,Store_Map!$A$2:$I$100,6,FALSE),"")</f>
        <v>0</v>
      </c>
      <c r="L1801">
        <f>IFERROR(VLOOKUP(G1801,Store_Map!$A$2:$I$100,7,FALSE),"")</f>
        <v>0</v>
      </c>
      <c r="M1801">
        <f>IFERROR(VLOOKUP(G1801,Store_Map!$A$2:$I$100,8,FALSE),"")</f>
        <v>0</v>
      </c>
      <c r="N1801">
        <f t="shared" si="252"/>
        <v>0</v>
      </c>
      <c r="O1801" t="str">
        <f t="shared" si="253"/>
        <v>PASS</v>
      </c>
      <c r="P1801" t="str">
        <f t="shared" si="254"/>
        <v>PASS</v>
      </c>
      <c r="Q1801" t="str">
        <f t="shared" si="255"/>
        <v>PASS</v>
      </c>
      <c r="R1801" t="str">
        <f t="shared" si="256"/>
        <v>PASS</v>
      </c>
      <c r="S1801" t="str">
        <f t="shared" si="257"/>
        <v>PASS</v>
      </c>
      <c r="T1801">
        <f t="shared" si="258"/>
        <v>100</v>
      </c>
      <c r="U1801" t="str">
        <f t="shared" si="259"/>
        <v>Low</v>
      </c>
      <c r="V1801" t="str">
        <f t="shared" si="260"/>
        <v>Clean</v>
      </c>
    </row>
    <row r="1802" spans="1:22" x14ac:dyDescent="0.3">
      <c r="A1802" t="str">
        <f>Raw_Data!A1802</f>
        <v>6246102</v>
      </c>
      <c r="B1802">
        <f>Raw_Data!B1802</f>
        <v>45673</v>
      </c>
      <c r="C1802" t="str">
        <f>Raw_Data!C1802</f>
        <v>AMLODIPINE BESYLATE 10 MG T</v>
      </c>
      <c r="D1802" t="str">
        <f>Raw_Data!D1802</f>
        <v>69097012815</v>
      </c>
      <c r="E1802" t="str">
        <f>Raw_Data!E1802</f>
        <v>GIBBS, JON</v>
      </c>
      <c r="F1802" t="str">
        <f>Raw_Data!F1802</f>
        <v>1700896156</v>
      </c>
      <c r="G1802" t="str">
        <f>Raw_Data!H1802</f>
        <v>0</v>
      </c>
      <c r="H1802">
        <f>IFERROR(VLOOKUP(G1802,Store_Map!$A$2:$I$100,3,FALSE),"")</f>
        <v>0</v>
      </c>
      <c r="I1802">
        <f>IFERROR(VLOOKUP(G1802,Store_Map!$A$2:$I$100,4,FALSE),"")</f>
        <v>0</v>
      </c>
      <c r="J1802">
        <f>IFERROR(VLOOKUP(G1802,Store_Map!$A$2:$I$100,5,FALSE),"")</f>
        <v>0</v>
      </c>
      <c r="K1802">
        <f>IFERROR(VLOOKUP(G1802,Store_Map!$A$2:$I$100,6,FALSE),"")</f>
        <v>0</v>
      </c>
      <c r="L1802">
        <f>IFERROR(VLOOKUP(G1802,Store_Map!$A$2:$I$100,7,FALSE),"")</f>
        <v>0</v>
      </c>
      <c r="M1802">
        <f>IFERROR(VLOOKUP(G1802,Store_Map!$A$2:$I$100,8,FALSE),"")</f>
        <v>0</v>
      </c>
      <c r="N1802">
        <f t="shared" si="252"/>
        <v>0</v>
      </c>
      <c r="O1802" t="str">
        <f t="shared" si="253"/>
        <v>PASS</v>
      </c>
      <c r="P1802" t="str">
        <f t="shared" si="254"/>
        <v>PASS</v>
      </c>
      <c r="Q1802" t="str">
        <f t="shared" si="255"/>
        <v>PASS</v>
      </c>
      <c r="R1802" t="str">
        <f t="shared" si="256"/>
        <v>PASS</v>
      </c>
      <c r="S1802" t="str">
        <f t="shared" si="257"/>
        <v>PASS</v>
      </c>
      <c r="T1802">
        <f t="shared" si="258"/>
        <v>100</v>
      </c>
      <c r="U1802" t="str">
        <f t="shared" si="259"/>
        <v>Low</v>
      </c>
      <c r="V1802" t="str">
        <f t="shared" si="260"/>
        <v>Clean</v>
      </c>
    </row>
    <row r="1803" spans="1:22" x14ac:dyDescent="0.3">
      <c r="A1803" t="str">
        <f>Raw_Data!A1803</f>
        <v>6252115</v>
      </c>
      <c r="B1803">
        <f>Raw_Data!B1803</f>
        <v>45673</v>
      </c>
      <c r="C1803" t="str">
        <f>Raw_Data!C1803</f>
        <v>BENZONATATE 100 MG CAPSULE</v>
      </c>
      <c r="D1803" t="str">
        <f>Raw_Data!D1803</f>
        <v>64380071207</v>
      </c>
      <c r="E1803" t="str">
        <f>Raw_Data!E1803</f>
        <v>BYNE, EDMUND</v>
      </c>
      <c r="F1803" t="str">
        <f>Raw_Data!F1803</f>
        <v>1033186648</v>
      </c>
      <c r="G1803" t="str">
        <f>Raw_Data!H1803</f>
        <v>0</v>
      </c>
      <c r="H1803">
        <f>IFERROR(VLOOKUP(G1803,Store_Map!$A$2:$I$100,3,FALSE),"")</f>
        <v>0</v>
      </c>
      <c r="I1803">
        <f>IFERROR(VLOOKUP(G1803,Store_Map!$A$2:$I$100,4,FALSE),"")</f>
        <v>0</v>
      </c>
      <c r="J1803">
        <f>IFERROR(VLOOKUP(G1803,Store_Map!$A$2:$I$100,5,FALSE),"")</f>
        <v>0</v>
      </c>
      <c r="K1803">
        <f>IFERROR(VLOOKUP(G1803,Store_Map!$A$2:$I$100,6,FALSE),"")</f>
        <v>0</v>
      </c>
      <c r="L1803">
        <f>IFERROR(VLOOKUP(G1803,Store_Map!$A$2:$I$100,7,FALSE),"")</f>
        <v>0</v>
      </c>
      <c r="M1803">
        <f>IFERROR(VLOOKUP(G1803,Store_Map!$A$2:$I$100,8,FALSE),"")</f>
        <v>0</v>
      </c>
      <c r="N1803">
        <f t="shared" si="252"/>
        <v>0</v>
      </c>
      <c r="O1803" t="str">
        <f t="shared" si="253"/>
        <v>PASS</v>
      </c>
      <c r="P1803" t="str">
        <f t="shared" si="254"/>
        <v>PASS</v>
      </c>
      <c r="Q1803" t="str">
        <f t="shared" si="255"/>
        <v>PASS</v>
      </c>
      <c r="R1803" t="str">
        <f t="shared" si="256"/>
        <v>PASS</v>
      </c>
      <c r="S1803" t="str">
        <f t="shared" si="257"/>
        <v>PASS</v>
      </c>
      <c r="T1803">
        <f t="shared" si="258"/>
        <v>100</v>
      </c>
      <c r="U1803" t="str">
        <f t="shared" si="259"/>
        <v>Low</v>
      </c>
      <c r="V1803" t="str">
        <f t="shared" si="260"/>
        <v>Clean</v>
      </c>
    </row>
    <row r="1804" spans="1:22" x14ac:dyDescent="0.3">
      <c r="A1804" t="str">
        <f>Raw_Data!A1804</f>
        <v>6252116</v>
      </c>
      <c r="B1804">
        <f>Raw_Data!B1804</f>
        <v>45673</v>
      </c>
      <c r="C1804" t="str">
        <f>Raw_Data!C1804</f>
        <v>AZITHROMYCIN 250 MG TABLET</v>
      </c>
      <c r="D1804" t="str">
        <f>Raw_Data!D1804</f>
        <v>50111078751</v>
      </c>
      <c r="E1804" t="str">
        <f>Raw_Data!E1804</f>
        <v>BYNE, EDMUND</v>
      </c>
      <c r="F1804" t="str">
        <f>Raw_Data!F1804</f>
        <v>1033186648</v>
      </c>
      <c r="G1804" t="str">
        <f>Raw_Data!H1804</f>
        <v>0</v>
      </c>
      <c r="H1804">
        <f>IFERROR(VLOOKUP(G1804,Store_Map!$A$2:$I$100,3,FALSE),"")</f>
        <v>0</v>
      </c>
      <c r="I1804">
        <f>IFERROR(VLOOKUP(G1804,Store_Map!$A$2:$I$100,4,FALSE),"")</f>
        <v>0</v>
      </c>
      <c r="J1804">
        <f>IFERROR(VLOOKUP(G1804,Store_Map!$A$2:$I$100,5,FALSE),"")</f>
        <v>0</v>
      </c>
      <c r="K1804">
        <f>IFERROR(VLOOKUP(G1804,Store_Map!$A$2:$I$100,6,FALSE),"")</f>
        <v>0</v>
      </c>
      <c r="L1804">
        <f>IFERROR(VLOOKUP(G1804,Store_Map!$A$2:$I$100,7,FALSE),"")</f>
        <v>0</v>
      </c>
      <c r="M1804">
        <f>IFERROR(VLOOKUP(G1804,Store_Map!$A$2:$I$100,8,FALSE),"")</f>
        <v>0</v>
      </c>
      <c r="N1804">
        <f t="shared" si="252"/>
        <v>0</v>
      </c>
      <c r="O1804" t="str">
        <f t="shared" si="253"/>
        <v>PASS</v>
      </c>
      <c r="P1804" t="str">
        <f t="shared" si="254"/>
        <v>PASS</v>
      </c>
      <c r="Q1804" t="str">
        <f t="shared" si="255"/>
        <v>PASS</v>
      </c>
      <c r="R1804" t="str">
        <f t="shared" si="256"/>
        <v>PASS</v>
      </c>
      <c r="S1804" t="str">
        <f t="shared" si="257"/>
        <v>PASS</v>
      </c>
      <c r="T1804">
        <f t="shared" si="258"/>
        <v>100</v>
      </c>
      <c r="U1804" t="str">
        <f t="shared" si="259"/>
        <v>Low</v>
      </c>
      <c r="V1804" t="str">
        <f t="shared" si="260"/>
        <v>Clean</v>
      </c>
    </row>
    <row r="1805" spans="1:22" x14ac:dyDescent="0.3">
      <c r="A1805" t="str">
        <f>Raw_Data!A1805</f>
        <v>6244000</v>
      </c>
      <c r="B1805">
        <f>Raw_Data!B1805</f>
        <v>45673</v>
      </c>
      <c r="C1805" t="str">
        <f>Raw_Data!C1805</f>
        <v>TRUEPLUS ULTRA THIN 30G LAN</v>
      </c>
      <c r="D1805" t="str">
        <f>Raw_Data!D1805</f>
        <v>56151014401</v>
      </c>
      <c r="E1805" t="str">
        <f>Raw_Data!E1805</f>
        <v>BYNE, EDMUND</v>
      </c>
      <c r="F1805" t="str">
        <f>Raw_Data!F1805</f>
        <v>1033186648</v>
      </c>
      <c r="G1805" t="str">
        <f>Raw_Data!H1805</f>
        <v>0</v>
      </c>
      <c r="H1805">
        <f>IFERROR(VLOOKUP(G1805,Store_Map!$A$2:$I$100,3,FALSE),"")</f>
        <v>0</v>
      </c>
      <c r="I1805">
        <f>IFERROR(VLOOKUP(G1805,Store_Map!$A$2:$I$100,4,FALSE),"")</f>
        <v>0</v>
      </c>
      <c r="J1805">
        <f>IFERROR(VLOOKUP(G1805,Store_Map!$A$2:$I$100,5,FALSE),"")</f>
        <v>0</v>
      </c>
      <c r="K1805">
        <f>IFERROR(VLOOKUP(G1805,Store_Map!$A$2:$I$100,6,FALSE),"")</f>
        <v>0</v>
      </c>
      <c r="L1805">
        <f>IFERROR(VLOOKUP(G1805,Store_Map!$A$2:$I$100,7,FALSE),"")</f>
        <v>0</v>
      </c>
      <c r="M1805">
        <f>IFERROR(VLOOKUP(G1805,Store_Map!$A$2:$I$100,8,FALSE),"")</f>
        <v>0</v>
      </c>
      <c r="N1805">
        <f t="shared" si="252"/>
        <v>0</v>
      </c>
      <c r="O1805" t="str">
        <f t="shared" si="253"/>
        <v>PASS</v>
      </c>
      <c r="P1805" t="str">
        <f t="shared" si="254"/>
        <v>PASS</v>
      </c>
      <c r="Q1805" t="str">
        <f t="shared" si="255"/>
        <v>PASS</v>
      </c>
      <c r="R1805" t="str">
        <f t="shared" si="256"/>
        <v>PASS</v>
      </c>
      <c r="S1805" t="str">
        <f t="shared" si="257"/>
        <v>PASS</v>
      </c>
      <c r="T1805">
        <f t="shared" si="258"/>
        <v>100</v>
      </c>
      <c r="U1805" t="str">
        <f t="shared" si="259"/>
        <v>Low</v>
      </c>
      <c r="V1805" t="str">
        <f t="shared" si="260"/>
        <v>Clean</v>
      </c>
    </row>
    <row r="1806" spans="1:22" x14ac:dyDescent="0.3">
      <c r="A1806" t="str">
        <f>Raw_Data!A1806</f>
        <v>6252117</v>
      </c>
      <c r="B1806">
        <f>Raw_Data!B1806</f>
        <v>45673</v>
      </c>
      <c r="C1806" t="str">
        <f>Raw_Data!C1806</f>
        <v>AMOXICILLIN 500 MG CAPSULE</v>
      </c>
      <c r="D1806" t="str">
        <f>Raw_Data!D1806</f>
        <v>781261305</v>
      </c>
      <c r="E1806" t="str">
        <f>Raw_Data!E1806</f>
        <v>Echols, Steven</v>
      </c>
      <c r="F1806" t="str">
        <f>Raw_Data!F1806</f>
        <v>1417935545</v>
      </c>
      <c r="G1806" t="str">
        <f>Raw_Data!H1806</f>
        <v>0</v>
      </c>
      <c r="H1806">
        <f>IFERROR(VLOOKUP(G1806,Store_Map!$A$2:$I$100,3,FALSE),"")</f>
        <v>0</v>
      </c>
      <c r="I1806">
        <f>IFERROR(VLOOKUP(G1806,Store_Map!$A$2:$I$100,4,FALSE),"")</f>
        <v>0</v>
      </c>
      <c r="J1806">
        <f>IFERROR(VLOOKUP(G1806,Store_Map!$A$2:$I$100,5,FALSE),"")</f>
        <v>0</v>
      </c>
      <c r="K1806">
        <f>IFERROR(VLOOKUP(G1806,Store_Map!$A$2:$I$100,6,FALSE),"")</f>
        <v>0</v>
      </c>
      <c r="L1806">
        <f>IFERROR(VLOOKUP(G1806,Store_Map!$A$2:$I$100,7,FALSE),"")</f>
        <v>0</v>
      </c>
      <c r="M1806">
        <f>IFERROR(VLOOKUP(G1806,Store_Map!$A$2:$I$100,8,FALSE),"")</f>
        <v>0</v>
      </c>
      <c r="N1806">
        <f t="shared" si="252"/>
        <v>0</v>
      </c>
      <c r="O1806" t="str">
        <f t="shared" si="253"/>
        <v>PASS</v>
      </c>
      <c r="P1806" t="str">
        <f t="shared" si="254"/>
        <v>REVIEW</v>
      </c>
      <c r="Q1806" t="str">
        <f t="shared" si="255"/>
        <v>PASS</v>
      </c>
      <c r="R1806" t="str">
        <f t="shared" si="256"/>
        <v>PASS</v>
      </c>
      <c r="S1806" t="str">
        <f t="shared" si="257"/>
        <v>REVIEW</v>
      </c>
      <c r="T1806">
        <f t="shared" si="258"/>
        <v>90</v>
      </c>
      <c r="U1806" t="str">
        <f t="shared" si="259"/>
        <v>Low</v>
      </c>
      <c r="V1806" t="str">
        <f t="shared" si="260"/>
        <v>Invalid NDC</v>
      </c>
    </row>
    <row r="1807" spans="1:22" x14ac:dyDescent="0.3">
      <c r="A1807" t="str">
        <f>Raw_Data!A1807</f>
        <v>6233914</v>
      </c>
      <c r="B1807">
        <f>Raw_Data!B1807</f>
        <v>45673</v>
      </c>
      <c r="C1807" t="str">
        <f>Raw_Data!C1807</f>
        <v>LOSARTAN POTASSIUM 50 MG TA</v>
      </c>
      <c r="D1807" t="str">
        <f>Raw_Data!D1807</f>
        <v>65862020299</v>
      </c>
      <c r="E1807" t="str">
        <f>Raw_Data!E1807</f>
        <v>GIBBS, JON</v>
      </c>
      <c r="F1807" t="str">
        <f>Raw_Data!F1807</f>
        <v>1700896156</v>
      </c>
      <c r="G1807" t="str">
        <f>Raw_Data!H1807</f>
        <v>0</v>
      </c>
      <c r="H1807">
        <f>IFERROR(VLOOKUP(G1807,Store_Map!$A$2:$I$100,3,FALSE),"")</f>
        <v>0</v>
      </c>
      <c r="I1807">
        <f>IFERROR(VLOOKUP(G1807,Store_Map!$A$2:$I$100,4,FALSE),"")</f>
        <v>0</v>
      </c>
      <c r="J1807">
        <f>IFERROR(VLOOKUP(G1807,Store_Map!$A$2:$I$100,5,FALSE),"")</f>
        <v>0</v>
      </c>
      <c r="K1807">
        <f>IFERROR(VLOOKUP(G1807,Store_Map!$A$2:$I$100,6,FALSE),"")</f>
        <v>0</v>
      </c>
      <c r="L1807">
        <f>IFERROR(VLOOKUP(G1807,Store_Map!$A$2:$I$100,7,FALSE),"")</f>
        <v>0</v>
      </c>
      <c r="M1807">
        <f>IFERROR(VLOOKUP(G1807,Store_Map!$A$2:$I$100,8,FALSE),"")</f>
        <v>0</v>
      </c>
      <c r="N1807">
        <f t="shared" si="252"/>
        <v>0</v>
      </c>
      <c r="O1807" t="str">
        <f t="shared" si="253"/>
        <v>PASS</v>
      </c>
      <c r="P1807" t="str">
        <f t="shared" si="254"/>
        <v>PASS</v>
      </c>
      <c r="Q1807" t="str">
        <f t="shared" si="255"/>
        <v>PASS</v>
      </c>
      <c r="R1807" t="str">
        <f t="shared" si="256"/>
        <v>PASS</v>
      </c>
      <c r="S1807" t="str">
        <f t="shared" si="257"/>
        <v>PASS</v>
      </c>
      <c r="T1807">
        <f t="shared" si="258"/>
        <v>100</v>
      </c>
      <c r="U1807" t="str">
        <f t="shared" si="259"/>
        <v>Low</v>
      </c>
      <c r="V1807" t="str">
        <f t="shared" si="260"/>
        <v>Clean</v>
      </c>
    </row>
    <row r="1808" spans="1:22" x14ac:dyDescent="0.3">
      <c r="A1808" t="str">
        <f>Raw_Data!A1808</f>
        <v>6245822</v>
      </c>
      <c r="B1808">
        <f>Raw_Data!B1808</f>
        <v>45673</v>
      </c>
      <c r="C1808" t="str">
        <f>Raw_Data!C1808</f>
        <v>METFORMIN HCL 1,000 MG TABL</v>
      </c>
      <c r="D1808" t="str">
        <f>Raw_Data!D1808</f>
        <v>65862001099</v>
      </c>
      <c r="E1808" t="str">
        <f>Raw_Data!E1808</f>
        <v>YASIN, NURA</v>
      </c>
      <c r="F1808" t="str">
        <f>Raw_Data!F1808</f>
        <v>1265518567</v>
      </c>
      <c r="G1808" t="str">
        <f>Raw_Data!H1808</f>
        <v>0</v>
      </c>
      <c r="H1808">
        <f>IFERROR(VLOOKUP(G1808,Store_Map!$A$2:$I$100,3,FALSE),"")</f>
        <v>0</v>
      </c>
      <c r="I1808">
        <f>IFERROR(VLOOKUP(G1808,Store_Map!$A$2:$I$100,4,FALSE),"")</f>
        <v>0</v>
      </c>
      <c r="J1808">
        <f>IFERROR(VLOOKUP(G1808,Store_Map!$A$2:$I$100,5,FALSE),"")</f>
        <v>0</v>
      </c>
      <c r="K1808">
        <f>IFERROR(VLOOKUP(G1808,Store_Map!$A$2:$I$100,6,FALSE),"")</f>
        <v>0</v>
      </c>
      <c r="L1808">
        <f>IFERROR(VLOOKUP(G1808,Store_Map!$A$2:$I$100,7,FALSE),"")</f>
        <v>0</v>
      </c>
      <c r="M1808">
        <f>IFERROR(VLOOKUP(G1808,Store_Map!$A$2:$I$100,8,FALSE),"")</f>
        <v>0</v>
      </c>
      <c r="N1808">
        <f t="shared" si="252"/>
        <v>0</v>
      </c>
      <c r="O1808" t="str">
        <f t="shared" si="253"/>
        <v>PASS</v>
      </c>
      <c r="P1808" t="str">
        <f t="shared" si="254"/>
        <v>PASS</v>
      </c>
      <c r="Q1808" t="str">
        <f t="shared" si="255"/>
        <v>PASS</v>
      </c>
      <c r="R1808" t="str">
        <f t="shared" si="256"/>
        <v>PASS</v>
      </c>
      <c r="S1808" t="str">
        <f t="shared" si="257"/>
        <v>PASS</v>
      </c>
      <c r="T1808">
        <f t="shared" si="258"/>
        <v>100</v>
      </c>
      <c r="U1808" t="str">
        <f t="shared" si="259"/>
        <v>Low</v>
      </c>
      <c r="V1808" t="str">
        <f t="shared" si="260"/>
        <v>Clean</v>
      </c>
    </row>
    <row r="1809" spans="1:22" x14ac:dyDescent="0.3">
      <c r="A1809" t="str">
        <f>Raw_Data!A1809</f>
        <v>6245721</v>
      </c>
      <c r="B1809">
        <f>Raw_Data!B1809</f>
        <v>45673</v>
      </c>
      <c r="C1809" t="str">
        <f>Raw_Data!C1809</f>
        <v>ALBUTEROL HFA 90 MCG INHALE</v>
      </c>
      <c r="D1809" t="str">
        <f>Raw_Data!D1809</f>
        <v>93317431</v>
      </c>
      <c r="E1809" t="str">
        <f>Raw_Data!E1809</f>
        <v>BYNE, EDMUND</v>
      </c>
      <c r="F1809" t="str">
        <f>Raw_Data!F1809</f>
        <v>1033186648</v>
      </c>
      <c r="G1809" t="str">
        <f>Raw_Data!H1809</f>
        <v>0</v>
      </c>
      <c r="H1809">
        <f>IFERROR(VLOOKUP(G1809,Store_Map!$A$2:$I$100,3,FALSE),"")</f>
        <v>0</v>
      </c>
      <c r="I1809">
        <f>IFERROR(VLOOKUP(G1809,Store_Map!$A$2:$I$100,4,FALSE),"")</f>
        <v>0</v>
      </c>
      <c r="J1809">
        <f>IFERROR(VLOOKUP(G1809,Store_Map!$A$2:$I$100,5,FALSE),"")</f>
        <v>0</v>
      </c>
      <c r="K1809">
        <f>IFERROR(VLOOKUP(G1809,Store_Map!$A$2:$I$100,6,FALSE),"")</f>
        <v>0</v>
      </c>
      <c r="L1809">
        <f>IFERROR(VLOOKUP(G1809,Store_Map!$A$2:$I$100,7,FALSE),"")</f>
        <v>0</v>
      </c>
      <c r="M1809">
        <f>IFERROR(VLOOKUP(G1809,Store_Map!$A$2:$I$100,8,FALSE),"")</f>
        <v>0</v>
      </c>
      <c r="N1809">
        <f t="shared" si="252"/>
        <v>0</v>
      </c>
      <c r="O1809" t="str">
        <f t="shared" si="253"/>
        <v>PASS</v>
      </c>
      <c r="P1809" t="str">
        <f t="shared" si="254"/>
        <v>REVIEW</v>
      </c>
      <c r="Q1809" t="str">
        <f t="shared" si="255"/>
        <v>PASS</v>
      </c>
      <c r="R1809" t="str">
        <f t="shared" si="256"/>
        <v>PASS</v>
      </c>
      <c r="S1809" t="str">
        <f t="shared" si="257"/>
        <v>REVIEW</v>
      </c>
      <c r="T1809">
        <f t="shared" si="258"/>
        <v>90</v>
      </c>
      <c r="U1809" t="str">
        <f t="shared" si="259"/>
        <v>Low</v>
      </c>
      <c r="V1809" t="str">
        <f t="shared" si="260"/>
        <v>Invalid NDC</v>
      </c>
    </row>
    <row r="1810" spans="1:22" x14ac:dyDescent="0.3">
      <c r="A1810" t="str">
        <f>Raw_Data!A1810</f>
        <v>6251140</v>
      </c>
      <c r="B1810">
        <f>Raw_Data!B1810</f>
        <v>45673</v>
      </c>
      <c r="C1810" t="str">
        <f>Raw_Data!C1810</f>
        <v>LOSARTAN-HCTZ 50-12.5 MG TA</v>
      </c>
      <c r="D1810" t="str">
        <f>Raw_Data!D1810</f>
        <v>65862046899</v>
      </c>
      <c r="E1810" t="str">
        <f>Raw_Data!E1810</f>
        <v>BYNE, EDMUND</v>
      </c>
      <c r="F1810" t="str">
        <f>Raw_Data!F1810</f>
        <v>1033186648</v>
      </c>
      <c r="G1810" t="str">
        <f>Raw_Data!H1810</f>
        <v>0</v>
      </c>
      <c r="H1810">
        <f>IFERROR(VLOOKUP(G1810,Store_Map!$A$2:$I$100,3,FALSE),"")</f>
        <v>0</v>
      </c>
      <c r="I1810">
        <f>IFERROR(VLOOKUP(G1810,Store_Map!$A$2:$I$100,4,FALSE),"")</f>
        <v>0</v>
      </c>
      <c r="J1810">
        <f>IFERROR(VLOOKUP(G1810,Store_Map!$A$2:$I$100,5,FALSE),"")</f>
        <v>0</v>
      </c>
      <c r="K1810">
        <f>IFERROR(VLOOKUP(G1810,Store_Map!$A$2:$I$100,6,FALSE),"")</f>
        <v>0</v>
      </c>
      <c r="L1810">
        <f>IFERROR(VLOOKUP(G1810,Store_Map!$A$2:$I$100,7,FALSE),"")</f>
        <v>0</v>
      </c>
      <c r="M1810">
        <f>IFERROR(VLOOKUP(G1810,Store_Map!$A$2:$I$100,8,FALSE),"")</f>
        <v>0</v>
      </c>
      <c r="N1810">
        <f t="shared" si="252"/>
        <v>0</v>
      </c>
      <c r="O1810" t="str">
        <f t="shared" si="253"/>
        <v>PASS</v>
      </c>
      <c r="P1810" t="str">
        <f t="shared" si="254"/>
        <v>PASS</v>
      </c>
      <c r="Q1810" t="str">
        <f t="shared" si="255"/>
        <v>PASS</v>
      </c>
      <c r="R1810" t="str">
        <f t="shared" si="256"/>
        <v>PASS</v>
      </c>
      <c r="S1810" t="str">
        <f t="shared" si="257"/>
        <v>PASS</v>
      </c>
      <c r="T1810">
        <f t="shared" si="258"/>
        <v>100</v>
      </c>
      <c r="U1810" t="str">
        <f t="shared" si="259"/>
        <v>Low</v>
      </c>
      <c r="V1810" t="str">
        <f t="shared" si="260"/>
        <v>Clean</v>
      </c>
    </row>
    <row r="1811" spans="1:22" x14ac:dyDescent="0.3">
      <c r="A1811" t="str">
        <f>Raw_Data!A1811</f>
        <v>6252119</v>
      </c>
      <c r="B1811">
        <f>Raw_Data!B1811</f>
        <v>45673</v>
      </c>
      <c r="C1811" t="str">
        <f>Raw_Data!C1811</f>
        <v>AMLODIPINE BESYLATE 5 MG TA</v>
      </c>
      <c r="D1811" t="str">
        <f>Raw_Data!D1811</f>
        <v>69097012715</v>
      </c>
      <c r="E1811" t="str">
        <f>Raw_Data!E1811</f>
        <v>BYNE, EDMUND</v>
      </c>
      <c r="F1811" t="str">
        <f>Raw_Data!F1811</f>
        <v>1033186648</v>
      </c>
      <c r="G1811" t="str">
        <f>Raw_Data!H1811</f>
        <v>0</v>
      </c>
      <c r="H1811">
        <f>IFERROR(VLOOKUP(G1811,Store_Map!$A$2:$I$100,3,FALSE),"")</f>
        <v>0</v>
      </c>
      <c r="I1811">
        <f>IFERROR(VLOOKUP(G1811,Store_Map!$A$2:$I$100,4,FALSE),"")</f>
        <v>0</v>
      </c>
      <c r="J1811">
        <f>IFERROR(VLOOKUP(G1811,Store_Map!$A$2:$I$100,5,FALSE),"")</f>
        <v>0</v>
      </c>
      <c r="K1811">
        <f>IFERROR(VLOOKUP(G1811,Store_Map!$A$2:$I$100,6,FALSE),"")</f>
        <v>0</v>
      </c>
      <c r="L1811">
        <f>IFERROR(VLOOKUP(G1811,Store_Map!$A$2:$I$100,7,FALSE),"")</f>
        <v>0</v>
      </c>
      <c r="M1811">
        <f>IFERROR(VLOOKUP(G1811,Store_Map!$A$2:$I$100,8,FALSE),"")</f>
        <v>0</v>
      </c>
      <c r="N1811">
        <f t="shared" si="252"/>
        <v>0</v>
      </c>
      <c r="O1811" t="str">
        <f t="shared" si="253"/>
        <v>PASS</v>
      </c>
      <c r="P1811" t="str">
        <f t="shared" si="254"/>
        <v>PASS</v>
      </c>
      <c r="Q1811" t="str">
        <f t="shared" si="255"/>
        <v>PASS</v>
      </c>
      <c r="R1811" t="str">
        <f t="shared" si="256"/>
        <v>PASS</v>
      </c>
      <c r="S1811" t="str">
        <f t="shared" si="257"/>
        <v>PASS</v>
      </c>
      <c r="T1811">
        <f t="shared" si="258"/>
        <v>100</v>
      </c>
      <c r="U1811" t="str">
        <f t="shared" si="259"/>
        <v>Low</v>
      </c>
      <c r="V1811" t="str">
        <f t="shared" si="260"/>
        <v>Clean</v>
      </c>
    </row>
    <row r="1812" spans="1:22" x14ac:dyDescent="0.3">
      <c r="A1812" t="str">
        <f>Raw_Data!A1812</f>
        <v>6241380</v>
      </c>
      <c r="B1812">
        <f>Raw_Data!B1812</f>
        <v>45673</v>
      </c>
      <c r="C1812" t="str">
        <f>Raw_Data!C1812</f>
        <v>PANTOPRAZOLE SOD DR 40 MG T</v>
      </c>
      <c r="D1812" t="str">
        <f>Raw_Data!D1812</f>
        <v>65862056090</v>
      </c>
      <c r="E1812" t="str">
        <f>Raw_Data!E1812</f>
        <v>YASIN, NURA</v>
      </c>
      <c r="F1812" t="str">
        <f>Raw_Data!F1812</f>
        <v>1265518567</v>
      </c>
      <c r="G1812" t="str">
        <f>Raw_Data!H1812</f>
        <v>0</v>
      </c>
      <c r="H1812">
        <f>IFERROR(VLOOKUP(G1812,Store_Map!$A$2:$I$100,3,FALSE),"")</f>
        <v>0</v>
      </c>
      <c r="I1812">
        <f>IFERROR(VLOOKUP(G1812,Store_Map!$A$2:$I$100,4,FALSE),"")</f>
        <v>0</v>
      </c>
      <c r="J1812">
        <f>IFERROR(VLOOKUP(G1812,Store_Map!$A$2:$I$100,5,FALSE),"")</f>
        <v>0</v>
      </c>
      <c r="K1812">
        <f>IFERROR(VLOOKUP(G1812,Store_Map!$A$2:$I$100,6,FALSE),"")</f>
        <v>0</v>
      </c>
      <c r="L1812">
        <f>IFERROR(VLOOKUP(G1812,Store_Map!$A$2:$I$100,7,FALSE),"")</f>
        <v>0</v>
      </c>
      <c r="M1812">
        <f>IFERROR(VLOOKUP(G1812,Store_Map!$A$2:$I$100,8,FALSE),"")</f>
        <v>0</v>
      </c>
      <c r="N1812">
        <f t="shared" si="252"/>
        <v>0</v>
      </c>
      <c r="O1812" t="str">
        <f t="shared" si="253"/>
        <v>PASS</v>
      </c>
      <c r="P1812" t="str">
        <f t="shared" si="254"/>
        <v>PASS</v>
      </c>
      <c r="Q1812" t="str">
        <f t="shared" si="255"/>
        <v>PASS</v>
      </c>
      <c r="R1812" t="str">
        <f t="shared" si="256"/>
        <v>PASS</v>
      </c>
      <c r="S1812" t="str">
        <f t="shared" si="257"/>
        <v>PASS</v>
      </c>
      <c r="T1812">
        <f t="shared" si="258"/>
        <v>100</v>
      </c>
      <c r="U1812" t="str">
        <f t="shared" si="259"/>
        <v>Low</v>
      </c>
      <c r="V1812" t="str">
        <f t="shared" si="260"/>
        <v>Clean</v>
      </c>
    </row>
    <row r="1813" spans="1:22" x14ac:dyDescent="0.3">
      <c r="A1813" t="str">
        <f>Raw_Data!A1813</f>
        <v>6237596</v>
      </c>
      <c r="B1813">
        <f>Raw_Data!B1813</f>
        <v>45673</v>
      </c>
      <c r="C1813" t="str">
        <f>Raw_Data!C1813</f>
        <v>TAMSULOSIN HCL 0.4 MG CAPSU</v>
      </c>
      <c r="D1813" t="str">
        <f>Raw_Data!D1813</f>
        <v>65862059801</v>
      </c>
      <c r="E1813" t="str">
        <f>Raw_Data!E1813</f>
        <v>GIBBS, JON</v>
      </c>
      <c r="F1813" t="str">
        <f>Raw_Data!F1813</f>
        <v>1700896156</v>
      </c>
      <c r="G1813" t="str">
        <f>Raw_Data!H1813</f>
        <v>0</v>
      </c>
      <c r="H1813">
        <f>IFERROR(VLOOKUP(G1813,Store_Map!$A$2:$I$100,3,FALSE),"")</f>
        <v>0</v>
      </c>
      <c r="I1813">
        <f>IFERROR(VLOOKUP(G1813,Store_Map!$A$2:$I$100,4,FALSE),"")</f>
        <v>0</v>
      </c>
      <c r="J1813">
        <f>IFERROR(VLOOKUP(G1813,Store_Map!$A$2:$I$100,5,FALSE),"")</f>
        <v>0</v>
      </c>
      <c r="K1813">
        <f>IFERROR(VLOOKUP(G1813,Store_Map!$A$2:$I$100,6,FALSE),"")</f>
        <v>0</v>
      </c>
      <c r="L1813">
        <f>IFERROR(VLOOKUP(G1813,Store_Map!$A$2:$I$100,7,FALSE),"")</f>
        <v>0</v>
      </c>
      <c r="M1813">
        <f>IFERROR(VLOOKUP(G1813,Store_Map!$A$2:$I$100,8,FALSE),"")</f>
        <v>0</v>
      </c>
      <c r="N1813">
        <f t="shared" si="252"/>
        <v>0</v>
      </c>
      <c r="O1813" t="str">
        <f t="shared" si="253"/>
        <v>PASS</v>
      </c>
      <c r="P1813" t="str">
        <f t="shared" si="254"/>
        <v>PASS</v>
      </c>
      <c r="Q1813" t="str">
        <f t="shared" si="255"/>
        <v>PASS</v>
      </c>
      <c r="R1813" t="str">
        <f t="shared" si="256"/>
        <v>PASS</v>
      </c>
      <c r="S1813" t="str">
        <f t="shared" si="257"/>
        <v>PASS</v>
      </c>
      <c r="T1813">
        <f t="shared" si="258"/>
        <v>100</v>
      </c>
      <c r="U1813" t="str">
        <f t="shared" si="259"/>
        <v>Low</v>
      </c>
      <c r="V1813" t="str">
        <f t="shared" si="260"/>
        <v>Clean</v>
      </c>
    </row>
    <row r="1814" spans="1:22" x14ac:dyDescent="0.3">
      <c r="A1814" t="str">
        <f>Raw_Data!A1814</f>
        <v>6237595</v>
      </c>
      <c r="B1814">
        <f>Raw_Data!B1814</f>
        <v>45673</v>
      </c>
      <c r="C1814" t="str">
        <f>Raw_Data!C1814</f>
        <v>ASPIRIN EC 81 MG TABLET</v>
      </c>
      <c r="D1814" t="str">
        <f>Raw_Data!D1814</f>
        <v>904678370</v>
      </c>
      <c r="E1814" t="str">
        <f>Raw_Data!E1814</f>
        <v>GIBBS, JON</v>
      </c>
      <c r="F1814" t="str">
        <f>Raw_Data!F1814</f>
        <v>1700896156</v>
      </c>
      <c r="G1814" t="str">
        <f>Raw_Data!H1814</f>
        <v>0</v>
      </c>
      <c r="H1814">
        <f>IFERROR(VLOOKUP(G1814,Store_Map!$A$2:$I$100,3,FALSE),"")</f>
        <v>0</v>
      </c>
      <c r="I1814">
        <f>IFERROR(VLOOKUP(G1814,Store_Map!$A$2:$I$100,4,FALSE),"")</f>
        <v>0</v>
      </c>
      <c r="J1814">
        <f>IFERROR(VLOOKUP(G1814,Store_Map!$A$2:$I$100,5,FALSE),"")</f>
        <v>0</v>
      </c>
      <c r="K1814">
        <f>IFERROR(VLOOKUP(G1814,Store_Map!$A$2:$I$100,6,FALSE),"")</f>
        <v>0</v>
      </c>
      <c r="L1814">
        <f>IFERROR(VLOOKUP(G1814,Store_Map!$A$2:$I$100,7,FALSE),"")</f>
        <v>0</v>
      </c>
      <c r="M1814">
        <f>IFERROR(VLOOKUP(G1814,Store_Map!$A$2:$I$100,8,FALSE),"")</f>
        <v>0</v>
      </c>
      <c r="N1814">
        <f t="shared" si="252"/>
        <v>0</v>
      </c>
      <c r="O1814" t="str">
        <f t="shared" si="253"/>
        <v>PASS</v>
      </c>
      <c r="P1814" t="str">
        <f t="shared" si="254"/>
        <v>REVIEW</v>
      </c>
      <c r="Q1814" t="str">
        <f t="shared" si="255"/>
        <v>PASS</v>
      </c>
      <c r="R1814" t="str">
        <f t="shared" si="256"/>
        <v>PASS</v>
      </c>
      <c r="S1814" t="str">
        <f t="shared" si="257"/>
        <v>REVIEW</v>
      </c>
      <c r="T1814">
        <f t="shared" si="258"/>
        <v>90</v>
      </c>
      <c r="U1814" t="str">
        <f t="shared" si="259"/>
        <v>Low</v>
      </c>
      <c r="V1814" t="str">
        <f t="shared" si="260"/>
        <v>Invalid NDC</v>
      </c>
    </row>
    <row r="1815" spans="1:22" x14ac:dyDescent="0.3">
      <c r="A1815" t="str">
        <f>Raw_Data!A1815</f>
        <v>6237594</v>
      </c>
      <c r="B1815">
        <f>Raw_Data!B1815</f>
        <v>45673</v>
      </c>
      <c r="C1815" t="str">
        <f>Raw_Data!C1815</f>
        <v>AMLODIPINE BESYLATE 10 MG T</v>
      </c>
      <c r="D1815" t="str">
        <f>Raw_Data!D1815</f>
        <v>69097012815</v>
      </c>
      <c r="E1815" t="str">
        <f>Raw_Data!E1815</f>
        <v>GIBBS, JON</v>
      </c>
      <c r="F1815" t="str">
        <f>Raw_Data!F1815</f>
        <v>1700896156</v>
      </c>
      <c r="G1815" t="str">
        <f>Raw_Data!H1815</f>
        <v>0</v>
      </c>
      <c r="H1815">
        <f>IFERROR(VLOOKUP(G1815,Store_Map!$A$2:$I$100,3,FALSE),"")</f>
        <v>0</v>
      </c>
      <c r="I1815">
        <f>IFERROR(VLOOKUP(G1815,Store_Map!$A$2:$I$100,4,FALSE),"")</f>
        <v>0</v>
      </c>
      <c r="J1815">
        <f>IFERROR(VLOOKUP(G1815,Store_Map!$A$2:$I$100,5,FALSE),"")</f>
        <v>0</v>
      </c>
      <c r="K1815">
        <f>IFERROR(VLOOKUP(G1815,Store_Map!$A$2:$I$100,6,FALSE),"")</f>
        <v>0</v>
      </c>
      <c r="L1815">
        <f>IFERROR(VLOOKUP(G1815,Store_Map!$A$2:$I$100,7,FALSE),"")</f>
        <v>0</v>
      </c>
      <c r="M1815">
        <f>IFERROR(VLOOKUP(G1815,Store_Map!$A$2:$I$100,8,FALSE),"")</f>
        <v>0</v>
      </c>
      <c r="N1815">
        <f t="shared" si="252"/>
        <v>0</v>
      </c>
      <c r="O1815" t="str">
        <f t="shared" si="253"/>
        <v>PASS</v>
      </c>
      <c r="P1815" t="str">
        <f t="shared" si="254"/>
        <v>PASS</v>
      </c>
      <c r="Q1815" t="str">
        <f t="shared" si="255"/>
        <v>PASS</v>
      </c>
      <c r="R1815" t="str">
        <f t="shared" si="256"/>
        <v>PASS</v>
      </c>
      <c r="S1815" t="str">
        <f t="shared" si="257"/>
        <v>PASS</v>
      </c>
      <c r="T1815">
        <f t="shared" si="258"/>
        <v>100</v>
      </c>
      <c r="U1815" t="str">
        <f t="shared" si="259"/>
        <v>Low</v>
      </c>
      <c r="V1815" t="str">
        <f t="shared" si="260"/>
        <v>Clean</v>
      </c>
    </row>
    <row r="1816" spans="1:22" x14ac:dyDescent="0.3">
      <c r="A1816" t="str">
        <f>Raw_Data!A1816</f>
        <v>6237592</v>
      </c>
      <c r="B1816">
        <f>Raw_Data!B1816</f>
        <v>45673</v>
      </c>
      <c r="C1816" t="str">
        <f>Raw_Data!C1816</f>
        <v>ATORVASTATIN 40 MG TABLET</v>
      </c>
      <c r="D1816" t="str">
        <f>Raw_Data!D1816</f>
        <v>67877051310</v>
      </c>
      <c r="E1816" t="str">
        <f>Raw_Data!E1816</f>
        <v>GIBBS, JON</v>
      </c>
      <c r="F1816" t="str">
        <f>Raw_Data!F1816</f>
        <v>1700896156</v>
      </c>
      <c r="G1816" t="str">
        <f>Raw_Data!H1816</f>
        <v>0</v>
      </c>
      <c r="H1816">
        <f>IFERROR(VLOOKUP(G1816,Store_Map!$A$2:$I$100,3,FALSE),"")</f>
        <v>0</v>
      </c>
      <c r="I1816">
        <f>IFERROR(VLOOKUP(G1816,Store_Map!$A$2:$I$100,4,FALSE),"")</f>
        <v>0</v>
      </c>
      <c r="J1816">
        <f>IFERROR(VLOOKUP(G1816,Store_Map!$A$2:$I$100,5,FALSE),"")</f>
        <v>0</v>
      </c>
      <c r="K1816">
        <f>IFERROR(VLOOKUP(G1816,Store_Map!$A$2:$I$100,6,FALSE),"")</f>
        <v>0</v>
      </c>
      <c r="L1816">
        <f>IFERROR(VLOOKUP(G1816,Store_Map!$A$2:$I$100,7,FALSE),"")</f>
        <v>0</v>
      </c>
      <c r="M1816">
        <f>IFERROR(VLOOKUP(G1816,Store_Map!$A$2:$I$100,8,FALSE),"")</f>
        <v>0</v>
      </c>
      <c r="N1816">
        <f t="shared" si="252"/>
        <v>0</v>
      </c>
      <c r="O1816" t="str">
        <f t="shared" si="253"/>
        <v>PASS</v>
      </c>
      <c r="P1816" t="str">
        <f t="shared" si="254"/>
        <v>PASS</v>
      </c>
      <c r="Q1816" t="str">
        <f t="shared" si="255"/>
        <v>PASS</v>
      </c>
      <c r="R1816" t="str">
        <f t="shared" si="256"/>
        <v>PASS</v>
      </c>
      <c r="S1816" t="str">
        <f t="shared" si="257"/>
        <v>PASS</v>
      </c>
      <c r="T1816">
        <f t="shared" si="258"/>
        <v>100</v>
      </c>
      <c r="U1816" t="str">
        <f t="shared" si="259"/>
        <v>Low</v>
      </c>
      <c r="V1816" t="str">
        <f t="shared" si="260"/>
        <v>Clean</v>
      </c>
    </row>
    <row r="1817" spans="1:22" x14ac:dyDescent="0.3">
      <c r="A1817" t="str">
        <f>Raw_Data!A1817</f>
        <v>6237593</v>
      </c>
      <c r="B1817">
        <f>Raw_Data!B1817</f>
        <v>45673</v>
      </c>
      <c r="C1817" t="str">
        <f>Raw_Data!C1817</f>
        <v>LOSARTAN POTASSIUM 50 MG TA</v>
      </c>
      <c r="D1817" t="str">
        <f>Raw_Data!D1817</f>
        <v>65862020299</v>
      </c>
      <c r="E1817" t="str">
        <f>Raw_Data!E1817</f>
        <v>GIBBS, JON</v>
      </c>
      <c r="F1817" t="str">
        <f>Raw_Data!F1817</f>
        <v>1700896156</v>
      </c>
      <c r="G1817" t="str">
        <f>Raw_Data!H1817</f>
        <v>0</v>
      </c>
      <c r="H1817">
        <f>IFERROR(VLOOKUP(G1817,Store_Map!$A$2:$I$100,3,FALSE),"")</f>
        <v>0</v>
      </c>
      <c r="I1817">
        <f>IFERROR(VLOOKUP(G1817,Store_Map!$A$2:$I$100,4,FALSE),"")</f>
        <v>0</v>
      </c>
      <c r="J1817">
        <f>IFERROR(VLOOKUP(G1817,Store_Map!$A$2:$I$100,5,FALSE),"")</f>
        <v>0</v>
      </c>
      <c r="K1817">
        <f>IFERROR(VLOOKUP(G1817,Store_Map!$A$2:$I$100,6,FALSE),"")</f>
        <v>0</v>
      </c>
      <c r="L1817">
        <f>IFERROR(VLOOKUP(G1817,Store_Map!$A$2:$I$100,7,FALSE),"")</f>
        <v>0</v>
      </c>
      <c r="M1817">
        <f>IFERROR(VLOOKUP(G1817,Store_Map!$A$2:$I$100,8,FALSE),"")</f>
        <v>0</v>
      </c>
      <c r="N1817">
        <f t="shared" si="252"/>
        <v>0</v>
      </c>
      <c r="O1817" t="str">
        <f t="shared" si="253"/>
        <v>PASS</v>
      </c>
      <c r="P1817" t="str">
        <f t="shared" si="254"/>
        <v>PASS</v>
      </c>
      <c r="Q1817" t="str">
        <f t="shared" si="255"/>
        <v>PASS</v>
      </c>
      <c r="R1817" t="str">
        <f t="shared" si="256"/>
        <v>PASS</v>
      </c>
      <c r="S1817" t="str">
        <f t="shared" si="257"/>
        <v>PASS</v>
      </c>
      <c r="T1817">
        <f t="shared" si="258"/>
        <v>100</v>
      </c>
      <c r="U1817" t="str">
        <f t="shared" si="259"/>
        <v>Low</v>
      </c>
      <c r="V1817" t="str">
        <f t="shared" si="260"/>
        <v>Clean</v>
      </c>
    </row>
    <row r="1818" spans="1:22" x14ac:dyDescent="0.3">
      <c r="A1818" t="str">
        <f>Raw_Data!A1818</f>
        <v>6244095</v>
      </c>
      <c r="B1818">
        <f>Raw_Data!B1818</f>
        <v>45673</v>
      </c>
      <c r="C1818" t="str">
        <f>Raw_Data!C1818</f>
        <v>AMLODIPINE BESYLATE 10 MG T</v>
      </c>
      <c r="D1818" t="str">
        <f>Raw_Data!D1818</f>
        <v>69097012815</v>
      </c>
      <c r="E1818" t="str">
        <f>Raw_Data!E1818</f>
        <v>BYNE, EDMUND</v>
      </c>
      <c r="F1818" t="str">
        <f>Raw_Data!F1818</f>
        <v>1033186648</v>
      </c>
      <c r="G1818" t="str">
        <f>Raw_Data!H1818</f>
        <v>0</v>
      </c>
      <c r="H1818">
        <f>IFERROR(VLOOKUP(G1818,Store_Map!$A$2:$I$100,3,FALSE),"")</f>
        <v>0</v>
      </c>
      <c r="I1818">
        <f>IFERROR(VLOOKUP(G1818,Store_Map!$A$2:$I$100,4,FALSE),"")</f>
        <v>0</v>
      </c>
      <c r="J1818">
        <f>IFERROR(VLOOKUP(G1818,Store_Map!$A$2:$I$100,5,FALSE),"")</f>
        <v>0</v>
      </c>
      <c r="K1818">
        <f>IFERROR(VLOOKUP(G1818,Store_Map!$A$2:$I$100,6,FALSE),"")</f>
        <v>0</v>
      </c>
      <c r="L1818">
        <f>IFERROR(VLOOKUP(G1818,Store_Map!$A$2:$I$100,7,FALSE),"")</f>
        <v>0</v>
      </c>
      <c r="M1818">
        <f>IFERROR(VLOOKUP(G1818,Store_Map!$A$2:$I$100,8,FALSE),"")</f>
        <v>0</v>
      </c>
      <c r="N1818">
        <f t="shared" si="252"/>
        <v>0</v>
      </c>
      <c r="O1818" t="str">
        <f t="shared" si="253"/>
        <v>PASS</v>
      </c>
      <c r="P1818" t="str">
        <f t="shared" si="254"/>
        <v>PASS</v>
      </c>
      <c r="Q1818" t="str">
        <f t="shared" si="255"/>
        <v>PASS</v>
      </c>
      <c r="R1818" t="str">
        <f t="shared" si="256"/>
        <v>PASS</v>
      </c>
      <c r="S1818" t="str">
        <f t="shared" si="257"/>
        <v>PASS</v>
      </c>
      <c r="T1818">
        <f t="shared" si="258"/>
        <v>100</v>
      </c>
      <c r="U1818" t="str">
        <f t="shared" si="259"/>
        <v>Low</v>
      </c>
      <c r="V1818" t="str">
        <f t="shared" si="260"/>
        <v>Clean</v>
      </c>
    </row>
    <row r="1819" spans="1:22" x14ac:dyDescent="0.3">
      <c r="A1819" t="str">
        <f>Raw_Data!A1819</f>
        <v>6244094</v>
      </c>
      <c r="B1819">
        <f>Raw_Data!B1819</f>
        <v>45673</v>
      </c>
      <c r="C1819" t="str">
        <f>Raw_Data!C1819</f>
        <v>ASPIRIN EC 81 MG TABLET</v>
      </c>
      <c r="D1819" t="str">
        <f>Raw_Data!D1819</f>
        <v>904678370</v>
      </c>
      <c r="E1819" t="str">
        <f>Raw_Data!E1819</f>
        <v>BYNE, EDMUND</v>
      </c>
      <c r="F1819" t="str">
        <f>Raw_Data!F1819</f>
        <v>1033186648</v>
      </c>
      <c r="G1819" t="str">
        <f>Raw_Data!H1819</f>
        <v>0</v>
      </c>
      <c r="H1819">
        <f>IFERROR(VLOOKUP(G1819,Store_Map!$A$2:$I$100,3,FALSE),"")</f>
        <v>0</v>
      </c>
      <c r="I1819">
        <f>IFERROR(VLOOKUP(G1819,Store_Map!$A$2:$I$100,4,FALSE),"")</f>
        <v>0</v>
      </c>
      <c r="J1819">
        <f>IFERROR(VLOOKUP(G1819,Store_Map!$A$2:$I$100,5,FALSE),"")</f>
        <v>0</v>
      </c>
      <c r="K1819">
        <f>IFERROR(VLOOKUP(G1819,Store_Map!$A$2:$I$100,6,FALSE),"")</f>
        <v>0</v>
      </c>
      <c r="L1819">
        <f>IFERROR(VLOOKUP(G1819,Store_Map!$A$2:$I$100,7,FALSE),"")</f>
        <v>0</v>
      </c>
      <c r="M1819">
        <f>IFERROR(VLOOKUP(G1819,Store_Map!$A$2:$I$100,8,FALSE),"")</f>
        <v>0</v>
      </c>
      <c r="N1819">
        <f t="shared" si="252"/>
        <v>0</v>
      </c>
      <c r="O1819" t="str">
        <f t="shared" si="253"/>
        <v>PASS</v>
      </c>
      <c r="P1819" t="str">
        <f t="shared" si="254"/>
        <v>REVIEW</v>
      </c>
      <c r="Q1819" t="str">
        <f t="shared" si="255"/>
        <v>PASS</v>
      </c>
      <c r="R1819" t="str">
        <f t="shared" si="256"/>
        <v>PASS</v>
      </c>
      <c r="S1819" t="str">
        <f t="shared" si="257"/>
        <v>REVIEW</v>
      </c>
      <c r="T1819">
        <f t="shared" si="258"/>
        <v>90</v>
      </c>
      <c r="U1819" t="str">
        <f t="shared" si="259"/>
        <v>Low</v>
      </c>
      <c r="V1819" t="str">
        <f t="shared" si="260"/>
        <v>Invalid NDC</v>
      </c>
    </row>
    <row r="1820" spans="1:22" x14ac:dyDescent="0.3">
      <c r="A1820" t="str">
        <f>Raw_Data!A1820</f>
        <v>6244093</v>
      </c>
      <c r="B1820">
        <f>Raw_Data!B1820</f>
        <v>45673</v>
      </c>
      <c r="C1820" t="str">
        <f>Raw_Data!C1820</f>
        <v>CARVEDILOL 6.25 MG TABLET</v>
      </c>
      <c r="D1820" t="str">
        <f>Raw_Data!D1820</f>
        <v>68382009305</v>
      </c>
      <c r="E1820" t="str">
        <f>Raw_Data!E1820</f>
        <v>BYNE, EDMUND</v>
      </c>
      <c r="F1820" t="str">
        <f>Raw_Data!F1820</f>
        <v>1033186648</v>
      </c>
      <c r="G1820" t="str">
        <f>Raw_Data!H1820</f>
        <v>0</v>
      </c>
      <c r="H1820">
        <f>IFERROR(VLOOKUP(G1820,Store_Map!$A$2:$I$100,3,FALSE),"")</f>
        <v>0</v>
      </c>
      <c r="I1820">
        <f>IFERROR(VLOOKUP(G1820,Store_Map!$A$2:$I$100,4,FALSE),"")</f>
        <v>0</v>
      </c>
      <c r="J1820">
        <f>IFERROR(VLOOKUP(G1820,Store_Map!$A$2:$I$100,5,FALSE),"")</f>
        <v>0</v>
      </c>
      <c r="K1820">
        <f>IFERROR(VLOOKUP(G1820,Store_Map!$A$2:$I$100,6,FALSE),"")</f>
        <v>0</v>
      </c>
      <c r="L1820">
        <f>IFERROR(VLOOKUP(G1820,Store_Map!$A$2:$I$100,7,FALSE),"")</f>
        <v>0</v>
      </c>
      <c r="M1820">
        <f>IFERROR(VLOOKUP(G1820,Store_Map!$A$2:$I$100,8,FALSE),"")</f>
        <v>0</v>
      </c>
      <c r="N1820">
        <f t="shared" si="252"/>
        <v>0</v>
      </c>
      <c r="O1820" t="str">
        <f t="shared" si="253"/>
        <v>PASS</v>
      </c>
      <c r="P1820" t="str">
        <f t="shared" si="254"/>
        <v>PASS</v>
      </c>
      <c r="Q1820" t="str">
        <f t="shared" si="255"/>
        <v>PASS</v>
      </c>
      <c r="R1820" t="str">
        <f t="shared" si="256"/>
        <v>PASS</v>
      </c>
      <c r="S1820" t="str">
        <f t="shared" si="257"/>
        <v>PASS</v>
      </c>
      <c r="T1820">
        <f t="shared" si="258"/>
        <v>100</v>
      </c>
      <c r="U1820" t="str">
        <f t="shared" si="259"/>
        <v>Low</v>
      </c>
      <c r="V1820" t="str">
        <f t="shared" si="260"/>
        <v>Clean</v>
      </c>
    </row>
    <row r="1821" spans="1:22" x14ac:dyDescent="0.3">
      <c r="A1821" t="str">
        <f>Raw_Data!A1821</f>
        <v>6245180</v>
      </c>
      <c r="B1821">
        <f>Raw_Data!B1821</f>
        <v>45673</v>
      </c>
      <c r="C1821" t="str">
        <f>Raw_Data!C1821</f>
        <v>ATORVASTATIN 40 MG TABLET</v>
      </c>
      <c r="D1821" t="str">
        <f>Raw_Data!D1821</f>
        <v>67877051310</v>
      </c>
      <c r="E1821" t="str">
        <f>Raw_Data!E1821</f>
        <v>BYNE, EDMUND</v>
      </c>
      <c r="F1821" t="str">
        <f>Raw_Data!F1821</f>
        <v>1033186648</v>
      </c>
      <c r="G1821" t="str">
        <f>Raw_Data!H1821</f>
        <v>0</v>
      </c>
      <c r="H1821">
        <f>IFERROR(VLOOKUP(G1821,Store_Map!$A$2:$I$100,3,FALSE),"")</f>
        <v>0</v>
      </c>
      <c r="I1821">
        <f>IFERROR(VLOOKUP(G1821,Store_Map!$A$2:$I$100,4,FALSE),"")</f>
        <v>0</v>
      </c>
      <c r="J1821">
        <f>IFERROR(VLOOKUP(G1821,Store_Map!$A$2:$I$100,5,FALSE),"")</f>
        <v>0</v>
      </c>
      <c r="K1821">
        <f>IFERROR(VLOOKUP(G1821,Store_Map!$A$2:$I$100,6,FALSE),"")</f>
        <v>0</v>
      </c>
      <c r="L1821">
        <f>IFERROR(VLOOKUP(G1821,Store_Map!$A$2:$I$100,7,FALSE),"")</f>
        <v>0</v>
      </c>
      <c r="M1821">
        <f>IFERROR(VLOOKUP(G1821,Store_Map!$A$2:$I$100,8,FALSE),"")</f>
        <v>0</v>
      </c>
      <c r="N1821">
        <f t="shared" si="252"/>
        <v>0</v>
      </c>
      <c r="O1821" t="str">
        <f t="shared" si="253"/>
        <v>PASS</v>
      </c>
      <c r="P1821" t="str">
        <f t="shared" si="254"/>
        <v>PASS</v>
      </c>
      <c r="Q1821" t="str">
        <f t="shared" si="255"/>
        <v>PASS</v>
      </c>
      <c r="R1821" t="str">
        <f t="shared" si="256"/>
        <v>PASS</v>
      </c>
      <c r="S1821" t="str">
        <f t="shared" si="257"/>
        <v>PASS</v>
      </c>
      <c r="T1821">
        <f t="shared" si="258"/>
        <v>100</v>
      </c>
      <c r="U1821" t="str">
        <f t="shared" si="259"/>
        <v>Low</v>
      </c>
      <c r="V1821" t="str">
        <f t="shared" si="260"/>
        <v>Clean</v>
      </c>
    </row>
    <row r="1822" spans="1:22" x14ac:dyDescent="0.3">
      <c r="A1822" t="str">
        <f>Raw_Data!A1822</f>
        <v>6252120</v>
      </c>
      <c r="B1822">
        <f>Raw_Data!B1822</f>
        <v>45673</v>
      </c>
      <c r="C1822" t="str">
        <f>Raw_Data!C1822</f>
        <v>FERROUS SULFATE 325 MG TABL</v>
      </c>
      <c r="D1822" t="str">
        <f>Raw_Data!D1822</f>
        <v>904759080</v>
      </c>
      <c r="E1822" t="str">
        <f>Raw_Data!E1822</f>
        <v>YASIN, NURA</v>
      </c>
      <c r="F1822" t="str">
        <f>Raw_Data!F1822</f>
        <v>1265518567</v>
      </c>
      <c r="G1822" t="str">
        <f>Raw_Data!H1822</f>
        <v>0</v>
      </c>
      <c r="H1822">
        <f>IFERROR(VLOOKUP(G1822,Store_Map!$A$2:$I$100,3,FALSE),"")</f>
        <v>0</v>
      </c>
      <c r="I1822">
        <f>IFERROR(VLOOKUP(G1822,Store_Map!$A$2:$I$100,4,FALSE),"")</f>
        <v>0</v>
      </c>
      <c r="J1822">
        <f>IFERROR(VLOOKUP(G1822,Store_Map!$A$2:$I$100,5,FALSE),"")</f>
        <v>0</v>
      </c>
      <c r="K1822">
        <f>IFERROR(VLOOKUP(G1822,Store_Map!$A$2:$I$100,6,FALSE),"")</f>
        <v>0</v>
      </c>
      <c r="L1822">
        <f>IFERROR(VLOOKUP(G1822,Store_Map!$A$2:$I$100,7,FALSE),"")</f>
        <v>0</v>
      </c>
      <c r="M1822">
        <f>IFERROR(VLOOKUP(G1822,Store_Map!$A$2:$I$100,8,FALSE),"")</f>
        <v>0</v>
      </c>
      <c r="N1822">
        <f t="shared" si="252"/>
        <v>0</v>
      </c>
      <c r="O1822" t="str">
        <f t="shared" si="253"/>
        <v>PASS</v>
      </c>
      <c r="P1822" t="str">
        <f t="shared" si="254"/>
        <v>REVIEW</v>
      </c>
      <c r="Q1822" t="str">
        <f t="shared" si="255"/>
        <v>PASS</v>
      </c>
      <c r="R1822" t="str">
        <f t="shared" si="256"/>
        <v>PASS</v>
      </c>
      <c r="S1822" t="str">
        <f t="shared" si="257"/>
        <v>REVIEW</v>
      </c>
      <c r="T1822">
        <f t="shared" si="258"/>
        <v>90</v>
      </c>
      <c r="U1822" t="str">
        <f t="shared" si="259"/>
        <v>Low</v>
      </c>
      <c r="V1822" t="str">
        <f t="shared" si="260"/>
        <v>Invalid NDC</v>
      </c>
    </row>
    <row r="1823" spans="1:22" x14ac:dyDescent="0.3">
      <c r="A1823" t="str">
        <f>Raw_Data!A1823</f>
        <v>6252123</v>
      </c>
      <c r="B1823">
        <f>Raw_Data!B1823</f>
        <v>45673</v>
      </c>
      <c r="C1823" t="str">
        <f>Raw_Data!C1823</f>
        <v>METFORMIN HCL ER 500 MG TAB</v>
      </c>
      <c r="D1823" t="str">
        <f>Raw_Data!D1823</f>
        <v>49483062350</v>
      </c>
      <c r="E1823" t="str">
        <f>Raw_Data!E1823</f>
        <v>HARSHMAN, SONALI</v>
      </c>
      <c r="F1823" t="str">
        <f>Raw_Data!F1823</f>
        <v>1104084516</v>
      </c>
      <c r="G1823" t="str">
        <f>Raw_Data!H1823</f>
        <v>0</v>
      </c>
      <c r="H1823">
        <f>IFERROR(VLOOKUP(G1823,Store_Map!$A$2:$I$100,3,FALSE),"")</f>
        <v>0</v>
      </c>
      <c r="I1823">
        <f>IFERROR(VLOOKUP(G1823,Store_Map!$A$2:$I$100,4,FALSE),"")</f>
        <v>0</v>
      </c>
      <c r="J1823">
        <f>IFERROR(VLOOKUP(G1823,Store_Map!$A$2:$I$100,5,FALSE),"")</f>
        <v>0</v>
      </c>
      <c r="K1823">
        <f>IFERROR(VLOOKUP(G1823,Store_Map!$A$2:$I$100,6,FALSE),"")</f>
        <v>0</v>
      </c>
      <c r="L1823">
        <f>IFERROR(VLOOKUP(G1823,Store_Map!$A$2:$I$100,7,FALSE),"")</f>
        <v>0</v>
      </c>
      <c r="M1823">
        <f>IFERROR(VLOOKUP(G1823,Store_Map!$A$2:$I$100,8,FALSE),"")</f>
        <v>0</v>
      </c>
      <c r="N1823">
        <f t="shared" si="252"/>
        <v>0</v>
      </c>
      <c r="O1823" t="str">
        <f t="shared" si="253"/>
        <v>PASS</v>
      </c>
      <c r="P1823" t="str">
        <f t="shared" si="254"/>
        <v>PASS</v>
      </c>
      <c r="Q1823" t="str">
        <f t="shared" si="255"/>
        <v>PASS</v>
      </c>
      <c r="R1823" t="str">
        <f t="shared" si="256"/>
        <v>PASS</v>
      </c>
      <c r="S1823" t="str">
        <f t="shared" si="257"/>
        <v>PASS</v>
      </c>
      <c r="T1823">
        <f t="shared" si="258"/>
        <v>100</v>
      </c>
      <c r="U1823" t="str">
        <f t="shared" si="259"/>
        <v>Low</v>
      </c>
      <c r="V1823" t="str">
        <f t="shared" si="260"/>
        <v>Clean</v>
      </c>
    </row>
    <row r="1824" spans="1:22" x14ac:dyDescent="0.3">
      <c r="A1824" t="str">
        <f>Raw_Data!A1824</f>
        <v>6252133</v>
      </c>
      <c r="B1824">
        <f>Raw_Data!B1824</f>
        <v>45673</v>
      </c>
      <c r="C1824" t="str">
        <f>Raw_Data!C1824</f>
        <v>DONEPEZIL HCL 10 MG TABLET</v>
      </c>
      <c r="D1824" t="str">
        <f>Raw_Data!D1824</f>
        <v>13668010390</v>
      </c>
      <c r="E1824" t="str">
        <f>Raw_Data!E1824</f>
        <v>Singh, Dilip</v>
      </c>
      <c r="F1824" t="str">
        <f>Raw_Data!F1824</f>
        <v>1265886287</v>
      </c>
      <c r="G1824" t="str">
        <f>Raw_Data!H1824</f>
        <v>0</v>
      </c>
      <c r="H1824">
        <f>IFERROR(VLOOKUP(G1824,Store_Map!$A$2:$I$100,3,FALSE),"")</f>
        <v>0</v>
      </c>
      <c r="I1824">
        <f>IFERROR(VLOOKUP(G1824,Store_Map!$A$2:$I$100,4,FALSE),"")</f>
        <v>0</v>
      </c>
      <c r="J1824">
        <f>IFERROR(VLOOKUP(G1824,Store_Map!$A$2:$I$100,5,FALSE),"")</f>
        <v>0</v>
      </c>
      <c r="K1824">
        <f>IFERROR(VLOOKUP(G1824,Store_Map!$A$2:$I$100,6,FALSE),"")</f>
        <v>0</v>
      </c>
      <c r="L1824">
        <f>IFERROR(VLOOKUP(G1824,Store_Map!$A$2:$I$100,7,FALSE),"")</f>
        <v>0</v>
      </c>
      <c r="M1824">
        <f>IFERROR(VLOOKUP(G1824,Store_Map!$A$2:$I$100,8,FALSE),"")</f>
        <v>0</v>
      </c>
      <c r="N1824">
        <f t="shared" si="252"/>
        <v>0</v>
      </c>
      <c r="O1824" t="str">
        <f t="shared" si="253"/>
        <v>PASS</v>
      </c>
      <c r="P1824" t="str">
        <f t="shared" si="254"/>
        <v>PASS</v>
      </c>
      <c r="Q1824" t="str">
        <f t="shared" si="255"/>
        <v>PASS</v>
      </c>
      <c r="R1824" t="str">
        <f t="shared" si="256"/>
        <v>PASS</v>
      </c>
      <c r="S1824" t="str">
        <f t="shared" si="257"/>
        <v>PASS</v>
      </c>
      <c r="T1824">
        <f t="shared" si="258"/>
        <v>100</v>
      </c>
      <c r="U1824" t="str">
        <f t="shared" si="259"/>
        <v>Low</v>
      </c>
      <c r="V1824" t="str">
        <f t="shared" si="260"/>
        <v>Clean</v>
      </c>
    </row>
    <row r="1825" spans="1:22" x14ac:dyDescent="0.3">
      <c r="A1825" t="str">
        <f>Raw_Data!A1825</f>
        <v>6252135</v>
      </c>
      <c r="B1825">
        <f>Raw_Data!B1825</f>
        <v>45673</v>
      </c>
      <c r="C1825" t="str">
        <f>Raw_Data!C1825</f>
        <v>NIFEDIPINE ER 30 MG TABLET</v>
      </c>
      <c r="D1825" t="str">
        <f>Raw_Data!D1825</f>
        <v>68682010810</v>
      </c>
      <c r="E1825" t="str">
        <f>Raw_Data!E1825</f>
        <v>BYNE, EDMUND</v>
      </c>
      <c r="F1825" t="str">
        <f>Raw_Data!F1825</f>
        <v>1033186648</v>
      </c>
      <c r="G1825" t="str">
        <f>Raw_Data!H1825</f>
        <v>0</v>
      </c>
      <c r="H1825">
        <f>IFERROR(VLOOKUP(G1825,Store_Map!$A$2:$I$100,3,FALSE),"")</f>
        <v>0</v>
      </c>
      <c r="I1825">
        <f>IFERROR(VLOOKUP(G1825,Store_Map!$A$2:$I$100,4,FALSE),"")</f>
        <v>0</v>
      </c>
      <c r="J1825">
        <f>IFERROR(VLOOKUP(G1825,Store_Map!$A$2:$I$100,5,FALSE),"")</f>
        <v>0</v>
      </c>
      <c r="K1825">
        <f>IFERROR(VLOOKUP(G1825,Store_Map!$A$2:$I$100,6,FALSE),"")</f>
        <v>0</v>
      </c>
      <c r="L1825">
        <f>IFERROR(VLOOKUP(G1825,Store_Map!$A$2:$I$100,7,FALSE),"")</f>
        <v>0</v>
      </c>
      <c r="M1825">
        <f>IFERROR(VLOOKUP(G1825,Store_Map!$A$2:$I$100,8,FALSE),"")</f>
        <v>0</v>
      </c>
      <c r="N1825">
        <f t="shared" si="252"/>
        <v>0</v>
      </c>
      <c r="O1825" t="str">
        <f t="shared" si="253"/>
        <v>PASS</v>
      </c>
      <c r="P1825" t="str">
        <f t="shared" si="254"/>
        <v>PASS</v>
      </c>
      <c r="Q1825" t="str">
        <f t="shared" si="255"/>
        <v>PASS</v>
      </c>
      <c r="R1825" t="str">
        <f t="shared" si="256"/>
        <v>PASS</v>
      </c>
      <c r="S1825" t="str">
        <f t="shared" si="257"/>
        <v>PASS</v>
      </c>
      <c r="T1825">
        <f t="shared" si="258"/>
        <v>100</v>
      </c>
      <c r="U1825" t="str">
        <f t="shared" si="259"/>
        <v>Low</v>
      </c>
      <c r="V1825" t="str">
        <f t="shared" si="260"/>
        <v>Clean</v>
      </c>
    </row>
    <row r="1826" spans="1:22" x14ac:dyDescent="0.3">
      <c r="A1826" t="str">
        <f>Raw_Data!A1826</f>
        <v>6247062</v>
      </c>
      <c r="B1826">
        <f>Raw_Data!B1826</f>
        <v>45673</v>
      </c>
      <c r="C1826" t="str">
        <f>Raw_Data!C1826</f>
        <v>TRESIBA FLEXTOUCH 100 UNIT/</v>
      </c>
      <c r="D1826" t="str">
        <f>Raw_Data!D1826</f>
        <v>169266015</v>
      </c>
      <c r="E1826" t="str">
        <f>Raw_Data!E1826</f>
        <v>MACHADO, MARIA</v>
      </c>
      <c r="F1826" t="str">
        <f>Raw_Data!F1826</f>
        <v>1619100302</v>
      </c>
      <c r="G1826" t="str">
        <f>Raw_Data!H1826</f>
        <v>0</v>
      </c>
      <c r="H1826">
        <f>IFERROR(VLOOKUP(G1826,Store_Map!$A$2:$I$100,3,FALSE),"")</f>
        <v>0</v>
      </c>
      <c r="I1826">
        <f>IFERROR(VLOOKUP(G1826,Store_Map!$A$2:$I$100,4,FALSE),"")</f>
        <v>0</v>
      </c>
      <c r="J1826">
        <f>IFERROR(VLOOKUP(G1826,Store_Map!$A$2:$I$100,5,FALSE),"")</f>
        <v>0</v>
      </c>
      <c r="K1826">
        <f>IFERROR(VLOOKUP(G1826,Store_Map!$A$2:$I$100,6,FALSE),"")</f>
        <v>0</v>
      </c>
      <c r="L1826">
        <f>IFERROR(VLOOKUP(G1826,Store_Map!$A$2:$I$100,7,FALSE),"")</f>
        <v>0</v>
      </c>
      <c r="M1826">
        <f>IFERROR(VLOOKUP(G1826,Store_Map!$A$2:$I$100,8,FALSE),"")</f>
        <v>0</v>
      </c>
      <c r="N1826">
        <f t="shared" si="252"/>
        <v>0</v>
      </c>
      <c r="O1826" t="str">
        <f t="shared" si="253"/>
        <v>PASS</v>
      </c>
      <c r="P1826" t="str">
        <f t="shared" si="254"/>
        <v>REVIEW</v>
      </c>
      <c r="Q1826" t="str">
        <f t="shared" si="255"/>
        <v>PASS</v>
      </c>
      <c r="R1826" t="str">
        <f t="shared" si="256"/>
        <v>PASS</v>
      </c>
      <c r="S1826" t="str">
        <f t="shared" si="257"/>
        <v>REVIEW</v>
      </c>
      <c r="T1826">
        <f t="shared" si="258"/>
        <v>90</v>
      </c>
      <c r="U1826" t="str">
        <f t="shared" si="259"/>
        <v>Low</v>
      </c>
      <c r="V1826" t="str">
        <f t="shared" si="260"/>
        <v>Invalid NDC</v>
      </c>
    </row>
    <row r="1827" spans="1:22" x14ac:dyDescent="0.3">
      <c r="A1827" t="str">
        <f>Raw_Data!A1827</f>
        <v>6248511</v>
      </c>
      <c r="B1827">
        <f>Raw_Data!B1827</f>
        <v>45673</v>
      </c>
      <c r="C1827" t="str">
        <f>Raw_Data!C1827</f>
        <v>AMLODIPINE BESYLATE 10 MG T</v>
      </c>
      <c r="D1827" t="str">
        <f>Raw_Data!D1827</f>
        <v>69097012815</v>
      </c>
      <c r="E1827" t="str">
        <f>Raw_Data!E1827</f>
        <v>GIBBS, JON</v>
      </c>
      <c r="F1827" t="str">
        <f>Raw_Data!F1827</f>
        <v>1700896156</v>
      </c>
      <c r="G1827" t="str">
        <f>Raw_Data!H1827</f>
        <v>0</v>
      </c>
      <c r="H1827">
        <f>IFERROR(VLOOKUP(G1827,Store_Map!$A$2:$I$100,3,FALSE),"")</f>
        <v>0</v>
      </c>
      <c r="I1827">
        <f>IFERROR(VLOOKUP(G1827,Store_Map!$A$2:$I$100,4,FALSE),"")</f>
        <v>0</v>
      </c>
      <c r="J1827">
        <f>IFERROR(VLOOKUP(G1827,Store_Map!$A$2:$I$100,5,FALSE),"")</f>
        <v>0</v>
      </c>
      <c r="K1827">
        <f>IFERROR(VLOOKUP(G1827,Store_Map!$A$2:$I$100,6,FALSE),"")</f>
        <v>0</v>
      </c>
      <c r="L1827">
        <f>IFERROR(VLOOKUP(G1827,Store_Map!$A$2:$I$100,7,FALSE),"")</f>
        <v>0</v>
      </c>
      <c r="M1827">
        <f>IFERROR(VLOOKUP(G1827,Store_Map!$A$2:$I$100,8,FALSE),"")</f>
        <v>0</v>
      </c>
      <c r="N1827">
        <f t="shared" si="252"/>
        <v>0</v>
      </c>
      <c r="O1827" t="str">
        <f t="shared" si="253"/>
        <v>PASS</v>
      </c>
      <c r="P1827" t="str">
        <f t="shared" si="254"/>
        <v>PASS</v>
      </c>
      <c r="Q1827" t="str">
        <f t="shared" si="255"/>
        <v>PASS</v>
      </c>
      <c r="R1827" t="str">
        <f t="shared" si="256"/>
        <v>PASS</v>
      </c>
      <c r="S1827" t="str">
        <f t="shared" si="257"/>
        <v>PASS</v>
      </c>
      <c r="T1827">
        <f t="shared" si="258"/>
        <v>100</v>
      </c>
      <c r="U1827" t="str">
        <f t="shared" si="259"/>
        <v>Low</v>
      </c>
      <c r="V1827" t="str">
        <f t="shared" si="260"/>
        <v>Clean</v>
      </c>
    </row>
    <row r="1828" spans="1:22" x14ac:dyDescent="0.3">
      <c r="A1828" t="str">
        <f>Raw_Data!A1828</f>
        <v>6248456</v>
      </c>
      <c r="B1828">
        <f>Raw_Data!B1828</f>
        <v>45673</v>
      </c>
      <c r="C1828" t="str">
        <f>Raw_Data!C1828</f>
        <v>LOSARTAN POTASSIUM 100 MG T</v>
      </c>
      <c r="D1828" t="str">
        <f>Raw_Data!D1828</f>
        <v>65862020399</v>
      </c>
      <c r="E1828" t="str">
        <f>Raw_Data!E1828</f>
        <v>YASIN, NURA</v>
      </c>
      <c r="F1828" t="str">
        <f>Raw_Data!F1828</f>
        <v>1265518567</v>
      </c>
      <c r="G1828" t="str">
        <f>Raw_Data!H1828</f>
        <v>0</v>
      </c>
      <c r="H1828">
        <f>IFERROR(VLOOKUP(G1828,Store_Map!$A$2:$I$100,3,FALSE),"")</f>
        <v>0</v>
      </c>
      <c r="I1828">
        <f>IFERROR(VLOOKUP(G1828,Store_Map!$A$2:$I$100,4,FALSE),"")</f>
        <v>0</v>
      </c>
      <c r="J1828">
        <f>IFERROR(VLOOKUP(G1828,Store_Map!$A$2:$I$100,5,FALSE),"")</f>
        <v>0</v>
      </c>
      <c r="K1828">
        <f>IFERROR(VLOOKUP(G1828,Store_Map!$A$2:$I$100,6,FALSE),"")</f>
        <v>0</v>
      </c>
      <c r="L1828">
        <f>IFERROR(VLOOKUP(G1828,Store_Map!$A$2:$I$100,7,FALSE),"")</f>
        <v>0</v>
      </c>
      <c r="M1828">
        <f>IFERROR(VLOOKUP(G1828,Store_Map!$A$2:$I$100,8,FALSE),"")</f>
        <v>0</v>
      </c>
      <c r="N1828">
        <f t="shared" si="252"/>
        <v>0</v>
      </c>
      <c r="O1828" t="str">
        <f t="shared" si="253"/>
        <v>PASS</v>
      </c>
      <c r="P1828" t="str">
        <f t="shared" si="254"/>
        <v>PASS</v>
      </c>
      <c r="Q1828" t="str">
        <f t="shared" si="255"/>
        <v>PASS</v>
      </c>
      <c r="R1828" t="str">
        <f t="shared" si="256"/>
        <v>PASS</v>
      </c>
      <c r="S1828" t="str">
        <f t="shared" si="257"/>
        <v>PASS</v>
      </c>
      <c r="T1828">
        <f t="shared" si="258"/>
        <v>100</v>
      </c>
      <c r="U1828" t="str">
        <f t="shared" si="259"/>
        <v>Low</v>
      </c>
      <c r="V1828" t="str">
        <f t="shared" si="260"/>
        <v>Clean</v>
      </c>
    </row>
    <row r="1829" spans="1:22" x14ac:dyDescent="0.3">
      <c r="A1829" t="str">
        <f>Raw_Data!A1829</f>
        <v>6252136</v>
      </c>
      <c r="B1829">
        <f>Raw_Data!B1829</f>
        <v>45673</v>
      </c>
      <c r="C1829" t="str">
        <f>Raw_Data!C1829</f>
        <v>TRADJENTA 5 MG TABLET</v>
      </c>
      <c r="D1829" t="str">
        <f>Raw_Data!D1829</f>
        <v>597014090</v>
      </c>
      <c r="E1829" t="str">
        <f>Raw_Data!E1829</f>
        <v>FORD, JAMES</v>
      </c>
      <c r="F1829" t="str">
        <f>Raw_Data!F1829</f>
        <v>1033117684</v>
      </c>
      <c r="G1829" t="str">
        <f>Raw_Data!H1829</f>
        <v>0</v>
      </c>
      <c r="H1829">
        <f>IFERROR(VLOOKUP(G1829,Store_Map!$A$2:$I$100,3,FALSE),"")</f>
        <v>0</v>
      </c>
      <c r="I1829">
        <f>IFERROR(VLOOKUP(G1829,Store_Map!$A$2:$I$100,4,FALSE),"")</f>
        <v>0</v>
      </c>
      <c r="J1829">
        <f>IFERROR(VLOOKUP(G1829,Store_Map!$A$2:$I$100,5,FALSE),"")</f>
        <v>0</v>
      </c>
      <c r="K1829">
        <f>IFERROR(VLOOKUP(G1829,Store_Map!$A$2:$I$100,6,FALSE),"")</f>
        <v>0</v>
      </c>
      <c r="L1829">
        <f>IFERROR(VLOOKUP(G1829,Store_Map!$A$2:$I$100,7,FALSE),"")</f>
        <v>0</v>
      </c>
      <c r="M1829">
        <f>IFERROR(VLOOKUP(G1829,Store_Map!$A$2:$I$100,8,FALSE),"")</f>
        <v>0</v>
      </c>
      <c r="N1829">
        <f t="shared" si="252"/>
        <v>0</v>
      </c>
      <c r="O1829" t="str">
        <f t="shared" si="253"/>
        <v>PASS</v>
      </c>
      <c r="P1829" t="str">
        <f t="shared" si="254"/>
        <v>REVIEW</v>
      </c>
      <c r="Q1829" t="str">
        <f t="shared" si="255"/>
        <v>PASS</v>
      </c>
      <c r="R1829" t="str">
        <f t="shared" si="256"/>
        <v>PASS</v>
      </c>
      <c r="S1829" t="str">
        <f t="shared" si="257"/>
        <v>REVIEW</v>
      </c>
      <c r="T1829">
        <f t="shared" si="258"/>
        <v>90</v>
      </c>
      <c r="U1829" t="str">
        <f t="shared" si="259"/>
        <v>Low</v>
      </c>
      <c r="V1829" t="str">
        <f t="shared" si="260"/>
        <v>Invalid NDC</v>
      </c>
    </row>
    <row r="1830" spans="1:22" x14ac:dyDescent="0.3">
      <c r="A1830" t="str">
        <f>Raw_Data!A1830</f>
        <v>6245719</v>
      </c>
      <c r="B1830">
        <f>Raw_Data!B1830</f>
        <v>45673</v>
      </c>
      <c r="C1830" t="str">
        <f>Raw_Data!C1830</f>
        <v>ONDANSETRON HCL 4 MG TABLET</v>
      </c>
      <c r="D1830" t="str">
        <f>Raw_Data!D1830</f>
        <v>65862018730</v>
      </c>
      <c r="E1830" t="str">
        <f>Raw_Data!E1830</f>
        <v>BYNE, EDMUND</v>
      </c>
      <c r="F1830" t="str">
        <f>Raw_Data!F1830</f>
        <v>1033186648</v>
      </c>
      <c r="G1830" t="str">
        <f>Raw_Data!H1830</f>
        <v>0</v>
      </c>
      <c r="H1830">
        <f>IFERROR(VLOOKUP(G1830,Store_Map!$A$2:$I$100,3,FALSE),"")</f>
        <v>0</v>
      </c>
      <c r="I1830">
        <f>IFERROR(VLOOKUP(G1830,Store_Map!$A$2:$I$100,4,FALSE),"")</f>
        <v>0</v>
      </c>
      <c r="J1830">
        <f>IFERROR(VLOOKUP(G1830,Store_Map!$A$2:$I$100,5,FALSE),"")</f>
        <v>0</v>
      </c>
      <c r="K1830">
        <f>IFERROR(VLOOKUP(G1830,Store_Map!$A$2:$I$100,6,FALSE),"")</f>
        <v>0</v>
      </c>
      <c r="L1830">
        <f>IFERROR(VLOOKUP(G1830,Store_Map!$A$2:$I$100,7,FALSE),"")</f>
        <v>0</v>
      </c>
      <c r="M1830">
        <f>IFERROR(VLOOKUP(G1830,Store_Map!$A$2:$I$100,8,FALSE),"")</f>
        <v>0</v>
      </c>
      <c r="N1830">
        <f t="shared" si="252"/>
        <v>0</v>
      </c>
      <c r="O1830" t="str">
        <f t="shared" si="253"/>
        <v>PASS</v>
      </c>
      <c r="P1830" t="str">
        <f t="shared" si="254"/>
        <v>PASS</v>
      </c>
      <c r="Q1830" t="str">
        <f t="shared" si="255"/>
        <v>PASS</v>
      </c>
      <c r="R1830" t="str">
        <f t="shared" si="256"/>
        <v>PASS</v>
      </c>
      <c r="S1830" t="str">
        <f t="shared" si="257"/>
        <v>PASS</v>
      </c>
      <c r="T1830">
        <f t="shared" si="258"/>
        <v>100</v>
      </c>
      <c r="U1830" t="str">
        <f t="shared" si="259"/>
        <v>Low</v>
      </c>
      <c r="V1830" t="str">
        <f t="shared" si="260"/>
        <v>Clean</v>
      </c>
    </row>
    <row r="1831" spans="1:22" x14ac:dyDescent="0.3">
      <c r="A1831" t="str">
        <f>Raw_Data!A1831</f>
        <v>6246622</v>
      </c>
      <c r="B1831">
        <f>Raw_Data!B1831</f>
        <v>45673</v>
      </c>
      <c r="C1831" t="str">
        <f>Raw_Data!C1831</f>
        <v>ATORVASTATIN 20 MG TABLET</v>
      </c>
      <c r="D1831" t="str">
        <f>Raw_Data!D1831</f>
        <v>60505257908</v>
      </c>
      <c r="E1831" t="str">
        <f>Raw_Data!E1831</f>
        <v>GIBBS, JON</v>
      </c>
      <c r="F1831" t="str">
        <f>Raw_Data!F1831</f>
        <v>1700896156</v>
      </c>
      <c r="G1831" t="str">
        <f>Raw_Data!H1831</f>
        <v>0</v>
      </c>
      <c r="H1831">
        <f>IFERROR(VLOOKUP(G1831,Store_Map!$A$2:$I$100,3,FALSE),"")</f>
        <v>0</v>
      </c>
      <c r="I1831">
        <f>IFERROR(VLOOKUP(G1831,Store_Map!$A$2:$I$100,4,FALSE),"")</f>
        <v>0</v>
      </c>
      <c r="J1831">
        <f>IFERROR(VLOOKUP(G1831,Store_Map!$A$2:$I$100,5,FALSE),"")</f>
        <v>0</v>
      </c>
      <c r="K1831">
        <f>IFERROR(VLOOKUP(G1831,Store_Map!$A$2:$I$100,6,FALSE),"")</f>
        <v>0</v>
      </c>
      <c r="L1831">
        <f>IFERROR(VLOOKUP(G1831,Store_Map!$A$2:$I$100,7,FALSE),"")</f>
        <v>0</v>
      </c>
      <c r="M1831">
        <f>IFERROR(VLOOKUP(G1831,Store_Map!$A$2:$I$100,8,FALSE),"")</f>
        <v>0</v>
      </c>
      <c r="N1831">
        <f t="shared" si="252"/>
        <v>0</v>
      </c>
      <c r="O1831" t="str">
        <f t="shared" si="253"/>
        <v>PASS</v>
      </c>
      <c r="P1831" t="str">
        <f t="shared" si="254"/>
        <v>PASS</v>
      </c>
      <c r="Q1831" t="str">
        <f t="shared" si="255"/>
        <v>PASS</v>
      </c>
      <c r="R1831" t="str">
        <f t="shared" si="256"/>
        <v>PASS</v>
      </c>
      <c r="S1831" t="str">
        <f t="shared" si="257"/>
        <v>PASS</v>
      </c>
      <c r="T1831">
        <f t="shared" si="258"/>
        <v>100</v>
      </c>
      <c r="U1831" t="str">
        <f t="shared" si="259"/>
        <v>Low</v>
      </c>
      <c r="V1831" t="str">
        <f t="shared" si="260"/>
        <v>Clean</v>
      </c>
    </row>
    <row r="1832" spans="1:22" x14ac:dyDescent="0.3">
      <c r="A1832" t="str">
        <f>Raw_Data!A1832</f>
        <v>6252137</v>
      </c>
      <c r="B1832">
        <f>Raw_Data!B1832</f>
        <v>45673</v>
      </c>
      <c r="C1832" t="str">
        <f>Raw_Data!C1832</f>
        <v>FERROUS SULFATE 325 MG TABL</v>
      </c>
      <c r="D1832" t="str">
        <f>Raw_Data!D1832</f>
        <v>904759080</v>
      </c>
      <c r="E1832" t="str">
        <f>Raw_Data!E1832</f>
        <v>GRESHAM, J. MARK</v>
      </c>
      <c r="F1832" t="str">
        <f>Raw_Data!F1832</f>
        <v>1326026618</v>
      </c>
      <c r="G1832" t="str">
        <f>Raw_Data!H1832</f>
        <v>0</v>
      </c>
      <c r="H1832">
        <f>IFERROR(VLOOKUP(G1832,Store_Map!$A$2:$I$100,3,FALSE),"")</f>
        <v>0</v>
      </c>
      <c r="I1832">
        <f>IFERROR(VLOOKUP(G1832,Store_Map!$A$2:$I$100,4,FALSE),"")</f>
        <v>0</v>
      </c>
      <c r="J1832">
        <f>IFERROR(VLOOKUP(G1832,Store_Map!$A$2:$I$100,5,FALSE),"")</f>
        <v>0</v>
      </c>
      <c r="K1832">
        <f>IFERROR(VLOOKUP(G1832,Store_Map!$A$2:$I$100,6,FALSE),"")</f>
        <v>0</v>
      </c>
      <c r="L1832">
        <f>IFERROR(VLOOKUP(G1832,Store_Map!$A$2:$I$100,7,FALSE),"")</f>
        <v>0</v>
      </c>
      <c r="M1832">
        <f>IFERROR(VLOOKUP(G1832,Store_Map!$A$2:$I$100,8,FALSE),"")</f>
        <v>0</v>
      </c>
      <c r="N1832">
        <f t="shared" si="252"/>
        <v>0</v>
      </c>
      <c r="O1832" t="str">
        <f t="shared" si="253"/>
        <v>PASS</v>
      </c>
      <c r="P1832" t="str">
        <f t="shared" si="254"/>
        <v>REVIEW</v>
      </c>
      <c r="Q1832" t="str">
        <f t="shared" si="255"/>
        <v>PASS</v>
      </c>
      <c r="R1832" t="str">
        <f t="shared" si="256"/>
        <v>PASS</v>
      </c>
      <c r="S1832" t="str">
        <f t="shared" si="257"/>
        <v>REVIEW</v>
      </c>
      <c r="T1832">
        <f t="shared" si="258"/>
        <v>90</v>
      </c>
      <c r="U1832" t="str">
        <f t="shared" si="259"/>
        <v>Low</v>
      </c>
      <c r="V1832" t="str">
        <f t="shared" si="260"/>
        <v>Invalid NDC</v>
      </c>
    </row>
    <row r="1833" spans="1:22" x14ac:dyDescent="0.3">
      <c r="A1833" t="str">
        <f>Raw_Data!A1833</f>
        <v>6252138</v>
      </c>
      <c r="B1833">
        <f>Raw_Data!B1833</f>
        <v>45673</v>
      </c>
      <c r="C1833" t="str">
        <f>Raw_Data!C1833</f>
        <v>NAPROXEN SODIUM 550 MG TAB</v>
      </c>
      <c r="D1833" t="str">
        <f>Raw_Data!D1833</f>
        <v>68462017901</v>
      </c>
      <c r="E1833" t="str">
        <f>Raw_Data!E1833</f>
        <v>GRESHAM, J. MARK</v>
      </c>
      <c r="F1833" t="str">
        <f>Raw_Data!F1833</f>
        <v>1326026618</v>
      </c>
      <c r="G1833" t="str">
        <f>Raw_Data!H1833</f>
        <v>0</v>
      </c>
      <c r="H1833">
        <f>IFERROR(VLOOKUP(G1833,Store_Map!$A$2:$I$100,3,FALSE),"")</f>
        <v>0</v>
      </c>
      <c r="I1833">
        <f>IFERROR(VLOOKUP(G1833,Store_Map!$A$2:$I$100,4,FALSE),"")</f>
        <v>0</v>
      </c>
      <c r="J1833">
        <f>IFERROR(VLOOKUP(G1833,Store_Map!$A$2:$I$100,5,FALSE),"")</f>
        <v>0</v>
      </c>
      <c r="K1833">
        <f>IFERROR(VLOOKUP(G1833,Store_Map!$A$2:$I$100,6,FALSE),"")</f>
        <v>0</v>
      </c>
      <c r="L1833">
        <f>IFERROR(VLOOKUP(G1833,Store_Map!$A$2:$I$100,7,FALSE),"")</f>
        <v>0</v>
      </c>
      <c r="M1833">
        <f>IFERROR(VLOOKUP(G1833,Store_Map!$A$2:$I$100,8,FALSE),"")</f>
        <v>0</v>
      </c>
      <c r="N1833">
        <f t="shared" si="252"/>
        <v>0</v>
      </c>
      <c r="O1833" t="str">
        <f t="shared" si="253"/>
        <v>PASS</v>
      </c>
      <c r="P1833" t="str">
        <f t="shared" si="254"/>
        <v>PASS</v>
      </c>
      <c r="Q1833" t="str">
        <f t="shared" si="255"/>
        <v>PASS</v>
      </c>
      <c r="R1833" t="str">
        <f t="shared" si="256"/>
        <v>PASS</v>
      </c>
      <c r="S1833" t="str">
        <f t="shared" si="257"/>
        <v>PASS</v>
      </c>
      <c r="T1833">
        <f t="shared" si="258"/>
        <v>100</v>
      </c>
      <c r="U1833" t="str">
        <f t="shared" si="259"/>
        <v>Low</v>
      </c>
      <c r="V1833" t="str">
        <f t="shared" si="260"/>
        <v>Clean</v>
      </c>
    </row>
    <row r="1834" spans="1:22" x14ac:dyDescent="0.3">
      <c r="A1834" t="str">
        <f>Raw_Data!A1834</f>
        <v>6252139</v>
      </c>
      <c r="B1834">
        <f>Raw_Data!B1834</f>
        <v>45673</v>
      </c>
      <c r="C1834" t="str">
        <f>Raw_Data!C1834</f>
        <v>BENZONATATE 100 MG CAPSULE</v>
      </c>
      <c r="D1834" t="str">
        <f>Raw_Data!D1834</f>
        <v>64380071207</v>
      </c>
      <c r="E1834" t="str">
        <f>Raw_Data!E1834</f>
        <v>BYNE, EDMUND</v>
      </c>
      <c r="F1834" t="str">
        <f>Raw_Data!F1834</f>
        <v>1033186648</v>
      </c>
      <c r="G1834" t="str">
        <f>Raw_Data!H1834</f>
        <v>0</v>
      </c>
      <c r="H1834">
        <f>IFERROR(VLOOKUP(G1834,Store_Map!$A$2:$I$100,3,FALSE),"")</f>
        <v>0</v>
      </c>
      <c r="I1834">
        <f>IFERROR(VLOOKUP(G1834,Store_Map!$A$2:$I$100,4,FALSE),"")</f>
        <v>0</v>
      </c>
      <c r="J1834">
        <f>IFERROR(VLOOKUP(G1834,Store_Map!$A$2:$I$100,5,FALSE),"")</f>
        <v>0</v>
      </c>
      <c r="K1834">
        <f>IFERROR(VLOOKUP(G1834,Store_Map!$A$2:$I$100,6,FALSE),"")</f>
        <v>0</v>
      </c>
      <c r="L1834">
        <f>IFERROR(VLOOKUP(G1834,Store_Map!$A$2:$I$100,7,FALSE),"")</f>
        <v>0</v>
      </c>
      <c r="M1834">
        <f>IFERROR(VLOOKUP(G1834,Store_Map!$A$2:$I$100,8,FALSE),"")</f>
        <v>0</v>
      </c>
      <c r="N1834">
        <f t="shared" si="252"/>
        <v>0</v>
      </c>
      <c r="O1834" t="str">
        <f t="shared" si="253"/>
        <v>PASS</v>
      </c>
      <c r="P1834" t="str">
        <f t="shared" si="254"/>
        <v>PASS</v>
      </c>
      <c r="Q1834" t="str">
        <f t="shared" si="255"/>
        <v>PASS</v>
      </c>
      <c r="R1834" t="str">
        <f t="shared" si="256"/>
        <v>PASS</v>
      </c>
      <c r="S1834" t="str">
        <f t="shared" si="257"/>
        <v>PASS</v>
      </c>
      <c r="T1834">
        <f t="shared" si="258"/>
        <v>100</v>
      </c>
      <c r="U1834" t="str">
        <f t="shared" si="259"/>
        <v>Low</v>
      </c>
      <c r="V1834" t="str">
        <f t="shared" si="260"/>
        <v>Clean</v>
      </c>
    </row>
    <row r="1835" spans="1:22" x14ac:dyDescent="0.3">
      <c r="A1835" t="str">
        <f>Raw_Data!A1835</f>
        <v>6252140</v>
      </c>
      <c r="B1835">
        <f>Raw_Data!B1835</f>
        <v>45673</v>
      </c>
      <c r="C1835" t="str">
        <f>Raw_Data!C1835</f>
        <v>ONDANSETRON HCL 4 MG TABLET</v>
      </c>
      <c r="D1835" t="str">
        <f>Raw_Data!D1835</f>
        <v>65862018730</v>
      </c>
      <c r="E1835" t="str">
        <f>Raw_Data!E1835</f>
        <v>BYNE, EDMUND</v>
      </c>
      <c r="F1835" t="str">
        <f>Raw_Data!F1835</f>
        <v>1033186648</v>
      </c>
      <c r="G1835" t="str">
        <f>Raw_Data!H1835</f>
        <v>0</v>
      </c>
      <c r="H1835">
        <f>IFERROR(VLOOKUP(G1835,Store_Map!$A$2:$I$100,3,FALSE),"")</f>
        <v>0</v>
      </c>
      <c r="I1835">
        <f>IFERROR(VLOOKUP(G1835,Store_Map!$A$2:$I$100,4,FALSE),"")</f>
        <v>0</v>
      </c>
      <c r="J1835">
        <f>IFERROR(VLOOKUP(G1835,Store_Map!$A$2:$I$100,5,FALSE),"")</f>
        <v>0</v>
      </c>
      <c r="K1835">
        <f>IFERROR(VLOOKUP(G1835,Store_Map!$A$2:$I$100,6,FALSE),"")</f>
        <v>0</v>
      </c>
      <c r="L1835">
        <f>IFERROR(VLOOKUP(G1835,Store_Map!$A$2:$I$100,7,FALSE),"")</f>
        <v>0</v>
      </c>
      <c r="M1835">
        <f>IFERROR(VLOOKUP(G1835,Store_Map!$A$2:$I$100,8,FALSE),"")</f>
        <v>0</v>
      </c>
      <c r="N1835">
        <f t="shared" si="252"/>
        <v>0</v>
      </c>
      <c r="O1835" t="str">
        <f t="shared" si="253"/>
        <v>PASS</v>
      </c>
      <c r="P1835" t="str">
        <f t="shared" si="254"/>
        <v>PASS</v>
      </c>
      <c r="Q1835" t="str">
        <f t="shared" si="255"/>
        <v>PASS</v>
      </c>
      <c r="R1835" t="str">
        <f t="shared" si="256"/>
        <v>PASS</v>
      </c>
      <c r="S1835" t="str">
        <f t="shared" si="257"/>
        <v>PASS</v>
      </c>
      <c r="T1835">
        <f t="shared" si="258"/>
        <v>100</v>
      </c>
      <c r="U1835" t="str">
        <f t="shared" si="259"/>
        <v>Low</v>
      </c>
      <c r="V1835" t="str">
        <f t="shared" si="260"/>
        <v>Clean</v>
      </c>
    </row>
    <row r="1836" spans="1:22" x14ac:dyDescent="0.3">
      <c r="A1836" t="str">
        <f>Raw_Data!A1836</f>
        <v>6252141</v>
      </c>
      <c r="B1836">
        <f>Raw_Data!B1836</f>
        <v>45673</v>
      </c>
      <c r="C1836" t="str">
        <f>Raw_Data!C1836</f>
        <v>BENZONATATE 100 MG CAPSULE</v>
      </c>
      <c r="D1836" t="str">
        <f>Raw_Data!D1836</f>
        <v>64380071207</v>
      </c>
      <c r="E1836" t="str">
        <f>Raw_Data!E1836</f>
        <v>BYNE, EDMUND</v>
      </c>
      <c r="F1836" t="str">
        <f>Raw_Data!F1836</f>
        <v>1033186648</v>
      </c>
      <c r="G1836" t="str">
        <f>Raw_Data!H1836</f>
        <v>0</v>
      </c>
      <c r="H1836">
        <f>IFERROR(VLOOKUP(G1836,Store_Map!$A$2:$I$100,3,FALSE),"")</f>
        <v>0</v>
      </c>
      <c r="I1836">
        <f>IFERROR(VLOOKUP(G1836,Store_Map!$A$2:$I$100,4,FALSE),"")</f>
        <v>0</v>
      </c>
      <c r="J1836">
        <f>IFERROR(VLOOKUP(G1836,Store_Map!$A$2:$I$100,5,FALSE),"")</f>
        <v>0</v>
      </c>
      <c r="K1836">
        <f>IFERROR(VLOOKUP(G1836,Store_Map!$A$2:$I$100,6,FALSE),"")</f>
        <v>0</v>
      </c>
      <c r="L1836">
        <f>IFERROR(VLOOKUP(G1836,Store_Map!$A$2:$I$100,7,FALSE),"")</f>
        <v>0</v>
      </c>
      <c r="M1836">
        <f>IFERROR(VLOOKUP(G1836,Store_Map!$A$2:$I$100,8,FALSE),"")</f>
        <v>0</v>
      </c>
      <c r="N1836">
        <f t="shared" si="252"/>
        <v>0</v>
      </c>
      <c r="O1836" t="str">
        <f t="shared" si="253"/>
        <v>PASS</v>
      </c>
      <c r="P1836" t="str">
        <f t="shared" si="254"/>
        <v>PASS</v>
      </c>
      <c r="Q1836" t="str">
        <f t="shared" si="255"/>
        <v>PASS</v>
      </c>
      <c r="R1836" t="str">
        <f t="shared" si="256"/>
        <v>PASS</v>
      </c>
      <c r="S1836" t="str">
        <f t="shared" si="257"/>
        <v>PASS</v>
      </c>
      <c r="T1836">
        <f t="shared" si="258"/>
        <v>100</v>
      </c>
      <c r="U1836" t="str">
        <f t="shared" si="259"/>
        <v>Low</v>
      </c>
      <c r="V1836" t="str">
        <f t="shared" si="260"/>
        <v>Clean</v>
      </c>
    </row>
    <row r="1837" spans="1:22" x14ac:dyDescent="0.3">
      <c r="A1837" t="str">
        <f>Raw_Data!A1837</f>
        <v>6242443</v>
      </c>
      <c r="B1837">
        <f>Raw_Data!B1837</f>
        <v>45673</v>
      </c>
      <c r="C1837" t="str">
        <f>Raw_Data!C1837</f>
        <v>METOPROLOL SUCC ER 25 MG TA</v>
      </c>
      <c r="D1837" t="str">
        <f>Raw_Data!D1837</f>
        <v>55111046601</v>
      </c>
      <c r="E1837" t="str">
        <f>Raw_Data!E1837</f>
        <v>YASIN, NURA</v>
      </c>
      <c r="F1837" t="str">
        <f>Raw_Data!F1837</f>
        <v>1265518567</v>
      </c>
      <c r="G1837" t="str">
        <f>Raw_Data!H1837</f>
        <v>0</v>
      </c>
      <c r="H1837">
        <f>IFERROR(VLOOKUP(G1837,Store_Map!$A$2:$I$100,3,FALSE),"")</f>
        <v>0</v>
      </c>
      <c r="I1837">
        <f>IFERROR(VLOOKUP(G1837,Store_Map!$A$2:$I$100,4,FALSE),"")</f>
        <v>0</v>
      </c>
      <c r="J1837">
        <f>IFERROR(VLOOKUP(G1837,Store_Map!$A$2:$I$100,5,FALSE),"")</f>
        <v>0</v>
      </c>
      <c r="K1837">
        <f>IFERROR(VLOOKUP(G1837,Store_Map!$A$2:$I$100,6,FALSE),"")</f>
        <v>0</v>
      </c>
      <c r="L1837">
        <f>IFERROR(VLOOKUP(G1837,Store_Map!$A$2:$I$100,7,FALSE),"")</f>
        <v>0</v>
      </c>
      <c r="M1837">
        <f>IFERROR(VLOOKUP(G1837,Store_Map!$A$2:$I$100,8,FALSE),"")</f>
        <v>0</v>
      </c>
      <c r="N1837">
        <f t="shared" si="252"/>
        <v>0</v>
      </c>
      <c r="O1837" t="str">
        <f t="shared" si="253"/>
        <v>PASS</v>
      </c>
      <c r="P1837" t="str">
        <f t="shared" si="254"/>
        <v>PASS</v>
      </c>
      <c r="Q1837" t="str">
        <f t="shared" si="255"/>
        <v>PASS</v>
      </c>
      <c r="R1837" t="str">
        <f t="shared" si="256"/>
        <v>PASS</v>
      </c>
      <c r="S1837" t="str">
        <f t="shared" si="257"/>
        <v>PASS</v>
      </c>
      <c r="T1837">
        <f t="shared" si="258"/>
        <v>100</v>
      </c>
      <c r="U1837" t="str">
        <f t="shared" si="259"/>
        <v>Low</v>
      </c>
      <c r="V1837" t="str">
        <f t="shared" si="260"/>
        <v>Clean</v>
      </c>
    </row>
    <row r="1838" spans="1:22" x14ac:dyDescent="0.3">
      <c r="A1838" t="str">
        <f>Raw_Data!A1838</f>
        <v>6236209</v>
      </c>
      <c r="B1838">
        <f>Raw_Data!B1838</f>
        <v>45673</v>
      </c>
      <c r="C1838" t="str">
        <f>Raw_Data!C1838</f>
        <v>AMLODIPINE BESYLATE 5 MG TA</v>
      </c>
      <c r="D1838" t="str">
        <f>Raw_Data!D1838</f>
        <v>69097012715</v>
      </c>
      <c r="E1838" t="str">
        <f>Raw_Data!E1838</f>
        <v>GIBBS, JON</v>
      </c>
      <c r="F1838" t="str">
        <f>Raw_Data!F1838</f>
        <v>1700896156</v>
      </c>
      <c r="G1838" t="str">
        <f>Raw_Data!H1838</f>
        <v>0</v>
      </c>
      <c r="H1838">
        <f>IFERROR(VLOOKUP(G1838,Store_Map!$A$2:$I$100,3,FALSE),"")</f>
        <v>0</v>
      </c>
      <c r="I1838">
        <f>IFERROR(VLOOKUP(G1838,Store_Map!$A$2:$I$100,4,FALSE),"")</f>
        <v>0</v>
      </c>
      <c r="J1838">
        <f>IFERROR(VLOOKUP(G1838,Store_Map!$A$2:$I$100,5,FALSE),"")</f>
        <v>0</v>
      </c>
      <c r="K1838">
        <f>IFERROR(VLOOKUP(G1838,Store_Map!$A$2:$I$100,6,FALSE),"")</f>
        <v>0</v>
      </c>
      <c r="L1838">
        <f>IFERROR(VLOOKUP(G1838,Store_Map!$A$2:$I$100,7,FALSE),"")</f>
        <v>0</v>
      </c>
      <c r="M1838">
        <f>IFERROR(VLOOKUP(G1838,Store_Map!$A$2:$I$100,8,FALSE),"")</f>
        <v>0</v>
      </c>
      <c r="N1838">
        <f t="shared" si="252"/>
        <v>0</v>
      </c>
      <c r="O1838" t="str">
        <f t="shared" si="253"/>
        <v>PASS</v>
      </c>
      <c r="P1838" t="str">
        <f t="shared" si="254"/>
        <v>PASS</v>
      </c>
      <c r="Q1838" t="str">
        <f t="shared" si="255"/>
        <v>PASS</v>
      </c>
      <c r="R1838" t="str">
        <f t="shared" si="256"/>
        <v>PASS</v>
      </c>
      <c r="S1838" t="str">
        <f t="shared" si="257"/>
        <v>PASS</v>
      </c>
      <c r="T1838">
        <f t="shared" si="258"/>
        <v>100</v>
      </c>
      <c r="U1838" t="str">
        <f t="shared" si="259"/>
        <v>Low</v>
      </c>
      <c r="V1838" t="str">
        <f t="shared" si="260"/>
        <v>Clean</v>
      </c>
    </row>
    <row r="1839" spans="1:22" x14ac:dyDescent="0.3">
      <c r="A1839" t="str">
        <f>Raw_Data!A1839</f>
        <v>6236208</v>
      </c>
      <c r="B1839">
        <f>Raw_Data!B1839</f>
        <v>45673</v>
      </c>
      <c r="C1839" t="str">
        <f>Raw_Data!C1839</f>
        <v>ATORVASTATIN 40 MG TABLET</v>
      </c>
      <c r="D1839" t="str">
        <f>Raw_Data!D1839</f>
        <v>67877051310</v>
      </c>
      <c r="E1839" t="str">
        <f>Raw_Data!E1839</f>
        <v>GIBBS, JON</v>
      </c>
      <c r="F1839" t="str">
        <f>Raw_Data!F1839</f>
        <v>1700896156</v>
      </c>
      <c r="G1839" t="str">
        <f>Raw_Data!H1839</f>
        <v>0</v>
      </c>
      <c r="H1839">
        <f>IFERROR(VLOOKUP(G1839,Store_Map!$A$2:$I$100,3,FALSE),"")</f>
        <v>0</v>
      </c>
      <c r="I1839">
        <f>IFERROR(VLOOKUP(G1839,Store_Map!$A$2:$I$100,4,FALSE),"")</f>
        <v>0</v>
      </c>
      <c r="J1839">
        <f>IFERROR(VLOOKUP(G1839,Store_Map!$A$2:$I$100,5,FALSE),"")</f>
        <v>0</v>
      </c>
      <c r="K1839">
        <f>IFERROR(VLOOKUP(G1839,Store_Map!$A$2:$I$100,6,FALSE),"")</f>
        <v>0</v>
      </c>
      <c r="L1839">
        <f>IFERROR(VLOOKUP(G1839,Store_Map!$A$2:$I$100,7,FALSE),"")</f>
        <v>0</v>
      </c>
      <c r="M1839">
        <f>IFERROR(VLOOKUP(G1839,Store_Map!$A$2:$I$100,8,FALSE),"")</f>
        <v>0</v>
      </c>
      <c r="N1839">
        <f t="shared" si="252"/>
        <v>0</v>
      </c>
      <c r="O1839" t="str">
        <f t="shared" si="253"/>
        <v>PASS</v>
      </c>
      <c r="P1839" t="str">
        <f t="shared" si="254"/>
        <v>PASS</v>
      </c>
      <c r="Q1839" t="str">
        <f t="shared" si="255"/>
        <v>PASS</v>
      </c>
      <c r="R1839" t="str">
        <f t="shared" si="256"/>
        <v>PASS</v>
      </c>
      <c r="S1839" t="str">
        <f t="shared" si="257"/>
        <v>PASS</v>
      </c>
      <c r="T1839">
        <f t="shared" si="258"/>
        <v>100</v>
      </c>
      <c r="U1839" t="str">
        <f t="shared" si="259"/>
        <v>Low</v>
      </c>
      <c r="V1839" t="str">
        <f t="shared" si="260"/>
        <v>Clean</v>
      </c>
    </row>
    <row r="1840" spans="1:22" x14ac:dyDescent="0.3">
      <c r="A1840" t="str">
        <f>Raw_Data!A1840</f>
        <v>6242343</v>
      </c>
      <c r="B1840">
        <f>Raw_Data!B1840</f>
        <v>45673</v>
      </c>
      <c r="C1840" t="str">
        <f>Raw_Data!C1840</f>
        <v>EZETIMIBE 10 MG TABLET</v>
      </c>
      <c r="D1840" t="str">
        <f>Raw_Data!D1840</f>
        <v>69238115409</v>
      </c>
      <c r="E1840" t="str">
        <f>Raw_Data!E1840</f>
        <v>ALJRAOUDI, WAEL</v>
      </c>
      <c r="F1840" t="str">
        <f>Raw_Data!F1840</f>
        <v>1033312129</v>
      </c>
      <c r="G1840" t="str">
        <f>Raw_Data!H1840</f>
        <v>0</v>
      </c>
      <c r="H1840">
        <f>IFERROR(VLOOKUP(G1840,Store_Map!$A$2:$I$100,3,FALSE),"")</f>
        <v>0</v>
      </c>
      <c r="I1840">
        <f>IFERROR(VLOOKUP(G1840,Store_Map!$A$2:$I$100,4,FALSE),"")</f>
        <v>0</v>
      </c>
      <c r="J1840">
        <f>IFERROR(VLOOKUP(G1840,Store_Map!$A$2:$I$100,5,FALSE),"")</f>
        <v>0</v>
      </c>
      <c r="K1840">
        <f>IFERROR(VLOOKUP(G1840,Store_Map!$A$2:$I$100,6,FALSE),"")</f>
        <v>0</v>
      </c>
      <c r="L1840">
        <f>IFERROR(VLOOKUP(G1840,Store_Map!$A$2:$I$100,7,FALSE),"")</f>
        <v>0</v>
      </c>
      <c r="M1840">
        <f>IFERROR(VLOOKUP(G1840,Store_Map!$A$2:$I$100,8,FALSE),"")</f>
        <v>0</v>
      </c>
      <c r="N1840">
        <f t="shared" si="252"/>
        <v>0</v>
      </c>
      <c r="O1840" t="str">
        <f t="shared" si="253"/>
        <v>PASS</v>
      </c>
      <c r="P1840" t="str">
        <f t="shared" si="254"/>
        <v>PASS</v>
      </c>
      <c r="Q1840" t="str">
        <f t="shared" si="255"/>
        <v>PASS</v>
      </c>
      <c r="R1840" t="str">
        <f t="shared" si="256"/>
        <v>PASS</v>
      </c>
      <c r="S1840" t="str">
        <f t="shared" si="257"/>
        <v>PASS</v>
      </c>
      <c r="T1840">
        <f t="shared" si="258"/>
        <v>100</v>
      </c>
      <c r="U1840" t="str">
        <f t="shared" si="259"/>
        <v>Low</v>
      </c>
      <c r="V1840" t="str">
        <f t="shared" si="260"/>
        <v>Clean</v>
      </c>
    </row>
    <row r="1841" spans="1:22" x14ac:dyDescent="0.3">
      <c r="A1841" t="str">
        <f>Raw_Data!A1841</f>
        <v>6248485</v>
      </c>
      <c r="B1841">
        <f>Raw_Data!B1841</f>
        <v>45673</v>
      </c>
      <c r="C1841" t="str">
        <f>Raw_Data!C1841</f>
        <v>GLIPIZIDE ER 5 MG TABLET</v>
      </c>
      <c r="D1841" t="str">
        <f>Raw_Data!D1841</f>
        <v>64980028001</v>
      </c>
      <c r="E1841" t="str">
        <f>Raw_Data!E1841</f>
        <v>YASIN, NURA</v>
      </c>
      <c r="F1841" t="str">
        <f>Raw_Data!F1841</f>
        <v>1265518567</v>
      </c>
      <c r="G1841" t="str">
        <f>Raw_Data!H1841</f>
        <v>0</v>
      </c>
      <c r="H1841">
        <f>IFERROR(VLOOKUP(G1841,Store_Map!$A$2:$I$100,3,FALSE),"")</f>
        <v>0</v>
      </c>
      <c r="I1841">
        <f>IFERROR(VLOOKUP(G1841,Store_Map!$A$2:$I$100,4,FALSE),"")</f>
        <v>0</v>
      </c>
      <c r="J1841">
        <f>IFERROR(VLOOKUP(G1841,Store_Map!$A$2:$I$100,5,FALSE),"")</f>
        <v>0</v>
      </c>
      <c r="K1841">
        <f>IFERROR(VLOOKUP(G1841,Store_Map!$A$2:$I$100,6,FALSE),"")</f>
        <v>0</v>
      </c>
      <c r="L1841">
        <f>IFERROR(VLOOKUP(G1841,Store_Map!$A$2:$I$100,7,FALSE),"")</f>
        <v>0</v>
      </c>
      <c r="M1841">
        <f>IFERROR(VLOOKUP(G1841,Store_Map!$A$2:$I$100,8,FALSE),"")</f>
        <v>0</v>
      </c>
      <c r="N1841">
        <f t="shared" si="252"/>
        <v>0</v>
      </c>
      <c r="O1841" t="str">
        <f t="shared" si="253"/>
        <v>PASS</v>
      </c>
      <c r="P1841" t="str">
        <f t="shared" si="254"/>
        <v>PASS</v>
      </c>
      <c r="Q1841" t="str">
        <f t="shared" si="255"/>
        <v>PASS</v>
      </c>
      <c r="R1841" t="str">
        <f t="shared" si="256"/>
        <v>PASS</v>
      </c>
      <c r="S1841" t="str">
        <f t="shared" si="257"/>
        <v>PASS</v>
      </c>
      <c r="T1841">
        <f t="shared" si="258"/>
        <v>100</v>
      </c>
      <c r="U1841" t="str">
        <f t="shared" si="259"/>
        <v>Low</v>
      </c>
      <c r="V1841" t="str">
        <f t="shared" si="260"/>
        <v>Clean</v>
      </c>
    </row>
    <row r="1842" spans="1:22" x14ac:dyDescent="0.3">
      <c r="A1842" t="str">
        <f>Raw_Data!A1842</f>
        <v>6252145</v>
      </c>
      <c r="B1842">
        <f>Raw_Data!B1842</f>
        <v>45673</v>
      </c>
      <c r="C1842" t="str">
        <f>Raw_Data!C1842</f>
        <v>AZITHROMYCIN 250 MG TABLET</v>
      </c>
      <c r="D1842" t="str">
        <f>Raw_Data!D1842</f>
        <v>50111078751</v>
      </c>
      <c r="E1842" t="str">
        <f>Raw_Data!E1842</f>
        <v>BYNE, EDMUND</v>
      </c>
      <c r="F1842" t="str">
        <f>Raw_Data!F1842</f>
        <v>1033186648</v>
      </c>
      <c r="G1842" t="str">
        <f>Raw_Data!H1842</f>
        <v>0</v>
      </c>
      <c r="H1842">
        <f>IFERROR(VLOOKUP(G1842,Store_Map!$A$2:$I$100,3,FALSE),"")</f>
        <v>0</v>
      </c>
      <c r="I1842">
        <f>IFERROR(VLOOKUP(G1842,Store_Map!$A$2:$I$100,4,FALSE),"")</f>
        <v>0</v>
      </c>
      <c r="J1842">
        <f>IFERROR(VLOOKUP(G1842,Store_Map!$A$2:$I$100,5,FALSE),"")</f>
        <v>0</v>
      </c>
      <c r="K1842">
        <f>IFERROR(VLOOKUP(G1842,Store_Map!$A$2:$I$100,6,FALSE),"")</f>
        <v>0</v>
      </c>
      <c r="L1842">
        <f>IFERROR(VLOOKUP(G1842,Store_Map!$A$2:$I$100,7,FALSE),"")</f>
        <v>0</v>
      </c>
      <c r="M1842">
        <f>IFERROR(VLOOKUP(G1842,Store_Map!$A$2:$I$100,8,FALSE),"")</f>
        <v>0</v>
      </c>
      <c r="N1842">
        <f t="shared" si="252"/>
        <v>0</v>
      </c>
      <c r="O1842" t="str">
        <f t="shared" si="253"/>
        <v>PASS</v>
      </c>
      <c r="P1842" t="str">
        <f t="shared" si="254"/>
        <v>PASS</v>
      </c>
      <c r="Q1842" t="str">
        <f t="shared" si="255"/>
        <v>PASS</v>
      </c>
      <c r="R1842" t="str">
        <f t="shared" si="256"/>
        <v>PASS</v>
      </c>
      <c r="S1842" t="str">
        <f t="shared" si="257"/>
        <v>PASS</v>
      </c>
      <c r="T1842">
        <f t="shared" si="258"/>
        <v>100</v>
      </c>
      <c r="U1842" t="str">
        <f t="shared" si="259"/>
        <v>Low</v>
      </c>
      <c r="V1842" t="str">
        <f t="shared" si="260"/>
        <v>Clean</v>
      </c>
    </row>
    <row r="1843" spans="1:22" x14ac:dyDescent="0.3">
      <c r="A1843" t="str">
        <f>Raw_Data!A1843</f>
        <v>6243223</v>
      </c>
      <c r="B1843">
        <f>Raw_Data!B1843</f>
        <v>45673</v>
      </c>
      <c r="C1843" t="str">
        <f>Raw_Data!C1843</f>
        <v>MIRTAZAPINE 45 MG TABLET</v>
      </c>
      <c r="D1843" t="str">
        <f>Raw_Data!D1843</f>
        <v>57237001030</v>
      </c>
      <c r="E1843" t="str">
        <f>Raw_Data!E1843</f>
        <v>BYNE, EDMUND</v>
      </c>
      <c r="F1843" t="str">
        <f>Raw_Data!F1843</f>
        <v>1033186648</v>
      </c>
      <c r="G1843" t="str">
        <f>Raw_Data!H1843</f>
        <v>0</v>
      </c>
      <c r="H1843">
        <f>IFERROR(VLOOKUP(G1843,Store_Map!$A$2:$I$100,3,FALSE),"")</f>
        <v>0</v>
      </c>
      <c r="I1843">
        <f>IFERROR(VLOOKUP(G1843,Store_Map!$A$2:$I$100,4,FALSE),"")</f>
        <v>0</v>
      </c>
      <c r="J1843">
        <f>IFERROR(VLOOKUP(G1843,Store_Map!$A$2:$I$100,5,FALSE),"")</f>
        <v>0</v>
      </c>
      <c r="K1843">
        <f>IFERROR(VLOOKUP(G1843,Store_Map!$A$2:$I$100,6,FALSE),"")</f>
        <v>0</v>
      </c>
      <c r="L1843">
        <f>IFERROR(VLOOKUP(G1843,Store_Map!$A$2:$I$100,7,FALSE),"")</f>
        <v>0</v>
      </c>
      <c r="M1843">
        <f>IFERROR(VLOOKUP(G1843,Store_Map!$A$2:$I$100,8,FALSE),"")</f>
        <v>0</v>
      </c>
      <c r="N1843">
        <f t="shared" si="252"/>
        <v>0</v>
      </c>
      <c r="O1843" t="str">
        <f t="shared" si="253"/>
        <v>PASS</v>
      </c>
      <c r="P1843" t="str">
        <f t="shared" si="254"/>
        <v>PASS</v>
      </c>
      <c r="Q1843" t="str">
        <f t="shared" si="255"/>
        <v>PASS</v>
      </c>
      <c r="R1843" t="str">
        <f t="shared" si="256"/>
        <v>PASS</v>
      </c>
      <c r="S1843" t="str">
        <f t="shared" si="257"/>
        <v>PASS</v>
      </c>
      <c r="T1843">
        <f t="shared" si="258"/>
        <v>100</v>
      </c>
      <c r="U1843" t="str">
        <f t="shared" si="259"/>
        <v>Low</v>
      </c>
      <c r="V1843" t="str">
        <f t="shared" si="260"/>
        <v>Clean</v>
      </c>
    </row>
    <row r="1844" spans="1:22" x14ac:dyDescent="0.3">
      <c r="A1844" t="str">
        <f>Raw_Data!A1844</f>
        <v>6252147</v>
      </c>
      <c r="B1844">
        <f>Raw_Data!B1844</f>
        <v>45673</v>
      </c>
      <c r="C1844" t="str">
        <f>Raw_Data!C1844</f>
        <v>AMLODIPINE BESYLATE 10 MG T</v>
      </c>
      <c r="D1844" t="str">
        <f>Raw_Data!D1844</f>
        <v>69097012815</v>
      </c>
      <c r="E1844" t="str">
        <f>Raw_Data!E1844</f>
        <v>AKHTAR, MARIAM</v>
      </c>
      <c r="F1844" t="str">
        <f>Raw_Data!F1844</f>
        <v>1780024596</v>
      </c>
      <c r="G1844" t="str">
        <f>Raw_Data!H1844</f>
        <v>0</v>
      </c>
      <c r="H1844">
        <f>IFERROR(VLOOKUP(G1844,Store_Map!$A$2:$I$100,3,FALSE),"")</f>
        <v>0</v>
      </c>
      <c r="I1844">
        <f>IFERROR(VLOOKUP(G1844,Store_Map!$A$2:$I$100,4,FALSE),"")</f>
        <v>0</v>
      </c>
      <c r="J1844">
        <f>IFERROR(VLOOKUP(G1844,Store_Map!$A$2:$I$100,5,FALSE),"")</f>
        <v>0</v>
      </c>
      <c r="K1844">
        <f>IFERROR(VLOOKUP(G1844,Store_Map!$A$2:$I$100,6,FALSE),"")</f>
        <v>0</v>
      </c>
      <c r="L1844">
        <f>IFERROR(VLOOKUP(G1844,Store_Map!$A$2:$I$100,7,FALSE),"")</f>
        <v>0</v>
      </c>
      <c r="M1844">
        <f>IFERROR(VLOOKUP(G1844,Store_Map!$A$2:$I$100,8,FALSE),"")</f>
        <v>0</v>
      </c>
      <c r="N1844">
        <f t="shared" si="252"/>
        <v>0</v>
      </c>
      <c r="O1844" t="str">
        <f t="shared" si="253"/>
        <v>PASS</v>
      </c>
      <c r="P1844" t="str">
        <f t="shared" si="254"/>
        <v>PASS</v>
      </c>
      <c r="Q1844" t="str">
        <f t="shared" si="255"/>
        <v>PASS</v>
      </c>
      <c r="R1844" t="str">
        <f t="shared" si="256"/>
        <v>PASS</v>
      </c>
      <c r="S1844" t="str">
        <f t="shared" si="257"/>
        <v>PASS</v>
      </c>
      <c r="T1844">
        <f t="shared" si="258"/>
        <v>100</v>
      </c>
      <c r="U1844" t="str">
        <f t="shared" si="259"/>
        <v>Low</v>
      </c>
      <c r="V1844" t="str">
        <f t="shared" si="260"/>
        <v>Clean</v>
      </c>
    </row>
    <row r="1845" spans="1:22" x14ac:dyDescent="0.3">
      <c r="A1845" t="str">
        <f>Raw_Data!A1845</f>
        <v>6252149</v>
      </c>
      <c r="B1845">
        <f>Raw_Data!B1845</f>
        <v>45673</v>
      </c>
      <c r="C1845" t="str">
        <f>Raw_Data!C1845</f>
        <v>FOLIC ACID 1 MG TABLET</v>
      </c>
      <c r="D1845" t="str">
        <f>Raw_Data!D1845</f>
        <v>11534016501</v>
      </c>
      <c r="E1845" t="str">
        <f>Raw_Data!E1845</f>
        <v>AKHTAR, MARIAM</v>
      </c>
      <c r="F1845" t="str">
        <f>Raw_Data!F1845</f>
        <v>1780024596</v>
      </c>
      <c r="G1845" t="str">
        <f>Raw_Data!H1845</f>
        <v>0</v>
      </c>
      <c r="H1845">
        <f>IFERROR(VLOOKUP(G1845,Store_Map!$A$2:$I$100,3,FALSE),"")</f>
        <v>0</v>
      </c>
      <c r="I1845">
        <f>IFERROR(VLOOKUP(G1845,Store_Map!$A$2:$I$100,4,FALSE),"")</f>
        <v>0</v>
      </c>
      <c r="J1845">
        <f>IFERROR(VLOOKUP(G1845,Store_Map!$A$2:$I$100,5,FALSE),"")</f>
        <v>0</v>
      </c>
      <c r="K1845">
        <f>IFERROR(VLOOKUP(G1845,Store_Map!$A$2:$I$100,6,FALSE),"")</f>
        <v>0</v>
      </c>
      <c r="L1845">
        <f>IFERROR(VLOOKUP(G1845,Store_Map!$A$2:$I$100,7,FALSE),"")</f>
        <v>0</v>
      </c>
      <c r="M1845">
        <f>IFERROR(VLOOKUP(G1845,Store_Map!$A$2:$I$100,8,FALSE),"")</f>
        <v>0</v>
      </c>
      <c r="N1845">
        <f t="shared" si="252"/>
        <v>0</v>
      </c>
      <c r="O1845" t="str">
        <f t="shared" si="253"/>
        <v>PASS</v>
      </c>
      <c r="P1845" t="str">
        <f t="shared" si="254"/>
        <v>PASS</v>
      </c>
      <c r="Q1845" t="str">
        <f t="shared" si="255"/>
        <v>PASS</v>
      </c>
      <c r="R1845" t="str">
        <f t="shared" si="256"/>
        <v>PASS</v>
      </c>
      <c r="S1845" t="str">
        <f t="shared" si="257"/>
        <v>PASS</v>
      </c>
      <c r="T1845">
        <f t="shared" si="258"/>
        <v>100</v>
      </c>
      <c r="U1845" t="str">
        <f t="shared" si="259"/>
        <v>Low</v>
      </c>
      <c r="V1845" t="str">
        <f t="shared" si="260"/>
        <v>Clean</v>
      </c>
    </row>
    <row r="1846" spans="1:22" x14ac:dyDescent="0.3">
      <c r="A1846" t="str">
        <f>Raw_Data!A1846</f>
        <v>6252152</v>
      </c>
      <c r="B1846">
        <f>Raw_Data!B1846</f>
        <v>45673</v>
      </c>
      <c r="C1846" t="str">
        <f>Raw_Data!C1846</f>
        <v>METFORMIN HCL 500 MG TABLET</v>
      </c>
      <c r="D1846" t="str">
        <f>Raw_Data!D1846</f>
        <v>68382075805</v>
      </c>
      <c r="E1846" t="str">
        <f>Raw_Data!E1846</f>
        <v>BYNE, EDMUND</v>
      </c>
      <c r="F1846" t="str">
        <f>Raw_Data!F1846</f>
        <v>1033186648</v>
      </c>
      <c r="G1846" t="str">
        <f>Raw_Data!H1846</f>
        <v>0</v>
      </c>
      <c r="H1846">
        <f>IFERROR(VLOOKUP(G1846,Store_Map!$A$2:$I$100,3,FALSE),"")</f>
        <v>0</v>
      </c>
      <c r="I1846">
        <f>IFERROR(VLOOKUP(G1846,Store_Map!$A$2:$I$100,4,FALSE),"")</f>
        <v>0</v>
      </c>
      <c r="J1846">
        <f>IFERROR(VLOOKUP(G1846,Store_Map!$A$2:$I$100,5,FALSE),"")</f>
        <v>0</v>
      </c>
      <c r="K1846">
        <f>IFERROR(VLOOKUP(G1846,Store_Map!$A$2:$I$100,6,FALSE),"")</f>
        <v>0</v>
      </c>
      <c r="L1846">
        <f>IFERROR(VLOOKUP(G1846,Store_Map!$A$2:$I$100,7,FALSE),"")</f>
        <v>0</v>
      </c>
      <c r="M1846">
        <f>IFERROR(VLOOKUP(G1846,Store_Map!$A$2:$I$100,8,FALSE),"")</f>
        <v>0</v>
      </c>
      <c r="N1846">
        <f t="shared" si="252"/>
        <v>0</v>
      </c>
      <c r="O1846" t="str">
        <f t="shared" si="253"/>
        <v>PASS</v>
      </c>
      <c r="P1846" t="str">
        <f t="shared" si="254"/>
        <v>PASS</v>
      </c>
      <c r="Q1846" t="str">
        <f t="shared" si="255"/>
        <v>PASS</v>
      </c>
      <c r="R1846" t="str">
        <f t="shared" si="256"/>
        <v>PASS</v>
      </c>
      <c r="S1846" t="str">
        <f t="shared" si="257"/>
        <v>PASS</v>
      </c>
      <c r="T1846">
        <f t="shared" si="258"/>
        <v>100</v>
      </c>
      <c r="U1846" t="str">
        <f t="shared" si="259"/>
        <v>Low</v>
      </c>
      <c r="V1846" t="str">
        <f t="shared" si="260"/>
        <v>Clean</v>
      </c>
    </row>
    <row r="1847" spans="1:22" x14ac:dyDescent="0.3">
      <c r="A1847" t="str">
        <f>Raw_Data!A1847</f>
        <v>6240636</v>
      </c>
      <c r="B1847">
        <f>Raw_Data!B1847</f>
        <v>45673</v>
      </c>
      <c r="C1847" t="str">
        <f>Raw_Data!C1847</f>
        <v>LISINOPRIL-HCTZ 20-12.5MG</v>
      </c>
      <c r="D1847" t="str">
        <f>Raw_Data!D1847</f>
        <v>68180051902</v>
      </c>
      <c r="E1847" t="str">
        <f>Raw_Data!E1847</f>
        <v>YASIN, NURA</v>
      </c>
      <c r="F1847" t="str">
        <f>Raw_Data!F1847</f>
        <v>1265518567</v>
      </c>
      <c r="G1847" t="str">
        <f>Raw_Data!H1847</f>
        <v>0</v>
      </c>
      <c r="H1847">
        <f>IFERROR(VLOOKUP(G1847,Store_Map!$A$2:$I$100,3,FALSE),"")</f>
        <v>0</v>
      </c>
      <c r="I1847">
        <f>IFERROR(VLOOKUP(G1847,Store_Map!$A$2:$I$100,4,FALSE),"")</f>
        <v>0</v>
      </c>
      <c r="J1847">
        <f>IFERROR(VLOOKUP(G1847,Store_Map!$A$2:$I$100,5,FALSE),"")</f>
        <v>0</v>
      </c>
      <c r="K1847">
        <f>IFERROR(VLOOKUP(G1847,Store_Map!$A$2:$I$100,6,FALSE),"")</f>
        <v>0</v>
      </c>
      <c r="L1847">
        <f>IFERROR(VLOOKUP(G1847,Store_Map!$A$2:$I$100,7,FALSE),"")</f>
        <v>0</v>
      </c>
      <c r="M1847">
        <f>IFERROR(VLOOKUP(G1847,Store_Map!$A$2:$I$100,8,FALSE),"")</f>
        <v>0</v>
      </c>
      <c r="N1847">
        <f t="shared" si="252"/>
        <v>0</v>
      </c>
      <c r="O1847" t="str">
        <f t="shared" si="253"/>
        <v>PASS</v>
      </c>
      <c r="P1847" t="str">
        <f t="shared" si="254"/>
        <v>PASS</v>
      </c>
      <c r="Q1847" t="str">
        <f t="shared" si="255"/>
        <v>PASS</v>
      </c>
      <c r="R1847" t="str">
        <f t="shared" si="256"/>
        <v>PASS</v>
      </c>
      <c r="S1847" t="str">
        <f t="shared" si="257"/>
        <v>PASS</v>
      </c>
      <c r="T1847">
        <f t="shared" si="258"/>
        <v>100</v>
      </c>
      <c r="U1847" t="str">
        <f t="shared" si="259"/>
        <v>Low</v>
      </c>
      <c r="V1847" t="str">
        <f t="shared" si="260"/>
        <v>Clean</v>
      </c>
    </row>
    <row r="1848" spans="1:22" x14ac:dyDescent="0.3">
      <c r="A1848" t="str">
        <f>Raw_Data!A1848</f>
        <v>6233634</v>
      </c>
      <c r="B1848">
        <f>Raw_Data!B1848</f>
        <v>45673</v>
      </c>
      <c r="C1848" t="str">
        <f>Raw_Data!C1848</f>
        <v>SILDENAFIL 100 MG TABLET</v>
      </c>
      <c r="D1848" t="str">
        <f>Raw_Data!D1848</f>
        <v>27241006903</v>
      </c>
      <c r="E1848" t="str">
        <f>Raw_Data!E1848</f>
        <v>BYNE, EDMUND</v>
      </c>
      <c r="F1848" t="str">
        <f>Raw_Data!F1848</f>
        <v>1033186648</v>
      </c>
      <c r="G1848" t="str">
        <f>Raw_Data!H1848</f>
        <v>0</v>
      </c>
      <c r="H1848">
        <f>IFERROR(VLOOKUP(G1848,Store_Map!$A$2:$I$100,3,FALSE),"")</f>
        <v>0</v>
      </c>
      <c r="I1848">
        <f>IFERROR(VLOOKUP(G1848,Store_Map!$A$2:$I$100,4,FALSE),"")</f>
        <v>0</v>
      </c>
      <c r="J1848">
        <f>IFERROR(VLOOKUP(G1848,Store_Map!$A$2:$I$100,5,FALSE),"")</f>
        <v>0</v>
      </c>
      <c r="K1848">
        <f>IFERROR(VLOOKUP(G1848,Store_Map!$A$2:$I$100,6,FALSE),"")</f>
        <v>0</v>
      </c>
      <c r="L1848">
        <f>IFERROR(VLOOKUP(G1848,Store_Map!$A$2:$I$100,7,FALSE),"")</f>
        <v>0</v>
      </c>
      <c r="M1848">
        <f>IFERROR(VLOOKUP(G1848,Store_Map!$A$2:$I$100,8,FALSE),"")</f>
        <v>0</v>
      </c>
      <c r="N1848">
        <f t="shared" si="252"/>
        <v>0</v>
      </c>
      <c r="O1848" t="str">
        <f t="shared" si="253"/>
        <v>PASS</v>
      </c>
      <c r="P1848" t="str">
        <f t="shared" si="254"/>
        <v>PASS</v>
      </c>
      <c r="Q1848" t="str">
        <f t="shared" si="255"/>
        <v>PASS</v>
      </c>
      <c r="R1848" t="str">
        <f t="shared" si="256"/>
        <v>PASS</v>
      </c>
      <c r="S1848" t="str">
        <f t="shared" si="257"/>
        <v>PASS</v>
      </c>
      <c r="T1848">
        <f t="shared" si="258"/>
        <v>100</v>
      </c>
      <c r="U1848" t="str">
        <f t="shared" si="259"/>
        <v>Low</v>
      </c>
      <c r="V1848" t="str">
        <f t="shared" si="260"/>
        <v>Clean</v>
      </c>
    </row>
    <row r="1849" spans="1:22" x14ac:dyDescent="0.3">
      <c r="A1849" t="str">
        <f>Raw_Data!A1849</f>
        <v>6252154</v>
      </c>
      <c r="B1849">
        <f>Raw_Data!B1849</f>
        <v>45673</v>
      </c>
      <c r="C1849" t="str">
        <f>Raw_Data!C1849</f>
        <v>LOSARTAN POTASSIUM 50 MG TA</v>
      </c>
      <c r="D1849" t="str">
        <f>Raw_Data!D1849</f>
        <v>65862020299</v>
      </c>
      <c r="E1849" t="str">
        <f>Raw_Data!E1849</f>
        <v>AKHTAR, MARIAM</v>
      </c>
      <c r="F1849" t="str">
        <f>Raw_Data!F1849</f>
        <v>1780024596</v>
      </c>
      <c r="G1849" t="str">
        <f>Raw_Data!H1849</f>
        <v>0</v>
      </c>
      <c r="H1849">
        <f>IFERROR(VLOOKUP(G1849,Store_Map!$A$2:$I$100,3,FALSE),"")</f>
        <v>0</v>
      </c>
      <c r="I1849">
        <f>IFERROR(VLOOKUP(G1849,Store_Map!$A$2:$I$100,4,FALSE),"")</f>
        <v>0</v>
      </c>
      <c r="J1849">
        <f>IFERROR(VLOOKUP(G1849,Store_Map!$A$2:$I$100,5,FALSE),"")</f>
        <v>0</v>
      </c>
      <c r="K1849">
        <f>IFERROR(VLOOKUP(G1849,Store_Map!$A$2:$I$100,6,FALSE),"")</f>
        <v>0</v>
      </c>
      <c r="L1849">
        <f>IFERROR(VLOOKUP(G1849,Store_Map!$A$2:$I$100,7,FALSE),"")</f>
        <v>0</v>
      </c>
      <c r="M1849">
        <f>IFERROR(VLOOKUP(G1849,Store_Map!$A$2:$I$100,8,FALSE),"")</f>
        <v>0</v>
      </c>
      <c r="N1849">
        <f t="shared" si="252"/>
        <v>0</v>
      </c>
      <c r="O1849" t="str">
        <f t="shared" si="253"/>
        <v>PASS</v>
      </c>
      <c r="P1849" t="str">
        <f t="shared" si="254"/>
        <v>PASS</v>
      </c>
      <c r="Q1849" t="str">
        <f t="shared" si="255"/>
        <v>PASS</v>
      </c>
      <c r="R1849" t="str">
        <f t="shared" si="256"/>
        <v>PASS</v>
      </c>
      <c r="S1849" t="str">
        <f t="shared" si="257"/>
        <v>PASS</v>
      </c>
      <c r="T1849">
        <f t="shared" si="258"/>
        <v>100</v>
      </c>
      <c r="U1849" t="str">
        <f t="shared" si="259"/>
        <v>Low</v>
      </c>
      <c r="V1849" t="str">
        <f t="shared" si="260"/>
        <v>Clean</v>
      </c>
    </row>
    <row r="1850" spans="1:22" x14ac:dyDescent="0.3">
      <c r="A1850" t="str">
        <f>Raw_Data!A1850</f>
        <v>6246559</v>
      </c>
      <c r="B1850">
        <f>Raw_Data!B1850</f>
        <v>45673</v>
      </c>
      <c r="C1850" t="str">
        <f>Raw_Data!C1850</f>
        <v>LOSARTAN-HCTZ 50-12.5 MG TA</v>
      </c>
      <c r="D1850" t="str">
        <f>Raw_Data!D1850</f>
        <v>65862046899</v>
      </c>
      <c r="E1850" t="str">
        <f>Raw_Data!E1850</f>
        <v>BYNE, EDMUND</v>
      </c>
      <c r="F1850" t="str">
        <f>Raw_Data!F1850</f>
        <v>1033186648</v>
      </c>
      <c r="G1850" t="str">
        <f>Raw_Data!H1850</f>
        <v>0</v>
      </c>
      <c r="H1850">
        <f>IFERROR(VLOOKUP(G1850,Store_Map!$A$2:$I$100,3,FALSE),"")</f>
        <v>0</v>
      </c>
      <c r="I1850">
        <f>IFERROR(VLOOKUP(G1850,Store_Map!$A$2:$I$100,4,FALSE),"")</f>
        <v>0</v>
      </c>
      <c r="J1850">
        <f>IFERROR(VLOOKUP(G1850,Store_Map!$A$2:$I$100,5,FALSE),"")</f>
        <v>0</v>
      </c>
      <c r="K1850">
        <f>IFERROR(VLOOKUP(G1850,Store_Map!$A$2:$I$100,6,FALSE),"")</f>
        <v>0</v>
      </c>
      <c r="L1850">
        <f>IFERROR(VLOOKUP(G1850,Store_Map!$A$2:$I$100,7,FALSE),"")</f>
        <v>0</v>
      </c>
      <c r="M1850">
        <f>IFERROR(VLOOKUP(G1850,Store_Map!$A$2:$I$100,8,FALSE),"")</f>
        <v>0</v>
      </c>
      <c r="N1850">
        <f t="shared" si="252"/>
        <v>0</v>
      </c>
      <c r="O1850" t="str">
        <f t="shared" si="253"/>
        <v>PASS</v>
      </c>
      <c r="P1850" t="str">
        <f t="shared" si="254"/>
        <v>PASS</v>
      </c>
      <c r="Q1850" t="str">
        <f t="shared" si="255"/>
        <v>PASS</v>
      </c>
      <c r="R1850" t="str">
        <f t="shared" si="256"/>
        <v>PASS</v>
      </c>
      <c r="S1850" t="str">
        <f t="shared" si="257"/>
        <v>PASS</v>
      </c>
      <c r="T1850">
        <f t="shared" si="258"/>
        <v>100</v>
      </c>
      <c r="U1850" t="str">
        <f t="shared" si="259"/>
        <v>Low</v>
      </c>
      <c r="V1850" t="str">
        <f t="shared" si="260"/>
        <v>Clean</v>
      </c>
    </row>
    <row r="1851" spans="1:22" x14ac:dyDescent="0.3">
      <c r="A1851" t="str">
        <f>Raw_Data!A1851</f>
        <v>6246560</v>
      </c>
      <c r="B1851">
        <f>Raw_Data!B1851</f>
        <v>45673</v>
      </c>
      <c r="C1851" t="str">
        <f>Raw_Data!C1851</f>
        <v>AMLODIPINE BESYLATE 10 MG T</v>
      </c>
      <c r="D1851" t="str">
        <f>Raw_Data!D1851</f>
        <v>69097012815</v>
      </c>
      <c r="E1851" t="str">
        <f>Raw_Data!E1851</f>
        <v>BYNE, EDMUND</v>
      </c>
      <c r="F1851" t="str">
        <f>Raw_Data!F1851</f>
        <v>1033186648</v>
      </c>
      <c r="G1851" t="str">
        <f>Raw_Data!H1851</f>
        <v>0</v>
      </c>
      <c r="H1851">
        <f>IFERROR(VLOOKUP(G1851,Store_Map!$A$2:$I$100,3,FALSE),"")</f>
        <v>0</v>
      </c>
      <c r="I1851">
        <f>IFERROR(VLOOKUP(G1851,Store_Map!$A$2:$I$100,4,FALSE),"")</f>
        <v>0</v>
      </c>
      <c r="J1851">
        <f>IFERROR(VLOOKUP(G1851,Store_Map!$A$2:$I$100,5,FALSE),"")</f>
        <v>0</v>
      </c>
      <c r="K1851">
        <f>IFERROR(VLOOKUP(G1851,Store_Map!$A$2:$I$100,6,FALSE),"")</f>
        <v>0</v>
      </c>
      <c r="L1851">
        <f>IFERROR(VLOOKUP(G1851,Store_Map!$A$2:$I$100,7,FALSE),"")</f>
        <v>0</v>
      </c>
      <c r="M1851">
        <f>IFERROR(VLOOKUP(G1851,Store_Map!$A$2:$I$100,8,FALSE),"")</f>
        <v>0</v>
      </c>
      <c r="N1851">
        <f t="shared" si="252"/>
        <v>0</v>
      </c>
      <c r="O1851" t="str">
        <f t="shared" si="253"/>
        <v>PASS</v>
      </c>
      <c r="P1851" t="str">
        <f t="shared" si="254"/>
        <v>PASS</v>
      </c>
      <c r="Q1851" t="str">
        <f t="shared" si="255"/>
        <v>PASS</v>
      </c>
      <c r="R1851" t="str">
        <f t="shared" si="256"/>
        <v>PASS</v>
      </c>
      <c r="S1851" t="str">
        <f t="shared" si="257"/>
        <v>PASS</v>
      </c>
      <c r="T1851">
        <f t="shared" si="258"/>
        <v>100</v>
      </c>
      <c r="U1851" t="str">
        <f t="shared" si="259"/>
        <v>Low</v>
      </c>
      <c r="V1851" t="str">
        <f t="shared" si="260"/>
        <v>Clean</v>
      </c>
    </row>
    <row r="1852" spans="1:22" x14ac:dyDescent="0.3">
      <c r="A1852" t="str">
        <f>Raw_Data!A1852</f>
        <v>6235375</v>
      </c>
      <c r="B1852">
        <f>Raw_Data!B1852</f>
        <v>45673</v>
      </c>
      <c r="C1852" t="str">
        <f>Raw_Data!C1852</f>
        <v>LANTUS SOLOSTAR 100 UNIT/ML</v>
      </c>
      <c r="D1852" t="str">
        <f>Raw_Data!D1852</f>
        <v>88221905</v>
      </c>
      <c r="E1852" t="str">
        <f>Raw_Data!E1852</f>
        <v>GIBBS, JON</v>
      </c>
      <c r="F1852" t="str">
        <f>Raw_Data!F1852</f>
        <v>1700896156</v>
      </c>
      <c r="G1852" t="str">
        <f>Raw_Data!H1852</f>
        <v>0</v>
      </c>
      <c r="H1852">
        <f>IFERROR(VLOOKUP(G1852,Store_Map!$A$2:$I$100,3,FALSE),"")</f>
        <v>0</v>
      </c>
      <c r="I1852">
        <f>IFERROR(VLOOKUP(G1852,Store_Map!$A$2:$I$100,4,FALSE),"")</f>
        <v>0</v>
      </c>
      <c r="J1852">
        <f>IFERROR(VLOOKUP(G1852,Store_Map!$A$2:$I$100,5,FALSE),"")</f>
        <v>0</v>
      </c>
      <c r="K1852">
        <f>IFERROR(VLOOKUP(G1852,Store_Map!$A$2:$I$100,6,FALSE),"")</f>
        <v>0</v>
      </c>
      <c r="L1852">
        <f>IFERROR(VLOOKUP(G1852,Store_Map!$A$2:$I$100,7,FALSE),"")</f>
        <v>0</v>
      </c>
      <c r="M1852">
        <f>IFERROR(VLOOKUP(G1852,Store_Map!$A$2:$I$100,8,FALSE),"")</f>
        <v>0</v>
      </c>
      <c r="N1852">
        <f t="shared" si="252"/>
        <v>0</v>
      </c>
      <c r="O1852" t="str">
        <f t="shared" si="253"/>
        <v>PASS</v>
      </c>
      <c r="P1852" t="str">
        <f t="shared" si="254"/>
        <v>REVIEW</v>
      </c>
      <c r="Q1852" t="str">
        <f t="shared" si="255"/>
        <v>PASS</v>
      </c>
      <c r="R1852" t="str">
        <f t="shared" si="256"/>
        <v>PASS</v>
      </c>
      <c r="S1852" t="str">
        <f t="shared" si="257"/>
        <v>REVIEW</v>
      </c>
      <c r="T1852">
        <f t="shared" si="258"/>
        <v>90</v>
      </c>
      <c r="U1852" t="str">
        <f t="shared" si="259"/>
        <v>Low</v>
      </c>
      <c r="V1852" t="str">
        <f t="shared" si="260"/>
        <v>Invalid NDC</v>
      </c>
    </row>
    <row r="1853" spans="1:22" x14ac:dyDescent="0.3">
      <c r="A1853" t="str">
        <f>Raw_Data!A1853</f>
        <v>6252157</v>
      </c>
      <c r="B1853">
        <f>Raw_Data!B1853</f>
        <v>45673</v>
      </c>
      <c r="C1853" t="str">
        <f>Raw_Data!C1853</f>
        <v>AZITHROMYCIN 250 MG TABLET</v>
      </c>
      <c r="D1853" t="str">
        <f>Raw_Data!D1853</f>
        <v>50111078751</v>
      </c>
      <c r="E1853" t="str">
        <f>Raw_Data!E1853</f>
        <v>YASIN, NURA</v>
      </c>
      <c r="F1853" t="str">
        <f>Raw_Data!F1853</f>
        <v>1265518567</v>
      </c>
      <c r="G1853" t="str">
        <f>Raw_Data!H1853</f>
        <v>0</v>
      </c>
      <c r="H1853">
        <f>IFERROR(VLOOKUP(G1853,Store_Map!$A$2:$I$100,3,FALSE),"")</f>
        <v>0</v>
      </c>
      <c r="I1853">
        <f>IFERROR(VLOOKUP(G1853,Store_Map!$A$2:$I$100,4,FALSE),"")</f>
        <v>0</v>
      </c>
      <c r="J1853">
        <f>IFERROR(VLOOKUP(G1853,Store_Map!$A$2:$I$100,5,FALSE),"")</f>
        <v>0</v>
      </c>
      <c r="K1853">
        <f>IFERROR(VLOOKUP(G1853,Store_Map!$A$2:$I$100,6,FALSE),"")</f>
        <v>0</v>
      </c>
      <c r="L1853">
        <f>IFERROR(VLOOKUP(G1853,Store_Map!$A$2:$I$100,7,FALSE),"")</f>
        <v>0</v>
      </c>
      <c r="M1853">
        <f>IFERROR(VLOOKUP(G1853,Store_Map!$A$2:$I$100,8,FALSE),"")</f>
        <v>0</v>
      </c>
      <c r="N1853">
        <f t="shared" si="252"/>
        <v>0</v>
      </c>
      <c r="O1853" t="str">
        <f t="shared" si="253"/>
        <v>PASS</v>
      </c>
      <c r="P1853" t="str">
        <f t="shared" si="254"/>
        <v>PASS</v>
      </c>
      <c r="Q1853" t="str">
        <f t="shared" si="255"/>
        <v>PASS</v>
      </c>
      <c r="R1853" t="str">
        <f t="shared" si="256"/>
        <v>PASS</v>
      </c>
      <c r="S1853" t="str">
        <f t="shared" si="257"/>
        <v>PASS</v>
      </c>
      <c r="T1853">
        <f t="shared" si="258"/>
        <v>100</v>
      </c>
      <c r="U1853" t="str">
        <f t="shared" si="259"/>
        <v>Low</v>
      </c>
      <c r="V1853" t="str">
        <f t="shared" si="260"/>
        <v>Clean</v>
      </c>
    </row>
    <row r="1854" spans="1:22" x14ac:dyDescent="0.3">
      <c r="A1854" t="str">
        <f>Raw_Data!A1854</f>
        <v>6244700</v>
      </c>
      <c r="B1854">
        <f>Raw_Data!B1854</f>
        <v>45673</v>
      </c>
      <c r="C1854" t="str">
        <f>Raw_Data!C1854</f>
        <v>IBUPROFEN 800 MG TABLET</v>
      </c>
      <c r="D1854" t="str">
        <f>Raw_Data!D1854</f>
        <v>59651036205</v>
      </c>
      <c r="E1854" t="str">
        <f>Raw_Data!E1854</f>
        <v>BYNE, EDMUND</v>
      </c>
      <c r="F1854" t="str">
        <f>Raw_Data!F1854</f>
        <v>1033186648</v>
      </c>
      <c r="G1854" t="str">
        <f>Raw_Data!H1854</f>
        <v>0</v>
      </c>
      <c r="H1854">
        <f>IFERROR(VLOOKUP(G1854,Store_Map!$A$2:$I$100,3,FALSE),"")</f>
        <v>0</v>
      </c>
      <c r="I1854">
        <f>IFERROR(VLOOKUP(G1854,Store_Map!$A$2:$I$100,4,FALSE),"")</f>
        <v>0</v>
      </c>
      <c r="J1854">
        <f>IFERROR(VLOOKUP(G1854,Store_Map!$A$2:$I$100,5,FALSE),"")</f>
        <v>0</v>
      </c>
      <c r="K1854">
        <f>IFERROR(VLOOKUP(G1854,Store_Map!$A$2:$I$100,6,FALSE),"")</f>
        <v>0</v>
      </c>
      <c r="L1854">
        <f>IFERROR(VLOOKUP(G1854,Store_Map!$A$2:$I$100,7,FALSE),"")</f>
        <v>0</v>
      </c>
      <c r="M1854">
        <f>IFERROR(VLOOKUP(G1854,Store_Map!$A$2:$I$100,8,FALSE),"")</f>
        <v>0</v>
      </c>
      <c r="N1854">
        <f t="shared" si="252"/>
        <v>0</v>
      </c>
      <c r="O1854" t="str">
        <f t="shared" si="253"/>
        <v>PASS</v>
      </c>
      <c r="P1854" t="str">
        <f t="shared" si="254"/>
        <v>PASS</v>
      </c>
      <c r="Q1854" t="str">
        <f t="shared" si="255"/>
        <v>PASS</v>
      </c>
      <c r="R1854" t="str">
        <f t="shared" si="256"/>
        <v>PASS</v>
      </c>
      <c r="S1854" t="str">
        <f t="shared" si="257"/>
        <v>PASS</v>
      </c>
      <c r="T1854">
        <f t="shared" si="258"/>
        <v>100</v>
      </c>
      <c r="U1854" t="str">
        <f t="shared" si="259"/>
        <v>Low</v>
      </c>
      <c r="V1854" t="str">
        <f t="shared" si="260"/>
        <v>Clean</v>
      </c>
    </row>
    <row r="1855" spans="1:22" x14ac:dyDescent="0.3">
      <c r="A1855" t="str">
        <f>Raw_Data!A1855</f>
        <v>6249540</v>
      </c>
      <c r="B1855">
        <f>Raw_Data!B1855</f>
        <v>45673</v>
      </c>
      <c r="C1855" t="str">
        <f>Raw_Data!C1855</f>
        <v>ALBUTEROL HFA 90 MCG INHALE</v>
      </c>
      <c r="D1855" t="str">
        <f>Raw_Data!D1855</f>
        <v>69097014260</v>
      </c>
      <c r="E1855" t="str">
        <f>Raw_Data!E1855</f>
        <v>BYNE, EDMUND</v>
      </c>
      <c r="F1855" t="str">
        <f>Raw_Data!F1855</f>
        <v>1033186648</v>
      </c>
      <c r="G1855" t="str">
        <f>Raw_Data!H1855</f>
        <v>0</v>
      </c>
      <c r="H1855">
        <f>IFERROR(VLOOKUP(G1855,Store_Map!$A$2:$I$100,3,FALSE),"")</f>
        <v>0</v>
      </c>
      <c r="I1855">
        <f>IFERROR(VLOOKUP(G1855,Store_Map!$A$2:$I$100,4,FALSE),"")</f>
        <v>0</v>
      </c>
      <c r="J1855">
        <f>IFERROR(VLOOKUP(G1855,Store_Map!$A$2:$I$100,5,FALSE),"")</f>
        <v>0</v>
      </c>
      <c r="K1855">
        <f>IFERROR(VLOOKUP(G1855,Store_Map!$A$2:$I$100,6,FALSE),"")</f>
        <v>0</v>
      </c>
      <c r="L1855">
        <f>IFERROR(VLOOKUP(G1855,Store_Map!$A$2:$I$100,7,FALSE),"")</f>
        <v>0</v>
      </c>
      <c r="M1855">
        <f>IFERROR(VLOOKUP(G1855,Store_Map!$A$2:$I$100,8,FALSE),"")</f>
        <v>0</v>
      </c>
      <c r="N1855">
        <f t="shared" si="252"/>
        <v>0</v>
      </c>
      <c r="O1855" t="str">
        <f t="shared" si="253"/>
        <v>PASS</v>
      </c>
      <c r="P1855" t="str">
        <f t="shared" si="254"/>
        <v>PASS</v>
      </c>
      <c r="Q1855" t="str">
        <f t="shared" si="255"/>
        <v>PASS</v>
      </c>
      <c r="R1855" t="str">
        <f t="shared" si="256"/>
        <v>PASS</v>
      </c>
      <c r="S1855" t="str">
        <f t="shared" si="257"/>
        <v>PASS</v>
      </c>
      <c r="T1855">
        <f t="shared" si="258"/>
        <v>100</v>
      </c>
      <c r="U1855" t="str">
        <f t="shared" si="259"/>
        <v>Low</v>
      </c>
      <c r="V1855" t="str">
        <f t="shared" si="260"/>
        <v>Clean</v>
      </c>
    </row>
    <row r="1856" spans="1:22" x14ac:dyDescent="0.3">
      <c r="A1856" t="str">
        <f>Raw_Data!A1856</f>
        <v>6252158</v>
      </c>
      <c r="B1856">
        <f>Raw_Data!B1856</f>
        <v>45673</v>
      </c>
      <c r="C1856" t="str">
        <f>Raw_Data!C1856</f>
        <v>ALBUTEROL HFA 90 MCG INHALE</v>
      </c>
      <c r="D1856" t="str">
        <f>Raw_Data!D1856</f>
        <v>93317431</v>
      </c>
      <c r="E1856" t="str">
        <f>Raw_Data!E1856</f>
        <v>YASIN, NURA</v>
      </c>
      <c r="F1856" t="str">
        <f>Raw_Data!F1856</f>
        <v>1265518567</v>
      </c>
      <c r="G1856" t="str">
        <f>Raw_Data!H1856</f>
        <v>0</v>
      </c>
      <c r="H1856">
        <f>IFERROR(VLOOKUP(G1856,Store_Map!$A$2:$I$100,3,FALSE),"")</f>
        <v>0</v>
      </c>
      <c r="I1856">
        <f>IFERROR(VLOOKUP(G1856,Store_Map!$A$2:$I$100,4,FALSE),"")</f>
        <v>0</v>
      </c>
      <c r="J1856">
        <f>IFERROR(VLOOKUP(G1856,Store_Map!$A$2:$I$100,5,FALSE),"")</f>
        <v>0</v>
      </c>
      <c r="K1856">
        <f>IFERROR(VLOOKUP(G1856,Store_Map!$A$2:$I$100,6,FALSE),"")</f>
        <v>0</v>
      </c>
      <c r="L1856">
        <f>IFERROR(VLOOKUP(G1856,Store_Map!$A$2:$I$100,7,FALSE),"")</f>
        <v>0</v>
      </c>
      <c r="M1856">
        <f>IFERROR(VLOOKUP(G1856,Store_Map!$A$2:$I$100,8,FALSE),"")</f>
        <v>0</v>
      </c>
      <c r="N1856">
        <f t="shared" si="252"/>
        <v>0</v>
      </c>
      <c r="O1856" t="str">
        <f t="shared" si="253"/>
        <v>PASS</v>
      </c>
      <c r="P1856" t="str">
        <f t="shared" si="254"/>
        <v>REVIEW</v>
      </c>
      <c r="Q1856" t="str">
        <f t="shared" si="255"/>
        <v>PASS</v>
      </c>
      <c r="R1856" t="str">
        <f t="shared" si="256"/>
        <v>PASS</v>
      </c>
      <c r="S1856" t="str">
        <f t="shared" si="257"/>
        <v>REVIEW</v>
      </c>
      <c r="T1856">
        <f t="shared" si="258"/>
        <v>90</v>
      </c>
      <c r="U1856" t="str">
        <f t="shared" si="259"/>
        <v>Low</v>
      </c>
      <c r="V1856" t="str">
        <f t="shared" si="260"/>
        <v>Invalid NDC</v>
      </c>
    </row>
    <row r="1857" spans="1:22" x14ac:dyDescent="0.3">
      <c r="A1857" t="str">
        <f>Raw_Data!A1857</f>
        <v>6252159</v>
      </c>
      <c r="B1857">
        <f>Raw_Data!B1857</f>
        <v>45673</v>
      </c>
      <c r="C1857" t="str">
        <f>Raw_Data!C1857</f>
        <v>METOPROLOL SUCC ER 25 MG TA</v>
      </c>
      <c r="D1857" t="str">
        <f>Raw_Data!D1857</f>
        <v>55111046601</v>
      </c>
      <c r="E1857" t="str">
        <f>Raw_Data!E1857</f>
        <v>YASIN, NURA</v>
      </c>
      <c r="F1857" t="str">
        <f>Raw_Data!F1857</f>
        <v>1265518567</v>
      </c>
      <c r="G1857" t="str">
        <f>Raw_Data!H1857</f>
        <v>0</v>
      </c>
      <c r="H1857">
        <f>IFERROR(VLOOKUP(G1857,Store_Map!$A$2:$I$100,3,FALSE),"")</f>
        <v>0</v>
      </c>
      <c r="I1857">
        <f>IFERROR(VLOOKUP(G1857,Store_Map!$A$2:$I$100,4,FALSE),"")</f>
        <v>0</v>
      </c>
      <c r="J1857">
        <f>IFERROR(VLOOKUP(G1857,Store_Map!$A$2:$I$100,5,FALSE),"")</f>
        <v>0</v>
      </c>
      <c r="K1857">
        <f>IFERROR(VLOOKUP(G1857,Store_Map!$A$2:$I$100,6,FALSE),"")</f>
        <v>0</v>
      </c>
      <c r="L1857">
        <f>IFERROR(VLOOKUP(G1857,Store_Map!$A$2:$I$100,7,FALSE),"")</f>
        <v>0</v>
      </c>
      <c r="M1857">
        <f>IFERROR(VLOOKUP(G1857,Store_Map!$A$2:$I$100,8,FALSE),"")</f>
        <v>0</v>
      </c>
      <c r="N1857">
        <f t="shared" si="252"/>
        <v>0</v>
      </c>
      <c r="O1857" t="str">
        <f t="shared" si="253"/>
        <v>PASS</v>
      </c>
      <c r="P1857" t="str">
        <f t="shared" si="254"/>
        <v>PASS</v>
      </c>
      <c r="Q1857" t="str">
        <f t="shared" si="255"/>
        <v>PASS</v>
      </c>
      <c r="R1857" t="str">
        <f t="shared" si="256"/>
        <v>PASS</v>
      </c>
      <c r="S1857" t="str">
        <f t="shared" si="257"/>
        <v>PASS</v>
      </c>
      <c r="T1857">
        <f t="shared" si="258"/>
        <v>100</v>
      </c>
      <c r="U1857" t="str">
        <f t="shared" si="259"/>
        <v>Low</v>
      </c>
      <c r="V1857" t="str">
        <f t="shared" si="260"/>
        <v>Clean</v>
      </c>
    </row>
    <row r="1858" spans="1:22" x14ac:dyDescent="0.3">
      <c r="A1858" t="str">
        <f>Raw_Data!A1858</f>
        <v>6252160</v>
      </c>
      <c r="B1858">
        <f>Raw_Data!B1858</f>
        <v>45673</v>
      </c>
      <c r="C1858" t="str">
        <f>Raw_Data!C1858</f>
        <v>AMLODIPINE BESYLATE 5 MG TA</v>
      </c>
      <c r="D1858" t="str">
        <f>Raw_Data!D1858</f>
        <v>69097012715</v>
      </c>
      <c r="E1858" t="str">
        <f>Raw_Data!E1858</f>
        <v>BYNE, EDMUND</v>
      </c>
      <c r="F1858" t="str">
        <f>Raw_Data!F1858</f>
        <v>1033186648</v>
      </c>
      <c r="G1858" t="str">
        <f>Raw_Data!H1858</f>
        <v>0</v>
      </c>
      <c r="H1858">
        <f>IFERROR(VLOOKUP(G1858,Store_Map!$A$2:$I$100,3,FALSE),"")</f>
        <v>0</v>
      </c>
      <c r="I1858">
        <f>IFERROR(VLOOKUP(G1858,Store_Map!$A$2:$I$100,4,FALSE),"")</f>
        <v>0</v>
      </c>
      <c r="J1858">
        <f>IFERROR(VLOOKUP(G1858,Store_Map!$A$2:$I$100,5,FALSE),"")</f>
        <v>0</v>
      </c>
      <c r="K1858">
        <f>IFERROR(VLOOKUP(G1858,Store_Map!$A$2:$I$100,6,FALSE),"")</f>
        <v>0</v>
      </c>
      <c r="L1858">
        <f>IFERROR(VLOOKUP(G1858,Store_Map!$A$2:$I$100,7,FALSE),"")</f>
        <v>0</v>
      </c>
      <c r="M1858">
        <f>IFERROR(VLOOKUP(G1858,Store_Map!$A$2:$I$100,8,FALSE),"")</f>
        <v>0</v>
      </c>
      <c r="N1858">
        <f t="shared" ref="N1858:N1921" si="261">COUNTBLANK(A1858:M1858)</f>
        <v>0</v>
      </c>
      <c r="O1858" t="str">
        <f t="shared" ref="O1858:O1921" si="262">IF(AND(F1858&lt;&gt;"",LEN(F1858)=10,ISNUMBER(--F1858)),"PASS","REVIEW")</f>
        <v>PASS</v>
      </c>
      <c r="P1858" t="str">
        <f t="shared" ref="P1858:P1921" si="263">IF(AND(D1858&lt;&gt;"",OR(LEN(D1858)=10,LEN(D1858)=11),ISNUMBER(--D1858)),"PASS","REVIEW")</f>
        <v>PASS</v>
      </c>
      <c r="Q1858" t="str">
        <f t="shared" ref="Q1858:Q1921" si="264">IF(H1858&lt;&gt;"","PASS","REVIEW")</f>
        <v>PASS</v>
      </c>
      <c r="R1858" t="str">
        <f t="shared" ref="R1858:R1921" si="265">IF(AND(I1858&lt;&gt;"",J1858&lt;&gt;"",K1858&lt;&gt;"",L1858&lt;&gt;"",M1858&lt;&gt;""),"PASS","REVIEW")</f>
        <v>PASS</v>
      </c>
      <c r="S1858" t="str">
        <f t="shared" ref="S1858:S1921" si="266">IF(OR(N1858&gt;0,O1858="REVIEW",P1858="REVIEW",Q1858="REVIEW",R1858="REVIEW"),"REVIEW","PASS")</f>
        <v>PASS</v>
      </c>
      <c r="T1858">
        <f t="shared" ref="T1858:T1921" si="267">MAX(0,100-(N1858*5)-IF(O1858="REVIEW",15,0)-IF(P1858="REVIEW",10,0)-IF(Q1858="REVIEW",10,0)-IF(R1858="REVIEW",20,0))</f>
        <v>100</v>
      </c>
      <c r="U1858" t="str">
        <f t="shared" ref="U1858:U1921" si="268">IF(T1858&gt;=90,"Low",IF(T1858&gt;=70,"Medium","High"))</f>
        <v>Low</v>
      </c>
      <c r="V1858" t="str">
        <f t="shared" ref="V1858:V1921" si="269">IF(N1858&gt;0,"Missing required fields",IF(O1858="REVIEW","Invalid provider NPI",IF(P1858="REVIEW","Invalid NDC",IF(Q1858="REVIEW","Store mapping incomplete",IF(R1858="REVIEW","Entity mapping incomplete","Clean")))))</f>
        <v>Clean</v>
      </c>
    </row>
    <row r="1859" spans="1:22" x14ac:dyDescent="0.3">
      <c r="A1859" t="str">
        <f>Raw_Data!A1859</f>
        <v>6252164</v>
      </c>
      <c r="B1859">
        <f>Raw_Data!B1859</f>
        <v>45673</v>
      </c>
      <c r="C1859" t="str">
        <f>Raw_Data!C1859</f>
        <v>HYDROXYZINE HCL 50 MG TABLE</v>
      </c>
      <c r="D1859" t="str">
        <f>Raw_Data!D1859</f>
        <v>59651050105</v>
      </c>
      <c r="E1859" t="str">
        <f>Raw_Data!E1859</f>
        <v>BYNE, EDMUND</v>
      </c>
      <c r="F1859" t="str">
        <f>Raw_Data!F1859</f>
        <v>1033186648</v>
      </c>
      <c r="G1859" t="str">
        <f>Raw_Data!H1859</f>
        <v>0</v>
      </c>
      <c r="H1859">
        <f>IFERROR(VLOOKUP(G1859,Store_Map!$A$2:$I$100,3,FALSE),"")</f>
        <v>0</v>
      </c>
      <c r="I1859">
        <f>IFERROR(VLOOKUP(G1859,Store_Map!$A$2:$I$100,4,FALSE),"")</f>
        <v>0</v>
      </c>
      <c r="J1859">
        <f>IFERROR(VLOOKUP(G1859,Store_Map!$A$2:$I$100,5,FALSE),"")</f>
        <v>0</v>
      </c>
      <c r="K1859">
        <f>IFERROR(VLOOKUP(G1859,Store_Map!$A$2:$I$100,6,FALSE),"")</f>
        <v>0</v>
      </c>
      <c r="L1859">
        <f>IFERROR(VLOOKUP(G1859,Store_Map!$A$2:$I$100,7,FALSE),"")</f>
        <v>0</v>
      </c>
      <c r="M1859">
        <f>IFERROR(VLOOKUP(G1859,Store_Map!$A$2:$I$100,8,FALSE),"")</f>
        <v>0</v>
      </c>
      <c r="N1859">
        <f t="shared" si="261"/>
        <v>0</v>
      </c>
      <c r="O1859" t="str">
        <f t="shared" si="262"/>
        <v>PASS</v>
      </c>
      <c r="P1859" t="str">
        <f t="shared" si="263"/>
        <v>PASS</v>
      </c>
      <c r="Q1859" t="str">
        <f t="shared" si="264"/>
        <v>PASS</v>
      </c>
      <c r="R1859" t="str">
        <f t="shared" si="265"/>
        <v>PASS</v>
      </c>
      <c r="S1859" t="str">
        <f t="shared" si="266"/>
        <v>PASS</v>
      </c>
      <c r="T1859">
        <f t="shared" si="267"/>
        <v>100</v>
      </c>
      <c r="U1859" t="str">
        <f t="shared" si="268"/>
        <v>Low</v>
      </c>
      <c r="V1859" t="str">
        <f t="shared" si="269"/>
        <v>Clean</v>
      </c>
    </row>
    <row r="1860" spans="1:22" x14ac:dyDescent="0.3">
      <c r="A1860" t="str">
        <f>Raw_Data!A1860</f>
        <v>6252165</v>
      </c>
      <c r="B1860">
        <f>Raw_Data!B1860</f>
        <v>45673</v>
      </c>
      <c r="C1860" t="str">
        <f>Raw_Data!C1860</f>
        <v>LOSARTAN POTASSIUM 25 MG TA</v>
      </c>
      <c r="D1860" t="str">
        <f>Raw_Data!D1860</f>
        <v>68382013510</v>
      </c>
      <c r="E1860" t="str">
        <f>Raw_Data!E1860</f>
        <v>BYNE, EDMUND</v>
      </c>
      <c r="F1860" t="str">
        <f>Raw_Data!F1860</f>
        <v>1033186648</v>
      </c>
      <c r="G1860" t="str">
        <f>Raw_Data!H1860</f>
        <v>0</v>
      </c>
      <c r="H1860">
        <f>IFERROR(VLOOKUP(G1860,Store_Map!$A$2:$I$100,3,FALSE),"")</f>
        <v>0</v>
      </c>
      <c r="I1860">
        <f>IFERROR(VLOOKUP(G1860,Store_Map!$A$2:$I$100,4,FALSE),"")</f>
        <v>0</v>
      </c>
      <c r="J1860">
        <f>IFERROR(VLOOKUP(G1860,Store_Map!$A$2:$I$100,5,FALSE),"")</f>
        <v>0</v>
      </c>
      <c r="K1860">
        <f>IFERROR(VLOOKUP(G1860,Store_Map!$A$2:$I$100,6,FALSE),"")</f>
        <v>0</v>
      </c>
      <c r="L1860">
        <f>IFERROR(VLOOKUP(G1860,Store_Map!$A$2:$I$100,7,FALSE),"")</f>
        <v>0</v>
      </c>
      <c r="M1860">
        <f>IFERROR(VLOOKUP(G1860,Store_Map!$A$2:$I$100,8,FALSE),"")</f>
        <v>0</v>
      </c>
      <c r="N1860">
        <f t="shared" si="261"/>
        <v>0</v>
      </c>
      <c r="O1860" t="str">
        <f t="shared" si="262"/>
        <v>PASS</v>
      </c>
      <c r="P1860" t="str">
        <f t="shared" si="263"/>
        <v>PASS</v>
      </c>
      <c r="Q1860" t="str">
        <f t="shared" si="264"/>
        <v>PASS</v>
      </c>
      <c r="R1860" t="str">
        <f t="shared" si="265"/>
        <v>PASS</v>
      </c>
      <c r="S1860" t="str">
        <f t="shared" si="266"/>
        <v>PASS</v>
      </c>
      <c r="T1860">
        <f t="shared" si="267"/>
        <v>100</v>
      </c>
      <c r="U1860" t="str">
        <f t="shared" si="268"/>
        <v>Low</v>
      </c>
      <c r="V1860" t="str">
        <f t="shared" si="269"/>
        <v>Clean</v>
      </c>
    </row>
    <row r="1861" spans="1:22" x14ac:dyDescent="0.3">
      <c r="A1861" t="str">
        <f>Raw_Data!A1861</f>
        <v>6252167</v>
      </c>
      <c r="B1861">
        <f>Raw_Data!B1861</f>
        <v>45673</v>
      </c>
      <c r="C1861" t="str">
        <f>Raw_Data!C1861</f>
        <v>OSELTAMIVIR 6 MG/ML SUSPENS</v>
      </c>
      <c r="D1861" t="str">
        <f>Raw_Data!D1861</f>
        <v>68180067801</v>
      </c>
      <c r="E1861" t="str">
        <f>Raw_Data!E1861</f>
        <v>HARSHMAN, SONALI</v>
      </c>
      <c r="F1861" t="str">
        <f>Raw_Data!F1861</f>
        <v>1104084516</v>
      </c>
      <c r="G1861" t="str">
        <f>Raw_Data!H1861</f>
        <v>0</v>
      </c>
      <c r="H1861">
        <f>IFERROR(VLOOKUP(G1861,Store_Map!$A$2:$I$100,3,FALSE),"")</f>
        <v>0</v>
      </c>
      <c r="I1861">
        <f>IFERROR(VLOOKUP(G1861,Store_Map!$A$2:$I$100,4,FALSE),"")</f>
        <v>0</v>
      </c>
      <c r="J1861">
        <f>IFERROR(VLOOKUP(G1861,Store_Map!$A$2:$I$100,5,FALSE),"")</f>
        <v>0</v>
      </c>
      <c r="K1861">
        <f>IFERROR(VLOOKUP(G1861,Store_Map!$A$2:$I$100,6,FALSE),"")</f>
        <v>0</v>
      </c>
      <c r="L1861">
        <f>IFERROR(VLOOKUP(G1861,Store_Map!$A$2:$I$100,7,FALSE),"")</f>
        <v>0</v>
      </c>
      <c r="M1861">
        <f>IFERROR(VLOOKUP(G1861,Store_Map!$A$2:$I$100,8,FALSE),"")</f>
        <v>0</v>
      </c>
      <c r="N1861">
        <f t="shared" si="261"/>
        <v>0</v>
      </c>
      <c r="O1861" t="str">
        <f t="shared" si="262"/>
        <v>PASS</v>
      </c>
      <c r="P1861" t="str">
        <f t="shared" si="263"/>
        <v>PASS</v>
      </c>
      <c r="Q1861" t="str">
        <f t="shared" si="264"/>
        <v>PASS</v>
      </c>
      <c r="R1861" t="str">
        <f t="shared" si="265"/>
        <v>PASS</v>
      </c>
      <c r="S1861" t="str">
        <f t="shared" si="266"/>
        <v>PASS</v>
      </c>
      <c r="T1861">
        <f t="shared" si="267"/>
        <v>100</v>
      </c>
      <c r="U1861" t="str">
        <f t="shared" si="268"/>
        <v>Low</v>
      </c>
      <c r="V1861" t="str">
        <f t="shared" si="269"/>
        <v>Clean</v>
      </c>
    </row>
    <row r="1862" spans="1:22" x14ac:dyDescent="0.3">
      <c r="A1862" t="str">
        <f>Raw_Data!A1862</f>
        <v>6235488</v>
      </c>
      <c r="B1862">
        <f>Raw_Data!B1862</f>
        <v>45673</v>
      </c>
      <c r="C1862" t="str">
        <f>Raw_Data!C1862</f>
        <v>HYDROCHLOROTHIAZIDE 25 MG T</v>
      </c>
      <c r="D1862" t="str">
        <f>Raw_Data!D1862</f>
        <v>29300012810</v>
      </c>
      <c r="E1862" t="str">
        <f>Raw_Data!E1862</f>
        <v>GIBBS, JON</v>
      </c>
      <c r="F1862" t="str">
        <f>Raw_Data!F1862</f>
        <v>1700896156</v>
      </c>
      <c r="G1862" t="str">
        <f>Raw_Data!H1862</f>
        <v>0</v>
      </c>
      <c r="H1862">
        <f>IFERROR(VLOOKUP(G1862,Store_Map!$A$2:$I$100,3,FALSE),"")</f>
        <v>0</v>
      </c>
      <c r="I1862">
        <f>IFERROR(VLOOKUP(G1862,Store_Map!$A$2:$I$100,4,FALSE),"")</f>
        <v>0</v>
      </c>
      <c r="J1862">
        <f>IFERROR(VLOOKUP(G1862,Store_Map!$A$2:$I$100,5,FALSE),"")</f>
        <v>0</v>
      </c>
      <c r="K1862">
        <f>IFERROR(VLOOKUP(G1862,Store_Map!$A$2:$I$100,6,FALSE),"")</f>
        <v>0</v>
      </c>
      <c r="L1862">
        <f>IFERROR(VLOOKUP(G1862,Store_Map!$A$2:$I$100,7,FALSE),"")</f>
        <v>0</v>
      </c>
      <c r="M1862">
        <f>IFERROR(VLOOKUP(G1862,Store_Map!$A$2:$I$100,8,FALSE),"")</f>
        <v>0</v>
      </c>
      <c r="N1862">
        <f t="shared" si="261"/>
        <v>0</v>
      </c>
      <c r="O1862" t="str">
        <f t="shared" si="262"/>
        <v>PASS</v>
      </c>
      <c r="P1862" t="str">
        <f t="shared" si="263"/>
        <v>PASS</v>
      </c>
      <c r="Q1862" t="str">
        <f t="shared" si="264"/>
        <v>PASS</v>
      </c>
      <c r="R1862" t="str">
        <f t="shared" si="265"/>
        <v>PASS</v>
      </c>
      <c r="S1862" t="str">
        <f t="shared" si="266"/>
        <v>PASS</v>
      </c>
      <c r="T1862">
        <f t="shared" si="267"/>
        <v>100</v>
      </c>
      <c r="U1862" t="str">
        <f t="shared" si="268"/>
        <v>Low</v>
      </c>
      <c r="V1862" t="str">
        <f t="shared" si="269"/>
        <v>Clean</v>
      </c>
    </row>
    <row r="1863" spans="1:22" x14ac:dyDescent="0.3">
      <c r="A1863" t="str">
        <f>Raw_Data!A1863</f>
        <v>6252168</v>
      </c>
      <c r="B1863">
        <f>Raw_Data!B1863</f>
        <v>45673</v>
      </c>
      <c r="C1863" t="str">
        <f>Raw_Data!C1863</f>
        <v>DOXAZOSIN MESYLATE 4 MG TAB</v>
      </c>
      <c r="D1863" t="str">
        <f>Raw_Data!D1863</f>
        <v>60505009500</v>
      </c>
      <c r="E1863" t="str">
        <f>Raw_Data!E1863</f>
        <v>GIBBS, JON</v>
      </c>
      <c r="F1863" t="str">
        <f>Raw_Data!F1863</f>
        <v>1700896156</v>
      </c>
      <c r="G1863" t="str">
        <f>Raw_Data!H1863</f>
        <v>0</v>
      </c>
      <c r="H1863">
        <f>IFERROR(VLOOKUP(G1863,Store_Map!$A$2:$I$100,3,FALSE),"")</f>
        <v>0</v>
      </c>
      <c r="I1863">
        <f>IFERROR(VLOOKUP(G1863,Store_Map!$A$2:$I$100,4,FALSE),"")</f>
        <v>0</v>
      </c>
      <c r="J1863">
        <f>IFERROR(VLOOKUP(G1863,Store_Map!$A$2:$I$100,5,FALSE),"")</f>
        <v>0</v>
      </c>
      <c r="K1863">
        <f>IFERROR(VLOOKUP(G1863,Store_Map!$A$2:$I$100,6,FALSE),"")</f>
        <v>0</v>
      </c>
      <c r="L1863">
        <f>IFERROR(VLOOKUP(G1863,Store_Map!$A$2:$I$100,7,FALSE),"")</f>
        <v>0</v>
      </c>
      <c r="M1863">
        <f>IFERROR(VLOOKUP(G1863,Store_Map!$A$2:$I$100,8,FALSE),"")</f>
        <v>0</v>
      </c>
      <c r="N1863">
        <f t="shared" si="261"/>
        <v>0</v>
      </c>
      <c r="O1863" t="str">
        <f t="shared" si="262"/>
        <v>PASS</v>
      </c>
      <c r="P1863" t="str">
        <f t="shared" si="263"/>
        <v>PASS</v>
      </c>
      <c r="Q1863" t="str">
        <f t="shared" si="264"/>
        <v>PASS</v>
      </c>
      <c r="R1863" t="str">
        <f t="shared" si="265"/>
        <v>PASS</v>
      </c>
      <c r="S1863" t="str">
        <f t="shared" si="266"/>
        <v>PASS</v>
      </c>
      <c r="T1863">
        <f t="shared" si="267"/>
        <v>100</v>
      </c>
      <c r="U1863" t="str">
        <f t="shared" si="268"/>
        <v>Low</v>
      </c>
      <c r="V1863" t="str">
        <f t="shared" si="269"/>
        <v>Clean</v>
      </c>
    </row>
    <row r="1864" spans="1:22" x14ac:dyDescent="0.3">
      <c r="A1864" t="str">
        <f>Raw_Data!A1864</f>
        <v>6252169</v>
      </c>
      <c r="B1864">
        <f>Raw_Data!B1864</f>
        <v>45673</v>
      </c>
      <c r="C1864" t="str">
        <f>Raw_Data!C1864</f>
        <v>AMLODIPINE BESYLATE 5 MG TA</v>
      </c>
      <c r="D1864" t="str">
        <f>Raw_Data!D1864</f>
        <v>69097012715</v>
      </c>
      <c r="E1864" t="str">
        <f>Raw_Data!E1864</f>
        <v>BYNE, EDMUND</v>
      </c>
      <c r="F1864" t="str">
        <f>Raw_Data!F1864</f>
        <v>1033186648</v>
      </c>
      <c r="G1864" t="str">
        <f>Raw_Data!H1864</f>
        <v>0</v>
      </c>
      <c r="H1864">
        <f>IFERROR(VLOOKUP(G1864,Store_Map!$A$2:$I$100,3,FALSE),"")</f>
        <v>0</v>
      </c>
      <c r="I1864">
        <f>IFERROR(VLOOKUP(G1864,Store_Map!$A$2:$I$100,4,FALSE),"")</f>
        <v>0</v>
      </c>
      <c r="J1864">
        <f>IFERROR(VLOOKUP(G1864,Store_Map!$A$2:$I$100,5,FALSE),"")</f>
        <v>0</v>
      </c>
      <c r="K1864">
        <f>IFERROR(VLOOKUP(G1864,Store_Map!$A$2:$I$100,6,FALSE),"")</f>
        <v>0</v>
      </c>
      <c r="L1864">
        <f>IFERROR(VLOOKUP(G1864,Store_Map!$A$2:$I$100,7,FALSE),"")</f>
        <v>0</v>
      </c>
      <c r="M1864">
        <f>IFERROR(VLOOKUP(G1864,Store_Map!$A$2:$I$100,8,FALSE),"")</f>
        <v>0</v>
      </c>
      <c r="N1864">
        <f t="shared" si="261"/>
        <v>0</v>
      </c>
      <c r="O1864" t="str">
        <f t="shared" si="262"/>
        <v>PASS</v>
      </c>
      <c r="P1864" t="str">
        <f t="shared" si="263"/>
        <v>PASS</v>
      </c>
      <c r="Q1864" t="str">
        <f t="shared" si="264"/>
        <v>PASS</v>
      </c>
      <c r="R1864" t="str">
        <f t="shared" si="265"/>
        <v>PASS</v>
      </c>
      <c r="S1864" t="str">
        <f t="shared" si="266"/>
        <v>PASS</v>
      </c>
      <c r="T1864">
        <f t="shared" si="267"/>
        <v>100</v>
      </c>
      <c r="U1864" t="str">
        <f t="shared" si="268"/>
        <v>Low</v>
      </c>
      <c r="V1864" t="str">
        <f t="shared" si="269"/>
        <v>Clean</v>
      </c>
    </row>
    <row r="1865" spans="1:22" x14ac:dyDescent="0.3">
      <c r="A1865" t="str">
        <f>Raw_Data!A1865</f>
        <v>6252170</v>
      </c>
      <c r="B1865">
        <f>Raw_Data!B1865</f>
        <v>45673</v>
      </c>
      <c r="C1865" t="str">
        <f>Raw_Data!C1865</f>
        <v>LOSARTAN POTASSIUM 50 MG TA</v>
      </c>
      <c r="D1865" t="str">
        <f>Raw_Data!D1865</f>
        <v>65862020299</v>
      </c>
      <c r="E1865" t="str">
        <f>Raw_Data!E1865</f>
        <v>BYNE, EDMUND</v>
      </c>
      <c r="F1865" t="str">
        <f>Raw_Data!F1865</f>
        <v>1033186648</v>
      </c>
      <c r="G1865" t="str">
        <f>Raw_Data!H1865</f>
        <v>0</v>
      </c>
      <c r="H1865">
        <f>IFERROR(VLOOKUP(G1865,Store_Map!$A$2:$I$100,3,FALSE),"")</f>
        <v>0</v>
      </c>
      <c r="I1865">
        <f>IFERROR(VLOOKUP(G1865,Store_Map!$A$2:$I$100,4,FALSE),"")</f>
        <v>0</v>
      </c>
      <c r="J1865">
        <f>IFERROR(VLOOKUP(G1865,Store_Map!$A$2:$I$100,5,FALSE),"")</f>
        <v>0</v>
      </c>
      <c r="K1865">
        <f>IFERROR(VLOOKUP(G1865,Store_Map!$A$2:$I$100,6,FALSE),"")</f>
        <v>0</v>
      </c>
      <c r="L1865">
        <f>IFERROR(VLOOKUP(G1865,Store_Map!$A$2:$I$100,7,FALSE),"")</f>
        <v>0</v>
      </c>
      <c r="M1865">
        <f>IFERROR(VLOOKUP(G1865,Store_Map!$A$2:$I$100,8,FALSE),"")</f>
        <v>0</v>
      </c>
      <c r="N1865">
        <f t="shared" si="261"/>
        <v>0</v>
      </c>
      <c r="O1865" t="str">
        <f t="shared" si="262"/>
        <v>PASS</v>
      </c>
      <c r="P1865" t="str">
        <f t="shared" si="263"/>
        <v>PASS</v>
      </c>
      <c r="Q1865" t="str">
        <f t="shared" si="264"/>
        <v>PASS</v>
      </c>
      <c r="R1865" t="str">
        <f t="shared" si="265"/>
        <v>PASS</v>
      </c>
      <c r="S1865" t="str">
        <f t="shared" si="266"/>
        <v>PASS</v>
      </c>
      <c r="T1865">
        <f t="shared" si="267"/>
        <v>100</v>
      </c>
      <c r="U1865" t="str">
        <f t="shared" si="268"/>
        <v>Low</v>
      </c>
      <c r="V1865" t="str">
        <f t="shared" si="269"/>
        <v>Clean</v>
      </c>
    </row>
    <row r="1866" spans="1:22" x14ac:dyDescent="0.3">
      <c r="A1866" t="str">
        <f>Raw_Data!A1866</f>
        <v>4010886</v>
      </c>
      <c r="B1866">
        <f>Raw_Data!B1866</f>
        <v>45673</v>
      </c>
      <c r="C1866" t="str">
        <f>Raw_Data!C1866</f>
        <v>PHENTERMINE 37.5 MG TABLET</v>
      </c>
      <c r="D1866" t="str">
        <f>Raw_Data!D1866</f>
        <v>10702002501</v>
      </c>
      <c r="E1866" t="str">
        <f>Raw_Data!E1866</f>
        <v>YASIN, NURA</v>
      </c>
      <c r="F1866" t="str">
        <f>Raw_Data!F1866</f>
        <v>1265518567</v>
      </c>
      <c r="G1866" t="str">
        <f>Raw_Data!H1866</f>
        <v>0</v>
      </c>
      <c r="H1866">
        <f>IFERROR(VLOOKUP(G1866,Store_Map!$A$2:$I$100,3,FALSE),"")</f>
        <v>0</v>
      </c>
      <c r="I1866">
        <f>IFERROR(VLOOKUP(G1866,Store_Map!$A$2:$I$100,4,FALSE),"")</f>
        <v>0</v>
      </c>
      <c r="J1866">
        <f>IFERROR(VLOOKUP(G1866,Store_Map!$A$2:$I$100,5,FALSE),"")</f>
        <v>0</v>
      </c>
      <c r="K1866">
        <f>IFERROR(VLOOKUP(G1866,Store_Map!$A$2:$I$100,6,FALSE),"")</f>
        <v>0</v>
      </c>
      <c r="L1866">
        <f>IFERROR(VLOOKUP(G1866,Store_Map!$A$2:$I$100,7,FALSE),"")</f>
        <v>0</v>
      </c>
      <c r="M1866">
        <f>IFERROR(VLOOKUP(G1866,Store_Map!$A$2:$I$100,8,FALSE),"")</f>
        <v>0</v>
      </c>
      <c r="N1866">
        <f t="shared" si="261"/>
        <v>0</v>
      </c>
      <c r="O1866" t="str">
        <f t="shared" si="262"/>
        <v>PASS</v>
      </c>
      <c r="P1866" t="str">
        <f t="shared" si="263"/>
        <v>PASS</v>
      </c>
      <c r="Q1866" t="str">
        <f t="shared" si="264"/>
        <v>PASS</v>
      </c>
      <c r="R1866" t="str">
        <f t="shared" si="265"/>
        <v>PASS</v>
      </c>
      <c r="S1866" t="str">
        <f t="shared" si="266"/>
        <v>PASS</v>
      </c>
      <c r="T1866">
        <f t="shared" si="267"/>
        <v>100</v>
      </c>
      <c r="U1866" t="str">
        <f t="shared" si="268"/>
        <v>Low</v>
      </c>
      <c r="V1866" t="str">
        <f t="shared" si="269"/>
        <v>Clean</v>
      </c>
    </row>
    <row r="1867" spans="1:22" x14ac:dyDescent="0.3">
      <c r="A1867" t="str">
        <f>Raw_Data!A1867</f>
        <v>6252173</v>
      </c>
      <c r="B1867">
        <f>Raw_Data!B1867</f>
        <v>45673</v>
      </c>
      <c r="C1867" t="str">
        <f>Raw_Data!C1867</f>
        <v>FLUCONAZOLE 150 MG TABLET</v>
      </c>
      <c r="D1867" t="str">
        <f>Raw_Data!D1867</f>
        <v>57237000511</v>
      </c>
      <c r="E1867" t="str">
        <f>Raw_Data!E1867</f>
        <v>YASIN, NURA</v>
      </c>
      <c r="F1867" t="str">
        <f>Raw_Data!F1867</f>
        <v>1265518567</v>
      </c>
      <c r="G1867" t="str">
        <f>Raw_Data!H1867</f>
        <v>0</v>
      </c>
      <c r="H1867">
        <f>IFERROR(VLOOKUP(G1867,Store_Map!$A$2:$I$100,3,FALSE),"")</f>
        <v>0</v>
      </c>
      <c r="I1867">
        <f>IFERROR(VLOOKUP(G1867,Store_Map!$A$2:$I$100,4,FALSE),"")</f>
        <v>0</v>
      </c>
      <c r="J1867">
        <f>IFERROR(VLOOKUP(G1867,Store_Map!$A$2:$I$100,5,FALSE),"")</f>
        <v>0</v>
      </c>
      <c r="K1867">
        <f>IFERROR(VLOOKUP(G1867,Store_Map!$A$2:$I$100,6,FALSE),"")</f>
        <v>0</v>
      </c>
      <c r="L1867">
        <f>IFERROR(VLOOKUP(G1867,Store_Map!$A$2:$I$100,7,FALSE),"")</f>
        <v>0</v>
      </c>
      <c r="M1867">
        <f>IFERROR(VLOOKUP(G1867,Store_Map!$A$2:$I$100,8,FALSE),"")</f>
        <v>0</v>
      </c>
      <c r="N1867">
        <f t="shared" si="261"/>
        <v>0</v>
      </c>
      <c r="O1867" t="str">
        <f t="shared" si="262"/>
        <v>PASS</v>
      </c>
      <c r="P1867" t="str">
        <f t="shared" si="263"/>
        <v>PASS</v>
      </c>
      <c r="Q1867" t="str">
        <f t="shared" si="264"/>
        <v>PASS</v>
      </c>
      <c r="R1867" t="str">
        <f t="shared" si="265"/>
        <v>PASS</v>
      </c>
      <c r="S1867" t="str">
        <f t="shared" si="266"/>
        <v>PASS</v>
      </c>
      <c r="T1867">
        <f t="shared" si="267"/>
        <v>100</v>
      </c>
      <c r="U1867" t="str">
        <f t="shared" si="268"/>
        <v>Low</v>
      </c>
      <c r="V1867" t="str">
        <f t="shared" si="269"/>
        <v>Clean</v>
      </c>
    </row>
    <row r="1868" spans="1:22" x14ac:dyDescent="0.3">
      <c r="A1868" t="str">
        <f>Raw_Data!A1868</f>
        <v>6252175</v>
      </c>
      <c r="B1868">
        <f>Raw_Data!B1868</f>
        <v>45673</v>
      </c>
      <c r="C1868" t="str">
        <f>Raw_Data!C1868</f>
        <v>ADVAIR 250-50 DISKUS</v>
      </c>
      <c r="D1868" t="str">
        <f>Raw_Data!D1868</f>
        <v>173069600</v>
      </c>
      <c r="E1868" t="str">
        <f>Raw_Data!E1868</f>
        <v>FORD, JAMES</v>
      </c>
      <c r="F1868" t="str">
        <f>Raw_Data!F1868</f>
        <v>1033117684</v>
      </c>
      <c r="G1868" t="str">
        <f>Raw_Data!H1868</f>
        <v>0</v>
      </c>
      <c r="H1868">
        <f>IFERROR(VLOOKUP(G1868,Store_Map!$A$2:$I$100,3,FALSE),"")</f>
        <v>0</v>
      </c>
      <c r="I1868">
        <f>IFERROR(VLOOKUP(G1868,Store_Map!$A$2:$I$100,4,FALSE),"")</f>
        <v>0</v>
      </c>
      <c r="J1868">
        <f>IFERROR(VLOOKUP(G1868,Store_Map!$A$2:$I$100,5,FALSE),"")</f>
        <v>0</v>
      </c>
      <c r="K1868">
        <f>IFERROR(VLOOKUP(G1868,Store_Map!$A$2:$I$100,6,FALSE),"")</f>
        <v>0</v>
      </c>
      <c r="L1868">
        <f>IFERROR(VLOOKUP(G1868,Store_Map!$A$2:$I$100,7,FALSE),"")</f>
        <v>0</v>
      </c>
      <c r="M1868">
        <f>IFERROR(VLOOKUP(G1868,Store_Map!$A$2:$I$100,8,FALSE),"")</f>
        <v>0</v>
      </c>
      <c r="N1868">
        <f t="shared" si="261"/>
        <v>0</v>
      </c>
      <c r="O1868" t="str">
        <f t="shared" si="262"/>
        <v>PASS</v>
      </c>
      <c r="P1868" t="str">
        <f t="shared" si="263"/>
        <v>REVIEW</v>
      </c>
      <c r="Q1868" t="str">
        <f t="shared" si="264"/>
        <v>PASS</v>
      </c>
      <c r="R1868" t="str">
        <f t="shared" si="265"/>
        <v>PASS</v>
      </c>
      <c r="S1868" t="str">
        <f t="shared" si="266"/>
        <v>REVIEW</v>
      </c>
      <c r="T1868">
        <f t="shared" si="267"/>
        <v>90</v>
      </c>
      <c r="U1868" t="str">
        <f t="shared" si="268"/>
        <v>Low</v>
      </c>
      <c r="V1868" t="str">
        <f t="shared" si="269"/>
        <v>Invalid NDC</v>
      </c>
    </row>
    <row r="1869" spans="1:22" x14ac:dyDescent="0.3">
      <c r="A1869" t="str">
        <f>Raw_Data!A1869</f>
        <v>6252177</v>
      </c>
      <c r="B1869">
        <f>Raw_Data!B1869</f>
        <v>45673</v>
      </c>
      <c r="C1869" t="str">
        <f>Raw_Data!C1869</f>
        <v>NEOMYCIN-POLYMYXIN-HC EAR S</v>
      </c>
      <c r="D1869" t="str">
        <f>Raw_Data!D1869</f>
        <v>24208063110</v>
      </c>
      <c r="E1869" t="str">
        <f>Raw_Data!E1869</f>
        <v>BYNE, EDMUND</v>
      </c>
      <c r="F1869" t="str">
        <f>Raw_Data!F1869</f>
        <v>1033186648</v>
      </c>
      <c r="G1869" t="str">
        <f>Raw_Data!H1869</f>
        <v>0</v>
      </c>
      <c r="H1869">
        <f>IFERROR(VLOOKUP(G1869,Store_Map!$A$2:$I$100,3,FALSE),"")</f>
        <v>0</v>
      </c>
      <c r="I1869">
        <f>IFERROR(VLOOKUP(G1869,Store_Map!$A$2:$I$100,4,FALSE),"")</f>
        <v>0</v>
      </c>
      <c r="J1869">
        <f>IFERROR(VLOOKUP(G1869,Store_Map!$A$2:$I$100,5,FALSE),"")</f>
        <v>0</v>
      </c>
      <c r="K1869">
        <f>IFERROR(VLOOKUP(G1869,Store_Map!$A$2:$I$100,6,FALSE),"")</f>
        <v>0</v>
      </c>
      <c r="L1869">
        <f>IFERROR(VLOOKUP(G1869,Store_Map!$A$2:$I$100,7,FALSE),"")</f>
        <v>0</v>
      </c>
      <c r="M1869">
        <f>IFERROR(VLOOKUP(G1869,Store_Map!$A$2:$I$100,8,FALSE),"")</f>
        <v>0</v>
      </c>
      <c r="N1869">
        <f t="shared" si="261"/>
        <v>0</v>
      </c>
      <c r="O1869" t="str">
        <f t="shared" si="262"/>
        <v>PASS</v>
      </c>
      <c r="P1869" t="str">
        <f t="shared" si="263"/>
        <v>PASS</v>
      </c>
      <c r="Q1869" t="str">
        <f t="shared" si="264"/>
        <v>PASS</v>
      </c>
      <c r="R1869" t="str">
        <f t="shared" si="265"/>
        <v>PASS</v>
      </c>
      <c r="S1869" t="str">
        <f t="shared" si="266"/>
        <v>PASS</v>
      </c>
      <c r="T1869">
        <f t="shared" si="267"/>
        <v>100</v>
      </c>
      <c r="U1869" t="str">
        <f t="shared" si="268"/>
        <v>Low</v>
      </c>
      <c r="V1869" t="str">
        <f t="shared" si="269"/>
        <v>Clean</v>
      </c>
    </row>
    <row r="1870" spans="1:22" x14ac:dyDescent="0.3">
      <c r="A1870" t="str">
        <f>Raw_Data!A1870</f>
        <v>6252179</v>
      </c>
      <c r="B1870">
        <f>Raw_Data!B1870</f>
        <v>45673</v>
      </c>
      <c r="C1870" t="str">
        <f>Raw_Data!C1870</f>
        <v>AZITHROMYCIN 250 MG TABLET</v>
      </c>
      <c r="D1870" t="str">
        <f>Raw_Data!D1870</f>
        <v>50111078751</v>
      </c>
      <c r="E1870" t="str">
        <f>Raw_Data!E1870</f>
        <v>BYNE, EDMUND</v>
      </c>
      <c r="F1870" t="str">
        <f>Raw_Data!F1870</f>
        <v>1033186648</v>
      </c>
      <c r="G1870" t="str">
        <f>Raw_Data!H1870</f>
        <v>0</v>
      </c>
      <c r="H1870">
        <f>IFERROR(VLOOKUP(G1870,Store_Map!$A$2:$I$100,3,FALSE),"")</f>
        <v>0</v>
      </c>
      <c r="I1870">
        <f>IFERROR(VLOOKUP(G1870,Store_Map!$A$2:$I$100,4,FALSE),"")</f>
        <v>0</v>
      </c>
      <c r="J1870">
        <f>IFERROR(VLOOKUP(G1870,Store_Map!$A$2:$I$100,5,FALSE),"")</f>
        <v>0</v>
      </c>
      <c r="K1870">
        <f>IFERROR(VLOOKUP(G1870,Store_Map!$A$2:$I$100,6,FALSE),"")</f>
        <v>0</v>
      </c>
      <c r="L1870">
        <f>IFERROR(VLOOKUP(G1870,Store_Map!$A$2:$I$100,7,FALSE),"")</f>
        <v>0</v>
      </c>
      <c r="M1870">
        <f>IFERROR(VLOOKUP(G1870,Store_Map!$A$2:$I$100,8,FALSE),"")</f>
        <v>0</v>
      </c>
      <c r="N1870">
        <f t="shared" si="261"/>
        <v>0</v>
      </c>
      <c r="O1870" t="str">
        <f t="shared" si="262"/>
        <v>PASS</v>
      </c>
      <c r="P1870" t="str">
        <f t="shared" si="263"/>
        <v>PASS</v>
      </c>
      <c r="Q1870" t="str">
        <f t="shared" si="264"/>
        <v>PASS</v>
      </c>
      <c r="R1870" t="str">
        <f t="shared" si="265"/>
        <v>PASS</v>
      </c>
      <c r="S1870" t="str">
        <f t="shared" si="266"/>
        <v>PASS</v>
      </c>
      <c r="T1870">
        <f t="shared" si="267"/>
        <v>100</v>
      </c>
      <c r="U1870" t="str">
        <f t="shared" si="268"/>
        <v>Low</v>
      </c>
      <c r="V1870" t="str">
        <f t="shared" si="269"/>
        <v>Clean</v>
      </c>
    </row>
    <row r="1871" spans="1:22" x14ac:dyDescent="0.3">
      <c r="A1871" t="str">
        <f>Raw_Data!A1871</f>
        <v>6233178</v>
      </c>
      <c r="B1871">
        <f>Raw_Data!B1871</f>
        <v>45673</v>
      </c>
      <c r="C1871" t="str">
        <f>Raw_Data!C1871</f>
        <v>ALBUTEROL HFA 90 MCG INHALE</v>
      </c>
      <c r="D1871" t="str">
        <f>Raw_Data!D1871</f>
        <v>781729685</v>
      </c>
      <c r="E1871" t="str">
        <f>Raw_Data!E1871</f>
        <v>BYNE, EDMUND</v>
      </c>
      <c r="F1871" t="str">
        <f>Raw_Data!F1871</f>
        <v>1033186648</v>
      </c>
      <c r="G1871" t="str">
        <f>Raw_Data!H1871</f>
        <v>0</v>
      </c>
      <c r="H1871">
        <f>IFERROR(VLOOKUP(G1871,Store_Map!$A$2:$I$100,3,FALSE),"")</f>
        <v>0</v>
      </c>
      <c r="I1871">
        <f>IFERROR(VLOOKUP(G1871,Store_Map!$A$2:$I$100,4,FALSE),"")</f>
        <v>0</v>
      </c>
      <c r="J1871">
        <f>IFERROR(VLOOKUP(G1871,Store_Map!$A$2:$I$100,5,FALSE),"")</f>
        <v>0</v>
      </c>
      <c r="K1871">
        <f>IFERROR(VLOOKUP(G1871,Store_Map!$A$2:$I$100,6,FALSE),"")</f>
        <v>0</v>
      </c>
      <c r="L1871">
        <f>IFERROR(VLOOKUP(G1871,Store_Map!$A$2:$I$100,7,FALSE),"")</f>
        <v>0</v>
      </c>
      <c r="M1871">
        <f>IFERROR(VLOOKUP(G1871,Store_Map!$A$2:$I$100,8,FALSE),"")</f>
        <v>0</v>
      </c>
      <c r="N1871">
        <f t="shared" si="261"/>
        <v>0</v>
      </c>
      <c r="O1871" t="str">
        <f t="shared" si="262"/>
        <v>PASS</v>
      </c>
      <c r="P1871" t="str">
        <f t="shared" si="263"/>
        <v>REVIEW</v>
      </c>
      <c r="Q1871" t="str">
        <f t="shared" si="264"/>
        <v>PASS</v>
      </c>
      <c r="R1871" t="str">
        <f t="shared" si="265"/>
        <v>PASS</v>
      </c>
      <c r="S1871" t="str">
        <f t="shared" si="266"/>
        <v>REVIEW</v>
      </c>
      <c r="T1871">
        <f t="shared" si="267"/>
        <v>90</v>
      </c>
      <c r="U1871" t="str">
        <f t="shared" si="268"/>
        <v>Low</v>
      </c>
      <c r="V1871" t="str">
        <f t="shared" si="269"/>
        <v>Invalid NDC</v>
      </c>
    </row>
    <row r="1872" spans="1:22" x14ac:dyDescent="0.3">
      <c r="A1872" t="str">
        <f>Raw_Data!A1872</f>
        <v>6250175</v>
      </c>
      <c r="B1872">
        <f>Raw_Data!B1872</f>
        <v>45673</v>
      </c>
      <c r="C1872" t="str">
        <f>Raw_Data!C1872</f>
        <v>AMLODIPINE BESYLATE 10 MG T</v>
      </c>
      <c r="D1872" t="str">
        <f>Raw_Data!D1872</f>
        <v>69097012815</v>
      </c>
      <c r="E1872" t="str">
        <f>Raw_Data!E1872</f>
        <v>GIBBS, JON</v>
      </c>
      <c r="F1872" t="str">
        <f>Raw_Data!F1872</f>
        <v>1700896156</v>
      </c>
      <c r="G1872" t="str">
        <f>Raw_Data!H1872</f>
        <v>0</v>
      </c>
      <c r="H1872">
        <f>IFERROR(VLOOKUP(G1872,Store_Map!$A$2:$I$100,3,FALSE),"")</f>
        <v>0</v>
      </c>
      <c r="I1872">
        <f>IFERROR(VLOOKUP(G1872,Store_Map!$A$2:$I$100,4,FALSE),"")</f>
        <v>0</v>
      </c>
      <c r="J1872">
        <f>IFERROR(VLOOKUP(G1872,Store_Map!$A$2:$I$100,5,FALSE),"")</f>
        <v>0</v>
      </c>
      <c r="K1872">
        <f>IFERROR(VLOOKUP(G1872,Store_Map!$A$2:$I$100,6,FALSE),"")</f>
        <v>0</v>
      </c>
      <c r="L1872">
        <f>IFERROR(VLOOKUP(G1872,Store_Map!$A$2:$I$100,7,FALSE),"")</f>
        <v>0</v>
      </c>
      <c r="M1872">
        <f>IFERROR(VLOOKUP(G1872,Store_Map!$A$2:$I$100,8,FALSE),"")</f>
        <v>0</v>
      </c>
      <c r="N1872">
        <f t="shared" si="261"/>
        <v>0</v>
      </c>
      <c r="O1872" t="str">
        <f t="shared" si="262"/>
        <v>PASS</v>
      </c>
      <c r="P1872" t="str">
        <f t="shared" si="263"/>
        <v>PASS</v>
      </c>
      <c r="Q1872" t="str">
        <f t="shared" si="264"/>
        <v>PASS</v>
      </c>
      <c r="R1872" t="str">
        <f t="shared" si="265"/>
        <v>PASS</v>
      </c>
      <c r="S1872" t="str">
        <f t="shared" si="266"/>
        <v>PASS</v>
      </c>
      <c r="T1872">
        <f t="shared" si="267"/>
        <v>100</v>
      </c>
      <c r="U1872" t="str">
        <f t="shared" si="268"/>
        <v>Low</v>
      </c>
      <c r="V1872" t="str">
        <f t="shared" si="269"/>
        <v>Clean</v>
      </c>
    </row>
    <row r="1873" spans="1:22" x14ac:dyDescent="0.3">
      <c r="A1873" t="str">
        <f>Raw_Data!A1873</f>
        <v>6250176</v>
      </c>
      <c r="B1873">
        <f>Raw_Data!B1873</f>
        <v>45673</v>
      </c>
      <c r="C1873" t="str">
        <f>Raw_Data!C1873</f>
        <v>LOSARTAN-HCTZ 100-25 MG TAB</v>
      </c>
      <c r="D1873" t="str">
        <f>Raw_Data!D1873</f>
        <v>65862047099</v>
      </c>
      <c r="E1873" t="str">
        <f>Raw_Data!E1873</f>
        <v>GIBBS, JON</v>
      </c>
      <c r="F1873" t="str">
        <f>Raw_Data!F1873</f>
        <v>1700896156</v>
      </c>
      <c r="G1873" t="str">
        <f>Raw_Data!H1873</f>
        <v>0</v>
      </c>
      <c r="H1873">
        <f>IFERROR(VLOOKUP(G1873,Store_Map!$A$2:$I$100,3,FALSE),"")</f>
        <v>0</v>
      </c>
      <c r="I1873">
        <f>IFERROR(VLOOKUP(G1873,Store_Map!$A$2:$I$100,4,FALSE),"")</f>
        <v>0</v>
      </c>
      <c r="J1873">
        <f>IFERROR(VLOOKUP(G1873,Store_Map!$A$2:$I$100,5,FALSE),"")</f>
        <v>0</v>
      </c>
      <c r="K1873">
        <f>IFERROR(VLOOKUP(G1873,Store_Map!$A$2:$I$100,6,FALSE),"")</f>
        <v>0</v>
      </c>
      <c r="L1873">
        <f>IFERROR(VLOOKUP(G1873,Store_Map!$A$2:$I$100,7,FALSE),"")</f>
        <v>0</v>
      </c>
      <c r="M1873">
        <f>IFERROR(VLOOKUP(G1873,Store_Map!$A$2:$I$100,8,FALSE),"")</f>
        <v>0</v>
      </c>
      <c r="N1873">
        <f t="shared" si="261"/>
        <v>0</v>
      </c>
      <c r="O1873" t="str">
        <f t="shared" si="262"/>
        <v>PASS</v>
      </c>
      <c r="P1873" t="str">
        <f t="shared" si="263"/>
        <v>PASS</v>
      </c>
      <c r="Q1873" t="str">
        <f t="shared" si="264"/>
        <v>PASS</v>
      </c>
      <c r="R1873" t="str">
        <f t="shared" si="265"/>
        <v>PASS</v>
      </c>
      <c r="S1873" t="str">
        <f t="shared" si="266"/>
        <v>PASS</v>
      </c>
      <c r="T1873">
        <f t="shared" si="267"/>
        <v>100</v>
      </c>
      <c r="U1873" t="str">
        <f t="shared" si="268"/>
        <v>Low</v>
      </c>
      <c r="V1873" t="str">
        <f t="shared" si="269"/>
        <v>Clean</v>
      </c>
    </row>
    <row r="1874" spans="1:22" x14ac:dyDescent="0.3">
      <c r="A1874" t="str">
        <f>Raw_Data!A1874</f>
        <v>6250178</v>
      </c>
      <c r="B1874">
        <f>Raw_Data!B1874</f>
        <v>45673</v>
      </c>
      <c r="C1874" t="str">
        <f>Raw_Data!C1874</f>
        <v>ATORVASTATIN 40 MG TABLET</v>
      </c>
      <c r="D1874" t="str">
        <f>Raw_Data!D1874</f>
        <v>67877051310</v>
      </c>
      <c r="E1874" t="str">
        <f>Raw_Data!E1874</f>
        <v>GIBBS, JON</v>
      </c>
      <c r="F1874" t="str">
        <f>Raw_Data!F1874</f>
        <v>1700896156</v>
      </c>
      <c r="G1874" t="str">
        <f>Raw_Data!H1874</f>
        <v>0</v>
      </c>
      <c r="H1874">
        <f>IFERROR(VLOOKUP(G1874,Store_Map!$A$2:$I$100,3,FALSE),"")</f>
        <v>0</v>
      </c>
      <c r="I1874">
        <f>IFERROR(VLOOKUP(G1874,Store_Map!$A$2:$I$100,4,FALSE),"")</f>
        <v>0</v>
      </c>
      <c r="J1874">
        <f>IFERROR(VLOOKUP(G1874,Store_Map!$A$2:$I$100,5,FALSE),"")</f>
        <v>0</v>
      </c>
      <c r="K1874">
        <f>IFERROR(VLOOKUP(G1874,Store_Map!$A$2:$I$100,6,FALSE),"")</f>
        <v>0</v>
      </c>
      <c r="L1874">
        <f>IFERROR(VLOOKUP(G1874,Store_Map!$A$2:$I$100,7,FALSE),"")</f>
        <v>0</v>
      </c>
      <c r="M1874">
        <f>IFERROR(VLOOKUP(G1874,Store_Map!$A$2:$I$100,8,FALSE),"")</f>
        <v>0</v>
      </c>
      <c r="N1874">
        <f t="shared" si="261"/>
        <v>0</v>
      </c>
      <c r="O1874" t="str">
        <f t="shared" si="262"/>
        <v>PASS</v>
      </c>
      <c r="P1874" t="str">
        <f t="shared" si="263"/>
        <v>PASS</v>
      </c>
      <c r="Q1874" t="str">
        <f t="shared" si="264"/>
        <v>PASS</v>
      </c>
      <c r="R1874" t="str">
        <f t="shared" si="265"/>
        <v>PASS</v>
      </c>
      <c r="S1874" t="str">
        <f t="shared" si="266"/>
        <v>PASS</v>
      </c>
      <c r="T1874">
        <f t="shared" si="267"/>
        <v>100</v>
      </c>
      <c r="U1874" t="str">
        <f t="shared" si="268"/>
        <v>Low</v>
      </c>
      <c r="V1874" t="str">
        <f t="shared" si="269"/>
        <v>Clean</v>
      </c>
    </row>
    <row r="1875" spans="1:22" x14ac:dyDescent="0.3">
      <c r="A1875" t="str">
        <f>Raw_Data!A1875</f>
        <v>6250179</v>
      </c>
      <c r="B1875">
        <f>Raw_Data!B1875</f>
        <v>45673</v>
      </c>
      <c r="C1875" t="str">
        <f>Raw_Data!C1875</f>
        <v>PANTOPRAZOLE SOD DR 40 MG T</v>
      </c>
      <c r="D1875" t="str">
        <f>Raw_Data!D1875</f>
        <v>65862056090</v>
      </c>
      <c r="E1875" t="str">
        <f>Raw_Data!E1875</f>
        <v>GIBBS, JON</v>
      </c>
      <c r="F1875" t="str">
        <f>Raw_Data!F1875</f>
        <v>1700896156</v>
      </c>
      <c r="G1875" t="str">
        <f>Raw_Data!H1875</f>
        <v>0</v>
      </c>
      <c r="H1875">
        <f>IFERROR(VLOOKUP(G1875,Store_Map!$A$2:$I$100,3,FALSE),"")</f>
        <v>0</v>
      </c>
      <c r="I1875">
        <f>IFERROR(VLOOKUP(G1875,Store_Map!$A$2:$I$100,4,FALSE),"")</f>
        <v>0</v>
      </c>
      <c r="J1875">
        <f>IFERROR(VLOOKUP(G1875,Store_Map!$A$2:$I$100,5,FALSE),"")</f>
        <v>0</v>
      </c>
      <c r="K1875">
        <f>IFERROR(VLOOKUP(G1875,Store_Map!$A$2:$I$100,6,FALSE),"")</f>
        <v>0</v>
      </c>
      <c r="L1875">
        <f>IFERROR(VLOOKUP(G1875,Store_Map!$A$2:$I$100,7,FALSE),"")</f>
        <v>0</v>
      </c>
      <c r="M1875">
        <f>IFERROR(VLOOKUP(G1875,Store_Map!$A$2:$I$100,8,FALSE),"")</f>
        <v>0</v>
      </c>
      <c r="N1875">
        <f t="shared" si="261"/>
        <v>0</v>
      </c>
      <c r="O1875" t="str">
        <f t="shared" si="262"/>
        <v>PASS</v>
      </c>
      <c r="P1875" t="str">
        <f t="shared" si="263"/>
        <v>PASS</v>
      </c>
      <c r="Q1875" t="str">
        <f t="shared" si="264"/>
        <v>PASS</v>
      </c>
      <c r="R1875" t="str">
        <f t="shared" si="265"/>
        <v>PASS</v>
      </c>
      <c r="S1875" t="str">
        <f t="shared" si="266"/>
        <v>PASS</v>
      </c>
      <c r="T1875">
        <f t="shared" si="267"/>
        <v>100</v>
      </c>
      <c r="U1875" t="str">
        <f t="shared" si="268"/>
        <v>Low</v>
      </c>
      <c r="V1875" t="str">
        <f t="shared" si="269"/>
        <v>Clean</v>
      </c>
    </row>
    <row r="1876" spans="1:22" x14ac:dyDescent="0.3">
      <c r="A1876" t="str">
        <f>Raw_Data!A1876</f>
        <v>6237479</v>
      </c>
      <c r="B1876">
        <f>Raw_Data!B1876</f>
        <v>45673</v>
      </c>
      <c r="C1876" t="str">
        <f>Raw_Data!C1876</f>
        <v>ASPIRIN EC 81 MG TABLET</v>
      </c>
      <c r="D1876" t="str">
        <f>Raw_Data!D1876</f>
        <v>904678370</v>
      </c>
      <c r="E1876" t="str">
        <f>Raw_Data!E1876</f>
        <v>GIBBS, JON</v>
      </c>
      <c r="F1876" t="str">
        <f>Raw_Data!F1876</f>
        <v>1700896156</v>
      </c>
      <c r="G1876" t="str">
        <f>Raw_Data!H1876</f>
        <v>0</v>
      </c>
      <c r="H1876">
        <f>IFERROR(VLOOKUP(G1876,Store_Map!$A$2:$I$100,3,FALSE),"")</f>
        <v>0</v>
      </c>
      <c r="I1876">
        <f>IFERROR(VLOOKUP(G1876,Store_Map!$A$2:$I$100,4,FALSE),"")</f>
        <v>0</v>
      </c>
      <c r="J1876">
        <f>IFERROR(VLOOKUP(G1876,Store_Map!$A$2:$I$100,5,FALSE),"")</f>
        <v>0</v>
      </c>
      <c r="K1876">
        <f>IFERROR(VLOOKUP(G1876,Store_Map!$A$2:$I$100,6,FALSE),"")</f>
        <v>0</v>
      </c>
      <c r="L1876">
        <f>IFERROR(VLOOKUP(G1876,Store_Map!$A$2:$I$100,7,FALSE),"")</f>
        <v>0</v>
      </c>
      <c r="M1876">
        <f>IFERROR(VLOOKUP(G1876,Store_Map!$A$2:$I$100,8,FALSE),"")</f>
        <v>0</v>
      </c>
      <c r="N1876">
        <f t="shared" si="261"/>
        <v>0</v>
      </c>
      <c r="O1876" t="str">
        <f t="shared" si="262"/>
        <v>PASS</v>
      </c>
      <c r="P1876" t="str">
        <f t="shared" si="263"/>
        <v>REVIEW</v>
      </c>
      <c r="Q1876" t="str">
        <f t="shared" si="264"/>
        <v>PASS</v>
      </c>
      <c r="R1876" t="str">
        <f t="shared" si="265"/>
        <v>PASS</v>
      </c>
      <c r="S1876" t="str">
        <f t="shared" si="266"/>
        <v>REVIEW</v>
      </c>
      <c r="T1876">
        <f t="shared" si="267"/>
        <v>90</v>
      </c>
      <c r="U1876" t="str">
        <f t="shared" si="268"/>
        <v>Low</v>
      </c>
      <c r="V1876" t="str">
        <f t="shared" si="269"/>
        <v>Invalid NDC</v>
      </c>
    </row>
    <row r="1877" spans="1:22" x14ac:dyDescent="0.3">
      <c r="A1877" t="str">
        <f>Raw_Data!A1877</f>
        <v>6240032</v>
      </c>
      <c r="B1877">
        <f>Raw_Data!B1877</f>
        <v>45673</v>
      </c>
      <c r="C1877" t="str">
        <f>Raw_Data!C1877</f>
        <v>LEVOTHYROXINE 50 MCG TABLET</v>
      </c>
      <c r="D1877" t="str">
        <f>Raw_Data!D1877</f>
        <v>68180096609</v>
      </c>
      <c r="E1877" t="str">
        <f>Raw_Data!E1877</f>
        <v>BYNE, EDMUND</v>
      </c>
      <c r="F1877" t="str">
        <f>Raw_Data!F1877</f>
        <v>1033186648</v>
      </c>
      <c r="G1877" t="str">
        <f>Raw_Data!H1877</f>
        <v>0</v>
      </c>
      <c r="H1877">
        <f>IFERROR(VLOOKUP(G1877,Store_Map!$A$2:$I$100,3,FALSE),"")</f>
        <v>0</v>
      </c>
      <c r="I1877">
        <f>IFERROR(VLOOKUP(G1877,Store_Map!$A$2:$I$100,4,FALSE),"")</f>
        <v>0</v>
      </c>
      <c r="J1877">
        <f>IFERROR(VLOOKUP(G1877,Store_Map!$A$2:$I$100,5,FALSE),"")</f>
        <v>0</v>
      </c>
      <c r="K1877">
        <f>IFERROR(VLOOKUP(G1877,Store_Map!$A$2:$I$100,6,FALSE),"")</f>
        <v>0</v>
      </c>
      <c r="L1877">
        <f>IFERROR(VLOOKUP(G1877,Store_Map!$A$2:$I$100,7,FALSE),"")</f>
        <v>0</v>
      </c>
      <c r="M1877">
        <f>IFERROR(VLOOKUP(G1877,Store_Map!$A$2:$I$100,8,FALSE),"")</f>
        <v>0</v>
      </c>
      <c r="N1877">
        <f t="shared" si="261"/>
        <v>0</v>
      </c>
      <c r="O1877" t="str">
        <f t="shared" si="262"/>
        <v>PASS</v>
      </c>
      <c r="P1877" t="str">
        <f t="shared" si="263"/>
        <v>PASS</v>
      </c>
      <c r="Q1877" t="str">
        <f t="shared" si="264"/>
        <v>PASS</v>
      </c>
      <c r="R1877" t="str">
        <f t="shared" si="265"/>
        <v>PASS</v>
      </c>
      <c r="S1877" t="str">
        <f t="shared" si="266"/>
        <v>PASS</v>
      </c>
      <c r="T1877">
        <f t="shared" si="267"/>
        <v>100</v>
      </c>
      <c r="U1877" t="str">
        <f t="shared" si="268"/>
        <v>Low</v>
      </c>
      <c r="V1877" t="str">
        <f t="shared" si="269"/>
        <v>Clean</v>
      </c>
    </row>
    <row r="1878" spans="1:22" x14ac:dyDescent="0.3">
      <c r="A1878" t="str">
        <f>Raw_Data!A1878</f>
        <v>6240035</v>
      </c>
      <c r="B1878">
        <f>Raw_Data!B1878</f>
        <v>45673</v>
      </c>
      <c r="C1878" t="str">
        <f>Raw_Data!C1878</f>
        <v>TRAZODONE 50 MG TABLET</v>
      </c>
      <c r="D1878" t="str">
        <f>Raw_Data!D1878</f>
        <v>50111056002</v>
      </c>
      <c r="E1878" t="str">
        <f>Raw_Data!E1878</f>
        <v>BYNE, EDMUND</v>
      </c>
      <c r="F1878" t="str">
        <f>Raw_Data!F1878</f>
        <v>1033186648</v>
      </c>
      <c r="G1878" t="str">
        <f>Raw_Data!H1878</f>
        <v>0</v>
      </c>
      <c r="H1878">
        <f>IFERROR(VLOOKUP(G1878,Store_Map!$A$2:$I$100,3,FALSE),"")</f>
        <v>0</v>
      </c>
      <c r="I1878">
        <f>IFERROR(VLOOKUP(G1878,Store_Map!$A$2:$I$100,4,FALSE),"")</f>
        <v>0</v>
      </c>
      <c r="J1878">
        <f>IFERROR(VLOOKUP(G1878,Store_Map!$A$2:$I$100,5,FALSE),"")</f>
        <v>0</v>
      </c>
      <c r="K1878">
        <f>IFERROR(VLOOKUP(G1878,Store_Map!$A$2:$I$100,6,FALSE),"")</f>
        <v>0</v>
      </c>
      <c r="L1878">
        <f>IFERROR(VLOOKUP(G1878,Store_Map!$A$2:$I$100,7,FALSE),"")</f>
        <v>0</v>
      </c>
      <c r="M1878">
        <f>IFERROR(VLOOKUP(G1878,Store_Map!$A$2:$I$100,8,FALSE),"")</f>
        <v>0</v>
      </c>
      <c r="N1878">
        <f t="shared" si="261"/>
        <v>0</v>
      </c>
      <c r="O1878" t="str">
        <f t="shared" si="262"/>
        <v>PASS</v>
      </c>
      <c r="P1878" t="str">
        <f t="shared" si="263"/>
        <v>PASS</v>
      </c>
      <c r="Q1878" t="str">
        <f t="shared" si="264"/>
        <v>PASS</v>
      </c>
      <c r="R1878" t="str">
        <f t="shared" si="265"/>
        <v>PASS</v>
      </c>
      <c r="S1878" t="str">
        <f t="shared" si="266"/>
        <v>PASS</v>
      </c>
      <c r="T1878">
        <f t="shared" si="267"/>
        <v>100</v>
      </c>
      <c r="U1878" t="str">
        <f t="shared" si="268"/>
        <v>Low</v>
      </c>
      <c r="V1878" t="str">
        <f t="shared" si="269"/>
        <v>Clean</v>
      </c>
    </row>
    <row r="1879" spans="1:22" x14ac:dyDescent="0.3">
      <c r="A1879" t="str">
        <f>Raw_Data!A1879</f>
        <v>6252180</v>
      </c>
      <c r="B1879">
        <f>Raw_Data!B1879</f>
        <v>45673</v>
      </c>
      <c r="C1879" t="str">
        <f>Raw_Data!C1879</f>
        <v>ALCOHOL 70% SWABS</v>
      </c>
      <c r="D1879" t="str">
        <f>Raw_Data!D1879</f>
        <v>70000011201</v>
      </c>
      <c r="E1879" t="str">
        <f>Raw_Data!E1879</f>
        <v>HARSHMAN, SONALI</v>
      </c>
      <c r="F1879" t="str">
        <f>Raw_Data!F1879</f>
        <v>1104084516</v>
      </c>
      <c r="G1879" t="str">
        <f>Raw_Data!H1879</f>
        <v>0</v>
      </c>
      <c r="H1879">
        <f>IFERROR(VLOOKUP(G1879,Store_Map!$A$2:$I$100,3,FALSE),"")</f>
        <v>0</v>
      </c>
      <c r="I1879">
        <f>IFERROR(VLOOKUP(G1879,Store_Map!$A$2:$I$100,4,FALSE),"")</f>
        <v>0</v>
      </c>
      <c r="J1879">
        <f>IFERROR(VLOOKUP(G1879,Store_Map!$A$2:$I$100,5,FALSE),"")</f>
        <v>0</v>
      </c>
      <c r="K1879">
        <f>IFERROR(VLOOKUP(G1879,Store_Map!$A$2:$I$100,6,FALSE),"")</f>
        <v>0</v>
      </c>
      <c r="L1879">
        <f>IFERROR(VLOOKUP(G1879,Store_Map!$A$2:$I$100,7,FALSE),"")</f>
        <v>0</v>
      </c>
      <c r="M1879">
        <f>IFERROR(VLOOKUP(G1879,Store_Map!$A$2:$I$100,8,FALSE),"")</f>
        <v>0</v>
      </c>
      <c r="N1879">
        <f t="shared" si="261"/>
        <v>0</v>
      </c>
      <c r="O1879" t="str">
        <f t="shared" si="262"/>
        <v>PASS</v>
      </c>
      <c r="P1879" t="str">
        <f t="shared" si="263"/>
        <v>PASS</v>
      </c>
      <c r="Q1879" t="str">
        <f t="shared" si="264"/>
        <v>PASS</v>
      </c>
      <c r="R1879" t="str">
        <f t="shared" si="265"/>
        <v>PASS</v>
      </c>
      <c r="S1879" t="str">
        <f t="shared" si="266"/>
        <v>PASS</v>
      </c>
      <c r="T1879">
        <f t="shared" si="267"/>
        <v>100</v>
      </c>
      <c r="U1879" t="str">
        <f t="shared" si="268"/>
        <v>Low</v>
      </c>
      <c r="V1879" t="str">
        <f t="shared" si="269"/>
        <v>Clean</v>
      </c>
    </row>
    <row r="1880" spans="1:22" x14ac:dyDescent="0.3">
      <c r="A1880" t="str">
        <f>Raw_Data!A1880</f>
        <v>6252155</v>
      </c>
      <c r="B1880">
        <f>Raw_Data!B1880</f>
        <v>45673</v>
      </c>
      <c r="C1880" t="str">
        <f>Raw_Data!C1880</f>
        <v>GABAPENTIN 300 MG CAPSULE</v>
      </c>
      <c r="D1880" t="str">
        <f>Raw_Data!D1880</f>
        <v>50228018010</v>
      </c>
      <c r="E1880" t="str">
        <f>Raw_Data!E1880</f>
        <v>AKHTAR, MARIAM</v>
      </c>
      <c r="F1880" t="str">
        <f>Raw_Data!F1880</f>
        <v>1780024596</v>
      </c>
      <c r="G1880" t="str">
        <f>Raw_Data!H1880</f>
        <v>0</v>
      </c>
      <c r="H1880">
        <f>IFERROR(VLOOKUP(G1880,Store_Map!$A$2:$I$100,3,FALSE),"")</f>
        <v>0</v>
      </c>
      <c r="I1880">
        <f>IFERROR(VLOOKUP(G1880,Store_Map!$A$2:$I$100,4,FALSE),"")</f>
        <v>0</v>
      </c>
      <c r="J1880">
        <f>IFERROR(VLOOKUP(G1880,Store_Map!$A$2:$I$100,5,FALSE),"")</f>
        <v>0</v>
      </c>
      <c r="K1880">
        <f>IFERROR(VLOOKUP(G1880,Store_Map!$A$2:$I$100,6,FALSE),"")</f>
        <v>0</v>
      </c>
      <c r="L1880">
        <f>IFERROR(VLOOKUP(G1880,Store_Map!$A$2:$I$100,7,FALSE),"")</f>
        <v>0</v>
      </c>
      <c r="M1880">
        <f>IFERROR(VLOOKUP(G1880,Store_Map!$A$2:$I$100,8,FALSE),"")</f>
        <v>0</v>
      </c>
      <c r="N1880">
        <f t="shared" si="261"/>
        <v>0</v>
      </c>
      <c r="O1880" t="str">
        <f t="shared" si="262"/>
        <v>PASS</v>
      </c>
      <c r="P1880" t="str">
        <f t="shared" si="263"/>
        <v>PASS</v>
      </c>
      <c r="Q1880" t="str">
        <f t="shared" si="264"/>
        <v>PASS</v>
      </c>
      <c r="R1880" t="str">
        <f t="shared" si="265"/>
        <v>PASS</v>
      </c>
      <c r="S1880" t="str">
        <f t="shared" si="266"/>
        <v>PASS</v>
      </c>
      <c r="T1880">
        <f t="shared" si="267"/>
        <v>100</v>
      </c>
      <c r="U1880" t="str">
        <f t="shared" si="268"/>
        <v>Low</v>
      </c>
      <c r="V1880" t="str">
        <f t="shared" si="269"/>
        <v>Clean</v>
      </c>
    </row>
    <row r="1881" spans="1:22" x14ac:dyDescent="0.3">
      <c r="A1881" t="str">
        <f>Raw_Data!A1881</f>
        <v>6252153</v>
      </c>
      <c r="B1881">
        <f>Raw_Data!B1881</f>
        <v>45673</v>
      </c>
      <c r="C1881" t="str">
        <f>Raw_Data!C1881</f>
        <v>NEBIVOLOL 10 MG TABLET</v>
      </c>
      <c r="D1881" t="str">
        <f>Raw_Data!D1881</f>
        <v>59651013930</v>
      </c>
      <c r="E1881" t="str">
        <f>Raw_Data!E1881</f>
        <v>AKHTAR, MARIAM</v>
      </c>
      <c r="F1881" t="str">
        <f>Raw_Data!F1881</f>
        <v>1780024596</v>
      </c>
      <c r="G1881" t="str">
        <f>Raw_Data!H1881</f>
        <v>0</v>
      </c>
      <c r="H1881">
        <f>IFERROR(VLOOKUP(G1881,Store_Map!$A$2:$I$100,3,FALSE),"")</f>
        <v>0</v>
      </c>
      <c r="I1881">
        <f>IFERROR(VLOOKUP(G1881,Store_Map!$A$2:$I$100,4,FALSE),"")</f>
        <v>0</v>
      </c>
      <c r="J1881">
        <f>IFERROR(VLOOKUP(G1881,Store_Map!$A$2:$I$100,5,FALSE),"")</f>
        <v>0</v>
      </c>
      <c r="K1881">
        <f>IFERROR(VLOOKUP(G1881,Store_Map!$A$2:$I$100,6,FALSE),"")</f>
        <v>0</v>
      </c>
      <c r="L1881">
        <f>IFERROR(VLOOKUP(G1881,Store_Map!$A$2:$I$100,7,FALSE),"")</f>
        <v>0</v>
      </c>
      <c r="M1881">
        <f>IFERROR(VLOOKUP(G1881,Store_Map!$A$2:$I$100,8,FALSE),"")</f>
        <v>0</v>
      </c>
      <c r="N1881">
        <f t="shared" si="261"/>
        <v>0</v>
      </c>
      <c r="O1881" t="str">
        <f t="shared" si="262"/>
        <v>PASS</v>
      </c>
      <c r="P1881" t="str">
        <f t="shared" si="263"/>
        <v>PASS</v>
      </c>
      <c r="Q1881" t="str">
        <f t="shared" si="264"/>
        <v>PASS</v>
      </c>
      <c r="R1881" t="str">
        <f t="shared" si="265"/>
        <v>PASS</v>
      </c>
      <c r="S1881" t="str">
        <f t="shared" si="266"/>
        <v>PASS</v>
      </c>
      <c r="T1881">
        <f t="shared" si="267"/>
        <v>100</v>
      </c>
      <c r="U1881" t="str">
        <f t="shared" si="268"/>
        <v>Low</v>
      </c>
      <c r="V1881" t="str">
        <f t="shared" si="269"/>
        <v>Clean</v>
      </c>
    </row>
    <row r="1882" spans="1:22" x14ac:dyDescent="0.3">
      <c r="A1882" t="str">
        <f>Raw_Data!A1882</f>
        <v>6252181</v>
      </c>
      <c r="B1882">
        <f>Raw_Data!B1882</f>
        <v>45673</v>
      </c>
      <c r="C1882" t="str">
        <f>Raw_Data!C1882</f>
        <v>TRUEPLUS ULTRA THIN 30G LAN</v>
      </c>
      <c r="D1882" t="str">
        <f>Raw_Data!D1882</f>
        <v>56151014401</v>
      </c>
      <c r="E1882" t="str">
        <f>Raw_Data!E1882</f>
        <v>HARSHMAN, SONALI</v>
      </c>
      <c r="F1882" t="str">
        <f>Raw_Data!F1882</f>
        <v>1104084516</v>
      </c>
      <c r="G1882" t="str">
        <f>Raw_Data!H1882</f>
        <v>0</v>
      </c>
      <c r="H1882">
        <f>IFERROR(VLOOKUP(G1882,Store_Map!$A$2:$I$100,3,FALSE),"")</f>
        <v>0</v>
      </c>
      <c r="I1882">
        <f>IFERROR(VLOOKUP(G1882,Store_Map!$A$2:$I$100,4,FALSE),"")</f>
        <v>0</v>
      </c>
      <c r="J1882">
        <f>IFERROR(VLOOKUP(G1882,Store_Map!$A$2:$I$100,5,FALSE),"")</f>
        <v>0</v>
      </c>
      <c r="K1882">
        <f>IFERROR(VLOOKUP(G1882,Store_Map!$A$2:$I$100,6,FALSE),"")</f>
        <v>0</v>
      </c>
      <c r="L1882">
        <f>IFERROR(VLOOKUP(G1882,Store_Map!$A$2:$I$100,7,FALSE),"")</f>
        <v>0</v>
      </c>
      <c r="M1882">
        <f>IFERROR(VLOOKUP(G1882,Store_Map!$A$2:$I$100,8,FALSE),"")</f>
        <v>0</v>
      </c>
      <c r="N1882">
        <f t="shared" si="261"/>
        <v>0</v>
      </c>
      <c r="O1882" t="str">
        <f t="shared" si="262"/>
        <v>PASS</v>
      </c>
      <c r="P1882" t="str">
        <f t="shared" si="263"/>
        <v>PASS</v>
      </c>
      <c r="Q1882" t="str">
        <f t="shared" si="264"/>
        <v>PASS</v>
      </c>
      <c r="R1882" t="str">
        <f t="shared" si="265"/>
        <v>PASS</v>
      </c>
      <c r="S1882" t="str">
        <f t="shared" si="266"/>
        <v>PASS</v>
      </c>
      <c r="T1882">
        <f t="shared" si="267"/>
        <v>100</v>
      </c>
      <c r="U1882" t="str">
        <f t="shared" si="268"/>
        <v>Low</v>
      </c>
      <c r="V1882" t="str">
        <f t="shared" si="269"/>
        <v>Clean</v>
      </c>
    </row>
    <row r="1883" spans="1:22" x14ac:dyDescent="0.3">
      <c r="A1883" t="str">
        <f>Raw_Data!A1883</f>
        <v>6252146</v>
      </c>
      <c r="B1883">
        <f>Raw_Data!B1883</f>
        <v>45673</v>
      </c>
      <c r="C1883" t="str">
        <f>Raw_Data!C1883</f>
        <v>ONDANSETRON ODT 4 MG TABLET</v>
      </c>
      <c r="D1883" t="str">
        <f>Raw_Data!D1883</f>
        <v>68462015713</v>
      </c>
      <c r="E1883" t="str">
        <f>Raw_Data!E1883</f>
        <v>AKHTAR, MARIAM</v>
      </c>
      <c r="F1883" t="str">
        <f>Raw_Data!F1883</f>
        <v>1780024596</v>
      </c>
      <c r="G1883" t="str">
        <f>Raw_Data!H1883</f>
        <v>0</v>
      </c>
      <c r="H1883">
        <f>IFERROR(VLOOKUP(G1883,Store_Map!$A$2:$I$100,3,FALSE),"")</f>
        <v>0</v>
      </c>
      <c r="I1883">
        <f>IFERROR(VLOOKUP(G1883,Store_Map!$A$2:$I$100,4,FALSE),"")</f>
        <v>0</v>
      </c>
      <c r="J1883">
        <f>IFERROR(VLOOKUP(G1883,Store_Map!$A$2:$I$100,5,FALSE),"")</f>
        <v>0</v>
      </c>
      <c r="K1883">
        <f>IFERROR(VLOOKUP(G1883,Store_Map!$A$2:$I$100,6,FALSE),"")</f>
        <v>0</v>
      </c>
      <c r="L1883">
        <f>IFERROR(VLOOKUP(G1883,Store_Map!$A$2:$I$100,7,FALSE),"")</f>
        <v>0</v>
      </c>
      <c r="M1883">
        <f>IFERROR(VLOOKUP(G1883,Store_Map!$A$2:$I$100,8,FALSE),"")</f>
        <v>0</v>
      </c>
      <c r="N1883">
        <f t="shared" si="261"/>
        <v>0</v>
      </c>
      <c r="O1883" t="str">
        <f t="shared" si="262"/>
        <v>PASS</v>
      </c>
      <c r="P1883" t="str">
        <f t="shared" si="263"/>
        <v>PASS</v>
      </c>
      <c r="Q1883" t="str">
        <f t="shared" si="264"/>
        <v>PASS</v>
      </c>
      <c r="R1883" t="str">
        <f t="shared" si="265"/>
        <v>PASS</v>
      </c>
      <c r="S1883" t="str">
        <f t="shared" si="266"/>
        <v>PASS</v>
      </c>
      <c r="T1883">
        <f t="shared" si="267"/>
        <v>100</v>
      </c>
      <c r="U1883" t="str">
        <f t="shared" si="268"/>
        <v>Low</v>
      </c>
      <c r="V1883" t="str">
        <f t="shared" si="269"/>
        <v>Clean</v>
      </c>
    </row>
    <row r="1884" spans="1:22" x14ac:dyDescent="0.3">
      <c r="A1884" t="str">
        <f>Raw_Data!A1884</f>
        <v>6252148</v>
      </c>
      <c r="B1884">
        <f>Raw_Data!B1884</f>
        <v>45673</v>
      </c>
      <c r="C1884" t="str">
        <f>Raw_Data!C1884</f>
        <v>LEVETIRACETAM 500 MG TABLET</v>
      </c>
      <c r="D1884" t="str">
        <f>Raw_Data!D1884</f>
        <v>31722053712</v>
      </c>
      <c r="E1884" t="str">
        <f>Raw_Data!E1884</f>
        <v>AKHTAR, MARIAM</v>
      </c>
      <c r="F1884" t="str">
        <f>Raw_Data!F1884</f>
        <v>1780024596</v>
      </c>
      <c r="G1884" t="str">
        <f>Raw_Data!H1884</f>
        <v>0</v>
      </c>
      <c r="H1884">
        <f>IFERROR(VLOOKUP(G1884,Store_Map!$A$2:$I$100,3,FALSE),"")</f>
        <v>0</v>
      </c>
      <c r="I1884">
        <f>IFERROR(VLOOKUP(G1884,Store_Map!$A$2:$I$100,4,FALSE),"")</f>
        <v>0</v>
      </c>
      <c r="J1884">
        <f>IFERROR(VLOOKUP(G1884,Store_Map!$A$2:$I$100,5,FALSE),"")</f>
        <v>0</v>
      </c>
      <c r="K1884">
        <f>IFERROR(VLOOKUP(G1884,Store_Map!$A$2:$I$100,6,FALSE),"")</f>
        <v>0</v>
      </c>
      <c r="L1884">
        <f>IFERROR(VLOOKUP(G1884,Store_Map!$A$2:$I$100,7,FALSE),"")</f>
        <v>0</v>
      </c>
      <c r="M1884">
        <f>IFERROR(VLOOKUP(G1884,Store_Map!$A$2:$I$100,8,FALSE),"")</f>
        <v>0</v>
      </c>
      <c r="N1884">
        <f t="shared" si="261"/>
        <v>0</v>
      </c>
      <c r="O1884" t="str">
        <f t="shared" si="262"/>
        <v>PASS</v>
      </c>
      <c r="P1884" t="str">
        <f t="shared" si="263"/>
        <v>PASS</v>
      </c>
      <c r="Q1884" t="str">
        <f t="shared" si="264"/>
        <v>PASS</v>
      </c>
      <c r="R1884" t="str">
        <f t="shared" si="265"/>
        <v>PASS</v>
      </c>
      <c r="S1884" t="str">
        <f t="shared" si="266"/>
        <v>PASS</v>
      </c>
      <c r="T1884">
        <f t="shared" si="267"/>
        <v>100</v>
      </c>
      <c r="U1884" t="str">
        <f t="shared" si="268"/>
        <v>Low</v>
      </c>
      <c r="V1884" t="str">
        <f t="shared" si="269"/>
        <v>Clean</v>
      </c>
    </row>
    <row r="1885" spans="1:22" x14ac:dyDescent="0.3">
      <c r="A1885" t="str">
        <f>Raw_Data!A1885</f>
        <v>6232508</v>
      </c>
      <c r="B1885">
        <f>Raw_Data!B1885</f>
        <v>45673</v>
      </c>
      <c r="C1885" t="str">
        <f>Raw_Data!C1885</f>
        <v>TOUJEO SOLOSTAR 300 UNIT/ML</v>
      </c>
      <c r="D1885" t="str">
        <f>Raw_Data!D1885</f>
        <v>24586903</v>
      </c>
      <c r="E1885" t="str">
        <f>Raw_Data!E1885</f>
        <v>GIBBS, JON</v>
      </c>
      <c r="F1885" t="str">
        <f>Raw_Data!F1885</f>
        <v>1700896156</v>
      </c>
      <c r="G1885" t="str">
        <f>Raw_Data!H1885</f>
        <v>0</v>
      </c>
      <c r="H1885">
        <f>IFERROR(VLOOKUP(G1885,Store_Map!$A$2:$I$100,3,FALSE),"")</f>
        <v>0</v>
      </c>
      <c r="I1885">
        <f>IFERROR(VLOOKUP(G1885,Store_Map!$A$2:$I$100,4,FALSE),"")</f>
        <v>0</v>
      </c>
      <c r="J1885">
        <f>IFERROR(VLOOKUP(G1885,Store_Map!$A$2:$I$100,5,FALSE),"")</f>
        <v>0</v>
      </c>
      <c r="K1885">
        <f>IFERROR(VLOOKUP(G1885,Store_Map!$A$2:$I$100,6,FALSE),"")</f>
        <v>0</v>
      </c>
      <c r="L1885">
        <f>IFERROR(VLOOKUP(G1885,Store_Map!$A$2:$I$100,7,FALSE),"")</f>
        <v>0</v>
      </c>
      <c r="M1885">
        <f>IFERROR(VLOOKUP(G1885,Store_Map!$A$2:$I$100,8,FALSE),"")</f>
        <v>0</v>
      </c>
      <c r="N1885">
        <f t="shared" si="261"/>
        <v>0</v>
      </c>
      <c r="O1885" t="str">
        <f t="shared" si="262"/>
        <v>PASS</v>
      </c>
      <c r="P1885" t="str">
        <f t="shared" si="263"/>
        <v>REVIEW</v>
      </c>
      <c r="Q1885" t="str">
        <f t="shared" si="264"/>
        <v>PASS</v>
      </c>
      <c r="R1885" t="str">
        <f t="shared" si="265"/>
        <v>PASS</v>
      </c>
      <c r="S1885" t="str">
        <f t="shared" si="266"/>
        <v>REVIEW</v>
      </c>
      <c r="T1885">
        <f t="shared" si="267"/>
        <v>90</v>
      </c>
      <c r="U1885" t="str">
        <f t="shared" si="268"/>
        <v>Low</v>
      </c>
      <c r="V1885" t="str">
        <f t="shared" si="269"/>
        <v>Invalid NDC</v>
      </c>
    </row>
    <row r="1886" spans="1:22" x14ac:dyDescent="0.3">
      <c r="A1886" t="str">
        <f>Raw_Data!A1886</f>
        <v>6252183</v>
      </c>
      <c r="B1886">
        <f>Raw_Data!B1886</f>
        <v>45673</v>
      </c>
      <c r="C1886" t="str">
        <f>Raw_Data!C1886</f>
        <v>FARXIGA 10 MG TABLET</v>
      </c>
      <c r="D1886" t="str">
        <f>Raw_Data!D1886</f>
        <v>310621030</v>
      </c>
      <c r="E1886" t="str">
        <f>Raw_Data!E1886</f>
        <v>BYNE, EDMUND</v>
      </c>
      <c r="F1886" t="str">
        <f>Raw_Data!F1886</f>
        <v>1033186648</v>
      </c>
      <c r="G1886" t="str">
        <f>Raw_Data!H1886</f>
        <v>0</v>
      </c>
      <c r="H1886">
        <f>IFERROR(VLOOKUP(G1886,Store_Map!$A$2:$I$100,3,FALSE),"")</f>
        <v>0</v>
      </c>
      <c r="I1886">
        <f>IFERROR(VLOOKUP(G1886,Store_Map!$A$2:$I$100,4,FALSE),"")</f>
        <v>0</v>
      </c>
      <c r="J1886">
        <f>IFERROR(VLOOKUP(G1886,Store_Map!$A$2:$I$100,5,FALSE),"")</f>
        <v>0</v>
      </c>
      <c r="K1886">
        <f>IFERROR(VLOOKUP(G1886,Store_Map!$A$2:$I$100,6,FALSE),"")</f>
        <v>0</v>
      </c>
      <c r="L1886">
        <f>IFERROR(VLOOKUP(G1886,Store_Map!$A$2:$I$100,7,FALSE),"")</f>
        <v>0</v>
      </c>
      <c r="M1886">
        <f>IFERROR(VLOOKUP(G1886,Store_Map!$A$2:$I$100,8,FALSE),"")</f>
        <v>0</v>
      </c>
      <c r="N1886">
        <f t="shared" si="261"/>
        <v>0</v>
      </c>
      <c r="O1886" t="str">
        <f t="shared" si="262"/>
        <v>PASS</v>
      </c>
      <c r="P1886" t="str">
        <f t="shared" si="263"/>
        <v>REVIEW</v>
      </c>
      <c r="Q1886" t="str">
        <f t="shared" si="264"/>
        <v>PASS</v>
      </c>
      <c r="R1886" t="str">
        <f t="shared" si="265"/>
        <v>PASS</v>
      </c>
      <c r="S1886" t="str">
        <f t="shared" si="266"/>
        <v>REVIEW</v>
      </c>
      <c r="T1886">
        <f t="shared" si="267"/>
        <v>90</v>
      </c>
      <c r="U1886" t="str">
        <f t="shared" si="268"/>
        <v>Low</v>
      </c>
      <c r="V1886" t="str">
        <f t="shared" si="269"/>
        <v>Invalid NDC</v>
      </c>
    </row>
    <row r="1887" spans="1:22" x14ac:dyDescent="0.3">
      <c r="A1887" t="str">
        <f>Raw_Data!A1887</f>
        <v>6252184</v>
      </c>
      <c r="B1887">
        <f>Raw_Data!B1887</f>
        <v>45673</v>
      </c>
      <c r="C1887" t="str">
        <f>Raw_Data!C1887</f>
        <v>OSELTAMIVIR PHOS 75 MG CAPS</v>
      </c>
      <c r="D1887" t="str">
        <f>Raw_Data!D1887</f>
        <v>72205004411</v>
      </c>
      <c r="E1887" t="str">
        <f>Raw_Data!E1887</f>
        <v>GIBBS, JON</v>
      </c>
      <c r="F1887" t="str">
        <f>Raw_Data!F1887</f>
        <v>1700896156</v>
      </c>
      <c r="G1887" t="str">
        <f>Raw_Data!H1887</f>
        <v>0</v>
      </c>
      <c r="H1887">
        <f>IFERROR(VLOOKUP(G1887,Store_Map!$A$2:$I$100,3,FALSE),"")</f>
        <v>0</v>
      </c>
      <c r="I1887">
        <f>IFERROR(VLOOKUP(G1887,Store_Map!$A$2:$I$100,4,FALSE),"")</f>
        <v>0</v>
      </c>
      <c r="J1887">
        <f>IFERROR(VLOOKUP(G1887,Store_Map!$A$2:$I$100,5,FALSE),"")</f>
        <v>0</v>
      </c>
      <c r="K1887">
        <f>IFERROR(VLOOKUP(G1887,Store_Map!$A$2:$I$100,6,FALSE),"")</f>
        <v>0</v>
      </c>
      <c r="L1887">
        <f>IFERROR(VLOOKUP(G1887,Store_Map!$A$2:$I$100,7,FALSE),"")</f>
        <v>0</v>
      </c>
      <c r="M1887">
        <f>IFERROR(VLOOKUP(G1887,Store_Map!$A$2:$I$100,8,FALSE),"")</f>
        <v>0</v>
      </c>
      <c r="N1887">
        <f t="shared" si="261"/>
        <v>0</v>
      </c>
      <c r="O1887" t="str">
        <f t="shared" si="262"/>
        <v>PASS</v>
      </c>
      <c r="P1887" t="str">
        <f t="shared" si="263"/>
        <v>PASS</v>
      </c>
      <c r="Q1887" t="str">
        <f t="shared" si="264"/>
        <v>PASS</v>
      </c>
      <c r="R1887" t="str">
        <f t="shared" si="265"/>
        <v>PASS</v>
      </c>
      <c r="S1887" t="str">
        <f t="shared" si="266"/>
        <v>PASS</v>
      </c>
      <c r="T1887">
        <f t="shared" si="267"/>
        <v>100</v>
      </c>
      <c r="U1887" t="str">
        <f t="shared" si="268"/>
        <v>Low</v>
      </c>
      <c r="V1887" t="str">
        <f t="shared" si="269"/>
        <v>Clean</v>
      </c>
    </row>
    <row r="1888" spans="1:22" x14ac:dyDescent="0.3">
      <c r="A1888" t="str">
        <f>Raw_Data!A1888</f>
        <v>6252185</v>
      </c>
      <c r="B1888">
        <f>Raw_Data!B1888</f>
        <v>45673</v>
      </c>
      <c r="C1888" t="str">
        <f>Raw_Data!C1888</f>
        <v>GLIMEPIRIDE 2 MG TABLET</v>
      </c>
      <c r="D1888" t="str">
        <f>Raw_Data!D1888</f>
        <v>55111032105</v>
      </c>
      <c r="E1888" t="str">
        <f>Raw_Data!E1888</f>
        <v>BYNE, EDMUND</v>
      </c>
      <c r="F1888" t="str">
        <f>Raw_Data!F1888</f>
        <v>1033186648</v>
      </c>
      <c r="G1888" t="str">
        <f>Raw_Data!H1888</f>
        <v>0</v>
      </c>
      <c r="H1888">
        <f>IFERROR(VLOOKUP(G1888,Store_Map!$A$2:$I$100,3,FALSE),"")</f>
        <v>0</v>
      </c>
      <c r="I1888">
        <f>IFERROR(VLOOKUP(G1888,Store_Map!$A$2:$I$100,4,FALSE),"")</f>
        <v>0</v>
      </c>
      <c r="J1888">
        <f>IFERROR(VLOOKUP(G1888,Store_Map!$A$2:$I$100,5,FALSE),"")</f>
        <v>0</v>
      </c>
      <c r="K1888">
        <f>IFERROR(VLOOKUP(G1888,Store_Map!$A$2:$I$100,6,FALSE),"")</f>
        <v>0</v>
      </c>
      <c r="L1888">
        <f>IFERROR(VLOOKUP(G1888,Store_Map!$A$2:$I$100,7,FALSE),"")</f>
        <v>0</v>
      </c>
      <c r="M1888">
        <f>IFERROR(VLOOKUP(G1888,Store_Map!$A$2:$I$100,8,FALSE),"")</f>
        <v>0</v>
      </c>
      <c r="N1888">
        <f t="shared" si="261"/>
        <v>0</v>
      </c>
      <c r="O1888" t="str">
        <f t="shared" si="262"/>
        <v>PASS</v>
      </c>
      <c r="P1888" t="str">
        <f t="shared" si="263"/>
        <v>PASS</v>
      </c>
      <c r="Q1888" t="str">
        <f t="shared" si="264"/>
        <v>PASS</v>
      </c>
      <c r="R1888" t="str">
        <f t="shared" si="265"/>
        <v>PASS</v>
      </c>
      <c r="S1888" t="str">
        <f t="shared" si="266"/>
        <v>PASS</v>
      </c>
      <c r="T1888">
        <f t="shared" si="267"/>
        <v>100</v>
      </c>
      <c r="U1888" t="str">
        <f t="shared" si="268"/>
        <v>Low</v>
      </c>
      <c r="V1888" t="str">
        <f t="shared" si="269"/>
        <v>Clean</v>
      </c>
    </row>
    <row r="1889" spans="1:22" x14ac:dyDescent="0.3">
      <c r="A1889" t="str">
        <f>Raw_Data!A1889</f>
        <v>6252186</v>
      </c>
      <c r="B1889">
        <f>Raw_Data!B1889</f>
        <v>45673</v>
      </c>
      <c r="C1889" t="str">
        <f>Raw_Data!C1889</f>
        <v>METFORMIN HCL 500 MG TABLET</v>
      </c>
      <c r="D1889" t="str">
        <f>Raw_Data!D1889</f>
        <v>68382075805</v>
      </c>
      <c r="E1889" t="str">
        <f>Raw_Data!E1889</f>
        <v>BYNE, EDMUND</v>
      </c>
      <c r="F1889" t="str">
        <f>Raw_Data!F1889</f>
        <v>1033186648</v>
      </c>
      <c r="G1889" t="str">
        <f>Raw_Data!H1889</f>
        <v>0</v>
      </c>
      <c r="H1889">
        <f>IFERROR(VLOOKUP(G1889,Store_Map!$A$2:$I$100,3,FALSE),"")</f>
        <v>0</v>
      </c>
      <c r="I1889">
        <f>IFERROR(VLOOKUP(G1889,Store_Map!$A$2:$I$100,4,FALSE),"")</f>
        <v>0</v>
      </c>
      <c r="J1889">
        <f>IFERROR(VLOOKUP(G1889,Store_Map!$A$2:$I$100,5,FALSE),"")</f>
        <v>0</v>
      </c>
      <c r="K1889">
        <f>IFERROR(VLOOKUP(G1889,Store_Map!$A$2:$I$100,6,FALSE),"")</f>
        <v>0</v>
      </c>
      <c r="L1889">
        <f>IFERROR(VLOOKUP(G1889,Store_Map!$A$2:$I$100,7,FALSE),"")</f>
        <v>0</v>
      </c>
      <c r="M1889">
        <f>IFERROR(VLOOKUP(G1889,Store_Map!$A$2:$I$100,8,FALSE),"")</f>
        <v>0</v>
      </c>
      <c r="N1889">
        <f t="shared" si="261"/>
        <v>0</v>
      </c>
      <c r="O1889" t="str">
        <f t="shared" si="262"/>
        <v>PASS</v>
      </c>
      <c r="P1889" t="str">
        <f t="shared" si="263"/>
        <v>PASS</v>
      </c>
      <c r="Q1889" t="str">
        <f t="shared" si="264"/>
        <v>PASS</v>
      </c>
      <c r="R1889" t="str">
        <f t="shared" si="265"/>
        <v>PASS</v>
      </c>
      <c r="S1889" t="str">
        <f t="shared" si="266"/>
        <v>PASS</v>
      </c>
      <c r="T1889">
        <f t="shared" si="267"/>
        <v>100</v>
      </c>
      <c r="U1889" t="str">
        <f t="shared" si="268"/>
        <v>Low</v>
      </c>
      <c r="V1889" t="str">
        <f t="shared" si="269"/>
        <v>Clean</v>
      </c>
    </row>
    <row r="1890" spans="1:22" x14ac:dyDescent="0.3">
      <c r="A1890" t="str">
        <f>Raw_Data!A1890</f>
        <v>6252187</v>
      </c>
      <c r="B1890">
        <f>Raw_Data!B1890</f>
        <v>45673</v>
      </c>
      <c r="C1890" t="str">
        <f>Raw_Data!C1890</f>
        <v>LOSARTAN-HCTZ 50-12.5 MG TA</v>
      </c>
      <c r="D1890" t="str">
        <f>Raw_Data!D1890</f>
        <v>65862046899</v>
      </c>
      <c r="E1890" t="str">
        <f>Raw_Data!E1890</f>
        <v>GIBBS, JON</v>
      </c>
      <c r="F1890" t="str">
        <f>Raw_Data!F1890</f>
        <v>1700896156</v>
      </c>
      <c r="G1890" t="str">
        <f>Raw_Data!H1890</f>
        <v>0</v>
      </c>
      <c r="H1890">
        <f>IFERROR(VLOOKUP(G1890,Store_Map!$A$2:$I$100,3,FALSE),"")</f>
        <v>0</v>
      </c>
      <c r="I1890">
        <f>IFERROR(VLOOKUP(G1890,Store_Map!$A$2:$I$100,4,FALSE),"")</f>
        <v>0</v>
      </c>
      <c r="J1890">
        <f>IFERROR(VLOOKUP(G1890,Store_Map!$A$2:$I$100,5,FALSE),"")</f>
        <v>0</v>
      </c>
      <c r="K1890">
        <f>IFERROR(VLOOKUP(G1890,Store_Map!$A$2:$I$100,6,FALSE),"")</f>
        <v>0</v>
      </c>
      <c r="L1890">
        <f>IFERROR(VLOOKUP(G1890,Store_Map!$A$2:$I$100,7,FALSE),"")</f>
        <v>0</v>
      </c>
      <c r="M1890">
        <f>IFERROR(VLOOKUP(G1890,Store_Map!$A$2:$I$100,8,FALSE),"")</f>
        <v>0</v>
      </c>
      <c r="N1890">
        <f t="shared" si="261"/>
        <v>0</v>
      </c>
      <c r="O1890" t="str">
        <f t="shared" si="262"/>
        <v>PASS</v>
      </c>
      <c r="P1890" t="str">
        <f t="shared" si="263"/>
        <v>PASS</v>
      </c>
      <c r="Q1890" t="str">
        <f t="shared" si="264"/>
        <v>PASS</v>
      </c>
      <c r="R1890" t="str">
        <f t="shared" si="265"/>
        <v>PASS</v>
      </c>
      <c r="S1890" t="str">
        <f t="shared" si="266"/>
        <v>PASS</v>
      </c>
      <c r="T1890">
        <f t="shared" si="267"/>
        <v>100</v>
      </c>
      <c r="U1890" t="str">
        <f t="shared" si="268"/>
        <v>Low</v>
      </c>
      <c r="V1890" t="str">
        <f t="shared" si="269"/>
        <v>Clean</v>
      </c>
    </row>
    <row r="1891" spans="1:22" x14ac:dyDescent="0.3">
      <c r="A1891" t="str">
        <f>Raw_Data!A1891</f>
        <v>6252189</v>
      </c>
      <c r="B1891">
        <f>Raw_Data!B1891</f>
        <v>45673</v>
      </c>
      <c r="C1891" t="str">
        <f>Raw_Data!C1891</f>
        <v>PROMETHAZINE 25 MG TABLET</v>
      </c>
      <c r="D1891" t="str">
        <f>Raw_Data!D1891</f>
        <v>68382004101</v>
      </c>
      <c r="E1891" t="str">
        <f>Raw_Data!E1891</f>
        <v>YASIN, NURA</v>
      </c>
      <c r="F1891" t="str">
        <f>Raw_Data!F1891</f>
        <v>1265518567</v>
      </c>
      <c r="G1891" t="str">
        <f>Raw_Data!H1891</f>
        <v>0</v>
      </c>
      <c r="H1891">
        <f>IFERROR(VLOOKUP(G1891,Store_Map!$A$2:$I$100,3,FALSE),"")</f>
        <v>0</v>
      </c>
      <c r="I1891">
        <f>IFERROR(VLOOKUP(G1891,Store_Map!$A$2:$I$100,4,FALSE),"")</f>
        <v>0</v>
      </c>
      <c r="J1891">
        <f>IFERROR(VLOOKUP(G1891,Store_Map!$A$2:$I$100,5,FALSE),"")</f>
        <v>0</v>
      </c>
      <c r="K1891">
        <f>IFERROR(VLOOKUP(G1891,Store_Map!$A$2:$I$100,6,FALSE),"")</f>
        <v>0</v>
      </c>
      <c r="L1891">
        <f>IFERROR(VLOOKUP(G1891,Store_Map!$A$2:$I$100,7,FALSE),"")</f>
        <v>0</v>
      </c>
      <c r="M1891">
        <f>IFERROR(VLOOKUP(G1891,Store_Map!$A$2:$I$100,8,FALSE),"")</f>
        <v>0</v>
      </c>
      <c r="N1891">
        <f t="shared" si="261"/>
        <v>0</v>
      </c>
      <c r="O1891" t="str">
        <f t="shared" si="262"/>
        <v>PASS</v>
      </c>
      <c r="P1891" t="str">
        <f t="shared" si="263"/>
        <v>PASS</v>
      </c>
      <c r="Q1891" t="str">
        <f t="shared" si="264"/>
        <v>PASS</v>
      </c>
      <c r="R1891" t="str">
        <f t="shared" si="265"/>
        <v>PASS</v>
      </c>
      <c r="S1891" t="str">
        <f t="shared" si="266"/>
        <v>PASS</v>
      </c>
      <c r="T1891">
        <f t="shared" si="267"/>
        <v>100</v>
      </c>
      <c r="U1891" t="str">
        <f t="shared" si="268"/>
        <v>Low</v>
      </c>
      <c r="V1891" t="str">
        <f t="shared" si="269"/>
        <v>Clean</v>
      </c>
    </row>
    <row r="1892" spans="1:22" x14ac:dyDescent="0.3">
      <c r="A1892" t="str">
        <f>Raw_Data!A1892</f>
        <v>6252193</v>
      </c>
      <c r="B1892">
        <f>Raw_Data!B1892</f>
        <v>45673</v>
      </c>
      <c r="C1892" t="str">
        <f>Raw_Data!C1892</f>
        <v>LANTUS SOLOSTAR 100 UNIT/ML</v>
      </c>
      <c r="D1892" t="str">
        <f>Raw_Data!D1892</f>
        <v>88221905</v>
      </c>
      <c r="E1892" t="str">
        <f>Raw_Data!E1892</f>
        <v>GIBBS, JON</v>
      </c>
      <c r="F1892" t="str">
        <f>Raw_Data!F1892</f>
        <v>1700896156</v>
      </c>
      <c r="G1892" t="str">
        <f>Raw_Data!H1892</f>
        <v>0</v>
      </c>
      <c r="H1892">
        <f>IFERROR(VLOOKUP(G1892,Store_Map!$A$2:$I$100,3,FALSE),"")</f>
        <v>0</v>
      </c>
      <c r="I1892">
        <f>IFERROR(VLOOKUP(G1892,Store_Map!$A$2:$I$100,4,FALSE),"")</f>
        <v>0</v>
      </c>
      <c r="J1892">
        <f>IFERROR(VLOOKUP(G1892,Store_Map!$A$2:$I$100,5,FALSE),"")</f>
        <v>0</v>
      </c>
      <c r="K1892">
        <f>IFERROR(VLOOKUP(G1892,Store_Map!$A$2:$I$100,6,FALSE),"")</f>
        <v>0</v>
      </c>
      <c r="L1892">
        <f>IFERROR(VLOOKUP(G1892,Store_Map!$A$2:$I$100,7,FALSE),"")</f>
        <v>0</v>
      </c>
      <c r="M1892">
        <f>IFERROR(VLOOKUP(G1892,Store_Map!$A$2:$I$100,8,FALSE),"")</f>
        <v>0</v>
      </c>
      <c r="N1892">
        <f t="shared" si="261"/>
        <v>0</v>
      </c>
      <c r="O1892" t="str">
        <f t="shared" si="262"/>
        <v>PASS</v>
      </c>
      <c r="P1892" t="str">
        <f t="shared" si="263"/>
        <v>REVIEW</v>
      </c>
      <c r="Q1892" t="str">
        <f t="shared" si="264"/>
        <v>PASS</v>
      </c>
      <c r="R1892" t="str">
        <f t="shared" si="265"/>
        <v>PASS</v>
      </c>
      <c r="S1892" t="str">
        <f t="shared" si="266"/>
        <v>REVIEW</v>
      </c>
      <c r="T1892">
        <f t="shared" si="267"/>
        <v>90</v>
      </c>
      <c r="U1892" t="str">
        <f t="shared" si="268"/>
        <v>Low</v>
      </c>
      <c r="V1892" t="str">
        <f t="shared" si="269"/>
        <v>Invalid NDC</v>
      </c>
    </row>
    <row r="1893" spans="1:22" x14ac:dyDescent="0.3">
      <c r="A1893" t="str">
        <f>Raw_Data!A1893</f>
        <v>6252194</v>
      </c>
      <c r="B1893">
        <f>Raw_Data!B1893</f>
        <v>45673</v>
      </c>
      <c r="C1893" t="str">
        <f>Raw_Data!C1893</f>
        <v>CLOTRIMAZOLE 1% CREAM</v>
      </c>
      <c r="D1893" t="str">
        <f>Raw_Data!D1893</f>
        <v>68462018117</v>
      </c>
      <c r="E1893" t="str">
        <f>Raw_Data!E1893</f>
        <v>HARSHMAN, SONALI</v>
      </c>
      <c r="F1893" t="str">
        <f>Raw_Data!F1893</f>
        <v>1104084516</v>
      </c>
      <c r="G1893" t="str">
        <f>Raw_Data!H1893</f>
        <v>0</v>
      </c>
      <c r="H1893">
        <f>IFERROR(VLOOKUP(G1893,Store_Map!$A$2:$I$100,3,FALSE),"")</f>
        <v>0</v>
      </c>
      <c r="I1893">
        <f>IFERROR(VLOOKUP(G1893,Store_Map!$A$2:$I$100,4,FALSE),"")</f>
        <v>0</v>
      </c>
      <c r="J1893">
        <f>IFERROR(VLOOKUP(G1893,Store_Map!$A$2:$I$100,5,FALSE),"")</f>
        <v>0</v>
      </c>
      <c r="K1893">
        <f>IFERROR(VLOOKUP(G1893,Store_Map!$A$2:$I$100,6,FALSE),"")</f>
        <v>0</v>
      </c>
      <c r="L1893">
        <f>IFERROR(VLOOKUP(G1893,Store_Map!$A$2:$I$100,7,FALSE),"")</f>
        <v>0</v>
      </c>
      <c r="M1893">
        <f>IFERROR(VLOOKUP(G1893,Store_Map!$A$2:$I$100,8,FALSE),"")</f>
        <v>0</v>
      </c>
      <c r="N1893">
        <f t="shared" si="261"/>
        <v>0</v>
      </c>
      <c r="O1893" t="str">
        <f t="shared" si="262"/>
        <v>PASS</v>
      </c>
      <c r="P1893" t="str">
        <f t="shared" si="263"/>
        <v>PASS</v>
      </c>
      <c r="Q1893" t="str">
        <f t="shared" si="264"/>
        <v>PASS</v>
      </c>
      <c r="R1893" t="str">
        <f t="shared" si="265"/>
        <v>PASS</v>
      </c>
      <c r="S1893" t="str">
        <f t="shared" si="266"/>
        <v>PASS</v>
      </c>
      <c r="T1893">
        <f t="shared" si="267"/>
        <v>100</v>
      </c>
      <c r="U1893" t="str">
        <f t="shared" si="268"/>
        <v>Low</v>
      </c>
      <c r="V1893" t="str">
        <f t="shared" si="269"/>
        <v>Clean</v>
      </c>
    </row>
    <row r="1894" spans="1:22" x14ac:dyDescent="0.3">
      <c r="A1894" t="str">
        <f>Raw_Data!A1894</f>
        <v>6252195</v>
      </c>
      <c r="B1894">
        <f>Raw_Data!B1894</f>
        <v>45673</v>
      </c>
      <c r="C1894" t="str">
        <f>Raw_Data!C1894</f>
        <v>TRUE METRIX GLUCOSE TEST ST</v>
      </c>
      <c r="D1894" t="str">
        <f>Raw_Data!D1894</f>
        <v>56151146001</v>
      </c>
      <c r="E1894" t="str">
        <f>Raw_Data!E1894</f>
        <v>MACHADO, MARIA</v>
      </c>
      <c r="F1894" t="str">
        <f>Raw_Data!F1894</f>
        <v>1619100302</v>
      </c>
      <c r="G1894" t="str">
        <f>Raw_Data!H1894</f>
        <v>0</v>
      </c>
      <c r="H1894">
        <f>IFERROR(VLOOKUP(G1894,Store_Map!$A$2:$I$100,3,FALSE),"")</f>
        <v>0</v>
      </c>
      <c r="I1894">
        <f>IFERROR(VLOOKUP(G1894,Store_Map!$A$2:$I$100,4,FALSE),"")</f>
        <v>0</v>
      </c>
      <c r="J1894">
        <f>IFERROR(VLOOKUP(G1894,Store_Map!$A$2:$I$100,5,FALSE),"")</f>
        <v>0</v>
      </c>
      <c r="K1894">
        <f>IFERROR(VLOOKUP(G1894,Store_Map!$A$2:$I$100,6,FALSE),"")</f>
        <v>0</v>
      </c>
      <c r="L1894">
        <f>IFERROR(VLOOKUP(G1894,Store_Map!$A$2:$I$100,7,FALSE),"")</f>
        <v>0</v>
      </c>
      <c r="M1894">
        <f>IFERROR(VLOOKUP(G1894,Store_Map!$A$2:$I$100,8,FALSE),"")</f>
        <v>0</v>
      </c>
      <c r="N1894">
        <f t="shared" si="261"/>
        <v>0</v>
      </c>
      <c r="O1894" t="str">
        <f t="shared" si="262"/>
        <v>PASS</v>
      </c>
      <c r="P1894" t="str">
        <f t="shared" si="263"/>
        <v>PASS</v>
      </c>
      <c r="Q1894" t="str">
        <f t="shared" si="264"/>
        <v>PASS</v>
      </c>
      <c r="R1894" t="str">
        <f t="shared" si="265"/>
        <v>PASS</v>
      </c>
      <c r="S1894" t="str">
        <f t="shared" si="266"/>
        <v>PASS</v>
      </c>
      <c r="T1894">
        <f t="shared" si="267"/>
        <v>100</v>
      </c>
      <c r="U1894" t="str">
        <f t="shared" si="268"/>
        <v>Low</v>
      </c>
      <c r="V1894" t="str">
        <f t="shared" si="269"/>
        <v>Clean</v>
      </c>
    </row>
    <row r="1895" spans="1:22" x14ac:dyDescent="0.3">
      <c r="A1895" t="str">
        <f>Raw_Data!A1895</f>
        <v>6251041</v>
      </c>
      <c r="B1895">
        <f>Raw_Data!B1895</f>
        <v>45673</v>
      </c>
      <c r="C1895" t="str">
        <f>Raw_Data!C1895</f>
        <v>*FERROUS SULFATE 325 MG TAB</v>
      </c>
      <c r="D1895" t="str">
        <f>Raw_Data!D1895</f>
        <v>536100901</v>
      </c>
      <c r="E1895" t="str">
        <f>Raw_Data!E1895</f>
        <v>Bloodworth, James</v>
      </c>
      <c r="F1895" t="str">
        <f>Raw_Data!F1895</f>
        <v>1730164781</v>
      </c>
      <c r="G1895" t="str">
        <f>Raw_Data!H1895</f>
        <v>0</v>
      </c>
      <c r="H1895">
        <f>IFERROR(VLOOKUP(G1895,Store_Map!$A$2:$I$100,3,FALSE),"")</f>
        <v>0</v>
      </c>
      <c r="I1895">
        <f>IFERROR(VLOOKUP(G1895,Store_Map!$A$2:$I$100,4,FALSE),"")</f>
        <v>0</v>
      </c>
      <c r="J1895">
        <f>IFERROR(VLOOKUP(G1895,Store_Map!$A$2:$I$100,5,FALSE),"")</f>
        <v>0</v>
      </c>
      <c r="K1895">
        <f>IFERROR(VLOOKUP(G1895,Store_Map!$A$2:$I$100,6,FALSE),"")</f>
        <v>0</v>
      </c>
      <c r="L1895">
        <f>IFERROR(VLOOKUP(G1895,Store_Map!$A$2:$I$100,7,FALSE),"")</f>
        <v>0</v>
      </c>
      <c r="M1895">
        <f>IFERROR(VLOOKUP(G1895,Store_Map!$A$2:$I$100,8,FALSE),"")</f>
        <v>0</v>
      </c>
      <c r="N1895">
        <f t="shared" si="261"/>
        <v>0</v>
      </c>
      <c r="O1895" t="str">
        <f t="shared" si="262"/>
        <v>PASS</v>
      </c>
      <c r="P1895" t="str">
        <f t="shared" si="263"/>
        <v>REVIEW</v>
      </c>
      <c r="Q1895" t="str">
        <f t="shared" si="264"/>
        <v>PASS</v>
      </c>
      <c r="R1895" t="str">
        <f t="shared" si="265"/>
        <v>PASS</v>
      </c>
      <c r="S1895" t="str">
        <f t="shared" si="266"/>
        <v>REVIEW</v>
      </c>
      <c r="T1895">
        <f t="shared" si="267"/>
        <v>90</v>
      </c>
      <c r="U1895" t="str">
        <f t="shared" si="268"/>
        <v>Low</v>
      </c>
      <c r="V1895" t="str">
        <f t="shared" si="269"/>
        <v>Invalid NDC</v>
      </c>
    </row>
    <row r="1896" spans="1:22" x14ac:dyDescent="0.3">
      <c r="A1896" t="str">
        <f>Raw_Data!A1896</f>
        <v>6252199</v>
      </c>
      <c r="B1896">
        <f>Raw_Data!B1896</f>
        <v>45673</v>
      </c>
      <c r="C1896" t="str">
        <f>Raw_Data!C1896</f>
        <v>CLONIDINE HCL 0.1 MG TABLET</v>
      </c>
      <c r="D1896" t="str">
        <f>Raw_Data!D1896</f>
        <v>228212750</v>
      </c>
      <c r="E1896" t="str">
        <f>Raw_Data!E1896</f>
        <v>HARSHMAN, SONALI</v>
      </c>
      <c r="F1896" t="str">
        <f>Raw_Data!F1896</f>
        <v>1104084516</v>
      </c>
      <c r="G1896" t="str">
        <f>Raw_Data!H1896</f>
        <v>0</v>
      </c>
      <c r="H1896">
        <f>IFERROR(VLOOKUP(G1896,Store_Map!$A$2:$I$100,3,FALSE),"")</f>
        <v>0</v>
      </c>
      <c r="I1896">
        <f>IFERROR(VLOOKUP(G1896,Store_Map!$A$2:$I$100,4,FALSE),"")</f>
        <v>0</v>
      </c>
      <c r="J1896">
        <f>IFERROR(VLOOKUP(G1896,Store_Map!$A$2:$I$100,5,FALSE),"")</f>
        <v>0</v>
      </c>
      <c r="K1896">
        <f>IFERROR(VLOOKUP(G1896,Store_Map!$A$2:$I$100,6,FALSE),"")</f>
        <v>0</v>
      </c>
      <c r="L1896">
        <f>IFERROR(VLOOKUP(G1896,Store_Map!$A$2:$I$100,7,FALSE),"")</f>
        <v>0</v>
      </c>
      <c r="M1896">
        <f>IFERROR(VLOOKUP(G1896,Store_Map!$A$2:$I$100,8,FALSE),"")</f>
        <v>0</v>
      </c>
      <c r="N1896">
        <f t="shared" si="261"/>
        <v>0</v>
      </c>
      <c r="O1896" t="str">
        <f t="shared" si="262"/>
        <v>PASS</v>
      </c>
      <c r="P1896" t="str">
        <f t="shared" si="263"/>
        <v>REVIEW</v>
      </c>
      <c r="Q1896" t="str">
        <f t="shared" si="264"/>
        <v>PASS</v>
      </c>
      <c r="R1896" t="str">
        <f t="shared" si="265"/>
        <v>PASS</v>
      </c>
      <c r="S1896" t="str">
        <f t="shared" si="266"/>
        <v>REVIEW</v>
      </c>
      <c r="T1896">
        <f t="shared" si="267"/>
        <v>90</v>
      </c>
      <c r="U1896" t="str">
        <f t="shared" si="268"/>
        <v>Low</v>
      </c>
      <c r="V1896" t="str">
        <f t="shared" si="269"/>
        <v>Invalid NDC</v>
      </c>
    </row>
    <row r="1897" spans="1:22" x14ac:dyDescent="0.3">
      <c r="A1897" t="str">
        <f>Raw_Data!A1897</f>
        <v>6252200</v>
      </c>
      <c r="B1897">
        <f>Raw_Data!B1897</f>
        <v>45673</v>
      </c>
      <c r="C1897" t="str">
        <f>Raw_Data!C1897</f>
        <v>CYCLOBENZAPRINE 10 MG TABLE</v>
      </c>
      <c r="D1897" t="str">
        <f>Raw_Data!D1897</f>
        <v>69097084615</v>
      </c>
      <c r="E1897" t="str">
        <f>Raw_Data!E1897</f>
        <v>PALAZZO, ANTHONY</v>
      </c>
      <c r="F1897" t="str">
        <f>Raw_Data!F1897</f>
        <v>1285648600</v>
      </c>
      <c r="G1897" t="str">
        <f>Raw_Data!H1897</f>
        <v>0</v>
      </c>
      <c r="H1897">
        <f>IFERROR(VLOOKUP(G1897,Store_Map!$A$2:$I$100,3,FALSE),"")</f>
        <v>0</v>
      </c>
      <c r="I1897">
        <f>IFERROR(VLOOKUP(G1897,Store_Map!$A$2:$I$100,4,FALSE),"")</f>
        <v>0</v>
      </c>
      <c r="J1897">
        <f>IFERROR(VLOOKUP(G1897,Store_Map!$A$2:$I$100,5,FALSE),"")</f>
        <v>0</v>
      </c>
      <c r="K1897">
        <f>IFERROR(VLOOKUP(G1897,Store_Map!$A$2:$I$100,6,FALSE),"")</f>
        <v>0</v>
      </c>
      <c r="L1897">
        <f>IFERROR(VLOOKUP(G1897,Store_Map!$A$2:$I$100,7,FALSE),"")</f>
        <v>0</v>
      </c>
      <c r="M1897">
        <f>IFERROR(VLOOKUP(G1897,Store_Map!$A$2:$I$100,8,FALSE),"")</f>
        <v>0</v>
      </c>
      <c r="N1897">
        <f t="shared" si="261"/>
        <v>0</v>
      </c>
      <c r="O1897" t="str">
        <f t="shared" si="262"/>
        <v>PASS</v>
      </c>
      <c r="P1897" t="str">
        <f t="shared" si="263"/>
        <v>PASS</v>
      </c>
      <c r="Q1897" t="str">
        <f t="shared" si="264"/>
        <v>PASS</v>
      </c>
      <c r="R1897" t="str">
        <f t="shared" si="265"/>
        <v>PASS</v>
      </c>
      <c r="S1897" t="str">
        <f t="shared" si="266"/>
        <v>PASS</v>
      </c>
      <c r="T1897">
        <f t="shared" si="267"/>
        <v>100</v>
      </c>
      <c r="U1897" t="str">
        <f t="shared" si="268"/>
        <v>Low</v>
      </c>
      <c r="V1897" t="str">
        <f t="shared" si="269"/>
        <v>Clean</v>
      </c>
    </row>
    <row r="1898" spans="1:22" x14ac:dyDescent="0.3">
      <c r="A1898" t="str">
        <f>Raw_Data!A1898</f>
        <v>6246198</v>
      </c>
      <c r="B1898">
        <f>Raw_Data!B1898</f>
        <v>45674</v>
      </c>
      <c r="C1898" t="str">
        <f>Raw_Data!C1898</f>
        <v>MECLIZINE 25 MG TABLET</v>
      </c>
      <c r="D1898" t="str">
        <f>Raw_Data!D1898</f>
        <v>16571066101</v>
      </c>
      <c r="E1898" t="str">
        <f>Raw_Data!E1898</f>
        <v>BYNE, EDMUND</v>
      </c>
      <c r="F1898" t="str">
        <f>Raw_Data!F1898</f>
        <v>1033186648</v>
      </c>
      <c r="G1898" t="str">
        <f>Raw_Data!H1898</f>
        <v>0</v>
      </c>
      <c r="H1898">
        <f>IFERROR(VLOOKUP(G1898,Store_Map!$A$2:$I$100,3,FALSE),"")</f>
        <v>0</v>
      </c>
      <c r="I1898">
        <f>IFERROR(VLOOKUP(G1898,Store_Map!$A$2:$I$100,4,FALSE),"")</f>
        <v>0</v>
      </c>
      <c r="J1898">
        <f>IFERROR(VLOOKUP(G1898,Store_Map!$A$2:$I$100,5,FALSE),"")</f>
        <v>0</v>
      </c>
      <c r="K1898">
        <f>IFERROR(VLOOKUP(G1898,Store_Map!$A$2:$I$100,6,FALSE),"")</f>
        <v>0</v>
      </c>
      <c r="L1898">
        <f>IFERROR(VLOOKUP(G1898,Store_Map!$A$2:$I$100,7,FALSE),"")</f>
        <v>0</v>
      </c>
      <c r="M1898">
        <f>IFERROR(VLOOKUP(G1898,Store_Map!$A$2:$I$100,8,FALSE),"")</f>
        <v>0</v>
      </c>
      <c r="N1898">
        <f t="shared" si="261"/>
        <v>0</v>
      </c>
      <c r="O1898" t="str">
        <f t="shared" si="262"/>
        <v>PASS</v>
      </c>
      <c r="P1898" t="str">
        <f t="shared" si="263"/>
        <v>PASS</v>
      </c>
      <c r="Q1898" t="str">
        <f t="shared" si="264"/>
        <v>PASS</v>
      </c>
      <c r="R1898" t="str">
        <f t="shared" si="265"/>
        <v>PASS</v>
      </c>
      <c r="S1898" t="str">
        <f t="shared" si="266"/>
        <v>PASS</v>
      </c>
      <c r="T1898">
        <f t="shared" si="267"/>
        <v>100</v>
      </c>
      <c r="U1898" t="str">
        <f t="shared" si="268"/>
        <v>Low</v>
      </c>
      <c r="V1898" t="str">
        <f t="shared" si="269"/>
        <v>Clean</v>
      </c>
    </row>
    <row r="1899" spans="1:22" x14ac:dyDescent="0.3">
      <c r="A1899" t="str">
        <f>Raw_Data!A1899</f>
        <v>6246202</v>
      </c>
      <c r="B1899">
        <f>Raw_Data!B1899</f>
        <v>45674</v>
      </c>
      <c r="C1899" t="str">
        <f>Raw_Data!C1899</f>
        <v>SERTRALINE HCL 50 MG TABLET</v>
      </c>
      <c r="D1899" t="str">
        <f>Raw_Data!D1899</f>
        <v>65862001205</v>
      </c>
      <c r="E1899" t="str">
        <f>Raw_Data!E1899</f>
        <v>BYNE, EDMUND</v>
      </c>
      <c r="F1899" t="str">
        <f>Raw_Data!F1899</f>
        <v>1033186648</v>
      </c>
      <c r="G1899" t="str">
        <f>Raw_Data!H1899</f>
        <v>0</v>
      </c>
      <c r="H1899">
        <f>IFERROR(VLOOKUP(G1899,Store_Map!$A$2:$I$100,3,FALSE),"")</f>
        <v>0</v>
      </c>
      <c r="I1899">
        <f>IFERROR(VLOOKUP(G1899,Store_Map!$A$2:$I$100,4,FALSE),"")</f>
        <v>0</v>
      </c>
      <c r="J1899">
        <f>IFERROR(VLOOKUP(G1899,Store_Map!$A$2:$I$100,5,FALSE),"")</f>
        <v>0</v>
      </c>
      <c r="K1899">
        <f>IFERROR(VLOOKUP(G1899,Store_Map!$A$2:$I$100,6,FALSE),"")</f>
        <v>0</v>
      </c>
      <c r="L1899">
        <f>IFERROR(VLOOKUP(G1899,Store_Map!$A$2:$I$100,7,FALSE),"")</f>
        <v>0</v>
      </c>
      <c r="M1899">
        <f>IFERROR(VLOOKUP(G1899,Store_Map!$A$2:$I$100,8,FALSE),"")</f>
        <v>0</v>
      </c>
      <c r="N1899">
        <f t="shared" si="261"/>
        <v>0</v>
      </c>
      <c r="O1899" t="str">
        <f t="shared" si="262"/>
        <v>PASS</v>
      </c>
      <c r="P1899" t="str">
        <f t="shared" si="263"/>
        <v>PASS</v>
      </c>
      <c r="Q1899" t="str">
        <f t="shared" si="264"/>
        <v>PASS</v>
      </c>
      <c r="R1899" t="str">
        <f t="shared" si="265"/>
        <v>PASS</v>
      </c>
      <c r="S1899" t="str">
        <f t="shared" si="266"/>
        <v>PASS</v>
      </c>
      <c r="T1899">
        <f t="shared" si="267"/>
        <v>100</v>
      </c>
      <c r="U1899" t="str">
        <f t="shared" si="268"/>
        <v>Low</v>
      </c>
      <c r="V1899" t="str">
        <f t="shared" si="269"/>
        <v>Clean</v>
      </c>
    </row>
    <row r="1900" spans="1:22" x14ac:dyDescent="0.3">
      <c r="A1900" t="str">
        <f>Raw_Data!A1900</f>
        <v>6246197</v>
      </c>
      <c r="B1900">
        <f>Raw_Data!B1900</f>
        <v>45674</v>
      </c>
      <c r="C1900" t="str">
        <f>Raw_Data!C1900</f>
        <v>BACLOFEN 10 MG TABLET</v>
      </c>
      <c r="D1900" t="str">
        <f>Raw_Data!D1900</f>
        <v>52817032000</v>
      </c>
      <c r="E1900" t="str">
        <f>Raw_Data!E1900</f>
        <v>BYNE, EDMUND</v>
      </c>
      <c r="F1900" t="str">
        <f>Raw_Data!F1900</f>
        <v>1033186648</v>
      </c>
      <c r="G1900" t="str">
        <f>Raw_Data!H1900</f>
        <v>0</v>
      </c>
      <c r="H1900">
        <f>IFERROR(VLOOKUP(G1900,Store_Map!$A$2:$I$100,3,FALSE),"")</f>
        <v>0</v>
      </c>
      <c r="I1900">
        <f>IFERROR(VLOOKUP(G1900,Store_Map!$A$2:$I$100,4,FALSE),"")</f>
        <v>0</v>
      </c>
      <c r="J1900">
        <f>IFERROR(VLOOKUP(G1900,Store_Map!$A$2:$I$100,5,FALSE),"")</f>
        <v>0</v>
      </c>
      <c r="K1900">
        <f>IFERROR(VLOOKUP(G1900,Store_Map!$A$2:$I$100,6,FALSE),"")</f>
        <v>0</v>
      </c>
      <c r="L1900">
        <f>IFERROR(VLOOKUP(G1900,Store_Map!$A$2:$I$100,7,FALSE),"")</f>
        <v>0</v>
      </c>
      <c r="M1900">
        <f>IFERROR(VLOOKUP(G1900,Store_Map!$A$2:$I$100,8,FALSE),"")</f>
        <v>0</v>
      </c>
      <c r="N1900">
        <f t="shared" si="261"/>
        <v>0</v>
      </c>
      <c r="O1900" t="str">
        <f t="shared" si="262"/>
        <v>PASS</v>
      </c>
      <c r="P1900" t="str">
        <f t="shared" si="263"/>
        <v>PASS</v>
      </c>
      <c r="Q1900" t="str">
        <f t="shared" si="264"/>
        <v>PASS</v>
      </c>
      <c r="R1900" t="str">
        <f t="shared" si="265"/>
        <v>PASS</v>
      </c>
      <c r="S1900" t="str">
        <f t="shared" si="266"/>
        <v>PASS</v>
      </c>
      <c r="T1900">
        <f t="shared" si="267"/>
        <v>100</v>
      </c>
      <c r="U1900" t="str">
        <f t="shared" si="268"/>
        <v>Low</v>
      </c>
      <c r="V1900" t="str">
        <f t="shared" si="269"/>
        <v>Clean</v>
      </c>
    </row>
    <row r="1901" spans="1:22" x14ac:dyDescent="0.3">
      <c r="A1901" t="str">
        <f>Raw_Data!A1901</f>
        <v>6246201</v>
      </c>
      <c r="B1901">
        <f>Raw_Data!B1901</f>
        <v>45674</v>
      </c>
      <c r="C1901" t="str">
        <f>Raw_Data!C1901</f>
        <v>ALBUTEROL HFA 90 MCG INHALE</v>
      </c>
      <c r="D1901" t="str">
        <f>Raw_Data!D1901</f>
        <v>69097014260</v>
      </c>
      <c r="E1901" t="str">
        <f>Raw_Data!E1901</f>
        <v>BYNE, EDMUND</v>
      </c>
      <c r="F1901" t="str">
        <f>Raw_Data!F1901</f>
        <v>1033186648</v>
      </c>
      <c r="G1901" t="str">
        <f>Raw_Data!H1901</f>
        <v>0</v>
      </c>
      <c r="H1901">
        <f>IFERROR(VLOOKUP(G1901,Store_Map!$A$2:$I$100,3,FALSE),"")</f>
        <v>0</v>
      </c>
      <c r="I1901">
        <f>IFERROR(VLOOKUP(G1901,Store_Map!$A$2:$I$100,4,FALSE),"")</f>
        <v>0</v>
      </c>
      <c r="J1901">
        <f>IFERROR(VLOOKUP(G1901,Store_Map!$A$2:$I$100,5,FALSE),"")</f>
        <v>0</v>
      </c>
      <c r="K1901">
        <f>IFERROR(VLOOKUP(G1901,Store_Map!$A$2:$I$100,6,FALSE),"")</f>
        <v>0</v>
      </c>
      <c r="L1901">
        <f>IFERROR(VLOOKUP(G1901,Store_Map!$A$2:$I$100,7,FALSE),"")</f>
        <v>0</v>
      </c>
      <c r="M1901">
        <f>IFERROR(VLOOKUP(G1901,Store_Map!$A$2:$I$100,8,FALSE),"")</f>
        <v>0</v>
      </c>
      <c r="N1901">
        <f t="shared" si="261"/>
        <v>0</v>
      </c>
      <c r="O1901" t="str">
        <f t="shared" si="262"/>
        <v>PASS</v>
      </c>
      <c r="P1901" t="str">
        <f t="shared" si="263"/>
        <v>PASS</v>
      </c>
      <c r="Q1901" t="str">
        <f t="shared" si="264"/>
        <v>PASS</v>
      </c>
      <c r="R1901" t="str">
        <f t="shared" si="265"/>
        <v>PASS</v>
      </c>
      <c r="S1901" t="str">
        <f t="shared" si="266"/>
        <v>PASS</v>
      </c>
      <c r="T1901">
        <f t="shared" si="267"/>
        <v>100</v>
      </c>
      <c r="U1901" t="str">
        <f t="shared" si="268"/>
        <v>Low</v>
      </c>
      <c r="V1901" t="str">
        <f t="shared" si="269"/>
        <v>Clean</v>
      </c>
    </row>
    <row r="1902" spans="1:22" x14ac:dyDescent="0.3">
      <c r="A1902" t="str">
        <f>Raw_Data!A1902</f>
        <v>6249767</v>
      </c>
      <c r="B1902">
        <f>Raw_Data!B1902</f>
        <v>45674</v>
      </c>
      <c r="C1902" t="str">
        <f>Raw_Data!C1902</f>
        <v>ALBUTEROL SUL 2.5 MG/3 ML S</v>
      </c>
      <c r="D1902" t="str">
        <f>Raw_Data!D1902</f>
        <v>76204020030</v>
      </c>
      <c r="E1902" t="str">
        <f>Raw_Data!E1902</f>
        <v>DEANGELO, ALAN</v>
      </c>
      <c r="F1902" t="str">
        <f>Raw_Data!F1902</f>
        <v>1982741237</v>
      </c>
      <c r="G1902" t="str">
        <f>Raw_Data!H1902</f>
        <v>0</v>
      </c>
      <c r="H1902">
        <f>IFERROR(VLOOKUP(G1902,Store_Map!$A$2:$I$100,3,FALSE),"")</f>
        <v>0</v>
      </c>
      <c r="I1902">
        <f>IFERROR(VLOOKUP(G1902,Store_Map!$A$2:$I$100,4,FALSE),"")</f>
        <v>0</v>
      </c>
      <c r="J1902">
        <f>IFERROR(VLOOKUP(G1902,Store_Map!$A$2:$I$100,5,FALSE),"")</f>
        <v>0</v>
      </c>
      <c r="K1902">
        <f>IFERROR(VLOOKUP(G1902,Store_Map!$A$2:$I$100,6,FALSE),"")</f>
        <v>0</v>
      </c>
      <c r="L1902">
        <f>IFERROR(VLOOKUP(G1902,Store_Map!$A$2:$I$100,7,FALSE),"")</f>
        <v>0</v>
      </c>
      <c r="M1902">
        <f>IFERROR(VLOOKUP(G1902,Store_Map!$A$2:$I$100,8,FALSE),"")</f>
        <v>0</v>
      </c>
      <c r="N1902">
        <f t="shared" si="261"/>
        <v>0</v>
      </c>
      <c r="O1902" t="str">
        <f t="shared" si="262"/>
        <v>PASS</v>
      </c>
      <c r="P1902" t="str">
        <f t="shared" si="263"/>
        <v>PASS</v>
      </c>
      <c r="Q1902" t="str">
        <f t="shared" si="264"/>
        <v>PASS</v>
      </c>
      <c r="R1902" t="str">
        <f t="shared" si="265"/>
        <v>PASS</v>
      </c>
      <c r="S1902" t="str">
        <f t="shared" si="266"/>
        <v>PASS</v>
      </c>
      <c r="T1902">
        <f t="shared" si="267"/>
        <v>100</v>
      </c>
      <c r="U1902" t="str">
        <f t="shared" si="268"/>
        <v>Low</v>
      </c>
      <c r="V1902" t="str">
        <f t="shared" si="269"/>
        <v>Clean</v>
      </c>
    </row>
    <row r="1903" spans="1:22" x14ac:dyDescent="0.3">
      <c r="A1903" t="str">
        <f>Raw_Data!A1903</f>
        <v>6228761</v>
      </c>
      <c r="B1903">
        <f>Raw_Data!B1903</f>
        <v>45674</v>
      </c>
      <c r="C1903" t="str">
        <f>Raw_Data!C1903</f>
        <v>AMLODIPINE BESYLATE 10 MG T</v>
      </c>
      <c r="D1903" t="str">
        <f>Raw_Data!D1903</f>
        <v>69097012815</v>
      </c>
      <c r="E1903" t="str">
        <f>Raw_Data!E1903</f>
        <v>BYNE, EDMUND</v>
      </c>
      <c r="F1903" t="str">
        <f>Raw_Data!F1903</f>
        <v>1033186648</v>
      </c>
      <c r="G1903" t="str">
        <f>Raw_Data!H1903</f>
        <v>0</v>
      </c>
      <c r="H1903">
        <f>IFERROR(VLOOKUP(G1903,Store_Map!$A$2:$I$100,3,FALSE),"")</f>
        <v>0</v>
      </c>
      <c r="I1903">
        <f>IFERROR(VLOOKUP(G1903,Store_Map!$A$2:$I$100,4,FALSE),"")</f>
        <v>0</v>
      </c>
      <c r="J1903">
        <f>IFERROR(VLOOKUP(G1903,Store_Map!$A$2:$I$100,5,FALSE),"")</f>
        <v>0</v>
      </c>
      <c r="K1903">
        <f>IFERROR(VLOOKUP(G1903,Store_Map!$A$2:$I$100,6,FALSE),"")</f>
        <v>0</v>
      </c>
      <c r="L1903">
        <f>IFERROR(VLOOKUP(G1903,Store_Map!$A$2:$I$100,7,FALSE),"")</f>
        <v>0</v>
      </c>
      <c r="M1903">
        <f>IFERROR(VLOOKUP(G1903,Store_Map!$A$2:$I$100,8,FALSE),"")</f>
        <v>0</v>
      </c>
      <c r="N1903">
        <f t="shared" si="261"/>
        <v>0</v>
      </c>
      <c r="O1903" t="str">
        <f t="shared" si="262"/>
        <v>PASS</v>
      </c>
      <c r="P1903" t="str">
        <f t="shared" si="263"/>
        <v>PASS</v>
      </c>
      <c r="Q1903" t="str">
        <f t="shared" si="264"/>
        <v>PASS</v>
      </c>
      <c r="R1903" t="str">
        <f t="shared" si="265"/>
        <v>PASS</v>
      </c>
      <c r="S1903" t="str">
        <f t="shared" si="266"/>
        <v>PASS</v>
      </c>
      <c r="T1903">
        <f t="shared" si="267"/>
        <v>100</v>
      </c>
      <c r="U1903" t="str">
        <f t="shared" si="268"/>
        <v>Low</v>
      </c>
      <c r="V1903" t="str">
        <f t="shared" si="269"/>
        <v>Clean</v>
      </c>
    </row>
    <row r="1904" spans="1:22" x14ac:dyDescent="0.3">
      <c r="A1904" t="str">
        <f>Raw_Data!A1904</f>
        <v>6228764</v>
      </c>
      <c r="B1904">
        <f>Raw_Data!B1904</f>
        <v>45674</v>
      </c>
      <c r="C1904" t="str">
        <f>Raw_Data!C1904</f>
        <v>LOSARTAN POTASSIUM 100 MG T</v>
      </c>
      <c r="D1904" t="str">
        <f>Raw_Data!D1904</f>
        <v>65862020399</v>
      </c>
      <c r="E1904" t="str">
        <f>Raw_Data!E1904</f>
        <v>BYNE, EDMUND</v>
      </c>
      <c r="F1904" t="str">
        <f>Raw_Data!F1904</f>
        <v>1033186648</v>
      </c>
      <c r="G1904" t="str">
        <f>Raw_Data!H1904</f>
        <v>0</v>
      </c>
      <c r="H1904">
        <f>IFERROR(VLOOKUP(G1904,Store_Map!$A$2:$I$100,3,FALSE),"")</f>
        <v>0</v>
      </c>
      <c r="I1904">
        <f>IFERROR(VLOOKUP(G1904,Store_Map!$A$2:$I$100,4,FALSE),"")</f>
        <v>0</v>
      </c>
      <c r="J1904">
        <f>IFERROR(VLOOKUP(G1904,Store_Map!$A$2:$I$100,5,FALSE),"")</f>
        <v>0</v>
      </c>
      <c r="K1904">
        <f>IFERROR(VLOOKUP(G1904,Store_Map!$A$2:$I$100,6,FALSE),"")</f>
        <v>0</v>
      </c>
      <c r="L1904">
        <f>IFERROR(VLOOKUP(G1904,Store_Map!$A$2:$I$100,7,FALSE),"")</f>
        <v>0</v>
      </c>
      <c r="M1904">
        <f>IFERROR(VLOOKUP(G1904,Store_Map!$A$2:$I$100,8,FALSE),"")</f>
        <v>0</v>
      </c>
      <c r="N1904">
        <f t="shared" si="261"/>
        <v>0</v>
      </c>
      <c r="O1904" t="str">
        <f t="shared" si="262"/>
        <v>PASS</v>
      </c>
      <c r="P1904" t="str">
        <f t="shared" si="263"/>
        <v>PASS</v>
      </c>
      <c r="Q1904" t="str">
        <f t="shared" si="264"/>
        <v>PASS</v>
      </c>
      <c r="R1904" t="str">
        <f t="shared" si="265"/>
        <v>PASS</v>
      </c>
      <c r="S1904" t="str">
        <f t="shared" si="266"/>
        <v>PASS</v>
      </c>
      <c r="T1904">
        <f t="shared" si="267"/>
        <v>100</v>
      </c>
      <c r="U1904" t="str">
        <f t="shared" si="268"/>
        <v>Low</v>
      </c>
      <c r="V1904" t="str">
        <f t="shared" si="269"/>
        <v>Clean</v>
      </c>
    </row>
    <row r="1905" spans="1:22" x14ac:dyDescent="0.3">
      <c r="A1905" t="str">
        <f>Raw_Data!A1905</f>
        <v>6237982</v>
      </c>
      <c r="B1905">
        <f>Raw_Data!B1905</f>
        <v>45674</v>
      </c>
      <c r="C1905" t="str">
        <f>Raw_Data!C1905</f>
        <v>VENTOLIN HFA 90 MCG INHALER</v>
      </c>
      <c r="D1905" t="str">
        <f>Raw_Data!D1905</f>
        <v>173068220</v>
      </c>
      <c r="E1905" t="str">
        <f>Raw_Data!E1905</f>
        <v>BYNE, EDMUND</v>
      </c>
      <c r="F1905" t="str">
        <f>Raw_Data!F1905</f>
        <v>1033186648</v>
      </c>
      <c r="G1905" t="str">
        <f>Raw_Data!H1905</f>
        <v>0</v>
      </c>
      <c r="H1905">
        <f>IFERROR(VLOOKUP(G1905,Store_Map!$A$2:$I$100,3,FALSE),"")</f>
        <v>0</v>
      </c>
      <c r="I1905">
        <f>IFERROR(VLOOKUP(G1905,Store_Map!$A$2:$I$100,4,FALSE),"")</f>
        <v>0</v>
      </c>
      <c r="J1905">
        <f>IFERROR(VLOOKUP(G1905,Store_Map!$A$2:$I$100,5,FALSE),"")</f>
        <v>0</v>
      </c>
      <c r="K1905">
        <f>IFERROR(VLOOKUP(G1905,Store_Map!$A$2:$I$100,6,FALSE),"")</f>
        <v>0</v>
      </c>
      <c r="L1905">
        <f>IFERROR(VLOOKUP(G1905,Store_Map!$A$2:$I$100,7,FALSE),"")</f>
        <v>0</v>
      </c>
      <c r="M1905">
        <f>IFERROR(VLOOKUP(G1905,Store_Map!$A$2:$I$100,8,FALSE),"")</f>
        <v>0</v>
      </c>
      <c r="N1905">
        <f t="shared" si="261"/>
        <v>0</v>
      </c>
      <c r="O1905" t="str">
        <f t="shared" si="262"/>
        <v>PASS</v>
      </c>
      <c r="P1905" t="str">
        <f t="shared" si="263"/>
        <v>REVIEW</v>
      </c>
      <c r="Q1905" t="str">
        <f t="shared" si="264"/>
        <v>PASS</v>
      </c>
      <c r="R1905" t="str">
        <f t="shared" si="265"/>
        <v>PASS</v>
      </c>
      <c r="S1905" t="str">
        <f t="shared" si="266"/>
        <v>REVIEW</v>
      </c>
      <c r="T1905">
        <f t="shared" si="267"/>
        <v>90</v>
      </c>
      <c r="U1905" t="str">
        <f t="shared" si="268"/>
        <v>Low</v>
      </c>
      <c r="V1905" t="str">
        <f t="shared" si="269"/>
        <v>Invalid NDC</v>
      </c>
    </row>
    <row r="1906" spans="1:22" x14ac:dyDescent="0.3">
      <c r="A1906" t="str">
        <f>Raw_Data!A1906</f>
        <v>6239085</v>
      </c>
      <c r="B1906">
        <f>Raw_Data!B1906</f>
        <v>45674</v>
      </c>
      <c r="C1906" t="str">
        <f>Raw_Data!C1906</f>
        <v>LOSARTAN POTASSIUM 50 MG TA</v>
      </c>
      <c r="D1906" t="str">
        <f>Raw_Data!D1906</f>
        <v>65862020299</v>
      </c>
      <c r="E1906" t="str">
        <f>Raw_Data!E1906</f>
        <v>BYNE, EDMUND</v>
      </c>
      <c r="F1906" t="str">
        <f>Raw_Data!F1906</f>
        <v>1033186648</v>
      </c>
      <c r="G1906" t="str">
        <f>Raw_Data!H1906</f>
        <v>0</v>
      </c>
      <c r="H1906">
        <f>IFERROR(VLOOKUP(G1906,Store_Map!$A$2:$I$100,3,FALSE),"")</f>
        <v>0</v>
      </c>
      <c r="I1906">
        <f>IFERROR(VLOOKUP(G1906,Store_Map!$A$2:$I$100,4,FALSE),"")</f>
        <v>0</v>
      </c>
      <c r="J1906">
        <f>IFERROR(VLOOKUP(G1906,Store_Map!$A$2:$I$100,5,FALSE),"")</f>
        <v>0</v>
      </c>
      <c r="K1906">
        <f>IFERROR(VLOOKUP(G1906,Store_Map!$A$2:$I$100,6,FALSE),"")</f>
        <v>0</v>
      </c>
      <c r="L1906">
        <f>IFERROR(VLOOKUP(G1906,Store_Map!$A$2:$I$100,7,FALSE),"")</f>
        <v>0</v>
      </c>
      <c r="M1906">
        <f>IFERROR(VLOOKUP(G1906,Store_Map!$A$2:$I$100,8,FALSE),"")</f>
        <v>0</v>
      </c>
      <c r="N1906">
        <f t="shared" si="261"/>
        <v>0</v>
      </c>
      <c r="O1906" t="str">
        <f t="shared" si="262"/>
        <v>PASS</v>
      </c>
      <c r="P1906" t="str">
        <f t="shared" si="263"/>
        <v>PASS</v>
      </c>
      <c r="Q1906" t="str">
        <f t="shared" si="264"/>
        <v>PASS</v>
      </c>
      <c r="R1906" t="str">
        <f t="shared" si="265"/>
        <v>PASS</v>
      </c>
      <c r="S1906" t="str">
        <f t="shared" si="266"/>
        <v>PASS</v>
      </c>
      <c r="T1906">
        <f t="shared" si="267"/>
        <v>100</v>
      </c>
      <c r="U1906" t="str">
        <f t="shared" si="268"/>
        <v>Low</v>
      </c>
      <c r="V1906" t="str">
        <f t="shared" si="269"/>
        <v>Clean</v>
      </c>
    </row>
    <row r="1907" spans="1:22" x14ac:dyDescent="0.3">
      <c r="A1907" t="str">
        <f>Raw_Data!A1907</f>
        <v>6239402</v>
      </c>
      <c r="B1907">
        <f>Raw_Data!B1907</f>
        <v>45674</v>
      </c>
      <c r="C1907" t="str">
        <f>Raw_Data!C1907</f>
        <v>CLOPIDOGREL 75 MG TABLET</v>
      </c>
      <c r="D1907" t="str">
        <f>Raw_Data!D1907</f>
        <v>55111019605</v>
      </c>
      <c r="E1907" t="str">
        <f>Raw_Data!E1907</f>
        <v>GIBBS, JON</v>
      </c>
      <c r="F1907" t="str">
        <f>Raw_Data!F1907</f>
        <v>1700896156</v>
      </c>
      <c r="G1907" t="str">
        <f>Raw_Data!H1907</f>
        <v>0</v>
      </c>
      <c r="H1907">
        <f>IFERROR(VLOOKUP(G1907,Store_Map!$A$2:$I$100,3,FALSE),"")</f>
        <v>0</v>
      </c>
      <c r="I1907">
        <f>IFERROR(VLOOKUP(G1907,Store_Map!$A$2:$I$100,4,FALSE),"")</f>
        <v>0</v>
      </c>
      <c r="J1907">
        <f>IFERROR(VLOOKUP(G1907,Store_Map!$A$2:$I$100,5,FALSE),"")</f>
        <v>0</v>
      </c>
      <c r="K1907">
        <f>IFERROR(VLOOKUP(G1907,Store_Map!$A$2:$I$100,6,FALSE),"")</f>
        <v>0</v>
      </c>
      <c r="L1907">
        <f>IFERROR(VLOOKUP(G1907,Store_Map!$A$2:$I$100,7,FALSE),"")</f>
        <v>0</v>
      </c>
      <c r="M1907">
        <f>IFERROR(VLOOKUP(G1907,Store_Map!$A$2:$I$100,8,FALSE),"")</f>
        <v>0</v>
      </c>
      <c r="N1907">
        <f t="shared" si="261"/>
        <v>0</v>
      </c>
      <c r="O1907" t="str">
        <f t="shared" si="262"/>
        <v>PASS</v>
      </c>
      <c r="P1907" t="str">
        <f t="shared" si="263"/>
        <v>PASS</v>
      </c>
      <c r="Q1907" t="str">
        <f t="shared" si="264"/>
        <v>PASS</v>
      </c>
      <c r="R1907" t="str">
        <f t="shared" si="265"/>
        <v>PASS</v>
      </c>
      <c r="S1907" t="str">
        <f t="shared" si="266"/>
        <v>PASS</v>
      </c>
      <c r="T1907">
        <f t="shared" si="267"/>
        <v>100</v>
      </c>
      <c r="U1907" t="str">
        <f t="shared" si="268"/>
        <v>Low</v>
      </c>
      <c r="V1907" t="str">
        <f t="shared" si="269"/>
        <v>Clean</v>
      </c>
    </row>
    <row r="1908" spans="1:22" x14ac:dyDescent="0.3">
      <c r="A1908" t="str">
        <f>Raw_Data!A1908</f>
        <v>6240415</v>
      </c>
      <c r="B1908">
        <f>Raw_Data!B1908</f>
        <v>45674</v>
      </c>
      <c r="C1908" t="str">
        <f>Raw_Data!C1908</f>
        <v>BACLOFEN 10 MG TABLET</v>
      </c>
      <c r="D1908" t="str">
        <f>Raw_Data!D1908</f>
        <v>52817032000</v>
      </c>
      <c r="E1908" t="str">
        <f>Raw_Data!E1908</f>
        <v>GIBBS, JON</v>
      </c>
      <c r="F1908" t="str">
        <f>Raw_Data!F1908</f>
        <v>1700896156</v>
      </c>
      <c r="G1908" t="str">
        <f>Raw_Data!H1908</f>
        <v>0</v>
      </c>
      <c r="H1908">
        <f>IFERROR(VLOOKUP(G1908,Store_Map!$A$2:$I$100,3,FALSE),"")</f>
        <v>0</v>
      </c>
      <c r="I1908">
        <f>IFERROR(VLOOKUP(G1908,Store_Map!$A$2:$I$100,4,FALSE),"")</f>
        <v>0</v>
      </c>
      <c r="J1908">
        <f>IFERROR(VLOOKUP(G1908,Store_Map!$A$2:$I$100,5,FALSE),"")</f>
        <v>0</v>
      </c>
      <c r="K1908">
        <f>IFERROR(VLOOKUP(G1908,Store_Map!$A$2:$I$100,6,FALSE),"")</f>
        <v>0</v>
      </c>
      <c r="L1908">
        <f>IFERROR(VLOOKUP(G1908,Store_Map!$A$2:$I$100,7,FALSE),"")</f>
        <v>0</v>
      </c>
      <c r="M1908">
        <f>IFERROR(VLOOKUP(G1908,Store_Map!$A$2:$I$100,8,FALSE),"")</f>
        <v>0</v>
      </c>
      <c r="N1908">
        <f t="shared" si="261"/>
        <v>0</v>
      </c>
      <c r="O1908" t="str">
        <f t="shared" si="262"/>
        <v>PASS</v>
      </c>
      <c r="P1908" t="str">
        <f t="shared" si="263"/>
        <v>PASS</v>
      </c>
      <c r="Q1908" t="str">
        <f t="shared" si="264"/>
        <v>PASS</v>
      </c>
      <c r="R1908" t="str">
        <f t="shared" si="265"/>
        <v>PASS</v>
      </c>
      <c r="S1908" t="str">
        <f t="shared" si="266"/>
        <v>PASS</v>
      </c>
      <c r="T1908">
        <f t="shared" si="267"/>
        <v>100</v>
      </c>
      <c r="U1908" t="str">
        <f t="shared" si="268"/>
        <v>Low</v>
      </c>
      <c r="V1908" t="str">
        <f t="shared" si="269"/>
        <v>Clean</v>
      </c>
    </row>
    <row r="1909" spans="1:22" x14ac:dyDescent="0.3">
      <c r="A1909" t="str">
        <f>Raw_Data!A1909</f>
        <v>6240622</v>
      </c>
      <c r="B1909">
        <f>Raw_Data!B1909</f>
        <v>45674</v>
      </c>
      <c r="C1909" t="str">
        <f>Raw_Data!C1909</f>
        <v>AMLODIPINE BESYLATE 5 MG TA</v>
      </c>
      <c r="D1909" t="str">
        <f>Raw_Data!D1909</f>
        <v>69097012715</v>
      </c>
      <c r="E1909" t="str">
        <f>Raw_Data!E1909</f>
        <v>BYNE, EDMUND</v>
      </c>
      <c r="F1909" t="str">
        <f>Raw_Data!F1909</f>
        <v>1033186648</v>
      </c>
      <c r="G1909" t="str">
        <f>Raw_Data!H1909</f>
        <v>0</v>
      </c>
      <c r="H1909">
        <f>IFERROR(VLOOKUP(G1909,Store_Map!$A$2:$I$100,3,FALSE),"")</f>
        <v>0</v>
      </c>
      <c r="I1909">
        <f>IFERROR(VLOOKUP(G1909,Store_Map!$A$2:$I$100,4,FALSE),"")</f>
        <v>0</v>
      </c>
      <c r="J1909">
        <f>IFERROR(VLOOKUP(G1909,Store_Map!$A$2:$I$100,5,FALSE),"")</f>
        <v>0</v>
      </c>
      <c r="K1909">
        <f>IFERROR(VLOOKUP(G1909,Store_Map!$A$2:$I$100,6,FALSE),"")</f>
        <v>0</v>
      </c>
      <c r="L1909">
        <f>IFERROR(VLOOKUP(G1909,Store_Map!$A$2:$I$100,7,FALSE),"")</f>
        <v>0</v>
      </c>
      <c r="M1909">
        <f>IFERROR(VLOOKUP(G1909,Store_Map!$A$2:$I$100,8,FALSE),"")</f>
        <v>0</v>
      </c>
      <c r="N1909">
        <f t="shared" si="261"/>
        <v>0</v>
      </c>
      <c r="O1909" t="str">
        <f t="shared" si="262"/>
        <v>PASS</v>
      </c>
      <c r="P1909" t="str">
        <f t="shared" si="263"/>
        <v>PASS</v>
      </c>
      <c r="Q1909" t="str">
        <f t="shared" si="264"/>
        <v>PASS</v>
      </c>
      <c r="R1909" t="str">
        <f t="shared" si="265"/>
        <v>PASS</v>
      </c>
      <c r="S1909" t="str">
        <f t="shared" si="266"/>
        <v>PASS</v>
      </c>
      <c r="T1909">
        <f t="shared" si="267"/>
        <v>100</v>
      </c>
      <c r="U1909" t="str">
        <f t="shared" si="268"/>
        <v>Low</v>
      </c>
      <c r="V1909" t="str">
        <f t="shared" si="269"/>
        <v>Clean</v>
      </c>
    </row>
    <row r="1910" spans="1:22" x14ac:dyDescent="0.3">
      <c r="A1910" t="str">
        <f>Raw_Data!A1910</f>
        <v>6240625</v>
      </c>
      <c r="B1910">
        <f>Raw_Data!B1910</f>
        <v>45674</v>
      </c>
      <c r="C1910" t="str">
        <f>Raw_Data!C1910</f>
        <v>FUROSEMIDE 20 MG TABLET</v>
      </c>
      <c r="D1910" t="str">
        <f>Raw_Data!D1910</f>
        <v>69315011610</v>
      </c>
      <c r="E1910" t="str">
        <f>Raw_Data!E1910</f>
        <v>BYNE, EDMUND</v>
      </c>
      <c r="F1910" t="str">
        <f>Raw_Data!F1910</f>
        <v>1033186648</v>
      </c>
      <c r="G1910" t="str">
        <f>Raw_Data!H1910</f>
        <v>0</v>
      </c>
      <c r="H1910">
        <f>IFERROR(VLOOKUP(G1910,Store_Map!$A$2:$I$100,3,FALSE),"")</f>
        <v>0</v>
      </c>
      <c r="I1910">
        <f>IFERROR(VLOOKUP(G1910,Store_Map!$A$2:$I$100,4,FALSE),"")</f>
        <v>0</v>
      </c>
      <c r="J1910">
        <f>IFERROR(VLOOKUP(G1910,Store_Map!$A$2:$I$100,5,FALSE),"")</f>
        <v>0</v>
      </c>
      <c r="K1910">
        <f>IFERROR(VLOOKUP(G1910,Store_Map!$A$2:$I$100,6,FALSE),"")</f>
        <v>0</v>
      </c>
      <c r="L1910">
        <f>IFERROR(VLOOKUP(G1910,Store_Map!$A$2:$I$100,7,FALSE),"")</f>
        <v>0</v>
      </c>
      <c r="M1910">
        <f>IFERROR(VLOOKUP(G1910,Store_Map!$A$2:$I$100,8,FALSE),"")</f>
        <v>0</v>
      </c>
      <c r="N1910">
        <f t="shared" si="261"/>
        <v>0</v>
      </c>
      <c r="O1910" t="str">
        <f t="shared" si="262"/>
        <v>PASS</v>
      </c>
      <c r="P1910" t="str">
        <f t="shared" si="263"/>
        <v>PASS</v>
      </c>
      <c r="Q1910" t="str">
        <f t="shared" si="264"/>
        <v>PASS</v>
      </c>
      <c r="R1910" t="str">
        <f t="shared" si="265"/>
        <v>PASS</v>
      </c>
      <c r="S1910" t="str">
        <f t="shared" si="266"/>
        <v>PASS</v>
      </c>
      <c r="T1910">
        <f t="shared" si="267"/>
        <v>100</v>
      </c>
      <c r="U1910" t="str">
        <f t="shared" si="268"/>
        <v>Low</v>
      </c>
      <c r="V1910" t="str">
        <f t="shared" si="269"/>
        <v>Clean</v>
      </c>
    </row>
    <row r="1911" spans="1:22" x14ac:dyDescent="0.3">
      <c r="A1911" t="str">
        <f>Raw_Data!A1911</f>
        <v>6240627</v>
      </c>
      <c r="B1911">
        <f>Raw_Data!B1911</f>
        <v>45674</v>
      </c>
      <c r="C1911" t="str">
        <f>Raw_Data!C1911</f>
        <v>SPIRONOLACTONE 25 MG TABLET</v>
      </c>
      <c r="D1911" t="str">
        <f>Raw_Data!D1911</f>
        <v>53489014305</v>
      </c>
      <c r="E1911" t="str">
        <f>Raw_Data!E1911</f>
        <v>BYNE, EDMUND</v>
      </c>
      <c r="F1911" t="str">
        <f>Raw_Data!F1911</f>
        <v>1033186648</v>
      </c>
      <c r="G1911" t="str">
        <f>Raw_Data!H1911</f>
        <v>0</v>
      </c>
      <c r="H1911">
        <f>IFERROR(VLOOKUP(G1911,Store_Map!$A$2:$I$100,3,FALSE),"")</f>
        <v>0</v>
      </c>
      <c r="I1911">
        <f>IFERROR(VLOOKUP(G1911,Store_Map!$A$2:$I$100,4,FALSE),"")</f>
        <v>0</v>
      </c>
      <c r="J1911">
        <f>IFERROR(VLOOKUP(G1911,Store_Map!$A$2:$I$100,5,FALSE),"")</f>
        <v>0</v>
      </c>
      <c r="K1911">
        <f>IFERROR(VLOOKUP(G1911,Store_Map!$A$2:$I$100,6,FALSE),"")</f>
        <v>0</v>
      </c>
      <c r="L1911">
        <f>IFERROR(VLOOKUP(G1911,Store_Map!$A$2:$I$100,7,FALSE),"")</f>
        <v>0</v>
      </c>
      <c r="M1911">
        <f>IFERROR(VLOOKUP(G1911,Store_Map!$A$2:$I$100,8,FALSE),"")</f>
        <v>0</v>
      </c>
      <c r="N1911">
        <f t="shared" si="261"/>
        <v>0</v>
      </c>
      <c r="O1911" t="str">
        <f t="shared" si="262"/>
        <v>PASS</v>
      </c>
      <c r="P1911" t="str">
        <f t="shared" si="263"/>
        <v>PASS</v>
      </c>
      <c r="Q1911" t="str">
        <f t="shared" si="264"/>
        <v>PASS</v>
      </c>
      <c r="R1911" t="str">
        <f t="shared" si="265"/>
        <v>PASS</v>
      </c>
      <c r="S1911" t="str">
        <f t="shared" si="266"/>
        <v>PASS</v>
      </c>
      <c r="T1911">
        <f t="shared" si="267"/>
        <v>100</v>
      </c>
      <c r="U1911" t="str">
        <f t="shared" si="268"/>
        <v>Low</v>
      </c>
      <c r="V1911" t="str">
        <f t="shared" si="269"/>
        <v>Clean</v>
      </c>
    </row>
    <row r="1912" spans="1:22" x14ac:dyDescent="0.3">
      <c r="A1912" t="str">
        <f>Raw_Data!A1912</f>
        <v>6246168</v>
      </c>
      <c r="B1912">
        <f>Raw_Data!B1912</f>
        <v>45674</v>
      </c>
      <c r="C1912" t="str">
        <f>Raw_Data!C1912</f>
        <v>*VENLAFAXINE HCL ER 75 MG C</v>
      </c>
      <c r="D1912" t="str">
        <f>Raw_Data!D1912</f>
        <v>65862052890</v>
      </c>
      <c r="E1912" t="str">
        <f>Raw_Data!E1912</f>
        <v>Parikh, Jigarkumar</v>
      </c>
      <c r="F1912" t="str">
        <f>Raw_Data!F1912</f>
        <v>1073775722</v>
      </c>
      <c r="G1912" t="str">
        <f>Raw_Data!H1912</f>
        <v>0</v>
      </c>
      <c r="H1912">
        <f>IFERROR(VLOOKUP(G1912,Store_Map!$A$2:$I$100,3,FALSE),"")</f>
        <v>0</v>
      </c>
      <c r="I1912">
        <f>IFERROR(VLOOKUP(G1912,Store_Map!$A$2:$I$100,4,FALSE),"")</f>
        <v>0</v>
      </c>
      <c r="J1912">
        <f>IFERROR(VLOOKUP(G1912,Store_Map!$A$2:$I$100,5,FALSE),"")</f>
        <v>0</v>
      </c>
      <c r="K1912">
        <f>IFERROR(VLOOKUP(G1912,Store_Map!$A$2:$I$100,6,FALSE),"")</f>
        <v>0</v>
      </c>
      <c r="L1912">
        <f>IFERROR(VLOOKUP(G1912,Store_Map!$A$2:$I$100,7,FALSE),"")</f>
        <v>0</v>
      </c>
      <c r="M1912">
        <f>IFERROR(VLOOKUP(G1912,Store_Map!$A$2:$I$100,8,FALSE),"")</f>
        <v>0</v>
      </c>
      <c r="N1912">
        <f t="shared" si="261"/>
        <v>0</v>
      </c>
      <c r="O1912" t="str">
        <f t="shared" si="262"/>
        <v>PASS</v>
      </c>
      <c r="P1912" t="str">
        <f t="shared" si="263"/>
        <v>PASS</v>
      </c>
      <c r="Q1912" t="str">
        <f t="shared" si="264"/>
        <v>PASS</v>
      </c>
      <c r="R1912" t="str">
        <f t="shared" si="265"/>
        <v>PASS</v>
      </c>
      <c r="S1912" t="str">
        <f t="shared" si="266"/>
        <v>PASS</v>
      </c>
      <c r="T1912">
        <f t="shared" si="267"/>
        <v>100</v>
      </c>
      <c r="U1912" t="str">
        <f t="shared" si="268"/>
        <v>Low</v>
      </c>
      <c r="V1912" t="str">
        <f t="shared" si="269"/>
        <v>Clean</v>
      </c>
    </row>
    <row r="1913" spans="1:22" x14ac:dyDescent="0.3">
      <c r="A1913" t="str">
        <f>Raw_Data!A1913</f>
        <v>6250491</v>
      </c>
      <c r="B1913">
        <f>Raw_Data!B1913</f>
        <v>45674</v>
      </c>
      <c r="C1913" t="str">
        <f>Raw_Data!C1913</f>
        <v>CALCITRIOL 0.25 MCG CAPSULE</v>
      </c>
      <c r="D1913" t="str">
        <f>Raw_Data!D1913</f>
        <v>54000713</v>
      </c>
      <c r="E1913" t="str">
        <f>Raw_Data!E1913</f>
        <v>GIBBS, JON</v>
      </c>
      <c r="F1913" t="str">
        <f>Raw_Data!F1913</f>
        <v>1700896156</v>
      </c>
      <c r="G1913" t="str">
        <f>Raw_Data!H1913</f>
        <v>0</v>
      </c>
      <c r="H1913">
        <f>IFERROR(VLOOKUP(G1913,Store_Map!$A$2:$I$100,3,FALSE),"")</f>
        <v>0</v>
      </c>
      <c r="I1913">
        <f>IFERROR(VLOOKUP(G1913,Store_Map!$A$2:$I$100,4,FALSE),"")</f>
        <v>0</v>
      </c>
      <c r="J1913">
        <f>IFERROR(VLOOKUP(G1913,Store_Map!$A$2:$I$100,5,FALSE),"")</f>
        <v>0</v>
      </c>
      <c r="K1913">
        <f>IFERROR(VLOOKUP(G1913,Store_Map!$A$2:$I$100,6,FALSE),"")</f>
        <v>0</v>
      </c>
      <c r="L1913">
        <f>IFERROR(VLOOKUP(G1913,Store_Map!$A$2:$I$100,7,FALSE),"")</f>
        <v>0</v>
      </c>
      <c r="M1913">
        <f>IFERROR(VLOOKUP(G1913,Store_Map!$A$2:$I$100,8,FALSE),"")</f>
        <v>0</v>
      </c>
      <c r="N1913">
        <f t="shared" si="261"/>
        <v>0</v>
      </c>
      <c r="O1913" t="str">
        <f t="shared" si="262"/>
        <v>PASS</v>
      </c>
      <c r="P1913" t="str">
        <f t="shared" si="263"/>
        <v>REVIEW</v>
      </c>
      <c r="Q1913" t="str">
        <f t="shared" si="264"/>
        <v>PASS</v>
      </c>
      <c r="R1913" t="str">
        <f t="shared" si="265"/>
        <v>PASS</v>
      </c>
      <c r="S1913" t="str">
        <f t="shared" si="266"/>
        <v>REVIEW</v>
      </c>
      <c r="T1913">
        <f t="shared" si="267"/>
        <v>90</v>
      </c>
      <c r="U1913" t="str">
        <f t="shared" si="268"/>
        <v>Low</v>
      </c>
      <c r="V1913" t="str">
        <f t="shared" si="269"/>
        <v>Invalid NDC</v>
      </c>
    </row>
    <row r="1914" spans="1:22" x14ac:dyDescent="0.3">
      <c r="A1914" t="str">
        <f>Raw_Data!A1914</f>
        <v>6250683</v>
      </c>
      <c r="B1914">
        <f>Raw_Data!B1914</f>
        <v>45674</v>
      </c>
      <c r="C1914" t="str">
        <f>Raw_Data!C1914</f>
        <v>VITAMIN D2 1.25MG(50,000 UN</v>
      </c>
      <c r="D1914" t="str">
        <f>Raw_Data!D1914</f>
        <v>64380073706</v>
      </c>
      <c r="E1914" t="str">
        <f>Raw_Data!E1914</f>
        <v>YASIN, NURA</v>
      </c>
      <c r="F1914" t="str">
        <f>Raw_Data!F1914</f>
        <v>1265518567</v>
      </c>
      <c r="G1914" t="str">
        <f>Raw_Data!H1914</f>
        <v>0</v>
      </c>
      <c r="H1914">
        <f>IFERROR(VLOOKUP(G1914,Store_Map!$A$2:$I$100,3,FALSE),"")</f>
        <v>0</v>
      </c>
      <c r="I1914">
        <f>IFERROR(VLOOKUP(G1914,Store_Map!$A$2:$I$100,4,FALSE),"")</f>
        <v>0</v>
      </c>
      <c r="J1914">
        <f>IFERROR(VLOOKUP(G1914,Store_Map!$A$2:$I$100,5,FALSE),"")</f>
        <v>0</v>
      </c>
      <c r="K1914">
        <f>IFERROR(VLOOKUP(G1914,Store_Map!$A$2:$I$100,6,FALSE),"")</f>
        <v>0</v>
      </c>
      <c r="L1914">
        <f>IFERROR(VLOOKUP(G1914,Store_Map!$A$2:$I$100,7,FALSE),"")</f>
        <v>0</v>
      </c>
      <c r="M1914">
        <f>IFERROR(VLOOKUP(G1914,Store_Map!$A$2:$I$100,8,FALSE),"")</f>
        <v>0</v>
      </c>
      <c r="N1914">
        <f t="shared" si="261"/>
        <v>0</v>
      </c>
      <c r="O1914" t="str">
        <f t="shared" si="262"/>
        <v>PASS</v>
      </c>
      <c r="P1914" t="str">
        <f t="shared" si="263"/>
        <v>PASS</v>
      </c>
      <c r="Q1914" t="str">
        <f t="shared" si="264"/>
        <v>PASS</v>
      </c>
      <c r="R1914" t="str">
        <f t="shared" si="265"/>
        <v>PASS</v>
      </c>
      <c r="S1914" t="str">
        <f t="shared" si="266"/>
        <v>PASS</v>
      </c>
      <c r="T1914">
        <f t="shared" si="267"/>
        <v>100</v>
      </c>
      <c r="U1914" t="str">
        <f t="shared" si="268"/>
        <v>Low</v>
      </c>
      <c r="V1914" t="str">
        <f t="shared" si="269"/>
        <v>Clean</v>
      </c>
    </row>
    <row r="1915" spans="1:22" x14ac:dyDescent="0.3">
      <c r="A1915" t="str">
        <f>Raw_Data!A1915</f>
        <v>6250685</v>
      </c>
      <c r="B1915">
        <f>Raw_Data!B1915</f>
        <v>45674</v>
      </c>
      <c r="C1915" t="str">
        <f>Raw_Data!C1915</f>
        <v>TRULICITY 0.75 MG/0.5 ML PE</v>
      </c>
      <c r="D1915" t="str">
        <f>Raw_Data!D1915</f>
        <v>2143380</v>
      </c>
      <c r="E1915" t="str">
        <f>Raw_Data!E1915</f>
        <v>GIBBS, JON</v>
      </c>
      <c r="F1915" t="str">
        <f>Raw_Data!F1915</f>
        <v>1700896156</v>
      </c>
      <c r="G1915" t="str">
        <f>Raw_Data!H1915</f>
        <v>0</v>
      </c>
      <c r="H1915">
        <f>IFERROR(VLOOKUP(G1915,Store_Map!$A$2:$I$100,3,FALSE),"")</f>
        <v>0</v>
      </c>
      <c r="I1915">
        <f>IFERROR(VLOOKUP(G1915,Store_Map!$A$2:$I$100,4,FALSE),"")</f>
        <v>0</v>
      </c>
      <c r="J1915">
        <f>IFERROR(VLOOKUP(G1915,Store_Map!$A$2:$I$100,5,FALSE),"")</f>
        <v>0</v>
      </c>
      <c r="K1915">
        <f>IFERROR(VLOOKUP(G1915,Store_Map!$A$2:$I$100,6,FALSE),"")</f>
        <v>0</v>
      </c>
      <c r="L1915">
        <f>IFERROR(VLOOKUP(G1915,Store_Map!$A$2:$I$100,7,FALSE),"")</f>
        <v>0</v>
      </c>
      <c r="M1915">
        <f>IFERROR(VLOOKUP(G1915,Store_Map!$A$2:$I$100,8,FALSE),"")</f>
        <v>0</v>
      </c>
      <c r="N1915">
        <f t="shared" si="261"/>
        <v>0</v>
      </c>
      <c r="O1915" t="str">
        <f t="shared" si="262"/>
        <v>PASS</v>
      </c>
      <c r="P1915" t="str">
        <f t="shared" si="263"/>
        <v>REVIEW</v>
      </c>
      <c r="Q1915" t="str">
        <f t="shared" si="264"/>
        <v>PASS</v>
      </c>
      <c r="R1915" t="str">
        <f t="shared" si="265"/>
        <v>PASS</v>
      </c>
      <c r="S1915" t="str">
        <f t="shared" si="266"/>
        <v>REVIEW</v>
      </c>
      <c r="T1915">
        <f t="shared" si="267"/>
        <v>90</v>
      </c>
      <c r="U1915" t="str">
        <f t="shared" si="268"/>
        <v>Low</v>
      </c>
      <c r="V1915" t="str">
        <f t="shared" si="269"/>
        <v>Invalid NDC</v>
      </c>
    </row>
    <row r="1916" spans="1:22" x14ac:dyDescent="0.3">
      <c r="A1916" t="str">
        <f>Raw_Data!A1916</f>
        <v>6244686</v>
      </c>
      <c r="B1916">
        <f>Raw_Data!B1916</f>
        <v>45674</v>
      </c>
      <c r="C1916" t="str">
        <f>Raw_Data!C1916</f>
        <v>ALBUTEROL HFA 90 MCG INHALE</v>
      </c>
      <c r="D1916" t="str">
        <f>Raw_Data!D1916</f>
        <v>93317431</v>
      </c>
      <c r="E1916" t="str">
        <f>Raw_Data!E1916</f>
        <v>BYNE, EDMUND</v>
      </c>
      <c r="F1916" t="str">
        <f>Raw_Data!F1916</f>
        <v>1033186648</v>
      </c>
      <c r="G1916" t="str">
        <f>Raw_Data!H1916</f>
        <v>0</v>
      </c>
      <c r="H1916">
        <f>IFERROR(VLOOKUP(G1916,Store_Map!$A$2:$I$100,3,FALSE),"")</f>
        <v>0</v>
      </c>
      <c r="I1916">
        <f>IFERROR(VLOOKUP(G1916,Store_Map!$A$2:$I$100,4,FALSE),"")</f>
        <v>0</v>
      </c>
      <c r="J1916">
        <f>IFERROR(VLOOKUP(G1916,Store_Map!$A$2:$I$100,5,FALSE),"")</f>
        <v>0</v>
      </c>
      <c r="K1916">
        <f>IFERROR(VLOOKUP(G1916,Store_Map!$A$2:$I$100,6,FALSE),"")</f>
        <v>0</v>
      </c>
      <c r="L1916">
        <f>IFERROR(VLOOKUP(G1916,Store_Map!$A$2:$I$100,7,FALSE),"")</f>
        <v>0</v>
      </c>
      <c r="M1916">
        <f>IFERROR(VLOOKUP(G1916,Store_Map!$A$2:$I$100,8,FALSE),"")</f>
        <v>0</v>
      </c>
      <c r="N1916">
        <f t="shared" si="261"/>
        <v>0</v>
      </c>
      <c r="O1916" t="str">
        <f t="shared" si="262"/>
        <v>PASS</v>
      </c>
      <c r="P1916" t="str">
        <f t="shared" si="263"/>
        <v>REVIEW</v>
      </c>
      <c r="Q1916" t="str">
        <f t="shared" si="264"/>
        <v>PASS</v>
      </c>
      <c r="R1916" t="str">
        <f t="shared" si="265"/>
        <v>PASS</v>
      </c>
      <c r="S1916" t="str">
        <f t="shared" si="266"/>
        <v>REVIEW</v>
      </c>
      <c r="T1916">
        <f t="shared" si="267"/>
        <v>90</v>
      </c>
      <c r="U1916" t="str">
        <f t="shared" si="268"/>
        <v>Low</v>
      </c>
      <c r="V1916" t="str">
        <f t="shared" si="269"/>
        <v>Invalid NDC</v>
      </c>
    </row>
    <row r="1917" spans="1:22" x14ac:dyDescent="0.3">
      <c r="A1917" t="str">
        <f>Raw_Data!A1917</f>
        <v>6247737</v>
      </c>
      <c r="B1917">
        <f>Raw_Data!B1917</f>
        <v>45674</v>
      </c>
      <c r="C1917" t="str">
        <f>Raw_Data!C1917</f>
        <v>TRUE METRIX GLUCOSE TEST ST</v>
      </c>
      <c r="D1917" t="str">
        <f>Raw_Data!D1917</f>
        <v>56151146004</v>
      </c>
      <c r="E1917" t="str">
        <f>Raw_Data!E1917</f>
        <v>GIBBS, JON</v>
      </c>
      <c r="F1917" t="str">
        <f>Raw_Data!F1917</f>
        <v>1700896156</v>
      </c>
      <c r="G1917" t="str">
        <f>Raw_Data!H1917</f>
        <v>0</v>
      </c>
      <c r="H1917">
        <f>IFERROR(VLOOKUP(G1917,Store_Map!$A$2:$I$100,3,FALSE),"")</f>
        <v>0</v>
      </c>
      <c r="I1917">
        <f>IFERROR(VLOOKUP(G1917,Store_Map!$A$2:$I$100,4,FALSE),"")</f>
        <v>0</v>
      </c>
      <c r="J1917">
        <f>IFERROR(VLOOKUP(G1917,Store_Map!$A$2:$I$100,5,FALSE),"")</f>
        <v>0</v>
      </c>
      <c r="K1917">
        <f>IFERROR(VLOOKUP(G1917,Store_Map!$A$2:$I$100,6,FALSE),"")</f>
        <v>0</v>
      </c>
      <c r="L1917">
        <f>IFERROR(VLOOKUP(G1917,Store_Map!$A$2:$I$100,7,FALSE),"")</f>
        <v>0</v>
      </c>
      <c r="M1917">
        <f>IFERROR(VLOOKUP(G1917,Store_Map!$A$2:$I$100,8,FALSE),"")</f>
        <v>0</v>
      </c>
      <c r="N1917">
        <f t="shared" si="261"/>
        <v>0</v>
      </c>
      <c r="O1917" t="str">
        <f t="shared" si="262"/>
        <v>PASS</v>
      </c>
      <c r="P1917" t="str">
        <f t="shared" si="263"/>
        <v>PASS</v>
      </c>
      <c r="Q1917" t="str">
        <f t="shared" si="264"/>
        <v>PASS</v>
      </c>
      <c r="R1917" t="str">
        <f t="shared" si="265"/>
        <v>PASS</v>
      </c>
      <c r="S1917" t="str">
        <f t="shared" si="266"/>
        <v>PASS</v>
      </c>
      <c r="T1917">
        <f t="shared" si="267"/>
        <v>100</v>
      </c>
      <c r="U1917" t="str">
        <f t="shared" si="268"/>
        <v>Low</v>
      </c>
      <c r="V1917" t="str">
        <f t="shared" si="269"/>
        <v>Clean</v>
      </c>
    </row>
    <row r="1918" spans="1:22" x14ac:dyDescent="0.3">
      <c r="A1918" t="str">
        <f>Raw_Data!A1918</f>
        <v>6248350</v>
      </c>
      <c r="B1918">
        <f>Raw_Data!B1918</f>
        <v>45674</v>
      </c>
      <c r="C1918" t="str">
        <f>Raw_Data!C1918</f>
        <v>OZEMPIC 0.25-0.5 MG/DOSE PE</v>
      </c>
      <c r="D1918" t="str">
        <f>Raw_Data!D1918</f>
        <v>169418113</v>
      </c>
      <c r="E1918" t="str">
        <f>Raw_Data!E1918</f>
        <v>BYNE, EDMUND</v>
      </c>
      <c r="F1918" t="str">
        <f>Raw_Data!F1918</f>
        <v>1033186648</v>
      </c>
      <c r="G1918" t="str">
        <f>Raw_Data!H1918</f>
        <v>0</v>
      </c>
      <c r="H1918">
        <f>IFERROR(VLOOKUP(G1918,Store_Map!$A$2:$I$100,3,FALSE),"")</f>
        <v>0</v>
      </c>
      <c r="I1918">
        <f>IFERROR(VLOOKUP(G1918,Store_Map!$A$2:$I$100,4,FALSE),"")</f>
        <v>0</v>
      </c>
      <c r="J1918">
        <f>IFERROR(VLOOKUP(G1918,Store_Map!$A$2:$I$100,5,FALSE),"")</f>
        <v>0</v>
      </c>
      <c r="K1918">
        <f>IFERROR(VLOOKUP(G1918,Store_Map!$A$2:$I$100,6,FALSE),"")</f>
        <v>0</v>
      </c>
      <c r="L1918">
        <f>IFERROR(VLOOKUP(G1918,Store_Map!$A$2:$I$100,7,FALSE),"")</f>
        <v>0</v>
      </c>
      <c r="M1918">
        <f>IFERROR(VLOOKUP(G1918,Store_Map!$A$2:$I$100,8,FALSE),"")</f>
        <v>0</v>
      </c>
      <c r="N1918">
        <f t="shared" si="261"/>
        <v>0</v>
      </c>
      <c r="O1918" t="str">
        <f t="shared" si="262"/>
        <v>PASS</v>
      </c>
      <c r="P1918" t="str">
        <f t="shared" si="263"/>
        <v>REVIEW</v>
      </c>
      <c r="Q1918" t="str">
        <f t="shared" si="264"/>
        <v>PASS</v>
      </c>
      <c r="R1918" t="str">
        <f t="shared" si="265"/>
        <v>PASS</v>
      </c>
      <c r="S1918" t="str">
        <f t="shared" si="266"/>
        <v>REVIEW</v>
      </c>
      <c r="T1918">
        <f t="shared" si="267"/>
        <v>90</v>
      </c>
      <c r="U1918" t="str">
        <f t="shared" si="268"/>
        <v>Low</v>
      </c>
      <c r="V1918" t="str">
        <f t="shared" si="269"/>
        <v>Invalid NDC</v>
      </c>
    </row>
    <row r="1919" spans="1:22" x14ac:dyDescent="0.3">
      <c r="A1919" t="str">
        <f>Raw_Data!A1919</f>
        <v>6248909</v>
      </c>
      <c r="B1919">
        <f>Raw_Data!B1919</f>
        <v>45674</v>
      </c>
      <c r="C1919" t="str">
        <f>Raw_Data!C1919</f>
        <v>TRUE METRIX GLUCOSE TEST ST</v>
      </c>
      <c r="D1919" t="str">
        <f>Raw_Data!D1919</f>
        <v>56151146001</v>
      </c>
      <c r="E1919" t="str">
        <f>Raw_Data!E1919</f>
        <v>BYNE, EDMUND</v>
      </c>
      <c r="F1919" t="str">
        <f>Raw_Data!F1919</f>
        <v>1033186648</v>
      </c>
      <c r="G1919" t="str">
        <f>Raw_Data!H1919</f>
        <v>0</v>
      </c>
      <c r="H1919">
        <f>IFERROR(VLOOKUP(G1919,Store_Map!$A$2:$I$100,3,FALSE),"")</f>
        <v>0</v>
      </c>
      <c r="I1919">
        <f>IFERROR(VLOOKUP(G1919,Store_Map!$A$2:$I$100,4,FALSE),"")</f>
        <v>0</v>
      </c>
      <c r="J1919">
        <f>IFERROR(VLOOKUP(G1919,Store_Map!$A$2:$I$100,5,FALSE),"")</f>
        <v>0</v>
      </c>
      <c r="K1919">
        <f>IFERROR(VLOOKUP(G1919,Store_Map!$A$2:$I$100,6,FALSE),"")</f>
        <v>0</v>
      </c>
      <c r="L1919">
        <f>IFERROR(VLOOKUP(G1919,Store_Map!$A$2:$I$100,7,FALSE),"")</f>
        <v>0</v>
      </c>
      <c r="M1919">
        <f>IFERROR(VLOOKUP(G1919,Store_Map!$A$2:$I$100,8,FALSE),"")</f>
        <v>0</v>
      </c>
      <c r="N1919">
        <f t="shared" si="261"/>
        <v>0</v>
      </c>
      <c r="O1919" t="str">
        <f t="shared" si="262"/>
        <v>PASS</v>
      </c>
      <c r="P1919" t="str">
        <f t="shared" si="263"/>
        <v>PASS</v>
      </c>
      <c r="Q1919" t="str">
        <f t="shared" si="264"/>
        <v>PASS</v>
      </c>
      <c r="R1919" t="str">
        <f t="shared" si="265"/>
        <v>PASS</v>
      </c>
      <c r="S1919" t="str">
        <f t="shared" si="266"/>
        <v>PASS</v>
      </c>
      <c r="T1919">
        <f t="shared" si="267"/>
        <v>100</v>
      </c>
      <c r="U1919" t="str">
        <f t="shared" si="268"/>
        <v>Low</v>
      </c>
      <c r="V1919" t="str">
        <f t="shared" si="269"/>
        <v>Clean</v>
      </c>
    </row>
    <row r="1920" spans="1:22" x14ac:dyDescent="0.3">
      <c r="A1920" t="str">
        <f>Raw_Data!A1920</f>
        <v>6231646</v>
      </c>
      <c r="B1920">
        <f>Raw_Data!B1920</f>
        <v>45674</v>
      </c>
      <c r="C1920" t="str">
        <f>Raw_Data!C1920</f>
        <v>ELIQUIS 5 MG TABLET</v>
      </c>
      <c r="D1920" t="str">
        <f>Raw_Data!D1920</f>
        <v>3089421</v>
      </c>
      <c r="E1920" t="str">
        <f>Raw_Data!E1920</f>
        <v>BYNE, EDMUND</v>
      </c>
      <c r="F1920" t="str">
        <f>Raw_Data!F1920</f>
        <v>1033186648</v>
      </c>
      <c r="G1920" t="str">
        <f>Raw_Data!H1920</f>
        <v>0</v>
      </c>
      <c r="H1920">
        <f>IFERROR(VLOOKUP(G1920,Store_Map!$A$2:$I$100,3,FALSE),"")</f>
        <v>0</v>
      </c>
      <c r="I1920">
        <f>IFERROR(VLOOKUP(G1920,Store_Map!$A$2:$I$100,4,FALSE),"")</f>
        <v>0</v>
      </c>
      <c r="J1920">
        <f>IFERROR(VLOOKUP(G1920,Store_Map!$A$2:$I$100,5,FALSE),"")</f>
        <v>0</v>
      </c>
      <c r="K1920">
        <f>IFERROR(VLOOKUP(G1920,Store_Map!$A$2:$I$100,6,FALSE),"")</f>
        <v>0</v>
      </c>
      <c r="L1920">
        <f>IFERROR(VLOOKUP(G1920,Store_Map!$A$2:$I$100,7,FALSE),"")</f>
        <v>0</v>
      </c>
      <c r="M1920">
        <f>IFERROR(VLOOKUP(G1920,Store_Map!$A$2:$I$100,8,FALSE),"")</f>
        <v>0</v>
      </c>
      <c r="N1920">
        <f t="shared" si="261"/>
        <v>0</v>
      </c>
      <c r="O1920" t="str">
        <f t="shared" si="262"/>
        <v>PASS</v>
      </c>
      <c r="P1920" t="str">
        <f t="shared" si="263"/>
        <v>REVIEW</v>
      </c>
      <c r="Q1920" t="str">
        <f t="shared" si="264"/>
        <v>PASS</v>
      </c>
      <c r="R1920" t="str">
        <f t="shared" si="265"/>
        <v>PASS</v>
      </c>
      <c r="S1920" t="str">
        <f t="shared" si="266"/>
        <v>REVIEW</v>
      </c>
      <c r="T1920">
        <f t="shared" si="267"/>
        <v>90</v>
      </c>
      <c r="U1920" t="str">
        <f t="shared" si="268"/>
        <v>Low</v>
      </c>
      <c r="V1920" t="str">
        <f t="shared" si="269"/>
        <v>Invalid NDC</v>
      </c>
    </row>
    <row r="1921" spans="1:22" x14ac:dyDescent="0.3">
      <c r="A1921" t="str">
        <f>Raw_Data!A1921</f>
        <v>6240666</v>
      </c>
      <c r="B1921">
        <f>Raw_Data!B1921</f>
        <v>45674</v>
      </c>
      <c r="C1921" t="str">
        <f>Raw_Data!C1921</f>
        <v>CYPROHEPTADINE 4 MG TABLET</v>
      </c>
      <c r="D1921" t="str">
        <f>Raw_Data!D1921</f>
        <v>52817021010</v>
      </c>
      <c r="E1921" t="str">
        <f>Raw_Data!E1921</f>
        <v>GIBBS, JON</v>
      </c>
      <c r="F1921" t="str">
        <f>Raw_Data!F1921</f>
        <v>1700896156</v>
      </c>
      <c r="G1921" t="str">
        <f>Raw_Data!H1921</f>
        <v>0</v>
      </c>
      <c r="H1921">
        <f>IFERROR(VLOOKUP(G1921,Store_Map!$A$2:$I$100,3,FALSE),"")</f>
        <v>0</v>
      </c>
      <c r="I1921">
        <f>IFERROR(VLOOKUP(G1921,Store_Map!$A$2:$I$100,4,FALSE),"")</f>
        <v>0</v>
      </c>
      <c r="J1921">
        <f>IFERROR(VLOOKUP(G1921,Store_Map!$A$2:$I$100,5,FALSE),"")</f>
        <v>0</v>
      </c>
      <c r="K1921">
        <f>IFERROR(VLOOKUP(G1921,Store_Map!$A$2:$I$100,6,FALSE),"")</f>
        <v>0</v>
      </c>
      <c r="L1921">
        <f>IFERROR(VLOOKUP(G1921,Store_Map!$A$2:$I$100,7,FALSE),"")</f>
        <v>0</v>
      </c>
      <c r="M1921">
        <f>IFERROR(VLOOKUP(G1921,Store_Map!$A$2:$I$100,8,FALSE),"")</f>
        <v>0</v>
      </c>
      <c r="N1921">
        <f t="shared" si="261"/>
        <v>0</v>
      </c>
      <c r="O1921" t="str">
        <f t="shared" si="262"/>
        <v>PASS</v>
      </c>
      <c r="P1921" t="str">
        <f t="shared" si="263"/>
        <v>PASS</v>
      </c>
      <c r="Q1921" t="str">
        <f t="shared" si="264"/>
        <v>PASS</v>
      </c>
      <c r="R1921" t="str">
        <f t="shared" si="265"/>
        <v>PASS</v>
      </c>
      <c r="S1921" t="str">
        <f t="shared" si="266"/>
        <v>PASS</v>
      </c>
      <c r="T1921">
        <f t="shared" si="267"/>
        <v>100</v>
      </c>
      <c r="U1921" t="str">
        <f t="shared" si="268"/>
        <v>Low</v>
      </c>
      <c r="V1921" t="str">
        <f t="shared" si="269"/>
        <v>Clean</v>
      </c>
    </row>
    <row r="1922" spans="1:22" x14ac:dyDescent="0.3">
      <c r="A1922" t="str">
        <f>Raw_Data!A1922</f>
        <v>6240721</v>
      </c>
      <c r="B1922">
        <f>Raw_Data!B1922</f>
        <v>45674</v>
      </c>
      <c r="C1922" t="str">
        <f>Raw_Data!C1922</f>
        <v>METFORMIN HCL 500 MG TABLET</v>
      </c>
      <c r="D1922" t="str">
        <f>Raw_Data!D1922</f>
        <v>68382075805</v>
      </c>
      <c r="E1922" t="str">
        <f>Raw_Data!E1922</f>
        <v>BYNE, EDMUND</v>
      </c>
      <c r="F1922" t="str">
        <f>Raw_Data!F1922</f>
        <v>1033186648</v>
      </c>
      <c r="G1922" t="str">
        <f>Raw_Data!H1922</f>
        <v>0</v>
      </c>
      <c r="H1922">
        <f>IFERROR(VLOOKUP(G1922,Store_Map!$A$2:$I$100,3,FALSE),"")</f>
        <v>0</v>
      </c>
      <c r="I1922">
        <f>IFERROR(VLOOKUP(G1922,Store_Map!$A$2:$I$100,4,FALSE),"")</f>
        <v>0</v>
      </c>
      <c r="J1922">
        <f>IFERROR(VLOOKUP(G1922,Store_Map!$A$2:$I$100,5,FALSE),"")</f>
        <v>0</v>
      </c>
      <c r="K1922">
        <f>IFERROR(VLOOKUP(G1922,Store_Map!$A$2:$I$100,6,FALSE),"")</f>
        <v>0</v>
      </c>
      <c r="L1922">
        <f>IFERROR(VLOOKUP(G1922,Store_Map!$A$2:$I$100,7,FALSE),"")</f>
        <v>0</v>
      </c>
      <c r="M1922">
        <f>IFERROR(VLOOKUP(G1922,Store_Map!$A$2:$I$100,8,FALSE),"")</f>
        <v>0</v>
      </c>
      <c r="N1922">
        <f t="shared" ref="N1922:N1985" si="270">COUNTBLANK(A1922:M1922)</f>
        <v>0</v>
      </c>
      <c r="O1922" t="str">
        <f t="shared" ref="O1922:O1985" si="271">IF(AND(F1922&lt;&gt;"",LEN(F1922)=10,ISNUMBER(--F1922)),"PASS","REVIEW")</f>
        <v>PASS</v>
      </c>
      <c r="P1922" t="str">
        <f t="shared" ref="P1922:P1985" si="272">IF(AND(D1922&lt;&gt;"",OR(LEN(D1922)=10,LEN(D1922)=11),ISNUMBER(--D1922)),"PASS","REVIEW")</f>
        <v>PASS</v>
      </c>
      <c r="Q1922" t="str">
        <f t="shared" ref="Q1922:Q1985" si="273">IF(H1922&lt;&gt;"","PASS","REVIEW")</f>
        <v>PASS</v>
      </c>
      <c r="R1922" t="str">
        <f t="shared" ref="R1922:R1985" si="274">IF(AND(I1922&lt;&gt;"",J1922&lt;&gt;"",K1922&lt;&gt;"",L1922&lt;&gt;"",M1922&lt;&gt;""),"PASS","REVIEW")</f>
        <v>PASS</v>
      </c>
      <c r="S1922" t="str">
        <f t="shared" ref="S1922:S1985" si="275">IF(OR(N1922&gt;0,O1922="REVIEW",P1922="REVIEW",Q1922="REVIEW",R1922="REVIEW"),"REVIEW","PASS")</f>
        <v>PASS</v>
      </c>
      <c r="T1922">
        <f t="shared" ref="T1922:T1985" si="276">MAX(0,100-(N1922*5)-IF(O1922="REVIEW",15,0)-IF(P1922="REVIEW",10,0)-IF(Q1922="REVIEW",10,0)-IF(R1922="REVIEW",20,0))</f>
        <v>100</v>
      </c>
      <c r="U1922" t="str">
        <f t="shared" ref="U1922:U1985" si="277">IF(T1922&gt;=90,"Low",IF(T1922&gt;=70,"Medium","High"))</f>
        <v>Low</v>
      </c>
      <c r="V1922" t="str">
        <f t="shared" ref="V1922:V1985" si="278">IF(N1922&gt;0,"Missing required fields",IF(O1922="REVIEW","Invalid provider NPI",IF(P1922="REVIEW","Invalid NDC",IF(Q1922="REVIEW","Store mapping incomplete",IF(R1922="REVIEW","Entity mapping incomplete","Clean")))))</f>
        <v>Clean</v>
      </c>
    </row>
    <row r="1923" spans="1:22" x14ac:dyDescent="0.3">
      <c r="A1923" t="str">
        <f>Raw_Data!A1923</f>
        <v>6240725</v>
      </c>
      <c r="B1923">
        <f>Raw_Data!B1923</f>
        <v>45674</v>
      </c>
      <c r="C1923" t="str">
        <f>Raw_Data!C1923</f>
        <v>FAMOTIDINE 20 MG TABLET</v>
      </c>
      <c r="D1923" t="str">
        <f>Raw_Data!D1923</f>
        <v>172572880</v>
      </c>
      <c r="E1923" t="str">
        <f>Raw_Data!E1923</f>
        <v>BYNE, EDMUND</v>
      </c>
      <c r="F1923" t="str">
        <f>Raw_Data!F1923</f>
        <v>1033186648</v>
      </c>
      <c r="G1923" t="str">
        <f>Raw_Data!H1923</f>
        <v>0</v>
      </c>
      <c r="H1923">
        <f>IFERROR(VLOOKUP(G1923,Store_Map!$A$2:$I$100,3,FALSE),"")</f>
        <v>0</v>
      </c>
      <c r="I1923">
        <f>IFERROR(VLOOKUP(G1923,Store_Map!$A$2:$I$100,4,FALSE),"")</f>
        <v>0</v>
      </c>
      <c r="J1923">
        <f>IFERROR(VLOOKUP(G1923,Store_Map!$A$2:$I$100,5,FALSE),"")</f>
        <v>0</v>
      </c>
      <c r="K1923">
        <f>IFERROR(VLOOKUP(G1923,Store_Map!$A$2:$I$100,6,FALSE),"")</f>
        <v>0</v>
      </c>
      <c r="L1923">
        <f>IFERROR(VLOOKUP(G1923,Store_Map!$A$2:$I$100,7,FALSE),"")</f>
        <v>0</v>
      </c>
      <c r="M1923">
        <f>IFERROR(VLOOKUP(G1923,Store_Map!$A$2:$I$100,8,FALSE),"")</f>
        <v>0</v>
      </c>
      <c r="N1923">
        <f t="shared" si="270"/>
        <v>0</v>
      </c>
      <c r="O1923" t="str">
        <f t="shared" si="271"/>
        <v>PASS</v>
      </c>
      <c r="P1923" t="str">
        <f t="shared" si="272"/>
        <v>REVIEW</v>
      </c>
      <c r="Q1923" t="str">
        <f t="shared" si="273"/>
        <v>PASS</v>
      </c>
      <c r="R1923" t="str">
        <f t="shared" si="274"/>
        <v>PASS</v>
      </c>
      <c r="S1923" t="str">
        <f t="shared" si="275"/>
        <v>REVIEW</v>
      </c>
      <c r="T1923">
        <f t="shared" si="276"/>
        <v>90</v>
      </c>
      <c r="U1923" t="str">
        <f t="shared" si="277"/>
        <v>Low</v>
      </c>
      <c r="V1923" t="str">
        <f t="shared" si="278"/>
        <v>Invalid NDC</v>
      </c>
    </row>
    <row r="1924" spans="1:22" x14ac:dyDescent="0.3">
      <c r="A1924" t="str">
        <f>Raw_Data!A1924</f>
        <v>6241010</v>
      </c>
      <c r="B1924">
        <f>Raw_Data!B1924</f>
        <v>45674</v>
      </c>
      <c r="C1924" t="str">
        <f>Raw_Data!C1924</f>
        <v>HYDROCHLOROTHIAZIDE 12.5 MG</v>
      </c>
      <c r="D1924" t="str">
        <f>Raw_Data!D1924</f>
        <v>50228014605</v>
      </c>
      <c r="E1924" t="str">
        <f>Raw_Data!E1924</f>
        <v>GIBBS, JON</v>
      </c>
      <c r="F1924" t="str">
        <f>Raw_Data!F1924</f>
        <v>1700896156</v>
      </c>
      <c r="G1924" t="str">
        <f>Raw_Data!H1924</f>
        <v>0</v>
      </c>
      <c r="H1924">
        <f>IFERROR(VLOOKUP(G1924,Store_Map!$A$2:$I$100,3,FALSE),"")</f>
        <v>0</v>
      </c>
      <c r="I1924">
        <f>IFERROR(VLOOKUP(G1924,Store_Map!$A$2:$I$100,4,FALSE),"")</f>
        <v>0</v>
      </c>
      <c r="J1924">
        <f>IFERROR(VLOOKUP(G1924,Store_Map!$A$2:$I$100,5,FALSE),"")</f>
        <v>0</v>
      </c>
      <c r="K1924">
        <f>IFERROR(VLOOKUP(G1924,Store_Map!$A$2:$I$100,6,FALSE),"")</f>
        <v>0</v>
      </c>
      <c r="L1924">
        <f>IFERROR(VLOOKUP(G1924,Store_Map!$A$2:$I$100,7,FALSE),"")</f>
        <v>0</v>
      </c>
      <c r="M1924">
        <f>IFERROR(VLOOKUP(G1924,Store_Map!$A$2:$I$100,8,FALSE),"")</f>
        <v>0</v>
      </c>
      <c r="N1924">
        <f t="shared" si="270"/>
        <v>0</v>
      </c>
      <c r="O1924" t="str">
        <f t="shared" si="271"/>
        <v>PASS</v>
      </c>
      <c r="P1924" t="str">
        <f t="shared" si="272"/>
        <v>PASS</v>
      </c>
      <c r="Q1924" t="str">
        <f t="shared" si="273"/>
        <v>PASS</v>
      </c>
      <c r="R1924" t="str">
        <f t="shared" si="274"/>
        <v>PASS</v>
      </c>
      <c r="S1924" t="str">
        <f t="shared" si="275"/>
        <v>PASS</v>
      </c>
      <c r="T1924">
        <f t="shared" si="276"/>
        <v>100</v>
      </c>
      <c r="U1924" t="str">
        <f t="shared" si="277"/>
        <v>Low</v>
      </c>
      <c r="V1924" t="str">
        <f t="shared" si="278"/>
        <v>Clean</v>
      </c>
    </row>
    <row r="1925" spans="1:22" x14ac:dyDescent="0.3">
      <c r="A1925" t="str">
        <f>Raw_Data!A1925</f>
        <v>6241011</v>
      </c>
      <c r="B1925">
        <f>Raw_Data!B1925</f>
        <v>45674</v>
      </c>
      <c r="C1925" t="str">
        <f>Raw_Data!C1925</f>
        <v>LISINOPRIL 5 MG TABLET</v>
      </c>
      <c r="D1925" t="str">
        <f>Raw_Data!D1925</f>
        <v>68180051303</v>
      </c>
      <c r="E1925" t="str">
        <f>Raw_Data!E1925</f>
        <v>GIBBS, JON</v>
      </c>
      <c r="F1925" t="str">
        <f>Raw_Data!F1925</f>
        <v>1700896156</v>
      </c>
      <c r="G1925" t="str">
        <f>Raw_Data!H1925</f>
        <v>0</v>
      </c>
      <c r="H1925">
        <f>IFERROR(VLOOKUP(G1925,Store_Map!$A$2:$I$100,3,FALSE),"")</f>
        <v>0</v>
      </c>
      <c r="I1925">
        <f>IFERROR(VLOOKUP(G1925,Store_Map!$A$2:$I$100,4,FALSE),"")</f>
        <v>0</v>
      </c>
      <c r="J1925">
        <f>IFERROR(VLOOKUP(G1925,Store_Map!$A$2:$I$100,5,FALSE),"")</f>
        <v>0</v>
      </c>
      <c r="K1925">
        <f>IFERROR(VLOOKUP(G1925,Store_Map!$A$2:$I$100,6,FALSE),"")</f>
        <v>0</v>
      </c>
      <c r="L1925">
        <f>IFERROR(VLOOKUP(G1925,Store_Map!$A$2:$I$100,7,FALSE),"")</f>
        <v>0</v>
      </c>
      <c r="M1925">
        <f>IFERROR(VLOOKUP(G1925,Store_Map!$A$2:$I$100,8,FALSE),"")</f>
        <v>0</v>
      </c>
      <c r="N1925">
        <f t="shared" si="270"/>
        <v>0</v>
      </c>
      <c r="O1925" t="str">
        <f t="shared" si="271"/>
        <v>PASS</v>
      </c>
      <c r="P1925" t="str">
        <f t="shared" si="272"/>
        <v>PASS</v>
      </c>
      <c r="Q1925" t="str">
        <f t="shared" si="273"/>
        <v>PASS</v>
      </c>
      <c r="R1925" t="str">
        <f t="shared" si="274"/>
        <v>PASS</v>
      </c>
      <c r="S1925" t="str">
        <f t="shared" si="275"/>
        <v>PASS</v>
      </c>
      <c r="T1925">
        <f t="shared" si="276"/>
        <v>100</v>
      </c>
      <c r="U1925" t="str">
        <f t="shared" si="277"/>
        <v>Low</v>
      </c>
      <c r="V1925" t="str">
        <f t="shared" si="278"/>
        <v>Clean</v>
      </c>
    </row>
    <row r="1926" spans="1:22" x14ac:dyDescent="0.3">
      <c r="A1926" t="str">
        <f>Raw_Data!A1926</f>
        <v>6241015</v>
      </c>
      <c r="B1926">
        <f>Raw_Data!B1926</f>
        <v>45674</v>
      </c>
      <c r="C1926" t="str">
        <f>Raw_Data!C1926</f>
        <v>GLYBURIDE 5 MG TABLET</v>
      </c>
      <c r="D1926" t="str">
        <f>Raw_Data!D1926</f>
        <v>23155005801</v>
      </c>
      <c r="E1926" t="str">
        <f>Raw_Data!E1926</f>
        <v>GIBBS, JON</v>
      </c>
      <c r="F1926" t="str">
        <f>Raw_Data!F1926</f>
        <v>1700896156</v>
      </c>
      <c r="G1926" t="str">
        <f>Raw_Data!H1926</f>
        <v>0</v>
      </c>
      <c r="H1926">
        <f>IFERROR(VLOOKUP(G1926,Store_Map!$A$2:$I$100,3,FALSE),"")</f>
        <v>0</v>
      </c>
      <c r="I1926">
        <f>IFERROR(VLOOKUP(G1926,Store_Map!$A$2:$I$100,4,FALSE),"")</f>
        <v>0</v>
      </c>
      <c r="J1926">
        <f>IFERROR(VLOOKUP(G1926,Store_Map!$A$2:$I$100,5,FALSE),"")</f>
        <v>0</v>
      </c>
      <c r="K1926">
        <f>IFERROR(VLOOKUP(G1926,Store_Map!$A$2:$I$100,6,FALSE),"")</f>
        <v>0</v>
      </c>
      <c r="L1926">
        <f>IFERROR(VLOOKUP(G1926,Store_Map!$A$2:$I$100,7,FALSE),"")</f>
        <v>0</v>
      </c>
      <c r="M1926">
        <f>IFERROR(VLOOKUP(G1926,Store_Map!$A$2:$I$100,8,FALSE),"")</f>
        <v>0</v>
      </c>
      <c r="N1926">
        <f t="shared" si="270"/>
        <v>0</v>
      </c>
      <c r="O1926" t="str">
        <f t="shared" si="271"/>
        <v>PASS</v>
      </c>
      <c r="P1926" t="str">
        <f t="shared" si="272"/>
        <v>PASS</v>
      </c>
      <c r="Q1926" t="str">
        <f t="shared" si="273"/>
        <v>PASS</v>
      </c>
      <c r="R1926" t="str">
        <f t="shared" si="274"/>
        <v>PASS</v>
      </c>
      <c r="S1926" t="str">
        <f t="shared" si="275"/>
        <v>PASS</v>
      </c>
      <c r="T1926">
        <f t="shared" si="276"/>
        <v>100</v>
      </c>
      <c r="U1926" t="str">
        <f t="shared" si="277"/>
        <v>Low</v>
      </c>
      <c r="V1926" t="str">
        <f t="shared" si="278"/>
        <v>Clean</v>
      </c>
    </row>
    <row r="1927" spans="1:22" x14ac:dyDescent="0.3">
      <c r="A1927" t="str">
        <f>Raw_Data!A1927</f>
        <v>6245937</v>
      </c>
      <c r="B1927">
        <f>Raw_Data!B1927</f>
        <v>45674</v>
      </c>
      <c r="C1927" t="str">
        <f>Raw_Data!C1927</f>
        <v>GLIPIZIDE ER 10 MG TABLET</v>
      </c>
      <c r="D1927" t="str">
        <f>Raw_Data!D1927</f>
        <v>591084501</v>
      </c>
      <c r="E1927" t="str">
        <f>Raw_Data!E1927</f>
        <v>BYNE, EDMUND</v>
      </c>
      <c r="F1927" t="str">
        <f>Raw_Data!F1927</f>
        <v>1033186648</v>
      </c>
      <c r="G1927" t="str">
        <f>Raw_Data!H1927</f>
        <v>0</v>
      </c>
      <c r="H1927">
        <f>IFERROR(VLOOKUP(G1927,Store_Map!$A$2:$I$100,3,FALSE),"")</f>
        <v>0</v>
      </c>
      <c r="I1927">
        <f>IFERROR(VLOOKUP(G1927,Store_Map!$A$2:$I$100,4,FALSE),"")</f>
        <v>0</v>
      </c>
      <c r="J1927">
        <f>IFERROR(VLOOKUP(G1927,Store_Map!$A$2:$I$100,5,FALSE),"")</f>
        <v>0</v>
      </c>
      <c r="K1927">
        <f>IFERROR(VLOOKUP(G1927,Store_Map!$A$2:$I$100,6,FALSE),"")</f>
        <v>0</v>
      </c>
      <c r="L1927">
        <f>IFERROR(VLOOKUP(G1927,Store_Map!$A$2:$I$100,7,FALSE),"")</f>
        <v>0</v>
      </c>
      <c r="M1927">
        <f>IFERROR(VLOOKUP(G1927,Store_Map!$A$2:$I$100,8,FALSE),"")</f>
        <v>0</v>
      </c>
      <c r="N1927">
        <f t="shared" si="270"/>
        <v>0</v>
      </c>
      <c r="O1927" t="str">
        <f t="shared" si="271"/>
        <v>PASS</v>
      </c>
      <c r="P1927" t="str">
        <f t="shared" si="272"/>
        <v>REVIEW</v>
      </c>
      <c r="Q1927" t="str">
        <f t="shared" si="273"/>
        <v>PASS</v>
      </c>
      <c r="R1927" t="str">
        <f t="shared" si="274"/>
        <v>PASS</v>
      </c>
      <c r="S1927" t="str">
        <f t="shared" si="275"/>
        <v>REVIEW</v>
      </c>
      <c r="T1927">
        <f t="shared" si="276"/>
        <v>90</v>
      </c>
      <c r="U1927" t="str">
        <f t="shared" si="277"/>
        <v>Low</v>
      </c>
      <c r="V1927" t="str">
        <f t="shared" si="278"/>
        <v>Invalid NDC</v>
      </c>
    </row>
    <row r="1928" spans="1:22" x14ac:dyDescent="0.3">
      <c r="A1928" t="str">
        <f>Raw_Data!A1928</f>
        <v>6246665</v>
      </c>
      <c r="B1928">
        <f>Raw_Data!B1928</f>
        <v>45674</v>
      </c>
      <c r="C1928" t="str">
        <f>Raw_Data!C1928</f>
        <v>MIRTAZAPINE 15 MG TABLET5</v>
      </c>
      <c r="D1928" t="str">
        <f>Raw_Data!D1928</f>
        <v>13107003134</v>
      </c>
      <c r="E1928" t="str">
        <f>Raw_Data!E1928</f>
        <v>BYNE, EDMUND</v>
      </c>
      <c r="F1928" t="str">
        <f>Raw_Data!F1928</f>
        <v>1033186648</v>
      </c>
      <c r="G1928" t="str">
        <f>Raw_Data!H1928</f>
        <v>0</v>
      </c>
      <c r="H1928">
        <f>IFERROR(VLOOKUP(G1928,Store_Map!$A$2:$I$100,3,FALSE),"")</f>
        <v>0</v>
      </c>
      <c r="I1928">
        <f>IFERROR(VLOOKUP(G1928,Store_Map!$A$2:$I$100,4,FALSE),"")</f>
        <v>0</v>
      </c>
      <c r="J1928">
        <f>IFERROR(VLOOKUP(G1928,Store_Map!$A$2:$I$100,5,FALSE),"")</f>
        <v>0</v>
      </c>
      <c r="K1928">
        <f>IFERROR(VLOOKUP(G1928,Store_Map!$A$2:$I$100,6,FALSE),"")</f>
        <v>0</v>
      </c>
      <c r="L1928">
        <f>IFERROR(VLOOKUP(G1928,Store_Map!$A$2:$I$100,7,FALSE),"")</f>
        <v>0</v>
      </c>
      <c r="M1928">
        <f>IFERROR(VLOOKUP(G1928,Store_Map!$A$2:$I$100,8,FALSE),"")</f>
        <v>0</v>
      </c>
      <c r="N1928">
        <f t="shared" si="270"/>
        <v>0</v>
      </c>
      <c r="O1928" t="str">
        <f t="shared" si="271"/>
        <v>PASS</v>
      </c>
      <c r="P1928" t="str">
        <f t="shared" si="272"/>
        <v>PASS</v>
      </c>
      <c r="Q1928" t="str">
        <f t="shared" si="273"/>
        <v>PASS</v>
      </c>
      <c r="R1928" t="str">
        <f t="shared" si="274"/>
        <v>PASS</v>
      </c>
      <c r="S1928" t="str">
        <f t="shared" si="275"/>
        <v>PASS</v>
      </c>
      <c r="T1928">
        <f t="shared" si="276"/>
        <v>100</v>
      </c>
      <c r="U1928" t="str">
        <f t="shared" si="277"/>
        <v>Low</v>
      </c>
      <c r="V1928" t="str">
        <f t="shared" si="278"/>
        <v>Clean</v>
      </c>
    </row>
    <row r="1929" spans="1:22" x14ac:dyDescent="0.3">
      <c r="A1929" t="str">
        <f>Raw_Data!A1929</f>
        <v>6246930</v>
      </c>
      <c r="B1929">
        <f>Raw_Data!B1929</f>
        <v>45674</v>
      </c>
      <c r="C1929" t="str">
        <f>Raw_Data!C1929</f>
        <v>LEVETIRACETAM 500 MG TABLET</v>
      </c>
      <c r="D1929" t="str">
        <f>Raw_Data!D1929</f>
        <v>31722053712</v>
      </c>
      <c r="E1929" t="str">
        <f>Raw_Data!E1929</f>
        <v>BYNE, EDMUND</v>
      </c>
      <c r="F1929" t="str">
        <f>Raw_Data!F1929</f>
        <v>1033186648</v>
      </c>
      <c r="G1929" t="str">
        <f>Raw_Data!H1929</f>
        <v>0</v>
      </c>
      <c r="H1929">
        <f>IFERROR(VLOOKUP(G1929,Store_Map!$A$2:$I$100,3,FALSE),"")</f>
        <v>0</v>
      </c>
      <c r="I1929">
        <f>IFERROR(VLOOKUP(G1929,Store_Map!$A$2:$I$100,4,FALSE),"")</f>
        <v>0</v>
      </c>
      <c r="J1929">
        <f>IFERROR(VLOOKUP(G1929,Store_Map!$A$2:$I$100,5,FALSE),"")</f>
        <v>0</v>
      </c>
      <c r="K1929">
        <f>IFERROR(VLOOKUP(G1929,Store_Map!$A$2:$I$100,6,FALSE),"")</f>
        <v>0</v>
      </c>
      <c r="L1929">
        <f>IFERROR(VLOOKUP(G1929,Store_Map!$A$2:$I$100,7,FALSE),"")</f>
        <v>0</v>
      </c>
      <c r="M1929">
        <f>IFERROR(VLOOKUP(G1929,Store_Map!$A$2:$I$100,8,FALSE),"")</f>
        <v>0</v>
      </c>
      <c r="N1929">
        <f t="shared" si="270"/>
        <v>0</v>
      </c>
      <c r="O1929" t="str">
        <f t="shared" si="271"/>
        <v>PASS</v>
      </c>
      <c r="P1929" t="str">
        <f t="shared" si="272"/>
        <v>PASS</v>
      </c>
      <c r="Q1929" t="str">
        <f t="shared" si="273"/>
        <v>PASS</v>
      </c>
      <c r="R1929" t="str">
        <f t="shared" si="274"/>
        <v>PASS</v>
      </c>
      <c r="S1929" t="str">
        <f t="shared" si="275"/>
        <v>PASS</v>
      </c>
      <c r="T1929">
        <f t="shared" si="276"/>
        <v>100</v>
      </c>
      <c r="U1929" t="str">
        <f t="shared" si="277"/>
        <v>Low</v>
      </c>
      <c r="V1929" t="str">
        <f t="shared" si="278"/>
        <v>Clean</v>
      </c>
    </row>
    <row r="1930" spans="1:22" x14ac:dyDescent="0.3">
      <c r="A1930" t="str">
        <f>Raw_Data!A1930</f>
        <v>6248566</v>
      </c>
      <c r="B1930">
        <f>Raw_Data!B1930</f>
        <v>45674</v>
      </c>
      <c r="C1930" t="str">
        <f>Raw_Data!C1930</f>
        <v>PHENYTOIN SOD EXT 100 MG CA</v>
      </c>
      <c r="D1930" t="str">
        <f>Raw_Data!D1930</f>
        <v>65862069201</v>
      </c>
      <c r="E1930" t="str">
        <f>Raw_Data!E1930</f>
        <v>GIBBS, JON</v>
      </c>
      <c r="F1930" t="str">
        <f>Raw_Data!F1930</f>
        <v>1700896156</v>
      </c>
      <c r="G1930" t="str">
        <f>Raw_Data!H1930</f>
        <v>0</v>
      </c>
      <c r="H1930">
        <f>IFERROR(VLOOKUP(G1930,Store_Map!$A$2:$I$100,3,FALSE),"")</f>
        <v>0</v>
      </c>
      <c r="I1930">
        <f>IFERROR(VLOOKUP(G1930,Store_Map!$A$2:$I$100,4,FALSE),"")</f>
        <v>0</v>
      </c>
      <c r="J1930">
        <f>IFERROR(VLOOKUP(G1930,Store_Map!$A$2:$I$100,5,FALSE),"")</f>
        <v>0</v>
      </c>
      <c r="K1930">
        <f>IFERROR(VLOOKUP(G1930,Store_Map!$A$2:$I$100,6,FALSE),"")</f>
        <v>0</v>
      </c>
      <c r="L1930">
        <f>IFERROR(VLOOKUP(G1930,Store_Map!$A$2:$I$100,7,FALSE),"")</f>
        <v>0</v>
      </c>
      <c r="M1930">
        <f>IFERROR(VLOOKUP(G1930,Store_Map!$A$2:$I$100,8,FALSE),"")</f>
        <v>0</v>
      </c>
      <c r="N1930">
        <f t="shared" si="270"/>
        <v>0</v>
      </c>
      <c r="O1930" t="str">
        <f t="shared" si="271"/>
        <v>PASS</v>
      </c>
      <c r="P1930" t="str">
        <f t="shared" si="272"/>
        <v>PASS</v>
      </c>
      <c r="Q1930" t="str">
        <f t="shared" si="273"/>
        <v>PASS</v>
      </c>
      <c r="R1930" t="str">
        <f t="shared" si="274"/>
        <v>PASS</v>
      </c>
      <c r="S1930" t="str">
        <f t="shared" si="275"/>
        <v>PASS</v>
      </c>
      <c r="T1930">
        <f t="shared" si="276"/>
        <v>100</v>
      </c>
      <c r="U1930" t="str">
        <f t="shared" si="277"/>
        <v>Low</v>
      </c>
      <c r="V1930" t="str">
        <f t="shared" si="278"/>
        <v>Clean</v>
      </c>
    </row>
    <row r="1931" spans="1:22" x14ac:dyDescent="0.3">
      <c r="A1931" t="str">
        <f>Raw_Data!A1931</f>
        <v>6248753</v>
      </c>
      <c r="B1931">
        <f>Raw_Data!B1931</f>
        <v>45674</v>
      </c>
      <c r="C1931" t="str">
        <f>Raw_Data!C1931</f>
        <v>METFORMIN HCL 1,000 MG TABL</v>
      </c>
      <c r="D1931" t="str">
        <f>Raw_Data!D1931</f>
        <v>65862001099</v>
      </c>
      <c r="E1931" t="str">
        <f>Raw_Data!E1931</f>
        <v>BYNE, EDMUND</v>
      </c>
      <c r="F1931" t="str">
        <f>Raw_Data!F1931</f>
        <v>1033186648</v>
      </c>
      <c r="G1931" t="str">
        <f>Raw_Data!H1931</f>
        <v>0</v>
      </c>
      <c r="H1931">
        <f>IFERROR(VLOOKUP(G1931,Store_Map!$A$2:$I$100,3,FALSE),"")</f>
        <v>0</v>
      </c>
      <c r="I1931">
        <f>IFERROR(VLOOKUP(G1931,Store_Map!$A$2:$I$100,4,FALSE),"")</f>
        <v>0</v>
      </c>
      <c r="J1931">
        <f>IFERROR(VLOOKUP(G1931,Store_Map!$A$2:$I$100,5,FALSE),"")</f>
        <v>0</v>
      </c>
      <c r="K1931">
        <f>IFERROR(VLOOKUP(G1931,Store_Map!$A$2:$I$100,6,FALSE),"")</f>
        <v>0</v>
      </c>
      <c r="L1931">
        <f>IFERROR(VLOOKUP(G1931,Store_Map!$A$2:$I$100,7,FALSE),"")</f>
        <v>0</v>
      </c>
      <c r="M1931">
        <f>IFERROR(VLOOKUP(G1931,Store_Map!$A$2:$I$100,8,FALSE),"")</f>
        <v>0</v>
      </c>
      <c r="N1931">
        <f t="shared" si="270"/>
        <v>0</v>
      </c>
      <c r="O1931" t="str">
        <f t="shared" si="271"/>
        <v>PASS</v>
      </c>
      <c r="P1931" t="str">
        <f t="shared" si="272"/>
        <v>PASS</v>
      </c>
      <c r="Q1931" t="str">
        <f t="shared" si="273"/>
        <v>PASS</v>
      </c>
      <c r="R1931" t="str">
        <f t="shared" si="274"/>
        <v>PASS</v>
      </c>
      <c r="S1931" t="str">
        <f t="shared" si="275"/>
        <v>PASS</v>
      </c>
      <c r="T1931">
        <f t="shared" si="276"/>
        <v>100</v>
      </c>
      <c r="U1931" t="str">
        <f t="shared" si="277"/>
        <v>Low</v>
      </c>
      <c r="V1931" t="str">
        <f t="shared" si="278"/>
        <v>Clean</v>
      </c>
    </row>
    <row r="1932" spans="1:22" x14ac:dyDescent="0.3">
      <c r="A1932" t="str">
        <f>Raw_Data!A1932</f>
        <v>6250580</v>
      </c>
      <c r="B1932">
        <f>Raw_Data!B1932</f>
        <v>45674</v>
      </c>
      <c r="C1932" t="str">
        <f>Raw_Data!C1932</f>
        <v>DICLOFENAC SOD DR 75 MG TAB</v>
      </c>
      <c r="D1932" t="str">
        <f>Raw_Data!D1932</f>
        <v>61442010360</v>
      </c>
      <c r="E1932" t="str">
        <f>Raw_Data!E1932</f>
        <v>GIBBS, JON</v>
      </c>
      <c r="F1932" t="str">
        <f>Raw_Data!F1932</f>
        <v>1700896156</v>
      </c>
      <c r="G1932" t="str">
        <f>Raw_Data!H1932</f>
        <v>0</v>
      </c>
      <c r="H1932">
        <f>IFERROR(VLOOKUP(G1932,Store_Map!$A$2:$I$100,3,FALSE),"")</f>
        <v>0</v>
      </c>
      <c r="I1932">
        <f>IFERROR(VLOOKUP(G1932,Store_Map!$A$2:$I$100,4,FALSE),"")</f>
        <v>0</v>
      </c>
      <c r="J1932">
        <f>IFERROR(VLOOKUP(G1932,Store_Map!$A$2:$I$100,5,FALSE),"")</f>
        <v>0</v>
      </c>
      <c r="K1932">
        <f>IFERROR(VLOOKUP(G1932,Store_Map!$A$2:$I$100,6,FALSE),"")</f>
        <v>0</v>
      </c>
      <c r="L1932">
        <f>IFERROR(VLOOKUP(G1932,Store_Map!$A$2:$I$100,7,FALSE),"")</f>
        <v>0</v>
      </c>
      <c r="M1932">
        <f>IFERROR(VLOOKUP(G1932,Store_Map!$A$2:$I$100,8,FALSE),"")</f>
        <v>0</v>
      </c>
      <c r="N1932">
        <f t="shared" si="270"/>
        <v>0</v>
      </c>
      <c r="O1932" t="str">
        <f t="shared" si="271"/>
        <v>PASS</v>
      </c>
      <c r="P1932" t="str">
        <f t="shared" si="272"/>
        <v>PASS</v>
      </c>
      <c r="Q1932" t="str">
        <f t="shared" si="273"/>
        <v>PASS</v>
      </c>
      <c r="R1932" t="str">
        <f t="shared" si="274"/>
        <v>PASS</v>
      </c>
      <c r="S1932" t="str">
        <f t="shared" si="275"/>
        <v>PASS</v>
      </c>
      <c r="T1932">
        <f t="shared" si="276"/>
        <v>100</v>
      </c>
      <c r="U1932" t="str">
        <f t="shared" si="277"/>
        <v>Low</v>
      </c>
      <c r="V1932" t="str">
        <f t="shared" si="278"/>
        <v>Clean</v>
      </c>
    </row>
    <row r="1933" spans="1:22" x14ac:dyDescent="0.3">
      <c r="A1933" t="str">
        <f>Raw_Data!A1933</f>
        <v>6250664</v>
      </c>
      <c r="B1933">
        <f>Raw_Data!B1933</f>
        <v>45674</v>
      </c>
      <c r="C1933" t="str">
        <f>Raw_Data!C1933</f>
        <v>MELOXICAM 15 MG TABLET</v>
      </c>
      <c r="D1933" t="str">
        <f>Raw_Data!D1933</f>
        <v>68382005105</v>
      </c>
      <c r="E1933" t="str">
        <f>Raw_Data!E1933</f>
        <v>BYNE, EDMUND</v>
      </c>
      <c r="F1933" t="str">
        <f>Raw_Data!F1933</f>
        <v>1033186648</v>
      </c>
      <c r="G1933" t="str">
        <f>Raw_Data!H1933</f>
        <v>0</v>
      </c>
      <c r="H1933">
        <f>IFERROR(VLOOKUP(G1933,Store_Map!$A$2:$I$100,3,FALSE),"")</f>
        <v>0</v>
      </c>
      <c r="I1933">
        <f>IFERROR(VLOOKUP(G1933,Store_Map!$A$2:$I$100,4,FALSE),"")</f>
        <v>0</v>
      </c>
      <c r="J1933">
        <f>IFERROR(VLOOKUP(G1933,Store_Map!$A$2:$I$100,5,FALSE),"")</f>
        <v>0</v>
      </c>
      <c r="K1933">
        <f>IFERROR(VLOOKUP(G1933,Store_Map!$A$2:$I$100,6,FALSE),"")</f>
        <v>0</v>
      </c>
      <c r="L1933">
        <f>IFERROR(VLOOKUP(G1933,Store_Map!$A$2:$I$100,7,FALSE),"")</f>
        <v>0</v>
      </c>
      <c r="M1933">
        <f>IFERROR(VLOOKUP(G1933,Store_Map!$A$2:$I$100,8,FALSE),"")</f>
        <v>0</v>
      </c>
      <c r="N1933">
        <f t="shared" si="270"/>
        <v>0</v>
      </c>
      <c r="O1933" t="str">
        <f t="shared" si="271"/>
        <v>PASS</v>
      </c>
      <c r="P1933" t="str">
        <f t="shared" si="272"/>
        <v>PASS</v>
      </c>
      <c r="Q1933" t="str">
        <f t="shared" si="273"/>
        <v>PASS</v>
      </c>
      <c r="R1933" t="str">
        <f t="shared" si="274"/>
        <v>PASS</v>
      </c>
      <c r="S1933" t="str">
        <f t="shared" si="275"/>
        <v>PASS</v>
      </c>
      <c r="T1933">
        <f t="shared" si="276"/>
        <v>100</v>
      </c>
      <c r="U1933" t="str">
        <f t="shared" si="277"/>
        <v>Low</v>
      </c>
      <c r="V1933" t="str">
        <f t="shared" si="278"/>
        <v>Clean</v>
      </c>
    </row>
    <row r="1934" spans="1:22" x14ac:dyDescent="0.3">
      <c r="A1934" t="str">
        <f>Raw_Data!A1934</f>
        <v>6250667</v>
      </c>
      <c r="B1934">
        <f>Raw_Data!B1934</f>
        <v>45674</v>
      </c>
      <c r="C1934" t="str">
        <f>Raw_Data!C1934</f>
        <v>ATORVASTATIN 10 MG TABLET</v>
      </c>
      <c r="D1934" t="str">
        <f>Raw_Data!D1934</f>
        <v>67877051190</v>
      </c>
      <c r="E1934" t="str">
        <f>Raw_Data!E1934</f>
        <v>BYNE, EDMUND</v>
      </c>
      <c r="F1934" t="str">
        <f>Raw_Data!F1934</f>
        <v>1033186648</v>
      </c>
      <c r="G1934" t="str">
        <f>Raw_Data!H1934</f>
        <v>0</v>
      </c>
      <c r="H1934">
        <f>IFERROR(VLOOKUP(G1934,Store_Map!$A$2:$I$100,3,FALSE),"")</f>
        <v>0</v>
      </c>
      <c r="I1934">
        <f>IFERROR(VLOOKUP(G1934,Store_Map!$A$2:$I$100,4,FALSE),"")</f>
        <v>0</v>
      </c>
      <c r="J1934">
        <f>IFERROR(VLOOKUP(G1934,Store_Map!$A$2:$I$100,5,FALSE),"")</f>
        <v>0</v>
      </c>
      <c r="K1934">
        <f>IFERROR(VLOOKUP(G1934,Store_Map!$A$2:$I$100,6,FALSE),"")</f>
        <v>0</v>
      </c>
      <c r="L1934">
        <f>IFERROR(VLOOKUP(G1934,Store_Map!$A$2:$I$100,7,FALSE),"")</f>
        <v>0</v>
      </c>
      <c r="M1934">
        <f>IFERROR(VLOOKUP(G1934,Store_Map!$A$2:$I$100,8,FALSE),"")</f>
        <v>0</v>
      </c>
      <c r="N1934">
        <f t="shared" si="270"/>
        <v>0</v>
      </c>
      <c r="O1934" t="str">
        <f t="shared" si="271"/>
        <v>PASS</v>
      </c>
      <c r="P1934" t="str">
        <f t="shared" si="272"/>
        <v>PASS</v>
      </c>
      <c r="Q1934" t="str">
        <f t="shared" si="273"/>
        <v>PASS</v>
      </c>
      <c r="R1934" t="str">
        <f t="shared" si="274"/>
        <v>PASS</v>
      </c>
      <c r="S1934" t="str">
        <f t="shared" si="275"/>
        <v>PASS</v>
      </c>
      <c r="T1934">
        <f t="shared" si="276"/>
        <v>100</v>
      </c>
      <c r="U1934" t="str">
        <f t="shared" si="277"/>
        <v>Low</v>
      </c>
      <c r="V1934" t="str">
        <f t="shared" si="278"/>
        <v>Clean</v>
      </c>
    </row>
    <row r="1935" spans="1:22" x14ac:dyDescent="0.3">
      <c r="A1935" t="str">
        <f>Raw_Data!A1935</f>
        <v>6245484</v>
      </c>
      <c r="B1935">
        <f>Raw_Data!B1935</f>
        <v>45674</v>
      </c>
      <c r="C1935" t="str">
        <f>Raw_Data!C1935</f>
        <v>AMLODIPINE BESYLATE 5 MG TA</v>
      </c>
      <c r="D1935" t="str">
        <f>Raw_Data!D1935</f>
        <v>69097012715</v>
      </c>
      <c r="E1935" t="str">
        <f>Raw_Data!E1935</f>
        <v>BYNE, EDMUND</v>
      </c>
      <c r="F1935" t="str">
        <f>Raw_Data!F1935</f>
        <v>1033186648</v>
      </c>
      <c r="G1935" t="str">
        <f>Raw_Data!H1935</f>
        <v>0</v>
      </c>
      <c r="H1935">
        <f>IFERROR(VLOOKUP(G1935,Store_Map!$A$2:$I$100,3,FALSE),"")</f>
        <v>0</v>
      </c>
      <c r="I1935">
        <f>IFERROR(VLOOKUP(G1935,Store_Map!$A$2:$I$100,4,FALSE),"")</f>
        <v>0</v>
      </c>
      <c r="J1935">
        <f>IFERROR(VLOOKUP(G1935,Store_Map!$A$2:$I$100,5,FALSE),"")</f>
        <v>0</v>
      </c>
      <c r="K1935">
        <f>IFERROR(VLOOKUP(G1935,Store_Map!$A$2:$I$100,6,FALSE),"")</f>
        <v>0</v>
      </c>
      <c r="L1935">
        <f>IFERROR(VLOOKUP(G1935,Store_Map!$A$2:$I$100,7,FALSE),"")</f>
        <v>0</v>
      </c>
      <c r="M1935">
        <f>IFERROR(VLOOKUP(G1935,Store_Map!$A$2:$I$100,8,FALSE),"")</f>
        <v>0</v>
      </c>
      <c r="N1935">
        <f t="shared" si="270"/>
        <v>0</v>
      </c>
      <c r="O1935" t="str">
        <f t="shared" si="271"/>
        <v>PASS</v>
      </c>
      <c r="P1935" t="str">
        <f t="shared" si="272"/>
        <v>PASS</v>
      </c>
      <c r="Q1935" t="str">
        <f t="shared" si="273"/>
        <v>PASS</v>
      </c>
      <c r="R1935" t="str">
        <f t="shared" si="274"/>
        <v>PASS</v>
      </c>
      <c r="S1935" t="str">
        <f t="shared" si="275"/>
        <v>PASS</v>
      </c>
      <c r="T1935">
        <f t="shared" si="276"/>
        <v>100</v>
      </c>
      <c r="U1935" t="str">
        <f t="shared" si="277"/>
        <v>Low</v>
      </c>
      <c r="V1935" t="str">
        <f t="shared" si="278"/>
        <v>Clean</v>
      </c>
    </row>
    <row r="1936" spans="1:22" x14ac:dyDescent="0.3">
      <c r="A1936" t="str">
        <f>Raw_Data!A1936</f>
        <v>6248043</v>
      </c>
      <c r="B1936">
        <f>Raw_Data!B1936</f>
        <v>45674</v>
      </c>
      <c r="C1936" t="str">
        <f>Raw_Data!C1936</f>
        <v>TRAZODONE 50 MG TABLET</v>
      </c>
      <c r="D1936" t="str">
        <f>Raw_Data!D1936</f>
        <v>50111056002</v>
      </c>
      <c r="E1936" t="str">
        <f>Raw_Data!E1936</f>
        <v>GIBBS, JON</v>
      </c>
      <c r="F1936" t="str">
        <f>Raw_Data!F1936</f>
        <v>1700896156</v>
      </c>
      <c r="G1936" t="str">
        <f>Raw_Data!H1936</f>
        <v>0</v>
      </c>
      <c r="H1936">
        <f>IFERROR(VLOOKUP(G1936,Store_Map!$A$2:$I$100,3,FALSE),"")</f>
        <v>0</v>
      </c>
      <c r="I1936">
        <f>IFERROR(VLOOKUP(G1936,Store_Map!$A$2:$I$100,4,FALSE),"")</f>
        <v>0</v>
      </c>
      <c r="J1936">
        <f>IFERROR(VLOOKUP(G1936,Store_Map!$A$2:$I$100,5,FALSE),"")</f>
        <v>0</v>
      </c>
      <c r="K1936">
        <f>IFERROR(VLOOKUP(G1936,Store_Map!$A$2:$I$100,6,FALSE),"")</f>
        <v>0</v>
      </c>
      <c r="L1936">
        <f>IFERROR(VLOOKUP(G1936,Store_Map!$A$2:$I$100,7,FALSE),"")</f>
        <v>0</v>
      </c>
      <c r="M1936">
        <f>IFERROR(VLOOKUP(G1936,Store_Map!$A$2:$I$100,8,FALSE),"")</f>
        <v>0</v>
      </c>
      <c r="N1936">
        <f t="shared" si="270"/>
        <v>0</v>
      </c>
      <c r="O1936" t="str">
        <f t="shared" si="271"/>
        <v>PASS</v>
      </c>
      <c r="P1936" t="str">
        <f t="shared" si="272"/>
        <v>PASS</v>
      </c>
      <c r="Q1936" t="str">
        <f t="shared" si="273"/>
        <v>PASS</v>
      </c>
      <c r="R1936" t="str">
        <f t="shared" si="274"/>
        <v>PASS</v>
      </c>
      <c r="S1936" t="str">
        <f t="shared" si="275"/>
        <v>PASS</v>
      </c>
      <c r="T1936">
        <f t="shared" si="276"/>
        <v>100</v>
      </c>
      <c r="U1936" t="str">
        <f t="shared" si="277"/>
        <v>Low</v>
      </c>
      <c r="V1936" t="str">
        <f t="shared" si="278"/>
        <v>Clean</v>
      </c>
    </row>
    <row r="1937" spans="1:22" x14ac:dyDescent="0.3">
      <c r="A1937" t="str">
        <f>Raw_Data!A1937</f>
        <v>6248044</v>
      </c>
      <c r="B1937">
        <f>Raw_Data!B1937</f>
        <v>45674</v>
      </c>
      <c r="C1937" t="str">
        <f>Raw_Data!C1937</f>
        <v>DICYCLOMINE 10 MG CAPSULE</v>
      </c>
      <c r="D1937" t="str">
        <f>Raw_Data!D1937</f>
        <v>527058601</v>
      </c>
      <c r="E1937" t="str">
        <f>Raw_Data!E1937</f>
        <v>GIBBS, JON</v>
      </c>
      <c r="F1937" t="str">
        <f>Raw_Data!F1937</f>
        <v>1700896156</v>
      </c>
      <c r="G1937" t="str">
        <f>Raw_Data!H1937</f>
        <v>0</v>
      </c>
      <c r="H1937">
        <f>IFERROR(VLOOKUP(G1937,Store_Map!$A$2:$I$100,3,FALSE),"")</f>
        <v>0</v>
      </c>
      <c r="I1937">
        <f>IFERROR(VLOOKUP(G1937,Store_Map!$A$2:$I$100,4,FALSE),"")</f>
        <v>0</v>
      </c>
      <c r="J1937">
        <f>IFERROR(VLOOKUP(G1937,Store_Map!$A$2:$I$100,5,FALSE),"")</f>
        <v>0</v>
      </c>
      <c r="K1937">
        <f>IFERROR(VLOOKUP(G1937,Store_Map!$A$2:$I$100,6,FALSE),"")</f>
        <v>0</v>
      </c>
      <c r="L1937">
        <f>IFERROR(VLOOKUP(G1937,Store_Map!$A$2:$I$100,7,FALSE),"")</f>
        <v>0</v>
      </c>
      <c r="M1937">
        <f>IFERROR(VLOOKUP(G1937,Store_Map!$A$2:$I$100,8,FALSE),"")</f>
        <v>0</v>
      </c>
      <c r="N1937">
        <f t="shared" si="270"/>
        <v>0</v>
      </c>
      <c r="O1937" t="str">
        <f t="shared" si="271"/>
        <v>PASS</v>
      </c>
      <c r="P1937" t="str">
        <f t="shared" si="272"/>
        <v>REVIEW</v>
      </c>
      <c r="Q1937" t="str">
        <f t="shared" si="273"/>
        <v>PASS</v>
      </c>
      <c r="R1937" t="str">
        <f t="shared" si="274"/>
        <v>PASS</v>
      </c>
      <c r="S1937" t="str">
        <f t="shared" si="275"/>
        <v>REVIEW</v>
      </c>
      <c r="T1937">
        <f t="shared" si="276"/>
        <v>90</v>
      </c>
      <c r="U1937" t="str">
        <f t="shared" si="277"/>
        <v>Low</v>
      </c>
      <c r="V1937" t="str">
        <f t="shared" si="278"/>
        <v>Invalid NDC</v>
      </c>
    </row>
    <row r="1938" spans="1:22" x14ac:dyDescent="0.3">
      <c r="A1938" t="str">
        <f>Raw_Data!A1938</f>
        <v>6252201</v>
      </c>
      <c r="B1938">
        <f>Raw_Data!B1938</f>
        <v>45674</v>
      </c>
      <c r="C1938" t="str">
        <f>Raw_Data!C1938</f>
        <v>GABAPENTIN 300 MG CAPSULE</v>
      </c>
      <c r="D1938" t="str">
        <f>Raw_Data!D1938</f>
        <v>50228018010</v>
      </c>
      <c r="E1938" t="str">
        <f>Raw_Data!E1938</f>
        <v>Mcclard MD, Jessica</v>
      </c>
      <c r="F1938" t="str">
        <f>Raw_Data!F1938</f>
        <v>1790277556</v>
      </c>
      <c r="G1938" t="str">
        <f>Raw_Data!H1938</f>
        <v>0</v>
      </c>
      <c r="H1938">
        <f>IFERROR(VLOOKUP(G1938,Store_Map!$A$2:$I$100,3,FALSE),"")</f>
        <v>0</v>
      </c>
      <c r="I1938">
        <f>IFERROR(VLOOKUP(G1938,Store_Map!$A$2:$I$100,4,FALSE),"")</f>
        <v>0</v>
      </c>
      <c r="J1938">
        <f>IFERROR(VLOOKUP(G1938,Store_Map!$A$2:$I$100,5,FALSE),"")</f>
        <v>0</v>
      </c>
      <c r="K1938">
        <f>IFERROR(VLOOKUP(G1938,Store_Map!$A$2:$I$100,6,FALSE),"")</f>
        <v>0</v>
      </c>
      <c r="L1938">
        <f>IFERROR(VLOOKUP(G1938,Store_Map!$A$2:$I$100,7,FALSE),"")</f>
        <v>0</v>
      </c>
      <c r="M1938">
        <f>IFERROR(VLOOKUP(G1938,Store_Map!$A$2:$I$100,8,FALSE),"")</f>
        <v>0</v>
      </c>
      <c r="N1938">
        <f t="shared" si="270"/>
        <v>0</v>
      </c>
      <c r="O1938" t="str">
        <f t="shared" si="271"/>
        <v>PASS</v>
      </c>
      <c r="P1938" t="str">
        <f t="shared" si="272"/>
        <v>PASS</v>
      </c>
      <c r="Q1938" t="str">
        <f t="shared" si="273"/>
        <v>PASS</v>
      </c>
      <c r="R1938" t="str">
        <f t="shared" si="274"/>
        <v>PASS</v>
      </c>
      <c r="S1938" t="str">
        <f t="shared" si="275"/>
        <v>PASS</v>
      </c>
      <c r="T1938">
        <f t="shared" si="276"/>
        <v>100</v>
      </c>
      <c r="U1938" t="str">
        <f t="shared" si="277"/>
        <v>Low</v>
      </c>
      <c r="V1938" t="str">
        <f t="shared" si="278"/>
        <v>Clean</v>
      </c>
    </row>
    <row r="1939" spans="1:22" x14ac:dyDescent="0.3">
      <c r="A1939" t="str">
        <f>Raw_Data!A1939</f>
        <v>6248286</v>
      </c>
      <c r="B1939">
        <f>Raw_Data!B1939</f>
        <v>45674</v>
      </c>
      <c r="C1939" t="str">
        <f>Raw_Data!C1939</f>
        <v>FAMOTIDINE 20 MG TABLET</v>
      </c>
      <c r="D1939" t="str">
        <f>Raw_Data!D1939</f>
        <v>172572880</v>
      </c>
      <c r="E1939" t="str">
        <f>Raw_Data!E1939</f>
        <v>BYNE, EDMUND</v>
      </c>
      <c r="F1939" t="str">
        <f>Raw_Data!F1939</f>
        <v>1033186648</v>
      </c>
      <c r="G1939" t="str">
        <f>Raw_Data!H1939</f>
        <v>0</v>
      </c>
      <c r="H1939">
        <f>IFERROR(VLOOKUP(G1939,Store_Map!$A$2:$I$100,3,FALSE),"")</f>
        <v>0</v>
      </c>
      <c r="I1939">
        <f>IFERROR(VLOOKUP(G1939,Store_Map!$A$2:$I$100,4,FALSE),"")</f>
        <v>0</v>
      </c>
      <c r="J1939">
        <f>IFERROR(VLOOKUP(G1939,Store_Map!$A$2:$I$100,5,FALSE),"")</f>
        <v>0</v>
      </c>
      <c r="K1939">
        <f>IFERROR(VLOOKUP(G1939,Store_Map!$A$2:$I$100,6,FALSE),"")</f>
        <v>0</v>
      </c>
      <c r="L1939">
        <f>IFERROR(VLOOKUP(G1939,Store_Map!$A$2:$I$100,7,FALSE),"")</f>
        <v>0</v>
      </c>
      <c r="M1939">
        <f>IFERROR(VLOOKUP(G1939,Store_Map!$A$2:$I$100,8,FALSE),"")</f>
        <v>0</v>
      </c>
      <c r="N1939">
        <f t="shared" si="270"/>
        <v>0</v>
      </c>
      <c r="O1939" t="str">
        <f t="shared" si="271"/>
        <v>PASS</v>
      </c>
      <c r="P1939" t="str">
        <f t="shared" si="272"/>
        <v>REVIEW</v>
      </c>
      <c r="Q1939" t="str">
        <f t="shared" si="273"/>
        <v>PASS</v>
      </c>
      <c r="R1939" t="str">
        <f t="shared" si="274"/>
        <v>PASS</v>
      </c>
      <c r="S1939" t="str">
        <f t="shared" si="275"/>
        <v>REVIEW</v>
      </c>
      <c r="T1939">
        <f t="shared" si="276"/>
        <v>90</v>
      </c>
      <c r="U1939" t="str">
        <f t="shared" si="277"/>
        <v>Low</v>
      </c>
      <c r="V1939" t="str">
        <f t="shared" si="278"/>
        <v>Invalid NDC</v>
      </c>
    </row>
    <row r="1940" spans="1:22" x14ac:dyDescent="0.3">
      <c r="A1940" t="str">
        <f>Raw_Data!A1940</f>
        <v>6246009</v>
      </c>
      <c r="B1940">
        <f>Raw_Data!B1940</f>
        <v>45674</v>
      </c>
      <c r="C1940" t="str">
        <f>Raw_Data!C1940</f>
        <v>CLOPIDOGREL 75 MG TABLET</v>
      </c>
      <c r="D1940" t="str">
        <f>Raw_Data!D1940</f>
        <v>55111019605</v>
      </c>
      <c r="E1940" t="str">
        <f>Raw_Data!E1940</f>
        <v>BYNE, EDMUND</v>
      </c>
      <c r="F1940" t="str">
        <f>Raw_Data!F1940</f>
        <v>1033186648</v>
      </c>
      <c r="G1940" t="str">
        <f>Raw_Data!H1940</f>
        <v>0</v>
      </c>
      <c r="H1940">
        <f>IFERROR(VLOOKUP(G1940,Store_Map!$A$2:$I$100,3,FALSE),"")</f>
        <v>0</v>
      </c>
      <c r="I1940">
        <f>IFERROR(VLOOKUP(G1940,Store_Map!$A$2:$I$100,4,FALSE),"")</f>
        <v>0</v>
      </c>
      <c r="J1940">
        <f>IFERROR(VLOOKUP(G1940,Store_Map!$A$2:$I$100,5,FALSE),"")</f>
        <v>0</v>
      </c>
      <c r="K1940">
        <f>IFERROR(VLOOKUP(G1940,Store_Map!$A$2:$I$100,6,FALSE),"")</f>
        <v>0</v>
      </c>
      <c r="L1940">
        <f>IFERROR(VLOOKUP(G1940,Store_Map!$A$2:$I$100,7,FALSE),"")</f>
        <v>0</v>
      </c>
      <c r="M1940">
        <f>IFERROR(VLOOKUP(G1940,Store_Map!$A$2:$I$100,8,FALSE),"")</f>
        <v>0</v>
      </c>
      <c r="N1940">
        <f t="shared" si="270"/>
        <v>0</v>
      </c>
      <c r="O1940" t="str">
        <f t="shared" si="271"/>
        <v>PASS</v>
      </c>
      <c r="P1940" t="str">
        <f t="shared" si="272"/>
        <v>PASS</v>
      </c>
      <c r="Q1940" t="str">
        <f t="shared" si="273"/>
        <v>PASS</v>
      </c>
      <c r="R1940" t="str">
        <f t="shared" si="274"/>
        <v>PASS</v>
      </c>
      <c r="S1940" t="str">
        <f t="shared" si="275"/>
        <v>PASS</v>
      </c>
      <c r="T1940">
        <f t="shared" si="276"/>
        <v>100</v>
      </c>
      <c r="U1940" t="str">
        <f t="shared" si="277"/>
        <v>Low</v>
      </c>
      <c r="V1940" t="str">
        <f t="shared" si="278"/>
        <v>Clean</v>
      </c>
    </row>
    <row r="1941" spans="1:22" x14ac:dyDescent="0.3">
      <c r="A1941" t="str">
        <f>Raw_Data!A1941</f>
        <v>6246008</v>
      </c>
      <c r="B1941">
        <f>Raw_Data!B1941</f>
        <v>45674</v>
      </c>
      <c r="C1941" t="str">
        <f>Raw_Data!C1941</f>
        <v>ATORVASTATIN 20 MG TABLET</v>
      </c>
      <c r="D1941" t="str">
        <f>Raw_Data!D1941</f>
        <v>60505257908</v>
      </c>
      <c r="E1941" t="str">
        <f>Raw_Data!E1941</f>
        <v>BYNE, EDMUND</v>
      </c>
      <c r="F1941" t="str">
        <f>Raw_Data!F1941</f>
        <v>1033186648</v>
      </c>
      <c r="G1941" t="str">
        <f>Raw_Data!H1941</f>
        <v>0</v>
      </c>
      <c r="H1941">
        <f>IFERROR(VLOOKUP(G1941,Store_Map!$A$2:$I$100,3,FALSE),"")</f>
        <v>0</v>
      </c>
      <c r="I1941">
        <f>IFERROR(VLOOKUP(G1941,Store_Map!$A$2:$I$100,4,FALSE),"")</f>
        <v>0</v>
      </c>
      <c r="J1941">
        <f>IFERROR(VLOOKUP(G1941,Store_Map!$A$2:$I$100,5,FALSE),"")</f>
        <v>0</v>
      </c>
      <c r="K1941">
        <f>IFERROR(VLOOKUP(G1941,Store_Map!$A$2:$I$100,6,FALSE),"")</f>
        <v>0</v>
      </c>
      <c r="L1941">
        <f>IFERROR(VLOOKUP(G1941,Store_Map!$A$2:$I$100,7,FALSE),"")</f>
        <v>0</v>
      </c>
      <c r="M1941">
        <f>IFERROR(VLOOKUP(G1941,Store_Map!$A$2:$I$100,8,FALSE),"")</f>
        <v>0</v>
      </c>
      <c r="N1941">
        <f t="shared" si="270"/>
        <v>0</v>
      </c>
      <c r="O1941" t="str">
        <f t="shared" si="271"/>
        <v>PASS</v>
      </c>
      <c r="P1941" t="str">
        <f t="shared" si="272"/>
        <v>PASS</v>
      </c>
      <c r="Q1941" t="str">
        <f t="shared" si="273"/>
        <v>PASS</v>
      </c>
      <c r="R1941" t="str">
        <f t="shared" si="274"/>
        <v>PASS</v>
      </c>
      <c r="S1941" t="str">
        <f t="shared" si="275"/>
        <v>PASS</v>
      </c>
      <c r="T1941">
        <f t="shared" si="276"/>
        <v>100</v>
      </c>
      <c r="U1941" t="str">
        <f t="shared" si="277"/>
        <v>Low</v>
      </c>
      <c r="V1941" t="str">
        <f t="shared" si="278"/>
        <v>Clean</v>
      </c>
    </row>
    <row r="1942" spans="1:22" x14ac:dyDescent="0.3">
      <c r="A1942" t="str">
        <f>Raw_Data!A1942</f>
        <v>6246007</v>
      </c>
      <c r="B1942">
        <f>Raw_Data!B1942</f>
        <v>45674</v>
      </c>
      <c r="C1942" t="str">
        <f>Raw_Data!C1942</f>
        <v>OMEPRAZOLE DR 40 MG CAPSULE</v>
      </c>
      <c r="D1942" t="str">
        <f>Raw_Data!D1942</f>
        <v>68382050010</v>
      </c>
      <c r="E1942" t="str">
        <f>Raw_Data!E1942</f>
        <v>BYNE, EDMUND</v>
      </c>
      <c r="F1942" t="str">
        <f>Raw_Data!F1942</f>
        <v>1033186648</v>
      </c>
      <c r="G1942" t="str">
        <f>Raw_Data!H1942</f>
        <v>0</v>
      </c>
      <c r="H1942">
        <f>IFERROR(VLOOKUP(G1942,Store_Map!$A$2:$I$100,3,FALSE),"")</f>
        <v>0</v>
      </c>
      <c r="I1942">
        <f>IFERROR(VLOOKUP(G1942,Store_Map!$A$2:$I$100,4,FALSE),"")</f>
        <v>0</v>
      </c>
      <c r="J1942">
        <f>IFERROR(VLOOKUP(G1942,Store_Map!$A$2:$I$100,5,FALSE),"")</f>
        <v>0</v>
      </c>
      <c r="K1942">
        <f>IFERROR(VLOOKUP(G1942,Store_Map!$A$2:$I$100,6,FALSE),"")</f>
        <v>0</v>
      </c>
      <c r="L1942">
        <f>IFERROR(VLOOKUP(G1942,Store_Map!$A$2:$I$100,7,FALSE),"")</f>
        <v>0</v>
      </c>
      <c r="M1942">
        <f>IFERROR(VLOOKUP(G1942,Store_Map!$A$2:$I$100,8,FALSE),"")</f>
        <v>0</v>
      </c>
      <c r="N1942">
        <f t="shared" si="270"/>
        <v>0</v>
      </c>
      <c r="O1942" t="str">
        <f t="shared" si="271"/>
        <v>PASS</v>
      </c>
      <c r="P1942" t="str">
        <f t="shared" si="272"/>
        <v>PASS</v>
      </c>
      <c r="Q1942" t="str">
        <f t="shared" si="273"/>
        <v>PASS</v>
      </c>
      <c r="R1942" t="str">
        <f t="shared" si="274"/>
        <v>PASS</v>
      </c>
      <c r="S1942" t="str">
        <f t="shared" si="275"/>
        <v>PASS</v>
      </c>
      <c r="T1942">
        <f t="shared" si="276"/>
        <v>100</v>
      </c>
      <c r="U1942" t="str">
        <f t="shared" si="277"/>
        <v>Low</v>
      </c>
      <c r="V1942" t="str">
        <f t="shared" si="278"/>
        <v>Clean</v>
      </c>
    </row>
    <row r="1943" spans="1:22" x14ac:dyDescent="0.3">
      <c r="A1943" t="str">
        <f>Raw_Data!A1943</f>
        <v>6246015</v>
      </c>
      <c r="B1943">
        <f>Raw_Data!B1943</f>
        <v>45674</v>
      </c>
      <c r="C1943" t="str">
        <f>Raw_Data!C1943</f>
        <v>CILOSTAZOL 100 MG TABLET</v>
      </c>
      <c r="D1943" t="str">
        <f>Raw_Data!D1943</f>
        <v>60505252201</v>
      </c>
      <c r="E1943" t="str">
        <f>Raw_Data!E1943</f>
        <v>BYNE, EDMUND</v>
      </c>
      <c r="F1943" t="str">
        <f>Raw_Data!F1943</f>
        <v>1033186648</v>
      </c>
      <c r="G1943" t="str">
        <f>Raw_Data!H1943</f>
        <v>0</v>
      </c>
      <c r="H1943">
        <f>IFERROR(VLOOKUP(G1943,Store_Map!$A$2:$I$100,3,FALSE),"")</f>
        <v>0</v>
      </c>
      <c r="I1943">
        <f>IFERROR(VLOOKUP(G1943,Store_Map!$A$2:$I$100,4,FALSE),"")</f>
        <v>0</v>
      </c>
      <c r="J1943">
        <f>IFERROR(VLOOKUP(G1943,Store_Map!$A$2:$I$100,5,FALSE),"")</f>
        <v>0</v>
      </c>
      <c r="K1943">
        <f>IFERROR(VLOOKUP(G1943,Store_Map!$A$2:$I$100,6,FALSE),"")</f>
        <v>0</v>
      </c>
      <c r="L1943">
        <f>IFERROR(VLOOKUP(G1943,Store_Map!$A$2:$I$100,7,FALSE),"")</f>
        <v>0</v>
      </c>
      <c r="M1943">
        <f>IFERROR(VLOOKUP(G1943,Store_Map!$A$2:$I$100,8,FALSE),"")</f>
        <v>0</v>
      </c>
      <c r="N1943">
        <f t="shared" si="270"/>
        <v>0</v>
      </c>
      <c r="O1943" t="str">
        <f t="shared" si="271"/>
        <v>PASS</v>
      </c>
      <c r="P1943" t="str">
        <f t="shared" si="272"/>
        <v>PASS</v>
      </c>
      <c r="Q1943" t="str">
        <f t="shared" si="273"/>
        <v>PASS</v>
      </c>
      <c r="R1943" t="str">
        <f t="shared" si="274"/>
        <v>PASS</v>
      </c>
      <c r="S1943" t="str">
        <f t="shared" si="275"/>
        <v>PASS</v>
      </c>
      <c r="T1943">
        <f t="shared" si="276"/>
        <v>100</v>
      </c>
      <c r="U1943" t="str">
        <f t="shared" si="277"/>
        <v>Low</v>
      </c>
      <c r="V1943" t="str">
        <f t="shared" si="278"/>
        <v>Clean</v>
      </c>
    </row>
    <row r="1944" spans="1:22" x14ac:dyDescent="0.3">
      <c r="A1944" t="str">
        <f>Raw_Data!A1944</f>
        <v>6244213</v>
      </c>
      <c r="B1944">
        <f>Raw_Data!B1944</f>
        <v>45674</v>
      </c>
      <c r="C1944" t="str">
        <f>Raw_Data!C1944</f>
        <v>METOPROLOL SUCC ER 25 MG TA</v>
      </c>
      <c r="D1944" t="str">
        <f>Raw_Data!D1944</f>
        <v>55111046601</v>
      </c>
      <c r="E1944" t="str">
        <f>Raw_Data!E1944</f>
        <v>GIBBS, JON</v>
      </c>
      <c r="F1944" t="str">
        <f>Raw_Data!F1944</f>
        <v>1700896156</v>
      </c>
      <c r="G1944" t="str">
        <f>Raw_Data!H1944</f>
        <v>0</v>
      </c>
      <c r="H1944">
        <f>IFERROR(VLOOKUP(G1944,Store_Map!$A$2:$I$100,3,FALSE),"")</f>
        <v>0</v>
      </c>
      <c r="I1944">
        <f>IFERROR(VLOOKUP(G1944,Store_Map!$A$2:$I$100,4,FALSE),"")</f>
        <v>0</v>
      </c>
      <c r="J1944">
        <f>IFERROR(VLOOKUP(G1944,Store_Map!$A$2:$I$100,5,FALSE),"")</f>
        <v>0</v>
      </c>
      <c r="K1944">
        <f>IFERROR(VLOOKUP(G1944,Store_Map!$A$2:$I$100,6,FALSE),"")</f>
        <v>0</v>
      </c>
      <c r="L1944">
        <f>IFERROR(VLOOKUP(G1944,Store_Map!$A$2:$I$100,7,FALSE),"")</f>
        <v>0</v>
      </c>
      <c r="M1944">
        <f>IFERROR(VLOOKUP(G1944,Store_Map!$A$2:$I$100,8,FALSE),"")</f>
        <v>0</v>
      </c>
      <c r="N1944">
        <f t="shared" si="270"/>
        <v>0</v>
      </c>
      <c r="O1944" t="str">
        <f t="shared" si="271"/>
        <v>PASS</v>
      </c>
      <c r="P1944" t="str">
        <f t="shared" si="272"/>
        <v>PASS</v>
      </c>
      <c r="Q1944" t="str">
        <f t="shared" si="273"/>
        <v>PASS</v>
      </c>
      <c r="R1944" t="str">
        <f t="shared" si="274"/>
        <v>PASS</v>
      </c>
      <c r="S1944" t="str">
        <f t="shared" si="275"/>
        <v>PASS</v>
      </c>
      <c r="T1944">
        <f t="shared" si="276"/>
        <v>100</v>
      </c>
      <c r="U1944" t="str">
        <f t="shared" si="277"/>
        <v>Low</v>
      </c>
      <c r="V1944" t="str">
        <f t="shared" si="278"/>
        <v>Clean</v>
      </c>
    </row>
    <row r="1945" spans="1:22" x14ac:dyDescent="0.3">
      <c r="A1945" t="str">
        <f>Raw_Data!A1945</f>
        <v>6244214</v>
      </c>
      <c r="B1945">
        <f>Raw_Data!B1945</f>
        <v>45674</v>
      </c>
      <c r="C1945" t="str">
        <f>Raw_Data!C1945</f>
        <v>AMLODIPINE BESYLATE 10 MG T</v>
      </c>
      <c r="D1945" t="str">
        <f>Raw_Data!D1945</f>
        <v>69097012815</v>
      </c>
      <c r="E1945" t="str">
        <f>Raw_Data!E1945</f>
        <v>GIBBS, JON</v>
      </c>
      <c r="F1945" t="str">
        <f>Raw_Data!F1945</f>
        <v>1700896156</v>
      </c>
      <c r="G1945" t="str">
        <f>Raw_Data!H1945</f>
        <v>0</v>
      </c>
      <c r="H1945">
        <f>IFERROR(VLOOKUP(G1945,Store_Map!$A$2:$I$100,3,FALSE),"")</f>
        <v>0</v>
      </c>
      <c r="I1945">
        <f>IFERROR(VLOOKUP(G1945,Store_Map!$A$2:$I$100,4,FALSE),"")</f>
        <v>0</v>
      </c>
      <c r="J1945">
        <f>IFERROR(VLOOKUP(G1945,Store_Map!$A$2:$I$100,5,FALSE),"")</f>
        <v>0</v>
      </c>
      <c r="K1945">
        <f>IFERROR(VLOOKUP(G1945,Store_Map!$A$2:$I$100,6,FALSE),"")</f>
        <v>0</v>
      </c>
      <c r="L1945">
        <f>IFERROR(VLOOKUP(G1945,Store_Map!$A$2:$I$100,7,FALSE),"")</f>
        <v>0</v>
      </c>
      <c r="M1945">
        <f>IFERROR(VLOOKUP(G1945,Store_Map!$A$2:$I$100,8,FALSE),"")</f>
        <v>0</v>
      </c>
      <c r="N1945">
        <f t="shared" si="270"/>
        <v>0</v>
      </c>
      <c r="O1945" t="str">
        <f t="shared" si="271"/>
        <v>PASS</v>
      </c>
      <c r="P1945" t="str">
        <f t="shared" si="272"/>
        <v>PASS</v>
      </c>
      <c r="Q1945" t="str">
        <f t="shared" si="273"/>
        <v>PASS</v>
      </c>
      <c r="R1945" t="str">
        <f t="shared" si="274"/>
        <v>PASS</v>
      </c>
      <c r="S1945" t="str">
        <f t="shared" si="275"/>
        <v>PASS</v>
      </c>
      <c r="T1945">
        <f t="shared" si="276"/>
        <v>100</v>
      </c>
      <c r="U1945" t="str">
        <f t="shared" si="277"/>
        <v>Low</v>
      </c>
      <c r="V1945" t="str">
        <f t="shared" si="278"/>
        <v>Clean</v>
      </c>
    </row>
    <row r="1946" spans="1:22" x14ac:dyDescent="0.3">
      <c r="A1946" t="str">
        <f>Raw_Data!A1946</f>
        <v>6252015</v>
      </c>
      <c r="B1946">
        <f>Raw_Data!B1946</f>
        <v>45674</v>
      </c>
      <c r="C1946" t="str">
        <f>Raw_Data!C1946</f>
        <v>OXYBUTYNIN CL ER 5 MG TABLE</v>
      </c>
      <c r="D1946" t="str">
        <f>Raw_Data!D1946</f>
        <v>65162037110</v>
      </c>
      <c r="E1946" t="str">
        <f>Raw_Data!E1946</f>
        <v>BAHR, EVAN</v>
      </c>
      <c r="F1946" t="str">
        <f>Raw_Data!F1946</f>
        <v>1033105416</v>
      </c>
      <c r="G1946" t="str">
        <f>Raw_Data!H1946</f>
        <v>0</v>
      </c>
      <c r="H1946">
        <f>IFERROR(VLOOKUP(G1946,Store_Map!$A$2:$I$100,3,FALSE),"")</f>
        <v>0</v>
      </c>
      <c r="I1946">
        <f>IFERROR(VLOOKUP(G1946,Store_Map!$A$2:$I$100,4,FALSE),"")</f>
        <v>0</v>
      </c>
      <c r="J1946">
        <f>IFERROR(VLOOKUP(G1946,Store_Map!$A$2:$I$100,5,FALSE),"")</f>
        <v>0</v>
      </c>
      <c r="K1946">
        <f>IFERROR(VLOOKUP(G1946,Store_Map!$A$2:$I$100,6,FALSE),"")</f>
        <v>0</v>
      </c>
      <c r="L1946">
        <f>IFERROR(VLOOKUP(G1946,Store_Map!$A$2:$I$100,7,FALSE),"")</f>
        <v>0</v>
      </c>
      <c r="M1946">
        <f>IFERROR(VLOOKUP(G1946,Store_Map!$A$2:$I$100,8,FALSE),"")</f>
        <v>0</v>
      </c>
      <c r="N1946">
        <f t="shared" si="270"/>
        <v>0</v>
      </c>
      <c r="O1946" t="str">
        <f t="shared" si="271"/>
        <v>PASS</v>
      </c>
      <c r="P1946" t="str">
        <f t="shared" si="272"/>
        <v>PASS</v>
      </c>
      <c r="Q1946" t="str">
        <f t="shared" si="273"/>
        <v>PASS</v>
      </c>
      <c r="R1946" t="str">
        <f t="shared" si="274"/>
        <v>PASS</v>
      </c>
      <c r="S1946" t="str">
        <f t="shared" si="275"/>
        <v>PASS</v>
      </c>
      <c r="T1946">
        <f t="shared" si="276"/>
        <v>100</v>
      </c>
      <c r="U1946" t="str">
        <f t="shared" si="277"/>
        <v>Low</v>
      </c>
      <c r="V1946" t="str">
        <f t="shared" si="278"/>
        <v>Clean</v>
      </c>
    </row>
    <row r="1947" spans="1:22" x14ac:dyDescent="0.3">
      <c r="A1947" t="str">
        <f>Raw_Data!A1947</f>
        <v>6252204</v>
      </c>
      <c r="B1947">
        <f>Raw_Data!B1947</f>
        <v>45674</v>
      </c>
      <c r="C1947" t="str">
        <f>Raw_Data!C1947</f>
        <v>GLIPIZIDE 10 MG TABLET</v>
      </c>
      <c r="D1947" t="str">
        <f>Raw_Data!D1947</f>
        <v>60505014201</v>
      </c>
      <c r="E1947" t="str">
        <f>Raw_Data!E1947</f>
        <v>GIBBS, JON</v>
      </c>
      <c r="F1947" t="str">
        <f>Raw_Data!F1947</f>
        <v>1700896156</v>
      </c>
      <c r="G1947" t="str">
        <f>Raw_Data!H1947</f>
        <v>0</v>
      </c>
      <c r="H1947">
        <f>IFERROR(VLOOKUP(G1947,Store_Map!$A$2:$I$100,3,FALSE),"")</f>
        <v>0</v>
      </c>
      <c r="I1947">
        <f>IFERROR(VLOOKUP(G1947,Store_Map!$A$2:$I$100,4,FALSE),"")</f>
        <v>0</v>
      </c>
      <c r="J1947">
        <f>IFERROR(VLOOKUP(G1947,Store_Map!$A$2:$I$100,5,FALSE),"")</f>
        <v>0</v>
      </c>
      <c r="K1947">
        <f>IFERROR(VLOOKUP(G1947,Store_Map!$A$2:$I$100,6,FALSE),"")</f>
        <v>0</v>
      </c>
      <c r="L1947">
        <f>IFERROR(VLOOKUP(G1947,Store_Map!$A$2:$I$100,7,FALSE),"")</f>
        <v>0</v>
      </c>
      <c r="M1947">
        <f>IFERROR(VLOOKUP(G1947,Store_Map!$A$2:$I$100,8,FALSE),"")</f>
        <v>0</v>
      </c>
      <c r="N1947">
        <f t="shared" si="270"/>
        <v>0</v>
      </c>
      <c r="O1947" t="str">
        <f t="shared" si="271"/>
        <v>PASS</v>
      </c>
      <c r="P1947" t="str">
        <f t="shared" si="272"/>
        <v>PASS</v>
      </c>
      <c r="Q1947" t="str">
        <f t="shared" si="273"/>
        <v>PASS</v>
      </c>
      <c r="R1947" t="str">
        <f t="shared" si="274"/>
        <v>PASS</v>
      </c>
      <c r="S1947" t="str">
        <f t="shared" si="275"/>
        <v>PASS</v>
      </c>
      <c r="T1947">
        <f t="shared" si="276"/>
        <v>100</v>
      </c>
      <c r="U1947" t="str">
        <f t="shared" si="277"/>
        <v>Low</v>
      </c>
      <c r="V1947" t="str">
        <f t="shared" si="278"/>
        <v>Clean</v>
      </c>
    </row>
    <row r="1948" spans="1:22" x14ac:dyDescent="0.3">
      <c r="A1948" t="str">
        <f>Raw_Data!A1948</f>
        <v>6243048</v>
      </c>
      <c r="B1948">
        <f>Raw_Data!B1948</f>
        <v>45674</v>
      </c>
      <c r="C1948" t="str">
        <f>Raw_Data!C1948</f>
        <v>ATORVASTATIN 10 MG TABLET</v>
      </c>
      <c r="D1948" t="str">
        <f>Raw_Data!D1948</f>
        <v>67877051190</v>
      </c>
      <c r="E1948" t="str">
        <f>Raw_Data!E1948</f>
        <v>BYNE, EDMUND</v>
      </c>
      <c r="F1948" t="str">
        <f>Raw_Data!F1948</f>
        <v>1033186648</v>
      </c>
      <c r="G1948" t="str">
        <f>Raw_Data!H1948</f>
        <v>0</v>
      </c>
      <c r="H1948">
        <f>IFERROR(VLOOKUP(G1948,Store_Map!$A$2:$I$100,3,FALSE),"")</f>
        <v>0</v>
      </c>
      <c r="I1948">
        <f>IFERROR(VLOOKUP(G1948,Store_Map!$A$2:$I$100,4,FALSE),"")</f>
        <v>0</v>
      </c>
      <c r="J1948">
        <f>IFERROR(VLOOKUP(G1948,Store_Map!$A$2:$I$100,5,FALSE),"")</f>
        <v>0</v>
      </c>
      <c r="K1948">
        <f>IFERROR(VLOOKUP(G1948,Store_Map!$A$2:$I$100,6,FALSE),"")</f>
        <v>0</v>
      </c>
      <c r="L1948">
        <f>IFERROR(VLOOKUP(G1948,Store_Map!$A$2:$I$100,7,FALSE),"")</f>
        <v>0</v>
      </c>
      <c r="M1948">
        <f>IFERROR(VLOOKUP(G1948,Store_Map!$A$2:$I$100,8,FALSE),"")</f>
        <v>0</v>
      </c>
      <c r="N1948">
        <f t="shared" si="270"/>
        <v>0</v>
      </c>
      <c r="O1948" t="str">
        <f t="shared" si="271"/>
        <v>PASS</v>
      </c>
      <c r="P1948" t="str">
        <f t="shared" si="272"/>
        <v>PASS</v>
      </c>
      <c r="Q1948" t="str">
        <f t="shared" si="273"/>
        <v>PASS</v>
      </c>
      <c r="R1948" t="str">
        <f t="shared" si="274"/>
        <v>PASS</v>
      </c>
      <c r="S1948" t="str">
        <f t="shared" si="275"/>
        <v>PASS</v>
      </c>
      <c r="T1948">
        <f t="shared" si="276"/>
        <v>100</v>
      </c>
      <c r="U1948" t="str">
        <f t="shared" si="277"/>
        <v>Low</v>
      </c>
      <c r="V1948" t="str">
        <f t="shared" si="278"/>
        <v>Clean</v>
      </c>
    </row>
    <row r="1949" spans="1:22" x14ac:dyDescent="0.3">
      <c r="A1949" t="str">
        <f>Raw_Data!A1949</f>
        <v>4010887</v>
      </c>
      <c r="B1949">
        <f>Raw_Data!B1949</f>
        <v>45674</v>
      </c>
      <c r="C1949" t="str">
        <f>Raw_Data!C1949</f>
        <v>SUBOXONE 12 MG-3 MG SL FILM</v>
      </c>
      <c r="D1949" t="str">
        <f>Raw_Data!D1949</f>
        <v>12496121203</v>
      </c>
      <c r="E1949" t="str">
        <f>Raw_Data!E1949</f>
        <v>BYNE, EDMUND</v>
      </c>
      <c r="F1949" t="str">
        <f>Raw_Data!F1949</f>
        <v>1033186648</v>
      </c>
      <c r="G1949" t="str">
        <f>Raw_Data!H1949</f>
        <v>0</v>
      </c>
      <c r="H1949">
        <f>IFERROR(VLOOKUP(G1949,Store_Map!$A$2:$I$100,3,FALSE),"")</f>
        <v>0</v>
      </c>
      <c r="I1949">
        <f>IFERROR(VLOOKUP(G1949,Store_Map!$A$2:$I$100,4,FALSE),"")</f>
        <v>0</v>
      </c>
      <c r="J1949">
        <f>IFERROR(VLOOKUP(G1949,Store_Map!$A$2:$I$100,5,FALSE),"")</f>
        <v>0</v>
      </c>
      <c r="K1949">
        <f>IFERROR(VLOOKUP(G1949,Store_Map!$A$2:$I$100,6,FALSE),"")</f>
        <v>0</v>
      </c>
      <c r="L1949">
        <f>IFERROR(VLOOKUP(G1949,Store_Map!$A$2:$I$100,7,FALSE),"")</f>
        <v>0</v>
      </c>
      <c r="M1949">
        <f>IFERROR(VLOOKUP(G1949,Store_Map!$A$2:$I$100,8,FALSE),"")</f>
        <v>0</v>
      </c>
      <c r="N1949">
        <f t="shared" si="270"/>
        <v>0</v>
      </c>
      <c r="O1949" t="str">
        <f t="shared" si="271"/>
        <v>PASS</v>
      </c>
      <c r="P1949" t="str">
        <f t="shared" si="272"/>
        <v>PASS</v>
      </c>
      <c r="Q1949" t="str">
        <f t="shared" si="273"/>
        <v>PASS</v>
      </c>
      <c r="R1949" t="str">
        <f t="shared" si="274"/>
        <v>PASS</v>
      </c>
      <c r="S1949" t="str">
        <f t="shared" si="275"/>
        <v>PASS</v>
      </c>
      <c r="T1949">
        <f t="shared" si="276"/>
        <v>100</v>
      </c>
      <c r="U1949" t="str">
        <f t="shared" si="277"/>
        <v>Low</v>
      </c>
      <c r="V1949" t="str">
        <f t="shared" si="278"/>
        <v>Clean</v>
      </c>
    </row>
    <row r="1950" spans="1:22" x14ac:dyDescent="0.3">
      <c r="A1950" t="str">
        <f>Raw_Data!A1950</f>
        <v>6250014</v>
      </c>
      <c r="B1950">
        <f>Raw_Data!B1950</f>
        <v>45674</v>
      </c>
      <c r="C1950" t="str">
        <f>Raw_Data!C1950</f>
        <v>HYDROXYZINE HCL 25 MG TABLE</v>
      </c>
      <c r="D1950" t="str">
        <f>Raw_Data!D1950</f>
        <v>23155050110</v>
      </c>
      <c r="E1950" t="str">
        <f>Raw_Data!E1950</f>
        <v>BYNE, EDMUND</v>
      </c>
      <c r="F1950" t="str">
        <f>Raw_Data!F1950</f>
        <v>1033186648</v>
      </c>
      <c r="G1950" t="str">
        <f>Raw_Data!H1950</f>
        <v>0</v>
      </c>
      <c r="H1950">
        <f>IFERROR(VLOOKUP(G1950,Store_Map!$A$2:$I$100,3,FALSE),"")</f>
        <v>0</v>
      </c>
      <c r="I1950">
        <f>IFERROR(VLOOKUP(G1950,Store_Map!$A$2:$I$100,4,FALSE),"")</f>
        <v>0</v>
      </c>
      <c r="J1950">
        <f>IFERROR(VLOOKUP(G1950,Store_Map!$A$2:$I$100,5,FALSE),"")</f>
        <v>0</v>
      </c>
      <c r="K1950">
        <f>IFERROR(VLOOKUP(G1950,Store_Map!$A$2:$I$100,6,FALSE),"")</f>
        <v>0</v>
      </c>
      <c r="L1950">
        <f>IFERROR(VLOOKUP(G1950,Store_Map!$A$2:$I$100,7,FALSE),"")</f>
        <v>0</v>
      </c>
      <c r="M1950">
        <f>IFERROR(VLOOKUP(G1950,Store_Map!$A$2:$I$100,8,FALSE),"")</f>
        <v>0</v>
      </c>
      <c r="N1950">
        <f t="shared" si="270"/>
        <v>0</v>
      </c>
      <c r="O1950" t="str">
        <f t="shared" si="271"/>
        <v>PASS</v>
      </c>
      <c r="P1950" t="str">
        <f t="shared" si="272"/>
        <v>PASS</v>
      </c>
      <c r="Q1950" t="str">
        <f t="shared" si="273"/>
        <v>PASS</v>
      </c>
      <c r="R1950" t="str">
        <f t="shared" si="274"/>
        <v>PASS</v>
      </c>
      <c r="S1950" t="str">
        <f t="shared" si="275"/>
        <v>PASS</v>
      </c>
      <c r="T1950">
        <f t="shared" si="276"/>
        <v>100</v>
      </c>
      <c r="U1950" t="str">
        <f t="shared" si="277"/>
        <v>Low</v>
      </c>
      <c r="V1950" t="str">
        <f t="shared" si="278"/>
        <v>Clean</v>
      </c>
    </row>
    <row r="1951" spans="1:22" x14ac:dyDescent="0.3">
      <c r="A1951" t="str">
        <f>Raw_Data!A1951</f>
        <v>6250015</v>
      </c>
      <c r="B1951">
        <f>Raw_Data!B1951</f>
        <v>45674</v>
      </c>
      <c r="C1951" t="str">
        <f>Raw_Data!C1951</f>
        <v>TRAZODONE 50 MG TABLET</v>
      </c>
      <c r="D1951" t="str">
        <f>Raw_Data!D1951</f>
        <v>50111056002</v>
      </c>
      <c r="E1951" t="str">
        <f>Raw_Data!E1951</f>
        <v>BYNE, EDMUND</v>
      </c>
      <c r="F1951" t="str">
        <f>Raw_Data!F1951</f>
        <v>1033186648</v>
      </c>
      <c r="G1951" t="str">
        <f>Raw_Data!H1951</f>
        <v>0</v>
      </c>
      <c r="H1951">
        <f>IFERROR(VLOOKUP(G1951,Store_Map!$A$2:$I$100,3,FALSE),"")</f>
        <v>0</v>
      </c>
      <c r="I1951">
        <f>IFERROR(VLOOKUP(G1951,Store_Map!$A$2:$I$100,4,FALSE),"")</f>
        <v>0</v>
      </c>
      <c r="J1951">
        <f>IFERROR(VLOOKUP(G1951,Store_Map!$A$2:$I$100,5,FALSE),"")</f>
        <v>0</v>
      </c>
      <c r="K1951">
        <f>IFERROR(VLOOKUP(G1951,Store_Map!$A$2:$I$100,6,FALSE),"")</f>
        <v>0</v>
      </c>
      <c r="L1951">
        <f>IFERROR(VLOOKUP(G1951,Store_Map!$A$2:$I$100,7,FALSE),"")</f>
        <v>0</v>
      </c>
      <c r="M1951">
        <f>IFERROR(VLOOKUP(G1951,Store_Map!$A$2:$I$100,8,FALSE),"")</f>
        <v>0</v>
      </c>
      <c r="N1951">
        <f t="shared" si="270"/>
        <v>0</v>
      </c>
      <c r="O1951" t="str">
        <f t="shared" si="271"/>
        <v>PASS</v>
      </c>
      <c r="P1951" t="str">
        <f t="shared" si="272"/>
        <v>PASS</v>
      </c>
      <c r="Q1951" t="str">
        <f t="shared" si="273"/>
        <v>PASS</v>
      </c>
      <c r="R1951" t="str">
        <f t="shared" si="274"/>
        <v>PASS</v>
      </c>
      <c r="S1951" t="str">
        <f t="shared" si="275"/>
        <v>PASS</v>
      </c>
      <c r="T1951">
        <f t="shared" si="276"/>
        <v>100</v>
      </c>
      <c r="U1951" t="str">
        <f t="shared" si="277"/>
        <v>Low</v>
      </c>
      <c r="V1951" t="str">
        <f t="shared" si="278"/>
        <v>Clean</v>
      </c>
    </row>
    <row r="1952" spans="1:22" x14ac:dyDescent="0.3">
      <c r="A1952" t="str">
        <f>Raw_Data!A1952</f>
        <v>6250013</v>
      </c>
      <c r="B1952">
        <f>Raw_Data!B1952</f>
        <v>45674</v>
      </c>
      <c r="C1952" t="str">
        <f>Raw_Data!C1952</f>
        <v>METFORMIN HCL 500 MG TABLET</v>
      </c>
      <c r="D1952" t="str">
        <f>Raw_Data!D1952</f>
        <v>68382075805</v>
      </c>
      <c r="E1952" t="str">
        <f>Raw_Data!E1952</f>
        <v>BYNE, EDMUND</v>
      </c>
      <c r="F1952" t="str">
        <f>Raw_Data!F1952</f>
        <v>1033186648</v>
      </c>
      <c r="G1952" t="str">
        <f>Raw_Data!H1952</f>
        <v>0</v>
      </c>
      <c r="H1952">
        <f>IFERROR(VLOOKUP(G1952,Store_Map!$A$2:$I$100,3,FALSE),"")</f>
        <v>0</v>
      </c>
      <c r="I1952">
        <f>IFERROR(VLOOKUP(G1952,Store_Map!$A$2:$I$100,4,FALSE),"")</f>
        <v>0</v>
      </c>
      <c r="J1952">
        <f>IFERROR(VLOOKUP(G1952,Store_Map!$A$2:$I$100,5,FALSE),"")</f>
        <v>0</v>
      </c>
      <c r="K1952">
        <f>IFERROR(VLOOKUP(G1952,Store_Map!$A$2:$I$100,6,FALSE),"")</f>
        <v>0</v>
      </c>
      <c r="L1952">
        <f>IFERROR(VLOOKUP(G1952,Store_Map!$A$2:$I$100,7,FALSE),"")</f>
        <v>0</v>
      </c>
      <c r="M1952">
        <f>IFERROR(VLOOKUP(G1952,Store_Map!$A$2:$I$100,8,FALSE),"")</f>
        <v>0</v>
      </c>
      <c r="N1952">
        <f t="shared" si="270"/>
        <v>0</v>
      </c>
      <c r="O1952" t="str">
        <f t="shared" si="271"/>
        <v>PASS</v>
      </c>
      <c r="P1952" t="str">
        <f t="shared" si="272"/>
        <v>PASS</v>
      </c>
      <c r="Q1952" t="str">
        <f t="shared" si="273"/>
        <v>PASS</v>
      </c>
      <c r="R1952" t="str">
        <f t="shared" si="274"/>
        <v>PASS</v>
      </c>
      <c r="S1952" t="str">
        <f t="shared" si="275"/>
        <v>PASS</v>
      </c>
      <c r="T1952">
        <f t="shared" si="276"/>
        <v>100</v>
      </c>
      <c r="U1952" t="str">
        <f t="shared" si="277"/>
        <v>Low</v>
      </c>
      <c r="V1952" t="str">
        <f t="shared" si="278"/>
        <v>Clean</v>
      </c>
    </row>
    <row r="1953" spans="1:22" x14ac:dyDescent="0.3">
      <c r="A1953" t="str">
        <f>Raw_Data!A1953</f>
        <v>6250054</v>
      </c>
      <c r="B1953">
        <f>Raw_Data!B1953</f>
        <v>45674</v>
      </c>
      <c r="C1953" t="str">
        <f>Raw_Data!C1953</f>
        <v>FUROSEMIDE 40 MG TABLET</v>
      </c>
      <c r="D1953" t="str">
        <f>Raw_Data!D1953</f>
        <v>69315011710</v>
      </c>
      <c r="E1953" t="str">
        <f>Raw_Data!E1953</f>
        <v>GIBBS, JON</v>
      </c>
      <c r="F1953" t="str">
        <f>Raw_Data!F1953</f>
        <v>1700896156</v>
      </c>
      <c r="G1953" t="str">
        <f>Raw_Data!H1953</f>
        <v>0</v>
      </c>
      <c r="H1953">
        <f>IFERROR(VLOOKUP(G1953,Store_Map!$A$2:$I$100,3,FALSE),"")</f>
        <v>0</v>
      </c>
      <c r="I1953">
        <f>IFERROR(VLOOKUP(G1953,Store_Map!$A$2:$I$100,4,FALSE),"")</f>
        <v>0</v>
      </c>
      <c r="J1953">
        <f>IFERROR(VLOOKUP(G1953,Store_Map!$A$2:$I$100,5,FALSE),"")</f>
        <v>0</v>
      </c>
      <c r="K1953">
        <f>IFERROR(VLOOKUP(G1953,Store_Map!$A$2:$I$100,6,FALSE),"")</f>
        <v>0</v>
      </c>
      <c r="L1953">
        <f>IFERROR(VLOOKUP(G1953,Store_Map!$A$2:$I$100,7,FALSE),"")</f>
        <v>0</v>
      </c>
      <c r="M1953">
        <f>IFERROR(VLOOKUP(G1953,Store_Map!$A$2:$I$100,8,FALSE),"")</f>
        <v>0</v>
      </c>
      <c r="N1953">
        <f t="shared" si="270"/>
        <v>0</v>
      </c>
      <c r="O1953" t="str">
        <f t="shared" si="271"/>
        <v>PASS</v>
      </c>
      <c r="P1953" t="str">
        <f t="shared" si="272"/>
        <v>PASS</v>
      </c>
      <c r="Q1953" t="str">
        <f t="shared" si="273"/>
        <v>PASS</v>
      </c>
      <c r="R1953" t="str">
        <f t="shared" si="274"/>
        <v>PASS</v>
      </c>
      <c r="S1953" t="str">
        <f t="shared" si="275"/>
        <v>PASS</v>
      </c>
      <c r="T1953">
        <f t="shared" si="276"/>
        <v>100</v>
      </c>
      <c r="U1953" t="str">
        <f t="shared" si="277"/>
        <v>Low</v>
      </c>
      <c r="V1953" t="str">
        <f t="shared" si="278"/>
        <v>Clean</v>
      </c>
    </row>
    <row r="1954" spans="1:22" x14ac:dyDescent="0.3">
      <c r="A1954" t="str">
        <f>Raw_Data!A1954</f>
        <v>6250081</v>
      </c>
      <c r="B1954">
        <f>Raw_Data!B1954</f>
        <v>45674</v>
      </c>
      <c r="C1954" t="str">
        <f>Raw_Data!C1954</f>
        <v>DOCUSATE SODIUM 100 MG SOFT</v>
      </c>
      <c r="D1954" t="str">
        <f>Raw_Data!D1954</f>
        <v>904728060</v>
      </c>
      <c r="E1954" t="str">
        <f>Raw_Data!E1954</f>
        <v>GIBBS, JON</v>
      </c>
      <c r="F1954" t="str">
        <f>Raw_Data!F1954</f>
        <v>1700896156</v>
      </c>
      <c r="G1954" t="str">
        <f>Raw_Data!H1954</f>
        <v>0</v>
      </c>
      <c r="H1954">
        <f>IFERROR(VLOOKUP(G1954,Store_Map!$A$2:$I$100,3,FALSE),"")</f>
        <v>0</v>
      </c>
      <c r="I1954">
        <f>IFERROR(VLOOKUP(G1954,Store_Map!$A$2:$I$100,4,FALSE),"")</f>
        <v>0</v>
      </c>
      <c r="J1954">
        <f>IFERROR(VLOOKUP(G1954,Store_Map!$A$2:$I$100,5,FALSE),"")</f>
        <v>0</v>
      </c>
      <c r="K1954">
        <f>IFERROR(VLOOKUP(G1954,Store_Map!$A$2:$I$100,6,FALSE),"")</f>
        <v>0</v>
      </c>
      <c r="L1954">
        <f>IFERROR(VLOOKUP(G1954,Store_Map!$A$2:$I$100,7,FALSE),"")</f>
        <v>0</v>
      </c>
      <c r="M1954">
        <f>IFERROR(VLOOKUP(G1954,Store_Map!$A$2:$I$100,8,FALSE),"")</f>
        <v>0</v>
      </c>
      <c r="N1954">
        <f t="shared" si="270"/>
        <v>0</v>
      </c>
      <c r="O1954" t="str">
        <f t="shared" si="271"/>
        <v>PASS</v>
      </c>
      <c r="P1954" t="str">
        <f t="shared" si="272"/>
        <v>REVIEW</v>
      </c>
      <c r="Q1954" t="str">
        <f t="shared" si="273"/>
        <v>PASS</v>
      </c>
      <c r="R1954" t="str">
        <f t="shared" si="274"/>
        <v>PASS</v>
      </c>
      <c r="S1954" t="str">
        <f t="shared" si="275"/>
        <v>REVIEW</v>
      </c>
      <c r="T1954">
        <f t="shared" si="276"/>
        <v>90</v>
      </c>
      <c r="U1954" t="str">
        <f t="shared" si="277"/>
        <v>Low</v>
      </c>
      <c r="V1954" t="str">
        <f t="shared" si="278"/>
        <v>Invalid NDC</v>
      </c>
    </row>
    <row r="1955" spans="1:22" x14ac:dyDescent="0.3">
      <c r="A1955" t="str">
        <f>Raw_Data!A1955</f>
        <v>6250087</v>
      </c>
      <c r="B1955">
        <f>Raw_Data!B1955</f>
        <v>45674</v>
      </c>
      <c r="C1955" t="str">
        <f>Raw_Data!C1955</f>
        <v>AMLODIPINE BESYLATE 10 MG T</v>
      </c>
      <c r="D1955" t="str">
        <f>Raw_Data!D1955</f>
        <v>69097012815</v>
      </c>
      <c r="E1955" t="str">
        <f>Raw_Data!E1955</f>
        <v>BYNE, EDMUND</v>
      </c>
      <c r="F1955" t="str">
        <f>Raw_Data!F1955</f>
        <v>1033186648</v>
      </c>
      <c r="G1955" t="str">
        <f>Raw_Data!H1955</f>
        <v>0</v>
      </c>
      <c r="H1955">
        <f>IFERROR(VLOOKUP(G1955,Store_Map!$A$2:$I$100,3,FALSE),"")</f>
        <v>0</v>
      </c>
      <c r="I1955">
        <f>IFERROR(VLOOKUP(G1955,Store_Map!$A$2:$I$100,4,FALSE),"")</f>
        <v>0</v>
      </c>
      <c r="J1955">
        <f>IFERROR(VLOOKUP(G1955,Store_Map!$A$2:$I$100,5,FALSE),"")</f>
        <v>0</v>
      </c>
      <c r="K1955">
        <f>IFERROR(VLOOKUP(G1955,Store_Map!$A$2:$I$100,6,FALSE),"")</f>
        <v>0</v>
      </c>
      <c r="L1955">
        <f>IFERROR(VLOOKUP(G1955,Store_Map!$A$2:$I$100,7,FALSE),"")</f>
        <v>0</v>
      </c>
      <c r="M1955">
        <f>IFERROR(VLOOKUP(G1955,Store_Map!$A$2:$I$100,8,FALSE),"")</f>
        <v>0</v>
      </c>
      <c r="N1955">
        <f t="shared" si="270"/>
        <v>0</v>
      </c>
      <c r="O1955" t="str">
        <f t="shared" si="271"/>
        <v>PASS</v>
      </c>
      <c r="P1955" t="str">
        <f t="shared" si="272"/>
        <v>PASS</v>
      </c>
      <c r="Q1955" t="str">
        <f t="shared" si="273"/>
        <v>PASS</v>
      </c>
      <c r="R1955" t="str">
        <f t="shared" si="274"/>
        <v>PASS</v>
      </c>
      <c r="S1955" t="str">
        <f t="shared" si="275"/>
        <v>PASS</v>
      </c>
      <c r="T1955">
        <f t="shared" si="276"/>
        <v>100</v>
      </c>
      <c r="U1955" t="str">
        <f t="shared" si="277"/>
        <v>Low</v>
      </c>
      <c r="V1955" t="str">
        <f t="shared" si="278"/>
        <v>Clean</v>
      </c>
    </row>
    <row r="1956" spans="1:22" x14ac:dyDescent="0.3">
      <c r="A1956" t="str">
        <f>Raw_Data!A1956</f>
        <v>6240447</v>
      </c>
      <c r="B1956">
        <f>Raw_Data!B1956</f>
        <v>45674</v>
      </c>
      <c r="C1956" t="str">
        <f>Raw_Data!C1956</f>
        <v>JARDIANCE 10 MG TABLET</v>
      </c>
      <c r="D1956" t="str">
        <f>Raw_Data!D1956</f>
        <v>597015290</v>
      </c>
      <c r="E1956" t="str">
        <f>Raw_Data!E1956</f>
        <v>MACHADO, MARIA</v>
      </c>
      <c r="F1956" t="str">
        <f>Raw_Data!F1956</f>
        <v>1619100302</v>
      </c>
      <c r="G1956" t="str">
        <f>Raw_Data!H1956</f>
        <v>0</v>
      </c>
      <c r="H1956">
        <f>IFERROR(VLOOKUP(G1956,Store_Map!$A$2:$I$100,3,FALSE),"")</f>
        <v>0</v>
      </c>
      <c r="I1956">
        <f>IFERROR(VLOOKUP(G1956,Store_Map!$A$2:$I$100,4,FALSE),"")</f>
        <v>0</v>
      </c>
      <c r="J1956">
        <f>IFERROR(VLOOKUP(G1956,Store_Map!$A$2:$I$100,5,FALSE),"")</f>
        <v>0</v>
      </c>
      <c r="K1956">
        <f>IFERROR(VLOOKUP(G1956,Store_Map!$A$2:$I$100,6,FALSE),"")</f>
        <v>0</v>
      </c>
      <c r="L1956">
        <f>IFERROR(VLOOKUP(G1956,Store_Map!$A$2:$I$100,7,FALSE),"")</f>
        <v>0</v>
      </c>
      <c r="M1956">
        <f>IFERROR(VLOOKUP(G1956,Store_Map!$A$2:$I$100,8,FALSE),"")</f>
        <v>0</v>
      </c>
      <c r="N1956">
        <f t="shared" si="270"/>
        <v>0</v>
      </c>
      <c r="O1956" t="str">
        <f t="shared" si="271"/>
        <v>PASS</v>
      </c>
      <c r="P1956" t="str">
        <f t="shared" si="272"/>
        <v>REVIEW</v>
      </c>
      <c r="Q1956" t="str">
        <f t="shared" si="273"/>
        <v>PASS</v>
      </c>
      <c r="R1956" t="str">
        <f t="shared" si="274"/>
        <v>PASS</v>
      </c>
      <c r="S1956" t="str">
        <f t="shared" si="275"/>
        <v>REVIEW</v>
      </c>
      <c r="T1956">
        <f t="shared" si="276"/>
        <v>90</v>
      </c>
      <c r="U1956" t="str">
        <f t="shared" si="277"/>
        <v>Low</v>
      </c>
      <c r="V1956" t="str">
        <f t="shared" si="278"/>
        <v>Invalid NDC</v>
      </c>
    </row>
    <row r="1957" spans="1:22" x14ac:dyDescent="0.3">
      <c r="A1957" t="str">
        <f>Raw_Data!A1957</f>
        <v>6252208</v>
      </c>
      <c r="B1957">
        <f>Raw_Data!B1957</f>
        <v>45674</v>
      </c>
      <c r="C1957" t="str">
        <f>Raw_Data!C1957</f>
        <v>TRUEDRAW LANCING DEVICE</v>
      </c>
      <c r="D1957" t="str">
        <f>Raw_Data!D1957</f>
        <v>56151014201</v>
      </c>
      <c r="E1957" t="str">
        <f>Raw_Data!E1957</f>
        <v>BYNE, EDMUND</v>
      </c>
      <c r="F1957" t="str">
        <f>Raw_Data!F1957</f>
        <v>1033186648</v>
      </c>
      <c r="G1957" t="str">
        <f>Raw_Data!H1957</f>
        <v>0</v>
      </c>
      <c r="H1957">
        <f>IFERROR(VLOOKUP(G1957,Store_Map!$A$2:$I$100,3,FALSE),"")</f>
        <v>0</v>
      </c>
      <c r="I1957">
        <f>IFERROR(VLOOKUP(G1957,Store_Map!$A$2:$I$100,4,FALSE),"")</f>
        <v>0</v>
      </c>
      <c r="J1957">
        <f>IFERROR(VLOOKUP(G1957,Store_Map!$A$2:$I$100,5,FALSE),"")</f>
        <v>0</v>
      </c>
      <c r="K1957">
        <f>IFERROR(VLOOKUP(G1957,Store_Map!$A$2:$I$100,6,FALSE),"")</f>
        <v>0</v>
      </c>
      <c r="L1957">
        <f>IFERROR(VLOOKUP(G1957,Store_Map!$A$2:$I$100,7,FALSE),"")</f>
        <v>0</v>
      </c>
      <c r="M1957">
        <f>IFERROR(VLOOKUP(G1957,Store_Map!$A$2:$I$100,8,FALSE),"")</f>
        <v>0</v>
      </c>
      <c r="N1957">
        <f t="shared" si="270"/>
        <v>0</v>
      </c>
      <c r="O1957" t="str">
        <f t="shared" si="271"/>
        <v>PASS</v>
      </c>
      <c r="P1957" t="str">
        <f t="shared" si="272"/>
        <v>PASS</v>
      </c>
      <c r="Q1957" t="str">
        <f t="shared" si="273"/>
        <v>PASS</v>
      </c>
      <c r="R1957" t="str">
        <f t="shared" si="274"/>
        <v>PASS</v>
      </c>
      <c r="S1957" t="str">
        <f t="shared" si="275"/>
        <v>PASS</v>
      </c>
      <c r="T1957">
        <f t="shared" si="276"/>
        <v>100</v>
      </c>
      <c r="U1957" t="str">
        <f t="shared" si="277"/>
        <v>Low</v>
      </c>
      <c r="V1957" t="str">
        <f t="shared" si="278"/>
        <v>Clean</v>
      </c>
    </row>
    <row r="1958" spans="1:22" x14ac:dyDescent="0.3">
      <c r="A1958" t="str">
        <f>Raw_Data!A1958</f>
        <v>6246463</v>
      </c>
      <c r="B1958">
        <f>Raw_Data!B1958</f>
        <v>45674</v>
      </c>
      <c r="C1958" t="str">
        <f>Raw_Data!C1958</f>
        <v>LISINOPRIL-HCTZ 20-12.5MG</v>
      </c>
      <c r="D1958" t="str">
        <f>Raw_Data!D1958</f>
        <v>68180051902</v>
      </c>
      <c r="E1958" t="str">
        <f>Raw_Data!E1958</f>
        <v>BYNE, EDMUND</v>
      </c>
      <c r="F1958" t="str">
        <f>Raw_Data!F1958</f>
        <v>1033186648</v>
      </c>
      <c r="G1958" t="str">
        <f>Raw_Data!H1958</f>
        <v>0</v>
      </c>
      <c r="H1958">
        <f>IFERROR(VLOOKUP(G1958,Store_Map!$A$2:$I$100,3,FALSE),"")</f>
        <v>0</v>
      </c>
      <c r="I1958">
        <f>IFERROR(VLOOKUP(G1958,Store_Map!$A$2:$I$100,4,FALSE),"")</f>
        <v>0</v>
      </c>
      <c r="J1958">
        <f>IFERROR(VLOOKUP(G1958,Store_Map!$A$2:$I$100,5,FALSE),"")</f>
        <v>0</v>
      </c>
      <c r="K1958">
        <f>IFERROR(VLOOKUP(G1958,Store_Map!$A$2:$I$100,6,FALSE),"")</f>
        <v>0</v>
      </c>
      <c r="L1958">
        <f>IFERROR(VLOOKUP(G1958,Store_Map!$A$2:$I$100,7,FALSE),"")</f>
        <v>0</v>
      </c>
      <c r="M1958">
        <f>IFERROR(VLOOKUP(G1958,Store_Map!$A$2:$I$100,8,FALSE),"")</f>
        <v>0</v>
      </c>
      <c r="N1958">
        <f t="shared" si="270"/>
        <v>0</v>
      </c>
      <c r="O1958" t="str">
        <f t="shared" si="271"/>
        <v>PASS</v>
      </c>
      <c r="P1958" t="str">
        <f t="shared" si="272"/>
        <v>PASS</v>
      </c>
      <c r="Q1958" t="str">
        <f t="shared" si="273"/>
        <v>PASS</v>
      </c>
      <c r="R1958" t="str">
        <f t="shared" si="274"/>
        <v>PASS</v>
      </c>
      <c r="S1958" t="str">
        <f t="shared" si="275"/>
        <v>PASS</v>
      </c>
      <c r="T1958">
        <f t="shared" si="276"/>
        <v>100</v>
      </c>
      <c r="U1958" t="str">
        <f t="shared" si="277"/>
        <v>Low</v>
      </c>
      <c r="V1958" t="str">
        <f t="shared" si="278"/>
        <v>Clean</v>
      </c>
    </row>
    <row r="1959" spans="1:22" x14ac:dyDescent="0.3">
      <c r="A1959" t="str">
        <f>Raw_Data!A1959</f>
        <v>6248618</v>
      </c>
      <c r="B1959">
        <f>Raw_Data!B1959</f>
        <v>45674</v>
      </c>
      <c r="C1959" t="str">
        <f>Raw_Data!C1959</f>
        <v>AMLODIPINE BESYLATE 5 MG TA</v>
      </c>
      <c r="D1959" t="str">
        <f>Raw_Data!D1959</f>
        <v>69097012715</v>
      </c>
      <c r="E1959" t="str">
        <f>Raw_Data!E1959</f>
        <v>BYNE, EDMUND</v>
      </c>
      <c r="F1959" t="str">
        <f>Raw_Data!F1959</f>
        <v>1033186648</v>
      </c>
      <c r="G1959" t="str">
        <f>Raw_Data!H1959</f>
        <v>0</v>
      </c>
      <c r="H1959">
        <f>IFERROR(VLOOKUP(G1959,Store_Map!$A$2:$I$100,3,FALSE),"")</f>
        <v>0</v>
      </c>
      <c r="I1959">
        <f>IFERROR(VLOOKUP(G1959,Store_Map!$A$2:$I$100,4,FALSE),"")</f>
        <v>0</v>
      </c>
      <c r="J1959">
        <f>IFERROR(VLOOKUP(G1959,Store_Map!$A$2:$I$100,5,FALSE),"")</f>
        <v>0</v>
      </c>
      <c r="K1959">
        <f>IFERROR(VLOOKUP(G1959,Store_Map!$A$2:$I$100,6,FALSE),"")</f>
        <v>0</v>
      </c>
      <c r="L1959">
        <f>IFERROR(VLOOKUP(G1959,Store_Map!$A$2:$I$100,7,FALSE),"")</f>
        <v>0</v>
      </c>
      <c r="M1959">
        <f>IFERROR(VLOOKUP(G1959,Store_Map!$A$2:$I$100,8,FALSE),"")</f>
        <v>0</v>
      </c>
      <c r="N1959">
        <f t="shared" si="270"/>
        <v>0</v>
      </c>
      <c r="O1959" t="str">
        <f t="shared" si="271"/>
        <v>PASS</v>
      </c>
      <c r="P1959" t="str">
        <f t="shared" si="272"/>
        <v>PASS</v>
      </c>
      <c r="Q1959" t="str">
        <f t="shared" si="273"/>
        <v>PASS</v>
      </c>
      <c r="R1959" t="str">
        <f t="shared" si="274"/>
        <v>PASS</v>
      </c>
      <c r="S1959" t="str">
        <f t="shared" si="275"/>
        <v>PASS</v>
      </c>
      <c r="T1959">
        <f t="shared" si="276"/>
        <v>100</v>
      </c>
      <c r="U1959" t="str">
        <f t="shared" si="277"/>
        <v>Low</v>
      </c>
      <c r="V1959" t="str">
        <f t="shared" si="278"/>
        <v>Clean</v>
      </c>
    </row>
    <row r="1960" spans="1:22" x14ac:dyDescent="0.3">
      <c r="A1960" t="str">
        <f>Raw_Data!A1960</f>
        <v>6230813</v>
      </c>
      <c r="B1960">
        <f>Raw_Data!B1960</f>
        <v>45674</v>
      </c>
      <c r="C1960" t="str">
        <f>Raw_Data!C1960</f>
        <v>JANUVIA 100 MG TABLET</v>
      </c>
      <c r="D1960" t="str">
        <f>Raw_Data!D1960</f>
        <v>6027754</v>
      </c>
      <c r="E1960" t="str">
        <f>Raw_Data!E1960</f>
        <v>BYNE, EDMUND</v>
      </c>
      <c r="F1960" t="str">
        <f>Raw_Data!F1960</f>
        <v>1033186648</v>
      </c>
      <c r="G1960" t="str">
        <f>Raw_Data!H1960</f>
        <v>0</v>
      </c>
      <c r="H1960">
        <f>IFERROR(VLOOKUP(G1960,Store_Map!$A$2:$I$100,3,FALSE),"")</f>
        <v>0</v>
      </c>
      <c r="I1960">
        <f>IFERROR(VLOOKUP(G1960,Store_Map!$A$2:$I$100,4,FALSE),"")</f>
        <v>0</v>
      </c>
      <c r="J1960">
        <f>IFERROR(VLOOKUP(G1960,Store_Map!$A$2:$I$100,5,FALSE),"")</f>
        <v>0</v>
      </c>
      <c r="K1960">
        <f>IFERROR(VLOOKUP(G1960,Store_Map!$A$2:$I$100,6,FALSE),"")</f>
        <v>0</v>
      </c>
      <c r="L1960">
        <f>IFERROR(VLOOKUP(G1960,Store_Map!$A$2:$I$100,7,FALSE),"")</f>
        <v>0</v>
      </c>
      <c r="M1960">
        <f>IFERROR(VLOOKUP(G1960,Store_Map!$A$2:$I$100,8,FALSE),"")</f>
        <v>0</v>
      </c>
      <c r="N1960">
        <f t="shared" si="270"/>
        <v>0</v>
      </c>
      <c r="O1960" t="str">
        <f t="shared" si="271"/>
        <v>PASS</v>
      </c>
      <c r="P1960" t="str">
        <f t="shared" si="272"/>
        <v>REVIEW</v>
      </c>
      <c r="Q1960" t="str">
        <f t="shared" si="273"/>
        <v>PASS</v>
      </c>
      <c r="R1960" t="str">
        <f t="shared" si="274"/>
        <v>PASS</v>
      </c>
      <c r="S1960" t="str">
        <f t="shared" si="275"/>
        <v>REVIEW</v>
      </c>
      <c r="T1960">
        <f t="shared" si="276"/>
        <v>90</v>
      </c>
      <c r="U1960" t="str">
        <f t="shared" si="277"/>
        <v>Low</v>
      </c>
      <c r="V1960" t="str">
        <f t="shared" si="278"/>
        <v>Invalid NDC</v>
      </c>
    </row>
    <row r="1961" spans="1:22" x14ac:dyDescent="0.3">
      <c r="A1961" t="str">
        <f>Raw_Data!A1961</f>
        <v>6252209</v>
      </c>
      <c r="B1961">
        <f>Raw_Data!B1961</f>
        <v>45674</v>
      </c>
      <c r="C1961" t="str">
        <f>Raw_Data!C1961</f>
        <v>BUPROPION HCL XL 300 MG TAB</v>
      </c>
      <c r="D1961" t="str">
        <f>Raw_Data!D1961</f>
        <v>45963014230</v>
      </c>
      <c r="E1961" t="str">
        <f>Raw_Data!E1961</f>
        <v>BYNE, EDMUND</v>
      </c>
      <c r="F1961" t="str">
        <f>Raw_Data!F1961</f>
        <v>1033186648</v>
      </c>
      <c r="G1961" t="str">
        <f>Raw_Data!H1961</f>
        <v>0</v>
      </c>
      <c r="H1961">
        <f>IFERROR(VLOOKUP(G1961,Store_Map!$A$2:$I$100,3,FALSE),"")</f>
        <v>0</v>
      </c>
      <c r="I1961">
        <f>IFERROR(VLOOKUP(G1961,Store_Map!$A$2:$I$100,4,FALSE),"")</f>
        <v>0</v>
      </c>
      <c r="J1961">
        <f>IFERROR(VLOOKUP(G1961,Store_Map!$A$2:$I$100,5,FALSE),"")</f>
        <v>0</v>
      </c>
      <c r="K1961">
        <f>IFERROR(VLOOKUP(G1961,Store_Map!$A$2:$I$100,6,FALSE),"")</f>
        <v>0</v>
      </c>
      <c r="L1961">
        <f>IFERROR(VLOOKUP(G1961,Store_Map!$A$2:$I$100,7,FALSE),"")</f>
        <v>0</v>
      </c>
      <c r="M1961">
        <f>IFERROR(VLOOKUP(G1961,Store_Map!$A$2:$I$100,8,FALSE),"")</f>
        <v>0</v>
      </c>
      <c r="N1961">
        <f t="shared" si="270"/>
        <v>0</v>
      </c>
      <c r="O1961" t="str">
        <f t="shared" si="271"/>
        <v>PASS</v>
      </c>
      <c r="P1961" t="str">
        <f t="shared" si="272"/>
        <v>PASS</v>
      </c>
      <c r="Q1961" t="str">
        <f t="shared" si="273"/>
        <v>PASS</v>
      </c>
      <c r="R1961" t="str">
        <f t="shared" si="274"/>
        <v>PASS</v>
      </c>
      <c r="S1961" t="str">
        <f t="shared" si="275"/>
        <v>PASS</v>
      </c>
      <c r="T1961">
        <f t="shared" si="276"/>
        <v>100</v>
      </c>
      <c r="U1961" t="str">
        <f t="shared" si="277"/>
        <v>Low</v>
      </c>
      <c r="V1961" t="str">
        <f t="shared" si="278"/>
        <v>Clean</v>
      </c>
    </row>
    <row r="1962" spans="1:22" x14ac:dyDescent="0.3">
      <c r="A1962" t="str">
        <f>Raw_Data!A1962</f>
        <v>6252211</v>
      </c>
      <c r="B1962">
        <f>Raw_Data!B1962</f>
        <v>45674</v>
      </c>
      <c r="C1962" t="str">
        <f>Raw_Data!C1962</f>
        <v>DICLOFENAC SOD DR 75 MG TAB</v>
      </c>
      <c r="D1962" t="str">
        <f>Raw_Data!D1962</f>
        <v>61442010360</v>
      </c>
      <c r="E1962" t="str">
        <f>Raw_Data!E1962</f>
        <v>GIBBS, JON</v>
      </c>
      <c r="F1962" t="str">
        <f>Raw_Data!F1962</f>
        <v>1700896156</v>
      </c>
      <c r="G1962" t="str">
        <f>Raw_Data!H1962</f>
        <v>0</v>
      </c>
      <c r="H1962">
        <f>IFERROR(VLOOKUP(G1962,Store_Map!$A$2:$I$100,3,FALSE),"")</f>
        <v>0</v>
      </c>
      <c r="I1962">
        <f>IFERROR(VLOOKUP(G1962,Store_Map!$A$2:$I$100,4,FALSE),"")</f>
        <v>0</v>
      </c>
      <c r="J1962">
        <f>IFERROR(VLOOKUP(G1962,Store_Map!$A$2:$I$100,5,FALSE),"")</f>
        <v>0</v>
      </c>
      <c r="K1962">
        <f>IFERROR(VLOOKUP(G1962,Store_Map!$A$2:$I$100,6,FALSE),"")</f>
        <v>0</v>
      </c>
      <c r="L1962">
        <f>IFERROR(VLOOKUP(G1962,Store_Map!$A$2:$I$100,7,FALSE),"")</f>
        <v>0</v>
      </c>
      <c r="M1962">
        <f>IFERROR(VLOOKUP(G1962,Store_Map!$A$2:$I$100,8,FALSE),"")</f>
        <v>0</v>
      </c>
      <c r="N1962">
        <f t="shared" si="270"/>
        <v>0</v>
      </c>
      <c r="O1962" t="str">
        <f t="shared" si="271"/>
        <v>PASS</v>
      </c>
      <c r="P1962" t="str">
        <f t="shared" si="272"/>
        <v>PASS</v>
      </c>
      <c r="Q1962" t="str">
        <f t="shared" si="273"/>
        <v>PASS</v>
      </c>
      <c r="R1962" t="str">
        <f t="shared" si="274"/>
        <v>PASS</v>
      </c>
      <c r="S1962" t="str">
        <f t="shared" si="275"/>
        <v>PASS</v>
      </c>
      <c r="T1962">
        <f t="shared" si="276"/>
        <v>100</v>
      </c>
      <c r="U1962" t="str">
        <f t="shared" si="277"/>
        <v>Low</v>
      </c>
      <c r="V1962" t="str">
        <f t="shared" si="278"/>
        <v>Clean</v>
      </c>
    </row>
    <row r="1963" spans="1:22" x14ac:dyDescent="0.3">
      <c r="A1963" t="str">
        <f>Raw_Data!A1963</f>
        <v>6252215</v>
      </c>
      <c r="B1963">
        <f>Raw_Data!B1963</f>
        <v>45674</v>
      </c>
      <c r="C1963" t="str">
        <f>Raw_Data!C1963</f>
        <v>LOVASTATIN 40 MG TABLET</v>
      </c>
      <c r="D1963" t="str">
        <f>Raw_Data!D1963</f>
        <v>93092810</v>
      </c>
      <c r="E1963" t="str">
        <f>Raw_Data!E1963</f>
        <v>GIBBS, JON</v>
      </c>
      <c r="F1963" t="str">
        <f>Raw_Data!F1963</f>
        <v>1700896156</v>
      </c>
      <c r="G1963" t="str">
        <f>Raw_Data!H1963</f>
        <v>0</v>
      </c>
      <c r="H1963">
        <f>IFERROR(VLOOKUP(G1963,Store_Map!$A$2:$I$100,3,FALSE),"")</f>
        <v>0</v>
      </c>
      <c r="I1963">
        <f>IFERROR(VLOOKUP(G1963,Store_Map!$A$2:$I$100,4,FALSE),"")</f>
        <v>0</v>
      </c>
      <c r="J1963">
        <f>IFERROR(VLOOKUP(G1963,Store_Map!$A$2:$I$100,5,FALSE),"")</f>
        <v>0</v>
      </c>
      <c r="K1963">
        <f>IFERROR(VLOOKUP(G1963,Store_Map!$A$2:$I$100,6,FALSE),"")</f>
        <v>0</v>
      </c>
      <c r="L1963">
        <f>IFERROR(VLOOKUP(G1963,Store_Map!$A$2:$I$100,7,FALSE),"")</f>
        <v>0</v>
      </c>
      <c r="M1963">
        <f>IFERROR(VLOOKUP(G1963,Store_Map!$A$2:$I$100,8,FALSE),"")</f>
        <v>0</v>
      </c>
      <c r="N1963">
        <f t="shared" si="270"/>
        <v>0</v>
      </c>
      <c r="O1963" t="str">
        <f t="shared" si="271"/>
        <v>PASS</v>
      </c>
      <c r="P1963" t="str">
        <f t="shared" si="272"/>
        <v>REVIEW</v>
      </c>
      <c r="Q1963" t="str">
        <f t="shared" si="273"/>
        <v>PASS</v>
      </c>
      <c r="R1963" t="str">
        <f t="shared" si="274"/>
        <v>PASS</v>
      </c>
      <c r="S1963" t="str">
        <f t="shared" si="275"/>
        <v>REVIEW</v>
      </c>
      <c r="T1963">
        <f t="shared" si="276"/>
        <v>90</v>
      </c>
      <c r="U1963" t="str">
        <f t="shared" si="277"/>
        <v>Low</v>
      </c>
      <c r="V1963" t="str">
        <f t="shared" si="278"/>
        <v>Invalid NDC</v>
      </c>
    </row>
    <row r="1964" spans="1:22" x14ac:dyDescent="0.3">
      <c r="A1964" t="str">
        <f>Raw_Data!A1964</f>
        <v>6245367</v>
      </c>
      <c r="B1964">
        <f>Raw_Data!B1964</f>
        <v>45674</v>
      </c>
      <c r="C1964" t="str">
        <f>Raw_Data!C1964</f>
        <v>LISINOPRIL 40 MG TABLET</v>
      </c>
      <c r="D1964" t="str">
        <f>Raw_Data!D1964</f>
        <v>68180097903</v>
      </c>
      <c r="E1964" t="str">
        <f>Raw_Data!E1964</f>
        <v>BYNE, EDMUND</v>
      </c>
      <c r="F1964" t="str">
        <f>Raw_Data!F1964</f>
        <v>1033186648</v>
      </c>
      <c r="G1964" t="str">
        <f>Raw_Data!H1964</f>
        <v>0</v>
      </c>
      <c r="H1964">
        <f>IFERROR(VLOOKUP(G1964,Store_Map!$A$2:$I$100,3,FALSE),"")</f>
        <v>0</v>
      </c>
      <c r="I1964">
        <f>IFERROR(VLOOKUP(G1964,Store_Map!$A$2:$I$100,4,FALSE),"")</f>
        <v>0</v>
      </c>
      <c r="J1964">
        <f>IFERROR(VLOOKUP(G1964,Store_Map!$A$2:$I$100,5,FALSE),"")</f>
        <v>0</v>
      </c>
      <c r="K1964">
        <f>IFERROR(VLOOKUP(G1964,Store_Map!$A$2:$I$100,6,FALSE),"")</f>
        <v>0</v>
      </c>
      <c r="L1964">
        <f>IFERROR(VLOOKUP(G1964,Store_Map!$A$2:$I$100,7,FALSE),"")</f>
        <v>0</v>
      </c>
      <c r="M1964">
        <f>IFERROR(VLOOKUP(G1964,Store_Map!$A$2:$I$100,8,FALSE),"")</f>
        <v>0</v>
      </c>
      <c r="N1964">
        <f t="shared" si="270"/>
        <v>0</v>
      </c>
      <c r="O1964" t="str">
        <f t="shared" si="271"/>
        <v>PASS</v>
      </c>
      <c r="P1964" t="str">
        <f t="shared" si="272"/>
        <v>PASS</v>
      </c>
      <c r="Q1964" t="str">
        <f t="shared" si="273"/>
        <v>PASS</v>
      </c>
      <c r="R1964" t="str">
        <f t="shared" si="274"/>
        <v>PASS</v>
      </c>
      <c r="S1964" t="str">
        <f t="shared" si="275"/>
        <v>PASS</v>
      </c>
      <c r="T1964">
        <f t="shared" si="276"/>
        <v>100</v>
      </c>
      <c r="U1964" t="str">
        <f t="shared" si="277"/>
        <v>Low</v>
      </c>
      <c r="V1964" t="str">
        <f t="shared" si="278"/>
        <v>Clean</v>
      </c>
    </row>
    <row r="1965" spans="1:22" x14ac:dyDescent="0.3">
      <c r="A1965" t="str">
        <f>Raw_Data!A1965</f>
        <v>6245366</v>
      </c>
      <c r="B1965">
        <f>Raw_Data!B1965</f>
        <v>45674</v>
      </c>
      <c r="C1965" t="str">
        <f>Raw_Data!C1965</f>
        <v>HYDROCHLOROTHIAZIDE 25 MG T</v>
      </c>
      <c r="D1965" t="str">
        <f>Raw_Data!D1965</f>
        <v>29300012810</v>
      </c>
      <c r="E1965" t="str">
        <f>Raw_Data!E1965</f>
        <v>BYNE, EDMUND</v>
      </c>
      <c r="F1965" t="str">
        <f>Raw_Data!F1965</f>
        <v>1033186648</v>
      </c>
      <c r="G1965" t="str">
        <f>Raw_Data!H1965</f>
        <v>0</v>
      </c>
      <c r="H1965">
        <f>IFERROR(VLOOKUP(G1965,Store_Map!$A$2:$I$100,3,FALSE),"")</f>
        <v>0</v>
      </c>
      <c r="I1965">
        <f>IFERROR(VLOOKUP(G1965,Store_Map!$A$2:$I$100,4,FALSE),"")</f>
        <v>0</v>
      </c>
      <c r="J1965">
        <f>IFERROR(VLOOKUP(G1965,Store_Map!$A$2:$I$100,5,FALSE),"")</f>
        <v>0</v>
      </c>
      <c r="K1965">
        <f>IFERROR(VLOOKUP(G1965,Store_Map!$A$2:$I$100,6,FALSE),"")</f>
        <v>0</v>
      </c>
      <c r="L1965">
        <f>IFERROR(VLOOKUP(G1965,Store_Map!$A$2:$I$100,7,FALSE),"")</f>
        <v>0</v>
      </c>
      <c r="M1965">
        <f>IFERROR(VLOOKUP(G1965,Store_Map!$A$2:$I$100,8,FALSE),"")</f>
        <v>0</v>
      </c>
      <c r="N1965">
        <f t="shared" si="270"/>
        <v>0</v>
      </c>
      <c r="O1965" t="str">
        <f t="shared" si="271"/>
        <v>PASS</v>
      </c>
      <c r="P1965" t="str">
        <f t="shared" si="272"/>
        <v>PASS</v>
      </c>
      <c r="Q1965" t="str">
        <f t="shared" si="273"/>
        <v>PASS</v>
      </c>
      <c r="R1965" t="str">
        <f t="shared" si="274"/>
        <v>PASS</v>
      </c>
      <c r="S1965" t="str">
        <f t="shared" si="275"/>
        <v>PASS</v>
      </c>
      <c r="T1965">
        <f t="shared" si="276"/>
        <v>100</v>
      </c>
      <c r="U1965" t="str">
        <f t="shared" si="277"/>
        <v>Low</v>
      </c>
      <c r="V1965" t="str">
        <f t="shared" si="278"/>
        <v>Clean</v>
      </c>
    </row>
    <row r="1966" spans="1:22" x14ac:dyDescent="0.3">
      <c r="A1966" t="str">
        <f>Raw_Data!A1966</f>
        <v>6245365</v>
      </c>
      <c r="B1966">
        <f>Raw_Data!B1966</f>
        <v>45674</v>
      </c>
      <c r="C1966" t="str">
        <f>Raw_Data!C1966</f>
        <v>METFORMIN HCL 500 MG TABLET</v>
      </c>
      <c r="D1966" t="str">
        <f>Raw_Data!D1966</f>
        <v>68382075805</v>
      </c>
      <c r="E1966" t="str">
        <f>Raw_Data!E1966</f>
        <v>BYNE, EDMUND</v>
      </c>
      <c r="F1966" t="str">
        <f>Raw_Data!F1966</f>
        <v>1033186648</v>
      </c>
      <c r="G1966" t="str">
        <f>Raw_Data!H1966</f>
        <v>0</v>
      </c>
      <c r="H1966">
        <f>IFERROR(VLOOKUP(G1966,Store_Map!$A$2:$I$100,3,FALSE),"")</f>
        <v>0</v>
      </c>
      <c r="I1966">
        <f>IFERROR(VLOOKUP(G1966,Store_Map!$A$2:$I$100,4,FALSE),"")</f>
        <v>0</v>
      </c>
      <c r="J1966">
        <f>IFERROR(VLOOKUP(G1966,Store_Map!$A$2:$I$100,5,FALSE),"")</f>
        <v>0</v>
      </c>
      <c r="K1966">
        <f>IFERROR(VLOOKUP(G1966,Store_Map!$A$2:$I$100,6,FALSE),"")</f>
        <v>0</v>
      </c>
      <c r="L1966">
        <f>IFERROR(VLOOKUP(G1966,Store_Map!$A$2:$I$100,7,FALSE),"")</f>
        <v>0</v>
      </c>
      <c r="M1966">
        <f>IFERROR(VLOOKUP(G1966,Store_Map!$A$2:$I$100,8,FALSE),"")</f>
        <v>0</v>
      </c>
      <c r="N1966">
        <f t="shared" si="270"/>
        <v>0</v>
      </c>
      <c r="O1966" t="str">
        <f t="shared" si="271"/>
        <v>PASS</v>
      </c>
      <c r="P1966" t="str">
        <f t="shared" si="272"/>
        <v>PASS</v>
      </c>
      <c r="Q1966" t="str">
        <f t="shared" si="273"/>
        <v>PASS</v>
      </c>
      <c r="R1966" t="str">
        <f t="shared" si="274"/>
        <v>PASS</v>
      </c>
      <c r="S1966" t="str">
        <f t="shared" si="275"/>
        <v>PASS</v>
      </c>
      <c r="T1966">
        <f t="shared" si="276"/>
        <v>100</v>
      </c>
      <c r="U1966" t="str">
        <f t="shared" si="277"/>
        <v>Low</v>
      </c>
      <c r="V1966" t="str">
        <f t="shared" si="278"/>
        <v>Clean</v>
      </c>
    </row>
    <row r="1967" spans="1:22" x14ac:dyDescent="0.3">
      <c r="A1967" t="str">
        <f>Raw_Data!A1967</f>
        <v>6245364</v>
      </c>
      <c r="B1967">
        <f>Raw_Data!B1967</f>
        <v>45674</v>
      </c>
      <c r="C1967" t="str">
        <f>Raw_Data!C1967</f>
        <v>SIMVASTATIN 20 MG TABLET</v>
      </c>
      <c r="D1967" t="str">
        <f>Raw_Data!D1967</f>
        <v>70377000315</v>
      </c>
      <c r="E1967" t="str">
        <f>Raw_Data!E1967</f>
        <v>BYNE, EDMUND</v>
      </c>
      <c r="F1967" t="str">
        <f>Raw_Data!F1967</f>
        <v>1033186648</v>
      </c>
      <c r="G1967" t="str">
        <f>Raw_Data!H1967</f>
        <v>0</v>
      </c>
      <c r="H1967">
        <f>IFERROR(VLOOKUP(G1967,Store_Map!$A$2:$I$100,3,FALSE),"")</f>
        <v>0</v>
      </c>
      <c r="I1967">
        <f>IFERROR(VLOOKUP(G1967,Store_Map!$A$2:$I$100,4,FALSE),"")</f>
        <v>0</v>
      </c>
      <c r="J1967">
        <f>IFERROR(VLOOKUP(G1967,Store_Map!$A$2:$I$100,5,FALSE),"")</f>
        <v>0</v>
      </c>
      <c r="K1967">
        <f>IFERROR(VLOOKUP(G1967,Store_Map!$A$2:$I$100,6,FALSE),"")</f>
        <v>0</v>
      </c>
      <c r="L1967">
        <f>IFERROR(VLOOKUP(G1967,Store_Map!$A$2:$I$100,7,FALSE),"")</f>
        <v>0</v>
      </c>
      <c r="M1967">
        <f>IFERROR(VLOOKUP(G1967,Store_Map!$A$2:$I$100,8,FALSE),"")</f>
        <v>0</v>
      </c>
      <c r="N1967">
        <f t="shared" si="270"/>
        <v>0</v>
      </c>
      <c r="O1967" t="str">
        <f t="shared" si="271"/>
        <v>PASS</v>
      </c>
      <c r="P1967" t="str">
        <f t="shared" si="272"/>
        <v>PASS</v>
      </c>
      <c r="Q1967" t="str">
        <f t="shared" si="273"/>
        <v>PASS</v>
      </c>
      <c r="R1967" t="str">
        <f t="shared" si="274"/>
        <v>PASS</v>
      </c>
      <c r="S1967" t="str">
        <f t="shared" si="275"/>
        <v>PASS</v>
      </c>
      <c r="T1967">
        <f t="shared" si="276"/>
        <v>100</v>
      </c>
      <c r="U1967" t="str">
        <f t="shared" si="277"/>
        <v>Low</v>
      </c>
      <c r="V1967" t="str">
        <f t="shared" si="278"/>
        <v>Clean</v>
      </c>
    </row>
    <row r="1968" spans="1:22" x14ac:dyDescent="0.3">
      <c r="A1968" t="str">
        <f>Raw_Data!A1968</f>
        <v>6252217</v>
      </c>
      <c r="B1968">
        <f>Raw_Data!B1968</f>
        <v>45674</v>
      </c>
      <c r="C1968" t="str">
        <f>Raw_Data!C1968</f>
        <v>DOCUSATE SODIUM 100 MG SOFT</v>
      </c>
      <c r="D1968" t="str">
        <f>Raw_Data!D1968</f>
        <v>904728060</v>
      </c>
      <c r="E1968" t="str">
        <f>Raw_Data!E1968</f>
        <v>GIBBS, JON</v>
      </c>
      <c r="F1968" t="str">
        <f>Raw_Data!F1968</f>
        <v>1700896156</v>
      </c>
      <c r="G1968" t="str">
        <f>Raw_Data!H1968</f>
        <v>0</v>
      </c>
      <c r="H1968">
        <f>IFERROR(VLOOKUP(G1968,Store_Map!$A$2:$I$100,3,FALSE),"")</f>
        <v>0</v>
      </c>
      <c r="I1968">
        <f>IFERROR(VLOOKUP(G1968,Store_Map!$A$2:$I$100,4,FALSE),"")</f>
        <v>0</v>
      </c>
      <c r="J1968">
        <f>IFERROR(VLOOKUP(G1968,Store_Map!$A$2:$I$100,5,FALSE),"")</f>
        <v>0</v>
      </c>
      <c r="K1968">
        <f>IFERROR(VLOOKUP(G1968,Store_Map!$A$2:$I$100,6,FALSE),"")</f>
        <v>0</v>
      </c>
      <c r="L1968">
        <f>IFERROR(VLOOKUP(G1968,Store_Map!$A$2:$I$100,7,FALSE),"")</f>
        <v>0</v>
      </c>
      <c r="M1968">
        <f>IFERROR(VLOOKUP(G1968,Store_Map!$A$2:$I$100,8,FALSE),"")</f>
        <v>0</v>
      </c>
      <c r="N1968">
        <f t="shared" si="270"/>
        <v>0</v>
      </c>
      <c r="O1968" t="str">
        <f t="shared" si="271"/>
        <v>PASS</v>
      </c>
      <c r="P1968" t="str">
        <f t="shared" si="272"/>
        <v>REVIEW</v>
      </c>
      <c r="Q1968" t="str">
        <f t="shared" si="273"/>
        <v>PASS</v>
      </c>
      <c r="R1968" t="str">
        <f t="shared" si="274"/>
        <v>PASS</v>
      </c>
      <c r="S1968" t="str">
        <f t="shared" si="275"/>
        <v>REVIEW</v>
      </c>
      <c r="T1968">
        <f t="shared" si="276"/>
        <v>90</v>
      </c>
      <c r="U1968" t="str">
        <f t="shared" si="277"/>
        <v>Low</v>
      </c>
      <c r="V1968" t="str">
        <f t="shared" si="278"/>
        <v>Invalid NDC</v>
      </c>
    </row>
    <row r="1969" spans="1:22" x14ac:dyDescent="0.3">
      <c r="A1969" t="str">
        <f>Raw_Data!A1969</f>
        <v>4010852</v>
      </c>
      <c r="B1969">
        <f>Raw_Data!B1969</f>
        <v>45674</v>
      </c>
      <c r="C1969" t="str">
        <f>Raw_Data!C1969</f>
        <v>CLONAZEPAM 1 MG TABLET</v>
      </c>
      <c r="D1969" t="str">
        <f>Raw_Data!D1969</f>
        <v>43547040710</v>
      </c>
      <c r="E1969" t="str">
        <f>Raw_Data!E1969</f>
        <v>STEINER, DAVID</v>
      </c>
      <c r="F1969" t="str">
        <f>Raw_Data!F1969</f>
        <v>1972508802</v>
      </c>
      <c r="G1969" t="str">
        <f>Raw_Data!H1969</f>
        <v>0</v>
      </c>
      <c r="H1969">
        <f>IFERROR(VLOOKUP(G1969,Store_Map!$A$2:$I$100,3,FALSE),"")</f>
        <v>0</v>
      </c>
      <c r="I1969">
        <f>IFERROR(VLOOKUP(G1969,Store_Map!$A$2:$I$100,4,FALSE),"")</f>
        <v>0</v>
      </c>
      <c r="J1969">
        <f>IFERROR(VLOOKUP(G1969,Store_Map!$A$2:$I$100,5,FALSE),"")</f>
        <v>0</v>
      </c>
      <c r="K1969">
        <f>IFERROR(VLOOKUP(G1969,Store_Map!$A$2:$I$100,6,FALSE),"")</f>
        <v>0</v>
      </c>
      <c r="L1969">
        <f>IFERROR(VLOOKUP(G1969,Store_Map!$A$2:$I$100,7,FALSE),"")</f>
        <v>0</v>
      </c>
      <c r="M1969">
        <f>IFERROR(VLOOKUP(G1969,Store_Map!$A$2:$I$100,8,FALSE),"")</f>
        <v>0</v>
      </c>
      <c r="N1969">
        <f t="shared" si="270"/>
        <v>0</v>
      </c>
      <c r="O1969" t="str">
        <f t="shared" si="271"/>
        <v>PASS</v>
      </c>
      <c r="P1969" t="str">
        <f t="shared" si="272"/>
        <v>PASS</v>
      </c>
      <c r="Q1969" t="str">
        <f t="shared" si="273"/>
        <v>PASS</v>
      </c>
      <c r="R1969" t="str">
        <f t="shared" si="274"/>
        <v>PASS</v>
      </c>
      <c r="S1969" t="str">
        <f t="shared" si="275"/>
        <v>PASS</v>
      </c>
      <c r="T1969">
        <f t="shared" si="276"/>
        <v>100</v>
      </c>
      <c r="U1969" t="str">
        <f t="shared" si="277"/>
        <v>Low</v>
      </c>
      <c r="V1969" t="str">
        <f t="shared" si="278"/>
        <v>Clean</v>
      </c>
    </row>
    <row r="1970" spans="1:22" x14ac:dyDescent="0.3">
      <c r="A1970" t="str">
        <f>Raw_Data!A1970</f>
        <v>6248433</v>
      </c>
      <c r="B1970">
        <f>Raw_Data!B1970</f>
        <v>45674</v>
      </c>
      <c r="C1970" t="str">
        <f>Raw_Data!C1970</f>
        <v>TRAZODONE 150 MG TABLET</v>
      </c>
      <c r="D1970" t="str">
        <f>Raw_Data!D1970</f>
        <v>68382080701</v>
      </c>
      <c r="E1970" t="str">
        <f>Raw_Data!E1970</f>
        <v>STEINER, DAVID</v>
      </c>
      <c r="F1970" t="str">
        <f>Raw_Data!F1970</f>
        <v>1972508802</v>
      </c>
      <c r="G1970" t="str">
        <f>Raw_Data!H1970</f>
        <v>0</v>
      </c>
      <c r="H1970">
        <f>IFERROR(VLOOKUP(G1970,Store_Map!$A$2:$I$100,3,FALSE),"")</f>
        <v>0</v>
      </c>
      <c r="I1970">
        <f>IFERROR(VLOOKUP(G1970,Store_Map!$A$2:$I$100,4,FALSE),"")</f>
        <v>0</v>
      </c>
      <c r="J1970">
        <f>IFERROR(VLOOKUP(G1970,Store_Map!$A$2:$I$100,5,FALSE),"")</f>
        <v>0</v>
      </c>
      <c r="K1970">
        <f>IFERROR(VLOOKUP(G1970,Store_Map!$A$2:$I$100,6,FALSE),"")</f>
        <v>0</v>
      </c>
      <c r="L1970">
        <f>IFERROR(VLOOKUP(G1970,Store_Map!$A$2:$I$100,7,FALSE),"")</f>
        <v>0</v>
      </c>
      <c r="M1970">
        <f>IFERROR(VLOOKUP(G1970,Store_Map!$A$2:$I$100,8,FALSE),"")</f>
        <v>0</v>
      </c>
      <c r="N1970">
        <f t="shared" si="270"/>
        <v>0</v>
      </c>
      <c r="O1970" t="str">
        <f t="shared" si="271"/>
        <v>PASS</v>
      </c>
      <c r="P1970" t="str">
        <f t="shared" si="272"/>
        <v>PASS</v>
      </c>
      <c r="Q1970" t="str">
        <f t="shared" si="273"/>
        <v>PASS</v>
      </c>
      <c r="R1970" t="str">
        <f t="shared" si="274"/>
        <v>PASS</v>
      </c>
      <c r="S1970" t="str">
        <f t="shared" si="275"/>
        <v>PASS</v>
      </c>
      <c r="T1970">
        <f t="shared" si="276"/>
        <v>100</v>
      </c>
      <c r="U1970" t="str">
        <f t="shared" si="277"/>
        <v>Low</v>
      </c>
      <c r="V1970" t="str">
        <f t="shared" si="278"/>
        <v>Clean</v>
      </c>
    </row>
    <row r="1971" spans="1:22" x14ac:dyDescent="0.3">
      <c r="A1971" t="str">
        <f>Raw_Data!A1971</f>
        <v>6252218</v>
      </c>
      <c r="B1971">
        <f>Raw_Data!B1971</f>
        <v>45674</v>
      </c>
      <c r="C1971" t="str">
        <f>Raw_Data!C1971</f>
        <v>LOESTRIN 21 1.5-30 TABLET</v>
      </c>
      <c r="D1971" t="str">
        <f>Raw_Data!D1971</f>
        <v>51285012797</v>
      </c>
      <c r="E1971" t="str">
        <f>Raw_Data!E1971</f>
        <v>HARSHMAN, SONALI</v>
      </c>
      <c r="F1971" t="str">
        <f>Raw_Data!F1971</f>
        <v>1104084516</v>
      </c>
      <c r="G1971" t="str">
        <f>Raw_Data!H1971</f>
        <v>0</v>
      </c>
      <c r="H1971">
        <f>IFERROR(VLOOKUP(G1971,Store_Map!$A$2:$I$100,3,FALSE),"")</f>
        <v>0</v>
      </c>
      <c r="I1971">
        <f>IFERROR(VLOOKUP(G1971,Store_Map!$A$2:$I$100,4,FALSE),"")</f>
        <v>0</v>
      </c>
      <c r="J1971">
        <f>IFERROR(VLOOKUP(G1971,Store_Map!$A$2:$I$100,5,FALSE),"")</f>
        <v>0</v>
      </c>
      <c r="K1971">
        <f>IFERROR(VLOOKUP(G1971,Store_Map!$A$2:$I$100,6,FALSE),"")</f>
        <v>0</v>
      </c>
      <c r="L1971">
        <f>IFERROR(VLOOKUP(G1971,Store_Map!$A$2:$I$100,7,FALSE),"")</f>
        <v>0</v>
      </c>
      <c r="M1971">
        <f>IFERROR(VLOOKUP(G1971,Store_Map!$A$2:$I$100,8,FALSE),"")</f>
        <v>0</v>
      </c>
      <c r="N1971">
        <f t="shared" si="270"/>
        <v>0</v>
      </c>
      <c r="O1971" t="str">
        <f t="shared" si="271"/>
        <v>PASS</v>
      </c>
      <c r="P1971" t="str">
        <f t="shared" si="272"/>
        <v>PASS</v>
      </c>
      <c r="Q1971" t="str">
        <f t="shared" si="273"/>
        <v>PASS</v>
      </c>
      <c r="R1971" t="str">
        <f t="shared" si="274"/>
        <v>PASS</v>
      </c>
      <c r="S1971" t="str">
        <f t="shared" si="275"/>
        <v>PASS</v>
      </c>
      <c r="T1971">
        <f t="shared" si="276"/>
        <v>100</v>
      </c>
      <c r="U1971" t="str">
        <f t="shared" si="277"/>
        <v>Low</v>
      </c>
      <c r="V1971" t="str">
        <f t="shared" si="278"/>
        <v>Clean</v>
      </c>
    </row>
    <row r="1972" spans="1:22" x14ac:dyDescent="0.3">
      <c r="A1972" t="str">
        <f>Raw_Data!A1972</f>
        <v>4010888</v>
      </c>
      <c r="B1972">
        <f>Raw_Data!B1972</f>
        <v>45674</v>
      </c>
      <c r="C1972" t="str">
        <f>Raw_Data!C1972</f>
        <v>ZOLPIDEM TARTRATE 10 MG TAB</v>
      </c>
      <c r="D1972" t="str">
        <f>Raw_Data!D1972</f>
        <v>13668000810</v>
      </c>
      <c r="E1972" t="str">
        <f>Raw_Data!E1972</f>
        <v>GIBBS, JON</v>
      </c>
      <c r="F1972" t="str">
        <f>Raw_Data!F1972</f>
        <v>1700896156</v>
      </c>
      <c r="G1972" t="str">
        <f>Raw_Data!H1972</f>
        <v>0</v>
      </c>
      <c r="H1972">
        <f>IFERROR(VLOOKUP(G1972,Store_Map!$A$2:$I$100,3,FALSE),"")</f>
        <v>0</v>
      </c>
      <c r="I1972">
        <f>IFERROR(VLOOKUP(G1972,Store_Map!$A$2:$I$100,4,FALSE),"")</f>
        <v>0</v>
      </c>
      <c r="J1972">
        <f>IFERROR(VLOOKUP(G1972,Store_Map!$A$2:$I$100,5,FALSE),"")</f>
        <v>0</v>
      </c>
      <c r="K1972">
        <f>IFERROR(VLOOKUP(G1972,Store_Map!$A$2:$I$100,6,FALSE),"")</f>
        <v>0</v>
      </c>
      <c r="L1972">
        <f>IFERROR(VLOOKUP(G1972,Store_Map!$A$2:$I$100,7,FALSE),"")</f>
        <v>0</v>
      </c>
      <c r="M1972">
        <f>IFERROR(VLOOKUP(G1972,Store_Map!$A$2:$I$100,8,FALSE),"")</f>
        <v>0</v>
      </c>
      <c r="N1972">
        <f t="shared" si="270"/>
        <v>0</v>
      </c>
      <c r="O1972" t="str">
        <f t="shared" si="271"/>
        <v>PASS</v>
      </c>
      <c r="P1972" t="str">
        <f t="shared" si="272"/>
        <v>PASS</v>
      </c>
      <c r="Q1972" t="str">
        <f t="shared" si="273"/>
        <v>PASS</v>
      </c>
      <c r="R1972" t="str">
        <f t="shared" si="274"/>
        <v>PASS</v>
      </c>
      <c r="S1972" t="str">
        <f t="shared" si="275"/>
        <v>PASS</v>
      </c>
      <c r="T1972">
        <f t="shared" si="276"/>
        <v>100</v>
      </c>
      <c r="U1972" t="str">
        <f t="shared" si="277"/>
        <v>Low</v>
      </c>
      <c r="V1972" t="str">
        <f t="shared" si="278"/>
        <v>Clean</v>
      </c>
    </row>
    <row r="1973" spans="1:22" x14ac:dyDescent="0.3">
      <c r="A1973" t="str">
        <f>Raw_Data!A1973</f>
        <v>6252220</v>
      </c>
      <c r="B1973">
        <f>Raw_Data!B1973</f>
        <v>45674</v>
      </c>
      <c r="C1973" t="str">
        <f>Raw_Data!C1973</f>
        <v>LEVOTHYROXINE 125 MCG TABLE</v>
      </c>
      <c r="D1973" t="str">
        <f>Raw_Data!D1973</f>
        <v>68180097109</v>
      </c>
      <c r="E1973" t="str">
        <f>Raw_Data!E1973</f>
        <v>GIBBS, JON</v>
      </c>
      <c r="F1973" t="str">
        <f>Raw_Data!F1973</f>
        <v>1700896156</v>
      </c>
      <c r="G1973" t="str">
        <f>Raw_Data!H1973</f>
        <v>0</v>
      </c>
      <c r="H1973">
        <f>IFERROR(VLOOKUP(G1973,Store_Map!$A$2:$I$100,3,FALSE),"")</f>
        <v>0</v>
      </c>
      <c r="I1973">
        <f>IFERROR(VLOOKUP(G1973,Store_Map!$A$2:$I$100,4,FALSE),"")</f>
        <v>0</v>
      </c>
      <c r="J1973">
        <f>IFERROR(VLOOKUP(G1973,Store_Map!$A$2:$I$100,5,FALSE),"")</f>
        <v>0</v>
      </c>
      <c r="K1973">
        <f>IFERROR(VLOOKUP(G1973,Store_Map!$A$2:$I$100,6,FALSE),"")</f>
        <v>0</v>
      </c>
      <c r="L1973">
        <f>IFERROR(VLOOKUP(G1973,Store_Map!$A$2:$I$100,7,FALSE),"")</f>
        <v>0</v>
      </c>
      <c r="M1973">
        <f>IFERROR(VLOOKUP(G1973,Store_Map!$A$2:$I$100,8,FALSE),"")</f>
        <v>0</v>
      </c>
      <c r="N1973">
        <f t="shared" si="270"/>
        <v>0</v>
      </c>
      <c r="O1973" t="str">
        <f t="shared" si="271"/>
        <v>PASS</v>
      </c>
      <c r="P1973" t="str">
        <f t="shared" si="272"/>
        <v>PASS</v>
      </c>
      <c r="Q1973" t="str">
        <f t="shared" si="273"/>
        <v>PASS</v>
      </c>
      <c r="R1973" t="str">
        <f t="shared" si="274"/>
        <v>PASS</v>
      </c>
      <c r="S1973" t="str">
        <f t="shared" si="275"/>
        <v>PASS</v>
      </c>
      <c r="T1973">
        <f t="shared" si="276"/>
        <v>100</v>
      </c>
      <c r="U1973" t="str">
        <f t="shared" si="277"/>
        <v>Low</v>
      </c>
      <c r="V1973" t="str">
        <f t="shared" si="278"/>
        <v>Clean</v>
      </c>
    </row>
    <row r="1974" spans="1:22" x14ac:dyDescent="0.3">
      <c r="A1974" t="str">
        <f>Raw_Data!A1974</f>
        <v>6252221</v>
      </c>
      <c r="B1974">
        <f>Raw_Data!B1974</f>
        <v>45674</v>
      </c>
      <c r="C1974" t="str">
        <f>Raw_Data!C1974</f>
        <v>IBUPROFEN 800 MG TABLET</v>
      </c>
      <c r="D1974" t="str">
        <f>Raw_Data!D1974</f>
        <v>59651036205</v>
      </c>
      <c r="E1974" t="str">
        <f>Raw_Data!E1974</f>
        <v>GIBBS, JON</v>
      </c>
      <c r="F1974" t="str">
        <f>Raw_Data!F1974</f>
        <v>1700896156</v>
      </c>
      <c r="G1974" t="str">
        <f>Raw_Data!H1974</f>
        <v>0</v>
      </c>
      <c r="H1974">
        <f>IFERROR(VLOOKUP(G1974,Store_Map!$A$2:$I$100,3,FALSE),"")</f>
        <v>0</v>
      </c>
      <c r="I1974">
        <f>IFERROR(VLOOKUP(G1974,Store_Map!$A$2:$I$100,4,FALSE),"")</f>
        <v>0</v>
      </c>
      <c r="J1974">
        <f>IFERROR(VLOOKUP(G1974,Store_Map!$A$2:$I$100,5,FALSE),"")</f>
        <v>0</v>
      </c>
      <c r="K1974">
        <f>IFERROR(VLOOKUP(G1974,Store_Map!$A$2:$I$100,6,FALSE),"")</f>
        <v>0</v>
      </c>
      <c r="L1974">
        <f>IFERROR(VLOOKUP(G1974,Store_Map!$A$2:$I$100,7,FALSE),"")</f>
        <v>0</v>
      </c>
      <c r="M1974">
        <f>IFERROR(VLOOKUP(G1974,Store_Map!$A$2:$I$100,8,FALSE),"")</f>
        <v>0</v>
      </c>
      <c r="N1974">
        <f t="shared" si="270"/>
        <v>0</v>
      </c>
      <c r="O1974" t="str">
        <f t="shared" si="271"/>
        <v>PASS</v>
      </c>
      <c r="P1974" t="str">
        <f t="shared" si="272"/>
        <v>PASS</v>
      </c>
      <c r="Q1974" t="str">
        <f t="shared" si="273"/>
        <v>PASS</v>
      </c>
      <c r="R1974" t="str">
        <f t="shared" si="274"/>
        <v>PASS</v>
      </c>
      <c r="S1974" t="str">
        <f t="shared" si="275"/>
        <v>PASS</v>
      </c>
      <c r="T1974">
        <f t="shared" si="276"/>
        <v>100</v>
      </c>
      <c r="U1974" t="str">
        <f t="shared" si="277"/>
        <v>Low</v>
      </c>
      <c r="V1974" t="str">
        <f t="shared" si="278"/>
        <v>Clean</v>
      </c>
    </row>
    <row r="1975" spans="1:22" x14ac:dyDescent="0.3">
      <c r="A1975" t="str">
        <f>Raw_Data!A1975</f>
        <v>6252222</v>
      </c>
      <c r="B1975">
        <f>Raw_Data!B1975</f>
        <v>45674</v>
      </c>
      <c r="C1975" t="str">
        <f>Raw_Data!C1975</f>
        <v>HYDROCHLOROTHIAZIDE 25 MG T</v>
      </c>
      <c r="D1975" t="str">
        <f>Raw_Data!D1975</f>
        <v>29300012810</v>
      </c>
      <c r="E1975" t="str">
        <f>Raw_Data!E1975</f>
        <v>GIBBS, JON</v>
      </c>
      <c r="F1975" t="str">
        <f>Raw_Data!F1975</f>
        <v>1700896156</v>
      </c>
      <c r="G1975" t="str">
        <f>Raw_Data!H1975</f>
        <v>0</v>
      </c>
      <c r="H1975">
        <f>IFERROR(VLOOKUP(G1975,Store_Map!$A$2:$I$100,3,FALSE),"")</f>
        <v>0</v>
      </c>
      <c r="I1975">
        <f>IFERROR(VLOOKUP(G1975,Store_Map!$A$2:$I$100,4,FALSE),"")</f>
        <v>0</v>
      </c>
      <c r="J1975">
        <f>IFERROR(VLOOKUP(G1975,Store_Map!$A$2:$I$100,5,FALSE),"")</f>
        <v>0</v>
      </c>
      <c r="K1975">
        <f>IFERROR(VLOOKUP(G1975,Store_Map!$A$2:$I$100,6,FALSE),"")</f>
        <v>0</v>
      </c>
      <c r="L1975">
        <f>IFERROR(VLOOKUP(G1975,Store_Map!$A$2:$I$100,7,FALSE),"")</f>
        <v>0</v>
      </c>
      <c r="M1975">
        <f>IFERROR(VLOOKUP(G1975,Store_Map!$A$2:$I$100,8,FALSE),"")</f>
        <v>0</v>
      </c>
      <c r="N1975">
        <f t="shared" si="270"/>
        <v>0</v>
      </c>
      <c r="O1975" t="str">
        <f t="shared" si="271"/>
        <v>PASS</v>
      </c>
      <c r="P1975" t="str">
        <f t="shared" si="272"/>
        <v>PASS</v>
      </c>
      <c r="Q1975" t="str">
        <f t="shared" si="273"/>
        <v>PASS</v>
      </c>
      <c r="R1975" t="str">
        <f t="shared" si="274"/>
        <v>PASS</v>
      </c>
      <c r="S1975" t="str">
        <f t="shared" si="275"/>
        <v>PASS</v>
      </c>
      <c r="T1975">
        <f t="shared" si="276"/>
        <v>100</v>
      </c>
      <c r="U1975" t="str">
        <f t="shared" si="277"/>
        <v>Low</v>
      </c>
      <c r="V1975" t="str">
        <f t="shared" si="278"/>
        <v>Clean</v>
      </c>
    </row>
    <row r="1976" spans="1:22" x14ac:dyDescent="0.3">
      <c r="A1976" t="str">
        <f>Raw_Data!A1976</f>
        <v>6252223</v>
      </c>
      <c r="B1976">
        <f>Raw_Data!B1976</f>
        <v>45674</v>
      </c>
      <c r="C1976" t="str">
        <f>Raw_Data!C1976</f>
        <v>LOSARTAN POTASSIUM 50 MG TA</v>
      </c>
      <c r="D1976" t="str">
        <f>Raw_Data!D1976</f>
        <v>65862020299</v>
      </c>
      <c r="E1976" t="str">
        <f>Raw_Data!E1976</f>
        <v>GIBBS, JON</v>
      </c>
      <c r="F1976" t="str">
        <f>Raw_Data!F1976</f>
        <v>1700896156</v>
      </c>
      <c r="G1976" t="str">
        <f>Raw_Data!H1976</f>
        <v>0</v>
      </c>
      <c r="H1976">
        <f>IFERROR(VLOOKUP(G1976,Store_Map!$A$2:$I$100,3,FALSE),"")</f>
        <v>0</v>
      </c>
      <c r="I1976">
        <f>IFERROR(VLOOKUP(G1976,Store_Map!$A$2:$I$100,4,FALSE),"")</f>
        <v>0</v>
      </c>
      <c r="J1976">
        <f>IFERROR(VLOOKUP(G1976,Store_Map!$A$2:$I$100,5,FALSE),"")</f>
        <v>0</v>
      </c>
      <c r="K1976">
        <f>IFERROR(VLOOKUP(G1976,Store_Map!$A$2:$I$100,6,FALSE),"")</f>
        <v>0</v>
      </c>
      <c r="L1976">
        <f>IFERROR(VLOOKUP(G1976,Store_Map!$A$2:$I$100,7,FALSE),"")</f>
        <v>0</v>
      </c>
      <c r="M1976">
        <f>IFERROR(VLOOKUP(G1976,Store_Map!$A$2:$I$100,8,FALSE),"")</f>
        <v>0</v>
      </c>
      <c r="N1976">
        <f t="shared" si="270"/>
        <v>0</v>
      </c>
      <c r="O1976" t="str">
        <f t="shared" si="271"/>
        <v>PASS</v>
      </c>
      <c r="P1976" t="str">
        <f t="shared" si="272"/>
        <v>PASS</v>
      </c>
      <c r="Q1976" t="str">
        <f t="shared" si="273"/>
        <v>PASS</v>
      </c>
      <c r="R1976" t="str">
        <f t="shared" si="274"/>
        <v>PASS</v>
      </c>
      <c r="S1976" t="str">
        <f t="shared" si="275"/>
        <v>PASS</v>
      </c>
      <c r="T1976">
        <f t="shared" si="276"/>
        <v>100</v>
      </c>
      <c r="U1976" t="str">
        <f t="shared" si="277"/>
        <v>Low</v>
      </c>
      <c r="V1976" t="str">
        <f t="shared" si="278"/>
        <v>Clean</v>
      </c>
    </row>
    <row r="1977" spans="1:22" x14ac:dyDescent="0.3">
      <c r="A1977" t="str">
        <f>Raw_Data!A1977</f>
        <v>6252224</v>
      </c>
      <c r="B1977">
        <f>Raw_Data!B1977</f>
        <v>45674</v>
      </c>
      <c r="C1977" t="str">
        <f>Raw_Data!C1977</f>
        <v>SERTRALINE HCL 50 MG TABLET</v>
      </c>
      <c r="D1977" t="str">
        <f>Raw_Data!D1977</f>
        <v>65862001205</v>
      </c>
      <c r="E1977" t="str">
        <f>Raw_Data!E1977</f>
        <v>GIBBS, JON</v>
      </c>
      <c r="F1977" t="str">
        <f>Raw_Data!F1977</f>
        <v>1700896156</v>
      </c>
      <c r="G1977" t="str">
        <f>Raw_Data!H1977</f>
        <v>0</v>
      </c>
      <c r="H1977">
        <f>IFERROR(VLOOKUP(G1977,Store_Map!$A$2:$I$100,3,FALSE),"")</f>
        <v>0</v>
      </c>
      <c r="I1977">
        <f>IFERROR(VLOOKUP(G1977,Store_Map!$A$2:$I$100,4,FALSE),"")</f>
        <v>0</v>
      </c>
      <c r="J1977">
        <f>IFERROR(VLOOKUP(G1977,Store_Map!$A$2:$I$100,5,FALSE),"")</f>
        <v>0</v>
      </c>
      <c r="K1977">
        <f>IFERROR(VLOOKUP(G1977,Store_Map!$A$2:$I$100,6,FALSE),"")</f>
        <v>0</v>
      </c>
      <c r="L1977">
        <f>IFERROR(VLOOKUP(G1977,Store_Map!$A$2:$I$100,7,FALSE),"")</f>
        <v>0</v>
      </c>
      <c r="M1977">
        <f>IFERROR(VLOOKUP(G1977,Store_Map!$A$2:$I$100,8,FALSE),"")</f>
        <v>0</v>
      </c>
      <c r="N1977">
        <f t="shared" si="270"/>
        <v>0</v>
      </c>
      <c r="O1977" t="str">
        <f t="shared" si="271"/>
        <v>PASS</v>
      </c>
      <c r="P1977" t="str">
        <f t="shared" si="272"/>
        <v>PASS</v>
      </c>
      <c r="Q1977" t="str">
        <f t="shared" si="273"/>
        <v>PASS</v>
      </c>
      <c r="R1977" t="str">
        <f t="shared" si="274"/>
        <v>PASS</v>
      </c>
      <c r="S1977" t="str">
        <f t="shared" si="275"/>
        <v>PASS</v>
      </c>
      <c r="T1977">
        <f t="shared" si="276"/>
        <v>100</v>
      </c>
      <c r="U1977" t="str">
        <f t="shared" si="277"/>
        <v>Low</v>
      </c>
      <c r="V1977" t="str">
        <f t="shared" si="278"/>
        <v>Clean</v>
      </c>
    </row>
    <row r="1978" spans="1:22" x14ac:dyDescent="0.3">
      <c r="A1978" t="str">
        <f>Raw_Data!A1978</f>
        <v>6252225</v>
      </c>
      <c r="B1978">
        <f>Raw_Data!B1978</f>
        <v>45674</v>
      </c>
      <c r="C1978" t="str">
        <f>Raw_Data!C1978</f>
        <v>LORATADINE 10 MG TABLET</v>
      </c>
      <c r="D1978" t="str">
        <f>Raw_Data!D1978</f>
        <v>904685289</v>
      </c>
      <c r="E1978" t="str">
        <f>Raw_Data!E1978</f>
        <v>GIBBS, JON</v>
      </c>
      <c r="F1978" t="str">
        <f>Raw_Data!F1978</f>
        <v>1700896156</v>
      </c>
      <c r="G1978" t="str">
        <f>Raw_Data!H1978</f>
        <v>0</v>
      </c>
      <c r="H1978">
        <f>IFERROR(VLOOKUP(G1978,Store_Map!$A$2:$I$100,3,FALSE),"")</f>
        <v>0</v>
      </c>
      <c r="I1978">
        <f>IFERROR(VLOOKUP(G1978,Store_Map!$A$2:$I$100,4,FALSE),"")</f>
        <v>0</v>
      </c>
      <c r="J1978">
        <f>IFERROR(VLOOKUP(G1978,Store_Map!$A$2:$I$100,5,FALSE),"")</f>
        <v>0</v>
      </c>
      <c r="K1978">
        <f>IFERROR(VLOOKUP(G1978,Store_Map!$A$2:$I$100,6,FALSE),"")</f>
        <v>0</v>
      </c>
      <c r="L1978">
        <f>IFERROR(VLOOKUP(G1978,Store_Map!$A$2:$I$100,7,FALSE),"")</f>
        <v>0</v>
      </c>
      <c r="M1978">
        <f>IFERROR(VLOOKUP(G1978,Store_Map!$A$2:$I$100,8,FALSE),"")</f>
        <v>0</v>
      </c>
      <c r="N1978">
        <f t="shared" si="270"/>
        <v>0</v>
      </c>
      <c r="O1978" t="str">
        <f t="shared" si="271"/>
        <v>PASS</v>
      </c>
      <c r="P1978" t="str">
        <f t="shared" si="272"/>
        <v>REVIEW</v>
      </c>
      <c r="Q1978" t="str">
        <f t="shared" si="273"/>
        <v>PASS</v>
      </c>
      <c r="R1978" t="str">
        <f t="shared" si="274"/>
        <v>PASS</v>
      </c>
      <c r="S1978" t="str">
        <f t="shared" si="275"/>
        <v>REVIEW</v>
      </c>
      <c r="T1978">
        <f t="shared" si="276"/>
        <v>90</v>
      </c>
      <c r="U1978" t="str">
        <f t="shared" si="277"/>
        <v>Low</v>
      </c>
      <c r="V1978" t="str">
        <f t="shared" si="278"/>
        <v>Invalid NDC</v>
      </c>
    </row>
    <row r="1979" spans="1:22" x14ac:dyDescent="0.3">
      <c r="A1979" t="str">
        <f>Raw_Data!A1979</f>
        <v>6245929</v>
      </c>
      <c r="B1979">
        <f>Raw_Data!B1979</f>
        <v>45674</v>
      </c>
      <c r="C1979" t="str">
        <f>Raw_Data!C1979</f>
        <v>ATORVASTATIN 40 MG TABLET</v>
      </c>
      <c r="D1979" t="str">
        <f>Raw_Data!D1979</f>
        <v>67877051310</v>
      </c>
      <c r="E1979" t="str">
        <f>Raw_Data!E1979</f>
        <v>BYNE, EDMUND</v>
      </c>
      <c r="F1979" t="str">
        <f>Raw_Data!F1979</f>
        <v>1033186648</v>
      </c>
      <c r="G1979" t="str">
        <f>Raw_Data!H1979</f>
        <v>0</v>
      </c>
      <c r="H1979">
        <f>IFERROR(VLOOKUP(G1979,Store_Map!$A$2:$I$100,3,FALSE),"")</f>
        <v>0</v>
      </c>
      <c r="I1979">
        <f>IFERROR(VLOOKUP(G1979,Store_Map!$A$2:$I$100,4,FALSE),"")</f>
        <v>0</v>
      </c>
      <c r="J1979">
        <f>IFERROR(VLOOKUP(G1979,Store_Map!$A$2:$I$100,5,FALSE),"")</f>
        <v>0</v>
      </c>
      <c r="K1979">
        <f>IFERROR(VLOOKUP(G1979,Store_Map!$A$2:$I$100,6,FALSE),"")</f>
        <v>0</v>
      </c>
      <c r="L1979">
        <f>IFERROR(VLOOKUP(G1979,Store_Map!$A$2:$I$100,7,FALSE),"")</f>
        <v>0</v>
      </c>
      <c r="M1979">
        <f>IFERROR(VLOOKUP(G1979,Store_Map!$A$2:$I$100,8,FALSE),"")</f>
        <v>0</v>
      </c>
      <c r="N1979">
        <f t="shared" si="270"/>
        <v>0</v>
      </c>
      <c r="O1979" t="str">
        <f t="shared" si="271"/>
        <v>PASS</v>
      </c>
      <c r="P1979" t="str">
        <f t="shared" si="272"/>
        <v>PASS</v>
      </c>
      <c r="Q1979" t="str">
        <f t="shared" si="273"/>
        <v>PASS</v>
      </c>
      <c r="R1979" t="str">
        <f t="shared" si="274"/>
        <v>PASS</v>
      </c>
      <c r="S1979" t="str">
        <f t="shared" si="275"/>
        <v>PASS</v>
      </c>
      <c r="T1979">
        <f t="shared" si="276"/>
        <v>100</v>
      </c>
      <c r="U1979" t="str">
        <f t="shared" si="277"/>
        <v>Low</v>
      </c>
      <c r="V1979" t="str">
        <f t="shared" si="278"/>
        <v>Clean</v>
      </c>
    </row>
    <row r="1980" spans="1:22" x14ac:dyDescent="0.3">
      <c r="A1980" t="str">
        <f>Raw_Data!A1980</f>
        <v>6239616</v>
      </c>
      <c r="B1980">
        <f>Raw_Data!B1980</f>
        <v>45674</v>
      </c>
      <c r="C1980" t="str">
        <f>Raw_Data!C1980</f>
        <v>TAMSULOSIN HCL 0.4 MG CAPSU</v>
      </c>
      <c r="D1980" t="str">
        <f>Raw_Data!D1980</f>
        <v>65862059801</v>
      </c>
      <c r="E1980" t="str">
        <f>Raw_Data!E1980</f>
        <v>BYNE, EDMUND</v>
      </c>
      <c r="F1980" t="str">
        <f>Raw_Data!F1980</f>
        <v>1033186648</v>
      </c>
      <c r="G1980" t="str">
        <f>Raw_Data!H1980</f>
        <v>0</v>
      </c>
      <c r="H1980">
        <f>IFERROR(VLOOKUP(G1980,Store_Map!$A$2:$I$100,3,FALSE),"")</f>
        <v>0</v>
      </c>
      <c r="I1980">
        <f>IFERROR(VLOOKUP(G1980,Store_Map!$A$2:$I$100,4,FALSE),"")</f>
        <v>0</v>
      </c>
      <c r="J1980">
        <f>IFERROR(VLOOKUP(G1980,Store_Map!$A$2:$I$100,5,FALSE),"")</f>
        <v>0</v>
      </c>
      <c r="K1980">
        <f>IFERROR(VLOOKUP(G1980,Store_Map!$A$2:$I$100,6,FALSE),"")</f>
        <v>0</v>
      </c>
      <c r="L1980">
        <f>IFERROR(VLOOKUP(G1980,Store_Map!$A$2:$I$100,7,FALSE),"")</f>
        <v>0</v>
      </c>
      <c r="M1980">
        <f>IFERROR(VLOOKUP(G1980,Store_Map!$A$2:$I$100,8,FALSE),"")</f>
        <v>0</v>
      </c>
      <c r="N1980">
        <f t="shared" si="270"/>
        <v>0</v>
      </c>
      <c r="O1980" t="str">
        <f t="shared" si="271"/>
        <v>PASS</v>
      </c>
      <c r="P1980" t="str">
        <f t="shared" si="272"/>
        <v>PASS</v>
      </c>
      <c r="Q1980" t="str">
        <f t="shared" si="273"/>
        <v>PASS</v>
      </c>
      <c r="R1980" t="str">
        <f t="shared" si="274"/>
        <v>PASS</v>
      </c>
      <c r="S1980" t="str">
        <f t="shared" si="275"/>
        <v>PASS</v>
      </c>
      <c r="T1980">
        <f t="shared" si="276"/>
        <v>100</v>
      </c>
      <c r="U1980" t="str">
        <f t="shared" si="277"/>
        <v>Low</v>
      </c>
      <c r="V1980" t="str">
        <f t="shared" si="278"/>
        <v>Clean</v>
      </c>
    </row>
    <row r="1981" spans="1:22" x14ac:dyDescent="0.3">
      <c r="A1981" t="str">
        <f>Raw_Data!A1981</f>
        <v>6235772</v>
      </c>
      <c r="B1981">
        <f>Raw_Data!B1981</f>
        <v>45674</v>
      </c>
      <c r="C1981" t="str">
        <f>Raw_Data!C1981</f>
        <v>METFORMIN HCL ER 500 MG TAB</v>
      </c>
      <c r="D1981" t="str">
        <f>Raw_Data!D1981</f>
        <v>49483062350</v>
      </c>
      <c r="E1981" t="str">
        <f>Raw_Data!E1981</f>
        <v>BYNE, EDMUND</v>
      </c>
      <c r="F1981" t="str">
        <f>Raw_Data!F1981</f>
        <v>1033186648</v>
      </c>
      <c r="G1981" t="str">
        <f>Raw_Data!H1981</f>
        <v>0</v>
      </c>
      <c r="H1981">
        <f>IFERROR(VLOOKUP(G1981,Store_Map!$A$2:$I$100,3,FALSE),"")</f>
        <v>0</v>
      </c>
      <c r="I1981">
        <f>IFERROR(VLOOKUP(G1981,Store_Map!$A$2:$I$100,4,FALSE),"")</f>
        <v>0</v>
      </c>
      <c r="J1981">
        <f>IFERROR(VLOOKUP(G1981,Store_Map!$A$2:$I$100,5,FALSE),"")</f>
        <v>0</v>
      </c>
      <c r="K1981">
        <f>IFERROR(VLOOKUP(G1981,Store_Map!$A$2:$I$100,6,FALSE),"")</f>
        <v>0</v>
      </c>
      <c r="L1981">
        <f>IFERROR(VLOOKUP(G1981,Store_Map!$A$2:$I$100,7,FALSE),"")</f>
        <v>0</v>
      </c>
      <c r="M1981">
        <f>IFERROR(VLOOKUP(G1981,Store_Map!$A$2:$I$100,8,FALSE),"")</f>
        <v>0</v>
      </c>
      <c r="N1981">
        <f t="shared" si="270"/>
        <v>0</v>
      </c>
      <c r="O1981" t="str">
        <f t="shared" si="271"/>
        <v>PASS</v>
      </c>
      <c r="P1981" t="str">
        <f t="shared" si="272"/>
        <v>PASS</v>
      </c>
      <c r="Q1981" t="str">
        <f t="shared" si="273"/>
        <v>PASS</v>
      </c>
      <c r="R1981" t="str">
        <f t="shared" si="274"/>
        <v>PASS</v>
      </c>
      <c r="S1981" t="str">
        <f t="shared" si="275"/>
        <v>PASS</v>
      </c>
      <c r="T1981">
        <f t="shared" si="276"/>
        <v>100</v>
      </c>
      <c r="U1981" t="str">
        <f t="shared" si="277"/>
        <v>Low</v>
      </c>
      <c r="V1981" t="str">
        <f t="shared" si="278"/>
        <v>Clean</v>
      </c>
    </row>
    <row r="1982" spans="1:22" x14ac:dyDescent="0.3">
      <c r="A1982" t="str">
        <f>Raw_Data!A1982</f>
        <v>6236658</v>
      </c>
      <c r="B1982">
        <f>Raw_Data!B1982</f>
        <v>45674</v>
      </c>
      <c r="C1982" t="str">
        <f>Raw_Data!C1982</f>
        <v>LOSARTAN-HCTZ 50-12.5 MG TA</v>
      </c>
      <c r="D1982" t="str">
        <f>Raw_Data!D1982</f>
        <v>65862046899</v>
      </c>
      <c r="E1982" t="str">
        <f>Raw_Data!E1982</f>
        <v>BYNE, EDMUND</v>
      </c>
      <c r="F1982" t="str">
        <f>Raw_Data!F1982</f>
        <v>1033186648</v>
      </c>
      <c r="G1982" t="str">
        <f>Raw_Data!H1982</f>
        <v>0</v>
      </c>
      <c r="H1982">
        <f>IFERROR(VLOOKUP(G1982,Store_Map!$A$2:$I$100,3,FALSE),"")</f>
        <v>0</v>
      </c>
      <c r="I1982">
        <f>IFERROR(VLOOKUP(G1982,Store_Map!$A$2:$I$100,4,FALSE),"")</f>
        <v>0</v>
      </c>
      <c r="J1982">
        <f>IFERROR(VLOOKUP(G1982,Store_Map!$A$2:$I$100,5,FALSE),"")</f>
        <v>0</v>
      </c>
      <c r="K1982">
        <f>IFERROR(VLOOKUP(G1982,Store_Map!$A$2:$I$100,6,FALSE),"")</f>
        <v>0</v>
      </c>
      <c r="L1982">
        <f>IFERROR(VLOOKUP(G1982,Store_Map!$A$2:$I$100,7,FALSE),"")</f>
        <v>0</v>
      </c>
      <c r="M1982">
        <f>IFERROR(VLOOKUP(G1982,Store_Map!$A$2:$I$100,8,FALSE),"")</f>
        <v>0</v>
      </c>
      <c r="N1982">
        <f t="shared" si="270"/>
        <v>0</v>
      </c>
      <c r="O1982" t="str">
        <f t="shared" si="271"/>
        <v>PASS</v>
      </c>
      <c r="P1982" t="str">
        <f t="shared" si="272"/>
        <v>PASS</v>
      </c>
      <c r="Q1982" t="str">
        <f t="shared" si="273"/>
        <v>PASS</v>
      </c>
      <c r="R1982" t="str">
        <f t="shared" si="274"/>
        <v>PASS</v>
      </c>
      <c r="S1982" t="str">
        <f t="shared" si="275"/>
        <v>PASS</v>
      </c>
      <c r="T1982">
        <f t="shared" si="276"/>
        <v>100</v>
      </c>
      <c r="U1982" t="str">
        <f t="shared" si="277"/>
        <v>Low</v>
      </c>
      <c r="V1982" t="str">
        <f t="shared" si="278"/>
        <v>Clean</v>
      </c>
    </row>
    <row r="1983" spans="1:22" x14ac:dyDescent="0.3">
      <c r="A1983" t="str">
        <f>Raw_Data!A1983</f>
        <v>6231680</v>
      </c>
      <c r="B1983">
        <f>Raw_Data!B1983</f>
        <v>45674</v>
      </c>
      <c r="C1983" t="str">
        <f>Raw_Data!C1983</f>
        <v>MONTELUKAST SOD 10 MG TABLE</v>
      </c>
      <c r="D1983" t="str">
        <f>Raw_Data!D1983</f>
        <v>13668008105</v>
      </c>
      <c r="E1983" t="str">
        <f>Raw_Data!E1983</f>
        <v>BYNE, EDMUND</v>
      </c>
      <c r="F1983" t="str">
        <f>Raw_Data!F1983</f>
        <v>1033186648</v>
      </c>
      <c r="G1983" t="str">
        <f>Raw_Data!H1983</f>
        <v>0</v>
      </c>
      <c r="H1983">
        <f>IFERROR(VLOOKUP(G1983,Store_Map!$A$2:$I$100,3,FALSE),"")</f>
        <v>0</v>
      </c>
      <c r="I1983">
        <f>IFERROR(VLOOKUP(G1983,Store_Map!$A$2:$I$100,4,FALSE),"")</f>
        <v>0</v>
      </c>
      <c r="J1983">
        <f>IFERROR(VLOOKUP(G1983,Store_Map!$A$2:$I$100,5,FALSE),"")</f>
        <v>0</v>
      </c>
      <c r="K1983">
        <f>IFERROR(VLOOKUP(G1983,Store_Map!$A$2:$I$100,6,FALSE),"")</f>
        <v>0</v>
      </c>
      <c r="L1983">
        <f>IFERROR(VLOOKUP(G1983,Store_Map!$A$2:$I$100,7,FALSE),"")</f>
        <v>0</v>
      </c>
      <c r="M1983">
        <f>IFERROR(VLOOKUP(G1983,Store_Map!$A$2:$I$100,8,FALSE),"")</f>
        <v>0</v>
      </c>
      <c r="N1983">
        <f t="shared" si="270"/>
        <v>0</v>
      </c>
      <c r="O1983" t="str">
        <f t="shared" si="271"/>
        <v>PASS</v>
      </c>
      <c r="P1983" t="str">
        <f t="shared" si="272"/>
        <v>PASS</v>
      </c>
      <c r="Q1983" t="str">
        <f t="shared" si="273"/>
        <v>PASS</v>
      </c>
      <c r="R1983" t="str">
        <f t="shared" si="274"/>
        <v>PASS</v>
      </c>
      <c r="S1983" t="str">
        <f t="shared" si="275"/>
        <v>PASS</v>
      </c>
      <c r="T1983">
        <f t="shared" si="276"/>
        <v>100</v>
      </c>
      <c r="U1983" t="str">
        <f t="shared" si="277"/>
        <v>Low</v>
      </c>
      <c r="V1983" t="str">
        <f t="shared" si="278"/>
        <v>Clean</v>
      </c>
    </row>
    <row r="1984" spans="1:22" x14ac:dyDescent="0.3">
      <c r="A1984" t="str">
        <f>Raw_Data!A1984</f>
        <v>6240684</v>
      </c>
      <c r="B1984">
        <f>Raw_Data!B1984</f>
        <v>45674</v>
      </c>
      <c r="C1984" t="str">
        <f>Raw_Data!C1984</f>
        <v>VENTOLIN HFA 90 MCG INHALER</v>
      </c>
      <c r="D1984" t="str">
        <f>Raw_Data!D1984</f>
        <v>173068220</v>
      </c>
      <c r="E1984" t="str">
        <f>Raw_Data!E1984</f>
        <v>GIBBS, JON</v>
      </c>
      <c r="F1984" t="str">
        <f>Raw_Data!F1984</f>
        <v>1700896156</v>
      </c>
      <c r="G1984" t="str">
        <f>Raw_Data!H1984</f>
        <v>0</v>
      </c>
      <c r="H1984">
        <f>IFERROR(VLOOKUP(G1984,Store_Map!$A$2:$I$100,3,FALSE),"")</f>
        <v>0</v>
      </c>
      <c r="I1984">
        <f>IFERROR(VLOOKUP(G1984,Store_Map!$A$2:$I$100,4,FALSE),"")</f>
        <v>0</v>
      </c>
      <c r="J1984">
        <f>IFERROR(VLOOKUP(G1984,Store_Map!$A$2:$I$100,5,FALSE),"")</f>
        <v>0</v>
      </c>
      <c r="K1984">
        <f>IFERROR(VLOOKUP(G1984,Store_Map!$A$2:$I$100,6,FALSE),"")</f>
        <v>0</v>
      </c>
      <c r="L1984">
        <f>IFERROR(VLOOKUP(G1984,Store_Map!$A$2:$I$100,7,FALSE),"")</f>
        <v>0</v>
      </c>
      <c r="M1984">
        <f>IFERROR(VLOOKUP(G1984,Store_Map!$A$2:$I$100,8,FALSE),"")</f>
        <v>0</v>
      </c>
      <c r="N1984">
        <f t="shared" si="270"/>
        <v>0</v>
      </c>
      <c r="O1984" t="str">
        <f t="shared" si="271"/>
        <v>PASS</v>
      </c>
      <c r="P1984" t="str">
        <f t="shared" si="272"/>
        <v>REVIEW</v>
      </c>
      <c r="Q1984" t="str">
        <f t="shared" si="273"/>
        <v>PASS</v>
      </c>
      <c r="R1984" t="str">
        <f t="shared" si="274"/>
        <v>PASS</v>
      </c>
      <c r="S1984" t="str">
        <f t="shared" si="275"/>
        <v>REVIEW</v>
      </c>
      <c r="T1984">
        <f t="shared" si="276"/>
        <v>90</v>
      </c>
      <c r="U1984" t="str">
        <f t="shared" si="277"/>
        <v>Low</v>
      </c>
      <c r="V1984" t="str">
        <f t="shared" si="278"/>
        <v>Invalid NDC</v>
      </c>
    </row>
    <row r="1985" spans="1:22" x14ac:dyDescent="0.3">
      <c r="A1985" t="str">
        <f>Raw_Data!A1985</f>
        <v>6231329</v>
      </c>
      <c r="B1985">
        <f>Raw_Data!B1985</f>
        <v>45674</v>
      </c>
      <c r="C1985" t="str">
        <f>Raw_Data!C1985</f>
        <v>LOSARTAN POTASSIUM 100 MG T</v>
      </c>
      <c r="D1985" t="str">
        <f>Raw_Data!D1985</f>
        <v>65862020399</v>
      </c>
      <c r="E1985" t="str">
        <f>Raw_Data!E1985</f>
        <v>BYNE, EDMUND</v>
      </c>
      <c r="F1985" t="str">
        <f>Raw_Data!F1985</f>
        <v>1033186648</v>
      </c>
      <c r="G1985" t="str">
        <f>Raw_Data!H1985</f>
        <v>0</v>
      </c>
      <c r="H1985">
        <f>IFERROR(VLOOKUP(G1985,Store_Map!$A$2:$I$100,3,FALSE),"")</f>
        <v>0</v>
      </c>
      <c r="I1985">
        <f>IFERROR(VLOOKUP(G1985,Store_Map!$A$2:$I$100,4,FALSE),"")</f>
        <v>0</v>
      </c>
      <c r="J1985">
        <f>IFERROR(VLOOKUP(G1985,Store_Map!$A$2:$I$100,5,FALSE),"")</f>
        <v>0</v>
      </c>
      <c r="K1985">
        <f>IFERROR(VLOOKUP(G1985,Store_Map!$A$2:$I$100,6,FALSE),"")</f>
        <v>0</v>
      </c>
      <c r="L1985">
        <f>IFERROR(VLOOKUP(G1985,Store_Map!$A$2:$I$100,7,FALSE),"")</f>
        <v>0</v>
      </c>
      <c r="M1985">
        <f>IFERROR(VLOOKUP(G1985,Store_Map!$A$2:$I$100,8,FALSE),"")</f>
        <v>0</v>
      </c>
      <c r="N1985">
        <f t="shared" si="270"/>
        <v>0</v>
      </c>
      <c r="O1985" t="str">
        <f t="shared" si="271"/>
        <v>PASS</v>
      </c>
      <c r="P1985" t="str">
        <f t="shared" si="272"/>
        <v>PASS</v>
      </c>
      <c r="Q1985" t="str">
        <f t="shared" si="273"/>
        <v>PASS</v>
      </c>
      <c r="R1985" t="str">
        <f t="shared" si="274"/>
        <v>PASS</v>
      </c>
      <c r="S1985" t="str">
        <f t="shared" si="275"/>
        <v>PASS</v>
      </c>
      <c r="T1985">
        <f t="shared" si="276"/>
        <v>100</v>
      </c>
      <c r="U1985" t="str">
        <f t="shared" si="277"/>
        <v>Low</v>
      </c>
      <c r="V1985" t="str">
        <f t="shared" si="278"/>
        <v>Clean</v>
      </c>
    </row>
    <row r="1986" spans="1:22" x14ac:dyDescent="0.3">
      <c r="A1986" t="str">
        <f>Raw_Data!A1986</f>
        <v>4010889</v>
      </c>
      <c r="B1986">
        <f>Raw_Data!B1986</f>
        <v>45674</v>
      </c>
      <c r="C1986" t="str">
        <f>Raw_Data!C1986</f>
        <v>*TRAMADOL HCL 50 MG TABLET</v>
      </c>
      <c r="D1986" t="str">
        <f>Raw_Data!D1986</f>
        <v>57664037708</v>
      </c>
      <c r="E1986" t="str">
        <f>Raw_Data!E1986</f>
        <v>BUSSEY, SCHVON</v>
      </c>
      <c r="F1986" t="str">
        <f>Raw_Data!F1986</f>
        <v>1093139693</v>
      </c>
      <c r="G1986" t="str">
        <f>Raw_Data!H1986</f>
        <v>0</v>
      </c>
      <c r="H1986">
        <f>IFERROR(VLOOKUP(G1986,Store_Map!$A$2:$I$100,3,FALSE),"")</f>
        <v>0</v>
      </c>
      <c r="I1986">
        <f>IFERROR(VLOOKUP(G1986,Store_Map!$A$2:$I$100,4,FALSE),"")</f>
        <v>0</v>
      </c>
      <c r="J1986">
        <f>IFERROR(VLOOKUP(G1986,Store_Map!$A$2:$I$100,5,FALSE),"")</f>
        <v>0</v>
      </c>
      <c r="K1986">
        <f>IFERROR(VLOOKUP(G1986,Store_Map!$A$2:$I$100,6,FALSE),"")</f>
        <v>0</v>
      </c>
      <c r="L1986">
        <f>IFERROR(VLOOKUP(G1986,Store_Map!$A$2:$I$100,7,FALSE),"")</f>
        <v>0</v>
      </c>
      <c r="M1986">
        <f>IFERROR(VLOOKUP(G1986,Store_Map!$A$2:$I$100,8,FALSE),"")</f>
        <v>0</v>
      </c>
      <c r="N1986">
        <f t="shared" ref="N1986:N2049" si="279">COUNTBLANK(A1986:M1986)</f>
        <v>0</v>
      </c>
      <c r="O1986" t="str">
        <f t="shared" ref="O1986:O2049" si="280">IF(AND(F1986&lt;&gt;"",LEN(F1986)=10,ISNUMBER(--F1986)),"PASS","REVIEW")</f>
        <v>PASS</v>
      </c>
      <c r="P1986" t="str">
        <f t="shared" ref="P1986:P2049" si="281">IF(AND(D1986&lt;&gt;"",OR(LEN(D1986)=10,LEN(D1986)=11),ISNUMBER(--D1986)),"PASS","REVIEW")</f>
        <v>PASS</v>
      </c>
      <c r="Q1986" t="str">
        <f t="shared" ref="Q1986:Q2049" si="282">IF(H1986&lt;&gt;"","PASS","REVIEW")</f>
        <v>PASS</v>
      </c>
      <c r="R1986" t="str">
        <f t="shared" ref="R1986:R2049" si="283">IF(AND(I1986&lt;&gt;"",J1986&lt;&gt;"",K1986&lt;&gt;"",L1986&lt;&gt;"",M1986&lt;&gt;""),"PASS","REVIEW")</f>
        <v>PASS</v>
      </c>
      <c r="S1986" t="str">
        <f t="shared" ref="S1986:S2049" si="284">IF(OR(N1986&gt;0,O1986="REVIEW",P1986="REVIEW",Q1986="REVIEW",R1986="REVIEW"),"REVIEW","PASS")</f>
        <v>PASS</v>
      </c>
      <c r="T1986">
        <f t="shared" ref="T1986:T2049" si="285">MAX(0,100-(N1986*5)-IF(O1986="REVIEW",15,0)-IF(P1986="REVIEW",10,0)-IF(Q1986="REVIEW",10,0)-IF(R1986="REVIEW",20,0))</f>
        <v>100</v>
      </c>
      <c r="U1986" t="str">
        <f t="shared" ref="U1986:U2049" si="286">IF(T1986&gt;=90,"Low",IF(T1986&gt;=70,"Medium","High"))</f>
        <v>Low</v>
      </c>
      <c r="V1986" t="str">
        <f t="shared" ref="V1986:V2049" si="287">IF(N1986&gt;0,"Missing required fields",IF(O1986="REVIEW","Invalid provider NPI",IF(P1986="REVIEW","Invalid NDC",IF(Q1986="REVIEW","Store mapping incomplete",IF(R1986="REVIEW","Entity mapping incomplete","Clean")))))</f>
        <v>Clean</v>
      </c>
    </row>
    <row r="1987" spans="1:22" x14ac:dyDescent="0.3">
      <c r="A1987" t="str">
        <f>Raw_Data!A1987</f>
        <v>6252227</v>
      </c>
      <c r="B1987">
        <f>Raw_Data!B1987</f>
        <v>45674</v>
      </c>
      <c r="C1987" t="str">
        <f>Raw_Data!C1987</f>
        <v>CYANOCOBALAMIN 1,000 MCG/ML</v>
      </c>
      <c r="D1987" t="str">
        <f>Raw_Data!D1987</f>
        <v>517003125</v>
      </c>
      <c r="E1987" t="str">
        <f>Raw_Data!E1987</f>
        <v>GIBBS, JON</v>
      </c>
      <c r="F1987" t="str">
        <f>Raw_Data!F1987</f>
        <v>1700896156</v>
      </c>
      <c r="G1987" t="str">
        <f>Raw_Data!H1987</f>
        <v>0</v>
      </c>
      <c r="H1987">
        <f>IFERROR(VLOOKUP(G1987,Store_Map!$A$2:$I$100,3,FALSE),"")</f>
        <v>0</v>
      </c>
      <c r="I1987">
        <f>IFERROR(VLOOKUP(G1987,Store_Map!$A$2:$I$100,4,FALSE),"")</f>
        <v>0</v>
      </c>
      <c r="J1987">
        <f>IFERROR(VLOOKUP(G1987,Store_Map!$A$2:$I$100,5,FALSE),"")</f>
        <v>0</v>
      </c>
      <c r="K1987">
        <f>IFERROR(VLOOKUP(G1987,Store_Map!$A$2:$I$100,6,FALSE),"")</f>
        <v>0</v>
      </c>
      <c r="L1987">
        <f>IFERROR(VLOOKUP(G1987,Store_Map!$A$2:$I$100,7,FALSE),"")</f>
        <v>0</v>
      </c>
      <c r="M1987">
        <f>IFERROR(VLOOKUP(G1987,Store_Map!$A$2:$I$100,8,FALSE),"")</f>
        <v>0</v>
      </c>
      <c r="N1987">
        <f t="shared" si="279"/>
        <v>0</v>
      </c>
      <c r="O1987" t="str">
        <f t="shared" si="280"/>
        <v>PASS</v>
      </c>
      <c r="P1987" t="str">
        <f t="shared" si="281"/>
        <v>REVIEW</v>
      </c>
      <c r="Q1987" t="str">
        <f t="shared" si="282"/>
        <v>PASS</v>
      </c>
      <c r="R1987" t="str">
        <f t="shared" si="283"/>
        <v>PASS</v>
      </c>
      <c r="S1987" t="str">
        <f t="shared" si="284"/>
        <v>REVIEW</v>
      </c>
      <c r="T1987">
        <f t="shared" si="285"/>
        <v>90</v>
      </c>
      <c r="U1987" t="str">
        <f t="shared" si="286"/>
        <v>Low</v>
      </c>
      <c r="V1987" t="str">
        <f t="shared" si="287"/>
        <v>Invalid NDC</v>
      </c>
    </row>
    <row r="1988" spans="1:22" x14ac:dyDescent="0.3">
      <c r="A1988" t="str">
        <f>Raw_Data!A1988</f>
        <v>6252228</v>
      </c>
      <c r="B1988">
        <f>Raw_Data!B1988</f>
        <v>45674</v>
      </c>
      <c r="C1988" t="str">
        <f>Raw_Data!C1988</f>
        <v>GLIMEPIRIDE 2 MG TABLET</v>
      </c>
      <c r="D1988" t="str">
        <f>Raw_Data!D1988</f>
        <v>55111032105</v>
      </c>
      <c r="E1988" t="str">
        <f>Raw_Data!E1988</f>
        <v>GIBBS, JON</v>
      </c>
      <c r="F1988" t="str">
        <f>Raw_Data!F1988</f>
        <v>1700896156</v>
      </c>
      <c r="G1988" t="str">
        <f>Raw_Data!H1988</f>
        <v>0</v>
      </c>
      <c r="H1988">
        <f>IFERROR(VLOOKUP(G1988,Store_Map!$A$2:$I$100,3,FALSE),"")</f>
        <v>0</v>
      </c>
      <c r="I1988">
        <f>IFERROR(VLOOKUP(G1988,Store_Map!$A$2:$I$100,4,FALSE),"")</f>
        <v>0</v>
      </c>
      <c r="J1988">
        <f>IFERROR(VLOOKUP(G1988,Store_Map!$A$2:$I$100,5,FALSE),"")</f>
        <v>0</v>
      </c>
      <c r="K1988">
        <f>IFERROR(VLOOKUP(G1988,Store_Map!$A$2:$I$100,6,FALSE),"")</f>
        <v>0</v>
      </c>
      <c r="L1988">
        <f>IFERROR(VLOOKUP(G1988,Store_Map!$A$2:$I$100,7,FALSE),"")</f>
        <v>0</v>
      </c>
      <c r="M1988">
        <f>IFERROR(VLOOKUP(G1988,Store_Map!$A$2:$I$100,8,FALSE),"")</f>
        <v>0</v>
      </c>
      <c r="N1988">
        <f t="shared" si="279"/>
        <v>0</v>
      </c>
      <c r="O1988" t="str">
        <f t="shared" si="280"/>
        <v>PASS</v>
      </c>
      <c r="P1988" t="str">
        <f t="shared" si="281"/>
        <v>PASS</v>
      </c>
      <c r="Q1988" t="str">
        <f t="shared" si="282"/>
        <v>PASS</v>
      </c>
      <c r="R1988" t="str">
        <f t="shared" si="283"/>
        <v>PASS</v>
      </c>
      <c r="S1988" t="str">
        <f t="shared" si="284"/>
        <v>PASS</v>
      </c>
      <c r="T1988">
        <f t="shared" si="285"/>
        <v>100</v>
      </c>
      <c r="U1988" t="str">
        <f t="shared" si="286"/>
        <v>Low</v>
      </c>
      <c r="V1988" t="str">
        <f t="shared" si="287"/>
        <v>Clean</v>
      </c>
    </row>
    <row r="1989" spans="1:22" x14ac:dyDescent="0.3">
      <c r="A1989" t="str">
        <f>Raw_Data!A1989</f>
        <v>6244166</v>
      </c>
      <c r="B1989">
        <f>Raw_Data!B1989</f>
        <v>45674</v>
      </c>
      <c r="C1989" t="str">
        <f>Raw_Data!C1989</f>
        <v>CETIRIZINE HCL 10 MG TABLET</v>
      </c>
      <c r="D1989" t="str">
        <f>Raw_Data!D1989</f>
        <v>904671746</v>
      </c>
      <c r="E1989" t="str">
        <f>Raw_Data!E1989</f>
        <v>GIBBS, JON</v>
      </c>
      <c r="F1989" t="str">
        <f>Raw_Data!F1989</f>
        <v>1700896156</v>
      </c>
      <c r="G1989" t="str">
        <f>Raw_Data!H1989</f>
        <v>0</v>
      </c>
      <c r="H1989">
        <f>IFERROR(VLOOKUP(G1989,Store_Map!$A$2:$I$100,3,FALSE),"")</f>
        <v>0</v>
      </c>
      <c r="I1989">
        <f>IFERROR(VLOOKUP(G1989,Store_Map!$A$2:$I$100,4,FALSE),"")</f>
        <v>0</v>
      </c>
      <c r="J1989">
        <f>IFERROR(VLOOKUP(G1989,Store_Map!$A$2:$I$100,5,FALSE),"")</f>
        <v>0</v>
      </c>
      <c r="K1989">
        <f>IFERROR(VLOOKUP(G1989,Store_Map!$A$2:$I$100,6,FALSE),"")</f>
        <v>0</v>
      </c>
      <c r="L1989">
        <f>IFERROR(VLOOKUP(G1989,Store_Map!$A$2:$I$100,7,FALSE),"")</f>
        <v>0</v>
      </c>
      <c r="M1989">
        <f>IFERROR(VLOOKUP(G1989,Store_Map!$A$2:$I$100,8,FALSE),"")</f>
        <v>0</v>
      </c>
      <c r="N1989">
        <f t="shared" si="279"/>
        <v>0</v>
      </c>
      <c r="O1989" t="str">
        <f t="shared" si="280"/>
        <v>PASS</v>
      </c>
      <c r="P1989" t="str">
        <f t="shared" si="281"/>
        <v>REVIEW</v>
      </c>
      <c r="Q1989" t="str">
        <f t="shared" si="282"/>
        <v>PASS</v>
      </c>
      <c r="R1989" t="str">
        <f t="shared" si="283"/>
        <v>PASS</v>
      </c>
      <c r="S1989" t="str">
        <f t="shared" si="284"/>
        <v>REVIEW</v>
      </c>
      <c r="T1989">
        <f t="shared" si="285"/>
        <v>90</v>
      </c>
      <c r="U1989" t="str">
        <f t="shared" si="286"/>
        <v>Low</v>
      </c>
      <c r="V1989" t="str">
        <f t="shared" si="287"/>
        <v>Invalid NDC</v>
      </c>
    </row>
    <row r="1990" spans="1:22" x14ac:dyDescent="0.3">
      <c r="A1990" t="str">
        <f>Raw_Data!A1990</f>
        <v>6227153</v>
      </c>
      <c r="B1990">
        <f>Raw_Data!B1990</f>
        <v>45674</v>
      </c>
      <c r="C1990" t="str">
        <f>Raw_Data!C1990</f>
        <v>FUROSEMIDE 20 MG TABLET</v>
      </c>
      <c r="D1990" t="str">
        <f>Raw_Data!D1990</f>
        <v>69315011610</v>
      </c>
      <c r="E1990" t="str">
        <f>Raw_Data!E1990</f>
        <v>GIBBS, JON</v>
      </c>
      <c r="F1990" t="str">
        <f>Raw_Data!F1990</f>
        <v>1700896156</v>
      </c>
      <c r="G1990" t="str">
        <f>Raw_Data!H1990</f>
        <v>0</v>
      </c>
      <c r="H1990">
        <f>IFERROR(VLOOKUP(G1990,Store_Map!$A$2:$I$100,3,FALSE),"")</f>
        <v>0</v>
      </c>
      <c r="I1990">
        <f>IFERROR(VLOOKUP(G1990,Store_Map!$A$2:$I$100,4,FALSE),"")</f>
        <v>0</v>
      </c>
      <c r="J1990">
        <f>IFERROR(VLOOKUP(G1990,Store_Map!$A$2:$I$100,5,FALSE),"")</f>
        <v>0</v>
      </c>
      <c r="K1990">
        <f>IFERROR(VLOOKUP(G1990,Store_Map!$A$2:$I$100,6,FALSE),"")</f>
        <v>0</v>
      </c>
      <c r="L1990">
        <f>IFERROR(VLOOKUP(G1990,Store_Map!$A$2:$I$100,7,FALSE),"")</f>
        <v>0</v>
      </c>
      <c r="M1990">
        <f>IFERROR(VLOOKUP(G1990,Store_Map!$A$2:$I$100,8,FALSE),"")</f>
        <v>0</v>
      </c>
      <c r="N1990">
        <f t="shared" si="279"/>
        <v>0</v>
      </c>
      <c r="O1990" t="str">
        <f t="shared" si="280"/>
        <v>PASS</v>
      </c>
      <c r="P1990" t="str">
        <f t="shared" si="281"/>
        <v>PASS</v>
      </c>
      <c r="Q1990" t="str">
        <f t="shared" si="282"/>
        <v>PASS</v>
      </c>
      <c r="R1990" t="str">
        <f t="shared" si="283"/>
        <v>PASS</v>
      </c>
      <c r="S1990" t="str">
        <f t="shared" si="284"/>
        <v>PASS</v>
      </c>
      <c r="T1990">
        <f t="shared" si="285"/>
        <v>100</v>
      </c>
      <c r="U1990" t="str">
        <f t="shared" si="286"/>
        <v>Low</v>
      </c>
      <c r="V1990" t="str">
        <f t="shared" si="287"/>
        <v>Clean</v>
      </c>
    </row>
    <row r="1991" spans="1:22" x14ac:dyDescent="0.3">
      <c r="A1991" t="str">
        <f>Raw_Data!A1991</f>
        <v>6244726</v>
      </c>
      <c r="B1991">
        <f>Raw_Data!B1991</f>
        <v>45674</v>
      </c>
      <c r="C1991" t="str">
        <f>Raw_Data!C1991</f>
        <v>BACLOFEN 10 MG TABLET</v>
      </c>
      <c r="D1991" t="str">
        <f>Raw_Data!D1991</f>
        <v>52817032000</v>
      </c>
      <c r="E1991" t="str">
        <f>Raw_Data!E1991</f>
        <v>BYNE, EDMUND</v>
      </c>
      <c r="F1991" t="str">
        <f>Raw_Data!F1991</f>
        <v>1033186648</v>
      </c>
      <c r="G1991" t="str">
        <f>Raw_Data!H1991</f>
        <v>0</v>
      </c>
      <c r="H1991">
        <f>IFERROR(VLOOKUP(G1991,Store_Map!$A$2:$I$100,3,FALSE),"")</f>
        <v>0</v>
      </c>
      <c r="I1991">
        <f>IFERROR(VLOOKUP(G1991,Store_Map!$A$2:$I$100,4,FALSE),"")</f>
        <v>0</v>
      </c>
      <c r="J1991">
        <f>IFERROR(VLOOKUP(G1991,Store_Map!$A$2:$I$100,5,FALSE),"")</f>
        <v>0</v>
      </c>
      <c r="K1991">
        <f>IFERROR(VLOOKUP(G1991,Store_Map!$A$2:$I$100,6,FALSE),"")</f>
        <v>0</v>
      </c>
      <c r="L1991">
        <f>IFERROR(VLOOKUP(G1991,Store_Map!$A$2:$I$100,7,FALSE),"")</f>
        <v>0</v>
      </c>
      <c r="M1991">
        <f>IFERROR(VLOOKUP(G1991,Store_Map!$A$2:$I$100,8,FALSE),"")</f>
        <v>0</v>
      </c>
      <c r="N1991">
        <f t="shared" si="279"/>
        <v>0</v>
      </c>
      <c r="O1991" t="str">
        <f t="shared" si="280"/>
        <v>PASS</v>
      </c>
      <c r="P1991" t="str">
        <f t="shared" si="281"/>
        <v>PASS</v>
      </c>
      <c r="Q1991" t="str">
        <f t="shared" si="282"/>
        <v>PASS</v>
      </c>
      <c r="R1991" t="str">
        <f t="shared" si="283"/>
        <v>PASS</v>
      </c>
      <c r="S1991" t="str">
        <f t="shared" si="284"/>
        <v>PASS</v>
      </c>
      <c r="T1991">
        <f t="shared" si="285"/>
        <v>100</v>
      </c>
      <c r="U1991" t="str">
        <f t="shared" si="286"/>
        <v>Low</v>
      </c>
      <c r="V1991" t="str">
        <f t="shared" si="287"/>
        <v>Clean</v>
      </c>
    </row>
    <row r="1992" spans="1:22" x14ac:dyDescent="0.3">
      <c r="A1992" t="str">
        <f>Raw_Data!A1992</f>
        <v>6244725</v>
      </c>
      <c r="B1992">
        <f>Raw_Data!B1992</f>
        <v>45674</v>
      </c>
      <c r="C1992" t="str">
        <f>Raw_Data!C1992</f>
        <v>AMLODIPINE BESYLATE 5 MG TA</v>
      </c>
      <c r="D1992" t="str">
        <f>Raw_Data!D1992</f>
        <v>69097012715</v>
      </c>
      <c r="E1992" t="str">
        <f>Raw_Data!E1992</f>
        <v>BYNE, EDMUND</v>
      </c>
      <c r="F1992" t="str">
        <f>Raw_Data!F1992</f>
        <v>1033186648</v>
      </c>
      <c r="G1992" t="str">
        <f>Raw_Data!H1992</f>
        <v>0</v>
      </c>
      <c r="H1992">
        <f>IFERROR(VLOOKUP(G1992,Store_Map!$A$2:$I$100,3,FALSE),"")</f>
        <v>0</v>
      </c>
      <c r="I1992">
        <f>IFERROR(VLOOKUP(G1992,Store_Map!$A$2:$I$100,4,FALSE),"")</f>
        <v>0</v>
      </c>
      <c r="J1992">
        <f>IFERROR(VLOOKUP(G1992,Store_Map!$A$2:$I$100,5,FALSE),"")</f>
        <v>0</v>
      </c>
      <c r="K1992">
        <f>IFERROR(VLOOKUP(G1992,Store_Map!$A$2:$I$100,6,FALSE),"")</f>
        <v>0</v>
      </c>
      <c r="L1992">
        <f>IFERROR(VLOOKUP(G1992,Store_Map!$A$2:$I$100,7,FALSE),"")</f>
        <v>0</v>
      </c>
      <c r="M1992">
        <f>IFERROR(VLOOKUP(G1992,Store_Map!$A$2:$I$100,8,FALSE),"")</f>
        <v>0</v>
      </c>
      <c r="N1992">
        <f t="shared" si="279"/>
        <v>0</v>
      </c>
      <c r="O1992" t="str">
        <f t="shared" si="280"/>
        <v>PASS</v>
      </c>
      <c r="P1992" t="str">
        <f t="shared" si="281"/>
        <v>PASS</v>
      </c>
      <c r="Q1992" t="str">
        <f t="shared" si="282"/>
        <v>PASS</v>
      </c>
      <c r="R1992" t="str">
        <f t="shared" si="283"/>
        <v>PASS</v>
      </c>
      <c r="S1992" t="str">
        <f t="shared" si="284"/>
        <v>PASS</v>
      </c>
      <c r="T1992">
        <f t="shared" si="285"/>
        <v>100</v>
      </c>
      <c r="U1992" t="str">
        <f t="shared" si="286"/>
        <v>Low</v>
      </c>
      <c r="V1992" t="str">
        <f t="shared" si="287"/>
        <v>Clean</v>
      </c>
    </row>
    <row r="1993" spans="1:22" x14ac:dyDescent="0.3">
      <c r="A1993" t="str">
        <f>Raw_Data!A1993</f>
        <v>6237180</v>
      </c>
      <c r="B1993">
        <f>Raw_Data!B1993</f>
        <v>45674</v>
      </c>
      <c r="C1993" t="str">
        <f>Raw_Data!C1993</f>
        <v>GABAPENTIN 600 MG TABLET</v>
      </c>
      <c r="D1993" t="str">
        <f>Raw_Data!D1993</f>
        <v>65862052305</v>
      </c>
      <c r="E1993" t="str">
        <f>Raw_Data!E1993</f>
        <v>BYNE, EDMUND</v>
      </c>
      <c r="F1993" t="str">
        <f>Raw_Data!F1993</f>
        <v>1033186648</v>
      </c>
      <c r="G1993" t="str">
        <f>Raw_Data!H1993</f>
        <v>0</v>
      </c>
      <c r="H1993">
        <f>IFERROR(VLOOKUP(G1993,Store_Map!$A$2:$I$100,3,FALSE),"")</f>
        <v>0</v>
      </c>
      <c r="I1993">
        <f>IFERROR(VLOOKUP(G1993,Store_Map!$A$2:$I$100,4,FALSE),"")</f>
        <v>0</v>
      </c>
      <c r="J1993">
        <f>IFERROR(VLOOKUP(G1993,Store_Map!$A$2:$I$100,5,FALSE),"")</f>
        <v>0</v>
      </c>
      <c r="K1993">
        <f>IFERROR(VLOOKUP(G1993,Store_Map!$A$2:$I$100,6,FALSE),"")</f>
        <v>0</v>
      </c>
      <c r="L1993">
        <f>IFERROR(VLOOKUP(G1993,Store_Map!$A$2:$I$100,7,FALSE),"")</f>
        <v>0</v>
      </c>
      <c r="M1993">
        <f>IFERROR(VLOOKUP(G1993,Store_Map!$A$2:$I$100,8,FALSE),"")</f>
        <v>0</v>
      </c>
      <c r="N1993">
        <f t="shared" si="279"/>
        <v>0</v>
      </c>
      <c r="O1993" t="str">
        <f t="shared" si="280"/>
        <v>PASS</v>
      </c>
      <c r="P1993" t="str">
        <f t="shared" si="281"/>
        <v>PASS</v>
      </c>
      <c r="Q1993" t="str">
        <f t="shared" si="282"/>
        <v>PASS</v>
      </c>
      <c r="R1993" t="str">
        <f t="shared" si="283"/>
        <v>PASS</v>
      </c>
      <c r="S1993" t="str">
        <f t="shared" si="284"/>
        <v>PASS</v>
      </c>
      <c r="T1993">
        <f t="shared" si="285"/>
        <v>100</v>
      </c>
      <c r="U1993" t="str">
        <f t="shared" si="286"/>
        <v>Low</v>
      </c>
      <c r="V1993" t="str">
        <f t="shared" si="287"/>
        <v>Clean</v>
      </c>
    </row>
    <row r="1994" spans="1:22" x14ac:dyDescent="0.3">
      <c r="A1994" t="str">
        <f>Raw_Data!A1994</f>
        <v>6236168</v>
      </c>
      <c r="B1994">
        <f>Raw_Data!B1994</f>
        <v>45674</v>
      </c>
      <c r="C1994" t="str">
        <f>Raw_Data!C1994</f>
        <v>AMITRIPTYLINE HCL 75 MG TAB</v>
      </c>
      <c r="D1994" t="str">
        <f>Raw_Data!D1994</f>
        <v>57664069288</v>
      </c>
      <c r="E1994" t="str">
        <f>Raw_Data!E1994</f>
        <v>BYNE, EDMUND</v>
      </c>
      <c r="F1994" t="str">
        <f>Raw_Data!F1994</f>
        <v>1033186648</v>
      </c>
      <c r="G1994" t="str">
        <f>Raw_Data!H1994</f>
        <v>0</v>
      </c>
      <c r="H1994">
        <f>IFERROR(VLOOKUP(G1994,Store_Map!$A$2:$I$100,3,FALSE),"")</f>
        <v>0</v>
      </c>
      <c r="I1994">
        <f>IFERROR(VLOOKUP(G1994,Store_Map!$A$2:$I$100,4,FALSE),"")</f>
        <v>0</v>
      </c>
      <c r="J1994">
        <f>IFERROR(VLOOKUP(G1994,Store_Map!$A$2:$I$100,5,FALSE),"")</f>
        <v>0</v>
      </c>
      <c r="K1994">
        <f>IFERROR(VLOOKUP(G1994,Store_Map!$A$2:$I$100,6,FALSE),"")</f>
        <v>0</v>
      </c>
      <c r="L1994">
        <f>IFERROR(VLOOKUP(G1994,Store_Map!$A$2:$I$100,7,FALSE),"")</f>
        <v>0</v>
      </c>
      <c r="M1994">
        <f>IFERROR(VLOOKUP(G1994,Store_Map!$A$2:$I$100,8,FALSE),"")</f>
        <v>0</v>
      </c>
      <c r="N1994">
        <f t="shared" si="279"/>
        <v>0</v>
      </c>
      <c r="O1994" t="str">
        <f t="shared" si="280"/>
        <v>PASS</v>
      </c>
      <c r="P1994" t="str">
        <f t="shared" si="281"/>
        <v>PASS</v>
      </c>
      <c r="Q1994" t="str">
        <f t="shared" si="282"/>
        <v>PASS</v>
      </c>
      <c r="R1994" t="str">
        <f t="shared" si="283"/>
        <v>PASS</v>
      </c>
      <c r="S1994" t="str">
        <f t="shared" si="284"/>
        <v>PASS</v>
      </c>
      <c r="T1994">
        <f t="shared" si="285"/>
        <v>100</v>
      </c>
      <c r="U1994" t="str">
        <f t="shared" si="286"/>
        <v>Low</v>
      </c>
      <c r="V1994" t="str">
        <f t="shared" si="287"/>
        <v>Clean</v>
      </c>
    </row>
    <row r="1995" spans="1:22" x14ac:dyDescent="0.3">
      <c r="A1995" t="str">
        <f>Raw_Data!A1995</f>
        <v>6236162</v>
      </c>
      <c r="B1995">
        <f>Raw_Data!B1995</f>
        <v>45674</v>
      </c>
      <c r="C1995" t="str">
        <f>Raw_Data!C1995</f>
        <v>PAROXETINE ER 12.5 MG TABLE</v>
      </c>
      <c r="D1995" t="str">
        <f>Raw_Data!D1995</f>
        <v>62175047032</v>
      </c>
      <c r="E1995" t="str">
        <f>Raw_Data!E1995</f>
        <v>BYNE, EDMUND</v>
      </c>
      <c r="F1995" t="str">
        <f>Raw_Data!F1995</f>
        <v>1033186648</v>
      </c>
      <c r="G1995" t="str">
        <f>Raw_Data!H1995</f>
        <v>0</v>
      </c>
      <c r="H1995">
        <f>IFERROR(VLOOKUP(G1995,Store_Map!$A$2:$I$100,3,FALSE),"")</f>
        <v>0</v>
      </c>
      <c r="I1995">
        <f>IFERROR(VLOOKUP(G1995,Store_Map!$A$2:$I$100,4,FALSE),"")</f>
        <v>0</v>
      </c>
      <c r="J1995">
        <f>IFERROR(VLOOKUP(G1995,Store_Map!$A$2:$I$100,5,FALSE),"")</f>
        <v>0</v>
      </c>
      <c r="K1995">
        <f>IFERROR(VLOOKUP(G1995,Store_Map!$A$2:$I$100,6,FALSE),"")</f>
        <v>0</v>
      </c>
      <c r="L1995">
        <f>IFERROR(VLOOKUP(G1995,Store_Map!$A$2:$I$100,7,FALSE),"")</f>
        <v>0</v>
      </c>
      <c r="M1995">
        <f>IFERROR(VLOOKUP(G1995,Store_Map!$A$2:$I$100,8,FALSE),"")</f>
        <v>0</v>
      </c>
      <c r="N1995">
        <f t="shared" si="279"/>
        <v>0</v>
      </c>
      <c r="O1995" t="str">
        <f t="shared" si="280"/>
        <v>PASS</v>
      </c>
      <c r="P1995" t="str">
        <f t="shared" si="281"/>
        <v>PASS</v>
      </c>
      <c r="Q1995" t="str">
        <f t="shared" si="282"/>
        <v>PASS</v>
      </c>
      <c r="R1995" t="str">
        <f t="shared" si="283"/>
        <v>PASS</v>
      </c>
      <c r="S1995" t="str">
        <f t="shared" si="284"/>
        <v>PASS</v>
      </c>
      <c r="T1995">
        <f t="shared" si="285"/>
        <v>100</v>
      </c>
      <c r="U1995" t="str">
        <f t="shared" si="286"/>
        <v>Low</v>
      </c>
      <c r="V1995" t="str">
        <f t="shared" si="287"/>
        <v>Clean</v>
      </c>
    </row>
    <row r="1996" spans="1:22" x14ac:dyDescent="0.3">
      <c r="A1996" t="str">
        <f>Raw_Data!A1996</f>
        <v>6245318</v>
      </c>
      <c r="B1996">
        <f>Raw_Data!B1996</f>
        <v>45674</v>
      </c>
      <c r="C1996" t="str">
        <f>Raw_Data!C1996</f>
        <v>AMLODIPINE BESYLATE 5 MG TA</v>
      </c>
      <c r="D1996" t="str">
        <f>Raw_Data!D1996</f>
        <v>69097012715</v>
      </c>
      <c r="E1996" t="str">
        <f>Raw_Data!E1996</f>
        <v>FORD, JAMES</v>
      </c>
      <c r="F1996" t="str">
        <f>Raw_Data!F1996</f>
        <v>1033117684</v>
      </c>
      <c r="G1996" t="str">
        <f>Raw_Data!H1996</f>
        <v>0</v>
      </c>
      <c r="H1996">
        <f>IFERROR(VLOOKUP(G1996,Store_Map!$A$2:$I$100,3,FALSE),"")</f>
        <v>0</v>
      </c>
      <c r="I1996">
        <f>IFERROR(VLOOKUP(G1996,Store_Map!$A$2:$I$100,4,FALSE),"")</f>
        <v>0</v>
      </c>
      <c r="J1996">
        <f>IFERROR(VLOOKUP(G1996,Store_Map!$A$2:$I$100,5,FALSE),"")</f>
        <v>0</v>
      </c>
      <c r="K1996">
        <f>IFERROR(VLOOKUP(G1996,Store_Map!$A$2:$I$100,6,FALSE),"")</f>
        <v>0</v>
      </c>
      <c r="L1996">
        <f>IFERROR(VLOOKUP(G1996,Store_Map!$A$2:$I$100,7,FALSE),"")</f>
        <v>0</v>
      </c>
      <c r="M1996">
        <f>IFERROR(VLOOKUP(G1996,Store_Map!$A$2:$I$100,8,FALSE),"")</f>
        <v>0</v>
      </c>
      <c r="N1996">
        <f t="shared" si="279"/>
        <v>0</v>
      </c>
      <c r="O1996" t="str">
        <f t="shared" si="280"/>
        <v>PASS</v>
      </c>
      <c r="P1996" t="str">
        <f t="shared" si="281"/>
        <v>PASS</v>
      </c>
      <c r="Q1996" t="str">
        <f t="shared" si="282"/>
        <v>PASS</v>
      </c>
      <c r="R1996" t="str">
        <f t="shared" si="283"/>
        <v>PASS</v>
      </c>
      <c r="S1996" t="str">
        <f t="shared" si="284"/>
        <v>PASS</v>
      </c>
      <c r="T1996">
        <f t="shared" si="285"/>
        <v>100</v>
      </c>
      <c r="U1996" t="str">
        <f t="shared" si="286"/>
        <v>Low</v>
      </c>
      <c r="V1996" t="str">
        <f t="shared" si="287"/>
        <v>Clean</v>
      </c>
    </row>
    <row r="1997" spans="1:22" x14ac:dyDescent="0.3">
      <c r="A1997" t="str">
        <f>Raw_Data!A1997</f>
        <v>6245317</v>
      </c>
      <c r="B1997">
        <f>Raw_Data!B1997</f>
        <v>45674</v>
      </c>
      <c r="C1997" t="str">
        <f>Raw_Data!C1997</f>
        <v>LOSARTAN-HCTZ 50-12.5 MG TA</v>
      </c>
      <c r="D1997" t="str">
        <f>Raw_Data!D1997</f>
        <v>65862046899</v>
      </c>
      <c r="E1997" t="str">
        <f>Raw_Data!E1997</f>
        <v>FORD, JAMES</v>
      </c>
      <c r="F1997" t="str">
        <f>Raw_Data!F1997</f>
        <v>1033117684</v>
      </c>
      <c r="G1997" t="str">
        <f>Raw_Data!H1997</f>
        <v>0</v>
      </c>
      <c r="H1997">
        <f>IFERROR(VLOOKUP(G1997,Store_Map!$A$2:$I$100,3,FALSE),"")</f>
        <v>0</v>
      </c>
      <c r="I1997">
        <f>IFERROR(VLOOKUP(G1997,Store_Map!$A$2:$I$100,4,FALSE),"")</f>
        <v>0</v>
      </c>
      <c r="J1997">
        <f>IFERROR(VLOOKUP(G1997,Store_Map!$A$2:$I$100,5,FALSE),"")</f>
        <v>0</v>
      </c>
      <c r="K1997">
        <f>IFERROR(VLOOKUP(G1997,Store_Map!$A$2:$I$100,6,FALSE),"")</f>
        <v>0</v>
      </c>
      <c r="L1997">
        <f>IFERROR(VLOOKUP(G1997,Store_Map!$A$2:$I$100,7,FALSE),"")</f>
        <v>0</v>
      </c>
      <c r="M1997">
        <f>IFERROR(VLOOKUP(G1997,Store_Map!$A$2:$I$100,8,FALSE),"")</f>
        <v>0</v>
      </c>
      <c r="N1997">
        <f t="shared" si="279"/>
        <v>0</v>
      </c>
      <c r="O1997" t="str">
        <f t="shared" si="280"/>
        <v>PASS</v>
      </c>
      <c r="P1997" t="str">
        <f t="shared" si="281"/>
        <v>PASS</v>
      </c>
      <c r="Q1997" t="str">
        <f t="shared" si="282"/>
        <v>PASS</v>
      </c>
      <c r="R1997" t="str">
        <f t="shared" si="283"/>
        <v>PASS</v>
      </c>
      <c r="S1997" t="str">
        <f t="shared" si="284"/>
        <v>PASS</v>
      </c>
      <c r="T1997">
        <f t="shared" si="285"/>
        <v>100</v>
      </c>
      <c r="U1997" t="str">
        <f t="shared" si="286"/>
        <v>Low</v>
      </c>
      <c r="V1997" t="str">
        <f t="shared" si="287"/>
        <v>Clean</v>
      </c>
    </row>
    <row r="1998" spans="1:22" x14ac:dyDescent="0.3">
      <c r="A1998" t="str">
        <f>Raw_Data!A1998</f>
        <v>6245319</v>
      </c>
      <c r="B1998">
        <f>Raw_Data!B1998</f>
        <v>45674</v>
      </c>
      <c r="C1998" t="str">
        <f>Raw_Data!C1998</f>
        <v>MELOXICAM 15 MG TABLET</v>
      </c>
      <c r="D1998" t="str">
        <f>Raw_Data!D1998</f>
        <v>68382005105</v>
      </c>
      <c r="E1998" t="str">
        <f>Raw_Data!E1998</f>
        <v>FORD, JAMES</v>
      </c>
      <c r="F1998" t="str">
        <f>Raw_Data!F1998</f>
        <v>1033117684</v>
      </c>
      <c r="G1998" t="str">
        <f>Raw_Data!H1998</f>
        <v>0</v>
      </c>
      <c r="H1998">
        <f>IFERROR(VLOOKUP(G1998,Store_Map!$A$2:$I$100,3,FALSE),"")</f>
        <v>0</v>
      </c>
      <c r="I1998">
        <f>IFERROR(VLOOKUP(G1998,Store_Map!$A$2:$I$100,4,FALSE),"")</f>
        <v>0</v>
      </c>
      <c r="J1998">
        <f>IFERROR(VLOOKUP(G1998,Store_Map!$A$2:$I$100,5,FALSE),"")</f>
        <v>0</v>
      </c>
      <c r="K1998">
        <f>IFERROR(VLOOKUP(G1998,Store_Map!$A$2:$I$100,6,FALSE),"")</f>
        <v>0</v>
      </c>
      <c r="L1998">
        <f>IFERROR(VLOOKUP(G1998,Store_Map!$A$2:$I$100,7,FALSE),"")</f>
        <v>0</v>
      </c>
      <c r="M1998">
        <f>IFERROR(VLOOKUP(G1998,Store_Map!$A$2:$I$100,8,FALSE),"")</f>
        <v>0</v>
      </c>
      <c r="N1998">
        <f t="shared" si="279"/>
        <v>0</v>
      </c>
      <c r="O1998" t="str">
        <f t="shared" si="280"/>
        <v>PASS</v>
      </c>
      <c r="P1998" t="str">
        <f t="shared" si="281"/>
        <v>PASS</v>
      </c>
      <c r="Q1998" t="str">
        <f t="shared" si="282"/>
        <v>PASS</v>
      </c>
      <c r="R1998" t="str">
        <f t="shared" si="283"/>
        <v>PASS</v>
      </c>
      <c r="S1998" t="str">
        <f t="shared" si="284"/>
        <v>PASS</v>
      </c>
      <c r="T1998">
        <f t="shared" si="285"/>
        <v>100</v>
      </c>
      <c r="U1998" t="str">
        <f t="shared" si="286"/>
        <v>Low</v>
      </c>
      <c r="V1998" t="str">
        <f t="shared" si="287"/>
        <v>Clean</v>
      </c>
    </row>
    <row r="1999" spans="1:22" x14ac:dyDescent="0.3">
      <c r="A1999" t="str">
        <f>Raw_Data!A1999</f>
        <v>6252230</v>
      </c>
      <c r="B1999">
        <f>Raw_Data!B1999</f>
        <v>45674</v>
      </c>
      <c r="C1999" t="str">
        <f>Raw_Data!C1999</f>
        <v>METHYLPREDNISOLONE 4 MG DOS</v>
      </c>
      <c r="D1999" t="str">
        <f>Raw_Data!D1999</f>
        <v>59746000103</v>
      </c>
      <c r="E1999" t="str">
        <f>Raw_Data!E1999</f>
        <v>GIBBS, JON</v>
      </c>
      <c r="F1999" t="str">
        <f>Raw_Data!F1999</f>
        <v>1700896156</v>
      </c>
      <c r="G1999" t="str">
        <f>Raw_Data!H1999</f>
        <v>0</v>
      </c>
      <c r="H1999">
        <f>IFERROR(VLOOKUP(G1999,Store_Map!$A$2:$I$100,3,FALSE),"")</f>
        <v>0</v>
      </c>
      <c r="I1999">
        <f>IFERROR(VLOOKUP(G1999,Store_Map!$A$2:$I$100,4,FALSE),"")</f>
        <v>0</v>
      </c>
      <c r="J1999">
        <f>IFERROR(VLOOKUP(G1999,Store_Map!$A$2:$I$100,5,FALSE),"")</f>
        <v>0</v>
      </c>
      <c r="K1999">
        <f>IFERROR(VLOOKUP(G1999,Store_Map!$A$2:$I$100,6,FALSE),"")</f>
        <v>0</v>
      </c>
      <c r="L1999">
        <f>IFERROR(VLOOKUP(G1999,Store_Map!$A$2:$I$100,7,FALSE),"")</f>
        <v>0</v>
      </c>
      <c r="M1999">
        <f>IFERROR(VLOOKUP(G1999,Store_Map!$A$2:$I$100,8,FALSE),"")</f>
        <v>0</v>
      </c>
      <c r="N1999">
        <f t="shared" si="279"/>
        <v>0</v>
      </c>
      <c r="O1999" t="str">
        <f t="shared" si="280"/>
        <v>PASS</v>
      </c>
      <c r="P1999" t="str">
        <f t="shared" si="281"/>
        <v>PASS</v>
      </c>
      <c r="Q1999" t="str">
        <f t="shared" si="282"/>
        <v>PASS</v>
      </c>
      <c r="R1999" t="str">
        <f t="shared" si="283"/>
        <v>PASS</v>
      </c>
      <c r="S1999" t="str">
        <f t="shared" si="284"/>
        <v>PASS</v>
      </c>
      <c r="T1999">
        <f t="shared" si="285"/>
        <v>100</v>
      </c>
      <c r="U1999" t="str">
        <f t="shared" si="286"/>
        <v>Low</v>
      </c>
      <c r="V1999" t="str">
        <f t="shared" si="287"/>
        <v>Clean</v>
      </c>
    </row>
    <row r="2000" spans="1:22" x14ac:dyDescent="0.3">
      <c r="A2000" t="str">
        <f>Raw_Data!A2000</f>
        <v>6252231</v>
      </c>
      <c r="B2000">
        <f>Raw_Data!B2000</f>
        <v>45674</v>
      </c>
      <c r="C2000" t="str">
        <f>Raw_Data!C2000</f>
        <v>AMOX-CLAV 875-125 MG TABLET</v>
      </c>
      <c r="D2000" t="str">
        <f>Raw_Data!D2000</f>
        <v>42571016242</v>
      </c>
      <c r="E2000" t="str">
        <f>Raw_Data!E2000</f>
        <v>GIBBS, JON</v>
      </c>
      <c r="F2000" t="str">
        <f>Raw_Data!F2000</f>
        <v>1700896156</v>
      </c>
      <c r="G2000" t="str">
        <f>Raw_Data!H2000</f>
        <v>0</v>
      </c>
      <c r="H2000">
        <f>IFERROR(VLOOKUP(G2000,Store_Map!$A$2:$I$100,3,FALSE),"")</f>
        <v>0</v>
      </c>
      <c r="I2000">
        <f>IFERROR(VLOOKUP(G2000,Store_Map!$A$2:$I$100,4,FALSE),"")</f>
        <v>0</v>
      </c>
      <c r="J2000">
        <f>IFERROR(VLOOKUP(G2000,Store_Map!$A$2:$I$100,5,FALSE),"")</f>
        <v>0</v>
      </c>
      <c r="K2000">
        <f>IFERROR(VLOOKUP(G2000,Store_Map!$A$2:$I$100,6,FALSE),"")</f>
        <v>0</v>
      </c>
      <c r="L2000">
        <f>IFERROR(VLOOKUP(G2000,Store_Map!$A$2:$I$100,7,FALSE),"")</f>
        <v>0</v>
      </c>
      <c r="M2000">
        <f>IFERROR(VLOOKUP(G2000,Store_Map!$A$2:$I$100,8,FALSE),"")</f>
        <v>0</v>
      </c>
      <c r="N2000">
        <f t="shared" si="279"/>
        <v>0</v>
      </c>
      <c r="O2000" t="str">
        <f t="shared" si="280"/>
        <v>PASS</v>
      </c>
      <c r="P2000" t="str">
        <f t="shared" si="281"/>
        <v>PASS</v>
      </c>
      <c r="Q2000" t="str">
        <f t="shared" si="282"/>
        <v>PASS</v>
      </c>
      <c r="R2000" t="str">
        <f t="shared" si="283"/>
        <v>PASS</v>
      </c>
      <c r="S2000" t="str">
        <f t="shared" si="284"/>
        <v>PASS</v>
      </c>
      <c r="T2000">
        <f t="shared" si="285"/>
        <v>100</v>
      </c>
      <c r="U2000" t="str">
        <f t="shared" si="286"/>
        <v>Low</v>
      </c>
      <c r="V2000" t="str">
        <f t="shared" si="287"/>
        <v>Clean</v>
      </c>
    </row>
    <row r="2001" spans="1:22" x14ac:dyDescent="0.3">
      <c r="A2001" t="str">
        <f>Raw_Data!A2001</f>
        <v>6252233</v>
      </c>
      <c r="B2001">
        <f>Raw_Data!B2001</f>
        <v>45674</v>
      </c>
      <c r="C2001" t="str">
        <f>Raw_Data!C2001</f>
        <v>ESCITALOPRAM 20 MG TABLET</v>
      </c>
      <c r="D2001" t="str">
        <f>Raw_Data!D2001</f>
        <v>65862037501</v>
      </c>
      <c r="E2001" t="str">
        <f>Raw_Data!E2001</f>
        <v>GIBBS, JON</v>
      </c>
      <c r="F2001" t="str">
        <f>Raw_Data!F2001</f>
        <v>1700896156</v>
      </c>
      <c r="G2001" t="str">
        <f>Raw_Data!H2001</f>
        <v>0</v>
      </c>
      <c r="H2001">
        <f>IFERROR(VLOOKUP(G2001,Store_Map!$A$2:$I$100,3,FALSE),"")</f>
        <v>0</v>
      </c>
      <c r="I2001">
        <f>IFERROR(VLOOKUP(G2001,Store_Map!$A$2:$I$100,4,FALSE),"")</f>
        <v>0</v>
      </c>
      <c r="J2001">
        <f>IFERROR(VLOOKUP(G2001,Store_Map!$A$2:$I$100,5,FALSE),"")</f>
        <v>0</v>
      </c>
      <c r="K2001">
        <f>IFERROR(VLOOKUP(G2001,Store_Map!$A$2:$I$100,6,FALSE),"")</f>
        <v>0</v>
      </c>
      <c r="L2001">
        <f>IFERROR(VLOOKUP(G2001,Store_Map!$A$2:$I$100,7,FALSE),"")</f>
        <v>0</v>
      </c>
      <c r="M2001">
        <f>IFERROR(VLOOKUP(G2001,Store_Map!$A$2:$I$100,8,FALSE),"")</f>
        <v>0</v>
      </c>
      <c r="N2001">
        <f t="shared" si="279"/>
        <v>0</v>
      </c>
      <c r="O2001" t="str">
        <f t="shared" si="280"/>
        <v>PASS</v>
      </c>
      <c r="P2001" t="str">
        <f t="shared" si="281"/>
        <v>PASS</v>
      </c>
      <c r="Q2001" t="str">
        <f t="shared" si="282"/>
        <v>PASS</v>
      </c>
      <c r="R2001" t="str">
        <f t="shared" si="283"/>
        <v>PASS</v>
      </c>
      <c r="S2001" t="str">
        <f t="shared" si="284"/>
        <v>PASS</v>
      </c>
      <c r="T2001">
        <f t="shared" si="285"/>
        <v>100</v>
      </c>
      <c r="U2001" t="str">
        <f t="shared" si="286"/>
        <v>Low</v>
      </c>
      <c r="V2001" t="str">
        <f t="shared" si="287"/>
        <v>Clean</v>
      </c>
    </row>
    <row r="2002" spans="1:22" x14ac:dyDescent="0.3">
      <c r="A2002" t="str">
        <f>Raw_Data!A2002</f>
        <v>6252236</v>
      </c>
      <c r="B2002">
        <f>Raw_Data!B2002</f>
        <v>45674</v>
      </c>
      <c r="C2002" t="str">
        <f>Raw_Data!C2002</f>
        <v>FLUCONAZOLE 150 MG TABLET</v>
      </c>
      <c r="D2002" t="str">
        <f>Raw_Data!D2002</f>
        <v>57237000511</v>
      </c>
      <c r="E2002" t="str">
        <f>Raw_Data!E2002</f>
        <v>GIBBS, JON</v>
      </c>
      <c r="F2002" t="str">
        <f>Raw_Data!F2002</f>
        <v>1700896156</v>
      </c>
      <c r="G2002" t="str">
        <f>Raw_Data!H2002</f>
        <v>0</v>
      </c>
      <c r="H2002">
        <f>IFERROR(VLOOKUP(G2002,Store_Map!$A$2:$I$100,3,FALSE),"")</f>
        <v>0</v>
      </c>
      <c r="I2002">
        <f>IFERROR(VLOOKUP(G2002,Store_Map!$A$2:$I$100,4,FALSE),"")</f>
        <v>0</v>
      </c>
      <c r="J2002">
        <f>IFERROR(VLOOKUP(G2002,Store_Map!$A$2:$I$100,5,FALSE),"")</f>
        <v>0</v>
      </c>
      <c r="K2002">
        <f>IFERROR(VLOOKUP(G2002,Store_Map!$A$2:$I$100,6,FALSE),"")</f>
        <v>0</v>
      </c>
      <c r="L2002">
        <f>IFERROR(VLOOKUP(G2002,Store_Map!$A$2:$I$100,7,FALSE),"")</f>
        <v>0</v>
      </c>
      <c r="M2002">
        <f>IFERROR(VLOOKUP(G2002,Store_Map!$A$2:$I$100,8,FALSE),"")</f>
        <v>0</v>
      </c>
      <c r="N2002">
        <f t="shared" si="279"/>
        <v>0</v>
      </c>
      <c r="O2002" t="str">
        <f t="shared" si="280"/>
        <v>PASS</v>
      </c>
      <c r="P2002" t="str">
        <f t="shared" si="281"/>
        <v>PASS</v>
      </c>
      <c r="Q2002" t="str">
        <f t="shared" si="282"/>
        <v>PASS</v>
      </c>
      <c r="R2002" t="str">
        <f t="shared" si="283"/>
        <v>PASS</v>
      </c>
      <c r="S2002" t="str">
        <f t="shared" si="284"/>
        <v>PASS</v>
      </c>
      <c r="T2002">
        <f t="shared" si="285"/>
        <v>100</v>
      </c>
      <c r="U2002" t="str">
        <f t="shared" si="286"/>
        <v>Low</v>
      </c>
      <c r="V2002" t="str">
        <f t="shared" si="287"/>
        <v>Clean</v>
      </c>
    </row>
    <row r="2003" spans="1:22" x14ac:dyDescent="0.3">
      <c r="A2003" t="str">
        <f>Raw_Data!A2003</f>
        <v>6252237</v>
      </c>
      <c r="B2003">
        <f>Raw_Data!B2003</f>
        <v>45674</v>
      </c>
      <c r="C2003" t="str">
        <f>Raw_Data!C2003</f>
        <v>DOXYCYCLINE HYCLATE 100 MG</v>
      </c>
      <c r="D2003" t="str">
        <f>Raw_Data!D2003</f>
        <v>62135098505</v>
      </c>
      <c r="E2003" t="str">
        <f>Raw_Data!E2003</f>
        <v>GIBBS, JON</v>
      </c>
      <c r="F2003" t="str">
        <f>Raw_Data!F2003</f>
        <v>1700896156</v>
      </c>
      <c r="G2003" t="str">
        <f>Raw_Data!H2003</f>
        <v>0</v>
      </c>
      <c r="H2003">
        <f>IFERROR(VLOOKUP(G2003,Store_Map!$A$2:$I$100,3,FALSE),"")</f>
        <v>0</v>
      </c>
      <c r="I2003">
        <f>IFERROR(VLOOKUP(G2003,Store_Map!$A$2:$I$100,4,FALSE),"")</f>
        <v>0</v>
      </c>
      <c r="J2003">
        <f>IFERROR(VLOOKUP(G2003,Store_Map!$A$2:$I$100,5,FALSE),"")</f>
        <v>0</v>
      </c>
      <c r="K2003">
        <f>IFERROR(VLOOKUP(G2003,Store_Map!$A$2:$I$100,6,FALSE),"")</f>
        <v>0</v>
      </c>
      <c r="L2003">
        <f>IFERROR(VLOOKUP(G2003,Store_Map!$A$2:$I$100,7,FALSE),"")</f>
        <v>0</v>
      </c>
      <c r="M2003">
        <f>IFERROR(VLOOKUP(G2003,Store_Map!$A$2:$I$100,8,FALSE),"")</f>
        <v>0</v>
      </c>
      <c r="N2003">
        <f t="shared" si="279"/>
        <v>0</v>
      </c>
      <c r="O2003" t="str">
        <f t="shared" si="280"/>
        <v>PASS</v>
      </c>
      <c r="P2003" t="str">
        <f t="shared" si="281"/>
        <v>PASS</v>
      </c>
      <c r="Q2003" t="str">
        <f t="shared" si="282"/>
        <v>PASS</v>
      </c>
      <c r="R2003" t="str">
        <f t="shared" si="283"/>
        <v>PASS</v>
      </c>
      <c r="S2003" t="str">
        <f t="shared" si="284"/>
        <v>PASS</v>
      </c>
      <c r="T2003">
        <f t="shared" si="285"/>
        <v>100</v>
      </c>
      <c r="U2003" t="str">
        <f t="shared" si="286"/>
        <v>Low</v>
      </c>
      <c r="V2003" t="str">
        <f t="shared" si="287"/>
        <v>Clean</v>
      </c>
    </row>
    <row r="2004" spans="1:22" x14ac:dyDescent="0.3">
      <c r="A2004" t="str">
        <f>Raw_Data!A2004</f>
        <v>6252238</v>
      </c>
      <c r="B2004">
        <f>Raw_Data!B2004</f>
        <v>45674</v>
      </c>
      <c r="C2004" t="str">
        <f>Raw_Data!C2004</f>
        <v>METHYLPREDNISOLONE 4 MG DOS</v>
      </c>
      <c r="D2004" t="str">
        <f>Raw_Data!D2004</f>
        <v>59746000103</v>
      </c>
      <c r="E2004" t="str">
        <f>Raw_Data!E2004</f>
        <v>GIBBS, JON</v>
      </c>
      <c r="F2004" t="str">
        <f>Raw_Data!F2004</f>
        <v>1700896156</v>
      </c>
      <c r="G2004" t="str">
        <f>Raw_Data!H2004</f>
        <v>0</v>
      </c>
      <c r="H2004">
        <f>IFERROR(VLOOKUP(G2004,Store_Map!$A$2:$I$100,3,FALSE),"")</f>
        <v>0</v>
      </c>
      <c r="I2004">
        <f>IFERROR(VLOOKUP(G2004,Store_Map!$A$2:$I$100,4,FALSE),"")</f>
        <v>0</v>
      </c>
      <c r="J2004">
        <f>IFERROR(VLOOKUP(G2004,Store_Map!$A$2:$I$100,5,FALSE),"")</f>
        <v>0</v>
      </c>
      <c r="K2004">
        <f>IFERROR(VLOOKUP(G2004,Store_Map!$A$2:$I$100,6,FALSE),"")</f>
        <v>0</v>
      </c>
      <c r="L2004">
        <f>IFERROR(VLOOKUP(G2004,Store_Map!$A$2:$I$100,7,FALSE),"")</f>
        <v>0</v>
      </c>
      <c r="M2004">
        <f>IFERROR(VLOOKUP(G2004,Store_Map!$A$2:$I$100,8,FALSE),"")</f>
        <v>0</v>
      </c>
      <c r="N2004">
        <f t="shared" si="279"/>
        <v>0</v>
      </c>
      <c r="O2004" t="str">
        <f t="shared" si="280"/>
        <v>PASS</v>
      </c>
      <c r="P2004" t="str">
        <f t="shared" si="281"/>
        <v>PASS</v>
      </c>
      <c r="Q2004" t="str">
        <f t="shared" si="282"/>
        <v>PASS</v>
      </c>
      <c r="R2004" t="str">
        <f t="shared" si="283"/>
        <v>PASS</v>
      </c>
      <c r="S2004" t="str">
        <f t="shared" si="284"/>
        <v>PASS</v>
      </c>
      <c r="T2004">
        <f t="shared" si="285"/>
        <v>100</v>
      </c>
      <c r="U2004" t="str">
        <f t="shared" si="286"/>
        <v>Low</v>
      </c>
      <c r="V2004" t="str">
        <f t="shared" si="287"/>
        <v>Clean</v>
      </c>
    </row>
    <row r="2005" spans="1:22" x14ac:dyDescent="0.3">
      <c r="A2005" t="str">
        <f>Raw_Data!A2005</f>
        <v>6242278</v>
      </c>
      <c r="B2005">
        <f>Raw_Data!B2005</f>
        <v>45674</v>
      </c>
      <c r="C2005" t="str">
        <f>Raw_Data!C2005</f>
        <v>GABAPENTIN 300 MG CAPSULE</v>
      </c>
      <c r="D2005" t="str">
        <f>Raw_Data!D2005</f>
        <v>50228018010</v>
      </c>
      <c r="E2005" t="str">
        <f>Raw_Data!E2005</f>
        <v>BYNE, EDMUND</v>
      </c>
      <c r="F2005" t="str">
        <f>Raw_Data!F2005</f>
        <v>1033186648</v>
      </c>
      <c r="G2005" t="str">
        <f>Raw_Data!H2005</f>
        <v>0</v>
      </c>
      <c r="H2005">
        <f>IFERROR(VLOOKUP(G2005,Store_Map!$A$2:$I$100,3,FALSE),"")</f>
        <v>0</v>
      </c>
      <c r="I2005">
        <f>IFERROR(VLOOKUP(G2005,Store_Map!$A$2:$I$100,4,FALSE),"")</f>
        <v>0</v>
      </c>
      <c r="J2005">
        <f>IFERROR(VLOOKUP(G2005,Store_Map!$A$2:$I$100,5,FALSE),"")</f>
        <v>0</v>
      </c>
      <c r="K2005">
        <f>IFERROR(VLOOKUP(G2005,Store_Map!$A$2:$I$100,6,FALSE),"")</f>
        <v>0</v>
      </c>
      <c r="L2005">
        <f>IFERROR(VLOOKUP(G2005,Store_Map!$A$2:$I$100,7,FALSE),"")</f>
        <v>0</v>
      </c>
      <c r="M2005">
        <f>IFERROR(VLOOKUP(G2005,Store_Map!$A$2:$I$100,8,FALSE),"")</f>
        <v>0</v>
      </c>
      <c r="N2005">
        <f t="shared" si="279"/>
        <v>0</v>
      </c>
      <c r="O2005" t="str">
        <f t="shared" si="280"/>
        <v>PASS</v>
      </c>
      <c r="P2005" t="str">
        <f t="shared" si="281"/>
        <v>PASS</v>
      </c>
      <c r="Q2005" t="str">
        <f t="shared" si="282"/>
        <v>PASS</v>
      </c>
      <c r="R2005" t="str">
        <f t="shared" si="283"/>
        <v>PASS</v>
      </c>
      <c r="S2005" t="str">
        <f t="shared" si="284"/>
        <v>PASS</v>
      </c>
      <c r="T2005">
        <f t="shared" si="285"/>
        <v>100</v>
      </c>
      <c r="U2005" t="str">
        <f t="shared" si="286"/>
        <v>Low</v>
      </c>
      <c r="V2005" t="str">
        <f t="shared" si="287"/>
        <v>Clean</v>
      </c>
    </row>
    <row r="2006" spans="1:22" x14ac:dyDescent="0.3">
      <c r="A2006" t="str">
        <f>Raw_Data!A2006</f>
        <v>6244227</v>
      </c>
      <c r="B2006">
        <f>Raw_Data!B2006</f>
        <v>45674</v>
      </c>
      <c r="C2006" t="str">
        <f>Raw_Data!C2006</f>
        <v>FELODIPINE ER 10 MG TABLET</v>
      </c>
      <c r="D2006" t="str">
        <f>Raw_Data!D2006</f>
        <v>13668013401</v>
      </c>
      <c r="E2006" t="str">
        <f>Raw_Data!E2006</f>
        <v>GIBBS, JON</v>
      </c>
      <c r="F2006" t="str">
        <f>Raw_Data!F2006</f>
        <v>1700896156</v>
      </c>
      <c r="G2006" t="str">
        <f>Raw_Data!H2006</f>
        <v>0</v>
      </c>
      <c r="H2006">
        <f>IFERROR(VLOOKUP(G2006,Store_Map!$A$2:$I$100,3,FALSE),"")</f>
        <v>0</v>
      </c>
      <c r="I2006">
        <f>IFERROR(VLOOKUP(G2006,Store_Map!$A$2:$I$100,4,FALSE),"")</f>
        <v>0</v>
      </c>
      <c r="J2006">
        <f>IFERROR(VLOOKUP(G2006,Store_Map!$A$2:$I$100,5,FALSE),"")</f>
        <v>0</v>
      </c>
      <c r="K2006">
        <f>IFERROR(VLOOKUP(G2006,Store_Map!$A$2:$I$100,6,FALSE),"")</f>
        <v>0</v>
      </c>
      <c r="L2006">
        <f>IFERROR(VLOOKUP(G2006,Store_Map!$A$2:$I$100,7,FALSE),"")</f>
        <v>0</v>
      </c>
      <c r="M2006">
        <f>IFERROR(VLOOKUP(G2006,Store_Map!$A$2:$I$100,8,FALSE),"")</f>
        <v>0</v>
      </c>
      <c r="N2006">
        <f t="shared" si="279"/>
        <v>0</v>
      </c>
      <c r="O2006" t="str">
        <f t="shared" si="280"/>
        <v>PASS</v>
      </c>
      <c r="P2006" t="str">
        <f t="shared" si="281"/>
        <v>PASS</v>
      </c>
      <c r="Q2006" t="str">
        <f t="shared" si="282"/>
        <v>PASS</v>
      </c>
      <c r="R2006" t="str">
        <f t="shared" si="283"/>
        <v>PASS</v>
      </c>
      <c r="S2006" t="str">
        <f t="shared" si="284"/>
        <v>PASS</v>
      </c>
      <c r="T2006">
        <f t="shared" si="285"/>
        <v>100</v>
      </c>
      <c r="U2006" t="str">
        <f t="shared" si="286"/>
        <v>Low</v>
      </c>
      <c r="V2006" t="str">
        <f t="shared" si="287"/>
        <v>Clean</v>
      </c>
    </row>
    <row r="2007" spans="1:22" x14ac:dyDescent="0.3">
      <c r="A2007" t="str">
        <f>Raw_Data!A2007</f>
        <v>6252239</v>
      </c>
      <c r="B2007">
        <f>Raw_Data!B2007</f>
        <v>45674</v>
      </c>
      <c r="C2007" t="str">
        <f>Raw_Data!C2007</f>
        <v>FOSINOPRIL SODIUM 40 MG TAB</v>
      </c>
      <c r="D2007" t="str">
        <f>Raw_Data!D2007</f>
        <v>69097085805</v>
      </c>
      <c r="E2007" t="str">
        <f>Raw_Data!E2007</f>
        <v>GIBBS, JON</v>
      </c>
      <c r="F2007" t="str">
        <f>Raw_Data!F2007</f>
        <v>1700896156</v>
      </c>
      <c r="G2007" t="str">
        <f>Raw_Data!H2007</f>
        <v>0</v>
      </c>
      <c r="H2007">
        <f>IFERROR(VLOOKUP(G2007,Store_Map!$A$2:$I$100,3,FALSE),"")</f>
        <v>0</v>
      </c>
      <c r="I2007">
        <f>IFERROR(VLOOKUP(G2007,Store_Map!$A$2:$I$100,4,FALSE),"")</f>
        <v>0</v>
      </c>
      <c r="J2007">
        <f>IFERROR(VLOOKUP(G2007,Store_Map!$A$2:$I$100,5,FALSE),"")</f>
        <v>0</v>
      </c>
      <c r="K2007">
        <f>IFERROR(VLOOKUP(G2007,Store_Map!$A$2:$I$100,6,FALSE),"")</f>
        <v>0</v>
      </c>
      <c r="L2007">
        <f>IFERROR(VLOOKUP(G2007,Store_Map!$A$2:$I$100,7,FALSE),"")</f>
        <v>0</v>
      </c>
      <c r="M2007">
        <f>IFERROR(VLOOKUP(G2007,Store_Map!$A$2:$I$100,8,FALSE),"")</f>
        <v>0</v>
      </c>
      <c r="N2007">
        <f t="shared" si="279"/>
        <v>0</v>
      </c>
      <c r="O2007" t="str">
        <f t="shared" si="280"/>
        <v>PASS</v>
      </c>
      <c r="P2007" t="str">
        <f t="shared" si="281"/>
        <v>PASS</v>
      </c>
      <c r="Q2007" t="str">
        <f t="shared" si="282"/>
        <v>PASS</v>
      </c>
      <c r="R2007" t="str">
        <f t="shared" si="283"/>
        <v>PASS</v>
      </c>
      <c r="S2007" t="str">
        <f t="shared" si="284"/>
        <v>PASS</v>
      </c>
      <c r="T2007">
        <f t="shared" si="285"/>
        <v>100</v>
      </c>
      <c r="U2007" t="str">
        <f t="shared" si="286"/>
        <v>Low</v>
      </c>
      <c r="V2007" t="str">
        <f t="shared" si="287"/>
        <v>Clean</v>
      </c>
    </row>
    <row r="2008" spans="1:22" x14ac:dyDescent="0.3">
      <c r="A2008" t="str">
        <f>Raw_Data!A2008</f>
        <v>6244403</v>
      </c>
      <c r="B2008">
        <f>Raw_Data!B2008</f>
        <v>45674</v>
      </c>
      <c r="C2008" t="str">
        <f>Raw_Data!C2008</f>
        <v>ALBUTEROL HFA 90 MCG INHALE</v>
      </c>
      <c r="D2008" t="str">
        <f>Raw_Data!D2008</f>
        <v>69097014260</v>
      </c>
      <c r="E2008" t="str">
        <f>Raw_Data!E2008</f>
        <v>GIBBS, JON</v>
      </c>
      <c r="F2008" t="str">
        <f>Raw_Data!F2008</f>
        <v>1700896156</v>
      </c>
      <c r="G2008" t="str">
        <f>Raw_Data!H2008</f>
        <v>0</v>
      </c>
      <c r="H2008">
        <f>IFERROR(VLOOKUP(G2008,Store_Map!$A$2:$I$100,3,FALSE),"")</f>
        <v>0</v>
      </c>
      <c r="I2008">
        <f>IFERROR(VLOOKUP(G2008,Store_Map!$A$2:$I$100,4,FALSE),"")</f>
        <v>0</v>
      </c>
      <c r="J2008">
        <f>IFERROR(VLOOKUP(G2008,Store_Map!$A$2:$I$100,5,FALSE),"")</f>
        <v>0</v>
      </c>
      <c r="K2008">
        <f>IFERROR(VLOOKUP(G2008,Store_Map!$A$2:$I$100,6,FALSE),"")</f>
        <v>0</v>
      </c>
      <c r="L2008">
        <f>IFERROR(VLOOKUP(G2008,Store_Map!$A$2:$I$100,7,FALSE),"")</f>
        <v>0</v>
      </c>
      <c r="M2008">
        <f>IFERROR(VLOOKUP(G2008,Store_Map!$A$2:$I$100,8,FALSE),"")</f>
        <v>0</v>
      </c>
      <c r="N2008">
        <f t="shared" si="279"/>
        <v>0</v>
      </c>
      <c r="O2008" t="str">
        <f t="shared" si="280"/>
        <v>PASS</v>
      </c>
      <c r="P2008" t="str">
        <f t="shared" si="281"/>
        <v>PASS</v>
      </c>
      <c r="Q2008" t="str">
        <f t="shared" si="282"/>
        <v>PASS</v>
      </c>
      <c r="R2008" t="str">
        <f t="shared" si="283"/>
        <v>PASS</v>
      </c>
      <c r="S2008" t="str">
        <f t="shared" si="284"/>
        <v>PASS</v>
      </c>
      <c r="T2008">
        <f t="shared" si="285"/>
        <v>100</v>
      </c>
      <c r="U2008" t="str">
        <f t="shared" si="286"/>
        <v>Low</v>
      </c>
      <c r="V2008" t="str">
        <f t="shared" si="287"/>
        <v>Clean</v>
      </c>
    </row>
    <row r="2009" spans="1:22" x14ac:dyDescent="0.3">
      <c r="A2009" t="str">
        <f>Raw_Data!A2009</f>
        <v>6242636</v>
      </c>
      <c r="B2009">
        <f>Raw_Data!B2009</f>
        <v>45674</v>
      </c>
      <c r="C2009" t="str">
        <f>Raw_Data!C2009</f>
        <v>DOXAZOSIN MESYLATE 4 MG TAB</v>
      </c>
      <c r="D2009" t="str">
        <f>Raw_Data!D2009</f>
        <v>60505009500</v>
      </c>
      <c r="E2009" t="str">
        <f>Raw_Data!E2009</f>
        <v>YASIN, NURA</v>
      </c>
      <c r="F2009" t="str">
        <f>Raw_Data!F2009</f>
        <v>1265518567</v>
      </c>
      <c r="G2009" t="str">
        <f>Raw_Data!H2009</f>
        <v>0</v>
      </c>
      <c r="H2009">
        <f>IFERROR(VLOOKUP(G2009,Store_Map!$A$2:$I$100,3,FALSE),"")</f>
        <v>0</v>
      </c>
      <c r="I2009">
        <f>IFERROR(VLOOKUP(G2009,Store_Map!$A$2:$I$100,4,FALSE),"")</f>
        <v>0</v>
      </c>
      <c r="J2009">
        <f>IFERROR(VLOOKUP(G2009,Store_Map!$A$2:$I$100,5,FALSE),"")</f>
        <v>0</v>
      </c>
      <c r="K2009">
        <f>IFERROR(VLOOKUP(G2009,Store_Map!$A$2:$I$100,6,FALSE),"")</f>
        <v>0</v>
      </c>
      <c r="L2009">
        <f>IFERROR(VLOOKUP(G2009,Store_Map!$A$2:$I$100,7,FALSE),"")</f>
        <v>0</v>
      </c>
      <c r="M2009">
        <f>IFERROR(VLOOKUP(G2009,Store_Map!$A$2:$I$100,8,FALSE),"")</f>
        <v>0</v>
      </c>
      <c r="N2009">
        <f t="shared" si="279"/>
        <v>0</v>
      </c>
      <c r="O2009" t="str">
        <f t="shared" si="280"/>
        <v>PASS</v>
      </c>
      <c r="P2009" t="str">
        <f t="shared" si="281"/>
        <v>PASS</v>
      </c>
      <c r="Q2009" t="str">
        <f t="shared" si="282"/>
        <v>PASS</v>
      </c>
      <c r="R2009" t="str">
        <f t="shared" si="283"/>
        <v>PASS</v>
      </c>
      <c r="S2009" t="str">
        <f t="shared" si="284"/>
        <v>PASS</v>
      </c>
      <c r="T2009">
        <f t="shared" si="285"/>
        <v>100</v>
      </c>
      <c r="U2009" t="str">
        <f t="shared" si="286"/>
        <v>Low</v>
      </c>
      <c r="V2009" t="str">
        <f t="shared" si="287"/>
        <v>Clean</v>
      </c>
    </row>
    <row r="2010" spans="1:22" x14ac:dyDescent="0.3">
      <c r="A2010" t="str">
        <f>Raw_Data!A2010</f>
        <v>6248336</v>
      </c>
      <c r="B2010">
        <f>Raw_Data!B2010</f>
        <v>45674</v>
      </c>
      <c r="C2010" t="str">
        <f>Raw_Data!C2010</f>
        <v>BUSPIRONE HCL 10 MG TABLET</v>
      </c>
      <c r="D2010" t="str">
        <f>Raw_Data!D2010</f>
        <v>29300024505</v>
      </c>
      <c r="E2010" t="str">
        <f>Raw_Data!E2010</f>
        <v>YASIN, NURA</v>
      </c>
      <c r="F2010" t="str">
        <f>Raw_Data!F2010</f>
        <v>1265518567</v>
      </c>
      <c r="G2010" t="str">
        <f>Raw_Data!H2010</f>
        <v>0</v>
      </c>
      <c r="H2010">
        <f>IFERROR(VLOOKUP(G2010,Store_Map!$A$2:$I$100,3,FALSE),"")</f>
        <v>0</v>
      </c>
      <c r="I2010">
        <f>IFERROR(VLOOKUP(G2010,Store_Map!$A$2:$I$100,4,FALSE),"")</f>
        <v>0</v>
      </c>
      <c r="J2010">
        <f>IFERROR(VLOOKUP(G2010,Store_Map!$A$2:$I$100,5,FALSE),"")</f>
        <v>0</v>
      </c>
      <c r="K2010">
        <f>IFERROR(VLOOKUP(G2010,Store_Map!$A$2:$I$100,6,FALSE),"")</f>
        <v>0</v>
      </c>
      <c r="L2010">
        <f>IFERROR(VLOOKUP(G2010,Store_Map!$A$2:$I$100,7,FALSE),"")</f>
        <v>0</v>
      </c>
      <c r="M2010">
        <f>IFERROR(VLOOKUP(G2010,Store_Map!$A$2:$I$100,8,FALSE),"")</f>
        <v>0</v>
      </c>
      <c r="N2010">
        <f t="shared" si="279"/>
        <v>0</v>
      </c>
      <c r="O2010" t="str">
        <f t="shared" si="280"/>
        <v>PASS</v>
      </c>
      <c r="P2010" t="str">
        <f t="shared" si="281"/>
        <v>PASS</v>
      </c>
      <c r="Q2010" t="str">
        <f t="shared" si="282"/>
        <v>PASS</v>
      </c>
      <c r="R2010" t="str">
        <f t="shared" si="283"/>
        <v>PASS</v>
      </c>
      <c r="S2010" t="str">
        <f t="shared" si="284"/>
        <v>PASS</v>
      </c>
      <c r="T2010">
        <f t="shared" si="285"/>
        <v>100</v>
      </c>
      <c r="U2010" t="str">
        <f t="shared" si="286"/>
        <v>Low</v>
      </c>
      <c r="V2010" t="str">
        <f t="shared" si="287"/>
        <v>Clean</v>
      </c>
    </row>
    <row r="2011" spans="1:22" x14ac:dyDescent="0.3">
      <c r="A2011" t="str">
        <f>Raw_Data!A2011</f>
        <v>6248335</v>
      </c>
      <c r="B2011">
        <f>Raw_Data!B2011</f>
        <v>45674</v>
      </c>
      <c r="C2011" t="str">
        <f>Raw_Data!C2011</f>
        <v>HUMIRA PEN 40 MG/0.8 ML</v>
      </c>
      <c r="D2011" t="str">
        <f>Raw_Data!D2011</f>
        <v>74433902</v>
      </c>
      <c r="E2011" t="str">
        <f>Raw_Data!E2011</f>
        <v>THAKORE, MORGAN</v>
      </c>
      <c r="F2011" t="str">
        <f>Raw_Data!F2011</f>
        <v>1770875130</v>
      </c>
      <c r="G2011" t="str">
        <f>Raw_Data!H2011</f>
        <v>0</v>
      </c>
      <c r="H2011">
        <f>IFERROR(VLOOKUP(G2011,Store_Map!$A$2:$I$100,3,FALSE),"")</f>
        <v>0</v>
      </c>
      <c r="I2011">
        <f>IFERROR(VLOOKUP(G2011,Store_Map!$A$2:$I$100,4,FALSE),"")</f>
        <v>0</v>
      </c>
      <c r="J2011">
        <f>IFERROR(VLOOKUP(G2011,Store_Map!$A$2:$I$100,5,FALSE),"")</f>
        <v>0</v>
      </c>
      <c r="K2011">
        <f>IFERROR(VLOOKUP(G2011,Store_Map!$A$2:$I$100,6,FALSE),"")</f>
        <v>0</v>
      </c>
      <c r="L2011">
        <f>IFERROR(VLOOKUP(G2011,Store_Map!$A$2:$I$100,7,FALSE),"")</f>
        <v>0</v>
      </c>
      <c r="M2011">
        <f>IFERROR(VLOOKUP(G2011,Store_Map!$A$2:$I$100,8,FALSE),"")</f>
        <v>0</v>
      </c>
      <c r="N2011">
        <f t="shared" si="279"/>
        <v>0</v>
      </c>
      <c r="O2011" t="str">
        <f t="shared" si="280"/>
        <v>PASS</v>
      </c>
      <c r="P2011" t="str">
        <f t="shared" si="281"/>
        <v>REVIEW</v>
      </c>
      <c r="Q2011" t="str">
        <f t="shared" si="282"/>
        <v>PASS</v>
      </c>
      <c r="R2011" t="str">
        <f t="shared" si="283"/>
        <v>PASS</v>
      </c>
      <c r="S2011" t="str">
        <f t="shared" si="284"/>
        <v>REVIEW</v>
      </c>
      <c r="T2011">
        <f t="shared" si="285"/>
        <v>90</v>
      </c>
      <c r="U2011" t="str">
        <f t="shared" si="286"/>
        <v>Low</v>
      </c>
      <c r="V2011" t="str">
        <f t="shared" si="287"/>
        <v>Invalid NDC</v>
      </c>
    </row>
    <row r="2012" spans="1:22" x14ac:dyDescent="0.3">
      <c r="A2012" t="str">
        <f>Raw_Data!A2012</f>
        <v>6252241</v>
      </c>
      <c r="B2012">
        <f>Raw_Data!B2012</f>
        <v>45674</v>
      </c>
      <c r="C2012" t="str">
        <f>Raw_Data!C2012</f>
        <v>TRIAMCINOLONE 0.1% OINTMENT</v>
      </c>
      <c r="D2012" t="str">
        <f>Raw_Data!D2012</f>
        <v>45802005535</v>
      </c>
      <c r="E2012" t="str">
        <f>Raw_Data!E2012</f>
        <v>HARSHMAN, SONALI</v>
      </c>
      <c r="F2012" t="str">
        <f>Raw_Data!F2012</f>
        <v>1104084516</v>
      </c>
      <c r="G2012" t="str">
        <f>Raw_Data!H2012</f>
        <v>0</v>
      </c>
      <c r="H2012">
        <f>IFERROR(VLOOKUP(G2012,Store_Map!$A$2:$I$100,3,FALSE),"")</f>
        <v>0</v>
      </c>
      <c r="I2012">
        <f>IFERROR(VLOOKUP(G2012,Store_Map!$A$2:$I$100,4,FALSE),"")</f>
        <v>0</v>
      </c>
      <c r="J2012">
        <f>IFERROR(VLOOKUP(G2012,Store_Map!$A$2:$I$100,5,FALSE),"")</f>
        <v>0</v>
      </c>
      <c r="K2012">
        <f>IFERROR(VLOOKUP(G2012,Store_Map!$A$2:$I$100,6,FALSE),"")</f>
        <v>0</v>
      </c>
      <c r="L2012">
        <f>IFERROR(VLOOKUP(G2012,Store_Map!$A$2:$I$100,7,FALSE),"")</f>
        <v>0</v>
      </c>
      <c r="M2012">
        <f>IFERROR(VLOOKUP(G2012,Store_Map!$A$2:$I$100,8,FALSE),"")</f>
        <v>0</v>
      </c>
      <c r="N2012">
        <f t="shared" si="279"/>
        <v>0</v>
      </c>
      <c r="O2012" t="str">
        <f t="shared" si="280"/>
        <v>PASS</v>
      </c>
      <c r="P2012" t="str">
        <f t="shared" si="281"/>
        <v>PASS</v>
      </c>
      <c r="Q2012" t="str">
        <f t="shared" si="282"/>
        <v>PASS</v>
      </c>
      <c r="R2012" t="str">
        <f t="shared" si="283"/>
        <v>PASS</v>
      </c>
      <c r="S2012" t="str">
        <f t="shared" si="284"/>
        <v>PASS</v>
      </c>
      <c r="T2012">
        <f t="shared" si="285"/>
        <v>100</v>
      </c>
      <c r="U2012" t="str">
        <f t="shared" si="286"/>
        <v>Low</v>
      </c>
      <c r="V2012" t="str">
        <f t="shared" si="287"/>
        <v>Clean</v>
      </c>
    </row>
    <row r="2013" spans="1:22" x14ac:dyDescent="0.3">
      <c r="A2013" t="str">
        <f>Raw_Data!A2013</f>
        <v>6247813</v>
      </c>
      <c r="B2013">
        <f>Raw_Data!B2013</f>
        <v>45674</v>
      </c>
      <c r="C2013" t="str">
        <f>Raw_Data!C2013</f>
        <v>LORATADINE 10 MG TABLET</v>
      </c>
      <c r="D2013" t="str">
        <f>Raw_Data!D2013</f>
        <v>904685289</v>
      </c>
      <c r="E2013" t="str">
        <f>Raw_Data!E2013</f>
        <v>GIBBS, JON</v>
      </c>
      <c r="F2013" t="str">
        <f>Raw_Data!F2013</f>
        <v>1700896156</v>
      </c>
      <c r="G2013" t="str">
        <f>Raw_Data!H2013</f>
        <v>0</v>
      </c>
      <c r="H2013">
        <f>IFERROR(VLOOKUP(G2013,Store_Map!$A$2:$I$100,3,FALSE),"")</f>
        <v>0</v>
      </c>
      <c r="I2013">
        <f>IFERROR(VLOOKUP(G2013,Store_Map!$A$2:$I$100,4,FALSE),"")</f>
        <v>0</v>
      </c>
      <c r="J2013">
        <f>IFERROR(VLOOKUP(G2013,Store_Map!$A$2:$I$100,5,FALSE),"")</f>
        <v>0</v>
      </c>
      <c r="K2013">
        <f>IFERROR(VLOOKUP(G2013,Store_Map!$A$2:$I$100,6,FALSE),"")</f>
        <v>0</v>
      </c>
      <c r="L2013">
        <f>IFERROR(VLOOKUP(G2013,Store_Map!$A$2:$I$100,7,FALSE),"")</f>
        <v>0</v>
      </c>
      <c r="M2013">
        <f>IFERROR(VLOOKUP(G2013,Store_Map!$A$2:$I$100,8,FALSE),"")</f>
        <v>0</v>
      </c>
      <c r="N2013">
        <f t="shared" si="279"/>
        <v>0</v>
      </c>
      <c r="O2013" t="str">
        <f t="shared" si="280"/>
        <v>PASS</v>
      </c>
      <c r="P2013" t="str">
        <f t="shared" si="281"/>
        <v>REVIEW</v>
      </c>
      <c r="Q2013" t="str">
        <f t="shared" si="282"/>
        <v>PASS</v>
      </c>
      <c r="R2013" t="str">
        <f t="shared" si="283"/>
        <v>PASS</v>
      </c>
      <c r="S2013" t="str">
        <f t="shared" si="284"/>
        <v>REVIEW</v>
      </c>
      <c r="T2013">
        <f t="shared" si="285"/>
        <v>90</v>
      </c>
      <c r="U2013" t="str">
        <f t="shared" si="286"/>
        <v>Low</v>
      </c>
      <c r="V2013" t="str">
        <f t="shared" si="287"/>
        <v>Invalid NDC</v>
      </c>
    </row>
    <row r="2014" spans="1:22" x14ac:dyDescent="0.3">
      <c r="A2014" t="str">
        <f>Raw_Data!A2014</f>
        <v>6238405</v>
      </c>
      <c r="B2014">
        <f>Raw_Data!B2014</f>
        <v>45674</v>
      </c>
      <c r="C2014" t="str">
        <f>Raw_Data!C2014</f>
        <v>BUPROPION HCL SR 150 MG TAB</v>
      </c>
      <c r="D2014" t="str">
        <f>Raw_Data!D2014</f>
        <v>591354105</v>
      </c>
      <c r="E2014" t="str">
        <f>Raw_Data!E2014</f>
        <v>BYNE, EDMUND</v>
      </c>
      <c r="F2014" t="str">
        <f>Raw_Data!F2014</f>
        <v>1033186648</v>
      </c>
      <c r="G2014" t="str">
        <f>Raw_Data!H2014</f>
        <v>0</v>
      </c>
      <c r="H2014">
        <f>IFERROR(VLOOKUP(G2014,Store_Map!$A$2:$I$100,3,FALSE),"")</f>
        <v>0</v>
      </c>
      <c r="I2014">
        <f>IFERROR(VLOOKUP(G2014,Store_Map!$A$2:$I$100,4,FALSE),"")</f>
        <v>0</v>
      </c>
      <c r="J2014">
        <f>IFERROR(VLOOKUP(G2014,Store_Map!$A$2:$I$100,5,FALSE),"")</f>
        <v>0</v>
      </c>
      <c r="K2014">
        <f>IFERROR(VLOOKUP(G2014,Store_Map!$A$2:$I$100,6,FALSE),"")</f>
        <v>0</v>
      </c>
      <c r="L2014">
        <f>IFERROR(VLOOKUP(G2014,Store_Map!$A$2:$I$100,7,FALSE),"")</f>
        <v>0</v>
      </c>
      <c r="M2014">
        <f>IFERROR(VLOOKUP(G2014,Store_Map!$A$2:$I$100,8,FALSE),"")</f>
        <v>0</v>
      </c>
      <c r="N2014">
        <f t="shared" si="279"/>
        <v>0</v>
      </c>
      <c r="O2014" t="str">
        <f t="shared" si="280"/>
        <v>PASS</v>
      </c>
      <c r="P2014" t="str">
        <f t="shared" si="281"/>
        <v>REVIEW</v>
      </c>
      <c r="Q2014" t="str">
        <f t="shared" si="282"/>
        <v>PASS</v>
      </c>
      <c r="R2014" t="str">
        <f t="shared" si="283"/>
        <v>PASS</v>
      </c>
      <c r="S2014" t="str">
        <f t="shared" si="284"/>
        <v>REVIEW</v>
      </c>
      <c r="T2014">
        <f t="shared" si="285"/>
        <v>90</v>
      </c>
      <c r="U2014" t="str">
        <f t="shared" si="286"/>
        <v>Low</v>
      </c>
      <c r="V2014" t="str">
        <f t="shared" si="287"/>
        <v>Invalid NDC</v>
      </c>
    </row>
    <row r="2015" spans="1:22" x14ac:dyDescent="0.3">
      <c r="A2015" t="str">
        <f>Raw_Data!A2015</f>
        <v>6238404</v>
      </c>
      <c r="B2015">
        <f>Raw_Data!B2015</f>
        <v>45674</v>
      </c>
      <c r="C2015" t="str">
        <f>Raw_Data!C2015</f>
        <v>ADVAIR 250-50 DISKUS</v>
      </c>
      <c r="D2015" t="str">
        <f>Raw_Data!D2015</f>
        <v>173069600</v>
      </c>
      <c r="E2015" t="str">
        <f>Raw_Data!E2015</f>
        <v>BYNE, EDMUND</v>
      </c>
      <c r="F2015" t="str">
        <f>Raw_Data!F2015</f>
        <v>1033186648</v>
      </c>
      <c r="G2015" t="str">
        <f>Raw_Data!H2015</f>
        <v>0</v>
      </c>
      <c r="H2015">
        <f>IFERROR(VLOOKUP(G2015,Store_Map!$A$2:$I$100,3,FALSE),"")</f>
        <v>0</v>
      </c>
      <c r="I2015">
        <f>IFERROR(VLOOKUP(G2015,Store_Map!$A$2:$I$100,4,FALSE),"")</f>
        <v>0</v>
      </c>
      <c r="J2015">
        <f>IFERROR(VLOOKUP(G2015,Store_Map!$A$2:$I$100,5,FALSE),"")</f>
        <v>0</v>
      </c>
      <c r="K2015">
        <f>IFERROR(VLOOKUP(G2015,Store_Map!$A$2:$I$100,6,FALSE),"")</f>
        <v>0</v>
      </c>
      <c r="L2015">
        <f>IFERROR(VLOOKUP(G2015,Store_Map!$A$2:$I$100,7,FALSE),"")</f>
        <v>0</v>
      </c>
      <c r="M2015">
        <f>IFERROR(VLOOKUP(G2015,Store_Map!$A$2:$I$100,8,FALSE),"")</f>
        <v>0</v>
      </c>
      <c r="N2015">
        <f t="shared" si="279"/>
        <v>0</v>
      </c>
      <c r="O2015" t="str">
        <f t="shared" si="280"/>
        <v>PASS</v>
      </c>
      <c r="P2015" t="str">
        <f t="shared" si="281"/>
        <v>REVIEW</v>
      </c>
      <c r="Q2015" t="str">
        <f t="shared" si="282"/>
        <v>PASS</v>
      </c>
      <c r="R2015" t="str">
        <f t="shared" si="283"/>
        <v>PASS</v>
      </c>
      <c r="S2015" t="str">
        <f t="shared" si="284"/>
        <v>REVIEW</v>
      </c>
      <c r="T2015">
        <f t="shared" si="285"/>
        <v>90</v>
      </c>
      <c r="U2015" t="str">
        <f t="shared" si="286"/>
        <v>Low</v>
      </c>
      <c r="V2015" t="str">
        <f t="shared" si="287"/>
        <v>Invalid NDC</v>
      </c>
    </row>
    <row r="2016" spans="1:22" x14ac:dyDescent="0.3">
      <c r="A2016" t="str">
        <f>Raw_Data!A2016</f>
        <v>6234558</v>
      </c>
      <c r="B2016">
        <f>Raw_Data!B2016</f>
        <v>45674</v>
      </c>
      <c r="C2016" t="str">
        <f>Raw_Data!C2016</f>
        <v>VENTOLIN HFA 90 MCG INHALER</v>
      </c>
      <c r="D2016" t="str">
        <f>Raw_Data!D2016</f>
        <v>173068220</v>
      </c>
      <c r="E2016" t="str">
        <f>Raw_Data!E2016</f>
        <v>GIBBS, JON</v>
      </c>
      <c r="F2016" t="str">
        <f>Raw_Data!F2016</f>
        <v>1700896156</v>
      </c>
      <c r="G2016" t="str">
        <f>Raw_Data!H2016</f>
        <v>0</v>
      </c>
      <c r="H2016">
        <f>IFERROR(VLOOKUP(G2016,Store_Map!$A$2:$I$100,3,FALSE),"")</f>
        <v>0</v>
      </c>
      <c r="I2016">
        <f>IFERROR(VLOOKUP(G2016,Store_Map!$A$2:$I$100,4,FALSE),"")</f>
        <v>0</v>
      </c>
      <c r="J2016">
        <f>IFERROR(VLOOKUP(G2016,Store_Map!$A$2:$I$100,5,FALSE),"")</f>
        <v>0</v>
      </c>
      <c r="K2016">
        <f>IFERROR(VLOOKUP(G2016,Store_Map!$A$2:$I$100,6,FALSE),"")</f>
        <v>0</v>
      </c>
      <c r="L2016">
        <f>IFERROR(VLOOKUP(G2016,Store_Map!$A$2:$I$100,7,FALSE),"")</f>
        <v>0</v>
      </c>
      <c r="M2016">
        <f>IFERROR(VLOOKUP(G2016,Store_Map!$A$2:$I$100,8,FALSE),"")</f>
        <v>0</v>
      </c>
      <c r="N2016">
        <f t="shared" si="279"/>
        <v>0</v>
      </c>
      <c r="O2016" t="str">
        <f t="shared" si="280"/>
        <v>PASS</v>
      </c>
      <c r="P2016" t="str">
        <f t="shared" si="281"/>
        <v>REVIEW</v>
      </c>
      <c r="Q2016" t="str">
        <f t="shared" si="282"/>
        <v>PASS</v>
      </c>
      <c r="R2016" t="str">
        <f t="shared" si="283"/>
        <v>PASS</v>
      </c>
      <c r="S2016" t="str">
        <f t="shared" si="284"/>
        <v>REVIEW</v>
      </c>
      <c r="T2016">
        <f t="shared" si="285"/>
        <v>90</v>
      </c>
      <c r="U2016" t="str">
        <f t="shared" si="286"/>
        <v>Low</v>
      </c>
      <c r="V2016" t="str">
        <f t="shared" si="287"/>
        <v>Invalid NDC</v>
      </c>
    </row>
    <row r="2017" spans="1:22" x14ac:dyDescent="0.3">
      <c r="A2017" t="str">
        <f>Raw_Data!A2017</f>
        <v>6252242</v>
      </c>
      <c r="B2017">
        <f>Raw_Data!B2017</f>
        <v>45674</v>
      </c>
      <c r="C2017" t="str">
        <f>Raw_Data!C2017</f>
        <v>TOBRAMYCIN 0.3% EYE DROP</v>
      </c>
      <c r="D2017" t="str">
        <f>Raw_Data!D2017</f>
        <v>70069013101</v>
      </c>
      <c r="E2017" t="str">
        <f>Raw_Data!E2017</f>
        <v>GIBBS, JON</v>
      </c>
      <c r="F2017" t="str">
        <f>Raw_Data!F2017</f>
        <v>1700896156</v>
      </c>
      <c r="G2017" t="str">
        <f>Raw_Data!H2017</f>
        <v>0</v>
      </c>
      <c r="H2017">
        <f>IFERROR(VLOOKUP(G2017,Store_Map!$A$2:$I$100,3,FALSE),"")</f>
        <v>0</v>
      </c>
      <c r="I2017">
        <f>IFERROR(VLOOKUP(G2017,Store_Map!$A$2:$I$100,4,FALSE),"")</f>
        <v>0</v>
      </c>
      <c r="J2017">
        <f>IFERROR(VLOOKUP(G2017,Store_Map!$A$2:$I$100,5,FALSE),"")</f>
        <v>0</v>
      </c>
      <c r="K2017">
        <f>IFERROR(VLOOKUP(G2017,Store_Map!$A$2:$I$100,6,FALSE),"")</f>
        <v>0</v>
      </c>
      <c r="L2017">
        <f>IFERROR(VLOOKUP(G2017,Store_Map!$A$2:$I$100,7,FALSE),"")</f>
        <v>0</v>
      </c>
      <c r="M2017">
        <f>IFERROR(VLOOKUP(G2017,Store_Map!$A$2:$I$100,8,FALSE),"")</f>
        <v>0</v>
      </c>
      <c r="N2017">
        <f t="shared" si="279"/>
        <v>0</v>
      </c>
      <c r="O2017" t="str">
        <f t="shared" si="280"/>
        <v>PASS</v>
      </c>
      <c r="P2017" t="str">
        <f t="shared" si="281"/>
        <v>PASS</v>
      </c>
      <c r="Q2017" t="str">
        <f t="shared" si="282"/>
        <v>PASS</v>
      </c>
      <c r="R2017" t="str">
        <f t="shared" si="283"/>
        <v>PASS</v>
      </c>
      <c r="S2017" t="str">
        <f t="shared" si="284"/>
        <v>PASS</v>
      </c>
      <c r="T2017">
        <f t="shared" si="285"/>
        <v>100</v>
      </c>
      <c r="U2017" t="str">
        <f t="shared" si="286"/>
        <v>Low</v>
      </c>
      <c r="V2017" t="str">
        <f t="shared" si="287"/>
        <v>Clean</v>
      </c>
    </row>
    <row r="2018" spans="1:22" x14ac:dyDescent="0.3">
      <c r="A2018" t="str">
        <f>Raw_Data!A2018</f>
        <v>6252244</v>
      </c>
      <c r="B2018">
        <f>Raw_Data!B2018</f>
        <v>45674</v>
      </c>
      <c r="C2018" t="str">
        <f>Raw_Data!C2018</f>
        <v>MONTELUKAST SOD 10 MG TABLE</v>
      </c>
      <c r="D2018" t="str">
        <f>Raw_Data!D2018</f>
        <v>13668008105</v>
      </c>
      <c r="E2018" t="str">
        <f>Raw_Data!E2018</f>
        <v>GIBBS, JON</v>
      </c>
      <c r="F2018" t="str">
        <f>Raw_Data!F2018</f>
        <v>1700896156</v>
      </c>
      <c r="G2018" t="str">
        <f>Raw_Data!H2018</f>
        <v>0</v>
      </c>
      <c r="H2018">
        <f>IFERROR(VLOOKUP(G2018,Store_Map!$A$2:$I$100,3,FALSE),"")</f>
        <v>0</v>
      </c>
      <c r="I2018">
        <f>IFERROR(VLOOKUP(G2018,Store_Map!$A$2:$I$100,4,FALSE),"")</f>
        <v>0</v>
      </c>
      <c r="J2018">
        <f>IFERROR(VLOOKUP(G2018,Store_Map!$A$2:$I$100,5,FALSE),"")</f>
        <v>0</v>
      </c>
      <c r="K2018">
        <f>IFERROR(VLOOKUP(G2018,Store_Map!$A$2:$I$100,6,FALSE),"")</f>
        <v>0</v>
      </c>
      <c r="L2018">
        <f>IFERROR(VLOOKUP(G2018,Store_Map!$A$2:$I$100,7,FALSE),"")</f>
        <v>0</v>
      </c>
      <c r="M2018">
        <f>IFERROR(VLOOKUP(G2018,Store_Map!$A$2:$I$100,8,FALSE),"")</f>
        <v>0</v>
      </c>
      <c r="N2018">
        <f t="shared" si="279"/>
        <v>0</v>
      </c>
      <c r="O2018" t="str">
        <f t="shared" si="280"/>
        <v>PASS</v>
      </c>
      <c r="P2018" t="str">
        <f t="shared" si="281"/>
        <v>PASS</v>
      </c>
      <c r="Q2018" t="str">
        <f t="shared" si="282"/>
        <v>PASS</v>
      </c>
      <c r="R2018" t="str">
        <f t="shared" si="283"/>
        <v>PASS</v>
      </c>
      <c r="S2018" t="str">
        <f t="shared" si="284"/>
        <v>PASS</v>
      </c>
      <c r="T2018">
        <f t="shared" si="285"/>
        <v>100</v>
      </c>
      <c r="U2018" t="str">
        <f t="shared" si="286"/>
        <v>Low</v>
      </c>
      <c r="V2018" t="str">
        <f t="shared" si="287"/>
        <v>Clean</v>
      </c>
    </row>
    <row r="2019" spans="1:22" x14ac:dyDescent="0.3">
      <c r="A2019" t="str">
        <f>Raw_Data!A2019</f>
        <v>6252245</v>
      </c>
      <c r="B2019">
        <f>Raw_Data!B2019</f>
        <v>45674</v>
      </c>
      <c r="C2019" t="str">
        <f>Raw_Data!C2019</f>
        <v>IBUPROFEN 800 MG TABLET</v>
      </c>
      <c r="D2019" t="str">
        <f>Raw_Data!D2019</f>
        <v>59651036205</v>
      </c>
      <c r="E2019" t="str">
        <f>Raw_Data!E2019</f>
        <v>GIBBS, JON</v>
      </c>
      <c r="F2019" t="str">
        <f>Raw_Data!F2019</f>
        <v>1700896156</v>
      </c>
      <c r="G2019" t="str">
        <f>Raw_Data!H2019</f>
        <v>0</v>
      </c>
      <c r="H2019">
        <f>IFERROR(VLOOKUP(G2019,Store_Map!$A$2:$I$100,3,FALSE),"")</f>
        <v>0</v>
      </c>
      <c r="I2019">
        <f>IFERROR(VLOOKUP(G2019,Store_Map!$A$2:$I$100,4,FALSE),"")</f>
        <v>0</v>
      </c>
      <c r="J2019">
        <f>IFERROR(VLOOKUP(G2019,Store_Map!$A$2:$I$100,5,FALSE),"")</f>
        <v>0</v>
      </c>
      <c r="K2019">
        <f>IFERROR(VLOOKUP(G2019,Store_Map!$A$2:$I$100,6,FALSE),"")</f>
        <v>0</v>
      </c>
      <c r="L2019">
        <f>IFERROR(VLOOKUP(G2019,Store_Map!$A$2:$I$100,7,FALSE),"")</f>
        <v>0</v>
      </c>
      <c r="M2019">
        <f>IFERROR(VLOOKUP(G2019,Store_Map!$A$2:$I$100,8,FALSE),"")</f>
        <v>0</v>
      </c>
      <c r="N2019">
        <f t="shared" si="279"/>
        <v>0</v>
      </c>
      <c r="O2019" t="str">
        <f t="shared" si="280"/>
        <v>PASS</v>
      </c>
      <c r="P2019" t="str">
        <f t="shared" si="281"/>
        <v>PASS</v>
      </c>
      <c r="Q2019" t="str">
        <f t="shared" si="282"/>
        <v>PASS</v>
      </c>
      <c r="R2019" t="str">
        <f t="shared" si="283"/>
        <v>PASS</v>
      </c>
      <c r="S2019" t="str">
        <f t="shared" si="284"/>
        <v>PASS</v>
      </c>
      <c r="T2019">
        <f t="shared" si="285"/>
        <v>100</v>
      </c>
      <c r="U2019" t="str">
        <f t="shared" si="286"/>
        <v>Low</v>
      </c>
      <c r="V2019" t="str">
        <f t="shared" si="287"/>
        <v>Clean</v>
      </c>
    </row>
    <row r="2020" spans="1:22" x14ac:dyDescent="0.3">
      <c r="A2020" t="str">
        <f>Raw_Data!A2020</f>
        <v>6252246</v>
      </c>
      <c r="B2020">
        <f>Raw_Data!B2020</f>
        <v>45674</v>
      </c>
      <c r="C2020" t="str">
        <f>Raw_Data!C2020</f>
        <v>FLUTICASONE PROP 50 MCG SPR</v>
      </c>
      <c r="D2020" t="str">
        <f>Raw_Data!D2020</f>
        <v>54327099</v>
      </c>
      <c r="E2020" t="str">
        <f>Raw_Data!E2020</f>
        <v>GIBBS, JON</v>
      </c>
      <c r="F2020" t="str">
        <f>Raw_Data!F2020</f>
        <v>1700896156</v>
      </c>
      <c r="G2020" t="str">
        <f>Raw_Data!H2020</f>
        <v>0</v>
      </c>
      <c r="H2020">
        <f>IFERROR(VLOOKUP(G2020,Store_Map!$A$2:$I$100,3,FALSE),"")</f>
        <v>0</v>
      </c>
      <c r="I2020">
        <f>IFERROR(VLOOKUP(G2020,Store_Map!$A$2:$I$100,4,FALSE),"")</f>
        <v>0</v>
      </c>
      <c r="J2020">
        <f>IFERROR(VLOOKUP(G2020,Store_Map!$A$2:$I$100,5,FALSE),"")</f>
        <v>0</v>
      </c>
      <c r="K2020">
        <f>IFERROR(VLOOKUP(G2020,Store_Map!$A$2:$I$100,6,FALSE),"")</f>
        <v>0</v>
      </c>
      <c r="L2020">
        <f>IFERROR(VLOOKUP(G2020,Store_Map!$A$2:$I$100,7,FALSE),"")</f>
        <v>0</v>
      </c>
      <c r="M2020">
        <f>IFERROR(VLOOKUP(G2020,Store_Map!$A$2:$I$100,8,FALSE),"")</f>
        <v>0</v>
      </c>
      <c r="N2020">
        <f t="shared" si="279"/>
        <v>0</v>
      </c>
      <c r="O2020" t="str">
        <f t="shared" si="280"/>
        <v>PASS</v>
      </c>
      <c r="P2020" t="str">
        <f t="shared" si="281"/>
        <v>REVIEW</v>
      </c>
      <c r="Q2020" t="str">
        <f t="shared" si="282"/>
        <v>PASS</v>
      </c>
      <c r="R2020" t="str">
        <f t="shared" si="283"/>
        <v>PASS</v>
      </c>
      <c r="S2020" t="str">
        <f t="shared" si="284"/>
        <v>REVIEW</v>
      </c>
      <c r="T2020">
        <f t="shared" si="285"/>
        <v>90</v>
      </c>
      <c r="U2020" t="str">
        <f t="shared" si="286"/>
        <v>Low</v>
      </c>
      <c r="V2020" t="str">
        <f t="shared" si="287"/>
        <v>Invalid NDC</v>
      </c>
    </row>
    <row r="2021" spans="1:22" x14ac:dyDescent="0.3">
      <c r="A2021" t="str">
        <f>Raw_Data!A2021</f>
        <v>6252249</v>
      </c>
      <c r="B2021">
        <f>Raw_Data!B2021</f>
        <v>45674</v>
      </c>
      <c r="C2021" t="str">
        <f>Raw_Data!C2021</f>
        <v>ATORVASTATIN 40 MG TABLET</v>
      </c>
      <c r="D2021" t="str">
        <f>Raw_Data!D2021</f>
        <v>67877051310</v>
      </c>
      <c r="E2021" t="str">
        <f>Raw_Data!E2021</f>
        <v>BYNE, EDMUND</v>
      </c>
      <c r="F2021" t="str">
        <f>Raw_Data!F2021</f>
        <v>1033186648</v>
      </c>
      <c r="G2021" t="str">
        <f>Raw_Data!H2021</f>
        <v>0</v>
      </c>
      <c r="H2021">
        <f>IFERROR(VLOOKUP(G2021,Store_Map!$A$2:$I$100,3,FALSE),"")</f>
        <v>0</v>
      </c>
      <c r="I2021">
        <f>IFERROR(VLOOKUP(G2021,Store_Map!$A$2:$I$100,4,FALSE),"")</f>
        <v>0</v>
      </c>
      <c r="J2021">
        <f>IFERROR(VLOOKUP(G2021,Store_Map!$A$2:$I$100,5,FALSE),"")</f>
        <v>0</v>
      </c>
      <c r="K2021">
        <f>IFERROR(VLOOKUP(G2021,Store_Map!$A$2:$I$100,6,FALSE),"")</f>
        <v>0</v>
      </c>
      <c r="L2021">
        <f>IFERROR(VLOOKUP(G2021,Store_Map!$A$2:$I$100,7,FALSE),"")</f>
        <v>0</v>
      </c>
      <c r="M2021">
        <f>IFERROR(VLOOKUP(G2021,Store_Map!$A$2:$I$100,8,FALSE),"")</f>
        <v>0</v>
      </c>
      <c r="N2021">
        <f t="shared" si="279"/>
        <v>0</v>
      </c>
      <c r="O2021" t="str">
        <f t="shared" si="280"/>
        <v>PASS</v>
      </c>
      <c r="P2021" t="str">
        <f t="shared" si="281"/>
        <v>PASS</v>
      </c>
      <c r="Q2021" t="str">
        <f t="shared" si="282"/>
        <v>PASS</v>
      </c>
      <c r="R2021" t="str">
        <f t="shared" si="283"/>
        <v>PASS</v>
      </c>
      <c r="S2021" t="str">
        <f t="shared" si="284"/>
        <v>PASS</v>
      </c>
      <c r="T2021">
        <f t="shared" si="285"/>
        <v>100</v>
      </c>
      <c r="U2021" t="str">
        <f t="shared" si="286"/>
        <v>Low</v>
      </c>
      <c r="V2021" t="str">
        <f t="shared" si="287"/>
        <v>Clean</v>
      </c>
    </row>
    <row r="2022" spans="1:22" x14ac:dyDescent="0.3">
      <c r="A2022" t="str">
        <f>Raw_Data!A2022</f>
        <v>6252250</v>
      </c>
      <c r="B2022">
        <f>Raw_Data!B2022</f>
        <v>45674</v>
      </c>
      <c r="C2022" t="str">
        <f>Raw_Data!C2022</f>
        <v>METFORMIN HCL 1,000 MG TABL</v>
      </c>
      <c r="D2022" t="str">
        <f>Raw_Data!D2022</f>
        <v>70010006599</v>
      </c>
      <c r="E2022" t="str">
        <f>Raw_Data!E2022</f>
        <v>BYNE, EDMUND</v>
      </c>
      <c r="F2022" t="str">
        <f>Raw_Data!F2022</f>
        <v>1033186648</v>
      </c>
      <c r="G2022" t="str">
        <f>Raw_Data!H2022</f>
        <v>0</v>
      </c>
      <c r="H2022">
        <f>IFERROR(VLOOKUP(G2022,Store_Map!$A$2:$I$100,3,FALSE),"")</f>
        <v>0</v>
      </c>
      <c r="I2022">
        <f>IFERROR(VLOOKUP(G2022,Store_Map!$A$2:$I$100,4,FALSE),"")</f>
        <v>0</v>
      </c>
      <c r="J2022">
        <f>IFERROR(VLOOKUP(G2022,Store_Map!$A$2:$I$100,5,FALSE),"")</f>
        <v>0</v>
      </c>
      <c r="K2022">
        <f>IFERROR(VLOOKUP(G2022,Store_Map!$A$2:$I$100,6,FALSE),"")</f>
        <v>0</v>
      </c>
      <c r="L2022">
        <f>IFERROR(VLOOKUP(G2022,Store_Map!$A$2:$I$100,7,FALSE),"")</f>
        <v>0</v>
      </c>
      <c r="M2022">
        <f>IFERROR(VLOOKUP(G2022,Store_Map!$A$2:$I$100,8,FALSE),"")</f>
        <v>0</v>
      </c>
      <c r="N2022">
        <f t="shared" si="279"/>
        <v>0</v>
      </c>
      <c r="O2022" t="str">
        <f t="shared" si="280"/>
        <v>PASS</v>
      </c>
      <c r="P2022" t="str">
        <f t="shared" si="281"/>
        <v>PASS</v>
      </c>
      <c r="Q2022" t="str">
        <f t="shared" si="282"/>
        <v>PASS</v>
      </c>
      <c r="R2022" t="str">
        <f t="shared" si="283"/>
        <v>PASS</v>
      </c>
      <c r="S2022" t="str">
        <f t="shared" si="284"/>
        <v>PASS</v>
      </c>
      <c r="T2022">
        <f t="shared" si="285"/>
        <v>100</v>
      </c>
      <c r="U2022" t="str">
        <f t="shared" si="286"/>
        <v>Low</v>
      </c>
      <c r="V2022" t="str">
        <f t="shared" si="287"/>
        <v>Clean</v>
      </c>
    </row>
    <row r="2023" spans="1:22" x14ac:dyDescent="0.3">
      <c r="A2023" t="str">
        <f>Raw_Data!A2023</f>
        <v>6252251</v>
      </c>
      <c r="B2023">
        <f>Raw_Data!B2023</f>
        <v>45674</v>
      </c>
      <c r="C2023" t="str">
        <f>Raw_Data!C2023</f>
        <v>AMLODIPINE BESYLATE 10 MG T</v>
      </c>
      <c r="D2023" t="str">
        <f>Raw_Data!D2023</f>
        <v>69097012815</v>
      </c>
      <c r="E2023" t="str">
        <f>Raw_Data!E2023</f>
        <v>GIBBS, JON</v>
      </c>
      <c r="F2023" t="str">
        <f>Raw_Data!F2023</f>
        <v>1700896156</v>
      </c>
      <c r="G2023" t="str">
        <f>Raw_Data!H2023</f>
        <v>0</v>
      </c>
      <c r="H2023">
        <f>IFERROR(VLOOKUP(G2023,Store_Map!$A$2:$I$100,3,FALSE),"")</f>
        <v>0</v>
      </c>
      <c r="I2023">
        <f>IFERROR(VLOOKUP(G2023,Store_Map!$A$2:$I$100,4,FALSE),"")</f>
        <v>0</v>
      </c>
      <c r="J2023">
        <f>IFERROR(VLOOKUP(G2023,Store_Map!$A$2:$I$100,5,FALSE),"")</f>
        <v>0</v>
      </c>
      <c r="K2023">
        <f>IFERROR(VLOOKUP(G2023,Store_Map!$A$2:$I$100,6,FALSE),"")</f>
        <v>0</v>
      </c>
      <c r="L2023">
        <f>IFERROR(VLOOKUP(G2023,Store_Map!$A$2:$I$100,7,FALSE),"")</f>
        <v>0</v>
      </c>
      <c r="M2023">
        <f>IFERROR(VLOOKUP(G2023,Store_Map!$A$2:$I$100,8,FALSE),"")</f>
        <v>0</v>
      </c>
      <c r="N2023">
        <f t="shared" si="279"/>
        <v>0</v>
      </c>
      <c r="O2023" t="str">
        <f t="shared" si="280"/>
        <v>PASS</v>
      </c>
      <c r="P2023" t="str">
        <f t="shared" si="281"/>
        <v>PASS</v>
      </c>
      <c r="Q2023" t="str">
        <f t="shared" si="282"/>
        <v>PASS</v>
      </c>
      <c r="R2023" t="str">
        <f t="shared" si="283"/>
        <v>PASS</v>
      </c>
      <c r="S2023" t="str">
        <f t="shared" si="284"/>
        <v>PASS</v>
      </c>
      <c r="T2023">
        <f t="shared" si="285"/>
        <v>100</v>
      </c>
      <c r="U2023" t="str">
        <f t="shared" si="286"/>
        <v>Low</v>
      </c>
      <c r="V2023" t="str">
        <f t="shared" si="287"/>
        <v>Clean</v>
      </c>
    </row>
    <row r="2024" spans="1:22" x14ac:dyDescent="0.3">
      <c r="A2024" t="str">
        <f>Raw_Data!A2024</f>
        <v>6252252</v>
      </c>
      <c r="B2024">
        <f>Raw_Data!B2024</f>
        <v>45674</v>
      </c>
      <c r="C2024" t="str">
        <f>Raw_Data!C2024</f>
        <v>HYDROCHLOROTHIAZIDE 25 MG T</v>
      </c>
      <c r="D2024" t="str">
        <f>Raw_Data!D2024</f>
        <v>29300012810</v>
      </c>
      <c r="E2024" t="str">
        <f>Raw_Data!E2024</f>
        <v>GIBBS, JON</v>
      </c>
      <c r="F2024" t="str">
        <f>Raw_Data!F2024</f>
        <v>1700896156</v>
      </c>
      <c r="G2024" t="str">
        <f>Raw_Data!H2024</f>
        <v>0</v>
      </c>
      <c r="H2024">
        <f>IFERROR(VLOOKUP(G2024,Store_Map!$A$2:$I$100,3,FALSE),"")</f>
        <v>0</v>
      </c>
      <c r="I2024">
        <f>IFERROR(VLOOKUP(G2024,Store_Map!$A$2:$I$100,4,FALSE),"")</f>
        <v>0</v>
      </c>
      <c r="J2024">
        <f>IFERROR(VLOOKUP(G2024,Store_Map!$A$2:$I$100,5,FALSE),"")</f>
        <v>0</v>
      </c>
      <c r="K2024">
        <f>IFERROR(VLOOKUP(G2024,Store_Map!$A$2:$I$100,6,FALSE),"")</f>
        <v>0</v>
      </c>
      <c r="L2024">
        <f>IFERROR(VLOOKUP(G2024,Store_Map!$A$2:$I$100,7,FALSE),"")</f>
        <v>0</v>
      </c>
      <c r="M2024">
        <f>IFERROR(VLOOKUP(G2024,Store_Map!$A$2:$I$100,8,FALSE),"")</f>
        <v>0</v>
      </c>
      <c r="N2024">
        <f t="shared" si="279"/>
        <v>0</v>
      </c>
      <c r="O2024" t="str">
        <f t="shared" si="280"/>
        <v>PASS</v>
      </c>
      <c r="P2024" t="str">
        <f t="shared" si="281"/>
        <v>PASS</v>
      </c>
      <c r="Q2024" t="str">
        <f t="shared" si="282"/>
        <v>PASS</v>
      </c>
      <c r="R2024" t="str">
        <f t="shared" si="283"/>
        <v>PASS</v>
      </c>
      <c r="S2024" t="str">
        <f t="shared" si="284"/>
        <v>PASS</v>
      </c>
      <c r="T2024">
        <f t="shared" si="285"/>
        <v>100</v>
      </c>
      <c r="U2024" t="str">
        <f t="shared" si="286"/>
        <v>Low</v>
      </c>
      <c r="V2024" t="str">
        <f t="shared" si="287"/>
        <v>Clean</v>
      </c>
    </row>
    <row r="2025" spans="1:22" x14ac:dyDescent="0.3">
      <c r="A2025" t="str">
        <f>Raw_Data!A2025</f>
        <v>6252253</v>
      </c>
      <c r="B2025">
        <f>Raw_Data!B2025</f>
        <v>45674</v>
      </c>
      <c r="C2025" t="str">
        <f>Raw_Data!C2025</f>
        <v>LOSARTAN POTASSIUM 100 MG T</v>
      </c>
      <c r="D2025" t="str">
        <f>Raw_Data!D2025</f>
        <v>65862020399</v>
      </c>
      <c r="E2025" t="str">
        <f>Raw_Data!E2025</f>
        <v>GIBBS, JON</v>
      </c>
      <c r="F2025" t="str">
        <f>Raw_Data!F2025</f>
        <v>1700896156</v>
      </c>
      <c r="G2025" t="str">
        <f>Raw_Data!H2025</f>
        <v>0</v>
      </c>
      <c r="H2025">
        <f>IFERROR(VLOOKUP(G2025,Store_Map!$A$2:$I$100,3,FALSE),"")</f>
        <v>0</v>
      </c>
      <c r="I2025">
        <f>IFERROR(VLOOKUP(G2025,Store_Map!$A$2:$I$100,4,FALSE),"")</f>
        <v>0</v>
      </c>
      <c r="J2025">
        <f>IFERROR(VLOOKUP(G2025,Store_Map!$A$2:$I$100,5,FALSE),"")</f>
        <v>0</v>
      </c>
      <c r="K2025">
        <f>IFERROR(VLOOKUP(G2025,Store_Map!$A$2:$I$100,6,FALSE),"")</f>
        <v>0</v>
      </c>
      <c r="L2025">
        <f>IFERROR(VLOOKUP(G2025,Store_Map!$A$2:$I$100,7,FALSE),"")</f>
        <v>0</v>
      </c>
      <c r="M2025">
        <f>IFERROR(VLOOKUP(G2025,Store_Map!$A$2:$I$100,8,FALSE),"")</f>
        <v>0</v>
      </c>
      <c r="N2025">
        <f t="shared" si="279"/>
        <v>0</v>
      </c>
      <c r="O2025" t="str">
        <f t="shared" si="280"/>
        <v>PASS</v>
      </c>
      <c r="P2025" t="str">
        <f t="shared" si="281"/>
        <v>PASS</v>
      </c>
      <c r="Q2025" t="str">
        <f t="shared" si="282"/>
        <v>PASS</v>
      </c>
      <c r="R2025" t="str">
        <f t="shared" si="283"/>
        <v>PASS</v>
      </c>
      <c r="S2025" t="str">
        <f t="shared" si="284"/>
        <v>PASS</v>
      </c>
      <c r="T2025">
        <f t="shared" si="285"/>
        <v>100</v>
      </c>
      <c r="U2025" t="str">
        <f t="shared" si="286"/>
        <v>Low</v>
      </c>
      <c r="V2025" t="str">
        <f t="shared" si="287"/>
        <v>Clean</v>
      </c>
    </row>
    <row r="2026" spans="1:22" x14ac:dyDescent="0.3">
      <c r="A2026" t="str">
        <f>Raw_Data!A2026</f>
        <v>6252254</v>
      </c>
      <c r="B2026">
        <f>Raw_Data!B2026</f>
        <v>45674</v>
      </c>
      <c r="C2026" t="str">
        <f>Raw_Data!C2026</f>
        <v>METFORMIN HCL 1,000 MG TABL</v>
      </c>
      <c r="D2026" t="str">
        <f>Raw_Data!D2026</f>
        <v>70010006599</v>
      </c>
      <c r="E2026" t="str">
        <f>Raw_Data!E2026</f>
        <v>GIBBS, JON</v>
      </c>
      <c r="F2026" t="str">
        <f>Raw_Data!F2026</f>
        <v>1700896156</v>
      </c>
      <c r="G2026" t="str">
        <f>Raw_Data!H2026</f>
        <v>0</v>
      </c>
      <c r="H2026">
        <f>IFERROR(VLOOKUP(G2026,Store_Map!$A$2:$I$100,3,FALSE),"")</f>
        <v>0</v>
      </c>
      <c r="I2026">
        <f>IFERROR(VLOOKUP(G2026,Store_Map!$A$2:$I$100,4,FALSE),"")</f>
        <v>0</v>
      </c>
      <c r="J2026">
        <f>IFERROR(VLOOKUP(G2026,Store_Map!$A$2:$I$100,5,FALSE),"")</f>
        <v>0</v>
      </c>
      <c r="K2026">
        <f>IFERROR(VLOOKUP(G2026,Store_Map!$A$2:$I$100,6,FALSE),"")</f>
        <v>0</v>
      </c>
      <c r="L2026">
        <f>IFERROR(VLOOKUP(G2026,Store_Map!$A$2:$I$100,7,FALSE),"")</f>
        <v>0</v>
      </c>
      <c r="M2026">
        <f>IFERROR(VLOOKUP(G2026,Store_Map!$A$2:$I$100,8,FALSE),"")</f>
        <v>0</v>
      </c>
      <c r="N2026">
        <f t="shared" si="279"/>
        <v>0</v>
      </c>
      <c r="O2026" t="str">
        <f t="shared" si="280"/>
        <v>PASS</v>
      </c>
      <c r="P2026" t="str">
        <f t="shared" si="281"/>
        <v>PASS</v>
      </c>
      <c r="Q2026" t="str">
        <f t="shared" si="282"/>
        <v>PASS</v>
      </c>
      <c r="R2026" t="str">
        <f t="shared" si="283"/>
        <v>PASS</v>
      </c>
      <c r="S2026" t="str">
        <f t="shared" si="284"/>
        <v>PASS</v>
      </c>
      <c r="T2026">
        <f t="shared" si="285"/>
        <v>100</v>
      </c>
      <c r="U2026" t="str">
        <f t="shared" si="286"/>
        <v>Low</v>
      </c>
      <c r="V2026" t="str">
        <f t="shared" si="287"/>
        <v>Clean</v>
      </c>
    </row>
    <row r="2027" spans="1:22" x14ac:dyDescent="0.3">
      <c r="A2027" t="str">
        <f>Raw_Data!A2027</f>
        <v>6252256</v>
      </c>
      <c r="B2027">
        <f>Raw_Data!B2027</f>
        <v>45674</v>
      </c>
      <c r="C2027" t="str">
        <f>Raw_Data!C2027</f>
        <v>LEVETIRACETAM 500 MG TABLET</v>
      </c>
      <c r="D2027" t="str">
        <f>Raw_Data!D2027</f>
        <v>31722053712</v>
      </c>
      <c r="E2027" t="str">
        <f>Raw_Data!E2027</f>
        <v>BYNE, EDMUND</v>
      </c>
      <c r="F2027" t="str">
        <f>Raw_Data!F2027</f>
        <v>1033186648</v>
      </c>
      <c r="G2027" t="str">
        <f>Raw_Data!H2027</f>
        <v>0</v>
      </c>
      <c r="H2027">
        <f>IFERROR(VLOOKUP(G2027,Store_Map!$A$2:$I$100,3,FALSE),"")</f>
        <v>0</v>
      </c>
      <c r="I2027">
        <f>IFERROR(VLOOKUP(G2027,Store_Map!$A$2:$I$100,4,FALSE),"")</f>
        <v>0</v>
      </c>
      <c r="J2027">
        <f>IFERROR(VLOOKUP(G2027,Store_Map!$A$2:$I$100,5,FALSE),"")</f>
        <v>0</v>
      </c>
      <c r="K2027">
        <f>IFERROR(VLOOKUP(G2027,Store_Map!$A$2:$I$100,6,FALSE),"")</f>
        <v>0</v>
      </c>
      <c r="L2027">
        <f>IFERROR(VLOOKUP(G2027,Store_Map!$A$2:$I$100,7,FALSE),"")</f>
        <v>0</v>
      </c>
      <c r="M2027">
        <f>IFERROR(VLOOKUP(G2027,Store_Map!$A$2:$I$100,8,FALSE),"")</f>
        <v>0</v>
      </c>
      <c r="N2027">
        <f t="shared" si="279"/>
        <v>0</v>
      </c>
      <c r="O2027" t="str">
        <f t="shared" si="280"/>
        <v>PASS</v>
      </c>
      <c r="P2027" t="str">
        <f t="shared" si="281"/>
        <v>PASS</v>
      </c>
      <c r="Q2027" t="str">
        <f t="shared" si="282"/>
        <v>PASS</v>
      </c>
      <c r="R2027" t="str">
        <f t="shared" si="283"/>
        <v>PASS</v>
      </c>
      <c r="S2027" t="str">
        <f t="shared" si="284"/>
        <v>PASS</v>
      </c>
      <c r="T2027">
        <f t="shared" si="285"/>
        <v>100</v>
      </c>
      <c r="U2027" t="str">
        <f t="shared" si="286"/>
        <v>Low</v>
      </c>
      <c r="V2027" t="str">
        <f t="shared" si="287"/>
        <v>Clean</v>
      </c>
    </row>
    <row r="2028" spans="1:22" x14ac:dyDescent="0.3">
      <c r="A2028" t="str">
        <f>Raw_Data!A2028</f>
        <v>6252257</v>
      </c>
      <c r="B2028">
        <f>Raw_Data!B2028</f>
        <v>45674</v>
      </c>
      <c r="C2028" t="str">
        <f>Raw_Data!C2028</f>
        <v>ALLOPURINOL 100 MG TABLET</v>
      </c>
      <c r="D2028" t="str">
        <f>Raw_Data!D2028</f>
        <v>70710120901</v>
      </c>
      <c r="E2028" t="str">
        <f>Raw_Data!E2028</f>
        <v>GIBBS, JON</v>
      </c>
      <c r="F2028" t="str">
        <f>Raw_Data!F2028</f>
        <v>1700896156</v>
      </c>
      <c r="G2028" t="str">
        <f>Raw_Data!H2028</f>
        <v>0</v>
      </c>
      <c r="H2028">
        <f>IFERROR(VLOOKUP(G2028,Store_Map!$A$2:$I$100,3,FALSE),"")</f>
        <v>0</v>
      </c>
      <c r="I2028">
        <f>IFERROR(VLOOKUP(G2028,Store_Map!$A$2:$I$100,4,FALSE),"")</f>
        <v>0</v>
      </c>
      <c r="J2028">
        <f>IFERROR(VLOOKUP(G2028,Store_Map!$A$2:$I$100,5,FALSE),"")</f>
        <v>0</v>
      </c>
      <c r="K2028">
        <f>IFERROR(VLOOKUP(G2028,Store_Map!$A$2:$I$100,6,FALSE),"")</f>
        <v>0</v>
      </c>
      <c r="L2028">
        <f>IFERROR(VLOOKUP(G2028,Store_Map!$A$2:$I$100,7,FALSE),"")</f>
        <v>0</v>
      </c>
      <c r="M2028">
        <f>IFERROR(VLOOKUP(G2028,Store_Map!$A$2:$I$100,8,FALSE),"")</f>
        <v>0</v>
      </c>
      <c r="N2028">
        <f t="shared" si="279"/>
        <v>0</v>
      </c>
      <c r="O2028" t="str">
        <f t="shared" si="280"/>
        <v>PASS</v>
      </c>
      <c r="P2028" t="str">
        <f t="shared" si="281"/>
        <v>PASS</v>
      </c>
      <c r="Q2028" t="str">
        <f t="shared" si="282"/>
        <v>PASS</v>
      </c>
      <c r="R2028" t="str">
        <f t="shared" si="283"/>
        <v>PASS</v>
      </c>
      <c r="S2028" t="str">
        <f t="shared" si="284"/>
        <v>PASS</v>
      </c>
      <c r="T2028">
        <f t="shared" si="285"/>
        <v>100</v>
      </c>
      <c r="U2028" t="str">
        <f t="shared" si="286"/>
        <v>Low</v>
      </c>
      <c r="V2028" t="str">
        <f t="shared" si="287"/>
        <v>Clean</v>
      </c>
    </row>
    <row r="2029" spans="1:22" x14ac:dyDescent="0.3">
      <c r="A2029" t="str">
        <f>Raw_Data!A2029</f>
        <v>6252259</v>
      </c>
      <c r="B2029">
        <f>Raw_Data!B2029</f>
        <v>45674</v>
      </c>
      <c r="C2029" t="str">
        <f>Raw_Data!C2029</f>
        <v>INDOMETHACIN 50 MG CAPSULE</v>
      </c>
      <c r="D2029" t="str">
        <f>Raw_Data!D2029</f>
        <v>68462030201</v>
      </c>
      <c r="E2029" t="str">
        <f>Raw_Data!E2029</f>
        <v>GIBBS, JON</v>
      </c>
      <c r="F2029" t="str">
        <f>Raw_Data!F2029</f>
        <v>1700896156</v>
      </c>
      <c r="G2029" t="str">
        <f>Raw_Data!H2029</f>
        <v>0</v>
      </c>
      <c r="H2029">
        <f>IFERROR(VLOOKUP(G2029,Store_Map!$A$2:$I$100,3,FALSE),"")</f>
        <v>0</v>
      </c>
      <c r="I2029">
        <f>IFERROR(VLOOKUP(G2029,Store_Map!$A$2:$I$100,4,FALSE),"")</f>
        <v>0</v>
      </c>
      <c r="J2029">
        <f>IFERROR(VLOOKUP(G2029,Store_Map!$A$2:$I$100,5,FALSE),"")</f>
        <v>0</v>
      </c>
      <c r="K2029">
        <f>IFERROR(VLOOKUP(G2029,Store_Map!$A$2:$I$100,6,FALSE),"")</f>
        <v>0</v>
      </c>
      <c r="L2029">
        <f>IFERROR(VLOOKUP(G2029,Store_Map!$A$2:$I$100,7,FALSE),"")</f>
        <v>0</v>
      </c>
      <c r="M2029">
        <f>IFERROR(VLOOKUP(G2029,Store_Map!$A$2:$I$100,8,FALSE),"")</f>
        <v>0</v>
      </c>
      <c r="N2029">
        <f t="shared" si="279"/>
        <v>0</v>
      </c>
      <c r="O2029" t="str">
        <f t="shared" si="280"/>
        <v>PASS</v>
      </c>
      <c r="P2029" t="str">
        <f t="shared" si="281"/>
        <v>PASS</v>
      </c>
      <c r="Q2029" t="str">
        <f t="shared" si="282"/>
        <v>PASS</v>
      </c>
      <c r="R2029" t="str">
        <f t="shared" si="283"/>
        <v>PASS</v>
      </c>
      <c r="S2029" t="str">
        <f t="shared" si="284"/>
        <v>PASS</v>
      </c>
      <c r="T2029">
        <f t="shared" si="285"/>
        <v>100</v>
      </c>
      <c r="U2029" t="str">
        <f t="shared" si="286"/>
        <v>Low</v>
      </c>
      <c r="V2029" t="str">
        <f t="shared" si="287"/>
        <v>Clean</v>
      </c>
    </row>
    <row r="2030" spans="1:22" x14ac:dyDescent="0.3">
      <c r="A2030" t="str">
        <f>Raw_Data!A2030</f>
        <v>6252261</v>
      </c>
      <c r="B2030">
        <f>Raw_Data!B2030</f>
        <v>45674</v>
      </c>
      <c r="C2030" t="str">
        <f>Raw_Data!C2030</f>
        <v>DICLOFENAC SOD DR 75 MG TAB</v>
      </c>
      <c r="D2030" t="str">
        <f>Raw_Data!D2030</f>
        <v>61442010360</v>
      </c>
      <c r="E2030" t="str">
        <f>Raw_Data!E2030</f>
        <v>GIBBS, JON</v>
      </c>
      <c r="F2030" t="str">
        <f>Raw_Data!F2030</f>
        <v>1700896156</v>
      </c>
      <c r="G2030" t="str">
        <f>Raw_Data!H2030</f>
        <v>0</v>
      </c>
      <c r="H2030">
        <f>IFERROR(VLOOKUP(G2030,Store_Map!$A$2:$I$100,3,FALSE),"")</f>
        <v>0</v>
      </c>
      <c r="I2030">
        <f>IFERROR(VLOOKUP(G2030,Store_Map!$A$2:$I$100,4,FALSE),"")</f>
        <v>0</v>
      </c>
      <c r="J2030">
        <f>IFERROR(VLOOKUP(G2030,Store_Map!$A$2:$I$100,5,FALSE),"")</f>
        <v>0</v>
      </c>
      <c r="K2030">
        <f>IFERROR(VLOOKUP(G2030,Store_Map!$A$2:$I$100,6,FALSE),"")</f>
        <v>0</v>
      </c>
      <c r="L2030">
        <f>IFERROR(VLOOKUP(G2030,Store_Map!$A$2:$I$100,7,FALSE),"")</f>
        <v>0</v>
      </c>
      <c r="M2030">
        <f>IFERROR(VLOOKUP(G2030,Store_Map!$A$2:$I$100,8,FALSE),"")</f>
        <v>0</v>
      </c>
      <c r="N2030">
        <f t="shared" si="279"/>
        <v>0</v>
      </c>
      <c r="O2030" t="str">
        <f t="shared" si="280"/>
        <v>PASS</v>
      </c>
      <c r="P2030" t="str">
        <f t="shared" si="281"/>
        <v>PASS</v>
      </c>
      <c r="Q2030" t="str">
        <f t="shared" si="282"/>
        <v>PASS</v>
      </c>
      <c r="R2030" t="str">
        <f t="shared" si="283"/>
        <v>PASS</v>
      </c>
      <c r="S2030" t="str">
        <f t="shared" si="284"/>
        <v>PASS</v>
      </c>
      <c r="T2030">
        <f t="shared" si="285"/>
        <v>100</v>
      </c>
      <c r="U2030" t="str">
        <f t="shared" si="286"/>
        <v>Low</v>
      </c>
      <c r="V2030" t="str">
        <f t="shared" si="287"/>
        <v>Clean</v>
      </c>
    </row>
    <row r="2031" spans="1:22" x14ac:dyDescent="0.3">
      <c r="A2031" t="str">
        <f>Raw_Data!A2031</f>
        <v>6252262</v>
      </c>
      <c r="B2031">
        <f>Raw_Data!B2031</f>
        <v>45674</v>
      </c>
      <c r="C2031" t="str">
        <f>Raw_Data!C2031</f>
        <v>GLIPIZIDE 5 MG TABLET</v>
      </c>
      <c r="D2031" t="str">
        <f>Raw_Data!D2031</f>
        <v>60505014101</v>
      </c>
      <c r="E2031" t="str">
        <f>Raw_Data!E2031</f>
        <v>GIBBS, JON</v>
      </c>
      <c r="F2031" t="str">
        <f>Raw_Data!F2031</f>
        <v>1700896156</v>
      </c>
      <c r="G2031" t="str">
        <f>Raw_Data!H2031</f>
        <v>0</v>
      </c>
      <c r="H2031">
        <f>IFERROR(VLOOKUP(G2031,Store_Map!$A$2:$I$100,3,FALSE),"")</f>
        <v>0</v>
      </c>
      <c r="I2031">
        <f>IFERROR(VLOOKUP(G2031,Store_Map!$A$2:$I$100,4,FALSE),"")</f>
        <v>0</v>
      </c>
      <c r="J2031">
        <f>IFERROR(VLOOKUP(G2031,Store_Map!$A$2:$I$100,5,FALSE),"")</f>
        <v>0</v>
      </c>
      <c r="K2031">
        <f>IFERROR(VLOOKUP(G2031,Store_Map!$A$2:$I$100,6,FALSE),"")</f>
        <v>0</v>
      </c>
      <c r="L2031">
        <f>IFERROR(VLOOKUP(G2031,Store_Map!$A$2:$I$100,7,FALSE),"")</f>
        <v>0</v>
      </c>
      <c r="M2031">
        <f>IFERROR(VLOOKUP(G2031,Store_Map!$A$2:$I$100,8,FALSE),"")</f>
        <v>0</v>
      </c>
      <c r="N2031">
        <f t="shared" si="279"/>
        <v>0</v>
      </c>
      <c r="O2031" t="str">
        <f t="shared" si="280"/>
        <v>PASS</v>
      </c>
      <c r="P2031" t="str">
        <f t="shared" si="281"/>
        <v>PASS</v>
      </c>
      <c r="Q2031" t="str">
        <f t="shared" si="282"/>
        <v>PASS</v>
      </c>
      <c r="R2031" t="str">
        <f t="shared" si="283"/>
        <v>PASS</v>
      </c>
      <c r="S2031" t="str">
        <f t="shared" si="284"/>
        <v>PASS</v>
      </c>
      <c r="T2031">
        <f t="shared" si="285"/>
        <v>100</v>
      </c>
      <c r="U2031" t="str">
        <f t="shared" si="286"/>
        <v>Low</v>
      </c>
      <c r="V2031" t="str">
        <f t="shared" si="287"/>
        <v>Clean</v>
      </c>
    </row>
    <row r="2032" spans="1:22" x14ac:dyDescent="0.3">
      <c r="A2032" t="str">
        <f>Raw_Data!A2032</f>
        <v>6252263</v>
      </c>
      <c r="B2032">
        <f>Raw_Data!B2032</f>
        <v>45674</v>
      </c>
      <c r="C2032" t="str">
        <f>Raw_Data!C2032</f>
        <v>FUROSEMIDE 20 MG TABLET</v>
      </c>
      <c r="D2032" t="str">
        <f>Raw_Data!D2032</f>
        <v>69315011610</v>
      </c>
      <c r="E2032" t="str">
        <f>Raw_Data!E2032</f>
        <v>GIBBS, JON</v>
      </c>
      <c r="F2032" t="str">
        <f>Raw_Data!F2032</f>
        <v>1700896156</v>
      </c>
      <c r="G2032" t="str">
        <f>Raw_Data!H2032</f>
        <v>0</v>
      </c>
      <c r="H2032">
        <f>IFERROR(VLOOKUP(G2032,Store_Map!$A$2:$I$100,3,FALSE),"")</f>
        <v>0</v>
      </c>
      <c r="I2032">
        <f>IFERROR(VLOOKUP(G2032,Store_Map!$A$2:$I$100,4,FALSE),"")</f>
        <v>0</v>
      </c>
      <c r="J2032">
        <f>IFERROR(VLOOKUP(G2032,Store_Map!$A$2:$I$100,5,FALSE),"")</f>
        <v>0</v>
      </c>
      <c r="K2032">
        <f>IFERROR(VLOOKUP(G2032,Store_Map!$A$2:$I$100,6,FALSE),"")</f>
        <v>0</v>
      </c>
      <c r="L2032">
        <f>IFERROR(VLOOKUP(G2032,Store_Map!$A$2:$I$100,7,FALSE),"")</f>
        <v>0</v>
      </c>
      <c r="M2032">
        <f>IFERROR(VLOOKUP(G2032,Store_Map!$A$2:$I$100,8,FALSE),"")</f>
        <v>0</v>
      </c>
      <c r="N2032">
        <f t="shared" si="279"/>
        <v>0</v>
      </c>
      <c r="O2032" t="str">
        <f t="shared" si="280"/>
        <v>PASS</v>
      </c>
      <c r="P2032" t="str">
        <f t="shared" si="281"/>
        <v>PASS</v>
      </c>
      <c r="Q2032" t="str">
        <f t="shared" si="282"/>
        <v>PASS</v>
      </c>
      <c r="R2032" t="str">
        <f t="shared" si="283"/>
        <v>PASS</v>
      </c>
      <c r="S2032" t="str">
        <f t="shared" si="284"/>
        <v>PASS</v>
      </c>
      <c r="T2032">
        <f t="shared" si="285"/>
        <v>100</v>
      </c>
      <c r="U2032" t="str">
        <f t="shared" si="286"/>
        <v>Low</v>
      </c>
      <c r="V2032" t="str">
        <f t="shared" si="287"/>
        <v>Clean</v>
      </c>
    </row>
    <row r="2033" spans="1:22" x14ac:dyDescent="0.3">
      <c r="A2033" t="str">
        <f>Raw_Data!A2033</f>
        <v>6252264</v>
      </c>
      <c r="B2033">
        <f>Raw_Data!B2033</f>
        <v>45674</v>
      </c>
      <c r="C2033" t="str">
        <f>Raw_Data!C2033</f>
        <v>FUROSEMIDE 40 MG TABLET</v>
      </c>
      <c r="D2033" t="str">
        <f>Raw_Data!D2033</f>
        <v>69315011710</v>
      </c>
      <c r="E2033" t="str">
        <f>Raw_Data!E2033</f>
        <v>GIBBS, JON</v>
      </c>
      <c r="F2033" t="str">
        <f>Raw_Data!F2033</f>
        <v>1700896156</v>
      </c>
      <c r="G2033" t="str">
        <f>Raw_Data!H2033</f>
        <v>0</v>
      </c>
      <c r="H2033">
        <f>IFERROR(VLOOKUP(G2033,Store_Map!$A$2:$I$100,3,FALSE),"")</f>
        <v>0</v>
      </c>
      <c r="I2033">
        <f>IFERROR(VLOOKUP(G2033,Store_Map!$A$2:$I$100,4,FALSE),"")</f>
        <v>0</v>
      </c>
      <c r="J2033">
        <f>IFERROR(VLOOKUP(G2033,Store_Map!$A$2:$I$100,5,FALSE),"")</f>
        <v>0</v>
      </c>
      <c r="K2033">
        <f>IFERROR(VLOOKUP(G2033,Store_Map!$A$2:$I$100,6,FALSE),"")</f>
        <v>0</v>
      </c>
      <c r="L2033">
        <f>IFERROR(VLOOKUP(G2033,Store_Map!$A$2:$I$100,7,FALSE),"")</f>
        <v>0</v>
      </c>
      <c r="M2033">
        <f>IFERROR(VLOOKUP(G2033,Store_Map!$A$2:$I$100,8,FALSE),"")</f>
        <v>0</v>
      </c>
      <c r="N2033">
        <f t="shared" si="279"/>
        <v>0</v>
      </c>
      <c r="O2033" t="str">
        <f t="shared" si="280"/>
        <v>PASS</v>
      </c>
      <c r="P2033" t="str">
        <f t="shared" si="281"/>
        <v>PASS</v>
      </c>
      <c r="Q2033" t="str">
        <f t="shared" si="282"/>
        <v>PASS</v>
      </c>
      <c r="R2033" t="str">
        <f t="shared" si="283"/>
        <v>PASS</v>
      </c>
      <c r="S2033" t="str">
        <f t="shared" si="284"/>
        <v>PASS</v>
      </c>
      <c r="T2033">
        <f t="shared" si="285"/>
        <v>100</v>
      </c>
      <c r="U2033" t="str">
        <f t="shared" si="286"/>
        <v>Low</v>
      </c>
      <c r="V2033" t="str">
        <f t="shared" si="287"/>
        <v>Clean</v>
      </c>
    </row>
    <row r="2034" spans="1:22" x14ac:dyDescent="0.3">
      <c r="A2034" t="str">
        <f>Raw_Data!A2034</f>
        <v>6252265</v>
      </c>
      <c r="B2034">
        <f>Raw_Data!B2034</f>
        <v>45674</v>
      </c>
      <c r="C2034" t="str">
        <f>Raw_Data!C2034</f>
        <v>VITAMIN D2 1.25MG(50,000 UN</v>
      </c>
      <c r="D2034" t="str">
        <f>Raw_Data!D2034</f>
        <v>64380073706</v>
      </c>
      <c r="E2034" t="str">
        <f>Raw_Data!E2034</f>
        <v>BYNE, EDMUND</v>
      </c>
      <c r="F2034" t="str">
        <f>Raw_Data!F2034</f>
        <v>1033186648</v>
      </c>
      <c r="G2034" t="str">
        <f>Raw_Data!H2034</f>
        <v>0</v>
      </c>
      <c r="H2034">
        <f>IFERROR(VLOOKUP(G2034,Store_Map!$A$2:$I$100,3,FALSE),"")</f>
        <v>0</v>
      </c>
      <c r="I2034">
        <f>IFERROR(VLOOKUP(G2034,Store_Map!$A$2:$I$100,4,FALSE),"")</f>
        <v>0</v>
      </c>
      <c r="J2034">
        <f>IFERROR(VLOOKUP(G2034,Store_Map!$A$2:$I$100,5,FALSE),"")</f>
        <v>0</v>
      </c>
      <c r="K2034">
        <f>IFERROR(VLOOKUP(G2034,Store_Map!$A$2:$I$100,6,FALSE),"")</f>
        <v>0</v>
      </c>
      <c r="L2034">
        <f>IFERROR(VLOOKUP(G2034,Store_Map!$A$2:$I$100,7,FALSE),"")</f>
        <v>0</v>
      </c>
      <c r="M2034">
        <f>IFERROR(VLOOKUP(G2034,Store_Map!$A$2:$I$100,8,FALSE),"")</f>
        <v>0</v>
      </c>
      <c r="N2034">
        <f t="shared" si="279"/>
        <v>0</v>
      </c>
      <c r="O2034" t="str">
        <f t="shared" si="280"/>
        <v>PASS</v>
      </c>
      <c r="P2034" t="str">
        <f t="shared" si="281"/>
        <v>PASS</v>
      </c>
      <c r="Q2034" t="str">
        <f t="shared" si="282"/>
        <v>PASS</v>
      </c>
      <c r="R2034" t="str">
        <f t="shared" si="283"/>
        <v>PASS</v>
      </c>
      <c r="S2034" t="str">
        <f t="shared" si="284"/>
        <v>PASS</v>
      </c>
      <c r="T2034">
        <f t="shared" si="285"/>
        <v>100</v>
      </c>
      <c r="U2034" t="str">
        <f t="shared" si="286"/>
        <v>Low</v>
      </c>
      <c r="V2034" t="str">
        <f t="shared" si="287"/>
        <v>Clean</v>
      </c>
    </row>
    <row r="2035" spans="1:22" x14ac:dyDescent="0.3">
      <c r="A2035" t="str">
        <f>Raw_Data!A2035</f>
        <v>6252266</v>
      </c>
      <c r="B2035">
        <f>Raw_Data!B2035</f>
        <v>45674</v>
      </c>
      <c r="C2035" t="str">
        <f>Raw_Data!C2035</f>
        <v>ARIPIPRAZOLE 2 MG TABLET</v>
      </c>
      <c r="D2035" t="str">
        <f>Raw_Data!D2035</f>
        <v>65162089603</v>
      </c>
      <c r="E2035" t="str">
        <f>Raw_Data!E2035</f>
        <v>ALLEN, AMANDA</v>
      </c>
      <c r="F2035" t="str">
        <f>Raw_Data!F2035</f>
        <v>1982231882</v>
      </c>
      <c r="G2035" t="str">
        <f>Raw_Data!H2035</f>
        <v>0</v>
      </c>
      <c r="H2035">
        <f>IFERROR(VLOOKUP(G2035,Store_Map!$A$2:$I$100,3,FALSE),"")</f>
        <v>0</v>
      </c>
      <c r="I2035">
        <f>IFERROR(VLOOKUP(G2035,Store_Map!$A$2:$I$100,4,FALSE),"")</f>
        <v>0</v>
      </c>
      <c r="J2035">
        <f>IFERROR(VLOOKUP(G2035,Store_Map!$A$2:$I$100,5,FALSE),"")</f>
        <v>0</v>
      </c>
      <c r="K2035">
        <f>IFERROR(VLOOKUP(G2035,Store_Map!$A$2:$I$100,6,FALSE),"")</f>
        <v>0</v>
      </c>
      <c r="L2035">
        <f>IFERROR(VLOOKUP(G2035,Store_Map!$A$2:$I$100,7,FALSE),"")</f>
        <v>0</v>
      </c>
      <c r="M2035">
        <f>IFERROR(VLOOKUP(G2035,Store_Map!$A$2:$I$100,8,FALSE),"")</f>
        <v>0</v>
      </c>
      <c r="N2035">
        <f t="shared" si="279"/>
        <v>0</v>
      </c>
      <c r="O2035" t="str">
        <f t="shared" si="280"/>
        <v>PASS</v>
      </c>
      <c r="P2035" t="str">
        <f t="shared" si="281"/>
        <v>PASS</v>
      </c>
      <c r="Q2035" t="str">
        <f t="shared" si="282"/>
        <v>PASS</v>
      </c>
      <c r="R2035" t="str">
        <f t="shared" si="283"/>
        <v>PASS</v>
      </c>
      <c r="S2035" t="str">
        <f t="shared" si="284"/>
        <v>PASS</v>
      </c>
      <c r="T2035">
        <f t="shared" si="285"/>
        <v>100</v>
      </c>
      <c r="U2035" t="str">
        <f t="shared" si="286"/>
        <v>Low</v>
      </c>
      <c r="V2035" t="str">
        <f t="shared" si="287"/>
        <v>Clean</v>
      </c>
    </row>
    <row r="2036" spans="1:22" x14ac:dyDescent="0.3">
      <c r="A2036" t="str">
        <f>Raw_Data!A2036</f>
        <v>6252267</v>
      </c>
      <c r="B2036">
        <f>Raw_Data!B2036</f>
        <v>45674</v>
      </c>
      <c r="C2036" t="str">
        <f>Raw_Data!C2036</f>
        <v>LEVOCETIRIZINE 5 MG TABLET</v>
      </c>
      <c r="D2036" t="str">
        <f>Raw_Data!D2036</f>
        <v>33342020010</v>
      </c>
      <c r="E2036" t="str">
        <f>Raw_Data!E2036</f>
        <v>GIBBS, JON</v>
      </c>
      <c r="F2036" t="str">
        <f>Raw_Data!F2036</f>
        <v>1700896156</v>
      </c>
      <c r="G2036" t="str">
        <f>Raw_Data!H2036</f>
        <v>0</v>
      </c>
      <c r="H2036">
        <f>IFERROR(VLOOKUP(G2036,Store_Map!$A$2:$I$100,3,FALSE),"")</f>
        <v>0</v>
      </c>
      <c r="I2036">
        <f>IFERROR(VLOOKUP(G2036,Store_Map!$A$2:$I$100,4,FALSE),"")</f>
        <v>0</v>
      </c>
      <c r="J2036">
        <f>IFERROR(VLOOKUP(G2036,Store_Map!$A$2:$I$100,5,FALSE),"")</f>
        <v>0</v>
      </c>
      <c r="K2036">
        <f>IFERROR(VLOOKUP(G2036,Store_Map!$A$2:$I$100,6,FALSE),"")</f>
        <v>0</v>
      </c>
      <c r="L2036">
        <f>IFERROR(VLOOKUP(G2036,Store_Map!$A$2:$I$100,7,FALSE),"")</f>
        <v>0</v>
      </c>
      <c r="M2036">
        <f>IFERROR(VLOOKUP(G2036,Store_Map!$A$2:$I$100,8,FALSE),"")</f>
        <v>0</v>
      </c>
      <c r="N2036">
        <f t="shared" si="279"/>
        <v>0</v>
      </c>
      <c r="O2036" t="str">
        <f t="shared" si="280"/>
        <v>PASS</v>
      </c>
      <c r="P2036" t="str">
        <f t="shared" si="281"/>
        <v>PASS</v>
      </c>
      <c r="Q2036" t="str">
        <f t="shared" si="282"/>
        <v>PASS</v>
      </c>
      <c r="R2036" t="str">
        <f t="shared" si="283"/>
        <v>PASS</v>
      </c>
      <c r="S2036" t="str">
        <f t="shared" si="284"/>
        <v>PASS</v>
      </c>
      <c r="T2036">
        <f t="shared" si="285"/>
        <v>100</v>
      </c>
      <c r="U2036" t="str">
        <f t="shared" si="286"/>
        <v>Low</v>
      </c>
      <c r="V2036" t="str">
        <f t="shared" si="287"/>
        <v>Clean</v>
      </c>
    </row>
    <row r="2037" spans="1:22" x14ac:dyDescent="0.3">
      <c r="A2037" t="str">
        <f>Raw_Data!A2037</f>
        <v>6252269</v>
      </c>
      <c r="B2037">
        <f>Raw_Data!B2037</f>
        <v>45674</v>
      </c>
      <c r="C2037" t="str">
        <f>Raw_Data!C2037</f>
        <v>VITAMIN D2 1.25MG(50,000 UN</v>
      </c>
      <c r="D2037" t="str">
        <f>Raw_Data!D2037</f>
        <v>64380073706</v>
      </c>
      <c r="E2037" t="str">
        <f>Raw_Data!E2037</f>
        <v>YASIN, NURA</v>
      </c>
      <c r="F2037" t="str">
        <f>Raw_Data!F2037</f>
        <v>1265518567</v>
      </c>
      <c r="G2037" t="str">
        <f>Raw_Data!H2037</f>
        <v>0</v>
      </c>
      <c r="H2037">
        <f>IFERROR(VLOOKUP(G2037,Store_Map!$A$2:$I$100,3,FALSE),"")</f>
        <v>0</v>
      </c>
      <c r="I2037">
        <f>IFERROR(VLOOKUP(G2037,Store_Map!$A$2:$I$100,4,FALSE),"")</f>
        <v>0</v>
      </c>
      <c r="J2037">
        <f>IFERROR(VLOOKUP(G2037,Store_Map!$A$2:$I$100,5,FALSE),"")</f>
        <v>0</v>
      </c>
      <c r="K2037">
        <f>IFERROR(VLOOKUP(G2037,Store_Map!$A$2:$I$100,6,FALSE),"")</f>
        <v>0</v>
      </c>
      <c r="L2037">
        <f>IFERROR(VLOOKUP(G2037,Store_Map!$A$2:$I$100,7,FALSE),"")</f>
        <v>0</v>
      </c>
      <c r="M2037">
        <f>IFERROR(VLOOKUP(G2037,Store_Map!$A$2:$I$100,8,FALSE),"")</f>
        <v>0</v>
      </c>
      <c r="N2037">
        <f t="shared" si="279"/>
        <v>0</v>
      </c>
      <c r="O2037" t="str">
        <f t="shared" si="280"/>
        <v>PASS</v>
      </c>
      <c r="P2037" t="str">
        <f t="shared" si="281"/>
        <v>PASS</v>
      </c>
      <c r="Q2037" t="str">
        <f t="shared" si="282"/>
        <v>PASS</v>
      </c>
      <c r="R2037" t="str">
        <f t="shared" si="283"/>
        <v>PASS</v>
      </c>
      <c r="S2037" t="str">
        <f t="shared" si="284"/>
        <v>PASS</v>
      </c>
      <c r="T2037">
        <f t="shared" si="285"/>
        <v>100</v>
      </c>
      <c r="U2037" t="str">
        <f t="shared" si="286"/>
        <v>Low</v>
      </c>
      <c r="V2037" t="str">
        <f t="shared" si="287"/>
        <v>Clean</v>
      </c>
    </row>
    <row r="2038" spans="1:22" x14ac:dyDescent="0.3">
      <c r="A2038" t="str">
        <f>Raw_Data!A2038</f>
        <v>6252270</v>
      </c>
      <c r="B2038">
        <f>Raw_Data!B2038</f>
        <v>45674</v>
      </c>
      <c r="C2038" t="str">
        <f>Raw_Data!C2038</f>
        <v>CETIRIZINE HCL 10 MG TABLET</v>
      </c>
      <c r="D2038" t="str">
        <f>Raw_Data!D2038</f>
        <v>904671746</v>
      </c>
      <c r="E2038" t="str">
        <f>Raw_Data!E2038</f>
        <v>YASIN, NURA</v>
      </c>
      <c r="F2038" t="str">
        <f>Raw_Data!F2038</f>
        <v>1265518567</v>
      </c>
      <c r="G2038" t="str">
        <f>Raw_Data!H2038</f>
        <v>0</v>
      </c>
      <c r="H2038">
        <f>IFERROR(VLOOKUP(G2038,Store_Map!$A$2:$I$100,3,FALSE),"")</f>
        <v>0</v>
      </c>
      <c r="I2038">
        <f>IFERROR(VLOOKUP(G2038,Store_Map!$A$2:$I$100,4,FALSE),"")</f>
        <v>0</v>
      </c>
      <c r="J2038">
        <f>IFERROR(VLOOKUP(G2038,Store_Map!$A$2:$I$100,5,FALSE),"")</f>
        <v>0</v>
      </c>
      <c r="K2038">
        <f>IFERROR(VLOOKUP(G2038,Store_Map!$A$2:$I$100,6,FALSE),"")</f>
        <v>0</v>
      </c>
      <c r="L2038">
        <f>IFERROR(VLOOKUP(G2038,Store_Map!$A$2:$I$100,7,FALSE),"")</f>
        <v>0</v>
      </c>
      <c r="M2038">
        <f>IFERROR(VLOOKUP(G2038,Store_Map!$A$2:$I$100,8,FALSE),"")</f>
        <v>0</v>
      </c>
      <c r="N2038">
        <f t="shared" si="279"/>
        <v>0</v>
      </c>
      <c r="O2038" t="str">
        <f t="shared" si="280"/>
        <v>PASS</v>
      </c>
      <c r="P2038" t="str">
        <f t="shared" si="281"/>
        <v>REVIEW</v>
      </c>
      <c r="Q2038" t="str">
        <f t="shared" si="282"/>
        <v>PASS</v>
      </c>
      <c r="R2038" t="str">
        <f t="shared" si="283"/>
        <v>PASS</v>
      </c>
      <c r="S2038" t="str">
        <f t="shared" si="284"/>
        <v>REVIEW</v>
      </c>
      <c r="T2038">
        <f t="shared" si="285"/>
        <v>90</v>
      </c>
      <c r="U2038" t="str">
        <f t="shared" si="286"/>
        <v>Low</v>
      </c>
      <c r="V2038" t="str">
        <f t="shared" si="287"/>
        <v>Invalid NDC</v>
      </c>
    </row>
    <row r="2039" spans="1:22" x14ac:dyDescent="0.3">
      <c r="A2039" t="str">
        <f>Raw_Data!A2039</f>
        <v>6252271</v>
      </c>
      <c r="B2039">
        <f>Raw_Data!B2039</f>
        <v>45674</v>
      </c>
      <c r="C2039" t="str">
        <f>Raw_Data!C2039</f>
        <v>HYDRALAZINE 25 MG TABLET</v>
      </c>
      <c r="D2039" t="str">
        <f>Raw_Data!D2039</f>
        <v>50111032703</v>
      </c>
      <c r="E2039" t="str">
        <f>Raw_Data!E2039</f>
        <v>GIBBS, JON</v>
      </c>
      <c r="F2039" t="str">
        <f>Raw_Data!F2039</f>
        <v>1700896156</v>
      </c>
      <c r="G2039" t="str">
        <f>Raw_Data!H2039</f>
        <v>0</v>
      </c>
      <c r="H2039">
        <f>IFERROR(VLOOKUP(G2039,Store_Map!$A$2:$I$100,3,FALSE),"")</f>
        <v>0</v>
      </c>
      <c r="I2039">
        <f>IFERROR(VLOOKUP(G2039,Store_Map!$A$2:$I$100,4,FALSE),"")</f>
        <v>0</v>
      </c>
      <c r="J2039">
        <f>IFERROR(VLOOKUP(G2039,Store_Map!$A$2:$I$100,5,FALSE),"")</f>
        <v>0</v>
      </c>
      <c r="K2039">
        <f>IFERROR(VLOOKUP(G2039,Store_Map!$A$2:$I$100,6,FALSE),"")</f>
        <v>0</v>
      </c>
      <c r="L2039">
        <f>IFERROR(VLOOKUP(G2039,Store_Map!$A$2:$I$100,7,FALSE),"")</f>
        <v>0</v>
      </c>
      <c r="M2039">
        <f>IFERROR(VLOOKUP(G2039,Store_Map!$A$2:$I$100,8,FALSE),"")</f>
        <v>0</v>
      </c>
      <c r="N2039">
        <f t="shared" si="279"/>
        <v>0</v>
      </c>
      <c r="O2039" t="str">
        <f t="shared" si="280"/>
        <v>PASS</v>
      </c>
      <c r="P2039" t="str">
        <f t="shared" si="281"/>
        <v>PASS</v>
      </c>
      <c r="Q2039" t="str">
        <f t="shared" si="282"/>
        <v>PASS</v>
      </c>
      <c r="R2039" t="str">
        <f t="shared" si="283"/>
        <v>PASS</v>
      </c>
      <c r="S2039" t="str">
        <f t="shared" si="284"/>
        <v>PASS</v>
      </c>
      <c r="T2039">
        <f t="shared" si="285"/>
        <v>100</v>
      </c>
      <c r="U2039" t="str">
        <f t="shared" si="286"/>
        <v>Low</v>
      </c>
      <c r="V2039" t="str">
        <f t="shared" si="287"/>
        <v>Clean</v>
      </c>
    </row>
    <row r="2040" spans="1:22" x14ac:dyDescent="0.3">
      <c r="A2040" t="str">
        <f>Raw_Data!A2040</f>
        <v>6252272</v>
      </c>
      <c r="B2040">
        <f>Raw_Data!B2040</f>
        <v>45674</v>
      </c>
      <c r="C2040" t="str">
        <f>Raw_Data!C2040</f>
        <v>DOXAZOSIN MESYLATE 4 MG TAB</v>
      </c>
      <c r="D2040" t="str">
        <f>Raw_Data!D2040</f>
        <v>60505009500</v>
      </c>
      <c r="E2040" t="str">
        <f>Raw_Data!E2040</f>
        <v>GIBBS, JON</v>
      </c>
      <c r="F2040" t="str">
        <f>Raw_Data!F2040</f>
        <v>1700896156</v>
      </c>
      <c r="G2040" t="str">
        <f>Raw_Data!H2040</f>
        <v>0</v>
      </c>
      <c r="H2040">
        <f>IFERROR(VLOOKUP(G2040,Store_Map!$A$2:$I$100,3,FALSE),"")</f>
        <v>0</v>
      </c>
      <c r="I2040">
        <f>IFERROR(VLOOKUP(G2040,Store_Map!$A$2:$I$100,4,FALSE),"")</f>
        <v>0</v>
      </c>
      <c r="J2040">
        <f>IFERROR(VLOOKUP(G2040,Store_Map!$A$2:$I$100,5,FALSE),"")</f>
        <v>0</v>
      </c>
      <c r="K2040">
        <f>IFERROR(VLOOKUP(G2040,Store_Map!$A$2:$I$100,6,FALSE),"")</f>
        <v>0</v>
      </c>
      <c r="L2040">
        <f>IFERROR(VLOOKUP(G2040,Store_Map!$A$2:$I$100,7,FALSE),"")</f>
        <v>0</v>
      </c>
      <c r="M2040">
        <f>IFERROR(VLOOKUP(G2040,Store_Map!$A$2:$I$100,8,FALSE),"")</f>
        <v>0</v>
      </c>
      <c r="N2040">
        <f t="shared" si="279"/>
        <v>0</v>
      </c>
      <c r="O2040" t="str">
        <f t="shared" si="280"/>
        <v>PASS</v>
      </c>
      <c r="P2040" t="str">
        <f t="shared" si="281"/>
        <v>PASS</v>
      </c>
      <c r="Q2040" t="str">
        <f t="shared" si="282"/>
        <v>PASS</v>
      </c>
      <c r="R2040" t="str">
        <f t="shared" si="283"/>
        <v>PASS</v>
      </c>
      <c r="S2040" t="str">
        <f t="shared" si="284"/>
        <v>PASS</v>
      </c>
      <c r="T2040">
        <f t="shared" si="285"/>
        <v>100</v>
      </c>
      <c r="U2040" t="str">
        <f t="shared" si="286"/>
        <v>Low</v>
      </c>
      <c r="V2040" t="str">
        <f t="shared" si="287"/>
        <v>Clean</v>
      </c>
    </row>
    <row r="2041" spans="1:22" x14ac:dyDescent="0.3">
      <c r="A2041" t="str">
        <f>Raw_Data!A2041</f>
        <v>6252273</v>
      </c>
      <c r="B2041">
        <f>Raw_Data!B2041</f>
        <v>45674</v>
      </c>
      <c r="C2041" t="str">
        <f>Raw_Data!C2041</f>
        <v>AMLODIPINE BESYLATE 10 MG T</v>
      </c>
      <c r="D2041" t="str">
        <f>Raw_Data!D2041</f>
        <v>69097012815</v>
      </c>
      <c r="E2041" t="str">
        <f>Raw_Data!E2041</f>
        <v>GIBBS, JON</v>
      </c>
      <c r="F2041" t="str">
        <f>Raw_Data!F2041</f>
        <v>1700896156</v>
      </c>
      <c r="G2041" t="str">
        <f>Raw_Data!H2041</f>
        <v>0</v>
      </c>
      <c r="H2041">
        <f>IFERROR(VLOOKUP(G2041,Store_Map!$A$2:$I$100,3,FALSE),"")</f>
        <v>0</v>
      </c>
      <c r="I2041">
        <f>IFERROR(VLOOKUP(G2041,Store_Map!$A$2:$I$100,4,FALSE),"")</f>
        <v>0</v>
      </c>
      <c r="J2041">
        <f>IFERROR(VLOOKUP(G2041,Store_Map!$A$2:$I$100,5,FALSE),"")</f>
        <v>0</v>
      </c>
      <c r="K2041">
        <f>IFERROR(VLOOKUP(G2041,Store_Map!$A$2:$I$100,6,FALSE),"")</f>
        <v>0</v>
      </c>
      <c r="L2041">
        <f>IFERROR(VLOOKUP(G2041,Store_Map!$A$2:$I$100,7,FALSE),"")</f>
        <v>0</v>
      </c>
      <c r="M2041">
        <f>IFERROR(VLOOKUP(G2041,Store_Map!$A$2:$I$100,8,FALSE),"")</f>
        <v>0</v>
      </c>
      <c r="N2041">
        <f t="shared" si="279"/>
        <v>0</v>
      </c>
      <c r="O2041" t="str">
        <f t="shared" si="280"/>
        <v>PASS</v>
      </c>
      <c r="P2041" t="str">
        <f t="shared" si="281"/>
        <v>PASS</v>
      </c>
      <c r="Q2041" t="str">
        <f t="shared" si="282"/>
        <v>PASS</v>
      </c>
      <c r="R2041" t="str">
        <f t="shared" si="283"/>
        <v>PASS</v>
      </c>
      <c r="S2041" t="str">
        <f t="shared" si="284"/>
        <v>PASS</v>
      </c>
      <c r="T2041">
        <f t="shared" si="285"/>
        <v>100</v>
      </c>
      <c r="U2041" t="str">
        <f t="shared" si="286"/>
        <v>Low</v>
      </c>
      <c r="V2041" t="str">
        <f t="shared" si="287"/>
        <v>Clean</v>
      </c>
    </row>
    <row r="2042" spans="1:22" x14ac:dyDescent="0.3">
      <c r="A2042" t="str">
        <f>Raw_Data!A2042</f>
        <v>6238621</v>
      </c>
      <c r="B2042">
        <f>Raw_Data!B2042</f>
        <v>45674</v>
      </c>
      <c r="C2042" t="str">
        <f>Raw_Data!C2042</f>
        <v>HYDROCHLOROTHIAZIDE 25 MG T</v>
      </c>
      <c r="D2042" t="str">
        <f>Raw_Data!D2042</f>
        <v>29300012810</v>
      </c>
      <c r="E2042" t="str">
        <f>Raw_Data!E2042</f>
        <v>FORD, JAMES</v>
      </c>
      <c r="F2042" t="str">
        <f>Raw_Data!F2042</f>
        <v>1033117684</v>
      </c>
      <c r="G2042" t="str">
        <f>Raw_Data!H2042</f>
        <v>0</v>
      </c>
      <c r="H2042">
        <f>IFERROR(VLOOKUP(G2042,Store_Map!$A$2:$I$100,3,FALSE),"")</f>
        <v>0</v>
      </c>
      <c r="I2042">
        <f>IFERROR(VLOOKUP(G2042,Store_Map!$A$2:$I$100,4,FALSE),"")</f>
        <v>0</v>
      </c>
      <c r="J2042">
        <f>IFERROR(VLOOKUP(G2042,Store_Map!$A$2:$I$100,5,FALSE),"")</f>
        <v>0</v>
      </c>
      <c r="K2042">
        <f>IFERROR(VLOOKUP(G2042,Store_Map!$A$2:$I$100,6,FALSE),"")</f>
        <v>0</v>
      </c>
      <c r="L2042">
        <f>IFERROR(VLOOKUP(G2042,Store_Map!$A$2:$I$100,7,FALSE),"")</f>
        <v>0</v>
      </c>
      <c r="M2042">
        <f>IFERROR(VLOOKUP(G2042,Store_Map!$A$2:$I$100,8,FALSE),"")</f>
        <v>0</v>
      </c>
      <c r="N2042">
        <f t="shared" si="279"/>
        <v>0</v>
      </c>
      <c r="O2042" t="str">
        <f t="shared" si="280"/>
        <v>PASS</v>
      </c>
      <c r="P2042" t="str">
        <f t="shared" si="281"/>
        <v>PASS</v>
      </c>
      <c r="Q2042" t="str">
        <f t="shared" si="282"/>
        <v>PASS</v>
      </c>
      <c r="R2042" t="str">
        <f t="shared" si="283"/>
        <v>PASS</v>
      </c>
      <c r="S2042" t="str">
        <f t="shared" si="284"/>
        <v>PASS</v>
      </c>
      <c r="T2042">
        <f t="shared" si="285"/>
        <v>100</v>
      </c>
      <c r="U2042" t="str">
        <f t="shared" si="286"/>
        <v>Low</v>
      </c>
      <c r="V2042" t="str">
        <f t="shared" si="287"/>
        <v>Clean</v>
      </c>
    </row>
    <row r="2043" spans="1:22" x14ac:dyDescent="0.3">
      <c r="A2043" t="str">
        <f>Raw_Data!A2043</f>
        <v>6252276</v>
      </c>
      <c r="B2043">
        <f>Raw_Data!B2043</f>
        <v>45674</v>
      </c>
      <c r="C2043" t="str">
        <f>Raw_Data!C2043</f>
        <v>PIOGLITAZONE HCL 45 MG TABL</v>
      </c>
      <c r="D2043" t="str">
        <f>Raw_Data!D2043</f>
        <v>93727356</v>
      </c>
      <c r="E2043" t="str">
        <f>Raw_Data!E2043</f>
        <v>GIBBS, JON</v>
      </c>
      <c r="F2043" t="str">
        <f>Raw_Data!F2043</f>
        <v>1700896156</v>
      </c>
      <c r="G2043" t="str">
        <f>Raw_Data!H2043</f>
        <v>0</v>
      </c>
      <c r="H2043">
        <f>IFERROR(VLOOKUP(G2043,Store_Map!$A$2:$I$100,3,FALSE),"")</f>
        <v>0</v>
      </c>
      <c r="I2043">
        <f>IFERROR(VLOOKUP(G2043,Store_Map!$A$2:$I$100,4,FALSE),"")</f>
        <v>0</v>
      </c>
      <c r="J2043">
        <f>IFERROR(VLOOKUP(G2043,Store_Map!$A$2:$I$100,5,FALSE),"")</f>
        <v>0</v>
      </c>
      <c r="K2043">
        <f>IFERROR(VLOOKUP(G2043,Store_Map!$A$2:$I$100,6,FALSE),"")</f>
        <v>0</v>
      </c>
      <c r="L2043">
        <f>IFERROR(VLOOKUP(G2043,Store_Map!$A$2:$I$100,7,FALSE),"")</f>
        <v>0</v>
      </c>
      <c r="M2043">
        <f>IFERROR(VLOOKUP(G2043,Store_Map!$A$2:$I$100,8,FALSE),"")</f>
        <v>0</v>
      </c>
      <c r="N2043">
        <f t="shared" si="279"/>
        <v>0</v>
      </c>
      <c r="O2043" t="str">
        <f t="shared" si="280"/>
        <v>PASS</v>
      </c>
      <c r="P2043" t="str">
        <f t="shared" si="281"/>
        <v>REVIEW</v>
      </c>
      <c r="Q2043" t="str">
        <f t="shared" si="282"/>
        <v>PASS</v>
      </c>
      <c r="R2043" t="str">
        <f t="shared" si="283"/>
        <v>PASS</v>
      </c>
      <c r="S2043" t="str">
        <f t="shared" si="284"/>
        <v>REVIEW</v>
      </c>
      <c r="T2043">
        <f t="shared" si="285"/>
        <v>90</v>
      </c>
      <c r="U2043" t="str">
        <f t="shared" si="286"/>
        <v>Low</v>
      </c>
      <c r="V2043" t="str">
        <f t="shared" si="287"/>
        <v>Invalid NDC</v>
      </c>
    </row>
    <row r="2044" spans="1:22" x14ac:dyDescent="0.3">
      <c r="A2044" t="str">
        <f>Raw_Data!A2044</f>
        <v>6252277</v>
      </c>
      <c r="B2044">
        <f>Raw_Data!B2044</f>
        <v>45674</v>
      </c>
      <c r="C2044" t="str">
        <f>Raw_Data!C2044</f>
        <v>GLYBURIDE-METFORMIN 5-500 M</v>
      </c>
      <c r="D2044" t="str">
        <f>Raw_Data!D2044</f>
        <v>65862008201</v>
      </c>
      <c r="E2044" t="str">
        <f>Raw_Data!E2044</f>
        <v>GIBBS, JON</v>
      </c>
      <c r="F2044" t="str">
        <f>Raw_Data!F2044</f>
        <v>1700896156</v>
      </c>
      <c r="G2044" t="str">
        <f>Raw_Data!H2044</f>
        <v>0</v>
      </c>
      <c r="H2044">
        <f>IFERROR(VLOOKUP(G2044,Store_Map!$A$2:$I$100,3,FALSE),"")</f>
        <v>0</v>
      </c>
      <c r="I2044">
        <f>IFERROR(VLOOKUP(G2044,Store_Map!$A$2:$I$100,4,FALSE),"")</f>
        <v>0</v>
      </c>
      <c r="J2044">
        <f>IFERROR(VLOOKUP(G2044,Store_Map!$A$2:$I$100,5,FALSE),"")</f>
        <v>0</v>
      </c>
      <c r="K2044">
        <f>IFERROR(VLOOKUP(G2044,Store_Map!$A$2:$I$100,6,FALSE),"")</f>
        <v>0</v>
      </c>
      <c r="L2044">
        <f>IFERROR(VLOOKUP(G2044,Store_Map!$A$2:$I$100,7,FALSE),"")</f>
        <v>0</v>
      </c>
      <c r="M2044">
        <f>IFERROR(VLOOKUP(G2044,Store_Map!$A$2:$I$100,8,FALSE),"")</f>
        <v>0</v>
      </c>
      <c r="N2044">
        <f t="shared" si="279"/>
        <v>0</v>
      </c>
      <c r="O2044" t="str">
        <f t="shared" si="280"/>
        <v>PASS</v>
      </c>
      <c r="P2044" t="str">
        <f t="shared" si="281"/>
        <v>PASS</v>
      </c>
      <c r="Q2044" t="str">
        <f t="shared" si="282"/>
        <v>PASS</v>
      </c>
      <c r="R2044" t="str">
        <f t="shared" si="283"/>
        <v>PASS</v>
      </c>
      <c r="S2044" t="str">
        <f t="shared" si="284"/>
        <v>PASS</v>
      </c>
      <c r="T2044">
        <f t="shared" si="285"/>
        <v>100</v>
      </c>
      <c r="U2044" t="str">
        <f t="shared" si="286"/>
        <v>Low</v>
      </c>
      <c r="V2044" t="str">
        <f t="shared" si="287"/>
        <v>Clean</v>
      </c>
    </row>
    <row r="2045" spans="1:22" x14ac:dyDescent="0.3">
      <c r="A2045" t="str">
        <f>Raw_Data!A2045</f>
        <v>6252280</v>
      </c>
      <c r="B2045">
        <f>Raw_Data!B2045</f>
        <v>45674</v>
      </c>
      <c r="C2045" t="str">
        <f>Raw_Data!C2045</f>
        <v>PHENAZOPYRIDINE 100 MG TAB</v>
      </c>
      <c r="D2045" t="str">
        <f>Raw_Data!D2045</f>
        <v>65162068110</v>
      </c>
      <c r="E2045" t="str">
        <f>Raw_Data!E2045</f>
        <v>GIBBS, JON</v>
      </c>
      <c r="F2045" t="str">
        <f>Raw_Data!F2045</f>
        <v>1700896156</v>
      </c>
      <c r="G2045" t="str">
        <f>Raw_Data!H2045</f>
        <v>0</v>
      </c>
      <c r="H2045">
        <f>IFERROR(VLOOKUP(G2045,Store_Map!$A$2:$I$100,3,FALSE),"")</f>
        <v>0</v>
      </c>
      <c r="I2045">
        <f>IFERROR(VLOOKUP(G2045,Store_Map!$A$2:$I$100,4,FALSE),"")</f>
        <v>0</v>
      </c>
      <c r="J2045">
        <f>IFERROR(VLOOKUP(G2045,Store_Map!$A$2:$I$100,5,FALSE),"")</f>
        <v>0</v>
      </c>
      <c r="K2045">
        <f>IFERROR(VLOOKUP(G2045,Store_Map!$A$2:$I$100,6,FALSE),"")</f>
        <v>0</v>
      </c>
      <c r="L2045">
        <f>IFERROR(VLOOKUP(G2045,Store_Map!$A$2:$I$100,7,FALSE),"")</f>
        <v>0</v>
      </c>
      <c r="M2045">
        <f>IFERROR(VLOOKUP(G2045,Store_Map!$A$2:$I$100,8,FALSE),"")</f>
        <v>0</v>
      </c>
      <c r="N2045">
        <f t="shared" si="279"/>
        <v>0</v>
      </c>
      <c r="O2045" t="str">
        <f t="shared" si="280"/>
        <v>PASS</v>
      </c>
      <c r="P2045" t="str">
        <f t="shared" si="281"/>
        <v>PASS</v>
      </c>
      <c r="Q2045" t="str">
        <f t="shared" si="282"/>
        <v>PASS</v>
      </c>
      <c r="R2045" t="str">
        <f t="shared" si="283"/>
        <v>PASS</v>
      </c>
      <c r="S2045" t="str">
        <f t="shared" si="284"/>
        <v>PASS</v>
      </c>
      <c r="T2045">
        <f t="shared" si="285"/>
        <v>100</v>
      </c>
      <c r="U2045" t="str">
        <f t="shared" si="286"/>
        <v>Low</v>
      </c>
      <c r="V2045" t="str">
        <f t="shared" si="287"/>
        <v>Clean</v>
      </c>
    </row>
    <row r="2046" spans="1:22" x14ac:dyDescent="0.3">
      <c r="A2046" t="str">
        <f>Raw_Data!A2046</f>
        <v>6252281</v>
      </c>
      <c r="B2046">
        <f>Raw_Data!B2046</f>
        <v>45674</v>
      </c>
      <c r="C2046" t="str">
        <f>Raw_Data!C2046</f>
        <v>DICLOFENAC SOD DR 75 MG TAB</v>
      </c>
      <c r="D2046" t="str">
        <f>Raw_Data!D2046</f>
        <v>61442010360</v>
      </c>
      <c r="E2046" t="str">
        <f>Raw_Data!E2046</f>
        <v>GIBBS, JON</v>
      </c>
      <c r="F2046" t="str">
        <f>Raw_Data!F2046</f>
        <v>1700896156</v>
      </c>
      <c r="G2046" t="str">
        <f>Raw_Data!H2046</f>
        <v>0</v>
      </c>
      <c r="H2046">
        <f>IFERROR(VLOOKUP(G2046,Store_Map!$A$2:$I$100,3,FALSE),"")</f>
        <v>0</v>
      </c>
      <c r="I2046">
        <f>IFERROR(VLOOKUP(G2046,Store_Map!$A$2:$I$100,4,FALSE),"")</f>
        <v>0</v>
      </c>
      <c r="J2046">
        <f>IFERROR(VLOOKUP(G2046,Store_Map!$A$2:$I$100,5,FALSE),"")</f>
        <v>0</v>
      </c>
      <c r="K2046">
        <f>IFERROR(VLOOKUP(G2046,Store_Map!$A$2:$I$100,6,FALSE),"")</f>
        <v>0</v>
      </c>
      <c r="L2046">
        <f>IFERROR(VLOOKUP(G2046,Store_Map!$A$2:$I$100,7,FALSE),"")</f>
        <v>0</v>
      </c>
      <c r="M2046">
        <f>IFERROR(VLOOKUP(G2046,Store_Map!$A$2:$I$100,8,FALSE),"")</f>
        <v>0</v>
      </c>
      <c r="N2046">
        <f t="shared" si="279"/>
        <v>0</v>
      </c>
      <c r="O2046" t="str">
        <f t="shared" si="280"/>
        <v>PASS</v>
      </c>
      <c r="P2046" t="str">
        <f t="shared" si="281"/>
        <v>PASS</v>
      </c>
      <c r="Q2046" t="str">
        <f t="shared" si="282"/>
        <v>PASS</v>
      </c>
      <c r="R2046" t="str">
        <f t="shared" si="283"/>
        <v>PASS</v>
      </c>
      <c r="S2046" t="str">
        <f t="shared" si="284"/>
        <v>PASS</v>
      </c>
      <c r="T2046">
        <f t="shared" si="285"/>
        <v>100</v>
      </c>
      <c r="U2046" t="str">
        <f t="shared" si="286"/>
        <v>Low</v>
      </c>
      <c r="V2046" t="str">
        <f t="shared" si="287"/>
        <v>Clean</v>
      </c>
    </row>
    <row r="2047" spans="1:22" x14ac:dyDescent="0.3">
      <c r="A2047" t="str">
        <f>Raw_Data!A2047</f>
        <v>6252282</v>
      </c>
      <c r="B2047">
        <f>Raw_Data!B2047</f>
        <v>45674</v>
      </c>
      <c r="C2047" t="str">
        <f>Raw_Data!C2047</f>
        <v>CIPROFLOXACIN HCL 500 MG TA</v>
      </c>
      <c r="D2047" t="str">
        <f>Raw_Data!D2047</f>
        <v>58657067601</v>
      </c>
      <c r="E2047" t="str">
        <f>Raw_Data!E2047</f>
        <v>GIBBS, JON</v>
      </c>
      <c r="F2047" t="str">
        <f>Raw_Data!F2047</f>
        <v>1700896156</v>
      </c>
      <c r="G2047" t="str">
        <f>Raw_Data!H2047</f>
        <v>0</v>
      </c>
      <c r="H2047">
        <f>IFERROR(VLOOKUP(G2047,Store_Map!$A$2:$I$100,3,FALSE),"")</f>
        <v>0</v>
      </c>
      <c r="I2047">
        <f>IFERROR(VLOOKUP(G2047,Store_Map!$A$2:$I$100,4,FALSE),"")</f>
        <v>0</v>
      </c>
      <c r="J2047">
        <f>IFERROR(VLOOKUP(G2047,Store_Map!$A$2:$I$100,5,FALSE),"")</f>
        <v>0</v>
      </c>
      <c r="K2047">
        <f>IFERROR(VLOOKUP(G2047,Store_Map!$A$2:$I$100,6,FALSE),"")</f>
        <v>0</v>
      </c>
      <c r="L2047">
        <f>IFERROR(VLOOKUP(G2047,Store_Map!$A$2:$I$100,7,FALSE),"")</f>
        <v>0</v>
      </c>
      <c r="M2047">
        <f>IFERROR(VLOOKUP(G2047,Store_Map!$A$2:$I$100,8,FALSE),"")</f>
        <v>0</v>
      </c>
      <c r="N2047">
        <f t="shared" si="279"/>
        <v>0</v>
      </c>
      <c r="O2047" t="str">
        <f t="shared" si="280"/>
        <v>PASS</v>
      </c>
      <c r="P2047" t="str">
        <f t="shared" si="281"/>
        <v>PASS</v>
      </c>
      <c r="Q2047" t="str">
        <f t="shared" si="282"/>
        <v>PASS</v>
      </c>
      <c r="R2047" t="str">
        <f t="shared" si="283"/>
        <v>PASS</v>
      </c>
      <c r="S2047" t="str">
        <f t="shared" si="284"/>
        <v>PASS</v>
      </c>
      <c r="T2047">
        <f t="shared" si="285"/>
        <v>100</v>
      </c>
      <c r="U2047" t="str">
        <f t="shared" si="286"/>
        <v>Low</v>
      </c>
      <c r="V2047" t="str">
        <f t="shared" si="287"/>
        <v>Clean</v>
      </c>
    </row>
    <row r="2048" spans="1:22" x14ac:dyDescent="0.3">
      <c r="A2048" t="str">
        <f>Raw_Data!A2048</f>
        <v>6252283</v>
      </c>
      <c r="B2048">
        <f>Raw_Data!B2048</f>
        <v>45674</v>
      </c>
      <c r="C2048" t="str">
        <f>Raw_Data!C2048</f>
        <v>CYCLOBENZAPRINE 10 MG TABLE</v>
      </c>
      <c r="D2048" t="str">
        <f>Raw_Data!D2048</f>
        <v>69097084615</v>
      </c>
      <c r="E2048" t="str">
        <f>Raw_Data!E2048</f>
        <v>GIBBS, JON</v>
      </c>
      <c r="F2048" t="str">
        <f>Raw_Data!F2048</f>
        <v>1700896156</v>
      </c>
      <c r="G2048" t="str">
        <f>Raw_Data!H2048</f>
        <v>0</v>
      </c>
      <c r="H2048">
        <f>IFERROR(VLOOKUP(G2048,Store_Map!$A$2:$I$100,3,FALSE),"")</f>
        <v>0</v>
      </c>
      <c r="I2048">
        <f>IFERROR(VLOOKUP(G2048,Store_Map!$A$2:$I$100,4,FALSE),"")</f>
        <v>0</v>
      </c>
      <c r="J2048">
        <f>IFERROR(VLOOKUP(G2048,Store_Map!$A$2:$I$100,5,FALSE),"")</f>
        <v>0</v>
      </c>
      <c r="K2048">
        <f>IFERROR(VLOOKUP(G2048,Store_Map!$A$2:$I$100,6,FALSE),"")</f>
        <v>0</v>
      </c>
      <c r="L2048">
        <f>IFERROR(VLOOKUP(G2048,Store_Map!$A$2:$I$100,7,FALSE),"")</f>
        <v>0</v>
      </c>
      <c r="M2048">
        <f>IFERROR(VLOOKUP(G2048,Store_Map!$A$2:$I$100,8,FALSE),"")</f>
        <v>0</v>
      </c>
      <c r="N2048">
        <f t="shared" si="279"/>
        <v>0</v>
      </c>
      <c r="O2048" t="str">
        <f t="shared" si="280"/>
        <v>PASS</v>
      </c>
      <c r="P2048" t="str">
        <f t="shared" si="281"/>
        <v>PASS</v>
      </c>
      <c r="Q2048" t="str">
        <f t="shared" si="282"/>
        <v>PASS</v>
      </c>
      <c r="R2048" t="str">
        <f t="shared" si="283"/>
        <v>PASS</v>
      </c>
      <c r="S2048" t="str">
        <f t="shared" si="284"/>
        <v>PASS</v>
      </c>
      <c r="T2048">
        <f t="shared" si="285"/>
        <v>100</v>
      </c>
      <c r="U2048" t="str">
        <f t="shared" si="286"/>
        <v>Low</v>
      </c>
      <c r="V2048" t="str">
        <f t="shared" si="287"/>
        <v>Clean</v>
      </c>
    </row>
    <row r="2049" spans="1:22" x14ac:dyDescent="0.3">
      <c r="A2049" t="str">
        <f>Raw_Data!A2049</f>
        <v>6252284</v>
      </c>
      <c r="B2049">
        <f>Raw_Data!B2049</f>
        <v>45674</v>
      </c>
      <c r="C2049" t="str">
        <f>Raw_Data!C2049</f>
        <v>FERROUS SULFATE 325 MG TABL</v>
      </c>
      <c r="D2049" t="str">
        <f>Raw_Data!D2049</f>
        <v>904759080</v>
      </c>
      <c r="E2049" t="str">
        <f>Raw_Data!E2049</f>
        <v>GIBBS, JON</v>
      </c>
      <c r="F2049" t="str">
        <f>Raw_Data!F2049</f>
        <v>1700896156</v>
      </c>
      <c r="G2049" t="str">
        <f>Raw_Data!H2049</f>
        <v>0</v>
      </c>
      <c r="H2049">
        <f>IFERROR(VLOOKUP(G2049,Store_Map!$A$2:$I$100,3,FALSE),"")</f>
        <v>0</v>
      </c>
      <c r="I2049">
        <f>IFERROR(VLOOKUP(G2049,Store_Map!$A$2:$I$100,4,FALSE),"")</f>
        <v>0</v>
      </c>
      <c r="J2049">
        <f>IFERROR(VLOOKUP(G2049,Store_Map!$A$2:$I$100,5,FALSE),"")</f>
        <v>0</v>
      </c>
      <c r="K2049">
        <f>IFERROR(VLOOKUP(G2049,Store_Map!$A$2:$I$100,6,FALSE),"")</f>
        <v>0</v>
      </c>
      <c r="L2049">
        <f>IFERROR(VLOOKUP(G2049,Store_Map!$A$2:$I$100,7,FALSE),"")</f>
        <v>0</v>
      </c>
      <c r="M2049">
        <f>IFERROR(VLOOKUP(G2049,Store_Map!$A$2:$I$100,8,FALSE),"")</f>
        <v>0</v>
      </c>
      <c r="N2049">
        <f t="shared" si="279"/>
        <v>0</v>
      </c>
      <c r="O2049" t="str">
        <f t="shared" si="280"/>
        <v>PASS</v>
      </c>
      <c r="P2049" t="str">
        <f t="shared" si="281"/>
        <v>REVIEW</v>
      </c>
      <c r="Q2049" t="str">
        <f t="shared" si="282"/>
        <v>PASS</v>
      </c>
      <c r="R2049" t="str">
        <f t="shared" si="283"/>
        <v>PASS</v>
      </c>
      <c r="S2049" t="str">
        <f t="shared" si="284"/>
        <v>REVIEW</v>
      </c>
      <c r="T2049">
        <f t="shared" si="285"/>
        <v>90</v>
      </c>
      <c r="U2049" t="str">
        <f t="shared" si="286"/>
        <v>Low</v>
      </c>
      <c r="V2049" t="str">
        <f t="shared" si="287"/>
        <v>Invalid NDC</v>
      </c>
    </row>
    <row r="2050" spans="1:22" x14ac:dyDescent="0.3">
      <c r="A2050" t="str">
        <f>Raw_Data!A2050</f>
        <v>6252285</v>
      </c>
      <c r="B2050">
        <f>Raw_Data!B2050</f>
        <v>45674</v>
      </c>
      <c r="C2050" t="str">
        <f>Raw_Data!C2050</f>
        <v>WEGOVY 0.5 MG/0.5 ML PEN</v>
      </c>
      <c r="D2050" t="str">
        <f>Raw_Data!D2050</f>
        <v>169450514</v>
      </c>
      <c r="E2050" t="str">
        <f>Raw_Data!E2050</f>
        <v>GIBBS, JON</v>
      </c>
      <c r="F2050" t="str">
        <f>Raw_Data!F2050</f>
        <v>1700896156</v>
      </c>
      <c r="G2050" t="str">
        <f>Raw_Data!H2050</f>
        <v>0</v>
      </c>
      <c r="H2050">
        <f>IFERROR(VLOOKUP(G2050,Store_Map!$A$2:$I$100,3,FALSE),"")</f>
        <v>0</v>
      </c>
      <c r="I2050">
        <f>IFERROR(VLOOKUP(G2050,Store_Map!$A$2:$I$100,4,FALSE),"")</f>
        <v>0</v>
      </c>
      <c r="J2050">
        <f>IFERROR(VLOOKUP(G2050,Store_Map!$A$2:$I$100,5,FALSE),"")</f>
        <v>0</v>
      </c>
      <c r="K2050">
        <f>IFERROR(VLOOKUP(G2050,Store_Map!$A$2:$I$100,6,FALSE),"")</f>
        <v>0</v>
      </c>
      <c r="L2050">
        <f>IFERROR(VLOOKUP(G2050,Store_Map!$A$2:$I$100,7,FALSE),"")</f>
        <v>0</v>
      </c>
      <c r="M2050">
        <f>IFERROR(VLOOKUP(G2050,Store_Map!$A$2:$I$100,8,FALSE),"")</f>
        <v>0</v>
      </c>
      <c r="N2050">
        <f t="shared" ref="N2050:N2113" si="288">COUNTBLANK(A2050:M2050)</f>
        <v>0</v>
      </c>
      <c r="O2050" t="str">
        <f t="shared" ref="O2050:O2113" si="289">IF(AND(F2050&lt;&gt;"",LEN(F2050)=10,ISNUMBER(--F2050)),"PASS","REVIEW")</f>
        <v>PASS</v>
      </c>
      <c r="P2050" t="str">
        <f t="shared" ref="P2050:P2113" si="290">IF(AND(D2050&lt;&gt;"",OR(LEN(D2050)=10,LEN(D2050)=11),ISNUMBER(--D2050)),"PASS","REVIEW")</f>
        <v>REVIEW</v>
      </c>
      <c r="Q2050" t="str">
        <f t="shared" ref="Q2050:Q2113" si="291">IF(H2050&lt;&gt;"","PASS","REVIEW")</f>
        <v>PASS</v>
      </c>
      <c r="R2050" t="str">
        <f t="shared" ref="R2050:R2113" si="292">IF(AND(I2050&lt;&gt;"",J2050&lt;&gt;"",K2050&lt;&gt;"",L2050&lt;&gt;"",M2050&lt;&gt;""),"PASS","REVIEW")</f>
        <v>PASS</v>
      </c>
      <c r="S2050" t="str">
        <f t="shared" ref="S2050:S2113" si="293">IF(OR(N2050&gt;0,O2050="REVIEW",P2050="REVIEW",Q2050="REVIEW",R2050="REVIEW"),"REVIEW","PASS")</f>
        <v>REVIEW</v>
      </c>
      <c r="T2050">
        <f t="shared" ref="T2050:T2113" si="294">MAX(0,100-(N2050*5)-IF(O2050="REVIEW",15,0)-IF(P2050="REVIEW",10,0)-IF(Q2050="REVIEW",10,0)-IF(R2050="REVIEW",20,0))</f>
        <v>90</v>
      </c>
      <c r="U2050" t="str">
        <f t="shared" ref="U2050:U2113" si="295">IF(T2050&gt;=90,"Low",IF(T2050&gt;=70,"Medium","High"))</f>
        <v>Low</v>
      </c>
      <c r="V2050" t="str">
        <f t="shared" ref="V2050:V2113" si="296">IF(N2050&gt;0,"Missing required fields",IF(O2050="REVIEW","Invalid provider NPI",IF(P2050="REVIEW","Invalid NDC",IF(Q2050="REVIEW","Store mapping incomplete",IF(R2050="REVIEW","Entity mapping incomplete","Clean")))))</f>
        <v>Invalid NDC</v>
      </c>
    </row>
    <row r="2051" spans="1:22" x14ac:dyDescent="0.3">
      <c r="A2051" t="str">
        <f>Raw_Data!A2051</f>
        <v>6252288</v>
      </c>
      <c r="B2051">
        <f>Raw_Data!B2051</f>
        <v>45674</v>
      </c>
      <c r="C2051" t="str">
        <f>Raw_Data!C2051</f>
        <v>CLINDAMYCIN PHOSP 1% LOTION</v>
      </c>
      <c r="D2051" t="str">
        <f>Raw_Data!D2051</f>
        <v>168020360</v>
      </c>
      <c r="E2051" t="str">
        <f>Raw_Data!E2051</f>
        <v>THAKORE, MORGAN</v>
      </c>
      <c r="F2051" t="str">
        <f>Raw_Data!F2051</f>
        <v>1770875130</v>
      </c>
      <c r="G2051" t="str">
        <f>Raw_Data!H2051</f>
        <v>0</v>
      </c>
      <c r="H2051">
        <f>IFERROR(VLOOKUP(G2051,Store_Map!$A$2:$I$100,3,FALSE),"")</f>
        <v>0</v>
      </c>
      <c r="I2051">
        <f>IFERROR(VLOOKUP(G2051,Store_Map!$A$2:$I$100,4,FALSE),"")</f>
        <v>0</v>
      </c>
      <c r="J2051">
        <f>IFERROR(VLOOKUP(G2051,Store_Map!$A$2:$I$100,5,FALSE),"")</f>
        <v>0</v>
      </c>
      <c r="K2051">
        <f>IFERROR(VLOOKUP(G2051,Store_Map!$A$2:$I$100,6,FALSE),"")</f>
        <v>0</v>
      </c>
      <c r="L2051">
        <f>IFERROR(VLOOKUP(G2051,Store_Map!$A$2:$I$100,7,FALSE),"")</f>
        <v>0</v>
      </c>
      <c r="M2051">
        <f>IFERROR(VLOOKUP(G2051,Store_Map!$A$2:$I$100,8,FALSE),"")</f>
        <v>0</v>
      </c>
      <c r="N2051">
        <f t="shared" si="288"/>
        <v>0</v>
      </c>
      <c r="O2051" t="str">
        <f t="shared" si="289"/>
        <v>PASS</v>
      </c>
      <c r="P2051" t="str">
        <f t="shared" si="290"/>
        <v>REVIEW</v>
      </c>
      <c r="Q2051" t="str">
        <f t="shared" si="291"/>
        <v>PASS</v>
      </c>
      <c r="R2051" t="str">
        <f t="shared" si="292"/>
        <v>PASS</v>
      </c>
      <c r="S2051" t="str">
        <f t="shared" si="293"/>
        <v>REVIEW</v>
      </c>
      <c r="T2051">
        <f t="shared" si="294"/>
        <v>90</v>
      </c>
      <c r="U2051" t="str">
        <f t="shared" si="295"/>
        <v>Low</v>
      </c>
      <c r="V2051" t="str">
        <f t="shared" si="296"/>
        <v>Invalid NDC</v>
      </c>
    </row>
    <row r="2052" spans="1:22" x14ac:dyDescent="0.3">
      <c r="A2052" t="str">
        <f>Raw_Data!A2052</f>
        <v>6252289</v>
      </c>
      <c r="B2052">
        <f>Raw_Data!B2052</f>
        <v>45674</v>
      </c>
      <c r="C2052" t="str">
        <f>Raw_Data!C2052</f>
        <v>AMOXICILLIN 400 MG/5 ML SUS</v>
      </c>
      <c r="D2052" t="str">
        <f>Raw_Data!D2052</f>
        <v>65862007175</v>
      </c>
      <c r="E2052" t="str">
        <f>Raw_Data!E2052</f>
        <v>HARSHMAN, SONALI</v>
      </c>
      <c r="F2052" t="str">
        <f>Raw_Data!F2052</f>
        <v>1104084516</v>
      </c>
      <c r="G2052" t="str">
        <f>Raw_Data!H2052</f>
        <v>0</v>
      </c>
      <c r="H2052">
        <f>IFERROR(VLOOKUP(G2052,Store_Map!$A$2:$I$100,3,FALSE),"")</f>
        <v>0</v>
      </c>
      <c r="I2052">
        <f>IFERROR(VLOOKUP(G2052,Store_Map!$A$2:$I$100,4,FALSE),"")</f>
        <v>0</v>
      </c>
      <c r="J2052">
        <f>IFERROR(VLOOKUP(G2052,Store_Map!$A$2:$I$100,5,FALSE),"")</f>
        <v>0</v>
      </c>
      <c r="K2052">
        <f>IFERROR(VLOOKUP(G2052,Store_Map!$A$2:$I$100,6,FALSE),"")</f>
        <v>0</v>
      </c>
      <c r="L2052">
        <f>IFERROR(VLOOKUP(G2052,Store_Map!$A$2:$I$100,7,FALSE),"")</f>
        <v>0</v>
      </c>
      <c r="M2052">
        <f>IFERROR(VLOOKUP(G2052,Store_Map!$A$2:$I$100,8,FALSE),"")</f>
        <v>0</v>
      </c>
      <c r="N2052">
        <f t="shared" si="288"/>
        <v>0</v>
      </c>
      <c r="O2052" t="str">
        <f t="shared" si="289"/>
        <v>PASS</v>
      </c>
      <c r="P2052" t="str">
        <f t="shared" si="290"/>
        <v>PASS</v>
      </c>
      <c r="Q2052" t="str">
        <f t="shared" si="291"/>
        <v>PASS</v>
      </c>
      <c r="R2052" t="str">
        <f t="shared" si="292"/>
        <v>PASS</v>
      </c>
      <c r="S2052" t="str">
        <f t="shared" si="293"/>
        <v>PASS</v>
      </c>
      <c r="T2052">
        <f t="shared" si="294"/>
        <v>100</v>
      </c>
      <c r="U2052" t="str">
        <f t="shared" si="295"/>
        <v>Low</v>
      </c>
      <c r="V2052" t="str">
        <f t="shared" si="296"/>
        <v>Clean</v>
      </c>
    </row>
    <row r="2053" spans="1:22" x14ac:dyDescent="0.3">
      <c r="A2053" t="str">
        <f>Raw_Data!A2053</f>
        <v>6252290</v>
      </c>
      <c r="B2053">
        <f>Raw_Data!B2053</f>
        <v>45674</v>
      </c>
      <c r="C2053" t="str">
        <f>Raw_Data!C2053</f>
        <v>MUPIROCIN 2% OINTMENT</v>
      </c>
      <c r="D2053" t="str">
        <f>Raw_Data!D2053</f>
        <v>45802011222</v>
      </c>
      <c r="E2053" t="str">
        <f>Raw_Data!E2053</f>
        <v>HARSHMAN, SONALI</v>
      </c>
      <c r="F2053" t="str">
        <f>Raw_Data!F2053</f>
        <v>1104084516</v>
      </c>
      <c r="G2053" t="str">
        <f>Raw_Data!H2053</f>
        <v>0</v>
      </c>
      <c r="H2053">
        <f>IFERROR(VLOOKUP(G2053,Store_Map!$A$2:$I$100,3,FALSE),"")</f>
        <v>0</v>
      </c>
      <c r="I2053">
        <f>IFERROR(VLOOKUP(G2053,Store_Map!$A$2:$I$100,4,FALSE),"")</f>
        <v>0</v>
      </c>
      <c r="J2053">
        <f>IFERROR(VLOOKUP(G2053,Store_Map!$A$2:$I$100,5,FALSE),"")</f>
        <v>0</v>
      </c>
      <c r="K2053">
        <f>IFERROR(VLOOKUP(G2053,Store_Map!$A$2:$I$100,6,FALSE),"")</f>
        <v>0</v>
      </c>
      <c r="L2053">
        <f>IFERROR(VLOOKUP(G2053,Store_Map!$A$2:$I$100,7,FALSE),"")</f>
        <v>0</v>
      </c>
      <c r="M2053">
        <f>IFERROR(VLOOKUP(G2053,Store_Map!$A$2:$I$100,8,FALSE),"")</f>
        <v>0</v>
      </c>
      <c r="N2053">
        <f t="shared" si="288"/>
        <v>0</v>
      </c>
      <c r="O2053" t="str">
        <f t="shared" si="289"/>
        <v>PASS</v>
      </c>
      <c r="P2053" t="str">
        <f t="shared" si="290"/>
        <v>PASS</v>
      </c>
      <c r="Q2053" t="str">
        <f t="shared" si="291"/>
        <v>PASS</v>
      </c>
      <c r="R2053" t="str">
        <f t="shared" si="292"/>
        <v>PASS</v>
      </c>
      <c r="S2053" t="str">
        <f t="shared" si="293"/>
        <v>PASS</v>
      </c>
      <c r="T2053">
        <f t="shared" si="294"/>
        <v>100</v>
      </c>
      <c r="U2053" t="str">
        <f t="shared" si="295"/>
        <v>Low</v>
      </c>
      <c r="V2053" t="str">
        <f t="shared" si="296"/>
        <v>Clean</v>
      </c>
    </row>
    <row r="2054" spans="1:22" x14ac:dyDescent="0.3">
      <c r="A2054" t="str">
        <f>Raw_Data!A2054</f>
        <v>6252291</v>
      </c>
      <c r="B2054">
        <f>Raw_Data!B2054</f>
        <v>45674</v>
      </c>
      <c r="C2054" t="str">
        <f>Raw_Data!C2054</f>
        <v>CLONIDINE HCL 0.1 MG TABLET</v>
      </c>
      <c r="D2054" t="str">
        <f>Raw_Data!D2054</f>
        <v>228212750</v>
      </c>
      <c r="E2054" t="str">
        <f>Raw_Data!E2054</f>
        <v>HARSHMAN, SONALI</v>
      </c>
      <c r="F2054" t="str">
        <f>Raw_Data!F2054</f>
        <v>1104084516</v>
      </c>
      <c r="G2054" t="str">
        <f>Raw_Data!H2054</f>
        <v>0</v>
      </c>
      <c r="H2054">
        <f>IFERROR(VLOOKUP(G2054,Store_Map!$A$2:$I$100,3,FALSE),"")</f>
        <v>0</v>
      </c>
      <c r="I2054">
        <f>IFERROR(VLOOKUP(G2054,Store_Map!$A$2:$I$100,4,FALSE),"")</f>
        <v>0</v>
      </c>
      <c r="J2054">
        <f>IFERROR(VLOOKUP(G2054,Store_Map!$A$2:$I$100,5,FALSE),"")</f>
        <v>0</v>
      </c>
      <c r="K2054">
        <f>IFERROR(VLOOKUP(G2054,Store_Map!$A$2:$I$100,6,FALSE),"")</f>
        <v>0</v>
      </c>
      <c r="L2054">
        <f>IFERROR(VLOOKUP(G2054,Store_Map!$A$2:$I$100,7,FALSE),"")</f>
        <v>0</v>
      </c>
      <c r="M2054">
        <f>IFERROR(VLOOKUP(G2054,Store_Map!$A$2:$I$100,8,FALSE),"")</f>
        <v>0</v>
      </c>
      <c r="N2054">
        <f t="shared" si="288"/>
        <v>0</v>
      </c>
      <c r="O2054" t="str">
        <f t="shared" si="289"/>
        <v>PASS</v>
      </c>
      <c r="P2054" t="str">
        <f t="shared" si="290"/>
        <v>REVIEW</v>
      </c>
      <c r="Q2054" t="str">
        <f t="shared" si="291"/>
        <v>PASS</v>
      </c>
      <c r="R2054" t="str">
        <f t="shared" si="292"/>
        <v>PASS</v>
      </c>
      <c r="S2054" t="str">
        <f t="shared" si="293"/>
        <v>REVIEW</v>
      </c>
      <c r="T2054">
        <f t="shared" si="294"/>
        <v>90</v>
      </c>
      <c r="U2054" t="str">
        <f t="shared" si="295"/>
        <v>Low</v>
      </c>
      <c r="V2054" t="str">
        <f t="shared" si="296"/>
        <v>Invalid NDC</v>
      </c>
    </row>
    <row r="2055" spans="1:22" x14ac:dyDescent="0.3">
      <c r="A2055" t="str">
        <f>Raw_Data!A2055</f>
        <v>6252292</v>
      </c>
      <c r="B2055">
        <f>Raw_Data!B2055</f>
        <v>45674</v>
      </c>
      <c r="C2055" t="str">
        <f>Raw_Data!C2055</f>
        <v>MOMETASONE FUROATE 0.1% CRE</v>
      </c>
      <c r="D2055" t="str">
        <f>Raw_Data!D2055</f>
        <v>713063415</v>
      </c>
      <c r="E2055" t="str">
        <f>Raw_Data!E2055</f>
        <v>HARSHMAN, SONALI</v>
      </c>
      <c r="F2055" t="str">
        <f>Raw_Data!F2055</f>
        <v>1104084516</v>
      </c>
      <c r="G2055" t="str">
        <f>Raw_Data!H2055</f>
        <v>0</v>
      </c>
      <c r="H2055">
        <f>IFERROR(VLOOKUP(G2055,Store_Map!$A$2:$I$100,3,FALSE),"")</f>
        <v>0</v>
      </c>
      <c r="I2055">
        <f>IFERROR(VLOOKUP(G2055,Store_Map!$A$2:$I$100,4,FALSE),"")</f>
        <v>0</v>
      </c>
      <c r="J2055">
        <f>IFERROR(VLOOKUP(G2055,Store_Map!$A$2:$I$100,5,FALSE),"")</f>
        <v>0</v>
      </c>
      <c r="K2055">
        <f>IFERROR(VLOOKUP(G2055,Store_Map!$A$2:$I$100,6,FALSE),"")</f>
        <v>0</v>
      </c>
      <c r="L2055">
        <f>IFERROR(VLOOKUP(G2055,Store_Map!$A$2:$I$100,7,FALSE),"")</f>
        <v>0</v>
      </c>
      <c r="M2055">
        <f>IFERROR(VLOOKUP(G2055,Store_Map!$A$2:$I$100,8,FALSE),"")</f>
        <v>0</v>
      </c>
      <c r="N2055">
        <f t="shared" si="288"/>
        <v>0</v>
      </c>
      <c r="O2055" t="str">
        <f t="shared" si="289"/>
        <v>PASS</v>
      </c>
      <c r="P2055" t="str">
        <f t="shared" si="290"/>
        <v>REVIEW</v>
      </c>
      <c r="Q2055" t="str">
        <f t="shared" si="291"/>
        <v>PASS</v>
      </c>
      <c r="R2055" t="str">
        <f t="shared" si="292"/>
        <v>PASS</v>
      </c>
      <c r="S2055" t="str">
        <f t="shared" si="293"/>
        <v>REVIEW</v>
      </c>
      <c r="T2055">
        <f t="shared" si="294"/>
        <v>90</v>
      </c>
      <c r="U2055" t="str">
        <f t="shared" si="295"/>
        <v>Low</v>
      </c>
      <c r="V2055" t="str">
        <f t="shared" si="296"/>
        <v>Invalid NDC</v>
      </c>
    </row>
    <row r="2056" spans="1:22" x14ac:dyDescent="0.3">
      <c r="A2056" t="str">
        <f>Raw_Data!A2056</f>
        <v>6252293</v>
      </c>
      <c r="B2056">
        <f>Raw_Data!B2056</f>
        <v>45674</v>
      </c>
      <c r="C2056" t="str">
        <f>Raw_Data!C2056</f>
        <v>TRIAMCINOLONE ALLERGY SPRAY</v>
      </c>
      <c r="D2056" t="str">
        <f>Raw_Data!D2056</f>
        <v>70000020401</v>
      </c>
      <c r="E2056" t="str">
        <f>Raw_Data!E2056</f>
        <v>HARSHMAN, SONALI</v>
      </c>
      <c r="F2056" t="str">
        <f>Raw_Data!F2056</f>
        <v>1104084516</v>
      </c>
      <c r="G2056" t="str">
        <f>Raw_Data!H2056</f>
        <v>0</v>
      </c>
      <c r="H2056">
        <f>IFERROR(VLOOKUP(G2056,Store_Map!$A$2:$I$100,3,FALSE),"")</f>
        <v>0</v>
      </c>
      <c r="I2056">
        <f>IFERROR(VLOOKUP(G2056,Store_Map!$A$2:$I$100,4,FALSE),"")</f>
        <v>0</v>
      </c>
      <c r="J2056">
        <f>IFERROR(VLOOKUP(G2056,Store_Map!$A$2:$I$100,5,FALSE),"")</f>
        <v>0</v>
      </c>
      <c r="K2056">
        <f>IFERROR(VLOOKUP(G2056,Store_Map!$A$2:$I$100,6,FALSE),"")</f>
        <v>0</v>
      </c>
      <c r="L2056">
        <f>IFERROR(VLOOKUP(G2056,Store_Map!$A$2:$I$100,7,FALSE),"")</f>
        <v>0</v>
      </c>
      <c r="M2056">
        <f>IFERROR(VLOOKUP(G2056,Store_Map!$A$2:$I$100,8,FALSE),"")</f>
        <v>0</v>
      </c>
      <c r="N2056">
        <f t="shared" si="288"/>
        <v>0</v>
      </c>
      <c r="O2056" t="str">
        <f t="shared" si="289"/>
        <v>PASS</v>
      </c>
      <c r="P2056" t="str">
        <f t="shared" si="290"/>
        <v>PASS</v>
      </c>
      <c r="Q2056" t="str">
        <f t="shared" si="291"/>
        <v>PASS</v>
      </c>
      <c r="R2056" t="str">
        <f t="shared" si="292"/>
        <v>PASS</v>
      </c>
      <c r="S2056" t="str">
        <f t="shared" si="293"/>
        <v>PASS</v>
      </c>
      <c r="T2056">
        <f t="shared" si="294"/>
        <v>100</v>
      </c>
      <c r="U2056" t="str">
        <f t="shared" si="295"/>
        <v>Low</v>
      </c>
      <c r="V2056" t="str">
        <f t="shared" si="296"/>
        <v>Clean</v>
      </c>
    </row>
    <row r="2057" spans="1:22" x14ac:dyDescent="0.3">
      <c r="A2057" t="str">
        <f>Raw_Data!A2057</f>
        <v>6242834</v>
      </c>
      <c r="B2057">
        <f>Raw_Data!B2057</f>
        <v>45674</v>
      </c>
      <c r="C2057" t="str">
        <f>Raw_Data!C2057</f>
        <v>SOLIQUA 100 UNIT-33 MCG/ML</v>
      </c>
      <c r="D2057" t="str">
        <f>Raw_Data!D2057</f>
        <v>24576105</v>
      </c>
      <c r="E2057" t="str">
        <f>Raw_Data!E2057</f>
        <v>MACHADO, MARIA</v>
      </c>
      <c r="F2057" t="str">
        <f>Raw_Data!F2057</f>
        <v>1619100302</v>
      </c>
      <c r="G2057" t="str">
        <f>Raw_Data!H2057</f>
        <v>0</v>
      </c>
      <c r="H2057">
        <f>IFERROR(VLOOKUP(G2057,Store_Map!$A$2:$I$100,3,FALSE),"")</f>
        <v>0</v>
      </c>
      <c r="I2057">
        <f>IFERROR(VLOOKUP(G2057,Store_Map!$A$2:$I$100,4,FALSE),"")</f>
        <v>0</v>
      </c>
      <c r="J2057">
        <f>IFERROR(VLOOKUP(G2057,Store_Map!$A$2:$I$100,5,FALSE),"")</f>
        <v>0</v>
      </c>
      <c r="K2057">
        <f>IFERROR(VLOOKUP(G2057,Store_Map!$A$2:$I$100,6,FALSE),"")</f>
        <v>0</v>
      </c>
      <c r="L2057">
        <f>IFERROR(VLOOKUP(G2057,Store_Map!$A$2:$I$100,7,FALSE),"")</f>
        <v>0</v>
      </c>
      <c r="M2057">
        <f>IFERROR(VLOOKUP(G2057,Store_Map!$A$2:$I$100,8,FALSE),"")</f>
        <v>0</v>
      </c>
      <c r="N2057">
        <f t="shared" si="288"/>
        <v>0</v>
      </c>
      <c r="O2057" t="str">
        <f t="shared" si="289"/>
        <v>PASS</v>
      </c>
      <c r="P2057" t="str">
        <f t="shared" si="290"/>
        <v>REVIEW</v>
      </c>
      <c r="Q2057" t="str">
        <f t="shared" si="291"/>
        <v>PASS</v>
      </c>
      <c r="R2057" t="str">
        <f t="shared" si="292"/>
        <v>PASS</v>
      </c>
      <c r="S2057" t="str">
        <f t="shared" si="293"/>
        <v>REVIEW</v>
      </c>
      <c r="T2057">
        <f t="shared" si="294"/>
        <v>90</v>
      </c>
      <c r="U2057" t="str">
        <f t="shared" si="295"/>
        <v>Low</v>
      </c>
      <c r="V2057" t="str">
        <f t="shared" si="296"/>
        <v>Invalid NDC</v>
      </c>
    </row>
    <row r="2058" spans="1:22" x14ac:dyDescent="0.3">
      <c r="A2058" t="str">
        <f>Raw_Data!A2058</f>
        <v>6252294</v>
      </c>
      <c r="B2058">
        <f>Raw_Data!B2058</f>
        <v>45674</v>
      </c>
      <c r="C2058" t="str">
        <f>Raw_Data!C2058</f>
        <v>ATORVASTATIN 20 MG TABLET</v>
      </c>
      <c r="D2058" t="str">
        <f>Raw_Data!D2058</f>
        <v>60505257908</v>
      </c>
      <c r="E2058" t="str">
        <f>Raw_Data!E2058</f>
        <v>BYNE, EDMUND</v>
      </c>
      <c r="F2058" t="str">
        <f>Raw_Data!F2058</f>
        <v>1033186648</v>
      </c>
      <c r="G2058" t="str">
        <f>Raw_Data!H2058</f>
        <v>0</v>
      </c>
      <c r="H2058">
        <f>IFERROR(VLOOKUP(G2058,Store_Map!$A$2:$I$100,3,FALSE),"")</f>
        <v>0</v>
      </c>
      <c r="I2058">
        <f>IFERROR(VLOOKUP(G2058,Store_Map!$A$2:$I$100,4,FALSE),"")</f>
        <v>0</v>
      </c>
      <c r="J2058">
        <f>IFERROR(VLOOKUP(G2058,Store_Map!$A$2:$I$100,5,FALSE),"")</f>
        <v>0</v>
      </c>
      <c r="K2058">
        <f>IFERROR(VLOOKUP(G2058,Store_Map!$A$2:$I$100,6,FALSE),"")</f>
        <v>0</v>
      </c>
      <c r="L2058">
        <f>IFERROR(VLOOKUP(G2058,Store_Map!$A$2:$I$100,7,FALSE),"")</f>
        <v>0</v>
      </c>
      <c r="M2058">
        <f>IFERROR(VLOOKUP(G2058,Store_Map!$A$2:$I$100,8,FALSE),"")</f>
        <v>0</v>
      </c>
      <c r="N2058">
        <f t="shared" si="288"/>
        <v>0</v>
      </c>
      <c r="O2058" t="str">
        <f t="shared" si="289"/>
        <v>PASS</v>
      </c>
      <c r="P2058" t="str">
        <f t="shared" si="290"/>
        <v>PASS</v>
      </c>
      <c r="Q2058" t="str">
        <f t="shared" si="291"/>
        <v>PASS</v>
      </c>
      <c r="R2058" t="str">
        <f t="shared" si="292"/>
        <v>PASS</v>
      </c>
      <c r="S2058" t="str">
        <f t="shared" si="293"/>
        <v>PASS</v>
      </c>
      <c r="T2058">
        <f t="shared" si="294"/>
        <v>100</v>
      </c>
      <c r="U2058" t="str">
        <f t="shared" si="295"/>
        <v>Low</v>
      </c>
      <c r="V2058" t="str">
        <f t="shared" si="296"/>
        <v>Clean</v>
      </c>
    </row>
    <row r="2059" spans="1:22" x14ac:dyDescent="0.3">
      <c r="A2059" t="str">
        <f>Raw_Data!A2059</f>
        <v>6252295</v>
      </c>
      <c r="B2059">
        <f>Raw_Data!B2059</f>
        <v>45674</v>
      </c>
      <c r="C2059" t="str">
        <f>Raw_Data!C2059</f>
        <v>LOSARTAN POTASSIUM 50 MG TA</v>
      </c>
      <c r="D2059" t="str">
        <f>Raw_Data!D2059</f>
        <v>65862020299</v>
      </c>
      <c r="E2059" t="str">
        <f>Raw_Data!E2059</f>
        <v>BYNE, EDMUND</v>
      </c>
      <c r="F2059" t="str">
        <f>Raw_Data!F2059</f>
        <v>1033186648</v>
      </c>
      <c r="G2059" t="str">
        <f>Raw_Data!H2059</f>
        <v>0</v>
      </c>
      <c r="H2059">
        <f>IFERROR(VLOOKUP(G2059,Store_Map!$A$2:$I$100,3,FALSE),"")</f>
        <v>0</v>
      </c>
      <c r="I2059">
        <f>IFERROR(VLOOKUP(G2059,Store_Map!$A$2:$I$100,4,FALSE),"")</f>
        <v>0</v>
      </c>
      <c r="J2059">
        <f>IFERROR(VLOOKUP(G2059,Store_Map!$A$2:$I$100,5,FALSE),"")</f>
        <v>0</v>
      </c>
      <c r="K2059">
        <f>IFERROR(VLOOKUP(G2059,Store_Map!$A$2:$I$100,6,FALSE),"")</f>
        <v>0</v>
      </c>
      <c r="L2059">
        <f>IFERROR(VLOOKUP(G2059,Store_Map!$A$2:$I$100,7,FALSE),"")</f>
        <v>0</v>
      </c>
      <c r="M2059">
        <f>IFERROR(VLOOKUP(G2059,Store_Map!$A$2:$I$100,8,FALSE),"")</f>
        <v>0</v>
      </c>
      <c r="N2059">
        <f t="shared" si="288"/>
        <v>0</v>
      </c>
      <c r="O2059" t="str">
        <f t="shared" si="289"/>
        <v>PASS</v>
      </c>
      <c r="P2059" t="str">
        <f t="shared" si="290"/>
        <v>PASS</v>
      </c>
      <c r="Q2059" t="str">
        <f t="shared" si="291"/>
        <v>PASS</v>
      </c>
      <c r="R2059" t="str">
        <f t="shared" si="292"/>
        <v>PASS</v>
      </c>
      <c r="S2059" t="str">
        <f t="shared" si="293"/>
        <v>PASS</v>
      </c>
      <c r="T2059">
        <f t="shared" si="294"/>
        <v>100</v>
      </c>
      <c r="U2059" t="str">
        <f t="shared" si="295"/>
        <v>Low</v>
      </c>
      <c r="V2059" t="str">
        <f t="shared" si="296"/>
        <v>Clean</v>
      </c>
    </row>
    <row r="2060" spans="1:22" x14ac:dyDescent="0.3">
      <c r="A2060" t="str">
        <f>Raw_Data!A2060</f>
        <v>6252296</v>
      </c>
      <c r="B2060">
        <f>Raw_Data!B2060</f>
        <v>45674</v>
      </c>
      <c r="C2060" t="str">
        <f>Raw_Data!C2060</f>
        <v>AMLODIPINE BESYLATE 5 MG TA</v>
      </c>
      <c r="D2060" t="str">
        <f>Raw_Data!D2060</f>
        <v>69097012715</v>
      </c>
      <c r="E2060" t="str">
        <f>Raw_Data!E2060</f>
        <v>BYNE, EDMUND</v>
      </c>
      <c r="F2060" t="str">
        <f>Raw_Data!F2060</f>
        <v>1033186648</v>
      </c>
      <c r="G2060" t="str">
        <f>Raw_Data!H2060</f>
        <v>0</v>
      </c>
      <c r="H2060">
        <f>IFERROR(VLOOKUP(G2060,Store_Map!$A$2:$I$100,3,FALSE),"")</f>
        <v>0</v>
      </c>
      <c r="I2060">
        <f>IFERROR(VLOOKUP(G2060,Store_Map!$A$2:$I$100,4,FALSE),"")</f>
        <v>0</v>
      </c>
      <c r="J2060">
        <f>IFERROR(VLOOKUP(G2060,Store_Map!$A$2:$I$100,5,FALSE),"")</f>
        <v>0</v>
      </c>
      <c r="K2060">
        <f>IFERROR(VLOOKUP(G2060,Store_Map!$A$2:$I$100,6,FALSE),"")</f>
        <v>0</v>
      </c>
      <c r="L2060">
        <f>IFERROR(VLOOKUP(G2060,Store_Map!$A$2:$I$100,7,FALSE),"")</f>
        <v>0</v>
      </c>
      <c r="M2060">
        <f>IFERROR(VLOOKUP(G2060,Store_Map!$A$2:$I$100,8,FALSE),"")</f>
        <v>0</v>
      </c>
      <c r="N2060">
        <f t="shared" si="288"/>
        <v>0</v>
      </c>
      <c r="O2060" t="str">
        <f t="shared" si="289"/>
        <v>PASS</v>
      </c>
      <c r="P2060" t="str">
        <f t="shared" si="290"/>
        <v>PASS</v>
      </c>
      <c r="Q2060" t="str">
        <f t="shared" si="291"/>
        <v>PASS</v>
      </c>
      <c r="R2060" t="str">
        <f t="shared" si="292"/>
        <v>PASS</v>
      </c>
      <c r="S2060" t="str">
        <f t="shared" si="293"/>
        <v>PASS</v>
      </c>
      <c r="T2060">
        <f t="shared" si="294"/>
        <v>100</v>
      </c>
      <c r="U2060" t="str">
        <f t="shared" si="295"/>
        <v>Low</v>
      </c>
      <c r="V2060" t="str">
        <f t="shared" si="296"/>
        <v>Clean</v>
      </c>
    </row>
    <row r="2061" spans="1:22" x14ac:dyDescent="0.3">
      <c r="A2061" t="str">
        <f>Raw_Data!A2061</f>
        <v>6252297</v>
      </c>
      <c r="B2061">
        <f>Raw_Data!B2061</f>
        <v>45674</v>
      </c>
      <c r="C2061" t="str">
        <f>Raw_Data!C2061</f>
        <v>GLIPIZIDE 5 MG TABLET</v>
      </c>
      <c r="D2061" t="str">
        <f>Raw_Data!D2061</f>
        <v>60505014101</v>
      </c>
      <c r="E2061" t="str">
        <f>Raw_Data!E2061</f>
        <v>BYNE, EDMUND</v>
      </c>
      <c r="F2061" t="str">
        <f>Raw_Data!F2061</f>
        <v>1033186648</v>
      </c>
      <c r="G2061" t="str">
        <f>Raw_Data!H2061</f>
        <v>0</v>
      </c>
      <c r="H2061">
        <f>IFERROR(VLOOKUP(G2061,Store_Map!$A$2:$I$100,3,FALSE),"")</f>
        <v>0</v>
      </c>
      <c r="I2061">
        <f>IFERROR(VLOOKUP(G2061,Store_Map!$A$2:$I$100,4,FALSE),"")</f>
        <v>0</v>
      </c>
      <c r="J2061">
        <f>IFERROR(VLOOKUP(G2061,Store_Map!$A$2:$I$100,5,FALSE),"")</f>
        <v>0</v>
      </c>
      <c r="K2061">
        <f>IFERROR(VLOOKUP(G2061,Store_Map!$A$2:$I$100,6,FALSE),"")</f>
        <v>0</v>
      </c>
      <c r="L2061">
        <f>IFERROR(VLOOKUP(G2061,Store_Map!$A$2:$I$100,7,FALSE),"")</f>
        <v>0</v>
      </c>
      <c r="M2061">
        <f>IFERROR(VLOOKUP(G2061,Store_Map!$A$2:$I$100,8,FALSE),"")</f>
        <v>0</v>
      </c>
      <c r="N2061">
        <f t="shared" si="288"/>
        <v>0</v>
      </c>
      <c r="O2061" t="str">
        <f t="shared" si="289"/>
        <v>PASS</v>
      </c>
      <c r="P2061" t="str">
        <f t="shared" si="290"/>
        <v>PASS</v>
      </c>
      <c r="Q2061" t="str">
        <f t="shared" si="291"/>
        <v>PASS</v>
      </c>
      <c r="R2061" t="str">
        <f t="shared" si="292"/>
        <v>PASS</v>
      </c>
      <c r="S2061" t="str">
        <f t="shared" si="293"/>
        <v>PASS</v>
      </c>
      <c r="T2061">
        <f t="shared" si="294"/>
        <v>100</v>
      </c>
      <c r="U2061" t="str">
        <f t="shared" si="295"/>
        <v>Low</v>
      </c>
      <c r="V2061" t="str">
        <f t="shared" si="296"/>
        <v>Clean</v>
      </c>
    </row>
    <row r="2062" spans="1:22" x14ac:dyDescent="0.3">
      <c r="A2062" t="str">
        <f>Raw_Data!A2062</f>
        <v>6250146</v>
      </c>
      <c r="B2062">
        <f>Raw_Data!B2062</f>
        <v>45678</v>
      </c>
      <c r="C2062" t="str">
        <f>Raw_Data!C2062</f>
        <v>POTASSIUM CL ER 20 MEQ TABL</v>
      </c>
      <c r="D2062" t="str">
        <f>Raw_Data!D2062</f>
        <v>832532511</v>
      </c>
      <c r="E2062" t="str">
        <f>Raw_Data!E2062</f>
        <v>GIBBS, JON</v>
      </c>
      <c r="F2062" t="str">
        <f>Raw_Data!F2062</f>
        <v>1700896156</v>
      </c>
      <c r="G2062" t="str">
        <f>Raw_Data!H2062</f>
        <v>0</v>
      </c>
      <c r="H2062">
        <f>IFERROR(VLOOKUP(G2062,Store_Map!$A$2:$I$100,3,FALSE),"")</f>
        <v>0</v>
      </c>
      <c r="I2062">
        <f>IFERROR(VLOOKUP(G2062,Store_Map!$A$2:$I$100,4,FALSE),"")</f>
        <v>0</v>
      </c>
      <c r="J2062">
        <f>IFERROR(VLOOKUP(G2062,Store_Map!$A$2:$I$100,5,FALSE),"")</f>
        <v>0</v>
      </c>
      <c r="K2062">
        <f>IFERROR(VLOOKUP(G2062,Store_Map!$A$2:$I$100,6,FALSE),"")</f>
        <v>0</v>
      </c>
      <c r="L2062">
        <f>IFERROR(VLOOKUP(G2062,Store_Map!$A$2:$I$100,7,FALSE),"")</f>
        <v>0</v>
      </c>
      <c r="M2062">
        <f>IFERROR(VLOOKUP(G2062,Store_Map!$A$2:$I$100,8,FALSE),"")</f>
        <v>0</v>
      </c>
      <c r="N2062">
        <f t="shared" si="288"/>
        <v>0</v>
      </c>
      <c r="O2062" t="str">
        <f t="shared" si="289"/>
        <v>PASS</v>
      </c>
      <c r="P2062" t="str">
        <f t="shared" si="290"/>
        <v>REVIEW</v>
      </c>
      <c r="Q2062" t="str">
        <f t="shared" si="291"/>
        <v>PASS</v>
      </c>
      <c r="R2062" t="str">
        <f t="shared" si="292"/>
        <v>PASS</v>
      </c>
      <c r="S2062" t="str">
        <f t="shared" si="293"/>
        <v>REVIEW</v>
      </c>
      <c r="T2062">
        <f t="shared" si="294"/>
        <v>90</v>
      </c>
      <c r="U2062" t="str">
        <f t="shared" si="295"/>
        <v>Low</v>
      </c>
      <c r="V2062" t="str">
        <f t="shared" si="296"/>
        <v>Invalid NDC</v>
      </c>
    </row>
    <row r="2063" spans="1:22" x14ac:dyDescent="0.3">
      <c r="A2063" t="str">
        <f>Raw_Data!A2063</f>
        <v>6240306</v>
      </c>
      <c r="B2063">
        <f>Raw_Data!B2063</f>
        <v>45678</v>
      </c>
      <c r="C2063" t="str">
        <f>Raw_Data!C2063</f>
        <v>CELECOXIB 200 MG CAPSULE</v>
      </c>
      <c r="D2063" t="str">
        <f>Raw_Data!D2063</f>
        <v>75834023801</v>
      </c>
      <c r="E2063" t="str">
        <f>Raw_Data!E2063</f>
        <v>BYNE, EDMUND</v>
      </c>
      <c r="F2063" t="str">
        <f>Raw_Data!F2063</f>
        <v>1033186648</v>
      </c>
      <c r="G2063" t="str">
        <f>Raw_Data!H2063</f>
        <v>0</v>
      </c>
      <c r="H2063">
        <f>IFERROR(VLOOKUP(G2063,Store_Map!$A$2:$I$100,3,FALSE),"")</f>
        <v>0</v>
      </c>
      <c r="I2063">
        <f>IFERROR(VLOOKUP(G2063,Store_Map!$A$2:$I$100,4,FALSE),"")</f>
        <v>0</v>
      </c>
      <c r="J2063">
        <f>IFERROR(VLOOKUP(G2063,Store_Map!$A$2:$I$100,5,FALSE),"")</f>
        <v>0</v>
      </c>
      <c r="K2063">
        <f>IFERROR(VLOOKUP(G2063,Store_Map!$A$2:$I$100,6,FALSE),"")</f>
        <v>0</v>
      </c>
      <c r="L2063">
        <f>IFERROR(VLOOKUP(G2063,Store_Map!$A$2:$I$100,7,FALSE),"")</f>
        <v>0</v>
      </c>
      <c r="M2063">
        <f>IFERROR(VLOOKUP(G2063,Store_Map!$A$2:$I$100,8,FALSE),"")</f>
        <v>0</v>
      </c>
      <c r="N2063">
        <f t="shared" si="288"/>
        <v>0</v>
      </c>
      <c r="O2063" t="str">
        <f t="shared" si="289"/>
        <v>PASS</v>
      </c>
      <c r="P2063" t="str">
        <f t="shared" si="290"/>
        <v>PASS</v>
      </c>
      <c r="Q2063" t="str">
        <f t="shared" si="291"/>
        <v>PASS</v>
      </c>
      <c r="R2063" t="str">
        <f t="shared" si="292"/>
        <v>PASS</v>
      </c>
      <c r="S2063" t="str">
        <f t="shared" si="293"/>
        <v>PASS</v>
      </c>
      <c r="T2063">
        <f t="shared" si="294"/>
        <v>100</v>
      </c>
      <c r="U2063" t="str">
        <f t="shared" si="295"/>
        <v>Low</v>
      </c>
      <c r="V2063" t="str">
        <f t="shared" si="296"/>
        <v>Clean</v>
      </c>
    </row>
    <row r="2064" spans="1:22" x14ac:dyDescent="0.3">
      <c r="A2064" t="str">
        <f>Raw_Data!A2064</f>
        <v>6240293</v>
      </c>
      <c r="B2064">
        <f>Raw_Data!B2064</f>
        <v>45678</v>
      </c>
      <c r="C2064" t="str">
        <f>Raw_Data!C2064</f>
        <v>GABAPENTIN 100 MG CAPSULE</v>
      </c>
      <c r="D2064" t="str">
        <f>Raw_Data!D2064</f>
        <v>67877022210</v>
      </c>
      <c r="E2064" t="str">
        <f>Raw_Data!E2064</f>
        <v>BYNE, EDMUND</v>
      </c>
      <c r="F2064" t="str">
        <f>Raw_Data!F2064</f>
        <v>1033186648</v>
      </c>
      <c r="G2064" t="str">
        <f>Raw_Data!H2064</f>
        <v>0</v>
      </c>
      <c r="H2064">
        <f>IFERROR(VLOOKUP(G2064,Store_Map!$A$2:$I$100,3,FALSE),"")</f>
        <v>0</v>
      </c>
      <c r="I2064">
        <f>IFERROR(VLOOKUP(G2064,Store_Map!$A$2:$I$100,4,FALSE),"")</f>
        <v>0</v>
      </c>
      <c r="J2064">
        <f>IFERROR(VLOOKUP(G2064,Store_Map!$A$2:$I$100,5,FALSE),"")</f>
        <v>0</v>
      </c>
      <c r="K2064">
        <f>IFERROR(VLOOKUP(G2064,Store_Map!$A$2:$I$100,6,FALSE),"")</f>
        <v>0</v>
      </c>
      <c r="L2064">
        <f>IFERROR(VLOOKUP(G2064,Store_Map!$A$2:$I$100,7,FALSE),"")</f>
        <v>0</v>
      </c>
      <c r="M2064">
        <f>IFERROR(VLOOKUP(G2064,Store_Map!$A$2:$I$100,8,FALSE),"")</f>
        <v>0</v>
      </c>
      <c r="N2064">
        <f t="shared" si="288"/>
        <v>0</v>
      </c>
      <c r="O2064" t="str">
        <f t="shared" si="289"/>
        <v>PASS</v>
      </c>
      <c r="P2064" t="str">
        <f t="shared" si="290"/>
        <v>PASS</v>
      </c>
      <c r="Q2064" t="str">
        <f t="shared" si="291"/>
        <v>PASS</v>
      </c>
      <c r="R2064" t="str">
        <f t="shared" si="292"/>
        <v>PASS</v>
      </c>
      <c r="S2064" t="str">
        <f t="shared" si="293"/>
        <v>PASS</v>
      </c>
      <c r="T2064">
        <f t="shared" si="294"/>
        <v>100</v>
      </c>
      <c r="U2064" t="str">
        <f t="shared" si="295"/>
        <v>Low</v>
      </c>
      <c r="V2064" t="str">
        <f t="shared" si="296"/>
        <v>Clean</v>
      </c>
    </row>
    <row r="2065" spans="1:22" x14ac:dyDescent="0.3">
      <c r="A2065" t="str">
        <f>Raw_Data!A2065</f>
        <v>6240290</v>
      </c>
      <c r="B2065">
        <f>Raw_Data!B2065</f>
        <v>45678</v>
      </c>
      <c r="C2065" t="str">
        <f>Raw_Data!C2065</f>
        <v>FLUOXETINE HCL 10 MG CAPSUL</v>
      </c>
      <c r="D2065" t="str">
        <f>Raw_Data!D2065</f>
        <v>65862019201</v>
      </c>
      <c r="E2065" t="str">
        <f>Raw_Data!E2065</f>
        <v>BYNE, EDMUND</v>
      </c>
      <c r="F2065" t="str">
        <f>Raw_Data!F2065</f>
        <v>1033186648</v>
      </c>
      <c r="G2065" t="str">
        <f>Raw_Data!H2065</f>
        <v>0</v>
      </c>
      <c r="H2065">
        <f>IFERROR(VLOOKUP(G2065,Store_Map!$A$2:$I$100,3,FALSE),"")</f>
        <v>0</v>
      </c>
      <c r="I2065">
        <f>IFERROR(VLOOKUP(G2065,Store_Map!$A$2:$I$100,4,FALSE),"")</f>
        <v>0</v>
      </c>
      <c r="J2065">
        <f>IFERROR(VLOOKUP(G2065,Store_Map!$A$2:$I$100,5,FALSE),"")</f>
        <v>0</v>
      </c>
      <c r="K2065">
        <f>IFERROR(VLOOKUP(G2065,Store_Map!$A$2:$I$100,6,FALSE),"")</f>
        <v>0</v>
      </c>
      <c r="L2065">
        <f>IFERROR(VLOOKUP(G2065,Store_Map!$A$2:$I$100,7,FALSE),"")</f>
        <v>0</v>
      </c>
      <c r="M2065">
        <f>IFERROR(VLOOKUP(G2065,Store_Map!$A$2:$I$100,8,FALSE),"")</f>
        <v>0</v>
      </c>
      <c r="N2065">
        <f t="shared" si="288"/>
        <v>0</v>
      </c>
      <c r="O2065" t="str">
        <f t="shared" si="289"/>
        <v>PASS</v>
      </c>
      <c r="P2065" t="str">
        <f t="shared" si="290"/>
        <v>PASS</v>
      </c>
      <c r="Q2065" t="str">
        <f t="shared" si="291"/>
        <v>PASS</v>
      </c>
      <c r="R2065" t="str">
        <f t="shared" si="292"/>
        <v>PASS</v>
      </c>
      <c r="S2065" t="str">
        <f t="shared" si="293"/>
        <v>PASS</v>
      </c>
      <c r="T2065">
        <f t="shared" si="294"/>
        <v>100</v>
      </c>
      <c r="U2065" t="str">
        <f t="shared" si="295"/>
        <v>Low</v>
      </c>
      <c r="V2065" t="str">
        <f t="shared" si="296"/>
        <v>Clean</v>
      </c>
    </row>
    <row r="2066" spans="1:22" x14ac:dyDescent="0.3">
      <c r="A2066" t="str">
        <f>Raw_Data!A2066</f>
        <v>6237032</v>
      </c>
      <c r="B2066">
        <f>Raw_Data!B2066</f>
        <v>45678</v>
      </c>
      <c r="C2066" t="str">
        <f>Raw_Data!C2066</f>
        <v>LOSARTAN-HCTZ 50-12.5 MG TA</v>
      </c>
      <c r="D2066" t="str">
        <f>Raw_Data!D2066</f>
        <v>65862046899</v>
      </c>
      <c r="E2066" t="str">
        <f>Raw_Data!E2066</f>
        <v>BYNE, EDMUND</v>
      </c>
      <c r="F2066" t="str">
        <f>Raw_Data!F2066</f>
        <v>1033186648</v>
      </c>
      <c r="G2066" t="str">
        <f>Raw_Data!H2066</f>
        <v>0</v>
      </c>
      <c r="H2066">
        <f>IFERROR(VLOOKUP(G2066,Store_Map!$A$2:$I$100,3,FALSE),"")</f>
        <v>0</v>
      </c>
      <c r="I2066">
        <f>IFERROR(VLOOKUP(G2066,Store_Map!$A$2:$I$100,4,FALSE),"")</f>
        <v>0</v>
      </c>
      <c r="J2066">
        <f>IFERROR(VLOOKUP(G2066,Store_Map!$A$2:$I$100,5,FALSE),"")</f>
        <v>0</v>
      </c>
      <c r="K2066">
        <f>IFERROR(VLOOKUP(G2066,Store_Map!$A$2:$I$100,6,FALSE),"")</f>
        <v>0</v>
      </c>
      <c r="L2066">
        <f>IFERROR(VLOOKUP(G2066,Store_Map!$A$2:$I$100,7,FALSE),"")</f>
        <v>0</v>
      </c>
      <c r="M2066">
        <f>IFERROR(VLOOKUP(G2066,Store_Map!$A$2:$I$100,8,FALSE),"")</f>
        <v>0</v>
      </c>
      <c r="N2066">
        <f t="shared" si="288"/>
        <v>0</v>
      </c>
      <c r="O2066" t="str">
        <f t="shared" si="289"/>
        <v>PASS</v>
      </c>
      <c r="P2066" t="str">
        <f t="shared" si="290"/>
        <v>PASS</v>
      </c>
      <c r="Q2066" t="str">
        <f t="shared" si="291"/>
        <v>PASS</v>
      </c>
      <c r="R2066" t="str">
        <f t="shared" si="292"/>
        <v>PASS</v>
      </c>
      <c r="S2066" t="str">
        <f t="shared" si="293"/>
        <v>PASS</v>
      </c>
      <c r="T2066">
        <f t="shared" si="294"/>
        <v>100</v>
      </c>
      <c r="U2066" t="str">
        <f t="shared" si="295"/>
        <v>Low</v>
      </c>
      <c r="V2066" t="str">
        <f t="shared" si="296"/>
        <v>Clean</v>
      </c>
    </row>
    <row r="2067" spans="1:22" x14ac:dyDescent="0.3">
      <c r="A2067" t="str">
        <f>Raw_Data!A2067</f>
        <v>6247418</v>
      </c>
      <c r="B2067">
        <f>Raw_Data!B2067</f>
        <v>45678</v>
      </c>
      <c r="C2067" t="str">
        <f>Raw_Data!C2067</f>
        <v>VENTOLIN HFA 90 MCG INHALER</v>
      </c>
      <c r="D2067" t="str">
        <f>Raw_Data!D2067</f>
        <v>173068220</v>
      </c>
      <c r="E2067" t="str">
        <f>Raw_Data!E2067</f>
        <v>GIBBS, JON</v>
      </c>
      <c r="F2067" t="str">
        <f>Raw_Data!F2067</f>
        <v>1700896156</v>
      </c>
      <c r="G2067" t="str">
        <f>Raw_Data!H2067</f>
        <v>0</v>
      </c>
      <c r="H2067">
        <f>IFERROR(VLOOKUP(G2067,Store_Map!$A$2:$I$100,3,FALSE),"")</f>
        <v>0</v>
      </c>
      <c r="I2067">
        <f>IFERROR(VLOOKUP(G2067,Store_Map!$A$2:$I$100,4,FALSE),"")</f>
        <v>0</v>
      </c>
      <c r="J2067">
        <f>IFERROR(VLOOKUP(G2067,Store_Map!$A$2:$I$100,5,FALSE),"")</f>
        <v>0</v>
      </c>
      <c r="K2067">
        <f>IFERROR(VLOOKUP(G2067,Store_Map!$A$2:$I$100,6,FALSE),"")</f>
        <v>0</v>
      </c>
      <c r="L2067">
        <f>IFERROR(VLOOKUP(G2067,Store_Map!$A$2:$I$100,7,FALSE),"")</f>
        <v>0</v>
      </c>
      <c r="M2067">
        <f>IFERROR(VLOOKUP(G2067,Store_Map!$A$2:$I$100,8,FALSE),"")</f>
        <v>0</v>
      </c>
      <c r="N2067">
        <f t="shared" si="288"/>
        <v>0</v>
      </c>
      <c r="O2067" t="str">
        <f t="shared" si="289"/>
        <v>PASS</v>
      </c>
      <c r="P2067" t="str">
        <f t="shared" si="290"/>
        <v>REVIEW</v>
      </c>
      <c r="Q2067" t="str">
        <f t="shared" si="291"/>
        <v>PASS</v>
      </c>
      <c r="R2067" t="str">
        <f t="shared" si="292"/>
        <v>PASS</v>
      </c>
      <c r="S2067" t="str">
        <f t="shared" si="293"/>
        <v>REVIEW</v>
      </c>
      <c r="T2067">
        <f t="shared" si="294"/>
        <v>90</v>
      </c>
      <c r="U2067" t="str">
        <f t="shared" si="295"/>
        <v>Low</v>
      </c>
      <c r="V2067" t="str">
        <f t="shared" si="296"/>
        <v>Invalid NDC</v>
      </c>
    </row>
    <row r="2068" spans="1:22" x14ac:dyDescent="0.3">
      <c r="A2068" t="str">
        <f>Raw_Data!A2068</f>
        <v>6250160</v>
      </c>
      <c r="B2068">
        <f>Raw_Data!B2068</f>
        <v>45678</v>
      </c>
      <c r="C2068" t="str">
        <f>Raw_Data!C2068</f>
        <v>ELIQUIS 5 MG TABLET</v>
      </c>
      <c r="D2068" t="str">
        <f>Raw_Data!D2068</f>
        <v>3089421</v>
      </c>
      <c r="E2068" t="str">
        <f>Raw_Data!E2068</f>
        <v>GIBBS, JON</v>
      </c>
      <c r="F2068" t="str">
        <f>Raw_Data!F2068</f>
        <v>1700896156</v>
      </c>
      <c r="G2068" t="str">
        <f>Raw_Data!H2068</f>
        <v>0</v>
      </c>
      <c r="H2068">
        <f>IFERROR(VLOOKUP(G2068,Store_Map!$A$2:$I$100,3,FALSE),"")</f>
        <v>0</v>
      </c>
      <c r="I2068">
        <f>IFERROR(VLOOKUP(G2068,Store_Map!$A$2:$I$100,4,FALSE),"")</f>
        <v>0</v>
      </c>
      <c r="J2068">
        <f>IFERROR(VLOOKUP(G2068,Store_Map!$A$2:$I$100,5,FALSE),"")</f>
        <v>0</v>
      </c>
      <c r="K2068">
        <f>IFERROR(VLOOKUP(G2068,Store_Map!$A$2:$I$100,6,FALSE),"")</f>
        <v>0</v>
      </c>
      <c r="L2068">
        <f>IFERROR(VLOOKUP(G2068,Store_Map!$A$2:$I$100,7,FALSE),"")</f>
        <v>0</v>
      </c>
      <c r="M2068">
        <f>IFERROR(VLOOKUP(G2068,Store_Map!$A$2:$I$100,8,FALSE),"")</f>
        <v>0</v>
      </c>
      <c r="N2068">
        <f t="shared" si="288"/>
        <v>0</v>
      </c>
      <c r="O2068" t="str">
        <f t="shared" si="289"/>
        <v>PASS</v>
      </c>
      <c r="P2068" t="str">
        <f t="shared" si="290"/>
        <v>REVIEW</v>
      </c>
      <c r="Q2068" t="str">
        <f t="shared" si="291"/>
        <v>PASS</v>
      </c>
      <c r="R2068" t="str">
        <f t="shared" si="292"/>
        <v>PASS</v>
      </c>
      <c r="S2068" t="str">
        <f t="shared" si="293"/>
        <v>REVIEW</v>
      </c>
      <c r="T2068">
        <f t="shared" si="294"/>
        <v>90</v>
      </c>
      <c r="U2068" t="str">
        <f t="shared" si="295"/>
        <v>Low</v>
      </c>
      <c r="V2068" t="str">
        <f t="shared" si="296"/>
        <v>Invalid NDC</v>
      </c>
    </row>
    <row r="2069" spans="1:22" x14ac:dyDescent="0.3">
      <c r="A2069" t="str">
        <f>Raw_Data!A2069</f>
        <v>6247626</v>
      </c>
      <c r="B2069">
        <f>Raw_Data!B2069</f>
        <v>45678</v>
      </c>
      <c r="C2069" t="str">
        <f>Raw_Data!C2069</f>
        <v>VENLAFAXINE HCL ER 225 MG T</v>
      </c>
      <c r="D2069" t="str">
        <f>Raw_Data!D2069</f>
        <v>64980058103</v>
      </c>
      <c r="E2069" t="str">
        <f>Raw_Data!E2069</f>
        <v>ALLEN, AMANDA</v>
      </c>
      <c r="F2069" t="str">
        <f>Raw_Data!F2069</f>
        <v>1982231882</v>
      </c>
      <c r="G2069" t="str">
        <f>Raw_Data!H2069</f>
        <v>0</v>
      </c>
      <c r="H2069">
        <f>IFERROR(VLOOKUP(G2069,Store_Map!$A$2:$I$100,3,FALSE),"")</f>
        <v>0</v>
      </c>
      <c r="I2069">
        <f>IFERROR(VLOOKUP(G2069,Store_Map!$A$2:$I$100,4,FALSE),"")</f>
        <v>0</v>
      </c>
      <c r="J2069">
        <f>IFERROR(VLOOKUP(G2069,Store_Map!$A$2:$I$100,5,FALSE),"")</f>
        <v>0</v>
      </c>
      <c r="K2069">
        <f>IFERROR(VLOOKUP(G2069,Store_Map!$A$2:$I$100,6,FALSE),"")</f>
        <v>0</v>
      </c>
      <c r="L2069">
        <f>IFERROR(VLOOKUP(G2069,Store_Map!$A$2:$I$100,7,FALSE),"")</f>
        <v>0</v>
      </c>
      <c r="M2069">
        <f>IFERROR(VLOOKUP(G2069,Store_Map!$A$2:$I$100,8,FALSE),"")</f>
        <v>0</v>
      </c>
      <c r="N2069">
        <f t="shared" si="288"/>
        <v>0</v>
      </c>
      <c r="O2069" t="str">
        <f t="shared" si="289"/>
        <v>PASS</v>
      </c>
      <c r="P2069" t="str">
        <f t="shared" si="290"/>
        <v>PASS</v>
      </c>
      <c r="Q2069" t="str">
        <f t="shared" si="291"/>
        <v>PASS</v>
      </c>
      <c r="R2069" t="str">
        <f t="shared" si="292"/>
        <v>PASS</v>
      </c>
      <c r="S2069" t="str">
        <f t="shared" si="293"/>
        <v>PASS</v>
      </c>
      <c r="T2069">
        <f t="shared" si="294"/>
        <v>100</v>
      </c>
      <c r="U2069" t="str">
        <f t="shared" si="295"/>
        <v>Low</v>
      </c>
      <c r="V2069" t="str">
        <f t="shared" si="296"/>
        <v>Clean</v>
      </c>
    </row>
    <row r="2070" spans="1:22" x14ac:dyDescent="0.3">
      <c r="A2070" t="str">
        <f>Raw_Data!A2070</f>
        <v>6251244</v>
      </c>
      <c r="B2070">
        <f>Raw_Data!B2070</f>
        <v>45678</v>
      </c>
      <c r="C2070" t="str">
        <f>Raw_Data!C2070</f>
        <v>AMLODIPINE BESYLATE 10 MG T</v>
      </c>
      <c r="D2070" t="str">
        <f>Raw_Data!D2070</f>
        <v>69097012815</v>
      </c>
      <c r="E2070" t="str">
        <f>Raw_Data!E2070</f>
        <v>GIBBS, JON</v>
      </c>
      <c r="F2070" t="str">
        <f>Raw_Data!F2070</f>
        <v>1700896156</v>
      </c>
      <c r="G2070" t="str">
        <f>Raw_Data!H2070</f>
        <v>0</v>
      </c>
      <c r="H2070">
        <f>IFERROR(VLOOKUP(G2070,Store_Map!$A$2:$I$100,3,FALSE),"")</f>
        <v>0</v>
      </c>
      <c r="I2070">
        <f>IFERROR(VLOOKUP(G2070,Store_Map!$A$2:$I$100,4,FALSE),"")</f>
        <v>0</v>
      </c>
      <c r="J2070">
        <f>IFERROR(VLOOKUP(G2070,Store_Map!$A$2:$I$100,5,FALSE),"")</f>
        <v>0</v>
      </c>
      <c r="K2070">
        <f>IFERROR(VLOOKUP(G2070,Store_Map!$A$2:$I$100,6,FALSE),"")</f>
        <v>0</v>
      </c>
      <c r="L2070">
        <f>IFERROR(VLOOKUP(G2070,Store_Map!$A$2:$I$100,7,FALSE),"")</f>
        <v>0</v>
      </c>
      <c r="M2070">
        <f>IFERROR(VLOOKUP(G2070,Store_Map!$A$2:$I$100,8,FALSE),"")</f>
        <v>0</v>
      </c>
      <c r="N2070">
        <f t="shared" si="288"/>
        <v>0</v>
      </c>
      <c r="O2070" t="str">
        <f t="shared" si="289"/>
        <v>PASS</v>
      </c>
      <c r="P2070" t="str">
        <f t="shared" si="290"/>
        <v>PASS</v>
      </c>
      <c r="Q2070" t="str">
        <f t="shared" si="291"/>
        <v>PASS</v>
      </c>
      <c r="R2070" t="str">
        <f t="shared" si="292"/>
        <v>PASS</v>
      </c>
      <c r="S2070" t="str">
        <f t="shared" si="293"/>
        <v>PASS</v>
      </c>
      <c r="T2070">
        <f t="shared" si="294"/>
        <v>100</v>
      </c>
      <c r="U2070" t="str">
        <f t="shared" si="295"/>
        <v>Low</v>
      </c>
      <c r="V2070" t="str">
        <f t="shared" si="296"/>
        <v>Clean</v>
      </c>
    </row>
    <row r="2071" spans="1:22" x14ac:dyDescent="0.3">
      <c r="A2071" t="str">
        <f>Raw_Data!A2071</f>
        <v>6250833</v>
      </c>
      <c r="B2071">
        <f>Raw_Data!B2071</f>
        <v>45678</v>
      </c>
      <c r="C2071" t="str">
        <f>Raw_Data!C2071</f>
        <v>CHLORTHALIDONE 25 MG TABLET</v>
      </c>
      <c r="D2071" t="str">
        <f>Raw_Data!D2071</f>
        <v>75834010901</v>
      </c>
      <c r="E2071" t="str">
        <f>Raw_Data!E2071</f>
        <v>GIBBS, JON</v>
      </c>
      <c r="F2071" t="str">
        <f>Raw_Data!F2071</f>
        <v>1700896156</v>
      </c>
      <c r="G2071" t="str">
        <f>Raw_Data!H2071</f>
        <v>0</v>
      </c>
      <c r="H2071">
        <f>IFERROR(VLOOKUP(G2071,Store_Map!$A$2:$I$100,3,FALSE),"")</f>
        <v>0</v>
      </c>
      <c r="I2071">
        <f>IFERROR(VLOOKUP(G2071,Store_Map!$A$2:$I$100,4,FALSE),"")</f>
        <v>0</v>
      </c>
      <c r="J2071">
        <f>IFERROR(VLOOKUP(G2071,Store_Map!$A$2:$I$100,5,FALSE),"")</f>
        <v>0</v>
      </c>
      <c r="K2071">
        <f>IFERROR(VLOOKUP(G2071,Store_Map!$A$2:$I$100,6,FALSE),"")</f>
        <v>0</v>
      </c>
      <c r="L2071">
        <f>IFERROR(VLOOKUP(G2071,Store_Map!$A$2:$I$100,7,FALSE),"")</f>
        <v>0</v>
      </c>
      <c r="M2071">
        <f>IFERROR(VLOOKUP(G2071,Store_Map!$A$2:$I$100,8,FALSE),"")</f>
        <v>0</v>
      </c>
      <c r="N2071">
        <f t="shared" si="288"/>
        <v>0</v>
      </c>
      <c r="O2071" t="str">
        <f t="shared" si="289"/>
        <v>PASS</v>
      </c>
      <c r="P2071" t="str">
        <f t="shared" si="290"/>
        <v>PASS</v>
      </c>
      <c r="Q2071" t="str">
        <f t="shared" si="291"/>
        <v>PASS</v>
      </c>
      <c r="R2071" t="str">
        <f t="shared" si="292"/>
        <v>PASS</v>
      </c>
      <c r="S2071" t="str">
        <f t="shared" si="293"/>
        <v>PASS</v>
      </c>
      <c r="T2071">
        <f t="shared" si="294"/>
        <v>100</v>
      </c>
      <c r="U2071" t="str">
        <f t="shared" si="295"/>
        <v>Low</v>
      </c>
      <c r="V2071" t="str">
        <f t="shared" si="296"/>
        <v>Clean</v>
      </c>
    </row>
    <row r="2072" spans="1:22" x14ac:dyDescent="0.3">
      <c r="A2072" t="str">
        <f>Raw_Data!A2072</f>
        <v>6237037</v>
      </c>
      <c r="B2072">
        <f>Raw_Data!B2072</f>
        <v>45678</v>
      </c>
      <c r="C2072" t="str">
        <f>Raw_Data!C2072</f>
        <v>AMLODIPINE BESYLATE 10 MG T</v>
      </c>
      <c r="D2072" t="str">
        <f>Raw_Data!D2072</f>
        <v>69097012815</v>
      </c>
      <c r="E2072" t="str">
        <f>Raw_Data!E2072</f>
        <v>BYNE, EDMUND</v>
      </c>
      <c r="F2072" t="str">
        <f>Raw_Data!F2072</f>
        <v>1033186648</v>
      </c>
      <c r="G2072" t="str">
        <f>Raw_Data!H2072</f>
        <v>0</v>
      </c>
      <c r="H2072">
        <f>IFERROR(VLOOKUP(G2072,Store_Map!$A$2:$I$100,3,FALSE),"")</f>
        <v>0</v>
      </c>
      <c r="I2072">
        <f>IFERROR(VLOOKUP(G2072,Store_Map!$A$2:$I$100,4,FALSE),"")</f>
        <v>0</v>
      </c>
      <c r="J2072">
        <f>IFERROR(VLOOKUP(G2072,Store_Map!$A$2:$I$100,5,FALSE),"")</f>
        <v>0</v>
      </c>
      <c r="K2072">
        <f>IFERROR(VLOOKUP(G2072,Store_Map!$A$2:$I$100,6,FALSE),"")</f>
        <v>0</v>
      </c>
      <c r="L2072">
        <f>IFERROR(VLOOKUP(G2072,Store_Map!$A$2:$I$100,7,FALSE),"")</f>
        <v>0</v>
      </c>
      <c r="M2072">
        <f>IFERROR(VLOOKUP(G2072,Store_Map!$A$2:$I$100,8,FALSE),"")</f>
        <v>0</v>
      </c>
      <c r="N2072">
        <f t="shared" si="288"/>
        <v>0</v>
      </c>
      <c r="O2072" t="str">
        <f t="shared" si="289"/>
        <v>PASS</v>
      </c>
      <c r="P2072" t="str">
        <f t="shared" si="290"/>
        <v>PASS</v>
      </c>
      <c r="Q2072" t="str">
        <f t="shared" si="291"/>
        <v>PASS</v>
      </c>
      <c r="R2072" t="str">
        <f t="shared" si="292"/>
        <v>PASS</v>
      </c>
      <c r="S2072" t="str">
        <f t="shared" si="293"/>
        <v>PASS</v>
      </c>
      <c r="T2072">
        <f t="shared" si="294"/>
        <v>100</v>
      </c>
      <c r="U2072" t="str">
        <f t="shared" si="295"/>
        <v>Low</v>
      </c>
      <c r="V2072" t="str">
        <f t="shared" si="296"/>
        <v>Clean</v>
      </c>
    </row>
    <row r="2073" spans="1:22" x14ac:dyDescent="0.3">
      <c r="A2073" t="str">
        <f>Raw_Data!A2073</f>
        <v>6252219</v>
      </c>
      <c r="B2073">
        <f>Raw_Data!B2073</f>
        <v>45678</v>
      </c>
      <c r="C2073" t="str">
        <f>Raw_Data!C2073</f>
        <v>LISINOPRIL-HCTZ 20-12.5MG</v>
      </c>
      <c r="D2073" t="str">
        <f>Raw_Data!D2073</f>
        <v>68180051902</v>
      </c>
      <c r="E2073" t="str">
        <f>Raw_Data!E2073</f>
        <v>GIBBS, JON</v>
      </c>
      <c r="F2073" t="str">
        <f>Raw_Data!F2073</f>
        <v>1700896156</v>
      </c>
      <c r="G2073" t="str">
        <f>Raw_Data!H2073</f>
        <v>0</v>
      </c>
      <c r="H2073">
        <f>IFERROR(VLOOKUP(G2073,Store_Map!$A$2:$I$100,3,FALSE),"")</f>
        <v>0</v>
      </c>
      <c r="I2073">
        <f>IFERROR(VLOOKUP(G2073,Store_Map!$A$2:$I$100,4,FALSE),"")</f>
        <v>0</v>
      </c>
      <c r="J2073">
        <f>IFERROR(VLOOKUP(G2073,Store_Map!$A$2:$I$100,5,FALSE),"")</f>
        <v>0</v>
      </c>
      <c r="K2073">
        <f>IFERROR(VLOOKUP(G2073,Store_Map!$A$2:$I$100,6,FALSE),"")</f>
        <v>0</v>
      </c>
      <c r="L2073">
        <f>IFERROR(VLOOKUP(G2073,Store_Map!$A$2:$I$100,7,FALSE),"")</f>
        <v>0</v>
      </c>
      <c r="M2073">
        <f>IFERROR(VLOOKUP(G2073,Store_Map!$A$2:$I$100,8,FALSE),"")</f>
        <v>0</v>
      </c>
      <c r="N2073">
        <f t="shared" si="288"/>
        <v>0</v>
      </c>
      <c r="O2073" t="str">
        <f t="shared" si="289"/>
        <v>PASS</v>
      </c>
      <c r="P2073" t="str">
        <f t="shared" si="290"/>
        <v>PASS</v>
      </c>
      <c r="Q2073" t="str">
        <f t="shared" si="291"/>
        <v>PASS</v>
      </c>
      <c r="R2073" t="str">
        <f t="shared" si="292"/>
        <v>PASS</v>
      </c>
      <c r="S2073" t="str">
        <f t="shared" si="293"/>
        <v>PASS</v>
      </c>
      <c r="T2073">
        <f t="shared" si="294"/>
        <v>100</v>
      </c>
      <c r="U2073" t="str">
        <f t="shared" si="295"/>
        <v>Low</v>
      </c>
      <c r="V2073" t="str">
        <f t="shared" si="296"/>
        <v>Clean</v>
      </c>
    </row>
    <row r="2074" spans="1:22" x14ac:dyDescent="0.3">
      <c r="A2074" t="str">
        <f>Raw_Data!A2074</f>
        <v>6250925</v>
      </c>
      <c r="B2074">
        <f>Raw_Data!B2074</f>
        <v>45678</v>
      </c>
      <c r="C2074" t="str">
        <f>Raw_Data!C2074</f>
        <v>VITAMIN D2 1.25MG(50,000 UN</v>
      </c>
      <c r="D2074" t="str">
        <f>Raw_Data!D2074</f>
        <v>64380073706</v>
      </c>
      <c r="E2074" t="str">
        <f>Raw_Data!E2074</f>
        <v>GIBBS, JON</v>
      </c>
      <c r="F2074" t="str">
        <f>Raw_Data!F2074</f>
        <v>1700896156</v>
      </c>
      <c r="G2074" t="str">
        <f>Raw_Data!H2074</f>
        <v>0</v>
      </c>
      <c r="H2074">
        <f>IFERROR(VLOOKUP(G2074,Store_Map!$A$2:$I$100,3,FALSE),"")</f>
        <v>0</v>
      </c>
      <c r="I2074">
        <f>IFERROR(VLOOKUP(G2074,Store_Map!$A$2:$I$100,4,FALSE),"")</f>
        <v>0</v>
      </c>
      <c r="J2074">
        <f>IFERROR(VLOOKUP(G2074,Store_Map!$A$2:$I$100,5,FALSE),"")</f>
        <v>0</v>
      </c>
      <c r="K2074">
        <f>IFERROR(VLOOKUP(G2074,Store_Map!$A$2:$I$100,6,FALSE),"")</f>
        <v>0</v>
      </c>
      <c r="L2074">
        <f>IFERROR(VLOOKUP(G2074,Store_Map!$A$2:$I$100,7,FALSE),"")</f>
        <v>0</v>
      </c>
      <c r="M2074">
        <f>IFERROR(VLOOKUP(G2074,Store_Map!$A$2:$I$100,8,FALSE),"")</f>
        <v>0</v>
      </c>
      <c r="N2074">
        <f t="shared" si="288"/>
        <v>0</v>
      </c>
      <c r="O2074" t="str">
        <f t="shared" si="289"/>
        <v>PASS</v>
      </c>
      <c r="P2074" t="str">
        <f t="shared" si="290"/>
        <v>PASS</v>
      </c>
      <c r="Q2074" t="str">
        <f t="shared" si="291"/>
        <v>PASS</v>
      </c>
      <c r="R2074" t="str">
        <f t="shared" si="292"/>
        <v>PASS</v>
      </c>
      <c r="S2074" t="str">
        <f t="shared" si="293"/>
        <v>PASS</v>
      </c>
      <c r="T2074">
        <f t="shared" si="294"/>
        <v>100</v>
      </c>
      <c r="U2074" t="str">
        <f t="shared" si="295"/>
        <v>Low</v>
      </c>
      <c r="V2074" t="str">
        <f t="shared" si="296"/>
        <v>Clean</v>
      </c>
    </row>
    <row r="2075" spans="1:22" x14ac:dyDescent="0.3">
      <c r="A2075" t="str">
        <f>Raw_Data!A2075</f>
        <v>6251777</v>
      </c>
      <c r="B2075">
        <f>Raw_Data!B2075</f>
        <v>45678</v>
      </c>
      <c r="C2075" t="str">
        <f>Raw_Data!C2075</f>
        <v>IBUPROFEN 800 MG TABLET</v>
      </c>
      <c r="D2075" t="str">
        <f>Raw_Data!D2075</f>
        <v>59651036205</v>
      </c>
      <c r="E2075" t="str">
        <f>Raw_Data!E2075</f>
        <v>BYNE, EDMUND</v>
      </c>
      <c r="F2075" t="str">
        <f>Raw_Data!F2075</f>
        <v>1033186648</v>
      </c>
      <c r="G2075" t="str">
        <f>Raw_Data!H2075</f>
        <v>0</v>
      </c>
      <c r="H2075">
        <f>IFERROR(VLOOKUP(G2075,Store_Map!$A$2:$I$100,3,FALSE),"")</f>
        <v>0</v>
      </c>
      <c r="I2075">
        <f>IFERROR(VLOOKUP(G2075,Store_Map!$A$2:$I$100,4,FALSE),"")</f>
        <v>0</v>
      </c>
      <c r="J2075">
        <f>IFERROR(VLOOKUP(G2075,Store_Map!$A$2:$I$100,5,FALSE),"")</f>
        <v>0</v>
      </c>
      <c r="K2075">
        <f>IFERROR(VLOOKUP(G2075,Store_Map!$A$2:$I$100,6,FALSE),"")</f>
        <v>0</v>
      </c>
      <c r="L2075">
        <f>IFERROR(VLOOKUP(G2075,Store_Map!$A$2:$I$100,7,FALSE),"")</f>
        <v>0</v>
      </c>
      <c r="M2075">
        <f>IFERROR(VLOOKUP(G2075,Store_Map!$A$2:$I$100,8,FALSE),"")</f>
        <v>0</v>
      </c>
      <c r="N2075">
        <f t="shared" si="288"/>
        <v>0</v>
      </c>
      <c r="O2075" t="str">
        <f t="shared" si="289"/>
        <v>PASS</v>
      </c>
      <c r="P2075" t="str">
        <f t="shared" si="290"/>
        <v>PASS</v>
      </c>
      <c r="Q2075" t="str">
        <f t="shared" si="291"/>
        <v>PASS</v>
      </c>
      <c r="R2075" t="str">
        <f t="shared" si="292"/>
        <v>PASS</v>
      </c>
      <c r="S2075" t="str">
        <f t="shared" si="293"/>
        <v>PASS</v>
      </c>
      <c r="T2075">
        <f t="shared" si="294"/>
        <v>100</v>
      </c>
      <c r="U2075" t="str">
        <f t="shared" si="295"/>
        <v>Low</v>
      </c>
      <c r="V2075" t="str">
        <f t="shared" si="296"/>
        <v>Clean</v>
      </c>
    </row>
    <row r="2076" spans="1:22" x14ac:dyDescent="0.3">
      <c r="A2076" t="str">
        <f>Raw_Data!A2076</f>
        <v>6251010</v>
      </c>
      <c r="B2076">
        <f>Raw_Data!B2076</f>
        <v>45678</v>
      </c>
      <c r="C2076" t="str">
        <f>Raw_Data!C2076</f>
        <v>NORG-ETHIN ESTRA 0.25-0.035</v>
      </c>
      <c r="D2076" t="str">
        <f>Raw_Data!D2076</f>
        <v>68462030929</v>
      </c>
      <c r="E2076" t="str">
        <f>Raw_Data!E2076</f>
        <v>AKHTAR, MARIAM</v>
      </c>
      <c r="F2076" t="str">
        <f>Raw_Data!F2076</f>
        <v>1780024596</v>
      </c>
      <c r="G2076" t="str">
        <f>Raw_Data!H2076</f>
        <v>0</v>
      </c>
      <c r="H2076">
        <f>IFERROR(VLOOKUP(G2076,Store_Map!$A$2:$I$100,3,FALSE),"")</f>
        <v>0</v>
      </c>
      <c r="I2076">
        <f>IFERROR(VLOOKUP(G2076,Store_Map!$A$2:$I$100,4,FALSE),"")</f>
        <v>0</v>
      </c>
      <c r="J2076">
        <f>IFERROR(VLOOKUP(G2076,Store_Map!$A$2:$I$100,5,FALSE),"")</f>
        <v>0</v>
      </c>
      <c r="K2076">
        <f>IFERROR(VLOOKUP(G2076,Store_Map!$A$2:$I$100,6,FALSE),"")</f>
        <v>0</v>
      </c>
      <c r="L2076">
        <f>IFERROR(VLOOKUP(G2076,Store_Map!$A$2:$I$100,7,FALSE),"")</f>
        <v>0</v>
      </c>
      <c r="M2076">
        <f>IFERROR(VLOOKUP(G2076,Store_Map!$A$2:$I$100,8,FALSE),"")</f>
        <v>0</v>
      </c>
      <c r="N2076">
        <f t="shared" si="288"/>
        <v>0</v>
      </c>
      <c r="O2076" t="str">
        <f t="shared" si="289"/>
        <v>PASS</v>
      </c>
      <c r="P2076" t="str">
        <f t="shared" si="290"/>
        <v>PASS</v>
      </c>
      <c r="Q2076" t="str">
        <f t="shared" si="291"/>
        <v>PASS</v>
      </c>
      <c r="R2076" t="str">
        <f t="shared" si="292"/>
        <v>PASS</v>
      </c>
      <c r="S2076" t="str">
        <f t="shared" si="293"/>
        <v>PASS</v>
      </c>
      <c r="T2076">
        <f t="shared" si="294"/>
        <v>100</v>
      </c>
      <c r="U2076" t="str">
        <f t="shared" si="295"/>
        <v>Low</v>
      </c>
      <c r="V2076" t="str">
        <f t="shared" si="296"/>
        <v>Clean</v>
      </c>
    </row>
    <row r="2077" spans="1:22" x14ac:dyDescent="0.3">
      <c r="A2077" t="str">
        <f>Raw_Data!A2077</f>
        <v>4010890</v>
      </c>
      <c r="B2077">
        <f>Raw_Data!B2077</f>
        <v>45678</v>
      </c>
      <c r="C2077" t="str">
        <f>Raw_Data!C2077</f>
        <v>*CLONAZEPAM 1 MG TABLET</v>
      </c>
      <c r="D2077" t="str">
        <f>Raw_Data!D2077</f>
        <v>43547040710</v>
      </c>
      <c r="E2077" t="str">
        <f>Raw_Data!E2077</f>
        <v>LONDINO, DONNA</v>
      </c>
      <c r="F2077" t="str">
        <f>Raw_Data!F2077</f>
        <v>1447369632</v>
      </c>
      <c r="G2077" t="str">
        <f>Raw_Data!H2077</f>
        <v>0</v>
      </c>
      <c r="H2077">
        <f>IFERROR(VLOOKUP(G2077,Store_Map!$A$2:$I$100,3,FALSE),"")</f>
        <v>0</v>
      </c>
      <c r="I2077">
        <f>IFERROR(VLOOKUP(G2077,Store_Map!$A$2:$I$100,4,FALSE),"")</f>
        <v>0</v>
      </c>
      <c r="J2077">
        <f>IFERROR(VLOOKUP(G2077,Store_Map!$A$2:$I$100,5,FALSE),"")</f>
        <v>0</v>
      </c>
      <c r="K2077">
        <f>IFERROR(VLOOKUP(G2077,Store_Map!$A$2:$I$100,6,FALSE),"")</f>
        <v>0</v>
      </c>
      <c r="L2077">
        <f>IFERROR(VLOOKUP(G2077,Store_Map!$A$2:$I$100,7,FALSE),"")</f>
        <v>0</v>
      </c>
      <c r="M2077">
        <f>IFERROR(VLOOKUP(G2077,Store_Map!$A$2:$I$100,8,FALSE),"")</f>
        <v>0</v>
      </c>
      <c r="N2077">
        <f t="shared" si="288"/>
        <v>0</v>
      </c>
      <c r="O2077" t="str">
        <f t="shared" si="289"/>
        <v>PASS</v>
      </c>
      <c r="P2077" t="str">
        <f t="shared" si="290"/>
        <v>PASS</v>
      </c>
      <c r="Q2077" t="str">
        <f t="shared" si="291"/>
        <v>PASS</v>
      </c>
      <c r="R2077" t="str">
        <f t="shared" si="292"/>
        <v>PASS</v>
      </c>
      <c r="S2077" t="str">
        <f t="shared" si="293"/>
        <v>PASS</v>
      </c>
      <c r="T2077">
        <f t="shared" si="294"/>
        <v>100</v>
      </c>
      <c r="U2077" t="str">
        <f t="shared" si="295"/>
        <v>Low</v>
      </c>
      <c r="V2077" t="str">
        <f t="shared" si="296"/>
        <v>Clean</v>
      </c>
    </row>
    <row r="2078" spans="1:22" x14ac:dyDescent="0.3">
      <c r="A2078" t="str">
        <f>Raw_Data!A2078</f>
        <v>6252300</v>
      </c>
      <c r="B2078">
        <f>Raw_Data!B2078</f>
        <v>45678</v>
      </c>
      <c r="C2078" t="str">
        <f>Raw_Data!C2078</f>
        <v>*PRAZOSIN 2 MG CAPSULE</v>
      </c>
      <c r="D2078" t="str">
        <f>Raw_Data!D2078</f>
        <v>378230210</v>
      </c>
      <c r="E2078" t="str">
        <f>Raw_Data!E2078</f>
        <v>LONDINO, DONNA</v>
      </c>
      <c r="F2078" t="str">
        <f>Raw_Data!F2078</f>
        <v>1447369632</v>
      </c>
      <c r="G2078" t="str">
        <f>Raw_Data!H2078</f>
        <v>0</v>
      </c>
      <c r="H2078">
        <f>IFERROR(VLOOKUP(G2078,Store_Map!$A$2:$I$100,3,FALSE),"")</f>
        <v>0</v>
      </c>
      <c r="I2078">
        <f>IFERROR(VLOOKUP(G2078,Store_Map!$A$2:$I$100,4,FALSE),"")</f>
        <v>0</v>
      </c>
      <c r="J2078">
        <f>IFERROR(VLOOKUP(G2078,Store_Map!$A$2:$I$100,5,FALSE),"")</f>
        <v>0</v>
      </c>
      <c r="K2078">
        <f>IFERROR(VLOOKUP(G2078,Store_Map!$A$2:$I$100,6,FALSE),"")</f>
        <v>0</v>
      </c>
      <c r="L2078">
        <f>IFERROR(VLOOKUP(G2078,Store_Map!$A$2:$I$100,7,FALSE),"")</f>
        <v>0</v>
      </c>
      <c r="M2078">
        <f>IFERROR(VLOOKUP(G2078,Store_Map!$A$2:$I$100,8,FALSE),"")</f>
        <v>0</v>
      </c>
      <c r="N2078">
        <f t="shared" si="288"/>
        <v>0</v>
      </c>
      <c r="O2078" t="str">
        <f t="shared" si="289"/>
        <v>PASS</v>
      </c>
      <c r="P2078" t="str">
        <f t="shared" si="290"/>
        <v>REVIEW</v>
      </c>
      <c r="Q2078" t="str">
        <f t="shared" si="291"/>
        <v>PASS</v>
      </c>
      <c r="R2078" t="str">
        <f t="shared" si="292"/>
        <v>PASS</v>
      </c>
      <c r="S2078" t="str">
        <f t="shared" si="293"/>
        <v>REVIEW</v>
      </c>
      <c r="T2078">
        <f t="shared" si="294"/>
        <v>90</v>
      </c>
      <c r="U2078" t="str">
        <f t="shared" si="295"/>
        <v>Low</v>
      </c>
      <c r="V2078" t="str">
        <f t="shared" si="296"/>
        <v>Invalid NDC</v>
      </c>
    </row>
    <row r="2079" spans="1:22" x14ac:dyDescent="0.3">
      <c r="A2079" t="str">
        <f>Raw_Data!A2079</f>
        <v>6246092</v>
      </c>
      <c r="B2079">
        <f>Raw_Data!B2079</f>
        <v>45678</v>
      </c>
      <c r="C2079" t="str">
        <f>Raw_Data!C2079</f>
        <v>ATORVASTATIN 10 MG TABLET</v>
      </c>
      <c r="D2079" t="str">
        <f>Raw_Data!D2079</f>
        <v>67877051190</v>
      </c>
      <c r="E2079" t="str">
        <f>Raw_Data!E2079</f>
        <v>GIBBS, JON</v>
      </c>
      <c r="F2079" t="str">
        <f>Raw_Data!F2079</f>
        <v>1700896156</v>
      </c>
      <c r="G2079" t="str">
        <f>Raw_Data!H2079</f>
        <v>0</v>
      </c>
      <c r="H2079">
        <f>IFERROR(VLOOKUP(G2079,Store_Map!$A$2:$I$100,3,FALSE),"")</f>
        <v>0</v>
      </c>
      <c r="I2079">
        <f>IFERROR(VLOOKUP(G2079,Store_Map!$A$2:$I$100,4,FALSE),"")</f>
        <v>0</v>
      </c>
      <c r="J2079">
        <f>IFERROR(VLOOKUP(G2079,Store_Map!$A$2:$I$100,5,FALSE),"")</f>
        <v>0</v>
      </c>
      <c r="K2079">
        <f>IFERROR(VLOOKUP(G2079,Store_Map!$A$2:$I$100,6,FALSE),"")</f>
        <v>0</v>
      </c>
      <c r="L2079">
        <f>IFERROR(VLOOKUP(G2079,Store_Map!$A$2:$I$100,7,FALSE),"")</f>
        <v>0</v>
      </c>
      <c r="M2079">
        <f>IFERROR(VLOOKUP(G2079,Store_Map!$A$2:$I$100,8,FALSE),"")</f>
        <v>0</v>
      </c>
      <c r="N2079">
        <f t="shared" si="288"/>
        <v>0</v>
      </c>
      <c r="O2079" t="str">
        <f t="shared" si="289"/>
        <v>PASS</v>
      </c>
      <c r="P2079" t="str">
        <f t="shared" si="290"/>
        <v>PASS</v>
      </c>
      <c r="Q2079" t="str">
        <f t="shared" si="291"/>
        <v>PASS</v>
      </c>
      <c r="R2079" t="str">
        <f t="shared" si="292"/>
        <v>PASS</v>
      </c>
      <c r="S2079" t="str">
        <f t="shared" si="293"/>
        <v>PASS</v>
      </c>
      <c r="T2079">
        <f t="shared" si="294"/>
        <v>100</v>
      </c>
      <c r="U2079" t="str">
        <f t="shared" si="295"/>
        <v>Low</v>
      </c>
      <c r="V2079" t="str">
        <f t="shared" si="296"/>
        <v>Clean</v>
      </c>
    </row>
    <row r="2080" spans="1:22" x14ac:dyDescent="0.3">
      <c r="A2080" t="str">
        <f>Raw_Data!A2080</f>
        <v>6246139</v>
      </c>
      <c r="B2080">
        <f>Raw_Data!B2080</f>
        <v>45678</v>
      </c>
      <c r="C2080" t="str">
        <f>Raw_Data!C2080</f>
        <v>MIRTAZAPINE 15 MG TABLET5</v>
      </c>
      <c r="D2080" t="str">
        <f>Raw_Data!D2080</f>
        <v>13107003134</v>
      </c>
      <c r="E2080" t="str">
        <f>Raw_Data!E2080</f>
        <v>GIBBS, JON</v>
      </c>
      <c r="F2080" t="str">
        <f>Raw_Data!F2080</f>
        <v>1700896156</v>
      </c>
      <c r="G2080" t="str">
        <f>Raw_Data!H2080</f>
        <v>0</v>
      </c>
      <c r="H2080">
        <f>IFERROR(VLOOKUP(G2080,Store_Map!$A$2:$I$100,3,FALSE),"")</f>
        <v>0</v>
      </c>
      <c r="I2080">
        <f>IFERROR(VLOOKUP(G2080,Store_Map!$A$2:$I$100,4,FALSE),"")</f>
        <v>0</v>
      </c>
      <c r="J2080">
        <f>IFERROR(VLOOKUP(G2080,Store_Map!$A$2:$I$100,5,FALSE),"")</f>
        <v>0</v>
      </c>
      <c r="K2080">
        <f>IFERROR(VLOOKUP(G2080,Store_Map!$A$2:$I$100,6,FALSE),"")</f>
        <v>0</v>
      </c>
      <c r="L2080">
        <f>IFERROR(VLOOKUP(G2080,Store_Map!$A$2:$I$100,7,FALSE),"")</f>
        <v>0</v>
      </c>
      <c r="M2080">
        <f>IFERROR(VLOOKUP(G2080,Store_Map!$A$2:$I$100,8,FALSE),"")</f>
        <v>0</v>
      </c>
      <c r="N2080">
        <f t="shared" si="288"/>
        <v>0</v>
      </c>
      <c r="O2080" t="str">
        <f t="shared" si="289"/>
        <v>PASS</v>
      </c>
      <c r="P2080" t="str">
        <f t="shared" si="290"/>
        <v>PASS</v>
      </c>
      <c r="Q2080" t="str">
        <f t="shared" si="291"/>
        <v>PASS</v>
      </c>
      <c r="R2080" t="str">
        <f t="shared" si="292"/>
        <v>PASS</v>
      </c>
      <c r="S2080" t="str">
        <f t="shared" si="293"/>
        <v>PASS</v>
      </c>
      <c r="T2080">
        <f t="shared" si="294"/>
        <v>100</v>
      </c>
      <c r="U2080" t="str">
        <f t="shared" si="295"/>
        <v>Low</v>
      </c>
      <c r="V2080" t="str">
        <f t="shared" si="296"/>
        <v>Clean</v>
      </c>
    </row>
    <row r="2081" spans="1:22" x14ac:dyDescent="0.3">
      <c r="A2081" t="str">
        <f>Raw_Data!A2081</f>
        <v>6246140</v>
      </c>
      <c r="B2081">
        <f>Raw_Data!B2081</f>
        <v>45678</v>
      </c>
      <c r="C2081" t="str">
        <f>Raw_Data!C2081</f>
        <v>LOSARTAN POTASSIUM 50 MG TA</v>
      </c>
      <c r="D2081" t="str">
        <f>Raw_Data!D2081</f>
        <v>65862020299</v>
      </c>
      <c r="E2081" t="str">
        <f>Raw_Data!E2081</f>
        <v>GIBBS, JON</v>
      </c>
      <c r="F2081" t="str">
        <f>Raw_Data!F2081</f>
        <v>1700896156</v>
      </c>
      <c r="G2081" t="str">
        <f>Raw_Data!H2081</f>
        <v>0</v>
      </c>
      <c r="H2081">
        <f>IFERROR(VLOOKUP(G2081,Store_Map!$A$2:$I$100,3,FALSE),"")</f>
        <v>0</v>
      </c>
      <c r="I2081">
        <f>IFERROR(VLOOKUP(G2081,Store_Map!$A$2:$I$100,4,FALSE),"")</f>
        <v>0</v>
      </c>
      <c r="J2081">
        <f>IFERROR(VLOOKUP(G2081,Store_Map!$A$2:$I$100,5,FALSE),"")</f>
        <v>0</v>
      </c>
      <c r="K2081">
        <f>IFERROR(VLOOKUP(G2081,Store_Map!$A$2:$I$100,6,FALSE),"")</f>
        <v>0</v>
      </c>
      <c r="L2081">
        <f>IFERROR(VLOOKUP(G2081,Store_Map!$A$2:$I$100,7,FALSE),"")</f>
        <v>0</v>
      </c>
      <c r="M2081">
        <f>IFERROR(VLOOKUP(G2081,Store_Map!$A$2:$I$100,8,FALSE),"")</f>
        <v>0</v>
      </c>
      <c r="N2081">
        <f t="shared" si="288"/>
        <v>0</v>
      </c>
      <c r="O2081" t="str">
        <f t="shared" si="289"/>
        <v>PASS</v>
      </c>
      <c r="P2081" t="str">
        <f t="shared" si="290"/>
        <v>PASS</v>
      </c>
      <c r="Q2081" t="str">
        <f t="shared" si="291"/>
        <v>PASS</v>
      </c>
      <c r="R2081" t="str">
        <f t="shared" si="292"/>
        <v>PASS</v>
      </c>
      <c r="S2081" t="str">
        <f t="shared" si="293"/>
        <v>PASS</v>
      </c>
      <c r="T2081">
        <f t="shared" si="294"/>
        <v>100</v>
      </c>
      <c r="U2081" t="str">
        <f t="shared" si="295"/>
        <v>Low</v>
      </c>
      <c r="V2081" t="str">
        <f t="shared" si="296"/>
        <v>Clean</v>
      </c>
    </row>
    <row r="2082" spans="1:22" x14ac:dyDescent="0.3">
      <c r="A2082" t="str">
        <f>Raw_Data!A2082</f>
        <v>6246141</v>
      </c>
      <c r="B2082">
        <f>Raw_Data!B2082</f>
        <v>45678</v>
      </c>
      <c r="C2082" t="str">
        <f>Raw_Data!C2082</f>
        <v>GABAPENTIN 300 MG CAPSULE</v>
      </c>
      <c r="D2082" t="str">
        <f>Raw_Data!D2082</f>
        <v>50228018010</v>
      </c>
      <c r="E2082" t="str">
        <f>Raw_Data!E2082</f>
        <v>GIBBS, JON</v>
      </c>
      <c r="F2082" t="str">
        <f>Raw_Data!F2082</f>
        <v>1700896156</v>
      </c>
      <c r="G2082" t="str">
        <f>Raw_Data!H2082</f>
        <v>0</v>
      </c>
      <c r="H2082">
        <f>IFERROR(VLOOKUP(G2082,Store_Map!$A$2:$I$100,3,FALSE),"")</f>
        <v>0</v>
      </c>
      <c r="I2082">
        <f>IFERROR(VLOOKUP(G2082,Store_Map!$A$2:$I$100,4,FALSE),"")</f>
        <v>0</v>
      </c>
      <c r="J2082">
        <f>IFERROR(VLOOKUP(G2082,Store_Map!$A$2:$I$100,5,FALSE),"")</f>
        <v>0</v>
      </c>
      <c r="K2082">
        <f>IFERROR(VLOOKUP(G2082,Store_Map!$A$2:$I$100,6,FALSE),"")</f>
        <v>0</v>
      </c>
      <c r="L2082">
        <f>IFERROR(VLOOKUP(G2082,Store_Map!$A$2:$I$100,7,FALSE),"")</f>
        <v>0</v>
      </c>
      <c r="M2082">
        <f>IFERROR(VLOOKUP(G2082,Store_Map!$A$2:$I$100,8,FALSE),"")</f>
        <v>0</v>
      </c>
      <c r="N2082">
        <f t="shared" si="288"/>
        <v>0</v>
      </c>
      <c r="O2082" t="str">
        <f t="shared" si="289"/>
        <v>PASS</v>
      </c>
      <c r="P2082" t="str">
        <f t="shared" si="290"/>
        <v>PASS</v>
      </c>
      <c r="Q2082" t="str">
        <f t="shared" si="291"/>
        <v>PASS</v>
      </c>
      <c r="R2082" t="str">
        <f t="shared" si="292"/>
        <v>PASS</v>
      </c>
      <c r="S2082" t="str">
        <f t="shared" si="293"/>
        <v>PASS</v>
      </c>
      <c r="T2082">
        <f t="shared" si="294"/>
        <v>100</v>
      </c>
      <c r="U2082" t="str">
        <f t="shared" si="295"/>
        <v>Low</v>
      </c>
      <c r="V2082" t="str">
        <f t="shared" si="296"/>
        <v>Clean</v>
      </c>
    </row>
    <row r="2083" spans="1:22" x14ac:dyDescent="0.3">
      <c r="A2083" t="str">
        <f>Raw_Data!A2083</f>
        <v>6246155</v>
      </c>
      <c r="B2083">
        <f>Raw_Data!B2083</f>
        <v>45678</v>
      </c>
      <c r="C2083" t="str">
        <f>Raw_Data!C2083</f>
        <v>SPIRONOLACTONE-HCTZ 25-25 T</v>
      </c>
      <c r="D2083" t="str">
        <f>Raw_Data!D2083</f>
        <v>378040301</v>
      </c>
      <c r="E2083" t="str">
        <f>Raw_Data!E2083</f>
        <v>GIBBS, JON</v>
      </c>
      <c r="F2083" t="str">
        <f>Raw_Data!F2083</f>
        <v>1700896156</v>
      </c>
      <c r="G2083" t="str">
        <f>Raw_Data!H2083</f>
        <v>0</v>
      </c>
      <c r="H2083">
        <f>IFERROR(VLOOKUP(G2083,Store_Map!$A$2:$I$100,3,FALSE),"")</f>
        <v>0</v>
      </c>
      <c r="I2083">
        <f>IFERROR(VLOOKUP(G2083,Store_Map!$A$2:$I$100,4,FALSE),"")</f>
        <v>0</v>
      </c>
      <c r="J2083">
        <f>IFERROR(VLOOKUP(G2083,Store_Map!$A$2:$I$100,5,FALSE),"")</f>
        <v>0</v>
      </c>
      <c r="K2083">
        <f>IFERROR(VLOOKUP(G2083,Store_Map!$A$2:$I$100,6,FALSE),"")</f>
        <v>0</v>
      </c>
      <c r="L2083">
        <f>IFERROR(VLOOKUP(G2083,Store_Map!$A$2:$I$100,7,FALSE),"")</f>
        <v>0</v>
      </c>
      <c r="M2083">
        <f>IFERROR(VLOOKUP(G2083,Store_Map!$A$2:$I$100,8,FALSE),"")</f>
        <v>0</v>
      </c>
      <c r="N2083">
        <f t="shared" si="288"/>
        <v>0</v>
      </c>
      <c r="O2083" t="str">
        <f t="shared" si="289"/>
        <v>PASS</v>
      </c>
      <c r="P2083" t="str">
        <f t="shared" si="290"/>
        <v>REVIEW</v>
      </c>
      <c r="Q2083" t="str">
        <f t="shared" si="291"/>
        <v>PASS</v>
      </c>
      <c r="R2083" t="str">
        <f t="shared" si="292"/>
        <v>PASS</v>
      </c>
      <c r="S2083" t="str">
        <f t="shared" si="293"/>
        <v>REVIEW</v>
      </c>
      <c r="T2083">
        <f t="shared" si="294"/>
        <v>90</v>
      </c>
      <c r="U2083" t="str">
        <f t="shared" si="295"/>
        <v>Low</v>
      </c>
      <c r="V2083" t="str">
        <f t="shared" si="296"/>
        <v>Invalid NDC</v>
      </c>
    </row>
    <row r="2084" spans="1:22" x14ac:dyDescent="0.3">
      <c r="A2084" t="str">
        <f>Raw_Data!A2084</f>
        <v>6234820</v>
      </c>
      <c r="B2084">
        <f>Raw_Data!B2084</f>
        <v>45678</v>
      </c>
      <c r="C2084" t="str">
        <f>Raw_Data!C2084</f>
        <v>OMEPRAZOLE DR 20 MG CAPSULE</v>
      </c>
      <c r="D2084" t="str">
        <f>Raw_Data!D2084</f>
        <v>68382041205</v>
      </c>
      <c r="E2084" t="str">
        <f>Raw_Data!E2084</f>
        <v>BYNE, EDMUND</v>
      </c>
      <c r="F2084" t="str">
        <f>Raw_Data!F2084</f>
        <v>1033186648</v>
      </c>
      <c r="G2084" t="str">
        <f>Raw_Data!H2084</f>
        <v>0</v>
      </c>
      <c r="H2084">
        <f>IFERROR(VLOOKUP(G2084,Store_Map!$A$2:$I$100,3,FALSE),"")</f>
        <v>0</v>
      </c>
      <c r="I2084">
        <f>IFERROR(VLOOKUP(G2084,Store_Map!$A$2:$I$100,4,FALSE),"")</f>
        <v>0</v>
      </c>
      <c r="J2084">
        <f>IFERROR(VLOOKUP(G2084,Store_Map!$A$2:$I$100,5,FALSE),"")</f>
        <v>0</v>
      </c>
      <c r="K2084">
        <f>IFERROR(VLOOKUP(G2084,Store_Map!$A$2:$I$100,6,FALSE),"")</f>
        <v>0</v>
      </c>
      <c r="L2084">
        <f>IFERROR(VLOOKUP(G2084,Store_Map!$A$2:$I$100,7,FALSE),"")</f>
        <v>0</v>
      </c>
      <c r="M2084">
        <f>IFERROR(VLOOKUP(G2084,Store_Map!$A$2:$I$100,8,FALSE),"")</f>
        <v>0</v>
      </c>
      <c r="N2084">
        <f t="shared" si="288"/>
        <v>0</v>
      </c>
      <c r="O2084" t="str">
        <f t="shared" si="289"/>
        <v>PASS</v>
      </c>
      <c r="P2084" t="str">
        <f t="shared" si="290"/>
        <v>PASS</v>
      </c>
      <c r="Q2084" t="str">
        <f t="shared" si="291"/>
        <v>PASS</v>
      </c>
      <c r="R2084" t="str">
        <f t="shared" si="292"/>
        <v>PASS</v>
      </c>
      <c r="S2084" t="str">
        <f t="shared" si="293"/>
        <v>PASS</v>
      </c>
      <c r="T2084">
        <f t="shared" si="294"/>
        <v>100</v>
      </c>
      <c r="U2084" t="str">
        <f t="shared" si="295"/>
        <v>Low</v>
      </c>
      <c r="V2084" t="str">
        <f t="shared" si="296"/>
        <v>Clean</v>
      </c>
    </row>
    <row r="2085" spans="1:22" x14ac:dyDescent="0.3">
      <c r="A2085" t="str">
        <f>Raw_Data!A2085</f>
        <v>6234041</v>
      </c>
      <c r="B2085">
        <f>Raw_Data!B2085</f>
        <v>45678</v>
      </c>
      <c r="C2085" t="str">
        <f>Raw_Data!C2085</f>
        <v>PANTOPRAZOLE SOD DR 40 MG T</v>
      </c>
      <c r="D2085" t="str">
        <f>Raw_Data!D2085</f>
        <v>65862056090</v>
      </c>
      <c r="E2085" t="str">
        <f>Raw_Data!E2085</f>
        <v>GIBBS, JON</v>
      </c>
      <c r="F2085" t="str">
        <f>Raw_Data!F2085</f>
        <v>1700896156</v>
      </c>
      <c r="G2085" t="str">
        <f>Raw_Data!H2085</f>
        <v>0</v>
      </c>
      <c r="H2085">
        <f>IFERROR(VLOOKUP(G2085,Store_Map!$A$2:$I$100,3,FALSE),"")</f>
        <v>0</v>
      </c>
      <c r="I2085">
        <f>IFERROR(VLOOKUP(G2085,Store_Map!$A$2:$I$100,4,FALSE),"")</f>
        <v>0</v>
      </c>
      <c r="J2085">
        <f>IFERROR(VLOOKUP(G2085,Store_Map!$A$2:$I$100,5,FALSE),"")</f>
        <v>0</v>
      </c>
      <c r="K2085">
        <f>IFERROR(VLOOKUP(G2085,Store_Map!$A$2:$I$100,6,FALSE),"")</f>
        <v>0</v>
      </c>
      <c r="L2085">
        <f>IFERROR(VLOOKUP(G2085,Store_Map!$A$2:$I$100,7,FALSE),"")</f>
        <v>0</v>
      </c>
      <c r="M2085">
        <f>IFERROR(VLOOKUP(G2085,Store_Map!$A$2:$I$100,8,FALSE),"")</f>
        <v>0</v>
      </c>
      <c r="N2085">
        <f t="shared" si="288"/>
        <v>0</v>
      </c>
      <c r="O2085" t="str">
        <f t="shared" si="289"/>
        <v>PASS</v>
      </c>
      <c r="P2085" t="str">
        <f t="shared" si="290"/>
        <v>PASS</v>
      </c>
      <c r="Q2085" t="str">
        <f t="shared" si="291"/>
        <v>PASS</v>
      </c>
      <c r="R2085" t="str">
        <f t="shared" si="292"/>
        <v>PASS</v>
      </c>
      <c r="S2085" t="str">
        <f t="shared" si="293"/>
        <v>PASS</v>
      </c>
      <c r="T2085">
        <f t="shared" si="294"/>
        <v>100</v>
      </c>
      <c r="U2085" t="str">
        <f t="shared" si="295"/>
        <v>Low</v>
      </c>
      <c r="V2085" t="str">
        <f t="shared" si="296"/>
        <v>Clean</v>
      </c>
    </row>
    <row r="2086" spans="1:22" x14ac:dyDescent="0.3">
      <c r="A2086" t="str">
        <f>Raw_Data!A2086</f>
        <v>6234590</v>
      </c>
      <c r="B2086">
        <f>Raw_Data!B2086</f>
        <v>45678</v>
      </c>
      <c r="C2086" t="str">
        <f>Raw_Data!C2086</f>
        <v>OLMESARTAN MEDOXOMIL 40 MG</v>
      </c>
      <c r="D2086" t="str">
        <f>Raw_Data!D2086</f>
        <v>62332013390</v>
      </c>
      <c r="E2086" t="str">
        <f>Raw_Data!E2086</f>
        <v>BYNE, EDMUND</v>
      </c>
      <c r="F2086" t="str">
        <f>Raw_Data!F2086</f>
        <v>1033186648</v>
      </c>
      <c r="G2086" t="str">
        <f>Raw_Data!H2086</f>
        <v>0</v>
      </c>
      <c r="H2086">
        <f>IFERROR(VLOOKUP(G2086,Store_Map!$A$2:$I$100,3,FALSE),"")</f>
        <v>0</v>
      </c>
      <c r="I2086">
        <f>IFERROR(VLOOKUP(G2086,Store_Map!$A$2:$I$100,4,FALSE),"")</f>
        <v>0</v>
      </c>
      <c r="J2086">
        <f>IFERROR(VLOOKUP(G2086,Store_Map!$A$2:$I$100,5,FALSE),"")</f>
        <v>0</v>
      </c>
      <c r="K2086">
        <f>IFERROR(VLOOKUP(G2086,Store_Map!$A$2:$I$100,6,FALSE),"")</f>
        <v>0</v>
      </c>
      <c r="L2086">
        <f>IFERROR(VLOOKUP(G2086,Store_Map!$A$2:$I$100,7,FALSE),"")</f>
        <v>0</v>
      </c>
      <c r="M2086">
        <f>IFERROR(VLOOKUP(G2086,Store_Map!$A$2:$I$100,8,FALSE),"")</f>
        <v>0</v>
      </c>
      <c r="N2086">
        <f t="shared" si="288"/>
        <v>0</v>
      </c>
      <c r="O2086" t="str">
        <f t="shared" si="289"/>
        <v>PASS</v>
      </c>
      <c r="P2086" t="str">
        <f t="shared" si="290"/>
        <v>PASS</v>
      </c>
      <c r="Q2086" t="str">
        <f t="shared" si="291"/>
        <v>PASS</v>
      </c>
      <c r="R2086" t="str">
        <f t="shared" si="292"/>
        <v>PASS</v>
      </c>
      <c r="S2086" t="str">
        <f t="shared" si="293"/>
        <v>PASS</v>
      </c>
      <c r="T2086">
        <f t="shared" si="294"/>
        <v>100</v>
      </c>
      <c r="U2086" t="str">
        <f t="shared" si="295"/>
        <v>Low</v>
      </c>
      <c r="V2086" t="str">
        <f t="shared" si="296"/>
        <v>Clean</v>
      </c>
    </row>
    <row r="2087" spans="1:22" x14ac:dyDescent="0.3">
      <c r="A2087" t="str">
        <f>Raw_Data!A2087</f>
        <v>6233168</v>
      </c>
      <c r="B2087">
        <f>Raw_Data!B2087</f>
        <v>45678</v>
      </c>
      <c r="C2087" t="str">
        <f>Raw_Data!C2087</f>
        <v>BACLOFEN 10 MG TABLET</v>
      </c>
      <c r="D2087" t="str">
        <f>Raw_Data!D2087</f>
        <v>52817032000</v>
      </c>
      <c r="E2087" t="str">
        <f>Raw_Data!E2087</f>
        <v>BYNE, EDMUND</v>
      </c>
      <c r="F2087" t="str">
        <f>Raw_Data!F2087</f>
        <v>1033186648</v>
      </c>
      <c r="G2087" t="str">
        <f>Raw_Data!H2087</f>
        <v>0</v>
      </c>
      <c r="H2087">
        <f>IFERROR(VLOOKUP(G2087,Store_Map!$A$2:$I$100,3,FALSE),"")</f>
        <v>0</v>
      </c>
      <c r="I2087">
        <f>IFERROR(VLOOKUP(G2087,Store_Map!$A$2:$I$100,4,FALSE),"")</f>
        <v>0</v>
      </c>
      <c r="J2087">
        <f>IFERROR(VLOOKUP(G2087,Store_Map!$A$2:$I$100,5,FALSE),"")</f>
        <v>0</v>
      </c>
      <c r="K2087">
        <f>IFERROR(VLOOKUP(G2087,Store_Map!$A$2:$I$100,6,FALSE),"")</f>
        <v>0</v>
      </c>
      <c r="L2087">
        <f>IFERROR(VLOOKUP(G2087,Store_Map!$A$2:$I$100,7,FALSE),"")</f>
        <v>0</v>
      </c>
      <c r="M2087">
        <f>IFERROR(VLOOKUP(G2087,Store_Map!$A$2:$I$100,8,FALSE),"")</f>
        <v>0</v>
      </c>
      <c r="N2087">
        <f t="shared" si="288"/>
        <v>0</v>
      </c>
      <c r="O2087" t="str">
        <f t="shared" si="289"/>
        <v>PASS</v>
      </c>
      <c r="P2087" t="str">
        <f t="shared" si="290"/>
        <v>PASS</v>
      </c>
      <c r="Q2087" t="str">
        <f t="shared" si="291"/>
        <v>PASS</v>
      </c>
      <c r="R2087" t="str">
        <f t="shared" si="292"/>
        <v>PASS</v>
      </c>
      <c r="S2087" t="str">
        <f t="shared" si="293"/>
        <v>PASS</v>
      </c>
      <c r="T2087">
        <f t="shared" si="294"/>
        <v>100</v>
      </c>
      <c r="U2087" t="str">
        <f t="shared" si="295"/>
        <v>Low</v>
      </c>
      <c r="V2087" t="str">
        <f t="shared" si="296"/>
        <v>Clean</v>
      </c>
    </row>
    <row r="2088" spans="1:22" x14ac:dyDescent="0.3">
      <c r="A2088" t="str">
        <f>Raw_Data!A2088</f>
        <v>6239438</v>
      </c>
      <c r="B2088">
        <f>Raw_Data!B2088</f>
        <v>45678</v>
      </c>
      <c r="C2088" t="str">
        <f>Raw_Data!C2088</f>
        <v>AMLODIPINE BESYLATE 5 MG TA</v>
      </c>
      <c r="D2088" t="str">
        <f>Raw_Data!D2088</f>
        <v>69097012715</v>
      </c>
      <c r="E2088" t="str">
        <f>Raw_Data!E2088</f>
        <v>BYNE, EDMUND</v>
      </c>
      <c r="F2088" t="str">
        <f>Raw_Data!F2088</f>
        <v>1033186648</v>
      </c>
      <c r="G2088" t="str">
        <f>Raw_Data!H2088</f>
        <v>0</v>
      </c>
      <c r="H2088">
        <f>IFERROR(VLOOKUP(G2088,Store_Map!$A$2:$I$100,3,FALSE),"")</f>
        <v>0</v>
      </c>
      <c r="I2088">
        <f>IFERROR(VLOOKUP(G2088,Store_Map!$A$2:$I$100,4,FALSE),"")</f>
        <v>0</v>
      </c>
      <c r="J2088">
        <f>IFERROR(VLOOKUP(G2088,Store_Map!$A$2:$I$100,5,FALSE),"")</f>
        <v>0</v>
      </c>
      <c r="K2088">
        <f>IFERROR(VLOOKUP(G2088,Store_Map!$A$2:$I$100,6,FALSE),"")</f>
        <v>0</v>
      </c>
      <c r="L2088">
        <f>IFERROR(VLOOKUP(G2088,Store_Map!$A$2:$I$100,7,FALSE),"")</f>
        <v>0</v>
      </c>
      <c r="M2088">
        <f>IFERROR(VLOOKUP(G2088,Store_Map!$A$2:$I$100,8,FALSE),"")</f>
        <v>0</v>
      </c>
      <c r="N2088">
        <f t="shared" si="288"/>
        <v>0</v>
      </c>
      <c r="O2088" t="str">
        <f t="shared" si="289"/>
        <v>PASS</v>
      </c>
      <c r="P2088" t="str">
        <f t="shared" si="290"/>
        <v>PASS</v>
      </c>
      <c r="Q2088" t="str">
        <f t="shared" si="291"/>
        <v>PASS</v>
      </c>
      <c r="R2088" t="str">
        <f t="shared" si="292"/>
        <v>PASS</v>
      </c>
      <c r="S2088" t="str">
        <f t="shared" si="293"/>
        <v>PASS</v>
      </c>
      <c r="T2088">
        <f t="shared" si="294"/>
        <v>100</v>
      </c>
      <c r="U2088" t="str">
        <f t="shared" si="295"/>
        <v>Low</v>
      </c>
      <c r="V2088" t="str">
        <f t="shared" si="296"/>
        <v>Clean</v>
      </c>
    </row>
    <row r="2089" spans="1:22" x14ac:dyDescent="0.3">
      <c r="A2089" t="str">
        <f>Raw_Data!A2089</f>
        <v>6240866</v>
      </c>
      <c r="B2089">
        <f>Raw_Data!B2089</f>
        <v>45678</v>
      </c>
      <c r="C2089" t="str">
        <f>Raw_Data!C2089</f>
        <v>PRAVASTATIN SODIUM 40 MG TA</v>
      </c>
      <c r="D2089" t="str">
        <f>Raw_Data!D2089</f>
        <v>93720298</v>
      </c>
      <c r="E2089" t="str">
        <f>Raw_Data!E2089</f>
        <v>BYNE, EDMUND</v>
      </c>
      <c r="F2089" t="str">
        <f>Raw_Data!F2089</f>
        <v>1033186648</v>
      </c>
      <c r="G2089" t="str">
        <f>Raw_Data!H2089</f>
        <v>0</v>
      </c>
      <c r="H2089">
        <f>IFERROR(VLOOKUP(G2089,Store_Map!$A$2:$I$100,3,FALSE),"")</f>
        <v>0</v>
      </c>
      <c r="I2089">
        <f>IFERROR(VLOOKUP(G2089,Store_Map!$A$2:$I$100,4,FALSE),"")</f>
        <v>0</v>
      </c>
      <c r="J2089">
        <f>IFERROR(VLOOKUP(G2089,Store_Map!$A$2:$I$100,5,FALSE),"")</f>
        <v>0</v>
      </c>
      <c r="K2089">
        <f>IFERROR(VLOOKUP(G2089,Store_Map!$A$2:$I$100,6,FALSE),"")</f>
        <v>0</v>
      </c>
      <c r="L2089">
        <f>IFERROR(VLOOKUP(G2089,Store_Map!$A$2:$I$100,7,FALSE),"")</f>
        <v>0</v>
      </c>
      <c r="M2089">
        <f>IFERROR(VLOOKUP(G2089,Store_Map!$A$2:$I$100,8,FALSE),"")</f>
        <v>0</v>
      </c>
      <c r="N2089">
        <f t="shared" si="288"/>
        <v>0</v>
      </c>
      <c r="O2089" t="str">
        <f t="shared" si="289"/>
        <v>PASS</v>
      </c>
      <c r="P2089" t="str">
        <f t="shared" si="290"/>
        <v>REVIEW</v>
      </c>
      <c r="Q2089" t="str">
        <f t="shared" si="291"/>
        <v>PASS</v>
      </c>
      <c r="R2089" t="str">
        <f t="shared" si="292"/>
        <v>PASS</v>
      </c>
      <c r="S2089" t="str">
        <f t="shared" si="293"/>
        <v>REVIEW</v>
      </c>
      <c r="T2089">
        <f t="shared" si="294"/>
        <v>90</v>
      </c>
      <c r="U2089" t="str">
        <f t="shared" si="295"/>
        <v>Low</v>
      </c>
      <c r="V2089" t="str">
        <f t="shared" si="296"/>
        <v>Invalid NDC</v>
      </c>
    </row>
    <row r="2090" spans="1:22" x14ac:dyDescent="0.3">
      <c r="A2090" t="str">
        <f>Raw_Data!A2090</f>
        <v>6242177</v>
      </c>
      <c r="B2090">
        <f>Raw_Data!B2090</f>
        <v>45678</v>
      </c>
      <c r="C2090" t="str">
        <f>Raw_Data!C2090</f>
        <v>GABAPENTIN 100 MG CAPSULE</v>
      </c>
      <c r="D2090" t="str">
        <f>Raw_Data!D2090</f>
        <v>67877022210</v>
      </c>
      <c r="E2090" t="str">
        <f>Raw_Data!E2090</f>
        <v>GIBBS, JON</v>
      </c>
      <c r="F2090" t="str">
        <f>Raw_Data!F2090</f>
        <v>1700896156</v>
      </c>
      <c r="G2090" t="str">
        <f>Raw_Data!H2090</f>
        <v>0</v>
      </c>
      <c r="H2090">
        <f>IFERROR(VLOOKUP(G2090,Store_Map!$A$2:$I$100,3,FALSE),"")</f>
        <v>0</v>
      </c>
      <c r="I2090">
        <f>IFERROR(VLOOKUP(G2090,Store_Map!$A$2:$I$100,4,FALSE),"")</f>
        <v>0</v>
      </c>
      <c r="J2090">
        <f>IFERROR(VLOOKUP(G2090,Store_Map!$A$2:$I$100,5,FALSE),"")</f>
        <v>0</v>
      </c>
      <c r="K2090">
        <f>IFERROR(VLOOKUP(G2090,Store_Map!$A$2:$I$100,6,FALSE),"")</f>
        <v>0</v>
      </c>
      <c r="L2090">
        <f>IFERROR(VLOOKUP(G2090,Store_Map!$A$2:$I$100,7,FALSE),"")</f>
        <v>0</v>
      </c>
      <c r="M2090">
        <f>IFERROR(VLOOKUP(G2090,Store_Map!$A$2:$I$100,8,FALSE),"")</f>
        <v>0</v>
      </c>
      <c r="N2090">
        <f t="shared" si="288"/>
        <v>0</v>
      </c>
      <c r="O2090" t="str">
        <f t="shared" si="289"/>
        <v>PASS</v>
      </c>
      <c r="P2090" t="str">
        <f t="shared" si="290"/>
        <v>PASS</v>
      </c>
      <c r="Q2090" t="str">
        <f t="shared" si="291"/>
        <v>PASS</v>
      </c>
      <c r="R2090" t="str">
        <f t="shared" si="292"/>
        <v>PASS</v>
      </c>
      <c r="S2090" t="str">
        <f t="shared" si="293"/>
        <v>PASS</v>
      </c>
      <c r="T2090">
        <f t="shared" si="294"/>
        <v>100</v>
      </c>
      <c r="U2090" t="str">
        <f t="shared" si="295"/>
        <v>Low</v>
      </c>
      <c r="V2090" t="str">
        <f t="shared" si="296"/>
        <v>Clean</v>
      </c>
    </row>
    <row r="2091" spans="1:22" x14ac:dyDescent="0.3">
      <c r="A2091" t="str">
        <f>Raw_Data!A2091</f>
        <v>6245023</v>
      </c>
      <c r="B2091">
        <f>Raw_Data!B2091</f>
        <v>45678</v>
      </c>
      <c r="C2091" t="str">
        <f>Raw_Data!C2091</f>
        <v>DEXCOM G7 SENSOR</v>
      </c>
      <c r="D2091" t="str">
        <f>Raw_Data!D2091</f>
        <v>8627007701</v>
      </c>
      <c r="E2091" t="str">
        <f>Raw_Data!E2091</f>
        <v>BYNE, EDMUND</v>
      </c>
      <c r="F2091" t="str">
        <f>Raw_Data!F2091</f>
        <v>1033186648</v>
      </c>
      <c r="G2091" t="str">
        <f>Raw_Data!H2091</f>
        <v>0</v>
      </c>
      <c r="H2091">
        <f>IFERROR(VLOOKUP(G2091,Store_Map!$A$2:$I$100,3,FALSE),"")</f>
        <v>0</v>
      </c>
      <c r="I2091">
        <f>IFERROR(VLOOKUP(G2091,Store_Map!$A$2:$I$100,4,FALSE),"")</f>
        <v>0</v>
      </c>
      <c r="J2091">
        <f>IFERROR(VLOOKUP(G2091,Store_Map!$A$2:$I$100,5,FALSE),"")</f>
        <v>0</v>
      </c>
      <c r="K2091">
        <f>IFERROR(VLOOKUP(G2091,Store_Map!$A$2:$I$100,6,FALSE),"")</f>
        <v>0</v>
      </c>
      <c r="L2091">
        <f>IFERROR(VLOOKUP(G2091,Store_Map!$A$2:$I$100,7,FALSE),"")</f>
        <v>0</v>
      </c>
      <c r="M2091">
        <f>IFERROR(VLOOKUP(G2091,Store_Map!$A$2:$I$100,8,FALSE),"")</f>
        <v>0</v>
      </c>
      <c r="N2091">
        <f t="shared" si="288"/>
        <v>0</v>
      </c>
      <c r="O2091" t="str">
        <f t="shared" si="289"/>
        <v>PASS</v>
      </c>
      <c r="P2091" t="str">
        <f t="shared" si="290"/>
        <v>PASS</v>
      </c>
      <c r="Q2091" t="str">
        <f t="shared" si="291"/>
        <v>PASS</v>
      </c>
      <c r="R2091" t="str">
        <f t="shared" si="292"/>
        <v>PASS</v>
      </c>
      <c r="S2091" t="str">
        <f t="shared" si="293"/>
        <v>PASS</v>
      </c>
      <c r="T2091">
        <f t="shared" si="294"/>
        <v>100</v>
      </c>
      <c r="U2091" t="str">
        <f t="shared" si="295"/>
        <v>Low</v>
      </c>
      <c r="V2091" t="str">
        <f t="shared" si="296"/>
        <v>Clean</v>
      </c>
    </row>
    <row r="2092" spans="1:22" x14ac:dyDescent="0.3">
      <c r="A2092" t="str">
        <f>Raw_Data!A2092</f>
        <v>6246908</v>
      </c>
      <c r="B2092">
        <f>Raw_Data!B2092</f>
        <v>45678</v>
      </c>
      <c r="C2092" t="str">
        <f>Raw_Data!C2092</f>
        <v>EPINEPHRINE 0.3 MG AUTO-INJ</v>
      </c>
      <c r="D2092" t="str">
        <f>Raw_Data!D2092</f>
        <v>49502010202</v>
      </c>
      <c r="E2092" t="str">
        <f>Raw_Data!E2092</f>
        <v>HARSHMAN, SONALI</v>
      </c>
      <c r="F2092" t="str">
        <f>Raw_Data!F2092</f>
        <v>1104084516</v>
      </c>
      <c r="G2092" t="str">
        <f>Raw_Data!H2092</f>
        <v>0</v>
      </c>
      <c r="H2092">
        <f>IFERROR(VLOOKUP(G2092,Store_Map!$A$2:$I$100,3,FALSE),"")</f>
        <v>0</v>
      </c>
      <c r="I2092">
        <f>IFERROR(VLOOKUP(G2092,Store_Map!$A$2:$I$100,4,FALSE),"")</f>
        <v>0</v>
      </c>
      <c r="J2092">
        <f>IFERROR(VLOOKUP(G2092,Store_Map!$A$2:$I$100,5,FALSE),"")</f>
        <v>0</v>
      </c>
      <c r="K2092">
        <f>IFERROR(VLOOKUP(G2092,Store_Map!$A$2:$I$100,6,FALSE),"")</f>
        <v>0</v>
      </c>
      <c r="L2092">
        <f>IFERROR(VLOOKUP(G2092,Store_Map!$A$2:$I$100,7,FALSE),"")</f>
        <v>0</v>
      </c>
      <c r="M2092">
        <f>IFERROR(VLOOKUP(G2092,Store_Map!$A$2:$I$100,8,FALSE),"")</f>
        <v>0</v>
      </c>
      <c r="N2092">
        <f t="shared" si="288"/>
        <v>0</v>
      </c>
      <c r="O2092" t="str">
        <f t="shared" si="289"/>
        <v>PASS</v>
      </c>
      <c r="P2092" t="str">
        <f t="shared" si="290"/>
        <v>PASS</v>
      </c>
      <c r="Q2092" t="str">
        <f t="shared" si="291"/>
        <v>PASS</v>
      </c>
      <c r="R2092" t="str">
        <f t="shared" si="292"/>
        <v>PASS</v>
      </c>
      <c r="S2092" t="str">
        <f t="shared" si="293"/>
        <v>PASS</v>
      </c>
      <c r="T2092">
        <f t="shared" si="294"/>
        <v>100</v>
      </c>
      <c r="U2092" t="str">
        <f t="shared" si="295"/>
        <v>Low</v>
      </c>
      <c r="V2092" t="str">
        <f t="shared" si="296"/>
        <v>Clean</v>
      </c>
    </row>
    <row r="2093" spans="1:22" x14ac:dyDescent="0.3">
      <c r="A2093" t="str">
        <f>Raw_Data!A2093</f>
        <v>6247054</v>
      </c>
      <c r="B2093">
        <f>Raw_Data!B2093</f>
        <v>45678</v>
      </c>
      <c r="C2093" t="str">
        <f>Raw_Data!C2093</f>
        <v>ATORVASTATIN 20 MG TABLET</v>
      </c>
      <c r="D2093" t="str">
        <f>Raw_Data!D2093</f>
        <v>60505257908</v>
      </c>
      <c r="E2093" t="str">
        <f>Raw_Data!E2093</f>
        <v>YASIN, NURA</v>
      </c>
      <c r="F2093" t="str">
        <f>Raw_Data!F2093</f>
        <v>1265518567</v>
      </c>
      <c r="G2093" t="str">
        <f>Raw_Data!H2093</f>
        <v>0</v>
      </c>
      <c r="H2093">
        <f>IFERROR(VLOOKUP(G2093,Store_Map!$A$2:$I$100,3,FALSE),"")</f>
        <v>0</v>
      </c>
      <c r="I2093">
        <f>IFERROR(VLOOKUP(G2093,Store_Map!$A$2:$I$100,4,FALSE),"")</f>
        <v>0</v>
      </c>
      <c r="J2093">
        <f>IFERROR(VLOOKUP(G2093,Store_Map!$A$2:$I$100,5,FALSE),"")</f>
        <v>0</v>
      </c>
      <c r="K2093">
        <f>IFERROR(VLOOKUP(G2093,Store_Map!$A$2:$I$100,6,FALSE),"")</f>
        <v>0</v>
      </c>
      <c r="L2093">
        <f>IFERROR(VLOOKUP(G2093,Store_Map!$A$2:$I$100,7,FALSE),"")</f>
        <v>0</v>
      </c>
      <c r="M2093">
        <f>IFERROR(VLOOKUP(G2093,Store_Map!$A$2:$I$100,8,FALSE),"")</f>
        <v>0</v>
      </c>
      <c r="N2093">
        <f t="shared" si="288"/>
        <v>0</v>
      </c>
      <c r="O2093" t="str">
        <f t="shared" si="289"/>
        <v>PASS</v>
      </c>
      <c r="P2093" t="str">
        <f t="shared" si="290"/>
        <v>PASS</v>
      </c>
      <c r="Q2093" t="str">
        <f t="shared" si="291"/>
        <v>PASS</v>
      </c>
      <c r="R2093" t="str">
        <f t="shared" si="292"/>
        <v>PASS</v>
      </c>
      <c r="S2093" t="str">
        <f t="shared" si="293"/>
        <v>PASS</v>
      </c>
      <c r="T2093">
        <f t="shared" si="294"/>
        <v>100</v>
      </c>
      <c r="U2093" t="str">
        <f t="shared" si="295"/>
        <v>Low</v>
      </c>
      <c r="V2093" t="str">
        <f t="shared" si="296"/>
        <v>Clean</v>
      </c>
    </row>
    <row r="2094" spans="1:22" x14ac:dyDescent="0.3">
      <c r="A2094" t="str">
        <f>Raw_Data!A2094</f>
        <v>6247087</v>
      </c>
      <c r="B2094">
        <f>Raw_Data!B2094</f>
        <v>45678</v>
      </c>
      <c r="C2094" t="str">
        <f>Raw_Data!C2094</f>
        <v>METHOCARBAMOL 500 MG TABLET</v>
      </c>
      <c r="D2094" t="str">
        <f>Raw_Data!D2094</f>
        <v>43547040510</v>
      </c>
      <c r="E2094" t="str">
        <f>Raw_Data!E2094</f>
        <v>FORD, JAMES</v>
      </c>
      <c r="F2094" t="str">
        <f>Raw_Data!F2094</f>
        <v>1033117684</v>
      </c>
      <c r="G2094" t="str">
        <f>Raw_Data!H2094</f>
        <v>0</v>
      </c>
      <c r="H2094">
        <f>IFERROR(VLOOKUP(G2094,Store_Map!$A$2:$I$100,3,FALSE),"")</f>
        <v>0</v>
      </c>
      <c r="I2094">
        <f>IFERROR(VLOOKUP(G2094,Store_Map!$A$2:$I$100,4,FALSE),"")</f>
        <v>0</v>
      </c>
      <c r="J2094">
        <f>IFERROR(VLOOKUP(G2094,Store_Map!$A$2:$I$100,5,FALSE),"")</f>
        <v>0</v>
      </c>
      <c r="K2094">
        <f>IFERROR(VLOOKUP(G2094,Store_Map!$A$2:$I$100,6,FALSE),"")</f>
        <v>0</v>
      </c>
      <c r="L2094">
        <f>IFERROR(VLOOKUP(G2094,Store_Map!$A$2:$I$100,7,FALSE),"")</f>
        <v>0</v>
      </c>
      <c r="M2094">
        <f>IFERROR(VLOOKUP(G2094,Store_Map!$A$2:$I$100,8,FALSE),"")</f>
        <v>0</v>
      </c>
      <c r="N2094">
        <f t="shared" si="288"/>
        <v>0</v>
      </c>
      <c r="O2094" t="str">
        <f t="shared" si="289"/>
        <v>PASS</v>
      </c>
      <c r="P2094" t="str">
        <f t="shared" si="290"/>
        <v>PASS</v>
      </c>
      <c r="Q2094" t="str">
        <f t="shared" si="291"/>
        <v>PASS</v>
      </c>
      <c r="R2094" t="str">
        <f t="shared" si="292"/>
        <v>PASS</v>
      </c>
      <c r="S2094" t="str">
        <f t="shared" si="293"/>
        <v>PASS</v>
      </c>
      <c r="T2094">
        <f t="shared" si="294"/>
        <v>100</v>
      </c>
      <c r="U2094" t="str">
        <f t="shared" si="295"/>
        <v>Low</v>
      </c>
      <c r="V2094" t="str">
        <f t="shared" si="296"/>
        <v>Clean</v>
      </c>
    </row>
    <row r="2095" spans="1:22" x14ac:dyDescent="0.3">
      <c r="A2095" t="str">
        <f>Raw_Data!A2095</f>
        <v>6247096</v>
      </c>
      <c r="B2095">
        <f>Raw_Data!B2095</f>
        <v>45678</v>
      </c>
      <c r="C2095" t="str">
        <f>Raw_Data!C2095</f>
        <v>METFORMIN HCL 1,000 MG TABL</v>
      </c>
      <c r="D2095" t="str">
        <f>Raw_Data!D2095</f>
        <v>70010006599</v>
      </c>
      <c r="E2095" t="str">
        <f>Raw_Data!E2095</f>
        <v>FORD, JAMES</v>
      </c>
      <c r="F2095" t="str">
        <f>Raw_Data!F2095</f>
        <v>1033117684</v>
      </c>
      <c r="G2095" t="str">
        <f>Raw_Data!H2095</f>
        <v>0</v>
      </c>
      <c r="H2095">
        <f>IFERROR(VLOOKUP(G2095,Store_Map!$A$2:$I$100,3,FALSE),"")</f>
        <v>0</v>
      </c>
      <c r="I2095">
        <f>IFERROR(VLOOKUP(G2095,Store_Map!$A$2:$I$100,4,FALSE),"")</f>
        <v>0</v>
      </c>
      <c r="J2095">
        <f>IFERROR(VLOOKUP(G2095,Store_Map!$A$2:$I$100,5,FALSE),"")</f>
        <v>0</v>
      </c>
      <c r="K2095">
        <f>IFERROR(VLOOKUP(G2095,Store_Map!$A$2:$I$100,6,FALSE),"")</f>
        <v>0</v>
      </c>
      <c r="L2095">
        <f>IFERROR(VLOOKUP(G2095,Store_Map!$A$2:$I$100,7,FALSE),"")</f>
        <v>0</v>
      </c>
      <c r="M2095">
        <f>IFERROR(VLOOKUP(G2095,Store_Map!$A$2:$I$100,8,FALSE),"")</f>
        <v>0</v>
      </c>
      <c r="N2095">
        <f t="shared" si="288"/>
        <v>0</v>
      </c>
      <c r="O2095" t="str">
        <f t="shared" si="289"/>
        <v>PASS</v>
      </c>
      <c r="P2095" t="str">
        <f t="shared" si="290"/>
        <v>PASS</v>
      </c>
      <c r="Q2095" t="str">
        <f t="shared" si="291"/>
        <v>PASS</v>
      </c>
      <c r="R2095" t="str">
        <f t="shared" si="292"/>
        <v>PASS</v>
      </c>
      <c r="S2095" t="str">
        <f t="shared" si="293"/>
        <v>PASS</v>
      </c>
      <c r="T2095">
        <f t="shared" si="294"/>
        <v>100</v>
      </c>
      <c r="U2095" t="str">
        <f t="shared" si="295"/>
        <v>Low</v>
      </c>
      <c r="V2095" t="str">
        <f t="shared" si="296"/>
        <v>Clean</v>
      </c>
    </row>
    <row r="2096" spans="1:22" x14ac:dyDescent="0.3">
      <c r="A2096" t="str">
        <f>Raw_Data!A2096</f>
        <v>6250763</v>
      </c>
      <c r="B2096">
        <f>Raw_Data!B2096</f>
        <v>45678</v>
      </c>
      <c r="C2096" t="str">
        <f>Raw_Data!C2096</f>
        <v>DAPAGLIFLOZIN 10 MG TABLET</v>
      </c>
      <c r="D2096" t="str">
        <f>Raw_Data!D2096</f>
        <v>66993045730</v>
      </c>
      <c r="E2096" t="str">
        <f>Raw_Data!E2096</f>
        <v>BYNE, EDMUND</v>
      </c>
      <c r="F2096" t="str">
        <f>Raw_Data!F2096</f>
        <v>1033186648</v>
      </c>
      <c r="G2096" t="str">
        <f>Raw_Data!H2096</f>
        <v>0</v>
      </c>
      <c r="H2096">
        <f>IFERROR(VLOOKUP(G2096,Store_Map!$A$2:$I$100,3,FALSE),"")</f>
        <v>0</v>
      </c>
      <c r="I2096">
        <f>IFERROR(VLOOKUP(G2096,Store_Map!$A$2:$I$100,4,FALSE),"")</f>
        <v>0</v>
      </c>
      <c r="J2096">
        <f>IFERROR(VLOOKUP(G2096,Store_Map!$A$2:$I$100,5,FALSE),"")</f>
        <v>0</v>
      </c>
      <c r="K2096">
        <f>IFERROR(VLOOKUP(G2096,Store_Map!$A$2:$I$100,6,FALSE),"")</f>
        <v>0</v>
      </c>
      <c r="L2096">
        <f>IFERROR(VLOOKUP(G2096,Store_Map!$A$2:$I$100,7,FALSE),"")</f>
        <v>0</v>
      </c>
      <c r="M2096">
        <f>IFERROR(VLOOKUP(G2096,Store_Map!$A$2:$I$100,8,FALSE),"")</f>
        <v>0</v>
      </c>
      <c r="N2096">
        <f t="shared" si="288"/>
        <v>0</v>
      </c>
      <c r="O2096" t="str">
        <f t="shared" si="289"/>
        <v>PASS</v>
      </c>
      <c r="P2096" t="str">
        <f t="shared" si="290"/>
        <v>PASS</v>
      </c>
      <c r="Q2096" t="str">
        <f t="shared" si="291"/>
        <v>PASS</v>
      </c>
      <c r="R2096" t="str">
        <f t="shared" si="292"/>
        <v>PASS</v>
      </c>
      <c r="S2096" t="str">
        <f t="shared" si="293"/>
        <v>PASS</v>
      </c>
      <c r="T2096">
        <f t="shared" si="294"/>
        <v>100</v>
      </c>
      <c r="U2096" t="str">
        <f t="shared" si="295"/>
        <v>Low</v>
      </c>
      <c r="V2096" t="str">
        <f t="shared" si="296"/>
        <v>Clean</v>
      </c>
    </row>
    <row r="2097" spans="1:22" x14ac:dyDescent="0.3">
      <c r="A2097" t="str">
        <f>Raw_Data!A2097</f>
        <v>6250769</v>
      </c>
      <c r="B2097">
        <f>Raw_Data!B2097</f>
        <v>45678</v>
      </c>
      <c r="C2097" t="str">
        <f>Raw_Data!C2097</f>
        <v>NIFEDIPINE ER 30 MG TABLET</v>
      </c>
      <c r="D2097" t="str">
        <f>Raw_Data!D2097</f>
        <v>68682010810</v>
      </c>
      <c r="E2097" t="str">
        <f>Raw_Data!E2097</f>
        <v>YASIN, NURA</v>
      </c>
      <c r="F2097" t="str">
        <f>Raw_Data!F2097</f>
        <v>1265518567</v>
      </c>
      <c r="G2097" t="str">
        <f>Raw_Data!H2097</f>
        <v>0</v>
      </c>
      <c r="H2097">
        <f>IFERROR(VLOOKUP(G2097,Store_Map!$A$2:$I$100,3,FALSE),"")</f>
        <v>0</v>
      </c>
      <c r="I2097">
        <f>IFERROR(VLOOKUP(G2097,Store_Map!$A$2:$I$100,4,FALSE),"")</f>
        <v>0</v>
      </c>
      <c r="J2097">
        <f>IFERROR(VLOOKUP(G2097,Store_Map!$A$2:$I$100,5,FALSE),"")</f>
        <v>0</v>
      </c>
      <c r="K2097">
        <f>IFERROR(VLOOKUP(G2097,Store_Map!$A$2:$I$100,6,FALSE),"")</f>
        <v>0</v>
      </c>
      <c r="L2097">
        <f>IFERROR(VLOOKUP(G2097,Store_Map!$A$2:$I$100,7,FALSE),"")</f>
        <v>0</v>
      </c>
      <c r="M2097">
        <f>IFERROR(VLOOKUP(G2097,Store_Map!$A$2:$I$100,8,FALSE),"")</f>
        <v>0</v>
      </c>
      <c r="N2097">
        <f t="shared" si="288"/>
        <v>0</v>
      </c>
      <c r="O2097" t="str">
        <f t="shared" si="289"/>
        <v>PASS</v>
      </c>
      <c r="P2097" t="str">
        <f t="shared" si="290"/>
        <v>PASS</v>
      </c>
      <c r="Q2097" t="str">
        <f t="shared" si="291"/>
        <v>PASS</v>
      </c>
      <c r="R2097" t="str">
        <f t="shared" si="292"/>
        <v>PASS</v>
      </c>
      <c r="S2097" t="str">
        <f t="shared" si="293"/>
        <v>PASS</v>
      </c>
      <c r="T2097">
        <f t="shared" si="294"/>
        <v>100</v>
      </c>
      <c r="U2097" t="str">
        <f t="shared" si="295"/>
        <v>Low</v>
      </c>
      <c r="V2097" t="str">
        <f t="shared" si="296"/>
        <v>Clean</v>
      </c>
    </row>
    <row r="2098" spans="1:22" x14ac:dyDescent="0.3">
      <c r="A2098" t="str">
        <f>Raw_Data!A2098</f>
        <v>6250776</v>
      </c>
      <c r="B2098">
        <f>Raw_Data!B2098</f>
        <v>45678</v>
      </c>
      <c r="C2098" t="str">
        <f>Raw_Data!C2098</f>
        <v>ATORVASTATIN 80 MG TABLET</v>
      </c>
      <c r="D2098" t="str">
        <f>Raw_Data!D2098</f>
        <v>378395305</v>
      </c>
      <c r="E2098" t="str">
        <f>Raw_Data!E2098</f>
        <v>GIBBS, JON</v>
      </c>
      <c r="F2098" t="str">
        <f>Raw_Data!F2098</f>
        <v>1700896156</v>
      </c>
      <c r="G2098" t="str">
        <f>Raw_Data!H2098</f>
        <v>0</v>
      </c>
      <c r="H2098">
        <f>IFERROR(VLOOKUP(G2098,Store_Map!$A$2:$I$100,3,FALSE),"")</f>
        <v>0</v>
      </c>
      <c r="I2098">
        <f>IFERROR(VLOOKUP(G2098,Store_Map!$A$2:$I$100,4,FALSE),"")</f>
        <v>0</v>
      </c>
      <c r="J2098">
        <f>IFERROR(VLOOKUP(G2098,Store_Map!$A$2:$I$100,5,FALSE),"")</f>
        <v>0</v>
      </c>
      <c r="K2098">
        <f>IFERROR(VLOOKUP(G2098,Store_Map!$A$2:$I$100,6,FALSE),"")</f>
        <v>0</v>
      </c>
      <c r="L2098">
        <f>IFERROR(VLOOKUP(G2098,Store_Map!$A$2:$I$100,7,FALSE),"")</f>
        <v>0</v>
      </c>
      <c r="M2098">
        <f>IFERROR(VLOOKUP(G2098,Store_Map!$A$2:$I$100,8,FALSE),"")</f>
        <v>0</v>
      </c>
      <c r="N2098">
        <f t="shared" si="288"/>
        <v>0</v>
      </c>
      <c r="O2098" t="str">
        <f t="shared" si="289"/>
        <v>PASS</v>
      </c>
      <c r="P2098" t="str">
        <f t="shared" si="290"/>
        <v>REVIEW</v>
      </c>
      <c r="Q2098" t="str">
        <f t="shared" si="291"/>
        <v>PASS</v>
      </c>
      <c r="R2098" t="str">
        <f t="shared" si="292"/>
        <v>PASS</v>
      </c>
      <c r="S2098" t="str">
        <f t="shared" si="293"/>
        <v>REVIEW</v>
      </c>
      <c r="T2098">
        <f t="shared" si="294"/>
        <v>90</v>
      </c>
      <c r="U2098" t="str">
        <f t="shared" si="295"/>
        <v>Low</v>
      </c>
      <c r="V2098" t="str">
        <f t="shared" si="296"/>
        <v>Invalid NDC</v>
      </c>
    </row>
    <row r="2099" spans="1:22" x14ac:dyDescent="0.3">
      <c r="A2099" t="str">
        <f>Raw_Data!A2099</f>
        <v>6250777</v>
      </c>
      <c r="B2099">
        <f>Raw_Data!B2099</f>
        <v>45678</v>
      </c>
      <c r="C2099" t="str">
        <f>Raw_Data!C2099</f>
        <v>BUPROPION HCL XL 150 MG TAB</v>
      </c>
      <c r="D2099" t="str">
        <f>Raw_Data!D2099</f>
        <v>68180031909</v>
      </c>
      <c r="E2099" t="str">
        <f>Raw_Data!E2099</f>
        <v>HARSHMAN, SONALI</v>
      </c>
      <c r="F2099" t="str">
        <f>Raw_Data!F2099</f>
        <v>1104084516</v>
      </c>
      <c r="G2099" t="str">
        <f>Raw_Data!H2099</f>
        <v>0</v>
      </c>
      <c r="H2099">
        <f>IFERROR(VLOOKUP(G2099,Store_Map!$A$2:$I$100,3,FALSE),"")</f>
        <v>0</v>
      </c>
      <c r="I2099">
        <f>IFERROR(VLOOKUP(G2099,Store_Map!$A$2:$I$100,4,FALSE),"")</f>
        <v>0</v>
      </c>
      <c r="J2099">
        <f>IFERROR(VLOOKUP(G2099,Store_Map!$A$2:$I$100,5,FALSE),"")</f>
        <v>0</v>
      </c>
      <c r="K2099">
        <f>IFERROR(VLOOKUP(G2099,Store_Map!$A$2:$I$100,6,FALSE),"")</f>
        <v>0</v>
      </c>
      <c r="L2099">
        <f>IFERROR(VLOOKUP(G2099,Store_Map!$A$2:$I$100,7,FALSE),"")</f>
        <v>0</v>
      </c>
      <c r="M2099">
        <f>IFERROR(VLOOKUP(G2099,Store_Map!$A$2:$I$100,8,FALSE),"")</f>
        <v>0</v>
      </c>
      <c r="N2099">
        <f t="shared" si="288"/>
        <v>0</v>
      </c>
      <c r="O2099" t="str">
        <f t="shared" si="289"/>
        <v>PASS</v>
      </c>
      <c r="P2099" t="str">
        <f t="shared" si="290"/>
        <v>PASS</v>
      </c>
      <c r="Q2099" t="str">
        <f t="shared" si="291"/>
        <v>PASS</v>
      </c>
      <c r="R2099" t="str">
        <f t="shared" si="292"/>
        <v>PASS</v>
      </c>
      <c r="S2099" t="str">
        <f t="shared" si="293"/>
        <v>PASS</v>
      </c>
      <c r="T2099">
        <f t="shared" si="294"/>
        <v>100</v>
      </c>
      <c r="U2099" t="str">
        <f t="shared" si="295"/>
        <v>Low</v>
      </c>
      <c r="V2099" t="str">
        <f t="shared" si="296"/>
        <v>Clean</v>
      </c>
    </row>
    <row r="2100" spans="1:22" x14ac:dyDescent="0.3">
      <c r="A2100" t="str">
        <f>Raw_Data!A2100</f>
        <v>6251615</v>
      </c>
      <c r="B2100">
        <f>Raw_Data!B2100</f>
        <v>45678</v>
      </c>
      <c r="C2100" t="str">
        <f>Raw_Data!C2100</f>
        <v>HYDROXYZINE HCL 25 MG TABLE</v>
      </c>
      <c r="D2100" t="str">
        <f>Raw_Data!D2100</f>
        <v>23155050110</v>
      </c>
      <c r="E2100" t="str">
        <f>Raw_Data!E2100</f>
        <v>BYNE, EDMUND</v>
      </c>
      <c r="F2100" t="str">
        <f>Raw_Data!F2100</f>
        <v>1033186648</v>
      </c>
      <c r="G2100" t="str">
        <f>Raw_Data!H2100</f>
        <v>0</v>
      </c>
      <c r="H2100">
        <f>IFERROR(VLOOKUP(G2100,Store_Map!$A$2:$I$100,3,FALSE),"")</f>
        <v>0</v>
      </c>
      <c r="I2100">
        <f>IFERROR(VLOOKUP(G2100,Store_Map!$A$2:$I$100,4,FALSE),"")</f>
        <v>0</v>
      </c>
      <c r="J2100">
        <f>IFERROR(VLOOKUP(G2100,Store_Map!$A$2:$I$100,5,FALSE),"")</f>
        <v>0</v>
      </c>
      <c r="K2100">
        <f>IFERROR(VLOOKUP(G2100,Store_Map!$A$2:$I$100,6,FALSE),"")</f>
        <v>0</v>
      </c>
      <c r="L2100">
        <f>IFERROR(VLOOKUP(G2100,Store_Map!$A$2:$I$100,7,FALSE),"")</f>
        <v>0</v>
      </c>
      <c r="M2100">
        <f>IFERROR(VLOOKUP(G2100,Store_Map!$A$2:$I$100,8,FALSE),"")</f>
        <v>0</v>
      </c>
      <c r="N2100">
        <f t="shared" si="288"/>
        <v>0</v>
      </c>
      <c r="O2100" t="str">
        <f t="shared" si="289"/>
        <v>PASS</v>
      </c>
      <c r="P2100" t="str">
        <f t="shared" si="290"/>
        <v>PASS</v>
      </c>
      <c r="Q2100" t="str">
        <f t="shared" si="291"/>
        <v>PASS</v>
      </c>
      <c r="R2100" t="str">
        <f t="shared" si="292"/>
        <v>PASS</v>
      </c>
      <c r="S2100" t="str">
        <f t="shared" si="293"/>
        <v>PASS</v>
      </c>
      <c r="T2100">
        <f t="shared" si="294"/>
        <v>100</v>
      </c>
      <c r="U2100" t="str">
        <f t="shared" si="295"/>
        <v>Low</v>
      </c>
      <c r="V2100" t="str">
        <f t="shared" si="296"/>
        <v>Clean</v>
      </c>
    </row>
    <row r="2101" spans="1:22" x14ac:dyDescent="0.3">
      <c r="A2101" t="str">
        <f>Raw_Data!A2101</f>
        <v>6246093</v>
      </c>
      <c r="B2101">
        <f>Raw_Data!B2101</f>
        <v>45678</v>
      </c>
      <c r="C2101" t="str">
        <f>Raw_Data!C2101</f>
        <v>LISINOPRIL-HCTZ 20-12.5MG</v>
      </c>
      <c r="D2101" t="str">
        <f>Raw_Data!D2101</f>
        <v>68180051902</v>
      </c>
      <c r="E2101" t="str">
        <f>Raw_Data!E2101</f>
        <v>GIBBS, JON</v>
      </c>
      <c r="F2101" t="str">
        <f>Raw_Data!F2101</f>
        <v>1700896156</v>
      </c>
      <c r="G2101" t="str">
        <f>Raw_Data!H2101</f>
        <v>0</v>
      </c>
      <c r="H2101">
        <f>IFERROR(VLOOKUP(G2101,Store_Map!$A$2:$I$100,3,FALSE),"")</f>
        <v>0</v>
      </c>
      <c r="I2101">
        <f>IFERROR(VLOOKUP(G2101,Store_Map!$A$2:$I$100,4,FALSE),"")</f>
        <v>0</v>
      </c>
      <c r="J2101">
        <f>IFERROR(VLOOKUP(G2101,Store_Map!$A$2:$I$100,5,FALSE),"")</f>
        <v>0</v>
      </c>
      <c r="K2101">
        <f>IFERROR(VLOOKUP(G2101,Store_Map!$A$2:$I$100,6,FALSE),"")</f>
        <v>0</v>
      </c>
      <c r="L2101">
        <f>IFERROR(VLOOKUP(G2101,Store_Map!$A$2:$I$100,7,FALSE),"")</f>
        <v>0</v>
      </c>
      <c r="M2101">
        <f>IFERROR(VLOOKUP(G2101,Store_Map!$A$2:$I$100,8,FALSE),"")</f>
        <v>0</v>
      </c>
      <c r="N2101">
        <f t="shared" si="288"/>
        <v>0</v>
      </c>
      <c r="O2101" t="str">
        <f t="shared" si="289"/>
        <v>PASS</v>
      </c>
      <c r="P2101" t="str">
        <f t="shared" si="290"/>
        <v>PASS</v>
      </c>
      <c r="Q2101" t="str">
        <f t="shared" si="291"/>
        <v>PASS</v>
      </c>
      <c r="R2101" t="str">
        <f t="shared" si="292"/>
        <v>PASS</v>
      </c>
      <c r="S2101" t="str">
        <f t="shared" si="293"/>
        <v>PASS</v>
      </c>
      <c r="T2101">
        <f t="shared" si="294"/>
        <v>100</v>
      </c>
      <c r="U2101" t="str">
        <f t="shared" si="295"/>
        <v>Low</v>
      </c>
      <c r="V2101" t="str">
        <f t="shared" si="296"/>
        <v>Clean</v>
      </c>
    </row>
    <row r="2102" spans="1:22" x14ac:dyDescent="0.3">
      <c r="A2102" t="str">
        <f>Raw_Data!A2102</f>
        <v>6235754</v>
      </c>
      <c r="B2102">
        <f>Raw_Data!B2102</f>
        <v>45678</v>
      </c>
      <c r="C2102" t="str">
        <f>Raw_Data!C2102</f>
        <v>LEVETIRACETAM 1,000 MG TABL</v>
      </c>
      <c r="D2102" t="str">
        <f>Raw_Data!D2102</f>
        <v>31722053960</v>
      </c>
      <c r="E2102" t="str">
        <f>Raw_Data!E2102</f>
        <v>BYNE, EDMUND</v>
      </c>
      <c r="F2102" t="str">
        <f>Raw_Data!F2102</f>
        <v>1033186648</v>
      </c>
      <c r="G2102" t="str">
        <f>Raw_Data!H2102</f>
        <v>0</v>
      </c>
      <c r="H2102">
        <f>IFERROR(VLOOKUP(G2102,Store_Map!$A$2:$I$100,3,FALSE),"")</f>
        <v>0</v>
      </c>
      <c r="I2102">
        <f>IFERROR(VLOOKUP(G2102,Store_Map!$A$2:$I$100,4,FALSE),"")</f>
        <v>0</v>
      </c>
      <c r="J2102">
        <f>IFERROR(VLOOKUP(G2102,Store_Map!$A$2:$I$100,5,FALSE),"")</f>
        <v>0</v>
      </c>
      <c r="K2102">
        <f>IFERROR(VLOOKUP(G2102,Store_Map!$A$2:$I$100,6,FALSE),"")</f>
        <v>0</v>
      </c>
      <c r="L2102">
        <f>IFERROR(VLOOKUP(G2102,Store_Map!$A$2:$I$100,7,FALSE),"")</f>
        <v>0</v>
      </c>
      <c r="M2102">
        <f>IFERROR(VLOOKUP(G2102,Store_Map!$A$2:$I$100,8,FALSE),"")</f>
        <v>0</v>
      </c>
      <c r="N2102">
        <f t="shared" si="288"/>
        <v>0</v>
      </c>
      <c r="O2102" t="str">
        <f t="shared" si="289"/>
        <v>PASS</v>
      </c>
      <c r="P2102" t="str">
        <f t="shared" si="290"/>
        <v>PASS</v>
      </c>
      <c r="Q2102" t="str">
        <f t="shared" si="291"/>
        <v>PASS</v>
      </c>
      <c r="R2102" t="str">
        <f t="shared" si="292"/>
        <v>PASS</v>
      </c>
      <c r="S2102" t="str">
        <f t="shared" si="293"/>
        <v>PASS</v>
      </c>
      <c r="T2102">
        <f t="shared" si="294"/>
        <v>100</v>
      </c>
      <c r="U2102" t="str">
        <f t="shared" si="295"/>
        <v>Low</v>
      </c>
      <c r="V2102" t="str">
        <f t="shared" si="296"/>
        <v>Clean</v>
      </c>
    </row>
    <row r="2103" spans="1:22" x14ac:dyDescent="0.3">
      <c r="A2103" t="str">
        <f>Raw_Data!A2103</f>
        <v>6244161</v>
      </c>
      <c r="B2103">
        <f>Raw_Data!B2103</f>
        <v>45678</v>
      </c>
      <c r="C2103" t="str">
        <f>Raw_Data!C2103</f>
        <v>FEXOFENADINE HCL 180 MG TAB</v>
      </c>
      <c r="D2103" t="str">
        <f>Raw_Data!D2103</f>
        <v>55111078430</v>
      </c>
      <c r="E2103" t="str">
        <f>Raw_Data!E2103</f>
        <v>HARSHMAN, SONALI</v>
      </c>
      <c r="F2103" t="str">
        <f>Raw_Data!F2103</f>
        <v>1104084516</v>
      </c>
      <c r="G2103" t="str">
        <f>Raw_Data!H2103</f>
        <v>0</v>
      </c>
      <c r="H2103">
        <f>IFERROR(VLOOKUP(G2103,Store_Map!$A$2:$I$100,3,FALSE),"")</f>
        <v>0</v>
      </c>
      <c r="I2103">
        <f>IFERROR(VLOOKUP(G2103,Store_Map!$A$2:$I$100,4,FALSE),"")</f>
        <v>0</v>
      </c>
      <c r="J2103">
        <f>IFERROR(VLOOKUP(G2103,Store_Map!$A$2:$I$100,5,FALSE),"")</f>
        <v>0</v>
      </c>
      <c r="K2103">
        <f>IFERROR(VLOOKUP(G2103,Store_Map!$A$2:$I$100,6,FALSE),"")</f>
        <v>0</v>
      </c>
      <c r="L2103">
        <f>IFERROR(VLOOKUP(G2103,Store_Map!$A$2:$I$100,7,FALSE),"")</f>
        <v>0</v>
      </c>
      <c r="M2103">
        <f>IFERROR(VLOOKUP(G2103,Store_Map!$A$2:$I$100,8,FALSE),"")</f>
        <v>0</v>
      </c>
      <c r="N2103">
        <f t="shared" si="288"/>
        <v>0</v>
      </c>
      <c r="O2103" t="str">
        <f t="shared" si="289"/>
        <v>PASS</v>
      </c>
      <c r="P2103" t="str">
        <f t="shared" si="290"/>
        <v>PASS</v>
      </c>
      <c r="Q2103" t="str">
        <f t="shared" si="291"/>
        <v>PASS</v>
      </c>
      <c r="R2103" t="str">
        <f t="shared" si="292"/>
        <v>PASS</v>
      </c>
      <c r="S2103" t="str">
        <f t="shared" si="293"/>
        <v>PASS</v>
      </c>
      <c r="T2103">
        <f t="shared" si="294"/>
        <v>100</v>
      </c>
      <c r="U2103" t="str">
        <f t="shared" si="295"/>
        <v>Low</v>
      </c>
      <c r="V2103" t="str">
        <f t="shared" si="296"/>
        <v>Clean</v>
      </c>
    </row>
    <row r="2104" spans="1:22" x14ac:dyDescent="0.3">
      <c r="A2104" t="str">
        <f>Raw_Data!A2104</f>
        <v>6245236</v>
      </c>
      <c r="B2104">
        <f>Raw_Data!B2104</f>
        <v>45678</v>
      </c>
      <c r="C2104" t="str">
        <f>Raw_Data!C2104</f>
        <v>TRUEPLUS SYR 0.5ML 31GX5/16</v>
      </c>
      <c r="D2104" t="str">
        <f>Raw_Data!D2104</f>
        <v>56151173201</v>
      </c>
      <c r="E2104" t="str">
        <f>Raw_Data!E2104</f>
        <v>BYNE, EDMUND</v>
      </c>
      <c r="F2104" t="str">
        <f>Raw_Data!F2104</f>
        <v>1033186648</v>
      </c>
      <c r="G2104" t="str">
        <f>Raw_Data!H2104</f>
        <v>0</v>
      </c>
      <c r="H2104">
        <f>IFERROR(VLOOKUP(G2104,Store_Map!$A$2:$I$100,3,FALSE),"")</f>
        <v>0</v>
      </c>
      <c r="I2104">
        <f>IFERROR(VLOOKUP(G2104,Store_Map!$A$2:$I$100,4,FALSE),"")</f>
        <v>0</v>
      </c>
      <c r="J2104">
        <f>IFERROR(VLOOKUP(G2104,Store_Map!$A$2:$I$100,5,FALSE),"")</f>
        <v>0</v>
      </c>
      <c r="K2104">
        <f>IFERROR(VLOOKUP(G2104,Store_Map!$A$2:$I$100,6,FALSE),"")</f>
        <v>0</v>
      </c>
      <c r="L2104">
        <f>IFERROR(VLOOKUP(G2104,Store_Map!$A$2:$I$100,7,FALSE),"")</f>
        <v>0</v>
      </c>
      <c r="M2104">
        <f>IFERROR(VLOOKUP(G2104,Store_Map!$A$2:$I$100,8,FALSE),"")</f>
        <v>0</v>
      </c>
      <c r="N2104">
        <f t="shared" si="288"/>
        <v>0</v>
      </c>
      <c r="O2104" t="str">
        <f t="shared" si="289"/>
        <v>PASS</v>
      </c>
      <c r="P2104" t="str">
        <f t="shared" si="290"/>
        <v>PASS</v>
      </c>
      <c r="Q2104" t="str">
        <f t="shared" si="291"/>
        <v>PASS</v>
      </c>
      <c r="R2104" t="str">
        <f t="shared" si="292"/>
        <v>PASS</v>
      </c>
      <c r="S2104" t="str">
        <f t="shared" si="293"/>
        <v>PASS</v>
      </c>
      <c r="T2104">
        <f t="shared" si="294"/>
        <v>100</v>
      </c>
      <c r="U2104" t="str">
        <f t="shared" si="295"/>
        <v>Low</v>
      </c>
      <c r="V2104" t="str">
        <f t="shared" si="296"/>
        <v>Clean</v>
      </c>
    </row>
    <row r="2105" spans="1:22" x14ac:dyDescent="0.3">
      <c r="A2105" t="str">
        <f>Raw_Data!A2105</f>
        <v>6247263</v>
      </c>
      <c r="B2105">
        <f>Raw_Data!B2105</f>
        <v>45678</v>
      </c>
      <c r="C2105" t="str">
        <f>Raw_Data!C2105</f>
        <v>SERTRALINE HCL 50 MG TABLET</v>
      </c>
      <c r="D2105" t="str">
        <f>Raw_Data!D2105</f>
        <v>65862001205</v>
      </c>
      <c r="E2105" t="str">
        <f>Raw_Data!E2105</f>
        <v>BYNE, EDMUND</v>
      </c>
      <c r="F2105" t="str">
        <f>Raw_Data!F2105</f>
        <v>1033186648</v>
      </c>
      <c r="G2105" t="str">
        <f>Raw_Data!H2105</f>
        <v>0</v>
      </c>
      <c r="H2105">
        <f>IFERROR(VLOOKUP(G2105,Store_Map!$A$2:$I$100,3,FALSE),"")</f>
        <v>0</v>
      </c>
      <c r="I2105">
        <f>IFERROR(VLOOKUP(G2105,Store_Map!$A$2:$I$100,4,FALSE),"")</f>
        <v>0</v>
      </c>
      <c r="J2105">
        <f>IFERROR(VLOOKUP(G2105,Store_Map!$A$2:$I$100,5,FALSE),"")</f>
        <v>0</v>
      </c>
      <c r="K2105">
        <f>IFERROR(VLOOKUP(G2105,Store_Map!$A$2:$I$100,6,FALSE),"")</f>
        <v>0</v>
      </c>
      <c r="L2105">
        <f>IFERROR(VLOOKUP(G2105,Store_Map!$A$2:$I$100,7,FALSE),"")</f>
        <v>0</v>
      </c>
      <c r="M2105">
        <f>IFERROR(VLOOKUP(G2105,Store_Map!$A$2:$I$100,8,FALSE),"")</f>
        <v>0</v>
      </c>
      <c r="N2105">
        <f t="shared" si="288"/>
        <v>0</v>
      </c>
      <c r="O2105" t="str">
        <f t="shared" si="289"/>
        <v>PASS</v>
      </c>
      <c r="P2105" t="str">
        <f t="shared" si="290"/>
        <v>PASS</v>
      </c>
      <c r="Q2105" t="str">
        <f t="shared" si="291"/>
        <v>PASS</v>
      </c>
      <c r="R2105" t="str">
        <f t="shared" si="292"/>
        <v>PASS</v>
      </c>
      <c r="S2105" t="str">
        <f t="shared" si="293"/>
        <v>PASS</v>
      </c>
      <c r="T2105">
        <f t="shared" si="294"/>
        <v>100</v>
      </c>
      <c r="U2105" t="str">
        <f t="shared" si="295"/>
        <v>Low</v>
      </c>
      <c r="V2105" t="str">
        <f t="shared" si="296"/>
        <v>Clean</v>
      </c>
    </row>
    <row r="2106" spans="1:22" x14ac:dyDescent="0.3">
      <c r="A2106" t="str">
        <f>Raw_Data!A2106</f>
        <v>6247262</v>
      </c>
      <c r="B2106">
        <f>Raw_Data!B2106</f>
        <v>45678</v>
      </c>
      <c r="C2106" t="str">
        <f>Raw_Data!C2106</f>
        <v>DULOXETINE HCL DR 30 MG CAP</v>
      </c>
      <c r="D2106" t="str">
        <f>Raw_Data!D2106</f>
        <v>27241009803</v>
      </c>
      <c r="E2106" t="str">
        <f>Raw_Data!E2106</f>
        <v>BYNE, EDMUND</v>
      </c>
      <c r="F2106" t="str">
        <f>Raw_Data!F2106</f>
        <v>1033186648</v>
      </c>
      <c r="G2106" t="str">
        <f>Raw_Data!H2106</f>
        <v>0</v>
      </c>
      <c r="H2106">
        <f>IFERROR(VLOOKUP(G2106,Store_Map!$A$2:$I$100,3,FALSE),"")</f>
        <v>0</v>
      </c>
      <c r="I2106">
        <f>IFERROR(VLOOKUP(G2106,Store_Map!$A$2:$I$100,4,FALSE),"")</f>
        <v>0</v>
      </c>
      <c r="J2106">
        <f>IFERROR(VLOOKUP(G2106,Store_Map!$A$2:$I$100,5,FALSE),"")</f>
        <v>0</v>
      </c>
      <c r="K2106">
        <f>IFERROR(VLOOKUP(G2106,Store_Map!$A$2:$I$100,6,FALSE),"")</f>
        <v>0</v>
      </c>
      <c r="L2106">
        <f>IFERROR(VLOOKUP(G2106,Store_Map!$A$2:$I$100,7,FALSE),"")</f>
        <v>0</v>
      </c>
      <c r="M2106">
        <f>IFERROR(VLOOKUP(G2106,Store_Map!$A$2:$I$100,8,FALSE),"")</f>
        <v>0</v>
      </c>
      <c r="N2106">
        <f t="shared" si="288"/>
        <v>0</v>
      </c>
      <c r="O2106" t="str">
        <f t="shared" si="289"/>
        <v>PASS</v>
      </c>
      <c r="P2106" t="str">
        <f t="shared" si="290"/>
        <v>PASS</v>
      </c>
      <c r="Q2106" t="str">
        <f t="shared" si="291"/>
        <v>PASS</v>
      </c>
      <c r="R2106" t="str">
        <f t="shared" si="292"/>
        <v>PASS</v>
      </c>
      <c r="S2106" t="str">
        <f t="shared" si="293"/>
        <v>PASS</v>
      </c>
      <c r="T2106">
        <f t="shared" si="294"/>
        <v>100</v>
      </c>
      <c r="U2106" t="str">
        <f t="shared" si="295"/>
        <v>Low</v>
      </c>
      <c r="V2106" t="str">
        <f t="shared" si="296"/>
        <v>Clean</v>
      </c>
    </row>
    <row r="2107" spans="1:22" x14ac:dyDescent="0.3">
      <c r="A2107" t="str">
        <f>Raw_Data!A2107</f>
        <v>6245875</v>
      </c>
      <c r="B2107">
        <f>Raw_Data!B2107</f>
        <v>45678</v>
      </c>
      <c r="C2107" t="str">
        <f>Raw_Data!C2107</f>
        <v>*XIIDRA 5% EYE DROPS</v>
      </c>
      <c r="D2107" t="str">
        <f>Raw_Data!D2107</f>
        <v>24208091112</v>
      </c>
      <c r="E2107" t="str">
        <f>Raw_Data!E2107</f>
        <v>Casella, Benjamin</v>
      </c>
      <c r="F2107" t="str">
        <f>Raw_Data!F2107</f>
        <v>1548457393</v>
      </c>
      <c r="G2107" t="str">
        <f>Raw_Data!H2107</f>
        <v>0</v>
      </c>
      <c r="H2107">
        <f>IFERROR(VLOOKUP(G2107,Store_Map!$A$2:$I$100,3,FALSE),"")</f>
        <v>0</v>
      </c>
      <c r="I2107">
        <f>IFERROR(VLOOKUP(G2107,Store_Map!$A$2:$I$100,4,FALSE),"")</f>
        <v>0</v>
      </c>
      <c r="J2107">
        <f>IFERROR(VLOOKUP(G2107,Store_Map!$A$2:$I$100,5,FALSE),"")</f>
        <v>0</v>
      </c>
      <c r="K2107">
        <f>IFERROR(VLOOKUP(G2107,Store_Map!$A$2:$I$100,6,FALSE),"")</f>
        <v>0</v>
      </c>
      <c r="L2107">
        <f>IFERROR(VLOOKUP(G2107,Store_Map!$A$2:$I$100,7,FALSE),"")</f>
        <v>0</v>
      </c>
      <c r="M2107">
        <f>IFERROR(VLOOKUP(G2107,Store_Map!$A$2:$I$100,8,FALSE),"")</f>
        <v>0</v>
      </c>
      <c r="N2107">
        <f t="shared" si="288"/>
        <v>0</v>
      </c>
      <c r="O2107" t="str">
        <f t="shared" si="289"/>
        <v>PASS</v>
      </c>
      <c r="P2107" t="str">
        <f t="shared" si="290"/>
        <v>PASS</v>
      </c>
      <c r="Q2107" t="str">
        <f t="shared" si="291"/>
        <v>PASS</v>
      </c>
      <c r="R2107" t="str">
        <f t="shared" si="292"/>
        <v>PASS</v>
      </c>
      <c r="S2107" t="str">
        <f t="shared" si="293"/>
        <v>PASS</v>
      </c>
      <c r="T2107">
        <f t="shared" si="294"/>
        <v>100</v>
      </c>
      <c r="U2107" t="str">
        <f t="shared" si="295"/>
        <v>Low</v>
      </c>
      <c r="V2107" t="str">
        <f t="shared" si="296"/>
        <v>Clean</v>
      </c>
    </row>
    <row r="2108" spans="1:22" x14ac:dyDescent="0.3">
      <c r="A2108" t="str">
        <f>Raw_Data!A2108</f>
        <v>6248785</v>
      </c>
      <c r="B2108">
        <f>Raw_Data!B2108</f>
        <v>45678</v>
      </c>
      <c r="C2108" t="str">
        <f>Raw_Data!C2108</f>
        <v>TRUEPLUS ULTRA THIN 30G LAN</v>
      </c>
      <c r="D2108" t="str">
        <f>Raw_Data!D2108</f>
        <v>56151014401</v>
      </c>
      <c r="E2108" t="str">
        <f>Raw_Data!E2108</f>
        <v>YASIN, NURA</v>
      </c>
      <c r="F2108" t="str">
        <f>Raw_Data!F2108</f>
        <v>1265518567</v>
      </c>
      <c r="G2108" t="str">
        <f>Raw_Data!H2108</f>
        <v>0</v>
      </c>
      <c r="H2108">
        <f>IFERROR(VLOOKUP(G2108,Store_Map!$A$2:$I$100,3,FALSE),"")</f>
        <v>0</v>
      </c>
      <c r="I2108">
        <f>IFERROR(VLOOKUP(G2108,Store_Map!$A$2:$I$100,4,FALSE),"")</f>
        <v>0</v>
      </c>
      <c r="J2108">
        <f>IFERROR(VLOOKUP(G2108,Store_Map!$A$2:$I$100,5,FALSE),"")</f>
        <v>0</v>
      </c>
      <c r="K2108">
        <f>IFERROR(VLOOKUP(G2108,Store_Map!$A$2:$I$100,6,FALSE),"")</f>
        <v>0</v>
      </c>
      <c r="L2108">
        <f>IFERROR(VLOOKUP(G2108,Store_Map!$A$2:$I$100,7,FALSE),"")</f>
        <v>0</v>
      </c>
      <c r="M2108">
        <f>IFERROR(VLOOKUP(G2108,Store_Map!$A$2:$I$100,8,FALSE),"")</f>
        <v>0</v>
      </c>
      <c r="N2108">
        <f t="shared" si="288"/>
        <v>0</v>
      </c>
      <c r="O2108" t="str">
        <f t="shared" si="289"/>
        <v>PASS</v>
      </c>
      <c r="P2108" t="str">
        <f t="shared" si="290"/>
        <v>PASS</v>
      </c>
      <c r="Q2108" t="str">
        <f t="shared" si="291"/>
        <v>PASS</v>
      </c>
      <c r="R2108" t="str">
        <f t="shared" si="292"/>
        <v>PASS</v>
      </c>
      <c r="S2108" t="str">
        <f t="shared" si="293"/>
        <v>PASS</v>
      </c>
      <c r="T2108">
        <f t="shared" si="294"/>
        <v>100</v>
      </c>
      <c r="U2108" t="str">
        <f t="shared" si="295"/>
        <v>Low</v>
      </c>
      <c r="V2108" t="str">
        <f t="shared" si="296"/>
        <v>Clean</v>
      </c>
    </row>
    <row r="2109" spans="1:22" x14ac:dyDescent="0.3">
      <c r="A2109" t="str">
        <f>Raw_Data!A2109</f>
        <v>6246208</v>
      </c>
      <c r="B2109">
        <f>Raw_Data!B2109</f>
        <v>45678</v>
      </c>
      <c r="C2109" t="str">
        <f>Raw_Data!C2109</f>
        <v>METFORMIN HCL 1,000 MG TABL</v>
      </c>
      <c r="D2109" t="str">
        <f>Raw_Data!D2109</f>
        <v>70010006599</v>
      </c>
      <c r="E2109" t="str">
        <f>Raw_Data!E2109</f>
        <v>BYNE, EDMUND</v>
      </c>
      <c r="F2109" t="str">
        <f>Raw_Data!F2109</f>
        <v>1033186648</v>
      </c>
      <c r="G2109" t="str">
        <f>Raw_Data!H2109</f>
        <v>0</v>
      </c>
      <c r="H2109">
        <f>IFERROR(VLOOKUP(G2109,Store_Map!$A$2:$I$100,3,FALSE),"")</f>
        <v>0</v>
      </c>
      <c r="I2109">
        <f>IFERROR(VLOOKUP(G2109,Store_Map!$A$2:$I$100,4,FALSE),"")</f>
        <v>0</v>
      </c>
      <c r="J2109">
        <f>IFERROR(VLOOKUP(G2109,Store_Map!$A$2:$I$100,5,FALSE),"")</f>
        <v>0</v>
      </c>
      <c r="K2109">
        <f>IFERROR(VLOOKUP(G2109,Store_Map!$A$2:$I$100,6,FALSE),"")</f>
        <v>0</v>
      </c>
      <c r="L2109">
        <f>IFERROR(VLOOKUP(G2109,Store_Map!$A$2:$I$100,7,FALSE),"")</f>
        <v>0</v>
      </c>
      <c r="M2109">
        <f>IFERROR(VLOOKUP(G2109,Store_Map!$A$2:$I$100,8,FALSE),"")</f>
        <v>0</v>
      </c>
      <c r="N2109">
        <f t="shared" si="288"/>
        <v>0</v>
      </c>
      <c r="O2109" t="str">
        <f t="shared" si="289"/>
        <v>PASS</v>
      </c>
      <c r="P2109" t="str">
        <f t="shared" si="290"/>
        <v>PASS</v>
      </c>
      <c r="Q2109" t="str">
        <f t="shared" si="291"/>
        <v>PASS</v>
      </c>
      <c r="R2109" t="str">
        <f t="shared" si="292"/>
        <v>PASS</v>
      </c>
      <c r="S2109" t="str">
        <f t="shared" si="293"/>
        <v>PASS</v>
      </c>
      <c r="T2109">
        <f t="shared" si="294"/>
        <v>100</v>
      </c>
      <c r="U2109" t="str">
        <f t="shared" si="295"/>
        <v>Low</v>
      </c>
      <c r="V2109" t="str">
        <f t="shared" si="296"/>
        <v>Clean</v>
      </c>
    </row>
    <row r="2110" spans="1:22" x14ac:dyDescent="0.3">
      <c r="A2110" t="str">
        <f>Raw_Data!A2110</f>
        <v>6246236</v>
      </c>
      <c r="B2110">
        <f>Raw_Data!B2110</f>
        <v>45678</v>
      </c>
      <c r="C2110" t="str">
        <f>Raw_Data!C2110</f>
        <v>AMITRIPTYLINE HCL 100 MG TA</v>
      </c>
      <c r="D2110" t="str">
        <f>Raw_Data!D2110</f>
        <v>29300042301</v>
      </c>
      <c r="E2110" t="str">
        <f>Raw_Data!E2110</f>
        <v>GIBBS, JON</v>
      </c>
      <c r="F2110" t="str">
        <f>Raw_Data!F2110</f>
        <v>1700896156</v>
      </c>
      <c r="G2110" t="str">
        <f>Raw_Data!H2110</f>
        <v>0</v>
      </c>
      <c r="H2110">
        <f>IFERROR(VLOOKUP(G2110,Store_Map!$A$2:$I$100,3,FALSE),"")</f>
        <v>0</v>
      </c>
      <c r="I2110">
        <f>IFERROR(VLOOKUP(G2110,Store_Map!$A$2:$I$100,4,FALSE),"")</f>
        <v>0</v>
      </c>
      <c r="J2110">
        <f>IFERROR(VLOOKUP(G2110,Store_Map!$A$2:$I$100,5,FALSE),"")</f>
        <v>0</v>
      </c>
      <c r="K2110">
        <f>IFERROR(VLOOKUP(G2110,Store_Map!$A$2:$I$100,6,FALSE),"")</f>
        <v>0</v>
      </c>
      <c r="L2110">
        <f>IFERROR(VLOOKUP(G2110,Store_Map!$A$2:$I$100,7,FALSE),"")</f>
        <v>0</v>
      </c>
      <c r="M2110">
        <f>IFERROR(VLOOKUP(G2110,Store_Map!$A$2:$I$100,8,FALSE),"")</f>
        <v>0</v>
      </c>
      <c r="N2110">
        <f t="shared" si="288"/>
        <v>0</v>
      </c>
      <c r="O2110" t="str">
        <f t="shared" si="289"/>
        <v>PASS</v>
      </c>
      <c r="P2110" t="str">
        <f t="shared" si="290"/>
        <v>PASS</v>
      </c>
      <c r="Q2110" t="str">
        <f t="shared" si="291"/>
        <v>PASS</v>
      </c>
      <c r="R2110" t="str">
        <f t="shared" si="292"/>
        <v>PASS</v>
      </c>
      <c r="S2110" t="str">
        <f t="shared" si="293"/>
        <v>PASS</v>
      </c>
      <c r="T2110">
        <f t="shared" si="294"/>
        <v>100</v>
      </c>
      <c r="U2110" t="str">
        <f t="shared" si="295"/>
        <v>Low</v>
      </c>
      <c r="V2110" t="str">
        <f t="shared" si="296"/>
        <v>Clean</v>
      </c>
    </row>
    <row r="2111" spans="1:22" x14ac:dyDescent="0.3">
      <c r="A2111" t="str">
        <f>Raw_Data!A2111</f>
        <v>6252301</v>
      </c>
      <c r="B2111">
        <f>Raw_Data!B2111</f>
        <v>45678</v>
      </c>
      <c r="C2111" t="str">
        <f>Raw_Data!C2111</f>
        <v>PREDNISONE 20 MG TABLET</v>
      </c>
      <c r="D2111" t="str">
        <f>Raw_Data!D2111</f>
        <v>591544301</v>
      </c>
      <c r="E2111" t="str">
        <f>Raw_Data!E2111</f>
        <v>BYNE, EDMUND</v>
      </c>
      <c r="F2111" t="str">
        <f>Raw_Data!F2111</f>
        <v>1033186648</v>
      </c>
      <c r="G2111" t="str">
        <f>Raw_Data!H2111</f>
        <v>0</v>
      </c>
      <c r="H2111">
        <f>IFERROR(VLOOKUP(G2111,Store_Map!$A$2:$I$100,3,FALSE),"")</f>
        <v>0</v>
      </c>
      <c r="I2111">
        <f>IFERROR(VLOOKUP(G2111,Store_Map!$A$2:$I$100,4,FALSE),"")</f>
        <v>0</v>
      </c>
      <c r="J2111">
        <f>IFERROR(VLOOKUP(G2111,Store_Map!$A$2:$I$100,5,FALSE),"")</f>
        <v>0</v>
      </c>
      <c r="K2111">
        <f>IFERROR(VLOOKUP(G2111,Store_Map!$A$2:$I$100,6,FALSE),"")</f>
        <v>0</v>
      </c>
      <c r="L2111">
        <f>IFERROR(VLOOKUP(G2111,Store_Map!$A$2:$I$100,7,FALSE),"")</f>
        <v>0</v>
      </c>
      <c r="M2111">
        <f>IFERROR(VLOOKUP(G2111,Store_Map!$A$2:$I$100,8,FALSE),"")</f>
        <v>0</v>
      </c>
      <c r="N2111">
        <f t="shared" si="288"/>
        <v>0</v>
      </c>
      <c r="O2111" t="str">
        <f t="shared" si="289"/>
        <v>PASS</v>
      </c>
      <c r="P2111" t="str">
        <f t="shared" si="290"/>
        <v>REVIEW</v>
      </c>
      <c r="Q2111" t="str">
        <f t="shared" si="291"/>
        <v>PASS</v>
      </c>
      <c r="R2111" t="str">
        <f t="shared" si="292"/>
        <v>PASS</v>
      </c>
      <c r="S2111" t="str">
        <f t="shared" si="293"/>
        <v>REVIEW</v>
      </c>
      <c r="T2111">
        <f t="shared" si="294"/>
        <v>90</v>
      </c>
      <c r="U2111" t="str">
        <f t="shared" si="295"/>
        <v>Low</v>
      </c>
      <c r="V2111" t="str">
        <f t="shared" si="296"/>
        <v>Invalid NDC</v>
      </c>
    </row>
    <row r="2112" spans="1:22" x14ac:dyDescent="0.3">
      <c r="A2112" t="str">
        <f>Raw_Data!A2112</f>
        <v>6252303</v>
      </c>
      <c r="B2112">
        <f>Raw_Data!B2112</f>
        <v>45678</v>
      </c>
      <c r="C2112" t="str">
        <f>Raw_Data!C2112</f>
        <v>DOXYCYCLINE HYCLATE 100 MG</v>
      </c>
      <c r="D2112" t="str">
        <f>Raw_Data!D2112</f>
        <v>62135098505</v>
      </c>
      <c r="E2112" t="str">
        <f>Raw_Data!E2112</f>
        <v>BYNE, EDMUND</v>
      </c>
      <c r="F2112" t="str">
        <f>Raw_Data!F2112</f>
        <v>1033186648</v>
      </c>
      <c r="G2112" t="str">
        <f>Raw_Data!H2112</f>
        <v>0</v>
      </c>
      <c r="H2112">
        <f>IFERROR(VLOOKUP(G2112,Store_Map!$A$2:$I$100,3,FALSE),"")</f>
        <v>0</v>
      </c>
      <c r="I2112">
        <f>IFERROR(VLOOKUP(G2112,Store_Map!$A$2:$I$100,4,FALSE),"")</f>
        <v>0</v>
      </c>
      <c r="J2112">
        <f>IFERROR(VLOOKUP(G2112,Store_Map!$A$2:$I$100,5,FALSE),"")</f>
        <v>0</v>
      </c>
      <c r="K2112">
        <f>IFERROR(VLOOKUP(G2112,Store_Map!$A$2:$I$100,6,FALSE),"")</f>
        <v>0</v>
      </c>
      <c r="L2112">
        <f>IFERROR(VLOOKUP(G2112,Store_Map!$A$2:$I$100,7,FALSE),"")</f>
        <v>0</v>
      </c>
      <c r="M2112">
        <f>IFERROR(VLOOKUP(G2112,Store_Map!$A$2:$I$100,8,FALSE),"")</f>
        <v>0</v>
      </c>
      <c r="N2112">
        <f t="shared" si="288"/>
        <v>0</v>
      </c>
      <c r="O2112" t="str">
        <f t="shared" si="289"/>
        <v>PASS</v>
      </c>
      <c r="P2112" t="str">
        <f t="shared" si="290"/>
        <v>PASS</v>
      </c>
      <c r="Q2112" t="str">
        <f t="shared" si="291"/>
        <v>PASS</v>
      </c>
      <c r="R2112" t="str">
        <f t="shared" si="292"/>
        <v>PASS</v>
      </c>
      <c r="S2112" t="str">
        <f t="shared" si="293"/>
        <v>PASS</v>
      </c>
      <c r="T2112">
        <f t="shared" si="294"/>
        <v>100</v>
      </c>
      <c r="U2112" t="str">
        <f t="shared" si="295"/>
        <v>Low</v>
      </c>
      <c r="V2112" t="str">
        <f t="shared" si="296"/>
        <v>Clean</v>
      </c>
    </row>
    <row r="2113" spans="1:22" x14ac:dyDescent="0.3">
      <c r="A2113" t="str">
        <f>Raw_Data!A2113</f>
        <v>6252304</v>
      </c>
      <c r="B2113">
        <f>Raw_Data!B2113</f>
        <v>45678</v>
      </c>
      <c r="C2113" t="str">
        <f>Raw_Data!C2113</f>
        <v>OSELTAMIVIR PHOS 75 MG CAPS</v>
      </c>
      <c r="D2113" t="str">
        <f>Raw_Data!D2113</f>
        <v>72205004411</v>
      </c>
      <c r="E2113" t="str">
        <f>Raw_Data!E2113</f>
        <v>YASIN, NURA</v>
      </c>
      <c r="F2113" t="str">
        <f>Raw_Data!F2113</f>
        <v>1265518567</v>
      </c>
      <c r="G2113" t="str">
        <f>Raw_Data!H2113</f>
        <v>0</v>
      </c>
      <c r="H2113">
        <f>IFERROR(VLOOKUP(G2113,Store_Map!$A$2:$I$100,3,FALSE),"")</f>
        <v>0</v>
      </c>
      <c r="I2113">
        <f>IFERROR(VLOOKUP(G2113,Store_Map!$A$2:$I$100,4,FALSE),"")</f>
        <v>0</v>
      </c>
      <c r="J2113">
        <f>IFERROR(VLOOKUP(G2113,Store_Map!$A$2:$I$100,5,FALSE),"")</f>
        <v>0</v>
      </c>
      <c r="K2113">
        <f>IFERROR(VLOOKUP(G2113,Store_Map!$A$2:$I$100,6,FALSE),"")</f>
        <v>0</v>
      </c>
      <c r="L2113">
        <f>IFERROR(VLOOKUP(G2113,Store_Map!$A$2:$I$100,7,FALSE),"")</f>
        <v>0</v>
      </c>
      <c r="M2113">
        <f>IFERROR(VLOOKUP(G2113,Store_Map!$A$2:$I$100,8,FALSE),"")</f>
        <v>0</v>
      </c>
      <c r="N2113">
        <f t="shared" si="288"/>
        <v>0</v>
      </c>
      <c r="O2113" t="str">
        <f t="shared" si="289"/>
        <v>PASS</v>
      </c>
      <c r="P2113" t="str">
        <f t="shared" si="290"/>
        <v>PASS</v>
      </c>
      <c r="Q2113" t="str">
        <f t="shared" si="291"/>
        <v>PASS</v>
      </c>
      <c r="R2113" t="str">
        <f t="shared" si="292"/>
        <v>PASS</v>
      </c>
      <c r="S2113" t="str">
        <f t="shared" si="293"/>
        <v>PASS</v>
      </c>
      <c r="T2113">
        <f t="shared" si="294"/>
        <v>100</v>
      </c>
      <c r="U2113" t="str">
        <f t="shared" si="295"/>
        <v>Low</v>
      </c>
      <c r="V2113" t="str">
        <f t="shared" si="296"/>
        <v>Clean</v>
      </c>
    </row>
    <row r="2114" spans="1:22" x14ac:dyDescent="0.3">
      <c r="A2114" t="str">
        <f>Raw_Data!A2114</f>
        <v>6252305</v>
      </c>
      <c r="B2114">
        <f>Raw_Data!B2114</f>
        <v>45678</v>
      </c>
      <c r="C2114" t="str">
        <f>Raw_Data!C2114</f>
        <v>AZITHROMYCIN 250 MG TABLET</v>
      </c>
      <c r="D2114" t="str">
        <f>Raw_Data!D2114</f>
        <v>50111078751</v>
      </c>
      <c r="E2114" t="str">
        <f>Raw_Data!E2114</f>
        <v>YASIN, NURA</v>
      </c>
      <c r="F2114" t="str">
        <f>Raw_Data!F2114</f>
        <v>1265518567</v>
      </c>
      <c r="G2114" t="str">
        <f>Raw_Data!H2114</f>
        <v>0</v>
      </c>
      <c r="H2114">
        <f>IFERROR(VLOOKUP(G2114,Store_Map!$A$2:$I$100,3,FALSE),"")</f>
        <v>0</v>
      </c>
      <c r="I2114">
        <f>IFERROR(VLOOKUP(G2114,Store_Map!$A$2:$I$100,4,FALSE),"")</f>
        <v>0</v>
      </c>
      <c r="J2114">
        <f>IFERROR(VLOOKUP(G2114,Store_Map!$A$2:$I$100,5,FALSE),"")</f>
        <v>0</v>
      </c>
      <c r="K2114">
        <f>IFERROR(VLOOKUP(G2114,Store_Map!$A$2:$I$100,6,FALSE),"")</f>
        <v>0</v>
      </c>
      <c r="L2114">
        <f>IFERROR(VLOOKUP(G2114,Store_Map!$A$2:$I$100,7,FALSE),"")</f>
        <v>0</v>
      </c>
      <c r="M2114">
        <f>IFERROR(VLOOKUP(G2114,Store_Map!$A$2:$I$100,8,FALSE),"")</f>
        <v>0</v>
      </c>
      <c r="N2114">
        <f t="shared" ref="N2114:N2177" si="297">COUNTBLANK(A2114:M2114)</f>
        <v>0</v>
      </c>
      <c r="O2114" t="str">
        <f t="shared" ref="O2114:O2177" si="298">IF(AND(F2114&lt;&gt;"",LEN(F2114)=10,ISNUMBER(--F2114)),"PASS","REVIEW")</f>
        <v>PASS</v>
      </c>
      <c r="P2114" t="str">
        <f t="shared" ref="P2114:P2177" si="299">IF(AND(D2114&lt;&gt;"",OR(LEN(D2114)=10,LEN(D2114)=11),ISNUMBER(--D2114)),"PASS","REVIEW")</f>
        <v>PASS</v>
      </c>
      <c r="Q2114" t="str">
        <f t="shared" ref="Q2114:Q2177" si="300">IF(H2114&lt;&gt;"","PASS","REVIEW")</f>
        <v>PASS</v>
      </c>
      <c r="R2114" t="str">
        <f t="shared" ref="R2114:R2177" si="301">IF(AND(I2114&lt;&gt;"",J2114&lt;&gt;"",K2114&lt;&gt;"",L2114&lt;&gt;"",M2114&lt;&gt;""),"PASS","REVIEW")</f>
        <v>PASS</v>
      </c>
      <c r="S2114" t="str">
        <f t="shared" ref="S2114:S2177" si="302">IF(OR(N2114&gt;0,O2114="REVIEW",P2114="REVIEW",Q2114="REVIEW",R2114="REVIEW"),"REVIEW","PASS")</f>
        <v>PASS</v>
      </c>
      <c r="T2114">
        <f t="shared" ref="T2114:T2177" si="303">MAX(0,100-(N2114*5)-IF(O2114="REVIEW",15,0)-IF(P2114="REVIEW",10,0)-IF(Q2114="REVIEW",10,0)-IF(R2114="REVIEW",20,0))</f>
        <v>100</v>
      </c>
      <c r="U2114" t="str">
        <f t="shared" ref="U2114:U2177" si="304">IF(T2114&gt;=90,"Low",IF(T2114&gt;=70,"Medium","High"))</f>
        <v>Low</v>
      </c>
      <c r="V2114" t="str">
        <f t="shared" ref="V2114:V2177" si="305">IF(N2114&gt;0,"Missing required fields",IF(O2114="REVIEW","Invalid provider NPI",IF(P2114="REVIEW","Invalid NDC",IF(Q2114="REVIEW","Store mapping incomplete",IF(R2114="REVIEW","Entity mapping incomplete","Clean")))))</f>
        <v>Clean</v>
      </c>
    </row>
    <row r="2115" spans="1:22" x14ac:dyDescent="0.3">
      <c r="A2115" t="str">
        <f>Raw_Data!A2115</f>
        <v>6252306</v>
      </c>
      <c r="B2115">
        <f>Raw_Data!B2115</f>
        <v>45678</v>
      </c>
      <c r="C2115" t="str">
        <f>Raw_Data!C2115</f>
        <v>BENZONATATE 100 MG CAPSULE</v>
      </c>
      <c r="D2115" t="str">
        <f>Raw_Data!D2115</f>
        <v>64380071207</v>
      </c>
      <c r="E2115" t="str">
        <f>Raw_Data!E2115</f>
        <v>YASIN, NURA</v>
      </c>
      <c r="F2115" t="str">
        <f>Raw_Data!F2115</f>
        <v>1265518567</v>
      </c>
      <c r="G2115" t="str">
        <f>Raw_Data!H2115</f>
        <v>0</v>
      </c>
      <c r="H2115">
        <f>IFERROR(VLOOKUP(G2115,Store_Map!$A$2:$I$100,3,FALSE),"")</f>
        <v>0</v>
      </c>
      <c r="I2115">
        <f>IFERROR(VLOOKUP(G2115,Store_Map!$A$2:$I$100,4,FALSE),"")</f>
        <v>0</v>
      </c>
      <c r="J2115">
        <f>IFERROR(VLOOKUP(G2115,Store_Map!$A$2:$I$100,5,FALSE),"")</f>
        <v>0</v>
      </c>
      <c r="K2115">
        <f>IFERROR(VLOOKUP(G2115,Store_Map!$A$2:$I$100,6,FALSE),"")</f>
        <v>0</v>
      </c>
      <c r="L2115">
        <f>IFERROR(VLOOKUP(G2115,Store_Map!$A$2:$I$100,7,FALSE),"")</f>
        <v>0</v>
      </c>
      <c r="M2115">
        <f>IFERROR(VLOOKUP(G2115,Store_Map!$A$2:$I$100,8,FALSE),"")</f>
        <v>0</v>
      </c>
      <c r="N2115">
        <f t="shared" si="297"/>
        <v>0</v>
      </c>
      <c r="O2115" t="str">
        <f t="shared" si="298"/>
        <v>PASS</v>
      </c>
      <c r="P2115" t="str">
        <f t="shared" si="299"/>
        <v>PASS</v>
      </c>
      <c r="Q2115" t="str">
        <f t="shared" si="300"/>
        <v>PASS</v>
      </c>
      <c r="R2115" t="str">
        <f t="shared" si="301"/>
        <v>PASS</v>
      </c>
      <c r="S2115" t="str">
        <f t="shared" si="302"/>
        <v>PASS</v>
      </c>
      <c r="T2115">
        <f t="shared" si="303"/>
        <v>100</v>
      </c>
      <c r="U2115" t="str">
        <f t="shared" si="304"/>
        <v>Low</v>
      </c>
      <c r="V2115" t="str">
        <f t="shared" si="305"/>
        <v>Clean</v>
      </c>
    </row>
    <row r="2116" spans="1:22" x14ac:dyDescent="0.3">
      <c r="A2116" t="str">
        <f>Raw_Data!A2116</f>
        <v>6238696</v>
      </c>
      <c r="B2116">
        <f>Raw_Data!B2116</f>
        <v>45678</v>
      </c>
      <c r="C2116" t="str">
        <f>Raw_Data!C2116</f>
        <v>TOUJEO SOLOSTAR 300 UNIT/ML</v>
      </c>
      <c r="D2116" t="str">
        <f>Raw_Data!D2116</f>
        <v>24586903</v>
      </c>
      <c r="E2116" t="str">
        <f>Raw_Data!E2116</f>
        <v>MACHADO, MARIA</v>
      </c>
      <c r="F2116" t="str">
        <f>Raw_Data!F2116</f>
        <v>1619100302</v>
      </c>
      <c r="G2116" t="str">
        <f>Raw_Data!H2116</f>
        <v>0</v>
      </c>
      <c r="H2116">
        <f>IFERROR(VLOOKUP(G2116,Store_Map!$A$2:$I$100,3,FALSE),"")</f>
        <v>0</v>
      </c>
      <c r="I2116">
        <f>IFERROR(VLOOKUP(G2116,Store_Map!$A$2:$I$100,4,FALSE),"")</f>
        <v>0</v>
      </c>
      <c r="J2116">
        <f>IFERROR(VLOOKUP(G2116,Store_Map!$A$2:$I$100,5,FALSE),"")</f>
        <v>0</v>
      </c>
      <c r="K2116">
        <f>IFERROR(VLOOKUP(G2116,Store_Map!$A$2:$I$100,6,FALSE),"")</f>
        <v>0</v>
      </c>
      <c r="L2116">
        <f>IFERROR(VLOOKUP(G2116,Store_Map!$A$2:$I$100,7,FALSE),"")</f>
        <v>0</v>
      </c>
      <c r="M2116">
        <f>IFERROR(VLOOKUP(G2116,Store_Map!$A$2:$I$100,8,FALSE),"")</f>
        <v>0</v>
      </c>
      <c r="N2116">
        <f t="shared" si="297"/>
        <v>0</v>
      </c>
      <c r="O2116" t="str">
        <f t="shared" si="298"/>
        <v>PASS</v>
      </c>
      <c r="P2116" t="str">
        <f t="shared" si="299"/>
        <v>REVIEW</v>
      </c>
      <c r="Q2116" t="str">
        <f t="shared" si="300"/>
        <v>PASS</v>
      </c>
      <c r="R2116" t="str">
        <f t="shared" si="301"/>
        <v>PASS</v>
      </c>
      <c r="S2116" t="str">
        <f t="shared" si="302"/>
        <v>REVIEW</v>
      </c>
      <c r="T2116">
        <f t="shared" si="303"/>
        <v>90</v>
      </c>
      <c r="U2116" t="str">
        <f t="shared" si="304"/>
        <v>Low</v>
      </c>
      <c r="V2116" t="str">
        <f t="shared" si="305"/>
        <v>Invalid NDC</v>
      </c>
    </row>
    <row r="2117" spans="1:22" x14ac:dyDescent="0.3">
      <c r="A2117" t="str">
        <f>Raw_Data!A2117</f>
        <v>6252308</v>
      </c>
      <c r="B2117">
        <f>Raw_Data!B2117</f>
        <v>45678</v>
      </c>
      <c r="C2117" t="str">
        <f>Raw_Data!C2117</f>
        <v>ATORVASTATIN 40 MG TABLET</v>
      </c>
      <c r="D2117" t="str">
        <f>Raw_Data!D2117</f>
        <v>67877051310</v>
      </c>
      <c r="E2117" t="str">
        <f>Raw_Data!E2117</f>
        <v>GIBBS, JON</v>
      </c>
      <c r="F2117" t="str">
        <f>Raw_Data!F2117</f>
        <v>1700896156</v>
      </c>
      <c r="G2117" t="str">
        <f>Raw_Data!H2117</f>
        <v>0</v>
      </c>
      <c r="H2117">
        <f>IFERROR(VLOOKUP(G2117,Store_Map!$A$2:$I$100,3,FALSE),"")</f>
        <v>0</v>
      </c>
      <c r="I2117">
        <f>IFERROR(VLOOKUP(G2117,Store_Map!$A$2:$I$100,4,FALSE),"")</f>
        <v>0</v>
      </c>
      <c r="J2117">
        <f>IFERROR(VLOOKUP(G2117,Store_Map!$A$2:$I$100,5,FALSE),"")</f>
        <v>0</v>
      </c>
      <c r="K2117">
        <f>IFERROR(VLOOKUP(G2117,Store_Map!$A$2:$I$100,6,FALSE),"")</f>
        <v>0</v>
      </c>
      <c r="L2117">
        <f>IFERROR(VLOOKUP(G2117,Store_Map!$A$2:$I$100,7,FALSE),"")</f>
        <v>0</v>
      </c>
      <c r="M2117">
        <f>IFERROR(VLOOKUP(G2117,Store_Map!$A$2:$I$100,8,FALSE),"")</f>
        <v>0</v>
      </c>
      <c r="N2117">
        <f t="shared" si="297"/>
        <v>0</v>
      </c>
      <c r="O2117" t="str">
        <f t="shared" si="298"/>
        <v>PASS</v>
      </c>
      <c r="P2117" t="str">
        <f t="shared" si="299"/>
        <v>PASS</v>
      </c>
      <c r="Q2117" t="str">
        <f t="shared" si="300"/>
        <v>PASS</v>
      </c>
      <c r="R2117" t="str">
        <f t="shared" si="301"/>
        <v>PASS</v>
      </c>
      <c r="S2117" t="str">
        <f t="shared" si="302"/>
        <v>PASS</v>
      </c>
      <c r="T2117">
        <f t="shared" si="303"/>
        <v>100</v>
      </c>
      <c r="U2117" t="str">
        <f t="shared" si="304"/>
        <v>Low</v>
      </c>
      <c r="V2117" t="str">
        <f t="shared" si="305"/>
        <v>Clean</v>
      </c>
    </row>
    <row r="2118" spans="1:22" x14ac:dyDescent="0.3">
      <c r="A2118" t="str">
        <f>Raw_Data!A2118</f>
        <v>6252309</v>
      </c>
      <c r="B2118">
        <f>Raw_Data!B2118</f>
        <v>45678</v>
      </c>
      <c r="C2118" t="str">
        <f>Raw_Data!C2118</f>
        <v>AMLODIPINE BESYLATE 10 MG T</v>
      </c>
      <c r="D2118" t="str">
        <f>Raw_Data!D2118</f>
        <v>69097012815</v>
      </c>
      <c r="E2118" t="str">
        <f>Raw_Data!E2118</f>
        <v>GIBBS, JON</v>
      </c>
      <c r="F2118" t="str">
        <f>Raw_Data!F2118</f>
        <v>1700896156</v>
      </c>
      <c r="G2118" t="str">
        <f>Raw_Data!H2118</f>
        <v>0</v>
      </c>
      <c r="H2118">
        <f>IFERROR(VLOOKUP(G2118,Store_Map!$A$2:$I$100,3,FALSE),"")</f>
        <v>0</v>
      </c>
      <c r="I2118">
        <f>IFERROR(VLOOKUP(G2118,Store_Map!$A$2:$I$100,4,FALSE),"")</f>
        <v>0</v>
      </c>
      <c r="J2118">
        <f>IFERROR(VLOOKUP(G2118,Store_Map!$A$2:$I$100,5,FALSE),"")</f>
        <v>0</v>
      </c>
      <c r="K2118">
        <f>IFERROR(VLOOKUP(G2118,Store_Map!$A$2:$I$100,6,FALSE),"")</f>
        <v>0</v>
      </c>
      <c r="L2118">
        <f>IFERROR(VLOOKUP(G2118,Store_Map!$A$2:$I$100,7,FALSE),"")</f>
        <v>0</v>
      </c>
      <c r="M2118">
        <f>IFERROR(VLOOKUP(G2118,Store_Map!$A$2:$I$100,8,FALSE),"")</f>
        <v>0</v>
      </c>
      <c r="N2118">
        <f t="shared" si="297"/>
        <v>0</v>
      </c>
      <c r="O2118" t="str">
        <f t="shared" si="298"/>
        <v>PASS</v>
      </c>
      <c r="P2118" t="str">
        <f t="shared" si="299"/>
        <v>PASS</v>
      </c>
      <c r="Q2118" t="str">
        <f t="shared" si="300"/>
        <v>PASS</v>
      </c>
      <c r="R2118" t="str">
        <f t="shared" si="301"/>
        <v>PASS</v>
      </c>
      <c r="S2118" t="str">
        <f t="shared" si="302"/>
        <v>PASS</v>
      </c>
      <c r="T2118">
        <f t="shared" si="303"/>
        <v>100</v>
      </c>
      <c r="U2118" t="str">
        <f t="shared" si="304"/>
        <v>Low</v>
      </c>
      <c r="V2118" t="str">
        <f t="shared" si="305"/>
        <v>Clean</v>
      </c>
    </row>
    <row r="2119" spans="1:22" x14ac:dyDescent="0.3">
      <c r="A2119" t="str">
        <f>Raw_Data!A2119</f>
        <v>6252310</v>
      </c>
      <c r="B2119">
        <f>Raw_Data!B2119</f>
        <v>45678</v>
      </c>
      <c r="C2119" t="str">
        <f>Raw_Data!C2119</f>
        <v>LOSARTAN POTASSIUM 100 MG T</v>
      </c>
      <c r="D2119" t="str">
        <f>Raw_Data!D2119</f>
        <v>65862020399</v>
      </c>
      <c r="E2119" t="str">
        <f>Raw_Data!E2119</f>
        <v>GIBBS, JON</v>
      </c>
      <c r="F2119" t="str">
        <f>Raw_Data!F2119</f>
        <v>1700896156</v>
      </c>
      <c r="G2119" t="str">
        <f>Raw_Data!H2119</f>
        <v>0</v>
      </c>
      <c r="H2119">
        <f>IFERROR(VLOOKUP(G2119,Store_Map!$A$2:$I$100,3,FALSE),"")</f>
        <v>0</v>
      </c>
      <c r="I2119">
        <f>IFERROR(VLOOKUP(G2119,Store_Map!$A$2:$I$100,4,FALSE),"")</f>
        <v>0</v>
      </c>
      <c r="J2119">
        <f>IFERROR(VLOOKUP(G2119,Store_Map!$A$2:$I$100,5,FALSE),"")</f>
        <v>0</v>
      </c>
      <c r="K2119">
        <f>IFERROR(VLOOKUP(G2119,Store_Map!$A$2:$I$100,6,FALSE),"")</f>
        <v>0</v>
      </c>
      <c r="L2119">
        <f>IFERROR(VLOOKUP(G2119,Store_Map!$A$2:$I$100,7,FALSE),"")</f>
        <v>0</v>
      </c>
      <c r="M2119">
        <f>IFERROR(VLOOKUP(G2119,Store_Map!$A$2:$I$100,8,FALSE),"")</f>
        <v>0</v>
      </c>
      <c r="N2119">
        <f t="shared" si="297"/>
        <v>0</v>
      </c>
      <c r="O2119" t="str">
        <f t="shared" si="298"/>
        <v>PASS</v>
      </c>
      <c r="P2119" t="str">
        <f t="shared" si="299"/>
        <v>PASS</v>
      </c>
      <c r="Q2119" t="str">
        <f t="shared" si="300"/>
        <v>PASS</v>
      </c>
      <c r="R2119" t="str">
        <f t="shared" si="301"/>
        <v>PASS</v>
      </c>
      <c r="S2119" t="str">
        <f t="shared" si="302"/>
        <v>PASS</v>
      </c>
      <c r="T2119">
        <f t="shared" si="303"/>
        <v>100</v>
      </c>
      <c r="U2119" t="str">
        <f t="shared" si="304"/>
        <v>Low</v>
      </c>
      <c r="V2119" t="str">
        <f t="shared" si="305"/>
        <v>Clean</v>
      </c>
    </row>
    <row r="2120" spans="1:22" x14ac:dyDescent="0.3">
      <c r="A2120" t="str">
        <f>Raw_Data!A2120</f>
        <v>6252311</v>
      </c>
      <c r="B2120">
        <f>Raw_Data!B2120</f>
        <v>45678</v>
      </c>
      <c r="C2120" t="str">
        <f>Raw_Data!C2120</f>
        <v>GUANFACINE 1 MG TABLET</v>
      </c>
      <c r="D2120" t="str">
        <f>Raw_Data!D2120</f>
        <v>29300045801</v>
      </c>
      <c r="E2120" t="str">
        <f>Raw_Data!E2120</f>
        <v>ALLEN, AMANDA</v>
      </c>
      <c r="F2120" t="str">
        <f>Raw_Data!F2120</f>
        <v>1982231882</v>
      </c>
      <c r="G2120" t="str">
        <f>Raw_Data!H2120</f>
        <v>0</v>
      </c>
      <c r="H2120">
        <f>IFERROR(VLOOKUP(G2120,Store_Map!$A$2:$I$100,3,FALSE),"")</f>
        <v>0</v>
      </c>
      <c r="I2120">
        <f>IFERROR(VLOOKUP(G2120,Store_Map!$A$2:$I$100,4,FALSE),"")</f>
        <v>0</v>
      </c>
      <c r="J2120">
        <f>IFERROR(VLOOKUP(G2120,Store_Map!$A$2:$I$100,5,FALSE),"")</f>
        <v>0</v>
      </c>
      <c r="K2120">
        <f>IFERROR(VLOOKUP(G2120,Store_Map!$A$2:$I$100,6,FALSE),"")</f>
        <v>0</v>
      </c>
      <c r="L2120">
        <f>IFERROR(VLOOKUP(G2120,Store_Map!$A$2:$I$100,7,FALSE),"")</f>
        <v>0</v>
      </c>
      <c r="M2120">
        <f>IFERROR(VLOOKUP(G2120,Store_Map!$A$2:$I$100,8,FALSE),"")</f>
        <v>0</v>
      </c>
      <c r="N2120">
        <f t="shared" si="297"/>
        <v>0</v>
      </c>
      <c r="O2120" t="str">
        <f t="shared" si="298"/>
        <v>PASS</v>
      </c>
      <c r="P2120" t="str">
        <f t="shared" si="299"/>
        <v>PASS</v>
      </c>
      <c r="Q2120" t="str">
        <f t="shared" si="300"/>
        <v>PASS</v>
      </c>
      <c r="R2120" t="str">
        <f t="shared" si="301"/>
        <v>PASS</v>
      </c>
      <c r="S2120" t="str">
        <f t="shared" si="302"/>
        <v>PASS</v>
      </c>
      <c r="T2120">
        <f t="shared" si="303"/>
        <v>100</v>
      </c>
      <c r="U2120" t="str">
        <f t="shared" si="304"/>
        <v>Low</v>
      </c>
      <c r="V2120" t="str">
        <f t="shared" si="305"/>
        <v>Clean</v>
      </c>
    </row>
    <row r="2121" spans="1:22" x14ac:dyDescent="0.3">
      <c r="A2121" t="str">
        <f>Raw_Data!A2121</f>
        <v>6252312</v>
      </c>
      <c r="B2121">
        <f>Raw_Data!B2121</f>
        <v>45678</v>
      </c>
      <c r="C2121" t="str">
        <f>Raw_Data!C2121</f>
        <v>ARIPIPRAZOLE 5 MG TABLET</v>
      </c>
      <c r="D2121" t="str">
        <f>Raw_Data!D2121</f>
        <v>31722082030</v>
      </c>
      <c r="E2121" t="str">
        <f>Raw_Data!E2121</f>
        <v>ALLEN, AMANDA</v>
      </c>
      <c r="F2121" t="str">
        <f>Raw_Data!F2121</f>
        <v>1982231882</v>
      </c>
      <c r="G2121" t="str">
        <f>Raw_Data!H2121</f>
        <v>0</v>
      </c>
      <c r="H2121">
        <f>IFERROR(VLOOKUP(G2121,Store_Map!$A$2:$I$100,3,FALSE),"")</f>
        <v>0</v>
      </c>
      <c r="I2121">
        <f>IFERROR(VLOOKUP(G2121,Store_Map!$A$2:$I$100,4,FALSE),"")</f>
        <v>0</v>
      </c>
      <c r="J2121">
        <f>IFERROR(VLOOKUP(G2121,Store_Map!$A$2:$I$100,5,FALSE),"")</f>
        <v>0</v>
      </c>
      <c r="K2121">
        <f>IFERROR(VLOOKUP(G2121,Store_Map!$A$2:$I$100,6,FALSE),"")</f>
        <v>0</v>
      </c>
      <c r="L2121">
        <f>IFERROR(VLOOKUP(G2121,Store_Map!$A$2:$I$100,7,FALSE),"")</f>
        <v>0</v>
      </c>
      <c r="M2121">
        <f>IFERROR(VLOOKUP(G2121,Store_Map!$A$2:$I$100,8,FALSE),"")</f>
        <v>0</v>
      </c>
      <c r="N2121">
        <f t="shared" si="297"/>
        <v>0</v>
      </c>
      <c r="O2121" t="str">
        <f t="shared" si="298"/>
        <v>PASS</v>
      </c>
      <c r="P2121" t="str">
        <f t="shared" si="299"/>
        <v>PASS</v>
      </c>
      <c r="Q2121" t="str">
        <f t="shared" si="300"/>
        <v>PASS</v>
      </c>
      <c r="R2121" t="str">
        <f t="shared" si="301"/>
        <v>PASS</v>
      </c>
      <c r="S2121" t="str">
        <f t="shared" si="302"/>
        <v>PASS</v>
      </c>
      <c r="T2121">
        <f t="shared" si="303"/>
        <v>100</v>
      </c>
      <c r="U2121" t="str">
        <f t="shared" si="304"/>
        <v>Low</v>
      </c>
      <c r="V2121" t="str">
        <f t="shared" si="305"/>
        <v>Clean</v>
      </c>
    </row>
    <row r="2122" spans="1:22" x14ac:dyDescent="0.3">
      <c r="A2122" t="str">
        <f>Raw_Data!A2122</f>
        <v>6252313</v>
      </c>
      <c r="B2122">
        <f>Raw_Data!B2122</f>
        <v>45678</v>
      </c>
      <c r="C2122" t="str">
        <f>Raw_Data!C2122</f>
        <v>FERROUS SULFATE 325 MG TABL</v>
      </c>
      <c r="D2122" t="str">
        <f>Raw_Data!D2122</f>
        <v>904759080</v>
      </c>
      <c r="E2122" t="str">
        <f>Raw_Data!E2122</f>
        <v>BYNE, EDMUND</v>
      </c>
      <c r="F2122" t="str">
        <f>Raw_Data!F2122</f>
        <v>1033186648</v>
      </c>
      <c r="G2122" t="str">
        <f>Raw_Data!H2122</f>
        <v>0</v>
      </c>
      <c r="H2122">
        <f>IFERROR(VLOOKUP(G2122,Store_Map!$A$2:$I$100,3,FALSE),"")</f>
        <v>0</v>
      </c>
      <c r="I2122">
        <f>IFERROR(VLOOKUP(G2122,Store_Map!$A$2:$I$100,4,FALSE),"")</f>
        <v>0</v>
      </c>
      <c r="J2122">
        <f>IFERROR(VLOOKUP(G2122,Store_Map!$A$2:$I$100,5,FALSE),"")</f>
        <v>0</v>
      </c>
      <c r="K2122">
        <f>IFERROR(VLOOKUP(G2122,Store_Map!$A$2:$I$100,6,FALSE),"")</f>
        <v>0</v>
      </c>
      <c r="L2122">
        <f>IFERROR(VLOOKUP(G2122,Store_Map!$A$2:$I$100,7,FALSE),"")</f>
        <v>0</v>
      </c>
      <c r="M2122">
        <f>IFERROR(VLOOKUP(G2122,Store_Map!$A$2:$I$100,8,FALSE),"")</f>
        <v>0</v>
      </c>
      <c r="N2122">
        <f t="shared" si="297"/>
        <v>0</v>
      </c>
      <c r="O2122" t="str">
        <f t="shared" si="298"/>
        <v>PASS</v>
      </c>
      <c r="P2122" t="str">
        <f t="shared" si="299"/>
        <v>REVIEW</v>
      </c>
      <c r="Q2122" t="str">
        <f t="shared" si="300"/>
        <v>PASS</v>
      </c>
      <c r="R2122" t="str">
        <f t="shared" si="301"/>
        <v>PASS</v>
      </c>
      <c r="S2122" t="str">
        <f t="shared" si="302"/>
        <v>REVIEW</v>
      </c>
      <c r="T2122">
        <f t="shared" si="303"/>
        <v>90</v>
      </c>
      <c r="U2122" t="str">
        <f t="shared" si="304"/>
        <v>Low</v>
      </c>
      <c r="V2122" t="str">
        <f t="shared" si="305"/>
        <v>Invalid NDC</v>
      </c>
    </row>
    <row r="2123" spans="1:22" x14ac:dyDescent="0.3">
      <c r="A2123" t="str">
        <f>Raw_Data!A2123</f>
        <v>6250293</v>
      </c>
      <c r="B2123">
        <f>Raw_Data!B2123</f>
        <v>45678</v>
      </c>
      <c r="C2123" t="str">
        <f>Raw_Data!C2123</f>
        <v>FAMOTIDINE 40 MG TABLET</v>
      </c>
      <c r="D2123" t="str">
        <f>Raw_Data!D2123</f>
        <v>172572960</v>
      </c>
      <c r="E2123" t="str">
        <f>Raw_Data!E2123</f>
        <v>AKHTAR, MARIAM</v>
      </c>
      <c r="F2123" t="str">
        <f>Raw_Data!F2123</f>
        <v>1780024596</v>
      </c>
      <c r="G2123" t="str">
        <f>Raw_Data!H2123</f>
        <v>0</v>
      </c>
      <c r="H2123">
        <f>IFERROR(VLOOKUP(G2123,Store_Map!$A$2:$I$100,3,FALSE),"")</f>
        <v>0</v>
      </c>
      <c r="I2123">
        <f>IFERROR(VLOOKUP(G2123,Store_Map!$A$2:$I$100,4,FALSE),"")</f>
        <v>0</v>
      </c>
      <c r="J2123">
        <f>IFERROR(VLOOKUP(G2123,Store_Map!$A$2:$I$100,5,FALSE),"")</f>
        <v>0</v>
      </c>
      <c r="K2123">
        <f>IFERROR(VLOOKUP(G2123,Store_Map!$A$2:$I$100,6,FALSE),"")</f>
        <v>0</v>
      </c>
      <c r="L2123">
        <f>IFERROR(VLOOKUP(G2123,Store_Map!$A$2:$I$100,7,FALSE),"")</f>
        <v>0</v>
      </c>
      <c r="M2123">
        <f>IFERROR(VLOOKUP(G2123,Store_Map!$A$2:$I$100,8,FALSE),"")</f>
        <v>0</v>
      </c>
      <c r="N2123">
        <f t="shared" si="297"/>
        <v>0</v>
      </c>
      <c r="O2123" t="str">
        <f t="shared" si="298"/>
        <v>PASS</v>
      </c>
      <c r="P2123" t="str">
        <f t="shared" si="299"/>
        <v>REVIEW</v>
      </c>
      <c r="Q2123" t="str">
        <f t="shared" si="300"/>
        <v>PASS</v>
      </c>
      <c r="R2123" t="str">
        <f t="shared" si="301"/>
        <v>PASS</v>
      </c>
      <c r="S2123" t="str">
        <f t="shared" si="302"/>
        <v>REVIEW</v>
      </c>
      <c r="T2123">
        <f t="shared" si="303"/>
        <v>90</v>
      </c>
      <c r="U2123" t="str">
        <f t="shared" si="304"/>
        <v>Low</v>
      </c>
      <c r="V2123" t="str">
        <f t="shared" si="305"/>
        <v>Invalid NDC</v>
      </c>
    </row>
    <row r="2124" spans="1:22" x14ac:dyDescent="0.3">
      <c r="A2124" t="str">
        <f>Raw_Data!A2124</f>
        <v>6247056</v>
      </c>
      <c r="B2124">
        <f>Raw_Data!B2124</f>
        <v>45678</v>
      </c>
      <c r="C2124" t="str">
        <f>Raw_Data!C2124</f>
        <v>ATORVASTATIN 20 MG TABLET</v>
      </c>
      <c r="D2124" t="str">
        <f>Raw_Data!D2124</f>
        <v>60505257908</v>
      </c>
      <c r="E2124" t="str">
        <f>Raw_Data!E2124</f>
        <v>YASIN, NURA</v>
      </c>
      <c r="F2124" t="str">
        <f>Raw_Data!F2124</f>
        <v>1265518567</v>
      </c>
      <c r="G2124" t="str">
        <f>Raw_Data!H2124</f>
        <v>0</v>
      </c>
      <c r="H2124">
        <f>IFERROR(VLOOKUP(G2124,Store_Map!$A$2:$I$100,3,FALSE),"")</f>
        <v>0</v>
      </c>
      <c r="I2124">
        <f>IFERROR(VLOOKUP(G2124,Store_Map!$A$2:$I$100,4,FALSE),"")</f>
        <v>0</v>
      </c>
      <c r="J2124">
        <f>IFERROR(VLOOKUP(G2124,Store_Map!$A$2:$I$100,5,FALSE),"")</f>
        <v>0</v>
      </c>
      <c r="K2124">
        <f>IFERROR(VLOOKUP(G2124,Store_Map!$A$2:$I$100,6,FALSE),"")</f>
        <v>0</v>
      </c>
      <c r="L2124">
        <f>IFERROR(VLOOKUP(G2124,Store_Map!$A$2:$I$100,7,FALSE),"")</f>
        <v>0</v>
      </c>
      <c r="M2124">
        <f>IFERROR(VLOOKUP(G2124,Store_Map!$A$2:$I$100,8,FALSE),"")</f>
        <v>0</v>
      </c>
      <c r="N2124">
        <f t="shared" si="297"/>
        <v>0</v>
      </c>
      <c r="O2124" t="str">
        <f t="shared" si="298"/>
        <v>PASS</v>
      </c>
      <c r="P2124" t="str">
        <f t="shared" si="299"/>
        <v>PASS</v>
      </c>
      <c r="Q2124" t="str">
        <f t="shared" si="300"/>
        <v>PASS</v>
      </c>
      <c r="R2124" t="str">
        <f t="shared" si="301"/>
        <v>PASS</v>
      </c>
      <c r="S2124" t="str">
        <f t="shared" si="302"/>
        <v>PASS</v>
      </c>
      <c r="T2124">
        <f t="shared" si="303"/>
        <v>100</v>
      </c>
      <c r="U2124" t="str">
        <f t="shared" si="304"/>
        <v>Low</v>
      </c>
      <c r="V2124" t="str">
        <f t="shared" si="305"/>
        <v>Clean</v>
      </c>
    </row>
    <row r="2125" spans="1:22" x14ac:dyDescent="0.3">
      <c r="A2125" t="str">
        <f>Raw_Data!A2125</f>
        <v>6252317</v>
      </c>
      <c r="B2125">
        <f>Raw_Data!B2125</f>
        <v>45678</v>
      </c>
      <c r="C2125" t="str">
        <f>Raw_Data!C2125</f>
        <v>ALBUTEROL HFA 90 MCG INHALE</v>
      </c>
      <c r="D2125" t="str">
        <f>Raw_Data!D2125</f>
        <v>66993001968</v>
      </c>
      <c r="E2125" t="str">
        <f>Raw_Data!E2125</f>
        <v>BYNE, EDMUND</v>
      </c>
      <c r="F2125" t="str">
        <f>Raw_Data!F2125</f>
        <v>1033186648</v>
      </c>
      <c r="G2125" t="str">
        <f>Raw_Data!H2125</f>
        <v>0</v>
      </c>
      <c r="H2125">
        <f>IFERROR(VLOOKUP(G2125,Store_Map!$A$2:$I$100,3,FALSE),"")</f>
        <v>0</v>
      </c>
      <c r="I2125">
        <f>IFERROR(VLOOKUP(G2125,Store_Map!$A$2:$I$100,4,FALSE),"")</f>
        <v>0</v>
      </c>
      <c r="J2125">
        <f>IFERROR(VLOOKUP(G2125,Store_Map!$A$2:$I$100,5,FALSE),"")</f>
        <v>0</v>
      </c>
      <c r="K2125">
        <f>IFERROR(VLOOKUP(G2125,Store_Map!$A$2:$I$100,6,FALSE),"")</f>
        <v>0</v>
      </c>
      <c r="L2125">
        <f>IFERROR(VLOOKUP(G2125,Store_Map!$A$2:$I$100,7,FALSE),"")</f>
        <v>0</v>
      </c>
      <c r="M2125">
        <f>IFERROR(VLOOKUP(G2125,Store_Map!$A$2:$I$100,8,FALSE),"")</f>
        <v>0</v>
      </c>
      <c r="N2125">
        <f t="shared" si="297"/>
        <v>0</v>
      </c>
      <c r="O2125" t="str">
        <f t="shared" si="298"/>
        <v>PASS</v>
      </c>
      <c r="P2125" t="str">
        <f t="shared" si="299"/>
        <v>PASS</v>
      </c>
      <c r="Q2125" t="str">
        <f t="shared" si="300"/>
        <v>PASS</v>
      </c>
      <c r="R2125" t="str">
        <f t="shared" si="301"/>
        <v>PASS</v>
      </c>
      <c r="S2125" t="str">
        <f t="shared" si="302"/>
        <v>PASS</v>
      </c>
      <c r="T2125">
        <f t="shared" si="303"/>
        <v>100</v>
      </c>
      <c r="U2125" t="str">
        <f t="shared" si="304"/>
        <v>Low</v>
      </c>
      <c r="V2125" t="str">
        <f t="shared" si="305"/>
        <v>Clean</v>
      </c>
    </row>
    <row r="2126" spans="1:22" x14ac:dyDescent="0.3">
      <c r="A2126" t="str">
        <f>Raw_Data!A2126</f>
        <v>6252319</v>
      </c>
      <c r="B2126">
        <f>Raw_Data!B2126</f>
        <v>45678</v>
      </c>
      <c r="C2126" t="str">
        <f>Raw_Data!C2126</f>
        <v>LOSARTAN-HCTZ 50-12.5 MG TA</v>
      </c>
      <c r="D2126" t="str">
        <f>Raw_Data!D2126</f>
        <v>65862046899</v>
      </c>
      <c r="E2126" t="str">
        <f>Raw_Data!E2126</f>
        <v>BYNE, EDMUND</v>
      </c>
      <c r="F2126" t="str">
        <f>Raw_Data!F2126</f>
        <v>1033186648</v>
      </c>
      <c r="G2126" t="str">
        <f>Raw_Data!H2126</f>
        <v>0</v>
      </c>
      <c r="H2126">
        <f>IFERROR(VLOOKUP(G2126,Store_Map!$A$2:$I$100,3,FALSE),"")</f>
        <v>0</v>
      </c>
      <c r="I2126">
        <f>IFERROR(VLOOKUP(G2126,Store_Map!$A$2:$I$100,4,FALSE),"")</f>
        <v>0</v>
      </c>
      <c r="J2126">
        <f>IFERROR(VLOOKUP(G2126,Store_Map!$A$2:$I$100,5,FALSE),"")</f>
        <v>0</v>
      </c>
      <c r="K2126">
        <f>IFERROR(VLOOKUP(G2126,Store_Map!$A$2:$I$100,6,FALSE),"")</f>
        <v>0</v>
      </c>
      <c r="L2126">
        <f>IFERROR(VLOOKUP(G2126,Store_Map!$A$2:$I$100,7,FALSE),"")</f>
        <v>0</v>
      </c>
      <c r="M2126">
        <f>IFERROR(VLOOKUP(G2126,Store_Map!$A$2:$I$100,8,FALSE),"")</f>
        <v>0</v>
      </c>
      <c r="N2126">
        <f t="shared" si="297"/>
        <v>0</v>
      </c>
      <c r="O2126" t="str">
        <f t="shared" si="298"/>
        <v>PASS</v>
      </c>
      <c r="P2126" t="str">
        <f t="shared" si="299"/>
        <v>PASS</v>
      </c>
      <c r="Q2126" t="str">
        <f t="shared" si="300"/>
        <v>PASS</v>
      </c>
      <c r="R2126" t="str">
        <f t="shared" si="301"/>
        <v>PASS</v>
      </c>
      <c r="S2126" t="str">
        <f t="shared" si="302"/>
        <v>PASS</v>
      </c>
      <c r="T2126">
        <f t="shared" si="303"/>
        <v>100</v>
      </c>
      <c r="U2126" t="str">
        <f t="shared" si="304"/>
        <v>Low</v>
      </c>
      <c r="V2126" t="str">
        <f t="shared" si="305"/>
        <v>Clean</v>
      </c>
    </row>
    <row r="2127" spans="1:22" x14ac:dyDescent="0.3">
      <c r="A2127" t="str">
        <f>Raw_Data!A2127</f>
        <v>6252320</v>
      </c>
      <c r="B2127">
        <f>Raw_Data!B2127</f>
        <v>45678</v>
      </c>
      <c r="C2127" t="str">
        <f>Raw_Data!C2127</f>
        <v>ALBUTEROL SUL 2.5 MG/3 ML S</v>
      </c>
      <c r="D2127" t="str">
        <f>Raw_Data!D2127</f>
        <v>76204020030</v>
      </c>
      <c r="E2127" t="str">
        <f>Raw_Data!E2127</f>
        <v>BYNE, EDMUND</v>
      </c>
      <c r="F2127" t="str">
        <f>Raw_Data!F2127</f>
        <v>1033186648</v>
      </c>
      <c r="G2127" t="str">
        <f>Raw_Data!H2127</f>
        <v>0</v>
      </c>
      <c r="H2127">
        <f>IFERROR(VLOOKUP(G2127,Store_Map!$A$2:$I$100,3,FALSE),"")</f>
        <v>0</v>
      </c>
      <c r="I2127">
        <f>IFERROR(VLOOKUP(G2127,Store_Map!$A$2:$I$100,4,FALSE),"")</f>
        <v>0</v>
      </c>
      <c r="J2127">
        <f>IFERROR(VLOOKUP(G2127,Store_Map!$A$2:$I$100,5,FALSE),"")</f>
        <v>0</v>
      </c>
      <c r="K2127">
        <f>IFERROR(VLOOKUP(G2127,Store_Map!$A$2:$I$100,6,FALSE),"")</f>
        <v>0</v>
      </c>
      <c r="L2127">
        <f>IFERROR(VLOOKUP(G2127,Store_Map!$A$2:$I$100,7,FALSE),"")</f>
        <v>0</v>
      </c>
      <c r="M2127">
        <f>IFERROR(VLOOKUP(G2127,Store_Map!$A$2:$I$100,8,FALSE),"")</f>
        <v>0</v>
      </c>
      <c r="N2127">
        <f t="shared" si="297"/>
        <v>0</v>
      </c>
      <c r="O2127" t="str">
        <f t="shared" si="298"/>
        <v>PASS</v>
      </c>
      <c r="P2127" t="str">
        <f t="shared" si="299"/>
        <v>PASS</v>
      </c>
      <c r="Q2127" t="str">
        <f t="shared" si="300"/>
        <v>PASS</v>
      </c>
      <c r="R2127" t="str">
        <f t="shared" si="301"/>
        <v>PASS</v>
      </c>
      <c r="S2127" t="str">
        <f t="shared" si="302"/>
        <v>PASS</v>
      </c>
      <c r="T2127">
        <f t="shared" si="303"/>
        <v>100</v>
      </c>
      <c r="U2127" t="str">
        <f t="shared" si="304"/>
        <v>Low</v>
      </c>
      <c r="V2127" t="str">
        <f t="shared" si="305"/>
        <v>Clean</v>
      </c>
    </row>
    <row r="2128" spans="1:22" x14ac:dyDescent="0.3">
      <c r="A2128" t="str">
        <f>Raw_Data!A2128</f>
        <v>6252323</v>
      </c>
      <c r="B2128">
        <f>Raw_Data!B2128</f>
        <v>45678</v>
      </c>
      <c r="C2128" t="str">
        <f>Raw_Data!C2128</f>
        <v>*DICYCLOMINE 20 MG TABLET</v>
      </c>
      <c r="D2128" t="str">
        <f>Raw_Data!D2128</f>
        <v>591079501</v>
      </c>
      <c r="E2128" t="str">
        <f>Raw_Data!E2128</f>
        <v>Fontimayor, Richard</v>
      </c>
      <c r="F2128" t="str">
        <f>Raw_Data!F2128</f>
        <v>1932571676</v>
      </c>
      <c r="G2128" t="str">
        <f>Raw_Data!H2128</f>
        <v>0</v>
      </c>
      <c r="H2128">
        <f>IFERROR(VLOOKUP(G2128,Store_Map!$A$2:$I$100,3,FALSE),"")</f>
        <v>0</v>
      </c>
      <c r="I2128">
        <f>IFERROR(VLOOKUP(G2128,Store_Map!$A$2:$I$100,4,FALSE),"")</f>
        <v>0</v>
      </c>
      <c r="J2128">
        <f>IFERROR(VLOOKUP(G2128,Store_Map!$A$2:$I$100,5,FALSE),"")</f>
        <v>0</v>
      </c>
      <c r="K2128">
        <f>IFERROR(VLOOKUP(G2128,Store_Map!$A$2:$I$100,6,FALSE),"")</f>
        <v>0</v>
      </c>
      <c r="L2128">
        <f>IFERROR(VLOOKUP(G2128,Store_Map!$A$2:$I$100,7,FALSE),"")</f>
        <v>0</v>
      </c>
      <c r="M2128">
        <f>IFERROR(VLOOKUP(G2128,Store_Map!$A$2:$I$100,8,FALSE),"")</f>
        <v>0</v>
      </c>
      <c r="N2128">
        <f t="shared" si="297"/>
        <v>0</v>
      </c>
      <c r="O2128" t="str">
        <f t="shared" si="298"/>
        <v>PASS</v>
      </c>
      <c r="P2128" t="str">
        <f t="shared" si="299"/>
        <v>REVIEW</v>
      </c>
      <c r="Q2128" t="str">
        <f t="shared" si="300"/>
        <v>PASS</v>
      </c>
      <c r="R2128" t="str">
        <f t="shared" si="301"/>
        <v>PASS</v>
      </c>
      <c r="S2128" t="str">
        <f t="shared" si="302"/>
        <v>REVIEW</v>
      </c>
      <c r="T2128">
        <f t="shared" si="303"/>
        <v>90</v>
      </c>
      <c r="U2128" t="str">
        <f t="shared" si="304"/>
        <v>Low</v>
      </c>
      <c r="V2128" t="str">
        <f t="shared" si="305"/>
        <v>Invalid NDC</v>
      </c>
    </row>
    <row r="2129" spans="1:22" x14ac:dyDescent="0.3">
      <c r="A2129" t="str">
        <f>Raw_Data!A2129</f>
        <v>6252324</v>
      </c>
      <c r="B2129">
        <f>Raw_Data!B2129</f>
        <v>45678</v>
      </c>
      <c r="C2129" t="str">
        <f>Raw_Data!C2129</f>
        <v>*ONDANSETRON ODT 4 MG TABLE</v>
      </c>
      <c r="D2129" t="str">
        <f>Raw_Data!D2129</f>
        <v>68462015713</v>
      </c>
      <c r="E2129" t="str">
        <f>Raw_Data!E2129</f>
        <v>Fontimayor, Richard</v>
      </c>
      <c r="F2129" t="str">
        <f>Raw_Data!F2129</f>
        <v>1932571676</v>
      </c>
      <c r="G2129" t="str">
        <f>Raw_Data!H2129</f>
        <v>0</v>
      </c>
      <c r="H2129">
        <f>IFERROR(VLOOKUP(G2129,Store_Map!$A$2:$I$100,3,FALSE),"")</f>
        <v>0</v>
      </c>
      <c r="I2129">
        <f>IFERROR(VLOOKUP(G2129,Store_Map!$A$2:$I$100,4,FALSE),"")</f>
        <v>0</v>
      </c>
      <c r="J2129">
        <f>IFERROR(VLOOKUP(G2129,Store_Map!$A$2:$I$100,5,FALSE),"")</f>
        <v>0</v>
      </c>
      <c r="K2129">
        <f>IFERROR(VLOOKUP(G2129,Store_Map!$A$2:$I$100,6,FALSE),"")</f>
        <v>0</v>
      </c>
      <c r="L2129">
        <f>IFERROR(VLOOKUP(G2129,Store_Map!$A$2:$I$100,7,FALSE),"")</f>
        <v>0</v>
      </c>
      <c r="M2129">
        <f>IFERROR(VLOOKUP(G2129,Store_Map!$A$2:$I$100,8,FALSE),"")</f>
        <v>0</v>
      </c>
      <c r="N2129">
        <f t="shared" si="297"/>
        <v>0</v>
      </c>
      <c r="O2129" t="str">
        <f t="shared" si="298"/>
        <v>PASS</v>
      </c>
      <c r="P2129" t="str">
        <f t="shared" si="299"/>
        <v>PASS</v>
      </c>
      <c r="Q2129" t="str">
        <f t="shared" si="300"/>
        <v>PASS</v>
      </c>
      <c r="R2129" t="str">
        <f t="shared" si="301"/>
        <v>PASS</v>
      </c>
      <c r="S2129" t="str">
        <f t="shared" si="302"/>
        <v>PASS</v>
      </c>
      <c r="T2129">
        <f t="shared" si="303"/>
        <v>100</v>
      </c>
      <c r="U2129" t="str">
        <f t="shared" si="304"/>
        <v>Low</v>
      </c>
      <c r="V2129" t="str">
        <f t="shared" si="305"/>
        <v>Clean</v>
      </c>
    </row>
    <row r="2130" spans="1:22" x14ac:dyDescent="0.3">
      <c r="A2130" t="str">
        <f>Raw_Data!A2130</f>
        <v>6252327</v>
      </c>
      <c r="B2130">
        <f>Raw_Data!B2130</f>
        <v>45678</v>
      </c>
      <c r="C2130" t="str">
        <f>Raw_Data!C2130</f>
        <v>LISINOPRIL 20 MG TABLET</v>
      </c>
      <c r="D2130" t="str">
        <f>Raw_Data!D2130</f>
        <v>68180098103</v>
      </c>
      <c r="E2130" t="str">
        <f>Raw_Data!E2130</f>
        <v>GIBBS, JON</v>
      </c>
      <c r="F2130" t="str">
        <f>Raw_Data!F2130</f>
        <v>1700896156</v>
      </c>
      <c r="G2130" t="str">
        <f>Raw_Data!H2130</f>
        <v>0</v>
      </c>
      <c r="H2130">
        <f>IFERROR(VLOOKUP(G2130,Store_Map!$A$2:$I$100,3,FALSE),"")</f>
        <v>0</v>
      </c>
      <c r="I2130">
        <f>IFERROR(VLOOKUP(G2130,Store_Map!$A$2:$I$100,4,FALSE),"")</f>
        <v>0</v>
      </c>
      <c r="J2130">
        <f>IFERROR(VLOOKUP(G2130,Store_Map!$A$2:$I$100,5,FALSE),"")</f>
        <v>0</v>
      </c>
      <c r="K2130">
        <f>IFERROR(VLOOKUP(G2130,Store_Map!$A$2:$I$100,6,FALSE),"")</f>
        <v>0</v>
      </c>
      <c r="L2130">
        <f>IFERROR(VLOOKUP(G2130,Store_Map!$A$2:$I$100,7,FALSE),"")</f>
        <v>0</v>
      </c>
      <c r="M2130">
        <f>IFERROR(VLOOKUP(G2130,Store_Map!$A$2:$I$100,8,FALSE),"")</f>
        <v>0</v>
      </c>
      <c r="N2130">
        <f t="shared" si="297"/>
        <v>0</v>
      </c>
      <c r="O2130" t="str">
        <f t="shared" si="298"/>
        <v>PASS</v>
      </c>
      <c r="P2130" t="str">
        <f t="shared" si="299"/>
        <v>PASS</v>
      </c>
      <c r="Q2130" t="str">
        <f t="shared" si="300"/>
        <v>PASS</v>
      </c>
      <c r="R2130" t="str">
        <f t="shared" si="301"/>
        <v>PASS</v>
      </c>
      <c r="S2130" t="str">
        <f t="shared" si="302"/>
        <v>PASS</v>
      </c>
      <c r="T2130">
        <f t="shared" si="303"/>
        <v>100</v>
      </c>
      <c r="U2130" t="str">
        <f t="shared" si="304"/>
        <v>Low</v>
      </c>
      <c r="V2130" t="str">
        <f t="shared" si="305"/>
        <v>Clean</v>
      </c>
    </row>
    <row r="2131" spans="1:22" x14ac:dyDescent="0.3">
      <c r="A2131" t="str">
        <f>Raw_Data!A2131</f>
        <v>6252328</v>
      </c>
      <c r="B2131">
        <f>Raw_Data!B2131</f>
        <v>45678</v>
      </c>
      <c r="C2131" t="str">
        <f>Raw_Data!C2131</f>
        <v>DULOXETINE HCL DR 60 MG CAP</v>
      </c>
      <c r="D2131" t="str">
        <f>Raw_Data!D2131</f>
        <v>27241009903</v>
      </c>
      <c r="E2131" t="str">
        <f>Raw_Data!E2131</f>
        <v>GIBBS, JON</v>
      </c>
      <c r="F2131" t="str">
        <f>Raw_Data!F2131</f>
        <v>1700896156</v>
      </c>
      <c r="G2131" t="str">
        <f>Raw_Data!H2131</f>
        <v>0</v>
      </c>
      <c r="H2131">
        <f>IFERROR(VLOOKUP(G2131,Store_Map!$A$2:$I$100,3,FALSE),"")</f>
        <v>0</v>
      </c>
      <c r="I2131">
        <f>IFERROR(VLOOKUP(G2131,Store_Map!$A$2:$I$100,4,FALSE),"")</f>
        <v>0</v>
      </c>
      <c r="J2131">
        <f>IFERROR(VLOOKUP(G2131,Store_Map!$A$2:$I$100,5,FALSE),"")</f>
        <v>0</v>
      </c>
      <c r="K2131">
        <f>IFERROR(VLOOKUP(G2131,Store_Map!$A$2:$I$100,6,FALSE),"")</f>
        <v>0</v>
      </c>
      <c r="L2131">
        <f>IFERROR(VLOOKUP(G2131,Store_Map!$A$2:$I$100,7,FALSE),"")</f>
        <v>0</v>
      </c>
      <c r="M2131">
        <f>IFERROR(VLOOKUP(G2131,Store_Map!$A$2:$I$100,8,FALSE),"")</f>
        <v>0</v>
      </c>
      <c r="N2131">
        <f t="shared" si="297"/>
        <v>0</v>
      </c>
      <c r="O2131" t="str">
        <f t="shared" si="298"/>
        <v>PASS</v>
      </c>
      <c r="P2131" t="str">
        <f t="shared" si="299"/>
        <v>PASS</v>
      </c>
      <c r="Q2131" t="str">
        <f t="shared" si="300"/>
        <v>PASS</v>
      </c>
      <c r="R2131" t="str">
        <f t="shared" si="301"/>
        <v>PASS</v>
      </c>
      <c r="S2131" t="str">
        <f t="shared" si="302"/>
        <v>PASS</v>
      </c>
      <c r="T2131">
        <f t="shared" si="303"/>
        <v>100</v>
      </c>
      <c r="U2131" t="str">
        <f t="shared" si="304"/>
        <v>Low</v>
      </c>
      <c r="V2131" t="str">
        <f t="shared" si="305"/>
        <v>Clean</v>
      </c>
    </row>
    <row r="2132" spans="1:22" x14ac:dyDescent="0.3">
      <c r="A2132" t="str">
        <f>Raw_Data!A2132</f>
        <v>6248368</v>
      </c>
      <c r="B2132">
        <f>Raw_Data!B2132</f>
        <v>45678</v>
      </c>
      <c r="C2132" t="str">
        <f>Raw_Data!C2132</f>
        <v>OMEPRAZOLE DR 20 MG CAPSULE</v>
      </c>
      <c r="D2132" t="str">
        <f>Raw_Data!D2132</f>
        <v>68382041205</v>
      </c>
      <c r="E2132" t="str">
        <f>Raw_Data!E2132</f>
        <v>BYNE, EDMUND</v>
      </c>
      <c r="F2132" t="str">
        <f>Raw_Data!F2132</f>
        <v>1033186648</v>
      </c>
      <c r="G2132" t="str">
        <f>Raw_Data!H2132</f>
        <v>0</v>
      </c>
      <c r="H2132">
        <f>IFERROR(VLOOKUP(G2132,Store_Map!$A$2:$I$100,3,FALSE),"")</f>
        <v>0</v>
      </c>
      <c r="I2132">
        <f>IFERROR(VLOOKUP(G2132,Store_Map!$A$2:$I$100,4,FALSE),"")</f>
        <v>0</v>
      </c>
      <c r="J2132">
        <f>IFERROR(VLOOKUP(G2132,Store_Map!$A$2:$I$100,5,FALSE),"")</f>
        <v>0</v>
      </c>
      <c r="K2132">
        <f>IFERROR(VLOOKUP(G2132,Store_Map!$A$2:$I$100,6,FALSE),"")</f>
        <v>0</v>
      </c>
      <c r="L2132">
        <f>IFERROR(VLOOKUP(G2132,Store_Map!$A$2:$I$100,7,FALSE),"")</f>
        <v>0</v>
      </c>
      <c r="M2132">
        <f>IFERROR(VLOOKUP(G2132,Store_Map!$A$2:$I$100,8,FALSE),"")</f>
        <v>0</v>
      </c>
      <c r="N2132">
        <f t="shared" si="297"/>
        <v>0</v>
      </c>
      <c r="O2132" t="str">
        <f t="shared" si="298"/>
        <v>PASS</v>
      </c>
      <c r="P2132" t="str">
        <f t="shared" si="299"/>
        <v>PASS</v>
      </c>
      <c r="Q2132" t="str">
        <f t="shared" si="300"/>
        <v>PASS</v>
      </c>
      <c r="R2132" t="str">
        <f t="shared" si="301"/>
        <v>PASS</v>
      </c>
      <c r="S2132" t="str">
        <f t="shared" si="302"/>
        <v>PASS</v>
      </c>
      <c r="T2132">
        <f t="shared" si="303"/>
        <v>100</v>
      </c>
      <c r="U2132" t="str">
        <f t="shared" si="304"/>
        <v>Low</v>
      </c>
      <c r="V2132" t="str">
        <f t="shared" si="305"/>
        <v>Clean</v>
      </c>
    </row>
    <row r="2133" spans="1:22" x14ac:dyDescent="0.3">
      <c r="A2133" t="str">
        <f>Raw_Data!A2133</f>
        <v>6252329</v>
      </c>
      <c r="B2133">
        <f>Raw_Data!B2133</f>
        <v>45678</v>
      </c>
      <c r="C2133" t="str">
        <f>Raw_Data!C2133</f>
        <v>IBUPROFEN 600 MG TABLET</v>
      </c>
      <c r="D2133" t="str">
        <f>Raw_Data!D2133</f>
        <v>67877032005</v>
      </c>
      <c r="E2133" t="str">
        <f>Raw_Data!E2133</f>
        <v>Echols, Steven</v>
      </c>
      <c r="F2133" t="str">
        <f>Raw_Data!F2133</f>
        <v>1417935545</v>
      </c>
      <c r="G2133" t="str">
        <f>Raw_Data!H2133</f>
        <v>0</v>
      </c>
      <c r="H2133">
        <f>IFERROR(VLOOKUP(G2133,Store_Map!$A$2:$I$100,3,FALSE),"")</f>
        <v>0</v>
      </c>
      <c r="I2133">
        <f>IFERROR(VLOOKUP(G2133,Store_Map!$A$2:$I$100,4,FALSE),"")</f>
        <v>0</v>
      </c>
      <c r="J2133">
        <f>IFERROR(VLOOKUP(G2133,Store_Map!$A$2:$I$100,5,FALSE),"")</f>
        <v>0</v>
      </c>
      <c r="K2133">
        <f>IFERROR(VLOOKUP(G2133,Store_Map!$A$2:$I$100,6,FALSE),"")</f>
        <v>0</v>
      </c>
      <c r="L2133">
        <f>IFERROR(VLOOKUP(G2133,Store_Map!$A$2:$I$100,7,FALSE),"")</f>
        <v>0</v>
      </c>
      <c r="M2133">
        <f>IFERROR(VLOOKUP(G2133,Store_Map!$A$2:$I$100,8,FALSE),"")</f>
        <v>0</v>
      </c>
      <c r="N2133">
        <f t="shared" si="297"/>
        <v>0</v>
      </c>
      <c r="O2133" t="str">
        <f t="shared" si="298"/>
        <v>PASS</v>
      </c>
      <c r="P2133" t="str">
        <f t="shared" si="299"/>
        <v>PASS</v>
      </c>
      <c r="Q2133" t="str">
        <f t="shared" si="300"/>
        <v>PASS</v>
      </c>
      <c r="R2133" t="str">
        <f t="shared" si="301"/>
        <v>PASS</v>
      </c>
      <c r="S2133" t="str">
        <f t="shared" si="302"/>
        <v>PASS</v>
      </c>
      <c r="T2133">
        <f t="shared" si="303"/>
        <v>100</v>
      </c>
      <c r="U2133" t="str">
        <f t="shared" si="304"/>
        <v>Low</v>
      </c>
      <c r="V2133" t="str">
        <f t="shared" si="305"/>
        <v>Clean</v>
      </c>
    </row>
    <row r="2134" spans="1:22" x14ac:dyDescent="0.3">
      <c r="A2134" t="str">
        <f>Raw_Data!A2134</f>
        <v>6252337</v>
      </c>
      <c r="B2134">
        <f>Raw_Data!B2134</f>
        <v>45678</v>
      </c>
      <c r="C2134" t="str">
        <f>Raw_Data!C2134</f>
        <v>METRONIDAZOLE VAGINAL 0.75%</v>
      </c>
      <c r="D2134" t="str">
        <f>Raw_Data!D2134</f>
        <v>45802013970</v>
      </c>
      <c r="E2134" t="str">
        <f>Raw_Data!E2134</f>
        <v>GRESHAM, J. MARK</v>
      </c>
      <c r="F2134" t="str">
        <f>Raw_Data!F2134</f>
        <v>1326026618</v>
      </c>
      <c r="G2134" t="str">
        <f>Raw_Data!H2134</f>
        <v>0</v>
      </c>
      <c r="H2134">
        <f>IFERROR(VLOOKUP(G2134,Store_Map!$A$2:$I$100,3,FALSE),"")</f>
        <v>0</v>
      </c>
      <c r="I2134">
        <f>IFERROR(VLOOKUP(G2134,Store_Map!$A$2:$I$100,4,FALSE),"")</f>
        <v>0</v>
      </c>
      <c r="J2134">
        <f>IFERROR(VLOOKUP(G2134,Store_Map!$A$2:$I$100,5,FALSE),"")</f>
        <v>0</v>
      </c>
      <c r="K2134">
        <f>IFERROR(VLOOKUP(G2134,Store_Map!$A$2:$I$100,6,FALSE),"")</f>
        <v>0</v>
      </c>
      <c r="L2134">
        <f>IFERROR(VLOOKUP(G2134,Store_Map!$A$2:$I$100,7,FALSE),"")</f>
        <v>0</v>
      </c>
      <c r="M2134">
        <f>IFERROR(VLOOKUP(G2134,Store_Map!$A$2:$I$100,8,FALSE),"")</f>
        <v>0</v>
      </c>
      <c r="N2134">
        <f t="shared" si="297"/>
        <v>0</v>
      </c>
      <c r="O2134" t="str">
        <f t="shared" si="298"/>
        <v>PASS</v>
      </c>
      <c r="P2134" t="str">
        <f t="shared" si="299"/>
        <v>PASS</v>
      </c>
      <c r="Q2134" t="str">
        <f t="shared" si="300"/>
        <v>PASS</v>
      </c>
      <c r="R2134" t="str">
        <f t="shared" si="301"/>
        <v>PASS</v>
      </c>
      <c r="S2134" t="str">
        <f t="shared" si="302"/>
        <v>PASS</v>
      </c>
      <c r="T2134">
        <f t="shared" si="303"/>
        <v>100</v>
      </c>
      <c r="U2134" t="str">
        <f t="shared" si="304"/>
        <v>Low</v>
      </c>
      <c r="V2134" t="str">
        <f t="shared" si="305"/>
        <v>Clean</v>
      </c>
    </row>
    <row r="2135" spans="1:22" x14ac:dyDescent="0.3">
      <c r="A2135" t="str">
        <f>Raw_Data!A2135</f>
        <v>6252338</v>
      </c>
      <c r="B2135">
        <f>Raw_Data!B2135</f>
        <v>45678</v>
      </c>
      <c r="C2135" t="str">
        <f>Raw_Data!C2135</f>
        <v>FLUCONAZOLE 150 MG TABLET</v>
      </c>
      <c r="D2135" t="str">
        <f>Raw_Data!D2135</f>
        <v>57237000511</v>
      </c>
      <c r="E2135" t="str">
        <f>Raw_Data!E2135</f>
        <v>GRESHAM, J. MARK</v>
      </c>
      <c r="F2135" t="str">
        <f>Raw_Data!F2135</f>
        <v>1326026618</v>
      </c>
      <c r="G2135" t="str">
        <f>Raw_Data!H2135</f>
        <v>0</v>
      </c>
      <c r="H2135">
        <f>IFERROR(VLOOKUP(G2135,Store_Map!$A$2:$I$100,3,FALSE),"")</f>
        <v>0</v>
      </c>
      <c r="I2135">
        <f>IFERROR(VLOOKUP(G2135,Store_Map!$A$2:$I$100,4,FALSE),"")</f>
        <v>0</v>
      </c>
      <c r="J2135">
        <f>IFERROR(VLOOKUP(G2135,Store_Map!$A$2:$I$100,5,FALSE),"")</f>
        <v>0</v>
      </c>
      <c r="K2135">
        <f>IFERROR(VLOOKUP(G2135,Store_Map!$A$2:$I$100,6,FALSE),"")</f>
        <v>0</v>
      </c>
      <c r="L2135">
        <f>IFERROR(VLOOKUP(G2135,Store_Map!$A$2:$I$100,7,FALSE),"")</f>
        <v>0</v>
      </c>
      <c r="M2135">
        <f>IFERROR(VLOOKUP(G2135,Store_Map!$A$2:$I$100,8,FALSE),"")</f>
        <v>0</v>
      </c>
      <c r="N2135">
        <f t="shared" si="297"/>
        <v>0</v>
      </c>
      <c r="O2135" t="str">
        <f t="shared" si="298"/>
        <v>PASS</v>
      </c>
      <c r="P2135" t="str">
        <f t="shared" si="299"/>
        <v>PASS</v>
      </c>
      <c r="Q2135" t="str">
        <f t="shared" si="300"/>
        <v>PASS</v>
      </c>
      <c r="R2135" t="str">
        <f t="shared" si="301"/>
        <v>PASS</v>
      </c>
      <c r="S2135" t="str">
        <f t="shared" si="302"/>
        <v>PASS</v>
      </c>
      <c r="T2135">
        <f t="shared" si="303"/>
        <v>100</v>
      </c>
      <c r="U2135" t="str">
        <f t="shared" si="304"/>
        <v>Low</v>
      </c>
      <c r="V2135" t="str">
        <f t="shared" si="305"/>
        <v>Clean</v>
      </c>
    </row>
    <row r="2136" spans="1:22" x14ac:dyDescent="0.3">
      <c r="A2136" t="str">
        <f>Raw_Data!A2136</f>
        <v>6252339</v>
      </c>
      <c r="B2136">
        <f>Raw_Data!B2136</f>
        <v>45678</v>
      </c>
      <c r="C2136" t="str">
        <f>Raw_Data!C2136</f>
        <v>CLOMIPRAMINE 50 MG CAPSULE</v>
      </c>
      <c r="D2136" t="str">
        <f>Raw_Data!D2136</f>
        <v>42571034301</v>
      </c>
      <c r="E2136" t="str">
        <f>Raw_Data!E2136</f>
        <v>ALLEN, AMANDA</v>
      </c>
      <c r="F2136" t="str">
        <f>Raw_Data!F2136</f>
        <v>1982231882</v>
      </c>
      <c r="G2136" t="str">
        <f>Raw_Data!H2136</f>
        <v>0</v>
      </c>
      <c r="H2136">
        <f>IFERROR(VLOOKUP(G2136,Store_Map!$A$2:$I$100,3,FALSE),"")</f>
        <v>0</v>
      </c>
      <c r="I2136">
        <f>IFERROR(VLOOKUP(G2136,Store_Map!$A$2:$I$100,4,FALSE),"")</f>
        <v>0</v>
      </c>
      <c r="J2136">
        <f>IFERROR(VLOOKUP(G2136,Store_Map!$A$2:$I$100,5,FALSE),"")</f>
        <v>0</v>
      </c>
      <c r="K2136">
        <f>IFERROR(VLOOKUP(G2136,Store_Map!$A$2:$I$100,6,FALSE),"")</f>
        <v>0</v>
      </c>
      <c r="L2136">
        <f>IFERROR(VLOOKUP(G2136,Store_Map!$A$2:$I$100,7,FALSE),"")</f>
        <v>0</v>
      </c>
      <c r="M2136">
        <f>IFERROR(VLOOKUP(G2136,Store_Map!$A$2:$I$100,8,FALSE),"")</f>
        <v>0</v>
      </c>
      <c r="N2136">
        <f t="shared" si="297"/>
        <v>0</v>
      </c>
      <c r="O2136" t="str">
        <f t="shared" si="298"/>
        <v>PASS</v>
      </c>
      <c r="P2136" t="str">
        <f t="shared" si="299"/>
        <v>PASS</v>
      </c>
      <c r="Q2136" t="str">
        <f t="shared" si="300"/>
        <v>PASS</v>
      </c>
      <c r="R2136" t="str">
        <f t="shared" si="301"/>
        <v>PASS</v>
      </c>
      <c r="S2136" t="str">
        <f t="shared" si="302"/>
        <v>PASS</v>
      </c>
      <c r="T2136">
        <f t="shared" si="303"/>
        <v>100</v>
      </c>
      <c r="U2136" t="str">
        <f t="shared" si="304"/>
        <v>Low</v>
      </c>
      <c r="V2136" t="str">
        <f t="shared" si="305"/>
        <v>Clean</v>
      </c>
    </row>
    <row r="2137" spans="1:22" x14ac:dyDescent="0.3">
      <c r="A2137" t="str">
        <f>Raw_Data!A2137</f>
        <v>6252341</v>
      </c>
      <c r="B2137">
        <f>Raw_Data!B2137</f>
        <v>45678</v>
      </c>
      <c r="C2137" t="str">
        <f>Raw_Data!C2137</f>
        <v>FAMOTIDINE 20 MG TABLET</v>
      </c>
      <c r="D2137" t="str">
        <f>Raw_Data!D2137</f>
        <v>172572880</v>
      </c>
      <c r="E2137" t="str">
        <f>Raw_Data!E2137</f>
        <v>YASIN, NURA</v>
      </c>
      <c r="F2137" t="str">
        <f>Raw_Data!F2137</f>
        <v>1265518567</v>
      </c>
      <c r="G2137" t="str">
        <f>Raw_Data!H2137</f>
        <v>0</v>
      </c>
      <c r="H2137">
        <f>IFERROR(VLOOKUP(G2137,Store_Map!$A$2:$I$100,3,FALSE),"")</f>
        <v>0</v>
      </c>
      <c r="I2137">
        <f>IFERROR(VLOOKUP(G2137,Store_Map!$A$2:$I$100,4,FALSE),"")</f>
        <v>0</v>
      </c>
      <c r="J2137">
        <f>IFERROR(VLOOKUP(G2137,Store_Map!$A$2:$I$100,5,FALSE),"")</f>
        <v>0</v>
      </c>
      <c r="K2137">
        <f>IFERROR(VLOOKUP(G2137,Store_Map!$A$2:$I$100,6,FALSE),"")</f>
        <v>0</v>
      </c>
      <c r="L2137">
        <f>IFERROR(VLOOKUP(G2137,Store_Map!$A$2:$I$100,7,FALSE),"")</f>
        <v>0</v>
      </c>
      <c r="M2137">
        <f>IFERROR(VLOOKUP(G2137,Store_Map!$A$2:$I$100,8,FALSE),"")</f>
        <v>0</v>
      </c>
      <c r="N2137">
        <f t="shared" si="297"/>
        <v>0</v>
      </c>
      <c r="O2137" t="str">
        <f t="shared" si="298"/>
        <v>PASS</v>
      </c>
      <c r="P2137" t="str">
        <f t="shared" si="299"/>
        <v>REVIEW</v>
      </c>
      <c r="Q2137" t="str">
        <f t="shared" si="300"/>
        <v>PASS</v>
      </c>
      <c r="R2137" t="str">
        <f t="shared" si="301"/>
        <v>PASS</v>
      </c>
      <c r="S2137" t="str">
        <f t="shared" si="302"/>
        <v>REVIEW</v>
      </c>
      <c r="T2137">
        <f t="shared" si="303"/>
        <v>90</v>
      </c>
      <c r="U2137" t="str">
        <f t="shared" si="304"/>
        <v>Low</v>
      </c>
      <c r="V2137" t="str">
        <f t="shared" si="305"/>
        <v>Invalid NDC</v>
      </c>
    </row>
    <row r="2138" spans="1:22" x14ac:dyDescent="0.3">
      <c r="A2138" t="str">
        <f>Raw_Data!A2138</f>
        <v>6252342</v>
      </c>
      <c r="B2138">
        <f>Raw_Data!B2138</f>
        <v>45678</v>
      </c>
      <c r="C2138" t="str">
        <f>Raw_Data!C2138</f>
        <v>MOUNJARO 7.5 MG/0.5 ML PEN.</v>
      </c>
      <c r="D2138" t="str">
        <f>Raw_Data!D2138</f>
        <v>2148480</v>
      </c>
      <c r="E2138" t="str">
        <f>Raw_Data!E2138</f>
        <v>MACHADO, MARIA</v>
      </c>
      <c r="F2138" t="str">
        <f>Raw_Data!F2138</f>
        <v>1619100302</v>
      </c>
      <c r="G2138" t="str">
        <f>Raw_Data!H2138</f>
        <v>0</v>
      </c>
      <c r="H2138">
        <f>IFERROR(VLOOKUP(G2138,Store_Map!$A$2:$I$100,3,FALSE),"")</f>
        <v>0</v>
      </c>
      <c r="I2138">
        <f>IFERROR(VLOOKUP(G2138,Store_Map!$A$2:$I$100,4,FALSE),"")</f>
        <v>0</v>
      </c>
      <c r="J2138">
        <f>IFERROR(VLOOKUP(G2138,Store_Map!$A$2:$I$100,5,FALSE),"")</f>
        <v>0</v>
      </c>
      <c r="K2138">
        <f>IFERROR(VLOOKUP(G2138,Store_Map!$A$2:$I$100,6,FALSE),"")</f>
        <v>0</v>
      </c>
      <c r="L2138">
        <f>IFERROR(VLOOKUP(G2138,Store_Map!$A$2:$I$100,7,FALSE),"")</f>
        <v>0</v>
      </c>
      <c r="M2138">
        <f>IFERROR(VLOOKUP(G2138,Store_Map!$A$2:$I$100,8,FALSE),"")</f>
        <v>0</v>
      </c>
      <c r="N2138">
        <f t="shared" si="297"/>
        <v>0</v>
      </c>
      <c r="O2138" t="str">
        <f t="shared" si="298"/>
        <v>PASS</v>
      </c>
      <c r="P2138" t="str">
        <f t="shared" si="299"/>
        <v>REVIEW</v>
      </c>
      <c r="Q2138" t="str">
        <f t="shared" si="300"/>
        <v>PASS</v>
      </c>
      <c r="R2138" t="str">
        <f t="shared" si="301"/>
        <v>PASS</v>
      </c>
      <c r="S2138" t="str">
        <f t="shared" si="302"/>
        <v>REVIEW</v>
      </c>
      <c r="T2138">
        <f t="shared" si="303"/>
        <v>90</v>
      </c>
      <c r="U2138" t="str">
        <f t="shared" si="304"/>
        <v>Low</v>
      </c>
      <c r="V2138" t="str">
        <f t="shared" si="305"/>
        <v>Invalid NDC</v>
      </c>
    </row>
    <row r="2139" spans="1:22" x14ac:dyDescent="0.3">
      <c r="A2139" t="str">
        <f>Raw_Data!A2139</f>
        <v>6252346</v>
      </c>
      <c r="B2139">
        <f>Raw_Data!B2139</f>
        <v>45678</v>
      </c>
      <c r="C2139" t="str">
        <f>Raw_Data!C2139</f>
        <v>ALBUTEROL HFA 90 MCG INHALE</v>
      </c>
      <c r="D2139" t="str">
        <f>Raw_Data!D2139</f>
        <v>93317431</v>
      </c>
      <c r="E2139" t="str">
        <f>Raw_Data!E2139</f>
        <v>YASIN, NURA</v>
      </c>
      <c r="F2139" t="str">
        <f>Raw_Data!F2139</f>
        <v>1265518567</v>
      </c>
      <c r="G2139" t="str">
        <f>Raw_Data!H2139</f>
        <v>0</v>
      </c>
      <c r="H2139">
        <f>IFERROR(VLOOKUP(G2139,Store_Map!$A$2:$I$100,3,FALSE),"")</f>
        <v>0</v>
      </c>
      <c r="I2139">
        <f>IFERROR(VLOOKUP(G2139,Store_Map!$A$2:$I$100,4,FALSE),"")</f>
        <v>0</v>
      </c>
      <c r="J2139">
        <f>IFERROR(VLOOKUP(G2139,Store_Map!$A$2:$I$100,5,FALSE),"")</f>
        <v>0</v>
      </c>
      <c r="K2139">
        <f>IFERROR(VLOOKUP(G2139,Store_Map!$A$2:$I$100,6,FALSE),"")</f>
        <v>0</v>
      </c>
      <c r="L2139">
        <f>IFERROR(VLOOKUP(G2139,Store_Map!$A$2:$I$100,7,FALSE),"")</f>
        <v>0</v>
      </c>
      <c r="M2139">
        <f>IFERROR(VLOOKUP(G2139,Store_Map!$A$2:$I$100,8,FALSE),"")</f>
        <v>0</v>
      </c>
      <c r="N2139">
        <f t="shared" si="297"/>
        <v>0</v>
      </c>
      <c r="O2139" t="str">
        <f t="shared" si="298"/>
        <v>PASS</v>
      </c>
      <c r="P2139" t="str">
        <f t="shared" si="299"/>
        <v>REVIEW</v>
      </c>
      <c r="Q2139" t="str">
        <f t="shared" si="300"/>
        <v>PASS</v>
      </c>
      <c r="R2139" t="str">
        <f t="shared" si="301"/>
        <v>PASS</v>
      </c>
      <c r="S2139" t="str">
        <f t="shared" si="302"/>
        <v>REVIEW</v>
      </c>
      <c r="T2139">
        <f t="shared" si="303"/>
        <v>90</v>
      </c>
      <c r="U2139" t="str">
        <f t="shared" si="304"/>
        <v>Low</v>
      </c>
      <c r="V2139" t="str">
        <f t="shared" si="305"/>
        <v>Invalid NDC</v>
      </c>
    </row>
    <row r="2140" spans="1:22" x14ac:dyDescent="0.3">
      <c r="A2140" t="str">
        <f>Raw_Data!A2140</f>
        <v>6252347</v>
      </c>
      <c r="B2140">
        <f>Raw_Data!B2140</f>
        <v>45678</v>
      </c>
      <c r="C2140" t="str">
        <f>Raw_Data!C2140</f>
        <v>HYDROCHLOROTHIAZIDE 12.5 MG</v>
      </c>
      <c r="D2140" t="str">
        <f>Raw_Data!D2140</f>
        <v>69315015510</v>
      </c>
      <c r="E2140" t="str">
        <f>Raw_Data!E2140</f>
        <v>YASIN, NURA</v>
      </c>
      <c r="F2140" t="str">
        <f>Raw_Data!F2140</f>
        <v>1265518567</v>
      </c>
      <c r="G2140" t="str">
        <f>Raw_Data!H2140</f>
        <v>0</v>
      </c>
      <c r="H2140">
        <f>IFERROR(VLOOKUP(G2140,Store_Map!$A$2:$I$100,3,FALSE),"")</f>
        <v>0</v>
      </c>
      <c r="I2140">
        <f>IFERROR(VLOOKUP(G2140,Store_Map!$A$2:$I$100,4,FALSE),"")</f>
        <v>0</v>
      </c>
      <c r="J2140">
        <f>IFERROR(VLOOKUP(G2140,Store_Map!$A$2:$I$100,5,FALSE),"")</f>
        <v>0</v>
      </c>
      <c r="K2140">
        <f>IFERROR(VLOOKUP(G2140,Store_Map!$A$2:$I$100,6,FALSE),"")</f>
        <v>0</v>
      </c>
      <c r="L2140">
        <f>IFERROR(VLOOKUP(G2140,Store_Map!$A$2:$I$100,7,FALSE),"")</f>
        <v>0</v>
      </c>
      <c r="M2140">
        <f>IFERROR(VLOOKUP(G2140,Store_Map!$A$2:$I$100,8,FALSE),"")</f>
        <v>0</v>
      </c>
      <c r="N2140">
        <f t="shared" si="297"/>
        <v>0</v>
      </c>
      <c r="O2140" t="str">
        <f t="shared" si="298"/>
        <v>PASS</v>
      </c>
      <c r="P2140" t="str">
        <f t="shared" si="299"/>
        <v>PASS</v>
      </c>
      <c r="Q2140" t="str">
        <f t="shared" si="300"/>
        <v>PASS</v>
      </c>
      <c r="R2140" t="str">
        <f t="shared" si="301"/>
        <v>PASS</v>
      </c>
      <c r="S2140" t="str">
        <f t="shared" si="302"/>
        <v>PASS</v>
      </c>
      <c r="T2140">
        <f t="shared" si="303"/>
        <v>100</v>
      </c>
      <c r="U2140" t="str">
        <f t="shared" si="304"/>
        <v>Low</v>
      </c>
      <c r="V2140" t="str">
        <f t="shared" si="305"/>
        <v>Clean</v>
      </c>
    </row>
    <row r="2141" spans="1:22" x14ac:dyDescent="0.3">
      <c r="A2141" t="str">
        <f>Raw_Data!A2141</f>
        <v>6252124</v>
      </c>
      <c r="B2141">
        <f>Raw_Data!B2141</f>
        <v>45678</v>
      </c>
      <c r="C2141" t="str">
        <f>Raw_Data!C2141</f>
        <v>TRUE METRIX BLOOD GLUCOSE M</v>
      </c>
      <c r="D2141" t="str">
        <f>Raw_Data!D2141</f>
        <v>56151147002</v>
      </c>
      <c r="E2141" t="str">
        <f>Raw_Data!E2141</f>
        <v>HARSHMAN, SONALI</v>
      </c>
      <c r="F2141" t="str">
        <f>Raw_Data!F2141</f>
        <v>1104084516</v>
      </c>
      <c r="G2141" t="str">
        <f>Raw_Data!H2141</f>
        <v>0</v>
      </c>
      <c r="H2141">
        <f>IFERROR(VLOOKUP(G2141,Store_Map!$A$2:$I$100,3,FALSE),"")</f>
        <v>0</v>
      </c>
      <c r="I2141">
        <f>IFERROR(VLOOKUP(G2141,Store_Map!$A$2:$I$100,4,FALSE),"")</f>
        <v>0</v>
      </c>
      <c r="J2141">
        <f>IFERROR(VLOOKUP(G2141,Store_Map!$A$2:$I$100,5,FALSE),"")</f>
        <v>0</v>
      </c>
      <c r="K2141">
        <f>IFERROR(VLOOKUP(G2141,Store_Map!$A$2:$I$100,6,FALSE),"")</f>
        <v>0</v>
      </c>
      <c r="L2141">
        <f>IFERROR(VLOOKUP(G2141,Store_Map!$A$2:$I$100,7,FALSE),"")</f>
        <v>0</v>
      </c>
      <c r="M2141">
        <f>IFERROR(VLOOKUP(G2141,Store_Map!$A$2:$I$100,8,FALSE),"")</f>
        <v>0</v>
      </c>
      <c r="N2141">
        <f t="shared" si="297"/>
        <v>0</v>
      </c>
      <c r="O2141" t="str">
        <f t="shared" si="298"/>
        <v>PASS</v>
      </c>
      <c r="P2141" t="str">
        <f t="shared" si="299"/>
        <v>PASS</v>
      </c>
      <c r="Q2141" t="str">
        <f t="shared" si="300"/>
        <v>PASS</v>
      </c>
      <c r="R2141" t="str">
        <f t="shared" si="301"/>
        <v>PASS</v>
      </c>
      <c r="S2141" t="str">
        <f t="shared" si="302"/>
        <v>PASS</v>
      </c>
      <c r="T2141">
        <f t="shared" si="303"/>
        <v>100</v>
      </c>
      <c r="U2141" t="str">
        <f t="shared" si="304"/>
        <v>Low</v>
      </c>
      <c r="V2141" t="str">
        <f t="shared" si="305"/>
        <v>Clean</v>
      </c>
    </row>
    <row r="2142" spans="1:22" x14ac:dyDescent="0.3">
      <c r="A2142" t="str">
        <f>Raw_Data!A2142</f>
        <v>6252348</v>
      </c>
      <c r="B2142">
        <f>Raw_Data!B2142</f>
        <v>45678</v>
      </c>
      <c r="C2142" t="str">
        <f>Raw_Data!C2142</f>
        <v>LOSARTAN POTASSIUM 50 MG TA</v>
      </c>
      <c r="D2142" t="str">
        <f>Raw_Data!D2142</f>
        <v>65862020299</v>
      </c>
      <c r="E2142" t="str">
        <f>Raw_Data!E2142</f>
        <v>YASIN, NURA</v>
      </c>
      <c r="F2142" t="str">
        <f>Raw_Data!F2142</f>
        <v>1265518567</v>
      </c>
      <c r="G2142" t="str">
        <f>Raw_Data!H2142</f>
        <v>0</v>
      </c>
      <c r="H2142">
        <f>IFERROR(VLOOKUP(G2142,Store_Map!$A$2:$I$100,3,FALSE),"")</f>
        <v>0</v>
      </c>
      <c r="I2142">
        <f>IFERROR(VLOOKUP(G2142,Store_Map!$A$2:$I$100,4,FALSE),"")</f>
        <v>0</v>
      </c>
      <c r="J2142">
        <f>IFERROR(VLOOKUP(G2142,Store_Map!$A$2:$I$100,5,FALSE),"")</f>
        <v>0</v>
      </c>
      <c r="K2142">
        <f>IFERROR(VLOOKUP(G2142,Store_Map!$A$2:$I$100,6,FALSE),"")</f>
        <v>0</v>
      </c>
      <c r="L2142">
        <f>IFERROR(VLOOKUP(G2142,Store_Map!$A$2:$I$100,7,FALSE),"")</f>
        <v>0</v>
      </c>
      <c r="M2142">
        <f>IFERROR(VLOOKUP(G2142,Store_Map!$A$2:$I$100,8,FALSE),"")</f>
        <v>0</v>
      </c>
      <c r="N2142">
        <f t="shared" si="297"/>
        <v>0</v>
      </c>
      <c r="O2142" t="str">
        <f t="shared" si="298"/>
        <v>PASS</v>
      </c>
      <c r="P2142" t="str">
        <f t="shared" si="299"/>
        <v>PASS</v>
      </c>
      <c r="Q2142" t="str">
        <f t="shared" si="300"/>
        <v>PASS</v>
      </c>
      <c r="R2142" t="str">
        <f t="shared" si="301"/>
        <v>PASS</v>
      </c>
      <c r="S2142" t="str">
        <f t="shared" si="302"/>
        <v>PASS</v>
      </c>
      <c r="T2142">
        <f t="shared" si="303"/>
        <v>100</v>
      </c>
      <c r="U2142" t="str">
        <f t="shared" si="304"/>
        <v>Low</v>
      </c>
      <c r="V2142" t="str">
        <f t="shared" si="305"/>
        <v>Clean</v>
      </c>
    </row>
    <row r="2143" spans="1:22" x14ac:dyDescent="0.3">
      <c r="A2143" t="str">
        <f>Raw_Data!A2143</f>
        <v>6241696</v>
      </c>
      <c r="B2143">
        <f>Raw_Data!B2143</f>
        <v>45678</v>
      </c>
      <c r="C2143" t="str">
        <f>Raw_Data!C2143</f>
        <v>AMLODIPINE BESYLATE 10 MG T</v>
      </c>
      <c r="D2143" t="str">
        <f>Raw_Data!D2143</f>
        <v>69097012815</v>
      </c>
      <c r="E2143" t="str">
        <f>Raw_Data!E2143</f>
        <v>GIBBS, JON</v>
      </c>
      <c r="F2143" t="str">
        <f>Raw_Data!F2143</f>
        <v>1700896156</v>
      </c>
      <c r="G2143" t="str">
        <f>Raw_Data!H2143</f>
        <v>0</v>
      </c>
      <c r="H2143">
        <f>IFERROR(VLOOKUP(G2143,Store_Map!$A$2:$I$100,3,FALSE),"")</f>
        <v>0</v>
      </c>
      <c r="I2143">
        <f>IFERROR(VLOOKUP(G2143,Store_Map!$A$2:$I$100,4,FALSE),"")</f>
        <v>0</v>
      </c>
      <c r="J2143">
        <f>IFERROR(VLOOKUP(G2143,Store_Map!$A$2:$I$100,5,FALSE),"")</f>
        <v>0</v>
      </c>
      <c r="K2143">
        <f>IFERROR(VLOOKUP(G2143,Store_Map!$A$2:$I$100,6,FALSE),"")</f>
        <v>0</v>
      </c>
      <c r="L2143">
        <f>IFERROR(VLOOKUP(G2143,Store_Map!$A$2:$I$100,7,FALSE),"")</f>
        <v>0</v>
      </c>
      <c r="M2143">
        <f>IFERROR(VLOOKUP(G2143,Store_Map!$A$2:$I$100,8,FALSE),"")</f>
        <v>0</v>
      </c>
      <c r="N2143">
        <f t="shared" si="297"/>
        <v>0</v>
      </c>
      <c r="O2143" t="str">
        <f t="shared" si="298"/>
        <v>PASS</v>
      </c>
      <c r="P2143" t="str">
        <f t="shared" si="299"/>
        <v>PASS</v>
      </c>
      <c r="Q2143" t="str">
        <f t="shared" si="300"/>
        <v>PASS</v>
      </c>
      <c r="R2143" t="str">
        <f t="shared" si="301"/>
        <v>PASS</v>
      </c>
      <c r="S2143" t="str">
        <f t="shared" si="302"/>
        <v>PASS</v>
      </c>
      <c r="T2143">
        <f t="shared" si="303"/>
        <v>100</v>
      </c>
      <c r="U2143" t="str">
        <f t="shared" si="304"/>
        <v>Low</v>
      </c>
      <c r="V2143" t="str">
        <f t="shared" si="305"/>
        <v>Clean</v>
      </c>
    </row>
    <row r="2144" spans="1:22" x14ac:dyDescent="0.3">
      <c r="A2144" t="str">
        <f>Raw_Data!A2144</f>
        <v>6250896</v>
      </c>
      <c r="B2144">
        <f>Raw_Data!B2144</f>
        <v>45678</v>
      </c>
      <c r="C2144" t="str">
        <f>Raw_Data!C2144</f>
        <v>ALBUTEROL HFA 90 MCG INHALE</v>
      </c>
      <c r="D2144" t="str">
        <f>Raw_Data!D2144</f>
        <v>93317431</v>
      </c>
      <c r="E2144" t="str">
        <f>Raw_Data!E2144</f>
        <v>GIBBS, JON</v>
      </c>
      <c r="F2144" t="str">
        <f>Raw_Data!F2144</f>
        <v>1700896156</v>
      </c>
      <c r="G2144" t="str">
        <f>Raw_Data!H2144</f>
        <v>0</v>
      </c>
      <c r="H2144">
        <f>IFERROR(VLOOKUP(G2144,Store_Map!$A$2:$I$100,3,FALSE),"")</f>
        <v>0</v>
      </c>
      <c r="I2144">
        <f>IFERROR(VLOOKUP(G2144,Store_Map!$A$2:$I$100,4,FALSE),"")</f>
        <v>0</v>
      </c>
      <c r="J2144">
        <f>IFERROR(VLOOKUP(G2144,Store_Map!$A$2:$I$100,5,FALSE),"")</f>
        <v>0</v>
      </c>
      <c r="K2144">
        <f>IFERROR(VLOOKUP(G2144,Store_Map!$A$2:$I$100,6,FALSE),"")</f>
        <v>0</v>
      </c>
      <c r="L2144">
        <f>IFERROR(VLOOKUP(G2144,Store_Map!$A$2:$I$100,7,FALSE),"")</f>
        <v>0</v>
      </c>
      <c r="M2144">
        <f>IFERROR(VLOOKUP(G2144,Store_Map!$A$2:$I$100,8,FALSE),"")</f>
        <v>0</v>
      </c>
      <c r="N2144">
        <f t="shared" si="297"/>
        <v>0</v>
      </c>
      <c r="O2144" t="str">
        <f t="shared" si="298"/>
        <v>PASS</v>
      </c>
      <c r="P2144" t="str">
        <f t="shared" si="299"/>
        <v>REVIEW</v>
      </c>
      <c r="Q2144" t="str">
        <f t="shared" si="300"/>
        <v>PASS</v>
      </c>
      <c r="R2144" t="str">
        <f t="shared" si="301"/>
        <v>PASS</v>
      </c>
      <c r="S2144" t="str">
        <f t="shared" si="302"/>
        <v>REVIEW</v>
      </c>
      <c r="T2144">
        <f t="shared" si="303"/>
        <v>90</v>
      </c>
      <c r="U2144" t="str">
        <f t="shared" si="304"/>
        <v>Low</v>
      </c>
      <c r="V2144" t="str">
        <f t="shared" si="305"/>
        <v>Invalid NDC</v>
      </c>
    </row>
    <row r="2145" spans="1:22" x14ac:dyDescent="0.3">
      <c r="A2145" t="str">
        <f>Raw_Data!A2145</f>
        <v>4010635</v>
      </c>
      <c r="B2145">
        <f>Raw_Data!B2145</f>
        <v>45678</v>
      </c>
      <c r="C2145" t="str">
        <f>Raw_Data!C2145</f>
        <v>ZOLPIDEM TARTRATE 10 MG TAB</v>
      </c>
      <c r="D2145" t="str">
        <f>Raw_Data!D2145</f>
        <v>13668000810</v>
      </c>
      <c r="E2145" t="str">
        <f>Raw_Data!E2145</f>
        <v>GIBBS, JON</v>
      </c>
      <c r="F2145" t="str">
        <f>Raw_Data!F2145</f>
        <v>1700896156</v>
      </c>
      <c r="G2145" t="str">
        <f>Raw_Data!H2145</f>
        <v>0</v>
      </c>
      <c r="H2145">
        <f>IFERROR(VLOOKUP(G2145,Store_Map!$A$2:$I$100,3,FALSE),"")</f>
        <v>0</v>
      </c>
      <c r="I2145">
        <f>IFERROR(VLOOKUP(G2145,Store_Map!$A$2:$I$100,4,FALSE),"")</f>
        <v>0</v>
      </c>
      <c r="J2145">
        <f>IFERROR(VLOOKUP(G2145,Store_Map!$A$2:$I$100,5,FALSE),"")</f>
        <v>0</v>
      </c>
      <c r="K2145">
        <f>IFERROR(VLOOKUP(G2145,Store_Map!$A$2:$I$100,6,FALSE),"")</f>
        <v>0</v>
      </c>
      <c r="L2145">
        <f>IFERROR(VLOOKUP(G2145,Store_Map!$A$2:$I$100,7,FALSE),"")</f>
        <v>0</v>
      </c>
      <c r="M2145">
        <f>IFERROR(VLOOKUP(G2145,Store_Map!$A$2:$I$100,8,FALSE),"")</f>
        <v>0</v>
      </c>
      <c r="N2145">
        <f t="shared" si="297"/>
        <v>0</v>
      </c>
      <c r="O2145" t="str">
        <f t="shared" si="298"/>
        <v>PASS</v>
      </c>
      <c r="P2145" t="str">
        <f t="shared" si="299"/>
        <v>PASS</v>
      </c>
      <c r="Q2145" t="str">
        <f t="shared" si="300"/>
        <v>PASS</v>
      </c>
      <c r="R2145" t="str">
        <f t="shared" si="301"/>
        <v>PASS</v>
      </c>
      <c r="S2145" t="str">
        <f t="shared" si="302"/>
        <v>PASS</v>
      </c>
      <c r="T2145">
        <f t="shared" si="303"/>
        <v>100</v>
      </c>
      <c r="U2145" t="str">
        <f t="shared" si="304"/>
        <v>Low</v>
      </c>
      <c r="V2145" t="str">
        <f t="shared" si="305"/>
        <v>Clean</v>
      </c>
    </row>
    <row r="2146" spans="1:22" x14ac:dyDescent="0.3">
      <c r="A2146" t="str">
        <f>Raw_Data!A2146</f>
        <v>6252357</v>
      </c>
      <c r="B2146">
        <f>Raw_Data!B2146</f>
        <v>45678</v>
      </c>
      <c r="C2146" t="str">
        <f>Raw_Data!C2146</f>
        <v>DOXAZOSIN MESYLATE 8 MG TAB</v>
      </c>
      <c r="D2146" t="str">
        <f>Raw_Data!D2146</f>
        <v>60505009600</v>
      </c>
      <c r="E2146" t="str">
        <f>Raw_Data!E2146</f>
        <v>BYNE, EDMUND</v>
      </c>
      <c r="F2146" t="str">
        <f>Raw_Data!F2146</f>
        <v>1033186648</v>
      </c>
      <c r="G2146" t="str">
        <f>Raw_Data!H2146</f>
        <v>0</v>
      </c>
      <c r="H2146">
        <f>IFERROR(VLOOKUP(G2146,Store_Map!$A$2:$I$100,3,FALSE),"")</f>
        <v>0</v>
      </c>
      <c r="I2146">
        <f>IFERROR(VLOOKUP(G2146,Store_Map!$A$2:$I$100,4,FALSE),"")</f>
        <v>0</v>
      </c>
      <c r="J2146">
        <f>IFERROR(VLOOKUP(G2146,Store_Map!$A$2:$I$100,5,FALSE),"")</f>
        <v>0</v>
      </c>
      <c r="K2146">
        <f>IFERROR(VLOOKUP(G2146,Store_Map!$A$2:$I$100,6,FALSE),"")</f>
        <v>0</v>
      </c>
      <c r="L2146">
        <f>IFERROR(VLOOKUP(G2146,Store_Map!$A$2:$I$100,7,FALSE),"")</f>
        <v>0</v>
      </c>
      <c r="M2146">
        <f>IFERROR(VLOOKUP(G2146,Store_Map!$A$2:$I$100,8,FALSE),"")</f>
        <v>0</v>
      </c>
      <c r="N2146">
        <f t="shared" si="297"/>
        <v>0</v>
      </c>
      <c r="O2146" t="str">
        <f t="shared" si="298"/>
        <v>PASS</v>
      </c>
      <c r="P2146" t="str">
        <f t="shared" si="299"/>
        <v>PASS</v>
      </c>
      <c r="Q2146" t="str">
        <f t="shared" si="300"/>
        <v>PASS</v>
      </c>
      <c r="R2146" t="str">
        <f t="shared" si="301"/>
        <v>PASS</v>
      </c>
      <c r="S2146" t="str">
        <f t="shared" si="302"/>
        <v>PASS</v>
      </c>
      <c r="T2146">
        <f t="shared" si="303"/>
        <v>100</v>
      </c>
      <c r="U2146" t="str">
        <f t="shared" si="304"/>
        <v>Low</v>
      </c>
      <c r="V2146" t="str">
        <f t="shared" si="305"/>
        <v>Clean</v>
      </c>
    </row>
    <row r="2147" spans="1:22" x14ac:dyDescent="0.3">
      <c r="A2147" t="str">
        <f>Raw_Data!A2147</f>
        <v>6252358</v>
      </c>
      <c r="B2147">
        <f>Raw_Data!B2147</f>
        <v>45678</v>
      </c>
      <c r="C2147" t="str">
        <f>Raw_Data!C2147</f>
        <v>ATORVASTATIN 40 MG TABLET</v>
      </c>
      <c r="D2147" t="str">
        <f>Raw_Data!D2147</f>
        <v>67877051310</v>
      </c>
      <c r="E2147" t="str">
        <f>Raw_Data!E2147</f>
        <v>BYNE, EDMUND</v>
      </c>
      <c r="F2147" t="str">
        <f>Raw_Data!F2147</f>
        <v>1033186648</v>
      </c>
      <c r="G2147" t="str">
        <f>Raw_Data!H2147</f>
        <v>0</v>
      </c>
      <c r="H2147">
        <f>IFERROR(VLOOKUP(G2147,Store_Map!$A$2:$I$100,3,FALSE),"")</f>
        <v>0</v>
      </c>
      <c r="I2147">
        <f>IFERROR(VLOOKUP(G2147,Store_Map!$A$2:$I$100,4,FALSE),"")</f>
        <v>0</v>
      </c>
      <c r="J2147">
        <f>IFERROR(VLOOKUP(G2147,Store_Map!$A$2:$I$100,5,FALSE),"")</f>
        <v>0</v>
      </c>
      <c r="K2147">
        <f>IFERROR(VLOOKUP(G2147,Store_Map!$A$2:$I$100,6,FALSE),"")</f>
        <v>0</v>
      </c>
      <c r="L2147">
        <f>IFERROR(VLOOKUP(G2147,Store_Map!$A$2:$I$100,7,FALSE),"")</f>
        <v>0</v>
      </c>
      <c r="M2147">
        <f>IFERROR(VLOOKUP(G2147,Store_Map!$A$2:$I$100,8,FALSE),"")</f>
        <v>0</v>
      </c>
      <c r="N2147">
        <f t="shared" si="297"/>
        <v>0</v>
      </c>
      <c r="O2147" t="str">
        <f t="shared" si="298"/>
        <v>PASS</v>
      </c>
      <c r="P2147" t="str">
        <f t="shared" si="299"/>
        <v>PASS</v>
      </c>
      <c r="Q2147" t="str">
        <f t="shared" si="300"/>
        <v>PASS</v>
      </c>
      <c r="R2147" t="str">
        <f t="shared" si="301"/>
        <v>PASS</v>
      </c>
      <c r="S2147" t="str">
        <f t="shared" si="302"/>
        <v>PASS</v>
      </c>
      <c r="T2147">
        <f t="shared" si="303"/>
        <v>100</v>
      </c>
      <c r="U2147" t="str">
        <f t="shared" si="304"/>
        <v>Low</v>
      </c>
      <c r="V2147" t="str">
        <f t="shared" si="305"/>
        <v>Clean</v>
      </c>
    </row>
    <row r="2148" spans="1:22" x14ac:dyDescent="0.3">
      <c r="A2148" t="str">
        <f>Raw_Data!A2148</f>
        <v>6252359</v>
      </c>
      <c r="B2148">
        <f>Raw_Data!B2148</f>
        <v>45678</v>
      </c>
      <c r="C2148" t="str">
        <f>Raw_Data!C2148</f>
        <v>ENTRESTO 49 MG-51 MG TABLET</v>
      </c>
      <c r="D2148" t="str">
        <f>Raw_Data!D2148</f>
        <v>78077720</v>
      </c>
      <c r="E2148" t="str">
        <f>Raw_Data!E2148</f>
        <v>BYNE, EDMUND</v>
      </c>
      <c r="F2148" t="str">
        <f>Raw_Data!F2148</f>
        <v>1033186648</v>
      </c>
      <c r="G2148" t="str">
        <f>Raw_Data!H2148</f>
        <v>0</v>
      </c>
      <c r="H2148">
        <f>IFERROR(VLOOKUP(G2148,Store_Map!$A$2:$I$100,3,FALSE),"")</f>
        <v>0</v>
      </c>
      <c r="I2148">
        <f>IFERROR(VLOOKUP(G2148,Store_Map!$A$2:$I$100,4,FALSE),"")</f>
        <v>0</v>
      </c>
      <c r="J2148">
        <f>IFERROR(VLOOKUP(G2148,Store_Map!$A$2:$I$100,5,FALSE),"")</f>
        <v>0</v>
      </c>
      <c r="K2148">
        <f>IFERROR(VLOOKUP(G2148,Store_Map!$A$2:$I$100,6,FALSE),"")</f>
        <v>0</v>
      </c>
      <c r="L2148">
        <f>IFERROR(VLOOKUP(G2148,Store_Map!$A$2:$I$100,7,FALSE),"")</f>
        <v>0</v>
      </c>
      <c r="M2148">
        <f>IFERROR(VLOOKUP(G2148,Store_Map!$A$2:$I$100,8,FALSE),"")</f>
        <v>0</v>
      </c>
      <c r="N2148">
        <f t="shared" si="297"/>
        <v>0</v>
      </c>
      <c r="O2148" t="str">
        <f t="shared" si="298"/>
        <v>PASS</v>
      </c>
      <c r="P2148" t="str">
        <f t="shared" si="299"/>
        <v>REVIEW</v>
      </c>
      <c r="Q2148" t="str">
        <f t="shared" si="300"/>
        <v>PASS</v>
      </c>
      <c r="R2148" t="str">
        <f t="shared" si="301"/>
        <v>PASS</v>
      </c>
      <c r="S2148" t="str">
        <f t="shared" si="302"/>
        <v>REVIEW</v>
      </c>
      <c r="T2148">
        <f t="shared" si="303"/>
        <v>90</v>
      </c>
      <c r="U2148" t="str">
        <f t="shared" si="304"/>
        <v>Low</v>
      </c>
      <c r="V2148" t="str">
        <f t="shared" si="305"/>
        <v>Invalid NDC</v>
      </c>
    </row>
    <row r="2149" spans="1:22" x14ac:dyDescent="0.3">
      <c r="A2149" t="str">
        <f>Raw_Data!A2149</f>
        <v>6252360</v>
      </c>
      <c r="B2149">
        <f>Raw_Data!B2149</f>
        <v>45678</v>
      </c>
      <c r="C2149" t="str">
        <f>Raw_Data!C2149</f>
        <v>OXYBUTYNIN CL ER 5 MG TABLE</v>
      </c>
      <c r="D2149" t="str">
        <f>Raw_Data!D2149</f>
        <v>65162037110</v>
      </c>
      <c r="E2149" t="str">
        <f>Raw_Data!E2149</f>
        <v>GRESHAM, J. MARK</v>
      </c>
      <c r="F2149" t="str">
        <f>Raw_Data!F2149</f>
        <v>1326026618</v>
      </c>
      <c r="G2149" t="str">
        <f>Raw_Data!H2149</f>
        <v>0</v>
      </c>
      <c r="H2149">
        <f>IFERROR(VLOOKUP(G2149,Store_Map!$A$2:$I$100,3,FALSE),"")</f>
        <v>0</v>
      </c>
      <c r="I2149">
        <f>IFERROR(VLOOKUP(G2149,Store_Map!$A$2:$I$100,4,FALSE),"")</f>
        <v>0</v>
      </c>
      <c r="J2149">
        <f>IFERROR(VLOOKUP(G2149,Store_Map!$A$2:$I$100,5,FALSE),"")</f>
        <v>0</v>
      </c>
      <c r="K2149">
        <f>IFERROR(VLOOKUP(G2149,Store_Map!$A$2:$I$100,6,FALSE),"")</f>
        <v>0</v>
      </c>
      <c r="L2149">
        <f>IFERROR(VLOOKUP(G2149,Store_Map!$A$2:$I$100,7,FALSE),"")</f>
        <v>0</v>
      </c>
      <c r="M2149">
        <f>IFERROR(VLOOKUP(G2149,Store_Map!$A$2:$I$100,8,FALSE),"")</f>
        <v>0</v>
      </c>
      <c r="N2149">
        <f t="shared" si="297"/>
        <v>0</v>
      </c>
      <c r="O2149" t="str">
        <f t="shared" si="298"/>
        <v>PASS</v>
      </c>
      <c r="P2149" t="str">
        <f t="shared" si="299"/>
        <v>PASS</v>
      </c>
      <c r="Q2149" t="str">
        <f t="shared" si="300"/>
        <v>PASS</v>
      </c>
      <c r="R2149" t="str">
        <f t="shared" si="301"/>
        <v>PASS</v>
      </c>
      <c r="S2149" t="str">
        <f t="shared" si="302"/>
        <v>PASS</v>
      </c>
      <c r="T2149">
        <f t="shared" si="303"/>
        <v>100</v>
      </c>
      <c r="U2149" t="str">
        <f t="shared" si="304"/>
        <v>Low</v>
      </c>
      <c r="V2149" t="str">
        <f t="shared" si="305"/>
        <v>Clean</v>
      </c>
    </row>
    <row r="2150" spans="1:22" x14ac:dyDescent="0.3">
      <c r="A2150" t="str">
        <f>Raw_Data!A2150</f>
        <v>6252361</v>
      </c>
      <c r="B2150">
        <f>Raw_Data!B2150</f>
        <v>45678</v>
      </c>
      <c r="C2150" t="str">
        <f>Raw_Data!C2150</f>
        <v>VITAMIN D2 1.25MG(50,000 UN</v>
      </c>
      <c r="D2150" t="str">
        <f>Raw_Data!D2150</f>
        <v>64380073706</v>
      </c>
      <c r="E2150" t="str">
        <f>Raw_Data!E2150</f>
        <v>GIBBS, JON</v>
      </c>
      <c r="F2150" t="str">
        <f>Raw_Data!F2150</f>
        <v>1700896156</v>
      </c>
      <c r="G2150" t="str">
        <f>Raw_Data!H2150</f>
        <v>0</v>
      </c>
      <c r="H2150">
        <f>IFERROR(VLOOKUP(G2150,Store_Map!$A$2:$I$100,3,FALSE),"")</f>
        <v>0</v>
      </c>
      <c r="I2150">
        <f>IFERROR(VLOOKUP(G2150,Store_Map!$A$2:$I$100,4,FALSE),"")</f>
        <v>0</v>
      </c>
      <c r="J2150">
        <f>IFERROR(VLOOKUP(G2150,Store_Map!$A$2:$I$100,5,FALSE),"")</f>
        <v>0</v>
      </c>
      <c r="K2150">
        <f>IFERROR(VLOOKUP(G2150,Store_Map!$A$2:$I$100,6,FALSE),"")</f>
        <v>0</v>
      </c>
      <c r="L2150">
        <f>IFERROR(VLOOKUP(G2150,Store_Map!$A$2:$I$100,7,FALSE),"")</f>
        <v>0</v>
      </c>
      <c r="M2150">
        <f>IFERROR(VLOOKUP(G2150,Store_Map!$A$2:$I$100,8,FALSE),"")</f>
        <v>0</v>
      </c>
      <c r="N2150">
        <f t="shared" si="297"/>
        <v>0</v>
      </c>
      <c r="O2150" t="str">
        <f t="shared" si="298"/>
        <v>PASS</v>
      </c>
      <c r="P2150" t="str">
        <f t="shared" si="299"/>
        <v>PASS</v>
      </c>
      <c r="Q2150" t="str">
        <f t="shared" si="300"/>
        <v>PASS</v>
      </c>
      <c r="R2150" t="str">
        <f t="shared" si="301"/>
        <v>PASS</v>
      </c>
      <c r="S2150" t="str">
        <f t="shared" si="302"/>
        <v>PASS</v>
      </c>
      <c r="T2150">
        <f t="shared" si="303"/>
        <v>100</v>
      </c>
      <c r="U2150" t="str">
        <f t="shared" si="304"/>
        <v>Low</v>
      </c>
      <c r="V2150" t="str">
        <f t="shared" si="305"/>
        <v>Clean</v>
      </c>
    </row>
    <row r="2151" spans="1:22" x14ac:dyDescent="0.3">
      <c r="A2151" t="str">
        <f>Raw_Data!A2151</f>
        <v>6252365</v>
      </c>
      <c r="B2151">
        <f>Raw_Data!B2151</f>
        <v>45678</v>
      </c>
      <c r="C2151" t="str">
        <f>Raw_Data!C2151</f>
        <v>METFORMIN HCL ER 500 MG TAB</v>
      </c>
      <c r="D2151" t="str">
        <f>Raw_Data!D2151</f>
        <v>49483062350</v>
      </c>
      <c r="E2151" t="str">
        <f>Raw_Data!E2151</f>
        <v>BYNE, EDMUND</v>
      </c>
      <c r="F2151" t="str">
        <f>Raw_Data!F2151</f>
        <v>1033186648</v>
      </c>
      <c r="G2151" t="str">
        <f>Raw_Data!H2151</f>
        <v>0</v>
      </c>
      <c r="H2151">
        <f>IFERROR(VLOOKUP(G2151,Store_Map!$A$2:$I$100,3,FALSE),"")</f>
        <v>0</v>
      </c>
      <c r="I2151">
        <f>IFERROR(VLOOKUP(G2151,Store_Map!$A$2:$I$100,4,FALSE),"")</f>
        <v>0</v>
      </c>
      <c r="J2151">
        <f>IFERROR(VLOOKUP(G2151,Store_Map!$A$2:$I$100,5,FALSE),"")</f>
        <v>0</v>
      </c>
      <c r="K2151">
        <f>IFERROR(VLOOKUP(G2151,Store_Map!$A$2:$I$100,6,FALSE),"")</f>
        <v>0</v>
      </c>
      <c r="L2151">
        <f>IFERROR(VLOOKUP(G2151,Store_Map!$A$2:$I$100,7,FALSE),"")</f>
        <v>0</v>
      </c>
      <c r="M2151">
        <f>IFERROR(VLOOKUP(G2151,Store_Map!$A$2:$I$100,8,FALSE),"")</f>
        <v>0</v>
      </c>
      <c r="N2151">
        <f t="shared" si="297"/>
        <v>0</v>
      </c>
      <c r="O2151" t="str">
        <f t="shared" si="298"/>
        <v>PASS</v>
      </c>
      <c r="P2151" t="str">
        <f t="shared" si="299"/>
        <v>PASS</v>
      </c>
      <c r="Q2151" t="str">
        <f t="shared" si="300"/>
        <v>PASS</v>
      </c>
      <c r="R2151" t="str">
        <f t="shared" si="301"/>
        <v>PASS</v>
      </c>
      <c r="S2151" t="str">
        <f t="shared" si="302"/>
        <v>PASS</v>
      </c>
      <c r="T2151">
        <f t="shared" si="303"/>
        <v>100</v>
      </c>
      <c r="U2151" t="str">
        <f t="shared" si="304"/>
        <v>Low</v>
      </c>
      <c r="V2151" t="str">
        <f t="shared" si="305"/>
        <v>Clean</v>
      </c>
    </row>
    <row r="2152" spans="1:22" x14ac:dyDescent="0.3">
      <c r="A2152" t="str">
        <f>Raw_Data!A2152</f>
        <v>6252369</v>
      </c>
      <c r="B2152">
        <f>Raw_Data!B2152</f>
        <v>45678</v>
      </c>
      <c r="C2152" t="str">
        <f>Raw_Data!C2152</f>
        <v>CARVEDILOL 12.5 MG TABLET</v>
      </c>
      <c r="D2152" t="str">
        <f>Raw_Data!D2152</f>
        <v>68382009405</v>
      </c>
      <c r="E2152" t="str">
        <f>Raw_Data!E2152</f>
        <v>GIBBS, JON</v>
      </c>
      <c r="F2152" t="str">
        <f>Raw_Data!F2152</f>
        <v>1700896156</v>
      </c>
      <c r="G2152" t="str">
        <f>Raw_Data!H2152</f>
        <v>0</v>
      </c>
      <c r="H2152">
        <f>IFERROR(VLOOKUP(G2152,Store_Map!$A$2:$I$100,3,FALSE),"")</f>
        <v>0</v>
      </c>
      <c r="I2152">
        <f>IFERROR(VLOOKUP(G2152,Store_Map!$A$2:$I$100,4,FALSE),"")</f>
        <v>0</v>
      </c>
      <c r="J2152">
        <f>IFERROR(VLOOKUP(G2152,Store_Map!$A$2:$I$100,5,FALSE),"")</f>
        <v>0</v>
      </c>
      <c r="K2152">
        <f>IFERROR(VLOOKUP(G2152,Store_Map!$A$2:$I$100,6,FALSE),"")</f>
        <v>0</v>
      </c>
      <c r="L2152">
        <f>IFERROR(VLOOKUP(G2152,Store_Map!$A$2:$I$100,7,FALSE),"")</f>
        <v>0</v>
      </c>
      <c r="M2152">
        <f>IFERROR(VLOOKUP(G2152,Store_Map!$A$2:$I$100,8,FALSE),"")</f>
        <v>0</v>
      </c>
      <c r="N2152">
        <f t="shared" si="297"/>
        <v>0</v>
      </c>
      <c r="O2152" t="str">
        <f t="shared" si="298"/>
        <v>PASS</v>
      </c>
      <c r="P2152" t="str">
        <f t="shared" si="299"/>
        <v>PASS</v>
      </c>
      <c r="Q2152" t="str">
        <f t="shared" si="300"/>
        <v>PASS</v>
      </c>
      <c r="R2152" t="str">
        <f t="shared" si="301"/>
        <v>PASS</v>
      </c>
      <c r="S2152" t="str">
        <f t="shared" si="302"/>
        <v>PASS</v>
      </c>
      <c r="T2152">
        <f t="shared" si="303"/>
        <v>100</v>
      </c>
      <c r="U2152" t="str">
        <f t="shared" si="304"/>
        <v>Low</v>
      </c>
      <c r="V2152" t="str">
        <f t="shared" si="305"/>
        <v>Clean</v>
      </c>
    </row>
    <row r="2153" spans="1:22" x14ac:dyDescent="0.3">
      <c r="A2153" t="str">
        <f>Raw_Data!A2153</f>
        <v>6252370</v>
      </c>
      <c r="B2153">
        <f>Raw_Data!B2153</f>
        <v>45678</v>
      </c>
      <c r="C2153" t="str">
        <f>Raw_Data!C2153</f>
        <v>LOSARTAN POTASSIUM 50 MG TA</v>
      </c>
      <c r="D2153" t="str">
        <f>Raw_Data!D2153</f>
        <v>65862020299</v>
      </c>
      <c r="E2153" t="str">
        <f>Raw_Data!E2153</f>
        <v>GIBBS, JON</v>
      </c>
      <c r="F2153" t="str">
        <f>Raw_Data!F2153</f>
        <v>1700896156</v>
      </c>
      <c r="G2153" t="str">
        <f>Raw_Data!H2153</f>
        <v>0</v>
      </c>
      <c r="H2153">
        <f>IFERROR(VLOOKUP(G2153,Store_Map!$A$2:$I$100,3,FALSE),"")</f>
        <v>0</v>
      </c>
      <c r="I2153">
        <f>IFERROR(VLOOKUP(G2153,Store_Map!$A$2:$I$100,4,FALSE),"")</f>
        <v>0</v>
      </c>
      <c r="J2153">
        <f>IFERROR(VLOOKUP(G2153,Store_Map!$A$2:$I$100,5,FALSE),"")</f>
        <v>0</v>
      </c>
      <c r="K2153">
        <f>IFERROR(VLOOKUP(G2153,Store_Map!$A$2:$I$100,6,FALSE),"")</f>
        <v>0</v>
      </c>
      <c r="L2153">
        <f>IFERROR(VLOOKUP(G2153,Store_Map!$A$2:$I$100,7,FALSE),"")</f>
        <v>0</v>
      </c>
      <c r="M2153">
        <f>IFERROR(VLOOKUP(G2153,Store_Map!$A$2:$I$100,8,FALSE),"")</f>
        <v>0</v>
      </c>
      <c r="N2153">
        <f t="shared" si="297"/>
        <v>0</v>
      </c>
      <c r="O2153" t="str">
        <f t="shared" si="298"/>
        <v>PASS</v>
      </c>
      <c r="P2153" t="str">
        <f t="shared" si="299"/>
        <v>PASS</v>
      </c>
      <c r="Q2153" t="str">
        <f t="shared" si="300"/>
        <v>PASS</v>
      </c>
      <c r="R2153" t="str">
        <f t="shared" si="301"/>
        <v>PASS</v>
      </c>
      <c r="S2153" t="str">
        <f t="shared" si="302"/>
        <v>PASS</v>
      </c>
      <c r="T2153">
        <f t="shared" si="303"/>
        <v>100</v>
      </c>
      <c r="U2153" t="str">
        <f t="shared" si="304"/>
        <v>Low</v>
      </c>
      <c r="V2153" t="str">
        <f t="shared" si="305"/>
        <v>Clean</v>
      </c>
    </row>
    <row r="2154" spans="1:22" x14ac:dyDescent="0.3">
      <c r="A2154" t="str">
        <f>Raw_Data!A2154</f>
        <v>6246410</v>
      </c>
      <c r="B2154">
        <f>Raw_Data!B2154</f>
        <v>45678</v>
      </c>
      <c r="C2154" t="str">
        <f>Raw_Data!C2154</f>
        <v>LANTUS SOLOSTAR 100 UNIT/ML</v>
      </c>
      <c r="D2154" t="str">
        <f>Raw_Data!D2154</f>
        <v>88221905</v>
      </c>
      <c r="E2154" t="str">
        <f>Raw_Data!E2154</f>
        <v>MACHADO, MARIA</v>
      </c>
      <c r="F2154" t="str">
        <f>Raw_Data!F2154</f>
        <v>1619100302</v>
      </c>
      <c r="G2154" t="str">
        <f>Raw_Data!H2154</f>
        <v>0</v>
      </c>
      <c r="H2154">
        <f>IFERROR(VLOOKUP(G2154,Store_Map!$A$2:$I$100,3,FALSE),"")</f>
        <v>0</v>
      </c>
      <c r="I2154">
        <f>IFERROR(VLOOKUP(G2154,Store_Map!$A$2:$I$100,4,FALSE),"")</f>
        <v>0</v>
      </c>
      <c r="J2154">
        <f>IFERROR(VLOOKUP(G2154,Store_Map!$A$2:$I$100,5,FALSE),"")</f>
        <v>0</v>
      </c>
      <c r="K2154">
        <f>IFERROR(VLOOKUP(G2154,Store_Map!$A$2:$I$100,6,FALSE),"")</f>
        <v>0</v>
      </c>
      <c r="L2154">
        <f>IFERROR(VLOOKUP(G2154,Store_Map!$A$2:$I$100,7,FALSE),"")</f>
        <v>0</v>
      </c>
      <c r="M2154">
        <f>IFERROR(VLOOKUP(G2154,Store_Map!$A$2:$I$100,8,FALSE),"")</f>
        <v>0</v>
      </c>
      <c r="N2154">
        <f t="shared" si="297"/>
        <v>0</v>
      </c>
      <c r="O2154" t="str">
        <f t="shared" si="298"/>
        <v>PASS</v>
      </c>
      <c r="P2154" t="str">
        <f t="shared" si="299"/>
        <v>REVIEW</v>
      </c>
      <c r="Q2154" t="str">
        <f t="shared" si="300"/>
        <v>PASS</v>
      </c>
      <c r="R2154" t="str">
        <f t="shared" si="301"/>
        <v>PASS</v>
      </c>
      <c r="S2154" t="str">
        <f t="shared" si="302"/>
        <v>REVIEW</v>
      </c>
      <c r="T2154">
        <f t="shared" si="303"/>
        <v>90</v>
      </c>
      <c r="U2154" t="str">
        <f t="shared" si="304"/>
        <v>Low</v>
      </c>
      <c r="V2154" t="str">
        <f t="shared" si="305"/>
        <v>Invalid NDC</v>
      </c>
    </row>
    <row r="2155" spans="1:22" x14ac:dyDescent="0.3">
      <c r="A2155" t="str">
        <f>Raw_Data!A2155</f>
        <v>6252372</v>
      </c>
      <c r="B2155">
        <f>Raw_Data!B2155</f>
        <v>45678</v>
      </c>
      <c r="C2155" t="str">
        <f>Raw_Data!C2155</f>
        <v>GABAPENTIN 300 MG CAPSULE</v>
      </c>
      <c r="D2155" t="str">
        <f>Raw_Data!D2155</f>
        <v>50228018010</v>
      </c>
      <c r="E2155" t="str">
        <f>Raw_Data!E2155</f>
        <v>YASIN, NURA</v>
      </c>
      <c r="F2155" t="str">
        <f>Raw_Data!F2155</f>
        <v>1265518567</v>
      </c>
      <c r="G2155" t="str">
        <f>Raw_Data!H2155</f>
        <v>0</v>
      </c>
      <c r="H2155">
        <f>IFERROR(VLOOKUP(G2155,Store_Map!$A$2:$I$100,3,FALSE),"")</f>
        <v>0</v>
      </c>
      <c r="I2155">
        <f>IFERROR(VLOOKUP(G2155,Store_Map!$A$2:$I$100,4,FALSE),"")</f>
        <v>0</v>
      </c>
      <c r="J2155">
        <f>IFERROR(VLOOKUP(G2155,Store_Map!$A$2:$I$100,5,FALSE),"")</f>
        <v>0</v>
      </c>
      <c r="K2155">
        <f>IFERROR(VLOOKUP(G2155,Store_Map!$A$2:$I$100,6,FALSE),"")</f>
        <v>0</v>
      </c>
      <c r="L2155">
        <f>IFERROR(VLOOKUP(G2155,Store_Map!$A$2:$I$100,7,FALSE),"")</f>
        <v>0</v>
      </c>
      <c r="M2155">
        <f>IFERROR(VLOOKUP(G2155,Store_Map!$A$2:$I$100,8,FALSE),"")</f>
        <v>0</v>
      </c>
      <c r="N2155">
        <f t="shared" si="297"/>
        <v>0</v>
      </c>
      <c r="O2155" t="str">
        <f t="shared" si="298"/>
        <v>PASS</v>
      </c>
      <c r="P2155" t="str">
        <f t="shared" si="299"/>
        <v>PASS</v>
      </c>
      <c r="Q2155" t="str">
        <f t="shared" si="300"/>
        <v>PASS</v>
      </c>
      <c r="R2155" t="str">
        <f t="shared" si="301"/>
        <v>PASS</v>
      </c>
      <c r="S2155" t="str">
        <f t="shared" si="302"/>
        <v>PASS</v>
      </c>
      <c r="T2155">
        <f t="shared" si="303"/>
        <v>100</v>
      </c>
      <c r="U2155" t="str">
        <f t="shared" si="304"/>
        <v>Low</v>
      </c>
      <c r="V2155" t="str">
        <f t="shared" si="305"/>
        <v>Clean</v>
      </c>
    </row>
    <row r="2156" spans="1:22" x14ac:dyDescent="0.3">
      <c r="A2156" t="str">
        <f>Raw_Data!A2156</f>
        <v>4010892</v>
      </c>
      <c r="B2156">
        <f>Raw_Data!B2156</f>
        <v>45678</v>
      </c>
      <c r="C2156" t="str">
        <f>Raw_Data!C2156</f>
        <v>PHENTERMINE 37.5 MG TABLET</v>
      </c>
      <c r="D2156" t="str">
        <f>Raw_Data!D2156</f>
        <v>10702002501</v>
      </c>
      <c r="E2156" t="str">
        <f>Raw_Data!E2156</f>
        <v>YASIN, NURA</v>
      </c>
      <c r="F2156" t="str">
        <f>Raw_Data!F2156</f>
        <v>1265518567</v>
      </c>
      <c r="G2156" t="str">
        <f>Raw_Data!H2156</f>
        <v>0</v>
      </c>
      <c r="H2156">
        <f>IFERROR(VLOOKUP(G2156,Store_Map!$A$2:$I$100,3,FALSE),"")</f>
        <v>0</v>
      </c>
      <c r="I2156">
        <f>IFERROR(VLOOKUP(G2156,Store_Map!$A$2:$I$100,4,FALSE),"")</f>
        <v>0</v>
      </c>
      <c r="J2156">
        <f>IFERROR(VLOOKUP(G2156,Store_Map!$A$2:$I$100,5,FALSE),"")</f>
        <v>0</v>
      </c>
      <c r="K2156">
        <f>IFERROR(VLOOKUP(G2156,Store_Map!$A$2:$I$100,6,FALSE),"")</f>
        <v>0</v>
      </c>
      <c r="L2156">
        <f>IFERROR(VLOOKUP(G2156,Store_Map!$A$2:$I$100,7,FALSE),"")</f>
        <v>0</v>
      </c>
      <c r="M2156">
        <f>IFERROR(VLOOKUP(G2156,Store_Map!$A$2:$I$100,8,FALSE),"")</f>
        <v>0</v>
      </c>
      <c r="N2156">
        <f t="shared" si="297"/>
        <v>0</v>
      </c>
      <c r="O2156" t="str">
        <f t="shared" si="298"/>
        <v>PASS</v>
      </c>
      <c r="P2156" t="str">
        <f t="shared" si="299"/>
        <v>PASS</v>
      </c>
      <c r="Q2156" t="str">
        <f t="shared" si="300"/>
        <v>PASS</v>
      </c>
      <c r="R2156" t="str">
        <f t="shared" si="301"/>
        <v>PASS</v>
      </c>
      <c r="S2156" t="str">
        <f t="shared" si="302"/>
        <v>PASS</v>
      </c>
      <c r="T2156">
        <f t="shared" si="303"/>
        <v>100</v>
      </c>
      <c r="U2156" t="str">
        <f t="shared" si="304"/>
        <v>Low</v>
      </c>
      <c r="V2156" t="str">
        <f t="shared" si="305"/>
        <v>Clean</v>
      </c>
    </row>
    <row r="2157" spans="1:22" x14ac:dyDescent="0.3">
      <c r="A2157" t="str">
        <f>Raw_Data!A2157</f>
        <v>6252376</v>
      </c>
      <c r="B2157">
        <f>Raw_Data!B2157</f>
        <v>45678</v>
      </c>
      <c r="C2157" t="str">
        <f>Raw_Data!C2157</f>
        <v>VITAMIN C 500 MG TABLET</v>
      </c>
      <c r="D2157" t="str">
        <f>Raw_Data!D2157</f>
        <v>904052360</v>
      </c>
      <c r="E2157" t="str">
        <f>Raw_Data!E2157</f>
        <v>BYNE, EDMUND</v>
      </c>
      <c r="F2157" t="str">
        <f>Raw_Data!F2157</f>
        <v>1033186648</v>
      </c>
      <c r="G2157" t="str">
        <f>Raw_Data!H2157</f>
        <v>0</v>
      </c>
      <c r="H2157">
        <f>IFERROR(VLOOKUP(G2157,Store_Map!$A$2:$I$100,3,FALSE),"")</f>
        <v>0</v>
      </c>
      <c r="I2157">
        <f>IFERROR(VLOOKUP(G2157,Store_Map!$A$2:$I$100,4,FALSE),"")</f>
        <v>0</v>
      </c>
      <c r="J2157">
        <f>IFERROR(VLOOKUP(G2157,Store_Map!$A$2:$I$100,5,FALSE),"")</f>
        <v>0</v>
      </c>
      <c r="K2157">
        <f>IFERROR(VLOOKUP(G2157,Store_Map!$A$2:$I$100,6,FALSE),"")</f>
        <v>0</v>
      </c>
      <c r="L2157">
        <f>IFERROR(VLOOKUP(G2157,Store_Map!$A$2:$I$100,7,FALSE),"")</f>
        <v>0</v>
      </c>
      <c r="M2157">
        <f>IFERROR(VLOOKUP(G2157,Store_Map!$A$2:$I$100,8,FALSE),"")</f>
        <v>0</v>
      </c>
      <c r="N2157">
        <f t="shared" si="297"/>
        <v>0</v>
      </c>
      <c r="O2157" t="str">
        <f t="shared" si="298"/>
        <v>PASS</v>
      </c>
      <c r="P2157" t="str">
        <f t="shared" si="299"/>
        <v>REVIEW</v>
      </c>
      <c r="Q2157" t="str">
        <f t="shared" si="300"/>
        <v>PASS</v>
      </c>
      <c r="R2157" t="str">
        <f t="shared" si="301"/>
        <v>PASS</v>
      </c>
      <c r="S2157" t="str">
        <f t="shared" si="302"/>
        <v>REVIEW</v>
      </c>
      <c r="T2157">
        <f t="shared" si="303"/>
        <v>90</v>
      </c>
      <c r="U2157" t="str">
        <f t="shared" si="304"/>
        <v>Low</v>
      </c>
      <c r="V2157" t="str">
        <f t="shared" si="305"/>
        <v>Invalid NDC</v>
      </c>
    </row>
    <row r="2158" spans="1:22" x14ac:dyDescent="0.3">
      <c r="A2158" t="str">
        <f>Raw_Data!A2158</f>
        <v>6252377</v>
      </c>
      <c r="B2158">
        <f>Raw_Data!B2158</f>
        <v>45678</v>
      </c>
      <c r="C2158" t="str">
        <f>Raw_Data!C2158</f>
        <v>FERROUS SULFATE 325 MG TABL</v>
      </c>
      <c r="D2158" t="str">
        <f>Raw_Data!D2158</f>
        <v>904759080</v>
      </c>
      <c r="E2158" t="str">
        <f>Raw_Data!E2158</f>
        <v>BYNE, EDMUND</v>
      </c>
      <c r="F2158" t="str">
        <f>Raw_Data!F2158</f>
        <v>1033186648</v>
      </c>
      <c r="G2158" t="str">
        <f>Raw_Data!H2158</f>
        <v>0</v>
      </c>
      <c r="H2158">
        <f>IFERROR(VLOOKUP(G2158,Store_Map!$A$2:$I$100,3,FALSE),"")</f>
        <v>0</v>
      </c>
      <c r="I2158">
        <f>IFERROR(VLOOKUP(G2158,Store_Map!$A$2:$I$100,4,FALSE),"")</f>
        <v>0</v>
      </c>
      <c r="J2158">
        <f>IFERROR(VLOOKUP(G2158,Store_Map!$A$2:$I$100,5,FALSE),"")</f>
        <v>0</v>
      </c>
      <c r="K2158">
        <f>IFERROR(VLOOKUP(G2158,Store_Map!$A$2:$I$100,6,FALSE),"")</f>
        <v>0</v>
      </c>
      <c r="L2158">
        <f>IFERROR(VLOOKUP(G2158,Store_Map!$A$2:$I$100,7,FALSE),"")</f>
        <v>0</v>
      </c>
      <c r="M2158">
        <f>IFERROR(VLOOKUP(G2158,Store_Map!$A$2:$I$100,8,FALSE),"")</f>
        <v>0</v>
      </c>
      <c r="N2158">
        <f t="shared" si="297"/>
        <v>0</v>
      </c>
      <c r="O2158" t="str">
        <f t="shared" si="298"/>
        <v>PASS</v>
      </c>
      <c r="P2158" t="str">
        <f t="shared" si="299"/>
        <v>REVIEW</v>
      </c>
      <c r="Q2158" t="str">
        <f t="shared" si="300"/>
        <v>PASS</v>
      </c>
      <c r="R2158" t="str">
        <f t="shared" si="301"/>
        <v>PASS</v>
      </c>
      <c r="S2158" t="str">
        <f t="shared" si="302"/>
        <v>REVIEW</v>
      </c>
      <c r="T2158">
        <f t="shared" si="303"/>
        <v>90</v>
      </c>
      <c r="U2158" t="str">
        <f t="shared" si="304"/>
        <v>Low</v>
      </c>
      <c r="V2158" t="str">
        <f t="shared" si="305"/>
        <v>Invalid NDC</v>
      </c>
    </row>
    <row r="2159" spans="1:22" x14ac:dyDescent="0.3">
      <c r="A2159" t="str">
        <f>Raw_Data!A2159</f>
        <v>6252378</v>
      </c>
      <c r="B2159">
        <f>Raw_Data!B2159</f>
        <v>45678</v>
      </c>
      <c r="C2159" t="str">
        <f>Raw_Data!C2159</f>
        <v>CLOPIDOGREL 75 MG TABLET</v>
      </c>
      <c r="D2159" t="str">
        <f>Raw_Data!D2159</f>
        <v>55111019605</v>
      </c>
      <c r="E2159" t="str">
        <f>Raw_Data!E2159</f>
        <v>BYNE, EDMUND</v>
      </c>
      <c r="F2159" t="str">
        <f>Raw_Data!F2159</f>
        <v>1033186648</v>
      </c>
      <c r="G2159" t="str">
        <f>Raw_Data!H2159</f>
        <v>0</v>
      </c>
      <c r="H2159">
        <f>IFERROR(VLOOKUP(G2159,Store_Map!$A$2:$I$100,3,FALSE),"")</f>
        <v>0</v>
      </c>
      <c r="I2159">
        <f>IFERROR(VLOOKUP(G2159,Store_Map!$A$2:$I$100,4,FALSE),"")</f>
        <v>0</v>
      </c>
      <c r="J2159">
        <f>IFERROR(VLOOKUP(G2159,Store_Map!$A$2:$I$100,5,FALSE),"")</f>
        <v>0</v>
      </c>
      <c r="K2159">
        <f>IFERROR(VLOOKUP(G2159,Store_Map!$A$2:$I$100,6,FALSE),"")</f>
        <v>0</v>
      </c>
      <c r="L2159">
        <f>IFERROR(VLOOKUP(G2159,Store_Map!$A$2:$I$100,7,FALSE),"")</f>
        <v>0</v>
      </c>
      <c r="M2159">
        <f>IFERROR(VLOOKUP(G2159,Store_Map!$A$2:$I$100,8,FALSE),"")</f>
        <v>0</v>
      </c>
      <c r="N2159">
        <f t="shared" si="297"/>
        <v>0</v>
      </c>
      <c r="O2159" t="str">
        <f t="shared" si="298"/>
        <v>PASS</v>
      </c>
      <c r="P2159" t="str">
        <f t="shared" si="299"/>
        <v>PASS</v>
      </c>
      <c r="Q2159" t="str">
        <f t="shared" si="300"/>
        <v>PASS</v>
      </c>
      <c r="R2159" t="str">
        <f t="shared" si="301"/>
        <v>PASS</v>
      </c>
      <c r="S2159" t="str">
        <f t="shared" si="302"/>
        <v>PASS</v>
      </c>
      <c r="T2159">
        <f t="shared" si="303"/>
        <v>100</v>
      </c>
      <c r="U2159" t="str">
        <f t="shared" si="304"/>
        <v>Low</v>
      </c>
      <c r="V2159" t="str">
        <f t="shared" si="305"/>
        <v>Clean</v>
      </c>
    </row>
    <row r="2160" spans="1:22" x14ac:dyDescent="0.3">
      <c r="A2160" t="str">
        <f>Raw_Data!A2160</f>
        <v>6252381</v>
      </c>
      <c r="B2160">
        <f>Raw_Data!B2160</f>
        <v>45678</v>
      </c>
      <c r="C2160" t="str">
        <f>Raw_Data!C2160</f>
        <v>ATORVASTATIN 20 MG TABLET</v>
      </c>
      <c r="D2160" t="str">
        <f>Raw_Data!D2160</f>
        <v>60505257908</v>
      </c>
      <c r="E2160" t="str">
        <f>Raw_Data!E2160</f>
        <v>YASIN, NURA</v>
      </c>
      <c r="F2160" t="str">
        <f>Raw_Data!F2160</f>
        <v>1265518567</v>
      </c>
      <c r="G2160" t="str">
        <f>Raw_Data!H2160</f>
        <v>0</v>
      </c>
      <c r="H2160">
        <f>IFERROR(VLOOKUP(G2160,Store_Map!$A$2:$I$100,3,FALSE),"")</f>
        <v>0</v>
      </c>
      <c r="I2160">
        <f>IFERROR(VLOOKUP(G2160,Store_Map!$A$2:$I$100,4,FALSE),"")</f>
        <v>0</v>
      </c>
      <c r="J2160">
        <f>IFERROR(VLOOKUP(G2160,Store_Map!$A$2:$I$100,5,FALSE),"")</f>
        <v>0</v>
      </c>
      <c r="K2160">
        <f>IFERROR(VLOOKUP(G2160,Store_Map!$A$2:$I$100,6,FALSE),"")</f>
        <v>0</v>
      </c>
      <c r="L2160">
        <f>IFERROR(VLOOKUP(G2160,Store_Map!$A$2:$I$100,7,FALSE),"")</f>
        <v>0</v>
      </c>
      <c r="M2160">
        <f>IFERROR(VLOOKUP(G2160,Store_Map!$A$2:$I$100,8,FALSE),"")</f>
        <v>0</v>
      </c>
      <c r="N2160">
        <f t="shared" si="297"/>
        <v>0</v>
      </c>
      <c r="O2160" t="str">
        <f t="shared" si="298"/>
        <v>PASS</v>
      </c>
      <c r="P2160" t="str">
        <f t="shared" si="299"/>
        <v>PASS</v>
      </c>
      <c r="Q2160" t="str">
        <f t="shared" si="300"/>
        <v>PASS</v>
      </c>
      <c r="R2160" t="str">
        <f t="shared" si="301"/>
        <v>PASS</v>
      </c>
      <c r="S2160" t="str">
        <f t="shared" si="302"/>
        <v>PASS</v>
      </c>
      <c r="T2160">
        <f t="shared" si="303"/>
        <v>100</v>
      </c>
      <c r="U2160" t="str">
        <f t="shared" si="304"/>
        <v>Low</v>
      </c>
      <c r="V2160" t="str">
        <f t="shared" si="305"/>
        <v>Clean</v>
      </c>
    </row>
    <row r="2161" spans="1:22" x14ac:dyDescent="0.3">
      <c r="A2161" t="str">
        <f>Raw_Data!A2161</f>
        <v>6252382</v>
      </c>
      <c r="B2161">
        <f>Raw_Data!B2161</f>
        <v>45678</v>
      </c>
      <c r="C2161" t="str">
        <f>Raw_Data!C2161</f>
        <v>CARVEDILOL 3.125 MG TABLET</v>
      </c>
      <c r="D2161" t="str">
        <f>Raw_Data!D2161</f>
        <v>68382009205</v>
      </c>
      <c r="E2161" t="str">
        <f>Raw_Data!E2161</f>
        <v>YASIN, NURA</v>
      </c>
      <c r="F2161" t="str">
        <f>Raw_Data!F2161</f>
        <v>1265518567</v>
      </c>
      <c r="G2161" t="str">
        <f>Raw_Data!H2161</f>
        <v>0</v>
      </c>
      <c r="H2161">
        <f>IFERROR(VLOOKUP(G2161,Store_Map!$A$2:$I$100,3,FALSE),"")</f>
        <v>0</v>
      </c>
      <c r="I2161">
        <f>IFERROR(VLOOKUP(G2161,Store_Map!$A$2:$I$100,4,FALSE),"")</f>
        <v>0</v>
      </c>
      <c r="J2161">
        <f>IFERROR(VLOOKUP(G2161,Store_Map!$A$2:$I$100,5,FALSE),"")</f>
        <v>0</v>
      </c>
      <c r="K2161">
        <f>IFERROR(VLOOKUP(G2161,Store_Map!$A$2:$I$100,6,FALSE),"")</f>
        <v>0</v>
      </c>
      <c r="L2161">
        <f>IFERROR(VLOOKUP(G2161,Store_Map!$A$2:$I$100,7,FALSE),"")</f>
        <v>0</v>
      </c>
      <c r="M2161">
        <f>IFERROR(VLOOKUP(G2161,Store_Map!$A$2:$I$100,8,FALSE),"")</f>
        <v>0</v>
      </c>
      <c r="N2161">
        <f t="shared" si="297"/>
        <v>0</v>
      </c>
      <c r="O2161" t="str">
        <f t="shared" si="298"/>
        <v>PASS</v>
      </c>
      <c r="P2161" t="str">
        <f t="shared" si="299"/>
        <v>PASS</v>
      </c>
      <c r="Q2161" t="str">
        <f t="shared" si="300"/>
        <v>PASS</v>
      </c>
      <c r="R2161" t="str">
        <f t="shared" si="301"/>
        <v>PASS</v>
      </c>
      <c r="S2161" t="str">
        <f t="shared" si="302"/>
        <v>PASS</v>
      </c>
      <c r="T2161">
        <f t="shared" si="303"/>
        <v>100</v>
      </c>
      <c r="U2161" t="str">
        <f t="shared" si="304"/>
        <v>Low</v>
      </c>
      <c r="V2161" t="str">
        <f t="shared" si="305"/>
        <v>Clean</v>
      </c>
    </row>
    <row r="2162" spans="1:22" x14ac:dyDescent="0.3">
      <c r="A2162" t="str">
        <f>Raw_Data!A2162</f>
        <v>6252383</v>
      </c>
      <c r="B2162">
        <f>Raw_Data!B2162</f>
        <v>45678</v>
      </c>
      <c r="C2162" t="str">
        <f>Raw_Data!C2162</f>
        <v>LOSARTAN POTASSIUM 25 MG TA</v>
      </c>
      <c r="D2162" t="str">
        <f>Raw_Data!D2162</f>
        <v>68382013510</v>
      </c>
      <c r="E2162" t="str">
        <f>Raw_Data!E2162</f>
        <v>YASIN, NURA</v>
      </c>
      <c r="F2162" t="str">
        <f>Raw_Data!F2162</f>
        <v>1265518567</v>
      </c>
      <c r="G2162" t="str">
        <f>Raw_Data!H2162</f>
        <v>0</v>
      </c>
      <c r="H2162">
        <f>IFERROR(VLOOKUP(G2162,Store_Map!$A$2:$I$100,3,FALSE),"")</f>
        <v>0</v>
      </c>
      <c r="I2162">
        <f>IFERROR(VLOOKUP(G2162,Store_Map!$A$2:$I$100,4,FALSE),"")</f>
        <v>0</v>
      </c>
      <c r="J2162">
        <f>IFERROR(VLOOKUP(G2162,Store_Map!$A$2:$I$100,5,FALSE),"")</f>
        <v>0</v>
      </c>
      <c r="K2162">
        <f>IFERROR(VLOOKUP(G2162,Store_Map!$A$2:$I$100,6,FALSE),"")</f>
        <v>0</v>
      </c>
      <c r="L2162">
        <f>IFERROR(VLOOKUP(G2162,Store_Map!$A$2:$I$100,7,FALSE),"")</f>
        <v>0</v>
      </c>
      <c r="M2162">
        <f>IFERROR(VLOOKUP(G2162,Store_Map!$A$2:$I$100,8,FALSE),"")</f>
        <v>0</v>
      </c>
      <c r="N2162">
        <f t="shared" si="297"/>
        <v>0</v>
      </c>
      <c r="O2162" t="str">
        <f t="shared" si="298"/>
        <v>PASS</v>
      </c>
      <c r="P2162" t="str">
        <f t="shared" si="299"/>
        <v>PASS</v>
      </c>
      <c r="Q2162" t="str">
        <f t="shared" si="300"/>
        <v>PASS</v>
      </c>
      <c r="R2162" t="str">
        <f t="shared" si="301"/>
        <v>PASS</v>
      </c>
      <c r="S2162" t="str">
        <f t="shared" si="302"/>
        <v>PASS</v>
      </c>
      <c r="T2162">
        <f t="shared" si="303"/>
        <v>100</v>
      </c>
      <c r="U2162" t="str">
        <f t="shared" si="304"/>
        <v>Low</v>
      </c>
      <c r="V2162" t="str">
        <f t="shared" si="305"/>
        <v>Clean</v>
      </c>
    </row>
    <row r="2163" spans="1:22" x14ac:dyDescent="0.3">
      <c r="A2163" t="str">
        <f>Raw_Data!A2163</f>
        <v>6252384</v>
      </c>
      <c r="B2163">
        <f>Raw_Data!B2163</f>
        <v>45678</v>
      </c>
      <c r="C2163" t="str">
        <f>Raw_Data!C2163</f>
        <v>ATORVASTATIN 80 MG TABLET</v>
      </c>
      <c r="D2163" t="str">
        <f>Raw_Data!D2163</f>
        <v>378395305</v>
      </c>
      <c r="E2163" t="str">
        <f>Raw_Data!E2163</f>
        <v>GIBBS, JON</v>
      </c>
      <c r="F2163" t="str">
        <f>Raw_Data!F2163</f>
        <v>1700896156</v>
      </c>
      <c r="G2163" t="str">
        <f>Raw_Data!H2163</f>
        <v>0</v>
      </c>
      <c r="H2163">
        <f>IFERROR(VLOOKUP(G2163,Store_Map!$A$2:$I$100,3,FALSE),"")</f>
        <v>0</v>
      </c>
      <c r="I2163">
        <f>IFERROR(VLOOKUP(G2163,Store_Map!$A$2:$I$100,4,FALSE),"")</f>
        <v>0</v>
      </c>
      <c r="J2163">
        <f>IFERROR(VLOOKUP(G2163,Store_Map!$A$2:$I$100,5,FALSE),"")</f>
        <v>0</v>
      </c>
      <c r="K2163">
        <f>IFERROR(VLOOKUP(G2163,Store_Map!$A$2:$I$100,6,FALSE),"")</f>
        <v>0</v>
      </c>
      <c r="L2163">
        <f>IFERROR(VLOOKUP(G2163,Store_Map!$A$2:$I$100,7,FALSE),"")</f>
        <v>0</v>
      </c>
      <c r="M2163">
        <f>IFERROR(VLOOKUP(G2163,Store_Map!$A$2:$I$100,8,FALSE),"")</f>
        <v>0</v>
      </c>
      <c r="N2163">
        <f t="shared" si="297"/>
        <v>0</v>
      </c>
      <c r="O2163" t="str">
        <f t="shared" si="298"/>
        <v>PASS</v>
      </c>
      <c r="P2163" t="str">
        <f t="shared" si="299"/>
        <v>REVIEW</v>
      </c>
      <c r="Q2163" t="str">
        <f t="shared" si="300"/>
        <v>PASS</v>
      </c>
      <c r="R2163" t="str">
        <f t="shared" si="301"/>
        <v>PASS</v>
      </c>
      <c r="S2163" t="str">
        <f t="shared" si="302"/>
        <v>REVIEW</v>
      </c>
      <c r="T2163">
        <f t="shared" si="303"/>
        <v>90</v>
      </c>
      <c r="U2163" t="str">
        <f t="shared" si="304"/>
        <v>Low</v>
      </c>
      <c r="V2163" t="str">
        <f t="shared" si="305"/>
        <v>Invalid NDC</v>
      </c>
    </row>
    <row r="2164" spans="1:22" x14ac:dyDescent="0.3">
      <c r="A2164" t="str">
        <f>Raw_Data!A2164</f>
        <v>6252385</v>
      </c>
      <c r="B2164">
        <f>Raw_Data!B2164</f>
        <v>45678</v>
      </c>
      <c r="C2164" t="str">
        <f>Raw_Data!C2164</f>
        <v>ASPIRIN EC 81 MG TABLET</v>
      </c>
      <c r="D2164" t="str">
        <f>Raw_Data!D2164</f>
        <v>904678370</v>
      </c>
      <c r="E2164" t="str">
        <f>Raw_Data!E2164</f>
        <v>GIBBS, JON</v>
      </c>
      <c r="F2164" t="str">
        <f>Raw_Data!F2164</f>
        <v>1700896156</v>
      </c>
      <c r="G2164" t="str">
        <f>Raw_Data!H2164</f>
        <v>0</v>
      </c>
      <c r="H2164">
        <f>IFERROR(VLOOKUP(G2164,Store_Map!$A$2:$I$100,3,FALSE),"")</f>
        <v>0</v>
      </c>
      <c r="I2164">
        <f>IFERROR(VLOOKUP(G2164,Store_Map!$A$2:$I$100,4,FALSE),"")</f>
        <v>0</v>
      </c>
      <c r="J2164">
        <f>IFERROR(VLOOKUP(G2164,Store_Map!$A$2:$I$100,5,FALSE),"")</f>
        <v>0</v>
      </c>
      <c r="K2164">
        <f>IFERROR(VLOOKUP(G2164,Store_Map!$A$2:$I$100,6,FALSE),"")</f>
        <v>0</v>
      </c>
      <c r="L2164">
        <f>IFERROR(VLOOKUP(G2164,Store_Map!$A$2:$I$100,7,FALSE),"")</f>
        <v>0</v>
      </c>
      <c r="M2164">
        <f>IFERROR(VLOOKUP(G2164,Store_Map!$A$2:$I$100,8,FALSE),"")</f>
        <v>0</v>
      </c>
      <c r="N2164">
        <f t="shared" si="297"/>
        <v>0</v>
      </c>
      <c r="O2164" t="str">
        <f t="shared" si="298"/>
        <v>PASS</v>
      </c>
      <c r="P2164" t="str">
        <f t="shared" si="299"/>
        <v>REVIEW</v>
      </c>
      <c r="Q2164" t="str">
        <f t="shared" si="300"/>
        <v>PASS</v>
      </c>
      <c r="R2164" t="str">
        <f t="shared" si="301"/>
        <v>PASS</v>
      </c>
      <c r="S2164" t="str">
        <f t="shared" si="302"/>
        <v>REVIEW</v>
      </c>
      <c r="T2164">
        <f t="shared" si="303"/>
        <v>90</v>
      </c>
      <c r="U2164" t="str">
        <f t="shared" si="304"/>
        <v>Low</v>
      </c>
      <c r="V2164" t="str">
        <f t="shared" si="305"/>
        <v>Invalid NDC</v>
      </c>
    </row>
    <row r="2165" spans="1:22" x14ac:dyDescent="0.3">
      <c r="A2165" t="str">
        <f>Raw_Data!A2165</f>
        <v>6252386</v>
      </c>
      <c r="B2165">
        <f>Raw_Data!B2165</f>
        <v>45678</v>
      </c>
      <c r="C2165" t="str">
        <f>Raw_Data!C2165</f>
        <v>HYDROCHLOROTHIAZIDE 25 MG T</v>
      </c>
      <c r="D2165" t="str">
        <f>Raw_Data!D2165</f>
        <v>29300012810</v>
      </c>
      <c r="E2165" t="str">
        <f>Raw_Data!E2165</f>
        <v>GIBBS, JON</v>
      </c>
      <c r="F2165" t="str">
        <f>Raw_Data!F2165</f>
        <v>1700896156</v>
      </c>
      <c r="G2165" t="str">
        <f>Raw_Data!H2165</f>
        <v>0</v>
      </c>
      <c r="H2165">
        <f>IFERROR(VLOOKUP(G2165,Store_Map!$A$2:$I$100,3,FALSE),"")</f>
        <v>0</v>
      </c>
      <c r="I2165">
        <f>IFERROR(VLOOKUP(G2165,Store_Map!$A$2:$I$100,4,FALSE),"")</f>
        <v>0</v>
      </c>
      <c r="J2165">
        <f>IFERROR(VLOOKUP(G2165,Store_Map!$A$2:$I$100,5,FALSE),"")</f>
        <v>0</v>
      </c>
      <c r="K2165">
        <f>IFERROR(VLOOKUP(G2165,Store_Map!$A$2:$I$100,6,FALSE),"")</f>
        <v>0</v>
      </c>
      <c r="L2165">
        <f>IFERROR(VLOOKUP(G2165,Store_Map!$A$2:$I$100,7,FALSE),"")</f>
        <v>0</v>
      </c>
      <c r="M2165">
        <f>IFERROR(VLOOKUP(G2165,Store_Map!$A$2:$I$100,8,FALSE),"")</f>
        <v>0</v>
      </c>
      <c r="N2165">
        <f t="shared" si="297"/>
        <v>0</v>
      </c>
      <c r="O2165" t="str">
        <f t="shared" si="298"/>
        <v>PASS</v>
      </c>
      <c r="P2165" t="str">
        <f t="shared" si="299"/>
        <v>PASS</v>
      </c>
      <c r="Q2165" t="str">
        <f t="shared" si="300"/>
        <v>PASS</v>
      </c>
      <c r="R2165" t="str">
        <f t="shared" si="301"/>
        <v>PASS</v>
      </c>
      <c r="S2165" t="str">
        <f t="shared" si="302"/>
        <v>PASS</v>
      </c>
      <c r="T2165">
        <f t="shared" si="303"/>
        <v>100</v>
      </c>
      <c r="U2165" t="str">
        <f t="shared" si="304"/>
        <v>Low</v>
      </c>
      <c r="V2165" t="str">
        <f t="shared" si="305"/>
        <v>Clean</v>
      </c>
    </row>
    <row r="2166" spans="1:22" x14ac:dyDescent="0.3">
      <c r="A2166" t="str">
        <f>Raw_Data!A2166</f>
        <v>6252387</v>
      </c>
      <c r="B2166">
        <f>Raw_Data!B2166</f>
        <v>45678</v>
      </c>
      <c r="C2166" t="str">
        <f>Raw_Data!C2166</f>
        <v>UNIFINE PENTIPS  4MM 32G</v>
      </c>
      <c r="D2166" t="str">
        <f>Raw_Data!D2166</f>
        <v>8470354001</v>
      </c>
      <c r="E2166" t="str">
        <f>Raw_Data!E2166</f>
        <v>BYNE, EDMUND</v>
      </c>
      <c r="F2166" t="str">
        <f>Raw_Data!F2166</f>
        <v>1033186648</v>
      </c>
      <c r="G2166" t="str">
        <f>Raw_Data!H2166</f>
        <v>0</v>
      </c>
      <c r="H2166">
        <f>IFERROR(VLOOKUP(G2166,Store_Map!$A$2:$I$100,3,FALSE),"")</f>
        <v>0</v>
      </c>
      <c r="I2166">
        <f>IFERROR(VLOOKUP(G2166,Store_Map!$A$2:$I$100,4,FALSE),"")</f>
        <v>0</v>
      </c>
      <c r="J2166">
        <f>IFERROR(VLOOKUP(G2166,Store_Map!$A$2:$I$100,5,FALSE),"")</f>
        <v>0</v>
      </c>
      <c r="K2166">
        <f>IFERROR(VLOOKUP(G2166,Store_Map!$A$2:$I$100,6,FALSE),"")</f>
        <v>0</v>
      </c>
      <c r="L2166">
        <f>IFERROR(VLOOKUP(G2166,Store_Map!$A$2:$I$100,7,FALSE),"")</f>
        <v>0</v>
      </c>
      <c r="M2166">
        <f>IFERROR(VLOOKUP(G2166,Store_Map!$A$2:$I$100,8,FALSE),"")</f>
        <v>0</v>
      </c>
      <c r="N2166">
        <f t="shared" si="297"/>
        <v>0</v>
      </c>
      <c r="O2166" t="str">
        <f t="shared" si="298"/>
        <v>PASS</v>
      </c>
      <c r="P2166" t="str">
        <f t="shared" si="299"/>
        <v>PASS</v>
      </c>
      <c r="Q2166" t="str">
        <f t="shared" si="300"/>
        <v>PASS</v>
      </c>
      <c r="R2166" t="str">
        <f t="shared" si="301"/>
        <v>PASS</v>
      </c>
      <c r="S2166" t="str">
        <f t="shared" si="302"/>
        <v>PASS</v>
      </c>
      <c r="T2166">
        <f t="shared" si="303"/>
        <v>100</v>
      </c>
      <c r="U2166" t="str">
        <f t="shared" si="304"/>
        <v>Low</v>
      </c>
      <c r="V2166" t="str">
        <f t="shared" si="305"/>
        <v>Clean</v>
      </c>
    </row>
    <row r="2167" spans="1:22" x14ac:dyDescent="0.3">
      <c r="A2167" t="str">
        <f>Raw_Data!A2167</f>
        <v>6252392</v>
      </c>
      <c r="B2167">
        <f>Raw_Data!B2167</f>
        <v>45678</v>
      </c>
      <c r="C2167" t="str">
        <f>Raw_Data!C2167</f>
        <v>HYDRALAZINE 25 MG TABLET</v>
      </c>
      <c r="D2167" t="str">
        <f>Raw_Data!D2167</f>
        <v>50111032703</v>
      </c>
      <c r="E2167" t="str">
        <f>Raw_Data!E2167</f>
        <v>BYNE, EDMUND</v>
      </c>
      <c r="F2167" t="str">
        <f>Raw_Data!F2167</f>
        <v>1033186648</v>
      </c>
      <c r="G2167" t="str">
        <f>Raw_Data!H2167</f>
        <v>0</v>
      </c>
      <c r="H2167">
        <f>IFERROR(VLOOKUP(G2167,Store_Map!$A$2:$I$100,3,FALSE),"")</f>
        <v>0</v>
      </c>
      <c r="I2167">
        <f>IFERROR(VLOOKUP(G2167,Store_Map!$A$2:$I$100,4,FALSE),"")</f>
        <v>0</v>
      </c>
      <c r="J2167">
        <f>IFERROR(VLOOKUP(G2167,Store_Map!$A$2:$I$100,5,FALSE),"")</f>
        <v>0</v>
      </c>
      <c r="K2167">
        <f>IFERROR(VLOOKUP(G2167,Store_Map!$A$2:$I$100,6,FALSE),"")</f>
        <v>0</v>
      </c>
      <c r="L2167">
        <f>IFERROR(VLOOKUP(G2167,Store_Map!$A$2:$I$100,7,FALSE),"")</f>
        <v>0</v>
      </c>
      <c r="M2167">
        <f>IFERROR(VLOOKUP(G2167,Store_Map!$A$2:$I$100,8,FALSE),"")</f>
        <v>0</v>
      </c>
      <c r="N2167">
        <f t="shared" si="297"/>
        <v>0</v>
      </c>
      <c r="O2167" t="str">
        <f t="shared" si="298"/>
        <v>PASS</v>
      </c>
      <c r="P2167" t="str">
        <f t="shared" si="299"/>
        <v>PASS</v>
      </c>
      <c r="Q2167" t="str">
        <f t="shared" si="300"/>
        <v>PASS</v>
      </c>
      <c r="R2167" t="str">
        <f t="shared" si="301"/>
        <v>PASS</v>
      </c>
      <c r="S2167" t="str">
        <f t="shared" si="302"/>
        <v>PASS</v>
      </c>
      <c r="T2167">
        <f t="shared" si="303"/>
        <v>100</v>
      </c>
      <c r="U2167" t="str">
        <f t="shared" si="304"/>
        <v>Low</v>
      </c>
      <c r="V2167" t="str">
        <f t="shared" si="305"/>
        <v>Clean</v>
      </c>
    </row>
    <row r="2168" spans="1:22" x14ac:dyDescent="0.3">
      <c r="A2168" t="str">
        <f>Raw_Data!A2168</f>
        <v>6252393</v>
      </c>
      <c r="B2168">
        <f>Raw_Data!B2168</f>
        <v>45678</v>
      </c>
      <c r="C2168" t="str">
        <f>Raw_Data!C2168</f>
        <v>AMLODIPINE BESYLATE 10 MG T</v>
      </c>
      <c r="D2168" t="str">
        <f>Raw_Data!D2168</f>
        <v>69097012815</v>
      </c>
      <c r="E2168" t="str">
        <f>Raw_Data!E2168</f>
        <v>BYNE, EDMUND</v>
      </c>
      <c r="F2168" t="str">
        <f>Raw_Data!F2168</f>
        <v>1033186648</v>
      </c>
      <c r="G2168" t="str">
        <f>Raw_Data!H2168</f>
        <v>0</v>
      </c>
      <c r="H2168">
        <f>IFERROR(VLOOKUP(G2168,Store_Map!$A$2:$I$100,3,FALSE),"")</f>
        <v>0</v>
      </c>
      <c r="I2168">
        <f>IFERROR(VLOOKUP(G2168,Store_Map!$A$2:$I$100,4,FALSE),"")</f>
        <v>0</v>
      </c>
      <c r="J2168">
        <f>IFERROR(VLOOKUP(G2168,Store_Map!$A$2:$I$100,5,FALSE),"")</f>
        <v>0</v>
      </c>
      <c r="K2168">
        <f>IFERROR(VLOOKUP(G2168,Store_Map!$A$2:$I$100,6,FALSE),"")</f>
        <v>0</v>
      </c>
      <c r="L2168">
        <f>IFERROR(VLOOKUP(G2168,Store_Map!$A$2:$I$100,7,FALSE),"")</f>
        <v>0</v>
      </c>
      <c r="M2168">
        <f>IFERROR(VLOOKUP(G2168,Store_Map!$A$2:$I$100,8,FALSE),"")</f>
        <v>0</v>
      </c>
      <c r="N2168">
        <f t="shared" si="297"/>
        <v>0</v>
      </c>
      <c r="O2168" t="str">
        <f t="shared" si="298"/>
        <v>PASS</v>
      </c>
      <c r="P2168" t="str">
        <f t="shared" si="299"/>
        <v>PASS</v>
      </c>
      <c r="Q2168" t="str">
        <f t="shared" si="300"/>
        <v>PASS</v>
      </c>
      <c r="R2168" t="str">
        <f t="shared" si="301"/>
        <v>PASS</v>
      </c>
      <c r="S2168" t="str">
        <f t="shared" si="302"/>
        <v>PASS</v>
      </c>
      <c r="T2168">
        <f t="shared" si="303"/>
        <v>100</v>
      </c>
      <c r="U2168" t="str">
        <f t="shared" si="304"/>
        <v>Low</v>
      </c>
      <c r="V2168" t="str">
        <f t="shared" si="305"/>
        <v>Clean</v>
      </c>
    </row>
    <row r="2169" spans="1:22" x14ac:dyDescent="0.3">
      <c r="A2169" t="str">
        <f>Raw_Data!A2169</f>
        <v>6252395</v>
      </c>
      <c r="B2169">
        <f>Raw_Data!B2169</f>
        <v>45678</v>
      </c>
      <c r="C2169" t="str">
        <f>Raw_Data!C2169</f>
        <v>JANUVIA 100 MG TABLET</v>
      </c>
      <c r="D2169" t="str">
        <f>Raw_Data!D2169</f>
        <v>6027754</v>
      </c>
      <c r="E2169" t="str">
        <f>Raw_Data!E2169</f>
        <v>BYNE, EDMUND</v>
      </c>
      <c r="F2169" t="str">
        <f>Raw_Data!F2169</f>
        <v>1033186648</v>
      </c>
      <c r="G2169" t="str">
        <f>Raw_Data!H2169</f>
        <v>0</v>
      </c>
      <c r="H2169">
        <f>IFERROR(VLOOKUP(G2169,Store_Map!$A$2:$I$100,3,FALSE),"")</f>
        <v>0</v>
      </c>
      <c r="I2169">
        <f>IFERROR(VLOOKUP(G2169,Store_Map!$A$2:$I$100,4,FALSE),"")</f>
        <v>0</v>
      </c>
      <c r="J2169">
        <f>IFERROR(VLOOKUP(G2169,Store_Map!$A$2:$I$100,5,FALSE),"")</f>
        <v>0</v>
      </c>
      <c r="K2169">
        <f>IFERROR(VLOOKUP(G2169,Store_Map!$A$2:$I$100,6,FALSE),"")</f>
        <v>0</v>
      </c>
      <c r="L2169">
        <f>IFERROR(VLOOKUP(G2169,Store_Map!$A$2:$I$100,7,FALSE),"")</f>
        <v>0</v>
      </c>
      <c r="M2169">
        <f>IFERROR(VLOOKUP(G2169,Store_Map!$A$2:$I$100,8,FALSE),"")</f>
        <v>0</v>
      </c>
      <c r="N2169">
        <f t="shared" si="297"/>
        <v>0</v>
      </c>
      <c r="O2169" t="str">
        <f t="shared" si="298"/>
        <v>PASS</v>
      </c>
      <c r="P2169" t="str">
        <f t="shared" si="299"/>
        <v>REVIEW</v>
      </c>
      <c r="Q2169" t="str">
        <f t="shared" si="300"/>
        <v>PASS</v>
      </c>
      <c r="R2169" t="str">
        <f t="shared" si="301"/>
        <v>PASS</v>
      </c>
      <c r="S2169" t="str">
        <f t="shared" si="302"/>
        <v>REVIEW</v>
      </c>
      <c r="T2169">
        <f t="shared" si="303"/>
        <v>90</v>
      </c>
      <c r="U2169" t="str">
        <f t="shared" si="304"/>
        <v>Low</v>
      </c>
      <c r="V2169" t="str">
        <f t="shared" si="305"/>
        <v>Invalid NDC</v>
      </c>
    </row>
    <row r="2170" spans="1:22" x14ac:dyDescent="0.3">
      <c r="A2170" t="str">
        <f>Raw_Data!A2170</f>
        <v>6252396</v>
      </c>
      <c r="B2170">
        <f>Raw_Data!B2170</f>
        <v>45678</v>
      </c>
      <c r="C2170" t="str">
        <f>Raw_Data!C2170</f>
        <v>VALSARTAN-HCTZ 160-25 MG TA</v>
      </c>
      <c r="D2170" t="str">
        <f>Raw_Data!D2170</f>
        <v>378632377</v>
      </c>
      <c r="E2170" t="str">
        <f>Raw_Data!E2170</f>
        <v>BYNE, EDMUND</v>
      </c>
      <c r="F2170" t="str">
        <f>Raw_Data!F2170</f>
        <v>1033186648</v>
      </c>
      <c r="G2170" t="str">
        <f>Raw_Data!H2170</f>
        <v>0</v>
      </c>
      <c r="H2170">
        <f>IFERROR(VLOOKUP(G2170,Store_Map!$A$2:$I$100,3,FALSE),"")</f>
        <v>0</v>
      </c>
      <c r="I2170">
        <f>IFERROR(VLOOKUP(G2170,Store_Map!$A$2:$I$100,4,FALSE),"")</f>
        <v>0</v>
      </c>
      <c r="J2170">
        <f>IFERROR(VLOOKUP(G2170,Store_Map!$A$2:$I$100,5,FALSE),"")</f>
        <v>0</v>
      </c>
      <c r="K2170">
        <f>IFERROR(VLOOKUP(G2170,Store_Map!$A$2:$I$100,6,FALSE),"")</f>
        <v>0</v>
      </c>
      <c r="L2170">
        <f>IFERROR(VLOOKUP(G2170,Store_Map!$A$2:$I$100,7,FALSE),"")</f>
        <v>0</v>
      </c>
      <c r="M2170">
        <f>IFERROR(VLOOKUP(G2170,Store_Map!$A$2:$I$100,8,FALSE),"")</f>
        <v>0</v>
      </c>
      <c r="N2170">
        <f t="shared" si="297"/>
        <v>0</v>
      </c>
      <c r="O2170" t="str">
        <f t="shared" si="298"/>
        <v>PASS</v>
      </c>
      <c r="P2170" t="str">
        <f t="shared" si="299"/>
        <v>REVIEW</v>
      </c>
      <c r="Q2170" t="str">
        <f t="shared" si="300"/>
        <v>PASS</v>
      </c>
      <c r="R2170" t="str">
        <f t="shared" si="301"/>
        <v>PASS</v>
      </c>
      <c r="S2170" t="str">
        <f t="shared" si="302"/>
        <v>REVIEW</v>
      </c>
      <c r="T2170">
        <f t="shared" si="303"/>
        <v>90</v>
      </c>
      <c r="U2170" t="str">
        <f t="shared" si="304"/>
        <v>Low</v>
      </c>
      <c r="V2170" t="str">
        <f t="shared" si="305"/>
        <v>Invalid NDC</v>
      </c>
    </row>
    <row r="2171" spans="1:22" x14ac:dyDescent="0.3">
      <c r="A2171" t="str">
        <f>Raw_Data!A2171</f>
        <v>6240133</v>
      </c>
      <c r="B2171">
        <f>Raw_Data!B2171</f>
        <v>45678</v>
      </c>
      <c r="C2171" t="str">
        <f>Raw_Data!C2171</f>
        <v>LOSARTAN POTASSIUM 100 MG T</v>
      </c>
      <c r="D2171" t="str">
        <f>Raw_Data!D2171</f>
        <v>65862020399</v>
      </c>
      <c r="E2171" t="str">
        <f>Raw_Data!E2171</f>
        <v>BYNE, EDMUND</v>
      </c>
      <c r="F2171" t="str">
        <f>Raw_Data!F2171</f>
        <v>1033186648</v>
      </c>
      <c r="G2171" t="str">
        <f>Raw_Data!H2171</f>
        <v>0</v>
      </c>
      <c r="H2171">
        <f>IFERROR(VLOOKUP(G2171,Store_Map!$A$2:$I$100,3,FALSE),"")</f>
        <v>0</v>
      </c>
      <c r="I2171">
        <f>IFERROR(VLOOKUP(G2171,Store_Map!$A$2:$I$100,4,FALSE),"")</f>
        <v>0</v>
      </c>
      <c r="J2171">
        <f>IFERROR(VLOOKUP(G2171,Store_Map!$A$2:$I$100,5,FALSE),"")</f>
        <v>0</v>
      </c>
      <c r="K2171">
        <f>IFERROR(VLOOKUP(G2171,Store_Map!$A$2:$I$100,6,FALSE),"")</f>
        <v>0</v>
      </c>
      <c r="L2171">
        <f>IFERROR(VLOOKUP(G2171,Store_Map!$A$2:$I$100,7,FALSE),"")</f>
        <v>0</v>
      </c>
      <c r="M2171">
        <f>IFERROR(VLOOKUP(G2171,Store_Map!$A$2:$I$100,8,FALSE),"")</f>
        <v>0</v>
      </c>
      <c r="N2171">
        <f t="shared" si="297"/>
        <v>0</v>
      </c>
      <c r="O2171" t="str">
        <f t="shared" si="298"/>
        <v>PASS</v>
      </c>
      <c r="P2171" t="str">
        <f t="shared" si="299"/>
        <v>PASS</v>
      </c>
      <c r="Q2171" t="str">
        <f t="shared" si="300"/>
        <v>PASS</v>
      </c>
      <c r="R2171" t="str">
        <f t="shared" si="301"/>
        <v>PASS</v>
      </c>
      <c r="S2171" t="str">
        <f t="shared" si="302"/>
        <v>PASS</v>
      </c>
      <c r="T2171">
        <f t="shared" si="303"/>
        <v>100</v>
      </c>
      <c r="U2171" t="str">
        <f t="shared" si="304"/>
        <v>Low</v>
      </c>
      <c r="V2171" t="str">
        <f t="shared" si="305"/>
        <v>Clean</v>
      </c>
    </row>
    <row r="2172" spans="1:22" x14ac:dyDescent="0.3">
      <c r="A2172" t="str">
        <f>Raw_Data!A2172</f>
        <v>6246588</v>
      </c>
      <c r="B2172">
        <f>Raw_Data!B2172</f>
        <v>45678</v>
      </c>
      <c r="C2172" t="str">
        <f>Raw_Data!C2172</f>
        <v>BACLOFEN 10 MG TABLET</v>
      </c>
      <c r="D2172" t="str">
        <f>Raw_Data!D2172</f>
        <v>52817032000</v>
      </c>
      <c r="E2172" t="str">
        <f>Raw_Data!E2172</f>
        <v>BYNE, EDMUND</v>
      </c>
      <c r="F2172" t="str">
        <f>Raw_Data!F2172</f>
        <v>1033186648</v>
      </c>
      <c r="G2172" t="str">
        <f>Raw_Data!H2172</f>
        <v>0</v>
      </c>
      <c r="H2172">
        <f>IFERROR(VLOOKUP(G2172,Store_Map!$A$2:$I$100,3,FALSE),"")</f>
        <v>0</v>
      </c>
      <c r="I2172">
        <f>IFERROR(VLOOKUP(G2172,Store_Map!$A$2:$I$100,4,FALSE),"")</f>
        <v>0</v>
      </c>
      <c r="J2172">
        <f>IFERROR(VLOOKUP(G2172,Store_Map!$A$2:$I$100,5,FALSE),"")</f>
        <v>0</v>
      </c>
      <c r="K2172">
        <f>IFERROR(VLOOKUP(G2172,Store_Map!$A$2:$I$100,6,FALSE),"")</f>
        <v>0</v>
      </c>
      <c r="L2172">
        <f>IFERROR(VLOOKUP(G2172,Store_Map!$A$2:$I$100,7,FALSE),"")</f>
        <v>0</v>
      </c>
      <c r="M2172">
        <f>IFERROR(VLOOKUP(G2172,Store_Map!$A$2:$I$100,8,FALSE),"")</f>
        <v>0</v>
      </c>
      <c r="N2172">
        <f t="shared" si="297"/>
        <v>0</v>
      </c>
      <c r="O2172" t="str">
        <f t="shared" si="298"/>
        <v>PASS</v>
      </c>
      <c r="P2172" t="str">
        <f t="shared" si="299"/>
        <v>PASS</v>
      </c>
      <c r="Q2172" t="str">
        <f t="shared" si="300"/>
        <v>PASS</v>
      </c>
      <c r="R2172" t="str">
        <f t="shared" si="301"/>
        <v>PASS</v>
      </c>
      <c r="S2172" t="str">
        <f t="shared" si="302"/>
        <v>PASS</v>
      </c>
      <c r="T2172">
        <f t="shared" si="303"/>
        <v>100</v>
      </c>
      <c r="U2172" t="str">
        <f t="shared" si="304"/>
        <v>Low</v>
      </c>
      <c r="V2172" t="str">
        <f t="shared" si="305"/>
        <v>Clean</v>
      </c>
    </row>
    <row r="2173" spans="1:22" x14ac:dyDescent="0.3">
      <c r="A2173" t="str">
        <f>Raw_Data!A2173</f>
        <v>6235381</v>
      </c>
      <c r="B2173">
        <f>Raw_Data!B2173</f>
        <v>45678</v>
      </c>
      <c r="C2173" t="str">
        <f>Raw_Data!C2173</f>
        <v>HUMALOG 200 UNITS/ML KWIKPE</v>
      </c>
      <c r="D2173" t="str">
        <f>Raw_Data!D2173</f>
        <v>2771227</v>
      </c>
      <c r="E2173" t="str">
        <f>Raw_Data!E2173</f>
        <v>GIBBS, JON</v>
      </c>
      <c r="F2173" t="str">
        <f>Raw_Data!F2173</f>
        <v>1700896156</v>
      </c>
      <c r="G2173" t="str">
        <f>Raw_Data!H2173</f>
        <v>0</v>
      </c>
      <c r="H2173">
        <f>IFERROR(VLOOKUP(G2173,Store_Map!$A$2:$I$100,3,FALSE),"")</f>
        <v>0</v>
      </c>
      <c r="I2173">
        <f>IFERROR(VLOOKUP(G2173,Store_Map!$A$2:$I$100,4,FALSE),"")</f>
        <v>0</v>
      </c>
      <c r="J2173">
        <f>IFERROR(VLOOKUP(G2173,Store_Map!$A$2:$I$100,5,FALSE),"")</f>
        <v>0</v>
      </c>
      <c r="K2173">
        <f>IFERROR(VLOOKUP(G2173,Store_Map!$A$2:$I$100,6,FALSE),"")</f>
        <v>0</v>
      </c>
      <c r="L2173">
        <f>IFERROR(VLOOKUP(G2173,Store_Map!$A$2:$I$100,7,FALSE),"")</f>
        <v>0</v>
      </c>
      <c r="M2173">
        <f>IFERROR(VLOOKUP(G2173,Store_Map!$A$2:$I$100,8,FALSE),"")</f>
        <v>0</v>
      </c>
      <c r="N2173">
        <f t="shared" si="297"/>
        <v>0</v>
      </c>
      <c r="O2173" t="str">
        <f t="shared" si="298"/>
        <v>PASS</v>
      </c>
      <c r="P2173" t="str">
        <f t="shared" si="299"/>
        <v>REVIEW</v>
      </c>
      <c r="Q2173" t="str">
        <f t="shared" si="300"/>
        <v>PASS</v>
      </c>
      <c r="R2173" t="str">
        <f t="shared" si="301"/>
        <v>PASS</v>
      </c>
      <c r="S2173" t="str">
        <f t="shared" si="302"/>
        <v>REVIEW</v>
      </c>
      <c r="T2173">
        <f t="shared" si="303"/>
        <v>90</v>
      </c>
      <c r="U2173" t="str">
        <f t="shared" si="304"/>
        <v>Low</v>
      </c>
      <c r="V2173" t="str">
        <f t="shared" si="305"/>
        <v>Invalid NDC</v>
      </c>
    </row>
    <row r="2174" spans="1:22" x14ac:dyDescent="0.3">
      <c r="A2174" t="str">
        <f>Raw_Data!A2174</f>
        <v>6252398</v>
      </c>
      <c r="B2174">
        <f>Raw_Data!B2174</f>
        <v>45678</v>
      </c>
      <c r="C2174" t="str">
        <f>Raw_Data!C2174</f>
        <v>LISINOPRIL 2.5 MG TABLET</v>
      </c>
      <c r="D2174" t="str">
        <f>Raw_Data!D2174</f>
        <v>68180051201</v>
      </c>
      <c r="E2174" t="str">
        <f>Raw_Data!E2174</f>
        <v>AKHTAR, MARIAM</v>
      </c>
      <c r="F2174" t="str">
        <f>Raw_Data!F2174</f>
        <v>1780024596</v>
      </c>
      <c r="G2174" t="str">
        <f>Raw_Data!H2174</f>
        <v>0</v>
      </c>
      <c r="H2174">
        <f>IFERROR(VLOOKUP(G2174,Store_Map!$A$2:$I$100,3,FALSE),"")</f>
        <v>0</v>
      </c>
      <c r="I2174">
        <f>IFERROR(VLOOKUP(G2174,Store_Map!$A$2:$I$100,4,FALSE),"")</f>
        <v>0</v>
      </c>
      <c r="J2174">
        <f>IFERROR(VLOOKUP(G2174,Store_Map!$A$2:$I$100,5,FALSE),"")</f>
        <v>0</v>
      </c>
      <c r="K2174">
        <f>IFERROR(VLOOKUP(G2174,Store_Map!$A$2:$I$100,6,FALSE),"")</f>
        <v>0</v>
      </c>
      <c r="L2174">
        <f>IFERROR(VLOOKUP(G2174,Store_Map!$A$2:$I$100,7,FALSE),"")</f>
        <v>0</v>
      </c>
      <c r="M2174">
        <f>IFERROR(VLOOKUP(G2174,Store_Map!$A$2:$I$100,8,FALSE),"")</f>
        <v>0</v>
      </c>
      <c r="N2174">
        <f t="shared" si="297"/>
        <v>0</v>
      </c>
      <c r="O2174" t="str">
        <f t="shared" si="298"/>
        <v>PASS</v>
      </c>
      <c r="P2174" t="str">
        <f t="shared" si="299"/>
        <v>PASS</v>
      </c>
      <c r="Q2174" t="str">
        <f t="shared" si="300"/>
        <v>PASS</v>
      </c>
      <c r="R2174" t="str">
        <f t="shared" si="301"/>
        <v>PASS</v>
      </c>
      <c r="S2174" t="str">
        <f t="shared" si="302"/>
        <v>PASS</v>
      </c>
      <c r="T2174">
        <f t="shared" si="303"/>
        <v>100</v>
      </c>
      <c r="U2174" t="str">
        <f t="shared" si="304"/>
        <v>Low</v>
      </c>
      <c r="V2174" t="str">
        <f t="shared" si="305"/>
        <v>Clean</v>
      </c>
    </row>
    <row r="2175" spans="1:22" x14ac:dyDescent="0.3">
      <c r="A2175" t="str">
        <f>Raw_Data!A2175</f>
        <v>6244017</v>
      </c>
      <c r="B2175">
        <f>Raw_Data!B2175</f>
        <v>45678</v>
      </c>
      <c r="C2175" t="str">
        <f>Raw_Data!C2175</f>
        <v>AMLODIPINE BESYLATE 5 MG TA</v>
      </c>
      <c r="D2175" t="str">
        <f>Raw_Data!D2175</f>
        <v>69097012715</v>
      </c>
      <c r="E2175" t="str">
        <f>Raw_Data!E2175</f>
        <v>BYNE, EDMUND</v>
      </c>
      <c r="F2175" t="str">
        <f>Raw_Data!F2175</f>
        <v>1033186648</v>
      </c>
      <c r="G2175" t="str">
        <f>Raw_Data!H2175</f>
        <v>0</v>
      </c>
      <c r="H2175">
        <f>IFERROR(VLOOKUP(G2175,Store_Map!$A$2:$I$100,3,FALSE),"")</f>
        <v>0</v>
      </c>
      <c r="I2175">
        <f>IFERROR(VLOOKUP(G2175,Store_Map!$A$2:$I$100,4,FALSE),"")</f>
        <v>0</v>
      </c>
      <c r="J2175">
        <f>IFERROR(VLOOKUP(G2175,Store_Map!$A$2:$I$100,5,FALSE),"")</f>
        <v>0</v>
      </c>
      <c r="K2175">
        <f>IFERROR(VLOOKUP(G2175,Store_Map!$A$2:$I$100,6,FALSE),"")</f>
        <v>0</v>
      </c>
      <c r="L2175">
        <f>IFERROR(VLOOKUP(G2175,Store_Map!$A$2:$I$100,7,FALSE),"")</f>
        <v>0</v>
      </c>
      <c r="M2175">
        <f>IFERROR(VLOOKUP(G2175,Store_Map!$A$2:$I$100,8,FALSE),"")</f>
        <v>0</v>
      </c>
      <c r="N2175">
        <f t="shared" si="297"/>
        <v>0</v>
      </c>
      <c r="O2175" t="str">
        <f t="shared" si="298"/>
        <v>PASS</v>
      </c>
      <c r="P2175" t="str">
        <f t="shared" si="299"/>
        <v>PASS</v>
      </c>
      <c r="Q2175" t="str">
        <f t="shared" si="300"/>
        <v>PASS</v>
      </c>
      <c r="R2175" t="str">
        <f t="shared" si="301"/>
        <v>PASS</v>
      </c>
      <c r="S2175" t="str">
        <f t="shared" si="302"/>
        <v>PASS</v>
      </c>
      <c r="T2175">
        <f t="shared" si="303"/>
        <v>100</v>
      </c>
      <c r="U2175" t="str">
        <f t="shared" si="304"/>
        <v>Low</v>
      </c>
      <c r="V2175" t="str">
        <f t="shared" si="305"/>
        <v>Clean</v>
      </c>
    </row>
    <row r="2176" spans="1:22" x14ac:dyDescent="0.3">
      <c r="A2176" t="str">
        <f>Raw_Data!A2176</f>
        <v>6250386</v>
      </c>
      <c r="B2176">
        <f>Raw_Data!B2176</f>
        <v>45678</v>
      </c>
      <c r="C2176" t="str">
        <f>Raw_Data!C2176</f>
        <v>GLIMEPIRIDE 2 MG TABLET</v>
      </c>
      <c r="D2176" t="str">
        <f>Raw_Data!D2176</f>
        <v>55111032105</v>
      </c>
      <c r="E2176" t="str">
        <f>Raw_Data!E2176</f>
        <v>MACHADO, MARIA</v>
      </c>
      <c r="F2176" t="str">
        <f>Raw_Data!F2176</f>
        <v>1619100302</v>
      </c>
      <c r="G2176" t="str">
        <f>Raw_Data!H2176</f>
        <v>0</v>
      </c>
      <c r="H2176">
        <f>IFERROR(VLOOKUP(G2176,Store_Map!$A$2:$I$100,3,FALSE),"")</f>
        <v>0</v>
      </c>
      <c r="I2176">
        <f>IFERROR(VLOOKUP(G2176,Store_Map!$A$2:$I$100,4,FALSE),"")</f>
        <v>0</v>
      </c>
      <c r="J2176">
        <f>IFERROR(VLOOKUP(G2176,Store_Map!$A$2:$I$100,5,FALSE),"")</f>
        <v>0</v>
      </c>
      <c r="K2176">
        <f>IFERROR(VLOOKUP(G2176,Store_Map!$A$2:$I$100,6,FALSE),"")</f>
        <v>0</v>
      </c>
      <c r="L2176">
        <f>IFERROR(VLOOKUP(G2176,Store_Map!$A$2:$I$100,7,FALSE),"")</f>
        <v>0</v>
      </c>
      <c r="M2176">
        <f>IFERROR(VLOOKUP(G2176,Store_Map!$A$2:$I$100,8,FALSE),"")</f>
        <v>0</v>
      </c>
      <c r="N2176">
        <f t="shared" si="297"/>
        <v>0</v>
      </c>
      <c r="O2176" t="str">
        <f t="shared" si="298"/>
        <v>PASS</v>
      </c>
      <c r="P2176" t="str">
        <f t="shared" si="299"/>
        <v>PASS</v>
      </c>
      <c r="Q2176" t="str">
        <f t="shared" si="300"/>
        <v>PASS</v>
      </c>
      <c r="R2176" t="str">
        <f t="shared" si="301"/>
        <v>PASS</v>
      </c>
      <c r="S2176" t="str">
        <f t="shared" si="302"/>
        <v>PASS</v>
      </c>
      <c r="T2176">
        <f t="shared" si="303"/>
        <v>100</v>
      </c>
      <c r="U2176" t="str">
        <f t="shared" si="304"/>
        <v>Low</v>
      </c>
      <c r="V2176" t="str">
        <f t="shared" si="305"/>
        <v>Clean</v>
      </c>
    </row>
    <row r="2177" spans="1:22" x14ac:dyDescent="0.3">
      <c r="A2177" t="str">
        <f>Raw_Data!A2177</f>
        <v>6250384</v>
      </c>
      <c r="B2177">
        <f>Raw_Data!B2177</f>
        <v>45678</v>
      </c>
      <c r="C2177" t="str">
        <f>Raw_Data!C2177</f>
        <v>ATORVASTATIN 40 MG TABLET</v>
      </c>
      <c r="D2177" t="str">
        <f>Raw_Data!D2177</f>
        <v>67877051310</v>
      </c>
      <c r="E2177" t="str">
        <f>Raw_Data!E2177</f>
        <v>MACHADO, MARIA</v>
      </c>
      <c r="F2177" t="str">
        <f>Raw_Data!F2177</f>
        <v>1619100302</v>
      </c>
      <c r="G2177" t="str">
        <f>Raw_Data!H2177</f>
        <v>0</v>
      </c>
      <c r="H2177">
        <f>IFERROR(VLOOKUP(G2177,Store_Map!$A$2:$I$100,3,FALSE),"")</f>
        <v>0</v>
      </c>
      <c r="I2177">
        <f>IFERROR(VLOOKUP(G2177,Store_Map!$A$2:$I$100,4,FALSE),"")</f>
        <v>0</v>
      </c>
      <c r="J2177">
        <f>IFERROR(VLOOKUP(G2177,Store_Map!$A$2:$I$100,5,FALSE),"")</f>
        <v>0</v>
      </c>
      <c r="K2177">
        <f>IFERROR(VLOOKUP(G2177,Store_Map!$A$2:$I$100,6,FALSE),"")</f>
        <v>0</v>
      </c>
      <c r="L2177">
        <f>IFERROR(VLOOKUP(G2177,Store_Map!$A$2:$I$100,7,FALSE),"")</f>
        <v>0</v>
      </c>
      <c r="M2177">
        <f>IFERROR(VLOOKUP(G2177,Store_Map!$A$2:$I$100,8,FALSE),"")</f>
        <v>0</v>
      </c>
      <c r="N2177">
        <f t="shared" si="297"/>
        <v>0</v>
      </c>
      <c r="O2177" t="str">
        <f t="shared" si="298"/>
        <v>PASS</v>
      </c>
      <c r="P2177" t="str">
        <f t="shared" si="299"/>
        <v>PASS</v>
      </c>
      <c r="Q2177" t="str">
        <f t="shared" si="300"/>
        <v>PASS</v>
      </c>
      <c r="R2177" t="str">
        <f t="shared" si="301"/>
        <v>PASS</v>
      </c>
      <c r="S2177" t="str">
        <f t="shared" si="302"/>
        <v>PASS</v>
      </c>
      <c r="T2177">
        <f t="shared" si="303"/>
        <v>100</v>
      </c>
      <c r="U2177" t="str">
        <f t="shared" si="304"/>
        <v>Low</v>
      </c>
      <c r="V2177" t="str">
        <f t="shared" si="305"/>
        <v>Clean</v>
      </c>
    </row>
    <row r="2178" spans="1:22" x14ac:dyDescent="0.3">
      <c r="A2178" t="str">
        <f>Raw_Data!A2178</f>
        <v>6250382</v>
      </c>
      <c r="B2178">
        <f>Raw_Data!B2178</f>
        <v>45678</v>
      </c>
      <c r="C2178" t="str">
        <f>Raw_Data!C2178</f>
        <v>NOVOLIN 70-30 FLEXPEN</v>
      </c>
      <c r="D2178" t="str">
        <f>Raw_Data!D2178</f>
        <v>169300715</v>
      </c>
      <c r="E2178" t="str">
        <f>Raw_Data!E2178</f>
        <v>MACHADO, MARIA</v>
      </c>
      <c r="F2178" t="str">
        <f>Raw_Data!F2178</f>
        <v>1619100302</v>
      </c>
      <c r="G2178" t="str">
        <f>Raw_Data!H2178</f>
        <v>0</v>
      </c>
      <c r="H2178">
        <f>IFERROR(VLOOKUP(G2178,Store_Map!$A$2:$I$100,3,FALSE),"")</f>
        <v>0</v>
      </c>
      <c r="I2178">
        <f>IFERROR(VLOOKUP(G2178,Store_Map!$A$2:$I$100,4,FALSE),"")</f>
        <v>0</v>
      </c>
      <c r="J2178">
        <f>IFERROR(VLOOKUP(G2178,Store_Map!$A$2:$I$100,5,FALSE),"")</f>
        <v>0</v>
      </c>
      <c r="K2178">
        <f>IFERROR(VLOOKUP(G2178,Store_Map!$A$2:$I$100,6,FALSE),"")</f>
        <v>0</v>
      </c>
      <c r="L2178">
        <f>IFERROR(VLOOKUP(G2178,Store_Map!$A$2:$I$100,7,FALSE),"")</f>
        <v>0</v>
      </c>
      <c r="M2178">
        <f>IFERROR(VLOOKUP(G2178,Store_Map!$A$2:$I$100,8,FALSE),"")</f>
        <v>0</v>
      </c>
      <c r="N2178">
        <f t="shared" ref="N2178:N2241" si="306">COUNTBLANK(A2178:M2178)</f>
        <v>0</v>
      </c>
      <c r="O2178" t="str">
        <f t="shared" ref="O2178:O2241" si="307">IF(AND(F2178&lt;&gt;"",LEN(F2178)=10,ISNUMBER(--F2178)),"PASS","REVIEW")</f>
        <v>PASS</v>
      </c>
      <c r="P2178" t="str">
        <f t="shared" ref="P2178:P2241" si="308">IF(AND(D2178&lt;&gt;"",OR(LEN(D2178)=10,LEN(D2178)=11),ISNUMBER(--D2178)),"PASS","REVIEW")</f>
        <v>REVIEW</v>
      </c>
      <c r="Q2178" t="str">
        <f t="shared" ref="Q2178:Q2241" si="309">IF(H2178&lt;&gt;"","PASS","REVIEW")</f>
        <v>PASS</v>
      </c>
      <c r="R2178" t="str">
        <f t="shared" ref="R2178:R2241" si="310">IF(AND(I2178&lt;&gt;"",J2178&lt;&gt;"",K2178&lt;&gt;"",L2178&lt;&gt;"",M2178&lt;&gt;""),"PASS","REVIEW")</f>
        <v>PASS</v>
      </c>
      <c r="S2178" t="str">
        <f t="shared" ref="S2178:S2241" si="311">IF(OR(N2178&gt;0,O2178="REVIEW",P2178="REVIEW",Q2178="REVIEW",R2178="REVIEW"),"REVIEW","PASS")</f>
        <v>REVIEW</v>
      </c>
      <c r="T2178">
        <f t="shared" ref="T2178:T2241" si="312">MAX(0,100-(N2178*5)-IF(O2178="REVIEW",15,0)-IF(P2178="REVIEW",10,0)-IF(Q2178="REVIEW",10,0)-IF(R2178="REVIEW",20,0))</f>
        <v>90</v>
      </c>
      <c r="U2178" t="str">
        <f t="shared" ref="U2178:U2241" si="313">IF(T2178&gt;=90,"Low",IF(T2178&gt;=70,"Medium","High"))</f>
        <v>Low</v>
      </c>
      <c r="V2178" t="str">
        <f t="shared" ref="V2178:V2241" si="314">IF(N2178&gt;0,"Missing required fields",IF(O2178="REVIEW","Invalid provider NPI",IF(P2178="REVIEW","Invalid NDC",IF(Q2178="REVIEW","Store mapping incomplete",IF(R2178="REVIEW","Entity mapping incomplete","Clean")))))</f>
        <v>Invalid NDC</v>
      </c>
    </row>
    <row r="2179" spans="1:22" x14ac:dyDescent="0.3">
      <c r="A2179" t="str">
        <f>Raw_Data!A2179</f>
        <v>6244018</v>
      </c>
      <c r="B2179">
        <f>Raw_Data!B2179</f>
        <v>45678</v>
      </c>
      <c r="C2179" t="str">
        <f>Raw_Data!C2179</f>
        <v>LOSARTAN-HCTZ 50-12.5 MG TA</v>
      </c>
      <c r="D2179" t="str">
        <f>Raw_Data!D2179</f>
        <v>65862046899</v>
      </c>
      <c r="E2179" t="str">
        <f>Raw_Data!E2179</f>
        <v>BYNE, EDMUND</v>
      </c>
      <c r="F2179" t="str">
        <f>Raw_Data!F2179</f>
        <v>1033186648</v>
      </c>
      <c r="G2179" t="str">
        <f>Raw_Data!H2179</f>
        <v>0</v>
      </c>
      <c r="H2179">
        <f>IFERROR(VLOOKUP(G2179,Store_Map!$A$2:$I$100,3,FALSE),"")</f>
        <v>0</v>
      </c>
      <c r="I2179">
        <f>IFERROR(VLOOKUP(G2179,Store_Map!$A$2:$I$100,4,FALSE),"")</f>
        <v>0</v>
      </c>
      <c r="J2179">
        <f>IFERROR(VLOOKUP(G2179,Store_Map!$A$2:$I$100,5,FALSE),"")</f>
        <v>0</v>
      </c>
      <c r="K2179">
        <f>IFERROR(VLOOKUP(G2179,Store_Map!$A$2:$I$100,6,FALSE),"")</f>
        <v>0</v>
      </c>
      <c r="L2179">
        <f>IFERROR(VLOOKUP(G2179,Store_Map!$A$2:$I$100,7,FALSE),"")</f>
        <v>0</v>
      </c>
      <c r="M2179">
        <f>IFERROR(VLOOKUP(G2179,Store_Map!$A$2:$I$100,8,FALSE),"")</f>
        <v>0</v>
      </c>
      <c r="N2179">
        <f t="shared" si="306"/>
        <v>0</v>
      </c>
      <c r="O2179" t="str">
        <f t="shared" si="307"/>
        <v>PASS</v>
      </c>
      <c r="P2179" t="str">
        <f t="shared" si="308"/>
        <v>PASS</v>
      </c>
      <c r="Q2179" t="str">
        <f t="shared" si="309"/>
        <v>PASS</v>
      </c>
      <c r="R2179" t="str">
        <f t="shared" si="310"/>
        <v>PASS</v>
      </c>
      <c r="S2179" t="str">
        <f t="shared" si="311"/>
        <v>PASS</v>
      </c>
      <c r="T2179">
        <f t="shared" si="312"/>
        <v>100</v>
      </c>
      <c r="U2179" t="str">
        <f t="shared" si="313"/>
        <v>Low</v>
      </c>
      <c r="V2179" t="str">
        <f t="shared" si="314"/>
        <v>Clean</v>
      </c>
    </row>
    <row r="2180" spans="1:22" x14ac:dyDescent="0.3">
      <c r="A2180" t="str">
        <f>Raw_Data!A2180</f>
        <v>6244022</v>
      </c>
      <c r="B2180">
        <f>Raw_Data!B2180</f>
        <v>45678</v>
      </c>
      <c r="C2180" t="str">
        <f>Raw_Data!C2180</f>
        <v>METFORMIN HCL ER 500 MG TAB</v>
      </c>
      <c r="D2180" t="str">
        <f>Raw_Data!D2180</f>
        <v>49483062350</v>
      </c>
      <c r="E2180" t="str">
        <f>Raw_Data!E2180</f>
        <v>BYNE, EDMUND</v>
      </c>
      <c r="F2180" t="str">
        <f>Raw_Data!F2180</f>
        <v>1033186648</v>
      </c>
      <c r="G2180" t="str">
        <f>Raw_Data!H2180</f>
        <v>0</v>
      </c>
      <c r="H2180">
        <f>IFERROR(VLOOKUP(G2180,Store_Map!$A$2:$I$100,3,FALSE),"")</f>
        <v>0</v>
      </c>
      <c r="I2180">
        <f>IFERROR(VLOOKUP(G2180,Store_Map!$A$2:$I$100,4,FALSE),"")</f>
        <v>0</v>
      </c>
      <c r="J2180">
        <f>IFERROR(VLOOKUP(G2180,Store_Map!$A$2:$I$100,5,FALSE),"")</f>
        <v>0</v>
      </c>
      <c r="K2180">
        <f>IFERROR(VLOOKUP(G2180,Store_Map!$A$2:$I$100,6,FALSE),"")</f>
        <v>0</v>
      </c>
      <c r="L2180">
        <f>IFERROR(VLOOKUP(G2180,Store_Map!$A$2:$I$100,7,FALSE),"")</f>
        <v>0</v>
      </c>
      <c r="M2180">
        <f>IFERROR(VLOOKUP(G2180,Store_Map!$A$2:$I$100,8,FALSE),"")</f>
        <v>0</v>
      </c>
      <c r="N2180">
        <f t="shared" si="306"/>
        <v>0</v>
      </c>
      <c r="O2180" t="str">
        <f t="shared" si="307"/>
        <v>PASS</v>
      </c>
      <c r="P2180" t="str">
        <f t="shared" si="308"/>
        <v>PASS</v>
      </c>
      <c r="Q2180" t="str">
        <f t="shared" si="309"/>
        <v>PASS</v>
      </c>
      <c r="R2180" t="str">
        <f t="shared" si="310"/>
        <v>PASS</v>
      </c>
      <c r="S2180" t="str">
        <f t="shared" si="311"/>
        <v>PASS</v>
      </c>
      <c r="T2180">
        <f t="shared" si="312"/>
        <v>100</v>
      </c>
      <c r="U2180" t="str">
        <f t="shared" si="313"/>
        <v>Low</v>
      </c>
      <c r="V2180" t="str">
        <f t="shared" si="314"/>
        <v>Clean</v>
      </c>
    </row>
    <row r="2181" spans="1:22" x14ac:dyDescent="0.3">
      <c r="A2181" t="str">
        <f>Raw_Data!A2181</f>
        <v>6236900</v>
      </c>
      <c r="B2181">
        <f>Raw_Data!B2181</f>
        <v>45678</v>
      </c>
      <c r="C2181" t="str">
        <f>Raw_Data!C2181</f>
        <v>BLISOVI FE 1-20 TABLET</v>
      </c>
      <c r="D2181" t="str">
        <f>Raw_Data!D2181</f>
        <v>68180086573</v>
      </c>
      <c r="E2181" t="str">
        <f>Raw_Data!E2181</f>
        <v>FORD, JAMES</v>
      </c>
      <c r="F2181" t="str">
        <f>Raw_Data!F2181</f>
        <v>1033117684</v>
      </c>
      <c r="G2181" t="str">
        <f>Raw_Data!H2181</f>
        <v>0</v>
      </c>
      <c r="H2181">
        <f>IFERROR(VLOOKUP(G2181,Store_Map!$A$2:$I$100,3,FALSE),"")</f>
        <v>0</v>
      </c>
      <c r="I2181">
        <f>IFERROR(VLOOKUP(G2181,Store_Map!$A$2:$I$100,4,FALSE),"")</f>
        <v>0</v>
      </c>
      <c r="J2181">
        <f>IFERROR(VLOOKUP(G2181,Store_Map!$A$2:$I$100,5,FALSE),"")</f>
        <v>0</v>
      </c>
      <c r="K2181">
        <f>IFERROR(VLOOKUP(G2181,Store_Map!$A$2:$I$100,6,FALSE),"")</f>
        <v>0</v>
      </c>
      <c r="L2181">
        <f>IFERROR(VLOOKUP(G2181,Store_Map!$A$2:$I$100,7,FALSE),"")</f>
        <v>0</v>
      </c>
      <c r="M2181">
        <f>IFERROR(VLOOKUP(G2181,Store_Map!$A$2:$I$100,8,FALSE),"")</f>
        <v>0</v>
      </c>
      <c r="N2181">
        <f t="shared" si="306"/>
        <v>0</v>
      </c>
      <c r="O2181" t="str">
        <f t="shared" si="307"/>
        <v>PASS</v>
      </c>
      <c r="P2181" t="str">
        <f t="shared" si="308"/>
        <v>PASS</v>
      </c>
      <c r="Q2181" t="str">
        <f t="shared" si="309"/>
        <v>PASS</v>
      </c>
      <c r="R2181" t="str">
        <f t="shared" si="310"/>
        <v>PASS</v>
      </c>
      <c r="S2181" t="str">
        <f t="shared" si="311"/>
        <v>PASS</v>
      </c>
      <c r="T2181">
        <f t="shared" si="312"/>
        <v>100</v>
      </c>
      <c r="U2181" t="str">
        <f t="shared" si="313"/>
        <v>Low</v>
      </c>
      <c r="V2181" t="str">
        <f t="shared" si="314"/>
        <v>Clean</v>
      </c>
    </row>
    <row r="2182" spans="1:22" x14ac:dyDescent="0.3">
      <c r="A2182" t="str">
        <f>Raw_Data!A2182</f>
        <v>6249636</v>
      </c>
      <c r="B2182">
        <f>Raw_Data!B2182</f>
        <v>45678</v>
      </c>
      <c r="C2182" t="str">
        <f>Raw_Data!C2182</f>
        <v>NAPROXEN 500 MG TABLET</v>
      </c>
      <c r="D2182" t="str">
        <f>Raw_Data!D2182</f>
        <v>68462019001</v>
      </c>
      <c r="E2182" t="str">
        <f>Raw_Data!E2182</f>
        <v>GIBBS, JON</v>
      </c>
      <c r="F2182" t="str">
        <f>Raw_Data!F2182</f>
        <v>1700896156</v>
      </c>
      <c r="G2182" t="str">
        <f>Raw_Data!H2182</f>
        <v>0</v>
      </c>
      <c r="H2182">
        <f>IFERROR(VLOOKUP(G2182,Store_Map!$A$2:$I$100,3,FALSE),"")</f>
        <v>0</v>
      </c>
      <c r="I2182">
        <f>IFERROR(VLOOKUP(G2182,Store_Map!$A$2:$I$100,4,FALSE),"")</f>
        <v>0</v>
      </c>
      <c r="J2182">
        <f>IFERROR(VLOOKUP(G2182,Store_Map!$A$2:$I$100,5,FALSE),"")</f>
        <v>0</v>
      </c>
      <c r="K2182">
        <f>IFERROR(VLOOKUP(G2182,Store_Map!$A$2:$I$100,6,FALSE),"")</f>
        <v>0</v>
      </c>
      <c r="L2182">
        <f>IFERROR(VLOOKUP(G2182,Store_Map!$A$2:$I$100,7,FALSE),"")</f>
        <v>0</v>
      </c>
      <c r="M2182">
        <f>IFERROR(VLOOKUP(G2182,Store_Map!$A$2:$I$100,8,FALSE),"")</f>
        <v>0</v>
      </c>
      <c r="N2182">
        <f t="shared" si="306"/>
        <v>0</v>
      </c>
      <c r="O2182" t="str">
        <f t="shared" si="307"/>
        <v>PASS</v>
      </c>
      <c r="P2182" t="str">
        <f t="shared" si="308"/>
        <v>PASS</v>
      </c>
      <c r="Q2182" t="str">
        <f t="shared" si="309"/>
        <v>PASS</v>
      </c>
      <c r="R2182" t="str">
        <f t="shared" si="310"/>
        <v>PASS</v>
      </c>
      <c r="S2182" t="str">
        <f t="shared" si="311"/>
        <v>PASS</v>
      </c>
      <c r="T2182">
        <f t="shared" si="312"/>
        <v>100</v>
      </c>
      <c r="U2182" t="str">
        <f t="shared" si="313"/>
        <v>Low</v>
      </c>
      <c r="V2182" t="str">
        <f t="shared" si="314"/>
        <v>Clean</v>
      </c>
    </row>
    <row r="2183" spans="1:22" x14ac:dyDescent="0.3">
      <c r="A2183" t="str">
        <f>Raw_Data!A2183</f>
        <v>6252401</v>
      </c>
      <c r="B2183">
        <f>Raw_Data!B2183</f>
        <v>45678</v>
      </c>
      <c r="C2183" t="str">
        <f>Raw_Data!C2183</f>
        <v>ATORVASTATIN 40 MG TABLET</v>
      </c>
      <c r="D2183" t="str">
        <f>Raw_Data!D2183</f>
        <v>67877051310</v>
      </c>
      <c r="E2183" t="str">
        <f>Raw_Data!E2183</f>
        <v>BYNE, EDMUND</v>
      </c>
      <c r="F2183" t="str">
        <f>Raw_Data!F2183</f>
        <v>1033186648</v>
      </c>
      <c r="G2183" t="str">
        <f>Raw_Data!H2183</f>
        <v>0</v>
      </c>
      <c r="H2183">
        <f>IFERROR(VLOOKUP(G2183,Store_Map!$A$2:$I$100,3,FALSE),"")</f>
        <v>0</v>
      </c>
      <c r="I2183">
        <f>IFERROR(VLOOKUP(G2183,Store_Map!$A$2:$I$100,4,FALSE),"")</f>
        <v>0</v>
      </c>
      <c r="J2183">
        <f>IFERROR(VLOOKUP(G2183,Store_Map!$A$2:$I$100,5,FALSE),"")</f>
        <v>0</v>
      </c>
      <c r="K2183">
        <f>IFERROR(VLOOKUP(G2183,Store_Map!$A$2:$I$100,6,FALSE),"")</f>
        <v>0</v>
      </c>
      <c r="L2183">
        <f>IFERROR(VLOOKUP(G2183,Store_Map!$A$2:$I$100,7,FALSE),"")</f>
        <v>0</v>
      </c>
      <c r="M2183">
        <f>IFERROR(VLOOKUP(G2183,Store_Map!$A$2:$I$100,8,FALSE),"")</f>
        <v>0</v>
      </c>
      <c r="N2183">
        <f t="shared" si="306"/>
        <v>0</v>
      </c>
      <c r="O2183" t="str">
        <f t="shared" si="307"/>
        <v>PASS</v>
      </c>
      <c r="P2183" t="str">
        <f t="shared" si="308"/>
        <v>PASS</v>
      </c>
      <c r="Q2183" t="str">
        <f t="shared" si="309"/>
        <v>PASS</v>
      </c>
      <c r="R2183" t="str">
        <f t="shared" si="310"/>
        <v>PASS</v>
      </c>
      <c r="S2183" t="str">
        <f t="shared" si="311"/>
        <v>PASS</v>
      </c>
      <c r="T2183">
        <f t="shared" si="312"/>
        <v>100</v>
      </c>
      <c r="U2183" t="str">
        <f t="shared" si="313"/>
        <v>Low</v>
      </c>
      <c r="V2183" t="str">
        <f t="shared" si="314"/>
        <v>Clean</v>
      </c>
    </row>
    <row r="2184" spans="1:22" x14ac:dyDescent="0.3">
      <c r="A2184" t="str">
        <f>Raw_Data!A2184</f>
        <v>6252402</v>
      </c>
      <c r="B2184">
        <f>Raw_Data!B2184</f>
        <v>45678</v>
      </c>
      <c r="C2184" t="str">
        <f>Raw_Data!C2184</f>
        <v>LOSARTAN POTASSIUM 100 MG T</v>
      </c>
      <c r="D2184" t="str">
        <f>Raw_Data!D2184</f>
        <v>65862020399</v>
      </c>
      <c r="E2184" t="str">
        <f>Raw_Data!E2184</f>
        <v>BYNE, EDMUND</v>
      </c>
      <c r="F2184" t="str">
        <f>Raw_Data!F2184</f>
        <v>1033186648</v>
      </c>
      <c r="G2184" t="str">
        <f>Raw_Data!H2184</f>
        <v>0</v>
      </c>
      <c r="H2184">
        <f>IFERROR(VLOOKUP(G2184,Store_Map!$A$2:$I$100,3,FALSE),"")</f>
        <v>0</v>
      </c>
      <c r="I2184">
        <f>IFERROR(VLOOKUP(G2184,Store_Map!$A$2:$I$100,4,FALSE),"")</f>
        <v>0</v>
      </c>
      <c r="J2184">
        <f>IFERROR(VLOOKUP(G2184,Store_Map!$A$2:$I$100,5,FALSE),"")</f>
        <v>0</v>
      </c>
      <c r="K2184">
        <f>IFERROR(VLOOKUP(G2184,Store_Map!$A$2:$I$100,6,FALSE),"")</f>
        <v>0</v>
      </c>
      <c r="L2184">
        <f>IFERROR(VLOOKUP(G2184,Store_Map!$A$2:$I$100,7,FALSE),"")</f>
        <v>0</v>
      </c>
      <c r="M2184">
        <f>IFERROR(VLOOKUP(G2184,Store_Map!$A$2:$I$100,8,FALSE),"")</f>
        <v>0</v>
      </c>
      <c r="N2184">
        <f t="shared" si="306"/>
        <v>0</v>
      </c>
      <c r="O2184" t="str">
        <f t="shared" si="307"/>
        <v>PASS</v>
      </c>
      <c r="P2184" t="str">
        <f t="shared" si="308"/>
        <v>PASS</v>
      </c>
      <c r="Q2184" t="str">
        <f t="shared" si="309"/>
        <v>PASS</v>
      </c>
      <c r="R2184" t="str">
        <f t="shared" si="310"/>
        <v>PASS</v>
      </c>
      <c r="S2184" t="str">
        <f t="shared" si="311"/>
        <v>PASS</v>
      </c>
      <c r="T2184">
        <f t="shared" si="312"/>
        <v>100</v>
      </c>
      <c r="U2184" t="str">
        <f t="shared" si="313"/>
        <v>Low</v>
      </c>
      <c r="V2184" t="str">
        <f t="shared" si="314"/>
        <v>Clean</v>
      </c>
    </row>
    <row r="2185" spans="1:22" x14ac:dyDescent="0.3">
      <c r="A2185" t="str">
        <f>Raw_Data!A2185</f>
        <v>6247354</v>
      </c>
      <c r="B2185">
        <f>Raw_Data!B2185</f>
        <v>45678</v>
      </c>
      <c r="C2185" t="str">
        <f>Raw_Data!C2185</f>
        <v>ALBUTEROL SUL 1.25 MG/3 ML</v>
      </c>
      <c r="D2185" t="str">
        <f>Raw_Data!D2185</f>
        <v>378705852</v>
      </c>
      <c r="E2185" t="str">
        <f>Raw_Data!E2185</f>
        <v>INGRAM, MAYA</v>
      </c>
      <c r="F2185" t="str">
        <f>Raw_Data!F2185</f>
        <v>1518221464</v>
      </c>
      <c r="G2185" t="str">
        <f>Raw_Data!H2185</f>
        <v>0</v>
      </c>
      <c r="H2185">
        <f>IFERROR(VLOOKUP(G2185,Store_Map!$A$2:$I$100,3,FALSE),"")</f>
        <v>0</v>
      </c>
      <c r="I2185">
        <f>IFERROR(VLOOKUP(G2185,Store_Map!$A$2:$I$100,4,FALSE),"")</f>
        <v>0</v>
      </c>
      <c r="J2185">
        <f>IFERROR(VLOOKUP(G2185,Store_Map!$A$2:$I$100,5,FALSE),"")</f>
        <v>0</v>
      </c>
      <c r="K2185">
        <f>IFERROR(VLOOKUP(G2185,Store_Map!$A$2:$I$100,6,FALSE),"")</f>
        <v>0</v>
      </c>
      <c r="L2185">
        <f>IFERROR(VLOOKUP(G2185,Store_Map!$A$2:$I$100,7,FALSE),"")</f>
        <v>0</v>
      </c>
      <c r="M2185">
        <f>IFERROR(VLOOKUP(G2185,Store_Map!$A$2:$I$100,8,FALSE),"")</f>
        <v>0</v>
      </c>
      <c r="N2185">
        <f t="shared" si="306"/>
        <v>0</v>
      </c>
      <c r="O2185" t="str">
        <f t="shared" si="307"/>
        <v>PASS</v>
      </c>
      <c r="P2185" t="str">
        <f t="shared" si="308"/>
        <v>REVIEW</v>
      </c>
      <c r="Q2185" t="str">
        <f t="shared" si="309"/>
        <v>PASS</v>
      </c>
      <c r="R2185" t="str">
        <f t="shared" si="310"/>
        <v>PASS</v>
      </c>
      <c r="S2185" t="str">
        <f t="shared" si="311"/>
        <v>REVIEW</v>
      </c>
      <c r="T2185">
        <f t="shared" si="312"/>
        <v>90</v>
      </c>
      <c r="U2185" t="str">
        <f t="shared" si="313"/>
        <v>Low</v>
      </c>
      <c r="V2185" t="str">
        <f t="shared" si="314"/>
        <v>Invalid NDC</v>
      </c>
    </row>
    <row r="2186" spans="1:22" x14ac:dyDescent="0.3">
      <c r="A2186" t="str">
        <f>Raw_Data!A2186</f>
        <v>6252403</v>
      </c>
      <c r="B2186">
        <f>Raw_Data!B2186</f>
        <v>45678</v>
      </c>
      <c r="C2186" t="str">
        <f>Raw_Data!C2186</f>
        <v>VENTOLIN HFA 90 MCG INHALER</v>
      </c>
      <c r="D2186" t="str">
        <f>Raw_Data!D2186</f>
        <v>173068220</v>
      </c>
      <c r="E2186" t="str">
        <f>Raw_Data!E2186</f>
        <v>BYNE, EDMUND</v>
      </c>
      <c r="F2186" t="str">
        <f>Raw_Data!F2186</f>
        <v>1033186648</v>
      </c>
      <c r="G2186" t="str">
        <f>Raw_Data!H2186</f>
        <v>0</v>
      </c>
      <c r="H2186">
        <f>IFERROR(VLOOKUP(G2186,Store_Map!$A$2:$I$100,3,FALSE),"")</f>
        <v>0</v>
      </c>
      <c r="I2186">
        <f>IFERROR(VLOOKUP(G2186,Store_Map!$A$2:$I$100,4,FALSE),"")</f>
        <v>0</v>
      </c>
      <c r="J2186">
        <f>IFERROR(VLOOKUP(G2186,Store_Map!$A$2:$I$100,5,FALSE),"")</f>
        <v>0</v>
      </c>
      <c r="K2186">
        <f>IFERROR(VLOOKUP(G2186,Store_Map!$A$2:$I$100,6,FALSE),"")</f>
        <v>0</v>
      </c>
      <c r="L2186">
        <f>IFERROR(VLOOKUP(G2186,Store_Map!$A$2:$I$100,7,FALSE),"")</f>
        <v>0</v>
      </c>
      <c r="M2186">
        <f>IFERROR(VLOOKUP(G2186,Store_Map!$A$2:$I$100,8,FALSE),"")</f>
        <v>0</v>
      </c>
      <c r="N2186">
        <f t="shared" si="306"/>
        <v>0</v>
      </c>
      <c r="O2186" t="str">
        <f t="shared" si="307"/>
        <v>PASS</v>
      </c>
      <c r="P2186" t="str">
        <f t="shared" si="308"/>
        <v>REVIEW</v>
      </c>
      <c r="Q2186" t="str">
        <f t="shared" si="309"/>
        <v>PASS</v>
      </c>
      <c r="R2186" t="str">
        <f t="shared" si="310"/>
        <v>PASS</v>
      </c>
      <c r="S2186" t="str">
        <f t="shared" si="311"/>
        <v>REVIEW</v>
      </c>
      <c r="T2186">
        <f t="shared" si="312"/>
        <v>90</v>
      </c>
      <c r="U2186" t="str">
        <f t="shared" si="313"/>
        <v>Low</v>
      </c>
      <c r="V2186" t="str">
        <f t="shared" si="314"/>
        <v>Invalid NDC</v>
      </c>
    </row>
    <row r="2187" spans="1:22" x14ac:dyDescent="0.3">
      <c r="A2187" t="str">
        <f>Raw_Data!A2187</f>
        <v>6252404</v>
      </c>
      <c r="B2187">
        <f>Raw_Data!B2187</f>
        <v>45678</v>
      </c>
      <c r="C2187" t="str">
        <f>Raw_Data!C2187</f>
        <v>IBUPROFEN 800 MG TABLET</v>
      </c>
      <c r="D2187" t="str">
        <f>Raw_Data!D2187</f>
        <v>59651036205</v>
      </c>
      <c r="E2187" t="str">
        <f>Raw_Data!E2187</f>
        <v>BYNE, EDMUND</v>
      </c>
      <c r="F2187" t="str">
        <f>Raw_Data!F2187</f>
        <v>1033186648</v>
      </c>
      <c r="G2187" t="str">
        <f>Raw_Data!H2187</f>
        <v>0</v>
      </c>
      <c r="H2187">
        <f>IFERROR(VLOOKUP(G2187,Store_Map!$A$2:$I$100,3,FALSE),"")</f>
        <v>0</v>
      </c>
      <c r="I2187">
        <f>IFERROR(VLOOKUP(G2187,Store_Map!$A$2:$I$100,4,FALSE),"")</f>
        <v>0</v>
      </c>
      <c r="J2187">
        <f>IFERROR(VLOOKUP(G2187,Store_Map!$A$2:$I$100,5,FALSE),"")</f>
        <v>0</v>
      </c>
      <c r="K2187">
        <f>IFERROR(VLOOKUP(G2187,Store_Map!$A$2:$I$100,6,FALSE),"")</f>
        <v>0</v>
      </c>
      <c r="L2187">
        <f>IFERROR(VLOOKUP(G2187,Store_Map!$A$2:$I$100,7,FALSE),"")</f>
        <v>0</v>
      </c>
      <c r="M2187">
        <f>IFERROR(VLOOKUP(G2187,Store_Map!$A$2:$I$100,8,FALSE),"")</f>
        <v>0</v>
      </c>
      <c r="N2187">
        <f t="shared" si="306"/>
        <v>0</v>
      </c>
      <c r="O2187" t="str">
        <f t="shared" si="307"/>
        <v>PASS</v>
      </c>
      <c r="P2187" t="str">
        <f t="shared" si="308"/>
        <v>PASS</v>
      </c>
      <c r="Q2187" t="str">
        <f t="shared" si="309"/>
        <v>PASS</v>
      </c>
      <c r="R2187" t="str">
        <f t="shared" si="310"/>
        <v>PASS</v>
      </c>
      <c r="S2187" t="str">
        <f t="shared" si="311"/>
        <v>PASS</v>
      </c>
      <c r="T2187">
        <f t="shared" si="312"/>
        <v>100</v>
      </c>
      <c r="U2187" t="str">
        <f t="shared" si="313"/>
        <v>Low</v>
      </c>
      <c r="V2187" t="str">
        <f t="shared" si="314"/>
        <v>Clean</v>
      </c>
    </row>
    <row r="2188" spans="1:22" x14ac:dyDescent="0.3">
      <c r="A2188" t="str">
        <f>Raw_Data!A2188</f>
        <v>6252405</v>
      </c>
      <c r="B2188">
        <f>Raw_Data!B2188</f>
        <v>45678</v>
      </c>
      <c r="C2188" t="str">
        <f>Raw_Data!C2188</f>
        <v>AMLODIPINE BESYLATE 5 MG TA</v>
      </c>
      <c r="D2188" t="str">
        <f>Raw_Data!D2188</f>
        <v>69097012715</v>
      </c>
      <c r="E2188" t="str">
        <f>Raw_Data!E2188</f>
        <v>BYNE, EDMUND</v>
      </c>
      <c r="F2188" t="str">
        <f>Raw_Data!F2188</f>
        <v>1033186648</v>
      </c>
      <c r="G2188" t="str">
        <f>Raw_Data!H2188</f>
        <v>0</v>
      </c>
      <c r="H2188">
        <f>IFERROR(VLOOKUP(G2188,Store_Map!$A$2:$I$100,3,FALSE),"")</f>
        <v>0</v>
      </c>
      <c r="I2188">
        <f>IFERROR(VLOOKUP(G2188,Store_Map!$A$2:$I$100,4,FALSE),"")</f>
        <v>0</v>
      </c>
      <c r="J2188">
        <f>IFERROR(VLOOKUP(G2188,Store_Map!$A$2:$I$100,5,FALSE),"")</f>
        <v>0</v>
      </c>
      <c r="K2188">
        <f>IFERROR(VLOOKUP(G2188,Store_Map!$A$2:$I$100,6,FALSE),"")</f>
        <v>0</v>
      </c>
      <c r="L2188">
        <f>IFERROR(VLOOKUP(G2188,Store_Map!$A$2:$I$100,7,FALSE),"")</f>
        <v>0</v>
      </c>
      <c r="M2188">
        <f>IFERROR(VLOOKUP(G2188,Store_Map!$A$2:$I$100,8,FALSE),"")</f>
        <v>0</v>
      </c>
      <c r="N2188">
        <f t="shared" si="306"/>
        <v>0</v>
      </c>
      <c r="O2188" t="str">
        <f t="shared" si="307"/>
        <v>PASS</v>
      </c>
      <c r="P2188" t="str">
        <f t="shared" si="308"/>
        <v>PASS</v>
      </c>
      <c r="Q2188" t="str">
        <f t="shared" si="309"/>
        <v>PASS</v>
      </c>
      <c r="R2188" t="str">
        <f t="shared" si="310"/>
        <v>PASS</v>
      </c>
      <c r="S2188" t="str">
        <f t="shared" si="311"/>
        <v>PASS</v>
      </c>
      <c r="T2188">
        <f t="shared" si="312"/>
        <v>100</v>
      </c>
      <c r="U2188" t="str">
        <f t="shared" si="313"/>
        <v>Low</v>
      </c>
      <c r="V2188" t="str">
        <f t="shared" si="314"/>
        <v>Clean</v>
      </c>
    </row>
    <row r="2189" spans="1:22" x14ac:dyDescent="0.3">
      <c r="A2189" t="str">
        <f>Raw_Data!A2189</f>
        <v>6252406</v>
      </c>
      <c r="B2189">
        <f>Raw_Data!B2189</f>
        <v>45678</v>
      </c>
      <c r="C2189" t="str">
        <f>Raw_Data!C2189</f>
        <v>AMLODIPINE BESYLATE 10 MG T</v>
      </c>
      <c r="D2189" t="str">
        <f>Raw_Data!D2189</f>
        <v>69097012815</v>
      </c>
      <c r="E2189" t="str">
        <f>Raw_Data!E2189</f>
        <v>GIBBS, JON</v>
      </c>
      <c r="F2189" t="str">
        <f>Raw_Data!F2189</f>
        <v>1700896156</v>
      </c>
      <c r="G2189" t="str">
        <f>Raw_Data!H2189</f>
        <v>0</v>
      </c>
      <c r="H2189">
        <f>IFERROR(VLOOKUP(G2189,Store_Map!$A$2:$I$100,3,FALSE),"")</f>
        <v>0</v>
      </c>
      <c r="I2189">
        <f>IFERROR(VLOOKUP(G2189,Store_Map!$A$2:$I$100,4,FALSE),"")</f>
        <v>0</v>
      </c>
      <c r="J2189">
        <f>IFERROR(VLOOKUP(G2189,Store_Map!$A$2:$I$100,5,FALSE),"")</f>
        <v>0</v>
      </c>
      <c r="K2189">
        <f>IFERROR(VLOOKUP(G2189,Store_Map!$A$2:$I$100,6,FALSE),"")</f>
        <v>0</v>
      </c>
      <c r="L2189">
        <f>IFERROR(VLOOKUP(G2189,Store_Map!$A$2:$I$100,7,FALSE),"")</f>
        <v>0</v>
      </c>
      <c r="M2189">
        <f>IFERROR(VLOOKUP(G2189,Store_Map!$A$2:$I$100,8,FALSE),"")</f>
        <v>0</v>
      </c>
      <c r="N2189">
        <f t="shared" si="306"/>
        <v>0</v>
      </c>
      <c r="O2189" t="str">
        <f t="shared" si="307"/>
        <v>PASS</v>
      </c>
      <c r="P2189" t="str">
        <f t="shared" si="308"/>
        <v>PASS</v>
      </c>
      <c r="Q2189" t="str">
        <f t="shared" si="309"/>
        <v>PASS</v>
      </c>
      <c r="R2189" t="str">
        <f t="shared" si="310"/>
        <v>PASS</v>
      </c>
      <c r="S2189" t="str">
        <f t="shared" si="311"/>
        <v>PASS</v>
      </c>
      <c r="T2189">
        <f t="shared" si="312"/>
        <v>100</v>
      </c>
      <c r="U2189" t="str">
        <f t="shared" si="313"/>
        <v>Low</v>
      </c>
      <c r="V2189" t="str">
        <f t="shared" si="314"/>
        <v>Clean</v>
      </c>
    </row>
    <row r="2190" spans="1:22" x14ac:dyDescent="0.3">
      <c r="A2190" t="str">
        <f>Raw_Data!A2190</f>
        <v>6252407</v>
      </c>
      <c r="B2190">
        <f>Raw_Data!B2190</f>
        <v>45678</v>
      </c>
      <c r="C2190" t="str">
        <f>Raw_Data!C2190</f>
        <v>HYDROCHLOROTHIAZIDE 12.5 MG</v>
      </c>
      <c r="D2190" t="str">
        <f>Raw_Data!D2190</f>
        <v>69315015510</v>
      </c>
      <c r="E2190" t="str">
        <f>Raw_Data!E2190</f>
        <v>GIBBS, JON</v>
      </c>
      <c r="F2190" t="str">
        <f>Raw_Data!F2190</f>
        <v>1700896156</v>
      </c>
      <c r="G2190" t="str">
        <f>Raw_Data!H2190</f>
        <v>0</v>
      </c>
      <c r="H2190">
        <f>IFERROR(VLOOKUP(G2190,Store_Map!$A$2:$I$100,3,FALSE),"")</f>
        <v>0</v>
      </c>
      <c r="I2190">
        <f>IFERROR(VLOOKUP(G2190,Store_Map!$A$2:$I$100,4,FALSE),"")</f>
        <v>0</v>
      </c>
      <c r="J2190">
        <f>IFERROR(VLOOKUP(G2190,Store_Map!$A$2:$I$100,5,FALSE),"")</f>
        <v>0</v>
      </c>
      <c r="K2190">
        <f>IFERROR(VLOOKUP(G2190,Store_Map!$A$2:$I$100,6,FALSE),"")</f>
        <v>0</v>
      </c>
      <c r="L2190">
        <f>IFERROR(VLOOKUP(G2190,Store_Map!$A$2:$I$100,7,FALSE),"")</f>
        <v>0</v>
      </c>
      <c r="M2190">
        <f>IFERROR(VLOOKUP(G2190,Store_Map!$A$2:$I$100,8,FALSE),"")</f>
        <v>0</v>
      </c>
      <c r="N2190">
        <f t="shared" si="306"/>
        <v>0</v>
      </c>
      <c r="O2190" t="str">
        <f t="shared" si="307"/>
        <v>PASS</v>
      </c>
      <c r="P2190" t="str">
        <f t="shared" si="308"/>
        <v>PASS</v>
      </c>
      <c r="Q2190" t="str">
        <f t="shared" si="309"/>
        <v>PASS</v>
      </c>
      <c r="R2190" t="str">
        <f t="shared" si="310"/>
        <v>PASS</v>
      </c>
      <c r="S2190" t="str">
        <f t="shared" si="311"/>
        <v>PASS</v>
      </c>
      <c r="T2190">
        <f t="shared" si="312"/>
        <v>100</v>
      </c>
      <c r="U2190" t="str">
        <f t="shared" si="313"/>
        <v>Low</v>
      </c>
      <c r="V2190" t="str">
        <f t="shared" si="314"/>
        <v>Clean</v>
      </c>
    </row>
    <row r="2191" spans="1:22" x14ac:dyDescent="0.3">
      <c r="A2191" t="str">
        <f>Raw_Data!A2191</f>
        <v>6252408</v>
      </c>
      <c r="B2191">
        <f>Raw_Data!B2191</f>
        <v>45678</v>
      </c>
      <c r="C2191" t="str">
        <f>Raw_Data!C2191</f>
        <v>SILDENAFIL 100 MG TABLET</v>
      </c>
      <c r="D2191" t="str">
        <f>Raw_Data!D2191</f>
        <v>13668018830</v>
      </c>
      <c r="E2191" t="str">
        <f>Raw_Data!E2191</f>
        <v>GIBBS, JON</v>
      </c>
      <c r="F2191" t="str">
        <f>Raw_Data!F2191</f>
        <v>1700896156</v>
      </c>
      <c r="G2191" t="str">
        <f>Raw_Data!H2191</f>
        <v>0</v>
      </c>
      <c r="H2191">
        <f>IFERROR(VLOOKUP(G2191,Store_Map!$A$2:$I$100,3,FALSE),"")</f>
        <v>0</v>
      </c>
      <c r="I2191">
        <f>IFERROR(VLOOKUP(G2191,Store_Map!$A$2:$I$100,4,FALSE),"")</f>
        <v>0</v>
      </c>
      <c r="J2191">
        <f>IFERROR(VLOOKUP(G2191,Store_Map!$A$2:$I$100,5,FALSE),"")</f>
        <v>0</v>
      </c>
      <c r="K2191">
        <f>IFERROR(VLOOKUP(G2191,Store_Map!$A$2:$I$100,6,FALSE),"")</f>
        <v>0</v>
      </c>
      <c r="L2191">
        <f>IFERROR(VLOOKUP(G2191,Store_Map!$A$2:$I$100,7,FALSE),"")</f>
        <v>0</v>
      </c>
      <c r="M2191">
        <f>IFERROR(VLOOKUP(G2191,Store_Map!$A$2:$I$100,8,FALSE),"")</f>
        <v>0</v>
      </c>
      <c r="N2191">
        <f t="shared" si="306"/>
        <v>0</v>
      </c>
      <c r="O2191" t="str">
        <f t="shared" si="307"/>
        <v>PASS</v>
      </c>
      <c r="P2191" t="str">
        <f t="shared" si="308"/>
        <v>PASS</v>
      </c>
      <c r="Q2191" t="str">
        <f t="shared" si="309"/>
        <v>PASS</v>
      </c>
      <c r="R2191" t="str">
        <f t="shared" si="310"/>
        <v>PASS</v>
      </c>
      <c r="S2191" t="str">
        <f t="shared" si="311"/>
        <v>PASS</v>
      </c>
      <c r="T2191">
        <f t="shared" si="312"/>
        <v>100</v>
      </c>
      <c r="U2191" t="str">
        <f t="shared" si="313"/>
        <v>Low</v>
      </c>
      <c r="V2191" t="str">
        <f t="shared" si="314"/>
        <v>Clean</v>
      </c>
    </row>
    <row r="2192" spans="1:22" x14ac:dyDescent="0.3">
      <c r="A2192" t="str">
        <f>Raw_Data!A2192</f>
        <v>6252409</v>
      </c>
      <c r="B2192">
        <f>Raw_Data!B2192</f>
        <v>45678</v>
      </c>
      <c r="C2192" t="str">
        <f>Raw_Data!C2192</f>
        <v>METFORMIN HCL ER 500 MG TAB</v>
      </c>
      <c r="D2192" t="str">
        <f>Raw_Data!D2192</f>
        <v>49483062350</v>
      </c>
      <c r="E2192" t="str">
        <f>Raw_Data!E2192</f>
        <v>GIBBS, JON</v>
      </c>
      <c r="F2192" t="str">
        <f>Raw_Data!F2192</f>
        <v>1700896156</v>
      </c>
      <c r="G2192" t="str">
        <f>Raw_Data!H2192</f>
        <v>0</v>
      </c>
      <c r="H2192">
        <f>IFERROR(VLOOKUP(G2192,Store_Map!$A$2:$I$100,3,FALSE),"")</f>
        <v>0</v>
      </c>
      <c r="I2192">
        <f>IFERROR(VLOOKUP(G2192,Store_Map!$A$2:$I$100,4,FALSE),"")</f>
        <v>0</v>
      </c>
      <c r="J2192">
        <f>IFERROR(VLOOKUP(G2192,Store_Map!$A$2:$I$100,5,FALSE),"")</f>
        <v>0</v>
      </c>
      <c r="K2192">
        <f>IFERROR(VLOOKUP(G2192,Store_Map!$A$2:$I$100,6,FALSE),"")</f>
        <v>0</v>
      </c>
      <c r="L2192">
        <f>IFERROR(VLOOKUP(G2192,Store_Map!$A$2:$I$100,7,FALSE),"")</f>
        <v>0</v>
      </c>
      <c r="M2192">
        <f>IFERROR(VLOOKUP(G2192,Store_Map!$A$2:$I$100,8,FALSE),"")</f>
        <v>0</v>
      </c>
      <c r="N2192">
        <f t="shared" si="306"/>
        <v>0</v>
      </c>
      <c r="O2192" t="str">
        <f t="shared" si="307"/>
        <v>PASS</v>
      </c>
      <c r="P2192" t="str">
        <f t="shared" si="308"/>
        <v>PASS</v>
      </c>
      <c r="Q2192" t="str">
        <f t="shared" si="309"/>
        <v>PASS</v>
      </c>
      <c r="R2192" t="str">
        <f t="shared" si="310"/>
        <v>PASS</v>
      </c>
      <c r="S2192" t="str">
        <f t="shared" si="311"/>
        <v>PASS</v>
      </c>
      <c r="T2192">
        <f t="shared" si="312"/>
        <v>100</v>
      </c>
      <c r="U2192" t="str">
        <f t="shared" si="313"/>
        <v>Low</v>
      </c>
      <c r="V2192" t="str">
        <f t="shared" si="314"/>
        <v>Clean</v>
      </c>
    </row>
    <row r="2193" spans="1:22" x14ac:dyDescent="0.3">
      <c r="A2193" t="str">
        <f>Raw_Data!A2193</f>
        <v>6252410</v>
      </c>
      <c r="B2193">
        <f>Raw_Data!B2193</f>
        <v>45678</v>
      </c>
      <c r="C2193" t="str">
        <f>Raw_Data!C2193</f>
        <v>GEMFIBROZIL 600 MG TABLET</v>
      </c>
      <c r="D2193" t="str">
        <f>Raw_Data!D2193</f>
        <v>69097082112</v>
      </c>
      <c r="E2193" t="str">
        <f>Raw_Data!E2193</f>
        <v>GIBBS, JON</v>
      </c>
      <c r="F2193" t="str">
        <f>Raw_Data!F2193</f>
        <v>1700896156</v>
      </c>
      <c r="G2193" t="str">
        <f>Raw_Data!H2193</f>
        <v>0</v>
      </c>
      <c r="H2193">
        <f>IFERROR(VLOOKUP(G2193,Store_Map!$A$2:$I$100,3,FALSE),"")</f>
        <v>0</v>
      </c>
      <c r="I2193">
        <f>IFERROR(VLOOKUP(G2193,Store_Map!$A$2:$I$100,4,FALSE),"")</f>
        <v>0</v>
      </c>
      <c r="J2193">
        <f>IFERROR(VLOOKUP(G2193,Store_Map!$A$2:$I$100,5,FALSE),"")</f>
        <v>0</v>
      </c>
      <c r="K2193">
        <f>IFERROR(VLOOKUP(G2193,Store_Map!$A$2:$I$100,6,FALSE),"")</f>
        <v>0</v>
      </c>
      <c r="L2193">
        <f>IFERROR(VLOOKUP(G2193,Store_Map!$A$2:$I$100,7,FALSE),"")</f>
        <v>0</v>
      </c>
      <c r="M2193">
        <f>IFERROR(VLOOKUP(G2193,Store_Map!$A$2:$I$100,8,FALSE),"")</f>
        <v>0</v>
      </c>
      <c r="N2193">
        <f t="shared" si="306"/>
        <v>0</v>
      </c>
      <c r="O2193" t="str">
        <f t="shared" si="307"/>
        <v>PASS</v>
      </c>
      <c r="P2193" t="str">
        <f t="shared" si="308"/>
        <v>PASS</v>
      </c>
      <c r="Q2193" t="str">
        <f t="shared" si="309"/>
        <v>PASS</v>
      </c>
      <c r="R2193" t="str">
        <f t="shared" si="310"/>
        <v>PASS</v>
      </c>
      <c r="S2193" t="str">
        <f t="shared" si="311"/>
        <v>PASS</v>
      </c>
      <c r="T2193">
        <f t="shared" si="312"/>
        <v>100</v>
      </c>
      <c r="U2193" t="str">
        <f t="shared" si="313"/>
        <v>Low</v>
      </c>
      <c r="V2193" t="str">
        <f t="shared" si="314"/>
        <v>Clean</v>
      </c>
    </row>
    <row r="2194" spans="1:22" x14ac:dyDescent="0.3">
      <c r="A2194" t="str">
        <f>Raw_Data!A2194</f>
        <v>6252411</v>
      </c>
      <c r="B2194">
        <f>Raw_Data!B2194</f>
        <v>45678</v>
      </c>
      <c r="C2194" t="str">
        <f>Raw_Data!C2194</f>
        <v>GLIPIZIDE 10 MG TABLET</v>
      </c>
      <c r="D2194" t="str">
        <f>Raw_Data!D2194</f>
        <v>60505014201</v>
      </c>
      <c r="E2194" t="str">
        <f>Raw_Data!E2194</f>
        <v>GIBBS, JON</v>
      </c>
      <c r="F2194" t="str">
        <f>Raw_Data!F2194</f>
        <v>1700896156</v>
      </c>
      <c r="G2194" t="str">
        <f>Raw_Data!H2194</f>
        <v>0</v>
      </c>
      <c r="H2194">
        <f>IFERROR(VLOOKUP(G2194,Store_Map!$A$2:$I$100,3,FALSE),"")</f>
        <v>0</v>
      </c>
      <c r="I2194">
        <f>IFERROR(VLOOKUP(G2194,Store_Map!$A$2:$I$100,4,FALSE),"")</f>
        <v>0</v>
      </c>
      <c r="J2194">
        <f>IFERROR(VLOOKUP(G2194,Store_Map!$A$2:$I$100,5,FALSE),"")</f>
        <v>0</v>
      </c>
      <c r="K2194">
        <f>IFERROR(VLOOKUP(G2194,Store_Map!$A$2:$I$100,6,FALSE),"")</f>
        <v>0</v>
      </c>
      <c r="L2194">
        <f>IFERROR(VLOOKUP(G2194,Store_Map!$A$2:$I$100,7,FALSE),"")</f>
        <v>0</v>
      </c>
      <c r="M2194">
        <f>IFERROR(VLOOKUP(G2194,Store_Map!$A$2:$I$100,8,FALSE),"")</f>
        <v>0</v>
      </c>
      <c r="N2194">
        <f t="shared" si="306"/>
        <v>0</v>
      </c>
      <c r="O2194" t="str">
        <f t="shared" si="307"/>
        <v>PASS</v>
      </c>
      <c r="P2194" t="str">
        <f t="shared" si="308"/>
        <v>PASS</v>
      </c>
      <c r="Q2194" t="str">
        <f t="shared" si="309"/>
        <v>PASS</v>
      </c>
      <c r="R2194" t="str">
        <f t="shared" si="310"/>
        <v>PASS</v>
      </c>
      <c r="S2194" t="str">
        <f t="shared" si="311"/>
        <v>PASS</v>
      </c>
      <c r="T2194">
        <f t="shared" si="312"/>
        <v>100</v>
      </c>
      <c r="U2194" t="str">
        <f t="shared" si="313"/>
        <v>Low</v>
      </c>
      <c r="V2194" t="str">
        <f t="shared" si="314"/>
        <v>Clean</v>
      </c>
    </row>
    <row r="2195" spans="1:22" x14ac:dyDescent="0.3">
      <c r="A2195" t="str">
        <f>Raw_Data!A2195</f>
        <v>6252412</v>
      </c>
      <c r="B2195">
        <f>Raw_Data!B2195</f>
        <v>45678</v>
      </c>
      <c r="C2195" t="str">
        <f>Raw_Data!C2195</f>
        <v>JANUVIA 50 MG TABLET</v>
      </c>
      <c r="D2195" t="str">
        <f>Raw_Data!D2195</f>
        <v>6011254</v>
      </c>
      <c r="E2195" t="str">
        <f>Raw_Data!E2195</f>
        <v>GIBBS, JON</v>
      </c>
      <c r="F2195" t="str">
        <f>Raw_Data!F2195</f>
        <v>1700896156</v>
      </c>
      <c r="G2195" t="str">
        <f>Raw_Data!H2195</f>
        <v>0</v>
      </c>
      <c r="H2195">
        <f>IFERROR(VLOOKUP(G2195,Store_Map!$A$2:$I$100,3,FALSE),"")</f>
        <v>0</v>
      </c>
      <c r="I2195">
        <f>IFERROR(VLOOKUP(G2195,Store_Map!$A$2:$I$100,4,FALSE),"")</f>
        <v>0</v>
      </c>
      <c r="J2195">
        <f>IFERROR(VLOOKUP(G2195,Store_Map!$A$2:$I$100,5,FALSE),"")</f>
        <v>0</v>
      </c>
      <c r="K2195">
        <f>IFERROR(VLOOKUP(G2195,Store_Map!$A$2:$I$100,6,FALSE),"")</f>
        <v>0</v>
      </c>
      <c r="L2195">
        <f>IFERROR(VLOOKUP(G2195,Store_Map!$A$2:$I$100,7,FALSE),"")</f>
        <v>0</v>
      </c>
      <c r="M2195">
        <f>IFERROR(VLOOKUP(G2195,Store_Map!$A$2:$I$100,8,FALSE),"")</f>
        <v>0</v>
      </c>
      <c r="N2195">
        <f t="shared" si="306"/>
        <v>0</v>
      </c>
      <c r="O2195" t="str">
        <f t="shared" si="307"/>
        <v>PASS</v>
      </c>
      <c r="P2195" t="str">
        <f t="shared" si="308"/>
        <v>REVIEW</v>
      </c>
      <c r="Q2195" t="str">
        <f t="shared" si="309"/>
        <v>PASS</v>
      </c>
      <c r="R2195" t="str">
        <f t="shared" si="310"/>
        <v>PASS</v>
      </c>
      <c r="S2195" t="str">
        <f t="shared" si="311"/>
        <v>REVIEW</v>
      </c>
      <c r="T2195">
        <f t="shared" si="312"/>
        <v>90</v>
      </c>
      <c r="U2195" t="str">
        <f t="shared" si="313"/>
        <v>Low</v>
      </c>
      <c r="V2195" t="str">
        <f t="shared" si="314"/>
        <v>Invalid NDC</v>
      </c>
    </row>
    <row r="2196" spans="1:22" x14ac:dyDescent="0.3">
      <c r="A2196" t="str">
        <f>Raw_Data!A2196</f>
        <v>6252413</v>
      </c>
      <c r="B2196">
        <f>Raw_Data!B2196</f>
        <v>45678</v>
      </c>
      <c r="C2196" t="str">
        <f>Raw_Data!C2196</f>
        <v>LOSARTAN POTASSIUM 100 MG T</v>
      </c>
      <c r="D2196" t="str">
        <f>Raw_Data!D2196</f>
        <v>65862020399</v>
      </c>
      <c r="E2196" t="str">
        <f>Raw_Data!E2196</f>
        <v>GIBBS, JON</v>
      </c>
      <c r="F2196" t="str">
        <f>Raw_Data!F2196</f>
        <v>1700896156</v>
      </c>
      <c r="G2196" t="str">
        <f>Raw_Data!H2196</f>
        <v>0</v>
      </c>
      <c r="H2196">
        <f>IFERROR(VLOOKUP(G2196,Store_Map!$A$2:$I$100,3,FALSE),"")</f>
        <v>0</v>
      </c>
      <c r="I2196">
        <f>IFERROR(VLOOKUP(G2196,Store_Map!$A$2:$I$100,4,FALSE),"")</f>
        <v>0</v>
      </c>
      <c r="J2196">
        <f>IFERROR(VLOOKUP(G2196,Store_Map!$A$2:$I$100,5,FALSE),"")</f>
        <v>0</v>
      </c>
      <c r="K2196">
        <f>IFERROR(VLOOKUP(G2196,Store_Map!$A$2:$I$100,6,FALSE),"")</f>
        <v>0</v>
      </c>
      <c r="L2196">
        <f>IFERROR(VLOOKUP(G2196,Store_Map!$A$2:$I$100,7,FALSE),"")</f>
        <v>0</v>
      </c>
      <c r="M2196">
        <f>IFERROR(VLOOKUP(G2196,Store_Map!$A$2:$I$100,8,FALSE),"")</f>
        <v>0</v>
      </c>
      <c r="N2196">
        <f t="shared" si="306"/>
        <v>0</v>
      </c>
      <c r="O2196" t="str">
        <f t="shared" si="307"/>
        <v>PASS</v>
      </c>
      <c r="P2196" t="str">
        <f t="shared" si="308"/>
        <v>PASS</v>
      </c>
      <c r="Q2196" t="str">
        <f t="shared" si="309"/>
        <v>PASS</v>
      </c>
      <c r="R2196" t="str">
        <f t="shared" si="310"/>
        <v>PASS</v>
      </c>
      <c r="S2196" t="str">
        <f t="shared" si="311"/>
        <v>PASS</v>
      </c>
      <c r="T2196">
        <f t="shared" si="312"/>
        <v>100</v>
      </c>
      <c r="U2196" t="str">
        <f t="shared" si="313"/>
        <v>Low</v>
      </c>
      <c r="V2196" t="str">
        <f t="shared" si="314"/>
        <v>Clean</v>
      </c>
    </row>
    <row r="2197" spans="1:22" x14ac:dyDescent="0.3">
      <c r="A2197" t="str">
        <f>Raw_Data!A2197</f>
        <v>6252414</v>
      </c>
      <c r="B2197">
        <f>Raw_Data!B2197</f>
        <v>45678</v>
      </c>
      <c r="C2197" t="str">
        <f>Raw_Data!C2197</f>
        <v>SERTRALINE HCL 25 MG TABLET</v>
      </c>
      <c r="D2197" t="str">
        <f>Raw_Data!D2197</f>
        <v>68180035103</v>
      </c>
      <c r="E2197" t="str">
        <f>Raw_Data!E2197</f>
        <v>GIBBS, JON</v>
      </c>
      <c r="F2197" t="str">
        <f>Raw_Data!F2197</f>
        <v>1700896156</v>
      </c>
      <c r="G2197" t="str">
        <f>Raw_Data!H2197</f>
        <v>0</v>
      </c>
      <c r="H2197">
        <f>IFERROR(VLOOKUP(G2197,Store_Map!$A$2:$I$100,3,FALSE),"")</f>
        <v>0</v>
      </c>
      <c r="I2197">
        <f>IFERROR(VLOOKUP(G2197,Store_Map!$A$2:$I$100,4,FALSE),"")</f>
        <v>0</v>
      </c>
      <c r="J2197">
        <f>IFERROR(VLOOKUP(G2197,Store_Map!$A$2:$I$100,5,FALSE),"")</f>
        <v>0</v>
      </c>
      <c r="K2197">
        <f>IFERROR(VLOOKUP(G2197,Store_Map!$A$2:$I$100,6,FALSE),"")</f>
        <v>0</v>
      </c>
      <c r="L2197">
        <f>IFERROR(VLOOKUP(G2197,Store_Map!$A$2:$I$100,7,FALSE),"")</f>
        <v>0</v>
      </c>
      <c r="M2197">
        <f>IFERROR(VLOOKUP(G2197,Store_Map!$A$2:$I$100,8,FALSE),"")</f>
        <v>0</v>
      </c>
      <c r="N2197">
        <f t="shared" si="306"/>
        <v>0</v>
      </c>
      <c r="O2197" t="str">
        <f t="shared" si="307"/>
        <v>PASS</v>
      </c>
      <c r="P2197" t="str">
        <f t="shared" si="308"/>
        <v>PASS</v>
      </c>
      <c r="Q2197" t="str">
        <f t="shared" si="309"/>
        <v>PASS</v>
      </c>
      <c r="R2197" t="str">
        <f t="shared" si="310"/>
        <v>PASS</v>
      </c>
      <c r="S2197" t="str">
        <f t="shared" si="311"/>
        <v>PASS</v>
      </c>
      <c r="T2197">
        <f t="shared" si="312"/>
        <v>100</v>
      </c>
      <c r="U2197" t="str">
        <f t="shared" si="313"/>
        <v>Low</v>
      </c>
      <c r="V2197" t="str">
        <f t="shared" si="314"/>
        <v>Clean</v>
      </c>
    </row>
    <row r="2198" spans="1:22" x14ac:dyDescent="0.3">
      <c r="A2198" t="str">
        <f>Raw_Data!A2198</f>
        <v>6252415</v>
      </c>
      <c r="B2198">
        <f>Raw_Data!B2198</f>
        <v>45678</v>
      </c>
      <c r="C2198" t="str">
        <f>Raw_Data!C2198</f>
        <v>BACLOFEN 10 MG TABLET</v>
      </c>
      <c r="D2198" t="str">
        <f>Raw_Data!D2198</f>
        <v>52817032000</v>
      </c>
      <c r="E2198" t="str">
        <f>Raw_Data!E2198</f>
        <v>AKHTAR, MARIAM</v>
      </c>
      <c r="F2198" t="str">
        <f>Raw_Data!F2198</f>
        <v>1780024596</v>
      </c>
      <c r="G2198" t="str">
        <f>Raw_Data!H2198</f>
        <v>0</v>
      </c>
      <c r="H2198">
        <f>IFERROR(VLOOKUP(G2198,Store_Map!$A$2:$I$100,3,FALSE),"")</f>
        <v>0</v>
      </c>
      <c r="I2198">
        <f>IFERROR(VLOOKUP(G2198,Store_Map!$A$2:$I$100,4,FALSE),"")</f>
        <v>0</v>
      </c>
      <c r="J2198">
        <f>IFERROR(VLOOKUP(G2198,Store_Map!$A$2:$I$100,5,FALSE),"")</f>
        <v>0</v>
      </c>
      <c r="K2198">
        <f>IFERROR(VLOOKUP(G2198,Store_Map!$A$2:$I$100,6,FALSE),"")</f>
        <v>0</v>
      </c>
      <c r="L2198">
        <f>IFERROR(VLOOKUP(G2198,Store_Map!$A$2:$I$100,7,FALSE),"")</f>
        <v>0</v>
      </c>
      <c r="M2198">
        <f>IFERROR(VLOOKUP(G2198,Store_Map!$A$2:$I$100,8,FALSE),"")</f>
        <v>0</v>
      </c>
      <c r="N2198">
        <f t="shared" si="306"/>
        <v>0</v>
      </c>
      <c r="O2198" t="str">
        <f t="shared" si="307"/>
        <v>PASS</v>
      </c>
      <c r="P2198" t="str">
        <f t="shared" si="308"/>
        <v>PASS</v>
      </c>
      <c r="Q2198" t="str">
        <f t="shared" si="309"/>
        <v>PASS</v>
      </c>
      <c r="R2198" t="str">
        <f t="shared" si="310"/>
        <v>PASS</v>
      </c>
      <c r="S2198" t="str">
        <f t="shared" si="311"/>
        <v>PASS</v>
      </c>
      <c r="T2198">
        <f t="shared" si="312"/>
        <v>100</v>
      </c>
      <c r="U2198" t="str">
        <f t="shared" si="313"/>
        <v>Low</v>
      </c>
      <c r="V2198" t="str">
        <f t="shared" si="314"/>
        <v>Clean</v>
      </c>
    </row>
    <row r="2199" spans="1:22" x14ac:dyDescent="0.3">
      <c r="A2199" t="str">
        <f>Raw_Data!A2199</f>
        <v>6247885</v>
      </c>
      <c r="B2199">
        <f>Raw_Data!B2199</f>
        <v>45678</v>
      </c>
      <c r="C2199" t="str">
        <f>Raw_Data!C2199</f>
        <v>ELIQUIS 5 MG TABLET</v>
      </c>
      <c r="D2199" t="str">
        <f>Raw_Data!D2199</f>
        <v>3089421</v>
      </c>
      <c r="E2199" t="str">
        <f>Raw_Data!E2199</f>
        <v>BYNE, EDMUND</v>
      </c>
      <c r="F2199" t="str">
        <f>Raw_Data!F2199</f>
        <v>1033186648</v>
      </c>
      <c r="G2199" t="str">
        <f>Raw_Data!H2199</f>
        <v>0</v>
      </c>
      <c r="H2199">
        <f>IFERROR(VLOOKUP(G2199,Store_Map!$A$2:$I$100,3,FALSE),"")</f>
        <v>0</v>
      </c>
      <c r="I2199">
        <f>IFERROR(VLOOKUP(G2199,Store_Map!$A$2:$I$100,4,FALSE),"")</f>
        <v>0</v>
      </c>
      <c r="J2199">
        <f>IFERROR(VLOOKUP(G2199,Store_Map!$A$2:$I$100,5,FALSE),"")</f>
        <v>0</v>
      </c>
      <c r="K2199">
        <f>IFERROR(VLOOKUP(G2199,Store_Map!$A$2:$I$100,6,FALSE),"")</f>
        <v>0</v>
      </c>
      <c r="L2199">
        <f>IFERROR(VLOOKUP(G2199,Store_Map!$A$2:$I$100,7,FALSE),"")</f>
        <v>0</v>
      </c>
      <c r="M2199">
        <f>IFERROR(VLOOKUP(G2199,Store_Map!$A$2:$I$100,8,FALSE),"")</f>
        <v>0</v>
      </c>
      <c r="N2199">
        <f t="shared" si="306"/>
        <v>0</v>
      </c>
      <c r="O2199" t="str">
        <f t="shared" si="307"/>
        <v>PASS</v>
      </c>
      <c r="P2199" t="str">
        <f t="shared" si="308"/>
        <v>REVIEW</v>
      </c>
      <c r="Q2199" t="str">
        <f t="shared" si="309"/>
        <v>PASS</v>
      </c>
      <c r="R2199" t="str">
        <f t="shared" si="310"/>
        <v>PASS</v>
      </c>
      <c r="S2199" t="str">
        <f t="shared" si="311"/>
        <v>REVIEW</v>
      </c>
      <c r="T2199">
        <f t="shared" si="312"/>
        <v>90</v>
      </c>
      <c r="U2199" t="str">
        <f t="shared" si="313"/>
        <v>Low</v>
      </c>
      <c r="V2199" t="str">
        <f t="shared" si="314"/>
        <v>Invalid NDC</v>
      </c>
    </row>
    <row r="2200" spans="1:22" x14ac:dyDescent="0.3">
      <c r="A2200" t="str">
        <f>Raw_Data!A2200</f>
        <v>6247639</v>
      </c>
      <c r="B2200">
        <f>Raw_Data!B2200</f>
        <v>45678</v>
      </c>
      <c r="C2200" t="str">
        <f>Raw_Data!C2200</f>
        <v>SERTRALINE HCL 100 MG TABLE</v>
      </c>
      <c r="D2200" t="str">
        <f>Raw_Data!D2200</f>
        <v>65862001305</v>
      </c>
      <c r="E2200" t="str">
        <f>Raw_Data!E2200</f>
        <v>BYNE, EDMUND</v>
      </c>
      <c r="F2200" t="str">
        <f>Raw_Data!F2200</f>
        <v>1033186648</v>
      </c>
      <c r="G2200" t="str">
        <f>Raw_Data!H2200</f>
        <v>0</v>
      </c>
      <c r="H2200">
        <f>IFERROR(VLOOKUP(G2200,Store_Map!$A$2:$I$100,3,FALSE),"")</f>
        <v>0</v>
      </c>
      <c r="I2200">
        <f>IFERROR(VLOOKUP(G2200,Store_Map!$A$2:$I$100,4,FALSE),"")</f>
        <v>0</v>
      </c>
      <c r="J2200">
        <f>IFERROR(VLOOKUP(G2200,Store_Map!$A$2:$I$100,5,FALSE),"")</f>
        <v>0</v>
      </c>
      <c r="K2200">
        <f>IFERROR(VLOOKUP(G2200,Store_Map!$A$2:$I$100,6,FALSE),"")</f>
        <v>0</v>
      </c>
      <c r="L2200">
        <f>IFERROR(VLOOKUP(G2200,Store_Map!$A$2:$I$100,7,FALSE),"")</f>
        <v>0</v>
      </c>
      <c r="M2200">
        <f>IFERROR(VLOOKUP(G2200,Store_Map!$A$2:$I$100,8,FALSE),"")</f>
        <v>0</v>
      </c>
      <c r="N2200">
        <f t="shared" si="306"/>
        <v>0</v>
      </c>
      <c r="O2200" t="str">
        <f t="shared" si="307"/>
        <v>PASS</v>
      </c>
      <c r="P2200" t="str">
        <f t="shared" si="308"/>
        <v>PASS</v>
      </c>
      <c r="Q2200" t="str">
        <f t="shared" si="309"/>
        <v>PASS</v>
      </c>
      <c r="R2200" t="str">
        <f t="shared" si="310"/>
        <v>PASS</v>
      </c>
      <c r="S2200" t="str">
        <f t="shared" si="311"/>
        <v>PASS</v>
      </c>
      <c r="T2200">
        <f t="shared" si="312"/>
        <v>100</v>
      </c>
      <c r="U2200" t="str">
        <f t="shared" si="313"/>
        <v>Low</v>
      </c>
      <c r="V2200" t="str">
        <f t="shared" si="314"/>
        <v>Clean</v>
      </c>
    </row>
    <row r="2201" spans="1:22" x14ac:dyDescent="0.3">
      <c r="A2201" t="str">
        <f>Raw_Data!A2201</f>
        <v>6240023</v>
      </c>
      <c r="B2201">
        <f>Raw_Data!B2201</f>
        <v>45678</v>
      </c>
      <c r="C2201" t="str">
        <f>Raw_Data!C2201</f>
        <v>TAMSULOSIN HCL 0.4 MG CAPSU</v>
      </c>
      <c r="D2201" t="str">
        <f>Raw_Data!D2201</f>
        <v>65862059801</v>
      </c>
      <c r="E2201" t="str">
        <f>Raw_Data!E2201</f>
        <v>BYNE, EDMUND</v>
      </c>
      <c r="F2201" t="str">
        <f>Raw_Data!F2201</f>
        <v>1033186648</v>
      </c>
      <c r="G2201" t="str">
        <f>Raw_Data!H2201</f>
        <v>0</v>
      </c>
      <c r="H2201">
        <f>IFERROR(VLOOKUP(G2201,Store_Map!$A$2:$I$100,3,FALSE),"")</f>
        <v>0</v>
      </c>
      <c r="I2201">
        <f>IFERROR(VLOOKUP(G2201,Store_Map!$A$2:$I$100,4,FALSE),"")</f>
        <v>0</v>
      </c>
      <c r="J2201">
        <f>IFERROR(VLOOKUP(G2201,Store_Map!$A$2:$I$100,5,FALSE),"")</f>
        <v>0</v>
      </c>
      <c r="K2201">
        <f>IFERROR(VLOOKUP(G2201,Store_Map!$A$2:$I$100,6,FALSE),"")</f>
        <v>0</v>
      </c>
      <c r="L2201">
        <f>IFERROR(VLOOKUP(G2201,Store_Map!$A$2:$I$100,7,FALSE),"")</f>
        <v>0</v>
      </c>
      <c r="M2201">
        <f>IFERROR(VLOOKUP(G2201,Store_Map!$A$2:$I$100,8,FALSE),"")</f>
        <v>0</v>
      </c>
      <c r="N2201">
        <f t="shared" si="306"/>
        <v>0</v>
      </c>
      <c r="O2201" t="str">
        <f t="shared" si="307"/>
        <v>PASS</v>
      </c>
      <c r="P2201" t="str">
        <f t="shared" si="308"/>
        <v>PASS</v>
      </c>
      <c r="Q2201" t="str">
        <f t="shared" si="309"/>
        <v>PASS</v>
      </c>
      <c r="R2201" t="str">
        <f t="shared" si="310"/>
        <v>PASS</v>
      </c>
      <c r="S2201" t="str">
        <f t="shared" si="311"/>
        <v>PASS</v>
      </c>
      <c r="T2201">
        <f t="shared" si="312"/>
        <v>100</v>
      </c>
      <c r="U2201" t="str">
        <f t="shared" si="313"/>
        <v>Low</v>
      </c>
      <c r="V2201" t="str">
        <f t="shared" si="314"/>
        <v>Clean</v>
      </c>
    </row>
    <row r="2202" spans="1:22" x14ac:dyDescent="0.3">
      <c r="A2202" t="str">
        <f>Raw_Data!A2202</f>
        <v>6247510</v>
      </c>
      <c r="B2202">
        <f>Raw_Data!B2202</f>
        <v>45678</v>
      </c>
      <c r="C2202" t="str">
        <f>Raw_Data!C2202</f>
        <v>MONTELUKAST SOD 10 MG TABLE</v>
      </c>
      <c r="D2202" t="str">
        <f>Raw_Data!D2202</f>
        <v>13668008105</v>
      </c>
      <c r="E2202" t="str">
        <f>Raw_Data!E2202</f>
        <v>YASIN, NURA</v>
      </c>
      <c r="F2202" t="str">
        <f>Raw_Data!F2202</f>
        <v>1265518567</v>
      </c>
      <c r="G2202" t="str">
        <f>Raw_Data!H2202</f>
        <v>0</v>
      </c>
      <c r="H2202">
        <f>IFERROR(VLOOKUP(G2202,Store_Map!$A$2:$I$100,3,FALSE),"")</f>
        <v>0</v>
      </c>
      <c r="I2202">
        <f>IFERROR(VLOOKUP(G2202,Store_Map!$A$2:$I$100,4,FALSE),"")</f>
        <v>0</v>
      </c>
      <c r="J2202">
        <f>IFERROR(VLOOKUP(G2202,Store_Map!$A$2:$I$100,5,FALSE),"")</f>
        <v>0</v>
      </c>
      <c r="K2202">
        <f>IFERROR(VLOOKUP(G2202,Store_Map!$A$2:$I$100,6,FALSE),"")</f>
        <v>0</v>
      </c>
      <c r="L2202">
        <f>IFERROR(VLOOKUP(G2202,Store_Map!$A$2:$I$100,7,FALSE),"")</f>
        <v>0</v>
      </c>
      <c r="M2202">
        <f>IFERROR(VLOOKUP(G2202,Store_Map!$A$2:$I$100,8,FALSE),"")</f>
        <v>0</v>
      </c>
      <c r="N2202">
        <f t="shared" si="306"/>
        <v>0</v>
      </c>
      <c r="O2202" t="str">
        <f t="shared" si="307"/>
        <v>PASS</v>
      </c>
      <c r="P2202" t="str">
        <f t="shared" si="308"/>
        <v>PASS</v>
      </c>
      <c r="Q2202" t="str">
        <f t="shared" si="309"/>
        <v>PASS</v>
      </c>
      <c r="R2202" t="str">
        <f t="shared" si="310"/>
        <v>PASS</v>
      </c>
      <c r="S2202" t="str">
        <f t="shared" si="311"/>
        <v>PASS</v>
      </c>
      <c r="T2202">
        <f t="shared" si="312"/>
        <v>100</v>
      </c>
      <c r="U2202" t="str">
        <f t="shared" si="313"/>
        <v>Low</v>
      </c>
      <c r="V2202" t="str">
        <f t="shared" si="314"/>
        <v>Clean</v>
      </c>
    </row>
    <row r="2203" spans="1:22" x14ac:dyDescent="0.3">
      <c r="A2203" t="str">
        <f>Raw_Data!A2203</f>
        <v>6247667</v>
      </c>
      <c r="B2203">
        <f>Raw_Data!B2203</f>
        <v>45678</v>
      </c>
      <c r="C2203" t="str">
        <f>Raw_Data!C2203</f>
        <v>ATORVASTATIN 20 MG TABLET</v>
      </c>
      <c r="D2203" t="str">
        <f>Raw_Data!D2203</f>
        <v>60505257908</v>
      </c>
      <c r="E2203" t="str">
        <f>Raw_Data!E2203</f>
        <v>YASIN, NURA</v>
      </c>
      <c r="F2203" t="str">
        <f>Raw_Data!F2203</f>
        <v>1265518567</v>
      </c>
      <c r="G2203" t="str">
        <f>Raw_Data!H2203</f>
        <v>0</v>
      </c>
      <c r="H2203">
        <f>IFERROR(VLOOKUP(G2203,Store_Map!$A$2:$I$100,3,FALSE),"")</f>
        <v>0</v>
      </c>
      <c r="I2203">
        <f>IFERROR(VLOOKUP(G2203,Store_Map!$A$2:$I$100,4,FALSE),"")</f>
        <v>0</v>
      </c>
      <c r="J2203">
        <f>IFERROR(VLOOKUP(G2203,Store_Map!$A$2:$I$100,5,FALSE),"")</f>
        <v>0</v>
      </c>
      <c r="K2203">
        <f>IFERROR(VLOOKUP(G2203,Store_Map!$A$2:$I$100,6,FALSE),"")</f>
        <v>0</v>
      </c>
      <c r="L2203">
        <f>IFERROR(VLOOKUP(G2203,Store_Map!$A$2:$I$100,7,FALSE),"")</f>
        <v>0</v>
      </c>
      <c r="M2203">
        <f>IFERROR(VLOOKUP(G2203,Store_Map!$A$2:$I$100,8,FALSE),"")</f>
        <v>0</v>
      </c>
      <c r="N2203">
        <f t="shared" si="306"/>
        <v>0</v>
      </c>
      <c r="O2203" t="str">
        <f t="shared" si="307"/>
        <v>PASS</v>
      </c>
      <c r="P2203" t="str">
        <f t="shared" si="308"/>
        <v>PASS</v>
      </c>
      <c r="Q2203" t="str">
        <f t="shared" si="309"/>
        <v>PASS</v>
      </c>
      <c r="R2203" t="str">
        <f t="shared" si="310"/>
        <v>PASS</v>
      </c>
      <c r="S2203" t="str">
        <f t="shared" si="311"/>
        <v>PASS</v>
      </c>
      <c r="T2203">
        <f t="shared" si="312"/>
        <v>100</v>
      </c>
      <c r="U2203" t="str">
        <f t="shared" si="313"/>
        <v>Low</v>
      </c>
      <c r="V2203" t="str">
        <f t="shared" si="314"/>
        <v>Clean</v>
      </c>
    </row>
    <row r="2204" spans="1:22" x14ac:dyDescent="0.3">
      <c r="A2204" t="str">
        <f>Raw_Data!A2204</f>
        <v>6247512</v>
      </c>
      <c r="B2204">
        <f>Raw_Data!B2204</f>
        <v>45678</v>
      </c>
      <c r="C2204" t="str">
        <f>Raw_Data!C2204</f>
        <v>AMLODIPINE BESYLATE 10 MG T</v>
      </c>
      <c r="D2204" t="str">
        <f>Raw_Data!D2204</f>
        <v>69097012815</v>
      </c>
      <c r="E2204" t="str">
        <f>Raw_Data!E2204</f>
        <v>YASIN, NURA</v>
      </c>
      <c r="F2204" t="str">
        <f>Raw_Data!F2204</f>
        <v>1265518567</v>
      </c>
      <c r="G2204" t="str">
        <f>Raw_Data!H2204</f>
        <v>0</v>
      </c>
      <c r="H2204">
        <f>IFERROR(VLOOKUP(G2204,Store_Map!$A$2:$I$100,3,FALSE),"")</f>
        <v>0</v>
      </c>
      <c r="I2204">
        <f>IFERROR(VLOOKUP(G2204,Store_Map!$A$2:$I$100,4,FALSE),"")</f>
        <v>0</v>
      </c>
      <c r="J2204">
        <f>IFERROR(VLOOKUP(G2204,Store_Map!$A$2:$I$100,5,FALSE),"")</f>
        <v>0</v>
      </c>
      <c r="K2204">
        <f>IFERROR(VLOOKUP(G2204,Store_Map!$A$2:$I$100,6,FALSE),"")</f>
        <v>0</v>
      </c>
      <c r="L2204">
        <f>IFERROR(VLOOKUP(G2204,Store_Map!$A$2:$I$100,7,FALSE),"")</f>
        <v>0</v>
      </c>
      <c r="M2204">
        <f>IFERROR(VLOOKUP(G2204,Store_Map!$A$2:$I$100,8,FALSE),"")</f>
        <v>0</v>
      </c>
      <c r="N2204">
        <f t="shared" si="306"/>
        <v>0</v>
      </c>
      <c r="O2204" t="str">
        <f t="shared" si="307"/>
        <v>PASS</v>
      </c>
      <c r="P2204" t="str">
        <f t="shared" si="308"/>
        <v>PASS</v>
      </c>
      <c r="Q2204" t="str">
        <f t="shared" si="309"/>
        <v>PASS</v>
      </c>
      <c r="R2204" t="str">
        <f t="shared" si="310"/>
        <v>PASS</v>
      </c>
      <c r="S2204" t="str">
        <f t="shared" si="311"/>
        <v>PASS</v>
      </c>
      <c r="T2204">
        <f t="shared" si="312"/>
        <v>100</v>
      </c>
      <c r="U2204" t="str">
        <f t="shared" si="313"/>
        <v>Low</v>
      </c>
      <c r="V2204" t="str">
        <f t="shared" si="314"/>
        <v>Clean</v>
      </c>
    </row>
    <row r="2205" spans="1:22" x14ac:dyDescent="0.3">
      <c r="A2205" t="str">
        <f>Raw_Data!A2205</f>
        <v>6248632</v>
      </c>
      <c r="B2205">
        <f>Raw_Data!B2205</f>
        <v>45678</v>
      </c>
      <c r="C2205" t="str">
        <f>Raw_Data!C2205</f>
        <v>OXCARBAZEPINE 600 MG TABLET</v>
      </c>
      <c r="D2205" t="str">
        <f>Raw_Data!D2205</f>
        <v>51991029401</v>
      </c>
      <c r="E2205" t="str">
        <f>Raw_Data!E2205</f>
        <v>GIBBS, JON</v>
      </c>
      <c r="F2205" t="str">
        <f>Raw_Data!F2205</f>
        <v>1700896156</v>
      </c>
      <c r="G2205" t="str">
        <f>Raw_Data!H2205</f>
        <v>0</v>
      </c>
      <c r="H2205">
        <f>IFERROR(VLOOKUP(G2205,Store_Map!$A$2:$I$100,3,FALSE),"")</f>
        <v>0</v>
      </c>
      <c r="I2205">
        <f>IFERROR(VLOOKUP(G2205,Store_Map!$A$2:$I$100,4,FALSE),"")</f>
        <v>0</v>
      </c>
      <c r="J2205">
        <f>IFERROR(VLOOKUP(G2205,Store_Map!$A$2:$I$100,5,FALSE),"")</f>
        <v>0</v>
      </c>
      <c r="K2205">
        <f>IFERROR(VLOOKUP(G2205,Store_Map!$A$2:$I$100,6,FALSE),"")</f>
        <v>0</v>
      </c>
      <c r="L2205">
        <f>IFERROR(VLOOKUP(G2205,Store_Map!$A$2:$I$100,7,FALSE),"")</f>
        <v>0</v>
      </c>
      <c r="M2205">
        <f>IFERROR(VLOOKUP(G2205,Store_Map!$A$2:$I$100,8,FALSE),"")</f>
        <v>0</v>
      </c>
      <c r="N2205">
        <f t="shared" si="306"/>
        <v>0</v>
      </c>
      <c r="O2205" t="str">
        <f t="shared" si="307"/>
        <v>PASS</v>
      </c>
      <c r="P2205" t="str">
        <f t="shared" si="308"/>
        <v>PASS</v>
      </c>
      <c r="Q2205" t="str">
        <f t="shared" si="309"/>
        <v>PASS</v>
      </c>
      <c r="R2205" t="str">
        <f t="shared" si="310"/>
        <v>PASS</v>
      </c>
      <c r="S2205" t="str">
        <f t="shared" si="311"/>
        <v>PASS</v>
      </c>
      <c r="T2205">
        <f t="shared" si="312"/>
        <v>100</v>
      </c>
      <c r="U2205" t="str">
        <f t="shared" si="313"/>
        <v>Low</v>
      </c>
      <c r="V2205" t="str">
        <f t="shared" si="314"/>
        <v>Clean</v>
      </c>
    </row>
    <row r="2206" spans="1:22" x14ac:dyDescent="0.3">
      <c r="A2206" t="str">
        <f>Raw_Data!A2206</f>
        <v>6237476</v>
      </c>
      <c r="B2206">
        <f>Raw_Data!B2206</f>
        <v>45678</v>
      </c>
      <c r="C2206" t="str">
        <f>Raw_Data!C2206</f>
        <v>LOSARTAN POTASSIUM 50 MG TA</v>
      </c>
      <c r="D2206" t="str">
        <f>Raw_Data!D2206</f>
        <v>65862020299</v>
      </c>
      <c r="E2206" t="str">
        <f>Raw_Data!E2206</f>
        <v>BYNE, EDMUND</v>
      </c>
      <c r="F2206" t="str">
        <f>Raw_Data!F2206</f>
        <v>1033186648</v>
      </c>
      <c r="G2206" t="str">
        <f>Raw_Data!H2206</f>
        <v>0</v>
      </c>
      <c r="H2206">
        <f>IFERROR(VLOOKUP(G2206,Store_Map!$A$2:$I$100,3,FALSE),"")</f>
        <v>0</v>
      </c>
      <c r="I2206">
        <f>IFERROR(VLOOKUP(G2206,Store_Map!$A$2:$I$100,4,FALSE),"")</f>
        <v>0</v>
      </c>
      <c r="J2206">
        <f>IFERROR(VLOOKUP(G2206,Store_Map!$A$2:$I$100,5,FALSE),"")</f>
        <v>0</v>
      </c>
      <c r="K2206">
        <f>IFERROR(VLOOKUP(G2206,Store_Map!$A$2:$I$100,6,FALSE),"")</f>
        <v>0</v>
      </c>
      <c r="L2206">
        <f>IFERROR(VLOOKUP(G2206,Store_Map!$A$2:$I$100,7,FALSE),"")</f>
        <v>0</v>
      </c>
      <c r="M2206">
        <f>IFERROR(VLOOKUP(G2206,Store_Map!$A$2:$I$100,8,FALSE),"")</f>
        <v>0</v>
      </c>
      <c r="N2206">
        <f t="shared" si="306"/>
        <v>0</v>
      </c>
      <c r="O2206" t="str">
        <f t="shared" si="307"/>
        <v>PASS</v>
      </c>
      <c r="P2206" t="str">
        <f t="shared" si="308"/>
        <v>PASS</v>
      </c>
      <c r="Q2206" t="str">
        <f t="shared" si="309"/>
        <v>PASS</v>
      </c>
      <c r="R2206" t="str">
        <f t="shared" si="310"/>
        <v>PASS</v>
      </c>
      <c r="S2206" t="str">
        <f t="shared" si="311"/>
        <v>PASS</v>
      </c>
      <c r="T2206">
        <f t="shared" si="312"/>
        <v>100</v>
      </c>
      <c r="U2206" t="str">
        <f t="shared" si="313"/>
        <v>Low</v>
      </c>
      <c r="V2206" t="str">
        <f t="shared" si="314"/>
        <v>Clean</v>
      </c>
    </row>
    <row r="2207" spans="1:22" x14ac:dyDescent="0.3">
      <c r="A2207" t="str">
        <f>Raw_Data!A2207</f>
        <v>6237478</v>
      </c>
      <c r="B2207">
        <f>Raw_Data!B2207</f>
        <v>45678</v>
      </c>
      <c r="C2207" t="str">
        <f>Raw_Data!C2207</f>
        <v>METOPROLOL TARTRATE 25 MG T</v>
      </c>
      <c r="D2207" t="str">
        <f>Raw_Data!D2207</f>
        <v>65862006299</v>
      </c>
      <c r="E2207" t="str">
        <f>Raw_Data!E2207</f>
        <v>BYNE, EDMUND</v>
      </c>
      <c r="F2207" t="str">
        <f>Raw_Data!F2207</f>
        <v>1033186648</v>
      </c>
      <c r="G2207" t="str">
        <f>Raw_Data!H2207</f>
        <v>0</v>
      </c>
      <c r="H2207">
        <f>IFERROR(VLOOKUP(G2207,Store_Map!$A$2:$I$100,3,FALSE),"")</f>
        <v>0</v>
      </c>
      <c r="I2207">
        <f>IFERROR(VLOOKUP(G2207,Store_Map!$A$2:$I$100,4,FALSE),"")</f>
        <v>0</v>
      </c>
      <c r="J2207">
        <f>IFERROR(VLOOKUP(G2207,Store_Map!$A$2:$I$100,5,FALSE),"")</f>
        <v>0</v>
      </c>
      <c r="K2207">
        <f>IFERROR(VLOOKUP(G2207,Store_Map!$A$2:$I$100,6,FALSE),"")</f>
        <v>0</v>
      </c>
      <c r="L2207">
        <f>IFERROR(VLOOKUP(G2207,Store_Map!$A$2:$I$100,7,FALSE),"")</f>
        <v>0</v>
      </c>
      <c r="M2207">
        <f>IFERROR(VLOOKUP(G2207,Store_Map!$A$2:$I$100,8,FALSE),"")</f>
        <v>0</v>
      </c>
      <c r="N2207">
        <f t="shared" si="306"/>
        <v>0</v>
      </c>
      <c r="O2207" t="str">
        <f t="shared" si="307"/>
        <v>PASS</v>
      </c>
      <c r="P2207" t="str">
        <f t="shared" si="308"/>
        <v>PASS</v>
      </c>
      <c r="Q2207" t="str">
        <f t="shared" si="309"/>
        <v>PASS</v>
      </c>
      <c r="R2207" t="str">
        <f t="shared" si="310"/>
        <v>PASS</v>
      </c>
      <c r="S2207" t="str">
        <f t="shared" si="311"/>
        <v>PASS</v>
      </c>
      <c r="T2207">
        <f t="shared" si="312"/>
        <v>100</v>
      </c>
      <c r="U2207" t="str">
        <f t="shared" si="313"/>
        <v>Low</v>
      </c>
      <c r="V2207" t="str">
        <f t="shared" si="314"/>
        <v>Clean</v>
      </c>
    </row>
    <row r="2208" spans="1:22" x14ac:dyDescent="0.3">
      <c r="A2208" t="str">
        <f>Raw_Data!A2208</f>
        <v>6240280</v>
      </c>
      <c r="B2208">
        <f>Raw_Data!B2208</f>
        <v>45678</v>
      </c>
      <c r="C2208" t="str">
        <f>Raw_Data!C2208</f>
        <v>AMLODIPINE BESYLATE 5 MG TA</v>
      </c>
      <c r="D2208" t="str">
        <f>Raw_Data!D2208</f>
        <v>69097012715</v>
      </c>
      <c r="E2208" t="str">
        <f>Raw_Data!E2208</f>
        <v>BYNE, EDMUND</v>
      </c>
      <c r="F2208" t="str">
        <f>Raw_Data!F2208</f>
        <v>1033186648</v>
      </c>
      <c r="G2208" t="str">
        <f>Raw_Data!H2208</f>
        <v>0</v>
      </c>
      <c r="H2208">
        <f>IFERROR(VLOOKUP(G2208,Store_Map!$A$2:$I$100,3,FALSE),"")</f>
        <v>0</v>
      </c>
      <c r="I2208">
        <f>IFERROR(VLOOKUP(G2208,Store_Map!$A$2:$I$100,4,FALSE),"")</f>
        <v>0</v>
      </c>
      <c r="J2208">
        <f>IFERROR(VLOOKUP(G2208,Store_Map!$A$2:$I$100,5,FALSE),"")</f>
        <v>0</v>
      </c>
      <c r="K2208">
        <f>IFERROR(VLOOKUP(G2208,Store_Map!$A$2:$I$100,6,FALSE),"")</f>
        <v>0</v>
      </c>
      <c r="L2208">
        <f>IFERROR(VLOOKUP(G2208,Store_Map!$A$2:$I$100,7,FALSE),"")</f>
        <v>0</v>
      </c>
      <c r="M2208">
        <f>IFERROR(VLOOKUP(G2208,Store_Map!$A$2:$I$100,8,FALSE),"")</f>
        <v>0</v>
      </c>
      <c r="N2208">
        <f t="shared" si="306"/>
        <v>0</v>
      </c>
      <c r="O2208" t="str">
        <f t="shared" si="307"/>
        <v>PASS</v>
      </c>
      <c r="P2208" t="str">
        <f t="shared" si="308"/>
        <v>PASS</v>
      </c>
      <c r="Q2208" t="str">
        <f t="shared" si="309"/>
        <v>PASS</v>
      </c>
      <c r="R2208" t="str">
        <f t="shared" si="310"/>
        <v>PASS</v>
      </c>
      <c r="S2208" t="str">
        <f t="shared" si="311"/>
        <v>PASS</v>
      </c>
      <c r="T2208">
        <f t="shared" si="312"/>
        <v>100</v>
      </c>
      <c r="U2208" t="str">
        <f t="shared" si="313"/>
        <v>Low</v>
      </c>
      <c r="V2208" t="str">
        <f t="shared" si="314"/>
        <v>Clean</v>
      </c>
    </row>
    <row r="2209" spans="1:22" x14ac:dyDescent="0.3">
      <c r="A2209" t="str">
        <f>Raw_Data!A2209</f>
        <v>6236233</v>
      </c>
      <c r="B2209">
        <f>Raw_Data!B2209</f>
        <v>45678</v>
      </c>
      <c r="C2209" t="str">
        <f>Raw_Data!C2209</f>
        <v>AMLODIPINE BESYLATE 5 MG TA</v>
      </c>
      <c r="D2209" t="str">
        <f>Raw_Data!D2209</f>
        <v>69097012715</v>
      </c>
      <c r="E2209" t="str">
        <f>Raw_Data!E2209</f>
        <v>BYNE, EDMUND</v>
      </c>
      <c r="F2209" t="str">
        <f>Raw_Data!F2209</f>
        <v>1033186648</v>
      </c>
      <c r="G2209" t="str">
        <f>Raw_Data!H2209</f>
        <v>0</v>
      </c>
      <c r="H2209">
        <f>IFERROR(VLOOKUP(G2209,Store_Map!$A$2:$I$100,3,FALSE),"")</f>
        <v>0</v>
      </c>
      <c r="I2209">
        <f>IFERROR(VLOOKUP(G2209,Store_Map!$A$2:$I$100,4,FALSE),"")</f>
        <v>0</v>
      </c>
      <c r="J2209">
        <f>IFERROR(VLOOKUP(G2209,Store_Map!$A$2:$I$100,5,FALSE),"")</f>
        <v>0</v>
      </c>
      <c r="K2209">
        <f>IFERROR(VLOOKUP(G2209,Store_Map!$A$2:$I$100,6,FALSE),"")</f>
        <v>0</v>
      </c>
      <c r="L2209">
        <f>IFERROR(VLOOKUP(G2209,Store_Map!$A$2:$I$100,7,FALSE),"")</f>
        <v>0</v>
      </c>
      <c r="M2209">
        <f>IFERROR(VLOOKUP(G2209,Store_Map!$A$2:$I$100,8,FALSE),"")</f>
        <v>0</v>
      </c>
      <c r="N2209">
        <f t="shared" si="306"/>
        <v>0</v>
      </c>
      <c r="O2209" t="str">
        <f t="shared" si="307"/>
        <v>PASS</v>
      </c>
      <c r="P2209" t="str">
        <f t="shared" si="308"/>
        <v>PASS</v>
      </c>
      <c r="Q2209" t="str">
        <f t="shared" si="309"/>
        <v>PASS</v>
      </c>
      <c r="R2209" t="str">
        <f t="shared" si="310"/>
        <v>PASS</v>
      </c>
      <c r="S2209" t="str">
        <f t="shared" si="311"/>
        <v>PASS</v>
      </c>
      <c r="T2209">
        <f t="shared" si="312"/>
        <v>100</v>
      </c>
      <c r="U2209" t="str">
        <f t="shared" si="313"/>
        <v>Low</v>
      </c>
      <c r="V2209" t="str">
        <f t="shared" si="314"/>
        <v>Clean</v>
      </c>
    </row>
    <row r="2210" spans="1:22" x14ac:dyDescent="0.3">
      <c r="A2210" t="str">
        <f>Raw_Data!A2210</f>
        <v>6243561</v>
      </c>
      <c r="B2210">
        <f>Raw_Data!B2210</f>
        <v>45678</v>
      </c>
      <c r="C2210" t="str">
        <f>Raw_Data!C2210</f>
        <v>DEXCOM G7 SENSOR</v>
      </c>
      <c r="D2210" t="str">
        <f>Raw_Data!D2210</f>
        <v>8627007701</v>
      </c>
      <c r="E2210" t="str">
        <f>Raw_Data!E2210</f>
        <v>MACHADO, MARIA</v>
      </c>
      <c r="F2210" t="str">
        <f>Raw_Data!F2210</f>
        <v>1619100302</v>
      </c>
      <c r="G2210" t="str">
        <f>Raw_Data!H2210</f>
        <v>0</v>
      </c>
      <c r="H2210">
        <f>IFERROR(VLOOKUP(G2210,Store_Map!$A$2:$I$100,3,FALSE),"")</f>
        <v>0</v>
      </c>
      <c r="I2210">
        <f>IFERROR(VLOOKUP(G2210,Store_Map!$A$2:$I$100,4,FALSE),"")</f>
        <v>0</v>
      </c>
      <c r="J2210">
        <f>IFERROR(VLOOKUP(G2210,Store_Map!$A$2:$I$100,5,FALSE),"")</f>
        <v>0</v>
      </c>
      <c r="K2210">
        <f>IFERROR(VLOOKUP(G2210,Store_Map!$A$2:$I$100,6,FALSE),"")</f>
        <v>0</v>
      </c>
      <c r="L2210">
        <f>IFERROR(VLOOKUP(G2210,Store_Map!$A$2:$I$100,7,FALSE),"")</f>
        <v>0</v>
      </c>
      <c r="M2210">
        <f>IFERROR(VLOOKUP(G2210,Store_Map!$A$2:$I$100,8,FALSE),"")</f>
        <v>0</v>
      </c>
      <c r="N2210">
        <f t="shared" si="306"/>
        <v>0</v>
      </c>
      <c r="O2210" t="str">
        <f t="shared" si="307"/>
        <v>PASS</v>
      </c>
      <c r="P2210" t="str">
        <f t="shared" si="308"/>
        <v>PASS</v>
      </c>
      <c r="Q2210" t="str">
        <f t="shared" si="309"/>
        <v>PASS</v>
      </c>
      <c r="R2210" t="str">
        <f t="shared" si="310"/>
        <v>PASS</v>
      </c>
      <c r="S2210" t="str">
        <f t="shared" si="311"/>
        <v>PASS</v>
      </c>
      <c r="T2210">
        <f t="shared" si="312"/>
        <v>100</v>
      </c>
      <c r="U2210" t="str">
        <f t="shared" si="313"/>
        <v>Low</v>
      </c>
      <c r="V2210" t="str">
        <f t="shared" si="314"/>
        <v>Clean</v>
      </c>
    </row>
    <row r="2211" spans="1:22" x14ac:dyDescent="0.3">
      <c r="A2211" t="str">
        <f>Raw_Data!A2211</f>
        <v>6234363</v>
      </c>
      <c r="B2211">
        <f>Raw_Data!B2211</f>
        <v>45678</v>
      </c>
      <c r="C2211" t="str">
        <f>Raw_Data!C2211</f>
        <v>INSULIN LISPRO 100 UNIT/MLP</v>
      </c>
      <c r="D2211" t="str">
        <f>Raw_Data!D2211</f>
        <v>2822259</v>
      </c>
      <c r="E2211" t="str">
        <f>Raw_Data!E2211</f>
        <v>GIBBS, JON</v>
      </c>
      <c r="F2211" t="str">
        <f>Raw_Data!F2211</f>
        <v>1700896156</v>
      </c>
      <c r="G2211" t="str">
        <f>Raw_Data!H2211</f>
        <v>0</v>
      </c>
      <c r="H2211">
        <f>IFERROR(VLOOKUP(G2211,Store_Map!$A$2:$I$100,3,FALSE),"")</f>
        <v>0</v>
      </c>
      <c r="I2211">
        <f>IFERROR(VLOOKUP(G2211,Store_Map!$A$2:$I$100,4,FALSE),"")</f>
        <v>0</v>
      </c>
      <c r="J2211">
        <f>IFERROR(VLOOKUP(G2211,Store_Map!$A$2:$I$100,5,FALSE),"")</f>
        <v>0</v>
      </c>
      <c r="K2211">
        <f>IFERROR(VLOOKUP(G2211,Store_Map!$A$2:$I$100,6,FALSE),"")</f>
        <v>0</v>
      </c>
      <c r="L2211">
        <f>IFERROR(VLOOKUP(G2211,Store_Map!$A$2:$I$100,7,FALSE),"")</f>
        <v>0</v>
      </c>
      <c r="M2211">
        <f>IFERROR(VLOOKUP(G2211,Store_Map!$A$2:$I$100,8,FALSE),"")</f>
        <v>0</v>
      </c>
      <c r="N2211">
        <f t="shared" si="306"/>
        <v>0</v>
      </c>
      <c r="O2211" t="str">
        <f t="shared" si="307"/>
        <v>PASS</v>
      </c>
      <c r="P2211" t="str">
        <f t="shared" si="308"/>
        <v>REVIEW</v>
      </c>
      <c r="Q2211" t="str">
        <f t="shared" si="309"/>
        <v>PASS</v>
      </c>
      <c r="R2211" t="str">
        <f t="shared" si="310"/>
        <v>PASS</v>
      </c>
      <c r="S2211" t="str">
        <f t="shared" si="311"/>
        <v>REVIEW</v>
      </c>
      <c r="T2211">
        <f t="shared" si="312"/>
        <v>90</v>
      </c>
      <c r="U2211" t="str">
        <f t="shared" si="313"/>
        <v>Low</v>
      </c>
      <c r="V2211" t="str">
        <f t="shared" si="314"/>
        <v>Invalid NDC</v>
      </c>
    </row>
    <row r="2212" spans="1:22" x14ac:dyDescent="0.3">
      <c r="A2212" t="str">
        <f>Raw_Data!A2212</f>
        <v>6252416</v>
      </c>
      <c r="B2212">
        <f>Raw_Data!B2212</f>
        <v>45678</v>
      </c>
      <c r="C2212" t="str">
        <f>Raw_Data!C2212</f>
        <v>AMLODIPINE BESYLATE 5 MG TA</v>
      </c>
      <c r="D2212" t="str">
        <f>Raw_Data!D2212</f>
        <v>69097012715</v>
      </c>
      <c r="E2212" t="str">
        <f>Raw_Data!E2212</f>
        <v>YASIN, NURA</v>
      </c>
      <c r="F2212" t="str">
        <f>Raw_Data!F2212</f>
        <v>1265518567</v>
      </c>
      <c r="G2212" t="str">
        <f>Raw_Data!H2212</f>
        <v>0</v>
      </c>
      <c r="H2212">
        <f>IFERROR(VLOOKUP(G2212,Store_Map!$A$2:$I$100,3,FALSE),"")</f>
        <v>0</v>
      </c>
      <c r="I2212">
        <f>IFERROR(VLOOKUP(G2212,Store_Map!$A$2:$I$100,4,FALSE),"")</f>
        <v>0</v>
      </c>
      <c r="J2212">
        <f>IFERROR(VLOOKUP(G2212,Store_Map!$A$2:$I$100,5,FALSE),"")</f>
        <v>0</v>
      </c>
      <c r="K2212">
        <f>IFERROR(VLOOKUP(G2212,Store_Map!$A$2:$I$100,6,FALSE),"")</f>
        <v>0</v>
      </c>
      <c r="L2212">
        <f>IFERROR(VLOOKUP(G2212,Store_Map!$A$2:$I$100,7,FALSE),"")</f>
        <v>0</v>
      </c>
      <c r="M2212">
        <f>IFERROR(VLOOKUP(G2212,Store_Map!$A$2:$I$100,8,FALSE),"")</f>
        <v>0</v>
      </c>
      <c r="N2212">
        <f t="shared" si="306"/>
        <v>0</v>
      </c>
      <c r="O2212" t="str">
        <f t="shared" si="307"/>
        <v>PASS</v>
      </c>
      <c r="P2212" t="str">
        <f t="shared" si="308"/>
        <v>PASS</v>
      </c>
      <c r="Q2212" t="str">
        <f t="shared" si="309"/>
        <v>PASS</v>
      </c>
      <c r="R2212" t="str">
        <f t="shared" si="310"/>
        <v>PASS</v>
      </c>
      <c r="S2212" t="str">
        <f t="shared" si="311"/>
        <v>PASS</v>
      </c>
      <c r="T2212">
        <f t="shared" si="312"/>
        <v>100</v>
      </c>
      <c r="U2212" t="str">
        <f t="shared" si="313"/>
        <v>Low</v>
      </c>
      <c r="V2212" t="str">
        <f t="shared" si="314"/>
        <v>Clean</v>
      </c>
    </row>
    <row r="2213" spans="1:22" x14ac:dyDescent="0.3">
      <c r="A2213" t="str">
        <f>Raw_Data!A2213</f>
        <v>6252418</v>
      </c>
      <c r="B2213">
        <f>Raw_Data!B2213</f>
        <v>45678</v>
      </c>
      <c r="C2213" t="str">
        <f>Raw_Data!C2213</f>
        <v>AMOXICILLIN 500 MG CAPSULE</v>
      </c>
      <c r="D2213" t="str">
        <f>Raw_Data!D2213</f>
        <v>781261305</v>
      </c>
      <c r="E2213" t="str">
        <f>Raw_Data!E2213</f>
        <v>Echols, Steven</v>
      </c>
      <c r="F2213" t="str">
        <f>Raw_Data!F2213</f>
        <v>1417935545</v>
      </c>
      <c r="G2213" t="str">
        <f>Raw_Data!H2213</f>
        <v>0</v>
      </c>
      <c r="H2213">
        <f>IFERROR(VLOOKUP(G2213,Store_Map!$A$2:$I$100,3,FALSE),"")</f>
        <v>0</v>
      </c>
      <c r="I2213">
        <f>IFERROR(VLOOKUP(G2213,Store_Map!$A$2:$I$100,4,FALSE),"")</f>
        <v>0</v>
      </c>
      <c r="J2213">
        <f>IFERROR(VLOOKUP(G2213,Store_Map!$A$2:$I$100,5,FALSE),"")</f>
        <v>0</v>
      </c>
      <c r="K2213">
        <f>IFERROR(VLOOKUP(G2213,Store_Map!$A$2:$I$100,6,FALSE),"")</f>
        <v>0</v>
      </c>
      <c r="L2213">
        <f>IFERROR(VLOOKUP(G2213,Store_Map!$A$2:$I$100,7,FALSE),"")</f>
        <v>0</v>
      </c>
      <c r="M2213">
        <f>IFERROR(VLOOKUP(G2213,Store_Map!$A$2:$I$100,8,FALSE),"")</f>
        <v>0</v>
      </c>
      <c r="N2213">
        <f t="shared" si="306"/>
        <v>0</v>
      </c>
      <c r="O2213" t="str">
        <f t="shared" si="307"/>
        <v>PASS</v>
      </c>
      <c r="P2213" t="str">
        <f t="shared" si="308"/>
        <v>REVIEW</v>
      </c>
      <c r="Q2213" t="str">
        <f t="shared" si="309"/>
        <v>PASS</v>
      </c>
      <c r="R2213" t="str">
        <f t="shared" si="310"/>
        <v>PASS</v>
      </c>
      <c r="S2213" t="str">
        <f t="shared" si="311"/>
        <v>REVIEW</v>
      </c>
      <c r="T2213">
        <f t="shared" si="312"/>
        <v>90</v>
      </c>
      <c r="U2213" t="str">
        <f t="shared" si="313"/>
        <v>Low</v>
      </c>
      <c r="V2213" t="str">
        <f t="shared" si="314"/>
        <v>Invalid NDC</v>
      </c>
    </row>
    <row r="2214" spans="1:22" x14ac:dyDescent="0.3">
      <c r="A2214" t="str">
        <f>Raw_Data!A2214</f>
        <v>6252419</v>
      </c>
      <c r="B2214">
        <f>Raw_Data!B2214</f>
        <v>45678</v>
      </c>
      <c r="C2214" t="str">
        <f>Raw_Data!C2214</f>
        <v>AZITHROMYCIN 250 MG TABLET</v>
      </c>
      <c r="D2214" t="str">
        <f>Raw_Data!D2214</f>
        <v>50111078751</v>
      </c>
      <c r="E2214" t="str">
        <f>Raw_Data!E2214</f>
        <v>BYNE, EDMUND</v>
      </c>
      <c r="F2214" t="str">
        <f>Raw_Data!F2214</f>
        <v>1033186648</v>
      </c>
      <c r="G2214" t="str">
        <f>Raw_Data!H2214</f>
        <v>0</v>
      </c>
      <c r="H2214">
        <f>IFERROR(VLOOKUP(G2214,Store_Map!$A$2:$I$100,3,FALSE),"")</f>
        <v>0</v>
      </c>
      <c r="I2214">
        <f>IFERROR(VLOOKUP(G2214,Store_Map!$A$2:$I$100,4,FALSE),"")</f>
        <v>0</v>
      </c>
      <c r="J2214">
        <f>IFERROR(VLOOKUP(G2214,Store_Map!$A$2:$I$100,5,FALSE),"")</f>
        <v>0</v>
      </c>
      <c r="K2214">
        <f>IFERROR(VLOOKUP(G2214,Store_Map!$A$2:$I$100,6,FALSE),"")</f>
        <v>0</v>
      </c>
      <c r="L2214">
        <f>IFERROR(VLOOKUP(G2214,Store_Map!$A$2:$I$100,7,FALSE),"")</f>
        <v>0</v>
      </c>
      <c r="M2214">
        <f>IFERROR(VLOOKUP(G2214,Store_Map!$A$2:$I$100,8,FALSE),"")</f>
        <v>0</v>
      </c>
      <c r="N2214">
        <f t="shared" si="306"/>
        <v>0</v>
      </c>
      <c r="O2214" t="str">
        <f t="shared" si="307"/>
        <v>PASS</v>
      </c>
      <c r="P2214" t="str">
        <f t="shared" si="308"/>
        <v>PASS</v>
      </c>
      <c r="Q2214" t="str">
        <f t="shared" si="309"/>
        <v>PASS</v>
      </c>
      <c r="R2214" t="str">
        <f t="shared" si="310"/>
        <v>PASS</v>
      </c>
      <c r="S2214" t="str">
        <f t="shared" si="311"/>
        <v>PASS</v>
      </c>
      <c r="T2214">
        <f t="shared" si="312"/>
        <v>100</v>
      </c>
      <c r="U2214" t="str">
        <f t="shared" si="313"/>
        <v>Low</v>
      </c>
      <c r="V2214" t="str">
        <f t="shared" si="314"/>
        <v>Clean</v>
      </c>
    </row>
    <row r="2215" spans="1:22" x14ac:dyDescent="0.3">
      <c r="A2215" t="str">
        <f>Raw_Data!A2215</f>
        <v>6252423</v>
      </c>
      <c r="B2215">
        <f>Raw_Data!B2215</f>
        <v>45678</v>
      </c>
      <c r="C2215" t="str">
        <f>Raw_Data!C2215</f>
        <v>HYDROXYZINE HCL 25 MG TABLE</v>
      </c>
      <c r="D2215" t="str">
        <f>Raw_Data!D2215</f>
        <v>23155050110</v>
      </c>
      <c r="E2215" t="str">
        <f>Raw_Data!E2215</f>
        <v>STEINER, DAVID</v>
      </c>
      <c r="F2215" t="str">
        <f>Raw_Data!F2215</f>
        <v>1972508802</v>
      </c>
      <c r="G2215" t="str">
        <f>Raw_Data!H2215</f>
        <v>0</v>
      </c>
      <c r="H2215">
        <f>IFERROR(VLOOKUP(G2215,Store_Map!$A$2:$I$100,3,FALSE),"")</f>
        <v>0</v>
      </c>
      <c r="I2215">
        <f>IFERROR(VLOOKUP(G2215,Store_Map!$A$2:$I$100,4,FALSE),"")</f>
        <v>0</v>
      </c>
      <c r="J2215">
        <f>IFERROR(VLOOKUP(G2215,Store_Map!$A$2:$I$100,5,FALSE),"")</f>
        <v>0</v>
      </c>
      <c r="K2215">
        <f>IFERROR(VLOOKUP(G2215,Store_Map!$A$2:$I$100,6,FALSE),"")</f>
        <v>0</v>
      </c>
      <c r="L2215">
        <f>IFERROR(VLOOKUP(G2215,Store_Map!$A$2:$I$100,7,FALSE),"")</f>
        <v>0</v>
      </c>
      <c r="M2215">
        <f>IFERROR(VLOOKUP(G2215,Store_Map!$A$2:$I$100,8,FALSE),"")</f>
        <v>0</v>
      </c>
      <c r="N2215">
        <f t="shared" si="306"/>
        <v>0</v>
      </c>
      <c r="O2215" t="str">
        <f t="shared" si="307"/>
        <v>PASS</v>
      </c>
      <c r="P2215" t="str">
        <f t="shared" si="308"/>
        <v>PASS</v>
      </c>
      <c r="Q2215" t="str">
        <f t="shared" si="309"/>
        <v>PASS</v>
      </c>
      <c r="R2215" t="str">
        <f t="shared" si="310"/>
        <v>PASS</v>
      </c>
      <c r="S2215" t="str">
        <f t="shared" si="311"/>
        <v>PASS</v>
      </c>
      <c r="T2215">
        <f t="shared" si="312"/>
        <v>100</v>
      </c>
      <c r="U2215" t="str">
        <f t="shared" si="313"/>
        <v>Low</v>
      </c>
      <c r="V2215" t="str">
        <f t="shared" si="314"/>
        <v>Clean</v>
      </c>
    </row>
    <row r="2216" spans="1:22" x14ac:dyDescent="0.3">
      <c r="A2216" t="str">
        <f>Raw_Data!A2216</f>
        <v>6252424</v>
      </c>
      <c r="B2216">
        <f>Raw_Data!B2216</f>
        <v>45678</v>
      </c>
      <c r="C2216" t="str">
        <f>Raw_Data!C2216</f>
        <v>SERTRALINE HCL 50 MG TABLET</v>
      </c>
      <c r="D2216" t="str">
        <f>Raw_Data!D2216</f>
        <v>65862001205</v>
      </c>
      <c r="E2216" t="str">
        <f>Raw_Data!E2216</f>
        <v>STEINER, DAVID</v>
      </c>
      <c r="F2216" t="str">
        <f>Raw_Data!F2216</f>
        <v>1972508802</v>
      </c>
      <c r="G2216" t="str">
        <f>Raw_Data!H2216</f>
        <v>0</v>
      </c>
      <c r="H2216">
        <f>IFERROR(VLOOKUP(G2216,Store_Map!$A$2:$I$100,3,FALSE),"")</f>
        <v>0</v>
      </c>
      <c r="I2216">
        <f>IFERROR(VLOOKUP(G2216,Store_Map!$A$2:$I$100,4,FALSE),"")</f>
        <v>0</v>
      </c>
      <c r="J2216">
        <f>IFERROR(VLOOKUP(G2216,Store_Map!$A$2:$I$100,5,FALSE),"")</f>
        <v>0</v>
      </c>
      <c r="K2216">
        <f>IFERROR(VLOOKUP(G2216,Store_Map!$A$2:$I$100,6,FALSE),"")</f>
        <v>0</v>
      </c>
      <c r="L2216">
        <f>IFERROR(VLOOKUP(G2216,Store_Map!$A$2:$I$100,7,FALSE),"")</f>
        <v>0</v>
      </c>
      <c r="M2216">
        <f>IFERROR(VLOOKUP(G2216,Store_Map!$A$2:$I$100,8,FALSE),"")</f>
        <v>0</v>
      </c>
      <c r="N2216">
        <f t="shared" si="306"/>
        <v>0</v>
      </c>
      <c r="O2216" t="str">
        <f t="shared" si="307"/>
        <v>PASS</v>
      </c>
      <c r="P2216" t="str">
        <f t="shared" si="308"/>
        <v>PASS</v>
      </c>
      <c r="Q2216" t="str">
        <f t="shared" si="309"/>
        <v>PASS</v>
      </c>
      <c r="R2216" t="str">
        <f t="shared" si="310"/>
        <v>PASS</v>
      </c>
      <c r="S2216" t="str">
        <f t="shared" si="311"/>
        <v>PASS</v>
      </c>
      <c r="T2216">
        <f t="shared" si="312"/>
        <v>100</v>
      </c>
      <c r="U2216" t="str">
        <f t="shared" si="313"/>
        <v>Low</v>
      </c>
      <c r="V2216" t="str">
        <f t="shared" si="314"/>
        <v>Clean</v>
      </c>
    </row>
    <row r="2217" spans="1:22" x14ac:dyDescent="0.3">
      <c r="A2217" t="str">
        <f>Raw_Data!A2217</f>
        <v>6252425</v>
      </c>
      <c r="B2217">
        <f>Raw_Data!B2217</f>
        <v>45678</v>
      </c>
      <c r="C2217" t="str">
        <f>Raw_Data!C2217</f>
        <v>MIRTAZAPINE 30 MG TABLET</v>
      </c>
      <c r="D2217" t="str">
        <f>Raw_Data!D2217</f>
        <v>13107000334</v>
      </c>
      <c r="E2217" t="str">
        <f>Raw_Data!E2217</f>
        <v>STEINER, DAVID</v>
      </c>
      <c r="F2217" t="str">
        <f>Raw_Data!F2217</f>
        <v>1972508802</v>
      </c>
      <c r="G2217" t="str">
        <f>Raw_Data!H2217</f>
        <v>0</v>
      </c>
      <c r="H2217">
        <f>IFERROR(VLOOKUP(G2217,Store_Map!$A$2:$I$100,3,FALSE),"")</f>
        <v>0</v>
      </c>
      <c r="I2217">
        <f>IFERROR(VLOOKUP(G2217,Store_Map!$A$2:$I$100,4,FALSE),"")</f>
        <v>0</v>
      </c>
      <c r="J2217">
        <f>IFERROR(VLOOKUP(G2217,Store_Map!$A$2:$I$100,5,FALSE),"")</f>
        <v>0</v>
      </c>
      <c r="K2217">
        <f>IFERROR(VLOOKUP(G2217,Store_Map!$A$2:$I$100,6,FALSE),"")</f>
        <v>0</v>
      </c>
      <c r="L2217">
        <f>IFERROR(VLOOKUP(G2217,Store_Map!$A$2:$I$100,7,FALSE),"")</f>
        <v>0</v>
      </c>
      <c r="M2217">
        <f>IFERROR(VLOOKUP(G2217,Store_Map!$A$2:$I$100,8,FALSE),"")</f>
        <v>0</v>
      </c>
      <c r="N2217">
        <f t="shared" si="306"/>
        <v>0</v>
      </c>
      <c r="O2217" t="str">
        <f t="shared" si="307"/>
        <v>PASS</v>
      </c>
      <c r="P2217" t="str">
        <f t="shared" si="308"/>
        <v>PASS</v>
      </c>
      <c r="Q2217" t="str">
        <f t="shared" si="309"/>
        <v>PASS</v>
      </c>
      <c r="R2217" t="str">
        <f t="shared" si="310"/>
        <v>PASS</v>
      </c>
      <c r="S2217" t="str">
        <f t="shared" si="311"/>
        <v>PASS</v>
      </c>
      <c r="T2217">
        <f t="shared" si="312"/>
        <v>100</v>
      </c>
      <c r="U2217" t="str">
        <f t="shared" si="313"/>
        <v>Low</v>
      </c>
      <c r="V2217" t="str">
        <f t="shared" si="314"/>
        <v>Clean</v>
      </c>
    </row>
    <row r="2218" spans="1:22" x14ac:dyDescent="0.3">
      <c r="A2218" t="str">
        <f>Raw_Data!A2218</f>
        <v>6252426</v>
      </c>
      <c r="B2218">
        <f>Raw_Data!B2218</f>
        <v>45678</v>
      </c>
      <c r="C2218" t="str">
        <f>Raw_Data!C2218</f>
        <v>QUETIAPINE FUMARATE 300 MG</v>
      </c>
      <c r="D2218" t="str">
        <f>Raw_Data!D2218</f>
        <v>29300015116</v>
      </c>
      <c r="E2218" t="str">
        <f>Raw_Data!E2218</f>
        <v>STEINER, DAVID</v>
      </c>
      <c r="F2218" t="str">
        <f>Raw_Data!F2218</f>
        <v>1972508802</v>
      </c>
      <c r="G2218" t="str">
        <f>Raw_Data!H2218</f>
        <v>0</v>
      </c>
      <c r="H2218">
        <f>IFERROR(VLOOKUP(G2218,Store_Map!$A$2:$I$100,3,FALSE),"")</f>
        <v>0</v>
      </c>
      <c r="I2218">
        <f>IFERROR(VLOOKUP(G2218,Store_Map!$A$2:$I$100,4,FALSE),"")</f>
        <v>0</v>
      </c>
      <c r="J2218">
        <f>IFERROR(VLOOKUP(G2218,Store_Map!$A$2:$I$100,5,FALSE),"")</f>
        <v>0</v>
      </c>
      <c r="K2218">
        <f>IFERROR(VLOOKUP(G2218,Store_Map!$A$2:$I$100,6,FALSE),"")</f>
        <v>0</v>
      </c>
      <c r="L2218">
        <f>IFERROR(VLOOKUP(G2218,Store_Map!$A$2:$I$100,7,FALSE),"")</f>
        <v>0</v>
      </c>
      <c r="M2218">
        <f>IFERROR(VLOOKUP(G2218,Store_Map!$A$2:$I$100,8,FALSE),"")</f>
        <v>0</v>
      </c>
      <c r="N2218">
        <f t="shared" si="306"/>
        <v>0</v>
      </c>
      <c r="O2218" t="str">
        <f t="shared" si="307"/>
        <v>PASS</v>
      </c>
      <c r="P2218" t="str">
        <f t="shared" si="308"/>
        <v>PASS</v>
      </c>
      <c r="Q2218" t="str">
        <f t="shared" si="309"/>
        <v>PASS</v>
      </c>
      <c r="R2218" t="str">
        <f t="shared" si="310"/>
        <v>PASS</v>
      </c>
      <c r="S2218" t="str">
        <f t="shared" si="311"/>
        <v>PASS</v>
      </c>
      <c r="T2218">
        <f t="shared" si="312"/>
        <v>100</v>
      </c>
      <c r="U2218" t="str">
        <f t="shared" si="313"/>
        <v>Low</v>
      </c>
      <c r="V2218" t="str">
        <f t="shared" si="314"/>
        <v>Clean</v>
      </c>
    </row>
    <row r="2219" spans="1:22" x14ac:dyDescent="0.3">
      <c r="A2219" t="str">
        <f>Raw_Data!A2219</f>
        <v>6251985</v>
      </c>
      <c r="B2219">
        <f>Raw_Data!B2219</f>
        <v>45678</v>
      </c>
      <c r="C2219" t="str">
        <f>Raw_Data!C2219</f>
        <v>UNIFINE PENTIPS 6MM 31G</v>
      </c>
      <c r="D2219" t="str">
        <f>Raw_Data!D2219</f>
        <v>8470119001</v>
      </c>
      <c r="E2219" t="str">
        <f>Raw_Data!E2219</f>
        <v>BYNE, EDMUND</v>
      </c>
      <c r="F2219" t="str">
        <f>Raw_Data!F2219</f>
        <v>1033186648</v>
      </c>
      <c r="G2219" t="str">
        <f>Raw_Data!H2219</f>
        <v>0</v>
      </c>
      <c r="H2219">
        <f>IFERROR(VLOOKUP(G2219,Store_Map!$A$2:$I$100,3,FALSE),"")</f>
        <v>0</v>
      </c>
      <c r="I2219">
        <f>IFERROR(VLOOKUP(G2219,Store_Map!$A$2:$I$100,4,FALSE),"")</f>
        <v>0</v>
      </c>
      <c r="J2219">
        <f>IFERROR(VLOOKUP(G2219,Store_Map!$A$2:$I$100,5,FALSE),"")</f>
        <v>0</v>
      </c>
      <c r="K2219">
        <f>IFERROR(VLOOKUP(G2219,Store_Map!$A$2:$I$100,6,FALSE),"")</f>
        <v>0</v>
      </c>
      <c r="L2219">
        <f>IFERROR(VLOOKUP(G2219,Store_Map!$A$2:$I$100,7,FALSE),"")</f>
        <v>0</v>
      </c>
      <c r="M2219">
        <f>IFERROR(VLOOKUP(G2219,Store_Map!$A$2:$I$100,8,FALSE),"")</f>
        <v>0</v>
      </c>
      <c r="N2219">
        <f t="shared" si="306"/>
        <v>0</v>
      </c>
      <c r="O2219" t="str">
        <f t="shared" si="307"/>
        <v>PASS</v>
      </c>
      <c r="P2219" t="str">
        <f t="shared" si="308"/>
        <v>PASS</v>
      </c>
      <c r="Q2219" t="str">
        <f t="shared" si="309"/>
        <v>PASS</v>
      </c>
      <c r="R2219" t="str">
        <f t="shared" si="310"/>
        <v>PASS</v>
      </c>
      <c r="S2219" t="str">
        <f t="shared" si="311"/>
        <v>PASS</v>
      </c>
      <c r="T2219">
        <f t="shared" si="312"/>
        <v>100</v>
      </c>
      <c r="U2219" t="str">
        <f t="shared" si="313"/>
        <v>Low</v>
      </c>
      <c r="V2219" t="str">
        <f t="shared" si="314"/>
        <v>Clean</v>
      </c>
    </row>
    <row r="2220" spans="1:22" x14ac:dyDescent="0.3">
      <c r="A2220" t="str">
        <f>Raw_Data!A2220</f>
        <v>6243513</v>
      </c>
      <c r="B2220">
        <f>Raw_Data!B2220</f>
        <v>45678</v>
      </c>
      <c r="C2220" t="str">
        <f>Raw_Data!C2220</f>
        <v>DAPAGLIFLOZIN 10 MG TABLET</v>
      </c>
      <c r="D2220" t="str">
        <f>Raw_Data!D2220</f>
        <v>66993045730</v>
      </c>
      <c r="E2220" t="str">
        <f>Raw_Data!E2220</f>
        <v>GIBBS, JON</v>
      </c>
      <c r="F2220" t="str">
        <f>Raw_Data!F2220</f>
        <v>1700896156</v>
      </c>
      <c r="G2220" t="str">
        <f>Raw_Data!H2220</f>
        <v>0</v>
      </c>
      <c r="H2220">
        <f>IFERROR(VLOOKUP(G2220,Store_Map!$A$2:$I$100,3,FALSE),"")</f>
        <v>0</v>
      </c>
      <c r="I2220">
        <f>IFERROR(VLOOKUP(G2220,Store_Map!$A$2:$I$100,4,FALSE),"")</f>
        <v>0</v>
      </c>
      <c r="J2220">
        <f>IFERROR(VLOOKUP(G2220,Store_Map!$A$2:$I$100,5,FALSE),"")</f>
        <v>0</v>
      </c>
      <c r="K2220">
        <f>IFERROR(VLOOKUP(G2220,Store_Map!$A$2:$I$100,6,FALSE),"")</f>
        <v>0</v>
      </c>
      <c r="L2220">
        <f>IFERROR(VLOOKUP(G2220,Store_Map!$A$2:$I$100,7,FALSE),"")</f>
        <v>0</v>
      </c>
      <c r="M2220">
        <f>IFERROR(VLOOKUP(G2220,Store_Map!$A$2:$I$100,8,FALSE),"")</f>
        <v>0</v>
      </c>
      <c r="N2220">
        <f t="shared" si="306"/>
        <v>0</v>
      </c>
      <c r="O2220" t="str">
        <f t="shared" si="307"/>
        <v>PASS</v>
      </c>
      <c r="P2220" t="str">
        <f t="shared" si="308"/>
        <v>PASS</v>
      </c>
      <c r="Q2220" t="str">
        <f t="shared" si="309"/>
        <v>PASS</v>
      </c>
      <c r="R2220" t="str">
        <f t="shared" si="310"/>
        <v>PASS</v>
      </c>
      <c r="S2220" t="str">
        <f t="shared" si="311"/>
        <v>PASS</v>
      </c>
      <c r="T2220">
        <f t="shared" si="312"/>
        <v>100</v>
      </c>
      <c r="U2220" t="str">
        <f t="shared" si="313"/>
        <v>Low</v>
      </c>
      <c r="V2220" t="str">
        <f t="shared" si="314"/>
        <v>Clean</v>
      </c>
    </row>
    <row r="2221" spans="1:22" x14ac:dyDescent="0.3">
      <c r="A2221" t="str">
        <f>Raw_Data!A2221</f>
        <v>6246070</v>
      </c>
      <c r="B2221">
        <f>Raw_Data!B2221</f>
        <v>45678</v>
      </c>
      <c r="C2221" t="str">
        <f>Raw_Data!C2221</f>
        <v>METFORMIN HCL 850 MG TABLET</v>
      </c>
      <c r="D2221" t="str">
        <f>Raw_Data!D2221</f>
        <v>67877056205</v>
      </c>
      <c r="E2221" t="str">
        <f>Raw_Data!E2221</f>
        <v>GIBBS, JON</v>
      </c>
      <c r="F2221" t="str">
        <f>Raw_Data!F2221</f>
        <v>1700896156</v>
      </c>
      <c r="G2221" t="str">
        <f>Raw_Data!H2221</f>
        <v>0</v>
      </c>
      <c r="H2221">
        <f>IFERROR(VLOOKUP(G2221,Store_Map!$A$2:$I$100,3,FALSE),"")</f>
        <v>0</v>
      </c>
      <c r="I2221">
        <f>IFERROR(VLOOKUP(G2221,Store_Map!$A$2:$I$100,4,FALSE),"")</f>
        <v>0</v>
      </c>
      <c r="J2221">
        <f>IFERROR(VLOOKUP(G2221,Store_Map!$A$2:$I$100,5,FALSE),"")</f>
        <v>0</v>
      </c>
      <c r="K2221">
        <f>IFERROR(VLOOKUP(G2221,Store_Map!$A$2:$I$100,6,FALSE),"")</f>
        <v>0</v>
      </c>
      <c r="L2221">
        <f>IFERROR(VLOOKUP(G2221,Store_Map!$A$2:$I$100,7,FALSE),"")</f>
        <v>0</v>
      </c>
      <c r="M2221">
        <f>IFERROR(VLOOKUP(G2221,Store_Map!$A$2:$I$100,8,FALSE),"")</f>
        <v>0</v>
      </c>
      <c r="N2221">
        <f t="shared" si="306"/>
        <v>0</v>
      </c>
      <c r="O2221" t="str">
        <f t="shared" si="307"/>
        <v>PASS</v>
      </c>
      <c r="P2221" t="str">
        <f t="shared" si="308"/>
        <v>PASS</v>
      </c>
      <c r="Q2221" t="str">
        <f t="shared" si="309"/>
        <v>PASS</v>
      </c>
      <c r="R2221" t="str">
        <f t="shared" si="310"/>
        <v>PASS</v>
      </c>
      <c r="S2221" t="str">
        <f t="shared" si="311"/>
        <v>PASS</v>
      </c>
      <c r="T2221">
        <f t="shared" si="312"/>
        <v>100</v>
      </c>
      <c r="U2221" t="str">
        <f t="shared" si="313"/>
        <v>Low</v>
      </c>
      <c r="V2221" t="str">
        <f t="shared" si="314"/>
        <v>Clean</v>
      </c>
    </row>
    <row r="2222" spans="1:22" x14ac:dyDescent="0.3">
      <c r="A2222" t="str">
        <f>Raw_Data!A2222</f>
        <v>6246071</v>
      </c>
      <c r="B2222">
        <f>Raw_Data!B2222</f>
        <v>45678</v>
      </c>
      <c r="C2222" t="str">
        <f>Raw_Data!C2222</f>
        <v>LEVOTHYROXINE 50 MCG TABLET</v>
      </c>
      <c r="D2222" t="str">
        <f>Raw_Data!D2222</f>
        <v>68180096609</v>
      </c>
      <c r="E2222" t="str">
        <f>Raw_Data!E2222</f>
        <v>GIBBS, JON</v>
      </c>
      <c r="F2222" t="str">
        <f>Raw_Data!F2222</f>
        <v>1700896156</v>
      </c>
      <c r="G2222" t="str">
        <f>Raw_Data!H2222</f>
        <v>0</v>
      </c>
      <c r="H2222">
        <f>IFERROR(VLOOKUP(G2222,Store_Map!$A$2:$I$100,3,FALSE),"")</f>
        <v>0</v>
      </c>
      <c r="I2222">
        <f>IFERROR(VLOOKUP(G2222,Store_Map!$A$2:$I$100,4,FALSE),"")</f>
        <v>0</v>
      </c>
      <c r="J2222">
        <f>IFERROR(VLOOKUP(G2222,Store_Map!$A$2:$I$100,5,FALSE),"")</f>
        <v>0</v>
      </c>
      <c r="K2222">
        <f>IFERROR(VLOOKUP(G2222,Store_Map!$A$2:$I$100,6,FALSE),"")</f>
        <v>0</v>
      </c>
      <c r="L2222">
        <f>IFERROR(VLOOKUP(G2222,Store_Map!$A$2:$I$100,7,FALSE),"")</f>
        <v>0</v>
      </c>
      <c r="M2222">
        <f>IFERROR(VLOOKUP(G2222,Store_Map!$A$2:$I$100,8,FALSE),"")</f>
        <v>0</v>
      </c>
      <c r="N2222">
        <f t="shared" si="306"/>
        <v>0</v>
      </c>
      <c r="O2222" t="str">
        <f t="shared" si="307"/>
        <v>PASS</v>
      </c>
      <c r="P2222" t="str">
        <f t="shared" si="308"/>
        <v>PASS</v>
      </c>
      <c r="Q2222" t="str">
        <f t="shared" si="309"/>
        <v>PASS</v>
      </c>
      <c r="R2222" t="str">
        <f t="shared" si="310"/>
        <v>PASS</v>
      </c>
      <c r="S2222" t="str">
        <f t="shared" si="311"/>
        <v>PASS</v>
      </c>
      <c r="T2222">
        <f t="shared" si="312"/>
        <v>100</v>
      </c>
      <c r="U2222" t="str">
        <f t="shared" si="313"/>
        <v>Low</v>
      </c>
      <c r="V2222" t="str">
        <f t="shared" si="314"/>
        <v>Clean</v>
      </c>
    </row>
    <row r="2223" spans="1:22" x14ac:dyDescent="0.3">
      <c r="A2223" t="str">
        <f>Raw_Data!A2223</f>
        <v>6246072</v>
      </c>
      <c r="B2223">
        <f>Raw_Data!B2223</f>
        <v>45678</v>
      </c>
      <c r="C2223" t="str">
        <f>Raw_Data!C2223</f>
        <v>ATORVASTATIN 40 MG TABLET</v>
      </c>
      <c r="D2223" t="str">
        <f>Raw_Data!D2223</f>
        <v>67877051310</v>
      </c>
      <c r="E2223" t="str">
        <f>Raw_Data!E2223</f>
        <v>GIBBS, JON</v>
      </c>
      <c r="F2223" t="str">
        <f>Raw_Data!F2223</f>
        <v>1700896156</v>
      </c>
      <c r="G2223" t="str">
        <f>Raw_Data!H2223</f>
        <v>0</v>
      </c>
      <c r="H2223">
        <f>IFERROR(VLOOKUP(G2223,Store_Map!$A$2:$I$100,3,FALSE),"")</f>
        <v>0</v>
      </c>
      <c r="I2223">
        <f>IFERROR(VLOOKUP(G2223,Store_Map!$A$2:$I$100,4,FALSE),"")</f>
        <v>0</v>
      </c>
      <c r="J2223">
        <f>IFERROR(VLOOKUP(G2223,Store_Map!$A$2:$I$100,5,FALSE),"")</f>
        <v>0</v>
      </c>
      <c r="K2223">
        <f>IFERROR(VLOOKUP(G2223,Store_Map!$A$2:$I$100,6,FALSE),"")</f>
        <v>0</v>
      </c>
      <c r="L2223">
        <f>IFERROR(VLOOKUP(G2223,Store_Map!$A$2:$I$100,7,FALSE),"")</f>
        <v>0</v>
      </c>
      <c r="M2223">
        <f>IFERROR(VLOOKUP(G2223,Store_Map!$A$2:$I$100,8,FALSE),"")</f>
        <v>0</v>
      </c>
      <c r="N2223">
        <f t="shared" si="306"/>
        <v>0</v>
      </c>
      <c r="O2223" t="str">
        <f t="shared" si="307"/>
        <v>PASS</v>
      </c>
      <c r="P2223" t="str">
        <f t="shared" si="308"/>
        <v>PASS</v>
      </c>
      <c r="Q2223" t="str">
        <f t="shared" si="309"/>
        <v>PASS</v>
      </c>
      <c r="R2223" t="str">
        <f t="shared" si="310"/>
        <v>PASS</v>
      </c>
      <c r="S2223" t="str">
        <f t="shared" si="311"/>
        <v>PASS</v>
      </c>
      <c r="T2223">
        <f t="shared" si="312"/>
        <v>100</v>
      </c>
      <c r="U2223" t="str">
        <f t="shared" si="313"/>
        <v>Low</v>
      </c>
      <c r="V2223" t="str">
        <f t="shared" si="314"/>
        <v>Clean</v>
      </c>
    </row>
    <row r="2224" spans="1:22" x14ac:dyDescent="0.3">
      <c r="A2224" t="str">
        <f>Raw_Data!A2224</f>
        <v>6246073</v>
      </c>
      <c r="B2224">
        <f>Raw_Data!B2224</f>
        <v>45678</v>
      </c>
      <c r="C2224" t="str">
        <f>Raw_Data!C2224</f>
        <v>PAROXETINE HCL 40 MG TABLET</v>
      </c>
      <c r="D2224" t="str">
        <f>Raw_Data!D2224</f>
        <v>43547035009</v>
      </c>
      <c r="E2224" t="str">
        <f>Raw_Data!E2224</f>
        <v>GIBBS, JON</v>
      </c>
      <c r="F2224" t="str">
        <f>Raw_Data!F2224</f>
        <v>1700896156</v>
      </c>
      <c r="G2224" t="str">
        <f>Raw_Data!H2224</f>
        <v>0</v>
      </c>
      <c r="H2224">
        <f>IFERROR(VLOOKUP(G2224,Store_Map!$A$2:$I$100,3,FALSE),"")</f>
        <v>0</v>
      </c>
      <c r="I2224">
        <f>IFERROR(VLOOKUP(G2224,Store_Map!$A$2:$I$100,4,FALSE),"")</f>
        <v>0</v>
      </c>
      <c r="J2224">
        <f>IFERROR(VLOOKUP(G2224,Store_Map!$A$2:$I$100,5,FALSE),"")</f>
        <v>0</v>
      </c>
      <c r="K2224">
        <f>IFERROR(VLOOKUP(G2224,Store_Map!$A$2:$I$100,6,FALSE),"")</f>
        <v>0</v>
      </c>
      <c r="L2224">
        <f>IFERROR(VLOOKUP(G2224,Store_Map!$A$2:$I$100,7,FALSE),"")</f>
        <v>0</v>
      </c>
      <c r="M2224">
        <f>IFERROR(VLOOKUP(G2224,Store_Map!$A$2:$I$100,8,FALSE),"")</f>
        <v>0</v>
      </c>
      <c r="N2224">
        <f t="shared" si="306"/>
        <v>0</v>
      </c>
      <c r="O2224" t="str">
        <f t="shared" si="307"/>
        <v>PASS</v>
      </c>
      <c r="P2224" t="str">
        <f t="shared" si="308"/>
        <v>PASS</v>
      </c>
      <c r="Q2224" t="str">
        <f t="shared" si="309"/>
        <v>PASS</v>
      </c>
      <c r="R2224" t="str">
        <f t="shared" si="310"/>
        <v>PASS</v>
      </c>
      <c r="S2224" t="str">
        <f t="shared" si="311"/>
        <v>PASS</v>
      </c>
      <c r="T2224">
        <f t="shared" si="312"/>
        <v>100</v>
      </c>
      <c r="U2224" t="str">
        <f t="shared" si="313"/>
        <v>Low</v>
      </c>
      <c r="V2224" t="str">
        <f t="shared" si="314"/>
        <v>Clean</v>
      </c>
    </row>
    <row r="2225" spans="1:22" x14ac:dyDescent="0.3">
      <c r="A2225" t="str">
        <f>Raw_Data!A2225</f>
        <v>6248461</v>
      </c>
      <c r="B2225">
        <f>Raw_Data!B2225</f>
        <v>45678</v>
      </c>
      <c r="C2225" t="str">
        <f>Raw_Data!C2225</f>
        <v>OZEMPIC 0.25-0.5 MG/DOSE PE</v>
      </c>
      <c r="D2225" t="str">
        <f>Raw_Data!D2225</f>
        <v>169418113</v>
      </c>
      <c r="E2225" t="str">
        <f>Raw_Data!E2225</f>
        <v>YASIN, NURA</v>
      </c>
      <c r="F2225" t="str">
        <f>Raw_Data!F2225</f>
        <v>1265518567</v>
      </c>
      <c r="G2225" t="str">
        <f>Raw_Data!H2225</f>
        <v>0</v>
      </c>
      <c r="H2225">
        <f>IFERROR(VLOOKUP(G2225,Store_Map!$A$2:$I$100,3,FALSE),"")</f>
        <v>0</v>
      </c>
      <c r="I2225">
        <f>IFERROR(VLOOKUP(G2225,Store_Map!$A$2:$I$100,4,FALSE),"")</f>
        <v>0</v>
      </c>
      <c r="J2225">
        <f>IFERROR(VLOOKUP(G2225,Store_Map!$A$2:$I$100,5,FALSE),"")</f>
        <v>0</v>
      </c>
      <c r="K2225">
        <f>IFERROR(VLOOKUP(G2225,Store_Map!$A$2:$I$100,6,FALSE),"")</f>
        <v>0</v>
      </c>
      <c r="L2225">
        <f>IFERROR(VLOOKUP(G2225,Store_Map!$A$2:$I$100,7,FALSE),"")</f>
        <v>0</v>
      </c>
      <c r="M2225">
        <f>IFERROR(VLOOKUP(G2225,Store_Map!$A$2:$I$100,8,FALSE),"")</f>
        <v>0</v>
      </c>
      <c r="N2225">
        <f t="shared" si="306"/>
        <v>0</v>
      </c>
      <c r="O2225" t="str">
        <f t="shared" si="307"/>
        <v>PASS</v>
      </c>
      <c r="P2225" t="str">
        <f t="shared" si="308"/>
        <v>REVIEW</v>
      </c>
      <c r="Q2225" t="str">
        <f t="shared" si="309"/>
        <v>PASS</v>
      </c>
      <c r="R2225" t="str">
        <f t="shared" si="310"/>
        <v>PASS</v>
      </c>
      <c r="S2225" t="str">
        <f t="shared" si="311"/>
        <v>REVIEW</v>
      </c>
      <c r="T2225">
        <f t="shared" si="312"/>
        <v>90</v>
      </c>
      <c r="U2225" t="str">
        <f t="shared" si="313"/>
        <v>Low</v>
      </c>
      <c r="V2225" t="str">
        <f t="shared" si="314"/>
        <v>Invalid NDC</v>
      </c>
    </row>
    <row r="2226" spans="1:22" x14ac:dyDescent="0.3">
      <c r="A2226" t="str">
        <f>Raw_Data!A2226</f>
        <v>6248463</v>
      </c>
      <c r="B2226">
        <f>Raw_Data!B2226</f>
        <v>45678</v>
      </c>
      <c r="C2226" t="str">
        <f>Raw_Data!C2226</f>
        <v>METFORMIN HCL 500 MG TABLET</v>
      </c>
      <c r="D2226" t="str">
        <f>Raw_Data!D2226</f>
        <v>68382075805</v>
      </c>
      <c r="E2226" t="str">
        <f>Raw_Data!E2226</f>
        <v>YASIN, NURA</v>
      </c>
      <c r="F2226" t="str">
        <f>Raw_Data!F2226</f>
        <v>1265518567</v>
      </c>
      <c r="G2226" t="str">
        <f>Raw_Data!H2226</f>
        <v>0</v>
      </c>
      <c r="H2226">
        <f>IFERROR(VLOOKUP(G2226,Store_Map!$A$2:$I$100,3,FALSE),"")</f>
        <v>0</v>
      </c>
      <c r="I2226">
        <f>IFERROR(VLOOKUP(G2226,Store_Map!$A$2:$I$100,4,FALSE),"")</f>
        <v>0</v>
      </c>
      <c r="J2226">
        <f>IFERROR(VLOOKUP(G2226,Store_Map!$A$2:$I$100,5,FALSE),"")</f>
        <v>0</v>
      </c>
      <c r="K2226">
        <f>IFERROR(VLOOKUP(G2226,Store_Map!$A$2:$I$100,6,FALSE),"")</f>
        <v>0</v>
      </c>
      <c r="L2226">
        <f>IFERROR(VLOOKUP(G2226,Store_Map!$A$2:$I$100,7,FALSE),"")</f>
        <v>0</v>
      </c>
      <c r="M2226">
        <f>IFERROR(VLOOKUP(G2226,Store_Map!$A$2:$I$100,8,FALSE),"")</f>
        <v>0</v>
      </c>
      <c r="N2226">
        <f t="shared" si="306"/>
        <v>0</v>
      </c>
      <c r="O2226" t="str">
        <f t="shared" si="307"/>
        <v>PASS</v>
      </c>
      <c r="P2226" t="str">
        <f t="shared" si="308"/>
        <v>PASS</v>
      </c>
      <c r="Q2226" t="str">
        <f t="shared" si="309"/>
        <v>PASS</v>
      </c>
      <c r="R2226" t="str">
        <f t="shared" si="310"/>
        <v>PASS</v>
      </c>
      <c r="S2226" t="str">
        <f t="shared" si="311"/>
        <v>PASS</v>
      </c>
      <c r="T2226">
        <f t="shared" si="312"/>
        <v>100</v>
      </c>
      <c r="U2226" t="str">
        <f t="shared" si="313"/>
        <v>Low</v>
      </c>
      <c r="V2226" t="str">
        <f t="shared" si="314"/>
        <v>Clean</v>
      </c>
    </row>
    <row r="2227" spans="1:22" x14ac:dyDescent="0.3">
      <c r="A2227" t="str">
        <f>Raw_Data!A2227</f>
        <v>6248464</v>
      </c>
      <c r="B2227">
        <f>Raw_Data!B2227</f>
        <v>45678</v>
      </c>
      <c r="C2227" t="str">
        <f>Raw_Data!C2227</f>
        <v>FARXIGA 10 MG TABLET</v>
      </c>
      <c r="D2227" t="str">
        <f>Raw_Data!D2227</f>
        <v>310621030</v>
      </c>
      <c r="E2227" t="str">
        <f>Raw_Data!E2227</f>
        <v>YASIN, NURA</v>
      </c>
      <c r="F2227" t="str">
        <f>Raw_Data!F2227</f>
        <v>1265518567</v>
      </c>
      <c r="G2227" t="str">
        <f>Raw_Data!H2227</f>
        <v>0</v>
      </c>
      <c r="H2227">
        <f>IFERROR(VLOOKUP(G2227,Store_Map!$A$2:$I$100,3,FALSE),"")</f>
        <v>0</v>
      </c>
      <c r="I2227">
        <f>IFERROR(VLOOKUP(G2227,Store_Map!$A$2:$I$100,4,FALSE),"")</f>
        <v>0</v>
      </c>
      <c r="J2227">
        <f>IFERROR(VLOOKUP(G2227,Store_Map!$A$2:$I$100,5,FALSE),"")</f>
        <v>0</v>
      </c>
      <c r="K2227">
        <f>IFERROR(VLOOKUP(G2227,Store_Map!$A$2:$I$100,6,FALSE),"")</f>
        <v>0</v>
      </c>
      <c r="L2227">
        <f>IFERROR(VLOOKUP(G2227,Store_Map!$A$2:$I$100,7,FALSE),"")</f>
        <v>0</v>
      </c>
      <c r="M2227">
        <f>IFERROR(VLOOKUP(G2227,Store_Map!$A$2:$I$100,8,FALSE),"")</f>
        <v>0</v>
      </c>
      <c r="N2227">
        <f t="shared" si="306"/>
        <v>0</v>
      </c>
      <c r="O2227" t="str">
        <f t="shared" si="307"/>
        <v>PASS</v>
      </c>
      <c r="P2227" t="str">
        <f t="shared" si="308"/>
        <v>REVIEW</v>
      </c>
      <c r="Q2227" t="str">
        <f t="shared" si="309"/>
        <v>PASS</v>
      </c>
      <c r="R2227" t="str">
        <f t="shared" si="310"/>
        <v>PASS</v>
      </c>
      <c r="S2227" t="str">
        <f t="shared" si="311"/>
        <v>REVIEW</v>
      </c>
      <c r="T2227">
        <f t="shared" si="312"/>
        <v>90</v>
      </c>
      <c r="U2227" t="str">
        <f t="shared" si="313"/>
        <v>Low</v>
      </c>
      <c r="V2227" t="str">
        <f t="shared" si="314"/>
        <v>Invalid NDC</v>
      </c>
    </row>
    <row r="2228" spans="1:22" x14ac:dyDescent="0.3">
      <c r="A2228" t="str">
        <f>Raw_Data!A2228</f>
        <v>6239106</v>
      </c>
      <c r="B2228">
        <f>Raw_Data!B2228</f>
        <v>45678</v>
      </c>
      <c r="C2228" t="str">
        <f>Raw_Data!C2228</f>
        <v>ATORVASTATIN 20 MG TABLET</v>
      </c>
      <c r="D2228" t="str">
        <f>Raw_Data!D2228</f>
        <v>60505257908</v>
      </c>
      <c r="E2228" t="str">
        <f>Raw_Data!E2228</f>
        <v>BYNE, EDMUND</v>
      </c>
      <c r="F2228" t="str">
        <f>Raw_Data!F2228</f>
        <v>1033186648</v>
      </c>
      <c r="G2228" t="str">
        <f>Raw_Data!H2228</f>
        <v>0</v>
      </c>
      <c r="H2228">
        <f>IFERROR(VLOOKUP(G2228,Store_Map!$A$2:$I$100,3,FALSE),"")</f>
        <v>0</v>
      </c>
      <c r="I2228">
        <f>IFERROR(VLOOKUP(G2228,Store_Map!$A$2:$I$100,4,FALSE),"")</f>
        <v>0</v>
      </c>
      <c r="J2228">
        <f>IFERROR(VLOOKUP(G2228,Store_Map!$A$2:$I$100,5,FALSE),"")</f>
        <v>0</v>
      </c>
      <c r="K2228">
        <f>IFERROR(VLOOKUP(G2228,Store_Map!$A$2:$I$100,6,FALSE),"")</f>
        <v>0</v>
      </c>
      <c r="L2228">
        <f>IFERROR(VLOOKUP(G2228,Store_Map!$A$2:$I$100,7,FALSE),"")</f>
        <v>0</v>
      </c>
      <c r="M2228">
        <f>IFERROR(VLOOKUP(G2228,Store_Map!$A$2:$I$100,8,FALSE),"")</f>
        <v>0</v>
      </c>
      <c r="N2228">
        <f t="shared" si="306"/>
        <v>0</v>
      </c>
      <c r="O2228" t="str">
        <f t="shared" si="307"/>
        <v>PASS</v>
      </c>
      <c r="P2228" t="str">
        <f t="shared" si="308"/>
        <v>PASS</v>
      </c>
      <c r="Q2228" t="str">
        <f t="shared" si="309"/>
        <v>PASS</v>
      </c>
      <c r="R2228" t="str">
        <f t="shared" si="310"/>
        <v>PASS</v>
      </c>
      <c r="S2228" t="str">
        <f t="shared" si="311"/>
        <v>PASS</v>
      </c>
      <c r="T2228">
        <f t="shared" si="312"/>
        <v>100</v>
      </c>
      <c r="U2228" t="str">
        <f t="shared" si="313"/>
        <v>Low</v>
      </c>
      <c r="V2228" t="str">
        <f t="shared" si="314"/>
        <v>Clean</v>
      </c>
    </row>
    <row r="2229" spans="1:22" x14ac:dyDescent="0.3">
      <c r="A2229" t="str">
        <f>Raw_Data!A2229</f>
        <v>6248462</v>
      </c>
      <c r="B2229">
        <f>Raw_Data!B2229</f>
        <v>45678</v>
      </c>
      <c r="C2229" t="str">
        <f>Raw_Data!C2229</f>
        <v>LOSARTAN POTASSIUM 25 MG TA</v>
      </c>
      <c r="D2229" t="str">
        <f>Raw_Data!D2229</f>
        <v>68382013510</v>
      </c>
      <c r="E2229" t="str">
        <f>Raw_Data!E2229</f>
        <v>YASIN, NURA</v>
      </c>
      <c r="F2229" t="str">
        <f>Raw_Data!F2229</f>
        <v>1265518567</v>
      </c>
      <c r="G2229" t="str">
        <f>Raw_Data!H2229</f>
        <v>0</v>
      </c>
      <c r="H2229">
        <f>IFERROR(VLOOKUP(G2229,Store_Map!$A$2:$I$100,3,FALSE),"")</f>
        <v>0</v>
      </c>
      <c r="I2229">
        <f>IFERROR(VLOOKUP(G2229,Store_Map!$A$2:$I$100,4,FALSE),"")</f>
        <v>0</v>
      </c>
      <c r="J2229">
        <f>IFERROR(VLOOKUP(G2229,Store_Map!$A$2:$I$100,5,FALSE),"")</f>
        <v>0</v>
      </c>
      <c r="K2229">
        <f>IFERROR(VLOOKUP(G2229,Store_Map!$A$2:$I$100,6,FALSE),"")</f>
        <v>0</v>
      </c>
      <c r="L2229">
        <f>IFERROR(VLOOKUP(G2229,Store_Map!$A$2:$I$100,7,FALSE),"")</f>
        <v>0</v>
      </c>
      <c r="M2229">
        <f>IFERROR(VLOOKUP(G2229,Store_Map!$A$2:$I$100,8,FALSE),"")</f>
        <v>0</v>
      </c>
      <c r="N2229">
        <f t="shared" si="306"/>
        <v>0</v>
      </c>
      <c r="O2229" t="str">
        <f t="shared" si="307"/>
        <v>PASS</v>
      </c>
      <c r="P2229" t="str">
        <f t="shared" si="308"/>
        <v>PASS</v>
      </c>
      <c r="Q2229" t="str">
        <f t="shared" si="309"/>
        <v>PASS</v>
      </c>
      <c r="R2229" t="str">
        <f t="shared" si="310"/>
        <v>PASS</v>
      </c>
      <c r="S2229" t="str">
        <f t="shared" si="311"/>
        <v>PASS</v>
      </c>
      <c r="T2229">
        <f t="shared" si="312"/>
        <v>100</v>
      </c>
      <c r="U2229" t="str">
        <f t="shared" si="313"/>
        <v>Low</v>
      </c>
      <c r="V2229" t="str">
        <f t="shared" si="314"/>
        <v>Clean</v>
      </c>
    </row>
    <row r="2230" spans="1:22" x14ac:dyDescent="0.3">
      <c r="A2230" t="str">
        <f>Raw_Data!A2230</f>
        <v>6231355</v>
      </c>
      <c r="B2230">
        <f>Raw_Data!B2230</f>
        <v>45678</v>
      </c>
      <c r="C2230" t="str">
        <f>Raw_Data!C2230</f>
        <v>HYDROXYZINE HCL 25 MG TABLE</v>
      </c>
      <c r="D2230" t="str">
        <f>Raw_Data!D2230</f>
        <v>23155050110</v>
      </c>
      <c r="E2230" t="str">
        <f>Raw_Data!E2230</f>
        <v>STEINER, DAVID</v>
      </c>
      <c r="F2230" t="str">
        <f>Raw_Data!F2230</f>
        <v>1972508802</v>
      </c>
      <c r="G2230" t="str">
        <f>Raw_Data!H2230</f>
        <v>0</v>
      </c>
      <c r="H2230">
        <f>IFERROR(VLOOKUP(G2230,Store_Map!$A$2:$I$100,3,FALSE),"")</f>
        <v>0</v>
      </c>
      <c r="I2230">
        <f>IFERROR(VLOOKUP(G2230,Store_Map!$A$2:$I$100,4,FALSE),"")</f>
        <v>0</v>
      </c>
      <c r="J2230">
        <f>IFERROR(VLOOKUP(G2230,Store_Map!$A$2:$I$100,5,FALSE),"")</f>
        <v>0</v>
      </c>
      <c r="K2230">
        <f>IFERROR(VLOOKUP(G2230,Store_Map!$A$2:$I$100,6,FALSE),"")</f>
        <v>0</v>
      </c>
      <c r="L2230">
        <f>IFERROR(VLOOKUP(G2230,Store_Map!$A$2:$I$100,7,FALSE),"")</f>
        <v>0</v>
      </c>
      <c r="M2230">
        <f>IFERROR(VLOOKUP(G2230,Store_Map!$A$2:$I$100,8,FALSE),"")</f>
        <v>0</v>
      </c>
      <c r="N2230">
        <f t="shared" si="306"/>
        <v>0</v>
      </c>
      <c r="O2230" t="str">
        <f t="shared" si="307"/>
        <v>PASS</v>
      </c>
      <c r="P2230" t="str">
        <f t="shared" si="308"/>
        <v>PASS</v>
      </c>
      <c r="Q2230" t="str">
        <f t="shared" si="309"/>
        <v>PASS</v>
      </c>
      <c r="R2230" t="str">
        <f t="shared" si="310"/>
        <v>PASS</v>
      </c>
      <c r="S2230" t="str">
        <f t="shared" si="311"/>
        <v>PASS</v>
      </c>
      <c r="T2230">
        <f t="shared" si="312"/>
        <v>100</v>
      </c>
      <c r="U2230" t="str">
        <f t="shared" si="313"/>
        <v>Low</v>
      </c>
      <c r="V2230" t="str">
        <f t="shared" si="314"/>
        <v>Clean</v>
      </c>
    </row>
    <row r="2231" spans="1:22" x14ac:dyDescent="0.3">
      <c r="A2231" t="str">
        <f>Raw_Data!A2231</f>
        <v>6244734</v>
      </c>
      <c r="B2231">
        <f>Raw_Data!B2231</f>
        <v>45678</v>
      </c>
      <c r="C2231" t="str">
        <f>Raw_Data!C2231</f>
        <v>DIVALPROEX SOD DR 250 MG TA</v>
      </c>
      <c r="D2231" t="str">
        <f>Raw_Data!D2231</f>
        <v>832712311</v>
      </c>
      <c r="E2231" t="str">
        <f>Raw_Data!E2231</f>
        <v>STEINER, DAVID</v>
      </c>
      <c r="F2231" t="str">
        <f>Raw_Data!F2231</f>
        <v>1972508802</v>
      </c>
      <c r="G2231" t="str">
        <f>Raw_Data!H2231</f>
        <v>0</v>
      </c>
      <c r="H2231">
        <f>IFERROR(VLOOKUP(G2231,Store_Map!$A$2:$I$100,3,FALSE),"")</f>
        <v>0</v>
      </c>
      <c r="I2231">
        <f>IFERROR(VLOOKUP(G2231,Store_Map!$A$2:$I$100,4,FALSE),"")</f>
        <v>0</v>
      </c>
      <c r="J2231">
        <f>IFERROR(VLOOKUP(G2231,Store_Map!$A$2:$I$100,5,FALSE),"")</f>
        <v>0</v>
      </c>
      <c r="K2231">
        <f>IFERROR(VLOOKUP(G2231,Store_Map!$A$2:$I$100,6,FALSE),"")</f>
        <v>0</v>
      </c>
      <c r="L2231">
        <f>IFERROR(VLOOKUP(G2231,Store_Map!$A$2:$I$100,7,FALSE),"")</f>
        <v>0</v>
      </c>
      <c r="M2231">
        <f>IFERROR(VLOOKUP(G2231,Store_Map!$A$2:$I$100,8,FALSE),"")</f>
        <v>0</v>
      </c>
      <c r="N2231">
        <f t="shared" si="306"/>
        <v>0</v>
      </c>
      <c r="O2231" t="str">
        <f t="shared" si="307"/>
        <v>PASS</v>
      </c>
      <c r="P2231" t="str">
        <f t="shared" si="308"/>
        <v>REVIEW</v>
      </c>
      <c r="Q2231" t="str">
        <f t="shared" si="309"/>
        <v>PASS</v>
      </c>
      <c r="R2231" t="str">
        <f t="shared" si="310"/>
        <v>PASS</v>
      </c>
      <c r="S2231" t="str">
        <f t="shared" si="311"/>
        <v>REVIEW</v>
      </c>
      <c r="T2231">
        <f t="shared" si="312"/>
        <v>90</v>
      </c>
      <c r="U2231" t="str">
        <f t="shared" si="313"/>
        <v>Low</v>
      </c>
      <c r="V2231" t="str">
        <f t="shared" si="314"/>
        <v>Invalid NDC</v>
      </c>
    </row>
    <row r="2232" spans="1:22" x14ac:dyDescent="0.3">
      <c r="A2232" t="str">
        <f>Raw_Data!A2232</f>
        <v>6238326</v>
      </c>
      <c r="B2232">
        <f>Raw_Data!B2232</f>
        <v>45678</v>
      </c>
      <c r="C2232" t="str">
        <f>Raw_Data!C2232</f>
        <v>CLONIDINE HCL 0.1 MG TABLET</v>
      </c>
      <c r="D2232" t="str">
        <f>Raw_Data!D2232</f>
        <v>228212750</v>
      </c>
      <c r="E2232" t="str">
        <f>Raw_Data!E2232</f>
        <v>HARSHMAN, SONALI</v>
      </c>
      <c r="F2232" t="str">
        <f>Raw_Data!F2232</f>
        <v>1104084516</v>
      </c>
      <c r="G2232" t="str">
        <f>Raw_Data!H2232</f>
        <v>0</v>
      </c>
      <c r="H2232">
        <f>IFERROR(VLOOKUP(G2232,Store_Map!$A$2:$I$100,3,FALSE),"")</f>
        <v>0</v>
      </c>
      <c r="I2232">
        <f>IFERROR(VLOOKUP(G2232,Store_Map!$A$2:$I$100,4,FALSE),"")</f>
        <v>0</v>
      </c>
      <c r="J2232">
        <f>IFERROR(VLOOKUP(G2232,Store_Map!$A$2:$I$100,5,FALSE),"")</f>
        <v>0</v>
      </c>
      <c r="K2232">
        <f>IFERROR(VLOOKUP(G2232,Store_Map!$A$2:$I$100,6,FALSE),"")</f>
        <v>0</v>
      </c>
      <c r="L2232">
        <f>IFERROR(VLOOKUP(G2232,Store_Map!$A$2:$I$100,7,FALSE),"")</f>
        <v>0</v>
      </c>
      <c r="M2232">
        <f>IFERROR(VLOOKUP(G2232,Store_Map!$A$2:$I$100,8,FALSE),"")</f>
        <v>0</v>
      </c>
      <c r="N2232">
        <f t="shared" si="306"/>
        <v>0</v>
      </c>
      <c r="O2232" t="str">
        <f t="shared" si="307"/>
        <v>PASS</v>
      </c>
      <c r="P2232" t="str">
        <f t="shared" si="308"/>
        <v>REVIEW</v>
      </c>
      <c r="Q2232" t="str">
        <f t="shared" si="309"/>
        <v>PASS</v>
      </c>
      <c r="R2232" t="str">
        <f t="shared" si="310"/>
        <v>PASS</v>
      </c>
      <c r="S2232" t="str">
        <f t="shared" si="311"/>
        <v>REVIEW</v>
      </c>
      <c r="T2232">
        <f t="shared" si="312"/>
        <v>90</v>
      </c>
      <c r="U2232" t="str">
        <f t="shared" si="313"/>
        <v>Low</v>
      </c>
      <c r="V2232" t="str">
        <f t="shared" si="314"/>
        <v>Invalid NDC</v>
      </c>
    </row>
    <row r="2233" spans="1:22" x14ac:dyDescent="0.3">
      <c r="A2233" t="str">
        <f>Raw_Data!A2233</f>
        <v>6252428</v>
      </c>
      <c r="B2233">
        <f>Raw_Data!B2233</f>
        <v>45678</v>
      </c>
      <c r="C2233" t="str">
        <f>Raw_Data!C2233</f>
        <v>PROPRANOLOL 20 MG TABLET</v>
      </c>
      <c r="D2233" t="str">
        <f>Raw_Data!D2233</f>
        <v>69238207801</v>
      </c>
      <c r="E2233" t="str">
        <f>Raw_Data!E2233</f>
        <v>STEINER, DAVID</v>
      </c>
      <c r="F2233" t="str">
        <f>Raw_Data!F2233</f>
        <v>1972508802</v>
      </c>
      <c r="G2233" t="str">
        <f>Raw_Data!H2233</f>
        <v>0</v>
      </c>
      <c r="H2233">
        <f>IFERROR(VLOOKUP(G2233,Store_Map!$A$2:$I$100,3,FALSE),"")</f>
        <v>0</v>
      </c>
      <c r="I2233">
        <f>IFERROR(VLOOKUP(G2233,Store_Map!$A$2:$I$100,4,FALSE),"")</f>
        <v>0</v>
      </c>
      <c r="J2233">
        <f>IFERROR(VLOOKUP(G2233,Store_Map!$A$2:$I$100,5,FALSE),"")</f>
        <v>0</v>
      </c>
      <c r="K2233">
        <f>IFERROR(VLOOKUP(G2233,Store_Map!$A$2:$I$100,6,FALSE),"")</f>
        <v>0</v>
      </c>
      <c r="L2233">
        <f>IFERROR(VLOOKUP(G2233,Store_Map!$A$2:$I$100,7,FALSE),"")</f>
        <v>0</v>
      </c>
      <c r="M2233">
        <f>IFERROR(VLOOKUP(G2233,Store_Map!$A$2:$I$100,8,FALSE),"")</f>
        <v>0</v>
      </c>
      <c r="N2233">
        <f t="shared" si="306"/>
        <v>0</v>
      </c>
      <c r="O2233" t="str">
        <f t="shared" si="307"/>
        <v>PASS</v>
      </c>
      <c r="P2233" t="str">
        <f t="shared" si="308"/>
        <v>PASS</v>
      </c>
      <c r="Q2233" t="str">
        <f t="shared" si="309"/>
        <v>PASS</v>
      </c>
      <c r="R2233" t="str">
        <f t="shared" si="310"/>
        <v>PASS</v>
      </c>
      <c r="S2233" t="str">
        <f t="shared" si="311"/>
        <v>PASS</v>
      </c>
      <c r="T2233">
        <f t="shared" si="312"/>
        <v>100</v>
      </c>
      <c r="U2233" t="str">
        <f t="shared" si="313"/>
        <v>Low</v>
      </c>
      <c r="V2233" t="str">
        <f t="shared" si="314"/>
        <v>Clean</v>
      </c>
    </row>
    <row r="2234" spans="1:22" x14ac:dyDescent="0.3">
      <c r="A2234" t="str">
        <f>Raw_Data!A2234</f>
        <v>6252429</v>
      </c>
      <c r="B2234">
        <f>Raw_Data!B2234</f>
        <v>45678</v>
      </c>
      <c r="C2234" t="str">
        <f>Raw_Data!C2234</f>
        <v>ATORVASTATIN 10 MG TABLET</v>
      </c>
      <c r="D2234" t="str">
        <f>Raw_Data!D2234</f>
        <v>67877051190</v>
      </c>
      <c r="E2234" t="str">
        <f>Raw_Data!E2234</f>
        <v>STEINER, DAVID</v>
      </c>
      <c r="F2234" t="str">
        <f>Raw_Data!F2234</f>
        <v>1972508802</v>
      </c>
      <c r="G2234" t="str">
        <f>Raw_Data!H2234</f>
        <v>0</v>
      </c>
      <c r="H2234">
        <f>IFERROR(VLOOKUP(G2234,Store_Map!$A$2:$I$100,3,FALSE),"")</f>
        <v>0</v>
      </c>
      <c r="I2234">
        <f>IFERROR(VLOOKUP(G2234,Store_Map!$A$2:$I$100,4,FALSE),"")</f>
        <v>0</v>
      </c>
      <c r="J2234">
        <f>IFERROR(VLOOKUP(G2234,Store_Map!$A$2:$I$100,5,FALSE),"")</f>
        <v>0</v>
      </c>
      <c r="K2234">
        <f>IFERROR(VLOOKUP(G2234,Store_Map!$A$2:$I$100,6,FALSE),"")</f>
        <v>0</v>
      </c>
      <c r="L2234">
        <f>IFERROR(VLOOKUP(G2234,Store_Map!$A$2:$I$100,7,FALSE),"")</f>
        <v>0</v>
      </c>
      <c r="M2234">
        <f>IFERROR(VLOOKUP(G2234,Store_Map!$A$2:$I$100,8,FALSE),"")</f>
        <v>0</v>
      </c>
      <c r="N2234">
        <f t="shared" si="306"/>
        <v>0</v>
      </c>
      <c r="O2234" t="str">
        <f t="shared" si="307"/>
        <v>PASS</v>
      </c>
      <c r="P2234" t="str">
        <f t="shared" si="308"/>
        <v>PASS</v>
      </c>
      <c r="Q2234" t="str">
        <f t="shared" si="309"/>
        <v>PASS</v>
      </c>
      <c r="R2234" t="str">
        <f t="shared" si="310"/>
        <v>PASS</v>
      </c>
      <c r="S2234" t="str">
        <f t="shared" si="311"/>
        <v>PASS</v>
      </c>
      <c r="T2234">
        <f t="shared" si="312"/>
        <v>100</v>
      </c>
      <c r="U2234" t="str">
        <f t="shared" si="313"/>
        <v>Low</v>
      </c>
      <c r="V2234" t="str">
        <f t="shared" si="314"/>
        <v>Clean</v>
      </c>
    </row>
    <row r="2235" spans="1:22" x14ac:dyDescent="0.3">
      <c r="A2235" t="str">
        <f>Raw_Data!A2235</f>
        <v>4010894</v>
      </c>
      <c r="B2235">
        <f>Raw_Data!B2235</f>
        <v>45678</v>
      </c>
      <c r="C2235" t="str">
        <f>Raw_Data!C2235</f>
        <v>ZOLPIDEM TARTRATE 10 MG TAB</v>
      </c>
      <c r="D2235" t="str">
        <f>Raw_Data!D2235</f>
        <v>13668000810</v>
      </c>
      <c r="E2235" t="str">
        <f>Raw_Data!E2235</f>
        <v>STEINER, DAVID</v>
      </c>
      <c r="F2235" t="str">
        <f>Raw_Data!F2235</f>
        <v>1972508802</v>
      </c>
      <c r="G2235" t="str">
        <f>Raw_Data!H2235</f>
        <v>0</v>
      </c>
      <c r="H2235">
        <f>IFERROR(VLOOKUP(G2235,Store_Map!$A$2:$I$100,3,FALSE),"")</f>
        <v>0</v>
      </c>
      <c r="I2235">
        <f>IFERROR(VLOOKUP(G2235,Store_Map!$A$2:$I$100,4,FALSE),"")</f>
        <v>0</v>
      </c>
      <c r="J2235">
        <f>IFERROR(VLOOKUP(G2235,Store_Map!$A$2:$I$100,5,FALSE),"")</f>
        <v>0</v>
      </c>
      <c r="K2235">
        <f>IFERROR(VLOOKUP(G2235,Store_Map!$A$2:$I$100,6,FALSE),"")</f>
        <v>0</v>
      </c>
      <c r="L2235">
        <f>IFERROR(VLOOKUP(G2235,Store_Map!$A$2:$I$100,7,FALSE),"")</f>
        <v>0</v>
      </c>
      <c r="M2235">
        <f>IFERROR(VLOOKUP(G2235,Store_Map!$A$2:$I$100,8,FALSE),"")</f>
        <v>0</v>
      </c>
      <c r="N2235">
        <f t="shared" si="306"/>
        <v>0</v>
      </c>
      <c r="O2235" t="str">
        <f t="shared" si="307"/>
        <v>PASS</v>
      </c>
      <c r="P2235" t="str">
        <f t="shared" si="308"/>
        <v>PASS</v>
      </c>
      <c r="Q2235" t="str">
        <f t="shared" si="309"/>
        <v>PASS</v>
      </c>
      <c r="R2235" t="str">
        <f t="shared" si="310"/>
        <v>PASS</v>
      </c>
      <c r="S2235" t="str">
        <f t="shared" si="311"/>
        <v>PASS</v>
      </c>
      <c r="T2235">
        <f t="shared" si="312"/>
        <v>100</v>
      </c>
      <c r="U2235" t="str">
        <f t="shared" si="313"/>
        <v>Low</v>
      </c>
      <c r="V2235" t="str">
        <f t="shared" si="314"/>
        <v>Clean</v>
      </c>
    </row>
    <row r="2236" spans="1:22" x14ac:dyDescent="0.3">
      <c r="A2236" t="str">
        <f>Raw_Data!A2236</f>
        <v>6252430</v>
      </c>
      <c r="B2236">
        <f>Raw_Data!B2236</f>
        <v>45678</v>
      </c>
      <c r="C2236" t="str">
        <f>Raw_Data!C2236</f>
        <v>ARIPIPRAZOLE 5 MG TABLET</v>
      </c>
      <c r="D2236" t="str">
        <f>Raw_Data!D2236</f>
        <v>31722082030</v>
      </c>
      <c r="E2236" t="str">
        <f>Raw_Data!E2236</f>
        <v>STEINER, DAVID</v>
      </c>
      <c r="F2236" t="str">
        <f>Raw_Data!F2236</f>
        <v>1972508802</v>
      </c>
      <c r="G2236" t="str">
        <f>Raw_Data!H2236</f>
        <v>0</v>
      </c>
      <c r="H2236">
        <f>IFERROR(VLOOKUP(G2236,Store_Map!$A$2:$I$100,3,FALSE),"")</f>
        <v>0</v>
      </c>
      <c r="I2236">
        <f>IFERROR(VLOOKUP(G2236,Store_Map!$A$2:$I$100,4,FALSE),"")</f>
        <v>0</v>
      </c>
      <c r="J2236">
        <f>IFERROR(VLOOKUP(G2236,Store_Map!$A$2:$I$100,5,FALSE),"")</f>
        <v>0</v>
      </c>
      <c r="K2236">
        <f>IFERROR(VLOOKUP(G2236,Store_Map!$A$2:$I$100,6,FALSE),"")</f>
        <v>0</v>
      </c>
      <c r="L2236">
        <f>IFERROR(VLOOKUP(G2236,Store_Map!$A$2:$I$100,7,FALSE),"")</f>
        <v>0</v>
      </c>
      <c r="M2236">
        <f>IFERROR(VLOOKUP(G2236,Store_Map!$A$2:$I$100,8,FALSE),"")</f>
        <v>0</v>
      </c>
      <c r="N2236">
        <f t="shared" si="306"/>
        <v>0</v>
      </c>
      <c r="O2236" t="str">
        <f t="shared" si="307"/>
        <v>PASS</v>
      </c>
      <c r="P2236" t="str">
        <f t="shared" si="308"/>
        <v>PASS</v>
      </c>
      <c r="Q2236" t="str">
        <f t="shared" si="309"/>
        <v>PASS</v>
      </c>
      <c r="R2236" t="str">
        <f t="shared" si="310"/>
        <v>PASS</v>
      </c>
      <c r="S2236" t="str">
        <f t="shared" si="311"/>
        <v>PASS</v>
      </c>
      <c r="T2236">
        <f t="shared" si="312"/>
        <v>100</v>
      </c>
      <c r="U2236" t="str">
        <f t="shared" si="313"/>
        <v>Low</v>
      </c>
      <c r="V2236" t="str">
        <f t="shared" si="314"/>
        <v>Clean</v>
      </c>
    </row>
    <row r="2237" spans="1:22" x14ac:dyDescent="0.3">
      <c r="A2237" t="str">
        <f>Raw_Data!A2237</f>
        <v>6252431</v>
      </c>
      <c r="B2237">
        <f>Raw_Data!B2237</f>
        <v>45678</v>
      </c>
      <c r="C2237" t="str">
        <f>Raw_Data!C2237</f>
        <v>LAMOTRIGINE 150 MG TABLET</v>
      </c>
      <c r="D2237" t="str">
        <f>Raw_Data!D2237</f>
        <v>51672413204</v>
      </c>
      <c r="E2237" t="str">
        <f>Raw_Data!E2237</f>
        <v>STEINER, DAVID</v>
      </c>
      <c r="F2237" t="str">
        <f>Raw_Data!F2237</f>
        <v>1972508802</v>
      </c>
      <c r="G2237" t="str">
        <f>Raw_Data!H2237</f>
        <v>0</v>
      </c>
      <c r="H2237">
        <f>IFERROR(VLOOKUP(G2237,Store_Map!$A$2:$I$100,3,FALSE),"")</f>
        <v>0</v>
      </c>
      <c r="I2237">
        <f>IFERROR(VLOOKUP(G2237,Store_Map!$A$2:$I$100,4,FALSE),"")</f>
        <v>0</v>
      </c>
      <c r="J2237">
        <f>IFERROR(VLOOKUP(G2237,Store_Map!$A$2:$I$100,5,FALSE),"")</f>
        <v>0</v>
      </c>
      <c r="K2237">
        <f>IFERROR(VLOOKUP(G2237,Store_Map!$A$2:$I$100,6,FALSE),"")</f>
        <v>0</v>
      </c>
      <c r="L2237">
        <f>IFERROR(VLOOKUP(G2237,Store_Map!$A$2:$I$100,7,FALSE),"")</f>
        <v>0</v>
      </c>
      <c r="M2237">
        <f>IFERROR(VLOOKUP(G2237,Store_Map!$A$2:$I$100,8,FALSE),"")</f>
        <v>0</v>
      </c>
      <c r="N2237">
        <f t="shared" si="306"/>
        <v>0</v>
      </c>
      <c r="O2237" t="str">
        <f t="shared" si="307"/>
        <v>PASS</v>
      </c>
      <c r="P2237" t="str">
        <f t="shared" si="308"/>
        <v>PASS</v>
      </c>
      <c r="Q2237" t="str">
        <f t="shared" si="309"/>
        <v>PASS</v>
      </c>
      <c r="R2237" t="str">
        <f t="shared" si="310"/>
        <v>PASS</v>
      </c>
      <c r="S2237" t="str">
        <f t="shared" si="311"/>
        <v>PASS</v>
      </c>
      <c r="T2237">
        <f t="shared" si="312"/>
        <v>100</v>
      </c>
      <c r="U2237" t="str">
        <f t="shared" si="313"/>
        <v>Low</v>
      </c>
      <c r="V2237" t="str">
        <f t="shared" si="314"/>
        <v>Clean</v>
      </c>
    </row>
    <row r="2238" spans="1:22" x14ac:dyDescent="0.3">
      <c r="A2238" t="str">
        <f>Raw_Data!A2238</f>
        <v>6252432</v>
      </c>
      <c r="B2238">
        <f>Raw_Data!B2238</f>
        <v>45678</v>
      </c>
      <c r="C2238" t="str">
        <f>Raw_Data!C2238</f>
        <v>AMLODIPINE BESYLATE 5 MG TA</v>
      </c>
      <c r="D2238" t="str">
        <f>Raw_Data!D2238</f>
        <v>69097012715</v>
      </c>
      <c r="E2238" t="str">
        <f>Raw_Data!E2238</f>
        <v>BYNE, EDMUND</v>
      </c>
      <c r="F2238" t="str">
        <f>Raw_Data!F2238</f>
        <v>1033186648</v>
      </c>
      <c r="G2238" t="str">
        <f>Raw_Data!H2238</f>
        <v>0</v>
      </c>
      <c r="H2238">
        <f>IFERROR(VLOOKUP(G2238,Store_Map!$A$2:$I$100,3,FALSE),"")</f>
        <v>0</v>
      </c>
      <c r="I2238">
        <f>IFERROR(VLOOKUP(G2238,Store_Map!$A$2:$I$100,4,FALSE),"")</f>
        <v>0</v>
      </c>
      <c r="J2238">
        <f>IFERROR(VLOOKUP(G2238,Store_Map!$A$2:$I$100,5,FALSE),"")</f>
        <v>0</v>
      </c>
      <c r="K2238">
        <f>IFERROR(VLOOKUP(G2238,Store_Map!$A$2:$I$100,6,FALSE),"")</f>
        <v>0</v>
      </c>
      <c r="L2238">
        <f>IFERROR(VLOOKUP(G2238,Store_Map!$A$2:$I$100,7,FALSE),"")</f>
        <v>0</v>
      </c>
      <c r="M2238">
        <f>IFERROR(VLOOKUP(G2238,Store_Map!$A$2:$I$100,8,FALSE),"")</f>
        <v>0</v>
      </c>
      <c r="N2238">
        <f t="shared" si="306"/>
        <v>0</v>
      </c>
      <c r="O2238" t="str">
        <f t="shared" si="307"/>
        <v>PASS</v>
      </c>
      <c r="P2238" t="str">
        <f t="shared" si="308"/>
        <v>PASS</v>
      </c>
      <c r="Q2238" t="str">
        <f t="shared" si="309"/>
        <v>PASS</v>
      </c>
      <c r="R2238" t="str">
        <f t="shared" si="310"/>
        <v>PASS</v>
      </c>
      <c r="S2238" t="str">
        <f t="shared" si="311"/>
        <v>PASS</v>
      </c>
      <c r="T2238">
        <f t="shared" si="312"/>
        <v>100</v>
      </c>
      <c r="U2238" t="str">
        <f t="shared" si="313"/>
        <v>Low</v>
      </c>
      <c r="V2238" t="str">
        <f t="shared" si="314"/>
        <v>Clean</v>
      </c>
    </row>
    <row r="2239" spans="1:22" x14ac:dyDescent="0.3">
      <c r="A2239" t="str">
        <f>Raw_Data!A2239</f>
        <v>6252435</v>
      </c>
      <c r="B2239">
        <f>Raw_Data!B2239</f>
        <v>45678</v>
      </c>
      <c r="C2239" t="str">
        <f>Raw_Data!C2239</f>
        <v>BENZONATATE 100 MG CAPSULE</v>
      </c>
      <c r="D2239" t="str">
        <f>Raw_Data!D2239</f>
        <v>64380071207</v>
      </c>
      <c r="E2239" t="str">
        <f>Raw_Data!E2239</f>
        <v>GIBBS, JON</v>
      </c>
      <c r="F2239" t="str">
        <f>Raw_Data!F2239</f>
        <v>1700896156</v>
      </c>
      <c r="G2239" t="str">
        <f>Raw_Data!H2239</f>
        <v>0</v>
      </c>
      <c r="H2239">
        <f>IFERROR(VLOOKUP(G2239,Store_Map!$A$2:$I$100,3,FALSE),"")</f>
        <v>0</v>
      </c>
      <c r="I2239">
        <f>IFERROR(VLOOKUP(G2239,Store_Map!$A$2:$I$100,4,FALSE),"")</f>
        <v>0</v>
      </c>
      <c r="J2239">
        <f>IFERROR(VLOOKUP(G2239,Store_Map!$A$2:$I$100,5,FALSE),"")</f>
        <v>0</v>
      </c>
      <c r="K2239">
        <f>IFERROR(VLOOKUP(G2239,Store_Map!$A$2:$I$100,6,FALSE),"")</f>
        <v>0</v>
      </c>
      <c r="L2239">
        <f>IFERROR(VLOOKUP(G2239,Store_Map!$A$2:$I$100,7,FALSE),"")</f>
        <v>0</v>
      </c>
      <c r="M2239">
        <f>IFERROR(VLOOKUP(G2239,Store_Map!$A$2:$I$100,8,FALSE),"")</f>
        <v>0</v>
      </c>
      <c r="N2239">
        <f t="shared" si="306"/>
        <v>0</v>
      </c>
      <c r="O2239" t="str">
        <f t="shared" si="307"/>
        <v>PASS</v>
      </c>
      <c r="P2239" t="str">
        <f t="shared" si="308"/>
        <v>PASS</v>
      </c>
      <c r="Q2239" t="str">
        <f t="shared" si="309"/>
        <v>PASS</v>
      </c>
      <c r="R2239" t="str">
        <f t="shared" si="310"/>
        <v>PASS</v>
      </c>
      <c r="S2239" t="str">
        <f t="shared" si="311"/>
        <v>PASS</v>
      </c>
      <c r="T2239">
        <f t="shared" si="312"/>
        <v>100</v>
      </c>
      <c r="U2239" t="str">
        <f t="shared" si="313"/>
        <v>Low</v>
      </c>
      <c r="V2239" t="str">
        <f t="shared" si="314"/>
        <v>Clean</v>
      </c>
    </row>
    <row r="2240" spans="1:22" x14ac:dyDescent="0.3">
      <c r="A2240" t="str">
        <f>Raw_Data!A2240</f>
        <v>6251326</v>
      </c>
      <c r="B2240">
        <f>Raw_Data!B2240</f>
        <v>45678</v>
      </c>
      <c r="C2240" t="str">
        <f>Raw_Data!C2240</f>
        <v>PREDNISONE 5 MG TABLET</v>
      </c>
      <c r="D2240" t="str">
        <f>Raw_Data!D2240</f>
        <v>70954005810</v>
      </c>
      <c r="E2240" t="str">
        <f>Raw_Data!E2240</f>
        <v>BYNE, EDMUND</v>
      </c>
      <c r="F2240" t="str">
        <f>Raw_Data!F2240</f>
        <v>1033186648</v>
      </c>
      <c r="G2240" t="str">
        <f>Raw_Data!H2240</f>
        <v>0</v>
      </c>
      <c r="H2240">
        <f>IFERROR(VLOOKUP(G2240,Store_Map!$A$2:$I$100,3,FALSE),"")</f>
        <v>0</v>
      </c>
      <c r="I2240">
        <f>IFERROR(VLOOKUP(G2240,Store_Map!$A$2:$I$100,4,FALSE),"")</f>
        <v>0</v>
      </c>
      <c r="J2240">
        <f>IFERROR(VLOOKUP(G2240,Store_Map!$A$2:$I$100,5,FALSE),"")</f>
        <v>0</v>
      </c>
      <c r="K2240">
        <f>IFERROR(VLOOKUP(G2240,Store_Map!$A$2:$I$100,6,FALSE),"")</f>
        <v>0</v>
      </c>
      <c r="L2240">
        <f>IFERROR(VLOOKUP(G2240,Store_Map!$A$2:$I$100,7,FALSE),"")</f>
        <v>0</v>
      </c>
      <c r="M2240">
        <f>IFERROR(VLOOKUP(G2240,Store_Map!$A$2:$I$100,8,FALSE),"")</f>
        <v>0</v>
      </c>
      <c r="N2240">
        <f t="shared" si="306"/>
        <v>0</v>
      </c>
      <c r="O2240" t="str">
        <f t="shared" si="307"/>
        <v>PASS</v>
      </c>
      <c r="P2240" t="str">
        <f t="shared" si="308"/>
        <v>PASS</v>
      </c>
      <c r="Q2240" t="str">
        <f t="shared" si="309"/>
        <v>PASS</v>
      </c>
      <c r="R2240" t="str">
        <f t="shared" si="310"/>
        <v>PASS</v>
      </c>
      <c r="S2240" t="str">
        <f t="shared" si="311"/>
        <v>PASS</v>
      </c>
      <c r="T2240">
        <f t="shared" si="312"/>
        <v>100</v>
      </c>
      <c r="U2240" t="str">
        <f t="shared" si="313"/>
        <v>Low</v>
      </c>
      <c r="V2240" t="str">
        <f t="shared" si="314"/>
        <v>Clean</v>
      </c>
    </row>
    <row r="2241" spans="1:22" x14ac:dyDescent="0.3">
      <c r="A2241" t="str">
        <f>Raw_Data!A2241</f>
        <v>6243474</v>
      </c>
      <c r="B2241">
        <f>Raw_Data!B2241</f>
        <v>45678</v>
      </c>
      <c r="C2241" t="str">
        <f>Raw_Data!C2241</f>
        <v>GLIMEPIRIDE 1 MG TABLET</v>
      </c>
      <c r="D2241" t="str">
        <f>Raw_Data!D2241</f>
        <v>55111032001</v>
      </c>
      <c r="E2241" t="str">
        <f>Raw_Data!E2241</f>
        <v>BYNE, EDMUND</v>
      </c>
      <c r="F2241" t="str">
        <f>Raw_Data!F2241</f>
        <v>1033186648</v>
      </c>
      <c r="G2241" t="str">
        <f>Raw_Data!H2241</f>
        <v>0</v>
      </c>
      <c r="H2241">
        <f>IFERROR(VLOOKUP(G2241,Store_Map!$A$2:$I$100,3,FALSE),"")</f>
        <v>0</v>
      </c>
      <c r="I2241">
        <f>IFERROR(VLOOKUP(G2241,Store_Map!$A$2:$I$100,4,FALSE),"")</f>
        <v>0</v>
      </c>
      <c r="J2241">
        <f>IFERROR(VLOOKUP(G2241,Store_Map!$A$2:$I$100,5,FALSE),"")</f>
        <v>0</v>
      </c>
      <c r="K2241">
        <f>IFERROR(VLOOKUP(G2241,Store_Map!$A$2:$I$100,6,FALSE),"")</f>
        <v>0</v>
      </c>
      <c r="L2241">
        <f>IFERROR(VLOOKUP(G2241,Store_Map!$A$2:$I$100,7,FALSE),"")</f>
        <v>0</v>
      </c>
      <c r="M2241">
        <f>IFERROR(VLOOKUP(G2241,Store_Map!$A$2:$I$100,8,FALSE),"")</f>
        <v>0</v>
      </c>
      <c r="N2241">
        <f t="shared" si="306"/>
        <v>0</v>
      </c>
      <c r="O2241" t="str">
        <f t="shared" si="307"/>
        <v>PASS</v>
      </c>
      <c r="P2241" t="str">
        <f t="shared" si="308"/>
        <v>PASS</v>
      </c>
      <c r="Q2241" t="str">
        <f t="shared" si="309"/>
        <v>PASS</v>
      </c>
      <c r="R2241" t="str">
        <f t="shared" si="310"/>
        <v>PASS</v>
      </c>
      <c r="S2241" t="str">
        <f t="shared" si="311"/>
        <v>PASS</v>
      </c>
      <c r="T2241">
        <f t="shared" si="312"/>
        <v>100</v>
      </c>
      <c r="U2241" t="str">
        <f t="shared" si="313"/>
        <v>Low</v>
      </c>
      <c r="V2241" t="str">
        <f t="shared" si="314"/>
        <v>Clean</v>
      </c>
    </row>
    <row r="2242" spans="1:22" x14ac:dyDescent="0.3">
      <c r="A2242" t="str">
        <f>Raw_Data!A2242</f>
        <v>6251207</v>
      </c>
      <c r="B2242">
        <f>Raw_Data!B2242</f>
        <v>45678</v>
      </c>
      <c r="C2242" t="str">
        <f>Raw_Data!C2242</f>
        <v>CLOTRIMAZOLE 1% CREAM</v>
      </c>
      <c r="D2242" t="str">
        <f>Raw_Data!D2242</f>
        <v>68462018117</v>
      </c>
      <c r="E2242" t="str">
        <f>Raw_Data!E2242</f>
        <v>GIBBS, JON</v>
      </c>
      <c r="F2242" t="str">
        <f>Raw_Data!F2242</f>
        <v>1700896156</v>
      </c>
      <c r="G2242" t="str">
        <f>Raw_Data!H2242</f>
        <v>0</v>
      </c>
      <c r="H2242">
        <f>IFERROR(VLOOKUP(G2242,Store_Map!$A$2:$I$100,3,FALSE),"")</f>
        <v>0</v>
      </c>
      <c r="I2242">
        <f>IFERROR(VLOOKUP(G2242,Store_Map!$A$2:$I$100,4,FALSE),"")</f>
        <v>0</v>
      </c>
      <c r="J2242">
        <f>IFERROR(VLOOKUP(G2242,Store_Map!$A$2:$I$100,5,FALSE),"")</f>
        <v>0</v>
      </c>
      <c r="K2242">
        <f>IFERROR(VLOOKUP(G2242,Store_Map!$A$2:$I$100,6,FALSE),"")</f>
        <v>0</v>
      </c>
      <c r="L2242">
        <f>IFERROR(VLOOKUP(G2242,Store_Map!$A$2:$I$100,7,FALSE),"")</f>
        <v>0</v>
      </c>
      <c r="M2242">
        <f>IFERROR(VLOOKUP(G2242,Store_Map!$A$2:$I$100,8,FALSE),"")</f>
        <v>0</v>
      </c>
      <c r="N2242">
        <f t="shared" ref="N2242:N2305" si="315">COUNTBLANK(A2242:M2242)</f>
        <v>0</v>
      </c>
      <c r="O2242" t="str">
        <f t="shared" ref="O2242:O2305" si="316">IF(AND(F2242&lt;&gt;"",LEN(F2242)=10,ISNUMBER(--F2242)),"PASS","REVIEW")</f>
        <v>PASS</v>
      </c>
      <c r="P2242" t="str">
        <f t="shared" ref="P2242:P2305" si="317">IF(AND(D2242&lt;&gt;"",OR(LEN(D2242)=10,LEN(D2242)=11),ISNUMBER(--D2242)),"PASS","REVIEW")</f>
        <v>PASS</v>
      </c>
      <c r="Q2242" t="str">
        <f t="shared" ref="Q2242:Q2305" si="318">IF(H2242&lt;&gt;"","PASS","REVIEW")</f>
        <v>PASS</v>
      </c>
      <c r="R2242" t="str">
        <f t="shared" ref="R2242:R2305" si="319">IF(AND(I2242&lt;&gt;"",J2242&lt;&gt;"",K2242&lt;&gt;"",L2242&lt;&gt;"",M2242&lt;&gt;""),"PASS","REVIEW")</f>
        <v>PASS</v>
      </c>
      <c r="S2242" t="str">
        <f t="shared" ref="S2242:S2305" si="320">IF(OR(N2242&gt;0,O2242="REVIEW",P2242="REVIEW",Q2242="REVIEW",R2242="REVIEW"),"REVIEW","PASS")</f>
        <v>PASS</v>
      </c>
      <c r="T2242">
        <f t="shared" ref="T2242:T2305" si="321">MAX(0,100-(N2242*5)-IF(O2242="REVIEW",15,0)-IF(P2242="REVIEW",10,0)-IF(Q2242="REVIEW",10,0)-IF(R2242="REVIEW",20,0))</f>
        <v>100</v>
      </c>
      <c r="U2242" t="str">
        <f t="shared" ref="U2242:U2305" si="322">IF(T2242&gt;=90,"Low",IF(T2242&gt;=70,"Medium","High"))</f>
        <v>Low</v>
      </c>
      <c r="V2242" t="str">
        <f t="shared" ref="V2242:V2305" si="323">IF(N2242&gt;0,"Missing required fields",IF(O2242="REVIEW","Invalid provider NPI",IF(P2242="REVIEW","Invalid NDC",IF(Q2242="REVIEW","Store mapping incomplete",IF(R2242="REVIEW","Entity mapping incomplete","Clean")))))</f>
        <v>Clean</v>
      </c>
    </row>
    <row r="2243" spans="1:22" x14ac:dyDescent="0.3">
      <c r="A2243" t="str">
        <f>Raw_Data!A2243</f>
        <v>6252436</v>
      </c>
      <c r="B2243">
        <f>Raw_Data!B2243</f>
        <v>45678</v>
      </c>
      <c r="C2243" t="str">
        <f>Raw_Data!C2243</f>
        <v>BACLOFEN 10 MG TABLET</v>
      </c>
      <c r="D2243" t="str">
        <f>Raw_Data!D2243</f>
        <v>52817032000</v>
      </c>
      <c r="E2243" t="str">
        <f>Raw_Data!E2243</f>
        <v>GIBBS, JON</v>
      </c>
      <c r="F2243" t="str">
        <f>Raw_Data!F2243</f>
        <v>1700896156</v>
      </c>
      <c r="G2243" t="str">
        <f>Raw_Data!H2243</f>
        <v>0</v>
      </c>
      <c r="H2243">
        <f>IFERROR(VLOOKUP(G2243,Store_Map!$A$2:$I$100,3,FALSE),"")</f>
        <v>0</v>
      </c>
      <c r="I2243">
        <f>IFERROR(VLOOKUP(G2243,Store_Map!$A$2:$I$100,4,FALSE),"")</f>
        <v>0</v>
      </c>
      <c r="J2243">
        <f>IFERROR(VLOOKUP(G2243,Store_Map!$A$2:$I$100,5,FALSE),"")</f>
        <v>0</v>
      </c>
      <c r="K2243">
        <f>IFERROR(VLOOKUP(G2243,Store_Map!$A$2:$I$100,6,FALSE),"")</f>
        <v>0</v>
      </c>
      <c r="L2243">
        <f>IFERROR(VLOOKUP(G2243,Store_Map!$A$2:$I$100,7,FALSE),"")</f>
        <v>0</v>
      </c>
      <c r="M2243">
        <f>IFERROR(VLOOKUP(G2243,Store_Map!$A$2:$I$100,8,FALSE),"")</f>
        <v>0</v>
      </c>
      <c r="N2243">
        <f t="shared" si="315"/>
        <v>0</v>
      </c>
      <c r="O2243" t="str">
        <f t="shared" si="316"/>
        <v>PASS</v>
      </c>
      <c r="P2243" t="str">
        <f t="shared" si="317"/>
        <v>PASS</v>
      </c>
      <c r="Q2243" t="str">
        <f t="shared" si="318"/>
        <v>PASS</v>
      </c>
      <c r="R2243" t="str">
        <f t="shared" si="319"/>
        <v>PASS</v>
      </c>
      <c r="S2243" t="str">
        <f t="shared" si="320"/>
        <v>PASS</v>
      </c>
      <c r="T2243">
        <f t="shared" si="321"/>
        <v>100</v>
      </c>
      <c r="U2243" t="str">
        <f t="shared" si="322"/>
        <v>Low</v>
      </c>
      <c r="V2243" t="str">
        <f t="shared" si="323"/>
        <v>Clean</v>
      </c>
    </row>
    <row r="2244" spans="1:22" x14ac:dyDescent="0.3">
      <c r="A2244" t="str">
        <f>Raw_Data!A2244</f>
        <v>6252437</v>
      </c>
      <c r="B2244">
        <f>Raw_Data!B2244</f>
        <v>45678</v>
      </c>
      <c r="C2244" t="str">
        <f>Raw_Data!C2244</f>
        <v>AMLODIPINE BESYLATE 5 MG TA</v>
      </c>
      <c r="D2244" t="str">
        <f>Raw_Data!D2244</f>
        <v>69097012715</v>
      </c>
      <c r="E2244" t="str">
        <f>Raw_Data!E2244</f>
        <v>BYNE, EDMUND</v>
      </c>
      <c r="F2244" t="str">
        <f>Raw_Data!F2244</f>
        <v>1033186648</v>
      </c>
      <c r="G2244" t="str">
        <f>Raw_Data!H2244</f>
        <v>0</v>
      </c>
      <c r="H2244">
        <f>IFERROR(VLOOKUP(G2244,Store_Map!$A$2:$I$100,3,FALSE),"")</f>
        <v>0</v>
      </c>
      <c r="I2244">
        <f>IFERROR(VLOOKUP(G2244,Store_Map!$A$2:$I$100,4,FALSE),"")</f>
        <v>0</v>
      </c>
      <c r="J2244">
        <f>IFERROR(VLOOKUP(G2244,Store_Map!$A$2:$I$100,5,FALSE),"")</f>
        <v>0</v>
      </c>
      <c r="K2244">
        <f>IFERROR(VLOOKUP(G2244,Store_Map!$A$2:$I$100,6,FALSE),"")</f>
        <v>0</v>
      </c>
      <c r="L2244">
        <f>IFERROR(VLOOKUP(G2244,Store_Map!$A$2:$I$100,7,FALSE),"")</f>
        <v>0</v>
      </c>
      <c r="M2244">
        <f>IFERROR(VLOOKUP(G2244,Store_Map!$A$2:$I$100,8,FALSE),"")</f>
        <v>0</v>
      </c>
      <c r="N2244">
        <f t="shared" si="315"/>
        <v>0</v>
      </c>
      <c r="O2244" t="str">
        <f t="shared" si="316"/>
        <v>PASS</v>
      </c>
      <c r="P2244" t="str">
        <f t="shared" si="317"/>
        <v>PASS</v>
      </c>
      <c r="Q2244" t="str">
        <f t="shared" si="318"/>
        <v>PASS</v>
      </c>
      <c r="R2244" t="str">
        <f t="shared" si="319"/>
        <v>PASS</v>
      </c>
      <c r="S2244" t="str">
        <f t="shared" si="320"/>
        <v>PASS</v>
      </c>
      <c r="T2244">
        <f t="shared" si="321"/>
        <v>100</v>
      </c>
      <c r="U2244" t="str">
        <f t="shared" si="322"/>
        <v>Low</v>
      </c>
      <c r="V2244" t="str">
        <f t="shared" si="323"/>
        <v>Clean</v>
      </c>
    </row>
    <row r="2245" spans="1:22" x14ac:dyDescent="0.3">
      <c r="A2245" t="str">
        <f>Raw_Data!A2245</f>
        <v>6252438</v>
      </c>
      <c r="B2245">
        <f>Raw_Data!B2245</f>
        <v>45678</v>
      </c>
      <c r="C2245" t="str">
        <f>Raw_Data!C2245</f>
        <v>CARVEDILOL 3.125 MG TABLET</v>
      </c>
      <c r="D2245" t="str">
        <f>Raw_Data!D2245</f>
        <v>68382009205</v>
      </c>
      <c r="E2245" t="str">
        <f>Raw_Data!E2245</f>
        <v>BYNE, EDMUND</v>
      </c>
      <c r="F2245" t="str">
        <f>Raw_Data!F2245</f>
        <v>1033186648</v>
      </c>
      <c r="G2245" t="str">
        <f>Raw_Data!H2245</f>
        <v>0</v>
      </c>
      <c r="H2245">
        <f>IFERROR(VLOOKUP(G2245,Store_Map!$A$2:$I$100,3,FALSE),"")</f>
        <v>0</v>
      </c>
      <c r="I2245">
        <f>IFERROR(VLOOKUP(G2245,Store_Map!$A$2:$I$100,4,FALSE),"")</f>
        <v>0</v>
      </c>
      <c r="J2245">
        <f>IFERROR(VLOOKUP(G2245,Store_Map!$A$2:$I$100,5,FALSE),"")</f>
        <v>0</v>
      </c>
      <c r="K2245">
        <f>IFERROR(VLOOKUP(G2245,Store_Map!$A$2:$I$100,6,FALSE),"")</f>
        <v>0</v>
      </c>
      <c r="L2245">
        <f>IFERROR(VLOOKUP(G2245,Store_Map!$A$2:$I$100,7,FALSE),"")</f>
        <v>0</v>
      </c>
      <c r="M2245">
        <f>IFERROR(VLOOKUP(G2245,Store_Map!$A$2:$I$100,8,FALSE),"")</f>
        <v>0</v>
      </c>
      <c r="N2245">
        <f t="shared" si="315"/>
        <v>0</v>
      </c>
      <c r="O2245" t="str">
        <f t="shared" si="316"/>
        <v>PASS</v>
      </c>
      <c r="P2245" t="str">
        <f t="shared" si="317"/>
        <v>PASS</v>
      </c>
      <c r="Q2245" t="str">
        <f t="shared" si="318"/>
        <v>PASS</v>
      </c>
      <c r="R2245" t="str">
        <f t="shared" si="319"/>
        <v>PASS</v>
      </c>
      <c r="S2245" t="str">
        <f t="shared" si="320"/>
        <v>PASS</v>
      </c>
      <c r="T2245">
        <f t="shared" si="321"/>
        <v>100</v>
      </c>
      <c r="U2245" t="str">
        <f t="shared" si="322"/>
        <v>Low</v>
      </c>
      <c r="V2245" t="str">
        <f t="shared" si="323"/>
        <v>Clean</v>
      </c>
    </row>
    <row r="2246" spans="1:22" x14ac:dyDescent="0.3">
      <c r="A2246" t="str">
        <f>Raw_Data!A2246</f>
        <v>6252440</v>
      </c>
      <c r="B2246">
        <f>Raw_Data!B2246</f>
        <v>45678</v>
      </c>
      <c r="C2246" t="str">
        <f>Raw_Data!C2246</f>
        <v>EZETIMIBE 10 MG TABLET</v>
      </c>
      <c r="D2246" t="str">
        <f>Raw_Data!D2246</f>
        <v>69238115409</v>
      </c>
      <c r="E2246" t="str">
        <f>Raw_Data!E2246</f>
        <v>BYNE, EDMUND</v>
      </c>
      <c r="F2246" t="str">
        <f>Raw_Data!F2246</f>
        <v>1033186648</v>
      </c>
      <c r="G2246" t="str">
        <f>Raw_Data!H2246</f>
        <v>0</v>
      </c>
      <c r="H2246">
        <f>IFERROR(VLOOKUP(G2246,Store_Map!$A$2:$I$100,3,FALSE),"")</f>
        <v>0</v>
      </c>
      <c r="I2246">
        <f>IFERROR(VLOOKUP(G2246,Store_Map!$A$2:$I$100,4,FALSE),"")</f>
        <v>0</v>
      </c>
      <c r="J2246">
        <f>IFERROR(VLOOKUP(G2246,Store_Map!$A$2:$I$100,5,FALSE),"")</f>
        <v>0</v>
      </c>
      <c r="K2246">
        <f>IFERROR(VLOOKUP(G2246,Store_Map!$A$2:$I$100,6,FALSE),"")</f>
        <v>0</v>
      </c>
      <c r="L2246">
        <f>IFERROR(VLOOKUP(G2246,Store_Map!$A$2:$I$100,7,FALSE),"")</f>
        <v>0</v>
      </c>
      <c r="M2246">
        <f>IFERROR(VLOOKUP(G2246,Store_Map!$A$2:$I$100,8,FALSE),"")</f>
        <v>0</v>
      </c>
      <c r="N2246">
        <f t="shared" si="315"/>
        <v>0</v>
      </c>
      <c r="O2246" t="str">
        <f t="shared" si="316"/>
        <v>PASS</v>
      </c>
      <c r="P2246" t="str">
        <f t="shared" si="317"/>
        <v>PASS</v>
      </c>
      <c r="Q2246" t="str">
        <f t="shared" si="318"/>
        <v>PASS</v>
      </c>
      <c r="R2246" t="str">
        <f t="shared" si="319"/>
        <v>PASS</v>
      </c>
      <c r="S2246" t="str">
        <f t="shared" si="320"/>
        <v>PASS</v>
      </c>
      <c r="T2246">
        <f t="shared" si="321"/>
        <v>100</v>
      </c>
      <c r="U2246" t="str">
        <f t="shared" si="322"/>
        <v>Low</v>
      </c>
      <c r="V2246" t="str">
        <f t="shared" si="323"/>
        <v>Clean</v>
      </c>
    </row>
    <row r="2247" spans="1:22" x14ac:dyDescent="0.3">
      <c r="A2247" t="str">
        <f>Raw_Data!A2247</f>
        <v>6252447</v>
      </c>
      <c r="B2247">
        <f>Raw_Data!B2247</f>
        <v>45678</v>
      </c>
      <c r="C2247" t="str">
        <f>Raw_Data!C2247</f>
        <v>METRONIDAZOLE 500 MG TABLET</v>
      </c>
      <c r="D2247" t="str">
        <f>Raw_Data!D2247</f>
        <v>29300022705</v>
      </c>
      <c r="E2247" t="str">
        <f>Raw_Data!E2247</f>
        <v>GRESHAM, J. MARK</v>
      </c>
      <c r="F2247" t="str">
        <f>Raw_Data!F2247</f>
        <v>1326026618</v>
      </c>
      <c r="G2247" t="str">
        <f>Raw_Data!H2247</f>
        <v>0</v>
      </c>
      <c r="H2247">
        <f>IFERROR(VLOOKUP(G2247,Store_Map!$A$2:$I$100,3,FALSE),"")</f>
        <v>0</v>
      </c>
      <c r="I2247">
        <f>IFERROR(VLOOKUP(G2247,Store_Map!$A$2:$I$100,4,FALSE),"")</f>
        <v>0</v>
      </c>
      <c r="J2247">
        <f>IFERROR(VLOOKUP(G2247,Store_Map!$A$2:$I$100,5,FALSE),"")</f>
        <v>0</v>
      </c>
      <c r="K2247">
        <f>IFERROR(VLOOKUP(G2247,Store_Map!$A$2:$I$100,6,FALSE),"")</f>
        <v>0</v>
      </c>
      <c r="L2247">
        <f>IFERROR(VLOOKUP(G2247,Store_Map!$A$2:$I$100,7,FALSE),"")</f>
        <v>0</v>
      </c>
      <c r="M2247">
        <f>IFERROR(VLOOKUP(G2247,Store_Map!$A$2:$I$100,8,FALSE),"")</f>
        <v>0</v>
      </c>
      <c r="N2247">
        <f t="shared" si="315"/>
        <v>0</v>
      </c>
      <c r="O2247" t="str">
        <f t="shared" si="316"/>
        <v>PASS</v>
      </c>
      <c r="P2247" t="str">
        <f t="shared" si="317"/>
        <v>PASS</v>
      </c>
      <c r="Q2247" t="str">
        <f t="shared" si="318"/>
        <v>PASS</v>
      </c>
      <c r="R2247" t="str">
        <f t="shared" si="319"/>
        <v>PASS</v>
      </c>
      <c r="S2247" t="str">
        <f t="shared" si="320"/>
        <v>PASS</v>
      </c>
      <c r="T2247">
        <f t="shared" si="321"/>
        <v>100</v>
      </c>
      <c r="U2247" t="str">
        <f t="shared" si="322"/>
        <v>Low</v>
      </c>
      <c r="V2247" t="str">
        <f t="shared" si="323"/>
        <v>Clean</v>
      </c>
    </row>
    <row r="2248" spans="1:22" x14ac:dyDescent="0.3">
      <c r="A2248" t="str">
        <f>Raw_Data!A2248</f>
        <v>6252448</v>
      </c>
      <c r="B2248">
        <f>Raw_Data!B2248</f>
        <v>45678</v>
      </c>
      <c r="C2248" t="str">
        <f>Raw_Data!C2248</f>
        <v>BACLOFEN 5 MG TABLET</v>
      </c>
      <c r="D2248" t="str">
        <f>Raw_Data!D2248</f>
        <v>52817031910</v>
      </c>
      <c r="E2248" t="str">
        <f>Raw_Data!E2248</f>
        <v>BYNE, EDMUND</v>
      </c>
      <c r="F2248" t="str">
        <f>Raw_Data!F2248</f>
        <v>1033186648</v>
      </c>
      <c r="G2248" t="str">
        <f>Raw_Data!H2248</f>
        <v>0</v>
      </c>
      <c r="H2248">
        <f>IFERROR(VLOOKUP(G2248,Store_Map!$A$2:$I$100,3,FALSE),"")</f>
        <v>0</v>
      </c>
      <c r="I2248">
        <f>IFERROR(VLOOKUP(G2248,Store_Map!$A$2:$I$100,4,FALSE),"")</f>
        <v>0</v>
      </c>
      <c r="J2248">
        <f>IFERROR(VLOOKUP(G2248,Store_Map!$A$2:$I$100,5,FALSE),"")</f>
        <v>0</v>
      </c>
      <c r="K2248">
        <f>IFERROR(VLOOKUP(G2248,Store_Map!$A$2:$I$100,6,FALSE),"")</f>
        <v>0</v>
      </c>
      <c r="L2248">
        <f>IFERROR(VLOOKUP(G2248,Store_Map!$A$2:$I$100,7,FALSE),"")</f>
        <v>0</v>
      </c>
      <c r="M2248">
        <f>IFERROR(VLOOKUP(G2248,Store_Map!$A$2:$I$100,8,FALSE),"")</f>
        <v>0</v>
      </c>
      <c r="N2248">
        <f t="shared" si="315"/>
        <v>0</v>
      </c>
      <c r="O2248" t="str">
        <f t="shared" si="316"/>
        <v>PASS</v>
      </c>
      <c r="P2248" t="str">
        <f t="shared" si="317"/>
        <v>PASS</v>
      </c>
      <c r="Q2248" t="str">
        <f t="shared" si="318"/>
        <v>PASS</v>
      </c>
      <c r="R2248" t="str">
        <f t="shared" si="319"/>
        <v>PASS</v>
      </c>
      <c r="S2248" t="str">
        <f t="shared" si="320"/>
        <v>PASS</v>
      </c>
      <c r="T2248">
        <f t="shared" si="321"/>
        <v>100</v>
      </c>
      <c r="U2248" t="str">
        <f t="shared" si="322"/>
        <v>Low</v>
      </c>
      <c r="V2248" t="str">
        <f t="shared" si="323"/>
        <v>Clean</v>
      </c>
    </row>
    <row r="2249" spans="1:22" x14ac:dyDescent="0.3">
      <c r="A2249" t="str">
        <f>Raw_Data!A2249</f>
        <v>6250240</v>
      </c>
      <c r="B2249">
        <f>Raw_Data!B2249</f>
        <v>45680</v>
      </c>
      <c r="C2249" t="str">
        <f>Raw_Data!C2249</f>
        <v>FARXIGA 10 MG TABLET</v>
      </c>
      <c r="D2249" t="str">
        <f>Raw_Data!D2249</f>
        <v>310621030</v>
      </c>
      <c r="E2249" t="str">
        <f>Raw_Data!E2249</f>
        <v>BYNE, EDMUND</v>
      </c>
      <c r="F2249" t="str">
        <f>Raw_Data!F2249</f>
        <v>1033186648</v>
      </c>
      <c r="G2249" t="str">
        <f>Raw_Data!H2249</f>
        <v>0</v>
      </c>
      <c r="H2249">
        <f>IFERROR(VLOOKUP(G2249,Store_Map!$A$2:$I$100,3,FALSE),"")</f>
        <v>0</v>
      </c>
      <c r="I2249">
        <f>IFERROR(VLOOKUP(G2249,Store_Map!$A$2:$I$100,4,FALSE),"")</f>
        <v>0</v>
      </c>
      <c r="J2249">
        <f>IFERROR(VLOOKUP(G2249,Store_Map!$A$2:$I$100,5,FALSE),"")</f>
        <v>0</v>
      </c>
      <c r="K2249">
        <f>IFERROR(VLOOKUP(G2249,Store_Map!$A$2:$I$100,6,FALSE),"")</f>
        <v>0</v>
      </c>
      <c r="L2249">
        <f>IFERROR(VLOOKUP(G2249,Store_Map!$A$2:$I$100,7,FALSE),"")</f>
        <v>0</v>
      </c>
      <c r="M2249">
        <f>IFERROR(VLOOKUP(G2249,Store_Map!$A$2:$I$100,8,FALSE),"")</f>
        <v>0</v>
      </c>
      <c r="N2249">
        <f t="shared" si="315"/>
        <v>0</v>
      </c>
      <c r="O2249" t="str">
        <f t="shared" si="316"/>
        <v>PASS</v>
      </c>
      <c r="P2249" t="str">
        <f t="shared" si="317"/>
        <v>REVIEW</v>
      </c>
      <c r="Q2249" t="str">
        <f t="shared" si="318"/>
        <v>PASS</v>
      </c>
      <c r="R2249" t="str">
        <f t="shared" si="319"/>
        <v>PASS</v>
      </c>
      <c r="S2249" t="str">
        <f t="shared" si="320"/>
        <v>REVIEW</v>
      </c>
      <c r="T2249">
        <f t="shared" si="321"/>
        <v>90</v>
      </c>
      <c r="U2249" t="str">
        <f t="shared" si="322"/>
        <v>Low</v>
      </c>
      <c r="V2249" t="str">
        <f t="shared" si="323"/>
        <v>Invalid NDC</v>
      </c>
    </row>
    <row r="2250" spans="1:22" x14ac:dyDescent="0.3">
      <c r="A2250" t="str">
        <f>Raw_Data!A2250</f>
        <v>6250253</v>
      </c>
      <c r="B2250">
        <f>Raw_Data!B2250</f>
        <v>45680</v>
      </c>
      <c r="C2250" t="str">
        <f>Raw_Data!C2250</f>
        <v>TAMSULOSIN HCL 0.4 MG CAPSU</v>
      </c>
      <c r="D2250" t="str">
        <f>Raw_Data!D2250</f>
        <v>65862059801</v>
      </c>
      <c r="E2250" t="str">
        <f>Raw_Data!E2250</f>
        <v>BYNE, EDMUND</v>
      </c>
      <c r="F2250" t="str">
        <f>Raw_Data!F2250</f>
        <v>1033186648</v>
      </c>
      <c r="G2250" t="str">
        <f>Raw_Data!H2250</f>
        <v>0</v>
      </c>
      <c r="H2250">
        <f>IFERROR(VLOOKUP(G2250,Store_Map!$A$2:$I$100,3,FALSE),"")</f>
        <v>0</v>
      </c>
      <c r="I2250">
        <f>IFERROR(VLOOKUP(G2250,Store_Map!$A$2:$I$100,4,FALSE),"")</f>
        <v>0</v>
      </c>
      <c r="J2250">
        <f>IFERROR(VLOOKUP(G2250,Store_Map!$A$2:$I$100,5,FALSE),"")</f>
        <v>0</v>
      </c>
      <c r="K2250">
        <f>IFERROR(VLOOKUP(G2250,Store_Map!$A$2:$I$100,6,FALSE),"")</f>
        <v>0</v>
      </c>
      <c r="L2250">
        <f>IFERROR(VLOOKUP(G2250,Store_Map!$A$2:$I$100,7,FALSE),"")</f>
        <v>0</v>
      </c>
      <c r="M2250">
        <f>IFERROR(VLOOKUP(G2250,Store_Map!$A$2:$I$100,8,FALSE),"")</f>
        <v>0</v>
      </c>
      <c r="N2250">
        <f t="shared" si="315"/>
        <v>0</v>
      </c>
      <c r="O2250" t="str">
        <f t="shared" si="316"/>
        <v>PASS</v>
      </c>
      <c r="P2250" t="str">
        <f t="shared" si="317"/>
        <v>PASS</v>
      </c>
      <c r="Q2250" t="str">
        <f t="shared" si="318"/>
        <v>PASS</v>
      </c>
      <c r="R2250" t="str">
        <f t="shared" si="319"/>
        <v>PASS</v>
      </c>
      <c r="S2250" t="str">
        <f t="shared" si="320"/>
        <v>PASS</v>
      </c>
      <c r="T2250">
        <f t="shared" si="321"/>
        <v>100</v>
      </c>
      <c r="U2250" t="str">
        <f t="shared" si="322"/>
        <v>Low</v>
      </c>
      <c r="V2250" t="str">
        <f t="shared" si="323"/>
        <v>Clean</v>
      </c>
    </row>
    <row r="2251" spans="1:22" x14ac:dyDescent="0.3">
      <c r="A2251" t="str">
        <f>Raw_Data!A2251</f>
        <v>6250640</v>
      </c>
      <c r="B2251">
        <f>Raw_Data!B2251</f>
        <v>45680</v>
      </c>
      <c r="C2251" t="str">
        <f>Raw_Data!C2251</f>
        <v>FARXIGA 10 MG TABLET</v>
      </c>
      <c r="D2251" t="str">
        <f>Raw_Data!D2251</f>
        <v>310621030</v>
      </c>
      <c r="E2251" t="str">
        <f>Raw_Data!E2251</f>
        <v>GIBBS, JON</v>
      </c>
      <c r="F2251" t="str">
        <f>Raw_Data!F2251</f>
        <v>1700896156</v>
      </c>
      <c r="G2251" t="str">
        <f>Raw_Data!H2251</f>
        <v>0</v>
      </c>
      <c r="H2251">
        <f>IFERROR(VLOOKUP(G2251,Store_Map!$A$2:$I$100,3,FALSE),"")</f>
        <v>0</v>
      </c>
      <c r="I2251">
        <f>IFERROR(VLOOKUP(G2251,Store_Map!$A$2:$I$100,4,FALSE),"")</f>
        <v>0</v>
      </c>
      <c r="J2251">
        <f>IFERROR(VLOOKUP(G2251,Store_Map!$A$2:$I$100,5,FALSE),"")</f>
        <v>0</v>
      </c>
      <c r="K2251">
        <f>IFERROR(VLOOKUP(G2251,Store_Map!$A$2:$I$100,6,FALSE),"")</f>
        <v>0</v>
      </c>
      <c r="L2251">
        <f>IFERROR(VLOOKUP(G2251,Store_Map!$A$2:$I$100,7,FALSE),"")</f>
        <v>0</v>
      </c>
      <c r="M2251">
        <f>IFERROR(VLOOKUP(G2251,Store_Map!$A$2:$I$100,8,FALSE),"")</f>
        <v>0</v>
      </c>
      <c r="N2251">
        <f t="shared" si="315"/>
        <v>0</v>
      </c>
      <c r="O2251" t="str">
        <f t="shared" si="316"/>
        <v>PASS</v>
      </c>
      <c r="P2251" t="str">
        <f t="shared" si="317"/>
        <v>REVIEW</v>
      </c>
      <c r="Q2251" t="str">
        <f t="shared" si="318"/>
        <v>PASS</v>
      </c>
      <c r="R2251" t="str">
        <f t="shared" si="319"/>
        <v>PASS</v>
      </c>
      <c r="S2251" t="str">
        <f t="shared" si="320"/>
        <v>REVIEW</v>
      </c>
      <c r="T2251">
        <f t="shared" si="321"/>
        <v>90</v>
      </c>
      <c r="U2251" t="str">
        <f t="shared" si="322"/>
        <v>Low</v>
      </c>
      <c r="V2251" t="str">
        <f t="shared" si="323"/>
        <v>Invalid NDC</v>
      </c>
    </row>
    <row r="2252" spans="1:22" x14ac:dyDescent="0.3">
      <c r="A2252" t="str">
        <f>Raw_Data!A2252</f>
        <v>6237703</v>
      </c>
      <c r="B2252">
        <f>Raw_Data!B2252</f>
        <v>45680</v>
      </c>
      <c r="C2252" t="str">
        <f>Raw_Data!C2252</f>
        <v>LOSARTAN-HCTZ 50-12.5 MG TA</v>
      </c>
      <c r="D2252" t="str">
        <f>Raw_Data!D2252</f>
        <v>65862046899</v>
      </c>
      <c r="E2252" t="str">
        <f>Raw_Data!E2252</f>
        <v>YASIN, NURA</v>
      </c>
      <c r="F2252" t="str">
        <f>Raw_Data!F2252</f>
        <v>1265518567</v>
      </c>
      <c r="G2252" t="str">
        <f>Raw_Data!H2252</f>
        <v>0</v>
      </c>
      <c r="H2252">
        <f>IFERROR(VLOOKUP(G2252,Store_Map!$A$2:$I$100,3,FALSE),"")</f>
        <v>0</v>
      </c>
      <c r="I2252">
        <f>IFERROR(VLOOKUP(G2252,Store_Map!$A$2:$I$100,4,FALSE),"")</f>
        <v>0</v>
      </c>
      <c r="J2252">
        <f>IFERROR(VLOOKUP(G2252,Store_Map!$A$2:$I$100,5,FALSE),"")</f>
        <v>0</v>
      </c>
      <c r="K2252">
        <f>IFERROR(VLOOKUP(G2252,Store_Map!$A$2:$I$100,6,FALSE),"")</f>
        <v>0</v>
      </c>
      <c r="L2252">
        <f>IFERROR(VLOOKUP(G2252,Store_Map!$A$2:$I$100,7,FALSE),"")</f>
        <v>0</v>
      </c>
      <c r="M2252">
        <f>IFERROR(VLOOKUP(G2252,Store_Map!$A$2:$I$100,8,FALSE),"")</f>
        <v>0</v>
      </c>
      <c r="N2252">
        <f t="shared" si="315"/>
        <v>0</v>
      </c>
      <c r="O2252" t="str">
        <f t="shared" si="316"/>
        <v>PASS</v>
      </c>
      <c r="P2252" t="str">
        <f t="shared" si="317"/>
        <v>PASS</v>
      </c>
      <c r="Q2252" t="str">
        <f t="shared" si="318"/>
        <v>PASS</v>
      </c>
      <c r="R2252" t="str">
        <f t="shared" si="319"/>
        <v>PASS</v>
      </c>
      <c r="S2252" t="str">
        <f t="shared" si="320"/>
        <v>PASS</v>
      </c>
      <c r="T2252">
        <f t="shared" si="321"/>
        <v>100</v>
      </c>
      <c r="U2252" t="str">
        <f t="shared" si="322"/>
        <v>Low</v>
      </c>
      <c r="V2252" t="str">
        <f t="shared" si="323"/>
        <v>Clean</v>
      </c>
    </row>
    <row r="2253" spans="1:22" x14ac:dyDescent="0.3">
      <c r="A2253" t="str">
        <f>Raw_Data!A2253</f>
        <v>6229722</v>
      </c>
      <c r="B2253">
        <f>Raw_Data!B2253</f>
        <v>45680</v>
      </c>
      <c r="C2253" t="str">
        <f>Raw_Data!C2253</f>
        <v>AMLODIPINE BESYLATE 5 MG TA</v>
      </c>
      <c r="D2253" t="str">
        <f>Raw_Data!D2253</f>
        <v>69097012715</v>
      </c>
      <c r="E2253" t="str">
        <f>Raw_Data!E2253</f>
        <v>BYNE, EDMUND</v>
      </c>
      <c r="F2253" t="str">
        <f>Raw_Data!F2253</f>
        <v>1033186648</v>
      </c>
      <c r="G2253" t="str">
        <f>Raw_Data!H2253</f>
        <v>0</v>
      </c>
      <c r="H2253">
        <f>IFERROR(VLOOKUP(G2253,Store_Map!$A$2:$I$100,3,FALSE),"")</f>
        <v>0</v>
      </c>
      <c r="I2253">
        <f>IFERROR(VLOOKUP(G2253,Store_Map!$A$2:$I$100,4,FALSE),"")</f>
        <v>0</v>
      </c>
      <c r="J2253">
        <f>IFERROR(VLOOKUP(G2253,Store_Map!$A$2:$I$100,5,FALSE),"")</f>
        <v>0</v>
      </c>
      <c r="K2253">
        <f>IFERROR(VLOOKUP(G2253,Store_Map!$A$2:$I$100,6,FALSE),"")</f>
        <v>0</v>
      </c>
      <c r="L2253">
        <f>IFERROR(VLOOKUP(G2253,Store_Map!$A$2:$I$100,7,FALSE),"")</f>
        <v>0</v>
      </c>
      <c r="M2253">
        <f>IFERROR(VLOOKUP(G2253,Store_Map!$A$2:$I$100,8,FALSE),"")</f>
        <v>0</v>
      </c>
      <c r="N2253">
        <f t="shared" si="315"/>
        <v>0</v>
      </c>
      <c r="O2253" t="str">
        <f t="shared" si="316"/>
        <v>PASS</v>
      </c>
      <c r="P2253" t="str">
        <f t="shared" si="317"/>
        <v>PASS</v>
      </c>
      <c r="Q2253" t="str">
        <f t="shared" si="318"/>
        <v>PASS</v>
      </c>
      <c r="R2253" t="str">
        <f t="shared" si="319"/>
        <v>PASS</v>
      </c>
      <c r="S2253" t="str">
        <f t="shared" si="320"/>
        <v>PASS</v>
      </c>
      <c r="T2253">
        <f t="shared" si="321"/>
        <v>100</v>
      </c>
      <c r="U2253" t="str">
        <f t="shared" si="322"/>
        <v>Low</v>
      </c>
      <c r="V2253" t="str">
        <f t="shared" si="323"/>
        <v>Clean</v>
      </c>
    </row>
    <row r="2254" spans="1:22" x14ac:dyDescent="0.3">
      <c r="A2254" t="str">
        <f>Raw_Data!A2254</f>
        <v>6229724</v>
      </c>
      <c r="B2254">
        <f>Raw_Data!B2254</f>
        <v>45680</v>
      </c>
      <c r="C2254" t="str">
        <f>Raw_Data!C2254</f>
        <v>LEVOTHYROXINE 88 MCG TABLET</v>
      </c>
      <c r="D2254" t="str">
        <f>Raw_Data!D2254</f>
        <v>527328346</v>
      </c>
      <c r="E2254" t="str">
        <f>Raw_Data!E2254</f>
        <v>BYNE, EDMUND</v>
      </c>
      <c r="F2254" t="str">
        <f>Raw_Data!F2254</f>
        <v>1033186648</v>
      </c>
      <c r="G2254" t="str">
        <f>Raw_Data!H2254</f>
        <v>0</v>
      </c>
      <c r="H2254">
        <f>IFERROR(VLOOKUP(G2254,Store_Map!$A$2:$I$100,3,FALSE),"")</f>
        <v>0</v>
      </c>
      <c r="I2254">
        <f>IFERROR(VLOOKUP(G2254,Store_Map!$A$2:$I$100,4,FALSE),"")</f>
        <v>0</v>
      </c>
      <c r="J2254">
        <f>IFERROR(VLOOKUP(G2254,Store_Map!$A$2:$I$100,5,FALSE),"")</f>
        <v>0</v>
      </c>
      <c r="K2254">
        <f>IFERROR(VLOOKUP(G2254,Store_Map!$A$2:$I$100,6,FALSE),"")</f>
        <v>0</v>
      </c>
      <c r="L2254">
        <f>IFERROR(VLOOKUP(G2254,Store_Map!$A$2:$I$100,7,FALSE),"")</f>
        <v>0</v>
      </c>
      <c r="M2254">
        <f>IFERROR(VLOOKUP(G2254,Store_Map!$A$2:$I$100,8,FALSE),"")</f>
        <v>0</v>
      </c>
      <c r="N2254">
        <f t="shared" si="315"/>
        <v>0</v>
      </c>
      <c r="O2254" t="str">
        <f t="shared" si="316"/>
        <v>PASS</v>
      </c>
      <c r="P2254" t="str">
        <f t="shared" si="317"/>
        <v>REVIEW</v>
      </c>
      <c r="Q2254" t="str">
        <f t="shared" si="318"/>
        <v>PASS</v>
      </c>
      <c r="R2254" t="str">
        <f t="shared" si="319"/>
        <v>PASS</v>
      </c>
      <c r="S2254" t="str">
        <f t="shared" si="320"/>
        <v>REVIEW</v>
      </c>
      <c r="T2254">
        <f t="shared" si="321"/>
        <v>90</v>
      </c>
      <c r="U2254" t="str">
        <f t="shared" si="322"/>
        <v>Low</v>
      </c>
      <c r="V2254" t="str">
        <f t="shared" si="323"/>
        <v>Invalid NDC</v>
      </c>
    </row>
    <row r="2255" spans="1:22" x14ac:dyDescent="0.3">
      <c r="A2255" t="str">
        <f>Raw_Data!A2255</f>
        <v>6251172</v>
      </c>
      <c r="B2255">
        <f>Raw_Data!B2255</f>
        <v>45680</v>
      </c>
      <c r="C2255" t="str">
        <f>Raw_Data!C2255</f>
        <v>AMLODIPINE BESYLATE 10 MG T</v>
      </c>
      <c r="D2255" t="str">
        <f>Raw_Data!D2255</f>
        <v>69097012815</v>
      </c>
      <c r="E2255" t="str">
        <f>Raw_Data!E2255</f>
        <v>MACHADO, MARIA</v>
      </c>
      <c r="F2255" t="str">
        <f>Raw_Data!F2255</f>
        <v>1619100302</v>
      </c>
      <c r="G2255" t="str">
        <f>Raw_Data!H2255</f>
        <v>0</v>
      </c>
      <c r="H2255">
        <f>IFERROR(VLOOKUP(G2255,Store_Map!$A$2:$I$100,3,FALSE),"")</f>
        <v>0</v>
      </c>
      <c r="I2255">
        <f>IFERROR(VLOOKUP(G2255,Store_Map!$A$2:$I$100,4,FALSE),"")</f>
        <v>0</v>
      </c>
      <c r="J2255">
        <f>IFERROR(VLOOKUP(G2255,Store_Map!$A$2:$I$100,5,FALSE),"")</f>
        <v>0</v>
      </c>
      <c r="K2255">
        <f>IFERROR(VLOOKUP(G2255,Store_Map!$A$2:$I$100,6,FALSE),"")</f>
        <v>0</v>
      </c>
      <c r="L2255">
        <f>IFERROR(VLOOKUP(G2255,Store_Map!$A$2:$I$100,7,FALSE),"")</f>
        <v>0</v>
      </c>
      <c r="M2255">
        <f>IFERROR(VLOOKUP(G2255,Store_Map!$A$2:$I$100,8,FALSE),"")</f>
        <v>0</v>
      </c>
      <c r="N2255">
        <f t="shared" si="315"/>
        <v>0</v>
      </c>
      <c r="O2255" t="str">
        <f t="shared" si="316"/>
        <v>PASS</v>
      </c>
      <c r="P2255" t="str">
        <f t="shared" si="317"/>
        <v>PASS</v>
      </c>
      <c r="Q2255" t="str">
        <f t="shared" si="318"/>
        <v>PASS</v>
      </c>
      <c r="R2255" t="str">
        <f t="shared" si="319"/>
        <v>PASS</v>
      </c>
      <c r="S2255" t="str">
        <f t="shared" si="320"/>
        <v>PASS</v>
      </c>
      <c r="T2255">
        <f t="shared" si="321"/>
        <v>100</v>
      </c>
      <c r="U2255" t="str">
        <f t="shared" si="322"/>
        <v>Low</v>
      </c>
      <c r="V2255" t="str">
        <f t="shared" si="323"/>
        <v>Clean</v>
      </c>
    </row>
    <row r="2256" spans="1:22" x14ac:dyDescent="0.3">
      <c r="A2256" t="str">
        <f>Raw_Data!A2256</f>
        <v>6251246</v>
      </c>
      <c r="B2256">
        <f>Raw_Data!B2256</f>
        <v>45680</v>
      </c>
      <c r="C2256" t="str">
        <f>Raw_Data!C2256</f>
        <v>AMLODIPINE BESYLATE 10 MG T</v>
      </c>
      <c r="D2256" t="str">
        <f>Raw_Data!D2256</f>
        <v>69097012815</v>
      </c>
      <c r="E2256" t="str">
        <f>Raw_Data!E2256</f>
        <v>GIBBS, JON</v>
      </c>
      <c r="F2256" t="str">
        <f>Raw_Data!F2256</f>
        <v>1700896156</v>
      </c>
      <c r="G2256" t="str">
        <f>Raw_Data!H2256</f>
        <v>0</v>
      </c>
      <c r="H2256">
        <f>IFERROR(VLOOKUP(G2256,Store_Map!$A$2:$I$100,3,FALSE),"")</f>
        <v>0</v>
      </c>
      <c r="I2256">
        <f>IFERROR(VLOOKUP(G2256,Store_Map!$A$2:$I$100,4,FALSE),"")</f>
        <v>0</v>
      </c>
      <c r="J2256">
        <f>IFERROR(VLOOKUP(G2256,Store_Map!$A$2:$I$100,5,FALSE),"")</f>
        <v>0</v>
      </c>
      <c r="K2256">
        <f>IFERROR(VLOOKUP(G2256,Store_Map!$A$2:$I$100,6,FALSE),"")</f>
        <v>0</v>
      </c>
      <c r="L2256">
        <f>IFERROR(VLOOKUP(G2256,Store_Map!$A$2:$I$100,7,FALSE),"")</f>
        <v>0</v>
      </c>
      <c r="M2256">
        <f>IFERROR(VLOOKUP(G2256,Store_Map!$A$2:$I$100,8,FALSE),"")</f>
        <v>0</v>
      </c>
      <c r="N2256">
        <f t="shared" si="315"/>
        <v>0</v>
      </c>
      <c r="O2256" t="str">
        <f t="shared" si="316"/>
        <v>PASS</v>
      </c>
      <c r="P2256" t="str">
        <f t="shared" si="317"/>
        <v>PASS</v>
      </c>
      <c r="Q2256" t="str">
        <f t="shared" si="318"/>
        <v>PASS</v>
      </c>
      <c r="R2256" t="str">
        <f t="shared" si="319"/>
        <v>PASS</v>
      </c>
      <c r="S2256" t="str">
        <f t="shared" si="320"/>
        <v>PASS</v>
      </c>
      <c r="T2256">
        <f t="shared" si="321"/>
        <v>100</v>
      </c>
      <c r="U2256" t="str">
        <f t="shared" si="322"/>
        <v>Low</v>
      </c>
      <c r="V2256" t="str">
        <f t="shared" si="323"/>
        <v>Clean</v>
      </c>
    </row>
    <row r="2257" spans="1:22" x14ac:dyDescent="0.3">
      <c r="A2257" t="str">
        <f>Raw_Data!A2257</f>
        <v>6251321</v>
      </c>
      <c r="B2257">
        <f>Raw_Data!B2257</f>
        <v>45680</v>
      </c>
      <c r="C2257" t="str">
        <f>Raw_Data!C2257</f>
        <v>IBUPROFEN 800 MG TABLET</v>
      </c>
      <c r="D2257" t="str">
        <f>Raw_Data!D2257</f>
        <v>59651036205</v>
      </c>
      <c r="E2257" t="str">
        <f>Raw_Data!E2257</f>
        <v>BYNE, EDMUND</v>
      </c>
      <c r="F2257" t="str">
        <f>Raw_Data!F2257</f>
        <v>1033186648</v>
      </c>
      <c r="G2257" t="str">
        <f>Raw_Data!H2257</f>
        <v>0</v>
      </c>
      <c r="H2257">
        <f>IFERROR(VLOOKUP(G2257,Store_Map!$A$2:$I$100,3,FALSE),"")</f>
        <v>0</v>
      </c>
      <c r="I2257">
        <f>IFERROR(VLOOKUP(G2257,Store_Map!$A$2:$I$100,4,FALSE),"")</f>
        <v>0</v>
      </c>
      <c r="J2257">
        <f>IFERROR(VLOOKUP(G2257,Store_Map!$A$2:$I$100,5,FALSE),"")</f>
        <v>0</v>
      </c>
      <c r="K2257">
        <f>IFERROR(VLOOKUP(G2257,Store_Map!$A$2:$I$100,6,FALSE),"")</f>
        <v>0</v>
      </c>
      <c r="L2257">
        <f>IFERROR(VLOOKUP(G2257,Store_Map!$A$2:$I$100,7,FALSE),"")</f>
        <v>0</v>
      </c>
      <c r="M2257">
        <f>IFERROR(VLOOKUP(G2257,Store_Map!$A$2:$I$100,8,FALSE),"")</f>
        <v>0</v>
      </c>
      <c r="N2257">
        <f t="shared" si="315"/>
        <v>0</v>
      </c>
      <c r="O2257" t="str">
        <f t="shared" si="316"/>
        <v>PASS</v>
      </c>
      <c r="P2257" t="str">
        <f t="shared" si="317"/>
        <v>PASS</v>
      </c>
      <c r="Q2257" t="str">
        <f t="shared" si="318"/>
        <v>PASS</v>
      </c>
      <c r="R2257" t="str">
        <f t="shared" si="319"/>
        <v>PASS</v>
      </c>
      <c r="S2257" t="str">
        <f t="shared" si="320"/>
        <v>PASS</v>
      </c>
      <c r="T2257">
        <f t="shared" si="321"/>
        <v>100</v>
      </c>
      <c r="U2257" t="str">
        <f t="shared" si="322"/>
        <v>Low</v>
      </c>
      <c r="V2257" t="str">
        <f t="shared" si="323"/>
        <v>Clean</v>
      </c>
    </row>
    <row r="2258" spans="1:22" x14ac:dyDescent="0.3">
      <c r="A2258" t="str">
        <f>Raw_Data!A2258</f>
        <v>6239218</v>
      </c>
      <c r="B2258">
        <f>Raw_Data!B2258</f>
        <v>45680</v>
      </c>
      <c r="C2258" t="str">
        <f>Raw_Data!C2258</f>
        <v>GLIMEPIRIDE 2 MG TABLET</v>
      </c>
      <c r="D2258" t="str">
        <f>Raw_Data!D2258</f>
        <v>55111032105</v>
      </c>
      <c r="E2258" t="str">
        <f>Raw_Data!E2258</f>
        <v>GIBBS, JON</v>
      </c>
      <c r="F2258" t="str">
        <f>Raw_Data!F2258</f>
        <v>1700896156</v>
      </c>
      <c r="G2258" t="str">
        <f>Raw_Data!H2258</f>
        <v>0</v>
      </c>
      <c r="H2258">
        <f>IFERROR(VLOOKUP(G2258,Store_Map!$A$2:$I$100,3,FALSE),"")</f>
        <v>0</v>
      </c>
      <c r="I2258">
        <f>IFERROR(VLOOKUP(G2258,Store_Map!$A$2:$I$100,4,FALSE),"")</f>
        <v>0</v>
      </c>
      <c r="J2258">
        <f>IFERROR(VLOOKUP(G2258,Store_Map!$A$2:$I$100,5,FALSE),"")</f>
        <v>0</v>
      </c>
      <c r="K2258">
        <f>IFERROR(VLOOKUP(G2258,Store_Map!$A$2:$I$100,6,FALSE),"")</f>
        <v>0</v>
      </c>
      <c r="L2258">
        <f>IFERROR(VLOOKUP(G2258,Store_Map!$A$2:$I$100,7,FALSE),"")</f>
        <v>0</v>
      </c>
      <c r="M2258">
        <f>IFERROR(VLOOKUP(G2258,Store_Map!$A$2:$I$100,8,FALSE),"")</f>
        <v>0</v>
      </c>
      <c r="N2258">
        <f t="shared" si="315"/>
        <v>0</v>
      </c>
      <c r="O2258" t="str">
        <f t="shared" si="316"/>
        <v>PASS</v>
      </c>
      <c r="P2258" t="str">
        <f t="shared" si="317"/>
        <v>PASS</v>
      </c>
      <c r="Q2258" t="str">
        <f t="shared" si="318"/>
        <v>PASS</v>
      </c>
      <c r="R2258" t="str">
        <f t="shared" si="319"/>
        <v>PASS</v>
      </c>
      <c r="S2258" t="str">
        <f t="shared" si="320"/>
        <v>PASS</v>
      </c>
      <c r="T2258">
        <f t="shared" si="321"/>
        <v>100</v>
      </c>
      <c r="U2258" t="str">
        <f t="shared" si="322"/>
        <v>Low</v>
      </c>
      <c r="V2258" t="str">
        <f t="shared" si="323"/>
        <v>Clean</v>
      </c>
    </row>
    <row r="2259" spans="1:22" x14ac:dyDescent="0.3">
      <c r="A2259" t="str">
        <f>Raw_Data!A2259</f>
        <v>6250954</v>
      </c>
      <c r="B2259">
        <f>Raw_Data!B2259</f>
        <v>45680</v>
      </c>
      <c r="C2259" t="str">
        <f>Raw_Data!C2259</f>
        <v>SYMBICORT 160-4.5 MCG INHAL</v>
      </c>
      <c r="D2259" t="str">
        <f>Raw_Data!D2259</f>
        <v>186037020</v>
      </c>
      <c r="E2259" t="str">
        <f>Raw_Data!E2259</f>
        <v>BYNE, EDMUND</v>
      </c>
      <c r="F2259" t="str">
        <f>Raw_Data!F2259</f>
        <v>1033186648</v>
      </c>
      <c r="G2259" t="str">
        <f>Raw_Data!H2259</f>
        <v>0</v>
      </c>
      <c r="H2259">
        <f>IFERROR(VLOOKUP(G2259,Store_Map!$A$2:$I$100,3,FALSE),"")</f>
        <v>0</v>
      </c>
      <c r="I2259">
        <f>IFERROR(VLOOKUP(G2259,Store_Map!$A$2:$I$100,4,FALSE),"")</f>
        <v>0</v>
      </c>
      <c r="J2259">
        <f>IFERROR(VLOOKUP(G2259,Store_Map!$A$2:$I$100,5,FALSE),"")</f>
        <v>0</v>
      </c>
      <c r="K2259">
        <f>IFERROR(VLOOKUP(G2259,Store_Map!$A$2:$I$100,6,FALSE),"")</f>
        <v>0</v>
      </c>
      <c r="L2259">
        <f>IFERROR(VLOOKUP(G2259,Store_Map!$A$2:$I$100,7,FALSE),"")</f>
        <v>0</v>
      </c>
      <c r="M2259">
        <f>IFERROR(VLOOKUP(G2259,Store_Map!$A$2:$I$100,8,FALSE),"")</f>
        <v>0</v>
      </c>
      <c r="N2259">
        <f t="shared" si="315"/>
        <v>0</v>
      </c>
      <c r="O2259" t="str">
        <f t="shared" si="316"/>
        <v>PASS</v>
      </c>
      <c r="P2259" t="str">
        <f t="shared" si="317"/>
        <v>REVIEW</v>
      </c>
      <c r="Q2259" t="str">
        <f t="shared" si="318"/>
        <v>PASS</v>
      </c>
      <c r="R2259" t="str">
        <f t="shared" si="319"/>
        <v>PASS</v>
      </c>
      <c r="S2259" t="str">
        <f t="shared" si="320"/>
        <v>REVIEW</v>
      </c>
      <c r="T2259">
        <f t="shared" si="321"/>
        <v>90</v>
      </c>
      <c r="U2259" t="str">
        <f t="shared" si="322"/>
        <v>Low</v>
      </c>
      <c r="V2259" t="str">
        <f t="shared" si="323"/>
        <v>Invalid NDC</v>
      </c>
    </row>
    <row r="2260" spans="1:22" x14ac:dyDescent="0.3">
      <c r="A2260" t="str">
        <f>Raw_Data!A2260</f>
        <v>6249186</v>
      </c>
      <c r="B2260">
        <f>Raw_Data!B2260</f>
        <v>45680</v>
      </c>
      <c r="C2260" t="str">
        <f>Raw_Data!C2260</f>
        <v>AMLODIPINE BESYLATE 10 MG T</v>
      </c>
      <c r="D2260" t="str">
        <f>Raw_Data!D2260</f>
        <v>69097012815</v>
      </c>
      <c r="E2260" t="str">
        <f>Raw_Data!E2260</f>
        <v>YASIN, NURA</v>
      </c>
      <c r="F2260" t="str">
        <f>Raw_Data!F2260</f>
        <v>1265518567</v>
      </c>
      <c r="G2260" t="str">
        <f>Raw_Data!H2260</f>
        <v>0</v>
      </c>
      <c r="H2260">
        <f>IFERROR(VLOOKUP(G2260,Store_Map!$A$2:$I$100,3,FALSE),"")</f>
        <v>0</v>
      </c>
      <c r="I2260">
        <f>IFERROR(VLOOKUP(G2260,Store_Map!$A$2:$I$100,4,FALSE),"")</f>
        <v>0</v>
      </c>
      <c r="J2260">
        <f>IFERROR(VLOOKUP(G2260,Store_Map!$A$2:$I$100,5,FALSE),"")</f>
        <v>0</v>
      </c>
      <c r="K2260">
        <f>IFERROR(VLOOKUP(G2260,Store_Map!$A$2:$I$100,6,FALSE),"")</f>
        <v>0</v>
      </c>
      <c r="L2260">
        <f>IFERROR(VLOOKUP(G2260,Store_Map!$A$2:$I$100,7,FALSE),"")</f>
        <v>0</v>
      </c>
      <c r="M2260">
        <f>IFERROR(VLOOKUP(G2260,Store_Map!$A$2:$I$100,8,FALSE),"")</f>
        <v>0</v>
      </c>
      <c r="N2260">
        <f t="shared" si="315"/>
        <v>0</v>
      </c>
      <c r="O2260" t="str">
        <f t="shared" si="316"/>
        <v>PASS</v>
      </c>
      <c r="P2260" t="str">
        <f t="shared" si="317"/>
        <v>PASS</v>
      </c>
      <c r="Q2260" t="str">
        <f t="shared" si="318"/>
        <v>PASS</v>
      </c>
      <c r="R2260" t="str">
        <f t="shared" si="319"/>
        <v>PASS</v>
      </c>
      <c r="S2260" t="str">
        <f t="shared" si="320"/>
        <v>PASS</v>
      </c>
      <c r="T2260">
        <f t="shared" si="321"/>
        <v>100</v>
      </c>
      <c r="U2260" t="str">
        <f t="shared" si="322"/>
        <v>Low</v>
      </c>
      <c r="V2260" t="str">
        <f t="shared" si="323"/>
        <v>Clean</v>
      </c>
    </row>
    <row r="2261" spans="1:22" x14ac:dyDescent="0.3">
      <c r="A2261" t="str">
        <f>Raw_Data!A2261</f>
        <v>6248304</v>
      </c>
      <c r="B2261">
        <f>Raw_Data!B2261</f>
        <v>45680</v>
      </c>
      <c r="C2261" t="str">
        <f>Raw_Data!C2261</f>
        <v>GABAPENTIN 600 MG TABLET</v>
      </c>
      <c r="D2261" t="str">
        <f>Raw_Data!D2261</f>
        <v>65862052305</v>
      </c>
      <c r="E2261" t="str">
        <f>Raw_Data!E2261</f>
        <v>BYNE, EDMUND</v>
      </c>
      <c r="F2261" t="str">
        <f>Raw_Data!F2261</f>
        <v>1033186648</v>
      </c>
      <c r="G2261" t="str">
        <f>Raw_Data!H2261</f>
        <v>0</v>
      </c>
      <c r="H2261">
        <f>IFERROR(VLOOKUP(G2261,Store_Map!$A$2:$I$100,3,FALSE),"")</f>
        <v>0</v>
      </c>
      <c r="I2261">
        <f>IFERROR(VLOOKUP(G2261,Store_Map!$A$2:$I$100,4,FALSE),"")</f>
        <v>0</v>
      </c>
      <c r="J2261">
        <f>IFERROR(VLOOKUP(G2261,Store_Map!$A$2:$I$100,5,FALSE),"")</f>
        <v>0</v>
      </c>
      <c r="K2261">
        <f>IFERROR(VLOOKUP(G2261,Store_Map!$A$2:$I$100,6,FALSE),"")</f>
        <v>0</v>
      </c>
      <c r="L2261">
        <f>IFERROR(VLOOKUP(G2261,Store_Map!$A$2:$I$100,7,FALSE),"")</f>
        <v>0</v>
      </c>
      <c r="M2261">
        <f>IFERROR(VLOOKUP(G2261,Store_Map!$A$2:$I$100,8,FALSE),"")</f>
        <v>0</v>
      </c>
      <c r="N2261">
        <f t="shared" si="315"/>
        <v>0</v>
      </c>
      <c r="O2261" t="str">
        <f t="shared" si="316"/>
        <v>PASS</v>
      </c>
      <c r="P2261" t="str">
        <f t="shared" si="317"/>
        <v>PASS</v>
      </c>
      <c r="Q2261" t="str">
        <f t="shared" si="318"/>
        <v>PASS</v>
      </c>
      <c r="R2261" t="str">
        <f t="shared" si="319"/>
        <v>PASS</v>
      </c>
      <c r="S2261" t="str">
        <f t="shared" si="320"/>
        <v>PASS</v>
      </c>
      <c r="T2261">
        <f t="shared" si="321"/>
        <v>100</v>
      </c>
      <c r="U2261" t="str">
        <f t="shared" si="322"/>
        <v>Low</v>
      </c>
      <c r="V2261" t="str">
        <f t="shared" si="323"/>
        <v>Clean</v>
      </c>
    </row>
    <row r="2262" spans="1:22" x14ac:dyDescent="0.3">
      <c r="A2262" t="str">
        <f>Raw_Data!A2262</f>
        <v>6248306</v>
      </c>
      <c r="B2262">
        <f>Raw_Data!B2262</f>
        <v>45680</v>
      </c>
      <c r="C2262" t="str">
        <f>Raw_Data!C2262</f>
        <v>OMEPRAZOLE DR 40 MG CAPSULE</v>
      </c>
      <c r="D2262" t="str">
        <f>Raw_Data!D2262</f>
        <v>68382050010</v>
      </c>
      <c r="E2262" t="str">
        <f>Raw_Data!E2262</f>
        <v>BYNE, EDMUND</v>
      </c>
      <c r="F2262" t="str">
        <f>Raw_Data!F2262</f>
        <v>1033186648</v>
      </c>
      <c r="G2262" t="str">
        <f>Raw_Data!H2262</f>
        <v>0</v>
      </c>
      <c r="H2262">
        <f>IFERROR(VLOOKUP(G2262,Store_Map!$A$2:$I$100,3,FALSE),"")</f>
        <v>0</v>
      </c>
      <c r="I2262">
        <f>IFERROR(VLOOKUP(G2262,Store_Map!$A$2:$I$100,4,FALSE),"")</f>
        <v>0</v>
      </c>
      <c r="J2262">
        <f>IFERROR(VLOOKUP(G2262,Store_Map!$A$2:$I$100,5,FALSE),"")</f>
        <v>0</v>
      </c>
      <c r="K2262">
        <f>IFERROR(VLOOKUP(G2262,Store_Map!$A$2:$I$100,6,FALSE),"")</f>
        <v>0</v>
      </c>
      <c r="L2262">
        <f>IFERROR(VLOOKUP(G2262,Store_Map!$A$2:$I$100,7,FALSE),"")</f>
        <v>0</v>
      </c>
      <c r="M2262">
        <f>IFERROR(VLOOKUP(G2262,Store_Map!$A$2:$I$100,8,FALSE),"")</f>
        <v>0</v>
      </c>
      <c r="N2262">
        <f t="shared" si="315"/>
        <v>0</v>
      </c>
      <c r="O2262" t="str">
        <f t="shared" si="316"/>
        <v>PASS</v>
      </c>
      <c r="P2262" t="str">
        <f t="shared" si="317"/>
        <v>PASS</v>
      </c>
      <c r="Q2262" t="str">
        <f t="shared" si="318"/>
        <v>PASS</v>
      </c>
      <c r="R2262" t="str">
        <f t="shared" si="319"/>
        <v>PASS</v>
      </c>
      <c r="S2262" t="str">
        <f t="shared" si="320"/>
        <v>PASS</v>
      </c>
      <c r="T2262">
        <f t="shared" si="321"/>
        <v>100</v>
      </c>
      <c r="U2262" t="str">
        <f t="shared" si="322"/>
        <v>Low</v>
      </c>
      <c r="V2262" t="str">
        <f t="shared" si="323"/>
        <v>Clean</v>
      </c>
    </row>
    <row r="2263" spans="1:22" x14ac:dyDescent="0.3">
      <c r="A2263" t="str">
        <f>Raw_Data!A2263</f>
        <v>6250292</v>
      </c>
      <c r="B2263">
        <f>Raw_Data!B2263</f>
        <v>45680</v>
      </c>
      <c r="C2263" t="str">
        <f>Raw_Data!C2263</f>
        <v>MOUNJARO 10 MG/0.5 ML PEN</v>
      </c>
      <c r="D2263" t="str">
        <f>Raw_Data!D2263</f>
        <v>2147180</v>
      </c>
      <c r="E2263" t="str">
        <f>Raw_Data!E2263</f>
        <v>BYNE, EDMUND</v>
      </c>
      <c r="F2263" t="str">
        <f>Raw_Data!F2263</f>
        <v>1033186648</v>
      </c>
      <c r="G2263" t="str">
        <f>Raw_Data!H2263</f>
        <v>0</v>
      </c>
      <c r="H2263">
        <f>IFERROR(VLOOKUP(G2263,Store_Map!$A$2:$I$100,3,FALSE),"")</f>
        <v>0</v>
      </c>
      <c r="I2263">
        <f>IFERROR(VLOOKUP(G2263,Store_Map!$A$2:$I$100,4,FALSE),"")</f>
        <v>0</v>
      </c>
      <c r="J2263">
        <f>IFERROR(VLOOKUP(G2263,Store_Map!$A$2:$I$100,5,FALSE),"")</f>
        <v>0</v>
      </c>
      <c r="K2263">
        <f>IFERROR(VLOOKUP(G2263,Store_Map!$A$2:$I$100,6,FALSE),"")</f>
        <v>0</v>
      </c>
      <c r="L2263">
        <f>IFERROR(VLOOKUP(G2263,Store_Map!$A$2:$I$100,7,FALSE),"")</f>
        <v>0</v>
      </c>
      <c r="M2263">
        <f>IFERROR(VLOOKUP(G2263,Store_Map!$A$2:$I$100,8,FALSE),"")</f>
        <v>0</v>
      </c>
      <c r="N2263">
        <f t="shared" si="315"/>
        <v>0</v>
      </c>
      <c r="O2263" t="str">
        <f t="shared" si="316"/>
        <v>PASS</v>
      </c>
      <c r="P2263" t="str">
        <f t="shared" si="317"/>
        <v>REVIEW</v>
      </c>
      <c r="Q2263" t="str">
        <f t="shared" si="318"/>
        <v>PASS</v>
      </c>
      <c r="R2263" t="str">
        <f t="shared" si="319"/>
        <v>PASS</v>
      </c>
      <c r="S2263" t="str">
        <f t="shared" si="320"/>
        <v>REVIEW</v>
      </c>
      <c r="T2263">
        <f t="shared" si="321"/>
        <v>90</v>
      </c>
      <c r="U2263" t="str">
        <f t="shared" si="322"/>
        <v>Low</v>
      </c>
      <c r="V2263" t="str">
        <f t="shared" si="323"/>
        <v>Invalid NDC</v>
      </c>
    </row>
    <row r="2264" spans="1:22" x14ac:dyDescent="0.3">
      <c r="A2264" t="str">
        <f>Raw_Data!A2264</f>
        <v>6252427</v>
      </c>
      <c r="B2264">
        <f>Raw_Data!B2264</f>
        <v>45680</v>
      </c>
      <c r="C2264" t="str">
        <f>Raw_Data!C2264</f>
        <v>LANTUS SOLOSTAR 100 UNIT/ML</v>
      </c>
      <c r="D2264" t="str">
        <f>Raw_Data!D2264</f>
        <v>88221905</v>
      </c>
      <c r="E2264" t="str">
        <f>Raw_Data!E2264</f>
        <v>BYNE, EDMUND</v>
      </c>
      <c r="F2264" t="str">
        <f>Raw_Data!F2264</f>
        <v>1033186648</v>
      </c>
      <c r="G2264" t="str">
        <f>Raw_Data!H2264</f>
        <v>0</v>
      </c>
      <c r="H2264">
        <f>IFERROR(VLOOKUP(G2264,Store_Map!$A$2:$I$100,3,FALSE),"")</f>
        <v>0</v>
      </c>
      <c r="I2264">
        <f>IFERROR(VLOOKUP(G2264,Store_Map!$A$2:$I$100,4,FALSE),"")</f>
        <v>0</v>
      </c>
      <c r="J2264">
        <f>IFERROR(VLOOKUP(G2264,Store_Map!$A$2:$I$100,5,FALSE),"")</f>
        <v>0</v>
      </c>
      <c r="K2264">
        <f>IFERROR(VLOOKUP(G2264,Store_Map!$A$2:$I$100,6,FALSE),"")</f>
        <v>0</v>
      </c>
      <c r="L2264">
        <f>IFERROR(VLOOKUP(G2264,Store_Map!$A$2:$I$100,7,FALSE),"")</f>
        <v>0</v>
      </c>
      <c r="M2264">
        <f>IFERROR(VLOOKUP(G2264,Store_Map!$A$2:$I$100,8,FALSE),"")</f>
        <v>0</v>
      </c>
      <c r="N2264">
        <f t="shared" si="315"/>
        <v>0</v>
      </c>
      <c r="O2264" t="str">
        <f t="shared" si="316"/>
        <v>PASS</v>
      </c>
      <c r="P2264" t="str">
        <f t="shared" si="317"/>
        <v>REVIEW</v>
      </c>
      <c r="Q2264" t="str">
        <f t="shared" si="318"/>
        <v>PASS</v>
      </c>
      <c r="R2264" t="str">
        <f t="shared" si="319"/>
        <v>PASS</v>
      </c>
      <c r="S2264" t="str">
        <f t="shared" si="320"/>
        <v>REVIEW</v>
      </c>
      <c r="T2264">
        <f t="shared" si="321"/>
        <v>90</v>
      </c>
      <c r="U2264" t="str">
        <f t="shared" si="322"/>
        <v>Low</v>
      </c>
      <c r="V2264" t="str">
        <f t="shared" si="323"/>
        <v>Invalid NDC</v>
      </c>
    </row>
    <row r="2265" spans="1:22" x14ac:dyDescent="0.3">
      <c r="A2265" t="str">
        <f>Raw_Data!A2265</f>
        <v>6242591</v>
      </c>
      <c r="B2265">
        <f>Raw_Data!B2265</f>
        <v>45680</v>
      </c>
      <c r="C2265" t="str">
        <f>Raw_Data!C2265</f>
        <v>ATORVASTATIN 10 MG TABLET</v>
      </c>
      <c r="D2265" t="str">
        <f>Raw_Data!D2265</f>
        <v>67877051190</v>
      </c>
      <c r="E2265" t="str">
        <f>Raw_Data!E2265</f>
        <v>GIBBS, JON</v>
      </c>
      <c r="F2265" t="str">
        <f>Raw_Data!F2265</f>
        <v>1700896156</v>
      </c>
      <c r="G2265" t="str">
        <f>Raw_Data!H2265</f>
        <v>0</v>
      </c>
      <c r="H2265">
        <f>IFERROR(VLOOKUP(G2265,Store_Map!$A$2:$I$100,3,FALSE),"")</f>
        <v>0</v>
      </c>
      <c r="I2265">
        <f>IFERROR(VLOOKUP(G2265,Store_Map!$A$2:$I$100,4,FALSE),"")</f>
        <v>0</v>
      </c>
      <c r="J2265">
        <f>IFERROR(VLOOKUP(G2265,Store_Map!$A$2:$I$100,5,FALSE),"")</f>
        <v>0</v>
      </c>
      <c r="K2265">
        <f>IFERROR(VLOOKUP(G2265,Store_Map!$A$2:$I$100,6,FALSE),"")</f>
        <v>0</v>
      </c>
      <c r="L2265">
        <f>IFERROR(VLOOKUP(G2265,Store_Map!$A$2:$I$100,7,FALSE),"")</f>
        <v>0</v>
      </c>
      <c r="M2265">
        <f>IFERROR(VLOOKUP(G2265,Store_Map!$A$2:$I$100,8,FALSE),"")</f>
        <v>0</v>
      </c>
      <c r="N2265">
        <f t="shared" si="315"/>
        <v>0</v>
      </c>
      <c r="O2265" t="str">
        <f t="shared" si="316"/>
        <v>PASS</v>
      </c>
      <c r="P2265" t="str">
        <f t="shared" si="317"/>
        <v>PASS</v>
      </c>
      <c r="Q2265" t="str">
        <f t="shared" si="318"/>
        <v>PASS</v>
      </c>
      <c r="R2265" t="str">
        <f t="shared" si="319"/>
        <v>PASS</v>
      </c>
      <c r="S2265" t="str">
        <f t="shared" si="320"/>
        <v>PASS</v>
      </c>
      <c r="T2265">
        <f t="shared" si="321"/>
        <v>100</v>
      </c>
      <c r="U2265" t="str">
        <f t="shared" si="322"/>
        <v>Low</v>
      </c>
      <c r="V2265" t="str">
        <f t="shared" si="323"/>
        <v>Clean</v>
      </c>
    </row>
    <row r="2266" spans="1:22" x14ac:dyDescent="0.3">
      <c r="A2266" t="str">
        <f>Raw_Data!A2266</f>
        <v>6246618</v>
      </c>
      <c r="B2266">
        <f>Raw_Data!B2266</f>
        <v>45680</v>
      </c>
      <c r="C2266" t="str">
        <f>Raw_Data!C2266</f>
        <v>ALBUTEROL HFA 90 MCG INHALE</v>
      </c>
      <c r="D2266" t="str">
        <f>Raw_Data!D2266</f>
        <v>69097014260</v>
      </c>
      <c r="E2266" t="str">
        <f>Raw_Data!E2266</f>
        <v>YASIN, NURA</v>
      </c>
      <c r="F2266" t="str">
        <f>Raw_Data!F2266</f>
        <v>1265518567</v>
      </c>
      <c r="G2266" t="str">
        <f>Raw_Data!H2266</f>
        <v>0</v>
      </c>
      <c r="H2266">
        <f>IFERROR(VLOOKUP(G2266,Store_Map!$A$2:$I$100,3,FALSE),"")</f>
        <v>0</v>
      </c>
      <c r="I2266">
        <f>IFERROR(VLOOKUP(G2266,Store_Map!$A$2:$I$100,4,FALSE),"")</f>
        <v>0</v>
      </c>
      <c r="J2266">
        <f>IFERROR(VLOOKUP(G2266,Store_Map!$A$2:$I$100,5,FALSE),"")</f>
        <v>0</v>
      </c>
      <c r="K2266">
        <f>IFERROR(VLOOKUP(G2266,Store_Map!$A$2:$I$100,6,FALSE),"")</f>
        <v>0</v>
      </c>
      <c r="L2266">
        <f>IFERROR(VLOOKUP(G2266,Store_Map!$A$2:$I$100,7,FALSE),"")</f>
        <v>0</v>
      </c>
      <c r="M2266">
        <f>IFERROR(VLOOKUP(G2266,Store_Map!$A$2:$I$100,8,FALSE),"")</f>
        <v>0</v>
      </c>
      <c r="N2266">
        <f t="shared" si="315"/>
        <v>0</v>
      </c>
      <c r="O2266" t="str">
        <f t="shared" si="316"/>
        <v>PASS</v>
      </c>
      <c r="P2266" t="str">
        <f t="shared" si="317"/>
        <v>PASS</v>
      </c>
      <c r="Q2266" t="str">
        <f t="shared" si="318"/>
        <v>PASS</v>
      </c>
      <c r="R2266" t="str">
        <f t="shared" si="319"/>
        <v>PASS</v>
      </c>
      <c r="S2266" t="str">
        <f t="shared" si="320"/>
        <v>PASS</v>
      </c>
      <c r="T2266">
        <f t="shared" si="321"/>
        <v>100</v>
      </c>
      <c r="U2266" t="str">
        <f t="shared" si="322"/>
        <v>Low</v>
      </c>
      <c r="V2266" t="str">
        <f t="shared" si="323"/>
        <v>Clean</v>
      </c>
    </row>
    <row r="2267" spans="1:22" x14ac:dyDescent="0.3">
      <c r="A2267" t="str">
        <f>Raw_Data!A2267</f>
        <v>6235892</v>
      </c>
      <c r="B2267">
        <f>Raw_Data!B2267</f>
        <v>45680</v>
      </c>
      <c r="C2267" t="str">
        <f>Raw_Data!C2267</f>
        <v>VENLAFAXINE HCL ER 75 MG CA</v>
      </c>
      <c r="D2267" t="str">
        <f>Raw_Data!D2267</f>
        <v>65862052890</v>
      </c>
      <c r="E2267" t="str">
        <f>Raw_Data!E2267</f>
        <v>BYNE, EDMUND</v>
      </c>
      <c r="F2267" t="str">
        <f>Raw_Data!F2267</f>
        <v>1033186648</v>
      </c>
      <c r="G2267" t="str">
        <f>Raw_Data!H2267</f>
        <v>0</v>
      </c>
      <c r="H2267">
        <f>IFERROR(VLOOKUP(G2267,Store_Map!$A$2:$I$100,3,FALSE),"")</f>
        <v>0</v>
      </c>
      <c r="I2267">
        <f>IFERROR(VLOOKUP(G2267,Store_Map!$A$2:$I$100,4,FALSE),"")</f>
        <v>0</v>
      </c>
      <c r="J2267">
        <f>IFERROR(VLOOKUP(G2267,Store_Map!$A$2:$I$100,5,FALSE),"")</f>
        <v>0</v>
      </c>
      <c r="K2267">
        <f>IFERROR(VLOOKUP(G2267,Store_Map!$A$2:$I$100,6,FALSE),"")</f>
        <v>0</v>
      </c>
      <c r="L2267">
        <f>IFERROR(VLOOKUP(G2267,Store_Map!$A$2:$I$100,7,FALSE),"")</f>
        <v>0</v>
      </c>
      <c r="M2267">
        <f>IFERROR(VLOOKUP(G2267,Store_Map!$A$2:$I$100,8,FALSE),"")</f>
        <v>0</v>
      </c>
      <c r="N2267">
        <f t="shared" si="315"/>
        <v>0</v>
      </c>
      <c r="O2267" t="str">
        <f t="shared" si="316"/>
        <v>PASS</v>
      </c>
      <c r="P2267" t="str">
        <f t="shared" si="317"/>
        <v>PASS</v>
      </c>
      <c r="Q2267" t="str">
        <f t="shared" si="318"/>
        <v>PASS</v>
      </c>
      <c r="R2267" t="str">
        <f t="shared" si="319"/>
        <v>PASS</v>
      </c>
      <c r="S2267" t="str">
        <f t="shared" si="320"/>
        <v>PASS</v>
      </c>
      <c r="T2267">
        <f t="shared" si="321"/>
        <v>100</v>
      </c>
      <c r="U2267" t="str">
        <f t="shared" si="322"/>
        <v>Low</v>
      </c>
      <c r="V2267" t="str">
        <f t="shared" si="323"/>
        <v>Clean</v>
      </c>
    </row>
    <row r="2268" spans="1:22" x14ac:dyDescent="0.3">
      <c r="A2268" t="str">
        <f>Raw_Data!A2268</f>
        <v>6235891</v>
      </c>
      <c r="B2268">
        <f>Raw_Data!B2268</f>
        <v>45680</v>
      </c>
      <c r="C2268" t="str">
        <f>Raw_Data!C2268</f>
        <v>RIZATRIPTAN 10 MG TABLET</v>
      </c>
      <c r="D2268" t="str">
        <f>Raw_Data!D2268</f>
        <v>57237008863</v>
      </c>
      <c r="E2268" t="str">
        <f>Raw_Data!E2268</f>
        <v>BYNE, EDMUND</v>
      </c>
      <c r="F2268" t="str">
        <f>Raw_Data!F2268</f>
        <v>1033186648</v>
      </c>
      <c r="G2268" t="str">
        <f>Raw_Data!H2268</f>
        <v>0</v>
      </c>
      <c r="H2268">
        <f>IFERROR(VLOOKUP(G2268,Store_Map!$A$2:$I$100,3,FALSE),"")</f>
        <v>0</v>
      </c>
      <c r="I2268">
        <f>IFERROR(VLOOKUP(G2268,Store_Map!$A$2:$I$100,4,FALSE),"")</f>
        <v>0</v>
      </c>
      <c r="J2268">
        <f>IFERROR(VLOOKUP(G2268,Store_Map!$A$2:$I$100,5,FALSE),"")</f>
        <v>0</v>
      </c>
      <c r="K2268">
        <f>IFERROR(VLOOKUP(G2268,Store_Map!$A$2:$I$100,6,FALSE),"")</f>
        <v>0</v>
      </c>
      <c r="L2268">
        <f>IFERROR(VLOOKUP(G2268,Store_Map!$A$2:$I$100,7,FALSE),"")</f>
        <v>0</v>
      </c>
      <c r="M2268">
        <f>IFERROR(VLOOKUP(G2268,Store_Map!$A$2:$I$100,8,FALSE),"")</f>
        <v>0</v>
      </c>
      <c r="N2268">
        <f t="shared" si="315"/>
        <v>0</v>
      </c>
      <c r="O2268" t="str">
        <f t="shared" si="316"/>
        <v>PASS</v>
      </c>
      <c r="P2268" t="str">
        <f t="shared" si="317"/>
        <v>PASS</v>
      </c>
      <c r="Q2268" t="str">
        <f t="shared" si="318"/>
        <v>PASS</v>
      </c>
      <c r="R2268" t="str">
        <f t="shared" si="319"/>
        <v>PASS</v>
      </c>
      <c r="S2268" t="str">
        <f t="shared" si="320"/>
        <v>PASS</v>
      </c>
      <c r="T2268">
        <f t="shared" si="321"/>
        <v>100</v>
      </c>
      <c r="U2268" t="str">
        <f t="shared" si="322"/>
        <v>Low</v>
      </c>
      <c r="V2268" t="str">
        <f t="shared" si="323"/>
        <v>Clean</v>
      </c>
    </row>
    <row r="2269" spans="1:22" x14ac:dyDescent="0.3">
      <c r="A2269" t="str">
        <f>Raw_Data!A2269</f>
        <v>6245826</v>
      </c>
      <c r="B2269">
        <f>Raw_Data!B2269</f>
        <v>45680</v>
      </c>
      <c r="C2269" t="str">
        <f>Raw_Data!C2269</f>
        <v>ESOMEPRAZOLE MAG DR 40 MG C</v>
      </c>
      <c r="D2269" t="str">
        <f>Raw_Data!D2269</f>
        <v>65862078490</v>
      </c>
      <c r="E2269" t="str">
        <f>Raw_Data!E2269</f>
        <v>BYNE, EDMUND</v>
      </c>
      <c r="F2269" t="str">
        <f>Raw_Data!F2269</f>
        <v>1033186648</v>
      </c>
      <c r="G2269" t="str">
        <f>Raw_Data!H2269</f>
        <v>0</v>
      </c>
      <c r="H2269">
        <f>IFERROR(VLOOKUP(G2269,Store_Map!$A$2:$I$100,3,FALSE),"")</f>
        <v>0</v>
      </c>
      <c r="I2269">
        <f>IFERROR(VLOOKUP(G2269,Store_Map!$A$2:$I$100,4,FALSE),"")</f>
        <v>0</v>
      </c>
      <c r="J2269">
        <f>IFERROR(VLOOKUP(G2269,Store_Map!$A$2:$I$100,5,FALSE),"")</f>
        <v>0</v>
      </c>
      <c r="K2269">
        <f>IFERROR(VLOOKUP(G2269,Store_Map!$A$2:$I$100,6,FALSE),"")</f>
        <v>0</v>
      </c>
      <c r="L2269">
        <f>IFERROR(VLOOKUP(G2269,Store_Map!$A$2:$I$100,7,FALSE),"")</f>
        <v>0</v>
      </c>
      <c r="M2269">
        <f>IFERROR(VLOOKUP(G2269,Store_Map!$A$2:$I$100,8,FALSE),"")</f>
        <v>0</v>
      </c>
      <c r="N2269">
        <f t="shared" si="315"/>
        <v>0</v>
      </c>
      <c r="O2269" t="str">
        <f t="shared" si="316"/>
        <v>PASS</v>
      </c>
      <c r="P2269" t="str">
        <f t="shared" si="317"/>
        <v>PASS</v>
      </c>
      <c r="Q2269" t="str">
        <f t="shared" si="318"/>
        <v>PASS</v>
      </c>
      <c r="R2269" t="str">
        <f t="shared" si="319"/>
        <v>PASS</v>
      </c>
      <c r="S2269" t="str">
        <f t="shared" si="320"/>
        <v>PASS</v>
      </c>
      <c r="T2269">
        <f t="shared" si="321"/>
        <v>100</v>
      </c>
      <c r="U2269" t="str">
        <f t="shared" si="322"/>
        <v>Low</v>
      </c>
      <c r="V2269" t="str">
        <f t="shared" si="323"/>
        <v>Clean</v>
      </c>
    </row>
    <row r="2270" spans="1:22" x14ac:dyDescent="0.3">
      <c r="A2270" t="str">
        <f>Raw_Data!A2270</f>
        <v>6246676</v>
      </c>
      <c r="B2270">
        <f>Raw_Data!B2270</f>
        <v>45680</v>
      </c>
      <c r="C2270" t="str">
        <f>Raw_Data!C2270</f>
        <v>HYDROCHLOROTHIAZIDE 12.5 MG</v>
      </c>
      <c r="D2270" t="str">
        <f>Raw_Data!D2270</f>
        <v>69315015510</v>
      </c>
      <c r="E2270" t="str">
        <f>Raw_Data!E2270</f>
        <v>FORD, JAMES</v>
      </c>
      <c r="F2270" t="str">
        <f>Raw_Data!F2270</f>
        <v>1033117684</v>
      </c>
      <c r="G2270" t="str">
        <f>Raw_Data!H2270</f>
        <v>0</v>
      </c>
      <c r="H2270">
        <f>IFERROR(VLOOKUP(G2270,Store_Map!$A$2:$I$100,3,FALSE),"")</f>
        <v>0</v>
      </c>
      <c r="I2270">
        <f>IFERROR(VLOOKUP(G2270,Store_Map!$A$2:$I$100,4,FALSE),"")</f>
        <v>0</v>
      </c>
      <c r="J2270">
        <f>IFERROR(VLOOKUP(G2270,Store_Map!$A$2:$I$100,5,FALSE),"")</f>
        <v>0</v>
      </c>
      <c r="K2270">
        <f>IFERROR(VLOOKUP(G2270,Store_Map!$A$2:$I$100,6,FALSE),"")</f>
        <v>0</v>
      </c>
      <c r="L2270">
        <f>IFERROR(VLOOKUP(G2270,Store_Map!$A$2:$I$100,7,FALSE),"")</f>
        <v>0</v>
      </c>
      <c r="M2270">
        <f>IFERROR(VLOOKUP(G2270,Store_Map!$A$2:$I$100,8,FALSE),"")</f>
        <v>0</v>
      </c>
      <c r="N2270">
        <f t="shared" si="315"/>
        <v>0</v>
      </c>
      <c r="O2270" t="str">
        <f t="shared" si="316"/>
        <v>PASS</v>
      </c>
      <c r="P2270" t="str">
        <f t="shared" si="317"/>
        <v>PASS</v>
      </c>
      <c r="Q2270" t="str">
        <f t="shared" si="318"/>
        <v>PASS</v>
      </c>
      <c r="R2270" t="str">
        <f t="shared" si="319"/>
        <v>PASS</v>
      </c>
      <c r="S2270" t="str">
        <f t="shared" si="320"/>
        <v>PASS</v>
      </c>
      <c r="T2270">
        <f t="shared" si="321"/>
        <v>100</v>
      </c>
      <c r="U2270" t="str">
        <f t="shared" si="322"/>
        <v>Low</v>
      </c>
      <c r="V2270" t="str">
        <f t="shared" si="323"/>
        <v>Clean</v>
      </c>
    </row>
    <row r="2271" spans="1:22" x14ac:dyDescent="0.3">
      <c r="A2271" t="str">
        <f>Raw_Data!A2271</f>
        <v>6250359</v>
      </c>
      <c r="B2271">
        <f>Raw_Data!B2271</f>
        <v>45680</v>
      </c>
      <c r="C2271" t="str">
        <f>Raw_Data!C2271</f>
        <v>TRIAMCINOLONE 0.1% CREAM</v>
      </c>
      <c r="D2271" t="str">
        <f>Raw_Data!D2271</f>
        <v>67877025180</v>
      </c>
      <c r="E2271" t="str">
        <f>Raw_Data!E2271</f>
        <v>HARSHMAN, SONALI</v>
      </c>
      <c r="F2271" t="str">
        <f>Raw_Data!F2271</f>
        <v>1104084516</v>
      </c>
      <c r="G2271" t="str">
        <f>Raw_Data!H2271</f>
        <v>0</v>
      </c>
      <c r="H2271">
        <f>IFERROR(VLOOKUP(G2271,Store_Map!$A$2:$I$100,3,FALSE),"")</f>
        <v>0</v>
      </c>
      <c r="I2271">
        <f>IFERROR(VLOOKUP(G2271,Store_Map!$A$2:$I$100,4,FALSE),"")</f>
        <v>0</v>
      </c>
      <c r="J2271">
        <f>IFERROR(VLOOKUP(G2271,Store_Map!$A$2:$I$100,5,FALSE),"")</f>
        <v>0</v>
      </c>
      <c r="K2271">
        <f>IFERROR(VLOOKUP(G2271,Store_Map!$A$2:$I$100,6,FALSE),"")</f>
        <v>0</v>
      </c>
      <c r="L2271">
        <f>IFERROR(VLOOKUP(G2271,Store_Map!$A$2:$I$100,7,FALSE),"")</f>
        <v>0</v>
      </c>
      <c r="M2271">
        <f>IFERROR(VLOOKUP(G2271,Store_Map!$A$2:$I$100,8,FALSE),"")</f>
        <v>0</v>
      </c>
      <c r="N2271">
        <f t="shared" si="315"/>
        <v>0</v>
      </c>
      <c r="O2271" t="str">
        <f t="shared" si="316"/>
        <v>PASS</v>
      </c>
      <c r="P2271" t="str">
        <f t="shared" si="317"/>
        <v>PASS</v>
      </c>
      <c r="Q2271" t="str">
        <f t="shared" si="318"/>
        <v>PASS</v>
      </c>
      <c r="R2271" t="str">
        <f t="shared" si="319"/>
        <v>PASS</v>
      </c>
      <c r="S2271" t="str">
        <f t="shared" si="320"/>
        <v>PASS</v>
      </c>
      <c r="T2271">
        <f t="shared" si="321"/>
        <v>100</v>
      </c>
      <c r="U2271" t="str">
        <f t="shared" si="322"/>
        <v>Low</v>
      </c>
      <c r="V2271" t="str">
        <f t="shared" si="323"/>
        <v>Clean</v>
      </c>
    </row>
    <row r="2272" spans="1:22" x14ac:dyDescent="0.3">
      <c r="A2272" t="str">
        <f>Raw_Data!A2272</f>
        <v>6250358</v>
      </c>
      <c r="B2272">
        <f>Raw_Data!B2272</f>
        <v>45680</v>
      </c>
      <c r="C2272" t="str">
        <f>Raw_Data!C2272</f>
        <v>LORATADINE 10 MG ODT</v>
      </c>
      <c r="D2272" t="str">
        <f>Raw_Data!D2272</f>
        <v>536136707</v>
      </c>
      <c r="E2272" t="str">
        <f>Raw_Data!E2272</f>
        <v>HARSHMAN, SONALI</v>
      </c>
      <c r="F2272" t="str">
        <f>Raw_Data!F2272</f>
        <v>1104084516</v>
      </c>
      <c r="G2272" t="str">
        <f>Raw_Data!H2272</f>
        <v>0</v>
      </c>
      <c r="H2272">
        <f>IFERROR(VLOOKUP(G2272,Store_Map!$A$2:$I$100,3,FALSE),"")</f>
        <v>0</v>
      </c>
      <c r="I2272">
        <f>IFERROR(VLOOKUP(G2272,Store_Map!$A$2:$I$100,4,FALSE),"")</f>
        <v>0</v>
      </c>
      <c r="J2272">
        <f>IFERROR(VLOOKUP(G2272,Store_Map!$A$2:$I$100,5,FALSE),"")</f>
        <v>0</v>
      </c>
      <c r="K2272">
        <f>IFERROR(VLOOKUP(G2272,Store_Map!$A$2:$I$100,6,FALSE),"")</f>
        <v>0</v>
      </c>
      <c r="L2272">
        <f>IFERROR(VLOOKUP(G2272,Store_Map!$A$2:$I$100,7,FALSE),"")</f>
        <v>0</v>
      </c>
      <c r="M2272">
        <f>IFERROR(VLOOKUP(G2272,Store_Map!$A$2:$I$100,8,FALSE),"")</f>
        <v>0</v>
      </c>
      <c r="N2272">
        <f t="shared" si="315"/>
        <v>0</v>
      </c>
      <c r="O2272" t="str">
        <f t="shared" si="316"/>
        <v>PASS</v>
      </c>
      <c r="P2272" t="str">
        <f t="shared" si="317"/>
        <v>REVIEW</v>
      </c>
      <c r="Q2272" t="str">
        <f t="shared" si="318"/>
        <v>PASS</v>
      </c>
      <c r="R2272" t="str">
        <f t="shared" si="319"/>
        <v>PASS</v>
      </c>
      <c r="S2272" t="str">
        <f t="shared" si="320"/>
        <v>REVIEW</v>
      </c>
      <c r="T2272">
        <f t="shared" si="321"/>
        <v>90</v>
      </c>
      <c r="U2272" t="str">
        <f t="shared" si="322"/>
        <v>Low</v>
      </c>
      <c r="V2272" t="str">
        <f t="shared" si="323"/>
        <v>Invalid NDC</v>
      </c>
    </row>
    <row r="2273" spans="1:22" x14ac:dyDescent="0.3">
      <c r="A2273" t="str">
        <f>Raw_Data!A2273</f>
        <v>6232154</v>
      </c>
      <c r="B2273">
        <f>Raw_Data!B2273</f>
        <v>45680</v>
      </c>
      <c r="C2273" t="str">
        <f>Raw_Data!C2273</f>
        <v>BUSPIRONE HCL 5 MG TABLET</v>
      </c>
      <c r="D2273" t="str">
        <f>Raw_Data!D2273</f>
        <v>64380074108</v>
      </c>
      <c r="E2273" t="str">
        <f>Raw_Data!E2273</f>
        <v>GIBBS, JON</v>
      </c>
      <c r="F2273" t="str">
        <f>Raw_Data!F2273</f>
        <v>1700896156</v>
      </c>
      <c r="G2273" t="str">
        <f>Raw_Data!H2273</f>
        <v>0</v>
      </c>
      <c r="H2273">
        <f>IFERROR(VLOOKUP(G2273,Store_Map!$A$2:$I$100,3,FALSE),"")</f>
        <v>0</v>
      </c>
      <c r="I2273">
        <f>IFERROR(VLOOKUP(G2273,Store_Map!$A$2:$I$100,4,FALSE),"")</f>
        <v>0</v>
      </c>
      <c r="J2273">
        <f>IFERROR(VLOOKUP(G2273,Store_Map!$A$2:$I$100,5,FALSE),"")</f>
        <v>0</v>
      </c>
      <c r="K2273">
        <f>IFERROR(VLOOKUP(G2273,Store_Map!$A$2:$I$100,6,FALSE),"")</f>
        <v>0</v>
      </c>
      <c r="L2273">
        <f>IFERROR(VLOOKUP(G2273,Store_Map!$A$2:$I$100,7,FALSE),"")</f>
        <v>0</v>
      </c>
      <c r="M2273">
        <f>IFERROR(VLOOKUP(G2273,Store_Map!$A$2:$I$100,8,FALSE),"")</f>
        <v>0</v>
      </c>
      <c r="N2273">
        <f t="shared" si="315"/>
        <v>0</v>
      </c>
      <c r="O2273" t="str">
        <f t="shared" si="316"/>
        <v>PASS</v>
      </c>
      <c r="P2273" t="str">
        <f t="shared" si="317"/>
        <v>PASS</v>
      </c>
      <c r="Q2273" t="str">
        <f t="shared" si="318"/>
        <v>PASS</v>
      </c>
      <c r="R2273" t="str">
        <f t="shared" si="319"/>
        <v>PASS</v>
      </c>
      <c r="S2273" t="str">
        <f t="shared" si="320"/>
        <v>PASS</v>
      </c>
      <c r="T2273">
        <f t="shared" si="321"/>
        <v>100</v>
      </c>
      <c r="U2273" t="str">
        <f t="shared" si="322"/>
        <v>Low</v>
      </c>
      <c r="V2273" t="str">
        <f t="shared" si="323"/>
        <v>Clean</v>
      </c>
    </row>
    <row r="2274" spans="1:22" x14ac:dyDescent="0.3">
      <c r="A2274" t="str">
        <f>Raw_Data!A2274</f>
        <v>6235290</v>
      </c>
      <c r="B2274">
        <f>Raw_Data!B2274</f>
        <v>45680</v>
      </c>
      <c r="C2274" t="str">
        <f>Raw_Data!C2274</f>
        <v>PANTOPRAZOLE SOD DR 40 MG T</v>
      </c>
      <c r="D2274" t="str">
        <f>Raw_Data!D2274</f>
        <v>65862056090</v>
      </c>
      <c r="E2274" t="str">
        <f>Raw_Data!E2274</f>
        <v>BYNE, EDMUND</v>
      </c>
      <c r="F2274" t="str">
        <f>Raw_Data!F2274</f>
        <v>1033186648</v>
      </c>
      <c r="G2274" t="str">
        <f>Raw_Data!H2274</f>
        <v>0</v>
      </c>
      <c r="H2274">
        <f>IFERROR(VLOOKUP(G2274,Store_Map!$A$2:$I$100,3,FALSE),"")</f>
        <v>0</v>
      </c>
      <c r="I2274">
        <f>IFERROR(VLOOKUP(G2274,Store_Map!$A$2:$I$100,4,FALSE),"")</f>
        <v>0</v>
      </c>
      <c r="J2274">
        <f>IFERROR(VLOOKUP(G2274,Store_Map!$A$2:$I$100,5,FALSE),"")</f>
        <v>0</v>
      </c>
      <c r="K2274">
        <f>IFERROR(VLOOKUP(G2274,Store_Map!$A$2:$I$100,6,FALSE),"")</f>
        <v>0</v>
      </c>
      <c r="L2274">
        <f>IFERROR(VLOOKUP(G2274,Store_Map!$A$2:$I$100,7,FALSE),"")</f>
        <v>0</v>
      </c>
      <c r="M2274">
        <f>IFERROR(VLOOKUP(G2274,Store_Map!$A$2:$I$100,8,FALSE),"")</f>
        <v>0</v>
      </c>
      <c r="N2274">
        <f t="shared" si="315"/>
        <v>0</v>
      </c>
      <c r="O2274" t="str">
        <f t="shared" si="316"/>
        <v>PASS</v>
      </c>
      <c r="P2274" t="str">
        <f t="shared" si="317"/>
        <v>PASS</v>
      </c>
      <c r="Q2274" t="str">
        <f t="shared" si="318"/>
        <v>PASS</v>
      </c>
      <c r="R2274" t="str">
        <f t="shared" si="319"/>
        <v>PASS</v>
      </c>
      <c r="S2274" t="str">
        <f t="shared" si="320"/>
        <v>PASS</v>
      </c>
      <c r="T2274">
        <f t="shared" si="321"/>
        <v>100</v>
      </c>
      <c r="U2274" t="str">
        <f t="shared" si="322"/>
        <v>Low</v>
      </c>
      <c r="V2274" t="str">
        <f t="shared" si="323"/>
        <v>Clean</v>
      </c>
    </row>
    <row r="2275" spans="1:22" x14ac:dyDescent="0.3">
      <c r="A2275" t="str">
        <f>Raw_Data!A2275</f>
        <v>6235345</v>
      </c>
      <c r="B2275">
        <f>Raw_Data!B2275</f>
        <v>45680</v>
      </c>
      <c r="C2275" t="str">
        <f>Raw_Data!C2275</f>
        <v>HYDROCHLOROTHIAZIDE 12.5 MG</v>
      </c>
      <c r="D2275" t="str">
        <f>Raw_Data!D2275</f>
        <v>69315015510</v>
      </c>
      <c r="E2275" t="str">
        <f>Raw_Data!E2275</f>
        <v>BYNE, EDMUND</v>
      </c>
      <c r="F2275" t="str">
        <f>Raw_Data!F2275</f>
        <v>1033186648</v>
      </c>
      <c r="G2275" t="str">
        <f>Raw_Data!H2275</f>
        <v>0</v>
      </c>
      <c r="H2275">
        <f>IFERROR(VLOOKUP(G2275,Store_Map!$A$2:$I$100,3,FALSE),"")</f>
        <v>0</v>
      </c>
      <c r="I2275">
        <f>IFERROR(VLOOKUP(G2275,Store_Map!$A$2:$I$100,4,FALSE),"")</f>
        <v>0</v>
      </c>
      <c r="J2275">
        <f>IFERROR(VLOOKUP(G2275,Store_Map!$A$2:$I$100,5,FALSE),"")</f>
        <v>0</v>
      </c>
      <c r="K2275">
        <f>IFERROR(VLOOKUP(G2275,Store_Map!$A$2:$I$100,6,FALSE),"")</f>
        <v>0</v>
      </c>
      <c r="L2275">
        <f>IFERROR(VLOOKUP(G2275,Store_Map!$A$2:$I$100,7,FALSE),"")</f>
        <v>0</v>
      </c>
      <c r="M2275">
        <f>IFERROR(VLOOKUP(G2275,Store_Map!$A$2:$I$100,8,FALSE),"")</f>
        <v>0</v>
      </c>
      <c r="N2275">
        <f t="shared" si="315"/>
        <v>0</v>
      </c>
      <c r="O2275" t="str">
        <f t="shared" si="316"/>
        <v>PASS</v>
      </c>
      <c r="P2275" t="str">
        <f t="shared" si="317"/>
        <v>PASS</v>
      </c>
      <c r="Q2275" t="str">
        <f t="shared" si="318"/>
        <v>PASS</v>
      </c>
      <c r="R2275" t="str">
        <f t="shared" si="319"/>
        <v>PASS</v>
      </c>
      <c r="S2275" t="str">
        <f t="shared" si="320"/>
        <v>PASS</v>
      </c>
      <c r="T2275">
        <f t="shared" si="321"/>
        <v>100</v>
      </c>
      <c r="U2275" t="str">
        <f t="shared" si="322"/>
        <v>Low</v>
      </c>
      <c r="V2275" t="str">
        <f t="shared" si="323"/>
        <v>Clean</v>
      </c>
    </row>
    <row r="2276" spans="1:22" x14ac:dyDescent="0.3">
      <c r="A2276" t="str">
        <f>Raw_Data!A2276</f>
        <v>6237234</v>
      </c>
      <c r="B2276">
        <f>Raw_Data!B2276</f>
        <v>45680</v>
      </c>
      <c r="C2276" t="str">
        <f>Raw_Data!C2276</f>
        <v>AMLODIPINE BESYLATE 5 MG TA</v>
      </c>
      <c r="D2276" t="str">
        <f>Raw_Data!D2276</f>
        <v>69097012715</v>
      </c>
      <c r="E2276" t="str">
        <f>Raw_Data!E2276</f>
        <v>BYNE, EDMUND</v>
      </c>
      <c r="F2276" t="str">
        <f>Raw_Data!F2276</f>
        <v>1033186648</v>
      </c>
      <c r="G2276" t="str">
        <f>Raw_Data!H2276</f>
        <v>0</v>
      </c>
      <c r="H2276">
        <f>IFERROR(VLOOKUP(G2276,Store_Map!$A$2:$I$100,3,FALSE),"")</f>
        <v>0</v>
      </c>
      <c r="I2276">
        <f>IFERROR(VLOOKUP(G2276,Store_Map!$A$2:$I$100,4,FALSE),"")</f>
        <v>0</v>
      </c>
      <c r="J2276">
        <f>IFERROR(VLOOKUP(G2276,Store_Map!$A$2:$I$100,5,FALSE),"")</f>
        <v>0</v>
      </c>
      <c r="K2276">
        <f>IFERROR(VLOOKUP(G2276,Store_Map!$A$2:$I$100,6,FALSE),"")</f>
        <v>0</v>
      </c>
      <c r="L2276">
        <f>IFERROR(VLOOKUP(G2276,Store_Map!$A$2:$I$100,7,FALSE),"")</f>
        <v>0</v>
      </c>
      <c r="M2276">
        <f>IFERROR(VLOOKUP(G2276,Store_Map!$A$2:$I$100,8,FALSE),"")</f>
        <v>0</v>
      </c>
      <c r="N2276">
        <f t="shared" si="315"/>
        <v>0</v>
      </c>
      <c r="O2276" t="str">
        <f t="shared" si="316"/>
        <v>PASS</v>
      </c>
      <c r="P2276" t="str">
        <f t="shared" si="317"/>
        <v>PASS</v>
      </c>
      <c r="Q2276" t="str">
        <f t="shared" si="318"/>
        <v>PASS</v>
      </c>
      <c r="R2276" t="str">
        <f t="shared" si="319"/>
        <v>PASS</v>
      </c>
      <c r="S2276" t="str">
        <f t="shared" si="320"/>
        <v>PASS</v>
      </c>
      <c r="T2276">
        <f t="shared" si="321"/>
        <v>100</v>
      </c>
      <c r="U2276" t="str">
        <f t="shared" si="322"/>
        <v>Low</v>
      </c>
      <c r="V2276" t="str">
        <f t="shared" si="323"/>
        <v>Clean</v>
      </c>
    </row>
    <row r="2277" spans="1:22" x14ac:dyDescent="0.3">
      <c r="A2277" t="str">
        <f>Raw_Data!A2277</f>
        <v>6239086</v>
      </c>
      <c r="B2277">
        <f>Raw_Data!B2277</f>
        <v>45680</v>
      </c>
      <c r="C2277" t="str">
        <f>Raw_Data!C2277</f>
        <v>HYDROCHLOROTHIAZIDE 12.5 MG</v>
      </c>
      <c r="D2277" t="str">
        <f>Raw_Data!D2277</f>
        <v>69315015510</v>
      </c>
      <c r="E2277" t="str">
        <f>Raw_Data!E2277</f>
        <v>YASIN, NURA</v>
      </c>
      <c r="F2277" t="str">
        <f>Raw_Data!F2277</f>
        <v>1265518567</v>
      </c>
      <c r="G2277" t="str">
        <f>Raw_Data!H2277</f>
        <v>0</v>
      </c>
      <c r="H2277">
        <f>IFERROR(VLOOKUP(G2277,Store_Map!$A$2:$I$100,3,FALSE),"")</f>
        <v>0</v>
      </c>
      <c r="I2277">
        <f>IFERROR(VLOOKUP(G2277,Store_Map!$A$2:$I$100,4,FALSE),"")</f>
        <v>0</v>
      </c>
      <c r="J2277">
        <f>IFERROR(VLOOKUP(G2277,Store_Map!$A$2:$I$100,5,FALSE),"")</f>
        <v>0</v>
      </c>
      <c r="K2277">
        <f>IFERROR(VLOOKUP(G2277,Store_Map!$A$2:$I$100,6,FALSE),"")</f>
        <v>0</v>
      </c>
      <c r="L2277">
        <f>IFERROR(VLOOKUP(G2277,Store_Map!$A$2:$I$100,7,FALSE),"")</f>
        <v>0</v>
      </c>
      <c r="M2277">
        <f>IFERROR(VLOOKUP(G2277,Store_Map!$A$2:$I$100,8,FALSE),"")</f>
        <v>0</v>
      </c>
      <c r="N2277">
        <f t="shared" si="315"/>
        <v>0</v>
      </c>
      <c r="O2277" t="str">
        <f t="shared" si="316"/>
        <v>PASS</v>
      </c>
      <c r="P2277" t="str">
        <f t="shared" si="317"/>
        <v>PASS</v>
      </c>
      <c r="Q2277" t="str">
        <f t="shared" si="318"/>
        <v>PASS</v>
      </c>
      <c r="R2277" t="str">
        <f t="shared" si="319"/>
        <v>PASS</v>
      </c>
      <c r="S2277" t="str">
        <f t="shared" si="320"/>
        <v>PASS</v>
      </c>
      <c r="T2277">
        <f t="shared" si="321"/>
        <v>100</v>
      </c>
      <c r="U2277" t="str">
        <f t="shared" si="322"/>
        <v>Low</v>
      </c>
      <c r="V2277" t="str">
        <f t="shared" si="323"/>
        <v>Clean</v>
      </c>
    </row>
    <row r="2278" spans="1:22" x14ac:dyDescent="0.3">
      <c r="A2278" t="str">
        <f>Raw_Data!A2278</f>
        <v>6240228</v>
      </c>
      <c r="B2278">
        <f>Raw_Data!B2278</f>
        <v>45680</v>
      </c>
      <c r="C2278" t="str">
        <f>Raw_Data!C2278</f>
        <v>HYDRALAZINE 50 MG TABLET</v>
      </c>
      <c r="D2278" t="str">
        <f>Raw_Data!D2278</f>
        <v>50111032803</v>
      </c>
      <c r="E2278" t="str">
        <f>Raw_Data!E2278</f>
        <v>GIBBS, JON</v>
      </c>
      <c r="F2278" t="str">
        <f>Raw_Data!F2278</f>
        <v>1700896156</v>
      </c>
      <c r="G2278" t="str">
        <f>Raw_Data!H2278</f>
        <v>0</v>
      </c>
      <c r="H2278">
        <f>IFERROR(VLOOKUP(G2278,Store_Map!$A$2:$I$100,3,FALSE),"")</f>
        <v>0</v>
      </c>
      <c r="I2278">
        <f>IFERROR(VLOOKUP(G2278,Store_Map!$A$2:$I$100,4,FALSE),"")</f>
        <v>0</v>
      </c>
      <c r="J2278">
        <f>IFERROR(VLOOKUP(G2278,Store_Map!$A$2:$I$100,5,FALSE),"")</f>
        <v>0</v>
      </c>
      <c r="K2278">
        <f>IFERROR(VLOOKUP(G2278,Store_Map!$A$2:$I$100,6,FALSE),"")</f>
        <v>0</v>
      </c>
      <c r="L2278">
        <f>IFERROR(VLOOKUP(G2278,Store_Map!$A$2:$I$100,7,FALSE),"")</f>
        <v>0</v>
      </c>
      <c r="M2278">
        <f>IFERROR(VLOOKUP(G2278,Store_Map!$A$2:$I$100,8,FALSE),"")</f>
        <v>0</v>
      </c>
      <c r="N2278">
        <f t="shared" si="315"/>
        <v>0</v>
      </c>
      <c r="O2278" t="str">
        <f t="shared" si="316"/>
        <v>PASS</v>
      </c>
      <c r="P2278" t="str">
        <f t="shared" si="317"/>
        <v>PASS</v>
      </c>
      <c r="Q2278" t="str">
        <f t="shared" si="318"/>
        <v>PASS</v>
      </c>
      <c r="R2278" t="str">
        <f t="shared" si="319"/>
        <v>PASS</v>
      </c>
      <c r="S2278" t="str">
        <f t="shared" si="320"/>
        <v>PASS</v>
      </c>
      <c r="T2278">
        <f t="shared" si="321"/>
        <v>100</v>
      </c>
      <c r="U2278" t="str">
        <f t="shared" si="322"/>
        <v>Low</v>
      </c>
      <c r="V2278" t="str">
        <f t="shared" si="323"/>
        <v>Clean</v>
      </c>
    </row>
    <row r="2279" spans="1:22" x14ac:dyDescent="0.3">
      <c r="A2279" t="str">
        <f>Raw_Data!A2279</f>
        <v>6241201</v>
      </c>
      <c r="B2279">
        <f>Raw_Data!B2279</f>
        <v>45680</v>
      </c>
      <c r="C2279" t="str">
        <f>Raw_Data!C2279</f>
        <v>AMLODIPINE BESYLATE 5 MG TA</v>
      </c>
      <c r="D2279" t="str">
        <f>Raw_Data!D2279</f>
        <v>69097012715</v>
      </c>
      <c r="E2279" t="str">
        <f>Raw_Data!E2279</f>
        <v>GIBBS, JON</v>
      </c>
      <c r="F2279" t="str">
        <f>Raw_Data!F2279</f>
        <v>1700896156</v>
      </c>
      <c r="G2279" t="str">
        <f>Raw_Data!H2279</f>
        <v>0</v>
      </c>
      <c r="H2279">
        <f>IFERROR(VLOOKUP(G2279,Store_Map!$A$2:$I$100,3,FALSE),"")</f>
        <v>0</v>
      </c>
      <c r="I2279">
        <f>IFERROR(VLOOKUP(G2279,Store_Map!$A$2:$I$100,4,FALSE),"")</f>
        <v>0</v>
      </c>
      <c r="J2279">
        <f>IFERROR(VLOOKUP(G2279,Store_Map!$A$2:$I$100,5,FALSE),"")</f>
        <v>0</v>
      </c>
      <c r="K2279">
        <f>IFERROR(VLOOKUP(G2279,Store_Map!$A$2:$I$100,6,FALSE),"")</f>
        <v>0</v>
      </c>
      <c r="L2279">
        <f>IFERROR(VLOOKUP(G2279,Store_Map!$A$2:$I$100,7,FALSE),"")</f>
        <v>0</v>
      </c>
      <c r="M2279">
        <f>IFERROR(VLOOKUP(G2279,Store_Map!$A$2:$I$100,8,FALSE),"")</f>
        <v>0</v>
      </c>
      <c r="N2279">
        <f t="shared" si="315"/>
        <v>0</v>
      </c>
      <c r="O2279" t="str">
        <f t="shared" si="316"/>
        <v>PASS</v>
      </c>
      <c r="P2279" t="str">
        <f t="shared" si="317"/>
        <v>PASS</v>
      </c>
      <c r="Q2279" t="str">
        <f t="shared" si="318"/>
        <v>PASS</v>
      </c>
      <c r="R2279" t="str">
        <f t="shared" si="319"/>
        <v>PASS</v>
      </c>
      <c r="S2279" t="str">
        <f t="shared" si="320"/>
        <v>PASS</v>
      </c>
      <c r="T2279">
        <f t="shared" si="321"/>
        <v>100</v>
      </c>
      <c r="U2279" t="str">
        <f t="shared" si="322"/>
        <v>Low</v>
      </c>
      <c r="V2279" t="str">
        <f t="shared" si="323"/>
        <v>Clean</v>
      </c>
    </row>
    <row r="2280" spans="1:22" x14ac:dyDescent="0.3">
      <c r="A2280" t="str">
        <f>Raw_Data!A2280</f>
        <v>6242367</v>
      </c>
      <c r="B2280">
        <f>Raw_Data!B2280</f>
        <v>45680</v>
      </c>
      <c r="C2280" t="str">
        <f>Raw_Data!C2280</f>
        <v>ATORVASTATIN 20 MG TABLET</v>
      </c>
      <c r="D2280" t="str">
        <f>Raw_Data!D2280</f>
        <v>60505257908</v>
      </c>
      <c r="E2280" t="str">
        <f>Raw_Data!E2280</f>
        <v>BYNE, EDMUND</v>
      </c>
      <c r="F2280" t="str">
        <f>Raw_Data!F2280</f>
        <v>1033186648</v>
      </c>
      <c r="G2280" t="str">
        <f>Raw_Data!H2280</f>
        <v>0</v>
      </c>
      <c r="H2280">
        <f>IFERROR(VLOOKUP(G2280,Store_Map!$A$2:$I$100,3,FALSE),"")</f>
        <v>0</v>
      </c>
      <c r="I2280">
        <f>IFERROR(VLOOKUP(G2280,Store_Map!$A$2:$I$100,4,FALSE),"")</f>
        <v>0</v>
      </c>
      <c r="J2280">
        <f>IFERROR(VLOOKUP(G2280,Store_Map!$A$2:$I$100,5,FALSE),"")</f>
        <v>0</v>
      </c>
      <c r="K2280">
        <f>IFERROR(VLOOKUP(G2280,Store_Map!$A$2:$I$100,6,FALSE),"")</f>
        <v>0</v>
      </c>
      <c r="L2280">
        <f>IFERROR(VLOOKUP(G2280,Store_Map!$A$2:$I$100,7,FALSE),"")</f>
        <v>0</v>
      </c>
      <c r="M2280">
        <f>IFERROR(VLOOKUP(G2280,Store_Map!$A$2:$I$100,8,FALSE),"")</f>
        <v>0</v>
      </c>
      <c r="N2280">
        <f t="shared" si="315"/>
        <v>0</v>
      </c>
      <c r="O2280" t="str">
        <f t="shared" si="316"/>
        <v>PASS</v>
      </c>
      <c r="P2280" t="str">
        <f t="shared" si="317"/>
        <v>PASS</v>
      </c>
      <c r="Q2280" t="str">
        <f t="shared" si="318"/>
        <v>PASS</v>
      </c>
      <c r="R2280" t="str">
        <f t="shared" si="319"/>
        <v>PASS</v>
      </c>
      <c r="S2280" t="str">
        <f t="shared" si="320"/>
        <v>PASS</v>
      </c>
      <c r="T2280">
        <f t="shared" si="321"/>
        <v>100</v>
      </c>
      <c r="U2280" t="str">
        <f t="shared" si="322"/>
        <v>Low</v>
      </c>
      <c r="V2280" t="str">
        <f t="shared" si="323"/>
        <v>Clean</v>
      </c>
    </row>
    <row r="2281" spans="1:22" x14ac:dyDescent="0.3">
      <c r="A2281" t="str">
        <f>Raw_Data!A2281</f>
        <v>6242370</v>
      </c>
      <c r="B2281">
        <f>Raw_Data!B2281</f>
        <v>45680</v>
      </c>
      <c r="C2281" t="str">
        <f>Raw_Data!C2281</f>
        <v>GLIPIZIDE ER 10 MG TABLET</v>
      </c>
      <c r="D2281" t="str">
        <f>Raw_Data!D2281</f>
        <v>591084501</v>
      </c>
      <c r="E2281" t="str">
        <f>Raw_Data!E2281</f>
        <v>BYNE, EDMUND</v>
      </c>
      <c r="F2281" t="str">
        <f>Raw_Data!F2281</f>
        <v>1033186648</v>
      </c>
      <c r="G2281" t="str">
        <f>Raw_Data!H2281</f>
        <v>0</v>
      </c>
      <c r="H2281">
        <f>IFERROR(VLOOKUP(G2281,Store_Map!$A$2:$I$100,3,FALSE),"")</f>
        <v>0</v>
      </c>
      <c r="I2281">
        <f>IFERROR(VLOOKUP(G2281,Store_Map!$A$2:$I$100,4,FALSE),"")</f>
        <v>0</v>
      </c>
      <c r="J2281">
        <f>IFERROR(VLOOKUP(G2281,Store_Map!$A$2:$I$100,5,FALSE),"")</f>
        <v>0</v>
      </c>
      <c r="K2281">
        <f>IFERROR(VLOOKUP(G2281,Store_Map!$A$2:$I$100,6,FALSE),"")</f>
        <v>0</v>
      </c>
      <c r="L2281">
        <f>IFERROR(VLOOKUP(G2281,Store_Map!$A$2:$I$100,7,FALSE),"")</f>
        <v>0</v>
      </c>
      <c r="M2281">
        <f>IFERROR(VLOOKUP(G2281,Store_Map!$A$2:$I$100,8,FALSE),"")</f>
        <v>0</v>
      </c>
      <c r="N2281">
        <f t="shared" si="315"/>
        <v>0</v>
      </c>
      <c r="O2281" t="str">
        <f t="shared" si="316"/>
        <v>PASS</v>
      </c>
      <c r="P2281" t="str">
        <f t="shared" si="317"/>
        <v>REVIEW</v>
      </c>
      <c r="Q2281" t="str">
        <f t="shared" si="318"/>
        <v>PASS</v>
      </c>
      <c r="R2281" t="str">
        <f t="shared" si="319"/>
        <v>PASS</v>
      </c>
      <c r="S2281" t="str">
        <f t="shared" si="320"/>
        <v>REVIEW</v>
      </c>
      <c r="T2281">
        <f t="shared" si="321"/>
        <v>90</v>
      </c>
      <c r="U2281" t="str">
        <f t="shared" si="322"/>
        <v>Low</v>
      </c>
      <c r="V2281" t="str">
        <f t="shared" si="323"/>
        <v>Invalid NDC</v>
      </c>
    </row>
    <row r="2282" spans="1:22" x14ac:dyDescent="0.3">
      <c r="A2282" t="str">
        <f>Raw_Data!A2282</f>
        <v>6242371</v>
      </c>
      <c r="B2282">
        <f>Raw_Data!B2282</f>
        <v>45680</v>
      </c>
      <c r="C2282" t="str">
        <f>Raw_Data!C2282</f>
        <v>METFORMIN HCL 1,000 MG TABL</v>
      </c>
      <c r="D2282" t="str">
        <f>Raw_Data!D2282</f>
        <v>70010006599</v>
      </c>
      <c r="E2282" t="str">
        <f>Raw_Data!E2282</f>
        <v>BYNE, EDMUND</v>
      </c>
      <c r="F2282" t="str">
        <f>Raw_Data!F2282</f>
        <v>1033186648</v>
      </c>
      <c r="G2282" t="str">
        <f>Raw_Data!H2282</f>
        <v>0</v>
      </c>
      <c r="H2282">
        <f>IFERROR(VLOOKUP(G2282,Store_Map!$A$2:$I$100,3,FALSE),"")</f>
        <v>0</v>
      </c>
      <c r="I2282">
        <f>IFERROR(VLOOKUP(G2282,Store_Map!$A$2:$I$100,4,FALSE),"")</f>
        <v>0</v>
      </c>
      <c r="J2282">
        <f>IFERROR(VLOOKUP(G2282,Store_Map!$A$2:$I$100,5,FALSE),"")</f>
        <v>0</v>
      </c>
      <c r="K2282">
        <f>IFERROR(VLOOKUP(G2282,Store_Map!$A$2:$I$100,6,FALSE),"")</f>
        <v>0</v>
      </c>
      <c r="L2282">
        <f>IFERROR(VLOOKUP(G2282,Store_Map!$A$2:$I$100,7,FALSE),"")</f>
        <v>0</v>
      </c>
      <c r="M2282">
        <f>IFERROR(VLOOKUP(G2282,Store_Map!$A$2:$I$100,8,FALSE),"")</f>
        <v>0</v>
      </c>
      <c r="N2282">
        <f t="shared" si="315"/>
        <v>0</v>
      </c>
      <c r="O2282" t="str">
        <f t="shared" si="316"/>
        <v>PASS</v>
      </c>
      <c r="P2282" t="str">
        <f t="shared" si="317"/>
        <v>PASS</v>
      </c>
      <c r="Q2282" t="str">
        <f t="shared" si="318"/>
        <v>PASS</v>
      </c>
      <c r="R2282" t="str">
        <f t="shared" si="319"/>
        <v>PASS</v>
      </c>
      <c r="S2282" t="str">
        <f t="shared" si="320"/>
        <v>PASS</v>
      </c>
      <c r="T2282">
        <f t="shared" si="321"/>
        <v>100</v>
      </c>
      <c r="U2282" t="str">
        <f t="shared" si="322"/>
        <v>Low</v>
      </c>
      <c r="V2282" t="str">
        <f t="shared" si="323"/>
        <v>Clean</v>
      </c>
    </row>
    <row r="2283" spans="1:22" x14ac:dyDescent="0.3">
      <c r="A2283" t="str">
        <f>Raw_Data!A2283</f>
        <v>6243202</v>
      </c>
      <c r="B2283">
        <f>Raw_Data!B2283</f>
        <v>45680</v>
      </c>
      <c r="C2283" t="str">
        <f>Raw_Data!C2283</f>
        <v>LISINOPRIL 40 MG TABLET</v>
      </c>
      <c r="D2283" t="str">
        <f>Raw_Data!D2283</f>
        <v>68180097903</v>
      </c>
      <c r="E2283" t="str">
        <f>Raw_Data!E2283</f>
        <v>GIBBS, JON</v>
      </c>
      <c r="F2283" t="str">
        <f>Raw_Data!F2283</f>
        <v>1700896156</v>
      </c>
      <c r="G2283" t="str">
        <f>Raw_Data!H2283</f>
        <v>0</v>
      </c>
      <c r="H2283">
        <f>IFERROR(VLOOKUP(G2283,Store_Map!$A$2:$I$100,3,FALSE),"")</f>
        <v>0</v>
      </c>
      <c r="I2283">
        <f>IFERROR(VLOOKUP(G2283,Store_Map!$A$2:$I$100,4,FALSE),"")</f>
        <v>0</v>
      </c>
      <c r="J2283">
        <f>IFERROR(VLOOKUP(G2283,Store_Map!$A$2:$I$100,5,FALSE),"")</f>
        <v>0</v>
      </c>
      <c r="K2283">
        <f>IFERROR(VLOOKUP(G2283,Store_Map!$A$2:$I$100,6,FALSE),"")</f>
        <v>0</v>
      </c>
      <c r="L2283">
        <f>IFERROR(VLOOKUP(G2283,Store_Map!$A$2:$I$100,7,FALSE),"")</f>
        <v>0</v>
      </c>
      <c r="M2283">
        <f>IFERROR(VLOOKUP(G2283,Store_Map!$A$2:$I$100,8,FALSE),"")</f>
        <v>0</v>
      </c>
      <c r="N2283">
        <f t="shared" si="315"/>
        <v>0</v>
      </c>
      <c r="O2283" t="str">
        <f t="shared" si="316"/>
        <v>PASS</v>
      </c>
      <c r="P2283" t="str">
        <f t="shared" si="317"/>
        <v>PASS</v>
      </c>
      <c r="Q2283" t="str">
        <f t="shared" si="318"/>
        <v>PASS</v>
      </c>
      <c r="R2283" t="str">
        <f t="shared" si="319"/>
        <v>PASS</v>
      </c>
      <c r="S2283" t="str">
        <f t="shared" si="320"/>
        <v>PASS</v>
      </c>
      <c r="T2283">
        <f t="shared" si="321"/>
        <v>100</v>
      </c>
      <c r="U2283" t="str">
        <f t="shared" si="322"/>
        <v>Low</v>
      </c>
      <c r="V2283" t="str">
        <f t="shared" si="323"/>
        <v>Clean</v>
      </c>
    </row>
    <row r="2284" spans="1:22" x14ac:dyDescent="0.3">
      <c r="A2284" t="str">
        <f>Raw_Data!A2284</f>
        <v>6245110</v>
      </c>
      <c r="B2284">
        <f>Raw_Data!B2284</f>
        <v>45680</v>
      </c>
      <c r="C2284" t="str">
        <f>Raw_Data!C2284</f>
        <v>CARVEDILOL 3.125 MG TABLET</v>
      </c>
      <c r="D2284" t="str">
        <f>Raw_Data!D2284</f>
        <v>68382009205</v>
      </c>
      <c r="E2284" t="str">
        <f>Raw_Data!E2284</f>
        <v>GIBBS, JON</v>
      </c>
      <c r="F2284" t="str">
        <f>Raw_Data!F2284</f>
        <v>1700896156</v>
      </c>
      <c r="G2284" t="str">
        <f>Raw_Data!H2284</f>
        <v>0</v>
      </c>
      <c r="H2284">
        <f>IFERROR(VLOOKUP(G2284,Store_Map!$A$2:$I$100,3,FALSE),"")</f>
        <v>0</v>
      </c>
      <c r="I2284">
        <f>IFERROR(VLOOKUP(G2284,Store_Map!$A$2:$I$100,4,FALSE),"")</f>
        <v>0</v>
      </c>
      <c r="J2284">
        <f>IFERROR(VLOOKUP(G2284,Store_Map!$A$2:$I$100,5,FALSE),"")</f>
        <v>0</v>
      </c>
      <c r="K2284">
        <f>IFERROR(VLOOKUP(G2284,Store_Map!$A$2:$I$100,6,FALSE),"")</f>
        <v>0</v>
      </c>
      <c r="L2284">
        <f>IFERROR(VLOOKUP(G2284,Store_Map!$A$2:$I$100,7,FALSE),"")</f>
        <v>0</v>
      </c>
      <c r="M2284">
        <f>IFERROR(VLOOKUP(G2284,Store_Map!$A$2:$I$100,8,FALSE),"")</f>
        <v>0</v>
      </c>
      <c r="N2284">
        <f t="shared" si="315"/>
        <v>0</v>
      </c>
      <c r="O2284" t="str">
        <f t="shared" si="316"/>
        <v>PASS</v>
      </c>
      <c r="P2284" t="str">
        <f t="shared" si="317"/>
        <v>PASS</v>
      </c>
      <c r="Q2284" t="str">
        <f t="shared" si="318"/>
        <v>PASS</v>
      </c>
      <c r="R2284" t="str">
        <f t="shared" si="319"/>
        <v>PASS</v>
      </c>
      <c r="S2284" t="str">
        <f t="shared" si="320"/>
        <v>PASS</v>
      </c>
      <c r="T2284">
        <f t="shared" si="321"/>
        <v>100</v>
      </c>
      <c r="U2284" t="str">
        <f t="shared" si="322"/>
        <v>Low</v>
      </c>
      <c r="V2284" t="str">
        <f t="shared" si="323"/>
        <v>Clean</v>
      </c>
    </row>
    <row r="2285" spans="1:22" x14ac:dyDescent="0.3">
      <c r="A2285" t="str">
        <f>Raw_Data!A2285</f>
        <v>6245111</v>
      </c>
      <c r="B2285">
        <f>Raw_Data!B2285</f>
        <v>45680</v>
      </c>
      <c r="C2285" t="str">
        <f>Raw_Data!C2285</f>
        <v>AMLODIPINE BESYLATE 10 MG T</v>
      </c>
      <c r="D2285" t="str">
        <f>Raw_Data!D2285</f>
        <v>69097012815</v>
      </c>
      <c r="E2285" t="str">
        <f>Raw_Data!E2285</f>
        <v>BYNE, EDMUND</v>
      </c>
      <c r="F2285" t="str">
        <f>Raw_Data!F2285</f>
        <v>1033186648</v>
      </c>
      <c r="G2285" t="str">
        <f>Raw_Data!H2285</f>
        <v>0</v>
      </c>
      <c r="H2285">
        <f>IFERROR(VLOOKUP(G2285,Store_Map!$A$2:$I$100,3,FALSE),"")</f>
        <v>0</v>
      </c>
      <c r="I2285">
        <f>IFERROR(VLOOKUP(G2285,Store_Map!$A$2:$I$100,4,FALSE),"")</f>
        <v>0</v>
      </c>
      <c r="J2285">
        <f>IFERROR(VLOOKUP(G2285,Store_Map!$A$2:$I$100,5,FALSE),"")</f>
        <v>0</v>
      </c>
      <c r="K2285">
        <f>IFERROR(VLOOKUP(G2285,Store_Map!$A$2:$I$100,6,FALSE),"")</f>
        <v>0</v>
      </c>
      <c r="L2285">
        <f>IFERROR(VLOOKUP(G2285,Store_Map!$A$2:$I$100,7,FALSE),"")</f>
        <v>0</v>
      </c>
      <c r="M2285">
        <f>IFERROR(VLOOKUP(G2285,Store_Map!$A$2:$I$100,8,FALSE),"")</f>
        <v>0</v>
      </c>
      <c r="N2285">
        <f t="shared" si="315"/>
        <v>0</v>
      </c>
      <c r="O2285" t="str">
        <f t="shared" si="316"/>
        <v>PASS</v>
      </c>
      <c r="P2285" t="str">
        <f t="shared" si="317"/>
        <v>PASS</v>
      </c>
      <c r="Q2285" t="str">
        <f t="shared" si="318"/>
        <v>PASS</v>
      </c>
      <c r="R2285" t="str">
        <f t="shared" si="319"/>
        <v>PASS</v>
      </c>
      <c r="S2285" t="str">
        <f t="shared" si="320"/>
        <v>PASS</v>
      </c>
      <c r="T2285">
        <f t="shared" si="321"/>
        <v>100</v>
      </c>
      <c r="U2285" t="str">
        <f t="shared" si="322"/>
        <v>Low</v>
      </c>
      <c r="V2285" t="str">
        <f t="shared" si="323"/>
        <v>Clean</v>
      </c>
    </row>
    <row r="2286" spans="1:22" x14ac:dyDescent="0.3">
      <c r="A2286" t="str">
        <f>Raw_Data!A2286</f>
        <v>6245112</v>
      </c>
      <c r="B2286">
        <f>Raw_Data!B2286</f>
        <v>45680</v>
      </c>
      <c r="C2286" t="str">
        <f>Raw_Data!C2286</f>
        <v>TRAZODONE 50 MG TABLET</v>
      </c>
      <c r="D2286" t="str">
        <f>Raw_Data!D2286</f>
        <v>50111056002</v>
      </c>
      <c r="E2286" t="str">
        <f>Raw_Data!E2286</f>
        <v>BYNE, EDMUND</v>
      </c>
      <c r="F2286" t="str">
        <f>Raw_Data!F2286</f>
        <v>1033186648</v>
      </c>
      <c r="G2286" t="str">
        <f>Raw_Data!H2286</f>
        <v>0</v>
      </c>
      <c r="H2286">
        <f>IFERROR(VLOOKUP(G2286,Store_Map!$A$2:$I$100,3,FALSE),"")</f>
        <v>0</v>
      </c>
      <c r="I2286">
        <f>IFERROR(VLOOKUP(G2286,Store_Map!$A$2:$I$100,4,FALSE),"")</f>
        <v>0</v>
      </c>
      <c r="J2286">
        <f>IFERROR(VLOOKUP(G2286,Store_Map!$A$2:$I$100,5,FALSE),"")</f>
        <v>0</v>
      </c>
      <c r="K2286">
        <f>IFERROR(VLOOKUP(G2286,Store_Map!$A$2:$I$100,6,FALSE),"")</f>
        <v>0</v>
      </c>
      <c r="L2286">
        <f>IFERROR(VLOOKUP(G2286,Store_Map!$A$2:$I$100,7,FALSE),"")</f>
        <v>0</v>
      </c>
      <c r="M2286">
        <f>IFERROR(VLOOKUP(G2286,Store_Map!$A$2:$I$100,8,FALSE),"")</f>
        <v>0</v>
      </c>
      <c r="N2286">
        <f t="shared" si="315"/>
        <v>0</v>
      </c>
      <c r="O2286" t="str">
        <f t="shared" si="316"/>
        <v>PASS</v>
      </c>
      <c r="P2286" t="str">
        <f t="shared" si="317"/>
        <v>PASS</v>
      </c>
      <c r="Q2286" t="str">
        <f t="shared" si="318"/>
        <v>PASS</v>
      </c>
      <c r="R2286" t="str">
        <f t="shared" si="319"/>
        <v>PASS</v>
      </c>
      <c r="S2286" t="str">
        <f t="shared" si="320"/>
        <v>PASS</v>
      </c>
      <c r="T2286">
        <f t="shared" si="321"/>
        <v>100</v>
      </c>
      <c r="U2286" t="str">
        <f t="shared" si="322"/>
        <v>Low</v>
      </c>
      <c r="V2286" t="str">
        <f t="shared" si="323"/>
        <v>Clean</v>
      </c>
    </row>
    <row r="2287" spans="1:22" x14ac:dyDescent="0.3">
      <c r="A2287" t="str">
        <f>Raw_Data!A2287</f>
        <v>6245113</v>
      </c>
      <c r="B2287">
        <f>Raw_Data!B2287</f>
        <v>45680</v>
      </c>
      <c r="C2287" t="str">
        <f>Raw_Data!C2287</f>
        <v>ATORVASTATIN 20 MG TABLET</v>
      </c>
      <c r="D2287" t="str">
        <f>Raw_Data!D2287</f>
        <v>60505257908</v>
      </c>
      <c r="E2287" t="str">
        <f>Raw_Data!E2287</f>
        <v>BYNE, EDMUND</v>
      </c>
      <c r="F2287" t="str">
        <f>Raw_Data!F2287</f>
        <v>1033186648</v>
      </c>
      <c r="G2287" t="str">
        <f>Raw_Data!H2287</f>
        <v>0</v>
      </c>
      <c r="H2287">
        <f>IFERROR(VLOOKUP(G2287,Store_Map!$A$2:$I$100,3,FALSE),"")</f>
        <v>0</v>
      </c>
      <c r="I2287">
        <f>IFERROR(VLOOKUP(G2287,Store_Map!$A$2:$I$100,4,FALSE),"")</f>
        <v>0</v>
      </c>
      <c r="J2287">
        <f>IFERROR(VLOOKUP(G2287,Store_Map!$A$2:$I$100,5,FALSE),"")</f>
        <v>0</v>
      </c>
      <c r="K2287">
        <f>IFERROR(VLOOKUP(G2287,Store_Map!$A$2:$I$100,6,FALSE),"")</f>
        <v>0</v>
      </c>
      <c r="L2287">
        <f>IFERROR(VLOOKUP(G2287,Store_Map!$A$2:$I$100,7,FALSE),"")</f>
        <v>0</v>
      </c>
      <c r="M2287">
        <f>IFERROR(VLOOKUP(G2287,Store_Map!$A$2:$I$100,8,FALSE),"")</f>
        <v>0</v>
      </c>
      <c r="N2287">
        <f t="shared" si="315"/>
        <v>0</v>
      </c>
      <c r="O2287" t="str">
        <f t="shared" si="316"/>
        <v>PASS</v>
      </c>
      <c r="P2287" t="str">
        <f t="shared" si="317"/>
        <v>PASS</v>
      </c>
      <c r="Q2287" t="str">
        <f t="shared" si="318"/>
        <v>PASS</v>
      </c>
      <c r="R2287" t="str">
        <f t="shared" si="319"/>
        <v>PASS</v>
      </c>
      <c r="S2287" t="str">
        <f t="shared" si="320"/>
        <v>PASS</v>
      </c>
      <c r="T2287">
        <f t="shared" si="321"/>
        <v>100</v>
      </c>
      <c r="U2287" t="str">
        <f t="shared" si="322"/>
        <v>Low</v>
      </c>
      <c r="V2287" t="str">
        <f t="shared" si="323"/>
        <v>Clean</v>
      </c>
    </row>
    <row r="2288" spans="1:22" x14ac:dyDescent="0.3">
      <c r="A2288" t="str">
        <f>Raw_Data!A2288</f>
        <v>6245536</v>
      </c>
      <c r="B2288">
        <f>Raw_Data!B2288</f>
        <v>45680</v>
      </c>
      <c r="C2288" t="str">
        <f>Raw_Data!C2288</f>
        <v>ATORVASTATIN 40 MG TABLET</v>
      </c>
      <c r="D2288" t="str">
        <f>Raw_Data!D2288</f>
        <v>67877051310</v>
      </c>
      <c r="E2288" t="str">
        <f>Raw_Data!E2288</f>
        <v>GIBBS, JON</v>
      </c>
      <c r="F2288" t="str">
        <f>Raw_Data!F2288</f>
        <v>1700896156</v>
      </c>
      <c r="G2288" t="str">
        <f>Raw_Data!H2288</f>
        <v>0</v>
      </c>
      <c r="H2288">
        <f>IFERROR(VLOOKUP(G2288,Store_Map!$A$2:$I$100,3,FALSE),"")</f>
        <v>0</v>
      </c>
      <c r="I2288">
        <f>IFERROR(VLOOKUP(G2288,Store_Map!$A$2:$I$100,4,FALSE),"")</f>
        <v>0</v>
      </c>
      <c r="J2288">
        <f>IFERROR(VLOOKUP(G2288,Store_Map!$A$2:$I$100,5,FALSE),"")</f>
        <v>0</v>
      </c>
      <c r="K2288">
        <f>IFERROR(VLOOKUP(G2288,Store_Map!$A$2:$I$100,6,FALSE),"")</f>
        <v>0</v>
      </c>
      <c r="L2288">
        <f>IFERROR(VLOOKUP(G2288,Store_Map!$A$2:$I$100,7,FALSE),"")</f>
        <v>0</v>
      </c>
      <c r="M2288">
        <f>IFERROR(VLOOKUP(G2288,Store_Map!$A$2:$I$100,8,FALSE),"")</f>
        <v>0</v>
      </c>
      <c r="N2288">
        <f t="shared" si="315"/>
        <v>0</v>
      </c>
      <c r="O2288" t="str">
        <f t="shared" si="316"/>
        <v>PASS</v>
      </c>
      <c r="P2288" t="str">
        <f t="shared" si="317"/>
        <v>PASS</v>
      </c>
      <c r="Q2288" t="str">
        <f t="shared" si="318"/>
        <v>PASS</v>
      </c>
      <c r="R2288" t="str">
        <f t="shared" si="319"/>
        <v>PASS</v>
      </c>
      <c r="S2288" t="str">
        <f t="shared" si="320"/>
        <v>PASS</v>
      </c>
      <c r="T2288">
        <f t="shared" si="321"/>
        <v>100</v>
      </c>
      <c r="U2288" t="str">
        <f t="shared" si="322"/>
        <v>Low</v>
      </c>
      <c r="V2288" t="str">
        <f t="shared" si="323"/>
        <v>Clean</v>
      </c>
    </row>
    <row r="2289" spans="1:22" x14ac:dyDescent="0.3">
      <c r="A2289" t="str">
        <f>Raw_Data!A2289</f>
        <v>6247479</v>
      </c>
      <c r="B2289">
        <f>Raw_Data!B2289</f>
        <v>45680</v>
      </c>
      <c r="C2289" t="str">
        <f>Raw_Data!C2289</f>
        <v>PHENYTOIN SOD EXT 100 MG CA</v>
      </c>
      <c r="D2289" t="str">
        <f>Raw_Data!D2289</f>
        <v>65862069201</v>
      </c>
      <c r="E2289" t="str">
        <f>Raw_Data!E2289</f>
        <v>BYNE, EDMUND</v>
      </c>
      <c r="F2289" t="str">
        <f>Raw_Data!F2289</f>
        <v>1033186648</v>
      </c>
      <c r="G2289" t="str">
        <f>Raw_Data!H2289</f>
        <v>0</v>
      </c>
      <c r="H2289">
        <f>IFERROR(VLOOKUP(G2289,Store_Map!$A$2:$I$100,3,FALSE),"")</f>
        <v>0</v>
      </c>
      <c r="I2289">
        <f>IFERROR(VLOOKUP(G2289,Store_Map!$A$2:$I$100,4,FALSE),"")</f>
        <v>0</v>
      </c>
      <c r="J2289">
        <f>IFERROR(VLOOKUP(G2289,Store_Map!$A$2:$I$100,5,FALSE),"")</f>
        <v>0</v>
      </c>
      <c r="K2289">
        <f>IFERROR(VLOOKUP(G2289,Store_Map!$A$2:$I$100,6,FALSE),"")</f>
        <v>0</v>
      </c>
      <c r="L2289">
        <f>IFERROR(VLOOKUP(G2289,Store_Map!$A$2:$I$100,7,FALSE),"")</f>
        <v>0</v>
      </c>
      <c r="M2289">
        <f>IFERROR(VLOOKUP(G2289,Store_Map!$A$2:$I$100,8,FALSE),"")</f>
        <v>0</v>
      </c>
      <c r="N2289">
        <f t="shared" si="315"/>
        <v>0</v>
      </c>
      <c r="O2289" t="str">
        <f t="shared" si="316"/>
        <v>PASS</v>
      </c>
      <c r="P2289" t="str">
        <f t="shared" si="317"/>
        <v>PASS</v>
      </c>
      <c r="Q2289" t="str">
        <f t="shared" si="318"/>
        <v>PASS</v>
      </c>
      <c r="R2289" t="str">
        <f t="shared" si="319"/>
        <v>PASS</v>
      </c>
      <c r="S2289" t="str">
        <f t="shared" si="320"/>
        <v>PASS</v>
      </c>
      <c r="T2289">
        <f t="shared" si="321"/>
        <v>100</v>
      </c>
      <c r="U2289" t="str">
        <f t="shared" si="322"/>
        <v>Low</v>
      </c>
      <c r="V2289" t="str">
        <f t="shared" si="323"/>
        <v>Clean</v>
      </c>
    </row>
    <row r="2290" spans="1:22" x14ac:dyDescent="0.3">
      <c r="A2290" t="str">
        <f>Raw_Data!A2290</f>
        <v>6248164</v>
      </c>
      <c r="B2290">
        <f>Raw_Data!B2290</f>
        <v>45680</v>
      </c>
      <c r="C2290" t="str">
        <f>Raw_Data!C2290</f>
        <v>LOSARTAN POTASSIUM 50 MG TA</v>
      </c>
      <c r="D2290" t="str">
        <f>Raw_Data!D2290</f>
        <v>65862020299</v>
      </c>
      <c r="E2290" t="str">
        <f>Raw_Data!E2290</f>
        <v>BYNE, EDMUND</v>
      </c>
      <c r="F2290" t="str">
        <f>Raw_Data!F2290</f>
        <v>1033186648</v>
      </c>
      <c r="G2290" t="str">
        <f>Raw_Data!H2290</f>
        <v>0</v>
      </c>
      <c r="H2290">
        <f>IFERROR(VLOOKUP(G2290,Store_Map!$A$2:$I$100,3,FALSE),"")</f>
        <v>0</v>
      </c>
      <c r="I2290">
        <f>IFERROR(VLOOKUP(G2290,Store_Map!$A$2:$I$100,4,FALSE),"")</f>
        <v>0</v>
      </c>
      <c r="J2290">
        <f>IFERROR(VLOOKUP(G2290,Store_Map!$A$2:$I$100,5,FALSE),"")</f>
        <v>0</v>
      </c>
      <c r="K2290">
        <f>IFERROR(VLOOKUP(G2290,Store_Map!$A$2:$I$100,6,FALSE),"")</f>
        <v>0</v>
      </c>
      <c r="L2290">
        <f>IFERROR(VLOOKUP(G2290,Store_Map!$A$2:$I$100,7,FALSE),"")</f>
        <v>0</v>
      </c>
      <c r="M2290">
        <f>IFERROR(VLOOKUP(G2290,Store_Map!$A$2:$I$100,8,FALSE),"")</f>
        <v>0</v>
      </c>
      <c r="N2290">
        <f t="shared" si="315"/>
        <v>0</v>
      </c>
      <c r="O2290" t="str">
        <f t="shared" si="316"/>
        <v>PASS</v>
      </c>
      <c r="P2290" t="str">
        <f t="shared" si="317"/>
        <v>PASS</v>
      </c>
      <c r="Q2290" t="str">
        <f t="shared" si="318"/>
        <v>PASS</v>
      </c>
      <c r="R2290" t="str">
        <f t="shared" si="319"/>
        <v>PASS</v>
      </c>
      <c r="S2290" t="str">
        <f t="shared" si="320"/>
        <v>PASS</v>
      </c>
      <c r="T2290">
        <f t="shared" si="321"/>
        <v>100</v>
      </c>
      <c r="U2290" t="str">
        <f t="shared" si="322"/>
        <v>Low</v>
      </c>
      <c r="V2290" t="str">
        <f t="shared" si="323"/>
        <v>Clean</v>
      </c>
    </row>
    <row r="2291" spans="1:22" x14ac:dyDescent="0.3">
      <c r="A2291" t="str">
        <f>Raw_Data!A2291</f>
        <v>6248941</v>
      </c>
      <c r="B2291">
        <f>Raw_Data!B2291</f>
        <v>45680</v>
      </c>
      <c r="C2291" t="str">
        <f>Raw_Data!C2291</f>
        <v>METFORMIN HCL ER 500 MG TAB</v>
      </c>
      <c r="D2291" t="str">
        <f>Raw_Data!D2291</f>
        <v>49483062350</v>
      </c>
      <c r="E2291" t="str">
        <f>Raw_Data!E2291</f>
        <v>AKHTAR, MARIAM</v>
      </c>
      <c r="F2291" t="str">
        <f>Raw_Data!F2291</f>
        <v>1780024596</v>
      </c>
      <c r="G2291" t="str">
        <f>Raw_Data!H2291</f>
        <v>0</v>
      </c>
      <c r="H2291">
        <f>IFERROR(VLOOKUP(G2291,Store_Map!$A$2:$I$100,3,FALSE),"")</f>
        <v>0</v>
      </c>
      <c r="I2291">
        <f>IFERROR(VLOOKUP(G2291,Store_Map!$A$2:$I$100,4,FALSE),"")</f>
        <v>0</v>
      </c>
      <c r="J2291">
        <f>IFERROR(VLOOKUP(G2291,Store_Map!$A$2:$I$100,5,FALSE),"")</f>
        <v>0</v>
      </c>
      <c r="K2291">
        <f>IFERROR(VLOOKUP(G2291,Store_Map!$A$2:$I$100,6,FALSE),"")</f>
        <v>0</v>
      </c>
      <c r="L2291">
        <f>IFERROR(VLOOKUP(G2291,Store_Map!$A$2:$I$100,7,FALSE),"")</f>
        <v>0</v>
      </c>
      <c r="M2291">
        <f>IFERROR(VLOOKUP(G2291,Store_Map!$A$2:$I$100,8,FALSE),"")</f>
        <v>0</v>
      </c>
      <c r="N2291">
        <f t="shared" si="315"/>
        <v>0</v>
      </c>
      <c r="O2291" t="str">
        <f t="shared" si="316"/>
        <v>PASS</v>
      </c>
      <c r="P2291" t="str">
        <f t="shared" si="317"/>
        <v>PASS</v>
      </c>
      <c r="Q2291" t="str">
        <f t="shared" si="318"/>
        <v>PASS</v>
      </c>
      <c r="R2291" t="str">
        <f t="shared" si="319"/>
        <v>PASS</v>
      </c>
      <c r="S2291" t="str">
        <f t="shared" si="320"/>
        <v>PASS</v>
      </c>
      <c r="T2291">
        <f t="shared" si="321"/>
        <v>100</v>
      </c>
      <c r="U2291" t="str">
        <f t="shared" si="322"/>
        <v>Low</v>
      </c>
      <c r="V2291" t="str">
        <f t="shared" si="323"/>
        <v>Clean</v>
      </c>
    </row>
    <row r="2292" spans="1:22" x14ac:dyDescent="0.3">
      <c r="A2292" t="str">
        <f>Raw_Data!A2292</f>
        <v>6248942</v>
      </c>
      <c r="B2292">
        <f>Raw_Data!B2292</f>
        <v>45680</v>
      </c>
      <c r="C2292" t="str">
        <f>Raw_Data!C2292</f>
        <v>LISINOPRIL 10 MG TABLET</v>
      </c>
      <c r="D2292" t="str">
        <f>Raw_Data!D2292</f>
        <v>68180098003</v>
      </c>
      <c r="E2292" t="str">
        <f>Raw_Data!E2292</f>
        <v>AKHTAR, MARIAM</v>
      </c>
      <c r="F2292" t="str">
        <f>Raw_Data!F2292</f>
        <v>1780024596</v>
      </c>
      <c r="G2292" t="str">
        <f>Raw_Data!H2292</f>
        <v>0</v>
      </c>
      <c r="H2292">
        <f>IFERROR(VLOOKUP(G2292,Store_Map!$A$2:$I$100,3,FALSE),"")</f>
        <v>0</v>
      </c>
      <c r="I2292">
        <f>IFERROR(VLOOKUP(G2292,Store_Map!$A$2:$I$100,4,FALSE),"")</f>
        <v>0</v>
      </c>
      <c r="J2292">
        <f>IFERROR(VLOOKUP(G2292,Store_Map!$A$2:$I$100,5,FALSE),"")</f>
        <v>0</v>
      </c>
      <c r="K2292">
        <f>IFERROR(VLOOKUP(G2292,Store_Map!$A$2:$I$100,6,FALSE),"")</f>
        <v>0</v>
      </c>
      <c r="L2292">
        <f>IFERROR(VLOOKUP(G2292,Store_Map!$A$2:$I$100,7,FALSE),"")</f>
        <v>0</v>
      </c>
      <c r="M2292">
        <f>IFERROR(VLOOKUP(G2292,Store_Map!$A$2:$I$100,8,FALSE),"")</f>
        <v>0</v>
      </c>
      <c r="N2292">
        <f t="shared" si="315"/>
        <v>0</v>
      </c>
      <c r="O2292" t="str">
        <f t="shared" si="316"/>
        <v>PASS</v>
      </c>
      <c r="P2292" t="str">
        <f t="shared" si="317"/>
        <v>PASS</v>
      </c>
      <c r="Q2292" t="str">
        <f t="shared" si="318"/>
        <v>PASS</v>
      </c>
      <c r="R2292" t="str">
        <f t="shared" si="319"/>
        <v>PASS</v>
      </c>
      <c r="S2292" t="str">
        <f t="shared" si="320"/>
        <v>PASS</v>
      </c>
      <c r="T2292">
        <f t="shared" si="321"/>
        <v>100</v>
      </c>
      <c r="U2292" t="str">
        <f t="shared" si="322"/>
        <v>Low</v>
      </c>
      <c r="V2292" t="str">
        <f t="shared" si="323"/>
        <v>Clean</v>
      </c>
    </row>
    <row r="2293" spans="1:22" x14ac:dyDescent="0.3">
      <c r="A2293" t="str">
        <f>Raw_Data!A2293</f>
        <v>6250820</v>
      </c>
      <c r="B2293">
        <f>Raw_Data!B2293</f>
        <v>45680</v>
      </c>
      <c r="C2293" t="str">
        <f>Raw_Data!C2293</f>
        <v>METOPROLOL SUCC ER 25 MG TA</v>
      </c>
      <c r="D2293" t="str">
        <f>Raw_Data!D2293</f>
        <v>55111046601</v>
      </c>
      <c r="E2293" t="str">
        <f>Raw_Data!E2293</f>
        <v>CHOKKALINGAM, SHOBASHALIN</v>
      </c>
      <c r="F2293" t="str">
        <f>Raw_Data!F2293</f>
        <v>1508865718</v>
      </c>
      <c r="G2293" t="str">
        <f>Raw_Data!H2293</f>
        <v>0</v>
      </c>
      <c r="H2293">
        <f>IFERROR(VLOOKUP(G2293,Store_Map!$A$2:$I$100,3,FALSE),"")</f>
        <v>0</v>
      </c>
      <c r="I2293">
        <f>IFERROR(VLOOKUP(G2293,Store_Map!$A$2:$I$100,4,FALSE),"")</f>
        <v>0</v>
      </c>
      <c r="J2293">
        <f>IFERROR(VLOOKUP(G2293,Store_Map!$A$2:$I$100,5,FALSE),"")</f>
        <v>0</v>
      </c>
      <c r="K2293">
        <f>IFERROR(VLOOKUP(G2293,Store_Map!$A$2:$I$100,6,FALSE),"")</f>
        <v>0</v>
      </c>
      <c r="L2293">
        <f>IFERROR(VLOOKUP(G2293,Store_Map!$A$2:$I$100,7,FALSE),"")</f>
        <v>0</v>
      </c>
      <c r="M2293">
        <f>IFERROR(VLOOKUP(G2293,Store_Map!$A$2:$I$100,8,FALSE),"")</f>
        <v>0</v>
      </c>
      <c r="N2293">
        <f t="shared" si="315"/>
        <v>0</v>
      </c>
      <c r="O2293" t="str">
        <f t="shared" si="316"/>
        <v>PASS</v>
      </c>
      <c r="P2293" t="str">
        <f t="shared" si="317"/>
        <v>PASS</v>
      </c>
      <c r="Q2293" t="str">
        <f t="shared" si="318"/>
        <v>PASS</v>
      </c>
      <c r="R2293" t="str">
        <f t="shared" si="319"/>
        <v>PASS</v>
      </c>
      <c r="S2293" t="str">
        <f t="shared" si="320"/>
        <v>PASS</v>
      </c>
      <c r="T2293">
        <f t="shared" si="321"/>
        <v>100</v>
      </c>
      <c r="U2293" t="str">
        <f t="shared" si="322"/>
        <v>Low</v>
      </c>
      <c r="V2293" t="str">
        <f t="shared" si="323"/>
        <v>Clean</v>
      </c>
    </row>
    <row r="2294" spans="1:22" x14ac:dyDescent="0.3">
      <c r="A2294" t="str">
        <f>Raw_Data!A2294</f>
        <v>6241504</v>
      </c>
      <c r="B2294">
        <f>Raw_Data!B2294</f>
        <v>45680</v>
      </c>
      <c r="C2294" t="str">
        <f>Raw_Data!C2294</f>
        <v>METOPROLOL SUCC ER 25 MG TA</v>
      </c>
      <c r="D2294" t="str">
        <f>Raw_Data!D2294</f>
        <v>55111046601</v>
      </c>
      <c r="E2294" t="str">
        <f>Raw_Data!E2294</f>
        <v>BYNE, EDMUND</v>
      </c>
      <c r="F2294" t="str">
        <f>Raw_Data!F2294</f>
        <v>1033186648</v>
      </c>
      <c r="G2294" t="str">
        <f>Raw_Data!H2294</f>
        <v>0</v>
      </c>
      <c r="H2294">
        <f>IFERROR(VLOOKUP(G2294,Store_Map!$A$2:$I$100,3,FALSE),"")</f>
        <v>0</v>
      </c>
      <c r="I2294">
        <f>IFERROR(VLOOKUP(G2294,Store_Map!$A$2:$I$100,4,FALSE),"")</f>
        <v>0</v>
      </c>
      <c r="J2294">
        <f>IFERROR(VLOOKUP(G2294,Store_Map!$A$2:$I$100,5,FALSE),"")</f>
        <v>0</v>
      </c>
      <c r="K2294">
        <f>IFERROR(VLOOKUP(G2294,Store_Map!$A$2:$I$100,6,FALSE),"")</f>
        <v>0</v>
      </c>
      <c r="L2294">
        <f>IFERROR(VLOOKUP(G2294,Store_Map!$A$2:$I$100,7,FALSE),"")</f>
        <v>0</v>
      </c>
      <c r="M2294">
        <f>IFERROR(VLOOKUP(G2294,Store_Map!$A$2:$I$100,8,FALSE),"")</f>
        <v>0</v>
      </c>
      <c r="N2294">
        <f t="shared" si="315"/>
        <v>0</v>
      </c>
      <c r="O2294" t="str">
        <f t="shared" si="316"/>
        <v>PASS</v>
      </c>
      <c r="P2294" t="str">
        <f t="shared" si="317"/>
        <v>PASS</v>
      </c>
      <c r="Q2294" t="str">
        <f t="shared" si="318"/>
        <v>PASS</v>
      </c>
      <c r="R2294" t="str">
        <f t="shared" si="319"/>
        <v>PASS</v>
      </c>
      <c r="S2294" t="str">
        <f t="shared" si="320"/>
        <v>PASS</v>
      </c>
      <c r="T2294">
        <f t="shared" si="321"/>
        <v>100</v>
      </c>
      <c r="U2294" t="str">
        <f t="shared" si="322"/>
        <v>Low</v>
      </c>
      <c r="V2294" t="str">
        <f t="shared" si="323"/>
        <v>Clean</v>
      </c>
    </row>
    <row r="2295" spans="1:22" x14ac:dyDescent="0.3">
      <c r="A2295" t="str">
        <f>Raw_Data!A2295</f>
        <v>6242199</v>
      </c>
      <c r="B2295">
        <f>Raw_Data!B2295</f>
        <v>45680</v>
      </c>
      <c r="C2295" t="str">
        <f>Raw_Data!C2295</f>
        <v>FARXIGA 10 MG TABLET</v>
      </c>
      <c r="D2295" t="str">
        <f>Raw_Data!D2295</f>
        <v>310621030</v>
      </c>
      <c r="E2295" t="str">
        <f>Raw_Data!E2295</f>
        <v>BYNE, EDMUND</v>
      </c>
      <c r="F2295" t="str">
        <f>Raw_Data!F2295</f>
        <v>1033186648</v>
      </c>
      <c r="G2295" t="str">
        <f>Raw_Data!H2295</f>
        <v>0</v>
      </c>
      <c r="H2295">
        <f>IFERROR(VLOOKUP(G2295,Store_Map!$A$2:$I$100,3,FALSE),"")</f>
        <v>0</v>
      </c>
      <c r="I2295">
        <f>IFERROR(VLOOKUP(G2295,Store_Map!$A$2:$I$100,4,FALSE),"")</f>
        <v>0</v>
      </c>
      <c r="J2295">
        <f>IFERROR(VLOOKUP(G2295,Store_Map!$A$2:$I$100,5,FALSE),"")</f>
        <v>0</v>
      </c>
      <c r="K2295">
        <f>IFERROR(VLOOKUP(G2295,Store_Map!$A$2:$I$100,6,FALSE),"")</f>
        <v>0</v>
      </c>
      <c r="L2295">
        <f>IFERROR(VLOOKUP(G2295,Store_Map!$A$2:$I$100,7,FALSE),"")</f>
        <v>0</v>
      </c>
      <c r="M2295">
        <f>IFERROR(VLOOKUP(G2295,Store_Map!$A$2:$I$100,8,FALSE),"")</f>
        <v>0</v>
      </c>
      <c r="N2295">
        <f t="shared" si="315"/>
        <v>0</v>
      </c>
      <c r="O2295" t="str">
        <f t="shared" si="316"/>
        <v>PASS</v>
      </c>
      <c r="P2295" t="str">
        <f t="shared" si="317"/>
        <v>REVIEW</v>
      </c>
      <c r="Q2295" t="str">
        <f t="shared" si="318"/>
        <v>PASS</v>
      </c>
      <c r="R2295" t="str">
        <f t="shared" si="319"/>
        <v>PASS</v>
      </c>
      <c r="S2295" t="str">
        <f t="shared" si="320"/>
        <v>REVIEW</v>
      </c>
      <c r="T2295">
        <f t="shared" si="321"/>
        <v>90</v>
      </c>
      <c r="U2295" t="str">
        <f t="shared" si="322"/>
        <v>Low</v>
      </c>
      <c r="V2295" t="str">
        <f t="shared" si="323"/>
        <v>Invalid NDC</v>
      </c>
    </row>
    <row r="2296" spans="1:22" x14ac:dyDescent="0.3">
      <c r="A2296" t="str">
        <f>Raw_Data!A2296</f>
        <v>6242200</v>
      </c>
      <c r="B2296">
        <f>Raw_Data!B2296</f>
        <v>45680</v>
      </c>
      <c r="C2296" t="str">
        <f>Raw_Data!C2296</f>
        <v>ROSUVASTATIN CALCIUM 20 MG</v>
      </c>
      <c r="D2296" t="str">
        <f>Raw_Data!D2296</f>
        <v>65862029590</v>
      </c>
      <c r="E2296" t="str">
        <f>Raw_Data!E2296</f>
        <v>BYNE, EDMUND</v>
      </c>
      <c r="F2296" t="str">
        <f>Raw_Data!F2296</f>
        <v>1033186648</v>
      </c>
      <c r="G2296" t="str">
        <f>Raw_Data!H2296</f>
        <v>0</v>
      </c>
      <c r="H2296">
        <f>IFERROR(VLOOKUP(G2296,Store_Map!$A$2:$I$100,3,FALSE),"")</f>
        <v>0</v>
      </c>
      <c r="I2296">
        <f>IFERROR(VLOOKUP(G2296,Store_Map!$A$2:$I$100,4,FALSE),"")</f>
        <v>0</v>
      </c>
      <c r="J2296">
        <f>IFERROR(VLOOKUP(G2296,Store_Map!$A$2:$I$100,5,FALSE),"")</f>
        <v>0</v>
      </c>
      <c r="K2296">
        <f>IFERROR(VLOOKUP(G2296,Store_Map!$A$2:$I$100,6,FALSE),"")</f>
        <v>0</v>
      </c>
      <c r="L2296">
        <f>IFERROR(VLOOKUP(G2296,Store_Map!$A$2:$I$100,7,FALSE),"")</f>
        <v>0</v>
      </c>
      <c r="M2296">
        <f>IFERROR(VLOOKUP(G2296,Store_Map!$A$2:$I$100,8,FALSE),"")</f>
        <v>0</v>
      </c>
      <c r="N2296">
        <f t="shared" si="315"/>
        <v>0</v>
      </c>
      <c r="O2296" t="str">
        <f t="shared" si="316"/>
        <v>PASS</v>
      </c>
      <c r="P2296" t="str">
        <f t="shared" si="317"/>
        <v>PASS</v>
      </c>
      <c r="Q2296" t="str">
        <f t="shared" si="318"/>
        <v>PASS</v>
      </c>
      <c r="R2296" t="str">
        <f t="shared" si="319"/>
        <v>PASS</v>
      </c>
      <c r="S2296" t="str">
        <f t="shared" si="320"/>
        <v>PASS</v>
      </c>
      <c r="T2296">
        <f t="shared" si="321"/>
        <v>100</v>
      </c>
      <c r="U2296" t="str">
        <f t="shared" si="322"/>
        <v>Low</v>
      </c>
      <c r="V2296" t="str">
        <f t="shared" si="323"/>
        <v>Clean</v>
      </c>
    </row>
    <row r="2297" spans="1:22" x14ac:dyDescent="0.3">
      <c r="A2297" t="str">
        <f>Raw_Data!A2297</f>
        <v>6242201</v>
      </c>
      <c r="B2297">
        <f>Raw_Data!B2297</f>
        <v>45680</v>
      </c>
      <c r="C2297" t="str">
        <f>Raw_Data!C2297</f>
        <v>FUROSEMIDE 40 MG TABLET</v>
      </c>
      <c r="D2297" t="str">
        <f>Raw_Data!D2297</f>
        <v>69315011710</v>
      </c>
      <c r="E2297" t="str">
        <f>Raw_Data!E2297</f>
        <v>BYNE, EDMUND</v>
      </c>
      <c r="F2297" t="str">
        <f>Raw_Data!F2297</f>
        <v>1033186648</v>
      </c>
      <c r="G2297" t="str">
        <f>Raw_Data!H2297</f>
        <v>0</v>
      </c>
      <c r="H2297">
        <f>IFERROR(VLOOKUP(G2297,Store_Map!$A$2:$I$100,3,FALSE),"")</f>
        <v>0</v>
      </c>
      <c r="I2297">
        <f>IFERROR(VLOOKUP(G2297,Store_Map!$A$2:$I$100,4,FALSE),"")</f>
        <v>0</v>
      </c>
      <c r="J2297">
        <f>IFERROR(VLOOKUP(G2297,Store_Map!$A$2:$I$100,5,FALSE),"")</f>
        <v>0</v>
      </c>
      <c r="K2297">
        <f>IFERROR(VLOOKUP(G2297,Store_Map!$A$2:$I$100,6,FALSE),"")</f>
        <v>0</v>
      </c>
      <c r="L2297">
        <f>IFERROR(VLOOKUP(G2297,Store_Map!$A$2:$I$100,7,FALSE),"")</f>
        <v>0</v>
      </c>
      <c r="M2297">
        <f>IFERROR(VLOOKUP(G2297,Store_Map!$A$2:$I$100,8,FALSE),"")</f>
        <v>0</v>
      </c>
      <c r="N2297">
        <f t="shared" si="315"/>
        <v>0</v>
      </c>
      <c r="O2297" t="str">
        <f t="shared" si="316"/>
        <v>PASS</v>
      </c>
      <c r="P2297" t="str">
        <f t="shared" si="317"/>
        <v>PASS</v>
      </c>
      <c r="Q2297" t="str">
        <f t="shared" si="318"/>
        <v>PASS</v>
      </c>
      <c r="R2297" t="str">
        <f t="shared" si="319"/>
        <v>PASS</v>
      </c>
      <c r="S2297" t="str">
        <f t="shared" si="320"/>
        <v>PASS</v>
      </c>
      <c r="T2297">
        <f t="shared" si="321"/>
        <v>100</v>
      </c>
      <c r="U2297" t="str">
        <f t="shared" si="322"/>
        <v>Low</v>
      </c>
      <c r="V2297" t="str">
        <f t="shared" si="323"/>
        <v>Clean</v>
      </c>
    </row>
    <row r="2298" spans="1:22" x14ac:dyDescent="0.3">
      <c r="A2298" t="str">
        <f>Raw_Data!A2298</f>
        <v>6242202</v>
      </c>
      <c r="B2298">
        <f>Raw_Data!B2298</f>
        <v>45680</v>
      </c>
      <c r="C2298" t="str">
        <f>Raw_Data!C2298</f>
        <v>SPIRONOLACTONE 50 MG TABLET</v>
      </c>
      <c r="D2298" t="str">
        <f>Raw_Data!D2298</f>
        <v>53746051401</v>
      </c>
      <c r="E2298" t="str">
        <f>Raw_Data!E2298</f>
        <v>BYNE, EDMUND</v>
      </c>
      <c r="F2298" t="str">
        <f>Raw_Data!F2298</f>
        <v>1033186648</v>
      </c>
      <c r="G2298" t="str">
        <f>Raw_Data!H2298</f>
        <v>0</v>
      </c>
      <c r="H2298">
        <f>IFERROR(VLOOKUP(G2298,Store_Map!$A$2:$I$100,3,FALSE),"")</f>
        <v>0</v>
      </c>
      <c r="I2298">
        <f>IFERROR(VLOOKUP(G2298,Store_Map!$A$2:$I$100,4,FALSE),"")</f>
        <v>0</v>
      </c>
      <c r="J2298">
        <f>IFERROR(VLOOKUP(G2298,Store_Map!$A$2:$I$100,5,FALSE),"")</f>
        <v>0</v>
      </c>
      <c r="K2298">
        <f>IFERROR(VLOOKUP(G2298,Store_Map!$A$2:$I$100,6,FALSE),"")</f>
        <v>0</v>
      </c>
      <c r="L2298">
        <f>IFERROR(VLOOKUP(G2298,Store_Map!$A$2:$I$100,7,FALSE),"")</f>
        <v>0</v>
      </c>
      <c r="M2298">
        <f>IFERROR(VLOOKUP(G2298,Store_Map!$A$2:$I$100,8,FALSE),"")</f>
        <v>0</v>
      </c>
      <c r="N2298">
        <f t="shared" si="315"/>
        <v>0</v>
      </c>
      <c r="O2298" t="str">
        <f t="shared" si="316"/>
        <v>PASS</v>
      </c>
      <c r="P2298" t="str">
        <f t="shared" si="317"/>
        <v>PASS</v>
      </c>
      <c r="Q2298" t="str">
        <f t="shared" si="318"/>
        <v>PASS</v>
      </c>
      <c r="R2298" t="str">
        <f t="shared" si="319"/>
        <v>PASS</v>
      </c>
      <c r="S2298" t="str">
        <f t="shared" si="320"/>
        <v>PASS</v>
      </c>
      <c r="T2298">
        <f t="shared" si="321"/>
        <v>100</v>
      </c>
      <c r="U2298" t="str">
        <f t="shared" si="322"/>
        <v>Low</v>
      </c>
      <c r="V2298" t="str">
        <f t="shared" si="323"/>
        <v>Clean</v>
      </c>
    </row>
    <row r="2299" spans="1:22" x14ac:dyDescent="0.3">
      <c r="A2299" t="str">
        <f>Raw_Data!A2299</f>
        <v>6242203</v>
      </c>
      <c r="B2299">
        <f>Raw_Data!B2299</f>
        <v>45680</v>
      </c>
      <c r="C2299" t="str">
        <f>Raw_Data!C2299</f>
        <v>ENTRESTO 24 MG-26 MG TABLET</v>
      </c>
      <c r="D2299" t="str">
        <f>Raw_Data!D2299</f>
        <v>78065920</v>
      </c>
      <c r="E2299" t="str">
        <f>Raw_Data!E2299</f>
        <v>BYNE, EDMUND</v>
      </c>
      <c r="F2299" t="str">
        <f>Raw_Data!F2299</f>
        <v>1033186648</v>
      </c>
      <c r="G2299" t="str">
        <f>Raw_Data!H2299</f>
        <v>0</v>
      </c>
      <c r="H2299">
        <f>IFERROR(VLOOKUP(G2299,Store_Map!$A$2:$I$100,3,FALSE),"")</f>
        <v>0</v>
      </c>
      <c r="I2299">
        <f>IFERROR(VLOOKUP(G2299,Store_Map!$A$2:$I$100,4,FALSE),"")</f>
        <v>0</v>
      </c>
      <c r="J2299">
        <f>IFERROR(VLOOKUP(G2299,Store_Map!$A$2:$I$100,5,FALSE),"")</f>
        <v>0</v>
      </c>
      <c r="K2299">
        <f>IFERROR(VLOOKUP(G2299,Store_Map!$A$2:$I$100,6,FALSE),"")</f>
        <v>0</v>
      </c>
      <c r="L2299">
        <f>IFERROR(VLOOKUP(G2299,Store_Map!$A$2:$I$100,7,FALSE),"")</f>
        <v>0</v>
      </c>
      <c r="M2299">
        <f>IFERROR(VLOOKUP(G2299,Store_Map!$A$2:$I$100,8,FALSE),"")</f>
        <v>0</v>
      </c>
      <c r="N2299">
        <f t="shared" si="315"/>
        <v>0</v>
      </c>
      <c r="O2299" t="str">
        <f t="shared" si="316"/>
        <v>PASS</v>
      </c>
      <c r="P2299" t="str">
        <f t="shared" si="317"/>
        <v>REVIEW</v>
      </c>
      <c r="Q2299" t="str">
        <f t="shared" si="318"/>
        <v>PASS</v>
      </c>
      <c r="R2299" t="str">
        <f t="shared" si="319"/>
        <v>PASS</v>
      </c>
      <c r="S2299" t="str">
        <f t="shared" si="320"/>
        <v>REVIEW</v>
      </c>
      <c r="T2299">
        <f t="shared" si="321"/>
        <v>90</v>
      </c>
      <c r="U2299" t="str">
        <f t="shared" si="322"/>
        <v>Low</v>
      </c>
      <c r="V2299" t="str">
        <f t="shared" si="323"/>
        <v>Invalid NDC</v>
      </c>
    </row>
    <row r="2300" spans="1:22" x14ac:dyDescent="0.3">
      <c r="A2300" t="str">
        <f>Raw_Data!A2300</f>
        <v>6242204</v>
      </c>
      <c r="B2300">
        <f>Raw_Data!B2300</f>
        <v>45680</v>
      </c>
      <c r="C2300" t="str">
        <f>Raw_Data!C2300</f>
        <v>ELIQUIS 5 MG TABLET</v>
      </c>
      <c r="D2300" t="str">
        <f>Raw_Data!D2300</f>
        <v>3089421</v>
      </c>
      <c r="E2300" t="str">
        <f>Raw_Data!E2300</f>
        <v>BYNE, EDMUND</v>
      </c>
      <c r="F2300" t="str">
        <f>Raw_Data!F2300</f>
        <v>1033186648</v>
      </c>
      <c r="G2300" t="str">
        <f>Raw_Data!H2300</f>
        <v>0</v>
      </c>
      <c r="H2300">
        <f>IFERROR(VLOOKUP(G2300,Store_Map!$A$2:$I$100,3,FALSE),"")</f>
        <v>0</v>
      </c>
      <c r="I2300">
        <f>IFERROR(VLOOKUP(G2300,Store_Map!$A$2:$I$100,4,FALSE),"")</f>
        <v>0</v>
      </c>
      <c r="J2300">
        <f>IFERROR(VLOOKUP(G2300,Store_Map!$A$2:$I$100,5,FALSE),"")</f>
        <v>0</v>
      </c>
      <c r="K2300">
        <f>IFERROR(VLOOKUP(G2300,Store_Map!$A$2:$I$100,6,FALSE),"")</f>
        <v>0</v>
      </c>
      <c r="L2300">
        <f>IFERROR(VLOOKUP(G2300,Store_Map!$A$2:$I$100,7,FALSE),"")</f>
        <v>0</v>
      </c>
      <c r="M2300">
        <f>IFERROR(VLOOKUP(G2300,Store_Map!$A$2:$I$100,8,FALSE),"")</f>
        <v>0</v>
      </c>
      <c r="N2300">
        <f t="shared" si="315"/>
        <v>0</v>
      </c>
      <c r="O2300" t="str">
        <f t="shared" si="316"/>
        <v>PASS</v>
      </c>
      <c r="P2300" t="str">
        <f t="shared" si="317"/>
        <v>REVIEW</v>
      </c>
      <c r="Q2300" t="str">
        <f t="shared" si="318"/>
        <v>PASS</v>
      </c>
      <c r="R2300" t="str">
        <f t="shared" si="319"/>
        <v>PASS</v>
      </c>
      <c r="S2300" t="str">
        <f t="shared" si="320"/>
        <v>REVIEW</v>
      </c>
      <c r="T2300">
        <f t="shared" si="321"/>
        <v>90</v>
      </c>
      <c r="U2300" t="str">
        <f t="shared" si="322"/>
        <v>Low</v>
      </c>
      <c r="V2300" t="str">
        <f t="shared" si="323"/>
        <v>Invalid NDC</v>
      </c>
    </row>
    <row r="2301" spans="1:22" x14ac:dyDescent="0.3">
      <c r="A2301" t="str">
        <f>Raw_Data!A2301</f>
        <v>6248162</v>
      </c>
      <c r="B2301">
        <f>Raw_Data!B2301</f>
        <v>45680</v>
      </c>
      <c r="C2301" t="str">
        <f>Raw_Data!C2301</f>
        <v>FLUTICASONE PROP 50 MCG SPR</v>
      </c>
      <c r="D2301" t="str">
        <f>Raw_Data!D2301</f>
        <v>54327099</v>
      </c>
      <c r="E2301" t="str">
        <f>Raw_Data!E2301</f>
        <v>DEANGELO, ALAN</v>
      </c>
      <c r="F2301" t="str">
        <f>Raw_Data!F2301</f>
        <v>1982741237</v>
      </c>
      <c r="G2301" t="str">
        <f>Raw_Data!H2301</f>
        <v>0</v>
      </c>
      <c r="H2301">
        <f>IFERROR(VLOOKUP(G2301,Store_Map!$A$2:$I$100,3,FALSE),"")</f>
        <v>0</v>
      </c>
      <c r="I2301">
        <f>IFERROR(VLOOKUP(G2301,Store_Map!$A$2:$I$100,4,FALSE),"")</f>
        <v>0</v>
      </c>
      <c r="J2301">
        <f>IFERROR(VLOOKUP(G2301,Store_Map!$A$2:$I$100,5,FALSE),"")</f>
        <v>0</v>
      </c>
      <c r="K2301">
        <f>IFERROR(VLOOKUP(G2301,Store_Map!$A$2:$I$100,6,FALSE),"")</f>
        <v>0</v>
      </c>
      <c r="L2301">
        <f>IFERROR(VLOOKUP(G2301,Store_Map!$A$2:$I$100,7,FALSE),"")</f>
        <v>0</v>
      </c>
      <c r="M2301">
        <f>IFERROR(VLOOKUP(G2301,Store_Map!$A$2:$I$100,8,FALSE),"")</f>
        <v>0</v>
      </c>
      <c r="N2301">
        <f t="shared" si="315"/>
        <v>0</v>
      </c>
      <c r="O2301" t="str">
        <f t="shared" si="316"/>
        <v>PASS</v>
      </c>
      <c r="P2301" t="str">
        <f t="shared" si="317"/>
        <v>REVIEW</v>
      </c>
      <c r="Q2301" t="str">
        <f t="shared" si="318"/>
        <v>PASS</v>
      </c>
      <c r="R2301" t="str">
        <f t="shared" si="319"/>
        <v>PASS</v>
      </c>
      <c r="S2301" t="str">
        <f t="shared" si="320"/>
        <v>REVIEW</v>
      </c>
      <c r="T2301">
        <f t="shared" si="321"/>
        <v>90</v>
      </c>
      <c r="U2301" t="str">
        <f t="shared" si="322"/>
        <v>Low</v>
      </c>
      <c r="V2301" t="str">
        <f t="shared" si="323"/>
        <v>Invalid NDC</v>
      </c>
    </row>
    <row r="2302" spans="1:22" x14ac:dyDescent="0.3">
      <c r="A2302" t="str">
        <f>Raw_Data!A2302</f>
        <v>6248218</v>
      </c>
      <c r="B2302">
        <f>Raw_Data!B2302</f>
        <v>45680</v>
      </c>
      <c r="C2302" t="str">
        <f>Raw_Data!C2302</f>
        <v>BACLOFEN 10 MG TABLET</v>
      </c>
      <c r="D2302" t="str">
        <f>Raw_Data!D2302</f>
        <v>52817032000</v>
      </c>
      <c r="E2302" t="str">
        <f>Raw_Data!E2302</f>
        <v>BYNE, EDMUND</v>
      </c>
      <c r="F2302" t="str">
        <f>Raw_Data!F2302</f>
        <v>1033186648</v>
      </c>
      <c r="G2302" t="str">
        <f>Raw_Data!H2302</f>
        <v>0</v>
      </c>
      <c r="H2302">
        <f>IFERROR(VLOOKUP(G2302,Store_Map!$A$2:$I$100,3,FALSE),"")</f>
        <v>0</v>
      </c>
      <c r="I2302">
        <f>IFERROR(VLOOKUP(G2302,Store_Map!$A$2:$I$100,4,FALSE),"")</f>
        <v>0</v>
      </c>
      <c r="J2302">
        <f>IFERROR(VLOOKUP(G2302,Store_Map!$A$2:$I$100,5,FALSE),"")</f>
        <v>0</v>
      </c>
      <c r="K2302">
        <f>IFERROR(VLOOKUP(G2302,Store_Map!$A$2:$I$100,6,FALSE),"")</f>
        <v>0</v>
      </c>
      <c r="L2302">
        <f>IFERROR(VLOOKUP(G2302,Store_Map!$A$2:$I$100,7,FALSE),"")</f>
        <v>0</v>
      </c>
      <c r="M2302">
        <f>IFERROR(VLOOKUP(G2302,Store_Map!$A$2:$I$100,8,FALSE),"")</f>
        <v>0</v>
      </c>
      <c r="N2302">
        <f t="shared" si="315"/>
        <v>0</v>
      </c>
      <c r="O2302" t="str">
        <f t="shared" si="316"/>
        <v>PASS</v>
      </c>
      <c r="P2302" t="str">
        <f t="shared" si="317"/>
        <v>PASS</v>
      </c>
      <c r="Q2302" t="str">
        <f t="shared" si="318"/>
        <v>PASS</v>
      </c>
      <c r="R2302" t="str">
        <f t="shared" si="319"/>
        <v>PASS</v>
      </c>
      <c r="S2302" t="str">
        <f t="shared" si="320"/>
        <v>PASS</v>
      </c>
      <c r="T2302">
        <f t="shared" si="321"/>
        <v>100</v>
      </c>
      <c r="U2302" t="str">
        <f t="shared" si="322"/>
        <v>Low</v>
      </c>
      <c r="V2302" t="str">
        <f t="shared" si="323"/>
        <v>Clean</v>
      </c>
    </row>
    <row r="2303" spans="1:22" x14ac:dyDescent="0.3">
      <c r="A2303" t="str">
        <f>Raw_Data!A2303</f>
        <v>6248219</v>
      </c>
      <c r="B2303">
        <f>Raw_Data!B2303</f>
        <v>45680</v>
      </c>
      <c r="C2303" t="str">
        <f>Raw_Data!C2303</f>
        <v>AMLODIPINE BESYLATE 5 MG TA</v>
      </c>
      <c r="D2303" t="str">
        <f>Raw_Data!D2303</f>
        <v>69097012715</v>
      </c>
      <c r="E2303" t="str">
        <f>Raw_Data!E2303</f>
        <v>BYNE, EDMUND</v>
      </c>
      <c r="F2303" t="str">
        <f>Raw_Data!F2303</f>
        <v>1033186648</v>
      </c>
      <c r="G2303" t="str">
        <f>Raw_Data!H2303</f>
        <v>0</v>
      </c>
      <c r="H2303">
        <f>IFERROR(VLOOKUP(G2303,Store_Map!$A$2:$I$100,3,FALSE),"")</f>
        <v>0</v>
      </c>
      <c r="I2303">
        <f>IFERROR(VLOOKUP(G2303,Store_Map!$A$2:$I$100,4,FALSE),"")</f>
        <v>0</v>
      </c>
      <c r="J2303">
        <f>IFERROR(VLOOKUP(G2303,Store_Map!$A$2:$I$100,5,FALSE),"")</f>
        <v>0</v>
      </c>
      <c r="K2303">
        <f>IFERROR(VLOOKUP(G2303,Store_Map!$A$2:$I$100,6,FALSE),"")</f>
        <v>0</v>
      </c>
      <c r="L2303">
        <f>IFERROR(VLOOKUP(G2303,Store_Map!$A$2:$I$100,7,FALSE),"")</f>
        <v>0</v>
      </c>
      <c r="M2303">
        <f>IFERROR(VLOOKUP(G2303,Store_Map!$A$2:$I$100,8,FALSE),"")</f>
        <v>0</v>
      </c>
      <c r="N2303">
        <f t="shared" si="315"/>
        <v>0</v>
      </c>
      <c r="O2303" t="str">
        <f t="shared" si="316"/>
        <v>PASS</v>
      </c>
      <c r="P2303" t="str">
        <f t="shared" si="317"/>
        <v>PASS</v>
      </c>
      <c r="Q2303" t="str">
        <f t="shared" si="318"/>
        <v>PASS</v>
      </c>
      <c r="R2303" t="str">
        <f t="shared" si="319"/>
        <v>PASS</v>
      </c>
      <c r="S2303" t="str">
        <f t="shared" si="320"/>
        <v>PASS</v>
      </c>
      <c r="T2303">
        <f t="shared" si="321"/>
        <v>100</v>
      </c>
      <c r="U2303" t="str">
        <f t="shared" si="322"/>
        <v>Low</v>
      </c>
      <c r="V2303" t="str">
        <f t="shared" si="323"/>
        <v>Clean</v>
      </c>
    </row>
    <row r="2304" spans="1:22" x14ac:dyDescent="0.3">
      <c r="A2304" t="str">
        <f>Raw_Data!A2304</f>
        <v>6241758</v>
      </c>
      <c r="B2304">
        <f>Raw_Data!B2304</f>
        <v>45680</v>
      </c>
      <c r="C2304" t="str">
        <f>Raw_Data!C2304</f>
        <v>LORATADINE 10 MG ODT</v>
      </c>
      <c r="D2304" t="str">
        <f>Raw_Data!D2304</f>
        <v>536136707</v>
      </c>
      <c r="E2304" t="str">
        <f>Raw_Data!E2304</f>
        <v>HARSHMAN, SONALI</v>
      </c>
      <c r="F2304" t="str">
        <f>Raw_Data!F2304</f>
        <v>1104084516</v>
      </c>
      <c r="G2304" t="str">
        <f>Raw_Data!H2304</f>
        <v>0</v>
      </c>
      <c r="H2304">
        <f>IFERROR(VLOOKUP(G2304,Store_Map!$A$2:$I$100,3,FALSE),"")</f>
        <v>0</v>
      </c>
      <c r="I2304">
        <f>IFERROR(VLOOKUP(G2304,Store_Map!$A$2:$I$100,4,FALSE),"")</f>
        <v>0</v>
      </c>
      <c r="J2304">
        <f>IFERROR(VLOOKUP(G2304,Store_Map!$A$2:$I$100,5,FALSE),"")</f>
        <v>0</v>
      </c>
      <c r="K2304">
        <f>IFERROR(VLOOKUP(G2304,Store_Map!$A$2:$I$100,6,FALSE),"")</f>
        <v>0</v>
      </c>
      <c r="L2304">
        <f>IFERROR(VLOOKUP(G2304,Store_Map!$A$2:$I$100,7,FALSE),"")</f>
        <v>0</v>
      </c>
      <c r="M2304">
        <f>IFERROR(VLOOKUP(G2304,Store_Map!$A$2:$I$100,8,FALSE),"")</f>
        <v>0</v>
      </c>
      <c r="N2304">
        <f t="shared" si="315"/>
        <v>0</v>
      </c>
      <c r="O2304" t="str">
        <f t="shared" si="316"/>
        <v>PASS</v>
      </c>
      <c r="P2304" t="str">
        <f t="shared" si="317"/>
        <v>REVIEW</v>
      </c>
      <c r="Q2304" t="str">
        <f t="shared" si="318"/>
        <v>PASS</v>
      </c>
      <c r="R2304" t="str">
        <f t="shared" si="319"/>
        <v>PASS</v>
      </c>
      <c r="S2304" t="str">
        <f t="shared" si="320"/>
        <v>REVIEW</v>
      </c>
      <c r="T2304">
        <f t="shared" si="321"/>
        <v>90</v>
      </c>
      <c r="U2304" t="str">
        <f t="shared" si="322"/>
        <v>Low</v>
      </c>
      <c r="V2304" t="str">
        <f t="shared" si="323"/>
        <v>Invalid NDC</v>
      </c>
    </row>
    <row r="2305" spans="1:22" x14ac:dyDescent="0.3">
      <c r="A2305" t="str">
        <f>Raw_Data!A2305</f>
        <v>6241759</v>
      </c>
      <c r="B2305">
        <f>Raw_Data!B2305</f>
        <v>45680</v>
      </c>
      <c r="C2305" t="str">
        <f>Raw_Data!C2305</f>
        <v>FLUTICASONE PROP 50 MCG SPR</v>
      </c>
      <c r="D2305" t="str">
        <f>Raw_Data!D2305</f>
        <v>536118399</v>
      </c>
      <c r="E2305" t="str">
        <f>Raw_Data!E2305</f>
        <v>HARSHMAN, SONALI</v>
      </c>
      <c r="F2305" t="str">
        <f>Raw_Data!F2305</f>
        <v>1104084516</v>
      </c>
      <c r="G2305" t="str">
        <f>Raw_Data!H2305</f>
        <v>0</v>
      </c>
      <c r="H2305">
        <f>IFERROR(VLOOKUP(G2305,Store_Map!$A$2:$I$100,3,FALSE),"")</f>
        <v>0</v>
      </c>
      <c r="I2305">
        <f>IFERROR(VLOOKUP(G2305,Store_Map!$A$2:$I$100,4,FALSE),"")</f>
        <v>0</v>
      </c>
      <c r="J2305">
        <f>IFERROR(VLOOKUP(G2305,Store_Map!$A$2:$I$100,5,FALSE),"")</f>
        <v>0</v>
      </c>
      <c r="K2305">
        <f>IFERROR(VLOOKUP(G2305,Store_Map!$A$2:$I$100,6,FALSE),"")</f>
        <v>0</v>
      </c>
      <c r="L2305">
        <f>IFERROR(VLOOKUP(G2305,Store_Map!$A$2:$I$100,7,FALSE),"")</f>
        <v>0</v>
      </c>
      <c r="M2305">
        <f>IFERROR(VLOOKUP(G2305,Store_Map!$A$2:$I$100,8,FALSE),"")</f>
        <v>0</v>
      </c>
      <c r="N2305">
        <f t="shared" si="315"/>
        <v>0</v>
      </c>
      <c r="O2305" t="str">
        <f t="shared" si="316"/>
        <v>PASS</v>
      </c>
      <c r="P2305" t="str">
        <f t="shared" si="317"/>
        <v>REVIEW</v>
      </c>
      <c r="Q2305" t="str">
        <f t="shared" si="318"/>
        <v>PASS</v>
      </c>
      <c r="R2305" t="str">
        <f t="shared" si="319"/>
        <v>PASS</v>
      </c>
      <c r="S2305" t="str">
        <f t="shared" si="320"/>
        <v>REVIEW</v>
      </c>
      <c r="T2305">
        <f t="shared" si="321"/>
        <v>90</v>
      </c>
      <c r="U2305" t="str">
        <f t="shared" si="322"/>
        <v>Low</v>
      </c>
      <c r="V2305" t="str">
        <f t="shared" si="323"/>
        <v>Invalid NDC</v>
      </c>
    </row>
    <row r="2306" spans="1:22" x14ac:dyDescent="0.3">
      <c r="A2306" t="str">
        <f>Raw_Data!A2306</f>
        <v>6244756</v>
      </c>
      <c r="B2306">
        <f>Raw_Data!B2306</f>
        <v>45680</v>
      </c>
      <c r="C2306" t="str">
        <f>Raw_Data!C2306</f>
        <v>SILDENAFIL 100 MG TABLET</v>
      </c>
      <c r="D2306" t="str">
        <f>Raw_Data!D2306</f>
        <v>27241006903</v>
      </c>
      <c r="E2306" t="str">
        <f>Raw_Data!E2306</f>
        <v>BYNE, EDMUND</v>
      </c>
      <c r="F2306" t="str">
        <f>Raw_Data!F2306</f>
        <v>1033186648</v>
      </c>
      <c r="G2306" t="str">
        <f>Raw_Data!H2306</f>
        <v>0</v>
      </c>
      <c r="H2306">
        <f>IFERROR(VLOOKUP(G2306,Store_Map!$A$2:$I$100,3,FALSE),"")</f>
        <v>0</v>
      </c>
      <c r="I2306">
        <f>IFERROR(VLOOKUP(G2306,Store_Map!$A$2:$I$100,4,FALSE),"")</f>
        <v>0</v>
      </c>
      <c r="J2306">
        <f>IFERROR(VLOOKUP(G2306,Store_Map!$A$2:$I$100,5,FALSE),"")</f>
        <v>0</v>
      </c>
      <c r="K2306">
        <f>IFERROR(VLOOKUP(G2306,Store_Map!$A$2:$I$100,6,FALSE),"")</f>
        <v>0</v>
      </c>
      <c r="L2306">
        <f>IFERROR(VLOOKUP(G2306,Store_Map!$A$2:$I$100,7,FALSE),"")</f>
        <v>0</v>
      </c>
      <c r="M2306">
        <f>IFERROR(VLOOKUP(G2306,Store_Map!$A$2:$I$100,8,FALSE),"")</f>
        <v>0</v>
      </c>
      <c r="N2306">
        <f t="shared" ref="N2306:N2369" si="324">COUNTBLANK(A2306:M2306)</f>
        <v>0</v>
      </c>
      <c r="O2306" t="str">
        <f t="shared" ref="O2306:O2369" si="325">IF(AND(F2306&lt;&gt;"",LEN(F2306)=10,ISNUMBER(--F2306)),"PASS","REVIEW")</f>
        <v>PASS</v>
      </c>
      <c r="P2306" t="str">
        <f t="shared" ref="P2306:P2369" si="326">IF(AND(D2306&lt;&gt;"",OR(LEN(D2306)=10,LEN(D2306)=11),ISNUMBER(--D2306)),"PASS","REVIEW")</f>
        <v>PASS</v>
      </c>
      <c r="Q2306" t="str">
        <f t="shared" ref="Q2306:Q2369" si="327">IF(H2306&lt;&gt;"","PASS","REVIEW")</f>
        <v>PASS</v>
      </c>
      <c r="R2306" t="str">
        <f t="shared" ref="R2306:R2369" si="328">IF(AND(I2306&lt;&gt;"",J2306&lt;&gt;"",K2306&lt;&gt;"",L2306&lt;&gt;"",M2306&lt;&gt;""),"PASS","REVIEW")</f>
        <v>PASS</v>
      </c>
      <c r="S2306" t="str">
        <f t="shared" ref="S2306:S2369" si="329">IF(OR(N2306&gt;0,O2306="REVIEW",P2306="REVIEW",Q2306="REVIEW",R2306="REVIEW"),"REVIEW","PASS")</f>
        <v>PASS</v>
      </c>
      <c r="T2306">
        <f t="shared" ref="T2306:T2369" si="330">MAX(0,100-(N2306*5)-IF(O2306="REVIEW",15,0)-IF(P2306="REVIEW",10,0)-IF(Q2306="REVIEW",10,0)-IF(R2306="REVIEW",20,0))</f>
        <v>100</v>
      </c>
      <c r="U2306" t="str">
        <f t="shared" ref="U2306:U2369" si="331">IF(T2306&gt;=90,"Low",IF(T2306&gt;=70,"Medium","High"))</f>
        <v>Low</v>
      </c>
      <c r="V2306" t="str">
        <f t="shared" ref="V2306:V2369" si="332">IF(N2306&gt;0,"Missing required fields",IF(O2306="REVIEW","Invalid provider NPI",IF(P2306="REVIEW","Invalid NDC",IF(Q2306="REVIEW","Store mapping incomplete",IF(R2306="REVIEW","Entity mapping incomplete","Clean")))))</f>
        <v>Clean</v>
      </c>
    </row>
    <row r="2307" spans="1:22" x14ac:dyDescent="0.3">
      <c r="A2307" t="str">
        <f>Raw_Data!A2307</f>
        <v>6248502</v>
      </c>
      <c r="B2307">
        <f>Raw_Data!B2307</f>
        <v>45680</v>
      </c>
      <c r="C2307" t="str">
        <f>Raw_Data!C2307</f>
        <v>DAPAGLIFLOZIN 10 MG TABLET</v>
      </c>
      <c r="D2307" t="str">
        <f>Raw_Data!D2307</f>
        <v>66993045730</v>
      </c>
      <c r="E2307" t="str">
        <f>Raw_Data!E2307</f>
        <v>GIBBS, JON</v>
      </c>
      <c r="F2307" t="str">
        <f>Raw_Data!F2307</f>
        <v>1700896156</v>
      </c>
      <c r="G2307" t="str">
        <f>Raw_Data!H2307</f>
        <v>0</v>
      </c>
      <c r="H2307">
        <f>IFERROR(VLOOKUP(G2307,Store_Map!$A$2:$I$100,3,FALSE),"")</f>
        <v>0</v>
      </c>
      <c r="I2307">
        <f>IFERROR(VLOOKUP(G2307,Store_Map!$A$2:$I$100,4,FALSE),"")</f>
        <v>0</v>
      </c>
      <c r="J2307">
        <f>IFERROR(VLOOKUP(G2307,Store_Map!$A$2:$I$100,5,FALSE),"")</f>
        <v>0</v>
      </c>
      <c r="K2307">
        <f>IFERROR(VLOOKUP(G2307,Store_Map!$A$2:$I$100,6,FALSE),"")</f>
        <v>0</v>
      </c>
      <c r="L2307">
        <f>IFERROR(VLOOKUP(G2307,Store_Map!$A$2:$I$100,7,FALSE),"")</f>
        <v>0</v>
      </c>
      <c r="M2307">
        <f>IFERROR(VLOOKUP(G2307,Store_Map!$A$2:$I$100,8,FALSE),"")</f>
        <v>0</v>
      </c>
      <c r="N2307">
        <f t="shared" si="324"/>
        <v>0</v>
      </c>
      <c r="O2307" t="str">
        <f t="shared" si="325"/>
        <v>PASS</v>
      </c>
      <c r="P2307" t="str">
        <f t="shared" si="326"/>
        <v>PASS</v>
      </c>
      <c r="Q2307" t="str">
        <f t="shared" si="327"/>
        <v>PASS</v>
      </c>
      <c r="R2307" t="str">
        <f t="shared" si="328"/>
        <v>PASS</v>
      </c>
      <c r="S2307" t="str">
        <f t="shared" si="329"/>
        <v>PASS</v>
      </c>
      <c r="T2307">
        <f t="shared" si="330"/>
        <v>100</v>
      </c>
      <c r="U2307" t="str">
        <f t="shared" si="331"/>
        <v>Low</v>
      </c>
      <c r="V2307" t="str">
        <f t="shared" si="332"/>
        <v>Clean</v>
      </c>
    </row>
    <row r="2308" spans="1:22" x14ac:dyDescent="0.3">
      <c r="A2308" t="str">
        <f>Raw_Data!A2308</f>
        <v>6249192</v>
      </c>
      <c r="B2308">
        <f>Raw_Data!B2308</f>
        <v>45680</v>
      </c>
      <c r="C2308" t="str">
        <f>Raw_Data!C2308</f>
        <v>SIMVASTATIN 20 MG TABLET</v>
      </c>
      <c r="D2308" t="str">
        <f>Raw_Data!D2308</f>
        <v>70377000315</v>
      </c>
      <c r="E2308" t="str">
        <f>Raw_Data!E2308</f>
        <v>YASIN, NURA</v>
      </c>
      <c r="F2308" t="str">
        <f>Raw_Data!F2308</f>
        <v>1265518567</v>
      </c>
      <c r="G2308" t="str">
        <f>Raw_Data!H2308</f>
        <v>0</v>
      </c>
      <c r="H2308">
        <f>IFERROR(VLOOKUP(G2308,Store_Map!$A$2:$I$100,3,FALSE),"")</f>
        <v>0</v>
      </c>
      <c r="I2308">
        <f>IFERROR(VLOOKUP(G2308,Store_Map!$A$2:$I$100,4,FALSE),"")</f>
        <v>0</v>
      </c>
      <c r="J2308">
        <f>IFERROR(VLOOKUP(G2308,Store_Map!$A$2:$I$100,5,FALSE),"")</f>
        <v>0</v>
      </c>
      <c r="K2308">
        <f>IFERROR(VLOOKUP(G2308,Store_Map!$A$2:$I$100,6,FALSE),"")</f>
        <v>0</v>
      </c>
      <c r="L2308">
        <f>IFERROR(VLOOKUP(G2308,Store_Map!$A$2:$I$100,7,FALSE),"")</f>
        <v>0</v>
      </c>
      <c r="M2308">
        <f>IFERROR(VLOOKUP(G2308,Store_Map!$A$2:$I$100,8,FALSE),"")</f>
        <v>0</v>
      </c>
      <c r="N2308">
        <f t="shared" si="324"/>
        <v>0</v>
      </c>
      <c r="O2308" t="str">
        <f t="shared" si="325"/>
        <v>PASS</v>
      </c>
      <c r="P2308" t="str">
        <f t="shared" si="326"/>
        <v>PASS</v>
      </c>
      <c r="Q2308" t="str">
        <f t="shared" si="327"/>
        <v>PASS</v>
      </c>
      <c r="R2308" t="str">
        <f t="shared" si="328"/>
        <v>PASS</v>
      </c>
      <c r="S2308" t="str">
        <f t="shared" si="329"/>
        <v>PASS</v>
      </c>
      <c r="T2308">
        <f t="shared" si="330"/>
        <v>100</v>
      </c>
      <c r="U2308" t="str">
        <f t="shared" si="331"/>
        <v>Low</v>
      </c>
      <c r="V2308" t="str">
        <f t="shared" si="332"/>
        <v>Clean</v>
      </c>
    </row>
    <row r="2309" spans="1:22" x14ac:dyDescent="0.3">
      <c r="A2309" t="str">
        <f>Raw_Data!A2309</f>
        <v>6249202</v>
      </c>
      <c r="B2309">
        <f>Raw_Data!B2309</f>
        <v>45680</v>
      </c>
      <c r="C2309" t="str">
        <f>Raw_Data!C2309</f>
        <v>LISINOPRIL 10 MG TABLET</v>
      </c>
      <c r="D2309" t="str">
        <f>Raw_Data!D2309</f>
        <v>68180098003</v>
      </c>
      <c r="E2309" t="str">
        <f>Raw_Data!E2309</f>
        <v>YASIN, NURA</v>
      </c>
      <c r="F2309" t="str">
        <f>Raw_Data!F2309</f>
        <v>1265518567</v>
      </c>
      <c r="G2309" t="str">
        <f>Raw_Data!H2309</f>
        <v>0</v>
      </c>
      <c r="H2309">
        <f>IFERROR(VLOOKUP(G2309,Store_Map!$A$2:$I$100,3,FALSE),"")</f>
        <v>0</v>
      </c>
      <c r="I2309">
        <f>IFERROR(VLOOKUP(G2309,Store_Map!$A$2:$I$100,4,FALSE),"")</f>
        <v>0</v>
      </c>
      <c r="J2309">
        <f>IFERROR(VLOOKUP(G2309,Store_Map!$A$2:$I$100,5,FALSE),"")</f>
        <v>0</v>
      </c>
      <c r="K2309">
        <f>IFERROR(VLOOKUP(G2309,Store_Map!$A$2:$I$100,6,FALSE),"")</f>
        <v>0</v>
      </c>
      <c r="L2309">
        <f>IFERROR(VLOOKUP(G2309,Store_Map!$A$2:$I$100,7,FALSE),"")</f>
        <v>0</v>
      </c>
      <c r="M2309">
        <f>IFERROR(VLOOKUP(G2309,Store_Map!$A$2:$I$100,8,FALSE),"")</f>
        <v>0</v>
      </c>
      <c r="N2309">
        <f t="shared" si="324"/>
        <v>0</v>
      </c>
      <c r="O2309" t="str">
        <f t="shared" si="325"/>
        <v>PASS</v>
      </c>
      <c r="P2309" t="str">
        <f t="shared" si="326"/>
        <v>PASS</v>
      </c>
      <c r="Q2309" t="str">
        <f t="shared" si="327"/>
        <v>PASS</v>
      </c>
      <c r="R2309" t="str">
        <f t="shared" si="328"/>
        <v>PASS</v>
      </c>
      <c r="S2309" t="str">
        <f t="shared" si="329"/>
        <v>PASS</v>
      </c>
      <c r="T2309">
        <f t="shared" si="330"/>
        <v>100</v>
      </c>
      <c r="U2309" t="str">
        <f t="shared" si="331"/>
        <v>Low</v>
      </c>
      <c r="V2309" t="str">
        <f t="shared" si="332"/>
        <v>Clean</v>
      </c>
    </row>
    <row r="2310" spans="1:22" x14ac:dyDescent="0.3">
      <c r="A2310" t="str">
        <f>Raw_Data!A2310</f>
        <v>2003372</v>
      </c>
      <c r="B2310">
        <f>Raw_Data!B2310</f>
        <v>45680</v>
      </c>
      <c r="C2310" t="str">
        <f>Raw_Data!C2310</f>
        <v>DEXMETHYLPHENIDATE ER 10 MG</v>
      </c>
      <c r="D2310" t="str">
        <f>Raw_Data!D2310</f>
        <v>93555101</v>
      </c>
      <c r="E2310" t="str">
        <f>Raw_Data!E2310</f>
        <v>HARSHMAN, SONALI</v>
      </c>
      <c r="F2310" t="str">
        <f>Raw_Data!F2310</f>
        <v>1104084516</v>
      </c>
      <c r="G2310" t="str">
        <f>Raw_Data!H2310</f>
        <v>0</v>
      </c>
      <c r="H2310">
        <f>IFERROR(VLOOKUP(G2310,Store_Map!$A$2:$I$100,3,FALSE),"")</f>
        <v>0</v>
      </c>
      <c r="I2310">
        <f>IFERROR(VLOOKUP(G2310,Store_Map!$A$2:$I$100,4,FALSE),"")</f>
        <v>0</v>
      </c>
      <c r="J2310">
        <f>IFERROR(VLOOKUP(G2310,Store_Map!$A$2:$I$100,5,FALSE),"")</f>
        <v>0</v>
      </c>
      <c r="K2310">
        <f>IFERROR(VLOOKUP(G2310,Store_Map!$A$2:$I$100,6,FALSE),"")</f>
        <v>0</v>
      </c>
      <c r="L2310">
        <f>IFERROR(VLOOKUP(G2310,Store_Map!$A$2:$I$100,7,FALSE),"")</f>
        <v>0</v>
      </c>
      <c r="M2310">
        <f>IFERROR(VLOOKUP(G2310,Store_Map!$A$2:$I$100,8,FALSE),"")</f>
        <v>0</v>
      </c>
      <c r="N2310">
        <f t="shared" si="324"/>
        <v>0</v>
      </c>
      <c r="O2310" t="str">
        <f t="shared" si="325"/>
        <v>PASS</v>
      </c>
      <c r="P2310" t="str">
        <f t="shared" si="326"/>
        <v>REVIEW</v>
      </c>
      <c r="Q2310" t="str">
        <f t="shared" si="327"/>
        <v>PASS</v>
      </c>
      <c r="R2310" t="str">
        <f t="shared" si="328"/>
        <v>PASS</v>
      </c>
      <c r="S2310" t="str">
        <f t="shared" si="329"/>
        <v>REVIEW</v>
      </c>
      <c r="T2310">
        <f t="shared" si="330"/>
        <v>90</v>
      </c>
      <c r="U2310" t="str">
        <f t="shared" si="331"/>
        <v>Low</v>
      </c>
      <c r="V2310" t="str">
        <f t="shared" si="332"/>
        <v>Invalid NDC</v>
      </c>
    </row>
    <row r="2311" spans="1:22" x14ac:dyDescent="0.3">
      <c r="A2311" t="str">
        <f>Raw_Data!A2311</f>
        <v>6249203</v>
      </c>
      <c r="B2311">
        <f>Raw_Data!B2311</f>
        <v>45680</v>
      </c>
      <c r="C2311" t="str">
        <f>Raw_Data!C2311</f>
        <v>AMLODIPINE BESYLATE 5 MG TA</v>
      </c>
      <c r="D2311" t="str">
        <f>Raw_Data!D2311</f>
        <v>69097012715</v>
      </c>
      <c r="E2311" t="str">
        <f>Raw_Data!E2311</f>
        <v>YASIN, NURA</v>
      </c>
      <c r="F2311" t="str">
        <f>Raw_Data!F2311</f>
        <v>1265518567</v>
      </c>
      <c r="G2311" t="str">
        <f>Raw_Data!H2311</f>
        <v>0</v>
      </c>
      <c r="H2311">
        <f>IFERROR(VLOOKUP(G2311,Store_Map!$A$2:$I$100,3,FALSE),"")</f>
        <v>0</v>
      </c>
      <c r="I2311">
        <f>IFERROR(VLOOKUP(G2311,Store_Map!$A$2:$I$100,4,FALSE),"")</f>
        <v>0</v>
      </c>
      <c r="J2311">
        <f>IFERROR(VLOOKUP(G2311,Store_Map!$A$2:$I$100,5,FALSE),"")</f>
        <v>0</v>
      </c>
      <c r="K2311">
        <f>IFERROR(VLOOKUP(G2311,Store_Map!$A$2:$I$100,6,FALSE),"")</f>
        <v>0</v>
      </c>
      <c r="L2311">
        <f>IFERROR(VLOOKUP(G2311,Store_Map!$A$2:$I$100,7,FALSE),"")</f>
        <v>0</v>
      </c>
      <c r="M2311">
        <f>IFERROR(VLOOKUP(G2311,Store_Map!$A$2:$I$100,8,FALSE),"")</f>
        <v>0</v>
      </c>
      <c r="N2311">
        <f t="shared" si="324"/>
        <v>0</v>
      </c>
      <c r="O2311" t="str">
        <f t="shared" si="325"/>
        <v>PASS</v>
      </c>
      <c r="P2311" t="str">
        <f t="shared" si="326"/>
        <v>PASS</v>
      </c>
      <c r="Q2311" t="str">
        <f t="shared" si="327"/>
        <v>PASS</v>
      </c>
      <c r="R2311" t="str">
        <f t="shared" si="328"/>
        <v>PASS</v>
      </c>
      <c r="S2311" t="str">
        <f t="shared" si="329"/>
        <v>PASS</v>
      </c>
      <c r="T2311">
        <f t="shared" si="330"/>
        <v>100</v>
      </c>
      <c r="U2311" t="str">
        <f t="shared" si="331"/>
        <v>Low</v>
      </c>
      <c r="V2311" t="str">
        <f t="shared" si="332"/>
        <v>Clean</v>
      </c>
    </row>
    <row r="2312" spans="1:22" x14ac:dyDescent="0.3">
      <c r="A2312" t="str">
        <f>Raw_Data!A2312</f>
        <v>2003373</v>
      </c>
      <c r="B2312">
        <f>Raw_Data!B2312</f>
        <v>45680</v>
      </c>
      <c r="C2312" t="str">
        <f>Raw_Data!C2312</f>
        <v>DEXMETHYLPHENIDATE ER 10 MG</v>
      </c>
      <c r="D2312" t="str">
        <f>Raw_Data!D2312</f>
        <v>93555101</v>
      </c>
      <c r="E2312" t="str">
        <f>Raw_Data!E2312</f>
        <v>HARSHMAN, SONALI</v>
      </c>
      <c r="F2312" t="str">
        <f>Raw_Data!F2312</f>
        <v>1104084516</v>
      </c>
      <c r="G2312" t="str">
        <f>Raw_Data!H2312</f>
        <v>0</v>
      </c>
      <c r="H2312">
        <f>IFERROR(VLOOKUP(G2312,Store_Map!$A$2:$I$100,3,FALSE),"")</f>
        <v>0</v>
      </c>
      <c r="I2312">
        <f>IFERROR(VLOOKUP(G2312,Store_Map!$A$2:$I$100,4,FALSE),"")</f>
        <v>0</v>
      </c>
      <c r="J2312">
        <f>IFERROR(VLOOKUP(G2312,Store_Map!$A$2:$I$100,5,FALSE),"")</f>
        <v>0</v>
      </c>
      <c r="K2312">
        <f>IFERROR(VLOOKUP(G2312,Store_Map!$A$2:$I$100,6,FALSE),"")</f>
        <v>0</v>
      </c>
      <c r="L2312">
        <f>IFERROR(VLOOKUP(G2312,Store_Map!$A$2:$I$100,7,FALSE),"")</f>
        <v>0</v>
      </c>
      <c r="M2312">
        <f>IFERROR(VLOOKUP(G2312,Store_Map!$A$2:$I$100,8,FALSE),"")</f>
        <v>0</v>
      </c>
      <c r="N2312">
        <f t="shared" si="324"/>
        <v>0</v>
      </c>
      <c r="O2312" t="str">
        <f t="shared" si="325"/>
        <v>PASS</v>
      </c>
      <c r="P2312" t="str">
        <f t="shared" si="326"/>
        <v>REVIEW</v>
      </c>
      <c r="Q2312" t="str">
        <f t="shared" si="327"/>
        <v>PASS</v>
      </c>
      <c r="R2312" t="str">
        <f t="shared" si="328"/>
        <v>PASS</v>
      </c>
      <c r="S2312" t="str">
        <f t="shared" si="329"/>
        <v>REVIEW</v>
      </c>
      <c r="T2312">
        <f t="shared" si="330"/>
        <v>90</v>
      </c>
      <c r="U2312" t="str">
        <f t="shared" si="331"/>
        <v>Low</v>
      </c>
      <c r="V2312" t="str">
        <f t="shared" si="332"/>
        <v>Invalid NDC</v>
      </c>
    </row>
    <row r="2313" spans="1:22" x14ac:dyDescent="0.3">
      <c r="A2313" t="str">
        <f>Raw_Data!A2313</f>
        <v>6252450</v>
      </c>
      <c r="B2313">
        <f>Raw_Data!B2313</f>
        <v>45680</v>
      </c>
      <c r="C2313" t="str">
        <f>Raw_Data!C2313</f>
        <v>HYDROCHLOROTHIAZIDE 25 MG T</v>
      </c>
      <c r="D2313" t="str">
        <f>Raw_Data!D2313</f>
        <v>29300012810</v>
      </c>
      <c r="E2313" t="str">
        <f>Raw_Data!E2313</f>
        <v>BYNE, EDMUND</v>
      </c>
      <c r="F2313" t="str">
        <f>Raw_Data!F2313</f>
        <v>1033186648</v>
      </c>
      <c r="G2313" t="str">
        <f>Raw_Data!H2313</f>
        <v>0</v>
      </c>
      <c r="H2313">
        <f>IFERROR(VLOOKUP(G2313,Store_Map!$A$2:$I$100,3,FALSE),"")</f>
        <v>0</v>
      </c>
      <c r="I2313">
        <f>IFERROR(VLOOKUP(G2313,Store_Map!$A$2:$I$100,4,FALSE),"")</f>
        <v>0</v>
      </c>
      <c r="J2313">
        <f>IFERROR(VLOOKUP(G2313,Store_Map!$A$2:$I$100,5,FALSE),"")</f>
        <v>0</v>
      </c>
      <c r="K2313">
        <f>IFERROR(VLOOKUP(G2313,Store_Map!$A$2:$I$100,6,FALSE),"")</f>
        <v>0</v>
      </c>
      <c r="L2313">
        <f>IFERROR(VLOOKUP(G2313,Store_Map!$A$2:$I$100,7,FALSE),"")</f>
        <v>0</v>
      </c>
      <c r="M2313">
        <f>IFERROR(VLOOKUP(G2313,Store_Map!$A$2:$I$100,8,FALSE),"")</f>
        <v>0</v>
      </c>
      <c r="N2313">
        <f t="shared" si="324"/>
        <v>0</v>
      </c>
      <c r="O2313" t="str">
        <f t="shared" si="325"/>
        <v>PASS</v>
      </c>
      <c r="P2313" t="str">
        <f t="shared" si="326"/>
        <v>PASS</v>
      </c>
      <c r="Q2313" t="str">
        <f t="shared" si="327"/>
        <v>PASS</v>
      </c>
      <c r="R2313" t="str">
        <f t="shared" si="328"/>
        <v>PASS</v>
      </c>
      <c r="S2313" t="str">
        <f t="shared" si="329"/>
        <v>PASS</v>
      </c>
      <c r="T2313">
        <f t="shared" si="330"/>
        <v>100</v>
      </c>
      <c r="U2313" t="str">
        <f t="shared" si="331"/>
        <v>Low</v>
      </c>
      <c r="V2313" t="str">
        <f t="shared" si="332"/>
        <v>Clean</v>
      </c>
    </row>
    <row r="2314" spans="1:22" x14ac:dyDescent="0.3">
      <c r="A2314" t="str">
        <f>Raw_Data!A2314</f>
        <v>6252451</v>
      </c>
      <c r="B2314">
        <f>Raw_Data!B2314</f>
        <v>45680</v>
      </c>
      <c r="C2314" t="str">
        <f>Raw_Data!C2314</f>
        <v>LOSARTAN POTASSIUM 100 MG T</v>
      </c>
      <c r="D2314" t="str">
        <f>Raw_Data!D2314</f>
        <v>65862020399</v>
      </c>
      <c r="E2314" t="str">
        <f>Raw_Data!E2314</f>
        <v>BYNE, EDMUND</v>
      </c>
      <c r="F2314" t="str">
        <f>Raw_Data!F2314</f>
        <v>1033186648</v>
      </c>
      <c r="G2314" t="str">
        <f>Raw_Data!H2314</f>
        <v>0</v>
      </c>
      <c r="H2314">
        <f>IFERROR(VLOOKUP(G2314,Store_Map!$A$2:$I$100,3,FALSE),"")</f>
        <v>0</v>
      </c>
      <c r="I2314">
        <f>IFERROR(VLOOKUP(G2314,Store_Map!$A$2:$I$100,4,FALSE),"")</f>
        <v>0</v>
      </c>
      <c r="J2314">
        <f>IFERROR(VLOOKUP(G2314,Store_Map!$A$2:$I$100,5,FALSE),"")</f>
        <v>0</v>
      </c>
      <c r="K2314">
        <f>IFERROR(VLOOKUP(G2314,Store_Map!$A$2:$I$100,6,FALSE),"")</f>
        <v>0</v>
      </c>
      <c r="L2314">
        <f>IFERROR(VLOOKUP(G2314,Store_Map!$A$2:$I$100,7,FALSE),"")</f>
        <v>0</v>
      </c>
      <c r="M2314">
        <f>IFERROR(VLOOKUP(G2314,Store_Map!$A$2:$I$100,8,FALSE),"")</f>
        <v>0</v>
      </c>
      <c r="N2314">
        <f t="shared" si="324"/>
        <v>0</v>
      </c>
      <c r="O2314" t="str">
        <f t="shared" si="325"/>
        <v>PASS</v>
      </c>
      <c r="P2314" t="str">
        <f t="shared" si="326"/>
        <v>PASS</v>
      </c>
      <c r="Q2314" t="str">
        <f t="shared" si="327"/>
        <v>PASS</v>
      </c>
      <c r="R2314" t="str">
        <f t="shared" si="328"/>
        <v>PASS</v>
      </c>
      <c r="S2314" t="str">
        <f t="shared" si="329"/>
        <v>PASS</v>
      </c>
      <c r="T2314">
        <f t="shared" si="330"/>
        <v>100</v>
      </c>
      <c r="U2314" t="str">
        <f t="shared" si="331"/>
        <v>Low</v>
      </c>
      <c r="V2314" t="str">
        <f t="shared" si="332"/>
        <v>Clean</v>
      </c>
    </row>
    <row r="2315" spans="1:22" x14ac:dyDescent="0.3">
      <c r="A2315" t="str">
        <f>Raw_Data!A2315</f>
        <v>6252452</v>
      </c>
      <c r="B2315">
        <f>Raw_Data!B2315</f>
        <v>45680</v>
      </c>
      <c r="C2315" t="str">
        <f>Raw_Data!C2315</f>
        <v>POTASSIUM CL ER 10 MEQ TABL</v>
      </c>
      <c r="D2315" t="str">
        <f>Raw_Data!D2315</f>
        <v>832532311</v>
      </c>
      <c r="E2315" t="str">
        <f>Raw_Data!E2315</f>
        <v>BYNE, EDMUND</v>
      </c>
      <c r="F2315" t="str">
        <f>Raw_Data!F2315</f>
        <v>1033186648</v>
      </c>
      <c r="G2315" t="str">
        <f>Raw_Data!H2315</f>
        <v>0</v>
      </c>
      <c r="H2315">
        <f>IFERROR(VLOOKUP(G2315,Store_Map!$A$2:$I$100,3,FALSE),"")</f>
        <v>0</v>
      </c>
      <c r="I2315">
        <f>IFERROR(VLOOKUP(G2315,Store_Map!$A$2:$I$100,4,FALSE),"")</f>
        <v>0</v>
      </c>
      <c r="J2315">
        <f>IFERROR(VLOOKUP(G2315,Store_Map!$A$2:$I$100,5,FALSE),"")</f>
        <v>0</v>
      </c>
      <c r="K2315">
        <f>IFERROR(VLOOKUP(G2315,Store_Map!$A$2:$I$100,6,FALSE),"")</f>
        <v>0</v>
      </c>
      <c r="L2315">
        <f>IFERROR(VLOOKUP(G2315,Store_Map!$A$2:$I$100,7,FALSE),"")</f>
        <v>0</v>
      </c>
      <c r="M2315">
        <f>IFERROR(VLOOKUP(G2315,Store_Map!$A$2:$I$100,8,FALSE),"")</f>
        <v>0</v>
      </c>
      <c r="N2315">
        <f t="shared" si="324"/>
        <v>0</v>
      </c>
      <c r="O2315" t="str">
        <f t="shared" si="325"/>
        <v>PASS</v>
      </c>
      <c r="P2315" t="str">
        <f t="shared" si="326"/>
        <v>REVIEW</v>
      </c>
      <c r="Q2315" t="str">
        <f t="shared" si="327"/>
        <v>PASS</v>
      </c>
      <c r="R2315" t="str">
        <f t="shared" si="328"/>
        <v>PASS</v>
      </c>
      <c r="S2315" t="str">
        <f t="shared" si="329"/>
        <v>REVIEW</v>
      </c>
      <c r="T2315">
        <f t="shared" si="330"/>
        <v>90</v>
      </c>
      <c r="U2315" t="str">
        <f t="shared" si="331"/>
        <v>Low</v>
      </c>
      <c r="V2315" t="str">
        <f t="shared" si="332"/>
        <v>Invalid NDC</v>
      </c>
    </row>
    <row r="2316" spans="1:22" x14ac:dyDescent="0.3">
      <c r="A2316" t="str">
        <f>Raw_Data!A2316</f>
        <v>6252453</v>
      </c>
      <c r="B2316">
        <f>Raw_Data!B2316</f>
        <v>45680</v>
      </c>
      <c r="C2316" t="str">
        <f>Raw_Data!C2316</f>
        <v>FARXIGA 10 MG TABLET</v>
      </c>
      <c r="D2316" t="str">
        <f>Raw_Data!D2316</f>
        <v>310621030</v>
      </c>
      <c r="E2316" t="str">
        <f>Raw_Data!E2316</f>
        <v>BYNE, EDMUND</v>
      </c>
      <c r="F2316" t="str">
        <f>Raw_Data!F2316</f>
        <v>1033186648</v>
      </c>
      <c r="G2316" t="str">
        <f>Raw_Data!H2316</f>
        <v>0</v>
      </c>
      <c r="H2316">
        <f>IFERROR(VLOOKUP(G2316,Store_Map!$A$2:$I$100,3,FALSE),"")</f>
        <v>0</v>
      </c>
      <c r="I2316">
        <f>IFERROR(VLOOKUP(G2316,Store_Map!$A$2:$I$100,4,FALSE),"")</f>
        <v>0</v>
      </c>
      <c r="J2316">
        <f>IFERROR(VLOOKUP(G2316,Store_Map!$A$2:$I$100,5,FALSE),"")</f>
        <v>0</v>
      </c>
      <c r="K2316">
        <f>IFERROR(VLOOKUP(G2316,Store_Map!$A$2:$I$100,6,FALSE),"")</f>
        <v>0</v>
      </c>
      <c r="L2316">
        <f>IFERROR(VLOOKUP(G2316,Store_Map!$A$2:$I$100,7,FALSE),"")</f>
        <v>0</v>
      </c>
      <c r="M2316">
        <f>IFERROR(VLOOKUP(G2316,Store_Map!$A$2:$I$100,8,FALSE),"")</f>
        <v>0</v>
      </c>
      <c r="N2316">
        <f t="shared" si="324"/>
        <v>0</v>
      </c>
      <c r="O2316" t="str">
        <f t="shared" si="325"/>
        <v>PASS</v>
      </c>
      <c r="P2316" t="str">
        <f t="shared" si="326"/>
        <v>REVIEW</v>
      </c>
      <c r="Q2316" t="str">
        <f t="shared" si="327"/>
        <v>PASS</v>
      </c>
      <c r="R2316" t="str">
        <f t="shared" si="328"/>
        <v>PASS</v>
      </c>
      <c r="S2316" t="str">
        <f t="shared" si="329"/>
        <v>REVIEW</v>
      </c>
      <c r="T2316">
        <f t="shared" si="330"/>
        <v>90</v>
      </c>
      <c r="U2316" t="str">
        <f t="shared" si="331"/>
        <v>Low</v>
      </c>
      <c r="V2316" t="str">
        <f t="shared" si="332"/>
        <v>Invalid NDC</v>
      </c>
    </row>
    <row r="2317" spans="1:22" x14ac:dyDescent="0.3">
      <c r="A2317" t="str">
        <f>Raw_Data!A2317</f>
        <v>6252455</v>
      </c>
      <c r="B2317">
        <f>Raw_Data!B2317</f>
        <v>45680</v>
      </c>
      <c r="C2317" t="str">
        <f>Raw_Data!C2317</f>
        <v>AMLODIPINE BESYLATE 5 MG TA</v>
      </c>
      <c r="D2317" t="str">
        <f>Raw_Data!D2317</f>
        <v>69097012715</v>
      </c>
      <c r="E2317" t="str">
        <f>Raw_Data!E2317</f>
        <v>BYNE, EDMUND</v>
      </c>
      <c r="F2317" t="str">
        <f>Raw_Data!F2317</f>
        <v>1033186648</v>
      </c>
      <c r="G2317" t="str">
        <f>Raw_Data!H2317</f>
        <v>0</v>
      </c>
      <c r="H2317">
        <f>IFERROR(VLOOKUP(G2317,Store_Map!$A$2:$I$100,3,FALSE),"")</f>
        <v>0</v>
      </c>
      <c r="I2317">
        <f>IFERROR(VLOOKUP(G2317,Store_Map!$A$2:$I$100,4,FALSE),"")</f>
        <v>0</v>
      </c>
      <c r="J2317">
        <f>IFERROR(VLOOKUP(G2317,Store_Map!$A$2:$I$100,5,FALSE),"")</f>
        <v>0</v>
      </c>
      <c r="K2317">
        <f>IFERROR(VLOOKUP(G2317,Store_Map!$A$2:$I$100,6,FALSE),"")</f>
        <v>0</v>
      </c>
      <c r="L2317">
        <f>IFERROR(VLOOKUP(G2317,Store_Map!$A$2:$I$100,7,FALSE),"")</f>
        <v>0</v>
      </c>
      <c r="M2317">
        <f>IFERROR(VLOOKUP(G2317,Store_Map!$A$2:$I$100,8,FALSE),"")</f>
        <v>0</v>
      </c>
      <c r="N2317">
        <f t="shared" si="324"/>
        <v>0</v>
      </c>
      <c r="O2317" t="str">
        <f t="shared" si="325"/>
        <v>PASS</v>
      </c>
      <c r="P2317" t="str">
        <f t="shared" si="326"/>
        <v>PASS</v>
      </c>
      <c r="Q2317" t="str">
        <f t="shared" si="327"/>
        <v>PASS</v>
      </c>
      <c r="R2317" t="str">
        <f t="shared" si="328"/>
        <v>PASS</v>
      </c>
      <c r="S2317" t="str">
        <f t="shared" si="329"/>
        <v>PASS</v>
      </c>
      <c r="T2317">
        <f t="shared" si="330"/>
        <v>100</v>
      </c>
      <c r="U2317" t="str">
        <f t="shared" si="331"/>
        <v>Low</v>
      </c>
      <c r="V2317" t="str">
        <f t="shared" si="332"/>
        <v>Clean</v>
      </c>
    </row>
    <row r="2318" spans="1:22" x14ac:dyDescent="0.3">
      <c r="A2318" t="str">
        <f>Raw_Data!A2318</f>
        <v>6252456</v>
      </c>
      <c r="B2318">
        <f>Raw_Data!B2318</f>
        <v>45680</v>
      </c>
      <c r="C2318" t="str">
        <f>Raw_Data!C2318</f>
        <v>PRAVASTATIN SODIUM 40 MG TA</v>
      </c>
      <c r="D2318" t="str">
        <f>Raw_Data!D2318</f>
        <v>93720298</v>
      </c>
      <c r="E2318" t="str">
        <f>Raw_Data!E2318</f>
        <v>BYNE, EDMUND</v>
      </c>
      <c r="F2318" t="str">
        <f>Raw_Data!F2318</f>
        <v>1033186648</v>
      </c>
      <c r="G2318" t="str">
        <f>Raw_Data!H2318</f>
        <v>0</v>
      </c>
      <c r="H2318">
        <f>IFERROR(VLOOKUP(G2318,Store_Map!$A$2:$I$100,3,FALSE),"")</f>
        <v>0</v>
      </c>
      <c r="I2318">
        <f>IFERROR(VLOOKUP(G2318,Store_Map!$A$2:$I$100,4,FALSE),"")</f>
        <v>0</v>
      </c>
      <c r="J2318">
        <f>IFERROR(VLOOKUP(G2318,Store_Map!$A$2:$I$100,5,FALSE),"")</f>
        <v>0</v>
      </c>
      <c r="K2318">
        <f>IFERROR(VLOOKUP(G2318,Store_Map!$A$2:$I$100,6,FALSE),"")</f>
        <v>0</v>
      </c>
      <c r="L2318">
        <f>IFERROR(VLOOKUP(G2318,Store_Map!$A$2:$I$100,7,FALSE),"")</f>
        <v>0</v>
      </c>
      <c r="M2318">
        <f>IFERROR(VLOOKUP(G2318,Store_Map!$A$2:$I$100,8,FALSE),"")</f>
        <v>0</v>
      </c>
      <c r="N2318">
        <f t="shared" si="324"/>
        <v>0</v>
      </c>
      <c r="O2318" t="str">
        <f t="shared" si="325"/>
        <v>PASS</v>
      </c>
      <c r="P2318" t="str">
        <f t="shared" si="326"/>
        <v>REVIEW</v>
      </c>
      <c r="Q2318" t="str">
        <f t="shared" si="327"/>
        <v>PASS</v>
      </c>
      <c r="R2318" t="str">
        <f t="shared" si="328"/>
        <v>PASS</v>
      </c>
      <c r="S2318" t="str">
        <f t="shared" si="329"/>
        <v>REVIEW</v>
      </c>
      <c r="T2318">
        <f t="shared" si="330"/>
        <v>90</v>
      </c>
      <c r="U2318" t="str">
        <f t="shared" si="331"/>
        <v>Low</v>
      </c>
      <c r="V2318" t="str">
        <f t="shared" si="332"/>
        <v>Invalid NDC</v>
      </c>
    </row>
    <row r="2319" spans="1:22" x14ac:dyDescent="0.3">
      <c r="A2319" t="str">
        <f>Raw_Data!A2319</f>
        <v>6246533</v>
      </c>
      <c r="B2319">
        <f>Raw_Data!B2319</f>
        <v>45680</v>
      </c>
      <c r="C2319" t="str">
        <f>Raw_Data!C2319</f>
        <v>FERROUS SULFATE 325 MG TABL</v>
      </c>
      <c r="D2319" t="str">
        <f>Raw_Data!D2319</f>
        <v>904759080</v>
      </c>
      <c r="E2319" t="str">
        <f>Raw_Data!E2319</f>
        <v>BYNE, EDMUND</v>
      </c>
      <c r="F2319" t="str">
        <f>Raw_Data!F2319</f>
        <v>1033186648</v>
      </c>
      <c r="G2319" t="str">
        <f>Raw_Data!H2319</f>
        <v>0</v>
      </c>
      <c r="H2319">
        <f>IFERROR(VLOOKUP(G2319,Store_Map!$A$2:$I$100,3,FALSE),"")</f>
        <v>0</v>
      </c>
      <c r="I2319">
        <f>IFERROR(VLOOKUP(G2319,Store_Map!$A$2:$I$100,4,FALSE),"")</f>
        <v>0</v>
      </c>
      <c r="J2319">
        <f>IFERROR(VLOOKUP(G2319,Store_Map!$A$2:$I$100,5,FALSE),"")</f>
        <v>0</v>
      </c>
      <c r="K2319">
        <f>IFERROR(VLOOKUP(G2319,Store_Map!$A$2:$I$100,6,FALSE),"")</f>
        <v>0</v>
      </c>
      <c r="L2319">
        <f>IFERROR(VLOOKUP(G2319,Store_Map!$A$2:$I$100,7,FALSE),"")</f>
        <v>0</v>
      </c>
      <c r="M2319">
        <f>IFERROR(VLOOKUP(G2319,Store_Map!$A$2:$I$100,8,FALSE),"")</f>
        <v>0</v>
      </c>
      <c r="N2319">
        <f t="shared" si="324"/>
        <v>0</v>
      </c>
      <c r="O2319" t="str">
        <f t="shared" si="325"/>
        <v>PASS</v>
      </c>
      <c r="P2319" t="str">
        <f t="shared" si="326"/>
        <v>REVIEW</v>
      </c>
      <c r="Q2319" t="str">
        <f t="shared" si="327"/>
        <v>PASS</v>
      </c>
      <c r="R2319" t="str">
        <f t="shared" si="328"/>
        <v>PASS</v>
      </c>
      <c r="S2319" t="str">
        <f t="shared" si="329"/>
        <v>REVIEW</v>
      </c>
      <c r="T2319">
        <f t="shared" si="330"/>
        <v>90</v>
      </c>
      <c r="U2319" t="str">
        <f t="shared" si="331"/>
        <v>Low</v>
      </c>
      <c r="V2319" t="str">
        <f t="shared" si="332"/>
        <v>Invalid NDC</v>
      </c>
    </row>
    <row r="2320" spans="1:22" x14ac:dyDescent="0.3">
      <c r="A2320" t="str">
        <f>Raw_Data!A2320</f>
        <v>6245829</v>
      </c>
      <c r="B2320">
        <f>Raw_Data!B2320</f>
        <v>45680</v>
      </c>
      <c r="C2320" t="str">
        <f>Raw_Data!C2320</f>
        <v>ATORVASTATIN 80 MG TABLET</v>
      </c>
      <c r="D2320" t="str">
        <f>Raw_Data!D2320</f>
        <v>378395305</v>
      </c>
      <c r="E2320" t="str">
        <f>Raw_Data!E2320</f>
        <v>Frischmann NP, Danielle</v>
      </c>
      <c r="F2320" t="str">
        <f>Raw_Data!F2320</f>
        <v>1184133167</v>
      </c>
      <c r="G2320" t="str">
        <f>Raw_Data!H2320</f>
        <v>0</v>
      </c>
      <c r="H2320">
        <f>IFERROR(VLOOKUP(G2320,Store_Map!$A$2:$I$100,3,FALSE),"")</f>
        <v>0</v>
      </c>
      <c r="I2320">
        <f>IFERROR(VLOOKUP(G2320,Store_Map!$A$2:$I$100,4,FALSE),"")</f>
        <v>0</v>
      </c>
      <c r="J2320">
        <f>IFERROR(VLOOKUP(G2320,Store_Map!$A$2:$I$100,5,FALSE),"")</f>
        <v>0</v>
      </c>
      <c r="K2320">
        <f>IFERROR(VLOOKUP(G2320,Store_Map!$A$2:$I$100,6,FALSE),"")</f>
        <v>0</v>
      </c>
      <c r="L2320">
        <f>IFERROR(VLOOKUP(G2320,Store_Map!$A$2:$I$100,7,FALSE),"")</f>
        <v>0</v>
      </c>
      <c r="M2320">
        <f>IFERROR(VLOOKUP(G2320,Store_Map!$A$2:$I$100,8,FALSE),"")</f>
        <v>0</v>
      </c>
      <c r="N2320">
        <f t="shared" si="324"/>
        <v>0</v>
      </c>
      <c r="O2320" t="str">
        <f t="shared" si="325"/>
        <v>PASS</v>
      </c>
      <c r="P2320" t="str">
        <f t="shared" si="326"/>
        <v>REVIEW</v>
      </c>
      <c r="Q2320" t="str">
        <f t="shared" si="327"/>
        <v>PASS</v>
      </c>
      <c r="R2320" t="str">
        <f t="shared" si="328"/>
        <v>PASS</v>
      </c>
      <c r="S2320" t="str">
        <f t="shared" si="329"/>
        <v>REVIEW</v>
      </c>
      <c r="T2320">
        <f t="shared" si="330"/>
        <v>90</v>
      </c>
      <c r="U2320" t="str">
        <f t="shared" si="331"/>
        <v>Low</v>
      </c>
      <c r="V2320" t="str">
        <f t="shared" si="332"/>
        <v>Invalid NDC</v>
      </c>
    </row>
    <row r="2321" spans="1:22" x14ac:dyDescent="0.3">
      <c r="A2321" t="str">
        <f>Raw_Data!A2321</f>
        <v>6246531</v>
      </c>
      <c r="B2321">
        <f>Raw_Data!B2321</f>
        <v>45680</v>
      </c>
      <c r="C2321" t="str">
        <f>Raw_Data!C2321</f>
        <v>SPIRONOLACTONE 25 MG TABLET</v>
      </c>
      <c r="D2321" t="str">
        <f>Raw_Data!D2321</f>
        <v>53489014305</v>
      </c>
      <c r="E2321" t="str">
        <f>Raw_Data!E2321</f>
        <v>BYNE, EDMUND</v>
      </c>
      <c r="F2321" t="str">
        <f>Raw_Data!F2321</f>
        <v>1033186648</v>
      </c>
      <c r="G2321" t="str">
        <f>Raw_Data!H2321</f>
        <v>0</v>
      </c>
      <c r="H2321">
        <f>IFERROR(VLOOKUP(G2321,Store_Map!$A$2:$I$100,3,FALSE),"")</f>
        <v>0</v>
      </c>
      <c r="I2321">
        <f>IFERROR(VLOOKUP(G2321,Store_Map!$A$2:$I$100,4,FALSE),"")</f>
        <v>0</v>
      </c>
      <c r="J2321">
        <f>IFERROR(VLOOKUP(G2321,Store_Map!$A$2:$I$100,5,FALSE),"")</f>
        <v>0</v>
      </c>
      <c r="K2321">
        <f>IFERROR(VLOOKUP(G2321,Store_Map!$A$2:$I$100,6,FALSE),"")</f>
        <v>0</v>
      </c>
      <c r="L2321">
        <f>IFERROR(VLOOKUP(G2321,Store_Map!$A$2:$I$100,7,FALSE),"")</f>
        <v>0</v>
      </c>
      <c r="M2321">
        <f>IFERROR(VLOOKUP(G2321,Store_Map!$A$2:$I$100,8,FALSE),"")</f>
        <v>0</v>
      </c>
      <c r="N2321">
        <f t="shared" si="324"/>
        <v>0</v>
      </c>
      <c r="O2321" t="str">
        <f t="shared" si="325"/>
        <v>PASS</v>
      </c>
      <c r="P2321" t="str">
        <f t="shared" si="326"/>
        <v>PASS</v>
      </c>
      <c r="Q2321" t="str">
        <f t="shared" si="327"/>
        <v>PASS</v>
      </c>
      <c r="R2321" t="str">
        <f t="shared" si="328"/>
        <v>PASS</v>
      </c>
      <c r="S2321" t="str">
        <f t="shared" si="329"/>
        <v>PASS</v>
      </c>
      <c r="T2321">
        <f t="shared" si="330"/>
        <v>100</v>
      </c>
      <c r="U2321" t="str">
        <f t="shared" si="331"/>
        <v>Low</v>
      </c>
      <c r="V2321" t="str">
        <f t="shared" si="332"/>
        <v>Clean</v>
      </c>
    </row>
    <row r="2322" spans="1:22" x14ac:dyDescent="0.3">
      <c r="A2322" t="str">
        <f>Raw_Data!A2322</f>
        <v>6250348</v>
      </c>
      <c r="B2322">
        <f>Raw_Data!B2322</f>
        <v>45680</v>
      </c>
      <c r="C2322" t="str">
        <f>Raw_Data!C2322</f>
        <v>ISOSORBIDE MONONIT ER 30 MG</v>
      </c>
      <c r="D2322" t="str">
        <f>Raw_Data!D2322</f>
        <v>23155051901</v>
      </c>
      <c r="E2322" t="str">
        <f>Raw_Data!E2322</f>
        <v>BYNE, EDMUND</v>
      </c>
      <c r="F2322" t="str">
        <f>Raw_Data!F2322</f>
        <v>1033186648</v>
      </c>
      <c r="G2322" t="str">
        <f>Raw_Data!H2322</f>
        <v>0</v>
      </c>
      <c r="H2322">
        <f>IFERROR(VLOOKUP(G2322,Store_Map!$A$2:$I$100,3,FALSE),"")</f>
        <v>0</v>
      </c>
      <c r="I2322">
        <f>IFERROR(VLOOKUP(G2322,Store_Map!$A$2:$I$100,4,FALSE),"")</f>
        <v>0</v>
      </c>
      <c r="J2322">
        <f>IFERROR(VLOOKUP(G2322,Store_Map!$A$2:$I$100,5,FALSE),"")</f>
        <v>0</v>
      </c>
      <c r="K2322">
        <f>IFERROR(VLOOKUP(G2322,Store_Map!$A$2:$I$100,6,FALSE),"")</f>
        <v>0</v>
      </c>
      <c r="L2322">
        <f>IFERROR(VLOOKUP(G2322,Store_Map!$A$2:$I$100,7,FALSE),"")</f>
        <v>0</v>
      </c>
      <c r="M2322">
        <f>IFERROR(VLOOKUP(G2322,Store_Map!$A$2:$I$100,8,FALSE),"")</f>
        <v>0</v>
      </c>
      <c r="N2322">
        <f t="shared" si="324"/>
        <v>0</v>
      </c>
      <c r="O2322" t="str">
        <f t="shared" si="325"/>
        <v>PASS</v>
      </c>
      <c r="P2322" t="str">
        <f t="shared" si="326"/>
        <v>PASS</v>
      </c>
      <c r="Q2322" t="str">
        <f t="shared" si="327"/>
        <v>PASS</v>
      </c>
      <c r="R2322" t="str">
        <f t="shared" si="328"/>
        <v>PASS</v>
      </c>
      <c r="S2322" t="str">
        <f t="shared" si="329"/>
        <v>PASS</v>
      </c>
      <c r="T2322">
        <f t="shared" si="330"/>
        <v>100</v>
      </c>
      <c r="U2322" t="str">
        <f t="shared" si="331"/>
        <v>Low</v>
      </c>
      <c r="V2322" t="str">
        <f t="shared" si="332"/>
        <v>Clean</v>
      </c>
    </row>
    <row r="2323" spans="1:22" x14ac:dyDescent="0.3">
      <c r="A2323" t="str">
        <f>Raw_Data!A2323</f>
        <v>6245830</v>
      </c>
      <c r="B2323">
        <f>Raw_Data!B2323</f>
        <v>45680</v>
      </c>
      <c r="C2323" t="str">
        <f>Raw_Data!C2323</f>
        <v>OMEPRAZOLE DR 20 MG CAPSULE</v>
      </c>
      <c r="D2323" t="str">
        <f>Raw_Data!D2323</f>
        <v>68382041205</v>
      </c>
      <c r="E2323" t="str">
        <f>Raw_Data!E2323</f>
        <v>Frischmann NP, Danielle</v>
      </c>
      <c r="F2323" t="str">
        <f>Raw_Data!F2323</f>
        <v>1184133167</v>
      </c>
      <c r="G2323" t="str">
        <f>Raw_Data!H2323</f>
        <v>0</v>
      </c>
      <c r="H2323">
        <f>IFERROR(VLOOKUP(G2323,Store_Map!$A$2:$I$100,3,FALSE),"")</f>
        <v>0</v>
      </c>
      <c r="I2323">
        <f>IFERROR(VLOOKUP(G2323,Store_Map!$A$2:$I$100,4,FALSE),"")</f>
        <v>0</v>
      </c>
      <c r="J2323">
        <f>IFERROR(VLOOKUP(G2323,Store_Map!$A$2:$I$100,5,FALSE),"")</f>
        <v>0</v>
      </c>
      <c r="K2323">
        <f>IFERROR(VLOOKUP(G2323,Store_Map!$A$2:$I$100,6,FALSE),"")</f>
        <v>0</v>
      </c>
      <c r="L2323">
        <f>IFERROR(VLOOKUP(G2323,Store_Map!$A$2:$I$100,7,FALSE),"")</f>
        <v>0</v>
      </c>
      <c r="M2323">
        <f>IFERROR(VLOOKUP(G2323,Store_Map!$A$2:$I$100,8,FALSE),"")</f>
        <v>0</v>
      </c>
      <c r="N2323">
        <f t="shared" si="324"/>
        <v>0</v>
      </c>
      <c r="O2323" t="str">
        <f t="shared" si="325"/>
        <v>PASS</v>
      </c>
      <c r="P2323" t="str">
        <f t="shared" si="326"/>
        <v>PASS</v>
      </c>
      <c r="Q2323" t="str">
        <f t="shared" si="327"/>
        <v>PASS</v>
      </c>
      <c r="R2323" t="str">
        <f t="shared" si="328"/>
        <v>PASS</v>
      </c>
      <c r="S2323" t="str">
        <f t="shared" si="329"/>
        <v>PASS</v>
      </c>
      <c r="T2323">
        <f t="shared" si="330"/>
        <v>100</v>
      </c>
      <c r="U2323" t="str">
        <f t="shared" si="331"/>
        <v>Low</v>
      </c>
      <c r="V2323" t="str">
        <f t="shared" si="332"/>
        <v>Clean</v>
      </c>
    </row>
    <row r="2324" spans="1:22" x14ac:dyDescent="0.3">
      <c r="A2324" t="str">
        <f>Raw_Data!A2324</f>
        <v>6250347</v>
      </c>
      <c r="B2324">
        <f>Raw_Data!B2324</f>
        <v>45680</v>
      </c>
      <c r="C2324" t="str">
        <f>Raw_Data!C2324</f>
        <v>CLOPIDOGREL 75 MG TABLET</v>
      </c>
      <c r="D2324" t="str">
        <f>Raw_Data!D2324</f>
        <v>55111019605</v>
      </c>
      <c r="E2324" t="str">
        <f>Raw_Data!E2324</f>
        <v>BYNE, EDMUND</v>
      </c>
      <c r="F2324" t="str">
        <f>Raw_Data!F2324</f>
        <v>1033186648</v>
      </c>
      <c r="G2324" t="str">
        <f>Raw_Data!H2324</f>
        <v>0</v>
      </c>
      <c r="H2324">
        <f>IFERROR(VLOOKUP(G2324,Store_Map!$A$2:$I$100,3,FALSE),"")</f>
        <v>0</v>
      </c>
      <c r="I2324">
        <f>IFERROR(VLOOKUP(G2324,Store_Map!$A$2:$I$100,4,FALSE),"")</f>
        <v>0</v>
      </c>
      <c r="J2324">
        <f>IFERROR(VLOOKUP(G2324,Store_Map!$A$2:$I$100,5,FALSE),"")</f>
        <v>0</v>
      </c>
      <c r="K2324">
        <f>IFERROR(VLOOKUP(G2324,Store_Map!$A$2:$I$100,6,FALSE),"")</f>
        <v>0</v>
      </c>
      <c r="L2324">
        <f>IFERROR(VLOOKUP(G2324,Store_Map!$A$2:$I$100,7,FALSE),"")</f>
        <v>0</v>
      </c>
      <c r="M2324">
        <f>IFERROR(VLOOKUP(G2324,Store_Map!$A$2:$I$100,8,FALSE),"")</f>
        <v>0</v>
      </c>
      <c r="N2324">
        <f t="shared" si="324"/>
        <v>0</v>
      </c>
      <c r="O2324" t="str">
        <f t="shared" si="325"/>
        <v>PASS</v>
      </c>
      <c r="P2324" t="str">
        <f t="shared" si="326"/>
        <v>PASS</v>
      </c>
      <c r="Q2324" t="str">
        <f t="shared" si="327"/>
        <v>PASS</v>
      </c>
      <c r="R2324" t="str">
        <f t="shared" si="328"/>
        <v>PASS</v>
      </c>
      <c r="S2324" t="str">
        <f t="shared" si="329"/>
        <v>PASS</v>
      </c>
      <c r="T2324">
        <f t="shared" si="330"/>
        <v>100</v>
      </c>
      <c r="U2324" t="str">
        <f t="shared" si="331"/>
        <v>Low</v>
      </c>
      <c r="V2324" t="str">
        <f t="shared" si="332"/>
        <v>Clean</v>
      </c>
    </row>
    <row r="2325" spans="1:22" x14ac:dyDescent="0.3">
      <c r="A2325" t="str">
        <f>Raw_Data!A2325</f>
        <v>6234746</v>
      </c>
      <c r="B2325">
        <f>Raw_Data!B2325</f>
        <v>45680</v>
      </c>
      <c r="C2325" t="str">
        <f>Raw_Data!C2325</f>
        <v>ASPIRIN 81 MG CHEWABLE TABL</v>
      </c>
      <c r="D2325" t="str">
        <f>Raw_Data!D2325</f>
        <v>904679480</v>
      </c>
      <c r="E2325" t="str">
        <f>Raw_Data!E2325</f>
        <v>VOONG, CASSANDRA</v>
      </c>
      <c r="F2325" t="str">
        <f>Raw_Data!F2325</f>
        <v>1144847864</v>
      </c>
      <c r="G2325" t="str">
        <f>Raw_Data!H2325</f>
        <v>0</v>
      </c>
      <c r="H2325">
        <f>IFERROR(VLOOKUP(G2325,Store_Map!$A$2:$I$100,3,FALSE),"")</f>
        <v>0</v>
      </c>
      <c r="I2325">
        <f>IFERROR(VLOOKUP(G2325,Store_Map!$A$2:$I$100,4,FALSE),"")</f>
        <v>0</v>
      </c>
      <c r="J2325">
        <f>IFERROR(VLOOKUP(G2325,Store_Map!$A$2:$I$100,5,FALSE),"")</f>
        <v>0</v>
      </c>
      <c r="K2325">
        <f>IFERROR(VLOOKUP(G2325,Store_Map!$A$2:$I$100,6,FALSE),"")</f>
        <v>0</v>
      </c>
      <c r="L2325">
        <f>IFERROR(VLOOKUP(G2325,Store_Map!$A$2:$I$100,7,FALSE),"")</f>
        <v>0</v>
      </c>
      <c r="M2325">
        <f>IFERROR(VLOOKUP(G2325,Store_Map!$A$2:$I$100,8,FALSE),"")</f>
        <v>0</v>
      </c>
      <c r="N2325">
        <f t="shared" si="324"/>
        <v>0</v>
      </c>
      <c r="O2325" t="str">
        <f t="shared" si="325"/>
        <v>PASS</v>
      </c>
      <c r="P2325" t="str">
        <f t="shared" si="326"/>
        <v>REVIEW</v>
      </c>
      <c r="Q2325" t="str">
        <f t="shared" si="327"/>
        <v>PASS</v>
      </c>
      <c r="R2325" t="str">
        <f t="shared" si="328"/>
        <v>PASS</v>
      </c>
      <c r="S2325" t="str">
        <f t="shared" si="329"/>
        <v>REVIEW</v>
      </c>
      <c r="T2325">
        <f t="shared" si="330"/>
        <v>90</v>
      </c>
      <c r="U2325" t="str">
        <f t="shared" si="331"/>
        <v>Low</v>
      </c>
      <c r="V2325" t="str">
        <f t="shared" si="332"/>
        <v>Invalid NDC</v>
      </c>
    </row>
    <row r="2326" spans="1:22" x14ac:dyDescent="0.3">
      <c r="A2326" t="str">
        <f>Raw_Data!A2326</f>
        <v>6252458</v>
      </c>
      <c r="B2326">
        <f>Raw_Data!B2326</f>
        <v>45680</v>
      </c>
      <c r="C2326" t="str">
        <f>Raw_Data!C2326</f>
        <v>PEG-3350 AND ELECTROLYTES S</v>
      </c>
      <c r="D2326" t="str">
        <f>Raw_Data!D2326</f>
        <v>10572010001</v>
      </c>
      <c r="E2326" t="str">
        <f>Raw_Data!E2326</f>
        <v>Sifuentes MD, Humberto</v>
      </c>
      <c r="F2326" t="str">
        <f>Raw_Data!F2326</f>
        <v>1053577320</v>
      </c>
      <c r="G2326" t="str">
        <f>Raw_Data!H2326</f>
        <v>0</v>
      </c>
      <c r="H2326">
        <f>IFERROR(VLOOKUP(G2326,Store_Map!$A$2:$I$100,3,FALSE),"")</f>
        <v>0</v>
      </c>
      <c r="I2326">
        <f>IFERROR(VLOOKUP(G2326,Store_Map!$A$2:$I$100,4,FALSE),"")</f>
        <v>0</v>
      </c>
      <c r="J2326">
        <f>IFERROR(VLOOKUP(G2326,Store_Map!$A$2:$I$100,5,FALSE),"")</f>
        <v>0</v>
      </c>
      <c r="K2326">
        <f>IFERROR(VLOOKUP(G2326,Store_Map!$A$2:$I$100,6,FALSE),"")</f>
        <v>0</v>
      </c>
      <c r="L2326">
        <f>IFERROR(VLOOKUP(G2326,Store_Map!$A$2:$I$100,7,FALSE),"")</f>
        <v>0</v>
      </c>
      <c r="M2326">
        <f>IFERROR(VLOOKUP(G2326,Store_Map!$A$2:$I$100,8,FALSE),"")</f>
        <v>0</v>
      </c>
      <c r="N2326">
        <f t="shared" si="324"/>
        <v>0</v>
      </c>
      <c r="O2326" t="str">
        <f t="shared" si="325"/>
        <v>PASS</v>
      </c>
      <c r="P2326" t="str">
        <f t="shared" si="326"/>
        <v>PASS</v>
      </c>
      <c r="Q2326" t="str">
        <f t="shared" si="327"/>
        <v>PASS</v>
      </c>
      <c r="R2326" t="str">
        <f t="shared" si="328"/>
        <v>PASS</v>
      </c>
      <c r="S2326" t="str">
        <f t="shared" si="329"/>
        <v>PASS</v>
      </c>
      <c r="T2326">
        <f t="shared" si="330"/>
        <v>100</v>
      </c>
      <c r="U2326" t="str">
        <f t="shared" si="331"/>
        <v>Low</v>
      </c>
      <c r="V2326" t="str">
        <f t="shared" si="332"/>
        <v>Clean</v>
      </c>
    </row>
    <row r="2327" spans="1:22" x14ac:dyDescent="0.3">
      <c r="A2327" t="str">
        <f>Raw_Data!A2327</f>
        <v>6234751</v>
      </c>
      <c r="B2327">
        <f>Raw_Data!B2327</f>
        <v>45680</v>
      </c>
      <c r="C2327" t="str">
        <f>Raw_Data!C2327</f>
        <v>CARVEDILOL 12.5 MG TABLET</v>
      </c>
      <c r="D2327" t="str">
        <f>Raw_Data!D2327</f>
        <v>68382009405</v>
      </c>
      <c r="E2327" t="str">
        <f>Raw_Data!E2327</f>
        <v>VOONG, CASSANDRA</v>
      </c>
      <c r="F2327" t="str">
        <f>Raw_Data!F2327</f>
        <v>1144847864</v>
      </c>
      <c r="G2327" t="str">
        <f>Raw_Data!H2327</f>
        <v>0</v>
      </c>
      <c r="H2327">
        <f>IFERROR(VLOOKUP(G2327,Store_Map!$A$2:$I$100,3,FALSE),"")</f>
        <v>0</v>
      </c>
      <c r="I2327">
        <f>IFERROR(VLOOKUP(G2327,Store_Map!$A$2:$I$100,4,FALSE),"")</f>
        <v>0</v>
      </c>
      <c r="J2327">
        <f>IFERROR(VLOOKUP(G2327,Store_Map!$A$2:$I$100,5,FALSE),"")</f>
        <v>0</v>
      </c>
      <c r="K2327">
        <f>IFERROR(VLOOKUP(G2327,Store_Map!$A$2:$I$100,6,FALSE),"")</f>
        <v>0</v>
      </c>
      <c r="L2327">
        <f>IFERROR(VLOOKUP(G2327,Store_Map!$A$2:$I$100,7,FALSE),"")</f>
        <v>0</v>
      </c>
      <c r="M2327">
        <f>IFERROR(VLOOKUP(G2327,Store_Map!$A$2:$I$100,8,FALSE),"")</f>
        <v>0</v>
      </c>
      <c r="N2327">
        <f t="shared" si="324"/>
        <v>0</v>
      </c>
      <c r="O2327" t="str">
        <f t="shared" si="325"/>
        <v>PASS</v>
      </c>
      <c r="P2327" t="str">
        <f t="shared" si="326"/>
        <v>PASS</v>
      </c>
      <c r="Q2327" t="str">
        <f t="shared" si="327"/>
        <v>PASS</v>
      </c>
      <c r="R2327" t="str">
        <f t="shared" si="328"/>
        <v>PASS</v>
      </c>
      <c r="S2327" t="str">
        <f t="shared" si="329"/>
        <v>PASS</v>
      </c>
      <c r="T2327">
        <f t="shared" si="330"/>
        <v>100</v>
      </c>
      <c r="U2327" t="str">
        <f t="shared" si="331"/>
        <v>Low</v>
      </c>
      <c r="V2327" t="str">
        <f t="shared" si="332"/>
        <v>Clean</v>
      </c>
    </row>
    <row r="2328" spans="1:22" x14ac:dyDescent="0.3">
      <c r="A2328" t="str">
        <f>Raw_Data!A2328</f>
        <v>6252459</v>
      </c>
      <c r="B2328">
        <f>Raw_Data!B2328</f>
        <v>45680</v>
      </c>
      <c r="C2328" t="str">
        <f>Raw_Data!C2328</f>
        <v>MELATONIN 1MG</v>
      </c>
      <c r="D2328" t="str">
        <f>Raw_Data!D2328</f>
        <v>54629898360</v>
      </c>
      <c r="E2328" t="str">
        <f>Raw_Data!E2328</f>
        <v>BYNE, EDMUND</v>
      </c>
      <c r="F2328" t="str">
        <f>Raw_Data!F2328</f>
        <v>1033186648</v>
      </c>
      <c r="G2328" t="str">
        <f>Raw_Data!H2328</f>
        <v>0</v>
      </c>
      <c r="H2328">
        <f>IFERROR(VLOOKUP(G2328,Store_Map!$A$2:$I$100,3,FALSE),"")</f>
        <v>0</v>
      </c>
      <c r="I2328">
        <f>IFERROR(VLOOKUP(G2328,Store_Map!$A$2:$I$100,4,FALSE),"")</f>
        <v>0</v>
      </c>
      <c r="J2328">
        <f>IFERROR(VLOOKUP(G2328,Store_Map!$A$2:$I$100,5,FALSE),"")</f>
        <v>0</v>
      </c>
      <c r="K2328">
        <f>IFERROR(VLOOKUP(G2328,Store_Map!$A$2:$I$100,6,FALSE),"")</f>
        <v>0</v>
      </c>
      <c r="L2328">
        <f>IFERROR(VLOOKUP(G2328,Store_Map!$A$2:$I$100,7,FALSE),"")</f>
        <v>0</v>
      </c>
      <c r="M2328">
        <f>IFERROR(VLOOKUP(G2328,Store_Map!$A$2:$I$100,8,FALSE),"")</f>
        <v>0</v>
      </c>
      <c r="N2328">
        <f t="shared" si="324"/>
        <v>0</v>
      </c>
      <c r="O2328" t="str">
        <f t="shared" si="325"/>
        <v>PASS</v>
      </c>
      <c r="P2328" t="str">
        <f t="shared" si="326"/>
        <v>PASS</v>
      </c>
      <c r="Q2328" t="str">
        <f t="shared" si="327"/>
        <v>PASS</v>
      </c>
      <c r="R2328" t="str">
        <f t="shared" si="328"/>
        <v>PASS</v>
      </c>
      <c r="S2328" t="str">
        <f t="shared" si="329"/>
        <v>PASS</v>
      </c>
      <c r="T2328">
        <f t="shared" si="330"/>
        <v>100</v>
      </c>
      <c r="U2328" t="str">
        <f t="shared" si="331"/>
        <v>Low</v>
      </c>
      <c r="V2328" t="str">
        <f t="shared" si="332"/>
        <v>Clean</v>
      </c>
    </row>
    <row r="2329" spans="1:22" x14ac:dyDescent="0.3">
      <c r="A2329" t="str">
        <f>Raw_Data!A2329</f>
        <v>6252460</v>
      </c>
      <c r="B2329">
        <f>Raw_Data!B2329</f>
        <v>45680</v>
      </c>
      <c r="C2329" t="str">
        <f>Raw_Data!C2329</f>
        <v>FAMOTIDINE 40 MG TABLET</v>
      </c>
      <c r="D2329" t="str">
        <f>Raw_Data!D2329</f>
        <v>172572960</v>
      </c>
      <c r="E2329" t="str">
        <f>Raw_Data!E2329</f>
        <v>GIBBS, JON</v>
      </c>
      <c r="F2329" t="str">
        <f>Raw_Data!F2329</f>
        <v>1700896156</v>
      </c>
      <c r="G2329" t="str">
        <f>Raw_Data!H2329</f>
        <v>0</v>
      </c>
      <c r="H2329">
        <f>IFERROR(VLOOKUP(G2329,Store_Map!$A$2:$I$100,3,FALSE),"")</f>
        <v>0</v>
      </c>
      <c r="I2329">
        <f>IFERROR(VLOOKUP(G2329,Store_Map!$A$2:$I$100,4,FALSE),"")</f>
        <v>0</v>
      </c>
      <c r="J2329">
        <f>IFERROR(VLOOKUP(G2329,Store_Map!$A$2:$I$100,5,FALSE),"")</f>
        <v>0</v>
      </c>
      <c r="K2329">
        <f>IFERROR(VLOOKUP(G2329,Store_Map!$A$2:$I$100,6,FALSE),"")</f>
        <v>0</v>
      </c>
      <c r="L2329">
        <f>IFERROR(VLOOKUP(G2329,Store_Map!$A$2:$I$100,7,FALSE),"")</f>
        <v>0</v>
      </c>
      <c r="M2329">
        <f>IFERROR(VLOOKUP(G2329,Store_Map!$A$2:$I$100,8,FALSE),"")</f>
        <v>0</v>
      </c>
      <c r="N2329">
        <f t="shared" si="324"/>
        <v>0</v>
      </c>
      <c r="O2329" t="str">
        <f t="shared" si="325"/>
        <v>PASS</v>
      </c>
      <c r="P2329" t="str">
        <f t="shared" si="326"/>
        <v>REVIEW</v>
      </c>
      <c r="Q2329" t="str">
        <f t="shared" si="327"/>
        <v>PASS</v>
      </c>
      <c r="R2329" t="str">
        <f t="shared" si="328"/>
        <v>PASS</v>
      </c>
      <c r="S2329" t="str">
        <f t="shared" si="329"/>
        <v>REVIEW</v>
      </c>
      <c r="T2329">
        <f t="shared" si="330"/>
        <v>90</v>
      </c>
      <c r="U2329" t="str">
        <f t="shared" si="331"/>
        <v>Low</v>
      </c>
      <c r="V2329" t="str">
        <f t="shared" si="332"/>
        <v>Invalid NDC</v>
      </c>
    </row>
    <row r="2330" spans="1:22" x14ac:dyDescent="0.3">
      <c r="A2330" t="str">
        <f>Raw_Data!A2330</f>
        <v>6252462</v>
      </c>
      <c r="B2330">
        <f>Raw_Data!B2330</f>
        <v>45680</v>
      </c>
      <c r="C2330" t="str">
        <f>Raw_Data!C2330</f>
        <v>DICLOFENAC SOD DR 75 MG TAB</v>
      </c>
      <c r="D2330" t="str">
        <f>Raw_Data!D2330</f>
        <v>61442010360</v>
      </c>
      <c r="E2330" t="str">
        <f>Raw_Data!E2330</f>
        <v>BYNE, EDMUND</v>
      </c>
      <c r="F2330" t="str">
        <f>Raw_Data!F2330</f>
        <v>1033186648</v>
      </c>
      <c r="G2330" t="str">
        <f>Raw_Data!H2330</f>
        <v>0</v>
      </c>
      <c r="H2330">
        <f>IFERROR(VLOOKUP(G2330,Store_Map!$A$2:$I$100,3,FALSE),"")</f>
        <v>0</v>
      </c>
      <c r="I2330">
        <f>IFERROR(VLOOKUP(G2330,Store_Map!$A$2:$I$100,4,FALSE),"")</f>
        <v>0</v>
      </c>
      <c r="J2330">
        <f>IFERROR(VLOOKUP(G2330,Store_Map!$A$2:$I$100,5,FALSE),"")</f>
        <v>0</v>
      </c>
      <c r="K2330">
        <f>IFERROR(VLOOKUP(G2330,Store_Map!$A$2:$I$100,6,FALSE),"")</f>
        <v>0</v>
      </c>
      <c r="L2330">
        <f>IFERROR(VLOOKUP(G2330,Store_Map!$A$2:$I$100,7,FALSE),"")</f>
        <v>0</v>
      </c>
      <c r="M2330">
        <f>IFERROR(VLOOKUP(G2330,Store_Map!$A$2:$I$100,8,FALSE),"")</f>
        <v>0</v>
      </c>
      <c r="N2330">
        <f t="shared" si="324"/>
        <v>0</v>
      </c>
      <c r="O2330" t="str">
        <f t="shared" si="325"/>
        <v>PASS</v>
      </c>
      <c r="P2330" t="str">
        <f t="shared" si="326"/>
        <v>PASS</v>
      </c>
      <c r="Q2330" t="str">
        <f t="shared" si="327"/>
        <v>PASS</v>
      </c>
      <c r="R2330" t="str">
        <f t="shared" si="328"/>
        <v>PASS</v>
      </c>
      <c r="S2330" t="str">
        <f t="shared" si="329"/>
        <v>PASS</v>
      </c>
      <c r="T2330">
        <f t="shared" si="330"/>
        <v>100</v>
      </c>
      <c r="U2330" t="str">
        <f t="shared" si="331"/>
        <v>Low</v>
      </c>
      <c r="V2330" t="str">
        <f t="shared" si="332"/>
        <v>Clean</v>
      </c>
    </row>
    <row r="2331" spans="1:22" x14ac:dyDescent="0.3">
      <c r="A2331" t="str">
        <f>Raw_Data!A2331</f>
        <v>6252463</v>
      </c>
      <c r="B2331">
        <f>Raw_Data!B2331</f>
        <v>45680</v>
      </c>
      <c r="C2331" t="str">
        <f>Raw_Data!C2331</f>
        <v>AMOXICILLIN 875 MG TABLET</v>
      </c>
      <c r="D2331" t="str">
        <f>Raw_Data!D2331</f>
        <v>65862001501</v>
      </c>
      <c r="E2331" t="str">
        <f>Raw_Data!E2331</f>
        <v>YASIN, NURA</v>
      </c>
      <c r="F2331" t="str">
        <f>Raw_Data!F2331</f>
        <v>1265518567</v>
      </c>
      <c r="G2331" t="str">
        <f>Raw_Data!H2331</f>
        <v>0</v>
      </c>
      <c r="H2331">
        <f>IFERROR(VLOOKUP(G2331,Store_Map!$A$2:$I$100,3,FALSE),"")</f>
        <v>0</v>
      </c>
      <c r="I2331">
        <f>IFERROR(VLOOKUP(G2331,Store_Map!$A$2:$I$100,4,FALSE),"")</f>
        <v>0</v>
      </c>
      <c r="J2331">
        <f>IFERROR(VLOOKUP(G2331,Store_Map!$A$2:$I$100,5,FALSE),"")</f>
        <v>0</v>
      </c>
      <c r="K2331">
        <f>IFERROR(VLOOKUP(G2331,Store_Map!$A$2:$I$100,6,FALSE),"")</f>
        <v>0</v>
      </c>
      <c r="L2331">
        <f>IFERROR(VLOOKUP(G2331,Store_Map!$A$2:$I$100,7,FALSE),"")</f>
        <v>0</v>
      </c>
      <c r="M2331">
        <f>IFERROR(VLOOKUP(G2331,Store_Map!$A$2:$I$100,8,FALSE),"")</f>
        <v>0</v>
      </c>
      <c r="N2331">
        <f t="shared" si="324"/>
        <v>0</v>
      </c>
      <c r="O2331" t="str">
        <f t="shared" si="325"/>
        <v>PASS</v>
      </c>
      <c r="P2331" t="str">
        <f t="shared" si="326"/>
        <v>PASS</v>
      </c>
      <c r="Q2331" t="str">
        <f t="shared" si="327"/>
        <v>PASS</v>
      </c>
      <c r="R2331" t="str">
        <f t="shared" si="328"/>
        <v>PASS</v>
      </c>
      <c r="S2331" t="str">
        <f t="shared" si="329"/>
        <v>PASS</v>
      </c>
      <c r="T2331">
        <f t="shared" si="330"/>
        <v>100</v>
      </c>
      <c r="U2331" t="str">
        <f t="shared" si="331"/>
        <v>Low</v>
      </c>
      <c r="V2331" t="str">
        <f t="shared" si="332"/>
        <v>Clean</v>
      </c>
    </row>
    <row r="2332" spans="1:22" x14ac:dyDescent="0.3">
      <c r="A2332" t="str">
        <f>Raw_Data!A2332</f>
        <v>6252464</v>
      </c>
      <c r="B2332">
        <f>Raw_Data!B2332</f>
        <v>45680</v>
      </c>
      <c r="C2332" t="str">
        <f>Raw_Data!C2332</f>
        <v>ATORVASTATIN 20 MG TABLET</v>
      </c>
      <c r="D2332" t="str">
        <f>Raw_Data!D2332</f>
        <v>60505257908</v>
      </c>
      <c r="E2332" t="str">
        <f>Raw_Data!E2332</f>
        <v>YASIN, NURA</v>
      </c>
      <c r="F2332" t="str">
        <f>Raw_Data!F2332</f>
        <v>1265518567</v>
      </c>
      <c r="G2332" t="str">
        <f>Raw_Data!H2332</f>
        <v>0</v>
      </c>
      <c r="H2332">
        <f>IFERROR(VLOOKUP(G2332,Store_Map!$A$2:$I$100,3,FALSE),"")</f>
        <v>0</v>
      </c>
      <c r="I2332">
        <f>IFERROR(VLOOKUP(G2332,Store_Map!$A$2:$I$100,4,FALSE),"")</f>
        <v>0</v>
      </c>
      <c r="J2332">
        <f>IFERROR(VLOOKUP(G2332,Store_Map!$A$2:$I$100,5,FALSE),"")</f>
        <v>0</v>
      </c>
      <c r="K2332">
        <f>IFERROR(VLOOKUP(G2332,Store_Map!$A$2:$I$100,6,FALSE),"")</f>
        <v>0</v>
      </c>
      <c r="L2332">
        <f>IFERROR(VLOOKUP(G2332,Store_Map!$A$2:$I$100,7,FALSE),"")</f>
        <v>0</v>
      </c>
      <c r="M2332">
        <f>IFERROR(VLOOKUP(G2332,Store_Map!$A$2:$I$100,8,FALSE),"")</f>
        <v>0</v>
      </c>
      <c r="N2332">
        <f t="shared" si="324"/>
        <v>0</v>
      </c>
      <c r="O2332" t="str">
        <f t="shared" si="325"/>
        <v>PASS</v>
      </c>
      <c r="P2332" t="str">
        <f t="shared" si="326"/>
        <v>PASS</v>
      </c>
      <c r="Q2332" t="str">
        <f t="shared" si="327"/>
        <v>PASS</v>
      </c>
      <c r="R2332" t="str">
        <f t="shared" si="328"/>
        <v>PASS</v>
      </c>
      <c r="S2332" t="str">
        <f t="shared" si="329"/>
        <v>PASS</v>
      </c>
      <c r="T2332">
        <f t="shared" si="330"/>
        <v>100</v>
      </c>
      <c r="U2332" t="str">
        <f t="shared" si="331"/>
        <v>Low</v>
      </c>
      <c r="V2332" t="str">
        <f t="shared" si="332"/>
        <v>Clean</v>
      </c>
    </row>
    <row r="2333" spans="1:22" x14ac:dyDescent="0.3">
      <c r="A2333" t="str">
        <f>Raw_Data!A2333</f>
        <v>6230109</v>
      </c>
      <c r="B2333">
        <f>Raw_Data!B2333</f>
        <v>45680</v>
      </c>
      <c r="C2333" t="str">
        <f>Raw_Data!C2333</f>
        <v>HYDROXYZINE HCL 10 MG TABLE</v>
      </c>
      <c r="D2333" t="str">
        <f>Raw_Data!D2333</f>
        <v>23155050001</v>
      </c>
      <c r="E2333" t="str">
        <f>Raw_Data!E2333</f>
        <v>PEDERSEN, JENNIFER</v>
      </c>
      <c r="F2333" t="str">
        <f>Raw_Data!F2333</f>
        <v>1073606661</v>
      </c>
      <c r="G2333" t="str">
        <f>Raw_Data!H2333</f>
        <v>0</v>
      </c>
      <c r="H2333">
        <f>IFERROR(VLOOKUP(G2333,Store_Map!$A$2:$I$100,3,FALSE),"")</f>
        <v>0</v>
      </c>
      <c r="I2333">
        <f>IFERROR(VLOOKUP(G2333,Store_Map!$A$2:$I$100,4,FALSE),"")</f>
        <v>0</v>
      </c>
      <c r="J2333">
        <f>IFERROR(VLOOKUP(G2333,Store_Map!$A$2:$I$100,5,FALSE),"")</f>
        <v>0</v>
      </c>
      <c r="K2333">
        <f>IFERROR(VLOOKUP(G2333,Store_Map!$A$2:$I$100,6,FALSE),"")</f>
        <v>0</v>
      </c>
      <c r="L2333">
        <f>IFERROR(VLOOKUP(G2333,Store_Map!$A$2:$I$100,7,FALSE),"")</f>
        <v>0</v>
      </c>
      <c r="M2333">
        <f>IFERROR(VLOOKUP(G2333,Store_Map!$A$2:$I$100,8,FALSE),"")</f>
        <v>0</v>
      </c>
      <c r="N2333">
        <f t="shared" si="324"/>
        <v>0</v>
      </c>
      <c r="O2333" t="str">
        <f t="shared" si="325"/>
        <v>PASS</v>
      </c>
      <c r="P2333" t="str">
        <f t="shared" si="326"/>
        <v>PASS</v>
      </c>
      <c r="Q2333" t="str">
        <f t="shared" si="327"/>
        <v>PASS</v>
      </c>
      <c r="R2333" t="str">
        <f t="shared" si="328"/>
        <v>PASS</v>
      </c>
      <c r="S2333" t="str">
        <f t="shared" si="329"/>
        <v>PASS</v>
      </c>
      <c r="T2333">
        <f t="shared" si="330"/>
        <v>100</v>
      </c>
      <c r="U2333" t="str">
        <f t="shared" si="331"/>
        <v>Low</v>
      </c>
      <c r="V2333" t="str">
        <f t="shared" si="332"/>
        <v>Clean</v>
      </c>
    </row>
    <row r="2334" spans="1:22" x14ac:dyDescent="0.3">
      <c r="A2334" t="str">
        <f>Raw_Data!A2334</f>
        <v>6233246</v>
      </c>
      <c r="B2334">
        <f>Raw_Data!B2334</f>
        <v>45680</v>
      </c>
      <c r="C2334" t="str">
        <f>Raw_Data!C2334</f>
        <v>ALBUTEROL SUL 2.5 MG/3 ML S</v>
      </c>
      <c r="D2334" t="str">
        <f>Raw_Data!D2334</f>
        <v>76204020030</v>
      </c>
      <c r="E2334" t="str">
        <f>Raw_Data!E2334</f>
        <v>BYNE, EDMUND</v>
      </c>
      <c r="F2334" t="str">
        <f>Raw_Data!F2334</f>
        <v>1033186648</v>
      </c>
      <c r="G2334" t="str">
        <f>Raw_Data!H2334</f>
        <v>0</v>
      </c>
      <c r="H2334">
        <f>IFERROR(VLOOKUP(G2334,Store_Map!$A$2:$I$100,3,FALSE),"")</f>
        <v>0</v>
      </c>
      <c r="I2334">
        <f>IFERROR(VLOOKUP(G2334,Store_Map!$A$2:$I$100,4,FALSE),"")</f>
        <v>0</v>
      </c>
      <c r="J2334">
        <f>IFERROR(VLOOKUP(G2334,Store_Map!$A$2:$I$100,5,FALSE),"")</f>
        <v>0</v>
      </c>
      <c r="K2334">
        <f>IFERROR(VLOOKUP(G2334,Store_Map!$A$2:$I$100,6,FALSE),"")</f>
        <v>0</v>
      </c>
      <c r="L2334">
        <f>IFERROR(VLOOKUP(G2334,Store_Map!$A$2:$I$100,7,FALSE),"")</f>
        <v>0</v>
      </c>
      <c r="M2334">
        <f>IFERROR(VLOOKUP(G2334,Store_Map!$A$2:$I$100,8,FALSE),"")</f>
        <v>0</v>
      </c>
      <c r="N2334">
        <f t="shared" si="324"/>
        <v>0</v>
      </c>
      <c r="O2334" t="str">
        <f t="shared" si="325"/>
        <v>PASS</v>
      </c>
      <c r="P2334" t="str">
        <f t="shared" si="326"/>
        <v>PASS</v>
      </c>
      <c r="Q2334" t="str">
        <f t="shared" si="327"/>
        <v>PASS</v>
      </c>
      <c r="R2334" t="str">
        <f t="shared" si="328"/>
        <v>PASS</v>
      </c>
      <c r="S2334" t="str">
        <f t="shared" si="329"/>
        <v>PASS</v>
      </c>
      <c r="T2334">
        <f t="shared" si="330"/>
        <v>100</v>
      </c>
      <c r="U2334" t="str">
        <f t="shared" si="331"/>
        <v>Low</v>
      </c>
      <c r="V2334" t="str">
        <f t="shared" si="332"/>
        <v>Clean</v>
      </c>
    </row>
    <row r="2335" spans="1:22" x14ac:dyDescent="0.3">
      <c r="A2335" t="str">
        <f>Raw_Data!A2335</f>
        <v>6246570</v>
      </c>
      <c r="B2335">
        <f>Raw_Data!B2335</f>
        <v>45680</v>
      </c>
      <c r="C2335" t="str">
        <f>Raw_Data!C2335</f>
        <v>ALBUTEROL HFA 90 MCG INHALE</v>
      </c>
      <c r="D2335" t="str">
        <f>Raw_Data!D2335</f>
        <v>93317431</v>
      </c>
      <c r="E2335" t="str">
        <f>Raw_Data!E2335</f>
        <v>BYNE, EDMUND</v>
      </c>
      <c r="F2335" t="str">
        <f>Raw_Data!F2335</f>
        <v>1033186648</v>
      </c>
      <c r="G2335" t="str">
        <f>Raw_Data!H2335</f>
        <v>0</v>
      </c>
      <c r="H2335">
        <f>IFERROR(VLOOKUP(G2335,Store_Map!$A$2:$I$100,3,FALSE),"")</f>
        <v>0</v>
      </c>
      <c r="I2335">
        <f>IFERROR(VLOOKUP(G2335,Store_Map!$A$2:$I$100,4,FALSE),"")</f>
        <v>0</v>
      </c>
      <c r="J2335">
        <f>IFERROR(VLOOKUP(G2335,Store_Map!$A$2:$I$100,5,FALSE),"")</f>
        <v>0</v>
      </c>
      <c r="K2335">
        <f>IFERROR(VLOOKUP(G2335,Store_Map!$A$2:$I$100,6,FALSE),"")</f>
        <v>0</v>
      </c>
      <c r="L2335">
        <f>IFERROR(VLOOKUP(G2335,Store_Map!$A$2:$I$100,7,FALSE),"")</f>
        <v>0</v>
      </c>
      <c r="M2335">
        <f>IFERROR(VLOOKUP(G2335,Store_Map!$A$2:$I$100,8,FALSE),"")</f>
        <v>0</v>
      </c>
      <c r="N2335">
        <f t="shared" si="324"/>
        <v>0</v>
      </c>
      <c r="O2335" t="str">
        <f t="shared" si="325"/>
        <v>PASS</v>
      </c>
      <c r="P2335" t="str">
        <f t="shared" si="326"/>
        <v>REVIEW</v>
      </c>
      <c r="Q2335" t="str">
        <f t="shared" si="327"/>
        <v>PASS</v>
      </c>
      <c r="R2335" t="str">
        <f t="shared" si="328"/>
        <v>PASS</v>
      </c>
      <c r="S2335" t="str">
        <f t="shared" si="329"/>
        <v>REVIEW</v>
      </c>
      <c r="T2335">
        <f t="shared" si="330"/>
        <v>90</v>
      </c>
      <c r="U2335" t="str">
        <f t="shared" si="331"/>
        <v>Low</v>
      </c>
      <c r="V2335" t="str">
        <f t="shared" si="332"/>
        <v>Invalid NDC</v>
      </c>
    </row>
    <row r="2336" spans="1:22" x14ac:dyDescent="0.3">
      <c r="A2336" t="str">
        <f>Raw_Data!A2336</f>
        <v>6247313</v>
      </c>
      <c r="B2336">
        <f>Raw_Data!B2336</f>
        <v>45680</v>
      </c>
      <c r="C2336" t="str">
        <f>Raw_Data!C2336</f>
        <v>NOVOLIN 70-30 100 UNIT/ML V</v>
      </c>
      <c r="D2336" t="str">
        <f>Raw_Data!D2336</f>
        <v>169183711</v>
      </c>
      <c r="E2336" t="str">
        <f>Raw_Data!E2336</f>
        <v>BYNE, EDMUND</v>
      </c>
      <c r="F2336" t="str">
        <f>Raw_Data!F2336</f>
        <v>1033186648</v>
      </c>
      <c r="G2336" t="str">
        <f>Raw_Data!H2336</f>
        <v>0</v>
      </c>
      <c r="H2336">
        <f>IFERROR(VLOOKUP(G2336,Store_Map!$A$2:$I$100,3,FALSE),"")</f>
        <v>0</v>
      </c>
      <c r="I2336">
        <f>IFERROR(VLOOKUP(G2336,Store_Map!$A$2:$I$100,4,FALSE),"")</f>
        <v>0</v>
      </c>
      <c r="J2336">
        <f>IFERROR(VLOOKUP(G2336,Store_Map!$A$2:$I$100,5,FALSE),"")</f>
        <v>0</v>
      </c>
      <c r="K2336">
        <f>IFERROR(VLOOKUP(G2336,Store_Map!$A$2:$I$100,6,FALSE),"")</f>
        <v>0</v>
      </c>
      <c r="L2336">
        <f>IFERROR(VLOOKUP(G2336,Store_Map!$A$2:$I$100,7,FALSE),"")</f>
        <v>0</v>
      </c>
      <c r="M2336">
        <f>IFERROR(VLOOKUP(G2336,Store_Map!$A$2:$I$100,8,FALSE),"")</f>
        <v>0</v>
      </c>
      <c r="N2336">
        <f t="shared" si="324"/>
        <v>0</v>
      </c>
      <c r="O2336" t="str">
        <f t="shared" si="325"/>
        <v>PASS</v>
      </c>
      <c r="P2336" t="str">
        <f t="shared" si="326"/>
        <v>REVIEW</v>
      </c>
      <c r="Q2336" t="str">
        <f t="shared" si="327"/>
        <v>PASS</v>
      </c>
      <c r="R2336" t="str">
        <f t="shared" si="328"/>
        <v>PASS</v>
      </c>
      <c r="S2336" t="str">
        <f t="shared" si="329"/>
        <v>REVIEW</v>
      </c>
      <c r="T2336">
        <f t="shared" si="330"/>
        <v>90</v>
      </c>
      <c r="U2336" t="str">
        <f t="shared" si="331"/>
        <v>Low</v>
      </c>
      <c r="V2336" t="str">
        <f t="shared" si="332"/>
        <v>Invalid NDC</v>
      </c>
    </row>
    <row r="2337" spans="1:22" x14ac:dyDescent="0.3">
      <c r="A2337" t="str">
        <f>Raw_Data!A2337</f>
        <v>6252466</v>
      </c>
      <c r="B2337">
        <f>Raw_Data!B2337</f>
        <v>45680</v>
      </c>
      <c r="C2337" t="str">
        <f>Raw_Data!C2337</f>
        <v>LORATADINE 10 MG TABLET</v>
      </c>
      <c r="D2337" t="str">
        <f>Raw_Data!D2337</f>
        <v>904685289</v>
      </c>
      <c r="E2337" t="str">
        <f>Raw_Data!E2337</f>
        <v>GIBBS, JON</v>
      </c>
      <c r="F2337" t="str">
        <f>Raw_Data!F2337</f>
        <v>1700896156</v>
      </c>
      <c r="G2337" t="str">
        <f>Raw_Data!H2337</f>
        <v>0</v>
      </c>
      <c r="H2337">
        <f>IFERROR(VLOOKUP(G2337,Store_Map!$A$2:$I$100,3,FALSE),"")</f>
        <v>0</v>
      </c>
      <c r="I2337">
        <f>IFERROR(VLOOKUP(G2337,Store_Map!$A$2:$I$100,4,FALSE),"")</f>
        <v>0</v>
      </c>
      <c r="J2337">
        <f>IFERROR(VLOOKUP(G2337,Store_Map!$A$2:$I$100,5,FALSE),"")</f>
        <v>0</v>
      </c>
      <c r="K2337">
        <f>IFERROR(VLOOKUP(G2337,Store_Map!$A$2:$I$100,6,FALSE),"")</f>
        <v>0</v>
      </c>
      <c r="L2337">
        <f>IFERROR(VLOOKUP(G2337,Store_Map!$A$2:$I$100,7,FALSE),"")</f>
        <v>0</v>
      </c>
      <c r="M2337">
        <f>IFERROR(VLOOKUP(G2337,Store_Map!$A$2:$I$100,8,FALSE),"")</f>
        <v>0</v>
      </c>
      <c r="N2337">
        <f t="shared" si="324"/>
        <v>0</v>
      </c>
      <c r="O2337" t="str">
        <f t="shared" si="325"/>
        <v>PASS</v>
      </c>
      <c r="P2337" t="str">
        <f t="shared" si="326"/>
        <v>REVIEW</v>
      </c>
      <c r="Q2337" t="str">
        <f t="shared" si="327"/>
        <v>PASS</v>
      </c>
      <c r="R2337" t="str">
        <f t="shared" si="328"/>
        <v>PASS</v>
      </c>
      <c r="S2337" t="str">
        <f t="shared" si="329"/>
        <v>REVIEW</v>
      </c>
      <c r="T2337">
        <f t="shared" si="330"/>
        <v>90</v>
      </c>
      <c r="U2337" t="str">
        <f t="shared" si="331"/>
        <v>Low</v>
      </c>
      <c r="V2337" t="str">
        <f t="shared" si="332"/>
        <v>Invalid NDC</v>
      </c>
    </row>
    <row r="2338" spans="1:22" x14ac:dyDescent="0.3">
      <c r="A2338" t="str">
        <f>Raw_Data!A2338</f>
        <v>6252467</v>
      </c>
      <c r="B2338">
        <f>Raw_Data!B2338</f>
        <v>45680</v>
      </c>
      <c r="C2338" t="str">
        <f>Raw_Data!C2338</f>
        <v>TORSEMIDE 20 MG TABLET</v>
      </c>
      <c r="D2338" t="str">
        <f>Raw_Data!D2338</f>
        <v>31722053101</v>
      </c>
      <c r="E2338" t="str">
        <f>Raw_Data!E2338</f>
        <v>GIBBS, JON</v>
      </c>
      <c r="F2338" t="str">
        <f>Raw_Data!F2338</f>
        <v>1700896156</v>
      </c>
      <c r="G2338" t="str">
        <f>Raw_Data!H2338</f>
        <v>0</v>
      </c>
      <c r="H2338">
        <f>IFERROR(VLOOKUP(G2338,Store_Map!$A$2:$I$100,3,FALSE),"")</f>
        <v>0</v>
      </c>
      <c r="I2338">
        <f>IFERROR(VLOOKUP(G2338,Store_Map!$A$2:$I$100,4,FALSE),"")</f>
        <v>0</v>
      </c>
      <c r="J2338">
        <f>IFERROR(VLOOKUP(G2338,Store_Map!$A$2:$I$100,5,FALSE),"")</f>
        <v>0</v>
      </c>
      <c r="K2338">
        <f>IFERROR(VLOOKUP(G2338,Store_Map!$A$2:$I$100,6,FALSE),"")</f>
        <v>0</v>
      </c>
      <c r="L2338">
        <f>IFERROR(VLOOKUP(G2338,Store_Map!$A$2:$I$100,7,FALSE),"")</f>
        <v>0</v>
      </c>
      <c r="M2338">
        <f>IFERROR(VLOOKUP(G2338,Store_Map!$A$2:$I$100,8,FALSE),"")</f>
        <v>0</v>
      </c>
      <c r="N2338">
        <f t="shared" si="324"/>
        <v>0</v>
      </c>
      <c r="O2338" t="str">
        <f t="shared" si="325"/>
        <v>PASS</v>
      </c>
      <c r="P2338" t="str">
        <f t="shared" si="326"/>
        <v>PASS</v>
      </c>
      <c r="Q2338" t="str">
        <f t="shared" si="327"/>
        <v>PASS</v>
      </c>
      <c r="R2338" t="str">
        <f t="shared" si="328"/>
        <v>PASS</v>
      </c>
      <c r="S2338" t="str">
        <f t="shared" si="329"/>
        <v>PASS</v>
      </c>
      <c r="T2338">
        <f t="shared" si="330"/>
        <v>100</v>
      </c>
      <c r="U2338" t="str">
        <f t="shared" si="331"/>
        <v>Low</v>
      </c>
      <c r="V2338" t="str">
        <f t="shared" si="332"/>
        <v>Clean</v>
      </c>
    </row>
    <row r="2339" spans="1:22" x14ac:dyDescent="0.3">
      <c r="A2339" t="str">
        <f>Raw_Data!A2339</f>
        <v>6252469</v>
      </c>
      <c r="B2339">
        <f>Raw_Data!B2339</f>
        <v>45680</v>
      </c>
      <c r="C2339" t="str">
        <f>Raw_Data!C2339</f>
        <v>XARELTO 20 MG TABLET</v>
      </c>
      <c r="D2339" t="str">
        <f>Raw_Data!D2339</f>
        <v>50458057990</v>
      </c>
      <c r="E2339" t="str">
        <f>Raw_Data!E2339</f>
        <v>GIBBS, JON</v>
      </c>
      <c r="F2339" t="str">
        <f>Raw_Data!F2339</f>
        <v>1700896156</v>
      </c>
      <c r="G2339" t="str">
        <f>Raw_Data!H2339</f>
        <v>0</v>
      </c>
      <c r="H2339">
        <f>IFERROR(VLOOKUP(G2339,Store_Map!$A$2:$I$100,3,FALSE),"")</f>
        <v>0</v>
      </c>
      <c r="I2339">
        <f>IFERROR(VLOOKUP(G2339,Store_Map!$A$2:$I$100,4,FALSE),"")</f>
        <v>0</v>
      </c>
      <c r="J2339">
        <f>IFERROR(VLOOKUP(G2339,Store_Map!$A$2:$I$100,5,FALSE),"")</f>
        <v>0</v>
      </c>
      <c r="K2339">
        <f>IFERROR(VLOOKUP(G2339,Store_Map!$A$2:$I$100,6,FALSE),"")</f>
        <v>0</v>
      </c>
      <c r="L2339">
        <f>IFERROR(VLOOKUP(G2339,Store_Map!$A$2:$I$100,7,FALSE),"")</f>
        <v>0</v>
      </c>
      <c r="M2339">
        <f>IFERROR(VLOOKUP(G2339,Store_Map!$A$2:$I$100,8,FALSE),"")</f>
        <v>0</v>
      </c>
      <c r="N2339">
        <f t="shared" si="324"/>
        <v>0</v>
      </c>
      <c r="O2339" t="str">
        <f t="shared" si="325"/>
        <v>PASS</v>
      </c>
      <c r="P2339" t="str">
        <f t="shared" si="326"/>
        <v>PASS</v>
      </c>
      <c r="Q2339" t="str">
        <f t="shared" si="327"/>
        <v>PASS</v>
      </c>
      <c r="R2339" t="str">
        <f t="shared" si="328"/>
        <v>PASS</v>
      </c>
      <c r="S2339" t="str">
        <f t="shared" si="329"/>
        <v>PASS</v>
      </c>
      <c r="T2339">
        <f t="shared" si="330"/>
        <v>100</v>
      </c>
      <c r="U2339" t="str">
        <f t="shared" si="331"/>
        <v>Low</v>
      </c>
      <c r="V2339" t="str">
        <f t="shared" si="332"/>
        <v>Clean</v>
      </c>
    </row>
    <row r="2340" spans="1:22" x14ac:dyDescent="0.3">
      <c r="A2340" t="str">
        <f>Raw_Data!A2340</f>
        <v>6252471</v>
      </c>
      <c r="B2340">
        <f>Raw_Data!B2340</f>
        <v>45680</v>
      </c>
      <c r="C2340" t="str">
        <f>Raw_Data!C2340</f>
        <v>ENALAPRIL MALEATE 10 MG TAB</v>
      </c>
      <c r="D2340" t="str">
        <f>Raw_Data!D2340</f>
        <v>68682071201</v>
      </c>
      <c r="E2340" t="str">
        <f>Raw_Data!E2340</f>
        <v>BYNE, EDMUND</v>
      </c>
      <c r="F2340" t="str">
        <f>Raw_Data!F2340</f>
        <v>1033186648</v>
      </c>
      <c r="G2340" t="str">
        <f>Raw_Data!H2340</f>
        <v>0</v>
      </c>
      <c r="H2340">
        <f>IFERROR(VLOOKUP(G2340,Store_Map!$A$2:$I$100,3,FALSE),"")</f>
        <v>0</v>
      </c>
      <c r="I2340">
        <f>IFERROR(VLOOKUP(G2340,Store_Map!$A$2:$I$100,4,FALSE),"")</f>
        <v>0</v>
      </c>
      <c r="J2340">
        <f>IFERROR(VLOOKUP(G2340,Store_Map!$A$2:$I$100,5,FALSE),"")</f>
        <v>0</v>
      </c>
      <c r="K2340">
        <f>IFERROR(VLOOKUP(G2340,Store_Map!$A$2:$I$100,6,FALSE),"")</f>
        <v>0</v>
      </c>
      <c r="L2340">
        <f>IFERROR(VLOOKUP(G2340,Store_Map!$A$2:$I$100,7,FALSE),"")</f>
        <v>0</v>
      </c>
      <c r="M2340">
        <f>IFERROR(VLOOKUP(G2340,Store_Map!$A$2:$I$100,8,FALSE),"")</f>
        <v>0</v>
      </c>
      <c r="N2340">
        <f t="shared" si="324"/>
        <v>0</v>
      </c>
      <c r="O2340" t="str">
        <f t="shared" si="325"/>
        <v>PASS</v>
      </c>
      <c r="P2340" t="str">
        <f t="shared" si="326"/>
        <v>PASS</v>
      </c>
      <c r="Q2340" t="str">
        <f t="shared" si="327"/>
        <v>PASS</v>
      </c>
      <c r="R2340" t="str">
        <f t="shared" si="328"/>
        <v>PASS</v>
      </c>
      <c r="S2340" t="str">
        <f t="shared" si="329"/>
        <v>PASS</v>
      </c>
      <c r="T2340">
        <f t="shared" si="330"/>
        <v>100</v>
      </c>
      <c r="U2340" t="str">
        <f t="shared" si="331"/>
        <v>Low</v>
      </c>
      <c r="V2340" t="str">
        <f t="shared" si="332"/>
        <v>Clean</v>
      </c>
    </row>
    <row r="2341" spans="1:22" x14ac:dyDescent="0.3">
      <c r="A2341" t="str">
        <f>Raw_Data!A2341</f>
        <v>6252472</v>
      </c>
      <c r="B2341">
        <f>Raw_Data!B2341</f>
        <v>45680</v>
      </c>
      <c r="C2341" t="str">
        <f>Raw_Data!C2341</f>
        <v>FENOFIBRIC ACID DR 135 MG C</v>
      </c>
      <c r="D2341" t="str">
        <f>Raw_Data!D2341</f>
        <v>115155510</v>
      </c>
      <c r="E2341" t="str">
        <f>Raw_Data!E2341</f>
        <v>BYNE, EDMUND</v>
      </c>
      <c r="F2341" t="str">
        <f>Raw_Data!F2341</f>
        <v>1033186648</v>
      </c>
      <c r="G2341" t="str">
        <f>Raw_Data!H2341</f>
        <v>0</v>
      </c>
      <c r="H2341">
        <f>IFERROR(VLOOKUP(G2341,Store_Map!$A$2:$I$100,3,FALSE),"")</f>
        <v>0</v>
      </c>
      <c r="I2341">
        <f>IFERROR(VLOOKUP(G2341,Store_Map!$A$2:$I$100,4,FALSE),"")</f>
        <v>0</v>
      </c>
      <c r="J2341">
        <f>IFERROR(VLOOKUP(G2341,Store_Map!$A$2:$I$100,5,FALSE),"")</f>
        <v>0</v>
      </c>
      <c r="K2341">
        <f>IFERROR(VLOOKUP(G2341,Store_Map!$A$2:$I$100,6,FALSE),"")</f>
        <v>0</v>
      </c>
      <c r="L2341">
        <f>IFERROR(VLOOKUP(G2341,Store_Map!$A$2:$I$100,7,FALSE),"")</f>
        <v>0</v>
      </c>
      <c r="M2341">
        <f>IFERROR(VLOOKUP(G2341,Store_Map!$A$2:$I$100,8,FALSE),"")</f>
        <v>0</v>
      </c>
      <c r="N2341">
        <f t="shared" si="324"/>
        <v>0</v>
      </c>
      <c r="O2341" t="str">
        <f t="shared" si="325"/>
        <v>PASS</v>
      </c>
      <c r="P2341" t="str">
        <f t="shared" si="326"/>
        <v>REVIEW</v>
      </c>
      <c r="Q2341" t="str">
        <f t="shared" si="327"/>
        <v>PASS</v>
      </c>
      <c r="R2341" t="str">
        <f t="shared" si="328"/>
        <v>PASS</v>
      </c>
      <c r="S2341" t="str">
        <f t="shared" si="329"/>
        <v>REVIEW</v>
      </c>
      <c r="T2341">
        <f t="shared" si="330"/>
        <v>90</v>
      </c>
      <c r="U2341" t="str">
        <f t="shared" si="331"/>
        <v>Low</v>
      </c>
      <c r="V2341" t="str">
        <f t="shared" si="332"/>
        <v>Invalid NDC</v>
      </c>
    </row>
    <row r="2342" spans="1:22" x14ac:dyDescent="0.3">
      <c r="A2342" t="str">
        <f>Raw_Data!A2342</f>
        <v>6252473</v>
      </c>
      <c r="B2342">
        <f>Raw_Data!B2342</f>
        <v>45680</v>
      </c>
      <c r="C2342" t="str">
        <f>Raw_Data!C2342</f>
        <v>EZETIMIBE 10 MG TABLET</v>
      </c>
      <c r="D2342" t="str">
        <f>Raw_Data!D2342</f>
        <v>69238115409</v>
      </c>
      <c r="E2342" t="str">
        <f>Raw_Data!E2342</f>
        <v>YASIN, NURA</v>
      </c>
      <c r="F2342" t="str">
        <f>Raw_Data!F2342</f>
        <v>1265518567</v>
      </c>
      <c r="G2342" t="str">
        <f>Raw_Data!H2342</f>
        <v>0</v>
      </c>
      <c r="H2342">
        <f>IFERROR(VLOOKUP(G2342,Store_Map!$A$2:$I$100,3,FALSE),"")</f>
        <v>0</v>
      </c>
      <c r="I2342">
        <f>IFERROR(VLOOKUP(G2342,Store_Map!$A$2:$I$100,4,FALSE),"")</f>
        <v>0</v>
      </c>
      <c r="J2342">
        <f>IFERROR(VLOOKUP(G2342,Store_Map!$A$2:$I$100,5,FALSE),"")</f>
        <v>0</v>
      </c>
      <c r="K2342">
        <f>IFERROR(VLOOKUP(G2342,Store_Map!$A$2:$I$100,6,FALSE),"")</f>
        <v>0</v>
      </c>
      <c r="L2342">
        <f>IFERROR(VLOOKUP(G2342,Store_Map!$A$2:$I$100,7,FALSE),"")</f>
        <v>0</v>
      </c>
      <c r="M2342">
        <f>IFERROR(VLOOKUP(G2342,Store_Map!$A$2:$I$100,8,FALSE),"")</f>
        <v>0</v>
      </c>
      <c r="N2342">
        <f t="shared" si="324"/>
        <v>0</v>
      </c>
      <c r="O2342" t="str">
        <f t="shared" si="325"/>
        <v>PASS</v>
      </c>
      <c r="P2342" t="str">
        <f t="shared" si="326"/>
        <v>PASS</v>
      </c>
      <c r="Q2342" t="str">
        <f t="shared" si="327"/>
        <v>PASS</v>
      </c>
      <c r="R2342" t="str">
        <f t="shared" si="328"/>
        <v>PASS</v>
      </c>
      <c r="S2342" t="str">
        <f t="shared" si="329"/>
        <v>PASS</v>
      </c>
      <c r="T2342">
        <f t="shared" si="330"/>
        <v>100</v>
      </c>
      <c r="U2342" t="str">
        <f t="shared" si="331"/>
        <v>Low</v>
      </c>
      <c r="V2342" t="str">
        <f t="shared" si="332"/>
        <v>Clean</v>
      </c>
    </row>
    <row r="2343" spans="1:22" x14ac:dyDescent="0.3">
      <c r="A2343" t="str">
        <f>Raw_Data!A2343</f>
        <v>6252474</v>
      </c>
      <c r="B2343">
        <f>Raw_Data!B2343</f>
        <v>45680</v>
      </c>
      <c r="C2343" t="str">
        <f>Raw_Data!C2343</f>
        <v>ROSUVASTATIN CALCIUM 20 MG</v>
      </c>
      <c r="D2343" t="str">
        <f>Raw_Data!D2343</f>
        <v>65862029590</v>
      </c>
      <c r="E2343" t="str">
        <f>Raw_Data!E2343</f>
        <v>YASIN, NURA</v>
      </c>
      <c r="F2343" t="str">
        <f>Raw_Data!F2343</f>
        <v>1265518567</v>
      </c>
      <c r="G2343" t="str">
        <f>Raw_Data!H2343</f>
        <v>0</v>
      </c>
      <c r="H2343">
        <f>IFERROR(VLOOKUP(G2343,Store_Map!$A$2:$I$100,3,FALSE),"")</f>
        <v>0</v>
      </c>
      <c r="I2343">
        <f>IFERROR(VLOOKUP(G2343,Store_Map!$A$2:$I$100,4,FALSE),"")</f>
        <v>0</v>
      </c>
      <c r="J2343">
        <f>IFERROR(VLOOKUP(G2343,Store_Map!$A$2:$I$100,5,FALSE),"")</f>
        <v>0</v>
      </c>
      <c r="K2343">
        <f>IFERROR(VLOOKUP(G2343,Store_Map!$A$2:$I$100,6,FALSE),"")</f>
        <v>0</v>
      </c>
      <c r="L2343">
        <f>IFERROR(VLOOKUP(G2343,Store_Map!$A$2:$I$100,7,FALSE),"")</f>
        <v>0</v>
      </c>
      <c r="M2343">
        <f>IFERROR(VLOOKUP(G2343,Store_Map!$A$2:$I$100,8,FALSE),"")</f>
        <v>0</v>
      </c>
      <c r="N2343">
        <f t="shared" si="324"/>
        <v>0</v>
      </c>
      <c r="O2343" t="str">
        <f t="shared" si="325"/>
        <v>PASS</v>
      </c>
      <c r="P2343" t="str">
        <f t="shared" si="326"/>
        <v>PASS</v>
      </c>
      <c r="Q2343" t="str">
        <f t="shared" si="327"/>
        <v>PASS</v>
      </c>
      <c r="R2343" t="str">
        <f t="shared" si="328"/>
        <v>PASS</v>
      </c>
      <c r="S2343" t="str">
        <f t="shared" si="329"/>
        <v>PASS</v>
      </c>
      <c r="T2343">
        <f t="shared" si="330"/>
        <v>100</v>
      </c>
      <c r="U2343" t="str">
        <f t="shared" si="331"/>
        <v>Low</v>
      </c>
      <c r="V2343" t="str">
        <f t="shared" si="332"/>
        <v>Clean</v>
      </c>
    </row>
    <row r="2344" spans="1:22" x14ac:dyDescent="0.3">
      <c r="A2344" t="str">
        <f>Raw_Data!A2344</f>
        <v>6252475</v>
      </c>
      <c r="B2344">
        <f>Raw_Data!B2344</f>
        <v>45680</v>
      </c>
      <c r="C2344" t="str">
        <f>Raw_Data!C2344</f>
        <v>FOLIC ACID 1 MG TABLET</v>
      </c>
      <c r="D2344" t="str">
        <f>Raw_Data!D2344</f>
        <v>11534016501</v>
      </c>
      <c r="E2344" t="str">
        <f>Raw_Data!E2344</f>
        <v>BYNE, EDMUND</v>
      </c>
      <c r="F2344" t="str">
        <f>Raw_Data!F2344</f>
        <v>1033186648</v>
      </c>
      <c r="G2344" t="str">
        <f>Raw_Data!H2344</f>
        <v>0</v>
      </c>
      <c r="H2344">
        <f>IFERROR(VLOOKUP(G2344,Store_Map!$A$2:$I$100,3,FALSE),"")</f>
        <v>0</v>
      </c>
      <c r="I2344">
        <f>IFERROR(VLOOKUP(G2344,Store_Map!$A$2:$I$100,4,FALSE),"")</f>
        <v>0</v>
      </c>
      <c r="J2344">
        <f>IFERROR(VLOOKUP(G2344,Store_Map!$A$2:$I$100,5,FALSE),"")</f>
        <v>0</v>
      </c>
      <c r="K2344">
        <f>IFERROR(VLOOKUP(G2344,Store_Map!$A$2:$I$100,6,FALSE),"")</f>
        <v>0</v>
      </c>
      <c r="L2344">
        <f>IFERROR(VLOOKUP(G2344,Store_Map!$A$2:$I$100,7,FALSE),"")</f>
        <v>0</v>
      </c>
      <c r="M2344">
        <f>IFERROR(VLOOKUP(G2344,Store_Map!$A$2:$I$100,8,FALSE),"")</f>
        <v>0</v>
      </c>
      <c r="N2344">
        <f t="shared" si="324"/>
        <v>0</v>
      </c>
      <c r="O2344" t="str">
        <f t="shared" si="325"/>
        <v>PASS</v>
      </c>
      <c r="P2344" t="str">
        <f t="shared" si="326"/>
        <v>PASS</v>
      </c>
      <c r="Q2344" t="str">
        <f t="shared" si="327"/>
        <v>PASS</v>
      </c>
      <c r="R2344" t="str">
        <f t="shared" si="328"/>
        <v>PASS</v>
      </c>
      <c r="S2344" t="str">
        <f t="shared" si="329"/>
        <v>PASS</v>
      </c>
      <c r="T2344">
        <f t="shared" si="330"/>
        <v>100</v>
      </c>
      <c r="U2344" t="str">
        <f t="shared" si="331"/>
        <v>Low</v>
      </c>
      <c r="V2344" t="str">
        <f t="shared" si="332"/>
        <v>Clean</v>
      </c>
    </row>
    <row r="2345" spans="1:22" x14ac:dyDescent="0.3">
      <c r="A2345" t="str">
        <f>Raw_Data!A2345</f>
        <v>6252476</v>
      </c>
      <c r="B2345">
        <f>Raw_Data!B2345</f>
        <v>45680</v>
      </c>
      <c r="C2345" t="str">
        <f>Raw_Data!C2345</f>
        <v>FLUTICASONE-SALMETEROL 500-</v>
      </c>
      <c r="D2345" t="str">
        <f>Raw_Data!D2345</f>
        <v>66993058697</v>
      </c>
      <c r="E2345" t="str">
        <f>Raw_Data!E2345</f>
        <v>YASIN, NURA</v>
      </c>
      <c r="F2345" t="str">
        <f>Raw_Data!F2345</f>
        <v>1265518567</v>
      </c>
      <c r="G2345" t="str">
        <f>Raw_Data!H2345</f>
        <v>0</v>
      </c>
      <c r="H2345">
        <f>IFERROR(VLOOKUP(G2345,Store_Map!$A$2:$I$100,3,FALSE),"")</f>
        <v>0</v>
      </c>
      <c r="I2345">
        <f>IFERROR(VLOOKUP(G2345,Store_Map!$A$2:$I$100,4,FALSE),"")</f>
        <v>0</v>
      </c>
      <c r="J2345">
        <f>IFERROR(VLOOKUP(G2345,Store_Map!$A$2:$I$100,5,FALSE),"")</f>
        <v>0</v>
      </c>
      <c r="K2345">
        <f>IFERROR(VLOOKUP(G2345,Store_Map!$A$2:$I$100,6,FALSE),"")</f>
        <v>0</v>
      </c>
      <c r="L2345">
        <f>IFERROR(VLOOKUP(G2345,Store_Map!$A$2:$I$100,7,FALSE),"")</f>
        <v>0</v>
      </c>
      <c r="M2345">
        <f>IFERROR(VLOOKUP(G2345,Store_Map!$A$2:$I$100,8,FALSE),"")</f>
        <v>0</v>
      </c>
      <c r="N2345">
        <f t="shared" si="324"/>
        <v>0</v>
      </c>
      <c r="O2345" t="str">
        <f t="shared" si="325"/>
        <v>PASS</v>
      </c>
      <c r="P2345" t="str">
        <f t="shared" si="326"/>
        <v>PASS</v>
      </c>
      <c r="Q2345" t="str">
        <f t="shared" si="327"/>
        <v>PASS</v>
      </c>
      <c r="R2345" t="str">
        <f t="shared" si="328"/>
        <v>PASS</v>
      </c>
      <c r="S2345" t="str">
        <f t="shared" si="329"/>
        <v>PASS</v>
      </c>
      <c r="T2345">
        <f t="shared" si="330"/>
        <v>100</v>
      </c>
      <c r="U2345" t="str">
        <f t="shared" si="331"/>
        <v>Low</v>
      </c>
      <c r="V2345" t="str">
        <f t="shared" si="332"/>
        <v>Clean</v>
      </c>
    </row>
    <row r="2346" spans="1:22" x14ac:dyDescent="0.3">
      <c r="A2346" t="str">
        <f>Raw_Data!A2346</f>
        <v>6252040</v>
      </c>
      <c r="B2346">
        <f>Raw_Data!B2346</f>
        <v>45680</v>
      </c>
      <c r="C2346" t="str">
        <f>Raw_Data!C2346</f>
        <v>TRIAMCINOLONE ALLERGY SPRAY</v>
      </c>
      <c r="D2346" t="str">
        <f>Raw_Data!D2346</f>
        <v>70000020401</v>
      </c>
      <c r="E2346" t="str">
        <f>Raw_Data!E2346</f>
        <v>HARSHMAN, SONALI</v>
      </c>
      <c r="F2346" t="str">
        <f>Raw_Data!F2346</f>
        <v>1104084516</v>
      </c>
      <c r="G2346" t="str">
        <f>Raw_Data!H2346</f>
        <v>0</v>
      </c>
      <c r="H2346">
        <f>IFERROR(VLOOKUP(G2346,Store_Map!$A$2:$I$100,3,FALSE),"")</f>
        <v>0</v>
      </c>
      <c r="I2346">
        <f>IFERROR(VLOOKUP(G2346,Store_Map!$A$2:$I$100,4,FALSE),"")</f>
        <v>0</v>
      </c>
      <c r="J2346">
        <f>IFERROR(VLOOKUP(G2346,Store_Map!$A$2:$I$100,5,FALSE),"")</f>
        <v>0</v>
      </c>
      <c r="K2346">
        <f>IFERROR(VLOOKUP(G2346,Store_Map!$A$2:$I$100,6,FALSE),"")</f>
        <v>0</v>
      </c>
      <c r="L2346">
        <f>IFERROR(VLOOKUP(G2346,Store_Map!$A$2:$I$100,7,FALSE),"")</f>
        <v>0</v>
      </c>
      <c r="M2346">
        <f>IFERROR(VLOOKUP(G2346,Store_Map!$A$2:$I$100,8,FALSE),"")</f>
        <v>0</v>
      </c>
      <c r="N2346">
        <f t="shared" si="324"/>
        <v>0</v>
      </c>
      <c r="O2346" t="str">
        <f t="shared" si="325"/>
        <v>PASS</v>
      </c>
      <c r="P2346" t="str">
        <f t="shared" si="326"/>
        <v>PASS</v>
      </c>
      <c r="Q2346" t="str">
        <f t="shared" si="327"/>
        <v>PASS</v>
      </c>
      <c r="R2346" t="str">
        <f t="shared" si="328"/>
        <v>PASS</v>
      </c>
      <c r="S2346" t="str">
        <f t="shared" si="329"/>
        <v>PASS</v>
      </c>
      <c r="T2346">
        <f t="shared" si="330"/>
        <v>100</v>
      </c>
      <c r="U2346" t="str">
        <f t="shared" si="331"/>
        <v>Low</v>
      </c>
      <c r="V2346" t="str">
        <f t="shared" si="332"/>
        <v>Clean</v>
      </c>
    </row>
    <row r="2347" spans="1:22" x14ac:dyDescent="0.3">
      <c r="A2347" t="str">
        <f>Raw_Data!A2347</f>
        <v>6252477</v>
      </c>
      <c r="B2347">
        <f>Raw_Data!B2347</f>
        <v>45680</v>
      </c>
      <c r="C2347" t="str">
        <f>Raw_Data!C2347</f>
        <v>MOUNJARO 2.5 MG/0.5 ML PEN</v>
      </c>
      <c r="D2347" t="str">
        <f>Raw_Data!D2347</f>
        <v>2150680</v>
      </c>
      <c r="E2347" t="str">
        <f>Raw_Data!E2347</f>
        <v>YASIN, NURA</v>
      </c>
      <c r="F2347" t="str">
        <f>Raw_Data!F2347</f>
        <v>1265518567</v>
      </c>
      <c r="G2347" t="str">
        <f>Raw_Data!H2347</f>
        <v>0</v>
      </c>
      <c r="H2347">
        <f>IFERROR(VLOOKUP(G2347,Store_Map!$A$2:$I$100,3,FALSE),"")</f>
        <v>0</v>
      </c>
      <c r="I2347">
        <f>IFERROR(VLOOKUP(G2347,Store_Map!$A$2:$I$100,4,FALSE),"")</f>
        <v>0</v>
      </c>
      <c r="J2347">
        <f>IFERROR(VLOOKUP(G2347,Store_Map!$A$2:$I$100,5,FALSE),"")</f>
        <v>0</v>
      </c>
      <c r="K2347">
        <f>IFERROR(VLOOKUP(G2347,Store_Map!$A$2:$I$100,6,FALSE),"")</f>
        <v>0</v>
      </c>
      <c r="L2347">
        <f>IFERROR(VLOOKUP(G2347,Store_Map!$A$2:$I$100,7,FALSE),"")</f>
        <v>0</v>
      </c>
      <c r="M2347">
        <f>IFERROR(VLOOKUP(G2347,Store_Map!$A$2:$I$100,8,FALSE),"")</f>
        <v>0</v>
      </c>
      <c r="N2347">
        <f t="shared" si="324"/>
        <v>0</v>
      </c>
      <c r="O2347" t="str">
        <f t="shared" si="325"/>
        <v>PASS</v>
      </c>
      <c r="P2347" t="str">
        <f t="shared" si="326"/>
        <v>REVIEW</v>
      </c>
      <c r="Q2347" t="str">
        <f t="shared" si="327"/>
        <v>PASS</v>
      </c>
      <c r="R2347" t="str">
        <f t="shared" si="328"/>
        <v>PASS</v>
      </c>
      <c r="S2347" t="str">
        <f t="shared" si="329"/>
        <v>REVIEW</v>
      </c>
      <c r="T2347">
        <f t="shared" si="330"/>
        <v>90</v>
      </c>
      <c r="U2347" t="str">
        <f t="shared" si="331"/>
        <v>Low</v>
      </c>
      <c r="V2347" t="str">
        <f t="shared" si="332"/>
        <v>Invalid NDC</v>
      </c>
    </row>
    <row r="2348" spans="1:22" x14ac:dyDescent="0.3">
      <c r="A2348" t="str">
        <f>Raw_Data!A2348</f>
        <v>6241473</v>
      </c>
      <c r="B2348">
        <f>Raw_Data!B2348</f>
        <v>45680</v>
      </c>
      <c r="C2348" t="str">
        <f>Raw_Data!C2348</f>
        <v>POTASSIUM CL ER 20 MEQ TABL</v>
      </c>
      <c r="D2348" t="str">
        <f>Raw_Data!D2348</f>
        <v>832532511</v>
      </c>
      <c r="E2348" t="str">
        <f>Raw_Data!E2348</f>
        <v>BYNE, EDMUND</v>
      </c>
      <c r="F2348" t="str">
        <f>Raw_Data!F2348</f>
        <v>1033186648</v>
      </c>
      <c r="G2348" t="str">
        <f>Raw_Data!H2348</f>
        <v>0</v>
      </c>
      <c r="H2348">
        <f>IFERROR(VLOOKUP(G2348,Store_Map!$A$2:$I$100,3,FALSE),"")</f>
        <v>0</v>
      </c>
      <c r="I2348">
        <f>IFERROR(VLOOKUP(G2348,Store_Map!$A$2:$I$100,4,FALSE),"")</f>
        <v>0</v>
      </c>
      <c r="J2348">
        <f>IFERROR(VLOOKUP(G2348,Store_Map!$A$2:$I$100,5,FALSE),"")</f>
        <v>0</v>
      </c>
      <c r="K2348">
        <f>IFERROR(VLOOKUP(G2348,Store_Map!$A$2:$I$100,6,FALSE),"")</f>
        <v>0</v>
      </c>
      <c r="L2348">
        <f>IFERROR(VLOOKUP(G2348,Store_Map!$A$2:$I$100,7,FALSE),"")</f>
        <v>0</v>
      </c>
      <c r="M2348">
        <f>IFERROR(VLOOKUP(G2348,Store_Map!$A$2:$I$100,8,FALSE),"")</f>
        <v>0</v>
      </c>
      <c r="N2348">
        <f t="shared" si="324"/>
        <v>0</v>
      </c>
      <c r="O2348" t="str">
        <f t="shared" si="325"/>
        <v>PASS</v>
      </c>
      <c r="P2348" t="str">
        <f t="shared" si="326"/>
        <v>REVIEW</v>
      </c>
      <c r="Q2348" t="str">
        <f t="shared" si="327"/>
        <v>PASS</v>
      </c>
      <c r="R2348" t="str">
        <f t="shared" si="328"/>
        <v>PASS</v>
      </c>
      <c r="S2348" t="str">
        <f t="shared" si="329"/>
        <v>REVIEW</v>
      </c>
      <c r="T2348">
        <f t="shared" si="330"/>
        <v>90</v>
      </c>
      <c r="U2348" t="str">
        <f t="shared" si="331"/>
        <v>Low</v>
      </c>
      <c r="V2348" t="str">
        <f t="shared" si="332"/>
        <v>Invalid NDC</v>
      </c>
    </row>
    <row r="2349" spans="1:22" x14ac:dyDescent="0.3">
      <c r="A2349" t="str">
        <f>Raw_Data!A2349</f>
        <v>6245789</v>
      </c>
      <c r="B2349">
        <f>Raw_Data!B2349</f>
        <v>45680</v>
      </c>
      <c r="C2349" t="str">
        <f>Raw_Data!C2349</f>
        <v>OLMESARTAN MEDOXOMIL 40 MG</v>
      </c>
      <c r="D2349" t="str">
        <f>Raw_Data!D2349</f>
        <v>68462043890</v>
      </c>
      <c r="E2349" t="str">
        <f>Raw_Data!E2349</f>
        <v>BYNE, EDMUND</v>
      </c>
      <c r="F2349" t="str">
        <f>Raw_Data!F2349</f>
        <v>1033186648</v>
      </c>
      <c r="G2349" t="str">
        <f>Raw_Data!H2349</f>
        <v>0</v>
      </c>
      <c r="H2349">
        <f>IFERROR(VLOOKUP(G2349,Store_Map!$A$2:$I$100,3,FALSE),"")</f>
        <v>0</v>
      </c>
      <c r="I2349">
        <f>IFERROR(VLOOKUP(G2349,Store_Map!$A$2:$I$100,4,FALSE),"")</f>
        <v>0</v>
      </c>
      <c r="J2349">
        <f>IFERROR(VLOOKUP(G2349,Store_Map!$A$2:$I$100,5,FALSE),"")</f>
        <v>0</v>
      </c>
      <c r="K2349">
        <f>IFERROR(VLOOKUP(G2349,Store_Map!$A$2:$I$100,6,FALSE),"")</f>
        <v>0</v>
      </c>
      <c r="L2349">
        <f>IFERROR(VLOOKUP(G2349,Store_Map!$A$2:$I$100,7,FALSE),"")</f>
        <v>0</v>
      </c>
      <c r="M2349">
        <f>IFERROR(VLOOKUP(G2349,Store_Map!$A$2:$I$100,8,FALSE),"")</f>
        <v>0</v>
      </c>
      <c r="N2349">
        <f t="shared" si="324"/>
        <v>0</v>
      </c>
      <c r="O2349" t="str">
        <f t="shared" si="325"/>
        <v>PASS</v>
      </c>
      <c r="P2349" t="str">
        <f t="shared" si="326"/>
        <v>PASS</v>
      </c>
      <c r="Q2349" t="str">
        <f t="shared" si="327"/>
        <v>PASS</v>
      </c>
      <c r="R2349" t="str">
        <f t="shared" si="328"/>
        <v>PASS</v>
      </c>
      <c r="S2349" t="str">
        <f t="shared" si="329"/>
        <v>PASS</v>
      </c>
      <c r="T2349">
        <f t="shared" si="330"/>
        <v>100</v>
      </c>
      <c r="U2349" t="str">
        <f t="shared" si="331"/>
        <v>Low</v>
      </c>
      <c r="V2349" t="str">
        <f t="shared" si="332"/>
        <v>Clean</v>
      </c>
    </row>
    <row r="2350" spans="1:22" x14ac:dyDescent="0.3">
      <c r="A2350" t="str">
        <f>Raw_Data!A2350</f>
        <v>6251091</v>
      </c>
      <c r="B2350">
        <f>Raw_Data!B2350</f>
        <v>45680</v>
      </c>
      <c r="C2350" t="str">
        <f>Raw_Data!C2350</f>
        <v>TIZANIDINE HCL 4 MG TABLET</v>
      </c>
      <c r="D2350" t="str">
        <f>Raw_Data!D2350</f>
        <v>57664050389</v>
      </c>
      <c r="E2350" t="str">
        <f>Raw_Data!E2350</f>
        <v>BYNE, EDMUND</v>
      </c>
      <c r="F2350" t="str">
        <f>Raw_Data!F2350</f>
        <v>1033186648</v>
      </c>
      <c r="G2350" t="str">
        <f>Raw_Data!H2350</f>
        <v>0</v>
      </c>
      <c r="H2350">
        <f>IFERROR(VLOOKUP(G2350,Store_Map!$A$2:$I$100,3,FALSE),"")</f>
        <v>0</v>
      </c>
      <c r="I2350">
        <f>IFERROR(VLOOKUP(G2350,Store_Map!$A$2:$I$100,4,FALSE),"")</f>
        <v>0</v>
      </c>
      <c r="J2350">
        <f>IFERROR(VLOOKUP(G2350,Store_Map!$A$2:$I$100,5,FALSE),"")</f>
        <v>0</v>
      </c>
      <c r="K2350">
        <f>IFERROR(VLOOKUP(G2350,Store_Map!$A$2:$I$100,6,FALSE),"")</f>
        <v>0</v>
      </c>
      <c r="L2350">
        <f>IFERROR(VLOOKUP(G2350,Store_Map!$A$2:$I$100,7,FALSE),"")</f>
        <v>0</v>
      </c>
      <c r="M2350">
        <f>IFERROR(VLOOKUP(G2350,Store_Map!$A$2:$I$100,8,FALSE),"")</f>
        <v>0</v>
      </c>
      <c r="N2350">
        <f t="shared" si="324"/>
        <v>0</v>
      </c>
      <c r="O2350" t="str">
        <f t="shared" si="325"/>
        <v>PASS</v>
      </c>
      <c r="P2350" t="str">
        <f t="shared" si="326"/>
        <v>PASS</v>
      </c>
      <c r="Q2350" t="str">
        <f t="shared" si="327"/>
        <v>PASS</v>
      </c>
      <c r="R2350" t="str">
        <f t="shared" si="328"/>
        <v>PASS</v>
      </c>
      <c r="S2350" t="str">
        <f t="shared" si="329"/>
        <v>PASS</v>
      </c>
      <c r="T2350">
        <f t="shared" si="330"/>
        <v>100</v>
      </c>
      <c r="U2350" t="str">
        <f t="shared" si="331"/>
        <v>Low</v>
      </c>
      <c r="V2350" t="str">
        <f t="shared" si="332"/>
        <v>Clean</v>
      </c>
    </row>
    <row r="2351" spans="1:22" x14ac:dyDescent="0.3">
      <c r="A2351" t="str">
        <f>Raw_Data!A2351</f>
        <v>6249733</v>
      </c>
      <c r="B2351">
        <f>Raw_Data!B2351</f>
        <v>45680</v>
      </c>
      <c r="C2351" t="str">
        <f>Raw_Data!C2351</f>
        <v>VITAMIN D3 50 MCG SOFTGEL</v>
      </c>
      <c r="D2351" t="str">
        <f>Raw_Data!D2351</f>
        <v>536135301</v>
      </c>
      <c r="E2351" t="str">
        <f>Raw_Data!E2351</f>
        <v>GIBBS, JON</v>
      </c>
      <c r="F2351" t="str">
        <f>Raw_Data!F2351</f>
        <v>1700896156</v>
      </c>
      <c r="G2351" t="str">
        <f>Raw_Data!H2351</f>
        <v>0</v>
      </c>
      <c r="H2351">
        <f>IFERROR(VLOOKUP(G2351,Store_Map!$A$2:$I$100,3,FALSE),"")</f>
        <v>0</v>
      </c>
      <c r="I2351">
        <f>IFERROR(VLOOKUP(G2351,Store_Map!$A$2:$I$100,4,FALSE),"")</f>
        <v>0</v>
      </c>
      <c r="J2351">
        <f>IFERROR(VLOOKUP(G2351,Store_Map!$A$2:$I$100,5,FALSE),"")</f>
        <v>0</v>
      </c>
      <c r="K2351">
        <f>IFERROR(VLOOKUP(G2351,Store_Map!$A$2:$I$100,6,FALSE),"")</f>
        <v>0</v>
      </c>
      <c r="L2351">
        <f>IFERROR(VLOOKUP(G2351,Store_Map!$A$2:$I$100,7,FALSE),"")</f>
        <v>0</v>
      </c>
      <c r="M2351">
        <f>IFERROR(VLOOKUP(G2351,Store_Map!$A$2:$I$100,8,FALSE),"")</f>
        <v>0</v>
      </c>
      <c r="N2351">
        <f t="shared" si="324"/>
        <v>0</v>
      </c>
      <c r="O2351" t="str">
        <f t="shared" si="325"/>
        <v>PASS</v>
      </c>
      <c r="P2351" t="str">
        <f t="shared" si="326"/>
        <v>REVIEW</v>
      </c>
      <c r="Q2351" t="str">
        <f t="shared" si="327"/>
        <v>PASS</v>
      </c>
      <c r="R2351" t="str">
        <f t="shared" si="328"/>
        <v>PASS</v>
      </c>
      <c r="S2351" t="str">
        <f t="shared" si="329"/>
        <v>REVIEW</v>
      </c>
      <c r="T2351">
        <f t="shared" si="330"/>
        <v>90</v>
      </c>
      <c r="U2351" t="str">
        <f t="shared" si="331"/>
        <v>Low</v>
      </c>
      <c r="V2351" t="str">
        <f t="shared" si="332"/>
        <v>Invalid NDC</v>
      </c>
    </row>
    <row r="2352" spans="1:22" x14ac:dyDescent="0.3">
      <c r="A2352" t="str">
        <f>Raw_Data!A2352</f>
        <v>6252480</v>
      </c>
      <c r="B2352">
        <f>Raw_Data!B2352</f>
        <v>45680</v>
      </c>
      <c r="C2352" t="str">
        <f>Raw_Data!C2352</f>
        <v>AMITRIPTYLINE HCL 50 MG TAB</v>
      </c>
      <c r="D2352" t="str">
        <f>Raw_Data!D2352</f>
        <v>70756020312</v>
      </c>
      <c r="E2352" t="str">
        <f>Raw_Data!E2352</f>
        <v>BYNE, EDMUND</v>
      </c>
      <c r="F2352" t="str">
        <f>Raw_Data!F2352</f>
        <v>1033186648</v>
      </c>
      <c r="G2352" t="str">
        <f>Raw_Data!H2352</f>
        <v>0</v>
      </c>
      <c r="H2352">
        <f>IFERROR(VLOOKUP(G2352,Store_Map!$A$2:$I$100,3,FALSE),"")</f>
        <v>0</v>
      </c>
      <c r="I2352">
        <f>IFERROR(VLOOKUP(G2352,Store_Map!$A$2:$I$100,4,FALSE),"")</f>
        <v>0</v>
      </c>
      <c r="J2352">
        <f>IFERROR(VLOOKUP(G2352,Store_Map!$A$2:$I$100,5,FALSE),"")</f>
        <v>0</v>
      </c>
      <c r="K2352">
        <f>IFERROR(VLOOKUP(G2352,Store_Map!$A$2:$I$100,6,FALSE),"")</f>
        <v>0</v>
      </c>
      <c r="L2352">
        <f>IFERROR(VLOOKUP(G2352,Store_Map!$A$2:$I$100,7,FALSE),"")</f>
        <v>0</v>
      </c>
      <c r="M2352">
        <f>IFERROR(VLOOKUP(G2352,Store_Map!$A$2:$I$100,8,FALSE),"")</f>
        <v>0</v>
      </c>
      <c r="N2352">
        <f t="shared" si="324"/>
        <v>0</v>
      </c>
      <c r="O2352" t="str">
        <f t="shared" si="325"/>
        <v>PASS</v>
      </c>
      <c r="P2352" t="str">
        <f t="shared" si="326"/>
        <v>PASS</v>
      </c>
      <c r="Q2352" t="str">
        <f t="shared" si="327"/>
        <v>PASS</v>
      </c>
      <c r="R2352" t="str">
        <f t="shared" si="328"/>
        <v>PASS</v>
      </c>
      <c r="S2352" t="str">
        <f t="shared" si="329"/>
        <v>PASS</v>
      </c>
      <c r="T2352">
        <f t="shared" si="330"/>
        <v>100</v>
      </c>
      <c r="U2352" t="str">
        <f t="shared" si="331"/>
        <v>Low</v>
      </c>
      <c r="V2352" t="str">
        <f t="shared" si="332"/>
        <v>Clean</v>
      </c>
    </row>
    <row r="2353" spans="1:22" x14ac:dyDescent="0.3">
      <c r="A2353" t="str">
        <f>Raw_Data!A2353</f>
        <v>6252485</v>
      </c>
      <c r="B2353">
        <f>Raw_Data!B2353</f>
        <v>45680</v>
      </c>
      <c r="C2353" t="str">
        <f>Raw_Data!C2353</f>
        <v>ATENOLOL 50 MG TABLET</v>
      </c>
      <c r="D2353" t="str">
        <f>Raw_Data!D2353</f>
        <v>93075210</v>
      </c>
      <c r="E2353" t="str">
        <f>Raw_Data!E2353</f>
        <v>YASIN, NURA</v>
      </c>
      <c r="F2353" t="str">
        <f>Raw_Data!F2353</f>
        <v>1265518567</v>
      </c>
      <c r="G2353" t="str">
        <f>Raw_Data!H2353</f>
        <v>0</v>
      </c>
      <c r="H2353">
        <f>IFERROR(VLOOKUP(G2353,Store_Map!$A$2:$I$100,3,FALSE),"")</f>
        <v>0</v>
      </c>
      <c r="I2353">
        <f>IFERROR(VLOOKUP(G2353,Store_Map!$A$2:$I$100,4,FALSE),"")</f>
        <v>0</v>
      </c>
      <c r="J2353">
        <f>IFERROR(VLOOKUP(G2353,Store_Map!$A$2:$I$100,5,FALSE),"")</f>
        <v>0</v>
      </c>
      <c r="K2353">
        <f>IFERROR(VLOOKUP(G2353,Store_Map!$A$2:$I$100,6,FALSE),"")</f>
        <v>0</v>
      </c>
      <c r="L2353">
        <f>IFERROR(VLOOKUP(G2353,Store_Map!$A$2:$I$100,7,FALSE),"")</f>
        <v>0</v>
      </c>
      <c r="M2353">
        <f>IFERROR(VLOOKUP(G2353,Store_Map!$A$2:$I$100,8,FALSE),"")</f>
        <v>0</v>
      </c>
      <c r="N2353">
        <f t="shared" si="324"/>
        <v>0</v>
      </c>
      <c r="O2353" t="str">
        <f t="shared" si="325"/>
        <v>PASS</v>
      </c>
      <c r="P2353" t="str">
        <f t="shared" si="326"/>
        <v>REVIEW</v>
      </c>
      <c r="Q2353" t="str">
        <f t="shared" si="327"/>
        <v>PASS</v>
      </c>
      <c r="R2353" t="str">
        <f t="shared" si="328"/>
        <v>PASS</v>
      </c>
      <c r="S2353" t="str">
        <f t="shared" si="329"/>
        <v>REVIEW</v>
      </c>
      <c r="T2353">
        <f t="shared" si="330"/>
        <v>90</v>
      </c>
      <c r="U2353" t="str">
        <f t="shared" si="331"/>
        <v>Low</v>
      </c>
      <c r="V2353" t="str">
        <f t="shared" si="332"/>
        <v>Invalid NDC</v>
      </c>
    </row>
    <row r="2354" spans="1:22" x14ac:dyDescent="0.3">
      <c r="A2354" t="str">
        <f>Raw_Data!A2354</f>
        <v>6252486</v>
      </c>
      <c r="B2354">
        <f>Raw_Data!B2354</f>
        <v>45680</v>
      </c>
      <c r="C2354" t="str">
        <f>Raw_Data!C2354</f>
        <v>ALLOPURINOL 100 MG TABLET</v>
      </c>
      <c r="D2354" t="str">
        <f>Raw_Data!D2354</f>
        <v>70710120901</v>
      </c>
      <c r="E2354" t="str">
        <f>Raw_Data!E2354</f>
        <v>YASIN, NURA</v>
      </c>
      <c r="F2354" t="str">
        <f>Raw_Data!F2354</f>
        <v>1265518567</v>
      </c>
      <c r="G2354" t="str">
        <f>Raw_Data!H2354</f>
        <v>0</v>
      </c>
      <c r="H2354">
        <f>IFERROR(VLOOKUP(G2354,Store_Map!$A$2:$I$100,3,FALSE),"")</f>
        <v>0</v>
      </c>
      <c r="I2354">
        <f>IFERROR(VLOOKUP(G2354,Store_Map!$A$2:$I$100,4,FALSE),"")</f>
        <v>0</v>
      </c>
      <c r="J2354">
        <f>IFERROR(VLOOKUP(G2354,Store_Map!$A$2:$I$100,5,FALSE),"")</f>
        <v>0</v>
      </c>
      <c r="K2354">
        <f>IFERROR(VLOOKUP(G2354,Store_Map!$A$2:$I$100,6,FALSE),"")</f>
        <v>0</v>
      </c>
      <c r="L2354">
        <f>IFERROR(VLOOKUP(G2354,Store_Map!$A$2:$I$100,7,FALSE),"")</f>
        <v>0</v>
      </c>
      <c r="M2354">
        <f>IFERROR(VLOOKUP(G2354,Store_Map!$A$2:$I$100,8,FALSE),"")</f>
        <v>0</v>
      </c>
      <c r="N2354">
        <f t="shared" si="324"/>
        <v>0</v>
      </c>
      <c r="O2354" t="str">
        <f t="shared" si="325"/>
        <v>PASS</v>
      </c>
      <c r="P2354" t="str">
        <f t="shared" si="326"/>
        <v>PASS</v>
      </c>
      <c r="Q2354" t="str">
        <f t="shared" si="327"/>
        <v>PASS</v>
      </c>
      <c r="R2354" t="str">
        <f t="shared" si="328"/>
        <v>PASS</v>
      </c>
      <c r="S2354" t="str">
        <f t="shared" si="329"/>
        <v>PASS</v>
      </c>
      <c r="T2354">
        <f t="shared" si="330"/>
        <v>100</v>
      </c>
      <c r="U2354" t="str">
        <f t="shared" si="331"/>
        <v>Low</v>
      </c>
      <c r="V2354" t="str">
        <f t="shared" si="332"/>
        <v>Clean</v>
      </c>
    </row>
    <row r="2355" spans="1:22" x14ac:dyDescent="0.3">
      <c r="A2355" t="str">
        <f>Raw_Data!A2355</f>
        <v>6252487</v>
      </c>
      <c r="B2355">
        <f>Raw_Data!B2355</f>
        <v>45680</v>
      </c>
      <c r="C2355" t="str">
        <f>Raw_Data!C2355</f>
        <v>GABAPENTIN 600 MG TABLET</v>
      </c>
      <c r="D2355" t="str">
        <f>Raw_Data!D2355</f>
        <v>65862052305</v>
      </c>
      <c r="E2355" t="str">
        <f>Raw_Data!E2355</f>
        <v>BYNE, EDMUND</v>
      </c>
      <c r="F2355" t="str">
        <f>Raw_Data!F2355</f>
        <v>1033186648</v>
      </c>
      <c r="G2355" t="str">
        <f>Raw_Data!H2355</f>
        <v>0</v>
      </c>
      <c r="H2355">
        <f>IFERROR(VLOOKUP(G2355,Store_Map!$A$2:$I$100,3,FALSE),"")</f>
        <v>0</v>
      </c>
      <c r="I2355">
        <f>IFERROR(VLOOKUP(G2355,Store_Map!$A$2:$I$100,4,FALSE),"")</f>
        <v>0</v>
      </c>
      <c r="J2355">
        <f>IFERROR(VLOOKUP(G2355,Store_Map!$A$2:$I$100,5,FALSE),"")</f>
        <v>0</v>
      </c>
      <c r="K2355">
        <f>IFERROR(VLOOKUP(G2355,Store_Map!$A$2:$I$100,6,FALSE),"")</f>
        <v>0</v>
      </c>
      <c r="L2355">
        <f>IFERROR(VLOOKUP(G2355,Store_Map!$A$2:$I$100,7,FALSE),"")</f>
        <v>0</v>
      </c>
      <c r="M2355">
        <f>IFERROR(VLOOKUP(G2355,Store_Map!$A$2:$I$100,8,FALSE),"")</f>
        <v>0</v>
      </c>
      <c r="N2355">
        <f t="shared" si="324"/>
        <v>0</v>
      </c>
      <c r="O2355" t="str">
        <f t="shared" si="325"/>
        <v>PASS</v>
      </c>
      <c r="P2355" t="str">
        <f t="shared" si="326"/>
        <v>PASS</v>
      </c>
      <c r="Q2355" t="str">
        <f t="shared" si="327"/>
        <v>PASS</v>
      </c>
      <c r="R2355" t="str">
        <f t="shared" si="328"/>
        <v>PASS</v>
      </c>
      <c r="S2355" t="str">
        <f t="shared" si="329"/>
        <v>PASS</v>
      </c>
      <c r="T2355">
        <f t="shared" si="330"/>
        <v>100</v>
      </c>
      <c r="U2355" t="str">
        <f t="shared" si="331"/>
        <v>Low</v>
      </c>
      <c r="V2355" t="str">
        <f t="shared" si="332"/>
        <v>Clean</v>
      </c>
    </row>
    <row r="2356" spans="1:22" x14ac:dyDescent="0.3">
      <c r="A2356" t="str">
        <f>Raw_Data!A2356</f>
        <v>6232586</v>
      </c>
      <c r="B2356">
        <f>Raw_Data!B2356</f>
        <v>45680</v>
      </c>
      <c r="C2356" t="str">
        <f>Raw_Data!C2356</f>
        <v>ATORVASTATIN 20 MG TABLET</v>
      </c>
      <c r="D2356" t="str">
        <f>Raw_Data!D2356</f>
        <v>60505257908</v>
      </c>
      <c r="E2356" t="str">
        <f>Raw_Data!E2356</f>
        <v>BYNE, EDMUND</v>
      </c>
      <c r="F2356" t="str">
        <f>Raw_Data!F2356</f>
        <v>1033186648</v>
      </c>
      <c r="G2356" t="str">
        <f>Raw_Data!H2356</f>
        <v>0</v>
      </c>
      <c r="H2356">
        <f>IFERROR(VLOOKUP(G2356,Store_Map!$A$2:$I$100,3,FALSE),"")</f>
        <v>0</v>
      </c>
      <c r="I2356">
        <f>IFERROR(VLOOKUP(G2356,Store_Map!$A$2:$I$100,4,FALSE),"")</f>
        <v>0</v>
      </c>
      <c r="J2356">
        <f>IFERROR(VLOOKUP(G2356,Store_Map!$A$2:$I$100,5,FALSE),"")</f>
        <v>0</v>
      </c>
      <c r="K2356">
        <f>IFERROR(VLOOKUP(G2356,Store_Map!$A$2:$I$100,6,FALSE),"")</f>
        <v>0</v>
      </c>
      <c r="L2356">
        <f>IFERROR(VLOOKUP(G2356,Store_Map!$A$2:$I$100,7,FALSE),"")</f>
        <v>0</v>
      </c>
      <c r="M2356">
        <f>IFERROR(VLOOKUP(G2356,Store_Map!$A$2:$I$100,8,FALSE),"")</f>
        <v>0</v>
      </c>
      <c r="N2356">
        <f t="shared" si="324"/>
        <v>0</v>
      </c>
      <c r="O2356" t="str">
        <f t="shared" si="325"/>
        <v>PASS</v>
      </c>
      <c r="P2356" t="str">
        <f t="shared" si="326"/>
        <v>PASS</v>
      </c>
      <c r="Q2356" t="str">
        <f t="shared" si="327"/>
        <v>PASS</v>
      </c>
      <c r="R2356" t="str">
        <f t="shared" si="328"/>
        <v>PASS</v>
      </c>
      <c r="S2356" t="str">
        <f t="shared" si="329"/>
        <v>PASS</v>
      </c>
      <c r="T2356">
        <f t="shared" si="330"/>
        <v>100</v>
      </c>
      <c r="U2356" t="str">
        <f t="shared" si="331"/>
        <v>Low</v>
      </c>
      <c r="V2356" t="str">
        <f t="shared" si="332"/>
        <v>Clean</v>
      </c>
    </row>
    <row r="2357" spans="1:22" x14ac:dyDescent="0.3">
      <c r="A2357" t="str">
        <f>Raw_Data!A2357</f>
        <v>6247826</v>
      </c>
      <c r="B2357">
        <f>Raw_Data!B2357</f>
        <v>45680</v>
      </c>
      <c r="C2357" t="str">
        <f>Raw_Data!C2357</f>
        <v>NOVOLIN 70-30 100 UNIT/ML V</v>
      </c>
      <c r="D2357" t="str">
        <f>Raw_Data!D2357</f>
        <v>169183711</v>
      </c>
      <c r="E2357" t="str">
        <f>Raw_Data!E2357</f>
        <v>BYNE, EDMUND</v>
      </c>
      <c r="F2357" t="str">
        <f>Raw_Data!F2357</f>
        <v>1033186648</v>
      </c>
      <c r="G2357" t="str">
        <f>Raw_Data!H2357</f>
        <v>0</v>
      </c>
      <c r="H2357">
        <f>IFERROR(VLOOKUP(G2357,Store_Map!$A$2:$I$100,3,FALSE),"")</f>
        <v>0</v>
      </c>
      <c r="I2357">
        <f>IFERROR(VLOOKUP(G2357,Store_Map!$A$2:$I$100,4,FALSE),"")</f>
        <v>0</v>
      </c>
      <c r="J2357">
        <f>IFERROR(VLOOKUP(G2357,Store_Map!$A$2:$I$100,5,FALSE),"")</f>
        <v>0</v>
      </c>
      <c r="K2357">
        <f>IFERROR(VLOOKUP(G2357,Store_Map!$A$2:$I$100,6,FALSE),"")</f>
        <v>0</v>
      </c>
      <c r="L2357">
        <f>IFERROR(VLOOKUP(G2357,Store_Map!$A$2:$I$100,7,FALSE),"")</f>
        <v>0</v>
      </c>
      <c r="M2357">
        <f>IFERROR(VLOOKUP(G2357,Store_Map!$A$2:$I$100,8,FALSE),"")</f>
        <v>0</v>
      </c>
      <c r="N2357">
        <f t="shared" si="324"/>
        <v>0</v>
      </c>
      <c r="O2357" t="str">
        <f t="shared" si="325"/>
        <v>PASS</v>
      </c>
      <c r="P2357" t="str">
        <f t="shared" si="326"/>
        <v>REVIEW</v>
      </c>
      <c r="Q2357" t="str">
        <f t="shared" si="327"/>
        <v>PASS</v>
      </c>
      <c r="R2357" t="str">
        <f t="shared" si="328"/>
        <v>PASS</v>
      </c>
      <c r="S2357" t="str">
        <f t="shared" si="329"/>
        <v>REVIEW</v>
      </c>
      <c r="T2357">
        <f t="shared" si="330"/>
        <v>90</v>
      </c>
      <c r="U2357" t="str">
        <f t="shared" si="331"/>
        <v>Low</v>
      </c>
      <c r="V2357" t="str">
        <f t="shared" si="332"/>
        <v>Invalid NDC</v>
      </c>
    </row>
    <row r="2358" spans="1:22" x14ac:dyDescent="0.3">
      <c r="A2358" t="str">
        <f>Raw_Data!A2358</f>
        <v>6246356</v>
      </c>
      <c r="B2358">
        <f>Raw_Data!B2358</f>
        <v>45680</v>
      </c>
      <c r="C2358" t="str">
        <f>Raw_Data!C2358</f>
        <v>SPIRONOLACTONE 25 MG TABLET</v>
      </c>
      <c r="D2358" t="str">
        <f>Raw_Data!D2358</f>
        <v>53489014305</v>
      </c>
      <c r="E2358" t="str">
        <f>Raw_Data!E2358</f>
        <v>BYNE, EDMUND</v>
      </c>
      <c r="F2358" t="str">
        <f>Raw_Data!F2358</f>
        <v>1033186648</v>
      </c>
      <c r="G2358" t="str">
        <f>Raw_Data!H2358</f>
        <v>0</v>
      </c>
      <c r="H2358">
        <f>IFERROR(VLOOKUP(G2358,Store_Map!$A$2:$I$100,3,FALSE),"")</f>
        <v>0</v>
      </c>
      <c r="I2358">
        <f>IFERROR(VLOOKUP(G2358,Store_Map!$A$2:$I$100,4,FALSE),"")</f>
        <v>0</v>
      </c>
      <c r="J2358">
        <f>IFERROR(VLOOKUP(G2358,Store_Map!$A$2:$I$100,5,FALSE),"")</f>
        <v>0</v>
      </c>
      <c r="K2358">
        <f>IFERROR(VLOOKUP(G2358,Store_Map!$A$2:$I$100,6,FALSE),"")</f>
        <v>0</v>
      </c>
      <c r="L2358">
        <f>IFERROR(VLOOKUP(G2358,Store_Map!$A$2:$I$100,7,FALSE),"")</f>
        <v>0</v>
      </c>
      <c r="M2358">
        <f>IFERROR(VLOOKUP(G2358,Store_Map!$A$2:$I$100,8,FALSE),"")</f>
        <v>0</v>
      </c>
      <c r="N2358">
        <f t="shared" si="324"/>
        <v>0</v>
      </c>
      <c r="O2358" t="str">
        <f t="shared" si="325"/>
        <v>PASS</v>
      </c>
      <c r="P2358" t="str">
        <f t="shared" si="326"/>
        <v>PASS</v>
      </c>
      <c r="Q2358" t="str">
        <f t="shared" si="327"/>
        <v>PASS</v>
      </c>
      <c r="R2358" t="str">
        <f t="shared" si="328"/>
        <v>PASS</v>
      </c>
      <c r="S2358" t="str">
        <f t="shared" si="329"/>
        <v>PASS</v>
      </c>
      <c r="T2358">
        <f t="shared" si="330"/>
        <v>100</v>
      </c>
      <c r="U2358" t="str">
        <f t="shared" si="331"/>
        <v>Low</v>
      </c>
      <c r="V2358" t="str">
        <f t="shared" si="332"/>
        <v>Clean</v>
      </c>
    </row>
    <row r="2359" spans="1:22" x14ac:dyDescent="0.3">
      <c r="A2359" t="str">
        <f>Raw_Data!A2359</f>
        <v>6243759</v>
      </c>
      <c r="B2359">
        <f>Raw_Data!B2359</f>
        <v>45680</v>
      </c>
      <c r="C2359" t="str">
        <f>Raw_Data!C2359</f>
        <v>METFORMIN HCL 500 MG TABLET</v>
      </c>
      <c r="D2359" t="str">
        <f>Raw_Data!D2359</f>
        <v>68382075805</v>
      </c>
      <c r="E2359" t="str">
        <f>Raw_Data!E2359</f>
        <v>MACHADO, MARIA</v>
      </c>
      <c r="F2359" t="str">
        <f>Raw_Data!F2359</f>
        <v>1619100302</v>
      </c>
      <c r="G2359" t="str">
        <f>Raw_Data!H2359</f>
        <v>0</v>
      </c>
      <c r="H2359">
        <f>IFERROR(VLOOKUP(G2359,Store_Map!$A$2:$I$100,3,FALSE),"")</f>
        <v>0</v>
      </c>
      <c r="I2359">
        <f>IFERROR(VLOOKUP(G2359,Store_Map!$A$2:$I$100,4,FALSE),"")</f>
        <v>0</v>
      </c>
      <c r="J2359">
        <f>IFERROR(VLOOKUP(G2359,Store_Map!$A$2:$I$100,5,FALSE),"")</f>
        <v>0</v>
      </c>
      <c r="K2359">
        <f>IFERROR(VLOOKUP(G2359,Store_Map!$A$2:$I$100,6,FALSE),"")</f>
        <v>0</v>
      </c>
      <c r="L2359">
        <f>IFERROR(VLOOKUP(G2359,Store_Map!$A$2:$I$100,7,FALSE),"")</f>
        <v>0</v>
      </c>
      <c r="M2359">
        <f>IFERROR(VLOOKUP(G2359,Store_Map!$A$2:$I$100,8,FALSE),"")</f>
        <v>0</v>
      </c>
      <c r="N2359">
        <f t="shared" si="324"/>
        <v>0</v>
      </c>
      <c r="O2359" t="str">
        <f t="shared" si="325"/>
        <v>PASS</v>
      </c>
      <c r="P2359" t="str">
        <f t="shared" si="326"/>
        <v>PASS</v>
      </c>
      <c r="Q2359" t="str">
        <f t="shared" si="327"/>
        <v>PASS</v>
      </c>
      <c r="R2359" t="str">
        <f t="shared" si="328"/>
        <v>PASS</v>
      </c>
      <c r="S2359" t="str">
        <f t="shared" si="329"/>
        <v>PASS</v>
      </c>
      <c r="T2359">
        <f t="shared" si="330"/>
        <v>100</v>
      </c>
      <c r="U2359" t="str">
        <f t="shared" si="331"/>
        <v>Low</v>
      </c>
      <c r="V2359" t="str">
        <f t="shared" si="332"/>
        <v>Clean</v>
      </c>
    </row>
    <row r="2360" spans="1:22" x14ac:dyDescent="0.3">
      <c r="A2360" t="str">
        <f>Raw_Data!A2360</f>
        <v>6243771</v>
      </c>
      <c r="B2360">
        <f>Raw_Data!B2360</f>
        <v>45680</v>
      </c>
      <c r="C2360" t="str">
        <f>Raw_Data!C2360</f>
        <v>SIMVASTATIN 20 MG TABLET</v>
      </c>
      <c r="D2360" t="str">
        <f>Raw_Data!D2360</f>
        <v>70377000315</v>
      </c>
      <c r="E2360" t="str">
        <f>Raw_Data!E2360</f>
        <v>BYNE, EDMUND</v>
      </c>
      <c r="F2360" t="str">
        <f>Raw_Data!F2360</f>
        <v>1033186648</v>
      </c>
      <c r="G2360" t="str">
        <f>Raw_Data!H2360</f>
        <v>0</v>
      </c>
      <c r="H2360">
        <f>IFERROR(VLOOKUP(G2360,Store_Map!$A$2:$I$100,3,FALSE),"")</f>
        <v>0</v>
      </c>
      <c r="I2360">
        <f>IFERROR(VLOOKUP(G2360,Store_Map!$A$2:$I$100,4,FALSE),"")</f>
        <v>0</v>
      </c>
      <c r="J2360">
        <f>IFERROR(VLOOKUP(G2360,Store_Map!$A$2:$I$100,5,FALSE),"")</f>
        <v>0</v>
      </c>
      <c r="K2360">
        <f>IFERROR(VLOOKUP(G2360,Store_Map!$A$2:$I$100,6,FALSE),"")</f>
        <v>0</v>
      </c>
      <c r="L2360">
        <f>IFERROR(VLOOKUP(G2360,Store_Map!$A$2:$I$100,7,FALSE),"")</f>
        <v>0</v>
      </c>
      <c r="M2360">
        <f>IFERROR(VLOOKUP(G2360,Store_Map!$A$2:$I$100,8,FALSE),"")</f>
        <v>0</v>
      </c>
      <c r="N2360">
        <f t="shared" si="324"/>
        <v>0</v>
      </c>
      <c r="O2360" t="str">
        <f t="shared" si="325"/>
        <v>PASS</v>
      </c>
      <c r="P2360" t="str">
        <f t="shared" si="326"/>
        <v>PASS</v>
      </c>
      <c r="Q2360" t="str">
        <f t="shared" si="327"/>
        <v>PASS</v>
      </c>
      <c r="R2360" t="str">
        <f t="shared" si="328"/>
        <v>PASS</v>
      </c>
      <c r="S2360" t="str">
        <f t="shared" si="329"/>
        <v>PASS</v>
      </c>
      <c r="T2360">
        <f t="shared" si="330"/>
        <v>100</v>
      </c>
      <c r="U2360" t="str">
        <f t="shared" si="331"/>
        <v>Low</v>
      </c>
      <c r="V2360" t="str">
        <f t="shared" si="332"/>
        <v>Clean</v>
      </c>
    </row>
    <row r="2361" spans="1:22" x14ac:dyDescent="0.3">
      <c r="A2361" t="str">
        <f>Raw_Data!A2361</f>
        <v>6252162</v>
      </c>
      <c r="B2361">
        <f>Raw_Data!B2361</f>
        <v>45680</v>
      </c>
      <c r="C2361" t="str">
        <f>Raw_Data!C2361</f>
        <v>MECLIZINE 25 MG TABLET</v>
      </c>
      <c r="D2361" t="str">
        <f>Raw_Data!D2361</f>
        <v>16571066101</v>
      </c>
      <c r="E2361" t="str">
        <f>Raw_Data!E2361</f>
        <v>BYNE, EDMUND</v>
      </c>
      <c r="F2361" t="str">
        <f>Raw_Data!F2361</f>
        <v>1033186648</v>
      </c>
      <c r="G2361" t="str">
        <f>Raw_Data!H2361</f>
        <v>0</v>
      </c>
      <c r="H2361">
        <f>IFERROR(VLOOKUP(G2361,Store_Map!$A$2:$I$100,3,FALSE),"")</f>
        <v>0</v>
      </c>
      <c r="I2361">
        <f>IFERROR(VLOOKUP(G2361,Store_Map!$A$2:$I$100,4,FALSE),"")</f>
        <v>0</v>
      </c>
      <c r="J2361">
        <f>IFERROR(VLOOKUP(G2361,Store_Map!$A$2:$I$100,5,FALSE),"")</f>
        <v>0</v>
      </c>
      <c r="K2361">
        <f>IFERROR(VLOOKUP(G2361,Store_Map!$A$2:$I$100,6,FALSE),"")</f>
        <v>0</v>
      </c>
      <c r="L2361">
        <f>IFERROR(VLOOKUP(G2361,Store_Map!$A$2:$I$100,7,FALSE),"")</f>
        <v>0</v>
      </c>
      <c r="M2361">
        <f>IFERROR(VLOOKUP(G2361,Store_Map!$A$2:$I$100,8,FALSE),"")</f>
        <v>0</v>
      </c>
      <c r="N2361">
        <f t="shared" si="324"/>
        <v>0</v>
      </c>
      <c r="O2361" t="str">
        <f t="shared" si="325"/>
        <v>PASS</v>
      </c>
      <c r="P2361" t="str">
        <f t="shared" si="326"/>
        <v>PASS</v>
      </c>
      <c r="Q2361" t="str">
        <f t="shared" si="327"/>
        <v>PASS</v>
      </c>
      <c r="R2361" t="str">
        <f t="shared" si="328"/>
        <v>PASS</v>
      </c>
      <c r="S2361" t="str">
        <f t="shared" si="329"/>
        <v>PASS</v>
      </c>
      <c r="T2361">
        <f t="shared" si="330"/>
        <v>100</v>
      </c>
      <c r="U2361" t="str">
        <f t="shared" si="331"/>
        <v>Low</v>
      </c>
      <c r="V2361" t="str">
        <f t="shared" si="332"/>
        <v>Clean</v>
      </c>
    </row>
    <row r="2362" spans="1:22" x14ac:dyDescent="0.3">
      <c r="A2362" t="str">
        <f>Raw_Data!A2362</f>
        <v>6233278</v>
      </c>
      <c r="B2362">
        <f>Raw_Data!B2362</f>
        <v>45680</v>
      </c>
      <c r="C2362" t="str">
        <f>Raw_Data!C2362</f>
        <v>CARVEDILOL 25 MG TABLET</v>
      </c>
      <c r="D2362" t="str">
        <f>Raw_Data!D2362</f>
        <v>68382009505</v>
      </c>
      <c r="E2362" t="str">
        <f>Raw_Data!E2362</f>
        <v>BYNE, EDMUND</v>
      </c>
      <c r="F2362" t="str">
        <f>Raw_Data!F2362</f>
        <v>1033186648</v>
      </c>
      <c r="G2362" t="str">
        <f>Raw_Data!H2362</f>
        <v>0</v>
      </c>
      <c r="H2362">
        <f>IFERROR(VLOOKUP(G2362,Store_Map!$A$2:$I$100,3,FALSE),"")</f>
        <v>0</v>
      </c>
      <c r="I2362">
        <f>IFERROR(VLOOKUP(G2362,Store_Map!$A$2:$I$100,4,FALSE),"")</f>
        <v>0</v>
      </c>
      <c r="J2362">
        <f>IFERROR(VLOOKUP(G2362,Store_Map!$A$2:$I$100,5,FALSE),"")</f>
        <v>0</v>
      </c>
      <c r="K2362">
        <f>IFERROR(VLOOKUP(G2362,Store_Map!$A$2:$I$100,6,FALSE),"")</f>
        <v>0</v>
      </c>
      <c r="L2362">
        <f>IFERROR(VLOOKUP(G2362,Store_Map!$A$2:$I$100,7,FALSE),"")</f>
        <v>0</v>
      </c>
      <c r="M2362">
        <f>IFERROR(VLOOKUP(G2362,Store_Map!$A$2:$I$100,8,FALSE),"")</f>
        <v>0</v>
      </c>
      <c r="N2362">
        <f t="shared" si="324"/>
        <v>0</v>
      </c>
      <c r="O2362" t="str">
        <f t="shared" si="325"/>
        <v>PASS</v>
      </c>
      <c r="P2362" t="str">
        <f t="shared" si="326"/>
        <v>PASS</v>
      </c>
      <c r="Q2362" t="str">
        <f t="shared" si="327"/>
        <v>PASS</v>
      </c>
      <c r="R2362" t="str">
        <f t="shared" si="328"/>
        <v>PASS</v>
      </c>
      <c r="S2362" t="str">
        <f t="shared" si="329"/>
        <v>PASS</v>
      </c>
      <c r="T2362">
        <f t="shared" si="330"/>
        <v>100</v>
      </c>
      <c r="U2362" t="str">
        <f t="shared" si="331"/>
        <v>Low</v>
      </c>
      <c r="V2362" t="str">
        <f t="shared" si="332"/>
        <v>Clean</v>
      </c>
    </row>
    <row r="2363" spans="1:22" x14ac:dyDescent="0.3">
      <c r="A2363" t="str">
        <f>Raw_Data!A2363</f>
        <v>6252489</v>
      </c>
      <c r="B2363">
        <f>Raw_Data!B2363</f>
        <v>45680</v>
      </c>
      <c r="C2363" t="str">
        <f>Raw_Data!C2363</f>
        <v>AMLODIPINE BESYLATE 10 MG T</v>
      </c>
      <c r="D2363" t="str">
        <f>Raw_Data!D2363</f>
        <v>69097012815</v>
      </c>
      <c r="E2363" t="str">
        <f>Raw_Data!E2363</f>
        <v>GIBBS, JON</v>
      </c>
      <c r="F2363" t="str">
        <f>Raw_Data!F2363</f>
        <v>1700896156</v>
      </c>
      <c r="G2363" t="str">
        <f>Raw_Data!H2363</f>
        <v>0</v>
      </c>
      <c r="H2363">
        <f>IFERROR(VLOOKUP(G2363,Store_Map!$A$2:$I$100,3,FALSE),"")</f>
        <v>0</v>
      </c>
      <c r="I2363">
        <f>IFERROR(VLOOKUP(G2363,Store_Map!$A$2:$I$100,4,FALSE),"")</f>
        <v>0</v>
      </c>
      <c r="J2363">
        <f>IFERROR(VLOOKUP(G2363,Store_Map!$A$2:$I$100,5,FALSE),"")</f>
        <v>0</v>
      </c>
      <c r="K2363">
        <f>IFERROR(VLOOKUP(G2363,Store_Map!$A$2:$I$100,6,FALSE),"")</f>
        <v>0</v>
      </c>
      <c r="L2363">
        <f>IFERROR(VLOOKUP(G2363,Store_Map!$A$2:$I$100,7,FALSE),"")</f>
        <v>0</v>
      </c>
      <c r="M2363">
        <f>IFERROR(VLOOKUP(G2363,Store_Map!$A$2:$I$100,8,FALSE),"")</f>
        <v>0</v>
      </c>
      <c r="N2363">
        <f t="shared" si="324"/>
        <v>0</v>
      </c>
      <c r="O2363" t="str">
        <f t="shared" si="325"/>
        <v>PASS</v>
      </c>
      <c r="P2363" t="str">
        <f t="shared" si="326"/>
        <v>PASS</v>
      </c>
      <c r="Q2363" t="str">
        <f t="shared" si="327"/>
        <v>PASS</v>
      </c>
      <c r="R2363" t="str">
        <f t="shared" si="328"/>
        <v>PASS</v>
      </c>
      <c r="S2363" t="str">
        <f t="shared" si="329"/>
        <v>PASS</v>
      </c>
      <c r="T2363">
        <f t="shared" si="330"/>
        <v>100</v>
      </c>
      <c r="U2363" t="str">
        <f t="shared" si="331"/>
        <v>Low</v>
      </c>
      <c r="V2363" t="str">
        <f t="shared" si="332"/>
        <v>Clean</v>
      </c>
    </row>
    <row r="2364" spans="1:22" x14ac:dyDescent="0.3">
      <c r="A2364" t="str">
        <f>Raw_Data!A2364</f>
        <v>6252490</v>
      </c>
      <c r="B2364">
        <f>Raw_Data!B2364</f>
        <v>45680</v>
      </c>
      <c r="C2364" t="str">
        <f>Raw_Data!C2364</f>
        <v>ATORVASTATIN 20 MG TABLET</v>
      </c>
      <c r="D2364" t="str">
        <f>Raw_Data!D2364</f>
        <v>60505257908</v>
      </c>
      <c r="E2364" t="str">
        <f>Raw_Data!E2364</f>
        <v>GIBBS, JON</v>
      </c>
      <c r="F2364" t="str">
        <f>Raw_Data!F2364</f>
        <v>1700896156</v>
      </c>
      <c r="G2364" t="str">
        <f>Raw_Data!H2364</f>
        <v>0</v>
      </c>
      <c r="H2364">
        <f>IFERROR(VLOOKUP(G2364,Store_Map!$A$2:$I$100,3,FALSE),"")</f>
        <v>0</v>
      </c>
      <c r="I2364">
        <f>IFERROR(VLOOKUP(G2364,Store_Map!$A$2:$I$100,4,FALSE),"")</f>
        <v>0</v>
      </c>
      <c r="J2364">
        <f>IFERROR(VLOOKUP(G2364,Store_Map!$A$2:$I$100,5,FALSE),"")</f>
        <v>0</v>
      </c>
      <c r="K2364">
        <f>IFERROR(VLOOKUP(G2364,Store_Map!$A$2:$I$100,6,FALSE),"")</f>
        <v>0</v>
      </c>
      <c r="L2364">
        <f>IFERROR(VLOOKUP(G2364,Store_Map!$A$2:$I$100,7,FALSE),"")</f>
        <v>0</v>
      </c>
      <c r="M2364">
        <f>IFERROR(VLOOKUP(G2364,Store_Map!$A$2:$I$100,8,FALSE),"")</f>
        <v>0</v>
      </c>
      <c r="N2364">
        <f t="shared" si="324"/>
        <v>0</v>
      </c>
      <c r="O2364" t="str">
        <f t="shared" si="325"/>
        <v>PASS</v>
      </c>
      <c r="P2364" t="str">
        <f t="shared" si="326"/>
        <v>PASS</v>
      </c>
      <c r="Q2364" t="str">
        <f t="shared" si="327"/>
        <v>PASS</v>
      </c>
      <c r="R2364" t="str">
        <f t="shared" si="328"/>
        <v>PASS</v>
      </c>
      <c r="S2364" t="str">
        <f t="shared" si="329"/>
        <v>PASS</v>
      </c>
      <c r="T2364">
        <f t="shared" si="330"/>
        <v>100</v>
      </c>
      <c r="U2364" t="str">
        <f t="shared" si="331"/>
        <v>Low</v>
      </c>
      <c r="V2364" t="str">
        <f t="shared" si="332"/>
        <v>Clean</v>
      </c>
    </row>
    <row r="2365" spans="1:22" x14ac:dyDescent="0.3">
      <c r="A2365" t="str">
        <f>Raw_Data!A2365</f>
        <v>6252491</v>
      </c>
      <c r="B2365">
        <f>Raw_Data!B2365</f>
        <v>45680</v>
      </c>
      <c r="C2365" t="str">
        <f>Raw_Data!C2365</f>
        <v>HYDRALAZINE 50 MG TABLET</v>
      </c>
      <c r="D2365" t="str">
        <f>Raw_Data!D2365</f>
        <v>50111032803</v>
      </c>
      <c r="E2365" t="str">
        <f>Raw_Data!E2365</f>
        <v>GIBBS, JON</v>
      </c>
      <c r="F2365" t="str">
        <f>Raw_Data!F2365</f>
        <v>1700896156</v>
      </c>
      <c r="G2365" t="str">
        <f>Raw_Data!H2365</f>
        <v>0</v>
      </c>
      <c r="H2365">
        <f>IFERROR(VLOOKUP(G2365,Store_Map!$A$2:$I$100,3,FALSE),"")</f>
        <v>0</v>
      </c>
      <c r="I2365">
        <f>IFERROR(VLOOKUP(G2365,Store_Map!$A$2:$I$100,4,FALSE),"")</f>
        <v>0</v>
      </c>
      <c r="J2365">
        <f>IFERROR(VLOOKUP(G2365,Store_Map!$A$2:$I$100,5,FALSE),"")</f>
        <v>0</v>
      </c>
      <c r="K2365">
        <f>IFERROR(VLOOKUP(G2365,Store_Map!$A$2:$I$100,6,FALSE),"")</f>
        <v>0</v>
      </c>
      <c r="L2365">
        <f>IFERROR(VLOOKUP(G2365,Store_Map!$A$2:$I$100,7,FALSE),"")</f>
        <v>0</v>
      </c>
      <c r="M2365">
        <f>IFERROR(VLOOKUP(G2365,Store_Map!$A$2:$I$100,8,FALSE),"")</f>
        <v>0</v>
      </c>
      <c r="N2365">
        <f t="shared" si="324"/>
        <v>0</v>
      </c>
      <c r="O2365" t="str">
        <f t="shared" si="325"/>
        <v>PASS</v>
      </c>
      <c r="P2365" t="str">
        <f t="shared" si="326"/>
        <v>PASS</v>
      </c>
      <c r="Q2365" t="str">
        <f t="shared" si="327"/>
        <v>PASS</v>
      </c>
      <c r="R2365" t="str">
        <f t="shared" si="328"/>
        <v>PASS</v>
      </c>
      <c r="S2365" t="str">
        <f t="shared" si="329"/>
        <v>PASS</v>
      </c>
      <c r="T2365">
        <f t="shared" si="330"/>
        <v>100</v>
      </c>
      <c r="U2365" t="str">
        <f t="shared" si="331"/>
        <v>Low</v>
      </c>
      <c r="V2365" t="str">
        <f t="shared" si="332"/>
        <v>Clean</v>
      </c>
    </row>
    <row r="2366" spans="1:22" x14ac:dyDescent="0.3">
      <c r="A2366" t="str">
        <f>Raw_Data!A2366</f>
        <v>6252492</v>
      </c>
      <c r="B2366">
        <f>Raw_Data!B2366</f>
        <v>45680</v>
      </c>
      <c r="C2366" t="str">
        <f>Raw_Data!C2366</f>
        <v>COLCHICINE 0.6 MG TABLET</v>
      </c>
      <c r="D2366" t="str">
        <f>Raw_Data!D2366</f>
        <v>67877058901</v>
      </c>
      <c r="E2366" t="str">
        <f>Raw_Data!E2366</f>
        <v>GIBBS, JON</v>
      </c>
      <c r="F2366" t="str">
        <f>Raw_Data!F2366</f>
        <v>1700896156</v>
      </c>
      <c r="G2366" t="str">
        <f>Raw_Data!H2366</f>
        <v>0</v>
      </c>
      <c r="H2366">
        <f>IFERROR(VLOOKUP(G2366,Store_Map!$A$2:$I$100,3,FALSE),"")</f>
        <v>0</v>
      </c>
      <c r="I2366">
        <f>IFERROR(VLOOKUP(G2366,Store_Map!$A$2:$I$100,4,FALSE),"")</f>
        <v>0</v>
      </c>
      <c r="J2366">
        <f>IFERROR(VLOOKUP(G2366,Store_Map!$A$2:$I$100,5,FALSE),"")</f>
        <v>0</v>
      </c>
      <c r="K2366">
        <f>IFERROR(VLOOKUP(G2366,Store_Map!$A$2:$I$100,6,FALSE),"")</f>
        <v>0</v>
      </c>
      <c r="L2366">
        <f>IFERROR(VLOOKUP(G2366,Store_Map!$A$2:$I$100,7,FALSE),"")</f>
        <v>0</v>
      </c>
      <c r="M2366">
        <f>IFERROR(VLOOKUP(G2366,Store_Map!$A$2:$I$100,8,FALSE),"")</f>
        <v>0</v>
      </c>
      <c r="N2366">
        <f t="shared" si="324"/>
        <v>0</v>
      </c>
      <c r="O2366" t="str">
        <f t="shared" si="325"/>
        <v>PASS</v>
      </c>
      <c r="P2366" t="str">
        <f t="shared" si="326"/>
        <v>PASS</v>
      </c>
      <c r="Q2366" t="str">
        <f t="shared" si="327"/>
        <v>PASS</v>
      </c>
      <c r="R2366" t="str">
        <f t="shared" si="328"/>
        <v>PASS</v>
      </c>
      <c r="S2366" t="str">
        <f t="shared" si="329"/>
        <v>PASS</v>
      </c>
      <c r="T2366">
        <f t="shared" si="330"/>
        <v>100</v>
      </c>
      <c r="U2366" t="str">
        <f t="shared" si="331"/>
        <v>Low</v>
      </c>
      <c r="V2366" t="str">
        <f t="shared" si="332"/>
        <v>Clean</v>
      </c>
    </row>
    <row r="2367" spans="1:22" x14ac:dyDescent="0.3">
      <c r="A2367" t="str">
        <f>Raw_Data!A2367</f>
        <v>6252493</v>
      </c>
      <c r="B2367">
        <f>Raw_Data!B2367</f>
        <v>45680</v>
      </c>
      <c r="C2367" t="str">
        <f>Raw_Data!C2367</f>
        <v>HYDRALAZINE 25 MG TABLET</v>
      </c>
      <c r="D2367" t="str">
        <f>Raw_Data!D2367</f>
        <v>50111032703</v>
      </c>
      <c r="E2367" t="str">
        <f>Raw_Data!E2367</f>
        <v>GIBBS, JON</v>
      </c>
      <c r="F2367" t="str">
        <f>Raw_Data!F2367</f>
        <v>1700896156</v>
      </c>
      <c r="G2367" t="str">
        <f>Raw_Data!H2367</f>
        <v>0</v>
      </c>
      <c r="H2367">
        <f>IFERROR(VLOOKUP(G2367,Store_Map!$A$2:$I$100,3,FALSE),"")</f>
        <v>0</v>
      </c>
      <c r="I2367">
        <f>IFERROR(VLOOKUP(G2367,Store_Map!$A$2:$I$100,4,FALSE),"")</f>
        <v>0</v>
      </c>
      <c r="J2367">
        <f>IFERROR(VLOOKUP(G2367,Store_Map!$A$2:$I$100,5,FALSE),"")</f>
        <v>0</v>
      </c>
      <c r="K2367">
        <f>IFERROR(VLOOKUP(G2367,Store_Map!$A$2:$I$100,6,FALSE),"")</f>
        <v>0</v>
      </c>
      <c r="L2367">
        <f>IFERROR(VLOOKUP(G2367,Store_Map!$A$2:$I$100,7,FALSE),"")</f>
        <v>0</v>
      </c>
      <c r="M2367">
        <f>IFERROR(VLOOKUP(G2367,Store_Map!$A$2:$I$100,8,FALSE),"")</f>
        <v>0</v>
      </c>
      <c r="N2367">
        <f t="shared" si="324"/>
        <v>0</v>
      </c>
      <c r="O2367" t="str">
        <f t="shared" si="325"/>
        <v>PASS</v>
      </c>
      <c r="P2367" t="str">
        <f t="shared" si="326"/>
        <v>PASS</v>
      </c>
      <c r="Q2367" t="str">
        <f t="shared" si="327"/>
        <v>PASS</v>
      </c>
      <c r="R2367" t="str">
        <f t="shared" si="328"/>
        <v>PASS</v>
      </c>
      <c r="S2367" t="str">
        <f t="shared" si="329"/>
        <v>PASS</v>
      </c>
      <c r="T2367">
        <f t="shared" si="330"/>
        <v>100</v>
      </c>
      <c r="U2367" t="str">
        <f t="shared" si="331"/>
        <v>Low</v>
      </c>
      <c r="V2367" t="str">
        <f t="shared" si="332"/>
        <v>Clean</v>
      </c>
    </row>
    <row r="2368" spans="1:22" x14ac:dyDescent="0.3">
      <c r="A2368" t="str">
        <f>Raw_Data!A2368</f>
        <v>6252494</v>
      </c>
      <c r="B2368">
        <f>Raw_Data!B2368</f>
        <v>45680</v>
      </c>
      <c r="C2368" t="str">
        <f>Raw_Data!C2368</f>
        <v>PANTOPRAZOLE SOD DR 40 MG T</v>
      </c>
      <c r="D2368" t="str">
        <f>Raw_Data!D2368</f>
        <v>65862056090</v>
      </c>
      <c r="E2368" t="str">
        <f>Raw_Data!E2368</f>
        <v>GIBBS, JON</v>
      </c>
      <c r="F2368" t="str">
        <f>Raw_Data!F2368</f>
        <v>1700896156</v>
      </c>
      <c r="G2368" t="str">
        <f>Raw_Data!H2368</f>
        <v>0</v>
      </c>
      <c r="H2368">
        <f>IFERROR(VLOOKUP(G2368,Store_Map!$A$2:$I$100,3,FALSE),"")</f>
        <v>0</v>
      </c>
      <c r="I2368">
        <f>IFERROR(VLOOKUP(G2368,Store_Map!$A$2:$I$100,4,FALSE),"")</f>
        <v>0</v>
      </c>
      <c r="J2368">
        <f>IFERROR(VLOOKUP(G2368,Store_Map!$A$2:$I$100,5,FALSE),"")</f>
        <v>0</v>
      </c>
      <c r="K2368">
        <f>IFERROR(VLOOKUP(G2368,Store_Map!$A$2:$I$100,6,FALSE),"")</f>
        <v>0</v>
      </c>
      <c r="L2368">
        <f>IFERROR(VLOOKUP(G2368,Store_Map!$A$2:$I$100,7,FALSE),"")</f>
        <v>0</v>
      </c>
      <c r="M2368">
        <f>IFERROR(VLOOKUP(G2368,Store_Map!$A$2:$I$100,8,FALSE),"")</f>
        <v>0</v>
      </c>
      <c r="N2368">
        <f t="shared" si="324"/>
        <v>0</v>
      </c>
      <c r="O2368" t="str">
        <f t="shared" si="325"/>
        <v>PASS</v>
      </c>
      <c r="P2368" t="str">
        <f t="shared" si="326"/>
        <v>PASS</v>
      </c>
      <c r="Q2368" t="str">
        <f t="shared" si="327"/>
        <v>PASS</v>
      </c>
      <c r="R2368" t="str">
        <f t="shared" si="328"/>
        <v>PASS</v>
      </c>
      <c r="S2368" t="str">
        <f t="shared" si="329"/>
        <v>PASS</v>
      </c>
      <c r="T2368">
        <f t="shared" si="330"/>
        <v>100</v>
      </c>
      <c r="U2368" t="str">
        <f t="shared" si="331"/>
        <v>Low</v>
      </c>
      <c r="V2368" t="str">
        <f t="shared" si="332"/>
        <v>Clean</v>
      </c>
    </row>
    <row r="2369" spans="1:22" x14ac:dyDescent="0.3">
      <c r="A2369" t="str">
        <f>Raw_Data!A2369</f>
        <v>6252498</v>
      </c>
      <c r="B2369">
        <f>Raw_Data!B2369</f>
        <v>45680</v>
      </c>
      <c r="C2369" t="str">
        <f>Raw_Data!C2369</f>
        <v>HYDROCHLOROTHIAZIDE 12.5 MG</v>
      </c>
      <c r="D2369" t="str">
        <f>Raw_Data!D2369</f>
        <v>69315015510</v>
      </c>
      <c r="E2369" t="str">
        <f>Raw_Data!E2369</f>
        <v>BYNE, EDMUND</v>
      </c>
      <c r="F2369" t="str">
        <f>Raw_Data!F2369</f>
        <v>1033186648</v>
      </c>
      <c r="G2369" t="str">
        <f>Raw_Data!H2369</f>
        <v>0</v>
      </c>
      <c r="H2369">
        <f>IFERROR(VLOOKUP(G2369,Store_Map!$A$2:$I$100,3,FALSE),"")</f>
        <v>0</v>
      </c>
      <c r="I2369">
        <f>IFERROR(VLOOKUP(G2369,Store_Map!$A$2:$I$100,4,FALSE),"")</f>
        <v>0</v>
      </c>
      <c r="J2369">
        <f>IFERROR(VLOOKUP(G2369,Store_Map!$A$2:$I$100,5,FALSE),"")</f>
        <v>0</v>
      </c>
      <c r="K2369">
        <f>IFERROR(VLOOKUP(G2369,Store_Map!$A$2:$I$100,6,FALSE),"")</f>
        <v>0</v>
      </c>
      <c r="L2369">
        <f>IFERROR(VLOOKUP(G2369,Store_Map!$A$2:$I$100,7,FALSE),"")</f>
        <v>0</v>
      </c>
      <c r="M2369">
        <f>IFERROR(VLOOKUP(G2369,Store_Map!$A$2:$I$100,8,FALSE),"")</f>
        <v>0</v>
      </c>
      <c r="N2369">
        <f t="shared" si="324"/>
        <v>0</v>
      </c>
      <c r="O2369" t="str">
        <f t="shared" si="325"/>
        <v>PASS</v>
      </c>
      <c r="P2369" t="str">
        <f t="shared" si="326"/>
        <v>PASS</v>
      </c>
      <c r="Q2369" t="str">
        <f t="shared" si="327"/>
        <v>PASS</v>
      </c>
      <c r="R2369" t="str">
        <f t="shared" si="328"/>
        <v>PASS</v>
      </c>
      <c r="S2369" t="str">
        <f t="shared" si="329"/>
        <v>PASS</v>
      </c>
      <c r="T2369">
        <f t="shared" si="330"/>
        <v>100</v>
      </c>
      <c r="U2369" t="str">
        <f t="shared" si="331"/>
        <v>Low</v>
      </c>
      <c r="V2369" t="str">
        <f t="shared" si="332"/>
        <v>Clean</v>
      </c>
    </row>
    <row r="2370" spans="1:22" x14ac:dyDescent="0.3">
      <c r="A2370" t="str">
        <f>Raw_Data!A2370</f>
        <v>6252499</v>
      </c>
      <c r="B2370">
        <f>Raw_Data!B2370</f>
        <v>45680</v>
      </c>
      <c r="C2370" t="str">
        <f>Raw_Data!C2370</f>
        <v>ALBUTEROL HFA 90 MCG INHALE</v>
      </c>
      <c r="D2370" t="str">
        <f>Raw_Data!D2370</f>
        <v>66993001968</v>
      </c>
      <c r="E2370" t="str">
        <f>Raw_Data!E2370</f>
        <v>YASIN, NURA</v>
      </c>
      <c r="F2370" t="str">
        <f>Raw_Data!F2370</f>
        <v>1265518567</v>
      </c>
      <c r="G2370" t="str">
        <f>Raw_Data!H2370</f>
        <v>0</v>
      </c>
      <c r="H2370">
        <f>IFERROR(VLOOKUP(G2370,Store_Map!$A$2:$I$100,3,FALSE),"")</f>
        <v>0</v>
      </c>
      <c r="I2370">
        <f>IFERROR(VLOOKUP(G2370,Store_Map!$A$2:$I$100,4,FALSE),"")</f>
        <v>0</v>
      </c>
      <c r="J2370">
        <f>IFERROR(VLOOKUP(G2370,Store_Map!$A$2:$I$100,5,FALSE),"")</f>
        <v>0</v>
      </c>
      <c r="K2370">
        <f>IFERROR(VLOOKUP(G2370,Store_Map!$A$2:$I$100,6,FALSE),"")</f>
        <v>0</v>
      </c>
      <c r="L2370">
        <f>IFERROR(VLOOKUP(G2370,Store_Map!$A$2:$I$100,7,FALSE),"")</f>
        <v>0</v>
      </c>
      <c r="M2370">
        <f>IFERROR(VLOOKUP(G2370,Store_Map!$A$2:$I$100,8,FALSE),"")</f>
        <v>0</v>
      </c>
      <c r="N2370">
        <f t="shared" ref="N2370:N2433" si="333">COUNTBLANK(A2370:M2370)</f>
        <v>0</v>
      </c>
      <c r="O2370" t="str">
        <f t="shared" ref="O2370:O2433" si="334">IF(AND(F2370&lt;&gt;"",LEN(F2370)=10,ISNUMBER(--F2370)),"PASS","REVIEW")</f>
        <v>PASS</v>
      </c>
      <c r="P2370" t="str">
        <f t="shared" ref="P2370:P2433" si="335">IF(AND(D2370&lt;&gt;"",OR(LEN(D2370)=10,LEN(D2370)=11),ISNUMBER(--D2370)),"PASS","REVIEW")</f>
        <v>PASS</v>
      </c>
      <c r="Q2370" t="str">
        <f t="shared" ref="Q2370:Q2433" si="336">IF(H2370&lt;&gt;"","PASS","REVIEW")</f>
        <v>PASS</v>
      </c>
      <c r="R2370" t="str">
        <f t="shared" ref="R2370:R2433" si="337">IF(AND(I2370&lt;&gt;"",J2370&lt;&gt;"",K2370&lt;&gt;"",L2370&lt;&gt;"",M2370&lt;&gt;""),"PASS","REVIEW")</f>
        <v>PASS</v>
      </c>
      <c r="S2370" t="str">
        <f t="shared" ref="S2370:S2433" si="338">IF(OR(N2370&gt;0,O2370="REVIEW",P2370="REVIEW",Q2370="REVIEW",R2370="REVIEW"),"REVIEW","PASS")</f>
        <v>PASS</v>
      </c>
      <c r="T2370">
        <f t="shared" ref="T2370:T2433" si="339">MAX(0,100-(N2370*5)-IF(O2370="REVIEW",15,0)-IF(P2370="REVIEW",10,0)-IF(Q2370="REVIEW",10,0)-IF(R2370="REVIEW",20,0))</f>
        <v>100</v>
      </c>
      <c r="U2370" t="str">
        <f t="shared" ref="U2370:U2433" si="340">IF(T2370&gt;=90,"Low",IF(T2370&gt;=70,"Medium","High"))</f>
        <v>Low</v>
      </c>
      <c r="V2370" t="str">
        <f t="shared" ref="V2370:V2433" si="341">IF(N2370&gt;0,"Missing required fields",IF(O2370="REVIEW","Invalid provider NPI",IF(P2370="REVIEW","Invalid NDC",IF(Q2370="REVIEW","Store mapping incomplete",IF(R2370="REVIEW","Entity mapping incomplete","Clean")))))</f>
        <v>Clean</v>
      </c>
    </row>
    <row r="2371" spans="1:22" x14ac:dyDescent="0.3">
      <c r="A2371" t="str">
        <f>Raw_Data!A2371</f>
        <v>6236139</v>
      </c>
      <c r="B2371">
        <f>Raw_Data!B2371</f>
        <v>45680</v>
      </c>
      <c r="C2371" t="str">
        <f>Raw_Data!C2371</f>
        <v>AMLODIPINE BESYLATE 10 MG T</v>
      </c>
      <c r="D2371" t="str">
        <f>Raw_Data!D2371</f>
        <v>29300039810</v>
      </c>
      <c r="E2371" t="str">
        <f>Raw_Data!E2371</f>
        <v>GIBBS, JON</v>
      </c>
      <c r="F2371" t="str">
        <f>Raw_Data!F2371</f>
        <v>1700896156</v>
      </c>
      <c r="G2371" t="str">
        <f>Raw_Data!H2371</f>
        <v>0</v>
      </c>
      <c r="H2371">
        <f>IFERROR(VLOOKUP(G2371,Store_Map!$A$2:$I$100,3,FALSE),"")</f>
        <v>0</v>
      </c>
      <c r="I2371">
        <f>IFERROR(VLOOKUP(G2371,Store_Map!$A$2:$I$100,4,FALSE),"")</f>
        <v>0</v>
      </c>
      <c r="J2371">
        <f>IFERROR(VLOOKUP(G2371,Store_Map!$A$2:$I$100,5,FALSE),"")</f>
        <v>0</v>
      </c>
      <c r="K2371">
        <f>IFERROR(VLOOKUP(G2371,Store_Map!$A$2:$I$100,6,FALSE),"")</f>
        <v>0</v>
      </c>
      <c r="L2371">
        <f>IFERROR(VLOOKUP(G2371,Store_Map!$A$2:$I$100,7,FALSE),"")</f>
        <v>0</v>
      </c>
      <c r="M2371">
        <f>IFERROR(VLOOKUP(G2371,Store_Map!$A$2:$I$100,8,FALSE),"")</f>
        <v>0</v>
      </c>
      <c r="N2371">
        <f t="shared" si="333"/>
        <v>0</v>
      </c>
      <c r="O2371" t="str">
        <f t="shared" si="334"/>
        <v>PASS</v>
      </c>
      <c r="P2371" t="str">
        <f t="shared" si="335"/>
        <v>PASS</v>
      </c>
      <c r="Q2371" t="str">
        <f t="shared" si="336"/>
        <v>PASS</v>
      </c>
      <c r="R2371" t="str">
        <f t="shared" si="337"/>
        <v>PASS</v>
      </c>
      <c r="S2371" t="str">
        <f t="shared" si="338"/>
        <v>PASS</v>
      </c>
      <c r="T2371">
        <f t="shared" si="339"/>
        <v>100</v>
      </c>
      <c r="U2371" t="str">
        <f t="shared" si="340"/>
        <v>Low</v>
      </c>
      <c r="V2371" t="str">
        <f t="shared" si="341"/>
        <v>Clean</v>
      </c>
    </row>
    <row r="2372" spans="1:22" x14ac:dyDescent="0.3">
      <c r="A2372" t="str">
        <f>Raw_Data!A2372</f>
        <v>6252503</v>
      </c>
      <c r="B2372">
        <f>Raw_Data!B2372</f>
        <v>45680</v>
      </c>
      <c r="C2372" t="str">
        <f>Raw_Data!C2372</f>
        <v>ATENOLOL 25 MG TABLET</v>
      </c>
      <c r="D2372" t="str">
        <f>Raw_Data!D2372</f>
        <v>68382002210</v>
      </c>
      <c r="E2372" t="str">
        <f>Raw_Data!E2372</f>
        <v>BYNE, EDMUND</v>
      </c>
      <c r="F2372" t="str">
        <f>Raw_Data!F2372</f>
        <v>1033186648</v>
      </c>
      <c r="G2372" t="str">
        <f>Raw_Data!H2372</f>
        <v>0</v>
      </c>
      <c r="H2372">
        <f>IFERROR(VLOOKUP(G2372,Store_Map!$A$2:$I$100,3,FALSE),"")</f>
        <v>0</v>
      </c>
      <c r="I2372">
        <f>IFERROR(VLOOKUP(G2372,Store_Map!$A$2:$I$100,4,FALSE),"")</f>
        <v>0</v>
      </c>
      <c r="J2372">
        <f>IFERROR(VLOOKUP(G2372,Store_Map!$A$2:$I$100,5,FALSE),"")</f>
        <v>0</v>
      </c>
      <c r="K2372">
        <f>IFERROR(VLOOKUP(G2372,Store_Map!$A$2:$I$100,6,FALSE),"")</f>
        <v>0</v>
      </c>
      <c r="L2372">
        <f>IFERROR(VLOOKUP(G2372,Store_Map!$A$2:$I$100,7,FALSE),"")</f>
        <v>0</v>
      </c>
      <c r="M2372">
        <f>IFERROR(VLOOKUP(G2372,Store_Map!$A$2:$I$100,8,FALSE),"")</f>
        <v>0</v>
      </c>
      <c r="N2372">
        <f t="shared" si="333"/>
        <v>0</v>
      </c>
      <c r="O2372" t="str">
        <f t="shared" si="334"/>
        <v>PASS</v>
      </c>
      <c r="P2372" t="str">
        <f t="shared" si="335"/>
        <v>PASS</v>
      </c>
      <c r="Q2372" t="str">
        <f t="shared" si="336"/>
        <v>PASS</v>
      </c>
      <c r="R2372" t="str">
        <f t="shared" si="337"/>
        <v>PASS</v>
      </c>
      <c r="S2372" t="str">
        <f t="shared" si="338"/>
        <v>PASS</v>
      </c>
      <c r="T2372">
        <f t="shared" si="339"/>
        <v>100</v>
      </c>
      <c r="U2372" t="str">
        <f t="shared" si="340"/>
        <v>Low</v>
      </c>
      <c r="V2372" t="str">
        <f t="shared" si="341"/>
        <v>Clean</v>
      </c>
    </row>
    <row r="2373" spans="1:22" x14ac:dyDescent="0.3">
      <c r="A2373" t="str">
        <f>Raw_Data!A2373</f>
        <v>6252504</v>
      </c>
      <c r="B2373">
        <f>Raw_Data!B2373</f>
        <v>45680</v>
      </c>
      <c r="C2373" t="str">
        <f>Raw_Data!C2373</f>
        <v>TIZANIDINE HCL 4 MG TABLET</v>
      </c>
      <c r="D2373" t="str">
        <f>Raw_Data!D2373</f>
        <v>55111018015</v>
      </c>
      <c r="E2373" t="str">
        <f>Raw_Data!E2373</f>
        <v>BYNE, EDMUND</v>
      </c>
      <c r="F2373" t="str">
        <f>Raw_Data!F2373</f>
        <v>1033186648</v>
      </c>
      <c r="G2373" t="str">
        <f>Raw_Data!H2373</f>
        <v>0</v>
      </c>
      <c r="H2373">
        <f>IFERROR(VLOOKUP(G2373,Store_Map!$A$2:$I$100,3,FALSE),"")</f>
        <v>0</v>
      </c>
      <c r="I2373">
        <f>IFERROR(VLOOKUP(G2373,Store_Map!$A$2:$I$100,4,FALSE),"")</f>
        <v>0</v>
      </c>
      <c r="J2373">
        <f>IFERROR(VLOOKUP(G2373,Store_Map!$A$2:$I$100,5,FALSE),"")</f>
        <v>0</v>
      </c>
      <c r="K2373">
        <f>IFERROR(VLOOKUP(G2373,Store_Map!$A$2:$I$100,6,FALSE),"")</f>
        <v>0</v>
      </c>
      <c r="L2373">
        <f>IFERROR(VLOOKUP(G2373,Store_Map!$A$2:$I$100,7,FALSE),"")</f>
        <v>0</v>
      </c>
      <c r="M2373">
        <f>IFERROR(VLOOKUP(G2373,Store_Map!$A$2:$I$100,8,FALSE),"")</f>
        <v>0</v>
      </c>
      <c r="N2373">
        <f t="shared" si="333"/>
        <v>0</v>
      </c>
      <c r="O2373" t="str">
        <f t="shared" si="334"/>
        <v>PASS</v>
      </c>
      <c r="P2373" t="str">
        <f t="shared" si="335"/>
        <v>PASS</v>
      </c>
      <c r="Q2373" t="str">
        <f t="shared" si="336"/>
        <v>PASS</v>
      </c>
      <c r="R2373" t="str">
        <f t="shared" si="337"/>
        <v>PASS</v>
      </c>
      <c r="S2373" t="str">
        <f t="shared" si="338"/>
        <v>PASS</v>
      </c>
      <c r="T2373">
        <f t="shared" si="339"/>
        <v>100</v>
      </c>
      <c r="U2373" t="str">
        <f t="shared" si="340"/>
        <v>Low</v>
      </c>
      <c r="V2373" t="str">
        <f t="shared" si="341"/>
        <v>Clean</v>
      </c>
    </row>
    <row r="2374" spans="1:22" x14ac:dyDescent="0.3">
      <c r="A2374" t="str">
        <f>Raw_Data!A2374</f>
        <v>6252505</v>
      </c>
      <c r="B2374">
        <f>Raw_Data!B2374</f>
        <v>45680</v>
      </c>
      <c r="C2374" t="str">
        <f>Raw_Data!C2374</f>
        <v>VITAMIN D3 50 MCG SOFTGEL</v>
      </c>
      <c r="D2374" t="str">
        <f>Raw_Data!D2374</f>
        <v>536135301</v>
      </c>
      <c r="E2374" t="str">
        <f>Raw_Data!E2374</f>
        <v>BYNE, EDMUND</v>
      </c>
      <c r="F2374" t="str">
        <f>Raw_Data!F2374</f>
        <v>1033186648</v>
      </c>
      <c r="G2374" t="str">
        <f>Raw_Data!H2374</f>
        <v>0</v>
      </c>
      <c r="H2374">
        <f>IFERROR(VLOOKUP(G2374,Store_Map!$A$2:$I$100,3,FALSE),"")</f>
        <v>0</v>
      </c>
      <c r="I2374">
        <f>IFERROR(VLOOKUP(G2374,Store_Map!$A$2:$I$100,4,FALSE),"")</f>
        <v>0</v>
      </c>
      <c r="J2374">
        <f>IFERROR(VLOOKUP(G2374,Store_Map!$A$2:$I$100,5,FALSE),"")</f>
        <v>0</v>
      </c>
      <c r="K2374">
        <f>IFERROR(VLOOKUP(G2374,Store_Map!$A$2:$I$100,6,FALSE),"")</f>
        <v>0</v>
      </c>
      <c r="L2374">
        <f>IFERROR(VLOOKUP(G2374,Store_Map!$A$2:$I$100,7,FALSE),"")</f>
        <v>0</v>
      </c>
      <c r="M2374">
        <f>IFERROR(VLOOKUP(G2374,Store_Map!$A$2:$I$100,8,FALSE),"")</f>
        <v>0</v>
      </c>
      <c r="N2374">
        <f t="shared" si="333"/>
        <v>0</v>
      </c>
      <c r="O2374" t="str">
        <f t="shared" si="334"/>
        <v>PASS</v>
      </c>
      <c r="P2374" t="str">
        <f t="shared" si="335"/>
        <v>REVIEW</v>
      </c>
      <c r="Q2374" t="str">
        <f t="shared" si="336"/>
        <v>PASS</v>
      </c>
      <c r="R2374" t="str">
        <f t="shared" si="337"/>
        <v>PASS</v>
      </c>
      <c r="S2374" t="str">
        <f t="shared" si="338"/>
        <v>REVIEW</v>
      </c>
      <c r="T2374">
        <f t="shared" si="339"/>
        <v>90</v>
      </c>
      <c r="U2374" t="str">
        <f t="shared" si="340"/>
        <v>Low</v>
      </c>
      <c r="V2374" t="str">
        <f t="shared" si="341"/>
        <v>Invalid NDC</v>
      </c>
    </row>
    <row r="2375" spans="1:22" x14ac:dyDescent="0.3">
      <c r="A2375" t="str">
        <f>Raw_Data!A2375</f>
        <v>6243385</v>
      </c>
      <c r="B2375">
        <f>Raw_Data!B2375</f>
        <v>45680</v>
      </c>
      <c r="C2375" t="str">
        <f>Raw_Data!C2375</f>
        <v>ESOMEPRAZOLE MAG DR 20 MG C</v>
      </c>
      <c r="D2375" t="str">
        <f>Raw_Data!D2375</f>
        <v>43598050930</v>
      </c>
      <c r="E2375" t="str">
        <f>Raw_Data!E2375</f>
        <v>BYNE, EDMUND</v>
      </c>
      <c r="F2375" t="str">
        <f>Raw_Data!F2375</f>
        <v>1033186648</v>
      </c>
      <c r="G2375" t="str">
        <f>Raw_Data!H2375</f>
        <v>0</v>
      </c>
      <c r="H2375">
        <f>IFERROR(VLOOKUP(G2375,Store_Map!$A$2:$I$100,3,FALSE),"")</f>
        <v>0</v>
      </c>
      <c r="I2375">
        <f>IFERROR(VLOOKUP(G2375,Store_Map!$A$2:$I$100,4,FALSE),"")</f>
        <v>0</v>
      </c>
      <c r="J2375">
        <f>IFERROR(VLOOKUP(G2375,Store_Map!$A$2:$I$100,5,FALSE),"")</f>
        <v>0</v>
      </c>
      <c r="K2375">
        <f>IFERROR(VLOOKUP(G2375,Store_Map!$A$2:$I$100,6,FALSE),"")</f>
        <v>0</v>
      </c>
      <c r="L2375">
        <f>IFERROR(VLOOKUP(G2375,Store_Map!$A$2:$I$100,7,FALSE),"")</f>
        <v>0</v>
      </c>
      <c r="M2375">
        <f>IFERROR(VLOOKUP(G2375,Store_Map!$A$2:$I$100,8,FALSE),"")</f>
        <v>0</v>
      </c>
      <c r="N2375">
        <f t="shared" si="333"/>
        <v>0</v>
      </c>
      <c r="O2375" t="str">
        <f t="shared" si="334"/>
        <v>PASS</v>
      </c>
      <c r="P2375" t="str">
        <f t="shared" si="335"/>
        <v>PASS</v>
      </c>
      <c r="Q2375" t="str">
        <f t="shared" si="336"/>
        <v>PASS</v>
      </c>
      <c r="R2375" t="str">
        <f t="shared" si="337"/>
        <v>PASS</v>
      </c>
      <c r="S2375" t="str">
        <f t="shared" si="338"/>
        <v>PASS</v>
      </c>
      <c r="T2375">
        <f t="shared" si="339"/>
        <v>100</v>
      </c>
      <c r="U2375" t="str">
        <f t="shared" si="340"/>
        <v>Low</v>
      </c>
      <c r="V2375" t="str">
        <f t="shared" si="341"/>
        <v>Clean</v>
      </c>
    </row>
    <row r="2376" spans="1:22" x14ac:dyDescent="0.3">
      <c r="A2376" t="str">
        <f>Raw_Data!A2376</f>
        <v>6248051</v>
      </c>
      <c r="B2376">
        <f>Raw_Data!B2376</f>
        <v>45680</v>
      </c>
      <c r="C2376" t="str">
        <f>Raw_Data!C2376</f>
        <v>PAROXETINE HCL 40 MG TABLET</v>
      </c>
      <c r="D2376" t="str">
        <f>Raw_Data!D2376</f>
        <v>43547035009</v>
      </c>
      <c r="E2376" t="str">
        <f>Raw_Data!E2376</f>
        <v>BYNE, EDMUND</v>
      </c>
      <c r="F2376" t="str">
        <f>Raw_Data!F2376</f>
        <v>1033186648</v>
      </c>
      <c r="G2376" t="str">
        <f>Raw_Data!H2376</f>
        <v>0</v>
      </c>
      <c r="H2376">
        <f>IFERROR(VLOOKUP(G2376,Store_Map!$A$2:$I$100,3,FALSE),"")</f>
        <v>0</v>
      </c>
      <c r="I2376">
        <f>IFERROR(VLOOKUP(G2376,Store_Map!$A$2:$I$100,4,FALSE),"")</f>
        <v>0</v>
      </c>
      <c r="J2376">
        <f>IFERROR(VLOOKUP(G2376,Store_Map!$A$2:$I$100,5,FALSE),"")</f>
        <v>0</v>
      </c>
      <c r="K2376">
        <f>IFERROR(VLOOKUP(G2376,Store_Map!$A$2:$I$100,6,FALSE),"")</f>
        <v>0</v>
      </c>
      <c r="L2376">
        <f>IFERROR(VLOOKUP(G2376,Store_Map!$A$2:$I$100,7,FALSE),"")</f>
        <v>0</v>
      </c>
      <c r="M2376">
        <f>IFERROR(VLOOKUP(G2376,Store_Map!$A$2:$I$100,8,FALSE),"")</f>
        <v>0</v>
      </c>
      <c r="N2376">
        <f t="shared" si="333"/>
        <v>0</v>
      </c>
      <c r="O2376" t="str">
        <f t="shared" si="334"/>
        <v>PASS</v>
      </c>
      <c r="P2376" t="str">
        <f t="shared" si="335"/>
        <v>PASS</v>
      </c>
      <c r="Q2376" t="str">
        <f t="shared" si="336"/>
        <v>PASS</v>
      </c>
      <c r="R2376" t="str">
        <f t="shared" si="337"/>
        <v>PASS</v>
      </c>
      <c r="S2376" t="str">
        <f t="shared" si="338"/>
        <v>PASS</v>
      </c>
      <c r="T2376">
        <f t="shared" si="339"/>
        <v>100</v>
      </c>
      <c r="U2376" t="str">
        <f t="shared" si="340"/>
        <v>Low</v>
      </c>
      <c r="V2376" t="str">
        <f t="shared" si="341"/>
        <v>Clean</v>
      </c>
    </row>
    <row r="2377" spans="1:22" x14ac:dyDescent="0.3">
      <c r="A2377" t="str">
        <f>Raw_Data!A2377</f>
        <v>6252495</v>
      </c>
      <c r="B2377">
        <f>Raw_Data!B2377</f>
        <v>45680</v>
      </c>
      <c r="C2377" t="str">
        <f>Raw_Data!C2377</f>
        <v>AMLODIPINE BESYLATE 10 MG T</v>
      </c>
      <c r="D2377" t="str">
        <f>Raw_Data!D2377</f>
        <v>69097012815</v>
      </c>
      <c r="E2377" t="str">
        <f>Raw_Data!E2377</f>
        <v>BYNE, EDMUND</v>
      </c>
      <c r="F2377" t="str">
        <f>Raw_Data!F2377</f>
        <v>1033186648</v>
      </c>
      <c r="G2377" t="str">
        <f>Raw_Data!H2377</f>
        <v>0</v>
      </c>
      <c r="H2377">
        <f>IFERROR(VLOOKUP(G2377,Store_Map!$A$2:$I$100,3,FALSE),"")</f>
        <v>0</v>
      </c>
      <c r="I2377">
        <f>IFERROR(VLOOKUP(G2377,Store_Map!$A$2:$I$100,4,FALSE),"")</f>
        <v>0</v>
      </c>
      <c r="J2377">
        <f>IFERROR(VLOOKUP(G2377,Store_Map!$A$2:$I$100,5,FALSE),"")</f>
        <v>0</v>
      </c>
      <c r="K2377">
        <f>IFERROR(VLOOKUP(G2377,Store_Map!$A$2:$I$100,6,FALSE),"")</f>
        <v>0</v>
      </c>
      <c r="L2377">
        <f>IFERROR(VLOOKUP(G2377,Store_Map!$A$2:$I$100,7,FALSE),"")</f>
        <v>0</v>
      </c>
      <c r="M2377">
        <f>IFERROR(VLOOKUP(G2377,Store_Map!$A$2:$I$100,8,FALSE),"")</f>
        <v>0</v>
      </c>
      <c r="N2377">
        <f t="shared" si="333"/>
        <v>0</v>
      </c>
      <c r="O2377" t="str">
        <f t="shared" si="334"/>
        <v>PASS</v>
      </c>
      <c r="P2377" t="str">
        <f t="shared" si="335"/>
        <v>PASS</v>
      </c>
      <c r="Q2377" t="str">
        <f t="shared" si="336"/>
        <v>PASS</v>
      </c>
      <c r="R2377" t="str">
        <f t="shared" si="337"/>
        <v>PASS</v>
      </c>
      <c r="S2377" t="str">
        <f t="shared" si="338"/>
        <v>PASS</v>
      </c>
      <c r="T2377">
        <f t="shared" si="339"/>
        <v>100</v>
      </c>
      <c r="U2377" t="str">
        <f t="shared" si="340"/>
        <v>Low</v>
      </c>
      <c r="V2377" t="str">
        <f t="shared" si="341"/>
        <v>Clean</v>
      </c>
    </row>
    <row r="2378" spans="1:22" x14ac:dyDescent="0.3">
      <c r="A2378" t="str">
        <f>Raw_Data!A2378</f>
        <v>6246794</v>
      </c>
      <c r="B2378">
        <f>Raw_Data!B2378</f>
        <v>45680</v>
      </c>
      <c r="C2378" t="str">
        <f>Raw_Data!C2378</f>
        <v>LISINOPRIL 20 MG TABLET</v>
      </c>
      <c r="D2378" t="str">
        <f>Raw_Data!D2378</f>
        <v>68180098103</v>
      </c>
      <c r="E2378" t="str">
        <f>Raw_Data!E2378</f>
        <v>GIBBS, JON</v>
      </c>
      <c r="F2378" t="str">
        <f>Raw_Data!F2378</f>
        <v>1700896156</v>
      </c>
      <c r="G2378" t="str">
        <f>Raw_Data!H2378</f>
        <v>0</v>
      </c>
      <c r="H2378">
        <f>IFERROR(VLOOKUP(G2378,Store_Map!$A$2:$I$100,3,FALSE),"")</f>
        <v>0</v>
      </c>
      <c r="I2378">
        <f>IFERROR(VLOOKUP(G2378,Store_Map!$A$2:$I$100,4,FALSE),"")</f>
        <v>0</v>
      </c>
      <c r="J2378">
        <f>IFERROR(VLOOKUP(G2378,Store_Map!$A$2:$I$100,5,FALSE),"")</f>
        <v>0</v>
      </c>
      <c r="K2378">
        <f>IFERROR(VLOOKUP(G2378,Store_Map!$A$2:$I$100,6,FALSE),"")</f>
        <v>0</v>
      </c>
      <c r="L2378">
        <f>IFERROR(VLOOKUP(G2378,Store_Map!$A$2:$I$100,7,FALSE),"")</f>
        <v>0</v>
      </c>
      <c r="M2378">
        <f>IFERROR(VLOOKUP(G2378,Store_Map!$A$2:$I$100,8,FALSE),"")</f>
        <v>0</v>
      </c>
      <c r="N2378">
        <f t="shared" si="333"/>
        <v>0</v>
      </c>
      <c r="O2378" t="str">
        <f t="shared" si="334"/>
        <v>PASS</v>
      </c>
      <c r="P2378" t="str">
        <f t="shared" si="335"/>
        <v>PASS</v>
      </c>
      <c r="Q2378" t="str">
        <f t="shared" si="336"/>
        <v>PASS</v>
      </c>
      <c r="R2378" t="str">
        <f t="shared" si="337"/>
        <v>PASS</v>
      </c>
      <c r="S2378" t="str">
        <f t="shared" si="338"/>
        <v>PASS</v>
      </c>
      <c r="T2378">
        <f t="shared" si="339"/>
        <v>100</v>
      </c>
      <c r="U2378" t="str">
        <f t="shared" si="340"/>
        <v>Low</v>
      </c>
      <c r="V2378" t="str">
        <f t="shared" si="341"/>
        <v>Clean</v>
      </c>
    </row>
    <row r="2379" spans="1:22" x14ac:dyDescent="0.3">
      <c r="A2379" t="str">
        <f>Raw_Data!A2379</f>
        <v>6246191</v>
      </c>
      <c r="B2379">
        <f>Raw_Data!B2379</f>
        <v>45680</v>
      </c>
      <c r="C2379" t="str">
        <f>Raw_Data!C2379</f>
        <v>AMLODIPINE BESYLATE 5 MG TA</v>
      </c>
      <c r="D2379" t="str">
        <f>Raw_Data!D2379</f>
        <v>69097012715</v>
      </c>
      <c r="E2379" t="str">
        <f>Raw_Data!E2379</f>
        <v>BYNE, EDMUND</v>
      </c>
      <c r="F2379" t="str">
        <f>Raw_Data!F2379</f>
        <v>1033186648</v>
      </c>
      <c r="G2379" t="str">
        <f>Raw_Data!H2379</f>
        <v>0</v>
      </c>
      <c r="H2379">
        <f>IFERROR(VLOOKUP(G2379,Store_Map!$A$2:$I$100,3,FALSE),"")</f>
        <v>0</v>
      </c>
      <c r="I2379">
        <f>IFERROR(VLOOKUP(G2379,Store_Map!$A$2:$I$100,4,FALSE),"")</f>
        <v>0</v>
      </c>
      <c r="J2379">
        <f>IFERROR(VLOOKUP(G2379,Store_Map!$A$2:$I$100,5,FALSE),"")</f>
        <v>0</v>
      </c>
      <c r="K2379">
        <f>IFERROR(VLOOKUP(G2379,Store_Map!$A$2:$I$100,6,FALSE),"")</f>
        <v>0</v>
      </c>
      <c r="L2379">
        <f>IFERROR(VLOOKUP(G2379,Store_Map!$A$2:$I$100,7,FALSE),"")</f>
        <v>0</v>
      </c>
      <c r="M2379">
        <f>IFERROR(VLOOKUP(G2379,Store_Map!$A$2:$I$100,8,FALSE),"")</f>
        <v>0</v>
      </c>
      <c r="N2379">
        <f t="shared" si="333"/>
        <v>0</v>
      </c>
      <c r="O2379" t="str">
        <f t="shared" si="334"/>
        <v>PASS</v>
      </c>
      <c r="P2379" t="str">
        <f t="shared" si="335"/>
        <v>PASS</v>
      </c>
      <c r="Q2379" t="str">
        <f t="shared" si="336"/>
        <v>PASS</v>
      </c>
      <c r="R2379" t="str">
        <f t="shared" si="337"/>
        <v>PASS</v>
      </c>
      <c r="S2379" t="str">
        <f t="shared" si="338"/>
        <v>PASS</v>
      </c>
      <c r="T2379">
        <f t="shared" si="339"/>
        <v>100</v>
      </c>
      <c r="U2379" t="str">
        <f t="shared" si="340"/>
        <v>Low</v>
      </c>
      <c r="V2379" t="str">
        <f t="shared" si="341"/>
        <v>Clean</v>
      </c>
    </row>
    <row r="2380" spans="1:22" x14ac:dyDescent="0.3">
      <c r="A2380" t="str">
        <f>Raw_Data!A2380</f>
        <v>6246190</v>
      </c>
      <c r="B2380">
        <f>Raw_Data!B2380</f>
        <v>45680</v>
      </c>
      <c r="C2380" t="str">
        <f>Raw_Data!C2380</f>
        <v>CHLORTHALIDONE 50 MG TABLET</v>
      </c>
      <c r="D2380" t="str">
        <f>Raw_Data!D2380</f>
        <v>75834011001</v>
      </c>
      <c r="E2380" t="str">
        <f>Raw_Data!E2380</f>
        <v>BYNE, EDMUND</v>
      </c>
      <c r="F2380" t="str">
        <f>Raw_Data!F2380</f>
        <v>1033186648</v>
      </c>
      <c r="G2380" t="str">
        <f>Raw_Data!H2380</f>
        <v>0</v>
      </c>
      <c r="H2380">
        <f>IFERROR(VLOOKUP(G2380,Store_Map!$A$2:$I$100,3,FALSE),"")</f>
        <v>0</v>
      </c>
      <c r="I2380">
        <f>IFERROR(VLOOKUP(G2380,Store_Map!$A$2:$I$100,4,FALSE),"")</f>
        <v>0</v>
      </c>
      <c r="J2380">
        <f>IFERROR(VLOOKUP(G2380,Store_Map!$A$2:$I$100,5,FALSE),"")</f>
        <v>0</v>
      </c>
      <c r="K2380">
        <f>IFERROR(VLOOKUP(G2380,Store_Map!$A$2:$I$100,6,FALSE),"")</f>
        <v>0</v>
      </c>
      <c r="L2380">
        <f>IFERROR(VLOOKUP(G2380,Store_Map!$A$2:$I$100,7,FALSE),"")</f>
        <v>0</v>
      </c>
      <c r="M2380">
        <f>IFERROR(VLOOKUP(G2380,Store_Map!$A$2:$I$100,8,FALSE),"")</f>
        <v>0</v>
      </c>
      <c r="N2380">
        <f t="shared" si="333"/>
        <v>0</v>
      </c>
      <c r="O2380" t="str">
        <f t="shared" si="334"/>
        <v>PASS</v>
      </c>
      <c r="P2380" t="str">
        <f t="shared" si="335"/>
        <v>PASS</v>
      </c>
      <c r="Q2380" t="str">
        <f t="shared" si="336"/>
        <v>PASS</v>
      </c>
      <c r="R2380" t="str">
        <f t="shared" si="337"/>
        <v>PASS</v>
      </c>
      <c r="S2380" t="str">
        <f t="shared" si="338"/>
        <v>PASS</v>
      </c>
      <c r="T2380">
        <f t="shared" si="339"/>
        <v>100</v>
      </c>
      <c r="U2380" t="str">
        <f t="shared" si="340"/>
        <v>Low</v>
      </c>
      <c r="V2380" t="str">
        <f t="shared" si="341"/>
        <v>Clean</v>
      </c>
    </row>
    <row r="2381" spans="1:22" x14ac:dyDescent="0.3">
      <c r="A2381" t="str">
        <f>Raw_Data!A2381</f>
        <v>6246189</v>
      </c>
      <c r="B2381">
        <f>Raw_Data!B2381</f>
        <v>45680</v>
      </c>
      <c r="C2381" t="str">
        <f>Raw_Data!C2381</f>
        <v>CARVEDILOL 6.25 MG TABLET</v>
      </c>
      <c r="D2381" t="str">
        <f>Raw_Data!D2381</f>
        <v>68382009305</v>
      </c>
      <c r="E2381" t="str">
        <f>Raw_Data!E2381</f>
        <v>BYNE, EDMUND</v>
      </c>
      <c r="F2381" t="str">
        <f>Raw_Data!F2381</f>
        <v>1033186648</v>
      </c>
      <c r="G2381" t="str">
        <f>Raw_Data!H2381</f>
        <v>0</v>
      </c>
      <c r="H2381">
        <f>IFERROR(VLOOKUP(G2381,Store_Map!$A$2:$I$100,3,FALSE),"")</f>
        <v>0</v>
      </c>
      <c r="I2381">
        <f>IFERROR(VLOOKUP(G2381,Store_Map!$A$2:$I$100,4,FALSE),"")</f>
        <v>0</v>
      </c>
      <c r="J2381">
        <f>IFERROR(VLOOKUP(G2381,Store_Map!$A$2:$I$100,5,FALSE),"")</f>
        <v>0</v>
      </c>
      <c r="K2381">
        <f>IFERROR(VLOOKUP(G2381,Store_Map!$A$2:$I$100,6,FALSE),"")</f>
        <v>0</v>
      </c>
      <c r="L2381">
        <f>IFERROR(VLOOKUP(G2381,Store_Map!$A$2:$I$100,7,FALSE),"")</f>
        <v>0</v>
      </c>
      <c r="M2381">
        <f>IFERROR(VLOOKUP(G2381,Store_Map!$A$2:$I$100,8,FALSE),"")</f>
        <v>0</v>
      </c>
      <c r="N2381">
        <f t="shared" si="333"/>
        <v>0</v>
      </c>
      <c r="O2381" t="str">
        <f t="shared" si="334"/>
        <v>PASS</v>
      </c>
      <c r="P2381" t="str">
        <f t="shared" si="335"/>
        <v>PASS</v>
      </c>
      <c r="Q2381" t="str">
        <f t="shared" si="336"/>
        <v>PASS</v>
      </c>
      <c r="R2381" t="str">
        <f t="shared" si="337"/>
        <v>PASS</v>
      </c>
      <c r="S2381" t="str">
        <f t="shared" si="338"/>
        <v>PASS</v>
      </c>
      <c r="T2381">
        <f t="shared" si="339"/>
        <v>100</v>
      </c>
      <c r="U2381" t="str">
        <f t="shared" si="340"/>
        <v>Low</v>
      </c>
      <c r="V2381" t="str">
        <f t="shared" si="341"/>
        <v>Clean</v>
      </c>
    </row>
    <row r="2382" spans="1:22" x14ac:dyDescent="0.3">
      <c r="A2382" t="str">
        <f>Raw_Data!A2382</f>
        <v>6252207</v>
      </c>
      <c r="B2382">
        <f>Raw_Data!B2382</f>
        <v>45680</v>
      </c>
      <c r="C2382" t="str">
        <f>Raw_Data!C2382</f>
        <v>FLUTICASONE PROP 50 MCG SPR</v>
      </c>
      <c r="D2382" t="str">
        <f>Raw_Data!D2382</f>
        <v>54327099</v>
      </c>
      <c r="E2382" t="str">
        <f>Raw_Data!E2382</f>
        <v>BYNE, EDMUND</v>
      </c>
      <c r="F2382" t="str">
        <f>Raw_Data!F2382</f>
        <v>1033186648</v>
      </c>
      <c r="G2382" t="str">
        <f>Raw_Data!H2382</f>
        <v>0</v>
      </c>
      <c r="H2382">
        <f>IFERROR(VLOOKUP(G2382,Store_Map!$A$2:$I$100,3,FALSE),"")</f>
        <v>0</v>
      </c>
      <c r="I2382">
        <f>IFERROR(VLOOKUP(G2382,Store_Map!$A$2:$I$100,4,FALSE),"")</f>
        <v>0</v>
      </c>
      <c r="J2382">
        <f>IFERROR(VLOOKUP(G2382,Store_Map!$A$2:$I$100,5,FALSE),"")</f>
        <v>0</v>
      </c>
      <c r="K2382">
        <f>IFERROR(VLOOKUP(G2382,Store_Map!$A$2:$I$100,6,FALSE),"")</f>
        <v>0</v>
      </c>
      <c r="L2382">
        <f>IFERROR(VLOOKUP(G2382,Store_Map!$A$2:$I$100,7,FALSE),"")</f>
        <v>0</v>
      </c>
      <c r="M2382">
        <f>IFERROR(VLOOKUP(G2382,Store_Map!$A$2:$I$100,8,FALSE),"")</f>
        <v>0</v>
      </c>
      <c r="N2382">
        <f t="shared" si="333"/>
        <v>0</v>
      </c>
      <c r="O2382" t="str">
        <f t="shared" si="334"/>
        <v>PASS</v>
      </c>
      <c r="P2382" t="str">
        <f t="shared" si="335"/>
        <v>REVIEW</v>
      </c>
      <c r="Q2382" t="str">
        <f t="shared" si="336"/>
        <v>PASS</v>
      </c>
      <c r="R2382" t="str">
        <f t="shared" si="337"/>
        <v>PASS</v>
      </c>
      <c r="S2382" t="str">
        <f t="shared" si="338"/>
        <v>REVIEW</v>
      </c>
      <c r="T2382">
        <f t="shared" si="339"/>
        <v>90</v>
      </c>
      <c r="U2382" t="str">
        <f t="shared" si="340"/>
        <v>Low</v>
      </c>
      <c r="V2382" t="str">
        <f t="shared" si="341"/>
        <v>Invalid NDC</v>
      </c>
    </row>
    <row r="2383" spans="1:22" x14ac:dyDescent="0.3">
      <c r="A2383" t="str">
        <f>Raw_Data!A2383</f>
        <v>6231835</v>
      </c>
      <c r="B2383">
        <f>Raw_Data!B2383</f>
        <v>45680</v>
      </c>
      <c r="C2383" t="str">
        <f>Raw_Data!C2383</f>
        <v>ATENOLOL-CHLORTHALIDONE 100</v>
      </c>
      <c r="D2383" t="str">
        <f>Raw_Data!D2383</f>
        <v>70710116801</v>
      </c>
      <c r="E2383" t="str">
        <f>Raw_Data!E2383</f>
        <v>GIBBS, JON</v>
      </c>
      <c r="F2383" t="str">
        <f>Raw_Data!F2383</f>
        <v>1700896156</v>
      </c>
      <c r="G2383" t="str">
        <f>Raw_Data!H2383</f>
        <v>0</v>
      </c>
      <c r="H2383">
        <f>IFERROR(VLOOKUP(G2383,Store_Map!$A$2:$I$100,3,FALSE),"")</f>
        <v>0</v>
      </c>
      <c r="I2383">
        <f>IFERROR(VLOOKUP(G2383,Store_Map!$A$2:$I$100,4,FALSE),"")</f>
        <v>0</v>
      </c>
      <c r="J2383">
        <f>IFERROR(VLOOKUP(G2383,Store_Map!$A$2:$I$100,5,FALSE),"")</f>
        <v>0</v>
      </c>
      <c r="K2383">
        <f>IFERROR(VLOOKUP(G2383,Store_Map!$A$2:$I$100,6,FALSE),"")</f>
        <v>0</v>
      </c>
      <c r="L2383">
        <f>IFERROR(VLOOKUP(G2383,Store_Map!$A$2:$I$100,7,FALSE),"")</f>
        <v>0</v>
      </c>
      <c r="M2383">
        <f>IFERROR(VLOOKUP(G2383,Store_Map!$A$2:$I$100,8,FALSE),"")</f>
        <v>0</v>
      </c>
      <c r="N2383">
        <f t="shared" si="333"/>
        <v>0</v>
      </c>
      <c r="O2383" t="str">
        <f t="shared" si="334"/>
        <v>PASS</v>
      </c>
      <c r="P2383" t="str">
        <f t="shared" si="335"/>
        <v>PASS</v>
      </c>
      <c r="Q2383" t="str">
        <f t="shared" si="336"/>
        <v>PASS</v>
      </c>
      <c r="R2383" t="str">
        <f t="shared" si="337"/>
        <v>PASS</v>
      </c>
      <c r="S2383" t="str">
        <f t="shared" si="338"/>
        <v>PASS</v>
      </c>
      <c r="T2383">
        <f t="shared" si="339"/>
        <v>100</v>
      </c>
      <c r="U2383" t="str">
        <f t="shared" si="340"/>
        <v>Low</v>
      </c>
      <c r="V2383" t="str">
        <f t="shared" si="341"/>
        <v>Clean</v>
      </c>
    </row>
    <row r="2384" spans="1:22" x14ac:dyDescent="0.3">
      <c r="A2384" t="str">
        <f>Raw_Data!A2384</f>
        <v>6232363</v>
      </c>
      <c r="B2384">
        <f>Raw_Data!B2384</f>
        <v>45680</v>
      </c>
      <c r="C2384" t="str">
        <f>Raw_Data!C2384</f>
        <v>SYNTHROID 25 MCG TABLET</v>
      </c>
      <c r="D2384" t="str">
        <f>Raw_Data!D2384</f>
        <v>74434190</v>
      </c>
      <c r="E2384" t="str">
        <f>Raw_Data!E2384</f>
        <v>GIBBS, JON</v>
      </c>
      <c r="F2384" t="str">
        <f>Raw_Data!F2384</f>
        <v>1700896156</v>
      </c>
      <c r="G2384" t="str">
        <f>Raw_Data!H2384</f>
        <v>0</v>
      </c>
      <c r="H2384">
        <f>IFERROR(VLOOKUP(G2384,Store_Map!$A$2:$I$100,3,FALSE),"")</f>
        <v>0</v>
      </c>
      <c r="I2384">
        <f>IFERROR(VLOOKUP(G2384,Store_Map!$A$2:$I$100,4,FALSE),"")</f>
        <v>0</v>
      </c>
      <c r="J2384">
        <f>IFERROR(VLOOKUP(G2384,Store_Map!$A$2:$I$100,5,FALSE),"")</f>
        <v>0</v>
      </c>
      <c r="K2384">
        <f>IFERROR(VLOOKUP(G2384,Store_Map!$A$2:$I$100,6,FALSE),"")</f>
        <v>0</v>
      </c>
      <c r="L2384">
        <f>IFERROR(VLOOKUP(G2384,Store_Map!$A$2:$I$100,7,FALSE),"")</f>
        <v>0</v>
      </c>
      <c r="M2384">
        <f>IFERROR(VLOOKUP(G2384,Store_Map!$A$2:$I$100,8,FALSE),"")</f>
        <v>0</v>
      </c>
      <c r="N2384">
        <f t="shared" si="333"/>
        <v>0</v>
      </c>
      <c r="O2384" t="str">
        <f t="shared" si="334"/>
        <v>PASS</v>
      </c>
      <c r="P2384" t="str">
        <f t="shared" si="335"/>
        <v>REVIEW</v>
      </c>
      <c r="Q2384" t="str">
        <f t="shared" si="336"/>
        <v>PASS</v>
      </c>
      <c r="R2384" t="str">
        <f t="shared" si="337"/>
        <v>PASS</v>
      </c>
      <c r="S2384" t="str">
        <f t="shared" si="338"/>
        <v>REVIEW</v>
      </c>
      <c r="T2384">
        <f t="shared" si="339"/>
        <v>90</v>
      </c>
      <c r="U2384" t="str">
        <f t="shared" si="340"/>
        <v>Low</v>
      </c>
      <c r="V2384" t="str">
        <f t="shared" si="341"/>
        <v>Invalid NDC</v>
      </c>
    </row>
    <row r="2385" spans="1:22" x14ac:dyDescent="0.3">
      <c r="A2385" t="str">
        <f>Raw_Data!A2385</f>
        <v>6246118</v>
      </c>
      <c r="B2385">
        <f>Raw_Data!B2385</f>
        <v>45680</v>
      </c>
      <c r="C2385" t="str">
        <f>Raw_Data!C2385</f>
        <v>CANDESARTAN CILEXETIL 16 MG</v>
      </c>
      <c r="D2385" t="str">
        <f>Raw_Data!D2385</f>
        <v>62332034390</v>
      </c>
      <c r="E2385" t="str">
        <f>Raw_Data!E2385</f>
        <v>GIBBS, JON</v>
      </c>
      <c r="F2385" t="str">
        <f>Raw_Data!F2385</f>
        <v>1700896156</v>
      </c>
      <c r="G2385" t="str">
        <f>Raw_Data!H2385</f>
        <v>0</v>
      </c>
      <c r="H2385">
        <f>IFERROR(VLOOKUP(G2385,Store_Map!$A$2:$I$100,3,FALSE),"")</f>
        <v>0</v>
      </c>
      <c r="I2385">
        <f>IFERROR(VLOOKUP(G2385,Store_Map!$A$2:$I$100,4,FALSE),"")</f>
        <v>0</v>
      </c>
      <c r="J2385">
        <f>IFERROR(VLOOKUP(G2385,Store_Map!$A$2:$I$100,5,FALSE),"")</f>
        <v>0</v>
      </c>
      <c r="K2385">
        <f>IFERROR(VLOOKUP(G2385,Store_Map!$A$2:$I$100,6,FALSE),"")</f>
        <v>0</v>
      </c>
      <c r="L2385">
        <f>IFERROR(VLOOKUP(G2385,Store_Map!$A$2:$I$100,7,FALSE),"")</f>
        <v>0</v>
      </c>
      <c r="M2385">
        <f>IFERROR(VLOOKUP(G2385,Store_Map!$A$2:$I$100,8,FALSE),"")</f>
        <v>0</v>
      </c>
      <c r="N2385">
        <f t="shared" si="333"/>
        <v>0</v>
      </c>
      <c r="O2385" t="str">
        <f t="shared" si="334"/>
        <v>PASS</v>
      </c>
      <c r="P2385" t="str">
        <f t="shared" si="335"/>
        <v>PASS</v>
      </c>
      <c r="Q2385" t="str">
        <f t="shared" si="336"/>
        <v>PASS</v>
      </c>
      <c r="R2385" t="str">
        <f t="shared" si="337"/>
        <v>PASS</v>
      </c>
      <c r="S2385" t="str">
        <f t="shared" si="338"/>
        <v>PASS</v>
      </c>
      <c r="T2385">
        <f t="shared" si="339"/>
        <v>100</v>
      </c>
      <c r="U2385" t="str">
        <f t="shared" si="340"/>
        <v>Low</v>
      </c>
      <c r="V2385" t="str">
        <f t="shared" si="341"/>
        <v>Clean</v>
      </c>
    </row>
    <row r="2386" spans="1:22" x14ac:dyDescent="0.3">
      <c r="A2386" t="str">
        <f>Raw_Data!A2386</f>
        <v>6246687</v>
      </c>
      <c r="B2386">
        <f>Raw_Data!B2386</f>
        <v>45680</v>
      </c>
      <c r="C2386" t="str">
        <f>Raw_Data!C2386</f>
        <v>OMEPRAZOLE DR 20 MG CAPSULE</v>
      </c>
      <c r="D2386" t="str">
        <f>Raw_Data!D2386</f>
        <v>68382041205</v>
      </c>
      <c r="E2386" t="str">
        <f>Raw_Data!E2386</f>
        <v>BYNE, EDMUND</v>
      </c>
      <c r="F2386" t="str">
        <f>Raw_Data!F2386</f>
        <v>1033186648</v>
      </c>
      <c r="G2386" t="str">
        <f>Raw_Data!H2386</f>
        <v>0</v>
      </c>
      <c r="H2386">
        <f>IFERROR(VLOOKUP(G2386,Store_Map!$A$2:$I$100,3,FALSE),"")</f>
        <v>0</v>
      </c>
      <c r="I2386">
        <f>IFERROR(VLOOKUP(G2386,Store_Map!$A$2:$I$100,4,FALSE),"")</f>
        <v>0</v>
      </c>
      <c r="J2386">
        <f>IFERROR(VLOOKUP(G2386,Store_Map!$A$2:$I$100,5,FALSE),"")</f>
        <v>0</v>
      </c>
      <c r="K2386">
        <f>IFERROR(VLOOKUP(G2386,Store_Map!$A$2:$I$100,6,FALSE),"")</f>
        <v>0</v>
      </c>
      <c r="L2386">
        <f>IFERROR(VLOOKUP(G2386,Store_Map!$A$2:$I$100,7,FALSE),"")</f>
        <v>0</v>
      </c>
      <c r="M2386">
        <f>IFERROR(VLOOKUP(G2386,Store_Map!$A$2:$I$100,8,FALSE),"")</f>
        <v>0</v>
      </c>
      <c r="N2386">
        <f t="shared" si="333"/>
        <v>0</v>
      </c>
      <c r="O2386" t="str">
        <f t="shared" si="334"/>
        <v>PASS</v>
      </c>
      <c r="P2386" t="str">
        <f t="shared" si="335"/>
        <v>PASS</v>
      </c>
      <c r="Q2386" t="str">
        <f t="shared" si="336"/>
        <v>PASS</v>
      </c>
      <c r="R2386" t="str">
        <f t="shared" si="337"/>
        <v>PASS</v>
      </c>
      <c r="S2386" t="str">
        <f t="shared" si="338"/>
        <v>PASS</v>
      </c>
      <c r="T2386">
        <f t="shared" si="339"/>
        <v>100</v>
      </c>
      <c r="U2386" t="str">
        <f t="shared" si="340"/>
        <v>Low</v>
      </c>
      <c r="V2386" t="str">
        <f t="shared" si="341"/>
        <v>Clean</v>
      </c>
    </row>
    <row r="2387" spans="1:22" x14ac:dyDescent="0.3">
      <c r="A2387" t="str">
        <f>Raw_Data!A2387</f>
        <v>6246688</v>
      </c>
      <c r="B2387">
        <f>Raw_Data!B2387</f>
        <v>45680</v>
      </c>
      <c r="C2387" t="str">
        <f>Raw_Data!C2387</f>
        <v>AMLODIPINE BESYLATE 10 MG T</v>
      </c>
      <c r="D2387" t="str">
        <f>Raw_Data!D2387</f>
        <v>29300039810</v>
      </c>
      <c r="E2387" t="str">
        <f>Raw_Data!E2387</f>
        <v>BYNE, EDMUND</v>
      </c>
      <c r="F2387" t="str">
        <f>Raw_Data!F2387</f>
        <v>1033186648</v>
      </c>
      <c r="G2387" t="str">
        <f>Raw_Data!H2387</f>
        <v>0</v>
      </c>
      <c r="H2387">
        <f>IFERROR(VLOOKUP(G2387,Store_Map!$A$2:$I$100,3,FALSE),"")</f>
        <v>0</v>
      </c>
      <c r="I2387">
        <f>IFERROR(VLOOKUP(G2387,Store_Map!$A$2:$I$100,4,FALSE),"")</f>
        <v>0</v>
      </c>
      <c r="J2387">
        <f>IFERROR(VLOOKUP(G2387,Store_Map!$A$2:$I$100,5,FALSE),"")</f>
        <v>0</v>
      </c>
      <c r="K2387">
        <f>IFERROR(VLOOKUP(G2387,Store_Map!$A$2:$I$100,6,FALSE),"")</f>
        <v>0</v>
      </c>
      <c r="L2387">
        <f>IFERROR(VLOOKUP(G2387,Store_Map!$A$2:$I$100,7,FALSE),"")</f>
        <v>0</v>
      </c>
      <c r="M2387">
        <f>IFERROR(VLOOKUP(G2387,Store_Map!$A$2:$I$100,8,FALSE),"")</f>
        <v>0</v>
      </c>
      <c r="N2387">
        <f t="shared" si="333"/>
        <v>0</v>
      </c>
      <c r="O2387" t="str">
        <f t="shared" si="334"/>
        <v>PASS</v>
      </c>
      <c r="P2387" t="str">
        <f t="shared" si="335"/>
        <v>PASS</v>
      </c>
      <c r="Q2387" t="str">
        <f t="shared" si="336"/>
        <v>PASS</v>
      </c>
      <c r="R2387" t="str">
        <f t="shared" si="337"/>
        <v>PASS</v>
      </c>
      <c r="S2387" t="str">
        <f t="shared" si="338"/>
        <v>PASS</v>
      </c>
      <c r="T2387">
        <f t="shared" si="339"/>
        <v>100</v>
      </c>
      <c r="U2387" t="str">
        <f t="shared" si="340"/>
        <v>Low</v>
      </c>
      <c r="V2387" t="str">
        <f t="shared" si="341"/>
        <v>Clean</v>
      </c>
    </row>
    <row r="2388" spans="1:22" x14ac:dyDescent="0.3">
      <c r="A2388" t="str">
        <f>Raw_Data!A2388</f>
        <v>6245403</v>
      </c>
      <c r="B2388">
        <f>Raw_Data!B2388</f>
        <v>45680</v>
      </c>
      <c r="C2388" t="str">
        <f>Raw_Data!C2388</f>
        <v>PROMETHAZINE 25 MG TABLET</v>
      </c>
      <c r="D2388" t="str">
        <f>Raw_Data!D2388</f>
        <v>68382004101</v>
      </c>
      <c r="E2388" t="str">
        <f>Raw_Data!E2388</f>
        <v>BYNE, EDMUND</v>
      </c>
      <c r="F2388" t="str">
        <f>Raw_Data!F2388</f>
        <v>1033186648</v>
      </c>
      <c r="G2388" t="str">
        <f>Raw_Data!H2388</f>
        <v>0</v>
      </c>
      <c r="H2388">
        <f>IFERROR(VLOOKUP(G2388,Store_Map!$A$2:$I$100,3,FALSE),"")</f>
        <v>0</v>
      </c>
      <c r="I2388">
        <f>IFERROR(VLOOKUP(G2388,Store_Map!$A$2:$I$100,4,FALSE),"")</f>
        <v>0</v>
      </c>
      <c r="J2388">
        <f>IFERROR(VLOOKUP(G2388,Store_Map!$A$2:$I$100,5,FALSE),"")</f>
        <v>0</v>
      </c>
      <c r="K2388">
        <f>IFERROR(VLOOKUP(G2388,Store_Map!$A$2:$I$100,6,FALSE),"")</f>
        <v>0</v>
      </c>
      <c r="L2388">
        <f>IFERROR(VLOOKUP(G2388,Store_Map!$A$2:$I$100,7,FALSE),"")</f>
        <v>0</v>
      </c>
      <c r="M2388">
        <f>IFERROR(VLOOKUP(G2388,Store_Map!$A$2:$I$100,8,FALSE),"")</f>
        <v>0</v>
      </c>
      <c r="N2388">
        <f t="shared" si="333"/>
        <v>0</v>
      </c>
      <c r="O2388" t="str">
        <f t="shared" si="334"/>
        <v>PASS</v>
      </c>
      <c r="P2388" t="str">
        <f t="shared" si="335"/>
        <v>PASS</v>
      </c>
      <c r="Q2388" t="str">
        <f t="shared" si="336"/>
        <v>PASS</v>
      </c>
      <c r="R2388" t="str">
        <f t="shared" si="337"/>
        <v>PASS</v>
      </c>
      <c r="S2388" t="str">
        <f t="shared" si="338"/>
        <v>PASS</v>
      </c>
      <c r="T2388">
        <f t="shared" si="339"/>
        <v>100</v>
      </c>
      <c r="U2388" t="str">
        <f t="shared" si="340"/>
        <v>Low</v>
      </c>
      <c r="V2388" t="str">
        <f t="shared" si="341"/>
        <v>Clean</v>
      </c>
    </row>
    <row r="2389" spans="1:22" x14ac:dyDescent="0.3">
      <c r="A2389" t="str">
        <f>Raw_Data!A2389</f>
        <v>6246355</v>
      </c>
      <c r="B2389">
        <f>Raw_Data!B2389</f>
        <v>45680</v>
      </c>
      <c r="C2389" t="str">
        <f>Raw_Data!C2389</f>
        <v>CLOPIDOGREL 75 MG TABLET</v>
      </c>
      <c r="D2389" t="str">
        <f>Raw_Data!D2389</f>
        <v>55111019605</v>
      </c>
      <c r="E2389" t="str">
        <f>Raw_Data!E2389</f>
        <v>BLACKWELDER, ROBERT</v>
      </c>
      <c r="F2389" t="str">
        <f>Raw_Data!F2389</f>
        <v>1558993576</v>
      </c>
      <c r="G2389" t="str">
        <f>Raw_Data!H2389</f>
        <v>0</v>
      </c>
      <c r="H2389">
        <f>IFERROR(VLOOKUP(G2389,Store_Map!$A$2:$I$100,3,FALSE),"")</f>
        <v>0</v>
      </c>
      <c r="I2389">
        <f>IFERROR(VLOOKUP(G2389,Store_Map!$A$2:$I$100,4,FALSE),"")</f>
        <v>0</v>
      </c>
      <c r="J2389">
        <f>IFERROR(VLOOKUP(G2389,Store_Map!$A$2:$I$100,5,FALSE),"")</f>
        <v>0</v>
      </c>
      <c r="K2389">
        <f>IFERROR(VLOOKUP(G2389,Store_Map!$A$2:$I$100,6,FALSE),"")</f>
        <v>0</v>
      </c>
      <c r="L2389">
        <f>IFERROR(VLOOKUP(G2389,Store_Map!$A$2:$I$100,7,FALSE),"")</f>
        <v>0</v>
      </c>
      <c r="M2389">
        <f>IFERROR(VLOOKUP(G2389,Store_Map!$A$2:$I$100,8,FALSE),"")</f>
        <v>0</v>
      </c>
      <c r="N2389">
        <f t="shared" si="333"/>
        <v>0</v>
      </c>
      <c r="O2389" t="str">
        <f t="shared" si="334"/>
        <v>PASS</v>
      </c>
      <c r="P2389" t="str">
        <f t="shared" si="335"/>
        <v>PASS</v>
      </c>
      <c r="Q2389" t="str">
        <f t="shared" si="336"/>
        <v>PASS</v>
      </c>
      <c r="R2389" t="str">
        <f t="shared" si="337"/>
        <v>PASS</v>
      </c>
      <c r="S2389" t="str">
        <f t="shared" si="338"/>
        <v>PASS</v>
      </c>
      <c r="T2389">
        <f t="shared" si="339"/>
        <v>100</v>
      </c>
      <c r="U2389" t="str">
        <f t="shared" si="340"/>
        <v>Low</v>
      </c>
      <c r="V2389" t="str">
        <f t="shared" si="341"/>
        <v>Clean</v>
      </c>
    </row>
    <row r="2390" spans="1:22" x14ac:dyDescent="0.3">
      <c r="A2390" t="str">
        <f>Raw_Data!A2390</f>
        <v>6246340</v>
      </c>
      <c r="B2390">
        <f>Raw_Data!B2390</f>
        <v>45680</v>
      </c>
      <c r="C2390" t="str">
        <f>Raw_Data!C2390</f>
        <v>PANTOPRAZOLE SOD DR 40 MG T</v>
      </c>
      <c r="D2390" t="str">
        <f>Raw_Data!D2390</f>
        <v>65862056090</v>
      </c>
      <c r="E2390" t="str">
        <f>Raw_Data!E2390</f>
        <v>BLACKWELDER, ROBERT</v>
      </c>
      <c r="F2390" t="str">
        <f>Raw_Data!F2390</f>
        <v>1558993576</v>
      </c>
      <c r="G2390" t="str">
        <f>Raw_Data!H2390</f>
        <v>0</v>
      </c>
      <c r="H2390">
        <f>IFERROR(VLOOKUP(G2390,Store_Map!$A$2:$I$100,3,FALSE),"")</f>
        <v>0</v>
      </c>
      <c r="I2390">
        <f>IFERROR(VLOOKUP(G2390,Store_Map!$A$2:$I$100,4,FALSE),"")</f>
        <v>0</v>
      </c>
      <c r="J2390">
        <f>IFERROR(VLOOKUP(G2390,Store_Map!$A$2:$I$100,5,FALSE),"")</f>
        <v>0</v>
      </c>
      <c r="K2390">
        <f>IFERROR(VLOOKUP(G2390,Store_Map!$A$2:$I$100,6,FALSE),"")</f>
        <v>0</v>
      </c>
      <c r="L2390">
        <f>IFERROR(VLOOKUP(G2390,Store_Map!$A$2:$I$100,7,FALSE),"")</f>
        <v>0</v>
      </c>
      <c r="M2390">
        <f>IFERROR(VLOOKUP(G2390,Store_Map!$A$2:$I$100,8,FALSE),"")</f>
        <v>0</v>
      </c>
      <c r="N2390">
        <f t="shared" si="333"/>
        <v>0</v>
      </c>
      <c r="O2390" t="str">
        <f t="shared" si="334"/>
        <v>PASS</v>
      </c>
      <c r="P2390" t="str">
        <f t="shared" si="335"/>
        <v>PASS</v>
      </c>
      <c r="Q2390" t="str">
        <f t="shared" si="336"/>
        <v>PASS</v>
      </c>
      <c r="R2390" t="str">
        <f t="shared" si="337"/>
        <v>PASS</v>
      </c>
      <c r="S2390" t="str">
        <f t="shared" si="338"/>
        <v>PASS</v>
      </c>
      <c r="T2390">
        <f t="shared" si="339"/>
        <v>100</v>
      </c>
      <c r="U2390" t="str">
        <f t="shared" si="340"/>
        <v>Low</v>
      </c>
      <c r="V2390" t="str">
        <f t="shared" si="341"/>
        <v>Clean</v>
      </c>
    </row>
    <row r="2391" spans="1:22" x14ac:dyDescent="0.3">
      <c r="A2391" t="str">
        <f>Raw_Data!A2391</f>
        <v>6248492</v>
      </c>
      <c r="B2391">
        <f>Raw_Data!B2391</f>
        <v>45680</v>
      </c>
      <c r="C2391" t="str">
        <f>Raw_Data!C2391</f>
        <v>FENOFIBRATE 54 MG TABLET</v>
      </c>
      <c r="D2391" t="str">
        <f>Raw_Data!D2391</f>
        <v>27241011603</v>
      </c>
      <c r="E2391" t="str">
        <f>Raw_Data!E2391</f>
        <v>YASIN, NURA</v>
      </c>
      <c r="F2391" t="str">
        <f>Raw_Data!F2391</f>
        <v>1265518567</v>
      </c>
      <c r="G2391" t="str">
        <f>Raw_Data!H2391</f>
        <v>0</v>
      </c>
      <c r="H2391">
        <f>IFERROR(VLOOKUP(G2391,Store_Map!$A$2:$I$100,3,FALSE),"")</f>
        <v>0</v>
      </c>
      <c r="I2391">
        <f>IFERROR(VLOOKUP(G2391,Store_Map!$A$2:$I$100,4,FALSE),"")</f>
        <v>0</v>
      </c>
      <c r="J2391">
        <f>IFERROR(VLOOKUP(G2391,Store_Map!$A$2:$I$100,5,FALSE),"")</f>
        <v>0</v>
      </c>
      <c r="K2391">
        <f>IFERROR(VLOOKUP(G2391,Store_Map!$A$2:$I$100,6,FALSE),"")</f>
        <v>0</v>
      </c>
      <c r="L2391">
        <f>IFERROR(VLOOKUP(G2391,Store_Map!$A$2:$I$100,7,FALSE),"")</f>
        <v>0</v>
      </c>
      <c r="M2391">
        <f>IFERROR(VLOOKUP(G2391,Store_Map!$A$2:$I$100,8,FALSE),"")</f>
        <v>0</v>
      </c>
      <c r="N2391">
        <f t="shared" si="333"/>
        <v>0</v>
      </c>
      <c r="O2391" t="str">
        <f t="shared" si="334"/>
        <v>PASS</v>
      </c>
      <c r="P2391" t="str">
        <f t="shared" si="335"/>
        <v>PASS</v>
      </c>
      <c r="Q2391" t="str">
        <f t="shared" si="336"/>
        <v>PASS</v>
      </c>
      <c r="R2391" t="str">
        <f t="shared" si="337"/>
        <v>PASS</v>
      </c>
      <c r="S2391" t="str">
        <f t="shared" si="338"/>
        <v>PASS</v>
      </c>
      <c r="T2391">
        <f t="shared" si="339"/>
        <v>100</v>
      </c>
      <c r="U2391" t="str">
        <f t="shared" si="340"/>
        <v>Low</v>
      </c>
      <c r="V2391" t="str">
        <f t="shared" si="341"/>
        <v>Clean</v>
      </c>
    </row>
    <row r="2392" spans="1:22" x14ac:dyDescent="0.3">
      <c r="A2392" t="str">
        <f>Raw_Data!A2392</f>
        <v>6246670</v>
      </c>
      <c r="B2392">
        <f>Raw_Data!B2392</f>
        <v>45680</v>
      </c>
      <c r="C2392" t="str">
        <f>Raw_Data!C2392</f>
        <v>AMLODIPINE BESYLATE 10 MG T</v>
      </c>
      <c r="D2392" t="str">
        <f>Raw_Data!D2392</f>
        <v>69097012815</v>
      </c>
      <c r="E2392" t="str">
        <f>Raw_Data!E2392</f>
        <v>BYNE, EDMUND</v>
      </c>
      <c r="F2392" t="str">
        <f>Raw_Data!F2392</f>
        <v>1033186648</v>
      </c>
      <c r="G2392" t="str">
        <f>Raw_Data!H2392</f>
        <v>0</v>
      </c>
      <c r="H2392">
        <f>IFERROR(VLOOKUP(G2392,Store_Map!$A$2:$I$100,3,FALSE),"")</f>
        <v>0</v>
      </c>
      <c r="I2392">
        <f>IFERROR(VLOOKUP(G2392,Store_Map!$A$2:$I$100,4,FALSE),"")</f>
        <v>0</v>
      </c>
      <c r="J2392">
        <f>IFERROR(VLOOKUP(G2392,Store_Map!$A$2:$I$100,5,FALSE),"")</f>
        <v>0</v>
      </c>
      <c r="K2392">
        <f>IFERROR(VLOOKUP(G2392,Store_Map!$A$2:$I$100,6,FALSE),"")</f>
        <v>0</v>
      </c>
      <c r="L2392">
        <f>IFERROR(VLOOKUP(G2392,Store_Map!$A$2:$I$100,7,FALSE),"")</f>
        <v>0</v>
      </c>
      <c r="M2392">
        <f>IFERROR(VLOOKUP(G2392,Store_Map!$A$2:$I$100,8,FALSE),"")</f>
        <v>0</v>
      </c>
      <c r="N2392">
        <f t="shared" si="333"/>
        <v>0</v>
      </c>
      <c r="O2392" t="str">
        <f t="shared" si="334"/>
        <v>PASS</v>
      </c>
      <c r="P2392" t="str">
        <f t="shared" si="335"/>
        <v>PASS</v>
      </c>
      <c r="Q2392" t="str">
        <f t="shared" si="336"/>
        <v>PASS</v>
      </c>
      <c r="R2392" t="str">
        <f t="shared" si="337"/>
        <v>PASS</v>
      </c>
      <c r="S2392" t="str">
        <f t="shared" si="338"/>
        <v>PASS</v>
      </c>
      <c r="T2392">
        <f t="shared" si="339"/>
        <v>100</v>
      </c>
      <c r="U2392" t="str">
        <f t="shared" si="340"/>
        <v>Low</v>
      </c>
      <c r="V2392" t="str">
        <f t="shared" si="341"/>
        <v>Clean</v>
      </c>
    </row>
    <row r="2393" spans="1:22" x14ac:dyDescent="0.3">
      <c r="A2393" t="str">
        <f>Raw_Data!A2393</f>
        <v>6248457</v>
      </c>
      <c r="B2393">
        <f>Raw_Data!B2393</f>
        <v>45680</v>
      </c>
      <c r="C2393" t="str">
        <f>Raw_Data!C2393</f>
        <v>FEBUXOSTAT 80 MG TABLET</v>
      </c>
      <c r="D2393" t="str">
        <f>Raw_Data!D2393</f>
        <v>47335072283</v>
      </c>
      <c r="E2393" t="str">
        <f>Raw_Data!E2393</f>
        <v>YASIN, NURA</v>
      </c>
      <c r="F2393" t="str">
        <f>Raw_Data!F2393</f>
        <v>1265518567</v>
      </c>
      <c r="G2393" t="str">
        <f>Raw_Data!H2393</f>
        <v>0</v>
      </c>
      <c r="H2393">
        <f>IFERROR(VLOOKUP(G2393,Store_Map!$A$2:$I$100,3,FALSE),"")</f>
        <v>0</v>
      </c>
      <c r="I2393">
        <f>IFERROR(VLOOKUP(G2393,Store_Map!$A$2:$I$100,4,FALSE),"")</f>
        <v>0</v>
      </c>
      <c r="J2393">
        <f>IFERROR(VLOOKUP(G2393,Store_Map!$A$2:$I$100,5,FALSE),"")</f>
        <v>0</v>
      </c>
      <c r="K2393">
        <f>IFERROR(VLOOKUP(G2393,Store_Map!$A$2:$I$100,6,FALSE),"")</f>
        <v>0</v>
      </c>
      <c r="L2393">
        <f>IFERROR(VLOOKUP(G2393,Store_Map!$A$2:$I$100,7,FALSE),"")</f>
        <v>0</v>
      </c>
      <c r="M2393">
        <f>IFERROR(VLOOKUP(G2393,Store_Map!$A$2:$I$100,8,FALSE),"")</f>
        <v>0</v>
      </c>
      <c r="N2393">
        <f t="shared" si="333"/>
        <v>0</v>
      </c>
      <c r="O2393" t="str">
        <f t="shared" si="334"/>
        <v>PASS</v>
      </c>
      <c r="P2393" t="str">
        <f t="shared" si="335"/>
        <v>PASS</v>
      </c>
      <c r="Q2393" t="str">
        <f t="shared" si="336"/>
        <v>PASS</v>
      </c>
      <c r="R2393" t="str">
        <f t="shared" si="337"/>
        <v>PASS</v>
      </c>
      <c r="S2393" t="str">
        <f t="shared" si="338"/>
        <v>PASS</v>
      </c>
      <c r="T2393">
        <f t="shared" si="339"/>
        <v>100</v>
      </c>
      <c r="U2393" t="str">
        <f t="shared" si="340"/>
        <v>Low</v>
      </c>
      <c r="V2393" t="str">
        <f t="shared" si="341"/>
        <v>Clean</v>
      </c>
    </row>
    <row r="2394" spans="1:22" x14ac:dyDescent="0.3">
      <c r="A2394" t="str">
        <f>Raw_Data!A2394</f>
        <v>6251354</v>
      </c>
      <c r="B2394">
        <f>Raw_Data!B2394</f>
        <v>45680</v>
      </c>
      <c r="C2394" t="str">
        <f>Raw_Data!C2394</f>
        <v>ALBUTEROL SUL 2.5 MG/3 ML S</v>
      </c>
      <c r="D2394" t="str">
        <f>Raw_Data!D2394</f>
        <v>76204020030</v>
      </c>
      <c r="E2394" t="str">
        <f>Raw_Data!E2394</f>
        <v>BYNE, EDMUND</v>
      </c>
      <c r="F2394" t="str">
        <f>Raw_Data!F2394</f>
        <v>1033186648</v>
      </c>
      <c r="G2394" t="str">
        <f>Raw_Data!H2394</f>
        <v>0</v>
      </c>
      <c r="H2394">
        <f>IFERROR(VLOOKUP(G2394,Store_Map!$A$2:$I$100,3,FALSE),"")</f>
        <v>0</v>
      </c>
      <c r="I2394">
        <f>IFERROR(VLOOKUP(G2394,Store_Map!$A$2:$I$100,4,FALSE),"")</f>
        <v>0</v>
      </c>
      <c r="J2394">
        <f>IFERROR(VLOOKUP(G2394,Store_Map!$A$2:$I$100,5,FALSE),"")</f>
        <v>0</v>
      </c>
      <c r="K2394">
        <f>IFERROR(VLOOKUP(G2394,Store_Map!$A$2:$I$100,6,FALSE),"")</f>
        <v>0</v>
      </c>
      <c r="L2394">
        <f>IFERROR(VLOOKUP(G2394,Store_Map!$A$2:$I$100,7,FALSE),"")</f>
        <v>0</v>
      </c>
      <c r="M2394">
        <f>IFERROR(VLOOKUP(G2394,Store_Map!$A$2:$I$100,8,FALSE),"")</f>
        <v>0</v>
      </c>
      <c r="N2394">
        <f t="shared" si="333"/>
        <v>0</v>
      </c>
      <c r="O2394" t="str">
        <f t="shared" si="334"/>
        <v>PASS</v>
      </c>
      <c r="P2394" t="str">
        <f t="shared" si="335"/>
        <v>PASS</v>
      </c>
      <c r="Q2394" t="str">
        <f t="shared" si="336"/>
        <v>PASS</v>
      </c>
      <c r="R2394" t="str">
        <f t="shared" si="337"/>
        <v>PASS</v>
      </c>
      <c r="S2394" t="str">
        <f t="shared" si="338"/>
        <v>PASS</v>
      </c>
      <c r="T2394">
        <f t="shared" si="339"/>
        <v>100</v>
      </c>
      <c r="U2394" t="str">
        <f t="shared" si="340"/>
        <v>Low</v>
      </c>
      <c r="V2394" t="str">
        <f t="shared" si="341"/>
        <v>Clean</v>
      </c>
    </row>
    <row r="2395" spans="1:22" x14ac:dyDescent="0.3">
      <c r="A2395" t="str">
        <f>Raw_Data!A2395</f>
        <v>6242648</v>
      </c>
      <c r="B2395">
        <f>Raw_Data!B2395</f>
        <v>45680</v>
      </c>
      <c r="C2395" t="str">
        <f>Raw_Data!C2395</f>
        <v>FAMOTIDINE 40 MG TABLET</v>
      </c>
      <c r="D2395" t="str">
        <f>Raw_Data!D2395</f>
        <v>172572960</v>
      </c>
      <c r="E2395" t="str">
        <f>Raw_Data!E2395</f>
        <v>BYNE, EDMUND</v>
      </c>
      <c r="F2395" t="str">
        <f>Raw_Data!F2395</f>
        <v>1033186648</v>
      </c>
      <c r="G2395" t="str">
        <f>Raw_Data!H2395</f>
        <v>0</v>
      </c>
      <c r="H2395">
        <f>IFERROR(VLOOKUP(G2395,Store_Map!$A$2:$I$100,3,FALSE),"")</f>
        <v>0</v>
      </c>
      <c r="I2395">
        <f>IFERROR(VLOOKUP(G2395,Store_Map!$A$2:$I$100,4,FALSE),"")</f>
        <v>0</v>
      </c>
      <c r="J2395">
        <f>IFERROR(VLOOKUP(G2395,Store_Map!$A$2:$I$100,5,FALSE),"")</f>
        <v>0</v>
      </c>
      <c r="K2395">
        <f>IFERROR(VLOOKUP(G2395,Store_Map!$A$2:$I$100,6,FALSE),"")</f>
        <v>0</v>
      </c>
      <c r="L2395">
        <f>IFERROR(VLOOKUP(G2395,Store_Map!$A$2:$I$100,7,FALSE),"")</f>
        <v>0</v>
      </c>
      <c r="M2395">
        <f>IFERROR(VLOOKUP(G2395,Store_Map!$A$2:$I$100,8,FALSE),"")</f>
        <v>0</v>
      </c>
      <c r="N2395">
        <f t="shared" si="333"/>
        <v>0</v>
      </c>
      <c r="O2395" t="str">
        <f t="shared" si="334"/>
        <v>PASS</v>
      </c>
      <c r="P2395" t="str">
        <f t="shared" si="335"/>
        <v>REVIEW</v>
      </c>
      <c r="Q2395" t="str">
        <f t="shared" si="336"/>
        <v>PASS</v>
      </c>
      <c r="R2395" t="str">
        <f t="shared" si="337"/>
        <v>PASS</v>
      </c>
      <c r="S2395" t="str">
        <f t="shared" si="338"/>
        <v>REVIEW</v>
      </c>
      <c r="T2395">
        <f t="shared" si="339"/>
        <v>90</v>
      </c>
      <c r="U2395" t="str">
        <f t="shared" si="340"/>
        <v>Low</v>
      </c>
      <c r="V2395" t="str">
        <f t="shared" si="341"/>
        <v>Invalid NDC</v>
      </c>
    </row>
    <row r="2396" spans="1:22" x14ac:dyDescent="0.3">
      <c r="A2396" t="str">
        <f>Raw_Data!A2396</f>
        <v>6227839</v>
      </c>
      <c r="B2396">
        <f>Raw_Data!B2396</f>
        <v>45680</v>
      </c>
      <c r="C2396" t="str">
        <f>Raw_Data!C2396</f>
        <v>LISINOPRIL 10 MG TABLET</v>
      </c>
      <c r="D2396" t="str">
        <f>Raw_Data!D2396</f>
        <v>68180098003</v>
      </c>
      <c r="E2396" t="str">
        <f>Raw_Data!E2396</f>
        <v>BYNE, EDMUND</v>
      </c>
      <c r="F2396" t="str">
        <f>Raw_Data!F2396</f>
        <v>1033186648</v>
      </c>
      <c r="G2396" t="str">
        <f>Raw_Data!H2396</f>
        <v>0</v>
      </c>
      <c r="H2396">
        <f>IFERROR(VLOOKUP(G2396,Store_Map!$A$2:$I$100,3,FALSE),"")</f>
        <v>0</v>
      </c>
      <c r="I2396">
        <f>IFERROR(VLOOKUP(G2396,Store_Map!$A$2:$I$100,4,FALSE),"")</f>
        <v>0</v>
      </c>
      <c r="J2396">
        <f>IFERROR(VLOOKUP(G2396,Store_Map!$A$2:$I$100,5,FALSE),"")</f>
        <v>0</v>
      </c>
      <c r="K2396">
        <f>IFERROR(VLOOKUP(G2396,Store_Map!$A$2:$I$100,6,FALSE),"")</f>
        <v>0</v>
      </c>
      <c r="L2396">
        <f>IFERROR(VLOOKUP(G2396,Store_Map!$A$2:$I$100,7,FALSE),"")</f>
        <v>0</v>
      </c>
      <c r="M2396">
        <f>IFERROR(VLOOKUP(G2396,Store_Map!$A$2:$I$100,8,FALSE),"")</f>
        <v>0</v>
      </c>
      <c r="N2396">
        <f t="shared" si="333"/>
        <v>0</v>
      </c>
      <c r="O2396" t="str">
        <f t="shared" si="334"/>
        <v>PASS</v>
      </c>
      <c r="P2396" t="str">
        <f t="shared" si="335"/>
        <v>PASS</v>
      </c>
      <c r="Q2396" t="str">
        <f t="shared" si="336"/>
        <v>PASS</v>
      </c>
      <c r="R2396" t="str">
        <f t="shared" si="337"/>
        <v>PASS</v>
      </c>
      <c r="S2396" t="str">
        <f t="shared" si="338"/>
        <v>PASS</v>
      </c>
      <c r="T2396">
        <f t="shared" si="339"/>
        <v>100</v>
      </c>
      <c r="U2396" t="str">
        <f t="shared" si="340"/>
        <v>Low</v>
      </c>
      <c r="V2396" t="str">
        <f t="shared" si="341"/>
        <v>Clean</v>
      </c>
    </row>
    <row r="2397" spans="1:22" x14ac:dyDescent="0.3">
      <c r="A2397" t="str">
        <f>Raw_Data!A2397</f>
        <v>6227841</v>
      </c>
      <c r="B2397">
        <f>Raw_Data!B2397</f>
        <v>45680</v>
      </c>
      <c r="C2397" t="str">
        <f>Raw_Data!C2397</f>
        <v>SIMVASTATIN 40 MG TABLET</v>
      </c>
      <c r="D2397" t="str">
        <f>Raw_Data!D2397</f>
        <v>65862005399</v>
      </c>
      <c r="E2397" t="str">
        <f>Raw_Data!E2397</f>
        <v>BYNE, EDMUND</v>
      </c>
      <c r="F2397" t="str">
        <f>Raw_Data!F2397</f>
        <v>1033186648</v>
      </c>
      <c r="G2397" t="str">
        <f>Raw_Data!H2397</f>
        <v>0</v>
      </c>
      <c r="H2397">
        <f>IFERROR(VLOOKUP(G2397,Store_Map!$A$2:$I$100,3,FALSE),"")</f>
        <v>0</v>
      </c>
      <c r="I2397">
        <f>IFERROR(VLOOKUP(G2397,Store_Map!$A$2:$I$100,4,FALSE),"")</f>
        <v>0</v>
      </c>
      <c r="J2397">
        <f>IFERROR(VLOOKUP(G2397,Store_Map!$A$2:$I$100,5,FALSE),"")</f>
        <v>0</v>
      </c>
      <c r="K2397">
        <f>IFERROR(VLOOKUP(G2397,Store_Map!$A$2:$I$100,6,FALSE),"")</f>
        <v>0</v>
      </c>
      <c r="L2397">
        <f>IFERROR(VLOOKUP(G2397,Store_Map!$A$2:$I$100,7,FALSE),"")</f>
        <v>0</v>
      </c>
      <c r="M2397">
        <f>IFERROR(VLOOKUP(G2397,Store_Map!$A$2:$I$100,8,FALSE),"")</f>
        <v>0</v>
      </c>
      <c r="N2397">
        <f t="shared" si="333"/>
        <v>0</v>
      </c>
      <c r="O2397" t="str">
        <f t="shared" si="334"/>
        <v>PASS</v>
      </c>
      <c r="P2397" t="str">
        <f t="shared" si="335"/>
        <v>PASS</v>
      </c>
      <c r="Q2397" t="str">
        <f t="shared" si="336"/>
        <v>PASS</v>
      </c>
      <c r="R2397" t="str">
        <f t="shared" si="337"/>
        <v>PASS</v>
      </c>
      <c r="S2397" t="str">
        <f t="shared" si="338"/>
        <v>PASS</v>
      </c>
      <c r="T2397">
        <f t="shared" si="339"/>
        <v>100</v>
      </c>
      <c r="U2397" t="str">
        <f t="shared" si="340"/>
        <v>Low</v>
      </c>
      <c r="V2397" t="str">
        <f t="shared" si="341"/>
        <v>Clean</v>
      </c>
    </row>
    <row r="2398" spans="1:22" x14ac:dyDescent="0.3">
      <c r="A2398" t="str">
        <f>Raw_Data!A2398</f>
        <v>6243183</v>
      </c>
      <c r="B2398">
        <f>Raw_Data!B2398</f>
        <v>45680</v>
      </c>
      <c r="C2398" t="str">
        <f>Raw_Data!C2398</f>
        <v>BUPROPION HCL XL 150 MG TAB</v>
      </c>
      <c r="D2398" t="str">
        <f>Raw_Data!D2398</f>
        <v>68180031909</v>
      </c>
      <c r="E2398" t="str">
        <f>Raw_Data!E2398</f>
        <v>STEINER, DAVID</v>
      </c>
      <c r="F2398" t="str">
        <f>Raw_Data!F2398</f>
        <v>1972508802</v>
      </c>
      <c r="G2398" t="str">
        <f>Raw_Data!H2398</f>
        <v>0</v>
      </c>
      <c r="H2398">
        <f>IFERROR(VLOOKUP(G2398,Store_Map!$A$2:$I$100,3,FALSE),"")</f>
        <v>0</v>
      </c>
      <c r="I2398">
        <f>IFERROR(VLOOKUP(G2398,Store_Map!$A$2:$I$100,4,FALSE),"")</f>
        <v>0</v>
      </c>
      <c r="J2398">
        <f>IFERROR(VLOOKUP(G2398,Store_Map!$A$2:$I$100,5,FALSE),"")</f>
        <v>0</v>
      </c>
      <c r="K2398">
        <f>IFERROR(VLOOKUP(G2398,Store_Map!$A$2:$I$100,6,FALSE),"")</f>
        <v>0</v>
      </c>
      <c r="L2398">
        <f>IFERROR(VLOOKUP(G2398,Store_Map!$A$2:$I$100,7,FALSE),"")</f>
        <v>0</v>
      </c>
      <c r="M2398">
        <f>IFERROR(VLOOKUP(G2398,Store_Map!$A$2:$I$100,8,FALSE),"")</f>
        <v>0</v>
      </c>
      <c r="N2398">
        <f t="shared" si="333"/>
        <v>0</v>
      </c>
      <c r="O2398" t="str">
        <f t="shared" si="334"/>
        <v>PASS</v>
      </c>
      <c r="P2398" t="str">
        <f t="shared" si="335"/>
        <v>PASS</v>
      </c>
      <c r="Q2398" t="str">
        <f t="shared" si="336"/>
        <v>PASS</v>
      </c>
      <c r="R2398" t="str">
        <f t="shared" si="337"/>
        <v>PASS</v>
      </c>
      <c r="S2398" t="str">
        <f t="shared" si="338"/>
        <v>PASS</v>
      </c>
      <c r="T2398">
        <f t="shared" si="339"/>
        <v>100</v>
      </c>
      <c r="U2398" t="str">
        <f t="shared" si="340"/>
        <v>Low</v>
      </c>
      <c r="V2398" t="str">
        <f t="shared" si="341"/>
        <v>Clean</v>
      </c>
    </row>
    <row r="2399" spans="1:22" x14ac:dyDescent="0.3">
      <c r="A2399" t="str">
        <f>Raw_Data!A2399</f>
        <v>6250375</v>
      </c>
      <c r="B2399">
        <f>Raw_Data!B2399</f>
        <v>45680</v>
      </c>
      <c r="C2399" t="str">
        <f>Raw_Data!C2399</f>
        <v>BLISOVI FE 1-20 TABLET</v>
      </c>
      <c r="D2399" t="str">
        <f>Raw_Data!D2399</f>
        <v>68180086573</v>
      </c>
      <c r="E2399" t="str">
        <f>Raw_Data!E2399</f>
        <v>GRESHAM, J. MARK</v>
      </c>
      <c r="F2399" t="str">
        <f>Raw_Data!F2399</f>
        <v>1326026618</v>
      </c>
      <c r="G2399" t="str">
        <f>Raw_Data!H2399</f>
        <v>0</v>
      </c>
      <c r="H2399">
        <f>IFERROR(VLOOKUP(G2399,Store_Map!$A$2:$I$100,3,FALSE),"")</f>
        <v>0</v>
      </c>
      <c r="I2399">
        <f>IFERROR(VLOOKUP(G2399,Store_Map!$A$2:$I$100,4,FALSE),"")</f>
        <v>0</v>
      </c>
      <c r="J2399">
        <f>IFERROR(VLOOKUP(G2399,Store_Map!$A$2:$I$100,5,FALSE),"")</f>
        <v>0</v>
      </c>
      <c r="K2399">
        <f>IFERROR(VLOOKUP(G2399,Store_Map!$A$2:$I$100,6,FALSE),"")</f>
        <v>0</v>
      </c>
      <c r="L2399">
        <f>IFERROR(VLOOKUP(G2399,Store_Map!$A$2:$I$100,7,FALSE),"")</f>
        <v>0</v>
      </c>
      <c r="M2399">
        <f>IFERROR(VLOOKUP(G2399,Store_Map!$A$2:$I$100,8,FALSE),"")</f>
        <v>0</v>
      </c>
      <c r="N2399">
        <f t="shared" si="333"/>
        <v>0</v>
      </c>
      <c r="O2399" t="str">
        <f t="shared" si="334"/>
        <v>PASS</v>
      </c>
      <c r="P2399" t="str">
        <f t="shared" si="335"/>
        <v>PASS</v>
      </c>
      <c r="Q2399" t="str">
        <f t="shared" si="336"/>
        <v>PASS</v>
      </c>
      <c r="R2399" t="str">
        <f t="shared" si="337"/>
        <v>PASS</v>
      </c>
      <c r="S2399" t="str">
        <f t="shared" si="338"/>
        <v>PASS</v>
      </c>
      <c r="T2399">
        <f t="shared" si="339"/>
        <v>100</v>
      </c>
      <c r="U2399" t="str">
        <f t="shared" si="340"/>
        <v>Low</v>
      </c>
      <c r="V2399" t="str">
        <f t="shared" si="341"/>
        <v>Clean</v>
      </c>
    </row>
    <row r="2400" spans="1:22" x14ac:dyDescent="0.3">
      <c r="A2400" t="str">
        <f>Raw_Data!A2400</f>
        <v>6252507</v>
      </c>
      <c r="B2400">
        <f>Raw_Data!B2400</f>
        <v>45680</v>
      </c>
      <c r="C2400" t="str">
        <f>Raw_Data!C2400</f>
        <v>JANUVIA 100 MG TABLET</v>
      </c>
      <c r="D2400" t="str">
        <f>Raw_Data!D2400</f>
        <v>6027754</v>
      </c>
      <c r="E2400" t="str">
        <f>Raw_Data!E2400</f>
        <v>YASIN, NURA</v>
      </c>
      <c r="F2400" t="str">
        <f>Raw_Data!F2400</f>
        <v>1265518567</v>
      </c>
      <c r="G2400" t="str">
        <f>Raw_Data!H2400</f>
        <v>0</v>
      </c>
      <c r="H2400">
        <f>IFERROR(VLOOKUP(G2400,Store_Map!$A$2:$I$100,3,FALSE),"")</f>
        <v>0</v>
      </c>
      <c r="I2400">
        <f>IFERROR(VLOOKUP(G2400,Store_Map!$A$2:$I$100,4,FALSE),"")</f>
        <v>0</v>
      </c>
      <c r="J2400">
        <f>IFERROR(VLOOKUP(G2400,Store_Map!$A$2:$I$100,5,FALSE),"")</f>
        <v>0</v>
      </c>
      <c r="K2400">
        <f>IFERROR(VLOOKUP(G2400,Store_Map!$A$2:$I$100,6,FALSE),"")</f>
        <v>0</v>
      </c>
      <c r="L2400">
        <f>IFERROR(VLOOKUP(G2400,Store_Map!$A$2:$I$100,7,FALSE),"")</f>
        <v>0</v>
      </c>
      <c r="M2400">
        <f>IFERROR(VLOOKUP(G2400,Store_Map!$A$2:$I$100,8,FALSE),"")</f>
        <v>0</v>
      </c>
      <c r="N2400">
        <f t="shared" si="333"/>
        <v>0</v>
      </c>
      <c r="O2400" t="str">
        <f t="shared" si="334"/>
        <v>PASS</v>
      </c>
      <c r="P2400" t="str">
        <f t="shared" si="335"/>
        <v>REVIEW</v>
      </c>
      <c r="Q2400" t="str">
        <f t="shared" si="336"/>
        <v>PASS</v>
      </c>
      <c r="R2400" t="str">
        <f t="shared" si="337"/>
        <v>PASS</v>
      </c>
      <c r="S2400" t="str">
        <f t="shared" si="338"/>
        <v>REVIEW</v>
      </c>
      <c r="T2400">
        <f t="shared" si="339"/>
        <v>90</v>
      </c>
      <c r="U2400" t="str">
        <f t="shared" si="340"/>
        <v>Low</v>
      </c>
      <c r="V2400" t="str">
        <f t="shared" si="341"/>
        <v>Invalid NDC</v>
      </c>
    </row>
    <row r="2401" spans="1:22" x14ac:dyDescent="0.3">
      <c r="A2401" t="str">
        <f>Raw_Data!A2401</f>
        <v>6252508</v>
      </c>
      <c r="B2401">
        <f>Raw_Data!B2401</f>
        <v>45680</v>
      </c>
      <c r="C2401" t="str">
        <f>Raw_Data!C2401</f>
        <v>JANUMET XR 50-1,000 MG TABL</v>
      </c>
      <c r="D2401" t="str">
        <f>Raw_Data!D2401</f>
        <v>6008061</v>
      </c>
      <c r="E2401" t="str">
        <f>Raw_Data!E2401</f>
        <v>GIBBS, JON</v>
      </c>
      <c r="F2401" t="str">
        <f>Raw_Data!F2401</f>
        <v>1700896156</v>
      </c>
      <c r="G2401" t="str">
        <f>Raw_Data!H2401</f>
        <v>0</v>
      </c>
      <c r="H2401">
        <f>IFERROR(VLOOKUP(G2401,Store_Map!$A$2:$I$100,3,FALSE),"")</f>
        <v>0</v>
      </c>
      <c r="I2401">
        <f>IFERROR(VLOOKUP(G2401,Store_Map!$A$2:$I$100,4,FALSE),"")</f>
        <v>0</v>
      </c>
      <c r="J2401">
        <f>IFERROR(VLOOKUP(G2401,Store_Map!$A$2:$I$100,5,FALSE),"")</f>
        <v>0</v>
      </c>
      <c r="K2401">
        <f>IFERROR(VLOOKUP(G2401,Store_Map!$A$2:$I$100,6,FALSE),"")</f>
        <v>0</v>
      </c>
      <c r="L2401">
        <f>IFERROR(VLOOKUP(G2401,Store_Map!$A$2:$I$100,7,FALSE),"")</f>
        <v>0</v>
      </c>
      <c r="M2401">
        <f>IFERROR(VLOOKUP(G2401,Store_Map!$A$2:$I$100,8,FALSE),"")</f>
        <v>0</v>
      </c>
      <c r="N2401">
        <f t="shared" si="333"/>
        <v>0</v>
      </c>
      <c r="O2401" t="str">
        <f t="shared" si="334"/>
        <v>PASS</v>
      </c>
      <c r="P2401" t="str">
        <f t="shared" si="335"/>
        <v>REVIEW</v>
      </c>
      <c r="Q2401" t="str">
        <f t="shared" si="336"/>
        <v>PASS</v>
      </c>
      <c r="R2401" t="str">
        <f t="shared" si="337"/>
        <v>PASS</v>
      </c>
      <c r="S2401" t="str">
        <f t="shared" si="338"/>
        <v>REVIEW</v>
      </c>
      <c r="T2401">
        <f t="shared" si="339"/>
        <v>90</v>
      </c>
      <c r="U2401" t="str">
        <f t="shared" si="340"/>
        <v>Low</v>
      </c>
      <c r="V2401" t="str">
        <f t="shared" si="341"/>
        <v>Invalid NDC</v>
      </c>
    </row>
    <row r="2402" spans="1:22" x14ac:dyDescent="0.3">
      <c r="A2402" t="str">
        <f>Raw_Data!A2402</f>
        <v>6250524</v>
      </c>
      <c r="B2402">
        <f>Raw_Data!B2402</f>
        <v>45680</v>
      </c>
      <c r="C2402" t="str">
        <f>Raw_Data!C2402</f>
        <v>FLUTICASONE PROP 50 MCG SPR</v>
      </c>
      <c r="D2402" t="str">
        <f>Raw_Data!D2402</f>
        <v>54327099</v>
      </c>
      <c r="E2402" t="str">
        <f>Raw_Data!E2402</f>
        <v>GIBBS, JON</v>
      </c>
      <c r="F2402" t="str">
        <f>Raw_Data!F2402</f>
        <v>1700896156</v>
      </c>
      <c r="G2402" t="str">
        <f>Raw_Data!H2402</f>
        <v>0</v>
      </c>
      <c r="H2402">
        <f>IFERROR(VLOOKUP(G2402,Store_Map!$A$2:$I$100,3,FALSE),"")</f>
        <v>0</v>
      </c>
      <c r="I2402">
        <f>IFERROR(VLOOKUP(G2402,Store_Map!$A$2:$I$100,4,FALSE),"")</f>
        <v>0</v>
      </c>
      <c r="J2402">
        <f>IFERROR(VLOOKUP(G2402,Store_Map!$A$2:$I$100,5,FALSE),"")</f>
        <v>0</v>
      </c>
      <c r="K2402">
        <f>IFERROR(VLOOKUP(G2402,Store_Map!$A$2:$I$100,6,FALSE),"")</f>
        <v>0</v>
      </c>
      <c r="L2402">
        <f>IFERROR(VLOOKUP(G2402,Store_Map!$A$2:$I$100,7,FALSE),"")</f>
        <v>0</v>
      </c>
      <c r="M2402">
        <f>IFERROR(VLOOKUP(G2402,Store_Map!$A$2:$I$100,8,FALSE),"")</f>
        <v>0</v>
      </c>
      <c r="N2402">
        <f t="shared" si="333"/>
        <v>0</v>
      </c>
      <c r="O2402" t="str">
        <f t="shared" si="334"/>
        <v>PASS</v>
      </c>
      <c r="P2402" t="str">
        <f t="shared" si="335"/>
        <v>REVIEW</v>
      </c>
      <c r="Q2402" t="str">
        <f t="shared" si="336"/>
        <v>PASS</v>
      </c>
      <c r="R2402" t="str">
        <f t="shared" si="337"/>
        <v>PASS</v>
      </c>
      <c r="S2402" t="str">
        <f t="shared" si="338"/>
        <v>REVIEW</v>
      </c>
      <c r="T2402">
        <f t="shared" si="339"/>
        <v>90</v>
      </c>
      <c r="U2402" t="str">
        <f t="shared" si="340"/>
        <v>Low</v>
      </c>
      <c r="V2402" t="str">
        <f t="shared" si="341"/>
        <v>Invalid NDC</v>
      </c>
    </row>
    <row r="2403" spans="1:22" x14ac:dyDescent="0.3">
      <c r="A2403" t="str">
        <f>Raw_Data!A2403</f>
        <v>6246407</v>
      </c>
      <c r="B2403">
        <f>Raw_Data!B2403</f>
        <v>45680</v>
      </c>
      <c r="C2403" t="str">
        <f>Raw_Data!C2403</f>
        <v>ATORVASTATIN 10 MG TABLET</v>
      </c>
      <c r="D2403" t="str">
        <f>Raw_Data!D2403</f>
        <v>67877051190</v>
      </c>
      <c r="E2403" t="str">
        <f>Raw_Data!E2403</f>
        <v>BYNE, EDMUND</v>
      </c>
      <c r="F2403" t="str">
        <f>Raw_Data!F2403</f>
        <v>1033186648</v>
      </c>
      <c r="G2403" t="str">
        <f>Raw_Data!H2403</f>
        <v>0</v>
      </c>
      <c r="H2403">
        <f>IFERROR(VLOOKUP(G2403,Store_Map!$A$2:$I$100,3,FALSE),"")</f>
        <v>0</v>
      </c>
      <c r="I2403">
        <f>IFERROR(VLOOKUP(G2403,Store_Map!$A$2:$I$100,4,FALSE),"")</f>
        <v>0</v>
      </c>
      <c r="J2403">
        <f>IFERROR(VLOOKUP(G2403,Store_Map!$A$2:$I$100,5,FALSE),"")</f>
        <v>0</v>
      </c>
      <c r="K2403">
        <f>IFERROR(VLOOKUP(G2403,Store_Map!$A$2:$I$100,6,FALSE),"")</f>
        <v>0</v>
      </c>
      <c r="L2403">
        <f>IFERROR(VLOOKUP(G2403,Store_Map!$A$2:$I$100,7,FALSE),"")</f>
        <v>0</v>
      </c>
      <c r="M2403">
        <f>IFERROR(VLOOKUP(G2403,Store_Map!$A$2:$I$100,8,FALSE),"")</f>
        <v>0</v>
      </c>
      <c r="N2403">
        <f t="shared" si="333"/>
        <v>0</v>
      </c>
      <c r="O2403" t="str">
        <f t="shared" si="334"/>
        <v>PASS</v>
      </c>
      <c r="P2403" t="str">
        <f t="shared" si="335"/>
        <v>PASS</v>
      </c>
      <c r="Q2403" t="str">
        <f t="shared" si="336"/>
        <v>PASS</v>
      </c>
      <c r="R2403" t="str">
        <f t="shared" si="337"/>
        <v>PASS</v>
      </c>
      <c r="S2403" t="str">
        <f t="shared" si="338"/>
        <v>PASS</v>
      </c>
      <c r="T2403">
        <f t="shared" si="339"/>
        <v>100</v>
      </c>
      <c r="U2403" t="str">
        <f t="shared" si="340"/>
        <v>Low</v>
      </c>
      <c r="V2403" t="str">
        <f t="shared" si="341"/>
        <v>Clean</v>
      </c>
    </row>
    <row r="2404" spans="1:22" x14ac:dyDescent="0.3">
      <c r="A2404" t="str">
        <f>Raw_Data!A2404</f>
        <v>6252509</v>
      </c>
      <c r="B2404">
        <f>Raw_Data!B2404</f>
        <v>45680</v>
      </c>
      <c r="C2404" t="str">
        <f>Raw_Data!C2404</f>
        <v>*ALPRAZOLAM ER 2 MG TABLET</v>
      </c>
      <c r="D2404" t="str">
        <f>Raw_Data!D2404</f>
        <v>65862045660</v>
      </c>
      <c r="E2404" t="str">
        <f>Raw_Data!E2404</f>
        <v>LONDINO, DONNA</v>
      </c>
      <c r="F2404" t="str">
        <f>Raw_Data!F2404</f>
        <v>1447369632</v>
      </c>
      <c r="G2404" t="str">
        <f>Raw_Data!H2404</f>
        <v>0</v>
      </c>
      <c r="H2404">
        <f>IFERROR(VLOOKUP(G2404,Store_Map!$A$2:$I$100,3,FALSE),"")</f>
        <v>0</v>
      </c>
      <c r="I2404">
        <f>IFERROR(VLOOKUP(G2404,Store_Map!$A$2:$I$100,4,FALSE),"")</f>
        <v>0</v>
      </c>
      <c r="J2404">
        <f>IFERROR(VLOOKUP(G2404,Store_Map!$A$2:$I$100,5,FALSE),"")</f>
        <v>0</v>
      </c>
      <c r="K2404">
        <f>IFERROR(VLOOKUP(G2404,Store_Map!$A$2:$I$100,6,FALSE),"")</f>
        <v>0</v>
      </c>
      <c r="L2404">
        <f>IFERROR(VLOOKUP(G2404,Store_Map!$A$2:$I$100,7,FALSE),"")</f>
        <v>0</v>
      </c>
      <c r="M2404">
        <f>IFERROR(VLOOKUP(G2404,Store_Map!$A$2:$I$100,8,FALSE),"")</f>
        <v>0</v>
      </c>
      <c r="N2404">
        <f t="shared" si="333"/>
        <v>0</v>
      </c>
      <c r="O2404" t="str">
        <f t="shared" si="334"/>
        <v>PASS</v>
      </c>
      <c r="P2404" t="str">
        <f t="shared" si="335"/>
        <v>PASS</v>
      </c>
      <c r="Q2404" t="str">
        <f t="shared" si="336"/>
        <v>PASS</v>
      </c>
      <c r="R2404" t="str">
        <f t="shared" si="337"/>
        <v>PASS</v>
      </c>
      <c r="S2404" t="str">
        <f t="shared" si="338"/>
        <v>PASS</v>
      </c>
      <c r="T2404">
        <f t="shared" si="339"/>
        <v>100</v>
      </c>
      <c r="U2404" t="str">
        <f t="shared" si="340"/>
        <v>Low</v>
      </c>
      <c r="V2404" t="str">
        <f t="shared" si="341"/>
        <v>Clean</v>
      </c>
    </row>
    <row r="2405" spans="1:22" x14ac:dyDescent="0.3">
      <c r="A2405" t="str">
        <f>Raw_Data!A2405</f>
        <v>6245553</v>
      </c>
      <c r="B2405">
        <f>Raw_Data!B2405</f>
        <v>45680</v>
      </c>
      <c r="C2405" t="str">
        <f>Raw_Data!C2405</f>
        <v>TAMSULOSIN HCL 0.4 MG CAPSU</v>
      </c>
      <c r="D2405" t="str">
        <f>Raw_Data!D2405</f>
        <v>65862059801</v>
      </c>
      <c r="E2405" t="str">
        <f>Raw_Data!E2405</f>
        <v>GIBBS, JON</v>
      </c>
      <c r="F2405" t="str">
        <f>Raw_Data!F2405</f>
        <v>1700896156</v>
      </c>
      <c r="G2405" t="str">
        <f>Raw_Data!H2405</f>
        <v>0</v>
      </c>
      <c r="H2405">
        <f>IFERROR(VLOOKUP(G2405,Store_Map!$A$2:$I$100,3,FALSE),"")</f>
        <v>0</v>
      </c>
      <c r="I2405">
        <f>IFERROR(VLOOKUP(G2405,Store_Map!$A$2:$I$100,4,FALSE),"")</f>
        <v>0</v>
      </c>
      <c r="J2405">
        <f>IFERROR(VLOOKUP(G2405,Store_Map!$A$2:$I$100,5,FALSE),"")</f>
        <v>0</v>
      </c>
      <c r="K2405">
        <f>IFERROR(VLOOKUP(G2405,Store_Map!$A$2:$I$100,6,FALSE),"")</f>
        <v>0</v>
      </c>
      <c r="L2405">
        <f>IFERROR(VLOOKUP(G2405,Store_Map!$A$2:$I$100,7,FALSE),"")</f>
        <v>0</v>
      </c>
      <c r="M2405">
        <f>IFERROR(VLOOKUP(G2405,Store_Map!$A$2:$I$100,8,FALSE),"")</f>
        <v>0</v>
      </c>
      <c r="N2405">
        <f t="shared" si="333"/>
        <v>0</v>
      </c>
      <c r="O2405" t="str">
        <f t="shared" si="334"/>
        <v>PASS</v>
      </c>
      <c r="P2405" t="str">
        <f t="shared" si="335"/>
        <v>PASS</v>
      </c>
      <c r="Q2405" t="str">
        <f t="shared" si="336"/>
        <v>PASS</v>
      </c>
      <c r="R2405" t="str">
        <f t="shared" si="337"/>
        <v>PASS</v>
      </c>
      <c r="S2405" t="str">
        <f t="shared" si="338"/>
        <v>PASS</v>
      </c>
      <c r="T2405">
        <f t="shared" si="339"/>
        <v>100</v>
      </c>
      <c r="U2405" t="str">
        <f t="shared" si="340"/>
        <v>Low</v>
      </c>
      <c r="V2405" t="str">
        <f t="shared" si="341"/>
        <v>Clean</v>
      </c>
    </row>
    <row r="2406" spans="1:22" x14ac:dyDescent="0.3">
      <c r="A2406" t="str">
        <f>Raw_Data!A2406</f>
        <v>6245552</v>
      </c>
      <c r="B2406">
        <f>Raw_Data!B2406</f>
        <v>45680</v>
      </c>
      <c r="C2406" t="str">
        <f>Raw_Data!C2406</f>
        <v>AMLODIPINE BESYLATE 10 MG T</v>
      </c>
      <c r="D2406" t="str">
        <f>Raw_Data!D2406</f>
        <v>29300039810</v>
      </c>
      <c r="E2406" t="str">
        <f>Raw_Data!E2406</f>
        <v>GIBBS, JON</v>
      </c>
      <c r="F2406" t="str">
        <f>Raw_Data!F2406</f>
        <v>1700896156</v>
      </c>
      <c r="G2406" t="str">
        <f>Raw_Data!H2406</f>
        <v>0</v>
      </c>
      <c r="H2406">
        <f>IFERROR(VLOOKUP(G2406,Store_Map!$A$2:$I$100,3,FALSE),"")</f>
        <v>0</v>
      </c>
      <c r="I2406">
        <f>IFERROR(VLOOKUP(G2406,Store_Map!$A$2:$I$100,4,FALSE),"")</f>
        <v>0</v>
      </c>
      <c r="J2406">
        <f>IFERROR(VLOOKUP(G2406,Store_Map!$A$2:$I$100,5,FALSE),"")</f>
        <v>0</v>
      </c>
      <c r="K2406">
        <f>IFERROR(VLOOKUP(G2406,Store_Map!$A$2:$I$100,6,FALSE),"")</f>
        <v>0</v>
      </c>
      <c r="L2406">
        <f>IFERROR(VLOOKUP(G2406,Store_Map!$A$2:$I$100,7,FALSE),"")</f>
        <v>0</v>
      </c>
      <c r="M2406">
        <f>IFERROR(VLOOKUP(G2406,Store_Map!$A$2:$I$100,8,FALSE),"")</f>
        <v>0</v>
      </c>
      <c r="N2406">
        <f t="shared" si="333"/>
        <v>0</v>
      </c>
      <c r="O2406" t="str">
        <f t="shared" si="334"/>
        <v>PASS</v>
      </c>
      <c r="P2406" t="str">
        <f t="shared" si="335"/>
        <v>PASS</v>
      </c>
      <c r="Q2406" t="str">
        <f t="shared" si="336"/>
        <v>PASS</v>
      </c>
      <c r="R2406" t="str">
        <f t="shared" si="337"/>
        <v>PASS</v>
      </c>
      <c r="S2406" t="str">
        <f t="shared" si="338"/>
        <v>PASS</v>
      </c>
      <c r="T2406">
        <f t="shared" si="339"/>
        <v>100</v>
      </c>
      <c r="U2406" t="str">
        <f t="shared" si="340"/>
        <v>Low</v>
      </c>
      <c r="V2406" t="str">
        <f t="shared" si="341"/>
        <v>Clean</v>
      </c>
    </row>
    <row r="2407" spans="1:22" x14ac:dyDescent="0.3">
      <c r="A2407" t="str">
        <f>Raw_Data!A2407</f>
        <v>6252510</v>
      </c>
      <c r="B2407">
        <f>Raw_Data!B2407</f>
        <v>45680</v>
      </c>
      <c r="C2407" t="str">
        <f>Raw_Data!C2407</f>
        <v>GLIMEPIRIDE 1 MG TABLET</v>
      </c>
      <c r="D2407" t="str">
        <f>Raw_Data!D2407</f>
        <v>55111032001</v>
      </c>
      <c r="E2407" t="str">
        <f>Raw_Data!E2407</f>
        <v>BYNE, EDMUND</v>
      </c>
      <c r="F2407" t="str">
        <f>Raw_Data!F2407</f>
        <v>1033186648</v>
      </c>
      <c r="G2407" t="str">
        <f>Raw_Data!H2407</f>
        <v>0</v>
      </c>
      <c r="H2407">
        <f>IFERROR(VLOOKUP(G2407,Store_Map!$A$2:$I$100,3,FALSE),"")</f>
        <v>0</v>
      </c>
      <c r="I2407">
        <f>IFERROR(VLOOKUP(G2407,Store_Map!$A$2:$I$100,4,FALSE),"")</f>
        <v>0</v>
      </c>
      <c r="J2407">
        <f>IFERROR(VLOOKUP(G2407,Store_Map!$A$2:$I$100,5,FALSE),"")</f>
        <v>0</v>
      </c>
      <c r="K2407">
        <f>IFERROR(VLOOKUP(G2407,Store_Map!$A$2:$I$100,6,FALSE),"")</f>
        <v>0</v>
      </c>
      <c r="L2407">
        <f>IFERROR(VLOOKUP(G2407,Store_Map!$A$2:$I$100,7,FALSE),"")</f>
        <v>0</v>
      </c>
      <c r="M2407">
        <f>IFERROR(VLOOKUP(G2407,Store_Map!$A$2:$I$100,8,FALSE),"")</f>
        <v>0</v>
      </c>
      <c r="N2407">
        <f t="shared" si="333"/>
        <v>0</v>
      </c>
      <c r="O2407" t="str">
        <f t="shared" si="334"/>
        <v>PASS</v>
      </c>
      <c r="P2407" t="str">
        <f t="shared" si="335"/>
        <v>PASS</v>
      </c>
      <c r="Q2407" t="str">
        <f t="shared" si="336"/>
        <v>PASS</v>
      </c>
      <c r="R2407" t="str">
        <f t="shared" si="337"/>
        <v>PASS</v>
      </c>
      <c r="S2407" t="str">
        <f t="shared" si="338"/>
        <v>PASS</v>
      </c>
      <c r="T2407">
        <f t="shared" si="339"/>
        <v>100</v>
      </c>
      <c r="U2407" t="str">
        <f t="shared" si="340"/>
        <v>Low</v>
      </c>
      <c r="V2407" t="str">
        <f t="shared" si="341"/>
        <v>Clean</v>
      </c>
    </row>
    <row r="2408" spans="1:22" x14ac:dyDescent="0.3">
      <c r="A2408" t="str">
        <f>Raw_Data!A2408</f>
        <v>6232810</v>
      </c>
      <c r="B2408">
        <f>Raw_Data!B2408</f>
        <v>45680</v>
      </c>
      <c r="C2408" t="str">
        <f>Raw_Data!C2408</f>
        <v>AMLODIPINE BESYLATE 5 MG TA</v>
      </c>
      <c r="D2408" t="str">
        <f>Raw_Data!D2408</f>
        <v>69097012715</v>
      </c>
      <c r="E2408" t="str">
        <f>Raw_Data!E2408</f>
        <v>GIBBS, JON</v>
      </c>
      <c r="F2408" t="str">
        <f>Raw_Data!F2408</f>
        <v>1700896156</v>
      </c>
      <c r="G2408" t="str">
        <f>Raw_Data!H2408</f>
        <v>0</v>
      </c>
      <c r="H2408">
        <f>IFERROR(VLOOKUP(G2408,Store_Map!$A$2:$I$100,3,FALSE),"")</f>
        <v>0</v>
      </c>
      <c r="I2408">
        <f>IFERROR(VLOOKUP(G2408,Store_Map!$A$2:$I$100,4,FALSE),"")</f>
        <v>0</v>
      </c>
      <c r="J2408">
        <f>IFERROR(VLOOKUP(G2408,Store_Map!$A$2:$I$100,5,FALSE),"")</f>
        <v>0</v>
      </c>
      <c r="K2408">
        <f>IFERROR(VLOOKUP(G2408,Store_Map!$A$2:$I$100,6,FALSE),"")</f>
        <v>0</v>
      </c>
      <c r="L2408">
        <f>IFERROR(VLOOKUP(G2408,Store_Map!$A$2:$I$100,7,FALSE),"")</f>
        <v>0</v>
      </c>
      <c r="M2408">
        <f>IFERROR(VLOOKUP(G2408,Store_Map!$A$2:$I$100,8,FALSE),"")</f>
        <v>0</v>
      </c>
      <c r="N2408">
        <f t="shared" si="333"/>
        <v>0</v>
      </c>
      <c r="O2408" t="str">
        <f t="shared" si="334"/>
        <v>PASS</v>
      </c>
      <c r="P2408" t="str">
        <f t="shared" si="335"/>
        <v>PASS</v>
      </c>
      <c r="Q2408" t="str">
        <f t="shared" si="336"/>
        <v>PASS</v>
      </c>
      <c r="R2408" t="str">
        <f t="shared" si="337"/>
        <v>PASS</v>
      </c>
      <c r="S2408" t="str">
        <f t="shared" si="338"/>
        <v>PASS</v>
      </c>
      <c r="T2408">
        <f t="shared" si="339"/>
        <v>100</v>
      </c>
      <c r="U2408" t="str">
        <f t="shared" si="340"/>
        <v>Low</v>
      </c>
      <c r="V2408" t="str">
        <f t="shared" si="341"/>
        <v>Clean</v>
      </c>
    </row>
    <row r="2409" spans="1:22" x14ac:dyDescent="0.3">
      <c r="A2409" t="str">
        <f>Raw_Data!A2409</f>
        <v>6232809</v>
      </c>
      <c r="B2409">
        <f>Raw_Data!B2409</f>
        <v>45680</v>
      </c>
      <c r="C2409" t="str">
        <f>Raw_Data!C2409</f>
        <v>HYDROCHLOROTHIAZIDE 12.5 MG</v>
      </c>
      <c r="D2409" t="str">
        <f>Raw_Data!D2409</f>
        <v>69315015510</v>
      </c>
      <c r="E2409" t="str">
        <f>Raw_Data!E2409</f>
        <v>GIBBS, JON</v>
      </c>
      <c r="F2409" t="str">
        <f>Raw_Data!F2409</f>
        <v>1700896156</v>
      </c>
      <c r="G2409" t="str">
        <f>Raw_Data!H2409</f>
        <v>0</v>
      </c>
      <c r="H2409">
        <f>IFERROR(VLOOKUP(G2409,Store_Map!$A$2:$I$100,3,FALSE),"")</f>
        <v>0</v>
      </c>
      <c r="I2409">
        <f>IFERROR(VLOOKUP(G2409,Store_Map!$A$2:$I$100,4,FALSE),"")</f>
        <v>0</v>
      </c>
      <c r="J2409">
        <f>IFERROR(VLOOKUP(G2409,Store_Map!$A$2:$I$100,5,FALSE),"")</f>
        <v>0</v>
      </c>
      <c r="K2409">
        <f>IFERROR(VLOOKUP(G2409,Store_Map!$A$2:$I$100,6,FALSE),"")</f>
        <v>0</v>
      </c>
      <c r="L2409">
        <f>IFERROR(VLOOKUP(G2409,Store_Map!$A$2:$I$100,7,FALSE),"")</f>
        <v>0</v>
      </c>
      <c r="M2409">
        <f>IFERROR(VLOOKUP(G2409,Store_Map!$A$2:$I$100,8,FALSE),"")</f>
        <v>0</v>
      </c>
      <c r="N2409">
        <f t="shared" si="333"/>
        <v>0</v>
      </c>
      <c r="O2409" t="str">
        <f t="shared" si="334"/>
        <v>PASS</v>
      </c>
      <c r="P2409" t="str">
        <f t="shared" si="335"/>
        <v>PASS</v>
      </c>
      <c r="Q2409" t="str">
        <f t="shared" si="336"/>
        <v>PASS</v>
      </c>
      <c r="R2409" t="str">
        <f t="shared" si="337"/>
        <v>PASS</v>
      </c>
      <c r="S2409" t="str">
        <f t="shared" si="338"/>
        <v>PASS</v>
      </c>
      <c r="T2409">
        <f t="shared" si="339"/>
        <v>100</v>
      </c>
      <c r="U2409" t="str">
        <f t="shared" si="340"/>
        <v>Low</v>
      </c>
      <c r="V2409" t="str">
        <f t="shared" si="341"/>
        <v>Clean</v>
      </c>
    </row>
    <row r="2410" spans="1:22" x14ac:dyDescent="0.3">
      <c r="A2410" t="str">
        <f>Raw_Data!A2410</f>
        <v>6241984</v>
      </c>
      <c r="B2410">
        <f>Raw_Data!B2410</f>
        <v>45680</v>
      </c>
      <c r="C2410" t="str">
        <f>Raw_Data!C2410</f>
        <v>VITAMIN D2 1.25MG(50,000 UN</v>
      </c>
      <c r="D2410" t="str">
        <f>Raw_Data!D2410</f>
        <v>64380073706</v>
      </c>
      <c r="E2410" t="str">
        <f>Raw_Data!E2410</f>
        <v>GIBBS, JON</v>
      </c>
      <c r="F2410" t="str">
        <f>Raw_Data!F2410</f>
        <v>1700896156</v>
      </c>
      <c r="G2410" t="str">
        <f>Raw_Data!H2410</f>
        <v>0</v>
      </c>
      <c r="H2410">
        <f>IFERROR(VLOOKUP(G2410,Store_Map!$A$2:$I$100,3,FALSE),"")</f>
        <v>0</v>
      </c>
      <c r="I2410">
        <f>IFERROR(VLOOKUP(G2410,Store_Map!$A$2:$I$100,4,FALSE),"")</f>
        <v>0</v>
      </c>
      <c r="J2410">
        <f>IFERROR(VLOOKUP(G2410,Store_Map!$A$2:$I$100,5,FALSE),"")</f>
        <v>0</v>
      </c>
      <c r="K2410">
        <f>IFERROR(VLOOKUP(G2410,Store_Map!$A$2:$I$100,6,FALSE),"")</f>
        <v>0</v>
      </c>
      <c r="L2410">
        <f>IFERROR(VLOOKUP(G2410,Store_Map!$A$2:$I$100,7,FALSE),"")</f>
        <v>0</v>
      </c>
      <c r="M2410">
        <f>IFERROR(VLOOKUP(G2410,Store_Map!$A$2:$I$100,8,FALSE),"")</f>
        <v>0</v>
      </c>
      <c r="N2410">
        <f t="shared" si="333"/>
        <v>0</v>
      </c>
      <c r="O2410" t="str">
        <f t="shared" si="334"/>
        <v>PASS</v>
      </c>
      <c r="P2410" t="str">
        <f t="shared" si="335"/>
        <v>PASS</v>
      </c>
      <c r="Q2410" t="str">
        <f t="shared" si="336"/>
        <v>PASS</v>
      </c>
      <c r="R2410" t="str">
        <f t="shared" si="337"/>
        <v>PASS</v>
      </c>
      <c r="S2410" t="str">
        <f t="shared" si="338"/>
        <v>PASS</v>
      </c>
      <c r="T2410">
        <f t="shared" si="339"/>
        <v>100</v>
      </c>
      <c r="U2410" t="str">
        <f t="shared" si="340"/>
        <v>Low</v>
      </c>
      <c r="V2410" t="str">
        <f t="shared" si="341"/>
        <v>Clean</v>
      </c>
    </row>
    <row r="2411" spans="1:22" x14ac:dyDescent="0.3">
      <c r="A2411" t="str">
        <f>Raw_Data!A2411</f>
        <v>6234165</v>
      </c>
      <c r="B2411">
        <f>Raw_Data!B2411</f>
        <v>45680</v>
      </c>
      <c r="C2411" t="str">
        <f>Raw_Data!C2411</f>
        <v>FLUTICASONE-VILANTEROL 100-</v>
      </c>
      <c r="D2411" t="str">
        <f>Raw_Data!D2411</f>
        <v>66993013597</v>
      </c>
      <c r="E2411" t="str">
        <f>Raw_Data!E2411</f>
        <v>GIBBS, JON</v>
      </c>
      <c r="F2411" t="str">
        <f>Raw_Data!F2411</f>
        <v>1700896156</v>
      </c>
      <c r="G2411" t="str">
        <f>Raw_Data!H2411</f>
        <v>0</v>
      </c>
      <c r="H2411">
        <f>IFERROR(VLOOKUP(G2411,Store_Map!$A$2:$I$100,3,FALSE),"")</f>
        <v>0</v>
      </c>
      <c r="I2411">
        <f>IFERROR(VLOOKUP(G2411,Store_Map!$A$2:$I$100,4,FALSE),"")</f>
        <v>0</v>
      </c>
      <c r="J2411">
        <f>IFERROR(VLOOKUP(G2411,Store_Map!$A$2:$I$100,5,FALSE),"")</f>
        <v>0</v>
      </c>
      <c r="K2411">
        <f>IFERROR(VLOOKUP(G2411,Store_Map!$A$2:$I$100,6,FALSE),"")</f>
        <v>0</v>
      </c>
      <c r="L2411">
        <f>IFERROR(VLOOKUP(G2411,Store_Map!$A$2:$I$100,7,FALSE),"")</f>
        <v>0</v>
      </c>
      <c r="M2411">
        <f>IFERROR(VLOOKUP(G2411,Store_Map!$A$2:$I$100,8,FALSE),"")</f>
        <v>0</v>
      </c>
      <c r="N2411">
        <f t="shared" si="333"/>
        <v>0</v>
      </c>
      <c r="O2411" t="str">
        <f t="shared" si="334"/>
        <v>PASS</v>
      </c>
      <c r="P2411" t="str">
        <f t="shared" si="335"/>
        <v>PASS</v>
      </c>
      <c r="Q2411" t="str">
        <f t="shared" si="336"/>
        <v>PASS</v>
      </c>
      <c r="R2411" t="str">
        <f t="shared" si="337"/>
        <v>PASS</v>
      </c>
      <c r="S2411" t="str">
        <f t="shared" si="338"/>
        <v>PASS</v>
      </c>
      <c r="T2411">
        <f t="shared" si="339"/>
        <v>100</v>
      </c>
      <c r="U2411" t="str">
        <f t="shared" si="340"/>
        <v>Low</v>
      </c>
      <c r="V2411" t="str">
        <f t="shared" si="341"/>
        <v>Clean</v>
      </c>
    </row>
    <row r="2412" spans="1:22" x14ac:dyDescent="0.3">
      <c r="A2412" t="str">
        <f>Raw_Data!A2412</f>
        <v>6227666</v>
      </c>
      <c r="B2412">
        <f>Raw_Data!B2412</f>
        <v>45680</v>
      </c>
      <c r="C2412" t="str">
        <f>Raw_Data!C2412</f>
        <v>PANTOPRAZOLE SOD DR 40 MG T</v>
      </c>
      <c r="D2412" t="str">
        <f>Raw_Data!D2412</f>
        <v>65862056090</v>
      </c>
      <c r="E2412" t="str">
        <f>Raw_Data!E2412</f>
        <v>BYNE, EDMUND</v>
      </c>
      <c r="F2412" t="str">
        <f>Raw_Data!F2412</f>
        <v>1033186648</v>
      </c>
      <c r="G2412" t="str">
        <f>Raw_Data!H2412</f>
        <v>0</v>
      </c>
      <c r="H2412">
        <f>IFERROR(VLOOKUP(G2412,Store_Map!$A$2:$I$100,3,FALSE),"")</f>
        <v>0</v>
      </c>
      <c r="I2412">
        <f>IFERROR(VLOOKUP(G2412,Store_Map!$A$2:$I$100,4,FALSE),"")</f>
        <v>0</v>
      </c>
      <c r="J2412">
        <f>IFERROR(VLOOKUP(G2412,Store_Map!$A$2:$I$100,5,FALSE),"")</f>
        <v>0</v>
      </c>
      <c r="K2412">
        <f>IFERROR(VLOOKUP(G2412,Store_Map!$A$2:$I$100,6,FALSE),"")</f>
        <v>0</v>
      </c>
      <c r="L2412">
        <f>IFERROR(VLOOKUP(G2412,Store_Map!$A$2:$I$100,7,FALSE),"")</f>
        <v>0</v>
      </c>
      <c r="M2412">
        <f>IFERROR(VLOOKUP(G2412,Store_Map!$A$2:$I$100,8,FALSE),"")</f>
        <v>0</v>
      </c>
      <c r="N2412">
        <f t="shared" si="333"/>
        <v>0</v>
      </c>
      <c r="O2412" t="str">
        <f t="shared" si="334"/>
        <v>PASS</v>
      </c>
      <c r="P2412" t="str">
        <f t="shared" si="335"/>
        <v>PASS</v>
      </c>
      <c r="Q2412" t="str">
        <f t="shared" si="336"/>
        <v>PASS</v>
      </c>
      <c r="R2412" t="str">
        <f t="shared" si="337"/>
        <v>PASS</v>
      </c>
      <c r="S2412" t="str">
        <f t="shared" si="338"/>
        <v>PASS</v>
      </c>
      <c r="T2412">
        <f t="shared" si="339"/>
        <v>100</v>
      </c>
      <c r="U2412" t="str">
        <f t="shared" si="340"/>
        <v>Low</v>
      </c>
      <c r="V2412" t="str">
        <f t="shared" si="341"/>
        <v>Clean</v>
      </c>
    </row>
    <row r="2413" spans="1:22" x14ac:dyDescent="0.3">
      <c r="A2413" t="str">
        <f>Raw_Data!A2413</f>
        <v>6251542</v>
      </c>
      <c r="B2413">
        <f>Raw_Data!B2413</f>
        <v>45680</v>
      </c>
      <c r="C2413" t="str">
        <f>Raw_Data!C2413</f>
        <v>DOXYCYCLINE HYCLATE 100 MG</v>
      </c>
      <c r="D2413" t="str">
        <f>Raw_Data!D2413</f>
        <v>62135098505</v>
      </c>
      <c r="E2413" t="str">
        <f>Raw_Data!E2413</f>
        <v>GIBBS, JON</v>
      </c>
      <c r="F2413" t="str">
        <f>Raw_Data!F2413</f>
        <v>1700896156</v>
      </c>
      <c r="G2413" t="str">
        <f>Raw_Data!H2413</f>
        <v>0</v>
      </c>
      <c r="H2413">
        <f>IFERROR(VLOOKUP(G2413,Store_Map!$A$2:$I$100,3,FALSE),"")</f>
        <v>0</v>
      </c>
      <c r="I2413">
        <f>IFERROR(VLOOKUP(G2413,Store_Map!$A$2:$I$100,4,FALSE),"")</f>
        <v>0</v>
      </c>
      <c r="J2413">
        <f>IFERROR(VLOOKUP(G2413,Store_Map!$A$2:$I$100,5,FALSE),"")</f>
        <v>0</v>
      </c>
      <c r="K2413">
        <f>IFERROR(VLOOKUP(G2413,Store_Map!$A$2:$I$100,6,FALSE),"")</f>
        <v>0</v>
      </c>
      <c r="L2413">
        <f>IFERROR(VLOOKUP(G2413,Store_Map!$A$2:$I$100,7,FALSE),"")</f>
        <v>0</v>
      </c>
      <c r="M2413">
        <f>IFERROR(VLOOKUP(G2413,Store_Map!$A$2:$I$100,8,FALSE),"")</f>
        <v>0</v>
      </c>
      <c r="N2413">
        <f t="shared" si="333"/>
        <v>0</v>
      </c>
      <c r="O2413" t="str">
        <f t="shared" si="334"/>
        <v>PASS</v>
      </c>
      <c r="P2413" t="str">
        <f t="shared" si="335"/>
        <v>PASS</v>
      </c>
      <c r="Q2413" t="str">
        <f t="shared" si="336"/>
        <v>PASS</v>
      </c>
      <c r="R2413" t="str">
        <f t="shared" si="337"/>
        <v>PASS</v>
      </c>
      <c r="S2413" t="str">
        <f t="shared" si="338"/>
        <v>PASS</v>
      </c>
      <c r="T2413">
        <f t="shared" si="339"/>
        <v>100</v>
      </c>
      <c r="U2413" t="str">
        <f t="shared" si="340"/>
        <v>Low</v>
      </c>
      <c r="V2413" t="str">
        <f t="shared" si="341"/>
        <v>Clean</v>
      </c>
    </row>
    <row r="2414" spans="1:22" x14ac:dyDescent="0.3">
      <c r="A2414" t="str">
        <f>Raw_Data!A2414</f>
        <v>6241112</v>
      </c>
      <c r="B2414">
        <f>Raw_Data!B2414</f>
        <v>45680</v>
      </c>
      <c r="C2414" t="str">
        <f>Raw_Data!C2414</f>
        <v>LEVOTHYROXINE 100 MCG TABLE</v>
      </c>
      <c r="D2414" t="str">
        <f>Raw_Data!D2414</f>
        <v>68180096909</v>
      </c>
      <c r="E2414" t="str">
        <f>Raw_Data!E2414</f>
        <v>BYNE, EDMUND</v>
      </c>
      <c r="F2414" t="str">
        <f>Raw_Data!F2414</f>
        <v>1033186648</v>
      </c>
      <c r="G2414" t="str">
        <f>Raw_Data!H2414</f>
        <v>0</v>
      </c>
      <c r="H2414">
        <f>IFERROR(VLOOKUP(G2414,Store_Map!$A$2:$I$100,3,FALSE),"")</f>
        <v>0</v>
      </c>
      <c r="I2414">
        <f>IFERROR(VLOOKUP(G2414,Store_Map!$A$2:$I$100,4,FALSE),"")</f>
        <v>0</v>
      </c>
      <c r="J2414">
        <f>IFERROR(VLOOKUP(G2414,Store_Map!$A$2:$I$100,5,FALSE),"")</f>
        <v>0</v>
      </c>
      <c r="K2414">
        <f>IFERROR(VLOOKUP(G2414,Store_Map!$A$2:$I$100,6,FALSE),"")</f>
        <v>0</v>
      </c>
      <c r="L2414">
        <f>IFERROR(VLOOKUP(G2414,Store_Map!$A$2:$I$100,7,FALSE),"")</f>
        <v>0</v>
      </c>
      <c r="M2414">
        <f>IFERROR(VLOOKUP(G2414,Store_Map!$A$2:$I$100,8,FALSE),"")</f>
        <v>0</v>
      </c>
      <c r="N2414">
        <f t="shared" si="333"/>
        <v>0</v>
      </c>
      <c r="O2414" t="str">
        <f t="shared" si="334"/>
        <v>PASS</v>
      </c>
      <c r="P2414" t="str">
        <f t="shared" si="335"/>
        <v>PASS</v>
      </c>
      <c r="Q2414" t="str">
        <f t="shared" si="336"/>
        <v>PASS</v>
      </c>
      <c r="R2414" t="str">
        <f t="shared" si="337"/>
        <v>PASS</v>
      </c>
      <c r="S2414" t="str">
        <f t="shared" si="338"/>
        <v>PASS</v>
      </c>
      <c r="T2414">
        <f t="shared" si="339"/>
        <v>100</v>
      </c>
      <c r="U2414" t="str">
        <f t="shared" si="340"/>
        <v>Low</v>
      </c>
      <c r="V2414" t="str">
        <f t="shared" si="341"/>
        <v>Clean</v>
      </c>
    </row>
    <row r="2415" spans="1:22" x14ac:dyDescent="0.3">
      <c r="A2415" t="str">
        <f>Raw_Data!A2415</f>
        <v>6241475</v>
      </c>
      <c r="B2415">
        <f>Raw_Data!B2415</f>
        <v>45680</v>
      </c>
      <c r="C2415" t="str">
        <f>Raw_Data!C2415</f>
        <v>ATORVASTATIN 40 MG TABLET</v>
      </c>
      <c r="D2415" t="str">
        <f>Raw_Data!D2415</f>
        <v>67877051310</v>
      </c>
      <c r="E2415" t="str">
        <f>Raw_Data!E2415</f>
        <v>GIBBS, JON</v>
      </c>
      <c r="F2415" t="str">
        <f>Raw_Data!F2415</f>
        <v>1700896156</v>
      </c>
      <c r="G2415" t="str">
        <f>Raw_Data!H2415</f>
        <v>0</v>
      </c>
      <c r="H2415">
        <f>IFERROR(VLOOKUP(G2415,Store_Map!$A$2:$I$100,3,FALSE),"")</f>
        <v>0</v>
      </c>
      <c r="I2415">
        <f>IFERROR(VLOOKUP(G2415,Store_Map!$A$2:$I$100,4,FALSE),"")</f>
        <v>0</v>
      </c>
      <c r="J2415">
        <f>IFERROR(VLOOKUP(G2415,Store_Map!$A$2:$I$100,5,FALSE),"")</f>
        <v>0</v>
      </c>
      <c r="K2415">
        <f>IFERROR(VLOOKUP(G2415,Store_Map!$A$2:$I$100,6,FALSE),"")</f>
        <v>0</v>
      </c>
      <c r="L2415">
        <f>IFERROR(VLOOKUP(G2415,Store_Map!$A$2:$I$100,7,FALSE),"")</f>
        <v>0</v>
      </c>
      <c r="M2415">
        <f>IFERROR(VLOOKUP(G2415,Store_Map!$A$2:$I$100,8,FALSE),"")</f>
        <v>0</v>
      </c>
      <c r="N2415">
        <f t="shared" si="333"/>
        <v>0</v>
      </c>
      <c r="O2415" t="str">
        <f t="shared" si="334"/>
        <v>PASS</v>
      </c>
      <c r="P2415" t="str">
        <f t="shared" si="335"/>
        <v>PASS</v>
      </c>
      <c r="Q2415" t="str">
        <f t="shared" si="336"/>
        <v>PASS</v>
      </c>
      <c r="R2415" t="str">
        <f t="shared" si="337"/>
        <v>PASS</v>
      </c>
      <c r="S2415" t="str">
        <f t="shared" si="338"/>
        <v>PASS</v>
      </c>
      <c r="T2415">
        <f t="shared" si="339"/>
        <v>100</v>
      </c>
      <c r="U2415" t="str">
        <f t="shared" si="340"/>
        <v>Low</v>
      </c>
      <c r="V2415" t="str">
        <f t="shared" si="341"/>
        <v>Clean</v>
      </c>
    </row>
    <row r="2416" spans="1:22" x14ac:dyDescent="0.3">
      <c r="A2416" t="str">
        <f>Raw_Data!A2416</f>
        <v>6241476</v>
      </c>
      <c r="B2416">
        <f>Raw_Data!B2416</f>
        <v>45680</v>
      </c>
      <c r="C2416" t="str">
        <f>Raw_Data!C2416</f>
        <v>CLOPIDOGREL 75 MG TABLET</v>
      </c>
      <c r="D2416" t="str">
        <f>Raw_Data!D2416</f>
        <v>55111019605</v>
      </c>
      <c r="E2416" t="str">
        <f>Raw_Data!E2416</f>
        <v>GIBBS, JON</v>
      </c>
      <c r="F2416" t="str">
        <f>Raw_Data!F2416</f>
        <v>1700896156</v>
      </c>
      <c r="G2416" t="str">
        <f>Raw_Data!H2416</f>
        <v>0</v>
      </c>
      <c r="H2416">
        <f>IFERROR(VLOOKUP(G2416,Store_Map!$A$2:$I$100,3,FALSE),"")</f>
        <v>0</v>
      </c>
      <c r="I2416">
        <f>IFERROR(VLOOKUP(G2416,Store_Map!$A$2:$I$100,4,FALSE),"")</f>
        <v>0</v>
      </c>
      <c r="J2416">
        <f>IFERROR(VLOOKUP(G2416,Store_Map!$A$2:$I$100,5,FALSE),"")</f>
        <v>0</v>
      </c>
      <c r="K2416">
        <f>IFERROR(VLOOKUP(G2416,Store_Map!$A$2:$I$100,6,FALSE),"")</f>
        <v>0</v>
      </c>
      <c r="L2416">
        <f>IFERROR(VLOOKUP(G2416,Store_Map!$A$2:$I$100,7,FALSE),"")</f>
        <v>0</v>
      </c>
      <c r="M2416">
        <f>IFERROR(VLOOKUP(G2416,Store_Map!$A$2:$I$100,8,FALSE),"")</f>
        <v>0</v>
      </c>
      <c r="N2416">
        <f t="shared" si="333"/>
        <v>0</v>
      </c>
      <c r="O2416" t="str">
        <f t="shared" si="334"/>
        <v>PASS</v>
      </c>
      <c r="P2416" t="str">
        <f t="shared" si="335"/>
        <v>PASS</v>
      </c>
      <c r="Q2416" t="str">
        <f t="shared" si="336"/>
        <v>PASS</v>
      </c>
      <c r="R2416" t="str">
        <f t="shared" si="337"/>
        <v>PASS</v>
      </c>
      <c r="S2416" t="str">
        <f t="shared" si="338"/>
        <v>PASS</v>
      </c>
      <c r="T2416">
        <f t="shared" si="339"/>
        <v>100</v>
      </c>
      <c r="U2416" t="str">
        <f t="shared" si="340"/>
        <v>Low</v>
      </c>
      <c r="V2416" t="str">
        <f t="shared" si="341"/>
        <v>Clean</v>
      </c>
    </row>
    <row r="2417" spans="1:22" x14ac:dyDescent="0.3">
      <c r="A2417" t="str">
        <f>Raw_Data!A2417</f>
        <v>6243645</v>
      </c>
      <c r="B2417">
        <f>Raw_Data!B2417</f>
        <v>45680</v>
      </c>
      <c r="C2417" t="str">
        <f>Raw_Data!C2417</f>
        <v>LOSARTAN-HCTZ 50-12.5 MG TA</v>
      </c>
      <c r="D2417" t="str">
        <f>Raw_Data!D2417</f>
        <v>65862046899</v>
      </c>
      <c r="E2417" t="str">
        <f>Raw_Data!E2417</f>
        <v>YASIN, NURA</v>
      </c>
      <c r="F2417" t="str">
        <f>Raw_Data!F2417</f>
        <v>1265518567</v>
      </c>
      <c r="G2417" t="str">
        <f>Raw_Data!H2417</f>
        <v>0</v>
      </c>
      <c r="H2417">
        <f>IFERROR(VLOOKUP(G2417,Store_Map!$A$2:$I$100,3,FALSE),"")</f>
        <v>0</v>
      </c>
      <c r="I2417">
        <f>IFERROR(VLOOKUP(G2417,Store_Map!$A$2:$I$100,4,FALSE),"")</f>
        <v>0</v>
      </c>
      <c r="J2417">
        <f>IFERROR(VLOOKUP(G2417,Store_Map!$A$2:$I$100,5,FALSE),"")</f>
        <v>0</v>
      </c>
      <c r="K2417">
        <f>IFERROR(VLOOKUP(G2417,Store_Map!$A$2:$I$100,6,FALSE),"")</f>
        <v>0</v>
      </c>
      <c r="L2417">
        <f>IFERROR(VLOOKUP(G2417,Store_Map!$A$2:$I$100,7,FALSE),"")</f>
        <v>0</v>
      </c>
      <c r="M2417">
        <f>IFERROR(VLOOKUP(G2417,Store_Map!$A$2:$I$100,8,FALSE),"")</f>
        <v>0</v>
      </c>
      <c r="N2417">
        <f t="shared" si="333"/>
        <v>0</v>
      </c>
      <c r="O2417" t="str">
        <f t="shared" si="334"/>
        <v>PASS</v>
      </c>
      <c r="P2417" t="str">
        <f t="shared" si="335"/>
        <v>PASS</v>
      </c>
      <c r="Q2417" t="str">
        <f t="shared" si="336"/>
        <v>PASS</v>
      </c>
      <c r="R2417" t="str">
        <f t="shared" si="337"/>
        <v>PASS</v>
      </c>
      <c r="S2417" t="str">
        <f t="shared" si="338"/>
        <v>PASS</v>
      </c>
      <c r="T2417">
        <f t="shared" si="339"/>
        <v>100</v>
      </c>
      <c r="U2417" t="str">
        <f t="shared" si="340"/>
        <v>Low</v>
      </c>
      <c r="V2417" t="str">
        <f t="shared" si="341"/>
        <v>Clean</v>
      </c>
    </row>
    <row r="2418" spans="1:22" x14ac:dyDescent="0.3">
      <c r="A2418" t="str">
        <f>Raw_Data!A2418</f>
        <v>6246247</v>
      </c>
      <c r="B2418">
        <f>Raw_Data!B2418</f>
        <v>45680</v>
      </c>
      <c r="C2418" t="str">
        <f>Raw_Data!C2418</f>
        <v>MECLIZINE 25 MG TABLET</v>
      </c>
      <c r="D2418" t="str">
        <f>Raw_Data!D2418</f>
        <v>16571066101</v>
      </c>
      <c r="E2418" t="str">
        <f>Raw_Data!E2418</f>
        <v>GIBBS, JON</v>
      </c>
      <c r="F2418" t="str">
        <f>Raw_Data!F2418</f>
        <v>1700896156</v>
      </c>
      <c r="G2418" t="str">
        <f>Raw_Data!H2418</f>
        <v>0</v>
      </c>
      <c r="H2418">
        <f>IFERROR(VLOOKUP(G2418,Store_Map!$A$2:$I$100,3,FALSE),"")</f>
        <v>0</v>
      </c>
      <c r="I2418">
        <f>IFERROR(VLOOKUP(G2418,Store_Map!$A$2:$I$100,4,FALSE),"")</f>
        <v>0</v>
      </c>
      <c r="J2418">
        <f>IFERROR(VLOOKUP(G2418,Store_Map!$A$2:$I$100,5,FALSE),"")</f>
        <v>0</v>
      </c>
      <c r="K2418">
        <f>IFERROR(VLOOKUP(G2418,Store_Map!$A$2:$I$100,6,FALSE),"")</f>
        <v>0</v>
      </c>
      <c r="L2418">
        <f>IFERROR(VLOOKUP(G2418,Store_Map!$A$2:$I$100,7,FALSE),"")</f>
        <v>0</v>
      </c>
      <c r="M2418">
        <f>IFERROR(VLOOKUP(G2418,Store_Map!$A$2:$I$100,8,FALSE),"")</f>
        <v>0</v>
      </c>
      <c r="N2418">
        <f t="shared" si="333"/>
        <v>0</v>
      </c>
      <c r="O2418" t="str">
        <f t="shared" si="334"/>
        <v>PASS</v>
      </c>
      <c r="P2418" t="str">
        <f t="shared" si="335"/>
        <v>PASS</v>
      </c>
      <c r="Q2418" t="str">
        <f t="shared" si="336"/>
        <v>PASS</v>
      </c>
      <c r="R2418" t="str">
        <f t="shared" si="337"/>
        <v>PASS</v>
      </c>
      <c r="S2418" t="str">
        <f t="shared" si="338"/>
        <v>PASS</v>
      </c>
      <c r="T2418">
        <f t="shared" si="339"/>
        <v>100</v>
      </c>
      <c r="U2418" t="str">
        <f t="shared" si="340"/>
        <v>Low</v>
      </c>
      <c r="V2418" t="str">
        <f t="shared" si="341"/>
        <v>Clean</v>
      </c>
    </row>
    <row r="2419" spans="1:22" x14ac:dyDescent="0.3">
      <c r="A2419" t="str">
        <f>Raw_Data!A2419</f>
        <v>6246725</v>
      </c>
      <c r="B2419">
        <f>Raw_Data!B2419</f>
        <v>45680</v>
      </c>
      <c r="C2419" t="str">
        <f>Raw_Data!C2419</f>
        <v>ATENOLOL 50 MG TABLET</v>
      </c>
      <c r="D2419" t="str">
        <f>Raw_Data!D2419</f>
        <v>68382002310</v>
      </c>
      <c r="E2419" t="str">
        <f>Raw_Data!E2419</f>
        <v>AKHTAR, MARIAM</v>
      </c>
      <c r="F2419" t="str">
        <f>Raw_Data!F2419</f>
        <v>1780024596</v>
      </c>
      <c r="G2419" t="str">
        <f>Raw_Data!H2419</f>
        <v>0</v>
      </c>
      <c r="H2419">
        <f>IFERROR(VLOOKUP(G2419,Store_Map!$A$2:$I$100,3,FALSE),"")</f>
        <v>0</v>
      </c>
      <c r="I2419">
        <f>IFERROR(VLOOKUP(G2419,Store_Map!$A$2:$I$100,4,FALSE),"")</f>
        <v>0</v>
      </c>
      <c r="J2419">
        <f>IFERROR(VLOOKUP(G2419,Store_Map!$A$2:$I$100,5,FALSE),"")</f>
        <v>0</v>
      </c>
      <c r="K2419">
        <f>IFERROR(VLOOKUP(G2419,Store_Map!$A$2:$I$100,6,FALSE),"")</f>
        <v>0</v>
      </c>
      <c r="L2419">
        <f>IFERROR(VLOOKUP(G2419,Store_Map!$A$2:$I$100,7,FALSE),"")</f>
        <v>0</v>
      </c>
      <c r="M2419">
        <f>IFERROR(VLOOKUP(G2419,Store_Map!$A$2:$I$100,8,FALSE),"")</f>
        <v>0</v>
      </c>
      <c r="N2419">
        <f t="shared" si="333"/>
        <v>0</v>
      </c>
      <c r="O2419" t="str">
        <f t="shared" si="334"/>
        <v>PASS</v>
      </c>
      <c r="P2419" t="str">
        <f t="shared" si="335"/>
        <v>PASS</v>
      </c>
      <c r="Q2419" t="str">
        <f t="shared" si="336"/>
        <v>PASS</v>
      </c>
      <c r="R2419" t="str">
        <f t="shared" si="337"/>
        <v>PASS</v>
      </c>
      <c r="S2419" t="str">
        <f t="shared" si="338"/>
        <v>PASS</v>
      </c>
      <c r="T2419">
        <f t="shared" si="339"/>
        <v>100</v>
      </c>
      <c r="U2419" t="str">
        <f t="shared" si="340"/>
        <v>Low</v>
      </c>
      <c r="V2419" t="str">
        <f t="shared" si="341"/>
        <v>Clean</v>
      </c>
    </row>
    <row r="2420" spans="1:22" x14ac:dyDescent="0.3">
      <c r="A2420" t="str">
        <f>Raw_Data!A2420</f>
        <v>6246726</v>
      </c>
      <c r="B2420">
        <f>Raw_Data!B2420</f>
        <v>45680</v>
      </c>
      <c r="C2420" t="str">
        <f>Raw_Data!C2420</f>
        <v>PANTOPRAZOLE SOD DR 20 MG T</v>
      </c>
      <c r="D2420" t="str">
        <f>Raw_Data!D2420</f>
        <v>65862055990</v>
      </c>
      <c r="E2420" t="str">
        <f>Raw_Data!E2420</f>
        <v>AKHTAR, MARIAM</v>
      </c>
      <c r="F2420" t="str">
        <f>Raw_Data!F2420</f>
        <v>1780024596</v>
      </c>
      <c r="G2420" t="str">
        <f>Raw_Data!H2420</f>
        <v>0</v>
      </c>
      <c r="H2420">
        <f>IFERROR(VLOOKUP(G2420,Store_Map!$A$2:$I$100,3,FALSE),"")</f>
        <v>0</v>
      </c>
      <c r="I2420">
        <f>IFERROR(VLOOKUP(G2420,Store_Map!$A$2:$I$100,4,FALSE),"")</f>
        <v>0</v>
      </c>
      <c r="J2420">
        <f>IFERROR(VLOOKUP(G2420,Store_Map!$A$2:$I$100,5,FALSE),"")</f>
        <v>0</v>
      </c>
      <c r="K2420">
        <f>IFERROR(VLOOKUP(G2420,Store_Map!$A$2:$I$100,6,FALSE),"")</f>
        <v>0</v>
      </c>
      <c r="L2420">
        <f>IFERROR(VLOOKUP(G2420,Store_Map!$A$2:$I$100,7,FALSE),"")</f>
        <v>0</v>
      </c>
      <c r="M2420">
        <f>IFERROR(VLOOKUP(G2420,Store_Map!$A$2:$I$100,8,FALSE),"")</f>
        <v>0</v>
      </c>
      <c r="N2420">
        <f t="shared" si="333"/>
        <v>0</v>
      </c>
      <c r="O2420" t="str">
        <f t="shared" si="334"/>
        <v>PASS</v>
      </c>
      <c r="P2420" t="str">
        <f t="shared" si="335"/>
        <v>PASS</v>
      </c>
      <c r="Q2420" t="str">
        <f t="shared" si="336"/>
        <v>PASS</v>
      </c>
      <c r="R2420" t="str">
        <f t="shared" si="337"/>
        <v>PASS</v>
      </c>
      <c r="S2420" t="str">
        <f t="shared" si="338"/>
        <v>PASS</v>
      </c>
      <c r="T2420">
        <f t="shared" si="339"/>
        <v>100</v>
      </c>
      <c r="U2420" t="str">
        <f t="shared" si="340"/>
        <v>Low</v>
      </c>
      <c r="V2420" t="str">
        <f t="shared" si="341"/>
        <v>Clean</v>
      </c>
    </row>
    <row r="2421" spans="1:22" x14ac:dyDescent="0.3">
      <c r="A2421" t="str">
        <f>Raw_Data!A2421</f>
        <v>6246727</v>
      </c>
      <c r="B2421">
        <f>Raw_Data!B2421</f>
        <v>45680</v>
      </c>
      <c r="C2421" t="str">
        <f>Raw_Data!C2421</f>
        <v>ENALAPRIL MALEATE 20 MG TAB</v>
      </c>
      <c r="D2421" t="str">
        <f>Raw_Data!D2421</f>
        <v>68682071301</v>
      </c>
      <c r="E2421" t="str">
        <f>Raw_Data!E2421</f>
        <v>AKHTAR, MARIAM</v>
      </c>
      <c r="F2421" t="str">
        <f>Raw_Data!F2421</f>
        <v>1780024596</v>
      </c>
      <c r="G2421" t="str">
        <f>Raw_Data!H2421</f>
        <v>0</v>
      </c>
      <c r="H2421">
        <f>IFERROR(VLOOKUP(G2421,Store_Map!$A$2:$I$100,3,FALSE),"")</f>
        <v>0</v>
      </c>
      <c r="I2421">
        <f>IFERROR(VLOOKUP(G2421,Store_Map!$A$2:$I$100,4,FALSE),"")</f>
        <v>0</v>
      </c>
      <c r="J2421">
        <f>IFERROR(VLOOKUP(G2421,Store_Map!$A$2:$I$100,5,FALSE),"")</f>
        <v>0</v>
      </c>
      <c r="K2421">
        <f>IFERROR(VLOOKUP(G2421,Store_Map!$A$2:$I$100,6,FALSE),"")</f>
        <v>0</v>
      </c>
      <c r="L2421">
        <f>IFERROR(VLOOKUP(G2421,Store_Map!$A$2:$I$100,7,FALSE),"")</f>
        <v>0</v>
      </c>
      <c r="M2421">
        <f>IFERROR(VLOOKUP(G2421,Store_Map!$A$2:$I$100,8,FALSE),"")</f>
        <v>0</v>
      </c>
      <c r="N2421">
        <f t="shared" si="333"/>
        <v>0</v>
      </c>
      <c r="O2421" t="str">
        <f t="shared" si="334"/>
        <v>PASS</v>
      </c>
      <c r="P2421" t="str">
        <f t="shared" si="335"/>
        <v>PASS</v>
      </c>
      <c r="Q2421" t="str">
        <f t="shared" si="336"/>
        <v>PASS</v>
      </c>
      <c r="R2421" t="str">
        <f t="shared" si="337"/>
        <v>PASS</v>
      </c>
      <c r="S2421" t="str">
        <f t="shared" si="338"/>
        <v>PASS</v>
      </c>
      <c r="T2421">
        <f t="shared" si="339"/>
        <v>100</v>
      </c>
      <c r="U2421" t="str">
        <f t="shared" si="340"/>
        <v>Low</v>
      </c>
      <c r="V2421" t="str">
        <f t="shared" si="341"/>
        <v>Clean</v>
      </c>
    </row>
    <row r="2422" spans="1:22" x14ac:dyDescent="0.3">
      <c r="A2422" t="str">
        <f>Raw_Data!A2422</f>
        <v>6251085</v>
      </c>
      <c r="B2422">
        <f>Raw_Data!B2422</f>
        <v>45680</v>
      </c>
      <c r="C2422" t="str">
        <f>Raw_Data!C2422</f>
        <v>PANTOPRAZOLE SOD DR 40 MG T</v>
      </c>
      <c r="D2422" t="str">
        <f>Raw_Data!D2422</f>
        <v>65862056090</v>
      </c>
      <c r="E2422" t="str">
        <f>Raw_Data!E2422</f>
        <v>GIBBS, JON</v>
      </c>
      <c r="F2422" t="str">
        <f>Raw_Data!F2422</f>
        <v>1700896156</v>
      </c>
      <c r="G2422" t="str">
        <f>Raw_Data!H2422</f>
        <v>0</v>
      </c>
      <c r="H2422">
        <f>IFERROR(VLOOKUP(G2422,Store_Map!$A$2:$I$100,3,FALSE),"")</f>
        <v>0</v>
      </c>
      <c r="I2422">
        <f>IFERROR(VLOOKUP(G2422,Store_Map!$A$2:$I$100,4,FALSE),"")</f>
        <v>0</v>
      </c>
      <c r="J2422">
        <f>IFERROR(VLOOKUP(G2422,Store_Map!$A$2:$I$100,5,FALSE),"")</f>
        <v>0</v>
      </c>
      <c r="K2422">
        <f>IFERROR(VLOOKUP(G2422,Store_Map!$A$2:$I$100,6,FALSE),"")</f>
        <v>0</v>
      </c>
      <c r="L2422">
        <f>IFERROR(VLOOKUP(G2422,Store_Map!$A$2:$I$100,7,FALSE),"")</f>
        <v>0</v>
      </c>
      <c r="M2422">
        <f>IFERROR(VLOOKUP(G2422,Store_Map!$A$2:$I$100,8,FALSE),"")</f>
        <v>0</v>
      </c>
      <c r="N2422">
        <f t="shared" si="333"/>
        <v>0</v>
      </c>
      <c r="O2422" t="str">
        <f t="shared" si="334"/>
        <v>PASS</v>
      </c>
      <c r="P2422" t="str">
        <f t="shared" si="335"/>
        <v>PASS</v>
      </c>
      <c r="Q2422" t="str">
        <f t="shared" si="336"/>
        <v>PASS</v>
      </c>
      <c r="R2422" t="str">
        <f t="shared" si="337"/>
        <v>PASS</v>
      </c>
      <c r="S2422" t="str">
        <f t="shared" si="338"/>
        <v>PASS</v>
      </c>
      <c r="T2422">
        <f t="shared" si="339"/>
        <v>100</v>
      </c>
      <c r="U2422" t="str">
        <f t="shared" si="340"/>
        <v>Low</v>
      </c>
      <c r="V2422" t="str">
        <f t="shared" si="341"/>
        <v>Clean</v>
      </c>
    </row>
    <row r="2423" spans="1:22" x14ac:dyDescent="0.3">
      <c r="A2423" t="str">
        <f>Raw_Data!A2423</f>
        <v>6252400</v>
      </c>
      <c r="B2423">
        <f>Raw_Data!B2423</f>
        <v>45680</v>
      </c>
      <c r="C2423" t="str">
        <f>Raw_Data!C2423</f>
        <v>FARXIGA 10 MG TABLET</v>
      </c>
      <c r="D2423" t="str">
        <f>Raw_Data!D2423</f>
        <v>310621030</v>
      </c>
      <c r="E2423" t="str">
        <f>Raw_Data!E2423</f>
        <v>YASIN, NURA</v>
      </c>
      <c r="F2423" t="str">
        <f>Raw_Data!F2423</f>
        <v>1265518567</v>
      </c>
      <c r="G2423" t="str">
        <f>Raw_Data!H2423</f>
        <v>0</v>
      </c>
      <c r="H2423">
        <f>IFERROR(VLOOKUP(G2423,Store_Map!$A$2:$I$100,3,FALSE),"")</f>
        <v>0</v>
      </c>
      <c r="I2423">
        <f>IFERROR(VLOOKUP(G2423,Store_Map!$A$2:$I$100,4,FALSE),"")</f>
        <v>0</v>
      </c>
      <c r="J2423">
        <f>IFERROR(VLOOKUP(G2423,Store_Map!$A$2:$I$100,5,FALSE),"")</f>
        <v>0</v>
      </c>
      <c r="K2423">
        <f>IFERROR(VLOOKUP(G2423,Store_Map!$A$2:$I$100,6,FALSE),"")</f>
        <v>0</v>
      </c>
      <c r="L2423">
        <f>IFERROR(VLOOKUP(G2423,Store_Map!$A$2:$I$100,7,FALSE),"")</f>
        <v>0</v>
      </c>
      <c r="M2423">
        <f>IFERROR(VLOOKUP(G2423,Store_Map!$A$2:$I$100,8,FALSE),"")</f>
        <v>0</v>
      </c>
      <c r="N2423">
        <f t="shared" si="333"/>
        <v>0</v>
      </c>
      <c r="O2423" t="str">
        <f t="shared" si="334"/>
        <v>PASS</v>
      </c>
      <c r="P2423" t="str">
        <f t="shared" si="335"/>
        <v>REVIEW</v>
      </c>
      <c r="Q2423" t="str">
        <f t="shared" si="336"/>
        <v>PASS</v>
      </c>
      <c r="R2423" t="str">
        <f t="shared" si="337"/>
        <v>PASS</v>
      </c>
      <c r="S2423" t="str">
        <f t="shared" si="338"/>
        <v>REVIEW</v>
      </c>
      <c r="T2423">
        <f t="shared" si="339"/>
        <v>90</v>
      </c>
      <c r="U2423" t="str">
        <f t="shared" si="340"/>
        <v>Low</v>
      </c>
      <c r="V2423" t="str">
        <f t="shared" si="341"/>
        <v>Invalid NDC</v>
      </c>
    </row>
    <row r="2424" spans="1:22" x14ac:dyDescent="0.3">
      <c r="A2424" t="str">
        <f>Raw_Data!A2424</f>
        <v>6237287</v>
      </c>
      <c r="B2424">
        <f>Raw_Data!B2424</f>
        <v>45680</v>
      </c>
      <c r="C2424" t="str">
        <f>Raw_Data!C2424</f>
        <v>TIZANIDINE HCL 4 MG TABLET</v>
      </c>
      <c r="D2424" t="str">
        <f>Raw_Data!D2424</f>
        <v>57664050389</v>
      </c>
      <c r="E2424" t="str">
        <f>Raw_Data!E2424</f>
        <v>BYNE, EDMUND</v>
      </c>
      <c r="F2424" t="str">
        <f>Raw_Data!F2424</f>
        <v>1033186648</v>
      </c>
      <c r="G2424" t="str">
        <f>Raw_Data!H2424</f>
        <v>0</v>
      </c>
      <c r="H2424">
        <f>IFERROR(VLOOKUP(G2424,Store_Map!$A$2:$I$100,3,FALSE),"")</f>
        <v>0</v>
      </c>
      <c r="I2424">
        <f>IFERROR(VLOOKUP(G2424,Store_Map!$A$2:$I$100,4,FALSE),"")</f>
        <v>0</v>
      </c>
      <c r="J2424">
        <f>IFERROR(VLOOKUP(G2424,Store_Map!$A$2:$I$100,5,FALSE),"")</f>
        <v>0</v>
      </c>
      <c r="K2424">
        <f>IFERROR(VLOOKUP(G2424,Store_Map!$A$2:$I$100,6,FALSE),"")</f>
        <v>0</v>
      </c>
      <c r="L2424">
        <f>IFERROR(VLOOKUP(G2424,Store_Map!$A$2:$I$100,7,FALSE),"")</f>
        <v>0</v>
      </c>
      <c r="M2424">
        <f>IFERROR(VLOOKUP(G2424,Store_Map!$A$2:$I$100,8,FALSE),"")</f>
        <v>0</v>
      </c>
      <c r="N2424">
        <f t="shared" si="333"/>
        <v>0</v>
      </c>
      <c r="O2424" t="str">
        <f t="shared" si="334"/>
        <v>PASS</v>
      </c>
      <c r="P2424" t="str">
        <f t="shared" si="335"/>
        <v>PASS</v>
      </c>
      <c r="Q2424" t="str">
        <f t="shared" si="336"/>
        <v>PASS</v>
      </c>
      <c r="R2424" t="str">
        <f t="shared" si="337"/>
        <v>PASS</v>
      </c>
      <c r="S2424" t="str">
        <f t="shared" si="338"/>
        <v>PASS</v>
      </c>
      <c r="T2424">
        <f t="shared" si="339"/>
        <v>100</v>
      </c>
      <c r="U2424" t="str">
        <f t="shared" si="340"/>
        <v>Low</v>
      </c>
      <c r="V2424" t="str">
        <f t="shared" si="341"/>
        <v>Clean</v>
      </c>
    </row>
    <row r="2425" spans="1:22" x14ac:dyDescent="0.3">
      <c r="A2425" t="str">
        <f>Raw_Data!A2425</f>
        <v>6251462</v>
      </c>
      <c r="B2425">
        <f>Raw_Data!B2425</f>
        <v>45680</v>
      </c>
      <c r="C2425" t="str">
        <f>Raw_Data!C2425</f>
        <v>BUPROPION HCL XL 300 MG TAB</v>
      </c>
      <c r="D2425" t="str">
        <f>Raw_Data!D2425</f>
        <v>45963014230</v>
      </c>
      <c r="E2425" t="str">
        <f>Raw_Data!E2425</f>
        <v>STEINER, DAVID</v>
      </c>
      <c r="F2425" t="str">
        <f>Raw_Data!F2425</f>
        <v>1972508802</v>
      </c>
      <c r="G2425" t="str">
        <f>Raw_Data!H2425</f>
        <v>0</v>
      </c>
      <c r="H2425">
        <f>IFERROR(VLOOKUP(G2425,Store_Map!$A$2:$I$100,3,FALSE),"")</f>
        <v>0</v>
      </c>
      <c r="I2425">
        <f>IFERROR(VLOOKUP(G2425,Store_Map!$A$2:$I$100,4,FALSE),"")</f>
        <v>0</v>
      </c>
      <c r="J2425">
        <f>IFERROR(VLOOKUP(G2425,Store_Map!$A$2:$I$100,5,FALSE),"")</f>
        <v>0</v>
      </c>
      <c r="K2425">
        <f>IFERROR(VLOOKUP(G2425,Store_Map!$A$2:$I$100,6,FALSE),"")</f>
        <v>0</v>
      </c>
      <c r="L2425">
        <f>IFERROR(VLOOKUP(G2425,Store_Map!$A$2:$I$100,7,FALSE),"")</f>
        <v>0</v>
      </c>
      <c r="M2425">
        <f>IFERROR(VLOOKUP(G2425,Store_Map!$A$2:$I$100,8,FALSE),"")</f>
        <v>0</v>
      </c>
      <c r="N2425">
        <f t="shared" si="333"/>
        <v>0</v>
      </c>
      <c r="O2425" t="str">
        <f t="shared" si="334"/>
        <v>PASS</v>
      </c>
      <c r="P2425" t="str">
        <f t="shared" si="335"/>
        <v>PASS</v>
      </c>
      <c r="Q2425" t="str">
        <f t="shared" si="336"/>
        <v>PASS</v>
      </c>
      <c r="R2425" t="str">
        <f t="shared" si="337"/>
        <v>PASS</v>
      </c>
      <c r="S2425" t="str">
        <f t="shared" si="338"/>
        <v>PASS</v>
      </c>
      <c r="T2425">
        <f t="shared" si="339"/>
        <v>100</v>
      </c>
      <c r="U2425" t="str">
        <f t="shared" si="340"/>
        <v>Low</v>
      </c>
      <c r="V2425" t="str">
        <f t="shared" si="341"/>
        <v>Clean</v>
      </c>
    </row>
    <row r="2426" spans="1:22" x14ac:dyDescent="0.3">
      <c r="A2426" t="str">
        <f>Raw_Data!A2426</f>
        <v>6247613</v>
      </c>
      <c r="B2426">
        <f>Raw_Data!B2426</f>
        <v>45680</v>
      </c>
      <c r="C2426" t="str">
        <f>Raw_Data!C2426</f>
        <v>GLIPIZIDE 10 MG TABLET</v>
      </c>
      <c r="D2426" t="str">
        <f>Raw_Data!D2426</f>
        <v>60505014201</v>
      </c>
      <c r="E2426" t="str">
        <f>Raw_Data!E2426</f>
        <v>BYNE, EDMUND</v>
      </c>
      <c r="F2426" t="str">
        <f>Raw_Data!F2426</f>
        <v>1033186648</v>
      </c>
      <c r="G2426" t="str">
        <f>Raw_Data!H2426</f>
        <v>0</v>
      </c>
      <c r="H2426">
        <f>IFERROR(VLOOKUP(G2426,Store_Map!$A$2:$I$100,3,FALSE),"")</f>
        <v>0</v>
      </c>
      <c r="I2426">
        <f>IFERROR(VLOOKUP(G2426,Store_Map!$A$2:$I$100,4,FALSE),"")</f>
        <v>0</v>
      </c>
      <c r="J2426">
        <f>IFERROR(VLOOKUP(G2426,Store_Map!$A$2:$I$100,5,FALSE),"")</f>
        <v>0</v>
      </c>
      <c r="K2426">
        <f>IFERROR(VLOOKUP(G2426,Store_Map!$A$2:$I$100,6,FALSE),"")</f>
        <v>0</v>
      </c>
      <c r="L2426">
        <f>IFERROR(VLOOKUP(G2426,Store_Map!$A$2:$I$100,7,FALSE),"")</f>
        <v>0</v>
      </c>
      <c r="M2426">
        <f>IFERROR(VLOOKUP(G2426,Store_Map!$A$2:$I$100,8,FALSE),"")</f>
        <v>0</v>
      </c>
      <c r="N2426">
        <f t="shared" si="333"/>
        <v>0</v>
      </c>
      <c r="O2426" t="str">
        <f t="shared" si="334"/>
        <v>PASS</v>
      </c>
      <c r="P2426" t="str">
        <f t="shared" si="335"/>
        <v>PASS</v>
      </c>
      <c r="Q2426" t="str">
        <f t="shared" si="336"/>
        <v>PASS</v>
      </c>
      <c r="R2426" t="str">
        <f t="shared" si="337"/>
        <v>PASS</v>
      </c>
      <c r="S2426" t="str">
        <f t="shared" si="338"/>
        <v>PASS</v>
      </c>
      <c r="T2426">
        <f t="shared" si="339"/>
        <v>100</v>
      </c>
      <c r="U2426" t="str">
        <f t="shared" si="340"/>
        <v>Low</v>
      </c>
      <c r="V2426" t="str">
        <f t="shared" si="341"/>
        <v>Clean</v>
      </c>
    </row>
    <row r="2427" spans="1:22" x14ac:dyDescent="0.3">
      <c r="A2427" t="str">
        <f>Raw_Data!A2427</f>
        <v>6234998</v>
      </c>
      <c r="B2427">
        <f>Raw_Data!B2427</f>
        <v>45680</v>
      </c>
      <c r="C2427" t="str">
        <f>Raw_Data!C2427</f>
        <v>ATENOLOL 25 MG TABLET</v>
      </c>
      <c r="D2427" t="str">
        <f>Raw_Data!D2427</f>
        <v>68382002210</v>
      </c>
      <c r="E2427" t="str">
        <f>Raw_Data!E2427</f>
        <v>BYNE, EDMUND</v>
      </c>
      <c r="F2427" t="str">
        <f>Raw_Data!F2427</f>
        <v>1033186648</v>
      </c>
      <c r="G2427" t="str">
        <f>Raw_Data!H2427</f>
        <v>0</v>
      </c>
      <c r="H2427">
        <f>IFERROR(VLOOKUP(G2427,Store_Map!$A$2:$I$100,3,FALSE),"")</f>
        <v>0</v>
      </c>
      <c r="I2427">
        <f>IFERROR(VLOOKUP(G2427,Store_Map!$A$2:$I$100,4,FALSE),"")</f>
        <v>0</v>
      </c>
      <c r="J2427">
        <f>IFERROR(VLOOKUP(G2427,Store_Map!$A$2:$I$100,5,FALSE),"")</f>
        <v>0</v>
      </c>
      <c r="K2427">
        <f>IFERROR(VLOOKUP(G2427,Store_Map!$A$2:$I$100,6,FALSE),"")</f>
        <v>0</v>
      </c>
      <c r="L2427">
        <f>IFERROR(VLOOKUP(G2427,Store_Map!$A$2:$I$100,7,FALSE),"")</f>
        <v>0</v>
      </c>
      <c r="M2427">
        <f>IFERROR(VLOOKUP(G2427,Store_Map!$A$2:$I$100,8,FALSE),"")</f>
        <v>0</v>
      </c>
      <c r="N2427">
        <f t="shared" si="333"/>
        <v>0</v>
      </c>
      <c r="O2427" t="str">
        <f t="shared" si="334"/>
        <v>PASS</v>
      </c>
      <c r="P2427" t="str">
        <f t="shared" si="335"/>
        <v>PASS</v>
      </c>
      <c r="Q2427" t="str">
        <f t="shared" si="336"/>
        <v>PASS</v>
      </c>
      <c r="R2427" t="str">
        <f t="shared" si="337"/>
        <v>PASS</v>
      </c>
      <c r="S2427" t="str">
        <f t="shared" si="338"/>
        <v>PASS</v>
      </c>
      <c r="T2427">
        <f t="shared" si="339"/>
        <v>100</v>
      </c>
      <c r="U2427" t="str">
        <f t="shared" si="340"/>
        <v>Low</v>
      </c>
      <c r="V2427" t="str">
        <f t="shared" si="341"/>
        <v>Clean</v>
      </c>
    </row>
    <row r="2428" spans="1:22" x14ac:dyDescent="0.3">
      <c r="A2428" t="str">
        <f>Raw_Data!A2428</f>
        <v>6252513</v>
      </c>
      <c r="B2428">
        <f>Raw_Data!B2428</f>
        <v>45680</v>
      </c>
      <c r="C2428" t="str">
        <f>Raw_Data!C2428</f>
        <v>TRIAMCINOLONE 0.05% OINTMEN</v>
      </c>
      <c r="D2428" t="str">
        <f>Raw_Data!D2428</f>
        <v>64380090190</v>
      </c>
      <c r="E2428" t="str">
        <f>Raw_Data!E2428</f>
        <v>BYNE, EDMUND</v>
      </c>
      <c r="F2428" t="str">
        <f>Raw_Data!F2428</f>
        <v>1033186648</v>
      </c>
      <c r="G2428" t="str">
        <f>Raw_Data!H2428</f>
        <v>0</v>
      </c>
      <c r="H2428">
        <f>IFERROR(VLOOKUP(G2428,Store_Map!$A$2:$I$100,3,FALSE),"")</f>
        <v>0</v>
      </c>
      <c r="I2428">
        <f>IFERROR(VLOOKUP(G2428,Store_Map!$A$2:$I$100,4,FALSE),"")</f>
        <v>0</v>
      </c>
      <c r="J2428">
        <f>IFERROR(VLOOKUP(G2428,Store_Map!$A$2:$I$100,5,FALSE),"")</f>
        <v>0</v>
      </c>
      <c r="K2428">
        <f>IFERROR(VLOOKUP(G2428,Store_Map!$A$2:$I$100,6,FALSE),"")</f>
        <v>0</v>
      </c>
      <c r="L2428">
        <f>IFERROR(VLOOKUP(G2428,Store_Map!$A$2:$I$100,7,FALSE),"")</f>
        <v>0</v>
      </c>
      <c r="M2428">
        <f>IFERROR(VLOOKUP(G2428,Store_Map!$A$2:$I$100,8,FALSE),"")</f>
        <v>0</v>
      </c>
      <c r="N2428">
        <f t="shared" si="333"/>
        <v>0</v>
      </c>
      <c r="O2428" t="str">
        <f t="shared" si="334"/>
        <v>PASS</v>
      </c>
      <c r="P2428" t="str">
        <f t="shared" si="335"/>
        <v>PASS</v>
      </c>
      <c r="Q2428" t="str">
        <f t="shared" si="336"/>
        <v>PASS</v>
      </c>
      <c r="R2428" t="str">
        <f t="shared" si="337"/>
        <v>PASS</v>
      </c>
      <c r="S2428" t="str">
        <f t="shared" si="338"/>
        <v>PASS</v>
      </c>
      <c r="T2428">
        <f t="shared" si="339"/>
        <v>100</v>
      </c>
      <c r="U2428" t="str">
        <f t="shared" si="340"/>
        <v>Low</v>
      </c>
      <c r="V2428" t="str">
        <f t="shared" si="341"/>
        <v>Clean</v>
      </c>
    </row>
    <row r="2429" spans="1:22" x14ac:dyDescent="0.3">
      <c r="A2429" t="str">
        <f>Raw_Data!A2429</f>
        <v>6250317</v>
      </c>
      <c r="B2429">
        <f>Raw_Data!B2429</f>
        <v>45680</v>
      </c>
      <c r="C2429" t="str">
        <f>Raw_Data!C2429</f>
        <v>TRAZODONE 100 MG TABLET</v>
      </c>
      <c r="D2429" t="str">
        <f>Raw_Data!D2429</f>
        <v>13107008001</v>
      </c>
      <c r="E2429" t="str">
        <f>Raw_Data!E2429</f>
        <v>YASIN, NURA</v>
      </c>
      <c r="F2429" t="str">
        <f>Raw_Data!F2429</f>
        <v>1265518567</v>
      </c>
      <c r="G2429" t="str">
        <f>Raw_Data!H2429</f>
        <v>0</v>
      </c>
      <c r="H2429">
        <f>IFERROR(VLOOKUP(G2429,Store_Map!$A$2:$I$100,3,FALSE),"")</f>
        <v>0</v>
      </c>
      <c r="I2429">
        <f>IFERROR(VLOOKUP(G2429,Store_Map!$A$2:$I$100,4,FALSE),"")</f>
        <v>0</v>
      </c>
      <c r="J2429">
        <f>IFERROR(VLOOKUP(G2429,Store_Map!$A$2:$I$100,5,FALSE),"")</f>
        <v>0</v>
      </c>
      <c r="K2429">
        <f>IFERROR(VLOOKUP(G2429,Store_Map!$A$2:$I$100,6,FALSE),"")</f>
        <v>0</v>
      </c>
      <c r="L2429">
        <f>IFERROR(VLOOKUP(G2429,Store_Map!$A$2:$I$100,7,FALSE),"")</f>
        <v>0</v>
      </c>
      <c r="M2429">
        <f>IFERROR(VLOOKUP(G2429,Store_Map!$A$2:$I$100,8,FALSE),"")</f>
        <v>0</v>
      </c>
      <c r="N2429">
        <f t="shared" si="333"/>
        <v>0</v>
      </c>
      <c r="O2429" t="str">
        <f t="shared" si="334"/>
        <v>PASS</v>
      </c>
      <c r="P2429" t="str">
        <f t="shared" si="335"/>
        <v>PASS</v>
      </c>
      <c r="Q2429" t="str">
        <f t="shared" si="336"/>
        <v>PASS</v>
      </c>
      <c r="R2429" t="str">
        <f t="shared" si="337"/>
        <v>PASS</v>
      </c>
      <c r="S2429" t="str">
        <f t="shared" si="338"/>
        <v>PASS</v>
      </c>
      <c r="T2429">
        <f t="shared" si="339"/>
        <v>100</v>
      </c>
      <c r="U2429" t="str">
        <f t="shared" si="340"/>
        <v>Low</v>
      </c>
      <c r="V2429" t="str">
        <f t="shared" si="341"/>
        <v>Clean</v>
      </c>
    </row>
    <row r="2430" spans="1:22" x14ac:dyDescent="0.3">
      <c r="A2430" t="str">
        <f>Raw_Data!A2430</f>
        <v>6252514</v>
      </c>
      <c r="B2430">
        <f>Raw_Data!B2430</f>
        <v>45680</v>
      </c>
      <c r="C2430" t="str">
        <f>Raw_Data!C2430</f>
        <v>BUSPIRONE HCL 10 MG TABLET</v>
      </c>
      <c r="D2430" t="str">
        <f>Raw_Data!D2430</f>
        <v>29300024505</v>
      </c>
      <c r="E2430" t="str">
        <f>Raw_Data!E2430</f>
        <v>BYNE, EDMUND</v>
      </c>
      <c r="F2430" t="str">
        <f>Raw_Data!F2430</f>
        <v>1033186648</v>
      </c>
      <c r="G2430" t="str">
        <f>Raw_Data!H2430</f>
        <v>0</v>
      </c>
      <c r="H2430">
        <f>IFERROR(VLOOKUP(G2430,Store_Map!$A$2:$I$100,3,FALSE),"")</f>
        <v>0</v>
      </c>
      <c r="I2430">
        <f>IFERROR(VLOOKUP(G2430,Store_Map!$A$2:$I$100,4,FALSE),"")</f>
        <v>0</v>
      </c>
      <c r="J2430">
        <f>IFERROR(VLOOKUP(G2430,Store_Map!$A$2:$I$100,5,FALSE),"")</f>
        <v>0</v>
      </c>
      <c r="K2430">
        <f>IFERROR(VLOOKUP(G2430,Store_Map!$A$2:$I$100,6,FALSE),"")</f>
        <v>0</v>
      </c>
      <c r="L2430">
        <f>IFERROR(VLOOKUP(G2430,Store_Map!$A$2:$I$100,7,FALSE),"")</f>
        <v>0</v>
      </c>
      <c r="M2430">
        <f>IFERROR(VLOOKUP(G2430,Store_Map!$A$2:$I$100,8,FALSE),"")</f>
        <v>0</v>
      </c>
      <c r="N2430">
        <f t="shared" si="333"/>
        <v>0</v>
      </c>
      <c r="O2430" t="str">
        <f t="shared" si="334"/>
        <v>PASS</v>
      </c>
      <c r="P2430" t="str">
        <f t="shared" si="335"/>
        <v>PASS</v>
      </c>
      <c r="Q2430" t="str">
        <f t="shared" si="336"/>
        <v>PASS</v>
      </c>
      <c r="R2430" t="str">
        <f t="shared" si="337"/>
        <v>PASS</v>
      </c>
      <c r="S2430" t="str">
        <f t="shared" si="338"/>
        <v>PASS</v>
      </c>
      <c r="T2430">
        <f t="shared" si="339"/>
        <v>100</v>
      </c>
      <c r="U2430" t="str">
        <f t="shared" si="340"/>
        <v>Low</v>
      </c>
      <c r="V2430" t="str">
        <f t="shared" si="341"/>
        <v>Clean</v>
      </c>
    </row>
    <row r="2431" spans="1:22" x14ac:dyDescent="0.3">
      <c r="A2431" t="str">
        <f>Raw_Data!A2431</f>
        <v>6252515</v>
      </c>
      <c r="B2431">
        <f>Raw_Data!B2431</f>
        <v>45680</v>
      </c>
      <c r="C2431" t="str">
        <f>Raw_Data!C2431</f>
        <v>AMLODIPINE BESYLATE 10 MG T</v>
      </c>
      <c r="D2431" t="str">
        <f>Raw_Data!D2431</f>
        <v>69097012815</v>
      </c>
      <c r="E2431" t="str">
        <f>Raw_Data!E2431</f>
        <v>BYNE, EDMUND</v>
      </c>
      <c r="F2431" t="str">
        <f>Raw_Data!F2431</f>
        <v>1033186648</v>
      </c>
      <c r="G2431" t="str">
        <f>Raw_Data!H2431</f>
        <v>0</v>
      </c>
      <c r="H2431">
        <f>IFERROR(VLOOKUP(G2431,Store_Map!$A$2:$I$100,3,FALSE),"")</f>
        <v>0</v>
      </c>
      <c r="I2431">
        <f>IFERROR(VLOOKUP(G2431,Store_Map!$A$2:$I$100,4,FALSE),"")</f>
        <v>0</v>
      </c>
      <c r="J2431">
        <f>IFERROR(VLOOKUP(G2431,Store_Map!$A$2:$I$100,5,FALSE),"")</f>
        <v>0</v>
      </c>
      <c r="K2431">
        <f>IFERROR(VLOOKUP(G2431,Store_Map!$A$2:$I$100,6,FALSE),"")</f>
        <v>0</v>
      </c>
      <c r="L2431">
        <f>IFERROR(VLOOKUP(G2431,Store_Map!$A$2:$I$100,7,FALSE),"")</f>
        <v>0</v>
      </c>
      <c r="M2431">
        <f>IFERROR(VLOOKUP(G2431,Store_Map!$A$2:$I$100,8,FALSE),"")</f>
        <v>0</v>
      </c>
      <c r="N2431">
        <f t="shared" si="333"/>
        <v>0</v>
      </c>
      <c r="O2431" t="str">
        <f t="shared" si="334"/>
        <v>PASS</v>
      </c>
      <c r="P2431" t="str">
        <f t="shared" si="335"/>
        <v>PASS</v>
      </c>
      <c r="Q2431" t="str">
        <f t="shared" si="336"/>
        <v>PASS</v>
      </c>
      <c r="R2431" t="str">
        <f t="shared" si="337"/>
        <v>PASS</v>
      </c>
      <c r="S2431" t="str">
        <f t="shared" si="338"/>
        <v>PASS</v>
      </c>
      <c r="T2431">
        <f t="shared" si="339"/>
        <v>100</v>
      </c>
      <c r="U2431" t="str">
        <f t="shared" si="340"/>
        <v>Low</v>
      </c>
      <c r="V2431" t="str">
        <f t="shared" si="341"/>
        <v>Clean</v>
      </c>
    </row>
    <row r="2432" spans="1:22" x14ac:dyDescent="0.3">
      <c r="A2432" t="str">
        <f>Raw_Data!A2432</f>
        <v>6252516</v>
      </c>
      <c r="B2432">
        <f>Raw_Data!B2432</f>
        <v>45680</v>
      </c>
      <c r="C2432" t="str">
        <f>Raw_Data!C2432</f>
        <v>HYDROXYZINE HCL 25 MG TABLE</v>
      </c>
      <c r="D2432" t="str">
        <f>Raw_Data!D2432</f>
        <v>23155050110</v>
      </c>
      <c r="E2432" t="str">
        <f>Raw_Data!E2432</f>
        <v>BYNE, EDMUND</v>
      </c>
      <c r="F2432" t="str">
        <f>Raw_Data!F2432</f>
        <v>1033186648</v>
      </c>
      <c r="G2432" t="str">
        <f>Raw_Data!H2432</f>
        <v>0</v>
      </c>
      <c r="H2432">
        <f>IFERROR(VLOOKUP(G2432,Store_Map!$A$2:$I$100,3,FALSE),"")</f>
        <v>0</v>
      </c>
      <c r="I2432">
        <f>IFERROR(VLOOKUP(G2432,Store_Map!$A$2:$I$100,4,FALSE),"")</f>
        <v>0</v>
      </c>
      <c r="J2432">
        <f>IFERROR(VLOOKUP(G2432,Store_Map!$A$2:$I$100,5,FALSE),"")</f>
        <v>0</v>
      </c>
      <c r="K2432">
        <f>IFERROR(VLOOKUP(G2432,Store_Map!$A$2:$I$100,6,FALSE),"")</f>
        <v>0</v>
      </c>
      <c r="L2432">
        <f>IFERROR(VLOOKUP(G2432,Store_Map!$A$2:$I$100,7,FALSE),"")</f>
        <v>0</v>
      </c>
      <c r="M2432">
        <f>IFERROR(VLOOKUP(G2432,Store_Map!$A$2:$I$100,8,FALSE),"")</f>
        <v>0</v>
      </c>
      <c r="N2432">
        <f t="shared" si="333"/>
        <v>0</v>
      </c>
      <c r="O2432" t="str">
        <f t="shared" si="334"/>
        <v>PASS</v>
      </c>
      <c r="P2432" t="str">
        <f t="shared" si="335"/>
        <v>PASS</v>
      </c>
      <c r="Q2432" t="str">
        <f t="shared" si="336"/>
        <v>PASS</v>
      </c>
      <c r="R2432" t="str">
        <f t="shared" si="337"/>
        <v>PASS</v>
      </c>
      <c r="S2432" t="str">
        <f t="shared" si="338"/>
        <v>PASS</v>
      </c>
      <c r="T2432">
        <f t="shared" si="339"/>
        <v>100</v>
      </c>
      <c r="U2432" t="str">
        <f t="shared" si="340"/>
        <v>Low</v>
      </c>
      <c r="V2432" t="str">
        <f t="shared" si="341"/>
        <v>Clean</v>
      </c>
    </row>
    <row r="2433" spans="1:22" x14ac:dyDescent="0.3">
      <c r="A2433" t="str">
        <f>Raw_Data!A2433</f>
        <v>6252517</v>
      </c>
      <c r="B2433">
        <f>Raw_Data!B2433</f>
        <v>45680</v>
      </c>
      <c r="C2433" t="str">
        <f>Raw_Data!C2433</f>
        <v>IRBESARTAN 300 MG TABLET</v>
      </c>
      <c r="D2433" t="str">
        <f>Raw_Data!D2433</f>
        <v>33342004910</v>
      </c>
      <c r="E2433" t="str">
        <f>Raw_Data!E2433</f>
        <v>YASIN, NURA</v>
      </c>
      <c r="F2433" t="str">
        <f>Raw_Data!F2433</f>
        <v>1265518567</v>
      </c>
      <c r="G2433" t="str">
        <f>Raw_Data!H2433</f>
        <v>0</v>
      </c>
      <c r="H2433">
        <f>IFERROR(VLOOKUP(G2433,Store_Map!$A$2:$I$100,3,FALSE),"")</f>
        <v>0</v>
      </c>
      <c r="I2433">
        <f>IFERROR(VLOOKUP(G2433,Store_Map!$A$2:$I$100,4,FALSE),"")</f>
        <v>0</v>
      </c>
      <c r="J2433">
        <f>IFERROR(VLOOKUP(G2433,Store_Map!$A$2:$I$100,5,FALSE),"")</f>
        <v>0</v>
      </c>
      <c r="K2433">
        <f>IFERROR(VLOOKUP(G2433,Store_Map!$A$2:$I$100,6,FALSE),"")</f>
        <v>0</v>
      </c>
      <c r="L2433">
        <f>IFERROR(VLOOKUP(G2433,Store_Map!$A$2:$I$100,7,FALSE),"")</f>
        <v>0</v>
      </c>
      <c r="M2433">
        <f>IFERROR(VLOOKUP(G2433,Store_Map!$A$2:$I$100,8,FALSE),"")</f>
        <v>0</v>
      </c>
      <c r="N2433">
        <f t="shared" si="333"/>
        <v>0</v>
      </c>
      <c r="O2433" t="str">
        <f t="shared" si="334"/>
        <v>PASS</v>
      </c>
      <c r="P2433" t="str">
        <f t="shared" si="335"/>
        <v>PASS</v>
      </c>
      <c r="Q2433" t="str">
        <f t="shared" si="336"/>
        <v>PASS</v>
      </c>
      <c r="R2433" t="str">
        <f t="shared" si="337"/>
        <v>PASS</v>
      </c>
      <c r="S2433" t="str">
        <f t="shared" si="338"/>
        <v>PASS</v>
      </c>
      <c r="T2433">
        <f t="shared" si="339"/>
        <v>100</v>
      </c>
      <c r="U2433" t="str">
        <f t="shared" si="340"/>
        <v>Low</v>
      </c>
      <c r="V2433" t="str">
        <f t="shared" si="341"/>
        <v>Clean</v>
      </c>
    </row>
    <row r="2434" spans="1:22" x14ac:dyDescent="0.3">
      <c r="A2434" t="str">
        <f>Raw_Data!A2434</f>
        <v>6247098</v>
      </c>
      <c r="B2434">
        <f>Raw_Data!B2434</f>
        <v>45680</v>
      </c>
      <c r="C2434" t="str">
        <f>Raw_Data!C2434</f>
        <v>DULOXETINE HCL DR 20 MG CAP</v>
      </c>
      <c r="D2434" t="str">
        <f>Raw_Data!D2434</f>
        <v>68180029407</v>
      </c>
      <c r="E2434" t="str">
        <f>Raw_Data!E2434</f>
        <v>PRUITT, JERRY</v>
      </c>
      <c r="F2434" t="str">
        <f>Raw_Data!F2434</f>
        <v>1316047871</v>
      </c>
      <c r="G2434" t="str">
        <f>Raw_Data!H2434</f>
        <v>0</v>
      </c>
      <c r="H2434">
        <f>IFERROR(VLOOKUP(G2434,Store_Map!$A$2:$I$100,3,FALSE),"")</f>
        <v>0</v>
      </c>
      <c r="I2434">
        <f>IFERROR(VLOOKUP(G2434,Store_Map!$A$2:$I$100,4,FALSE),"")</f>
        <v>0</v>
      </c>
      <c r="J2434">
        <f>IFERROR(VLOOKUP(G2434,Store_Map!$A$2:$I$100,5,FALSE),"")</f>
        <v>0</v>
      </c>
      <c r="K2434">
        <f>IFERROR(VLOOKUP(G2434,Store_Map!$A$2:$I$100,6,FALSE),"")</f>
        <v>0</v>
      </c>
      <c r="L2434">
        <f>IFERROR(VLOOKUP(G2434,Store_Map!$A$2:$I$100,7,FALSE),"")</f>
        <v>0</v>
      </c>
      <c r="M2434">
        <f>IFERROR(VLOOKUP(G2434,Store_Map!$A$2:$I$100,8,FALSE),"")</f>
        <v>0</v>
      </c>
      <c r="N2434">
        <f t="shared" ref="N2434:N2497" si="342">COUNTBLANK(A2434:M2434)</f>
        <v>0</v>
      </c>
      <c r="O2434" t="str">
        <f t="shared" ref="O2434:O2497" si="343">IF(AND(F2434&lt;&gt;"",LEN(F2434)=10,ISNUMBER(--F2434)),"PASS","REVIEW")</f>
        <v>PASS</v>
      </c>
      <c r="P2434" t="str">
        <f t="shared" ref="P2434:P2497" si="344">IF(AND(D2434&lt;&gt;"",OR(LEN(D2434)=10,LEN(D2434)=11),ISNUMBER(--D2434)),"PASS","REVIEW")</f>
        <v>PASS</v>
      </c>
      <c r="Q2434" t="str">
        <f t="shared" ref="Q2434:Q2497" si="345">IF(H2434&lt;&gt;"","PASS","REVIEW")</f>
        <v>PASS</v>
      </c>
      <c r="R2434" t="str">
        <f t="shared" ref="R2434:R2497" si="346">IF(AND(I2434&lt;&gt;"",J2434&lt;&gt;"",K2434&lt;&gt;"",L2434&lt;&gt;"",M2434&lt;&gt;""),"PASS","REVIEW")</f>
        <v>PASS</v>
      </c>
      <c r="S2434" t="str">
        <f t="shared" ref="S2434:S2497" si="347">IF(OR(N2434&gt;0,O2434="REVIEW",P2434="REVIEW",Q2434="REVIEW",R2434="REVIEW"),"REVIEW","PASS")</f>
        <v>PASS</v>
      </c>
      <c r="T2434">
        <f t="shared" ref="T2434:T2497" si="348">MAX(0,100-(N2434*5)-IF(O2434="REVIEW",15,0)-IF(P2434="REVIEW",10,0)-IF(Q2434="REVIEW",10,0)-IF(R2434="REVIEW",20,0))</f>
        <v>100</v>
      </c>
      <c r="U2434" t="str">
        <f t="shared" ref="U2434:U2497" si="349">IF(T2434&gt;=90,"Low",IF(T2434&gt;=70,"Medium","High"))</f>
        <v>Low</v>
      </c>
      <c r="V2434" t="str">
        <f t="shared" ref="V2434:V2497" si="350">IF(N2434&gt;0,"Missing required fields",IF(O2434="REVIEW","Invalid provider NPI",IF(P2434="REVIEW","Invalid NDC",IF(Q2434="REVIEW","Store mapping incomplete",IF(R2434="REVIEW","Entity mapping incomplete","Clean")))))</f>
        <v>Clean</v>
      </c>
    </row>
    <row r="2435" spans="1:22" x14ac:dyDescent="0.3">
      <c r="A2435" t="str">
        <f>Raw_Data!A2435</f>
        <v>6247044</v>
      </c>
      <c r="B2435">
        <f>Raw_Data!B2435</f>
        <v>45680</v>
      </c>
      <c r="C2435" t="str">
        <f>Raw_Data!C2435</f>
        <v>RIZATRIPTAN 10 MG ODT</v>
      </c>
      <c r="D2435" t="str">
        <f>Raw_Data!D2435</f>
        <v>65862062690</v>
      </c>
      <c r="E2435" t="str">
        <f>Raw_Data!E2435</f>
        <v>BYNE, EDMUND</v>
      </c>
      <c r="F2435" t="str">
        <f>Raw_Data!F2435</f>
        <v>1033186648</v>
      </c>
      <c r="G2435" t="str">
        <f>Raw_Data!H2435</f>
        <v>0</v>
      </c>
      <c r="H2435">
        <f>IFERROR(VLOOKUP(G2435,Store_Map!$A$2:$I$100,3,FALSE),"")</f>
        <v>0</v>
      </c>
      <c r="I2435">
        <f>IFERROR(VLOOKUP(G2435,Store_Map!$A$2:$I$100,4,FALSE),"")</f>
        <v>0</v>
      </c>
      <c r="J2435">
        <f>IFERROR(VLOOKUP(G2435,Store_Map!$A$2:$I$100,5,FALSE),"")</f>
        <v>0</v>
      </c>
      <c r="K2435">
        <f>IFERROR(VLOOKUP(G2435,Store_Map!$A$2:$I$100,6,FALSE),"")</f>
        <v>0</v>
      </c>
      <c r="L2435">
        <f>IFERROR(VLOOKUP(G2435,Store_Map!$A$2:$I$100,7,FALSE),"")</f>
        <v>0</v>
      </c>
      <c r="M2435">
        <f>IFERROR(VLOOKUP(G2435,Store_Map!$A$2:$I$100,8,FALSE),"")</f>
        <v>0</v>
      </c>
      <c r="N2435">
        <f t="shared" si="342"/>
        <v>0</v>
      </c>
      <c r="O2435" t="str">
        <f t="shared" si="343"/>
        <v>PASS</v>
      </c>
      <c r="P2435" t="str">
        <f t="shared" si="344"/>
        <v>PASS</v>
      </c>
      <c r="Q2435" t="str">
        <f t="shared" si="345"/>
        <v>PASS</v>
      </c>
      <c r="R2435" t="str">
        <f t="shared" si="346"/>
        <v>PASS</v>
      </c>
      <c r="S2435" t="str">
        <f t="shared" si="347"/>
        <v>PASS</v>
      </c>
      <c r="T2435">
        <f t="shared" si="348"/>
        <v>100</v>
      </c>
      <c r="U2435" t="str">
        <f t="shared" si="349"/>
        <v>Low</v>
      </c>
      <c r="V2435" t="str">
        <f t="shared" si="350"/>
        <v>Clean</v>
      </c>
    </row>
    <row r="2436" spans="1:22" x14ac:dyDescent="0.3">
      <c r="A2436" t="str">
        <f>Raw_Data!A2436</f>
        <v>6246981</v>
      </c>
      <c r="B2436">
        <f>Raw_Data!B2436</f>
        <v>45680</v>
      </c>
      <c r="C2436" t="str">
        <f>Raw_Data!C2436</f>
        <v>OMEPRAZOLE DR 20 MG CAPSULE</v>
      </c>
      <c r="D2436" t="str">
        <f>Raw_Data!D2436</f>
        <v>68382041205</v>
      </c>
      <c r="E2436" t="str">
        <f>Raw_Data!E2436</f>
        <v>BYNE, EDMUND</v>
      </c>
      <c r="F2436" t="str">
        <f>Raw_Data!F2436</f>
        <v>1033186648</v>
      </c>
      <c r="G2436" t="str">
        <f>Raw_Data!H2436</f>
        <v>0</v>
      </c>
      <c r="H2436">
        <f>IFERROR(VLOOKUP(G2436,Store_Map!$A$2:$I$100,3,FALSE),"")</f>
        <v>0</v>
      </c>
      <c r="I2436">
        <f>IFERROR(VLOOKUP(G2436,Store_Map!$A$2:$I$100,4,FALSE),"")</f>
        <v>0</v>
      </c>
      <c r="J2436">
        <f>IFERROR(VLOOKUP(G2436,Store_Map!$A$2:$I$100,5,FALSE),"")</f>
        <v>0</v>
      </c>
      <c r="K2436">
        <f>IFERROR(VLOOKUP(G2436,Store_Map!$A$2:$I$100,6,FALSE),"")</f>
        <v>0</v>
      </c>
      <c r="L2436">
        <f>IFERROR(VLOOKUP(G2436,Store_Map!$A$2:$I$100,7,FALSE),"")</f>
        <v>0</v>
      </c>
      <c r="M2436">
        <f>IFERROR(VLOOKUP(G2436,Store_Map!$A$2:$I$100,8,FALSE),"")</f>
        <v>0</v>
      </c>
      <c r="N2436">
        <f t="shared" si="342"/>
        <v>0</v>
      </c>
      <c r="O2436" t="str">
        <f t="shared" si="343"/>
        <v>PASS</v>
      </c>
      <c r="P2436" t="str">
        <f t="shared" si="344"/>
        <v>PASS</v>
      </c>
      <c r="Q2436" t="str">
        <f t="shared" si="345"/>
        <v>PASS</v>
      </c>
      <c r="R2436" t="str">
        <f t="shared" si="346"/>
        <v>PASS</v>
      </c>
      <c r="S2436" t="str">
        <f t="shared" si="347"/>
        <v>PASS</v>
      </c>
      <c r="T2436">
        <f t="shared" si="348"/>
        <v>100</v>
      </c>
      <c r="U2436" t="str">
        <f t="shared" si="349"/>
        <v>Low</v>
      </c>
      <c r="V2436" t="str">
        <f t="shared" si="350"/>
        <v>Clean</v>
      </c>
    </row>
    <row r="2437" spans="1:22" x14ac:dyDescent="0.3">
      <c r="A2437" t="str">
        <f>Raw_Data!A2437</f>
        <v>6247017</v>
      </c>
      <c r="B2437">
        <f>Raw_Data!B2437</f>
        <v>45680</v>
      </c>
      <c r="C2437" t="str">
        <f>Raw_Data!C2437</f>
        <v>IBUPROFEN 800 MG TABLET</v>
      </c>
      <c r="D2437" t="str">
        <f>Raw_Data!D2437</f>
        <v>59651036205</v>
      </c>
      <c r="E2437" t="str">
        <f>Raw_Data!E2437</f>
        <v>BYNE, EDMUND</v>
      </c>
      <c r="F2437" t="str">
        <f>Raw_Data!F2437</f>
        <v>1033186648</v>
      </c>
      <c r="G2437" t="str">
        <f>Raw_Data!H2437</f>
        <v>0</v>
      </c>
      <c r="H2437">
        <f>IFERROR(VLOOKUP(G2437,Store_Map!$A$2:$I$100,3,FALSE),"")</f>
        <v>0</v>
      </c>
      <c r="I2437">
        <f>IFERROR(VLOOKUP(G2437,Store_Map!$A$2:$I$100,4,FALSE),"")</f>
        <v>0</v>
      </c>
      <c r="J2437">
        <f>IFERROR(VLOOKUP(G2437,Store_Map!$A$2:$I$100,5,FALSE),"")</f>
        <v>0</v>
      </c>
      <c r="K2437">
        <f>IFERROR(VLOOKUP(G2437,Store_Map!$A$2:$I$100,6,FALSE),"")</f>
        <v>0</v>
      </c>
      <c r="L2437">
        <f>IFERROR(VLOOKUP(G2437,Store_Map!$A$2:$I$100,7,FALSE),"")</f>
        <v>0</v>
      </c>
      <c r="M2437">
        <f>IFERROR(VLOOKUP(G2437,Store_Map!$A$2:$I$100,8,FALSE),"")</f>
        <v>0</v>
      </c>
      <c r="N2437">
        <f t="shared" si="342"/>
        <v>0</v>
      </c>
      <c r="O2437" t="str">
        <f t="shared" si="343"/>
        <v>PASS</v>
      </c>
      <c r="P2437" t="str">
        <f t="shared" si="344"/>
        <v>PASS</v>
      </c>
      <c r="Q2437" t="str">
        <f t="shared" si="345"/>
        <v>PASS</v>
      </c>
      <c r="R2437" t="str">
        <f t="shared" si="346"/>
        <v>PASS</v>
      </c>
      <c r="S2437" t="str">
        <f t="shared" si="347"/>
        <v>PASS</v>
      </c>
      <c r="T2437">
        <f t="shared" si="348"/>
        <v>100</v>
      </c>
      <c r="U2437" t="str">
        <f t="shared" si="349"/>
        <v>Low</v>
      </c>
      <c r="V2437" t="str">
        <f t="shared" si="350"/>
        <v>Clean</v>
      </c>
    </row>
    <row r="2438" spans="1:22" x14ac:dyDescent="0.3">
      <c r="A2438" t="str">
        <f>Raw_Data!A2438</f>
        <v>6246979</v>
      </c>
      <c r="B2438">
        <f>Raw_Data!B2438</f>
        <v>45680</v>
      </c>
      <c r="C2438" t="str">
        <f>Raw_Data!C2438</f>
        <v>CETIRIZINE HCL 10 MG TABLET</v>
      </c>
      <c r="D2438" t="str">
        <f>Raw_Data!D2438</f>
        <v>904671746</v>
      </c>
      <c r="E2438" t="str">
        <f>Raw_Data!E2438</f>
        <v>BYNE, EDMUND</v>
      </c>
      <c r="F2438" t="str">
        <f>Raw_Data!F2438</f>
        <v>1033186648</v>
      </c>
      <c r="G2438" t="str">
        <f>Raw_Data!H2438</f>
        <v>0</v>
      </c>
      <c r="H2438">
        <f>IFERROR(VLOOKUP(G2438,Store_Map!$A$2:$I$100,3,FALSE),"")</f>
        <v>0</v>
      </c>
      <c r="I2438">
        <f>IFERROR(VLOOKUP(G2438,Store_Map!$A$2:$I$100,4,FALSE),"")</f>
        <v>0</v>
      </c>
      <c r="J2438">
        <f>IFERROR(VLOOKUP(G2438,Store_Map!$A$2:$I$100,5,FALSE),"")</f>
        <v>0</v>
      </c>
      <c r="K2438">
        <f>IFERROR(VLOOKUP(G2438,Store_Map!$A$2:$I$100,6,FALSE),"")</f>
        <v>0</v>
      </c>
      <c r="L2438">
        <f>IFERROR(VLOOKUP(G2438,Store_Map!$A$2:$I$100,7,FALSE),"")</f>
        <v>0</v>
      </c>
      <c r="M2438">
        <f>IFERROR(VLOOKUP(G2438,Store_Map!$A$2:$I$100,8,FALSE),"")</f>
        <v>0</v>
      </c>
      <c r="N2438">
        <f t="shared" si="342"/>
        <v>0</v>
      </c>
      <c r="O2438" t="str">
        <f t="shared" si="343"/>
        <v>PASS</v>
      </c>
      <c r="P2438" t="str">
        <f t="shared" si="344"/>
        <v>REVIEW</v>
      </c>
      <c r="Q2438" t="str">
        <f t="shared" si="345"/>
        <v>PASS</v>
      </c>
      <c r="R2438" t="str">
        <f t="shared" si="346"/>
        <v>PASS</v>
      </c>
      <c r="S2438" t="str">
        <f t="shared" si="347"/>
        <v>REVIEW</v>
      </c>
      <c r="T2438">
        <f t="shared" si="348"/>
        <v>90</v>
      </c>
      <c r="U2438" t="str">
        <f t="shared" si="349"/>
        <v>Low</v>
      </c>
      <c r="V2438" t="str">
        <f t="shared" si="350"/>
        <v>Invalid NDC</v>
      </c>
    </row>
    <row r="2439" spans="1:22" x14ac:dyDescent="0.3">
      <c r="A2439" t="str">
        <f>Raw_Data!A2439</f>
        <v>6247020</v>
      </c>
      <c r="B2439">
        <f>Raw_Data!B2439</f>
        <v>45680</v>
      </c>
      <c r="C2439" t="str">
        <f>Raw_Data!C2439</f>
        <v>MELOXICAM 15 MG TABLET</v>
      </c>
      <c r="D2439" t="str">
        <f>Raw_Data!D2439</f>
        <v>68382005105</v>
      </c>
      <c r="E2439" t="str">
        <f>Raw_Data!E2439</f>
        <v>SZABO, EDWARD</v>
      </c>
      <c r="F2439" t="str">
        <f>Raw_Data!F2439</f>
        <v>1437186012</v>
      </c>
      <c r="G2439" t="str">
        <f>Raw_Data!H2439</f>
        <v>0</v>
      </c>
      <c r="H2439">
        <f>IFERROR(VLOOKUP(G2439,Store_Map!$A$2:$I$100,3,FALSE),"")</f>
        <v>0</v>
      </c>
      <c r="I2439">
        <f>IFERROR(VLOOKUP(G2439,Store_Map!$A$2:$I$100,4,FALSE),"")</f>
        <v>0</v>
      </c>
      <c r="J2439">
        <f>IFERROR(VLOOKUP(G2439,Store_Map!$A$2:$I$100,5,FALSE),"")</f>
        <v>0</v>
      </c>
      <c r="K2439">
        <f>IFERROR(VLOOKUP(G2439,Store_Map!$A$2:$I$100,6,FALSE),"")</f>
        <v>0</v>
      </c>
      <c r="L2439">
        <f>IFERROR(VLOOKUP(G2439,Store_Map!$A$2:$I$100,7,FALSE),"")</f>
        <v>0</v>
      </c>
      <c r="M2439">
        <f>IFERROR(VLOOKUP(G2439,Store_Map!$A$2:$I$100,8,FALSE),"")</f>
        <v>0</v>
      </c>
      <c r="N2439">
        <f t="shared" si="342"/>
        <v>0</v>
      </c>
      <c r="O2439" t="str">
        <f t="shared" si="343"/>
        <v>PASS</v>
      </c>
      <c r="P2439" t="str">
        <f t="shared" si="344"/>
        <v>PASS</v>
      </c>
      <c r="Q2439" t="str">
        <f t="shared" si="345"/>
        <v>PASS</v>
      </c>
      <c r="R2439" t="str">
        <f t="shared" si="346"/>
        <v>PASS</v>
      </c>
      <c r="S2439" t="str">
        <f t="shared" si="347"/>
        <v>PASS</v>
      </c>
      <c r="T2439">
        <f t="shared" si="348"/>
        <v>100</v>
      </c>
      <c r="U2439" t="str">
        <f t="shared" si="349"/>
        <v>Low</v>
      </c>
      <c r="V2439" t="str">
        <f t="shared" si="350"/>
        <v>Clean</v>
      </c>
    </row>
    <row r="2440" spans="1:22" x14ac:dyDescent="0.3">
      <c r="A2440" t="str">
        <f>Raw_Data!A2440</f>
        <v>6247018</v>
      </c>
      <c r="B2440">
        <f>Raw_Data!B2440</f>
        <v>45680</v>
      </c>
      <c r="C2440" t="str">
        <f>Raw_Data!C2440</f>
        <v>ATORVASTATIN 40 MG TABLET</v>
      </c>
      <c r="D2440" t="str">
        <f>Raw_Data!D2440</f>
        <v>67877051310</v>
      </c>
      <c r="E2440" t="str">
        <f>Raw_Data!E2440</f>
        <v>BYNE, EDMUND</v>
      </c>
      <c r="F2440" t="str">
        <f>Raw_Data!F2440</f>
        <v>1033186648</v>
      </c>
      <c r="G2440" t="str">
        <f>Raw_Data!H2440</f>
        <v>0</v>
      </c>
      <c r="H2440">
        <f>IFERROR(VLOOKUP(G2440,Store_Map!$A$2:$I$100,3,FALSE),"")</f>
        <v>0</v>
      </c>
      <c r="I2440">
        <f>IFERROR(VLOOKUP(G2440,Store_Map!$A$2:$I$100,4,FALSE),"")</f>
        <v>0</v>
      </c>
      <c r="J2440">
        <f>IFERROR(VLOOKUP(G2440,Store_Map!$A$2:$I$100,5,FALSE),"")</f>
        <v>0</v>
      </c>
      <c r="K2440">
        <f>IFERROR(VLOOKUP(G2440,Store_Map!$A$2:$I$100,6,FALSE),"")</f>
        <v>0</v>
      </c>
      <c r="L2440">
        <f>IFERROR(VLOOKUP(G2440,Store_Map!$A$2:$I$100,7,FALSE),"")</f>
        <v>0</v>
      </c>
      <c r="M2440">
        <f>IFERROR(VLOOKUP(G2440,Store_Map!$A$2:$I$100,8,FALSE),"")</f>
        <v>0</v>
      </c>
      <c r="N2440">
        <f t="shared" si="342"/>
        <v>0</v>
      </c>
      <c r="O2440" t="str">
        <f t="shared" si="343"/>
        <v>PASS</v>
      </c>
      <c r="P2440" t="str">
        <f t="shared" si="344"/>
        <v>PASS</v>
      </c>
      <c r="Q2440" t="str">
        <f t="shared" si="345"/>
        <v>PASS</v>
      </c>
      <c r="R2440" t="str">
        <f t="shared" si="346"/>
        <v>PASS</v>
      </c>
      <c r="S2440" t="str">
        <f t="shared" si="347"/>
        <v>PASS</v>
      </c>
      <c r="T2440">
        <f t="shared" si="348"/>
        <v>100</v>
      </c>
      <c r="U2440" t="str">
        <f t="shared" si="349"/>
        <v>Low</v>
      </c>
      <c r="V2440" t="str">
        <f t="shared" si="350"/>
        <v>Clean</v>
      </c>
    </row>
    <row r="2441" spans="1:22" x14ac:dyDescent="0.3">
      <c r="A2441" t="str">
        <f>Raw_Data!A2441</f>
        <v>6247548</v>
      </c>
      <c r="B2441">
        <f>Raw_Data!B2441</f>
        <v>45680</v>
      </c>
      <c r="C2441" t="str">
        <f>Raw_Data!C2441</f>
        <v>AMIODARONE HCL 100 MG TABLE</v>
      </c>
      <c r="D2441" t="str">
        <f>Raw_Data!D2441</f>
        <v>51672405506</v>
      </c>
      <c r="E2441" t="str">
        <f>Raw_Data!E2441</f>
        <v>GUPTA, SHUCHITA</v>
      </c>
      <c r="F2441" t="str">
        <f>Raw_Data!F2441</f>
        <v>1679773642</v>
      </c>
      <c r="G2441" t="str">
        <f>Raw_Data!H2441</f>
        <v>0</v>
      </c>
      <c r="H2441">
        <f>IFERROR(VLOOKUP(G2441,Store_Map!$A$2:$I$100,3,FALSE),"")</f>
        <v>0</v>
      </c>
      <c r="I2441">
        <f>IFERROR(VLOOKUP(G2441,Store_Map!$A$2:$I$100,4,FALSE),"")</f>
        <v>0</v>
      </c>
      <c r="J2441">
        <f>IFERROR(VLOOKUP(G2441,Store_Map!$A$2:$I$100,5,FALSE),"")</f>
        <v>0</v>
      </c>
      <c r="K2441">
        <f>IFERROR(VLOOKUP(G2441,Store_Map!$A$2:$I$100,6,FALSE),"")</f>
        <v>0</v>
      </c>
      <c r="L2441">
        <f>IFERROR(VLOOKUP(G2441,Store_Map!$A$2:$I$100,7,FALSE),"")</f>
        <v>0</v>
      </c>
      <c r="M2441">
        <f>IFERROR(VLOOKUP(G2441,Store_Map!$A$2:$I$100,8,FALSE),"")</f>
        <v>0</v>
      </c>
      <c r="N2441">
        <f t="shared" si="342"/>
        <v>0</v>
      </c>
      <c r="O2441" t="str">
        <f t="shared" si="343"/>
        <v>PASS</v>
      </c>
      <c r="P2441" t="str">
        <f t="shared" si="344"/>
        <v>PASS</v>
      </c>
      <c r="Q2441" t="str">
        <f t="shared" si="345"/>
        <v>PASS</v>
      </c>
      <c r="R2441" t="str">
        <f t="shared" si="346"/>
        <v>PASS</v>
      </c>
      <c r="S2441" t="str">
        <f t="shared" si="347"/>
        <v>PASS</v>
      </c>
      <c r="T2441">
        <f t="shared" si="348"/>
        <v>100</v>
      </c>
      <c r="U2441" t="str">
        <f t="shared" si="349"/>
        <v>Low</v>
      </c>
      <c r="V2441" t="str">
        <f t="shared" si="350"/>
        <v>Clean</v>
      </c>
    </row>
    <row r="2442" spans="1:22" x14ac:dyDescent="0.3">
      <c r="A2442" t="str">
        <f>Raw_Data!A2442</f>
        <v>6242650</v>
      </c>
      <c r="B2442">
        <f>Raw_Data!B2442</f>
        <v>45680</v>
      </c>
      <c r="C2442" t="str">
        <f>Raw_Data!C2442</f>
        <v>TAMSULOSIN HCL 0.4 MG CAPSU</v>
      </c>
      <c r="D2442" t="str">
        <f>Raw_Data!D2442</f>
        <v>65862059801</v>
      </c>
      <c r="E2442" t="str">
        <f>Raw_Data!E2442</f>
        <v>BYNE, EDMUND</v>
      </c>
      <c r="F2442" t="str">
        <f>Raw_Data!F2442</f>
        <v>1033186648</v>
      </c>
      <c r="G2442" t="str">
        <f>Raw_Data!H2442</f>
        <v>0</v>
      </c>
      <c r="H2442">
        <f>IFERROR(VLOOKUP(G2442,Store_Map!$A$2:$I$100,3,FALSE),"")</f>
        <v>0</v>
      </c>
      <c r="I2442">
        <f>IFERROR(VLOOKUP(G2442,Store_Map!$A$2:$I$100,4,FALSE),"")</f>
        <v>0</v>
      </c>
      <c r="J2442">
        <f>IFERROR(VLOOKUP(G2442,Store_Map!$A$2:$I$100,5,FALSE),"")</f>
        <v>0</v>
      </c>
      <c r="K2442">
        <f>IFERROR(VLOOKUP(G2442,Store_Map!$A$2:$I$100,6,FALSE),"")</f>
        <v>0</v>
      </c>
      <c r="L2442">
        <f>IFERROR(VLOOKUP(G2442,Store_Map!$A$2:$I$100,7,FALSE),"")</f>
        <v>0</v>
      </c>
      <c r="M2442">
        <f>IFERROR(VLOOKUP(G2442,Store_Map!$A$2:$I$100,8,FALSE),"")</f>
        <v>0</v>
      </c>
      <c r="N2442">
        <f t="shared" si="342"/>
        <v>0</v>
      </c>
      <c r="O2442" t="str">
        <f t="shared" si="343"/>
        <v>PASS</v>
      </c>
      <c r="P2442" t="str">
        <f t="shared" si="344"/>
        <v>PASS</v>
      </c>
      <c r="Q2442" t="str">
        <f t="shared" si="345"/>
        <v>PASS</v>
      </c>
      <c r="R2442" t="str">
        <f t="shared" si="346"/>
        <v>PASS</v>
      </c>
      <c r="S2442" t="str">
        <f t="shared" si="347"/>
        <v>PASS</v>
      </c>
      <c r="T2442">
        <f t="shared" si="348"/>
        <v>100</v>
      </c>
      <c r="U2442" t="str">
        <f t="shared" si="349"/>
        <v>Low</v>
      </c>
      <c r="V2442" t="str">
        <f t="shared" si="350"/>
        <v>Clean</v>
      </c>
    </row>
    <row r="2443" spans="1:22" x14ac:dyDescent="0.3">
      <c r="A2443" t="str">
        <f>Raw_Data!A2443</f>
        <v>6252518</v>
      </c>
      <c r="B2443">
        <f>Raw_Data!B2443</f>
        <v>45680</v>
      </c>
      <c r="C2443" t="str">
        <f>Raw_Data!C2443</f>
        <v>IBUPROFEN 600 MG TABLET</v>
      </c>
      <c r="D2443" t="str">
        <f>Raw_Data!D2443</f>
        <v>67877032005</v>
      </c>
      <c r="E2443" t="str">
        <f>Raw_Data!E2443</f>
        <v>Echols, Steven</v>
      </c>
      <c r="F2443" t="str">
        <f>Raw_Data!F2443</f>
        <v>1417935545</v>
      </c>
      <c r="G2443" t="str">
        <f>Raw_Data!H2443</f>
        <v>0</v>
      </c>
      <c r="H2443">
        <f>IFERROR(VLOOKUP(G2443,Store_Map!$A$2:$I$100,3,FALSE),"")</f>
        <v>0</v>
      </c>
      <c r="I2443">
        <f>IFERROR(VLOOKUP(G2443,Store_Map!$A$2:$I$100,4,FALSE),"")</f>
        <v>0</v>
      </c>
      <c r="J2443">
        <f>IFERROR(VLOOKUP(G2443,Store_Map!$A$2:$I$100,5,FALSE),"")</f>
        <v>0</v>
      </c>
      <c r="K2443">
        <f>IFERROR(VLOOKUP(G2443,Store_Map!$A$2:$I$100,6,FALSE),"")</f>
        <v>0</v>
      </c>
      <c r="L2443">
        <f>IFERROR(VLOOKUP(G2443,Store_Map!$A$2:$I$100,7,FALSE),"")</f>
        <v>0</v>
      </c>
      <c r="M2443">
        <f>IFERROR(VLOOKUP(G2443,Store_Map!$A$2:$I$100,8,FALSE),"")</f>
        <v>0</v>
      </c>
      <c r="N2443">
        <f t="shared" si="342"/>
        <v>0</v>
      </c>
      <c r="O2443" t="str">
        <f t="shared" si="343"/>
        <v>PASS</v>
      </c>
      <c r="P2443" t="str">
        <f t="shared" si="344"/>
        <v>PASS</v>
      </c>
      <c r="Q2443" t="str">
        <f t="shared" si="345"/>
        <v>PASS</v>
      </c>
      <c r="R2443" t="str">
        <f t="shared" si="346"/>
        <v>PASS</v>
      </c>
      <c r="S2443" t="str">
        <f t="shared" si="347"/>
        <v>PASS</v>
      </c>
      <c r="T2443">
        <f t="shared" si="348"/>
        <v>100</v>
      </c>
      <c r="U2443" t="str">
        <f t="shared" si="349"/>
        <v>Low</v>
      </c>
      <c r="V2443" t="str">
        <f t="shared" si="350"/>
        <v>Clean</v>
      </c>
    </row>
    <row r="2444" spans="1:22" x14ac:dyDescent="0.3">
      <c r="A2444" t="str">
        <f>Raw_Data!A2444</f>
        <v>6252519</v>
      </c>
      <c r="B2444">
        <f>Raw_Data!B2444</f>
        <v>45680</v>
      </c>
      <c r="C2444" t="str">
        <f>Raw_Data!C2444</f>
        <v>AMOXICILLIN 500 MG CAPSULE</v>
      </c>
      <c r="D2444" t="str">
        <f>Raw_Data!D2444</f>
        <v>781261305</v>
      </c>
      <c r="E2444" t="str">
        <f>Raw_Data!E2444</f>
        <v>Echols, Steven</v>
      </c>
      <c r="F2444" t="str">
        <f>Raw_Data!F2444</f>
        <v>1417935545</v>
      </c>
      <c r="G2444" t="str">
        <f>Raw_Data!H2444</f>
        <v>0</v>
      </c>
      <c r="H2444">
        <f>IFERROR(VLOOKUP(G2444,Store_Map!$A$2:$I$100,3,FALSE),"")</f>
        <v>0</v>
      </c>
      <c r="I2444">
        <f>IFERROR(VLOOKUP(G2444,Store_Map!$A$2:$I$100,4,FALSE),"")</f>
        <v>0</v>
      </c>
      <c r="J2444">
        <f>IFERROR(VLOOKUP(G2444,Store_Map!$A$2:$I$100,5,FALSE),"")</f>
        <v>0</v>
      </c>
      <c r="K2444">
        <f>IFERROR(VLOOKUP(G2444,Store_Map!$A$2:$I$100,6,FALSE),"")</f>
        <v>0</v>
      </c>
      <c r="L2444">
        <f>IFERROR(VLOOKUP(G2444,Store_Map!$A$2:$I$100,7,FALSE),"")</f>
        <v>0</v>
      </c>
      <c r="M2444">
        <f>IFERROR(VLOOKUP(G2444,Store_Map!$A$2:$I$100,8,FALSE),"")</f>
        <v>0</v>
      </c>
      <c r="N2444">
        <f t="shared" si="342"/>
        <v>0</v>
      </c>
      <c r="O2444" t="str">
        <f t="shared" si="343"/>
        <v>PASS</v>
      </c>
      <c r="P2444" t="str">
        <f t="shared" si="344"/>
        <v>REVIEW</v>
      </c>
      <c r="Q2444" t="str">
        <f t="shared" si="345"/>
        <v>PASS</v>
      </c>
      <c r="R2444" t="str">
        <f t="shared" si="346"/>
        <v>PASS</v>
      </c>
      <c r="S2444" t="str">
        <f t="shared" si="347"/>
        <v>REVIEW</v>
      </c>
      <c r="T2444">
        <f t="shared" si="348"/>
        <v>90</v>
      </c>
      <c r="U2444" t="str">
        <f t="shared" si="349"/>
        <v>Low</v>
      </c>
      <c r="V2444" t="str">
        <f t="shared" si="350"/>
        <v>Invalid NDC</v>
      </c>
    </row>
    <row r="2445" spans="1:22" x14ac:dyDescent="0.3">
      <c r="A2445" t="str">
        <f>Raw_Data!A2445</f>
        <v>6247674</v>
      </c>
      <c r="B2445">
        <f>Raw_Data!B2445</f>
        <v>45680</v>
      </c>
      <c r="C2445" t="str">
        <f>Raw_Data!C2445</f>
        <v>LEVOTHYROXINE 100 MCG TABLE</v>
      </c>
      <c r="D2445" t="str">
        <f>Raw_Data!D2445</f>
        <v>68180096909</v>
      </c>
      <c r="E2445" t="str">
        <f>Raw_Data!E2445</f>
        <v>AKHTAR, MARIAM</v>
      </c>
      <c r="F2445" t="str">
        <f>Raw_Data!F2445</f>
        <v>1780024596</v>
      </c>
      <c r="G2445" t="str">
        <f>Raw_Data!H2445</f>
        <v>0</v>
      </c>
      <c r="H2445">
        <f>IFERROR(VLOOKUP(G2445,Store_Map!$A$2:$I$100,3,FALSE),"")</f>
        <v>0</v>
      </c>
      <c r="I2445">
        <f>IFERROR(VLOOKUP(G2445,Store_Map!$A$2:$I$100,4,FALSE),"")</f>
        <v>0</v>
      </c>
      <c r="J2445">
        <f>IFERROR(VLOOKUP(G2445,Store_Map!$A$2:$I$100,5,FALSE),"")</f>
        <v>0</v>
      </c>
      <c r="K2445">
        <f>IFERROR(VLOOKUP(G2445,Store_Map!$A$2:$I$100,6,FALSE),"")</f>
        <v>0</v>
      </c>
      <c r="L2445">
        <f>IFERROR(VLOOKUP(G2445,Store_Map!$A$2:$I$100,7,FALSE),"")</f>
        <v>0</v>
      </c>
      <c r="M2445">
        <f>IFERROR(VLOOKUP(G2445,Store_Map!$A$2:$I$100,8,FALSE),"")</f>
        <v>0</v>
      </c>
      <c r="N2445">
        <f t="shared" si="342"/>
        <v>0</v>
      </c>
      <c r="O2445" t="str">
        <f t="shared" si="343"/>
        <v>PASS</v>
      </c>
      <c r="P2445" t="str">
        <f t="shared" si="344"/>
        <v>PASS</v>
      </c>
      <c r="Q2445" t="str">
        <f t="shared" si="345"/>
        <v>PASS</v>
      </c>
      <c r="R2445" t="str">
        <f t="shared" si="346"/>
        <v>PASS</v>
      </c>
      <c r="S2445" t="str">
        <f t="shared" si="347"/>
        <v>PASS</v>
      </c>
      <c r="T2445">
        <f t="shared" si="348"/>
        <v>100</v>
      </c>
      <c r="U2445" t="str">
        <f t="shared" si="349"/>
        <v>Low</v>
      </c>
      <c r="V2445" t="str">
        <f t="shared" si="350"/>
        <v>Clean</v>
      </c>
    </row>
    <row r="2446" spans="1:22" x14ac:dyDescent="0.3">
      <c r="A2446" t="str">
        <f>Raw_Data!A2446</f>
        <v>6250767</v>
      </c>
      <c r="B2446">
        <f>Raw_Data!B2446</f>
        <v>45680</v>
      </c>
      <c r="C2446" t="str">
        <f>Raw_Data!C2446</f>
        <v>METRONIDAZOLE 0.75% LOTION</v>
      </c>
      <c r="D2446" t="str">
        <f>Raw_Data!D2446</f>
        <v>168038360</v>
      </c>
      <c r="E2446" t="str">
        <f>Raw_Data!E2446</f>
        <v>AKHTAR, MARIAM</v>
      </c>
      <c r="F2446" t="str">
        <f>Raw_Data!F2446</f>
        <v>1780024596</v>
      </c>
      <c r="G2446" t="str">
        <f>Raw_Data!H2446</f>
        <v>0</v>
      </c>
      <c r="H2446">
        <f>IFERROR(VLOOKUP(G2446,Store_Map!$A$2:$I$100,3,FALSE),"")</f>
        <v>0</v>
      </c>
      <c r="I2446">
        <f>IFERROR(VLOOKUP(G2446,Store_Map!$A$2:$I$100,4,FALSE),"")</f>
        <v>0</v>
      </c>
      <c r="J2446">
        <f>IFERROR(VLOOKUP(G2446,Store_Map!$A$2:$I$100,5,FALSE),"")</f>
        <v>0</v>
      </c>
      <c r="K2446">
        <f>IFERROR(VLOOKUP(G2446,Store_Map!$A$2:$I$100,6,FALSE),"")</f>
        <v>0</v>
      </c>
      <c r="L2446">
        <f>IFERROR(VLOOKUP(G2446,Store_Map!$A$2:$I$100,7,FALSE),"")</f>
        <v>0</v>
      </c>
      <c r="M2446">
        <f>IFERROR(VLOOKUP(G2446,Store_Map!$A$2:$I$100,8,FALSE),"")</f>
        <v>0</v>
      </c>
      <c r="N2446">
        <f t="shared" si="342"/>
        <v>0</v>
      </c>
      <c r="O2446" t="str">
        <f t="shared" si="343"/>
        <v>PASS</v>
      </c>
      <c r="P2446" t="str">
        <f t="shared" si="344"/>
        <v>REVIEW</v>
      </c>
      <c r="Q2446" t="str">
        <f t="shared" si="345"/>
        <v>PASS</v>
      </c>
      <c r="R2446" t="str">
        <f t="shared" si="346"/>
        <v>PASS</v>
      </c>
      <c r="S2446" t="str">
        <f t="shared" si="347"/>
        <v>REVIEW</v>
      </c>
      <c r="T2446">
        <f t="shared" si="348"/>
        <v>90</v>
      </c>
      <c r="U2446" t="str">
        <f t="shared" si="349"/>
        <v>Low</v>
      </c>
      <c r="V2446" t="str">
        <f t="shared" si="350"/>
        <v>Invalid NDC</v>
      </c>
    </row>
    <row r="2447" spans="1:22" x14ac:dyDescent="0.3">
      <c r="A2447" t="str">
        <f>Raw_Data!A2447</f>
        <v>6252521</v>
      </c>
      <c r="B2447">
        <f>Raw_Data!B2447</f>
        <v>45680</v>
      </c>
      <c r="C2447" t="str">
        <f>Raw_Data!C2447</f>
        <v>FUROSEMIDE 40 MG TABLET</v>
      </c>
      <c r="D2447" t="str">
        <f>Raw_Data!D2447</f>
        <v>69315011710</v>
      </c>
      <c r="E2447" t="str">
        <f>Raw_Data!E2447</f>
        <v>YASIN, NURA</v>
      </c>
      <c r="F2447" t="str">
        <f>Raw_Data!F2447</f>
        <v>1265518567</v>
      </c>
      <c r="G2447" t="str">
        <f>Raw_Data!H2447</f>
        <v>0</v>
      </c>
      <c r="H2447">
        <f>IFERROR(VLOOKUP(G2447,Store_Map!$A$2:$I$100,3,FALSE),"")</f>
        <v>0</v>
      </c>
      <c r="I2447">
        <f>IFERROR(VLOOKUP(G2447,Store_Map!$A$2:$I$100,4,FALSE),"")</f>
        <v>0</v>
      </c>
      <c r="J2447">
        <f>IFERROR(VLOOKUP(G2447,Store_Map!$A$2:$I$100,5,FALSE),"")</f>
        <v>0</v>
      </c>
      <c r="K2447">
        <f>IFERROR(VLOOKUP(G2447,Store_Map!$A$2:$I$100,6,FALSE),"")</f>
        <v>0</v>
      </c>
      <c r="L2447">
        <f>IFERROR(VLOOKUP(G2447,Store_Map!$A$2:$I$100,7,FALSE),"")</f>
        <v>0</v>
      </c>
      <c r="M2447">
        <f>IFERROR(VLOOKUP(G2447,Store_Map!$A$2:$I$100,8,FALSE),"")</f>
        <v>0</v>
      </c>
      <c r="N2447">
        <f t="shared" si="342"/>
        <v>0</v>
      </c>
      <c r="O2447" t="str">
        <f t="shared" si="343"/>
        <v>PASS</v>
      </c>
      <c r="P2447" t="str">
        <f t="shared" si="344"/>
        <v>PASS</v>
      </c>
      <c r="Q2447" t="str">
        <f t="shared" si="345"/>
        <v>PASS</v>
      </c>
      <c r="R2447" t="str">
        <f t="shared" si="346"/>
        <v>PASS</v>
      </c>
      <c r="S2447" t="str">
        <f t="shared" si="347"/>
        <v>PASS</v>
      </c>
      <c r="T2447">
        <f t="shared" si="348"/>
        <v>100</v>
      </c>
      <c r="U2447" t="str">
        <f t="shared" si="349"/>
        <v>Low</v>
      </c>
      <c r="V2447" t="str">
        <f t="shared" si="350"/>
        <v>Clean</v>
      </c>
    </row>
    <row r="2448" spans="1:22" x14ac:dyDescent="0.3">
      <c r="A2448" t="str">
        <f>Raw_Data!A2448</f>
        <v>6252522</v>
      </c>
      <c r="B2448">
        <f>Raw_Data!B2448</f>
        <v>45680</v>
      </c>
      <c r="C2448" t="str">
        <f>Raw_Data!C2448</f>
        <v>POTASSIUM CL ER 10 MEQ CAPS</v>
      </c>
      <c r="D2448" t="str">
        <f>Raw_Data!D2448</f>
        <v>62037056090</v>
      </c>
      <c r="E2448" t="str">
        <f>Raw_Data!E2448</f>
        <v>BYNE, EDMUND</v>
      </c>
      <c r="F2448" t="str">
        <f>Raw_Data!F2448</f>
        <v>1033186648</v>
      </c>
      <c r="G2448" t="str">
        <f>Raw_Data!H2448</f>
        <v>0</v>
      </c>
      <c r="H2448">
        <f>IFERROR(VLOOKUP(G2448,Store_Map!$A$2:$I$100,3,FALSE),"")</f>
        <v>0</v>
      </c>
      <c r="I2448">
        <f>IFERROR(VLOOKUP(G2448,Store_Map!$A$2:$I$100,4,FALSE),"")</f>
        <v>0</v>
      </c>
      <c r="J2448">
        <f>IFERROR(VLOOKUP(G2448,Store_Map!$A$2:$I$100,5,FALSE),"")</f>
        <v>0</v>
      </c>
      <c r="K2448">
        <f>IFERROR(VLOOKUP(G2448,Store_Map!$A$2:$I$100,6,FALSE),"")</f>
        <v>0</v>
      </c>
      <c r="L2448">
        <f>IFERROR(VLOOKUP(G2448,Store_Map!$A$2:$I$100,7,FALSE),"")</f>
        <v>0</v>
      </c>
      <c r="M2448">
        <f>IFERROR(VLOOKUP(G2448,Store_Map!$A$2:$I$100,8,FALSE),"")</f>
        <v>0</v>
      </c>
      <c r="N2448">
        <f t="shared" si="342"/>
        <v>0</v>
      </c>
      <c r="O2448" t="str">
        <f t="shared" si="343"/>
        <v>PASS</v>
      </c>
      <c r="P2448" t="str">
        <f t="shared" si="344"/>
        <v>PASS</v>
      </c>
      <c r="Q2448" t="str">
        <f t="shared" si="345"/>
        <v>PASS</v>
      </c>
      <c r="R2448" t="str">
        <f t="shared" si="346"/>
        <v>PASS</v>
      </c>
      <c r="S2448" t="str">
        <f t="shared" si="347"/>
        <v>PASS</v>
      </c>
      <c r="T2448">
        <f t="shared" si="348"/>
        <v>100</v>
      </c>
      <c r="U2448" t="str">
        <f t="shared" si="349"/>
        <v>Low</v>
      </c>
      <c r="V2448" t="str">
        <f t="shared" si="350"/>
        <v>Clean</v>
      </c>
    </row>
    <row r="2449" spans="1:22" x14ac:dyDescent="0.3">
      <c r="A2449" t="str">
        <f>Raw_Data!A2449</f>
        <v>6252524</v>
      </c>
      <c r="B2449">
        <f>Raw_Data!B2449</f>
        <v>45680</v>
      </c>
      <c r="C2449" t="str">
        <f>Raw_Data!C2449</f>
        <v>AMLODIPINE BESYLATE 5 MG TA</v>
      </c>
      <c r="D2449" t="str">
        <f>Raw_Data!D2449</f>
        <v>69097012715</v>
      </c>
      <c r="E2449" t="str">
        <f>Raw_Data!E2449</f>
        <v>BYNE, EDMUND</v>
      </c>
      <c r="F2449" t="str">
        <f>Raw_Data!F2449</f>
        <v>1033186648</v>
      </c>
      <c r="G2449" t="str">
        <f>Raw_Data!H2449</f>
        <v>0</v>
      </c>
      <c r="H2449">
        <f>IFERROR(VLOOKUP(G2449,Store_Map!$A$2:$I$100,3,FALSE),"")</f>
        <v>0</v>
      </c>
      <c r="I2449">
        <f>IFERROR(VLOOKUP(G2449,Store_Map!$A$2:$I$100,4,FALSE),"")</f>
        <v>0</v>
      </c>
      <c r="J2449">
        <f>IFERROR(VLOOKUP(G2449,Store_Map!$A$2:$I$100,5,FALSE),"")</f>
        <v>0</v>
      </c>
      <c r="K2449">
        <f>IFERROR(VLOOKUP(G2449,Store_Map!$A$2:$I$100,6,FALSE),"")</f>
        <v>0</v>
      </c>
      <c r="L2449">
        <f>IFERROR(VLOOKUP(G2449,Store_Map!$A$2:$I$100,7,FALSE),"")</f>
        <v>0</v>
      </c>
      <c r="M2449">
        <f>IFERROR(VLOOKUP(G2449,Store_Map!$A$2:$I$100,8,FALSE),"")</f>
        <v>0</v>
      </c>
      <c r="N2449">
        <f t="shared" si="342"/>
        <v>0</v>
      </c>
      <c r="O2449" t="str">
        <f t="shared" si="343"/>
        <v>PASS</v>
      </c>
      <c r="P2449" t="str">
        <f t="shared" si="344"/>
        <v>PASS</v>
      </c>
      <c r="Q2449" t="str">
        <f t="shared" si="345"/>
        <v>PASS</v>
      </c>
      <c r="R2449" t="str">
        <f t="shared" si="346"/>
        <v>PASS</v>
      </c>
      <c r="S2449" t="str">
        <f t="shared" si="347"/>
        <v>PASS</v>
      </c>
      <c r="T2449">
        <f t="shared" si="348"/>
        <v>100</v>
      </c>
      <c r="U2449" t="str">
        <f t="shared" si="349"/>
        <v>Low</v>
      </c>
      <c r="V2449" t="str">
        <f t="shared" si="350"/>
        <v>Clean</v>
      </c>
    </row>
    <row r="2450" spans="1:22" x14ac:dyDescent="0.3">
      <c r="A2450" t="str">
        <f>Raw_Data!A2450</f>
        <v>6252526</v>
      </c>
      <c r="B2450">
        <f>Raw_Data!B2450</f>
        <v>45680</v>
      </c>
      <c r="C2450" t="str">
        <f>Raw_Data!C2450</f>
        <v>ROSUVASTATIN CALCIUM 10 MG</v>
      </c>
      <c r="D2450" t="str">
        <f>Raw_Data!D2450</f>
        <v>68462026290</v>
      </c>
      <c r="E2450" t="str">
        <f>Raw_Data!E2450</f>
        <v>BYNE, EDMUND</v>
      </c>
      <c r="F2450" t="str">
        <f>Raw_Data!F2450</f>
        <v>1033186648</v>
      </c>
      <c r="G2450" t="str">
        <f>Raw_Data!H2450</f>
        <v>0</v>
      </c>
      <c r="H2450">
        <f>IFERROR(VLOOKUP(G2450,Store_Map!$A$2:$I$100,3,FALSE),"")</f>
        <v>0</v>
      </c>
      <c r="I2450">
        <f>IFERROR(VLOOKUP(G2450,Store_Map!$A$2:$I$100,4,FALSE),"")</f>
        <v>0</v>
      </c>
      <c r="J2450">
        <f>IFERROR(VLOOKUP(G2450,Store_Map!$A$2:$I$100,5,FALSE),"")</f>
        <v>0</v>
      </c>
      <c r="K2450">
        <f>IFERROR(VLOOKUP(G2450,Store_Map!$A$2:$I$100,6,FALSE),"")</f>
        <v>0</v>
      </c>
      <c r="L2450">
        <f>IFERROR(VLOOKUP(G2450,Store_Map!$A$2:$I$100,7,FALSE),"")</f>
        <v>0</v>
      </c>
      <c r="M2450">
        <f>IFERROR(VLOOKUP(G2450,Store_Map!$A$2:$I$100,8,FALSE),"")</f>
        <v>0</v>
      </c>
      <c r="N2450">
        <f t="shared" si="342"/>
        <v>0</v>
      </c>
      <c r="O2450" t="str">
        <f t="shared" si="343"/>
        <v>PASS</v>
      </c>
      <c r="P2450" t="str">
        <f t="shared" si="344"/>
        <v>PASS</v>
      </c>
      <c r="Q2450" t="str">
        <f t="shared" si="345"/>
        <v>PASS</v>
      </c>
      <c r="R2450" t="str">
        <f t="shared" si="346"/>
        <v>PASS</v>
      </c>
      <c r="S2450" t="str">
        <f t="shared" si="347"/>
        <v>PASS</v>
      </c>
      <c r="T2450">
        <f t="shared" si="348"/>
        <v>100</v>
      </c>
      <c r="U2450" t="str">
        <f t="shared" si="349"/>
        <v>Low</v>
      </c>
      <c r="V2450" t="str">
        <f t="shared" si="350"/>
        <v>Clean</v>
      </c>
    </row>
    <row r="2451" spans="1:22" x14ac:dyDescent="0.3">
      <c r="A2451" t="str">
        <f>Raw_Data!A2451</f>
        <v>6252527</v>
      </c>
      <c r="B2451">
        <f>Raw_Data!B2451</f>
        <v>45680</v>
      </c>
      <c r="C2451" t="str">
        <f>Raw_Data!C2451</f>
        <v>TRELEGY ELLIPTA 100-62.5-25</v>
      </c>
      <c r="D2451" t="str">
        <f>Raw_Data!D2451</f>
        <v>173088710</v>
      </c>
      <c r="E2451" t="str">
        <f>Raw_Data!E2451</f>
        <v>BYNE, EDMUND</v>
      </c>
      <c r="F2451" t="str">
        <f>Raw_Data!F2451</f>
        <v>1033186648</v>
      </c>
      <c r="G2451" t="str">
        <f>Raw_Data!H2451</f>
        <v>0</v>
      </c>
      <c r="H2451">
        <f>IFERROR(VLOOKUP(G2451,Store_Map!$A$2:$I$100,3,FALSE),"")</f>
        <v>0</v>
      </c>
      <c r="I2451">
        <f>IFERROR(VLOOKUP(G2451,Store_Map!$A$2:$I$100,4,FALSE),"")</f>
        <v>0</v>
      </c>
      <c r="J2451">
        <f>IFERROR(VLOOKUP(G2451,Store_Map!$A$2:$I$100,5,FALSE),"")</f>
        <v>0</v>
      </c>
      <c r="K2451">
        <f>IFERROR(VLOOKUP(G2451,Store_Map!$A$2:$I$100,6,FALSE),"")</f>
        <v>0</v>
      </c>
      <c r="L2451">
        <f>IFERROR(VLOOKUP(G2451,Store_Map!$A$2:$I$100,7,FALSE),"")</f>
        <v>0</v>
      </c>
      <c r="M2451">
        <f>IFERROR(VLOOKUP(G2451,Store_Map!$A$2:$I$100,8,FALSE),"")</f>
        <v>0</v>
      </c>
      <c r="N2451">
        <f t="shared" si="342"/>
        <v>0</v>
      </c>
      <c r="O2451" t="str">
        <f t="shared" si="343"/>
        <v>PASS</v>
      </c>
      <c r="P2451" t="str">
        <f t="shared" si="344"/>
        <v>REVIEW</v>
      </c>
      <c r="Q2451" t="str">
        <f t="shared" si="345"/>
        <v>PASS</v>
      </c>
      <c r="R2451" t="str">
        <f t="shared" si="346"/>
        <v>PASS</v>
      </c>
      <c r="S2451" t="str">
        <f t="shared" si="347"/>
        <v>REVIEW</v>
      </c>
      <c r="T2451">
        <f t="shared" si="348"/>
        <v>90</v>
      </c>
      <c r="U2451" t="str">
        <f t="shared" si="349"/>
        <v>Low</v>
      </c>
      <c r="V2451" t="str">
        <f t="shared" si="350"/>
        <v>Invalid NDC</v>
      </c>
    </row>
    <row r="2452" spans="1:22" x14ac:dyDescent="0.3">
      <c r="A2452" t="str">
        <f>Raw_Data!A2452</f>
        <v>6252528</v>
      </c>
      <c r="B2452">
        <f>Raw_Data!B2452</f>
        <v>45680</v>
      </c>
      <c r="C2452" t="str">
        <f>Raw_Data!C2452</f>
        <v>BISOPROLOL FUMARATE 10 MG T</v>
      </c>
      <c r="D2452" t="str">
        <f>Raw_Data!D2452</f>
        <v>29300012713</v>
      </c>
      <c r="E2452" t="str">
        <f>Raw_Data!E2452</f>
        <v>GIBBS, JON</v>
      </c>
      <c r="F2452" t="str">
        <f>Raw_Data!F2452</f>
        <v>1700896156</v>
      </c>
      <c r="G2452" t="str">
        <f>Raw_Data!H2452</f>
        <v>0</v>
      </c>
      <c r="H2452">
        <f>IFERROR(VLOOKUP(G2452,Store_Map!$A$2:$I$100,3,FALSE),"")</f>
        <v>0</v>
      </c>
      <c r="I2452">
        <f>IFERROR(VLOOKUP(G2452,Store_Map!$A$2:$I$100,4,FALSE),"")</f>
        <v>0</v>
      </c>
      <c r="J2452">
        <f>IFERROR(VLOOKUP(G2452,Store_Map!$A$2:$I$100,5,FALSE),"")</f>
        <v>0</v>
      </c>
      <c r="K2452">
        <f>IFERROR(VLOOKUP(G2452,Store_Map!$A$2:$I$100,6,FALSE),"")</f>
        <v>0</v>
      </c>
      <c r="L2452">
        <f>IFERROR(VLOOKUP(G2452,Store_Map!$A$2:$I$100,7,FALSE),"")</f>
        <v>0</v>
      </c>
      <c r="M2452">
        <f>IFERROR(VLOOKUP(G2452,Store_Map!$A$2:$I$100,8,FALSE),"")</f>
        <v>0</v>
      </c>
      <c r="N2452">
        <f t="shared" si="342"/>
        <v>0</v>
      </c>
      <c r="O2452" t="str">
        <f t="shared" si="343"/>
        <v>PASS</v>
      </c>
      <c r="P2452" t="str">
        <f t="shared" si="344"/>
        <v>PASS</v>
      </c>
      <c r="Q2452" t="str">
        <f t="shared" si="345"/>
        <v>PASS</v>
      </c>
      <c r="R2452" t="str">
        <f t="shared" si="346"/>
        <v>PASS</v>
      </c>
      <c r="S2452" t="str">
        <f t="shared" si="347"/>
        <v>PASS</v>
      </c>
      <c r="T2452">
        <f t="shared" si="348"/>
        <v>100</v>
      </c>
      <c r="U2452" t="str">
        <f t="shared" si="349"/>
        <v>Low</v>
      </c>
      <c r="V2452" t="str">
        <f t="shared" si="350"/>
        <v>Clean</v>
      </c>
    </row>
    <row r="2453" spans="1:22" x14ac:dyDescent="0.3">
      <c r="A2453" t="str">
        <f>Raw_Data!A2453</f>
        <v>6252529</v>
      </c>
      <c r="B2453">
        <f>Raw_Data!B2453</f>
        <v>45680</v>
      </c>
      <c r="C2453" t="str">
        <f>Raw_Data!C2453</f>
        <v>LOSARTAN POTASSIUM 100 MG T</v>
      </c>
      <c r="D2453" t="str">
        <f>Raw_Data!D2453</f>
        <v>65862020399</v>
      </c>
      <c r="E2453" t="str">
        <f>Raw_Data!E2453</f>
        <v>YASIN, NURA</v>
      </c>
      <c r="F2453" t="str">
        <f>Raw_Data!F2453</f>
        <v>1265518567</v>
      </c>
      <c r="G2453" t="str">
        <f>Raw_Data!H2453</f>
        <v>0</v>
      </c>
      <c r="H2453">
        <f>IFERROR(VLOOKUP(G2453,Store_Map!$A$2:$I$100,3,FALSE),"")</f>
        <v>0</v>
      </c>
      <c r="I2453">
        <f>IFERROR(VLOOKUP(G2453,Store_Map!$A$2:$I$100,4,FALSE),"")</f>
        <v>0</v>
      </c>
      <c r="J2453">
        <f>IFERROR(VLOOKUP(G2453,Store_Map!$A$2:$I$100,5,FALSE),"")</f>
        <v>0</v>
      </c>
      <c r="K2453">
        <f>IFERROR(VLOOKUP(G2453,Store_Map!$A$2:$I$100,6,FALSE),"")</f>
        <v>0</v>
      </c>
      <c r="L2453">
        <f>IFERROR(VLOOKUP(G2453,Store_Map!$A$2:$I$100,7,FALSE),"")</f>
        <v>0</v>
      </c>
      <c r="M2453">
        <f>IFERROR(VLOOKUP(G2453,Store_Map!$A$2:$I$100,8,FALSE),"")</f>
        <v>0</v>
      </c>
      <c r="N2453">
        <f t="shared" si="342"/>
        <v>0</v>
      </c>
      <c r="O2453" t="str">
        <f t="shared" si="343"/>
        <v>PASS</v>
      </c>
      <c r="P2453" t="str">
        <f t="shared" si="344"/>
        <v>PASS</v>
      </c>
      <c r="Q2453" t="str">
        <f t="shared" si="345"/>
        <v>PASS</v>
      </c>
      <c r="R2453" t="str">
        <f t="shared" si="346"/>
        <v>PASS</v>
      </c>
      <c r="S2453" t="str">
        <f t="shared" si="347"/>
        <v>PASS</v>
      </c>
      <c r="T2453">
        <f t="shared" si="348"/>
        <v>100</v>
      </c>
      <c r="U2453" t="str">
        <f t="shared" si="349"/>
        <v>Low</v>
      </c>
      <c r="V2453" t="str">
        <f t="shared" si="350"/>
        <v>Clean</v>
      </c>
    </row>
    <row r="2454" spans="1:22" x14ac:dyDescent="0.3">
      <c r="A2454" t="str">
        <f>Raw_Data!A2454</f>
        <v>6252530</v>
      </c>
      <c r="B2454">
        <f>Raw_Data!B2454</f>
        <v>45680</v>
      </c>
      <c r="C2454" t="str">
        <f>Raw_Data!C2454</f>
        <v>ATORVASTATIN 10 MG TABLET</v>
      </c>
      <c r="D2454" t="str">
        <f>Raw_Data!D2454</f>
        <v>67877051190</v>
      </c>
      <c r="E2454" t="str">
        <f>Raw_Data!E2454</f>
        <v>BYNE, EDMUND</v>
      </c>
      <c r="F2454" t="str">
        <f>Raw_Data!F2454</f>
        <v>1033186648</v>
      </c>
      <c r="G2454" t="str">
        <f>Raw_Data!H2454</f>
        <v>0</v>
      </c>
      <c r="H2454">
        <f>IFERROR(VLOOKUP(G2454,Store_Map!$A$2:$I$100,3,FALSE),"")</f>
        <v>0</v>
      </c>
      <c r="I2454">
        <f>IFERROR(VLOOKUP(G2454,Store_Map!$A$2:$I$100,4,FALSE),"")</f>
        <v>0</v>
      </c>
      <c r="J2454">
        <f>IFERROR(VLOOKUP(G2454,Store_Map!$A$2:$I$100,5,FALSE),"")</f>
        <v>0</v>
      </c>
      <c r="K2454">
        <f>IFERROR(VLOOKUP(G2454,Store_Map!$A$2:$I$100,6,FALSE),"")</f>
        <v>0</v>
      </c>
      <c r="L2454">
        <f>IFERROR(VLOOKUP(G2454,Store_Map!$A$2:$I$100,7,FALSE),"")</f>
        <v>0</v>
      </c>
      <c r="M2454">
        <f>IFERROR(VLOOKUP(G2454,Store_Map!$A$2:$I$100,8,FALSE),"")</f>
        <v>0</v>
      </c>
      <c r="N2454">
        <f t="shared" si="342"/>
        <v>0</v>
      </c>
      <c r="O2454" t="str">
        <f t="shared" si="343"/>
        <v>PASS</v>
      </c>
      <c r="P2454" t="str">
        <f t="shared" si="344"/>
        <v>PASS</v>
      </c>
      <c r="Q2454" t="str">
        <f t="shared" si="345"/>
        <v>PASS</v>
      </c>
      <c r="R2454" t="str">
        <f t="shared" si="346"/>
        <v>PASS</v>
      </c>
      <c r="S2454" t="str">
        <f t="shared" si="347"/>
        <v>PASS</v>
      </c>
      <c r="T2454">
        <f t="shared" si="348"/>
        <v>100</v>
      </c>
      <c r="U2454" t="str">
        <f t="shared" si="349"/>
        <v>Low</v>
      </c>
      <c r="V2454" t="str">
        <f t="shared" si="350"/>
        <v>Clean</v>
      </c>
    </row>
    <row r="2455" spans="1:22" x14ac:dyDescent="0.3">
      <c r="A2455" t="str">
        <f>Raw_Data!A2455</f>
        <v>6252531</v>
      </c>
      <c r="B2455">
        <f>Raw_Data!B2455</f>
        <v>45680</v>
      </c>
      <c r="C2455" t="str">
        <f>Raw_Data!C2455</f>
        <v>CYCLOBENZAPRINE 5 MG TABLET</v>
      </c>
      <c r="D2455" t="str">
        <f>Raw_Data!D2455</f>
        <v>43547039910</v>
      </c>
      <c r="E2455" t="str">
        <f>Raw_Data!E2455</f>
        <v>BYNE, EDMUND</v>
      </c>
      <c r="F2455" t="str">
        <f>Raw_Data!F2455</f>
        <v>1033186648</v>
      </c>
      <c r="G2455" t="str">
        <f>Raw_Data!H2455</f>
        <v>0</v>
      </c>
      <c r="H2455">
        <f>IFERROR(VLOOKUP(G2455,Store_Map!$A$2:$I$100,3,FALSE),"")</f>
        <v>0</v>
      </c>
      <c r="I2455">
        <f>IFERROR(VLOOKUP(G2455,Store_Map!$A$2:$I$100,4,FALSE),"")</f>
        <v>0</v>
      </c>
      <c r="J2455">
        <f>IFERROR(VLOOKUP(G2455,Store_Map!$A$2:$I$100,5,FALSE),"")</f>
        <v>0</v>
      </c>
      <c r="K2455">
        <f>IFERROR(VLOOKUP(G2455,Store_Map!$A$2:$I$100,6,FALSE),"")</f>
        <v>0</v>
      </c>
      <c r="L2455">
        <f>IFERROR(VLOOKUP(G2455,Store_Map!$A$2:$I$100,7,FALSE),"")</f>
        <v>0</v>
      </c>
      <c r="M2455">
        <f>IFERROR(VLOOKUP(G2455,Store_Map!$A$2:$I$100,8,FALSE),"")</f>
        <v>0</v>
      </c>
      <c r="N2455">
        <f t="shared" si="342"/>
        <v>0</v>
      </c>
      <c r="O2455" t="str">
        <f t="shared" si="343"/>
        <v>PASS</v>
      </c>
      <c r="P2455" t="str">
        <f t="shared" si="344"/>
        <v>PASS</v>
      </c>
      <c r="Q2455" t="str">
        <f t="shared" si="345"/>
        <v>PASS</v>
      </c>
      <c r="R2455" t="str">
        <f t="shared" si="346"/>
        <v>PASS</v>
      </c>
      <c r="S2455" t="str">
        <f t="shared" si="347"/>
        <v>PASS</v>
      </c>
      <c r="T2455">
        <f t="shared" si="348"/>
        <v>100</v>
      </c>
      <c r="U2455" t="str">
        <f t="shared" si="349"/>
        <v>Low</v>
      </c>
      <c r="V2455" t="str">
        <f t="shared" si="350"/>
        <v>Clean</v>
      </c>
    </row>
    <row r="2456" spans="1:22" x14ac:dyDescent="0.3">
      <c r="A2456" t="str">
        <f>Raw_Data!A2456</f>
        <v>6246987</v>
      </c>
      <c r="B2456">
        <f>Raw_Data!B2456</f>
        <v>45680</v>
      </c>
      <c r="C2456" t="str">
        <f>Raw_Data!C2456</f>
        <v>MOUNJARO 2.5 MG/0.5 ML PEN</v>
      </c>
      <c r="D2456" t="str">
        <f>Raw_Data!D2456</f>
        <v>2150680</v>
      </c>
      <c r="E2456" t="str">
        <f>Raw_Data!E2456</f>
        <v>MACHADO, MARIA</v>
      </c>
      <c r="F2456" t="str">
        <f>Raw_Data!F2456</f>
        <v>1619100302</v>
      </c>
      <c r="G2456" t="str">
        <f>Raw_Data!H2456</f>
        <v>0</v>
      </c>
      <c r="H2456">
        <f>IFERROR(VLOOKUP(G2456,Store_Map!$A$2:$I$100,3,FALSE),"")</f>
        <v>0</v>
      </c>
      <c r="I2456">
        <f>IFERROR(VLOOKUP(G2456,Store_Map!$A$2:$I$100,4,FALSE),"")</f>
        <v>0</v>
      </c>
      <c r="J2456">
        <f>IFERROR(VLOOKUP(G2456,Store_Map!$A$2:$I$100,5,FALSE),"")</f>
        <v>0</v>
      </c>
      <c r="K2456">
        <f>IFERROR(VLOOKUP(G2456,Store_Map!$A$2:$I$100,6,FALSE),"")</f>
        <v>0</v>
      </c>
      <c r="L2456">
        <f>IFERROR(VLOOKUP(G2456,Store_Map!$A$2:$I$100,7,FALSE),"")</f>
        <v>0</v>
      </c>
      <c r="M2456">
        <f>IFERROR(VLOOKUP(G2456,Store_Map!$A$2:$I$100,8,FALSE),"")</f>
        <v>0</v>
      </c>
      <c r="N2456">
        <f t="shared" si="342"/>
        <v>0</v>
      </c>
      <c r="O2456" t="str">
        <f t="shared" si="343"/>
        <v>PASS</v>
      </c>
      <c r="P2456" t="str">
        <f t="shared" si="344"/>
        <v>REVIEW</v>
      </c>
      <c r="Q2456" t="str">
        <f t="shared" si="345"/>
        <v>PASS</v>
      </c>
      <c r="R2456" t="str">
        <f t="shared" si="346"/>
        <v>PASS</v>
      </c>
      <c r="S2456" t="str">
        <f t="shared" si="347"/>
        <v>REVIEW</v>
      </c>
      <c r="T2456">
        <f t="shared" si="348"/>
        <v>90</v>
      </c>
      <c r="U2456" t="str">
        <f t="shared" si="349"/>
        <v>Low</v>
      </c>
      <c r="V2456" t="str">
        <f t="shared" si="350"/>
        <v>Invalid NDC</v>
      </c>
    </row>
    <row r="2457" spans="1:22" x14ac:dyDescent="0.3">
      <c r="A2457" t="str">
        <f>Raw_Data!A2457</f>
        <v>6252532</v>
      </c>
      <c r="B2457">
        <f>Raw_Data!B2457</f>
        <v>45680</v>
      </c>
      <c r="C2457" t="str">
        <f>Raw_Data!C2457</f>
        <v>HYDROXYZINE PAM 25 MG CAP</v>
      </c>
      <c r="D2457" t="str">
        <f>Raw_Data!D2457</f>
        <v>555032304</v>
      </c>
      <c r="E2457" t="str">
        <f>Raw_Data!E2457</f>
        <v>BYNE, EDMUND</v>
      </c>
      <c r="F2457" t="str">
        <f>Raw_Data!F2457</f>
        <v>1033186648</v>
      </c>
      <c r="G2457" t="str">
        <f>Raw_Data!H2457</f>
        <v>0</v>
      </c>
      <c r="H2457">
        <f>IFERROR(VLOOKUP(G2457,Store_Map!$A$2:$I$100,3,FALSE),"")</f>
        <v>0</v>
      </c>
      <c r="I2457">
        <f>IFERROR(VLOOKUP(G2457,Store_Map!$A$2:$I$100,4,FALSE),"")</f>
        <v>0</v>
      </c>
      <c r="J2457">
        <f>IFERROR(VLOOKUP(G2457,Store_Map!$A$2:$I$100,5,FALSE),"")</f>
        <v>0</v>
      </c>
      <c r="K2457">
        <f>IFERROR(VLOOKUP(G2457,Store_Map!$A$2:$I$100,6,FALSE),"")</f>
        <v>0</v>
      </c>
      <c r="L2457">
        <f>IFERROR(VLOOKUP(G2457,Store_Map!$A$2:$I$100,7,FALSE),"")</f>
        <v>0</v>
      </c>
      <c r="M2457">
        <f>IFERROR(VLOOKUP(G2457,Store_Map!$A$2:$I$100,8,FALSE),"")</f>
        <v>0</v>
      </c>
      <c r="N2457">
        <f t="shared" si="342"/>
        <v>0</v>
      </c>
      <c r="O2457" t="str">
        <f t="shared" si="343"/>
        <v>PASS</v>
      </c>
      <c r="P2457" t="str">
        <f t="shared" si="344"/>
        <v>REVIEW</v>
      </c>
      <c r="Q2457" t="str">
        <f t="shared" si="345"/>
        <v>PASS</v>
      </c>
      <c r="R2457" t="str">
        <f t="shared" si="346"/>
        <v>PASS</v>
      </c>
      <c r="S2457" t="str">
        <f t="shared" si="347"/>
        <v>REVIEW</v>
      </c>
      <c r="T2457">
        <f t="shared" si="348"/>
        <v>90</v>
      </c>
      <c r="U2457" t="str">
        <f t="shared" si="349"/>
        <v>Low</v>
      </c>
      <c r="V2457" t="str">
        <f t="shared" si="350"/>
        <v>Invalid NDC</v>
      </c>
    </row>
    <row r="2458" spans="1:22" x14ac:dyDescent="0.3">
      <c r="A2458" t="str">
        <f>Raw_Data!A2458</f>
        <v>6249089</v>
      </c>
      <c r="B2458">
        <f>Raw_Data!B2458</f>
        <v>45680</v>
      </c>
      <c r="C2458" t="str">
        <f>Raw_Data!C2458</f>
        <v>JARDIANCE 10 MG TABLET</v>
      </c>
      <c r="D2458" t="str">
        <f>Raw_Data!D2458</f>
        <v>597015290</v>
      </c>
      <c r="E2458" t="str">
        <f>Raw_Data!E2458</f>
        <v>YASIN, NURA</v>
      </c>
      <c r="F2458" t="str">
        <f>Raw_Data!F2458</f>
        <v>1265518567</v>
      </c>
      <c r="G2458" t="str">
        <f>Raw_Data!H2458</f>
        <v>0</v>
      </c>
      <c r="H2458">
        <f>IFERROR(VLOOKUP(G2458,Store_Map!$A$2:$I$100,3,FALSE),"")</f>
        <v>0</v>
      </c>
      <c r="I2458">
        <f>IFERROR(VLOOKUP(G2458,Store_Map!$A$2:$I$100,4,FALSE),"")</f>
        <v>0</v>
      </c>
      <c r="J2458">
        <f>IFERROR(VLOOKUP(G2458,Store_Map!$A$2:$I$100,5,FALSE),"")</f>
        <v>0</v>
      </c>
      <c r="K2458">
        <f>IFERROR(VLOOKUP(G2458,Store_Map!$A$2:$I$100,6,FALSE),"")</f>
        <v>0</v>
      </c>
      <c r="L2458">
        <f>IFERROR(VLOOKUP(G2458,Store_Map!$A$2:$I$100,7,FALSE),"")</f>
        <v>0</v>
      </c>
      <c r="M2458">
        <f>IFERROR(VLOOKUP(G2458,Store_Map!$A$2:$I$100,8,FALSE),"")</f>
        <v>0</v>
      </c>
      <c r="N2458">
        <f t="shared" si="342"/>
        <v>0</v>
      </c>
      <c r="O2458" t="str">
        <f t="shared" si="343"/>
        <v>PASS</v>
      </c>
      <c r="P2458" t="str">
        <f t="shared" si="344"/>
        <v>REVIEW</v>
      </c>
      <c r="Q2458" t="str">
        <f t="shared" si="345"/>
        <v>PASS</v>
      </c>
      <c r="R2458" t="str">
        <f t="shared" si="346"/>
        <v>PASS</v>
      </c>
      <c r="S2458" t="str">
        <f t="shared" si="347"/>
        <v>REVIEW</v>
      </c>
      <c r="T2458">
        <f t="shared" si="348"/>
        <v>90</v>
      </c>
      <c r="U2458" t="str">
        <f t="shared" si="349"/>
        <v>Low</v>
      </c>
      <c r="V2458" t="str">
        <f t="shared" si="350"/>
        <v>Invalid NDC</v>
      </c>
    </row>
    <row r="2459" spans="1:22" x14ac:dyDescent="0.3">
      <c r="A2459" t="str">
        <f>Raw_Data!A2459</f>
        <v>6240386</v>
      </c>
      <c r="B2459">
        <f>Raw_Data!B2459</f>
        <v>45680</v>
      </c>
      <c r="C2459" t="str">
        <f>Raw_Data!C2459</f>
        <v>*ALOSETRON HCL 0.5 MG TABLE</v>
      </c>
      <c r="D2459" t="str">
        <f>Raw_Data!D2459</f>
        <v>70756070230</v>
      </c>
      <c r="E2459" t="str">
        <f>Raw_Data!E2459</f>
        <v>LAL, SUNIL</v>
      </c>
      <c r="F2459" t="str">
        <f>Raw_Data!F2459</f>
        <v>1952320236</v>
      </c>
      <c r="G2459" t="str">
        <f>Raw_Data!H2459</f>
        <v>0</v>
      </c>
      <c r="H2459">
        <f>IFERROR(VLOOKUP(G2459,Store_Map!$A$2:$I$100,3,FALSE),"")</f>
        <v>0</v>
      </c>
      <c r="I2459">
        <f>IFERROR(VLOOKUP(G2459,Store_Map!$A$2:$I$100,4,FALSE),"")</f>
        <v>0</v>
      </c>
      <c r="J2459">
        <f>IFERROR(VLOOKUP(G2459,Store_Map!$A$2:$I$100,5,FALSE),"")</f>
        <v>0</v>
      </c>
      <c r="K2459">
        <f>IFERROR(VLOOKUP(G2459,Store_Map!$A$2:$I$100,6,FALSE),"")</f>
        <v>0</v>
      </c>
      <c r="L2459">
        <f>IFERROR(VLOOKUP(G2459,Store_Map!$A$2:$I$100,7,FALSE),"")</f>
        <v>0</v>
      </c>
      <c r="M2459">
        <f>IFERROR(VLOOKUP(G2459,Store_Map!$A$2:$I$100,8,FALSE),"")</f>
        <v>0</v>
      </c>
      <c r="N2459">
        <f t="shared" si="342"/>
        <v>0</v>
      </c>
      <c r="O2459" t="str">
        <f t="shared" si="343"/>
        <v>PASS</v>
      </c>
      <c r="P2459" t="str">
        <f t="shared" si="344"/>
        <v>PASS</v>
      </c>
      <c r="Q2459" t="str">
        <f t="shared" si="345"/>
        <v>PASS</v>
      </c>
      <c r="R2459" t="str">
        <f t="shared" si="346"/>
        <v>PASS</v>
      </c>
      <c r="S2459" t="str">
        <f t="shared" si="347"/>
        <v>PASS</v>
      </c>
      <c r="T2459">
        <f t="shared" si="348"/>
        <v>100</v>
      </c>
      <c r="U2459" t="str">
        <f t="shared" si="349"/>
        <v>Low</v>
      </c>
      <c r="V2459" t="str">
        <f t="shared" si="350"/>
        <v>Clean</v>
      </c>
    </row>
    <row r="2460" spans="1:22" x14ac:dyDescent="0.3">
      <c r="A2460" t="str">
        <f>Raw_Data!A2460</f>
        <v>6252512</v>
      </c>
      <c r="B2460">
        <f>Raw_Data!B2460</f>
        <v>45680</v>
      </c>
      <c r="C2460" t="str">
        <f>Raw_Data!C2460</f>
        <v>DAPAGLIFLOZIN 10 MG TABLET</v>
      </c>
      <c r="D2460" t="str">
        <f>Raw_Data!D2460</f>
        <v>66993045730</v>
      </c>
      <c r="E2460" t="str">
        <f>Raw_Data!E2460</f>
        <v>BYNE, EDMUND</v>
      </c>
      <c r="F2460" t="str">
        <f>Raw_Data!F2460</f>
        <v>1033186648</v>
      </c>
      <c r="G2460" t="str">
        <f>Raw_Data!H2460</f>
        <v>0</v>
      </c>
      <c r="H2460">
        <f>IFERROR(VLOOKUP(G2460,Store_Map!$A$2:$I$100,3,FALSE),"")</f>
        <v>0</v>
      </c>
      <c r="I2460">
        <f>IFERROR(VLOOKUP(G2460,Store_Map!$A$2:$I$100,4,FALSE),"")</f>
        <v>0</v>
      </c>
      <c r="J2460">
        <f>IFERROR(VLOOKUP(G2460,Store_Map!$A$2:$I$100,5,FALSE),"")</f>
        <v>0</v>
      </c>
      <c r="K2460">
        <f>IFERROR(VLOOKUP(G2460,Store_Map!$A$2:$I$100,6,FALSE),"")</f>
        <v>0</v>
      </c>
      <c r="L2460">
        <f>IFERROR(VLOOKUP(G2460,Store_Map!$A$2:$I$100,7,FALSE),"")</f>
        <v>0</v>
      </c>
      <c r="M2460">
        <f>IFERROR(VLOOKUP(G2460,Store_Map!$A$2:$I$100,8,FALSE),"")</f>
        <v>0</v>
      </c>
      <c r="N2460">
        <f t="shared" si="342"/>
        <v>0</v>
      </c>
      <c r="O2460" t="str">
        <f t="shared" si="343"/>
        <v>PASS</v>
      </c>
      <c r="P2460" t="str">
        <f t="shared" si="344"/>
        <v>PASS</v>
      </c>
      <c r="Q2460" t="str">
        <f t="shared" si="345"/>
        <v>PASS</v>
      </c>
      <c r="R2460" t="str">
        <f t="shared" si="346"/>
        <v>PASS</v>
      </c>
      <c r="S2460" t="str">
        <f t="shared" si="347"/>
        <v>PASS</v>
      </c>
      <c r="T2460">
        <f t="shared" si="348"/>
        <v>100</v>
      </c>
      <c r="U2460" t="str">
        <f t="shared" si="349"/>
        <v>Low</v>
      </c>
      <c r="V2460" t="str">
        <f t="shared" si="350"/>
        <v>Clean</v>
      </c>
    </row>
    <row r="2461" spans="1:22" x14ac:dyDescent="0.3">
      <c r="A2461" t="str">
        <f>Raw_Data!A2461</f>
        <v>6229664</v>
      </c>
      <c r="B2461">
        <f>Raw_Data!B2461</f>
        <v>45680</v>
      </c>
      <c r="C2461" t="str">
        <f>Raw_Data!C2461</f>
        <v>ASHLYNA 0.15-0.03-0.01 MG T</v>
      </c>
      <c r="D2461" t="str">
        <f>Raw_Data!D2461</f>
        <v>68462064693</v>
      </c>
      <c r="E2461" t="str">
        <f>Raw_Data!E2461</f>
        <v>BAHR, EVAN</v>
      </c>
      <c r="F2461" t="str">
        <f>Raw_Data!F2461</f>
        <v>1033105416</v>
      </c>
      <c r="G2461" t="str">
        <f>Raw_Data!H2461</f>
        <v>0</v>
      </c>
      <c r="H2461">
        <f>IFERROR(VLOOKUP(G2461,Store_Map!$A$2:$I$100,3,FALSE),"")</f>
        <v>0</v>
      </c>
      <c r="I2461">
        <f>IFERROR(VLOOKUP(G2461,Store_Map!$A$2:$I$100,4,FALSE),"")</f>
        <v>0</v>
      </c>
      <c r="J2461">
        <f>IFERROR(VLOOKUP(G2461,Store_Map!$A$2:$I$100,5,FALSE),"")</f>
        <v>0</v>
      </c>
      <c r="K2461">
        <f>IFERROR(VLOOKUP(G2461,Store_Map!$A$2:$I$100,6,FALSE),"")</f>
        <v>0</v>
      </c>
      <c r="L2461">
        <f>IFERROR(VLOOKUP(G2461,Store_Map!$A$2:$I$100,7,FALSE),"")</f>
        <v>0</v>
      </c>
      <c r="M2461">
        <f>IFERROR(VLOOKUP(G2461,Store_Map!$A$2:$I$100,8,FALSE),"")</f>
        <v>0</v>
      </c>
      <c r="N2461">
        <f t="shared" si="342"/>
        <v>0</v>
      </c>
      <c r="O2461" t="str">
        <f t="shared" si="343"/>
        <v>PASS</v>
      </c>
      <c r="P2461" t="str">
        <f t="shared" si="344"/>
        <v>PASS</v>
      </c>
      <c r="Q2461" t="str">
        <f t="shared" si="345"/>
        <v>PASS</v>
      </c>
      <c r="R2461" t="str">
        <f t="shared" si="346"/>
        <v>PASS</v>
      </c>
      <c r="S2461" t="str">
        <f t="shared" si="347"/>
        <v>PASS</v>
      </c>
      <c r="T2461">
        <f t="shared" si="348"/>
        <v>100</v>
      </c>
      <c r="U2461" t="str">
        <f t="shared" si="349"/>
        <v>Low</v>
      </c>
      <c r="V2461" t="str">
        <f t="shared" si="350"/>
        <v>Clean</v>
      </c>
    </row>
    <row r="2462" spans="1:22" x14ac:dyDescent="0.3">
      <c r="A2462" t="str">
        <f>Raw_Data!A2462</f>
        <v>6250170</v>
      </c>
      <c r="B2462">
        <f>Raw_Data!B2462</f>
        <v>45680</v>
      </c>
      <c r="C2462" t="str">
        <f>Raw_Data!C2462</f>
        <v>IBUPROFEN 800 MG TABLET</v>
      </c>
      <c r="D2462" t="str">
        <f>Raw_Data!D2462</f>
        <v>59651036205</v>
      </c>
      <c r="E2462" t="str">
        <f>Raw_Data!E2462</f>
        <v>GIBBS, JON</v>
      </c>
      <c r="F2462" t="str">
        <f>Raw_Data!F2462</f>
        <v>1700896156</v>
      </c>
      <c r="G2462" t="str">
        <f>Raw_Data!H2462</f>
        <v>0</v>
      </c>
      <c r="H2462">
        <f>IFERROR(VLOOKUP(G2462,Store_Map!$A$2:$I$100,3,FALSE),"")</f>
        <v>0</v>
      </c>
      <c r="I2462">
        <f>IFERROR(VLOOKUP(G2462,Store_Map!$A$2:$I$100,4,FALSE),"")</f>
        <v>0</v>
      </c>
      <c r="J2462">
        <f>IFERROR(VLOOKUP(G2462,Store_Map!$A$2:$I$100,5,FALSE),"")</f>
        <v>0</v>
      </c>
      <c r="K2462">
        <f>IFERROR(VLOOKUP(G2462,Store_Map!$A$2:$I$100,6,FALSE),"")</f>
        <v>0</v>
      </c>
      <c r="L2462">
        <f>IFERROR(VLOOKUP(G2462,Store_Map!$A$2:$I$100,7,FALSE),"")</f>
        <v>0</v>
      </c>
      <c r="M2462">
        <f>IFERROR(VLOOKUP(G2462,Store_Map!$A$2:$I$100,8,FALSE),"")</f>
        <v>0</v>
      </c>
      <c r="N2462">
        <f t="shared" si="342"/>
        <v>0</v>
      </c>
      <c r="O2462" t="str">
        <f t="shared" si="343"/>
        <v>PASS</v>
      </c>
      <c r="P2462" t="str">
        <f t="shared" si="344"/>
        <v>PASS</v>
      </c>
      <c r="Q2462" t="str">
        <f t="shared" si="345"/>
        <v>PASS</v>
      </c>
      <c r="R2462" t="str">
        <f t="shared" si="346"/>
        <v>PASS</v>
      </c>
      <c r="S2462" t="str">
        <f t="shared" si="347"/>
        <v>PASS</v>
      </c>
      <c r="T2462">
        <f t="shared" si="348"/>
        <v>100</v>
      </c>
      <c r="U2462" t="str">
        <f t="shared" si="349"/>
        <v>Low</v>
      </c>
      <c r="V2462" t="str">
        <f t="shared" si="350"/>
        <v>Clean</v>
      </c>
    </row>
    <row r="2463" spans="1:22" x14ac:dyDescent="0.3">
      <c r="A2463" t="str">
        <f>Raw_Data!A2463</f>
        <v>6250169</v>
      </c>
      <c r="B2463">
        <f>Raw_Data!B2463</f>
        <v>45680</v>
      </c>
      <c r="C2463" t="str">
        <f>Raw_Data!C2463</f>
        <v>MIRTAZAPINE 15 MG TABLET5</v>
      </c>
      <c r="D2463" t="str">
        <f>Raw_Data!D2463</f>
        <v>13107003134</v>
      </c>
      <c r="E2463" t="str">
        <f>Raw_Data!E2463</f>
        <v>GIBBS, JON</v>
      </c>
      <c r="F2463" t="str">
        <f>Raw_Data!F2463</f>
        <v>1700896156</v>
      </c>
      <c r="G2463" t="str">
        <f>Raw_Data!H2463</f>
        <v>0</v>
      </c>
      <c r="H2463">
        <f>IFERROR(VLOOKUP(G2463,Store_Map!$A$2:$I$100,3,FALSE),"")</f>
        <v>0</v>
      </c>
      <c r="I2463">
        <f>IFERROR(VLOOKUP(G2463,Store_Map!$A$2:$I$100,4,FALSE),"")</f>
        <v>0</v>
      </c>
      <c r="J2463">
        <f>IFERROR(VLOOKUP(G2463,Store_Map!$A$2:$I$100,5,FALSE),"")</f>
        <v>0</v>
      </c>
      <c r="K2463">
        <f>IFERROR(VLOOKUP(G2463,Store_Map!$A$2:$I$100,6,FALSE),"")</f>
        <v>0</v>
      </c>
      <c r="L2463">
        <f>IFERROR(VLOOKUP(G2463,Store_Map!$A$2:$I$100,7,FALSE),"")</f>
        <v>0</v>
      </c>
      <c r="M2463">
        <f>IFERROR(VLOOKUP(G2463,Store_Map!$A$2:$I$100,8,FALSE),"")</f>
        <v>0</v>
      </c>
      <c r="N2463">
        <f t="shared" si="342"/>
        <v>0</v>
      </c>
      <c r="O2463" t="str">
        <f t="shared" si="343"/>
        <v>PASS</v>
      </c>
      <c r="P2463" t="str">
        <f t="shared" si="344"/>
        <v>PASS</v>
      </c>
      <c r="Q2463" t="str">
        <f t="shared" si="345"/>
        <v>PASS</v>
      </c>
      <c r="R2463" t="str">
        <f t="shared" si="346"/>
        <v>PASS</v>
      </c>
      <c r="S2463" t="str">
        <f t="shared" si="347"/>
        <v>PASS</v>
      </c>
      <c r="T2463">
        <f t="shared" si="348"/>
        <v>100</v>
      </c>
      <c r="U2463" t="str">
        <f t="shared" si="349"/>
        <v>Low</v>
      </c>
      <c r="V2463" t="str">
        <f t="shared" si="350"/>
        <v>Clean</v>
      </c>
    </row>
    <row r="2464" spans="1:22" x14ac:dyDescent="0.3">
      <c r="A2464" t="str">
        <f>Raw_Data!A2464</f>
        <v>6249583</v>
      </c>
      <c r="B2464">
        <f>Raw_Data!B2464</f>
        <v>45680</v>
      </c>
      <c r="C2464" t="str">
        <f>Raw_Data!C2464</f>
        <v>VITAMIN D2 1.25MG(50,000 UN</v>
      </c>
      <c r="D2464" t="str">
        <f>Raw_Data!D2464</f>
        <v>64380073706</v>
      </c>
      <c r="E2464" t="str">
        <f>Raw_Data!E2464</f>
        <v>GIBBS, JON</v>
      </c>
      <c r="F2464" t="str">
        <f>Raw_Data!F2464</f>
        <v>1700896156</v>
      </c>
      <c r="G2464" t="str">
        <f>Raw_Data!H2464</f>
        <v>0</v>
      </c>
      <c r="H2464">
        <f>IFERROR(VLOOKUP(G2464,Store_Map!$A$2:$I$100,3,FALSE),"")</f>
        <v>0</v>
      </c>
      <c r="I2464">
        <f>IFERROR(VLOOKUP(G2464,Store_Map!$A$2:$I$100,4,FALSE),"")</f>
        <v>0</v>
      </c>
      <c r="J2464">
        <f>IFERROR(VLOOKUP(G2464,Store_Map!$A$2:$I$100,5,FALSE),"")</f>
        <v>0</v>
      </c>
      <c r="K2464">
        <f>IFERROR(VLOOKUP(G2464,Store_Map!$A$2:$I$100,6,FALSE),"")</f>
        <v>0</v>
      </c>
      <c r="L2464">
        <f>IFERROR(VLOOKUP(G2464,Store_Map!$A$2:$I$100,7,FALSE),"")</f>
        <v>0</v>
      </c>
      <c r="M2464">
        <f>IFERROR(VLOOKUP(G2464,Store_Map!$A$2:$I$100,8,FALSE),"")</f>
        <v>0</v>
      </c>
      <c r="N2464">
        <f t="shared" si="342"/>
        <v>0</v>
      </c>
      <c r="O2464" t="str">
        <f t="shared" si="343"/>
        <v>PASS</v>
      </c>
      <c r="P2464" t="str">
        <f t="shared" si="344"/>
        <v>PASS</v>
      </c>
      <c r="Q2464" t="str">
        <f t="shared" si="345"/>
        <v>PASS</v>
      </c>
      <c r="R2464" t="str">
        <f t="shared" si="346"/>
        <v>PASS</v>
      </c>
      <c r="S2464" t="str">
        <f t="shared" si="347"/>
        <v>PASS</v>
      </c>
      <c r="T2464">
        <f t="shared" si="348"/>
        <v>100</v>
      </c>
      <c r="U2464" t="str">
        <f t="shared" si="349"/>
        <v>Low</v>
      </c>
      <c r="V2464" t="str">
        <f t="shared" si="350"/>
        <v>Clean</v>
      </c>
    </row>
    <row r="2465" spans="1:22" x14ac:dyDescent="0.3">
      <c r="A2465" t="str">
        <f>Raw_Data!A2465</f>
        <v>6252533</v>
      </c>
      <c r="B2465">
        <f>Raw_Data!B2465</f>
        <v>45680</v>
      </c>
      <c r="C2465" t="str">
        <f>Raw_Data!C2465</f>
        <v>FAMOTIDINE 40 MG TABLET</v>
      </c>
      <c r="D2465" t="str">
        <f>Raw_Data!D2465</f>
        <v>172572960</v>
      </c>
      <c r="E2465" t="str">
        <f>Raw_Data!E2465</f>
        <v>FORD, JAMES</v>
      </c>
      <c r="F2465" t="str">
        <f>Raw_Data!F2465</f>
        <v>1033117684</v>
      </c>
      <c r="G2465" t="str">
        <f>Raw_Data!H2465</f>
        <v>0</v>
      </c>
      <c r="H2465">
        <f>IFERROR(VLOOKUP(G2465,Store_Map!$A$2:$I$100,3,FALSE),"")</f>
        <v>0</v>
      </c>
      <c r="I2465">
        <f>IFERROR(VLOOKUP(G2465,Store_Map!$A$2:$I$100,4,FALSE),"")</f>
        <v>0</v>
      </c>
      <c r="J2465">
        <f>IFERROR(VLOOKUP(G2465,Store_Map!$A$2:$I$100,5,FALSE),"")</f>
        <v>0</v>
      </c>
      <c r="K2465">
        <f>IFERROR(VLOOKUP(G2465,Store_Map!$A$2:$I$100,6,FALSE),"")</f>
        <v>0</v>
      </c>
      <c r="L2465">
        <f>IFERROR(VLOOKUP(G2465,Store_Map!$A$2:$I$100,7,FALSE),"")</f>
        <v>0</v>
      </c>
      <c r="M2465">
        <f>IFERROR(VLOOKUP(G2465,Store_Map!$A$2:$I$100,8,FALSE),"")</f>
        <v>0</v>
      </c>
      <c r="N2465">
        <f t="shared" si="342"/>
        <v>0</v>
      </c>
      <c r="O2465" t="str">
        <f t="shared" si="343"/>
        <v>PASS</v>
      </c>
      <c r="P2465" t="str">
        <f t="shared" si="344"/>
        <v>REVIEW</v>
      </c>
      <c r="Q2465" t="str">
        <f t="shared" si="345"/>
        <v>PASS</v>
      </c>
      <c r="R2465" t="str">
        <f t="shared" si="346"/>
        <v>PASS</v>
      </c>
      <c r="S2465" t="str">
        <f t="shared" si="347"/>
        <v>REVIEW</v>
      </c>
      <c r="T2465">
        <f t="shared" si="348"/>
        <v>90</v>
      </c>
      <c r="U2465" t="str">
        <f t="shared" si="349"/>
        <v>Low</v>
      </c>
      <c r="V2465" t="str">
        <f t="shared" si="350"/>
        <v>Invalid NDC</v>
      </c>
    </row>
    <row r="2466" spans="1:22" x14ac:dyDescent="0.3">
      <c r="A2466" t="str">
        <f>Raw_Data!A2466</f>
        <v>6252534</v>
      </c>
      <c r="B2466">
        <f>Raw_Data!B2466</f>
        <v>45680</v>
      </c>
      <c r="C2466" t="str">
        <f>Raw_Data!C2466</f>
        <v>ATORVASTATIN 80 MG TABLET</v>
      </c>
      <c r="D2466" t="str">
        <f>Raw_Data!D2466</f>
        <v>378395305</v>
      </c>
      <c r="E2466" t="str">
        <f>Raw_Data!E2466</f>
        <v>FORD, JAMES</v>
      </c>
      <c r="F2466" t="str">
        <f>Raw_Data!F2466</f>
        <v>1033117684</v>
      </c>
      <c r="G2466" t="str">
        <f>Raw_Data!H2466</f>
        <v>0</v>
      </c>
      <c r="H2466">
        <f>IFERROR(VLOOKUP(G2466,Store_Map!$A$2:$I$100,3,FALSE),"")</f>
        <v>0</v>
      </c>
      <c r="I2466">
        <f>IFERROR(VLOOKUP(G2466,Store_Map!$A$2:$I$100,4,FALSE),"")</f>
        <v>0</v>
      </c>
      <c r="J2466">
        <f>IFERROR(VLOOKUP(G2466,Store_Map!$A$2:$I$100,5,FALSE),"")</f>
        <v>0</v>
      </c>
      <c r="K2466">
        <f>IFERROR(VLOOKUP(G2466,Store_Map!$A$2:$I$100,6,FALSE),"")</f>
        <v>0</v>
      </c>
      <c r="L2466">
        <f>IFERROR(VLOOKUP(G2466,Store_Map!$A$2:$I$100,7,FALSE),"")</f>
        <v>0</v>
      </c>
      <c r="M2466">
        <f>IFERROR(VLOOKUP(G2466,Store_Map!$A$2:$I$100,8,FALSE),"")</f>
        <v>0</v>
      </c>
      <c r="N2466">
        <f t="shared" si="342"/>
        <v>0</v>
      </c>
      <c r="O2466" t="str">
        <f t="shared" si="343"/>
        <v>PASS</v>
      </c>
      <c r="P2466" t="str">
        <f t="shared" si="344"/>
        <v>REVIEW</v>
      </c>
      <c r="Q2466" t="str">
        <f t="shared" si="345"/>
        <v>PASS</v>
      </c>
      <c r="R2466" t="str">
        <f t="shared" si="346"/>
        <v>PASS</v>
      </c>
      <c r="S2466" t="str">
        <f t="shared" si="347"/>
        <v>REVIEW</v>
      </c>
      <c r="T2466">
        <f t="shared" si="348"/>
        <v>90</v>
      </c>
      <c r="U2466" t="str">
        <f t="shared" si="349"/>
        <v>Low</v>
      </c>
      <c r="V2466" t="str">
        <f t="shared" si="350"/>
        <v>Invalid NDC</v>
      </c>
    </row>
    <row r="2467" spans="1:22" x14ac:dyDescent="0.3">
      <c r="A2467" t="str">
        <f>Raw_Data!A2467</f>
        <v>6252535</v>
      </c>
      <c r="B2467">
        <f>Raw_Data!B2467</f>
        <v>45680</v>
      </c>
      <c r="C2467" t="str">
        <f>Raw_Data!C2467</f>
        <v>VALSARTAN 80 MG TABLET</v>
      </c>
      <c r="D2467" t="str">
        <f>Raw_Data!D2467</f>
        <v>62332004590</v>
      </c>
      <c r="E2467" t="str">
        <f>Raw_Data!E2467</f>
        <v>FORD, JAMES</v>
      </c>
      <c r="F2467" t="str">
        <f>Raw_Data!F2467</f>
        <v>1033117684</v>
      </c>
      <c r="G2467" t="str">
        <f>Raw_Data!H2467</f>
        <v>0</v>
      </c>
      <c r="H2467">
        <f>IFERROR(VLOOKUP(G2467,Store_Map!$A$2:$I$100,3,FALSE),"")</f>
        <v>0</v>
      </c>
      <c r="I2467">
        <f>IFERROR(VLOOKUP(G2467,Store_Map!$A$2:$I$100,4,FALSE),"")</f>
        <v>0</v>
      </c>
      <c r="J2467">
        <f>IFERROR(VLOOKUP(G2467,Store_Map!$A$2:$I$100,5,FALSE),"")</f>
        <v>0</v>
      </c>
      <c r="K2467">
        <f>IFERROR(VLOOKUP(G2467,Store_Map!$A$2:$I$100,6,FALSE),"")</f>
        <v>0</v>
      </c>
      <c r="L2467">
        <f>IFERROR(VLOOKUP(G2467,Store_Map!$A$2:$I$100,7,FALSE),"")</f>
        <v>0</v>
      </c>
      <c r="M2467">
        <f>IFERROR(VLOOKUP(G2467,Store_Map!$A$2:$I$100,8,FALSE),"")</f>
        <v>0</v>
      </c>
      <c r="N2467">
        <f t="shared" si="342"/>
        <v>0</v>
      </c>
      <c r="O2467" t="str">
        <f t="shared" si="343"/>
        <v>PASS</v>
      </c>
      <c r="P2467" t="str">
        <f t="shared" si="344"/>
        <v>PASS</v>
      </c>
      <c r="Q2467" t="str">
        <f t="shared" si="345"/>
        <v>PASS</v>
      </c>
      <c r="R2467" t="str">
        <f t="shared" si="346"/>
        <v>PASS</v>
      </c>
      <c r="S2467" t="str">
        <f t="shared" si="347"/>
        <v>PASS</v>
      </c>
      <c r="T2467">
        <f t="shared" si="348"/>
        <v>100</v>
      </c>
      <c r="U2467" t="str">
        <f t="shared" si="349"/>
        <v>Low</v>
      </c>
      <c r="V2467" t="str">
        <f t="shared" si="350"/>
        <v>Clean</v>
      </c>
    </row>
    <row r="2468" spans="1:22" x14ac:dyDescent="0.3">
      <c r="A2468" t="str">
        <f>Raw_Data!A2468</f>
        <v>6252536</v>
      </c>
      <c r="B2468">
        <f>Raw_Data!B2468</f>
        <v>45680</v>
      </c>
      <c r="C2468" t="str">
        <f>Raw_Data!C2468</f>
        <v>AMLODIPINE BESYLATE 5 MG TA</v>
      </c>
      <c r="D2468" t="str">
        <f>Raw_Data!D2468</f>
        <v>69097012715</v>
      </c>
      <c r="E2468" t="str">
        <f>Raw_Data!E2468</f>
        <v>FORD, JAMES</v>
      </c>
      <c r="F2468" t="str">
        <f>Raw_Data!F2468</f>
        <v>1033117684</v>
      </c>
      <c r="G2468" t="str">
        <f>Raw_Data!H2468</f>
        <v>0</v>
      </c>
      <c r="H2468">
        <f>IFERROR(VLOOKUP(G2468,Store_Map!$A$2:$I$100,3,FALSE),"")</f>
        <v>0</v>
      </c>
      <c r="I2468">
        <f>IFERROR(VLOOKUP(G2468,Store_Map!$A$2:$I$100,4,FALSE),"")</f>
        <v>0</v>
      </c>
      <c r="J2468">
        <f>IFERROR(VLOOKUP(G2468,Store_Map!$A$2:$I$100,5,FALSE),"")</f>
        <v>0</v>
      </c>
      <c r="K2468">
        <f>IFERROR(VLOOKUP(G2468,Store_Map!$A$2:$I$100,6,FALSE),"")</f>
        <v>0</v>
      </c>
      <c r="L2468">
        <f>IFERROR(VLOOKUP(G2468,Store_Map!$A$2:$I$100,7,FALSE),"")</f>
        <v>0</v>
      </c>
      <c r="M2468">
        <f>IFERROR(VLOOKUP(G2468,Store_Map!$A$2:$I$100,8,FALSE),"")</f>
        <v>0</v>
      </c>
      <c r="N2468">
        <f t="shared" si="342"/>
        <v>0</v>
      </c>
      <c r="O2468" t="str">
        <f t="shared" si="343"/>
        <v>PASS</v>
      </c>
      <c r="P2468" t="str">
        <f t="shared" si="344"/>
        <v>PASS</v>
      </c>
      <c r="Q2468" t="str">
        <f t="shared" si="345"/>
        <v>PASS</v>
      </c>
      <c r="R2468" t="str">
        <f t="shared" si="346"/>
        <v>PASS</v>
      </c>
      <c r="S2468" t="str">
        <f t="shared" si="347"/>
        <v>PASS</v>
      </c>
      <c r="T2468">
        <f t="shared" si="348"/>
        <v>100</v>
      </c>
      <c r="U2468" t="str">
        <f t="shared" si="349"/>
        <v>Low</v>
      </c>
      <c r="V2468" t="str">
        <f t="shared" si="350"/>
        <v>Clean</v>
      </c>
    </row>
    <row r="2469" spans="1:22" x14ac:dyDescent="0.3">
      <c r="A2469" t="str">
        <f>Raw_Data!A2469</f>
        <v>6252537</v>
      </c>
      <c r="B2469">
        <f>Raw_Data!B2469</f>
        <v>45680</v>
      </c>
      <c r="C2469" t="str">
        <f>Raw_Data!C2469</f>
        <v>OMEPRAZOLE DR 40 MG CAPSULE</v>
      </c>
      <c r="D2469" t="str">
        <f>Raw_Data!D2469</f>
        <v>68382050010</v>
      </c>
      <c r="E2469" t="str">
        <f>Raw_Data!E2469</f>
        <v>YASIN, NURA</v>
      </c>
      <c r="F2469" t="str">
        <f>Raw_Data!F2469</f>
        <v>1265518567</v>
      </c>
      <c r="G2469" t="str">
        <f>Raw_Data!H2469</f>
        <v>0</v>
      </c>
      <c r="H2469">
        <f>IFERROR(VLOOKUP(G2469,Store_Map!$A$2:$I$100,3,FALSE),"")</f>
        <v>0</v>
      </c>
      <c r="I2469">
        <f>IFERROR(VLOOKUP(G2469,Store_Map!$A$2:$I$100,4,FALSE),"")</f>
        <v>0</v>
      </c>
      <c r="J2469">
        <f>IFERROR(VLOOKUP(G2469,Store_Map!$A$2:$I$100,5,FALSE),"")</f>
        <v>0</v>
      </c>
      <c r="K2469">
        <f>IFERROR(VLOOKUP(G2469,Store_Map!$A$2:$I$100,6,FALSE),"")</f>
        <v>0</v>
      </c>
      <c r="L2469">
        <f>IFERROR(VLOOKUP(G2469,Store_Map!$A$2:$I$100,7,FALSE),"")</f>
        <v>0</v>
      </c>
      <c r="M2469">
        <f>IFERROR(VLOOKUP(G2469,Store_Map!$A$2:$I$100,8,FALSE),"")</f>
        <v>0</v>
      </c>
      <c r="N2469">
        <f t="shared" si="342"/>
        <v>0</v>
      </c>
      <c r="O2469" t="str">
        <f t="shared" si="343"/>
        <v>PASS</v>
      </c>
      <c r="P2469" t="str">
        <f t="shared" si="344"/>
        <v>PASS</v>
      </c>
      <c r="Q2469" t="str">
        <f t="shared" si="345"/>
        <v>PASS</v>
      </c>
      <c r="R2469" t="str">
        <f t="shared" si="346"/>
        <v>PASS</v>
      </c>
      <c r="S2469" t="str">
        <f t="shared" si="347"/>
        <v>PASS</v>
      </c>
      <c r="T2469">
        <f t="shared" si="348"/>
        <v>100</v>
      </c>
      <c r="U2469" t="str">
        <f t="shared" si="349"/>
        <v>Low</v>
      </c>
      <c r="V2469" t="str">
        <f t="shared" si="350"/>
        <v>Clean</v>
      </c>
    </row>
    <row r="2470" spans="1:22" x14ac:dyDescent="0.3">
      <c r="A2470" t="str">
        <f>Raw_Data!A2470</f>
        <v>6243917</v>
      </c>
      <c r="B2470">
        <f>Raw_Data!B2470</f>
        <v>45680</v>
      </c>
      <c r="C2470" t="str">
        <f>Raw_Data!C2470</f>
        <v>AMLODIPINE BESYLATE 5 MG TA</v>
      </c>
      <c r="D2470" t="str">
        <f>Raw_Data!D2470</f>
        <v>69097012715</v>
      </c>
      <c r="E2470" t="str">
        <f>Raw_Data!E2470</f>
        <v>BYNE, EDMUND</v>
      </c>
      <c r="F2470" t="str">
        <f>Raw_Data!F2470</f>
        <v>1033186648</v>
      </c>
      <c r="G2470" t="str">
        <f>Raw_Data!H2470</f>
        <v>0</v>
      </c>
      <c r="H2470">
        <f>IFERROR(VLOOKUP(G2470,Store_Map!$A$2:$I$100,3,FALSE),"")</f>
        <v>0</v>
      </c>
      <c r="I2470">
        <f>IFERROR(VLOOKUP(G2470,Store_Map!$A$2:$I$100,4,FALSE),"")</f>
        <v>0</v>
      </c>
      <c r="J2470">
        <f>IFERROR(VLOOKUP(G2470,Store_Map!$A$2:$I$100,5,FALSE),"")</f>
        <v>0</v>
      </c>
      <c r="K2470">
        <f>IFERROR(VLOOKUP(G2470,Store_Map!$A$2:$I$100,6,FALSE),"")</f>
        <v>0</v>
      </c>
      <c r="L2470">
        <f>IFERROR(VLOOKUP(G2470,Store_Map!$A$2:$I$100,7,FALSE),"")</f>
        <v>0</v>
      </c>
      <c r="M2470">
        <f>IFERROR(VLOOKUP(G2470,Store_Map!$A$2:$I$100,8,FALSE),"")</f>
        <v>0</v>
      </c>
      <c r="N2470">
        <f t="shared" si="342"/>
        <v>0</v>
      </c>
      <c r="O2470" t="str">
        <f t="shared" si="343"/>
        <v>PASS</v>
      </c>
      <c r="P2470" t="str">
        <f t="shared" si="344"/>
        <v>PASS</v>
      </c>
      <c r="Q2470" t="str">
        <f t="shared" si="345"/>
        <v>PASS</v>
      </c>
      <c r="R2470" t="str">
        <f t="shared" si="346"/>
        <v>PASS</v>
      </c>
      <c r="S2470" t="str">
        <f t="shared" si="347"/>
        <v>PASS</v>
      </c>
      <c r="T2470">
        <f t="shared" si="348"/>
        <v>100</v>
      </c>
      <c r="U2470" t="str">
        <f t="shared" si="349"/>
        <v>Low</v>
      </c>
      <c r="V2470" t="str">
        <f t="shared" si="350"/>
        <v>Clean</v>
      </c>
    </row>
    <row r="2471" spans="1:22" x14ac:dyDescent="0.3">
      <c r="A2471" t="str">
        <f>Raw_Data!A2471</f>
        <v>6243918</v>
      </c>
      <c r="B2471">
        <f>Raw_Data!B2471</f>
        <v>45680</v>
      </c>
      <c r="C2471" t="str">
        <f>Raw_Data!C2471</f>
        <v>LOSARTAN-HCTZ 50-12.5 MG TA</v>
      </c>
      <c r="D2471" t="str">
        <f>Raw_Data!D2471</f>
        <v>65862046899</v>
      </c>
      <c r="E2471" t="str">
        <f>Raw_Data!E2471</f>
        <v>BYNE, EDMUND</v>
      </c>
      <c r="F2471" t="str">
        <f>Raw_Data!F2471</f>
        <v>1033186648</v>
      </c>
      <c r="G2471" t="str">
        <f>Raw_Data!H2471</f>
        <v>0</v>
      </c>
      <c r="H2471">
        <f>IFERROR(VLOOKUP(G2471,Store_Map!$A$2:$I$100,3,FALSE),"")</f>
        <v>0</v>
      </c>
      <c r="I2471">
        <f>IFERROR(VLOOKUP(G2471,Store_Map!$A$2:$I$100,4,FALSE),"")</f>
        <v>0</v>
      </c>
      <c r="J2471">
        <f>IFERROR(VLOOKUP(G2471,Store_Map!$A$2:$I$100,5,FALSE),"")</f>
        <v>0</v>
      </c>
      <c r="K2471">
        <f>IFERROR(VLOOKUP(G2471,Store_Map!$A$2:$I$100,6,FALSE),"")</f>
        <v>0</v>
      </c>
      <c r="L2471">
        <f>IFERROR(VLOOKUP(G2471,Store_Map!$A$2:$I$100,7,FALSE),"")</f>
        <v>0</v>
      </c>
      <c r="M2471">
        <f>IFERROR(VLOOKUP(G2471,Store_Map!$A$2:$I$100,8,FALSE),"")</f>
        <v>0</v>
      </c>
      <c r="N2471">
        <f t="shared" si="342"/>
        <v>0</v>
      </c>
      <c r="O2471" t="str">
        <f t="shared" si="343"/>
        <v>PASS</v>
      </c>
      <c r="P2471" t="str">
        <f t="shared" si="344"/>
        <v>PASS</v>
      </c>
      <c r="Q2471" t="str">
        <f t="shared" si="345"/>
        <v>PASS</v>
      </c>
      <c r="R2471" t="str">
        <f t="shared" si="346"/>
        <v>PASS</v>
      </c>
      <c r="S2471" t="str">
        <f t="shared" si="347"/>
        <v>PASS</v>
      </c>
      <c r="T2471">
        <f t="shared" si="348"/>
        <v>100</v>
      </c>
      <c r="U2471" t="str">
        <f t="shared" si="349"/>
        <v>Low</v>
      </c>
      <c r="V2471" t="str">
        <f t="shared" si="350"/>
        <v>Clean</v>
      </c>
    </row>
    <row r="2472" spans="1:22" x14ac:dyDescent="0.3">
      <c r="A2472" t="str">
        <f>Raw_Data!A2472</f>
        <v>6243916</v>
      </c>
      <c r="B2472">
        <f>Raw_Data!B2472</f>
        <v>45680</v>
      </c>
      <c r="C2472" t="str">
        <f>Raw_Data!C2472</f>
        <v>LOVASTATIN 40 MG TABLET</v>
      </c>
      <c r="D2472" t="str">
        <f>Raw_Data!D2472</f>
        <v>93092810</v>
      </c>
      <c r="E2472" t="str">
        <f>Raw_Data!E2472</f>
        <v>BYNE, EDMUND</v>
      </c>
      <c r="F2472" t="str">
        <f>Raw_Data!F2472</f>
        <v>1033186648</v>
      </c>
      <c r="G2472" t="str">
        <f>Raw_Data!H2472</f>
        <v>0</v>
      </c>
      <c r="H2472">
        <f>IFERROR(VLOOKUP(G2472,Store_Map!$A$2:$I$100,3,FALSE),"")</f>
        <v>0</v>
      </c>
      <c r="I2472">
        <f>IFERROR(VLOOKUP(G2472,Store_Map!$A$2:$I$100,4,FALSE),"")</f>
        <v>0</v>
      </c>
      <c r="J2472">
        <f>IFERROR(VLOOKUP(G2472,Store_Map!$A$2:$I$100,5,FALSE),"")</f>
        <v>0</v>
      </c>
      <c r="K2472">
        <f>IFERROR(VLOOKUP(G2472,Store_Map!$A$2:$I$100,6,FALSE),"")</f>
        <v>0</v>
      </c>
      <c r="L2472">
        <f>IFERROR(VLOOKUP(G2472,Store_Map!$A$2:$I$100,7,FALSE),"")</f>
        <v>0</v>
      </c>
      <c r="M2472">
        <f>IFERROR(VLOOKUP(G2472,Store_Map!$A$2:$I$100,8,FALSE),"")</f>
        <v>0</v>
      </c>
      <c r="N2472">
        <f t="shared" si="342"/>
        <v>0</v>
      </c>
      <c r="O2472" t="str">
        <f t="shared" si="343"/>
        <v>PASS</v>
      </c>
      <c r="P2472" t="str">
        <f t="shared" si="344"/>
        <v>REVIEW</v>
      </c>
      <c r="Q2472" t="str">
        <f t="shared" si="345"/>
        <v>PASS</v>
      </c>
      <c r="R2472" t="str">
        <f t="shared" si="346"/>
        <v>PASS</v>
      </c>
      <c r="S2472" t="str">
        <f t="shared" si="347"/>
        <v>REVIEW</v>
      </c>
      <c r="T2472">
        <f t="shared" si="348"/>
        <v>90</v>
      </c>
      <c r="U2472" t="str">
        <f t="shared" si="349"/>
        <v>Low</v>
      </c>
      <c r="V2472" t="str">
        <f t="shared" si="350"/>
        <v>Invalid NDC</v>
      </c>
    </row>
    <row r="2473" spans="1:22" x14ac:dyDescent="0.3">
      <c r="A2473" t="str">
        <f>Raw_Data!A2473</f>
        <v>6252538</v>
      </c>
      <c r="B2473">
        <f>Raw_Data!B2473</f>
        <v>45680</v>
      </c>
      <c r="C2473" t="str">
        <f>Raw_Data!C2473</f>
        <v>METOPROLOL TARTRATE 25 MG T</v>
      </c>
      <c r="D2473" t="str">
        <f>Raw_Data!D2473</f>
        <v>65862006299</v>
      </c>
      <c r="E2473" t="str">
        <f>Raw_Data!E2473</f>
        <v>YASIN, NURA</v>
      </c>
      <c r="F2473" t="str">
        <f>Raw_Data!F2473</f>
        <v>1265518567</v>
      </c>
      <c r="G2473" t="str">
        <f>Raw_Data!H2473</f>
        <v>0</v>
      </c>
      <c r="H2473">
        <f>IFERROR(VLOOKUP(G2473,Store_Map!$A$2:$I$100,3,FALSE),"")</f>
        <v>0</v>
      </c>
      <c r="I2473">
        <f>IFERROR(VLOOKUP(G2473,Store_Map!$A$2:$I$100,4,FALSE),"")</f>
        <v>0</v>
      </c>
      <c r="J2473">
        <f>IFERROR(VLOOKUP(G2473,Store_Map!$A$2:$I$100,5,FALSE),"")</f>
        <v>0</v>
      </c>
      <c r="K2473">
        <f>IFERROR(VLOOKUP(G2473,Store_Map!$A$2:$I$100,6,FALSE),"")</f>
        <v>0</v>
      </c>
      <c r="L2473">
        <f>IFERROR(VLOOKUP(G2473,Store_Map!$A$2:$I$100,7,FALSE),"")</f>
        <v>0</v>
      </c>
      <c r="M2473">
        <f>IFERROR(VLOOKUP(G2473,Store_Map!$A$2:$I$100,8,FALSE),"")</f>
        <v>0</v>
      </c>
      <c r="N2473">
        <f t="shared" si="342"/>
        <v>0</v>
      </c>
      <c r="O2473" t="str">
        <f t="shared" si="343"/>
        <v>PASS</v>
      </c>
      <c r="P2473" t="str">
        <f t="shared" si="344"/>
        <v>PASS</v>
      </c>
      <c r="Q2473" t="str">
        <f t="shared" si="345"/>
        <v>PASS</v>
      </c>
      <c r="R2473" t="str">
        <f t="shared" si="346"/>
        <v>PASS</v>
      </c>
      <c r="S2473" t="str">
        <f t="shared" si="347"/>
        <v>PASS</v>
      </c>
      <c r="T2473">
        <f t="shared" si="348"/>
        <v>100</v>
      </c>
      <c r="U2473" t="str">
        <f t="shared" si="349"/>
        <v>Low</v>
      </c>
      <c r="V2473" t="str">
        <f t="shared" si="350"/>
        <v>Clean</v>
      </c>
    </row>
    <row r="2474" spans="1:22" x14ac:dyDescent="0.3">
      <c r="A2474" t="str">
        <f>Raw_Data!A2474</f>
        <v>6252539</v>
      </c>
      <c r="B2474">
        <f>Raw_Data!B2474</f>
        <v>45680</v>
      </c>
      <c r="C2474" t="str">
        <f>Raw_Data!C2474</f>
        <v>VENTOLIN HFA 90 MCG INHALER</v>
      </c>
      <c r="D2474" t="str">
        <f>Raw_Data!D2474</f>
        <v>173068220</v>
      </c>
      <c r="E2474" t="str">
        <f>Raw_Data!E2474</f>
        <v>YASIN, NURA</v>
      </c>
      <c r="F2474" t="str">
        <f>Raw_Data!F2474</f>
        <v>1265518567</v>
      </c>
      <c r="G2474" t="str">
        <f>Raw_Data!H2474</f>
        <v>0</v>
      </c>
      <c r="H2474">
        <f>IFERROR(VLOOKUP(G2474,Store_Map!$A$2:$I$100,3,FALSE),"")</f>
        <v>0</v>
      </c>
      <c r="I2474">
        <f>IFERROR(VLOOKUP(G2474,Store_Map!$A$2:$I$100,4,FALSE),"")</f>
        <v>0</v>
      </c>
      <c r="J2474">
        <f>IFERROR(VLOOKUP(G2474,Store_Map!$A$2:$I$100,5,FALSE),"")</f>
        <v>0</v>
      </c>
      <c r="K2474">
        <f>IFERROR(VLOOKUP(G2474,Store_Map!$A$2:$I$100,6,FALSE),"")</f>
        <v>0</v>
      </c>
      <c r="L2474">
        <f>IFERROR(VLOOKUP(G2474,Store_Map!$A$2:$I$100,7,FALSE),"")</f>
        <v>0</v>
      </c>
      <c r="M2474">
        <f>IFERROR(VLOOKUP(G2474,Store_Map!$A$2:$I$100,8,FALSE),"")</f>
        <v>0</v>
      </c>
      <c r="N2474">
        <f t="shared" si="342"/>
        <v>0</v>
      </c>
      <c r="O2474" t="str">
        <f t="shared" si="343"/>
        <v>PASS</v>
      </c>
      <c r="P2474" t="str">
        <f t="shared" si="344"/>
        <v>REVIEW</v>
      </c>
      <c r="Q2474" t="str">
        <f t="shared" si="345"/>
        <v>PASS</v>
      </c>
      <c r="R2474" t="str">
        <f t="shared" si="346"/>
        <v>PASS</v>
      </c>
      <c r="S2474" t="str">
        <f t="shared" si="347"/>
        <v>REVIEW</v>
      </c>
      <c r="T2474">
        <f t="shared" si="348"/>
        <v>90</v>
      </c>
      <c r="U2474" t="str">
        <f t="shared" si="349"/>
        <v>Low</v>
      </c>
      <c r="V2474" t="str">
        <f t="shared" si="350"/>
        <v>Invalid NDC</v>
      </c>
    </row>
    <row r="2475" spans="1:22" x14ac:dyDescent="0.3">
      <c r="A2475" t="str">
        <f>Raw_Data!A2475</f>
        <v>6252540</v>
      </c>
      <c r="B2475">
        <f>Raw_Data!B2475</f>
        <v>45680</v>
      </c>
      <c r="C2475" t="str">
        <f>Raw_Data!C2475</f>
        <v>LOSARTAN POTASSIUM 50 MG TA</v>
      </c>
      <c r="D2475" t="str">
        <f>Raw_Data!D2475</f>
        <v>65862020299</v>
      </c>
      <c r="E2475" t="str">
        <f>Raw_Data!E2475</f>
        <v>BYNE, EDMUND</v>
      </c>
      <c r="F2475" t="str">
        <f>Raw_Data!F2475</f>
        <v>1033186648</v>
      </c>
      <c r="G2475" t="str">
        <f>Raw_Data!H2475</f>
        <v>0</v>
      </c>
      <c r="H2475">
        <f>IFERROR(VLOOKUP(G2475,Store_Map!$A$2:$I$100,3,FALSE),"")</f>
        <v>0</v>
      </c>
      <c r="I2475">
        <f>IFERROR(VLOOKUP(G2475,Store_Map!$A$2:$I$100,4,FALSE),"")</f>
        <v>0</v>
      </c>
      <c r="J2475">
        <f>IFERROR(VLOOKUP(G2475,Store_Map!$A$2:$I$100,5,FALSE),"")</f>
        <v>0</v>
      </c>
      <c r="K2475">
        <f>IFERROR(VLOOKUP(G2475,Store_Map!$A$2:$I$100,6,FALSE),"")</f>
        <v>0</v>
      </c>
      <c r="L2475">
        <f>IFERROR(VLOOKUP(G2475,Store_Map!$A$2:$I$100,7,FALSE),"")</f>
        <v>0</v>
      </c>
      <c r="M2475">
        <f>IFERROR(VLOOKUP(G2475,Store_Map!$A$2:$I$100,8,FALSE),"")</f>
        <v>0</v>
      </c>
      <c r="N2475">
        <f t="shared" si="342"/>
        <v>0</v>
      </c>
      <c r="O2475" t="str">
        <f t="shared" si="343"/>
        <v>PASS</v>
      </c>
      <c r="P2475" t="str">
        <f t="shared" si="344"/>
        <v>PASS</v>
      </c>
      <c r="Q2475" t="str">
        <f t="shared" si="345"/>
        <v>PASS</v>
      </c>
      <c r="R2475" t="str">
        <f t="shared" si="346"/>
        <v>PASS</v>
      </c>
      <c r="S2475" t="str">
        <f t="shared" si="347"/>
        <v>PASS</v>
      </c>
      <c r="T2475">
        <f t="shared" si="348"/>
        <v>100</v>
      </c>
      <c r="U2475" t="str">
        <f t="shared" si="349"/>
        <v>Low</v>
      </c>
      <c r="V2475" t="str">
        <f t="shared" si="350"/>
        <v>Clean</v>
      </c>
    </row>
    <row r="2476" spans="1:22" x14ac:dyDescent="0.3">
      <c r="A2476" t="str">
        <f>Raw_Data!A2476</f>
        <v>6252541</v>
      </c>
      <c r="B2476">
        <f>Raw_Data!B2476</f>
        <v>45680</v>
      </c>
      <c r="C2476" t="str">
        <f>Raw_Data!C2476</f>
        <v>LOSARTAN POTASSIUM 25 MG TA</v>
      </c>
      <c r="D2476" t="str">
        <f>Raw_Data!D2476</f>
        <v>68382013510</v>
      </c>
      <c r="E2476" t="str">
        <f>Raw_Data!E2476</f>
        <v>YASIN, NURA</v>
      </c>
      <c r="F2476" t="str">
        <f>Raw_Data!F2476</f>
        <v>1265518567</v>
      </c>
      <c r="G2476" t="str">
        <f>Raw_Data!H2476</f>
        <v>0</v>
      </c>
      <c r="H2476">
        <f>IFERROR(VLOOKUP(G2476,Store_Map!$A$2:$I$100,3,FALSE),"")</f>
        <v>0</v>
      </c>
      <c r="I2476">
        <f>IFERROR(VLOOKUP(G2476,Store_Map!$A$2:$I$100,4,FALSE),"")</f>
        <v>0</v>
      </c>
      <c r="J2476">
        <f>IFERROR(VLOOKUP(G2476,Store_Map!$A$2:$I$100,5,FALSE),"")</f>
        <v>0</v>
      </c>
      <c r="K2476">
        <f>IFERROR(VLOOKUP(G2476,Store_Map!$A$2:$I$100,6,FALSE),"")</f>
        <v>0</v>
      </c>
      <c r="L2476">
        <f>IFERROR(VLOOKUP(G2476,Store_Map!$A$2:$I$100,7,FALSE),"")</f>
        <v>0</v>
      </c>
      <c r="M2476">
        <f>IFERROR(VLOOKUP(G2476,Store_Map!$A$2:$I$100,8,FALSE),"")</f>
        <v>0</v>
      </c>
      <c r="N2476">
        <f t="shared" si="342"/>
        <v>0</v>
      </c>
      <c r="O2476" t="str">
        <f t="shared" si="343"/>
        <v>PASS</v>
      </c>
      <c r="P2476" t="str">
        <f t="shared" si="344"/>
        <v>PASS</v>
      </c>
      <c r="Q2476" t="str">
        <f t="shared" si="345"/>
        <v>PASS</v>
      </c>
      <c r="R2476" t="str">
        <f t="shared" si="346"/>
        <v>PASS</v>
      </c>
      <c r="S2476" t="str">
        <f t="shared" si="347"/>
        <v>PASS</v>
      </c>
      <c r="T2476">
        <f t="shared" si="348"/>
        <v>100</v>
      </c>
      <c r="U2476" t="str">
        <f t="shared" si="349"/>
        <v>Low</v>
      </c>
      <c r="V2476" t="str">
        <f t="shared" si="350"/>
        <v>Clean</v>
      </c>
    </row>
    <row r="2477" spans="1:22" x14ac:dyDescent="0.3">
      <c r="A2477" t="str">
        <f>Raw_Data!A2477</f>
        <v>6252542</v>
      </c>
      <c r="B2477">
        <f>Raw_Data!B2477</f>
        <v>45680</v>
      </c>
      <c r="C2477" t="str">
        <f>Raw_Data!C2477</f>
        <v>METFORMIN HCL 500 MG TABLET</v>
      </c>
      <c r="D2477" t="str">
        <f>Raw_Data!D2477</f>
        <v>68382075805</v>
      </c>
      <c r="E2477" t="str">
        <f>Raw_Data!E2477</f>
        <v>YASIN, NURA</v>
      </c>
      <c r="F2477" t="str">
        <f>Raw_Data!F2477</f>
        <v>1265518567</v>
      </c>
      <c r="G2477" t="str">
        <f>Raw_Data!H2477</f>
        <v>0</v>
      </c>
      <c r="H2477">
        <f>IFERROR(VLOOKUP(G2477,Store_Map!$A$2:$I$100,3,FALSE),"")</f>
        <v>0</v>
      </c>
      <c r="I2477">
        <f>IFERROR(VLOOKUP(G2477,Store_Map!$A$2:$I$100,4,FALSE),"")</f>
        <v>0</v>
      </c>
      <c r="J2477">
        <f>IFERROR(VLOOKUP(G2477,Store_Map!$A$2:$I$100,5,FALSE),"")</f>
        <v>0</v>
      </c>
      <c r="K2477">
        <f>IFERROR(VLOOKUP(G2477,Store_Map!$A$2:$I$100,6,FALSE),"")</f>
        <v>0</v>
      </c>
      <c r="L2477">
        <f>IFERROR(VLOOKUP(G2477,Store_Map!$A$2:$I$100,7,FALSE),"")</f>
        <v>0</v>
      </c>
      <c r="M2477">
        <f>IFERROR(VLOOKUP(G2477,Store_Map!$A$2:$I$100,8,FALSE),"")</f>
        <v>0</v>
      </c>
      <c r="N2477">
        <f t="shared" si="342"/>
        <v>0</v>
      </c>
      <c r="O2477" t="str">
        <f t="shared" si="343"/>
        <v>PASS</v>
      </c>
      <c r="P2477" t="str">
        <f t="shared" si="344"/>
        <v>PASS</v>
      </c>
      <c r="Q2477" t="str">
        <f t="shared" si="345"/>
        <v>PASS</v>
      </c>
      <c r="R2477" t="str">
        <f t="shared" si="346"/>
        <v>PASS</v>
      </c>
      <c r="S2477" t="str">
        <f t="shared" si="347"/>
        <v>PASS</v>
      </c>
      <c r="T2477">
        <f t="shared" si="348"/>
        <v>100</v>
      </c>
      <c r="U2477" t="str">
        <f t="shared" si="349"/>
        <v>Low</v>
      </c>
      <c r="V2477" t="str">
        <f t="shared" si="350"/>
        <v>Clean</v>
      </c>
    </row>
    <row r="2478" spans="1:22" x14ac:dyDescent="0.3">
      <c r="A2478" t="str">
        <f>Raw_Data!A2478</f>
        <v>6252543</v>
      </c>
      <c r="B2478">
        <f>Raw_Data!B2478</f>
        <v>45680</v>
      </c>
      <c r="C2478" t="str">
        <f>Raw_Data!C2478</f>
        <v>ATORVASTATIN 20 MG TABLET</v>
      </c>
      <c r="D2478" t="str">
        <f>Raw_Data!D2478</f>
        <v>60505257908</v>
      </c>
      <c r="E2478" t="str">
        <f>Raw_Data!E2478</f>
        <v>YASIN, NURA</v>
      </c>
      <c r="F2478" t="str">
        <f>Raw_Data!F2478</f>
        <v>1265518567</v>
      </c>
      <c r="G2478" t="str">
        <f>Raw_Data!H2478</f>
        <v>0</v>
      </c>
      <c r="H2478">
        <f>IFERROR(VLOOKUP(G2478,Store_Map!$A$2:$I$100,3,FALSE),"")</f>
        <v>0</v>
      </c>
      <c r="I2478">
        <f>IFERROR(VLOOKUP(G2478,Store_Map!$A$2:$I$100,4,FALSE),"")</f>
        <v>0</v>
      </c>
      <c r="J2478">
        <f>IFERROR(VLOOKUP(G2478,Store_Map!$A$2:$I$100,5,FALSE),"")</f>
        <v>0</v>
      </c>
      <c r="K2478">
        <f>IFERROR(VLOOKUP(G2478,Store_Map!$A$2:$I$100,6,FALSE),"")</f>
        <v>0</v>
      </c>
      <c r="L2478">
        <f>IFERROR(VLOOKUP(G2478,Store_Map!$A$2:$I$100,7,FALSE),"")</f>
        <v>0</v>
      </c>
      <c r="M2478">
        <f>IFERROR(VLOOKUP(G2478,Store_Map!$A$2:$I$100,8,FALSE),"")</f>
        <v>0</v>
      </c>
      <c r="N2478">
        <f t="shared" si="342"/>
        <v>0</v>
      </c>
      <c r="O2478" t="str">
        <f t="shared" si="343"/>
        <v>PASS</v>
      </c>
      <c r="P2478" t="str">
        <f t="shared" si="344"/>
        <v>PASS</v>
      </c>
      <c r="Q2478" t="str">
        <f t="shared" si="345"/>
        <v>PASS</v>
      </c>
      <c r="R2478" t="str">
        <f t="shared" si="346"/>
        <v>PASS</v>
      </c>
      <c r="S2478" t="str">
        <f t="shared" si="347"/>
        <v>PASS</v>
      </c>
      <c r="T2478">
        <f t="shared" si="348"/>
        <v>100</v>
      </c>
      <c r="U2478" t="str">
        <f t="shared" si="349"/>
        <v>Low</v>
      </c>
      <c r="V2478" t="str">
        <f t="shared" si="350"/>
        <v>Clean</v>
      </c>
    </row>
    <row r="2479" spans="1:22" x14ac:dyDescent="0.3">
      <c r="A2479" t="str">
        <f>Raw_Data!A2479</f>
        <v>6252544</v>
      </c>
      <c r="B2479">
        <f>Raw_Data!B2479</f>
        <v>45680</v>
      </c>
      <c r="C2479" t="str">
        <f>Raw_Data!C2479</f>
        <v>LOSARTAN-HCTZ 100-25 MG TAB</v>
      </c>
      <c r="D2479" t="str">
        <f>Raw_Data!D2479</f>
        <v>65862047099</v>
      </c>
      <c r="E2479" t="str">
        <f>Raw_Data!E2479</f>
        <v>YASIN, NURA</v>
      </c>
      <c r="F2479" t="str">
        <f>Raw_Data!F2479</f>
        <v>1265518567</v>
      </c>
      <c r="G2479" t="str">
        <f>Raw_Data!H2479</f>
        <v>0</v>
      </c>
      <c r="H2479">
        <f>IFERROR(VLOOKUP(G2479,Store_Map!$A$2:$I$100,3,FALSE),"")</f>
        <v>0</v>
      </c>
      <c r="I2479">
        <f>IFERROR(VLOOKUP(G2479,Store_Map!$A$2:$I$100,4,FALSE),"")</f>
        <v>0</v>
      </c>
      <c r="J2479">
        <f>IFERROR(VLOOKUP(G2479,Store_Map!$A$2:$I$100,5,FALSE),"")</f>
        <v>0</v>
      </c>
      <c r="K2479">
        <f>IFERROR(VLOOKUP(G2479,Store_Map!$A$2:$I$100,6,FALSE),"")</f>
        <v>0</v>
      </c>
      <c r="L2479">
        <f>IFERROR(VLOOKUP(G2479,Store_Map!$A$2:$I$100,7,FALSE),"")</f>
        <v>0</v>
      </c>
      <c r="M2479">
        <f>IFERROR(VLOOKUP(G2479,Store_Map!$A$2:$I$100,8,FALSE),"")</f>
        <v>0</v>
      </c>
      <c r="N2479">
        <f t="shared" si="342"/>
        <v>0</v>
      </c>
      <c r="O2479" t="str">
        <f t="shared" si="343"/>
        <v>PASS</v>
      </c>
      <c r="P2479" t="str">
        <f t="shared" si="344"/>
        <v>PASS</v>
      </c>
      <c r="Q2479" t="str">
        <f t="shared" si="345"/>
        <v>PASS</v>
      </c>
      <c r="R2479" t="str">
        <f t="shared" si="346"/>
        <v>PASS</v>
      </c>
      <c r="S2479" t="str">
        <f t="shared" si="347"/>
        <v>PASS</v>
      </c>
      <c r="T2479">
        <f t="shared" si="348"/>
        <v>100</v>
      </c>
      <c r="U2479" t="str">
        <f t="shared" si="349"/>
        <v>Low</v>
      </c>
      <c r="V2479" t="str">
        <f t="shared" si="350"/>
        <v>Clean</v>
      </c>
    </row>
    <row r="2480" spans="1:22" x14ac:dyDescent="0.3">
      <c r="A2480" t="str">
        <f>Raw_Data!A2480</f>
        <v>6252546</v>
      </c>
      <c r="B2480">
        <f>Raw_Data!B2480</f>
        <v>45680</v>
      </c>
      <c r="C2480" t="str">
        <f>Raw_Data!C2480</f>
        <v>METRONIDAZOLE 0.75% CREAM</v>
      </c>
      <c r="D2480" t="str">
        <f>Raw_Data!D2480</f>
        <v>66993096045</v>
      </c>
      <c r="E2480" t="str">
        <f>Raw_Data!E2480</f>
        <v>YASIN, NURA</v>
      </c>
      <c r="F2480" t="str">
        <f>Raw_Data!F2480</f>
        <v>1265518567</v>
      </c>
      <c r="G2480" t="str">
        <f>Raw_Data!H2480</f>
        <v>0</v>
      </c>
      <c r="H2480">
        <f>IFERROR(VLOOKUP(G2480,Store_Map!$A$2:$I$100,3,FALSE),"")</f>
        <v>0</v>
      </c>
      <c r="I2480">
        <f>IFERROR(VLOOKUP(G2480,Store_Map!$A$2:$I$100,4,FALSE),"")</f>
        <v>0</v>
      </c>
      <c r="J2480">
        <f>IFERROR(VLOOKUP(G2480,Store_Map!$A$2:$I$100,5,FALSE),"")</f>
        <v>0</v>
      </c>
      <c r="K2480">
        <f>IFERROR(VLOOKUP(G2480,Store_Map!$A$2:$I$100,6,FALSE),"")</f>
        <v>0</v>
      </c>
      <c r="L2480">
        <f>IFERROR(VLOOKUP(G2480,Store_Map!$A$2:$I$100,7,FALSE),"")</f>
        <v>0</v>
      </c>
      <c r="M2480">
        <f>IFERROR(VLOOKUP(G2480,Store_Map!$A$2:$I$100,8,FALSE),"")</f>
        <v>0</v>
      </c>
      <c r="N2480">
        <f t="shared" si="342"/>
        <v>0</v>
      </c>
      <c r="O2480" t="str">
        <f t="shared" si="343"/>
        <v>PASS</v>
      </c>
      <c r="P2480" t="str">
        <f t="shared" si="344"/>
        <v>PASS</v>
      </c>
      <c r="Q2480" t="str">
        <f t="shared" si="345"/>
        <v>PASS</v>
      </c>
      <c r="R2480" t="str">
        <f t="shared" si="346"/>
        <v>PASS</v>
      </c>
      <c r="S2480" t="str">
        <f t="shared" si="347"/>
        <v>PASS</v>
      </c>
      <c r="T2480">
        <f t="shared" si="348"/>
        <v>100</v>
      </c>
      <c r="U2480" t="str">
        <f t="shared" si="349"/>
        <v>Low</v>
      </c>
      <c r="V2480" t="str">
        <f t="shared" si="350"/>
        <v>Clean</v>
      </c>
    </row>
    <row r="2481" spans="1:22" x14ac:dyDescent="0.3">
      <c r="A2481" t="str">
        <f>Raw_Data!A2481</f>
        <v>6252548</v>
      </c>
      <c r="B2481">
        <f>Raw_Data!B2481</f>
        <v>45680</v>
      </c>
      <c r="C2481" t="str">
        <f>Raw_Data!C2481</f>
        <v>AMLODIPINE BESYLATE 5 MG TA</v>
      </c>
      <c r="D2481" t="str">
        <f>Raw_Data!D2481</f>
        <v>69097012715</v>
      </c>
      <c r="E2481" t="str">
        <f>Raw_Data!E2481</f>
        <v>YASIN, NURA</v>
      </c>
      <c r="F2481" t="str">
        <f>Raw_Data!F2481</f>
        <v>1265518567</v>
      </c>
      <c r="G2481" t="str">
        <f>Raw_Data!H2481</f>
        <v>0</v>
      </c>
      <c r="H2481">
        <f>IFERROR(VLOOKUP(G2481,Store_Map!$A$2:$I$100,3,FALSE),"")</f>
        <v>0</v>
      </c>
      <c r="I2481">
        <f>IFERROR(VLOOKUP(G2481,Store_Map!$A$2:$I$100,4,FALSE),"")</f>
        <v>0</v>
      </c>
      <c r="J2481">
        <f>IFERROR(VLOOKUP(G2481,Store_Map!$A$2:$I$100,5,FALSE),"")</f>
        <v>0</v>
      </c>
      <c r="K2481">
        <f>IFERROR(VLOOKUP(G2481,Store_Map!$A$2:$I$100,6,FALSE),"")</f>
        <v>0</v>
      </c>
      <c r="L2481">
        <f>IFERROR(VLOOKUP(G2481,Store_Map!$A$2:$I$100,7,FALSE),"")</f>
        <v>0</v>
      </c>
      <c r="M2481">
        <f>IFERROR(VLOOKUP(G2481,Store_Map!$A$2:$I$100,8,FALSE),"")</f>
        <v>0</v>
      </c>
      <c r="N2481">
        <f t="shared" si="342"/>
        <v>0</v>
      </c>
      <c r="O2481" t="str">
        <f t="shared" si="343"/>
        <v>PASS</v>
      </c>
      <c r="P2481" t="str">
        <f t="shared" si="344"/>
        <v>PASS</v>
      </c>
      <c r="Q2481" t="str">
        <f t="shared" si="345"/>
        <v>PASS</v>
      </c>
      <c r="R2481" t="str">
        <f t="shared" si="346"/>
        <v>PASS</v>
      </c>
      <c r="S2481" t="str">
        <f t="shared" si="347"/>
        <v>PASS</v>
      </c>
      <c r="T2481">
        <f t="shared" si="348"/>
        <v>100</v>
      </c>
      <c r="U2481" t="str">
        <f t="shared" si="349"/>
        <v>Low</v>
      </c>
      <c r="V2481" t="str">
        <f t="shared" si="350"/>
        <v>Clean</v>
      </c>
    </row>
    <row r="2482" spans="1:22" x14ac:dyDescent="0.3">
      <c r="A2482" t="str">
        <f>Raw_Data!A2482</f>
        <v>6252549</v>
      </c>
      <c r="B2482">
        <f>Raw_Data!B2482</f>
        <v>45680</v>
      </c>
      <c r="C2482" t="str">
        <f>Raw_Data!C2482</f>
        <v>SULFAMETHOXAZOLE-TMP DS TAB</v>
      </c>
      <c r="D2482" t="str">
        <f>Raw_Data!D2482</f>
        <v>65862042001</v>
      </c>
      <c r="E2482" t="str">
        <f>Raw_Data!E2482</f>
        <v>YASIN, NURA</v>
      </c>
      <c r="F2482" t="str">
        <f>Raw_Data!F2482</f>
        <v>1265518567</v>
      </c>
      <c r="G2482" t="str">
        <f>Raw_Data!H2482</f>
        <v>0</v>
      </c>
      <c r="H2482">
        <f>IFERROR(VLOOKUP(G2482,Store_Map!$A$2:$I$100,3,FALSE),"")</f>
        <v>0</v>
      </c>
      <c r="I2482">
        <f>IFERROR(VLOOKUP(G2482,Store_Map!$A$2:$I$100,4,FALSE),"")</f>
        <v>0</v>
      </c>
      <c r="J2482">
        <f>IFERROR(VLOOKUP(G2482,Store_Map!$A$2:$I$100,5,FALSE),"")</f>
        <v>0</v>
      </c>
      <c r="K2482">
        <f>IFERROR(VLOOKUP(G2482,Store_Map!$A$2:$I$100,6,FALSE),"")</f>
        <v>0</v>
      </c>
      <c r="L2482">
        <f>IFERROR(VLOOKUP(G2482,Store_Map!$A$2:$I$100,7,FALSE),"")</f>
        <v>0</v>
      </c>
      <c r="M2482">
        <f>IFERROR(VLOOKUP(G2482,Store_Map!$A$2:$I$100,8,FALSE),"")</f>
        <v>0</v>
      </c>
      <c r="N2482">
        <f t="shared" si="342"/>
        <v>0</v>
      </c>
      <c r="O2482" t="str">
        <f t="shared" si="343"/>
        <v>PASS</v>
      </c>
      <c r="P2482" t="str">
        <f t="shared" si="344"/>
        <v>PASS</v>
      </c>
      <c r="Q2482" t="str">
        <f t="shared" si="345"/>
        <v>PASS</v>
      </c>
      <c r="R2482" t="str">
        <f t="shared" si="346"/>
        <v>PASS</v>
      </c>
      <c r="S2482" t="str">
        <f t="shared" si="347"/>
        <v>PASS</v>
      </c>
      <c r="T2482">
        <f t="shared" si="348"/>
        <v>100</v>
      </c>
      <c r="U2482" t="str">
        <f t="shared" si="349"/>
        <v>Low</v>
      </c>
      <c r="V2482" t="str">
        <f t="shared" si="350"/>
        <v>Clean</v>
      </c>
    </row>
    <row r="2483" spans="1:22" x14ac:dyDescent="0.3">
      <c r="A2483" t="str">
        <f>Raw_Data!A2483</f>
        <v>6246128</v>
      </c>
      <c r="B2483">
        <f>Raw_Data!B2483</f>
        <v>45681</v>
      </c>
      <c r="C2483" t="str">
        <f>Raw_Data!C2483</f>
        <v>VITAMIN D2 1.25MG(50,000 UN</v>
      </c>
      <c r="D2483" t="str">
        <f>Raw_Data!D2483</f>
        <v>64380073706</v>
      </c>
      <c r="E2483" t="str">
        <f>Raw_Data!E2483</f>
        <v>GIBBS, JON</v>
      </c>
      <c r="F2483" t="str">
        <f>Raw_Data!F2483</f>
        <v>1700896156</v>
      </c>
      <c r="G2483" t="str">
        <f>Raw_Data!H2483</f>
        <v>0</v>
      </c>
      <c r="H2483">
        <f>IFERROR(VLOOKUP(G2483,Store_Map!$A$2:$I$100,3,FALSE),"")</f>
        <v>0</v>
      </c>
      <c r="I2483">
        <f>IFERROR(VLOOKUP(G2483,Store_Map!$A$2:$I$100,4,FALSE),"")</f>
        <v>0</v>
      </c>
      <c r="J2483">
        <f>IFERROR(VLOOKUP(G2483,Store_Map!$A$2:$I$100,5,FALSE),"")</f>
        <v>0</v>
      </c>
      <c r="K2483">
        <f>IFERROR(VLOOKUP(G2483,Store_Map!$A$2:$I$100,6,FALSE),"")</f>
        <v>0</v>
      </c>
      <c r="L2483">
        <f>IFERROR(VLOOKUP(G2483,Store_Map!$A$2:$I$100,7,FALSE),"")</f>
        <v>0</v>
      </c>
      <c r="M2483">
        <f>IFERROR(VLOOKUP(G2483,Store_Map!$A$2:$I$100,8,FALSE),"")</f>
        <v>0</v>
      </c>
      <c r="N2483">
        <f t="shared" si="342"/>
        <v>0</v>
      </c>
      <c r="O2483" t="str">
        <f t="shared" si="343"/>
        <v>PASS</v>
      </c>
      <c r="P2483" t="str">
        <f t="shared" si="344"/>
        <v>PASS</v>
      </c>
      <c r="Q2483" t="str">
        <f t="shared" si="345"/>
        <v>PASS</v>
      </c>
      <c r="R2483" t="str">
        <f t="shared" si="346"/>
        <v>PASS</v>
      </c>
      <c r="S2483" t="str">
        <f t="shared" si="347"/>
        <v>PASS</v>
      </c>
      <c r="T2483">
        <f t="shared" si="348"/>
        <v>100</v>
      </c>
      <c r="U2483" t="str">
        <f t="shared" si="349"/>
        <v>Low</v>
      </c>
      <c r="V2483" t="str">
        <f t="shared" si="350"/>
        <v>Clean</v>
      </c>
    </row>
    <row r="2484" spans="1:22" x14ac:dyDescent="0.3">
      <c r="A2484" t="str">
        <f>Raw_Data!A2484</f>
        <v>6248992</v>
      </c>
      <c r="B2484">
        <f>Raw_Data!B2484</f>
        <v>45681</v>
      </c>
      <c r="C2484" t="str">
        <f>Raw_Data!C2484</f>
        <v>ELIQUIS 5 MG TABLET</v>
      </c>
      <c r="D2484" t="str">
        <f>Raw_Data!D2484</f>
        <v>3089421</v>
      </c>
      <c r="E2484" t="str">
        <f>Raw_Data!E2484</f>
        <v>AKHTAR, MARIAM</v>
      </c>
      <c r="F2484" t="str">
        <f>Raw_Data!F2484</f>
        <v>1780024596</v>
      </c>
      <c r="G2484" t="str">
        <f>Raw_Data!H2484</f>
        <v>0</v>
      </c>
      <c r="H2484">
        <f>IFERROR(VLOOKUP(G2484,Store_Map!$A$2:$I$100,3,FALSE),"")</f>
        <v>0</v>
      </c>
      <c r="I2484">
        <f>IFERROR(VLOOKUP(G2484,Store_Map!$A$2:$I$100,4,FALSE),"")</f>
        <v>0</v>
      </c>
      <c r="J2484">
        <f>IFERROR(VLOOKUP(G2484,Store_Map!$A$2:$I$100,5,FALSE),"")</f>
        <v>0</v>
      </c>
      <c r="K2484">
        <f>IFERROR(VLOOKUP(G2484,Store_Map!$A$2:$I$100,6,FALSE),"")</f>
        <v>0</v>
      </c>
      <c r="L2484">
        <f>IFERROR(VLOOKUP(G2484,Store_Map!$A$2:$I$100,7,FALSE),"")</f>
        <v>0</v>
      </c>
      <c r="M2484">
        <f>IFERROR(VLOOKUP(G2484,Store_Map!$A$2:$I$100,8,FALSE),"")</f>
        <v>0</v>
      </c>
      <c r="N2484">
        <f t="shared" si="342"/>
        <v>0</v>
      </c>
      <c r="O2484" t="str">
        <f t="shared" si="343"/>
        <v>PASS</v>
      </c>
      <c r="P2484" t="str">
        <f t="shared" si="344"/>
        <v>REVIEW</v>
      </c>
      <c r="Q2484" t="str">
        <f t="shared" si="345"/>
        <v>PASS</v>
      </c>
      <c r="R2484" t="str">
        <f t="shared" si="346"/>
        <v>PASS</v>
      </c>
      <c r="S2484" t="str">
        <f t="shared" si="347"/>
        <v>REVIEW</v>
      </c>
      <c r="T2484">
        <f t="shared" si="348"/>
        <v>90</v>
      </c>
      <c r="U2484" t="str">
        <f t="shared" si="349"/>
        <v>Low</v>
      </c>
      <c r="V2484" t="str">
        <f t="shared" si="350"/>
        <v>Invalid NDC</v>
      </c>
    </row>
    <row r="2485" spans="1:22" x14ac:dyDescent="0.3">
      <c r="A2485" t="str">
        <f>Raw_Data!A2485</f>
        <v>6234188</v>
      </c>
      <c r="B2485">
        <f>Raw_Data!B2485</f>
        <v>45681</v>
      </c>
      <c r="C2485" t="str">
        <f>Raw_Data!C2485</f>
        <v>LOSARTAN-HCTZ 50-12.5 MG TA</v>
      </c>
      <c r="D2485" t="str">
        <f>Raw_Data!D2485</f>
        <v>65862046899</v>
      </c>
      <c r="E2485" t="str">
        <f>Raw_Data!E2485</f>
        <v>BYNE, EDMUND</v>
      </c>
      <c r="F2485" t="str">
        <f>Raw_Data!F2485</f>
        <v>1033186648</v>
      </c>
      <c r="G2485" t="str">
        <f>Raw_Data!H2485</f>
        <v>0</v>
      </c>
      <c r="H2485">
        <f>IFERROR(VLOOKUP(G2485,Store_Map!$A$2:$I$100,3,FALSE),"")</f>
        <v>0</v>
      </c>
      <c r="I2485">
        <f>IFERROR(VLOOKUP(G2485,Store_Map!$A$2:$I$100,4,FALSE),"")</f>
        <v>0</v>
      </c>
      <c r="J2485">
        <f>IFERROR(VLOOKUP(G2485,Store_Map!$A$2:$I$100,5,FALSE),"")</f>
        <v>0</v>
      </c>
      <c r="K2485">
        <f>IFERROR(VLOOKUP(G2485,Store_Map!$A$2:$I$100,6,FALSE),"")</f>
        <v>0</v>
      </c>
      <c r="L2485">
        <f>IFERROR(VLOOKUP(G2485,Store_Map!$A$2:$I$100,7,FALSE),"")</f>
        <v>0</v>
      </c>
      <c r="M2485">
        <f>IFERROR(VLOOKUP(G2485,Store_Map!$A$2:$I$100,8,FALSE),"")</f>
        <v>0</v>
      </c>
      <c r="N2485">
        <f t="shared" si="342"/>
        <v>0</v>
      </c>
      <c r="O2485" t="str">
        <f t="shared" si="343"/>
        <v>PASS</v>
      </c>
      <c r="P2485" t="str">
        <f t="shared" si="344"/>
        <v>PASS</v>
      </c>
      <c r="Q2485" t="str">
        <f t="shared" si="345"/>
        <v>PASS</v>
      </c>
      <c r="R2485" t="str">
        <f t="shared" si="346"/>
        <v>PASS</v>
      </c>
      <c r="S2485" t="str">
        <f t="shared" si="347"/>
        <v>PASS</v>
      </c>
      <c r="T2485">
        <f t="shared" si="348"/>
        <v>100</v>
      </c>
      <c r="U2485" t="str">
        <f t="shared" si="349"/>
        <v>Low</v>
      </c>
      <c r="V2485" t="str">
        <f t="shared" si="350"/>
        <v>Clean</v>
      </c>
    </row>
    <row r="2486" spans="1:22" x14ac:dyDescent="0.3">
      <c r="A2486" t="str">
        <f>Raw_Data!A2486</f>
        <v>6240667</v>
      </c>
      <c r="B2486">
        <f>Raw_Data!B2486</f>
        <v>45681</v>
      </c>
      <c r="C2486" t="str">
        <f>Raw_Data!C2486</f>
        <v>ACYCLOVIR 800 MG TABLET</v>
      </c>
      <c r="D2486" t="str">
        <f>Raw_Data!D2486</f>
        <v>60505530701</v>
      </c>
      <c r="E2486" t="str">
        <f>Raw_Data!E2486</f>
        <v>GIBBS, JON</v>
      </c>
      <c r="F2486" t="str">
        <f>Raw_Data!F2486</f>
        <v>1700896156</v>
      </c>
      <c r="G2486" t="str">
        <f>Raw_Data!H2486</f>
        <v>0</v>
      </c>
      <c r="H2486">
        <f>IFERROR(VLOOKUP(G2486,Store_Map!$A$2:$I$100,3,FALSE),"")</f>
        <v>0</v>
      </c>
      <c r="I2486">
        <f>IFERROR(VLOOKUP(G2486,Store_Map!$A$2:$I$100,4,FALSE),"")</f>
        <v>0</v>
      </c>
      <c r="J2486">
        <f>IFERROR(VLOOKUP(G2486,Store_Map!$A$2:$I$100,5,FALSE),"")</f>
        <v>0</v>
      </c>
      <c r="K2486">
        <f>IFERROR(VLOOKUP(G2486,Store_Map!$A$2:$I$100,6,FALSE),"")</f>
        <v>0</v>
      </c>
      <c r="L2486">
        <f>IFERROR(VLOOKUP(G2486,Store_Map!$A$2:$I$100,7,FALSE),"")</f>
        <v>0</v>
      </c>
      <c r="M2486">
        <f>IFERROR(VLOOKUP(G2486,Store_Map!$A$2:$I$100,8,FALSE),"")</f>
        <v>0</v>
      </c>
      <c r="N2486">
        <f t="shared" si="342"/>
        <v>0</v>
      </c>
      <c r="O2486" t="str">
        <f t="shared" si="343"/>
        <v>PASS</v>
      </c>
      <c r="P2486" t="str">
        <f t="shared" si="344"/>
        <v>PASS</v>
      </c>
      <c r="Q2486" t="str">
        <f t="shared" si="345"/>
        <v>PASS</v>
      </c>
      <c r="R2486" t="str">
        <f t="shared" si="346"/>
        <v>PASS</v>
      </c>
      <c r="S2486" t="str">
        <f t="shared" si="347"/>
        <v>PASS</v>
      </c>
      <c r="T2486">
        <f t="shared" si="348"/>
        <v>100</v>
      </c>
      <c r="U2486" t="str">
        <f t="shared" si="349"/>
        <v>Low</v>
      </c>
      <c r="V2486" t="str">
        <f t="shared" si="350"/>
        <v>Clean</v>
      </c>
    </row>
    <row r="2487" spans="1:22" x14ac:dyDescent="0.3">
      <c r="A2487" t="str">
        <f>Raw_Data!A2487</f>
        <v>6245847</v>
      </c>
      <c r="B2487">
        <f>Raw_Data!B2487</f>
        <v>45681</v>
      </c>
      <c r="C2487" t="str">
        <f>Raw_Data!C2487</f>
        <v>SERTRALINE HCL 100 MG TABLE</v>
      </c>
      <c r="D2487" t="str">
        <f>Raw_Data!D2487</f>
        <v>65862001305</v>
      </c>
      <c r="E2487" t="str">
        <f>Raw_Data!E2487</f>
        <v>BYNE, EDMUND</v>
      </c>
      <c r="F2487" t="str">
        <f>Raw_Data!F2487</f>
        <v>1033186648</v>
      </c>
      <c r="G2487" t="str">
        <f>Raw_Data!H2487</f>
        <v>0</v>
      </c>
      <c r="H2487">
        <f>IFERROR(VLOOKUP(G2487,Store_Map!$A$2:$I$100,3,FALSE),"")</f>
        <v>0</v>
      </c>
      <c r="I2487">
        <f>IFERROR(VLOOKUP(G2487,Store_Map!$A$2:$I$100,4,FALSE),"")</f>
        <v>0</v>
      </c>
      <c r="J2487">
        <f>IFERROR(VLOOKUP(G2487,Store_Map!$A$2:$I$100,5,FALSE),"")</f>
        <v>0</v>
      </c>
      <c r="K2487">
        <f>IFERROR(VLOOKUP(G2487,Store_Map!$A$2:$I$100,6,FALSE),"")</f>
        <v>0</v>
      </c>
      <c r="L2487">
        <f>IFERROR(VLOOKUP(G2487,Store_Map!$A$2:$I$100,7,FALSE),"")</f>
        <v>0</v>
      </c>
      <c r="M2487">
        <f>IFERROR(VLOOKUP(G2487,Store_Map!$A$2:$I$100,8,FALSE),"")</f>
        <v>0</v>
      </c>
      <c r="N2487">
        <f t="shared" si="342"/>
        <v>0</v>
      </c>
      <c r="O2487" t="str">
        <f t="shared" si="343"/>
        <v>PASS</v>
      </c>
      <c r="P2487" t="str">
        <f t="shared" si="344"/>
        <v>PASS</v>
      </c>
      <c r="Q2487" t="str">
        <f t="shared" si="345"/>
        <v>PASS</v>
      </c>
      <c r="R2487" t="str">
        <f t="shared" si="346"/>
        <v>PASS</v>
      </c>
      <c r="S2487" t="str">
        <f t="shared" si="347"/>
        <v>PASS</v>
      </c>
      <c r="T2487">
        <f t="shared" si="348"/>
        <v>100</v>
      </c>
      <c r="U2487" t="str">
        <f t="shared" si="349"/>
        <v>Low</v>
      </c>
      <c r="V2487" t="str">
        <f t="shared" si="350"/>
        <v>Clean</v>
      </c>
    </row>
    <row r="2488" spans="1:22" x14ac:dyDescent="0.3">
      <c r="A2488" t="str">
        <f>Raw_Data!A2488</f>
        <v>6245757</v>
      </c>
      <c r="B2488">
        <f>Raw_Data!B2488</f>
        <v>45681</v>
      </c>
      <c r="C2488" t="str">
        <f>Raw_Data!C2488</f>
        <v>IBUPROFEN 800 MG TABLET</v>
      </c>
      <c r="D2488" t="str">
        <f>Raw_Data!D2488</f>
        <v>59651036205</v>
      </c>
      <c r="E2488" t="str">
        <f>Raw_Data!E2488</f>
        <v>BYNE, EDMUND</v>
      </c>
      <c r="F2488" t="str">
        <f>Raw_Data!F2488</f>
        <v>1033186648</v>
      </c>
      <c r="G2488" t="str">
        <f>Raw_Data!H2488</f>
        <v>0</v>
      </c>
      <c r="H2488">
        <f>IFERROR(VLOOKUP(G2488,Store_Map!$A$2:$I$100,3,FALSE),"")</f>
        <v>0</v>
      </c>
      <c r="I2488">
        <f>IFERROR(VLOOKUP(G2488,Store_Map!$A$2:$I$100,4,FALSE),"")</f>
        <v>0</v>
      </c>
      <c r="J2488">
        <f>IFERROR(VLOOKUP(G2488,Store_Map!$A$2:$I$100,5,FALSE),"")</f>
        <v>0</v>
      </c>
      <c r="K2488">
        <f>IFERROR(VLOOKUP(G2488,Store_Map!$A$2:$I$100,6,FALSE),"")</f>
        <v>0</v>
      </c>
      <c r="L2488">
        <f>IFERROR(VLOOKUP(G2488,Store_Map!$A$2:$I$100,7,FALSE),"")</f>
        <v>0</v>
      </c>
      <c r="M2488">
        <f>IFERROR(VLOOKUP(G2488,Store_Map!$A$2:$I$100,8,FALSE),"")</f>
        <v>0</v>
      </c>
      <c r="N2488">
        <f t="shared" si="342"/>
        <v>0</v>
      </c>
      <c r="O2488" t="str">
        <f t="shared" si="343"/>
        <v>PASS</v>
      </c>
      <c r="P2488" t="str">
        <f t="shared" si="344"/>
        <v>PASS</v>
      </c>
      <c r="Q2488" t="str">
        <f t="shared" si="345"/>
        <v>PASS</v>
      </c>
      <c r="R2488" t="str">
        <f t="shared" si="346"/>
        <v>PASS</v>
      </c>
      <c r="S2488" t="str">
        <f t="shared" si="347"/>
        <v>PASS</v>
      </c>
      <c r="T2488">
        <f t="shared" si="348"/>
        <v>100</v>
      </c>
      <c r="U2488" t="str">
        <f t="shared" si="349"/>
        <v>Low</v>
      </c>
      <c r="V2488" t="str">
        <f t="shared" si="350"/>
        <v>Clean</v>
      </c>
    </row>
    <row r="2489" spans="1:22" x14ac:dyDescent="0.3">
      <c r="A2489" t="str">
        <f>Raw_Data!A2489</f>
        <v>6245756</v>
      </c>
      <c r="B2489">
        <f>Raw_Data!B2489</f>
        <v>45681</v>
      </c>
      <c r="C2489" t="str">
        <f>Raw_Data!C2489</f>
        <v>AMLODIPINE BESYLATE 10 MG T</v>
      </c>
      <c r="D2489" t="str">
        <f>Raw_Data!D2489</f>
        <v>29300039810</v>
      </c>
      <c r="E2489" t="str">
        <f>Raw_Data!E2489</f>
        <v>BYNE, EDMUND</v>
      </c>
      <c r="F2489" t="str">
        <f>Raw_Data!F2489</f>
        <v>1033186648</v>
      </c>
      <c r="G2489" t="str">
        <f>Raw_Data!H2489</f>
        <v>0</v>
      </c>
      <c r="H2489">
        <f>IFERROR(VLOOKUP(G2489,Store_Map!$A$2:$I$100,3,FALSE),"")</f>
        <v>0</v>
      </c>
      <c r="I2489">
        <f>IFERROR(VLOOKUP(G2489,Store_Map!$A$2:$I$100,4,FALSE),"")</f>
        <v>0</v>
      </c>
      <c r="J2489">
        <f>IFERROR(VLOOKUP(G2489,Store_Map!$A$2:$I$100,5,FALSE),"")</f>
        <v>0</v>
      </c>
      <c r="K2489">
        <f>IFERROR(VLOOKUP(G2489,Store_Map!$A$2:$I$100,6,FALSE),"")</f>
        <v>0</v>
      </c>
      <c r="L2489">
        <f>IFERROR(VLOOKUP(G2489,Store_Map!$A$2:$I$100,7,FALSE),"")</f>
        <v>0</v>
      </c>
      <c r="M2489">
        <f>IFERROR(VLOOKUP(G2489,Store_Map!$A$2:$I$100,8,FALSE),"")</f>
        <v>0</v>
      </c>
      <c r="N2489">
        <f t="shared" si="342"/>
        <v>0</v>
      </c>
      <c r="O2489" t="str">
        <f t="shared" si="343"/>
        <v>PASS</v>
      </c>
      <c r="P2489" t="str">
        <f t="shared" si="344"/>
        <v>PASS</v>
      </c>
      <c r="Q2489" t="str">
        <f t="shared" si="345"/>
        <v>PASS</v>
      </c>
      <c r="R2489" t="str">
        <f t="shared" si="346"/>
        <v>PASS</v>
      </c>
      <c r="S2489" t="str">
        <f t="shared" si="347"/>
        <v>PASS</v>
      </c>
      <c r="T2489">
        <f t="shared" si="348"/>
        <v>100</v>
      </c>
      <c r="U2489" t="str">
        <f t="shared" si="349"/>
        <v>Low</v>
      </c>
      <c r="V2489" t="str">
        <f t="shared" si="350"/>
        <v>Clean</v>
      </c>
    </row>
    <row r="2490" spans="1:22" x14ac:dyDescent="0.3">
      <c r="A2490" t="str">
        <f>Raw_Data!A2490</f>
        <v>6233276</v>
      </c>
      <c r="B2490">
        <f>Raw_Data!B2490</f>
        <v>45681</v>
      </c>
      <c r="C2490" t="str">
        <f>Raw_Data!C2490</f>
        <v>FARXIGA 10 MG TABLET</v>
      </c>
      <c r="D2490" t="str">
        <f>Raw_Data!D2490</f>
        <v>310621030</v>
      </c>
      <c r="E2490" t="str">
        <f>Raw_Data!E2490</f>
        <v>BYNE, EDMUND</v>
      </c>
      <c r="F2490" t="str">
        <f>Raw_Data!F2490</f>
        <v>1033186648</v>
      </c>
      <c r="G2490" t="str">
        <f>Raw_Data!H2490</f>
        <v>0</v>
      </c>
      <c r="H2490">
        <f>IFERROR(VLOOKUP(G2490,Store_Map!$A$2:$I$100,3,FALSE),"")</f>
        <v>0</v>
      </c>
      <c r="I2490">
        <f>IFERROR(VLOOKUP(G2490,Store_Map!$A$2:$I$100,4,FALSE),"")</f>
        <v>0</v>
      </c>
      <c r="J2490">
        <f>IFERROR(VLOOKUP(G2490,Store_Map!$A$2:$I$100,5,FALSE),"")</f>
        <v>0</v>
      </c>
      <c r="K2490">
        <f>IFERROR(VLOOKUP(G2490,Store_Map!$A$2:$I$100,6,FALSE),"")</f>
        <v>0</v>
      </c>
      <c r="L2490">
        <f>IFERROR(VLOOKUP(G2490,Store_Map!$A$2:$I$100,7,FALSE),"")</f>
        <v>0</v>
      </c>
      <c r="M2490">
        <f>IFERROR(VLOOKUP(G2490,Store_Map!$A$2:$I$100,8,FALSE),"")</f>
        <v>0</v>
      </c>
      <c r="N2490">
        <f t="shared" si="342"/>
        <v>0</v>
      </c>
      <c r="O2490" t="str">
        <f t="shared" si="343"/>
        <v>PASS</v>
      </c>
      <c r="P2490" t="str">
        <f t="shared" si="344"/>
        <v>REVIEW</v>
      </c>
      <c r="Q2490" t="str">
        <f t="shared" si="345"/>
        <v>PASS</v>
      </c>
      <c r="R2490" t="str">
        <f t="shared" si="346"/>
        <v>PASS</v>
      </c>
      <c r="S2490" t="str">
        <f t="shared" si="347"/>
        <v>REVIEW</v>
      </c>
      <c r="T2490">
        <f t="shared" si="348"/>
        <v>90</v>
      </c>
      <c r="U2490" t="str">
        <f t="shared" si="349"/>
        <v>Low</v>
      </c>
      <c r="V2490" t="str">
        <f t="shared" si="350"/>
        <v>Invalid NDC</v>
      </c>
    </row>
    <row r="2491" spans="1:22" x14ac:dyDescent="0.3">
      <c r="A2491" t="str">
        <f>Raw_Data!A2491</f>
        <v>6233277</v>
      </c>
      <c r="B2491">
        <f>Raw_Data!B2491</f>
        <v>45681</v>
      </c>
      <c r="C2491" t="str">
        <f>Raw_Data!C2491</f>
        <v>GLIPIZIDE 10 MG TABLET</v>
      </c>
      <c r="D2491" t="str">
        <f>Raw_Data!D2491</f>
        <v>60505014201</v>
      </c>
      <c r="E2491" t="str">
        <f>Raw_Data!E2491</f>
        <v>BYNE, EDMUND</v>
      </c>
      <c r="F2491" t="str">
        <f>Raw_Data!F2491</f>
        <v>1033186648</v>
      </c>
      <c r="G2491" t="str">
        <f>Raw_Data!H2491</f>
        <v>0</v>
      </c>
      <c r="H2491">
        <f>IFERROR(VLOOKUP(G2491,Store_Map!$A$2:$I$100,3,FALSE),"")</f>
        <v>0</v>
      </c>
      <c r="I2491">
        <f>IFERROR(VLOOKUP(G2491,Store_Map!$A$2:$I$100,4,FALSE),"")</f>
        <v>0</v>
      </c>
      <c r="J2491">
        <f>IFERROR(VLOOKUP(G2491,Store_Map!$A$2:$I$100,5,FALSE),"")</f>
        <v>0</v>
      </c>
      <c r="K2491">
        <f>IFERROR(VLOOKUP(G2491,Store_Map!$A$2:$I$100,6,FALSE),"")</f>
        <v>0</v>
      </c>
      <c r="L2491">
        <f>IFERROR(VLOOKUP(G2491,Store_Map!$A$2:$I$100,7,FALSE),"")</f>
        <v>0</v>
      </c>
      <c r="M2491">
        <f>IFERROR(VLOOKUP(G2491,Store_Map!$A$2:$I$100,8,FALSE),"")</f>
        <v>0</v>
      </c>
      <c r="N2491">
        <f t="shared" si="342"/>
        <v>0</v>
      </c>
      <c r="O2491" t="str">
        <f t="shared" si="343"/>
        <v>PASS</v>
      </c>
      <c r="P2491" t="str">
        <f t="shared" si="344"/>
        <v>PASS</v>
      </c>
      <c r="Q2491" t="str">
        <f t="shared" si="345"/>
        <v>PASS</v>
      </c>
      <c r="R2491" t="str">
        <f t="shared" si="346"/>
        <v>PASS</v>
      </c>
      <c r="S2491" t="str">
        <f t="shared" si="347"/>
        <v>PASS</v>
      </c>
      <c r="T2491">
        <f t="shared" si="348"/>
        <v>100</v>
      </c>
      <c r="U2491" t="str">
        <f t="shared" si="349"/>
        <v>Low</v>
      </c>
      <c r="V2491" t="str">
        <f t="shared" si="350"/>
        <v>Clean</v>
      </c>
    </row>
    <row r="2492" spans="1:22" x14ac:dyDescent="0.3">
      <c r="A2492" t="str">
        <f>Raw_Data!A2492</f>
        <v>6237201</v>
      </c>
      <c r="B2492">
        <f>Raw_Data!B2492</f>
        <v>45681</v>
      </c>
      <c r="C2492" t="str">
        <f>Raw_Data!C2492</f>
        <v>INSULIN DEGLUDEC PEN (U-200</v>
      </c>
      <c r="D2492" t="str">
        <f>Raw_Data!D2492</f>
        <v>73070050315</v>
      </c>
      <c r="E2492" t="str">
        <f>Raw_Data!E2492</f>
        <v>MACHADO, MARIA</v>
      </c>
      <c r="F2492" t="str">
        <f>Raw_Data!F2492</f>
        <v>1619100302</v>
      </c>
      <c r="G2492" t="str">
        <f>Raw_Data!H2492</f>
        <v>0</v>
      </c>
      <c r="H2492">
        <f>IFERROR(VLOOKUP(G2492,Store_Map!$A$2:$I$100,3,FALSE),"")</f>
        <v>0</v>
      </c>
      <c r="I2492">
        <f>IFERROR(VLOOKUP(G2492,Store_Map!$A$2:$I$100,4,FALSE),"")</f>
        <v>0</v>
      </c>
      <c r="J2492">
        <f>IFERROR(VLOOKUP(G2492,Store_Map!$A$2:$I$100,5,FALSE),"")</f>
        <v>0</v>
      </c>
      <c r="K2492">
        <f>IFERROR(VLOOKUP(G2492,Store_Map!$A$2:$I$100,6,FALSE),"")</f>
        <v>0</v>
      </c>
      <c r="L2492">
        <f>IFERROR(VLOOKUP(G2492,Store_Map!$A$2:$I$100,7,FALSE),"")</f>
        <v>0</v>
      </c>
      <c r="M2492">
        <f>IFERROR(VLOOKUP(G2492,Store_Map!$A$2:$I$100,8,FALSE),"")</f>
        <v>0</v>
      </c>
      <c r="N2492">
        <f t="shared" si="342"/>
        <v>0</v>
      </c>
      <c r="O2492" t="str">
        <f t="shared" si="343"/>
        <v>PASS</v>
      </c>
      <c r="P2492" t="str">
        <f t="shared" si="344"/>
        <v>PASS</v>
      </c>
      <c r="Q2492" t="str">
        <f t="shared" si="345"/>
        <v>PASS</v>
      </c>
      <c r="R2492" t="str">
        <f t="shared" si="346"/>
        <v>PASS</v>
      </c>
      <c r="S2492" t="str">
        <f t="shared" si="347"/>
        <v>PASS</v>
      </c>
      <c r="T2492">
        <f t="shared" si="348"/>
        <v>100</v>
      </c>
      <c r="U2492" t="str">
        <f t="shared" si="349"/>
        <v>Low</v>
      </c>
      <c r="V2492" t="str">
        <f t="shared" si="350"/>
        <v>Clean</v>
      </c>
    </row>
    <row r="2493" spans="1:22" x14ac:dyDescent="0.3">
      <c r="A2493" t="str">
        <f>Raw_Data!A2493</f>
        <v>6237224</v>
      </c>
      <c r="B2493">
        <f>Raw_Data!B2493</f>
        <v>45681</v>
      </c>
      <c r="C2493" t="str">
        <f>Raw_Data!C2493</f>
        <v>JANUVIA 100 MG TABLET</v>
      </c>
      <c r="D2493" t="str">
        <f>Raw_Data!D2493</f>
        <v>6027754</v>
      </c>
      <c r="E2493" t="str">
        <f>Raw_Data!E2493</f>
        <v>YASIN, NURA</v>
      </c>
      <c r="F2493" t="str">
        <f>Raw_Data!F2493</f>
        <v>1265518567</v>
      </c>
      <c r="G2493" t="str">
        <f>Raw_Data!H2493</f>
        <v>0</v>
      </c>
      <c r="H2493">
        <f>IFERROR(VLOOKUP(G2493,Store_Map!$A$2:$I$100,3,FALSE),"")</f>
        <v>0</v>
      </c>
      <c r="I2493">
        <f>IFERROR(VLOOKUP(G2493,Store_Map!$A$2:$I$100,4,FALSE),"")</f>
        <v>0</v>
      </c>
      <c r="J2493">
        <f>IFERROR(VLOOKUP(G2493,Store_Map!$A$2:$I$100,5,FALSE),"")</f>
        <v>0</v>
      </c>
      <c r="K2493">
        <f>IFERROR(VLOOKUP(G2493,Store_Map!$A$2:$I$100,6,FALSE),"")</f>
        <v>0</v>
      </c>
      <c r="L2493">
        <f>IFERROR(VLOOKUP(G2493,Store_Map!$A$2:$I$100,7,FALSE),"")</f>
        <v>0</v>
      </c>
      <c r="M2493">
        <f>IFERROR(VLOOKUP(G2493,Store_Map!$A$2:$I$100,8,FALSE),"")</f>
        <v>0</v>
      </c>
      <c r="N2493">
        <f t="shared" si="342"/>
        <v>0</v>
      </c>
      <c r="O2493" t="str">
        <f t="shared" si="343"/>
        <v>PASS</v>
      </c>
      <c r="P2493" t="str">
        <f t="shared" si="344"/>
        <v>REVIEW</v>
      </c>
      <c r="Q2493" t="str">
        <f t="shared" si="345"/>
        <v>PASS</v>
      </c>
      <c r="R2493" t="str">
        <f t="shared" si="346"/>
        <v>PASS</v>
      </c>
      <c r="S2493" t="str">
        <f t="shared" si="347"/>
        <v>REVIEW</v>
      </c>
      <c r="T2493">
        <f t="shared" si="348"/>
        <v>90</v>
      </c>
      <c r="U2493" t="str">
        <f t="shared" si="349"/>
        <v>Low</v>
      </c>
      <c r="V2493" t="str">
        <f t="shared" si="350"/>
        <v>Invalid NDC</v>
      </c>
    </row>
    <row r="2494" spans="1:22" x14ac:dyDescent="0.3">
      <c r="A2494" t="str">
        <f>Raw_Data!A2494</f>
        <v>6238730</v>
      </c>
      <c r="B2494">
        <f>Raw_Data!B2494</f>
        <v>45681</v>
      </c>
      <c r="C2494" t="str">
        <f>Raw_Data!C2494</f>
        <v>LEVOTHYROXINE 100 MCG TABLE</v>
      </c>
      <c r="D2494" t="str">
        <f>Raw_Data!D2494</f>
        <v>68180096909</v>
      </c>
      <c r="E2494" t="str">
        <f>Raw_Data!E2494</f>
        <v>BYNE, EDMUND</v>
      </c>
      <c r="F2494" t="str">
        <f>Raw_Data!F2494</f>
        <v>1033186648</v>
      </c>
      <c r="G2494" t="str">
        <f>Raw_Data!H2494</f>
        <v>0</v>
      </c>
      <c r="H2494">
        <f>IFERROR(VLOOKUP(G2494,Store_Map!$A$2:$I$100,3,FALSE),"")</f>
        <v>0</v>
      </c>
      <c r="I2494">
        <f>IFERROR(VLOOKUP(G2494,Store_Map!$A$2:$I$100,4,FALSE),"")</f>
        <v>0</v>
      </c>
      <c r="J2494">
        <f>IFERROR(VLOOKUP(G2494,Store_Map!$A$2:$I$100,5,FALSE),"")</f>
        <v>0</v>
      </c>
      <c r="K2494">
        <f>IFERROR(VLOOKUP(G2494,Store_Map!$A$2:$I$100,6,FALSE),"")</f>
        <v>0</v>
      </c>
      <c r="L2494">
        <f>IFERROR(VLOOKUP(G2494,Store_Map!$A$2:$I$100,7,FALSE),"")</f>
        <v>0</v>
      </c>
      <c r="M2494">
        <f>IFERROR(VLOOKUP(G2494,Store_Map!$A$2:$I$100,8,FALSE),"")</f>
        <v>0</v>
      </c>
      <c r="N2494">
        <f t="shared" si="342"/>
        <v>0</v>
      </c>
      <c r="O2494" t="str">
        <f t="shared" si="343"/>
        <v>PASS</v>
      </c>
      <c r="P2494" t="str">
        <f t="shared" si="344"/>
        <v>PASS</v>
      </c>
      <c r="Q2494" t="str">
        <f t="shared" si="345"/>
        <v>PASS</v>
      </c>
      <c r="R2494" t="str">
        <f t="shared" si="346"/>
        <v>PASS</v>
      </c>
      <c r="S2494" t="str">
        <f t="shared" si="347"/>
        <v>PASS</v>
      </c>
      <c r="T2494">
        <f t="shared" si="348"/>
        <v>100</v>
      </c>
      <c r="U2494" t="str">
        <f t="shared" si="349"/>
        <v>Low</v>
      </c>
      <c r="V2494" t="str">
        <f t="shared" si="350"/>
        <v>Clean</v>
      </c>
    </row>
    <row r="2495" spans="1:22" x14ac:dyDescent="0.3">
      <c r="A2495" t="str">
        <f>Raw_Data!A2495</f>
        <v>6246954</v>
      </c>
      <c r="B2495">
        <f>Raw_Data!B2495</f>
        <v>45681</v>
      </c>
      <c r="C2495" t="str">
        <f>Raw_Data!C2495</f>
        <v>VALSARTAN 80 MG TABLET</v>
      </c>
      <c r="D2495" t="str">
        <f>Raw_Data!D2495</f>
        <v>62332004590</v>
      </c>
      <c r="E2495" t="str">
        <f>Raw_Data!E2495</f>
        <v>BYNE, EDMUND</v>
      </c>
      <c r="F2495" t="str">
        <f>Raw_Data!F2495</f>
        <v>1033186648</v>
      </c>
      <c r="G2495" t="str">
        <f>Raw_Data!H2495</f>
        <v>0</v>
      </c>
      <c r="H2495">
        <f>IFERROR(VLOOKUP(G2495,Store_Map!$A$2:$I$100,3,FALSE),"")</f>
        <v>0</v>
      </c>
      <c r="I2495">
        <f>IFERROR(VLOOKUP(G2495,Store_Map!$A$2:$I$100,4,FALSE),"")</f>
        <v>0</v>
      </c>
      <c r="J2495">
        <f>IFERROR(VLOOKUP(G2495,Store_Map!$A$2:$I$100,5,FALSE),"")</f>
        <v>0</v>
      </c>
      <c r="K2495">
        <f>IFERROR(VLOOKUP(G2495,Store_Map!$A$2:$I$100,6,FALSE),"")</f>
        <v>0</v>
      </c>
      <c r="L2495">
        <f>IFERROR(VLOOKUP(G2495,Store_Map!$A$2:$I$100,7,FALSE),"")</f>
        <v>0</v>
      </c>
      <c r="M2495">
        <f>IFERROR(VLOOKUP(G2495,Store_Map!$A$2:$I$100,8,FALSE),"")</f>
        <v>0</v>
      </c>
      <c r="N2495">
        <f t="shared" si="342"/>
        <v>0</v>
      </c>
      <c r="O2495" t="str">
        <f t="shared" si="343"/>
        <v>PASS</v>
      </c>
      <c r="P2495" t="str">
        <f t="shared" si="344"/>
        <v>PASS</v>
      </c>
      <c r="Q2495" t="str">
        <f t="shared" si="345"/>
        <v>PASS</v>
      </c>
      <c r="R2495" t="str">
        <f t="shared" si="346"/>
        <v>PASS</v>
      </c>
      <c r="S2495" t="str">
        <f t="shared" si="347"/>
        <v>PASS</v>
      </c>
      <c r="T2495">
        <f t="shared" si="348"/>
        <v>100</v>
      </c>
      <c r="U2495" t="str">
        <f t="shared" si="349"/>
        <v>Low</v>
      </c>
      <c r="V2495" t="str">
        <f t="shared" si="350"/>
        <v>Clean</v>
      </c>
    </row>
    <row r="2496" spans="1:22" x14ac:dyDescent="0.3">
      <c r="A2496" t="str">
        <f>Raw_Data!A2496</f>
        <v>6246955</v>
      </c>
      <c r="B2496">
        <f>Raw_Data!B2496</f>
        <v>45681</v>
      </c>
      <c r="C2496" t="str">
        <f>Raw_Data!C2496</f>
        <v>TRIAMTERENE-HCTZ 37.5-25 MG</v>
      </c>
      <c r="D2496" t="str">
        <f>Raw_Data!D2496</f>
        <v>60505265605</v>
      </c>
      <c r="E2496" t="str">
        <f>Raw_Data!E2496</f>
        <v>BYNE, EDMUND</v>
      </c>
      <c r="F2496" t="str">
        <f>Raw_Data!F2496</f>
        <v>1033186648</v>
      </c>
      <c r="G2496" t="str">
        <f>Raw_Data!H2496</f>
        <v>0</v>
      </c>
      <c r="H2496">
        <f>IFERROR(VLOOKUP(G2496,Store_Map!$A$2:$I$100,3,FALSE),"")</f>
        <v>0</v>
      </c>
      <c r="I2496">
        <f>IFERROR(VLOOKUP(G2496,Store_Map!$A$2:$I$100,4,FALSE),"")</f>
        <v>0</v>
      </c>
      <c r="J2496">
        <f>IFERROR(VLOOKUP(G2496,Store_Map!$A$2:$I$100,5,FALSE),"")</f>
        <v>0</v>
      </c>
      <c r="K2496">
        <f>IFERROR(VLOOKUP(G2496,Store_Map!$A$2:$I$100,6,FALSE),"")</f>
        <v>0</v>
      </c>
      <c r="L2496">
        <f>IFERROR(VLOOKUP(G2496,Store_Map!$A$2:$I$100,7,FALSE),"")</f>
        <v>0</v>
      </c>
      <c r="M2496">
        <f>IFERROR(VLOOKUP(G2496,Store_Map!$A$2:$I$100,8,FALSE),"")</f>
        <v>0</v>
      </c>
      <c r="N2496">
        <f t="shared" si="342"/>
        <v>0</v>
      </c>
      <c r="O2496" t="str">
        <f t="shared" si="343"/>
        <v>PASS</v>
      </c>
      <c r="P2496" t="str">
        <f t="shared" si="344"/>
        <v>PASS</v>
      </c>
      <c r="Q2496" t="str">
        <f t="shared" si="345"/>
        <v>PASS</v>
      </c>
      <c r="R2496" t="str">
        <f t="shared" si="346"/>
        <v>PASS</v>
      </c>
      <c r="S2496" t="str">
        <f t="shared" si="347"/>
        <v>PASS</v>
      </c>
      <c r="T2496">
        <f t="shared" si="348"/>
        <v>100</v>
      </c>
      <c r="U2496" t="str">
        <f t="shared" si="349"/>
        <v>Low</v>
      </c>
      <c r="V2496" t="str">
        <f t="shared" si="350"/>
        <v>Clean</v>
      </c>
    </row>
    <row r="2497" spans="1:22" x14ac:dyDescent="0.3">
      <c r="A2497" t="str">
        <f>Raw_Data!A2497</f>
        <v>6246956</v>
      </c>
      <c r="B2497">
        <f>Raw_Data!B2497</f>
        <v>45681</v>
      </c>
      <c r="C2497" t="str">
        <f>Raw_Data!C2497</f>
        <v>PRAVASTATIN SODIUM 20 MG TA</v>
      </c>
      <c r="D2497" t="str">
        <f>Raw_Data!D2497</f>
        <v>93720198</v>
      </c>
      <c r="E2497" t="str">
        <f>Raw_Data!E2497</f>
        <v>BYNE, EDMUND</v>
      </c>
      <c r="F2497" t="str">
        <f>Raw_Data!F2497</f>
        <v>1033186648</v>
      </c>
      <c r="G2497" t="str">
        <f>Raw_Data!H2497</f>
        <v>0</v>
      </c>
      <c r="H2497">
        <f>IFERROR(VLOOKUP(G2497,Store_Map!$A$2:$I$100,3,FALSE),"")</f>
        <v>0</v>
      </c>
      <c r="I2497">
        <f>IFERROR(VLOOKUP(G2497,Store_Map!$A$2:$I$100,4,FALSE),"")</f>
        <v>0</v>
      </c>
      <c r="J2497">
        <f>IFERROR(VLOOKUP(G2497,Store_Map!$A$2:$I$100,5,FALSE),"")</f>
        <v>0</v>
      </c>
      <c r="K2497">
        <f>IFERROR(VLOOKUP(G2497,Store_Map!$A$2:$I$100,6,FALSE),"")</f>
        <v>0</v>
      </c>
      <c r="L2497">
        <f>IFERROR(VLOOKUP(G2497,Store_Map!$A$2:$I$100,7,FALSE),"")</f>
        <v>0</v>
      </c>
      <c r="M2497">
        <f>IFERROR(VLOOKUP(G2497,Store_Map!$A$2:$I$100,8,FALSE),"")</f>
        <v>0</v>
      </c>
      <c r="N2497">
        <f t="shared" si="342"/>
        <v>0</v>
      </c>
      <c r="O2497" t="str">
        <f t="shared" si="343"/>
        <v>PASS</v>
      </c>
      <c r="P2497" t="str">
        <f t="shared" si="344"/>
        <v>REVIEW</v>
      </c>
      <c r="Q2497" t="str">
        <f t="shared" si="345"/>
        <v>PASS</v>
      </c>
      <c r="R2497" t="str">
        <f t="shared" si="346"/>
        <v>PASS</v>
      </c>
      <c r="S2497" t="str">
        <f t="shared" si="347"/>
        <v>REVIEW</v>
      </c>
      <c r="T2497">
        <f t="shared" si="348"/>
        <v>90</v>
      </c>
      <c r="U2497" t="str">
        <f t="shared" si="349"/>
        <v>Low</v>
      </c>
      <c r="V2497" t="str">
        <f t="shared" si="350"/>
        <v>Invalid NDC</v>
      </c>
    </row>
    <row r="2498" spans="1:22" x14ac:dyDescent="0.3">
      <c r="A2498" t="str">
        <f>Raw_Data!A2498</f>
        <v>6246957</v>
      </c>
      <c r="B2498">
        <f>Raw_Data!B2498</f>
        <v>45681</v>
      </c>
      <c r="C2498" t="str">
        <f>Raw_Data!C2498</f>
        <v>AMLODIPINE BESYLATE 5 MG TA</v>
      </c>
      <c r="D2498" t="str">
        <f>Raw_Data!D2498</f>
        <v>69097012715</v>
      </c>
      <c r="E2498" t="str">
        <f>Raw_Data!E2498</f>
        <v>BYNE, EDMUND</v>
      </c>
      <c r="F2498" t="str">
        <f>Raw_Data!F2498</f>
        <v>1033186648</v>
      </c>
      <c r="G2498" t="str">
        <f>Raw_Data!H2498</f>
        <v>0</v>
      </c>
      <c r="H2498">
        <f>IFERROR(VLOOKUP(G2498,Store_Map!$A$2:$I$100,3,FALSE),"")</f>
        <v>0</v>
      </c>
      <c r="I2498">
        <f>IFERROR(VLOOKUP(G2498,Store_Map!$A$2:$I$100,4,FALSE),"")</f>
        <v>0</v>
      </c>
      <c r="J2498">
        <f>IFERROR(VLOOKUP(G2498,Store_Map!$A$2:$I$100,5,FALSE),"")</f>
        <v>0</v>
      </c>
      <c r="K2498">
        <f>IFERROR(VLOOKUP(G2498,Store_Map!$A$2:$I$100,6,FALSE),"")</f>
        <v>0</v>
      </c>
      <c r="L2498">
        <f>IFERROR(VLOOKUP(G2498,Store_Map!$A$2:$I$100,7,FALSE),"")</f>
        <v>0</v>
      </c>
      <c r="M2498">
        <f>IFERROR(VLOOKUP(G2498,Store_Map!$A$2:$I$100,8,FALSE),"")</f>
        <v>0</v>
      </c>
      <c r="N2498">
        <f t="shared" ref="N2498:N2561" si="351">COUNTBLANK(A2498:M2498)</f>
        <v>0</v>
      </c>
      <c r="O2498" t="str">
        <f t="shared" ref="O2498:O2561" si="352">IF(AND(F2498&lt;&gt;"",LEN(F2498)=10,ISNUMBER(--F2498)),"PASS","REVIEW")</f>
        <v>PASS</v>
      </c>
      <c r="P2498" t="str">
        <f t="shared" ref="P2498:P2561" si="353">IF(AND(D2498&lt;&gt;"",OR(LEN(D2498)=10,LEN(D2498)=11),ISNUMBER(--D2498)),"PASS","REVIEW")</f>
        <v>PASS</v>
      </c>
      <c r="Q2498" t="str">
        <f t="shared" ref="Q2498:Q2561" si="354">IF(H2498&lt;&gt;"","PASS","REVIEW")</f>
        <v>PASS</v>
      </c>
      <c r="R2498" t="str">
        <f t="shared" ref="R2498:R2561" si="355">IF(AND(I2498&lt;&gt;"",J2498&lt;&gt;"",K2498&lt;&gt;"",L2498&lt;&gt;"",M2498&lt;&gt;""),"PASS","REVIEW")</f>
        <v>PASS</v>
      </c>
      <c r="S2498" t="str">
        <f t="shared" ref="S2498:S2561" si="356">IF(OR(N2498&gt;0,O2498="REVIEW",P2498="REVIEW",Q2498="REVIEW",R2498="REVIEW"),"REVIEW","PASS")</f>
        <v>PASS</v>
      </c>
      <c r="T2498">
        <f t="shared" ref="T2498:T2561" si="357">MAX(0,100-(N2498*5)-IF(O2498="REVIEW",15,0)-IF(P2498="REVIEW",10,0)-IF(Q2498="REVIEW",10,0)-IF(R2498="REVIEW",20,0))</f>
        <v>100</v>
      </c>
      <c r="U2498" t="str">
        <f t="shared" ref="U2498:U2561" si="358">IF(T2498&gt;=90,"Low",IF(T2498&gt;=70,"Medium","High"))</f>
        <v>Low</v>
      </c>
      <c r="V2498" t="str">
        <f t="shared" ref="V2498:V2561" si="359">IF(N2498&gt;0,"Missing required fields",IF(O2498="REVIEW","Invalid provider NPI",IF(P2498="REVIEW","Invalid NDC",IF(Q2498="REVIEW","Store mapping incomplete",IF(R2498="REVIEW","Entity mapping incomplete","Clean")))))</f>
        <v>Clean</v>
      </c>
    </row>
    <row r="2499" spans="1:22" x14ac:dyDescent="0.3">
      <c r="A2499" t="str">
        <f>Raw_Data!A2499</f>
        <v>6246959</v>
      </c>
      <c r="B2499">
        <f>Raw_Data!B2499</f>
        <v>45681</v>
      </c>
      <c r="C2499" t="str">
        <f>Raw_Data!C2499</f>
        <v>FUROSEMIDE 40 MG TABLET</v>
      </c>
      <c r="D2499" t="str">
        <f>Raw_Data!D2499</f>
        <v>69315011710</v>
      </c>
      <c r="E2499" t="str">
        <f>Raw_Data!E2499</f>
        <v>GIBBS, JON</v>
      </c>
      <c r="F2499" t="str">
        <f>Raw_Data!F2499</f>
        <v>1700896156</v>
      </c>
      <c r="G2499" t="str">
        <f>Raw_Data!H2499</f>
        <v>0</v>
      </c>
      <c r="H2499">
        <f>IFERROR(VLOOKUP(G2499,Store_Map!$A$2:$I$100,3,FALSE),"")</f>
        <v>0</v>
      </c>
      <c r="I2499">
        <f>IFERROR(VLOOKUP(G2499,Store_Map!$A$2:$I$100,4,FALSE),"")</f>
        <v>0</v>
      </c>
      <c r="J2499">
        <f>IFERROR(VLOOKUP(G2499,Store_Map!$A$2:$I$100,5,FALSE),"")</f>
        <v>0</v>
      </c>
      <c r="K2499">
        <f>IFERROR(VLOOKUP(G2499,Store_Map!$A$2:$I$100,6,FALSE),"")</f>
        <v>0</v>
      </c>
      <c r="L2499">
        <f>IFERROR(VLOOKUP(G2499,Store_Map!$A$2:$I$100,7,FALSE),"")</f>
        <v>0</v>
      </c>
      <c r="M2499">
        <f>IFERROR(VLOOKUP(G2499,Store_Map!$A$2:$I$100,8,FALSE),"")</f>
        <v>0</v>
      </c>
      <c r="N2499">
        <f t="shared" si="351"/>
        <v>0</v>
      </c>
      <c r="O2499" t="str">
        <f t="shared" si="352"/>
        <v>PASS</v>
      </c>
      <c r="P2499" t="str">
        <f t="shared" si="353"/>
        <v>PASS</v>
      </c>
      <c r="Q2499" t="str">
        <f t="shared" si="354"/>
        <v>PASS</v>
      </c>
      <c r="R2499" t="str">
        <f t="shared" si="355"/>
        <v>PASS</v>
      </c>
      <c r="S2499" t="str">
        <f t="shared" si="356"/>
        <v>PASS</v>
      </c>
      <c r="T2499">
        <f t="shared" si="357"/>
        <v>100</v>
      </c>
      <c r="U2499" t="str">
        <f t="shared" si="358"/>
        <v>Low</v>
      </c>
      <c r="V2499" t="str">
        <f t="shared" si="359"/>
        <v>Clean</v>
      </c>
    </row>
    <row r="2500" spans="1:22" x14ac:dyDescent="0.3">
      <c r="A2500" t="str">
        <f>Raw_Data!A2500</f>
        <v>6246961</v>
      </c>
      <c r="B2500">
        <f>Raw_Data!B2500</f>
        <v>45681</v>
      </c>
      <c r="C2500" t="str">
        <f>Raw_Data!C2500</f>
        <v>TORSEMIDE 20 MG TABLET</v>
      </c>
      <c r="D2500" t="str">
        <f>Raw_Data!D2500</f>
        <v>31722053101</v>
      </c>
      <c r="E2500" t="str">
        <f>Raw_Data!E2500</f>
        <v>BYNE, EDMUND</v>
      </c>
      <c r="F2500" t="str">
        <f>Raw_Data!F2500</f>
        <v>1033186648</v>
      </c>
      <c r="G2500" t="str">
        <f>Raw_Data!H2500</f>
        <v>0</v>
      </c>
      <c r="H2500">
        <f>IFERROR(VLOOKUP(G2500,Store_Map!$A$2:$I$100,3,FALSE),"")</f>
        <v>0</v>
      </c>
      <c r="I2500">
        <f>IFERROR(VLOOKUP(G2500,Store_Map!$A$2:$I$100,4,FALSE),"")</f>
        <v>0</v>
      </c>
      <c r="J2500">
        <f>IFERROR(VLOOKUP(G2500,Store_Map!$A$2:$I$100,5,FALSE),"")</f>
        <v>0</v>
      </c>
      <c r="K2500">
        <f>IFERROR(VLOOKUP(G2500,Store_Map!$A$2:$I$100,6,FALSE),"")</f>
        <v>0</v>
      </c>
      <c r="L2500">
        <f>IFERROR(VLOOKUP(G2500,Store_Map!$A$2:$I$100,7,FALSE),"")</f>
        <v>0</v>
      </c>
      <c r="M2500">
        <f>IFERROR(VLOOKUP(G2500,Store_Map!$A$2:$I$100,8,FALSE),"")</f>
        <v>0</v>
      </c>
      <c r="N2500">
        <f t="shared" si="351"/>
        <v>0</v>
      </c>
      <c r="O2500" t="str">
        <f t="shared" si="352"/>
        <v>PASS</v>
      </c>
      <c r="P2500" t="str">
        <f t="shared" si="353"/>
        <v>PASS</v>
      </c>
      <c r="Q2500" t="str">
        <f t="shared" si="354"/>
        <v>PASS</v>
      </c>
      <c r="R2500" t="str">
        <f t="shared" si="355"/>
        <v>PASS</v>
      </c>
      <c r="S2500" t="str">
        <f t="shared" si="356"/>
        <v>PASS</v>
      </c>
      <c r="T2500">
        <f t="shared" si="357"/>
        <v>100</v>
      </c>
      <c r="U2500" t="str">
        <f t="shared" si="358"/>
        <v>Low</v>
      </c>
      <c r="V2500" t="str">
        <f t="shared" si="359"/>
        <v>Clean</v>
      </c>
    </row>
    <row r="2501" spans="1:22" x14ac:dyDescent="0.3">
      <c r="A2501" t="str">
        <f>Raw_Data!A2501</f>
        <v>6247010</v>
      </c>
      <c r="B2501">
        <f>Raw_Data!B2501</f>
        <v>45681</v>
      </c>
      <c r="C2501" t="str">
        <f>Raw_Data!C2501</f>
        <v>BUDESONIDE-FORMOTEROL 160-4</v>
      </c>
      <c r="D2501" t="str">
        <f>Raw_Data!D2501</f>
        <v>310737020</v>
      </c>
      <c r="E2501" t="str">
        <f>Raw_Data!E2501</f>
        <v>HARSHMAN, SONALI</v>
      </c>
      <c r="F2501" t="str">
        <f>Raw_Data!F2501</f>
        <v>1104084516</v>
      </c>
      <c r="G2501" t="str">
        <f>Raw_Data!H2501</f>
        <v>0</v>
      </c>
      <c r="H2501">
        <f>IFERROR(VLOOKUP(G2501,Store_Map!$A$2:$I$100,3,FALSE),"")</f>
        <v>0</v>
      </c>
      <c r="I2501">
        <f>IFERROR(VLOOKUP(G2501,Store_Map!$A$2:$I$100,4,FALSE),"")</f>
        <v>0</v>
      </c>
      <c r="J2501">
        <f>IFERROR(VLOOKUP(G2501,Store_Map!$A$2:$I$100,5,FALSE),"")</f>
        <v>0</v>
      </c>
      <c r="K2501">
        <f>IFERROR(VLOOKUP(G2501,Store_Map!$A$2:$I$100,6,FALSE),"")</f>
        <v>0</v>
      </c>
      <c r="L2501">
        <f>IFERROR(VLOOKUP(G2501,Store_Map!$A$2:$I$100,7,FALSE),"")</f>
        <v>0</v>
      </c>
      <c r="M2501">
        <f>IFERROR(VLOOKUP(G2501,Store_Map!$A$2:$I$100,8,FALSE),"")</f>
        <v>0</v>
      </c>
      <c r="N2501">
        <f t="shared" si="351"/>
        <v>0</v>
      </c>
      <c r="O2501" t="str">
        <f t="shared" si="352"/>
        <v>PASS</v>
      </c>
      <c r="P2501" t="str">
        <f t="shared" si="353"/>
        <v>REVIEW</v>
      </c>
      <c r="Q2501" t="str">
        <f t="shared" si="354"/>
        <v>PASS</v>
      </c>
      <c r="R2501" t="str">
        <f t="shared" si="355"/>
        <v>PASS</v>
      </c>
      <c r="S2501" t="str">
        <f t="shared" si="356"/>
        <v>REVIEW</v>
      </c>
      <c r="T2501">
        <f t="shared" si="357"/>
        <v>90</v>
      </c>
      <c r="U2501" t="str">
        <f t="shared" si="358"/>
        <v>Low</v>
      </c>
      <c r="V2501" t="str">
        <f t="shared" si="359"/>
        <v>Invalid NDC</v>
      </c>
    </row>
    <row r="2502" spans="1:22" x14ac:dyDescent="0.3">
      <c r="A2502" t="str">
        <f>Raw_Data!A2502</f>
        <v>6250050</v>
      </c>
      <c r="B2502">
        <f>Raw_Data!B2502</f>
        <v>45681</v>
      </c>
      <c r="C2502" t="str">
        <f>Raw_Data!C2502</f>
        <v>MOUNJARO 7.5 MG/0.5 ML PEN.</v>
      </c>
      <c r="D2502" t="str">
        <f>Raw_Data!D2502</f>
        <v>2148480</v>
      </c>
      <c r="E2502" t="str">
        <f>Raw_Data!E2502</f>
        <v>BYNE, EDMUND</v>
      </c>
      <c r="F2502" t="str">
        <f>Raw_Data!F2502</f>
        <v>1033186648</v>
      </c>
      <c r="G2502" t="str">
        <f>Raw_Data!H2502</f>
        <v>0</v>
      </c>
      <c r="H2502">
        <f>IFERROR(VLOOKUP(G2502,Store_Map!$A$2:$I$100,3,FALSE),"")</f>
        <v>0</v>
      </c>
      <c r="I2502">
        <f>IFERROR(VLOOKUP(G2502,Store_Map!$A$2:$I$100,4,FALSE),"")</f>
        <v>0</v>
      </c>
      <c r="J2502">
        <f>IFERROR(VLOOKUP(G2502,Store_Map!$A$2:$I$100,5,FALSE),"")</f>
        <v>0</v>
      </c>
      <c r="K2502">
        <f>IFERROR(VLOOKUP(G2502,Store_Map!$A$2:$I$100,6,FALSE),"")</f>
        <v>0</v>
      </c>
      <c r="L2502">
        <f>IFERROR(VLOOKUP(G2502,Store_Map!$A$2:$I$100,7,FALSE),"")</f>
        <v>0</v>
      </c>
      <c r="M2502">
        <f>IFERROR(VLOOKUP(G2502,Store_Map!$A$2:$I$100,8,FALSE),"")</f>
        <v>0</v>
      </c>
      <c r="N2502">
        <f t="shared" si="351"/>
        <v>0</v>
      </c>
      <c r="O2502" t="str">
        <f t="shared" si="352"/>
        <v>PASS</v>
      </c>
      <c r="P2502" t="str">
        <f t="shared" si="353"/>
        <v>REVIEW</v>
      </c>
      <c r="Q2502" t="str">
        <f t="shared" si="354"/>
        <v>PASS</v>
      </c>
      <c r="R2502" t="str">
        <f t="shared" si="355"/>
        <v>PASS</v>
      </c>
      <c r="S2502" t="str">
        <f t="shared" si="356"/>
        <v>REVIEW</v>
      </c>
      <c r="T2502">
        <f t="shared" si="357"/>
        <v>90</v>
      </c>
      <c r="U2502" t="str">
        <f t="shared" si="358"/>
        <v>Low</v>
      </c>
      <c r="V2502" t="str">
        <f t="shared" si="359"/>
        <v>Invalid NDC</v>
      </c>
    </row>
    <row r="2503" spans="1:22" x14ac:dyDescent="0.3">
      <c r="A2503" t="str">
        <f>Raw_Data!A2503</f>
        <v>6228762</v>
      </c>
      <c r="B2503">
        <f>Raw_Data!B2503</f>
        <v>45681</v>
      </c>
      <c r="C2503" t="str">
        <f>Raw_Data!C2503</f>
        <v>HYDROCHLOROTHIAZIDE 25 MG T</v>
      </c>
      <c r="D2503" t="str">
        <f>Raw_Data!D2503</f>
        <v>29300012810</v>
      </c>
      <c r="E2503" t="str">
        <f>Raw_Data!E2503</f>
        <v>BYNE, EDMUND</v>
      </c>
      <c r="F2503" t="str">
        <f>Raw_Data!F2503</f>
        <v>1033186648</v>
      </c>
      <c r="G2503" t="str">
        <f>Raw_Data!H2503</f>
        <v>0</v>
      </c>
      <c r="H2503">
        <f>IFERROR(VLOOKUP(G2503,Store_Map!$A$2:$I$100,3,FALSE),"")</f>
        <v>0</v>
      </c>
      <c r="I2503">
        <f>IFERROR(VLOOKUP(G2503,Store_Map!$A$2:$I$100,4,FALSE),"")</f>
        <v>0</v>
      </c>
      <c r="J2503">
        <f>IFERROR(VLOOKUP(G2503,Store_Map!$A$2:$I$100,5,FALSE),"")</f>
        <v>0</v>
      </c>
      <c r="K2503">
        <f>IFERROR(VLOOKUP(G2503,Store_Map!$A$2:$I$100,6,FALSE),"")</f>
        <v>0</v>
      </c>
      <c r="L2503">
        <f>IFERROR(VLOOKUP(G2503,Store_Map!$A$2:$I$100,7,FALSE),"")</f>
        <v>0</v>
      </c>
      <c r="M2503">
        <f>IFERROR(VLOOKUP(G2503,Store_Map!$A$2:$I$100,8,FALSE),"")</f>
        <v>0</v>
      </c>
      <c r="N2503">
        <f t="shared" si="351"/>
        <v>0</v>
      </c>
      <c r="O2503" t="str">
        <f t="shared" si="352"/>
        <v>PASS</v>
      </c>
      <c r="P2503" t="str">
        <f t="shared" si="353"/>
        <v>PASS</v>
      </c>
      <c r="Q2503" t="str">
        <f t="shared" si="354"/>
        <v>PASS</v>
      </c>
      <c r="R2503" t="str">
        <f t="shared" si="355"/>
        <v>PASS</v>
      </c>
      <c r="S2503" t="str">
        <f t="shared" si="356"/>
        <v>PASS</v>
      </c>
      <c r="T2503">
        <f t="shared" si="357"/>
        <v>100</v>
      </c>
      <c r="U2503" t="str">
        <f t="shared" si="358"/>
        <v>Low</v>
      </c>
      <c r="V2503" t="str">
        <f t="shared" si="359"/>
        <v>Clean</v>
      </c>
    </row>
    <row r="2504" spans="1:22" x14ac:dyDescent="0.3">
      <c r="A2504" t="str">
        <f>Raw_Data!A2504</f>
        <v>6235780</v>
      </c>
      <c r="B2504">
        <f>Raw_Data!B2504</f>
        <v>45681</v>
      </c>
      <c r="C2504" t="str">
        <f>Raw_Data!C2504</f>
        <v>LOSARTAN POTASSIUM 50 MG TA</v>
      </c>
      <c r="D2504" t="str">
        <f>Raw_Data!D2504</f>
        <v>65862020299</v>
      </c>
      <c r="E2504" t="str">
        <f>Raw_Data!E2504</f>
        <v>BYNE, EDMUND</v>
      </c>
      <c r="F2504" t="str">
        <f>Raw_Data!F2504</f>
        <v>1033186648</v>
      </c>
      <c r="G2504" t="str">
        <f>Raw_Data!H2504</f>
        <v>0</v>
      </c>
      <c r="H2504">
        <f>IFERROR(VLOOKUP(G2504,Store_Map!$A$2:$I$100,3,FALSE),"")</f>
        <v>0</v>
      </c>
      <c r="I2504">
        <f>IFERROR(VLOOKUP(G2504,Store_Map!$A$2:$I$100,4,FALSE),"")</f>
        <v>0</v>
      </c>
      <c r="J2504">
        <f>IFERROR(VLOOKUP(G2504,Store_Map!$A$2:$I$100,5,FALSE),"")</f>
        <v>0</v>
      </c>
      <c r="K2504">
        <f>IFERROR(VLOOKUP(G2504,Store_Map!$A$2:$I$100,6,FALSE),"")</f>
        <v>0</v>
      </c>
      <c r="L2504">
        <f>IFERROR(VLOOKUP(G2504,Store_Map!$A$2:$I$100,7,FALSE),"")</f>
        <v>0</v>
      </c>
      <c r="M2504">
        <f>IFERROR(VLOOKUP(G2504,Store_Map!$A$2:$I$100,8,FALSE),"")</f>
        <v>0</v>
      </c>
      <c r="N2504">
        <f t="shared" si="351"/>
        <v>0</v>
      </c>
      <c r="O2504" t="str">
        <f t="shared" si="352"/>
        <v>PASS</v>
      </c>
      <c r="P2504" t="str">
        <f t="shared" si="353"/>
        <v>PASS</v>
      </c>
      <c r="Q2504" t="str">
        <f t="shared" si="354"/>
        <v>PASS</v>
      </c>
      <c r="R2504" t="str">
        <f t="shared" si="355"/>
        <v>PASS</v>
      </c>
      <c r="S2504" t="str">
        <f t="shared" si="356"/>
        <v>PASS</v>
      </c>
      <c r="T2504">
        <f t="shared" si="357"/>
        <v>100</v>
      </c>
      <c r="U2504" t="str">
        <f t="shared" si="358"/>
        <v>Low</v>
      </c>
      <c r="V2504" t="str">
        <f t="shared" si="359"/>
        <v>Clean</v>
      </c>
    </row>
    <row r="2505" spans="1:22" x14ac:dyDescent="0.3">
      <c r="A2505" t="str">
        <f>Raw_Data!A2505</f>
        <v>6238878</v>
      </c>
      <c r="B2505">
        <f>Raw_Data!B2505</f>
        <v>45681</v>
      </c>
      <c r="C2505" t="str">
        <f>Raw_Data!C2505</f>
        <v>IBUPROFEN 800 MG TABLET</v>
      </c>
      <c r="D2505" t="str">
        <f>Raw_Data!D2505</f>
        <v>59651036205</v>
      </c>
      <c r="E2505" t="str">
        <f>Raw_Data!E2505</f>
        <v>BYNE, EDMUND</v>
      </c>
      <c r="F2505" t="str">
        <f>Raw_Data!F2505</f>
        <v>1033186648</v>
      </c>
      <c r="G2505" t="str">
        <f>Raw_Data!H2505</f>
        <v>0</v>
      </c>
      <c r="H2505">
        <f>IFERROR(VLOOKUP(G2505,Store_Map!$A$2:$I$100,3,FALSE),"")</f>
        <v>0</v>
      </c>
      <c r="I2505">
        <f>IFERROR(VLOOKUP(G2505,Store_Map!$A$2:$I$100,4,FALSE),"")</f>
        <v>0</v>
      </c>
      <c r="J2505">
        <f>IFERROR(VLOOKUP(G2505,Store_Map!$A$2:$I$100,5,FALSE),"")</f>
        <v>0</v>
      </c>
      <c r="K2505">
        <f>IFERROR(VLOOKUP(G2505,Store_Map!$A$2:$I$100,6,FALSE),"")</f>
        <v>0</v>
      </c>
      <c r="L2505">
        <f>IFERROR(VLOOKUP(G2505,Store_Map!$A$2:$I$100,7,FALSE),"")</f>
        <v>0</v>
      </c>
      <c r="M2505">
        <f>IFERROR(VLOOKUP(G2505,Store_Map!$A$2:$I$100,8,FALSE),"")</f>
        <v>0</v>
      </c>
      <c r="N2505">
        <f t="shared" si="351"/>
        <v>0</v>
      </c>
      <c r="O2505" t="str">
        <f t="shared" si="352"/>
        <v>PASS</v>
      </c>
      <c r="P2505" t="str">
        <f t="shared" si="353"/>
        <v>PASS</v>
      </c>
      <c r="Q2505" t="str">
        <f t="shared" si="354"/>
        <v>PASS</v>
      </c>
      <c r="R2505" t="str">
        <f t="shared" si="355"/>
        <v>PASS</v>
      </c>
      <c r="S2505" t="str">
        <f t="shared" si="356"/>
        <v>PASS</v>
      </c>
      <c r="T2505">
        <f t="shared" si="357"/>
        <v>100</v>
      </c>
      <c r="U2505" t="str">
        <f t="shared" si="358"/>
        <v>Low</v>
      </c>
      <c r="V2505" t="str">
        <f t="shared" si="359"/>
        <v>Clean</v>
      </c>
    </row>
    <row r="2506" spans="1:22" x14ac:dyDescent="0.3">
      <c r="A2506" t="str">
        <f>Raw_Data!A2506</f>
        <v>6245755</v>
      </c>
      <c r="B2506">
        <f>Raw_Data!B2506</f>
        <v>45681</v>
      </c>
      <c r="C2506" t="str">
        <f>Raw_Data!C2506</f>
        <v>POTASSIUM CL ER 10 MEQ TABL</v>
      </c>
      <c r="D2506" t="str">
        <f>Raw_Data!D2506</f>
        <v>832532311</v>
      </c>
      <c r="E2506" t="str">
        <f>Raw_Data!E2506</f>
        <v>BYNE, EDMUND</v>
      </c>
      <c r="F2506" t="str">
        <f>Raw_Data!F2506</f>
        <v>1033186648</v>
      </c>
      <c r="G2506" t="str">
        <f>Raw_Data!H2506</f>
        <v>0</v>
      </c>
      <c r="H2506">
        <f>IFERROR(VLOOKUP(G2506,Store_Map!$A$2:$I$100,3,FALSE),"")</f>
        <v>0</v>
      </c>
      <c r="I2506">
        <f>IFERROR(VLOOKUP(G2506,Store_Map!$A$2:$I$100,4,FALSE),"")</f>
        <v>0</v>
      </c>
      <c r="J2506">
        <f>IFERROR(VLOOKUP(G2506,Store_Map!$A$2:$I$100,5,FALSE),"")</f>
        <v>0</v>
      </c>
      <c r="K2506">
        <f>IFERROR(VLOOKUP(G2506,Store_Map!$A$2:$I$100,6,FALSE),"")</f>
        <v>0</v>
      </c>
      <c r="L2506">
        <f>IFERROR(VLOOKUP(G2506,Store_Map!$A$2:$I$100,7,FALSE),"")</f>
        <v>0</v>
      </c>
      <c r="M2506">
        <f>IFERROR(VLOOKUP(G2506,Store_Map!$A$2:$I$100,8,FALSE),"")</f>
        <v>0</v>
      </c>
      <c r="N2506">
        <f t="shared" si="351"/>
        <v>0</v>
      </c>
      <c r="O2506" t="str">
        <f t="shared" si="352"/>
        <v>PASS</v>
      </c>
      <c r="P2506" t="str">
        <f t="shared" si="353"/>
        <v>REVIEW</v>
      </c>
      <c r="Q2506" t="str">
        <f t="shared" si="354"/>
        <v>PASS</v>
      </c>
      <c r="R2506" t="str">
        <f t="shared" si="355"/>
        <v>PASS</v>
      </c>
      <c r="S2506" t="str">
        <f t="shared" si="356"/>
        <v>REVIEW</v>
      </c>
      <c r="T2506">
        <f t="shared" si="357"/>
        <v>90</v>
      </c>
      <c r="U2506" t="str">
        <f t="shared" si="358"/>
        <v>Low</v>
      </c>
      <c r="V2506" t="str">
        <f t="shared" si="359"/>
        <v>Invalid NDC</v>
      </c>
    </row>
    <row r="2507" spans="1:22" x14ac:dyDescent="0.3">
      <c r="A2507" t="str">
        <f>Raw_Data!A2507</f>
        <v>6247970</v>
      </c>
      <c r="B2507">
        <f>Raw_Data!B2507</f>
        <v>45681</v>
      </c>
      <c r="C2507" t="str">
        <f>Raw_Data!C2507</f>
        <v>ALBUTEROL HFA 90 MCG INHALE</v>
      </c>
      <c r="D2507" t="str">
        <f>Raw_Data!D2507</f>
        <v>93317431</v>
      </c>
      <c r="E2507" t="str">
        <f>Raw_Data!E2507</f>
        <v>DEANGELO, ALAN</v>
      </c>
      <c r="F2507" t="str">
        <f>Raw_Data!F2507</f>
        <v>1982741237</v>
      </c>
      <c r="G2507" t="str">
        <f>Raw_Data!H2507</f>
        <v>0</v>
      </c>
      <c r="H2507">
        <f>IFERROR(VLOOKUP(G2507,Store_Map!$A$2:$I$100,3,FALSE),"")</f>
        <v>0</v>
      </c>
      <c r="I2507">
        <f>IFERROR(VLOOKUP(G2507,Store_Map!$A$2:$I$100,4,FALSE),"")</f>
        <v>0</v>
      </c>
      <c r="J2507">
        <f>IFERROR(VLOOKUP(G2507,Store_Map!$A$2:$I$100,5,FALSE),"")</f>
        <v>0</v>
      </c>
      <c r="K2507">
        <f>IFERROR(VLOOKUP(G2507,Store_Map!$A$2:$I$100,6,FALSE),"")</f>
        <v>0</v>
      </c>
      <c r="L2507">
        <f>IFERROR(VLOOKUP(G2507,Store_Map!$A$2:$I$100,7,FALSE),"")</f>
        <v>0</v>
      </c>
      <c r="M2507">
        <f>IFERROR(VLOOKUP(G2507,Store_Map!$A$2:$I$100,8,FALSE),"")</f>
        <v>0</v>
      </c>
      <c r="N2507">
        <f t="shared" si="351"/>
        <v>0</v>
      </c>
      <c r="O2507" t="str">
        <f t="shared" si="352"/>
        <v>PASS</v>
      </c>
      <c r="P2507" t="str">
        <f t="shared" si="353"/>
        <v>REVIEW</v>
      </c>
      <c r="Q2507" t="str">
        <f t="shared" si="354"/>
        <v>PASS</v>
      </c>
      <c r="R2507" t="str">
        <f t="shared" si="355"/>
        <v>PASS</v>
      </c>
      <c r="S2507" t="str">
        <f t="shared" si="356"/>
        <v>REVIEW</v>
      </c>
      <c r="T2507">
        <f t="shared" si="357"/>
        <v>90</v>
      </c>
      <c r="U2507" t="str">
        <f t="shared" si="358"/>
        <v>Low</v>
      </c>
      <c r="V2507" t="str">
        <f t="shared" si="359"/>
        <v>Invalid NDC</v>
      </c>
    </row>
    <row r="2508" spans="1:22" x14ac:dyDescent="0.3">
      <c r="A2508" t="str">
        <f>Raw_Data!A2508</f>
        <v>6249054</v>
      </c>
      <c r="B2508">
        <f>Raw_Data!B2508</f>
        <v>45681</v>
      </c>
      <c r="C2508" t="str">
        <f>Raw_Data!C2508</f>
        <v>LOSARTAN POTASSIUM 25 MG TA</v>
      </c>
      <c r="D2508" t="str">
        <f>Raw_Data!D2508</f>
        <v>68382013510</v>
      </c>
      <c r="E2508" t="str">
        <f>Raw_Data!E2508</f>
        <v>YASIN, NURA</v>
      </c>
      <c r="F2508" t="str">
        <f>Raw_Data!F2508</f>
        <v>1265518567</v>
      </c>
      <c r="G2508" t="str">
        <f>Raw_Data!H2508</f>
        <v>0</v>
      </c>
      <c r="H2508">
        <f>IFERROR(VLOOKUP(G2508,Store_Map!$A$2:$I$100,3,FALSE),"")</f>
        <v>0</v>
      </c>
      <c r="I2508">
        <f>IFERROR(VLOOKUP(G2508,Store_Map!$A$2:$I$100,4,FALSE),"")</f>
        <v>0</v>
      </c>
      <c r="J2508">
        <f>IFERROR(VLOOKUP(G2508,Store_Map!$A$2:$I$100,5,FALSE),"")</f>
        <v>0</v>
      </c>
      <c r="K2508">
        <f>IFERROR(VLOOKUP(G2508,Store_Map!$A$2:$I$100,6,FALSE),"")</f>
        <v>0</v>
      </c>
      <c r="L2508">
        <f>IFERROR(VLOOKUP(G2508,Store_Map!$A$2:$I$100,7,FALSE),"")</f>
        <v>0</v>
      </c>
      <c r="M2508">
        <f>IFERROR(VLOOKUP(G2508,Store_Map!$A$2:$I$100,8,FALSE),"")</f>
        <v>0</v>
      </c>
      <c r="N2508">
        <f t="shared" si="351"/>
        <v>0</v>
      </c>
      <c r="O2508" t="str">
        <f t="shared" si="352"/>
        <v>PASS</v>
      </c>
      <c r="P2508" t="str">
        <f t="shared" si="353"/>
        <v>PASS</v>
      </c>
      <c r="Q2508" t="str">
        <f t="shared" si="354"/>
        <v>PASS</v>
      </c>
      <c r="R2508" t="str">
        <f t="shared" si="355"/>
        <v>PASS</v>
      </c>
      <c r="S2508" t="str">
        <f t="shared" si="356"/>
        <v>PASS</v>
      </c>
      <c r="T2508">
        <f t="shared" si="357"/>
        <v>100</v>
      </c>
      <c r="U2508" t="str">
        <f t="shared" si="358"/>
        <v>Low</v>
      </c>
      <c r="V2508" t="str">
        <f t="shared" si="359"/>
        <v>Clean</v>
      </c>
    </row>
    <row r="2509" spans="1:22" x14ac:dyDescent="0.3">
      <c r="A2509" t="str">
        <f>Raw_Data!A2509</f>
        <v>6249122</v>
      </c>
      <c r="B2509">
        <f>Raw_Data!B2509</f>
        <v>45681</v>
      </c>
      <c r="C2509" t="str">
        <f>Raw_Data!C2509</f>
        <v>LEVETIRACETAM 500 MG TABLET</v>
      </c>
      <c r="D2509" t="str">
        <f>Raw_Data!D2509</f>
        <v>31722053712</v>
      </c>
      <c r="E2509" t="str">
        <f>Raw_Data!E2509</f>
        <v>YASIN, NURA</v>
      </c>
      <c r="F2509" t="str">
        <f>Raw_Data!F2509</f>
        <v>1265518567</v>
      </c>
      <c r="G2509" t="str">
        <f>Raw_Data!H2509</f>
        <v>0</v>
      </c>
      <c r="H2509">
        <f>IFERROR(VLOOKUP(G2509,Store_Map!$A$2:$I$100,3,FALSE),"")</f>
        <v>0</v>
      </c>
      <c r="I2509">
        <f>IFERROR(VLOOKUP(G2509,Store_Map!$A$2:$I$100,4,FALSE),"")</f>
        <v>0</v>
      </c>
      <c r="J2509">
        <f>IFERROR(VLOOKUP(G2509,Store_Map!$A$2:$I$100,5,FALSE),"")</f>
        <v>0</v>
      </c>
      <c r="K2509">
        <f>IFERROR(VLOOKUP(G2509,Store_Map!$A$2:$I$100,6,FALSE),"")</f>
        <v>0</v>
      </c>
      <c r="L2509">
        <f>IFERROR(VLOOKUP(G2509,Store_Map!$A$2:$I$100,7,FALSE),"")</f>
        <v>0</v>
      </c>
      <c r="M2509">
        <f>IFERROR(VLOOKUP(G2509,Store_Map!$A$2:$I$100,8,FALSE),"")</f>
        <v>0</v>
      </c>
      <c r="N2509">
        <f t="shared" si="351"/>
        <v>0</v>
      </c>
      <c r="O2509" t="str">
        <f t="shared" si="352"/>
        <v>PASS</v>
      </c>
      <c r="P2509" t="str">
        <f t="shared" si="353"/>
        <v>PASS</v>
      </c>
      <c r="Q2509" t="str">
        <f t="shared" si="354"/>
        <v>PASS</v>
      </c>
      <c r="R2509" t="str">
        <f t="shared" si="355"/>
        <v>PASS</v>
      </c>
      <c r="S2509" t="str">
        <f t="shared" si="356"/>
        <v>PASS</v>
      </c>
      <c r="T2509">
        <f t="shared" si="357"/>
        <v>100</v>
      </c>
      <c r="U2509" t="str">
        <f t="shared" si="358"/>
        <v>Low</v>
      </c>
      <c r="V2509" t="str">
        <f t="shared" si="359"/>
        <v>Clean</v>
      </c>
    </row>
    <row r="2510" spans="1:22" x14ac:dyDescent="0.3">
      <c r="A2510" t="str">
        <f>Raw_Data!A2510</f>
        <v>6249279</v>
      </c>
      <c r="B2510">
        <f>Raw_Data!B2510</f>
        <v>45681</v>
      </c>
      <c r="C2510" t="str">
        <f>Raw_Data!C2510</f>
        <v>ALBUTEROL HFA 90 MCG INHALE</v>
      </c>
      <c r="D2510" t="str">
        <f>Raw_Data!D2510</f>
        <v>93317431</v>
      </c>
      <c r="E2510" t="str">
        <f>Raw_Data!E2510</f>
        <v>GIBBS, JON</v>
      </c>
      <c r="F2510" t="str">
        <f>Raw_Data!F2510</f>
        <v>1700896156</v>
      </c>
      <c r="G2510" t="str">
        <f>Raw_Data!H2510</f>
        <v>0</v>
      </c>
      <c r="H2510">
        <f>IFERROR(VLOOKUP(G2510,Store_Map!$A$2:$I$100,3,FALSE),"")</f>
        <v>0</v>
      </c>
      <c r="I2510">
        <f>IFERROR(VLOOKUP(G2510,Store_Map!$A$2:$I$100,4,FALSE),"")</f>
        <v>0</v>
      </c>
      <c r="J2510">
        <f>IFERROR(VLOOKUP(G2510,Store_Map!$A$2:$I$100,5,FALSE),"")</f>
        <v>0</v>
      </c>
      <c r="K2510">
        <f>IFERROR(VLOOKUP(G2510,Store_Map!$A$2:$I$100,6,FALSE),"")</f>
        <v>0</v>
      </c>
      <c r="L2510">
        <f>IFERROR(VLOOKUP(G2510,Store_Map!$A$2:$I$100,7,FALSE),"")</f>
        <v>0</v>
      </c>
      <c r="M2510">
        <f>IFERROR(VLOOKUP(G2510,Store_Map!$A$2:$I$100,8,FALSE),"")</f>
        <v>0</v>
      </c>
      <c r="N2510">
        <f t="shared" si="351"/>
        <v>0</v>
      </c>
      <c r="O2510" t="str">
        <f t="shared" si="352"/>
        <v>PASS</v>
      </c>
      <c r="P2510" t="str">
        <f t="shared" si="353"/>
        <v>REVIEW</v>
      </c>
      <c r="Q2510" t="str">
        <f t="shared" si="354"/>
        <v>PASS</v>
      </c>
      <c r="R2510" t="str">
        <f t="shared" si="355"/>
        <v>PASS</v>
      </c>
      <c r="S2510" t="str">
        <f t="shared" si="356"/>
        <v>REVIEW</v>
      </c>
      <c r="T2510">
        <f t="shared" si="357"/>
        <v>90</v>
      </c>
      <c r="U2510" t="str">
        <f t="shared" si="358"/>
        <v>Low</v>
      </c>
      <c r="V2510" t="str">
        <f t="shared" si="359"/>
        <v>Invalid NDC</v>
      </c>
    </row>
    <row r="2511" spans="1:22" x14ac:dyDescent="0.3">
      <c r="A2511" t="str">
        <f>Raw_Data!A2511</f>
        <v>6245754</v>
      </c>
      <c r="B2511">
        <f>Raw_Data!B2511</f>
        <v>45681</v>
      </c>
      <c r="C2511" t="str">
        <f>Raw_Data!C2511</f>
        <v>TELMISARTAN 80 MG TABLET</v>
      </c>
      <c r="D2511" t="str">
        <f>Raw_Data!D2511</f>
        <v>378292277</v>
      </c>
      <c r="E2511" t="str">
        <f>Raw_Data!E2511</f>
        <v>BYNE, EDMUND</v>
      </c>
      <c r="F2511" t="str">
        <f>Raw_Data!F2511</f>
        <v>1033186648</v>
      </c>
      <c r="G2511" t="str">
        <f>Raw_Data!H2511</f>
        <v>0</v>
      </c>
      <c r="H2511">
        <f>IFERROR(VLOOKUP(G2511,Store_Map!$A$2:$I$100,3,FALSE),"")</f>
        <v>0</v>
      </c>
      <c r="I2511">
        <f>IFERROR(VLOOKUP(G2511,Store_Map!$A$2:$I$100,4,FALSE),"")</f>
        <v>0</v>
      </c>
      <c r="J2511">
        <f>IFERROR(VLOOKUP(G2511,Store_Map!$A$2:$I$100,5,FALSE),"")</f>
        <v>0</v>
      </c>
      <c r="K2511">
        <f>IFERROR(VLOOKUP(G2511,Store_Map!$A$2:$I$100,6,FALSE),"")</f>
        <v>0</v>
      </c>
      <c r="L2511">
        <f>IFERROR(VLOOKUP(G2511,Store_Map!$A$2:$I$100,7,FALSE),"")</f>
        <v>0</v>
      </c>
      <c r="M2511">
        <f>IFERROR(VLOOKUP(G2511,Store_Map!$A$2:$I$100,8,FALSE),"")</f>
        <v>0</v>
      </c>
      <c r="N2511">
        <f t="shared" si="351"/>
        <v>0</v>
      </c>
      <c r="O2511" t="str">
        <f t="shared" si="352"/>
        <v>PASS</v>
      </c>
      <c r="P2511" t="str">
        <f t="shared" si="353"/>
        <v>REVIEW</v>
      </c>
      <c r="Q2511" t="str">
        <f t="shared" si="354"/>
        <v>PASS</v>
      </c>
      <c r="R2511" t="str">
        <f t="shared" si="355"/>
        <v>PASS</v>
      </c>
      <c r="S2511" t="str">
        <f t="shared" si="356"/>
        <v>REVIEW</v>
      </c>
      <c r="T2511">
        <f t="shared" si="357"/>
        <v>90</v>
      </c>
      <c r="U2511" t="str">
        <f t="shared" si="358"/>
        <v>Low</v>
      </c>
      <c r="V2511" t="str">
        <f t="shared" si="359"/>
        <v>Invalid NDC</v>
      </c>
    </row>
    <row r="2512" spans="1:22" x14ac:dyDescent="0.3">
      <c r="A2512" t="str">
        <f>Raw_Data!A2512</f>
        <v>6250130</v>
      </c>
      <c r="B2512">
        <f>Raw_Data!B2512</f>
        <v>45681</v>
      </c>
      <c r="C2512" t="str">
        <f>Raw_Data!C2512</f>
        <v>POTASSIUM CL ER 20 MEQ TABL</v>
      </c>
      <c r="D2512" t="str">
        <f>Raw_Data!D2512</f>
        <v>832532511</v>
      </c>
      <c r="E2512" t="str">
        <f>Raw_Data!E2512</f>
        <v>GIBBS, JON</v>
      </c>
      <c r="F2512" t="str">
        <f>Raw_Data!F2512</f>
        <v>1700896156</v>
      </c>
      <c r="G2512" t="str">
        <f>Raw_Data!H2512</f>
        <v>0</v>
      </c>
      <c r="H2512">
        <f>IFERROR(VLOOKUP(G2512,Store_Map!$A$2:$I$100,3,FALSE),"")</f>
        <v>0</v>
      </c>
      <c r="I2512">
        <f>IFERROR(VLOOKUP(G2512,Store_Map!$A$2:$I$100,4,FALSE),"")</f>
        <v>0</v>
      </c>
      <c r="J2512">
        <f>IFERROR(VLOOKUP(G2512,Store_Map!$A$2:$I$100,5,FALSE),"")</f>
        <v>0</v>
      </c>
      <c r="K2512">
        <f>IFERROR(VLOOKUP(G2512,Store_Map!$A$2:$I$100,6,FALSE),"")</f>
        <v>0</v>
      </c>
      <c r="L2512">
        <f>IFERROR(VLOOKUP(G2512,Store_Map!$A$2:$I$100,7,FALSE),"")</f>
        <v>0</v>
      </c>
      <c r="M2512">
        <f>IFERROR(VLOOKUP(G2512,Store_Map!$A$2:$I$100,8,FALSE),"")</f>
        <v>0</v>
      </c>
      <c r="N2512">
        <f t="shared" si="351"/>
        <v>0</v>
      </c>
      <c r="O2512" t="str">
        <f t="shared" si="352"/>
        <v>PASS</v>
      </c>
      <c r="P2512" t="str">
        <f t="shared" si="353"/>
        <v>REVIEW</v>
      </c>
      <c r="Q2512" t="str">
        <f t="shared" si="354"/>
        <v>PASS</v>
      </c>
      <c r="R2512" t="str">
        <f t="shared" si="355"/>
        <v>PASS</v>
      </c>
      <c r="S2512" t="str">
        <f t="shared" si="356"/>
        <v>REVIEW</v>
      </c>
      <c r="T2512">
        <f t="shared" si="357"/>
        <v>90</v>
      </c>
      <c r="U2512" t="str">
        <f t="shared" si="358"/>
        <v>Low</v>
      </c>
      <c r="V2512" t="str">
        <f t="shared" si="359"/>
        <v>Invalid NDC</v>
      </c>
    </row>
    <row r="2513" spans="1:22" x14ac:dyDescent="0.3">
      <c r="A2513" t="str">
        <f>Raw_Data!A2513</f>
        <v>4010858</v>
      </c>
      <c r="B2513">
        <f>Raw_Data!B2513</f>
        <v>45681</v>
      </c>
      <c r="C2513" t="str">
        <f>Raw_Data!C2513</f>
        <v>PHENTERMINE 37.5 MG CAPSULE</v>
      </c>
      <c r="D2513" t="str">
        <f>Raw_Data!D2513</f>
        <v>10702002901</v>
      </c>
      <c r="E2513" t="str">
        <f>Raw_Data!E2513</f>
        <v>GIBBS, JON</v>
      </c>
      <c r="F2513" t="str">
        <f>Raw_Data!F2513</f>
        <v>1700896156</v>
      </c>
      <c r="G2513" t="str">
        <f>Raw_Data!H2513</f>
        <v>0</v>
      </c>
      <c r="H2513">
        <f>IFERROR(VLOOKUP(G2513,Store_Map!$A$2:$I$100,3,FALSE),"")</f>
        <v>0</v>
      </c>
      <c r="I2513">
        <f>IFERROR(VLOOKUP(G2513,Store_Map!$A$2:$I$100,4,FALSE),"")</f>
        <v>0</v>
      </c>
      <c r="J2513">
        <f>IFERROR(VLOOKUP(G2513,Store_Map!$A$2:$I$100,5,FALSE),"")</f>
        <v>0</v>
      </c>
      <c r="K2513">
        <f>IFERROR(VLOOKUP(G2513,Store_Map!$A$2:$I$100,6,FALSE),"")</f>
        <v>0</v>
      </c>
      <c r="L2513">
        <f>IFERROR(VLOOKUP(G2513,Store_Map!$A$2:$I$100,7,FALSE),"")</f>
        <v>0</v>
      </c>
      <c r="M2513">
        <f>IFERROR(VLOOKUP(G2513,Store_Map!$A$2:$I$100,8,FALSE),"")</f>
        <v>0</v>
      </c>
      <c r="N2513">
        <f t="shared" si="351"/>
        <v>0</v>
      </c>
      <c r="O2513" t="str">
        <f t="shared" si="352"/>
        <v>PASS</v>
      </c>
      <c r="P2513" t="str">
        <f t="shared" si="353"/>
        <v>PASS</v>
      </c>
      <c r="Q2513" t="str">
        <f t="shared" si="354"/>
        <v>PASS</v>
      </c>
      <c r="R2513" t="str">
        <f t="shared" si="355"/>
        <v>PASS</v>
      </c>
      <c r="S2513" t="str">
        <f t="shared" si="356"/>
        <v>PASS</v>
      </c>
      <c r="T2513">
        <f t="shared" si="357"/>
        <v>100</v>
      </c>
      <c r="U2513" t="str">
        <f t="shared" si="358"/>
        <v>Low</v>
      </c>
      <c r="V2513" t="str">
        <f t="shared" si="359"/>
        <v>Clean</v>
      </c>
    </row>
    <row r="2514" spans="1:22" x14ac:dyDescent="0.3">
      <c r="A2514" t="str">
        <f>Raw_Data!A2514</f>
        <v>6250926</v>
      </c>
      <c r="B2514">
        <f>Raw_Data!B2514</f>
        <v>45681</v>
      </c>
      <c r="C2514" t="str">
        <f>Raw_Data!C2514</f>
        <v>DOCUSATE SODIUM 100 MG SOFT</v>
      </c>
      <c r="D2514" t="str">
        <f>Raw_Data!D2514</f>
        <v>904728060</v>
      </c>
      <c r="E2514" t="str">
        <f>Raw_Data!E2514</f>
        <v>BYNE, EDMUND</v>
      </c>
      <c r="F2514" t="str">
        <f>Raw_Data!F2514</f>
        <v>1033186648</v>
      </c>
      <c r="G2514" t="str">
        <f>Raw_Data!H2514</f>
        <v>0</v>
      </c>
      <c r="H2514">
        <f>IFERROR(VLOOKUP(G2514,Store_Map!$A$2:$I$100,3,FALSE),"")</f>
        <v>0</v>
      </c>
      <c r="I2514">
        <f>IFERROR(VLOOKUP(G2514,Store_Map!$A$2:$I$100,4,FALSE),"")</f>
        <v>0</v>
      </c>
      <c r="J2514">
        <f>IFERROR(VLOOKUP(G2514,Store_Map!$A$2:$I$100,5,FALSE),"")</f>
        <v>0</v>
      </c>
      <c r="K2514">
        <f>IFERROR(VLOOKUP(G2514,Store_Map!$A$2:$I$100,6,FALSE),"")</f>
        <v>0</v>
      </c>
      <c r="L2514">
        <f>IFERROR(VLOOKUP(G2514,Store_Map!$A$2:$I$100,7,FALSE),"")</f>
        <v>0</v>
      </c>
      <c r="M2514">
        <f>IFERROR(VLOOKUP(G2514,Store_Map!$A$2:$I$100,8,FALSE),"")</f>
        <v>0</v>
      </c>
      <c r="N2514">
        <f t="shared" si="351"/>
        <v>0</v>
      </c>
      <c r="O2514" t="str">
        <f t="shared" si="352"/>
        <v>PASS</v>
      </c>
      <c r="P2514" t="str">
        <f t="shared" si="353"/>
        <v>REVIEW</v>
      </c>
      <c r="Q2514" t="str">
        <f t="shared" si="354"/>
        <v>PASS</v>
      </c>
      <c r="R2514" t="str">
        <f t="shared" si="355"/>
        <v>PASS</v>
      </c>
      <c r="S2514" t="str">
        <f t="shared" si="356"/>
        <v>REVIEW</v>
      </c>
      <c r="T2514">
        <f t="shared" si="357"/>
        <v>90</v>
      </c>
      <c r="U2514" t="str">
        <f t="shared" si="358"/>
        <v>Low</v>
      </c>
      <c r="V2514" t="str">
        <f t="shared" si="359"/>
        <v>Invalid NDC</v>
      </c>
    </row>
    <row r="2515" spans="1:22" x14ac:dyDescent="0.3">
      <c r="A2515" t="str">
        <f>Raw_Data!A2515</f>
        <v>6245748</v>
      </c>
      <c r="B2515">
        <f>Raw_Data!B2515</f>
        <v>45681</v>
      </c>
      <c r="C2515" t="str">
        <f>Raw_Data!C2515</f>
        <v>ATENOLOL 100 MG TABLET</v>
      </c>
      <c r="D2515" t="str">
        <f>Raw_Data!D2515</f>
        <v>93075305</v>
      </c>
      <c r="E2515" t="str">
        <f>Raw_Data!E2515</f>
        <v>BYNE, EDMUND</v>
      </c>
      <c r="F2515" t="str">
        <f>Raw_Data!F2515</f>
        <v>1033186648</v>
      </c>
      <c r="G2515" t="str">
        <f>Raw_Data!H2515</f>
        <v>0</v>
      </c>
      <c r="H2515">
        <f>IFERROR(VLOOKUP(G2515,Store_Map!$A$2:$I$100,3,FALSE),"")</f>
        <v>0</v>
      </c>
      <c r="I2515">
        <f>IFERROR(VLOOKUP(G2515,Store_Map!$A$2:$I$100,4,FALSE),"")</f>
        <v>0</v>
      </c>
      <c r="J2515">
        <f>IFERROR(VLOOKUP(G2515,Store_Map!$A$2:$I$100,5,FALSE),"")</f>
        <v>0</v>
      </c>
      <c r="K2515">
        <f>IFERROR(VLOOKUP(G2515,Store_Map!$A$2:$I$100,6,FALSE),"")</f>
        <v>0</v>
      </c>
      <c r="L2515">
        <f>IFERROR(VLOOKUP(G2515,Store_Map!$A$2:$I$100,7,FALSE),"")</f>
        <v>0</v>
      </c>
      <c r="M2515">
        <f>IFERROR(VLOOKUP(G2515,Store_Map!$A$2:$I$100,8,FALSE),"")</f>
        <v>0</v>
      </c>
      <c r="N2515">
        <f t="shared" si="351"/>
        <v>0</v>
      </c>
      <c r="O2515" t="str">
        <f t="shared" si="352"/>
        <v>PASS</v>
      </c>
      <c r="P2515" t="str">
        <f t="shared" si="353"/>
        <v>REVIEW</v>
      </c>
      <c r="Q2515" t="str">
        <f t="shared" si="354"/>
        <v>PASS</v>
      </c>
      <c r="R2515" t="str">
        <f t="shared" si="355"/>
        <v>PASS</v>
      </c>
      <c r="S2515" t="str">
        <f t="shared" si="356"/>
        <v>REVIEW</v>
      </c>
      <c r="T2515">
        <f t="shared" si="357"/>
        <v>90</v>
      </c>
      <c r="U2515" t="str">
        <f t="shared" si="358"/>
        <v>Low</v>
      </c>
      <c r="V2515" t="str">
        <f t="shared" si="359"/>
        <v>Invalid NDC</v>
      </c>
    </row>
    <row r="2516" spans="1:22" x14ac:dyDescent="0.3">
      <c r="A2516" t="str">
        <f>Raw_Data!A2516</f>
        <v>6245747</v>
      </c>
      <c r="B2516">
        <f>Raw_Data!B2516</f>
        <v>45681</v>
      </c>
      <c r="C2516" t="str">
        <f>Raw_Data!C2516</f>
        <v>JANUMET 50-1,000 MG TABLET</v>
      </c>
      <c r="D2516" t="str">
        <f>Raw_Data!D2516</f>
        <v>6057762</v>
      </c>
      <c r="E2516" t="str">
        <f>Raw_Data!E2516</f>
        <v>BYNE, EDMUND</v>
      </c>
      <c r="F2516" t="str">
        <f>Raw_Data!F2516</f>
        <v>1033186648</v>
      </c>
      <c r="G2516" t="str">
        <f>Raw_Data!H2516</f>
        <v>0</v>
      </c>
      <c r="H2516">
        <f>IFERROR(VLOOKUP(G2516,Store_Map!$A$2:$I$100,3,FALSE),"")</f>
        <v>0</v>
      </c>
      <c r="I2516">
        <f>IFERROR(VLOOKUP(G2516,Store_Map!$A$2:$I$100,4,FALSE),"")</f>
        <v>0</v>
      </c>
      <c r="J2516">
        <f>IFERROR(VLOOKUP(G2516,Store_Map!$A$2:$I$100,5,FALSE),"")</f>
        <v>0</v>
      </c>
      <c r="K2516">
        <f>IFERROR(VLOOKUP(G2516,Store_Map!$A$2:$I$100,6,FALSE),"")</f>
        <v>0</v>
      </c>
      <c r="L2516">
        <f>IFERROR(VLOOKUP(G2516,Store_Map!$A$2:$I$100,7,FALSE),"")</f>
        <v>0</v>
      </c>
      <c r="M2516">
        <f>IFERROR(VLOOKUP(G2516,Store_Map!$A$2:$I$100,8,FALSE),"")</f>
        <v>0</v>
      </c>
      <c r="N2516">
        <f t="shared" si="351"/>
        <v>0</v>
      </c>
      <c r="O2516" t="str">
        <f t="shared" si="352"/>
        <v>PASS</v>
      </c>
      <c r="P2516" t="str">
        <f t="shared" si="353"/>
        <v>REVIEW</v>
      </c>
      <c r="Q2516" t="str">
        <f t="shared" si="354"/>
        <v>PASS</v>
      </c>
      <c r="R2516" t="str">
        <f t="shared" si="355"/>
        <v>PASS</v>
      </c>
      <c r="S2516" t="str">
        <f t="shared" si="356"/>
        <v>REVIEW</v>
      </c>
      <c r="T2516">
        <f t="shared" si="357"/>
        <v>90</v>
      </c>
      <c r="U2516" t="str">
        <f t="shared" si="358"/>
        <v>Low</v>
      </c>
      <c r="V2516" t="str">
        <f t="shared" si="359"/>
        <v>Invalid NDC</v>
      </c>
    </row>
    <row r="2517" spans="1:22" x14ac:dyDescent="0.3">
      <c r="A2517" t="str">
        <f>Raw_Data!A2517</f>
        <v>6245745</v>
      </c>
      <c r="B2517">
        <f>Raw_Data!B2517</f>
        <v>45681</v>
      </c>
      <c r="C2517" t="str">
        <f>Raw_Data!C2517</f>
        <v>ATORVASTATIN 40 MG TABLET</v>
      </c>
      <c r="D2517" t="str">
        <f>Raw_Data!D2517</f>
        <v>67877051310</v>
      </c>
      <c r="E2517" t="str">
        <f>Raw_Data!E2517</f>
        <v>BYNE, EDMUND</v>
      </c>
      <c r="F2517" t="str">
        <f>Raw_Data!F2517</f>
        <v>1033186648</v>
      </c>
      <c r="G2517" t="str">
        <f>Raw_Data!H2517</f>
        <v>0</v>
      </c>
      <c r="H2517">
        <f>IFERROR(VLOOKUP(G2517,Store_Map!$A$2:$I$100,3,FALSE),"")</f>
        <v>0</v>
      </c>
      <c r="I2517">
        <f>IFERROR(VLOOKUP(G2517,Store_Map!$A$2:$I$100,4,FALSE),"")</f>
        <v>0</v>
      </c>
      <c r="J2517">
        <f>IFERROR(VLOOKUP(G2517,Store_Map!$A$2:$I$100,5,FALSE),"")</f>
        <v>0</v>
      </c>
      <c r="K2517">
        <f>IFERROR(VLOOKUP(G2517,Store_Map!$A$2:$I$100,6,FALSE),"")</f>
        <v>0</v>
      </c>
      <c r="L2517">
        <f>IFERROR(VLOOKUP(G2517,Store_Map!$A$2:$I$100,7,FALSE),"")</f>
        <v>0</v>
      </c>
      <c r="M2517">
        <f>IFERROR(VLOOKUP(G2517,Store_Map!$A$2:$I$100,8,FALSE),"")</f>
        <v>0</v>
      </c>
      <c r="N2517">
        <f t="shared" si="351"/>
        <v>0</v>
      </c>
      <c r="O2517" t="str">
        <f t="shared" si="352"/>
        <v>PASS</v>
      </c>
      <c r="P2517" t="str">
        <f t="shared" si="353"/>
        <v>PASS</v>
      </c>
      <c r="Q2517" t="str">
        <f t="shared" si="354"/>
        <v>PASS</v>
      </c>
      <c r="R2517" t="str">
        <f t="shared" si="355"/>
        <v>PASS</v>
      </c>
      <c r="S2517" t="str">
        <f t="shared" si="356"/>
        <v>PASS</v>
      </c>
      <c r="T2517">
        <f t="shared" si="357"/>
        <v>100</v>
      </c>
      <c r="U2517" t="str">
        <f t="shared" si="358"/>
        <v>Low</v>
      </c>
      <c r="V2517" t="str">
        <f t="shared" si="359"/>
        <v>Clean</v>
      </c>
    </row>
    <row r="2518" spans="1:22" x14ac:dyDescent="0.3">
      <c r="A2518" t="str">
        <f>Raw_Data!A2518</f>
        <v>6245744</v>
      </c>
      <c r="B2518">
        <f>Raw_Data!B2518</f>
        <v>45681</v>
      </c>
      <c r="C2518" t="str">
        <f>Raw_Data!C2518</f>
        <v>HYDROCHLOROTHIAZIDE 50 MG T</v>
      </c>
      <c r="D2518" t="str">
        <f>Raw_Data!D2518</f>
        <v>29300012901</v>
      </c>
      <c r="E2518" t="str">
        <f>Raw_Data!E2518</f>
        <v>BYNE, EDMUND</v>
      </c>
      <c r="F2518" t="str">
        <f>Raw_Data!F2518</f>
        <v>1033186648</v>
      </c>
      <c r="G2518" t="str">
        <f>Raw_Data!H2518</f>
        <v>0</v>
      </c>
      <c r="H2518">
        <f>IFERROR(VLOOKUP(G2518,Store_Map!$A$2:$I$100,3,FALSE),"")</f>
        <v>0</v>
      </c>
      <c r="I2518">
        <f>IFERROR(VLOOKUP(G2518,Store_Map!$A$2:$I$100,4,FALSE),"")</f>
        <v>0</v>
      </c>
      <c r="J2518">
        <f>IFERROR(VLOOKUP(G2518,Store_Map!$A$2:$I$100,5,FALSE),"")</f>
        <v>0</v>
      </c>
      <c r="K2518">
        <f>IFERROR(VLOOKUP(G2518,Store_Map!$A$2:$I$100,6,FALSE),"")</f>
        <v>0</v>
      </c>
      <c r="L2518">
        <f>IFERROR(VLOOKUP(G2518,Store_Map!$A$2:$I$100,7,FALSE),"")</f>
        <v>0</v>
      </c>
      <c r="M2518">
        <f>IFERROR(VLOOKUP(G2518,Store_Map!$A$2:$I$100,8,FALSE),"")</f>
        <v>0</v>
      </c>
      <c r="N2518">
        <f t="shared" si="351"/>
        <v>0</v>
      </c>
      <c r="O2518" t="str">
        <f t="shared" si="352"/>
        <v>PASS</v>
      </c>
      <c r="P2518" t="str">
        <f t="shared" si="353"/>
        <v>PASS</v>
      </c>
      <c r="Q2518" t="str">
        <f t="shared" si="354"/>
        <v>PASS</v>
      </c>
      <c r="R2518" t="str">
        <f t="shared" si="355"/>
        <v>PASS</v>
      </c>
      <c r="S2518" t="str">
        <f t="shared" si="356"/>
        <v>PASS</v>
      </c>
      <c r="T2518">
        <f t="shared" si="357"/>
        <v>100</v>
      </c>
      <c r="U2518" t="str">
        <f t="shared" si="358"/>
        <v>Low</v>
      </c>
      <c r="V2518" t="str">
        <f t="shared" si="359"/>
        <v>Clean</v>
      </c>
    </row>
    <row r="2519" spans="1:22" x14ac:dyDescent="0.3">
      <c r="A2519" t="str">
        <f>Raw_Data!A2519</f>
        <v>6245743</v>
      </c>
      <c r="B2519">
        <f>Raw_Data!B2519</f>
        <v>45681</v>
      </c>
      <c r="C2519" t="str">
        <f>Raw_Data!C2519</f>
        <v>LANTUS SOLOSTAR 100 UNIT/ML</v>
      </c>
      <c r="D2519" t="str">
        <f>Raw_Data!D2519</f>
        <v>88221905</v>
      </c>
      <c r="E2519" t="str">
        <f>Raw_Data!E2519</f>
        <v>BYNE, EDMUND</v>
      </c>
      <c r="F2519" t="str">
        <f>Raw_Data!F2519</f>
        <v>1033186648</v>
      </c>
      <c r="G2519" t="str">
        <f>Raw_Data!H2519</f>
        <v>0</v>
      </c>
      <c r="H2519">
        <f>IFERROR(VLOOKUP(G2519,Store_Map!$A$2:$I$100,3,FALSE),"")</f>
        <v>0</v>
      </c>
      <c r="I2519">
        <f>IFERROR(VLOOKUP(G2519,Store_Map!$A$2:$I$100,4,FALSE),"")</f>
        <v>0</v>
      </c>
      <c r="J2519">
        <f>IFERROR(VLOOKUP(G2519,Store_Map!$A$2:$I$100,5,FALSE),"")</f>
        <v>0</v>
      </c>
      <c r="K2519">
        <f>IFERROR(VLOOKUP(G2519,Store_Map!$A$2:$I$100,6,FALSE),"")</f>
        <v>0</v>
      </c>
      <c r="L2519">
        <f>IFERROR(VLOOKUP(G2519,Store_Map!$A$2:$I$100,7,FALSE),"")</f>
        <v>0</v>
      </c>
      <c r="M2519">
        <f>IFERROR(VLOOKUP(G2519,Store_Map!$A$2:$I$100,8,FALSE),"")</f>
        <v>0</v>
      </c>
      <c r="N2519">
        <f t="shared" si="351"/>
        <v>0</v>
      </c>
      <c r="O2519" t="str">
        <f t="shared" si="352"/>
        <v>PASS</v>
      </c>
      <c r="P2519" t="str">
        <f t="shared" si="353"/>
        <v>REVIEW</v>
      </c>
      <c r="Q2519" t="str">
        <f t="shared" si="354"/>
        <v>PASS</v>
      </c>
      <c r="R2519" t="str">
        <f t="shared" si="355"/>
        <v>PASS</v>
      </c>
      <c r="S2519" t="str">
        <f t="shared" si="356"/>
        <v>REVIEW</v>
      </c>
      <c r="T2519">
        <f t="shared" si="357"/>
        <v>90</v>
      </c>
      <c r="U2519" t="str">
        <f t="shared" si="358"/>
        <v>Low</v>
      </c>
      <c r="V2519" t="str">
        <f t="shared" si="359"/>
        <v>Invalid NDC</v>
      </c>
    </row>
    <row r="2520" spans="1:22" x14ac:dyDescent="0.3">
      <c r="A2520" t="str">
        <f>Raw_Data!A2520</f>
        <v>6245742</v>
      </c>
      <c r="B2520">
        <f>Raw_Data!B2520</f>
        <v>45681</v>
      </c>
      <c r="C2520" t="str">
        <f>Raw_Data!C2520</f>
        <v>CYCLOBENZAPRINE 10 MG TABLE</v>
      </c>
      <c r="D2520" t="str">
        <f>Raw_Data!D2520</f>
        <v>69097084615</v>
      </c>
      <c r="E2520" t="str">
        <f>Raw_Data!E2520</f>
        <v>BYNE, EDMUND</v>
      </c>
      <c r="F2520" t="str">
        <f>Raw_Data!F2520</f>
        <v>1033186648</v>
      </c>
      <c r="G2520" t="str">
        <f>Raw_Data!H2520</f>
        <v>0</v>
      </c>
      <c r="H2520">
        <f>IFERROR(VLOOKUP(G2520,Store_Map!$A$2:$I$100,3,FALSE),"")</f>
        <v>0</v>
      </c>
      <c r="I2520">
        <f>IFERROR(VLOOKUP(G2520,Store_Map!$A$2:$I$100,4,FALSE),"")</f>
        <v>0</v>
      </c>
      <c r="J2520">
        <f>IFERROR(VLOOKUP(G2520,Store_Map!$A$2:$I$100,5,FALSE),"")</f>
        <v>0</v>
      </c>
      <c r="K2520">
        <f>IFERROR(VLOOKUP(G2520,Store_Map!$A$2:$I$100,6,FALSE),"")</f>
        <v>0</v>
      </c>
      <c r="L2520">
        <f>IFERROR(VLOOKUP(G2520,Store_Map!$A$2:$I$100,7,FALSE),"")</f>
        <v>0</v>
      </c>
      <c r="M2520">
        <f>IFERROR(VLOOKUP(G2520,Store_Map!$A$2:$I$100,8,FALSE),"")</f>
        <v>0</v>
      </c>
      <c r="N2520">
        <f t="shared" si="351"/>
        <v>0</v>
      </c>
      <c r="O2520" t="str">
        <f t="shared" si="352"/>
        <v>PASS</v>
      </c>
      <c r="P2520" t="str">
        <f t="shared" si="353"/>
        <v>PASS</v>
      </c>
      <c r="Q2520" t="str">
        <f t="shared" si="354"/>
        <v>PASS</v>
      </c>
      <c r="R2520" t="str">
        <f t="shared" si="355"/>
        <v>PASS</v>
      </c>
      <c r="S2520" t="str">
        <f t="shared" si="356"/>
        <v>PASS</v>
      </c>
      <c r="T2520">
        <f t="shared" si="357"/>
        <v>100</v>
      </c>
      <c r="U2520" t="str">
        <f t="shared" si="358"/>
        <v>Low</v>
      </c>
      <c r="V2520" t="str">
        <f t="shared" si="359"/>
        <v>Clean</v>
      </c>
    </row>
    <row r="2521" spans="1:22" x14ac:dyDescent="0.3">
      <c r="A2521" t="str">
        <f>Raw_Data!A2521</f>
        <v>6245741</v>
      </c>
      <c r="B2521">
        <f>Raw_Data!B2521</f>
        <v>45681</v>
      </c>
      <c r="C2521" t="str">
        <f>Raw_Data!C2521</f>
        <v>FUROSEMIDE 20 MG TABLET</v>
      </c>
      <c r="D2521" t="str">
        <f>Raw_Data!D2521</f>
        <v>69315011610</v>
      </c>
      <c r="E2521" t="str">
        <f>Raw_Data!E2521</f>
        <v>BYNE, EDMUND</v>
      </c>
      <c r="F2521" t="str">
        <f>Raw_Data!F2521</f>
        <v>1033186648</v>
      </c>
      <c r="G2521" t="str">
        <f>Raw_Data!H2521</f>
        <v>0</v>
      </c>
      <c r="H2521">
        <f>IFERROR(VLOOKUP(G2521,Store_Map!$A$2:$I$100,3,FALSE),"")</f>
        <v>0</v>
      </c>
      <c r="I2521">
        <f>IFERROR(VLOOKUP(G2521,Store_Map!$A$2:$I$100,4,FALSE),"")</f>
        <v>0</v>
      </c>
      <c r="J2521">
        <f>IFERROR(VLOOKUP(G2521,Store_Map!$A$2:$I$100,5,FALSE),"")</f>
        <v>0</v>
      </c>
      <c r="K2521">
        <f>IFERROR(VLOOKUP(G2521,Store_Map!$A$2:$I$100,6,FALSE),"")</f>
        <v>0</v>
      </c>
      <c r="L2521">
        <f>IFERROR(VLOOKUP(G2521,Store_Map!$A$2:$I$100,7,FALSE),"")</f>
        <v>0</v>
      </c>
      <c r="M2521">
        <f>IFERROR(VLOOKUP(G2521,Store_Map!$A$2:$I$100,8,FALSE),"")</f>
        <v>0</v>
      </c>
      <c r="N2521">
        <f t="shared" si="351"/>
        <v>0</v>
      </c>
      <c r="O2521" t="str">
        <f t="shared" si="352"/>
        <v>PASS</v>
      </c>
      <c r="P2521" t="str">
        <f t="shared" si="353"/>
        <v>PASS</v>
      </c>
      <c r="Q2521" t="str">
        <f t="shared" si="354"/>
        <v>PASS</v>
      </c>
      <c r="R2521" t="str">
        <f t="shared" si="355"/>
        <v>PASS</v>
      </c>
      <c r="S2521" t="str">
        <f t="shared" si="356"/>
        <v>PASS</v>
      </c>
      <c r="T2521">
        <f t="shared" si="357"/>
        <v>100</v>
      </c>
      <c r="U2521" t="str">
        <f t="shared" si="358"/>
        <v>Low</v>
      </c>
      <c r="V2521" t="str">
        <f t="shared" si="359"/>
        <v>Clean</v>
      </c>
    </row>
    <row r="2522" spans="1:22" x14ac:dyDescent="0.3">
      <c r="A2522" t="str">
        <f>Raw_Data!A2522</f>
        <v>6228107</v>
      </c>
      <c r="B2522">
        <f>Raw_Data!B2522</f>
        <v>45681</v>
      </c>
      <c r="C2522" t="str">
        <f>Raw_Data!C2522</f>
        <v>TRIAMTERENE-HCTZ 37.5-25 MG</v>
      </c>
      <c r="D2522" t="str">
        <f>Raw_Data!D2522</f>
        <v>60505265605</v>
      </c>
      <c r="E2522" t="str">
        <f>Raw_Data!E2522</f>
        <v>BYNE, EDMUND</v>
      </c>
      <c r="F2522" t="str">
        <f>Raw_Data!F2522</f>
        <v>1033186648</v>
      </c>
      <c r="G2522" t="str">
        <f>Raw_Data!H2522</f>
        <v>0</v>
      </c>
      <c r="H2522">
        <f>IFERROR(VLOOKUP(G2522,Store_Map!$A$2:$I$100,3,FALSE),"")</f>
        <v>0</v>
      </c>
      <c r="I2522">
        <f>IFERROR(VLOOKUP(G2522,Store_Map!$A$2:$I$100,4,FALSE),"")</f>
        <v>0</v>
      </c>
      <c r="J2522">
        <f>IFERROR(VLOOKUP(G2522,Store_Map!$A$2:$I$100,5,FALSE),"")</f>
        <v>0</v>
      </c>
      <c r="K2522">
        <f>IFERROR(VLOOKUP(G2522,Store_Map!$A$2:$I$100,6,FALSE),"")</f>
        <v>0</v>
      </c>
      <c r="L2522">
        <f>IFERROR(VLOOKUP(G2522,Store_Map!$A$2:$I$100,7,FALSE),"")</f>
        <v>0</v>
      </c>
      <c r="M2522">
        <f>IFERROR(VLOOKUP(G2522,Store_Map!$A$2:$I$100,8,FALSE),"")</f>
        <v>0</v>
      </c>
      <c r="N2522">
        <f t="shared" si="351"/>
        <v>0</v>
      </c>
      <c r="O2522" t="str">
        <f t="shared" si="352"/>
        <v>PASS</v>
      </c>
      <c r="P2522" t="str">
        <f t="shared" si="353"/>
        <v>PASS</v>
      </c>
      <c r="Q2522" t="str">
        <f t="shared" si="354"/>
        <v>PASS</v>
      </c>
      <c r="R2522" t="str">
        <f t="shared" si="355"/>
        <v>PASS</v>
      </c>
      <c r="S2522" t="str">
        <f t="shared" si="356"/>
        <v>PASS</v>
      </c>
      <c r="T2522">
        <f t="shared" si="357"/>
        <v>100</v>
      </c>
      <c r="U2522" t="str">
        <f t="shared" si="358"/>
        <v>Low</v>
      </c>
      <c r="V2522" t="str">
        <f t="shared" si="359"/>
        <v>Clean</v>
      </c>
    </row>
    <row r="2523" spans="1:22" x14ac:dyDescent="0.3">
      <c r="A2523" t="str">
        <f>Raw_Data!A2523</f>
        <v>6243393</v>
      </c>
      <c r="B2523">
        <f>Raw_Data!B2523</f>
        <v>45681</v>
      </c>
      <c r="C2523" t="str">
        <f>Raw_Data!C2523</f>
        <v>METFORMIN HCL 500 MG TABLET</v>
      </c>
      <c r="D2523" t="str">
        <f>Raw_Data!D2523</f>
        <v>68382075805</v>
      </c>
      <c r="E2523" t="str">
        <f>Raw_Data!E2523</f>
        <v>BYNE, EDMUND</v>
      </c>
      <c r="F2523" t="str">
        <f>Raw_Data!F2523</f>
        <v>1033186648</v>
      </c>
      <c r="G2523" t="str">
        <f>Raw_Data!H2523</f>
        <v>0</v>
      </c>
      <c r="H2523">
        <f>IFERROR(VLOOKUP(G2523,Store_Map!$A$2:$I$100,3,FALSE),"")</f>
        <v>0</v>
      </c>
      <c r="I2523">
        <f>IFERROR(VLOOKUP(G2523,Store_Map!$A$2:$I$100,4,FALSE),"")</f>
        <v>0</v>
      </c>
      <c r="J2523">
        <f>IFERROR(VLOOKUP(G2523,Store_Map!$A$2:$I$100,5,FALSE),"")</f>
        <v>0</v>
      </c>
      <c r="K2523">
        <f>IFERROR(VLOOKUP(G2523,Store_Map!$A$2:$I$100,6,FALSE),"")</f>
        <v>0</v>
      </c>
      <c r="L2523">
        <f>IFERROR(VLOOKUP(G2523,Store_Map!$A$2:$I$100,7,FALSE),"")</f>
        <v>0</v>
      </c>
      <c r="M2523">
        <f>IFERROR(VLOOKUP(G2523,Store_Map!$A$2:$I$100,8,FALSE),"")</f>
        <v>0</v>
      </c>
      <c r="N2523">
        <f t="shared" si="351"/>
        <v>0</v>
      </c>
      <c r="O2523" t="str">
        <f t="shared" si="352"/>
        <v>PASS</v>
      </c>
      <c r="P2523" t="str">
        <f t="shared" si="353"/>
        <v>PASS</v>
      </c>
      <c r="Q2523" t="str">
        <f t="shared" si="354"/>
        <v>PASS</v>
      </c>
      <c r="R2523" t="str">
        <f t="shared" si="355"/>
        <v>PASS</v>
      </c>
      <c r="S2523" t="str">
        <f t="shared" si="356"/>
        <v>PASS</v>
      </c>
      <c r="T2523">
        <f t="shared" si="357"/>
        <v>100</v>
      </c>
      <c r="U2523" t="str">
        <f t="shared" si="358"/>
        <v>Low</v>
      </c>
      <c r="V2523" t="str">
        <f t="shared" si="359"/>
        <v>Clean</v>
      </c>
    </row>
    <row r="2524" spans="1:22" x14ac:dyDescent="0.3">
      <c r="A2524" t="str">
        <f>Raw_Data!A2524</f>
        <v>6252550</v>
      </c>
      <c r="B2524">
        <f>Raw_Data!B2524</f>
        <v>45681</v>
      </c>
      <c r="C2524" t="str">
        <f>Raw_Data!C2524</f>
        <v>FLUCONAZOLE 200 MG TABLET</v>
      </c>
      <c r="D2524" t="str">
        <f>Raw_Data!D2524</f>
        <v>68462010430</v>
      </c>
      <c r="E2524" t="str">
        <f>Raw_Data!E2524</f>
        <v>GIBBS, JON</v>
      </c>
      <c r="F2524" t="str">
        <f>Raw_Data!F2524</f>
        <v>1700896156</v>
      </c>
      <c r="G2524" t="str">
        <f>Raw_Data!H2524</f>
        <v>0</v>
      </c>
      <c r="H2524">
        <f>IFERROR(VLOOKUP(G2524,Store_Map!$A$2:$I$100,3,FALSE),"")</f>
        <v>0</v>
      </c>
      <c r="I2524">
        <f>IFERROR(VLOOKUP(G2524,Store_Map!$A$2:$I$100,4,FALSE),"")</f>
        <v>0</v>
      </c>
      <c r="J2524">
        <f>IFERROR(VLOOKUP(G2524,Store_Map!$A$2:$I$100,5,FALSE),"")</f>
        <v>0</v>
      </c>
      <c r="K2524">
        <f>IFERROR(VLOOKUP(G2524,Store_Map!$A$2:$I$100,6,FALSE),"")</f>
        <v>0</v>
      </c>
      <c r="L2524">
        <f>IFERROR(VLOOKUP(G2524,Store_Map!$A$2:$I$100,7,FALSE),"")</f>
        <v>0</v>
      </c>
      <c r="M2524">
        <f>IFERROR(VLOOKUP(G2524,Store_Map!$A$2:$I$100,8,FALSE),"")</f>
        <v>0</v>
      </c>
      <c r="N2524">
        <f t="shared" si="351"/>
        <v>0</v>
      </c>
      <c r="O2524" t="str">
        <f t="shared" si="352"/>
        <v>PASS</v>
      </c>
      <c r="P2524" t="str">
        <f t="shared" si="353"/>
        <v>PASS</v>
      </c>
      <c r="Q2524" t="str">
        <f t="shared" si="354"/>
        <v>PASS</v>
      </c>
      <c r="R2524" t="str">
        <f t="shared" si="355"/>
        <v>PASS</v>
      </c>
      <c r="S2524" t="str">
        <f t="shared" si="356"/>
        <v>PASS</v>
      </c>
      <c r="T2524">
        <f t="shared" si="357"/>
        <v>100</v>
      </c>
      <c r="U2524" t="str">
        <f t="shared" si="358"/>
        <v>Low</v>
      </c>
      <c r="V2524" t="str">
        <f t="shared" si="359"/>
        <v>Clean</v>
      </c>
    </row>
    <row r="2525" spans="1:22" x14ac:dyDescent="0.3">
      <c r="A2525" t="str">
        <f>Raw_Data!A2525</f>
        <v>6252551</v>
      </c>
      <c r="B2525">
        <f>Raw_Data!B2525</f>
        <v>45681</v>
      </c>
      <c r="C2525" t="str">
        <f>Raw_Data!C2525</f>
        <v>AZITHROMYCIN 250 MG TABLET</v>
      </c>
      <c r="D2525" t="str">
        <f>Raw_Data!D2525</f>
        <v>50111078751</v>
      </c>
      <c r="E2525" t="str">
        <f>Raw_Data!E2525</f>
        <v>GIBBS, JON</v>
      </c>
      <c r="F2525" t="str">
        <f>Raw_Data!F2525</f>
        <v>1700896156</v>
      </c>
      <c r="G2525" t="str">
        <f>Raw_Data!H2525</f>
        <v>0</v>
      </c>
      <c r="H2525">
        <f>IFERROR(VLOOKUP(G2525,Store_Map!$A$2:$I$100,3,FALSE),"")</f>
        <v>0</v>
      </c>
      <c r="I2525">
        <f>IFERROR(VLOOKUP(G2525,Store_Map!$A$2:$I$100,4,FALSE),"")</f>
        <v>0</v>
      </c>
      <c r="J2525">
        <f>IFERROR(VLOOKUP(G2525,Store_Map!$A$2:$I$100,5,FALSE),"")</f>
        <v>0</v>
      </c>
      <c r="K2525">
        <f>IFERROR(VLOOKUP(G2525,Store_Map!$A$2:$I$100,6,FALSE),"")</f>
        <v>0</v>
      </c>
      <c r="L2525">
        <f>IFERROR(VLOOKUP(G2525,Store_Map!$A$2:$I$100,7,FALSE),"")</f>
        <v>0</v>
      </c>
      <c r="M2525">
        <f>IFERROR(VLOOKUP(G2525,Store_Map!$A$2:$I$100,8,FALSE),"")</f>
        <v>0</v>
      </c>
      <c r="N2525">
        <f t="shared" si="351"/>
        <v>0</v>
      </c>
      <c r="O2525" t="str">
        <f t="shared" si="352"/>
        <v>PASS</v>
      </c>
      <c r="P2525" t="str">
        <f t="shared" si="353"/>
        <v>PASS</v>
      </c>
      <c r="Q2525" t="str">
        <f t="shared" si="354"/>
        <v>PASS</v>
      </c>
      <c r="R2525" t="str">
        <f t="shared" si="355"/>
        <v>PASS</v>
      </c>
      <c r="S2525" t="str">
        <f t="shared" si="356"/>
        <v>PASS</v>
      </c>
      <c r="T2525">
        <f t="shared" si="357"/>
        <v>100</v>
      </c>
      <c r="U2525" t="str">
        <f t="shared" si="358"/>
        <v>Low</v>
      </c>
      <c r="V2525" t="str">
        <f t="shared" si="359"/>
        <v>Clean</v>
      </c>
    </row>
    <row r="2526" spans="1:22" x14ac:dyDescent="0.3">
      <c r="A2526" t="str">
        <f>Raw_Data!A2526</f>
        <v>6252553</v>
      </c>
      <c r="B2526">
        <f>Raw_Data!B2526</f>
        <v>45681</v>
      </c>
      <c r="C2526" t="str">
        <f>Raw_Data!C2526</f>
        <v>DULOXETINE HCL DR 60 MG CAP</v>
      </c>
      <c r="D2526" t="str">
        <f>Raw_Data!D2526</f>
        <v>27241009903</v>
      </c>
      <c r="E2526" t="str">
        <f>Raw_Data!E2526</f>
        <v>YASIN, NURA</v>
      </c>
      <c r="F2526" t="str">
        <f>Raw_Data!F2526</f>
        <v>1265518567</v>
      </c>
      <c r="G2526" t="str">
        <f>Raw_Data!H2526</f>
        <v>0</v>
      </c>
      <c r="H2526">
        <f>IFERROR(VLOOKUP(G2526,Store_Map!$A$2:$I$100,3,FALSE),"")</f>
        <v>0</v>
      </c>
      <c r="I2526">
        <f>IFERROR(VLOOKUP(G2526,Store_Map!$A$2:$I$100,4,FALSE),"")</f>
        <v>0</v>
      </c>
      <c r="J2526">
        <f>IFERROR(VLOOKUP(G2526,Store_Map!$A$2:$I$100,5,FALSE),"")</f>
        <v>0</v>
      </c>
      <c r="K2526">
        <f>IFERROR(VLOOKUP(G2526,Store_Map!$A$2:$I$100,6,FALSE),"")</f>
        <v>0</v>
      </c>
      <c r="L2526">
        <f>IFERROR(VLOOKUP(G2526,Store_Map!$A$2:$I$100,7,FALSE),"")</f>
        <v>0</v>
      </c>
      <c r="M2526">
        <f>IFERROR(VLOOKUP(G2526,Store_Map!$A$2:$I$100,8,FALSE),"")</f>
        <v>0</v>
      </c>
      <c r="N2526">
        <f t="shared" si="351"/>
        <v>0</v>
      </c>
      <c r="O2526" t="str">
        <f t="shared" si="352"/>
        <v>PASS</v>
      </c>
      <c r="P2526" t="str">
        <f t="shared" si="353"/>
        <v>PASS</v>
      </c>
      <c r="Q2526" t="str">
        <f t="shared" si="354"/>
        <v>PASS</v>
      </c>
      <c r="R2526" t="str">
        <f t="shared" si="355"/>
        <v>PASS</v>
      </c>
      <c r="S2526" t="str">
        <f t="shared" si="356"/>
        <v>PASS</v>
      </c>
      <c r="T2526">
        <f t="shared" si="357"/>
        <v>100</v>
      </c>
      <c r="U2526" t="str">
        <f t="shared" si="358"/>
        <v>Low</v>
      </c>
      <c r="V2526" t="str">
        <f t="shared" si="359"/>
        <v>Clean</v>
      </c>
    </row>
    <row r="2527" spans="1:22" x14ac:dyDescent="0.3">
      <c r="A2527" t="str">
        <f>Raw_Data!A2527</f>
        <v>6252554</v>
      </c>
      <c r="B2527">
        <f>Raw_Data!B2527</f>
        <v>45681</v>
      </c>
      <c r="C2527" t="str">
        <f>Raw_Data!C2527</f>
        <v>TRAZODONE 50 MG TABLET</v>
      </c>
      <c r="D2527" t="str">
        <f>Raw_Data!D2527</f>
        <v>50111056002</v>
      </c>
      <c r="E2527" t="str">
        <f>Raw_Data!E2527</f>
        <v>GIBBS, JON</v>
      </c>
      <c r="F2527" t="str">
        <f>Raw_Data!F2527</f>
        <v>1700896156</v>
      </c>
      <c r="G2527" t="str">
        <f>Raw_Data!H2527</f>
        <v>0</v>
      </c>
      <c r="H2527">
        <f>IFERROR(VLOOKUP(G2527,Store_Map!$A$2:$I$100,3,FALSE),"")</f>
        <v>0</v>
      </c>
      <c r="I2527">
        <f>IFERROR(VLOOKUP(G2527,Store_Map!$A$2:$I$100,4,FALSE),"")</f>
        <v>0</v>
      </c>
      <c r="J2527">
        <f>IFERROR(VLOOKUP(G2527,Store_Map!$A$2:$I$100,5,FALSE),"")</f>
        <v>0</v>
      </c>
      <c r="K2527">
        <f>IFERROR(VLOOKUP(G2527,Store_Map!$A$2:$I$100,6,FALSE),"")</f>
        <v>0</v>
      </c>
      <c r="L2527">
        <f>IFERROR(VLOOKUP(G2527,Store_Map!$A$2:$I$100,7,FALSE),"")</f>
        <v>0</v>
      </c>
      <c r="M2527">
        <f>IFERROR(VLOOKUP(G2527,Store_Map!$A$2:$I$100,8,FALSE),"")</f>
        <v>0</v>
      </c>
      <c r="N2527">
        <f t="shared" si="351"/>
        <v>0</v>
      </c>
      <c r="O2527" t="str">
        <f t="shared" si="352"/>
        <v>PASS</v>
      </c>
      <c r="P2527" t="str">
        <f t="shared" si="353"/>
        <v>PASS</v>
      </c>
      <c r="Q2527" t="str">
        <f t="shared" si="354"/>
        <v>PASS</v>
      </c>
      <c r="R2527" t="str">
        <f t="shared" si="355"/>
        <v>PASS</v>
      </c>
      <c r="S2527" t="str">
        <f t="shared" si="356"/>
        <v>PASS</v>
      </c>
      <c r="T2527">
        <f t="shared" si="357"/>
        <v>100</v>
      </c>
      <c r="U2527" t="str">
        <f t="shared" si="358"/>
        <v>Low</v>
      </c>
      <c r="V2527" t="str">
        <f t="shared" si="359"/>
        <v>Clean</v>
      </c>
    </row>
    <row r="2528" spans="1:22" x14ac:dyDescent="0.3">
      <c r="A2528" t="str">
        <f>Raw_Data!A2528</f>
        <v>6252555</v>
      </c>
      <c r="B2528">
        <f>Raw_Data!B2528</f>
        <v>45681</v>
      </c>
      <c r="C2528" t="str">
        <f>Raw_Data!C2528</f>
        <v>AMLODIPINE BESYLATE 10 MG T</v>
      </c>
      <c r="D2528" t="str">
        <f>Raw_Data!D2528</f>
        <v>69097012815</v>
      </c>
      <c r="E2528" t="str">
        <f>Raw_Data!E2528</f>
        <v>GIBBS, JON</v>
      </c>
      <c r="F2528" t="str">
        <f>Raw_Data!F2528</f>
        <v>1700896156</v>
      </c>
      <c r="G2528" t="str">
        <f>Raw_Data!H2528</f>
        <v>0</v>
      </c>
      <c r="H2528">
        <f>IFERROR(VLOOKUP(G2528,Store_Map!$A$2:$I$100,3,FALSE),"")</f>
        <v>0</v>
      </c>
      <c r="I2528">
        <f>IFERROR(VLOOKUP(G2528,Store_Map!$A$2:$I$100,4,FALSE),"")</f>
        <v>0</v>
      </c>
      <c r="J2528">
        <f>IFERROR(VLOOKUP(G2528,Store_Map!$A$2:$I$100,5,FALSE),"")</f>
        <v>0</v>
      </c>
      <c r="K2528">
        <f>IFERROR(VLOOKUP(G2528,Store_Map!$A$2:$I$100,6,FALSE),"")</f>
        <v>0</v>
      </c>
      <c r="L2528">
        <f>IFERROR(VLOOKUP(G2528,Store_Map!$A$2:$I$100,7,FALSE),"")</f>
        <v>0</v>
      </c>
      <c r="M2528">
        <f>IFERROR(VLOOKUP(G2528,Store_Map!$A$2:$I$100,8,FALSE),"")</f>
        <v>0</v>
      </c>
      <c r="N2528">
        <f t="shared" si="351"/>
        <v>0</v>
      </c>
      <c r="O2528" t="str">
        <f t="shared" si="352"/>
        <v>PASS</v>
      </c>
      <c r="P2528" t="str">
        <f t="shared" si="353"/>
        <v>PASS</v>
      </c>
      <c r="Q2528" t="str">
        <f t="shared" si="354"/>
        <v>PASS</v>
      </c>
      <c r="R2528" t="str">
        <f t="shared" si="355"/>
        <v>PASS</v>
      </c>
      <c r="S2528" t="str">
        <f t="shared" si="356"/>
        <v>PASS</v>
      </c>
      <c r="T2528">
        <f t="shared" si="357"/>
        <v>100</v>
      </c>
      <c r="U2528" t="str">
        <f t="shared" si="358"/>
        <v>Low</v>
      </c>
      <c r="V2528" t="str">
        <f t="shared" si="359"/>
        <v>Clean</v>
      </c>
    </row>
    <row r="2529" spans="1:22" x14ac:dyDescent="0.3">
      <c r="A2529" t="str">
        <f>Raw_Data!A2529</f>
        <v>6252556</v>
      </c>
      <c r="B2529">
        <f>Raw_Data!B2529</f>
        <v>45681</v>
      </c>
      <c r="C2529" t="str">
        <f>Raw_Data!C2529</f>
        <v>DICLOFENAC POT 50 MG TABLET</v>
      </c>
      <c r="D2529" t="str">
        <f>Raw_Data!D2529</f>
        <v>93094801</v>
      </c>
      <c r="E2529" t="str">
        <f>Raw_Data!E2529</f>
        <v>GIBBS, JON</v>
      </c>
      <c r="F2529" t="str">
        <f>Raw_Data!F2529</f>
        <v>1700896156</v>
      </c>
      <c r="G2529" t="str">
        <f>Raw_Data!H2529</f>
        <v>0</v>
      </c>
      <c r="H2529">
        <f>IFERROR(VLOOKUP(G2529,Store_Map!$A$2:$I$100,3,FALSE),"")</f>
        <v>0</v>
      </c>
      <c r="I2529">
        <f>IFERROR(VLOOKUP(G2529,Store_Map!$A$2:$I$100,4,FALSE),"")</f>
        <v>0</v>
      </c>
      <c r="J2529">
        <f>IFERROR(VLOOKUP(G2529,Store_Map!$A$2:$I$100,5,FALSE),"")</f>
        <v>0</v>
      </c>
      <c r="K2529">
        <f>IFERROR(VLOOKUP(G2529,Store_Map!$A$2:$I$100,6,FALSE),"")</f>
        <v>0</v>
      </c>
      <c r="L2529">
        <f>IFERROR(VLOOKUP(G2529,Store_Map!$A$2:$I$100,7,FALSE),"")</f>
        <v>0</v>
      </c>
      <c r="M2529">
        <f>IFERROR(VLOOKUP(G2529,Store_Map!$A$2:$I$100,8,FALSE),"")</f>
        <v>0</v>
      </c>
      <c r="N2529">
        <f t="shared" si="351"/>
        <v>0</v>
      </c>
      <c r="O2529" t="str">
        <f t="shared" si="352"/>
        <v>PASS</v>
      </c>
      <c r="P2529" t="str">
        <f t="shared" si="353"/>
        <v>REVIEW</v>
      </c>
      <c r="Q2529" t="str">
        <f t="shared" si="354"/>
        <v>PASS</v>
      </c>
      <c r="R2529" t="str">
        <f t="shared" si="355"/>
        <v>PASS</v>
      </c>
      <c r="S2529" t="str">
        <f t="shared" si="356"/>
        <v>REVIEW</v>
      </c>
      <c r="T2529">
        <f t="shared" si="357"/>
        <v>90</v>
      </c>
      <c r="U2529" t="str">
        <f t="shared" si="358"/>
        <v>Low</v>
      </c>
      <c r="V2529" t="str">
        <f t="shared" si="359"/>
        <v>Invalid NDC</v>
      </c>
    </row>
    <row r="2530" spans="1:22" x14ac:dyDescent="0.3">
      <c r="A2530" t="str">
        <f>Raw_Data!A2530</f>
        <v>6252557</v>
      </c>
      <c r="B2530">
        <f>Raw_Data!B2530</f>
        <v>45681</v>
      </c>
      <c r="C2530" t="str">
        <f>Raw_Data!C2530</f>
        <v>OZEMPIC 0.25-0.5 MG/DOSE PE</v>
      </c>
      <c r="D2530" t="str">
        <f>Raw_Data!D2530</f>
        <v>169418113</v>
      </c>
      <c r="E2530" t="str">
        <f>Raw_Data!E2530</f>
        <v>GIBBS, JON</v>
      </c>
      <c r="F2530" t="str">
        <f>Raw_Data!F2530</f>
        <v>1700896156</v>
      </c>
      <c r="G2530" t="str">
        <f>Raw_Data!H2530</f>
        <v>0</v>
      </c>
      <c r="H2530">
        <f>IFERROR(VLOOKUP(G2530,Store_Map!$A$2:$I$100,3,FALSE),"")</f>
        <v>0</v>
      </c>
      <c r="I2530">
        <f>IFERROR(VLOOKUP(G2530,Store_Map!$A$2:$I$100,4,FALSE),"")</f>
        <v>0</v>
      </c>
      <c r="J2530">
        <f>IFERROR(VLOOKUP(G2530,Store_Map!$A$2:$I$100,5,FALSE),"")</f>
        <v>0</v>
      </c>
      <c r="K2530">
        <f>IFERROR(VLOOKUP(G2530,Store_Map!$A$2:$I$100,6,FALSE),"")</f>
        <v>0</v>
      </c>
      <c r="L2530">
        <f>IFERROR(VLOOKUP(G2530,Store_Map!$A$2:$I$100,7,FALSE),"")</f>
        <v>0</v>
      </c>
      <c r="M2530">
        <f>IFERROR(VLOOKUP(G2530,Store_Map!$A$2:$I$100,8,FALSE),"")</f>
        <v>0</v>
      </c>
      <c r="N2530">
        <f t="shared" si="351"/>
        <v>0</v>
      </c>
      <c r="O2530" t="str">
        <f t="shared" si="352"/>
        <v>PASS</v>
      </c>
      <c r="P2530" t="str">
        <f t="shared" si="353"/>
        <v>REVIEW</v>
      </c>
      <c r="Q2530" t="str">
        <f t="shared" si="354"/>
        <v>PASS</v>
      </c>
      <c r="R2530" t="str">
        <f t="shared" si="355"/>
        <v>PASS</v>
      </c>
      <c r="S2530" t="str">
        <f t="shared" si="356"/>
        <v>REVIEW</v>
      </c>
      <c r="T2530">
        <f t="shared" si="357"/>
        <v>90</v>
      </c>
      <c r="U2530" t="str">
        <f t="shared" si="358"/>
        <v>Low</v>
      </c>
      <c r="V2530" t="str">
        <f t="shared" si="359"/>
        <v>Invalid NDC</v>
      </c>
    </row>
    <row r="2531" spans="1:22" x14ac:dyDescent="0.3">
      <c r="A2531" t="str">
        <f>Raw_Data!A2531</f>
        <v>6252558</v>
      </c>
      <c r="B2531">
        <f>Raw_Data!B2531</f>
        <v>45681</v>
      </c>
      <c r="C2531" t="str">
        <f>Raw_Data!C2531</f>
        <v>AMLODIPINE BESYLATE 5 MG TA</v>
      </c>
      <c r="D2531" t="str">
        <f>Raw_Data!D2531</f>
        <v>69097012715</v>
      </c>
      <c r="E2531" t="str">
        <f>Raw_Data!E2531</f>
        <v>GIBBS, JON</v>
      </c>
      <c r="F2531" t="str">
        <f>Raw_Data!F2531</f>
        <v>1700896156</v>
      </c>
      <c r="G2531" t="str">
        <f>Raw_Data!H2531</f>
        <v>0</v>
      </c>
      <c r="H2531">
        <f>IFERROR(VLOOKUP(G2531,Store_Map!$A$2:$I$100,3,FALSE),"")</f>
        <v>0</v>
      </c>
      <c r="I2531">
        <f>IFERROR(VLOOKUP(G2531,Store_Map!$A$2:$I$100,4,FALSE),"")</f>
        <v>0</v>
      </c>
      <c r="J2531">
        <f>IFERROR(VLOOKUP(G2531,Store_Map!$A$2:$I$100,5,FALSE),"")</f>
        <v>0</v>
      </c>
      <c r="K2531">
        <f>IFERROR(VLOOKUP(G2531,Store_Map!$A$2:$I$100,6,FALSE),"")</f>
        <v>0</v>
      </c>
      <c r="L2531">
        <f>IFERROR(VLOOKUP(G2531,Store_Map!$A$2:$I$100,7,FALSE),"")</f>
        <v>0</v>
      </c>
      <c r="M2531">
        <f>IFERROR(VLOOKUP(G2531,Store_Map!$A$2:$I$100,8,FALSE),"")</f>
        <v>0</v>
      </c>
      <c r="N2531">
        <f t="shared" si="351"/>
        <v>0</v>
      </c>
      <c r="O2531" t="str">
        <f t="shared" si="352"/>
        <v>PASS</v>
      </c>
      <c r="P2531" t="str">
        <f t="shared" si="353"/>
        <v>PASS</v>
      </c>
      <c r="Q2531" t="str">
        <f t="shared" si="354"/>
        <v>PASS</v>
      </c>
      <c r="R2531" t="str">
        <f t="shared" si="355"/>
        <v>PASS</v>
      </c>
      <c r="S2531" t="str">
        <f t="shared" si="356"/>
        <v>PASS</v>
      </c>
      <c r="T2531">
        <f t="shared" si="357"/>
        <v>100</v>
      </c>
      <c r="U2531" t="str">
        <f t="shared" si="358"/>
        <v>Low</v>
      </c>
      <c r="V2531" t="str">
        <f t="shared" si="359"/>
        <v>Clean</v>
      </c>
    </row>
    <row r="2532" spans="1:22" x14ac:dyDescent="0.3">
      <c r="A2532" t="str">
        <f>Raw_Data!A2532</f>
        <v>6252559</v>
      </c>
      <c r="B2532">
        <f>Raw_Data!B2532</f>
        <v>45681</v>
      </c>
      <c r="C2532" t="str">
        <f>Raw_Data!C2532</f>
        <v>ROSUVASTATIN CALCIUM 10 MG</v>
      </c>
      <c r="D2532" t="str">
        <f>Raw_Data!D2532</f>
        <v>68462026290</v>
      </c>
      <c r="E2532" t="str">
        <f>Raw_Data!E2532</f>
        <v>MACHADO, MARIA</v>
      </c>
      <c r="F2532" t="str">
        <f>Raw_Data!F2532</f>
        <v>1619100302</v>
      </c>
      <c r="G2532" t="str">
        <f>Raw_Data!H2532</f>
        <v>0</v>
      </c>
      <c r="H2532">
        <f>IFERROR(VLOOKUP(G2532,Store_Map!$A$2:$I$100,3,FALSE),"")</f>
        <v>0</v>
      </c>
      <c r="I2532">
        <f>IFERROR(VLOOKUP(G2532,Store_Map!$A$2:$I$100,4,FALSE),"")</f>
        <v>0</v>
      </c>
      <c r="J2532">
        <f>IFERROR(VLOOKUP(G2532,Store_Map!$A$2:$I$100,5,FALSE),"")</f>
        <v>0</v>
      </c>
      <c r="K2532">
        <f>IFERROR(VLOOKUP(G2532,Store_Map!$A$2:$I$100,6,FALSE),"")</f>
        <v>0</v>
      </c>
      <c r="L2532">
        <f>IFERROR(VLOOKUP(G2532,Store_Map!$A$2:$I$100,7,FALSE),"")</f>
        <v>0</v>
      </c>
      <c r="M2532">
        <f>IFERROR(VLOOKUP(G2532,Store_Map!$A$2:$I$100,8,FALSE),"")</f>
        <v>0</v>
      </c>
      <c r="N2532">
        <f t="shared" si="351"/>
        <v>0</v>
      </c>
      <c r="O2532" t="str">
        <f t="shared" si="352"/>
        <v>PASS</v>
      </c>
      <c r="P2532" t="str">
        <f t="shared" si="353"/>
        <v>PASS</v>
      </c>
      <c r="Q2532" t="str">
        <f t="shared" si="354"/>
        <v>PASS</v>
      </c>
      <c r="R2532" t="str">
        <f t="shared" si="355"/>
        <v>PASS</v>
      </c>
      <c r="S2532" t="str">
        <f t="shared" si="356"/>
        <v>PASS</v>
      </c>
      <c r="T2532">
        <f t="shared" si="357"/>
        <v>100</v>
      </c>
      <c r="U2532" t="str">
        <f t="shared" si="358"/>
        <v>Low</v>
      </c>
      <c r="V2532" t="str">
        <f t="shared" si="359"/>
        <v>Clean</v>
      </c>
    </row>
    <row r="2533" spans="1:22" x14ac:dyDescent="0.3">
      <c r="A2533" t="str">
        <f>Raw_Data!A2533</f>
        <v>6252560</v>
      </c>
      <c r="B2533">
        <f>Raw_Data!B2533</f>
        <v>45681</v>
      </c>
      <c r="C2533" t="str">
        <f>Raw_Data!C2533</f>
        <v>GLIPIZIDE 10 MG TABLET</v>
      </c>
      <c r="D2533" t="str">
        <f>Raw_Data!D2533</f>
        <v>60505014201</v>
      </c>
      <c r="E2533" t="str">
        <f>Raw_Data!E2533</f>
        <v>MACHADO, MARIA</v>
      </c>
      <c r="F2533" t="str">
        <f>Raw_Data!F2533</f>
        <v>1619100302</v>
      </c>
      <c r="G2533" t="str">
        <f>Raw_Data!H2533</f>
        <v>0</v>
      </c>
      <c r="H2533">
        <f>IFERROR(VLOOKUP(G2533,Store_Map!$A$2:$I$100,3,FALSE),"")</f>
        <v>0</v>
      </c>
      <c r="I2533">
        <f>IFERROR(VLOOKUP(G2533,Store_Map!$A$2:$I$100,4,FALSE),"")</f>
        <v>0</v>
      </c>
      <c r="J2533">
        <f>IFERROR(VLOOKUP(G2533,Store_Map!$A$2:$I$100,5,FALSE),"")</f>
        <v>0</v>
      </c>
      <c r="K2533">
        <f>IFERROR(VLOOKUP(G2533,Store_Map!$A$2:$I$100,6,FALSE),"")</f>
        <v>0</v>
      </c>
      <c r="L2533">
        <f>IFERROR(VLOOKUP(G2533,Store_Map!$A$2:$I$100,7,FALSE),"")</f>
        <v>0</v>
      </c>
      <c r="M2533">
        <f>IFERROR(VLOOKUP(G2533,Store_Map!$A$2:$I$100,8,FALSE),"")</f>
        <v>0</v>
      </c>
      <c r="N2533">
        <f t="shared" si="351"/>
        <v>0</v>
      </c>
      <c r="O2533" t="str">
        <f t="shared" si="352"/>
        <v>PASS</v>
      </c>
      <c r="P2533" t="str">
        <f t="shared" si="353"/>
        <v>PASS</v>
      </c>
      <c r="Q2533" t="str">
        <f t="shared" si="354"/>
        <v>PASS</v>
      </c>
      <c r="R2533" t="str">
        <f t="shared" si="355"/>
        <v>PASS</v>
      </c>
      <c r="S2533" t="str">
        <f t="shared" si="356"/>
        <v>PASS</v>
      </c>
      <c r="T2533">
        <f t="shared" si="357"/>
        <v>100</v>
      </c>
      <c r="U2533" t="str">
        <f t="shared" si="358"/>
        <v>Low</v>
      </c>
      <c r="V2533" t="str">
        <f t="shared" si="359"/>
        <v>Clean</v>
      </c>
    </row>
    <row r="2534" spans="1:22" x14ac:dyDescent="0.3">
      <c r="A2534" t="str">
        <f>Raw_Data!A2534</f>
        <v>6252566</v>
      </c>
      <c r="B2534">
        <f>Raw_Data!B2534</f>
        <v>45681</v>
      </c>
      <c r="C2534" t="str">
        <f>Raw_Data!C2534</f>
        <v>SILDENAFIL 100 MG TABLET</v>
      </c>
      <c r="D2534" t="str">
        <f>Raw_Data!D2534</f>
        <v>27241006903</v>
      </c>
      <c r="E2534" t="str">
        <f>Raw_Data!E2534</f>
        <v>BYNE, EDMUND</v>
      </c>
      <c r="F2534" t="str">
        <f>Raw_Data!F2534</f>
        <v>1033186648</v>
      </c>
      <c r="G2534" t="str">
        <f>Raw_Data!H2534</f>
        <v>0</v>
      </c>
      <c r="H2534">
        <f>IFERROR(VLOOKUP(G2534,Store_Map!$A$2:$I$100,3,FALSE),"")</f>
        <v>0</v>
      </c>
      <c r="I2534">
        <f>IFERROR(VLOOKUP(G2534,Store_Map!$A$2:$I$100,4,FALSE),"")</f>
        <v>0</v>
      </c>
      <c r="J2534">
        <f>IFERROR(VLOOKUP(G2534,Store_Map!$A$2:$I$100,5,FALSE),"")</f>
        <v>0</v>
      </c>
      <c r="K2534">
        <f>IFERROR(VLOOKUP(G2534,Store_Map!$A$2:$I$100,6,FALSE),"")</f>
        <v>0</v>
      </c>
      <c r="L2534">
        <f>IFERROR(VLOOKUP(G2534,Store_Map!$A$2:$I$100,7,FALSE),"")</f>
        <v>0</v>
      </c>
      <c r="M2534">
        <f>IFERROR(VLOOKUP(G2534,Store_Map!$A$2:$I$100,8,FALSE),"")</f>
        <v>0</v>
      </c>
      <c r="N2534">
        <f t="shared" si="351"/>
        <v>0</v>
      </c>
      <c r="O2534" t="str">
        <f t="shared" si="352"/>
        <v>PASS</v>
      </c>
      <c r="P2534" t="str">
        <f t="shared" si="353"/>
        <v>PASS</v>
      </c>
      <c r="Q2534" t="str">
        <f t="shared" si="354"/>
        <v>PASS</v>
      </c>
      <c r="R2534" t="str">
        <f t="shared" si="355"/>
        <v>PASS</v>
      </c>
      <c r="S2534" t="str">
        <f t="shared" si="356"/>
        <v>PASS</v>
      </c>
      <c r="T2534">
        <f t="shared" si="357"/>
        <v>100</v>
      </c>
      <c r="U2534" t="str">
        <f t="shared" si="358"/>
        <v>Low</v>
      </c>
      <c r="V2534" t="str">
        <f t="shared" si="359"/>
        <v>Clean</v>
      </c>
    </row>
    <row r="2535" spans="1:22" x14ac:dyDescent="0.3">
      <c r="A2535" t="str">
        <f>Raw_Data!A2535</f>
        <v>6252567</v>
      </c>
      <c r="B2535">
        <f>Raw_Data!B2535</f>
        <v>45681</v>
      </c>
      <c r="C2535" t="str">
        <f>Raw_Data!C2535</f>
        <v>METHOCARBAMOL 500 MG TABLET</v>
      </c>
      <c r="D2535" t="str">
        <f>Raw_Data!D2535</f>
        <v>43547040510</v>
      </c>
      <c r="E2535" t="str">
        <f>Raw_Data!E2535</f>
        <v>BYNE, EDMUND</v>
      </c>
      <c r="F2535" t="str">
        <f>Raw_Data!F2535</f>
        <v>1033186648</v>
      </c>
      <c r="G2535" t="str">
        <f>Raw_Data!H2535</f>
        <v>0</v>
      </c>
      <c r="H2535">
        <f>IFERROR(VLOOKUP(G2535,Store_Map!$A$2:$I$100,3,FALSE),"")</f>
        <v>0</v>
      </c>
      <c r="I2535">
        <f>IFERROR(VLOOKUP(G2535,Store_Map!$A$2:$I$100,4,FALSE),"")</f>
        <v>0</v>
      </c>
      <c r="J2535">
        <f>IFERROR(VLOOKUP(G2535,Store_Map!$A$2:$I$100,5,FALSE),"")</f>
        <v>0</v>
      </c>
      <c r="K2535">
        <f>IFERROR(VLOOKUP(G2535,Store_Map!$A$2:$I$100,6,FALSE),"")</f>
        <v>0</v>
      </c>
      <c r="L2535">
        <f>IFERROR(VLOOKUP(G2535,Store_Map!$A$2:$I$100,7,FALSE),"")</f>
        <v>0</v>
      </c>
      <c r="M2535">
        <f>IFERROR(VLOOKUP(G2535,Store_Map!$A$2:$I$100,8,FALSE),"")</f>
        <v>0</v>
      </c>
      <c r="N2535">
        <f t="shared" si="351"/>
        <v>0</v>
      </c>
      <c r="O2535" t="str">
        <f t="shared" si="352"/>
        <v>PASS</v>
      </c>
      <c r="P2535" t="str">
        <f t="shared" si="353"/>
        <v>PASS</v>
      </c>
      <c r="Q2535" t="str">
        <f t="shared" si="354"/>
        <v>PASS</v>
      </c>
      <c r="R2535" t="str">
        <f t="shared" si="355"/>
        <v>PASS</v>
      </c>
      <c r="S2535" t="str">
        <f t="shared" si="356"/>
        <v>PASS</v>
      </c>
      <c r="T2535">
        <f t="shared" si="357"/>
        <v>100</v>
      </c>
      <c r="U2535" t="str">
        <f t="shared" si="358"/>
        <v>Low</v>
      </c>
      <c r="V2535" t="str">
        <f t="shared" si="359"/>
        <v>Clean</v>
      </c>
    </row>
    <row r="2536" spans="1:22" x14ac:dyDescent="0.3">
      <c r="A2536" t="str">
        <f>Raw_Data!A2536</f>
        <v>6252568</v>
      </c>
      <c r="B2536">
        <f>Raw_Data!B2536</f>
        <v>45681</v>
      </c>
      <c r="C2536" t="str">
        <f>Raw_Data!C2536</f>
        <v>IBUPROFEN 800 MG TABLET</v>
      </c>
      <c r="D2536" t="str">
        <f>Raw_Data!D2536</f>
        <v>59651036205</v>
      </c>
      <c r="E2536" t="str">
        <f>Raw_Data!E2536</f>
        <v>BYNE, EDMUND</v>
      </c>
      <c r="F2536" t="str">
        <f>Raw_Data!F2536</f>
        <v>1033186648</v>
      </c>
      <c r="G2536" t="str">
        <f>Raw_Data!H2536</f>
        <v>0</v>
      </c>
      <c r="H2536">
        <f>IFERROR(VLOOKUP(G2536,Store_Map!$A$2:$I$100,3,FALSE),"")</f>
        <v>0</v>
      </c>
      <c r="I2536">
        <f>IFERROR(VLOOKUP(G2536,Store_Map!$A$2:$I$100,4,FALSE),"")</f>
        <v>0</v>
      </c>
      <c r="J2536">
        <f>IFERROR(VLOOKUP(G2536,Store_Map!$A$2:$I$100,5,FALSE),"")</f>
        <v>0</v>
      </c>
      <c r="K2536">
        <f>IFERROR(VLOOKUP(G2536,Store_Map!$A$2:$I$100,6,FALSE),"")</f>
        <v>0</v>
      </c>
      <c r="L2536">
        <f>IFERROR(VLOOKUP(G2536,Store_Map!$A$2:$I$100,7,FALSE),"")</f>
        <v>0</v>
      </c>
      <c r="M2536">
        <f>IFERROR(VLOOKUP(G2536,Store_Map!$A$2:$I$100,8,FALSE),"")</f>
        <v>0</v>
      </c>
      <c r="N2536">
        <f t="shared" si="351"/>
        <v>0</v>
      </c>
      <c r="O2536" t="str">
        <f t="shared" si="352"/>
        <v>PASS</v>
      </c>
      <c r="P2536" t="str">
        <f t="shared" si="353"/>
        <v>PASS</v>
      </c>
      <c r="Q2536" t="str">
        <f t="shared" si="354"/>
        <v>PASS</v>
      </c>
      <c r="R2536" t="str">
        <f t="shared" si="355"/>
        <v>PASS</v>
      </c>
      <c r="S2536" t="str">
        <f t="shared" si="356"/>
        <v>PASS</v>
      </c>
      <c r="T2536">
        <f t="shared" si="357"/>
        <v>100</v>
      </c>
      <c r="U2536" t="str">
        <f t="shared" si="358"/>
        <v>Low</v>
      </c>
      <c r="V2536" t="str">
        <f t="shared" si="359"/>
        <v>Clean</v>
      </c>
    </row>
    <row r="2537" spans="1:22" x14ac:dyDescent="0.3">
      <c r="A2537" t="str">
        <f>Raw_Data!A2537</f>
        <v>6252569</v>
      </c>
      <c r="B2537">
        <f>Raw_Data!B2537</f>
        <v>45681</v>
      </c>
      <c r="C2537" t="str">
        <f>Raw_Data!C2537</f>
        <v>AMLODIPINE BESYLATE 10 MG T</v>
      </c>
      <c r="D2537" t="str">
        <f>Raw_Data!D2537</f>
        <v>69097012815</v>
      </c>
      <c r="E2537" t="str">
        <f>Raw_Data!E2537</f>
        <v>BYNE, EDMUND</v>
      </c>
      <c r="F2537" t="str">
        <f>Raw_Data!F2537</f>
        <v>1033186648</v>
      </c>
      <c r="G2537" t="str">
        <f>Raw_Data!H2537</f>
        <v>0</v>
      </c>
      <c r="H2537">
        <f>IFERROR(VLOOKUP(G2537,Store_Map!$A$2:$I$100,3,FALSE),"")</f>
        <v>0</v>
      </c>
      <c r="I2537">
        <f>IFERROR(VLOOKUP(G2537,Store_Map!$A$2:$I$100,4,FALSE),"")</f>
        <v>0</v>
      </c>
      <c r="J2537">
        <f>IFERROR(VLOOKUP(G2537,Store_Map!$A$2:$I$100,5,FALSE),"")</f>
        <v>0</v>
      </c>
      <c r="K2537">
        <f>IFERROR(VLOOKUP(G2537,Store_Map!$A$2:$I$100,6,FALSE),"")</f>
        <v>0</v>
      </c>
      <c r="L2537">
        <f>IFERROR(VLOOKUP(G2537,Store_Map!$A$2:$I$100,7,FALSE),"")</f>
        <v>0</v>
      </c>
      <c r="M2537">
        <f>IFERROR(VLOOKUP(G2537,Store_Map!$A$2:$I$100,8,FALSE),"")</f>
        <v>0</v>
      </c>
      <c r="N2537">
        <f t="shared" si="351"/>
        <v>0</v>
      </c>
      <c r="O2537" t="str">
        <f t="shared" si="352"/>
        <v>PASS</v>
      </c>
      <c r="P2537" t="str">
        <f t="shared" si="353"/>
        <v>PASS</v>
      </c>
      <c r="Q2537" t="str">
        <f t="shared" si="354"/>
        <v>PASS</v>
      </c>
      <c r="R2537" t="str">
        <f t="shared" si="355"/>
        <v>PASS</v>
      </c>
      <c r="S2537" t="str">
        <f t="shared" si="356"/>
        <v>PASS</v>
      </c>
      <c r="T2537">
        <f t="shared" si="357"/>
        <v>100</v>
      </c>
      <c r="U2537" t="str">
        <f t="shared" si="358"/>
        <v>Low</v>
      </c>
      <c r="V2537" t="str">
        <f t="shared" si="359"/>
        <v>Clean</v>
      </c>
    </row>
    <row r="2538" spans="1:22" x14ac:dyDescent="0.3">
      <c r="A2538" t="str">
        <f>Raw_Data!A2538</f>
        <v>6252570</v>
      </c>
      <c r="B2538">
        <f>Raw_Data!B2538</f>
        <v>45681</v>
      </c>
      <c r="C2538" t="str">
        <f>Raw_Data!C2538</f>
        <v>IBUPROFEN 600 MG TABLET</v>
      </c>
      <c r="D2538" t="str">
        <f>Raw_Data!D2538</f>
        <v>67877032005</v>
      </c>
      <c r="E2538" t="str">
        <f>Raw_Data!E2538</f>
        <v>BYNE, EDMUND</v>
      </c>
      <c r="F2538" t="str">
        <f>Raw_Data!F2538</f>
        <v>1033186648</v>
      </c>
      <c r="G2538" t="str">
        <f>Raw_Data!H2538</f>
        <v>0</v>
      </c>
      <c r="H2538">
        <f>IFERROR(VLOOKUP(G2538,Store_Map!$A$2:$I$100,3,FALSE),"")</f>
        <v>0</v>
      </c>
      <c r="I2538">
        <f>IFERROR(VLOOKUP(G2538,Store_Map!$A$2:$I$100,4,FALSE),"")</f>
        <v>0</v>
      </c>
      <c r="J2538">
        <f>IFERROR(VLOOKUP(G2538,Store_Map!$A$2:$I$100,5,FALSE),"")</f>
        <v>0</v>
      </c>
      <c r="K2538">
        <f>IFERROR(VLOOKUP(G2538,Store_Map!$A$2:$I$100,6,FALSE),"")</f>
        <v>0</v>
      </c>
      <c r="L2538">
        <f>IFERROR(VLOOKUP(G2538,Store_Map!$A$2:$I$100,7,FALSE),"")</f>
        <v>0</v>
      </c>
      <c r="M2538">
        <f>IFERROR(VLOOKUP(G2538,Store_Map!$A$2:$I$100,8,FALSE),"")</f>
        <v>0</v>
      </c>
      <c r="N2538">
        <f t="shared" si="351"/>
        <v>0</v>
      </c>
      <c r="O2538" t="str">
        <f t="shared" si="352"/>
        <v>PASS</v>
      </c>
      <c r="P2538" t="str">
        <f t="shared" si="353"/>
        <v>PASS</v>
      </c>
      <c r="Q2538" t="str">
        <f t="shared" si="354"/>
        <v>PASS</v>
      </c>
      <c r="R2538" t="str">
        <f t="shared" si="355"/>
        <v>PASS</v>
      </c>
      <c r="S2538" t="str">
        <f t="shared" si="356"/>
        <v>PASS</v>
      </c>
      <c r="T2538">
        <f t="shared" si="357"/>
        <v>100</v>
      </c>
      <c r="U2538" t="str">
        <f t="shared" si="358"/>
        <v>Low</v>
      </c>
      <c r="V2538" t="str">
        <f t="shared" si="359"/>
        <v>Clean</v>
      </c>
    </row>
    <row r="2539" spans="1:22" x14ac:dyDescent="0.3">
      <c r="A2539" t="str">
        <f>Raw_Data!A2539</f>
        <v>6252573</v>
      </c>
      <c r="B2539">
        <f>Raw_Data!B2539</f>
        <v>45681</v>
      </c>
      <c r="C2539" t="str">
        <f>Raw_Data!C2539</f>
        <v>PRENATAL VITAMINS TABLET</v>
      </c>
      <c r="D2539" t="str">
        <f>Raw_Data!D2539</f>
        <v>536408501</v>
      </c>
      <c r="E2539" t="str">
        <f>Raw_Data!E2539</f>
        <v>GRESHAM, J. MARK</v>
      </c>
      <c r="F2539" t="str">
        <f>Raw_Data!F2539</f>
        <v>1326026618</v>
      </c>
      <c r="G2539" t="str">
        <f>Raw_Data!H2539</f>
        <v>0</v>
      </c>
      <c r="H2539">
        <f>IFERROR(VLOOKUP(G2539,Store_Map!$A$2:$I$100,3,FALSE),"")</f>
        <v>0</v>
      </c>
      <c r="I2539">
        <f>IFERROR(VLOOKUP(G2539,Store_Map!$A$2:$I$100,4,FALSE),"")</f>
        <v>0</v>
      </c>
      <c r="J2539">
        <f>IFERROR(VLOOKUP(G2539,Store_Map!$A$2:$I$100,5,FALSE),"")</f>
        <v>0</v>
      </c>
      <c r="K2539">
        <f>IFERROR(VLOOKUP(G2539,Store_Map!$A$2:$I$100,6,FALSE),"")</f>
        <v>0</v>
      </c>
      <c r="L2539">
        <f>IFERROR(VLOOKUP(G2539,Store_Map!$A$2:$I$100,7,FALSE),"")</f>
        <v>0</v>
      </c>
      <c r="M2539">
        <f>IFERROR(VLOOKUP(G2539,Store_Map!$A$2:$I$100,8,FALSE),"")</f>
        <v>0</v>
      </c>
      <c r="N2539">
        <f t="shared" si="351"/>
        <v>0</v>
      </c>
      <c r="O2539" t="str">
        <f t="shared" si="352"/>
        <v>PASS</v>
      </c>
      <c r="P2539" t="str">
        <f t="shared" si="353"/>
        <v>REVIEW</v>
      </c>
      <c r="Q2539" t="str">
        <f t="shared" si="354"/>
        <v>PASS</v>
      </c>
      <c r="R2539" t="str">
        <f t="shared" si="355"/>
        <v>PASS</v>
      </c>
      <c r="S2539" t="str">
        <f t="shared" si="356"/>
        <v>REVIEW</v>
      </c>
      <c r="T2539">
        <f t="shared" si="357"/>
        <v>90</v>
      </c>
      <c r="U2539" t="str">
        <f t="shared" si="358"/>
        <v>Low</v>
      </c>
      <c r="V2539" t="str">
        <f t="shared" si="359"/>
        <v>Invalid NDC</v>
      </c>
    </row>
    <row r="2540" spans="1:22" x14ac:dyDescent="0.3">
      <c r="A2540" t="str">
        <f>Raw_Data!A2540</f>
        <v>6252575</v>
      </c>
      <c r="B2540">
        <f>Raw_Data!B2540</f>
        <v>45681</v>
      </c>
      <c r="C2540" t="str">
        <f>Raw_Data!C2540</f>
        <v>BACLOFEN 10 MG TABLET</v>
      </c>
      <c r="D2540" t="str">
        <f>Raw_Data!D2540</f>
        <v>52817032000</v>
      </c>
      <c r="E2540" t="str">
        <f>Raw_Data!E2540</f>
        <v>YASIN, NURA</v>
      </c>
      <c r="F2540" t="str">
        <f>Raw_Data!F2540</f>
        <v>1265518567</v>
      </c>
      <c r="G2540" t="str">
        <f>Raw_Data!H2540</f>
        <v>0</v>
      </c>
      <c r="H2540">
        <f>IFERROR(VLOOKUP(G2540,Store_Map!$A$2:$I$100,3,FALSE),"")</f>
        <v>0</v>
      </c>
      <c r="I2540">
        <f>IFERROR(VLOOKUP(G2540,Store_Map!$A$2:$I$100,4,FALSE),"")</f>
        <v>0</v>
      </c>
      <c r="J2540">
        <f>IFERROR(VLOOKUP(G2540,Store_Map!$A$2:$I$100,5,FALSE),"")</f>
        <v>0</v>
      </c>
      <c r="K2540">
        <f>IFERROR(VLOOKUP(G2540,Store_Map!$A$2:$I$100,6,FALSE),"")</f>
        <v>0</v>
      </c>
      <c r="L2540">
        <f>IFERROR(VLOOKUP(G2540,Store_Map!$A$2:$I$100,7,FALSE),"")</f>
        <v>0</v>
      </c>
      <c r="M2540">
        <f>IFERROR(VLOOKUP(G2540,Store_Map!$A$2:$I$100,8,FALSE),"")</f>
        <v>0</v>
      </c>
      <c r="N2540">
        <f t="shared" si="351"/>
        <v>0</v>
      </c>
      <c r="O2540" t="str">
        <f t="shared" si="352"/>
        <v>PASS</v>
      </c>
      <c r="P2540" t="str">
        <f t="shared" si="353"/>
        <v>PASS</v>
      </c>
      <c r="Q2540" t="str">
        <f t="shared" si="354"/>
        <v>PASS</v>
      </c>
      <c r="R2540" t="str">
        <f t="shared" si="355"/>
        <v>PASS</v>
      </c>
      <c r="S2540" t="str">
        <f t="shared" si="356"/>
        <v>PASS</v>
      </c>
      <c r="T2540">
        <f t="shared" si="357"/>
        <v>100</v>
      </c>
      <c r="U2540" t="str">
        <f t="shared" si="358"/>
        <v>Low</v>
      </c>
      <c r="V2540" t="str">
        <f t="shared" si="359"/>
        <v>Clean</v>
      </c>
    </row>
    <row r="2541" spans="1:22" x14ac:dyDescent="0.3">
      <c r="A2541" t="str">
        <f>Raw_Data!A2541</f>
        <v>4010895</v>
      </c>
      <c r="B2541">
        <f>Raw_Data!B2541</f>
        <v>45681</v>
      </c>
      <c r="C2541" t="str">
        <f>Raw_Data!C2541</f>
        <v>PHENTERMINE 37.5 MG TABLET</v>
      </c>
      <c r="D2541" t="str">
        <f>Raw_Data!D2541</f>
        <v>10702002501</v>
      </c>
      <c r="E2541" t="str">
        <f>Raw_Data!E2541</f>
        <v>GIBBS, JON</v>
      </c>
      <c r="F2541" t="str">
        <f>Raw_Data!F2541</f>
        <v>1700896156</v>
      </c>
      <c r="G2541" t="str">
        <f>Raw_Data!H2541</f>
        <v>0</v>
      </c>
      <c r="H2541">
        <f>IFERROR(VLOOKUP(G2541,Store_Map!$A$2:$I$100,3,FALSE),"")</f>
        <v>0</v>
      </c>
      <c r="I2541">
        <f>IFERROR(VLOOKUP(G2541,Store_Map!$A$2:$I$100,4,FALSE),"")</f>
        <v>0</v>
      </c>
      <c r="J2541">
        <f>IFERROR(VLOOKUP(G2541,Store_Map!$A$2:$I$100,5,FALSE),"")</f>
        <v>0</v>
      </c>
      <c r="K2541">
        <f>IFERROR(VLOOKUP(G2541,Store_Map!$A$2:$I$100,6,FALSE),"")</f>
        <v>0</v>
      </c>
      <c r="L2541">
        <f>IFERROR(VLOOKUP(G2541,Store_Map!$A$2:$I$100,7,FALSE),"")</f>
        <v>0</v>
      </c>
      <c r="M2541">
        <f>IFERROR(VLOOKUP(G2541,Store_Map!$A$2:$I$100,8,FALSE),"")</f>
        <v>0</v>
      </c>
      <c r="N2541">
        <f t="shared" si="351"/>
        <v>0</v>
      </c>
      <c r="O2541" t="str">
        <f t="shared" si="352"/>
        <v>PASS</v>
      </c>
      <c r="P2541" t="str">
        <f t="shared" si="353"/>
        <v>PASS</v>
      </c>
      <c r="Q2541" t="str">
        <f t="shared" si="354"/>
        <v>PASS</v>
      </c>
      <c r="R2541" t="str">
        <f t="shared" si="355"/>
        <v>PASS</v>
      </c>
      <c r="S2541" t="str">
        <f t="shared" si="356"/>
        <v>PASS</v>
      </c>
      <c r="T2541">
        <f t="shared" si="357"/>
        <v>100</v>
      </c>
      <c r="U2541" t="str">
        <f t="shared" si="358"/>
        <v>Low</v>
      </c>
      <c r="V2541" t="str">
        <f t="shared" si="359"/>
        <v>Clean</v>
      </c>
    </row>
    <row r="2542" spans="1:22" x14ac:dyDescent="0.3">
      <c r="A2542" t="str">
        <f>Raw_Data!A2542</f>
        <v>6252581</v>
      </c>
      <c r="B2542">
        <f>Raw_Data!B2542</f>
        <v>45681</v>
      </c>
      <c r="C2542" t="str">
        <f>Raw_Data!C2542</f>
        <v>FERROUS SULFATE 325 MG TABL</v>
      </c>
      <c r="D2542" t="str">
        <f>Raw_Data!D2542</f>
        <v>904759080</v>
      </c>
      <c r="E2542" t="str">
        <f>Raw_Data!E2542</f>
        <v>BYNE, EDMUND</v>
      </c>
      <c r="F2542" t="str">
        <f>Raw_Data!F2542</f>
        <v>1033186648</v>
      </c>
      <c r="G2542" t="str">
        <f>Raw_Data!H2542</f>
        <v>0</v>
      </c>
      <c r="H2542">
        <f>IFERROR(VLOOKUP(G2542,Store_Map!$A$2:$I$100,3,FALSE),"")</f>
        <v>0</v>
      </c>
      <c r="I2542">
        <f>IFERROR(VLOOKUP(G2542,Store_Map!$A$2:$I$100,4,FALSE),"")</f>
        <v>0</v>
      </c>
      <c r="J2542">
        <f>IFERROR(VLOOKUP(G2542,Store_Map!$A$2:$I$100,5,FALSE),"")</f>
        <v>0</v>
      </c>
      <c r="K2542">
        <f>IFERROR(VLOOKUP(G2542,Store_Map!$A$2:$I$100,6,FALSE),"")</f>
        <v>0</v>
      </c>
      <c r="L2542">
        <f>IFERROR(VLOOKUP(G2542,Store_Map!$A$2:$I$100,7,FALSE),"")</f>
        <v>0</v>
      </c>
      <c r="M2542">
        <f>IFERROR(VLOOKUP(G2542,Store_Map!$A$2:$I$100,8,FALSE),"")</f>
        <v>0</v>
      </c>
      <c r="N2542">
        <f t="shared" si="351"/>
        <v>0</v>
      </c>
      <c r="O2542" t="str">
        <f t="shared" si="352"/>
        <v>PASS</v>
      </c>
      <c r="P2542" t="str">
        <f t="shared" si="353"/>
        <v>REVIEW</v>
      </c>
      <c r="Q2542" t="str">
        <f t="shared" si="354"/>
        <v>PASS</v>
      </c>
      <c r="R2542" t="str">
        <f t="shared" si="355"/>
        <v>PASS</v>
      </c>
      <c r="S2542" t="str">
        <f t="shared" si="356"/>
        <v>REVIEW</v>
      </c>
      <c r="T2542">
        <f t="shared" si="357"/>
        <v>90</v>
      </c>
      <c r="U2542" t="str">
        <f t="shared" si="358"/>
        <v>Low</v>
      </c>
      <c r="V2542" t="str">
        <f t="shared" si="359"/>
        <v>Invalid NDC</v>
      </c>
    </row>
    <row r="2543" spans="1:22" x14ac:dyDescent="0.3">
      <c r="A2543" t="str">
        <f>Raw_Data!A2543</f>
        <v>6252582</v>
      </c>
      <c r="B2543">
        <f>Raw_Data!B2543</f>
        <v>45681</v>
      </c>
      <c r="C2543" t="str">
        <f>Raw_Data!C2543</f>
        <v>BISOPROLOL FUMARATE 5 MG TA</v>
      </c>
      <c r="D2543" t="str">
        <f>Raw_Data!D2543</f>
        <v>29300012601</v>
      </c>
      <c r="E2543" t="str">
        <f>Raw_Data!E2543</f>
        <v>BYNE, EDMUND</v>
      </c>
      <c r="F2543" t="str">
        <f>Raw_Data!F2543</f>
        <v>1033186648</v>
      </c>
      <c r="G2543" t="str">
        <f>Raw_Data!H2543</f>
        <v>0</v>
      </c>
      <c r="H2543">
        <f>IFERROR(VLOOKUP(G2543,Store_Map!$A$2:$I$100,3,FALSE),"")</f>
        <v>0</v>
      </c>
      <c r="I2543">
        <f>IFERROR(VLOOKUP(G2543,Store_Map!$A$2:$I$100,4,FALSE),"")</f>
        <v>0</v>
      </c>
      <c r="J2543">
        <f>IFERROR(VLOOKUP(G2543,Store_Map!$A$2:$I$100,5,FALSE),"")</f>
        <v>0</v>
      </c>
      <c r="K2543">
        <f>IFERROR(VLOOKUP(G2543,Store_Map!$A$2:$I$100,6,FALSE),"")</f>
        <v>0</v>
      </c>
      <c r="L2543">
        <f>IFERROR(VLOOKUP(G2543,Store_Map!$A$2:$I$100,7,FALSE),"")</f>
        <v>0</v>
      </c>
      <c r="M2543">
        <f>IFERROR(VLOOKUP(G2543,Store_Map!$A$2:$I$100,8,FALSE),"")</f>
        <v>0</v>
      </c>
      <c r="N2543">
        <f t="shared" si="351"/>
        <v>0</v>
      </c>
      <c r="O2543" t="str">
        <f t="shared" si="352"/>
        <v>PASS</v>
      </c>
      <c r="P2543" t="str">
        <f t="shared" si="353"/>
        <v>PASS</v>
      </c>
      <c r="Q2543" t="str">
        <f t="shared" si="354"/>
        <v>PASS</v>
      </c>
      <c r="R2543" t="str">
        <f t="shared" si="355"/>
        <v>PASS</v>
      </c>
      <c r="S2543" t="str">
        <f t="shared" si="356"/>
        <v>PASS</v>
      </c>
      <c r="T2543">
        <f t="shared" si="357"/>
        <v>100</v>
      </c>
      <c r="U2543" t="str">
        <f t="shared" si="358"/>
        <v>Low</v>
      </c>
      <c r="V2543" t="str">
        <f t="shared" si="359"/>
        <v>Clean</v>
      </c>
    </row>
    <row r="2544" spans="1:22" x14ac:dyDescent="0.3">
      <c r="A2544" t="str">
        <f>Raw_Data!A2544</f>
        <v>6252583</v>
      </c>
      <c r="B2544">
        <f>Raw_Data!B2544</f>
        <v>45681</v>
      </c>
      <c r="C2544" t="str">
        <f>Raw_Data!C2544</f>
        <v>ATORVASTATIN 80 MG TABLET</v>
      </c>
      <c r="D2544" t="str">
        <f>Raw_Data!D2544</f>
        <v>378395305</v>
      </c>
      <c r="E2544" t="str">
        <f>Raw_Data!E2544</f>
        <v>BYNE, EDMUND</v>
      </c>
      <c r="F2544" t="str">
        <f>Raw_Data!F2544</f>
        <v>1033186648</v>
      </c>
      <c r="G2544" t="str">
        <f>Raw_Data!H2544</f>
        <v>0</v>
      </c>
      <c r="H2544">
        <f>IFERROR(VLOOKUP(G2544,Store_Map!$A$2:$I$100,3,FALSE),"")</f>
        <v>0</v>
      </c>
      <c r="I2544">
        <f>IFERROR(VLOOKUP(G2544,Store_Map!$A$2:$I$100,4,FALSE),"")</f>
        <v>0</v>
      </c>
      <c r="J2544">
        <f>IFERROR(VLOOKUP(G2544,Store_Map!$A$2:$I$100,5,FALSE),"")</f>
        <v>0</v>
      </c>
      <c r="K2544">
        <f>IFERROR(VLOOKUP(G2544,Store_Map!$A$2:$I$100,6,FALSE),"")</f>
        <v>0</v>
      </c>
      <c r="L2544">
        <f>IFERROR(VLOOKUP(G2544,Store_Map!$A$2:$I$100,7,FALSE),"")</f>
        <v>0</v>
      </c>
      <c r="M2544">
        <f>IFERROR(VLOOKUP(G2544,Store_Map!$A$2:$I$100,8,FALSE),"")</f>
        <v>0</v>
      </c>
      <c r="N2544">
        <f t="shared" si="351"/>
        <v>0</v>
      </c>
      <c r="O2544" t="str">
        <f t="shared" si="352"/>
        <v>PASS</v>
      </c>
      <c r="P2544" t="str">
        <f t="shared" si="353"/>
        <v>REVIEW</v>
      </c>
      <c r="Q2544" t="str">
        <f t="shared" si="354"/>
        <v>PASS</v>
      </c>
      <c r="R2544" t="str">
        <f t="shared" si="355"/>
        <v>PASS</v>
      </c>
      <c r="S2544" t="str">
        <f t="shared" si="356"/>
        <v>REVIEW</v>
      </c>
      <c r="T2544">
        <f t="shared" si="357"/>
        <v>90</v>
      </c>
      <c r="U2544" t="str">
        <f t="shared" si="358"/>
        <v>Low</v>
      </c>
      <c r="V2544" t="str">
        <f t="shared" si="359"/>
        <v>Invalid NDC</v>
      </c>
    </row>
    <row r="2545" spans="1:22" x14ac:dyDescent="0.3">
      <c r="A2545" t="str">
        <f>Raw_Data!A2545</f>
        <v>6252584</v>
      </c>
      <c r="B2545">
        <f>Raw_Data!B2545</f>
        <v>45681</v>
      </c>
      <c r="C2545" t="str">
        <f>Raw_Data!C2545</f>
        <v>TRAZODONE 50 MG TABLET</v>
      </c>
      <c r="D2545" t="str">
        <f>Raw_Data!D2545</f>
        <v>50111056002</v>
      </c>
      <c r="E2545" t="str">
        <f>Raw_Data!E2545</f>
        <v>BYNE, EDMUND</v>
      </c>
      <c r="F2545" t="str">
        <f>Raw_Data!F2545</f>
        <v>1033186648</v>
      </c>
      <c r="G2545" t="str">
        <f>Raw_Data!H2545</f>
        <v>0</v>
      </c>
      <c r="H2545">
        <f>IFERROR(VLOOKUP(G2545,Store_Map!$A$2:$I$100,3,FALSE),"")</f>
        <v>0</v>
      </c>
      <c r="I2545">
        <f>IFERROR(VLOOKUP(G2545,Store_Map!$A$2:$I$100,4,FALSE),"")</f>
        <v>0</v>
      </c>
      <c r="J2545">
        <f>IFERROR(VLOOKUP(G2545,Store_Map!$A$2:$I$100,5,FALSE),"")</f>
        <v>0</v>
      </c>
      <c r="K2545">
        <f>IFERROR(VLOOKUP(G2545,Store_Map!$A$2:$I$100,6,FALSE),"")</f>
        <v>0</v>
      </c>
      <c r="L2545">
        <f>IFERROR(VLOOKUP(G2545,Store_Map!$A$2:$I$100,7,FALSE),"")</f>
        <v>0</v>
      </c>
      <c r="M2545">
        <f>IFERROR(VLOOKUP(G2545,Store_Map!$A$2:$I$100,8,FALSE),"")</f>
        <v>0</v>
      </c>
      <c r="N2545">
        <f t="shared" si="351"/>
        <v>0</v>
      </c>
      <c r="O2545" t="str">
        <f t="shared" si="352"/>
        <v>PASS</v>
      </c>
      <c r="P2545" t="str">
        <f t="shared" si="353"/>
        <v>PASS</v>
      </c>
      <c r="Q2545" t="str">
        <f t="shared" si="354"/>
        <v>PASS</v>
      </c>
      <c r="R2545" t="str">
        <f t="shared" si="355"/>
        <v>PASS</v>
      </c>
      <c r="S2545" t="str">
        <f t="shared" si="356"/>
        <v>PASS</v>
      </c>
      <c r="T2545">
        <f t="shared" si="357"/>
        <v>100</v>
      </c>
      <c r="U2545" t="str">
        <f t="shared" si="358"/>
        <v>Low</v>
      </c>
      <c r="V2545" t="str">
        <f t="shared" si="359"/>
        <v>Clean</v>
      </c>
    </row>
    <row r="2546" spans="1:22" x14ac:dyDescent="0.3">
      <c r="A2546" t="str">
        <f>Raw_Data!A2546</f>
        <v>6252585</v>
      </c>
      <c r="B2546">
        <f>Raw_Data!B2546</f>
        <v>45681</v>
      </c>
      <c r="C2546" t="str">
        <f>Raw_Data!C2546</f>
        <v>BUSPIRONE HCL 10 MG TABLET</v>
      </c>
      <c r="D2546" t="str">
        <f>Raw_Data!D2546</f>
        <v>29300024505</v>
      </c>
      <c r="E2546" t="str">
        <f>Raw_Data!E2546</f>
        <v>BYNE, EDMUND</v>
      </c>
      <c r="F2546" t="str">
        <f>Raw_Data!F2546</f>
        <v>1033186648</v>
      </c>
      <c r="G2546" t="str">
        <f>Raw_Data!H2546</f>
        <v>0</v>
      </c>
      <c r="H2546">
        <f>IFERROR(VLOOKUP(G2546,Store_Map!$A$2:$I$100,3,FALSE),"")</f>
        <v>0</v>
      </c>
      <c r="I2546">
        <f>IFERROR(VLOOKUP(G2546,Store_Map!$A$2:$I$100,4,FALSE),"")</f>
        <v>0</v>
      </c>
      <c r="J2546">
        <f>IFERROR(VLOOKUP(G2546,Store_Map!$A$2:$I$100,5,FALSE),"")</f>
        <v>0</v>
      </c>
      <c r="K2546">
        <f>IFERROR(VLOOKUP(G2546,Store_Map!$A$2:$I$100,6,FALSE),"")</f>
        <v>0</v>
      </c>
      <c r="L2546">
        <f>IFERROR(VLOOKUP(G2546,Store_Map!$A$2:$I$100,7,FALSE),"")</f>
        <v>0</v>
      </c>
      <c r="M2546">
        <f>IFERROR(VLOOKUP(G2546,Store_Map!$A$2:$I$100,8,FALSE),"")</f>
        <v>0</v>
      </c>
      <c r="N2546">
        <f t="shared" si="351"/>
        <v>0</v>
      </c>
      <c r="O2546" t="str">
        <f t="shared" si="352"/>
        <v>PASS</v>
      </c>
      <c r="P2546" t="str">
        <f t="shared" si="353"/>
        <v>PASS</v>
      </c>
      <c r="Q2546" t="str">
        <f t="shared" si="354"/>
        <v>PASS</v>
      </c>
      <c r="R2546" t="str">
        <f t="shared" si="355"/>
        <v>PASS</v>
      </c>
      <c r="S2546" t="str">
        <f t="shared" si="356"/>
        <v>PASS</v>
      </c>
      <c r="T2546">
        <f t="shared" si="357"/>
        <v>100</v>
      </c>
      <c r="U2546" t="str">
        <f t="shared" si="358"/>
        <v>Low</v>
      </c>
      <c r="V2546" t="str">
        <f t="shared" si="359"/>
        <v>Clean</v>
      </c>
    </row>
    <row r="2547" spans="1:22" x14ac:dyDescent="0.3">
      <c r="A2547" t="str">
        <f>Raw_Data!A2547</f>
        <v>6252586</v>
      </c>
      <c r="B2547">
        <f>Raw_Data!B2547</f>
        <v>45681</v>
      </c>
      <c r="C2547" t="str">
        <f>Raw_Data!C2547</f>
        <v>IBUPROFEN 800 MG TABLET</v>
      </c>
      <c r="D2547" t="str">
        <f>Raw_Data!D2547</f>
        <v>59651036205</v>
      </c>
      <c r="E2547" t="str">
        <f>Raw_Data!E2547</f>
        <v>GIBBS, JON</v>
      </c>
      <c r="F2547" t="str">
        <f>Raw_Data!F2547</f>
        <v>1700896156</v>
      </c>
      <c r="G2547" t="str">
        <f>Raw_Data!H2547</f>
        <v>0</v>
      </c>
      <c r="H2547">
        <f>IFERROR(VLOOKUP(G2547,Store_Map!$A$2:$I$100,3,FALSE),"")</f>
        <v>0</v>
      </c>
      <c r="I2547">
        <f>IFERROR(VLOOKUP(G2547,Store_Map!$A$2:$I$100,4,FALSE),"")</f>
        <v>0</v>
      </c>
      <c r="J2547">
        <f>IFERROR(VLOOKUP(G2547,Store_Map!$A$2:$I$100,5,FALSE),"")</f>
        <v>0</v>
      </c>
      <c r="K2547">
        <f>IFERROR(VLOOKUP(G2547,Store_Map!$A$2:$I$100,6,FALSE),"")</f>
        <v>0</v>
      </c>
      <c r="L2547">
        <f>IFERROR(VLOOKUP(G2547,Store_Map!$A$2:$I$100,7,FALSE),"")</f>
        <v>0</v>
      </c>
      <c r="M2547">
        <f>IFERROR(VLOOKUP(G2547,Store_Map!$A$2:$I$100,8,FALSE),"")</f>
        <v>0</v>
      </c>
      <c r="N2547">
        <f t="shared" si="351"/>
        <v>0</v>
      </c>
      <c r="O2547" t="str">
        <f t="shared" si="352"/>
        <v>PASS</v>
      </c>
      <c r="P2547" t="str">
        <f t="shared" si="353"/>
        <v>PASS</v>
      </c>
      <c r="Q2547" t="str">
        <f t="shared" si="354"/>
        <v>PASS</v>
      </c>
      <c r="R2547" t="str">
        <f t="shared" si="355"/>
        <v>PASS</v>
      </c>
      <c r="S2547" t="str">
        <f t="shared" si="356"/>
        <v>PASS</v>
      </c>
      <c r="T2547">
        <f t="shared" si="357"/>
        <v>100</v>
      </c>
      <c r="U2547" t="str">
        <f t="shared" si="358"/>
        <v>Low</v>
      </c>
      <c r="V2547" t="str">
        <f t="shared" si="359"/>
        <v>Clean</v>
      </c>
    </row>
    <row r="2548" spans="1:22" x14ac:dyDescent="0.3">
      <c r="A2548" t="str">
        <f>Raw_Data!A2548</f>
        <v>6252588</v>
      </c>
      <c r="B2548">
        <f>Raw_Data!B2548</f>
        <v>45681</v>
      </c>
      <c r="C2548" t="str">
        <f>Raw_Data!C2548</f>
        <v>PIOGLITAZONE HCL 30 MG TABL</v>
      </c>
      <c r="D2548" t="str">
        <f>Raw_Data!D2548</f>
        <v>57237022090</v>
      </c>
      <c r="E2548" t="str">
        <f>Raw_Data!E2548</f>
        <v>GIBBS, JON</v>
      </c>
      <c r="F2548" t="str">
        <f>Raw_Data!F2548</f>
        <v>1700896156</v>
      </c>
      <c r="G2548" t="str">
        <f>Raw_Data!H2548</f>
        <v>0</v>
      </c>
      <c r="H2548">
        <f>IFERROR(VLOOKUP(G2548,Store_Map!$A$2:$I$100,3,FALSE),"")</f>
        <v>0</v>
      </c>
      <c r="I2548">
        <f>IFERROR(VLOOKUP(G2548,Store_Map!$A$2:$I$100,4,FALSE),"")</f>
        <v>0</v>
      </c>
      <c r="J2548">
        <f>IFERROR(VLOOKUP(G2548,Store_Map!$A$2:$I$100,5,FALSE),"")</f>
        <v>0</v>
      </c>
      <c r="K2548">
        <f>IFERROR(VLOOKUP(G2548,Store_Map!$A$2:$I$100,6,FALSE),"")</f>
        <v>0</v>
      </c>
      <c r="L2548">
        <f>IFERROR(VLOOKUP(G2548,Store_Map!$A$2:$I$100,7,FALSE),"")</f>
        <v>0</v>
      </c>
      <c r="M2548">
        <f>IFERROR(VLOOKUP(G2548,Store_Map!$A$2:$I$100,8,FALSE),"")</f>
        <v>0</v>
      </c>
      <c r="N2548">
        <f t="shared" si="351"/>
        <v>0</v>
      </c>
      <c r="O2548" t="str">
        <f t="shared" si="352"/>
        <v>PASS</v>
      </c>
      <c r="P2548" t="str">
        <f t="shared" si="353"/>
        <v>PASS</v>
      </c>
      <c r="Q2548" t="str">
        <f t="shared" si="354"/>
        <v>PASS</v>
      </c>
      <c r="R2548" t="str">
        <f t="shared" si="355"/>
        <v>PASS</v>
      </c>
      <c r="S2548" t="str">
        <f t="shared" si="356"/>
        <v>PASS</v>
      </c>
      <c r="T2548">
        <f t="shared" si="357"/>
        <v>100</v>
      </c>
      <c r="U2548" t="str">
        <f t="shared" si="358"/>
        <v>Low</v>
      </c>
      <c r="V2548" t="str">
        <f t="shared" si="359"/>
        <v>Clean</v>
      </c>
    </row>
    <row r="2549" spans="1:22" x14ac:dyDescent="0.3">
      <c r="A2549" t="str">
        <f>Raw_Data!A2549</f>
        <v>6252591</v>
      </c>
      <c r="B2549">
        <f>Raw_Data!B2549</f>
        <v>45681</v>
      </c>
      <c r="C2549" t="str">
        <f>Raw_Data!C2549</f>
        <v>METFORMIN HCL ER 500 MG TAB</v>
      </c>
      <c r="D2549" t="str">
        <f>Raw_Data!D2549</f>
        <v>49483062350</v>
      </c>
      <c r="E2549" t="str">
        <f>Raw_Data!E2549</f>
        <v>BYNE, EDMUND</v>
      </c>
      <c r="F2549" t="str">
        <f>Raw_Data!F2549</f>
        <v>1033186648</v>
      </c>
      <c r="G2549" t="str">
        <f>Raw_Data!H2549</f>
        <v>0</v>
      </c>
      <c r="H2549">
        <f>IFERROR(VLOOKUP(G2549,Store_Map!$A$2:$I$100,3,FALSE),"")</f>
        <v>0</v>
      </c>
      <c r="I2549">
        <f>IFERROR(VLOOKUP(G2549,Store_Map!$A$2:$I$100,4,FALSE),"")</f>
        <v>0</v>
      </c>
      <c r="J2549">
        <f>IFERROR(VLOOKUP(G2549,Store_Map!$A$2:$I$100,5,FALSE),"")</f>
        <v>0</v>
      </c>
      <c r="K2549">
        <f>IFERROR(VLOOKUP(G2549,Store_Map!$A$2:$I$100,6,FALSE),"")</f>
        <v>0</v>
      </c>
      <c r="L2549">
        <f>IFERROR(VLOOKUP(G2549,Store_Map!$A$2:$I$100,7,FALSE),"")</f>
        <v>0</v>
      </c>
      <c r="M2549">
        <f>IFERROR(VLOOKUP(G2549,Store_Map!$A$2:$I$100,8,FALSE),"")</f>
        <v>0</v>
      </c>
      <c r="N2549">
        <f t="shared" si="351"/>
        <v>0</v>
      </c>
      <c r="O2549" t="str">
        <f t="shared" si="352"/>
        <v>PASS</v>
      </c>
      <c r="P2549" t="str">
        <f t="shared" si="353"/>
        <v>PASS</v>
      </c>
      <c r="Q2549" t="str">
        <f t="shared" si="354"/>
        <v>PASS</v>
      </c>
      <c r="R2549" t="str">
        <f t="shared" si="355"/>
        <v>PASS</v>
      </c>
      <c r="S2549" t="str">
        <f t="shared" si="356"/>
        <v>PASS</v>
      </c>
      <c r="T2549">
        <f t="shared" si="357"/>
        <v>100</v>
      </c>
      <c r="U2549" t="str">
        <f t="shared" si="358"/>
        <v>Low</v>
      </c>
      <c r="V2549" t="str">
        <f t="shared" si="359"/>
        <v>Clean</v>
      </c>
    </row>
    <row r="2550" spans="1:22" x14ac:dyDescent="0.3">
      <c r="A2550" t="str">
        <f>Raw_Data!A2550</f>
        <v>6252592</v>
      </c>
      <c r="B2550">
        <f>Raw_Data!B2550</f>
        <v>45681</v>
      </c>
      <c r="C2550" t="str">
        <f>Raw_Data!C2550</f>
        <v>AMLODIPINE BESYLATE 5 MG TA</v>
      </c>
      <c r="D2550" t="str">
        <f>Raw_Data!D2550</f>
        <v>69097012715</v>
      </c>
      <c r="E2550" t="str">
        <f>Raw_Data!E2550</f>
        <v>BYNE, EDMUND</v>
      </c>
      <c r="F2550" t="str">
        <f>Raw_Data!F2550</f>
        <v>1033186648</v>
      </c>
      <c r="G2550" t="str">
        <f>Raw_Data!H2550</f>
        <v>0</v>
      </c>
      <c r="H2550">
        <f>IFERROR(VLOOKUP(G2550,Store_Map!$A$2:$I$100,3,FALSE),"")</f>
        <v>0</v>
      </c>
      <c r="I2550">
        <f>IFERROR(VLOOKUP(G2550,Store_Map!$A$2:$I$100,4,FALSE),"")</f>
        <v>0</v>
      </c>
      <c r="J2550">
        <f>IFERROR(VLOOKUP(G2550,Store_Map!$A$2:$I$100,5,FALSE),"")</f>
        <v>0</v>
      </c>
      <c r="K2550">
        <f>IFERROR(VLOOKUP(G2550,Store_Map!$A$2:$I$100,6,FALSE),"")</f>
        <v>0</v>
      </c>
      <c r="L2550">
        <f>IFERROR(VLOOKUP(G2550,Store_Map!$A$2:$I$100,7,FALSE),"")</f>
        <v>0</v>
      </c>
      <c r="M2550">
        <f>IFERROR(VLOOKUP(G2550,Store_Map!$A$2:$I$100,8,FALSE),"")</f>
        <v>0</v>
      </c>
      <c r="N2550">
        <f t="shared" si="351"/>
        <v>0</v>
      </c>
      <c r="O2550" t="str">
        <f t="shared" si="352"/>
        <v>PASS</v>
      </c>
      <c r="P2550" t="str">
        <f t="shared" si="353"/>
        <v>PASS</v>
      </c>
      <c r="Q2550" t="str">
        <f t="shared" si="354"/>
        <v>PASS</v>
      </c>
      <c r="R2550" t="str">
        <f t="shared" si="355"/>
        <v>PASS</v>
      </c>
      <c r="S2550" t="str">
        <f t="shared" si="356"/>
        <v>PASS</v>
      </c>
      <c r="T2550">
        <f t="shared" si="357"/>
        <v>100</v>
      </c>
      <c r="U2550" t="str">
        <f t="shared" si="358"/>
        <v>Low</v>
      </c>
      <c r="V2550" t="str">
        <f t="shared" si="359"/>
        <v>Clean</v>
      </c>
    </row>
    <row r="2551" spans="1:22" x14ac:dyDescent="0.3">
      <c r="A2551" t="str">
        <f>Raw_Data!A2551</f>
        <v>6252593</v>
      </c>
      <c r="B2551">
        <f>Raw_Data!B2551</f>
        <v>45681</v>
      </c>
      <c r="C2551" t="str">
        <f>Raw_Data!C2551</f>
        <v>LISINOPRIL 40 MG TABLET</v>
      </c>
      <c r="D2551" t="str">
        <f>Raw_Data!D2551</f>
        <v>68180097903</v>
      </c>
      <c r="E2551" t="str">
        <f>Raw_Data!E2551</f>
        <v>BYNE, EDMUND</v>
      </c>
      <c r="F2551" t="str">
        <f>Raw_Data!F2551</f>
        <v>1033186648</v>
      </c>
      <c r="G2551" t="str">
        <f>Raw_Data!H2551</f>
        <v>0</v>
      </c>
      <c r="H2551">
        <f>IFERROR(VLOOKUP(G2551,Store_Map!$A$2:$I$100,3,FALSE),"")</f>
        <v>0</v>
      </c>
      <c r="I2551">
        <f>IFERROR(VLOOKUP(G2551,Store_Map!$A$2:$I$100,4,FALSE),"")</f>
        <v>0</v>
      </c>
      <c r="J2551">
        <f>IFERROR(VLOOKUP(G2551,Store_Map!$A$2:$I$100,5,FALSE),"")</f>
        <v>0</v>
      </c>
      <c r="K2551">
        <f>IFERROR(VLOOKUP(G2551,Store_Map!$A$2:$I$100,6,FALSE),"")</f>
        <v>0</v>
      </c>
      <c r="L2551">
        <f>IFERROR(VLOOKUP(G2551,Store_Map!$A$2:$I$100,7,FALSE),"")</f>
        <v>0</v>
      </c>
      <c r="M2551">
        <f>IFERROR(VLOOKUP(G2551,Store_Map!$A$2:$I$100,8,FALSE),"")</f>
        <v>0</v>
      </c>
      <c r="N2551">
        <f t="shared" si="351"/>
        <v>0</v>
      </c>
      <c r="O2551" t="str">
        <f t="shared" si="352"/>
        <v>PASS</v>
      </c>
      <c r="P2551" t="str">
        <f t="shared" si="353"/>
        <v>PASS</v>
      </c>
      <c r="Q2551" t="str">
        <f t="shared" si="354"/>
        <v>PASS</v>
      </c>
      <c r="R2551" t="str">
        <f t="shared" si="355"/>
        <v>PASS</v>
      </c>
      <c r="S2551" t="str">
        <f t="shared" si="356"/>
        <v>PASS</v>
      </c>
      <c r="T2551">
        <f t="shared" si="357"/>
        <v>100</v>
      </c>
      <c r="U2551" t="str">
        <f t="shared" si="358"/>
        <v>Low</v>
      </c>
      <c r="V2551" t="str">
        <f t="shared" si="359"/>
        <v>Clean</v>
      </c>
    </row>
    <row r="2552" spans="1:22" x14ac:dyDescent="0.3">
      <c r="A2552" t="str">
        <f>Raw_Data!A2552</f>
        <v>6252594</v>
      </c>
      <c r="B2552">
        <f>Raw_Data!B2552</f>
        <v>45681</v>
      </c>
      <c r="C2552" t="str">
        <f>Raw_Data!C2552</f>
        <v>ATORVASTATIN 20 MG TABLET</v>
      </c>
      <c r="D2552" t="str">
        <f>Raw_Data!D2552</f>
        <v>60505257908</v>
      </c>
      <c r="E2552" t="str">
        <f>Raw_Data!E2552</f>
        <v>BYNE, EDMUND</v>
      </c>
      <c r="F2552" t="str">
        <f>Raw_Data!F2552</f>
        <v>1033186648</v>
      </c>
      <c r="G2552" t="str">
        <f>Raw_Data!H2552</f>
        <v>0</v>
      </c>
      <c r="H2552">
        <f>IFERROR(VLOOKUP(G2552,Store_Map!$A$2:$I$100,3,FALSE),"")</f>
        <v>0</v>
      </c>
      <c r="I2552">
        <f>IFERROR(VLOOKUP(G2552,Store_Map!$A$2:$I$100,4,FALSE),"")</f>
        <v>0</v>
      </c>
      <c r="J2552">
        <f>IFERROR(VLOOKUP(G2552,Store_Map!$A$2:$I$100,5,FALSE),"")</f>
        <v>0</v>
      </c>
      <c r="K2552">
        <f>IFERROR(VLOOKUP(G2552,Store_Map!$A$2:$I$100,6,FALSE),"")</f>
        <v>0</v>
      </c>
      <c r="L2552">
        <f>IFERROR(VLOOKUP(G2552,Store_Map!$A$2:$I$100,7,FALSE),"")</f>
        <v>0</v>
      </c>
      <c r="M2552">
        <f>IFERROR(VLOOKUP(G2552,Store_Map!$A$2:$I$100,8,FALSE),"")</f>
        <v>0</v>
      </c>
      <c r="N2552">
        <f t="shared" si="351"/>
        <v>0</v>
      </c>
      <c r="O2552" t="str">
        <f t="shared" si="352"/>
        <v>PASS</v>
      </c>
      <c r="P2552" t="str">
        <f t="shared" si="353"/>
        <v>PASS</v>
      </c>
      <c r="Q2552" t="str">
        <f t="shared" si="354"/>
        <v>PASS</v>
      </c>
      <c r="R2552" t="str">
        <f t="shared" si="355"/>
        <v>PASS</v>
      </c>
      <c r="S2552" t="str">
        <f t="shared" si="356"/>
        <v>PASS</v>
      </c>
      <c r="T2552">
        <f t="shared" si="357"/>
        <v>100</v>
      </c>
      <c r="U2552" t="str">
        <f t="shared" si="358"/>
        <v>Low</v>
      </c>
      <c r="V2552" t="str">
        <f t="shared" si="359"/>
        <v>Clean</v>
      </c>
    </row>
    <row r="2553" spans="1:22" x14ac:dyDescent="0.3">
      <c r="A2553" t="str">
        <f>Raw_Data!A2553</f>
        <v>6252595</v>
      </c>
      <c r="B2553">
        <f>Raw_Data!B2553</f>
        <v>45681</v>
      </c>
      <c r="C2553" t="str">
        <f>Raw_Data!C2553</f>
        <v>FARXIGA 10 MG TABLET</v>
      </c>
      <c r="D2553" t="str">
        <f>Raw_Data!D2553</f>
        <v>310621030</v>
      </c>
      <c r="E2553" t="str">
        <f>Raw_Data!E2553</f>
        <v>BYNE, EDMUND</v>
      </c>
      <c r="F2553" t="str">
        <f>Raw_Data!F2553</f>
        <v>1033186648</v>
      </c>
      <c r="G2553" t="str">
        <f>Raw_Data!H2553</f>
        <v>0</v>
      </c>
      <c r="H2553">
        <f>IFERROR(VLOOKUP(G2553,Store_Map!$A$2:$I$100,3,FALSE),"")</f>
        <v>0</v>
      </c>
      <c r="I2553">
        <f>IFERROR(VLOOKUP(G2553,Store_Map!$A$2:$I$100,4,FALSE),"")</f>
        <v>0</v>
      </c>
      <c r="J2553">
        <f>IFERROR(VLOOKUP(G2553,Store_Map!$A$2:$I$100,5,FALSE),"")</f>
        <v>0</v>
      </c>
      <c r="K2553">
        <f>IFERROR(VLOOKUP(G2553,Store_Map!$A$2:$I$100,6,FALSE),"")</f>
        <v>0</v>
      </c>
      <c r="L2553">
        <f>IFERROR(VLOOKUP(G2553,Store_Map!$A$2:$I$100,7,FALSE),"")</f>
        <v>0</v>
      </c>
      <c r="M2553">
        <f>IFERROR(VLOOKUP(G2553,Store_Map!$A$2:$I$100,8,FALSE),"")</f>
        <v>0</v>
      </c>
      <c r="N2553">
        <f t="shared" si="351"/>
        <v>0</v>
      </c>
      <c r="O2553" t="str">
        <f t="shared" si="352"/>
        <v>PASS</v>
      </c>
      <c r="P2553" t="str">
        <f t="shared" si="353"/>
        <v>REVIEW</v>
      </c>
      <c r="Q2553" t="str">
        <f t="shared" si="354"/>
        <v>PASS</v>
      </c>
      <c r="R2553" t="str">
        <f t="shared" si="355"/>
        <v>PASS</v>
      </c>
      <c r="S2553" t="str">
        <f t="shared" si="356"/>
        <v>REVIEW</v>
      </c>
      <c r="T2553">
        <f t="shared" si="357"/>
        <v>90</v>
      </c>
      <c r="U2553" t="str">
        <f t="shared" si="358"/>
        <v>Low</v>
      </c>
      <c r="V2553" t="str">
        <f t="shared" si="359"/>
        <v>Invalid NDC</v>
      </c>
    </row>
    <row r="2554" spans="1:22" x14ac:dyDescent="0.3">
      <c r="A2554" t="str">
        <f>Raw_Data!A2554</f>
        <v>6248289</v>
      </c>
      <c r="B2554">
        <f>Raw_Data!B2554</f>
        <v>45681</v>
      </c>
      <c r="C2554" t="str">
        <f>Raw_Data!C2554</f>
        <v>FARXIGA 10 MG TABLET</v>
      </c>
      <c r="D2554" t="str">
        <f>Raw_Data!D2554</f>
        <v>310621030</v>
      </c>
      <c r="E2554" t="str">
        <f>Raw_Data!E2554</f>
        <v>BYNE, EDMUND</v>
      </c>
      <c r="F2554" t="str">
        <f>Raw_Data!F2554</f>
        <v>1033186648</v>
      </c>
      <c r="G2554" t="str">
        <f>Raw_Data!H2554</f>
        <v>0</v>
      </c>
      <c r="H2554">
        <f>IFERROR(VLOOKUP(G2554,Store_Map!$A$2:$I$100,3,FALSE),"")</f>
        <v>0</v>
      </c>
      <c r="I2554">
        <f>IFERROR(VLOOKUP(G2554,Store_Map!$A$2:$I$100,4,FALSE),"")</f>
        <v>0</v>
      </c>
      <c r="J2554">
        <f>IFERROR(VLOOKUP(G2554,Store_Map!$A$2:$I$100,5,FALSE),"")</f>
        <v>0</v>
      </c>
      <c r="K2554">
        <f>IFERROR(VLOOKUP(G2554,Store_Map!$A$2:$I$100,6,FALSE),"")</f>
        <v>0</v>
      </c>
      <c r="L2554">
        <f>IFERROR(VLOOKUP(G2554,Store_Map!$A$2:$I$100,7,FALSE),"")</f>
        <v>0</v>
      </c>
      <c r="M2554">
        <f>IFERROR(VLOOKUP(G2554,Store_Map!$A$2:$I$100,8,FALSE),"")</f>
        <v>0</v>
      </c>
      <c r="N2554">
        <f t="shared" si="351"/>
        <v>0</v>
      </c>
      <c r="O2554" t="str">
        <f t="shared" si="352"/>
        <v>PASS</v>
      </c>
      <c r="P2554" t="str">
        <f t="shared" si="353"/>
        <v>REVIEW</v>
      </c>
      <c r="Q2554" t="str">
        <f t="shared" si="354"/>
        <v>PASS</v>
      </c>
      <c r="R2554" t="str">
        <f t="shared" si="355"/>
        <v>PASS</v>
      </c>
      <c r="S2554" t="str">
        <f t="shared" si="356"/>
        <v>REVIEW</v>
      </c>
      <c r="T2554">
        <f t="shared" si="357"/>
        <v>90</v>
      </c>
      <c r="U2554" t="str">
        <f t="shared" si="358"/>
        <v>Low</v>
      </c>
      <c r="V2554" t="str">
        <f t="shared" si="359"/>
        <v>Invalid NDC</v>
      </c>
    </row>
    <row r="2555" spans="1:22" x14ac:dyDescent="0.3">
      <c r="A2555" t="str">
        <f>Raw_Data!A2555</f>
        <v>6249765</v>
      </c>
      <c r="B2555">
        <f>Raw_Data!B2555</f>
        <v>45681</v>
      </c>
      <c r="C2555" t="str">
        <f>Raw_Data!C2555</f>
        <v>METOPROLOL SUCC ER 25 MG TA</v>
      </c>
      <c r="D2555" t="str">
        <f>Raw_Data!D2555</f>
        <v>55111046601</v>
      </c>
      <c r="E2555" t="str">
        <f>Raw_Data!E2555</f>
        <v>BYNE, EDMUND</v>
      </c>
      <c r="F2555" t="str">
        <f>Raw_Data!F2555</f>
        <v>1033186648</v>
      </c>
      <c r="G2555" t="str">
        <f>Raw_Data!H2555</f>
        <v>0</v>
      </c>
      <c r="H2555">
        <f>IFERROR(VLOOKUP(G2555,Store_Map!$A$2:$I$100,3,FALSE),"")</f>
        <v>0</v>
      </c>
      <c r="I2555">
        <f>IFERROR(VLOOKUP(G2555,Store_Map!$A$2:$I$100,4,FALSE),"")</f>
        <v>0</v>
      </c>
      <c r="J2555">
        <f>IFERROR(VLOOKUP(G2555,Store_Map!$A$2:$I$100,5,FALSE),"")</f>
        <v>0</v>
      </c>
      <c r="K2555">
        <f>IFERROR(VLOOKUP(G2555,Store_Map!$A$2:$I$100,6,FALSE),"")</f>
        <v>0</v>
      </c>
      <c r="L2555">
        <f>IFERROR(VLOOKUP(G2555,Store_Map!$A$2:$I$100,7,FALSE),"")</f>
        <v>0</v>
      </c>
      <c r="M2555">
        <f>IFERROR(VLOOKUP(G2555,Store_Map!$A$2:$I$100,8,FALSE),"")</f>
        <v>0</v>
      </c>
      <c r="N2555">
        <f t="shared" si="351"/>
        <v>0</v>
      </c>
      <c r="O2555" t="str">
        <f t="shared" si="352"/>
        <v>PASS</v>
      </c>
      <c r="P2555" t="str">
        <f t="shared" si="353"/>
        <v>PASS</v>
      </c>
      <c r="Q2555" t="str">
        <f t="shared" si="354"/>
        <v>PASS</v>
      </c>
      <c r="R2555" t="str">
        <f t="shared" si="355"/>
        <v>PASS</v>
      </c>
      <c r="S2555" t="str">
        <f t="shared" si="356"/>
        <v>PASS</v>
      </c>
      <c r="T2555">
        <f t="shared" si="357"/>
        <v>100</v>
      </c>
      <c r="U2555" t="str">
        <f t="shared" si="358"/>
        <v>Low</v>
      </c>
      <c r="V2555" t="str">
        <f t="shared" si="359"/>
        <v>Clean</v>
      </c>
    </row>
    <row r="2556" spans="1:22" x14ac:dyDescent="0.3">
      <c r="A2556" t="str">
        <f>Raw_Data!A2556</f>
        <v>6231124</v>
      </c>
      <c r="B2556">
        <f>Raw_Data!B2556</f>
        <v>45681</v>
      </c>
      <c r="C2556" t="str">
        <f>Raw_Data!C2556</f>
        <v>HYDROXYZINE HCL 25 MG TABLE</v>
      </c>
      <c r="D2556" t="str">
        <f>Raw_Data!D2556</f>
        <v>23155050110</v>
      </c>
      <c r="E2556" t="str">
        <f>Raw_Data!E2556</f>
        <v>GIBBS, JON</v>
      </c>
      <c r="F2556" t="str">
        <f>Raw_Data!F2556</f>
        <v>1700896156</v>
      </c>
      <c r="G2556" t="str">
        <f>Raw_Data!H2556</f>
        <v>0</v>
      </c>
      <c r="H2556">
        <f>IFERROR(VLOOKUP(G2556,Store_Map!$A$2:$I$100,3,FALSE),"")</f>
        <v>0</v>
      </c>
      <c r="I2556">
        <f>IFERROR(VLOOKUP(G2556,Store_Map!$A$2:$I$100,4,FALSE),"")</f>
        <v>0</v>
      </c>
      <c r="J2556">
        <f>IFERROR(VLOOKUP(G2556,Store_Map!$A$2:$I$100,5,FALSE),"")</f>
        <v>0</v>
      </c>
      <c r="K2556">
        <f>IFERROR(VLOOKUP(G2556,Store_Map!$A$2:$I$100,6,FALSE),"")</f>
        <v>0</v>
      </c>
      <c r="L2556">
        <f>IFERROR(VLOOKUP(G2556,Store_Map!$A$2:$I$100,7,FALSE),"")</f>
        <v>0</v>
      </c>
      <c r="M2556">
        <f>IFERROR(VLOOKUP(G2556,Store_Map!$A$2:$I$100,8,FALSE),"")</f>
        <v>0</v>
      </c>
      <c r="N2556">
        <f t="shared" si="351"/>
        <v>0</v>
      </c>
      <c r="O2556" t="str">
        <f t="shared" si="352"/>
        <v>PASS</v>
      </c>
      <c r="P2556" t="str">
        <f t="shared" si="353"/>
        <v>PASS</v>
      </c>
      <c r="Q2556" t="str">
        <f t="shared" si="354"/>
        <v>PASS</v>
      </c>
      <c r="R2556" t="str">
        <f t="shared" si="355"/>
        <v>PASS</v>
      </c>
      <c r="S2556" t="str">
        <f t="shared" si="356"/>
        <v>PASS</v>
      </c>
      <c r="T2556">
        <f t="shared" si="357"/>
        <v>100</v>
      </c>
      <c r="U2556" t="str">
        <f t="shared" si="358"/>
        <v>Low</v>
      </c>
      <c r="V2556" t="str">
        <f t="shared" si="359"/>
        <v>Clean</v>
      </c>
    </row>
    <row r="2557" spans="1:22" x14ac:dyDescent="0.3">
      <c r="A2557" t="str">
        <f>Raw_Data!A2557</f>
        <v>6235696</v>
      </c>
      <c r="B2557">
        <f>Raw_Data!B2557</f>
        <v>45681</v>
      </c>
      <c r="C2557" t="str">
        <f>Raw_Data!C2557</f>
        <v>GABAPENTIN 600 MG TABLET</v>
      </c>
      <c r="D2557" t="str">
        <f>Raw_Data!D2557</f>
        <v>65862052305</v>
      </c>
      <c r="E2557" t="str">
        <f>Raw_Data!E2557</f>
        <v>BYNE, EDMUND</v>
      </c>
      <c r="F2557" t="str">
        <f>Raw_Data!F2557</f>
        <v>1033186648</v>
      </c>
      <c r="G2557" t="str">
        <f>Raw_Data!H2557</f>
        <v>0</v>
      </c>
      <c r="H2557">
        <f>IFERROR(VLOOKUP(G2557,Store_Map!$A$2:$I$100,3,FALSE),"")</f>
        <v>0</v>
      </c>
      <c r="I2557">
        <f>IFERROR(VLOOKUP(G2557,Store_Map!$A$2:$I$100,4,FALSE),"")</f>
        <v>0</v>
      </c>
      <c r="J2557">
        <f>IFERROR(VLOOKUP(G2557,Store_Map!$A$2:$I$100,5,FALSE),"")</f>
        <v>0</v>
      </c>
      <c r="K2557">
        <f>IFERROR(VLOOKUP(G2557,Store_Map!$A$2:$I$100,6,FALSE),"")</f>
        <v>0</v>
      </c>
      <c r="L2557">
        <f>IFERROR(VLOOKUP(G2557,Store_Map!$A$2:$I$100,7,FALSE),"")</f>
        <v>0</v>
      </c>
      <c r="M2557">
        <f>IFERROR(VLOOKUP(G2557,Store_Map!$A$2:$I$100,8,FALSE),"")</f>
        <v>0</v>
      </c>
      <c r="N2557">
        <f t="shared" si="351"/>
        <v>0</v>
      </c>
      <c r="O2557" t="str">
        <f t="shared" si="352"/>
        <v>PASS</v>
      </c>
      <c r="P2557" t="str">
        <f t="shared" si="353"/>
        <v>PASS</v>
      </c>
      <c r="Q2557" t="str">
        <f t="shared" si="354"/>
        <v>PASS</v>
      </c>
      <c r="R2557" t="str">
        <f t="shared" si="355"/>
        <v>PASS</v>
      </c>
      <c r="S2557" t="str">
        <f t="shared" si="356"/>
        <v>PASS</v>
      </c>
      <c r="T2557">
        <f t="shared" si="357"/>
        <v>100</v>
      </c>
      <c r="U2557" t="str">
        <f t="shared" si="358"/>
        <v>Low</v>
      </c>
      <c r="V2557" t="str">
        <f t="shared" si="359"/>
        <v>Clean</v>
      </c>
    </row>
    <row r="2558" spans="1:22" x14ac:dyDescent="0.3">
      <c r="A2558" t="str">
        <f>Raw_Data!A2558</f>
        <v>6252597</v>
      </c>
      <c r="B2558">
        <f>Raw_Data!B2558</f>
        <v>45681</v>
      </c>
      <c r="C2558" t="str">
        <f>Raw_Data!C2558</f>
        <v>PIOGLITAZONE HCL 45 MG TABL</v>
      </c>
      <c r="D2558" t="str">
        <f>Raw_Data!D2558</f>
        <v>93727356</v>
      </c>
      <c r="E2558" t="str">
        <f>Raw_Data!E2558</f>
        <v>GIBBS, JON</v>
      </c>
      <c r="F2558" t="str">
        <f>Raw_Data!F2558</f>
        <v>1700896156</v>
      </c>
      <c r="G2558" t="str">
        <f>Raw_Data!H2558</f>
        <v>0</v>
      </c>
      <c r="H2558">
        <f>IFERROR(VLOOKUP(G2558,Store_Map!$A$2:$I$100,3,FALSE),"")</f>
        <v>0</v>
      </c>
      <c r="I2558">
        <f>IFERROR(VLOOKUP(G2558,Store_Map!$A$2:$I$100,4,FALSE),"")</f>
        <v>0</v>
      </c>
      <c r="J2558">
        <f>IFERROR(VLOOKUP(G2558,Store_Map!$A$2:$I$100,5,FALSE),"")</f>
        <v>0</v>
      </c>
      <c r="K2558">
        <f>IFERROR(VLOOKUP(G2558,Store_Map!$A$2:$I$100,6,FALSE),"")</f>
        <v>0</v>
      </c>
      <c r="L2558">
        <f>IFERROR(VLOOKUP(G2558,Store_Map!$A$2:$I$100,7,FALSE),"")</f>
        <v>0</v>
      </c>
      <c r="M2558">
        <f>IFERROR(VLOOKUP(G2558,Store_Map!$A$2:$I$100,8,FALSE),"")</f>
        <v>0</v>
      </c>
      <c r="N2558">
        <f t="shared" si="351"/>
        <v>0</v>
      </c>
      <c r="O2558" t="str">
        <f t="shared" si="352"/>
        <v>PASS</v>
      </c>
      <c r="P2558" t="str">
        <f t="shared" si="353"/>
        <v>REVIEW</v>
      </c>
      <c r="Q2558" t="str">
        <f t="shared" si="354"/>
        <v>PASS</v>
      </c>
      <c r="R2558" t="str">
        <f t="shared" si="355"/>
        <v>PASS</v>
      </c>
      <c r="S2558" t="str">
        <f t="shared" si="356"/>
        <v>REVIEW</v>
      </c>
      <c r="T2558">
        <f t="shared" si="357"/>
        <v>90</v>
      </c>
      <c r="U2558" t="str">
        <f t="shared" si="358"/>
        <v>Low</v>
      </c>
      <c r="V2558" t="str">
        <f t="shared" si="359"/>
        <v>Invalid NDC</v>
      </c>
    </row>
    <row r="2559" spans="1:22" x14ac:dyDescent="0.3">
      <c r="A2559" t="str">
        <f>Raw_Data!A2559</f>
        <v>6252598</v>
      </c>
      <c r="B2559">
        <f>Raw_Data!B2559</f>
        <v>45681</v>
      </c>
      <c r="C2559" t="str">
        <f>Raw_Data!C2559</f>
        <v>AZITHROMYCIN 250 MG TABLET</v>
      </c>
      <c r="D2559" t="str">
        <f>Raw_Data!D2559</f>
        <v>50111078751</v>
      </c>
      <c r="E2559" t="str">
        <f>Raw_Data!E2559</f>
        <v>GIBBS, JON</v>
      </c>
      <c r="F2559" t="str">
        <f>Raw_Data!F2559</f>
        <v>1700896156</v>
      </c>
      <c r="G2559" t="str">
        <f>Raw_Data!H2559</f>
        <v>0</v>
      </c>
      <c r="H2559">
        <f>IFERROR(VLOOKUP(G2559,Store_Map!$A$2:$I$100,3,FALSE),"")</f>
        <v>0</v>
      </c>
      <c r="I2559">
        <f>IFERROR(VLOOKUP(G2559,Store_Map!$A$2:$I$100,4,FALSE),"")</f>
        <v>0</v>
      </c>
      <c r="J2559">
        <f>IFERROR(VLOOKUP(G2559,Store_Map!$A$2:$I$100,5,FALSE),"")</f>
        <v>0</v>
      </c>
      <c r="K2559">
        <f>IFERROR(VLOOKUP(G2559,Store_Map!$A$2:$I$100,6,FALSE),"")</f>
        <v>0</v>
      </c>
      <c r="L2559">
        <f>IFERROR(VLOOKUP(G2559,Store_Map!$A$2:$I$100,7,FALSE),"")</f>
        <v>0</v>
      </c>
      <c r="M2559">
        <f>IFERROR(VLOOKUP(G2559,Store_Map!$A$2:$I$100,8,FALSE),"")</f>
        <v>0</v>
      </c>
      <c r="N2559">
        <f t="shared" si="351"/>
        <v>0</v>
      </c>
      <c r="O2559" t="str">
        <f t="shared" si="352"/>
        <v>PASS</v>
      </c>
      <c r="P2559" t="str">
        <f t="shared" si="353"/>
        <v>PASS</v>
      </c>
      <c r="Q2559" t="str">
        <f t="shared" si="354"/>
        <v>PASS</v>
      </c>
      <c r="R2559" t="str">
        <f t="shared" si="355"/>
        <v>PASS</v>
      </c>
      <c r="S2559" t="str">
        <f t="shared" si="356"/>
        <v>PASS</v>
      </c>
      <c r="T2559">
        <f t="shared" si="357"/>
        <v>100</v>
      </c>
      <c r="U2559" t="str">
        <f t="shared" si="358"/>
        <v>Low</v>
      </c>
      <c r="V2559" t="str">
        <f t="shared" si="359"/>
        <v>Clean</v>
      </c>
    </row>
    <row r="2560" spans="1:22" x14ac:dyDescent="0.3">
      <c r="A2560" t="str">
        <f>Raw_Data!A2560</f>
        <v>6252599</v>
      </c>
      <c r="B2560">
        <f>Raw_Data!B2560</f>
        <v>45681</v>
      </c>
      <c r="C2560" t="str">
        <f>Raw_Data!C2560</f>
        <v>BENZONATATE 200 MG CAPSULE</v>
      </c>
      <c r="D2560" t="str">
        <f>Raw_Data!D2560</f>
        <v>42806071501</v>
      </c>
      <c r="E2560" t="str">
        <f>Raw_Data!E2560</f>
        <v>GIBBS, JON</v>
      </c>
      <c r="F2560" t="str">
        <f>Raw_Data!F2560</f>
        <v>1700896156</v>
      </c>
      <c r="G2560" t="str">
        <f>Raw_Data!H2560</f>
        <v>0</v>
      </c>
      <c r="H2560">
        <f>IFERROR(VLOOKUP(G2560,Store_Map!$A$2:$I$100,3,FALSE),"")</f>
        <v>0</v>
      </c>
      <c r="I2560">
        <f>IFERROR(VLOOKUP(G2560,Store_Map!$A$2:$I$100,4,FALSE),"")</f>
        <v>0</v>
      </c>
      <c r="J2560">
        <f>IFERROR(VLOOKUP(G2560,Store_Map!$A$2:$I$100,5,FALSE),"")</f>
        <v>0</v>
      </c>
      <c r="K2560">
        <f>IFERROR(VLOOKUP(G2560,Store_Map!$A$2:$I$100,6,FALSE),"")</f>
        <v>0</v>
      </c>
      <c r="L2560">
        <f>IFERROR(VLOOKUP(G2560,Store_Map!$A$2:$I$100,7,FALSE),"")</f>
        <v>0</v>
      </c>
      <c r="M2560">
        <f>IFERROR(VLOOKUP(G2560,Store_Map!$A$2:$I$100,8,FALSE),"")</f>
        <v>0</v>
      </c>
      <c r="N2560">
        <f t="shared" si="351"/>
        <v>0</v>
      </c>
      <c r="O2560" t="str">
        <f t="shared" si="352"/>
        <v>PASS</v>
      </c>
      <c r="P2560" t="str">
        <f t="shared" si="353"/>
        <v>PASS</v>
      </c>
      <c r="Q2560" t="str">
        <f t="shared" si="354"/>
        <v>PASS</v>
      </c>
      <c r="R2560" t="str">
        <f t="shared" si="355"/>
        <v>PASS</v>
      </c>
      <c r="S2560" t="str">
        <f t="shared" si="356"/>
        <v>PASS</v>
      </c>
      <c r="T2560">
        <f t="shared" si="357"/>
        <v>100</v>
      </c>
      <c r="U2560" t="str">
        <f t="shared" si="358"/>
        <v>Low</v>
      </c>
      <c r="V2560" t="str">
        <f t="shared" si="359"/>
        <v>Clean</v>
      </c>
    </row>
    <row r="2561" spans="1:22" x14ac:dyDescent="0.3">
      <c r="A2561" t="str">
        <f>Raw_Data!A2561</f>
        <v>6231955</v>
      </c>
      <c r="B2561">
        <f>Raw_Data!B2561</f>
        <v>45681</v>
      </c>
      <c r="C2561" t="str">
        <f>Raw_Data!C2561</f>
        <v>ALBUTEROL HFA 90 MCG INHALE</v>
      </c>
      <c r="D2561" t="str">
        <f>Raw_Data!D2561</f>
        <v>93317431</v>
      </c>
      <c r="E2561" t="str">
        <f>Raw_Data!E2561</f>
        <v>BYNE, EDMUND</v>
      </c>
      <c r="F2561" t="str">
        <f>Raw_Data!F2561</f>
        <v>1033186648</v>
      </c>
      <c r="G2561" t="str">
        <f>Raw_Data!H2561</f>
        <v>0</v>
      </c>
      <c r="H2561">
        <f>IFERROR(VLOOKUP(G2561,Store_Map!$A$2:$I$100,3,FALSE),"")</f>
        <v>0</v>
      </c>
      <c r="I2561">
        <f>IFERROR(VLOOKUP(G2561,Store_Map!$A$2:$I$100,4,FALSE),"")</f>
        <v>0</v>
      </c>
      <c r="J2561">
        <f>IFERROR(VLOOKUP(G2561,Store_Map!$A$2:$I$100,5,FALSE),"")</f>
        <v>0</v>
      </c>
      <c r="K2561">
        <f>IFERROR(VLOOKUP(G2561,Store_Map!$A$2:$I$100,6,FALSE),"")</f>
        <v>0</v>
      </c>
      <c r="L2561">
        <f>IFERROR(VLOOKUP(G2561,Store_Map!$A$2:$I$100,7,FALSE),"")</f>
        <v>0</v>
      </c>
      <c r="M2561">
        <f>IFERROR(VLOOKUP(G2561,Store_Map!$A$2:$I$100,8,FALSE),"")</f>
        <v>0</v>
      </c>
      <c r="N2561">
        <f t="shared" si="351"/>
        <v>0</v>
      </c>
      <c r="O2561" t="str">
        <f t="shared" si="352"/>
        <v>PASS</v>
      </c>
      <c r="P2561" t="str">
        <f t="shared" si="353"/>
        <v>REVIEW</v>
      </c>
      <c r="Q2561" t="str">
        <f t="shared" si="354"/>
        <v>PASS</v>
      </c>
      <c r="R2561" t="str">
        <f t="shared" si="355"/>
        <v>PASS</v>
      </c>
      <c r="S2561" t="str">
        <f t="shared" si="356"/>
        <v>REVIEW</v>
      </c>
      <c r="T2561">
        <f t="shared" si="357"/>
        <v>90</v>
      </c>
      <c r="U2561" t="str">
        <f t="shared" si="358"/>
        <v>Low</v>
      </c>
      <c r="V2561" t="str">
        <f t="shared" si="359"/>
        <v>Invalid NDC</v>
      </c>
    </row>
    <row r="2562" spans="1:22" x14ac:dyDescent="0.3">
      <c r="A2562" t="str">
        <f>Raw_Data!A2562</f>
        <v>6229389</v>
      </c>
      <c r="B2562">
        <f>Raw_Data!B2562</f>
        <v>45681</v>
      </c>
      <c r="C2562" t="str">
        <f>Raw_Data!C2562</f>
        <v>LOSARTAN POTASSIUM 50 MG TA</v>
      </c>
      <c r="D2562" t="str">
        <f>Raw_Data!D2562</f>
        <v>62332002891</v>
      </c>
      <c r="E2562" t="str">
        <f>Raw_Data!E2562</f>
        <v>YASIN, NURA</v>
      </c>
      <c r="F2562" t="str">
        <f>Raw_Data!F2562</f>
        <v>1265518567</v>
      </c>
      <c r="G2562" t="str">
        <f>Raw_Data!H2562</f>
        <v>0</v>
      </c>
      <c r="H2562">
        <f>IFERROR(VLOOKUP(G2562,Store_Map!$A$2:$I$100,3,FALSE),"")</f>
        <v>0</v>
      </c>
      <c r="I2562">
        <f>IFERROR(VLOOKUP(G2562,Store_Map!$A$2:$I$100,4,FALSE),"")</f>
        <v>0</v>
      </c>
      <c r="J2562">
        <f>IFERROR(VLOOKUP(G2562,Store_Map!$A$2:$I$100,5,FALSE),"")</f>
        <v>0</v>
      </c>
      <c r="K2562">
        <f>IFERROR(VLOOKUP(G2562,Store_Map!$A$2:$I$100,6,FALSE),"")</f>
        <v>0</v>
      </c>
      <c r="L2562">
        <f>IFERROR(VLOOKUP(G2562,Store_Map!$A$2:$I$100,7,FALSE),"")</f>
        <v>0</v>
      </c>
      <c r="M2562">
        <f>IFERROR(VLOOKUP(G2562,Store_Map!$A$2:$I$100,8,FALSE),"")</f>
        <v>0</v>
      </c>
      <c r="N2562">
        <f t="shared" ref="N2562:N2625" si="360">COUNTBLANK(A2562:M2562)</f>
        <v>0</v>
      </c>
      <c r="O2562" t="str">
        <f t="shared" ref="O2562:O2625" si="361">IF(AND(F2562&lt;&gt;"",LEN(F2562)=10,ISNUMBER(--F2562)),"PASS","REVIEW")</f>
        <v>PASS</v>
      </c>
      <c r="P2562" t="str">
        <f t="shared" ref="P2562:P2625" si="362">IF(AND(D2562&lt;&gt;"",OR(LEN(D2562)=10,LEN(D2562)=11),ISNUMBER(--D2562)),"PASS","REVIEW")</f>
        <v>PASS</v>
      </c>
      <c r="Q2562" t="str">
        <f t="shared" ref="Q2562:Q2625" si="363">IF(H2562&lt;&gt;"","PASS","REVIEW")</f>
        <v>PASS</v>
      </c>
      <c r="R2562" t="str">
        <f t="shared" ref="R2562:R2625" si="364">IF(AND(I2562&lt;&gt;"",J2562&lt;&gt;"",K2562&lt;&gt;"",L2562&lt;&gt;"",M2562&lt;&gt;""),"PASS","REVIEW")</f>
        <v>PASS</v>
      </c>
      <c r="S2562" t="str">
        <f t="shared" ref="S2562:S2625" si="365">IF(OR(N2562&gt;0,O2562="REVIEW",P2562="REVIEW",Q2562="REVIEW",R2562="REVIEW"),"REVIEW","PASS")</f>
        <v>PASS</v>
      </c>
      <c r="T2562">
        <f t="shared" ref="T2562:T2625" si="366">MAX(0,100-(N2562*5)-IF(O2562="REVIEW",15,0)-IF(P2562="REVIEW",10,0)-IF(Q2562="REVIEW",10,0)-IF(R2562="REVIEW",20,0))</f>
        <v>100</v>
      </c>
      <c r="U2562" t="str">
        <f t="shared" ref="U2562:U2625" si="367">IF(T2562&gt;=90,"Low",IF(T2562&gt;=70,"Medium","High"))</f>
        <v>Low</v>
      </c>
      <c r="V2562" t="str">
        <f t="shared" ref="V2562:V2625" si="368">IF(N2562&gt;0,"Missing required fields",IF(O2562="REVIEW","Invalid provider NPI",IF(P2562="REVIEW","Invalid NDC",IF(Q2562="REVIEW","Store mapping incomplete",IF(R2562="REVIEW","Entity mapping incomplete","Clean")))))</f>
        <v>Clean</v>
      </c>
    </row>
    <row r="2563" spans="1:22" x14ac:dyDescent="0.3">
      <c r="A2563" t="str">
        <f>Raw_Data!A2563</f>
        <v>6252602</v>
      </c>
      <c r="B2563">
        <f>Raw_Data!B2563</f>
        <v>45681</v>
      </c>
      <c r="C2563" t="str">
        <f>Raw_Data!C2563</f>
        <v>AZITHROMYCIN 250 MG TABLET</v>
      </c>
      <c r="D2563" t="str">
        <f>Raw_Data!D2563</f>
        <v>50111078751</v>
      </c>
      <c r="E2563" t="str">
        <f>Raw_Data!E2563</f>
        <v>BYNE, EDMUND</v>
      </c>
      <c r="F2563" t="str">
        <f>Raw_Data!F2563</f>
        <v>1033186648</v>
      </c>
      <c r="G2563" t="str">
        <f>Raw_Data!H2563</f>
        <v>0</v>
      </c>
      <c r="H2563">
        <f>IFERROR(VLOOKUP(G2563,Store_Map!$A$2:$I$100,3,FALSE),"")</f>
        <v>0</v>
      </c>
      <c r="I2563">
        <f>IFERROR(VLOOKUP(G2563,Store_Map!$A$2:$I$100,4,FALSE),"")</f>
        <v>0</v>
      </c>
      <c r="J2563">
        <f>IFERROR(VLOOKUP(G2563,Store_Map!$A$2:$I$100,5,FALSE),"")</f>
        <v>0</v>
      </c>
      <c r="K2563">
        <f>IFERROR(VLOOKUP(G2563,Store_Map!$A$2:$I$100,6,FALSE),"")</f>
        <v>0</v>
      </c>
      <c r="L2563">
        <f>IFERROR(VLOOKUP(G2563,Store_Map!$A$2:$I$100,7,FALSE),"")</f>
        <v>0</v>
      </c>
      <c r="M2563">
        <f>IFERROR(VLOOKUP(G2563,Store_Map!$A$2:$I$100,8,FALSE),"")</f>
        <v>0</v>
      </c>
      <c r="N2563">
        <f t="shared" si="360"/>
        <v>0</v>
      </c>
      <c r="O2563" t="str">
        <f t="shared" si="361"/>
        <v>PASS</v>
      </c>
      <c r="P2563" t="str">
        <f t="shared" si="362"/>
        <v>PASS</v>
      </c>
      <c r="Q2563" t="str">
        <f t="shared" si="363"/>
        <v>PASS</v>
      </c>
      <c r="R2563" t="str">
        <f t="shared" si="364"/>
        <v>PASS</v>
      </c>
      <c r="S2563" t="str">
        <f t="shared" si="365"/>
        <v>PASS</v>
      </c>
      <c r="T2563">
        <f t="shared" si="366"/>
        <v>100</v>
      </c>
      <c r="U2563" t="str">
        <f t="shared" si="367"/>
        <v>Low</v>
      </c>
      <c r="V2563" t="str">
        <f t="shared" si="368"/>
        <v>Clean</v>
      </c>
    </row>
    <row r="2564" spans="1:22" x14ac:dyDescent="0.3">
      <c r="A2564" t="str">
        <f>Raw_Data!A2564</f>
        <v>6252603</v>
      </c>
      <c r="B2564">
        <f>Raw_Data!B2564</f>
        <v>45681</v>
      </c>
      <c r="C2564" t="str">
        <f>Raw_Data!C2564</f>
        <v>BENZONATATE 100 MG CAPSULE</v>
      </c>
      <c r="D2564" t="str">
        <f>Raw_Data!D2564</f>
        <v>64380071207</v>
      </c>
      <c r="E2564" t="str">
        <f>Raw_Data!E2564</f>
        <v>BYNE, EDMUND</v>
      </c>
      <c r="F2564" t="str">
        <f>Raw_Data!F2564</f>
        <v>1033186648</v>
      </c>
      <c r="G2564" t="str">
        <f>Raw_Data!H2564</f>
        <v>0</v>
      </c>
      <c r="H2564">
        <f>IFERROR(VLOOKUP(G2564,Store_Map!$A$2:$I$100,3,FALSE),"")</f>
        <v>0</v>
      </c>
      <c r="I2564">
        <f>IFERROR(VLOOKUP(G2564,Store_Map!$A$2:$I$100,4,FALSE),"")</f>
        <v>0</v>
      </c>
      <c r="J2564">
        <f>IFERROR(VLOOKUP(G2564,Store_Map!$A$2:$I$100,5,FALSE),"")</f>
        <v>0</v>
      </c>
      <c r="K2564">
        <f>IFERROR(VLOOKUP(G2564,Store_Map!$A$2:$I$100,6,FALSE),"")</f>
        <v>0</v>
      </c>
      <c r="L2564">
        <f>IFERROR(VLOOKUP(G2564,Store_Map!$A$2:$I$100,7,FALSE),"")</f>
        <v>0</v>
      </c>
      <c r="M2564">
        <f>IFERROR(VLOOKUP(G2564,Store_Map!$A$2:$I$100,8,FALSE),"")</f>
        <v>0</v>
      </c>
      <c r="N2564">
        <f t="shared" si="360"/>
        <v>0</v>
      </c>
      <c r="O2564" t="str">
        <f t="shared" si="361"/>
        <v>PASS</v>
      </c>
      <c r="P2564" t="str">
        <f t="shared" si="362"/>
        <v>PASS</v>
      </c>
      <c r="Q2564" t="str">
        <f t="shared" si="363"/>
        <v>PASS</v>
      </c>
      <c r="R2564" t="str">
        <f t="shared" si="364"/>
        <v>PASS</v>
      </c>
      <c r="S2564" t="str">
        <f t="shared" si="365"/>
        <v>PASS</v>
      </c>
      <c r="T2564">
        <f t="shared" si="366"/>
        <v>100</v>
      </c>
      <c r="U2564" t="str">
        <f t="shared" si="367"/>
        <v>Low</v>
      </c>
      <c r="V2564" t="str">
        <f t="shared" si="368"/>
        <v>Clean</v>
      </c>
    </row>
    <row r="2565" spans="1:22" x14ac:dyDescent="0.3">
      <c r="A2565" t="str">
        <f>Raw_Data!A2565</f>
        <v>6230152</v>
      </c>
      <c r="B2565">
        <f>Raw_Data!B2565</f>
        <v>45681</v>
      </c>
      <c r="C2565" t="str">
        <f>Raw_Data!C2565</f>
        <v>BISOPROLOL-HCTZ 5-6.25 MG T</v>
      </c>
      <c r="D2565" t="str">
        <f>Raw_Data!D2565</f>
        <v>29300018805</v>
      </c>
      <c r="E2565" t="str">
        <f>Raw_Data!E2565</f>
        <v>GIBBS, JON</v>
      </c>
      <c r="F2565" t="str">
        <f>Raw_Data!F2565</f>
        <v>1700896156</v>
      </c>
      <c r="G2565" t="str">
        <f>Raw_Data!H2565</f>
        <v>0</v>
      </c>
      <c r="H2565">
        <f>IFERROR(VLOOKUP(G2565,Store_Map!$A$2:$I$100,3,FALSE),"")</f>
        <v>0</v>
      </c>
      <c r="I2565">
        <f>IFERROR(VLOOKUP(G2565,Store_Map!$A$2:$I$100,4,FALSE),"")</f>
        <v>0</v>
      </c>
      <c r="J2565">
        <f>IFERROR(VLOOKUP(G2565,Store_Map!$A$2:$I$100,5,FALSE),"")</f>
        <v>0</v>
      </c>
      <c r="K2565">
        <f>IFERROR(VLOOKUP(G2565,Store_Map!$A$2:$I$100,6,FALSE),"")</f>
        <v>0</v>
      </c>
      <c r="L2565">
        <f>IFERROR(VLOOKUP(G2565,Store_Map!$A$2:$I$100,7,FALSE),"")</f>
        <v>0</v>
      </c>
      <c r="M2565">
        <f>IFERROR(VLOOKUP(G2565,Store_Map!$A$2:$I$100,8,FALSE),"")</f>
        <v>0</v>
      </c>
      <c r="N2565">
        <f t="shared" si="360"/>
        <v>0</v>
      </c>
      <c r="O2565" t="str">
        <f t="shared" si="361"/>
        <v>PASS</v>
      </c>
      <c r="P2565" t="str">
        <f t="shared" si="362"/>
        <v>PASS</v>
      </c>
      <c r="Q2565" t="str">
        <f t="shared" si="363"/>
        <v>PASS</v>
      </c>
      <c r="R2565" t="str">
        <f t="shared" si="364"/>
        <v>PASS</v>
      </c>
      <c r="S2565" t="str">
        <f t="shared" si="365"/>
        <v>PASS</v>
      </c>
      <c r="T2565">
        <f t="shared" si="366"/>
        <v>100</v>
      </c>
      <c r="U2565" t="str">
        <f t="shared" si="367"/>
        <v>Low</v>
      </c>
      <c r="V2565" t="str">
        <f t="shared" si="368"/>
        <v>Clean</v>
      </c>
    </row>
    <row r="2566" spans="1:22" x14ac:dyDescent="0.3">
      <c r="A2566" t="str">
        <f>Raw_Data!A2566</f>
        <v>6230150</v>
      </c>
      <c r="B2566">
        <f>Raw_Data!B2566</f>
        <v>45681</v>
      </c>
      <c r="C2566" t="str">
        <f>Raw_Data!C2566</f>
        <v>AMLODIPINE BESYLATE 5 MG TA</v>
      </c>
      <c r="D2566" t="str">
        <f>Raw_Data!D2566</f>
        <v>69097012715</v>
      </c>
      <c r="E2566" t="str">
        <f>Raw_Data!E2566</f>
        <v>GIBBS, JON</v>
      </c>
      <c r="F2566" t="str">
        <f>Raw_Data!F2566</f>
        <v>1700896156</v>
      </c>
      <c r="G2566" t="str">
        <f>Raw_Data!H2566</f>
        <v>0</v>
      </c>
      <c r="H2566">
        <f>IFERROR(VLOOKUP(G2566,Store_Map!$A$2:$I$100,3,FALSE),"")</f>
        <v>0</v>
      </c>
      <c r="I2566">
        <f>IFERROR(VLOOKUP(G2566,Store_Map!$A$2:$I$100,4,FALSE),"")</f>
        <v>0</v>
      </c>
      <c r="J2566">
        <f>IFERROR(VLOOKUP(G2566,Store_Map!$A$2:$I$100,5,FALSE),"")</f>
        <v>0</v>
      </c>
      <c r="K2566">
        <f>IFERROR(VLOOKUP(G2566,Store_Map!$A$2:$I$100,6,FALSE),"")</f>
        <v>0</v>
      </c>
      <c r="L2566">
        <f>IFERROR(VLOOKUP(G2566,Store_Map!$A$2:$I$100,7,FALSE),"")</f>
        <v>0</v>
      </c>
      <c r="M2566">
        <f>IFERROR(VLOOKUP(G2566,Store_Map!$A$2:$I$100,8,FALSE),"")</f>
        <v>0</v>
      </c>
      <c r="N2566">
        <f t="shared" si="360"/>
        <v>0</v>
      </c>
      <c r="O2566" t="str">
        <f t="shared" si="361"/>
        <v>PASS</v>
      </c>
      <c r="P2566" t="str">
        <f t="shared" si="362"/>
        <v>PASS</v>
      </c>
      <c r="Q2566" t="str">
        <f t="shared" si="363"/>
        <v>PASS</v>
      </c>
      <c r="R2566" t="str">
        <f t="shared" si="364"/>
        <v>PASS</v>
      </c>
      <c r="S2566" t="str">
        <f t="shared" si="365"/>
        <v>PASS</v>
      </c>
      <c r="T2566">
        <f t="shared" si="366"/>
        <v>100</v>
      </c>
      <c r="U2566" t="str">
        <f t="shared" si="367"/>
        <v>Low</v>
      </c>
      <c r="V2566" t="str">
        <f t="shared" si="368"/>
        <v>Clean</v>
      </c>
    </row>
    <row r="2567" spans="1:22" x14ac:dyDescent="0.3">
      <c r="A2567" t="str">
        <f>Raw_Data!A2567</f>
        <v>6245565</v>
      </c>
      <c r="B2567">
        <f>Raw_Data!B2567</f>
        <v>45681</v>
      </c>
      <c r="C2567" t="str">
        <f>Raw_Data!C2567</f>
        <v>METOPROLOL SUCC ER 25 MG TA</v>
      </c>
      <c r="D2567" t="str">
        <f>Raw_Data!D2567</f>
        <v>55111046601</v>
      </c>
      <c r="E2567" t="str">
        <f>Raw_Data!E2567</f>
        <v>GIBBS, JON</v>
      </c>
      <c r="F2567" t="str">
        <f>Raw_Data!F2567</f>
        <v>1700896156</v>
      </c>
      <c r="G2567" t="str">
        <f>Raw_Data!H2567</f>
        <v>0</v>
      </c>
      <c r="H2567">
        <f>IFERROR(VLOOKUP(G2567,Store_Map!$A$2:$I$100,3,FALSE),"")</f>
        <v>0</v>
      </c>
      <c r="I2567">
        <f>IFERROR(VLOOKUP(G2567,Store_Map!$A$2:$I$100,4,FALSE),"")</f>
        <v>0</v>
      </c>
      <c r="J2567">
        <f>IFERROR(VLOOKUP(G2567,Store_Map!$A$2:$I$100,5,FALSE),"")</f>
        <v>0</v>
      </c>
      <c r="K2567">
        <f>IFERROR(VLOOKUP(G2567,Store_Map!$A$2:$I$100,6,FALSE),"")</f>
        <v>0</v>
      </c>
      <c r="L2567">
        <f>IFERROR(VLOOKUP(G2567,Store_Map!$A$2:$I$100,7,FALSE),"")</f>
        <v>0</v>
      </c>
      <c r="M2567">
        <f>IFERROR(VLOOKUP(G2567,Store_Map!$A$2:$I$100,8,FALSE),"")</f>
        <v>0</v>
      </c>
      <c r="N2567">
        <f t="shared" si="360"/>
        <v>0</v>
      </c>
      <c r="O2567" t="str">
        <f t="shared" si="361"/>
        <v>PASS</v>
      </c>
      <c r="P2567" t="str">
        <f t="shared" si="362"/>
        <v>PASS</v>
      </c>
      <c r="Q2567" t="str">
        <f t="shared" si="363"/>
        <v>PASS</v>
      </c>
      <c r="R2567" t="str">
        <f t="shared" si="364"/>
        <v>PASS</v>
      </c>
      <c r="S2567" t="str">
        <f t="shared" si="365"/>
        <v>PASS</v>
      </c>
      <c r="T2567">
        <f t="shared" si="366"/>
        <v>100</v>
      </c>
      <c r="U2567" t="str">
        <f t="shared" si="367"/>
        <v>Low</v>
      </c>
      <c r="V2567" t="str">
        <f t="shared" si="368"/>
        <v>Clean</v>
      </c>
    </row>
    <row r="2568" spans="1:22" x14ac:dyDescent="0.3">
      <c r="A2568" t="str">
        <f>Raw_Data!A2568</f>
        <v>6245558</v>
      </c>
      <c r="B2568">
        <f>Raw_Data!B2568</f>
        <v>45681</v>
      </c>
      <c r="C2568" t="str">
        <f>Raw_Data!C2568</f>
        <v>AMLODIPINE BESYLATE 5 MG TA</v>
      </c>
      <c r="D2568" t="str">
        <f>Raw_Data!D2568</f>
        <v>69097012715</v>
      </c>
      <c r="E2568" t="str">
        <f>Raw_Data!E2568</f>
        <v>GIBBS, JON</v>
      </c>
      <c r="F2568" t="str">
        <f>Raw_Data!F2568</f>
        <v>1700896156</v>
      </c>
      <c r="G2568" t="str">
        <f>Raw_Data!H2568</f>
        <v>0</v>
      </c>
      <c r="H2568">
        <f>IFERROR(VLOOKUP(G2568,Store_Map!$A$2:$I$100,3,FALSE),"")</f>
        <v>0</v>
      </c>
      <c r="I2568">
        <f>IFERROR(VLOOKUP(G2568,Store_Map!$A$2:$I$100,4,FALSE),"")</f>
        <v>0</v>
      </c>
      <c r="J2568">
        <f>IFERROR(VLOOKUP(G2568,Store_Map!$A$2:$I$100,5,FALSE),"")</f>
        <v>0</v>
      </c>
      <c r="K2568">
        <f>IFERROR(VLOOKUP(G2568,Store_Map!$A$2:$I$100,6,FALSE),"")</f>
        <v>0</v>
      </c>
      <c r="L2568">
        <f>IFERROR(VLOOKUP(G2568,Store_Map!$A$2:$I$100,7,FALSE),"")</f>
        <v>0</v>
      </c>
      <c r="M2568">
        <f>IFERROR(VLOOKUP(G2568,Store_Map!$A$2:$I$100,8,FALSE),"")</f>
        <v>0</v>
      </c>
      <c r="N2568">
        <f t="shared" si="360"/>
        <v>0</v>
      </c>
      <c r="O2568" t="str">
        <f t="shared" si="361"/>
        <v>PASS</v>
      </c>
      <c r="P2568" t="str">
        <f t="shared" si="362"/>
        <v>PASS</v>
      </c>
      <c r="Q2568" t="str">
        <f t="shared" si="363"/>
        <v>PASS</v>
      </c>
      <c r="R2568" t="str">
        <f t="shared" si="364"/>
        <v>PASS</v>
      </c>
      <c r="S2568" t="str">
        <f t="shared" si="365"/>
        <v>PASS</v>
      </c>
      <c r="T2568">
        <f t="shared" si="366"/>
        <v>100</v>
      </c>
      <c r="U2568" t="str">
        <f t="shared" si="367"/>
        <v>Low</v>
      </c>
      <c r="V2568" t="str">
        <f t="shared" si="368"/>
        <v>Clean</v>
      </c>
    </row>
    <row r="2569" spans="1:22" x14ac:dyDescent="0.3">
      <c r="A2569" t="str">
        <f>Raw_Data!A2569</f>
        <v>6245557</v>
      </c>
      <c r="B2569">
        <f>Raw_Data!B2569</f>
        <v>45681</v>
      </c>
      <c r="C2569" t="str">
        <f>Raw_Data!C2569</f>
        <v>TRIAMTERENE-HCTZ 37.5-25 MG</v>
      </c>
      <c r="D2569" t="str">
        <f>Raw_Data!D2569</f>
        <v>60505265605</v>
      </c>
      <c r="E2569" t="str">
        <f>Raw_Data!E2569</f>
        <v>GIBBS, JON</v>
      </c>
      <c r="F2569" t="str">
        <f>Raw_Data!F2569</f>
        <v>1700896156</v>
      </c>
      <c r="G2569" t="str">
        <f>Raw_Data!H2569</f>
        <v>0</v>
      </c>
      <c r="H2569">
        <f>IFERROR(VLOOKUP(G2569,Store_Map!$A$2:$I$100,3,FALSE),"")</f>
        <v>0</v>
      </c>
      <c r="I2569">
        <f>IFERROR(VLOOKUP(G2569,Store_Map!$A$2:$I$100,4,FALSE),"")</f>
        <v>0</v>
      </c>
      <c r="J2569">
        <f>IFERROR(VLOOKUP(G2569,Store_Map!$A$2:$I$100,5,FALSE),"")</f>
        <v>0</v>
      </c>
      <c r="K2569">
        <f>IFERROR(VLOOKUP(G2569,Store_Map!$A$2:$I$100,6,FALSE),"")</f>
        <v>0</v>
      </c>
      <c r="L2569">
        <f>IFERROR(VLOOKUP(G2569,Store_Map!$A$2:$I$100,7,FALSE),"")</f>
        <v>0</v>
      </c>
      <c r="M2569">
        <f>IFERROR(VLOOKUP(G2569,Store_Map!$A$2:$I$100,8,FALSE),"")</f>
        <v>0</v>
      </c>
      <c r="N2569">
        <f t="shared" si="360"/>
        <v>0</v>
      </c>
      <c r="O2569" t="str">
        <f t="shared" si="361"/>
        <v>PASS</v>
      </c>
      <c r="P2569" t="str">
        <f t="shared" si="362"/>
        <v>PASS</v>
      </c>
      <c r="Q2569" t="str">
        <f t="shared" si="363"/>
        <v>PASS</v>
      </c>
      <c r="R2569" t="str">
        <f t="shared" si="364"/>
        <v>PASS</v>
      </c>
      <c r="S2569" t="str">
        <f t="shared" si="365"/>
        <v>PASS</v>
      </c>
      <c r="T2569">
        <f t="shared" si="366"/>
        <v>100</v>
      </c>
      <c r="U2569" t="str">
        <f t="shared" si="367"/>
        <v>Low</v>
      </c>
      <c r="V2569" t="str">
        <f t="shared" si="368"/>
        <v>Clean</v>
      </c>
    </row>
    <row r="2570" spans="1:22" x14ac:dyDescent="0.3">
      <c r="A2570" t="str">
        <f>Raw_Data!A2570</f>
        <v>6243382</v>
      </c>
      <c r="B2570">
        <f>Raw_Data!B2570</f>
        <v>45681</v>
      </c>
      <c r="C2570" t="str">
        <f>Raw_Data!C2570</f>
        <v>BACLOFEN 10 MG TABLET</v>
      </c>
      <c r="D2570" t="str">
        <f>Raw_Data!D2570</f>
        <v>52817032000</v>
      </c>
      <c r="E2570" t="str">
        <f>Raw_Data!E2570</f>
        <v>BYNE, EDMUND</v>
      </c>
      <c r="F2570" t="str">
        <f>Raw_Data!F2570</f>
        <v>1033186648</v>
      </c>
      <c r="G2570" t="str">
        <f>Raw_Data!H2570</f>
        <v>0</v>
      </c>
      <c r="H2570">
        <f>IFERROR(VLOOKUP(G2570,Store_Map!$A$2:$I$100,3,FALSE),"")</f>
        <v>0</v>
      </c>
      <c r="I2570">
        <f>IFERROR(VLOOKUP(G2570,Store_Map!$A$2:$I$100,4,FALSE),"")</f>
        <v>0</v>
      </c>
      <c r="J2570">
        <f>IFERROR(VLOOKUP(G2570,Store_Map!$A$2:$I$100,5,FALSE),"")</f>
        <v>0</v>
      </c>
      <c r="K2570">
        <f>IFERROR(VLOOKUP(G2570,Store_Map!$A$2:$I$100,6,FALSE),"")</f>
        <v>0</v>
      </c>
      <c r="L2570">
        <f>IFERROR(VLOOKUP(G2570,Store_Map!$A$2:$I$100,7,FALSE),"")</f>
        <v>0</v>
      </c>
      <c r="M2570">
        <f>IFERROR(VLOOKUP(G2570,Store_Map!$A$2:$I$100,8,FALSE),"")</f>
        <v>0</v>
      </c>
      <c r="N2570">
        <f t="shared" si="360"/>
        <v>0</v>
      </c>
      <c r="O2570" t="str">
        <f t="shared" si="361"/>
        <v>PASS</v>
      </c>
      <c r="P2570" t="str">
        <f t="shared" si="362"/>
        <v>PASS</v>
      </c>
      <c r="Q2570" t="str">
        <f t="shared" si="363"/>
        <v>PASS</v>
      </c>
      <c r="R2570" t="str">
        <f t="shared" si="364"/>
        <v>PASS</v>
      </c>
      <c r="S2570" t="str">
        <f t="shared" si="365"/>
        <v>PASS</v>
      </c>
      <c r="T2570">
        <f t="shared" si="366"/>
        <v>100</v>
      </c>
      <c r="U2570" t="str">
        <f t="shared" si="367"/>
        <v>Low</v>
      </c>
      <c r="V2570" t="str">
        <f t="shared" si="368"/>
        <v>Clean</v>
      </c>
    </row>
    <row r="2571" spans="1:22" x14ac:dyDescent="0.3">
      <c r="A2571" t="str">
        <f>Raw_Data!A2571</f>
        <v>6249923</v>
      </c>
      <c r="B2571">
        <f>Raw_Data!B2571</f>
        <v>45681</v>
      </c>
      <c r="C2571" t="str">
        <f>Raw_Data!C2571</f>
        <v>TRIAMCINOLONE 0.1% OINTMENT</v>
      </c>
      <c r="D2571" t="str">
        <f>Raw_Data!D2571</f>
        <v>45802005505</v>
      </c>
      <c r="E2571" t="str">
        <f>Raw_Data!E2571</f>
        <v>BYNE, EDMUND</v>
      </c>
      <c r="F2571" t="str">
        <f>Raw_Data!F2571</f>
        <v>1033186648</v>
      </c>
      <c r="G2571" t="str">
        <f>Raw_Data!H2571</f>
        <v>0</v>
      </c>
      <c r="H2571">
        <f>IFERROR(VLOOKUP(G2571,Store_Map!$A$2:$I$100,3,FALSE),"")</f>
        <v>0</v>
      </c>
      <c r="I2571">
        <f>IFERROR(VLOOKUP(G2571,Store_Map!$A$2:$I$100,4,FALSE),"")</f>
        <v>0</v>
      </c>
      <c r="J2571">
        <f>IFERROR(VLOOKUP(G2571,Store_Map!$A$2:$I$100,5,FALSE),"")</f>
        <v>0</v>
      </c>
      <c r="K2571">
        <f>IFERROR(VLOOKUP(G2571,Store_Map!$A$2:$I$100,6,FALSE),"")</f>
        <v>0</v>
      </c>
      <c r="L2571">
        <f>IFERROR(VLOOKUP(G2571,Store_Map!$A$2:$I$100,7,FALSE),"")</f>
        <v>0</v>
      </c>
      <c r="M2571">
        <f>IFERROR(VLOOKUP(G2571,Store_Map!$A$2:$I$100,8,FALSE),"")</f>
        <v>0</v>
      </c>
      <c r="N2571">
        <f t="shared" si="360"/>
        <v>0</v>
      </c>
      <c r="O2571" t="str">
        <f t="shared" si="361"/>
        <v>PASS</v>
      </c>
      <c r="P2571" t="str">
        <f t="shared" si="362"/>
        <v>PASS</v>
      </c>
      <c r="Q2571" t="str">
        <f t="shared" si="363"/>
        <v>PASS</v>
      </c>
      <c r="R2571" t="str">
        <f t="shared" si="364"/>
        <v>PASS</v>
      </c>
      <c r="S2571" t="str">
        <f t="shared" si="365"/>
        <v>PASS</v>
      </c>
      <c r="T2571">
        <f t="shared" si="366"/>
        <v>100</v>
      </c>
      <c r="U2571" t="str">
        <f t="shared" si="367"/>
        <v>Low</v>
      </c>
      <c r="V2571" t="str">
        <f t="shared" si="368"/>
        <v>Clean</v>
      </c>
    </row>
    <row r="2572" spans="1:22" x14ac:dyDescent="0.3">
      <c r="A2572" t="str">
        <f>Raw_Data!A2572</f>
        <v>6252190</v>
      </c>
      <c r="B2572">
        <f>Raw_Data!B2572</f>
        <v>45681</v>
      </c>
      <c r="C2572" t="str">
        <f>Raw_Data!C2572</f>
        <v>BISACODYL EC 5 MG TABLET</v>
      </c>
      <c r="D2572" t="str">
        <f>Raw_Data!D2572</f>
        <v>904674860</v>
      </c>
      <c r="E2572" t="str">
        <f>Raw_Data!E2572</f>
        <v>LAL, SUNIL</v>
      </c>
      <c r="F2572" t="str">
        <f>Raw_Data!F2572</f>
        <v>1952320236</v>
      </c>
      <c r="G2572" t="str">
        <f>Raw_Data!H2572</f>
        <v>0</v>
      </c>
      <c r="H2572">
        <f>IFERROR(VLOOKUP(G2572,Store_Map!$A$2:$I$100,3,FALSE),"")</f>
        <v>0</v>
      </c>
      <c r="I2572">
        <f>IFERROR(VLOOKUP(G2572,Store_Map!$A$2:$I$100,4,FALSE),"")</f>
        <v>0</v>
      </c>
      <c r="J2572">
        <f>IFERROR(VLOOKUP(G2572,Store_Map!$A$2:$I$100,5,FALSE),"")</f>
        <v>0</v>
      </c>
      <c r="K2572">
        <f>IFERROR(VLOOKUP(G2572,Store_Map!$A$2:$I$100,6,FALSE),"")</f>
        <v>0</v>
      </c>
      <c r="L2572">
        <f>IFERROR(VLOOKUP(G2572,Store_Map!$A$2:$I$100,7,FALSE),"")</f>
        <v>0</v>
      </c>
      <c r="M2572">
        <f>IFERROR(VLOOKUP(G2572,Store_Map!$A$2:$I$100,8,FALSE),"")</f>
        <v>0</v>
      </c>
      <c r="N2572">
        <f t="shared" si="360"/>
        <v>0</v>
      </c>
      <c r="O2572" t="str">
        <f t="shared" si="361"/>
        <v>PASS</v>
      </c>
      <c r="P2572" t="str">
        <f t="shared" si="362"/>
        <v>REVIEW</v>
      </c>
      <c r="Q2572" t="str">
        <f t="shared" si="363"/>
        <v>PASS</v>
      </c>
      <c r="R2572" t="str">
        <f t="shared" si="364"/>
        <v>PASS</v>
      </c>
      <c r="S2572" t="str">
        <f t="shared" si="365"/>
        <v>REVIEW</v>
      </c>
      <c r="T2572">
        <f t="shared" si="366"/>
        <v>90</v>
      </c>
      <c r="U2572" t="str">
        <f t="shared" si="367"/>
        <v>Low</v>
      </c>
      <c r="V2572" t="str">
        <f t="shared" si="368"/>
        <v>Invalid NDC</v>
      </c>
    </row>
    <row r="2573" spans="1:22" x14ac:dyDescent="0.3">
      <c r="A2573" t="str">
        <f>Raw_Data!A2573</f>
        <v>6252191</v>
      </c>
      <c r="B2573">
        <f>Raw_Data!B2573</f>
        <v>45681</v>
      </c>
      <c r="C2573" t="str">
        <f>Raw_Data!C2573</f>
        <v>PROMETHAZINE 25 MG TABLET</v>
      </c>
      <c r="D2573" t="str">
        <f>Raw_Data!D2573</f>
        <v>68382004101</v>
      </c>
      <c r="E2573" t="str">
        <f>Raw_Data!E2573</f>
        <v>LAL, SUNIL</v>
      </c>
      <c r="F2573" t="str">
        <f>Raw_Data!F2573</f>
        <v>1952320236</v>
      </c>
      <c r="G2573" t="str">
        <f>Raw_Data!H2573</f>
        <v>0</v>
      </c>
      <c r="H2573">
        <f>IFERROR(VLOOKUP(G2573,Store_Map!$A$2:$I$100,3,FALSE),"")</f>
        <v>0</v>
      </c>
      <c r="I2573">
        <f>IFERROR(VLOOKUP(G2573,Store_Map!$A$2:$I$100,4,FALSE),"")</f>
        <v>0</v>
      </c>
      <c r="J2573">
        <f>IFERROR(VLOOKUP(G2573,Store_Map!$A$2:$I$100,5,FALSE),"")</f>
        <v>0</v>
      </c>
      <c r="K2573">
        <f>IFERROR(VLOOKUP(G2573,Store_Map!$A$2:$I$100,6,FALSE),"")</f>
        <v>0</v>
      </c>
      <c r="L2573">
        <f>IFERROR(VLOOKUP(G2573,Store_Map!$A$2:$I$100,7,FALSE),"")</f>
        <v>0</v>
      </c>
      <c r="M2573">
        <f>IFERROR(VLOOKUP(G2573,Store_Map!$A$2:$I$100,8,FALSE),"")</f>
        <v>0</v>
      </c>
      <c r="N2573">
        <f t="shared" si="360"/>
        <v>0</v>
      </c>
      <c r="O2573" t="str">
        <f t="shared" si="361"/>
        <v>PASS</v>
      </c>
      <c r="P2573" t="str">
        <f t="shared" si="362"/>
        <v>PASS</v>
      </c>
      <c r="Q2573" t="str">
        <f t="shared" si="363"/>
        <v>PASS</v>
      </c>
      <c r="R2573" t="str">
        <f t="shared" si="364"/>
        <v>PASS</v>
      </c>
      <c r="S2573" t="str">
        <f t="shared" si="365"/>
        <v>PASS</v>
      </c>
      <c r="T2573">
        <f t="shared" si="366"/>
        <v>100</v>
      </c>
      <c r="U2573" t="str">
        <f t="shared" si="367"/>
        <v>Low</v>
      </c>
      <c r="V2573" t="str">
        <f t="shared" si="368"/>
        <v>Clean</v>
      </c>
    </row>
    <row r="2574" spans="1:22" x14ac:dyDescent="0.3">
      <c r="A2574" t="str">
        <f>Raw_Data!A2574</f>
        <v>6252192</v>
      </c>
      <c r="B2574">
        <f>Raw_Data!B2574</f>
        <v>45681</v>
      </c>
      <c r="C2574" t="str">
        <f>Raw_Data!C2574</f>
        <v>SOD SUL-POTASS SUL-MAG SUL</v>
      </c>
      <c r="D2574" t="str">
        <f>Raw_Data!D2574</f>
        <v>10572001201</v>
      </c>
      <c r="E2574" t="str">
        <f>Raw_Data!E2574</f>
        <v>LAL, SUNIL</v>
      </c>
      <c r="F2574" t="str">
        <f>Raw_Data!F2574</f>
        <v>1952320236</v>
      </c>
      <c r="G2574" t="str">
        <f>Raw_Data!H2574</f>
        <v>0</v>
      </c>
      <c r="H2574">
        <f>IFERROR(VLOOKUP(G2574,Store_Map!$A$2:$I$100,3,FALSE),"")</f>
        <v>0</v>
      </c>
      <c r="I2574">
        <f>IFERROR(VLOOKUP(G2574,Store_Map!$A$2:$I$100,4,FALSE),"")</f>
        <v>0</v>
      </c>
      <c r="J2574">
        <f>IFERROR(VLOOKUP(G2574,Store_Map!$A$2:$I$100,5,FALSE),"")</f>
        <v>0</v>
      </c>
      <c r="K2574">
        <f>IFERROR(VLOOKUP(G2574,Store_Map!$A$2:$I$100,6,FALSE),"")</f>
        <v>0</v>
      </c>
      <c r="L2574">
        <f>IFERROR(VLOOKUP(G2574,Store_Map!$A$2:$I$100,7,FALSE),"")</f>
        <v>0</v>
      </c>
      <c r="M2574">
        <f>IFERROR(VLOOKUP(G2574,Store_Map!$A$2:$I$100,8,FALSE),"")</f>
        <v>0</v>
      </c>
      <c r="N2574">
        <f t="shared" si="360"/>
        <v>0</v>
      </c>
      <c r="O2574" t="str">
        <f t="shared" si="361"/>
        <v>PASS</v>
      </c>
      <c r="P2574" t="str">
        <f t="shared" si="362"/>
        <v>PASS</v>
      </c>
      <c r="Q2574" t="str">
        <f t="shared" si="363"/>
        <v>PASS</v>
      </c>
      <c r="R2574" t="str">
        <f t="shared" si="364"/>
        <v>PASS</v>
      </c>
      <c r="S2574" t="str">
        <f t="shared" si="365"/>
        <v>PASS</v>
      </c>
      <c r="T2574">
        <f t="shared" si="366"/>
        <v>100</v>
      </c>
      <c r="U2574" t="str">
        <f t="shared" si="367"/>
        <v>Low</v>
      </c>
      <c r="V2574" t="str">
        <f t="shared" si="368"/>
        <v>Clean</v>
      </c>
    </row>
    <row r="2575" spans="1:22" x14ac:dyDescent="0.3">
      <c r="A2575" t="str">
        <f>Raw_Data!A2575</f>
        <v>6252600</v>
      </c>
      <c r="B2575">
        <f>Raw_Data!B2575</f>
        <v>45681</v>
      </c>
      <c r="C2575" t="str">
        <f>Raw_Data!C2575</f>
        <v>SERTRALINE HCL 50 MG TABLET</v>
      </c>
      <c r="D2575" t="str">
        <f>Raw_Data!D2575</f>
        <v>65862001205</v>
      </c>
      <c r="E2575" t="str">
        <f>Raw_Data!E2575</f>
        <v>GIBBS, JON</v>
      </c>
      <c r="F2575" t="str">
        <f>Raw_Data!F2575</f>
        <v>1700896156</v>
      </c>
      <c r="G2575" t="str">
        <f>Raw_Data!H2575</f>
        <v>0</v>
      </c>
      <c r="H2575">
        <f>IFERROR(VLOOKUP(G2575,Store_Map!$A$2:$I$100,3,FALSE),"")</f>
        <v>0</v>
      </c>
      <c r="I2575">
        <f>IFERROR(VLOOKUP(G2575,Store_Map!$A$2:$I$100,4,FALSE),"")</f>
        <v>0</v>
      </c>
      <c r="J2575">
        <f>IFERROR(VLOOKUP(G2575,Store_Map!$A$2:$I$100,5,FALSE),"")</f>
        <v>0</v>
      </c>
      <c r="K2575">
        <f>IFERROR(VLOOKUP(G2575,Store_Map!$A$2:$I$100,6,FALSE),"")</f>
        <v>0</v>
      </c>
      <c r="L2575">
        <f>IFERROR(VLOOKUP(G2575,Store_Map!$A$2:$I$100,7,FALSE),"")</f>
        <v>0</v>
      </c>
      <c r="M2575">
        <f>IFERROR(VLOOKUP(G2575,Store_Map!$A$2:$I$100,8,FALSE),"")</f>
        <v>0</v>
      </c>
      <c r="N2575">
        <f t="shared" si="360"/>
        <v>0</v>
      </c>
      <c r="O2575" t="str">
        <f t="shared" si="361"/>
        <v>PASS</v>
      </c>
      <c r="P2575" t="str">
        <f t="shared" si="362"/>
        <v>PASS</v>
      </c>
      <c r="Q2575" t="str">
        <f t="shared" si="363"/>
        <v>PASS</v>
      </c>
      <c r="R2575" t="str">
        <f t="shared" si="364"/>
        <v>PASS</v>
      </c>
      <c r="S2575" t="str">
        <f t="shared" si="365"/>
        <v>PASS</v>
      </c>
      <c r="T2575">
        <f t="shared" si="366"/>
        <v>100</v>
      </c>
      <c r="U2575" t="str">
        <f t="shared" si="367"/>
        <v>Low</v>
      </c>
      <c r="V2575" t="str">
        <f t="shared" si="368"/>
        <v>Clean</v>
      </c>
    </row>
    <row r="2576" spans="1:22" x14ac:dyDescent="0.3">
      <c r="A2576" t="str">
        <f>Raw_Data!A2576</f>
        <v>6252604</v>
      </c>
      <c r="B2576">
        <f>Raw_Data!B2576</f>
        <v>45681</v>
      </c>
      <c r="C2576" t="str">
        <f>Raw_Data!C2576</f>
        <v>PANTOPRAZOLE SOD DR 40 MG T</v>
      </c>
      <c r="D2576" t="str">
        <f>Raw_Data!D2576</f>
        <v>65862056090</v>
      </c>
      <c r="E2576" t="str">
        <f>Raw_Data!E2576</f>
        <v>GIBBS, JON</v>
      </c>
      <c r="F2576" t="str">
        <f>Raw_Data!F2576</f>
        <v>1700896156</v>
      </c>
      <c r="G2576" t="str">
        <f>Raw_Data!H2576</f>
        <v>0</v>
      </c>
      <c r="H2576">
        <f>IFERROR(VLOOKUP(G2576,Store_Map!$A$2:$I$100,3,FALSE),"")</f>
        <v>0</v>
      </c>
      <c r="I2576">
        <f>IFERROR(VLOOKUP(G2576,Store_Map!$A$2:$I$100,4,FALSE),"")</f>
        <v>0</v>
      </c>
      <c r="J2576">
        <f>IFERROR(VLOOKUP(G2576,Store_Map!$A$2:$I$100,5,FALSE),"")</f>
        <v>0</v>
      </c>
      <c r="K2576">
        <f>IFERROR(VLOOKUP(G2576,Store_Map!$A$2:$I$100,6,FALSE),"")</f>
        <v>0</v>
      </c>
      <c r="L2576">
        <f>IFERROR(VLOOKUP(G2576,Store_Map!$A$2:$I$100,7,FALSE),"")</f>
        <v>0</v>
      </c>
      <c r="M2576">
        <f>IFERROR(VLOOKUP(G2576,Store_Map!$A$2:$I$100,8,FALSE),"")</f>
        <v>0</v>
      </c>
      <c r="N2576">
        <f t="shared" si="360"/>
        <v>0</v>
      </c>
      <c r="O2576" t="str">
        <f t="shared" si="361"/>
        <v>PASS</v>
      </c>
      <c r="P2576" t="str">
        <f t="shared" si="362"/>
        <v>PASS</v>
      </c>
      <c r="Q2576" t="str">
        <f t="shared" si="363"/>
        <v>PASS</v>
      </c>
      <c r="R2576" t="str">
        <f t="shared" si="364"/>
        <v>PASS</v>
      </c>
      <c r="S2576" t="str">
        <f t="shared" si="365"/>
        <v>PASS</v>
      </c>
      <c r="T2576">
        <f t="shared" si="366"/>
        <v>100</v>
      </c>
      <c r="U2576" t="str">
        <f t="shared" si="367"/>
        <v>Low</v>
      </c>
      <c r="V2576" t="str">
        <f t="shared" si="368"/>
        <v>Clean</v>
      </c>
    </row>
    <row r="2577" spans="1:22" x14ac:dyDescent="0.3">
      <c r="A2577" t="str">
        <f>Raw_Data!A2577</f>
        <v>6248076</v>
      </c>
      <c r="B2577">
        <f>Raw_Data!B2577</f>
        <v>45681</v>
      </c>
      <c r="C2577" t="str">
        <f>Raw_Data!C2577</f>
        <v>VITAMIN D2 1.25MG(50,000 UN</v>
      </c>
      <c r="D2577" t="str">
        <f>Raw_Data!D2577</f>
        <v>64380073706</v>
      </c>
      <c r="E2577" t="str">
        <f>Raw_Data!E2577</f>
        <v>GIBBS, JON</v>
      </c>
      <c r="F2577" t="str">
        <f>Raw_Data!F2577</f>
        <v>1700896156</v>
      </c>
      <c r="G2577" t="str">
        <f>Raw_Data!H2577</f>
        <v>0</v>
      </c>
      <c r="H2577">
        <f>IFERROR(VLOOKUP(G2577,Store_Map!$A$2:$I$100,3,FALSE),"")</f>
        <v>0</v>
      </c>
      <c r="I2577">
        <f>IFERROR(VLOOKUP(G2577,Store_Map!$A$2:$I$100,4,FALSE),"")</f>
        <v>0</v>
      </c>
      <c r="J2577">
        <f>IFERROR(VLOOKUP(G2577,Store_Map!$A$2:$I$100,5,FALSE),"")</f>
        <v>0</v>
      </c>
      <c r="K2577">
        <f>IFERROR(VLOOKUP(G2577,Store_Map!$A$2:$I$100,6,FALSE),"")</f>
        <v>0</v>
      </c>
      <c r="L2577">
        <f>IFERROR(VLOOKUP(G2577,Store_Map!$A$2:$I$100,7,FALSE),"")</f>
        <v>0</v>
      </c>
      <c r="M2577">
        <f>IFERROR(VLOOKUP(G2577,Store_Map!$A$2:$I$100,8,FALSE),"")</f>
        <v>0</v>
      </c>
      <c r="N2577">
        <f t="shared" si="360"/>
        <v>0</v>
      </c>
      <c r="O2577" t="str">
        <f t="shared" si="361"/>
        <v>PASS</v>
      </c>
      <c r="P2577" t="str">
        <f t="shared" si="362"/>
        <v>PASS</v>
      </c>
      <c r="Q2577" t="str">
        <f t="shared" si="363"/>
        <v>PASS</v>
      </c>
      <c r="R2577" t="str">
        <f t="shared" si="364"/>
        <v>PASS</v>
      </c>
      <c r="S2577" t="str">
        <f t="shared" si="365"/>
        <v>PASS</v>
      </c>
      <c r="T2577">
        <f t="shared" si="366"/>
        <v>100</v>
      </c>
      <c r="U2577" t="str">
        <f t="shared" si="367"/>
        <v>Low</v>
      </c>
      <c r="V2577" t="str">
        <f t="shared" si="368"/>
        <v>Clean</v>
      </c>
    </row>
    <row r="2578" spans="1:22" x14ac:dyDescent="0.3">
      <c r="A2578" t="str">
        <f>Raw_Data!A2578</f>
        <v>6243650</v>
      </c>
      <c r="B2578">
        <f>Raw_Data!B2578</f>
        <v>45681</v>
      </c>
      <c r="C2578" t="str">
        <f>Raw_Data!C2578</f>
        <v>SERTRALINE HCL 100 MG TABLE</v>
      </c>
      <c r="D2578" t="str">
        <f>Raw_Data!D2578</f>
        <v>65862001305</v>
      </c>
      <c r="E2578" t="str">
        <f>Raw_Data!E2578</f>
        <v>YASIN, NURA</v>
      </c>
      <c r="F2578" t="str">
        <f>Raw_Data!F2578</f>
        <v>1265518567</v>
      </c>
      <c r="G2578" t="str">
        <f>Raw_Data!H2578</f>
        <v>0</v>
      </c>
      <c r="H2578">
        <f>IFERROR(VLOOKUP(G2578,Store_Map!$A$2:$I$100,3,FALSE),"")</f>
        <v>0</v>
      </c>
      <c r="I2578">
        <f>IFERROR(VLOOKUP(G2578,Store_Map!$A$2:$I$100,4,FALSE),"")</f>
        <v>0</v>
      </c>
      <c r="J2578">
        <f>IFERROR(VLOOKUP(G2578,Store_Map!$A$2:$I$100,5,FALSE),"")</f>
        <v>0</v>
      </c>
      <c r="K2578">
        <f>IFERROR(VLOOKUP(G2578,Store_Map!$A$2:$I$100,6,FALSE),"")</f>
        <v>0</v>
      </c>
      <c r="L2578">
        <f>IFERROR(VLOOKUP(G2578,Store_Map!$A$2:$I$100,7,FALSE),"")</f>
        <v>0</v>
      </c>
      <c r="M2578">
        <f>IFERROR(VLOOKUP(G2578,Store_Map!$A$2:$I$100,8,FALSE),"")</f>
        <v>0</v>
      </c>
      <c r="N2578">
        <f t="shared" si="360"/>
        <v>0</v>
      </c>
      <c r="O2578" t="str">
        <f t="shared" si="361"/>
        <v>PASS</v>
      </c>
      <c r="P2578" t="str">
        <f t="shared" si="362"/>
        <v>PASS</v>
      </c>
      <c r="Q2578" t="str">
        <f t="shared" si="363"/>
        <v>PASS</v>
      </c>
      <c r="R2578" t="str">
        <f t="shared" si="364"/>
        <v>PASS</v>
      </c>
      <c r="S2578" t="str">
        <f t="shared" si="365"/>
        <v>PASS</v>
      </c>
      <c r="T2578">
        <f t="shared" si="366"/>
        <v>100</v>
      </c>
      <c r="U2578" t="str">
        <f t="shared" si="367"/>
        <v>Low</v>
      </c>
      <c r="V2578" t="str">
        <f t="shared" si="368"/>
        <v>Clean</v>
      </c>
    </row>
    <row r="2579" spans="1:22" x14ac:dyDescent="0.3">
      <c r="A2579" t="str">
        <f>Raw_Data!A2579</f>
        <v>6243649</v>
      </c>
      <c r="B2579">
        <f>Raw_Data!B2579</f>
        <v>45681</v>
      </c>
      <c r="C2579" t="str">
        <f>Raw_Data!C2579</f>
        <v>ATORVASTATIN 40 MG TABLET</v>
      </c>
      <c r="D2579" t="str">
        <f>Raw_Data!D2579</f>
        <v>67877051310</v>
      </c>
      <c r="E2579" t="str">
        <f>Raw_Data!E2579</f>
        <v>YASIN, NURA</v>
      </c>
      <c r="F2579" t="str">
        <f>Raw_Data!F2579</f>
        <v>1265518567</v>
      </c>
      <c r="G2579" t="str">
        <f>Raw_Data!H2579</f>
        <v>0</v>
      </c>
      <c r="H2579">
        <f>IFERROR(VLOOKUP(G2579,Store_Map!$A$2:$I$100,3,FALSE),"")</f>
        <v>0</v>
      </c>
      <c r="I2579">
        <f>IFERROR(VLOOKUP(G2579,Store_Map!$A$2:$I$100,4,FALSE),"")</f>
        <v>0</v>
      </c>
      <c r="J2579">
        <f>IFERROR(VLOOKUP(G2579,Store_Map!$A$2:$I$100,5,FALSE),"")</f>
        <v>0</v>
      </c>
      <c r="K2579">
        <f>IFERROR(VLOOKUP(G2579,Store_Map!$A$2:$I$100,6,FALSE),"")</f>
        <v>0</v>
      </c>
      <c r="L2579">
        <f>IFERROR(VLOOKUP(G2579,Store_Map!$A$2:$I$100,7,FALSE),"")</f>
        <v>0</v>
      </c>
      <c r="M2579">
        <f>IFERROR(VLOOKUP(G2579,Store_Map!$A$2:$I$100,8,FALSE),"")</f>
        <v>0</v>
      </c>
      <c r="N2579">
        <f t="shared" si="360"/>
        <v>0</v>
      </c>
      <c r="O2579" t="str">
        <f t="shared" si="361"/>
        <v>PASS</v>
      </c>
      <c r="P2579" t="str">
        <f t="shared" si="362"/>
        <v>PASS</v>
      </c>
      <c r="Q2579" t="str">
        <f t="shared" si="363"/>
        <v>PASS</v>
      </c>
      <c r="R2579" t="str">
        <f t="shared" si="364"/>
        <v>PASS</v>
      </c>
      <c r="S2579" t="str">
        <f t="shared" si="365"/>
        <v>PASS</v>
      </c>
      <c r="T2579">
        <f t="shared" si="366"/>
        <v>100</v>
      </c>
      <c r="U2579" t="str">
        <f t="shared" si="367"/>
        <v>Low</v>
      </c>
      <c r="V2579" t="str">
        <f t="shared" si="368"/>
        <v>Clean</v>
      </c>
    </row>
    <row r="2580" spans="1:22" x14ac:dyDescent="0.3">
      <c r="A2580" t="str">
        <f>Raw_Data!A2580</f>
        <v>6227706</v>
      </c>
      <c r="B2580">
        <f>Raw_Data!B2580</f>
        <v>45681</v>
      </c>
      <c r="C2580" t="str">
        <f>Raw_Data!C2580</f>
        <v>HYDROCHLOROTHIAZIDE 25 MG T</v>
      </c>
      <c r="D2580" t="str">
        <f>Raw_Data!D2580</f>
        <v>29300012810</v>
      </c>
      <c r="E2580" t="str">
        <f>Raw_Data!E2580</f>
        <v>FORD, JAMES</v>
      </c>
      <c r="F2580" t="str">
        <f>Raw_Data!F2580</f>
        <v>1033117684</v>
      </c>
      <c r="G2580" t="str">
        <f>Raw_Data!H2580</f>
        <v>0</v>
      </c>
      <c r="H2580">
        <f>IFERROR(VLOOKUP(G2580,Store_Map!$A$2:$I$100,3,FALSE),"")</f>
        <v>0</v>
      </c>
      <c r="I2580">
        <f>IFERROR(VLOOKUP(G2580,Store_Map!$A$2:$I$100,4,FALSE),"")</f>
        <v>0</v>
      </c>
      <c r="J2580">
        <f>IFERROR(VLOOKUP(G2580,Store_Map!$A$2:$I$100,5,FALSE),"")</f>
        <v>0</v>
      </c>
      <c r="K2580">
        <f>IFERROR(VLOOKUP(G2580,Store_Map!$A$2:$I$100,6,FALSE),"")</f>
        <v>0</v>
      </c>
      <c r="L2580">
        <f>IFERROR(VLOOKUP(G2580,Store_Map!$A$2:$I$100,7,FALSE),"")</f>
        <v>0</v>
      </c>
      <c r="M2580">
        <f>IFERROR(VLOOKUP(G2580,Store_Map!$A$2:$I$100,8,FALSE),"")</f>
        <v>0</v>
      </c>
      <c r="N2580">
        <f t="shared" si="360"/>
        <v>0</v>
      </c>
      <c r="O2580" t="str">
        <f t="shared" si="361"/>
        <v>PASS</v>
      </c>
      <c r="P2580" t="str">
        <f t="shared" si="362"/>
        <v>PASS</v>
      </c>
      <c r="Q2580" t="str">
        <f t="shared" si="363"/>
        <v>PASS</v>
      </c>
      <c r="R2580" t="str">
        <f t="shared" si="364"/>
        <v>PASS</v>
      </c>
      <c r="S2580" t="str">
        <f t="shared" si="365"/>
        <v>PASS</v>
      </c>
      <c r="T2580">
        <f t="shared" si="366"/>
        <v>100</v>
      </c>
      <c r="U2580" t="str">
        <f t="shared" si="367"/>
        <v>Low</v>
      </c>
      <c r="V2580" t="str">
        <f t="shared" si="368"/>
        <v>Clean</v>
      </c>
    </row>
    <row r="2581" spans="1:22" x14ac:dyDescent="0.3">
      <c r="A2581" t="str">
        <f>Raw_Data!A2581</f>
        <v>6230420</v>
      </c>
      <c r="B2581">
        <f>Raw_Data!B2581</f>
        <v>45681</v>
      </c>
      <c r="C2581" t="str">
        <f>Raw_Data!C2581</f>
        <v>HYDROXYZINE HCL 25 MG TABLE</v>
      </c>
      <c r="D2581" t="str">
        <f>Raw_Data!D2581</f>
        <v>23155050110</v>
      </c>
      <c r="E2581" t="str">
        <f>Raw_Data!E2581</f>
        <v>FORD, JAMES</v>
      </c>
      <c r="F2581" t="str">
        <f>Raw_Data!F2581</f>
        <v>1033117684</v>
      </c>
      <c r="G2581" t="str">
        <f>Raw_Data!H2581</f>
        <v>0</v>
      </c>
      <c r="H2581">
        <f>IFERROR(VLOOKUP(G2581,Store_Map!$A$2:$I$100,3,FALSE),"")</f>
        <v>0</v>
      </c>
      <c r="I2581">
        <f>IFERROR(VLOOKUP(G2581,Store_Map!$A$2:$I$100,4,FALSE),"")</f>
        <v>0</v>
      </c>
      <c r="J2581">
        <f>IFERROR(VLOOKUP(G2581,Store_Map!$A$2:$I$100,5,FALSE),"")</f>
        <v>0</v>
      </c>
      <c r="K2581">
        <f>IFERROR(VLOOKUP(G2581,Store_Map!$A$2:$I$100,6,FALSE),"")</f>
        <v>0</v>
      </c>
      <c r="L2581">
        <f>IFERROR(VLOOKUP(G2581,Store_Map!$A$2:$I$100,7,FALSE),"")</f>
        <v>0</v>
      </c>
      <c r="M2581">
        <f>IFERROR(VLOOKUP(G2581,Store_Map!$A$2:$I$100,8,FALSE),"")</f>
        <v>0</v>
      </c>
      <c r="N2581">
        <f t="shared" si="360"/>
        <v>0</v>
      </c>
      <c r="O2581" t="str">
        <f t="shared" si="361"/>
        <v>PASS</v>
      </c>
      <c r="P2581" t="str">
        <f t="shared" si="362"/>
        <v>PASS</v>
      </c>
      <c r="Q2581" t="str">
        <f t="shared" si="363"/>
        <v>PASS</v>
      </c>
      <c r="R2581" t="str">
        <f t="shared" si="364"/>
        <v>PASS</v>
      </c>
      <c r="S2581" t="str">
        <f t="shared" si="365"/>
        <v>PASS</v>
      </c>
      <c r="T2581">
        <f t="shared" si="366"/>
        <v>100</v>
      </c>
      <c r="U2581" t="str">
        <f t="shared" si="367"/>
        <v>Low</v>
      </c>
      <c r="V2581" t="str">
        <f t="shared" si="368"/>
        <v>Clean</v>
      </c>
    </row>
    <row r="2582" spans="1:22" x14ac:dyDescent="0.3">
      <c r="A2582" t="str">
        <f>Raw_Data!A2582</f>
        <v>6239770</v>
      </c>
      <c r="B2582">
        <f>Raw_Data!B2582</f>
        <v>45681</v>
      </c>
      <c r="C2582" t="str">
        <f>Raw_Data!C2582</f>
        <v>OMEPRAZOLE DR 20 MG CAPSULE</v>
      </c>
      <c r="D2582" t="str">
        <f>Raw_Data!D2582</f>
        <v>68382041205</v>
      </c>
      <c r="E2582" t="str">
        <f>Raw_Data!E2582</f>
        <v>GIBBS, JON</v>
      </c>
      <c r="F2582" t="str">
        <f>Raw_Data!F2582</f>
        <v>1700896156</v>
      </c>
      <c r="G2582" t="str">
        <f>Raw_Data!H2582</f>
        <v>0</v>
      </c>
      <c r="H2582">
        <f>IFERROR(VLOOKUP(G2582,Store_Map!$A$2:$I$100,3,FALSE),"")</f>
        <v>0</v>
      </c>
      <c r="I2582">
        <f>IFERROR(VLOOKUP(G2582,Store_Map!$A$2:$I$100,4,FALSE),"")</f>
        <v>0</v>
      </c>
      <c r="J2582">
        <f>IFERROR(VLOOKUP(G2582,Store_Map!$A$2:$I$100,5,FALSE),"")</f>
        <v>0</v>
      </c>
      <c r="K2582">
        <f>IFERROR(VLOOKUP(G2582,Store_Map!$A$2:$I$100,6,FALSE),"")</f>
        <v>0</v>
      </c>
      <c r="L2582">
        <f>IFERROR(VLOOKUP(G2582,Store_Map!$A$2:$I$100,7,FALSE),"")</f>
        <v>0</v>
      </c>
      <c r="M2582">
        <f>IFERROR(VLOOKUP(G2582,Store_Map!$A$2:$I$100,8,FALSE),"")</f>
        <v>0</v>
      </c>
      <c r="N2582">
        <f t="shared" si="360"/>
        <v>0</v>
      </c>
      <c r="O2582" t="str">
        <f t="shared" si="361"/>
        <v>PASS</v>
      </c>
      <c r="P2582" t="str">
        <f t="shared" si="362"/>
        <v>PASS</v>
      </c>
      <c r="Q2582" t="str">
        <f t="shared" si="363"/>
        <v>PASS</v>
      </c>
      <c r="R2582" t="str">
        <f t="shared" si="364"/>
        <v>PASS</v>
      </c>
      <c r="S2582" t="str">
        <f t="shared" si="365"/>
        <v>PASS</v>
      </c>
      <c r="T2582">
        <f t="shared" si="366"/>
        <v>100</v>
      </c>
      <c r="U2582" t="str">
        <f t="shared" si="367"/>
        <v>Low</v>
      </c>
      <c r="V2582" t="str">
        <f t="shared" si="368"/>
        <v>Clean</v>
      </c>
    </row>
    <row r="2583" spans="1:22" x14ac:dyDescent="0.3">
      <c r="A2583" t="str">
        <f>Raw_Data!A2583</f>
        <v>6239769</v>
      </c>
      <c r="B2583">
        <f>Raw_Data!B2583</f>
        <v>45681</v>
      </c>
      <c r="C2583" t="str">
        <f>Raw_Data!C2583</f>
        <v>DICLOFENAC SOD DR 75 MG TAB</v>
      </c>
      <c r="D2583" t="str">
        <f>Raw_Data!D2583</f>
        <v>61442010360</v>
      </c>
      <c r="E2583" t="str">
        <f>Raw_Data!E2583</f>
        <v>GIBBS, JON</v>
      </c>
      <c r="F2583" t="str">
        <f>Raw_Data!F2583</f>
        <v>1700896156</v>
      </c>
      <c r="G2583" t="str">
        <f>Raw_Data!H2583</f>
        <v>0</v>
      </c>
      <c r="H2583">
        <f>IFERROR(VLOOKUP(G2583,Store_Map!$A$2:$I$100,3,FALSE),"")</f>
        <v>0</v>
      </c>
      <c r="I2583">
        <f>IFERROR(VLOOKUP(G2583,Store_Map!$A$2:$I$100,4,FALSE),"")</f>
        <v>0</v>
      </c>
      <c r="J2583">
        <f>IFERROR(VLOOKUP(G2583,Store_Map!$A$2:$I$100,5,FALSE),"")</f>
        <v>0</v>
      </c>
      <c r="K2583">
        <f>IFERROR(VLOOKUP(G2583,Store_Map!$A$2:$I$100,6,FALSE),"")</f>
        <v>0</v>
      </c>
      <c r="L2583">
        <f>IFERROR(VLOOKUP(G2583,Store_Map!$A$2:$I$100,7,FALSE),"")</f>
        <v>0</v>
      </c>
      <c r="M2583">
        <f>IFERROR(VLOOKUP(G2583,Store_Map!$A$2:$I$100,8,FALSE),"")</f>
        <v>0</v>
      </c>
      <c r="N2583">
        <f t="shared" si="360"/>
        <v>0</v>
      </c>
      <c r="O2583" t="str">
        <f t="shared" si="361"/>
        <v>PASS</v>
      </c>
      <c r="P2583" t="str">
        <f t="shared" si="362"/>
        <v>PASS</v>
      </c>
      <c r="Q2583" t="str">
        <f t="shared" si="363"/>
        <v>PASS</v>
      </c>
      <c r="R2583" t="str">
        <f t="shared" si="364"/>
        <v>PASS</v>
      </c>
      <c r="S2583" t="str">
        <f t="shared" si="365"/>
        <v>PASS</v>
      </c>
      <c r="T2583">
        <f t="shared" si="366"/>
        <v>100</v>
      </c>
      <c r="U2583" t="str">
        <f t="shared" si="367"/>
        <v>Low</v>
      </c>
      <c r="V2583" t="str">
        <f t="shared" si="368"/>
        <v>Clean</v>
      </c>
    </row>
    <row r="2584" spans="1:22" x14ac:dyDescent="0.3">
      <c r="A2584" t="str">
        <f>Raw_Data!A2584</f>
        <v>6239767</v>
      </c>
      <c r="B2584">
        <f>Raw_Data!B2584</f>
        <v>45681</v>
      </c>
      <c r="C2584" t="str">
        <f>Raw_Data!C2584</f>
        <v>BACLOFEN 10 MG TABLET</v>
      </c>
      <c r="D2584" t="str">
        <f>Raw_Data!D2584</f>
        <v>52817032000</v>
      </c>
      <c r="E2584" t="str">
        <f>Raw_Data!E2584</f>
        <v>GIBBS, JON</v>
      </c>
      <c r="F2584" t="str">
        <f>Raw_Data!F2584</f>
        <v>1700896156</v>
      </c>
      <c r="G2584" t="str">
        <f>Raw_Data!H2584</f>
        <v>0</v>
      </c>
      <c r="H2584">
        <f>IFERROR(VLOOKUP(G2584,Store_Map!$A$2:$I$100,3,FALSE),"")</f>
        <v>0</v>
      </c>
      <c r="I2584">
        <f>IFERROR(VLOOKUP(G2584,Store_Map!$A$2:$I$100,4,FALSE),"")</f>
        <v>0</v>
      </c>
      <c r="J2584">
        <f>IFERROR(VLOOKUP(G2584,Store_Map!$A$2:$I$100,5,FALSE),"")</f>
        <v>0</v>
      </c>
      <c r="K2584">
        <f>IFERROR(VLOOKUP(G2584,Store_Map!$A$2:$I$100,6,FALSE),"")</f>
        <v>0</v>
      </c>
      <c r="L2584">
        <f>IFERROR(VLOOKUP(G2584,Store_Map!$A$2:$I$100,7,FALSE),"")</f>
        <v>0</v>
      </c>
      <c r="M2584">
        <f>IFERROR(VLOOKUP(G2584,Store_Map!$A$2:$I$100,8,FALSE),"")</f>
        <v>0</v>
      </c>
      <c r="N2584">
        <f t="shared" si="360"/>
        <v>0</v>
      </c>
      <c r="O2584" t="str">
        <f t="shared" si="361"/>
        <v>PASS</v>
      </c>
      <c r="P2584" t="str">
        <f t="shared" si="362"/>
        <v>PASS</v>
      </c>
      <c r="Q2584" t="str">
        <f t="shared" si="363"/>
        <v>PASS</v>
      </c>
      <c r="R2584" t="str">
        <f t="shared" si="364"/>
        <v>PASS</v>
      </c>
      <c r="S2584" t="str">
        <f t="shared" si="365"/>
        <v>PASS</v>
      </c>
      <c r="T2584">
        <f t="shared" si="366"/>
        <v>100</v>
      </c>
      <c r="U2584" t="str">
        <f t="shared" si="367"/>
        <v>Low</v>
      </c>
      <c r="V2584" t="str">
        <f t="shared" si="368"/>
        <v>Clean</v>
      </c>
    </row>
    <row r="2585" spans="1:22" x14ac:dyDescent="0.3">
      <c r="A2585" t="str">
        <f>Raw_Data!A2585</f>
        <v>6230678</v>
      </c>
      <c r="B2585">
        <f>Raw_Data!B2585</f>
        <v>45681</v>
      </c>
      <c r="C2585" t="str">
        <f>Raw_Data!C2585</f>
        <v>DICLOFENAC SOD DR 75 MG TAB</v>
      </c>
      <c r="D2585" t="str">
        <f>Raw_Data!D2585</f>
        <v>61442010360</v>
      </c>
      <c r="E2585" t="str">
        <f>Raw_Data!E2585</f>
        <v>GIBBS, JON</v>
      </c>
      <c r="F2585" t="str">
        <f>Raw_Data!F2585</f>
        <v>1700896156</v>
      </c>
      <c r="G2585" t="str">
        <f>Raw_Data!H2585</f>
        <v>0</v>
      </c>
      <c r="H2585">
        <f>IFERROR(VLOOKUP(G2585,Store_Map!$A$2:$I$100,3,FALSE),"")</f>
        <v>0</v>
      </c>
      <c r="I2585">
        <f>IFERROR(VLOOKUP(G2585,Store_Map!$A$2:$I$100,4,FALSE),"")</f>
        <v>0</v>
      </c>
      <c r="J2585">
        <f>IFERROR(VLOOKUP(G2585,Store_Map!$A$2:$I$100,5,FALSE),"")</f>
        <v>0</v>
      </c>
      <c r="K2585">
        <f>IFERROR(VLOOKUP(G2585,Store_Map!$A$2:$I$100,6,FALSE),"")</f>
        <v>0</v>
      </c>
      <c r="L2585">
        <f>IFERROR(VLOOKUP(G2585,Store_Map!$A$2:$I$100,7,FALSE),"")</f>
        <v>0</v>
      </c>
      <c r="M2585">
        <f>IFERROR(VLOOKUP(G2585,Store_Map!$A$2:$I$100,8,FALSE),"")</f>
        <v>0</v>
      </c>
      <c r="N2585">
        <f t="shared" si="360"/>
        <v>0</v>
      </c>
      <c r="O2585" t="str">
        <f t="shared" si="361"/>
        <v>PASS</v>
      </c>
      <c r="P2585" t="str">
        <f t="shared" si="362"/>
        <v>PASS</v>
      </c>
      <c r="Q2585" t="str">
        <f t="shared" si="363"/>
        <v>PASS</v>
      </c>
      <c r="R2585" t="str">
        <f t="shared" si="364"/>
        <v>PASS</v>
      </c>
      <c r="S2585" t="str">
        <f t="shared" si="365"/>
        <v>PASS</v>
      </c>
      <c r="T2585">
        <f t="shared" si="366"/>
        <v>100</v>
      </c>
      <c r="U2585" t="str">
        <f t="shared" si="367"/>
        <v>Low</v>
      </c>
      <c r="V2585" t="str">
        <f t="shared" si="368"/>
        <v>Clean</v>
      </c>
    </row>
    <row r="2586" spans="1:22" x14ac:dyDescent="0.3">
      <c r="A2586" t="str">
        <f>Raw_Data!A2586</f>
        <v>6230672</v>
      </c>
      <c r="B2586">
        <f>Raw_Data!B2586</f>
        <v>45681</v>
      </c>
      <c r="C2586" t="str">
        <f>Raw_Data!C2586</f>
        <v>GABAPENTIN 800 MG TABLET</v>
      </c>
      <c r="D2586" t="str">
        <f>Raw_Data!D2586</f>
        <v>65862052405</v>
      </c>
      <c r="E2586" t="str">
        <f>Raw_Data!E2586</f>
        <v>GIBBS, JON</v>
      </c>
      <c r="F2586" t="str">
        <f>Raw_Data!F2586</f>
        <v>1700896156</v>
      </c>
      <c r="G2586" t="str">
        <f>Raw_Data!H2586</f>
        <v>0</v>
      </c>
      <c r="H2586">
        <f>IFERROR(VLOOKUP(G2586,Store_Map!$A$2:$I$100,3,FALSE),"")</f>
        <v>0</v>
      </c>
      <c r="I2586">
        <f>IFERROR(VLOOKUP(G2586,Store_Map!$A$2:$I$100,4,FALSE),"")</f>
        <v>0</v>
      </c>
      <c r="J2586">
        <f>IFERROR(VLOOKUP(G2586,Store_Map!$A$2:$I$100,5,FALSE),"")</f>
        <v>0</v>
      </c>
      <c r="K2586">
        <f>IFERROR(VLOOKUP(G2586,Store_Map!$A$2:$I$100,6,FALSE),"")</f>
        <v>0</v>
      </c>
      <c r="L2586">
        <f>IFERROR(VLOOKUP(G2586,Store_Map!$A$2:$I$100,7,FALSE),"")</f>
        <v>0</v>
      </c>
      <c r="M2586">
        <f>IFERROR(VLOOKUP(G2586,Store_Map!$A$2:$I$100,8,FALSE),"")</f>
        <v>0</v>
      </c>
      <c r="N2586">
        <f t="shared" si="360"/>
        <v>0</v>
      </c>
      <c r="O2586" t="str">
        <f t="shared" si="361"/>
        <v>PASS</v>
      </c>
      <c r="P2586" t="str">
        <f t="shared" si="362"/>
        <v>PASS</v>
      </c>
      <c r="Q2586" t="str">
        <f t="shared" si="363"/>
        <v>PASS</v>
      </c>
      <c r="R2586" t="str">
        <f t="shared" si="364"/>
        <v>PASS</v>
      </c>
      <c r="S2586" t="str">
        <f t="shared" si="365"/>
        <v>PASS</v>
      </c>
      <c r="T2586">
        <f t="shared" si="366"/>
        <v>100</v>
      </c>
      <c r="U2586" t="str">
        <f t="shared" si="367"/>
        <v>Low</v>
      </c>
      <c r="V2586" t="str">
        <f t="shared" si="368"/>
        <v>Clean</v>
      </c>
    </row>
    <row r="2587" spans="1:22" x14ac:dyDescent="0.3">
      <c r="A2587" t="str">
        <f>Raw_Data!A2587</f>
        <v>6229305</v>
      </c>
      <c r="B2587">
        <f>Raw_Data!B2587</f>
        <v>45681</v>
      </c>
      <c r="C2587" t="str">
        <f>Raw_Data!C2587</f>
        <v>FERROUS SULFATE 325 MG TABL</v>
      </c>
      <c r="D2587" t="str">
        <f>Raw_Data!D2587</f>
        <v>904759080</v>
      </c>
      <c r="E2587" t="str">
        <f>Raw_Data!E2587</f>
        <v>BYNE, EDMUND</v>
      </c>
      <c r="F2587" t="str">
        <f>Raw_Data!F2587</f>
        <v>1033186648</v>
      </c>
      <c r="G2587" t="str">
        <f>Raw_Data!H2587</f>
        <v>0</v>
      </c>
      <c r="H2587">
        <f>IFERROR(VLOOKUP(G2587,Store_Map!$A$2:$I$100,3,FALSE),"")</f>
        <v>0</v>
      </c>
      <c r="I2587">
        <f>IFERROR(VLOOKUP(G2587,Store_Map!$A$2:$I$100,4,FALSE),"")</f>
        <v>0</v>
      </c>
      <c r="J2587">
        <f>IFERROR(VLOOKUP(G2587,Store_Map!$A$2:$I$100,5,FALSE),"")</f>
        <v>0</v>
      </c>
      <c r="K2587">
        <f>IFERROR(VLOOKUP(G2587,Store_Map!$A$2:$I$100,6,FALSE),"")</f>
        <v>0</v>
      </c>
      <c r="L2587">
        <f>IFERROR(VLOOKUP(G2587,Store_Map!$A$2:$I$100,7,FALSE),"")</f>
        <v>0</v>
      </c>
      <c r="M2587">
        <f>IFERROR(VLOOKUP(G2587,Store_Map!$A$2:$I$100,8,FALSE),"")</f>
        <v>0</v>
      </c>
      <c r="N2587">
        <f t="shared" si="360"/>
        <v>0</v>
      </c>
      <c r="O2587" t="str">
        <f t="shared" si="361"/>
        <v>PASS</v>
      </c>
      <c r="P2587" t="str">
        <f t="shared" si="362"/>
        <v>REVIEW</v>
      </c>
      <c r="Q2587" t="str">
        <f t="shared" si="363"/>
        <v>PASS</v>
      </c>
      <c r="R2587" t="str">
        <f t="shared" si="364"/>
        <v>PASS</v>
      </c>
      <c r="S2587" t="str">
        <f t="shared" si="365"/>
        <v>REVIEW</v>
      </c>
      <c r="T2587">
        <f t="shared" si="366"/>
        <v>90</v>
      </c>
      <c r="U2587" t="str">
        <f t="shared" si="367"/>
        <v>Low</v>
      </c>
      <c r="V2587" t="str">
        <f t="shared" si="368"/>
        <v>Invalid NDC</v>
      </c>
    </row>
    <row r="2588" spans="1:22" x14ac:dyDescent="0.3">
      <c r="A2588" t="str">
        <f>Raw_Data!A2588</f>
        <v>6247050</v>
      </c>
      <c r="B2588">
        <f>Raw_Data!B2588</f>
        <v>45681</v>
      </c>
      <c r="C2588" t="str">
        <f>Raw_Data!C2588</f>
        <v>ONETOUCH DELICA PLUS 33G LA</v>
      </c>
      <c r="D2588" t="str">
        <f>Raw_Data!D2588</f>
        <v>53885000810</v>
      </c>
      <c r="E2588" t="str">
        <f>Raw_Data!E2588</f>
        <v>BYNE, EDMUND</v>
      </c>
      <c r="F2588" t="str">
        <f>Raw_Data!F2588</f>
        <v>1033186648</v>
      </c>
      <c r="G2588" t="str">
        <f>Raw_Data!H2588</f>
        <v>0</v>
      </c>
      <c r="H2588">
        <f>IFERROR(VLOOKUP(G2588,Store_Map!$A$2:$I$100,3,FALSE),"")</f>
        <v>0</v>
      </c>
      <c r="I2588">
        <f>IFERROR(VLOOKUP(G2588,Store_Map!$A$2:$I$100,4,FALSE),"")</f>
        <v>0</v>
      </c>
      <c r="J2588">
        <f>IFERROR(VLOOKUP(G2588,Store_Map!$A$2:$I$100,5,FALSE),"")</f>
        <v>0</v>
      </c>
      <c r="K2588">
        <f>IFERROR(VLOOKUP(G2588,Store_Map!$A$2:$I$100,6,FALSE),"")</f>
        <v>0</v>
      </c>
      <c r="L2588">
        <f>IFERROR(VLOOKUP(G2588,Store_Map!$A$2:$I$100,7,FALSE),"")</f>
        <v>0</v>
      </c>
      <c r="M2588">
        <f>IFERROR(VLOOKUP(G2588,Store_Map!$A$2:$I$100,8,FALSE),"")</f>
        <v>0</v>
      </c>
      <c r="N2588">
        <f t="shared" si="360"/>
        <v>0</v>
      </c>
      <c r="O2588" t="str">
        <f t="shared" si="361"/>
        <v>PASS</v>
      </c>
      <c r="P2588" t="str">
        <f t="shared" si="362"/>
        <v>PASS</v>
      </c>
      <c r="Q2588" t="str">
        <f t="shared" si="363"/>
        <v>PASS</v>
      </c>
      <c r="R2588" t="str">
        <f t="shared" si="364"/>
        <v>PASS</v>
      </c>
      <c r="S2588" t="str">
        <f t="shared" si="365"/>
        <v>PASS</v>
      </c>
      <c r="T2588">
        <f t="shared" si="366"/>
        <v>100</v>
      </c>
      <c r="U2588" t="str">
        <f t="shared" si="367"/>
        <v>Low</v>
      </c>
      <c r="V2588" t="str">
        <f t="shared" si="368"/>
        <v>Clean</v>
      </c>
    </row>
    <row r="2589" spans="1:22" x14ac:dyDescent="0.3">
      <c r="A2589" t="str">
        <f>Raw_Data!A2589</f>
        <v>6247049</v>
      </c>
      <c r="B2589">
        <f>Raw_Data!B2589</f>
        <v>45681</v>
      </c>
      <c r="C2589" t="str">
        <f>Raw_Data!C2589</f>
        <v>LOSARTAN POTASSIUM 50 MG TA</v>
      </c>
      <c r="D2589" t="str">
        <f>Raw_Data!D2589</f>
        <v>65862020299</v>
      </c>
      <c r="E2589" t="str">
        <f>Raw_Data!E2589</f>
        <v>BYNE, EDMUND</v>
      </c>
      <c r="F2589" t="str">
        <f>Raw_Data!F2589</f>
        <v>1033186648</v>
      </c>
      <c r="G2589" t="str">
        <f>Raw_Data!H2589</f>
        <v>0</v>
      </c>
      <c r="H2589">
        <f>IFERROR(VLOOKUP(G2589,Store_Map!$A$2:$I$100,3,FALSE),"")</f>
        <v>0</v>
      </c>
      <c r="I2589">
        <f>IFERROR(VLOOKUP(G2589,Store_Map!$A$2:$I$100,4,FALSE),"")</f>
        <v>0</v>
      </c>
      <c r="J2589">
        <f>IFERROR(VLOOKUP(G2589,Store_Map!$A$2:$I$100,5,FALSE),"")</f>
        <v>0</v>
      </c>
      <c r="K2589">
        <f>IFERROR(VLOOKUP(G2589,Store_Map!$A$2:$I$100,6,FALSE),"")</f>
        <v>0</v>
      </c>
      <c r="L2589">
        <f>IFERROR(VLOOKUP(G2589,Store_Map!$A$2:$I$100,7,FALSE),"")</f>
        <v>0</v>
      </c>
      <c r="M2589">
        <f>IFERROR(VLOOKUP(G2589,Store_Map!$A$2:$I$100,8,FALSE),"")</f>
        <v>0</v>
      </c>
      <c r="N2589">
        <f t="shared" si="360"/>
        <v>0</v>
      </c>
      <c r="O2589" t="str">
        <f t="shared" si="361"/>
        <v>PASS</v>
      </c>
      <c r="P2589" t="str">
        <f t="shared" si="362"/>
        <v>PASS</v>
      </c>
      <c r="Q2589" t="str">
        <f t="shared" si="363"/>
        <v>PASS</v>
      </c>
      <c r="R2589" t="str">
        <f t="shared" si="364"/>
        <v>PASS</v>
      </c>
      <c r="S2589" t="str">
        <f t="shared" si="365"/>
        <v>PASS</v>
      </c>
      <c r="T2589">
        <f t="shared" si="366"/>
        <v>100</v>
      </c>
      <c r="U2589" t="str">
        <f t="shared" si="367"/>
        <v>Low</v>
      </c>
      <c r="V2589" t="str">
        <f t="shared" si="368"/>
        <v>Clean</v>
      </c>
    </row>
    <row r="2590" spans="1:22" x14ac:dyDescent="0.3">
      <c r="A2590" t="str">
        <f>Raw_Data!A2590</f>
        <v>6247048</v>
      </c>
      <c r="B2590">
        <f>Raw_Data!B2590</f>
        <v>45681</v>
      </c>
      <c r="C2590" t="str">
        <f>Raw_Data!C2590</f>
        <v>AMLODIPINE BESYLATE 10 MG T</v>
      </c>
      <c r="D2590" t="str">
        <f>Raw_Data!D2590</f>
        <v>69097012815</v>
      </c>
      <c r="E2590" t="str">
        <f>Raw_Data!E2590</f>
        <v>BYNE, EDMUND</v>
      </c>
      <c r="F2590" t="str">
        <f>Raw_Data!F2590</f>
        <v>1033186648</v>
      </c>
      <c r="G2590" t="str">
        <f>Raw_Data!H2590</f>
        <v>0</v>
      </c>
      <c r="H2590">
        <f>IFERROR(VLOOKUP(G2590,Store_Map!$A$2:$I$100,3,FALSE),"")</f>
        <v>0</v>
      </c>
      <c r="I2590">
        <f>IFERROR(VLOOKUP(G2590,Store_Map!$A$2:$I$100,4,FALSE),"")</f>
        <v>0</v>
      </c>
      <c r="J2590">
        <f>IFERROR(VLOOKUP(G2590,Store_Map!$A$2:$I$100,5,FALSE),"")</f>
        <v>0</v>
      </c>
      <c r="K2590">
        <f>IFERROR(VLOOKUP(G2590,Store_Map!$A$2:$I$100,6,FALSE),"")</f>
        <v>0</v>
      </c>
      <c r="L2590">
        <f>IFERROR(VLOOKUP(G2590,Store_Map!$A$2:$I$100,7,FALSE),"")</f>
        <v>0</v>
      </c>
      <c r="M2590">
        <f>IFERROR(VLOOKUP(G2590,Store_Map!$A$2:$I$100,8,FALSE),"")</f>
        <v>0</v>
      </c>
      <c r="N2590">
        <f t="shared" si="360"/>
        <v>0</v>
      </c>
      <c r="O2590" t="str">
        <f t="shared" si="361"/>
        <v>PASS</v>
      </c>
      <c r="P2590" t="str">
        <f t="shared" si="362"/>
        <v>PASS</v>
      </c>
      <c r="Q2590" t="str">
        <f t="shared" si="363"/>
        <v>PASS</v>
      </c>
      <c r="R2590" t="str">
        <f t="shared" si="364"/>
        <v>PASS</v>
      </c>
      <c r="S2590" t="str">
        <f t="shared" si="365"/>
        <v>PASS</v>
      </c>
      <c r="T2590">
        <f t="shared" si="366"/>
        <v>100</v>
      </c>
      <c r="U2590" t="str">
        <f t="shared" si="367"/>
        <v>Low</v>
      </c>
      <c r="V2590" t="str">
        <f t="shared" si="368"/>
        <v>Clean</v>
      </c>
    </row>
    <row r="2591" spans="1:22" x14ac:dyDescent="0.3">
      <c r="A2591" t="str">
        <f>Raw_Data!A2591</f>
        <v>6247047</v>
      </c>
      <c r="B2591">
        <f>Raw_Data!B2591</f>
        <v>45681</v>
      </c>
      <c r="C2591" t="str">
        <f>Raw_Data!C2591</f>
        <v>ATORVASTATIN 40 MG TABLET</v>
      </c>
      <c r="D2591" t="str">
        <f>Raw_Data!D2591</f>
        <v>67877051310</v>
      </c>
      <c r="E2591" t="str">
        <f>Raw_Data!E2591</f>
        <v>BYNE, EDMUND</v>
      </c>
      <c r="F2591" t="str">
        <f>Raw_Data!F2591</f>
        <v>1033186648</v>
      </c>
      <c r="G2591" t="str">
        <f>Raw_Data!H2591</f>
        <v>0</v>
      </c>
      <c r="H2591">
        <f>IFERROR(VLOOKUP(G2591,Store_Map!$A$2:$I$100,3,FALSE),"")</f>
        <v>0</v>
      </c>
      <c r="I2591">
        <f>IFERROR(VLOOKUP(G2591,Store_Map!$A$2:$I$100,4,FALSE),"")</f>
        <v>0</v>
      </c>
      <c r="J2591">
        <f>IFERROR(VLOOKUP(G2591,Store_Map!$A$2:$I$100,5,FALSE),"")</f>
        <v>0</v>
      </c>
      <c r="K2591">
        <f>IFERROR(VLOOKUP(G2591,Store_Map!$A$2:$I$100,6,FALSE),"")</f>
        <v>0</v>
      </c>
      <c r="L2591">
        <f>IFERROR(VLOOKUP(G2591,Store_Map!$A$2:$I$100,7,FALSE),"")</f>
        <v>0</v>
      </c>
      <c r="M2591">
        <f>IFERROR(VLOOKUP(G2591,Store_Map!$A$2:$I$100,8,FALSE),"")</f>
        <v>0</v>
      </c>
      <c r="N2591">
        <f t="shared" si="360"/>
        <v>0</v>
      </c>
      <c r="O2591" t="str">
        <f t="shared" si="361"/>
        <v>PASS</v>
      </c>
      <c r="P2591" t="str">
        <f t="shared" si="362"/>
        <v>PASS</v>
      </c>
      <c r="Q2591" t="str">
        <f t="shared" si="363"/>
        <v>PASS</v>
      </c>
      <c r="R2591" t="str">
        <f t="shared" si="364"/>
        <v>PASS</v>
      </c>
      <c r="S2591" t="str">
        <f t="shared" si="365"/>
        <v>PASS</v>
      </c>
      <c r="T2591">
        <f t="shared" si="366"/>
        <v>100</v>
      </c>
      <c r="U2591" t="str">
        <f t="shared" si="367"/>
        <v>Low</v>
      </c>
      <c r="V2591" t="str">
        <f t="shared" si="368"/>
        <v>Clean</v>
      </c>
    </row>
    <row r="2592" spans="1:22" x14ac:dyDescent="0.3">
      <c r="A2592" t="str">
        <f>Raw_Data!A2592</f>
        <v>6247045</v>
      </c>
      <c r="B2592">
        <f>Raw_Data!B2592</f>
        <v>45681</v>
      </c>
      <c r="C2592" t="str">
        <f>Raw_Data!C2592</f>
        <v>METFORMIN HCL 500 MG TABLET</v>
      </c>
      <c r="D2592" t="str">
        <f>Raw_Data!D2592</f>
        <v>68382075805</v>
      </c>
      <c r="E2592" t="str">
        <f>Raw_Data!E2592</f>
        <v>BYNE, EDMUND</v>
      </c>
      <c r="F2592" t="str">
        <f>Raw_Data!F2592</f>
        <v>1033186648</v>
      </c>
      <c r="G2592" t="str">
        <f>Raw_Data!H2592</f>
        <v>0</v>
      </c>
      <c r="H2592">
        <f>IFERROR(VLOOKUP(G2592,Store_Map!$A$2:$I$100,3,FALSE),"")</f>
        <v>0</v>
      </c>
      <c r="I2592">
        <f>IFERROR(VLOOKUP(G2592,Store_Map!$A$2:$I$100,4,FALSE),"")</f>
        <v>0</v>
      </c>
      <c r="J2592">
        <f>IFERROR(VLOOKUP(G2592,Store_Map!$A$2:$I$100,5,FALSE),"")</f>
        <v>0</v>
      </c>
      <c r="K2592">
        <f>IFERROR(VLOOKUP(G2592,Store_Map!$A$2:$I$100,6,FALSE),"")</f>
        <v>0</v>
      </c>
      <c r="L2592">
        <f>IFERROR(VLOOKUP(G2592,Store_Map!$A$2:$I$100,7,FALSE),"")</f>
        <v>0</v>
      </c>
      <c r="M2592">
        <f>IFERROR(VLOOKUP(G2592,Store_Map!$A$2:$I$100,8,FALSE),"")</f>
        <v>0</v>
      </c>
      <c r="N2592">
        <f t="shared" si="360"/>
        <v>0</v>
      </c>
      <c r="O2592" t="str">
        <f t="shared" si="361"/>
        <v>PASS</v>
      </c>
      <c r="P2592" t="str">
        <f t="shared" si="362"/>
        <v>PASS</v>
      </c>
      <c r="Q2592" t="str">
        <f t="shared" si="363"/>
        <v>PASS</v>
      </c>
      <c r="R2592" t="str">
        <f t="shared" si="364"/>
        <v>PASS</v>
      </c>
      <c r="S2592" t="str">
        <f t="shared" si="365"/>
        <v>PASS</v>
      </c>
      <c r="T2592">
        <f t="shared" si="366"/>
        <v>100</v>
      </c>
      <c r="U2592" t="str">
        <f t="shared" si="367"/>
        <v>Low</v>
      </c>
      <c r="V2592" t="str">
        <f t="shared" si="368"/>
        <v>Clean</v>
      </c>
    </row>
    <row r="2593" spans="1:22" x14ac:dyDescent="0.3">
      <c r="A2593" t="str">
        <f>Raw_Data!A2593</f>
        <v>6247046</v>
      </c>
      <c r="B2593">
        <f>Raw_Data!B2593</f>
        <v>45681</v>
      </c>
      <c r="C2593" t="str">
        <f>Raw_Data!C2593</f>
        <v>ONETOUCH VERIO TEST STRIP</v>
      </c>
      <c r="D2593" t="str">
        <f>Raw_Data!D2593</f>
        <v>53885027150</v>
      </c>
      <c r="E2593" t="str">
        <f>Raw_Data!E2593</f>
        <v>BYNE, EDMUND</v>
      </c>
      <c r="F2593" t="str">
        <f>Raw_Data!F2593</f>
        <v>1033186648</v>
      </c>
      <c r="G2593" t="str">
        <f>Raw_Data!H2593</f>
        <v>0</v>
      </c>
      <c r="H2593">
        <f>IFERROR(VLOOKUP(G2593,Store_Map!$A$2:$I$100,3,FALSE),"")</f>
        <v>0</v>
      </c>
      <c r="I2593">
        <f>IFERROR(VLOOKUP(G2593,Store_Map!$A$2:$I$100,4,FALSE),"")</f>
        <v>0</v>
      </c>
      <c r="J2593">
        <f>IFERROR(VLOOKUP(G2593,Store_Map!$A$2:$I$100,5,FALSE),"")</f>
        <v>0</v>
      </c>
      <c r="K2593">
        <f>IFERROR(VLOOKUP(G2593,Store_Map!$A$2:$I$100,6,FALSE),"")</f>
        <v>0</v>
      </c>
      <c r="L2593">
        <f>IFERROR(VLOOKUP(G2593,Store_Map!$A$2:$I$100,7,FALSE),"")</f>
        <v>0</v>
      </c>
      <c r="M2593">
        <f>IFERROR(VLOOKUP(G2593,Store_Map!$A$2:$I$100,8,FALSE),"")</f>
        <v>0</v>
      </c>
      <c r="N2593">
        <f t="shared" si="360"/>
        <v>0</v>
      </c>
      <c r="O2593" t="str">
        <f t="shared" si="361"/>
        <v>PASS</v>
      </c>
      <c r="P2593" t="str">
        <f t="shared" si="362"/>
        <v>PASS</v>
      </c>
      <c r="Q2593" t="str">
        <f t="shared" si="363"/>
        <v>PASS</v>
      </c>
      <c r="R2593" t="str">
        <f t="shared" si="364"/>
        <v>PASS</v>
      </c>
      <c r="S2593" t="str">
        <f t="shared" si="365"/>
        <v>PASS</v>
      </c>
      <c r="T2593">
        <f t="shared" si="366"/>
        <v>100</v>
      </c>
      <c r="U2593" t="str">
        <f t="shared" si="367"/>
        <v>Low</v>
      </c>
      <c r="V2593" t="str">
        <f t="shared" si="368"/>
        <v>Clean</v>
      </c>
    </row>
    <row r="2594" spans="1:22" x14ac:dyDescent="0.3">
      <c r="A2594" t="str">
        <f>Raw_Data!A2594</f>
        <v>6252606</v>
      </c>
      <c r="B2594">
        <f>Raw_Data!B2594</f>
        <v>45681</v>
      </c>
      <c r="C2594" t="str">
        <f>Raw_Data!C2594</f>
        <v>AZITHROMYCIN 250 MG TABLET</v>
      </c>
      <c r="D2594" t="str">
        <f>Raw_Data!D2594</f>
        <v>50111078751</v>
      </c>
      <c r="E2594" t="str">
        <f>Raw_Data!E2594</f>
        <v>GIBBS, JON</v>
      </c>
      <c r="F2594" t="str">
        <f>Raw_Data!F2594</f>
        <v>1700896156</v>
      </c>
      <c r="G2594" t="str">
        <f>Raw_Data!H2594</f>
        <v>0</v>
      </c>
      <c r="H2594">
        <f>IFERROR(VLOOKUP(G2594,Store_Map!$A$2:$I$100,3,FALSE),"")</f>
        <v>0</v>
      </c>
      <c r="I2594">
        <f>IFERROR(VLOOKUP(G2594,Store_Map!$A$2:$I$100,4,FALSE),"")</f>
        <v>0</v>
      </c>
      <c r="J2594">
        <f>IFERROR(VLOOKUP(G2594,Store_Map!$A$2:$I$100,5,FALSE),"")</f>
        <v>0</v>
      </c>
      <c r="K2594">
        <f>IFERROR(VLOOKUP(G2594,Store_Map!$A$2:$I$100,6,FALSE),"")</f>
        <v>0</v>
      </c>
      <c r="L2594">
        <f>IFERROR(VLOOKUP(G2594,Store_Map!$A$2:$I$100,7,FALSE),"")</f>
        <v>0</v>
      </c>
      <c r="M2594">
        <f>IFERROR(VLOOKUP(G2594,Store_Map!$A$2:$I$100,8,FALSE),"")</f>
        <v>0</v>
      </c>
      <c r="N2594">
        <f t="shared" si="360"/>
        <v>0</v>
      </c>
      <c r="O2594" t="str">
        <f t="shared" si="361"/>
        <v>PASS</v>
      </c>
      <c r="P2594" t="str">
        <f t="shared" si="362"/>
        <v>PASS</v>
      </c>
      <c r="Q2594" t="str">
        <f t="shared" si="363"/>
        <v>PASS</v>
      </c>
      <c r="R2594" t="str">
        <f t="shared" si="364"/>
        <v>PASS</v>
      </c>
      <c r="S2594" t="str">
        <f t="shared" si="365"/>
        <v>PASS</v>
      </c>
      <c r="T2594">
        <f t="shared" si="366"/>
        <v>100</v>
      </c>
      <c r="U2594" t="str">
        <f t="shared" si="367"/>
        <v>Low</v>
      </c>
      <c r="V2594" t="str">
        <f t="shared" si="368"/>
        <v>Clean</v>
      </c>
    </row>
    <row r="2595" spans="1:22" x14ac:dyDescent="0.3">
      <c r="A2595" t="str">
        <f>Raw_Data!A2595</f>
        <v>6252607</v>
      </c>
      <c r="B2595">
        <f>Raw_Data!B2595</f>
        <v>45681</v>
      </c>
      <c r="C2595" t="str">
        <f>Raw_Data!C2595</f>
        <v>BENZONATATE 200 MG CAPSULE</v>
      </c>
      <c r="D2595" t="str">
        <f>Raw_Data!D2595</f>
        <v>42806071501</v>
      </c>
      <c r="E2595" t="str">
        <f>Raw_Data!E2595</f>
        <v>GIBBS, JON</v>
      </c>
      <c r="F2595" t="str">
        <f>Raw_Data!F2595</f>
        <v>1700896156</v>
      </c>
      <c r="G2595" t="str">
        <f>Raw_Data!H2595</f>
        <v>0</v>
      </c>
      <c r="H2595">
        <f>IFERROR(VLOOKUP(G2595,Store_Map!$A$2:$I$100,3,FALSE),"")</f>
        <v>0</v>
      </c>
      <c r="I2595">
        <f>IFERROR(VLOOKUP(G2595,Store_Map!$A$2:$I$100,4,FALSE),"")</f>
        <v>0</v>
      </c>
      <c r="J2595">
        <f>IFERROR(VLOOKUP(G2595,Store_Map!$A$2:$I$100,5,FALSE),"")</f>
        <v>0</v>
      </c>
      <c r="K2595">
        <f>IFERROR(VLOOKUP(G2595,Store_Map!$A$2:$I$100,6,FALSE),"")</f>
        <v>0</v>
      </c>
      <c r="L2595">
        <f>IFERROR(VLOOKUP(G2595,Store_Map!$A$2:$I$100,7,FALSE),"")</f>
        <v>0</v>
      </c>
      <c r="M2595">
        <f>IFERROR(VLOOKUP(G2595,Store_Map!$A$2:$I$100,8,FALSE),"")</f>
        <v>0</v>
      </c>
      <c r="N2595">
        <f t="shared" si="360"/>
        <v>0</v>
      </c>
      <c r="O2595" t="str">
        <f t="shared" si="361"/>
        <v>PASS</v>
      </c>
      <c r="P2595" t="str">
        <f t="shared" si="362"/>
        <v>PASS</v>
      </c>
      <c r="Q2595" t="str">
        <f t="shared" si="363"/>
        <v>PASS</v>
      </c>
      <c r="R2595" t="str">
        <f t="shared" si="364"/>
        <v>PASS</v>
      </c>
      <c r="S2595" t="str">
        <f t="shared" si="365"/>
        <v>PASS</v>
      </c>
      <c r="T2595">
        <f t="shared" si="366"/>
        <v>100</v>
      </c>
      <c r="U2595" t="str">
        <f t="shared" si="367"/>
        <v>Low</v>
      </c>
      <c r="V2595" t="str">
        <f t="shared" si="368"/>
        <v>Clean</v>
      </c>
    </row>
    <row r="2596" spans="1:22" x14ac:dyDescent="0.3">
      <c r="A2596" t="str">
        <f>Raw_Data!A2596</f>
        <v>6252608</v>
      </c>
      <c r="B2596">
        <f>Raw_Data!B2596</f>
        <v>45681</v>
      </c>
      <c r="C2596" t="str">
        <f>Raw_Data!C2596</f>
        <v>ALBUTEROL HFA 90 MCG INHALE</v>
      </c>
      <c r="D2596" t="str">
        <f>Raw_Data!D2596</f>
        <v>93317431</v>
      </c>
      <c r="E2596" t="str">
        <f>Raw_Data!E2596</f>
        <v>GIBBS, JON</v>
      </c>
      <c r="F2596" t="str">
        <f>Raw_Data!F2596</f>
        <v>1700896156</v>
      </c>
      <c r="G2596" t="str">
        <f>Raw_Data!H2596</f>
        <v>0</v>
      </c>
      <c r="H2596">
        <f>IFERROR(VLOOKUP(G2596,Store_Map!$A$2:$I$100,3,FALSE),"")</f>
        <v>0</v>
      </c>
      <c r="I2596">
        <f>IFERROR(VLOOKUP(G2596,Store_Map!$A$2:$I$100,4,FALSE),"")</f>
        <v>0</v>
      </c>
      <c r="J2596">
        <f>IFERROR(VLOOKUP(G2596,Store_Map!$A$2:$I$100,5,FALSE),"")</f>
        <v>0</v>
      </c>
      <c r="K2596">
        <f>IFERROR(VLOOKUP(G2596,Store_Map!$A$2:$I$100,6,FALSE),"")</f>
        <v>0</v>
      </c>
      <c r="L2596">
        <f>IFERROR(VLOOKUP(G2596,Store_Map!$A$2:$I$100,7,FALSE),"")</f>
        <v>0</v>
      </c>
      <c r="M2596">
        <f>IFERROR(VLOOKUP(G2596,Store_Map!$A$2:$I$100,8,FALSE),"")</f>
        <v>0</v>
      </c>
      <c r="N2596">
        <f t="shared" si="360"/>
        <v>0</v>
      </c>
      <c r="O2596" t="str">
        <f t="shared" si="361"/>
        <v>PASS</v>
      </c>
      <c r="P2596" t="str">
        <f t="shared" si="362"/>
        <v>REVIEW</v>
      </c>
      <c r="Q2596" t="str">
        <f t="shared" si="363"/>
        <v>PASS</v>
      </c>
      <c r="R2596" t="str">
        <f t="shared" si="364"/>
        <v>PASS</v>
      </c>
      <c r="S2596" t="str">
        <f t="shared" si="365"/>
        <v>REVIEW</v>
      </c>
      <c r="T2596">
        <f t="shared" si="366"/>
        <v>90</v>
      </c>
      <c r="U2596" t="str">
        <f t="shared" si="367"/>
        <v>Low</v>
      </c>
      <c r="V2596" t="str">
        <f t="shared" si="368"/>
        <v>Invalid NDC</v>
      </c>
    </row>
    <row r="2597" spans="1:22" x14ac:dyDescent="0.3">
      <c r="A2597" t="str">
        <f>Raw_Data!A2597</f>
        <v>6235846</v>
      </c>
      <c r="B2597">
        <f>Raw_Data!B2597</f>
        <v>45681</v>
      </c>
      <c r="C2597" t="str">
        <f>Raw_Data!C2597</f>
        <v>ESTRADIOL 0.01% CREAM</v>
      </c>
      <c r="D2597" t="str">
        <f>Raw_Data!D2597</f>
        <v>93354143</v>
      </c>
      <c r="E2597" t="str">
        <f>Raw_Data!E2597</f>
        <v>BAHR, EVAN</v>
      </c>
      <c r="F2597" t="str">
        <f>Raw_Data!F2597</f>
        <v>1033105416</v>
      </c>
      <c r="G2597" t="str">
        <f>Raw_Data!H2597</f>
        <v>0</v>
      </c>
      <c r="H2597">
        <f>IFERROR(VLOOKUP(G2597,Store_Map!$A$2:$I$100,3,FALSE),"")</f>
        <v>0</v>
      </c>
      <c r="I2597">
        <f>IFERROR(VLOOKUP(G2597,Store_Map!$A$2:$I$100,4,FALSE),"")</f>
        <v>0</v>
      </c>
      <c r="J2597">
        <f>IFERROR(VLOOKUP(G2597,Store_Map!$A$2:$I$100,5,FALSE),"")</f>
        <v>0</v>
      </c>
      <c r="K2597">
        <f>IFERROR(VLOOKUP(G2597,Store_Map!$A$2:$I$100,6,FALSE),"")</f>
        <v>0</v>
      </c>
      <c r="L2597">
        <f>IFERROR(VLOOKUP(G2597,Store_Map!$A$2:$I$100,7,FALSE),"")</f>
        <v>0</v>
      </c>
      <c r="M2597">
        <f>IFERROR(VLOOKUP(G2597,Store_Map!$A$2:$I$100,8,FALSE),"")</f>
        <v>0</v>
      </c>
      <c r="N2597">
        <f t="shared" si="360"/>
        <v>0</v>
      </c>
      <c r="O2597" t="str">
        <f t="shared" si="361"/>
        <v>PASS</v>
      </c>
      <c r="P2597" t="str">
        <f t="shared" si="362"/>
        <v>REVIEW</v>
      </c>
      <c r="Q2597" t="str">
        <f t="shared" si="363"/>
        <v>PASS</v>
      </c>
      <c r="R2597" t="str">
        <f t="shared" si="364"/>
        <v>PASS</v>
      </c>
      <c r="S2597" t="str">
        <f t="shared" si="365"/>
        <v>REVIEW</v>
      </c>
      <c r="T2597">
        <f t="shared" si="366"/>
        <v>90</v>
      </c>
      <c r="U2597" t="str">
        <f t="shared" si="367"/>
        <v>Low</v>
      </c>
      <c r="V2597" t="str">
        <f t="shared" si="368"/>
        <v>Invalid NDC</v>
      </c>
    </row>
    <row r="2598" spans="1:22" x14ac:dyDescent="0.3">
      <c r="A2598" t="str">
        <f>Raw_Data!A2598</f>
        <v>6245873</v>
      </c>
      <c r="B2598">
        <f>Raw_Data!B2598</f>
        <v>45681</v>
      </c>
      <c r="C2598" t="str">
        <f>Raw_Data!C2598</f>
        <v>METHIMAZOLE 5 MG TABLET</v>
      </c>
      <c r="D2598" t="str">
        <f>Raw_Data!D2598</f>
        <v>23155007001</v>
      </c>
      <c r="E2598" t="str">
        <f>Raw_Data!E2598</f>
        <v>MACHADO, MARIA</v>
      </c>
      <c r="F2598" t="str">
        <f>Raw_Data!F2598</f>
        <v>1619100302</v>
      </c>
      <c r="G2598" t="str">
        <f>Raw_Data!H2598</f>
        <v>0</v>
      </c>
      <c r="H2598">
        <f>IFERROR(VLOOKUP(G2598,Store_Map!$A$2:$I$100,3,FALSE),"")</f>
        <v>0</v>
      </c>
      <c r="I2598">
        <f>IFERROR(VLOOKUP(G2598,Store_Map!$A$2:$I$100,4,FALSE),"")</f>
        <v>0</v>
      </c>
      <c r="J2598">
        <f>IFERROR(VLOOKUP(G2598,Store_Map!$A$2:$I$100,5,FALSE),"")</f>
        <v>0</v>
      </c>
      <c r="K2598">
        <f>IFERROR(VLOOKUP(G2598,Store_Map!$A$2:$I$100,6,FALSE),"")</f>
        <v>0</v>
      </c>
      <c r="L2598">
        <f>IFERROR(VLOOKUP(G2598,Store_Map!$A$2:$I$100,7,FALSE),"")</f>
        <v>0</v>
      </c>
      <c r="M2598">
        <f>IFERROR(VLOOKUP(G2598,Store_Map!$A$2:$I$100,8,FALSE),"")</f>
        <v>0</v>
      </c>
      <c r="N2598">
        <f t="shared" si="360"/>
        <v>0</v>
      </c>
      <c r="O2598" t="str">
        <f t="shared" si="361"/>
        <v>PASS</v>
      </c>
      <c r="P2598" t="str">
        <f t="shared" si="362"/>
        <v>PASS</v>
      </c>
      <c r="Q2598" t="str">
        <f t="shared" si="363"/>
        <v>PASS</v>
      </c>
      <c r="R2598" t="str">
        <f t="shared" si="364"/>
        <v>PASS</v>
      </c>
      <c r="S2598" t="str">
        <f t="shared" si="365"/>
        <v>PASS</v>
      </c>
      <c r="T2598">
        <f t="shared" si="366"/>
        <v>100</v>
      </c>
      <c r="U2598" t="str">
        <f t="shared" si="367"/>
        <v>Low</v>
      </c>
      <c r="V2598" t="str">
        <f t="shared" si="368"/>
        <v>Clean</v>
      </c>
    </row>
    <row r="2599" spans="1:22" x14ac:dyDescent="0.3">
      <c r="A2599" t="str">
        <f>Raw_Data!A2599</f>
        <v>6245441</v>
      </c>
      <c r="B2599">
        <f>Raw_Data!B2599</f>
        <v>45681</v>
      </c>
      <c r="C2599" t="str">
        <f>Raw_Data!C2599</f>
        <v>LOSARTAN-HCTZ 50-12.5 MG TA</v>
      </c>
      <c r="D2599" t="str">
        <f>Raw_Data!D2599</f>
        <v>65862046899</v>
      </c>
      <c r="E2599" t="str">
        <f>Raw_Data!E2599</f>
        <v>BYNE, EDMUND</v>
      </c>
      <c r="F2599" t="str">
        <f>Raw_Data!F2599</f>
        <v>1033186648</v>
      </c>
      <c r="G2599" t="str">
        <f>Raw_Data!H2599</f>
        <v>0</v>
      </c>
      <c r="H2599">
        <f>IFERROR(VLOOKUP(G2599,Store_Map!$A$2:$I$100,3,FALSE),"")</f>
        <v>0</v>
      </c>
      <c r="I2599">
        <f>IFERROR(VLOOKUP(G2599,Store_Map!$A$2:$I$100,4,FALSE),"")</f>
        <v>0</v>
      </c>
      <c r="J2599">
        <f>IFERROR(VLOOKUP(G2599,Store_Map!$A$2:$I$100,5,FALSE),"")</f>
        <v>0</v>
      </c>
      <c r="K2599">
        <f>IFERROR(VLOOKUP(G2599,Store_Map!$A$2:$I$100,6,FALSE),"")</f>
        <v>0</v>
      </c>
      <c r="L2599">
        <f>IFERROR(VLOOKUP(G2599,Store_Map!$A$2:$I$100,7,FALSE),"")</f>
        <v>0</v>
      </c>
      <c r="M2599">
        <f>IFERROR(VLOOKUP(G2599,Store_Map!$A$2:$I$100,8,FALSE),"")</f>
        <v>0</v>
      </c>
      <c r="N2599">
        <f t="shared" si="360"/>
        <v>0</v>
      </c>
      <c r="O2599" t="str">
        <f t="shared" si="361"/>
        <v>PASS</v>
      </c>
      <c r="P2599" t="str">
        <f t="shared" si="362"/>
        <v>PASS</v>
      </c>
      <c r="Q2599" t="str">
        <f t="shared" si="363"/>
        <v>PASS</v>
      </c>
      <c r="R2599" t="str">
        <f t="shared" si="364"/>
        <v>PASS</v>
      </c>
      <c r="S2599" t="str">
        <f t="shared" si="365"/>
        <v>PASS</v>
      </c>
      <c r="T2599">
        <f t="shared" si="366"/>
        <v>100</v>
      </c>
      <c r="U2599" t="str">
        <f t="shared" si="367"/>
        <v>Low</v>
      </c>
      <c r="V2599" t="str">
        <f t="shared" si="368"/>
        <v>Clean</v>
      </c>
    </row>
    <row r="2600" spans="1:22" x14ac:dyDescent="0.3">
      <c r="A2600" t="str">
        <f>Raw_Data!A2600</f>
        <v>6239044</v>
      </c>
      <c r="B2600">
        <f>Raw_Data!B2600</f>
        <v>45681</v>
      </c>
      <c r="C2600" t="str">
        <f>Raw_Data!C2600</f>
        <v>OMEPRAZOLE DR 40 MG CAPSULE</v>
      </c>
      <c r="D2600" t="str">
        <f>Raw_Data!D2600</f>
        <v>68382050010</v>
      </c>
      <c r="E2600" t="str">
        <f>Raw_Data!E2600</f>
        <v>BYNE, EDMUND</v>
      </c>
      <c r="F2600" t="str">
        <f>Raw_Data!F2600</f>
        <v>1033186648</v>
      </c>
      <c r="G2600" t="str">
        <f>Raw_Data!H2600</f>
        <v>0</v>
      </c>
      <c r="H2600">
        <f>IFERROR(VLOOKUP(G2600,Store_Map!$A$2:$I$100,3,FALSE),"")</f>
        <v>0</v>
      </c>
      <c r="I2600">
        <f>IFERROR(VLOOKUP(G2600,Store_Map!$A$2:$I$100,4,FALSE),"")</f>
        <v>0</v>
      </c>
      <c r="J2600">
        <f>IFERROR(VLOOKUP(G2600,Store_Map!$A$2:$I$100,5,FALSE),"")</f>
        <v>0</v>
      </c>
      <c r="K2600">
        <f>IFERROR(VLOOKUP(G2600,Store_Map!$A$2:$I$100,6,FALSE),"")</f>
        <v>0</v>
      </c>
      <c r="L2600">
        <f>IFERROR(VLOOKUP(G2600,Store_Map!$A$2:$I$100,7,FALSE),"")</f>
        <v>0</v>
      </c>
      <c r="M2600">
        <f>IFERROR(VLOOKUP(G2600,Store_Map!$A$2:$I$100,8,FALSE),"")</f>
        <v>0</v>
      </c>
      <c r="N2600">
        <f t="shared" si="360"/>
        <v>0</v>
      </c>
      <c r="O2600" t="str">
        <f t="shared" si="361"/>
        <v>PASS</v>
      </c>
      <c r="P2600" t="str">
        <f t="shared" si="362"/>
        <v>PASS</v>
      </c>
      <c r="Q2600" t="str">
        <f t="shared" si="363"/>
        <v>PASS</v>
      </c>
      <c r="R2600" t="str">
        <f t="shared" si="364"/>
        <v>PASS</v>
      </c>
      <c r="S2600" t="str">
        <f t="shared" si="365"/>
        <v>PASS</v>
      </c>
      <c r="T2600">
        <f t="shared" si="366"/>
        <v>100</v>
      </c>
      <c r="U2600" t="str">
        <f t="shared" si="367"/>
        <v>Low</v>
      </c>
      <c r="V2600" t="str">
        <f t="shared" si="368"/>
        <v>Clean</v>
      </c>
    </row>
    <row r="2601" spans="1:22" x14ac:dyDescent="0.3">
      <c r="A2601" t="str">
        <f>Raw_Data!A2601</f>
        <v>6252616</v>
      </c>
      <c r="B2601">
        <f>Raw_Data!B2601</f>
        <v>45681</v>
      </c>
      <c r="C2601" t="str">
        <f>Raw_Data!C2601</f>
        <v>AMLODIPINE BESYLATE 10 MG T</v>
      </c>
      <c r="D2601" t="str">
        <f>Raw_Data!D2601</f>
        <v>69097012815</v>
      </c>
      <c r="E2601" t="str">
        <f>Raw_Data!E2601</f>
        <v>BYNE, EDMUND</v>
      </c>
      <c r="F2601" t="str">
        <f>Raw_Data!F2601</f>
        <v>1033186648</v>
      </c>
      <c r="G2601" t="str">
        <f>Raw_Data!H2601</f>
        <v>0</v>
      </c>
      <c r="H2601">
        <f>IFERROR(VLOOKUP(G2601,Store_Map!$A$2:$I$100,3,FALSE),"")</f>
        <v>0</v>
      </c>
      <c r="I2601">
        <f>IFERROR(VLOOKUP(G2601,Store_Map!$A$2:$I$100,4,FALSE),"")</f>
        <v>0</v>
      </c>
      <c r="J2601">
        <f>IFERROR(VLOOKUP(G2601,Store_Map!$A$2:$I$100,5,FALSE),"")</f>
        <v>0</v>
      </c>
      <c r="K2601">
        <f>IFERROR(VLOOKUP(G2601,Store_Map!$A$2:$I$100,6,FALSE),"")</f>
        <v>0</v>
      </c>
      <c r="L2601">
        <f>IFERROR(VLOOKUP(G2601,Store_Map!$A$2:$I$100,7,FALSE),"")</f>
        <v>0</v>
      </c>
      <c r="M2601">
        <f>IFERROR(VLOOKUP(G2601,Store_Map!$A$2:$I$100,8,FALSE),"")</f>
        <v>0</v>
      </c>
      <c r="N2601">
        <f t="shared" si="360"/>
        <v>0</v>
      </c>
      <c r="O2601" t="str">
        <f t="shared" si="361"/>
        <v>PASS</v>
      </c>
      <c r="P2601" t="str">
        <f t="shared" si="362"/>
        <v>PASS</v>
      </c>
      <c r="Q2601" t="str">
        <f t="shared" si="363"/>
        <v>PASS</v>
      </c>
      <c r="R2601" t="str">
        <f t="shared" si="364"/>
        <v>PASS</v>
      </c>
      <c r="S2601" t="str">
        <f t="shared" si="365"/>
        <v>PASS</v>
      </c>
      <c r="T2601">
        <f t="shared" si="366"/>
        <v>100</v>
      </c>
      <c r="U2601" t="str">
        <f t="shared" si="367"/>
        <v>Low</v>
      </c>
      <c r="V2601" t="str">
        <f t="shared" si="368"/>
        <v>Clean</v>
      </c>
    </row>
    <row r="2602" spans="1:22" x14ac:dyDescent="0.3">
      <c r="A2602" t="str">
        <f>Raw_Data!A2602</f>
        <v>6233227</v>
      </c>
      <c r="B2602">
        <f>Raw_Data!B2602</f>
        <v>45681</v>
      </c>
      <c r="C2602" t="str">
        <f>Raw_Data!C2602</f>
        <v>FOLIC ACID 1 MG TABLET</v>
      </c>
      <c r="D2602" t="str">
        <f>Raw_Data!D2602</f>
        <v>11534016501</v>
      </c>
      <c r="E2602" t="str">
        <f>Raw_Data!E2602</f>
        <v>BYNE, EDMUND</v>
      </c>
      <c r="F2602" t="str">
        <f>Raw_Data!F2602</f>
        <v>1033186648</v>
      </c>
      <c r="G2602" t="str">
        <f>Raw_Data!H2602</f>
        <v>0</v>
      </c>
      <c r="H2602">
        <f>IFERROR(VLOOKUP(G2602,Store_Map!$A$2:$I$100,3,FALSE),"")</f>
        <v>0</v>
      </c>
      <c r="I2602">
        <f>IFERROR(VLOOKUP(G2602,Store_Map!$A$2:$I$100,4,FALSE),"")</f>
        <v>0</v>
      </c>
      <c r="J2602">
        <f>IFERROR(VLOOKUP(G2602,Store_Map!$A$2:$I$100,5,FALSE),"")</f>
        <v>0</v>
      </c>
      <c r="K2602">
        <f>IFERROR(VLOOKUP(G2602,Store_Map!$A$2:$I$100,6,FALSE),"")</f>
        <v>0</v>
      </c>
      <c r="L2602">
        <f>IFERROR(VLOOKUP(G2602,Store_Map!$A$2:$I$100,7,FALSE),"")</f>
        <v>0</v>
      </c>
      <c r="M2602">
        <f>IFERROR(VLOOKUP(G2602,Store_Map!$A$2:$I$100,8,FALSE),"")</f>
        <v>0</v>
      </c>
      <c r="N2602">
        <f t="shared" si="360"/>
        <v>0</v>
      </c>
      <c r="O2602" t="str">
        <f t="shared" si="361"/>
        <v>PASS</v>
      </c>
      <c r="P2602" t="str">
        <f t="shared" si="362"/>
        <v>PASS</v>
      </c>
      <c r="Q2602" t="str">
        <f t="shared" si="363"/>
        <v>PASS</v>
      </c>
      <c r="R2602" t="str">
        <f t="shared" si="364"/>
        <v>PASS</v>
      </c>
      <c r="S2602" t="str">
        <f t="shared" si="365"/>
        <v>PASS</v>
      </c>
      <c r="T2602">
        <f t="shared" si="366"/>
        <v>100</v>
      </c>
      <c r="U2602" t="str">
        <f t="shared" si="367"/>
        <v>Low</v>
      </c>
      <c r="V2602" t="str">
        <f t="shared" si="368"/>
        <v>Clean</v>
      </c>
    </row>
    <row r="2603" spans="1:22" x14ac:dyDescent="0.3">
      <c r="A2603" t="str">
        <f>Raw_Data!A2603</f>
        <v>6250247</v>
      </c>
      <c r="B2603">
        <f>Raw_Data!B2603</f>
        <v>45681</v>
      </c>
      <c r="C2603" t="str">
        <f>Raw_Data!C2603</f>
        <v>ZAFEMY 150-35 MCG/DAY PATCH</v>
      </c>
      <c r="D2603" t="str">
        <f>Raw_Data!D2603</f>
        <v>65162035803</v>
      </c>
      <c r="E2603" t="str">
        <f>Raw_Data!E2603</f>
        <v>GRESHAM, J. MARK</v>
      </c>
      <c r="F2603" t="str">
        <f>Raw_Data!F2603</f>
        <v>1326026618</v>
      </c>
      <c r="G2603" t="str">
        <f>Raw_Data!H2603</f>
        <v>0</v>
      </c>
      <c r="H2603">
        <f>IFERROR(VLOOKUP(G2603,Store_Map!$A$2:$I$100,3,FALSE),"")</f>
        <v>0</v>
      </c>
      <c r="I2603">
        <f>IFERROR(VLOOKUP(G2603,Store_Map!$A$2:$I$100,4,FALSE),"")</f>
        <v>0</v>
      </c>
      <c r="J2603">
        <f>IFERROR(VLOOKUP(G2603,Store_Map!$A$2:$I$100,5,FALSE),"")</f>
        <v>0</v>
      </c>
      <c r="K2603">
        <f>IFERROR(VLOOKUP(G2603,Store_Map!$A$2:$I$100,6,FALSE),"")</f>
        <v>0</v>
      </c>
      <c r="L2603">
        <f>IFERROR(VLOOKUP(G2603,Store_Map!$A$2:$I$100,7,FALSE),"")</f>
        <v>0</v>
      </c>
      <c r="M2603">
        <f>IFERROR(VLOOKUP(G2603,Store_Map!$A$2:$I$100,8,FALSE),"")</f>
        <v>0</v>
      </c>
      <c r="N2603">
        <f t="shared" si="360"/>
        <v>0</v>
      </c>
      <c r="O2603" t="str">
        <f t="shared" si="361"/>
        <v>PASS</v>
      </c>
      <c r="P2603" t="str">
        <f t="shared" si="362"/>
        <v>PASS</v>
      </c>
      <c r="Q2603" t="str">
        <f t="shared" si="363"/>
        <v>PASS</v>
      </c>
      <c r="R2603" t="str">
        <f t="shared" si="364"/>
        <v>PASS</v>
      </c>
      <c r="S2603" t="str">
        <f t="shared" si="365"/>
        <v>PASS</v>
      </c>
      <c r="T2603">
        <f t="shared" si="366"/>
        <v>100</v>
      </c>
      <c r="U2603" t="str">
        <f t="shared" si="367"/>
        <v>Low</v>
      </c>
      <c r="V2603" t="str">
        <f t="shared" si="368"/>
        <v>Clean</v>
      </c>
    </row>
    <row r="2604" spans="1:22" x14ac:dyDescent="0.3">
      <c r="A2604" t="str">
        <f>Raw_Data!A2604</f>
        <v>6243262</v>
      </c>
      <c r="B2604">
        <f>Raw_Data!B2604</f>
        <v>45681</v>
      </c>
      <c r="C2604" t="str">
        <f>Raw_Data!C2604</f>
        <v>ATORVASTATIN 10 MG TABLET</v>
      </c>
      <c r="D2604" t="str">
        <f>Raw_Data!D2604</f>
        <v>67877051190</v>
      </c>
      <c r="E2604" t="str">
        <f>Raw_Data!E2604</f>
        <v>BYNE, EDMUND</v>
      </c>
      <c r="F2604" t="str">
        <f>Raw_Data!F2604</f>
        <v>1033186648</v>
      </c>
      <c r="G2604" t="str">
        <f>Raw_Data!H2604</f>
        <v>0</v>
      </c>
      <c r="H2604">
        <f>IFERROR(VLOOKUP(G2604,Store_Map!$A$2:$I$100,3,FALSE),"")</f>
        <v>0</v>
      </c>
      <c r="I2604">
        <f>IFERROR(VLOOKUP(G2604,Store_Map!$A$2:$I$100,4,FALSE),"")</f>
        <v>0</v>
      </c>
      <c r="J2604">
        <f>IFERROR(VLOOKUP(G2604,Store_Map!$A$2:$I$100,5,FALSE),"")</f>
        <v>0</v>
      </c>
      <c r="K2604">
        <f>IFERROR(VLOOKUP(G2604,Store_Map!$A$2:$I$100,6,FALSE),"")</f>
        <v>0</v>
      </c>
      <c r="L2604">
        <f>IFERROR(VLOOKUP(G2604,Store_Map!$A$2:$I$100,7,FALSE),"")</f>
        <v>0</v>
      </c>
      <c r="M2604">
        <f>IFERROR(VLOOKUP(G2604,Store_Map!$A$2:$I$100,8,FALSE),"")</f>
        <v>0</v>
      </c>
      <c r="N2604">
        <f t="shared" si="360"/>
        <v>0</v>
      </c>
      <c r="O2604" t="str">
        <f t="shared" si="361"/>
        <v>PASS</v>
      </c>
      <c r="P2604" t="str">
        <f t="shared" si="362"/>
        <v>PASS</v>
      </c>
      <c r="Q2604" t="str">
        <f t="shared" si="363"/>
        <v>PASS</v>
      </c>
      <c r="R2604" t="str">
        <f t="shared" si="364"/>
        <v>PASS</v>
      </c>
      <c r="S2604" t="str">
        <f t="shared" si="365"/>
        <v>PASS</v>
      </c>
      <c r="T2604">
        <f t="shared" si="366"/>
        <v>100</v>
      </c>
      <c r="U2604" t="str">
        <f t="shared" si="367"/>
        <v>Low</v>
      </c>
      <c r="V2604" t="str">
        <f t="shared" si="368"/>
        <v>Clean</v>
      </c>
    </row>
    <row r="2605" spans="1:22" x14ac:dyDescent="0.3">
      <c r="A2605" t="str">
        <f>Raw_Data!A2605</f>
        <v>6243174</v>
      </c>
      <c r="B2605">
        <f>Raw_Data!B2605</f>
        <v>45681</v>
      </c>
      <c r="C2605" t="str">
        <f>Raw_Data!C2605</f>
        <v>NORG-ETHIN ESTRA 0.25-0.035</v>
      </c>
      <c r="D2605" t="str">
        <f>Raw_Data!D2605</f>
        <v>68462030929</v>
      </c>
      <c r="E2605" t="str">
        <f>Raw_Data!E2605</f>
        <v>GRESHAM, J. MARK</v>
      </c>
      <c r="F2605" t="str">
        <f>Raw_Data!F2605</f>
        <v>1326026618</v>
      </c>
      <c r="G2605" t="str">
        <f>Raw_Data!H2605</f>
        <v>0</v>
      </c>
      <c r="H2605">
        <f>IFERROR(VLOOKUP(G2605,Store_Map!$A$2:$I$100,3,FALSE),"")</f>
        <v>0</v>
      </c>
      <c r="I2605">
        <f>IFERROR(VLOOKUP(G2605,Store_Map!$A$2:$I$100,4,FALSE),"")</f>
        <v>0</v>
      </c>
      <c r="J2605">
        <f>IFERROR(VLOOKUP(G2605,Store_Map!$A$2:$I$100,5,FALSE),"")</f>
        <v>0</v>
      </c>
      <c r="K2605">
        <f>IFERROR(VLOOKUP(G2605,Store_Map!$A$2:$I$100,6,FALSE),"")</f>
        <v>0</v>
      </c>
      <c r="L2605">
        <f>IFERROR(VLOOKUP(G2605,Store_Map!$A$2:$I$100,7,FALSE),"")</f>
        <v>0</v>
      </c>
      <c r="M2605">
        <f>IFERROR(VLOOKUP(G2605,Store_Map!$A$2:$I$100,8,FALSE),"")</f>
        <v>0</v>
      </c>
      <c r="N2605">
        <f t="shared" si="360"/>
        <v>0</v>
      </c>
      <c r="O2605" t="str">
        <f t="shared" si="361"/>
        <v>PASS</v>
      </c>
      <c r="P2605" t="str">
        <f t="shared" si="362"/>
        <v>PASS</v>
      </c>
      <c r="Q2605" t="str">
        <f t="shared" si="363"/>
        <v>PASS</v>
      </c>
      <c r="R2605" t="str">
        <f t="shared" si="364"/>
        <v>PASS</v>
      </c>
      <c r="S2605" t="str">
        <f t="shared" si="365"/>
        <v>PASS</v>
      </c>
      <c r="T2605">
        <f t="shared" si="366"/>
        <v>100</v>
      </c>
      <c r="U2605" t="str">
        <f t="shared" si="367"/>
        <v>Low</v>
      </c>
      <c r="V2605" t="str">
        <f t="shared" si="368"/>
        <v>Clean</v>
      </c>
    </row>
    <row r="2606" spans="1:22" x14ac:dyDescent="0.3">
      <c r="A2606" t="str">
        <f>Raw_Data!A2606</f>
        <v>6252623</v>
      </c>
      <c r="B2606">
        <f>Raw_Data!B2606</f>
        <v>45681</v>
      </c>
      <c r="C2606" t="str">
        <f>Raw_Data!C2606</f>
        <v>OMEPRAZOLE DR 40 MG CAPSULE</v>
      </c>
      <c r="D2606" t="str">
        <f>Raw_Data!D2606</f>
        <v>68382050010</v>
      </c>
      <c r="E2606" t="str">
        <f>Raw_Data!E2606</f>
        <v>GIBBS, JON</v>
      </c>
      <c r="F2606" t="str">
        <f>Raw_Data!F2606</f>
        <v>1700896156</v>
      </c>
      <c r="G2606" t="str">
        <f>Raw_Data!H2606</f>
        <v>0</v>
      </c>
      <c r="H2606">
        <f>IFERROR(VLOOKUP(G2606,Store_Map!$A$2:$I$100,3,FALSE),"")</f>
        <v>0</v>
      </c>
      <c r="I2606">
        <f>IFERROR(VLOOKUP(G2606,Store_Map!$A$2:$I$100,4,FALSE),"")</f>
        <v>0</v>
      </c>
      <c r="J2606">
        <f>IFERROR(VLOOKUP(G2606,Store_Map!$A$2:$I$100,5,FALSE),"")</f>
        <v>0</v>
      </c>
      <c r="K2606">
        <f>IFERROR(VLOOKUP(G2606,Store_Map!$A$2:$I$100,6,FALSE),"")</f>
        <v>0</v>
      </c>
      <c r="L2606">
        <f>IFERROR(VLOOKUP(G2606,Store_Map!$A$2:$I$100,7,FALSE),"")</f>
        <v>0</v>
      </c>
      <c r="M2606">
        <f>IFERROR(VLOOKUP(G2606,Store_Map!$A$2:$I$100,8,FALSE),"")</f>
        <v>0</v>
      </c>
      <c r="N2606">
        <f t="shared" si="360"/>
        <v>0</v>
      </c>
      <c r="O2606" t="str">
        <f t="shared" si="361"/>
        <v>PASS</v>
      </c>
      <c r="P2606" t="str">
        <f t="shared" si="362"/>
        <v>PASS</v>
      </c>
      <c r="Q2606" t="str">
        <f t="shared" si="363"/>
        <v>PASS</v>
      </c>
      <c r="R2606" t="str">
        <f t="shared" si="364"/>
        <v>PASS</v>
      </c>
      <c r="S2606" t="str">
        <f t="shared" si="365"/>
        <v>PASS</v>
      </c>
      <c r="T2606">
        <f t="shared" si="366"/>
        <v>100</v>
      </c>
      <c r="U2606" t="str">
        <f t="shared" si="367"/>
        <v>Low</v>
      </c>
      <c r="V2606" t="str">
        <f t="shared" si="368"/>
        <v>Clean</v>
      </c>
    </row>
    <row r="2607" spans="1:22" x14ac:dyDescent="0.3">
      <c r="A2607" t="str">
        <f>Raw_Data!A2607</f>
        <v>6252624</v>
      </c>
      <c r="B2607">
        <f>Raw_Data!B2607</f>
        <v>45681</v>
      </c>
      <c r="C2607" t="str">
        <f>Raw_Data!C2607</f>
        <v>ATENOLOL 50 MG TABLET</v>
      </c>
      <c r="D2607" t="str">
        <f>Raw_Data!D2607</f>
        <v>93075210</v>
      </c>
      <c r="E2607" t="str">
        <f>Raw_Data!E2607</f>
        <v>GIBBS, JON</v>
      </c>
      <c r="F2607" t="str">
        <f>Raw_Data!F2607</f>
        <v>1700896156</v>
      </c>
      <c r="G2607" t="str">
        <f>Raw_Data!H2607</f>
        <v>0</v>
      </c>
      <c r="H2607">
        <f>IFERROR(VLOOKUP(G2607,Store_Map!$A$2:$I$100,3,FALSE),"")</f>
        <v>0</v>
      </c>
      <c r="I2607">
        <f>IFERROR(VLOOKUP(G2607,Store_Map!$A$2:$I$100,4,FALSE),"")</f>
        <v>0</v>
      </c>
      <c r="J2607">
        <f>IFERROR(VLOOKUP(G2607,Store_Map!$A$2:$I$100,5,FALSE),"")</f>
        <v>0</v>
      </c>
      <c r="K2607">
        <f>IFERROR(VLOOKUP(G2607,Store_Map!$A$2:$I$100,6,FALSE),"")</f>
        <v>0</v>
      </c>
      <c r="L2607">
        <f>IFERROR(VLOOKUP(G2607,Store_Map!$A$2:$I$100,7,FALSE),"")</f>
        <v>0</v>
      </c>
      <c r="M2607">
        <f>IFERROR(VLOOKUP(G2607,Store_Map!$A$2:$I$100,8,FALSE),"")</f>
        <v>0</v>
      </c>
      <c r="N2607">
        <f t="shared" si="360"/>
        <v>0</v>
      </c>
      <c r="O2607" t="str">
        <f t="shared" si="361"/>
        <v>PASS</v>
      </c>
      <c r="P2607" t="str">
        <f t="shared" si="362"/>
        <v>REVIEW</v>
      </c>
      <c r="Q2607" t="str">
        <f t="shared" si="363"/>
        <v>PASS</v>
      </c>
      <c r="R2607" t="str">
        <f t="shared" si="364"/>
        <v>PASS</v>
      </c>
      <c r="S2607" t="str">
        <f t="shared" si="365"/>
        <v>REVIEW</v>
      </c>
      <c r="T2607">
        <f t="shared" si="366"/>
        <v>90</v>
      </c>
      <c r="U2607" t="str">
        <f t="shared" si="367"/>
        <v>Low</v>
      </c>
      <c r="V2607" t="str">
        <f t="shared" si="368"/>
        <v>Invalid NDC</v>
      </c>
    </row>
    <row r="2608" spans="1:22" x14ac:dyDescent="0.3">
      <c r="A2608" t="str">
        <f>Raw_Data!A2608</f>
        <v>6252625</v>
      </c>
      <c r="B2608">
        <f>Raw_Data!B2608</f>
        <v>45681</v>
      </c>
      <c r="C2608" t="str">
        <f>Raw_Data!C2608</f>
        <v>IBUPROFEN 800 MG TABLET</v>
      </c>
      <c r="D2608" t="str">
        <f>Raw_Data!D2608</f>
        <v>59651036205</v>
      </c>
      <c r="E2608" t="str">
        <f>Raw_Data!E2608</f>
        <v>GIBBS, JON</v>
      </c>
      <c r="F2608" t="str">
        <f>Raw_Data!F2608</f>
        <v>1700896156</v>
      </c>
      <c r="G2608" t="str">
        <f>Raw_Data!H2608</f>
        <v>0</v>
      </c>
      <c r="H2608">
        <f>IFERROR(VLOOKUP(G2608,Store_Map!$A$2:$I$100,3,FALSE),"")</f>
        <v>0</v>
      </c>
      <c r="I2608">
        <f>IFERROR(VLOOKUP(G2608,Store_Map!$A$2:$I$100,4,FALSE),"")</f>
        <v>0</v>
      </c>
      <c r="J2608">
        <f>IFERROR(VLOOKUP(G2608,Store_Map!$A$2:$I$100,5,FALSE),"")</f>
        <v>0</v>
      </c>
      <c r="K2608">
        <f>IFERROR(VLOOKUP(G2608,Store_Map!$A$2:$I$100,6,FALSE),"")</f>
        <v>0</v>
      </c>
      <c r="L2608">
        <f>IFERROR(VLOOKUP(G2608,Store_Map!$A$2:$I$100,7,FALSE),"")</f>
        <v>0</v>
      </c>
      <c r="M2608">
        <f>IFERROR(VLOOKUP(G2608,Store_Map!$A$2:$I$100,8,FALSE),"")</f>
        <v>0</v>
      </c>
      <c r="N2608">
        <f t="shared" si="360"/>
        <v>0</v>
      </c>
      <c r="O2608" t="str">
        <f t="shared" si="361"/>
        <v>PASS</v>
      </c>
      <c r="P2608" t="str">
        <f t="shared" si="362"/>
        <v>PASS</v>
      </c>
      <c r="Q2608" t="str">
        <f t="shared" si="363"/>
        <v>PASS</v>
      </c>
      <c r="R2608" t="str">
        <f t="shared" si="364"/>
        <v>PASS</v>
      </c>
      <c r="S2608" t="str">
        <f t="shared" si="365"/>
        <v>PASS</v>
      </c>
      <c r="T2608">
        <f t="shared" si="366"/>
        <v>100</v>
      </c>
      <c r="U2608" t="str">
        <f t="shared" si="367"/>
        <v>Low</v>
      </c>
      <c r="V2608" t="str">
        <f t="shared" si="368"/>
        <v>Clean</v>
      </c>
    </row>
    <row r="2609" spans="1:22" x14ac:dyDescent="0.3">
      <c r="A2609" t="str">
        <f>Raw_Data!A2609</f>
        <v>6252626</v>
      </c>
      <c r="B2609">
        <f>Raw_Data!B2609</f>
        <v>45681</v>
      </c>
      <c r="C2609" t="str">
        <f>Raw_Data!C2609</f>
        <v>ALBUTEROL HFA 90 MCG INHALE</v>
      </c>
      <c r="D2609" t="str">
        <f>Raw_Data!D2609</f>
        <v>93317431</v>
      </c>
      <c r="E2609" t="str">
        <f>Raw_Data!E2609</f>
        <v>GIBBS, JON</v>
      </c>
      <c r="F2609" t="str">
        <f>Raw_Data!F2609</f>
        <v>1700896156</v>
      </c>
      <c r="G2609" t="str">
        <f>Raw_Data!H2609</f>
        <v>0</v>
      </c>
      <c r="H2609">
        <f>IFERROR(VLOOKUP(G2609,Store_Map!$A$2:$I$100,3,FALSE),"")</f>
        <v>0</v>
      </c>
      <c r="I2609">
        <f>IFERROR(VLOOKUP(G2609,Store_Map!$A$2:$I$100,4,FALSE),"")</f>
        <v>0</v>
      </c>
      <c r="J2609">
        <f>IFERROR(VLOOKUP(G2609,Store_Map!$A$2:$I$100,5,FALSE),"")</f>
        <v>0</v>
      </c>
      <c r="K2609">
        <f>IFERROR(VLOOKUP(G2609,Store_Map!$A$2:$I$100,6,FALSE),"")</f>
        <v>0</v>
      </c>
      <c r="L2609">
        <f>IFERROR(VLOOKUP(G2609,Store_Map!$A$2:$I$100,7,FALSE),"")</f>
        <v>0</v>
      </c>
      <c r="M2609">
        <f>IFERROR(VLOOKUP(G2609,Store_Map!$A$2:$I$100,8,FALSE),"")</f>
        <v>0</v>
      </c>
      <c r="N2609">
        <f t="shared" si="360"/>
        <v>0</v>
      </c>
      <c r="O2609" t="str">
        <f t="shared" si="361"/>
        <v>PASS</v>
      </c>
      <c r="P2609" t="str">
        <f t="shared" si="362"/>
        <v>REVIEW</v>
      </c>
      <c r="Q2609" t="str">
        <f t="shared" si="363"/>
        <v>PASS</v>
      </c>
      <c r="R2609" t="str">
        <f t="shared" si="364"/>
        <v>PASS</v>
      </c>
      <c r="S2609" t="str">
        <f t="shared" si="365"/>
        <v>REVIEW</v>
      </c>
      <c r="T2609">
        <f t="shared" si="366"/>
        <v>90</v>
      </c>
      <c r="U2609" t="str">
        <f t="shared" si="367"/>
        <v>Low</v>
      </c>
      <c r="V2609" t="str">
        <f t="shared" si="368"/>
        <v>Invalid NDC</v>
      </c>
    </row>
    <row r="2610" spans="1:22" x14ac:dyDescent="0.3">
      <c r="A2610" t="str">
        <f>Raw_Data!A2610</f>
        <v>6252628</v>
      </c>
      <c r="B2610">
        <f>Raw_Data!B2610</f>
        <v>45681</v>
      </c>
      <c r="C2610" t="str">
        <f>Raw_Data!C2610</f>
        <v>ONDANSETRON ODT 4 MG TABLET</v>
      </c>
      <c r="D2610" t="str">
        <f>Raw_Data!D2610</f>
        <v>68462015713</v>
      </c>
      <c r="E2610" t="str">
        <f>Raw_Data!E2610</f>
        <v>GIBBS, JON</v>
      </c>
      <c r="F2610" t="str">
        <f>Raw_Data!F2610</f>
        <v>1700896156</v>
      </c>
      <c r="G2610" t="str">
        <f>Raw_Data!H2610</f>
        <v>0</v>
      </c>
      <c r="H2610">
        <f>IFERROR(VLOOKUP(G2610,Store_Map!$A$2:$I$100,3,FALSE),"")</f>
        <v>0</v>
      </c>
      <c r="I2610">
        <f>IFERROR(VLOOKUP(G2610,Store_Map!$A$2:$I$100,4,FALSE),"")</f>
        <v>0</v>
      </c>
      <c r="J2610">
        <f>IFERROR(VLOOKUP(G2610,Store_Map!$A$2:$I$100,5,FALSE),"")</f>
        <v>0</v>
      </c>
      <c r="K2610">
        <f>IFERROR(VLOOKUP(G2610,Store_Map!$A$2:$I$100,6,FALSE),"")</f>
        <v>0</v>
      </c>
      <c r="L2610">
        <f>IFERROR(VLOOKUP(G2610,Store_Map!$A$2:$I$100,7,FALSE),"")</f>
        <v>0</v>
      </c>
      <c r="M2610">
        <f>IFERROR(VLOOKUP(G2610,Store_Map!$A$2:$I$100,8,FALSE),"")</f>
        <v>0</v>
      </c>
      <c r="N2610">
        <f t="shared" si="360"/>
        <v>0</v>
      </c>
      <c r="O2610" t="str">
        <f t="shared" si="361"/>
        <v>PASS</v>
      </c>
      <c r="P2610" t="str">
        <f t="shared" si="362"/>
        <v>PASS</v>
      </c>
      <c r="Q2610" t="str">
        <f t="shared" si="363"/>
        <v>PASS</v>
      </c>
      <c r="R2610" t="str">
        <f t="shared" si="364"/>
        <v>PASS</v>
      </c>
      <c r="S2610" t="str">
        <f t="shared" si="365"/>
        <v>PASS</v>
      </c>
      <c r="T2610">
        <f t="shared" si="366"/>
        <v>100</v>
      </c>
      <c r="U2610" t="str">
        <f t="shared" si="367"/>
        <v>Low</v>
      </c>
      <c r="V2610" t="str">
        <f t="shared" si="368"/>
        <v>Clean</v>
      </c>
    </row>
    <row r="2611" spans="1:22" x14ac:dyDescent="0.3">
      <c r="A2611" t="str">
        <f>Raw_Data!A2611</f>
        <v>6252629</v>
      </c>
      <c r="B2611">
        <f>Raw_Data!B2611</f>
        <v>45681</v>
      </c>
      <c r="C2611" t="str">
        <f>Raw_Data!C2611</f>
        <v>CITALOPRAM HBR 20 MG TABLET</v>
      </c>
      <c r="D2611" t="str">
        <f>Raw_Data!D2611</f>
        <v>69097082307</v>
      </c>
      <c r="E2611" t="str">
        <f>Raw_Data!E2611</f>
        <v>GIBBS, JON</v>
      </c>
      <c r="F2611" t="str">
        <f>Raw_Data!F2611</f>
        <v>1700896156</v>
      </c>
      <c r="G2611" t="str">
        <f>Raw_Data!H2611</f>
        <v>0</v>
      </c>
      <c r="H2611">
        <f>IFERROR(VLOOKUP(G2611,Store_Map!$A$2:$I$100,3,FALSE),"")</f>
        <v>0</v>
      </c>
      <c r="I2611">
        <f>IFERROR(VLOOKUP(G2611,Store_Map!$A$2:$I$100,4,FALSE),"")</f>
        <v>0</v>
      </c>
      <c r="J2611">
        <f>IFERROR(VLOOKUP(G2611,Store_Map!$A$2:$I$100,5,FALSE),"")</f>
        <v>0</v>
      </c>
      <c r="K2611">
        <f>IFERROR(VLOOKUP(G2611,Store_Map!$A$2:$I$100,6,FALSE),"")</f>
        <v>0</v>
      </c>
      <c r="L2611">
        <f>IFERROR(VLOOKUP(G2611,Store_Map!$A$2:$I$100,7,FALSE),"")</f>
        <v>0</v>
      </c>
      <c r="M2611">
        <f>IFERROR(VLOOKUP(G2611,Store_Map!$A$2:$I$100,8,FALSE),"")</f>
        <v>0</v>
      </c>
      <c r="N2611">
        <f t="shared" si="360"/>
        <v>0</v>
      </c>
      <c r="O2611" t="str">
        <f t="shared" si="361"/>
        <v>PASS</v>
      </c>
      <c r="P2611" t="str">
        <f t="shared" si="362"/>
        <v>PASS</v>
      </c>
      <c r="Q2611" t="str">
        <f t="shared" si="363"/>
        <v>PASS</v>
      </c>
      <c r="R2611" t="str">
        <f t="shared" si="364"/>
        <v>PASS</v>
      </c>
      <c r="S2611" t="str">
        <f t="shared" si="365"/>
        <v>PASS</v>
      </c>
      <c r="T2611">
        <f t="shared" si="366"/>
        <v>100</v>
      </c>
      <c r="U2611" t="str">
        <f t="shared" si="367"/>
        <v>Low</v>
      </c>
      <c r="V2611" t="str">
        <f t="shared" si="368"/>
        <v>Clean</v>
      </c>
    </row>
    <row r="2612" spans="1:22" x14ac:dyDescent="0.3">
      <c r="A2612" t="str">
        <f>Raw_Data!A2612</f>
        <v>6246486</v>
      </c>
      <c r="B2612">
        <f>Raw_Data!B2612</f>
        <v>45681</v>
      </c>
      <c r="C2612" t="str">
        <f>Raw_Data!C2612</f>
        <v>METFORMIN HCL 500 MG TABLET</v>
      </c>
      <c r="D2612" t="str">
        <f>Raw_Data!D2612</f>
        <v>68382075805</v>
      </c>
      <c r="E2612" t="str">
        <f>Raw_Data!E2612</f>
        <v>MACHADO, MARIA</v>
      </c>
      <c r="F2612" t="str">
        <f>Raw_Data!F2612</f>
        <v>1619100302</v>
      </c>
      <c r="G2612" t="str">
        <f>Raw_Data!H2612</f>
        <v>0</v>
      </c>
      <c r="H2612">
        <f>IFERROR(VLOOKUP(G2612,Store_Map!$A$2:$I$100,3,FALSE),"")</f>
        <v>0</v>
      </c>
      <c r="I2612">
        <f>IFERROR(VLOOKUP(G2612,Store_Map!$A$2:$I$100,4,FALSE),"")</f>
        <v>0</v>
      </c>
      <c r="J2612">
        <f>IFERROR(VLOOKUP(G2612,Store_Map!$A$2:$I$100,5,FALSE),"")</f>
        <v>0</v>
      </c>
      <c r="K2612">
        <f>IFERROR(VLOOKUP(G2612,Store_Map!$A$2:$I$100,6,FALSE),"")</f>
        <v>0</v>
      </c>
      <c r="L2612">
        <f>IFERROR(VLOOKUP(G2612,Store_Map!$A$2:$I$100,7,FALSE),"")</f>
        <v>0</v>
      </c>
      <c r="M2612">
        <f>IFERROR(VLOOKUP(G2612,Store_Map!$A$2:$I$100,8,FALSE),"")</f>
        <v>0</v>
      </c>
      <c r="N2612">
        <f t="shared" si="360"/>
        <v>0</v>
      </c>
      <c r="O2612" t="str">
        <f t="shared" si="361"/>
        <v>PASS</v>
      </c>
      <c r="P2612" t="str">
        <f t="shared" si="362"/>
        <v>PASS</v>
      </c>
      <c r="Q2612" t="str">
        <f t="shared" si="363"/>
        <v>PASS</v>
      </c>
      <c r="R2612" t="str">
        <f t="shared" si="364"/>
        <v>PASS</v>
      </c>
      <c r="S2612" t="str">
        <f t="shared" si="365"/>
        <v>PASS</v>
      </c>
      <c r="T2612">
        <f t="shared" si="366"/>
        <v>100</v>
      </c>
      <c r="U2612" t="str">
        <f t="shared" si="367"/>
        <v>Low</v>
      </c>
      <c r="V2612" t="str">
        <f t="shared" si="368"/>
        <v>Clean</v>
      </c>
    </row>
    <row r="2613" spans="1:22" x14ac:dyDescent="0.3">
      <c r="A2613" t="str">
        <f>Raw_Data!A2613</f>
        <v>6237852</v>
      </c>
      <c r="B2613">
        <f>Raw_Data!B2613</f>
        <v>45681</v>
      </c>
      <c r="C2613" t="str">
        <f>Raw_Data!C2613</f>
        <v>VITAMIN D2 1.25MG(50,000 UN</v>
      </c>
      <c r="D2613" t="str">
        <f>Raw_Data!D2613</f>
        <v>64380073706</v>
      </c>
      <c r="E2613" t="str">
        <f>Raw_Data!E2613</f>
        <v>GIBBS, JON</v>
      </c>
      <c r="F2613" t="str">
        <f>Raw_Data!F2613</f>
        <v>1700896156</v>
      </c>
      <c r="G2613" t="str">
        <f>Raw_Data!H2613</f>
        <v>0</v>
      </c>
      <c r="H2613">
        <f>IFERROR(VLOOKUP(G2613,Store_Map!$A$2:$I$100,3,FALSE),"")</f>
        <v>0</v>
      </c>
      <c r="I2613">
        <f>IFERROR(VLOOKUP(G2613,Store_Map!$A$2:$I$100,4,FALSE),"")</f>
        <v>0</v>
      </c>
      <c r="J2613">
        <f>IFERROR(VLOOKUP(G2613,Store_Map!$A$2:$I$100,5,FALSE),"")</f>
        <v>0</v>
      </c>
      <c r="K2613">
        <f>IFERROR(VLOOKUP(G2613,Store_Map!$A$2:$I$100,6,FALSE),"")</f>
        <v>0</v>
      </c>
      <c r="L2613">
        <f>IFERROR(VLOOKUP(G2613,Store_Map!$A$2:$I$100,7,FALSE),"")</f>
        <v>0</v>
      </c>
      <c r="M2613">
        <f>IFERROR(VLOOKUP(G2613,Store_Map!$A$2:$I$100,8,FALSE),"")</f>
        <v>0</v>
      </c>
      <c r="N2613">
        <f t="shared" si="360"/>
        <v>0</v>
      </c>
      <c r="O2613" t="str">
        <f t="shared" si="361"/>
        <v>PASS</v>
      </c>
      <c r="P2613" t="str">
        <f t="shared" si="362"/>
        <v>PASS</v>
      </c>
      <c r="Q2613" t="str">
        <f t="shared" si="363"/>
        <v>PASS</v>
      </c>
      <c r="R2613" t="str">
        <f t="shared" si="364"/>
        <v>PASS</v>
      </c>
      <c r="S2613" t="str">
        <f t="shared" si="365"/>
        <v>PASS</v>
      </c>
      <c r="T2613">
        <f t="shared" si="366"/>
        <v>100</v>
      </c>
      <c r="U2613" t="str">
        <f t="shared" si="367"/>
        <v>Low</v>
      </c>
      <c r="V2613" t="str">
        <f t="shared" si="368"/>
        <v>Clean</v>
      </c>
    </row>
    <row r="2614" spans="1:22" x14ac:dyDescent="0.3">
      <c r="A2614" t="str">
        <f>Raw_Data!A2614</f>
        <v>6250620</v>
      </c>
      <c r="B2614">
        <f>Raw_Data!B2614</f>
        <v>45681</v>
      </c>
      <c r="C2614" t="str">
        <f>Raw_Data!C2614</f>
        <v>ALBUTEROL HFA 90 MCG INHALE</v>
      </c>
      <c r="D2614" t="str">
        <f>Raw_Data!D2614</f>
        <v>69097014260</v>
      </c>
      <c r="E2614" t="str">
        <f>Raw_Data!E2614</f>
        <v>GIBBS, JON</v>
      </c>
      <c r="F2614" t="str">
        <f>Raw_Data!F2614</f>
        <v>1700896156</v>
      </c>
      <c r="G2614" t="str">
        <f>Raw_Data!H2614</f>
        <v>0</v>
      </c>
      <c r="H2614">
        <f>IFERROR(VLOOKUP(G2614,Store_Map!$A$2:$I$100,3,FALSE),"")</f>
        <v>0</v>
      </c>
      <c r="I2614">
        <f>IFERROR(VLOOKUP(G2614,Store_Map!$A$2:$I$100,4,FALSE),"")</f>
        <v>0</v>
      </c>
      <c r="J2614">
        <f>IFERROR(VLOOKUP(G2614,Store_Map!$A$2:$I$100,5,FALSE),"")</f>
        <v>0</v>
      </c>
      <c r="K2614">
        <f>IFERROR(VLOOKUP(G2614,Store_Map!$A$2:$I$100,6,FALSE),"")</f>
        <v>0</v>
      </c>
      <c r="L2614">
        <f>IFERROR(VLOOKUP(G2614,Store_Map!$A$2:$I$100,7,FALSE),"")</f>
        <v>0</v>
      </c>
      <c r="M2614">
        <f>IFERROR(VLOOKUP(G2614,Store_Map!$A$2:$I$100,8,FALSE),"")</f>
        <v>0</v>
      </c>
      <c r="N2614">
        <f t="shared" si="360"/>
        <v>0</v>
      </c>
      <c r="O2614" t="str">
        <f t="shared" si="361"/>
        <v>PASS</v>
      </c>
      <c r="P2614" t="str">
        <f t="shared" si="362"/>
        <v>PASS</v>
      </c>
      <c r="Q2614" t="str">
        <f t="shared" si="363"/>
        <v>PASS</v>
      </c>
      <c r="R2614" t="str">
        <f t="shared" si="364"/>
        <v>PASS</v>
      </c>
      <c r="S2614" t="str">
        <f t="shared" si="365"/>
        <v>PASS</v>
      </c>
      <c r="T2614">
        <f t="shared" si="366"/>
        <v>100</v>
      </c>
      <c r="U2614" t="str">
        <f t="shared" si="367"/>
        <v>Low</v>
      </c>
      <c r="V2614" t="str">
        <f t="shared" si="368"/>
        <v>Clean</v>
      </c>
    </row>
    <row r="2615" spans="1:22" x14ac:dyDescent="0.3">
      <c r="A2615" t="str">
        <f>Raw_Data!A2615</f>
        <v>6235930</v>
      </c>
      <c r="B2615">
        <f>Raw_Data!B2615</f>
        <v>45681</v>
      </c>
      <c r="C2615" t="str">
        <f>Raw_Data!C2615</f>
        <v>VITAMIN D2 1.25MG(50,000 UN</v>
      </c>
      <c r="D2615" t="str">
        <f>Raw_Data!D2615</f>
        <v>64380073706</v>
      </c>
      <c r="E2615" t="str">
        <f>Raw_Data!E2615</f>
        <v>GIBBS, JON</v>
      </c>
      <c r="F2615" t="str">
        <f>Raw_Data!F2615</f>
        <v>1700896156</v>
      </c>
      <c r="G2615" t="str">
        <f>Raw_Data!H2615</f>
        <v>0</v>
      </c>
      <c r="H2615">
        <f>IFERROR(VLOOKUP(G2615,Store_Map!$A$2:$I$100,3,FALSE),"")</f>
        <v>0</v>
      </c>
      <c r="I2615">
        <f>IFERROR(VLOOKUP(G2615,Store_Map!$A$2:$I$100,4,FALSE),"")</f>
        <v>0</v>
      </c>
      <c r="J2615">
        <f>IFERROR(VLOOKUP(G2615,Store_Map!$A$2:$I$100,5,FALSE),"")</f>
        <v>0</v>
      </c>
      <c r="K2615">
        <f>IFERROR(VLOOKUP(G2615,Store_Map!$A$2:$I$100,6,FALSE),"")</f>
        <v>0</v>
      </c>
      <c r="L2615">
        <f>IFERROR(VLOOKUP(G2615,Store_Map!$A$2:$I$100,7,FALSE),"")</f>
        <v>0</v>
      </c>
      <c r="M2615">
        <f>IFERROR(VLOOKUP(G2615,Store_Map!$A$2:$I$100,8,FALSE),"")</f>
        <v>0</v>
      </c>
      <c r="N2615">
        <f t="shared" si="360"/>
        <v>0</v>
      </c>
      <c r="O2615" t="str">
        <f t="shared" si="361"/>
        <v>PASS</v>
      </c>
      <c r="P2615" t="str">
        <f t="shared" si="362"/>
        <v>PASS</v>
      </c>
      <c r="Q2615" t="str">
        <f t="shared" si="363"/>
        <v>PASS</v>
      </c>
      <c r="R2615" t="str">
        <f t="shared" si="364"/>
        <v>PASS</v>
      </c>
      <c r="S2615" t="str">
        <f t="shared" si="365"/>
        <v>PASS</v>
      </c>
      <c r="T2615">
        <f t="shared" si="366"/>
        <v>100</v>
      </c>
      <c r="U2615" t="str">
        <f t="shared" si="367"/>
        <v>Low</v>
      </c>
      <c r="V2615" t="str">
        <f t="shared" si="368"/>
        <v>Clean</v>
      </c>
    </row>
    <row r="2616" spans="1:22" x14ac:dyDescent="0.3">
      <c r="A2616" t="str">
        <f>Raw_Data!A2616</f>
        <v>6252338</v>
      </c>
      <c r="B2616">
        <f>Raw_Data!B2616</f>
        <v>45681</v>
      </c>
      <c r="C2616" t="str">
        <f>Raw_Data!C2616</f>
        <v>FLUCONAZOLE 150 MG TABLET</v>
      </c>
      <c r="D2616" t="str">
        <f>Raw_Data!D2616</f>
        <v>57237000511</v>
      </c>
      <c r="E2616" t="str">
        <f>Raw_Data!E2616</f>
        <v>GRESHAM, J. MARK</v>
      </c>
      <c r="F2616" t="str">
        <f>Raw_Data!F2616</f>
        <v>1326026618</v>
      </c>
      <c r="G2616" t="str">
        <f>Raw_Data!H2616</f>
        <v>0</v>
      </c>
      <c r="H2616">
        <f>IFERROR(VLOOKUP(G2616,Store_Map!$A$2:$I$100,3,FALSE),"")</f>
        <v>0</v>
      </c>
      <c r="I2616">
        <f>IFERROR(VLOOKUP(G2616,Store_Map!$A$2:$I$100,4,FALSE),"")</f>
        <v>0</v>
      </c>
      <c r="J2616">
        <f>IFERROR(VLOOKUP(G2616,Store_Map!$A$2:$I$100,5,FALSE),"")</f>
        <v>0</v>
      </c>
      <c r="K2616">
        <f>IFERROR(VLOOKUP(G2616,Store_Map!$A$2:$I$100,6,FALSE),"")</f>
        <v>0</v>
      </c>
      <c r="L2616">
        <f>IFERROR(VLOOKUP(G2616,Store_Map!$A$2:$I$100,7,FALSE),"")</f>
        <v>0</v>
      </c>
      <c r="M2616">
        <f>IFERROR(VLOOKUP(G2616,Store_Map!$A$2:$I$100,8,FALSE),"")</f>
        <v>0</v>
      </c>
      <c r="N2616">
        <f t="shared" si="360"/>
        <v>0</v>
      </c>
      <c r="O2616" t="str">
        <f t="shared" si="361"/>
        <v>PASS</v>
      </c>
      <c r="P2616" t="str">
        <f t="shared" si="362"/>
        <v>PASS</v>
      </c>
      <c r="Q2616" t="str">
        <f t="shared" si="363"/>
        <v>PASS</v>
      </c>
      <c r="R2616" t="str">
        <f t="shared" si="364"/>
        <v>PASS</v>
      </c>
      <c r="S2616" t="str">
        <f t="shared" si="365"/>
        <v>PASS</v>
      </c>
      <c r="T2616">
        <f t="shared" si="366"/>
        <v>100</v>
      </c>
      <c r="U2616" t="str">
        <f t="shared" si="367"/>
        <v>Low</v>
      </c>
      <c r="V2616" t="str">
        <f t="shared" si="368"/>
        <v>Clean</v>
      </c>
    </row>
    <row r="2617" spans="1:22" x14ac:dyDescent="0.3">
      <c r="A2617" t="str">
        <f>Raw_Data!A2617</f>
        <v>6252630</v>
      </c>
      <c r="B2617">
        <f>Raw_Data!B2617</f>
        <v>45681</v>
      </c>
      <c r="C2617" t="str">
        <f>Raw_Data!C2617</f>
        <v>BD UF NANO PEN NEEDLE 4MMX3</v>
      </c>
      <c r="D2617" t="str">
        <f>Raw_Data!D2617</f>
        <v>8290320122</v>
      </c>
      <c r="E2617" t="str">
        <f>Raw_Data!E2617</f>
        <v>BYNE, EDMUND</v>
      </c>
      <c r="F2617" t="str">
        <f>Raw_Data!F2617</f>
        <v>1033186648</v>
      </c>
      <c r="G2617" t="str">
        <f>Raw_Data!H2617</f>
        <v>0</v>
      </c>
      <c r="H2617">
        <f>IFERROR(VLOOKUP(G2617,Store_Map!$A$2:$I$100,3,FALSE),"")</f>
        <v>0</v>
      </c>
      <c r="I2617">
        <f>IFERROR(VLOOKUP(G2617,Store_Map!$A$2:$I$100,4,FALSE),"")</f>
        <v>0</v>
      </c>
      <c r="J2617">
        <f>IFERROR(VLOOKUP(G2617,Store_Map!$A$2:$I$100,5,FALSE),"")</f>
        <v>0</v>
      </c>
      <c r="K2617">
        <f>IFERROR(VLOOKUP(G2617,Store_Map!$A$2:$I$100,6,FALSE),"")</f>
        <v>0</v>
      </c>
      <c r="L2617">
        <f>IFERROR(VLOOKUP(G2617,Store_Map!$A$2:$I$100,7,FALSE),"")</f>
        <v>0</v>
      </c>
      <c r="M2617">
        <f>IFERROR(VLOOKUP(G2617,Store_Map!$A$2:$I$100,8,FALSE),"")</f>
        <v>0</v>
      </c>
      <c r="N2617">
        <f t="shared" si="360"/>
        <v>0</v>
      </c>
      <c r="O2617" t="str">
        <f t="shared" si="361"/>
        <v>PASS</v>
      </c>
      <c r="P2617" t="str">
        <f t="shared" si="362"/>
        <v>PASS</v>
      </c>
      <c r="Q2617" t="str">
        <f t="shared" si="363"/>
        <v>PASS</v>
      </c>
      <c r="R2617" t="str">
        <f t="shared" si="364"/>
        <v>PASS</v>
      </c>
      <c r="S2617" t="str">
        <f t="shared" si="365"/>
        <v>PASS</v>
      </c>
      <c r="T2617">
        <f t="shared" si="366"/>
        <v>100</v>
      </c>
      <c r="U2617" t="str">
        <f t="shared" si="367"/>
        <v>Low</v>
      </c>
      <c r="V2617" t="str">
        <f t="shared" si="368"/>
        <v>Clean</v>
      </c>
    </row>
    <row r="2618" spans="1:22" x14ac:dyDescent="0.3">
      <c r="A2618" t="str">
        <f>Raw_Data!A2618</f>
        <v>6230831</v>
      </c>
      <c r="B2618">
        <f>Raw_Data!B2618</f>
        <v>45681</v>
      </c>
      <c r="C2618" t="str">
        <f>Raw_Data!C2618</f>
        <v>LISINOPRIL 10 MG TABLET</v>
      </c>
      <c r="D2618" t="str">
        <f>Raw_Data!D2618</f>
        <v>68180098003</v>
      </c>
      <c r="E2618" t="str">
        <f>Raw_Data!E2618</f>
        <v>GIBBS, JON</v>
      </c>
      <c r="F2618" t="str">
        <f>Raw_Data!F2618</f>
        <v>1700896156</v>
      </c>
      <c r="G2618" t="str">
        <f>Raw_Data!H2618</f>
        <v>0</v>
      </c>
      <c r="H2618">
        <f>IFERROR(VLOOKUP(G2618,Store_Map!$A$2:$I$100,3,FALSE),"")</f>
        <v>0</v>
      </c>
      <c r="I2618">
        <f>IFERROR(VLOOKUP(G2618,Store_Map!$A$2:$I$100,4,FALSE),"")</f>
        <v>0</v>
      </c>
      <c r="J2618">
        <f>IFERROR(VLOOKUP(G2618,Store_Map!$A$2:$I$100,5,FALSE),"")</f>
        <v>0</v>
      </c>
      <c r="K2618">
        <f>IFERROR(VLOOKUP(G2618,Store_Map!$A$2:$I$100,6,FALSE),"")</f>
        <v>0</v>
      </c>
      <c r="L2618">
        <f>IFERROR(VLOOKUP(G2618,Store_Map!$A$2:$I$100,7,FALSE),"")</f>
        <v>0</v>
      </c>
      <c r="M2618">
        <f>IFERROR(VLOOKUP(G2618,Store_Map!$A$2:$I$100,8,FALSE),"")</f>
        <v>0</v>
      </c>
      <c r="N2618">
        <f t="shared" si="360"/>
        <v>0</v>
      </c>
      <c r="O2618" t="str">
        <f t="shared" si="361"/>
        <v>PASS</v>
      </c>
      <c r="P2618" t="str">
        <f t="shared" si="362"/>
        <v>PASS</v>
      </c>
      <c r="Q2618" t="str">
        <f t="shared" si="363"/>
        <v>PASS</v>
      </c>
      <c r="R2618" t="str">
        <f t="shared" si="364"/>
        <v>PASS</v>
      </c>
      <c r="S2618" t="str">
        <f t="shared" si="365"/>
        <v>PASS</v>
      </c>
      <c r="T2618">
        <f t="shared" si="366"/>
        <v>100</v>
      </c>
      <c r="U2618" t="str">
        <f t="shared" si="367"/>
        <v>Low</v>
      </c>
      <c r="V2618" t="str">
        <f t="shared" si="368"/>
        <v>Clean</v>
      </c>
    </row>
    <row r="2619" spans="1:22" x14ac:dyDescent="0.3">
      <c r="A2619" t="str">
        <f>Raw_Data!A2619</f>
        <v>6252619</v>
      </c>
      <c r="B2619">
        <f>Raw_Data!B2619</f>
        <v>45681</v>
      </c>
      <c r="C2619" t="str">
        <f>Raw_Data!C2619</f>
        <v>VICTOZA 2-PAK 18 MG/3 ML PE</v>
      </c>
      <c r="D2619" t="str">
        <f>Raw_Data!D2619</f>
        <v>169406012</v>
      </c>
      <c r="E2619" t="str">
        <f>Raw_Data!E2619</f>
        <v>BYNE, EDMUND</v>
      </c>
      <c r="F2619" t="str">
        <f>Raw_Data!F2619</f>
        <v>1033186648</v>
      </c>
      <c r="G2619" t="str">
        <f>Raw_Data!H2619</f>
        <v>0</v>
      </c>
      <c r="H2619">
        <f>IFERROR(VLOOKUP(G2619,Store_Map!$A$2:$I$100,3,FALSE),"")</f>
        <v>0</v>
      </c>
      <c r="I2619">
        <f>IFERROR(VLOOKUP(G2619,Store_Map!$A$2:$I$100,4,FALSE),"")</f>
        <v>0</v>
      </c>
      <c r="J2619">
        <f>IFERROR(VLOOKUP(G2619,Store_Map!$A$2:$I$100,5,FALSE),"")</f>
        <v>0</v>
      </c>
      <c r="K2619">
        <f>IFERROR(VLOOKUP(G2619,Store_Map!$A$2:$I$100,6,FALSE),"")</f>
        <v>0</v>
      </c>
      <c r="L2619">
        <f>IFERROR(VLOOKUP(G2619,Store_Map!$A$2:$I$100,7,FALSE),"")</f>
        <v>0</v>
      </c>
      <c r="M2619">
        <f>IFERROR(VLOOKUP(G2619,Store_Map!$A$2:$I$100,8,FALSE),"")</f>
        <v>0</v>
      </c>
      <c r="N2619">
        <f t="shared" si="360"/>
        <v>0</v>
      </c>
      <c r="O2619" t="str">
        <f t="shared" si="361"/>
        <v>PASS</v>
      </c>
      <c r="P2619" t="str">
        <f t="shared" si="362"/>
        <v>REVIEW</v>
      </c>
      <c r="Q2619" t="str">
        <f t="shared" si="363"/>
        <v>PASS</v>
      </c>
      <c r="R2619" t="str">
        <f t="shared" si="364"/>
        <v>PASS</v>
      </c>
      <c r="S2619" t="str">
        <f t="shared" si="365"/>
        <v>REVIEW</v>
      </c>
      <c r="T2619">
        <f t="shared" si="366"/>
        <v>90</v>
      </c>
      <c r="U2619" t="str">
        <f t="shared" si="367"/>
        <v>Low</v>
      </c>
      <c r="V2619" t="str">
        <f t="shared" si="368"/>
        <v>Invalid NDC</v>
      </c>
    </row>
    <row r="2620" spans="1:22" x14ac:dyDescent="0.3">
      <c r="A2620" t="str">
        <f>Raw_Data!A2620</f>
        <v>6252615</v>
      </c>
      <c r="B2620">
        <f>Raw_Data!B2620</f>
        <v>45681</v>
      </c>
      <c r="C2620" t="str">
        <f>Raw_Data!C2620</f>
        <v>ATORVASTATIN 20 MG TABLET</v>
      </c>
      <c r="D2620" t="str">
        <f>Raw_Data!D2620</f>
        <v>60505257908</v>
      </c>
      <c r="E2620" t="str">
        <f>Raw_Data!E2620</f>
        <v>BYNE, EDMUND</v>
      </c>
      <c r="F2620" t="str">
        <f>Raw_Data!F2620</f>
        <v>1033186648</v>
      </c>
      <c r="G2620" t="str">
        <f>Raw_Data!H2620</f>
        <v>0</v>
      </c>
      <c r="H2620">
        <f>IFERROR(VLOOKUP(G2620,Store_Map!$A$2:$I$100,3,FALSE),"")</f>
        <v>0</v>
      </c>
      <c r="I2620">
        <f>IFERROR(VLOOKUP(G2620,Store_Map!$A$2:$I$100,4,FALSE),"")</f>
        <v>0</v>
      </c>
      <c r="J2620">
        <f>IFERROR(VLOOKUP(G2620,Store_Map!$A$2:$I$100,5,FALSE),"")</f>
        <v>0</v>
      </c>
      <c r="K2620">
        <f>IFERROR(VLOOKUP(G2620,Store_Map!$A$2:$I$100,6,FALSE),"")</f>
        <v>0</v>
      </c>
      <c r="L2620">
        <f>IFERROR(VLOOKUP(G2620,Store_Map!$A$2:$I$100,7,FALSE),"")</f>
        <v>0</v>
      </c>
      <c r="M2620">
        <f>IFERROR(VLOOKUP(G2620,Store_Map!$A$2:$I$100,8,FALSE),"")</f>
        <v>0</v>
      </c>
      <c r="N2620">
        <f t="shared" si="360"/>
        <v>0</v>
      </c>
      <c r="O2620" t="str">
        <f t="shared" si="361"/>
        <v>PASS</v>
      </c>
      <c r="P2620" t="str">
        <f t="shared" si="362"/>
        <v>PASS</v>
      </c>
      <c r="Q2620" t="str">
        <f t="shared" si="363"/>
        <v>PASS</v>
      </c>
      <c r="R2620" t="str">
        <f t="shared" si="364"/>
        <v>PASS</v>
      </c>
      <c r="S2620" t="str">
        <f t="shared" si="365"/>
        <v>PASS</v>
      </c>
      <c r="T2620">
        <f t="shared" si="366"/>
        <v>100</v>
      </c>
      <c r="U2620" t="str">
        <f t="shared" si="367"/>
        <v>Low</v>
      </c>
      <c r="V2620" t="str">
        <f t="shared" si="368"/>
        <v>Clean</v>
      </c>
    </row>
    <row r="2621" spans="1:22" x14ac:dyDescent="0.3">
      <c r="A2621" t="str">
        <f>Raw_Data!A2621</f>
        <v>6250585</v>
      </c>
      <c r="B2621">
        <f>Raw_Data!B2621</f>
        <v>45681</v>
      </c>
      <c r="C2621" t="str">
        <f>Raw_Data!C2621</f>
        <v>LOSARTAN POTASSIUM 100 MG T</v>
      </c>
      <c r="D2621" t="str">
        <f>Raw_Data!D2621</f>
        <v>65862020399</v>
      </c>
      <c r="E2621" t="str">
        <f>Raw_Data!E2621</f>
        <v>GIBBS, JON</v>
      </c>
      <c r="F2621" t="str">
        <f>Raw_Data!F2621</f>
        <v>1700896156</v>
      </c>
      <c r="G2621" t="str">
        <f>Raw_Data!H2621</f>
        <v>0</v>
      </c>
      <c r="H2621">
        <f>IFERROR(VLOOKUP(G2621,Store_Map!$A$2:$I$100,3,FALSE),"")</f>
        <v>0</v>
      </c>
      <c r="I2621">
        <f>IFERROR(VLOOKUP(G2621,Store_Map!$A$2:$I$100,4,FALSE),"")</f>
        <v>0</v>
      </c>
      <c r="J2621">
        <f>IFERROR(VLOOKUP(G2621,Store_Map!$A$2:$I$100,5,FALSE),"")</f>
        <v>0</v>
      </c>
      <c r="K2621">
        <f>IFERROR(VLOOKUP(G2621,Store_Map!$A$2:$I$100,6,FALSE),"")</f>
        <v>0</v>
      </c>
      <c r="L2621">
        <f>IFERROR(VLOOKUP(G2621,Store_Map!$A$2:$I$100,7,FALSE),"")</f>
        <v>0</v>
      </c>
      <c r="M2621">
        <f>IFERROR(VLOOKUP(G2621,Store_Map!$A$2:$I$100,8,FALSE),"")</f>
        <v>0</v>
      </c>
      <c r="N2621">
        <f t="shared" si="360"/>
        <v>0</v>
      </c>
      <c r="O2621" t="str">
        <f t="shared" si="361"/>
        <v>PASS</v>
      </c>
      <c r="P2621" t="str">
        <f t="shared" si="362"/>
        <v>PASS</v>
      </c>
      <c r="Q2621" t="str">
        <f t="shared" si="363"/>
        <v>PASS</v>
      </c>
      <c r="R2621" t="str">
        <f t="shared" si="364"/>
        <v>PASS</v>
      </c>
      <c r="S2621" t="str">
        <f t="shared" si="365"/>
        <v>PASS</v>
      </c>
      <c r="T2621">
        <f t="shared" si="366"/>
        <v>100</v>
      </c>
      <c r="U2621" t="str">
        <f t="shared" si="367"/>
        <v>Low</v>
      </c>
      <c r="V2621" t="str">
        <f t="shared" si="368"/>
        <v>Clean</v>
      </c>
    </row>
    <row r="2622" spans="1:22" x14ac:dyDescent="0.3">
      <c r="A2622" t="str">
        <f>Raw_Data!A2622</f>
        <v>6247405</v>
      </c>
      <c r="B2622">
        <f>Raw_Data!B2622</f>
        <v>45681</v>
      </c>
      <c r="C2622" t="str">
        <f>Raw_Data!C2622</f>
        <v>AMLODIPINE BESYLATE 10 MG T</v>
      </c>
      <c r="D2622" t="str">
        <f>Raw_Data!D2622</f>
        <v>29300039810</v>
      </c>
      <c r="E2622" t="str">
        <f>Raw_Data!E2622</f>
        <v>BYNE, EDMUND</v>
      </c>
      <c r="F2622" t="str">
        <f>Raw_Data!F2622</f>
        <v>1033186648</v>
      </c>
      <c r="G2622" t="str">
        <f>Raw_Data!H2622</f>
        <v>0</v>
      </c>
      <c r="H2622">
        <f>IFERROR(VLOOKUP(G2622,Store_Map!$A$2:$I$100,3,FALSE),"")</f>
        <v>0</v>
      </c>
      <c r="I2622">
        <f>IFERROR(VLOOKUP(G2622,Store_Map!$A$2:$I$100,4,FALSE),"")</f>
        <v>0</v>
      </c>
      <c r="J2622">
        <f>IFERROR(VLOOKUP(G2622,Store_Map!$A$2:$I$100,5,FALSE),"")</f>
        <v>0</v>
      </c>
      <c r="K2622">
        <f>IFERROR(VLOOKUP(G2622,Store_Map!$A$2:$I$100,6,FALSE),"")</f>
        <v>0</v>
      </c>
      <c r="L2622">
        <f>IFERROR(VLOOKUP(G2622,Store_Map!$A$2:$I$100,7,FALSE),"")</f>
        <v>0</v>
      </c>
      <c r="M2622">
        <f>IFERROR(VLOOKUP(G2622,Store_Map!$A$2:$I$100,8,FALSE),"")</f>
        <v>0</v>
      </c>
      <c r="N2622">
        <f t="shared" si="360"/>
        <v>0</v>
      </c>
      <c r="O2622" t="str">
        <f t="shared" si="361"/>
        <v>PASS</v>
      </c>
      <c r="P2622" t="str">
        <f t="shared" si="362"/>
        <v>PASS</v>
      </c>
      <c r="Q2622" t="str">
        <f t="shared" si="363"/>
        <v>PASS</v>
      </c>
      <c r="R2622" t="str">
        <f t="shared" si="364"/>
        <v>PASS</v>
      </c>
      <c r="S2622" t="str">
        <f t="shared" si="365"/>
        <v>PASS</v>
      </c>
      <c r="T2622">
        <f t="shared" si="366"/>
        <v>100</v>
      </c>
      <c r="U2622" t="str">
        <f t="shared" si="367"/>
        <v>Low</v>
      </c>
      <c r="V2622" t="str">
        <f t="shared" si="368"/>
        <v>Clean</v>
      </c>
    </row>
    <row r="2623" spans="1:22" x14ac:dyDescent="0.3">
      <c r="A2623" t="str">
        <f>Raw_Data!A2623</f>
        <v>6250586</v>
      </c>
      <c r="B2623">
        <f>Raw_Data!B2623</f>
        <v>45681</v>
      </c>
      <c r="C2623" t="str">
        <f>Raw_Data!C2623</f>
        <v>LEVOTHYROXINE 25 MCG TABLET</v>
      </c>
      <c r="D2623" t="str">
        <f>Raw_Data!D2623</f>
        <v>378180077</v>
      </c>
      <c r="E2623" t="str">
        <f>Raw_Data!E2623</f>
        <v>GIBBS, JON</v>
      </c>
      <c r="F2623" t="str">
        <f>Raw_Data!F2623</f>
        <v>1700896156</v>
      </c>
      <c r="G2623" t="str">
        <f>Raw_Data!H2623</f>
        <v>0</v>
      </c>
      <c r="H2623">
        <f>IFERROR(VLOOKUP(G2623,Store_Map!$A$2:$I$100,3,FALSE),"")</f>
        <v>0</v>
      </c>
      <c r="I2623">
        <f>IFERROR(VLOOKUP(G2623,Store_Map!$A$2:$I$100,4,FALSE),"")</f>
        <v>0</v>
      </c>
      <c r="J2623">
        <f>IFERROR(VLOOKUP(G2623,Store_Map!$A$2:$I$100,5,FALSE),"")</f>
        <v>0</v>
      </c>
      <c r="K2623">
        <f>IFERROR(VLOOKUP(G2623,Store_Map!$A$2:$I$100,6,FALSE),"")</f>
        <v>0</v>
      </c>
      <c r="L2623">
        <f>IFERROR(VLOOKUP(G2623,Store_Map!$A$2:$I$100,7,FALSE),"")</f>
        <v>0</v>
      </c>
      <c r="M2623">
        <f>IFERROR(VLOOKUP(G2623,Store_Map!$A$2:$I$100,8,FALSE),"")</f>
        <v>0</v>
      </c>
      <c r="N2623">
        <f t="shared" si="360"/>
        <v>0</v>
      </c>
      <c r="O2623" t="str">
        <f t="shared" si="361"/>
        <v>PASS</v>
      </c>
      <c r="P2623" t="str">
        <f t="shared" si="362"/>
        <v>REVIEW</v>
      </c>
      <c r="Q2623" t="str">
        <f t="shared" si="363"/>
        <v>PASS</v>
      </c>
      <c r="R2623" t="str">
        <f t="shared" si="364"/>
        <v>PASS</v>
      </c>
      <c r="S2623" t="str">
        <f t="shared" si="365"/>
        <v>REVIEW</v>
      </c>
      <c r="T2623">
        <f t="shared" si="366"/>
        <v>90</v>
      </c>
      <c r="U2623" t="str">
        <f t="shared" si="367"/>
        <v>Low</v>
      </c>
      <c r="V2623" t="str">
        <f t="shared" si="368"/>
        <v>Invalid NDC</v>
      </c>
    </row>
    <row r="2624" spans="1:22" x14ac:dyDescent="0.3">
      <c r="A2624" t="str">
        <f>Raw_Data!A2624</f>
        <v>6250588</v>
      </c>
      <c r="B2624">
        <f>Raw_Data!B2624</f>
        <v>45681</v>
      </c>
      <c r="C2624" t="str">
        <f>Raw_Data!C2624</f>
        <v>ATORVASTATIN 40 MG TABLET</v>
      </c>
      <c r="D2624" t="str">
        <f>Raw_Data!D2624</f>
        <v>67877051310</v>
      </c>
      <c r="E2624" t="str">
        <f>Raw_Data!E2624</f>
        <v>GIBBS, JON</v>
      </c>
      <c r="F2624" t="str">
        <f>Raw_Data!F2624</f>
        <v>1700896156</v>
      </c>
      <c r="G2624" t="str">
        <f>Raw_Data!H2624</f>
        <v>0</v>
      </c>
      <c r="H2624">
        <f>IFERROR(VLOOKUP(G2624,Store_Map!$A$2:$I$100,3,FALSE),"")</f>
        <v>0</v>
      </c>
      <c r="I2624">
        <f>IFERROR(VLOOKUP(G2624,Store_Map!$A$2:$I$100,4,FALSE),"")</f>
        <v>0</v>
      </c>
      <c r="J2624">
        <f>IFERROR(VLOOKUP(G2624,Store_Map!$A$2:$I$100,5,FALSE),"")</f>
        <v>0</v>
      </c>
      <c r="K2624">
        <f>IFERROR(VLOOKUP(G2624,Store_Map!$A$2:$I$100,6,FALSE),"")</f>
        <v>0</v>
      </c>
      <c r="L2624">
        <f>IFERROR(VLOOKUP(G2624,Store_Map!$A$2:$I$100,7,FALSE),"")</f>
        <v>0</v>
      </c>
      <c r="M2624">
        <f>IFERROR(VLOOKUP(G2624,Store_Map!$A$2:$I$100,8,FALSE),"")</f>
        <v>0</v>
      </c>
      <c r="N2624">
        <f t="shared" si="360"/>
        <v>0</v>
      </c>
      <c r="O2624" t="str">
        <f t="shared" si="361"/>
        <v>PASS</v>
      </c>
      <c r="P2624" t="str">
        <f t="shared" si="362"/>
        <v>PASS</v>
      </c>
      <c r="Q2624" t="str">
        <f t="shared" si="363"/>
        <v>PASS</v>
      </c>
      <c r="R2624" t="str">
        <f t="shared" si="364"/>
        <v>PASS</v>
      </c>
      <c r="S2624" t="str">
        <f t="shared" si="365"/>
        <v>PASS</v>
      </c>
      <c r="T2624">
        <f t="shared" si="366"/>
        <v>100</v>
      </c>
      <c r="U2624" t="str">
        <f t="shared" si="367"/>
        <v>Low</v>
      </c>
      <c r="V2624" t="str">
        <f t="shared" si="368"/>
        <v>Clean</v>
      </c>
    </row>
    <row r="2625" spans="1:22" x14ac:dyDescent="0.3">
      <c r="A2625" t="str">
        <f>Raw_Data!A2625</f>
        <v>6252631</v>
      </c>
      <c r="B2625">
        <f>Raw_Data!B2625</f>
        <v>45681</v>
      </c>
      <c r="C2625" t="str">
        <f>Raw_Data!C2625</f>
        <v>ELIQUIS 5 MG TABLET</v>
      </c>
      <c r="D2625" t="str">
        <f>Raw_Data!D2625</f>
        <v>3089421</v>
      </c>
      <c r="E2625" t="str">
        <f>Raw_Data!E2625</f>
        <v>FREDRICK, JOHN</v>
      </c>
      <c r="F2625" t="str">
        <f>Raw_Data!F2625</f>
        <v>1932303815</v>
      </c>
      <c r="G2625" t="str">
        <f>Raw_Data!H2625</f>
        <v>0</v>
      </c>
      <c r="H2625">
        <f>IFERROR(VLOOKUP(G2625,Store_Map!$A$2:$I$100,3,FALSE),"")</f>
        <v>0</v>
      </c>
      <c r="I2625">
        <f>IFERROR(VLOOKUP(G2625,Store_Map!$A$2:$I$100,4,FALSE),"")</f>
        <v>0</v>
      </c>
      <c r="J2625">
        <f>IFERROR(VLOOKUP(G2625,Store_Map!$A$2:$I$100,5,FALSE),"")</f>
        <v>0</v>
      </c>
      <c r="K2625">
        <f>IFERROR(VLOOKUP(G2625,Store_Map!$A$2:$I$100,6,FALSE),"")</f>
        <v>0</v>
      </c>
      <c r="L2625">
        <f>IFERROR(VLOOKUP(G2625,Store_Map!$A$2:$I$100,7,FALSE),"")</f>
        <v>0</v>
      </c>
      <c r="M2625">
        <f>IFERROR(VLOOKUP(G2625,Store_Map!$A$2:$I$100,8,FALSE),"")</f>
        <v>0</v>
      </c>
      <c r="N2625">
        <f t="shared" si="360"/>
        <v>0</v>
      </c>
      <c r="O2625" t="str">
        <f t="shared" si="361"/>
        <v>PASS</v>
      </c>
      <c r="P2625" t="str">
        <f t="shared" si="362"/>
        <v>REVIEW</v>
      </c>
      <c r="Q2625" t="str">
        <f t="shared" si="363"/>
        <v>PASS</v>
      </c>
      <c r="R2625" t="str">
        <f t="shared" si="364"/>
        <v>PASS</v>
      </c>
      <c r="S2625" t="str">
        <f t="shared" si="365"/>
        <v>REVIEW</v>
      </c>
      <c r="T2625">
        <f t="shared" si="366"/>
        <v>90</v>
      </c>
      <c r="U2625" t="str">
        <f t="shared" si="367"/>
        <v>Low</v>
      </c>
      <c r="V2625" t="str">
        <f t="shared" si="368"/>
        <v>Invalid NDC</v>
      </c>
    </row>
    <row r="2626" spans="1:22" x14ac:dyDescent="0.3">
      <c r="A2626" t="str">
        <f>Raw_Data!A2626</f>
        <v>2003374</v>
      </c>
      <c r="B2626">
        <f>Raw_Data!B2626</f>
        <v>45681</v>
      </c>
      <c r="C2626" t="str">
        <f>Raw_Data!C2626</f>
        <v>METHYLPHENIDATE 5 MG TABLET</v>
      </c>
      <c r="D2626" t="str">
        <f>Raw_Data!D2626</f>
        <v>57664022888</v>
      </c>
      <c r="E2626" t="str">
        <f>Raw_Data!E2626</f>
        <v>HARSHMAN, SONALI</v>
      </c>
      <c r="F2626" t="str">
        <f>Raw_Data!F2626</f>
        <v>1104084516</v>
      </c>
      <c r="G2626" t="str">
        <f>Raw_Data!H2626</f>
        <v>0</v>
      </c>
      <c r="H2626">
        <f>IFERROR(VLOOKUP(G2626,Store_Map!$A$2:$I$100,3,FALSE),"")</f>
        <v>0</v>
      </c>
      <c r="I2626">
        <f>IFERROR(VLOOKUP(G2626,Store_Map!$A$2:$I$100,4,FALSE),"")</f>
        <v>0</v>
      </c>
      <c r="J2626">
        <f>IFERROR(VLOOKUP(G2626,Store_Map!$A$2:$I$100,5,FALSE),"")</f>
        <v>0</v>
      </c>
      <c r="K2626">
        <f>IFERROR(VLOOKUP(G2626,Store_Map!$A$2:$I$100,6,FALSE),"")</f>
        <v>0</v>
      </c>
      <c r="L2626">
        <f>IFERROR(VLOOKUP(G2626,Store_Map!$A$2:$I$100,7,FALSE),"")</f>
        <v>0</v>
      </c>
      <c r="M2626">
        <f>IFERROR(VLOOKUP(G2626,Store_Map!$A$2:$I$100,8,FALSE),"")</f>
        <v>0</v>
      </c>
      <c r="N2626">
        <f t="shared" ref="N2626:N2689" si="369">COUNTBLANK(A2626:M2626)</f>
        <v>0</v>
      </c>
      <c r="O2626" t="str">
        <f t="shared" ref="O2626:O2689" si="370">IF(AND(F2626&lt;&gt;"",LEN(F2626)=10,ISNUMBER(--F2626)),"PASS","REVIEW")</f>
        <v>PASS</v>
      </c>
      <c r="P2626" t="str">
        <f t="shared" ref="P2626:P2689" si="371">IF(AND(D2626&lt;&gt;"",OR(LEN(D2626)=10,LEN(D2626)=11),ISNUMBER(--D2626)),"PASS","REVIEW")</f>
        <v>PASS</v>
      </c>
      <c r="Q2626" t="str">
        <f t="shared" ref="Q2626:Q2689" si="372">IF(H2626&lt;&gt;"","PASS","REVIEW")</f>
        <v>PASS</v>
      </c>
      <c r="R2626" t="str">
        <f t="shared" ref="R2626:R2689" si="373">IF(AND(I2626&lt;&gt;"",J2626&lt;&gt;"",K2626&lt;&gt;"",L2626&lt;&gt;"",M2626&lt;&gt;""),"PASS","REVIEW")</f>
        <v>PASS</v>
      </c>
      <c r="S2626" t="str">
        <f t="shared" ref="S2626:S2689" si="374">IF(OR(N2626&gt;0,O2626="REVIEW",P2626="REVIEW",Q2626="REVIEW",R2626="REVIEW"),"REVIEW","PASS")</f>
        <v>PASS</v>
      </c>
      <c r="T2626">
        <f t="shared" ref="T2626:T2689" si="375">MAX(0,100-(N2626*5)-IF(O2626="REVIEW",15,0)-IF(P2626="REVIEW",10,0)-IF(Q2626="REVIEW",10,0)-IF(R2626="REVIEW",20,0))</f>
        <v>100</v>
      </c>
      <c r="U2626" t="str">
        <f t="shared" ref="U2626:U2689" si="376">IF(T2626&gt;=90,"Low",IF(T2626&gt;=70,"Medium","High"))</f>
        <v>Low</v>
      </c>
      <c r="V2626" t="str">
        <f t="shared" ref="V2626:V2689" si="377">IF(N2626&gt;0,"Missing required fields",IF(O2626="REVIEW","Invalid provider NPI",IF(P2626="REVIEW","Invalid NDC",IF(Q2626="REVIEW","Store mapping incomplete",IF(R2626="REVIEW","Entity mapping incomplete","Clean")))))</f>
        <v>Clean</v>
      </c>
    </row>
    <row r="2627" spans="1:22" x14ac:dyDescent="0.3">
      <c r="A2627" t="str">
        <f>Raw_Data!A2627</f>
        <v>2003375</v>
      </c>
      <c r="B2627">
        <f>Raw_Data!B2627</f>
        <v>45681</v>
      </c>
      <c r="C2627" t="str">
        <f>Raw_Data!C2627</f>
        <v>CONCERTA ER 27 MG TABLET</v>
      </c>
      <c r="D2627" t="str">
        <f>Raw_Data!D2627</f>
        <v>50458058801</v>
      </c>
      <c r="E2627" t="str">
        <f>Raw_Data!E2627</f>
        <v>HARSHMAN, SONALI</v>
      </c>
      <c r="F2627" t="str">
        <f>Raw_Data!F2627</f>
        <v>1104084516</v>
      </c>
      <c r="G2627" t="str">
        <f>Raw_Data!H2627</f>
        <v>0</v>
      </c>
      <c r="H2627">
        <f>IFERROR(VLOOKUP(G2627,Store_Map!$A$2:$I$100,3,FALSE),"")</f>
        <v>0</v>
      </c>
      <c r="I2627">
        <f>IFERROR(VLOOKUP(G2627,Store_Map!$A$2:$I$100,4,FALSE),"")</f>
        <v>0</v>
      </c>
      <c r="J2627">
        <f>IFERROR(VLOOKUP(G2627,Store_Map!$A$2:$I$100,5,FALSE),"")</f>
        <v>0</v>
      </c>
      <c r="K2627">
        <f>IFERROR(VLOOKUP(G2627,Store_Map!$A$2:$I$100,6,FALSE),"")</f>
        <v>0</v>
      </c>
      <c r="L2627">
        <f>IFERROR(VLOOKUP(G2627,Store_Map!$A$2:$I$100,7,FALSE),"")</f>
        <v>0</v>
      </c>
      <c r="M2627">
        <f>IFERROR(VLOOKUP(G2627,Store_Map!$A$2:$I$100,8,FALSE),"")</f>
        <v>0</v>
      </c>
      <c r="N2627">
        <f t="shared" si="369"/>
        <v>0</v>
      </c>
      <c r="O2627" t="str">
        <f t="shared" si="370"/>
        <v>PASS</v>
      </c>
      <c r="P2627" t="str">
        <f t="shared" si="371"/>
        <v>PASS</v>
      </c>
      <c r="Q2627" t="str">
        <f t="shared" si="372"/>
        <v>PASS</v>
      </c>
      <c r="R2627" t="str">
        <f t="shared" si="373"/>
        <v>PASS</v>
      </c>
      <c r="S2627" t="str">
        <f t="shared" si="374"/>
        <v>PASS</v>
      </c>
      <c r="T2627">
        <f t="shared" si="375"/>
        <v>100</v>
      </c>
      <c r="U2627" t="str">
        <f t="shared" si="376"/>
        <v>Low</v>
      </c>
      <c r="V2627" t="str">
        <f t="shared" si="377"/>
        <v>Clean</v>
      </c>
    </row>
    <row r="2628" spans="1:22" x14ac:dyDescent="0.3">
      <c r="A2628" t="str">
        <f>Raw_Data!A2628</f>
        <v>6251811</v>
      </c>
      <c r="B2628">
        <f>Raw_Data!B2628</f>
        <v>45681</v>
      </c>
      <c r="C2628" t="str">
        <f>Raw_Data!C2628</f>
        <v>DOXEPIN 10 MG CAPSULE</v>
      </c>
      <c r="D2628" t="str">
        <f>Raw_Data!D2628</f>
        <v>51672421701</v>
      </c>
      <c r="E2628" t="str">
        <f>Raw_Data!E2628</f>
        <v>GIBBS, JON</v>
      </c>
      <c r="F2628" t="str">
        <f>Raw_Data!F2628</f>
        <v>1700896156</v>
      </c>
      <c r="G2628" t="str">
        <f>Raw_Data!H2628</f>
        <v>0</v>
      </c>
      <c r="H2628">
        <f>IFERROR(VLOOKUP(G2628,Store_Map!$A$2:$I$100,3,FALSE),"")</f>
        <v>0</v>
      </c>
      <c r="I2628">
        <f>IFERROR(VLOOKUP(G2628,Store_Map!$A$2:$I$100,4,FALSE),"")</f>
        <v>0</v>
      </c>
      <c r="J2628">
        <f>IFERROR(VLOOKUP(G2628,Store_Map!$A$2:$I$100,5,FALSE),"")</f>
        <v>0</v>
      </c>
      <c r="K2628">
        <f>IFERROR(VLOOKUP(G2628,Store_Map!$A$2:$I$100,6,FALSE),"")</f>
        <v>0</v>
      </c>
      <c r="L2628">
        <f>IFERROR(VLOOKUP(G2628,Store_Map!$A$2:$I$100,7,FALSE),"")</f>
        <v>0</v>
      </c>
      <c r="M2628">
        <f>IFERROR(VLOOKUP(G2628,Store_Map!$A$2:$I$100,8,FALSE),"")</f>
        <v>0</v>
      </c>
      <c r="N2628">
        <f t="shared" si="369"/>
        <v>0</v>
      </c>
      <c r="O2628" t="str">
        <f t="shared" si="370"/>
        <v>PASS</v>
      </c>
      <c r="P2628" t="str">
        <f t="shared" si="371"/>
        <v>PASS</v>
      </c>
      <c r="Q2628" t="str">
        <f t="shared" si="372"/>
        <v>PASS</v>
      </c>
      <c r="R2628" t="str">
        <f t="shared" si="373"/>
        <v>PASS</v>
      </c>
      <c r="S2628" t="str">
        <f t="shared" si="374"/>
        <v>PASS</v>
      </c>
      <c r="T2628">
        <f t="shared" si="375"/>
        <v>100</v>
      </c>
      <c r="U2628" t="str">
        <f t="shared" si="376"/>
        <v>Low</v>
      </c>
      <c r="V2628" t="str">
        <f t="shared" si="377"/>
        <v>Clean</v>
      </c>
    </row>
    <row r="2629" spans="1:22" x14ac:dyDescent="0.3">
      <c r="A2629" t="str">
        <f>Raw_Data!A2629</f>
        <v>6244105</v>
      </c>
      <c r="B2629">
        <f>Raw_Data!B2629</f>
        <v>45681</v>
      </c>
      <c r="C2629" t="str">
        <f>Raw_Data!C2629</f>
        <v>MOUNJARO 7.5 MG/0.5 ML PEN.</v>
      </c>
      <c r="D2629" t="str">
        <f>Raw_Data!D2629</f>
        <v>2148480</v>
      </c>
      <c r="E2629" t="str">
        <f>Raw_Data!E2629</f>
        <v>MACHADO, MARIA</v>
      </c>
      <c r="F2629" t="str">
        <f>Raw_Data!F2629</f>
        <v>1619100302</v>
      </c>
      <c r="G2629" t="str">
        <f>Raw_Data!H2629</f>
        <v>0</v>
      </c>
      <c r="H2629">
        <f>IFERROR(VLOOKUP(G2629,Store_Map!$A$2:$I$100,3,FALSE),"")</f>
        <v>0</v>
      </c>
      <c r="I2629">
        <f>IFERROR(VLOOKUP(G2629,Store_Map!$A$2:$I$100,4,FALSE),"")</f>
        <v>0</v>
      </c>
      <c r="J2629">
        <f>IFERROR(VLOOKUP(G2629,Store_Map!$A$2:$I$100,5,FALSE),"")</f>
        <v>0</v>
      </c>
      <c r="K2629">
        <f>IFERROR(VLOOKUP(G2629,Store_Map!$A$2:$I$100,6,FALSE),"")</f>
        <v>0</v>
      </c>
      <c r="L2629">
        <f>IFERROR(VLOOKUP(G2629,Store_Map!$A$2:$I$100,7,FALSE),"")</f>
        <v>0</v>
      </c>
      <c r="M2629">
        <f>IFERROR(VLOOKUP(G2629,Store_Map!$A$2:$I$100,8,FALSE),"")</f>
        <v>0</v>
      </c>
      <c r="N2629">
        <f t="shared" si="369"/>
        <v>0</v>
      </c>
      <c r="O2629" t="str">
        <f t="shared" si="370"/>
        <v>PASS</v>
      </c>
      <c r="P2629" t="str">
        <f t="shared" si="371"/>
        <v>REVIEW</v>
      </c>
      <c r="Q2629" t="str">
        <f t="shared" si="372"/>
        <v>PASS</v>
      </c>
      <c r="R2629" t="str">
        <f t="shared" si="373"/>
        <v>PASS</v>
      </c>
      <c r="S2629" t="str">
        <f t="shared" si="374"/>
        <v>REVIEW</v>
      </c>
      <c r="T2629">
        <f t="shared" si="375"/>
        <v>90</v>
      </c>
      <c r="U2629" t="str">
        <f t="shared" si="376"/>
        <v>Low</v>
      </c>
      <c r="V2629" t="str">
        <f t="shared" si="377"/>
        <v>Invalid NDC</v>
      </c>
    </row>
    <row r="2630" spans="1:22" x14ac:dyDescent="0.3">
      <c r="A2630" t="str">
        <f>Raw_Data!A2630</f>
        <v>4010765</v>
      </c>
      <c r="B2630">
        <f>Raw_Data!B2630</f>
        <v>45681</v>
      </c>
      <c r="C2630" t="str">
        <f>Raw_Data!C2630</f>
        <v>PREGABALIN 75 MG CAPSULE</v>
      </c>
      <c r="D2630" t="str">
        <f>Raw_Data!D2630</f>
        <v>69238131209</v>
      </c>
      <c r="E2630" t="str">
        <f>Raw_Data!E2630</f>
        <v>GIBBS, JON</v>
      </c>
      <c r="F2630" t="str">
        <f>Raw_Data!F2630</f>
        <v>1700896156</v>
      </c>
      <c r="G2630" t="str">
        <f>Raw_Data!H2630</f>
        <v>0</v>
      </c>
      <c r="H2630">
        <f>IFERROR(VLOOKUP(G2630,Store_Map!$A$2:$I$100,3,FALSE),"")</f>
        <v>0</v>
      </c>
      <c r="I2630">
        <f>IFERROR(VLOOKUP(G2630,Store_Map!$A$2:$I$100,4,FALSE),"")</f>
        <v>0</v>
      </c>
      <c r="J2630">
        <f>IFERROR(VLOOKUP(G2630,Store_Map!$A$2:$I$100,5,FALSE),"")</f>
        <v>0</v>
      </c>
      <c r="K2630">
        <f>IFERROR(VLOOKUP(G2630,Store_Map!$A$2:$I$100,6,FALSE),"")</f>
        <v>0</v>
      </c>
      <c r="L2630">
        <f>IFERROR(VLOOKUP(G2630,Store_Map!$A$2:$I$100,7,FALSE),"")</f>
        <v>0</v>
      </c>
      <c r="M2630">
        <f>IFERROR(VLOOKUP(G2630,Store_Map!$A$2:$I$100,8,FALSE),"")</f>
        <v>0</v>
      </c>
      <c r="N2630">
        <f t="shared" si="369"/>
        <v>0</v>
      </c>
      <c r="O2630" t="str">
        <f t="shared" si="370"/>
        <v>PASS</v>
      </c>
      <c r="P2630" t="str">
        <f t="shared" si="371"/>
        <v>PASS</v>
      </c>
      <c r="Q2630" t="str">
        <f t="shared" si="372"/>
        <v>PASS</v>
      </c>
      <c r="R2630" t="str">
        <f t="shared" si="373"/>
        <v>PASS</v>
      </c>
      <c r="S2630" t="str">
        <f t="shared" si="374"/>
        <v>PASS</v>
      </c>
      <c r="T2630">
        <f t="shared" si="375"/>
        <v>100</v>
      </c>
      <c r="U2630" t="str">
        <f t="shared" si="376"/>
        <v>Low</v>
      </c>
      <c r="V2630" t="str">
        <f t="shared" si="377"/>
        <v>Clean</v>
      </c>
    </row>
    <row r="2631" spans="1:22" x14ac:dyDescent="0.3">
      <c r="A2631" t="str">
        <f>Raw_Data!A2631</f>
        <v>6249418</v>
      </c>
      <c r="B2631">
        <f>Raw_Data!B2631</f>
        <v>45681</v>
      </c>
      <c r="C2631" t="str">
        <f>Raw_Data!C2631</f>
        <v>GABAPENTIN 600 MG TABLET</v>
      </c>
      <c r="D2631" t="str">
        <f>Raw_Data!D2631</f>
        <v>65862052305</v>
      </c>
      <c r="E2631" t="str">
        <f>Raw_Data!E2631</f>
        <v>GIBBS, JON</v>
      </c>
      <c r="F2631" t="str">
        <f>Raw_Data!F2631</f>
        <v>1700896156</v>
      </c>
      <c r="G2631" t="str">
        <f>Raw_Data!H2631</f>
        <v>0</v>
      </c>
      <c r="H2631">
        <f>IFERROR(VLOOKUP(G2631,Store_Map!$A$2:$I$100,3,FALSE),"")</f>
        <v>0</v>
      </c>
      <c r="I2631">
        <f>IFERROR(VLOOKUP(G2631,Store_Map!$A$2:$I$100,4,FALSE),"")</f>
        <v>0</v>
      </c>
      <c r="J2631">
        <f>IFERROR(VLOOKUP(G2631,Store_Map!$A$2:$I$100,5,FALSE),"")</f>
        <v>0</v>
      </c>
      <c r="K2631">
        <f>IFERROR(VLOOKUP(G2631,Store_Map!$A$2:$I$100,6,FALSE),"")</f>
        <v>0</v>
      </c>
      <c r="L2631">
        <f>IFERROR(VLOOKUP(G2631,Store_Map!$A$2:$I$100,7,FALSE),"")</f>
        <v>0</v>
      </c>
      <c r="M2631">
        <f>IFERROR(VLOOKUP(G2631,Store_Map!$A$2:$I$100,8,FALSE),"")</f>
        <v>0</v>
      </c>
      <c r="N2631">
        <f t="shared" si="369"/>
        <v>0</v>
      </c>
      <c r="O2631" t="str">
        <f t="shared" si="370"/>
        <v>PASS</v>
      </c>
      <c r="P2631" t="str">
        <f t="shared" si="371"/>
        <v>PASS</v>
      </c>
      <c r="Q2631" t="str">
        <f t="shared" si="372"/>
        <v>PASS</v>
      </c>
      <c r="R2631" t="str">
        <f t="shared" si="373"/>
        <v>PASS</v>
      </c>
      <c r="S2631" t="str">
        <f t="shared" si="374"/>
        <v>PASS</v>
      </c>
      <c r="T2631">
        <f t="shared" si="375"/>
        <v>100</v>
      </c>
      <c r="U2631" t="str">
        <f t="shared" si="376"/>
        <v>Low</v>
      </c>
      <c r="V2631" t="str">
        <f t="shared" si="377"/>
        <v>Clean</v>
      </c>
    </row>
    <row r="2632" spans="1:22" x14ac:dyDescent="0.3">
      <c r="A2632" t="str">
        <f>Raw_Data!A2632</f>
        <v>6248198</v>
      </c>
      <c r="B2632">
        <f>Raw_Data!B2632</f>
        <v>45681</v>
      </c>
      <c r="C2632" t="str">
        <f>Raw_Data!C2632</f>
        <v>ACYCLOVIR 800 MG TABLET</v>
      </c>
      <c r="D2632" t="str">
        <f>Raw_Data!D2632</f>
        <v>60505530701</v>
      </c>
      <c r="E2632" t="str">
        <f>Raw_Data!E2632</f>
        <v>GRESHAM, J. MARK</v>
      </c>
      <c r="F2632" t="str">
        <f>Raw_Data!F2632</f>
        <v>1326026618</v>
      </c>
      <c r="G2632" t="str">
        <f>Raw_Data!H2632</f>
        <v>0</v>
      </c>
      <c r="H2632">
        <f>IFERROR(VLOOKUP(G2632,Store_Map!$A$2:$I$100,3,FALSE),"")</f>
        <v>0</v>
      </c>
      <c r="I2632">
        <f>IFERROR(VLOOKUP(G2632,Store_Map!$A$2:$I$100,4,FALSE),"")</f>
        <v>0</v>
      </c>
      <c r="J2632">
        <f>IFERROR(VLOOKUP(G2632,Store_Map!$A$2:$I$100,5,FALSE),"")</f>
        <v>0</v>
      </c>
      <c r="K2632">
        <f>IFERROR(VLOOKUP(G2632,Store_Map!$A$2:$I$100,6,FALSE),"")</f>
        <v>0</v>
      </c>
      <c r="L2632">
        <f>IFERROR(VLOOKUP(G2632,Store_Map!$A$2:$I$100,7,FALSE),"")</f>
        <v>0</v>
      </c>
      <c r="M2632">
        <f>IFERROR(VLOOKUP(G2632,Store_Map!$A$2:$I$100,8,FALSE),"")</f>
        <v>0</v>
      </c>
      <c r="N2632">
        <f t="shared" si="369"/>
        <v>0</v>
      </c>
      <c r="O2632" t="str">
        <f t="shared" si="370"/>
        <v>PASS</v>
      </c>
      <c r="P2632" t="str">
        <f t="shared" si="371"/>
        <v>PASS</v>
      </c>
      <c r="Q2632" t="str">
        <f t="shared" si="372"/>
        <v>PASS</v>
      </c>
      <c r="R2632" t="str">
        <f t="shared" si="373"/>
        <v>PASS</v>
      </c>
      <c r="S2632" t="str">
        <f t="shared" si="374"/>
        <v>PASS</v>
      </c>
      <c r="T2632">
        <f t="shared" si="375"/>
        <v>100</v>
      </c>
      <c r="U2632" t="str">
        <f t="shared" si="376"/>
        <v>Low</v>
      </c>
      <c r="V2632" t="str">
        <f t="shared" si="377"/>
        <v>Clean</v>
      </c>
    </row>
    <row r="2633" spans="1:22" x14ac:dyDescent="0.3">
      <c r="A2633" t="str">
        <f>Raw_Data!A2633</f>
        <v>6247199</v>
      </c>
      <c r="B2633">
        <f>Raw_Data!B2633</f>
        <v>45681</v>
      </c>
      <c r="C2633" t="str">
        <f>Raw_Data!C2633</f>
        <v>JARDIANCE 25 MG TABLET</v>
      </c>
      <c r="D2633" t="str">
        <f>Raw_Data!D2633</f>
        <v>597015390</v>
      </c>
      <c r="E2633" t="str">
        <f>Raw_Data!E2633</f>
        <v>BYNE, EDMUND</v>
      </c>
      <c r="F2633" t="str">
        <f>Raw_Data!F2633</f>
        <v>1033186648</v>
      </c>
      <c r="G2633" t="str">
        <f>Raw_Data!H2633</f>
        <v>0</v>
      </c>
      <c r="H2633">
        <f>IFERROR(VLOOKUP(G2633,Store_Map!$A$2:$I$100,3,FALSE),"")</f>
        <v>0</v>
      </c>
      <c r="I2633">
        <f>IFERROR(VLOOKUP(G2633,Store_Map!$A$2:$I$100,4,FALSE),"")</f>
        <v>0</v>
      </c>
      <c r="J2633">
        <f>IFERROR(VLOOKUP(G2633,Store_Map!$A$2:$I$100,5,FALSE),"")</f>
        <v>0</v>
      </c>
      <c r="K2633">
        <f>IFERROR(VLOOKUP(G2633,Store_Map!$A$2:$I$100,6,FALSE),"")</f>
        <v>0</v>
      </c>
      <c r="L2633">
        <f>IFERROR(VLOOKUP(G2633,Store_Map!$A$2:$I$100,7,FALSE),"")</f>
        <v>0</v>
      </c>
      <c r="M2633">
        <f>IFERROR(VLOOKUP(G2633,Store_Map!$A$2:$I$100,8,FALSE),"")</f>
        <v>0</v>
      </c>
      <c r="N2633">
        <f t="shared" si="369"/>
        <v>0</v>
      </c>
      <c r="O2633" t="str">
        <f t="shared" si="370"/>
        <v>PASS</v>
      </c>
      <c r="P2633" t="str">
        <f t="shared" si="371"/>
        <v>REVIEW</v>
      </c>
      <c r="Q2633" t="str">
        <f t="shared" si="372"/>
        <v>PASS</v>
      </c>
      <c r="R2633" t="str">
        <f t="shared" si="373"/>
        <v>PASS</v>
      </c>
      <c r="S2633" t="str">
        <f t="shared" si="374"/>
        <v>REVIEW</v>
      </c>
      <c r="T2633">
        <f t="shared" si="375"/>
        <v>90</v>
      </c>
      <c r="U2633" t="str">
        <f t="shared" si="376"/>
        <v>Low</v>
      </c>
      <c r="V2633" t="str">
        <f t="shared" si="377"/>
        <v>Invalid NDC</v>
      </c>
    </row>
    <row r="2634" spans="1:22" x14ac:dyDescent="0.3">
      <c r="A2634" t="str">
        <f>Raw_Data!A2634</f>
        <v>4010851</v>
      </c>
      <c r="B2634">
        <f>Raw_Data!B2634</f>
        <v>45681</v>
      </c>
      <c r="C2634" t="str">
        <f>Raw_Data!C2634</f>
        <v>PHENTERMINE 37.5 MG CAPSULE</v>
      </c>
      <c r="D2634" t="str">
        <f>Raw_Data!D2634</f>
        <v>10702002901</v>
      </c>
      <c r="E2634" t="str">
        <f>Raw_Data!E2634</f>
        <v>STEINER, DAVID</v>
      </c>
      <c r="F2634" t="str">
        <f>Raw_Data!F2634</f>
        <v>1972508802</v>
      </c>
      <c r="G2634" t="str">
        <f>Raw_Data!H2634</f>
        <v>0</v>
      </c>
      <c r="H2634">
        <f>IFERROR(VLOOKUP(G2634,Store_Map!$A$2:$I$100,3,FALSE),"")</f>
        <v>0</v>
      </c>
      <c r="I2634">
        <f>IFERROR(VLOOKUP(G2634,Store_Map!$A$2:$I$100,4,FALSE),"")</f>
        <v>0</v>
      </c>
      <c r="J2634">
        <f>IFERROR(VLOOKUP(G2634,Store_Map!$A$2:$I$100,5,FALSE),"")</f>
        <v>0</v>
      </c>
      <c r="K2634">
        <f>IFERROR(VLOOKUP(G2634,Store_Map!$A$2:$I$100,6,FALSE),"")</f>
        <v>0</v>
      </c>
      <c r="L2634">
        <f>IFERROR(VLOOKUP(G2634,Store_Map!$A$2:$I$100,7,FALSE),"")</f>
        <v>0</v>
      </c>
      <c r="M2634">
        <f>IFERROR(VLOOKUP(G2634,Store_Map!$A$2:$I$100,8,FALSE),"")</f>
        <v>0</v>
      </c>
      <c r="N2634">
        <f t="shared" si="369"/>
        <v>0</v>
      </c>
      <c r="O2634" t="str">
        <f t="shared" si="370"/>
        <v>PASS</v>
      </c>
      <c r="P2634" t="str">
        <f t="shared" si="371"/>
        <v>PASS</v>
      </c>
      <c r="Q2634" t="str">
        <f t="shared" si="372"/>
        <v>PASS</v>
      </c>
      <c r="R2634" t="str">
        <f t="shared" si="373"/>
        <v>PASS</v>
      </c>
      <c r="S2634" t="str">
        <f t="shared" si="374"/>
        <v>PASS</v>
      </c>
      <c r="T2634">
        <f t="shared" si="375"/>
        <v>100</v>
      </c>
      <c r="U2634" t="str">
        <f t="shared" si="376"/>
        <v>Low</v>
      </c>
      <c r="V2634" t="str">
        <f t="shared" si="377"/>
        <v>Clean</v>
      </c>
    </row>
    <row r="2635" spans="1:22" x14ac:dyDescent="0.3">
      <c r="A2635" t="str">
        <f>Raw_Data!A2635</f>
        <v>6232540</v>
      </c>
      <c r="B2635">
        <f>Raw_Data!B2635</f>
        <v>45681</v>
      </c>
      <c r="C2635" t="str">
        <f>Raw_Data!C2635</f>
        <v>AMLODIPINE BESYLATE 5 MG TA</v>
      </c>
      <c r="D2635" t="str">
        <f>Raw_Data!D2635</f>
        <v>69097012715</v>
      </c>
      <c r="E2635" t="str">
        <f>Raw_Data!E2635</f>
        <v>GIBBS, JON</v>
      </c>
      <c r="F2635" t="str">
        <f>Raw_Data!F2635</f>
        <v>1700896156</v>
      </c>
      <c r="G2635" t="str">
        <f>Raw_Data!H2635</f>
        <v>0</v>
      </c>
      <c r="H2635">
        <f>IFERROR(VLOOKUP(G2635,Store_Map!$A$2:$I$100,3,FALSE),"")</f>
        <v>0</v>
      </c>
      <c r="I2635">
        <f>IFERROR(VLOOKUP(G2635,Store_Map!$A$2:$I$100,4,FALSE),"")</f>
        <v>0</v>
      </c>
      <c r="J2635">
        <f>IFERROR(VLOOKUP(G2635,Store_Map!$A$2:$I$100,5,FALSE),"")</f>
        <v>0</v>
      </c>
      <c r="K2635">
        <f>IFERROR(VLOOKUP(G2635,Store_Map!$A$2:$I$100,6,FALSE),"")</f>
        <v>0</v>
      </c>
      <c r="L2635">
        <f>IFERROR(VLOOKUP(G2635,Store_Map!$A$2:$I$100,7,FALSE),"")</f>
        <v>0</v>
      </c>
      <c r="M2635">
        <f>IFERROR(VLOOKUP(G2635,Store_Map!$A$2:$I$100,8,FALSE),"")</f>
        <v>0</v>
      </c>
      <c r="N2635">
        <f t="shared" si="369"/>
        <v>0</v>
      </c>
      <c r="O2635" t="str">
        <f t="shared" si="370"/>
        <v>PASS</v>
      </c>
      <c r="P2635" t="str">
        <f t="shared" si="371"/>
        <v>PASS</v>
      </c>
      <c r="Q2635" t="str">
        <f t="shared" si="372"/>
        <v>PASS</v>
      </c>
      <c r="R2635" t="str">
        <f t="shared" si="373"/>
        <v>PASS</v>
      </c>
      <c r="S2635" t="str">
        <f t="shared" si="374"/>
        <v>PASS</v>
      </c>
      <c r="T2635">
        <f t="shared" si="375"/>
        <v>100</v>
      </c>
      <c r="U2635" t="str">
        <f t="shared" si="376"/>
        <v>Low</v>
      </c>
      <c r="V2635" t="str">
        <f t="shared" si="377"/>
        <v>Clean</v>
      </c>
    </row>
    <row r="2636" spans="1:22" x14ac:dyDescent="0.3">
      <c r="A2636" t="str">
        <f>Raw_Data!A2636</f>
        <v>6245078</v>
      </c>
      <c r="B2636">
        <f>Raw_Data!B2636</f>
        <v>45681</v>
      </c>
      <c r="C2636" t="str">
        <f>Raw_Data!C2636</f>
        <v>METFORMIN HCL 1,000 MG TABL</v>
      </c>
      <c r="D2636" t="str">
        <f>Raw_Data!D2636</f>
        <v>65862001099</v>
      </c>
      <c r="E2636" t="str">
        <f>Raw_Data!E2636</f>
        <v>BYNE, EDMUND</v>
      </c>
      <c r="F2636" t="str">
        <f>Raw_Data!F2636</f>
        <v>1033186648</v>
      </c>
      <c r="G2636" t="str">
        <f>Raw_Data!H2636</f>
        <v>0</v>
      </c>
      <c r="H2636">
        <f>IFERROR(VLOOKUP(G2636,Store_Map!$A$2:$I$100,3,FALSE),"")</f>
        <v>0</v>
      </c>
      <c r="I2636">
        <f>IFERROR(VLOOKUP(G2636,Store_Map!$A$2:$I$100,4,FALSE),"")</f>
        <v>0</v>
      </c>
      <c r="J2636">
        <f>IFERROR(VLOOKUP(G2636,Store_Map!$A$2:$I$100,5,FALSE),"")</f>
        <v>0</v>
      </c>
      <c r="K2636">
        <f>IFERROR(VLOOKUP(G2636,Store_Map!$A$2:$I$100,6,FALSE),"")</f>
        <v>0</v>
      </c>
      <c r="L2636">
        <f>IFERROR(VLOOKUP(G2636,Store_Map!$A$2:$I$100,7,FALSE),"")</f>
        <v>0</v>
      </c>
      <c r="M2636">
        <f>IFERROR(VLOOKUP(G2636,Store_Map!$A$2:$I$100,8,FALSE),"")</f>
        <v>0</v>
      </c>
      <c r="N2636">
        <f t="shared" si="369"/>
        <v>0</v>
      </c>
      <c r="O2636" t="str">
        <f t="shared" si="370"/>
        <v>PASS</v>
      </c>
      <c r="P2636" t="str">
        <f t="shared" si="371"/>
        <v>PASS</v>
      </c>
      <c r="Q2636" t="str">
        <f t="shared" si="372"/>
        <v>PASS</v>
      </c>
      <c r="R2636" t="str">
        <f t="shared" si="373"/>
        <v>PASS</v>
      </c>
      <c r="S2636" t="str">
        <f t="shared" si="374"/>
        <v>PASS</v>
      </c>
      <c r="T2636">
        <f t="shared" si="375"/>
        <v>100</v>
      </c>
      <c r="U2636" t="str">
        <f t="shared" si="376"/>
        <v>Low</v>
      </c>
      <c r="V2636" t="str">
        <f t="shared" si="377"/>
        <v>Clean</v>
      </c>
    </row>
    <row r="2637" spans="1:22" x14ac:dyDescent="0.3">
      <c r="A2637" t="str">
        <f>Raw_Data!A2637</f>
        <v>6245077</v>
      </c>
      <c r="B2637">
        <f>Raw_Data!B2637</f>
        <v>45681</v>
      </c>
      <c r="C2637" t="str">
        <f>Raw_Data!C2637</f>
        <v>GLIMEPIRIDE 2 MG TABLET</v>
      </c>
      <c r="D2637" t="str">
        <f>Raw_Data!D2637</f>
        <v>55111032105</v>
      </c>
      <c r="E2637" t="str">
        <f>Raw_Data!E2637</f>
        <v>BYNE, EDMUND</v>
      </c>
      <c r="F2637" t="str">
        <f>Raw_Data!F2637</f>
        <v>1033186648</v>
      </c>
      <c r="G2637" t="str">
        <f>Raw_Data!H2637</f>
        <v>0</v>
      </c>
      <c r="H2637">
        <f>IFERROR(VLOOKUP(G2637,Store_Map!$A$2:$I$100,3,FALSE),"")</f>
        <v>0</v>
      </c>
      <c r="I2637">
        <f>IFERROR(VLOOKUP(G2637,Store_Map!$A$2:$I$100,4,FALSE),"")</f>
        <v>0</v>
      </c>
      <c r="J2637">
        <f>IFERROR(VLOOKUP(G2637,Store_Map!$A$2:$I$100,5,FALSE),"")</f>
        <v>0</v>
      </c>
      <c r="K2637">
        <f>IFERROR(VLOOKUP(G2637,Store_Map!$A$2:$I$100,6,FALSE),"")</f>
        <v>0</v>
      </c>
      <c r="L2637">
        <f>IFERROR(VLOOKUP(G2637,Store_Map!$A$2:$I$100,7,FALSE),"")</f>
        <v>0</v>
      </c>
      <c r="M2637">
        <f>IFERROR(VLOOKUP(G2637,Store_Map!$A$2:$I$100,8,FALSE),"")</f>
        <v>0</v>
      </c>
      <c r="N2637">
        <f t="shared" si="369"/>
        <v>0</v>
      </c>
      <c r="O2637" t="str">
        <f t="shared" si="370"/>
        <v>PASS</v>
      </c>
      <c r="P2637" t="str">
        <f t="shared" si="371"/>
        <v>PASS</v>
      </c>
      <c r="Q2637" t="str">
        <f t="shared" si="372"/>
        <v>PASS</v>
      </c>
      <c r="R2637" t="str">
        <f t="shared" si="373"/>
        <v>PASS</v>
      </c>
      <c r="S2637" t="str">
        <f t="shared" si="374"/>
        <v>PASS</v>
      </c>
      <c r="T2637">
        <f t="shared" si="375"/>
        <v>100</v>
      </c>
      <c r="U2637" t="str">
        <f t="shared" si="376"/>
        <v>Low</v>
      </c>
      <c r="V2637" t="str">
        <f t="shared" si="377"/>
        <v>Clean</v>
      </c>
    </row>
    <row r="2638" spans="1:22" x14ac:dyDescent="0.3">
      <c r="A2638" t="str">
        <f>Raw_Data!A2638</f>
        <v>6243198</v>
      </c>
      <c r="B2638">
        <f>Raw_Data!B2638</f>
        <v>45681</v>
      </c>
      <c r="C2638" t="str">
        <f>Raw_Data!C2638</f>
        <v>BUPROPION HCL XL 150 MG TAB</v>
      </c>
      <c r="D2638" t="str">
        <f>Raw_Data!D2638</f>
        <v>68180031909</v>
      </c>
      <c r="E2638" t="str">
        <f>Raw_Data!E2638</f>
        <v>BYNE, EDMUND</v>
      </c>
      <c r="F2638" t="str">
        <f>Raw_Data!F2638</f>
        <v>1033186648</v>
      </c>
      <c r="G2638" t="str">
        <f>Raw_Data!H2638</f>
        <v>0</v>
      </c>
      <c r="H2638">
        <f>IFERROR(VLOOKUP(G2638,Store_Map!$A$2:$I$100,3,FALSE),"")</f>
        <v>0</v>
      </c>
      <c r="I2638">
        <f>IFERROR(VLOOKUP(G2638,Store_Map!$A$2:$I$100,4,FALSE),"")</f>
        <v>0</v>
      </c>
      <c r="J2638">
        <f>IFERROR(VLOOKUP(G2638,Store_Map!$A$2:$I$100,5,FALSE),"")</f>
        <v>0</v>
      </c>
      <c r="K2638">
        <f>IFERROR(VLOOKUP(G2638,Store_Map!$A$2:$I$100,6,FALSE),"")</f>
        <v>0</v>
      </c>
      <c r="L2638">
        <f>IFERROR(VLOOKUP(G2638,Store_Map!$A$2:$I$100,7,FALSE),"")</f>
        <v>0</v>
      </c>
      <c r="M2638">
        <f>IFERROR(VLOOKUP(G2638,Store_Map!$A$2:$I$100,8,FALSE),"")</f>
        <v>0</v>
      </c>
      <c r="N2638">
        <f t="shared" si="369"/>
        <v>0</v>
      </c>
      <c r="O2638" t="str">
        <f t="shared" si="370"/>
        <v>PASS</v>
      </c>
      <c r="P2638" t="str">
        <f t="shared" si="371"/>
        <v>PASS</v>
      </c>
      <c r="Q2638" t="str">
        <f t="shared" si="372"/>
        <v>PASS</v>
      </c>
      <c r="R2638" t="str">
        <f t="shared" si="373"/>
        <v>PASS</v>
      </c>
      <c r="S2638" t="str">
        <f t="shared" si="374"/>
        <v>PASS</v>
      </c>
      <c r="T2638">
        <f t="shared" si="375"/>
        <v>100</v>
      </c>
      <c r="U2638" t="str">
        <f t="shared" si="376"/>
        <v>Low</v>
      </c>
      <c r="V2638" t="str">
        <f t="shared" si="377"/>
        <v>Clean</v>
      </c>
    </row>
    <row r="2639" spans="1:22" x14ac:dyDescent="0.3">
      <c r="A2639" t="str">
        <f>Raw_Data!A2639</f>
        <v>6252633</v>
      </c>
      <c r="B2639">
        <f>Raw_Data!B2639</f>
        <v>45681</v>
      </c>
      <c r="C2639" t="str">
        <f>Raw_Data!C2639</f>
        <v>GLIMEPIRIDE 4 MG TABLET</v>
      </c>
      <c r="D2639" t="str">
        <f>Raw_Data!D2639</f>
        <v>55111032201</v>
      </c>
      <c r="E2639" t="str">
        <f>Raw_Data!E2639</f>
        <v>GIBBS, JON</v>
      </c>
      <c r="F2639" t="str">
        <f>Raw_Data!F2639</f>
        <v>1700896156</v>
      </c>
      <c r="G2639" t="str">
        <f>Raw_Data!H2639</f>
        <v>0</v>
      </c>
      <c r="H2639">
        <f>IFERROR(VLOOKUP(G2639,Store_Map!$A$2:$I$100,3,FALSE),"")</f>
        <v>0</v>
      </c>
      <c r="I2639">
        <f>IFERROR(VLOOKUP(G2639,Store_Map!$A$2:$I$100,4,FALSE),"")</f>
        <v>0</v>
      </c>
      <c r="J2639">
        <f>IFERROR(VLOOKUP(G2639,Store_Map!$A$2:$I$100,5,FALSE),"")</f>
        <v>0</v>
      </c>
      <c r="K2639">
        <f>IFERROR(VLOOKUP(G2639,Store_Map!$A$2:$I$100,6,FALSE),"")</f>
        <v>0</v>
      </c>
      <c r="L2639">
        <f>IFERROR(VLOOKUP(G2639,Store_Map!$A$2:$I$100,7,FALSE),"")</f>
        <v>0</v>
      </c>
      <c r="M2639">
        <f>IFERROR(VLOOKUP(G2639,Store_Map!$A$2:$I$100,8,FALSE),"")</f>
        <v>0</v>
      </c>
      <c r="N2639">
        <f t="shared" si="369"/>
        <v>0</v>
      </c>
      <c r="O2639" t="str">
        <f t="shared" si="370"/>
        <v>PASS</v>
      </c>
      <c r="P2639" t="str">
        <f t="shared" si="371"/>
        <v>PASS</v>
      </c>
      <c r="Q2639" t="str">
        <f t="shared" si="372"/>
        <v>PASS</v>
      </c>
      <c r="R2639" t="str">
        <f t="shared" si="373"/>
        <v>PASS</v>
      </c>
      <c r="S2639" t="str">
        <f t="shared" si="374"/>
        <v>PASS</v>
      </c>
      <c r="T2639">
        <f t="shared" si="375"/>
        <v>100</v>
      </c>
      <c r="U2639" t="str">
        <f t="shared" si="376"/>
        <v>Low</v>
      </c>
      <c r="V2639" t="str">
        <f t="shared" si="377"/>
        <v>Clean</v>
      </c>
    </row>
    <row r="2640" spans="1:22" x14ac:dyDescent="0.3">
      <c r="A2640" t="str">
        <f>Raw_Data!A2640</f>
        <v>6252634</v>
      </c>
      <c r="B2640">
        <f>Raw_Data!B2640</f>
        <v>45681</v>
      </c>
      <c r="C2640" t="str">
        <f>Raw_Data!C2640</f>
        <v>OLMESARTAN MEDOXOMIL 40 MG</v>
      </c>
      <c r="D2640" t="str">
        <f>Raw_Data!D2640</f>
        <v>62332013390</v>
      </c>
      <c r="E2640" t="str">
        <f>Raw_Data!E2640</f>
        <v>GIBBS, JON</v>
      </c>
      <c r="F2640" t="str">
        <f>Raw_Data!F2640</f>
        <v>1700896156</v>
      </c>
      <c r="G2640" t="str">
        <f>Raw_Data!H2640</f>
        <v>0</v>
      </c>
      <c r="H2640">
        <f>IFERROR(VLOOKUP(G2640,Store_Map!$A$2:$I$100,3,FALSE),"")</f>
        <v>0</v>
      </c>
      <c r="I2640">
        <f>IFERROR(VLOOKUP(G2640,Store_Map!$A$2:$I$100,4,FALSE),"")</f>
        <v>0</v>
      </c>
      <c r="J2640">
        <f>IFERROR(VLOOKUP(G2640,Store_Map!$A$2:$I$100,5,FALSE),"")</f>
        <v>0</v>
      </c>
      <c r="K2640">
        <f>IFERROR(VLOOKUP(G2640,Store_Map!$A$2:$I$100,6,FALSE),"")</f>
        <v>0</v>
      </c>
      <c r="L2640">
        <f>IFERROR(VLOOKUP(G2640,Store_Map!$A$2:$I$100,7,FALSE),"")</f>
        <v>0</v>
      </c>
      <c r="M2640">
        <f>IFERROR(VLOOKUP(G2640,Store_Map!$A$2:$I$100,8,FALSE),"")</f>
        <v>0</v>
      </c>
      <c r="N2640">
        <f t="shared" si="369"/>
        <v>0</v>
      </c>
      <c r="O2640" t="str">
        <f t="shared" si="370"/>
        <v>PASS</v>
      </c>
      <c r="P2640" t="str">
        <f t="shared" si="371"/>
        <v>PASS</v>
      </c>
      <c r="Q2640" t="str">
        <f t="shared" si="372"/>
        <v>PASS</v>
      </c>
      <c r="R2640" t="str">
        <f t="shared" si="373"/>
        <v>PASS</v>
      </c>
      <c r="S2640" t="str">
        <f t="shared" si="374"/>
        <v>PASS</v>
      </c>
      <c r="T2640">
        <f t="shared" si="375"/>
        <v>100</v>
      </c>
      <c r="U2640" t="str">
        <f t="shared" si="376"/>
        <v>Low</v>
      </c>
      <c r="V2640" t="str">
        <f t="shared" si="377"/>
        <v>Clean</v>
      </c>
    </row>
    <row r="2641" spans="1:22" x14ac:dyDescent="0.3">
      <c r="A2641" t="str">
        <f>Raw_Data!A2641</f>
        <v>6252635</v>
      </c>
      <c r="B2641">
        <f>Raw_Data!B2641</f>
        <v>45681</v>
      </c>
      <c r="C2641" t="str">
        <f>Raw_Data!C2641</f>
        <v>ATORVASTATIN 40 MG TABLET</v>
      </c>
      <c r="D2641" t="str">
        <f>Raw_Data!D2641</f>
        <v>67877051310</v>
      </c>
      <c r="E2641" t="str">
        <f>Raw_Data!E2641</f>
        <v>GIBBS, JON</v>
      </c>
      <c r="F2641" t="str">
        <f>Raw_Data!F2641</f>
        <v>1700896156</v>
      </c>
      <c r="G2641" t="str">
        <f>Raw_Data!H2641</f>
        <v>0</v>
      </c>
      <c r="H2641">
        <f>IFERROR(VLOOKUP(G2641,Store_Map!$A$2:$I$100,3,FALSE),"")</f>
        <v>0</v>
      </c>
      <c r="I2641">
        <f>IFERROR(VLOOKUP(G2641,Store_Map!$A$2:$I$100,4,FALSE),"")</f>
        <v>0</v>
      </c>
      <c r="J2641">
        <f>IFERROR(VLOOKUP(G2641,Store_Map!$A$2:$I$100,5,FALSE),"")</f>
        <v>0</v>
      </c>
      <c r="K2641">
        <f>IFERROR(VLOOKUP(G2641,Store_Map!$A$2:$I$100,6,FALSE),"")</f>
        <v>0</v>
      </c>
      <c r="L2641">
        <f>IFERROR(VLOOKUP(G2641,Store_Map!$A$2:$I$100,7,FALSE),"")</f>
        <v>0</v>
      </c>
      <c r="M2641">
        <f>IFERROR(VLOOKUP(G2641,Store_Map!$A$2:$I$100,8,FALSE),"")</f>
        <v>0</v>
      </c>
      <c r="N2641">
        <f t="shared" si="369"/>
        <v>0</v>
      </c>
      <c r="O2641" t="str">
        <f t="shared" si="370"/>
        <v>PASS</v>
      </c>
      <c r="P2641" t="str">
        <f t="shared" si="371"/>
        <v>PASS</v>
      </c>
      <c r="Q2641" t="str">
        <f t="shared" si="372"/>
        <v>PASS</v>
      </c>
      <c r="R2641" t="str">
        <f t="shared" si="373"/>
        <v>PASS</v>
      </c>
      <c r="S2641" t="str">
        <f t="shared" si="374"/>
        <v>PASS</v>
      </c>
      <c r="T2641">
        <f t="shared" si="375"/>
        <v>100</v>
      </c>
      <c r="U2641" t="str">
        <f t="shared" si="376"/>
        <v>Low</v>
      </c>
      <c r="V2641" t="str">
        <f t="shared" si="377"/>
        <v>Clean</v>
      </c>
    </row>
    <row r="2642" spans="1:22" x14ac:dyDescent="0.3">
      <c r="A2642" t="str">
        <f>Raw_Data!A2642</f>
        <v>6252636</v>
      </c>
      <c r="B2642">
        <f>Raw_Data!B2642</f>
        <v>45681</v>
      </c>
      <c r="C2642" t="str">
        <f>Raw_Data!C2642</f>
        <v>HYDROXYZINE PAM 25 MG CAP</v>
      </c>
      <c r="D2642" t="str">
        <f>Raw_Data!D2642</f>
        <v>555032304</v>
      </c>
      <c r="E2642" t="str">
        <f>Raw_Data!E2642</f>
        <v>GIBBS, JON</v>
      </c>
      <c r="F2642" t="str">
        <f>Raw_Data!F2642</f>
        <v>1700896156</v>
      </c>
      <c r="G2642" t="str">
        <f>Raw_Data!H2642</f>
        <v>0</v>
      </c>
      <c r="H2642">
        <f>IFERROR(VLOOKUP(G2642,Store_Map!$A$2:$I$100,3,FALSE),"")</f>
        <v>0</v>
      </c>
      <c r="I2642">
        <f>IFERROR(VLOOKUP(G2642,Store_Map!$A$2:$I$100,4,FALSE),"")</f>
        <v>0</v>
      </c>
      <c r="J2642">
        <f>IFERROR(VLOOKUP(G2642,Store_Map!$A$2:$I$100,5,FALSE),"")</f>
        <v>0</v>
      </c>
      <c r="K2642">
        <f>IFERROR(VLOOKUP(G2642,Store_Map!$A$2:$I$100,6,FALSE),"")</f>
        <v>0</v>
      </c>
      <c r="L2642">
        <f>IFERROR(VLOOKUP(G2642,Store_Map!$A$2:$I$100,7,FALSE),"")</f>
        <v>0</v>
      </c>
      <c r="M2642">
        <f>IFERROR(VLOOKUP(G2642,Store_Map!$A$2:$I$100,8,FALSE),"")</f>
        <v>0</v>
      </c>
      <c r="N2642">
        <f t="shared" si="369"/>
        <v>0</v>
      </c>
      <c r="O2642" t="str">
        <f t="shared" si="370"/>
        <v>PASS</v>
      </c>
      <c r="P2642" t="str">
        <f t="shared" si="371"/>
        <v>REVIEW</v>
      </c>
      <c r="Q2642" t="str">
        <f t="shared" si="372"/>
        <v>PASS</v>
      </c>
      <c r="R2642" t="str">
        <f t="shared" si="373"/>
        <v>PASS</v>
      </c>
      <c r="S2642" t="str">
        <f t="shared" si="374"/>
        <v>REVIEW</v>
      </c>
      <c r="T2642">
        <f t="shared" si="375"/>
        <v>90</v>
      </c>
      <c r="U2642" t="str">
        <f t="shared" si="376"/>
        <v>Low</v>
      </c>
      <c r="V2642" t="str">
        <f t="shared" si="377"/>
        <v>Invalid NDC</v>
      </c>
    </row>
    <row r="2643" spans="1:22" x14ac:dyDescent="0.3">
      <c r="A2643" t="str">
        <f>Raw_Data!A2643</f>
        <v>6252637</v>
      </c>
      <c r="B2643">
        <f>Raw_Data!B2643</f>
        <v>45681</v>
      </c>
      <c r="C2643" t="str">
        <f>Raw_Data!C2643</f>
        <v>OMEPRAZOLE DR 40 MG CAPSULE</v>
      </c>
      <c r="D2643" t="str">
        <f>Raw_Data!D2643</f>
        <v>68382050010</v>
      </c>
      <c r="E2643" t="str">
        <f>Raw_Data!E2643</f>
        <v>GIBBS, JON</v>
      </c>
      <c r="F2643" t="str">
        <f>Raw_Data!F2643</f>
        <v>1700896156</v>
      </c>
      <c r="G2643" t="str">
        <f>Raw_Data!H2643</f>
        <v>0</v>
      </c>
      <c r="H2643">
        <f>IFERROR(VLOOKUP(G2643,Store_Map!$A$2:$I$100,3,FALSE),"")</f>
        <v>0</v>
      </c>
      <c r="I2643">
        <f>IFERROR(VLOOKUP(G2643,Store_Map!$A$2:$I$100,4,FALSE),"")</f>
        <v>0</v>
      </c>
      <c r="J2643">
        <f>IFERROR(VLOOKUP(G2643,Store_Map!$A$2:$I$100,5,FALSE),"")</f>
        <v>0</v>
      </c>
      <c r="K2643">
        <f>IFERROR(VLOOKUP(G2643,Store_Map!$A$2:$I$100,6,FALSE),"")</f>
        <v>0</v>
      </c>
      <c r="L2643">
        <f>IFERROR(VLOOKUP(G2643,Store_Map!$A$2:$I$100,7,FALSE),"")</f>
        <v>0</v>
      </c>
      <c r="M2643">
        <f>IFERROR(VLOOKUP(G2643,Store_Map!$A$2:$I$100,8,FALSE),"")</f>
        <v>0</v>
      </c>
      <c r="N2643">
        <f t="shared" si="369"/>
        <v>0</v>
      </c>
      <c r="O2643" t="str">
        <f t="shared" si="370"/>
        <v>PASS</v>
      </c>
      <c r="P2643" t="str">
        <f t="shared" si="371"/>
        <v>PASS</v>
      </c>
      <c r="Q2643" t="str">
        <f t="shared" si="372"/>
        <v>PASS</v>
      </c>
      <c r="R2643" t="str">
        <f t="shared" si="373"/>
        <v>PASS</v>
      </c>
      <c r="S2643" t="str">
        <f t="shared" si="374"/>
        <v>PASS</v>
      </c>
      <c r="T2643">
        <f t="shared" si="375"/>
        <v>100</v>
      </c>
      <c r="U2643" t="str">
        <f t="shared" si="376"/>
        <v>Low</v>
      </c>
      <c r="V2643" t="str">
        <f t="shared" si="377"/>
        <v>Clean</v>
      </c>
    </row>
    <row r="2644" spans="1:22" x14ac:dyDescent="0.3">
      <c r="A2644" t="str">
        <f>Raw_Data!A2644</f>
        <v>6252639</v>
      </c>
      <c r="B2644">
        <f>Raw_Data!B2644</f>
        <v>45681</v>
      </c>
      <c r="C2644" t="str">
        <f>Raw_Data!C2644</f>
        <v>ONETOUCH VERIO TEST STRIP</v>
      </c>
      <c r="D2644" t="str">
        <f>Raw_Data!D2644</f>
        <v>53885027150</v>
      </c>
      <c r="E2644" t="str">
        <f>Raw_Data!E2644</f>
        <v>GIBBS, JON</v>
      </c>
      <c r="F2644" t="str">
        <f>Raw_Data!F2644</f>
        <v>1700896156</v>
      </c>
      <c r="G2644" t="str">
        <f>Raw_Data!H2644</f>
        <v>0</v>
      </c>
      <c r="H2644">
        <f>IFERROR(VLOOKUP(G2644,Store_Map!$A$2:$I$100,3,FALSE),"")</f>
        <v>0</v>
      </c>
      <c r="I2644">
        <f>IFERROR(VLOOKUP(G2644,Store_Map!$A$2:$I$100,4,FALSE),"")</f>
        <v>0</v>
      </c>
      <c r="J2644">
        <f>IFERROR(VLOOKUP(G2644,Store_Map!$A$2:$I$100,5,FALSE),"")</f>
        <v>0</v>
      </c>
      <c r="K2644">
        <f>IFERROR(VLOOKUP(G2644,Store_Map!$A$2:$I$100,6,FALSE),"")</f>
        <v>0</v>
      </c>
      <c r="L2644">
        <f>IFERROR(VLOOKUP(G2644,Store_Map!$A$2:$I$100,7,FALSE),"")</f>
        <v>0</v>
      </c>
      <c r="M2644">
        <f>IFERROR(VLOOKUP(G2644,Store_Map!$A$2:$I$100,8,FALSE),"")</f>
        <v>0</v>
      </c>
      <c r="N2644">
        <f t="shared" si="369"/>
        <v>0</v>
      </c>
      <c r="O2644" t="str">
        <f t="shared" si="370"/>
        <v>PASS</v>
      </c>
      <c r="P2644" t="str">
        <f t="shared" si="371"/>
        <v>PASS</v>
      </c>
      <c r="Q2644" t="str">
        <f t="shared" si="372"/>
        <v>PASS</v>
      </c>
      <c r="R2644" t="str">
        <f t="shared" si="373"/>
        <v>PASS</v>
      </c>
      <c r="S2644" t="str">
        <f t="shared" si="374"/>
        <v>PASS</v>
      </c>
      <c r="T2644">
        <f t="shared" si="375"/>
        <v>100</v>
      </c>
      <c r="U2644" t="str">
        <f t="shared" si="376"/>
        <v>Low</v>
      </c>
      <c r="V2644" t="str">
        <f t="shared" si="377"/>
        <v>Clean</v>
      </c>
    </row>
    <row r="2645" spans="1:22" x14ac:dyDescent="0.3">
      <c r="A2645" t="str">
        <f>Raw_Data!A2645</f>
        <v>6252640</v>
      </c>
      <c r="B2645">
        <f>Raw_Data!B2645</f>
        <v>45681</v>
      </c>
      <c r="C2645" t="str">
        <f>Raw_Data!C2645</f>
        <v>AMOX-CLAV 875-125 MG TABLET</v>
      </c>
      <c r="D2645" t="str">
        <f>Raw_Data!D2645</f>
        <v>42571016242</v>
      </c>
      <c r="E2645" t="str">
        <f>Raw_Data!E2645</f>
        <v>GIBBS, JON</v>
      </c>
      <c r="F2645" t="str">
        <f>Raw_Data!F2645</f>
        <v>1700896156</v>
      </c>
      <c r="G2645" t="str">
        <f>Raw_Data!H2645</f>
        <v>0</v>
      </c>
      <c r="H2645">
        <f>IFERROR(VLOOKUP(G2645,Store_Map!$A$2:$I$100,3,FALSE),"")</f>
        <v>0</v>
      </c>
      <c r="I2645">
        <f>IFERROR(VLOOKUP(G2645,Store_Map!$A$2:$I$100,4,FALSE),"")</f>
        <v>0</v>
      </c>
      <c r="J2645">
        <f>IFERROR(VLOOKUP(G2645,Store_Map!$A$2:$I$100,5,FALSE),"")</f>
        <v>0</v>
      </c>
      <c r="K2645">
        <f>IFERROR(VLOOKUP(G2645,Store_Map!$A$2:$I$100,6,FALSE),"")</f>
        <v>0</v>
      </c>
      <c r="L2645">
        <f>IFERROR(VLOOKUP(G2645,Store_Map!$A$2:$I$100,7,FALSE),"")</f>
        <v>0</v>
      </c>
      <c r="M2645">
        <f>IFERROR(VLOOKUP(G2645,Store_Map!$A$2:$I$100,8,FALSE),"")</f>
        <v>0</v>
      </c>
      <c r="N2645">
        <f t="shared" si="369"/>
        <v>0</v>
      </c>
      <c r="O2645" t="str">
        <f t="shared" si="370"/>
        <v>PASS</v>
      </c>
      <c r="P2645" t="str">
        <f t="shared" si="371"/>
        <v>PASS</v>
      </c>
      <c r="Q2645" t="str">
        <f t="shared" si="372"/>
        <v>PASS</v>
      </c>
      <c r="R2645" t="str">
        <f t="shared" si="373"/>
        <v>PASS</v>
      </c>
      <c r="S2645" t="str">
        <f t="shared" si="374"/>
        <v>PASS</v>
      </c>
      <c r="T2645">
        <f t="shared" si="375"/>
        <v>100</v>
      </c>
      <c r="U2645" t="str">
        <f t="shared" si="376"/>
        <v>Low</v>
      </c>
      <c r="V2645" t="str">
        <f t="shared" si="377"/>
        <v>Clean</v>
      </c>
    </row>
    <row r="2646" spans="1:22" x14ac:dyDescent="0.3">
      <c r="A2646" t="str">
        <f>Raw_Data!A2646</f>
        <v>6252645</v>
      </c>
      <c r="B2646">
        <f>Raw_Data!B2646</f>
        <v>45681</v>
      </c>
      <c r="C2646" t="str">
        <f>Raw_Data!C2646</f>
        <v>PROMETHAZINE 25 MG TABLET</v>
      </c>
      <c r="D2646" t="str">
        <f>Raw_Data!D2646</f>
        <v>68382004101</v>
      </c>
      <c r="E2646" t="str">
        <f>Raw_Data!E2646</f>
        <v>SUNIL, LAL</v>
      </c>
      <c r="F2646" t="str">
        <f>Raw_Data!F2646</f>
        <v>1952320236</v>
      </c>
      <c r="G2646" t="str">
        <f>Raw_Data!H2646</f>
        <v>0</v>
      </c>
      <c r="H2646">
        <f>IFERROR(VLOOKUP(G2646,Store_Map!$A$2:$I$100,3,FALSE),"")</f>
        <v>0</v>
      </c>
      <c r="I2646">
        <f>IFERROR(VLOOKUP(G2646,Store_Map!$A$2:$I$100,4,FALSE),"")</f>
        <v>0</v>
      </c>
      <c r="J2646">
        <f>IFERROR(VLOOKUP(G2646,Store_Map!$A$2:$I$100,5,FALSE),"")</f>
        <v>0</v>
      </c>
      <c r="K2646">
        <f>IFERROR(VLOOKUP(G2646,Store_Map!$A$2:$I$100,6,FALSE),"")</f>
        <v>0</v>
      </c>
      <c r="L2646">
        <f>IFERROR(VLOOKUP(G2646,Store_Map!$A$2:$I$100,7,FALSE),"")</f>
        <v>0</v>
      </c>
      <c r="M2646">
        <f>IFERROR(VLOOKUP(G2646,Store_Map!$A$2:$I$100,8,FALSE),"")</f>
        <v>0</v>
      </c>
      <c r="N2646">
        <f t="shared" si="369"/>
        <v>0</v>
      </c>
      <c r="O2646" t="str">
        <f t="shared" si="370"/>
        <v>PASS</v>
      </c>
      <c r="P2646" t="str">
        <f t="shared" si="371"/>
        <v>PASS</v>
      </c>
      <c r="Q2646" t="str">
        <f t="shared" si="372"/>
        <v>PASS</v>
      </c>
      <c r="R2646" t="str">
        <f t="shared" si="373"/>
        <v>PASS</v>
      </c>
      <c r="S2646" t="str">
        <f t="shared" si="374"/>
        <v>PASS</v>
      </c>
      <c r="T2646">
        <f t="shared" si="375"/>
        <v>100</v>
      </c>
      <c r="U2646" t="str">
        <f t="shared" si="376"/>
        <v>Low</v>
      </c>
      <c r="V2646" t="str">
        <f t="shared" si="377"/>
        <v>Clean</v>
      </c>
    </row>
    <row r="2647" spans="1:22" x14ac:dyDescent="0.3">
      <c r="A2647" t="str">
        <f>Raw_Data!A2647</f>
        <v>6252646</v>
      </c>
      <c r="B2647">
        <f>Raw_Data!B2647</f>
        <v>45681</v>
      </c>
      <c r="C2647" t="str">
        <f>Raw_Data!C2647</f>
        <v>BISACODYL EC 5 MG TABLET</v>
      </c>
      <c r="D2647" t="str">
        <f>Raw_Data!D2647</f>
        <v>904674860</v>
      </c>
      <c r="E2647" t="str">
        <f>Raw_Data!E2647</f>
        <v>SUNIL, LAL</v>
      </c>
      <c r="F2647" t="str">
        <f>Raw_Data!F2647</f>
        <v>1952320236</v>
      </c>
      <c r="G2647" t="str">
        <f>Raw_Data!H2647</f>
        <v>0</v>
      </c>
      <c r="H2647">
        <f>IFERROR(VLOOKUP(G2647,Store_Map!$A$2:$I$100,3,FALSE),"")</f>
        <v>0</v>
      </c>
      <c r="I2647">
        <f>IFERROR(VLOOKUP(G2647,Store_Map!$A$2:$I$100,4,FALSE),"")</f>
        <v>0</v>
      </c>
      <c r="J2647">
        <f>IFERROR(VLOOKUP(G2647,Store_Map!$A$2:$I$100,5,FALSE),"")</f>
        <v>0</v>
      </c>
      <c r="K2647">
        <f>IFERROR(VLOOKUP(G2647,Store_Map!$A$2:$I$100,6,FALSE),"")</f>
        <v>0</v>
      </c>
      <c r="L2647">
        <f>IFERROR(VLOOKUP(G2647,Store_Map!$A$2:$I$100,7,FALSE),"")</f>
        <v>0</v>
      </c>
      <c r="M2647">
        <f>IFERROR(VLOOKUP(G2647,Store_Map!$A$2:$I$100,8,FALSE),"")</f>
        <v>0</v>
      </c>
      <c r="N2647">
        <f t="shared" si="369"/>
        <v>0</v>
      </c>
      <c r="O2647" t="str">
        <f t="shared" si="370"/>
        <v>PASS</v>
      </c>
      <c r="P2647" t="str">
        <f t="shared" si="371"/>
        <v>REVIEW</v>
      </c>
      <c r="Q2647" t="str">
        <f t="shared" si="372"/>
        <v>PASS</v>
      </c>
      <c r="R2647" t="str">
        <f t="shared" si="373"/>
        <v>PASS</v>
      </c>
      <c r="S2647" t="str">
        <f t="shared" si="374"/>
        <v>REVIEW</v>
      </c>
      <c r="T2647">
        <f t="shared" si="375"/>
        <v>90</v>
      </c>
      <c r="U2647" t="str">
        <f t="shared" si="376"/>
        <v>Low</v>
      </c>
      <c r="V2647" t="str">
        <f t="shared" si="377"/>
        <v>Invalid NDC</v>
      </c>
    </row>
    <row r="2648" spans="1:22" x14ac:dyDescent="0.3">
      <c r="A2648" t="str">
        <f>Raw_Data!A2648</f>
        <v>6252650</v>
      </c>
      <c r="B2648">
        <f>Raw_Data!B2648</f>
        <v>45681</v>
      </c>
      <c r="C2648" t="str">
        <f>Raw_Data!C2648</f>
        <v>ONETOUCH VERIO FLEX METER</v>
      </c>
      <c r="D2648" t="str">
        <f>Raw_Data!D2648</f>
        <v>53885004401</v>
      </c>
      <c r="E2648" t="str">
        <f>Raw_Data!E2648</f>
        <v>GIBBS, JON</v>
      </c>
      <c r="F2648" t="str">
        <f>Raw_Data!F2648</f>
        <v>1700896156</v>
      </c>
      <c r="G2648" t="str">
        <f>Raw_Data!H2648</f>
        <v>0</v>
      </c>
      <c r="H2648">
        <f>IFERROR(VLOOKUP(G2648,Store_Map!$A$2:$I$100,3,FALSE),"")</f>
        <v>0</v>
      </c>
      <c r="I2648">
        <f>IFERROR(VLOOKUP(G2648,Store_Map!$A$2:$I$100,4,FALSE),"")</f>
        <v>0</v>
      </c>
      <c r="J2648">
        <f>IFERROR(VLOOKUP(G2648,Store_Map!$A$2:$I$100,5,FALSE),"")</f>
        <v>0</v>
      </c>
      <c r="K2648">
        <f>IFERROR(VLOOKUP(G2648,Store_Map!$A$2:$I$100,6,FALSE),"")</f>
        <v>0</v>
      </c>
      <c r="L2648">
        <f>IFERROR(VLOOKUP(G2648,Store_Map!$A$2:$I$100,7,FALSE),"")</f>
        <v>0</v>
      </c>
      <c r="M2648">
        <f>IFERROR(VLOOKUP(G2648,Store_Map!$A$2:$I$100,8,FALSE),"")</f>
        <v>0</v>
      </c>
      <c r="N2648">
        <f t="shared" si="369"/>
        <v>0</v>
      </c>
      <c r="O2648" t="str">
        <f t="shared" si="370"/>
        <v>PASS</v>
      </c>
      <c r="P2648" t="str">
        <f t="shared" si="371"/>
        <v>PASS</v>
      </c>
      <c r="Q2648" t="str">
        <f t="shared" si="372"/>
        <v>PASS</v>
      </c>
      <c r="R2648" t="str">
        <f t="shared" si="373"/>
        <v>PASS</v>
      </c>
      <c r="S2648" t="str">
        <f t="shared" si="374"/>
        <v>PASS</v>
      </c>
      <c r="T2648">
        <f t="shared" si="375"/>
        <v>100</v>
      </c>
      <c r="U2648" t="str">
        <f t="shared" si="376"/>
        <v>Low</v>
      </c>
      <c r="V2648" t="str">
        <f t="shared" si="377"/>
        <v>Clean</v>
      </c>
    </row>
    <row r="2649" spans="1:22" x14ac:dyDescent="0.3">
      <c r="A2649" t="str">
        <f>Raw_Data!A2649</f>
        <v>6252651</v>
      </c>
      <c r="B2649">
        <f>Raw_Data!B2649</f>
        <v>45681</v>
      </c>
      <c r="C2649" t="str">
        <f>Raw_Data!C2649</f>
        <v>ONETOUCH DELICA PLUS 33G LA</v>
      </c>
      <c r="D2649" t="str">
        <f>Raw_Data!D2649</f>
        <v>53885000810</v>
      </c>
      <c r="E2649" t="str">
        <f>Raw_Data!E2649</f>
        <v>GIBBS, JON</v>
      </c>
      <c r="F2649" t="str">
        <f>Raw_Data!F2649</f>
        <v>1700896156</v>
      </c>
      <c r="G2649" t="str">
        <f>Raw_Data!H2649</f>
        <v>0</v>
      </c>
      <c r="H2649">
        <f>IFERROR(VLOOKUP(G2649,Store_Map!$A$2:$I$100,3,FALSE),"")</f>
        <v>0</v>
      </c>
      <c r="I2649">
        <f>IFERROR(VLOOKUP(G2649,Store_Map!$A$2:$I$100,4,FALSE),"")</f>
        <v>0</v>
      </c>
      <c r="J2649">
        <f>IFERROR(VLOOKUP(G2649,Store_Map!$A$2:$I$100,5,FALSE),"")</f>
        <v>0</v>
      </c>
      <c r="K2649">
        <f>IFERROR(VLOOKUP(G2649,Store_Map!$A$2:$I$100,6,FALSE),"")</f>
        <v>0</v>
      </c>
      <c r="L2649">
        <f>IFERROR(VLOOKUP(G2649,Store_Map!$A$2:$I$100,7,FALSE),"")</f>
        <v>0</v>
      </c>
      <c r="M2649">
        <f>IFERROR(VLOOKUP(G2649,Store_Map!$A$2:$I$100,8,FALSE),"")</f>
        <v>0</v>
      </c>
      <c r="N2649">
        <f t="shared" si="369"/>
        <v>0</v>
      </c>
      <c r="O2649" t="str">
        <f t="shared" si="370"/>
        <v>PASS</v>
      </c>
      <c r="P2649" t="str">
        <f t="shared" si="371"/>
        <v>PASS</v>
      </c>
      <c r="Q2649" t="str">
        <f t="shared" si="372"/>
        <v>PASS</v>
      </c>
      <c r="R2649" t="str">
        <f t="shared" si="373"/>
        <v>PASS</v>
      </c>
      <c r="S2649" t="str">
        <f t="shared" si="374"/>
        <v>PASS</v>
      </c>
      <c r="T2649">
        <f t="shared" si="375"/>
        <v>100</v>
      </c>
      <c r="U2649" t="str">
        <f t="shared" si="376"/>
        <v>Low</v>
      </c>
      <c r="V2649" t="str">
        <f t="shared" si="377"/>
        <v>Clean</v>
      </c>
    </row>
    <row r="2650" spans="1:22" x14ac:dyDescent="0.3">
      <c r="A2650" t="str">
        <f>Raw_Data!A2650</f>
        <v>6252652</v>
      </c>
      <c r="B2650">
        <f>Raw_Data!B2650</f>
        <v>45681</v>
      </c>
      <c r="C2650" t="str">
        <f>Raw_Data!C2650</f>
        <v>FENOFIBRATE 54 MG TABLET</v>
      </c>
      <c r="D2650" t="str">
        <f>Raw_Data!D2650</f>
        <v>27241011603</v>
      </c>
      <c r="E2650" t="str">
        <f>Raw_Data!E2650</f>
        <v>GIBBS, JON</v>
      </c>
      <c r="F2650" t="str">
        <f>Raw_Data!F2650</f>
        <v>1700896156</v>
      </c>
      <c r="G2650" t="str">
        <f>Raw_Data!H2650</f>
        <v>0</v>
      </c>
      <c r="H2650">
        <f>IFERROR(VLOOKUP(G2650,Store_Map!$A$2:$I$100,3,FALSE),"")</f>
        <v>0</v>
      </c>
      <c r="I2650">
        <f>IFERROR(VLOOKUP(G2650,Store_Map!$A$2:$I$100,4,FALSE),"")</f>
        <v>0</v>
      </c>
      <c r="J2650">
        <f>IFERROR(VLOOKUP(G2650,Store_Map!$A$2:$I$100,5,FALSE),"")</f>
        <v>0</v>
      </c>
      <c r="K2650">
        <f>IFERROR(VLOOKUP(G2650,Store_Map!$A$2:$I$100,6,FALSE),"")</f>
        <v>0</v>
      </c>
      <c r="L2650">
        <f>IFERROR(VLOOKUP(G2650,Store_Map!$A$2:$I$100,7,FALSE),"")</f>
        <v>0</v>
      </c>
      <c r="M2650">
        <f>IFERROR(VLOOKUP(G2650,Store_Map!$A$2:$I$100,8,FALSE),"")</f>
        <v>0</v>
      </c>
      <c r="N2650">
        <f t="shared" si="369"/>
        <v>0</v>
      </c>
      <c r="O2650" t="str">
        <f t="shared" si="370"/>
        <v>PASS</v>
      </c>
      <c r="P2650" t="str">
        <f t="shared" si="371"/>
        <v>PASS</v>
      </c>
      <c r="Q2650" t="str">
        <f t="shared" si="372"/>
        <v>PASS</v>
      </c>
      <c r="R2650" t="str">
        <f t="shared" si="373"/>
        <v>PASS</v>
      </c>
      <c r="S2650" t="str">
        <f t="shared" si="374"/>
        <v>PASS</v>
      </c>
      <c r="T2650">
        <f t="shared" si="375"/>
        <v>100</v>
      </c>
      <c r="U2650" t="str">
        <f t="shared" si="376"/>
        <v>Low</v>
      </c>
      <c r="V2650" t="str">
        <f t="shared" si="377"/>
        <v>Clean</v>
      </c>
    </row>
    <row r="2651" spans="1:22" x14ac:dyDescent="0.3">
      <c r="A2651" t="str">
        <f>Raw_Data!A2651</f>
        <v>6252654</v>
      </c>
      <c r="B2651">
        <f>Raw_Data!B2651</f>
        <v>45681</v>
      </c>
      <c r="C2651" t="str">
        <f>Raw_Data!C2651</f>
        <v>VENTOLIN HFA 90 MCG INHALER</v>
      </c>
      <c r="D2651" t="str">
        <f>Raw_Data!D2651</f>
        <v>173068220</v>
      </c>
      <c r="E2651" t="str">
        <f>Raw_Data!E2651</f>
        <v>GIBBS, JON</v>
      </c>
      <c r="F2651" t="str">
        <f>Raw_Data!F2651</f>
        <v>1700896156</v>
      </c>
      <c r="G2651" t="str">
        <f>Raw_Data!H2651</f>
        <v>0</v>
      </c>
      <c r="H2651">
        <f>IFERROR(VLOOKUP(G2651,Store_Map!$A$2:$I$100,3,FALSE),"")</f>
        <v>0</v>
      </c>
      <c r="I2651">
        <f>IFERROR(VLOOKUP(G2651,Store_Map!$A$2:$I$100,4,FALSE),"")</f>
        <v>0</v>
      </c>
      <c r="J2651">
        <f>IFERROR(VLOOKUP(G2651,Store_Map!$A$2:$I$100,5,FALSE),"")</f>
        <v>0</v>
      </c>
      <c r="K2651">
        <f>IFERROR(VLOOKUP(G2651,Store_Map!$A$2:$I$100,6,FALSE),"")</f>
        <v>0</v>
      </c>
      <c r="L2651">
        <f>IFERROR(VLOOKUP(G2651,Store_Map!$A$2:$I$100,7,FALSE),"")</f>
        <v>0</v>
      </c>
      <c r="M2651">
        <f>IFERROR(VLOOKUP(G2651,Store_Map!$A$2:$I$100,8,FALSE),"")</f>
        <v>0</v>
      </c>
      <c r="N2651">
        <f t="shared" si="369"/>
        <v>0</v>
      </c>
      <c r="O2651" t="str">
        <f t="shared" si="370"/>
        <v>PASS</v>
      </c>
      <c r="P2651" t="str">
        <f t="shared" si="371"/>
        <v>REVIEW</v>
      </c>
      <c r="Q2651" t="str">
        <f t="shared" si="372"/>
        <v>PASS</v>
      </c>
      <c r="R2651" t="str">
        <f t="shared" si="373"/>
        <v>PASS</v>
      </c>
      <c r="S2651" t="str">
        <f t="shared" si="374"/>
        <v>REVIEW</v>
      </c>
      <c r="T2651">
        <f t="shared" si="375"/>
        <v>90</v>
      </c>
      <c r="U2651" t="str">
        <f t="shared" si="376"/>
        <v>Low</v>
      </c>
      <c r="V2651" t="str">
        <f t="shared" si="377"/>
        <v>Invalid NDC</v>
      </c>
    </row>
    <row r="2652" spans="1:22" x14ac:dyDescent="0.3">
      <c r="A2652" t="str">
        <f>Raw_Data!A2652</f>
        <v>6252655</v>
      </c>
      <c r="B2652">
        <f>Raw_Data!B2652</f>
        <v>45681</v>
      </c>
      <c r="C2652" t="str">
        <f>Raw_Data!C2652</f>
        <v>LOSARTAN POTASSIUM 50 MG TA</v>
      </c>
      <c r="D2652" t="str">
        <f>Raw_Data!D2652</f>
        <v>65862020299</v>
      </c>
      <c r="E2652" t="str">
        <f>Raw_Data!E2652</f>
        <v>AKHTAR, MARIAM</v>
      </c>
      <c r="F2652" t="str">
        <f>Raw_Data!F2652</f>
        <v>1780024596</v>
      </c>
      <c r="G2652" t="str">
        <f>Raw_Data!H2652</f>
        <v>0</v>
      </c>
      <c r="H2652">
        <f>IFERROR(VLOOKUP(G2652,Store_Map!$A$2:$I$100,3,FALSE),"")</f>
        <v>0</v>
      </c>
      <c r="I2652">
        <f>IFERROR(VLOOKUP(G2652,Store_Map!$A$2:$I$100,4,FALSE),"")</f>
        <v>0</v>
      </c>
      <c r="J2652">
        <f>IFERROR(VLOOKUP(G2652,Store_Map!$A$2:$I$100,5,FALSE),"")</f>
        <v>0</v>
      </c>
      <c r="K2652">
        <f>IFERROR(VLOOKUP(G2652,Store_Map!$A$2:$I$100,6,FALSE),"")</f>
        <v>0</v>
      </c>
      <c r="L2652">
        <f>IFERROR(VLOOKUP(G2652,Store_Map!$A$2:$I$100,7,FALSE),"")</f>
        <v>0</v>
      </c>
      <c r="M2652">
        <f>IFERROR(VLOOKUP(G2652,Store_Map!$A$2:$I$100,8,FALSE),"")</f>
        <v>0</v>
      </c>
      <c r="N2652">
        <f t="shared" si="369"/>
        <v>0</v>
      </c>
      <c r="O2652" t="str">
        <f t="shared" si="370"/>
        <v>PASS</v>
      </c>
      <c r="P2652" t="str">
        <f t="shared" si="371"/>
        <v>PASS</v>
      </c>
      <c r="Q2652" t="str">
        <f t="shared" si="372"/>
        <v>PASS</v>
      </c>
      <c r="R2652" t="str">
        <f t="shared" si="373"/>
        <v>PASS</v>
      </c>
      <c r="S2652" t="str">
        <f t="shared" si="374"/>
        <v>PASS</v>
      </c>
      <c r="T2652">
        <f t="shared" si="375"/>
        <v>100</v>
      </c>
      <c r="U2652" t="str">
        <f t="shared" si="376"/>
        <v>Low</v>
      </c>
      <c r="V2652" t="str">
        <f t="shared" si="377"/>
        <v>Clean</v>
      </c>
    </row>
    <row r="2653" spans="1:22" x14ac:dyDescent="0.3">
      <c r="A2653" t="str">
        <f>Raw_Data!A2653</f>
        <v>6252656</v>
      </c>
      <c r="B2653">
        <f>Raw_Data!B2653</f>
        <v>45681</v>
      </c>
      <c r="C2653" t="str">
        <f>Raw_Data!C2653</f>
        <v>VENLAFAXINE HCL ER 37.5 MG</v>
      </c>
      <c r="D2653" t="str">
        <f>Raw_Data!D2653</f>
        <v>65862052790</v>
      </c>
      <c r="E2653" t="str">
        <f>Raw_Data!E2653</f>
        <v>ALLEN, AMANDA</v>
      </c>
      <c r="F2653" t="str">
        <f>Raw_Data!F2653</f>
        <v>1982231882</v>
      </c>
      <c r="G2653" t="str">
        <f>Raw_Data!H2653</f>
        <v>0</v>
      </c>
      <c r="H2653">
        <f>IFERROR(VLOOKUP(G2653,Store_Map!$A$2:$I$100,3,FALSE),"")</f>
        <v>0</v>
      </c>
      <c r="I2653">
        <f>IFERROR(VLOOKUP(G2653,Store_Map!$A$2:$I$100,4,FALSE),"")</f>
        <v>0</v>
      </c>
      <c r="J2653">
        <f>IFERROR(VLOOKUP(G2653,Store_Map!$A$2:$I$100,5,FALSE),"")</f>
        <v>0</v>
      </c>
      <c r="K2653">
        <f>IFERROR(VLOOKUP(G2653,Store_Map!$A$2:$I$100,6,FALSE),"")</f>
        <v>0</v>
      </c>
      <c r="L2653">
        <f>IFERROR(VLOOKUP(G2653,Store_Map!$A$2:$I$100,7,FALSE),"")</f>
        <v>0</v>
      </c>
      <c r="M2653">
        <f>IFERROR(VLOOKUP(G2653,Store_Map!$A$2:$I$100,8,FALSE),"")</f>
        <v>0</v>
      </c>
      <c r="N2653">
        <f t="shared" si="369"/>
        <v>0</v>
      </c>
      <c r="O2653" t="str">
        <f t="shared" si="370"/>
        <v>PASS</v>
      </c>
      <c r="P2653" t="str">
        <f t="shared" si="371"/>
        <v>PASS</v>
      </c>
      <c r="Q2653" t="str">
        <f t="shared" si="372"/>
        <v>PASS</v>
      </c>
      <c r="R2653" t="str">
        <f t="shared" si="373"/>
        <v>PASS</v>
      </c>
      <c r="S2653" t="str">
        <f t="shared" si="374"/>
        <v>PASS</v>
      </c>
      <c r="T2653">
        <f t="shared" si="375"/>
        <v>100</v>
      </c>
      <c r="U2653" t="str">
        <f t="shared" si="376"/>
        <v>Low</v>
      </c>
      <c r="V2653" t="str">
        <f t="shared" si="377"/>
        <v>Clean</v>
      </c>
    </row>
    <row r="2654" spans="1:22" x14ac:dyDescent="0.3">
      <c r="A2654" t="str">
        <f>Raw_Data!A2654</f>
        <v>6252658</v>
      </c>
      <c r="B2654">
        <f>Raw_Data!B2654</f>
        <v>45681</v>
      </c>
      <c r="C2654" t="str">
        <f>Raw_Data!C2654</f>
        <v>LANTUS SOLOSTAR 100 UNIT/ML</v>
      </c>
      <c r="D2654" t="str">
        <f>Raw_Data!D2654</f>
        <v>88221905</v>
      </c>
      <c r="E2654" t="str">
        <f>Raw_Data!E2654</f>
        <v>GIBBS, JON</v>
      </c>
      <c r="F2654" t="str">
        <f>Raw_Data!F2654</f>
        <v>1700896156</v>
      </c>
      <c r="G2654" t="str">
        <f>Raw_Data!H2654</f>
        <v>0</v>
      </c>
      <c r="H2654">
        <f>IFERROR(VLOOKUP(G2654,Store_Map!$A$2:$I$100,3,FALSE),"")</f>
        <v>0</v>
      </c>
      <c r="I2654">
        <f>IFERROR(VLOOKUP(G2654,Store_Map!$A$2:$I$100,4,FALSE),"")</f>
        <v>0</v>
      </c>
      <c r="J2654">
        <f>IFERROR(VLOOKUP(G2654,Store_Map!$A$2:$I$100,5,FALSE),"")</f>
        <v>0</v>
      </c>
      <c r="K2654">
        <f>IFERROR(VLOOKUP(G2654,Store_Map!$A$2:$I$100,6,FALSE),"")</f>
        <v>0</v>
      </c>
      <c r="L2654">
        <f>IFERROR(VLOOKUP(G2654,Store_Map!$A$2:$I$100,7,FALSE),"")</f>
        <v>0</v>
      </c>
      <c r="M2654">
        <f>IFERROR(VLOOKUP(G2654,Store_Map!$A$2:$I$100,8,FALSE),"")</f>
        <v>0</v>
      </c>
      <c r="N2654">
        <f t="shared" si="369"/>
        <v>0</v>
      </c>
      <c r="O2654" t="str">
        <f t="shared" si="370"/>
        <v>PASS</v>
      </c>
      <c r="P2654" t="str">
        <f t="shared" si="371"/>
        <v>REVIEW</v>
      </c>
      <c r="Q2654" t="str">
        <f t="shared" si="372"/>
        <v>PASS</v>
      </c>
      <c r="R2654" t="str">
        <f t="shared" si="373"/>
        <v>PASS</v>
      </c>
      <c r="S2654" t="str">
        <f t="shared" si="374"/>
        <v>REVIEW</v>
      </c>
      <c r="T2654">
        <f t="shared" si="375"/>
        <v>90</v>
      </c>
      <c r="U2654" t="str">
        <f t="shared" si="376"/>
        <v>Low</v>
      </c>
      <c r="V2654" t="str">
        <f t="shared" si="377"/>
        <v>Invalid NDC</v>
      </c>
    </row>
    <row r="2655" spans="1:22" x14ac:dyDescent="0.3">
      <c r="A2655" t="str">
        <f>Raw_Data!A2655</f>
        <v>6252661</v>
      </c>
      <c r="B2655">
        <f>Raw_Data!B2655</f>
        <v>45681</v>
      </c>
      <c r="C2655" t="str">
        <f>Raw_Data!C2655</f>
        <v>LOSARTAN-HCTZ 50-12.5 MG TA</v>
      </c>
      <c r="D2655" t="str">
        <f>Raw_Data!D2655</f>
        <v>65862046899</v>
      </c>
      <c r="E2655" t="str">
        <f>Raw_Data!E2655</f>
        <v>BYNE, EDMUND</v>
      </c>
      <c r="F2655" t="str">
        <f>Raw_Data!F2655</f>
        <v>1033186648</v>
      </c>
      <c r="G2655" t="str">
        <f>Raw_Data!H2655</f>
        <v>0</v>
      </c>
      <c r="H2655">
        <f>IFERROR(VLOOKUP(G2655,Store_Map!$A$2:$I$100,3,FALSE),"")</f>
        <v>0</v>
      </c>
      <c r="I2655">
        <f>IFERROR(VLOOKUP(G2655,Store_Map!$A$2:$I$100,4,FALSE),"")</f>
        <v>0</v>
      </c>
      <c r="J2655">
        <f>IFERROR(VLOOKUP(G2655,Store_Map!$A$2:$I$100,5,FALSE),"")</f>
        <v>0</v>
      </c>
      <c r="K2655">
        <f>IFERROR(VLOOKUP(G2655,Store_Map!$A$2:$I$100,6,FALSE),"")</f>
        <v>0</v>
      </c>
      <c r="L2655">
        <f>IFERROR(VLOOKUP(G2655,Store_Map!$A$2:$I$100,7,FALSE),"")</f>
        <v>0</v>
      </c>
      <c r="M2655">
        <f>IFERROR(VLOOKUP(G2655,Store_Map!$A$2:$I$100,8,FALSE),"")</f>
        <v>0</v>
      </c>
      <c r="N2655">
        <f t="shared" si="369"/>
        <v>0</v>
      </c>
      <c r="O2655" t="str">
        <f t="shared" si="370"/>
        <v>PASS</v>
      </c>
      <c r="P2655" t="str">
        <f t="shared" si="371"/>
        <v>PASS</v>
      </c>
      <c r="Q2655" t="str">
        <f t="shared" si="372"/>
        <v>PASS</v>
      </c>
      <c r="R2655" t="str">
        <f t="shared" si="373"/>
        <v>PASS</v>
      </c>
      <c r="S2655" t="str">
        <f t="shared" si="374"/>
        <v>PASS</v>
      </c>
      <c r="T2655">
        <f t="shared" si="375"/>
        <v>100</v>
      </c>
      <c r="U2655" t="str">
        <f t="shared" si="376"/>
        <v>Low</v>
      </c>
      <c r="V2655" t="str">
        <f t="shared" si="377"/>
        <v>Clean</v>
      </c>
    </row>
    <row r="2656" spans="1:22" x14ac:dyDescent="0.3">
      <c r="A2656" t="str">
        <f>Raw_Data!A2656</f>
        <v>6252662</v>
      </c>
      <c r="B2656">
        <f>Raw_Data!B2656</f>
        <v>45681</v>
      </c>
      <c r="C2656" t="str">
        <f>Raw_Data!C2656</f>
        <v>MUCINEX ER 600 MG TABLET</v>
      </c>
      <c r="D2656" t="str">
        <f>Raw_Data!D2656</f>
        <v>63824000832</v>
      </c>
      <c r="E2656" t="str">
        <f>Raw_Data!E2656</f>
        <v>BYNE, EDMUND</v>
      </c>
      <c r="F2656" t="str">
        <f>Raw_Data!F2656</f>
        <v>1033186648</v>
      </c>
      <c r="G2656" t="str">
        <f>Raw_Data!H2656</f>
        <v>0</v>
      </c>
      <c r="H2656">
        <f>IFERROR(VLOOKUP(G2656,Store_Map!$A$2:$I$100,3,FALSE),"")</f>
        <v>0</v>
      </c>
      <c r="I2656">
        <f>IFERROR(VLOOKUP(G2656,Store_Map!$A$2:$I$100,4,FALSE),"")</f>
        <v>0</v>
      </c>
      <c r="J2656">
        <f>IFERROR(VLOOKUP(G2656,Store_Map!$A$2:$I$100,5,FALSE),"")</f>
        <v>0</v>
      </c>
      <c r="K2656">
        <f>IFERROR(VLOOKUP(G2656,Store_Map!$A$2:$I$100,6,FALSE),"")</f>
        <v>0</v>
      </c>
      <c r="L2656">
        <f>IFERROR(VLOOKUP(G2656,Store_Map!$A$2:$I$100,7,FALSE),"")</f>
        <v>0</v>
      </c>
      <c r="M2656">
        <f>IFERROR(VLOOKUP(G2656,Store_Map!$A$2:$I$100,8,FALSE),"")</f>
        <v>0</v>
      </c>
      <c r="N2656">
        <f t="shared" si="369"/>
        <v>0</v>
      </c>
      <c r="O2656" t="str">
        <f t="shared" si="370"/>
        <v>PASS</v>
      </c>
      <c r="P2656" t="str">
        <f t="shared" si="371"/>
        <v>PASS</v>
      </c>
      <c r="Q2656" t="str">
        <f t="shared" si="372"/>
        <v>PASS</v>
      </c>
      <c r="R2656" t="str">
        <f t="shared" si="373"/>
        <v>PASS</v>
      </c>
      <c r="S2656" t="str">
        <f t="shared" si="374"/>
        <v>PASS</v>
      </c>
      <c r="T2656">
        <f t="shared" si="375"/>
        <v>100</v>
      </c>
      <c r="U2656" t="str">
        <f t="shared" si="376"/>
        <v>Low</v>
      </c>
      <c r="V2656" t="str">
        <f t="shared" si="377"/>
        <v>Clean</v>
      </c>
    </row>
    <row r="2657" spans="1:22" x14ac:dyDescent="0.3">
      <c r="A2657" t="str">
        <f>Raw_Data!A2657</f>
        <v>6252663</v>
      </c>
      <c r="B2657">
        <f>Raw_Data!B2657</f>
        <v>45681</v>
      </c>
      <c r="C2657" t="str">
        <f>Raw_Data!C2657</f>
        <v>BENZONATATE 100 MG CAPSULE</v>
      </c>
      <c r="D2657" t="str">
        <f>Raw_Data!D2657</f>
        <v>64380071207</v>
      </c>
      <c r="E2657" t="str">
        <f>Raw_Data!E2657</f>
        <v>BYNE, EDMUND</v>
      </c>
      <c r="F2657" t="str">
        <f>Raw_Data!F2657</f>
        <v>1033186648</v>
      </c>
      <c r="G2657" t="str">
        <f>Raw_Data!H2657</f>
        <v>0</v>
      </c>
      <c r="H2657">
        <f>IFERROR(VLOOKUP(G2657,Store_Map!$A$2:$I$100,3,FALSE),"")</f>
        <v>0</v>
      </c>
      <c r="I2657">
        <f>IFERROR(VLOOKUP(G2657,Store_Map!$A$2:$I$100,4,FALSE),"")</f>
        <v>0</v>
      </c>
      <c r="J2657">
        <f>IFERROR(VLOOKUP(G2657,Store_Map!$A$2:$I$100,5,FALSE),"")</f>
        <v>0</v>
      </c>
      <c r="K2657">
        <f>IFERROR(VLOOKUP(G2657,Store_Map!$A$2:$I$100,6,FALSE),"")</f>
        <v>0</v>
      </c>
      <c r="L2657">
        <f>IFERROR(VLOOKUP(G2657,Store_Map!$A$2:$I$100,7,FALSE),"")</f>
        <v>0</v>
      </c>
      <c r="M2657">
        <f>IFERROR(VLOOKUP(G2657,Store_Map!$A$2:$I$100,8,FALSE),"")</f>
        <v>0</v>
      </c>
      <c r="N2657">
        <f t="shared" si="369"/>
        <v>0</v>
      </c>
      <c r="O2657" t="str">
        <f t="shared" si="370"/>
        <v>PASS</v>
      </c>
      <c r="P2657" t="str">
        <f t="shared" si="371"/>
        <v>PASS</v>
      </c>
      <c r="Q2657" t="str">
        <f t="shared" si="372"/>
        <v>PASS</v>
      </c>
      <c r="R2657" t="str">
        <f t="shared" si="373"/>
        <v>PASS</v>
      </c>
      <c r="S2657" t="str">
        <f t="shared" si="374"/>
        <v>PASS</v>
      </c>
      <c r="T2657">
        <f t="shared" si="375"/>
        <v>100</v>
      </c>
      <c r="U2657" t="str">
        <f t="shared" si="376"/>
        <v>Low</v>
      </c>
      <c r="V2657" t="str">
        <f t="shared" si="377"/>
        <v>Clean</v>
      </c>
    </row>
    <row r="2658" spans="1:22" x14ac:dyDescent="0.3">
      <c r="A2658" t="str">
        <f>Raw_Data!A2658</f>
        <v>6252664</v>
      </c>
      <c r="B2658">
        <f>Raw_Data!B2658</f>
        <v>45681</v>
      </c>
      <c r="C2658" t="str">
        <f>Raw_Data!C2658</f>
        <v>FLUTICASONE-SALMETEROL 250-</v>
      </c>
      <c r="D2658" t="str">
        <f>Raw_Data!D2658</f>
        <v>66993058597</v>
      </c>
      <c r="E2658" t="str">
        <f>Raw_Data!E2658</f>
        <v>BYNE, EDMUND</v>
      </c>
      <c r="F2658" t="str">
        <f>Raw_Data!F2658</f>
        <v>1033186648</v>
      </c>
      <c r="G2658" t="str">
        <f>Raw_Data!H2658</f>
        <v>0</v>
      </c>
      <c r="H2658">
        <f>IFERROR(VLOOKUP(G2658,Store_Map!$A$2:$I$100,3,FALSE),"")</f>
        <v>0</v>
      </c>
      <c r="I2658">
        <f>IFERROR(VLOOKUP(G2658,Store_Map!$A$2:$I$100,4,FALSE),"")</f>
        <v>0</v>
      </c>
      <c r="J2658">
        <f>IFERROR(VLOOKUP(G2658,Store_Map!$A$2:$I$100,5,FALSE),"")</f>
        <v>0</v>
      </c>
      <c r="K2658">
        <f>IFERROR(VLOOKUP(G2658,Store_Map!$A$2:$I$100,6,FALSE),"")</f>
        <v>0</v>
      </c>
      <c r="L2658">
        <f>IFERROR(VLOOKUP(G2658,Store_Map!$A$2:$I$100,7,FALSE),"")</f>
        <v>0</v>
      </c>
      <c r="M2658">
        <f>IFERROR(VLOOKUP(G2658,Store_Map!$A$2:$I$100,8,FALSE),"")</f>
        <v>0</v>
      </c>
      <c r="N2658">
        <f t="shared" si="369"/>
        <v>0</v>
      </c>
      <c r="O2658" t="str">
        <f t="shared" si="370"/>
        <v>PASS</v>
      </c>
      <c r="P2658" t="str">
        <f t="shared" si="371"/>
        <v>PASS</v>
      </c>
      <c r="Q2658" t="str">
        <f t="shared" si="372"/>
        <v>PASS</v>
      </c>
      <c r="R2658" t="str">
        <f t="shared" si="373"/>
        <v>PASS</v>
      </c>
      <c r="S2658" t="str">
        <f t="shared" si="374"/>
        <v>PASS</v>
      </c>
      <c r="T2658">
        <f t="shared" si="375"/>
        <v>100</v>
      </c>
      <c r="U2658" t="str">
        <f t="shared" si="376"/>
        <v>Low</v>
      </c>
      <c r="V2658" t="str">
        <f t="shared" si="377"/>
        <v>Clean</v>
      </c>
    </row>
    <row r="2659" spans="1:22" x14ac:dyDescent="0.3">
      <c r="A2659" t="str">
        <f>Raw_Data!A2659</f>
        <v>6252665</v>
      </c>
      <c r="B2659">
        <f>Raw_Data!B2659</f>
        <v>45681</v>
      </c>
      <c r="C2659" t="str">
        <f>Raw_Data!C2659</f>
        <v>ALBUTEROL HFA 90 MCG INHALE</v>
      </c>
      <c r="D2659" t="str">
        <f>Raw_Data!D2659</f>
        <v>93317431</v>
      </c>
      <c r="E2659" t="str">
        <f>Raw_Data!E2659</f>
        <v>BYNE, EDMUND</v>
      </c>
      <c r="F2659" t="str">
        <f>Raw_Data!F2659</f>
        <v>1033186648</v>
      </c>
      <c r="G2659" t="str">
        <f>Raw_Data!H2659</f>
        <v>0</v>
      </c>
      <c r="H2659">
        <f>IFERROR(VLOOKUP(G2659,Store_Map!$A$2:$I$100,3,FALSE),"")</f>
        <v>0</v>
      </c>
      <c r="I2659">
        <f>IFERROR(VLOOKUP(G2659,Store_Map!$A$2:$I$100,4,FALSE),"")</f>
        <v>0</v>
      </c>
      <c r="J2659">
        <f>IFERROR(VLOOKUP(G2659,Store_Map!$A$2:$I$100,5,FALSE),"")</f>
        <v>0</v>
      </c>
      <c r="K2659">
        <f>IFERROR(VLOOKUP(G2659,Store_Map!$A$2:$I$100,6,FALSE),"")</f>
        <v>0</v>
      </c>
      <c r="L2659">
        <f>IFERROR(VLOOKUP(G2659,Store_Map!$A$2:$I$100,7,FALSE),"")</f>
        <v>0</v>
      </c>
      <c r="M2659">
        <f>IFERROR(VLOOKUP(G2659,Store_Map!$A$2:$I$100,8,FALSE),"")</f>
        <v>0</v>
      </c>
      <c r="N2659">
        <f t="shared" si="369"/>
        <v>0</v>
      </c>
      <c r="O2659" t="str">
        <f t="shared" si="370"/>
        <v>PASS</v>
      </c>
      <c r="P2659" t="str">
        <f t="shared" si="371"/>
        <v>REVIEW</v>
      </c>
      <c r="Q2659" t="str">
        <f t="shared" si="372"/>
        <v>PASS</v>
      </c>
      <c r="R2659" t="str">
        <f t="shared" si="373"/>
        <v>PASS</v>
      </c>
      <c r="S2659" t="str">
        <f t="shared" si="374"/>
        <v>REVIEW</v>
      </c>
      <c r="T2659">
        <f t="shared" si="375"/>
        <v>90</v>
      </c>
      <c r="U2659" t="str">
        <f t="shared" si="376"/>
        <v>Low</v>
      </c>
      <c r="V2659" t="str">
        <f t="shared" si="377"/>
        <v>Invalid NDC</v>
      </c>
    </row>
    <row r="2660" spans="1:22" x14ac:dyDescent="0.3">
      <c r="A2660" t="str">
        <f>Raw_Data!A2660</f>
        <v>6252666</v>
      </c>
      <c r="B2660">
        <f>Raw_Data!B2660</f>
        <v>45681</v>
      </c>
      <c r="C2660" t="str">
        <f>Raw_Data!C2660</f>
        <v>TERCONAZOLE 0.8% CREAM</v>
      </c>
      <c r="D2660" t="str">
        <f>Raw_Data!D2660</f>
        <v>168034720</v>
      </c>
      <c r="E2660" t="str">
        <f>Raw_Data!E2660</f>
        <v>DAVIS, JANET</v>
      </c>
      <c r="F2660" t="str">
        <f>Raw_Data!F2660</f>
        <v>1417949066</v>
      </c>
      <c r="G2660" t="str">
        <f>Raw_Data!H2660</f>
        <v>0</v>
      </c>
      <c r="H2660">
        <f>IFERROR(VLOOKUP(G2660,Store_Map!$A$2:$I$100,3,FALSE),"")</f>
        <v>0</v>
      </c>
      <c r="I2660">
        <f>IFERROR(VLOOKUP(G2660,Store_Map!$A$2:$I$100,4,FALSE),"")</f>
        <v>0</v>
      </c>
      <c r="J2660">
        <f>IFERROR(VLOOKUP(G2660,Store_Map!$A$2:$I$100,5,FALSE),"")</f>
        <v>0</v>
      </c>
      <c r="K2660">
        <f>IFERROR(VLOOKUP(G2660,Store_Map!$A$2:$I$100,6,FALSE),"")</f>
        <v>0</v>
      </c>
      <c r="L2660">
        <f>IFERROR(VLOOKUP(G2660,Store_Map!$A$2:$I$100,7,FALSE),"")</f>
        <v>0</v>
      </c>
      <c r="M2660">
        <f>IFERROR(VLOOKUP(G2660,Store_Map!$A$2:$I$100,8,FALSE),"")</f>
        <v>0</v>
      </c>
      <c r="N2660">
        <f t="shared" si="369"/>
        <v>0</v>
      </c>
      <c r="O2660" t="str">
        <f t="shared" si="370"/>
        <v>PASS</v>
      </c>
      <c r="P2660" t="str">
        <f t="shared" si="371"/>
        <v>REVIEW</v>
      </c>
      <c r="Q2660" t="str">
        <f t="shared" si="372"/>
        <v>PASS</v>
      </c>
      <c r="R2660" t="str">
        <f t="shared" si="373"/>
        <v>PASS</v>
      </c>
      <c r="S2660" t="str">
        <f t="shared" si="374"/>
        <v>REVIEW</v>
      </c>
      <c r="T2660">
        <f t="shared" si="375"/>
        <v>90</v>
      </c>
      <c r="U2660" t="str">
        <f t="shared" si="376"/>
        <v>Low</v>
      </c>
      <c r="V2660" t="str">
        <f t="shared" si="377"/>
        <v>Invalid NDC</v>
      </c>
    </row>
    <row r="2661" spans="1:22" x14ac:dyDescent="0.3">
      <c r="A2661" t="str">
        <f>Raw_Data!A2661</f>
        <v>6245139</v>
      </c>
      <c r="B2661">
        <f>Raw_Data!B2661</f>
        <v>45681</v>
      </c>
      <c r="C2661" t="str">
        <f>Raw_Data!C2661</f>
        <v>CLONIDINE HCL 0.2 MG TABLET</v>
      </c>
      <c r="D2661" t="str">
        <f>Raw_Data!D2661</f>
        <v>228212850</v>
      </c>
      <c r="E2661" t="str">
        <f>Raw_Data!E2661</f>
        <v>BYNE, EDMUND</v>
      </c>
      <c r="F2661" t="str">
        <f>Raw_Data!F2661</f>
        <v>1033186648</v>
      </c>
      <c r="G2661" t="str">
        <f>Raw_Data!H2661</f>
        <v>0</v>
      </c>
      <c r="H2661">
        <f>IFERROR(VLOOKUP(G2661,Store_Map!$A$2:$I$100,3,FALSE),"")</f>
        <v>0</v>
      </c>
      <c r="I2661">
        <f>IFERROR(VLOOKUP(G2661,Store_Map!$A$2:$I$100,4,FALSE),"")</f>
        <v>0</v>
      </c>
      <c r="J2661">
        <f>IFERROR(VLOOKUP(G2661,Store_Map!$A$2:$I$100,5,FALSE),"")</f>
        <v>0</v>
      </c>
      <c r="K2661">
        <f>IFERROR(VLOOKUP(G2661,Store_Map!$A$2:$I$100,6,FALSE),"")</f>
        <v>0</v>
      </c>
      <c r="L2661">
        <f>IFERROR(VLOOKUP(G2661,Store_Map!$A$2:$I$100,7,FALSE),"")</f>
        <v>0</v>
      </c>
      <c r="M2661">
        <f>IFERROR(VLOOKUP(G2661,Store_Map!$A$2:$I$100,8,FALSE),"")</f>
        <v>0</v>
      </c>
      <c r="N2661">
        <f t="shared" si="369"/>
        <v>0</v>
      </c>
      <c r="O2661" t="str">
        <f t="shared" si="370"/>
        <v>PASS</v>
      </c>
      <c r="P2661" t="str">
        <f t="shared" si="371"/>
        <v>REVIEW</v>
      </c>
      <c r="Q2661" t="str">
        <f t="shared" si="372"/>
        <v>PASS</v>
      </c>
      <c r="R2661" t="str">
        <f t="shared" si="373"/>
        <v>PASS</v>
      </c>
      <c r="S2661" t="str">
        <f t="shared" si="374"/>
        <v>REVIEW</v>
      </c>
      <c r="T2661">
        <f t="shared" si="375"/>
        <v>90</v>
      </c>
      <c r="U2661" t="str">
        <f t="shared" si="376"/>
        <v>Low</v>
      </c>
      <c r="V2661" t="str">
        <f t="shared" si="377"/>
        <v>Invalid NDC</v>
      </c>
    </row>
    <row r="2662" spans="1:22" x14ac:dyDescent="0.3">
      <c r="A2662" t="str">
        <f>Raw_Data!A2662</f>
        <v>4010897</v>
      </c>
      <c r="B2662">
        <f>Raw_Data!B2662</f>
        <v>45681</v>
      </c>
      <c r="C2662" t="str">
        <f>Raw_Data!C2662</f>
        <v>PREGABALIN 150 MG CAPSULE</v>
      </c>
      <c r="D2662" t="str">
        <f>Raw_Data!D2662</f>
        <v>69238131409</v>
      </c>
      <c r="E2662" t="str">
        <f>Raw_Data!E2662</f>
        <v>GIBBS, JON</v>
      </c>
      <c r="F2662" t="str">
        <f>Raw_Data!F2662</f>
        <v>1700896156</v>
      </c>
      <c r="G2662" t="str">
        <f>Raw_Data!H2662</f>
        <v>0</v>
      </c>
      <c r="H2662">
        <f>IFERROR(VLOOKUP(G2662,Store_Map!$A$2:$I$100,3,FALSE),"")</f>
        <v>0</v>
      </c>
      <c r="I2662">
        <f>IFERROR(VLOOKUP(G2662,Store_Map!$A$2:$I$100,4,FALSE),"")</f>
        <v>0</v>
      </c>
      <c r="J2662">
        <f>IFERROR(VLOOKUP(G2662,Store_Map!$A$2:$I$100,5,FALSE),"")</f>
        <v>0</v>
      </c>
      <c r="K2662">
        <f>IFERROR(VLOOKUP(G2662,Store_Map!$A$2:$I$100,6,FALSE),"")</f>
        <v>0</v>
      </c>
      <c r="L2662">
        <f>IFERROR(VLOOKUP(G2662,Store_Map!$A$2:$I$100,7,FALSE),"")</f>
        <v>0</v>
      </c>
      <c r="M2662">
        <f>IFERROR(VLOOKUP(G2662,Store_Map!$A$2:$I$100,8,FALSE),"")</f>
        <v>0</v>
      </c>
      <c r="N2662">
        <f t="shared" si="369"/>
        <v>0</v>
      </c>
      <c r="O2662" t="str">
        <f t="shared" si="370"/>
        <v>PASS</v>
      </c>
      <c r="P2662" t="str">
        <f t="shared" si="371"/>
        <v>PASS</v>
      </c>
      <c r="Q2662" t="str">
        <f t="shared" si="372"/>
        <v>PASS</v>
      </c>
      <c r="R2662" t="str">
        <f t="shared" si="373"/>
        <v>PASS</v>
      </c>
      <c r="S2662" t="str">
        <f t="shared" si="374"/>
        <v>PASS</v>
      </c>
      <c r="T2662">
        <f t="shared" si="375"/>
        <v>100</v>
      </c>
      <c r="U2662" t="str">
        <f t="shared" si="376"/>
        <v>Low</v>
      </c>
      <c r="V2662" t="str">
        <f t="shared" si="377"/>
        <v>Clean</v>
      </c>
    </row>
    <row r="2663" spans="1:22" x14ac:dyDescent="0.3">
      <c r="A2663" t="str">
        <f>Raw_Data!A2663</f>
        <v>6252667</v>
      </c>
      <c r="B2663">
        <f>Raw_Data!B2663</f>
        <v>45681</v>
      </c>
      <c r="C2663" t="str">
        <f>Raw_Data!C2663</f>
        <v>ONETOUCH DELICA PLUS LANC D</v>
      </c>
      <c r="D2663" t="str">
        <f>Raw_Data!D2663</f>
        <v>53885097301</v>
      </c>
      <c r="E2663" t="str">
        <f>Raw_Data!E2663</f>
        <v>GIBBS, JON</v>
      </c>
      <c r="F2663" t="str">
        <f>Raw_Data!F2663</f>
        <v>1700896156</v>
      </c>
      <c r="G2663" t="str">
        <f>Raw_Data!H2663</f>
        <v>0</v>
      </c>
      <c r="H2663">
        <f>IFERROR(VLOOKUP(G2663,Store_Map!$A$2:$I$100,3,FALSE),"")</f>
        <v>0</v>
      </c>
      <c r="I2663">
        <f>IFERROR(VLOOKUP(G2663,Store_Map!$A$2:$I$100,4,FALSE),"")</f>
        <v>0</v>
      </c>
      <c r="J2663">
        <f>IFERROR(VLOOKUP(G2663,Store_Map!$A$2:$I$100,5,FALSE),"")</f>
        <v>0</v>
      </c>
      <c r="K2663">
        <f>IFERROR(VLOOKUP(G2663,Store_Map!$A$2:$I$100,6,FALSE),"")</f>
        <v>0</v>
      </c>
      <c r="L2663">
        <f>IFERROR(VLOOKUP(G2663,Store_Map!$A$2:$I$100,7,FALSE),"")</f>
        <v>0</v>
      </c>
      <c r="M2663">
        <f>IFERROR(VLOOKUP(G2663,Store_Map!$A$2:$I$100,8,FALSE),"")</f>
        <v>0</v>
      </c>
      <c r="N2663">
        <f t="shared" si="369"/>
        <v>0</v>
      </c>
      <c r="O2663" t="str">
        <f t="shared" si="370"/>
        <v>PASS</v>
      </c>
      <c r="P2663" t="str">
        <f t="shared" si="371"/>
        <v>PASS</v>
      </c>
      <c r="Q2663" t="str">
        <f t="shared" si="372"/>
        <v>PASS</v>
      </c>
      <c r="R2663" t="str">
        <f t="shared" si="373"/>
        <v>PASS</v>
      </c>
      <c r="S2663" t="str">
        <f t="shared" si="374"/>
        <v>PASS</v>
      </c>
      <c r="T2663">
        <f t="shared" si="375"/>
        <v>100</v>
      </c>
      <c r="U2663" t="str">
        <f t="shared" si="376"/>
        <v>Low</v>
      </c>
      <c r="V2663" t="str">
        <f t="shared" si="377"/>
        <v>Clean</v>
      </c>
    </row>
    <row r="2664" spans="1:22" x14ac:dyDescent="0.3">
      <c r="A2664" t="str">
        <f>Raw_Data!A2664</f>
        <v>6252678</v>
      </c>
      <c r="B2664">
        <f>Raw_Data!B2664</f>
        <v>45681</v>
      </c>
      <c r="C2664" t="str">
        <f>Raw_Data!C2664</f>
        <v>HYDROCHLOROTHIAZIDE 25 MG T</v>
      </c>
      <c r="D2664" t="str">
        <f>Raw_Data!D2664</f>
        <v>29300012810</v>
      </c>
      <c r="E2664" t="str">
        <f>Raw_Data!E2664</f>
        <v>BYNE, EDMUND</v>
      </c>
      <c r="F2664" t="str">
        <f>Raw_Data!F2664</f>
        <v>1033186648</v>
      </c>
      <c r="G2664" t="str">
        <f>Raw_Data!H2664</f>
        <v>0</v>
      </c>
      <c r="H2664">
        <f>IFERROR(VLOOKUP(G2664,Store_Map!$A$2:$I$100,3,FALSE),"")</f>
        <v>0</v>
      </c>
      <c r="I2664">
        <f>IFERROR(VLOOKUP(G2664,Store_Map!$A$2:$I$100,4,FALSE),"")</f>
        <v>0</v>
      </c>
      <c r="J2664">
        <f>IFERROR(VLOOKUP(G2664,Store_Map!$A$2:$I$100,5,FALSE),"")</f>
        <v>0</v>
      </c>
      <c r="K2664">
        <f>IFERROR(VLOOKUP(G2664,Store_Map!$A$2:$I$100,6,FALSE),"")</f>
        <v>0</v>
      </c>
      <c r="L2664">
        <f>IFERROR(VLOOKUP(G2664,Store_Map!$A$2:$I$100,7,FALSE),"")</f>
        <v>0</v>
      </c>
      <c r="M2664">
        <f>IFERROR(VLOOKUP(G2664,Store_Map!$A$2:$I$100,8,FALSE),"")</f>
        <v>0</v>
      </c>
      <c r="N2664">
        <f t="shared" si="369"/>
        <v>0</v>
      </c>
      <c r="O2664" t="str">
        <f t="shared" si="370"/>
        <v>PASS</v>
      </c>
      <c r="P2664" t="str">
        <f t="shared" si="371"/>
        <v>PASS</v>
      </c>
      <c r="Q2664" t="str">
        <f t="shared" si="372"/>
        <v>PASS</v>
      </c>
      <c r="R2664" t="str">
        <f t="shared" si="373"/>
        <v>PASS</v>
      </c>
      <c r="S2664" t="str">
        <f t="shared" si="374"/>
        <v>PASS</v>
      </c>
      <c r="T2664">
        <f t="shared" si="375"/>
        <v>100</v>
      </c>
      <c r="U2664" t="str">
        <f t="shared" si="376"/>
        <v>Low</v>
      </c>
      <c r="V2664" t="str">
        <f t="shared" si="377"/>
        <v>Clean</v>
      </c>
    </row>
    <row r="2665" spans="1:22" x14ac:dyDescent="0.3">
      <c r="A2665" t="str">
        <f>Raw_Data!A2665</f>
        <v>6252679</v>
      </c>
      <c r="B2665">
        <f>Raw_Data!B2665</f>
        <v>45681</v>
      </c>
      <c r="C2665" t="str">
        <f>Raw_Data!C2665</f>
        <v>ATORVASTATIN 40 MG TABLET</v>
      </c>
      <c r="D2665" t="str">
        <f>Raw_Data!D2665</f>
        <v>67877051310</v>
      </c>
      <c r="E2665" t="str">
        <f>Raw_Data!E2665</f>
        <v>BYNE, EDMUND</v>
      </c>
      <c r="F2665" t="str">
        <f>Raw_Data!F2665</f>
        <v>1033186648</v>
      </c>
      <c r="G2665" t="str">
        <f>Raw_Data!H2665</f>
        <v>0</v>
      </c>
      <c r="H2665">
        <f>IFERROR(VLOOKUP(G2665,Store_Map!$A$2:$I$100,3,FALSE),"")</f>
        <v>0</v>
      </c>
      <c r="I2665">
        <f>IFERROR(VLOOKUP(G2665,Store_Map!$A$2:$I$100,4,FALSE),"")</f>
        <v>0</v>
      </c>
      <c r="J2665">
        <f>IFERROR(VLOOKUP(G2665,Store_Map!$A$2:$I$100,5,FALSE),"")</f>
        <v>0</v>
      </c>
      <c r="K2665">
        <f>IFERROR(VLOOKUP(G2665,Store_Map!$A$2:$I$100,6,FALSE),"")</f>
        <v>0</v>
      </c>
      <c r="L2665">
        <f>IFERROR(VLOOKUP(G2665,Store_Map!$A$2:$I$100,7,FALSE),"")</f>
        <v>0</v>
      </c>
      <c r="M2665">
        <f>IFERROR(VLOOKUP(G2665,Store_Map!$A$2:$I$100,8,FALSE),"")</f>
        <v>0</v>
      </c>
      <c r="N2665">
        <f t="shared" si="369"/>
        <v>0</v>
      </c>
      <c r="O2665" t="str">
        <f t="shared" si="370"/>
        <v>PASS</v>
      </c>
      <c r="P2665" t="str">
        <f t="shared" si="371"/>
        <v>PASS</v>
      </c>
      <c r="Q2665" t="str">
        <f t="shared" si="372"/>
        <v>PASS</v>
      </c>
      <c r="R2665" t="str">
        <f t="shared" si="373"/>
        <v>PASS</v>
      </c>
      <c r="S2665" t="str">
        <f t="shared" si="374"/>
        <v>PASS</v>
      </c>
      <c r="T2665">
        <f t="shared" si="375"/>
        <v>100</v>
      </c>
      <c r="U2665" t="str">
        <f t="shared" si="376"/>
        <v>Low</v>
      </c>
      <c r="V2665" t="str">
        <f t="shared" si="377"/>
        <v>Clean</v>
      </c>
    </row>
    <row r="2666" spans="1:22" x14ac:dyDescent="0.3">
      <c r="A2666" t="str">
        <f>Raw_Data!A2666</f>
        <v>6252680</v>
      </c>
      <c r="B2666">
        <f>Raw_Data!B2666</f>
        <v>45681</v>
      </c>
      <c r="C2666" t="str">
        <f>Raw_Data!C2666</f>
        <v>METFORMIN HCL 500 MG TABLET</v>
      </c>
      <c r="D2666" t="str">
        <f>Raw_Data!D2666</f>
        <v>68382075805</v>
      </c>
      <c r="E2666" t="str">
        <f>Raw_Data!E2666</f>
        <v>BYNE, EDMUND</v>
      </c>
      <c r="F2666" t="str">
        <f>Raw_Data!F2666</f>
        <v>1033186648</v>
      </c>
      <c r="G2666" t="str">
        <f>Raw_Data!H2666</f>
        <v>0</v>
      </c>
      <c r="H2666">
        <f>IFERROR(VLOOKUP(G2666,Store_Map!$A$2:$I$100,3,FALSE),"")</f>
        <v>0</v>
      </c>
      <c r="I2666">
        <f>IFERROR(VLOOKUP(G2666,Store_Map!$A$2:$I$100,4,FALSE),"")</f>
        <v>0</v>
      </c>
      <c r="J2666">
        <f>IFERROR(VLOOKUP(G2666,Store_Map!$A$2:$I$100,5,FALSE),"")</f>
        <v>0</v>
      </c>
      <c r="K2666">
        <f>IFERROR(VLOOKUP(G2666,Store_Map!$A$2:$I$100,6,FALSE),"")</f>
        <v>0</v>
      </c>
      <c r="L2666">
        <f>IFERROR(VLOOKUP(G2666,Store_Map!$A$2:$I$100,7,FALSE),"")</f>
        <v>0</v>
      </c>
      <c r="M2666">
        <f>IFERROR(VLOOKUP(G2666,Store_Map!$A$2:$I$100,8,FALSE),"")</f>
        <v>0</v>
      </c>
      <c r="N2666">
        <f t="shared" si="369"/>
        <v>0</v>
      </c>
      <c r="O2666" t="str">
        <f t="shared" si="370"/>
        <v>PASS</v>
      </c>
      <c r="P2666" t="str">
        <f t="shared" si="371"/>
        <v>PASS</v>
      </c>
      <c r="Q2666" t="str">
        <f t="shared" si="372"/>
        <v>PASS</v>
      </c>
      <c r="R2666" t="str">
        <f t="shared" si="373"/>
        <v>PASS</v>
      </c>
      <c r="S2666" t="str">
        <f t="shared" si="374"/>
        <v>PASS</v>
      </c>
      <c r="T2666">
        <f t="shared" si="375"/>
        <v>100</v>
      </c>
      <c r="U2666" t="str">
        <f t="shared" si="376"/>
        <v>Low</v>
      </c>
      <c r="V2666" t="str">
        <f t="shared" si="377"/>
        <v>Clean</v>
      </c>
    </row>
    <row r="2667" spans="1:22" x14ac:dyDescent="0.3">
      <c r="A2667" t="str">
        <f>Raw_Data!A2667</f>
        <v>6252682</v>
      </c>
      <c r="B2667">
        <f>Raw_Data!B2667</f>
        <v>45681</v>
      </c>
      <c r="C2667" t="str">
        <f>Raw_Data!C2667</f>
        <v>OXYBUTYNIN CL ER 10 MG TABL</v>
      </c>
      <c r="D2667" t="str">
        <f>Raw_Data!D2667</f>
        <v>27241015604</v>
      </c>
      <c r="E2667" t="str">
        <f>Raw_Data!E2667</f>
        <v>BYNE, EDMUND</v>
      </c>
      <c r="F2667" t="str">
        <f>Raw_Data!F2667</f>
        <v>1033186648</v>
      </c>
      <c r="G2667" t="str">
        <f>Raw_Data!H2667</f>
        <v>0</v>
      </c>
      <c r="H2667">
        <f>IFERROR(VLOOKUP(G2667,Store_Map!$A$2:$I$100,3,FALSE),"")</f>
        <v>0</v>
      </c>
      <c r="I2667">
        <f>IFERROR(VLOOKUP(G2667,Store_Map!$A$2:$I$100,4,FALSE),"")</f>
        <v>0</v>
      </c>
      <c r="J2667">
        <f>IFERROR(VLOOKUP(G2667,Store_Map!$A$2:$I$100,5,FALSE),"")</f>
        <v>0</v>
      </c>
      <c r="K2667">
        <f>IFERROR(VLOOKUP(G2667,Store_Map!$A$2:$I$100,6,FALSE),"")</f>
        <v>0</v>
      </c>
      <c r="L2667">
        <f>IFERROR(VLOOKUP(G2667,Store_Map!$A$2:$I$100,7,FALSE),"")</f>
        <v>0</v>
      </c>
      <c r="M2667">
        <f>IFERROR(VLOOKUP(G2667,Store_Map!$A$2:$I$100,8,FALSE),"")</f>
        <v>0</v>
      </c>
      <c r="N2667">
        <f t="shared" si="369"/>
        <v>0</v>
      </c>
      <c r="O2667" t="str">
        <f t="shared" si="370"/>
        <v>PASS</v>
      </c>
      <c r="P2667" t="str">
        <f t="shared" si="371"/>
        <v>PASS</v>
      </c>
      <c r="Q2667" t="str">
        <f t="shared" si="372"/>
        <v>PASS</v>
      </c>
      <c r="R2667" t="str">
        <f t="shared" si="373"/>
        <v>PASS</v>
      </c>
      <c r="S2667" t="str">
        <f t="shared" si="374"/>
        <v>PASS</v>
      </c>
      <c r="T2667">
        <f t="shared" si="375"/>
        <v>100</v>
      </c>
      <c r="U2667" t="str">
        <f t="shared" si="376"/>
        <v>Low</v>
      </c>
      <c r="V2667" t="str">
        <f t="shared" si="377"/>
        <v>Clean</v>
      </c>
    </row>
    <row r="2668" spans="1:22" x14ac:dyDescent="0.3">
      <c r="A2668" t="str">
        <f>Raw_Data!A2668</f>
        <v>6252685</v>
      </c>
      <c r="B2668">
        <f>Raw_Data!B2668</f>
        <v>45681</v>
      </c>
      <c r="C2668" t="str">
        <f>Raw_Data!C2668</f>
        <v>DOXYCYCLINE HYCLATE 100 MG</v>
      </c>
      <c r="D2668" t="str">
        <f>Raw_Data!D2668</f>
        <v>62135098505</v>
      </c>
      <c r="E2668" t="str">
        <f>Raw_Data!E2668</f>
        <v>GIBBS, JON</v>
      </c>
      <c r="F2668" t="str">
        <f>Raw_Data!F2668</f>
        <v>1700896156</v>
      </c>
      <c r="G2668" t="str">
        <f>Raw_Data!H2668</f>
        <v>0</v>
      </c>
      <c r="H2668">
        <f>IFERROR(VLOOKUP(G2668,Store_Map!$A$2:$I$100,3,FALSE),"")</f>
        <v>0</v>
      </c>
      <c r="I2668">
        <f>IFERROR(VLOOKUP(G2668,Store_Map!$A$2:$I$100,4,FALSE),"")</f>
        <v>0</v>
      </c>
      <c r="J2668">
        <f>IFERROR(VLOOKUP(G2668,Store_Map!$A$2:$I$100,5,FALSE),"")</f>
        <v>0</v>
      </c>
      <c r="K2668">
        <f>IFERROR(VLOOKUP(G2668,Store_Map!$A$2:$I$100,6,FALSE),"")</f>
        <v>0</v>
      </c>
      <c r="L2668">
        <f>IFERROR(VLOOKUP(G2668,Store_Map!$A$2:$I$100,7,FALSE),"")</f>
        <v>0</v>
      </c>
      <c r="M2668">
        <f>IFERROR(VLOOKUP(G2668,Store_Map!$A$2:$I$100,8,FALSE),"")</f>
        <v>0</v>
      </c>
      <c r="N2668">
        <f t="shared" si="369"/>
        <v>0</v>
      </c>
      <c r="O2668" t="str">
        <f t="shared" si="370"/>
        <v>PASS</v>
      </c>
      <c r="P2668" t="str">
        <f t="shared" si="371"/>
        <v>PASS</v>
      </c>
      <c r="Q2668" t="str">
        <f t="shared" si="372"/>
        <v>PASS</v>
      </c>
      <c r="R2668" t="str">
        <f t="shared" si="373"/>
        <v>PASS</v>
      </c>
      <c r="S2668" t="str">
        <f t="shared" si="374"/>
        <v>PASS</v>
      </c>
      <c r="T2668">
        <f t="shared" si="375"/>
        <v>100</v>
      </c>
      <c r="U2668" t="str">
        <f t="shared" si="376"/>
        <v>Low</v>
      </c>
      <c r="V2668" t="str">
        <f t="shared" si="377"/>
        <v>Clean</v>
      </c>
    </row>
    <row r="2669" spans="1:22" x14ac:dyDescent="0.3">
      <c r="A2669" t="str">
        <f>Raw_Data!A2669</f>
        <v>6252689</v>
      </c>
      <c r="B2669">
        <f>Raw_Data!B2669</f>
        <v>45681</v>
      </c>
      <c r="C2669" t="str">
        <f>Raw_Data!C2669</f>
        <v>AMLODIPINE BESYLATE 2.5 MG</v>
      </c>
      <c r="D2669" t="str">
        <f>Raw_Data!D2669</f>
        <v>69097012605</v>
      </c>
      <c r="E2669" t="str">
        <f>Raw_Data!E2669</f>
        <v>BYNE, EDMUND</v>
      </c>
      <c r="F2669" t="str">
        <f>Raw_Data!F2669</f>
        <v>1033186648</v>
      </c>
      <c r="G2669" t="str">
        <f>Raw_Data!H2669</f>
        <v>0</v>
      </c>
      <c r="H2669">
        <f>IFERROR(VLOOKUP(G2669,Store_Map!$A$2:$I$100,3,FALSE),"")</f>
        <v>0</v>
      </c>
      <c r="I2669">
        <f>IFERROR(VLOOKUP(G2669,Store_Map!$A$2:$I$100,4,FALSE),"")</f>
        <v>0</v>
      </c>
      <c r="J2669">
        <f>IFERROR(VLOOKUP(G2669,Store_Map!$A$2:$I$100,5,FALSE),"")</f>
        <v>0</v>
      </c>
      <c r="K2669">
        <f>IFERROR(VLOOKUP(G2669,Store_Map!$A$2:$I$100,6,FALSE),"")</f>
        <v>0</v>
      </c>
      <c r="L2669">
        <f>IFERROR(VLOOKUP(G2669,Store_Map!$A$2:$I$100,7,FALSE),"")</f>
        <v>0</v>
      </c>
      <c r="M2669">
        <f>IFERROR(VLOOKUP(G2669,Store_Map!$A$2:$I$100,8,FALSE),"")</f>
        <v>0</v>
      </c>
      <c r="N2669">
        <f t="shared" si="369"/>
        <v>0</v>
      </c>
      <c r="O2669" t="str">
        <f t="shared" si="370"/>
        <v>PASS</v>
      </c>
      <c r="P2669" t="str">
        <f t="shared" si="371"/>
        <v>PASS</v>
      </c>
      <c r="Q2669" t="str">
        <f t="shared" si="372"/>
        <v>PASS</v>
      </c>
      <c r="R2669" t="str">
        <f t="shared" si="373"/>
        <v>PASS</v>
      </c>
      <c r="S2669" t="str">
        <f t="shared" si="374"/>
        <v>PASS</v>
      </c>
      <c r="T2669">
        <f t="shared" si="375"/>
        <v>100</v>
      </c>
      <c r="U2669" t="str">
        <f t="shared" si="376"/>
        <v>Low</v>
      </c>
      <c r="V2669" t="str">
        <f t="shared" si="377"/>
        <v>Clean</v>
      </c>
    </row>
    <row r="2670" spans="1:22" x14ac:dyDescent="0.3">
      <c r="A2670" t="str">
        <f>Raw_Data!A2670</f>
        <v>6241998</v>
      </c>
      <c r="B2670">
        <f>Raw_Data!B2670</f>
        <v>45681</v>
      </c>
      <c r="C2670" t="str">
        <f>Raw_Data!C2670</f>
        <v>ATORVASTATIN 40 MG TABLET</v>
      </c>
      <c r="D2670" t="str">
        <f>Raw_Data!D2670</f>
        <v>67877051310</v>
      </c>
      <c r="E2670" t="str">
        <f>Raw_Data!E2670</f>
        <v>GIBBS, JON</v>
      </c>
      <c r="F2670" t="str">
        <f>Raw_Data!F2670</f>
        <v>1700896156</v>
      </c>
      <c r="G2670" t="str">
        <f>Raw_Data!H2670</f>
        <v>0</v>
      </c>
      <c r="H2670">
        <f>IFERROR(VLOOKUP(G2670,Store_Map!$A$2:$I$100,3,FALSE),"")</f>
        <v>0</v>
      </c>
      <c r="I2670">
        <f>IFERROR(VLOOKUP(G2670,Store_Map!$A$2:$I$100,4,FALSE),"")</f>
        <v>0</v>
      </c>
      <c r="J2670">
        <f>IFERROR(VLOOKUP(G2670,Store_Map!$A$2:$I$100,5,FALSE),"")</f>
        <v>0</v>
      </c>
      <c r="K2670">
        <f>IFERROR(VLOOKUP(G2670,Store_Map!$A$2:$I$100,6,FALSE),"")</f>
        <v>0</v>
      </c>
      <c r="L2670">
        <f>IFERROR(VLOOKUP(G2670,Store_Map!$A$2:$I$100,7,FALSE),"")</f>
        <v>0</v>
      </c>
      <c r="M2670">
        <f>IFERROR(VLOOKUP(G2670,Store_Map!$A$2:$I$100,8,FALSE),"")</f>
        <v>0</v>
      </c>
      <c r="N2670">
        <f t="shared" si="369"/>
        <v>0</v>
      </c>
      <c r="O2670" t="str">
        <f t="shared" si="370"/>
        <v>PASS</v>
      </c>
      <c r="P2670" t="str">
        <f t="shared" si="371"/>
        <v>PASS</v>
      </c>
      <c r="Q2670" t="str">
        <f t="shared" si="372"/>
        <v>PASS</v>
      </c>
      <c r="R2670" t="str">
        <f t="shared" si="373"/>
        <v>PASS</v>
      </c>
      <c r="S2670" t="str">
        <f t="shared" si="374"/>
        <v>PASS</v>
      </c>
      <c r="T2670">
        <f t="shared" si="375"/>
        <v>100</v>
      </c>
      <c r="U2670" t="str">
        <f t="shared" si="376"/>
        <v>Low</v>
      </c>
      <c r="V2670" t="str">
        <f t="shared" si="377"/>
        <v>Clean</v>
      </c>
    </row>
    <row r="2671" spans="1:22" x14ac:dyDescent="0.3">
      <c r="A2671" t="str">
        <f>Raw_Data!A2671</f>
        <v>6252702</v>
      </c>
      <c r="B2671">
        <f>Raw_Data!B2671</f>
        <v>45681</v>
      </c>
      <c r="C2671" t="str">
        <f>Raw_Data!C2671</f>
        <v>MELOXICAM 7.5 MG TABLET</v>
      </c>
      <c r="D2671" t="str">
        <f>Raw_Data!D2671</f>
        <v>68382005001</v>
      </c>
      <c r="E2671" t="str">
        <f>Raw_Data!E2671</f>
        <v>GIBBS, JON</v>
      </c>
      <c r="F2671" t="str">
        <f>Raw_Data!F2671</f>
        <v>1700896156</v>
      </c>
      <c r="G2671" t="str">
        <f>Raw_Data!H2671</f>
        <v>0</v>
      </c>
      <c r="H2671">
        <f>IFERROR(VLOOKUP(G2671,Store_Map!$A$2:$I$100,3,FALSE),"")</f>
        <v>0</v>
      </c>
      <c r="I2671">
        <f>IFERROR(VLOOKUP(G2671,Store_Map!$A$2:$I$100,4,FALSE),"")</f>
        <v>0</v>
      </c>
      <c r="J2671">
        <f>IFERROR(VLOOKUP(G2671,Store_Map!$A$2:$I$100,5,FALSE),"")</f>
        <v>0</v>
      </c>
      <c r="K2671">
        <f>IFERROR(VLOOKUP(G2671,Store_Map!$A$2:$I$100,6,FALSE),"")</f>
        <v>0</v>
      </c>
      <c r="L2671">
        <f>IFERROR(VLOOKUP(G2671,Store_Map!$A$2:$I$100,7,FALSE),"")</f>
        <v>0</v>
      </c>
      <c r="M2671">
        <f>IFERROR(VLOOKUP(G2671,Store_Map!$A$2:$I$100,8,FALSE),"")</f>
        <v>0</v>
      </c>
      <c r="N2671">
        <f t="shared" si="369"/>
        <v>0</v>
      </c>
      <c r="O2671" t="str">
        <f t="shared" si="370"/>
        <v>PASS</v>
      </c>
      <c r="P2671" t="str">
        <f t="shared" si="371"/>
        <v>PASS</v>
      </c>
      <c r="Q2671" t="str">
        <f t="shared" si="372"/>
        <v>PASS</v>
      </c>
      <c r="R2671" t="str">
        <f t="shared" si="373"/>
        <v>PASS</v>
      </c>
      <c r="S2671" t="str">
        <f t="shared" si="374"/>
        <v>PASS</v>
      </c>
      <c r="T2671">
        <f t="shared" si="375"/>
        <v>100</v>
      </c>
      <c r="U2671" t="str">
        <f t="shared" si="376"/>
        <v>Low</v>
      </c>
      <c r="V2671" t="str">
        <f t="shared" si="377"/>
        <v>Clean</v>
      </c>
    </row>
    <row r="2672" spans="1:22" x14ac:dyDescent="0.3">
      <c r="A2672" t="str">
        <f>Raw_Data!A2672</f>
        <v>6252703</v>
      </c>
      <c r="B2672">
        <f>Raw_Data!B2672</f>
        <v>45681</v>
      </c>
      <c r="C2672" t="str">
        <f>Raw_Data!C2672</f>
        <v>METFORMIN HCL ER 500 MG TAB</v>
      </c>
      <c r="D2672" t="str">
        <f>Raw_Data!D2672</f>
        <v>49483062350</v>
      </c>
      <c r="E2672" t="str">
        <f>Raw_Data!E2672</f>
        <v>GIBBS, JON</v>
      </c>
      <c r="F2672" t="str">
        <f>Raw_Data!F2672</f>
        <v>1700896156</v>
      </c>
      <c r="G2672" t="str">
        <f>Raw_Data!H2672</f>
        <v>0</v>
      </c>
      <c r="H2672">
        <f>IFERROR(VLOOKUP(G2672,Store_Map!$A$2:$I$100,3,FALSE),"")</f>
        <v>0</v>
      </c>
      <c r="I2672">
        <f>IFERROR(VLOOKUP(G2672,Store_Map!$A$2:$I$100,4,FALSE),"")</f>
        <v>0</v>
      </c>
      <c r="J2672">
        <f>IFERROR(VLOOKUP(G2672,Store_Map!$A$2:$I$100,5,FALSE),"")</f>
        <v>0</v>
      </c>
      <c r="K2672">
        <f>IFERROR(VLOOKUP(G2672,Store_Map!$A$2:$I$100,6,FALSE),"")</f>
        <v>0</v>
      </c>
      <c r="L2672">
        <f>IFERROR(VLOOKUP(G2672,Store_Map!$A$2:$I$100,7,FALSE),"")</f>
        <v>0</v>
      </c>
      <c r="M2672">
        <f>IFERROR(VLOOKUP(G2672,Store_Map!$A$2:$I$100,8,FALSE),"")</f>
        <v>0</v>
      </c>
      <c r="N2672">
        <f t="shared" si="369"/>
        <v>0</v>
      </c>
      <c r="O2672" t="str">
        <f t="shared" si="370"/>
        <v>PASS</v>
      </c>
      <c r="P2672" t="str">
        <f t="shared" si="371"/>
        <v>PASS</v>
      </c>
      <c r="Q2672" t="str">
        <f t="shared" si="372"/>
        <v>PASS</v>
      </c>
      <c r="R2672" t="str">
        <f t="shared" si="373"/>
        <v>PASS</v>
      </c>
      <c r="S2672" t="str">
        <f t="shared" si="374"/>
        <v>PASS</v>
      </c>
      <c r="T2672">
        <f t="shared" si="375"/>
        <v>100</v>
      </c>
      <c r="U2672" t="str">
        <f t="shared" si="376"/>
        <v>Low</v>
      </c>
      <c r="V2672" t="str">
        <f t="shared" si="377"/>
        <v>Clean</v>
      </c>
    </row>
    <row r="2673" spans="1:22" x14ac:dyDescent="0.3">
      <c r="A2673" t="str">
        <f>Raw_Data!A2673</f>
        <v>6252705</v>
      </c>
      <c r="B2673">
        <f>Raw_Data!B2673</f>
        <v>45681</v>
      </c>
      <c r="C2673" t="str">
        <f>Raw_Data!C2673</f>
        <v>LEVOTHYROXINE 25 MCG TABLET</v>
      </c>
      <c r="D2673" t="str">
        <f>Raw_Data!D2673</f>
        <v>68180096509</v>
      </c>
      <c r="E2673" t="str">
        <f>Raw_Data!E2673</f>
        <v>BYNE, EDMUND</v>
      </c>
      <c r="F2673" t="str">
        <f>Raw_Data!F2673</f>
        <v>1033186648</v>
      </c>
      <c r="G2673" t="str">
        <f>Raw_Data!H2673</f>
        <v>0</v>
      </c>
      <c r="H2673">
        <f>IFERROR(VLOOKUP(G2673,Store_Map!$A$2:$I$100,3,FALSE),"")</f>
        <v>0</v>
      </c>
      <c r="I2673">
        <f>IFERROR(VLOOKUP(G2673,Store_Map!$A$2:$I$100,4,FALSE),"")</f>
        <v>0</v>
      </c>
      <c r="J2673">
        <f>IFERROR(VLOOKUP(G2673,Store_Map!$A$2:$I$100,5,FALSE),"")</f>
        <v>0</v>
      </c>
      <c r="K2673">
        <f>IFERROR(VLOOKUP(G2673,Store_Map!$A$2:$I$100,6,FALSE),"")</f>
        <v>0</v>
      </c>
      <c r="L2673">
        <f>IFERROR(VLOOKUP(G2673,Store_Map!$A$2:$I$100,7,FALSE),"")</f>
        <v>0</v>
      </c>
      <c r="M2673">
        <f>IFERROR(VLOOKUP(G2673,Store_Map!$A$2:$I$100,8,FALSE),"")</f>
        <v>0</v>
      </c>
      <c r="N2673">
        <f t="shared" si="369"/>
        <v>0</v>
      </c>
      <c r="O2673" t="str">
        <f t="shared" si="370"/>
        <v>PASS</v>
      </c>
      <c r="P2673" t="str">
        <f t="shared" si="371"/>
        <v>PASS</v>
      </c>
      <c r="Q2673" t="str">
        <f t="shared" si="372"/>
        <v>PASS</v>
      </c>
      <c r="R2673" t="str">
        <f t="shared" si="373"/>
        <v>PASS</v>
      </c>
      <c r="S2673" t="str">
        <f t="shared" si="374"/>
        <v>PASS</v>
      </c>
      <c r="T2673">
        <f t="shared" si="375"/>
        <v>100</v>
      </c>
      <c r="U2673" t="str">
        <f t="shared" si="376"/>
        <v>Low</v>
      </c>
      <c r="V2673" t="str">
        <f t="shared" si="377"/>
        <v>Clean</v>
      </c>
    </row>
    <row r="2674" spans="1:22" x14ac:dyDescent="0.3">
      <c r="A2674" t="str">
        <f>Raw_Data!A2674</f>
        <v>6252706</v>
      </c>
      <c r="B2674">
        <f>Raw_Data!B2674</f>
        <v>45681</v>
      </c>
      <c r="C2674" t="str">
        <f>Raw_Data!C2674</f>
        <v>AMLODIPINE BESYLATE 5 MG TA</v>
      </c>
      <c r="D2674" t="str">
        <f>Raw_Data!D2674</f>
        <v>69097012715</v>
      </c>
      <c r="E2674" t="str">
        <f>Raw_Data!E2674</f>
        <v>BYNE, EDMUND</v>
      </c>
      <c r="F2674" t="str">
        <f>Raw_Data!F2674</f>
        <v>1033186648</v>
      </c>
      <c r="G2674" t="str">
        <f>Raw_Data!H2674</f>
        <v>0</v>
      </c>
      <c r="H2674">
        <f>IFERROR(VLOOKUP(G2674,Store_Map!$A$2:$I$100,3,FALSE),"")</f>
        <v>0</v>
      </c>
      <c r="I2674">
        <f>IFERROR(VLOOKUP(G2674,Store_Map!$A$2:$I$100,4,FALSE),"")</f>
        <v>0</v>
      </c>
      <c r="J2674">
        <f>IFERROR(VLOOKUP(G2674,Store_Map!$A$2:$I$100,5,FALSE),"")</f>
        <v>0</v>
      </c>
      <c r="K2674">
        <f>IFERROR(VLOOKUP(G2674,Store_Map!$A$2:$I$100,6,FALSE),"")</f>
        <v>0</v>
      </c>
      <c r="L2674">
        <f>IFERROR(VLOOKUP(G2674,Store_Map!$A$2:$I$100,7,FALSE),"")</f>
        <v>0</v>
      </c>
      <c r="M2674">
        <f>IFERROR(VLOOKUP(G2674,Store_Map!$A$2:$I$100,8,FALSE),"")</f>
        <v>0</v>
      </c>
      <c r="N2674">
        <f t="shared" si="369"/>
        <v>0</v>
      </c>
      <c r="O2674" t="str">
        <f t="shared" si="370"/>
        <v>PASS</v>
      </c>
      <c r="P2674" t="str">
        <f t="shared" si="371"/>
        <v>PASS</v>
      </c>
      <c r="Q2674" t="str">
        <f t="shared" si="372"/>
        <v>PASS</v>
      </c>
      <c r="R2674" t="str">
        <f t="shared" si="373"/>
        <v>PASS</v>
      </c>
      <c r="S2674" t="str">
        <f t="shared" si="374"/>
        <v>PASS</v>
      </c>
      <c r="T2674">
        <f t="shared" si="375"/>
        <v>100</v>
      </c>
      <c r="U2674" t="str">
        <f t="shared" si="376"/>
        <v>Low</v>
      </c>
      <c r="V2674" t="str">
        <f t="shared" si="377"/>
        <v>Clean</v>
      </c>
    </row>
    <row r="2675" spans="1:22" x14ac:dyDescent="0.3">
      <c r="A2675" t="str">
        <f>Raw_Data!A2675</f>
        <v>6252707</v>
      </c>
      <c r="B2675">
        <f>Raw_Data!B2675</f>
        <v>45681</v>
      </c>
      <c r="C2675" t="str">
        <f>Raw_Data!C2675</f>
        <v>VENLAFAXINE HCL ER 150 MG C</v>
      </c>
      <c r="D2675" t="str">
        <f>Raw_Data!D2675</f>
        <v>65862069790</v>
      </c>
      <c r="E2675" t="str">
        <f>Raw_Data!E2675</f>
        <v>BYNE, EDMUND</v>
      </c>
      <c r="F2675" t="str">
        <f>Raw_Data!F2675</f>
        <v>1033186648</v>
      </c>
      <c r="G2675" t="str">
        <f>Raw_Data!H2675</f>
        <v>0</v>
      </c>
      <c r="H2675">
        <f>IFERROR(VLOOKUP(G2675,Store_Map!$A$2:$I$100,3,FALSE),"")</f>
        <v>0</v>
      </c>
      <c r="I2675">
        <f>IFERROR(VLOOKUP(G2675,Store_Map!$A$2:$I$100,4,FALSE),"")</f>
        <v>0</v>
      </c>
      <c r="J2675">
        <f>IFERROR(VLOOKUP(G2675,Store_Map!$A$2:$I$100,5,FALSE),"")</f>
        <v>0</v>
      </c>
      <c r="K2675">
        <f>IFERROR(VLOOKUP(G2675,Store_Map!$A$2:$I$100,6,FALSE),"")</f>
        <v>0</v>
      </c>
      <c r="L2675">
        <f>IFERROR(VLOOKUP(G2675,Store_Map!$A$2:$I$100,7,FALSE),"")</f>
        <v>0</v>
      </c>
      <c r="M2675">
        <f>IFERROR(VLOOKUP(G2675,Store_Map!$A$2:$I$100,8,FALSE),"")</f>
        <v>0</v>
      </c>
      <c r="N2675">
        <f t="shared" si="369"/>
        <v>0</v>
      </c>
      <c r="O2675" t="str">
        <f t="shared" si="370"/>
        <v>PASS</v>
      </c>
      <c r="P2675" t="str">
        <f t="shared" si="371"/>
        <v>PASS</v>
      </c>
      <c r="Q2675" t="str">
        <f t="shared" si="372"/>
        <v>PASS</v>
      </c>
      <c r="R2675" t="str">
        <f t="shared" si="373"/>
        <v>PASS</v>
      </c>
      <c r="S2675" t="str">
        <f t="shared" si="374"/>
        <v>PASS</v>
      </c>
      <c r="T2675">
        <f t="shared" si="375"/>
        <v>100</v>
      </c>
      <c r="U2675" t="str">
        <f t="shared" si="376"/>
        <v>Low</v>
      </c>
      <c r="V2675" t="str">
        <f t="shared" si="377"/>
        <v>Clean</v>
      </c>
    </row>
    <row r="2676" spans="1:22" x14ac:dyDescent="0.3">
      <c r="A2676" t="str">
        <f>Raw_Data!A2676</f>
        <v>6242182</v>
      </c>
      <c r="B2676">
        <f>Raw_Data!B2676</f>
        <v>45681</v>
      </c>
      <c r="C2676" t="str">
        <f>Raw_Data!C2676</f>
        <v>AMLODIPINE BESYLATE 10 MG T</v>
      </c>
      <c r="D2676" t="str">
        <f>Raw_Data!D2676</f>
        <v>29300039810</v>
      </c>
      <c r="E2676" t="str">
        <f>Raw_Data!E2676</f>
        <v>GIBBS, JON</v>
      </c>
      <c r="F2676" t="str">
        <f>Raw_Data!F2676</f>
        <v>1700896156</v>
      </c>
      <c r="G2676" t="str">
        <f>Raw_Data!H2676</f>
        <v>0</v>
      </c>
      <c r="H2676">
        <f>IFERROR(VLOOKUP(G2676,Store_Map!$A$2:$I$100,3,FALSE),"")</f>
        <v>0</v>
      </c>
      <c r="I2676">
        <f>IFERROR(VLOOKUP(G2676,Store_Map!$A$2:$I$100,4,FALSE),"")</f>
        <v>0</v>
      </c>
      <c r="J2676">
        <f>IFERROR(VLOOKUP(G2676,Store_Map!$A$2:$I$100,5,FALSE),"")</f>
        <v>0</v>
      </c>
      <c r="K2676">
        <f>IFERROR(VLOOKUP(G2676,Store_Map!$A$2:$I$100,6,FALSE),"")</f>
        <v>0</v>
      </c>
      <c r="L2676">
        <f>IFERROR(VLOOKUP(G2676,Store_Map!$A$2:$I$100,7,FALSE),"")</f>
        <v>0</v>
      </c>
      <c r="M2676">
        <f>IFERROR(VLOOKUP(G2676,Store_Map!$A$2:$I$100,8,FALSE),"")</f>
        <v>0</v>
      </c>
      <c r="N2676">
        <f t="shared" si="369"/>
        <v>0</v>
      </c>
      <c r="O2676" t="str">
        <f t="shared" si="370"/>
        <v>PASS</v>
      </c>
      <c r="P2676" t="str">
        <f t="shared" si="371"/>
        <v>PASS</v>
      </c>
      <c r="Q2676" t="str">
        <f t="shared" si="372"/>
        <v>PASS</v>
      </c>
      <c r="R2676" t="str">
        <f t="shared" si="373"/>
        <v>PASS</v>
      </c>
      <c r="S2676" t="str">
        <f t="shared" si="374"/>
        <v>PASS</v>
      </c>
      <c r="T2676">
        <f t="shared" si="375"/>
        <v>100</v>
      </c>
      <c r="U2676" t="str">
        <f t="shared" si="376"/>
        <v>Low</v>
      </c>
      <c r="V2676" t="str">
        <f t="shared" si="377"/>
        <v>Clean</v>
      </c>
    </row>
    <row r="2677" spans="1:22" x14ac:dyDescent="0.3">
      <c r="A2677" t="str">
        <f>Raw_Data!A2677</f>
        <v>6235956</v>
      </c>
      <c r="B2677">
        <f>Raw_Data!B2677</f>
        <v>45681</v>
      </c>
      <c r="C2677" t="str">
        <f>Raw_Data!C2677</f>
        <v>IBUPROFEN 800 MG TABLET</v>
      </c>
      <c r="D2677" t="str">
        <f>Raw_Data!D2677</f>
        <v>59651036205</v>
      </c>
      <c r="E2677" t="str">
        <f>Raw_Data!E2677</f>
        <v>GIBBS, JON</v>
      </c>
      <c r="F2677" t="str">
        <f>Raw_Data!F2677</f>
        <v>1700896156</v>
      </c>
      <c r="G2677" t="str">
        <f>Raw_Data!H2677</f>
        <v>0</v>
      </c>
      <c r="H2677">
        <f>IFERROR(VLOOKUP(G2677,Store_Map!$A$2:$I$100,3,FALSE),"")</f>
        <v>0</v>
      </c>
      <c r="I2677">
        <f>IFERROR(VLOOKUP(G2677,Store_Map!$A$2:$I$100,4,FALSE),"")</f>
        <v>0</v>
      </c>
      <c r="J2677">
        <f>IFERROR(VLOOKUP(G2677,Store_Map!$A$2:$I$100,5,FALSE),"")</f>
        <v>0</v>
      </c>
      <c r="K2677">
        <f>IFERROR(VLOOKUP(G2677,Store_Map!$A$2:$I$100,6,FALSE),"")</f>
        <v>0</v>
      </c>
      <c r="L2677">
        <f>IFERROR(VLOOKUP(G2677,Store_Map!$A$2:$I$100,7,FALSE),"")</f>
        <v>0</v>
      </c>
      <c r="M2677">
        <f>IFERROR(VLOOKUP(G2677,Store_Map!$A$2:$I$100,8,FALSE),"")</f>
        <v>0</v>
      </c>
      <c r="N2677">
        <f t="shared" si="369"/>
        <v>0</v>
      </c>
      <c r="O2677" t="str">
        <f t="shared" si="370"/>
        <v>PASS</v>
      </c>
      <c r="P2677" t="str">
        <f t="shared" si="371"/>
        <v>PASS</v>
      </c>
      <c r="Q2677" t="str">
        <f t="shared" si="372"/>
        <v>PASS</v>
      </c>
      <c r="R2677" t="str">
        <f t="shared" si="373"/>
        <v>PASS</v>
      </c>
      <c r="S2677" t="str">
        <f t="shared" si="374"/>
        <v>PASS</v>
      </c>
      <c r="T2677">
        <f t="shared" si="375"/>
        <v>100</v>
      </c>
      <c r="U2677" t="str">
        <f t="shared" si="376"/>
        <v>Low</v>
      </c>
      <c r="V2677" t="str">
        <f t="shared" si="377"/>
        <v>Clean</v>
      </c>
    </row>
    <row r="2678" spans="1:22" x14ac:dyDescent="0.3">
      <c r="A2678" t="str">
        <f>Raw_Data!A2678</f>
        <v>6249394</v>
      </c>
      <c r="B2678">
        <f>Raw_Data!B2678</f>
        <v>45681</v>
      </c>
      <c r="C2678" t="str">
        <f>Raw_Data!C2678</f>
        <v>VIAGRA 50 MG TABLET</v>
      </c>
      <c r="D2678" t="str">
        <f>Raw_Data!D2678</f>
        <v>69421030</v>
      </c>
      <c r="E2678" t="str">
        <f>Raw_Data!E2678</f>
        <v>GIBBS, JON</v>
      </c>
      <c r="F2678" t="str">
        <f>Raw_Data!F2678</f>
        <v>1700896156</v>
      </c>
      <c r="G2678" t="str">
        <f>Raw_Data!H2678</f>
        <v>0</v>
      </c>
      <c r="H2678">
        <f>IFERROR(VLOOKUP(G2678,Store_Map!$A$2:$I$100,3,FALSE),"")</f>
        <v>0</v>
      </c>
      <c r="I2678">
        <f>IFERROR(VLOOKUP(G2678,Store_Map!$A$2:$I$100,4,FALSE),"")</f>
        <v>0</v>
      </c>
      <c r="J2678">
        <f>IFERROR(VLOOKUP(G2678,Store_Map!$A$2:$I$100,5,FALSE),"")</f>
        <v>0</v>
      </c>
      <c r="K2678">
        <f>IFERROR(VLOOKUP(G2678,Store_Map!$A$2:$I$100,6,FALSE),"")</f>
        <v>0</v>
      </c>
      <c r="L2678">
        <f>IFERROR(VLOOKUP(G2678,Store_Map!$A$2:$I$100,7,FALSE),"")</f>
        <v>0</v>
      </c>
      <c r="M2678">
        <f>IFERROR(VLOOKUP(G2678,Store_Map!$A$2:$I$100,8,FALSE),"")</f>
        <v>0</v>
      </c>
      <c r="N2678">
        <f t="shared" si="369"/>
        <v>0</v>
      </c>
      <c r="O2678" t="str">
        <f t="shared" si="370"/>
        <v>PASS</v>
      </c>
      <c r="P2678" t="str">
        <f t="shared" si="371"/>
        <v>REVIEW</v>
      </c>
      <c r="Q2678" t="str">
        <f t="shared" si="372"/>
        <v>PASS</v>
      </c>
      <c r="R2678" t="str">
        <f t="shared" si="373"/>
        <v>PASS</v>
      </c>
      <c r="S2678" t="str">
        <f t="shared" si="374"/>
        <v>REVIEW</v>
      </c>
      <c r="T2678">
        <f t="shared" si="375"/>
        <v>90</v>
      </c>
      <c r="U2678" t="str">
        <f t="shared" si="376"/>
        <v>Low</v>
      </c>
      <c r="V2678" t="str">
        <f t="shared" si="377"/>
        <v>Invalid NDC</v>
      </c>
    </row>
    <row r="2679" spans="1:22" x14ac:dyDescent="0.3">
      <c r="A2679" t="str">
        <f>Raw_Data!A2679</f>
        <v>6252708</v>
      </c>
      <c r="B2679">
        <f>Raw_Data!B2679</f>
        <v>45681</v>
      </c>
      <c r="C2679" t="str">
        <f>Raw_Data!C2679</f>
        <v>METOPROLOL TARTRATE 100 MG</v>
      </c>
      <c r="D2679" t="str">
        <f>Raw_Data!D2679</f>
        <v>378004710</v>
      </c>
      <c r="E2679" t="str">
        <f>Raw_Data!E2679</f>
        <v>BYNE, EDMUND</v>
      </c>
      <c r="F2679" t="str">
        <f>Raw_Data!F2679</f>
        <v>1033186648</v>
      </c>
      <c r="G2679" t="str">
        <f>Raw_Data!H2679</f>
        <v>0</v>
      </c>
      <c r="H2679">
        <f>IFERROR(VLOOKUP(G2679,Store_Map!$A$2:$I$100,3,FALSE),"")</f>
        <v>0</v>
      </c>
      <c r="I2679">
        <f>IFERROR(VLOOKUP(G2679,Store_Map!$A$2:$I$100,4,FALSE),"")</f>
        <v>0</v>
      </c>
      <c r="J2679">
        <f>IFERROR(VLOOKUP(G2679,Store_Map!$A$2:$I$100,5,FALSE),"")</f>
        <v>0</v>
      </c>
      <c r="K2679">
        <f>IFERROR(VLOOKUP(G2679,Store_Map!$A$2:$I$100,6,FALSE),"")</f>
        <v>0</v>
      </c>
      <c r="L2679">
        <f>IFERROR(VLOOKUP(G2679,Store_Map!$A$2:$I$100,7,FALSE),"")</f>
        <v>0</v>
      </c>
      <c r="M2679">
        <f>IFERROR(VLOOKUP(G2679,Store_Map!$A$2:$I$100,8,FALSE),"")</f>
        <v>0</v>
      </c>
      <c r="N2679">
        <f t="shared" si="369"/>
        <v>0</v>
      </c>
      <c r="O2679" t="str">
        <f t="shared" si="370"/>
        <v>PASS</v>
      </c>
      <c r="P2679" t="str">
        <f t="shared" si="371"/>
        <v>REVIEW</v>
      </c>
      <c r="Q2679" t="str">
        <f t="shared" si="372"/>
        <v>PASS</v>
      </c>
      <c r="R2679" t="str">
        <f t="shared" si="373"/>
        <v>PASS</v>
      </c>
      <c r="S2679" t="str">
        <f t="shared" si="374"/>
        <v>REVIEW</v>
      </c>
      <c r="T2679">
        <f t="shared" si="375"/>
        <v>90</v>
      </c>
      <c r="U2679" t="str">
        <f t="shared" si="376"/>
        <v>Low</v>
      </c>
      <c r="V2679" t="str">
        <f t="shared" si="377"/>
        <v>Invalid NDC</v>
      </c>
    </row>
    <row r="2680" spans="1:22" x14ac:dyDescent="0.3">
      <c r="A2680" t="str">
        <f>Raw_Data!A2680</f>
        <v>6252709</v>
      </c>
      <c r="B2680">
        <f>Raw_Data!B2680</f>
        <v>45681</v>
      </c>
      <c r="C2680" t="str">
        <f>Raw_Data!C2680</f>
        <v>GABAPENTIN 100 MG CAPSULE</v>
      </c>
      <c r="D2680" t="str">
        <f>Raw_Data!D2680</f>
        <v>67877022210</v>
      </c>
      <c r="E2680" t="str">
        <f>Raw_Data!E2680</f>
        <v>BYNE, EDMUND</v>
      </c>
      <c r="F2680" t="str">
        <f>Raw_Data!F2680</f>
        <v>1033186648</v>
      </c>
      <c r="G2680" t="str">
        <f>Raw_Data!H2680</f>
        <v>0</v>
      </c>
      <c r="H2680">
        <f>IFERROR(VLOOKUP(G2680,Store_Map!$A$2:$I$100,3,FALSE),"")</f>
        <v>0</v>
      </c>
      <c r="I2680">
        <f>IFERROR(VLOOKUP(G2680,Store_Map!$A$2:$I$100,4,FALSE),"")</f>
        <v>0</v>
      </c>
      <c r="J2680">
        <f>IFERROR(VLOOKUP(G2680,Store_Map!$A$2:$I$100,5,FALSE),"")</f>
        <v>0</v>
      </c>
      <c r="K2680">
        <f>IFERROR(VLOOKUP(G2680,Store_Map!$A$2:$I$100,6,FALSE),"")</f>
        <v>0</v>
      </c>
      <c r="L2680">
        <f>IFERROR(VLOOKUP(G2680,Store_Map!$A$2:$I$100,7,FALSE),"")</f>
        <v>0</v>
      </c>
      <c r="M2680">
        <f>IFERROR(VLOOKUP(G2680,Store_Map!$A$2:$I$100,8,FALSE),"")</f>
        <v>0</v>
      </c>
      <c r="N2680">
        <f t="shared" si="369"/>
        <v>0</v>
      </c>
      <c r="O2680" t="str">
        <f t="shared" si="370"/>
        <v>PASS</v>
      </c>
      <c r="P2680" t="str">
        <f t="shared" si="371"/>
        <v>PASS</v>
      </c>
      <c r="Q2680" t="str">
        <f t="shared" si="372"/>
        <v>PASS</v>
      </c>
      <c r="R2680" t="str">
        <f t="shared" si="373"/>
        <v>PASS</v>
      </c>
      <c r="S2680" t="str">
        <f t="shared" si="374"/>
        <v>PASS</v>
      </c>
      <c r="T2680">
        <f t="shared" si="375"/>
        <v>100</v>
      </c>
      <c r="U2680" t="str">
        <f t="shared" si="376"/>
        <v>Low</v>
      </c>
      <c r="V2680" t="str">
        <f t="shared" si="377"/>
        <v>Clean</v>
      </c>
    </row>
    <row r="2681" spans="1:22" x14ac:dyDescent="0.3">
      <c r="A2681" t="str">
        <f>Raw_Data!A2681</f>
        <v>6252711</v>
      </c>
      <c r="B2681">
        <f>Raw_Data!B2681</f>
        <v>45681</v>
      </c>
      <c r="C2681" t="str">
        <f>Raw_Data!C2681</f>
        <v>LOSARTAN POTASSIUM 100 MG T</v>
      </c>
      <c r="D2681" t="str">
        <f>Raw_Data!D2681</f>
        <v>65862020399</v>
      </c>
      <c r="E2681" t="str">
        <f>Raw_Data!E2681</f>
        <v>BYNE, EDMUND</v>
      </c>
      <c r="F2681" t="str">
        <f>Raw_Data!F2681</f>
        <v>1033186648</v>
      </c>
      <c r="G2681" t="str">
        <f>Raw_Data!H2681</f>
        <v>0</v>
      </c>
      <c r="H2681">
        <f>IFERROR(VLOOKUP(G2681,Store_Map!$A$2:$I$100,3,FALSE),"")</f>
        <v>0</v>
      </c>
      <c r="I2681">
        <f>IFERROR(VLOOKUP(G2681,Store_Map!$A$2:$I$100,4,FALSE),"")</f>
        <v>0</v>
      </c>
      <c r="J2681">
        <f>IFERROR(VLOOKUP(G2681,Store_Map!$A$2:$I$100,5,FALSE),"")</f>
        <v>0</v>
      </c>
      <c r="K2681">
        <f>IFERROR(VLOOKUP(G2681,Store_Map!$A$2:$I$100,6,FALSE),"")</f>
        <v>0</v>
      </c>
      <c r="L2681">
        <f>IFERROR(VLOOKUP(G2681,Store_Map!$A$2:$I$100,7,FALSE),"")</f>
        <v>0</v>
      </c>
      <c r="M2681">
        <f>IFERROR(VLOOKUP(G2681,Store_Map!$A$2:$I$100,8,FALSE),"")</f>
        <v>0</v>
      </c>
      <c r="N2681">
        <f t="shared" si="369"/>
        <v>0</v>
      </c>
      <c r="O2681" t="str">
        <f t="shared" si="370"/>
        <v>PASS</v>
      </c>
      <c r="P2681" t="str">
        <f t="shared" si="371"/>
        <v>PASS</v>
      </c>
      <c r="Q2681" t="str">
        <f t="shared" si="372"/>
        <v>PASS</v>
      </c>
      <c r="R2681" t="str">
        <f t="shared" si="373"/>
        <v>PASS</v>
      </c>
      <c r="S2681" t="str">
        <f t="shared" si="374"/>
        <v>PASS</v>
      </c>
      <c r="T2681">
        <f t="shared" si="375"/>
        <v>100</v>
      </c>
      <c r="U2681" t="str">
        <f t="shared" si="376"/>
        <v>Low</v>
      </c>
      <c r="V2681" t="str">
        <f t="shared" si="377"/>
        <v>Clean</v>
      </c>
    </row>
    <row r="2682" spans="1:22" x14ac:dyDescent="0.3">
      <c r="A2682" t="str">
        <f>Raw_Data!A2682</f>
        <v>6252712</v>
      </c>
      <c r="B2682">
        <f>Raw_Data!B2682</f>
        <v>45681</v>
      </c>
      <c r="C2682" t="str">
        <f>Raw_Data!C2682</f>
        <v>FLUTICASONE PROP 50 MCG SPR</v>
      </c>
      <c r="D2682" t="str">
        <f>Raw_Data!D2682</f>
        <v>54327099</v>
      </c>
      <c r="E2682" t="str">
        <f>Raw_Data!E2682</f>
        <v>BYNE, EDMUND</v>
      </c>
      <c r="F2682" t="str">
        <f>Raw_Data!F2682</f>
        <v>1033186648</v>
      </c>
      <c r="G2682" t="str">
        <f>Raw_Data!H2682</f>
        <v>0</v>
      </c>
      <c r="H2682">
        <f>IFERROR(VLOOKUP(G2682,Store_Map!$A$2:$I$100,3,FALSE),"")</f>
        <v>0</v>
      </c>
      <c r="I2682">
        <f>IFERROR(VLOOKUP(G2682,Store_Map!$A$2:$I$100,4,FALSE),"")</f>
        <v>0</v>
      </c>
      <c r="J2682">
        <f>IFERROR(VLOOKUP(G2682,Store_Map!$A$2:$I$100,5,FALSE),"")</f>
        <v>0</v>
      </c>
      <c r="K2682">
        <f>IFERROR(VLOOKUP(G2682,Store_Map!$A$2:$I$100,6,FALSE),"")</f>
        <v>0</v>
      </c>
      <c r="L2682">
        <f>IFERROR(VLOOKUP(G2682,Store_Map!$A$2:$I$100,7,FALSE),"")</f>
        <v>0</v>
      </c>
      <c r="M2682">
        <f>IFERROR(VLOOKUP(G2682,Store_Map!$A$2:$I$100,8,FALSE),"")</f>
        <v>0</v>
      </c>
      <c r="N2682">
        <f t="shared" si="369"/>
        <v>0</v>
      </c>
      <c r="O2682" t="str">
        <f t="shared" si="370"/>
        <v>PASS</v>
      </c>
      <c r="P2682" t="str">
        <f t="shared" si="371"/>
        <v>REVIEW</v>
      </c>
      <c r="Q2682" t="str">
        <f t="shared" si="372"/>
        <v>PASS</v>
      </c>
      <c r="R2682" t="str">
        <f t="shared" si="373"/>
        <v>PASS</v>
      </c>
      <c r="S2682" t="str">
        <f t="shared" si="374"/>
        <v>REVIEW</v>
      </c>
      <c r="T2682">
        <f t="shared" si="375"/>
        <v>90</v>
      </c>
      <c r="U2682" t="str">
        <f t="shared" si="376"/>
        <v>Low</v>
      </c>
      <c r="V2682" t="str">
        <f t="shared" si="377"/>
        <v>Invalid NDC</v>
      </c>
    </row>
    <row r="2683" spans="1:22" x14ac:dyDescent="0.3">
      <c r="A2683" t="str">
        <f>Raw_Data!A2683</f>
        <v>6252287</v>
      </c>
      <c r="B2683">
        <f>Raw_Data!B2683</f>
        <v>45681</v>
      </c>
      <c r="C2683" t="str">
        <f>Raw_Data!C2683</f>
        <v>BP WASH 10% LIQUID</v>
      </c>
      <c r="D2683" t="str">
        <f>Raw_Data!D2683</f>
        <v>24470090108</v>
      </c>
      <c r="E2683" t="str">
        <f>Raw_Data!E2683</f>
        <v>THAKORE, MORGAN</v>
      </c>
      <c r="F2683" t="str">
        <f>Raw_Data!F2683</f>
        <v>1770875130</v>
      </c>
      <c r="G2683" t="str">
        <f>Raw_Data!H2683</f>
        <v>0</v>
      </c>
      <c r="H2683">
        <f>IFERROR(VLOOKUP(G2683,Store_Map!$A$2:$I$100,3,FALSE),"")</f>
        <v>0</v>
      </c>
      <c r="I2683">
        <f>IFERROR(VLOOKUP(G2683,Store_Map!$A$2:$I$100,4,FALSE),"")</f>
        <v>0</v>
      </c>
      <c r="J2683">
        <f>IFERROR(VLOOKUP(G2683,Store_Map!$A$2:$I$100,5,FALSE),"")</f>
        <v>0</v>
      </c>
      <c r="K2683">
        <f>IFERROR(VLOOKUP(G2683,Store_Map!$A$2:$I$100,6,FALSE),"")</f>
        <v>0</v>
      </c>
      <c r="L2683">
        <f>IFERROR(VLOOKUP(G2683,Store_Map!$A$2:$I$100,7,FALSE),"")</f>
        <v>0</v>
      </c>
      <c r="M2683">
        <f>IFERROR(VLOOKUP(G2683,Store_Map!$A$2:$I$100,8,FALSE),"")</f>
        <v>0</v>
      </c>
      <c r="N2683">
        <f t="shared" si="369"/>
        <v>0</v>
      </c>
      <c r="O2683" t="str">
        <f t="shared" si="370"/>
        <v>PASS</v>
      </c>
      <c r="P2683" t="str">
        <f t="shared" si="371"/>
        <v>PASS</v>
      </c>
      <c r="Q2683" t="str">
        <f t="shared" si="372"/>
        <v>PASS</v>
      </c>
      <c r="R2683" t="str">
        <f t="shared" si="373"/>
        <v>PASS</v>
      </c>
      <c r="S2683" t="str">
        <f t="shared" si="374"/>
        <v>PASS</v>
      </c>
      <c r="T2683">
        <f t="shared" si="375"/>
        <v>100</v>
      </c>
      <c r="U2683" t="str">
        <f t="shared" si="376"/>
        <v>Low</v>
      </c>
      <c r="V2683" t="str">
        <f t="shared" si="377"/>
        <v>Clean</v>
      </c>
    </row>
    <row r="2684" spans="1:22" x14ac:dyDescent="0.3">
      <c r="A2684" t="str">
        <f>Raw_Data!A2684</f>
        <v>6245573</v>
      </c>
      <c r="B2684">
        <f>Raw_Data!B2684</f>
        <v>45681</v>
      </c>
      <c r="C2684" t="str">
        <f>Raw_Data!C2684</f>
        <v>CARVEDILOL 12.5 MG TABLET</v>
      </c>
      <c r="D2684" t="str">
        <f>Raw_Data!D2684</f>
        <v>68382009405</v>
      </c>
      <c r="E2684" t="str">
        <f>Raw_Data!E2684</f>
        <v>BYNE, EDMUND</v>
      </c>
      <c r="F2684" t="str">
        <f>Raw_Data!F2684</f>
        <v>1033186648</v>
      </c>
      <c r="G2684" t="str">
        <f>Raw_Data!H2684</f>
        <v>0</v>
      </c>
      <c r="H2684">
        <f>IFERROR(VLOOKUP(G2684,Store_Map!$A$2:$I$100,3,FALSE),"")</f>
        <v>0</v>
      </c>
      <c r="I2684">
        <f>IFERROR(VLOOKUP(G2684,Store_Map!$A$2:$I$100,4,FALSE),"")</f>
        <v>0</v>
      </c>
      <c r="J2684">
        <f>IFERROR(VLOOKUP(G2684,Store_Map!$A$2:$I$100,5,FALSE),"")</f>
        <v>0</v>
      </c>
      <c r="K2684">
        <f>IFERROR(VLOOKUP(G2684,Store_Map!$A$2:$I$100,6,FALSE),"")</f>
        <v>0</v>
      </c>
      <c r="L2684">
        <f>IFERROR(VLOOKUP(G2684,Store_Map!$A$2:$I$100,7,FALSE),"")</f>
        <v>0</v>
      </c>
      <c r="M2684">
        <f>IFERROR(VLOOKUP(G2684,Store_Map!$A$2:$I$100,8,FALSE),"")</f>
        <v>0</v>
      </c>
      <c r="N2684">
        <f t="shared" si="369"/>
        <v>0</v>
      </c>
      <c r="O2684" t="str">
        <f t="shared" si="370"/>
        <v>PASS</v>
      </c>
      <c r="P2684" t="str">
        <f t="shared" si="371"/>
        <v>PASS</v>
      </c>
      <c r="Q2684" t="str">
        <f t="shared" si="372"/>
        <v>PASS</v>
      </c>
      <c r="R2684" t="str">
        <f t="shared" si="373"/>
        <v>PASS</v>
      </c>
      <c r="S2684" t="str">
        <f t="shared" si="374"/>
        <v>PASS</v>
      </c>
      <c r="T2684">
        <f t="shared" si="375"/>
        <v>100</v>
      </c>
      <c r="U2684" t="str">
        <f t="shared" si="376"/>
        <v>Low</v>
      </c>
      <c r="V2684" t="str">
        <f t="shared" si="377"/>
        <v>Clean</v>
      </c>
    </row>
    <row r="2685" spans="1:22" x14ac:dyDescent="0.3">
      <c r="A2685" t="str">
        <f>Raw_Data!A2685</f>
        <v>6245570</v>
      </c>
      <c r="B2685">
        <f>Raw_Data!B2685</f>
        <v>45681</v>
      </c>
      <c r="C2685" t="str">
        <f>Raw_Data!C2685</f>
        <v>GLIMEPIRIDE 2 MG TABLET</v>
      </c>
      <c r="D2685" t="str">
        <f>Raw_Data!D2685</f>
        <v>55111032105</v>
      </c>
      <c r="E2685" t="str">
        <f>Raw_Data!E2685</f>
        <v>BYNE, EDMUND</v>
      </c>
      <c r="F2685" t="str">
        <f>Raw_Data!F2685</f>
        <v>1033186648</v>
      </c>
      <c r="G2685" t="str">
        <f>Raw_Data!H2685</f>
        <v>0</v>
      </c>
      <c r="H2685">
        <f>IFERROR(VLOOKUP(G2685,Store_Map!$A$2:$I$100,3,FALSE),"")</f>
        <v>0</v>
      </c>
      <c r="I2685">
        <f>IFERROR(VLOOKUP(G2685,Store_Map!$A$2:$I$100,4,FALSE),"")</f>
        <v>0</v>
      </c>
      <c r="J2685">
        <f>IFERROR(VLOOKUP(G2685,Store_Map!$A$2:$I$100,5,FALSE),"")</f>
        <v>0</v>
      </c>
      <c r="K2685">
        <f>IFERROR(VLOOKUP(G2685,Store_Map!$A$2:$I$100,6,FALSE),"")</f>
        <v>0</v>
      </c>
      <c r="L2685">
        <f>IFERROR(VLOOKUP(G2685,Store_Map!$A$2:$I$100,7,FALSE),"")</f>
        <v>0</v>
      </c>
      <c r="M2685">
        <f>IFERROR(VLOOKUP(G2685,Store_Map!$A$2:$I$100,8,FALSE),"")</f>
        <v>0</v>
      </c>
      <c r="N2685">
        <f t="shared" si="369"/>
        <v>0</v>
      </c>
      <c r="O2685" t="str">
        <f t="shared" si="370"/>
        <v>PASS</v>
      </c>
      <c r="P2685" t="str">
        <f t="shared" si="371"/>
        <v>PASS</v>
      </c>
      <c r="Q2685" t="str">
        <f t="shared" si="372"/>
        <v>PASS</v>
      </c>
      <c r="R2685" t="str">
        <f t="shared" si="373"/>
        <v>PASS</v>
      </c>
      <c r="S2685" t="str">
        <f t="shared" si="374"/>
        <v>PASS</v>
      </c>
      <c r="T2685">
        <f t="shared" si="375"/>
        <v>100</v>
      </c>
      <c r="U2685" t="str">
        <f t="shared" si="376"/>
        <v>Low</v>
      </c>
      <c r="V2685" t="str">
        <f t="shared" si="377"/>
        <v>Clean</v>
      </c>
    </row>
    <row r="2686" spans="1:22" x14ac:dyDescent="0.3">
      <c r="A2686" t="str">
        <f>Raw_Data!A2686</f>
        <v>6245568</v>
      </c>
      <c r="B2686">
        <f>Raw_Data!B2686</f>
        <v>45681</v>
      </c>
      <c r="C2686" t="str">
        <f>Raw_Data!C2686</f>
        <v>ATORVASTATIN 40 MG TABLET</v>
      </c>
      <c r="D2686" t="str">
        <f>Raw_Data!D2686</f>
        <v>67877051310</v>
      </c>
      <c r="E2686" t="str">
        <f>Raw_Data!E2686</f>
        <v>BYNE, EDMUND</v>
      </c>
      <c r="F2686" t="str">
        <f>Raw_Data!F2686</f>
        <v>1033186648</v>
      </c>
      <c r="G2686" t="str">
        <f>Raw_Data!H2686</f>
        <v>0</v>
      </c>
      <c r="H2686">
        <f>IFERROR(VLOOKUP(G2686,Store_Map!$A$2:$I$100,3,FALSE),"")</f>
        <v>0</v>
      </c>
      <c r="I2686">
        <f>IFERROR(VLOOKUP(G2686,Store_Map!$A$2:$I$100,4,FALSE),"")</f>
        <v>0</v>
      </c>
      <c r="J2686">
        <f>IFERROR(VLOOKUP(G2686,Store_Map!$A$2:$I$100,5,FALSE),"")</f>
        <v>0</v>
      </c>
      <c r="K2686">
        <f>IFERROR(VLOOKUP(G2686,Store_Map!$A$2:$I$100,6,FALSE),"")</f>
        <v>0</v>
      </c>
      <c r="L2686">
        <f>IFERROR(VLOOKUP(G2686,Store_Map!$A$2:$I$100,7,FALSE),"")</f>
        <v>0</v>
      </c>
      <c r="M2686">
        <f>IFERROR(VLOOKUP(G2686,Store_Map!$A$2:$I$100,8,FALSE),"")</f>
        <v>0</v>
      </c>
      <c r="N2686">
        <f t="shared" si="369"/>
        <v>0</v>
      </c>
      <c r="O2686" t="str">
        <f t="shared" si="370"/>
        <v>PASS</v>
      </c>
      <c r="P2686" t="str">
        <f t="shared" si="371"/>
        <v>PASS</v>
      </c>
      <c r="Q2686" t="str">
        <f t="shared" si="372"/>
        <v>PASS</v>
      </c>
      <c r="R2686" t="str">
        <f t="shared" si="373"/>
        <v>PASS</v>
      </c>
      <c r="S2686" t="str">
        <f t="shared" si="374"/>
        <v>PASS</v>
      </c>
      <c r="T2686">
        <f t="shared" si="375"/>
        <v>100</v>
      </c>
      <c r="U2686" t="str">
        <f t="shared" si="376"/>
        <v>Low</v>
      </c>
      <c r="V2686" t="str">
        <f t="shared" si="377"/>
        <v>Clean</v>
      </c>
    </row>
    <row r="2687" spans="1:22" x14ac:dyDescent="0.3">
      <c r="A2687" t="str">
        <f>Raw_Data!A2687</f>
        <v>6245572</v>
      </c>
      <c r="B2687">
        <f>Raw_Data!B2687</f>
        <v>45681</v>
      </c>
      <c r="C2687" t="str">
        <f>Raw_Data!C2687</f>
        <v>AMLODIPINE BESYLATE 10 MG T</v>
      </c>
      <c r="D2687" t="str">
        <f>Raw_Data!D2687</f>
        <v>29300039810</v>
      </c>
      <c r="E2687" t="str">
        <f>Raw_Data!E2687</f>
        <v>BYNE, EDMUND</v>
      </c>
      <c r="F2687" t="str">
        <f>Raw_Data!F2687</f>
        <v>1033186648</v>
      </c>
      <c r="G2687" t="str">
        <f>Raw_Data!H2687</f>
        <v>0</v>
      </c>
      <c r="H2687">
        <f>IFERROR(VLOOKUP(G2687,Store_Map!$A$2:$I$100,3,FALSE),"")</f>
        <v>0</v>
      </c>
      <c r="I2687">
        <f>IFERROR(VLOOKUP(G2687,Store_Map!$A$2:$I$100,4,FALSE),"")</f>
        <v>0</v>
      </c>
      <c r="J2687">
        <f>IFERROR(VLOOKUP(G2687,Store_Map!$A$2:$I$100,5,FALSE),"")</f>
        <v>0</v>
      </c>
      <c r="K2687">
        <f>IFERROR(VLOOKUP(G2687,Store_Map!$A$2:$I$100,6,FALSE),"")</f>
        <v>0</v>
      </c>
      <c r="L2687">
        <f>IFERROR(VLOOKUP(G2687,Store_Map!$A$2:$I$100,7,FALSE),"")</f>
        <v>0</v>
      </c>
      <c r="M2687">
        <f>IFERROR(VLOOKUP(G2687,Store_Map!$A$2:$I$100,8,FALSE),"")</f>
        <v>0</v>
      </c>
      <c r="N2687">
        <f t="shared" si="369"/>
        <v>0</v>
      </c>
      <c r="O2687" t="str">
        <f t="shared" si="370"/>
        <v>PASS</v>
      </c>
      <c r="P2687" t="str">
        <f t="shared" si="371"/>
        <v>PASS</v>
      </c>
      <c r="Q2687" t="str">
        <f t="shared" si="372"/>
        <v>PASS</v>
      </c>
      <c r="R2687" t="str">
        <f t="shared" si="373"/>
        <v>PASS</v>
      </c>
      <c r="S2687" t="str">
        <f t="shared" si="374"/>
        <v>PASS</v>
      </c>
      <c r="T2687">
        <f t="shared" si="375"/>
        <v>100</v>
      </c>
      <c r="U2687" t="str">
        <f t="shared" si="376"/>
        <v>Low</v>
      </c>
      <c r="V2687" t="str">
        <f t="shared" si="377"/>
        <v>Clean</v>
      </c>
    </row>
    <row r="2688" spans="1:22" x14ac:dyDescent="0.3">
      <c r="A2688" t="str">
        <f>Raw_Data!A2688</f>
        <v>6252713</v>
      </c>
      <c r="B2688">
        <f>Raw_Data!B2688</f>
        <v>45681</v>
      </c>
      <c r="C2688" t="str">
        <f>Raw_Data!C2688</f>
        <v>CLONIDINE HCL 0.3 MG TABLET</v>
      </c>
      <c r="D2688" t="str">
        <f>Raw_Data!D2688</f>
        <v>52817018210</v>
      </c>
      <c r="E2688" t="str">
        <f>Raw_Data!E2688</f>
        <v>BYNE, EDMUND</v>
      </c>
      <c r="F2688" t="str">
        <f>Raw_Data!F2688</f>
        <v>1033186648</v>
      </c>
      <c r="G2688" t="str">
        <f>Raw_Data!H2688</f>
        <v>0</v>
      </c>
      <c r="H2688">
        <f>IFERROR(VLOOKUP(G2688,Store_Map!$A$2:$I$100,3,FALSE),"")</f>
        <v>0</v>
      </c>
      <c r="I2688">
        <f>IFERROR(VLOOKUP(G2688,Store_Map!$A$2:$I$100,4,FALSE),"")</f>
        <v>0</v>
      </c>
      <c r="J2688">
        <f>IFERROR(VLOOKUP(G2688,Store_Map!$A$2:$I$100,5,FALSE),"")</f>
        <v>0</v>
      </c>
      <c r="K2688">
        <f>IFERROR(VLOOKUP(G2688,Store_Map!$A$2:$I$100,6,FALSE),"")</f>
        <v>0</v>
      </c>
      <c r="L2688">
        <f>IFERROR(VLOOKUP(G2688,Store_Map!$A$2:$I$100,7,FALSE),"")</f>
        <v>0</v>
      </c>
      <c r="M2688">
        <f>IFERROR(VLOOKUP(G2688,Store_Map!$A$2:$I$100,8,FALSE),"")</f>
        <v>0</v>
      </c>
      <c r="N2688">
        <f t="shared" si="369"/>
        <v>0</v>
      </c>
      <c r="O2688" t="str">
        <f t="shared" si="370"/>
        <v>PASS</v>
      </c>
      <c r="P2688" t="str">
        <f t="shared" si="371"/>
        <v>PASS</v>
      </c>
      <c r="Q2688" t="str">
        <f t="shared" si="372"/>
        <v>PASS</v>
      </c>
      <c r="R2688" t="str">
        <f t="shared" si="373"/>
        <v>PASS</v>
      </c>
      <c r="S2688" t="str">
        <f t="shared" si="374"/>
        <v>PASS</v>
      </c>
      <c r="T2688">
        <f t="shared" si="375"/>
        <v>100</v>
      </c>
      <c r="U2688" t="str">
        <f t="shared" si="376"/>
        <v>Low</v>
      </c>
      <c r="V2688" t="str">
        <f t="shared" si="377"/>
        <v>Clean</v>
      </c>
    </row>
    <row r="2689" spans="1:22" x14ac:dyDescent="0.3">
      <c r="A2689" t="str">
        <f>Raw_Data!A2689</f>
        <v>6250930</v>
      </c>
      <c r="B2689">
        <f>Raw_Data!B2689</f>
        <v>45681</v>
      </c>
      <c r="C2689" t="str">
        <f>Raw_Data!C2689</f>
        <v>LOSARTAN POTASSIUM 50 MG TA</v>
      </c>
      <c r="D2689" t="str">
        <f>Raw_Data!D2689</f>
        <v>65862020299</v>
      </c>
      <c r="E2689" t="str">
        <f>Raw_Data!E2689</f>
        <v>GIBBS, JON</v>
      </c>
      <c r="F2689" t="str">
        <f>Raw_Data!F2689</f>
        <v>1700896156</v>
      </c>
      <c r="G2689" t="str">
        <f>Raw_Data!H2689</f>
        <v>0</v>
      </c>
      <c r="H2689">
        <f>IFERROR(VLOOKUP(G2689,Store_Map!$A$2:$I$100,3,FALSE),"")</f>
        <v>0</v>
      </c>
      <c r="I2689">
        <f>IFERROR(VLOOKUP(G2689,Store_Map!$A$2:$I$100,4,FALSE),"")</f>
        <v>0</v>
      </c>
      <c r="J2689">
        <f>IFERROR(VLOOKUP(G2689,Store_Map!$A$2:$I$100,5,FALSE),"")</f>
        <v>0</v>
      </c>
      <c r="K2689">
        <f>IFERROR(VLOOKUP(G2689,Store_Map!$A$2:$I$100,6,FALSE),"")</f>
        <v>0</v>
      </c>
      <c r="L2689">
        <f>IFERROR(VLOOKUP(G2689,Store_Map!$A$2:$I$100,7,FALSE),"")</f>
        <v>0</v>
      </c>
      <c r="M2689">
        <f>IFERROR(VLOOKUP(G2689,Store_Map!$A$2:$I$100,8,FALSE),"")</f>
        <v>0</v>
      </c>
      <c r="N2689">
        <f t="shared" si="369"/>
        <v>0</v>
      </c>
      <c r="O2689" t="str">
        <f t="shared" si="370"/>
        <v>PASS</v>
      </c>
      <c r="P2689" t="str">
        <f t="shared" si="371"/>
        <v>PASS</v>
      </c>
      <c r="Q2689" t="str">
        <f t="shared" si="372"/>
        <v>PASS</v>
      </c>
      <c r="R2689" t="str">
        <f t="shared" si="373"/>
        <v>PASS</v>
      </c>
      <c r="S2689" t="str">
        <f t="shared" si="374"/>
        <v>PASS</v>
      </c>
      <c r="T2689">
        <f t="shared" si="375"/>
        <v>100</v>
      </c>
      <c r="U2689" t="str">
        <f t="shared" si="376"/>
        <v>Low</v>
      </c>
      <c r="V2689" t="str">
        <f t="shared" si="377"/>
        <v>Clean</v>
      </c>
    </row>
    <row r="2690" spans="1:22" x14ac:dyDescent="0.3">
      <c r="A2690" t="str">
        <f>Raw_Data!A2690</f>
        <v>6250295</v>
      </c>
      <c r="B2690">
        <f>Raw_Data!B2690</f>
        <v>45681</v>
      </c>
      <c r="C2690" t="str">
        <f>Raw_Data!C2690</f>
        <v>LANTUS 100 UNIT/ML VIAL</v>
      </c>
      <c r="D2690" t="str">
        <f>Raw_Data!D2690</f>
        <v>88222033</v>
      </c>
      <c r="E2690" t="str">
        <f>Raw_Data!E2690</f>
        <v>MACHADO, MARIA</v>
      </c>
      <c r="F2690" t="str">
        <f>Raw_Data!F2690</f>
        <v>1619100302</v>
      </c>
      <c r="G2690" t="str">
        <f>Raw_Data!H2690</f>
        <v>0</v>
      </c>
      <c r="H2690">
        <f>IFERROR(VLOOKUP(G2690,Store_Map!$A$2:$I$100,3,FALSE),"")</f>
        <v>0</v>
      </c>
      <c r="I2690">
        <f>IFERROR(VLOOKUP(G2690,Store_Map!$A$2:$I$100,4,FALSE),"")</f>
        <v>0</v>
      </c>
      <c r="J2690">
        <f>IFERROR(VLOOKUP(G2690,Store_Map!$A$2:$I$100,5,FALSE),"")</f>
        <v>0</v>
      </c>
      <c r="K2690">
        <f>IFERROR(VLOOKUP(G2690,Store_Map!$A$2:$I$100,6,FALSE),"")</f>
        <v>0</v>
      </c>
      <c r="L2690">
        <f>IFERROR(VLOOKUP(G2690,Store_Map!$A$2:$I$100,7,FALSE),"")</f>
        <v>0</v>
      </c>
      <c r="M2690">
        <f>IFERROR(VLOOKUP(G2690,Store_Map!$A$2:$I$100,8,FALSE),"")</f>
        <v>0</v>
      </c>
      <c r="N2690">
        <f t="shared" ref="N2690:N2753" si="378">COUNTBLANK(A2690:M2690)</f>
        <v>0</v>
      </c>
      <c r="O2690" t="str">
        <f t="shared" ref="O2690:O2753" si="379">IF(AND(F2690&lt;&gt;"",LEN(F2690)=10,ISNUMBER(--F2690)),"PASS","REVIEW")</f>
        <v>PASS</v>
      </c>
      <c r="P2690" t="str">
        <f t="shared" ref="P2690:P2753" si="380">IF(AND(D2690&lt;&gt;"",OR(LEN(D2690)=10,LEN(D2690)=11),ISNUMBER(--D2690)),"PASS","REVIEW")</f>
        <v>REVIEW</v>
      </c>
      <c r="Q2690" t="str">
        <f t="shared" ref="Q2690:Q2753" si="381">IF(H2690&lt;&gt;"","PASS","REVIEW")</f>
        <v>PASS</v>
      </c>
      <c r="R2690" t="str">
        <f t="shared" ref="R2690:R2753" si="382">IF(AND(I2690&lt;&gt;"",J2690&lt;&gt;"",K2690&lt;&gt;"",L2690&lt;&gt;"",M2690&lt;&gt;""),"PASS","REVIEW")</f>
        <v>PASS</v>
      </c>
      <c r="S2690" t="str">
        <f t="shared" ref="S2690:S2753" si="383">IF(OR(N2690&gt;0,O2690="REVIEW",P2690="REVIEW",Q2690="REVIEW",R2690="REVIEW"),"REVIEW","PASS")</f>
        <v>REVIEW</v>
      </c>
      <c r="T2690">
        <f t="shared" ref="T2690:T2753" si="384">MAX(0,100-(N2690*5)-IF(O2690="REVIEW",15,0)-IF(P2690="REVIEW",10,0)-IF(Q2690="REVIEW",10,0)-IF(R2690="REVIEW",20,0))</f>
        <v>90</v>
      </c>
      <c r="U2690" t="str">
        <f t="shared" ref="U2690:U2753" si="385">IF(T2690&gt;=90,"Low",IF(T2690&gt;=70,"Medium","High"))</f>
        <v>Low</v>
      </c>
      <c r="V2690" t="str">
        <f t="shared" ref="V2690:V2753" si="386">IF(N2690&gt;0,"Missing required fields",IF(O2690="REVIEW","Invalid provider NPI",IF(P2690="REVIEW","Invalid NDC",IF(Q2690="REVIEW","Store mapping incomplete",IF(R2690="REVIEW","Entity mapping incomplete","Clean")))))</f>
        <v>Invalid NDC</v>
      </c>
    </row>
    <row r="2691" spans="1:22" x14ac:dyDescent="0.3">
      <c r="A2691" t="str">
        <f>Raw_Data!A2691</f>
        <v>6236356</v>
      </c>
      <c r="B2691">
        <f>Raw_Data!B2691</f>
        <v>45681</v>
      </c>
      <c r="C2691" t="str">
        <f>Raw_Data!C2691</f>
        <v>FARXIGA 10 MG TABLET</v>
      </c>
      <c r="D2691" t="str">
        <f>Raw_Data!D2691</f>
        <v>310621030</v>
      </c>
      <c r="E2691" t="str">
        <f>Raw_Data!E2691</f>
        <v>MACHADO, MARIA</v>
      </c>
      <c r="F2691" t="str">
        <f>Raw_Data!F2691</f>
        <v>1619100302</v>
      </c>
      <c r="G2691" t="str">
        <f>Raw_Data!H2691</f>
        <v>0</v>
      </c>
      <c r="H2691">
        <f>IFERROR(VLOOKUP(G2691,Store_Map!$A$2:$I$100,3,FALSE),"")</f>
        <v>0</v>
      </c>
      <c r="I2691">
        <f>IFERROR(VLOOKUP(G2691,Store_Map!$A$2:$I$100,4,FALSE),"")</f>
        <v>0</v>
      </c>
      <c r="J2691">
        <f>IFERROR(VLOOKUP(G2691,Store_Map!$A$2:$I$100,5,FALSE),"")</f>
        <v>0</v>
      </c>
      <c r="K2691">
        <f>IFERROR(VLOOKUP(G2691,Store_Map!$A$2:$I$100,6,FALSE),"")</f>
        <v>0</v>
      </c>
      <c r="L2691">
        <f>IFERROR(VLOOKUP(G2691,Store_Map!$A$2:$I$100,7,FALSE),"")</f>
        <v>0</v>
      </c>
      <c r="M2691">
        <f>IFERROR(VLOOKUP(G2691,Store_Map!$A$2:$I$100,8,FALSE),"")</f>
        <v>0</v>
      </c>
      <c r="N2691">
        <f t="shared" si="378"/>
        <v>0</v>
      </c>
      <c r="O2691" t="str">
        <f t="shared" si="379"/>
        <v>PASS</v>
      </c>
      <c r="P2691" t="str">
        <f t="shared" si="380"/>
        <v>REVIEW</v>
      </c>
      <c r="Q2691" t="str">
        <f t="shared" si="381"/>
        <v>PASS</v>
      </c>
      <c r="R2691" t="str">
        <f t="shared" si="382"/>
        <v>PASS</v>
      </c>
      <c r="S2691" t="str">
        <f t="shared" si="383"/>
        <v>REVIEW</v>
      </c>
      <c r="T2691">
        <f t="shared" si="384"/>
        <v>90</v>
      </c>
      <c r="U2691" t="str">
        <f t="shared" si="385"/>
        <v>Low</v>
      </c>
      <c r="V2691" t="str">
        <f t="shared" si="386"/>
        <v>Invalid NDC</v>
      </c>
    </row>
    <row r="2692" spans="1:22" x14ac:dyDescent="0.3">
      <c r="A2692" t="str">
        <f>Raw_Data!A2692</f>
        <v>6236632</v>
      </c>
      <c r="B2692">
        <f>Raw_Data!B2692</f>
        <v>45681</v>
      </c>
      <c r="C2692" t="str">
        <f>Raw_Data!C2692</f>
        <v>METFORMIN HCL 500 MG TABLET</v>
      </c>
      <c r="D2692" t="str">
        <f>Raw_Data!D2692</f>
        <v>68382075805</v>
      </c>
      <c r="E2692" t="str">
        <f>Raw_Data!E2692</f>
        <v>MACHADO, MARIA</v>
      </c>
      <c r="F2692" t="str">
        <f>Raw_Data!F2692</f>
        <v>1619100302</v>
      </c>
      <c r="G2692" t="str">
        <f>Raw_Data!H2692</f>
        <v>0</v>
      </c>
      <c r="H2692">
        <f>IFERROR(VLOOKUP(G2692,Store_Map!$A$2:$I$100,3,FALSE),"")</f>
        <v>0</v>
      </c>
      <c r="I2692">
        <f>IFERROR(VLOOKUP(G2692,Store_Map!$A$2:$I$100,4,FALSE),"")</f>
        <v>0</v>
      </c>
      <c r="J2692">
        <f>IFERROR(VLOOKUP(G2692,Store_Map!$A$2:$I$100,5,FALSE),"")</f>
        <v>0</v>
      </c>
      <c r="K2692">
        <f>IFERROR(VLOOKUP(G2692,Store_Map!$A$2:$I$100,6,FALSE),"")</f>
        <v>0</v>
      </c>
      <c r="L2692">
        <f>IFERROR(VLOOKUP(G2692,Store_Map!$A$2:$I$100,7,FALSE),"")</f>
        <v>0</v>
      </c>
      <c r="M2692">
        <f>IFERROR(VLOOKUP(G2692,Store_Map!$A$2:$I$100,8,FALSE),"")</f>
        <v>0</v>
      </c>
      <c r="N2692">
        <f t="shared" si="378"/>
        <v>0</v>
      </c>
      <c r="O2692" t="str">
        <f t="shared" si="379"/>
        <v>PASS</v>
      </c>
      <c r="P2692" t="str">
        <f t="shared" si="380"/>
        <v>PASS</v>
      </c>
      <c r="Q2692" t="str">
        <f t="shared" si="381"/>
        <v>PASS</v>
      </c>
      <c r="R2692" t="str">
        <f t="shared" si="382"/>
        <v>PASS</v>
      </c>
      <c r="S2692" t="str">
        <f t="shared" si="383"/>
        <v>PASS</v>
      </c>
      <c r="T2692">
        <f t="shared" si="384"/>
        <v>100</v>
      </c>
      <c r="U2692" t="str">
        <f t="shared" si="385"/>
        <v>Low</v>
      </c>
      <c r="V2692" t="str">
        <f t="shared" si="386"/>
        <v>Clean</v>
      </c>
    </row>
    <row r="2693" spans="1:22" x14ac:dyDescent="0.3">
      <c r="A2693" t="str">
        <f>Raw_Data!A2693</f>
        <v>6234078</v>
      </c>
      <c r="B2693">
        <f>Raw_Data!B2693</f>
        <v>45681</v>
      </c>
      <c r="C2693" t="str">
        <f>Raw_Data!C2693</f>
        <v>TOPIRAMATE 25 MG TABLET</v>
      </c>
      <c r="D2693" t="str">
        <f>Raw_Data!D2693</f>
        <v>68382013814</v>
      </c>
      <c r="E2693" t="str">
        <f>Raw_Data!E2693</f>
        <v>BYNE, EDMUND</v>
      </c>
      <c r="F2693" t="str">
        <f>Raw_Data!F2693</f>
        <v>1033186648</v>
      </c>
      <c r="G2693" t="str">
        <f>Raw_Data!H2693</f>
        <v>0</v>
      </c>
      <c r="H2693">
        <f>IFERROR(VLOOKUP(G2693,Store_Map!$A$2:$I$100,3,FALSE),"")</f>
        <v>0</v>
      </c>
      <c r="I2693">
        <f>IFERROR(VLOOKUP(G2693,Store_Map!$A$2:$I$100,4,FALSE),"")</f>
        <v>0</v>
      </c>
      <c r="J2693">
        <f>IFERROR(VLOOKUP(G2693,Store_Map!$A$2:$I$100,5,FALSE),"")</f>
        <v>0</v>
      </c>
      <c r="K2693">
        <f>IFERROR(VLOOKUP(G2693,Store_Map!$A$2:$I$100,6,FALSE),"")</f>
        <v>0</v>
      </c>
      <c r="L2693">
        <f>IFERROR(VLOOKUP(G2693,Store_Map!$A$2:$I$100,7,FALSE),"")</f>
        <v>0</v>
      </c>
      <c r="M2693">
        <f>IFERROR(VLOOKUP(G2693,Store_Map!$A$2:$I$100,8,FALSE),"")</f>
        <v>0</v>
      </c>
      <c r="N2693">
        <f t="shared" si="378"/>
        <v>0</v>
      </c>
      <c r="O2693" t="str">
        <f t="shared" si="379"/>
        <v>PASS</v>
      </c>
      <c r="P2693" t="str">
        <f t="shared" si="380"/>
        <v>PASS</v>
      </c>
      <c r="Q2693" t="str">
        <f t="shared" si="381"/>
        <v>PASS</v>
      </c>
      <c r="R2693" t="str">
        <f t="shared" si="382"/>
        <v>PASS</v>
      </c>
      <c r="S2693" t="str">
        <f t="shared" si="383"/>
        <v>PASS</v>
      </c>
      <c r="T2693">
        <f t="shared" si="384"/>
        <v>100</v>
      </c>
      <c r="U2693" t="str">
        <f t="shared" si="385"/>
        <v>Low</v>
      </c>
      <c r="V2693" t="str">
        <f t="shared" si="386"/>
        <v>Clean</v>
      </c>
    </row>
    <row r="2694" spans="1:22" x14ac:dyDescent="0.3">
      <c r="A2694" t="str">
        <f>Raw_Data!A2694</f>
        <v>6250661</v>
      </c>
      <c r="B2694">
        <f>Raw_Data!B2694</f>
        <v>45681</v>
      </c>
      <c r="C2694" t="str">
        <f>Raw_Data!C2694</f>
        <v>SODIUM CHLORIDE 0.9% INHAL</v>
      </c>
      <c r="D2694" t="str">
        <f>Raw_Data!D2694</f>
        <v>70756066199</v>
      </c>
      <c r="E2694" t="str">
        <f>Raw_Data!E2694</f>
        <v>HARSHMAN, SONALI</v>
      </c>
      <c r="F2694" t="str">
        <f>Raw_Data!F2694</f>
        <v>1104084516</v>
      </c>
      <c r="G2694" t="str">
        <f>Raw_Data!H2694</f>
        <v>0</v>
      </c>
      <c r="H2694">
        <f>IFERROR(VLOOKUP(G2694,Store_Map!$A$2:$I$100,3,FALSE),"")</f>
        <v>0</v>
      </c>
      <c r="I2694">
        <f>IFERROR(VLOOKUP(G2694,Store_Map!$A$2:$I$100,4,FALSE),"")</f>
        <v>0</v>
      </c>
      <c r="J2694">
        <f>IFERROR(VLOOKUP(G2694,Store_Map!$A$2:$I$100,5,FALSE),"")</f>
        <v>0</v>
      </c>
      <c r="K2694">
        <f>IFERROR(VLOOKUP(G2694,Store_Map!$A$2:$I$100,6,FALSE),"")</f>
        <v>0</v>
      </c>
      <c r="L2694">
        <f>IFERROR(VLOOKUP(G2694,Store_Map!$A$2:$I$100,7,FALSE),"")</f>
        <v>0</v>
      </c>
      <c r="M2694">
        <f>IFERROR(VLOOKUP(G2694,Store_Map!$A$2:$I$100,8,FALSE),"")</f>
        <v>0</v>
      </c>
      <c r="N2694">
        <f t="shared" si="378"/>
        <v>0</v>
      </c>
      <c r="O2694" t="str">
        <f t="shared" si="379"/>
        <v>PASS</v>
      </c>
      <c r="P2694" t="str">
        <f t="shared" si="380"/>
        <v>PASS</v>
      </c>
      <c r="Q2694" t="str">
        <f t="shared" si="381"/>
        <v>PASS</v>
      </c>
      <c r="R2694" t="str">
        <f t="shared" si="382"/>
        <v>PASS</v>
      </c>
      <c r="S2694" t="str">
        <f t="shared" si="383"/>
        <v>PASS</v>
      </c>
      <c r="T2694">
        <f t="shared" si="384"/>
        <v>100</v>
      </c>
      <c r="U2694" t="str">
        <f t="shared" si="385"/>
        <v>Low</v>
      </c>
      <c r="V2694" t="str">
        <f t="shared" si="386"/>
        <v>Clean</v>
      </c>
    </row>
    <row r="2695" spans="1:22" x14ac:dyDescent="0.3">
      <c r="A2695" t="str">
        <f>Raw_Data!A2695</f>
        <v>6252714</v>
      </c>
      <c r="B2695">
        <f>Raw_Data!B2695</f>
        <v>45681</v>
      </c>
      <c r="C2695" t="str">
        <f>Raw_Data!C2695</f>
        <v>ALBUTEROL HFA 90 MCG INHALE</v>
      </c>
      <c r="D2695" t="str">
        <f>Raw_Data!D2695</f>
        <v>69097014260</v>
      </c>
      <c r="E2695" t="str">
        <f>Raw_Data!E2695</f>
        <v>BYNE, EDMUND</v>
      </c>
      <c r="F2695" t="str">
        <f>Raw_Data!F2695</f>
        <v>1033186648</v>
      </c>
      <c r="G2695" t="str">
        <f>Raw_Data!H2695</f>
        <v>0</v>
      </c>
      <c r="H2695">
        <f>IFERROR(VLOOKUP(G2695,Store_Map!$A$2:$I$100,3,FALSE),"")</f>
        <v>0</v>
      </c>
      <c r="I2695">
        <f>IFERROR(VLOOKUP(G2695,Store_Map!$A$2:$I$100,4,FALSE),"")</f>
        <v>0</v>
      </c>
      <c r="J2695">
        <f>IFERROR(VLOOKUP(G2695,Store_Map!$A$2:$I$100,5,FALSE),"")</f>
        <v>0</v>
      </c>
      <c r="K2695">
        <f>IFERROR(VLOOKUP(G2695,Store_Map!$A$2:$I$100,6,FALSE),"")</f>
        <v>0</v>
      </c>
      <c r="L2695">
        <f>IFERROR(VLOOKUP(G2695,Store_Map!$A$2:$I$100,7,FALSE),"")</f>
        <v>0</v>
      </c>
      <c r="M2695">
        <f>IFERROR(VLOOKUP(G2695,Store_Map!$A$2:$I$100,8,FALSE),"")</f>
        <v>0</v>
      </c>
      <c r="N2695">
        <f t="shared" si="378"/>
        <v>0</v>
      </c>
      <c r="O2695" t="str">
        <f t="shared" si="379"/>
        <v>PASS</v>
      </c>
      <c r="P2695" t="str">
        <f t="shared" si="380"/>
        <v>PASS</v>
      </c>
      <c r="Q2695" t="str">
        <f t="shared" si="381"/>
        <v>PASS</v>
      </c>
      <c r="R2695" t="str">
        <f t="shared" si="382"/>
        <v>PASS</v>
      </c>
      <c r="S2695" t="str">
        <f t="shared" si="383"/>
        <v>PASS</v>
      </c>
      <c r="T2695">
        <f t="shared" si="384"/>
        <v>100</v>
      </c>
      <c r="U2695" t="str">
        <f t="shared" si="385"/>
        <v>Low</v>
      </c>
      <c r="V2695" t="str">
        <f t="shared" si="386"/>
        <v>Clean</v>
      </c>
    </row>
    <row r="2696" spans="1:22" x14ac:dyDescent="0.3">
      <c r="A2696" t="str">
        <f>Raw_Data!A2696</f>
        <v>6252715</v>
      </c>
      <c r="B2696">
        <f>Raw_Data!B2696</f>
        <v>45681</v>
      </c>
      <c r="C2696" t="str">
        <f>Raw_Data!C2696</f>
        <v>BUDESONIDE-FORMOTEROL 80-4.</v>
      </c>
      <c r="D2696" t="str">
        <f>Raw_Data!D2696</f>
        <v>310737220</v>
      </c>
      <c r="E2696" t="str">
        <f>Raw_Data!E2696</f>
        <v>BYNE, EDMUND</v>
      </c>
      <c r="F2696" t="str">
        <f>Raw_Data!F2696</f>
        <v>1033186648</v>
      </c>
      <c r="G2696" t="str">
        <f>Raw_Data!H2696</f>
        <v>0</v>
      </c>
      <c r="H2696">
        <f>IFERROR(VLOOKUP(G2696,Store_Map!$A$2:$I$100,3,FALSE),"")</f>
        <v>0</v>
      </c>
      <c r="I2696">
        <f>IFERROR(VLOOKUP(G2696,Store_Map!$A$2:$I$100,4,FALSE),"")</f>
        <v>0</v>
      </c>
      <c r="J2696">
        <f>IFERROR(VLOOKUP(G2696,Store_Map!$A$2:$I$100,5,FALSE),"")</f>
        <v>0</v>
      </c>
      <c r="K2696">
        <f>IFERROR(VLOOKUP(G2696,Store_Map!$A$2:$I$100,6,FALSE),"")</f>
        <v>0</v>
      </c>
      <c r="L2696">
        <f>IFERROR(VLOOKUP(G2696,Store_Map!$A$2:$I$100,7,FALSE),"")</f>
        <v>0</v>
      </c>
      <c r="M2696">
        <f>IFERROR(VLOOKUP(G2696,Store_Map!$A$2:$I$100,8,FALSE),"")</f>
        <v>0</v>
      </c>
      <c r="N2696">
        <f t="shared" si="378"/>
        <v>0</v>
      </c>
      <c r="O2696" t="str">
        <f t="shared" si="379"/>
        <v>PASS</v>
      </c>
      <c r="P2696" t="str">
        <f t="shared" si="380"/>
        <v>REVIEW</v>
      </c>
      <c r="Q2696" t="str">
        <f t="shared" si="381"/>
        <v>PASS</v>
      </c>
      <c r="R2696" t="str">
        <f t="shared" si="382"/>
        <v>PASS</v>
      </c>
      <c r="S2696" t="str">
        <f t="shared" si="383"/>
        <v>REVIEW</v>
      </c>
      <c r="T2696">
        <f t="shared" si="384"/>
        <v>90</v>
      </c>
      <c r="U2696" t="str">
        <f t="shared" si="385"/>
        <v>Low</v>
      </c>
      <c r="V2696" t="str">
        <f t="shared" si="386"/>
        <v>Invalid NDC</v>
      </c>
    </row>
    <row r="2697" spans="1:22" x14ac:dyDescent="0.3">
      <c r="A2697" t="str">
        <f>Raw_Data!A2697</f>
        <v>6252716</v>
      </c>
      <c r="B2697">
        <f>Raw_Data!B2697</f>
        <v>45681</v>
      </c>
      <c r="C2697" t="str">
        <f>Raw_Data!C2697</f>
        <v>FLUCONAZOLE 150 MG TABLET</v>
      </c>
      <c r="D2697" t="str">
        <f>Raw_Data!D2697</f>
        <v>57237000511</v>
      </c>
      <c r="E2697" t="str">
        <f>Raw_Data!E2697</f>
        <v>BYNE, EDMUND</v>
      </c>
      <c r="F2697" t="str">
        <f>Raw_Data!F2697</f>
        <v>1033186648</v>
      </c>
      <c r="G2697" t="str">
        <f>Raw_Data!H2697</f>
        <v>0</v>
      </c>
      <c r="H2697">
        <f>IFERROR(VLOOKUP(G2697,Store_Map!$A$2:$I$100,3,FALSE),"")</f>
        <v>0</v>
      </c>
      <c r="I2697">
        <f>IFERROR(VLOOKUP(G2697,Store_Map!$A$2:$I$100,4,FALSE),"")</f>
        <v>0</v>
      </c>
      <c r="J2697">
        <f>IFERROR(VLOOKUP(G2697,Store_Map!$A$2:$I$100,5,FALSE),"")</f>
        <v>0</v>
      </c>
      <c r="K2697">
        <f>IFERROR(VLOOKUP(G2697,Store_Map!$A$2:$I$100,6,FALSE),"")</f>
        <v>0</v>
      </c>
      <c r="L2697">
        <f>IFERROR(VLOOKUP(G2697,Store_Map!$A$2:$I$100,7,FALSE),"")</f>
        <v>0</v>
      </c>
      <c r="M2697">
        <f>IFERROR(VLOOKUP(G2697,Store_Map!$A$2:$I$100,8,FALSE),"")</f>
        <v>0</v>
      </c>
      <c r="N2697">
        <f t="shared" si="378"/>
        <v>0</v>
      </c>
      <c r="O2697" t="str">
        <f t="shared" si="379"/>
        <v>PASS</v>
      </c>
      <c r="P2697" t="str">
        <f t="shared" si="380"/>
        <v>PASS</v>
      </c>
      <c r="Q2697" t="str">
        <f t="shared" si="381"/>
        <v>PASS</v>
      </c>
      <c r="R2697" t="str">
        <f t="shared" si="382"/>
        <v>PASS</v>
      </c>
      <c r="S2697" t="str">
        <f t="shared" si="383"/>
        <v>PASS</v>
      </c>
      <c r="T2697">
        <f t="shared" si="384"/>
        <v>100</v>
      </c>
      <c r="U2697" t="str">
        <f t="shared" si="385"/>
        <v>Low</v>
      </c>
      <c r="V2697" t="str">
        <f t="shared" si="386"/>
        <v>Clean</v>
      </c>
    </row>
    <row r="2698" spans="1:22" x14ac:dyDescent="0.3">
      <c r="A2698" t="str">
        <f>Raw_Data!A2698</f>
        <v>6252718</v>
      </c>
      <c r="B2698">
        <f>Raw_Data!B2698</f>
        <v>45681</v>
      </c>
      <c r="C2698" t="str">
        <f>Raw_Data!C2698</f>
        <v>METFORMIN HCL 1,000 MG TABL</v>
      </c>
      <c r="D2698" t="str">
        <f>Raw_Data!D2698</f>
        <v>70010006599</v>
      </c>
      <c r="E2698" t="str">
        <f>Raw_Data!E2698</f>
        <v>GIBBS, JON</v>
      </c>
      <c r="F2698" t="str">
        <f>Raw_Data!F2698</f>
        <v>1700896156</v>
      </c>
      <c r="G2698" t="str">
        <f>Raw_Data!H2698</f>
        <v>0</v>
      </c>
      <c r="H2698">
        <f>IFERROR(VLOOKUP(G2698,Store_Map!$A$2:$I$100,3,FALSE),"")</f>
        <v>0</v>
      </c>
      <c r="I2698">
        <f>IFERROR(VLOOKUP(G2698,Store_Map!$A$2:$I$100,4,FALSE),"")</f>
        <v>0</v>
      </c>
      <c r="J2698">
        <f>IFERROR(VLOOKUP(G2698,Store_Map!$A$2:$I$100,5,FALSE),"")</f>
        <v>0</v>
      </c>
      <c r="K2698">
        <f>IFERROR(VLOOKUP(G2698,Store_Map!$A$2:$I$100,6,FALSE),"")</f>
        <v>0</v>
      </c>
      <c r="L2698">
        <f>IFERROR(VLOOKUP(G2698,Store_Map!$A$2:$I$100,7,FALSE),"")</f>
        <v>0</v>
      </c>
      <c r="M2698">
        <f>IFERROR(VLOOKUP(G2698,Store_Map!$A$2:$I$100,8,FALSE),"")</f>
        <v>0</v>
      </c>
      <c r="N2698">
        <f t="shared" si="378"/>
        <v>0</v>
      </c>
      <c r="O2698" t="str">
        <f t="shared" si="379"/>
        <v>PASS</v>
      </c>
      <c r="P2698" t="str">
        <f t="shared" si="380"/>
        <v>PASS</v>
      </c>
      <c r="Q2698" t="str">
        <f t="shared" si="381"/>
        <v>PASS</v>
      </c>
      <c r="R2698" t="str">
        <f t="shared" si="382"/>
        <v>PASS</v>
      </c>
      <c r="S2698" t="str">
        <f t="shared" si="383"/>
        <v>PASS</v>
      </c>
      <c r="T2698">
        <f t="shared" si="384"/>
        <v>100</v>
      </c>
      <c r="U2698" t="str">
        <f t="shared" si="385"/>
        <v>Low</v>
      </c>
      <c r="V2698" t="str">
        <f t="shared" si="386"/>
        <v>Clean</v>
      </c>
    </row>
    <row r="2699" spans="1:22" x14ac:dyDescent="0.3">
      <c r="A2699" t="str">
        <f>Raw_Data!A2699</f>
        <v>6252722</v>
      </c>
      <c r="B2699">
        <f>Raw_Data!B2699</f>
        <v>45681</v>
      </c>
      <c r="C2699" t="str">
        <f>Raw_Data!C2699</f>
        <v>HYDROXYZINE PAM 50 MG CAP</v>
      </c>
      <c r="D2699" t="str">
        <f>Raw_Data!D2699</f>
        <v>185067605</v>
      </c>
      <c r="E2699" t="str">
        <f>Raw_Data!E2699</f>
        <v>GIBBS, JON</v>
      </c>
      <c r="F2699" t="str">
        <f>Raw_Data!F2699</f>
        <v>1700896156</v>
      </c>
      <c r="G2699" t="str">
        <f>Raw_Data!H2699</f>
        <v>0</v>
      </c>
      <c r="H2699">
        <f>IFERROR(VLOOKUP(G2699,Store_Map!$A$2:$I$100,3,FALSE),"")</f>
        <v>0</v>
      </c>
      <c r="I2699">
        <f>IFERROR(VLOOKUP(G2699,Store_Map!$A$2:$I$100,4,FALSE),"")</f>
        <v>0</v>
      </c>
      <c r="J2699">
        <f>IFERROR(VLOOKUP(G2699,Store_Map!$A$2:$I$100,5,FALSE),"")</f>
        <v>0</v>
      </c>
      <c r="K2699">
        <f>IFERROR(VLOOKUP(G2699,Store_Map!$A$2:$I$100,6,FALSE),"")</f>
        <v>0</v>
      </c>
      <c r="L2699">
        <f>IFERROR(VLOOKUP(G2699,Store_Map!$A$2:$I$100,7,FALSE),"")</f>
        <v>0</v>
      </c>
      <c r="M2699">
        <f>IFERROR(VLOOKUP(G2699,Store_Map!$A$2:$I$100,8,FALSE),"")</f>
        <v>0</v>
      </c>
      <c r="N2699">
        <f t="shared" si="378"/>
        <v>0</v>
      </c>
      <c r="O2699" t="str">
        <f t="shared" si="379"/>
        <v>PASS</v>
      </c>
      <c r="P2699" t="str">
        <f t="shared" si="380"/>
        <v>REVIEW</v>
      </c>
      <c r="Q2699" t="str">
        <f t="shared" si="381"/>
        <v>PASS</v>
      </c>
      <c r="R2699" t="str">
        <f t="shared" si="382"/>
        <v>PASS</v>
      </c>
      <c r="S2699" t="str">
        <f t="shared" si="383"/>
        <v>REVIEW</v>
      </c>
      <c r="T2699">
        <f t="shared" si="384"/>
        <v>90</v>
      </c>
      <c r="U2699" t="str">
        <f t="shared" si="385"/>
        <v>Low</v>
      </c>
      <c r="V2699" t="str">
        <f t="shared" si="386"/>
        <v>Invalid NDC</v>
      </c>
    </row>
    <row r="2700" spans="1:22" x14ac:dyDescent="0.3">
      <c r="A2700" t="str">
        <f>Raw_Data!A2700</f>
        <v>6252723</v>
      </c>
      <c r="B2700">
        <f>Raw_Data!B2700</f>
        <v>45681</v>
      </c>
      <c r="C2700" t="str">
        <f>Raw_Data!C2700</f>
        <v>ALLOPURINOL 100 MG TABLET</v>
      </c>
      <c r="D2700" t="str">
        <f>Raw_Data!D2700</f>
        <v>70710120901</v>
      </c>
      <c r="E2700" t="str">
        <f>Raw_Data!E2700</f>
        <v>GIBBS, JON</v>
      </c>
      <c r="F2700" t="str">
        <f>Raw_Data!F2700</f>
        <v>1700896156</v>
      </c>
      <c r="G2700" t="str">
        <f>Raw_Data!H2700</f>
        <v>0</v>
      </c>
      <c r="H2700">
        <f>IFERROR(VLOOKUP(G2700,Store_Map!$A$2:$I$100,3,FALSE),"")</f>
        <v>0</v>
      </c>
      <c r="I2700">
        <f>IFERROR(VLOOKUP(G2700,Store_Map!$A$2:$I$100,4,FALSE),"")</f>
        <v>0</v>
      </c>
      <c r="J2700">
        <f>IFERROR(VLOOKUP(G2700,Store_Map!$A$2:$I$100,5,FALSE),"")</f>
        <v>0</v>
      </c>
      <c r="K2700">
        <f>IFERROR(VLOOKUP(G2700,Store_Map!$A$2:$I$100,6,FALSE),"")</f>
        <v>0</v>
      </c>
      <c r="L2700">
        <f>IFERROR(VLOOKUP(G2700,Store_Map!$A$2:$I$100,7,FALSE),"")</f>
        <v>0</v>
      </c>
      <c r="M2700">
        <f>IFERROR(VLOOKUP(G2700,Store_Map!$A$2:$I$100,8,FALSE),"")</f>
        <v>0</v>
      </c>
      <c r="N2700">
        <f t="shared" si="378"/>
        <v>0</v>
      </c>
      <c r="O2700" t="str">
        <f t="shared" si="379"/>
        <v>PASS</v>
      </c>
      <c r="P2700" t="str">
        <f t="shared" si="380"/>
        <v>PASS</v>
      </c>
      <c r="Q2700" t="str">
        <f t="shared" si="381"/>
        <v>PASS</v>
      </c>
      <c r="R2700" t="str">
        <f t="shared" si="382"/>
        <v>PASS</v>
      </c>
      <c r="S2700" t="str">
        <f t="shared" si="383"/>
        <v>PASS</v>
      </c>
      <c r="T2700">
        <f t="shared" si="384"/>
        <v>100</v>
      </c>
      <c r="U2700" t="str">
        <f t="shared" si="385"/>
        <v>Low</v>
      </c>
      <c r="V2700" t="str">
        <f t="shared" si="386"/>
        <v>Clean</v>
      </c>
    </row>
    <row r="2701" spans="1:22" x14ac:dyDescent="0.3">
      <c r="A2701" t="str">
        <f>Raw_Data!A2701</f>
        <v>6248644</v>
      </c>
      <c r="B2701">
        <f>Raw_Data!B2701</f>
        <v>45681</v>
      </c>
      <c r="C2701" t="str">
        <f>Raw_Data!C2701</f>
        <v>IPRAT-ALBUT 0.5-3(2.5) MG/3</v>
      </c>
      <c r="D2701" t="str">
        <f>Raw_Data!D2701</f>
        <v>378967130</v>
      </c>
      <c r="E2701" t="str">
        <f>Raw_Data!E2701</f>
        <v>BYNE, EDMUND</v>
      </c>
      <c r="F2701" t="str">
        <f>Raw_Data!F2701</f>
        <v>1033186648</v>
      </c>
      <c r="G2701" t="str">
        <f>Raw_Data!H2701</f>
        <v>0</v>
      </c>
      <c r="H2701">
        <f>IFERROR(VLOOKUP(G2701,Store_Map!$A$2:$I$100,3,FALSE),"")</f>
        <v>0</v>
      </c>
      <c r="I2701">
        <f>IFERROR(VLOOKUP(G2701,Store_Map!$A$2:$I$100,4,FALSE),"")</f>
        <v>0</v>
      </c>
      <c r="J2701">
        <f>IFERROR(VLOOKUP(G2701,Store_Map!$A$2:$I$100,5,FALSE),"")</f>
        <v>0</v>
      </c>
      <c r="K2701">
        <f>IFERROR(VLOOKUP(G2701,Store_Map!$A$2:$I$100,6,FALSE),"")</f>
        <v>0</v>
      </c>
      <c r="L2701">
        <f>IFERROR(VLOOKUP(G2701,Store_Map!$A$2:$I$100,7,FALSE),"")</f>
        <v>0</v>
      </c>
      <c r="M2701">
        <f>IFERROR(VLOOKUP(G2701,Store_Map!$A$2:$I$100,8,FALSE),"")</f>
        <v>0</v>
      </c>
      <c r="N2701">
        <f t="shared" si="378"/>
        <v>0</v>
      </c>
      <c r="O2701" t="str">
        <f t="shared" si="379"/>
        <v>PASS</v>
      </c>
      <c r="P2701" t="str">
        <f t="shared" si="380"/>
        <v>REVIEW</v>
      </c>
      <c r="Q2701" t="str">
        <f t="shared" si="381"/>
        <v>PASS</v>
      </c>
      <c r="R2701" t="str">
        <f t="shared" si="382"/>
        <v>PASS</v>
      </c>
      <c r="S2701" t="str">
        <f t="shared" si="383"/>
        <v>REVIEW</v>
      </c>
      <c r="T2701">
        <f t="shared" si="384"/>
        <v>90</v>
      </c>
      <c r="U2701" t="str">
        <f t="shared" si="385"/>
        <v>Low</v>
      </c>
      <c r="V2701" t="str">
        <f t="shared" si="386"/>
        <v>Invalid NDC</v>
      </c>
    </row>
    <row r="2702" spans="1:22" x14ac:dyDescent="0.3">
      <c r="A2702" t="str">
        <f>Raw_Data!A2702</f>
        <v>6252330</v>
      </c>
      <c r="B2702">
        <f>Raw_Data!B2702</f>
        <v>45681</v>
      </c>
      <c r="C2702" t="str">
        <f>Raw_Data!C2702</f>
        <v>*DOXEPIN 10 MG CAPSULE</v>
      </c>
      <c r="D2702" t="str">
        <f>Raw_Data!D2702</f>
        <v>378104901</v>
      </c>
      <c r="E2702" t="str">
        <f>Raw_Data!E2702</f>
        <v>LONDINO, DONNA</v>
      </c>
      <c r="F2702" t="str">
        <f>Raw_Data!F2702</f>
        <v>1447369632</v>
      </c>
      <c r="G2702" t="str">
        <f>Raw_Data!H2702</f>
        <v>0</v>
      </c>
      <c r="H2702">
        <f>IFERROR(VLOOKUP(G2702,Store_Map!$A$2:$I$100,3,FALSE),"")</f>
        <v>0</v>
      </c>
      <c r="I2702">
        <f>IFERROR(VLOOKUP(G2702,Store_Map!$A$2:$I$100,4,FALSE),"")</f>
        <v>0</v>
      </c>
      <c r="J2702">
        <f>IFERROR(VLOOKUP(G2702,Store_Map!$A$2:$I$100,5,FALSE),"")</f>
        <v>0</v>
      </c>
      <c r="K2702">
        <f>IFERROR(VLOOKUP(G2702,Store_Map!$A$2:$I$100,6,FALSE),"")</f>
        <v>0</v>
      </c>
      <c r="L2702">
        <f>IFERROR(VLOOKUP(G2702,Store_Map!$A$2:$I$100,7,FALSE),"")</f>
        <v>0</v>
      </c>
      <c r="M2702">
        <f>IFERROR(VLOOKUP(G2702,Store_Map!$A$2:$I$100,8,FALSE),"")</f>
        <v>0</v>
      </c>
      <c r="N2702">
        <f t="shared" si="378"/>
        <v>0</v>
      </c>
      <c r="O2702" t="str">
        <f t="shared" si="379"/>
        <v>PASS</v>
      </c>
      <c r="P2702" t="str">
        <f t="shared" si="380"/>
        <v>REVIEW</v>
      </c>
      <c r="Q2702" t="str">
        <f t="shared" si="381"/>
        <v>PASS</v>
      </c>
      <c r="R2702" t="str">
        <f t="shared" si="382"/>
        <v>PASS</v>
      </c>
      <c r="S2702" t="str">
        <f t="shared" si="383"/>
        <v>REVIEW</v>
      </c>
      <c r="T2702">
        <f t="shared" si="384"/>
        <v>90</v>
      </c>
      <c r="U2702" t="str">
        <f t="shared" si="385"/>
        <v>Low</v>
      </c>
      <c r="V2702" t="str">
        <f t="shared" si="386"/>
        <v>Invalid NDC</v>
      </c>
    </row>
    <row r="2703" spans="1:22" x14ac:dyDescent="0.3">
      <c r="A2703" t="str">
        <f>Raw_Data!A2703</f>
        <v>6252726</v>
      </c>
      <c r="B2703">
        <f>Raw_Data!B2703</f>
        <v>45681</v>
      </c>
      <c r="C2703" t="str">
        <f>Raw_Data!C2703</f>
        <v>LISINOPRIL 40 MG TABLET</v>
      </c>
      <c r="D2703" t="str">
        <f>Raw_Data!D2703</f>
        <v>68180097903</v>
      </c>
      <c r="E2703" t="str">
        <f>Raw_Data!E2703</f>
        <v>BYNE, EDMUND</v>
      </c>
      <c r="F2703" t="str">
        <f>Raw_Data!F2703</f>
        <v>1033186648</v>
      </c>
      <c r="G2703" t="str">
        <f>Raw_Data!H2703</f>
        <v>0</v>
      </c>
      <c r="H2703">
        <f>IFERROR(VLOOKUP(G2703,Store_Map!$A$2:$I$100,3,FALSE),"")</f>
        <v>0</v>
      </c>
      <c r="I2703">
        <f>IFERROR(VLOOKUP(G2703,Store_Map!$A$2:$I$100,4,FALSE),"")</f>
        <v>0</v>
      </c>
      <c r="J2703">
        <f>IFERROR(VLOOKUP(G2703,Store_Map!$A$2:$I$100,5,FALSE),"")</f>
        <v>0</v>
      </c>
      <c r="K2703">
        <f>IFERROR(VLOOKUP(G2703,Store_Map!$A$2:$I$100,6,FALSE),"")</f>
        <v>0</v>
      </c>
      <c r="L2703">
        <f>IFERROR(VLOOKUP(G2703,Store_Map!$A$2:$I$100,7,FALSE),"")</f>
        <v>0</v>
      </c>
      <c r="M2703">
        <f>IFERROR(VLOOKUP(G2703,Store_Map!$A$2:$I$100,8,FALSE),"")</f>
        <v>0</v>
      </c>
      <c r="N2703">
        <f t="shared" si="378"/>
        <v>0</v>
      </c>
      <c r="O2703" t="str">
        <f t="shared" si="379"/>
        <v>PASS</v>
      </c>
      <c r="P2703" t="str">
        <f t="shared" si="380"/>
        <v>PASS</v>
      </c>
      <c r="Q2703" t="str">
        <f t="shared" si="381"/>
        <v>PASS</v>
      </c>
      <c r="R2703" t="str">
        <f t="shared" si="382"/>
        <v>PASS</v>
      </c>
      <c r="S2703" t="str">
        <f t="shared" si="383"/>
        <v>PASS</v>
      </c>
      <c r="T2703">
        <f t="shared" si="384"/>
        <v>100</v>
      </c>
      <c r="U2703" t="str">
        <f t="shared" si="385"/>
        <v>Low</v>
      </c>
      <c r="V2703" t="str">
        <f t="shared" si="386"/>
        <v>Clean</v>
      </c>
    </row>
    <row r="2704" spans="1:22" x14ac:dyDescent="0.3">
      <c r="A2704" t="str">
        <f>Raw_Data!A2704</f>
        <v>6233782</v>
      </c>
      <c r="B2704">
        <f>Raw_Data!B2704</f>
        <v>45684</v>
      </c>
      <c r="C2704" t="str">
        <f>Raw_Data!C2704</f>
        <v>ALBUTEROL HFA 90 MCG INHALE</v>
      </c>
      <c r="D2704" t="str">
        <f>Raw_Data!D2704</f>
        <v>93317431</v>
      </c>
      <c r="E2704" t="str">
        <f>Raw_Data!E2704</f>
        <v>BYNE, EDMUND</v>
      </c>
      <c r="F2704" t="str">
        <f>Raw_Data!F2704</f>
        <v>1033186648</v>
      </c>
      <c r="G2704" t="str">
        <f>Raw_Data!H2704</f>
        <v>0</v>
      </c>
      <c r="H2704">
        <f>IFERROR(VLOOKUP(G2704,Store_Map!$A$2:$I$100,3,FALSE),"")</f>
        <v>0</v>
      </c>
      <c r="I2704">
        <f>IFERROR(VLOOKUP(G2704,Store_Map!$A$2:$I$100,4,FALSE),"")</f>
        <v>0</v>
      </c>
      <c r="J2704">
        <f>IFERROR(VLOOKUP(G2704,Store_Map!$A$2:$I$100,5,FALSE),"")</f>
        <v>0</v>
      </c>
      <c r="K2704">
        <f>IFERROR(VLOOKUP(G2704,Store_Map!$A$2:$I$100,6,FALSE),"")</f>
        <v>0</v>
      </c>
      <c r="L2704">
        <f>IFERROR(VLOOKUP(G2704,Store_Map!$A$2:$I$100,7,FALSE),"")</f>
        <v>0</v>
      </c>
      <c r="M2704">
        <f>IFERROR(VLOOKUP(G2704,Store_Map!$A$2:$I$100,8,FALSE),"")</f>
        <v>0</v>
      </c>
      <c r="N2704">
        <f t="shared" si="378"/>
        <v>0</v>
      </c>
      <c r="O2704" t="str">
        <f t="shared" si="379"/>
        <v>PASS</v>
      </c>
      <c r="P2704" t="str">
        <f t="shared" si="380"/>
        <v>REVIEW</v>
      </c>
      <c r="Q2704" t="str">
        <f t="shared" si="381"/>
        <v>PASS</v>
      </c>
      <c r="R2704" t="str">
        <f t="shared" si="382"/>
        <v>PASS</v>
      </c>
      <c r="S2704" t="str">
        <f t="shared" si="383"/>
        <v>REVIEW</v>
      </c>
      <c r="T2704">
        <f t="shared" si="384"/>
        <v>90</v>
      </c>
      <c r="U2704" t="str">
        <f t="shared" si="385"/>
        <v>Low</v>
      </c>
      <c r="V2704" t="str">
        <f t="shared" si="386"/>
        <v>Invalid NDC</v>
      </c>
    </row>
    <row r="2705" spans="1:22" x14ac:dyDescent="0.3">
      <c r="A2705" t="str">
        <f>Raw_Data!A2705</f>
        <v>6233784</v>
      </c>
      <c r="B2705">
        <f>Raw_Data!B2705</f>
        <v>45684</v>
      </c>
      <c r="C2705" t="str">
        <f>Raw_Data!C2705</f>
        <v>AMITRIPTYLINE HCL 25 MG TAB</v>
      </c>
      <c r="D2705" t="str">
        <f>Raw_Data!D2705</f>
        <v>70710122601</v>
      </c>
      <c r="E2705" t="str">
        <f>Raw_Data!E2705</f>
        <v>BYNE, EDMUND</v>
      </c>
      <c r="F2705" t="str">
        <f>Raw_Data!F2705</f>
        <v>1033186648</v>
      </c>
      <c r="G2705" t="str">
        <f>Raw_Data!H2705</f>
        <v>0</v>
      </c>
      <c r="H2705">
        <f>IFERROR(VLOOKUP(G2705,Store_Map!$A$2:$I$100,3,FALSE),"")</f>
        <v>0</v>
      </c>
      <c r="I2705">
        <f>IFERROR(VLOOKUP(G2705,Store_Map!$A$2:$I$100,4,FALSE),"")</f>
        <v>0</v>
      </c>
      <c r="J2705">
        <f>IFERROR(VLOOKUP(G2705,Store_Map!$A$2:$I$100,5,FALSE),"")</f>
        <v>0</v>
      </c>
      <c r="K2705">
        <f>IFERROR(VLOOKUP(G2705,Store_Map!$A$2:$I$100,6,FALSE),"")</f>
        <v>0</v>
      </c>
      <c r="L2705">
        <f>IFERROR(VLOOKUP(G2705,Store_Map!$A$2:$I$100,7,FALSE),"")</f>
        <v>0</v>
      </c>
      <c r="M2705">
        <f>IFERROR(VLOOKUP(G2705,Store_Map!$A$2:$I$100,8,FALSE),"")</f>
        <v>0</v>
      </c>
      <c r="N2705">
        <f t="shared" si="378"/>
        <v>0</v>
      </c>
      <c r="O2705" t="str">
        <f t="shared" si="379"/>
        <v>PASS</v>
      </c>
      <c r="P2705" t="str">
        <f t="shared" si="380"/>
        <v>PASS</v>
      </c>
      <c r="Q2705" t="str">
        <f t="shared" si="381"/>
        <v>PASS</v>
      </c>
      <c r="R2705" t="str">
        <f t="shared" si="382"/>
        <v>PASS</v>
      </c>
      <c r="S2705" t="str">
        <f t="shared" si="383"/>
        <v>PASS</v>
      </c>
      <c r="T2705">
        <f t="shared" si="384"/>
        <v>100</v>
      </c>
      <c r="U2705" t="str">
        <f t="shared" si="385"/>
        <v>Low</v>
      </c>
      <c r="V2705" t="str">
        <f t="shared" si="386"/>
        <v>Clean</v>
      </c>
    </row>
    <row r="2706" spans="1:22" x14ac:dyDescent="0.3">
      <c r="A2706" t="str">
        <f>Raw_Data!A2706</f>
        <v>6240030</v>
      </c>
      <c r="B2706">
        <f>Raw_Data!B2706</f>
        <v>45684</v>
      </c>
      <c r="C2706" t="str">
        <f>Raw_Data!C2706</f>
        <v>ESTARYLLA 0.25-0.035 MG TAB</v>
      </c>
      <c r="D2706" t="str">
        <f>Raw_Data!D2706</f>
        <v>70700011985</v>
      </c>
      <c r="E2706" t="str">
        <f>Raw_Data!E2706</f>
        <v>GRESHAM, J. MARK</v>
      </c>
      <c r="F2706" t="str">
        <f>Raw_Data!F2706</f>
        <v>1326026618</v>
      </c>
      <c r="G2706" t="str">
        <f>Raw_Data!H2706</f>
        <v>0</v>
      </c>
      <c r="H2706">
        <f>IFERROR(VLOOKUP(G2706,Store_Map!$A$2:$I$100,3,FALSE),"")</f>
        <v>0</v>
      </c>
      <c r="I2706">
        <f>IFERROR(VLOOKUP(G2706,Store_Map!$A$2:$I$100,4,FALSE),"")</f>
        <v>0</v>
      </c>
      <c r="J2706">
        <f>IFERROR(VLOOKUP(G2706,Store_Map!$A$2:$I$100,5,FALSE),"")</f>
        <v>0</v>
      </c>
      <c r="K2706">
        <f>IFERROR(VLOOKUP(G2706,Store_Map!$A$2:$I$100,6,FALSE),"")</f>
        <v>0</v>
      </c>
      <c r="L2706">
        <f>IFERROR(VLOOKUP(G2706,Store_Map!$A$2:$I$100,7,FALSE),"")</f>
        <v>0</v>
      </c>
      <c r="M2706">
        <f>IFERROR(VLOOKUP(G2706,Store_Map!$A$2:$I$100,8,FALSE),"")</f>
        <v>0</v>
      </c>
      <c r="N2706">
        <f t="shared" si="378"/>
        <v>0</v>
      </c>
      <c r="O2706" t="str">
        <f t="shared" si="379"/>
        <v>PASS</v>
      </c>
      <c r="P2706" t="str">
        <f t="shared" si="380"/>
        <v>PASS</v>
      </c>
      <c r="Q2706" t="str">
        <f t="shared" si="381"/>
        <v>PASS</v>
      </c>
      <c r="R2706" t="str">
        <f t="shared" si="382"/>
        <v>PASS</v>
      </c>
      <c r="S2706" t="str">
        <f t="shared" si="383"/>
        <v>PASS</v>
      </c>
      <c r="T2706">
        <f t="shared" si="384"/>
        <v>100</v>
      </c>
      <c r="U2706" t="str">
        <f t="shared" si="385"/>
        <v>Low</v>
      </c>
      <c r="V2706" t="str">
        <f t="shared" si="386"/>
        <v>Clean</v>
      </c>
    </row>
    <row r="2707" spans="1:22" x14ac:dyDescent="0.3">
      <c r="A2707" t="str">
        <f>Raw_Data!A2707</f>
        <v>6243095</v>
      </c>
      <c r="B2707">
        <f>Raw_Data!B2707</f>
        <v>45684</v>
      </c>
      <c r="C2707" t="str">
        <f>Raw_Data!C2707</f>
        <v>DUPIXENT 300 MG/2 ML SYRING</v>
      </c>
      <c r="D2707" t="str">
        <f>Raw_Data!D2707</f>
        <v>24591401</v>
      </c>
      <c r="E2707" t="str">
        <f>Raw_Data!E2707</f>
        <v>THAKORE, MORGAN</v>
      </c>
      <c r="F2707" t="str">
        <f>Raw_Data!F2707</f>
        <v>1770875130</v>
      </c>
      <c r="G2707" t="str">
        <f>Raw_Data!H2707</f>
        <v>0</v>
      </c>
      <c r="H2707">
        <f>IFERROR(VLOOKUP(G2707,Store_Map!$A$2:$I$100,3,FALSE),"")</f>
        <v>0</v>
      </c>
      <c r="I2707">
        <f>IFERROR(VLOOKUP(G2707,Store_Map!$A$2:$I$100,4,FALSE),"")</f>
        <v>0</v>
      </c>
      <c r="J2707">
        <f>IFERROR(VLOOKUP(G2707,Store_Map!$A$2:$I$100,5,FALSE),"")</f>
        <v>0</v>
      </c>
      <c r="K2707">
        <f>IFERROR(VLOOKUP(G2707,Store_Map!$A$2:$I$100,6,FALSE),"")</f>
        <v>0</v>
      </c>
      <c r="L2707">
        <f>IFERROR(VLOOKUP(G2707,Store_Map!$A$2:$I$100,7,FALSE),"")</f>
        <v>0</v>
      </c>
      <c r="M2707">
        <f>IFERROR(VLOOKUP(G2707,Store_Map!$A$2:$I$100,8,FALSE),"")</f>
        <v>0</v>
      </c>
      <c r="N2707">
        <f t="shared" si="378"/>
        <v>0</v>
      </c>
      <c r="O2707" t="str">
        <f t="shared" si="379"/>
        <v>PASS</v>
      </c>
      <c r="P2707" t="str">
        <f t="shared" si="380"/>
        <v>REVIEW</v>
      </c>
      <c r="Q2707" t="str">
        <f t="shared" si="381"/>
        <v>PASS</v>
      </c>
      <c r="R2707" t="str">
        <f t="shared" si="382"/>
        <v>PASS</v>
      </c>
      <c r="S2707" t="str">
        <f t="shared" si="383"/>
        <v>REVIEW</v>
      </c>
      <c r="T2707">
        <f t="shared" si="384"/>
        <v>90</v>
      </c>
      <c r="U2707" t="str">
        <f t="shared" si="385"/>
        <v>Low</v>
      </c>
      <c r="V2707" t="str">
        <f t="shared" si="386"/>
        <v>Invalid NDC</v>
      </c>
    </row>
    <row r="2708" spans="1:22" x14ac:dyDescent="0.3">
      <c r="A2708" t="str">
        <f>Raw_Data!A2708</f>
        <v>6245798</v>
      </c>
      <c r="B2708">
        <f>Raw_Data!B2708</f>
        <v>45684</v>
      </c>
      <c r="C2708" t="str">
        <f>Raw_Data!C2708</f>
        <v>LANTUS SOLOSTAR 100 UNIT/ML</v>
      </c>
      <c r="D2708" t="str">
        <f>Raw_Data!D2708</f>
        <v>88221905</v>
      </c>
      <c r="E2708" t="str">
        <f>Raw_Data!E2708</f>
        <v>GIBBS, JON</v>
      </c>
      <c r="F2708" t="str">
        <f>Raw_Data!F2708</f>
        <v>1700896156</v>
      </c>
      <c r="G2708" t="str">
        <f>Raw_Data!H2708</f>
        <v>0</v>
      </c>
      <c r="H2708">
        <f>IFERROR(VLOOKUP(G2708,Store_Map!$A$2:$I$100,3,FALSE),"")</f>
        <v>0</v>
      </c>
      <c r="I2708">
        <f>IFERROR(VLOOKUP(G2708,Store_Map!$A$2:$I$100,4,FALSE),"")</f>
        <v>0</v>
      </c>
      <c r="J2708">
        <f>IFERROR(VLOOKUP(G2708,Store_Map!$A$2:$I$100,5,FALSE),"")</f>
        <v>0</v>
      </c>
      <c r="K2708">
        <f>IFERROR(VLOOKUP(G2708,Store_Map!$A$2:$I$100,6,FALSE),"")</f>
        <v>0</v>
      </c>
      <c r="L2708">
        <f>IFERROR(VLOOKUP(G2708,Store_Map!$A$2:$I$100,7,FALSE),"")</f>
        <v>0</v>
      </c>
      <c r="M2708">
        <f>IFERROR(VLOOKUP(G2708,Store_Map!$A$2:$I$100,8,FALSE),"")</f>
        <v>0</v>
      </c>
      <c r="N2708">
        <f t="shared" si="378"/>
        <v>0</v>
      </c>
      <c r="O2708" t="str">
        <f t="shared" si="379"/>
        <v>PASS</v>
      </c>
      <c r="P2708" t="str">
        <f t="shared" si="380"/>
        <v>REVIEW</v>
      </c>
      <c r="Q2708" t="str">
        <f t="shared" si="381"/>
        <v>PASS</v>
      </c>
      <c r="R2708" t="str">
        <f t="shared" si="382"/>
        <v>PASS</v>
      </c>
      <c r="S2708" t="str">
        <f t="shared" si="383"/>
        <v>REVIEW</v>
      </c>
      <c r="T2708">
        <f t="shared" si="384"/>
        <v>90</v>
      </c>
      <c r="U2708" t="str">
        <f t="shared" si="385"/>
        <v>Low</v>
      </c>
      <c r="V2708" t="str">
        <f t="shared" si="386"/>
        <v>Invalid NDC</v>
      </c>
    </row>
    <row r="2709" spans="1:22" x14ac:dyDescent="0.3">
      <c r="A2709" t="str">
        <f>Raw_Data!A2709</f>
        <v>6247220</v>
      </c>
      <c r="B2709">
        <f>Raw_Data!B2709</f>
        <v>45684</v>
      </c>
      <c r="C2709" t="str">
        <f>Raw_Data!C2709</f>
        <v>MOUNJARO 5 MG/0.5 ML PEN</v>
      </c>
      <c r="D2709" t="str">
        <f>Raw_Data!D2709</f>
        <v>2149580</v>
      </c>
      <c r="E2709" t="str">
        <f>Raw_Data!E2709</f>
        <v>BYNE, EDMUND</v>
      </c>
      <c r="F2709" t="str">
        <f>Raw_Data!F2709</f>
        <v>1033186648</v>
      </c>
      <c r="G2709" t="str">
        <f>Raw_Data!H2709</f>
        <v>0</v>
      </c>
      <c r="H2709">
        <f>IFERROR(VLOOKUP(G2709,Store_Map!$A$2:$I$100,3,FALSE),"")</f>
        <v>0</v>
      </c>
      <c r="I2709">
        <f>IFERROR(VLOOKUP(G2709,Store_Map!$A$2:$I$100,4,FALSE),"")</f>
        <v>0</v>
      </c>
      <c r="J2709">
        <f>IFERROR(VLOOKUP(G2709,Store_Map!$A$2:$I$100,5,FALSE),"")</f>
        <v>0</v>
      </c>
      <c r="K2709">
        <f>IFERROR(VLOOKUP(G2709,Store_Map!$A$2:$I$100,6,FALSE),"")</f>
        <v>0</v>
      </c>
      <c r="L2709">
        <f>IFERROR(VLOOKUP(G2709,Store_Map!$A$2:$I$100,7,FALSE),"")</f>
        <v>0</v>
      </c>
      <c r="M2709">
        <f>IFERROR(VLOOKUP(G2709,Store_Map!$A$2:$I$100,8,FALSE),"")</f>
        <v>0</v>
      </c>
      <c r="N2709">
        <f t="shared" si="378"/>
        <v>0</v>
      </c>
      <c r="O2709" t="str">
        <f t="shared" si="379"/>
        <v>PASS</v>
      </c>
      <c r="P2709" t="str">
        <f t="shared" si="380"/>
        <v>REVIEW</v>
      </c>
      <c r="Q2709" t="str">
        <f t="shared" si="381"/>
        <v>PASS</v>
      </c>
      <c r="R2709" t="str">
        <f t="shared" si="382"/>
        <v>PASS</v>
      </c>
      <c r="S2709" t="str">
        <f t="shared" si="383"/>
        <v>REVIEW</v>
      </c>
      <c r="T2709">
        <f t="shared" si="384"/>
        <v>90</v>
      </c>
      <c r="U2709" t="str">
        <f t="shared" si="385"/>
        <v>Low</v>
      </c>
      <c r="V2709" t="str">
        <f t="shared" si="386"/>
        <v>Invalid NDC</v>
      </c>
    </row>
    <row r="2710" spans="1:22" x14ac:dyDescent="0.3">
      <c r="A2710" t="str">
        <f>Raw_Data!A2710</f>
        <v>6232042</v>
      </c>
      <c r="B2710">
        <f>Raw_Data!B2710</f>
        <v>45684</v>
      </c>
      <c r="C2710" t="str">
        <f>Raw_Data!C2710</f>
        <v>AMLODIPINE BESYLATE 10 MG T</v>
      </c>
      <c r="D2710" t="str">
        <f>Raw_Data!D2710</f>
        <v>29300039810</v>
      </c>
      <c r="E2710" t="str">
        <f>Raw_Data!E2710</f>
        <v>BYNE, EDMUND</v>
      </c>
      <c r="F2710" t="str">
        <f>Raw_Data!F2710</f>
        <v>1033186648</v>
      </c>
      <c r="G2710" t="str">
        <f>Raw_Data!H2710</f>
        <v>0</v>
      </c>
      <c r="H2710">
        <f>IFERROR(VLOOKUP(G2710,Store_Map!$A$2:$I$100,3,FALSE),"")</f>
        <v>0</v>
      </c>
      <c r="I2710">
        <f>IFERROR(VLOOKUP(G2710,Store_Map!$A$2:$I$100,4,FALSE),"")</f>
        <v>0</v>
      </c>
      <c r="J2710">
        <f>IFERROR(VLOOKUP(G2710,Store_Map!$A$2:$I$100,5,FALSE),"")</f>
        <v>0</v>
      </c>
      <c r="K2710">
        <f>IFERROR(VLOOKUP(G2710,Store_Map!$A$2:$I$100,6,FALSE),"")</f>
        <v>0</v>
      </c>
      <c r="L2710">
        <f>IFERROR(VLOOKUP(G2710,Store_Map!$A$2:$I$100,7,FALSE),"")</f>
        <v>0</v>
      </c>
      <c r="M2710">
        <f>IFERROR(VLOOKUP(G2710,Store_Map!$A$2:$I$100,8,FALSE),"")</f>
        <v>0</v>
      </c>
      <c r="N2710">
        <f t="shared" si="378"/>
        <v>0</v>
      </c>
      <c r="O2710" t="str">
        <f t="shared" si="379"/>
        <v>PASS</v>
      </c>
      <c r="P2710" t="str">
        <f t="shared" si="380"/>
        <v>PASS</v>
      </c>
      <c r="Q2710" t="str">
        <f t="shared" si="381"/>
        <v>PASS</v>
      </c>
      <c r="R2710" t="str">
        <f t="shared" si="382"/>
        <v>PASS</v>
      </c>
      <c r="S2710" t="str">
        <f t="shared" si="383"/>
        <v>PASS</v>
      </c>
      <c r="T2710">
        <f t="shared" si="384"/>
        <v>100</v>
      </c>
      <c r="U2710" t="str">
        <f t="shared" si="385"/>
        <v>Low</v>
      </c>
      <c r="V2710" t="str">
        <f t="shared" si="386"/>
        <v>Clean</v>
      </c>
    </row>
    <row r="2711" spans="1:22" x14ac:dyDescent="0.3">
      <c r="A2711" t="str">
        <f>Raw_Data!A2711</f>
        <v>6239425</v>
      </c>
      <c r="B2711">
        <f>Raw_Data!B2711</f>
        <v>45684</v>
      </c>
      <c r="C2711" t="str">
        <f>Raw_Data!C2711</f>
        <v>ALENDRONATE SODIUM 70 MG TA</v>
      </c>
      <c r="D2711" t="str">
        <f>Raw_Data!D2711</f>
        <v>69097022416</v>
      </c>
      <c r="E2711" t="str">
        <f>Raw_Data!E2711</f>
        <v>BYNE, EDMUND</v>
      </c>
      <c r="F2711" t="str">
        <f>Raw_Data!F2711</f>
        <v>1033186648</v>
      </c>
      <c r="G2711" t="str">
        <f>Raw_Data!H2711</f>
        <v>0</v>
      </c>
      <c r="H2711">
        <f>IFERROR(VLOOKUP(G2711,Store_Map!$A$2:$I$100,3,FALSE),"")</f>
        <v>0</v>
      </c>
      <c r="I2711">
        <f>IFERROR(VLOOKUP(G2711,Store_Map!$A$2:$I$100,4,FALSE),"")</f>
        <v>0</v>
      </c>
      <c r="J2711">
        <f>IFERROR(VLOOKUP(G2711,Store_Map!$A$2:$I$100,5,FALSE),"")</f>
        <v>0</v>
      </c>
      <c r="K2711">
        <f>IFERROR(VLOOKUP(G2711,Store_Map!$A$2:$I$100,6,FALSE),"")</f>
        <v>0</v>
      </c>
      <c r="L2711">
        <f>IFERROR(VLOOKUP(G2711,Store_Map!$A$2:$I$100,7,FALSE),"")</f>
        <v>0</v>
      </c>
      <c r="M2711">
        <f>IFERROR(VLOOKUP(G2711,Store_Map!$A$2:$I$100,8,FALSE),"")</f>
        <v>0</v>
      </c>
      <c r="N2711">
        <f t="shared" si="378"/>
        <v>0</v>
      </c>
      <c r="O2711" t="str">
        <f t="shared" si="379"/>
        <v>PASS</v>
      </c>
      <c r="P2711" t="str">
        <f t="shared" si="380"/>
        <v>PASS</v>
      </c>
      <c r="Q2711" t="str">
        <f t="shared" si="381"/>
        <v>PASS</v>
      </c>
      <c r="R2711" t="str">
        <f t="shared" si="382"/>
        <v>PASS</v>
      </c>
      <c r="S2711" t="str">
        <f t="shared" si="383"/>
        <v>PASS</v>
      </c>
      <c r="T2711">
        <f t="shared" si="384"/>
        <v>100</v>
      </c>
      <c r="U2711" t="str">
        <f t="shared" si="385"/>
        <v>Low</v>
      </c>
      <c r="V2711" t="str">
        <f t="shared" si="386"/>
        <v>Clean</v>
      </c>
    </row>
    <row r="2712" spans="1:22" x14ac:dyDescent="0.3">
      <c r="A2712" t="str">
        <f>Raw_Data!A2712</f>
        <v>6242974</v>
      </c>
      <c r="B2712">
        <f>Raw_Data!B2712</f>
        <v>45684</v>
      </c>
      <c r="C2712" t="str">
        <f>Raw_Data!C2712</f>
        <v>TRUE METRIX GLUCOSE TEST ST</v>
      </c>
      <c r="D2712" t="str">
        <f>Raw_Data!D2712</f>
        <v>56151146004</v>
      </c>
      <c r="E2712" t="str">
        <f>Raw_Data!E2712</f>
        <v>MACHADO, MARIA</v>
      </c>
      <c r="F2712" t="str">
        <f>Raw_Data!F2712</f>
        <v>1619100302</v>
      </c>
      <c r="G2712" t="str">
        <f>Raw_Data!H2712</f>
        <v>0</v>
      </c>
      <c r="H2712">
        <f>IFERROR(VLOOKUP(G2712,Store_Map!$A$2:$I$100,3,FALSE),"")</f>
        <v>0</v>
      </c>
      <c r="I2712">
        <f>IFERROR(VLOOKUP(G2712,Store_Map!$A$2:$I$100,4,FALSE),"")</f>
        <v>0</v>
      </c>
      <c r="J2712">
        <f>IFERROR(VLOOKUP(G2712,Store_Map!$A$2:$I$100,5,FALSE),"")</f>
        <v>0</v>
      </c>
      <c r="K2712">
        <f>IFERROR(VLOOKUP(G2712,Store_Map!$A$2:$I$100,6,FALSE),"")</f>
        <v>0</v>
      </c>
      <c r="L2712">
        <f>IFERROR(VLOOKUP(G2712,Store_Map!$A$2:$I$100,7,FALSE),"")</f>
        <v>0</v>
      </c>
      <c r="M2712">
        <f>IFERROR(VLOOKUP(G2712,Store_Map!$A$2:$I$100,8,FALSE),"")</f>
        <v>0</v>
      </c>
      <c r="N2712">
        <f t="shared" si="378"/>
        <v>0</v>
      </c>
      <c r="O2712" t="str">
        <f t="shared" si="379"/>
        <v>PASS</v>
      </c>
      <c r="P2712" t="str">
        <f t="shared" si="380"/>
        <v>PASS</v>
      </c>
      <c r="Q2712" t="str">
        <f t="shared" si="381"/>
        <v>PASS</v>
      </c>
      <c r="R2712" t="str">
        <f t="shared" si="382"/>
        <v>PASS</v>
      </c>
      <c r="S2712" t="str">
        <f t="shared" si="383"/>
        <v>PASS</v>
      </c>
      <c r="T2712">
        <f t="shared" si="384"/>
        <v>100</v>
      </c>
      <c r="U2712" t="str">
        <f t="shared" si="385"/>
        <v>Low</v>
      </c>
      <c r="V2712" t="str">
        <f t="shared" si="386"/>
        <v>Clean</v>
      </c>
    </row>
    <row r="2713" spans="1:22" x14ac:dyDescent="0.3">
      <c r="A2713" t="str">
        <f>Raw_Data!A2713</f>
        <v>6245323</v>
      </c>
      <c r="B2713">
        <f>Raw_Data!B2713</f>
        <v>45684</v>
      </c>
      <c r="C2713" t="str">
        <f>Raw_Data!C2713</f>
        <v>CYCLOBENZAPRINE 10 MG TABLE</v>
      </c>
      <c r="D2713" t="str">
        <f>Raw_Data!D2713</f>
        <v>69097084615</v>
      </c>
      <c r="E2713" t="str">
        <f>Raw_Data!E2713</f>
        <v>BYNE, EDMUND</v>
      </c>
      <c r="F2713" t="str">
        <f>Raw_Data!F2713</f>
        <v>1033186648</v>
      </c>
      <c r="G2713" t="str">
        <f>Raw_Data!H2713</f>
        <v>0</v>
      </c>
      <c r="H2713">
        <f>IFERROR(VLOOKUP(G2713,Store_Map!$A$2:$I$100,3,FALSE),"")</f>
        <v>0</v>
      </c>
      <c r="I2713">
        <f>IFERROR(VLOOKUP(G2713,Store_Map!$A$2:$I$100,4,FALSE),"")</f>
        <v>0</v>
      </c>
      <c r="J2713">
        <f>IFERROR(VLOOKUP(G2713,Store_Map!$A$2:$I$100,5,FALSE),"")</f>
        <v>0</v>
      </c>
      <c r="K2713">
        <f>IFERROR(VLOOKUP(G2713,Store_Map!$A$2:$I$100,6,FALSE),"")</f>
        <v>0</v>
      </c>
      <c r="L2713">
        <f>IFERROR(VLOOKUP(G2713,Store_Map!$A$2:$I$100,7,FALSE),"")</f>
        <v>0</v>
      </c>
      <c r="M2713">
        <f>IFERROR(VLOOKUP(G2713,Store_Map!$A$2:$I$100,8,FALSE),"")</f>
        <v>0</v>
      </c>
      <c r="N2713">
        <f t="shared" si="378"/>
        <v>0</v>
      </c>
      <c r="O2713" t="str">
        <f t="shared" si="379"/>
        <v>PASS</v>
      </c>
      <c r="P2713" t="str">
        <f t="shared" si="380"/>
        <v>PASS</v>
      </c>
      <c r="Q2713" t="str">
        <f t="shared" si="381"/>
        <v>PASS</v>
      </c>
      <c r="R2713" t="str">
        <f t="shared" si="382"/>
        <v>PASS</v>
      </c>
      <c r="S2713" t="str">
        <f t="shared" si="383"/>
        <v>PASS</v>
      </c>
      <c r="T2713">
        <f t="shared" si="384"/>
        <v>100</v>
      </c>
      <c r="U2713" t="str">
        <f t="shared" si="385"/>
        <v>Low</v>
      </c>
      <c r="V2713" t="str">
        <f t="shared" si="386"/>
        <v>Clean</v>
      </c>
    </row>
    <row r="2714" spans="1:22" x14ac:dyDescent="0.3">
      <c r="A2714" t="str">
        <f>Raw_Data!A2714</f>
        <v>6246575</v>
      </c>
      <c r="B2714">
        <f>Raw_Data!B2714</f>
        <v>45684</v>
      </c>
      <c r="C2714" t="str">
        <f>Raw_Data!C2714</f>
        <v>NOVOLIN 70-30 100 UNIT/ML V</v>
      </c>
      <c r="D2714" t="str">
        <f>Raw_Data!D2714</f>
        <v>169183711</v>
      </c>
      <c r="E2714" t="str">
        <f>Raw_Data!E2714</f>
        <v>MACHADO, MARIA</v>
      </c>
      <c r="F2714" t="str">
        <f>Raw_Data!F2714</f>
        <v>1619100302</v>
      </c>
      <c r="G2714" t="str">
        <f>Raw_Data!H2714</f>
        <v>0</v>
      </c>
      <c r="H2714">
        <f>IFERROR(VLOOKUP(G2714,Store_Map!$A$2:$I$100,3,FALSE),"")</f>
        <v>0</v>
      </c>
      <c r="I2714">
        <f>IFERROR(VLOOKUP(G2714,Store_Map!$A$2:$I$100,4,FALSE),"")</f>
        <v>0</v>
      </c>
      <c r="J2714">
        <f>IFERROR(VLOOKUP(G2714,Store_Map!$A$2:$I$100,5,FALSE),"")</f>
        <v>0</v>
      </c>
      <c r="K2714">
        <f>IFERROR(VLOOKUP(G2714,Store_Map!$A$2:$I$100,6,FALSE),"")</f>
        <v>0</v>
      </c>
      <c r="L2714">
        <f>IFERROR(VLOOKUP(G2714,Store_Map!$A$2:$I$100,7,FALSE),"")</f>
        <v>0</v>
      </c>
      <c r="M2714">
        <f>IFERROR(VLOOKUP(G2714,Store_Map!$A$2:$I$100,8,FALSE),"")</f>
        <v>0</v>
      </c>
      <c r="N2714">
        <f t="shared" si="378"/>
        <v>0</v>
      </c>
      <c r="O2714" t="str">
        <f t="shared" si="379"/>
        <v>PASS</v>
      </c>
      <c r="P2714" t="str">
        <f t="shared" si="380"/>
        <v>REVIEW</v>
      </c>
      <c r="Q2714" t="str">
        <f t="shared" si="381"/>
        <v>PASS</v>
      </c>
      <c r="R2714" t="str">
        <f t="shared" si="382"/>
        <v>PASS</v>
      </c>
      <c r="S2714" t="str">
        <f t="shared" si="383"/>
        <v>REVIEW</v>
      </c>
      <c r="T2714">
        <f t="shared" si="384"/>
        <v>90</v>
      </c>
      <c r="U2714" t="str">
        <f t="shared" si="385"/>
        <v>Low</v>
      </c>
      <c r="V2714" t="str">
        <f t="shared" si="386"/>
        <v>Invalid NDC</v>
      </c>
    </row>
    <row r="2715" spans="1:22" x14ac:dyDescent="0.3">
      <c r="A2715" t="str">
        <f>Raw_Data!A2715</f>
        <v>6251031</v>
      </c>
      <c r="B2715">
        <f>Raw_Data!B2715</f>
        <v>45684</v>
      </c>
      <c r="C2715" t="str">
        <f>Raw_Data!C2715</f>
        <v>ONETOUCH VERIO TEST STRIP</v>
      </c>
      <c r="D2715" t="str">
        <f>Raw_Data!D2715</f>
        <v>53885027150</v>
      </c>
      <c r="E2715" t="str">
        <f>Raw_Data!E2715</f>
        <v>YASIN, NURA</v>
      </c>
      <c r="F2715" t="str">
        <f>Raw_Data!F2715</f>
        <v>1265518567</v>
      </c>
      <c r="G2715" t="str">
        <f>Raw_Data!H2715</f>
        <v>0</v>
      </c>
      <c r="H2715">
        <f>IFERROR(VLOOKUP(G2715,Store_Map!$A$2:$I$100,3,FALSE),"")</f>
        <v>0</v>
      </c>
      <c r="I2715">
        <f>IFERROR(VLOOKUP(G2715,Store_Map!$A$2:$I$100,4,FALSE),"")</f>
        <v>0</v>
      </c>
      <c r="J2715">
        <f>IFERROR(VLOOKUP(G2715,Store_Map!$A$2:$I$100,5,FALSE),"")</f>
        <v>0</v>
      </c>
      <c r="K2715">
        <f>IFERROR(VLOOKUP(G2715,Store_Map!$A$2:$I$100,6,FALSE),"")</f>
        <v>0</v>
      </c>
      <c r="L2715">
        <f>IFERROR(VLOOKUP(G2715,Store_Map!$A$2:$I$100,7,FALSE),"")</f>
        <v>0</v>
      </c>
      <c r="M2715">
        <f>IFERROR(VLOOKUP(G2715,Store_Map!$A$2:$I$100,8,FALSE),"")</f>
        <v>0</v>
      </c>
      <c r="N2715">
        <f t="shared" si="378"/>
        <v>0</v>
      </c>
      <c r="O2715" t="str">
        <f t="shared" si="379"/>
        <v>PASS</v>
      </c>
      <c r="P2715" t="str">
        <f t="shared" si="380"/>
        <v>PASS</v>
      </c>
      <c r="Q2715" t="str">
        <f t="shared" si="381"/>
        <v>PASS</v>
      </c>
      <c r="R2715" t="str">
        <f t="shared" si="382"/>
        <v>PASS</v>
      </c>
      <c r="S2715" t="str">
        <f t="shared" si="383"/>
        <v>PASS</v>
      </c>
      <c r="T2715">
        <f t="shared" si="384"/>
        <v>100</v>
      </c>
      <c r="U2715" t="str">
        <f t="shared" si="385"/>
        <v>Low</v>
      </c>
      <c r="V2715" t="str">
        <f t="shared" si="386"/>
        <v>Clean</v>
      </c>
    </row>
    <row r="2716" spans="1:22" x14ac:dyDescent="0.3">
      <c r="A2716" t="str">
        <f>Raw_Data!A2716</f>
        <v>6246525</v>
      </c>
      <c r="B2716">
        <f>Raw_Data!B2716</f>
        <v>45684</v>
      </c>
      <c r="C2716" t="str">
        <f>Raw_Data!C2716</f>
        <v>METFORMIN HCL 850 MG TABLET</v>
      </c>
      <c r="D2716" t="str">
        <f>Raw_Data!D2716</f>
        <v>67877056205</v>
      </c>
      <c r="E2716" t="str">
        <f>Raw_Data!E2716</f>
        <v>YASIN, NURA</v>
      </c>
      <c r="F2716" t="str">
        <f>Raw_Data!F2716</f>
        <v>1265518567</v>
      </c>
      <c r="G2716" t="str">
        <f>Raw_Data!H2716</f>
        <v>0</v>
      </c>
      <c r="H2716">
        <f>IFERROR(VLOOKUP(G2716,Store_Map!$A$2:$I$100,3,FALSE),"")</f>
        <v>0</v>
      </c>
      <c r="I2716">
        <f>IFERROR(VLOOKUP(G2716,Store_Map!$A$2:$I$100,4,FALSE),"")</f>
        <v>0</v>
      </c>
      <c r="J2716">
        <f>IFERROR(VLOOKUP(G2716,Store_Map!$A$2:$I$100,5,FALSE),"")</f>
        <v>0</v>
      </c>
      <c r="K2716">
        <f>IFERROR(VLOOKUP(G2716,Store_Map!$A$2:$I$100,6,FALSE),"")</f>
        <v>0</v>
      </c>
      <c r="L2716">
        <f>IFERROR(VLOOKUP(G2716,Store_Map!$A$2:$I$100,7,FALSE),"")</f>
        <v>0</v>
      </c>
      <c r="M2716">
        <f>IFERROR(VLOOKUP(G2716,Store_Map!$A$2:$I$100,8,FALSE),"")</f>
        <v>0</v>
      </c>
      <c r="N2716">
        <f t="shared" si="378"/>
        <v>0</v>
      </c>
      <c r="O2716" t="str">
        <f t="shared" si="379"/>
        <v>PASS</v>
      </c>
      <c r="P2716" t="str">
        <f t="shared" si="380"/>
        <v>PASS</v>
      </c>
      <c r="Q2716" t="str">
        <f t="shared" si="381"/>
        <v>PASS</v>
      </c>
      <c r="R2716" t="str">
        <f t="shared" si="382"/>
        <v>PASS</v>
      </c>
      <c r="S2716" t="str">
        <f t="shared" si="383"/>
        <v>PASS</v>
      </c>
      <c r="T2716">
        <f t="shared" si="384"/>
        <v>100</v>
      </c>
      <c r="U2716" t="str">
        <f t="shared" si="385"/>
        <v>Low</v>
      </c>
      <c r="V2716" t="str">
        <f t="shared" si="386"/>
        <v>Clean</v>
      </c>
    </row>
    <row r="2717" spans="1:22" x14ac:dyDescent="0.3">
      <c r="A2717" t="str">
        <f>Raw_Data!A2717</f>
        <v>6249411</v>
      </c>
      <c r="B2717">
        <f>Raw_Data!B2717</f>
        <v>45684</v>
      </c>
      <c r="C2717" t="str">
        <f>Raw_Data!C2717</f>
        <v>CHLORTHALIDONE 25 MG TABLET</v>
      </c>
      <c r="D2717" t="str">
        <f>Raw_Data!D2717</f>
        <v>75834010901</v>
      </c>
      <c r="E2717" t="str">
        <f>Raw_Data!E2717</f>
        <v>YASIN, NURA</v>
      </c>
      <c r="F2717" t="str">
        <f>Raw_Data!F2717</f>
        <v>1265518567</v>
      </c>
      <c r="G2717" t="str">
        <f>Raw_Data!H2717</f>
        <v>0</v>
      </c>
      <c r="H2717">
        <f>IFERROR(VLOOKUP(G2717,Store_Map!$A$2:$I$100,3,FALSE),"")</f>
        <v>0</v>
      </c>
      <c r="I2717">
        <f>IFERROR(VLOOKUP(G2717,Store_Map!$A$2:$I$100,4,FALSE),"")</f>
        <v>0</v>
      </c>
      <c r="J2717">
        <f>IFERROR(VLOOKUP(G2717,Store_Map!$A$2:$I$100,5,FALSE),"")</f>
        <v>0</v>
      </c>
      <c r="K2717">
        <f>IFERROR(VLOOKUP(G2717,Store_Map!$A$2:$I$100,6,FALSE),"")</f>
        <v>0</v>
      </c>
      <c r="L2717">
        <f>IFERROR(VLOOKUP(G2717,Store_Map!$A$2:$I$100,7,FALSE),"")</f>
        <v>0</v>
      </c>
      <c r="M2717">
        <f>IFERROR(VLOOKUP(G2717,Store_Map!$A$2:$I$100,8,FALSE),"")</f>
        <v>0</v>
      </c>
      <c r="N2717">
        <f t="shared" si="378"/>
        <v>0</v>
      </c>
      <c r="O2717" t="str">
        <f t="shared" si="379"/>
        <v>PASS</v>
      </c>
      <c r="P2717" t="str">
        <f t="shared" si="380"/>
        <v>PASS</v>
      </c>
      <c r="Q2717" t="str">
        <f t="shared" si="381"/>
        <v>PASS</v>
      </c>
      <c r="R2717" t="str">
        <f t="shared" si="382"/>
        <v>PASS</v>
      </c>
      <c r="S2717" t="str">
        <f t="shared" si="383"/>
        <v>PASS</v>
      </c>
      <c r="T2717">
        <f t="shared" si="384"/>
        <v>100</v>
      </c>
      <c r="U2717" t="str">
        <f t="shared" si="385"/>
        <v>Low</v>
      </c>
      <c r="V2717" t="str">
        <f t="shared" si="386"/>
        <v>Clean</v>
      </c>
    </row>
    <row r="2718" spans="1:22" x14ac:dyDescent="0.3">
      <c r="A2718" t="str">
        <f>Raw_Data!A2718</f>
        <v>6252730</v>
      </c>
      <c r="B2718">
        <f>Raw_Data!B2718</f>
        <v>45684</v>
      </c>
      <c r="C2718" t="str">
        <f>Raw_Data!C2718</f>
        <v>HYDROCHLOROTHIAZIDE 12.5 MG</v>
      </c>
      <c r="D2718" t="str">
        <f>Raw_Data!D2718</f>
        <v>69315015510</v>
      </c>
      <c r="E2718" t="str">
        <f>Raw_Data!E2718</f>
        <v>GIBBS, JON</v>
      </c>
      <c r="F2718" t="str">
        <f>Raw_Data!F2718</f>
        <v>1700896156</v>
      </c>
      <c r="G2718" t="str">
        <f>Raw_Data!H2718</f>
        <v>0</v>
      </c>
      <c r="H2718">
        <f>IFERROR(VLOOKUP(G2718,Store_Map!$A$2:$I$100,3,FALSE),"")</f>
        <v>0</v>
      </c>
      <c r="I2718">
        <f>IFERROR(VLOOKUP(G2718,Store_Map!$A$2:$I$100,4,FALSE),"")</f>
        <v>0</v>
      </c>
      <c r="J2718">
        <f>IFERROR(VLOOKUP(G2718,Store_Map!$A$2:$I$100,5,FALSE),"")</f>
        <v>0</v>
      </c>
      <c r="K2718">
        <f>IFERROR(VLOOKUP(G2718,Store_Map!$A$2:$I$100,6,FALSE),"")</f>
        <v>0</v>
      </c>
      <c r="L2718">
        <f>IFERROR(VLOOKUP(G2718,Store_Map!$A$2:$I$100,7,FALSE),"")</f>
        <v>0</v>
      </c>
      <c r="M2718">
        <f>IFERROR(VLOOKUP(G2718,Store_Map!$A$2:$I$100,8,FALSE),"")</f>
        <v>0</v>
      </c>
      <c r="N2718">
        <f t="shared" si="378"/>
        <v>0</v>
      </c>
      <c r="O2718" t="str">
        <f t="shared" si="379"/>
        <v>PASS</v>
      </c>
      <c r="P2718" t="str">
        <f t="shared" si="380"/>
        <v>PASS</v>
      </c>
      <c r="Q2718" t="str">
        <f t="shared" si="381"/>
        <v>PASS</v>
      </c>
      <c r="R2718" t="str">
        <f t="shared" si="382"/>
        <v>PASS</v>
      </c>
      <c r="S2718" t="str">
        <f t="shared" si="383"/>
        <v>PASS</v>
      </c>
      <c r="T2718">
        <f t="shared" si="384"/>
        <v>100</v>
      </c>
      <c r="U2718" t="str">
        <f t="shared" si="385"/>
        <v>Low</v>
      </c>
      <c r="V2718" t="str">
        <f t="shared" si="386"/>
        <v>Clean</v>
      </c>
    </row>
    <row r="2719" spans="1:22" x14ac:dyDescent="0.3">
      <c r="A2719" t="str">
        <f>Raw_Data!A2719</f>
        <v>6252731</v>
      </c>
      <c r="B2719">
        <f>Raw_Data!B2719</f>
        <v>45684</v>
      </c>
      <c r="C2719" t="str">
        <f>Raw_Data!C2719</f>
        <v>ATORVASTATIN 40 MG TABLET</v>
      </c>
      <c r="D2719" t="str">
        <f>Raw_Data!D2719</f>
        <v>67877051310</v>
      </c>
      <c r="E2719" t="str">
        <f>Raw_Data!E2719</f>
        <v>GIBBS, JON</v>
      </c>
      <c r="F2719" t="str">
        <f>Raw_Data!F2719</f>
        <v>1700896156</v>
      </c>
      <c r="G2719" t="str">
        <f>Raw_Data!H2719</f>
        <v>0</v>
      </c>
      <c r="H2719">
        <f>IFERROR(VLOOKUP(G2719,Store_Map!$A$2:$I$100,3,FALSE),"")</f>
        <v>0</v>
      </c>
      <c r="I2719">
        <f>IFERROR(VLOOKUP(G2719,Store_Map!$A$2:$I$100,4,FALSE),"")</f>
        <v>0</v>
      </c>
      <c r="J2719">
        <f>IFERROR(VLOOKUP(G2719,Store_Map!$A$2:$I$100,5,FALSE),"")</f>
        <v>0</v>
      </c>
      <c r="K2719">
        <f>IFERROR(VLOOKUP(G2719,Store_Map!$A$2:$I$100,6,FALSE),"")</f>
        <v>0</v>
      </c>
      <c r="L2719">
        <f>IFERROR(VLOOKUP(G2719,Store_Map!$A$2:$I$100,7,FALSE),"")</f>
        <v>0</v>
      </c>
      <c r="M2719">
        <f>IFERROR(VLOOKUP(G2719,Store_Map!$A$2:$I$100,8,FALSE),"")</f>
        <v>0</v>
      </c>
      <c r="N2719">
        <f t="shared" si="378"/>
        <v>0</v>
      </c>
      <c r="O2719" t="str">
        <f t="shared" si="379"/>
        <v>PASS</v>
      </c>
      <c r="P2719" t="str">
        <f t="shared" si="380"/>
        <v>PASS</v>
      </c>
      <c r="Q2719" t="str">
        <f t="shared" si="381"/>
        <v>PASS</v>
      </c>
      <c r="R2719" t="str">
        <f t="shared" si="382"/>
        <v>PASS</v>
      </c>
      <c r="S2719" t="str">
        <f t="shared" si="383"/>
        <v>PASS</v>
      </c>
      <c r="T2719">
        <f t="shared" si="384"/>
        <v>100</v>
      </c>
      <c r="U2719" t="str">
        <f t="shared" si="385"/>
        <v>Low</v>
      </c>
      <c r="V2719" t="str">
        <f t="shared" si="386"/>
        <v>Clean</v>
      </c>
    </row>
    <row r="2720" spans="1:22" x14ac:dyDescent="0.3">
      <c r="A2720" t="str">
        <f>Raw_Data!A2720</f>
        <v>6252732</v>
      </c>
      <c r="B2720">
        <f>Raw_Data!B2720</f>
        <v>45684</v>
      </c>
      <c r="C2720" t="str">
        <f>Raw_Data!C2720</f>
        <v>AMLODIPINE BESYLATE 10 MG T</v>
      </c>
      <c r="D2720" t="str">
        <f>Raw_Data!D2720</f>
        <v>69097012815</v>
      </c>
      <c r="E2720" t="str">
        <f>Raw_Data!E2720</f>
        <v>GIBBS, JON</v>
      </c>
      <c r="F2720" t="str">
        <f>Raw_Data!F2720</f>
        <v>1700896156</v>
      </c>
      <c r="G2720" t="str">
        <f>Raw_Data!H2720</f>
        <v>0</v>
      </c>
      <c r="H2720">
        <f>IFERROR(VLOOKUP(G2720,Store_Map!$A$2:$I$100,3,FALSE),"")</f>
        <v>0</v>
      </c>
      <c r="I2720">
        <f>IFERROR(VLOOKUP(G2720,Store_Map!$A$2:$I$100,4,FALSE),"")</f>
        <v>0</v>
      </c>
      <c r="J2720">
        <f>IFERROR(VLOOKUP(G2720,Store_Map!$A$2:$I$100,5,FALSE),"")</f>
        <v>0</v>
      </c>
      <c r="K2720">
        <f>IFERROR(VLOOKUP(G2720,Store_Map!$A$2:$I$100,6,FALSE),"")</f>
        <v>0</v>
      </c>
      <c r="L2720">
        <f>IFERROR(VLOOKUP(G2720,Store_Map!$A$2:$I$100,7,FALSE),"")</f>
        <v>0</v>
      </c>
      <c r="M2720">
        <f>IFERROR(VLOOKUP(G2720,Store_Map!$A$2:$I$100,8,FALSE),"")</f>
        <v>0</v>
      </c>
      <c r="N2720">
        <f t="shared" si="378"/>
        <v>0</v>
      </c>
      <c r="O2720" t="str">
        <f t="shared" si="379"/>
        <v>PASS</v>
      </c>
      <c r="P2720" t="str">
        <f t="shared" si="380"/>
        <v>PASS</v>
      </c>
      <c r="Q2720" t="str">
        <f t="shared" si="381"/>
        <v>PASS</v>
      </c>
      <c r="R2720" t="str">
        <f t="shared" si="382"/>
        <v>PASS</v>
      </c>
      <c r="S2720" t="str">
        <f t="shared" si="383"/>
        <v>PASS</v>
      </c>
      <c r="T2720">
        <f t="shared" si="384"/>
        <v>100</v>
      </c>
      <c r="U2720" t="str">
        <f t="shared" si="385"/>
        <v>Low</v>
      </c>
      <c r="V2720" t="str">
        <f t="shared" si="386"/>
        <v>Clean</v>
      </c>
    </row>
    <row r="2721" spans="1:22" x14ac:dyDescent="0.3">
      <c r="A2721" t="str">
        <f>Raw_Data!A2721</f>
        <v>6252733</v>
      </c>
      <c r="B2721">
        <f>Raw_Data!B2721</f>
        <v>45684</v>
      </c>
      <c r="C2721" t="str">
        <f>Raw_Data!C2721</f>
        <v>GABAPENTIN 100 MG CAPSULE</v>
      </c>
      <c r="D2721" t="str">
        <f>Raw_Data!D2721</f>
        <v>67877022210</v>
      </c>
      <c r="E2721" t="str">
        <f>Raw_Data!E2721</f>
        <v>GIBBS, JON</v>
      </c>
      <c r="F2721" t="str">
        <f>Raw_Data!F2721</f>
        <v>1700896156</v>
      </c>
      <c r="G2721" t="str">
        <f>Raw_Data!H2721</f>
        <v>0</v>
      </c>
      <c r="H2721">
        <f>IFERROR(VLOOKUP(G2721,Store_Map!$A$2:$I$100,3,FALSE),"")</f>
        <v>0</v>
      </c>
      <c r="I2721">
        <f>IFERROR(VLOOKUP(G2721,Store_Map!$A$2:$I$100,4,FALSE),"")</f>
        <v>0</v>
      </c>
      <c r="J2721">
        <f>IFERROR(VLOOKUP(G2721,Store_Map!$A$2:$I$100,5,FALSE),"")</f>
        <v>0</v>
      </c>
      <c r="K2721">
        <f>IFERROR(VLOOKUP(G2721,Store_Map!$A$2:$I$100,6,FALSE),"")</f>
        <v>0</v>
      </c>
      <c r="L2721">
        <f>IFERROR(VLOOKUP(G2721,Store_Map!$A$2:$I$100,7,FALSE),"")</f>
        <v>0</v>
      </c>
      <c r="M2721">
        <f>IFERROR(VLOOKUP(G2721,Store_Map!$A$2:$I$100,8,FALSE),"")</f>
        <v>0</v>
      </c>
      <c r="N2721">
        <f t="shared" si="378"/>
        <v>0</v>
      </c>
      <c r="O2721" t="str">
        <f t="shared" si="379"/>
        <v>PASS</v>
      </c>
      <c r="P2721" t="str">
        <f t="shared" si="380"/>
        <v>PASS</v>
      </c>
      <c r="Q2721" t="str">
        <f t="shared" si="381"/>
        <v>PASS</v>
      </c>
      <c r="R2721" t="str">
        <f t="shared" si="382"/>
        <v>PASS</v>
      </c>
      <c r="S2721" t="str">
        <f t="shared" si="383"/>
        <v>PASS</v>
      </c>
      <c r="T2721">
        <f t="shared" si="384"/>
        <v>100</v>
      </c>
      <c r="U2721" t="str">
        <f t="shared" si="385"/>
        <v>Low</v>
      </c>
      <c r="V2721" t="str">
        <f t="shared" si="386"/>
        <v>Clean</v>
      </c>
    </row>
    <row r="2722" spans="1:22" x14ac:dyDescent="0.3">
      <c r="A2722" t="str">
        <f>Raw_Data!A2722</f>
        <v>6252734</v>
      </c>
      <c r="B2722">
        <f>Raw_Data!B2722</f>
        <v>45684</v>
      </c>
      <c r="C2722" t="str">
        <f>Raw_Data!C2722</f>
        <v>NOVOLOG 100 UNIT/ML FLEXPEN</v>
      </c>
      <c r="D2722" t="str">
        <f>Raw_Data!D2722</f>
        <v>169633910</v>
      </c>
      <c r="E2722" t="str">
        <f>Raw_Data!E2722</f>
        <v>GIBBS, JON</v>
      </c>
      <c r="F2722" t="str">
        <f>Raw_Data!F2722</f>
        <v>1700896156</v>
      </c>
      <c r="G2722" t="str">
        <f>Raw_Data!H2722</f>
        <v>0</v>
      </c>
      <c r="H2722">
        <f>IFERROR(VLOOKUP(G2722,Store_Map!$A$2:$I$100,3,FALSE),"")</f>
        <v>0</v>
      </c>
      <c r="I2722">
        <f>IFERROR(VLOOKUP(G2722,Store_Map!$A$2:$I$100,4,FALSE),"")</f>
        <v>0</v>
      </c>
      <c r="J2722">
        <f>IFERROR(VLOOKUP(G2722,Store_Map!$A$2:$I$100,5,FALSE),"")</f>
        <v>0</v>
      </c>
      <c r="K2722">
        <f>IFERROR(VLOOKUP(G2722,Store_Map!$A$2:$I$100,6,FALSE),"")</f>
        <v>0</v>
      </c>
      <c r="L2722">
        <f>IFERROR(VLOOKUP(G2722,Store_Map!$A$2:$I$100,7,FALSE),"")</f>
        <v>0</v>
      </c>
      <c r="M2722">
        <f>IFERROR(VLOOKUP(G2722,Store_Map!$A$2:$I$100,8,FALSE),"")</f>
        <v>0</v>
      </c>
      <c r="N2722">
        <f t="shared" si="378"/>
        <v>0</v>
      </c>
      <c r="O2722" t="str">
        <f t="shared" si="379"/>
        <v>PASS</v>
      </c>
      <c r="P2722" t="str">
        <f t="shared" si="380"/>
        <v>REVIEW</v>
      </c>
      <c r="Q2722" t="str">
        <f t="shared" si="381"/>
        <v>PASS</v>
      </c>
      <c r="R2722" t="str">
        <f t="shared" si="382"/>
        <v>PASS</v>
      </c>
      <c r="S2722" t="str">
        <f t="shared" si="383"/>
        <v>REVIEW</v>
      </c>
      <c r="T2722">
        <f t="shared" si="384"/>
        <v>90</v>
      </c>
      <c r="U2722" t="str">
        <f t="shared" si="385"/>
        <v>Low</v>
      </c>
      <c r="V2722" t="str">
        <f t="shared" si="386"/>
        <v>Invalid NDC</v>
      </c>
    </row>
    <row r="2723" spans="1:22" x14ac:dyDescent="0.3">
      <c r="A2723" t="str">
        <f>Raw_Data!A2723</f>
        <v>6252735</v>
      </c>
      <c r="B2723">
        <f>Raw_Data!B2723</f>
        <v>45684</v>
      </c>
      <c r="C2723" t="str">
        <f>Raw_Data!C2723</f>
        <v>LANTUS SOLOSTAR 100 UNIT/ML</v>
      </c>
      <c r="D2723" t="str">
        <f>Raw_Data!D2723</f>
        <v>88221905</v>
      </c>
      <c r="E2723" t="str">
        <f>Raw_Data!E2723</f>
        <v>GIBBS, JON</v>
      </c>
      <c r="F2723" t="str">
        <f>Raw_Data!F2723</f>
        <v>1700896156</v>
      </c>
      <c r="G2723" t="str">
        <f>Raw_Data!H2723</f>
        <v>0</v>
      </c>
      <c r="H2723">
        <f>IFERROR(VLOOKUP(G2723,Store_Map!$A$2:$I$100,3,FALSE),"")</f>
        <v>0</v>
      </c>
      <c r="I2723">
        <f>IFERROR(VLOOKUP(G2723,Store_Map!$A$2:$I$100,4,FALSE),"")</f>
        <v>0</v>
      </c>
      <c r="J2723">
        <f>IFERROR(VLOOKUP(G2723,Store_Map!$A$2:$I$100,5,FALSE),"")</f>
        <v>0</v>
      </c>
      <c r="K2723">
        <f>IFERROR(VLOOKUP(G2723,Store_Map!$A$2:$I$100,6,FALSE),"")</f>
        <v>0</v>
      </c>
      <c r="L2723">
        <f>IFERROR(VLOOKUP(G2723,Store_Map!$A$2:$I$100,7,FALSE),"")</f>
        <v>0</v>
      </c>
      <c r="M2723">
        <f>IFERROR(VLOOKUP(G2723,Store_Map!$A$2:$I$100,8,FALSE),"")</f>
        <v>0</v>
      </c>
      <c r="N2723">
        <f t="shared" si="378"/>
        <v>0</v>
      </c>
      <c r="O2723" t="str">
        <f t="shared" si="379"/>
        <v>PASS</v>
      </c>
      <c r="P2723" t="str">
        <f t="shared" si="380"/>
        <v>REVIEW</v>
      </c>
      <c r="Q2723" t="str">
        <f t="shared" si="381"/>
        <v>PASS</v>
      </c>
      <c r="R2723" t="str">
        <f t="shared" si="382"/>
        <v>PASS</v>
      </c>
      <c r="S2723" t="str">
        <f t="shared" si="383"/>
        <v>REVIEW</v>
      </c>
      <c r="T2723">
        <f t="shared" si="384"/>
        <v>90</v>
      </c>
      <c r="U2723" t="str">
        <f t="shared" si="385"/>
        <v>Low</v>
      </c>
      <c r="V2723" t="str">
        <f t="shared" si="386"/>
        <v>Invalid NDC</v>
      </c>
    </row>
    <row r="2724" spans="1:22" x14ac:dyDescent="0.3">
      <c r="A2724" t="str">
        <f>Raw_Data!A2724</f>
        <v>6252736</v>
      </c>
      <c r="B2724">
        <f>Raw_Data!B2724</f>
        <v>45684</v>
      </c>
      <c r="C2724" t="str">
        <f>Raw_Data!C2724</f>
        <v>OMEPRAZOLE DR 40 MG CAPSULE</v>
      </c>
      <c r="D2724" t="str">
        <f>Raw_Data!D2724</f>
        <v>68382050010</v>
      </c>
      <c r="E2724" t="str">
        <f>Raw_Data!E2724</f>
        <v>GIBBS, JON</v>
      </c>
      <c r="F2724" t="str">
        <f>Raw_Data!F2724</f>
        <v>1700896156</v>
      </c>
      <c r="G2724" t="str">
        <f>Raw_Data!H2724</f>
        <v>0</v>
      </c>
      <c r="H2724">
        <f>IFERROR(VLOOKUP(G2724,Store_Map!$A$2:$I$100,3,FALSE),"")</f>
        <v>0</v>
      </c>
      <c r="I2724">
        <f>IFERROR(VLOOKUP(G2724,Store_Map!$A$2:$I$100,4,FALSE),"")</f>
        <v>0</v>
      </c>
      <c r="J2724">
        <f>IFERROR(VLOOKUP(G2724,Store_Map!$A$2:$I$100,5,FALSE),"")</f>
        <v>0</v>
      </c>
      <c r="K2724">
        <f>IFERROR(VLOOKUP(G2724,Store_Map!$A$2:$I$100,6,FALSE),"")</f>
        <v>0</v>
      </c>
      <c r="L2724">
        <f>IFERROR(VLOOKUP(G2724,Store_Map!$A$2:$I$100,7,FALSE),"")</f>
        <v>0</v>
      </c>
      <c r="M2724">
        <f>IFERROR(VLOOKUP(G2724,Store_Map!$A$2:$I$100,8,FALSE),"")</f>
        <v>0</v>
      </c>
      <c r="N2724">
        <f t="shared" si="378"/>
        <v>0</v>
      </c>
      <c r="O2724" t="str">
        <f t="shared" si="379"/>
        <v>PASS</v>
      </c>
      <c r="P2724" t="str">
        <f t="shared" si="380"/>
        <v>PASS</v>
      </c>
      <c r="Q2724" t="str">
        <f t="shared" si="381"/>
        <v>PASS</v>
      </c>
      <c r="R2724" t="str">
        <f t="shared" si="382"/>
        <v>PASS</v>
      </c>
      <c r="S2724" t="str">
        <f t="shared" si="383"/>
        <v>PASS</v>
      </c>
      <c r="T2724">
        <f t="shared" si="384"/>
        <v>100</v>
      </c>
      <c r="U2724" t="str">
        <f t="shared" si="385"/>
        <v>Low</v>
      </c>
      <c r="V2724" t="str">
        <f t="shared" si="386"/>
        <v>Clean</v>
      </c>
    </row>
    <row r="2725" spans="1:22" x14ac:dyDescent="0.3">
      <c r="A2725" t="str">
        <f>Raw_Data!A2725</f>
        <v>6252737</v>
      </c>
      <c r="B2725">
        <f>Raw_Data!B2725</f>
        <v>45684</v>
      </c>
      <c r="C2725" t="str">
        <f>Raw_Data!C2725</f>
        <v>METFORMIN HCL 1,000 MG TABL</v>
      </c>
      <c r="D2725" t="str">
        <f>Raw_Data!D2725</f>
        <v>70010006599</v>
      </c>
      <c r="E2725" t="str">
        <f>Raw_Data!E2725</f>
        <v>GIBBS, JON</v>
      </c>
      <c r="F2725" t="str">
        <f>Raw_Data!F2725</f>
        <v>1700896156</v>
      </c>
      <c r="G2725" t="str">
        <f>Raw_Data!H2725</f>
        <v>0</v>
      </c>
      <c r="H2725">
        <f>IFERROR(VLOOKUP(G2725,Store_Map!$A$2:$I$100,3,FALSE),"")</f>
        <v>0</v>
      </c>
      <c r="I2725">
        <f>IFERROR(VLOOKUP(G2725,Store_Map!$A$2:$I$100,4,FALSE),"")</f>
        <v>0</v>
      </c>
      <c r="J2725">
        <f>IFERROR(VLOOKUP(G2725,Store_Map!$A$2:$I$100,5,FALSE),"")</f>
        <v>0</v>
      </c>
      <c r="K2725">
        <f>IFERROR(VLOOKUP(G2725,Store_Map!$A$2:$I$100,6,FALSE),"")</f>
        <v>0</v>
      </c>
      <c r="L2725">
        <f>IFERROR(VLOOKUP(G2725,Store_Map!$A$2:$I$100,7,FALSE),"")</f>
        <v>0</v>
      </c>
      <c r="M2725">
        <f>IFERROR(VLOOKUP(G2725,Store_Map!$A$2:$I$100,8,FALSE),"")</f>
        <v>0</v>
      </c>
      <c r="N2725">
        <f t="shared" si="378"/>
        <v>0</v>
      </c>
      <c r="O2725" t="str">
        <f t="shared" si="379"/>
        <v>PASS</v>
      </c>
      <c r="P2725" t="str">
        <f t="shared" si="380"/>
        <v>PASS</v>
      </c>
      <c r="Q2725" t="str">
        <f t="shared" si="381"/>
        <v>PASS</v>
      </c>
      <c r="R2725" t="str">
        <f t="shared" si="382"/>
        <v>PASS</v>
      </c>
      <c r="S2725" t="str">
        <f t="shared" si="383"/>
        <v>PASS</v>
      </c>
      <c r="T2725">
        <f t="shared" si="384"/>
        <v>100</v>
      </c>
      <c r="U2725" t="str">
        <f t="shared" si="385"/>
        <v>Low</v>
      </c>
      <c r="V2725" t="str">
        <f t="shared" si="386"/>
        <v>Clean</v>
      </c>
    </row>
    <row r="2726" spans="1:22" x14ac:dyDescent="0.3">
      <c r="A2726" t="str">
        <f>Raw_Data!A2726</f>
        <v>6252738</v>
      </c>
      <c r="B2726">
        <f>Raw_Data!B2726</f>
        <v>45684</v>
      </c>
      <c r="C2726" t="str">
        <f>Raw_Data!C2726</f>
        <v>HYDROCHLOROTHIAZIDE 25 MG T</v>
      </c>
      <c r="D2726" t="str">
        <f>Raw_Data!D2726</f>
        <v>29300012810</v>
      </c>
      <c r="E2726" t="str">
        <f>Raw_Data!E2726</f>
        <v>GIBBS, JON</v>
      </c>
      <c r="F2726" t="str">
        <f>Raw_Data!F2726</f>
        <v>1700896156</v>
      </c>
      <c r="G2726" t="str">
        <f>Raw_Data!H2726</f>
        <v>0</v>
      </c>
      <c r="H2726">
        <f>IFERROR(VLOOKUP(G2726,Store_Map!$A$2:$I$100,3,FALSE),"")</f>
        <v>0</v>
      </c>
      <c r="I2726">
        <f>IFERROR(VLOOKUP(G2726,Store_Map!$A$2:$I$100,4,FALSE),"")</f>
        <v>0</v>
      </c>
      <c r="J2726">
        <f>IFERROR(VLOOKUP(G2726,Store_Map!$A$2:$I$100,5,FALSE),"")</f>
        <v>0</v>
      </c>
      <c r="K2726">
        <f>IFERROR(VLOOKUP(G2726,Store_Map!$A$2:$I$100,6,FALSE),"")</f>
        <v>0</v>
      </c>
      <c r="L2726">
        <f>IFERROR(VLOOKUP(G2726,Store_Map!$A$2:$I$100,7,FALSE),"")</f>
        <v>0</v>
      </c>
      <c r="M2726">
        <f>IFERROR(VLOOKUP(G2726,Store_Map!$A$2:$I$100,8,FALSE),"")</f>
        <v>0</v>
      </c>
      <c r="N2726">
        <f t="shared" si="378"/>
        <v>0</v>
      </c>
      <c r="O2726" t="str">
        <f t="shared" si="379"/>
        <v>PASS</v>
      </c>
      <c r="P2726" t="str">
        <f t="shared" si="380"/>
        <v>PASS</v>
      </c>
      <c r="Q2726" t="str">
        <f t="shared" si="381"/>
        <v>PASS</v>
      </c>
      <c r="R2726" t="str">
        <f t="shared" si="382"/>
        <v>PASS</v>
      </c>
      <c r="S2726" t="str">
        <f t="shared" si="383"/>
        <v>PASS</v>
      </c>
      <c r="T2726">
        <f t="shared" si="384"/>
        <v>100</v>
      </c>
      <c r="U2726" t="str">
        <f t="shared" si="385"/>
        <v>Low</v>
      </c>
      <c r="V2726" t="str">
        <f t="shared" si="386"/>
        <v>Clean</v>
      </c>
    </row>
    <row r="2727" spans="1:22" x14ac:dyDescent="0.3">
      <c r="A2727" t="str">
        <f>Raw_Data!A2727</f>
        <v>6252742</v>
      </c>
      <c r="B2727">
        <f>Raw_Data!B2727</f>
        <v>45684</v>
      </c>
      <c r="C2727" t="str">
        <f>Raw_Data!C2727</f>
        <v>OZEMPIC 2 MG/DOSE (8 MG/3 M</v>
      </c>
      <c r="D2727" t="str">
        <f>Raw_Data!D2727</f>
        <v>169477212</v>
      </c>
      <c r="E2727" t="str">
        <f>Raw_Data!E2727</f>
        <v>GIBBS, JON</v>
      </c>
      <c r="F2727" t="str">
        <f>Raw_Data!F2727</f>
        <v>1700896156</v>
      </c>
      <c r="G2727" t="str">
        <f>Raw_Data!H2727</f>
        <v>0</v>
      </c>
      <c r="H2727">
        <f>IFERROR(VLOOKUP(G2727,Store_Map!$A$2:$I$100,3,FALSE),"")</f>
        <v>0</v>
      </c>
      <c r="I2727">
        <f>IFERROR(VLOOKUP(G2727,Store_Map!$A$2:$I$100,4,FALSE),"")</f>
        <v>0</v>
      </c>
      <c r="J2727">
        <f>IFERROR(VLOOKUP(G2727,Store_Map!$A$2:$I$100,5,FALSE),"")</f>
        <v>0</v>
      </c>
      <c r="K2727">
        <f>IFERROR(VLOOKUP(G2727,Store_Map!$A$2:$I$100,6,FALSE),"")</f>
        <v>0</v>
      </c>
      <c r="L2727">
        <f>IFERROR(VLOOKUP(G2727,Store_Map!$A$2:$I$100,7,FALSE),"")</f>
        <v>0</v>
      </c>
      <c r="M2727">
        <f>IFERROR(VLOOKUP(G2727,Store_Map!$A$2:$I$100,8,FALSE),"")</f>
        <v>0</v>
      </c>
      <c r="N2727">
        <f t="shared" si="378"/>
        <v>0</v>
      </c>
      <c r="O2727" t="str">
        <f t="shared" si="379"/>
        <v>PASS</v>
      </c>
      <c r="P2727" t="str">
        <f t="shared" si="380"/>
        <v>REVIEW</v>
      </c>
      <c r="Q2727" t="str">
        <f t="shared" si="381"/>
        <v>PASS</v>
      </c>
      <c r="R2727" t="str">
        <f t="shared" si="382"/>
        <v>PASS</v>
      </c>
      <c r="S2727" t="str">
        <f t="shared" si="383"/>
        <v>REVIEW</v>
      </c>
      <c r="T2727">
        <f t="shared" si="384"/>
        <v>90</v>
      </c>
      <c r="U2727" t="str">
        <f t="shared" si="385"/>
        <v>Low</v>
      </c>
      <c r="V2727" t="str">
        <f t="shared" si="386"/>
        <v>Invalid NDC</v>
      </c>
    </row>
    <row r="2728" spans="1:22" x14ac:dyDescent="0.3">
      <c r="A2728" t="str">
        <f>Raw_Data!A2728</f>
        <v>6252743</v>
      </c>
      <c r="B2728">
        <f>Raw_Data!B2728</f>
        <v>45684</v>
      </c>
      <c r="C2728" t="str">
        <f>Raw_Data!C2728</f>
        <v>ATOMOXETINE HCL 10 MG CAPSU</v>
      </c>
      <c r="D2728" t="str">
        <f>Raw_Data!D2728</f>
        <v>68462026530</v>
      </c>
      <c r="E2728" t="str">
        <f>Raw_Data!E2728</f>
        <v>GIBBS, JON</v>
      </c>
      <c r="F2728" t="str">
        <f>Raw_Data!F2728</f>
        <v>1700896156</v>
      </c>
      <c r="G2728" t="str">
        <f>Raw_Data!H2728</f>
        <v>0</v>
      </c>
      <c r="H2728">
        <f>IFERROR(VLOOKUP(G2728,Store_Map!$A$2:$I$100,3,FALSE),"")</f>
        <v>0</v>
      </c>
      <c r="I2728">
        <f>IFERROR(VLOOKUP(G2728,Store_Map!$A$2:$I$100,4,FALSE),"")</f>
        <v>0</v>
      </c>
      <c r="J2728">
        <f>IFERROR(VLOOKUP(G2728,Store_Map!$A$2:$I$100,5,FALSE),"")</f>
        <v>0</v>
      </c>
      <c r="K2728">
        <f>IFERROR(VLOOKUP(G2728,Store_Map!$A$2:$I$100,6,FALSE),"")</f>
        <v>0</v>
      </c>
      <c r="L2728">
        <f>IFERROR(VLOOKUP(G2728,Store_Map!$A$2:$I$100,7,FALSE),"")</f>
        <v>0</v>
      </c>
      <c r="M2728">
        <f>IFERROR(VLOOKUP(G2728,Store_Map!$A$2:$I$100,8,FALSE),"")</f>
        <v>0</v>
      </c>
      <c r="N2728">
        <f t="shared" si="378"/>
        <v>0</v>
      </c>
      <c r="O2728" t="str">
        <f t="shared" si="379"/>
        <v>PASS</v>
      </c>
      <c r="P2728" t="str">
        <f t="shared" si="380"/>
        <v>PASS</v>
      </c>
      <c r="Q2728" t="str">
        <f t="shared" si="381"/>
        <v>PASS</v>
      </c>
      <c r="R2728" t="str">
        <f t="shared" si="382"/>
        <v>PASS</v>
      </c>
      <c r="S2728" t="str">
        <f t="shared" si="383"/>
        <v>PASS</v>
      </c>
      <c r="T2728">
        <f t="shared" si="384"/>
        <v>100</v>
      </c>
      <c r="U2728" t="str">
        <f t="shared" si="385"/>
        <v>Low</v>
      </c>
      <c r="V2728" t="str">
        <f t="shared" si="386"/>
        <v>Clean</v>
      </c>
    </row>
    <row r="2729" spans="1:22" x14ac:dyDescent="0.3">
      <c r="A2729" t="str">
        <f>Raw_Data!A2729</f>
        <v>6252744</v>
      </c>
      <c r="B2729">
        <f>Raw_Data!B2729</f>
        <v>45684</v>
      </c>
      <c r="C2729" t="str">
        <f>Raw_Data!C2729</f>
        <v>HYDROCORTISONE 1% CREAM</v>
      </c>
      <c r="D2729" t="str">
        <f>Raw_Data!D2729</f>
        <v>45802043803</v>
      </c>
      <c r="E2729" t="str">
        <f>Raw_Data!E2729</f>
        <v>HARSHMAN, SONALI</v>
      </c>
      <c r="F2729" t="str">
        <f>Raw_Data!F2729</f>
        <v>1104084516</v>
      </c>
      <c r="G2729" t="str">
        <f>Raw_Data!H2729</f>
        <v>0</v>
      </c>
      <c r="H2729">
        <f>IFERROR(VLOOKUP(G2729,Store_Map!$A$2:$I$100,3,FALSE),"")</f>
        <v>0</v>
      </c>
      <c r="I2729">
        <f>IFERROR(VLOOKUP(G2729,Store_Map!$A$2:$I$100,4,FALSE),"")</f>
        <v>0</v>
      </c>
      <c r="J2729">
        <f>IFERROR(VLOOKUP(G2729,Store_Map!$A$2:$I$100,5,FALSE),"")</f>
        <v>0</v>
      </c>
      <c r="K2729">
        <f>IFERROR(VLOOKUP(G2729,Store_Map!$A$2:$I$100,6,FALSE),"")</f>
        <v>0</v>
      </c>
      <c r="L2729">
        <f>IFERROR(VLOOKUP(G2729,Store_Map!$A$2:$I$100,7,FALSE),"")</f>
        <v>0</v>
      </c>
      <c r="M2729">
        <f>IFERROR(VLOOKUP(G2729,Store_Map!$A$2:$I$100,8,FALSE),"")</f>
        <v>0</v>
      </c>
      <c r="N2729">
        <f t="shared" si="378"/>
        <v>0</v>
      </c>
      <c r="O2729" t="str">
        <f t="shared" si="379"/>
        <v>PASS</v>
      </c>
      <c r="P2729" t="str">
        <f t="shared" si="380"/>
        <v>PASS</v>
      </c>
      <c r="Q2729" t="str">
        <f t="shared" si="381"/>
        <v>PASS</v>
      </c>
      <c r="R2729" t="str">
        <f t="shared" si="382"/>
        <v>PASS</v>
      </c>
      <c r="S2729" t="str">
        <f t="shared" si="383"/>
        <v>PASS</v>
      </c>
      <c r="T2729">
        <f t="shared" si="384"/>
        <v>100</v>
      </c>
      <c r="U2729" t="str">
        <f t="shared" si="385"/>
        <v>Low</v>
      </c>
      <c r="V2729" t="str">
        <f t="shared" si="386"/>
        <v>Clean</v>
      </c>
    </row>
    <row r="2730" spans="1:22" x14ac:dyDescent="0.3">
      <c r="A2730" t="str">
        <f>Raw_Data!A2730</f>
        <v>6252745</v>
      </c>
      <c r="B2730">
        <f>Raw_Data!B2730</f>
        <v>45684</v>
      </c>
      <c r="C2730" t="str">
        <f>Raw_Data!C2730</f>
        <v>VITAMIN D2 1.25MG(50,000 UN</v>
      </c>
      <c r="D2730" t="str">
        <f>Raw_Data!D2730</f>
        <v>64380073706</v>
      </c>
      <c r="E2730" t="str">
        <f>Raw_Data!E2730</f>
        <v>GRESHAM, J. MARK</v>
      </c>
      <c r="F2730" t="str">
        <f>Raw_Data!F2730</f>
        <v>1326026618</v>
      </c>
      <c r="G2730" t="str">
        <f>Raw_Data!H2730</f>
        <v>0</v>
      </c>
      <c r="H2730">
        <f>IFERROR(VLOOKUP(G2730,Store_Map!$A$2:$I$100,3,FALSE),"")</f>
        <v>0</v>
      </c>
      <c r="I2730">
        <f>IFERROR(VLOOKUP(G2730,Store_Map!$A$2:$I$100,4,FALSE),"")</f>
        <v>0</v>
      </c>
      <c r="J2730">
        <f>IFERROR(VLOOKUP(G2730,Store_Map!$A$2:$I$100,5,FALSE),"")</f>
        <v>0</v>
      </c>
      <c r="K2730">
        <f>IFERROR(VLOOKUP(G2730,Store_Map!$A$2:$I$100,6,FALSE),"")</f>
        <v>0</v>
      </c>
      <c r="L2730">
        <f>IFERROR(VLOOKUP(G2730,Store_Map!$A$2:$I$100,7,FALSE),"")</f>
        <v>0</v>
      </c>
      <c r="M2730">
        <f>IFERROR(VLOOKUP(G2730,Store_Map!$A$2:$I$100,8,FALSE),"")</f>
        <v>0</v>
      </c>
      <c r="N2730">
        <f t="shared" si="378"/>
        <v>0</v>
      </c>
      <c r="O2730" t="str">
        <f t="shared" si="379"/>
        <v>PASS</v>
      </c>
      <c r="P2730" t="str">
        <f t="shared" si="380"/>
        <v>PASS</v>
      </c>
      <c r="Q2730" t="str">
        <f t="shared" si="381"/>
        <v>PASS</v>
      </c>
      <c r="R2730" t="str">
        <f t="shared" si="382"/>
        <v>PASS</v>
      </c>
      <c r="S2730" t="str">
        <f t="shared" si="383"/>
        <v>PASS</v>
      </c>
      <c r="T2730">
        <f t="shared" si="384"/>
        <v>100</v>
      </c>
      <c r="U2730" t="str">
        <f t="shared" si="385"/>
        <v>Low</v>
      </c>
      <c r="V2730" t="str">
        <f t="shared" si="386"/>
        <v>Clean</v>
      </c>
    </row>
    <row r="2731" spans="1:22" x14ac:dyDescent="0.3">
      <c r="A2731" t="str">
        <f>Raw_Data!A2731</f>
        <v>6252746</v>
      </c>
      <c r="B2731">
        <f>Raw_Data!B2731</f>
        <v>45684</v>
      </c>
      <c r="C2731" t="str">
        <f>Raw_Data!C2731</f>
        <v>CYPROHEPTADINE 4 MG TABLET</v>
      </c>
      <c r="D2731" t="str">
        <f>Raw_Data!D2731</f>
        <v>52817021010</v>
      </c>
      <c r="E2731" t="str">
        <f>Raw_Data!E2731</f>
        <v>GIBBS, JON</v>
      </c>
      <c r="F2731" t="str">
        <f>Raw_Data!F2731</f>
        <v>1700896156</v>
      </c>
      <c r="G2731" t="str">
        <f>Raw_Data!H2731</f>
        <v>0</v>
      </c>
      <c r="H2731">
        <f>IFERROR(VLOOKUP(G2731,Store_Map!$A$2:$I$100,3,FALSE),"")</f>
        <v>0</v>
      </c>
      <c r="I2731">
        <f>IFERROR(VLOOKUP(G2731,Store_Map!$A$2:$I$100,4,FALSE),"")</f>
        <v>0</v>
      </c>
      <c r="J2731">
        <f>IFERROR(VLOOKUP(G2731,Store_Map!$A$2:$I$100,5,FALSE),"")</f>
        <v>0</v>
      </c>
      <c r="K2731">
        <f>IFERROR(VLOOKUP(G2731,Store_Map!$A$2:$I$100,6,FALSE),"")</f>
        <v>0</v>
      </c>
      <c r="L2731">
        <f>IFERROR(VLOOKUP(G2731,Store_Map!$A$2:$I$100,7,FALSE),"")</f>
        <v>0</v>
      </c>
      <c r="M2731">
        <f>IFERROR(VLOOKUP(G2731,Store_Map!$A$2:$I$100,8,FALSE),"")</f>
        <v>0</v>
      </c>
      <c r="N2731">
        <f t="shared" si="378"/>
        <v>0</v>
      </c>
      <c r="O2731" t="str">
        <f t="shared" si="379"/>
        <v>PASS</v>
      </c>
      <c r="P2731" t="str">
        <f t="shared" si="380"/>
        <v>PASS</v>
      </c>
      <c r="Q2731" t="str">
        <f t="shared" si="381"/>
        <v>PASS</v>
      </c>
      <c r="R2731" t="str">
        <f t="shared" si="382"/>
        <v>PASS</v>
      </c>
      <c r="S2731" t="str">
        <f t="shared" si="383"/>
        <v>PASS</v>
      </c>
      <c r="T2731">
        <f t="shared" si="384"/>
        <v>100</v>
      </c>
      <c r="U2731" t="str">
        <f t="shared" si="385"/>
        <v>Low</v>
      </c>
      <c r="V2731" t="str">
        <f t="shared" si="386"/>
        <v>Clean</v>
      </c>
    </row>
    <row r="2732" spans="1:22" x14ac:dyDescent="0.3">
      <c r="A2732" t="str">
        <f>Raw_Data!A2732</f>
        <v>6252747</v>
      </c>
      <c r="B2732">
        <f>Raw_Data!B2732</f>
        <v>45684</v>
      </c>
      <c r="C2732" t="str">
        <f>Raw_Data!C2732</f>
        <v>CYCLOBENZAPRINE 5 MG TABLET</v>
      </c>
      <c r="D2732" t="str">
        <f>Raw_Data!D2732</f>
        <v>43547039910</v>
      </c>
      <c r="E2732" t="str">
        <f>Raw_Data!E2732</f>
        <v>GIBBS, JON</v>
      </c>
      <c r="F2732" t="str">
        <f>Raw_Data!F2732</f>
        <v>1700896156</v>
      </c>
      <c r="G2732" t="str">
        <f>Raw_Data!H2732</f>
        <v>0</v>
      </c>
      <c r="H2732">
        <f>IFERROR(VLOOKUP(G2732,Store_Map!$A$2:$I$100,3,FALSE),"")</f>
        <v>0</v>
      </c>
      <c r="I2732">
        <f>IFERROR(VLOOKUP(G2732,Store_Map!$A$2:$I$100,4,FALSE),"")</f>
        <v>0</v>
      </c>
      <c r="J2732">
        <f>IFERROR(VLOOKUP(G2732,Store_Map!$A$2:$I$100,5,FALSE),"")</f>
        <v>0</v>
      </c>
      <c r="K2732">
        <f>IFERROR(VLOOKUP(G2732,Store_Map!$A$2:$I$100,6,FALSE),"")</f>
        <v>0</v>
      </c>
      <c r="L2732">
        <f>IFERROR(VLOOKUP(G2732,Store_Map!$A$2:$I$100,7,FALSE),"")</f>
        <v>0</v>
      </c>
      <c r="M2732">
        <f>IFERROR(VLOOKUP(G2732,Store_Map!$A$2:$I$100,8,FALSE),"")</f>
        <v>0</v>
      </c>
      <c r="N2732">
        <f t="shared" si="378"/>
        <v>0</v>
      </c>
      <c r="O2732" t="str">
        <f t="shared" si="379"/>
        <v>PASS</v>
      </c>
      <c r="P2732" t="str">
        <f t="shared" si="380"/>
        <v>PASS</v>
      </c>
      <c r="Q2732" t="str">
        <f t="shared" si="381"/>
        <v>PASS</v>
      </c>
      <c r="R2732" t="str">
        <f t="shared" si="382"/>
        <v>PASS</v>
      </c>
      <c r="S2732" t="str">
        <f t="shared" si="383"/>
        <v>PASS</v>
      </c>
      <c r="T2732">
        <f t="shared" si="384"/>
        <v>100</v>
      </c>
      <c r="U2732" t="str">
        <f t="shared" si="385"/>
        <v>Low</v>
      </c>
      <c r="V2732" t="str">
        <f t="shared" si="386"/>
        <v>Clean</v>
      </c>
    </row>
    <row r="2733" spans="1:22" x14ac:dyDescent="0.3">
      <c r="A2733" t="str">
        <f>Raw_Data!A2733</f>
        <v>6252748</v>
      </c>
      <c r="B2733">
        <f>Raw_Data!B2733</f>
        <v>45684</v>
      </c>
      <c r="C2733" t="str">
        <f>Raw_Data!C2733</f>
        <v>FAMOTIDINE 40 MG TABLET</v>
      </c>
      <c r="D2733" t="str">
        <f>Raw_Data!D2733</f>
        <v>65862086001</v>
      </c>
      <c r="E2733" t="str">
        <f>Raw_Data!E2733</f>
        <v>GIBBS, JON</v>
      </c>
      <c r="F2733" t="str">
        <f>Raw_Data!F2733</f>
        <v>1700896156</v>
      </c>
      <c r="G2733" t="str">
        <f>Raw_Data!H2733</f>
        <v>0</v>
      </c>
      <c r="H2733">
        <f>IFERROR(VLOOKUP(G2733,Store_Map!$A$2:$I$100,3,FALSE),"")</f>
        <v>0</v>
      </c>
      <c r="I2733">
        <f>IFERROR(VLOOKUP(G2733,Store_Map!$A$2:$I$100,4,FALSE),"")</f>
        <v>0</v>
      </c>
      <c r="J2733">
        <f>IFERROR(VLOOKUP(G2733,Store_Map!$A$2:$I$100,5,FALSE),"")</f>
        <v>0</v>
      </c>
      <c r="K2733">
        <f>IFERROR(VLOOKUP(G2733,Store_Map!$A$2:$I$100,6,FALSE),"")</f>
        <v>0</v>
      </c>
      <c r="L2733">
        <f>IFERROR(VLOOKUP(G2733,Store_Map!$A$2:$I$100,7,FALSE),"")</f>
        <v>0</v>
      </c>
      <c r="M2733">
        <f>IFERROR(VLOOKUP(G2733,Store_Map!$A$2:$I$100,8,FALSE),"")</f>
        <v>0</v>
      </c>
      <c r="N2733">
        <f t="shared" si="378"/>
        <v>0</v>
      </c>
      <c r="O2733" t="str">
        <f t="shared" si="379"/>
        <v>PASS</v>
      </c>
      <c r="P2733" t="str">
        <f t="shared" si="380"/>
        <v>PASS</v>
      </c>
      <c r="Q2733" t="str">
        <f t="shared" si="381"/>
        <v>PASS</v>
      </c>
      <c r="R2733" t="str">
        <f t="shared" si="382"/>
        <v>PASS</v>
      </c>
      <c r="S2733" t="str">
        <f t="shared" si="383"/>
        <v>PASS</v>
      </c>
      <c r="T2733">
        <f t="shared" si="384"/>
        <v>100</v>
      </c>
      <c r="U2733" t="str">
        <f t="shared" si="385"/>
        <v>Low</v>
      </c>
      <c r="V2733" t="str">
        <f t="shared" si="386"/>
        <v>Clean</v>
      </c>
    </row>
    <row r="2734" spans="1:22" x14ac:dyDescent="0.3">
      <c r="A2734" t="str">
        <f>Raw_Data!A2734</f>
        <v>6252749</v>
      </c>
      <c r="B2734">
        <f>Raw_Data!B2734</f>
        <v>45684</v>
      </c>
      <c r="C2734" t="str">
        <f>Raw_Data!C2734</f>
        <v>AMLODIPINE BESYLATE 10 MG T</v>
      </c>
      <c r="D2734" t="str">
        <f>Raw_Data!D2734</f>
        <v>69097012815</v>
      </c>
      <c r="E2734" t="str">
        <f>Raw_Data!E2734</f>
        <v>GIBBS, JON</v>
      </c>
      <c r="F2734" t="str">
        <f>Raw_Data!F2734</f>
        <v>1700896156</v>
      </c>
      <c r="G2734" t="str">
        <f>Raw_Data!H2734</f>
        <v>0</v>
      </c>
      <c r="H2734">
        <f>IFERROR(VLOOKUP(G2734,Store_Map!$A$2:$I$100,3,FALSE),"")</f>
        <v>0</v>
      </c>
      <c r="I2734">
        <f>IFERROR(VLOOKUP(G2734,Store_Map!$A$2:$I$100,4,FALSE),"")</f>
        <v>0</v>
      </c>
      <c r="J2734">
        <f>IFERROR(VLOOKUP(G2734,Store_Map!$A$2:$I$100,5,FALSE),"")</f>
        <v>0</v>
      </c>
      <c r="K2734">
        <f>IFERROR(VLOOKUP(G2734,Store_Map!$A$2:$I$100,6,FALSE),"")</f>
        <v>0</v>
      </c>
      <c r="L2734">
        <f>IFERROR(VLOOKUP(G2734,Store_Map!$A$2:$I$100,7,FALSE),"")</f>
        <v>0</v>
      </c>
      <c r="M2734">
        <f>IFERROR(VLOOKUP(G2734,Store_Map!$A$2:$I$100,8,FALSE),"")</f>
        <v>0</v>
      </c>
      <c r="N2734">
        <f t="shared" si="378"/>
        <v>0</v>
      </c>
      <c r="O2734" t="str">
        <f t="shared" si="379"/>
        <v>PASS</v>
      </c>
      <c r="P2734" t="str">
        <f t="shared" si="380"/>
        <v>PASS</v>
      </c>
      <c r="Q2734" t="str">
        <f t="shared" si="381"/>
        <v>PASS</v>
      </c>
      <c r="R2734" t="str">
        <f t="shared" si="382"/>
        <v>PASS</v>
      </c>
      <c r="S2734" t="str">
        <f t="shared" si="383"/>
        <v>PASS</v>
      </c>
      <c r="T2734">
        <f t="shared" si="384"/>
        <v>100</v>
      </c>
      <c r="U2734" t="str">
        <f t="shared" si="385"/>
        <v>Low</v>
      </c>
      <c r="V2734" t="str">
        <f t="shared" si="386"/>
        <v>Clean</v>
      </c>
    </row>
    <row r="2735" spans="1:22" x14ac:dyDescent="0.3">
      <c r="A2735" t="str">
        <f>Raw_Data!A2735</f>
        <v>6252750</v>
      </c>
      <c r="B2735">
        <f>Raw_Data!B2735</f>
        <v>45684</v>
      </c>
      <c r="C2735" t="str">
        <f>Raw_Data!C2735</f>
        <v>HYDROCHLOROTHIAZIDE 12.5 MG</v>
      </c>
      <c r="D2735" t="str">
        <f>Raw_Data!D2735</f>
        <v>69315015510</v>
      </c>
      <c r="E2735" t="str">
        <f>Raw_Data!E2735</f>
        <v>GIBBS, JON</v>
      </c>
      <c r="F2735" t="str">
        <f>Raw_Data!F2735</f>
        <v>1700896156</v>
      </c>
      <c r="G2735" t="str">
        <f>Raw_Data!H2735</f>
        <v>0</v>
      </c>
      <c r="H2735">
        <f>IFERROR(VLOOKUP(G2735,Store_Map!$A$2:$I$100,3,FALSE),"")</f>
        <v>0</v>
      </c>
      <c r="I2735">
        <f>IFERROR(VLOOKUP(G2735,Store_Map!$A$2:$I$100,4,FALSE),"")</f>
        <v>0</v>
      </c>
      <c r="J2735">
        <f>IFERROR(VLOOKUP(G2735,Store_Map!$A$2:$I$100,5,FALSE),"")</f>
        <v>0</v>
      </c>
      <c r="K2735">
        <f>IFERROR(VLOOKUP(G2735,Store_Map!$A$2:$I$100,6,FALSE),"")</f>
        <v>0</v>
      </c>
      <c r="L2735">
        <f>IFERROR(VLOOKUP(G2735,Store_Map!$A$2:$I$100,7,FALSE),"")</f>
        <v>0</v>
      </c>
      <c r="M2735">
        <f>IFERROR(VLOOKUP(G2735,Store_Map!$A$2:$I$100,8,FALSE),"")</f>
        <v>0</v>
      </c>
      <c r="N2735">
        <f t="shared" si="378"/>
        <v>0</v>
      </c>
      <c r="O2735" t="str">
        <f t="shared" si="379"/>
        <v>PASS</v>
      </c>
      <c r="P2735" t="str">
        <f t="shared" si="380"/>
        <v>PASS</v>
      </c>
      <c r="Q2735" t="str">
        <f t="shared" si="381"/>
        <v>PASS</v>
      </c>
      <c r="R2735" t="str">
        <f t="shared" si="382"/>
        <v>PASS</v>
      </c>
      <c r="S2735" t="str">
        <f t="shared" si="383"/>
        <v>PASS</v>
      </c>
      <c r="T2735">
        <f t="shared" si="384"/>
        <v>100</v>
      </c>
      <c r="U2735" t="str">
        <f t="shared" si="385"/>
        <v>Low</v>
      </c>
      <c r="V2735" t="str">
        <f t="shared" si="386"/>
        <v>Clean</v>
      </c>
    </row>
    <row r="2736" spans="1:22" x14ac:dyDescent="0.3">
      <c r="A2736" t="str">
        <f>Raw_Data!A2736</f>
        <v>6252753</v>
      </c>
      <c r="B2736">
        <f>Raw_Data!B2736</f>
        <v>45684</v>
      </c>
      <c r="C2736" t="str">
        <f>Raw_Data!C2736</f>
        <v>HYDROCHLOROTHIAZIDE 12.5 MG</v>
      </c>
      <c r="D2736" t="str">
        <f>Raw_Data!D2736</f>
        <v>69315015510</v>
      </c>
      <c r="E2736" t="str">
        <f>Raw_Data!E2736</f>
        <v>BYNE, EDMUND</v>
      </c>
      <c r="F2736" t="str">
        <f>Raw_Data!F2736</f>
        <v>1033186648</v>
      </c>
      <c r="G2736" t="str">
        <f>Raw_Data!H2736</f>
        <v>0</v>
      </c>
      <c r="H2736">
        <f>IFERROR(VLOOKUP(G2736,Store_Map!$A$2:$I$100,3,FALSE),"")</f>
        <v>0</v>
      </c>
      <c r="I2736">
        <f>IFERROR(VLOOKUP(G2736,Store_Map!$A$2:$I$100,4,FALSE),"")</f>
        <v>0</v>
      </c>
      <c r="J2736">
        <f>IFERROR(VLOOKUP(G2736,Store_Map!$A$2:$I$100,5,FALSE),"")</f>
        <v>0</v>
      </c>
      <c r="K2736">
        <f>IFERROR(VLOOKUP(G2736,Store_Map!$A$2:$I$100,6,FALSE),"")</f>
        <v>0</v>
      </c>
      <c r="L2736">
        <f>IFERROR(VLOOKUP(G2736,Store_Map!$A$2:$I$100,7,FALSE),"")</f>
        <v>0</v>
      </c>
      <c r="M2736">
        <f>IFERROR(VLOOKUP(G2736,Store_Map!$A$2:$I$100,8,FALSE),"")</f>
        <v>0</v>
      </c>
      <c r="N2736">
        <f t="shared" si="378"/>
        <v>0</v>
      </c>
      <c r="O2736" t="str">
        <f t="shared" si="379"/>
        <v>PASS</v>
      </c>
      <c r="P2736" t="str">
        <f t="shared" si="380"/>
        <v>PASS</v>
      </c>
      <c r="Q2736" t="str">
        <f t="shared" si="381"/>
        <v>PASS</v>
      </c>
      <c r="R2736" t="str">
        <f t="shared" si="382"/>
        <v>PASS</v>
      </c>
      <c r="S2736" t="str">
        <f t="shared" si="383"/>
        <v>PASS</v>
      </c>
      <c r="T2736">
        <f t="shared" si="384"/>
        <v>100</v>
      </c>
      <c r="U2736" t="str">
        <f t="shared" si="385"/>
        <v>Low</v>
      </c>
      <c r="V2736" t="str">
        <f t="shared" si="386"/>
        <v>Clean</v>
      </c>
    </row>
    <row r="2737" spans="1:22" x14ac:dyDescent="0.3">
      <c r="A2737" t="str">
        <f>Raw_Data!A2737</f>
        <v>6252754</v>
      </c>
      <c r="B2737">
        <f>Raw_Data!B2737</f>
        <v>45684</v>
      </c>
      <c r="C2737" t="str">
        <f>Raw_Data!C2737</f>
        <v>CYCLOBENZAPRINE 5 MG TABLET</v>
      </c>
      <c r="D2737" t="str">
        <f>Raw_Data!D2737</f>
        <v>43547039910</v>
      </c>
      <c r="E2737" t="str">
        <f>Raw_Data!E2737</f>
        <v>BYNE, EDMUND</v>
      </c>
      <c r="F2737" t="str">
        <f>Raw_Data!F2737</f>
        <v>1033186648</v>
      </c>
      <c r="G2737" t="str">
        <f>Raw_Data!H2737</f>
        <v>0</v>
      </c>
      <c r="H2737">
        <f>IFERROR(VLOOKUP(G2737,Store_Map!$A$2:$I$100,3,FALSE),"")</f>
        <v>0</v>
      </c>
      <c r="I2737">
        <f>IFERROR(VLOOKUP(G2737,Store_Map!$A$2:$I$100,4,FALSE),"")</f>
        <v>0</v>
      </c>
      <c r="J2737">
        <f>IFERROR(VLOOKUP(G2737,Store_Map!$A$2:$I$100,5,FALSE),"")</f>
        <v>0</v>
      </c>
      <c r="K2737">
        <f>IFERROR(VLOOKUP(G2737,Store_Map!$A$2:$I$100,6,FALSE),"")</f>
        <v>0</v>
      </c>
      <c r="L2737">
        <f>IFERROR(VLOOKUP(G2737,Store_Map!$A$2:$I$100,7,FALSE),"")</f>
        <v>0</v>
      </c>
      <c r="M2737">
        <f>IFERROR(VLOOKUP(G2737,Store_Map!$A$2:$I$100,8,FALSE),"")</f>
        <v>0</v>
      </c>
      <c r="N2737">
        <f t="shared" si="378"/>
        <v>0</v>
      </c>
      <c r="O2737" t="str">
        <f t="shared" si="379"/>
        <v>PASS</v>
      </c>
      <c r="P2737" t="str">
        <f t="shared" si="380"/>
        <v>PASS</v>
      </c>
      <c r="Q2737" t="str">
        <f t="shared" si="381"/>
        <v>PASS</v>
      </c>
      <c r="R2737" t="str">
        <f t="shared" si="382"/>
        <v>PASS</v>
      </c>
      <c r="S2737" t="str">
        <f t="shared" si="383"/>
        <v>PASS</v>
      </c>
      <c r="T2737">
        <f t="shared" si="384"/>
        <v>100</v>
      </c>
      <c r="U2737" t="str">
        <f t="shared" si="385"/>
        <v>Low</v>
      </c>
      <c r="V2737" t="str">
        <f t="shared" si="386"/>
        <v>Clean</v>
      </c>
    </row>
    <row r="2738" spans="1:22" x14ac:dyDescent="0.3">
      <c r="A2738" t="str">
        <f>Raw_Data!A2738</f>
        <v>6252756</v>
      </c>
      <c r="B2738">
        <f>Raw_Data!B2738</f>
        <v>45684</v>
      </c>
      <c r="C2738" t="str">
        <f>Raw_Data!C2738</f>
        <v>FAMOTIDINE 20 MG TABLET</v>
      </c>
      <c r="D2738" t="str">
        <f>Raw_Data!D2738</f>
        <v>172572880</v>
      </c>
      <c r="E2738" t="str">
        <f>Raw_Data!E2738</f>
        <v>BYNE, EDMUND</v>
      </c>
      <c r="F2738" t="str">
        <f>Raw_Data!F2738</f>
        <v>1033186648</v>
      </c>
      <c r="G2738" t="str">
        <f>Raw_Data!H2738</f>
        <v>0</v>
      </c>
      <c r="H2738">
        <f>IFERROR(VLOOKUP(G2738,Store_Map!$A$2:$I$100,3,FALSE),"")</f>
        <v>0</v>
      </c>
      <c r="I2738">
        <f>IFERROR(VLOOKUP(G2738,Store_Map!$A$2:$I$100,4,FALSE),"")</f>
        <v>0</v>
      </c>
      <c r="J2738">
        <f>IFERROR(VLOOKUP(G2738,Store_Map!$A$2:$I$100,5,FALSE),"")</f>
        <v>0</v>
      </c>
      <c r="K2738">
        <f>IFERROR(VLOOKUP(G2738,Store_Map!$A$2:$I$100,6,FALSE),"")</f>
        <v>0</v>
      </c>
      <c r="L2738">
        <f>IFERROR(VLOOKUP(G2738,Store_Map!$A$2:$I$100,7,FALSE),"")</f>
        <v>0</v>
      </c>
      <c r="M2738">
        <f>IFERROR(VLOOKUP(G2738,Store_Map!$A$2:$I$100,8,FALSE),"")</f>
        <v>0</v>
      </c>
      <c r="N2738">
        <f t="shared" si="378"/>
        <v>0</v>
      </c>
      <c r="O2738" t="str">
        <f t="shared" si="379"/>
        <v>PASS</v>
      </c>
      <c r="P2738" t="str">
        <f t="shared" si="380"/>
        <v>REVIEW</v>
      </c>
      <c r="Q2738" t="str">
        <f t="shared" si="381"/>
        <v>PASS</v>
      </c>
      <c r="R2738" t="str">
        <f t="shared" si="382"/>
        <v>PASS</v>
      </c>
      <c r="S2738" t="str">
        <f t="shared" si="383"/>
        <v>REVIEW</v>
      </c>
      <c r="T2738">
        <f t="shared" si="384"/>
        <v>90</v>
      </c>
      <c r="U2738" t="str">
        <f t="shared" si="385"/>
        <v>Low</v>
      </c>
      <c r="V2738" t="str">
        <f t="shared" si="386"/>
        <v>Invalid NDC</v>
      </c>
    </row>
    <row r="2739" spans="1:22" x14ac:dyDescent="0.3">
      <c r="A2739" t="str">
        <f>Raw_Data!A2739</f>
        <v>6252757</v>
      </c>
      <c r="B2739">
        <f>Raw_Data!B2739</f>
        <v>45684</v>
      </c>
      <c r="C2739" t="str">
        <f>Raw_Data!C2739</f>
        <v>DILTIAZEM 60 MG TABLET</v>
      </c>
      <c r="D2739" t="str">
        <f>Raw_Data!D2739</f>
        <v>93031901</v>
      </c>
      <c r="E2739" t="str">
        <f>Raw_Data!E2739</f>
        <v>BYNE, EDMUND</v>
      </c>
      <c r="F2739" t="str">
        <f>Raw_Data!F2739</f>
        <v>1033186648</v>
      </c>
      <c r="G2739" t="str">
        <f>Raw_Data!H2739</f>
        <v>0</v>
      </c>
      <c r="H2739">
        <f>IFERROR(VLOOKUP(G2739,Store_Map!$A$2:$I$100,3,FALSE),"")</f>
        <v>0</v>
      </c>
      <c r="I2739">
        <f>IFERROR(VLOOKUP(G2739,Store_Map!$A$2:$I$100,4,FALSE),"")</f>
        <v>0</v>
      </c>
      <c r="J2739">
        <f>IFERROR(VLOOKUP(G2739,Store_Map!$A$2:$I$100,5,FALSE),"")</f>
        <v>0</v>
      </c>
      <c r="K2739">
        <f>IFERROR(VLOOKUP(G2739,Store_Map!$A$2:$I$100,6,FALSE),"")</f>
        <v>0</v>
      </c>
      <c r="L2739">
        <f>IFERROR(VLOOKUP(G2739,Store_Map!$A$2:$I$100,7,FALSE),"")</f>
        <v>0</v>
      </c>
      <c r="M2739">
        <f>IFERROR(VLOOKUP(G2739,Store_Map!$A$2:$I$100,8,FALSE),"")</f>
        <v>0</v>
      </c>
      <c r="N2739">
        <f t="shared" si="378"/>
        <v>0</v>
      </c>
      <c r="O2739" t="str">
        <f t="shared" si="379"/>
        <v>PASS</v>
      </c>
      <c r="P2739" t="str">
        <f t="shared" si="380"/>
        <v>REVIEW</v>
      </c>
      <c r="Q2739" t="str">
        <f t="shared" si="381"/>
        <v>PASS</v>
      </c>
      <c r="R2739" t="str">
        <f t="shared" si="382"/>
        <v>PASS</v>
      </c>
      <c r="S2739" t="str">
        <f t="shared" si="383"/>
        <v>REVIEW</v>
      </c>
      <c r="T2739">
        <f t="shared" si="384"/>
        <v>90</v>
      </c>
      <c r="U2739" t="str">
        <f t="shared" si="385"/>
        <v>Low</v>
      </c>
      <c r="V2739" t="str">
        <f t="shared" si="386"/>
        <v>Invalid NDC</v>
      </c>
    </row>
    <row r="2740" spans="1:22" x14ac:dyDescent="0.3">
      <c r="A2740" t="str">
        <f>Raw_Data!A2740</f>
        <v>6252758</v>
      </c>
      <c r="B2740">
        <f>Raw_Data!B2740</f>
        <v>45684</v>
      </c>
      <c r="C2740" t="str">
        <f>Raw_Data!C2740</f>
        <v>DOXAZOSIN MESYLATE 1 MG TAB</v>
      </c>
      <c r="D2740" t="str">
        <f>Raw_Data!D2740</f>
        <v>16729021101</v>
      </c>
      <c r="E2740" t="str">
        <f>Raw_Data!E2740</f>
        <v>BYNE, EDMUND</v>
      </c>
      <c r="F2740" t="str">
        <f>Raw_Data!F2740</f>
        <v>1033186648</v>
      </c>
      <c r="G2740" t="str">
        <f>Raw_Data!H2740</f>
        <v>0</v>
      </c>
      <c r="H2740">
        <f>IFERROR(VLOOKUP(G2740,Store_Map!$A$2:$I$100,3,FALSE),"")</f>
        <v>0</v>
      </c>
      <c r="I2740">
        <f>IFERROR(VLOOKUP(G2740,Store_Map!$A$2:$I$100,4,FALSE),"")</f>
        <v>0</v>
      </c>
      <c r="J2740">
        <f>IFERROR(VLOOKUP(G2740,Store_Map!$A$2:$I$100,5,FALSE),"")</f>
        <v>0</v>
      </c>
      <c r="K2740">
        <f>IFERROR(VLOOKUP(G2740,Store_Map!$A$2:$I$100,6,FALSE),"")</f>
        <v>0</v>
      </c>
      <c r="L2740">
        <f>IFERROR(VLOOKUP(G2740,Store_Map!$A$2:$I$100,7,FALSE),"")</f>
        <v>0</v>
      </c>
      <c r="M2740">
        <f>IFERROR(VLOOKUP(G2740,Store_Map!$A$2:$I$100,8,FALSE),"")</f>
        <v>0</v>
      </c>
      <c r="N2740">
        <f t="shared" si="378"/>
        <v>0</v>
      </c>
      <c r="O2740" t="str">
        <f t="shared" si="379"/>
        <v>PASS</v>
      </c>
      <c r="P2740" t="str">
        <f t="shared" si="380"/>
        <v>PASS</v>
      </c>
      <c r="Q2740" t="str">
        <f t="shared" si="381"/>
        <v>PASS</v>
      </c>
      <c r="R2740" t="str">
        <f t="shared" si="382"/>
        <v>PASS</v>
      </c>
      <c r="S2740" t="str">
        <f t="shared" si="383"/>
        <v>PASS</v>
      </c>
      <c r="T2740">
        <f t="shared" si="384"/>
        <v>100</v>
      </c>
      <c r="U2740" t="str">
        <f t="shared" si="385"/>
        <v>Low</v>
      </c>
      <c r="V2740" t="str">
        <f t="shared" si="386"/>
        <v>Clean</v>
      </c>
    </row>
    <row r="2741" spans="1:22" x14ac:dyDescent="0.3">
      <c r="A2741" t="str">
        <f>Raw_Data!A2741</f>
        <v>6252759</v>
      </c>
      <c r="B2741">
        <f>Raw_Data!B2741</f>
        <v>45684</v>
      </c>
      <c r="C2741" t="str">
        <f>Raw_Data!C2741</f>
        <v>LORATADINE 10 MG TABLET</v>
      </c>
      <c r="D2741" t="str">
        <f>Raw_Data!D2741</f>
        <v>904685289</v>
      </c>
      <c r="E2741" t="str">
        <f>Raw_Data!E2741</f>
        <v>BYNE, EDMUND</v>
      </c>
      <c r="F2741" t="str">
        <f>Raw_Data!F2741</f>
        <v>1033186648</v>
      </c>
      <c r="G2741" t="str">
        <f>Raw_Data!H2741</f>
        <v>0</v>
      </c>
      <c r="H2741">
        <f>IFERROR(VLOOKUP(G2741,Store_Map!$A$2:$I$100,3,FALSE),"")</f>
        <v>0</v>
      </c>
      <c r="I2741">
        <f>IFERROR(VLOOKUP(G2741,Store_Map!$A$2:$I$100,4,FALSE),"")</f>
        <v>0</v>
      </c>
      <c r="J2741">
        <f>IFERROR(VLOOKUP(G2741,Store_Map!$A$2:$I$100,5,FALSE),"")</f>
        <v>0</v>
      </c>
      <c r="K2741">
        <f>IFERROR(VLOOKUP(G2741,Store_Map!$A$2:$I$100,6,FALSE),"")</f>
        <v>0</v>
      </c>
      <c r="L2741">
        <f>IFERROR(VLOOKUP(G2741,Store_Map!$A$2:$I$100,7,FALSE),"")</f>
        <v>0</v>
      </c>
      <c r="M2741">
        <f>IFERROR(VLOOKUP(G2741,Store_Map!$A$2:$I$100,8,FALSE),"")</f>
        <v>0</v>
      </c>
      <c r="N2741">
        <f t="shared" si="378"/>
        <v>0</v>
      </c>
      <c r="O2741" t="str">
        <f t="shared" si="379"/>
        <v>PASS</v>
      </c>
      <c r="P2741" t="str">
        <f t="shared" si="380"/>
        <v>REVIEW</v>
      </c>
      <c r="Q2741" t="str">
        <f t="shared" si="381"/>
        <v>PASS</v>
      </c>
      <c r="R2741" t="str">
        <f t="shared" si="382"/>
        <v>PASS</v>
      </c>
      <c r="S2741" t="str">
        <f t="shared" si="383"/>
        <v>REVIEW</v>
      </c>
      <c r="T2741">
        <f t="shared" si="384"/>
        <v>90</v>
      </c>
      <c r="U2741" t="str">
        <f t="shared" si="385"/>
        <v>Low</v>
      </c>
      <c r="V2741" t="str">
        <f t="shared" si="386"/>
        <v>Invalid NDC</v>
      </c>
    </row>
    <row r="2742" spans="1:22" x14ac:dyDescent="0.3">
      <c r="A2742" t="str">
        <f>Raw_Data!A2742</f>
        <v>6252761</v>
      </c>
      <c r="B2742">
        <f>Raw_Data!B2742</f>
        <v>45684</v>
      </c>
      <c r="C2742" t="str">
        <f>Raw_Data!C2742</f>
        <v>ISOSORBIDE MONONIT ER 60 MG</v>
      </c>
      <c r="D2742" t="str">
        <f>Raw_Data!D2742</f>
        <v>59651054001</v>
      </c>
      <c r="E2742" t="str">
        <f>Raw_Data!E2742</f>
        <v>BYNE, EDMUND</v>
      </c>
      <c r="F2742" t="str">
        <f>Raw_Data!F2742</f>
        <v>1033186648</v>
      </c>
      <c r="G2742" t="str">
        <f>Raw_Data!H2742</f>
        <v>0</v>
      </c>
      <c r="H2742">
        <f>IFERROR(VLOOKUP(G2742,Store_Map!$A$2:$I$100,3,FALSE),"")</f>
        <v>0</v>
      </c>
      <c r="I2742">
        <f>IFERROR(VLOOKUP(G2742,Store_Map!$A$2:$I$100,4,FALSE),"")</f>
        <v>0</v>
      </c>
      <c r="J2742">
        <f>IFERROR(VLOOKUP(G2742,Store_Map!$A$2:$I$100,5,FALSE),"")</f>
        <v>0</v>
      </c>
      <c r="K2742">
        <f>IFERROR(VLOOKUP(G2742,Store_Map!$A$2:$I$100,6,FALSE),"")</f>
        <v>0</v>
      </c>
      <c r="L2742">
        <f>IFERROR(VLOOKUP(G2742,Store_Map!$A$2:$I$100,7,FALSE),"")</f>
        <v>0</v>
      </c>
      <c r="M2742">
        <f>IFERROR(VLOOKUP(G2742,Store_Map!$A$2:$I$100,8,FALSE),"")</f>
        <v>0</v>
      </c>
      <c r="N2742">
        <f t="shared" si="378"/>
        <v>0</v>
      </c>
      <c r="O2742" t="str">
        <f t="shared" si="379"/>
        <v>PASS</v>
      </c>
      <c r="P2742" t="str">
        <f t="shared" si="380"/>
        <v>PASS</v>
      </c>
      <c r="Q2742" t="str">
        <f t="shared" si="381"/>
        <v>PASS</v>
      </c>
      <c r="R2742" t="str">
        <f t="shared" si="382"/>
        <v>PASS</v>
      </c>
      <c r="S2742" t="str">
        <f t="shared" si="383"/>
        <v>PASS</v>
      </c>
      <c r="T2742">
        <f t="shared" si="384"/>
        <v>100</v>
      </c>
      <c r="U2742" t="str">
        <f t="shared" si="385"/>
        <v>Low</v>
      </c>
      <c r="V2742" t="str">
        <f t="shared" si="386"/>
        <v>Clean</v>
      </c>
    </row>
    <row r="2743" spans="1:22" x14ac:dyDescent="0.3">
      <c r="A2743" t="str">
        <f>Raw_Data!A2743</f>
        <v>6252762</v>
      </c>
      <c r="B2743">
        <f>Raw_Data!B2743</f>
        <v>45684</v>
      </c>
      <c r="C2743" t="str">
        <f>Raw_Data!C2743</f>
        <v>GABAPENTIN 100 MG CAPSULE</v>
      </c>
      <c r="D2743" t="str">
        <f>Raw_Data!D2743</f>
        <v>67877022210</v>
      </c>
      <c r="E2743" t="str">
        <f>Raw_Data!E2743</f>
        <v>BYNE, EDMUND</v>
      </c>
      <c r="F2743" t="str">
        <f>Raw_Data!F2743</f>
        <v>1033186648</v>
      </c>
      <c r="G2743" t="str">
        <f>Raw_Data!H2743</f>
        <v>0</v>
      </c>
      <c r="H2743">
        <f>IFERROR(VLOOKUP(G2743,Store_Map!$A$2:$I$100,3,FALSE),"")</f>
        <v>0</v>
      </c>
      <c r="I2743">
        <f>IFERROR(VLOOKUP(G2743,Store_Map!$A$2:$I$100,4,FALSE),"")</f>
        <v>0</v>
      </c>
      <c r="J2743">
        <f>IFERROR(VLOOKUP(G2743,Store_Map!$A$2:$I$100,5,FALSE),"")</f>
        <v>0</v>
      </c>
      <c r="K2743">
        <f>IFERROR(VLOOKUP(G2743,Store_Map!$A$2:$I$100,6,FALSE),"")</f>
        <v>0</v>
      </c>
      <c r="L2743">
        <f>IFERROR(VLOOKUP(G2743,Store_Map!$A$2:$I$100,7,FALSE),"")</f>
        <v>0</v>
      </c>
      <c r="M2743">
        <f>IFERROR(VLOOKUP(G2743,Store_Map!$A$2:$I$100,8,FALSE),"")</f>
        <v>0</v>
      </c>
      <c r="N2743">
        <f t="shared" si="378"/>
        <v>0</v>
      </c>
      <c r="O2743" t="str">
        <f t="shared" si="379"/>
        <v>PASS</v>
      </c>
      <c r="P2743" t="str">
        <f t="shared" si="380"/>
        <v>PASS</v>
      </c>
      <c r="Q2743" t="str">
        <f t="shared" si="381"/>
        <v>PASS</v>
      </c>
      <c r="R2743" t="str">
        <f t="shared" si="382"/>
        <v>PASS</v>
      </c>
      <c r="S2743" t="str">
        <f t="shared" si="383"/>
        <v>PASS</v>
      </c>
      <c r="T2743">
        <f t="shared" si="384"/>
        <v>100</v>
      </c>
      <c r="U2743" t="str">
        <f t="shared" si="385"/>
        <v>Low</v>
      </c>
      <c r="V2743" t="str">
        <f t="shared" si="386"/>
        <v>Clean</v>
      </c>
    </row>
    <row r="2744" spans="1:22" x14ac:dyDescent="0.3">
      <c r="A2744" t="str">
        <f>Raw_Data!A2744</f>
        <v>6252764</v>
      </c>
      <c r="B2744">
        <f>Raw_Data!B2744</f>
        <v>45684</v>
      </c>
      <c r="C2744" t="str">
        <f>Raw_Data!C2744</f>
        <v>SIMVASTATIN 20 MG TABLET</v>
      </c>
      <c r="D2744" t="str">
        <f>Raw_Data!D2744</f>
        <v>70377000315</v>
      </c>
      <c r="E2744" t="str">
        <f>Raw_Data!E2744</f>
        <v>BYNE, EDMUND</v>
      </c>
      <c r="F2744" t="str">
        <f>Raw_Data!F2744</f>
        <v>1033186648</v>
      </c>
      <c r="G2744" t="str">
        <f>Raw_Data!H2744</f>
        <v>0</v>
      </c>
      <c r="H2744">
        <f>IFERROR(VLOOKUP(G2744,Store_Map!$A$2:$I$100,3,FALSE),"")</f>
        <v>0</v>
      </c>
      <c r="I2744">
        <f>IFERROR(VLOOKUP(G2744,Store_Map!$A$2:$I$100,4,FALSE),"")</f>
        <v>0</v>
      </c>
      <c r="J2744">
        <f>IFERROR(VLOOKUP(G2744,Store_Map!$A$2:$I$100,5,FALSE),"")</f>
        <v>0</v>
      </c>
      <c r="K2744">
        <f>IFERROR(VLOOKUP(G2744,Store_Map!$A$2:$I$100,6,FALSE),"")</f>
        <v>0</v>
      </c>
      <c r="L2744">
        <f>IFERROR(VLOOKUP(G2744,Store_Map!$A$2:$I$100,7,FALSE),"")</f>
        <v>0</v>
      </c>
      <c r="M2744">
        <f>IFERROR(VLOOKUP(G2744,Store_Map!$A$2:$I$100,8,FALSE),"")</f>
        <v>0</v>
      </c>
      <c r="N2744">
        <f t="shared" si="378"/>
        <v>0</v>
      </c>
      <c r="O2744" t="str">
        <f t="shared" si="379"/>
        <v>PASS</v>
      </c>
      <c r="P2744" t="str">
        <f t="shared" si="380"/>
        <v>PASS</v>
      </c>
      <c r="Q2744" t="str">
        <f t="shared" si="381"/>
        <v>PASS</v>
      </c>
      <c r="R2744" t="str">
        <f t="shared" si="382"/>
        <v>PASS</v>
      </c>
      <c r="S2744" t="str">
        <f t="shared" si="383"/>
        <v>PASS</v>
      </c>
      <c r="T2744">
        <f t="shared" si="384"/>
        <v>100</v>
      </c>
      <c r="U2744" t="str">
        <f t="shared" si="385"/>
        <v>Low</v>
      </c>
      <c r="V2744" t="str">
        <f t="shared" si="386"/>
        <v>Clean</v>
      </c>
    </row>
    <row r="2745" spans="1:22" x14ac:dyDescent="0.3">
      <c r="A2745" t="str">
        <f>Raw_Data!A2745</f>
        <v>6252765</v>
      </c>
      <c r="B2745">
        <f>Raw_Data!B2745</f>
        <v>45684</v>
      </c>
      <c r="C2745" t="str">
        <f>Raw_Data!C2745</f>
        <v>CLOPIDOGREL 75 MG TABLET</v>
      </c>
      <c r="D2745" t="str">
        <f>Raw_Data!D2745</f>
        <v>55111019605</v>
      </c>
      <c r="E2745" t="str">
        <f>Raw_Data!E2745</f>
        <v>BYNE, EDMUND</v>
      </c>
      <c r="F2745" t="str">
        <f>Raw_Data!F2745</f>
        <v>1033186648</v>
      </c>
      <c r="G2745" t="str">
        <f>Raw_Data!H2745</f>
        <v>0</v>
      </c>
      <c r="H2745">
        <f>IFERROR(VLOOKUP(G2745,Store_Map!$A$2:$I$100,3,FALSE),"")</f>
        <v>0</v>
      </c>
      <c r="I2745">
        <f>IFERROR(VLOOKUP(G2745,Store_Map!$A$2:$I$100,4,FALSE),"")</f>
        <v>0</v>
      </c>
      <c r="J2745">
        <f>IFERROR(VLOOKUP(G2745,Store_Map!$A$2:$I$100,5,FALSE),"")</f>
        <v>0</v>
      </c>
      <c r="K2745">
        <f>IFERROR(VLOOKUP(G2745,Store_Map!$A$2:$I$100,6,FALSE),"")</f>
        <v>0</v>
      </c>
      <c r="L2745">
        <f>IFERROR(VLOOKUP(G2745,Store_Map!$A$2:$I$100,7,FALSE),"")</f>
        <v>0</v>
      </c>
      <c r="M2745">
        <f>IFERROR(VLOOKUP(G2745,Store_Map!$A$2:$I$100,8,FALSE),"")</f>
        <v>0</v>
      </c>
      <c r="N2745">
        <f t="shared" si="378"/>
        <v>0</v>
      </c>
      <c r="O2745" t="str">
        <f t="shared" si="379"/>
        <v>PASS</v>
      </c>
      <c r="P2745" t="str">
        <f t="shared" si="380"/>
        <v>PASS</v>
      </c>
      <c r="Q2745" t="str">
        <f t="shared" si="381"/>
        <v>PASS</v>
      </c>
      <c r="R2745" t="str">
        <f t="shared" si="382"/>
        <v>PASS</v>
      </c>
      <c r="S2745" t="str">
        <f t="shared" si="383"/>
        <v>PASS</v>
      </c>
      <c r="T2745">
        <f t="shared" si="384"/>
        <v>100</v>
      </c>
      <c r="U2745" t="str">
        <f t="shared" si="385"/>
        <v>Low</v>
      </c>
      <c r="V2745" t="str">
        <f t="shared" si="386"/>
        <v>Clean</v>
      </c>
    </row>
    <row r="2746" spans="1:22" x14ac:dyDescent="0.3">
      <c r="A2746" t="str">
        <f>Raw_Data!A2746</f>
        <v>6252766</v>
      </c>
      <c r="B2746">
        <f>Raw_Data!B2746</f>
        <v>45684</v>
      </c>
      <c r="C2746" t="str">
        <f>Raw_Data!C2746</f>
        <v>METFORMIN HCL 850 MG TABLET</v>
      </c>
      <c r="D2746" t="str">
        <f>Raw_Data!D2746</f>
        <v>67877056205</v>
      </c>
      <c r="E2746" t="str">
        <f>Raw_Data!E2746</f>
        <v>BYNE, EDMUND</v>
      </c>
      <c r="F2746" t="str">
        <f>Raw_Data!F2746</f>
        <v>1033186648</v>
      </c>
      <c r="G2746" t="str">
        <f>Raw_Data!H2746</f>
        <v>0</v>
      </c>
      <c r="H2746">
        <f>IFERROR(VLOOKUP(G2746,Store_Map!$A$2:$I$100,3,FALSE),"")</f>
        <v>0</v>
      </c>
      <c r="I2746">
        <f>IFERROR(VLOOKUP(G2746,Store_Map!$A$2:$I$100,4,FALSE),"")</f>
        <v>0</v>
      </c>
      <c r="J2746">
        <f>IFERROR(VLOOKUP(G2746,Store_Map!$A$2:$I$100,5,FALSE),"")</f>
        <v>0</v>
      </c>
      <c r="K2746">
        <f>IFERROR(VLOOKUP(G2746,Store_Map!$A$2:$I$100,6,FALSE),"")</f>
        <v>0</v>
      </c>
      <c r="L2746">
        <f>IFERROR(VLOOKUP(G2746,Store_Map!$A$2:$I$100,7,FALSE),"")</f>
        <v>0</v>
      </c>
      <c r="M2746">
        <f>IFERROR(VLOOKUP(G2746,Store_Map!$A$2:$I$100,8,FALSE),"")</f>
        <v>0</v>
      </c>
      <c r="N2746">
        <f t="shared" si="378"/>
        <v>0</v>
      </c>
      <c r="O2746" t="str">
        <f t="shared" si="379"/>
        <v>PASS</v>
      </c>
      <c r="P2746" t="str">
        <f t="shared" si="380"/>
        <v>PASS</v>
      </c>
      <c r="Q2746" t="str">
        <f t="shared" si="381"/>
        <v>PASS</v>
      </c>
      <c r="R2746" t="str">
        <f t="shared" si="382"/>
        <v>PASS</v>
      </c>
      <c r="S2746" t="str">
        <f t="shared" si="383"/>
        <v>PASS</v>
      </c>
      <c r="T2746">
        <f t="shared" si="384"/>
        <v>100</v>
      </c>
      <c r="U2746" t="str">
        <f t="shared" si="385"/>
        <v>Low</v>
      </c>
      <c r="V2746" t="str">
        <f t="shared" si="386"/>
        <v>Clean</v>
      </c>
    </row>
    <row r="2747" spans="1:22" x14ac:dyDescent="0.3">
      <c r="A2747" t="str">
        <f>Raw_Data!A2747</f>
        <v>6245671</v>
      </c>
      <c r="B2747">
        <f>Raw_Data!B2747</f>
        <v>45684</v>
      </c>
      <c r="C2747" t="str">
        <f>Raw_Data!C2747</f>
        <v>ATORVASTATIN 10 MG TABLET</v>
      </c>
      <c r="D2747" t="str">
        <f>Raw_Data!D2747</f>
        <v>67877051190</v>
      </c>
      <c r="E2747" t="str">
        <f>Raw_Data!E2747</f>
        <v>GIBBS, JON</v>
      </c>
      <c r="F2747" t="str">
        <f>Raw_Data!F2747</f>
        <v>1700896156</v>
      </c>
      <c r="G2747" t="str">
        <f>Raw_Data!H2747</f>
        <v>0</v>
      </c>
      <c r="H2747">
        <f>IFERROR(VLOOKUP(G2747,Store_Map!$A$2:$I$100,3,FALSE),"")</f>
        <v>0</v>
      </c>
      <c r="I2747">
        <f>IFERROR(VLOOKUP(G2747,Store_Map!$A$2:$I$100,4,FALSE),"")</f>
        <v>0</v>
      </c>
      <c r="J2747">
        <f>IFERROR(VLOOKUP(G2747,Store_Map!$A$2:$I$100,5,FALSE),"")</f>
        <v>0</v>
      </c>
      <c r="K2747">
        <f>IFERROR(VLOOKUP(G2747,Store_Map!$A$2:$I$100,6,FALSE),"")</f>
        <v>0</v>
      </c>
      <c r="L2747">
        <f>IFERROR(VLOOKUP(G2747,Store_Map!$A$2:$I$100,7,FALSE),"")</f>
        <v>0</v>
      </c>
      <c r="M2747">
        <f>IFERROR(VLOOKUP(G2747,Store_Map!$A$2:$I$100,8,FALSE),"")</f>
        <v>0</v>
      </c>
      <c r="N2747">
        <f t="shared" si="378"/>
        <v>0</v>
      </c>
      <c r="O2747" t="str">
        <f t="shared" si="379"/>
        <v>PASS</v>
      </c>
      <c r="P2747" t="str">
        <f t="shared" si="380"/>
        <v>PASS</v>
      </c>
      <c r="Q2747" t="str">
        <f t="shared" si="381"/>
        <v>PASS</v>
      </c>
      <c r="R2747" t="str">
        <f t="shared" si="382"/>
        <v>PASS</v>
      </c>
      <c r="S2747" t="str">
        <f t="shared" si="383"/>
        <v>PASS</v>
      </c>
      <c r="T2747">
        <f t="shared" si="384"/>
        <v>100</v>
      </c>
      <c r="U2747" t="str">
        <f t="shared" si="385"/>
        <v>Low</v>
      </c>
      <c r="V2747" t="str">
        <f t="shared" si="386"/>
        <v>Clean</v>
      </c>
    </row>
    <row r="2748" spans="1:22" x14ac:dyDescent="0.3">
      <c r="A2748" t="str">
        <f>Raw_Data!A2748</f>
        <v>6245293</v>
      </c>
      <c r="B2748">
        <f>Raw_Data!B2748</f>
        <v>45684</v>
      </c>
      <c r="C2748" t="str">
        <f>Raw_Data!C2748</f>
        <v>IBUPROFEN 800 MG TABLET</v>
      </c>
      <c r="D2748" t="str">
        <f>Raw_Data!D2748</f>
        <v>59651036205</v>
      </c>
      <c r="E2748" t="str">
        <f>Raw_Data!E2748</f>
        <v>YASIN, NURA</v>
      </c>
      <c r="F2748" t="str">
        <f>Raw_Data!F2748</f>
        <v>1265518567</v>
      </c>
      <c r="G2748" t="str">
        <f>Raw_Data!H2748</f>
        <v>0</v>
      </c>
      <c r="H2748">
        <f>IFERROR(VLOOKUP(G2748,Store_Map!$A$2:$I$100,3,FALSE),"")</f>
        <v>0</v>
      </c>
      <c r="I2748">
        <f>IFERROR(VLOOKUP(G2748,Store_Map!$A$2:$I$100,4,FALSE),"")</f>
        <v>0</v>
      </c>
      <c r="J2748">
        <f>IFERROR(VLOOKUP(G2748,Store_Map!$A$2:$I$100,5,FALSE),"")</f>
        <v>0</v>
      </c>
      <c r="K2748">
        <f>IFERROR(VLOOKUP(G2748,Store_Map!$A$2:$I$100,6,FALSE),"")</f>
        <v>0</v>
      </c>
      <c r="L2748">
        <f>IFERROR(VLOOKUP(G2748,Store_Map!$A$2:$I$100,7,FALSE),"")</f>
        <v>0</v>
      </c>
      <c r="M2748">
        <f>IFERROR(VLOOKUP(G2748,Store_Map!$A$2:$I$100,8,FALSE),"")</f>
        <v>0</v>
      </c>
      <c r="N2748">
        <f t="shared" si="378"/>
        <v>0</v>
      </c>
      <c r="O2748" t="str">
        <f t="shared" si="379"/>
        <v>PASS</v>
      </c>
      <c r="P2748" t="str">
        <f t="shared" si="380"/>
        <v>PASS</v>
      </c>
      <c r="Q2748" t="str">
        <f t="shared" si="381"/>
        <v>PASS</v>
      </c>
      <c r="R2748" t="str">
        <f t="shared" si="382"/>
        <v>PASS</v>
      </c>
      <c r="S2748" t="str">
        <f t="shared" si="383"/>
        <v>PASS</v>
      </c>
      <c r="T2748">
        <f t="shared" si="384"/>
        <v>100</v>
      </c>
      <c r="U2748" t="str">
        <f t="shared" si="385"/>
        <v>Low</v>
      </c>
      <c r="V2748" t="str">
        <f t="shared" si="386"/>
        <v>Clean</v>
      </c>
    </row>
    <row r="2749" spans="1:22" x14ac:dyDescent="0.3">
      <c r="A2749" t="str">
        <f>Raw_Data!A2749</f>
        <v>6249483</v>
      </c>
      <c r="B2749">
        <f>Raw_Data!B2749</f>
        <v>45684</v>
      </c>
      <c r="C2749" t="str">
        <f>Raw_Data!C2749</f>
        <v>LOSARTAN POTASSIUM 50 MG TA</v>
      </c>
      <c r="D2749" t="str">
        <f>Raw_Data!D2749</f>
        <v>65862020299</v>
      </c>
      <c r="E2749" t="str">
        <f>Raw_Data!E2749</f>
        <v>YASIN, NURA</v>
      </c>
      <c r="F2749" t="str">
        <f>Raw_Data!F2749</f>
        <v>1265518567</v>
      </c>
      <c r="G2749" t="str">
        <f>Raw_Data!H2749</f>
        <v>0</v>
      </c>
      <c r="H2749">
        <f>IFERROR(VLOOKUP(G2749,Store_Map!$A$2:$I$100,3,FALSE),"")</f>
        <v>0</v>
      </c>
      <c r="I2749">
        <f>IFERROR(VLOOKUP(G2749,Store_Map!$A$2:$I$100,4,FALSE),"")</f>
        <v>0</v>
      </c>
      <c r="J2749">
        <f>IFERROR(VLOOKUP(G2749,Store_Map!$A$2:$I$100,5,FALSE),"")</f>
        <v>0</v>
      </c>
      <c r="K2749">
        <f>IFERROR(VLOOKUP(G2749,Store_Map!$A$2:$I$100,6,FALSE),"")</f>
        <v>0</v>
      </c>
      <c r="L2749">
        <f>IFERROR(VLOOKUP(G2749,Store_Map!$A$2:$I$100,7,FALSE),"")</f>
        <v>0</v>
      </c>
      <c r="M2749">
        <f>IFERROR(VLOOKUP(G2749,Store_Map!$A$2:$I$100,8,FALSE),"")</f>
        <v>0</v>
      </c>
      <c r="N2749">
        <f t="shared" si="378"/>
        <v>0</v>
      </c>
      <c r="O2749" t="str">
        <f t="shared" si="379"/>
        <v>PASS</v>
      </c>
      <c r="P2749" t="str">
        <f t="shared" si="380"/>
        <v>PASS</v>
      </c>
      <c r="Q2749" t="str">
        <f t="shared" si="381"/>
        <v>PASS</v>
      </c>
      <c r="R2749" t="str">
        <f t="shared" si="382"/>
        <v>PASS</v>
      </c>
      <c r="S2749" t="str">
        <f t="shared" si="383"/>
        <v>PASS</v>
      </c>
      <c r="T2749">
        <f t="shared" si="384"/>
        <v>100</v>
      </c>
      <c r="U2749" t="str">
        <f t="shared" si="385"/>
        <v>Low</v>
      </c>
      <c r="V2749" t="str">
        <f t="shared" si="386"/>
        <v>Clean</v>
      </c>
    </row>
    <row r="2750" spans="1:22" x14ac:dyDescent="0.3">
      <c r="A2750" t="str">
        <f>Raw_Data!A2750</f>
        <v>6252729</v>
      </c>
      <c r="B2750">
        <f>Raw_Data!B2750</f>
        <v>45684</v>
      </c>
      <c r="C2750" t="str">
        <f>Raw_Data!C2750</f>
        <v>BENZONATATE 100 MG CAPSULE</v>
      </c>
      <c r="D2750" t="str">
        <f>Raw_Data!D2750</f>
        <v>64380071207</v>
      </c>
      <c r="E2750" t="str">
        <f>Raw_Data!E2750</f>
        <v>BYNE, EDMUND</v>
      </c>
      <c r="F2750" t="str">
        <f>Raw_Data!F2750</f>
        <v>1033186648</v>
      </c>
      <c r="G2750" t="str">
        <f>Raw_Data!H2750</f>
        <v>0</v>
      </c>
      <c r="H2750">
        <f>IFERROR(VLOOKUP(G2750,Store_Map!$A$2:$I$100,3,FALSE),"")</f>
        <v>0</v>
      </c>
      <c r="I2750">
        <f>IFERROR(VLOOKUP(G2750,Store_Map!$A$2:$I$100,4,FALSE),"")</f>
        <v>0</v>
      </c>
      <c r="J2750">
        <f>IFERROR(VLOOKUP(G2750,Store_Map!$A$2:$I$100,5,FALSE),"")</f>
        <v>0</v>
      </c>
      <c r="K2750">
        <f>IFERROR(VLOOKUP(G2750,Store_Map!$A$2:$I$100,6,FALSE),"")</f>
        <v>0</v>
      </c>
      <c r="L2750">
        <f>IFERROR(VLOOKUP(G2750,Store_Map!$A$2:$I$100,7,FALSE),"")</f>
        <v>0</v>
      </c>
      <c r="M2750">
        <f>IFERROR(VLOOKUP(G2750,Store_Map!$A$2:$I$100,8,FALSE),"")</f>
        <v>0</v>
      </c>
      <c r="N2750">
        <f t="shared" si="378"/>
        <v>0</v>
      </c>
      <c r="O2750" t="str">
        <f t="shared" si="379"/>
        <v>PASS</v>
      </c>
      <c r="P2750" t="str">
        <f t="shared" si="380"/>
        <v>PASS</v>
      </c>
      <c r="Q2750" t="str">
        <f t="shared" si="381"/>
        <v>PASS</v>
      </c>
      <c r="R2750" t="str">
        <f t="shared" si="382"/>
        <v>PASS</v>
      </c>
      <c r="S2750" t="str">
        <f t="shared" si="383"/>
        <v>PASS</v>
      </c>
      <c r="T2750">
        <f t="shared" si="384"/>
        <v>100</v>
      </c>
      <c r="U2750" t="str">
        <f t="shared" si="385"/>
        <v>Low</v>
      </c>
      <c r="V2750" t="str">
        <f t="shared" si="386"/>
        <v>Clean</v>
      </c>
    </row>
    <row r="2751" spans="1:22" x14ac:dyDescent="0.3">
      <c r="A2751" t="str">
        <f>Raw_Data!A2751</f>
        <v>6252728</v>
      </c>
      <c r="B2751">
        <f>Raw_Data!B2751</f>
        <v>45684</v>
      </c>
      <c r="C2751" t="str">
        <f>Raw_Data!C2751</f>
        <v>AZITHROMYCIN 250 MG TABLET</v>
      </c>
      <c r="D2751" t="str">
        <f>Raw_Data!D2751</f>
        <v>50111078751</v>
      </c>
      <c r="E2751" t="str">
        <f>Raw_Data!E2751</f>
        <v>BYNE, EDMUND</v>
      </c>
      <c r="F2751" t="str">
        <f>Raw_Data!F2751</f>
        <v>1033186648</v>
      </c>
      <c r="G2751" t="str">
        <f>Raw_Data!H2751</f>
        <v>0</v>
      </c>
      <c r="H2751">
        <f>IFERROR(VLOOKUP(G2751,Store_Map!$A$2:$I$100,3,FALSE),"")</f>
        <v>0</v>
      </c>
      <c r="I2751">
        <f>IFERROR(VLOOKUP(G2751,Store_Map!$A$2:$I$100,4,FALSE),"")</f>
        <v>0</v>
      </c>
      <c r="J2751">
        <f>IFERROR(VLOOKUP(G2751,Store_Map!$A$2:$I$100,5,FALSE),"")</f>
        <v>0</v>
      </c>
      <c r="K2751">
        <f>IFERROR(VLOOKUP(G2751,Store_Map!$A$2:$I$100,6,FALSE),"")</f>
        <v>0</v>
      </c>
      <c r="L2751">
        <f>IFERROR(VLOOKUP(G2751,Store_Map!$A$2:$I$100,7,FALSE),"")</f>
        <v>0</v>
      </c>
      <c r="M2751">
        <f>IFERROR(VLOOKUP(G2751,Store_Map!$A$2:$I$100,8,FALSE),"")</f>
        <v>0</v>
      </c>
      <c r="N2751">
        <f t="shared" si="378"/>
        <v>0</v>
      </c>
      <c r="O2751" t="str">
        <f t="shared" si="379"/>
        <v>PASS</v>
      </c>
      <c r="P2751" t="str">
        <f t="shared" si="380"/>
        <v>PASS</v>
      </c>
      <c r="Q2751" t="str">
        <f t="shared" si="381"/>
        <v>PASS</v>
      </c>
      <c r="R2751" t="str">
        <f t="shared" si="382"/>
        <v>PASS</v>
      </c>
      <c r="S2751" t="str">
        <f t="shared" si="383"/>
        <v>PASS</v>
      </c>
      <c r="T2751">
        <f t="shared" si="384"/>
        <v>100</v>
      </c>
      <c r="U2751" t="str">
        <f t="shared" si="385"/>
        <v>Low</v>
      </c>
      <c r="V2751" t="str">
        <f t="shared" si="386"/>
        <v>Clean</v>
      </c>
    </row>
    <row r="2752" spans="1:22" x14ac:dyDescent="0.3">
      <c r="A2752" t="str">
        <f>Raw_Data!A2752</f>
        <v>6252727</v>
      </c>
      <c r="B2752">
        <f>Raw_Data!B2752</f>
        <v>45684</v>
      </c>
      <c r="C2752" t="str">
        <f>Raw_Data!C2752</f>
        <v>MUCINEX ER 600 MG TABLET</v>
      </c>
      <c r="D2752" t="str">
        <f>Raw_Data!D2752</f>
        <v>63824000832</v>
      </c>
      <c r="E2752" t="str">
        <f>Raw_Data!E2752</f>
        <v>BYNE, EDMUND</v>
      </c>
      <c r="F2752" t="str">
        <f>Raw_Data!F2752</f>
        <v>1033186648</v>
      </c>
      <c r="G2752" t="str">
        <f>Raw_Data!H2752</f>
        <v>0</v>
      </c>
      <c r="H2752">
        <f>IFERROR(VLOOKUP(G2752,Store_Map!$A$2:$I$100,3,FALSE),"")</f>
        <v>0</v>
      </c>
      <c r="I2752">
        <f>IFERROR(VLOOKUP(G2752,Store_Map!$A$2:$I$100,4,FALSE),"")</f>
        <v>0</v>
      </c>
      <c r="J2752">
        <f>IFERROR(VLOOKUP(G2752,Store_Map!$A$2:$I$100,5,FALSE),"")</f>
        <v>0</v>
      </c>
      <c r="K2752">
        <f>IFERROR(VLOOKUP(G2752,Store_Map!$A$2:$I$100,6,FALSE),"")</f>
        <v>0</v>
      </c>
      <c r="L2752">
        <f>IFERROR(VLOOKUP(G2752,Store_Map!$A$2:$I$100,7,FALSE),"")</f>
        <v>0</v>
      </c>
      <c r="M2752">
        <f>IFERROR(VLOOKUP(G2752,Store_Map!$A$2:$I$100,8,FALSE),"")</f>
        <v>0</v>
      </c>
      <c r="N2752">
        <f t="shared" si="378"/>
        <v>0</v>
      </c>
      <c r="O2752" t="str">
        <f t="shared" si="379"/>
        <v>PASS</v>
      </c>
      <c r="P2752" t="str">
        <f t="shared" si="380"/>
        <v>PASS</v>
      </c>
      <c r="Q2752" t="str">
        <f t="shared" si="381"/>
        <v>PASS</v>
      </c>
      <c r="R2752" t="str">
        <f t="shared" si="382"/>
        <v>PASS</v>
      </c>
      <c r="S2752" t="str">
        <f t="shared" si="383"/>
        <v>PASS</v>
      </c>
      <c r="T2752">
        <f t="shared" si="384"/>
        <v>100</v>
      </c>
      <c r="U2752" t="str">
        <f t="shared" si="385"/>
        <v>Low</v>
      </c>
      <c r="V2752" t="str">
        <f t="shared" si="386"/>
        <v>Clean</v>
      </c>
    </row>
    <row r="2753" spans="1:22" x14ac:dyDescent="0.3">
      <c r="A2753" t="str">
        <f>Raw_Data!A2753</f>
        <v>6252773</v>
      </c>
      <c r="B2753">
        <f>Raw_Data!B2753</f>
        <v>45684</v>
      </c>
      <c r="C2753" t="str">
        <f>Raw_Data!C2753</f>
        <v>ALBUTEROL HFA 90 MCG INHALE</v>
      </c>
      <c r="D2753" t="str">
        <f>Raw_Data!D2753</f>
        <v>781729685</v>
      </c>
      <c r="E2753" t="str">
        <f>Raw_Data!E2753</f>
        <v>BYNE, EDMUND</v>
      </c>
      <c r="F2753" t="str">
        <f>Raw_Data!F2753</f>
        <v>1033186648</v>
      </c>
      <c r="G2753" t="str">
        <f>Raw_Data!H2753</f>
        <v>0</v>
      </c>
      <c r="H2753">
        <f>IFERROR(VLOOKUP(G2753,Store_Map!$A$2:$I$100,3,FALSE),"")</f>
        <v>0</v>
      </c>
      <c r="I2753">
        <f>IFERROR(VLOOKUP(G2753,Store_Map!$A$2:$I$100,4,FALSE),"")</f>
        <v>0</v>
      </c>
      <c r="J2753">
        <f>IFERROR(VLOOKUP(G2753,Store_Map!$A$2:$I$100,5,FALSE),"")</f>
        <v>0</v>
      </c>
      <c r="K2753">
        <f>IFERROR(VLOOKUP(G2753,Store_Map!$A$2:$I$100,6,FALSE),"")</f>
        <v>0</v>
      </c>
      <c r="L2753">
        <f>IFERROR(VLOOKUP(G2753,Store_Map!$A$2:$I$100,7,FALSE),"")</f>
        <v>0</v>
      </c>
      <c r="M2753">
        <f>IFERROR(VLOOKUP(G2753,Store_Map!$A$2:$I$100,8,FALSE),"")</f>
        <v>0</v>
      </c>
      <c r="N2753">
        <f t="shared" si="378"/>
        <v>0</v>
      </c>
      <c r="O2753" t="str">
        <f t="shared" si="379"/>
        <v>PASS</v>
      </c>
      <c r="P2753" t="str">
        <f t="shared" si="380"/>
        <v>REVIEW</v>
      </c>
      <c r="Q2753" t="str">
        <f t="shared" si="381"/>
        <v>PASS</v>
      </c>
      <c r="R2753" t="str">
        <f t="shared" si="382"/>
        <v>PASS</v>
      </c>
      <c r="S2753" t="str">
        <f t="shared" si="383"/>
        <v>REVIEW</v>
      </c>
      <c r="T2753">
        <f t="shared" si="384"/>
        <v>90</v>
      </c>
      <c r="U2753" t="str">
        <f t="shared" si="385"/>
        <v>Low</v>
      </c>
      <c r="V2753" t="str">
        <f t="shared" si="386"/>
        <v>Invalid NDC</v>
      </c>
    </row>
    <row r="2754" spans="1:22" x14ac:dyDescent="0.3">
      <c r="A2754" t="str">
        <f>Raw_Data!A2754</f>
        <v>6252774</v>
      </c>
      <c r="B2754">
        <f>Raw_Data!B2754</f>
        <v>45684</v>
      </c>
      <c r="C2754" t="str">
        <f>Raw_Data!C2754</f>
        <v>MUCINEX ER 600 MG TABLET</v>
      </c>
      <c r="D2754" t="str">
        <f>Raw_Data!D2754</f>
        <v>63824000834</v>
      </c>
      <c r="E2754" t="str">
        <f>Raw_Data!E2754</f>
        <v>BYNE, EDMUND</v>
      </c>
      <c r="F2754" t="str">
        <f>Raw_Data!F2754</f>
        <v>1033186648</v>
      </c>
      <c r="G2754" t="str">
        <f>Raw_Data!H2754</f>
        <v>0</v>
      </c>
      <c r="H2754">
        <f>IFERROR(VLOOKUP(G2754,Store_Map!$A$2:$I$100,3,FALSE),"")</f>
        <v>0</v>
      </c>
      <c r="I2754">
        <f>IFERROR(VLOOKUP(G2754,Store_Map!$A$2:$I$100,4,FALSE),"")</f>
        <v>0</v>
      </c>
      <c r="J2754">
        <f>IFERROR(VLOOKUP(G2754,Store_Map!$A$2:$I$100,5,FALSE),"")</f>
        <v>0</v>
      </c>
      <c r="K2754">
        <f>IFERROR(VLOOKUP(G2754,Store_Map!$A$2:$I$100,6,FALSE),"")</f>
        <v>0</v>
      </c>
      <c r="L2754">
        <f>IFERROR(VLOOKUP(G2754,Store_Map!$A$2:$I$100,7,FALSE),"")</f>
        <v>0</v>
      </c>
      <c r="M2754">
        <f>IFERROR(VLOOKUP(G2754,Store_Map!$A$2:$I$100,8,FALSE),"")</f>
        <v>0</v>
      </c>
      <c r="N2754">
        <f t="shared" ref="N2754:N2817" si="387">COUNTBLANK(A2754:M2754)</f>
        <v>0</v>
      </c>
      <c r="O2754" t="str">
        <f t="shared" ref="O2754:O2817" si="388">IF(AND(F2754&lt;&gt;"",LEN(F2754)=10,ISNUMBER(--F2754)),"PASS","REVIEW")</f>
        <v>PASS</v>
      </c>
      <c r="P2754" t="str">
        <f t="shared" ref="P2754:P2817" si="389">IF(AND(D2754&lt;&gt;"",OR(LEN(D2754)=10,LEN(D2754)=11),ISNUMBER(--D2754)),"PASS","REVIEW")</f>
        <v>PASS</v>
      </c>
      <c r="Q2754" t="str">
        <f t="shared" ref="Q2754:Q2817" si="390">IF(H2754&lt;&gt;"","PASS","REVIEW")</f>
        <v>PASS</v>
      </c>
      <c r="R2754" t="str">
        <f t="shared" ref="R2754:R2817" si="391">IF(AND(I2754&lt;&gt;"",J2754&lt;&gt;"",K2754&lt;&gt;"",L2754&lt;&gt;"",M2754&lt;&gt;""),"PASS","REVIEW")</f>
        <v>PASS</v>
      </c>
      <c r="S2754" t="str">
        <f t="shared" ref="S2754:S2817" si="392">IF(OR(N2754&gt;0,O2754="REVIEW",P2754="REVIEW",Q2754="REVIEW",R2754="REVIEW"),"REVIEW","PASS")</f>
        <v>PASS</v>
      </c>
      <c r="T2754">
        <f t="shared" ref="T2754:T2817" si="393">MAX(0,100-(N2754*5)-IF(O2754="REVIEW",15,0)-IF(P2754="REVIEW",10,0)-IF(Q2754="REVIEW",10,0)-IF(R2754="REVIEW",20,0))</f>
        <v>100</v>
      </c>
      <c r="U2754" t="str">
        <f t="shared" ref="U2754:U2817" si="394">IF(T2754&gt;=90,"Low",IF(T2754&gt;=70,"Medium","High"))</f>
        <v>Low</v>
      </c>
      <c r="V2754" t="str">
        <f t="shared" ref="V2754:V2817" si="395">IF(N2754&gt;0,"Missing required fields",IF(O2754="REVIEW","Invalid provider NPI",IF(P2754="REVIEW","Invalid NDC",IF(Q2754="REVIEW","Store mapping incomplete",IF(R2754="REVIEW","Entity mapping incomplete","Clean")))))</f>
        <v>Clean</v>
      </c>
    </row>
    <row r="2755" spans="1:22" x14ac:dyDescent="0.3">
      <c r="A2755" t="str">
        <f>Raw_Data!A2755</f>
        <v>6252775</v>
      </c>
      <c r="B2755">
        <f>Raw_Data!B2755</f>
        <v>45684</v>
      </c>
      <c r="C2755" t="str">
        <f>Raw_Data!C2755</f>
        <v>LOPERAMIDE 2 MG CAPSULE</v>
      </c>
      <c r="D2755" t="str">
        <f>Raw_Data!D2755</f>
        <v>93031101</v>
      </c>
      <c r="E2755" t="str">
        <f>Raw_Data!E2755</f>
        <v>GIBBS, JON</v>
      </c>
      <c r="F2755" t="str">
        <f>Raw_Data!F2755</f>
        <v>1700896156</v>
      </c>
      <c r="G2755" t="str">
        <f>Raw_Data!H2755</f>
        <v>0</v>
      </c>
      <c r="H2755">
        <f>IFERROR(VLOOKUP(G2755,Store_Map!$A$2:$I$100,3,FALSE),"")</f>
        <v>0</v>
      </c>
      <c r="I2755">
        <f>IFERROR(VLOOKUP(G2755,Store_Map!$A$2:$I$100,4,FALSE),"")</f>
        <v>0</v>
      </c>
      <c r="J2755">
        <f>IFERROR(VLOOKUP(G2755,Store_Map!$A$2:$I$100,5,FALSE),"")</f>
        <v>0</v>
      </c>
      <c r="K2755">
        <f>IFERROR(VLOOKUP(G2755,Store_Map!$A$2:$I$100,6,FALSE),"")</f>
        <v>0</v>
      </c>
      <c r="L2755">
        <f>IFERROR(VLOOKUP(G2755,Store_Map!$A$2:$I$100,7,FALSE),"")</f>
        <v>0</v>
      </c>
      <c r="M2755">
        <f>IFERROR(VLOOKUP(G2755,Store_Map!$A$2:$I$100,8,FALSE),"")</f>
        <v>0</v>
      </c>
      <c r="N2755">
        <f t="shared" si="387"/>
        <v>0</v>
      </c>
      <c r="O2755" t="str">
        <f t="shared" si="388"/>
        <v>PASS</v>
      </c>
      <c r="P2755" t="str">
        <f t="shared" si="389"/>
        <v>REVIEW</v>
      </c>
      <c r="Q2755" t="str">
        <f t="shared" si="390"/>
        <v>PASS</v>
      </c>
      <c r="R2755" t="str">
        <f t="shared" si="391"/>
        <v>PASS</v>
      </c>
      <c r="S2755" t="str">
        <f t="shared" si="392"/>
        <v>REVIEW</v>
      </c>
      <c r="T2755">
        <f t="shared" si="393"/>
        <v>90</v>
      </c>
      <c r="U2755" t="str">
        <f t="shared" si="394"/>
        <v>Low</v>
      </c>
      <c r="V2755" t="str">
        <f t="shared" si="395"/>
        <v>Invalid NDC</v>
      </c>
    </row>
    <row r="2756" spans="1:22" x14ac:dyDescent="0.3">
      <c r="A2756" t="str">
        <f>Raw_Data!A2756</f>
        <v>6252776</v>
      </c>
      <c r="B2756">
        <f>Raw_Data!B2756</f>
        <v>45684</v>
      </c>
      <c r="C2756" t="str">
        <f>Raw_Data!C2756</f>
        <v>BENZONATATE 200 MG CAPSULE</v>
      </c>
      <c r="D2756" t="str">
        <f>Raw_Data!D2756</f>
        <v>42806071501</v>
      </c>
      <c r="E2756" t="str">
        <f>Raw_Data!E2756</f>
        <v>BYNE, EDMUND</v>
      </c>
      <c r="F2756" t="str">
        <f>Raw_Data!F2756</f>
        <v>1033186648</v>
      </c>
      <c r="G2756" t="str">
        <f>Raw_Data!H2756</f>
        <v>0</v>
      </c>
      <c r="H2756">
        <f>IFERROR(VLOOKUP(G2756,Store_Map!$A$2:$I$100,3,FALSE),"")</f>
        <v>0</v>
      </c>
      <c r="I2756">
        <f>IFERROR(VLOOKUP(G2756,Store_Map!$A$2:$I$100,4,FALSE),"")</f>
        <v>0</v>
      </c>
      <c r="J2756">
        <f>IFERROR(VLOOKUP(G2756,Store_Map!$A$2:$I$100,5,FALSE),"")</f>
        <v>0</v>
      </c>
      <c r="K2756">
        <f>IFERROR(VLOOKUP(G2756,Store_Map!$A$2:$I$100,6,FALSE),"")</f>
        <v>0</v>
      </c>
      <c r="L2756">
        <f>IFERROR(VLOOKUP(G2756,Store_Map!$A$2:$I$100,7,FALSE),"")</f>
        <v>0</v>
      </c>
      <c r="M2756">
        <f>IFERROR(VLOOKUP(G2756,Store_Map!$A$2:$I$100,8,FALSE),"")</f>
        <v>0</v>
      </c>
      <c r="N2756">
        <f t="shared" si="387"/>
        <v>0</v>
      </c>
      <c r="O2756" t="str">
        <f t="shared" si="388"/>
        <v>PASS</v>
      </c>
      <c r="P2756" t="str">
        <f t="shared" si="389"/>
        <v>PASS</v>
      </c>
      <c r="Q2756" t="str">
        <f t="shared" si="390"/>
        <v>PASS</v>
      </c>
      <c r="R2756" t="str">
        <f t="shared" si="391"/>
        <v>PASS</v>
      </c>
      <c r="S2756" t="str">
        <f t="shared" si="392"/>
        <v>PASS</v>
      </c>
      <c r="T2756">
        <f t="shared" si="393"/>
        <v>100</v>
      </c>
      <c r="U2756" t="str">
        <f t="shared" si="394"/>
        <v>Low</v>
      </c>
      <c r="V2756" t="str">
        <f t="shared" si="395"/>
        <v>Clean</v>
      </c>
    </row>
    <row r="2757" spans="1:22" x14ac:dyDescent="0.3">
      <c r="A2757" t="str">
        <f>Raw_Data!A2757</f>
        <v>6252777</v>
      </c>
      <c r="B2757">
        <f>Raw_Data!B2757</f>
        <v>45684</v>
      </c>
      <c r="C2757" t="str">
        <f>Raw_Data!C2757</f>
        <v>ONDANSETRON HCL 4 MG TABLET</v>
      </c>
      <c r="D2757" t="str">
        <f>Raw_Data!D2757</f>
        <v>65862018730</v>
      </c>
      <c r="E2757" t="str">
        <f>Raw_Data!E2757</f>
        <v>GIBBS, JON</v>
      </c>
      <c r="F2757" t="str">
        <f>Raw_Data!F2757</f>
        <v>1700896156</v>
      </c>
      <c r="G2757" t="str">
        <f>Raw_Data!H2757</f>
        <v>0</v>
      </c>
      <c r="H2757">
        <f>IFERROR(VLOOKUP(G2757,Store_Map!$A$2:$I$100,3,FALSE),"")</f>
        <v>0</v>
      </c>
      <c r="I2757">
        <f>IFERROR(VLOOKUP(G2757,Store_Map!$A$2:$I$100,4,FALSE),"")</f>
        <v>0</v>
      </c>
      <c r="J2757">
        <f>IFERROR(VLOOKUP(G2757,Store_Map!$A$2:$I$100,5,FALSE),"")</f>
        <v>0</v>
      </c>
      <c r="K2757">
        <f>IFERROR(VLOOKUP(G2757,Store_Map!$A$2:$I$100,6,FALSE),"")</f>
        <v>0</v>
      </c>
      <c r="L2757">
        <f>IFERROR(VLOOKUP(G2757,Store_Map!$A$2:$I$100,7,FALSE),"")</f>
        <v>0</v>
      </c>
      <c r="M2757">
        <f>IFERROR(VLOOKUP(G2757,Store_Map!$A$2:$I$100,8,FALSE),"")</f>
        <v>0</v>
      </c>
      <c r="N2757">
        <f t="shared" si="387"/>
        <v>0</v>
      </c>
      <c r="O2757" t="str">
        <f t="shared" si="388"/>
        <v>PASS</v>
      </c>
      <c r="P2757" t="str">
        <f t="shared" si="389"/>
        <v>PASS</v>
      </c>
      <c r="Q2757" t="str">
        <f t="shared" si="390"/>
        <v>PASS</v>
      </c>
      <c r="R2757" t="str">
        <f t="shared" si="391"/>
        <v>PASS</v>
      </c>
      <c r="S2757" t="str">
        <f t="shared" si="392"/>
        <v>PASS</v>
      </c>
      <c r="T2757">
        <f t="shared" si="393"/>
        <v>100</v>
      </c>
      <c r="U2757" t="str">
        <f t="shared" si="394"/>
        <v>Low</v>
      </c>
      <c r="V2757" t="str">
        <f t="shared" si="395"/>
        <v>Clean</v>
      </c>
    </row>
    <row r="2758" spans="1:22" x14ac:dyDescent="0.3">
      <c r="A2758" t="str">
        <f>Raw_Data!A2758</f>
        <v>6250924</v>
      </c>
      <c r="B2758">
        <f>Raw_Data!B2758</f>
        <v>45684</v>
      </c>
      <c r="C2758" t="str">
        <f>Raw_Data!C2758</f>
        <v>LISINOPRIL-HCTZ 10-12.5 MG</v>
      </c>
      <c r="D2758" t="str">
        <f>Raw_Data!D2758</f>
        <v>68180051802</v>
      </c>
      <c r="E2758" t="str">
        <f>Raw_Data!E2758</f>
        <v>GIBBS, JON</v>
      </c>
      <c r="F2758" t="str">
        <f>Raw_Data!F2758</f>
        <v>1700896156</v>
      </c>
      <c r="G2758" t="str">
        <f>Raw_Data!H2758</f>
        <v>0</v>
      </c>
      <c r="H2758">
        <f>IFERROR(VLOOKUP(G2758,Store_Map!$A$2:$I$100,3,FALSE),"")</f>
        <v>0</v>
      </c>
      <c r="I2758">
        <f>IFERROR(VLOOKUP(G2758,Store_Map!$A$2:$I$100,4,FALSE),"")</f>
        <v>0</v>
      </c>
      <c r="J2758">
        <f>IFERROR(VLOOKUP(G2758,Store_Map!$A$2:$I$100,5,FALSE),"")</f>
        <v>0</v>
      </c>
      <c r="K2758">
        <f>IFERROR(VLOOKUP(G2758,Store_Map!$A$2:$I$100,6,FALSE),"")</f>
        <v>0</v>
      </c>
      <c r="L2758">
        <f>IFERROR(VLOOKUP(G2758,Store_Map!$A$2:$I$100,7,FALSE),"")</f>
        <v>0</v>
      </c>
      <c r="M2758">
        <f>IFERROR(VLOOKUP(G2758,Store_Map!$A$2:$I$100,8,FALSE),"")</f>
        <v>0</v>
      </c>
      <c r="N2758">
        <f t="shared" si="387"/>
        <v>0</v>
      </c>
      <c r="O2758" t="str">
        <f t="shared" si="388"/>
        <v>PASS</v>
      </c>
      <c r="P2758" t="str">
        <f t="shared" si="389"/>
        <v>PASS</v>
      </c>
      <c r="Q2758" t="str">
        <f t="shared" si="390"/>
        <v>PASS</v>
      </c>
      <c r="R2758" t="str">
        <f t="shared" si="391"/>
        <v>PASS</v>
      </c>
      <c r="S2758" t="str">
        <f t="shared" si="392"/>
        <v>PASS</v>
      </c>
      <c r="T2758">
        <f t="shared" si="393"/>
        <v>100</v>
      </c>
      <c r="U2758" t="str">
        <f t="shared" si="394"/>
        <v>Low</v>
      </c>
      <c r="V2758" t="str">
        <f t="shared" si="395"/>
        <v>Clean</v>
      </c>
    </row>
    <row r="2759" spans="1:22" x14ac:dyDescent="0.3">
      <c r="A2759" t="str">
        <f>Raw_Data!A2759</f>
        <v>6241881</v>
      </c>
      <c r="B2759">
        <f>Raw_Data!B2759</f>
        <v>45684</v>
      </c>
      <c r="C2759" t="str">
        <f>Raw_Data!C2759</f>
        <v>CLOBETASOL 0.05% OINTMENT</v>
      </c>
      <c r="D2759" t="str">
        <f>Raw_Data!D2759</f>
        <v>51672125901</v>
      </c>
      <c r="E2759" t="str">
        <f>Raw_Data!E2759</f>
        <v>THAKORE, MORGAN</v>
      </c>
      <c r="F2759" t="str">
        <f>Raw_Data!F2759</f>
        <v>1770875130</v>
      </c>
      <c r="G2759" t="str">
        <f>Raw_Data!H2759</f>
        <v>0</v>
      </c>
      <c r="H2759">
        <f>IFERROR(VLOOKUP(G2759,Store_Map!$A$2:$I$100,3,FALSE),"")</f>
        <v>0</v>
      </c>
      <c r="I2759">
        <f>IFERROR(VLOOKUP(G2759,Store_Map!$A$2:$I$100,4,FALSE),"")</f>
        <v>0</v>
      </c>
      <c r="J2759">
        <f>IFERROR(VLOOKUP(G2759,Store_Map!$A$2:$I$100,5,FALSE),"")</f>
        <v>0</v>
      </c>
      <c r="K2759">
        <f>IFERROR(VLOOKUP(G2759,Store_Map!$A$2:$I$100,6,FALSE),"")</f>
        <v>0</v>
      </c>
      <c r="L2759">
        <f>IFERROR(VLOOKUP(G2759,Store_Map!$A$2:$I$100,7,FALSE),"")</f>
        <v>0</v>
      </c>
      <c r="M2759">
        <f>IFERROR(VLOOKUP(G2759,Store_Map!$A$2:$I$100,8,FALSE),"")</f>
        <v>0</v>
      </c>
      <c r="N2759">
        <f t="shared" si="387"/>
        <v>0</v>
      </c>
      <c r="O2759" t="str">
        <f t="shared" si="388"/>
        <v>PASS</v>
      </c>
      <c r="P2759" t="str">
        <f t="shared" si="389"/>
        <v>PASS</v>
      </c>
      <c r="Q2759" t="str">
        <f t="shared" si="390"/>
        <v>PASS</v>
      </c>
      <c r="R2759" t="str">
        <f t="shared" si="391"/>
        <v>PASS</v>
      </c>
      <c r="S2759" t="str">
        <f t="shared" si="392"/>
        <v>PASS</v>
      </c>
      <c r="T2759">
        <f t="shared" si="393"/>
        <v>100</v>
      </c>
      <c r="U2759" t="str">
        <f t="shared" si="394"/>
        <v>Low</v>
      </c>
      <c r="V2759" t="str">
        <f t="shared" si="395"/>
        <v>Clean</v>
      </c>
    </row>
    <row r="2760" spans="1:22" x14ac:dyDescent="0.3">
      <c r="A2760" t="str">
        <f>Raw_Data!A2760</f>
        <v>6252778</v>
      </c>
      <c r="B2760">
        <f>Raw_Data!B2760</f>
        <v>45684</v>
      </c>
      <c r="C2760" t="str">
        <f>Raw_Data!C2760</f>
        <v>GABAPENTIN 300 MG CAPSULE</v>
      </c>
      <c r="D2760" t="str">
        <f>Raw_Data!D2760</f>
        <v>50228018010</v>
      </c>
      <c r="E2760" t="str">
        <f>Raw_Data!E2760</f>
        <v>GIBBS, JON</v>
      </c>
      <c r="F2760" t="str">
        <f>Raw_Data!F2760</f>
        <v>1700896156</v>
      </c>
      <c r="G2760" t="str">
        <f>Raw_Data!H2760</f>
        <v>0</v>
      </c>
      <c r="H2760">
        <f>IFERROR(VLOOKUP(G2760,Store_Map!$A$2:$I$100,3,FALSE),"")</f>
        <v>0</v>
      </c>
      <c r="I2760">
        <f>IFERROR(VLOOKUP(G2760,Store_Map!$A$2:$I$100,4,FALSE),"")</f>
        <v>0</v>
      </c>
      <c r="J2760">
        <f>IFERROR(VLOOKUP(G2760,Store_Map!$A$2:$I$100,5,FALSE),"")</f>
        <v>0</v>
      </c>
      <c r="K2760">
        <f>IFERROR(VLOOKUP(G2760,Store_Map!$A$2:$I$100,6,FALSE),"")</f>
        <v>0</v>
      </c>
      <c r="L2760">
        <f>IFERROR(VLOOKUP(G2760,Store_Map!$A$2:$I$100,7,FALSE),"")</f>
        <v>0</v>
      </c>
      <c r="M2760">
        <f>IFERROR(VLOOKUP(G2760,Store_Map!$A$2:$I$100,8,FALSE),"")</f>
        <v>0</v>
      </c>
      <c r="N2760">
        <f t="shared" si="387"/>
        <v>0</v>
      </c>
      <c r="O2760" t="str">
        <f t="shared" si="388"/>
        <v>PASS</v>
      </c>
      <c r="P2760" t="str">
        <f t="shared" si="389"/>
        <v>PASS</v>
      </c>
      <c r="Q2760" t="str">
        <f t="shared" si="390"/>
        <v>PASS</v>
      </c>
      <c r="R2760" t="str">
        <f t="shared" si="391"/>
        <v>PASS</v>
      </c>
      <c r="S2760" t="str">
        <f t="shared" si="392"/>
        <v>PASS</v>
      </c>
      <c r="T2760">
        <f t="shared" si="393"/>
        <v>100</v>
      </c>
      <c r="U2760" t="str">
        <f t="shared" si="394"/>
        <v>Low</v>
      </c>
      <c r="V2760" t="str">
        <f t="shared" si="395"/>
        <v>Clean</v>
      </c>
    </row>
    <row r="2761" spans="1:22" x14ac:dyDescent="0.3">
      <c r="A2761" t="str">
        <f>Raw_Data!A2761</f>
        <v>6240952</v>
      </c>
      <c r="B2761">
        <f>Raw_Data!B2761</f>
        <v>45684</v>
      </c>
      <c r="C2761" t="str">
        <f>Raw_Data!C2761</f>
        <v>LOSARTAN POTASSIUM 100 MG T</v>
      </c>
      <c r="D2761" t="str">
        <f>Raw_Data!D2761</f>
        <v>65862020399</v>
      </c>
      <c r="E2761" t="str">
        <f>Raw_Data!E2761</f>
        <v>GIBBS, JON</v>
      </c>
      <c r="F2761" t="str">
        <f>Raw_Data!F2761</f>
        <v>1700896156</v>
      </c>
      <c r="G2761" t="str">
        <f>Raw_Data!H2761</f>
        <v>0</v>
      </c>
      <c r="H2761">
        <f>IFERROR(VLOOKUP(G2761,Store_Map!$A$2:$I$100,3,FALSE),"")</f>
        <v>0</v>
      </c>
      <c r="I2761">
        <f>IFERROR(VLOOKUP(G2761,Store_Map!$A$2:$I$100,4,FALSE),"")</f>
        <v>0</v>
      </c>
      <c r="J2761">
        <f>IFERROR(VLOOKUP(G2761,Store_Map!$A$2:$I$100,5,FALSE),"")</f>
        <v>0</v>
      </c>
      <c r="K2761">
        <f>IFERROR(VLOOKUP(G2761,Store_Map!$A$2:$I$100,6,FALSE),"")</f>
        <v>0</v>
      </c>
      <c r="L2761">
        <f>IFERROR(VLOOKUP(G2761,Store_Map!$A$2:$I$100,7,FALSE),"")</f>
        <v>0</v>
      </c>
      <c r="M2761">
        <f>IFERROR(VLOOKUP(G2761,Store_Map!$A$2:$I$100,8,FALSE),"")</f>
        <v>0</v>
      </c>
      <c r="N2761">
        <f t="shared" si="387"/>
        <v>0</v>
      </c>
      <c r="O2761" t="str">
        <f t="shared" si="388"/>
        <v>PASS</v>
      </c>
      <c r="P2761" t="str">
        <f t="shared" si="389"/>
        <v>PASS</v>
      </c>
      <c r="Q2761" t="str">
        <f t="shared" si="390"/>
        <v>PASS</v>
      </c>
      <c r="R2761" t="str">
        <f t="shared" si="391"/>
        <v>PASS</v>
      </c>
      <c r="S2761" t="str">
        <f t="shared" si="392"/>
        <v>PASS</v>
      </c>
      <c r="T2761">
        <f t="shared" si="393"/>
        <v>100</v>
      </c>
      <c r="U2761" t="str">
        <f t="shared" si="394"/>
        <v>Low</v>
      </c>
      <c r="V2761" t="str">
        <f t="shared" si="395"/>
        <v>Clean</v>
      </c>
    </row>
    <row r="2762" spans="1:22" x14ac:dyDescent="0.3">
      <c r="A2762" t="str">
        <f>Raw_Data!A2762</f>
        <v>6252779</v>
      </c>
      <c r="B2762">
        <f>Raw_Data!B2762</f>
        <v>45684</v>
      </c>
      <c r="C2762" t="str">
        <f>Raw_Data!C2762</f>
        <v>PREDNISONE 10 MG TABLET</v>
      </c>
      <c r="D2762" t="str">
        <f>Raw_Data!D2762</f>
        <v>60219170705</v>
      </c>
      <c r="E2762" t="str">
        <f>Raw_Data!E2762</f>
        <v>GIBBS, JON</v>
      </c>
      <c r="F2762" t="str">
        <f>Raw_Data!F2762</f>
        <v>1700896156</v>
      </c>
      <c r="G2762" t="str">
        <f>Raw_Data!H2762</f>
        <v>0</v>
      </c>
      <c r="H2762">
        <f>IFERROR(VLOOKUP(G2762,Store_Map!$A$2:$I$100,3,FALSE),"")</f>
        <v>0</v>
      </c>
      <c r="I2762">
        <f>IFERROR(VLOOKUP(G2762,Store_Map!$A$2:$I$100,4,FALSE),"")</f>
        <v>0</v>
      </c>
      <c r="J2762">
        <f>IFERROR(VLOOKUP(G2762,Store_Map!$A$2:$I$100,5,FALSE),"")</f>
        <v>0</v>
      </c>
      <c r="K2762">
        <f>IFERROR(VLOOKUP(G2762,Store_Map!$A$2:$I$100,6,FALSE),"")</f>
        <v>0</v>
      </c>
      <c r="L2762">
        <f>IFERROR(VLOOKUP(G2762,Store_Map!$A$2:$I$100,7,FALSE),"")</f>
        <v>0</v>
      </c>
      <c r="M2762">
        <f>IFERROR(VLOOKUP(G2762,Store_Map!$A$2:$I$100,8,FALSE),"")</f>
        <v>0</v>
      </c>
      <c r="N2762">
        <f t="shared" si="387"/>
        <v>0</v>
      </c>
      <c r="O2762" t="str">
        <f t="shared" si="388"/>
        <v>PASS</v>
      </c>
      <c r="P2762" t="str">
        <f t="shared" si="389"/>
        <v>PASS</v>
      </c>
      <c r="Q2762" t="str">
        <f t="shared" si="390"/>
        <v>PASS</v>
      </c>
      <c r="R2762" t="str">
        <f t="shared" si="391"/>
        <v>PASS</v>
      </c>
      <c r="S2762" t="str">
        <f t="shared" si="392"/>
        <v>PASS</v>
      </c>
      <c r="T2762">
        <f t="shared" si="393"/>
        <v>100</v>
      </c>
      <c r="U2762" t="str">
        <f t="shared" si="394"/>
        <v>Low</v>
      </c>
      <c r="V2762" t="str">
        <f t="shared" si="395"/>
        <v>Clean</v>
      </c>
    </row>
    <row r="2763" spans="1:22" x14ac:dyDescent="0.3">
      <c r="A2763" t="str">
        <f>Raw_Data!A2763</f>
        <v>6240951</v>
      </c>
      <c r="B2763">
        <f>Raw_Data!B2763</f>
        <v>45684</v>
      </c>
      <c r="C2763" t="str">
        <f>Raw_Data!C2763</f>
        <v>AMLODIPINE BESYLATE 5 MG TA</v>
      </c>
      <c r="D2763" t="str">
        <f>Raw_Data!D2763</f>
        <v>69097012715</v>
      </c>
      <c r="E2763" t="str">
        <f>Raw_Data!E2763</f>
        <v>GIBBS, JON</v>
      </c>
      <c r="F2763" t="str">
        <f>Raw_Data!F2763</f>
        <v>1700896156</v>
      </c>
      <c r="G2763" t="str">
        <f>Raw_Data!H2763</f>
        <v>0</v>
      </c>
      <c r="H2763">
        <f>IFERROR(VLOOKUP(G2763,Store_Map!$A$2:$I$100,3,FALSE),"")</f>
        <v>0</v>
      </c>
      <c r="I2763">
        <f>IFERROR(VLOOKUP(G2763,Store_Map!$A$2:$I$100,4,FALSE),"")</f>
        <v>0</v>
      </c>
      <c r="J2763">
        <f>IFERROR(VLOOKUP(G2763,Store_Map!$A$2:$I$100,5,FALSE),"")</f>
        <v>0</v>
      </c>
      <c r="K2763">
        <f>IFERROR(VLOOKUP(G2763,Store_Map!$A$2:$I$100,6,FALSE),"")</f>
        <v>0</v>
      </c>
      <c r="L2763">
        <f>IFERROR(VLOOKUP(G2763,Store_Map!$A$2:$I$100,7,FALSE),"")</f>
        <v>0</v>
      </c>
      <c r="M2763">
        <f>IFERROR(VLOOKUP(G2763,Store_Map!$A$2:$I$100,8,FALSE),"")</f>
        <v>0</v>
      </c>
      <c r="N2763">
        <f t="shared" si="387"/>
        <v>0</v>
      </c>
      <c r="O2763" t="str">
        <f t="shared" si="388"/>
        <v>PASS</v>
      </c>
      <c r="P2763" t="str">
        <f t="shared" si="389"/>
        <v>PASS</v>
      </c>
      <c r="Q2763" t="str">
        <f t="shared" si="390"/>
        <v>PASS</v>
      </c>
      <c r="R2763" t="str">
        <f t="shared" si="391"/>
        <v>PASS</v>
      </c>
      <c r="S2763" t="str">
        <f t="shared" si="392"/>
        <v>PASS</v>
      </c>
      <c r="T2763">
        <f t="shared" si="393"/>
        <v>100</v>
      </c>
      <c r="U2763" t="str">
        <f t="shared" si="394"/>
        <v>Low</v>
      </c>
      <c r="V2763" t="str">
        <f t="shared" si="395"/>
        <v>Clean</v>
      </c>
    </row>
    <row r="2764" spans="1:22" x14ac:dyDescent="0.3">
      <c r="A2764" t="str">
        <f>Raw_Data!A2764</f>
        <v>6247335</v>
      </c>
      <c r="B2764">
        <f>Raw_Data!B2764</f>
        <v>45684</v>
      </c>
      <c r="C2764" t="str">
        <f>Raw_Data!C2764</f>
        <v>MONTELUKAST SOD 5 MG TAB CH</v>
      </c>
      <c r="D2764" t="str">
        <f>Raw_Data!D2764</f>
        <v>57237021390</v>
      </c>
      <c r="E2764" t="str">
        <f>Raw_Data!E2764</f>
        <v>HARSHMAN, SONALI</v>
      </c>
      <c r="F2764" t="str">
        <f>Raw_Data!F2764</f>
        <v>1104084516</v>
      </c>
      <c r="G2764" t="str">
        <f>Raw_Data!H2764</f>
        <v>0</v>
      </c>
      <c r="H2764">
        <f>IFERROR(VLOOKUP(G2764,Store_Map!$A$2:$I$100,3,FALSE),"")</f>
        <v>0</v>
      </c>
      <c r="I2764">
        <f>IFERROR(VLOOKUP(G2764,Store_Map!$A$2:$I$100,4,FALSE),"")</f>
        <v>0</v>
      </c>
      <c r="J2764">
        <f>IFERROR(VLOOKUP(G2764,Store_Map!$A$2:$I$100,5,FALSE),"")</f>
        <v>0</v>
      </c>
      <c r="K2764">
        <f>IFERROR(VLOOKUP(G2764,Store_Map!$A$2:$I$100,6,FALSE),"")</f>
        <v>0</v>
      </c>
      <c r="L2764">
        <f>IFERROR(VLOOKUP(G2764,Store_Map!$A$2:$I$100,7,FALSE),"")</f>
        <v>0</v>
      </c>
      <c r="M2764">
        <f>IFERROR(VLOOKUP(G2764,Store_Map!$A$2:$I$100,8,FALSE),"")</f>
        <v>0</v>
      </c>
      <c r="N2764">
        <f t="shared" si="387"/>
        <v>0</v>
      </c>
      <c r="O2764" t="str">
        <f t="shared" si="388"/>
        <v>PASS</v>
      </c>
      <c r="P2764" t="str">
        <f t="shared" si="389"/>
        <v>PASS</v>
      </c>
      <c r="Q2764" t="str">
        <f t="shared" si="390"/>
        <v>PASS</v>
      </c>
      <c r="R2764" t="str">
        <f t="shared" si="391"/>
        <v>PASS</v>
      </c>
      <c r="S2764" t="str">
        <f t="shared" si="392"/>
        <v>PASS</v>
      </c>
      <c r="T2764">
        <f t="shared" si="393"/>
        <v>100</v>
      </c>
      <c r="U2764" t="str">
        <f t="shared" si="394"/>
        <v>Low</v>
      </c>
      <c r="V2764" t="str">
        <f t="shared" si="395"/>
        <v>Clean</v>
      </c>
    </row>
    <row r="2765" spans="1:22" x14ac:dyDescent="0.3">
      <c r="A2765" t="str">
        <f>Raw_Data!A2765</f>
        <v>6252780</v>
      </c>
      <c r="B2765">
        <f>Raw_Data!B2765</f>
        <v>45684</v>
      </c>
      <c r="C2765" t="str">
        <f>Raw_Data!C2765</f>
        <v>LOSARTAN-HCTZ 50-12.5 MG TA</v>
      </c>
      <c r="D2765" t="str">
        <f>Raw_Data!D2765</f>
        <v>65862046899</v>
      </c>
      <c r="E2765" t="str">
        <f>Raw_Data!E2765</f>
        <v>BYNE, EDMUND</v>
      </c>
      <c r="F2765" t="str">
        <f>Raw_Data!F2765</f>
        <v>1033186648</v>
      </c>
      <c r="G2765" t="str">
        <f>Raw_Data!H2765</f>
        <v>0</v>
      </c>
      <c r="H2765">
        <f>IFERROR(VLOOKUP(G2765,Store_Map!$A$2:$I$100,3,FALSE),"")</f>
        <v>0</v>
      </c>
      <c r="I2765">
        <f>IFERROR(VLOOKUP(G2765,Store_Map!$A$2:$I$100,4,FALSE),"")</f>
        <v>0</v>
      </c>
      <c r="J2765">
        <f>IFERROR(VLOOKUP(G2765,Store_Map!$A$2:$I$100,5,FALSE),"")</f>
        <v>0</v>
      </c>
      <c r="K2765">
        <f>IFERROR(VLOOKUP(G2765,Store_Map!$A$2:$I$100,6,FALSE),"")</f>
        <v>0</v>
      </c>
      <c r="L2765">
        <f>IFERROR(VLOOKUP(G2765,Store_Map!$A$2:$I$100,7,FALSE),"")</f>
        <v>0</v>
      </c>
      <c r="M2765">
        <f>IFERROR(VLOOKUP(G2765,Store_Map!$A$2:$I$100,8,FALSE),"")</f>
        <v>0</v>
      </c>
      <c r="N2765">
        <f t="shared" si="387"/>
        <v>0</v>
      </c>
      <c r="O2765" t="str">
        <f t="shared" si="388"/>
        <v>PASS</v>
      </c>
      <c r="P2765" t="str">
        <f t="shared" si="389"/>
        <v>PASS</v>
      </c>
      <c r="Q2765" t="str">
        <f t="shared" si="390"/>
        <v>PASS</v>
      </c>
      <c r="R2765" t="str">
        <f t="shared" si="391"/>
        <v>PASS</v>
      </c>
      <c r="S2765" t="str">
        <f t="shared" si="392"/>
        <v>PASS</v>
      </c>
      <c r="T2765">
        <f t="shared" si="393"/>
        <v>100</v>
      </c>
      <c r="U2765" t="str">
        <f t="shared" si="394"/>
        <v>Low</v>
      </c>
      <c r="V2765" t="str">
        <f t="shared" si="395"/>
        <v>Clean</v>
      </c>
    </row>
    <row r="2766" spans="1:22" x14ac:dyDescent="0.3">
      <c r="A2766" t="str">
        <f>Raw_Data!A2766</f>
        <v>6252781</v>
      </c>
      <c r="B2766">
        <f>Raw_Data!B2766</f>
        <v>45684</v>
      </c>
      <c r="C2766" t="str">
        <f>Raw_Data!C2766</f>
        <v>AMLODIPINE BESYLATE 5 MG TA</v>
      </c>
      <c r="D2766" t="str">
        <f>Raw_Data!D2766</f>
        <v>69097012715</v>
      </c>
      <c r="E2766" t="str">
        <f>Raw_Data!E2766</f>
        <v>BYNE, EDMUND</v>
      </c>
      <c r="F2766" t="str">
        <f>Raw_Data!F2766</f>
        <v>1033186648</v>
      </c>
      <c r="G2766" t="str">
        <f>Raw_Data!H2766</f>
        <v>0</v>
      </c>
      <c r="H2766">
        <f>IFERROR(VLOOKUP(G2766,Store_Map!$A$2:$I$100,3,FALSE),"")</f>
        <v>0</v>
      </c>
      <c r="I2766">
        <f>IFERROR(VLOOKUP(G2766,Store_Map!$A$2:$I$100,4,FALSE),"")</f>
        <v>0</v>
      </c>
      <c r="J2766">
        <f>IFERROR(VLOOKUP(G2766,Store_Map!$A$2:$I$100,5,FALSE),"")</f>
        <v>0</v>
      </c>
      <c r="K2766">
        <f>IFERROR(VLOOKUP(G2766,Store_Map!$A$2:$I$100,6,FALSE),"")</f>
        <v>0</v>
      </c>
      <c r="L2766">
        <f>IFERROR(VLOOKUP(G2766,Store_Map!$A$2:$I$100,7,FALSE),"")</f>
        <v>0</v>
      </c>
      <c r="M2766">
        <f>IFERROR(VLOOKUP(G2766,Store_Map!$A$2:$I$100,8,FALSE),"")</f>
        <v>0</v>
      </c>
      <c r="N2766">
        <f t="shared" si="387"/>
        <v>0</v>
      </c>
      <c r="O2766" t="str">
        <f t="shared" si="388"/>
        <v>PASS</v>
      </c>
      <c r="P2766" t="str">
        <f t="shared" si="389"/>
        <v>PASS</v>
      </c>
      <c r="Q2766" t="str">
        <f t="shared" si="390"/>
        <v>PASS</v>
      </c>
      <c r="R2766" t="str">
        <f t="shared" si="391"/>
        <v>PASS</v>
      </c>
      <c r="S2766" t="str">
        <f t="shared" si="392"/>
        <v>PASS</v>
      </c>
      <c r="T2766">
        <f t="shared" si="393"/>
        <v>100</v>
      </c>
      <c r="U2766" t="str">
        <f t="shared" si="394"/>
        <v>Low</v>
      </c>
      <c r="V2766" t="str">
        <f t="shared" si="395"/>
        <v>Clean</v>
      </c>
    </row>
    <row r="2767" spans="1:22" x14ac:dyDescent="0.3">
      <c r="A2767" t="str">
        <f>Raw_Data!A2767</f>
        <v>6250626</v>
      </c>
      <c r="B2767">
        <f>Raw_Data!B2767</f>
        <v>45684</v>
      </c>
      <c r="C2767" t="str">
        <f>Raw_Data!C2767</f>
        <v>TIZANIDINE HCL 4 MG TABLET</v>
      </c>
      <c r="D2767" t="str">
        <f>Raw_Data!D2767</f>
        <v>55111018015</v>
      </c>
      <c r="E2767" t="str">
        <f>Raw_Data!E2767</f>
        <v>YASIN, NURA</v>
      </c>
      <c r="F2767" t="str">
        <f>Raw_Data!F2767</f>
        <v>1265518567</v>
      </c>
      <c r="G2767" t="str">
        <f>Raw_Data!H2767</f>
        <v>0</v>
      </c>
      <c r="H2767">
        <f>IFERROR(VLOOKUP(G2767,Store_Map!$A$2:$I$100,3,FALSE),"")</f>
        <v>0</v>
      </c>
      <c r="I2767">
        <f>IFERROR(VLOOKUP(G2767,Store_Map!$A$2:$I$100,4,FALSE),"")</f>
        <v>0</v>
      </c>
      <c r="J2767">
        <f>IFERROR(VLOOKUP(G2767,Store_Map!$A$2:$I$100,5,FALSE),"")</f>
        <v>0</v>
      </c>
      <c r="K2767">
        <f>IFERROR(VLOOKUP(G2767,Store_Map!$A$2:$I$100,6,FALSE),"")</f>
        <v>0</v>
      </c>
      <c r="L2767">
        <f>IFERROR(VLOOKUP(G2767,Store_Map!$A$2:$I$100,7,FALSE),"")</f>
        <v>0</v>
      </c>
      <c r="M2767">
        <f>IFERROR(VLOOKUP(G2767,Store_Map!$A$2:$I$100,8,FALSE),"")</f>
        <v>0</v>
      </c>
      <c r="N2767">
        <f t="shared" si="387"/>
        <v>0</v>
      </c>
      <c r="O2767" t="str">
        <f t="shared" si="388"/>
        <v>PASS</v>
      </c>
      <c r="P2767" t="str">
        <f t="shared" si="389"/>
        <v>PASS</v>
      </c>
      <c r="Q2767" t="str">
        <f t="shared" si="390"/>
        <v>PASS</v>
      </c>
      <c r="R2767" t="str">
        <f t="shared" si="391"/>
        <v>PASS</v>
      </c>
      <c r="S2767" t="str">
        <f t="shared" si="392"/>
        <v>PASS</v>
      </c>
      <c r="T2767">
        <f t="shared" si="393"/>
        <v>100</v>
      </c>
      <c r="U2767" t="str">
        <f t="shared" si="394"/>
        <v>Low</v>
      </c>
      <c r="V2767" t="str">
        <f t="shared" si="395"/>
        <v>Clean</v>
      </c>
    </row>
    <row r="2768" spans="1:22" x14ac:dyDescent="0.3">
      <c r="A2768" t="str">
        <f>Raw_Data!A2768</f>
        <v>6249482</v>
      </c>
      <c r="B2768">
        <f>Raw_Data!B2768</f>
        <v>45684</v>
      </c>
      <c r="C2768" t="str">
        <f>Raw_Data!C2768</f>
        <v>GABAPENTIN 100 MG CAPSULE</v>
      </c>
      <c r="D2768" t="str">
        <f>Raw_Data!D2768</f>
        <v>67877022210</v>
      </c>
      <c r="E2768" t="str">
        <f>Raw_Data!E2768</f>
        <v>YASIN, NURA</v>
      </c>
      <c r="F2768" t="str">
        <f>Raw_Data!F2768</f>
        <v>1265518567</v>
      </c>
      <c r="G2768" t="str">
        <f>Raw_Data!H2768</f>
        <v>0</v>
      </c>
      <c r="H2768">
        <f>IFERROR(VLOOKUP(G2768,Store_Map!$A$2:$I$100,3,FALSE),"")</f>
        <v>0</v>
      </c>
      <c r="I2768">
        <f>IFERROR(VLOOKUP(G2768,Store_Map!$A$2:$I$100,4,FALSE),"")</f>
        <v>0</v>
      </c>
      <c r="J2768">
        <f>IFERROR(VLOOKUP(G2768,Store_Map!$A$2:$I$100,5,FALSE),"")</f>
        <v>0</v>
      </c>
      <c r="K2768">
        <f>IFERROR(VLOOKUP(G2768,Store_Map!$A$2:$I$100,6,FALSE),"")</f>
        <v>0</v>
      </c>
      <c r="L2768">
        <f>IFERROR(VLOOKUP(G2768,Store_Map!$A$2:$I$100,7,FALSE),"")</f>
        <v>0</v>
      </c>
      <c r="M2768">
        <f>IFERROR(VLOOKUP(G2768,Store_Map!$A$2:$I$100,8,FALSE),"")</f>
        <v>0</v>
      </c>
      <c r="N2768">
        <f t="shared" si="387"/>
        <v>0</v>
      </c>
      <c r="O2768" t="str">
        <f t="shared" si="388"/>
        <v>PASS</v>
      </c>
      <c r="P2768" t="str">
        <f t="shared" si="389"/>
        <v>PASS</v>
      </c>
      <c r="Q2768" t="str">
        <f t="shared" si="390"/>
        <v>PASS</v>
      </c>
      <c r="R2768" t="str">
        <f t="shared" si="391"/>
        <v>PASS</v>
      </c>
      <c r="S2768" t="str">
        <f t="shared" si="392"/>
        <v>PASS</v>
      </c>
      <c r="T2768">
        <f t="shared" si="393"/>
        <v>100</v>
      </c>
      <c r="U2768" t="str">
        <f t="shared" si="394"/>
        <v>Low</v>
      </c>
      <c r="V2768" t="str">
        <f t="shared" si="395"/>
        <v>Clean</v>
      </c>
    </row>
    <row r="2769" spans="1:22" x14ac:dyDescent="0.3">
      <c r="A2769" t="str">
        <f>Raw_Data!A2769</f>
        <v>6250627</v>
      </c>
      <c r="B2769">
        <f>Raw_Data!B2769</f>
        <v>45684</v>
      </c>
      <c r="C2769" t="str">
        <f>Raw_Data!C2769</f>
        <v>KETOCONAZOLE 2% SHAMPOO</v>
      </c>
      <c r="D2769" t="str">
        <f>Raw_Data!D2769</f>
        <v>45802046564</v>
      </c>
      <c r="E2769" t="str">
        <f>Raw_Data!E2769</f>
        <v>THAKORE, MORGAN</v>
      </c>
      <c r="F2769" t="str">
        <f>Raw_Data!F2769</f>
        <v>1770875130</v>
      </c>
      <c r="G2769" t="str">
        <f>Raw_Data!H2769</f>
        <v>0</v>
      </c>
      <c r="H2769">
        <f>IFERROR(VLOOKUP(G2769,Store_Map!$A$2:$I$100,3,FALSE),"")</f>
        <v>0</v>
      </c>
      <c r="I2769">
        <f>IFERROR(VLOOKUP(G2769,Store_Map!$A$2:$I$100,4,FALSE),"")</f>
        <v>0</v>
      </c>
      <c r="J2769">
        <f>IFERROR(VLOOKUP(G2769,Store_Map!$A$2:$I$100,5,FALSE),"")</f>
        <v>0</v>
      </c>
      <c r="K2769">
        <f>IFERROR(VLOOKUP(G2769,Store_Map!$A$2:$I$100,6,FALSE),"")</f>
        <v>0</v>
      </c>
      <c r="L2769">
        <f>IFERROR(VLOOKUP(G2769,Store_Map!$A$2:$I$100,7,FALSE),"")</f>
        <v>0</v>
      </c>
      <c r="M2769">
        <f>IFERROR(VLOOKUP(G2769,Store_Map!$A$2:$I$100,8,FALSE),"")</f>
        <v>0</v>
      </c>
      <c r="N2769">
        <f t="shared" si="387"/>
        <v>0</v>
      </c>
      <c r="O2769" t="str">
        <f t="shared" si="388"/>
        <v>PASS</v>
      </c>
      <c r="P2769" t="str">
        <f t="shared" si="389"/>
        <v>PASS</v>
      </c>
      <c r="Q2769" t="str">
        <f t="shared" si="390"/>
        <v>PASS</v>
      </c>
      <c r="R2769" t="str">
        <f t="shared" si="391"/>
        <v>PASS</v>
      </c>
      <c r="S2769" t="str">
        <f t="shared" si="392"/>
        <v>PASS</v>
      </c>
      <c r="T2769">
        <f t="shared" si="393"/>
        <v>100</v>
      </c>
      <c r="U2769" t="str">
        <f t="shared" si="394"/>
        <v>Low</v>
      </c>
      <c r="V2769" t="str">
        <f t="shared" si="395"/>
        <v>Clean</v>
      </c>
    </row>
    <row r="2770" spans="1:22" x14ac:dyDescent="0.3">
      <c r="A2770" t="str">
        <f>Raw_Data!A2770</f>
        <v>4010843</v>
      </c>
      <c r="B2770">
        <f>Raw_Data!B2770</f>
        <v>45684</v>
      </c>
      <c r="C2770" t="str">
        <f>Raw_Data!C2770</f>
        <v>ALPRAZOLAM 0.5 MG TABLET</v>
      </c>
      <c r="D2770" t="str">
        <f>Raw_Data!D2770</f>
        <v>65862067701</v>
      </c>
      <c r="E2770" t="str">
        <f>Raw_Data!E2770</f>
        <v>STEINER, DAVID</v>
      </c>
      <c r="F2770" t="str">
        <f>Raw_Data!F2770</f>
        <v>1972508802</v>
      </c>
      <c r="G2770" t="str">
        <f>Raw_Data!H2770</f>
        <v>0</v>
      </c>
      <c r="H2770">
        <f>IFERROR(VLOOKUP(G2770,Store_Map!$A$2:$I$100,3,FALSE),"")</f>
        <v>0</v>
      </c>
      <c r="I2770">
        <f>IFERROR(VLOOKUP(G2770,Store_Map!$A$2:$I$100,4,FALSE),"")</f>
        <v>0</v>
      </c>
      <c r="J2770">
        <f>IFERROR(VLOOKUP(G2770,Store_Map!$A$2:$I$100,5,FALSE),"")</f>
        <v>0</v>
      </c>
      <c r="K2770">
        <f>IFERROR(VLOOKUP(G2770,Store_Map!$A$2:$I$100,6,FALSE),"")</f>
        <v>0</v>
      </c>
      <c r="L2770">
        <f>IFERROR(VLOOKUP(G2770,Store_Map!$A$2:$I$100,7,FALSE),"")</f>
        <v>0</v>
      </c>
      <c r="M2770">
        <f>IFERROR(VLOOKUP(G2770,Store_Map!$A$2:$I$100,8,FALSE),"")</f>
        <v>0</v>
      </c>
      <c r="N2770">
        <f t="shared" si="387"/>
        <v>0</v>
      </c>
      <c r="O2770" t="str">
        <f t="shared" si="388"/>
        <v>PASS</v>
      </c>
      <c r="P2770" t="str">
        <f t="shared" si="389"/>
        <v>PASS</v>
      </c>
      <c r="Q2770" t="str">
        <f t="shared" si="390"/>
        <v>PASS</v>
      </c>
      <c r="R2770" t="str">
        <f t="shared" si="391"/>
        <v>PASS</v>
      </c>
      <c r="S2770" t="str">
        <f t="shared" si="392"/>
        <v>PASS</v>
      </c>
      <c r="T2770">
        <f t="shared" si="393"/>
        <v>100</v>
      </c>
      <c r="U2770" t="str">
        <f t="shared" si="394"/>
        <v>Low</v>
      </c>
      <c r="V2770" t="str">
        <f t="shared" si="395"/>
        <v>Clean</v>
      </c>
    </row>
    <row r="2771" spans="1:22" x14ac:dyDescent="0.3">
      <c r="A2771" t="str">
        <f>Raw_Data!A2771</f>
        <v>6252782</v>
      </c>
      <c r="B2771">
        <f>Raw_Data!B2771</f>
        <v>45684</v>
      </c>
      <c r="C2771" t="str">
        <f>Raw_Data!C2771</f>
        <v>BENZONATATE 100 MG CAPSULE</v>
      </c>
      <c r="D2771" t="str">
        <f>Raw_Data!D2771</f>
        <v>64380071207</v>
      </c>
      <c r="E2771" t="str">
        <f>Raw_Data!E2771</f>
        <v>BYNE, EDMUND</v>
      </c>
      <c r="F2771" t="str">
        <f>Raw_Data!F2771</f>
        <v>1033186648</v>
      </c>
      <c r="G2771" t="str">
        <f>Raw_Data!H2771</f>
        <v>0</v>
      </c>
      <c r="H2771">
        <f>IFERROR(VLOOKUP(G2771,Store_Map!$A$2:$I$100,3,FALSE),"")</f>
        <v>0</v>
      </c>
      <c r="I2771">
        <f>IFERROR(VLOOKUP(G2771,Store_Map!$A$2:$I$100,4,FALSE),"")</f>
        <v>0</v>
      </c>
      <c r="J2771">
        <f>IFERROR(VLOOKUP(G2771,Store_Map!$A$2:$I$100,5,FALSE),"")</f>
        <v>0</v>
      </c>
      <c r="K2771">
        <f>IFERROR(VLOOKUP(G2771,Store_Map!$A$2:$I$100,6,FALSE),"")</f>
        <v>0</v>
      </c>
      <c r="L2771">
        <f>IFERROR(VLOOKUP(G2771,Store_Map!$A$2:$I$100,7,FALSE),"")</f>
        <v>0</v>
      </c>
      <c r="M2771">
        <f>IFERROR(VLOOKUP(G2771,Store_Map!$A$2:$I$100,8,FALSE),"")</f>
        <v>0</v>
      </c>
      <c r="N2771">
        <f t="shared" si="387"/>
        <v>0</v>
      </c>
      <c r="O2771" t="str">
        <f t="shared" si="388"/>
        <v>PASS</v>
      </c>
      <c r="P2771" t="str">
        <f t="shared" si="389"/>
        <v>PASS</v>
      </c>
      <c r="Q2771" t="str">
        <f t="shared" si="390"/>
        <v>PASS</v>
      </c>
      <c r="R2771" t="str">
        <f t="shared" si="391"/>
        <v>PASS</v>
      </c>
      <c r="S2771" t="str">
        <f t="shared" si="392"/>
        <v>PASS</v>
      </c>
      <c r="T2771">
        <f t="shared" si="393"/>
        <v>100</v>
      </c>
      <c r="U2771" t="str">
        <f t="shared" si="394"/>
        <v>Low</v>
      </c>
      <c r="V2771" t="str">
        <f t="shared" si="395"/>
        <v>Clean</v>
      </c>
    </row>
    <row r="2772" spans="1:22" x14ac:dyDescent="0.3">
      <c r="A2772" t="str">
        <f>Raw_Data!A2772</f>
        <v>6252783</v>
      </c>
      <c r="B2772">
        <f>Raw_Data!B2772</f>
        <v>45684</v>
      </c>
      <c r="C2772" t="str">
        <f>Raw_Data!C2772</f>
        <v>MUCINEX ER 600 MG TABLET</v>
      </c>
      <c r="D2772" t="str">
        <f>Raw_Data!D2772</f>
        <v>63824000832</v>
      </c>
      <c r="E2772" t="str">
        <f>Raw_Data!E2772</f>
        <v>BYNE, EDMUND</v>
      </c>
      <c r="F2772" t="str">
        <f>Raw_Data!F2772</f>
        <v>1033186648</v>
      </c>
      <c r="G2772" t="str">
        <f>Raw_Data!H2772</f>
        <v>0</v>
      </c>
      <c r="H2772">
        <f>IFERROR(VLOOKUP(G2772,Store_Map!$A$2:$I$100,3,FALSE),"")</f>
        <v>0</v>
      </c>
      <c r="I2772">
        <f>IFERROR(VLOOKUP(G2772,Store_Map!$A$2:$I$100,4,FALSE),"")</f>
        <v>0</v>
      </c>
      <c r="J2772">
        <f>IFERROR(VLOOKUP(G2772,Store_Map!$A$2:$I$100,5,FALSE),"")</f>
        <v>0</v>
      </c>
      <c r="K2772">
        <f>IFERROR(VLOOKUP(G2772,Store_Map!$A$2:$I$100,6,FALSE),"")</f>
        <v>0</v>
      </c>
      <c r="L2772">
        <f>IFERROR(VLOOKUP(G2772,Store_Map!$A$2:$I$100,7,FALSE),"")</f>
        <v>0</v>
      </c>
      <c r="M2772">
        <f>IFERROR(VLOOKUP(G2772,Store_Map!$A$2:$I$100,8,FALSE),"")</f>
        <v>0</v>
      </c>
      <c r="N2772">
        <f t="shared" si="387"/>
        <v>0</v>
      </c>
      <c r="O2772" t="str">
        <f t="shared" si="388"/>
        <v>PASS</v>
      </c>
      <c r="P2772" t="str">
        <f t="shared" si="389"/>
        <v>PASS</v>
      </c>
      <c r="Q2772" t="str">
        <f t="shared" si="390"/>
        <v>PASS</v>
      </c>
      <c r="R2772" t="str">
        <f t="shared" si="391"/>
        <v>PASS</v>
      </c>
      <c r="S2772" t="str">
        <f t="shared" si="392"/>
        <v>PASS</v>
      </c>
      <c r="T2772">
        <f t="shared" si="393"/>
        <v>100</v>
      </c>
      <c r="U2772" t="str">
        <f t="shared" si="394"/>
        <v>Low</v>
      </c>
      <c r="V2772" t="str">
        <f t="shared" si="395"/>
        <v>Clean</v>
      </c>
    </row>
    <row r="2773" spans="1:22" x14ac:dyDescent="0.3">
      <c r="A2773" t="str">
        <f>Raw_Data!A2773</f>
        <v>6252784</v>
      </c>
      <c r="B2773">
        <f>Raw_Data!B2773</f>
        <v>45684</v>
      </c>
      <c r="C2773" t="str">
        <f>Raw_Data!C2773</f>
        <v>AZITHROMYCIN 250 MG TABLET</v>
      </c>
      <c r="D2773" t="str">
        <f>Raw_Data!D2773</f>
        <v>50111078751</v>
      </c>
      <c r="E2773" t="str">
        <f>Raw_Data!E2773</f>
        <v>BYNE, EDMUND</v>
      </c>
      <c r="F2773" t="str">
        <f>Raw_Data!F2773</f>
        <v>1033186648</v>
      </c>
      <c r="G2773" t="str">
        <f>Raw_Data!H2773</f>
        <v>0</v>
      </c>
      <c r="H2773">
        <f>IFERROR(VLOOKUP(G2773,Store_Map!$A$2:$I$100,3,FALSE),"")</f>
        <v>0</v>
      </c>
      <c r="I2773">
        <f>IFERROR(VLOOKUP(G2773,Store_Map!$A$2:$I$100,4,FALSE),"")</f>
        <v>0</v>
      </c>
      <c r="J2773">
        <f>IFERROR(VLOOKUP(G2773,Store_Map!$A$2:$I$100,5,FALSE),"")</f>
        <v>0</v>
      </c>
      <c r="K2773">
        <f>IFERROR(VLOOKUP(G2773,Store_Map!$A$2:$I$100,6,FALSE),"")</f>
        <v>0</v>
      </c>
      <c r="L2773">
        <f>IFERROR(VLOOKUP(G2773,Store_Map!$A$2:$I$100,7,FALSE),"")</f>
        <v>0</v>
      </c>
      <c r="M2773">
        <f>IFERROR(VLOOKUP(G2773,Store_Map!$A$2:$I$100,8,FALSE),"")</f>
        <v>0</v>
      </c>
      <c r="N2773">
        <f t="shared" si="387"/>
        <v>0</v>
      </c>
      <c r="O2773" t="str">
        <f t="shared" si="388"/>
        <v>PASS</v>
      </c>
      <c r="P2773" t="str">
        <f t="shared" si="389"/>
        <v>PASS</v>
      </c>
      <c r="Q2773" t="str">
        <f t="shared" si="390"/>
        <v>PASS</v>
      </c>
      <c r="R2773" t="str">
        <f t="shared" si="391"/>
        <v>PASS</v>
      </c>
      <c r="S2773" t="str">
        <f t="shared" si="392"/>
        <v>PASS</v>
      </c>
      <c r="T2773">
        <f t="shared" si="393"/>
        <v>100</v>
      </c>
      <c r="U2773" t="str">
        <f t="shared" si="394"/>
        <v>Low</v>
      </c>
      <c r="V2773" t="str">
        <f t="shared" si="395"/>
        <v>Clean</v>
      </c>
    </row>
    <row r="2774" spans="1:22" x14ac:dyDescent="0.3">
      <c r="A2774" t="str">
        <f>Raw_Data!A2774</f>
        <v>6252785</v>
      </c>
      <c r="B2774">
        <f>Raw_Data!B2774</f>
        <v>45684</v>
      </c>
      <c r="C2774" t="str">
        <f>Raw_Data!C2774</f>
        <v>AMLODIPINE BESYLATE 5 MG TA</v>
      </c>
      <c r="D2774" t="str">
        <f>Raw_Data!D2774</f>
        <v>69097012715</v>
      </c>
      <c r="E2774" t="str">
        <f>Raw_Data!E2774</f>
        <v>BYNE, EDMUND</v>
      </c>
      <c r="F2774" t="str">
        <f>Raw_Data!F2774</f>
        <v>1033186648</v>
      </c>
      <c r="G2774" t="str">
        <f>Raw_Data!H2774</f>
        <v>0</v>
      </c>
      <c r="H2774">
        <f>IFERROR(VLOOKUP(G2774,Store_Map!$A$2:$I$100,3,FALSE),"")</f>
        <v>0</v>
      </c>
      <c r="I2774">
        <f>IFERROR(VLOOKUP(G2774,Store_Map!$A$2:$I$100,4,FALSE),"")</f>
        <v>0</v>
      </c>
      <c r="J2774">
        <f>IFERROR(VLOOKUP(G2774,Store_Map!$A$2:$I$100,5,FALSE),"")</f>
        <v>0</v>
      </c>
      <c r="K2774">
        <f>IFERROR(VLOOKUP(G2774,Store_Map!$A$2:$I$100,6,FALSE),"")</f>
        <v>0</v>
      </c>
      <c r="L2774">
        <f>IFERROR(VLOOKUP(G2774,Store_Map!$A$2:$I$100,7,FALSE),"")</f>
        <v>0</v>
      </c>
      <c r="M2774">
        <f>IFERROR(VLOOKUP(G2774,Store_Map!$A$2:$I$100,8,FALSE),"")</f>
        <v>0</v>
      </c>
      <c r="N2774">
        <f t="shared" si="387"/>
        <v>0</v>
      </c>
      <c r="O2774" t="str">
        <f t="shared" si="388"/>
        <v>PASS</v>
      </c>
      <c r="P2774" t="str">
        <f t="shared" si="389"/>
        <v>PASS</v>
      </c>
      <c r="Q2774" t="str">
        <f t="shared" si="390"/>
        <v>PASS</v>
      </c>
      <c r="R2774" t="str">
        <f t="shared" si="391"/>
        <v>PASS</v>
      </c>
      <c r="S2774" t="str">
        <f t="shared" si="392"/>
        <v>PASS</v>
      </c>
      <c r="T2774">
        <f t="shared" si="393"/>
        <v>100</v>
      </c>
      <c r="U2774" t="str">
        <f t="shared" si="394"/>
        <v>Low</v>
      </c>
      <c r="V2774" t="str">
        <f t="shared" si="395"/>
        <v>Clean</v>
      </c>
    </row>
    <row r="2775" spans="1:22" x14ac:dyDescent="0.3">
      <c r="A2775" t="str">
        <f>Raw_Data!A2775</f>
        <v>6252786</v>
      </c>
      <c r="B2775">
        <f>Raw_Data!B2775</f>
        <v>45684</v>
      </c>
      <c r="C2775" t="str">
        <f>Raw_Data!C2775</f>
        <v>TRIAMCINOLONE 0.1% OINTMENT</v>
      </c>
      <c r="D2775" t="str">
        <f>Raw_Data!D2775</f>
        <v>45802005536</v>
      </c>
      <c r="E2775" t="str">
        <f>Raw_Data!E2775</f>
        <v>BYNE, EDMUND</v>
      </c>
      <c r="F2775" t="str">
        <f>Raw_Data!F2775</f>
        <v>1033186648</v>
      </c>
      <c r="G2775" t="str">
        <f>Raw_Data!H2775</f>
        <v>0</v>
      </c>
      <c r="H2775">
        <f>IFERROR(VLOOKUP(G2775,Store_Map!$A$2:$I$100,3,FALSE),"")</f>
        <v>0</v>
      </c>
      <c r="I2775">
        <f>IFERROR(VLOOKUP(G2775,Store_Map!$A$2:$I$100,4,FALSE),"")</f>
        <v>0</v>
      </c>
      <c r="J2775">
        <f>IFERROR(VLOOKUP(G2775,Store_Map!$A$2:$I$100,5,FALSE),"")</f>
        <v>0</v>
      </c>
      <c r="K2775">
        <f>IFERROR(VLOOKUP(G2775,Store_Map!$A$2:$I$100,6,FALSE),"")</f>
        <v>0</v>
      </c>
      <c r="L2775">
        <f>IFERROR(VLOOKUP(G2775,Store_Map!$A$2:$I$100,7,FALSE),"")</f>
        <v>0</v>
      </c>
      <c r="M2775">
        <f>IFERROR(VLOOKUP(G2775,Store_Map!$A$2:$I$100,8,FALSE),"")</f>
        <v>0</v>
      </c>
      <c r="N2775">
        <f t="shared" si="387"/>
        <v>0</v>
      </c>
      <c r="O2775" t="str">
        <f t="shared" si="388"/>
        <v>PASS</v>
      </c>
      <c r="P2775" t="str">
        <f t="shared" si="389"/>
        <v>PASS</v>
      </c>
      <c r="Q2775" t="str">
        <f t="shared" si="390"/>
        <v>PASS</v>
      </c>
      <c r="R2775" t="str">
        <f t="shared" si="391"/>
        <v>PASS</v>
      </c>
      <c r="S2775" t="str">
        <f t="shared" si="392"/>
        <v>PASS</v>
      </c>
      <c r="T2775">
        <f t="shared" si="393"/>
        <v>100</v>
      </c>
      <c r="U2775" t="str">
        <f t="shared" si="394"/>
        <v>Low</v>
      </c>
      <c r="V2775" t="str">
        <f t="shared" si="395"/>
        <v>Clean</v>
      </c>
    </row>
    <row r="2776" spans="1:22" x14ac:dyDescent="0.3">
      <c r="A2776" t="str">
        <f>Raw_Data!A2776</f>
        <v>6245348</v>
      </c>
      <c r="B2776">
        <f>Raw_Data!B2776</f>
        <v>45684</v>
      </c>
      <c r="C2776" t="str">
        <f>Raw_Data!C2776</f>
        <v>PRENATAL CAPLET</v>
      </c>
      <c r="D2776" t="str">
        <f>Raw_Data!D2776</f>
        <v>96295012831</v>
      </c>
      <c r="E2776" t="str">
        <f>Raw_Data!E2776</f>
        <v>GRESHAM, J. MARK</v>
      </c>
      <c r="F2776" t="str">
        <f>Raw_Data!F2776</f>
        <v>1326026618</v>
      </c>
      <c r="G2776" t="str">
        <f>Raw_Data!H2776</f>
        <v>0</v>
      </c>
      <c r="H2776">
        <f>IFERROR(VLOOKUP(G2776,Store_Map!$A$2:$I$100,3,FALSE),"")</f>
        <v>0</v>
      </c>
      <c r="I2776">
        <f>IFERROR(VLOOKUP(G2776,Store_Map!$A$2:$I$100,4,FALSE),"")</f>
        <v>0</v>
      </c>
      <c r="J2776">
        <f>IFERROR(VLOOKUP(G2776,Store_Map!$A$2:$I$100,5,FALSE),"")</f>
        <v>0</v>
      </c>
      <c r="K2776">
        <f>IFERROR(VLOOKUP(G2776,Store_Map!$A$2:$I$100,6,FALSE),"")</f>
        <v>0</v>
      </c>
      <c r="L2776">
        <f>IFERROR(VLOOKUP(G2776,Store_Map!$A$2:$I$100,7,FALSE),"")</f>
        <v>0</v>
      </c>
      <c r="M2776">
        <f>IFERROR(VLOOKUP(G2776,Store_Map!$A$2:$I$100,8,FALSE),"")</f>
        <v>0</v>
      </c>
      <c r="N2776">
        <f t="shared" si="387"/>
        <v>0</v>
      </c>
      <c r="O2776" t="str">
        <f t="shared" si="388"/>
        <v>PASS</v>
      </c>
      <c r="P2776" t="str">
        <f t="shared" si="389"/>
        <v>PASS</v>
      </c>
      <c r="Q2776" t="str">
        <f t="shared" si="390"/>
        <v>PASS</v>
      </c>
      <c r="R2776" t="str">
        <f t="shared" si="391"/>
        <v>PASS</v>
      </c>
      <c r="S2776" t="str">
        <f t="shared" si="392"/>
        <v>PASS</v>
      </c>
      <c r="T2776">
        <f t="shared" si="393"/>
        <v>100</v>
      </c>
      <c r="U2776" t="str">
        <f t="shared" si="394"/>
        <v>Low</v>
      </c>
      <c r="V2776" t="str">
        <f t="shared" si="395"/>
        <v>Clean</v>
      </c>
    </row>
    <row r="2777" spans="1:22" x14ac:dyDescent="0.3">
      <c r="A2777" t="str">
        <f>Raw_Data!A2777</f>
        <v>6252789</v>
      </c>
      <c r="B2777">
        <f>Raw_Data!B2777</f>
        <v>45684</v>
      </c>
      <c r="C2777" t="str">
        <f>Raw_Data!C2777</f>
        <v>HYDROXYZINE HCL 25 MG TABLE</v>
      </c>
      <c r="D2777" t="str">
        <f>Raw_Data!D2777</f>
        <v>23155050110</v>
      </c>
      <c r="E2777" t="str">
        <f>Raw_Data!E2777</f>
        <v>GIBBS, JON</v>
      </c>
      <c r="F2777" t="str">
        <f>Raw_Data!F2777</f>
        <v>1700896156</v>
      </c>
      <c r="G2777" t="str">
        <f>Raw_Data!H2777</f>
        <v>0</v>
      </c>
      <c r="H2777">
        <f>IFERROR(VLOOKUP(G2777,Store_Map!$A$2:$I$100,3,FALSE),"")</f>
        <v>0</v>
      </c>
      <c r="I2777">
        <f>IFERROR(VLOOKUP(G2777,Store_Map!$A$2:$I$100,4,FALSE),"")</f>
        <v>0</v>
      </c>
      <c r="J2777">
        <f>IFERROR(VLOOKUP(G2777,Store_Map!$A$2:$I$100,5,FALSE),"")</f>
        <v>0</v>
      </c>
      <c r="K2777">
        <f>IFERROR(VLOOKUP(G2777,Store_Map!$A$2:$I$100,6,FALSE),"")</f>
        <v>0</v>
      </c>
      <c r="L2777">
        <f>IFERROR(VLOOKUP(G2777,Store_Map!$A$2:$I$100,7,FALSE),"")</f>
        <v>0</v>
      </c>
      <c r="M2777">
        <f>IFERROR(VLOOKUP(G2777,Store_Map!$A$2:$I$100,8,FALSE),"")</f>
        <v>0</v>
      </c>
      <c r="N2777">
        <f t="shared" si="387"/>
        <v>0</v>
      </c>
      <c r="O2777" t="str">
        <f t="shared" si="388"/>
        <v>PASS</v>
      </c>
      <c r="P2777" t="str">
        <f t="shared" si="389"/>
        <v>PASS</v>
      </c>
      <c r="Q2777" t="str">
        <f t="shared" si="390"/>
        <v>PASS</v>
      </c>
      <c r="R2777" t="str">
        <f t="shared" si="391"/>
        <v>PASS</v>
      </c>
      <c r="S2777" t="str">
        <f t="shared" si="392"/>
        <v>PASS</v>
      </c>
      <c r="T2777">
        <f t="shared" si="393"/>
        <v>100</v>
      </c>
      <c r="U2777" t="str">
        <f t="shared" si="394"/>
        <v>Low</v>
      </c>
      <c r="V2777" t="str">
        <f t="shared" si="395"/>
        <v>Clean</v>
      </c>
    </row>
    <row r="2778" spans="1:22" x14ac:dyDescent="0.3">
      <c r="A2778" t="str">
        <f>Raw_Data!A2778</f>
        <v>6252790</v>
      </c>
      <c r="B2778">
        <f>Raw_Data!B2778</f>
        <v>45684</v>
      </c>
      <c r="C2778" t="str">
        <f>Raw_Data!C2778</f>
        <v>AZITHROMYCIN 250 MG TABLET</v>
      </c>
      <c r="D2778" t="str">
        <f>Raw_Data!D2778</f>
        <v>50111078751</v>
      </c>
      <c r="E2778" t="str">
        <f>Raw_Data!E2778</f>
        <v>BYNE, EDMUND</v>
      </c>
      <c r="F2778" t="str">
        <f>Raw_Data!F2778</f>
        <v>1033186648</v>
      </c>
      <c r="G2778" t="str">
        <f>Raw_Data!H2778</f>
        <v>0</v>
      </c>
      <c r="H2778">
        <f>IFERROR(VLOOKUP(G2778,Store_Map!$A$2:$I$100,3,FALSE),"")</f>
        <v>0</v>
      </c>
      <c r="I2778">
        <f>IFERROR(VLOOKUP(G2778,Store_Map!$A$2:$I$100,4,FALSE),"")</f>
        <v>0</v>
      </c>
      <c r="J2778">
        <f>IFERROR(VLOOKUP(G2778,Store_Map!$A$2:$I$100,5,FALSE),"")</f>
        <v>0</v>
      </c>
      <c r="K2778">
        <f>IFERROR(VLOOKUP(G2778,Store_Map!$A$2:$I$100,6,FALSE),"")</f>
        <v>0</v>
      </c>
      <c r="L2778">
        <f>IFERROR(VLOOKUP(G2778,Store_Map!$A$2:$I$100,7,FALSE),"")</f>
        <v>0</v>
      </c>
      <c r="M2778">
        <f>IFERROR(VLOOKUP(G2778,Store_Map!$A$2:$I$100,8,FALSE),"")</f>
        <v>0</v>
      </c>
      <c r="N2778">
        <f t="shared" si="387"/>
        <v>0</v>
      </c>
      <c r="O2778" t="str">
        <f t="shared" si="388"/>
        <v>PASS</v>
      </c>
      <c r="P2778" t="str">
        <f t="shared" si="389"/>
        <v>PASS</v>
      </c>
      <c r="Q2778" t="str">
        <f t="shared" si="390"/>
        <v>PASS</v>
      </c>
      <c r="R2778" t="str">
        <f t="shared" si="391"/>
        <v>PASS</v>
      </c>
      <c r="S2778" t="str">
        <f t="shared" si="392"/>
        <v>PASS</v>
      </c>
      <c r="T2778">
        <f t="shared" si="393"/>
        <v>100</v>
      </c>
      <c r="U2778" t="str">
        <f t="shared" si="394"/>
        <v>Low</v>
      </c>
      <c r="V2778" t="str">
        <f t="shared" si="395"/>
        <v>Clean</v>
      </c>
    </row>
    <row r="2779" spans="1:22" x14ac:dyDescent="0.3">
      <c r="A2779" t="str">
        <f>Raw_Data!A2779</f>
        <v>6252791</v>
      </c>
      <c r="B2779">
        <f>Raw_Data!B2779</f>
        <v>45684</v>
      </c>
      <c r="C2779" t="str">
        <f>Raw_Data!C2779</f>
        <v>MUCINEX ER 600 MG TABLET</v>
      </c>
      <c r="D2779" t="str">
        <f>Raw_Data!D2779</f>
        <v>63824000832</v>
      </c>
      <c r="E2779" t="str">
        <f>Raw_Data!E2779</f>
        <v>BYNE, EDMUND</v>
      </c>
      <c r="F2779" t="str">
        <f>Raw_Data!F2779</f>
        <v>1033186648</v>
      </c>
      <c r="G2779" t="str">
        <f>Raw_Data!H2779</f>
        <v>0</v>
      </c>
      <c r="H2779">
        <f>IFERROR(VLOOKUP(G2779,Store_Map!$A$2:$I$100,3,FALSE),"")</f>
        <v>0</v>
      </c>
      <c r="I2779">
        <f>IFERROR(VLOOKUP(G2779,Store_Map!$A$2:$I$100,4,FALSE),"")</f>
        <v>0</v>
      </c>
      <c r="J2779">
        <f>IFERROR(VLOOKUP(G2779,Store_Map!$A$2:$I$100,5,FALSE),"")</f>
        <v>0</v>
      </c>
      <c r="K2779">
        <f>IFERROR(VLOOKUP(G2779,Store_Map!$A$2:$I$100,6,FALSE),"")</f>
        <v>0</v>
      </c>
      <c r="L2779">
        <f>IFERROR(VLOOKUP(G2779,Store_Map!$A$2:$I$100,7,FALSE),"")</f>
        <v>0</v>
      </c>
      <c r="M2779">
        <f>IFERROR(VLOOKUP(G2779,Store_Map!$A$2:$I$100,8,FALSE),"")</f>
        <v>0</v>
      </c>
      <c r="N2779">
        <f t="shared" si="387"/>
        <v>0</v>
      </c>
      <c r="O2779" t="str">
        <f t="shared" si="388"/>
        <v>PASS</v>
      </c>
      <c r="P2779" t="str">
        <f t="shared" si="389"/>
        <v>PASS</v>
      </c>
      <c r="Q2779" t="str">
        <f t="shared" si="390"/>
        <v>PASS</v>
      </c>
      <c r="R2779" t="str">
        <f t="shared" si="391"/>
        <v>PASS</v>
      </c>
      <c r="S2779" t="str">
        <f t="shared" si="392"/>
        <v>PASS</v>
      </c>
      <c r="T2779">
        <f t="shared" si="393"/>
        <v>100</v>
      </c>
      <c r="U2779" t="str">
        <f t="shared" si="394"/>
        <v>Low</v>
      </c>
      <c r="V2779" t="str">
        <f t="shared" si="395"/>
        <v>Clean</v>
      </c>
    </row>
    <row r="2780" spans="1:22" x14ac:dyDescent="0.3">
      <c r="A2780" t="str">
        <f>Raw_Data!A2780</f>
        <v>6246000</v>
      </c>
      <c r="B2780">
        <f>Raw_Data!B2780</f>
        <v>45684</v>
      </c>
      <c r="C2780" t="str">
        <f>Raw_Data!C2780</f>
        <v>LOSARTAN POTASSIUM 50 MG TA</v>
      </c>
      <c r="D2780" t="str">
        <f>Raw_Data!D2780</f>
        <v>65862020299</v>
      </c>
      <c r="E2780" t="str">
        <f>Raw_Data!E2780</f>
        <v>BYNE, EDMUND</v>
      </c>
      <c r="F2780" t="str">
        <f>Raw_Data!F2780</f>
        <v>1033186648</v>
      </c>
      <c r="G2780" t="str">
        <f>Raw_Data!H2780</f>
        <v>0</v>
      </c>
      <c r="H2780">
        <f>IFERROR(VLOOKUP(G2780,Store_Map!$A$2:$I$100,3,FALSE),"")</f>
        <v>0</v>
      </c>
      <c r="I2780">
        <f>IFERROR(VLOOKUP(G2780,Store_Map!$A$2:$I$100,4,FALSE),"")</f>
        <v>0</v>
      </c>
      <c r="J2780">
        <f>IFERROR(VLOOKUP(G2780,Store_Map!$A$2:$I$100,5,FALSE),"")</f>
        <v>0</v>
      </c>
      <c r="K2780">
        <f>IFERROR(VLOOKUP(G2780,Store_Map!$A$2:$I$100,6,FALSE),"")</f>
        <v>0</v>
      </c>
      <c r="L2780">
        <f>IFERROR(VLOOKUP(G2780,Store_Map!$A$2:$I$100,7,FALSE),"")</f>
        <v>0</v>
      </c>
      <c r="M2780">
        <f>IFERROR(VLOOKUP(G2780,Store_Map!$A$2:$I$100,8,FALSE),"")</f>
        <v>0</v>
      </c>
      <c r="N2780">
        <f t="shared" si="387"/>
        <v>0</v>
      </c>
      <c r="O2780" t="str">
        <f t="shared" si="388"/>
        <v>PASS</v>
      </c>
      <c r="P2780" t="str">
        <f t="shared" si="389"/>
        <v>PASS</v>
      </c>
      <c r="Q2780" t="str">
        <f t="shared" si="390"/>
        <v>PASS</v>
      </c>
      <c r="R2780" t="str">
        <f t="shared" si="391"/>
        <v>PASS</v>
      </c>
      <c r="S2780" t="str">
        <f t="shared" si="392"/>
        <v>PASS</v>
      </c>
      <c r="T2780">
        <f t="shared" si="393"/>
        <v>100</v>
      </c>
      <c r="U2780" t="str">
        <f t="shared" si="394"/>
        <v>Low</v>
      </c>
      <c r="V2780" t="str">
        <f t="shared" si="395"/>
        <v>Clean</v>
      </c>
    </row>
    <row r="2781" spans="1:22" x14ac:dyDescent="0.3">
      <c r="A2781" t="str">
        <f>Raw_Data!A2781</f>
        <v>6252792</v>
      </c>
      <c r="B2781">
        <f>Raw_Data!B2781</f>
        <v>45684</v>
      </c>
      <c r="C2781" t="str">
        <f>Raw_Data!C2781</f>
        <v>ONETOUCH DELICA PLUS 33G LA</v>
      </c>
      <c r="D2781" t="str">
        <f>Raw_Data!D2781</f>
        <v>53885000810</v>
      </c>
      <c r="E2781" t="str">
        <f>Raw_Data!E2781</f>
        <v>BYNE, EDMUND</v>
      </c>
      <c r="F2781" t="str">
        <f>Raw_Data!F2781</f>
        <v>1033186648</v>
      </c>
      <c r="G2781" t="str">
        <f>Raw_Data!H2781</f>
        <v>0</v>
      </c>
      <c r="H2781">
        <f>IFERROR(VLOOKUP(G2781,Store_Map!$A$2:$I$100,3,FALSE),"")</f>
        <v>0</v>
      </c>
      <c r="I2781">
        <f>IFERROR(VLOOKUP(G2781,Store_Map!$A$2:$I$100,4,FALSE),"")</f>
        <v>0</v>
      </c>
      <c r="J2781">
        <f>IFERROR(VLOOKUP(G2781,Store_Map!$A$2:$I$100,5,FALSE),"")</f>
        <v>0</v>
      </c>
      <c r="K2781">
        <f>IFERROR(VLOOKUP(G2781,Store_Map!$A$2:$I$100,6,FALSE),"")</f>
        <v>0</v>
      </c>
      <c r="L2781">
        <f>IFERROR(VLOOKUP(G2781,Store_Map!$A$2:$I$100,7,FALSE),"")</f>
        <v>0</v>
      </c>
      <c r="M2781">
        <f>IFERROR(VLOOKUP(G2781,Store_Map!$A$2:$I$100,8,FALSE),"")</f>
        <v>0</v>
      </c>
      <c r="N2781">
        <f t="shared" si="387"/>
        <v>0</v>
      </c>
      <c r="O2781" t="str">
        <f t="shared" si="388"/>
        <v>PASS</v>
      </c>
      <c r="P2781" t="str">
        <f t="shared" si="389"/>
        <v>PASS</v>
      </c>
      <c r="Q2781" t="str">
        <f t="shared" si="390"/>
        <v>PASS</v>
      </c>
      <c r="R2781" t="str">
        <f t="shared" si="391"/>
        <v>PASS</v>
      </c>
      <c r="S2781" t="str">
        <f t="shared" si="392"/>
        <v>PASS</v>
      </c>
      <c r="T2781">
        <f t="shared" si="393"/>
        <v>100</v>
      </c>
      <c r="U2781" t="str">
        <f t="shared" si="394"/>
        <v>Low</v>
      </c>
      <c r="V2781" t="str">
        <f t="shared" si="395"/>
        <v>Clean</v>
      </c>
    </row>
    <row r="2782" spans="1:22" x14ac:dyDescent="0.3">
      <c r="A2782" t="str">
        <f>Raw_Data!A2782</f>
        <v>6243148</v>
      </c>
      <c r="B2782">
        <f>Raw_Data!B2782</f>
        <v>45684</v>
      </c>
      <c r="C2782" t="str">
        <f>Raw_Data!C2782</f>
        <v>FARXIGA 10 MG TABLET</v>
      </c>
      <c r="D2782" t="str">
        <f>Raw_Data!D2782</f>
        <v>310621030</v>
      </c>
      <c r="E2782" t="str">
        <f>Raw_Data!E2782</f>
        <v>BYNE, EDMUND</v>
      </c>
      <c r="F2782" t="str">
        <f>Raw_Data!F2782</f>
        <v>1033186648</v>
      </c>
      <c r="G2782" t="str">
        <f>Raw_Data!H2782</f>
        <v>0</v>
      </c>
      <c r="H2782">
        <f>IFERROR(VLOOKUP(G2782,Store_Map!$A$2:$I$100,3,FALSE),"")</f>
        <v>0</v>
      </c>
      <c r="I2782">
        <f>IFERROR(VLOOKUP(G2782,Store_Map!$A$2:$I$100,4,FALSE),"")</f>
        <v>0</v>
      </c>
      <c r="J2782">
        <f>IFERROR(VLOOKUP(G2782,Store_Map!$A$2:$I$100,5,FALSE),"")</f>
        <v>0</v>
      </c>
      <c r="K2782">
        <f>IFERROR(VLOOKUP(G2782,Store_Map!$A$2:$I$100,6,FALSE),"")</f>
        <v>0</v>
      </c>
      <c r="L2782">
        <f>IFERROR(VLOOKUP(G2782,Store_Map!$A$2:$I$100,7,FALSE),"")</f>
        <v>0</v>
      </c>
      <c r="M2782">
        <f>IFERROR(VLOOKUP(G2782,Store_Map!$A$2:$I$100,8,FALSE),"")</f>
        <v>0</v>
      </c>
      <c r="N2782">
        <f t="shared" si="387"/>
        <v>0</v>
      </c>
      <c r="O2782" t="str">
        <f t="shared" si="388"/>
        <v>PASS</v>
      </c>
      <c r="P2782" t="str">
        <f t="shared" si="389"/>
        <v>REVIEW</v>
      </c>
      <c r="Q2782" t="str">
        <f t="shared" si="390"/>
        <v>PASS</v>
      </c>
      <c r="R2782" t="str">
        <f t="shared" si="391"/>
        <v>PASS</v>
      </c>
      <c r="S2782" t="str">
        <f t="shared" si="392"/>
        <v>REVIEW</v>
      </c>
      <c r="T2782">
        <f t="shared" si="393"/>
        <v>90</v>
      </c>
      <c r="U2782" t="str">
        <f t="shared" si="394"/>
        <v>Low</v>
      </c>
      <c r="V2782" t="str">
        <f t="shared" si="395"/>
        <v>Invalid NDC</v>
      </c>
    </row>
    <row r="2783" spans="1:22" x14ac:dyDescent="0.3">
      <c r="A2783" t="str">
        <f>Raw_Data!A2783</f>
        <v>6252798</v>
      </c>
      <c r="B2783">
        <f>Raw_Data!B2783</f>
        <v>45684</v>
      </c>
      <c r="C2783" t="str">
        <f>Raw_Data!C2783</f>
        <v>HYDROCHLOROTHIAZIDE 25 MG T</v>
      </c>
      <c r="D2783" t="str">
        <f>Raw_Data!D2783</f>
        <v>29300012810</v>
      </c>
      <c r="E2783" t="str">
        <f>Raw_Data!E2783</f>
        <v>BYNE, EDMUND</v>
      </c>
      <c r="F2783" t="str">
        <f>Raw_Data!F2783</f>
        <v>1033186648</v>
      </c>
      <c r="G2783" t="str">
        <f>Raw_Data!H2783</f>
        <v>0</v>
      </c>
      <c r="H2783">
        <f>IFERROR(VLOOKUP(G2783,Store_Map!$A$2:$I$100,3,FALSE),"")</f>
        <v>0</v>
      </c>
      <c r="I2783">
        <f>IFERROR(VLOOKUP(G2783,Store_Map!$A$2:$I$100,4,FALSE),"")</f>
        <v>0</v>
      </c>
      <c r="J2783">
        <f>IFERROR(VLOOKUP(G2783,Store_Map!$A$2:$I$100,5,FALSE),"")</f>
        <v>0</v>
      </c>
      <c r="K2783">
        <f>IFERROR(VLOOKUP(G2783,Store_Map!$A$2:$I$100,6,FALSE),"")</f>
        <v>0</v>
      </c>
      <c r="L2783">
        <f>IFERROR(VLOOKUP(G2783,Store_Map!$A$2:$I$100,7,FALSE),"")</f>
        <v>0</v>
      </c>
      <c r="M2783">
        <f>IFERROR(VLOOKUP(G2783,Store_Map!$A$2:$I$100,8,FALSE),"")</f>
        <v>0</v>
      </c>
      <c r="N2783">
        <f t="shared" si="387"/>
        <v>0</v>
      </c>
      <c r="O2783" t="str">
        <f t="shared" si="388"/>
        <v>PASS</v>
      </c>
      <c r="P2783" t="str">
        <f t="shared" si="389"/>
        <v>PASS</v>
      </c>
      <c r="Q2783" t="str">
        <f t="shared" si="390"/>
        <v>PASS</v>
      </c>
      <c r="R2783" t="str">
        <f t="shared" si="391"/>
        <v>PASS</v>
      </c>
      <c r="S2783" t="str">
        <f t="shared" si="392"/>
        <v>PASS</v>
      </c>
      <c r="T2783">
        <f t="shared" si="393"/>
        <v>100</v>
      </c>
      <c r="U2783" t="str">
        <f t="shared" si="394"/>
        <v>Low</v>
      </c>
      <c r="V2783" t="str">
        <f t="shared" si="395"/>
        <v>Clean</v>
      </c>
    </row>
    <row r="2784" spans="1:22" x14ac:dyDescent="0.3">
      <c r="A2784" t="str">
        <f>Raw_Data!A2784</f>
        <v>6252805</v>
      </c>
      <c r="B2784">
        <f>Raw_Data!B2784</f>
        <v>45684</v>
      </c>
      <c r="C2784" t="str">
        <f>Raw_Data!C2784</f>
        <v>METRONIDAZOLE VAGINAL 0.75%</v>
      </c>
      <c r="D2784" t="str">
        <f>Raw_Data!D2784</f>
        <v>45802013970</v>
      </c>
      <c r="E2784" t="str">
        <f>Raw_Data!E2784</f>
        <v>GRESHAM, J. MARK</v>
      </c>
      <c r="F2784" t="str">
        <f>Raw_Data!F2784</f>
        <v>1326026618</v>
      </c>
      <c r="G2784" t="str">
        <f>Raw_Data!H2784</f>
        <v>0</v>
      </c>
      <c r="H2784">
        <f>IFERROR(VLOOKUP(G2784,Store_Map!$A$2:$I$100,3,FALSE),"")</f>
        <v>0</v>
      </c>
      <c r="I2784">
        <f>IFERROR(VLOOKUP(G2784,Store_Map!$A$2:$I$100,4,FALSE),"")</f>
        <v>0</v>
      </c>
      <c r="J2784">
        <f>IFERROR(VLOOKUP(G2784,Store_Map!$A$2:$I$100,5,FALSE),"")</f>
        <v>0</v>
      </c>
      <c r="K2784">
        <f>IFERROR(VLOOKUP(G2784,Store_Map!$A$2:$I$100,6,FALSE),"")</f>
        <v>0</v>
      </c>
      <c r="L2784">
        <f>IFERROR(VLOOKUP(G2784,Store_Map!$A$2:$I$100,7,FALSE),"")</f>
        <v>0</v>
      </c>
      <c r="M2784">
        <f>IFERROR(VLOOKUP(G2784,Store_Map!$A$2:$I$100,8,FALSE),"")</f>
        <v>0</v>
      </c>
      <c r="N2784">
        <f t="shared" si="387"/>
        <v>0</v>
      </c>
      <c r="O2784" t="str">
        <f t="shared" si="388"/>
        <v>PASS</v>
      </c>
      <c r="P2784" t="str">
        <f t="shared" si="389"/>
        <v>PASS</v>
      </c>
      <c r="Q2784" t="str">
        <f t="shared" si="390"/>
        <v>PASS</v>
      </c>
      <c r="R2784" t="str">
        <f t="shared" si="391"/>
        <v>PASS</v>
      </c>
      <c r="S2784" t="str">
        <f t="shared" si="392"/>
        <v>PASS</v>
      </c>
      <c r="T2784">
        <f t="shared" si="393"/>
        <v>100</v>
      </c>
      <c r="U2784" t="str">
        <f t="shared" si="394"/>
        <v>Low</v>
      </c>
      <c r="V2784" t="str">
        <f t="shared" si="395"/>
        <v>Clean</v>
      </c>
    </row>
    <row r="2785" spans="1:22" x14ac:dyDescent="0.3">
      <c r="A2785" t="str">
        <f>Raw_Data!A2785</f>
        <v>6252806</v>
      </c>
      <c r="B2785">
        <f>Raw_Data!B2785</f>
        <v>45684</v>
      </c>
      <c r="C2785" t="str">
        <f>Raw_Data!C2785</f>
        <v>LISINOPRIL 30 MG TABLET</v>
      </c>
      <c r="D2785" t="str">
        <f>Raw_Data!D2785</f>
        <v>68180098201</v>
      </c>
      <c r="E2785" t="str">
        <f>Raw_Data!E2785</f>
        <v>AKHTAR, MARIAM</v>
      </c>
      <c r="F2785" t="str">
        <f>Raw_Data!F2785</f>
        <v>1780024596</v>
      </c>
      <c r="G2785" t="str">
        <f>Raw_Data!H2785</f>
        <v>0</v>
      </c>
      <c r="H2785">
        <f>IFERROR(VLOOKUP(G2785,Store_Map!$A$2:$I$100,3,FALSE),"")</f>
        <v>0</v>
      </c>
      <c r="I2785">
        <f>IFERROR(VLOOKUP(G2785,Store_Map!$A$2:$I$100,4,FALSE),"")</f>
        <v>0</v>
      </c>
      <c r="J2785">
        <f>IFERROR(VLOOKUP(G2785,Store_Map!$A$2:$I$100,5,FALSE),"")</f>
        <v>0</v>
      </c>
      <c r="K2785">
        <f>IFERROR(VLOOKUP(G2785,Store_Map!$A$2:$I$100,6,FALSE),"")</f>
        <v>0</v>
      </c>
      <c r="L2785">
        <f>IFERROR(VLOOKUP(G2785,Store_Map!$A$2:$I$100,7,FALSE),"")</f>
        <v>0</v>
      </c>
      <c r="M2785">
        <f>IFERROR(VLOOKUP(G2785,Store_Map!$A$2:$I$100,8,FALSE),"")</f>
        <v>0</v>
      </c>
      <c r="N2785">
        <f t="shared" si="387"/>
        <v>0</v>
      </c>
      <c r="O2785" t="str">
        <f t="shared" si="388"/>
        <v>PASS</v>
      </c>
      <c r="P2785" t="str">
        <f t="shared" si="389"/>
        <v>PASS</v>
      </c>
      <c r="Q2785" t="str">
        <f t="shared" si="390"/>
        <v>PASS</v>
      </c>
      <c r="R2785" t="str">
        <f t="shared" si="391"/>
        <v>PASS</v>
      </c>
      <c r="S2785" t="str">
        <f t="shared" si="392"/>
        <v>PASS</v>
      </c>
      <c r="T2785">
        <f t="shared" si="393"/>
        <v>100</v>
      </c>
      <c r="U2785" t="str">
        <f t="shared" si="394"/>
        <v>Low</v>
      </c>
      <c r="V2785" t="str">
        <f t="shared" si="395"/>
        <v>Clean</v>
      </c>
    </row>
    <row r="2786" spans="1:22" x14ac:dyDescent="0.3">
      <c r="A2786" t="str">
        <f>Raw_Data!A2786</f>
        <v>6252807</v>
      </c>
      <c r="B2786">
        <f>Raw_Data!B2786</f>
        <v>45684</v>
      </c>
      <c r="C2786" t="str">
        <f>Raw_Data!C2786</f>
        <v>FUROSEMIDE 40 MG TABLET</v>
      </c>
      <c r="D2786" t="str">
        <f>Raw_Data!D2786</f>
        <v>69315011710</v>
      </c>
      <c r="E2786" t="str">
        <f>Raw_Data!E2786</f>
        <v>AKHTAR, MARIAM</v>
      </c>
      <c r="F2786" t="str">
        <f>Raw_Data!F2786</f>
        <v>1780024596</v>
      </c>
      <c r="G2786" t="str">
        <f>Raw_Data!H2786</f>
        <v>0</v>
      </c>
      <c r="H2786">
        <f>IFERROR(VLOOKUP(G2786,Store_Map!$A$2:$I$100,3,FALSE),"")</f>
        <v>0</v>
      </c>
      <c r="I2786">
        <f>IFERROR(VLOOKUP(G2786,Store_Map!$A$2:$I$100,4,FALSE),"")</f>
        <v>0</v>
      </c>
      <c r="J2786">
        <f>IFERROR(VLOOKUP(G2786,Store_Map!$A$2:$I$100,5,FALSE),"")</f>
        <v>0</v>
      </c>
      <c r="K2786">
        <f>IFERROR(VLOOKUP(G2786,Store_Map!$A$2:$I$100,6,FALSE),"")</f>
        <v>0</v>
      </c>
      <c r="L2786">
        <f>IFERROR(VLOOKUP(G2786,Store_Map!$A$2:$I$100,7,FALSE),"")</f>
        <v>0</v>
      </c>
      <c r="M2786">
        <f>IFERROR(VLOOKUP(G2786,Store_Map!$A$2:$I$100,8,FALSE),"")</f>
        <v>0</v>
      </c>
      <c r="N2786">
        <f t="shared" si="387"/>
        <v>0</v>
      </c>
      <c r="O2786" t="str">
        <f t="shared" si="388"/>
        <v>PASS</v>
      </c>
      <c r="P2786" t="str">
        <f t="shared" si="389"/>
        <v>PASS</v>
      </c>
      <c r="Q2786" t="str">
        <f t="shared" si="390"/>
        <v>PASS</v>
      </c>
      <c r="R2786" t="str">
        <f t="shared" si="391"/>
        <v>PASS</v>
      </c>
      <c r="S2786" t="str">
        <f t="shared" si="392"/>
        <v>PASS</v>
      </c>
      <c r="T2786">
        <f t="shared" si="393"/>
        <v>100</v>
      </c>
      <c r="U2786" t="str">
        <f t="shared" si="394"/>
        <v>Low</v>
      </c>
      <c r="V2786" t="str">
        <f t="shared" si="395"/>
        <v>Clean</v>
      </c>
    </row>
    <row r="2787" spans="1:22" x14ac:dyDescent="0.3">
      <c r="A2787" t="str">
        <f>Raw_Data!A2787</f>
        <v>6252808</v>
      </c>
      <c r="B2787">
        <f>Raw_Data!B2787</f>
        <v>45684</v>
      </c>
      <c r="C2787" t="str">
        <f>Raw_Data!C2787</f>
        <v>SILDENAFIL 20 MG TABLET</v>
      </c>
      <c r="D2787" t="str">
        <f>Raw_Data!D2787</f>
        <v>65162035109</v>
      </c>
      <c r="E2787" t="str">
        <f>Raw_Data!E2787</f>
        <v>AKHTAR, MARIAM</v>
      </c>
      <c r="F2787" t="str">
        <f>Raw_Data!F2787</f>
        <v>1780024596</v>
      </c>
      <c r="G2787" t="str">
        <f>Raw_Data!H2787</f>
        <v>0</v>
      </c>
      <c r="H2787">
        <f>IFERROR(VLOOKUP(G2787,Store_Map!$A$2:$I$100,3,FALSE),"")</f>
        <v>0</v>
      </c>
      <c r="I2787">
        <f>IFERROR(VLOOKUP(G2787,Store_Map!$A$2:$I$100,4,FALSE),"")</f>
        <v>0</v>
      </c>
      <c r="J2787">
        <f>IFERROR(VLOOKUP(G2787,Store_Map!$A$2:$I$100,5,FALSE),"")</f>
        <v>0</v>
      </c>
      <c r="K2787">
        <f>IFERROR(VLOOKUP(G2787,Store_Map!$A$2:$I$100,6,FALSE),"")</f>
        <v>0</v>
      </c>
      <c r="L2787">
        <f>IFERROR(VLOOKUP(G2787,Store_Map!$A$2:$I$100,7,FALSE),"")</f>
        <v>0</v>
      </c>
      <c r="M2787">
        <f>IFERROR(VLOOKUP(G2787,Store_Map!$A$2:$I$100,8,FALSE),"")</f>
        <v>0</v>
      </c>
      <c r="N2787">
        <f t="shared" si="387"/>
        <v>0</v>
      </c>
      <c r="O2787" t="str">
        <f t="shared" si="388"/>
        <v>PASS</v>
      </c>
      <c r="P2787" t="str">
        <f t="shared" si="389"/>
        <v>PASS</v>
      </c>
      <c r="Q2787" t="str">
        <f t="shared" si="390"/>
        <v>PASS</v>
      </c>
      <c r="R2787" t="str">
        <f t="shared" si="391"/>
        <v>PASS</v>
      </c>
      <c r="S2787" t="str">
        <f t="shared" si="392"/>
        <v>PASS</v>
      </c>
      <c r="T2787">
        <f t="shared" si="393"/>
        <v>100</v>
      </c>
      <c r="U2787" t="str">
        <f t="shared" si="394"/>
        <v>Low</v>
      </c>
      <c r="V2787" t="str">
        <f t="shared" si="395"/>
        <v>Clean</v>
      </c>
    </row>
    <row r="2788" spans="1:22" x14ac:dyDescent="0.3">
      <c r="A2788" t="str">
        <f>Raw_Data!A2788</f>
        <v>6252809</v>
      </c>
      <c r="B2788">
        <f>Raw_Data!B2788</f>
        <v>45684</v>
      </c>
      <c r="C2788" t="str">
        <f>Raw_Data!C2788</f>
        <v>SPIRONOLACTONE 25 MG TABLET</v>
      </c>
      <c r="D2788" t="str">
        <f>Raw_Data!D2788</f>
        <v>53489014305</v>
      </c>
      <c r="E2788" t="str">
        <f>Raw_Data!E2788</f>
        <v>AKHTAR, MARIAM</v>
      </c>
      <c r="F2788" t="str">
        <f>Raw_Data!F2788</f>
        <v>1780024596</v>
      </c>
      <c r="G2788" t="str">
        <f>Raw_Data!H2788</f>
        <v>0</v>
      </c>
      <c r="H2788">
        <f>IFERROR(VLOOKUP(G2788,Store_Map!$A$2:$I$100,3,FALSE),"")</f>
        <v>0</v>
      </c>
      <c r="I2788">
        <f>IFERROR(VLOOKUP(G2788,Store_Map!$A$2:$I$100,4,FALSE),"")</f>
        <v>0</v>
      </c>
      <c r="J2788">
        <f>IFERROR(VLOOKUP(G2788,Store_Map!$A$2:$I$100,5,FALSE),"")</f>
        <v>0</v>
      </c>
      <c r="K2788">
        <f>IFERROR(VLOOKUP(G2788,Store_Map!$A$2:$I$100,6,FALSE),"")</f>
        <v>0</v>
      </c>
      <c r="L2788">
        <f>IFERROR(VLOOKUP(G2788,Store_Map!$A$2:$I$100,7,FALSE),"")</f>
        <v>0</v>
      </c>
      <c r="M2788">
        <f>IFERROR(VLOOKUP(G2788,Store_Map!$A$2:$I$100,8,FALSE),"")</f>
        <v>0</v>
      </c>
      <c r="N2788">
        <f t="shared" si="387"/>
        <v>0</v>
      </c>
      <c r="O2788" t="str">
        <f t="shared" si="388"/>
        <v>PASS</v>
      </c>
      <c r="P2788" t="str">
        <f t="shared" si="389"/>
        <v>PASS</v>
      </c>
      <c r="Q2788" t="str">
        <f t="shared" si="390"/>
        <v>PASS</v>
      </c>
      <c r="R2788" t="str">
        <f t="shared" si="391"/>
        <v>PASS</v>
      </c>
      <c r="S2788" t="str">
        <f t="shared" si="392"/>
        <v>PASS</v>
      </c>
      <c r="T2788">
        <f t="shared" si="393"/>
        <v>100</v>
      </c>
      <c r="U2788" t="str">
        <f t="shared" si="394"/>
        <v>Low</v>
      </c>
      <c r="V2788" t="str">
        <f t="shared" si="395"/>
        <v>Clean</v>
      </c>
    </row>
    <row r="2789" spans="1:22" x14ac:dyDescent="0.3">
      <c r="A2789" t="str">
        <f>Raw_Data!A2789</f>
        <v>6252810</v>
      </c>
      <c r="B2789">
        <f>Raw_Data!B2789</f>
        <v>45684</v>
      </c>
      <c r="C2789" t="str">
        <f>Raw_Data!C2789</f>
        <v>DAPAGLIFLOZIN 10 MG TABLET</v>
      </c>
      <c r="D2789" t="str">
        <f>Raw_Data!D2789</f>
        <v>66993045730</v>
      </c>
      <c r="E2789" t="str">
        <f>Raw_Data!E2789</f>
        <v>AKHTAR, MARIAM</v>
      </c>
      <c r="F2789" t="str">
        <f>Raw_Data!F2789</f>
        <v>1780024596</v>
      </c>
      <c r="G2789" t="str">
        <f>Raw_Data!H2789</f>
        <v>0</v>
      </c>
      <c r="H2789">
        <f>IFERROR(VLOOKUP(G2789,Store_Map!$A$2:$I$100,3,FALSE),"")</f>
        <v>0</v>
      </c>
      <c r="I2789">
        <f>IFERROR(VLOOKUP(G2789,Store_Map!$A$2:$I$100,4,FALSE),"")</f>
        <v>0</v>
      </c>
      <c r="J2789">
        <f>IFERROR(VLOOKUP(G2789,Store_Map!$A$2:$I$100,5,FALSE),"")</f>
        <v>0</v>
      </c>
      <c r="K2789">
        <f>IFERROR(VLOOKUP(G2789,Store_Map!$A$2:$I$100,6,FALSE),"")</f>
        <v>0</v>
      </c>
      <c r="L2789">
        <f>IFERROR(VLOOKUP(G2789,Store_Map!$A$2:$I$100,7,FALSE),"")</f>
        <v>0</v>
      </c>
      <c r="M2789">
        <f>IFERROR(VLOOKUP(G2789,Store_Map!$A$2:$I$100,8,FALSE),"")</f>
        <v>0</v>
      </c>
      <c r="N2789">
        <f t="shared" si="387"/>
        <v>0</v>
      </c>
      <c r="O2789" t="str">
        <f t="shared" si="388"/>
        <v>PASS</v>
      </c>
      <c r="P2789" t="str">
        <f t="shared" si="389"/>
        <v>PASS</v>
      </c>
      <c r="Q2789" t="str">
        <f t="shared" si="390"/>
        <v>PASS</v>
      </c>
      <c r="R2789" t="str">
        <f t="shared" si="391"/>
        <v>PASS</v>
      </c>
      <c r="S2789" t="str">
        <f t="shared" si="392"/>
        <v>PASS</v>
      </c>
      <c r="T2789">
        <f t="shared" si="393"/>
        <v>100</v>
      </c>
      <c r="U2789" t="str">
        <f t="shared" si="394"/>
        <v>Low</v>
      </c>
      <c r="V2789" t="str">
        <f t="shared" si="395"/>
        <v>Clean</v>
      </c>
    </row>
    <row r="2790" spans="1:22" x14ac:dyDescent="0.3">
      <c r="A2790" t="str">
        <f>Raw_Data!A2790</f>
        <v>6252811</v>
      </c>
      <c r="B2790">
        <f>Raw_Data!B2790</f>
        <v>45684</v>
      </c>
      <c r="C2790" t="str">
        <f>Raw_Data!C2790</f>
        <v>KETOCONAZOLE 2% SHAMPOO</v>
      </c>
      <c r="D2790" t="str">
        <f>Raw_Data!D2790</f>
        <v>45802046564</v>
      </c>
      <c r="E2790" t="str">
        <f>Raw_Data!E2790</f>
        <v>AKHTAR, MARIAM</v>
      </c>
      <c r="F2790" t="str">
        <f>Raw_Data!F2790</f>
        <v>1780024596</v>
      </c>
      <c r="G2790" t="str">
        <f>Raw_Data!H2790</f>
        <v>0</v>
      </c>
      <c r="H2790">
        <f>IFERROR(VLOOKUP(G2790,Store_Map!$A$2:$I$100,3,FALSE),"")</f>
        <v>0</v>
      </c>
      <c r="I2790">
        <f>IFERROR(VLOOKUP(G2790,Store_Map!$A$2:$I$100,4,FALSE),"")</f>
        <v>0</v>
      </c>
      <c r="J2790">
        <f>IFERROR(VLOOKUP(G2790,Store_Map!$A$2:$I$100,5,FALSE),"")</f>
        <v>0</v>
      </c>
      <c r="K2790">
        <f>IFERROR(VLOOKUP(G2790,Store_Map!$A$2:$I$100,6,FALSE),"")</f>
        <v>0</v>
      </c>
      <c r="L2790">
        <f>IFERROR(VLOOKUP(G2790,Store_Map!$A$2:$I$100,7,FALSE),"")</f>
        <v>0</v>
      </c>
      <c r="M2790">
        <f>IFERROR(VLOOKUP(G2790,Store_Map!$A$2:$I$100,8,FALSE),"")</f>
        <v>0</v>
      </c>
      <c r="N2790">
        <f t="shared" si="387"/>
        <v>0</v>
      </c>
      <c r="O2790" t="str">
        <f t="shared" si="388"/>
        <v>PASS</v>
      </c>
      <c r="P2790" t="str">
        <f t="shared" si="389"/>
        <v>PASS</v>
      </c>
      <c r="Q2790" t="str">
        <f t="shared" si="390"/>
        <v>PASS</v>
      </c>
      <c r="R2790" t="str">
        <f t="shared" si="391"/>
        <v>PASS</v>
      </c>
      <c r="S2790" t="str">
        <f t="shared" si="392"/>
        <v>PASS</v>
      </c>
      <c r="T2790">
        <f t="shared" si="393"/>
        <v>100</v>
      </c>
      <c r="U2790" t="str">
        <f t="shared" si="394"/>
        <v>Low</v>
      </c>
      <c r="V2790" t="str">
        <f t="shared" si="395"/>
        <v>Clean</v>
      </c>
    </row>
    <row r="2791" spans="1:22" x14ac:dyDescent="0.3">
      <c r="A2791" t="str">
        <f>Raw_Data!A2791</f>
        <v>6235682</v>
      </c>
      <c r="B2791">
        <f>Raw_Data!B2791</f>
        <v>45684</v>
      </c>
      <c r="C2791" t="str">
        <f>Raw_Data!C2791</f>
        <v>ONDANSETRON ODT 4 MG TABLET</v>
      </c>
      <c r="D2791" t="str">
        <f>Raw_Data!D2791</f>
        <v>68462015713</v>
      </c>
      <c r="E2791" t="str">
        <f>Raw_Data!E2791</f>
        <v>GIBBS, JON</v>
      </c>
      <c r="F2791" t="str">
        <f>Raw_Data!F2791</f>
        <v>1700896156</v>
      </c>
      <c r="G2791" t="str">
        <f>Raw_Data!H2791</f>
        <v>0</v>
      </c>
      <c r="H2791">
        <f>IFERROR(VLOOKUP(G2791,Store_Map!$A$2:$I$100,3,FALSE),"")</f>
        <v>0</v>
      </c>
      <c r="I2791">
        <f>IFERROR(VLOOKUP(G2791,Store_Map!$A$2:$I$100,4,FALSE),"")</f>
        <v>0</v>
      </c>
      <c r="J2791">
        <f>IFERROR(VLOOKUP(G2791,Store_Map!$A$2:$I$100,5,FALSE),"")</f>
        <v>0</v>
      </c>
      <c r="K2791">
        <f>IFERROR(VLOOKUP(G2791,Store_Map!$A$2:$I$100,6,FALSE),"")</f>
        <v>0</v>
      </c>
      <c r="L2791">
        <f>IFERROR(VLOOKUP(G2791,Store_Map!$A$2:$I$100,7,FALSE),"")</f>
        <v>0</v>
      </c>
      <c r="M2791">
        <f>IFERROR(VLOOKUP(G2791,Store_Map!$A$2:$I$100,8,FALSE),"")</f>
        <v>0</v>
      </c>
      <c r="N2791">
        <f t="shared" si="387"/>
        <v>0</v>
      </c>
      <c r="O2791" t="str">
        <f t="shared" si="388"/>
        <v>PASS</v>
      </c>
      <c r="P2791" t="str">
        <f t="shared" si="389"/>
        <v>PASS</v>
      </c>
      <c r="Q2791" t="str">
        <f t="shared" si="390"/>
        <v>PASS</v>
      </c>
      <c r="R2791" t="str">
        <f t="shared" si="391"/>
        <v>PASS</v>
      </c>
      <c r="S2791" t="str">
        <f t="shared" si="392"/>
        <v>PASS</v>
      </c>
      <c r="T2791">
        <f t="shared" si="393"/>
        <v>100</v>
      </c>
      <c r="U2791" t="str">
        <f t="shared" si="394"/>
        <v>Low</v>
      </c>
      <c r="V2791" t="str">
        <f t="shared" si="395"/>
        <v>Clean</v>
      </c>
    </row>
    <row r="2792" spans="1:22" x14ac:dyDescent="0.3">
      <c r="A2792" t="str">
        <f>Raw_Data!A2792</f>
        <v>6252816</v>
      </c>
      <c r="B2792">
        <f>Raw_Data!B2792</f>
        <v>45684</v>
      </c>
      <c r="C2792" t="str">
        <f>Raw_Data!C2792</f>
        <v>AZITHROMYCIN 250 MG TABLET</v>
      </c>
      <c r="D2792" t="str">
        <f>Raw_Data!D2792</f>
        <v>50111078751</v>
      </c>
      <c r="E2792" t="str">
        <f>Raw_Data!E2792</f>
        <v>GIBBS, JON</v>
      </c>
      <c r="F2792" t="str">
        <f>Raw_Data!F2792</f>
        <v>1700896156</v>
      </c>
      <c r="G2792" t="str">
        <f>Raw_Data!H2792</f>
        <v>0</v>
      </c>
      <c r="H2792">
        <f>IFERROR(VLOOKUP(G2792,Store_Map!$A$2:$I$100,3,FALSE),"")</f>
        <v>0</v>
      </c>
      <c r="I2792">
        <f>IFERROR(VLOOKUP(G2792,Store_Map!$A$2:$I$100,4,FALSE),"")</f>
        <v>0</v>
      </c>
      <c r="J2792">
        <f>IFERROR(VLOOKUP(G2792,Store_Map!$A$2:$I$100,5,FALSE),"")</f>
        <v>0</v>
      </c>
      <c r="K2792">
        <f>IFERROR(VLOOKUP(G2792,Store_Map!$A$2:$I$100,6,FALSE),"")</f>
        <v>0</v>
      </c>
      <c r="L2792">
        <f>IFERROR(VLOOKUP(G2792,Store_Map!$A$2:$I$100,7,FALSE),"")</f>
        <v>0</v>
      </c>
      <c r="M2792">
        <f>IFERROR(VLOOKUP(G2792,Store_Map!$A$2:$I$100,8,FALSE),"")</f>
        <v>0</v>
      </c>
      <c r="N2792">
        <f t="shared" si="387"/>
        <v>0</v>
      </c>
      <c r="O2792" t="str">
        <f t="shared" si="388"/>
        <v>PASS</v>
      </c>
      <c r="P2792" t="str">
        <f t="shared" si="389"/>
        <v>PASS</v>
      </c>
      <c r="Q2792" t="str">
        <f t="shared" si="390"/>
        <v>PASS</v>
      </c>
      <c r="R2792" t="str">
        <f t="shared" si="391"/>
        <v>PASS</v>
      </c>
      <c r="S2792" t="str">
        <f t="shared" si="392"/>
        <v>PASS</v>
      </c>
      <c r="T2792">
        <f t="shared" si="393"/>
        <v>100</v>
      </c>
      <c r="U2792" t="str">
        <f t="shared" si="394"/>
        <v>Low</v>
      </c>
      <c r="V2792" t="str">
        <f t="shared" si="395"/>
        <v>Clean</v>
      </c>
    </row>
    <row r="2793" spans="1:22" x14ac:dyDescent="0.3">
      <c r="A2793" t="str">
        <f>Raw_Data!A2793</f>
        <v>6252818</v>
      </c>
      <c r="B2793">
        <f>Raw_Data!B2793</f>
        <v>45684</v>
      </c>
      <c r="C2793" t="str">
        <f>Raw_Data!C2793</f>
        <v>PANTOPRAZOLE SOD DR 40 MG T</v>
      </c>
      <c r="D2793" t="str">
        <f>Raw_Data!D2793</f>
        <v>65862056090</v>
      </c>
      <c r="E2793" t="str">
        <f>Raw_Data!E2793</f>
        <v>GIBBS, JON</v>
      </c>
      <c r="F2793" t="str">
        <f>Raw_Data!F2793</f>
        <v>1700896156</v>
      </c>
      <c r="G2793" t="str">
        <f>Raw_Data!H2793</f>
        <v>0</v>
      </c>
      <c r="H2793">
        <f>IFERROR(VLOOKUP(G2793,Store_Map!$A$2:$I$100,3,FALSE),"")</f>
        <v>0</v>
      </c>
      <c r="I2793">
        <f>IFERROR(VLOOKUP(G2793,Store_Map!$A$2:$I$100,4,FALSE),"")</f>
        <v>0</v>
      </c>
      <c r="J2793">
        <f>IFERROR(VLOOKUP(G2793,Store_Map!$A$2:$I$100,5,FALSE),"")</f>
        <v>0</v>
      </c>
      <c r="K2793">
        <f>IFERROR(VLOOKUP(G2793,Store_Map!$A$2:$I$100,6,FALSE),"")</f>
        <v>0</v>
      </c>
      <c r="L2793">
        <f>IFERROR(VLOOKUP(G2793,Store_Map!$A$2:$I$100,7,FALSE),"")</f>
        <v>0</v>
      </c>
      <c r="M2793">
        <f>IFERROR(VLOOKUP(G2793,Store_Map!$A$2:$I$100,8,FALSE),"")</f>
        <v>0</v>
      </c>
      <c r="N2793">
        <f t="shared" si="387"/>
        <v>0</v>
      </c>
      <c r="O2793" t="str">
        <f t="shared" si="388"/>
        <v>PASS</v>
      </c>
      <c r="P2793" t="str">
        <f t="shared" si="389"/>
        <v>PASS</v>
      </c>
      <c r="Q2793" t="str">
        <f t="shared" si="390"/>
        <v>PASS</v>
      </c>
      <c r="R2793" t="str">
        <f t="shared" si="391"/>
        <v>PASS</v>
      </c>
      <c r="S2793" t="str">
        <f t="shared" si="392"/>
        <v>PASS</v>
      </c>
      <c r="T2793">
        <f t="shared" si="393"/>
        <v>100</v>
      </c>
      <c r="U2793" t="str">
        <f t="shared" si="394"/>
        <v>Low</v>
      </c>
      <c r="V2793" t="str">
        <f t="shared" si="395"/>
        <v>Clean</v>
      </c>
    </row>
    <row r="2794" spans="1:22" x14ac:dyDescent="0.3">
      <c r="A2794" t="str">
        <f>Raw_Data!A2794</f>
        <v>6252819</v>
      </c>
      <c r="B2794">
        <f>Raw_Data!B2794</f>
        <v>45684</v>
      </c>
      <c r="C2794" t="str">
        <f>Raw_Data!C2794</f>
        <v>METOPROLOL SUCC ER 100 MG T</v>
      </c>
      <c r="D2794" t="str">
        <f>Raw_Data!D2794</f>
        <v>45963067711</v>
      </c>
      <c r="E2794" t="str">
        <f>Raw_Data!E2794</f>
        <v>AKHTAR, NAVEED</v>
      </c>
      <c r="F2794" t="str">
        <f>Raw_Data!F2794</f>
        <v>1467711861</v>
      </c>
      <c r="G2794" t="str">
        <f>Raw_Data!H2794</f>
        <v>0</v>
      </c>
      <c r="H2794">
        <f>IFERROR(VLOOKUP(G2794,Store_Map!$A$2:$I$100,3,FALSE),"")</f>
        <v>0</v>
      </c>
      <c r="I2794">
        <f>IFERROR(VLOOKUP(G2794,Store_Map!$A$2:$I$100,4,FALSE),"")</f>
        <v>0</v>
      </c>
      <c r="J2794">
        <f>IFERROR(VLOOKUP(G2794,Store_Map!$A$2:$I$100,5,FALSE),"")</f>
        <v>0</v>
      </c>
      <c r="K2794">
        <f>IFERROR(VLOOKUP(G2794,Store_Map!$A$2:$I$100,6,FALSE),"")</f>
        <v>0</v>
      </c>
      <c r="L2794">
        <f>IFERROR(VLOOKUP(G2794,Store_Map!$A$2:$I$100,7,FALSE),"")</f>
        <v>0</v>
      </c>
      <c r="M2794">
        <f>IFERROR(VLOOKUP(G2794,Store_Map!$A$2:$I$100,8,FALSE),"")</f>
        <v>0</v>
      </c>
      <c r="N2794">
        <f t="shared" si="387"/>
        <v>0</v>
      </c>
      <c r="O2794" t="str">
        <f t="shared" si="388"/>
        <v>PASS</v>
      </c>
      <c r="P2794" t="str">
        <f t="shared" si="389"/>
        <v>PASS</v>
      </c>
      <c r="Q2794" t="str">
        <f t="shared" si="390"/>
        <v>PASS</v>
      </c>
      <c r="R2794" t="str">
        <f t="shared" si="391"/>
        <v>PASS</v>
      </c>
      <c r="S2794" t="str">
        <f t="shared" si="392"/>
        <v>PASS</v>
      </c>
      <c r="T2794">
        <f t="shared" si="393"/>
        <v>100</v>
      </c>
      <c r="U2794" t="str">
        <f t="shared" si="394"/>
        <v>Low</v>
      </c>
      <c r="V2794" t="str">
        <f t="shared" si="395"/>
        <v>Clean</v>
      </c>
    </row>
    <row r="2795" spans="1:22" x14ac:dyDescent="0.3">
      <c r="A2795" t="str">
        <f>Raw_Data!A2795</f>
        <v>6246408</v>
      </c>
      <c r="B2795">
        <f>Raw_Data!B2795</f>
        <v>45684</v>
      </c>
      <c r="C2795" t="str">
        <f>Raw_Data!C2795</f>
        <v>METOPROLOL TARTRATE 50 MG T</v>
      </c>
      <c r="D2795" t="str">
        <f>Raw_Data!D2795</f>
        <v>57237010199</v>
      </c>
      <c r="E2795" t="str">
        <f>Raw_Data!E2795</f>
        <v>BYNE, EDMUND</v>
      </c>
      <c r="F2795" t="str">
        <f>Raw_Data!F2795</f>
        <v>1033186648</v>
      </c>
      <c r="G2795" t="str">
        <f>Raw_Data!H2795</f>
        <v>0</v>
      </c>
      <c r="H2795">
        <f>IFERROR(VLOOKUP(G2795,Store_Map!$A$2:$I$100,3,FALSE),"")</f>
        <v>0</v>
      </c>
      <c r="I2795">
        <f>IFERROR(VLOOKUP(G2795,Store_Map!$A$2:$I$100,4,FALSE),"")</f>
        <v>0</v>
      </c>
      <c r="J2795">
        <f>IFERROR(VLOOKUP(G2795,Store_Map!$A$2:$I$100,5,FALSE),"")</f>
        <v>0</v>
      </c>
      <c r="K2795">
        <f>IFERROR(VLOOKUP(G2795,Store_Map!$A$2:$I$100,6,FALSE),"")</f>
        <v>0</v>
      </c>
      <c r="L2795">
        <f>IFERROR(VLOOKUP(G2795,Store_Map!$A$2:$I$100,7,FALSE),"")</f>
        <v>0</v>
      </c>
      <c r="M2795">
        <f>IFERROR(VLOOKUP(G2795,Store_Map!$A$2:$I$100,8,FALSE),"")</f>
        <v>0</v>
      </c>
      <c r="N2795">
        <f t="shared" si="387"/>
        <v>0</v>
      </c>
      <c r="O2795" t="str">
        <f t="shared" si="388"/>
        <v>PASS</v>
      </c>
      <c r="P2795" t="str">
        <f t="shared" si="389"/>
        <v>PASS</v>
      </c>
      <c r="Q2795" t="str">
        <f t="shared" si="390"/>
        <v>PASS</v>
      </c>
      <c r="R2795" t="str">
        <f t="shared" si="391"/>
        <v>PASS</v>
      </c>
      <c r="S2795" t="str">
        <f t="shared" si="392"/>
        <v>PASS</v>
      </c>
      <c r="T2795">
        <f t="shared" si="393"/>
        <v>100</v>
      </c>
      <c r="U2795" t="str">
        <f t="shared" si="394"/>
        <v>Low</v>
      </c>
      <c r="V2795" t="str">
        <f t="shared" si="395"/>
        <v>Clean</v>
      </c>
    </row>
    <row r="2796" spans="1:22" x14ac:dyDescent="0.3">
      <c r="A2796" t="str">
        <f>Raw_Data!A2796</f>
        <v>6252823</v>
      </c>
      <c r="B2796">
        <f>Raw_Data!B2796</f>
        <v>45684</v>
      </c>
      <c r="C2796" t="str">
        <f>Raw_Data!C2796</f>
        <v>LEVOTHYROXINE 200 MCG TABLE</v>
      </c>
      <c r="D2796" t="str">
        <f>Raw_Data!D2796</f>
        <v>69238184001</v>
      </c>
      <c r="E2796" t="str">
        <f>Raw_Data!E2796</f>
        <v>GIBBS, JON</v>
      </c>
      <c r="F2796" t="str">
        <f>Raw_Data!F2796</f>
        <v>1700896156</v>
      </c>
      <c r="G2796" t="str">
        <f>Raw_Data!H2796</f>
        <v>0</v>
      </c>
      <c r="H2796">
        <f>IFERROR(VLOOKUP(G2796,Store_Map!$A$2:$I$100,3,FALSE),"")</f>
        <v>0</v>
      </c>
      <c r="I2796">
        <f>IFERROR(VLOOKUP(G2796,Store_Map!$A$2:$I$100,4,FALSE),"")</f>
        <v>0</v>
      </c>
      <c r="J2796">
        <f>IFERROR(VLOOKUP(G2796,Store_Map!$A$2:$I$100,5,FALSE),"")</f>
        <v>0</v>
      </c>
      <c r="K2796">
        <f>IFERROR(VLOOKUP(G2796,Store_Map!$A$2:$I$100,6,FALSE),"")</f>
        <v>0</v>
      </c>
      <c r="L2796">
        <f>IFERROR(VLOOKUP(G2796,Store_Map!$A$2:$I$100,7,FALSE),"")</f>
        <v>0</v>
      </c>
      <c r="M2796">
        <f>IFERROR(VLOOKUP(G2796,Store_Map!$A$2:$I$100,8,FALSE),"")</f>
        <v>0</v>
      </c>
      <c r="N2796">
        <f t="shared" si="387"/>
        <v>0</v>
      </c>
      <c r="O2796" t="str">
        <f t="shared" si="388"/>
        <v>PASS</v>
      </c>
      <c r="P2796" t="str">
        <f t="shared" si="389"/>
        <v>PASS</v>
      </c>
      <c r="Q2796" t="str">
        <f t="shared" si="390"/>
        <v>PASS</v>
      </c>
      <c r="R2796" t="str">
        <f t="shared" si="391"/>
        <v>PASS</v>
      </c>
      <c r="S2796" t="str">
        <f t="shared" si="392"/>
        <v>PASS</v>
      </c>
      <c r="T2796">
        <f t="shared" si="393"/>
        <v>100</v>
      </c>
      <c r="U2796" t="str">
        <f t="shared" si="394"/>
        <v>Low</v>
      </c>
      <c r="V2796" t="str">
        <f t="shared" si="395"/>
        <v>Clean</v>
      </c>
    </row>
    <row r="2797" spans="1:22" x14ac:dyDescent="0.3">
      <c r="A2797" t="str">
        <f>Raw_Data!A2797</f>
        <v>6252825</v>
      </c>
      <c r="B2797">
        <f>Raw_Data!B2797</f>
        <v>45684</v>
      </c>
      <c r="C2797" t="str">
        <f>Raw_Data!C2797</f>
        <v>METFORMIN HCL ER 500 MG TAB</v>
      </c>
      <c r="D2797" t="str">
        <f>Raw_Data!D2797</f>
        <v>49483062350</v>
      </c>
      <c r="E2797" t="str">
        <f>Raw_Data!E2797</f>
        <v>GIBBS, JON</v>
      </c>
      <c r="F2797" t="str">
        <f>Raw_Data!F2797</f>
        <v>1700896156</v>
      </c>
      <c r="G2797" t="str">
        <f>Raw_Data!H2797</f>
        <v>0</v>
      </c>
      <c r="H2797">
        <f>IFERROR(VLOOKUP(G2797,Store_Map!$A$2:$I$100,3,FALSE),"")</f>
        <v>0</v>
      </c>
      <c r="I2797">
        <f>IFERROR(VLOOKUP(G2797,Store_Map!$A$2:$I$100,4,FALSE),"")</f>
        <v>0</v>
      </c>
      <c r="J2797">
        <f>IFERROR(VLOOKUP(G2797,Store_Map!$A$2:$I$100,5,FALSE),"")</f>
        <v>0</v>
      </c>
      <c r="K2797">
        <f>IFERROR(VLOOKUP(G2797,Store_Map!$A$2:$I$100,6,FALSE),"")</f>
        <v>0</v>
      </c>
      <c r="L2797">
        <f>IFERROR(VLOOKUP(G2797,Store_Map!$A$2:$I$100,7,FALSE),"")</f>
        <v>0</v>
      </c>
      <c r="M2797">
        <f>IFERROR(VLOOKUP(G2797,Store_Map!$A$2:$I$100,8,FALSE),"")</f>
        <v>0</v>
      </c>
      <c r="N2797">
        <f t="shared" si="387"/>
        <v>0</v>
      </c>
      <c r="O2797" t="str">
        <f t="shared" si="388"/>
        <v>PASS</v>
      </c>
      <c r="P2797" t="str">
        <f t="shared" si="389"/>
        <v>PASS</v>
      </c>
      <c r="Q2797" t="str">
        <f t="shared" si="390"/>
        <v>PASS</v>
      </c>
      <c r="R2797" t="str">
        <f t="shared" si="391"/>
        <v>PASS</v>
      </c>
      <c r="S2797" t="str">
        <f t="shared" si="392"/>
        <v>PASS</v>
      </c>
      <c r="T2797">
        <f t="shared" si="393"/>
        <v>100</v>
      </c>
      <c r="U2797" t="str">
        <f t="shared" si="394"/>
        <v>Low</v>
      </c>
      <c r="V2797" t="str">
        <f t="shared" si="395"/>
        <v>Clean</v>
      </c>
    </row>
    <row r="2798" spans="1:22" x14ac:dyDescent="0.3">
      <c r="A2798" t="str">
        <f>Raw_Data!A2798</f>
        <v>6252826</v>
      </c>
      <c r="B2798">
        <f>Raw_Data!B2798</f>
        <v>45684</v>
      </c>
      <c r="C2798" t="str">
        <f>Raw_Data!C2798</f>
        <v>LOSARTAN POTASSIUM 100 MG T</v>
      </c>
      <c r="D2798" t="str">
        <f>Raw_Data!D2798</f>
        <v>65862020399</v>
      </c>
      <c r="E2798" t="str">
        <f>Raw_Data!E2798</f>
        <v>GIBBS, JON</v>
      </c>
      <c r="F2798" t="str">
        <f>Raw_Data!F2798</f>
        <v>1700896156</v>
      </c>
      <c r="G2798" t="str">
        <f>Raw_Data!H2798</f>
        <v>0</v>
      </c>
      <c r="H2798">
        <f>IFERROR(VLOOKUP(G2798,Store_Map!$A$2:$I$100,3,FALSE),"")</f>
        <v>0</v>
      </c>
      <c r="I2798">
        <f>IFERROR(VLOOKUP(G2798,Store_Map!$A$2:$I$100,4,FALSE),"")</f>
        <v>0</v>
      </c>
      <c r="J2798">
        <f>IFERROR(VLOOKUP(G2798,Store_Map!$A$2:$I$100,5,FALSE),"")</f>
        <v>0</v>
      </c>
      <c r="K2798">
        <f>IFERROR(VLOOKUP(G2798,Store_Map!$A$2:$I$100,6,FALSE),"")</f>
        <v>0</v>
      </c>
      <c r="L2798">
        <f>IFERROR(VLOOKUP(G2798,Store_Map!$A$2:$I$100,7,FALSE),"")</f>
        <v>0</v>
      </c>
      <c r="M2798">
        <f>IFERROR(VLOOKUP(G2798,Store_Map!$A$2:$I$100,8,FALSE),"")</f>
        <v>0</v>
      </c>
      <c r="N2798">
        <f t="shared" si="387"/>
        <v>0</v>
      </c>
      <c r="O2798" t="str">
        <f t="shared" si="388"/>
        <v>PASS</v>
      </c>
      <c r="P2798" t="str">
        <f t="shared" si="389"/>
        <v>PASS</v>
      </c>
      <c r="Q2798" t="str">
        <f t="shared" si="390"/>
        <v>PASS</v>
      </c>
      <c r="R2798" t="str">
        <f t="shared" si="391"/>
        <v>PASS</v>
      </c>
      <c r="S2798" t="str">
        <f t="shared" si="392"/>
        <v>PASS</v>
      </c>
      <c r="T2798">
        <f t="shared" si="393"/>
        <v>100</v>
      </c>
      <c r="U2798" t="str">
        <f t="shared" si="394"/>
        <v>Low</v>
      </c>
      <c r="V2798" t="str">
        <f t="shared" si="395"/>
        <v>Clean</v>
      </c>
    </row>
    <row r="2799" spans="1:22" x14ac:dyDescent="0.3">
      <c r="A2799" t="str">
        <f>Raw_Data!A2799</f>
        <v>6252827</v>
      </c>
      <c r="B2799">
        <f>Raw_Data!B2799</f>
        <v>45684</v>
      </c>
      <c r="C2799" t="str">
        <f>Raw_Data!C2799</f>
        <v>GLIPIZIDE ER 5 MG TABLET</v>
      </c>
      <c r="D2799" t="str">
        <f>Raw_Data!D2799</f>
        <v>64980028001</v>
      </c>
      <c r="E2799" t="str">
        <f>Raw_Data!E2799</f>
        <v>GIBBS, JON</v>
      </c>
      <c r="F2799" t="str">
        <f>Raw_Data!F2799</f>
        <v>1700896156</v>
      </c>
      <c r="G2799" t="str">
        <f>Raw_Data!H2799</f>
        <v>0</v>
      </c>
      <c r="H2799">
        <f>IFERROR(VLOOKUP(G2799,Store_Map!$A$2:$I$100,3,FALSE),"")</f>
        <v>0</v>
      </c>
      <c r="I2799">
        <f>IFERROR(VLOOKUP(G2799,Store_Map!$A$2:$I$100,4,FALSE),"")</f>
        <v>0</v>
      </c>
      <c r="J2799">
        <f>IFERROR(VLOOKUP(G2799,Store_Map!$A$2:$I$100,5,FALSE),"")</f>
        <v>0</v>
      </c>
      <c r="K2799">
        <f>IFERROR(VLOOKUP(G2799,Store_Map!$A$2:$I$100,6,FALSE),"")</f>
        <v>0</v>
      </c>
      <c r="L2799">
        <f>IFERROR(VLOOKUP(G2799,Store_Map!$A$2:$I$100,7,FALSE),"")</f>
        <v>0</v>
      </c>
      <c r="M2799">
        <f>IFERROR(VLOOKUP(G2799,Store_Map!$A$2:$I$100,8,FALSE),"")</f>
        <v>0</v>
      </c>
      <c r="N2799">
        <f t="shared" si="387"/>
        <v>0</v>
      </c>
      <c r="O2799" t="str">
        <f t="shared" si="388"/>
        <v>PASS</v>
      </c>
      <c r="P2799" t="str">
        <f t="shared" si="389"/>
        <v>PASS</v>
      </c>
      <c r="Q2799" t="str">
        <f t="shared" si="390"/>
        <v>PASS</v>
      </c>
      <c r="R2799" t="str">
        <f t="shared" si="391"/>
        <v>PASS</v>
      </c>
      <c r="S2799" t="str">
        <f t="shared" si="392"/>
        <v>PASS</v>
      </c>
      <c r="T2799">
        <f t="shared" si="393"/>
        <v>100</v>
      </c>
      <c r="U2799" t="str">
        <f t="shared" si="394"/>
        <v>Low</v>
      </c>
      <c r="V2799" t="str">
        <f t="shared" si="395"/>
        <v>Clean</v>
      </c>
    </row>
    <row r="2800" spans="1:22" x14ac:dyDescent="0.3">
      <c r="A2800" t="str">
        <f>Raw_Data!A2800</f>
        <v>6244055</v>
      </c>
      <c r="B2800">
        <f>Raw_Data!B2800</f>
        <v>45684</v>
      </c>
      <c r="C2800" t="str">
        <f>Raw_Data!C2800</f>
        <v>LISINOPRIL-HCTZ 20-12.5MG</v>
      </c>
      <c r="D2800" t="str">
        <f>Raw_Data!D2800</f>
        <v>68180051902</v>
      </c>
      <c r="E2800" t="str">
        <f>Raw_Data!E2800</f>
        <v>BYNE, EDMUND</v>
      </c>
      <c r="F2800" t="str">
        <f>Raw_Data!F2800</f>
        <v>1033186648</v>
      </c>
      <c r="G2800" t="str">
        <f>Raw_Data!H2800</f>
        <v>0</v>
      </c>
      <c r="H2800">
        <f>IFERROR(VLOOKUP(G2800,Store_Map!$A$2:$I$100,3,FALSE),"")</f>
        <v>0</v>
      </c>
      <c r="I2800">
        <f>IFERROR(VLOOKUP(G2800,Store_Map!$A$2:$I$100,4,FALSE),"")</f>
        <v>0</v>
      </c>
      <c r="J2800">
        <f>IFERROR(VLOOKUP(G2800,Store_Map!$A$2:$I$100,5,FALSE),"")</f>
        <v>0</v>
      </c>
      <c r="K2800">
        <f>IFERROR(VLOOKUP(G2800,Store_Map!$A$2:$I$100,6,FALSE),"")</f>
        <v>0</v>
      </c>
      <c r="L2800">
        <f>IFERROR(VLOOKUP(G2800,Store_Map!$A$2:$I$100,7,FALSE),"")</f>
        <v>0</v>
      </c>
      <c r="M2800">
        <f>IFERROR(VLOOKUP(G2800,Store_Map!$A$2:$I$100,8,FALSE),"")</f>
        <v>0</v>
      </c>
      <c r="N2800">
        <f t="shared" si="387"/>
        <v>0</v>
      </c>
      <c r="O2800" t="str">
        <f t="shared" si="388"/>
        <v>PASS</v>
      </c>
      <c r="P2800" t="str">
        <f t="shared" si="389"/>
        <v>PASS</v>
      </c>
      <c r="Q2800" t="str">
        <f t="shared" si="390"/>
        <v>PASS</v>
      </c>
      <c r="R2800" t="str">
        <f t="shared" si="391"/>
        <v>PASS</v>
      </c>
      <c r="S2800" t="str">
        <f t="shared" si="392"/>
        <v>PASS</v>
      </c>
      <c r="T2800">
        <f t="shared" si="393"/>
        <v>100</v>
      </c>
      <c r="U2800" t="str">
        <f t="shared" si="394"/>
        <v>Low</v>
      </c>
      <c r="V2800" t="str">
        <f t="shared" si="395"/>
        <v>Clean</v>
      </c>
    </row>
    <row r="2801" spans="1:22" x14ac:dyDescent="0.3">
      <c r="A2801" t="str">
        <f>Raw_Data!A2801</f>
        <v>6241935</v>
      </c>
      <c r="B2801">
        <f>Raw_Data!B2801</f>
        <v>45684</v>
      </c>
      <c r="C2801" t="str">
        <f>Raw_Data!C2801</f>
        <v>BUSPIRONE HCL 10 MG TABLET</v>
      </c>
      <c r="D2801" t="str">
        <f>Raw_Data!D2801</f>
        <v>29300024505</v>
      </c>
      <c r="E2801" t="str">
        <f>Raw_Data!E2801</f>
        <v>BYNE, EDMUND</v>
      </c>
      <c r="F2801" t="str">
        <f>Raw_Data!F2801</f>
        <v>1033186648</v>
      </c>
      <c r="G2801" t="str">
        <f>Raw_Data!H2801</f>
        <v>0</v>
      </c>
      <c r="H2801">
        <f>IFERROR(VLOOKUP(G2801,Store_Map!$A$2:$I$100,3,FALSE),"")</f>
        <v>0</v>
      </c>
      <c r="I2801">
        <f>IFERROR(VLOOKUP(G2801,Store_Map!$A$2:$I$100,4,FALSE),"")</f>
        <v>0</v>
      </c>
      <c r="J2801">
        <f>IFERROR(VLOOKUP(G2801,Store_Map!$A$2:$I$100,5,FALSE),"")</f>
        <v>0</v>
      </c>
      <c r="K2801">
        <f>IFERROR(VLOOKUP(G2801,Store_Map!$A$2:$I$100,6,FALSE),"")</f>
        <v>0</v>
      </c>
      <c r="L2801">
        <f>IFERROR(VLOOKUP(G2801,Store_Map!$A$2:$I$100,7,FALSE),"")</f>
        <v>0</v>
      </c>
      <c r="M2801">
        <f>IFERROR(VLOOKUP(G2801,Store_Map!$A$2:$I$100,8,FALSE),"")</f>
        <v>0</v>
      </c>
      <c r="N2801">
        <f t="shared" si="387"/>
        <v>0</v>
      </c>
      <c r="O2801" t="str">
        <f t="shared" si="388"/>
        <v>PASS</v>
      </c>
      <c r="P2801" t="str">
        <f t="shared" si="389"/>
        <v>PASS</v>
      </c>
      <c r="Q2801" t="str">
        <f t="shared" si="390"/>
        <v>PASS</v>
      </c>
      <c r="R2801" t="str">
        <f t="shared" si="391"/>
        <v>PASS</v>
      </c>
      <c r="S2801" t="str">
        <f t="shared" si="392"/>
        <v>PASS</v>
      </c>
      <c r="T2801">
        <f t="shared" si="393"/>
        <v>100</v>
      </c>
      <c r="U2801" t="str">
        <f t="shared" si="394"/>
        <v>Low</v>
      </c>
      <c r="V2801" t="str">
        <f t="shared" si="395"/>
        <v>Clean</v>
      </c>
    </row>
    <row r="2802" spans="1:22" x14ac:dyDescent="0.3">
      <c r="A2802" t="str">
        <f>Raw_Data!A2802</f>
        <v>6244057</v>
      </c>
      <c r="B2802">
        <f>Raw_Data!B2802</f>
        <v>45684</v>
      </c>
      <c r="C2802" t="str">
        <f>Raw_Data!C2802</f>
        <v>ATORVASTATIN 20 MG TABLET</v>
      </c>
      <c r="D2802" t="str">
        <f>Raw_Data!D2802</f>
        <v>60505257908</v>
      </c>
      <c r="E2802" t="str">
        <f>Raw_Data!E2802</f>
        <v>BYNE, EDMUND</v>
      </c>
      <c r="F2802" t="str">
        <f>Raw_Data!F2802</f>
        <v>1033186648</v>
      </c>
      <c r="G2802" t="str">
        <f>Raw_Data!H2802</f>
        <v>0</v>
      </c>
      <c r="H2802">
        <f>IFERROR(VLOOKUP(G2802,Store_Map!$A$2:$I$100,3,FALSE),"")</f>
        <v>0</v>
      </c>
      <c r="I2802">
        <f>IFERROR(VLOOKUP(G2802,Store_Map!$A$2:$I$100,4,FALSE),"")</f>
        <v>0</v>
      </c>
      <c r="J2802">
        <f>IFERROR(VLOOKUP(G2802,Store_Map!$A$2:$I$100,5,FALSE),"")</f>
        <v>0</v>
      </c>
      <c r="K2802">
        <f>IFERROR(VLOOKUP(G2802,Store_Map!$A$2:$I$100,6,FALSE),"")</f>
        <v>0</v>
      </c>
      <c r="L2802">
        <f>IFERROR(VLOOKUP(G2802,Store_Map!$A$2:$I$100,7,FALSE),"")</f>
        <v>0</v>
      </c>
      <c r="M2802">
        <f>IFERROR(VLOOKUP(G2802,Store_Map!$A$2:$I$100,8,FALSE),"")</f>
        <v>0</v>
      </c>
      <c r="N2802">
        <f t="shared" si="387"/>
        <v>0</v>
      </c>
      <c r="O2802" t="str">
        <f t="shared" si="388"/>
        <v>PASS</v>
      </c>
      <c r="P2802" t="str">
        <f t="shared" si="389"/>
        <v>PASS</v>
      </c>
      <c r="Q2802" t="str">
        <f t="shared" si="390"/>
        <v>PASS</v>
      </c>
      <c r="R2802" t="str">
        <f t="shared" si="391"/>
        <v>PASS</v>
      </c>
      <c r="S2802" t="str">
        <f t="shared" si="392"/>
        <v>PASS</v>
      </c>
      <c r="T2802">
        <f t="shared" si="393"/>
        <v>100</v>
      </c>
      <c r="U2802" t="str">
        <f t="shared" si="394"/>
        <v>Low</v>
      </c>
      <c r="V2802" t="str">
        <f t="shared" si="395"/>
        <v>Clean</v>
      </c>
    </row>
    <row r="2803" spans="1:22" x14ac:dyDescent="0.3">
      <c r="A2803" t="str">
        <f>Raw_Data!A2803</f>
        <v>6246177</v>
      </c>
      <c r="B2803">
        <f>Raw_Data!B2803</f>
        <v>45684</v>
      </c>
      <c r="C2803" t="str">
        <f>Raw_Data!C2803</f>
        <v>LEVOTHYROXINE 50 MCG TABLET</v>
      </c>
      <c r="D2803" t="str">
        <f>Raw_Data!D2803</f>
        <v>68180096609</v>
      </c>
      <c r="E2803" t="str">
        <f>Raw_Data!E2803</f>
        <v>YASIN, NURA</v>
      </c>
      <c r="F2803" t="str">
        <f>Raw_Data!F2803</f>
        <v>1265518567</v>
      </c>
      <c r="G2803" t="str">
        <f>Raw_Data!H2803</f>
        <v>0</v>
      </c>
      <c r="H2803">
        <f>IFERROR(VLOOKUP(G2803,Store_Map!$A$2:$I$100,3,FALSE),"")</f>
        <v>0</v>
      </c>
      <c r="I2803">
        <f>IFERROR(VLOOKUP(G2803,Store_Map!$A$2:$I$100,4,FALSE),"")</f>
        <v>0</v>
      </c>
      <c r="J2803">
        <f>IFERROR(VLOOKUP(G2803,Store_Map!$A$2:$I$100,5,FALSE),"")</f>
        <v>0</v>
      </c>
      <c r="K2803">
        <f>IFERROR(VLOOKUP(G2803,Store_Map!$A$2:$I$100,6,FALSE),"")</f>
        <v>0</v>
      </c>
      <c r="L2803">
        <f>IFERROR(VLOOKUP(G2803,Store_Map!$A$2:$I$100,7,FALSE),"")</f>
        <v>0</v>
      </c>
      <c r="M2803">
        <f>IFERROR(VLOOKUP(G2803,Store_Map!$A$2:$I$100,8,FALSE),"")</f>
        <v>0</v>
      </c>
      <c r="N2803">
        <f t="shared" si="387"/>
        <v>0</v>
      </c>
      <c r="O2803" t="str">
        <f t="shared" si="388"/>
        <v>PASS</v>
      </c>
      <c r="P2803" t="str">
        <f t="shared" si="389"/>
        <v>PASS</v>
      </c>
      <c r="Q2803" t="str">
        <f t="shared" si="390"/>
        <v>PASS</v>
      </c>
      <c r="R2803" t="str">
        <f t="shared" si="391"/>
        <v>PASS</v>
      </c>
      <c r="S2803" t="str">
        <f t="shared" si="392"/>
        <v>PASS</v>
      </c>
      <c r="T2803">
        <f t="shared" si="393"/>
        <v>100</v>
      </c>
      <c r="U2803" t="str">
        <f t="shared" si="394"/>
        <v>Low</v>
      </c>
      <c r="V2803" t="str">
        <f t="shared" si="395"/>
        <v>Clean</v>
      </c>
    </row>
    <row r="2804" spans="1:22" x14ac:dyDescent="0.3">
      <c r="A2804" t="str">
        <f>Raw_Data!A2804</f>
        <v>6228284</v>
      </c>
      <c r="B2804">
        <f>Raw_Data!B2804</f>
        <v>45684</v>
      </c>
      <c r="C2804" t="str">
        <f>Raw_Data!C2804</f>
        <v>LOSARTAN-HCTZ 50-12.5 MG TA</v>
      </c>
      <c r="D2804" t="str">
        <f>Raw_Data!D2804</f>
        <v>65862046899</v>
      </c>
      <c r="E2804" t="str">
        <f>Raw_Data!E2804</f>
        <v>BYNE, EDMUND</v>
      </c>
      <c r="F2804" t="str">
        <f>Raw_Data!F2804</f>
        <v>1033186648</v>
      </c>
      <c r="G2804" t="str">
        <f>Raw_Data!H2804</f>
        <v>0</v>
      </c>
      <c r="H2804">
        <f>IFERROR(VLOOKUP(G2804,Store_Map!$A$2:$I$100,3,FALSE),"")</f>
        <v>0</v>
      </c>
      <c r="I2804">
        <f>IFERROR(VLOOKUP(G2804,Store_Map!$A$2:$I$100,4,FALSE),"")</f>
        <v>0</v>
      </c>
      <c r="J2804">
        <f>IFERROR(VLOOKUP(G2804,Store_Map!$A$2:$I$100,5,FALSE),"")</f>
        <v>0</v>
      </c>
      <c r="K2804">
        <f>IFERROR(VLOOKUP(G2804,Store_Map!$A$2:$I$100,6,FALSE),"")</f>
        <v>0</v>
      </c>
      <c r="L2804">
        <f>IFERROR(VLOOKUP(G2804,Store_Map!$A$2:$I$100,7,FALSE),"")</f>
        <v>0</v>
      </c>
      <c r="M2804">
        <f>IFERROR(VLOOKUP(G2804,Store_Map!$A$2:$I$100,8,FALSE),"")</f>
        <v>0</v>
      </c>
      <c r="N2804">
        <f t="shared" si="387"/>
        <v>0</v>
      </c>
      <c r="O2804" t="str">
        <f t="shared" si="388"/>
        <v>PASS</v>
      </c>
      <c r="P2804" t="str">
        <f t="shared" si="389"/>
        <v>PASS</v>
      </c>
      <c r="Q2804" t="str">
        <f t="shared" si="390"/>
        <v>PASS</v>
      </c>
      <c r="R2804" t="str">
        <f t="shared" si="391"/>
        <v>PASS</v>
      </c>
      <c r="S2804" t="str">
        <f t="shared" si="392"/>
        <v>PASS</v>
      </c>
      <c r="T2804">
        <f t="shared" si="393"/>
        <v>100</v>
      </c>
      <c r="U2804" t="str">
        <f t="shared" si="394"/>
        <v>Low</v>
      </c>
      <c r="V2804" t="str">
        <f t="shared" si="395"/>
        <v>Clean</v>
      </c>
    </row>
    <row r="2805" spans="1:22" x14ac:dyDescent="0.3">
      <c r="A2805" t="str">
        <f>Raw_Data!A2805</f>
        <v>6228266</v>
      </c>
      <c r="B2805">
        <f>Raw_Data!B2805</f>
        <v>45684</v>
      </c>
      <c r="C2805" t="str">
        <f>Raw_Data!C2805</f>
        <v>AMLODIPINE BESYLATE 5 MG TA</v>
      </c>
      <c r="D2805" t="str">
        <f>Raw_Data!D2805</f>
        <v>69097012715</v>
      </c>
      <c r="E2805" t="str">
        <f>Raw_Data!E2805</f>
        <v>BYNE, EDMUND</v>
      </c>
      <c r="F2805" t="str">
        <f>Raw_Data!F2805</f>
        <v>1033186648</v>
      </c>
      <c r="G2805" t="str">
        <f>Raw_Data!H2805</f>
        <v>0</v>
      </c>
      <c r="H2805">
        <f>IFERROR(VLOOKUP(G2805,Store_Map!$A$2:$I$100,3,FALSE),"")</f>
        <v>0</v>
      </c>
      <c r="I2805">
        <f>IFERROR(VLOOKUP(G2805,Store_Map!$A$2:$I$100,4,FALSE),"")</f>
        <v>0</v>
      </c>
      <c r="J2805">
        <f>IFERROR(VLOOKUP(G2805,Store_Map!$A$2:$I$100,5,FALSE),"")</f>
        <v>0</v>
      </c>
      <c r="K2805">
        <f>IFERROR(VLOOKUP(G2805,Store_Map!$A$2:$I$100,6,FALSE),"")</f>
        <v>0</v>
      </c>
      <c r="L2805">
        <f>IFERROR(VLOOKUP(G2805,Store_Map!$A$2:$I$100,7,FALSE),"")</f>
        <v>0</v>
      </c>
      <c r="M2805">
        <f>IFERROR(VLOOKUP(G2805,Store_Map!$A$2:$I$100,8,FALSE),"")</f>
        <v>0</v>
      </c>
      <c r="N2805">
        <f t="shared" si="387"/>
        <v>0</v>
      </c>
      <c r="O2805" t="str">
        <f t="shared" si="388"/>
        <v>PASS</v>
      </c>
      <c r="P2805" t="str">
        <f t="shared" si="389"/>
        <v>PASS</v>
      </c>
      <c r="Q2805" t="str">
        <f t="shared" si="390"/>
        <v>PASS</v>
      </c>
      <c r="R2805" t="str">
        <f t="shared" si="391"/>
        <v>PASS</v>
      </c>
      <c r="S2805" t="str">
        <f t="shared" si="392"/>
        <v>PASS</v>
      </c>
      <c r="T2805">
        <f t="shared" si="393"/>
        <v>100</v>
      </c>
      <c r="U2805" t="str">
        <f t="shared" si="394"/>
        <v>Low</v>
      </c>
      <c r="V2805" t="str">
        <f t="shared" si="395"/>
        <v>Clean</v>
      </c>
    </row>
    <row r="2806" spans="1:22" x14ac:dyDescent="0.3">
      <c r="A2806" t="str">
        <f>Raw_Data!A2806</f>
        <v>6240959</v>
      </c>
      <c r="B2806">
        <f>Raw_Data!B2806</f>
        <v>45684</v>
      </c>
      <c r="C2806" t="str">
        <f>Raw_Data!C2806</f>
        <v>FLUTICASONE-SALMETEROL 250-</v>
      </c>
      <c r="D2806" t="str">
        <f>Raw_Data!D2806</f>
        <v>54032756</v>
      </c>
      <c r="E2806" t="str">
        <f>Raw_Data!E2806</f>
        <v>BYNE, EDMUND</v>
      </c>
      <c r="F2806" t="str">
        <f>Raw_Data!F2806</f>
        <v>1033186648</v>
      </c>
      <c r="G2806" t="str">
        <f>Raw_Data!H2806</f>
        <v>0</v>
      </c>
      <c r="H2806">
        <f>IFERROR(VLOOKUP(G2806,Store_Map!$A$2:$I$100,3,FALSE),"")</f>
        <v>0</v>
      </c>
      <c r="I2806">
        <f>IFERROR(VLOOKUP(G2806,Store_Map!$A$2:$I$100,4,FALSE),"")</f>
        <v>0</v>
      </c>
      <c r="J2806">
        <f>IFERROR(VLOOKUP(G2806,Store_Map!$A$2:$I$100,5,FALSE),"")</f>
        <v>0</v>
      </c>
      <c r="K2806">
        <f>IFERROR(VLOOKUP(G2806,Store_Map!$A$2:$I$100,6,FALSE),"")</f>
        <v>0</v>
      </c>
      <c r="L2806">
        <f>IFERROR(VLOOKUP(G2806,Store_Map!$A$2:$I$100,7,FALSE),"")</f>
        <v>0</v>
      </c>
      <c r="M2806">
        <f>IFERROR(VLOOKUP(G2806,Store_Map!$A$2:$I$100,8,FALSE),"")</f>
        <v>0</v>
      </c>
      <c r="N2806">
        <f t="shared" si="387"/>
        <v>0</v>
      </c>
      <c r="O2806" t="str">
        <f t="shared" si="388"/>
        <v>PASS</v>
      </c>
      <c r="P2806" t="str">
        <f t="shared" si="389"/>
        <v>REVIEW</v>
      </c>
      <c r="Q2806" t="str">
        <f t="shared" si="390"/>
        <v>PASS</v>
      </c>
      <c r="R2806" t="str">
        <f t="shared" si="391"/>
        <v>PASS</v>
      </c>
      <c r="S2806" t="str">
        <f t="shared" si="392"/>
        <v>REVIEW</v>
      </c>
      <c r="T2806">
        <f t="shared" si="393"/>
        <v>90</v>
      </c>
      <c r="U2806" t="str">
        <f t="shared" si="394"/>
        <v>Low</v>
      </c>
      <c r="V2806" t="str">
        <f t="shared" si="395"/>
        <v>Invalid NDC</v>
      </c>
    </row>
    <row r="2807" spans="1:22" x14ac:dyDescent="0.3">
      <c r="A2807" t="str">
        <f>Raw_Data!A2807</f>
        <v>6240960</v>
      </c>
      <c r="B2807">
        <f>Raw_Data!B2807</f>
        <v>45684</v>
      </c>
      <c r="C2807" t="str">
        <f>Raw_Data!C2807</f>
        <v>MELOXICAM 15 MG TABLET</v>
      </c>
      <c r="D2807" t="str">
        <f>Raw_Data!D2807</f>
        <v>68382005105</v>
      </c>
      <c r="E2807" t="str">
        <f>Raw_Data!E2807</f>
        <v>BYNE, EDMUND</v>
      </c>
      <c r="F2807" t="str">
        <f>Raw_Data!F2807</f>
        <v>1033186648</v>
      </c>
      <c r="G2807" t="str">
        <f>Raw_Data!H2807</f>
        <v>0</v>
      </c>
      <c r="H2807">
        <f>IFERROR(VLOOKUP(G2807,Store_Map!$A$2:$I$100,3,FALSE),"")</f>
        <v>0</v>
      </c>
      <c r="I2807">
        <f>IFERROR(VLOOKUP(G2807,Store_Map!$A$2:$I$100,4,FALSE),"")</f>
        <v>0</v>
      </c>
      <c r="J2807">
        <f>IFERROR(VLOOKUP(G2807,Store_Map!$A$2:$I$100,5,FALSE),"")</f>
        <v>0</v>
      </c>
      <c r="K2807">
        <f>IFERROR(VLOOKUP(G2807,Store_Map!$A$2:$I$100,6,FALSE),"")</f>
        <v>0</v>
      </c>
      <c r="L2807">
        <f>IFERROR(VLOOKUP(G2807,Store_Map!$A$2:$I$100,7,FALSE),"")</f>
        <v>0</v>
      </c>
      <c r="M2807">
        <f>IFERROR(VLOOKUP(G2807,Store_Map!$A$2:$I$100,8,FALSE),"")</f>
        <v>0</v>
      </c>
      <c r="N2807">
        <f t="shared" si="387"/>
        <v>0</v>
      </c>
      <c r="O2807" t="str">
        <f t="shared" si="388"/>
        <v>PASS</v>
      </c>
      <c r="P2807" t="str">
        <f t="shared" si="389"/>
        <v>PASS</v>
      </c>
      <c r="Q2807" t="str">
        <f t="shared" si="390"/>
        <v>PASS</v>
      </c>
      <c r="R2807" t="str">
        <f t="shared" si="391"/>
        <v>PASS</v>
      </c>
      <c r="S2807" t="str">
        <f t="shared" si="392"/>
        <v>PASS</v>
      </c>
      <c r="T2807">
        <f t="shared" si="393"/>
        <v>100</v>
      </c>
      <c r="U2807" t="str">
        <f t="shared" si="394"/>
        <v>Low</v>
      </c>
      <c r="V2807" t="str">
        <f t="shared" si="395"/>
        <v>Clean</v>
      </c>
    </row>
    <row r="2808" spans="1:22" x14ac:dyDescent="0.3">
      <c r="A2808" t="str">
        <f>Raw_Data!A2808</f>
        <v>6240958</v>
      </c>
      <c r="B2808">
        <f>Raw_Data!B2808</f>
        <v>45684</v>
      </c>
      <c r="C2808" t="str">
        <f>Raw_Data!C2808</f>
        <v>ALBUTEROL HFA 90 MCG INHALE</v>
      </c>
      <c r="D2808" t="str">
        <f>Raw_Data!D2808</f>
        <v>781729685</v>
      </c>
      <c r="E2808" t="str">
        <f>Raw_Data!E2808</f>
        <v>BYNE, EDMUND</v>
      </c>
      <c r="F2808" t="str">
        <f>Raw_Data!F2808</f>
        <v>1033186648</v>
      </c>
      <c r="G2808" t="str">
        <f>Raw_Data!H2808</f>
        <v>0</v>
      </c>
      <c r="H2808">
        <f>IFERROR(VLOOKUP(G2808,Store_Map!$A$2:$I$100,3,FALSE),"")</f>
        <v>0</v>
      </c>
      <c r="I2808">
        <f>IFERROR(VLOOKUP(G2808,Store_Map!$A$2:$I$100,4,FALSE),"")</f>
        <v>0</v>
      </c>
      <c r="J2808">
        <f>IFERROR(VLOOKUP(G2808,Store_Map!$A$2:$I$100,5,FALSE),"")</f>
        <v>0</v>
      </c>
      <c r="K2808">
        <f>IFERROR(VLOOKUP(G2808,Store_Map!$A$2:$I$100,6,FALSE),"")</f>
        <v>0</v>
      </c>
      <c r="L2808">
        <f>IFERROR(VLOOKUP(G2808,Store_Map!$A$2:$I$100,7,FALSE),"")</f>
        <v>0</v>
      </c>
      <c r="M2808">
        <f>IFERROR(VLOOKUP(G2808,Store_Map!$A$2:$I$100,8,FALSE),"")</f>
        <v>0</v>
      </c>
      <c r="N2808">
        <f t="shared" si="387"/>
        <v>0</v>
      </c>
      <c r="O2808" t="str">
        <f t="shared" si="388"/>
        <v>PASS</v>
      </c>
      <c r="P2808" t="str">
        <f t="shared" si="389"/>
        <v>REVIEW</v>
      </c>
      <c r="Q2808" t="str">
        <f t="shared" si="390"/>
        <v>PASS</v>
      </c>
      <c r="R2808" t="str">
        <f t="shared" si="391"/>
        <v>PASS</v>
      </c>
      <c r="S2808" t="str">
        <f t="shared" si="392"/>
        <v>REVIEW</v>
      </c>
      <c r="T2808">
        <f t="shared" si="393"/>
        <v>90</v>
      </c>
      <c r="U2808" t="str">
        <f t="shared" si="394"/>
        <v>Low</v>
      </c>
      <c r="V2808" t="str">
        <f t="shared" si="395"/>
        <v>Invalid NDC</v>
      </c>
    </row>
    <row r="2809" spans="1:22" x14ac:dyDescent="0.3">
      <c r="A2809" t="str">
        <f>Raw_Data!A2809</f>
        <v>6252830</v>
      </c>
      <c r="B2809">
        <f>Raw_Data!B2809</f>
        <v>45684</v>
      </c>
      <c r="C2809" t="str">
        <f>Raw_Data!C2809</f>
        <v>AMOX-CLAV 875-125 MG TABLET</v>
      </c>
      <c r="D2809" t="str">
        <f>Raw_Data!D2809</f>
        <v>42571016242</v>
      </c>
      <c r="E2809" t="str">
        <f>Raw_Data!E2809</f>
        <v>AKHTAR, MARIAM</v>
      </c>
      <c r="F2809" t="str">
        <f>Raw_Data!F2809</f>
        <v>1780024596</v>
      </c>
      <c r="G2809" t="str">
        <f>Raw_Data!H2809</f>
        <v>0</v>
      </c>
      <c r="H2809">
        <f>IFERROR(VLOOKUP(G2809,Store_Map!$A$2:$I$100,3,FALSE),"")</f>
        <v>0</v>
      </c>
      <c r="I2809">
        <f>IFERROR(VLOOKUP(G2809,Store_Map!$A$2:$I$100,4,FALSE),"")</f>
        <v>0</v>
      </c>
      <c r="J2809">
        <f>IFERROR(VLOOKUP(G2809,Store_Map!$A$2:$I$100,5,FALSE),"")</f>
        <v>0</v>
      </c>
      <c r="K2809">
        <f>IFERROR(VLOOKUP(G2809,Store_Map!$A$2:$I$100,6,FALSE),"")</f>
        <v>0</v>
      </c>
      <c r="L2809">
        <f>IFERROR(VLOOKUP(G2809,Store_Map!$A$2:$I$100,7,FALSE),"")</f>
        <v>0</v>
      </c>
      <c r="M2809">
        <f>IFERROR(VLOOKUP(G2809,Store_Map!$A$2:$I$100,8,FALSE),"")</f>
        <v>0</v>
      </c>
      <c r="N2809">
        <f t="shared" si="387"/>
        <v>0</v>
      </c>
      <c r="O2809" t="str">
        <f t="shared" si="388"/>
        <v>PASS</v>
      </c>
      <c r="P2809" t="str">
        <f t="shared" si="389"/>
        <v>PASS</v>
      </c>
      <c r="Q2809" t="str">
        <f t="shared" si="390"/>
        <v>PASS</v>
      </c>
      <c r="R2809" t="str">
        <f t="shared" si="391"/>
        <v>PASS</v>
      </c>
      <c r="S2809" t="str">
        <f t="shared" si="392"/>
        <v>PASS</v>
      </c>
      <c r="T2809">
        <f t="shared" si="393"/>
        <v>100</v>
      </c>
      <c r="U2809" t="str">
        <f t="shared" si="394"/>
        <v>Low</v>
      </c>
      <c r="V2809" t="str">
        <f t="shared" si="395"/>
        <v>Clean</v>
      </c>
    </row>
    <row r="2810" spans="1:22" x14ac:dyDescent="0.3">
      <c r="A2810" t="str">
        <f>Raw_Data!A2810</f>
        <v>6252831</v>
      </c>
      <c r="B2810">
        <f>Raw_Data!B2810</f>
        <v>45684</v>
      </c>
      <c r="C2810" t="str">
        <f>Raw_Data!C2810</f>
        <v>BENZONATATE 100 MG CAPSULE</v>
      </c>
      <c r="D2810" t="str">
        <f>Raw_Data!D2810</f>
        <v>64380071207</v>
      </c>
      <c r="E2810" t="str">
        <f>Raw_Data!E2810</f>
        <v>AKHTAR, MARIAM</v>
      </c>
      <c r="F2810" t="str">
        <f>Raw_Data!F2810</f>
        <v>1780024596</v>
      </c>
      <c r="G2810" t="str">
        <f>Raw_Data!H2810</f>
        <v>0</v>
      </c>
      <c r="H2810">
        <f>IFERROR(VLOOKUP(G2810,Store_Map!$A$2:$I$100,3,FALSE),"")</f>
        <v>0</v>
      </c>
      <c r="I2810">
        <f>IFERROR(VLOOKUP(G2810,Store_Map!$A$2:$I$100,4,FALSE),"")</f>
        <v>0</v>
      </c>
      <c r="J2810">
        <f>IFERROR(VLOOKUP(G2810,Store_Map!$A$2:$I$100,5,FALSE),"")</f>
        <v>0</v>
      </c>
      <c r="K2810">
        <f>IFERROR(VLOOKUP(G2810,Store_Map!$A$2:$I$100,6,FALSE),"")</f>
        <v>0</v>
      </c>
      <c r="L2810">
        <f>IFERROR(VLOOKUP(G2810,Store_Map!$A$2:$I$100,7,FALSE),"")</f>
        <v>0</v>
      </c>
      <c r="M2810">
        <f>IFERROR(VLOOKUP(G2810,Store_Map!$A$2:$I$100,8,FALSE),"")</f>
        <v>0</v>
      </c>
      <c r="N2810">
        <f t="shared" si="387"/>
        <v>0</v>
      </c>
      <c r="O2810" t="str">
        <f t="shared" si="388"/>
        <v>PASS</v>
      </c>
      <c r="P2810" t="str">
        <f t="shared" si="389"/>
        <v>PASS</v>
      </c>
      <c r="Q2810" t="str">
        <f t="shared" si="390"/>
        <v>PASS</v>
      </c>
      <c r="R2810" t="str">
        <f t="shared" si="391"/>
        <v>PASS</v>
      </c>
      <c r="S2810" t="str">
        <f t="shared" si="392"/>
        <v>PASS</v>
      </c>
      <c r="T2810">
        <f t="shared" si="393"/>
        <v>100</v>
      </c>
      <c r="U2810" t="str">
        <f t="shared" si="394"/>
        <v>Low</v>
      </c>
      <c r="V2810" t="str">
        <f t="shared" si="395"/>
        <v>Clean</v>
      </c>
    </row>
    <row r="2811" spans="1:22" x14ac:dyDescent="0.3">
      <c r="A2811" t="str">
        <f>Raw_Data!A2811</f>
        <v>6246884</v>
      </c>
      <c r="B2811">
        <f>Raw_Data!B2811</f>
        <v>45684</v>
      </c>
      <c r="C2811" t="str">
        <f>Raw_Data!C2811</f>
        <v>PANTOPRAZOLE SOD DR 40 MG T</v>
      </c>
      <c r="D2811" t="str">
        <f>Raw_Data!D2811</f>
        <v>65862056090</v>
      </c>
      <c r="E2811" t="str">
        <f>Raw_Data!E2811</f>
        <v>AKHTAR, MARIAM</v>
      </c>
      <c r="F2811" t="str">
        <f>Raw_Data!F2811</f>
        <v>1780024596</v>
      </c>
      <c r="G2811" t="str">
        <f>Raw_Data!H2811</f>
        <v>0</v>
      </c>
      <c r="H2811">
        <f>IFERROR(VLOOKUP(G2811,Store_Map!$A$2:$I$100,3,FALSE),"")</f>
        <v>0</v>
      </c>
      <c r="I2811">
        <f>IFERROR(VLOOKUP(G2811,Store_Map!$A$2:$I$100,4,FALSE),"")</f>
        <v>0</v>
      </c>
      <c r="J2811">
        <f>IFERROR(VLOOKUP(G2811,Store_Map!$A$2:$I$100,5,FALSE),"")</f>
        <v>0</v>
      </c>
      <c r="K2811">
        <f>IFERROR(VLOOKUP(G2811,Store_Map!$A$2:$I$100,6,FALSE),"")</f>
        <v>0</v>
      </c>
      <c r="L2811">
        <f>IFERROR(VLOOKUP(G2811,Store_Map!$A$2:$I$100,7,FALSE),"")</f>
        <v>0</v>
      </c>
      <c r="M2811">
        <f>IFERROR(VLOOKUP(G2811,Store_Map!$A$2:$I$100,8,FALSE),"")</f>
        <v>0</v>
      </c>
      <c r="N2811">
        <f t="shared" si="387"/>
        <v>0</v>
      </c>
      <c r="O2811" t="str">
        <f t="shared" si="388"/>
        <v>PASS</v>
      </c>
      <c r="P2811" t="str">
        <f t="shared" si="389"/>
        <v>PASS</v>
      </c>
      <c r="Q2811" t="str">
        <f t="shared" si="390"/>
        <v>PASS</v>
      </c>
      <c r="R2811" t="str">
        <f t="shared" si="391"/>
        <v>PASS</v>
      </c>
      <c r="S2811" t="str">
        <f t="shared" si="392"/>
        <v>PASS</v>
      </c>
      <c r="T2811">
        <f t="shared" si="393"/>
        <v>100</v>
      </c>
      <c r="U2811" t="str">
        <f t="shared" si="394"/>
        <v>Low</v>
      </c>
      <c r="V2811" t="str">
        <f t="shared" si="395"/>
        <v>Clean</v>
      </c>
    </row>
    <row r="2812" spans="1:22" x14ac:dyDescent="0.3">
      <c r="A2812" t="str">
        <f>Raw_Data!A2812</f>
        <v>6246883</v>
      </c>
      <c r="B2812">
        <f>Raw_Data!B2812</f>
        <v>45684</v>
      </c>
      <c r="C2812" t="str">
        <f>Raw_Data!C2812</f>
        <v>NADOLOL 20 MG TABLET</v>
      </c>
      <c r="D2812" t="str">
        <f>Raw_Data!D2812</f>
        <v>62332040231</v>
      </c>
      <c r="E2812" t="str">
        <f>Raw_Data!E2812</f>
        <v>AKHTAR, MARIAM</v>
      </c>
      <c r="F2812" t="str">
        <f>Raw_Data!F2812</f>
        <v>1780024596</v>
      </c>
      <c r="G2812" t="str">
        <f>Raw_Data!H2812</f>
        <v>0</v>
      </c>
      <c r="H2812">
        <f>IFERROR(VLOOKUP(G2812,Store_Map!$A$2:$I$100,3,FALSE),"")</f>
        <v>0</v>
      </c>
      <c r="I2812">
        <f>IFERROR(VLOOKUP(G2812,Store_Map!$A$2:$I$100,4,FALSE),"")</f>
        <v>0</v>
      </c>
      <c r="J2812">
        <f>IFERROR(VLOOKUP(G2812,Store_Map!$A$2:$I$100,5,FALSE),"")</f>
        <v>0</v>
      </c>
      <c r="K2812">
        <f>IFERROR(VLOOKUP(G2812,Store_Map!$A$2:$I$100,6,FALSE),"")</f>
        <v>0</v>
      </c>
      <c r="L2812">
        <f>IFERROR(VLOOKUP(G2812,Store_Map!$A$2:$I$100,7,FALSE),"")</f>
        <v>0</v>
      </c>
      <c r="M2812">
        <f>IFERROR(VLOOKUP(G2812,Store_Map!$A$2:$I$100,8,FALSE),"")</f>
        <v>0</v>
      </c>
      <c r="N2812">
        <f t="shared" si="387"/>
        <v>0</v>
      </c>
      <c r="O2812" t="str">
        <f t="shared" si="388"/>
        <v>PASS</v>
      </c>
      <c r="P2812" t="str">
        <f t="shared" si="389"/>
        <v>PASS</v>
      </c>
      <c r="Q2812" t="str">
        <f t="shared" si="390"/>
        <v>PASS</v>
      </c>
      <c r="R2812" t="str">
        <f t="shared" si="391"/>
        <v>PASS</v>
      </c>
      <c r="S2812" t="str">
        <f t="shared" si="392"/>
        <v>PASS</v>
      </c>
      <c r="T2812">
        <f t="shared" si="393"/>
        <v>100</v>
      </c>
      <c r="U2812" t="str">
        <f t="shared" si="394"/>
        <v>Low</v>
      </c>
      <c r="V2812" t="str">
        <f t="shared" si="395"/>
        <v>Clean</v>
      </c>
    </row>
    <row r="2813" spans="1:22" x14ac:dyDescent="0.3">
      <c r="A2813" t="str">
        <f>Raw_Data!A2813</f>
        <v>6246881</v>
      </c>
      <c r="B2813">
        <f>Raw_Data!B2813</f>
        <v>45684</v>
      </c>
      <c r="C2813" t="str">
        <f>Raw_Data!C2813</f>
        <v>AMLODIPINE BESYLATE 10 MG T</v>
      </c>
      <c r="D2813" t="str">
        <f>Raw_Data!D2813</f>
        <v>69097012815</v>
      </c>
      <c r="E2813" t="str">
        <f>Raw_Data!E2813</f>
        <v>AKHTAR, MARIAM</v>
      </c>
      <c r="F2813" t="str">
        <f>Raw_Data!F2813</f>
        <v>1780024596</v>
      </c>
      <c r="G2813" t="str">
        <f>Raw_Data!H2813</f>
        <v>0</v>
      </c>
      <c r="H2813">
        <f>IFERROR(VLOOKUP(G2813,Store_Map!$A$2:$I$100,3,FALSE),"")</f>
        <v>0</v>
      </c>
      <c r="I2813">
        <f>IFERROR(VLOOKUP(G2813,Store_Map!$A$2:$I$100,4,FALSE),"")</f>
        <v>0</v>
      </c>
      <c r="J2813">
        <f>IFERROR(VLOOKUP(G2813,Store_Map!$A$2:$I$100,5,FALSE),"")</f>
        <v>0</v>
      </c>
      <c r="K2813">
        <f>IFERROR(VLOOKUP(G2813,Store_Map!$A$2:$I$100,6,FALSE),"")</f>
        <v>0</v>
      </c>
      <c r="L2813">
        <f>IFERROR(VLOOKUP(G2813,Store_Map!$A$2:$I$100,7,FALSE),"")</f>
        <v>0</v>
      </c>
      <c r="M2813">
        <f>IFERROR(VLOOKUP(G2813,Store_Map!$A$2:$I$100,8,FALSE),"")</f>
        <v>0</v>
      </c>
      <c r="N2813">
        <f t="shared" si="387"/>
        <v>0</v>
      </c>
      <c r="O2813" t="str">
        <f t="shared" si="388"/>
        <v>PASS</v>
      </c>
      <c r="P2813" t="str">
        <f t="shared" si="389"/>
        <v>PASS</v>
      </c>
      <c r="Q2813" t="str">
        <f t="shared" si="390"/>
        <v>PASS</v>
      </c>
      <c r="R2813" t="str">
        <f t="shared" si="391"/>
        <v>PASS</v>
      </c>
      <c r="S2813" t="str">
        <f t="shared" si="392"/>
        <v>PASS</v>
      </c>
      <c r="T2813">
        <f t="shared" si="393"/>
        <v>100</v>
      </c>
      <c r="U2813" t="str">
        <f t="shared" si="394"/>
        <v>Low</v>
      </c>
      <c r="V2813" t="str">
        <f t="shared" si="395"/>
        <v>Clean</v>
      </c>
    </row>
    <row r="2814" spans="1:22" x14ac:dyDescent="0.3">
      <c r="A2814" t="str">
        <f>Raw_Data!A2814</f>
        <v>6252840</v>
      </c>
      <c r="B2814">
        <f>Raw_Data!B2814</f>
        <v>45684</v>
      </c>
      <c r="C2814" t="str">
        <f>Raw_Data!C2814</f>
        <v>TRUEPLUS ULTRA THIN 30G LAN</v>
      </c>
      <c r="D2814" t="str">
        <f>Raw_Data!D2814</f>
        <v>56151014401</v>
      </c>
      <c r="E2814" t="str">
        <f>Raw_Data!E2814</f>
        <v>GIBBS, JON</v>
      </c>
      <c r="F2814" t="str">
        <f>Raw_Data!F2814</f>
        <v>1700896156</v>
      </c>
      <c r="G2814" t="str">
        <f>Raw_Data!H2814</f>
        <v>0</v>
      </c>
      <c r="H2814">
        <f>IFERROR(VLOOKUP(G2814,Store_Map!$A$2:$I$100,3,FALSE),"")</f>
        <v>0</v>
      </c>
      <c r="I2814">
        <f>IFERROR(VLOOKUP(G2814,Store_Map!$A$2:$I$100,4,FALSE),"")</f>
        <v>0</v>
      </c>
      <c r="J2814">
        <f>IFERROR(VLOOKUP(G2814,Store_Map!$A$2:$I$100,5,FALSE),"")</f>
        <v>0</v>
      </c>
      <c r="K2814">
        <f>IFERROR(VLOOKUP(G2814,Store_Map!$A$2:$I$100,6,FALSE),"")</f>
        <v>0</v>
      </c>
      <c r="L2814">
        <f>IFERROR(VLOOKUP(G2814,Store_Map!$A$2:$I$100,7,FALSE),"")</f>
        <v>0</v>
      </c>
      <c r="M2814">
        <f>IFERROR(VLOOKUP(G2814,Store_Map!$A$2:$I$100,8,FALSE),"")</f>
        <v>0</v>
      </c>
      <c r="N2814">
        <f t="shared" si="387"/>
        <v>0</v>
      </c>
      <c r="O2814" t="str">
        <f t="shared" si="388"/>
        <v>PASS</v>
      </c>
      <c r="P2814" t="str">
        <f t="shared" si="389"/>
        <v>PASS</v>
      </c>
      <c r="Q2814" t="str">
        <f t="shared" si="390"/>
        <v>PASS</v>
      </c>
      <c r="R2814" t="str">
        <f t="shared" si="391"/>
        <v>PASS</v>
      </c>
      <c r="S2814" t="str">
        <f t="shared" si="392"/>
        <v>PASS</v>
      </c>
      <c r="T2814">
        <f t="shared" si="393"/>
        <v>100</v>
      </c>
      <c r="U2814" t="str">
        <f t="shared" si="394"/>
        <v>Low</v>
      </c>
      <c r="V2814" t="str">
        <f t="shared" si="395"/>
        <v>Clean</v>
      </c>
    </row>
    <row r="2815" spans="1:22" x14ac:dyDescent="0.3">
      <c r="A2815" t="str">
        <f>Raw_Data!A2815</f>
        <v>6252841</v>
      </c>
      <c r="B2815">
        <f>Raw_Data!B2815</f>
        <v>45684</v>
      </c>
      <c r="C2815" t="str">
        <f>Raw_Data!C2815</f>
        <v>LANTUS SOLOSTAR 100 UNIT/ML</v>
      </c>
      <c r="D2815" t="str">
        <f>Raw_Data!D2815</f>
        <v>88221905</v>
      </c>
      <c r="E2815" t="str">
        <f>Raw_Data!E2815</f>
        <v>GIBBS, JON</v>
      </c>
      <c r="F2815" t="str">
        <f>Raw_Data!F2815</f>
        <v>1700896156</v>
      </c>
      <c r="G2815" t="str">
        <f>Raw_Data!H2815</f>
        <v>0</v>
      </c>
      <c r="H2815">
        <f>IFERROR(VLOOKUP(G2815,Store_Map!$A$2:$I$100,3,FALSE),"")</f>
        <v>0</v>
      </c>
      <c r="I2815">
        <f>IFERROR(VLOOKUP(G2815,Store_Map!$A$2:$I$100,4,FALSE),"")</f>
        <v>0</v>
      </c>
      <c r="J2815">
        <f>IFERROR(VLOOKUP(G2815,Store_Map!$A$2:$I$100,5,FALSE),"")</f>
        <v>0</v>
      </c>
      <c r="K2815">
        <f>IFERROR(VLOOKUP(G2815,Store_Map!$A$2:$I$100,6,FALSE),"")</f>
        <v>0</v>
      </c>
      <c r="L2815">
        <f>IFERROR(VLOOKUP(G2815,Store_Map!$A$2:$I$100,7,FALSE),"")</f>
        <v>0</v>
      </c>
      <c r="M2815">
        <f>IFERROR(VLOOKUP(G2815,Store_Map!$A$2:$I$100,8,FALSE),"")</f>
        <v>0</v>
      </c>
      <c r="N2815">
        <f t="shared" si="387"/>
        <v>0</v>
      </c>
      <c r="O2815" t="str">
        <f t="shared" si="388"/>
        <v>PASS</v>
      </c>
      <c r="P2815" t="str">
        <f t="shared" si="389"/>
        <v>REVIEW</v>
      </c>
      <c r="Q2815" t="str">
        <f t="shared" si="390"/>
        <v>PASS</v>
      </c>
      <c r="R2815" t="str">
        <f t="shared" si="391"/>
        <v>PASS</v>
      </c>
      <c r="S2815" t="str">
        <f t="shared" si="392"/>
        <v>REVIEW</v>
      </c>
      <c r="T2815">
        <f t="shared" si="393"/>
        <v>90</v>
      </c>
      <c r="U2815" t="str">
        <f t="shared" si="394"/>
        <v>Low</v>
      </c>
      <c r="V2815" t="str">
        <f t="shared" si="395"/>
        <v>Invalid NDC</v>
      </c>
    </row>
    <row r="2816" spans="1:22" x14ac:dyDescent="0.3">
      <c r="A2816" t="str">
        <f>Raw_Data!A2816</f>
        <v>6252843</v>
      </c>
      <c r="B2816">
        <f>Raw_Data!B2816</f>
        <v>45684</v>
      </c>
      <c r="C2816" t="str">
        <f>Raw_Data!C2816</f>
        <v>CYCLOBENZAPRINE 10 MG TABLE</v>
      </c>
      <c r="D2816" t="str">
        <f>Raw_Data!D2816</f>
        <v>69097084615</v>
      </c>
      <c r="E2816" t="str">
        <f>Raw_Data!E2816</f>
        <v>GIBBS, JON</v>
      </c>
      <c r="F2816" t="str">
        <f>Raw_Data!F2816</f>
        <v>1700896156</v>
      </c>
      <c r="G2816" t="str">
        <f>Raw_Data!H2816</f>
        <v>0</v>
      </c>
      <c r="H2816">
        <f>IFERROR(VLOOKUP(G2816,Store_Map!$A$2:$I$100,3,FALSE),"")</f>
        <v>0</v>
      </c>
      <c r="I2816">
        <f>IFERROR(VLOOKUP(G2816,Store_Map!$A$2:$I$100,4,FALSE),"")</f>
        <v>0</v>
      </c>
      <c r="J2816">
        <f>IFERROR(VLOOKUP(G2816,Store_Map!$A$2:$I$100,5,FALSE),"")</f>
        <v>0</v>
      </c>
      <c r="K2816">
        <f>IFERROR(VLOOKUP(G2816,Store_Map!$A$2:$I$100,6,FALSE),"")</f>
        <v>0</v>
      </c>
      <c r="L2816">
        <f>IFERROR(VLOOKUP(G2816,Store_Map!$A$2:$I$100,7,FALSE),"")</f>
        <v>0</v>
      </c>
      <c r="M2816">
        <f>IFERROR(VLOOKUP(G2816,Store_Map!$A$2:$I$100,8,FALSE),"")</f>
        <v>0</v>
      </c>
      <c r="N2816">
        <f t="shared" si="387"/>
        <v>0</v>
      </c>
      <c r="O2816" t="str">
        <f t="shared" si="388"/>
        <v>PASS</v>
      </c>
      <c r="P2816" t="str">
        <f t="shared" si="389"/>
        <v>PASS</v>
      </c>
      <c r="Q2816" t="str">
        <f t="shared" si="390"/>
        <v>PASS</v>
      </c>
      <c r="R2816" t="str">
        <f t="shared" si="391"/>
        <v>PASS</v>
      </c>
      <c r="S2816" t="str">
        <f t="shared" si="392"/>
        <v>PASS</v>
      </c>
      <c r="T2816">
        <f t="shared" si="393"/>
        <v>100</v>
      </c>
      <c r="U2816" t="str">
        <f t="shared" si="394"/>
        <v>Low</v>
      </c>
      <c r="V2816" t="str">
        <f t="shared" si="395"/>
        <v>Clean</v>
      </c>
    </row>
    <row r="2817" spans="1:22" x14ac:dyDescent="0.3">
      <c r="A2817" t="str">
        <f>Raw_Data!A2817</f>
        <v>6252844</v>
      </c>
      <c r="B2817">
        <f>Raw_Data!B2817</f>
        <v>45684</v>
      </c>
      <c r="C2817" t="str">
        <f>Raw_Data!C2817</f>
        <v>FLUCONAZOLE 150 MG TABLET</v>
      </c>
      <c r="D2817" t="str">
        <f>Raw_Data!D2817</f>
        <v>57237000511</v>
      </c>
      <c r="E2817" t="str">
        <f>Raw_Data!E2817</f>
        <v>GIBBS, JON</v>
      </c>
      <c r="F2817" t="str">
        <f>Raw_Data!F2817</f>
        <v>1700896156</v>
      </c>
      <c r="G2817" t="str">
        <f>Raw_Data!H2817</f>
        <v>0</v>
      </c>
      <c r="H2817">
        <f>IFERROR(VLOOKUP(G2817,Store_Map!$A$2:$I$100,3,FALSE),"")</f>
        <v>0</v>
      </c>
      <c r="I2817">
        <f>IFERROR(VLOOKUP(G2817,Store_Map!$A$2:$I$100,4,FALSE),"")</f>
        <v>0</v>
      </c>
      <c r="J2817">
        <f>IFERROR(VLOOKUP(G2817,Store_Map!$A$2:$I$100,5,FALSE),"")</f>
        <v>0</v>
      </c>
      <c r="K2817">
        <f>IFERROR(VLOOKUP(G2817,Store_Map!$A$2:$I$100,6,FALSE),"")</f>
        <v>0</v>
      </c>
      <c r="L2817">
        <f>IFERROR(VLOOKUP(G2817,Store_Map!$A$2:$I$100,7,FALSE),"")</f>
        <v>0</v>
      </c>
      <c r="M2817">
        <f>IFERROR(VLOOKUP(G2817,Store_Map!$A$2:$I$100,8,FALSE),"")</f>
        <v>0</v>
      </c>
      <c r="N2817">
        <f t="shared" si="387"/>
        <v>0</v>
      </c>
      <c r="O2817" t="str">
        <f t="shared" si="388"/>
        <v>PASS</v>
      </c>
      <c r="P2817" t="str">
        <f t="shared" si="389"/>
        <v>PASS</v>
      </c>
      <c r="Q2817" t="str">
        <f t="shared" si="390"/>
        <v>PASS</v>
      </c>
      <c r="R2817" t="str">
        <f t="shared" si="391"/>
        <v>PASS</v>
      </c>
      <c r="S2817" t="str">
        <f t="shared" si="392"/>
        <v>PASS</v>
      </c>
      <c r="T2817">
        <f t="shared" si="393"/>
        <v>100</v>
      </c>
      <c r="U2817" t="str">
        <f t="shared" si="394"/>
        <v>Low</v>
      </c>
      <c r="V2817" t="str">
        <f t="shared" si="395"/>
        <v>Clean</v>
      </c>
    </row>
    <row r="2818" spans="1:22" x14ac:dyDescent="0.3">
      <c r="A2818" t="str">
        <f>Raw_Data!A2818</f>
        <v>6252845</v>
      </c>
      <c r="B2818">
        <f>Raw_Data!B2818</f>
        <v>45684</v>
      </c>
      <c r="C2818" t="str">
        <f>Raw_Data!C2818</f>
        <v>ALBUTEROL HFA 90 MCG INHALE</v>
      </c>
      <c r="D2818" t="str">
        <f>Raw_Data!D2818</f>
        <v>93317431</v>
      </c>
      <c r="E2818" t="str">
        <f>Raw_Data!E2818</f>
        <v>GIBBS, JON</v>
      </c>
      <c r="F2818" t="str">
        <f>Raw_Data!F2818</f>
        <v>1700896156</v>
      </c>
      <c r="G2818" t="str">
        <f>Raw_Data!H2818</f>
        <v>0</v>
      </c>
      <c r="H2818">
        <f>IFERROR(VLOOKUP(G2818,Store_Map!$A$2:$I$100,3,FALSE),"")</f>
        <v>0</v>
      </c>
      <c r="I2818">
        <f>IFERROR(VLOOKUP(G2818,Store_Map!$A$2:$I$100,4,FALSE),"")</f>
        <v>0</v>
      </c>
      <c r="J2818">
        <f>IFERROR(VLOOKUP(G2818,Store_Map!$A$2:$I$100,5,FALSE),"")</f>
        <v>0</v>
      </c>
      <c r="K2818">
        <f>IFERROR(VLOOKUP(G2818,Store_Map!$A$2:$I$100,6,FALSE),"")</f>
        <v>0</v>
      </c>
      <c r="L2818">
        <f>IFERROR(VLOOKUP(G2818,Store_Map!$A$2:$I$100,7,FALSE),"")</f>
        <v>0</v>
      </c>
      <c r="M2818">
        <f>IFERROR(VLOOKUP(G2818,Store_Map!$A$2:$I$100,8,FALSE),"")</f>
        <v>0</v>
      </c>
      <c r="N2818">
        <f t="shared" ref="N2818:N2881" si="396">COUNTBLANK(A2818:M2818)</f>
        <v>0</v>
      </c>
      <c r="O2818" t="str">
        <f t="shared" ref="O2818:O2881" si="397">IF(AND(F2818&lt;&gt;"",LEN(F2818)=10,ISNUMBER(--F2818)),"PASS","REVIEW")</f>
        <v>PASS</v>
      </c>
      <c r="P2818" t="str">
        <f t="shared" ref="P2818:P2881" si="398">IF(AND(D2818&lt;&gt;"",OR(LEN(D2818)=10,LEN(D2818)=11),ISNUMBER(--D2818)),"PASS","REVIEW")</f>
        <v>REVIEW</v>
      </c>
      <c r="Q2818" t="str">
        <f t="shared" ref="Q2818:Q2881" si="399">IF(H2818&lt;&gt;"","PASS","REVIEW")</f>
        <v>PASS</v>
      </c>
      <c r="R2818" t="str">
        <f t="shared" ref="R2818:R2881" si="400">IF(AND(I2818&lt;&gt;"",J2818&lt;&gt;"",K2818&lt;&gt;"",L2818&lt;&gt;"",M2818&lt;&gt;""),"PASS","REVIEW")</f>
        <v>PASS</v>
      </c>
      <c r="S2818" t="str">
        <f t="shared" ref="S2818:S2881" si="401">IF(OR(N2818&gt;0,O2818="REVIEW",P2818="REVIEW",Q2818="REVIEW",R2818="REVIEW"),"REVIEW","PASS")</f>
        <v>REVIEW</v>
      </c>
      <c r="T2818">
        <f t="shared" ref="T2818:T2881" si="402">MAX(0,100-(N2818*5)-IF(O2818="REVIEW",15,0)-IF(P2818="REVIEW",10,0)-IF(Q2818="REVIEW",10,0)-IF(R2818="REVIEW",20,0))</f>
        <v>90</v>
      </c>
      <c r="U2818" t="str">
        <f t="shared" ref="U2818:U2881" si="403">IF(T2818&gt;=90,"Low",IF(T2818&gt;=70,"Medium","High"))</f>
        <v>Low</v>
      </c>
      <c r="V2818" t="str">
        <f t="shared" ref="V2818:V2881" si="404">IF(N2818&gt;0,"Missing required fields",IF(O2818="REVIEW","Invalid provider NPI",IF(P2818="REVIEW","Invalid NDC",IF(Q2818="REVIEW","Store mapping incomplete",IF(R2818="REVIEW","Entity mapping incomplete","Clean")))))</f>
        <v>Invalid NDC</v>
      </c>
    </row>
    <row r="2819" spans="1:22" x14ac:dyDescent="0.3">
      <c r="A2819" t="str">
        <f>Raw_Data!A2819</f>
        <v>6252846</v>
      </c>
      <c r="B2819">
        <f>Raw_Data!B2819</f>
        <v>45684</v>
      </c>
      <c r="C2819" t="str">
        <f>Raw_Data!C2819</f>
        <v>BENZONATATE 200 MG CAPSULE</v>
      </c>
      <c r="D2819" t="str">
        <f>Raw_Data!D2819</f>
        <v>42806071501</v>
      </c>
      <c r="E2819" t="str">
        <f>Raw_Data!E2819</f>
        <v>GIBBS, JON</v>
      </c>
      <c r="F2819" t="str">
        <f>Raw_Data!F2819</f>
        <v>1700896156</v>
      </c>
      <c r="G2819" t="str">
        <f>Raw_Data!H2819</f>
        <v>0</v>
      </c>
      <c r="H2819">
        <f>IFERROR(VLOOKUP(G2819,Store_Map!$A$2:$I$100,3,FALSE),"")</f>
        <v>0</v>
      </c>
      <c r="I2819">
        <f>IFERROR(VLOOKUP(G2819,Store_Map!$A$2:$I$100,4,FALSE),"")</f>
        <v>0</v>
      </c>
      <c r="J2819">
        <f>IFERROR(VLOOKUP(G2819,Store_Map!$A$2:$I$100,5,FALSE),"")</f>
        <v>0</v>
      </c>
      <c r="K2819">
        <f>IFERROR(VLOOKUP(G2819,Store_Map!$A$2:$I$100,6,FALSE),"")</f>
        <v>0</v>
      </c>
      <c r="L2819">
        <f>IFERROR(VLOOKUP(G2819,Store_Map!$A$2:$I$100,7,FALSE),"")</f>
        <v>0</v>
      </c>
      <c r="M2819">
        <f>IFERROR(VLOOKUP(G2819,Store_Map!$A$2:$I$100,8,FALSE),"")</f>
        <v>0</v>
      </c>
      <c r="N2819">
        <f t="shared" si="396"/>
        <v>0</v>
      </c>
      <c r="O2819" t="str">
        <f t="shared" si="397"/>
        <v>PASS</v>
      </c>
      <c r="P2819" t="str">
        <f t="shared" si="398"/>
        <v>PASS</v>
      </c>
      <c r="Q2819" t="str">
        <f t="shared" si="399"/>
        <v>PASS</v>
      </c>
      <c r="R2819" t="str">
        <f t="shared" si="400"/>
        <v>PASS</v>
      </c>
      <c r="S2819" t="str">
        <f t="shared" si="401"/>
        <v>PASS</v>
      </c>
      <c r="T2819">
        <f t="shared" si="402"/>
        <v>100</v>
      </c>
      <c r="U2819" t="str">
        <f t="shared" si="403"/>
        <v>Low</v>
      </c>
      <c r="V2819" t="str">
        <f t="shared" si="404"/>
        <v>Clean</v>
      </c>
    </row>
    <row r="2820" spans="1:22" x14ac:dyDescent="0.3">
      <c r="A2820" t="str">
        <f>Raw_Data!A2820</f>
        <v>6238779</v>
      </c>
      <c r="B2820">
        <f>Raw_Data!B2820</f>
        <v>45684</v>
      </c>
      <c r="C2820" t="str">
        <f>Raw_Data!C2820</f>
        <v>FUROSEMIDE 40 MG TABLET</v>
      </c>
      <c r="D2820" t="str">
        <f>Raw_Data!D2820</f>
        <v>69315011710</v>
      </c>
      <c r="E2820" t="str">
        <f>Raw_Data!E2820</f>
        <v>BYNE, EDMUND</v>
      </c>
      <c r="F2820" t="str">
        <f>Raw_Data!F2820</f>
        <v>1033186648</v>
      </c>
      <c r="G2820" t="str">
        <f>Raw_Data!H2820</f>
        <v>0</v>
      </c>
      <c r="H2820">
        <f>IFERROR(VLOOKUP(G2820,Store_Map!$A$2:$I$100,3,FALSE),"")</f>
        <v>0</v>
      </c>
      <c r="I2820">
        <f>IFERROR(VLOOKUP(G2820,Store_Map!$A$2:$I$100,4,FALSE),"")</f>
        <v>0</v>
      </c>
      <c r="J2820">
        <f>IFERROR(VLOOKUP(G2820,Store_Map!$A$2:$I$100,5,FALSE),"")</f>
        <v>0</v>
      </c>
      <c r="K2820">
        <f>IFERROR(VLOOKUP(G2820,Store_Map!$A$2:$I$100,6,FALSE),"")</f>
        <v>0</v>
      </c>
      <c r="L2820">
        <f>IFERROR(VLOOKUP(G2820,Store_Map!$A$2:$I$100,7,FALSE),"")</f>
        <v>0</v>
      </c>
      <c r="M2820">
        <f>IFERROR(VLOOKUP(G2820,Store_Map!$A$2:$I$100,8,FALSE),"")</f>
        <v>0</v>
      </c>
      <c r="N2820">
        <f t="shared" si="396"/>
        <v>0</v>
      </c>
      <c r="O2820" t="str">
        <f t="shared" si="397"/>
        <v>PASS</v>
      </c>
      <c r="P2820" t="str">
        <f t="shared" si="398"/>
        <v>PASS</v>
      </c>
      <c r="Q2820" t="str">
        <f t="shared" si="399"/>
        <v>PASS</v>
      </c>
      <c r="R2820" t="str">
        <f t="shared" si="400"/>
        <v>PASS</v>
      </c>
      <c r="S2820" t="str">
        <f t="shared" si="401"/>
        <v>PASS</v>
      </c>
      <c r="T2820">
        <f t="shared" si="402"/>
        <v>100</v>
      </c>
      <c r="U2820" t="str">
        <f t="shared" si="403"/>
        <v>Low</v>
      </c>
      <c r="V2820" t="str">
        <f t="shared" si="404"/>
        <v>Clean</v>
      </c>
    </row>
    <row r="2821" spans="1:22" x14ac:dyDescent="0.3">
      <c r="A2821" t="str">
        <f>Raw_Data!A2821</f>
        <v>6238780</v>
      </c>
      <c r="B2821">
        <f>Raw_Data!B2821</f>
        <v>45684</v>
      </c>
      <c r="C2821" t="str">
        <f>Raw_Data!C2821</f>
        <v>OMEPRAZOLE DR 40 MG CAPSULE</v>
      </c>
      <c r="D2821" t="str">
        <f>Raw_Data!D2821</f>
        <v>68382050010</v>
      </c>
      <c r="E2821" t="str">
        <f>Raw_Data!E2821</f>
        <v>BYNE, EDMUND</v>
      </c>
      <c r="F2821" t="str">
        <f>Raw_Data!F2821</f>
        <v>1033186648</v>
      </c>
      <c r="G2821" t="str">
        <f>Raw_Data!H2821</f>
        <v>0</v>
      </c>
      <c r="H2821">
        <f>IFERROR(VLOOKUP(G2821,Store_Map!$A$2:$I$100,3,FALSE),"")</f>
        <v>0</v>
      </c>
      <c r="I2821">
        <f>IFERROR(VLOOKUP(G2821,Store_Map!$A$2:$I$100,4,FALSE),"")</f>
        <v>0</v>
      </c>
      <c r="J2821">
        <f>IFERROR(VLOOKUP(G2821,Store_Map!$A$2:$I$100,5,FALSE),"")</f>
        <v>0</v>
      </c>
      <c r="K2821">
        <f>IFERROR(VLOOKUP(G2821,Store_Map!$A$2:$I$100,6,FALSE),"")</f>
        <v>0</v>
      </c>
      <c r="L2821">
        <f>IFERROR(VLOOKUP(G2821,Store_Map!$A$2:$I$100,7,FALSE),"")</f>
        <v>0</v>
      </c>
      <c r="M2821">
        <f>IFERROR(VLOOKUP(G2821,Store_Map!$A$2:$I$100,8,FALSE),"")</f>
        <v>0</v>
      </c>
      <c r="N2821">
        <f t="shared" si="396"/>
        <v>0</v>
      </c>
      <c r="O2821" t="str">
        <f t="shared" si="397"/>
        <v>PASS</v>
      </c>
      <c r="P2821" t="str">
        <f t="shared" si="398"/>
        <v>PASS</v>
      </c>
      <c r="Q2821" t="str">
        <f t="shared" si="399"/>
        <v>PASS</v>
      </c>
      <c r="R2821" t="str">
        <f t="shared" si="400"/>
        <v>PASS</v>
      </c>
      <c r="S2821" t="str">
        <f t="shared" si="401"/>
        <v>PASS</v>
      </c>
      <c r="T2821">
        <f t="shared" si="402"/>
        <v>100</v>
      </c>
      <c r="U2821" t="str">
        <f t="shared" si="403"/>
        <v>Low</v>
      </c>
      <c r="V2821" t="str">
        <f t="shared" si="404"/>
        <v>Clean</v>
      </c>
    </row>
    <row r="2822" spans="1:22" x14ac:dyDescent="0.3">
      <c r="A2822" t="str">
        <f>Raw_Data!A2822</f>
        <v>6238782</v>
      </c>
      <c r="B2822">
        <f>Raw_Data!B2822</f>
        <v>45684</v>
      </c>
      <c r="C2822" t="str">
        <f>Raw_Data!C2822</f>
        <v>POTASSIUM CL ER 20 MEQ TABL</v>
      </c>
      <c r="D2822" t="str">
        <f>Raw_Data!D2822</f>
        <v>832532511</v>
      </c>
      <c r="E2822" t="str">
        <f>Raw_Data!E2822</f>
        <v>BYNE, EDMUND</v>
      </c>
      <c r="F2822" t="str">
        <f>Raw_Data!F2822</f>
        <v>1033186648</v>
      </c>
      <c r="G2822" t="str">
        <f>Raw_Data!H2822</f>
        <v>0</v>
      </c>
      <c r="H2822">
        <f>IFERROR(VLOOKUP(G2822,Store_Map!$A$2:$I$100,3,FALSE),"")</f>
        <v>0</v>
      </c>
      <c r="I2822">
        <f>IFERROR(VLOOKUP(G2822,Store_Map!$A$2:$I$100,4,FALSE),"")</f>
        <v>0</v>
      </c>
      <c r="J2822">
        <f>IFERROR(VLOOKUP(G2822,Store_Map!$A$2:$I$100,5,FALSE),"")</f>
        <v>0</v>
      </c>
      <c r="K2822">
        <f>IFERROR(VLOOKUP(G2822,Store_Map!$A$2:$I$100,6,FALSE),"")</f>
        <v>0</v>
      </c>
      <c r="L2822">
        <f>IFERROR(VLOOKUP(G2822,Store_Map!$A$2:$I$100,7,FALSE),"")</f>
        <v>0</v>
      </c>
      <c r="M2822">
        <f>IFERROR(VLOOKUP(G2822,Store_Map!$A$2:$I$100,8,FALSE),"")</f>
        <v>0</v>
      </c>
      <c r="N2822">
        <f t="shared" si="396"/>
        <v>0</v>
      </c>
      <c r="O2822" t="str">
        <f t="shared" si="397"/>
        <v>PASS</v>
      </c>
      <c r="P2822" t="str">
        <f t="shared" si="398"/>
        <v>REVIEW</v>
      </c>
      <c r="Q2822" t="str">
        <f t="shared" si="399"/>
        <v>PASS</v>
      </c>
      <c r="R2822" t="str">
        <f t="shared" si="400"/>
        <v>PASS</v>
      </c>
      <c r="S2822" t="str">
        <f t="shared" si="401"/>
        <v>REVIEW</v>
      </c>
      <c r="T2822">
        <f t="shared" si="402"/>
        <v>90</v>
      </c>
      <c r="U2822" t="str">
        <f t="shared" si="403"/>
        <v>Low</v>
      </c>
      <c r="V2822" t="str">
        <f t="shared" si="404"/>
        <v>Invalid NDC</v>
      </c>
    </row>
    <row r="2823" spans="1:22" x14ac:dyDescent="0.3">
      <c r="A2823" t="str">
        <f>Raw_Data!A2823</f>
        <v>6238784</v>
      </c>
      <c r="B2823">
        <f>Raw_Data!B2823</f>
        <v>45684</v>
      </c>
      <c r="C2823" t="str">
        <f>Raw_Data!C2823</f>
        <v>LOSARTAN POTASSIUM 50 MG TA</v>
      </c>
      <c r="D2823" t="str">
        <f>Raw_Data!D2823</f>
        <v>65862020299</v>
      </c>
      <c r="E2823" t="str">
        <f>Raw_Data!E2823</f>
        <v>BYNE, EDMUND</v>
      </c>
      <c r="F2823" t="str">
        <f>Raw_Data!F2823</f>
        <v>1033186648</v>
      </c>
      <c r="G2823" t="str">
        <f>Raw_Data!H2823</f>
        <v>0</v>
      </c>
      <c r="H2823">
        <f>IFERROR(VLOOKUP(G2823,Store_Map!$A$2:$I$100,3,FALSE),"")</f>
        <v>0</v>
      </c>
      <c r="I2823">
        <f>IFERROR(VLOOKUP(G2823,Store_Map!$A$2:$I$100,4,FALSE),"")</f>
        <v>0</v>
      </c>
      <c r="J2823">
        <f>IFERROR(VLOOKUP(G2823,Store_Map!$A$2:$I$100,5,FALSE),"")</f>
        <v>0</v>
      </c>
      <c r="K2823">
        <f>IFERROR(VLOOKUP(G2823,Store_Map!$A$2:$I$100,6,FALSE),"")</f>
        <v>0</v>
      </c>
      <c r="L2823">
        <f>IFERROR(VLOOKUP(G2823,Store_Map!$A$2:$I$100,7,FALSE),"")</f>
        <v>0</v>
      </c>
      <c r="M2823">
        <f>IFERROR(VLOOKUP(G2823,Store_Map!$A$2:$I$100,8,FALSE),"")</f>
        <v>0</v>
      </c>
      <c r="N2823">
        <f t="shared" si="396"/>
        <v>0</v>
      </c>
      <c r="O2823" t="str">
        <f t="shared" si="397"/>
        <v>PASS</v>
      </c>
      <c r="P2823" t="str">
        <f t="shared" si="398"/>
        <v>PASS</v>
      </c>
      <c r="Q2823" t="str">
        <f t="shared" si="399"/>
        <v>PASS</v>
      </c>
      <c r="R2823" t="str">
        <f t="shared" si="400"/>
        <v>PASS</v>
      </c>
      <c r="S2823" t="str">
        <f t="shared" si="401"/>
        <v>PASS</v>
      </c>
      <c r="T2823">
        <f t="shared" si="402"/>
        <v>100</v>
      </c>
      <c r="U2823" t="str">
        <f t="shared" si="403"/>
        <v>Low</v>
      </c>
      <c r="V2823" t="str">
        <f t="shared" si="404"/>
        <v>Clean</v>
      </c>
    </row>
    <row r="2824" spans="1:22" x14ac:dyDescent="0.3">
      <c r="A2824" t="str">
        <f>Raw_Data!A2824</f>
        <v>6238786</v>
      </c>
      <c r="B2824">
        <f>Raw_Data!B2824</f>
        <v>45684</v>
      </c>
      <c r="C2824" t="str">
        <f>Raw_Data!C2824</f>
        <v>DILTIAZEM 24HR ER 360 MG CA</v>
      </c>
      <c r="D2824" t="str">
        <f>Raw_Data!D2824</f>
        <v>68682037190</v>
      </c>
      <c r="E2824" t="str">
        <f>Raw_Data!E2824</f>
        <v>BYNE, EDMUND</v>
      </c>
      <c r="F2824" t="str">
        <f>Raw_Data!F2824</f>
        <v>1033186648</v>
      </c>
      <c r="G2824" t="str">
        <f>Raw_Data!H2824</f>
        <v>0</v>
      </c>
      <c r="H2824">
        <f>IFERROR(VLOOKUP(G2824,Store_Map!$A$2:$I$100,3,FALSE),"")</f>
        <v>0</v>
      </c>
      <c r="I2824">
        <f>IFERROR(VLOOKUP(G2824,Store_Map!$A$2:$I$100,4,FALSE),"")</f>
        <v>0</v>
      </c>
      <c r="J2824">
        <f>IFERROR(VLOOKUP(G2824,Store_Map!$A$2:$I$100,5,FALSE),"")</f>
        <v>0</v>
      </c>
      <c r="K2824">
        <f>IFERROR(VLOOKUP(G2824,Store_Map!$A$2:$I$100,6,FALSE),"")</f>
        <v>0</v>
      </c>
      <c r="L2824">
        <f>IFERROR(VLOOKUP(G2824,Store_Map!$A$2:$I$100,7,FALSE),"")</f>
        <v>0</v>
      </c>
      <c r="M2824">
        <f>IFERROR(VLOOKUP(G2824,Store_Map!$A$2:$I$100,8,FALSE),"")</f>
        <v>0</v>
      </c>
      <c r="N2824">
        <f t="shared" si="396"/>
        <v>0</v>
      </c>
      <c r="O2824" t="str">
        <f t="shared" si="397"/>
        <v>PASS</v>
      </c>
      <c r="P2824" t="str">
        <f t="shared" si="398"/>
        <v>PASS</v>
      </c>
      <c r="Q2824" t="str">
        <f t="shared" si="399"/>
        <v>PASS</v>
      </c>
      <c r="R2824" t="str">
        <f t="shared" si="400"/>
        <v>PASS</v>
      </c>
      <c r="S2824" t="str">
        <f t="shared" si="401"/>
        <v>PASS</v>
      </c>
      <c r="T2824">
        <f t="shared" si="402"/>
        <v>100</v>
      </c>
      <c r="U2824" t="str">
        <f t="shared" si="403"/>
        <v>Low</v>
      </c>
      <c r="V2824" t="str">
        <f t="shared" si="404"/>
        <v>Clean</v>
      </c>
    </row>
    <row r="2825" spans="1:22" x14ac:dyDescent="0.3">
      <c r="A2825" t="str">
        <f>Raw_Data!A2825</f>
        <v>6233882</v>
      </c>
      <c r="B2825">
        <f>Raw_Data!B2825</f>
        <v>45684</v>
      </c>
      <c r="C2825" t="str">
        <f>Raw_Data!C2825</f>
        <v>PROAIR RESPICLICK 90 MCG IN</v>
      </c>
      <c r="D2825" t="str">
        <f>Raw_Data!D2825</f>
        <v>59310058020</v>
      </c>
      <c r="E2825" t="str">
        <f>Raw_Data!E2825</f>
        <v>BYNE, EDMUND</v>
      </c>
      <c r="F2825" t="str">
        <f>Raw_Data!F2825</f>
        <v>1033186648</v>
      </c>
      <c r="G2825" t="str">
        <f>Raw_Data!H2825</f>
        <v>0</v>
      </c>
      <c r="H2825">
        <f>IFERROR(VLOOKUP(G2825,Store_Map!$A$2:$I$100,3,FALSE),"")</f>
        <v>0</v>
      </c>
      <c r="I2825">
        <f>IFERROR(VLOOKUP(G2825,Store_Map!$A$2:$I$100,4,FALSE),"")</f>
        <v>0</v>
      </c>
      <c r="J2825">
        <f>IFERROR(VLOOKUP(G2825,Store_Map!$A$2:$I$100,5,FALSE),"")</f>
        <v>0</v>
      </c>
      <c r="K2825">
        <f>IFERROR(VLOOKUP(G2825,Store_Map!$A$2:$I$100,6,FALSE),"")</f>
        <v>0</v>
      </c>
      <c r="L2825">
        <f>IFERROR(VLOOKUP(G2825,Store_Map!$A$2:$I$100,7,FALSE),"")</f>
        <v>0</v>
      </c>
      <c r="M2825">
        <f>IFERROR(VLOOKUP(G2825,Store_Map!$A$2:$I$100,8,FALSE),"")</f>
        <v>0</v>
      </c>
      <c r="N2825">
        <f t="shared" si="396"/>
        <v>0</v>
      </c>
      <c r="O2825" t="str">
        <f t="shared" si="397"/>
        <v>PASS</v>
      </c>
      <c r="P2825" t="str">
        <f t="shared" si="398"/>
        <v>PASS</v>
      </c>
      <c r="Q2825" t="str">
        <f t="shared" si="399"/>
        <v>PASS</v>
      </c>
      <c r="R2825" t="str">
        <f t="shared" si="400"/>
        <v>PASS</v>
      </c>
      <c r="S2825" t="str">
        <f t="shared" si="401"/>
        <v>PASS</v>
      </c>
      <c r="T2825">
        <f t="shared" si="402"/>
        <v>100</v>
      </c>
      <c r="U2825" t="str">
        <f t="shared" si="403"/>
        <v>Low</v>
      </c>
      <c r="V2825" t="str">
        <f t="shared" si="404"/>
        <v>Clean</v>
      </c>
    </row>
    <row r="2826" spans="1:22" x14ac:dyDescent="0.3">
      <c r="A2826" t="str">
        <f>Raw_Data!A2826</f>
        <v>6244422</v>
      </c>
      <c r="B2826">
        <f>Raw_Data!B2826</f>
        <v>45684</v>
      </c>
      <c r="C2826" t="str">
        <f>Raw_Data!C2826</f>
        <v>SPIRONOLACTONE 25 MG TABLET</v>
      </c>
      <c r="D2826" t="str">
        <f>Raw_Data!D2826</f>
        <v>53489014305</v>
      </c>
      <c r="E2826" t="str">
        <f>Raw_Data!E2826</f>
        <v>GIBBS, JON</v>
      </c>
      <c r="F2826" t="str">
        <f>Raw_Data!F2826</f>
        <v>1700896156</v>
      </c>
      <c r="G2826" t="str">
        <f>Raw_Data!H2826</f>
        <v>0</v>
      </c>
      <c r="H2826">
        <f>IFERROR(VLOOKUP(G2826,Store_Map!$A$2:$I$100,3,FALSE),"")</f>
        <v>0</v>
      </c>
      <c r="I2826">
        <f>IFERROR(VLOOKUP(G2826,Store_Map!$A$2:$I$100,4,FALSE),"")</f>
        <v>0</v>
      </c>
      <c r="J2826">
        <f>IFERROR(VLOOKUP(G2826,Store_Map!$A$2:$I$100,5,FALSE),"")</f>
        <v>0</v>
      </c>
      <c r="K2826">
        <f>IFERROR(VLOOKUP(G2826,Store_Map!$A$2:$I$100,6,FALSE),"")</f>
        <v>0</v>
      </c>
      <c r="L2826">
        <f>IFERROR(VLOOKUP(G2826,Store_Map!$A$2:$I$100,7,FALSE),"")</f>
        <v>0</v>
      </c>
      <c r="M2826">
        <f>IFERROR(VLOOKUP(G2826,Store_Map!$A$2:$I$100,8,FALSE),"")</f>
        <v>0</v>
      </c>
      <c r="N2826">
        <f t="shared" si="396"/>
        <v>0</v>
      </c>
      <c r="O2826" t="str">
        <f t="shared" si="397"/>
        <v>PASS</v>
      </c>
      <c r="P2826" t="str">
        <f t="shared" si="398"/>
        <v>PASS</v>
      </c>
      <c r="Q2826" t="str">
        <f t="shared" si="399"/>
        <v>PASS</v>
      </c>
      <c r="R2826" t="str">
        <f t="shared" si="400"/>
        <v>PASS</v>
      </c>
      <c r="S2826" t="str">
        <f t="shared" si="401"/>
        <v>PASS</v>
      </c>
      <c r="T2826">
        <f t="shared" si="402"/>
        <v>100</v>
      </c>
      <c r="U2826" t="str">
        <f t="shared" si="403"/>
        <v>Low</v>
      </c>
      <c r="V2826" t="str">
        <f t="shared" si="404"/>
        <v>Clean</v>
      </c>
    </row>
    <row r="2827" spans="1:22" x14ac:dyDescent="0.3">
      <c r="A2827" t="str">
        <f>Raw_Data!A2827</f>
        <v>6239499</v>
      </c>
      <c r="B2827">
        <f>Raw_Data!B2827</f>
        <v>45684</v>
      </c>
      <c r="C2827" t="str">
        <f>Raw_Data!C2827</f>
        <v>*LOSARTAN-HCTZ 100-25 MG TA</v>
      </c>
      <c r="D2827" t="str">
        <f>Raw_Data!D2827</f>
        <v>43547042403</v>
      </c>
      <c r="E2827" t="str">
        <f>Raw_Data!E2827</f>
        <v>MACHADO, RODOLFO</v>
      </c>
      <c r="F2827" t="str">
        <f>Raw_Data!F2827</f>
        <v>1124235536</v>
      </c>
      <c r="G2827" t="str">
        <f>Raw_Data!H2827</f>
        <v>0</v>
      </c>
      <c r="H2827">
        <f>IFERROR(VLOOKUP(G2827,Store_Map!$A$2:$I$100,3,FALSE),"")</f>
        <v>0</v>
      </c>
      <c r="I2827">
        <f>IFERROR(VLOOKUP(G2827,Store_Map!$A$2:$I$100,4,FALSE),"")</f>
        <v>0</v>
      </c>
      <c r="J2827">
        <f>IFERROR(VLOOKUP(G2827,Store_Map!$A$2:$I$100,5,FALSE),"")</f>
        <v>0</v>
      </c>
      <c r="K2827">
        <f>IFERROR(VLOOKUP(G2827,Store_Map!$A$2:$I$100,6,FALSE),"")</f>
        <v>0</v>
      </c>
      <c r="L2827">
        <f>IFERROR(VLOOKUP(G2827,Store_Map!$A$2:$I$100,7,FALSE),"")</f>
        <v>0</v>
      </c>
      <c r="M2827">
        <f>IFERROR(VLOOKUP(G2827,Store_Map!$A$2:$I$100,8,FALSE),"")</f>
        <v>0</v>
      </c>
      <c r="N2827">
        <f t="shared" si="396"/>
        <v>0</v>
      </c>
      <c r="O2827" t="str">
        <f t="shared" si="397"/>
        <v>PASS</v>
      </c>
      <c r="P2827" t="str">
        <f t="shared" si="398"/>
        <v>PASS</v>
      </c>
      <c r="Q2827" t="str">
        <f t="shared" si="399"/>
        <v>PASS</v>
      </c>
      <c r="R2827" t="str">
        <f t="shared" si="400"/>
        <v>PASS</v>
      </c>
      <c r="S2827" t="str">
        <f t="shared" si="401"/>
        <v>PASS</v>
      </c>
      <c r="T2827">
        <f t="shared" si="402"/>
        <v>100</v>
      </c>
      <c r="U2827" t="str">
        <f t="shared" si="403"/>
        <v>Low</v>
      </c>
      <c r="V2827" t="str">
        <f t="shared" si="404"/>
        <v>Clean</v>
      </c>
    </row>
    <row r="2828" spans="1:22" x14ac:dyDescent="0.3">
      <c r="A2828" t="str">
        <f>Raw_Data!A2828</f>
        <v>6234153</v>
      </c>
      <c r="B2828">
        <f>Raw_Data!B2828</f>
        <v>45684</v>
      </c>
      <c r="C2828" t="str">
        <f>Raw_Data!C2828</f>
        <v>SERTRALINE HCL 25 MG TABLET</v>
      </c>
      <c r="D2828" t="str">
        <f>Raw_Data!D2828</f>
        <v>68180035103</v>
      </c>
      <c r="E2828" t="str">
        <f>Raw_Data!E2828</f>
        <v>STEINER, DAVID</v>
      </c>
      <c r="F2828" t="str">
        <f>Raw_Data!F2828</f>
        <v>1972508802</v>
      </c>
      <c r="G2828" t="str">
        <f>Raw_Data!H2828</f>
        <v>0</v>
      </c>
      <c r="H2828">
        <f>IFERROR(VLOOKUP(G2828,Store_Map!$A$2:$I$100,3,FALSE),"")</f>
        <v>0</v>
      </c>
      <c r="I2828">
        <f>IFERROR(VLOOKUP(G2828,Store_Map!$A$2:$I$100,4,FALSE),"")</f>
        <v>0</v>
      </c>
      <c r="J2828">
        <f>IFERROR(VLOOKUP(G2828,Store_Map!$A$2:$I$100,5,FALSE),"")</f>
        <v>0</v>
      </c>
      <c r="K2828">
        <f>IFERROR(VLOOKUP(G2828,Store_Map!$A$2:$I$100,6,FALSE),"")</f>
        <v>0</v>
      </c>
      <c r="L2828">
        <f>IFERROR(VLOOKUP(G2828,Store_Map!$A$2:$I$100,7,FALSE),"")</f>
        <v>0</v>
      </c>
      <c r="M2828">
        <f>IFERROR(VLOOKUP(G2828,Store_Map!$A$2:$I$100,8,FALSE),"")</f>
        <v>0</v>
      </c>
      <c r="N2828">
        <f t="shared" si="396"/>
        <v>0</v>
      </c>
      <c r="O2828" t="str">
        <f t="shared" si="397"/>
        <v>PASS</v>
      </c>
      <c r="P2828" t="str">
        <f t="shared" si="398"/>
        <v>PASS</v>
      </c>
      <c r="Q2828" t="str">
        <f t="shared" si="399"/>
        <v>PASS</v>
      </c>
      <c r="R2828" t="str">
        <f t="shared" si="400"/>
        <v>PASS</v>
      </c>
      <c r="S2828" t="str">
        <f t="shared" si="401"/>
        <v>PASS</v>
      </c>
      <c r="T2828">
        <f t="shared" si="402"/>
        <v>100</v>
      </c>
      <c r="U2828" t="str">
        <f t="shared" si="403"/>
        <v>Low</v>
      </c>
      <c r="V2828" t="str">
        <f t="shared" si="404"/>
        <v>Clean</v>
      </c>
    </row>
    <row r="2829" spans="1:22" x14ac:dyDescent="0.3">
      <c r="A2829" t="str">
        <f>Raw_Data!A2829</f>
        <v>6252847</v>
      </c>
      <c r="B2829">
        <f>Raw_Data!B2829</f>
        <v>45684</v>
      </c>
      <c r="C2829" t="str">
        <f>Raw_Data!C2829</f>
        <v>*AMOXICILLIN 500 MG CAPSULE</v>
      </c>
      <c r="D2829" t="str">
        <f>Raw_Data!D2829</f>
        <v>93310953</v>
      </c>
      <c r="E2829" t="str">
        <f>Raw_Data!E2829</f>
        <v>DUBOSE, JOSHUA</v>
      </c>
      <c r="F2829" t="str">
        <f>Raw_Data!F2829</f>
        <v>1184773053</v>
      </c>
      <c r="G2829" t="str">
        <f>Raw_Data!H2829</f>
        <v>0</v>
      </c>
      <c r="H2829">
        <f>IFERROR(VLOOKUP(G2829,Store_Map!$A$2:$I$100,3,FALSE),"")</f>
        <v>0</v>
      </c>
      <c r="I2829">
        <f>IFERROR(VLOOKUP(G2829,Store_Map!$A$2:$I$100,4,FALSE),"")</f>
        <v>0</v>
      </c>
      <c r="J2829">
        <f>IFERROR(VLOOKUP(G2829,Store_Map!$A$2:$I$100,5,FALSE),"")</f>
        <v>0</v>
      </c>
      <c r="K2829">
        <f>IFERROR(VLOOKUP(G2829,Store_Map!$A$2:$I$100,6,FALSE),"")</f>
        <v>0</v>
      </c>
      <c r="L2829">
        <f>IFERROR(VLOOKUP(G2829,Store_Map!$A$2:$I$100,7,FALSE),"")</f>
        <v>0</v>
      </c>
      <c r="M2829">
        <f>IFERROR(VLOOKUP(G2829,Store_Map!$A$2:$I$100,8,FALSE),"")</f>
        <v>0</v>
      </c>
      <c r="N2829">
        <f t="shared" si="396"/>
        <v>0</v>
      </c>
      <c r="O2829" t="str">
        <f t="shared" si="397"/>
        <v>PASS</v>
      </c>
      <c r="P2829" t="str">
        <f t="shared" si="398"/>
        <v>REVIEW</v>
      </c>
      <c r="Q2829" t="str">
        <f t="shared" si="399"/>
        <v>PASS</v>
      </c>
      <c r="R2829" t="str">
        <f t="shared" si="400"/>
        <v>PASS</v>
      </c>
      <c r="S2829" t="str">
        <f t="shared" si="401"/>
        <v>REVIEW</v>
      </c>
      <c r="T2829">
        <f t="shared" si="402"/>
        <v>90</v>
      </c>
      <c r="U2829" t="str">
        <f t="shared" si="403"/>
        <v>Low</v>
      </c>
      <c r="V2829" t="str">
        <f t="shared" si="404"/>
        <v>Invalid NDC</v>
      </c>
    </row>
    <row r="2830" spans="1:22" x14ac:dyDescent="0.3">
      <c r="A2830" t="str">
        <f>Raw_Data!A2830</f>
        <v>6252848</v>
      </c>
      <c r="B2830">
        <f>Raw_Data!B2830</f>
        <v>45684</v>
      </c>
      <c r="C2830" t="str">
        <f>Raw_Data!C2830</f>
        <v>*IBUPROFEN 600 MG TABLET</v>
      </c>
      <c r="D2830" t="str">
        <f>Raw_Data!D2830</f>
        <v>67877032001</v>
      </c>
      <c r="E2830" t="str">
        <f>Raw_Data!E2830</f>
        <v>DUBOSE, JOSHUA</v>
      </c>
      <c r="F2830" t="str">
        <f>Raw_Data!F2830</f>
        <v>1184773053</v>
      </c>
      <c r="G2830" t="str">
        <f>Raw_Data!H2830</f>
        <v>0</v>
      </c>
      <c r="H2830">
        <f>IFERROR(VLOOKUP(G2830,Store_Map!$A$2:$I$100,3,FALSE),"")</f>
        <v>0</v>
      </c>
      <c r="I2830">
        <f>IFERROR(VLOOKUP(G2830,Store_Map!$A$2:$I$100,4,FALSE),"")</f>
        <v>0</v>
      </c>
      <c r="J2830">
        <f>IFERROR(VLOOKUP(G2830,Store_Map!$A$2:$I$100,5,FALSE),"")</f>
        <v>0</v>
      </c>
      <c r="K2830">
        <f>IFERROR(VLOOKUP(G2830,Store_Map!$A$2:$I$100,6,FALSE),"")</f>
        <v>0</v>
      </c>
      <c r="L2830">
        <f>IFERROR(VLOOKUP(G2830,Store_Map!$A$2:$I$100,7,FALSE),"")</f>
        <v>0</v>
      </c>
      <c r="M2830">
        <f>IFERROR(VLOOKUP(G2830,Store_Map!$A$2:$I$100,8,FALSE),"")</f>
        <v>0</v>
      </c>
      <c r="N2830">
        <f t="shared" si="396"/>
        <v>0</v>
      </c>
      <c r="O2830" t="str">
        <f t="shared" si="397"/>
        <v>PASS</v>
      </c>
      <c r="P2830" t="str">
        <f t="shared" si="398"/>
        <v>PASS</v>
      </c>
      <c r="Q2830" t="str">
        <f t="shared" si="399"/>
        <v>PASS</v>
      </c>
      <c r="R2830" t="str">
        <f t="shared" si="400"/>
        <v>PASS</v>
      </c>
      <c r="S2830" t="str">
        <f t="shared" si="401"/>
        <v>PASS</v>
      </c>
      <c r="T2830">
        <f t="shared" si="402"/>
        <v>100</v>
      </c>
      <c r="U2830" t="str">
        <f t="shared" si="403"/>
        <v>Low</v>
      </c>
      <c r="V2830" t="str">
        <f t="shared" si="404"/>
        <v>Clean</v>
      </c>
    </row>
    <row r="2831" spans="1:22" x14ac:dyDescent="0.3">
      <c r="A2831" t="str">
        <f>Raw_Data!A2831</f>
        <v>6248657</v>
      </c>
      <c r="B2831">
        <f>Raw_Data!B2831</f>
        <v>45684</v>
      </c>
      <c r="C2831" t="str">
        <f>Raw_Data!C2831</f>
        <v>CLONIDINE HCL 0.2 MG TABLET</v>
      </c>
      <c r="D2831" t="str">
        <f>Raw_Data!D2831</f>
        <v>228212850</v>
      </c>
      <c r="E2831" t="str">
        <f>Raw_Data!E2831</f>
        <v>GIBBS, JON</v>
      </c>
      <c r="F2831" t="str">
        <f>Raw_Data!F2831</f>
        <v>1700896156</v>
      </c>
      <c r="G2831" t="str">
        <f>Raw_Data!H2831</f>
        <v>0</v>
      </c>
      <c r="H2831">
        <f>IFERROR(VLOOKUP(G2831,Store_Map!$A$2:$I$100,3,FALSE),"")</f>
        <v>0</v>
      </c>
      <c r="I2831">
        <f>IFERROR(VLOOKUP(G2831,Store_Map!$A$2:$I$100,4,FALSE),"")</f>
        <v>0</v>
      </c>
      <c r="J2831">
        <f>IFERROR(VLOOKUP(G2831,Store_Map!$A$2:$I$100,5,FALSE),"")</f>
        <v>0</v>
      </c>
      <c r="K2831">
        <f>IFERROR(VLOOKUP(G2831,Store_Map!$A$2:$I$100,6,FALSE),"")</f>
        <v>0</v>
      </c>
      <c r="L2831">
        <f>IFERROR(VLOOKUP(G2831,Store_Map!$A$2:$I$100,7,FALSE),"")</f>
        <v>0</v>
      </c>
      <c r="M2831">
        <f>IFERROR(VLOOKUP(G2831,Store_Map!$A$2:$I$100,8,FALSE),"")</f>
        <v>0</v>
      </c>
      <c r="N2831">
        <f t="shared" si="396"/>
        <v>0</v>
      </c>
      <c r="O2831" t="str">
        <f t="shared" si="397"/>
        <v>PASS</v>
      </c>
      <c r="P2831" t="str">
        <f t="shared" si="398"/>
        <v>REVIEW</v>
      </c>
      <c r="Q2831" t="str">
        <f t="shared" si="399"/>
        <v>PASS</v>
      </c>
      <c r="R2831" t="str">
        <f t="shared" si="400"/>
        <v>PASS</v>
      </c>
      <c r="S2831" t="str">
        <f t="shared" si="401"/>
        <v>REVIEW</v>
      </c>
      <c r="T2831">
        <f t="shared" si="402"/>
        <v>90</v>
      </c>
      <c r="U2831" t="str">
        <f t="shared" si="403"/>
        <v>Low</v>
      </c>
      <c r="V2831" t="str">
        <f t="shared" si="404"/>
        <v>Invalid NDC</v>
      </c>
    </row>
    <row r="2832" spans="1:22" x14ac:dyDescent="0.3">
      <c r="A2832" t="str">
        <f>Raw_Data!A2832</f>
        <v>6252853</v>
      </c>
      <c r="B2832">
        <f>Raw_Data!B2832</f>
        <v>45684</v>
      </c>
      <c r="C2832" t="str">
        <f>Raw_Data!C2832</f>
        <v>*TAMSULOSIN HCL 0.4 MG CAPS</v>
      </c>
      <c r="D2832" t="str">
        <f>Raw_Data!D2832</f>
        <v>65862059801</v>
      </c>
      <c r="E2832" t="str">
        <f>Raw_Data!E2832</f>
        <v>Fuller MD, Barry</v>
      </c>
      <c r="F2832" t="str">
        <f>Raw_Data!F2832</f>
        <v>1598029548</v>
      </c>
      <c r="G2832" t="str">
        <f>Raw_Data!H2832</f>
        <v>0</v>
      </c>
      <c r="H2832">
        <f>IFERROR(VLOOKUP(G2832,Store_Map!$A$2:$I$100,3,FALSE),"")</f>
        <v>0</v>
      </c>
      <c r="I2832">
        <f>IFERROR(VLOOKUP(G2832,Store_Map!$A$2:$I$100,4,FALSE),"")</f>
        <v>0</v>
      </c>
      <c r="J2832">
        <f>IFERROR(VLOOKUP(G2832,Store_Map!$A$2:$I$100,5,FALSE),"")</f>
        <v>0</v>
      </c>
      <c r="K2832">
        <f>IFERROR(VLOOKUP(G2832,Store_Map!$A$2:$I$100,6,FALSE),"")</f>
        <v>0</v>
      </c>
      <c r="L2832">
        <f>IFERROR(VLOOKUP(G2832,Store_Map!$A$2:$I$100,7,FALSE),"")</f>
        <v>0</v>
      </c>
      <c r="M2832">
        <f>IFERROR(VLOOKUP(G2832,Store_Map!$A$2:$I$100,8,FALSE),"")</f>
        <v>0</v>
      </c>
      <c r="N2832">
        <f t="shared" si="396"/>
        <v>0</v>
      </c>
      <c r="O2832" t="str">
        <f t="shared" si="397"/>
        <v>PASS</v>
      </c>
      <c r="P2832" t="str">
        <f t="shared" si="398"/>
        <v>PASS</v>
      </c>
      <c r="Q2832" t="str">
        <f t="shared" si="399"/>
        <v>PASS</v>
      </c>
      <c r="R2832" t="str">
        <f t="shared" si="400"/>
        <v>PASS</v>
      </c>
      <c r="S2832" t="str">
        <f t="shared" si="401"/>
        <v>PASS</v>
      </c>
      <c r="T2832">
        <f t="shared" si="402"/>
        <v>100</v>
      </c>
      <c r="U2832" t="str">
        <f t="shared" si="403"/>
        <v>Low</v>
      </c>
      <c r="V2832" t="str">
        <f t="shared" si="404"/>
        <v>Clean</v>
      </c>
    </row>
    <row r="2833" spans="1:22" x14ac:dyDescent="0.3">
      <c r="A2833" t="str">
        <f>Raw_Data!A2833</f>
        <v>6252854</v>
      </c>
      <c r="B2833">
        <f>Raw_Data!B2833</f>
        <v>45684</v>
      </c>
      <c r="C2833" t="str">
        <f>Raw_Data!C2833</f>
        <v>*HYDRALAZINE 100 MG TABLET</v>
      </c>
      <c r="D2833" t="str">
        <f>Raw_Data!D2833</f>
        <v>23155083501</v>
      </c>
      <c r="E2833" t="str">
        <f>Raw_Data!E2833</f>
        <v>Fuller MD, Barry</v>
      </c>
      <c r="F2833" t="str">
        <f>Raw_Data!F2833</f>
        <v>1598029548</v>
      </c>
      <c r="G2833" t="str">
        <f>Raw_Data!H2833</f>
        <v>0</v>
      </c>
      <c r="H2833">
        <f>IFERROR(VLOOKUP(G2833,Store_Map!$A$2:$I$100,3,FALSE),"")</f>
        <v>0</v>
      </c>
      <c r="I2833">
        <f>IFERROR(VLOOKUP(G2833,Store_Map!$A$2:$I$100,4,FALSE),"")</f>
        <v>0</v>
      </c>
      <c r="J2833">
        <f>IFERROR(VLOOKUP(G2833,Store_Map!$A$2:$I$100,5,FALSE),"")</f>
        <v>0</v>
      </c>
      <c r="K2833">
        <f>IFERROR(VLOOKUP(G2833,Store_Map!$A$2:$I$100,6,FALSE),"")</f>
        <v>0</v>
      </c>
      <c r="L2833">
        <f>IFERROR(VLOOKUP(G2833,Store_Map!$A$2:$I$100,7,FALSE),"")</f>
        <v>0</v>
      </c>
      <c r="M2833">
        <f>IFERROR(VLOOKUP(G2833,Store_Map!$A$2:$I$100,8,FALSE),"")</f>
        <v>0</v>
      </c>
      <c r="N2833">
        <f t="shared" si="396"/>
        <v>0</v>
      </c>
      <c r="O2833" t="str">
        <f t="shared" si="397"/>
        <v>PASS</v>
      </c>
      <c r="P2833" t="str">
        <f t="shared" si="398"/>
        <v>PASS</v>
      </c>
      <c r="Q2833" t="str">
        <f t="shared" si="399"/>
        <v>PASS</v>
      </c>
      <c r="R2833" t="str">
        <f t="shared" si="400"/>
        <v>PASS</v>
      </c>
      <c r="S2833" t="str">
        <f t="shared" si="401"/>
        <v>PASS</v>
      </c>
      <c r="T2833">
        <f t="shared" si="402"/>
        <v>100</v>
      </c>
      <c r="U2833" t="str">
        <f t="shared" si="403"/>
        <v>Low</v>
      </c>
      <c r="V2833" t="str">
        <f t="shared" si="404"/>
        <v>Clean</v>
      </c>
    </row>
    <row r="2834" spans="1:22" x14ac:dyDescent="0.3">
      <c r="A2834" t="str">
        <f>Raw_Data!A2834</f>
        <v>6252855</v>
      </c>
      <c r="B2834">
        <f>Raw_Data!B2834</f>
        <v>45684</v>
      </c>
      <c r="C2834" t="str">
        <f>Raw_Data!C2834</f>
        <v>*ISOSORBIDE DINITRATE 10 MG</v>
      </c>
      <c r="D2834" t="str">
        <f>Raw_Data!D2834</f>
        <v>781155601</v>
      </c>
      <c r="E2834" t="str">
        <f>Raw_Data!E2834</f>
        <v>Fuller MD, Barry</v>
      </c>
      <c r="F2834" t="str">
        <f>Raw_Data!F2834</f>
        <v>1598029548</v>
      </c>
      <c r="G2834" t="str">
        <f>Raw_Data!H2834</f>
        <v>0</v>
      </c>
      <c r="H2834">
        <f>IFERROR(VLOOKUP(G2834,Store_Map!$A$2:$I$100,3,FALSE),"")</f>
        <v>0</v>
      </c>
      <c r="I2834">
        <f>IFERROR(VLOOKUP(G2834,Store_Map!$A$2:$I$100,4,FALSE),"")</f>
        <v>0</v>
      </c>
      <c r="J2834">
        <f>IFERROR(VLOOKUP(G2834,Store_Map!$A$2:$I$100,5,FALSE),"")</f>
        <v>0</v>
      </c>
      <c r="K2834">
        <f>IFERROR(VLOOKUP(G2834,Store_Map!$A$2:$I$100,6,FALSE),"")</f>
        <v>0</v>
      </c>
      <c r="L2834">
        <f>IFERROR(VLOOKUP(G2834,Store_Map!$A$2:$I$100,7,FALSE),"")</f>
        <v>0</v>
      </c>
      <c r="M2834">
        <f>IFERROR(VLOOKUP(G2834,Store_Map!$A$2:$I$100,8,FALSE),"")</f>
        <v>0</v>
      </c>
      <c r="N2834">
        <f t="shared" si="396"/>
        <v>0</v>
      </c>
      <c r="O2834" t="str">
        <f t="shared" si="397"/>
        <v>PASS</v>
      </c>
      <c r="P2834" t="str">
        <f t="shared" si="398"/>
        <v>REVIEW</v>
      </c>
      <c r="Q2834" t="str">
        <f t="shared" si="399"/>
        <v>PASS</v>
      </c>
      <c r="R2834" t="str">
        <f t="shared" si="400"/>
        <v>PASS</v>
      </c>
      <c r="S2834" t="str">
        <f t="shared" si="401"/>
        <v>REVIEW</v>
      </c>
      <c r="T2834">
        <f t="shared" si="402"/>
        <v>90</v>
      </c>
      <c r="U2834" t="str">
        <f t="shared" si="403"/>
        <v>Low</v>
      </c>
      <c r="V2834" t="str">
        <f t="shared" si="404"/>
        <v>Invalid NDC</v>
      </c>
    </row>
    <row r="2835" spans="1:22" x14ac:dyDescent="0.3">
      <c r="A2835" t="str">
        <f>Raw_Data!A2835</f>
        <v>6242962</v>
      </c>
      <c r="B2835">
        <f>Raw_Data!B2835</f>
        <v>45684</v>
      </c>
      <c r="C2835" t="str">
        <f>Raw_Data!C2835</f>
        <v>AMLODIPINE BESYLATE 5 MG TA</v>
      </c>
      <c r="D2835" t="str">
        <f>Raw_Data!D2835</f>
        <v>69097012715</v>
      </c>
      <c r="E2835" t="str">
        <f>Raw_Data!E2835</f>
        <v>BYNE, EDMUND</v>
      </c>
      <c r="F2835" t="str">
        <f>Raw_Data!F2835</f>
        <v>1033186648</v>
      </c>
      <c r="G2835" t="str">
        <f>Raw_Data!H2835</f>
        <v>0</v>
      </c>
      <c r="H2835">
        <f>IFERROR(VLOOKUP(G2835,Store_Map!$A$2:$I$100,3,FALSE),"")</f>
        <v>0</v>
      </c>
      <c r="I2835">
        <f>IFERROR(VLOOKUP(G2835,Store_Map!$A$2:$I$100,4,FALSE),"")</f>
        <v>0</v>
      </c>
      <c r="J2835">
        <f>IFERROR(VLOOKUP(G2835,Store_Map!$A$2:$I$100,5,FALSE),"")</f>
        <v>0</v>
      </c>
      <c r="K2835">
        <f>IFERROR(VLOOKUP(G2835,Store_Map!$A$2:$I$100,6,FALSE),"")</f>
        <v>0</v>
      </c>
      <c r="L2835">
        <f>IFERROR(VLOOKUP(G2835,Store_Map!$A$2:$I$100,7,FALSE),"")</f>
        <v>0</v>
      </c>
      <c r="M2835">
        <f>IFERROR(VLOOKUP(G2835,Store_Map!$A$2:$I$100,8,FALSE),"")</f>
        <v>0</v>
      </c>
      <c r="N2835">
        <f t="shared" si="396"/>
        <v>0</v>
      </c>
      <c r="O2835" t="str">
        <f t="shared" si="397"/>
        <v>PASS</v>
      </c>
      <c r="P2835" t="str">
        <f t="shared" si="398"/>
        <v>PASS</v>
      </c>
      <c r="Q2835" t="str">
        <f t="shared" si="399"/>
        <v>PASS</v>
      </c>
      <c r="R2835" t="str">
        <f t="shared" si="400"/>
        <v>PASS</v>
      </c>
      <c r="S2835" t="str">
        <f t="shared" si="401"/>
        <v>PASS</v>
      </c>
      <c r="T2835">
        <f t="shared" si="402"/>
        <v>100</v>
      </c>
      <c r="U2835" t="str">
        <f t="shared" si="403"/>
        <v>Low</v>
      </c>
      <c r="V2835" t="str">
        <f t="shared" si="404"/>
        <v>Clean</v>
      </c>
    </row>
    <row r="2836" spans="1:22" x14ac:dyDescent="0.3">
      <c r="A2836" t="str">
        <f>Raw_Data!A2836</f>
        <v>6242951</v>
      </c>
      <c r="B2836">
        <f>Raw_Data!B2836</f>
        <v>45684</v>
      </c>
      <c r="C2836" t="str">
        <f>Raw_Data!C2836</f>
        <v>LOSARTAN-HCTZ 50-12.5 MG TA</v>
      </c>
      <c r="D2836" t="str">
        <f>Raw_Data!D2836</f>
        <v>65862046899</v>
      </c>
      <c r="E2836" t="str">
        <f>Raw_Data!E2836</f>
        <v>BYNE, EDMUND</v>
      </c>
      <c r="F2836" t="str">
        <f>Raw_Data!F2836</f>
        <v>1033186648</v>
      </c>
      <c r="G2836" t="str">
        <f>Raw_Data!H2836</f>
        <v>0</v>
      </c>
      <c r="H2836">
        <f>IFERROR(VLOOKUP(G2836,Store_Map!$A$2:$I$100,3,FALSE),"")</f>
        <v>0</v>
      </c>
      <c r="I2836">
        <f>IFERROR(VLOOKUP(G2836,Store_Map!$A$2:$I$100,4,FALSE),"")</f>
        <v>0</v>
      </c>
      <c r="J2836">
        <f>IFERROR(VLOOKUP(G2836,Store_Map!$A$2:$I$100,5,FALSE),"")</f>
        <v>0</v>
      </c>
      <c r="K2836">
        <f>IFERROR(VLOOKUP(G2836,Store_Map!$A$2:$I$100,6,FALSE),"")</f>
        <v>0</v>
      </c>
      <c r="L2836">
        <f>IFERROR(VLOOKUP(G2836,Store_Map!$A$2:$I$100,7,FALSE),"")</f>
        <v>0</v>
      </c>
      <c r="M2836">
        <f>IFERROR(VLOOKUP(G2836,Store_Map!$A$2:$I$100,8,FALSE),"")</f>
        <v>0</v>
      </c>
      <c r="N2836">
        <f t="shared" si="396"/>
        <v>0</v>
      </c>
      <c r="O2836" t="str">
        <f t="shared" si="397"/>
        <v>PASS</v>
      </c>
      <c r="P2836" t="str">
        <f t="shared" si="398"/>
        <v>PASS</v>
      </c>
      <c r="Q2836" t="str">
        <f t="shared" si="399"/>
        <v>PASS</v>
      </c>
      <c r="R2836" t="str">
        <f t="shared" si="400"/>
        <v>PASS</v>
      </c>
      <c r="S2836" t="str">
        <f t="shared" si="401"/>
        <v>PASS</v>
      </c>
      <c r="T2836">
        <f t="shared" si="402"/>
        <v>100</v>
      </c>
      <c r="U2836" t="str">
        <f t="shared" si="403"/>
        <v>Low</v>
      </c>
      <c r="V2836" t="str">
        <f t="shared" si="404"/>
        <v>Clean</v>
      </c>
    </row>
    <row r="2837" spans="1:22" x14ac:dyDescent="0.3">
      <c r="A2837" t="str">
        <f>Raw_Data!A2837</f>
        <v>6252856</v>
      </c>
      <c r="B2837">
        <f>Raw_Data!B2837</f>
        <v>45684</v>
      </c>
      <c r="C2837" t="str">
        <f>Raw_Data!C2837</f>
        <v>*LOSARTAN POTASSIUM 100 MG</v>
      </c>
      <c r="D2837" t="str">
        <f>Raw_Data!D2837</f>
        <v>65862020330</v>
      </c>
      <c r="E2837" t="str">
        <f>Raw_Data!E2837</f>
        <v>Fuller MD, Barry</v>
      </c>
      <c r="F2837" t="str">
        <f>Raw_Data!F2837</f>
        <v>1598029548</v>
      </c>
      <c r="G2837" t="str">
        <f>Raw_Data!H2837</f>
        <v>0</v>
      </c>
      <c r="H2837">
        <f>IFERROR(VLOOKUP(G2837,Store_Map!$A$2:$I$100,3,FALSE),"")</f>
        <v>0</v>
      </c>
      <c r="I2837">
        <f>IFERROR(VLOOKUP(G2837,Store_Map!$A$2:$I$100,4,FALSE),"")</f>
        <v>0</v>
      </c>
      <c r="J2837">
        <f>IFERROR(VLOOKUP(G2837,Store_Map!$A$2:$I$100,5,FALSE),"")</f>
        <v>0</v>
      </c>
      <c r="K2837">
        <f>IFERROR(VLOOKUP(G2837,Store_Map!$A$2:$I$100,6,FALSE),"")</f>
        <v>0</v>
      </c>
      <c r="L2837">
        <f>IFERROR(VLOOKUP(G2837,Store_Map!$A$2:$I$100,7,FALSE),"")</f>
        <v>0</v>
      </c>
      <c r="M2837">
        <f>IFERROR(VLOOKUP(G2837,Store_Map!$A$2:$I$100,8,FALSE),"")</f>
        <v>0</v>
      </c>
      <c r="N2837">
        <f t="shared" si="396"/>
        <v>0</v>
      </c>
      <c r="O2837" t="str">
        <f t="shared" si="397"/>
        <v>PASS</v>
      </c>
      <c r="P2837" t="str">
        <f t="shared" si="398"/>
        <v>PASS</v>
      </c>
      <c r="Q2837" t="str">
        <f t="shared" si="399"/>
        <v>PASS</v>
      </c>
      <c r="R2837" t="str">
        <f t="shared" si="400"/>
        <v>PASS</v>
      </c>
      <c r="S2837" t="str">
        <f t="shared" si="401"/>
        <v>PASS</v>
      </c>
      <c r="T2837">
        <f t="shared" si="402"/>
        <v>100</v>
      </c>
      <c r="U2837" t="str">
        <f t="shared" si="403"/>
        <v>Low</v>
      </c>
      <c r="V2837" t="str">
        <f t="shared" si="404"/>
        <v>Clean</v>
      </c>
    </row>
    <row r="2838" spans="1:22" x14ac:dyDescent="0.3">
      <c r="A2838" t="str">
        <f>Raw_Data!A2838</f>
        <v>6250952</v>
      </c>
      <c r="B2838">
        <f>Raw_Data!B2838</f>
        <v>45684</v>
      </c>
      <c r="C2838" t="str">
        <f>Raw_Data!C2838</f>
        <v>ALBUTEROL SUL 2.5 MG/3 ML S</v>
      </c>
      <c r="D2838" t="str">
        <f>Raw_Data!D2838</f>
        <v>76204020030</v>
      </c>
      <c r="E2838" t="str">
        <f>Raw_Data!E2838</f>
        <v>BYNE, EDMUND</v>
      </c>
      <c r="F2838" t="str">
        <f>Raw_Data!F2838</f>
        <v>1033186648</v>
      </c>
      <c r="G2838" t="str">
        <f>Raw_Data!H2838</f>
        <v>0</v>
      </c>
      <c r="H2838">
        <f>IFERROR(VLOOKUP(G2838,Store_Map!$A$2:$I$100,3,FALSE),"")</f>
        <v>0</v>
      </c>
      <c r="I2838">
        <f>IFERROR(VLOOKUP(G2838,Store_Map!$A$2:$I$100,4,FALSE),"")</f>
        <v>0</v>
      </c>
      <c r="J2838">
        <f>IFERROR(VLOOKUP(G2838,Store_Map!$A$2:$I$100,5,FALSE),"")</f>
        <v>0</v>
      </c>
      <c r="K2838">
        <f>IFERROR(VLOOKUP(G2838,Store_Map!$A$2:$I$100,6,FALSE),"")</f>
        <v>0</v>
      </c>
      <c r="L2838">
        <f>IFERROR(VLOOKUP(G2838,Store_Map!$A$2:$I$100,7,FALSE),"")</f>
        <v>0</v>
      </c>
      <c r="M2838">
        <f>IFERROR(VLOOKUP(G2838,Store_Map!$A$2:$I$100,8,FALSE),"")</f>
        <v>0</v>
      </c>
      <c r="N2838">
        <f t="shared" si="396"/>
        <v>0</v>
      </c>
      <c r="O2838" t="str">
        <f t="shared" si="397"/>
        <v>PASS</v>
      </c>
      <c r="P2838" t="str">
        <f t="shared" si="398"/>
        <v>PASS</v>
      </c>
      <c r="Q2838" t="str">
        <f t="shared" si="399"/>
        <v>PASS</v>
      </c>
      <c r="R2838" t="str">
        <f t="shared" si="400"/>
        <v>PASS</v>
      </c>
      <c r="S2838" t="str">
        <f t="shared" si="401"/>
        <v>PASS</v>
      </c>
      <c r="T2838">
        <f t="shared" si="402"/>
        <v>100</v>
      </c>
      <c r="U2838" t="str">
        <f t="shared" si="403"/>
        <v>Low</v>
      </c>
      <c r="V2838" t="str">
        <f t="shared" si="404"/>
        <v>Clean</v>
      </c>
    </row>
    <row r="2839" spans="1:22" x14ac:dyDescent="0.3">
      <c r="A2839" t="str">
        <f>Raw_Data!A2839</f>
        <v>6244759</v>
      </c>
      <c r="B2839">
        <f>Raw_Data!B2839</f>
        <v>45684</v>
      </c>
      <c r="C2839" t="str">
        <f>Raw_Data!C2839</f>
        <v>IRBESARTAN 150 MG TABLET</v>
      </c>
      <c r="D2839" t="str">
        <f>Raw_Data!D2839</f>
        <v>31722073030</v>
      </c>
      <c r="E2839" t="str">
        <f>Raw_Data!E2839</f>
        <v>BYNE, EDMUND</v>
      </c>
      <c r="F2839" t="str">
        <f>Raw_Data!F2839</f>
        <v>1033186648</v>
      </c>
      <c r="G2839" t="str">
        <f>Raw_Data!H2839</f>
        <v>0</v>
      </c>
      <c r="H2839">
        <f>IFERROR(VLOOKUP(G2839,Store_Map!$A$2:$I$100,3,FALSE),"")</f>
        <v>0</v>
      </c>
      <c r="I2839">
        <f>IFERROR(VLOOKUP(G2839,Store_Map!$A$2:$I$100,4,FALSE),"")</f>
        <v>0</v>
      </c>
      <c r="J2839">
        <f>IFERROR(VLOOKUP(G2839,Store_Map!$A$2:$I$100,5,FALSE),"")</f>
        <v>0</v>
      </c>
      <c r="K2839">
        <f>IFERROR(VLOOKUP(G2839,Store_Map!$A$2:$I$100,6,FALSE),"")</f>
        <v>0</v>
      </c>
      <c r="L2839">
        <f>IFERROR(VLOOKUP(G2839,Store_Map!$A$2:$I$100,7,FALSE),"")</f>
        <v>0</v>
      </c>
      <c r="M2839">
        <f>IFERROR(VLOOKUP(G2839,Store_Map!$A$2:$I$100,8,FALSE),"")</f>
        <v>0</v>
      </c>
      <c r="N2839">
        <f t="shared" si="396"/>
        <v>0</v>
      </c>
      <c r="O2839" t="str">
        <f t="shared" si="397"/>
        <v>PASS</v>
      </c>
      <c r="P2839" t="str">
        <f t="shared" si="398"/>
        <v>PASS</v>
      </c>
      <c r="Q2839" t="str">
        <f t="shared" si="399"/>
        <v>PASS</v>
      </c>
      <c r="R2839" t="str">
        <f t="shared" si="400"/>
        <v>PASS</v>
      </c>
      <c r="S2839" t="str">
        <f t="shared" si="401"/>
        <v>PASS</v>
      </c>
      <c r="T2839">
        <f t="shared" si="402"/>
        <v>100</v>
      </c>
      <c r="U2839" t="str">
        <f t="shared" si="403"/>
        <v>Low</v>
      </c>
      <c r="V2839" t="str">
        <f t="shared" si="404"/>
        <v>Clean</v>
      </c>
    </row>
    <row r="2840" spans="1:22" x14ac:dyDescent="0.3">
      <c r="A2840" t="str">
        <f>Raw_Data!A2840</f>
        <v>6252857</v>
      </c>
      <c r="B2840">
        <f>Raw_Data!B2840</f>
        <v>45684</v>
      </c>
      <c r="C2840" t="str">
        <f>Raw_Data!C2840</f>
        <v>DOXYCYCLINE HYCLATE 100 MG</v>
      </c>
      <c r="D2840" t="str">
        <f>Raw_Data!D2840</f>
        <v>62135098505</v>
      </c>
      <c r="E2840" t="str">
        <f>Raw_Data!E2840</f>
        <v>BYNE, EDMUND</v>
      </c>
      <c r="F2840" t="str">
        <f>Raw_Data!F2840</f>
        <v>1033186648</v>
      </c>
      <c r="G2840" t="str">
        <f>Raw_Data!H2840</f>
        <v>0</v>
      </c>
      <c r="H2840">
        <f>IFERROR(VLOOKUP(G2840,Store_Map!$A$2:$I$100,3,FALSE),"")</f>
        <v>0</v>
      </c>
      <c r="I2840">
        <f>IFERROR(VLOOKUP(G2840,Store_Map!$A$2:$I$100,4,FALSE),"")</f>
        <v>0</v>
      </c>
      <c r="J2840">
        <f>IFERROR(VLOOKUP(G2840,Store_Map!$A$2:$I$100,5,FALSE),"")</f>
        <v>0</v>
      </c>
      <c r="K2840">
        <f>IFERROR(VLOOKUP(G2840,Store_Map!$A$2:$I$100,6,FALSE),"")</f>
        <v>0</v>
      </c>
      <c r="L2840">
        <f>IFERROR(VLOOKUP(G2840,Store_Map!$A$2:$I$100,7,FALSE),"")</f>
        <v>0</v>
      </c>
      <c r="M2840">
        <f>IFERROR(VLOOKUP(G2840,Store_Map!$A$2:$I$100,8,FALSE),"")</f>
        <v>0</v>
      </c>
      <c r="N2840">
        <f t="shared" si="396"/>
        <v>0</v>
      </c>
      <c r="O2840" t="str">
        <f t="shared" si="397"/>
        <v>PASS</v>
      </c>
      <c r="P2840" t="str">
        <f t="shared" si="398"/>
        <v>PASS</v>
      </c>
      <c r="Q2840" t="str">
        <f t="shared" si="399"/>
        <v>PASS</v>
      </c>
      <c r="R2840" t="str">
        <f t="shared" si="400"/>
        <v>PASS</v>
      </c>
      <c r="S2840" t="str">
        <f t="shared" si="401"/>
        <v>PASS</v>
      </c>
      <c r="T2840">
        <f t="shared" si="402"/>
        <v>100</v>
      </c>
      <c r="U2840" t="str">
        <f t="shared" si="403"/>
        <v>Low</v>
      </c>
      <c r="V2840" t="str">
        <f t="shared" si="404"/>
        <v>Clean</v>
      </c>
    </row>
    <row r="2841" spans="1:22" x14ac:dyDescent="0.3">
      <c r="A2841" t="str">
        <f>Raw_Data!A2841</f>
        <v>6252858</v>
      </c>
      <c r="B2841">
        <f>Raw_Data!B2841</f>
        <v>45684</v>
      </c>
      <c r="C2841" t="str">
        <f>Raw_Data!C2841</f>
        <v>LOSARTAN POTASSIUM 100 MG T</v>
      </c>
      <c r="D2841" t="str">
        <f>Raw_Data!D2841</f>
        <v>65862020399</v>
      </c>
      <c r="E2841" t="str">
        <f>Raw_Data!E2841</f>
        <v>BYNE, EDMUND</v>
      </c>
      <c r="F2841" t="str">
        <f>Raw_Data!F2841</f>
        <v>1033186648</v>
      </c>
      <c r="G2841" t="str">
        <f>Raw_Data!H2841</f>
        <v>0</v>
      </c>
      <c r="H2841">
        <f>IFERROR(VLOOKUP(G2841,Store_Map!$A$2:$I$100,3,FALSE),"")</f>
        <v>0</v>
      </c>
      <c r="I2841">
        <f>IFERROR(VLOOKUP(G2841,Store_Map!$A$2:$I$100,4,FALSE),"")</f>
        <v>0</v>
      </c>
      <c r="J2841">
        <f>IFERROR(VLOOKUP(G2841,Store_Map!$A$2:$I$100,5,FALSE),"")</f>
        <v>0</v>
      </c>
      <c r="K2841">
        <f>IFERROR(VLOOKUP(G2841,Store_Map!$A$2:$I$100,6,FALSE),"")</f>
        <v>0</v>
      </c>
      <c r="L2841">
        <f>IFERROR(VLOOKUP(G2841,Store_Map!$A$2:$I$100,7,FALSE),"")</f>
        <v>0</v>
      </c>
      <c r="M2841">
        <f>IFERROR(VLOOKUP(G2841,Store_Map!$A$2:$I$100,8,FALSE),"")</f>
        <v>0</v>
      </c>
      <c r="N2841">
        <f t="shared" si="396"/>
        <v>0</v>
      </c>
      <c r="O2841" t="str">
        <f t="shared" si="397"/>
        <v>PASS</v>
      </c>
      <c r="P2841" t="str">
        <f t="shared" si="398"/>
        <v>PASS</v>
      </c>
      <c r="Q2841" t="str">
        <f t="shared" si="399"/>
        <v>PASS</v>
      </c>
      <c r="R2841" t="str">
        <f t="shared" si="400"/>
        <v>PASS</v>
      </c>
      <c r="S2841" t="str">
        <f t="shared" si="401"/>
        <v>PASS</v>
      </c>
      <c r="T2841">
        <f t="shared" si="402"/>
        <v>100</v>
      </c>
      <c r="U2841" t="str">
        <f t="shared" si="403"/>
        <v>Low</v>
      </c>
      <c r="V2841" t="str">
        <f t="shared" si="404"/>
        <v>Clean</v>
      </c>
    </row>
    <row r="2842" spans="1:22" x14ac:dyDescent="0.3">
      <c r="A2842" t="str">
        <f>Raw_Data!A2842</f>
        <v>6245173</v>
      </c>
      <c r="B2842">
        <f>Raw_Data!B2842</f>
        <v>45684</v>
      </c>
      <c r="C2842" t="str">
        <f>Raw_Data!C2842</f>
        <v>SPIRIVA RESPIMAT 2.5 MCG IN</v>
      </c>
      <c r="D2842" t="str">
        <f>Raw_Data!D2842</f>
        <v>597010061</v>
      </c>
      <c r="E2842" t="str">
        <f>Raw_Data!E2842</f>
        <v>BYNE, EDMUND</v>
      </c>
      <c r="F2842" t="str">
        <f>Raw_Data!F2842</f>
        <v>1033186648</v>
      </c>
      <c r="G2842" t="str">
        <f>Raw_Data!H2842</f>
        <v>0</v>
      </c>
      <c r="H2842">
        <f>IFERROR(VLOOKUP(G2842,Store_Map!$A$2:$I$100,3,FALSE),"")</f>
        <v>0</v>
      </c>
      <c r="I2842">
        <f>IFERROR(VLOOKUP(G2842,Store_Map!$A$2:$I$100,4,FALSE),"")</f>
        <v>0</v>
      </c>
      <c r="J2842">
        <f>IFERROR(VLOOKUP(G2842,Store_Map!$A$2:$I$100,5,FALSE),"")</f>
        <v>0</v>
      </c>
      <c r="K2842">
        <f>IFERROR(VLOOKUP(G2842,Store_Map!$A$2:$I$100,6,FALSE),"")</f>
        <v>0</v>
      </c>
      <c r="L2842">
        <f>IFERROR(VLOOKUP(G2842,Store_Map!$A$2:$I$100,7,FALSE),"")</f>
        <v>0</v>
      </c>
      <c r="M2842">
        <f>IFERROR(VLOOKUP(G2842,Store_Map!$A$2:$I$100,8,FALSE),"")</f>
        <v>0</v>
      </c>
      <c r="N2842">
        <f t="shared" si="396"/>
        <v>0</v>
      </c>
      <c r="O2842" t="str">
        <f t="shared" si="397"/>
        <v>PASS</v>
      </c>
      <c r="P2842" t="str">
        <f t="shared" si="398"/>
        <v>REVIEW</v>
      </c>
      <c r="Q2842" t="str">
        <f t="shared" si="399"/>
        <v>PASS</v>
      </c>
      <c r="R2842" t="str">
        <f t="shared" si="400"/>
        <v>PASS</v>
      </c>
      <c r="S2842" t="str">
        <f t="shared" si="401"/>
        <v>REVIEW</v>
      </c>
      <c r="T2842">
        <f t="shared" si="402"/>
        <v>90</v>
      </c>
      <c r="U2842" t="str">
        <f t="shared" si="403"/>
        <v>Low</v>
      </c>
      <c r="V2842" t="str">
        <f t="shared" si="404"/>
        <v>Invalid NDC</v>
      </c>
    </row>
    <row r="2843" spans="1:22" x14ac:dyDescent="0.3">
      <c r="A2843" t="str">
        <f>Raw_Data!A2843</f>
        <v>6252861</v>
      </c>
      <c r="B2843">
        <f>Raw_Data!B2843</f>
        <v>45684</v>
      </c>
      <c r="C2843" t="str">
        <f>Raw_Data!C2843</f>
        <v>OMEPRAZOLE DR 40 MG CAPSULE</v>
      </c>
      <c r="D2843" t="str">
        <f>Raw_Data!D2843</f>
        <v>68382050010</v>
      </c>
      <c r="E2843" t="str">
        <f>Raw_Data!E2843</f>
        <v>GIBBS, JON</v>
      </c>
      <c r="F2843" t="str">
        <f>Raw_Data!F2843</f>
        <v>1700896156</v>
      </c>
      <c r="G2843" t="str">
        <f>Raw_Data!H2843</f>
        <v>0</v>
      </c>
      <c r="H2843">
        <f>IFERROR(VLOOKUP(G2843,Store_Map!$A$2:$I$100,3,FALSE),"")</f>
        <v>0</v>
      </c>
      <c r="I2843">
        <f>IFERROR(VLOOKUP(G2843,Store_Map!$A$2:$I$100,4,FALSE),"")</f>
        <v>0</v>
      </c>
      <c r="J2843">
        <f>IFERROR(VLOOKUP(G2843,Store_Map!$A$2:$I$100,5,FALSE),"")</f>
        <v>0</v>
      </c>
      <c r="K2843">
        <f>IFERROR(VLOOKUP(G2843,Store_Map!$A$2:$I$100,6,FALSE),"")</f>
        <v>0</v>
      </c>
      <c r="L2843">
        <f>IFERROR(VLOOKUP(G2843,Store_Map!$A$2:$I$100,7,FALSE),"")</f>
        <v>0</v>
      </c>
      <c r="M2843">
        <f>IFERROR(VLOOKUP(G2843,Store_Map!$A$2:$I$100,8,FALSE),"")</f>
        <v>0</v>
      </c>
      <c r="N2843">
        <f t="shared" si="396"/>
        <v>0</v>
      </c>
      <c r="O2843" t="str">
        <f t="shared" si="397"/>
        <v>PASS</v>
      </c>
      <c r="P2843" t="str">
        <f t="shared" si="398"/>
        <v>PASS</v>
      </c>
      <c r="Q2843" t="str">
        <f t="shared" si="399"/>
        <v>PASS</v>
      </c>
      <c r="R2843" t="str">
        <f t="shared" si="400"/>
        <v>PASS</v>
      </c>
      <c r="S2843" t="str">
        <f t="shared" si="401"/>
        <v>PASS</v>
      </c>
      <c r="T2843">
        <f t="shared" si="402"/>
        <v>100</v>
      </c>
      <c r="U2843" t="str">
        <f t="shared" si="403"/>
        <v>Low</v>
      </c>
      <c r="V2843" t="str">
        <f t="shared" si="404"/>
        <v>Clean</v>
      </c>
    </row>
    <row r="2844" spans="1:22" x14ac:dyDescent="0.3">
      <c r="A2844" t="str">
        <f>Raw_Data!A2844</f>
        <v>6252862</v>
      </c>
      <c r="B2844">
        <f>Raw_Data!B2844</f>
        <v>45684</v>
      </c>
      <c r="C2844" t="str">
        <f>Raw_Data!C2844</f>
        <v>DOXYCYCLINE HYCLATE 100 MG</v>
      </c>
      <c r="D2844" t="str">
        <f>Raw_Data!D2844</f>
        <v>62135098505</v>
      </c>
      <c r="E2844" t="str">
        <f>Raw_Data!E2844</f>
        <v>GIBBS, JON</v>
      </c>
      <c r="F2844" t="str">
        <f>Raw_Data!F2844</f>
        <v>1700896156</v>
      </c>
      <c r="G2844" t="str">
        <f>Raw_Data!H2844</f>
        <v>0</v>
      </c>
      <c r="H2844">
        <f>IFERROR(VLOOKUP(G2844,Store_Map!$A$2:$I$100,3,FALSE),"")</f>
        <v>0</v>
      </c>
      <c r="I2844">
        <f>IFERROR(VLOOKUP(G2844,Store_Map!$A$2:$I$100,4,FALSE),"")</f>
        <v>0</v>
      </c>
      <c r="J2844">
        <f>IFERROR(VLOOKUP(G2844,Store_Map!$A$2:$I$100,5,FALSE),"")</f>
        <v>0</v>
      </c>
      <c r="K2844">
        <f>IFERROR(VLOOKUP(G2844,Store_Map!$A$2:$I$100,6,FALSE),"")</f>
        <v>0</v>
      </c>
      <c r="L2844">
        <f>IFERROR(VLOOKUP(G2844,Store_Map!$A$2:$I$100,7,FALSE),"")</f>
        <v>0</v>
      </c>
      <c r="M2844">
        <f>IFERROR(VLOOKUP(G2844,Store_Map!$A$2:$I$100,8,FALSE),"")</f>
        <v>0</v>
      </c>
      <c r="N2844">
        <f t="shared" si="396"/>
        <v>0</v>
      </c>
      <c r="O2844" t="str">
        <f t="shared" si="397"/>
        <v>PASS</v>
      </c>
      <c r="P2844" t="str">
        <f t="shared" si="398"/>
        <v>PASS</v>
      </c>
      <c r="Q2844" t="str">
        <f t="shared" si="399"/>
        <v>PASS</v>
      </c>
      <c r="R2844" t="str">
        <f t="shared" si="400"/>
        <v>PASS</v>
      </c>
      <c r="S2844" t="str">
        <f t="shared" si="401"/>
        <v>PASS</v>
      </c>
      <c r="T2844">
        <f t="shared" si="402"/>
        <v>100</v>
      </c>
      <c r="U2844" t="str">
        <f t="shared" si="403"/>
        <v>Low</v>
      </c>
      <c r="V2844" t="str">
        <f t="shared" si="404"/>
        <v>Clean</v>
      </c>
    </row>
    <row r="2845" spans="1:22" x14ac:dyDescent="0.3">
      <c r="A2845" t="str">
        <f>Raw_Data!A2845</f>
        <v>6252863</v>
      </c>
      <c r="B2845">
        <f>Raw_Data!B2845</f>
        <v>45684</v>
      </c>
      <c r="C2845" t="str">
        <f>Raw_Data!C2845</f>
        <v>CITALOPRAM HBR 20 MG TABLET</v>
      </c>
      <c r="D2845" t="str">
        <f>Raw_Data!D2845</f>
        <v>69097082307</v>
      </c>
      <c r="E2845" t="str">
        <f>Raw_Data!E2845</f>
        <v>GIBBS, JON</v>
      </c>
      <c r="F2845" t="str">
        <f>Raw_Data!F2845</f>
        <v>1700896156</v>
      </c>
      <c r="G2845" t="str">
        <f>Raw_Data!H2845</f>
        <v>0</v>
      </c>
      <c r="H2845">
        <f>IFERROR(VLOOKUP(G2845,Store_Map!$A$2:$I$100,3,FALSE),"")</f>
        <v>0</v>
      </c>
      <c r="I2845">
        <f>IFERROR(VLOOKUP(G2845,Store_Map!$A$2:$I$100,4,FALSE),"")</f>
        <v>0</v>
      </c>
      <c r="J2845">
        <f>IFERROR(VLOOKUP(G2845,Store_Map!$A$2:$I$100,5,FALSE),"")</f>
        <v>0</v>
      </c>
      <c r="K2845">
        <f>IFERROR(VLOOKUP(G2845,Store_Map!$A$2:$I$100,6,FALSE),"")</f>
        <v>0</v>
      </c>
      <c r="L2845">
        <f>IFERROR(VLOOKUP(G2845,Store_Map!$A$2:$I$100,7,FALSE),"")</f>
        <v>0</v>
      </c>
      <c r="M2845">
        <f>IFERROR(VLOOKUP(G2845,Store_Map!$A$2:$I$100,8,FALSE),"")</f>
        <v>0</v>
      </c>
      <c r="N2845">
        <f t="shared" si="396"/>
        <v>0</v>
      </c>
      <c r="O2845" t="str">
        <f t="shared" si="397"/>
        <v>PASS</v>
      </c>
      <c r="P2845" t="str">
        <f t="shared" si="398"/>
        <v>PASS</v>
      </c>
      <c r="Q2845" t="str">
        <f t="shared" si="399"/>
        <v>PASS</v>
      </c>
      <c r="R2845" t="str">
        <f t="shared" si="400"/>
        <v>PASS</v>
      </c>
      <c r="S2845" t="str">
        <f t="shared" si="401"/>
        <v>PASS</v>
      </c>
      <c r="T2845">
        <f t="shared" si="402"/>
        <v>100</v>
      </c>
      <c r="U2845" t="str">
        <f t="shared" si="403"/>
        <v>Low</v>
      </c>
      <c r="V2845" t="str">
        <f t="shared" si="404"/>
        <v>Clean</v>
      </c>
    </row>
    <row r="2846" spans="1:22" x14ac:dyDescent="0.3">
      <c r="A2846" t="str">
        <f>Raw_Data!A2846</f>
        <v>6252864</v>
      </c>
      <c r="B2846">
        <f>Raw_Data!B2846</f>
        <v>45684</v>
      </c>
      <c r="C2846" t="str">
        <f>Raw_Data!C2846</f>
        <v>HYDROXYZINE HCL 25 MG TABLE</v>
      </c>
      <c r="D2846" t="str">
        <f>Raw_Data!D2846</f>
        <v>23155050110</v>
      </c>
      <c r="E2846" t="str">
        <f>Raw_Data!E2846</f>
        <v>GIBBS, JON</v>
      </c>
      <c r="F2846" t="str">
        <f>Raw_Data!F2846</f>
        <v>1700896156</v>
      </c>
      <c r="G2846" t="str">
        <f>Raw_Data!H2846</f>
        <v>0</v>
      </c>
      <c r="H2846">
        <f>IFERROR(VLOOKUP(G2846,Store_Map!$A$2:$I$100,3,FALSE),"")</f>
        <v>0</v>
      </c>
      <c r="I2846">
        <f>IFERROR(VLOOKUP(G2846,Store_Map!$A$2:$I$100,4,FALSE),"")</f>
        <v>0</v>
      </c>
      <c r="J2846">
        <f>IFERROR(VLOOKUP(G2846,Store_Map!$A$2:$I$100,5,FALSE),"")</f>
        <v>0</v>
      </c>
      <c r="K2846">
        <f>IFERROR(VLOOKUP(G2846,Store_Map!$A$2:$I$100,6,FALSE),"")</f>
        <v>0</v>
      </c>
      <c r="L2846">
        <f>IFERROR(VLOOKUP(G2846,Store_Map!$A$2:$I$100,7,FALSE),"")</f>
        <v>0</v>
      </c>
      <c r="M2846">
        <f>IFERROR(VLOOKUP(G2846,Store_Map!$A$2:$I$100,8,FALSE),"")</f>
        <v>0</v>
      </c>
      <c r="N2846">
        <f t="shared" si="396"/>
        <v>0</v>
      </c>
      <c r="O2846" t="str">
        <f t="shared" si="397"/>
        <v>PASS</v>
      </c>
      <c r="P2846" t="str">
        <f t="shared" si="398"/>
        <v>PASS</v>
      </c>
      <c r="Q2846" t="str">
        <f t="shared" si="399"/>
        <v>PASS</v>
      </c>
      <c r="R2846" t="str">
        <f t="shared" si="400"/>
        <v>PASS</v>
      </c>
      <c r="S2846" t="str">
        <f t="shared" si="401"/>
        <v>PASS</v>
      </c>
      <c r="T2846">
        <f t="shared" si="402"/>
        <v>100</v>
      </c>
      <c r="U2846" t="str">
        <f t="shared" si="403"/>
        <v>Low</v>
      </c>
      <c r="V2846" t="str">
        <f t="shared" si="404"/>
        <v>Clean</v>
      </c>
    </row>
    <row r="2847" spans="1:22" x14ac:dyDescent="0.3">
      <c r="A2847" t="str">
        <f>Raw_Data!A2847</f>
        <v>4010899</v>
      </c>
      <c r="B2847">
        <f>Raw_Data!B2847</f>
        <v>45684</v>
      </c>
      <c r="C2847" t="str">
        <f>Raw_Data!C2847</f>
        <v>BUTALB-ACETA-CAFF 50-325-40</v>
      </c>
      <c r="D2847" t="str">
        <f>Raw_Data!D2847</f>
        <v>70010014901</v>
      </c>
      <c r="E2847" t="str">
        <f>Raw_Data!E2847</f>
        <v>GIBBS, JON</v>
      </c>
      <c r="F2847" t="str">
        <f>Raw_Data!F2847</f>
        <v>1700896156</v>
      </c>
      <c r="G2847" t="str">
        <f>Raw_Data!H2847</f>
        <v>0</v>
      </c>
      <c r="H2847">
        <f>IFERROR(VLOOKUP(G2847,Store_Map!$A$2:$I$100,3,FALSE),"")</f>
        <v>0</v>
      </c>
      <c r="I2847">
        <f>IFERROR(VLOOKUP(G2847,Store_Map!$A$2:$I$100,4,FALSE),"")</f>
        <v>0</v>
      </c>
      <c r="J2847">
        <f>IFERROR(VLOOKUP(G2847,Store_Map!$A$2:$I$100,5,FALSE),"")</f>
        <v>0</v>
      </c>
      <c r="K2847">
        <f>IFERROR(VLOOKUP(G2847,Store_Map!$A$2:$I$100,6,FALSE),"")</f>
        <v>0</v>
      </c>
      <c r="L2847">
        <f>IFERROR(VLOOKUP(G2847,Store_Map!$A$2:$I$100,7,FALSE),"")</f>
        <v>0</v>
      </c>
      <c r="M2847">
        <f>IFERROR(VLOOKUP(G2847,Store_Map!$A$2:$I$100,8,FALSE),"")</f>
        <v>0</v>
      </c>
      <c r="N2847">
        <f t="shared" si="396"/>
        <v>0</v>
      </c>
      <c r="O2847" t="str">
        <f t="shared" si="397"/>
        <v>PASS</v>
      </c>
      <c r="P2847" t="str">
        <f t="shared" si="398"/>
        <v>PASS</v>
      </c>
      <c r="Q2847" t="str">
        <f t="shared" si="399"/>
        <v>PASS</v>
      </c>
      <c r="R2847" t="str">
        <f t="shared" si="400"/>
        <v>PASS</v>
      </c>
      <c r="S2847" t="str">
        <f t="shared" si="401"/>
        <v>PASS</v>
      </c>
      <c r="T2847">
        <f t="shared" si="402"/>
        <v>100</v>
      </c>
      <c r="U2847" t="str">
        <f t="shared" si="403"/>
        <v>Low</v>
      </c>
      <c r="V2847" t="str">
        <f t="shared" si="404"/>
        <v>Clean</v>
      </c>
    </row>
    <row r="2848" spans="1:22" x14ac:dyDescent="0.3">
      <c r="A2848" t="str">
        <f>Raw_Data!A2848</f>
        <v>6252865</v>
      </c>
      <c r="B2848">
        <f>Raw_Data!B2848</f>
        <v>45684</v>
      </c>
      <c r="C2848" t="str">
        <f>Raw_Data!C2848</f>
        <v>METHYLPREDNISOLONE 4 MG DOS</v>
      </c>
      <c r="D2848" t="str">
        <f>Raw_Data!D2848</f>
        <v>59746000103</v>
      </c>
      <c r="E2848" t="str">
        <f>Raw_Data!E2848</f>
        <v>GIBBS, JON</v>
      </c>
      <c r="F2848" t="str">
        <f>Raw_Data!F2848</f>
        <v>1700896156</v>
      </c>
      <c r="G2848" t="str">
        <f>Raw_Data!H2848</f>
        <v>0</v>
      </c>
      <c r="H2848">
        <f>IFERROR(VLOOKUP(G2848,Store_Map!$A$2:$I$100,3,FALSE),"")</f>
        <v>0</v>
      </c>
      <c r="I2848">
        <f>IFERROR(VLOOKUP(G2848,Store_Map!$A$2:$I$100,4,FALSE),"")</f>
        <v>0</v>
      </c>
      <c r="J2848">
        <f>IFERROR(VLOOKUP(G2848,Store_Map!$A$2:$I$100,5,FALSE),"")</f>
        <v>0</v>
      </c>
      <c r="K2848">
        <f>IFERROR(VLOOKUP(G2848,Store_Map!$A$2:$I$100,6,FALSE),"")</f>
        <v>0</v>
      </c>
      <c r="L2848">
        <f>IFERROR(VLOOKUP(G2848,Store_Map!$A$2:$I$100,7,FALSE),"")</f>
        <v>0</v>
      </c>
      <c r="M2848">
        <f>IFERROR(VLOOKUP(G2848,Store_Map!$A$2:$I$100,8,FALSE),"")</f>
        <v>0</v>
      </c>
      <c r="N2848">
        <f t="shared" si="396"/>
        <v>0</v>
      </c>
      <c r="O2848" t="str">
        <f t="shared" si="397"/>
        <v>PASS</v>
      </c>
      <c r="P2848" t="str">
        <f t="shared" si="398"/>
        <v>PASS</v>
      </c>
      <c r="Q2848" t="str">
        <f t="shared" si="399"/>
        <v>PASS</v>
      </c>
      <c r="R2848" t="str">
        <f t="shared" si="400"/>
        <v>PASS</v>
      </c>
      <c r="S2848" t="str">
        <f t="shared" si="401"/>
        <v>PASS</v>
      </c>
      <c r="T2848">
        <f t="shared" si="402"/>
        <v>100</v>
      </c>
      <c r="U2848" t="str">
        <f t="shared" si="403"/>
        <v>Low</v>
      </c>
      <c r="V2848" t="str">
        <f t="shared" si="404"/>
        <v>Clean</v>
      </c>
    </row>
    <row r="2849" spans="1:22" x14ac:dyDescent="0.3">
      <c r="A2849" t="str">
        <f>Raw_Data!A2849</f>
        <v>6251151</v>
      </c>
      <c r="B2849">
        <f>Raw_Data!B2849</f>
        <v>45684</v>
      </c>
      <c r="C2849" t="str">
        <f>Raw_Data!C2849</f>
        <v>ISOSORBIDE DINITRATE 10 MG</v>
      </c>
      <c r="D2849" t="str">
        <f>Raw_Data!D2849</f>
        <v>143177101</v>
      </c>
      <c r="E2849" t="str">
        <f>Raw_Data!E2849</f>
        <v>GIBBS, JON</v>
      </c>
      <c r="F2849" t="str">
        <f>Raw_Data!F2849</f>
        <v>1700896156</v>
      </c>
      <c r="G2849" t="str">
        <f>Raw_Data!H2849</f>
        <v>0</v>
      </c>
      <c r="H2849">
        <f>IFERROR(VLOOKUP(G2849,Store_Map!$A$2:$I$100,3,FALSE),"")</f>
        <v>0</v>
      </c>
      <c r="I2849">
        <f>IFERROR(VLOOKUP(G2849,Store_Map!$A$2:$I$100,4,FALSE),"")</f>
        <v>0</v>
      </c>
      <c r="J2849">
        <f>IFERROR(VLOOKUP(G2849,Store_Map!$A$2:$I$100,5,FALSE),"")</f>
        <v>0</v>
      </c>
      <c r="K2849">
        <f>IFERROR(VLOOKUP(G2849,Store_Map!$A$2:$I$100,6,FALSE),"")</f>
        <v>0</v>
      </c>
      <c r="L2849">
        <f>IFERROR(VLOOKUP(G2849,Store_Map!$A$2:$I$100,7,FALSE),"")</f>
        <v>0</v>
      </c>
      <c r="M2849">
        <f>IFERROR(VLOOKUP(G2849,Store_Map!$A$2:$I$100,8,FALSE),"")</f>
        <v>0</v>
      </c>
      <c r="N2849">
        <f t="shared" si="396"/>
        <v>0</v>
      </c>
      <c r="O2849" t="str">
        <f t="shared" si="397"/>
        <v>PASS</v>
      </c>
      <c r="P2849" t="str">
        <f t="shared" si="398"/>
        <v>REVIEW</v>
      </c>
      <c r="Q2849" t="str">
        <f t="shared" si="399"/>
        <v>PASS</v>
      </c>
      <c r="R2849" t="str">
        <f t="shared" si="400"/>
        <v>PASS</v>
      </c>
      <c r="S2849" t="str">
        <f t="shared" si="401"/>
        <v>REVIEW</v>
      </c>
      <c r="T2849">
        <f t="shared" si="402"/>
        <v>90</v>
      </c>
      <c r="U2849" t="str">
        <f t="shared" si="403"/>
        <v>Low</v>
      </c>
      <c r="V2849" t="str">
        <f t="shared" si="404"/>
        <v>Invalid NDC</v>
      </c>
    </row>
    <row r="2850" spans="1:22" x14ac:dyDescent="0.3">
      <c r="A2850" t="str">
        <f>Raw_Data!A2850</f>
        <v>4010900</v>
      </c>
      <c r="B2850">
        <f>Raw_Data!B2850</f>
        <v>45684</v>
      </c>
      <c r="C2850" t="str">
        <f>Raw_Data!C2850</f>
        <v>ACETAMINOPHEN-COD #3 TABLET</v>
      </c>
      <c r="D2850" t="str">
        <f>Raw_Data!D2850</f>
        <v>65162003310</v>
      </c>
      <c r="E2850" t="str">
        <f>Raw_Data!E2850</f>
        <v>GIBBS, JON</v>
      </c>
      <c r="F2850" t="str">
        <f>Raw_Data!F2850</f>
        <v>1700896156</v>
      </c>
      <c r="G2850" t="str">
        <f>Raw_Data!H2850</f>
        <v>0</v>
      </c>
      <c r="H2850">
        <f>IFERROR(VLOOKUP(G2850,Store_Map!$A$2:$I$100,3,FALSE),"")</f>
        <v>0</v>
      </c>
      <c r="I2850">
        <f>IFERROR(VLOOKUP(G2850,Store_Map!$A$2:$I$100,4,FALSE),"")</f>
        <v>0</v>
      </c>
      <c r="J2850">
        <f>IFERROR(VLOOKUP(G2850,Store_Map!$A$2:$I$100,5,FALSE),"")</f>
        <v>0</v>
      </c>
      <c r="K2850">
        <f>IFERROR(VLOOKUP(G2850,Store_Map!$A$2:$I$100,6,FALSE),"")</f>
        <v>0</v>
      </c>
      <c r="L2850">
        <f>IFERROR(VLOOKUP(G2850,Store_Map!$A$2:$I$100,7,FALSE),"")</f>
        <v>0</v>
      </c>
      <c r="M2850">
        <f>IFERROR(VLOOKUP(G2850,Store_Map!$A$2:$I$100,8,FALSE),"")</f>
        <v>0</v>
      </c>
      <c r="N2850">
        <f t="shared" si="396"/>
        <v>0</v>
      </c>
      <c r="O2850" t="str">
        <f t="shared" si="397"/>
        <v>PASS</v>
      </c>
      <c r="P2850" t="str">
        <f t="shared" si="398"/>
        <v>PASS</v>
      </c>
      <c r="Q2850" t="str">
        <f t="shared" si="399"/>
        <v>PASS</v>
      </c>
      <c r="R2850" t="str">
        <f t="shared" si="400"/>
        <v>PASS</v>
      </c>
      <c r="S2850" t="str">
        <f t="shared" si="401"/>
        <v>PASS</v>
      </c>
      <c r="T2850">
        <f t="shared" si="402"/>
        <v>100</v>
      </c>
      <c r="U2850" t="str">
        <f t="shared" si="403"/>
        <v>Low</v>
      </c>
      <c r="V2850" t="str">
        <f t="shared" si="404"/>
        <v>Clean</v>
      </c>
    </row>
    <row r="2851" spans="1:22" x14ac:dyDescent="0.3">
      <c r="A2851" t="str">
        <f>Raw_Data!A2851</f>
        <v>6241994</v>
      </c>
      <c r="B2851">
        <f>Raw_Data!B2851</f>
        <v>45684</v>
      </c>
      <c r="C2851" t="str">
        <f>Raw_Data!C2851</f>
        <v>ASPIRIN EC 81 MG TABLET</v>
      </c>
      <c r="D2851" t="str">
        <f>Raw_Data!D2851</f>
        <v>904678370</v>
      </c>
      <c r="E2851" t="str">
        <f>Raw_Data!E2851</f>
        <v>GIBBS, JON</v>
      </c>
      <c r="F2851" t="str">
        <f>Raw_Data!F2851</f>
        <v>1700896156</v>
      </c>
      <c r="G2851" t="str">
        <f>Raw_Data!H2851</f>
        <v>0</v>
      </c>
      <c r="H2851">
        <f>IFERROR(VLOOKUP(G2851,Store_Map!$A$2:$I$100,3,FALSE),"")</f>
        <v>0</v>
      </c>
      <c r="I2851">
        <f>IFERROR(VLOOKUP(G2851,Store_Map!$A$2:$I$100,4,FALSE),"")</f>
        <v>0</v>
      </c>
      <c r="J2851">
        <f>IFERROR(VLOOKUP(G2851,Store_Map!$A$2:$I$100,5,FALSE),"")</f>
        <v>0</v>
      </c>
      <c r="K2851">
        <f>IFERROR(VLOOKUP(G2851,Store_Map!$A$2:$I$100,6,FALSE),"")</f>
        <v>0</v>
      </c>
      <c r="L2851">
        <f>IFERROR(VLOOKUP(G2851,Store_Map!$A$2:$I$100,7,FALSE),"")</f>
        <v>0</v>
      </c>
      <c r="M2851">
        <f>IFERROR(VLOOKUP(G2851,Store_Map!$A$2:$I$100,8,FALSE),"")</f>
        <v>0</v>
      </c>
      <c r="N2851">
        <f t="shared" si="396"/>
        <v>0</v>
      </c>
      <c r="O2851" t="str">
        <f t="shared" si="397"/>
        <v>PASS</v>
      </c>
      <c r="P2851" t="str">
        <f t="shared" si="398"/>
        <v>REVIEW</v>
      </c>
      <c r="Q2851" t="str">
        <f t="shared" si="399"/>
        <v>PASS</v>
      </c>
      <c r="R2851" t="str">
        <f t="shared" si="400"/>
        <v>PASS</v>
      </c>
      <c r="S2851" t="str">
        <f t="shared" si="401"/>
        <v>REVIEW</v>
      </c>
      <c r="T2851">
        <f t="shared" si="402"/>
        <v>90</v>
      </c>
      <c r="U2851" t="str">
        <f t="shared" si="403"/>
        <v>Low</v>
      </c>
      <c r="V2851" t="str">
        <f t="shared" si="404"/>
        <v>Invalid NDC</v>
      </c>
    </row>
    <row r="2852" spans="1:22" x14ac:dyDescent="0.3">
      <c r="A2852" t="str">
        <f>Raw_Data!A2852</f>
        <v>6241995</v>
      </c>
      <c r="B2852">
        <f>Raw_Data!B2852</f>
        <v>45684</v>
      </c>
      <c r="C2852" t="str">
        <f>Raw_Data!C2852</f>
        <v>CARVEDILOL 25 MG TABLET</v>
      </c>
      <c r="D2852" t="str">
        <f>Raw_Data!D2852</f>
        <v>68382009505</v>
      </c>
      <c r="E2852" t="str">
        <f>Raw_Data!E2852</f>
        <v>GIBBS, JON</v>
      </c>
      <c r="F2852" t="str">
        <f>Raw_Data!F2852</f>
        <v>1700896156</v>
      </c>
      <c r="G2852" t="str">
        <f>Raw_Data!H2852</f>
        <v>0</v>
      </c>
      <c r="H2852">
        <f>IFERROR(VLOOKUP(G2852,Store_Map!$A$2:$I$100,3,FALSE),"")</f>
        <v>0</v>
      </c>
      <c r="I2852">
        <f>IFERROR(VLOOKUP(G2852,Store_Map!$A$2:$I$100,4,FALSE),"")</f>
        <v>0</v>
      </c>
      <c r="J2852">
        <f>IFERROR(VLOOKUP(G2852,Store_Map!$A$2:$I$100,5,FALSE),"")</f>
        <v>0</v>
      </c>
      <c r="K2852">
        <f>IFERROR(VLOOKUP(G2852,Store_Map!$A$2:$I$100,6,FALSE),"")</f>
        <v>0</v>
      </c>
      <c r="L2852">
        <f>IFERROR(VLOOKUP(G2852,Store_Map!$A$2:$I$100,7,FALSE),"")</f>
        <v>0</v>
      </c>
      <c r="M2852">
        <f>IFERROR(VLOOKUP(G2852,Store_Map!$A$2:$I$100,8,FALSE),"")</f>
        <v>0</v>
      </c>
      <c r="N2852">
        <f t="shared" si="396"/>
        <v>0</v>
      </c>
      <c r="O2852" t="str">
        <f t="shared" si="397"/>
        <v>PASS</v>
      </c>
      <c r="P2852" t="str">
        <f t="shared" si="398"/>
        <v>PASS</v>
      </c>
      <c r="Q2852" t="str">
        <f t="shared" si="399"/>
        <v>PASS</v>
      </c>
      <c r="R2852" t="str">
        <f t="shared" si="400"/>
        <v>PASS</v>
      </c>
      <c r="S2852" t="str">
        <f t="shared" si="401"/>
        <v>PASS</v>
      </c>
      <c r="T2852">
        <f t="shared" si="402"/>
        <v>100</v>
      </c>
      <c r="U2852" t="str">
        <f t="shared" si="403"/>
        <v>Low</v>
      </c>
      <c r="V2852" t="str">
        <f t="shared" si="404"/>
        <v>Clean</v>
      </c>
    </row>
    <row r="2853" spans="1:22" x14ac:dyDescent="0.3">
      <c r="A2853" t="str">
        <f>Raw_Data!A2853</f>
        <v>6241996</v>
      </c>
      <c r="B2853">
        <f>Raw_Data!B2853</f>
        <v>45684</v>
      </c>
      <c r="C2853" t="str">
        <f>Raw_Data!C2853</f>
        <v>GLIMEPIRIDE 1 MG TABLET</v>
      </c>
      <c r="D2853" t="str">
        <f>Raw_Data!D2853</f>
        <v>55111032001</v>
      </c>
      <c r="E2853" t="str">
        <f>Raw_Data!E2853</f>
        <v>GIBBS, JON</v>
      </c>
      <c r="F2853" t="str">
        <f>Raw_Data!F2853</f>
        <v>1700896156</v>
      </c>
      <c r="G2853" t="str">
        <f>Raw_Data!H2853</f>
        <v>0</v>
      </c>
      <c r="H2853">
        <f>IFERROR(VLOOKUP(G2853,Store_Map!$A$2:$I$100,3,FALSE),"")</f>
        <v>0</v>
      </c>
      <c r="I2853">
        <f>IFERROR(VLOOKUP(G2853,Store_Map!$A$2:$I$100,4,FALSE),"")</f>
        <v>0</v>
      </c>
      <c r="J2853">
        <f>IFERROR(VLOOKUP(G2853,Store_Map!$A$2:$I$100,5,FALSE),"")</f>
        <v>0</v>
      </c>
      <c r="K2853">
        <f>IFERROR(VLOOKUP(G2853,Store_Map!$A$2:$I$100,6,FALSE),"")</f>
        <v>0</v>
      </c>
      <c r="L2853">
        <f>IFERROR(VLOOKUP(G2853,Store_Map!$A$2:$I$100,7,FALSE),"")</f>
        <v>0</v>
      </c>
      <c r="M2853">
        <f>IFERROR(VLOOKUP(G2853,Store_Map!$A$2:$I$100,8,FALSE),"")</f>
        <v>0</v>
      </c>
      <c r="N2853">
        <f t="shared" si="396"/>
        <v>0</v>
      </c>
      <c r="O2853" t="str">
        <f t="shared" si="397"/>
        <v>PASS</v>
      </c>
      <c r="P2853" t="str">
        <f t="shared" si="398"/>
        <v>PASS</v>
      </c>
      <c r="Q2853" t="str">
        <f t="shared" si="399"/>
        <v>PASS</v>
      </c>
      <c r="R2853" t="str">
        <f t="shared" si="400"/>
        <v>PASS</v>
      </c>
      <c r="S2853" t="str">
        <f t="shared" si="401"/>
        <v>PASS</v>
      </c>
      <c r="T2853">
        <f t="shared" si="402"/>
        <v>100</v>
      </c>
      <c r="U2853" t="str">
        <f t="shared" si="403"/>
        <v>Low</v>
      </c>
      <c r="V2853" t="str">
        <f t="shared" si="404"/>
        <v>Clean</v>
      </c>
    </row>
    <row r="2854" spans="1:22" x14ac:dyDescent="0.3">
      <c r="A2854" t="str">
        <f>Raw_Data!A2854</f>
        <v>6241992</v>
      </c>
      <c r="B2854">
        <f>Raw_Data!B2854</f>
        <v>45684</v>
      </c>
      <c r="C2854" t="str">
        <f>Raw_Data!C2854</f>
        <v>HYDRALAZINE 25 MG TABLET</v>
      </c>
      <c r="D2854" t="str">
        <f>Raw_Data!D2854</f>
        <v>50111032703</v>
      </c>
      <c r="E2854" t="str">
        <f>Raw_Data!E2854</f>
        <v>GIBBS, JON</v>
      </c>
      <c r="F2854" t="str">
        <f>Raw_Data!F2854</f>
        <v>1700896156</v>
      </c>
      <c r="G2854" t="str">
        <f>Raw_Data!H2854</f>
        <v>0</v>
      </c>
      <c r="H2854">
        <f>IFERROR(VLOOKUP(G2854,Store_Map!$A$2:$I$100,3,FALSE),"")</f>
        <v>0</v>
      </c>
      <c r="I2854">
        <f>IFERROR(VLOOKUP(G2854,Store_Map!$A$2:$I$100,4,FALSE),"")</f>
        <v>0</v>
      </c>
      <c r="J2854">
        <f>IFERROR(VLOOKUP(G2854,Store_Map!$A$2:$I$100,5,FALSE),"")</f>
        <v>0</v>
      </c>
      <c r="K2854">
        <f>IFERROR(VLOOKUP(G2854,Store_Map!$A$2:$I$100,6,FALSE),"")</f>
        <v>0</v>
      </c>
      <c r="L2854">
        <f>IFERROR(VLOOKUP(G2854,Store_Map!$A$2:$I$100,7,FALSE),"")</f>
        <v>0</v>
      </c>
      <c r="M2854">
        <f>IFERROR(VLOOKUP(G2854,Store_Map!$A$2:$I$100,8,FALSE),"")</f>
        <v>0</v>
      </c>
      <c r="N2854">
        <f t="shared" si="396"/>
        <v>0</v>
      </c>
      <c r="O2854" t="str">
        <f t="shared" si="397"/>
        <v>PASS</v>
      </c>
      <c r="P2854" t="str">
        <f t="shared" si="398"/>
        <v>PASS</v>
      </c>
      <c r="Q2854" t="str">
        <f t="shared" si="399"/>
        <v>PASS</v>
      </c>
      <c r="R2854" t="str">
        <f t="shared" si="400"/>
        <v>PASS</v>
      </c>
      <c r="S2854" t="str">
        <f t="shared" si="401"/>
        <v>PASS</v>
      </c>
      <c r="T2854">
        <f t="shared" si="402"/>
        <v>100</v>
      </c>
      <c r="U2854" t="str">
        <f t="shared" si="403"/>
        <v>Low</v>
      </c>
      <c r="V2854" t="str">
        <f t="shared" si="404"/>
        <v>Clean</v>
      </c>
    </row>
    <row r="2855" spans="1:22" x14ac:dyDescent="0.3">
      <c r="A2855" t="str">
        <f>Raw_Data!A2855</f>
        <v>6241993</v>
      </c>
      <c r="B2855">
        <f>Raw_Data!B2855</f>
        <v>45684</v>
      </c>
      <c r="C2855" t="str">
        <f>Raw_Data!C2855</f>
        <v>LISINOPRIL 40 MG TABLET</v>
      </c>
      <c r="D2855" t="str">
        <f>Raw_Data!D2855</f>
        <v>68180097903</v>
      </c>
      <c r="E2855" t="str">
        <f>Raw_Data!E2855</f>
        <v>GIBBS, JON</v>
      </c>
      <c r="F2855" t="str">
        <f>Raw_Data!F2855</f>
        <v>1700896156</v>
      </c>
      <c r="G2855" t="str">
        <f>Raw_Data!H2855</f>
        <v>0</v>
      </c>
      <c r="H2855">
        <f>IFERROR(VLOOKUP(G2855,Store_Map!$A$2:$I$100,3,FALSE),"")</f>
        <v>0</v>
      </c>
      <c r="I2855">
        <f>IFERROR(VLOOKUP(G2855,Store_Map!$A$2:$I$100,4,FALSE),"")</f>
        <v>0</v>
      </c>
      <c r="J2855">
        <f>IFERROR(VLOOKUP(G2855,Store_Map!$A$2:$I$100,5,FALSE),"")</f>
        <v>0</v>
      </c>
      <c r="K2855">
        <f>IFERROR(VLOOKUP(G2855,Store_Map!$A$2:$I$100,6,FALSE),"")</f>
        <v>0</v>
      </c>
      <c r="L2855">
        <f>IFERROR(VLOOKUP(G2855,Store_Map!$A$2:$I$100,7,FALSE),"")</f>
        <v>0</v>
      </c>
      <c r="M2855">
        <f>IFERROR(VLOOKUP(G2855,Store_Map!$A$2:$I$100,8,FALSE),"")</f>
        <v>0</v>
      </c>
      <c r="N2855">
        <f t="shared" si="396"/>
        <v>0</v>
      </c>
      <c r="O2855" t="str">
        <f t="shared" si="397"/>
        <v>PASS</v>
      </c>
      <c r="P2855" t="str">
        <f t="shared" si="398"/>
        <v>PASS</v>
      </c>
      <c r="Q2855" t="str">
        <f t="shared" si="399"/>
        <v>PASS</v>
      </c>
      <c r="R2855" t="str">
        <f t="shared" si="400"/>
        <v>PASS</v>
      </c>
      <c r="S2855" t="str">
        <f t="shared" si="401"/>
        <v>PASS</v>
      </c>
      <c r="T2855">
        <f t="shared" si="402"/>
        <v>100</v>
      </c>
      <c r="U2855" t="str">
        <f t="shared" si="403"/>
        <v>Low</v>
      </c>
      <c r="V2855" t="str">
        <f t="shared" si="404"/>
        <v>Clean</v>
      </c>
    </row>
    <row r="2856" spans="1:22" x14ac:dyDescent="0.3">
      <c r="A2856" t="str">
        <f>Raw_Data!A2856</f>
        <v>6245810</v>
      </c>
      <c r="B2856">
        <f>Raw_Data!B2856</f>
        <v>45684</v>
      </c>
      <c r="C2856" t="str">
        <f>Raw_Data!C2856</f>
        <v>HYDRALAZINE 25 MG TABLET</v>
      </c>
      <c r="D2856" t="str">
        <f>Raw_Data!D2856</f>
        <v>50111032703</v>
      </c>
      <c r="E2856" t="str">
        <f>Raw_Data!E2856</f>
        <v>BYNE, EDMUND</v>
      </c>
      <c r="F2856" t="str">
        <f>Raw_Data!F2856</f>
        <v>1033186648</v>
      </c>
      <c r="G2856" t="str">
        <f>Raw_Data!H2856</f>
        <v>0</v>
      </c>
      <c r="H2856">
        <f>IFERROR(VLOOKUP(G2856,Store_Map!$A$2:$I$100,3,FALSE),"")</f>
        <v>0</v>
      </c>
      <c r="I2856">
        <f>IFERROR(VLOOKUP(G2856,Store_Map!$A$2:$I$100,4,FALSE),"")</f>
        <v>0</v>
      </c>
      <c r="J2856">
        <f>IFERROR(VLOOKUP(G2856,Store_Map!$A$2:$I$100,5,FALSE),"")</f>
        <v>0</v>
      </c>
      <c r="K2856">
        <f>IFERROR(VLOOKUP(G2856,Store_Map!$A$2:$I$100,6,FALSE),"")</f>
        <v>0</v>
      </c>
      <c r="L2856">
        <f>IFERROR(VLOOKUP(G2856,Store_Map!$A$2:$I$100,7,FALSE),"")</f>
        <v>0</v>
      </c>
      <c r="M2856">
        <f>IFERROR(VLOOKUP(G2856,Store_Map!$A$2:$I$100,8,FALSE),"")</f>
        <v>0</v>
      </c>
      <c r="N2856">
        <f t="shared" si="396"/>
        <v>0</v>
      </c>
      <c r="O2856" t="str">
        <f t="shared" si="397"/>
        <v>PASS</v>
      </c>
      <c r="P2856" t="str">
        <f t="shared" si="398"/>
        <v>PASS</v>
      </c>
      <c r="Q2856" t="str">
        <f t="shared" si="399"/>
        <v>PASS</v>
      </c>
      <c r="R2856" t="str">
        <f t="shared" si="400"/>
        <v>PASS</v>
      </c>
      <c r="S2856" t="str">
        <f t="shared" si="401"/>
        <v>PASS</v>
      </c>
      <c r="T2856">
        <f t="shared" si="402"/>
        <v>100</v>
      </c>
      <c r="U2856" t="str">
        <f t="shared" si="403"/>
        <v>Low</v>
      </c>
      <c r="V2856" t="str">
        <f t="shared" si="404"/>
        <v>Clean</v>
      </c>
    </row>
    <row r="2857" spans="1:22" x14ac:dyDescent="0.3">
      <c r="A2857" t="str">
        <f>Raw_Data!A2857</f>
        <v>6247023</v>
      </c>
      <c r="B2857">
        <f>Raw_Data!B2857</f>
        <v>45684</v>
      </c>
      <c r="C2857" t="str">
        <f>Raw_Data!C2857</f>
        <v>LOSARTAN POTASSIUM 100 MG T</v>
      </c>
      <c r="D2857" t="str">
        <f>Raw_Data!D2857</f>
        <v>65862020399</v>
      </c>
      <c r="E2857" t="str">
        <f>Raw_Data!E2857</f>
        <v>BYNE, EDMUND</v>
      </c>
      <c r="F2857" t="str">
        <f>Raw_Data!F2857</f>
        <v>1033186648</v>
      </c>
      <c r="G2857" t="str">
        <f>Raw_Data!H2857</f>
        <v>0</v>
      </c>
      <c r="H2857">
        <f>IFERROR(VLOOKUP(G2857,Store_Map!$A$2:$I$100,3,FALSE),"")</f>
        <v>0</v>
      </c>
      <c r="I2857">
        <f>IFERROR(VLOOKUP(G2857,Store_Map!$A$2:$I$100,4,FALSE),"")</f>
        <v>0</v>
      </c>
      <c r="J2857">
        <f>IFERROR(VLOOKUP(G2857,Store_Map!$A$2:$I$100,5,FALSE),"")</f>
        <v>0</v>
      </c>
      <c r="K2857">
        <f>IFERROR(VLOOKUP(G2857,Store_Map!$A$2:$I$100,6,FALSE),"")</f>
        <v>0</v>
      </c>
      <c r="L2857">
        <f>IFERROR(VLOOKUP(G2857,Store_Map!$A$2:$I$100,7,FALSE),"")</f>
        <v>0</v>
      </c>
      <c r="M2857">
        <f>IFERROR(VLOOKUP(G2857,Store_Map!$A$2:$I$100,8,FALSE),"")</f>
        <v>0</v>
      </c>
      <c r="N2857">
        <f t="shared" si="396"/>
        <v>0</v>
      </c>
      <c r="O2857" t="str">
        <f t="shared" si="397"/>
        <v>PASS</v>
      </c>
      <c r="P2857" t="str">
        <f t="shared" si="398"/>
        <v>PASS</v>
      </c>
      <c r="Q2857" t="str">
        <f t="shared" si="399"/>
        <v>PASS</v>
      </c>
      <c r="R2857" t="str">
        <f t="shared" si="400"/>
        <v>PASS</v>
      </c>
      <c r="S2857" t="str">
        <f t="shared" si="401"/>
        <v>PASS</v>
      </c>
      <c r="T2857">
        <f t="shared" si="402"/>
        <v>100</v>
      </c>
      <c r="U2857" t="str">
        <f t="shared" si="403"/>
        <v>Low</v>
      </c>
      <c r="V2857" t="str">
        <f t="shared" si="404"/>
        <v>Clean</v>
      </c>
    </row>
    <row r="2858" spans="1:22" x14ac:dyDescent="0.3">
      <c r="A2858" t="str">
        <f>Raw_Data!A2858</f>
        <v>6227887</v>
      </c>
      <c r="B2858">
        <f>Raw_Data!B2858</f>
        <v>45684</v>
      </c>
      <c r="C2858" t="str">
        <f>Raw_Data!C2858</f>
        <v>TRULICITY 3 MG/0.5 ML PEN</v>
      </c>
      <c r="D2858" t="str">
        <f>Raw_Data!D2858</f>
        <v>2223680</v>
      </c>
      <c r="E2858" t="str">
        <f>Raw_Data!E2858</f>
        <v>MACHADO, MARIA</v>
      </c>
      <c r="F2858" t="str">
        <f>Raw_Data!F2858</f>
        <v>1619100302</v>
      </c>
      <c r="G2858" t="str">
        <f>Raw_Data!H2858</f>
        <v>0</v>
      </c>
      <c r="H2858">
        <f>IFERROR(VLOOKUP(G2858,Store_Map!$A$2:$I$100,3,FALSE),"")</f>
        <v>0</v>
      </c>
      <c r="I2858">
        <f>IFERROR(VLOOKUP(G2858,Store_Map!$A$2:$I$100,4,FALSE),"")</f>
        <v>0</v>
      </c>
      <c r="J2858">
        <f>IFERROR(VLOOKUP(G2858,Store_Map!$A$2:$I$100,5,FALSE),"")</f>
        <v>0</v>
      </c>
      <c r="K2858">
        <f>IFERROR(VLOOKUP(G2858,Store_Map!$A$2:$I$100,6,FALSE),"")</f>
        <v>0</v>
      </c>
      <c r="L2858">
        <f>IFERROR(VLOOKUP(G2858,Store_Map!$A$2:$I$100,7,FALSE),"")</f>
        <v>0</v>
      </c>
      <c r="M2858">
        <f>IFERROR(VLOOKUP(G2858,Store_Map!$A$2:$I$100,8,FALSE),"")</f>
        <v>0</v>
      </c>
      <c r="N2858">
        <f t="shared" si="396"/>
        <v>0</v>
      </c>
      <c r="O2858" t="str">
        <f t="shared" si="397"/>
        <v>PASS</v>
      </c>
      <c r="P2858" t="str">
        <f t="shared" si="398"/>
        <v>REVIEW</v>
      </c>
      <c r="Q2858" t="str">
        <f t="shared" si="399"/>
        <v>PASS</v>
      </c>
      <c r="R2858" t="str">
        <f t="shared" si="400"/>
        <v>PASS</v>
      </c>
      <c r="S2858" t="str">
        <f t="shared" si="401"/>
        <v>REVIEW</v>
      </c>
      <c r="T2858">
        <f t="shared" si="402"/>
        <v>90</v>
      </c>
      <c r="U2858" t="str">
        <f t="shared" si="403"/>
        <v>Low</v>
      </c>
      <c r="V2858" t="str">
        <f t="shared" si="404"/>
        <v>Invalid NDC</v>
      </c>
    </row>
    <row r="2859" spans="1:22" x14ac:dyDescent="0.3">
      <c r="A2859" t="str">
        <f>Raw_Data!A2859</f>
        <v>6248358</v>
      </c>
      <c r="B2859">
        <f>Raw_Data!B2859</f>
        <v>45684</v>
      </c>
      <c r="C2859" t="str">
        <f>Raw_Data!C2859</f>
        <v>OZEMPIC 0.25-0.5 MG/DOSE PE</v>
      </c>
      <c r="D2859" t="str">
        <f>Raw_Data!D2859</f>
        <v>169418113</v>
      </c>
      <c r="E2859" t="str">
        <f>Raw_Data!E2859</f>
        <v>BYNE, EDMUND</v>
      </c>
      <c r="F2859" t="str">
        <f>Raw_Data!F2859</f>
        <v>1033186648</v>
      </c>
      <c r="G2859" t="str">
        <f>Raw_Data!H2859</f>
        <v>0</v>
      </c>
      <c r="H2859">
        <f>IFERROR(VLOOKUP(G2859,Store_Map!$A$2:$I$100,3,FALSE),"")</f>
        <v>0</v>
      </c>
      <c r="I2859">
        <f>IFERROR(VLOOKUP(G2859,Store_Map!$A$2:$I$100,4,FALSE),"")</f>
        <v>0</v>
      </c>
      <c r="J2859">
        <f>IFERROR(VLOOKUP(G2859,Store_Map!$A$2:$I$100,5,FALSE),"")</f>
        <v>0</v>
      </c>
      <c r="K2859">
        <f>IFERROR(VLOOKUP(G2859,Store_Map!$A$2:$I$100,6,FALSE),"")</f>
        <v>0</v>
      </c>
      <c r="L2859">
        <f>IFERROR(VLOOKUP(G2859,Store_Map!$A$2:$I$100,7,FALSE),"")</f>
        <v>0</v>
      </c>
      <c r="M2859">
        <f>IFERROR(VLOOKUP(G2859,Store_Map!$A$2:$I$100,8,FALSE),"")</f>
        <v>0</v>
      </c>
      <c r="N2859">
        <f t="shared" si="396"/>
        <v>0</v>
      </c>
      <c r="O2859" t="str">
        <f t="shared" si="397"/>
        <v>PASS</v>
      </c>
      <c r="P2859" t="str">
        <f t="shared" si="398"/>
        <v>REVIEW</v>
      </c>
      <c r="Q2859" t="str">
        <f t="shared" si="399"/>
        <v>PASS</v>
      </c>
      <c r="R2859" t="str">
        <f t="shared" si="400"/>
        <v>PASS</v>
      </c>
      <c r="S2859" t="str">
        <f t="shared" si="401"/>
        <v>REVIEW</v>
      </c>
      <c r="T2859">
        <f t="shared" si="402"/>
        <v>90</v>
      </c>
      <c r="U2859" t="str">
        <f t="shared" si="403"/>
        <v>Low</v>
      </c>
      <c r="V2859" t="str">
        <f t="shared" si="404"/>
        <v>Invalid NDC</v>
      </c>
    </row>
    <row r="2860" spans="1:22" x14ac:dyDescent="0.3">
      <c r="A2860" t="str">
        <f>Raw_Data!A2860</f>
        <v>6241422</v>
      </c>
      <c r="B2860">
        <f>Raw_Data!B2860</f>
        <v>45684</v>
      </c>
      <c r="C2860" t="str">
        <f>Raw_Data!C2860</f>
        <v>ELIQUIS 5 MG TABLET</v>
      </c>
      <c r="D2860" t="str">
        <f>Raw_Data!D2860</f>
        <v>3089421</v>
      </c>
      <c r="E2860" t="str">
        <f>Raw_Data!E2860</f>
        <v>FORD, JAMES</v>
      </c>
      <c r="F2860" t="str">
        <f>Raw_Data!F2860</f>
        <v>1033117684</v>
      </c>
      <c r="G2860" t="str">
        <f>Raw_Data!H2860</f>
        <v>0</v>
      </c>
      <c r="H2860">
        <f>IFERROR(VLOOKUP(G2860,Store_Map!$A$2:$I$100,3,FALSE),"")</f>
        <v>0</v>
      </c>
      <c r="I2860">
        <f>IFERROR(VLOOKUP(G2860,Store_Map!$A$2:$I$100,4,FALSE),"")</f>
        <v>0</v>
      </c>
      <c r="J2860">
        <f>IFERROR(VLOOKUP(G2860,Store_Map!$A$2:$I$100,5,FALSE),"")</f>
        <v>0</v>
      </c>
      <c r="K2860">
        <f>IFERROR(VLOOKUP(G2860,Store_Map!$A$2:$I$100,6,FALSE),"")</f>
        <v>0</v>
      </c>
      <c r="L2860">
        <f>IFERROR(VLOOKUP(G2860,Store_Map!$A$2:$I$100,7,FALSE),"")</f>
        <v>0</v>
      </c>
      <c r="M2860">
        <f>IFERROR(VLOOKUP(G2860,Store_Map!$A$2:$I$100,8,FALSE),"")</f>
        <v>0</v>
      </c>
      <c r="N2860">
        <f t="shared" si="396"/>
        <v>0</v>
      </c>
      <c r="O2860" t="str">
        <f t="shared" si="397"/>
        <v>PASS</v>
      </c>
      <c r="P2860" t="str">
        <f t="shared" si="398"/>
        <v>REVIEW</v>
      </c>
      <c r="Q2860" t="str">
        <f t="shared" si="399"/>
        <v>PASS</v>
      </c>
      <c r="R2860" t="str">
        <f t="shared" si="400"/>
        <v>PASS</v>
      </c>
      <c r="S2860" t="str">
        <f t="shared" si="401"/>
        <v>REVIEW</v>
      </c>
      <c r="T2860">
        <f t="shared" si="402"/>
        <v>90</v>
      </c>
      <c r="U2860" t="str">
        <f t="shared" si="403"/>
        <v>Low</v>
      </c>
      <c r="V2860" t="str">
        <f t="shared" si="404"/>
        <v>Invalid NDC</v>
      </c>
    </row>
    <row r="2861" spans="1:22" x14ac:dyDescent="0.3">
      <c r="A2861" t="str">
        <f>Raw_Data!A2861</f>
        <v>6241417</v>
      </c>
      <c r="B2861">
        <f>Raw_Data!B2861</f>
        <v>45684</v>
      </c>
      <c r="C2861" t="str">
        <f>Raw_Data!C2861</f>
        <v>HYDROCHLOROTHIAZIDE 25 MG T</v>
      </c>
      <c r="D2861" t="str">
        <f>Raw_Data!D2861</f>
        <v>29300012810</v>
      </c>
      <c r="E2861" t="str">
        <f>Raw_Data!E2861</f>
        <v>FORD, JAMES</v>
      </c>
      <c r="F2861" t="str">
        <f>Raw_Data!F2861</f>
        <v>1033117684</v>
      </c>
      <c r="G2861" t="str">
        <f>Raw_Data!H2861</f>
        <v>0</v>
      </c>
      <c r="H2861">
        <f>IFERROR(VLOOKUP(G2861,Store_Map!$A$2:$I$100,3,FALSE),"")</f>
        <v>0</v>
      </c>
      <c r="I2861">
        <f>IFERROR(VLOOKUP(G2861,Store_Map!$A$2:$I$100,4,FALSE),"")</f>
        <v>0</v>
      </c>
      <c r="J2861">
        <f>IFERROR(VLOOKUP(G2861,Store_Map!$A$2:$I$100,5,FALSE),"")</f>
        <v>0</v>
      </c>
      <c r="K2861">
        <f>IFERROR(VLOOKUP(G2861,Store_Map!$A$2:$I$100,6,FALSE),"")</f>
        <v>0</v>
      </c>
      <c r="L2861">
        <f>IFERROR(VLOOKUP(G2861,Store_Map!$A$2:$I$100,7,FALSE),"")</f>
        <v>0</v>
      </c>
      <c r="M2861">
        <f>IFERROR(VLOOKUP(G2861,Store_Map!$A$2:$I$100,8,FALSE),"")</f>
        <v>0</v>
      </c>
      <c r="N2861">
        <f t="shared" si="396"/>
        <v>0</v>
      </c>
      <c r="O2861" t="str">
        <f t="shared" si="397"/>
        <v>PASS</v>
      </c>
      <c r="P2861" t="str">
        <f t="shared" si="398"/>
        <v>PASS</v>
      </c>
      <c r="Q2861" t="str">
        <f t="shared" si="399"/>
        <v>PASS</v>
      </c>
      <c r="R2861" t="str">
        <f t="shared" si="400"/>
        <v>PASS</v>
      </c>
      <c r="S2861" t="str">
        <f t="shared" si="401"/>
        <v>PASS</v>
      </c>
      <c r="T2861">
        <f t="shared" si="402"/>
        <v>100</v>
      </c>
      <c r="U2861" t="str">
        <f t="shared" si="403"/>
        <v>Low</v>
      </c>
      <c r="V2861" t="str">
        <f t="shared" si="404"/>
        <v>Clean</v>
      </c>
    </row>
    <row r="2862" spans="1:22" x14ac:dyDescent="0.3">
      <c r="A2862" t="str">
        <f>Raw_Data!A2862</f>
        <v>6252869</v>
      </c>
      <c r="B2862">
        <f>Raw_Data!B2862</f>
        <v>45684</v>
      </c>
      <c r="C2862" t="str">
        <f>Raw_Data!C2862</f>
        <v>DICLOFENAC SOD DR 75 MG TAB</v>
      </c>
      <c r="D2862" t="str">
        <f>Raw_Data!D2862</f>
        <v>61442010360</v>
      </c>
      <c r="E2862" t="str">
        <f>Raw_Data!E2862</f>
        <v>FORD, JAMES</v>
      </c>
      <c r="F2862" t="str">
        <f>Raw_Data!F2862</f>
        <v>1033117684</v>
      </c>
      <c r="G2862" t="str">
        <f>Raw_Data!H2862</f>
        <v>0</v>
      </c>
      <c r="H2862">
        <f>IFERROR(VLOOKUP(G2862,Store_Map!$A$2:$I$100,3,FALSE),"")</f>
        <v>0</v>
      </c>
      <c r="I2862">
        <f>IFERROR(VLOOKUP(G2862,Store_Map!$A$2:$I$100,4,FALSE),"")</f>
        <v>0</v>
      </c>
      <c r="J2862">
        <f>IFERROR(VLOOKUP(G2862,Store_Map!$A$2:$I$100,5,FALSE),"")</f>
        <v>0</v>
      </c>
      <c r="K2862">
        <f>IFERROR(VLOOKUP(G2862,Store_Map!$A$2:$I$100,6,FALSE),"")</f>
        <v>0</v>
      </c>
      <c r="L2862">
        <f>IFERROR(VLOOKUP(G2862,Store_Map!$A$2:$I$100,7,FALSE),"")</f>
        <v>0</v>
      </c>
      <c r="M2862">
        <f>IFERROR(VLOOKUP(G2862,Store_Map!$A$2:$I$100,8,FALSE),"")</f>
        <v>0</v>
      </c>
      <c r="N2862">
        <f t="shared" si="396"/>
        <v>0</v>
      </c>
      <c r="O2862" t="str">
        <f t="shared" si="397"/>
        <v>PASS</v>
      </c>
      <c r="P2862" t="str">
        <f t="shared" si="398"/>
        <v>PASS</v>
      </c>
      <c r="Q2862" t="str">
        <f t="shared" si="399"/>
        <v>PASS</v>
      </c>
      <c r="R2862" t="str">
        <f t="shared" si="400"/>
        <v>PASS</v>
      </c>
      <c r="S2862" t="str">
        <f t="shared" si="401"/>
        <v>PASS</v>
      </c>
      <c r="T2862">
        <f t="shared" si="402"/>
        <v>100</v>
      </c>
      <c r="U2862" t="str">
        <f t="shared" si="403"/>
        <v>Low</v>
      </c>
      <c r="V2862" t="str">
        <f t="shared" si="404"/>
        <v>Clean</v>
      </c>
    </row>
    <row r="2863" spans="1:22" x14ac:dyDescent="0.3">
      <c r="A2863" t="str">
        <f>Raw_Data!A2863</f>
        <v>6252870</v>
      </c>
      <c r="B2863">
        <f>Raw_Data!B2863</f>
        <v>45684</v>
      </c>
      <c r="C2863" t="str">
        <f>Raw_Data!C2863</f>
        <v>AMOX-CLAV 875-125 MG TABLET</v>
      </c>
      <c r="D2863" t="str">
        <f>Raw_Data!D2863</f>
        <v>42571016242</v>
      </c>
      <c r="E2863" t="str">
        <f>Raw_Data!E2863</f>
        <v>GIBBS, JON</v>
      </c>
      <c r="F2863" t="str">
        <f>Raw_Data!F2863</f>
        <v>1700896156</v>
      </c>
      <c r="G2863" t="str">
        <f>Raw_Data!H2863</f>
        <v>0</v>
      </c>
      <c r="H2863">
        <f>IFERROR(VLOOKUP(G2863,Store_Map!$A$2:$I$100,3,FALSE),"")</f>
        <v>0</v>
      </c>
      <c r="I2863">
        <f>IFERROR(VLOOKUP(G2863,Store_Map!$A$2:$I$100,4,FALSE),"")</f>
        <v>0</v>
      </c>
      <c r="J2863">
        <f>IFERROR(VLOOKUP(G2863,Store_Map!$A$2:$I$100,5,FALSE),"")</f>
        <v>0</v>
      </c>
      <c r="K2863">
        <f>IFERROR(VLOOKUP(G2863,Store_Map!$A$2:$I$100,6,FALSE),"")</f>
        <v>0</v>
      </c>
      <c r="L2863">
        <f>IFERROR(VLOOKUP(G2863,Store_Map!$A$2:$I$100,7,FALSE),"")</f>
        <v>0</v>
      </c>
      <c r="M2863">
        <f>IFERROR(VLOOKUP(G2863,Store_Map!$A$2:$I$100,8,FALSE),"")</f>
        <v>0</v>
      </c>
      <c r="N2863">
        <f t="shared" si="396"/>
        <v>0</v>
      </c>
      <c r="O2863" t="str">
        <f t="shared" si="397"/>
        <v>PASS</v>
      </c>
      <c r="P2863" t="str">
        <f t="shared" si="398"/>
        <v>PASS</v>
      </c>
      <c r="Q2863" t="str">
        <f t="shared" si="399"/>
        <v>PASS</v>
      </c>
      <c r="R2863" t="str">
        <f t="shared" si="400"/>
        <v>PASS</v>
      </c>
      <c r="S2863" t="str">
        <f t="shared" si="401"/>
        <v>PASS</v>
      </c>
      <c r="T2863">
        <f t="shared" si="402"/>
        <v>100</v>
      </c>
      <c r="U2863" t="str">
        <f t="shared" si="403"/>
        <v>Low</v>
      </c>
      <c r="V2863" t="str">
        <f t="shared" si="404"/>
        <v>Clean</v>
      </c>
    </row>
    <row r="2864" spans="1:22" x14ac:dyDescent="0.3">
      <c r="A2864" t="str">
        <f>Raw_Data!A2864</f>
        <v>6252871</v>
      </c>
      <c r="B2864">
        <f>Raw_Data!B2864</f>
        <v>45684</v>
      </c>
      <c r="C2864" t="str">
        <f>Raw_Data!C2864</f>
        <v>METHYLPREDNISOLONE 4 MG DOS</v>
      </c>
      <c r="D2864" t="str">
        <f>Raw_Data!D2864</f>
        <v>59746000103</v>
      </c>
      <c r="E2864" t="str">
        <f>Raw_Data!E2864</f>
        <v>GIBBS, JON</v>
      </c>
      <c r="F2864" t="str">
        <f>Raw_Data!F2864</f>
        <v>1700896156</v>
      </c>
      <c r="G2864" t="str">
        <f>Raw_Data!H2864</f>
        <v>0</v>
      </c>
      <c r="H2864">
        <f>IFERROR(VLOOKUP(G2864,Store_Map!$A$2:$I$100,3,FALSE),"")</f>
        <v>0</v>
      </c>
      <c r="I2864">
        <f>IFERROR(VLOOKUP(G2864,Store_Map!$A$2:$I$100,4,FALSE),"")</f>
        <v>0</v>
      </c>
      <c r="J2864">
        <f>IFERROR(VLOOKUP(G2864,Store_Map!$A$2:$I$100,5,FALSE),"")</f>
        <v>0</v>
      </c>
      <c r="K2864">
        <f>IFERROR(VLOOKUP(G2864,Store_Map!$A$2:$I$100,6,FALSE),"")</f>
        <v>0</v>
      </c>
      <c r="L2864">
        <f>IFERROR(VLOOKUP(G2864,Store_Map!$A$2:$I$100,7,FALSE),"")</f>
        <v>0</v>
      </c>
      <c r="M2864">
        <f>IFERROR(VLOOKUP(G2864,Store_Map!$A$2:$I$100,8,FALSE),"")</f>
        <v>0</v>
      </c>
      <c r="N2864">
        <f t="shared" si="396"/>
        <v>0</v>
      </c>
      <c r="O2864" t="str">
        <f t="shared" si="397"/>
        <v>PASS</v>
      </c>
      <c r="P2864" t="str">
        <f t="shared" si="398"/>
        <v>PASS</v>
      </c>
      <c r="Q2864" t="str">
        <f t="shared" si="399"/>
        <v>PASS</v>
      </c>
      <c r="R2864" t="str">
        <f t="shared" si="400"/>
        <v>PASS</v>
      </c>
      <c r="S2864" t="str">
        <f t="shared" si="401"/>
        <v>PASS</v>
      </c>
      <c r="T2864">
        <f t="shared" si="402"/>
        <v>100</v>
      </c>
      <c r="U2864" t="str">
        <f t="shared" si="403"/>
        <v>Low</v>
      </c>
      <c r="V2864" t="str">
        <f t="shared" si="404"/>
        <v>Clean</v>
      </c>
    </row>
    <row r="2865" spans="1:22" x14ac:dyDescent="0.3">
      <c r="A2865" t="str">
        <f>Raw_Data!A2865</f>
        <v>6252872</v>
      </c>
      <c r="B2865">
        <f>Raw_Data!B2865</f>
        <v>45684</v>
      </c>
      <c r="C2865" t="str">
        <f>Raw_Data!C2865</f>
        <v>NITROFURANTOIN MONO-MCR 100</v>
      </c>
      <c r="D2865" t="str">
        <f>Raw_Data!D2865</f>
        <v>47781030301</v>
      </c>
      <c r="E2865" t="str">
        <f>Raw_Data!E2865</f>
        <v>BYNE, EDMUND</v>
      </c>
      <c r="F2865" t="str">
        <f>Raw_Data!F2865</f>
        <v>1033186648</v>
      </c>
      <c r="G2865" t="str">
        <f>Raw_Data!H2865</f>
        <v>0</v>
      </c>
      <c r="H2865">
        <f>IFERROR(VLOOKUP(G2865,Store_Map!$A$2:$I$100,3,FALSE),"")</f>
        <v>0</v>
      </c>
      <c r="I2865">
        <f>IFERROR(VLOOKUP(G2865,Store_Map!$A$2:$I$100,4,FALSE),"")</f>
        <v>0</v>
      </c>
      <c r="J2865">
        <f>IFERROR(VLOOKUP(G2865,Store_Map!$A$2:$I$100,5,FALSE),"")</f>
        <v>0</v>
      </c>
      <c r="K2865">
        <f>IFERROR(VLOOKUP(G2865,Store_Map!$A$2:$I$100,6,FALSE),"")</f>
        <v>0</v>
      </c>
      <c r="L2865">
        <f>IFERROR(VLOOKUP(G2865,Store_Map!$A$2:$I$100,7,FALSE),"")</f>
        <v>0</v>
      </c>
      <c r="M2865">
        <f>IFERROR(VLOOKUP(G2865,Store_Map!$A$2:$I$100,8,FALSE),"")</f>
        <v>0</v>
      </c>
      <c r="N2865">
        <f t="shared" si="396"/>
        <v>0</v>
      </c>
      <c r="O2865" t="str">
        <f t="shared" si="397"/>
        <v>PASS</v>
      </c>
      <c r="P2865" t="str">
        <f t="shared" si="398"/>
        <v>PASS</v>
      </c>
      <c r="Q2865" t="str">
        <f t="shared" si="399"/>
        <v>PASS</v>
      </c>
      <c r="R2865" t="str">
        <f t="shared" si="400"/>
        <v>PASS</v>
      </c>
      <c r="S2865" t="str">
        <f t="shared" si="401"/>
        <v>PASS</v>
      </c>
      <c r="T2865">
        <f t="shared" si="402"/>
        <v>100</v>
      </c>
      <c r="U2865" t="str">
        <f t="shared" si="403"/>
        <v>Low</v>
      </c>
      <c r="V2865" t="str">
        <f t="shared" si="404"/>
        <v>Clean</v>
      </c>
    </row>
    <row r="2866" spans="1:22" x14ac:dyDescent="0.3">
      <c r="A2866" t="str">
        <f>Raw_Data!A2866</f>
        <v>6250219</v>
      </c>
      <c r="B2866">
        <f>Raw_Data!B2866</f>
        <v>45684</v>
      </c>
      <c r="C2866" t="str">
        <f>Raw_Data!C2866</f>
        <v>AMITRIPTYLINE HCL 10 MG TAB</v>
      </c>
      <c r="D2866" t="str">
        <f>Raw_Data!D2866</f>
        <v>70756020111</v>
      </c>
      <c r="E2866" t="str">
        <f>Raw_Data!E2866</f>
        <v>YASIN, NURA</v>
      </c>
      <c r="F2866" t="str">
        <f>Raw_Data!F2866</f>
        <v>1265518567</v>
      </c>
      <c r="G2866" t="str">
        <f>Raw_Data!H2866</f>
        <v>0</v>
      </c>
      <c r="H2866">
        <f>IFERROR(VLOOKUP(G2866,Store_Map!$A$2:$I$100,3,FALSE),"")</f>
        <v>0</v>
      </c>
      <c r="I2866">
        <f>IFERROR(VLOOKUP(G2866,Store_Map!$A$2:$I$100,4,FALSE),"")</f>
        <v>0</v>
      </c>
      <c r="J2866">
        <f>IFERROR(VLOOKUP(G2866,Store_Map!$A$2:$I$100,5,FALSE),"")</f>
        <v>0</v>
      </c>
      <c r="K2866">
        <f>IFERROR(VLOOKUP(G2866,Store_Map!$A$2:$I$100,6,FALSE),"")</f>
        <v>0</v>
      </c>
      <c r="L2866">
        <f>IFERROR(VLOOKUP(G2866,Store_Map!$A$2:$I$100,7,FALSE),"")</f>
        <v>0</v>
      </c>
      <c r="M2866">
        <f>IFERROR(VLOOKUP(G2866,Store_Map!$A$2:$I$100,8,FALSE),"")</f>
        <v>0</v>
      </c>
      <c r="N2866">
        <f t="shared" si="396"/>
        <v>0</v>
      </c>
      <c r="O2866" t="str">
        <f t="shared" si="397"/>
        <v>PASS</v>
      </c>
      <c r="P2866" t="str">
        <f t="shared" si="398"/>
        <v>PASS</v>
      </c>
      <c r="Q2866" t="str">
        <f t="shared" si="399"/>
        <v>PASS</v>
      </c>
      <c r="R2866" t="str">
        <f t="shared" si="400"/>
        <v>PASS</v>
      </c>
      <c r="S2866" t="str">
        <f t="shared" si="401"/>
        <v>PASS</v>
      </c>
      <c r="T2866">
        <f t="shared" si="402"/>
        <v>100</v>
      </c>
      <c r="U2866" t="str">
        <f t="shared" si="403"/>
        <v>Low</v>
      </c>
      <c r="V2866" t="str">
        <f t="shared" si="404"/>
        <v>Clean</v>
      </c>
    </row>
    <row r="2867" spans="1:22" x14ac:dyDescent="0.3">
      <c r="A2867" t="str">
        <f>Raw_Data!A2867</f>
        <v>6242425</v>
      </c>
      <c r="B2867">
        <f>Raw_Data!B2867</f>
        <v>45684</v>
      </c>
      <c r="C2867" t="str">
        <f>Raw_Data!C2867</f>
        <v>VITAMIN D2 1.25MG(50,000 UN</v>
      </c>
      <c r="D2867" t="str">
        <f>Raw_Data!D2867</f>
        <v>64380073706</v>
      </c>
      <c r="E2867" t="str">
        <f>Raw_Data!E2867</f>
        <v>YASIN, NURA</v>
      </c>
      <c r="F2867" t="str">
        <f>Raw_Data!F2867</f>
        <v>1265518567</v>
      </c>
      <c r="G2867" t="str">
        <f>Raw_Data!H2867</f>
        <v>0</v>
      </c>
      <c r="H2867">
        <f>IFERROR(VLOOKUP(G2867,Store_Map!$A$2:$I$100,3,FALSE),"")</f>
        <v>0</v>
      </c>
      <c r="I2867">
        <f>IFERROR(VLOOKUP(G2867,Store_Map!$A$2:$I$100,4,FALSE),"")</f>
        <v>0</v>
      </c>
      <c r="J2867">
        <f>IFERROR(VLOOKUP(G2867,Store_Map!$A$2:$I$100,5,FALSE),"")</f>
        <v>0</v>
      </c>
      <c r="K2867">
        <f>IFERROR(VLOOKUP(G2867,Store_Map!$A$2:$I$100,6,FALSE),"")</f>
        <v>0</v>
      </c>
      <c r="L2867">
        <f>IFERROR(VLOOKUP(G2867,Store_Map!$A$2:$I$100,7,FALSE),"")</f>
        <v>0</v>
      </c>
      <c r="M2867">
        <f>IFERROR(VLOOKUP(G2867,Store_Map!$A$2:$I$100,8,FALSE),"")</f>
        <v>0</v>
      </c>
      <c r="N2867">
        <f t="shared" si="396"/>
        <v>0</v>
      </c>
      <c r="O2867" t="str">
        <f t="shared" si="397"/>
        <v>PASS</v>
      </c>
      <c r="P2867" t="str">
        <f t="shared" si="398"/>
        <v>PASS</v>
      </c>
      <c r="Q2867" t="str">
        <f t="shared" si="399"/>
        <v>PASS</v>
      </c>
      <c r="R2867" t="str">
        <f t="shared" si="400"/>
        <v>PASS</v>
      </c>
      <c r="S2867" t="str">
        <f t="shared" si="401"/>
        <v>PASS</v>
      </c>
      <c r="T2867">
        <f t="shared" si="402"/>
        <v>100</v>
      </c>
      <c r="U2867" t="str">
        <f t="shared" si="403"/>
        <v>Low</v>
      </c>
      <c r="V2867" t="str">
        <f t="shared" si="404"/>
        <v>Clean</v>
      </c>
    </row>
    <row r="2868" spans="1:22" x14ac:dyDescent="0.3">
      <c r="A2868" t="str">
        <f>Raw_Data!A2868</f>
        <v>6237862</v>
      </c>
      <c r="B2868">
        <f>Raw_Data!B2868</f>
        <v>45684</v>
      </c>
      <c r="C2868" t="str">
        <f>Raw_Data!C2868</f>
        <v>FERROUS SULFATE 325 MG TABL</v>
      </c>
      <c r="D2868" t="str">
        <f>Raw_Data!D2868</f>
        <v>904759080</v>
      </c>
      <c r="E2868" t="str">
        <f>Raw_Data!E2868</f>
        <v>GIBBS, JON</v>
      </c>
      <c r="F2868" t="str">
        <f>Raw_Data!F2868</f>
        <v>1700896156</v>
      </c>
      <c r="G2868" t="str">
        <f>Raw_Data!H2868</f>
        <v>0</v>
      </c>
      <c r="H2868">
        <f>IFERROR(VLOOKUP(G2868,Store_Map!$A$2:$I$100,3,FALSE),"")</f>
        <v>0</v>
      </c>
      <c r="I2868">
        <f>IFERROR(VLOOKUP(G2868,Store_Map!$A$2:$I$100,4,FALSE),"")</f>
        <v>0</v>
      </c>
      <c r="J2868">
        <f>IFERROR(VLOOKUP(G2868,Store_Map!$A$2:$I$100,5,FALSE),"")</f>
        <v>0</v>
      </c>
      <c r="K2868">
        <f>IFERROR(VLOOKUP(G2868,Store_Map!$A$2:$I$100,6,FALSE),"")</f>
        <v>0</v>
      </c>
      <c r="L2868">
        <f>IFERROR(VLOOKUP(G2868,Store_Map!$A$2:$I$100,7,FALSE),"")</f>
        <v>0</v>
      </c>
      <c r="M2868">
        <f>IFERROR(VLOOKUP(G2868,Store_Map!$A$2:$I$100,8,FALSE),"")</f>
        <v>0</v>
      </c>
      <c r="N2868">
        <f t="shared" si="396"/>
        <v>0</v>
      </c>
      <c r="O2868" t="str">
        <f t="shared" si="397"/>
        <v>PASS</v>
      </c>
      <c r="P2868" t="str">
        <f t="shared" si="398"/>
        <v>REVIEW</v>
      </c>
      <c r="Q2868" t="str">
        <f t="shared" si="399"/>
        <v>PASS</v>
      </c>
      <c r="R2868" t="str">
        <f t="shared" si="400"/>
        <v>PASS</v>
      </c>
      <c r="S2868" t="str">
        <f t="shared" si="401"/>
        <v>REVIEW</v>
      </c>
      <c r="T2868">
        <f t="shared" si="402"/>
        <v>90</v>
      </c>
      <c r="U2868" t="str">
        <f t="shared" si="403"/>
        <v>Low</v>
      </c>
      <c r="V2868" t="str">
        <f t="shared" si="404"/>
        <v>Invalid NDC</v>
      </c>
    </row>
    <row r="2869" spans="1:22" x14ac:dyDescent="0.3">
      <c r="A2869" t="str">
        <f>Raw_Data!A2869</f>
        <v>6247914</v>
      </c>
      <c r="B2869">
        <f>Raw_Data!B2869</f>
        <v>45684</v>
      </c>
      <c r="C2869" t="str">
        <f>Raw_Data!C2869</f>
        <v>VITAMIN D2 1.25MG(50,000 UN</v>
      </c>
      <c r="D2869" t="str">
        <f>Raw_Data!D2869</f>
        <v>64380073706</v>
      </c>
      <c r="E2869" t="str">
        <f>Raw_Data!E2869</f>
        <v>ETINGE, BIE</v>
      </c>
      <c r="F2869" t="str">
        <f>Raw_Data!F2869</f>
        <v>1093007890</v>
      </c>
      <c r="G2869" t="str">
        <f>Raw_Data!H2869</f>
        <v>0</v>
      </c>
      <c r="H2869">
        <f>IFERROR(VLOOKUP(G2869,Store_Map!$A$2:$I$100,3,FALSE),"")</f>
        <v>0</v>
      </c>
      <c r="I2869">
        <f>IFERROR(VLOOKUP(G2869,Store_Map!$A$2:$I$100,4,FALSE),"")</f>
        <v>0</v>
      </c>
      <c r="J2869">
        <f>IFERROR(VLOOKUP(G2869,Store_Map!$A$2:$I$100,5,FALSE),"")</f>
        <v>0</v>
      </c>
      <c r="K2869">
        <f>IFERROR(VLOOKUP(G2869,Store_Map!$A$2:$I$100,6,FALSE),"")</f>
        <v>0</v>
      </c>
      <c r="L2869">
        <f>IFERROR(VLOOKUP(G2869,Store_Map!$A$2:$I$100,7,FALSE),"")</f>
        <v>0</v>
      </c>
      <c r="M2869">
        <f>IFERROR(VLOOKUP(G2869,Store_Map!$A$2:$I$100,8,FALSE),"")</f>
        <v>0</v>
      </c>
      <c r="N2869">
        <f t="shared" si="396"/>
        <v>0</v>
      </c>
      <c r="O2869" t="str">
        <f t="shared" si="397"/>
        <v>PASS</v>
      </c>
      <c r="P2869" t="str">
        <f t="shared" si="398"/>
        <v>PASS</v>
      </c>
      <c r="Q2869" t="str">
        <f t="shared" si="399"/>
        <v>PASS</v>
      </c>
      <c r="R2869" t="str">
        <f t="shared" si="400"/>
        <v>PASS</v>
      </c>
      <c r="S2869" t="str">
        <f t="shared" si="401"/>
        <v>PASS</v>
      </c>
      <c r="T2869">
        <f t="shared" si="402"/>
        <v>100</v>
      </c>
      <c r="U2869" t="str">
        <f t="shared" si="403"/>
        <v>Low</v>
      </c>
      <c r="V2869" t="str">
        <f t="shared" si="404"/>
        <v>Clean</v>
      </c>
    </row>
    <row r="2870" spans="1:22" x14ac:dyDescent="0.3">
      <c r="A2870" t="str">
        <f>Raw_Data!A2870</f>
        <v>6252873</v>
      </c>
      <c r="B2870">
        <f>Raw_Data!B2870</f>
        <v>45684</v>
      </c>
      <c r="C2870" t="str">
        <f>Raw_Data!C2870</f>
        <v>GLIMEPIRIDE 1 MG TABLET</v>
      </c>
      <c r="D2870" t="str">
        <f>Raw_Data!D2870</f>
        <v>55111032001</v>
      </c>
      <c r="E2870" t="str">
        <f>Raw_Data!E2870</f>
        <v>BYNE, EDMUND</v>
      </c>
      <c r="F2870" t="str">
        <f>Raw_Data!F2870</f>
        <v>1033186648</v>
      </c>
      <c r="G2870" t="str">
        <f>Raw_Data!H2870</f>
        <v>0</v>
      </c>
      <c r="H2870">
        <f>IFERROR(VLOOKUP(G2870,Store_Map!$A$2:$I$100,3,FALSE),"")</f>
        <v>0</v>
      </c>
      <c r="I2870">
        <f>IFERROR(VLOOKUP(G2870,Store_Map!$A$2:$I$100,4,FALSE),"")</f>
        <v>0</v>
      </c>
      <c r="J2870">
        <f>IFERROR(VLOOKUP(G2870,Store_Map!$A$2:$I$100,5,FALSE),"")</f>
        <v>0</v>
      </c>
      <c r="K2870">
        <f>IFERROR(VLOOKUP(G2870,Store_Map!$A$2:$I$100,6,FALSE),"")</f>
        <v>0</v>
      </c>
      <c r="L2870">
        <f>IFERROR(VLOOKUP(G2870,Store_Map!$A$2:$I$100,7,FALSE),"")</f>
        <v>0</v>
      </c>
      <c r="M2870">
        <f>IFERROR(VLOOKUP(G2870,Store_Map!$A$2:$I$100,8,FALSE),"")</f>
        <v>0</v>
      </c>
      <c r="N2870">
        <f t="shared" si="396"/>
        <v>0</v>
      </c>
      <c r="O2870" t="str">
        <f t="shared" si="397"/>
        <v>PASS</v>
      </c>
      <c r="P2870" t="str">
        <f t="shared" si="398"/>
        <v>PASS</v>
      </c>
      <c r="Q2870" t="str">
        <f t="shared" si="399"/>
        <v>PASS</v>
      </c>
      <c r="R2870" t="str">
        <f t="shared" si="400"/>
        <v>PASS</v>
      </c>
      <c r="S2870" t="str">
        <f t="shared" si="401"/>
        <v>PASS</v>
      </c>
      <c r="T2870">
        <f t="shared" si="402"/>
        <v>100</v>
      </c>
      <c r="U2870" t="str">
        <f t="shared" si="403"/>
        <v>Low</v>
      </c>
      <c r="V2870" t="str">
        <f t="shared" si="404"/>
        <v>Clean</v>
      </c>
    </row>
    <row r="2871" spans="1:22" x14ac:dyDescent="0.3">
      <c r="A2871" t="str">
        <f>Raw_Data!A2871</f>
        <v>6251549</v>
      </c>
      <c r="B2871">
        <f>Raw_Data!B2871</f>
        <v>45684</v>
      </c>
      <c r="C2871" t="str">
        <f>Raw_Data!C2871</f>
        <v>HYDROXYZINE HCL 50 MG TABLE</v>
      </c>
      <c r="D2871" t="str">
        <f>Raw_Data!D2871</f>
        <v>59651050105</v>
      </c>
      <c r="E2871" t="str">
        <f>Raw_Data!E2871</f>
        <v>BYNE, EDMUND</v>
      </c>
      <c r="F2871" t="str">
        <f>Raw_Data!F2871</f>
        <v>1033186648</v>
      </c>
      <c r="G2871" t="str">
        <f>Raw_Data!H2871</f>
        <v>0</v>
      </c>
      <c r="H2871">
        <f>IFERROR(VLOOKUP(G2871,Store_Map!$A$2:$I$100,3,FALSE),"")</f>
        <v>0</v>
      </c>
      <c r="I2871">
        <f>IFERROR(VLOOKUP(G2871,Store_Map!$A$2:$I$100,4,FALSE),"")</f>
        <v>0</v>
      </c>
      <c r="J2871">
        <f>IFERROR(VLOOKUP(G2871,Store_Map!$A$2:$I$100,5,FALSE),"")</f>
        <v>0</v>
      </c>
      <c r="K2871">
        <f>IFERROR(VLOOKUP(G2871,Store_Map!$A$2:$I$100,6,FALSE),"")</f>
        <v>0</v>
      </c>
      <c r="L2871">
        <f>IFERROR(VLOOKUP(G2871,Store_Map!$A$2:$I$100,7,FALSE),"")</f>
        <v>0</v>
      </c>
      <c r="M2871">
        <f>IFERROR(VLOOKUP(G2871,Store_Map!$A$2:$I$100,8,FALSE),"")</f>
        <v>0</v>
      </c>
      <c r="N2871">
        <f t="shared" si="396"/>
        <v>0</v>
      </c>
      <c r="O2871" t="str">
        <f t="shared" si="397"/>
        <v>PASS</v>
      </c>
      <c r="P2871" t="str">
        <f t="shared" si="398"/>
        <v>PASS</v>
      </c>
      <c r="Q2871" t="str">
        <f t="shared" si="399"/>
        <v>PASS</v>
      </c>
      <c r="R2871" t="str">
        <f t="shared" si="400"/>
        <v>PASS</v>
      </c>
      <c r="S2871" t="str">
        <f t="shared" si="401"/>
        <v>PASS</v>
      </c>
      <c r="T2871">
        <f t="shared" si="402"/>
        <v>100</v>
      </c>
      <c r="U2871" t="str">
        <f t="shared" si="403"/>
        <v>Low</v>
      </c>
      <c r="V2871" t="str">
        <f t="shared" si="404"/>
        <v>Clean</v>
      </c>
    </row>
    <row r="2872" spans="1:22" x14ac:dyDescent="0.3">
      <c r="A2872" t="str">
        <f>Raw_Data!A2872</f>
        <v>6252874</v>
      </c>
      <c r="B2872">
        <f>Raw_Data!B2872</f>
        <v>45684</v>
      </c>
      <c r="C2872" t="str">
        <f>Raw_Data!C2872</f>
        <v>GABAPENTIN 600 MG TABLET</v>
      </c>
      <c r="D2872" t="str">
        <f>Raw_Data!D2872</f>
        <v>65862052305</v>
      </c>
      <c r="E2872" t="str">
        <f>Raw_Data!E2872</f>
        <v>BYNE, EDMUND</v>
      </c>
      <c r="F2872" t="str">
        <f>Raw_Data!F2872</f>
        <v>1033186648</v>
      </c>
      <c r="G2872" t="str">
        <f>Raw_Data!H2872</f>
        <v>0</v>
      </c>
      <c r="H2872">
        <f>IFERROR(VLOOKUP(G2872,Store_Map!$A$2:$I$100,3,FALSE),"")</f>
        <v>0</v>
      </c>
      <c r="I2872">
        <f>IFERROR(VLOOKUP(G2872,Store_Map!$A$2:$I$100,4,FALSE),"")</f>
        <v>0</v>
      </c>
      <c r="J2872">
        <f>IFERROR(VLOOKUP(G2872,Store_Map!$A$2:$I$100,5,FALSE),"")</f>
        <v>0</v>
      </c>
      <c r="K2872">
        <f>IFERROR(VLOOKUP(G2872,Store_Map!$A$2:$I$100,6,FALSE),"")</f>
        <v>0</v>
      </c>
      <c r="L2872">
        <f>IFERROR(VLOOKUP(G2872,Store_Map!$A$2:$I$100,7,FALSE),"")</f>
        <v>0</v>
      </c>
      <c r="M2872">
        <f>IFERROR(VLOOKUP(G2872,Store_Map!$A$2:$I$100,8,FALSE),"")</f>
        <v>0</v>
      </c>
      <c r="N2872">
        <f t="shared" si="396"/>
        <v>0</v>
      </c>
      <c r="O2872" t="str">
        <f t="shared" si="397"/>
        <v>PASS</v>
      </c>
      <c r="P2872" t="str">
        <f t="shared" si="398"/>
        <v>PASS</v>
      </c>
      <c r="Q2872" t="str">
        <f t="shared" si="399"/>
        <v>PASS</v>
      </c>
      <c r="R2872" t="str">
        <f t="shared" si="400"/>
        <v>PASS</v>
      </c>
      <c r="S2872" t="str">
        <f t="shared" si="401"/>
        <v>PASS</v>
      </c>
      <c r="T2872">
        <f t="shared" si="402"/>
        <v>100</v>
      </c>
      <c r="U2872" t="str">
        <f t="shared" si="403"/>
        <v>Low</v>
      </c>
      <c r="V2872" t="str">
        <f t="shared" si="404"/>
        <v>Clean</v>
      </c>
    </row>
    <row r="2873" spans="1:22" x14ac:dyDescent="0.3">
      <c r="A2873" t="str">
        <f>Raw_Data!A2873</f>
        <v>6252875</v>
      </c>
      <c r="B2873">
        <f>Raw_Data!B2873</f>
        <v>45684</v>
      </c>
      <c r="C2873" t="str">
        <f>Raw_Data!C2873</f>
        <v>AMLODIPINE BESYLATE 5 MG TA</v>
      </c>
      <c r="D2873" t="str">
        <f>Raw_Data!D2873</f>
        <v>69097012715</v>
      </c>
      <c r="E2873" t="str">
        <f>Raw_Data!E2873</f>
        <v>BYNE, EDMUND</v>
      </c>
      <c r="F2873" t="str">
        <f>Raw_Data!F2873</f>
        <v>1033186648</v>
      </c>
      <c r="G2873" t="str">
        <f>Raw_Data!H2873</f>
        <v>0</v>
      </c>
      <c r="H2873">
        <f>IFERROR(VLOOKUP(G2873,Store_Map!$A$2:$I$100,3,FALSE),"")</f>
        <v>0</v>
      </c>
      <c r="I2873">
        <f>IFERROR(VLOOKUP(G2873,Store_Map!$A$2:$I$100,4,FALSE),"")</f>
        <v>0</v>
      </c>
      <c r="J2873">
        <f>IFERROR(VLOOKUP(G2873,Store_Map!$A$2:$I$100,5,FALSE),"")</f>
        <v>0</v>
      </c>
      <c r="K2873">
        <f>IFERROR(VLOOKUP(G2873,Store_Map!$A$2:$I$100,6,FALSE),"")</f>
        <v>0</v>
      </c>
      <c r="L2873">
        <f>IFERROR(VLOOKUP(G2873,Store_Map!$A$2:$I$100,7,FALSE),"")</f>
        <v>0</v>
      </c>
      <c r="M2873">
        <f>IFERROR(VLOOKUP(G2873,Store_Map!$A$2:$I$100,8,FALSE),"")</f>
        <v>0</v>
      </c>
      <c r="N2873">
        <f t="shared" si="396"/>
        <v>0</v>
      </c>
      <c r="O2873" t="str">
        <f t="shared" si="397"/>
        <v>PASS</v>
      </c>
      <c r="P2873" t="str">
        <f t="shared" si="398"/>
        <v>PASS</v>
      </c>
      <c r="Q2873" t="str">
        <f t="shared" si="399"/>
        <v>PASS</v>
      </c>
      <c r="R2873" t="str">
        <f t="shared" si="400"/>
        <v>PASS</v>
      </c>
      <c r="S2873" t="str">
        <f t="shared" si="401"/>
        <v>PASS</v>
      </c>
      <c r="T2873">
        <f t="shared" si="402"/>
        <v>100</v>
      </c>
      <c r="U2873" t="str">
        <f t="shared" si="403"/>
        <v>Low</v>
      </c>
      <c r="V2873" t="str">
        <f t="shared" si="404"/>
        <v>Clean</v>
      </c>
    </row>
    <row r="2874" spans="1:22" x14ac:dyDescent="0.3">
      <c r="A2874" t="str">
        <f>Raw_Data!A2874</f>
        <v>6252876</v>
      </c>
      <c r="B2874">
        <f>Raw_Data!B2874</f>
        <v>45684</v>
      </c>
      <c r="C2874" t="str">
        <f>Raw_Data!C2874</f>
        <v>AMITRIPTYLINE HCL 50 MG TAB</v>
      </c>
      <c r="D2874" t="str">
        <f>Raw_Data!D2874</f>
        <v>70756020312</v>
      </c>
      <c r="E2874" t="str">
        <f>Raw_Data!E2874</f>
        <v>BYNE, EDMUND</v>
      </c>
      <c r="F2874" t="str">
        <f>Raw_Data!F2874</f>
        <v>1033186648</v>
      </c>
      <c r="G2874" t="str">
        <f>Raw_Data!H2874</f>
        <v>0</v>
      </c>
      <c r="H2874">
        <f>IFERROR(VLOOKUP(G2874,Store_Map!$A$2:$I$100,3,FALSE),"")</f>
        <v>0</v>
      </c>
      <c r="I2874">
        <f>IFERROR(VLOOKUP(G2874,Store_Map!$A$2:$I$100,4,FALSE),"")</f>
        <v>0</v>
      </c>
      <c r="J2874">
        <f>IFERROR(VLOOKUP(G2874,Store_Map!$A$2:$I$100,5,FALSE),"")</f>
        <v>0</v>
      </c>
      <c r="K2874">
        <f>IFERROR(VLOOKUP(G2874,Store_Map!$A$2:$I$100,6,FALSE),"")</f>
        <v>0</v>
      </c>
      <c r="L2874">
        <f>IFERROR(VLOOKUP(G2874,Store_Map!$A$2:$I$100,7,FALSE),"")</f>
        <v>0</v>
      </c>
      <c r="M2874">
        <f>IFERROR(VLOOKUP(G2874,Store_Map!$A$2:$I$100,8,FALSE),"")</f>
        <v>0</v>
      </c>
      <c r="N2874">
        <f t="shared" si="396"/>
        <v>0</v>
      </c>
      <c r="O2874" t="str">
        <f t="shared" si="397"/>
        <v>PASS</v>
      </c>
      <c r="P2874" t="str">
        <f t="shared" si="398"/>
        <v>PASS</v>
      </c>
      <c r="Q2874" t="str">
        <f t="shared" si="399"/>
        <v>PASS</v>
      </c>
      <c r="R2874" t="str">
        <f t="shared" si="400"/>
        <v>PASS</v>
      </c>
      <c r="S2874" t="str">
        <f t="shared" si="401"/>
        <v>PASS</v>
      </c>
      <c r="T2874">
        <f t="shared" si="402"/>
        <v>100</v>
      </c>
      <c r="U2874" t="str">
        <f t="shared" si="403"/>
        <v>Low</v>
      </c>
      <c r="V2874" t="str">
        <f t="shared" si="404"/>
        <v>Clean</v>
      </c>
    </row>
    <row r="2875" spans="1:22" x14ac:dyDescent="0.3">
      <c r="A2875" t="str">
        <f>Raw_Data!A2875</f>
        <v>6252877</v>
      </c>
      <c r="B2875">
        <f>Raw_Data!B2875</f>
        <v>45684</v>
      </c>
      <c r="C2875" t="str">
        <f>Raw_Data!C2875</f>
        <v>LOSARTAN POTASSIUM 50 MG TA</v>
      </c>
      <c r="D2875" t="str">
        <f>Raw_Data!D2875</f>
        <v>65862020299</v>
      </c>
      <c r="E2875" t="str">
        <f>Raw_Data!E2875</f>
        <v>GIBBS, JON</v>
      </c>
      <c r="F2875" t="str">
        <f>Raw_Data!F2875</f>
        <v>1700896156</v>
      </c>
      <c r="G2875" t="str">
        <f>Raw_Data!H2875</f>
        <v>0</v>
      </c>
      <c r="H2875">
        <f>IFERROR(VLOOKUP(G2875,Store_Map!$A$2:$I$100,3,FALSE),"")</f>
        <v>0</v>
      </c>
      <c r="I2875">
        <f>IFERROR(VLOOKUP(G2875,Store_Map!$A$2:$I$100,4,FALSE),"")</f>
        <v>0</v>
      </c>
      <c r="J2875">
        <f>IFERROR(VLOOKUP(G2875,Store_Map!$A$2:$I$100,5,FALSE),"")</f>
        <v>0</v>
      </c>
      <c r="K2875">
        <f>IFERROR(VLOOKUP(G2875,Store_Map!$A$2:$I$100,6,FALSE),"")</f>
        <v>0</v>
      </c>
      <c r="L2875">
        <f>IFERROR(VLOOKUP(G2875,Store_Map!$A$2:$I$100,7,FALSE),"")</f>
        <v>0</v>
      </c>
      <c r="M2875">
        <f>IFERROR(VLOOKUP(G2875,Store_Map!$A$2:$I$100,8,FALSE),"")</f>
        <v>0</v>
      </c>
      <c r="N2875">
        <f t="shared" si="396"/>
        <v>0</v>
      </c>
      <c r="O2875" t="str">
        <f t="shared" si="397"/>
        <v>PASS</v>
      </c>
      <c r="P2875" t="str">
        <f t="shared" si="398"/>
        <v>PASS</v>
      </c>
      <c r="Q2875" t="str">
        <f t="shared" si="399"/>
        <v>PASS</v>
      </c>
      <c r="R2875" t="str">
        <f t="shared" si="400"/>
        <v>PASS</v>
      </c>
      <c r="S2875" t="str">
        <f t="shared" si="401"/>
        <v>PASS</v>
      </c>
      <c r="T2875">
        <f t="shared" si="402"/>
        <v>100</v>
      </c>
      <c r="U2875" t="str">
        <f t="shared" si="403"/>
        <v>Low</v>
      </c>
      <c r="V2875" t="str">
        <f t="shared" si="404"/>
        <v>Clean</v>
      </c>
    </row>
    <row r="2876" spans="1:22" x14ac:dyDescent="0.3">
      <c r="A2876" t="str">
        <f>Raw_Data!A2876</f>
        <v>6252878</v>
      </c>
      <c r="B2876">
        <f>Raw_Data!B2876</f>
        <v>45684</v>
      </c>
      <c r="C2876" t="str">
        <f>Raw_Data!C2876</f>
        <v>ALLOPURINOL 100 MG TABLET</v>
      </c>
      <c r="D2876" t="str">
        <f>Raw_Data!D2876</f>
        <v>70710120901</v>
      </c>
      <c r="E2876" t="str">
        <f>Raw_Data!E2876</f>
        <v>GIBBS, JON</v>
      </c>
      <c r="F2876" t="str">
        <f>Raw_Data!F2876</f>
        <v>1700896156</v>
      </c>
      <c r="G2876" t="str">
        <f>Raw_Data!H2876</f>
        <v>0</v>
      </c>
      <c r="H2876">
        <f>IFERROR(VLOOKUP(G2876,Store_Map!$A$2:$I$100,3,FALSE),"")</f>
        <v>0</v>
      </c>
      <c r="I2876">
        <f>IFERROR(VLOOKUP(G2876,Store_Map!$A$2:$I$100,4,FALSE),"")</f>
        <v>0</v>
      </c>
      <c r="J2876">
        <f>IFERROR(VLOOKUP(G2876,Store_Map!$A$2:$I$100,5,FALSE),"")</f>
        <v>0</v>
      </c>
      <c r="K2876">
        <f>IFERROR(VLOOKUP(G2876,Store_Map!$A$2:$I$100,6,FALSE),"")</f>
        <v>0</v>
      </c>
      <c r="L2876">
        <f>IFERROR(VLOOKUP(G2876,Store_Map!$A$2:$I$100,7,FALSE),"")</f>
        <v>0</v>
      </c>
      <c r="M2876">
        <f>IFERROR(VLOOKUP(G2876,Store_Map!$A$2:$I$100,8,FALSE),"")</f>
        <v>0</v>
      </c>
      <c r="N2876">
        <f t="shared" si="396"/>
        <v>0</v>
      </c>
      <c r="O2876" t="str">
        <f t="shared" si="397"/>
        <v>PASS</v>
      </c>
      <c r="P2876" t="str">
        <f t="shared" si="398"/>
        <v>PASS</v>
      </c>
      <c r="Q2876" t="str">
        <f t="shared" si="399"/>
        <v>PASS</v>
      </c>
      <c r="R2876" t="str">
        <f t="shared" si="400"/>
        <v>PASS</v>
      </c>
      <c r="S2876" t="str">
        <f t="shared" si="401"/>
        <v>PASS</v>
      </c>
      <c r="T2876">
        <f t="shared" si="402"/>
        <v>100</v>
      </c>
      <c r="U2876" t="str">
        <f t="shared" si="403"/>
        <v>Low</v>
      </c>
      <c r="V2876" t="str">
        <f t="shared" si="404"/>
        <v>Clean</v>
      </c>
    </row>
    <row r="2877" spans="1:22" x14ac:dyDescent="0.3">
      <c r="A2877" t="str">
        <f>Raw_Data!A2877</f>
        <v>6252879</v>
      </c>
      <c r="B2877">
        <f>Raw_Data!B2877</f>
        <v>45684</v>
      </c>
      <c r="C2877" t="str">
        <f>Raw_Data!C2877</f>
        <v>AZITHROMYCIN 250 MG TABLET</v>
      </c>
      <c r="D2877" t="str">
        <f>Raw_Data!D2877</f>
        <v>50111078751</v>
      </c>
      <c r="E2877" t="str">
        <f>Raw_Data!E2877</f>
        <v>BYNE, EDMUND</v>
      </c>
      <c r="F2877" t="str">
        <f>Raw_Data!F2877</f>
        <v>1033186648</v>
      </c>
      <c r="G2877" t="str">
        <f>Raw_Data!H2877</f>
        <v>0</v>
      </c>
      <c r="H2877">
        <f>IFERROR(VLOOKUP(G2877,Store_Map!$A$2:$I$100,3,FALSE),"")</f>
        <v>0</v>
      </c>
      <c r="I2877">
        <f>IFERROR(VLOOKUP(G2877,Store_Map!$A$2:$I$100,4,FALSE),"")</f>
        <v>0</v>
      </c>
      <c r="J2877">
        <f>IFERROR(VLOOKUP(G2877,Store_Map!$A$2:$I$100,5,FALSE),"")</f>
        <v>0</v>
      </c>
      <c r="K2877">
        <f>IFERROR(VLOOKUP(G2877,Store_Map!$A$2:$I$100,6,FALSE),"")</f>
        <v>0</v>
      </c>
      <c r="L2877">
        <f>IFERROR(VLOOKUP(G2877,Store_Map!$A$2:$I$100,7,FALSE),"")</f>
        <v>0</v>
      </c>
      <c r="M2877">
        <f>IFERROR(VLOOKUP(G2877,Store_Map!$A$2:$I$100,8,FALSE),"")</f>
        <v>0</v>
      </c>
      <c r="N2877">
        <f t="shared" si="396"/>
        <v>0</v>
      </c>
      <c r="O2877" t="str">
        <f t="shared" si="397"/>
        <v>PASS</v>
      </c>
      <c r="P2877" t="str">
        <f t="shared" si="398"/>
        <v>PASS</v>
      </c>
      <c r="Q2877" t="str">
        <f t="shared" si="399"/>
        <v>PASS</v>
      </c>
      <c r="R2877" t="str">
        <f t="shared" si="400"/>
        <v>PASS</v>
      </c>
      <c r="S2877" t="str">
        <f t="shared" si="401"/>
        <v>PASS</v>
      </c>
      <c r="T2877">
        <f t="shared" si="402"/>
        <v>100</v>
      </c>
      <c r="U2877" t="str">
        <f t="shared" si="403"/>
        <v>Low</v>
      </c>
      <c r="V2877" t="str">
        <f t="shared" si="404"/>
        <v>Clean</v>
      </c>
    </row>
    <row r="2878" spans="1:22" x14ac:dyDescent="0.3">
      <c r="A2878" t="str">
        <f>Raw_Data!A2878</f>
        <v>6252882</v>
      </c>
      <c r="B2878">
        <f>Raw_Data!B2878</f>
        <v>45684</v>
      </c>
      <c r="C2878" t="str">
        <f>Raw_Data!C2878</f>
        <v>VITAMIN B-12 1,000 MCG</v>
      </c>
      <c r="D2878" t="str">
        <f>Raw_Data!D2878</f>
        <v>10006070022</v>
      </c>
      <c r="E2878" t="str">
        <f>Raw_Data!E2878</f>
        <v>GIBBS, JON</v>
      </c>
      <c r="F2878" t="str">
        <f>Raw_Data!F2878</f>
        <v>1700896156</v>
      </c>
      <c r="G2878" t="str">
        <f>Raw_Data!H2878</f>
        <v>0</v>
      </c>
      <c r="H2878">
        <f>IFERROR(VLOOKUP(G2878,Store_Map!$A$2:$I$100,3,FALSE),"")</f>
        <v>0</v>
      </c>
      <c r="I2878">
        <f>IFERROR(VLOOKUP(G2878,Store_Map!$A$2:$I$100,4,FALSE),"")</f>
        <v>0</v>
      </c>
      <c r="J2878">
        <f>IFERROR(VLOOKUP(G2878,Store_Map!$A$2:$I$100,5,FALSE),"")</f>
        <v>0</v>
      </c>
      <c r="K2878">
        <f>IFERROR(VLOOKUP(G2878,Store_Map!$A$2:$I$100,6,FALSE),"")</f>
        <v>0</v>
      </c>
      <c r="L2878">
        <f>IFERROR(VLOOKUP(G2878,Store_Map!$A$2:$I$100,7,FALSE),"")</f>
        <v>0</v>
      </c>
      <c r="M2878">
        <f>IFERROR(VLOOKUP(G2878,Store_Map!$A$2:$I$100,8,FALSE),"")</f>
        <v>0</v>
      </c>
      <c r="N2878">
        <f t="shared" si="396"/>
        <v>0</v>
      </c>
      <c r="O2878" t="str">
        <f t="shared" si="397"/>
        <v>PASS</v>
      </c>
      <c r="P2878" t="str">
        <f t="shared" si="398"/>
        <v>PASS</v>
      </c>
      <c r="Q2878" t="str">
        <f t="shared" si="399"/>
        <v>PASS</v>
      </c>
      <c r="R2878" t="str">
        <f t="shared" si="400"/>
        <v>PASS</v>
      </c>
      <c r="S2878" t="str">
        <f t="shared" si="401"/>
        <v>PASS</v>
      </c>
      <c r="T2878">
        <f t="shared" si="402"/>
        <v>100</v>
      </c>
      <c r="U2878" t="str">
        <f t="shared" si="403"/>
        <v>Low</v>
      </c>
      <c r="V2878" t="str">
        <f t="shared" si="404"/>
        <v>Clean</v>
      </c>
    </row>
    <row r="2879" spans="1:22" x14ac:dyDescent="0.3">
      <c r="A2879" t="str">
        <f>Raw_Data!A2879</f>
        <v>6252886</v>
      </c>
      <c r="B2879">
        <f>Raw_Data!B2879</f>
        <v>45684</v>
      </c>
      <c r="C2879" t="str">
        <f>Raw_Data!C2879</f>
        <v>SERTRALINE HCL 50 MG TABLET</v>
      </c>
      <c r="D2879" t="str">
        <f>Raw_Data!D2879</f>
        <v>65862001205</v>
      </c>
      <c r="E2879" t="str">
        <f>Raw_Data!E2879</f>
        <v>BYNE, EDMUND</v>
      </c>
      <c r="F2879" t="str">
        <f>Raw_Data!F2879</f>
        <v>1033186648</v>
      </c>
      <c r="G2879" t="str">
        <f>Raw_Data!H2879</f>
        <v>0</v>
      </c>
      <c r="H2879">
        <f>IFERROR(VLOOKUP(G2879,Store_Map!$A$2:$I$100,3,FALSE),"")</f>
        <v>0</v>
      </c>
      <c r="I2879">
        <f>IFERROR(VLOOKUP(G2879,Store_Map!$A$2:$I$100,4,FALSE),"")</f>
        <v>0</v>
      </c>
      <c r="J2879">
        <f>IFERROR(VLOOKUP(G2879,Store_Map!$A$2:$I$100,5,FALSE),"")</f>
        <v>0</v>
      </c>
      <c r="K2879">
        <f>IFERROR(VLOOKUP(G2879,Store_Map!$A$2:$I$100,6,FALSE),"")</f>
        <v>0</v>
      </c>
      <c r="L2879">
        <f>IFERROR(VLOOKUP(G2879,Store_Map!$A$2:$I$100,7,FALSE),"")</f>
        <v>0</v>
      </c>
      <c r="M2879">
        <f>IFERROR(VLOOKUP(G2879,Store_Map!$A$2:$I$100,8,FALSE),"")</f>
        <v>0</v>
      </c>
      <c r="N2879">
        <f t="shared" si="396"/>
        <v>0</v>
      </c>
      <c r="O2879" t="str">
        <f t="shared" si="397"/>
        <v>PASS</v>
      </c>
      <c r="P2879" t="str">
        <f t="shared" si="398"/>
        <v>PASS</v>
      </c>
      <c r="Q2879" t="str">
        <f t="shared" si="399"/>
        <v>PASS</v>
      </c>
      <c r="R2879" t="str">
        <f t="shared" si="400"/>
        <v>PASS</v>
      </c>
      <c r="S2879" t="str">
        <f t="shared" si="401"/>
        <v>PASS</v>
      </c>
      <c r="T2879">
        <f t="shared" si="402"/>
        <v>100</v>
      </c>
      <c r="U2879" t="str">
        <f t="shared" si="403"/>
        <v>Low</v>
      </c>
      <c r="V2879" t="str">
        <f t="shared" si="404"/>
        <v>Clean</v>
      </c>
    </row>
    <row r="2880" spans="1:22" x14ac:dyDescent="0.3">
      <c r="A2880" t="str">
        <f>Raw_Data!A2880</f>
        <v>6252880</v>
      </c>
      <c r="B2880">
        <f>Raw_Data!B2880</f>
        <v>45684</v>
      </c>
      <c r="C2880" t="str">
        <f>Raw_Data!C2880</f>
        <v>LEVETIRACETAM 750 MG TABLET</v>
      </c>
      <c r="D2880" t="str">
        <f>Raw_Data!D2880</f>
        <v>68180011402</v>
      </c>
      <c r="E2880" t="str">
        <f>Raw_Data!E2880</f>
        <v>GIBBS, JON</v>
      </c>
      <c r="F2880" t="str">
        <f>Raw_Data!F2880</f>
        <v>1700896156</v>
      </c>
      <c r="G2880" t="str">
        <f>Raw_Data!H2880</f>
        <v>0</v>
      </c>
      <c r="H2880">
        <f>IFERROR(VLOOKUP(G2880,Store_Map!$A$2:$I$100,3,FALSE),"")</f>
        <v>0</v>
      </c>
      <c r="I2880">
        <f>IFERROR(VLOOKUP(G2880,Store_Map!$A$2:$I$100,4,FALSE),"")</f>
        <v>0</v>
      </c>
      <c r="J2880">
        <f>IFERROR(VLOOKUP(G2880,Store_Map!$A$2:$I$100,5,FALSE),"")</f>
        <v>0</v>
      </c>
      <c r="K2880">
        <f>IFERROR(VLOOKUP(G2880,Store_Map!$A$2:$I$100,6,FALSE),"")</f>
        <v>0</v>
      </c>
      <c r="L2880">
        <f>IFERROR(VLOOKUP(G2880,Store_Map!$A$2:$I$100,7,FALSE),"")</f>
        <v>0</v>
      </c>
      <c r="M2880">
        <f>IFERROR(VLOOKUP(G2880,Store_Map!$A$2:$I$100,8,FALSE),"")</f>
        <v>0</v>
      </c>
      <c r="N2880">
        <f t="shared" si="396"/>
        <v>0</v>
      </c>
      <c r="O2880" t="str">
        <f t="shared" si="397"/>
        <v>PASS</v>
      </c>
      <c r="P2880" t="str">
        <f t="shared" si="398"/>
        <v>PASS</v>
      </c>
      <c r="Q2880" t="str">
        <f t="shared" si="399"/>
        <v>PASS</v>
      </c>
      <c r="R2880" t="str">
        <f t="shared" si="400"/>
        <v>PASS</v>
      </c>
      <c r="S2880" t="str">
        <f t="shared" si="401"/>
        <v>PASS</v>
      </c>
      <c r="T2880">
        <f t="shared" si="402"/>
        <v>100</v>
      </c>
      <c r="U2880" t="str">
        <f t="shared" si="403"/>
        <v>Low</v>
      </c>
      <c r="V2880" t="str">
        <f t="shared" si="404"/>
        <v>Clean</v>
      </c>
    </row>
    <row r="2881" spans="1:22" x14ac:dyDescent="0.3">
      <c r="A2881" t="str">
        <f>Raw_Data!A2881</f>
        <v>6252887</v>
      </c>
      <c r="B2881">
        <f>Raw_Data!B2881</f>
        <v>45684</v>
      </c>
      <c r="C2881" t="str">
        <f>Raw_Data!C2881</f>
        <v>DOCUSATE SODIUM 100 MG SOFT</v>
      </c>
      <c r="D2881" t="str">
        <f>Raw_Data!D2881</f>
        <v>904728060</v>
      </c>
      <c r="E2881" t="str">
        <f>Raw_Data!E2881</f>
        <v>GIBBS, JON</v>
      </c>
      <c r="F2881" t="str">
        <f>Raw_Data!F2881</f>
        <v>1700896156</v>
      </c>
      <c r="G2881" t="str">
        <f>Raw_Data!H2881</f>
        <v>0</v>
      </c>
      <c r="H2881">
        <f>IFERROR(VLOOKUP(G2881,Store_Map!$A$2:$I$100,3,FALSE),"")</f>
        <v>0</v>
      </c>
      <c r="I2881">
        <f>IFERROR(VLOOKUP(G2881,Store_Map!$A$2:$I$100,4,FALSE),"")</f>
        <v>0</v>
      </c>
      <c r="J2881">
        <f>IFERROR(VLOOKUP(G2881,Store_Map!$A$2:$I$100,5,FALSE),"")</f>
        <v>0</v>
      </c>
      <c r="K2881">
        <f>IFERROR(VLOOKUP(G2881,Store_Map!$A$2:$I$100,6,FALSE),"")</f>
        <v>0</v>
      </c>
      <c r="L2881">
        <f>IFERROR(VLOOKUP(G2881,Store_Map!$A$2:$I$100,7,FALSE),"")</f>
        <v>0</v>
      </c>
      <c r="M2881">
        <f>IFERROR(VLOOKUP(G2881,Store_Map!$A$2:$I$100,8,FALSE),"")</f>
        <v>0</v>
      </c>
      <c r="N2881">
        <f t="shared" si="396"/>
        <v>0</v>
      </c>
      <c r="O2881" t="str">
        <f t="shared" si="397"/>
        <v>PASS</v>
      </c>
      <c r="P2881" t="str">
        <f t="shared" si="398"/>
        <v>REVIEW</v>
      </c>
      <c r="Q2881" t="str">
        <f t="shared" si="399"/>
        <v>PASS</v>
      </c>
      <c r="R2881" t="str">
        <f t="shared" si="400"/>
        <v>PASS</v>
      </c>
      <c r="S2881" t="str">
        <f t="shared" si="401"/>
        <v>REVIEW</v>
      </c>
      <c r="T2881">
        <f t="shared" si="402"/>
        <v>90</v>
      </c>
      <c r="U2881" t="str">
        <f t="shared" si="403"/>
        <v>Low</v>
      </c>
      <c r="V2881" t="str">
        <f t="shared" si="404"/>
        <v>Invalid NDC</v>
      </c>
    </row>
    <row r="2882" spans="1:22" x14ac:dyDescent="0.3">
      <c r="A2882" t="str">
        <f>Raw_Data!A2882</f>
        <v>6252888</v>
      </c>
      <c r="B2882">
        <f>Raw_Data!B2882</f>
        <v>45684</v>
      </c>
      <c r="C2882" t="str">
        <f>Raw_Data!C2882</f>
        <v>ASPIRIN EC 81 MG TABLET</v>
      </c>
      <c r="D2882" t="str">
        <f>Raw_Data!D2882</f>
        <v>904678370</v>
      </c>
      <c r="E2882" t="str">
        <f>Raw_Data!E2882</f>
        <v>GIBBS, JON</v>
      </c>
      <c r="F2882" t="str">
        <f>Raw_Data!F2882</f>
        <v>1700896156</v>
      </c>
      <c r="G2882" t="str">
        <f>Raw_Data!H2882</f>
        <v>0</v>
      </c>
      <c r="H2882">
        <f>IFERROR(VLOOKUP(G2882,Store_Map!$A$2:$I$100,3,FALSE),"")</f>
        <v>0</v>
      </c>
      <c r="I2882">
        <f>IFERROR(VLOOKUP(G2882,Store_Map!$A$2:$I$100,4,FALSE),"")</f>
        <v>0</v>
      </c>
      <c r="J2882">
        <f>IFERROR(VLOOKUP(G2882,Store_Map!$A$2:$I$100,5,FALSE),"")</f>
        <v>0</v>
      </c>
      <c r="K2882">
        <f>IFERROR(VLOOKUP(G2882,Store_Map!$A$2:$I$100,6,FALSE),"")</f>
        <v>0</v>
      </c>
      <c r="L2882">
        <f>IFERROR(VLOOKUP(G2882,Store_Map!$A$2:$I$100,7,FALSE),"")</f>
        <v>0</v>
      </c>
      <c r="M2882">
        <f>IFERROR(VLOOKUP(G2882,Store_Map!$A$2:$I$100,8,FALSE),"")</f>
        <v>0</v>
      </c>
      <c r="N2882">
        <f t="shared" ref="N2882:N2945" si="405">COUNTBLANK(A2882:M2882)</f>
        <v>0</v>
      </c>
      <c r="O2882" t="str">
        <f t="shared" ref="O2882:O2945" si="406">IF(AND(F2882&lt;&gt;"",LEN(F2882)=10,ISNUMBER(--F2882)),"PASS","REVIEW")</f>
        <v>PASS</v>
      </c>
      <c r="P2882" t="str">
        <f t="shared" ref="P2882:P2945" si="407">IF(AND(D2882&lt;&gt;"",OR(LEN(D2882)=10,LEN(D2882)=11),ISNUMBER(--D2882)),"PASS","REVIEW")</f>
        <v>REVIEW</v>
      </c>
      <c r="Q2882" t="str">
        <f t="shared" ref="Q2882:Q2945" si="408">IF(H2882&lt;&gt;"","PASS","REVIEW")</f>
        <v>PASS</v>
      </c>
      <c r="R2882" t="str">
        <f t="shared" ref="R2882:R2945" si="409">IF(AND(I2882&lt;&gt;"",J2882&lt;&gt;"",K2882&lt;&gt;"",L2882&lt;&gt;"",M2882&lt;&gt;""),"PASS","REVIEW")</f>
        <v>PASS</v>
      </c>
      <c r="S2882" t="str">
        <f t="shared" ref="S2882:S2945" si="410">IF(OR(N2882&gt;0,O2882="REVIEW",P2882="REVIEW",Q2882="REVIEW",R2882="REVIEW"),"REVIEW","PASS")</f>
        <v>REVIEW</v>
      </c>
      <c r="T2882">
        <f t="shared" ref="T2882:T2945" si="411">MAX(0,100-(N2882*5)-IF(O2882="REVIEW",15,0)-IF(P2882="REVIEW",10,0)-IF(Q2882="REVIEW",10,0)-IF(R2882="REVIEW",20,0))</f>
        <v>90</v>
      </c>
      <c r="U2882" t="str">
        <f t="shared" ref="U2882:U2945" si="412">IF(T2882&gt;=90,"Low",IF(T2882&gt;=70,"Medium","High"))</f>
        <v>Low</v>
      </c>
      <c r="V2882" t="str">
        <f t="shared" ref="V2882:V2945" si="413">IF(N2882&gt;0,"Missing required fields",IF(O2882="REVIEW","Invalid provider NPI",IF(P2882="REVIEW","Invalid NDC",IF(Q2882="REVIEW","Store mapping incomplete",IF(R2882="REVIEW","Entity mapping incomplete","Clean")))))</f>
        <v>Invalid NDC</v>
      </c>
    </row>
    <row r="2883" spans="1:22" x14ac:dyDescent="0.3">
      <c r="A2883" t="str">
        <f>Raw_Data!A2883</f>
        <v>6252889</v>
      </c>
      <c r="B2883">
        <f>Raw_Data!B2883</f>
        <v>45684</v>
      </c>
      <c r="C2883" t="str">
        <f>Raw_Data!C2883</f>
        <v>ATORVASTATIN 80 MG TABLET</v>
      </c>
      <c r="D2883" t="str">
        <f>Raw_Data!D2883</f>
        <v>378395305</v>
      </c>
      <c r="E2883" t="str">
        <f>Raw_Data!E2883</f>
        <v>GIBBS, JON</v>
      </c>
      <c r="F2883" t="str">
        <f>Raw_Data!F2883</f>
        <v>1700896156</v>
      </c>
      <c r="G2883" t="str">
        <f>Raw_Data!H2883</f>
        <v>0</v>
      </c>
      <c r="H2883">
        <f>IFERROR(VLOOKUP(G2883,Store_Map!$A$2:$I$100,3,FALSE),"")</f>
        <v>0</v>
      </c>
      <c r="I2883">
        <f>IFERROR(VLOOKUP(G2883,Store_Map!$A$2:$I$100,4,FALSE),"")</f>
        <v>0</v>
      </c>
      <c r="J2883">
        <f>IFERROR(VLOOKUP(G2883,Store_Map!$A$2:$I$100,5,FALSE),"")</f>
        <v>0</v>
      </c>
      <c r="K2883">
        <f>IFERROR(VLOOKUP(G2883,Store_Map!$A$2:$I$100,6,FALSE),"")</f>
        <v>0</v>
      </c>
      <c r="L2883">
        <f>IFERROR(VLOOKUP(G2883,Store_Map!$A$2:$I$100,7,FALSE),"")</f>
        <v>0</v>
      </c>
      <c r="M2883">
        <f>IFERROR(VLOOKUP(G2883,Store_Map!$A$2:$I$100,8,FALSE),"")</f>
        <v>0</v>
      </c>
      <c r="N2883">
        <f t="shared" si="405"/>
        <v>0</v>
      </c>
      <c r="O2883" t="str">
        <f t="shared" si="406"/>
        <v>PASS</v>
      </c>
      <c r="P2883" t="str">
        <f t="shared" si="407"/>
        <v>REVIEW</v>
      </c>
      <c r="Q2883" t="str">
        <f t="shared" si="408"/>
        <v>PASS</v>
      </c>
      <c r="R2883" t="str">
        <f t="shared" si="409"/>
        <v>PASS</v>
      </c>
      <c r="S2883" t="str">
        <f t="shared" si="410"/>
        <v>REVIEW</v>
      </c>
      <c r="T2883">
        <f t="shared" si="411"/>
        <v>90</v>
      </c>
      <c r="U2883" t="str">
        <f t="shared" si="412"/>
        <v>Low</v>
      </c>
      <c r="V2883" t="str">
        <f t="shared" si="413"/>
        <v>Invalid NDC</v>
      </c>
    </row>
    <row r="2884" spans="1:22" x14ac:dyDescent="0.3">
      <c r="A2884" t="str">
        <f>Raw_Data!A2884</f>
        <v>6252891</v>
      </c>
      <c r="B2884">
        <f>Raw_Data!B2884</f>
        <v>45684</v>
      </c>
      <c r="C2884" t="str">
        <f>Raw_Data!C2884</f>
        <v>FOLIC ACID 1 MG TABLET</v>
      </c>
      <c r="D2884" t="str">
        <f>Raw_Data!D2884</f>
        <v>11534016501</v>
      </c>
      <c r="E2884" t="str">
        <f>Raw_Data!E2884</f>
        <v>GIBBS, JON</v>
      </c>
      <c r="F2884" t="str">
        <f>Raw_Data!F2884</f>
        <v>1700896156</v>
      </c>
      <c r="G2884" t="str">
        <f>Raw_Data!H2884</f>
        <v>0</v>
      </c>
      <c r="H2884">
        <f>IFERROR(VLOOKUP(G2884,Store_Map!$A$2:$I$100,3,FALSE),"")</f>
        <v>0</v>
      </c>
      <c r="I2884">
        <f>IFERROR(VLOOKUP(G2884,Store_Map!$A$2:$I$100,4,FALSE),"")</f>
        <v>0</v>
      </c>
      <c r="J2884">
        <f>IFERROR(VLOOKUP(G2884,Store_Map!$A$2:$I$100,5,FALSE),"")</f>
        <v>0</v>
      </c>
      <c r="K2884">
        <f>IFERROR(VLOOKUP(G2884,Store_Map!$A$2:$I$100,6,FALSE),"")</f>
        <v>0</v>
      </c>
      <c r="L2884">
        <f>IFERROR(VLOOKUP(G2884,Store_Map!$A$2:$I$100,7,FALSE),"")</f>
        <v>0</v>
      </c>
      <c r="M2884">
        <f>IFERROR(VLOOKUP(G2884,Store_Map!$A$2:$I$100,8,FALSE),"")</f>
        <v>0</v>
      </c>
      <c r="N2884">
        <f t="shared" si="405"/>
        <v>0</v>
      </c>
      <c r="O2884" t="str">
        <f t="shared" si="406"/>
        <v>PASS</v>
      </c>
      <c r="P2884" t="str">
        <f t="shared" si="407"/>
        <v>PASS</v>
      </c>
      <c r="Q2884" t="str">
        <f t="shared" si="408"/>
        <v>PASS</v>
      </c>
      <c r="R2884" t="str">
        <f t="shared" si="409"/>
        <v>PASS</v>
      </c>
      <c r="S2884" t="str">
        <f t="shared" si="410"/>
        <v>PASS</v>
      </c>
      <c r="T2884">
        <f t="shared" si="411"/>
        <v>100</v>
      </c>
      <c r="U2884" t="str">
        <f t="shared" si="412"/>
        <v>Low</v>
      </c>
      <c r="V2884" t="str">
        <f t="shared" si="413"/>
        <v>Clean</v>
      </c>
    </row>
    <row r="2885" spans="1:22" x14ac:dyDescent="0.3">
      <c r="A2885" t="str">
        <f>Raw_Data!A2885</f>
        <v>6252893</v>
      </c>
      <c r="B2885">
        <f>Raw_Data!B2885</f>
        <v>45684</v>
      </c>
      <c r="C2885" t="str">
        <f>Raw_Data!C2885</f>
        <v>LORATADINE 10 MG TABLET</v>
      </c>
      <c r="D2885" t="str">
        <f>Raw_Data!D2885</f>
        <v>904685289</v>
      </c>
      <c r="E2885" t="str">
        <f>Raw_Data!E2885</f>
        <v>GIBBS, JON</v>
      </c>
      <c r="F2885" t="str">
        <f>Raw_Data!F2885</f>
        <v>1700896156</v>
      </c>
      <c r="G2885" t="str">
        <f>Raw_Data!H2885</f>
        <v>0</v>
      </c>
      <c r="H2885">
        <f>IFERROR(VLOOKUP(G2885,Store_Map!$A$2:$I$100,3,FALSE),"")</f>
        <v>0</v>
      </c>
      <c r="I2885">
        <f>IFERROR(VLOOKUP(G2885,Store_Map!$A$2:$I$100,4,FALSE),"")</f>
        <v>0</v>
      </c>
      <c r="J2885">
        <f>IFERROR(VLOOKUP(G2885,Store_Map!$A$2:$I$100,5,FALSE),"")</f>
        <v>0</v>
      </c>
      <c r="K2885">
        <f>IFERROR(VLOOKUP(G2885,Store_Map!$A$2:$I$100,6,FALSE),"")</f>
        <v>0</v>
      </c>
      <c r="L2885">
        <f>IFERROR(VLOOKUP(G2885,Store_Map!$A$2:$I$100,7,FALSE),"")</f>
        <v>0</v>
      </c>
      <c r="M2885">
        <f>IFERROR(VLOOKUP(G2885,Store_Map!$A$2:$I$100,8,FALSE),"")</f>
        <v>0</v>
      </c>
      <c r="N2885">
        <f t="shared" si="405"/>
        <v>0</v>
      </c>
      <c r="O2885" t="str">
        <f t="shared" si="406"/>
        <v>PASS</v>
      </c>
      <c r="P2885" t="str">
        <f t="shared" si="407"/>
        <v>REVIEW</v>
      </c>
      <c r="Q2885" t="str">
        <f t="shared" si="408"/>
        <v>PASS</v>
      </c>
      <c r="R2885" t="str">
        <f t="shared" si="409"/>
        <v>PASS</v>
      </c>
      <c r="S2885" t="str">
        <f t="shared" si="410"/>
        <v>REVIEW</v>
      </c>
      <c r="T2885">
        <f t="shared" si="411"/>
        <v>90</v>
      </c>
      <c r="U2885" t="str">
        <f t="shared" si="412"/>
        <v>Low</v>
      </c>
      <c r="V2885" t="str">
        <f t="shared" si="413"/>
        <v>Invalid NDC</v>
      </c>
    </row>
    <row r="2886" spans="1:22" x14ac:dyDescent="0.3">
      <c r="A2886" t="str">
        <f>Raw_Data!A2886</f>
        <v>6252897</v>
      </c>
      <c r="B2886">
        <f>Raw_Data!B2886</f>
        <v>45684</v>
      </c>
      <c r="C2886" t="str">
        <f>Raw_Data!C2886</f>
        <v>FREESTYLE LIBRE 3 PLUS SENS</v>
      </c>
      <c r="D2886" t="str">
        <f>Raw_Data!D2886</f>
        <v>57599084400</v>
      </c>
      <c r="E2886" t="str">
        <f>Raw_Data!E2886</f>
        <v>GIBBS, JON</v>
      </c>
      <c r="F2886" t="str">
        <f>Raw_Data!F2886</f>
        <v>1700896156</v>
      </c>
      <c r="G2886" t="str">
        <f>Raw_Data!H2886</f>
        <v>0</v>
      </c>
      <c r="H2886">
        <f>IFERROR(VLOOKUP(G2886,Store_Map!$A$2:$I$100,3,FALSE),"")</f>
        <v>0</v>
      </c>
      <c r="I2886">
        <f>IFERROR(VLOOKUP(G2886,Store_Map!$A$2:$I$100,4,FALSE),"")</f>
        <v>0</v>
      </c>
      <c r="J2886">
        <f>IFERROR(VLOOKUP(G2886,Store_Map!$A$2:$I$100,5,FALSE),"")</f>
        <v>0</v>
      </c>
      <c r="K2886">
        <f>IFERROR(VLOOKUP(G2886,Store_Map!$A$2:$I$100,6,FALSE),"")</f>
        <v>0</v>
      </c>
      <c r="L2886">
        <f>IFERROR(VLOOKUP(G2886,Store_Map!$A$2:$I$100,7,FALSE),"")</f>
        <v>0</v>
      </c>
      <c r="M2886">
        <f>IFERROR(VLOOKUP(G2886,Store_Map!$A$2:$I$100,8,FALSE),"")</f>
        <v>0</v>
      </c>
      <c r="N2886">
        <f t="shared" si="405"/>
        <v>0</v>
      </c>
      <c r="O2886" t="str">
        <f t="shared" si="406"/>
        <v>PASS</v>
      </c>
      <c r="P2886" t="str">
        <f t="shared" si="407"/>
        <v>PASS</v>
      </c>
      <c r="Q2886" t="str">
        <f t="shared" si="408"/>
        <v>PASS</v>
      </c>
      <c r="R2886" t="str">
        <f t="shared" si="409"/>
        <v>PASS</v>
      </c>
      <c r="S2886" t="str">
        <f t="shared" si="410"/>
        <v>PASS</v>
      </c>
      <c r="T2886">
        <f t="shared" si="411"/>
        <v>100</v>
      </c>
      <c r="U2886" t="str">
        <f t="shared" si="412"/>
        <v>Low</v>
      </c>
      <c r="V2886" t="str">
        <f t="shared" si="413"/>
        <v>Clean</v>
      </c>
    </row>
    <row r="2887" spans="1:22" x14ac:dyDescent="0.3">
      <c r="A2887" t="str">
        <f>Raw_Data!A2887</f>
        <v>6252898</v>
      </c>
      <c r="B2887">
        <f>Raw_Data!B2887</f>
        <v>45684</v>
      </c>
      <c r="C2887" t="str">
        <f>Raw_Data!C2887</f>
        <v>GABAPENTIN 100 MG CAPSULE</v>
      </c>
      <c r="D2887" t="str">
        <f>Raw_Data!D2887</f>
        <v>67877022210</v>
      </c>
      <c r="E2887" t="str">
        <f>Raw_Data!E2887</f>
        <v>BYNE, EDMUND</v>
      </c>
      <c r="F2887" t="str">
        <f>Raw_Data!F2887</f>
        <v>1033186648</v>
      </c>
      <c r="G2887" t="str">
        <f>Raw_Data!H2887</f>
        <v>0</v>
      </c>
      <c r="H2887">
        <f>IFERROR(VLOOKUP(G2887,Store_Map!$A$2:$I$100,3,FALSE),"")</f>
        <v>0</v>
      </c>
      <c r="I2887">
        <f>IFERROR(VLOOKUP(G2887,Store_Map!$A$2:$I$100,4,FALSE),"")</f>
        <v>0</v>
      </c>
      <c r="J2887">
        <f>IFERROR(VLOOKUP(G2887,Store_Map!$A$2:$I$100,5,FALSE),"")</f>
        <v>0</v>
      </c>
      <c r="K2887">
        <f>IFERROR(VLOOKUP(G2887,Store_Map!$A$2:$I$100,6,FALSE),"")</f>
        <v>0</v>
      </c>
      <c r="L2887">
        <f>IFERROR(VLOOKUP(G2887,Store_Map!$A$2:$I$100,7,FALSE),"")</f>
        <v>0</v>
      </c>
      <c r="M2887">
        <f>IFERROR(VLOOKUP(G2887,Store_Map!$A$2:$I$100,8,FALSE),"")</f>
        <v>0</v>
      </c>
      <c r="N2887">
        <f t="shared" si="405"/>
        <v>0</v>
      </c>
      <c r="O2887" t="str">
        <f t="shared" si="406"/>
        <v>PASS</v>
      </c>
      <c r="P2887" t="str">
        <f t="shared" si="407"/>
        <v>PASS</v>
      </c>
      <c r="Q2887" t="str">
        <f t="shared" si="408"/>
        <v>PASS</v>
      </c>
      <c r="R2887" t="str">
        <f t="shared" si="409"/>
        <v>PASS</v>
      </c>
      <c r="S2887" t="str">
        <f t="shared" si="410"/>
        <v>PASS</v>
      </c>
      <c r="T2887">
        <f t="shared" si="411"/>
        <v>100</v>
      </c>
      <c r="U2887" t="str">
        <f t="shared" si="412"/>
        <v>Low</v>
      </c>
      <c r="V2887" t="str">
        <f t="shared" si="413"/>
        <v>Clean</v>
      </c>
    </row>
    <row r="2888" spans="1:22" x14ac:dyDescent="0.3">
      <c r="A2888" t="str">
        <f>Raw_Data!A2888</f>
        <v>6252901</v>
      </c>
      <c r="B2888">
        <f>Raw_Data!B2888</f>
        <v>45684</v>
      </c>
      <c r="C2888" t="str">
        <f>Raw_Data!C2888</f>
        <v>LISINOPRIL 20 MG TABLET</v>
      </c>
      <c r="D2888" t="str">
        <f>Raw_Data!D2888</f>
        <v>68180098103</v>
      </c>
      <c r="E2888" t="str">
        <f>Raw_Data!E2888</f>
        <v>BYNE, EDMUND</v>
      </c>
      <c r="F2888" t="str">
        <f>Raw_Data!F2888</f>
        <v>1033186648</v>
      </c>
      <c r="G2888" t="str">
        <f>Raw_Data!H2888</f>
        <v>0</v>
      </c>
      <c r="H2888">
        <f>IFERROR(VLOOKUP(G2888,Store_Map!$A$2:$I$100,3,FALSE),"")</f>
        <v>0</v>
      </c>
      <c r="I2888">
        <f>IFERROR(VLOOKUP(G2888,Store_Map!$A$2:$I$100,4,FALSE),"")</f>
        <v>0</v>
      </c>
      <c r="J2888">
        <f>IFERROR(VLOOKUP(G2888,Store_Map!$A$2:$I$100,5,FALSE),"")</f>
        <v>0</v>
      </c>
      <c r="K2888">
        <f>IFERROR(VLOOKUP(G2888,Store_Map!$A$2:$I$100,6,FALSE),"")</f>
        <v>0</v>
      </c>
      <c r="L2888">
        <f>IFERROR(VLOOKUP(G2888,Store_Map!$A$2:$I$100,7,FALSE),"")</f>
        <v>0</v>
      </c>
      <c r="M2888">
        <f>IFERROR(VLOOKUP(G2888,Store_Map!$A$2:$I$100,8,FALSE),"")</f>
        <v>0</v>
      </c>
      <c r="N2888">
        <f t="shared" si="405"/>
        <v>0</v>
      </c>
      <c r="O2888" t="str">
        <f t="shared" si="406"/>
        <v>PASS</v>
      </c>
      <c r="P2888" t="str">
        <f t="shared" si="407"/>
        <v>PASS</v>
      </c>
      <c r="Q2888" t="str">
        <f t="shared" si="408"/>
        <v>PASS</v>
      </c>
      <c r="R2888" t="str">
        <f t="shared" si="409"/>
        <v>PASS</v>
      </c>
      <c r="S2888" t="str">
        <f t="shared" si="410"/>
        <v>PASS</v>
      </c>
      <c r="T2888">
        <f t="shared" si="411"/>
        <v>100</v>
      </c>
      <c r="U2888" t="str">
        <f t="shared" si="412"/>
        <v>Low</v>
      </c>
      <c r="V2888" t="str">
        <f t="shared" si="413"/>
        <v>Clean</v>
      </c>
    </row>
    <row r="2889" spans="1:22" x14ac:dyDescent="0.3">
      <c r="A2889" t="str">
        <f>Raw_Data!A2889</f>
        <v>6245502</v>
      </c>
      <c r="B2889">
        <f>Raw_Data!B2889</f>
        <v>45684</v>
      </c>
      <c r="C2889" t="str">
        <f>Raw_Data!C2889</f>
        <v>LOSARTAN POTASSIUM 25 MG TA</v>
      </c>
      <c r="D2889" t="str">
        <f>Raw_Data!D2889</f>
        <v>68382013510</v>
      </c>
      <c r="E2889" t="str">
        <f>Raw_Data!E2889</f>
        <v>GIBBS, JON</v>
      </c>
      <c r="F2889" t="str">
        <f>Raw_Data!F2889</f>
        <v>1700896156</v>
      </c>
      <c r="G2889" t="str">
        <f>Raw_Data!H2889</f>
        <v>0</v>
      </c>
      <c r="H2889">
        <f>IFERROR(VLOOKUP(G2889,Store_Map!$A$2:$I$100,3,FALSE),"")</f>
        <v>0</v>
      </c>
      <c r="I2889">
        <f>IFERROR(VLOOKUP(G2889,Store_Map!$A$2:$I$100,4,FALSE),"")</f>
        <v>0</v>
      </c>
      <c r="J2889">
        <f>IFERROR(VLOOKUP(G2889,Store_Map!$A$2:$I$100,5,FALSE),"")</f>
        <v>0</v>
      </c>
      <c r="K2889">
        <f>IFERROR(VLOOKUP(G2889,Store_Map!$A$2:$I$100,6,FALSE),"")</f>
        <v>0</v>
      </c>
      <c r="L2889">
        <f>IFERROR(VLOOKUP(G2889,Store_Map!$A$2:$I$100,7,FALSE),"")</f>
        <v>0</v>
      </c>
      <c r="M2889">
        <f>IFERROR(VLOOKUP(G2889,Store_Map!$A$2:$I$100,8,FALSE),"")</f>
        <v>0</v>
      </c>
      <c r="N2889">
        <f t="shared" si="405"/>
        <v>0</v>
      </c>
      <c r="O2889" t="str">
        <f t="shared" si="406"/>
        <v>PASS</v>
      </c>
      <c r="P2889" t="str">
        <f t="shared" si="407"/>
        <v>PASS</v>
      </c>
      <c r="Q2889" t="str">
        <f t="shared" si="408"/>
        <v>PASS</v>
      </c>
      <c r="R2889" t="str">
        <f t="shared" si="409"/>
        <v>PASS</v>
      </c>
      <c r="S2889" t="str">
        <f t="shared" si="410"/>
        <v>PASS</v>
      </c>
      <c r="T2889">
        <f t="shared" si="411"/>
        <v>100</v>
      </c>
      <c r="U2889" t="str">
        <f t="shared" si="412"/>
        <v>Low</v>
      </c>
      <c r="V2889" t="str">
        <f t="shared" si="413"/>
        <v>Clean</v>
      </c>
    </row>
    <row r="2890" spans="1:22" x14ac:dyDescent="0.3">
      <c r="A2890" t="str">
        <f>Raw_Data!A2890</f>
        <v>6252902</v>
      </c>
      <c r="B2890">
        <f>Raw_Data!B2890</f>
        <v>45684</v>
      </c>
      <c r="C2890" t="str">
        <f>Raw_Data!C2890</f>
        <v>COLCHICINE 0.6 MG TABLET</v>
      </c>
      <c r="D2890" t="str">
        <f>Raw_Data!D2890</f>
        <v>67877058901</v>
      </c>
      <c r="E2890" t="str">
        <f>Raw_Data!E2890</f>
        <v>BYNE, EDMUND</v>
      </c>
      <c r="F2890" t="str">
        <f>Raw_Data!F2890</f>
        <v>1033186648</v>
      </c>
      <c r="G2890" t="str">
        <f>Raw_Data!H2890</f>
        <v>0</v>
      </c>
      <c r="H2890">
        <f>IFERROR(VLOOKUP(G2890,Store_Map!$A$2:$I$100,3,FALSE),"")</f>
        <v>0</v>
      </c>
      <c r="I2890">
        <f>IFERROR(VLOOKUP(G2890,Store_Map!$A$2:$I$100,4,FALSE),"")</f>
        <v>0</v>
      </c>
      <c r="J2890">
        <f>IFERROR(VLOOKUP(G2890,Store_Map!$A$2:$I$100,5,FALSE),"")</f>
        <v>0</v>
      </c>
      <c r="K2890">
        <f>IFERROR(VLOOKUP(G2890,Store_Map!$A$2:$I$100,6,FALSE),"")</f>
        <v>0</v>
      </c>
      <c r="L2890">
        <f>IFERROR(VLOOKUP(G2890,Store_Map!$A$2:$I$100,7,FALSE),"")</f>
        <v>0</v>
      </c>
      <c r="M2890">
        <f>IFERROR(VLOOKUP(G2890,Store_Map!$A$2:$I$100,8,FALSE),"")</f>
        <v>0</v>
      </c>
      <c r="N2890">
        <f t="shared" si="405"/>
        <v>0</v>
      </c>
      <c r="O2890" t="str">
        <f t="shared" si="406"/>
        <v>PASS</v>
      </c>
      <c r="P2890" t="str">
        <f t="shared" si="407"/>
        <v>PASS</v>
      </c>
      <c r="Q2890" t="str">
        <f t="shared" si="408"/>
        <v>PASS</v>
      </c>
      <c r="R2890" t="str">
        <f t="shared" si="409"/>
        <v>PASS</v>
      </c>
      <c r="S2890" t="str">
        <f t="shared" si="410"/>
        <v>PASS</v>
      </c>
      <c r="T2890">
        <f t="shared" si="411"/>
        <v>100</v>
      </c>
      <c r="U2890" t="str">
        <f t="shared" si="412"/>
        <v>Low</v>
      </c>
      <c r="V2890" t="str">
        <f t="shared" si="413"/>
        <v>Clean</v>
      </c>
    </row>
    <row r="2891" spans="1:22" x14ac:dyDescent="0.3">
      <c r="A2891" t="str">
        <f>Raw_Data!A2891</f>
        <v>6238449</v>
      </c>
      <c r="B2891">
        <f>Raw_Data!B2891</f>
        <v>45684</v>
      </c>
      <c r="C2891" t="str">
        <f>Raw_Data!C2891</f>
        <v>AMLODIPINE BESYLATE 10 MG T</v>
      </c>
      <c r="D2891" t="str">
        <f>Raw_Data!D2891</f>
        <v>69097012815</v>
      </c>
      <c r="E2891" t="str">
        <f>Raw_Data!E2891</f>
        <v>GIBBS, JON</v>
      </c>
      <c r="F2891" t="str">
        <f>Raw_Data!F2891</f>
        <v>1700896156</v>
      </c>
      <c r="G2891" t="str">
        <f>Raw_Data!H2891</f>
        <v>0</v>
      </c>
      <c r="H2891">
        <f>IFERROR(VLOOKUP(G2891,Store_Map!$A$2:$I$100,3,FALSE),"")</f>
        <v>0</v>
      </c>
      <c r="I2891">
        <f>IFERROR(VLOOKUP(G2891,Store_Map!$A$2:$I$100,4,FALSE),"")</f>
        <v>0</v>
      </c>
      <c r="J2891">
        <f>IFERROR(VLOOKUP(G2891,Store_Map!$A$2:$I$100,5,FALSE),"")</f>
        <v>0</v>
      </c>
      <c r="K2891">
        <f>IFERROR(VLOOKUP(G2891,Store_Map!$A$2:$I$100,6,FALSE),"")</f>
        <v>0</v>
      </c>
      <c r="L2891">
        <f>IFERROR(VLOOKUP(G2891,Store_Map!$A$2:$I$100,7,FALSE),"")</f>
        <v>0</v>
      </c>
      <c r="M2891">
        <f>IFERROR(VLOOKUP(G2891,Store_Map!$A$2:$I$100,8,FALSE),"")</f>
        <v>0</v>
      </c>
      <c r="N2891">
        <f t="shared" si="405"/>
        <v>0</v>
      </c>
      <c r="O2891" t="str">
        <f t="shared" si="406"/>
        <v>PASS</v>
      </c>
      <c r="P2891" t="str">
        <f t="shared" si="407"/>
        <v>PASS</v>
      </c>
      <c r="Q2891" t="str">
        <f t="shared" si="408"/>
        <v>PASS</v>
      </c>
      <c r="R2891" t="str">
        <f t="shared" si="409"/>
        <v>PASS</v>
      </c>
      <c r="S2891" t="str">
        <f t="shared" si="410"/>
        <v>PASS</v>
      </c>
      <c r="T2891">
        <f t="shared" si="411"/>
        <v>100</v>
      </c>
      <c r="U2891" t="str">
        <f t="shared" si="412"/>
        <v>Low</v>
      </c>
      <c r="V2891" t="str">
        <f t="shared" si="413"/>
        <v>Clean</v>
      </c>
    </row>
    <row r="2892" spans="1:22" x14ac:dyDescent="0.3">
      <c r="A2892" t="str">
        <f>Raw_Data!A2892</f>
        <v>6252903</v>
      </c>
      <c r="B2892">
        <f>Raw_Data!B2892</f>
        <v>45684</v>
      </c>
      <c r="C2892" t="str">
        <f>Raw_Data!C2892</f>
        <v>HYDROCHLOROTHIAZIDE 12.5 MG</v>
      </c>
      <c r="D2892" t="str">
        <f>Raw_Data!D2892</f>
        <v>69315015510</v>
      </c>
      <c r="E2892" t="str">
        <f>Raw_Data!E2892</f>
        <v>BYNE, EDMUND</v>
      </c>
      <c r="F2892" t="str">
        <f>Raw_Data!F2892</f>
        <v>1033186648</v>
      </c>
      <c r="G2892" t="str">
        <f>Raw_Data!H2892</f>
        <v>0</v>
      </c>
      <c r="H2892">
        <f>IFERROR(VLOOKUP(G2892,Store_Map!$A$2:$I$100,3,FALSE),"")</f>
        <v>0</v>
      </c>
      <c r="I2892">
        <f>IFERROR(VLOOKUP(G2892,Store_Map!$A$2:$I$100,4,FALSE),"")</f>
        <v>0</v>
      </c>
      <c r="J2892">
        <f>IFERROR(VLOOKUP(G2892,Store_Map!$A$2:$I$100,5,FALSE),"")</f>
        <v>0</v>
      </c>
      <c r="K2892">
        <f>IFERROR(VLOOKUP(G2892,Store_Map!$A$2:$I$100,6,FALSE),"")</f>
        <v>0</v>
      </c>
      <c r="L2892">
        <f>IFERROR(VLOOKUP(G2892,Store_Map!$A$2:$I$100,7,FALSE),"")</f>
        <v>0</v>
      </c>
      <c r="M2892">
        <f>IFERROR(VLOOKUP(G2892,Store_Map!$A$2:$I$100,8,FALSE),"")</f>
        <v>0</v>
      </c>
      <c r="N2892">
        <f t="shared" si="405"/>
        <v>0</v>
      </c>
      <c r="O2892" t="str">
        <f t="shared" si="406"/>
        <v>PASS</v>
      </c>
      <c r="P2892" t="str">
        <f t="shared" si="407"/>
        <v>PASS</v>
      </c>
      <c r="Q2892" t="str">
        <f t="shared" si="408"/>
        <v>PASS</v>
      </c>
      <c r="R2892" t="str">
        <f t="shared" si="409"/>
        <v>PASS</v>
      </c>
      <c r="S2892" t="str">
        <f t="shared" si="410"/>
        <v>PASS</v>
      </c>
      <c r="T2892">
        <f t="shared" si="411"/>
        <v>100</v>
      </c>
      <c r="U2892" t="str">
        <f t="shared" si="412"/>
        <v>Low</v>
      </c>
      <c r="V2892" t="str">
        <f t="shared" si="413"/>
        <v>Clean</v>
      </c>
    </row>
    <row r="2893" spans="1:22" x14ac:dyDescent="0.3">
      <c r="A2893" t="str">
        <f>Raw_Data!A2893</f>
        <v>6252904</v>
      </c>
      <c r="B2893">
        <f>Raw_Data!B2893</f>
        <v>45684</v>
      </c>
      <c r="C2893" t="str">
        <f>Raw_Data!C2893</f>
        <v>AMLODIPINE BESYLATE 5 MG TA</v>
      </c>
      <c r="D2893" t="str">
        <f>Raw_Data!D2893</f>
        <v>69097012715</v>
      </c>
      <c r="E2893" t="str">
        <f>Raw_Data!E2893</f>
        <v>BYNE, EDMUND</v>
      </c>
      <c r="F2893" t="str">
        <f>Raw_Data!F2893</f>
        <v>1033186648</v>
      </c>
      <c r="G2893" t="str">
        <f>Raw_Data!H2893</f>
        <v>0</v>
      </c>
      <c r="H2893">
        <f>IFERROR(VLOOKUP(G2893,Store_Map!$A$2:$I$100,3,FALSE),"")</f>
        <v>0</v>
      </c>
      <c r="I2893">
        <f>IFERROR(VLOOKUP(G2893,Store_Map!$A$2:$I$100,4,FALSE),"")</f>
        <v>0</v>
      </c>
      <c r="J2893">
        <f>IFERROR(VLOOKUP(G2893,Store_Map!$A$2:$I$100,5,FALSE),"")</f>
        <v>0</v>
      </c>
      <c r="K2893">
        <f>IFERROR(VLOOKUP(G2893,Store_Map!$A$2:$I$100,6,FALSE),"")</f>
        <v>0</v>
      </c>
      <c r="L2893">
        <f>IFERROR(VLOOKUP(G2893,Store_Map!$A$2:$I$100,7,FALSE),"")</f>
        <v>0</v>
      </c>
      <c r="M2893">
        <f>IFERROR(VLOOKUP(G2893,Store_Map!$A$2:$I$100,8,FALSE),"")</f>
        <v>0</v>
      </c>
      <c r="N2893">
        <f t="shared" si="405"/>
        <v>0</v>
      </c>
      <c r="O2893" t="str">
        <f t="shared" si="406"/>
        <v>PASS</v>
      </c>
      <c r="P2893" t="str">
        <f t="shared" si="407"/>
        <v>PASS</v>
      </c>
      <c r="Q2893" t="str">
        <f t="shared" si="408"/>
        <v>PASS</v>
      </c>
      <c r="R2893" t="str">
        <f t="shared" si="409"/>
        <v>PASS</v>
      </c>
      <c r="S2893" t="str">
        <f t="shared" si="410"/>
        <v>PASS</v>
      </c>
      <c r="T2893">
        <f t="shared" si="411"/>
        <v>100</v>
      </c>
      <c r="U2893" t="str">
        <f t="shared" si="412"/>
        <v>Low</v>
      </c>
      <c r="V2893" t="str">
        <f t="shared" si="413"/>
        <v>Clean</v>
      </c>
    </row>
    <row r="2894" spans="1:22" x14ac:dyDescent="0.3">
      <c r="A2894" t="str">
        <f>Raw_Data!A2894</f>
        <v>6252912</v>
      </c>
      <c r="B2894">
        <f>Raw_Data!B2894</f>
        <v>45684</v>
      </c>
      <c r="C2894" t="str">
        <f>Raw_Data!C2894</f>
        <v>MELOXICAM 15 MG TABLET</v>
      </c>
      <c r="D2894" t="str">
        <f>Raw_Data!D2894</f>
        <v>68382005105</v>
      </c>
      <c r="E2894" t="str">
        <f>Raw_Data!E2894</f>
        <v>GIBBS, JON</v>
      </c>
      <c r="F2894" t="str">
        <f>Raw_Data!F2894</f>
        <v>1700896156</v>
      </c>
      <c r="G2894" t="str">
        <f>Raw_Data!H2894</f>
        <v>0</v>
      </c>
      <c r="H2894">
        <f>IFERROR(VLOOKUP(G2894,Store_Map!$A$2:$I$100,3,FALSE),"")</f>
        <v>0</v>
      </c>
      <c r="I2894">
        <f>IFERROR(VLOOKUP(G2894,Store_Map!$A$2:$I$100,4,FALSE),"")</f>
        <v>0</v>
      </c>
      <c r="J2894">
        <f>IFERROR(VLOOKUP(G2894,Store_Map!$A$2:$I$100,5,FALSE),"")</f>
        <v>0</v>
      </c>
      <c r="K2894">
        <f>IFERROR(VLOOKUP(G2894,Store_Map!$A$2:$I$100,6,FALSE),"")</f>
        <v>0</v>
      </c>
      <c r="L2894">
        <f>IFERROR(VLOOKUP(G2894,Store_Map!$A$2:$I$100,7,FALSE),"")</f>
        <v>0</v>
      </c>
      <c r="M2894">
        <f>IFERROR(VLOOKUP(G2894,Store_Map!$A$2:$I$100,8,FALSE),"")</f>
        <v>0</v>
      </c>
      <c r="N2894">
        <f t="shared" si="405"/>
        <v>0</v>
      </c>
      <c r="O2894" t="str">
        <f t="shared" si="406"/>
        <v>PASS</v>
      </c>
      <c r="P2894" t="str">
        <f t="shared" si="407"/>
        <v>PASS</v>
      </c>
      <c r="Q2894" t="str">
        <f t="shared" si="408"/>
        <v>PASS</v>
      </c>
      <c r="R2894" t="str">
        <f t="shared" si="409"/>
        <v>PASS</v>
      </c>
      <c r="S2894" t="str">
        <f t="shared" si="410"/>
        <v>PASS</v>
      </c>
      <c r="T2894">
        <f t="shared" si="411"/>
        <v>100</v>
      </c>
      <c r="U2894" t="str">
        <f t="shared" si="412"/>
        <v>Low</v>
      </c>
      <c r="V2894" t="str">
        <f t="shared" si="413"/>
        <v>Clean</v>
      </c>
    </row>
    <row r="2895" spans="1:22" x14ac:dyDescent="0.3">
      <c r="A2895" t="str">
        <f>Raw_Data!A2895</f>
        <v>4010901</v>
      </c>
      <c r="B2895">
        <f>Raw_Data!B2895</f>
        <v>45684</v>
      </c>
      <c r="C2895" t="str">
        <f>Raw_Data!C2895</f>
        <v>PREGABALIN 75 MG CAPSULE</v>
      </c>
      <c r="D2895" t="str">
        <f>Raw_Data!D2895</f>
        <v>69238131209</v>
      </c>
      <c r="E2895" t="str">
        <f>Raw_Data!E2895</f>
        <v>GIBBS, JON</v>
      </c>
      <c r="F2895" t="str">
        <f>Raw_Data!F2895</f>
        <v>1700896156</v>
      </c>
      <c r="G2895" t="str">
        <f>Raw_Data!H2895</f>
        <v>0</v>
      </c>
      <c r="H2895">
        <f>IFERROR(VLOOKUP(G2895,Store_Map!$A$2:$I$100,3,FALSE),"")</f>
        <v>0</v>
      </c>
      <c r="I2895">
        <f>IFERROR(VLOOKUP(G2895,Store_Map!$A$2:$I$100,4,FALSE),"")</f>
        <v>0</v>
      </c>
      <c r="J2895">
        <f>IFERROR(VLOOKUP(G2895,Store_Map!$A$2:$I$100,5,FALSE),"")</f>
        <v>0</v>
      </c>
      <c r="K2895">
        <f>IFERROR(VLOOKUP(G2895,Store_Map!$A$2:$I$100,6,FALSE),"")</f>
        <v>0</v>
      </c>
      <c r="L2895">
        <f>IFERROR(VLOOKUP(G2895,Store_Map!$A$2:$I$100,7,FALSE),"")</f>
        <v>0</v>
      </c>
      <c r="M2895">
        <f>IFERROR(VLOOKUP(G2895,Store_Map!$A$2:$I$100,8,FALSE),"")</f>
        <v>0</v>
      </c>
      <c r="N2895">
        <f t="shared" si="405"/>
        <v>0</v>
      </c>
      <c r="O2895" t="str">
        <f t="shared" si="406"/>
        <v>PASS</v>
      </c>
      <c r="P2895" t="str">
        <f t="shared" si="407"/>
        <v>PASS</v>
      </c>
      <c r="Q2895" t="str">
        <f t="shared" si="408"/>
        <v>PASS</v>
      </c>
      <c r="R2895" t="str">
        <f t="shared" si="409"/>
        <v>PASS</v>
      </c>
      <c r="S2895" t="str">
        <f t="shared" si="410"/>
        <v>PASS</v>
      </c>
      <c r="T2895">
        <f t="shared" si="411"/>
        <v>100</v>
      </c>
      <c r="U2895" t="str">
        <f t="shared" si="412"/>
        <v>Low</v>
      </c>
      <c r="V2895" t="str">
        <f t="shared" si="413"/>
        <v>Clean</v>
      </c>
    </row>
    <row r="2896" spans="1:22" x14ac:dyDescent="0.3">
      <c r="A2896" t="str">
        <f>Raw_Data!A2896</f>
        <v>6241988</v>
      </c>
      <c r="B2896">
        <f>Raw_Data!B2896</f>
        <v>45684</v>
      </c>
      <c r="C2896" t="str">
        <f>Raw_Data!C2896</f>
        <v>AMLODIPINE BESYLATE 10 MG T</v>
      </c>
      <c r="D2896" t="str">
        <f>Raw_Data!D2896</f>
        <v>69097012815</v>
      </c>
      <c r="E2896" t="str">
        <f>Raw_Data!E2896</f>
        <v>GIBBS, JON</v>
      </c>
      <c r="F2896" t="str">
        <f>Raw_Data!F2896</f>
        <v>1700896156</v>
      </c>
      <c r="G2896" t="str">
        <f>Raw_Data!H2896</f>
        <v>0</v>
      </c>
      <c r="H2896">
        <f>IFERROR(VLOOKUP(G2896,Store_Map!$A$2:$I$100,3,FALSE),"")</f>
        <v>0</v>
      </c>
      <c r="I2896">
        <f>IFERROR(VLOOKUP(G2896,Store_Map!$A$2:$I$100,4,FALSE),"")</f>
        <v>0</v>
      </c>
      <c r="J2896">
        <f>IFERROR(VLOOKUP(G2896,Store_Map!$A$2:$I$100,5,FALSE),"")</f>
        <v>0</v>
      </c>
      <c r="K2896">
        <f>IFERROR(VLOOKUP(G2896,Store_Map!$A$2:$I$100,6,FALSE),"")</f>
        <v>0</v>
      </c>
      <c r="L2896">
        <f>IFERROR(VLOOKUP(G2896,Store_Map!$A$2:$I$100,7,FALSE),"")</f>
        <v>0</v>
      </c>
      <c r="M2896">
        <f>IFERROR(VLOOKUP(G2896,Store_Map!$A$2:$I$100,8,FALSE),"")</f>
        <v>0</v>
      </c>
      <c r="N2896">
        <f t="shared" si="405"/>
        <v>0</v>
      </c>
      <c r="O2896" t="str">
        <f t="shared" si="406"/>
        <v>PASS</v>
      </c>
      <c r="P2896" t="str">
        <f t="shared" si="407"/>
        <v>PASS</v>
      </c>
      <c r="Q2896" t="str">
        <f t="shared" si="408"/>
        <v>PASS</v>
      </c>
      <c r="R2896" t="str">
        <f t="shared" si="409"/>
        <v>PASS</v>
      </c>
      <c r="S2896" t="str">
        <f t="shared" si="410"/>
        <v>PASS</v>
      </c>
      <c r="T2896">
        <f t="shared" si="411"/>
        <v>100</v>
      </c>
      <c r="U2896" t="str">
        <f t="shared" si="412"/>
        <v>Low</v>
      </c>
      <c r="V2896" t="str">
        <f t="shared" si="413"/>
        <v>Clean</v>
      </c>
    </row>
    <row r="2897" spans="1:22" x14ac:dyDescent="0.3">
      <c r="A2897" t="str">
        <f>Raw_Data!A2897</f>
        <v>6252914</v>
      </c>
      <c r="B2897">
        <f>Raw_Data!B2897</f>
        <v>45684</v>
      </c>
      <c r="C2897" t="str">
        <f>Raw_Data!C2897</f>
        <v>METHYLPREDNISOLONE 4 MG DOS</v>
      </c>
      <c r="D2897" t="str">
        <f>Raw_Data!D2897</f>
        <v>59746000103</v>
      </c>
      <c r="E2897" t="str">
        <f>Raw_Data!E2897</f>
        <v>GIBBS, JON</v>
      </c>
      <c r="F2897" t="str">
        <f>Raw_Data!F2897</f>
        <v>1700896156</v>
      </c>
      <c r="G2897" t="str">
        <f>Raw_Data!H2897</f>
        <v>0</v>
      </c>
      <c r="H2897">
        <f>IFERROR(VLOOKUP(G2897,Store_Map!$A$2:$I$100,3,FALSE),"")</f>
        <v>0</v>
      </c>
      <c r="I2897">
        <f>IFERROR(VLOOKUP(G2897,Store_Map!$A$2:$I$100,4,FALSE),"")</f>
        <v>0</v>
      </c>
      <c r="J2897">
        <f>IFERROR(VLOOKUP(G2897,Store_Map!$A$2:$I$100,5,FALSE),"")</f>
        <v>0</v>
      </c>
      <c r="K2897">
        <f>IFERROR(VLOOKUP(G2897,Store_Map!$A$2:$I$100,6,FALSE),"")</f>
        <v>0</v>
      </c>
      <c r="L2897">
        <f>IFERROR(VLOOKUP(G2897,Store_Map!$A$2:$I$100,7,FALSE),"")</f>
        <v>0</v>
      </c>
      <c r="M2897">
        <f>IFERROR(VLOOKUP(G2897,Store_Map!$A$2:$I$100,8,FALSE),"")</f>
        <v>0</v>
      </c>
      <c r="N2897">
        <f t="shared" si="405"/>
        <v>0</v>
      </c>
      <c r="O2897" t="str">
        <f t="shared" si="406"/>
        <v>PASS</v>
      </c>
      <c r="P2897" t="str">
        <f t="shared" si="407"/>
        <v>PASS</v>
      </c>
      <c r="Q2897" t="str">
        <f t="shared" si="408"/>
        <v>PASS</v>
      </c>
      <c r="R2897" t="str">
        <f t="shared" si="409"/>
        <v>PASS</v>
      </c>
      <c r="S2897" t="str">
        <f t="shared" si="410"/>
        <v>PASS</v>
      </c>
      <c r="T2897">
        <f t="shared" si="411"/>
        <v>100</v>
      </c>
      <c r="U2897" t="str">
        <f t="shared" si="412"/>
        <v>Low</v>
      </c>
      <c r="V2897" t="str">
        <f t="shared" si="413"/>
        <v>Clean</v>
      </c>
    </row>
    <row r="2898" spans="1:22" x14ac:dyDescent="0.3">
      <c r="A2898" t="str">
        <f>Raw_Data!A2898</f>
        <v>6252915</v>
      </c>
      <c r="B2898">
        <f>Raw_Data!B2898</f>
        <v>45684</v>
      </c>
      <c r="C2898" t="str">
        <f>Raw_Data!C2898</f>
        <v>BENZONATATE 200 MG CAPSULE</v>
      </c>
      <c r="D2898" t="str">
        <f>Raw_Data!D2898</f>
        <v>42806071501</v>
      </c>
      <c r="E2898" t="str">
        <f>Raw_Data!E2898</f>
        <v>GIBBS, JON</v>
      </c>
      <c r="F2898" t="str">
        <f>Raw_Data!F2898</f>
        <v>1700896156</v>
      </c>
      <c r="G2898" t="str">
        <f>Raw_Data!H2898</f>
        <v>0</v>
      </c>
      <c r="H2898">
        <f>IFERROR(VLOOKUP(G2898,Store_Map!$A$2:$I$100,3,FALSE),"")</f>
        <v>0</v>
      </c>
      <c r="I2898">
        <f>IFERROR(VLOOKUP(G2898,Store_Map!$A$2:$I$100,4,FALSE),"")</f>
        <v>0</v>
      </c>
      <c r="J2898">
        <f>IFERROR(VLOOKUP(G2898,Store_Map!$A$2:$I$100,5,FALSE),"")</f>
        <v>0</v>
      </c>
      <c r="K2898">
        <f>IFERROR(VLOOKUP(G2898,Store_Map!$A$2:$I$100,6,FALSE),"")</f>
        <v>0</v>
      </c>
      <c r="L2898">
        <f>IFERROR(VLOOKUP(G2898,Store_Map!$A$2:$I$100,7,FALSE),"")</f>
        <v>0</v>
      </c>
      <c r="M2898">
        <f>IFERROR(VLOOKUP(G2898,Store_Map!$A$2:$I$100,8,FALSE),"")</f>
        <v>0</v>
      </c>
      <c r="N2898">
        <f t="shared" si="405"/>
        <v>0</v>
      </c>
      <c r="O2898" t="str">
        <f t="shared" si="406"/>
        <v>PASS</v>
      </c>
      <c r="P2898" t="str">
        <f t="shared" si="407"/>
        <v>PASS</v>
      </c>
      <c r="Q2898" t="str">
        <f t="shared" si="408"/>
        <v>PASS</v>
      </c>
      <c r="R2898" t="str">
        <f t="shared" si="409"/>
        <v>PASS</v>
      </c>
      <c r="S2898" t="str">
        <f t="shared" si="410"/>
        <v>PASS</v>
      </c>
      <c r="T2898">
        <f t="shared" si="411"/>
        <v>100</v>
      </c>
      <c r="U2898" t="str">
        <f t="shared" si="412"/>
        <v>Low</v>
      </c>
      <c r="V2898" t="str">
        <f t="shared" si="413"/>
        <v>Clean</v>
      </c>
    </row>
    <row r="2899" spans="1:22" x14ac:dyDescent="0.3">
      <c r="A2899" t="str">
        <f>Raw_Data!A2899</f>
        <v>6252916</v>
      </c>
      <c r="B2899">
        <f>Raw_Data!B2899</f>
        <v>45684</v>
      </c>
      <c r="C2899" t="str">
        <f>Raw_Data!C2899</f>
        <v>AMOX-CLAV 875-125 MG TABLET</v>
      </c>
      <c r="D2899" t="str">
        <f>Raw_Data!D2899</f>
        <v>42571016242</v>
      </c>
      <c r="E2899" t="str">
        <f>Raw_Data!E2899</f>
        <v>GIBBS, JON</v>
      </c>
      <c r="F2899" t="str">
        <f>Raw_Data!F2899</f>
        <v>1700896156</v>
      </c>
      <c r="G2899" t="str">
        <f>Raw_Data!H2899</f>
        <v>0</v>
      </c>
      <c r="H2899">
        <f>IFERROR(VLOOKUP(G2899,Store_Map!$A$2:$I$100,3,FALSE),"")</f>
        <v>0</v>
      </c>
      <c r="I2899">
        <f>IFERROR(VLOOKUP(G2899,Store_Map!$A$2:$I$100,4,FALSE),"")</f>
        <v>0</v>
      </c>
      <c r="J2899">
        <f>IFERROR(VLOOKUP(G2899,Store_Map!$A$2:$I$100,5,FALSE),"")</f>
        <v>0</v>
      </c>
      <c r="K2899">
        <f>IFERROR(VLOOKUP(G2899,Store_Map!$A$2:$I$100,6,FALSE),"")</f>
        <v>0</v>
      </c>
      <c r="L2899">
        <f>IFERROR(VLOOKUP(G2899,Store_Map!$A$2:$I$100,7,FALSE),"")</f>
        <v>0</v>
      </c>
      <c r="M2899">
        <f>IFERROR(VLOOKUP(G2899,Store_Map!$A$2:$I$100,8,FALSE),"")</f>
        <v>0</v>
      </c>
      <c r="N2899">
        <f t="shared" si="405"/>
        <v>0</v>
      </c>
      <c r="O2899" t="str">
        <f t="shared" si="406"/>
        <v>PASS</v>
      </c>
      <c r="P2899" t="str">
        <f t="shared" si="407"/>
        <v>PASS</v>
      </c>
      <c r="Q2899" t="str">
        <f t="shared" si="408"/>
        <v>PASS</v>
      </c>
      <c r="R2899" t="str">
        <f t="shared" si="409"/>
        <v>PASS</v>
      </c>
      <c r="S2899" t="str">
        <f t="shared" si="410"/>
        <v>PASS</v>
      </c>
      <c r="T2899">
        <f t="shared" si="411"/>
        <v>100</v>
      </c>
      <c r="U2899" t="str">
        <f t="shared" si="412"/>
        <v>Low</v>
      </c>
      <c r="V2899" t="str">
        <f t="shared" si="413"/>
        <v>Clean</v>
      </c>
    </row>
    <row r="2900" spans="1:22" x14ac:dyDescent="0.3">
      <c r="A2900" t="str">
        <f>Raw_Data!A2900</f>
        <v>6248694</v>
      </c>
      <c r="B2900">
        <f>Raw_Data!B2900</f>
        <v>45684</v>
      </c>
      <c r="C2900" t="str">
        <f>Raw_Data!C2900</f>
        <v>FLUCONAZOLE 150 MG TABLET</v>
      </c>
      <c r="D2900" t="str">
        <f>Raw_Data!D2900</f>
        <v>57237000511</v>
      </c>
      <c r="E2900" t="str">
        <f>Raw_Data!E2900</f>
        <v>BYNE, EDMUND</v>
      </c>
      <c r="F2900" t="str">
        <f>Raw_Data!F2900</f>
        <v>1033186648</v>
      </c>
      <c r="G2900" t="str">
        <f>Raw_Data!H2900</f>
        <v>0</v>
      </c>
      <c r="H2900">
        <f>IFERROR(VLOOKUP(G2900,Store_Map!$A$2:$I$100,3,FALSE),"")</f>
        <v>0</v>
      </c>
      <c r="I2900">
        <f>IFERROR(VLOOKUP(G2900,Store_Map!$A$2:$I$100,4,FALSE),"")</f>
        <v>0</v>
      </c>
      <c r="J2900">
        <f>IFERROR(VLOOKUP(G2900,Store_Map!$A$2:$I$100,5,FALSE),"")</f>
        <v>0</v>
      </c>
      <c r="K2900">
        <f>IFERROR(VLOOKUP(G2900,Store_Map!$A$2:$I$100,6,FALSE),"")</f>
        <v>0</v>
      </c>
      <c r="L2900">
        <f>IFERROR(VLOOKUP(G2900,Store_Map!$A$2:$I$100,7,FALSE),"")</f>
        <v>0</v>
      </c>
      <c r="M2900">
        <f>IFERROR(VLOOKUP(G2900,Store_Map!$A$2:$I$100,8,FALSE),"")</f>
        <v>0</v>
      </c>
      <c r="N2900">
        <f t="shared" si="405"/>
        <v>0</v>
      </c>
      <c r="O2900" t="str">
        <f t="shared" si="406"/>
        <v>PASS</v>
      </c>
      <c r="P2900" t="str">
        <f t="shared" si="407"/>
        <v>PASS</v>
      </c>
      <c r="Q2900" t="str">
        <f t="shared" si="408"/>
        <v>PASS</v>
      </c>
      <c r="R2900" t="str">
        <f t="shared" si="409"/>
        <v>PASS</v>
      </c>
      <c r="S2900" t="str">
        <f t="shared" si="410"/>
        <v>PASS</v>
      </c>
      <c r="T2900">
        <f t="shared" si="411"/>
        <v>100</v>
      </c>
      <c r="U2900" t="str">
        <f t="shared" si="412"/>
        <v>Low</v>
      </c>
      <c r="V2900" t="str">
        <f t="shared" si="413"/>
        <v>Clean</v>
      </c>
    </row>
    <row r="2901" spans="1:22" x14ac:dyDescent="0.3">
      <c r="A2901" t="str">
        <f>Raw_Data!A2901</f>
        <v>6252917</v>
      </c>
      <c r="B2901">
        <f>Raw_Data!B2901</f>
        <v>45684</v>
      </c>
      <c r="C2901" t="str">
        <f>Raw_Data!C2901</f>
        <v>PAXLOVID 300-100 MG DOSE PA</v>
      </c>
      <c r="D2901" t="str">
        <f>Raw_Data!D2901</f>
        <v>69532130</v>
      </c>
      <c r="E2901" t="str">
        <f>Raw_Data!E2901</f>
        <v>GIBBS, JON</v>
      </c>
      <c r="F2901" t="str">
        <f>Raw_Data!F2901</f>
        <v>1700896156</v>
      </c>
      <c r="G2901" t="str">
        <f>Raw_Data!H2901</f>
        <v>0</v>
      </c>
      <c r="H2901">
        <f>IFERROR(VLOOKUP(G2901,Store_Map!$A$2:$I$100,3,FALSE),"")</f>
        <v>0</v>
      </c>
      <c r="I2901">
        <f>IFERROR(VLOOKUP(G2901,Store_Map!$A$2:$I$100,4,FALSE),"")</f>
        <v>0</v>
      </c>
      <c r="J2901">
        <f>IFERROR(VLOOKUP(G2901,Store_Map!$A$2:$I$100,5,FALSE),"")</f>
        <v>0</v>
      </c>
      <c r="K2901">
        <f>IFERROR(VLOOKUP(G2901,Store_Map!$A$2:$I$100,6,FALSE),"")</f>
        <v>0</v>
      </c>
      <c r="L2901">
        <f>IFERROR(VLOOKUP(G2901,Store_Map!$A$2:$I$100,7,FALSE),"")</f>
        <v>0</v>
      </c>
      <c r="M2901">
        <f>IFERROR(VLOOKUP(G2901,Store_Map!$A$2:$I$100,8,FALSE),"")</f>
        <v>0</v>
      </c>
      <c r="N2901">
        <f t="shared" si="405"/>
        <v>0</v>
      </c>
      <c r="O2901" t="str">
        <f t="shared" si="406"/>
        <v>PASS</v>
      </c>
      <c r="P2901" t="str">
        <f t="shared" si="407"/>
        <v>REVIEW</v>
      </c>
      <c r="Q2901" t="str">
        <f t="shared" si="408"/>
        <v>PASS</v>
      </c>
      <c r="R2901" t="str">
        <f t="shared" si="409"/>
        <v>PASS</v>
      </c>
      <c r="S2901" t="str">
        <f t="shared" si="410"/>
        <v>REVIEW</v>
      </c>
      <c r="T2901">
        <f t="shared" si="411"/>
        <v>90</v>
      </c>
      <c r="U2901" t="str">
        <f t="shared" si="412"/>
        <v>Low</v>
      </c>
      <c r="V2901" t="str">
        <f t="shared" si="413"/>
        <v>Invalid NDC</v>
      </c>
    </row>
    <row r="2902" spans="1:22" x14ac:dyDescent="0.3">
      <c r="A2902" t="str">
        <f>Raw_Data!A2902</f>
        <v>6252918</v>
      </c>
      <c r="B2902">
        <f>Raw_Data!B2902</f>
        <v>45684</v>
      </c>
      <c r="C2902" t="str">
        <f>Raw_Data!C2902</f>
        <v>BENZONATATE 200 MG CAPSULE</v>
      </c>
      <c r="D2902" t="str">
        <f>Raw_Data!D2902</f>
        <v>42806071501</v>
      </c>
      <c r="E2902" t="str">
        <f>Raw_Data!E2902</f>
        <v>GIBBS, JON</v>
      </c>
      <c r="F2902" t="str">
        <f>Raw_Data!F2902</f>
        <v>1700896156</v>
      </c>
      <c r="G2902" t="str">
        <f>Raw_Data!H2902</f>
        <v>0</v>
      </c>
      <c r="H2902">
        <f>IFERROR(VLOOKUP(G2902,Store_Map!$A$2:$I$100,3,FALSE),"")</f>
        <v>0</v>
      </c>
      <c r="I2902">
        <f>IFERROR(VLOOKUP(G2902,Store_Map!$A$2:$I$100,4,FALSE),"")</f>
        <v>0</v>
      </c>
      <c r="J2902">
        <f>IFERROR(VLOOKUP(G2902,Store_Map!$A$2:$I$100,5,FALSE),"")</f>
        <v>0</v>
      </c>
      <c r="K2902">
        <f>IFERROR(VLOOKUP(G2902,Store_Map!$A$2:$I$100,6,FALSE),"")</f>
        <v>0</v>
      </c>
      <c r="L2902">
        <f>IFERROR(VLOOKUP(G2902,Store_Map!$A$2:$I$100,7,FALSE),"")</f>
        <v>0</v>
      </c>
      <c r="M2902">
        <f>IFERROR(VLOOKUP(G2902,Store_Map!$A$2:$I$100,8,FALSE),"")</f>
        <v>0</v>
      </c>
      <c r="N2902">
        <f t="shared" si="405"/>
        <v>0</v>
      </c>
      <c r="O2902" t="str">
        <f t="shared" si="406"/>
        <v>PASS</v>
      </c>
      <c r="P2902" t="str">
        <f t="shared" si="407"/>
        <v>PASS</v>
      </c>
      <c r="Q2902" t="str">
        <f t="shared" si="408"/>
        <v>PASS</v>
      </c>
      <c r="R2902" t="str">
        <f t="shared" si="409"/>
        <v>PASS</v>
      </c>
      <c r="S2902" t="str">
        <f t="shared" si="410"/>
        <v>PASS</v>
      </c>
      <c r="T2902">
        <f t="shared" si="411"/>
        <v>100</v>
      </c>
      <c r="U2902" t="str">
        <f t="shared" si="412"/>
        <v>Low</v>
      </c>
      <c r="V2902" t="str">
        <f t="shared" si="413"/>
        <v>Clean</v>
      </c>
    </row>
    <row r="2903" spans="1:22" x14ac:dyDescent="0.3">
      <c r="A2903" t="str">
        <f>Raw_Data!A2903</f>
        <v>6252919</v>
      </c>
      <c r="B2903">
        <f>Raw_Data!B2903</f>
        <v>45684</v>
      </c>
      <c r="C2903" t="str">
        <f>Raw_Data!C2903</f>
        <v>AMOX-CLAV 875-125 MG TABLET</v>
      </c>
      <c r="D2903" t="str">
        <f>Raw_Data!D2903</f>
        <v>42571016242</v>
      </c>
      <c r="E2903" t="str">
        <f>Raw_Data!E2903</f>
        <v>GIBBS, JON</v>
      </c>
      <c r="F2903" t="str">
        <f>Raw_Data!F2903</f>
        <v>1700896156</v>
      </c>
      <c r="G2903" t="str">
        <f>Raw_Data!H2903</f>
        <v>0</v>
      </c>
      <c r="H2903">
        <f>IFERROR(VLOOKUP(G2903,Store_Map!$A$2:$I$100,3,FALSE),"")</f>
        <v>0</v>
      </c>
      <c r="I2903">
        <f>IFERROR(VLOOKUP(G2903,Store_Map!$A$2:$I$100,4,FALSE),"")</f>
        <v>0</v>
      </c>
      <c r="J2903">
        <f>IFERROR(VLOOKUP(G2903,Store_Map!$A$2:$I$100,5,FALSE),"")</f>
        <v>0</v>
      </c>
      <c r="K2903">
        <f>IFERROR(VLOOKUP(G2903,Store_Map!$A$2:$I$100,6,FALSE),"")</f>
        <v>0</v>
      </c>
      <c r="L2903">
        <f>IFERROR(VLOOKUP(G2903,Store_Map!$A$2:$I$100,7,FALSE),"")</f>
        <v>0</v>
      </c>
      <c r="M2903">
        <f>IFERROR(VLOOKUP(G2903,Store_Map!$A$2:$I$100,8,FALSE),"")</f>
        <v>0</v>
      </c>
      <c r="N2903">
        <f t="shared" si="405"/>
        <v>0</v>
      </c>
      <c r="O2903" t="str">
        <f t="shared" si="406"/>
        <v>PASS</v>
      </c>
      <c r="P2903" t="str">
        <f t="shared" si="407"/>
        <v>PASS</v>
      </c>
      <c r="Q2903" t="str">
        <f t="shared" si="408"/>
        <v>PASS</v>
      </c>
      <c r="R2903" t="str">
        <f t="shared" si="409"/>
        <v>PASS</v>
      </c>
      <c r="S2903" t="str">
        <f t="shared" si="410"/>
        <v>PASS</v>
      </c>
      <c r="T2903">
        <f t="shared" si="411"/>
        <v>100</v>
      </c>
      <c r="U2903" t="str">
        <f t="shared" si="412"/>
        <v>Low</v>
      </c>
      <c r="V2903" t="str">
        <f t="shared" si="413"/>
        <v>Clean</v>
      </c>
    </row>
    <row r="2904" spans="1:22" x14ac:dyDescent="0.3">
      <c r="A2904" t="str">
        <f>Raw_Data!A2904</f>
        <v>6252920</v>
      </c>
      <c r="B2904">
        <f>Raw_Data!B2904</f>
        <v>45684</v>
      </c>
      <c r="C2904" t="str">
        <f>Raw_Data!C2904</f>
        <v>METHYLPREDNISOLONE 4 MG DOS</v>
      </c>
      <c r="D2904" t="str">
        <f>Raw_Data!D2904</f>
        <v>59746000103</v>
      </c>
      <c r="E2904" t="str">
        <f>Raw_Data!E2904</f>
        <v>GIBBS, JON</v>
      </c>
      <c r="F2904" t="str">
        <f>Raw_Data!F2904</f>
        <v>1700896156</v>
      </c>
      <c r="G2904" t="str">
        <f>Raw_Data!H2904</f>
        <v>0</v>
      </c>
      <c r="H2904">
        <f>IFERROR(VLOOKUP(G2904,Store_Map!$A$2:$I$100,3,FALSE),"")</f>
        <v>0</v>
      </c>
      <c r="I2904">
        <f>IFERROR(VLOOKUP(G2904,Store_Map!$A$2:$I$100,4,FALSE),"")</f>
        <v>0</v>
      </c>
      <c r="J2904">
        <f>IFERROR(VLOOKUP(G2904,Store_Map!$A$2:$I$100,5,FALSE),"")</f>
        <v>0</v>
      </c>
      <c r="K2904">
        <f>IFERROR(VLOOKUP(G2904,Store_Map!$A$2:$I$100,6,FALSE),"")</f>
        <v>0</v>
      </c>
      <c r="L2904">
        <f>IFERROR(VLOOKUP(G2904,Store_Map!$A$2:$I$100,7,FALSE),"")</f>
        <v>0</v>
      </c>
      <c r="M2904">
        <f>IFERROR(VLOOKUP(G2904,Store_Map!$A$2:$I$100,8,FALSE),"")</f>
        <v>0</v>
      </c>
      <c r="N2904">
        <f t="shared" si="405"/>
        <v>0</v>
      </c>
      <c r="O2904" t="str">
        <f t="shared" si="406"/>
        <v>PASS</v>
      </c>
      <c r="P2904" t="str">
        <f t="shared" si="407"/>
        <v>PASS</v>
      </c>
      <c r="Q2904" t="str">
        <f t="shared" si="408"/>
        <v>PASS</v>
      </c>
      <c r="R2904" t="str">
        <f t="shared" si="409"/>
        <v>PASS</v>
      </c>
      <c r="S2904" t="str">
        <f t="shared" si="410"/>
        <v>PASS</v>
      </c>
      <c r="T2904">
        <f t="shared" si="411"/>
        <v>100</v>
      </c>
      <c r="U2904" t="str">
        <f t="shared" si="412"/>
        <v>Low</v>
      </c>
      <c r="V2904" t="str">
        <f t="shared" si="413"/>
        <v>Clean</v>
      </c>
    </row>
    <row r="2905" spans="1:22" x14ac:dyDescent="0.3">
      <c r="A2905" t="str">
        <f>Raw_Data!A2905</f>
        <v>6245042</v>
      </c>
      <c r="B2905">
        <f>Raw_Data!B2905</f>
        <v>45684</v>
      </c>
      <c r="C2905" t="str">
        <f>Raw_Data!C2905</f>
        <v>FAMOTIDINE 40 MG TABLET</v>
      </c>
      <c r="D2905" t="str">
        <f>Raw_Data!D2905</f>
        <v>172572960</v>
      </c>
      <c r="E2905" t="str">
        <f>Raw_Data!E2905</f>
        <v>BYNE, EDMUND</v>
      </c>
      <c r="F2905" t="str">
        <f>Raw_Data!F2905</f>
        <v>1033186648</v>
      </c>
      <c r="G2905" t="str">
        <f>Raw_Data!H2905</f>
        <v>0</v>
      </c>
      <c r="H2905">
        <f>IFERROR(VLOOKUP(G2905,Store_Map!$A$2:$I$100,3,FALSE),"")</f>
        <v>0</v>
      </c>
      <c r="I2905">
        <f>IFERROR(VLOOKUP(G2905,Store_Map!$A$2:$I$100,4,FALSE),"")</f>
        <v>0</v>
      </c>
      <c r="J2905">
        <f>IFERROR(VLOOKUP(G2905,Store_Map!$A$2:$I$100,5,FALSE),"")</f>
        <v>0</v>
      </c>
      <c r="K2905">
        <f>IFERROR(VLOOKUP(G2905,Store_Map!$A$2:$I$100,6,FALSE),"")</f>
        <v>0</v>
      </c>
      <c r="L2905">
        <f>IFERROR(VLOOKUP(G2905,Store_Map!$A$2:$I$100,7,FALSE),"")</f>
        <v>0</v>
      </c>
      <c r="M2905">
        <f>IFERROR(VLOOKUP(G2905,Store_Map!$A$2:$I$100,8,FALSE),"")</f>
        <v>0</v>
      </c>
      <c r="N2905">
        <f t="shared" si="405"/>
        <v>0</v>
      </c>
      <c r="O2905" t="str">
        <f t="shared" si="406"/>
        <v>PASS</v>
      </c>
      <c r="P2905" t="str">
        <f t="shared" si="407"/>
        <v>REVIEW</v>
      </c>
      <c r="Q2905" t="str">
        <f t="shared" si="408"/>
        <v>PASS</v>
      </c>
      <c r="R2905" t="str">
        <f t="shared" si="409"/>
        <v>PASS</v>
      </c>
      <c r="S2905" t="str">
        <f t="shared" si="410"/>
        <v>REVIEW</v>
      </c>
      <c r="T2905">
        <f t="shared" si="411"/>
        <v>90</v>
      </c>
      <c r="U2905" t="str">
        <f t="shared" si="412"/>
        <v>Low</v>
      </c>
      <c r="V2905" t="str">
        <f t="shared" si="413"/>
        <v>Invalid NDC</v>
      </c>
    </row>
    <row r="2906" spans="1:22" x14ac:dyDescent="0.3">
      <c r="A2906" t="str">
        <f>Raw_Data!A2906</f>
        <v>6252921</v>
      </c>
      <c r="B2906">
        <f>Raw_Data!B2906</f>
        <v>45684</v>
      </c>
      <c r="C2906" t="str">
        <f>Raw_Data!C2906</f>
        <v>ATORVASTATIN 20 MG TABLET</v>
      </c>
      <c r="D2906" t="str">
        <f>Raw_Data!D2906</f>
        <v>60505257908</v>
      </c>
      <c r="E2906" t="str">
        <f>Raw_Data!E2906</f>
        <v>BYNE, EDMUND</v>
      </c>
      <c r="F2906" t="str">
        <f>Raw_Data!F2906</f>
        <v>1033186648</v>
      </c>
      <c r="G2906" t="str">
        <f>Raw_Data!H2906</f>
        <v>0</v>
      </c>
      <c r="H2906">
        <f>IFERROR(VLOOKUP(G2906,Store_Map!$A$2:$I$100,3,FALSE),"")</f>
        <v>0</v>
      </c>
      <c r="I2906">
        <f>IFERROR(VLOOKUP(G2906,Store_Map!$A$2:$I$100,4,FALSE),"")</f>
        <v>0</v>
      </c>
      <c r="J2906">
        <f>IFERROR(VLOOKUP(G2906,Store_Map!$A$2:$I$100,5,FALSE),"")</f>
        <v>0</v>
      </c>
      <c r="K2906">
        <f>IFERROR(VLOOKUP(G2906,Store_Map!$A$2:$I$100,6,FALSE),"")</f>
        <v>0</v>
      </c>
      <c r="L2906">
        <f>IFERROR(VLOOKUP(G2906,Store_Map!$A$2:$I$100,7,FALSE),"")</f>
        <v>0</v>
      </c>
      <c r="M2906">
        <f>IFERROR(VLOOKUP(G2906,Store_Map!$A$2:$I$100,8,FALSE),"")</f>
        <v>0</v>
      </c>
      <c r="N2906">
        <f t="shared" si="405"/>
        <v>0</v>
      </c>
      <c r="O2906" t="str">
        <f t="shared" si="406"/>
        <v>PASS</v>
      </c>
      <c r="P2906" t="str">
        <f t="shared" si="407"/>
        <v>PASS</v>
      </c>
      <c r="Q2906" t="str">
        <f t="shared" si="408"/>
        <v>PASS</v>
      </c>
      <c r="R2906" t="str">
        <f t="shared" si="409"/>
        <v>PASS</v>
      </c>
      <c r="S2906" t="str">
        <f t="shared" si="410"/>
        <v>PASS</v>
      </c>
      <c r="T2906">
        <f t="shared" si="411"/>
        <v>100</v>
      </c>
      <c r="U2906" t="str">
        <f t="shared" si="412"/>
        <v>Low</v>
      </c>
      <c r="V2906" t="str">
        <f t="shared" si="413"/>
        <v>Clean</v>
      </c>
    </row>
    <row r="2907" spans="1:22" x14ac:dyDescent="0.3">
      <c r="A2907" t="str">
        <f>Raw_Data!A2907</f>
        <v>6252922</v>
      </c>
      <c r="B2907">
        <f>Raw_Data!B2907</f>
        <v>45684</v>
      </c>
      <c r="C2907" t="str">
        <f>Raw_Data!C2907</f>
        <v>LANTUS 100 UNIT/ML VIAL</v>
      </c>
      <c r="D2907" t="str">
        <f>Raw_Data!D2907</f>
        <v>88222033</v>
      </c>
      <c r="E2907" t="str">
        <f>Raw_Data!E2907</f>
        <v>GIBBS, JON</v>
      </c>
      <c r="F2907" t="str">
        <f>Raw_Data!F2907</f>
        <v>1700896156</v>
      </c>
      <c r="G2907" t="str">
        <f>Raw_Data!H2907</f>
        <v>0</v>
      </c>
      <c r="H2907">
        <f>IFERROR(VLOOKUP(G2907,Store_Map!$A$2:$I$100,3,FALSE),"")</f>
        <v>0</v>
      </c>
      <c r="I2907">
        <f>IFERROR(VLOOKUP(G2907,Store_Map!$A$2:$I$100,4,FALSE),"")</f>
        <v>0</v>
      </c>
      <c r="J2907">
        <f>IFERROR(VLOOKUP(G2907,Store_Map!$A$2:$I$100,5,FALSE),"")</f>
        <v>0</v>
      </c>
      <c r="K2907">
        <f>IFERROR(VLOOKUP(G2907,Store_Map!$A$2:$I$100,6,FALSE),"")</f>
        <v>0</v>
      </c>
      <c r="L2907">
        <f>IFERROR(VLOOKUP(G2907,Store_Map!$A$2:$I$100,7,FALSE),"")</f>
        <v>0</v>
      </c>
      <c r="M2907">
        <f>IFERROR(VLOOKUP(G2907,Store_Map!$A$2:$I$100,8,FALSE),"")</f>
        <v>0</v>
      </c>
      <c r="N2907">
        <f t="shared" si="405"/>
        <v>0</v>
      </c>
      <c r="O2907" t="str">
        <f t="shared" si="406"/>
        <v>PASS</v>
      </c>
      <c r="P2907" t="str">
        <f t="shared" si="407"/>
        <v>REVIEW</v>
      </c>
      <c r="Q2907" t="str">
        <f t="shared" si="408"/>
        <v>PASS</v>
      </c>
      <c r="R2907" t="str">
        <f t="shared" si="409"/>
        <v>PASS</v>
      </c>
      <c r="S2907" t="str">
        <f t="shared" si="410"/>
        <v>REVIEW</v>
      </c>
      <c r="T2907">
        <f t="shared" si="411"/>
        <v>90</v>
      </c>
      <c r="U2907" t="str">
        <f t="shared" si="412"/>
        <v>Low</v>
      </c>
      <c r="V2907" t="str">
        <f t="shared" si="413"/>
        <v>Invalid NDC</v>
      </c>
    </row>
    <row r="2908" spans="1:22" x14ac:dyDescent="0.3">
      <c r="A2908" t="str">
        <f>Raw_Data!A2908</f>
        <v>6249547</v>
      </c>
      <c r="B2908">
        <f>Raw_Data!B2908</f>
        <v>45684</v>
      </c>
      <c r="C2908" t="str">
        <f>Raw_Data!C2908</f>
        <v>LISINOPRIL 20 MG TABLET</v>
      </c>
      <c r="D2908" t="str">
        <f>Raw_Data!D2908</f>
        <v>68180098103</v>
      </c>
      <c r="E2908" t="str">
        <f>Raw_Data!E2908</f>
        <v>BYNE, EDMUND</v>
      </c>
      <c r="F2908" t="str">
        <f>Raw_Data!F2908</f>
        <v>1033186648</v>
      </c>
      <c r="G2908" t="str">
        <f>Raw_Data!H2908</f>
        <v>0</v>
      </c>
      <c r="H2908">
        <f>IFERROR(VLOOKUP(G2908,Store_Map!$A$2:$I$100,3,FALSE),"")</f>
        <v>0</v>
      </c>
      <c r="I2908">
        <f>IFERROR(VLOOKUP(G2908,Store_Map!$A$2:$I$100,4,FALSE),"")</f>
        <v>0</v>
      </c>
      <c r="J2908">
        <f>IFERROR(VLOOKUP(G2908,Store_Map!$A$2:$I$100,5,FALSE),"")</f>
        <v>0</v>
      </c>
      <c r="K2908">
        <f>IFERROR(VLOOKUP(G2908,Store_Map!$A$2:$I$100,6,FALSE),"")</f>
        <v>0</v>
      </c>
      <c r="L2908">
        <f>IFERROR(VLOOKUP(G2908,Store_Map!$A$2:$I$100,7,FALSE),"")</f>
        <v>0</v>
      </c>
      <c r="M2908">
        <f>IFERROR(VLOOKUP(G2908,Store_Map!$A$2:$I$100,8,FALSE),"")</f>
        <v>0</v>
      </c>
      <c r="N2908">
        <f t="shared" si="405"/>
        <v>0</v>
      </c>
      <c r="O2908" t="str">
        <f t="shared" si="406"/>
        <v>PASS</v>
      </c>
      <c r="P2908" t="str">
        <f t="shared" si="407"/>
        <v>PASS</v>
      </c>
      <c r="Q2908" t="str">
        <f t="shared" si="408"/>
        <v>PASS</v>
      </c>
      <c r="R2908" t="str">
        <f t="shared" si="409"/>
        <v>PASS</v>
      </c>
      <c r="S2908" t="str">
        <f t="shared" si="410"/>
        <v>PASS</v>
      </c>
      <c r="T2908">
        <f t="shared" si="411"/>
        <v>100</v>
      </c>
      <c r="U2908" t="str">
        <f t="shared" si="412"/>
        <v>Low</v>
      </c>
      <c r="V2908" t="str">
        <f t="shared" si="413"/>
        <v>Clean</v>
      </c>
    </row>
    <row r="2909" spans="1:22" x14ac:dyDescent="0.3">
      <c r="A2909" t="str">
        <f>Raw_Data!A2909</f>
        <v>6249546</v>
      </c>
      <c r="B2909">
        <f>Raw_Data!B2909</f>
        <v>45684</v>
      </c>
      <c r="C2909" t="str">
        <f>Raw_Data!C2909</f>
        <v>HYDROCHLOROTHIAZIDE 25 MG T</v>
      </c>
      <c r="D2909" t="str">
        <f>Raw_Data!D2909</f>
        <v>29300012810</v>
      </c>
      <c r="E2909" t="str">
        <f>Raw_Data!E2909</f>
        <v>BYNE, EDMUND</v>
      </c>
      <c r="F2909" t="str">
        <f>Raw_Data!F2909</f>
        <v>1033186648</v>
      </c>
      <c r="G2909" t="str">
        <f>Raw_Data!H2909</f>
        <v>0</v>
      </c>
      <c r="H2909">
        <f>IFERROR(VLOOKUP(G2909,Store_Map!$A$2:$I$100,3,FALSE),"")</f>
        <v>0</v>
      </c>
      <c r="I2909">
        <f>IFERROR(VLOOKUP(G2909,Store_Map!$A$2:$I$100,4,FALSE),"")</f>
        <v>0</v>
      </c>
      <c r="J2909">
        <f>IFERROR(VLOOKUP(G2909,Store_Map!$A$2:$I$100,5,FALSE),"")</f>
        <v>0</v>
      </c>
      <c r="K2909">
        <f>IFERROR(VLOOKUP(G2909,Store_Map!$A$2:$I$100,6,FALSE),"")</f>
        <v>0</v>
      </c>
      <c r="L2909">
        <f>IFERROR(VLOOKUP(G2909,Store_Map!$A$2:$I$100,7,FALSE),"")</f>
        <v>0</v>
      </c>
      <c r="M2909">
        <f>IFERROR(VLOOKUP(G2909,Store_Map!$A$2:$I$100,8,FALSE),"")</f>
        <v>0</v>
      </c>
      <c r="N2909">
        <f t="shared" si="405"/>
        <v>0</v>
      </c>
      <c r="O2909" t="str">
        <f t="shared" si="406"/>
        <v>PASS</v>
      </c>
      <c r="P2909" t="str">
        <f t="shared" si="407"/>
        <v>PASS</v>
      </c>
      <c r="Q2909" t="str">
        <f t="shared" si="408"/>
        <v>PASS</v>
      </c>
      <c r="R2909" t="str">
        <f t="shared" si="409"/>
        <v>PASS</v>
      </c>
      <c r="S2909" t="str">
        <f t="shared" si="410"/>
        <v>PASS</v>
      </c>
      <c r="T2909">
        <f t="shared" si="411"/>
        <v>100</v>
      </c>
      <c r="U2909" t="str">
        <f t="shared" si="412"/>
        <v>Low</v>
      </c>
      <c r="V2909" t="str">
        <f t="shared" si="413"/>
        <v>Clean</v>
      </c>
    </row>
    <row r="2910" spans="1:22" x14ac:dyDescent="0.3">
      <c r="A2910" t="str">
        <f>Raw_Data!A2910</f>
        <v>6249545</v>
      </c>
      <c r="B2910">
        <f>Raw_Data!B2910</f>
        <v>45684</v>
      </c>
      <c r="C2910" t="str">
        <f>Raw_Data!C2910</f>
        <v>AMLODIPINE BESYLATE 5 MG TA</v>
      </c>
      <c r="D2910" t="str">
        <f>Raw_Data!D2910</f>
        <v>69097012715</v>
      </c>
      <c r="E2910" t="str">
        <f>Raw_Data!E2910</f>
        <v>BYNE, EDMUND</v>
      </c>
      <c r="F2910" t="str">
        <f>Raw_Data!F2910</f>
        <v>1033186648</v>
      </c>
      <c r="G2910" t="str">
        <f>Raw_Data!H2910</f>
        <v>0</v>
      </c>
      <c r="H2910">
        <f>IFERROR(VLOOKUP(G2910,Store_Map!$A$2:$I$100,3,FALSE),"")</f>
        <v>0</v>
      </c>
      <c r="I2910">
        <f>IFERROR(VLOOKUP(G2910,Store_Map!$A$2:$I$100,4,FALSE),"")</f>
        <v>0</v>
      </c>
      <c r="J2910">
        <f>IFERROR(VLOOKUP(G2910,Store_Map!$A$2:$I$100,5,FALSE),"")</f>
        <v>0</v>
      </c>
      <c r="K2910">
        <f>IFERROR(VLOOKUP(G2910,Store_Map!$A$2:$I$100,6,FALSE),"")</f>
        <v>0</v>
      </c>
      <c r="L2910">
        <f>IFERROR(VLOOKUP(G2910,Store_Map!$A$2:$I$100,7,FALSE),"")</f>
        <v>0</v>
      </c>
      <c r="M2910">
        <f>IFERROR(VLOOKUP(G2910,Store_Map!$A$2:$I$100,8,FALSE),"")</f>
        <v>0</v>
      </c>
      <c r="N2910">
        <f t="shared" si="405"/>
        <v>0</v>
      </c>
      <c r="O2910" t="str">
        <f t="shared" si="406"/>
        <v>PASS</v>
      </c>
      <c r="P2910" t="str">
        <f t="shared" si="407"/>
        <v>PASS</v>
      </c>
      <c r="Q2910" t="str">
        <f t="shared" si="408"/>
        <v>PASS</v>
      </c>
      <c r="R2910" t="str">
        <f t="shared" si="409"/>
        <v>PASS</v>
      </c>
      <c r="S2910" t="str">
        <f t="shared" si="410"/>
        <v>PASS</v>
      </c>
      <c r="T2910">
        <f t="shared" si="411"/>
        <v>100</v>
      </c>
      <c r="U2910" t="str">
        <f t="shared" si="412"/>
        <v>Low</v>
      </c>
      <c r="V2910" t="str">
        <f t="shared" si="413"/>
        <v>Clean</v>
      </c>
    </row>
    <row r="2911" spans="1:22" x14ac:dyDescent="0.3">
      <c r="A2911" t="str">
        <f>Raw_Data!A2911</f>
        <v>6252938</v>
      </c>
      <c r="B2911">
        <f>Raw_Data!B2911</f>
        <v>45684</v>
      </c>
      <c r="C2911" t="str">
        <f>Raw_Data!C2911</f>
        <v>IBUPROFEN 400 MG TABLET</v>
      </c>
      <c r="D2911" t="str">
        <f>Raw_Data!D2911</f>
        <v>67877031901</v>
      </c>
      <c r="E2911" t="str">
        <f>Raw_Data!E2911</f>
        <v>BYNE, EDMUND</v>
      </c>
      <c r="F2911" t="str">
        <f>Raw_Data!F2911</f>
        <v>1033186648</v>
      </c>
      <c r="G2911" t="str">
        <f>Raw_Data!H2911</f>
        <v>0</v>
      </c>
      <c r="H2911">
        <f>IFERROR(VLOOKUP(G2911,Store_Map!$A$2:$I$100,3,FALSE),"")</f>
        <v>0</v>
      </c>
      <c r="I2911">
        <f>IFERROR(VLOOKUP(G2911,Store_Map!$A$2:$I$100,4,FALSE),"")</f>
        <v>0</v>
      </c>
      <c r="J2911">
        <f>IFERROR(VLOOKUP(G2911,Store_Map!$A$2:$I$100,5,FALSE),"")</f>
        <v>0</v>
      </c>
      <c r="K2911">
        <f>IFERROR(VLOOKUP(G2911,Store_Map!$A$2:$I$100,6,FALSE),"")</f>
        <v>0</v>
      </c>
      <c r="L2911">
        <f>IFERROR(VLOOKUP(G2911,Store_Map!$A$2:$I$100,7,FALSE),"")</f>
        <v>0</v>
      </c>
      <c r="M2911">
        <f>IFERROR(VLOOKUP(G2911,Store_Map!$A$2:$I$100,8,FALSE),"")</f>
        <v>0</v>
      </c>
      <c r="N2911">
        <f t="shared" si="405"/>
        <v>0</v>
      </c>
      <c r="O2911" t="str">
        <f t="shared" si="406"/>
        <v>PASS</v>
      </c>
      <c r="P2911" t="str">
        <f t="shared" si="407"/>
        <v>PASS</v>
      </c>
      <c r="Q2911" t="str">
        <f t="shared" si="408"/>
        <v>PASS</v>
      </c>
      <c r="R2911" t="str">
        <f t="shared" si="409"/>
        <v>PASS</v>
      </c>
      <c r="S2911" t="str">
        <f t="shared" si="410"/>
        <v>PASS</v>
      </c>
      <c r="T2911">
        <f t="shared" si="411"/>
        <v>100</v>
      </c>
      <c r="U2911" t="str">
        <f t="shared" si="412"/>
        <v>Low</v>
      </c>
      <c r="V2911" t="str">
        <f t="shared" si="413"/>
        <v>Clean</v>
      </c>
    </row>
    <row r="2912" spans="1:22" x14ac:dyDescent="0.3">
      <c r="A2912" t="str">
        <f>Raw_Data!A2912</f>
        <v>6252939</v>
      </c>
      <c r="B2912">
        <f>Raw_Data!B2912</f>
        <v>45684</v>
      </c>
      <c r="C2912" t="str">
        <f>Raw_Data!C2912</f>
        <v>AMLODIPINE BESYLATE 10 MG T</v>
      </c>
      <c r="D2912" t="str">
        <f>Raw_Data!D2912</f>
        <v>69097012815</v>
      </c>
      <c r="E2912" t="str">
        <f>Raw_Data!E2912</f>
        <v>GIBBS, JON</v>
      </c>
      <c r="F2912" t="str">
        <f>Raw_Data!F2912</f>
        <v>1700896156</v>
      </c>
      <c r="G2912" t="str">
        <f>Raw_Data!H2912</f>
        <v>0</v>
      </c>
      <c r="H2912">
        <f>IFERROR(VLOOKUP(G2912,Store_Map!$A$2:$I$100,3,FALSE),"")</f>
        <v>0</v>
      </c>
      <c r="I2912">
        <f>IFERROR(VLOOKUP(G2912,Store_Map!$A$2:$I$100,4,FALSE),"")</f>
        <v>0</v>
      </c>
      <c r="J2912">
        <f>IFERROR(VLOOKUP(G2912,Store_Map!$A$2:$I$100,5,FALSE),"")</f>
        <v>0</v>
      </c>
      <c r="K2912">
        <f>IFERROR(VLOOKUP(G2912,Store_Map!$A$2:$I$100,6,FALSE),"")</f>
        <v>0</v>
      </c>
      <c r="L2912">
        <f>IFERROR(VLOOKUP(G2912,Store_Map!$A$2:$I$100,7,FALSE),"")</f>
        <v>0</v>
      </c>
      <c r="M2912">
        <f>IFERROR(VLOOKUP(G2912,Store_Map!$A$2:$I$100,8,FALSE),"")</f>
        <v>0</v>
      </c>
      <c r="N2912">
        <f t="shared" si="405"/>
        <v>0</v>
      </c>
      <c r="O2912" t="str">
        <f t="shared" si="406"/>
        <v>PASS</v>
      </c>
      <c r="P2912" t="str">
        <f t="shared" si="407"/>
        <v>PASS</v>
      </c>
      <c r="Q2912" t="str">
        <f t="shared" si="408"/>
        <v>PASS</v>
      </c>
      <c r="R2912" t="str">
        <f t="shared" si="409"/>
        <v>PASS</v>
      </c>
      <c r="S2912" t="str">
        <f t="shared" si="410"/>
        <v>PASS</v>
      </c>
      <c r="T2912">
        <f t="shared" si="411"/>
        <v>100</v>
      </c>
      <c r="U2912" t="str">
        <f t="shared" si="412"/>
        <v>Low</v>
      </c>
      <c r="V2912" t="str">
        <f t="shared" si="413"/>
        <v>Clean</v>
      </c>
    </row>
    <row r="2913" spans="1:22" x14ac:dyDescent="0.3">
      <c r="A2913" t="str">
        <f>Raw_Data!A2913</f>
        <v>4010902</v>
      </c>
      <c r="B2913">
        <f>Raw_Data!B2913</f>
        <v>45684</v>
      </c>
      <c r="C2913" t="str">
        <f>Raw_Data!C2913</f>
        <v>PHENTERMINE 37.5 MG TABLET</v>
      </c>
      <c r="D2913" t="str">
        <f>Raw_Data!D2913</f>
        <v>10702002501</v>
      </c>
      <c r="E2913" t="str">
        <f>Raw_Data!E2913</f>
        <v>GIBBS, JON</v>
      </c>
      <c r="F2913" t="str">
        <f>Raw_Data!F2913</f>
        <v>1700896156</v>
      </c>
      <c r="G2913" t="str">
        <f>Raw_Data!H2913</f>
        <v>0</v>
      </c>
      <c r="H2913">
        <f>IFERROR(VLOOKUP(G2913,Store_Map!$A$2:$I$100,3,FALSE),"")</f>
        <v>0</v>
      </c>
      <c r="I2913">
        <f>IFERROR(VLOOKUP(G2913,Store_Map!$A$2:$I$100,4,FALSE),"")</f>
        <v>0</v>
      </c>
      <c r="J2913">
        <f>IFERROR(VLOOKUP(G2913,Store_Map!$A$2:$I$100,5,FALSE),"")</f>
        <v>0</v>
      </c>
      <c r="K2913">
        <f>IFERROR(VLOOKUP(G2913,Store_Map!$A$2:$I$100,6,FALSE),"")</f>
        <v>0</v>
      </c>
      <c r="L2913">
        <f>IFERROR(VLOOKUP(G2913,Store_Map!$A$2:$I$100,7,FALSE),"")</f>
        <v>0</v>
      </c>
      <c r="M2913">
        <f>IFERROR(VLOOKUP(G2913,Store_Map!$A$2:$I$100,8,FALSE),"")</f>
        <v>0</v>
      </c>
      <c r="N2913">
        <f t="shared" si="405"/>
        <v>0</v>
      </c>
      <c r="O2913" t="str">
        <f t="shared" si="406"/>
        <v>PASS</v>
      </c>
      <c r="P2913" t="str">
        <f t="shared" si="407"/>
        <v>PASS</v>
      </c>
      <c r="Q2913" t="str">
        <f t="shared" si="408"/>
        <v>PASS</v>
      </c>
      <c r="R2913" t="str">
        <f t="shared" si="409"/>
        <v>PASS</v>
      </c>
      <c r="S2913" t="str">
        <f t="shared" si="410"/>
        <v>PASS</v>
      </c>
      <c r="T2913">
        <f t="shared" si="411"/>
        <v>100</v>
      </c>
      <c r="U2913" t="str">
        <f t="shared" si="412"/>
        <v>Low</v>
      </c>
      <c r="V2913" t="str">
        <f t="shared" si="413"/>
        <v>Clean</v>
      </c>
    </row>
    <row r="2914" spans="1:22" x14ac:dyDescent="0.3">
      <c r="A2914" t="str">
        <f>Raw_Data!A2914</f>
        <v>6243585</v>
      </c>
      <c r="B2914">
        <f>Raw_Data!B2914</f>
        <v>45684</v>
      </c>
      <c r="C2914" t="str">
        <f>Raw_Data!C2914</f>
        <v>METOPROLOL SUCC ER 100 MG T</v>
      </c>
      <c r="D2914" t="str">
        <f>Raw_Data!D2914</f>
        <v>45963067711</v>
      </c>
      <c r="E2914" t="str">
        <f>Raw_Data!E2914</f>
        <v>BYNE, EDMUND</v>
      </c>
      <c r="F2914" t="str">
        <f>Raw_Data!F2914</f>
        <v>1033186648</v>
      </c>
      <c r="G2914" t="str">
        <f>Raw_Data!H2914</f>
        <v>0</v>
      </c>
      <c r="H2914">
        <f>IFERROR(VLOOKUP(G2914,Store_Map!$A$2:$I$100,3,FALSE),"")</f>
        <v>0</v>
      </c>
      <c r="I2914">
        <f>IFERROR(VLOOKUP(G2914,Store_Map!$A$2:$I$100,4,FALSE),"")</f>
        <v>0</v>
      </c>
      <c r="J2914">
        <f>IFERROR(VLOOKUP(G2914,Store_Map!$A$2:$I$100,5,FALSE),"")</f>
        <v>0</v>
      </c>
      <c r="K2914">
        <f>IFERROR(VLOOKUP(G2914,Store_Map!$A$2:$I$100,6,FALSE),"")</f>
        <v>0</v>
      </c>
      <c r="L2914">
        <f>IFERROR(VLOOKUP(G2914,Store_Map!$A$2:$I$100,7,FALSE),"")</f>
        <v>0</v>
      </c>
      <c r="M2914">
        <f>IFERROR(VLOOKUP(G2914,Store_Map!$A$2:$I$100,8,FALSE),"")</f>
        <v>0</v>
      </c>
      <c r="N2914">
        <f t="shared" si="405"/>
        <v>0</v>
      </c>
      <c r="O2914" t="str">
        <f t="shared" si="406"/>
        <v>PASS</v>
      </c>
      <c r="P2914" t="str">
        <f t="shared" si="407"/>
        <v>PASS</v>
      </c>
      <c r="Q2914" t="str">
        <f t="shared" si="408"/>
        <v>PASS</v>
      </c>
      <c r="R2914" t="str">
        <f t="shared" si="409"/>
        <v>PASS</v>
      </c>
      <c r="S2914" t="str">
        <f t="shared" si="410"/>
        <v>PASS</v>
      </c>
      <c r="T2914">
        <f t="shared" si="411"/>
        <v>100</v>
      </c>
      <c r="U2914" t="str">
        <f t="shared" si="412"/>
        <v>Low</v>
      </c>
      <c r="V2914" t="str">
        <f t="shared" si="413"/>
        <v>Clean</v>
      </c>
    </row>
    <row r="2915" spans="1:22" x14ac:dyDescent="0.3">
      <c r="A2915" t="str">
        <f>Raw_Data!A2915</f>
        <v>6243583</v>
      </c>
      <c r="B2915">
        <f>Raw_Data!B2915</f>
        <v>45684</v>
      </c>
      <c r="C2915" t="str">
        <f>Raw_Data!C2915</f>
        <v>LOSARTAN-HCTZ 50-12.5 MG TA</v>
      </c>
      <c r="D2915" t="str">
        <f>Raw_Data!D2915</f>
        <v>65862046899</v>
      </c>
      <c r="E2915" t="str">
        <f>Raw_Data!E2915</f>
        <v>BYNE, EDMUND</v>
      </c>
      <c r="F2915" t="str">
        <f>Raw_Data!F2915</f>
        <v>1033186648</v>
      </c>
      <c r="G2915" t="str">
        <f>Raw_Data!H2915</f>
        <v>0</v>
      </c>
      <c r="H2915">
        <f>IFERROR(VLOOKUP(G2915,Store_Map!$A$2:$I$100,3,FALSE),"")</f>
        <v>0</v>
      </c>
      <c r="I2915">
        <f>IFERROR(VLOOKUP(G2915,Store_Map!$A$2:$I$100,4,FALSE),"")</f>
        <v>0</v>
      </c>
      <c r="J2915">
        <f>IFERROR(VLOOKUP(G2915,Store_Map!$A$2:$I$100,5,FALSE),"")</f>
        <v>0</v>
      </c>
      <c r="K2915">
        <f>IFERROR(VLOOKUP(G2915,Store_Map!$A$2:$I$100,6,FALSE),"")</f>
        <v>0</v>
      </c>
      <c r="L2915">
        <f>IFERROR(VLOOKUP(G2915,Store_Map!$A$2:$I$100,7,FALSE),"")</f>
        <v>0</v>
      </c>
      <c r="M2915">
        <f>IFERROR(VLOOKUP(G2915,Store_Map!$A$2:$I$100,8,FALSE),"")</f>
        <v>0</v>
      </c>
      <c r="N2915">
        <f t="shared" si="405"/>
        <v>0</v>
      </c>
      <c r="O2915" t="str">
        <f t="shared" si="406"/>
        <v>PASS</v>
      </c>
      <c r="P2915" t="str">
        <f t="shared" si="407"/>
        <v>PASS</v>
      </c>
      <c r="Q2915" t="str">
        <f t="shared" si="408"/>
        <v>PASS</v>
      </c>
      <c r="R2915" t="str">
        <f t="shared" si="409"/>
        <v>PASS</v>
      </c>
      <c r="S2915" t="str">
        <f t="shared" si="410"/>
        <v>PASS</v>
      </c>
      <c r="T2915">
        <f t="shared" si="411"/>
        <v>100</v>
      </c>
      <c r="U2915" t="str">
        <f t="shared" si="412"/>
        <v>Low</v>
      </c>
      <c r="V2915" t="str">
        <f t="shared" si="413"/>
        <v>Clean</v>
      </c>
    </row>
    <row r="2916" spans="1:22" x14ac:dyDescent="0.3">
      <c r="A2916" t="str">
        <f>Raw_Data!A2916</f>
        <v>6241346</v>
      </c>
      <c r="B2916">
        <f>Raw_Data!B2916</f>
        <v>45684</v>
      </c>
      <c r="C2916" t="str">
        <f>Raw_Data!C2916</f>
        <v>SPIRONOLACTONE 25 MG TABLET</v>
      </c>
      <c r="D2916" t="str">
        <f>Raw_Data!D2916</f>
        <v>53489014305</v>
      </c>
      <c r="E2916" t="str">
        <f>Raw_Data!E2916</f>
        <v>BYNE, EDMUND</v>
      </c>
      <c r="F2916" t="str">
        <f>Raw_Data!F2916</f>
        <v>1033186648</v>
      </c>
      <c r="G2916" t="str">
        <f>Raw_Data!H2916</f>
        <v>0</v>
      </c>
      <c r="H2916">
        <f>IFERROR(VLOOKUP(G2916,Store_Map!$A$2:$I$100,3,FALSE),"")</f>
        <v>0</v>
      </c>
      <c r="I2916">
        <f>IFERROR(VLOOKUP(G2916,Store_Map!$A$2:$I$100,4,FALSE),"")</f>
        <v>0</v>
      </c>
      <c r="J2916">
        <f>IFERROR(VLOOKUP(G2916,Store_Map!$A$2:$I$100,5,FALSE),"")</f>
        <v>0</v>
      </c>
      <c r="K2916">
        <f>IFERROR(VLOOKUP(G2916,Store_Map!$A$2:$I$100,6,FALSE),"")</f>
        <v>0</v>
      </c>
      <c r="L2916">
        <f>IFERROR(VLOOKUP(G2916,Store_Map!$A$2:$I$100,7,FALSE),"")</f>
        <v>0</v>
      </c>
      <c r="M2916">
        <f>IFERROR(VLOOKUP(G2916,Store_Map!$A$2:$I$100,8,FALSE),"")</f>
        <v>0</v>
      </c>
      <c r="N2916">
        <f t="shared" si="405"/>
        <v>0</v>
      </c>
      <c r="O2916" t="str">
        <f t="shared" si="406"/>
        <v>PASS</v>
      </c>
      <c r="P2916" t="str">
        <f t="shared" si="407"/>
        <v>PASS</v>
      </c>
      <c r="Q2916" t="str">
        <f t="shared" si="408"/>
        <v>PASS</v>
      </c>
      <c r="R2916" t="str">
        <f t="shared" si="409"/>
        <v>PASS</v>
      </c>
      <c r="S2916" t="str">
        <f t="shared" si="410"/>
        <v>PASS</v>
      </c>
      <c r="T2916">
        <f t="shared" si="411"/>
        <v>100</v>
      </c>
      <c r="U2916" t="str">
        <f t="shared" si="412"/>
        <v>Low</v>
      </c>
      <c r="V2916" t="str">
        <f t="shared" si="413"/>
        <v>Clean</v>
      </c>
    </row>
    <row r="2917" spans="1:22" x14ac:dyDescent="0.3">
      <c r="A2917" t="str">
        <f>Raw_Data!A2917</f>
        <v>6239395</v>
      </c>
      <c r="B2917">
        <f>Raw_Data!B2917</f>
        <v>45684</v>
      </c>
      <c r="C2917" t="str">
        <f>Raw_Data!C2917</f>
        <v>TRIAMCINOLONE 55 MCG NASAL</v>
      </c>
      <c r="D2917" t="str">
        <f>Raw_Data!D2917</f>
        <v>45802010901</v>
      </c>
      <c r="E2917" t="str">
        <f>Raw_Data!E2917</f>
        <v>THERATTIL, JAYA</v>
      </c>
      <c r="F2917" t="str">
        <f>Raw_Data!F2917</f>
        <v>1043285810</v>
      </c>
      <c r="G2917" t="str">
        <f>Raw_Data!H2917</f>
        <v>0</v>
      </c>
      <c r="H2917">
        <f>IFERROR(VLOOKUP(G2917,Store_Map!$A$2:$I$100,3,FALSE),"")</f>
        <v>0</v>
      </c>
      <c r="I2917">
        <f>IFERROR(VLOOKUP(G2917,Store_Map!$A$2:$I$100,4,FALSE),"")</f>
        <v>0</v>
      </c>
      <c r="J2917">
        <f>IFERROR(VLOOKUP(G2917,Store_Map!$A$2:$I$100,5,FALSE),"")</f>
        <v>0</v>
      </c>
      <c r="K2917">
        <f>IFERROR(VLOOKUP(G2917,Store_Map!$A$2:$I$100,6,FALSE),"")</f>
        <v>0</v>
      </c>
      <c r="L2917">
        <f>IFERROR(VLOOKUP(G2917,Store_Map!$A$2:$I$100,7,FALSE),"")</f>
        <v>0</v>
      </c>
      <c r="M2917">
        <f>IFERROR(VLOOKUP(G2917,Store_Map!$A$2:$I$100,8,FALSE),"")</f>
        <v>0</v>
      </c>
      <c r="N2917">
        <f t="shared" si="405"/>
        <v>0</v>
      </c>
      <c r="O2917" t="str">
        <f t="shared" si="406"/>
        <v>PASS</v>
      </c>
      <c r="P2917" t="str">
        <f t="shared" si="407"/>
        <v>PASS</v>
      </c>
      <c r="Q2917" t="str">
        <f t="shared" si="408"/>
        <v>PASS</v>
      </c>
      <c r="R2917" t="str">
        <f t="shared" si="409"/>
        <v>PASS</v>
      </c>
      <c r="S2917" t="str">
        <f t="shared" si="410"/>
        <v>PASS</v>
      </c>
      <c r="T2917">
        <f t="shared" si="411"/>
        <v>100</v>
      </c>
      <c r="U2917" t="str">
        <f t="shared" si="412"/>
        <v>Low</v>
      </c>
      <c r="V2917" t="str">
        <f t="shared" si="413"/>
        <v>Clean</v>
      </c>
    </row>
    <row r="2918" spans="1:22" x14ac:dyDescent="0.3">
      <c r="A2918" t="str">
        <f>Raw_Data!A2918</f>
        <v>6232124</v>
      </c>
      <c r="B2918">
        <f>Raw_Data!B2918</f>
        <v>45684</v>
      </c>
      <c r="C2918" t="str">
        <f>Raw_Data!C2918</f>
        <v>GABAPENTIN 300 MG CAPSULE</v>
      </c>
      <c r="D2918" t="str">
        <f>Raw_Data!D2918</f>
        <v>50228018010</v>
      </c>
      <c r="E2918" t="str">
        <f>Raw_Data!E2918</f>
        <v>GIBBS, JON</v>
      </c>
      <c r="F2918" t="str">
        <f>Raw_Data!F2918</f>
        <v>1700896156</v>
      </c>
      <c r="G2918" t="str">
        <f>Raw_Data!H2918</f>
        <v>0</v>
      </c>
      <c r="H2918">
        <f>IFERROR(VLOOKUP(G2918,Store_Map!$A$2:$I$100,3,FALSE),"")</f>
        <v>0</v>
      </c>
      <c r="I2918">
        <f>IFERROR(VLOOKUP(G2918,Store_Map!$A$2:$I$100,4,FALSE),"")</f>
        <v>0</v>
      </c>
      <c r="J2918">
        <f>IFERROR(VLOOKUP(G2918,Store_Map!$A$2:$I$100,5,FALSE),"")</f>
        <v>0</v>
      </c>
      <c r="K2918">
        <f>IFERROR(VLOOKUP(G2918,Store_Map!$A$2:$I$100,6,FALSE),"")</f>
        <v>0</v>
      </c>
      <c r="L2918">
        <f>IFERROR(VLOOKUP(G2918,Store_Map!$A$2:$I$100,7,FALSE),"")</f>
        <v>0</v>
      </c>
      <c r="M2918">
        <f>IFERROR(VLOOKUP(G2918,Store_Map!$A$2:$I$100,8,FALSE),"")</f>
        <v>0</v>
      </c>
      <c r="N2918">
        <f t="shared" si="405"/>
        <v>0</v>
      </c>
      <c r="O2918" t="str">
        <f t="shared" si="406"/>
        <v>PASS</v>
      </c>
      <c r="P2918" t="str">
        <f t="shared" si="407"/>
        <v>PASS</v>
      </c>
      <c r="Q2918" t="str">
        <f t="shared" si="408"/>
        <v>PASS</v>
      </c>
      <c r="R2918" t="str">
        <f t="shared" si="409"/>
        <v>PASS</v>
      </c>
      <c r="S2918" t="str">
        <f t="shared" si="410"/>
        <v>PASS</v>
      </c>
      <c r="T2918">
        <f t="shared" si="411"/>
        <v>100</v>
      </c>
      <c r="U2918" t="str">
        <f t="shared" si="412"/>
        <v>Low</v>
      </c>
      <c r="V2918" t="str">
        <f t="shared" si="413"/>
        <v>Clean</v>
      </c>
    </row>
    <row r="2919" spans="1:22" x14ac:dyDescent="0.3">
      <c r="A2919" t="str">
        <f>Raw_Data!A2919</f>
        <v>6236593</v>
      </c>
      <c r="B2919">
        <f>Raw_Data!B2919</f>
        <v>45684</v>
      </c>
      <c r="C2919" t="str">
        <f>Raw_Data!C2919</f>
        <v>LANTUS SOLOSTAR 100 UNIT/ML</v>
      </c>
      <c r="D2919" t="str">
        <f>Raw_Data!D2919</f>
        <v>88221905</v>
      </c>
      <c r="E2919" t="str">
        <f>Raw_Data!E2919</f>
        <v>BYNE, EDMUND</v>
      </c>
      <c r="F2919" t="str">
        <f>Raw_Data!F2919</f>
        <v>1033186648</v>
      </c>
      <c r="G2919" t="str">
        <f>Raw_Data!H2919</f>
        <v>0</v>
      </c>
      <c r="H2919">
        <f>IFERROR(VLOOKUP(G2919,Store_Map!$A$2:$I$100,3,FALSE),"")</f>
        <v>0</v>
      </c>
      <c r="I2919">
        <f>IFERROR(VLOOKUP(G2919,Store_Map!$A$2:$I$100,4,FALSE),"")</f>
        <v>0</v>
      </c>
      <c r="J2919">
        <f>IFERROR(VLOOKUP(G2919,Store_Map!$A$2:$I$100,5,FALSE),"")</f>
        <v>0</v>
      </c>
      <c r="K2919">
        <f>IFERROR(VLOOKUP(G2919,Store_Map!$A$2:$I$100,6,FALSE),"")</f>
        <v>0</v>
      </c>
      <c r="L2919">
        <f>IFERROR(VLOOKUP(G2919,Store_Map!$A$2:$I$100,7,FALSE),"")</f>
        <v>0</v>
      </c>
      <c r="M2919">
        <f>IFERROR(VLOOKUP(G2919,Store_Map!$A$2:$I$100,8,FALSE),"")</f>
        <v>0</v>
      </c>
      <c r="N2919">
        <f t="shared" si="405"/>
        <v>0</v>
      </c>
      <c r="O2919" t="str">
        <f t="shared" si="406"/>
        <v>PASS</v>
      </c>
      <c r="P2919" t="str">
        <f t="shared" si="407"/>
        <v>REVIEW</v>
      </c>
      <c r="Q2919" t="str">
        <f t="shared" si="408"/>
        <v>PASS</v>
      </c>
      <c r="R2919" t="str">
        <f t="shared" si="409"/>
        <v>PASS</v>
      </c>
      <c r="S2919" t="str">
        <f t="shared" si="410"/>
        <v>REVIEW</v>
      </c>
      <c r="T2919">
        <f t="shared" si="411"/>
        <v>90</v>
      </c>
      <c r="U2919" t="str">
        <f t="shared" si="412"/>
        <v>Low</v>
      </c>
      <c r="V2919" t="str">
        <f t="shared" si="413"/>
        <v>Invalid NDC</v>
      </c>
    </row>
    <row r="2920" spans="1:22" x14ac:dyDescent="0.3">
      <c r="A2920" t="str">
        <f>Raw_Data!A2920</f>
        <v>6252941</v>
      </c>
      <c r="B2920">
        <f>Raw_Data!B2920</f>
        <v>45684</v>
      </c>
      <c r="C2920" t="str">
        <f>Raw_Data!C2920</f>
        <v>AMLODIPINE BESYLATE 5 MG TA</v>
      </c>
      <c r="D2920" t="str">
        <f>Raw_Data!D2920</f>
        <v>69097012715</v>
      </c>
      <c r="E2920" t="str">
        <f>Raw_Data!E2920</f>
        <v>BYNE, EDMUND</v>
      </c>
      <c r="F2920" t="str">
        <f>Raw_Data!F2920</f>
        <v>1033186648</v>
      </c>
      <c r="G2920" t="str">
        <f>Raw_Data!H2920</f>
        <v>0</v>
      </c>
      <c r="H2920">
        <f>IFERROR(VLOOKUP(G2920,Store_Map!$A$2:$I$100,3,FALSE),"")</f>
        <v>0</v>
      </c>
      <c r="I2920">
        <f>IFERROR(VLOOKUP(G2920,Store_Map!$A$2:$I$100,4,FALSE),"")</f>
        <v>0</v>
      </c>
      <c r="J2920">
        <f>IFERROR(VLOOKUP(G2920,Store_Map!$A$2:$I$100,5,FALSE),"")</f>
        <v>0</v>
      </c>
      <c r="K2920">
        <f>IFERROR(VLOOKUP(G2920,Store_Map!$A$2:$I$100,6,FALSE),"")</f>
        <v>0</v>
      </c>
      <c r="L2920">
        <f>IFERROR(VLOOKUP(G2920,Store_Map!$A$2:$I$100,7,FALSE),"")</f>
        <v>0</v>
      </c>
      <c r="M2920">
        <f>IFERROR(VLOOKUP(G2920,Store_Map!$A$2:$I$100,8,FALSE),"")</f>
        <v>0</v>
      </c>
      <c r="N2920">
        <f t="shared" si="405"/>
        <v>0</v>
      </c>
      <c r="O2920" t="str">
        <f t="shared" si="406"/>
        <v>PASS</v>
      </c>
      <c r="P2920" t="str">
        <f t="shared" si="407"/>
        <v>PASS</v>
      </c>
      <c r="Q2920" t="str">
        <f t="shared" si="408"/>
        <v>PASS</v>
      </c>
      <c r="R2920" t="str">
        <f t="shared" si="409"/>
        <v>PASS</v>
      </c>
      <c r="S2920" t="str">
        <f t="shared" si="410"/>
        <v>PASS</v>
      </c>
      <c r="T2920">
        <f t="shared" si="411"/>
        <v>100</v>
      </c>
      <c r="U2920" t="str">
        <f t="shared" si="412"/>
        <v>Low</v>
      </c>
      <c r="V2920" t="str">
        <f t="shared" si="413"/>
        <v>Clean</v>
      </c>
    </row>
    <row r="2921" spans="1:22" x14ac:dyDescent="0.3">
      <c r="A2921" t="str">
        <f>Raw_Data!A2921</f>
        <v>6252940</v>
      </c>
      <c r="B2921">
        <f>Raw_Data!B2921</f>
        <v>45684</v>
      </c>
      <c r="C2921" t="str">
        <f>Raw_Data!C2921</f>
        <v>LOSARTAN-HCTZ 50-12.5 MG TA</v>
      </c>
      <c r="D2921" t="str">
        <f>Raw_Data!D2921</f>
        <v>65862046899</v>
      </c>
      <c r="E2921" t="str">
        <f>Raw_Data!E2921</f>
        <v>BYNE, EDMUND</v>
      </c>
      <c r="F2921" t="str">
        <f>Raw_Data!F2921</f>
        <v>1033186648</v>
      </c>
      <c r="G2921" t="str">
        <f>Raw_Data!H2921</f>
        <v>0</v>
      </c>
      <c r="H2921">
        <f>IFERROR(VLOOKUP(G2921,Store_Map!$A$2:$I$100,3,FALSE),"")</f>
        <v>0</v>
      </c>
      <c r="I2921">
        <f>IFERROR(VLOOKUP(G2921,Store_Map!$A$2:$I$100,4,FALSE),"")</f>
        <v>0</v>
      </c>
      <c r="J2921">
        <f>IFERROR(VLOOKUP(G2921,Store_Map!$A$2:$I$100,5,FALSE),"")</f>
        <v>0</v>
      </c>
      <c r="K2921">
        <f>IFERROR(VLOOKUP(G2921,Store_Map!$A$2:$I$100,6,FALSE),"")</f>
        <v>0</v>
      </c>
      <c r="L2921">
        <f>IFERROR(VLOOKUP(G2921,Store_Map!$A$2:$I$100,7,FALSE),"")</f>
        <v>0</v>
      </c>
      <c r="M2921">
        <f>IFERROR(VLOOKUP(G2921,Store_Map!$A$2:$I$100,8,FALSE),"")</f>
        <v>0</v>
      </c>
      <c r="N2921">
        <f t="shared" si="405"/>
        <v>0</v>
      </c>
      <c r="O2921" t="str">
        <f t="shared" si="406"/>
        <v>PASS</v>
      </c>
      <c r="P2921" t="str">
        <f t="shared" si="407"/>
        <v>PASS</v>
      </c>
      <c r="Q2921" t="str">
        <f t="shared" si="408"/>
        <v>PASS</v>
      </c>
      <c r="R2921" t="str">
        <f t="shared" si="409"/>
        <v>PASS</v>
      </c>
      <c r="S2921" t="str">
        <f t="shared" si="410"/>
        <v>PASS</v>
      </c>
      <c r="T2921">
        <f t="shared" si="411"/>
        <v>100</v>
      </c>
      <c r="U2921" t="str">
        <f t="shared" si="412"/>
        <v>Low</v>
      </c>
      <c r="V2921" t="str">
        <f t="shared" si="413"/>
        <v>Clean</v>
      </c>
    </row>
    <row r="2922" spans="1:22" x14ac:dyDescent="0.3">
      <c r="A2922" t="str">
        <f>Raw_Data!A2922</f>
        <v>6252698</v>
      </c>
      <c r="B2922">
        <f>Raw_Data!B2922</f>
        <v>45684</v>
      </c>
      <c r="C2922" t="str">
        <f>Raw_Data!C2922</f>
        <v>GABAPENTIN 800 MG TABLET</v>
      </c>
      <c r="D2922" t="str">
        <f>Raw_Data!D2922</f>
        <v>65862052405</v>
      </c>
      <c r="E2922" t="str">
        <f>Raw_Data!E2922</f>
        <v>BYNE, EDMUND</v>
      </c>
      <c r="F2922" t="str">
        <f>Raw_Data!F2922</f>
        <v>1033186648</v>
      </c>
      <c r="G2922" t="str">
        <f>Raw_Data!H2922</f>
        <v>0</v>
      </c>
      <c r="H2922">
        <f>IFERROR(VLOOKUP(G2922,Store_Map!$A$2:$I$100,3,FALSE),"")</f>
        <v>0</v>
      </c>
      <c r="I2922">
        <f>IFERROR(VLOOKUP(G2922,Store_Map!$A$2:$I$100,4,FALSE),"")</f>
        <v>0</v>
      </c>
      <c r="J2922">
        <f>IFERROR(VLOOKUP(G2922,Store_Map!$A$2:$I$100,5,FALSE),"")</f>
        <v>0</v>
      </c>
      <c r="K2922">
        <f>IFERROR(VLOOKUP(G2922,Store_Map!$A$2:$I$100,6,FALSE),"")</f>
        <v>0</v>
      </c>
      <c r="L2922">
        <f>IFERROR(VLOOKUP(G2922,Store_Map!$A$2:$I$100,7,FALSE),"")</f>
        <v>0</v>
      </c>
      <c r="M2922">
        <f>IFERROR(VLOOKUP(G2922,Store_Map!$A$2:$I$100,8,FALSE),"")</f>
        <v>0</v>
      </c>
      <c r="N2922">
        <f t="shared" si="405"/>
        <v>0</v>
      </c>
      <c r="O2922" t="str">
        <f t="shared" si="406"/>
        <v>PASS</v>
      </c>
      <c r="P2922" t="str">
        <f t="shared" si="407"/>
        <v>PASS</v>
      </c>
      <c r="Q2922" t="str">
        <f t="shared" si="408"/>
        <v>PASS</v>
      </c>
      <c r="R2922" t="str">
        <f t="shared" si="409"/>
        <v>PASS</v>
      </c>
      <c r="S2922" t="str">
        <f t="shared" si="410"/>
        <v>PASS</v>
      </c>
      <c r="T2922">
        <f t="shared" si="411"/>
        <v>100</v>
      </c>
      <c r="U2922" t="str">
        <f t="shared" si="412"/>
        <v>Low</v>
      </c>
      <c r="V2922" t="str">
        <f t="shared" si="413"/>
        <v>Clean</v>
      </c>
    </row>
    <row r="2923" spans="1:22" x14ac:dyDescent="0.3">
      <c r="A2923" t="str">
        <f>Raw_Data!A2923</f>
        <v>6252701</v>
      </c>
      <c r="B2923">
        <f>Raw_Data!B2923</f>
        <v>45684</v>
      </c>
      <c r="C2923" t="str">
        <f>Raw_Data!C2923</f>
        <v>AMLODIPINE BESYLATE 10 MG T</v>
      </c>
      <c r="D2923" t="str">
        <f>Raw_Data!D2923</f>
        <v>29300039810</v>
      </c>
      <c r="E2923" t="str">
        <f>Raw_Data!E2923</f>
        <v>BYNE, EDMUND</v>
      </c>
      <c r="F2923" t="str">
        <f>Raw_Data!F2923</f>
        <v>1033186648</v>
      </c>
      <c r="G2923" t="str">
        <f>Raw_Data!H2923</f>
        <v>0</v>
      </c>
      <c r="H2923">
        <f>IFERROR(VLOOKUP(G2923,Store_Map!$A$2:$I$100,3,FALSE),"")</f>
        <v>0</v>
      </c>
      <c r="I2923">
        <f>IFERROR(VLOOKUP(G2923,Store_Map!$A$2:$I$100,4,FALSE),"")</f>
        <v>0</v>
      </c>
      <c r="J2923">
        <f>IFERROR(VLOOKUP(G2923,Store_Map!$A$2:$I$100,5,FALSE),"")</f>
        <v>0</v>
      </c>
      <c r="K2923">
        <f>IFERROR(VLOOKUP(G2923,Store_Map!$A$2:$I$100,6,FALSE),"")</f>
        <v>0</v>
      </c>
      <c r="L2923">
        <f>IFERROR(VLOOKUP(G2923,Store_Map!$A$2:$I$100,7,FALSE),"")</f>
        <v>0</v>
      </c>
      <c r="M2923">
        <f>IFERROR(VLOOKUP(G2923,Store_Map!$A$2:$I$100,8,FALSE),"")</f>
        <v>0</v>
      </c>
      <c r="N2923">
        <f t="shared" si="405"/>
        <v>0</v>
      </c>
      <c r="O2923" t="str">
        <f t="shared" si="406"/>
        <v>PASS</v>
      </c>
      <c r="P2923" t="str">
        <f t="shared" si="407"/>
        <v>PASS</v>
      </c>
      <c r="Q2923" t="str">
        <f t="shared" si="408"/>
        <v>PASS</v>
      </c>
      <c r="R2923" t="str">
        <f t="shared" si="409"/>
        <v>PASS</v>
      </c>
      <c r="S2923" t="str">
        <f t="shared" si="410"/>
        <v>PASS</v>
      </c>
      <c r="T2923">
        <f t="shared" si="411"/>
        <v>100</v>
      </c>
      <c r="U2923" t="str">
        <f t="shared" si="412"/>
        <v>Low</v>
      </c>
      <c r="V2923" t="str">
        <f t="shared" si="413"/>
        <v>Clean</v>
      </c>
    </row>
    <row r="2924" spans="1:22" x14ac:dyDescent="0.3">
      <c r="A2924" t="str">
        <f>Raw_Data!A2924</f>
        <v>6250819</v>
      </c>
      <c r="B2924">
        <f>Raw_Data!B2924</f>
        <v>45685</v>
      </c>
      <c r="C2924" t="str">
        <f>Raw_Data!C2924</f>
        <v>CARVEDILOL 3.125 MG TABLET</v>
      </c>
      <c r="D2924" t="str">
        <f>Raw_Data!D2924</f>
        <v>68382009205</v>
      </c>
      <c r="E2924" t="str">
        <f>Raw_Data!E2924</f>
        <v>GIBBS, JON</v>
      </c>
      <c r="F2924" t="str">
        <f>Raw_Data!F2924</f>
        <v>1700896156</v>
      </c>
      <c r="G2924" t="str">
        <f>Raw_Data!H2924</f>
        <v>0</v>
      </c>
      <c r="H2924">
        <f>IFERROR(VLOOKUP(G2924,Store_Map!$A$2:$I$100,3,FALSE),"")</f>
        <v>0</v>
      </c>
      <c r="I2924">
        <f>IFERROR(VLOOKUP(G2924,Store_Map!$A$2:$I$100,4,FALSE),"")</f>
        <v>0</v>
      </c>
      <c r="J2924">
        <f>IFERROR(VLOOKUP(G2924,Store_Map!$A$2:$I$100,5,FALSE),"")</f>
        <v>0</v>
      </c>
      <c r="K2924">
        <f>IFERROR(VLOOKUP(G2924,Store_Map!$A$2:$I$100,6,FALSE),"")</f>
        <v>0</v>
      </c>
      <c r="L2924">
        <f>IFERROR(VLOOKUP(G2924,Store_Map!$A$2:$I$100,7,FALSE),"")</f>
        <v>0</v>
      </c>
      <c r="M2924">
        <f>IFERROR(VLOOKUP(G2924,Store_Map!$A$2:$I$100,8,FALSE),"")</f>
        <v>0</v>
      </c>
      <c r="N2924">
        <f t="shared" si="405"/>
        <v>0</v>
      </c>
      <c r="O2924" t="str">
        <f t="shared" si="406"/>
        <v>PASS</v>
      </c>
      <c r="P2924" t="str">
        <f t="shared" si="407"/>
        <v>PASS</v>
      </c>
      <c r="Q2924" t="str">
        <f t="shared" si="408"/>
        <v>PASS</v>
      </c>
      <c r="R2924" t="str">
        <f t="shared" si="409"/>
        <v>PASS</v>
      </c>
      <c r="S2924" t="str">
        <f t="shared" si="410"/>
        <v>PASS</v>
      </c>
      <c r="T2924">
        <f t="shared" si="411"/>
        <v>100</v>
      </c>
      <c r="U2924" t="str">
        <f t="shared" si="412"/>
        <v>Low</v>
      </c>
      <c r="V2924" t="str">
        <f t="shared" si="413"/>
        <v>Clean</v>
      </c>
    </row>
    <row r="2925" spans="1:22" x14ac:dyDescent="0.3">
      <c r="A2925" t="str">
        <f>Raw_Data!A2925</f>
        <v>6250817</v>
      </c>
      <c r="B2925">
        <f>Raw_Data!B2925</f>
        <v>45685</v>
      </c>
      <c r="C2925" t="str">
        <f>Raw_Data!C2925</f>
        <v>METFORMIN HCL 1,000 MG TABL</v>
      </c>
      <c r="D2925" t="str">
        <f>Raw_Data!D2925</f>
        <v>70010006599</v>
      </c>
      <c r="E2925" t="str">
        <f>Raw_Data!E2925</f>
        <v>FORD, JAMES</v>
      </c>
      <c r="F2925" t="str">
        <f>Raw_Data!F2925</f>
        <v>1033117684</v>
      </c>
      <c r="G2925" t="str">
        <f>Raw_Data!H2925</f>
        <v>0</v>
      </c>
      <c r="H2925">
        <f>IFERROR(VLOOKUP(G2925,Store_Map!$A$2:$I$100,3,FALSE),"")</f>
        <v>0</v>
      </c>
      <c r="I2925">
        <f>IFERROR(VLOOKUP(G2925,Store_Map!$A$2:$I$100,4,FALSE),"")</f>
        <v>0</v>
      </c>
      <c r="J2925">
        <f>IFERROR(VLOOKUP(G2925,Store_Map!$A$2:$I$100,5,FALSE),"")</f>
        <v>0</v>
      </c>
      <c r="K2925">
        <f>IFERROR(VLOOKUP(G2925,Store_Map!$A$2:$I$100,6,FALSE),"")</f>
        <v>0</v>
      </c>
      <c r="L2925">
        <f>IFERROR(VLOOKUP(G2925,Store_Map!$A$2:$I$100,7,FALSE),"")</f>
        <v>0</v>
      </c>
      <c r="M2925">
        <f>IFERROR(VLOOKUP(G2925,Store_Map!$A$2:$I$100,8,FALSE),"")</f>
        <v>0</v>
      </c>
      <c r="N2925">
        <f t="shared" si="405"/>
        <v>0</v>
      </c>
      <c r="O2925" t="str">
        <f t="shared" si="406"/>
        <v>PASS</v>
      </c>
      <c r="P2925" t="str">
        <f t="shared" si="407"/>
        <v>PASS</v>
      </c>
      <c r="Q2925" t="str">
        <f t="shared" si="408"/>
        <v>PASS</v>
      </c>
      <c r="R2925" t="str">
        <f t="shared" si="409"/>
        <v>PASS</v>
      </c>
      <c r="S2925" t="str">
        <f t="shared" si="410"/>
        <v>PASS</v>
      </c>
      <c r="T2925">
        <f t="shared" si="411"/>
        <v>100</v>
      </c>
      <c r="U2925" t="str">
        <f t="shared" si="412"/>
        <v>Low</v>
      </c>
      <c r="V2925" t="str">
        <f t="shared" si="413"/>
        <v>Clean</v>
      </c>
    </row>
    <row r="2926" spans="1:22" x14ac:dyDescent="0.3">
      <c r="A2926" t="str">
        <f>Raw_Data!A2926</f>
        <v>6250816</v>
      </c>
      <c r="B2926">
        <f>Raw_Data!B2926</f>
        <v>45685</v>
      </c>
      <c r="C2926" t="str">
        <f>Raw_Data!C2926</f>
        <v>LISINOPRIL 2.5 MG TABLET</v>
      </c>
      <c r="D2926" t="str">
        <f>Raw_Data!D2926</f>
        <v>68180051201</v>
      </c>
      <c r="E2926" t="str">
        <f>Raw_Data!E2926</f>
        <v>FORD, JAMES</v>
      </c>
      <c r="F2926" t="str">
        <f>Raw_Data!F2926</f>
        <v>1033117684</v>
      </c>
      <c r="G2926" t="str">
        <f>Raw_Data!H2926</f>
        <v>0</v>
      </c>
      <c r="H2926">
        <f>IFERROR(VLOOKUP(G2926,Store_Map!$A$2:$I$100,3,FALSE),"")</f>
        <v>0</v>
      </c>
      <c r="I2926">
        <f>IFERROR(VLOOKUP(G2926,Store_Map!$A$2:$I$100,4,FALSE),"")</f>
        <v>0</v>
      </c>
      <c r="J2926">
        <f>IFERROR(VLOOKUP(G2926,Store_Map!$A$2:$I$100,5,FALSE),"")</f>
        <v>0</v>
      </c>
      <c r="K2926">
        <f>IFERROR(VLOOKUP(G2926,Store_Map!$A$2:$I$100,6,FALSE),"")</f>
        <v>0</v>
      </c>
      <c r="L2926">
        <f>IFERROR(VLOOKUP(G2926,Store_Map!$A$2:$I$100,7,FALSE),"")</f>
        <v>0</v>
      </c>
      <c r="M2926">
        <f>IFERROR(VLOOKUP(G2926,Store_Map!$A$2:$I$100,8,FALSE),"")</f>
        <v>0</v>
      </c>
      <c r="N2926">
        <f t="shared" si="405"/>
        <v>0</v>
      </c>
      <c r="O2926" t="str">
        <f t="shared" si="406"/>
        <v>PASS</v>
      </c>
      <c r="P2926" t="str">
        <f t="shared" si="407"/>
        <v>PASS</v>
      </c>
      <c r="Q2926" t="str">
        <f t="shared" si="408"/>
        <v>PASS</v>
      </c>
      <c r="R2926" t="str">
        <f t="shared" si="409"/>
        <v>PASS</v>
      </c>
      <c r="S2926" t="str">
        <f t="shared" si="410"/>
        <v>PASS</v>
      </c>
      <c r="T2926">
        <f t="shared" si="411"/>
        <v>100</v>
      </c>
      <c r="U2926" t="str">
        <f t="shared" si="412"/>
        <v>Low</v>
      </c>
      <c r="V2926" t="str">
        <f t="shared" si="413"/>
        <v>Clean</v>
      </c>
    </row>
    <row r="2927" spans="1:22" x14ac:dyDescent="0.3">
      <c r="A2927" t="str">
        <f>Raw_Data!A2927</f>
        <v>6239351</v>
      </c>
      <c r="B2927">
        <f>Raw_Data!B2927</f>
        <v>45685</v>
      </c>
      <c r="C2927" t="str">
        <f>Raw_Data!C2927</f>
        <v>OMEPRAZOLE DR 20 MG CAPSULE</v>
      </c>
      <c r="D2927" t="str">
        <f>Raw_Data!D2927</f>
        <v>68382041205</v>
      </c>
      <c r="E2927" t="str">
        <f>Raw_Data!E2927</f>
        <v>BYNE, EDMUND</v>
      </c>
      <c r="F2927" t="str">
        <f>Raw_Data!F2927</f>
        <v>1033186648</v>
      </c>
      <c r="G2927" t="str">
        <f>Raw_Data!H2927</f>
        <v>0</v>
      </c>
      <c r="H2927">
        <f>IFERROR(VLOOKUP(G2927,Store_Map!$A$2:$I$100,3,FALSE),"")</f>
        <v>0</v>
      </c>
      <c r="I2927">
        <f>IFERROR(VLOOKUP(G2927,Store_Map!$A$2:$I$100,4,FALSE),"")</f>
        <v>0</v>
      </c>
      <c r="J2927">
        <f>IFERROR(VLOOKUP(G2927,Store_Map!$A$2:$I$100,5,FALSE),"")</f>
        <v>0</v>
      </c>
      <c r="K2927">
        <f>IFERROR(VLOOKUP(G2927,Store_Map!$A$2:$I$100,6,FALSE),"")</f>
        <v>0</v>
      </c>
      <c r="L2927">
        <f>IFERROR(VLOOKUP(G2927,Store_Map!$A$2:$I$100,7,FALSE),"")</f>
        <v>0</v>
      </c>
      <c r="M2927">
        <f>IFERROR(VLOOKUP(G2927,Store_Map!$A$2:$I$100,8,FALSE),"")</f>
        <v>0</v>
      </c>
      <c r="N2927">
        <f t="shared" si="405"/>
        <v>0</v>
      </c>
      <c r="O2927" t="str">
        <f t="shared" si="406"/>
        <v>PASS</v>
      </c>
      <c r="P2927" t="str">
        <f t="shared" si="407"/>
        <v>PASS</v>
      </c>
      <c r="Q2927" t="str">
        <f t="shared" si="408"/>
        <v>PASS</v>
      </c>
      <c r="R2927" t="str">
        <f t="shared" si="409"/>
        <v>PASS</v>
      </c>
      <c r="S2927" t="str">
        <f t="shared" si="410"/>
        <v>PASS</v>
      </c>
      <c r="T2927">
        <f t="shared" si="411"/>
        <v>100</v>
      </c>
      <c r="U2927" t="str">
        <f t="shared" si="412"/>
        <v>Low</v>
      </c>
      <c r="V2927" t="str">
        <f t="shared" si="413"/>
        <v>Clean</v>
      </c>
    </row>
    <row r="2928" spans="1:22" x14ac:dyDescent="0.3">
      <c r="A2928" t="str">
        <f>Raw_Data!A2928</f>
        <v>6239353</v>
      </c>
      <c r="B2928">
        <f>Raw_Data!B2928</f>
        <v>45685</v>
      </c>
      <c r="C2928" t="str">
        <f>Raw_Data!C2928</f>
        <v>AMLODIPINE BESYLATE 5 MG TA</v>
      </c>
      <c r="D2928" t="str">
        <f>Raw_Data!D2928</f>
        <v>69097012715</v>
      </c>
      <c r="E2928" t="str">
        <f>Raw_Data!E2928</f>
        <v>BYNE, EDMUND</v>
      </c>
      <c r="F2928" t="str">
        <f>Raw_Data!F2928</f>
        <v>1033186648</v>
      </c>
      <c r="G2928" t="str">
        <f>Raw_Data!H2928</f>
        <v>0</v>
      </c>
      <c r="H2928">
        <f>IFERROR(VLOOKUP(G2928,Store_Map!$A$2:$I$100,3,FALSE),"")</f>
        <v>0</v>
      </c>
      <c r="I2928">
        <f>IFERROR(VLOOKUP(G2928,Store_Map!$A$2:$I$100,4,FALSE),"")</f>
        <v>0</v>
      </c>
      <c r="J2928">
        <f>IFERROR(VLOOKUP(G2928,Store_Map!$A$2:$I$100,5,FALSE),"")</f>
        <v>0</v>
      </c>
      <c r="K2928">
        <f>IFERROR(VLOOKUP(G2928,Store_Map!$A$2:$I$100,6,FALSE),"")</f>
        <v>0</v>
      </c>
      <c r="L2928">
        <f>IFERROR(VLOOKUP(G2928,Store_Map!$A$2:$I$100,7,FALSE),"")</f>
        <v>0</v>
      </c>
      <c r="M2928">
        <f>IFERROR(VLOOKUP(G2928,Store_Map!$A$2:$I$100,8,FALSE),"")</f>
        <v>0</v>
      </c>
      <c r="N2928">
        <f t="shared" si="405"/>
        <v>0</v>
      </c>
      <c r="O2928" t="str">
        <f t="shared" si="406"/>
        <v>PASS</v>
      </c>
      <c r="P2928" t="str">
        <f t="shared" si="407"/>
        <v>PASS</v>
      </c>
      <c r="Q2928" t="str">
        <f t="shared" si="408"/>
        <v>PASS</v>
      </c>
      <c r="R2928" t="str">
        <f t="shared" si="409"/>
        <v>PASS</v>
      </c>
      <c r="S2928" t="str">
        <f t="shared" si="410"/>
        <v>PASS</v>
      </c>
      <c r="T2928">
        <f t="shared" si="411"/>
        <v>100</v>
      </c>
      <c r="U2928" t="str">
        <f t="shared" si="412"/>
        <v>Low</v>
      </c>
      <c r="V2928" t="str">
        <f t="shared" si="413"/>
        <v>Clean</v>
      </c>
    </row>
    <row r="2929" spans="1:22" x14ac:dyDescent="0.3">
      <c r="A2929" t="str">
        <f>Raw_Data!A2929</f>
        <v>6234734</v>
      </c>
      <c r="B2929">
        <f>Raw_Data!B2929</f>
        <v>45685</v>
      </c>
      <c r="C2929" t="str">
        <f>Raw_Data!C2929</f>
        <v>ATORVASTATIN 40 MG TABLET</v>
      </c>
      <c r="D2929" t="str">
        <f>Raw_Data!D2929</f>
        <v>67877051310</v>
      </c>
      <c r="E2929" t="str">
        <f>Raw_Data!E2929</f>
        <v>BYNE, EDMUND</v>
      </c>
      <c r="F2929" t="str">
        <f>Raw_Data!F2929</f>
        <v>1033186648</v>
      </c>
      <c r="G2929" t="str">
        <f>Raw_Data!H2929</f>
        <v>0</v>
      </c>
      <c r="H2929">
        <f>IFERROR(VLOOKUP(G2929,Store_Map!$A$2:$I$100,3,FALSE),"")</f>
        <v>0</v>
      </c>
      <c r="I2929">
        <f>IFERROR(VLOOKUP(G2929,Store_Map!$A$2:$I$100,4,FALSE),"")</f>
        <v>0</v>
      </c>
      <c r="J2929">
        <f>IFERROR(VLOOKUP(G2929,Store_Map!$A$2:$I$100,5,FALSE),"")</f>
        <v>0</v>
      </c>
      <c r="K2929">
        <f>IFERROR(VLOOKUP(G2929,Store_Map!$A$2:$I$100,6,FALSE),"")</f>
        <v>0</v>
      </c>
      <c r="L2929">
        <f>IFERROR(VLOOKUP(G2929,Store_Map!$A$2:$I$100,7,FALSE),"")</f>
        <v>0</v>
      </c>
      <c r="M2929">
        <f>IFERROR(VLOOKUP(G2929,Store_Map!$A$2:$I$100,8,FALSE),"")</f>
        <v>0</v>
      </c>
      <c r="N2929">
        <f t="shared" si="405"/>
        <v>0</v>
      </c>
      <c r="O2929" t="str">
        <f t="shared" si="406"/>
        <v>PASS</v>
      </c>
      <c r="P2929" t="str">
        <f t="shared" si="407"/>
        <v>PASS</v>
      </c>
      <c r="Q2929" t="str">
        <f t="shared" si="408"/>
        <v>PASS</v>
      </c>
      <c r="R2929" t="str">
        <f t="shared" si="409"/>
        <v>PASS</v>
      </c>
      <c r="S2929" t="str">
        <f t="shared" si="410"/>
        <v>PASS</v>
      </c>
      <c r="T2929">
        <f t="shared" si="411"/>
        <v>100</v>
      </c>
      <c r="U2929" t="str">
        <f t="shared" si="412"/>
        <v>Low</v>
      </c>
      <c r="V2929" t="str">
        <f t="shared" si="413"/>
        <v>Clean</v>
      </c>
    </row>
    <row r="2930" spans="1:22" x14ac:dyDescent="0.3">
      <c r="A2930" t="str">
        <f>Raw_Data!A2930</f>
        <v>6247247</v>
      </c>
      <c r="B2930">
        <f>Raw_Data!B2930</f>
        <v>45685</v>
      </c>
      <c r="C2930" t="str">
        <f>Raw_Data!C2930</f>
        <v>LAMIVUDINE 150 MG TABLET</v>
      </c>
      <c r="D2930" t="str">
        <f>Raw_Data!D2930</f>
        <v>33342000109</v>
      </c>
      <c r="E2930" t="str">
        <f>Raw_Data!E2930</f>
        <v>GONZALEZ, ANDREA</v>
      </c>
      <c r="F2930" t="str">
        <f>Raw_Data!F2930</f>
        <v>1336176403</v>
      </c>
      <c r="G2930" t="str">
        <f>Raw_Data!H2930</f>
        <v>0</v>
      </c>
      <c r="H2930">
        <f>IFERROR(VLOOKUP(G2930,Store_Map!$A$2:$I$100,3,FALSE),"")</f>
        <v>0</v>
      </c>
      <c r="I2930">
        <f>IFERROR(VLOOKUP(G2930,Store_Map!$A$2:$I$100,4,FALSE),"")</f>
        <v>0</v>
      </c>
      <c r="J2930">
        <f>IFERROR(VLOOKUP(G2930,Store_Map!$A$2:$I$100,5,FALSE),"")</f>
        <v>0</v>
      </c>
      <c r="K2930">
        <f>IFERROR(VLOOKUP(G2930,Store_Map!$A$2:$I$100,6,FALSE),"")</f>
        <v>0</v>
      </c>
      <c r="L2930">
        <f>IFERROR(VLOOKUP(G2930,Store_Map!$A$2:$I$100,7,FALSE),"")</f>
        <v>0</v>
      </c>
      <c r="M2930">
        <f>IFERROR(VLOOKUP(G2930,Store_Map!$A$2:$I$100,8,FALSE),"")</f>
        <v>0</v>
      </c>
      <c r="N2930">
        <f t="shared" si="405"/>
        <v>0</v>
      </c>
      <c r="O2930" t="str">
        <f t="shared" si="406"/>
        <v>PASS</v>
      </c>
      <c r="P2930" t="str">
        <f t="shared" si="407"/>
        <v>PASS</v>
      </c>
      <c r="Q2930" t="str">
        <f t="shared" si="408"/>
        <v>PASS</v>
      </c>
      <c r="R2930" t="str">
        <f t="shared" si="409"/>
        <v>PASS</v>
      </c>
      <c r="S2930" t="str">
        <f t="shared" si="410"/>
        <v>PASS</v>
      </c>
      <c r="T2930">
        <f t="shared" si="411"/>
        <v>100</v>
      </c>
      <c r="U2930" t="str">
        <f t="shared" si="412"/>
        <v>Low</v>
      </c>
      <c r="V2930" t="str">
        <f t="shared" si="413"/>
        <v>Clean</v>
      </c>
    </row>
    <row r="2931" spans="1:22" x14ac:dyDescent="0.3">
      <c r="A2931" t="str">
        <f>Raw_Data!A2931</f>
        <v>6249185</v>
      </c>
      <c r="B2931">
        <f>Raw_Data!B2931</f>
        <v>45685</v>
      </c>
      <c r="C2931" t="str">
        <f>Raw_Data!C2931</f>
        <v>LOSARTAN-HCTZ 100-25 MG TAB</v>
      </c>
      <c r="D2931" t="str">
        <f>Raw_Data!D2931</f>
        <v>65862047099</v>
      </c>
      <c r="E2931" t="str">
        <f>Raw_Data!E2931</f>
        <v>YASIN, NURA</v>
      </c>
      <c r="F2931" t="str">
        <f>Raw_Data!F2931</f>
        <v>1265518567</v>
      </c>
      <c r="G2931" t="str">
        <f>Raw_Data!H2931</f>
        <v>0</v>
      </c>
      <c r="H2931">
        <f>IFERROR(VLOOKUP(G2931,Store_Map!$A$2:$I$100,3,FALSE),"")</f>
        <v>0</v>
      </c>
      <c r="I2931">
        <f>IFERROR(VLOOKUP(G2931,Store_Map!$A$2:$I$100,4,FALSE),"")</f>
        <v>0</v>
      </c>
      <c r="J2931">
        <f>IFERROR(VLOOKUP(G2931,Store_Map!$A$2:$I$100,5,FALSE),"")</f>
        <v>0</v>
      </c>
      <c r="K2931">
        <f>IFERROR(VLOOKUP(G2931,Store_Map!$A$2:$I$100,6,FALSE),"")</f>
        <v>0</v>
      </c>
      <c r="L2931">
        <f>IFERROR(VLOOKUP(G2931,Store_Map!$A$2:$I$100,7,FALSE),"")</f>
        <v>0</v>
      </c>
      <c r="M2931">
        <f>IFERROR(VLOOKUP(G2931,Store_Map!$A$2:$I$100,8,FALSE),"")</f>
        <v>0</v>
      </c>
      <c r="N2931">
        <f t="shared" si="405"/>
        <v>0</v>
      </c>
      <c r="O2931" t="str">
        <f t="shared" si="406"/>
        <v>PASS</v>
      </c>
      <c r="P2931" t="str">
        <f t="shared" si="407"/>
        <v>PASS</v>
      </c>
      <c r="Q2931" t="str">
        <f t="shared" si="408"/>
        <v>PASS</v>
      </c>
      <c r="R2931" t="str">
        <f t="shared" si="409"/>
        <v>PASS</v>
      </c>
      <c r="S2931" t="str">
        <f t="shared" si="410"/>
        <v>PASS</v>
      </c>
      <c r="T2931">
        <f t="shared" si="411"/>
        <v>100</v>
      </c>
      <c r="U2931" t="str">
        <f t="shared" si="412"/>
        <v>Low</v>
      </c>
      <c r="V2931" t="str">
        <f t="shared" si="413"/>
        <v>Clean</v>
      </c>
    </row>
    <row r="2932" spans="1:22" x14ac:dyDescent="0.3">
      <c r="A2932" t="str">
        <f>Raw_Data!A2932</f>
        <v>6241432</v>
      </c>
      <c r="B2932">
        <f>Raw_Data!B2932</f>
        <v>45685</v>
      </c>
      <c r="C2932" t="str">
        <f>Raw_Data!C2932</f>
        <v>GLIPIZIDE 10 MG TABLET</v>
      </c>
      <c r="D2932" t="str">
        <f>Raw_Data!D2932</f>
        <v>60505014201</v>
      </c>
      <c r="E2932" t="str">
        <f>Raw_Data!E2932</f>
        <v>BYNE, EDMUND</v>
      </c>
      <c r="F2932" t="str">
        <f>Raw_Data!F2932</f>
        <v>1033186648</v>
      </c>
      <c r="G2932" t="str">
        <f>Raw_Data!H2932</f>
        <v>0</v>
      </c>
      <c r="H2932">
        <f>IFERROR(VLOOKUP(G2932,Store_Map!$A$2:$I$100,3,FALSE),"")</f>
        <v>0</v>
      </c>
      <c r="I2932">
        <f>IFERROR(VLOOKUP(G2932,Store_Map!$A$2:$I$100,4,FALSE),"")</f>
        <v>0</v>
      </c>
      <c r="J2932">
        <f>IFERROR(VLOOKUP(G2932,Store_Map!$A$2:$I$100,5,FALSE),"")</f>
        <v>0</v>
      </c>
      <c r="K2932">
        <f>IFERROR(VLOOKUP(G2932,Store_Map!$A$2:$I$100,6,FALSE),"")</f>
        <v>0</v>
      </c>
      <c r="L2932">
        <f>IFERROR(VLOOKUP(G2932,Store_Map!$A$2:$I$100,7,FALSE),"")</f>
        <v>0</v>
      </c>
      <c r="M2932">
        <f>IFERROR(VLOOKUP(G2932,Store_Map!$A$2:$I$100,8,FALSE),"")</f>
        <v>0</v>
      </c>
      <c r="N2932">
        <f t="shared" si="405"/>
        <v>0</v>
      </c>
      <c r="O2932" t="str">
        <f t="shared" si="406"/>
        <v>PASS</v>
      </c>
      <c r="P2932" t="str">
        <f t="shared" si="407"/>
        <v>PASS</v>
      </c>
      <c r="Q2932" t="str">
        <f t="shared" si="408"/>
        <v>PASS</v>
      </c>
      <c r="R2932" t="str">
        <f t="shared" si="409"/>
        <v>PASS</v>
      </c>
      <c r="S2932" t="str">
        <f t="shared" si="410"/>
        <v>PASS</v>
      </c>
      <c r="T2932">
        <f t="shared" si="411"/>
        <v>100</v>
      </c>
      <c r="U2932" t="str">
        <f t="shared" si="412"/>
        <v>Low</v>
      </c>
      <c r="V2932" t="str">
        <f t="shared" si="413"/>
        <v>Clean</v>
      </c>
    </row>
    <row r="2933" spans="1:22" x14ac:dyDescent="0.3">
      <c r="A2933" t="str">
        <f>Raw_Data!A2933</f>
        <v>6251065</v>
      </c>
      <c r="B2933">
        <f>Raw_Data!B2933</f>
        <v>45685</v>
      </c>
      <c r="C2933" t="str">
        <f>Raw_Data!C2933</f>
        <v>METFORMIN HCL 500 MG TABLET</v>
      </c>
      <c r="D2933" t="str">
        <f>Raw_Data!D2933</f>
        <v>68382075805</v>
      </c>
      <c r="E2933" t="str">
        <f>Raw_Data!E2933</f>
        <v>GIBBS, JON</v>
      </c>
      <c r="F2933" t="str">
        <f>Raw_Data!F2933</f>
        <v>1700896156</v>
      </c>
      <c r="G2933" t="str">
        <f>Raw_Data!H2933</f>
        <v>0</v>
      </c>
      <c r="H2933">
        <f>IFERROR(VLOOKUP(G2933,Store_Map!$A$2:$I$100,3,FALSE),"")</f>
        <v>0</v>
      </c>
      <c r="I2933">
        <f>IFERROR(VLOOKUP(G2933,Store_Map!$A$2:$I$100,4,FALSE),"")</f>
        <v>0</v>
      </c>
      <c r="J2933">
        <f>IFERROR(VLOOKUP(G2933,Store_Map!$A$2:$I$100,5,FALSE),"")</f>
        <v>0</v>
      </c>
      <c r="K2933">
        <f>IFERROR(VLOOKUP(G2933,Store_Map!$A$2:$I$100,6,FALSE),"")</f>
        <v>0</v>
      </c>
      <c r="L2933">
        <f>IFERROR(VLOOKUP(G2933,Store_Map!$A$2:$I$100,7,FALSE),"")</f>
        <v>0</v>
      </c>
      <c r="M2933">
        <f>IFERROR(VLOOKUP(G2933,Store_Map!$A$2:$I$100,8,FALSE),"")</f>
        <v>0</v>
      </c>
      <c r="N2933">
        <f t="shared" si="405"/>
        <v>0</v>
      </c>
      <c r="O2933" t="str">
        <f t="shared" si="406"/>
        <v>PASS</v>
      </c>
      <c r="P2933" t="str">
        <f t="shared" si="407"/>
        <v>PASS</v>
      </c>
      <c r="Q2933" t="str">
        <f t="shared" si="408"/>
        <v>PASS</v>
      </c>
      <c r="R2933" t="str">
        <f t="shared" si="409"/>
        <v>PASS</v>
      </c>
      <c r="S2933" t="str">
        <f t="shared" si="410"/>
        <v>PASS</v>
      </c>
      <c r="T2933">
        <f t="shared" si="411"/>
        <v>100</v>
      </c>
      <c r="U2933" t="str">
        <f t="shared" si="412"/>
        <v>Low</v>
      </c>
      <c r="V2933" t="str">
        <f t="shared" si="413"/>
        <v>Clean</v>
      </c>
    </row>
    <row r="2934" spans="1:22" x14ac:dyDescent="0.3">
      <c r="A2934" t="str">
        <f>Raw_Data!A2934</f>
        <v>6251245</v>
      </c>
      <c r="B2934">
        <f>Raw_Data!B2934</f>
        <v>45685</v>
      </c>
      <c r="C2934" t="str">
        <f>Raw_Data!C2934</f>
        <v>LISINOPRIL 10 MG TABLET</v>
      </c>
      <c r="D2934" t="str">
        <f>Raw_Data!D2934</f>
        <v>68180098003</v>
      </c>
      <c r="E2934" t="str">
        <f>Raw_Data!E2934</f>
        <v>GIBBS, JON</v>
      </c>
      <c r="F2934" t="str">
        <f>Raw_Data!F2934</f>
        <v>1700896156</v>
      </c>
      <c r="G2934" t="str">
        <f>Raw_Data!H2934</f>
        <v>0</v>
      </c>
      <c r="H2934">
        <f>IFERROR(VLOOKUP(G2934,Store_Map!$A$2:$I$100,3,FALSE),"")</f>
        <v>0</v>
      </c>
      <c r="I2934">
        <f>IFERROR(VLOOKUP(G2934,Store_Map!$A$2:$I$100,4,FALSE),"")</f>
        <v>0</v>
      </c>
      <c r="J2934">
        <f>IFERROR(VLOOKUP(G2934,Store_Map!$A$2:$I$100,5,FALSE),"")</f>
        <v>0</v>
      </c>
      <c r="K2934">
        <f>IFERROR(VLOOKUP(G2934,Store_Map!$A$2:$I$100,6,FALSE),"")</f>
        <v>0</v>
      </c>
      <c r="L2934">
        <f>IFERROR(VLOOKUP(G2934,Store_Map!$A$2:$I$100,7,FALSE),"")</f>
        <v>0</v>
      </c>
      <c r="M2934">
        <f>IFERROR(VLOOKUP(G2934,Store_Map!$A$2:$I$100,8,FALSE),"")</f>
        <v>0</v>
      </c>
      <c r="N2934">
        <f t="shared" si="405"/>
        <v>0</v>
      </c>
      <c r="O2934" t="str">
        <f t="shared" si="406"/>
        <v>PASS</v>
      </c>
      <c r="P2934" t="str">
        <f t="shared" si="407"/>
        <v>PASS</v>
      </c>
      <c r="Q2934" t="str">
        <f t="shared" si="408"/>
        <v>PASS</v>
      </c>
      <c r="R2934" t="str">
        <f t="shared" si="409"/>
        <v>PASS</v>
      </c>
      <c r="S2934" t="str">
        <f t="shared" si="410"/>
        <v>PASS</v>
      </c>
      <c r="T2934">
        <f t="shared" si="411"/>
        <v>100</v>
      </c>
      <c r="U2934" t="str">
        <f t="shared" si="412"/>
        <v>Low</v>
      </c>
      <c r="V2934" t="str">
        <f t="shared" si="413"/>
        <v>Clean</v>
      </c>
    </row>
    <row r="2935" spans="1:22" x14ac:dyDescent="0.3">
      <c r="A2935" t="str">
        <f>Raw_Data!A2935</f>
        <v>6251249</v>
      </c>
      <c r="B2935">
        <f>Raw_Data!B2935</f>
        <v>45685</v>
      </c>
      <c r="C2935" t="str">
        <f>Raw_Data!C2935</f>
        <v>LORATADINE 10 MG TABLET</v>
      </c>
      <c r="D2935" t="str">
        <f>Raw_Data!D2935</f>
        <v>904685289</v>
      </c>
      <c r="E2935" t="str">
        <f>Raw_Data!E2935</f>
        <v>GIBBS, JON</v>
      </c>
      <c r="F2935" t="str">
        <f>Raw_Data!F2935</f>
        <v>1700896156</v>
      </c>
      <c r="G2935" t="str">
        <f>Raw_Data!H2935</f>
        <v>0</v>
      </c>
      <c r="H2935">
        <f>IFERROR(VLOOKUP(G2935,Store_Map!$A$2:$I$100,3,FALSE),"")</f>
        <v>0</v>
      </c>
      <c r="I2935">
        <f>IFERROR(VLOOKUP(G2935,Store_Map!$A$2:$I$100,4,FALSE),"")</f>
        <v>0</v>
      </c>
      <c r="J2935">
        <f>IFERROR(VLOOKUP(G2935,Store_Map!$A$2:$I$100,5,FALSE),"")</f>
        <v>0</v>
      </c>
      <c r="K2935">
        <f>IFERROR(VLOOKUP(G2935,Store_Map!$A$2:$I$100,6,FALSE),"")</f>
        <v>0</v>
      </c>
      <c r="L2935">
        <f>IFERROR(VLOOKUP(G2935,Store_Map!$A$2:$I$100,7,FALSE),"")</f>
        <v>0</v>
      </c>
      <c r="M2935">
        <f>IFERROR(VLOOKUP(G2935,Store_Map!$A$2:$I$100,8,FALSE),"")</f>
        <v>0</v>
      </c>
      <c r="N2935">
        <f t="shared" si="405"/>
        <v>0</v>
      </c>
      <c r="O2935" t="str">
        <f t="shared" si="406"/>
        <v>PASS</v>
      </c>
      <c r="P2935" t="str">
        <f t="shared" si="407"/>
        <v>REVIEW</v>
      </c>
      <c r="Q2935" t="str">
        <f t="shared" si="408"/>
        <v>PASS</v>
      </c>
      <c r="R2935" t="str">
        <f t="shared" si="409"/>
        <v>PASS</v>
      </c>
      <c r="S2935" t="str">
        <f t="shared" si="410"/>
        <v>REVIEW</v>
      </c>
      <c r="T2935">
        <f t="shared" si="411"/>
        <v>90</v>
      </c>
      <c r="U2935" t="str">
        <f t="shared" si="412"/>
        <v>Low</v>
      </c>
      <c r="V2935" t="str">
        <f t="shared" si="413"/>
        <v>Invalid NDC</v>
      </c>
    </row>
    <row r="2936" spans="1:22" x14ac:dyDescent="0.3">
      <c r="A2936" t="str">
        <f>Raw_Data!A2936</f>
        <v>6246004</v>
      </c>
      <c r="B2936">
        <f>Raw_Data!B2936</f>
        <v>45685</v>
      </c>
      <c r="C2936" t="str">
        <f>Raw_Data!C2936</f>
        <v>BACLOFEN 10 MG TABLET</v>
      </c>
      <c r="D2936" t="str">
        <f>Raw_Data!D2936</f>
        <v>52817032000</v>
      </c>
      <c r="E2936" t="str">
        <f>Raw_Data!E2936</f>
        <v>GIBBS, JON</v>
      </c>
      <c r="F2936" t="str">
        <f>Raw_Data!F2936</f>
        <v>1700896156</v>
      </c>
      <c r="G2936" t="str">
        <f>Raw_Data!H2936</f>
        <v>0</v>
      </c>
      <c r="H2936">
        <f>IFERROR(VLOOKUP(G2936,Store_Map!$A$2:$I$100,3,FALSE),"")</f>
        <v>0</v>
      </c>
      <c r="I2936">
        <f>IFERROR(VLOOKUP(G2936,Store_Map!$A$2:$I$100,4,FALSE),"")</f>
        <v>0</v>
      </c>
      <c r="J2936">
        <f>IFERROR(VLOOKUP(G2936,Store_Map!$A$2:$I$100,5,FALSE),"")</f>
        <v>0</v>
      </c>
      <c r="K2936">
        <f>IFERROR(VLOOKUP(G2936,Store_Map!$A$2:$I$100,6,FALSE),"")</f>
        <v>0</v>
      </c>
      <c r="L2936">
        <f>IFERROR(VLOOKUP(G2936,Store_Map!$A$2:$I$100,7,FALSE),"")</f>
        <v>0</v>
      </c>
      <c r="M2936">
        <f>IFERROR(VLOOKUP(G2936,Store_Map!$A$2:$I$100,8,FALSE),"")</f>
        <v>0</v>
      </c>
      <c r="N2936">
        <f t="shared" si="405"/>
        <v>0</v>
      </c>
      <c r="O2936" t="str">
        <f t="shared" si="406"/>
        <v>PASS</v>
      </c>
      <c r="P2936" t="str">
        <f t="shared" si="407"/>
        <v>PASS</v>
      </c>
      <c r="Q2936" t="str">
        <f t="shared" si="408"/>
        <v>PASS</v>
      </c>
      <c r="R2936" t="str">
        <f t="shared" si="409"/>
        <v>PASS</v>
      </c>
      <c r="S2936" t="str">
        <f t="shared" si="410"/>
        <v>PASS</v>
      </c>
      <c r="T2936">
        <f t="shared" si="411"/>
        <v>100</v>
      </c>
      <c r="U2936" t="str">
        <f t="shared" si="412"/>
        <v>Low</v>
      </c>
      <c r="V2936" t="str">
        <f t="shared" si="413"/>
        <v>Clean</v>
      </c>
    </row>
    <row r="2937" spans="1:22" x14ac:dyDescent="0.3">
      <c r="A2937" t="str">
        <f>Raw_Data!A2937</f>
        <v>6231618</v>
      </c>
      <c r="B2937">
        <f>Raw_Data!B2937</f>
        <v>45685</v>
      </c>
      <c r="C2937" t="str">
        <f>Raw_Data!C2937</f>
        <v>FLUTICASONE PROP 50 MCG SPR</v>
      </c>
      <c r="D2937" t="str">
        <f>Raw_Data!D2937</f>
        <v>54327099</v>
      </c>
      <c r="E2937" t="str">
        <f>Raw_Data!E2937</f>
        <v>BYNE, EDMUND</v>
      </c>
      <c r="F2937" t="str">
        <f>Raw_Data!F2937</f>
        <v>1033186648</v>
      </c>
      <c r="G2937" t="str">
        <f>Raw_Data!H2937</f>
        <v>0</v>
      </c>
      <c r="H2937">
        <f>IFERROR(VLOOKUP(G2937,Store_Map!$A$2:$I$100,3,FALSE),"")</f>
        <v>0</v>
      </c>
      <c r="I2937">
        <f>IFERROR(VLOOKUP(G2937,Store_Map!$A$2:$I$100,4,FALSE),"")</f>
        <v>0</v>
      </c>
      <c r="J2937">
        <f>IFERROR(VLOOKUP(G2937,Store_Map!$A$2:$I$100,5,FALSE),"")</f>
        <v>0</v>
      </c>
      <c r="K2937">
        <f>IFERROR(VLOOKUP(G2937,Store_Map!$A$2:$I$100,6,FALSE),"")</f>
        <v>0</v>
      </c>
      <c r="L2937">
        <f>IFERROR(VLOOKUP(G2937,Store_Map!$A$2:$I$100,7,FALSE),"")</f>
        <v>0</v>
      </c>
      <c r="M2937">
        <f>IFERROR(VLOOKUP(G2937,Store_Map!$A$2:$I$100,8,FALSE),"")</f>
        <v>0</v>
      </c>
      <c r="N2937">
        <f t="shared" si="405"/>
        <v>0</v>
      </c>
      <c r="O2937" t="str">
        <f t="shared" si="406"/>
        <v>PASS</v>
      </c>
      <c r="P2937" t="str">
        <f t="shared" si="407"/>
        <v>REVIEW</v>
      </c>
      <c r="Q2937" t="str">
        <f t="shared" si="408"/>
        <v>PASS</v>
      </c>
      <c r="R2937" t="str">
        <f t="shared" si="409"/>
        <v>PASS</v>
      </c>
      <c r="S2937" t="str">
        <f t="shared" si="410"/>
        <v>REVIEW</v>
      </c>
      <c r="T2937">
        <f t="shared" si="411"/>
        <v>90</v>
      </c>
      <c r="U2937" t="str">
        <f t="shared" si="412"/>
        <v>Low</v>
      </c>
      <c r="V2937" t="str">
        <f t="shared" si="413"/>
        <v>Invalid NDC</v>
      </c>
    </row>
    <row r="2938" spans="1:22" x14ac:dyDescent="0.3">
      <c r="A2938" t="str">
        <f>Raw_Data!A2938</f>
        <v>6247778</v>
      </c>
      <c r="B2938">
        <f>Raw_Data!B2938</f>
        <v>45685</v>
      </c>
      <c r="C2938" t="str">
        <f>Raw_Data!C2938</f>
        <v>ESCITALOPRAM 20 MG TABLET</v>
      </c>
      <c r="D2938" t="str">
        <f>Raw_Data!D2938</f>
        <v>65862037501</v>
      </c>
      <c r="E2938" t="str">
        <f>Raw_Data!E2938</f>
        <v>STEINER, DAVID</v>
      </c>
      <c r="F2938" t="str">
        <f>Raw_Data!F2938</f>
        <v>1972508802</v>
      </c>
      <c r="G2938" t="str">
        <f>Raw_Data!H2938</f>
        <v>0</v>
      </c>
      <c r="H2938">
        <f>IFERROR(VLOOKUP(G2938,Store_Map!$A$2:$I$100,3,FALSE),"")</f>
        <v>0</v>
      </c>
      <c r="I2938">
        <f>IFERROR(VLOOKUP(G2938,Store_Map!$A$2:$I$100,4,FALSE),"")</f>
        <v>0</v>
      </c>
      <c r="J2938">
        <f>IFERROR(VLOOKUP(G2938,Store_Map!$A$2:$I$100,5,FALSE),"")</f>
        <v>0</v>
      </c>
      <c r="K2938">
        <f>IFERROR(VLOOKUP(G2938,Store_Map!$A$2:$I$100,6,FALSE),"")</f>
        <v>0</v>
      </c>
      <c r="L2938">
        <f>IFERROR(VLOOKUP(G2938,Store_Map!$A$2:$I$100,7,FALSE),"")</f>
        <v>0</v>
      </c>
      <c r="M2938">
        <f>IFERROR(VLOOKUP(G2938,Store_Map!$A$2:$I$100,8,FALSE),"")</f>
        <v>0</v>
      </c>
      <c r="N2938">
        <f t="shared" si="405"/>
        <v>0</v>
      </c>
      <c r="O2938" t="str">
        <f t="shared" si="406"/>
        <v>PASS</v>
      </c>
      <c r="P2938" t="str">
        <f t="shared" si="407"/>
        <v>PASS</v>
      </c>
      <c r="Q2938" t="str">
        <f t="shared" si="408"/>
        <v>PASS</v>
      </c>
      <c r="R2938" t="str">
        <f t="shared" si="409"/>
        <v>PASS</v>
      </c>
      <c r="S2938" t="str">
        <f t="shared" si="410"/>
        <v>PASS</v>
      </c>
      <c r="T2938">
        <f t="shared" si="411"/>
        <v>100</v>
      </c>
      <c r="U2938" t="str">
        <f t="shared" si="412"/>
        <v>Low</v>
      </c>
      <c r="V2938" t="str">
        <f t="shared" si="413"/>
        <v>Clean</v>
      </c>
    </row>
    <row r="2939" spans="1:22" x14ac:dyDescent="0.3">
      <c r="A2939" t="str">
        <f>Raw_Data!A2939</f>
        <v>6247248</v>
      </c>
      <c r="B2939">
        <f>Raw_Data!B2939</f>
        <v>45685</v>
      </c>
      <c r="C2939" t="str">
        <f>Raw_Data!C2939</f>
        <v>ABACAVIR 300 MG TABLET</v>
      </c>
      <c r="D2939" t="str">
        <f>Raw_Data!D2939</f>
        <v>65862007360</v>
      </c>
      <c r="E2939" t="str">
        <f>Raw_Data!E2939</f>
        <v>GONZALEZ, ANDREA</v>
      </c>
      <c r="F2939" t="str">
        <f>Raw_Data!F2939</f>
        <v>1336176403</v>
      </c>
      <c r="G2939" t="str">
        <f>Raw_Data!H2939</f>
        <v>0</v>
      </c>
      <c r="H2939">
        <f>IFERROR(VLOOKUP(G2939,Store_Map!$A$2:$I$100,3,FALSE),"")</f>
        <v>0</v>
      </c>
      <c r="I2939">
        <f>IFERROR(VLOOKUP(G2939,Store_Map!$A$2:$I$100,4,FALSE),"")</f>
        <v>0</v>
      </c>
      <c r="J2939">
        <f>IFERROR(VLOOKUP(G2939,Store_Map!$A$2:$I$100,5,FALSE),"")</f>
        <v>0</v>
      </c>
      <c r="K2939">
        <f>IFERROR(VLOOKUP(G2939,Store_Map!$A$2:$I$100,6,FALSE),"")</f>
        <v>0</v>
      </c>
      <c r="L2939">
        <f>IFERROR(VLOOKUP(G2939,Store_Map!$A$2:$I$100,7,FALSE),"")</f>
        <v>0</v>
      </c>
      <c r="M2939">
        <f>IFERROR(VLOOKUP(G2939,Store_Map!$A$2:$I$100,8,FALSE),"")</f>
        <v>0</v>
      </c>
      <c r="N2939">
        <f t="shared" si="405"/>
        <v>0</v>
      </c>
      <c r="O2939" t="str">
        <f t="shared" si="406"/>
        <v>PASS</v>
      </c>
      <c r="P2939" t="str">
        <f t="shared" si="407"/>
        <v>PASS</v>
      </c>
      <c r="Q2939" t="str">
        <f t="shared" si="408"/>
        <v>PASS</v>
      </c>
      <c r="R2939" t="str">
        <f t="shared" si="409"/>
        <v>PASS</v>
      </c>
      <c r="S2939" t="str">
        <f t="shared" si="410"/>
        <v>PASS</v>
      </c>
      <c r="T2939">
        <f t="shared" si="411"/>
        <v>100</v>
      </c>
      <c r="U2939" t="str">
        <f t="shared" si="412"/>
        <v>Low</v>
      </c>
      <c r="V2939" t="str">
        <f t="shared" si="413"/>
        <v>Clean</v>
      </c>
    </row>
    <row r="2940" spans="1:22" x14ac:dyDescent="0.3">
      <c r="A2940" t="str">
        <f>Raw_Data!A2940</f>
        <v>6247246</v>
      </c>
      <c r="B2940">
        <f>Raw_Data!B2940</f>
        <v>45685</v>
      </c>
      <c r="C2940" t="str">
        <f>Raw_Data!C2940</f>
        <v>ISENTRESS 400 MG TABLET</v>
      </c>
      <c r="D2940" t="str">
        <f>Raw_Data!D2940</f>
        <v>6022761</v>
      </c>
      <c r="E2940" t="str">
        <f>Raw_Data!E2940</f>
        <v>GONZALEZ, ANDREA</v>
      </c>
      <c r="F2940" t="str">
        <f>Raw_Data!F2940</f>
        <v>1336176403</v>
      </c>
      <c r="G2940" t="str">
        <f>Raw_Data!H2940</f>
        <v>0</v>
      </c>
      <c r="H2940">
        <f>IFERROR(VLOOKUP(G2940,Store_Map!$A$2:$I$100,3,FALSE),"")</f>
        <v>0</v>
      </c>
      <c r="I2940">
        <f>IFERROR(VLOOKUP(G2940,Store_Map!$A$2:$I$100,4,FALSE),"")</f>
        <v>0</v>
      </c>
      <c r="J2940">
        <f>IFERROR(VLOOKUP(G2940,Store_Map!$A$2:$I$100,5,FALSE),"")</f>
        <v>0</v>
      </c>
      <c r="K2940">
        <f>IFERROR(VLOOKUP(G2940,Store_Map!$A$2:$I$100,6,FALSE),"")</f>
        <v>0</v>
      </c>
      <c r="L2940">
        <f>IFERROR(VLOOKUP(G2940,Store_Map!$A$2:$I$100,7,FALSE),"")</f>
        <v>0</v>
      </c>
      <c r="M2940">
        <f>IFERROR(VLOOKUP(G2940,Store_Map!$A$2:$I$100,8,FALSE),"")</f>
        <v>0</v>
      </c>
      <c r="N2940">
        <f t="shared" si="405"/>
        <v>0</v>
      </c>
      <c r="O2940" t="str">
        <f t="shared" si="406"/>
        <v>PASS</v>
      </c>
      <c r="P2940" t="str">
        <f t="shared" si="407"/>
        <v>REVIEW</v>
      </c>
      <c r="Q2940" t="str">
        <f t="shared" si="408"/>
        <v>PASS</v>
      </c>
      <c r="R2940" t="str">
        <f t="shared" si="409"/>
        <v>PASS</v>
      </c>
      <c r="S2940" t="str">
        <f t="shared" si="410"/>
        <v>REVIEW</v>
      </c>
      <c r="T2940">
        <f t="shared" si="411"/>
        <v>90</v>
      </c>
      <c r="U2940" t="str">
        <f t="shared" si="412"/>
        <v>Low</v>
      </c>
      <c r="V2940" t="str">
        <f t="shared" si="413"/>
        <v>Invalid NDC</v>
      </c>
    </row>
    <row r="2941" spans="1:22" x14ac:dyDescent="0.3">
      <c r="A2941" t="str">
        <f>Raw_Data!A2941</f>
        <v>6251912</v>
      </c>
      <c r="B2941">
        <f>Raw_Data!B2941</f>
        <v>45685</v>
      </c>
      <c r="C2941" t="str">
        <f>Raw_Data!C2941</f>
        <v>LOSARTAN-HCTZ 100-12.5 MG T</v>
      </c>
      <c r="D2941" t="str">
        <f>Raw_Data!D2941</f>
        <v>65862046990</v>
      </c>
      <c r="E2941" t="str">
        <f>Raw_Data!E2941</f>
        <v>YASIN, NURA</v>
      </c>
      <c r="F2941" t="str">
        <f>Raw_Data!F2941</f>
        <v>1265518567</v>
      </c>
      <c r="G2941" t="str">
        <f>Raw_Data!H2941</f>
        <v>0</v>
      </c>
      <c r="H2941">
        <f>IFERROR(VLOOKUP(G2941,Store_Map!$A$2:$I$100,3,FALSE),"")</f>
        <v>0</v>
      </c>
      <c r="I2941">
        <f>IFERROR(VLOOKUP(G2941,Store_Map!$A$2:$I$100,4,FALSE),"")</f>
        <v>0</v>
      </c>
      <c r="J2941">
        <f>IFERROR(VLOOKUP(G2941,Store_Map!$A$2:$I$100,5,FALSE),"")</f>
        <v>0</v>
      </c>
      <c r="K2941">
        <f>IFERROR(VLOOKUP(G2941,Store_Map!$A$2:$I$100,6,FALSE),"")</f>
        <v>0</v>
      </c>
      <c r="L2941">
        <f>IFERROR(VLOOKUP(G2941,Store_Map!$A$2:$I$100,7,FALSE),"")</f>
        <v>0</v>
      </c>
      <c r="M2941">
        <f>IFERROR(VLOOKUP(G2941,Store_Map!$A$2:$I$100,8,FALSE),"")</f>
        <v>0</v>
      </c>
      <c r="N2941">
        <f t="shared" si="405"/>
        <v>0</v>
      </c>
      <c r="O2941" t="str">
        <f t="shared" si="406"/>
        <v>PASS</v>
      </c>
      <c r="P2941" t="str">
        <f t="shared" si="407"/>
        <v>PASS</v>
      </c>
      <c r="Q2941" t="str">
        <f t="shared" si="408"/>
        <v>PASS</v>
      </c>
      <c r="R2941" t="str">
        <f t="shared" si="409"/>
        <v>PASS</v>
      </c>
      <c r="S2941" t="str">
        <f t="shared" si="410"/>
        <v>PASS</v>
      </c>
      <c r="T2941">
        <f t="shared" si="411"/>
        <v>100</v>
      </c>
      <c r="U2941" t="str">
        <f t="shared" si="412"/>
        <v>Low</v>
      </c>
      <c r="V2941" t="str">
        <f t="shared" si="413"/>
        <v>Clean</v>
      </c>
    </row>
    <row r="2942" spans="1:22" x14ac:dyDescent="0.3">
      <c r="A2942" t="str">
        <f>Raw_Data!A2942</f>
        <v>6252374</v>
      </c>
      <c r="B2942">
        <f>Raw_Data!B2942</f>
        <v>45685</v>
      </c>
      <c r="C2942" t="str">
        <f>Raw_Data!C2942</f>
        <v>CYCLOBENZAPRINE 10 MG TABLE</v>
      </c>
      <c r="D2942" t="str">
        <f>Raw_Data!D2942</f>
        <v>69097084615</v>
      </c>
      <c r="E2942" t="str">
        <f>Raw_Data!E2942</f>
        <v>YASIN, NURA</v>
      </c>
      <c r="F2942" t="str">
        <f>Raw_Data!F2942</f>
        <v>1265518567</v>
      </c>
      <c r="G2942" t="str">
        <f>Raw_Data!H2942</f>
        <v>0</v>
      </c>
      <c r="H2942">
        <f>IFERROR(VLOOKUP(G2942,Store_Map!$A$2:$I$100,3,FALSE),"")</f>
        <v>0</v>
      </c>
      <c r="I2942">
        <f>IFERROR(VLOOKUP(G2942,Store_Map!$A$2:$I$100,4,FALSE),"")</f>
        <v>0</v>
      </c>
      <c r="J2942">
        <f>IFERROR(VLOOKUP(G2942,Store_Map!$A$2:$I$100,5,FALSE),"")</f>
        <v>0</v>
      </c>
      <c r="K2942">
        <f>IFERROR(VLOOKUP(G2942,Store_Map!$A$2:$I$100,6,FALSE),"")</f>
        <v>0</v>
      </c>
      <c r="L2942">
        <f>IFERROR(VLOOKUP(G2942,Store_Map!$A$2:$I$100,7,FALSE),"")</f>
        <v>0</v>
      </c>
      <c r="M2942">
        <f>IFERROR(VLOOKUP(G2942,Store_Map!$A$2:$I$100,8,FALSE),"")</f>
        <v>0</v>
      </c>
      <c r="N2942">
        <f t="shared" si="405"/>
        <v>0</v>
      </c>
      <c r="O2942" t="str">
        <f t="shared" si="406"/>
        <v>PASS</v>
      </c>
      <c r="P2942" t="str">
        <f t="shared" si="407"/>
        <v>PASS</v>
      </c>
      <c r="Q2942" t="str">
        <f t="shared" si="408"/>
        <v>PASS</v>
      </c>
      <c r="R2942" t="str">
        <f t="shared" si="409"/>
        <v>PASS</v>
      </c>
      <c r="S2942" t="str">
        <f t="shared" si="410"/>
        <v>PASS</v>
      </c>
      <c r="T2942">
        <f t="shared" si="411"/>
        <v>100</v>
      </c>
      <c r="U2942" t="str">
        <f t="shared" si="412"/>
        <v>Low</v>
      </c>
      <c r="V2942" t="str">
        <f t="shared" si="413"/>
        <v>Clean</v>
      </c>
    </row>
    <row r="2943" spans="1:22" x14ac:dyDescent="0.3">
      <c r="A2943" t="str">
        <f>Raw_Data!A2943</f>
        <v>6251200</v>
      </c>
      <c r="B2943">
        <f>Raw_Data!B2943</f>
        <v>45685</v>
      </c>
      <c r="C2943" t="str">
        <f>Raw_Data!C2943</f>
        <v>HYDROXYZINE PAM 50 MG CAP</v>
      </c>
      <c r="D2943" t="str">
        <f>Raw_Data!D2943</f>
        <v>185067605</v>
      </c>
      <c r="E2943" t="str">
        <f>Raw_Data!E2943</f>
        <v>GIBBS, JON</v>
      </c>
      <c r="F2943" t="str">
        <f>Raw_Data!F2943</f>
        <v>1700896156</v>
      </c>
      <c r="G2943" t="str">
        <f>Raw_Data!H2943</f>
        <v>0</v>
      </c>
      <c r="H2943">
        <f>IFERROR(VLOOKUP(G2943,Store_Map!$A$2:$I$100,3,FALSE),"")</f>
        <v>0</v>
      </c>
      <c r="I2943">
        <f>IFERROR(VLOOKUP(G2943,Store_Map!$A$2:$I$100,4,FALSE),"")</f>
        <v>0</v>
      </c>
      <c r="J2943">
        <f>IFERROR(VLOOKUP(G2943,Store_Map!$A$2:$I$100,5,FALSE),"")</f>
        <v>0</v>
      </c>
      <c r="K2943">
        <f>IFERROR(VLOOKUP(G2943,Store_Map!$A$2:$I$100,6,FALSE),"")</f>
        <v>0</v>
      </c>
      <c r="L2943">
        <f>IFERROR(VLOOKUP(G2943,Store_Map!$A$2:$I$100,7,FALSE),"")</f>
        <v>0</v>
      </c>
      <c r="M2943">
        <f>IFERROR(VLOOKUP(G2943,Store_Map!$A$2:$I$100,8,FALSE),"")</f>
        <v>0</v>
      </c>
      <c r="N2943">
        <f t="shared" si="405"/>
        <v>0</v>
      </c>
      <c r="O2943" t="str">
        <f t="shared" si="406"/>
        <v>PASS</v>
      </c>
      <c r="P2943" t="str">
        <f t="shared" si="407"/>
        <v>REVIEW</v>
      </c>
      <c r="Q2943" t="str">
        <f t="shared" si="408"/>
        <v>PASS</v>
      </c>
      <c r="R2943" t="str">
        <f t="shared" si="409"/>
        <v>PASS</v>
      </c>
      <c r="S2943" t="str">
        <f t="shared" si="410"/>
        <v>REVIEW</v>
      </c>
      <c r="T2943">
        <f t="shared" si="411"/>
        <v>90</v>
      </c>
      <c r="U2943" t="str">
        <f t="shared" si="412"/>
        <v>Low</v>
      </c>
      <c r="V2943" t="str">
        <f t="shared" si="413"/>
        <v>Invalid NDC</v>
      </c>
    </row>
    <row r="2944" spans="1:22" x14ac:dyDescent="0.3">
      <c r="A2944" t="str">
        <f>Raw_Data!A2944</f>
        <v>6251197</v>
      </c>
      <c r="B2944">
        <f>Raw_Data!B2944</f>
        <v>45685</v>
      </c>
      <c r="C2944" t="str">
        <f>Raw_Data!C2944</f>
        <v>FENOFIBRATE 54 MG TABLET</v>
      </c>
      <c r="D2944" t="str">
        <f>Raw_Data!D2944</f>
        <v>27241011603</v>
      </c>
      <c r="E2944" t="str">
        <f>Raw_Data!E2944</f>
        <v>GIBBS, JON</v>
      </c>
      <c r="F2944" t="str">
        <f>Raw_Data!F2944</f>
        <v>1700896156</v>
      </c>
      <c r="G2944" t="str">
        <f>Raw_Data!H2944</f>
        <v>0</v>
      </c>
      <c r="H2944">
        <f>IFERROR(VLOOKUP(G2944,Store_Map!$A$2:$I$100,3,FALSE),"")</f>
        <v>0</v>
      </c>
      <c r="I2944">
        <f>IFERROR(VLOOKUP(G2944,Store_Map!$A$2:$I$100,4,FALSE),"")</f>
        <v>0</v>
      </c>
      <c r="J2944">
        <f>IFERROR(VLOOKUP(G2944,Store_Map!$A$2:$I$100,5,FALSE),"")</f>
        <v>0</v>
      </c>
      <c r="K2944">
        <f>IFERROR(VLOOKUP(G2944,Store_Map!$A$2:$I$100,6,FALSE),"")</f>
        <v>0</v>
      </c>
      <c r="L2944">
        <f>IFERROR(VLOOKUP(G2944,Store_Map!$A$2:$I$100,7,FALSE),"")</f>
        <v>0</v>
      </c>
      <c r="M2944">
        <f>IFERROR(VLOOKUP(G2944,Store_Map!$A$2:$I$100,8,FALSE),"")</f>
        <v>0</v>
      </c>
      <c r="N2944">
        <f t="shared" si="405"/>
        <v>0</v>
      </c>
      <c r="O2944" t="str">
        <f t="shared" si="406"/>
        <v>PASS</v>
      </c>
      <c r="P2944" t="str">
        <f t="shared" si="407"/>
        <v>PASS</v>
      </c>
      <c r="Q2944" t="str">
        <f t="shared" si="408"/>
        <v>PASS</v>
      </c>
      <c r="R2944" t="str">
        <f t="shared" si="409"/>
        <v>PASS</v>
      </c>
      <c r="S2944" t="str">
        <f t="shared" si="410"/>
        <v>PASS</v>
      </c>
      <c r="T2944">
        <f t="shared" si="411"/>
        <v>100</v>
      </c>
      <c r="U2944" t="str">
        <f t="shared" si="412"/>
        <v>Low</v>
      </c>
      <c r="V2944" t="str">
        <f t="shared" si="413"/>
        <v>Clean</v>
      </c>
    </row>
    <row r="2945" spans="1:22" x14ac:dyDescent="0.3">
      <c r="A2945" t="str">
        <f>Raw_Data!A2945</f>
        <v>6251296</v>
      </c>
      <c r="B2945">
        <f>Raw_Data!B2945</f>
        <v>45685</v>
      </c>
      <c r="C2945" t="str">
        <f>Raw_Data!C2945</f>
        <v>DEXCOM G7 SENSOR</v>
      </c>
      <c r="D2945" t="str">
        <f>Raw_Data!D2945</f>
        <v>8627007701</v>
      </c>
      <c r="E2945" t="str">
        <f>Raw_Data!E2945</f>
        <v>GIBBS, JON</v>
      </c>
      <c r="F2945" t="str">
        <f>Raw_Data!F2945</f>
        <v>1700896156</v>
      </c>
      <c r="G2945" t="str">
        <f>Raw_Data!H2945</f>
        <v>0</v>
      </c>
      <c r="H2945">
        <f>IFERROR(VLOOKUP(G2945,Store_Map!$A$2:$I$100,3,FALSE),"")</f>
        <v>0</v>
      </c>
      <c r="I2945">
        <f>IFERROR(VLOOKUP(G2945,Store_Map!$A$2:$I$100,4,FALSE),"")</f>
        <v>0</v>
      </c>
      <c r="J2945">
        <f>IFERROR(VLOOKUP(G2945,Store_Map!$A$2:$I$100,5,FALSE),"")</f>
        <v>0</v>
      </c>
      <c r="K2945">
        <f>IFERROR(VLOOKUP(G2945,Store_Map!$A$2:$I$100,6,FALSE),"")</f>
        <v>0</v>
      </c>
      <c r="L2945">
        <f>IFERROR(VLOOKUP(G2945,Store_Map!$A$2:$I$100,7,FALSE),"")</f>
        <v>0</v>
      </c>
      <c r="M2945">
        <f>IFERROR(VLOOKUP(G2945,Store_Map!$A$2:$I$100,8,FALSE),"")</f>
        <v>0</v>
      </c>
      <c r="N2945">
        <f t="shared" si="405"/>
        <v>0</v>
      </c>
      <c r="O2945" t="str">
        <f t="shared" si="406"/>
        <v>PASS</v>
      </c>
      <c r="P2945" t="str">
        <f t="shared" si="407"/>
        <v>PASS</v>
      </c>
      <c r="Q2945" t="str">
        <f t="shared" si="408"/>
        <v>PASS</v>
      </c>
      <c r="R2945" t="str">
        <f t="shared" si="409"/>
        <v>PASS</v>
      </c>
      <c r="S2945" t="str">
        <f t="shared" si="410"/>
        <v>PASS</v>
      </c>
      <c r="T2945">
        <f t="shared" si="411"/>
        <v>100</v>
      </c>
      <c r="U2945" t="str">
        <f t="shared" si="412"/>
        <v>Low</v>
      </c>
      <c r="V2945" t="str">
        <f t="shared" si="413"/>
        <v>Clean</v>
      </c>
    </row>
    <row r="2946" spans="1:22" x14ac:dyDescent="0.3">
      <c r="A2946" t="str">
        <f>Raw_Data!A2946</f>
        <v>6251109</v>
      </c>
      <c r="B2946">
        <f>Raw_Data!B2946</f>
        <v>45685</v>
      </c>
      <c r="C2946" t="str">
        <f>Raw_Data!C2946</f>
        <v>ATORVASTATIN 20 MG TABLET</v>
      </c>
      <c r="D2946" t="str">
        <f>Raw_Data!D2946</f>
        <v>60505257908</v>
      </c>
      <c r="E2946" t="str">
        <f>Raw_Data!E2946</f>
        <v>YASIN, NURA</v>
      </c>
      <c r="F2946" t="str">
        <f>Raw_Data!F2946</f>
        <v>1265518567</v>
      </c>
      <c r="G2946" t="str">
        <f>Raw_Data!H2946</f>
        <v>0</v>
      </c>
      <c r="H2946">
        <f>IFERROR(VLOOKUP(G2946,Store_Map!$A$2:$I$100,3,FALSE),"")</f>
        <v>0</v>
      </c>
      <c r="I2946">
        <f>IFERROR(VLOOKUP(G2946,Store_Map!$A$2:$I$100,4,FALSE),"")</f>
        <v>0</v>
      </c>
      <c r="J2946">
        <f>IFERROR(VLOOKUP(G2946,Store_Map!$A$2:$I$100,5,FALSE),"")</f>
        <v>0</v>
      </c>
      <c r="K2946">
        <f>IFERROR(VLOOKUP(G2946,Store_Map!$A$2:$I$100,6,FALSE),"")</f>
        <v>0</v>
      </c>
      <c r="L2946">
        <f>IFERROR(VLOOKUP(G2946,Store_Map!$A$2:$I$100,7,FALSE),"")</f>
        <v>0</v>
      </c>
      <c r="M2946">
        <f>IFERROR(VLOOKUP(G2946,Store_Map!$A$2:$I$100,8,FALSE),"")</f>
        <v>0</v>
      </c>
      <c r="N2946">
        <f t="shared" ref="N2946:N3009" si="414">COUNTBLANK(A2946:M2946)</f>
        <v>0</v>
      </c>
      <c r="O2946" t="str">
        <f t="shared" ref="O2946:O3009" si="415">IF(AND(F2946&lt;&gt;"",LEN(F2946)=10,ISNUMBER(--F2946)),"PASS","REVIEW")</f>
        <v>PASS</v>
      </c>
      <c r="P2946" t="str">
        <f t="shared" ref="P2946:P3009" si="416">IF(AND(D2946&lt;&gt;"",OR(LEN(D2946)=10,LEN(D2946)=11),ISNUMBER(--D2946)),"PASS","REVIEW")</f>
        <v>PASS</v>
      </c>
      <c r="Q2946" t="str">
        <f t="shared" ref="Q2946:Q3009" si="417">IF(H2946&lt;&gt;"","PASS","REVIEW")</f>
        <v>PASS</v>
      </c>
      <c r="R2946" t="str">
        <f t="shared" ref="R2946:R3009" si="418">IF(AND(I2946&lt;&gt;"",J2946&lt;&gt;"",K2946&lt;&gt;"",L2946&lt;&gt;"",M2946&lt;&gt;""),"PASS","REVIEW")</f>
        <v>PASS</v>
      </c>
      <c r="S2946" t="str">
        <f t="shared" ref="S2946:S3009" si="419">IF(OR(N2946&gt;0,O2946="REVIEW",P2946="REVIEW",Q2946="REVIEW",R2946="REVIEW"),"REVIEW","PASS")</f>
        <v>PASS</v>
      </c>
      <c r="T2946">
        <f t="shared" ref="T2946:T3009" si="420">MAX(0,100-(N2946*5)-IF(O2946="REVIEW",15,0)-IF(P2946="REVIEW",10,0)-IF(Q2946="REVIEW",10,0)-IF(R2946="REVIEW",20,0))</f>
        <v>100</v>
      </c>
      <c r="U2946" t="str">
        <f t="shared" ref="U2946:U3009" si="421">IF(T2946&gt;=90,"Low",IF(T2946&gt;=70,"Medium","High"))</f>
        <v>Low</v>
      </c>
      <c r="V2946" t="str">
        <f t="shared" ref="V2946:V3009" si="422">IF(N2946&gt;0,"Missing required fields",IF(O2946="REVIEW","Invalid provider NPI",IF(P2946="REVIEW","Invalid NDC",IF(Q2946="REVIEW","Store mapping incomplete",IF(R2946="REVIEW","Entity mapping incomplete","Clean")))))</f>
        <v>Clean</v>
      </c>
    </row>
    <row r="2947" spans="1:22" x14ac:dyDescent="0.3">
      <c r="A2947" t="str">
        <f>Raw_Data!A2947</f>
        <v>6237030</v>
      </c>
      <c r="B2947">
        <f>Raw_Data!B2947</f>
        <v>45685</v>
      </c>
      <c r="C2947" t="str">
        <f>Raw_Data!C2947</f>
        <v>BACLOFEN 10 MG TABLET</v>
      </c>
      <c r="D2947" t="str">
        <f>Raw_Data!D2947</f>
        <v>52817032000</v>
      </c>
      <c r="E2947" t="str">
        <f>Raw_Data!E2947</f>
        <v>BYNE, EDMUND</v>
      </c>
      <c r="F2947" t="str">
        <f>Raw_Data!F2947</f>
        <v>1033186648</v>
      </c>
      <c r="G2947" t="str">
        <f>Raw_Data!H2947</f>
        <v>0</v>
      </c>
      <c r="H2947">
        <f>IFERROR(VLOOKUP(G2947,Store_Map!$A$2:$I$100,3,FALSE),"")</f>
        <v>0</v>
      </c>
      <c r="I2947">
        <f>IFERROR(VLOOKUP(G2947,Store_Map!$A$2:$I$100,4,FALSE),"")</f>
        <v>0</v>
      </c>
      <c r="J2947">
        <f>IFERROR(VLOOKUP(G2947,Store_Map!$A$2:$I$100,5,FALSE),"")</f>
        <v>0</v>
      </c>
      <c r="K2947">
        <f>IFERROR(VLOOKUP(G2947,Store_Map!$A$2:$I$100,6,FALSE),"")</f>
        <v>0</v>
      </c>
      <c r="L2947">
        <f>IFERROR(VLOOKUP(G2947,Store_Map!$A$2:$I$100,7,FALSE),"")</f>
        <v>0</v>
      </c>
      <c r="M2947">
        <f>IFERROR(VLOOKUP(G2947,Store_Map!$A$2:$I$100,8,FALSE),"")</f>
        <v>0</v>
      </c>
      <c r="N2947">
        <f t="shared" si="414"/>
        <v>0</v>
      </c>
      <c r="O2947" t="str">
        <f t="shared" si="415"/>
        <v>PASS</v>
      </c>
      <c r="P2947" t="str">
        <f t="shared" si="416"/>
        <v>PASS</v>
      </c>
      <c r="Q2947" t="str">
        <f t="shared" si="417"/>
        <v>PASS</v>
      </c>
      <c r="R2947" t="str">
        <f t="shared" si="418"/>
        <v>PASS</v>
      </c>
      <c r="S2947" t="str">
        <f t="shared" si="419"/>
        <v>PASS</v>
      </c>
      <c r="T2947">
        <f t="shared" si="420"/>
        <v>100</v>
      </c>
      <c r="U2947" t="str">
        <f t="shared" si="421"/>
        <v>Low</v>
      </c>
      <c r="V2947" t="str">
        <f t="shared" si="422"/>
        <v>Clean</v>
      </c>
    </row>
    <row r="2948" spans="1:22" x14ac:dyDescent="0.3">
      <c r="A2948" t="str">
        <f>Raw_Data!A2948</f>
        <v>6248924</v>
      </c>
      <c r="B2948">
        <f>Raw_Data!B2948</f>
        <v>45685</v>
      </c>
      <c r="C2948" t="str">
        <f>Raw_Data!C2948</f>
        <v>ALBUTEROL HFA 90 MCG INHALE</v>
      </c>
      <c r="D2948" t="str">
        <f>Raw_Data!D2948</f>
        <v>93317431</v>
      </c>
      <c r="E2948" t="str">
        <f>Raw_Data!E2948</f>
        <v>BYNE, EDMUND</v>
      </c>
      <c r="F2948" t="str">
        <f>Raw_Data!F2948</f>
        <v>1033186648</v>
      </c>
      <c r="G2948" t="str">
        <f>Raw_Data!H2948</f>
        <v>0</v>
      </c>
      <c r="H2948">
        <f>IFERROR(VLOOKUP(G2948,Store_Map!$A$2:$I$100,3,FALSE),"")</f>
        <v>0</v>
      </c>
      <c r="I2948">
        <f>IFERROR(VLOOKUP(G2948,Store_Map!$A$2:$I$100,4,FALSE),"")</f>
        <v>0</v>
      </c>
      <c r="J2948">
        <f>IFERROR(VLOOKUP(G2948,Store_Map!$A$2:$I$100,5,FALSE),"")</f>
        <v>0</v>
      </c>
      <c r="K2948">
        <f>IFERROR(VLOOKUP(G2948,Store_Map!$A$2:$I$100,6,FALSE),"")</f>
        <v>0</v>
      </c>
      <c r="L2948">
        <f>IFERROR(VLOOKUP(G2948,Store_Map!$A$2:$I$100,7,FALSE),"")</f>
        <v>0</v>
      </c>
      <c r="M2948">
        <f>IFERROR(VLOOKUP(G2948,Store_Map!$A$2:$I$100,8,FALSE),"")</f>
        <v>0</v>
      </c>
      <c r="N2948">
        <f t="shared" si="414"/>
        <v>0</v>
      </c>
      <c r="O2948" t="str">
        <f t="shared" si="415"/>
        <v>PASS</v>
      </c>
      <c r="P2948" t="str">
        <f t="shared" si="416"/>
        <v>REVIEW</v>
      </c>
      <c r="Q2948" t="str">
        <f t="shared" si="417"/>
        <v>PASS</v>
      </c>
      <c r="R2948" t="str">
        <f t="shared" si="418"/>
        <v>PASS</v>
      </c>
      <c r="S2948" t="str">
        <f t="shared" si="419"/>
        <v>REVIEW</v>
      </c>
      <c r="T2948">
        <f t="shared" si="420"/>
        <v>90</v>
      </c>
      <c r="U2948" t="str">
        <f t="shared" si="421"/>
        <v>Low</v>
      </c>
      <c r="V2948" t="str">
        <f t="shared" si="422"/>
        <v>Invalid NDC</v>
      </c>
    </row>
    <row r="2949" spans="1:22" x14ac:dyDescent="0.3">
      <c r="A2949" t="str">
        <f>Raw_Data!A2949</f>
        <v>6248430</v>
      </c>
      <c r="B2949">
        <f>Raw_Data!B2949</f>
        <v>45685</v>
      </c>
      <c r="C2949" t="str">
        <f>Raw_Data!C2949</f>
        <v>IRBESARTAN 150 MG TABLET</v>
      </c>
      <c r="D2949" t="str">
        <f>Raw_Data!D2949</f>
        <v>31722073030</v>
      </c>
      <c r="E2949" t="str">
        <f>Raw_Data!E2949</f>
        <v>BYNE, EDMUND</v>
      </c>
      <c r="F2949" t="str">
        <f>Raw_Data!F2949</f>
        <v>1033186648</v>
      </c>
      <c r="G2949" t="str">
        <f>Raw_Data!H2949</f>
        <v>0</v>
      </c>
      <c r="H2949">
        <f>IFERROR(VLOOKUP(G2949,Store_Map!$A$2:$I$100,3,FALSE),"")</f>
        <v>0</v>
      </c>
      <c r="I2949">
        <f>IFERROR(VLOOKUP(G2949,Store_Map!$A$2:$I$100,4,FALSE),"")</f>
        <v>0</v>
      </c>
      <c r="J2949">
        <f>IFERROR(VLOOKUP(G2949,Store_Map!$A$2:$I$100,5,FALSE),"")</f>
        <v>0</v>
      </c>
      <c r="K2949">
        <f>IFERROR(VLOOKUP(G2949,Store_Map!$A$2:$I$100,6,FALSE),"")</f>
        <v>0</v>
      </c>
      <c r="L2949">
        <f>IFERROR(VLOOKUP(G2949,Store_Map!$A$2:$I$100,7,FALSE),"")</f>
        <v>0</v>
      </c>
      <c r="M2949">
        <f>IFERROR(VLOOKUP(G2949,Store_Map!$A$2:$I$100,8,FALSE),"")</f>
        <v>0</v>
      </c>
      <c r="N2949">
        <f t="shared" si="414"/>
        <v>0</v>
      </c>
      <c r="O2949" t="str">
        <f t="shared" si="415"/>
        <v>PASS</v>
      </c>
      <c r="P2949" t="str">
        <f t="shared" si="416"/>
        <v>PASS</v>
      </c>
      <c r="Q2949" t="str">
        <f t="shared" si="417"/>
        <v>PASS</v>
      </c>
      <c r="R2949" t="str">
        <f t="shared" si="418"/>
        <v>PASS</v>
      </c>
      <c r="S2949" t="str">
        <f t="shared" si="419"/>
        <v>PASS</v>
      </c>
      <c r="T2949">
        <f t="shared" si="420"/>
        <v>100</v>
      </c>
      <c r="U2949" t="str">
        <f t="shared" si="421"/>
        <v>Low</v>
      </c>
      <c r="V2949" t="str">
        <f t="shared" si="422"/>
        <v>Clean</v>
      </c>
    </row>
    <row r="2950" spans="1:22" x14ac:dyDescent="0.3">
      <c r="A2950" t="str">
        <f>Raw_Data!A2950</f>
        <v>6244828</v>
      </c>
      <c r="B2950">
        <f>Raw_Data!B2950</f>
        <v>45685</v>
      </c>
      <c r="C2950" t="str">
        <f>Raw_Data!C2950</f>
        <v>LOSARTAN POTASSIUM 50 MG TA</v>
      </c>
      <c r="D2950" t="str">
        <f>Raw_Data!D2950</f>
        <v>62332002891</v>
      </c>
      <c r="E2950" t="str">
        <f>Raw_Data!E2950</f>
        <v>BYNE, EDMUND</v>
      </c>
      <c r="F2950" t="str">
        <f>Raw_Data!F2950</f>
        <v>1033186648</v>
      </c>
      <c r="G2950" t="str">
        <f>Raw_Data!H2950</f>
        <v>0</v>
      </c>
      <c r="H2950">
        <f>IFERROR(VLOOKUP(G2950,Store_Map!$A$2:$I$100,3,FALSE),"")</f>
        <v>0</v>
      </c>
      <c r="I2950">
        <f>IFERROR(VLOOKUP(G2950,Store_Map!$A$2:$I$100,4,FALSE),"")</f>
        <v>0</v>
      </c>
      <c r="J2950">
        <f>IFERROR(VLOOKUP(G2950,Store_Map!$A$2:$I$100,5,FALSE),"")</f>
        <v>0</v>
      </c>
      <c r="K2950">
        <f>IFERROR(VLOOKUP(G2950,Store_Map!$A$2:$I$100,6,FALSE),"")</f>
        <v>0</v>
      </c>
      <c r="L2950">
        <f>IFERROR(VLOOKUP(G2950,Store_Map!$A$2:$I$100,7,FALSE),"")</f>
        <v>0</v>
      </c>
      <c r="M2950">
        <f>IFERROR(VLOOKUP(G2950,Store_Map!$A$2:$I$100,8,FALSE),"")</f>
        <v>0</v>
      </c>
      <c r="N2950">
        <f t="shared" si="414"/>
        <v>0</v>
      </c>
      <c r="O2950" t="str">
        <f t="shared" si="415"/>
        <v>PASS</v>
      </c>
      <c r="P2950" t="str">
        <f t="shared" si="416"/>
        <v>PASS</v>
      </c>
      <c r="Q2950" t="str">
        <f t="shared" si="417"/>
        <v>PASS</v>
      </c>
      <c r="R2950" t="str">
        <f t="shared" si="418"/>
        <v>PASS</v>
      </c>
      <c r="S2950" t="str">
        <f t="shared" si="419"/>
        <v>PASS</v>
      </c>
      <c r="T2950">
        <f t="shared" si="420"/>
        <v>100</v>
      </c>
      <c r="U2950" t="str">
        <f t="shared" si="421"/>
        <v>Low</v>
      </c>
      <c r="V2950" t="str">
        <f t="shared" si="422"/>
        <v>Clean</v>
      </c>
    </row>
    <row r="2951" spans="1:22" x14ac:dyDescent="0.3">
      <c r="A2951" t="str">
        <f>Raw_Data!A2951</f>
        <v>6251191</v>
      </c>
      <c r="B2951">
        <f>Raw_Data!B2951</f>
        <v>45685</v>
      </c>
      <c r="C2951" t="str">
        <f>Raw_Data!C2951</f>
        <v>ELIQUIS 5 MG TABLET</v>
      </c>
      <c r="D2951" t="str">
        <f>Raw_Data!D2951</f>
        <v>3089421</v>
      </c>
      <c r="E2951" t="str">
        <f>Raw_Data!E2951</f>
        <v>BYNE, EDMUND</v>
      </c>
      <c r="F2951" t="str">
        <f>Raw_Data!F2951</f>
        <v>1033186648</v>
      </c>
      <c r="G2951" t="str">
        <f>Raw_Data!H2951</f>
        <v>0</v>
      </c>
      <c r="H2951">
        <f>IFERROR(VLOOKUP(G2951,Store_Map!$A$2:$I$100,3,FALSE),"")</f>
        <v>0</v>
      </c>
      <c r="I2951">
        <f>IFERROR(VLOOKUP(G2951,Store_Map!$A$2:$I$100,4,FALSE),"")</f>
        <v>0</v>
      </c>
      <c r="J2951">
        <f>IFERROR(VLOOKUP(G2951,Store_Map!$A$2:$I$100,5,FALSE),"")</f>
        <v>0</v>
      </c>
      <c r="K2951">
        <f>IFERROR(VLOOKUP(G2951,Store_Map!$A$2:$I$100,6,FALSE),"")</f>
        <v>0</v>
      </c>
      <c r="L2951">
        <f>IFERROR(VLOOKUP(G2951,Store_Map!$A$2:$I$100,7,FALSE),"")</f>
        <v>0</v>
      </c>
      <c r="M2951">
        <f>IFERROR(VLOOKUP(G2951,Store_Map!$A$2:$I$100,8,FALSE),"")</f>
        <v>0</v>
      </c>
      <c r="N2951">
        <f t="shared" si="414"/>
        <v>0</v>
      </c>
      <c r="O2951" t="str">
        <f t="shared" si="415"/>
        <v>PASS</v>
      </c>
      <c r="P2951" t="str">
        <f t="shared" si="416"/>
        <v>REVIEW</v>
      </c>
      <c r="Q2951" t="str">
        <f t="shared" si="417"/>
        <v>PASS</v>
      </c>
      <c r="R2951" t="str">
        <f t="shared" si="418"/>
        <v>PASS</v>
      </c>
      <c r="S2951" t="str">
        <f t="shared" si="419"/>
        <v>REVIEW</v>
      </c>
      <c r="T2951">
        <f t="shared" si="420"/>
        <v>90</v>
      </c>
      <c r="U2951" t="str">
        <f t="shared" si="421"/>
        <v>Low</v>
      </c>
      <c r="V2951" t="str">
        <f t="shared" si="422"/>
        <v>Invalid NDC</v>
      </c>
    </row>
    <row r="2952" spans="1:22" x14ac:dyDescent="0.3">
      <c r="A2952" t="str">
        <f>Raw_Data!A2952</f>
        <v>6252641</v>
      </c>
      <c r="B2952">
        <f>Raw_Data!B2952</f>
        <v>45685</v>
      </c>
      <c r="C2952" t="str">
        <f>Raw_Data!C2952</f>
        <v>HYDROCHLOROTHIAZIDE 25 MG T</v>
      </c>
      <c r="D2952" t="str">
        <f>Raw_Data!D2952</f>
        <v>29300012810</v>
      </c>
      <c r="E2952" t="str">
        <f>Raw_Data!E2952</f>
        <v>GIBBS, JON</v>
      </c>
      <c r="F2952" t="str">
        <f>Raw_Data!F2952</f>
        <v>1700896156</v>
      </c>
      <c r="G2952" t="str">
        <f>Raw_Data!H2952</f>
        <v>0</v>
      </c>
      <c r="H2952">
        <f>IFERROR(VLOOKUP(G2952,Store_Map!$A$2:$I$100,3,FALSE),"")</f>
        <v>0</v>
      </c>
      <c r="I2952">
        <f>IFERROR(VLOOKUP(G2952,Store_Map!$A$2:$I$100,4,FALSE),"")</f>
        <v>0</v>
      </c>
      <c r="J2952">
        <f>IFERROR(VLOOKUP(G2952,Store_Map!$A$2:$I$100,5,FALSE),"")</f>
        <v>0</v>
      </c>
      <c r="K2952">
        <f>IFERROR(VLOOKUP(G2952,Store_Map!$A$2:$I$100,6,FALSE),"")</f>
        <v>0</v>
      </c>
      <c r="L2952">
        <f>IFERROR(VLOOKUP(G2952,Store_Map!$A$2:$I$100,7,FALSE),"")</f>
        <v>0</v>
      </c>
      <c r="M2952">
        <f>IFERROR(VLOOKUP(G2952,Store_Map!$A$2:$I$100,8,FALSE),"")</f>
        <v>0</v>
      </c>
      <c r="N2952">
        <f t="shared" si="414"/>
        <v>0</v>
      </c>
      <c r="O2952" t="str">
        <f t="shared" si="415"/>
        <v>PASS</v>
      </c>
      <c r="P2952" t="str">
        <f t="shared" si="416"/>
        <v>PASS</v>
      </c>
      <c r="Q2952" t="str">
        <f t="shared" si="417"/>
        <v>PASS</v>
      </c>
      <c r="R2952" t="str">
        <f t="shared" si="418"/>
        <v>PASS</v>
      </c>
      <c r="S2952" t="str">
        <f t="shared" si="419"/>
        <v>PASS</v>
      </c>
      <c r="T2952">
        <f t="shared" si="420"/>
        <v>100</v>
      </c>
      <c r="U2952" t="str">
        <f t="shared" si="421"/>
        <v>Low</v>
      </c>
      <c r="V2952" t="str">
        <f t="shared" si="422"/>
        <v>Clean</v>
      </c>
    </row>
    <row r="2953" spans="1:22" x14ac:dyDescent="0.3">
      <c r="A2953" t="str">
        <f>Raw_Data!A2953</f>
        <v>6249925</v>
      </c>
      <c r="B2953">
        <f>Raw_Data!B2953</f>
        <v>45685</v>
      </c>
      <c r="C2953" t="str">
        <f>Raw_Data!C2953</f>
        <v>SIMVASTATIN 40 MG TABLET</v>
      </c>
      <c r="D2953" t="str">
        <f>Raw_Data!D2953</f>
        <v>68180046409</v>
      </c>
      <c r="E2953" t="str">
        <f>Raw_Data!E2953</f>
        <v>BYNE, EDMUND</v>
      </c>
      <c r="F2953" t="str">
        <f>Raw_Data!F2953</f>
        <v>1033186648</v>
      </c>
      <c r="G2953" t="str">
        <f>Raw_Data!H2953</f>
        <v>0</v>
      </c>
      <c r="H2953">
        <f>IFERROR(VLOOKUP(G2953,Store_Map!$A$2:$I$100,3,FALSE),"")</f>
        <v>0</v>
      </c>
      <c r="I2953">
        <f>IFERROR(VLOOKUP(G2953,Store_Map!$A$2:$I$100,4,FALSE),"")</f>
        <v>0</v>
      </c>
      <c r="J2953">
        <f>IFERROR(VLOOKUP(G2953,Store_Map!$A$2:$I$100,5,FALSE),"")</f>
        <v>0</v>
      </c>
      <c r="K2953">
        <f>IFERROR(VLOOKUP(G2953,Store_Map!$A$2:$I$100,6,FALSE),"")</f>
        <v>0</v>
      </c>
      <c r="L2953">
        <f>IFERROR(VLOOKUP(G2953,Store_Map!$A$2:$I$100,7,FALSE),"")</f>
        <v>0</v>
      </c>
      <c r="M2953">
        <f>IFERROR(VLOOKUP(G2953,Store_Map!$A$2:$I$100,8,FALSE),"")</f>
        <v>0</v>
      </c>
      <c r="N2953">
        <f t="shared" si="414"/>
        <v>0</v>
      </c>
      <c r="O2953" t="str">
        <f t="shared" si="415"/>
        <v>PASS</v>
      </c>
      <c r="P2953" t="str">
        <f t="shared" si="416"/>
        <v>PASS</v>
      </c>
      <c r="Q2953" t="str">
        <f t="shared" si="417"/>
        <v>PASS</v>
      </c>
      <c r="R2953" t="str">
        <f t="shared" si="418"/>
        <v>PASS</v>
      </c>
      <c r="S2953" t="str">
        <f t="shared" si="419"/>
        <v>PASS</v>
      </c>
      <c r="T2953">
        <f t="shared" si="420"/>
        <v>100</v>
      </c>
      <c r="U2953" t="str">
        <f t="shared" si="421"/>
        <v>Low</v>
      </c>
      <c r="V2953" t="str">
        <f t="shared" si="422"/>
        <v>Clean</v>
      </c>
    </row>
    <row r="2954" spans="1:22" x14ac:dyDescent="0.3">
      <c r="A2954" t="str">
        <f>Raw_Data!A2954</f>
        <v>6251636</v>
      </c>
      <c r="B2954">
        <f>Raw_Data!B2954</f>
        <v>45685</v>
      </c>
      <c r="C2954" t="str">
        <f>Raw_Data!C2954</f>
        <v>LEVETIRACETAM 500 MG TABLET</v>
      </c>
      <c r="D2954" t="str">
        <f>Raw_Data!D2954</f>
        <v>31722053712</v>
      </c>
      <c r="E2954" t="str">
        <f>Raw_Data!E2954</f>
        <v>BYNE, EDMUND</v>
      </c>
      <c r="F2954" t="str">
        <f>Raw_Data!F2954</f>
        <v>1033186648</v>
      </c>
      <c r="G2954" t="str">
        <f>Raw_Data!H2954</f>
        <v>0</v>
      </c>
      <c r="H2954">
        <f>IFERROR(VLOOKUP(G2954,Store_Map!$A$2:$I$100,3,FALSE),"")</f>
        <v>0</v>
      </c>
      <c r="I2954">
        <f>IFERROR(VLOOKUP(G2954,Store_Map!$A$2:$I$100,4,FALSE),"")</f>
        <v>0</v>
      </c>
      <c r="J2954">
        <f>IFERROR(VLOOKUP(G2954,Store_Map!$A$2:$I$100,5,FALSE),"")</f>
        <v>0</v>
      </c>
      <c r="K2954">
        <f>IFERROR(VLOOKUP(G2954,Store_Map!$A$2:$I$100,6,FALSE),"")</f>
        <v>0</v>
      </c>
      <c r="L2954">
        <f>IFERROR(VLOOKUP(G2954,Store_Map!$A$2:$I$100,7,FALSE),"")</f>
        <v>0</v>
      </c>
      <c r="M2954">
        <f>IFERROR(VLOOKUP(G2954,Store_Map!$A$2:$I$100,8,FALSE),"")</f>
        <v>0</v>
      </c>
      <c r="N2954">
        <f t="shared" si="414"/>
        <v>0</v>
      </c>
      <c r="O2954" t="str">
        <f t="shared" si="415"/>
        <v>PASS</v>
      </c>
      <c r="P2954" t="str">
        <f t="shared" si="416"/>
        <v>PASS</v>
      </c>
      <c r="Q2954" t="str">
        <f t="shared" si="417"/>
        <v>PASS</v>
      </c>
      <c r="R2954" t="str">
        <f t="shared" si="418"/>
        <v>PASS</v>
      </c>
      <c r="S2954" t="str">
        <f t="shared" si="419"/>
        <v>PASS</v>
      </c>
      <c r="T2954">
        <f t="shared" si="420"/>
        <v>100</v>
      </c>
      <c r="U2954" t="str">
        <f t="shared" si="421"/>
        <v>Low</v>
      </c>
      <c r="V2954" t="str">
        <f t="shared" si="422"/>
        <v>Clean</v>
      </c>
    </row>
    <row r="2955" spans="1:22" x14ac:dyDescent="0.3">
      <c r="A2955" t="str">
        <f>Raw_Data!A2955</f>
        <v>6251875</v>
      </c>
      <c r="B2955">
        <f>Raw_Data!B2955</f>
        <v>45685</v>
      </c>
      <c r="C2955" t="str">
        <f>Raw_Data!C2955</f>
        <v>MONTELUKAST SOD 10 MG TABLE</v>
      </c>
      <c r="D2955" t="str">
        <f>Raw_Data!D2955</f>
        <v>13668008105</v>
      </c>
      <c r="E2955" t="str">
        <f>Raw_Data!E2955</f>
        <v>AKHTAR, MARIAM</v>
      </c>
      <c r="F2955" t="str">
        <f>Raw_Data!F2955</f>
        <v>1780024596</v>
      </c>
      <c r="G2955" t="str">
        <f>Raw_Data!H2955</f>
        <v>0</v>
      </c>
      <c r="H2955">
        <f>IFERROR(VLOOKUP(G2955,Store_Map!$A$2:$I$100,3,FALSE),"")</f>
        <v>0</v>
      </c>
      <c r="I2955">
        <f>IFERROR(VLOOKUP(G2955,Store_Map!$A$2:$I$100,4,FALSE),"")</f>
        <v>0</v>
      </c>
      <c r="J2955">
        <f>IFERROR(VLOOKUP(G2955,Store_Map!$A$2:$I$100,5,FALSE),"")</f>
        <v>0</v>
      </c>
      <c r="K2955">
        <f>IFERROR(VLOOKUP(G2955,Store_Map!$A$2:$I$100,6,FALSE),"")</f>
        <v>0</v>
      </c>
      <c r="L2955">
        <f>IFERROR(VLOOKUP(G2955,Store_Map!$A$2:$I$100,7,FALSE),"")</f>
        <v>0</v>
      </c>
      <c r="M2955">
        <f>IFERROR(VLOOKUP(G2955,Store_Map!$A$2:$I$100,8,FALSE),"")</f>
        <v>0</v>
      </c>
      <c r="N2955">
        <f t="shared" si="414"/>
        <v>0</v>
      </c>
      <c r="O2955" t="str">
        <f t="shared" si="415"/>
        <v>PASS</v>
      </c>
      <c r="P2955" t="str">
        <f t="shared" si="416"/>
        <v>PASS</v>
      </c>
      <c r="Q2955" t="str">
        <f t="shared" si="417"/>
        <v>PASS</v>
      </c>
      <c r="R2955" t="str">
        <f t="shared" si="418"/>
        <v>PASS</v>
      </c>
      <c r="S2955" t="str">
        <f t="shared" si="419"/>
        <v>PASS</v>
      </c>
      <c r="T2955">
        <f t="shared" si="420"/>
        <v>100</v>
      </c>
      <c r="U2955" t="str">
        <f t="shared" si="421"/>
        <v>Low</v>
      </c>
      <c r="V2955" t="str">
        <f t="shared" si="422"/>
        <v>Clean</v>
      </c>
    </row>
    <row r="2956" spans="1:22" x14ac:dyDescent="0.3">
      <c r="A2956" t="str">
        <f>Raw_Data!A2956</f>
        <v>6252210</v>
      </c>
      <c r="B2956">
        <f>Raw_Data!B2956</f>
        <v>45685</v>
      </c>
      <c r="C2956" t="str">
        <f>Raw_Data!C2956</f>
        <v>MECLIZINE 50 MG TABLET</v>
      </c>
      <c r="D2956" t="str">
        <f>Raw_Data!D2956</f>
        <v>16571066201</v>
      </c>
      <c r="E2956" t="str">
        <f>Raw_Data!E2956</f>
        <v>GIBBS, JON</v>
      </c>
      <c r="F2956" t="str">
        <f>Raw_Data!F2956</f>
        <v>1700896156</v>
      </c>
      <c r="G2956" t="str">
        <f>Raw_Data!H2956</f>
        <v>0</v>
      </c>
      <c r="H2956">
        <f>IFERROR(VLOOKUP(G2956,Store_Map!$A$2:$I$100,3,FALSE),"")</f>
        <v>0</v>
      </c>
      <c r="I2956">
        <f>IFERROR(VLOOKUP(G2956,Store_Map!$A$2:$I$100,4,FALSE),"")</f>
        <v>0</v>
      </c>
      <c r="J2956">
        <f>IFERROR(VLOOKUP(G2956,Store_Map!$A$2:$I$100,5,FALSE),"")</f>
        <v>0</v>
      </c>
      <c r="K2956">
        <f>IFERROR(VLOOKUP(G2956,Store_Map!$A$2:$I$100,6,FALSE),"")</f>
        <v>0</v>
      </c>
      <c r="L2956">
        <f>IFERROR(VLOOKUP(G2956,Store_Map!$A$2:$I$100,7,FALSE),"")</f>
        <v>0</v>
      </c>
      <c r="M2956">
        <f>IFERROR(VLOOKUP(G2956,Store_Map!$A$2:$I$100,8,FALSE),"")</f>
        <v>0</v>
      </c>
      <c r="N2956">
        <f t="shared" si="414"/>
        <v>0</v>
      </c>
      <c r="O2956" t="str">
        <f t="shared" si="415"/>
        <v>PASS</v>
      </c>
      <c r="P2956" t="str">
        <f t="shared" si="416"/>
        <v>PASS</v>
      </c>
      <c r="Q2956" t="str">
        <f t="shared" si="417"/>
        <v>PASS</v>
      </c>
      <c r="R2956" t="str">
        <f t="shared" si="418"/>
        <v>PASS</v>
      </c>
      <c r="S2956" t="str">
        <f t="shared" si="419"/>
        <v>PASS</v>
      </c>
      <c r="T2956">
        <f t="shared" si="420"/>
        <v>100</v>
      </c>
      <c r="U2956" t="str">
        <f t="shared" si="421"/>
        <v>Low</v>
      </c>
      <c r="V2956" t="str">
        <f t="shared" si="422"/>
        <v>Clean</v>
      </c>
    </row>
    <row r="2957" spans="1:22" x14ac:dyDescent="0.3">
      <c r="A2957" t="str">
        <f>Raw_Data!A2957</f>
        <v>6252212</v>
      </c>
      <c r="B2957">
        <f>Raw_Data!B2957</f>
        <v>45685</v>
      </c>
      <c r="C2957" t="str">
        <f>Raw_Data!C2957</f>
        <v>TRAZODONE 50 MG TABLET</v>
      </c>
      <c r="D2957" t="str">
        <f>Raw_Data!D2957</f>
        <v>50111056002</v>
      </c>
      <c r="E2957" t="str">
        <f>Raw_Data!E2957</f>
        <v>GIBBS, JON</v>
      </c>
      <c r="F2957" t="str">
        <f>Raw_Data!F2957</f>
        <v>1700896156</v>
      </c>
      <c r="G2957" t="str">
        <f>Raw_Data!H2957</f>
        <v>0</v>
      </c>
      <c r="H2957">
        <f>IFERROR(VLOOKUP(G2957,Store_Map!$A$2:$I$100,3,FALSE),"")</f>
        <v>0</v>
      </c>
      <c r="I2957">
        <f>IFERROR(VLOOKUP(G2957,Store_Map!$A$2:$I$100,4,FALSE),"")</f>
        <v>0</v>
      </c>
      <c r="J2957">
        <f>IFERROR(VLOOKUP(G2957,Store_Map!$A$2:$I$100,5,FALSE),"")</f>
        <v>0</v>
      </c>
      <c r="K2957">
        <f>IFERROR(VLOOKUP(G2957,Store_Map!$A$2:$I$100,6,FALSE),"")</f>
        <v>0</v>
      </c>
      <c r="L2957">
        <f>IFERROR(VLOOKUP(G2957,Store_Map!$A$2:$I$100,7,FALSE),"")</f>
        <v>0</v>
      </c>
      <c r="M2957">
        <f>IFERROR(VLOOKUP(G2957,Store_Map!$A$2:$I$100,8,FALSE),"")</f>
        <v>0</v>
      </c>
      <c r="N2957">
        <f t="shared" si="414"/>
        <v>0</v>
      </c>
      <c r="O2957" t="str">
        <f t="shared" si="415"/>
        <v>PASS</v>
      </c>
      <c r="P2957" t="str">
        <f t="shared" si="416"/>
        <v>PASS</v>
      </c>
      <c r="Q2957" t="str">
        <f t="shared" si="417"/>
        <v>PASS</v>
      </c>
      <c r="R2957" t="str">
        <f t="shared" si="418"/>
        <v>PASS</v>
      </c>
      <c r="S2957" t="str">
        <f t="shared" si="419"/>
        <v>PASS</v>
      </c>
      <c r="T2957">
        <f t="shared" si="420"/>
        <v>100</v>
      </c>
      <c r="U2957" t="str">
        <f t="shared" si="421"/>
        <v>Low</v>
      </c>
      <c r="V2957" t="str">
        <f t="shared" si="422"/>
        <v>Clean</v>
      </c>
    </row>
    <row r="2958" spans="1:22" x14ac:dyDescent="0.3">
      <c r="A2958" t="str">
        <f>Raw_Data!A2958</f>
        <v>6252213</v>
      </c>
      <c r="B2958">
        <f>Raw_Data!B2958</f>
        <v>45685</v>
      </c>
      <c r="C2958" t="str">
        <f>Raw_Data!C2958</f>
        <v>RABEPRAZOLE SOD DR 20 MG TA</v>
      </c>
      <c r="D2958" t="str">
        <f>Raw_Data!D2958</f>
        <v>62175030232</v>
      </c>
      <c r="E2958" t="str">
        <f>Raw_Data!E2958</f>
        <v>GIBBS, JON</v>
      </c>
      <c r="F2958" t="str">
        <f>Raw_Data!F2958</f>
        <v>1700896156</v>
      </c>
      <c r="G2958" t="str">
        <f>Raw_Data!H2958</f>
        <v>0</v>
      </c>
      <c r="H2958">
        <f>IFERROR(VLOOKUP(G2958,Store_Map!$A$2:$I$100,3,FALSE),"")</f>
        <v>0</v>
      </c>
      <c r="I2958">
        <f>IFERROR(VLOOKUP(G2958,Store_Map!$A$2:$I$100,4,FALSE),"")</f>
        <v>0</v>
      </c>
      <c r="J2958">
        <f>IFERROR(VLOOKUP(G2958,Store_Map!$A$2:$I$100,5,FALSE),"")</f>
        <v>0</v>
      </c>
      <c r="K2958">
        <f>IFERROR(VLOOKUP(G2958,Store_Map!$A$2:$I$100,6,FALSE),"")</f>
        <v>0</v>
      </c>
      <c r="L2958">
        <f>IFERROR(VLOOKUP(G2958,Store_Map!$A$2:$I$100,7,FALSE),"")</f>
        <v>0</v>
      </c>
      <c r="M2958">
        <f>IFERROR(VLOOKUP(G2958,Store_Map!$A$2:$I$100,8,FALSE),"")</f>
        <v>0</v>
      </c>
      <c r="N2958">
        <f t="shared" si="414"/>
        <v>0</v>
      </c>
      <c r="O2958" t="str">
        <f t="shared" si="415"/>
        <v>PASS</v>
      </c>
      <c r="P2958" t="str">
        <f t="shared" si="416"/>
        <v>PASS</v>
      </c>
      <c r="Q2958" t="str">
        <f t="shared" si="417"/>
        <v>PASS</v>
      </c>
      <c r="R2958" t="str">
        <f t="shared" si="418"/>
        <v>PASS</v>
      </c>
      <c r="S2958" t="str">
        <f t="shared" si="419"/>
        <v>PASS</v>
      </c>
      <c r="T2958">
        <f t="shared" si="420"/>
        <v>100</v>
      </c>
      <c r="U2958" t="str">
        <f t="shared" si="421"/>
        <v>Low</v>
      </c>
      <c r="V2958" t="str">
        <f t="shared" si="422"/>
        <v>Clean</v>
      </c>
    </row>
    <row r="2959" spans="1:22" x14ac:dyDescent="0.3">
      <c r="A2959" t="str">
        <f>Raw_Data!A2959</f>
        <v>6251287</v>
      </c>
      <c r="B2959">
        <f>Raw_Data!B2959</f>
        <v>45685</v>
      </c>
      <c r="C2959" t="str">
        <f>Raw_Data!C2959</f>
        <v>BD UF MICRO PEN NEEDLE 6MMX</v>
      </c>
      <c r="D2959" t="str">
        <f>Raw_Data!D2959</f>
        <v>8290320749</v>
      </c>
      <c r="E2959" t="str">
        <f>Raw_Data!E2959</f>
        <v>GIBBS, JON</v>
      </c>
      <c r="F2959" t="str">
        <f>Raw_Data!F2959</f>
        <v>1700896156</v>
      </c>
      <c r="G2959" t="str">
        <f>Raw_Data!H2959</f>
        <v>0</v>
      </c>
      <c r="H2959">
        <f>IFERROR(VLOOKUP(G2959,Store_Map!$A$2:$I$100,3,FALSE),"")</f>
        <v>0</v>
      </c>
      <c r="I2959">
        <f>IFERROR(VLOOKUP(G2959,Store_Map!$A$2:$I$100,4,FALSE),"")</f>
        <v>0</v>
      </c>
      <c r="J2959">
        <f>IFERROR(VLOOKUP(G2959,Store_Map!$A$2:$I$100,5,FALSE),"")</f>
        <v>0</v>
      </c>
      <c r="K2959">
        <f>IFERROR(VLOOKUP(G2959,Store_Map!$A$2:$I$100,6,FALSE),"")</f>
        <v>0</v>
      </c>
      <c r="L2959">
        <f>IFERROR(VLOOKUP(G2959,Store_Map!$A$2:$I$100,7,FALSE),"")</f>
        <v>0</v>
      </c>
      <c r="M2959">
        <f>IFERROR(VLOOKUP(G2959,Store_Map!$A$2:$I$100,8,FALSE),"")</f>
        <v>0</v>
      </c>
      <c r="N2959">
        <f t="shared" si="414"/>
        <v>0</v>
      </c>
      <c r="O2959" t="str">
        <f t="shared" si="415"/>
        <v>PASS</v>
      </c>
      <c r="P2959" t="str">
        <f t="shared" si="416"/>
        <v>PASS</v>
      </c>
      <c r="Q2959" t="str">
        <f t="shared" si="417"/>
        <v>PASS</v>
      </c>
      <c r="R2959" t="str">
        <f t="shared" si="418"/>
        <v>PASS</v>
      </c>
      <c r="S2959" t="str">
        <f t="shared" si="419"/>
        <v>PASS</v>
      </c>
      <c r="T2959">
        <f t="shared" si="420"/>
        <v>100</v>
      </c>
      <c r="U2959" t="str">
        <f t="shared" si="421"/>
        <v>Low</v>
      </c>
      <c r="V2959" t="str">
        <f t="shared" si="422"/>
        <v>Clean</v>
      </c>
    </row>
    <row r="2960" spans="1:22" x14ac:dyDescent="0.3">
      <c r="A2960" t="str">
        <f>Raw_Data!A2960</f>
        <v>6248250</v>
      </c>
      <c r="B2960">
        <f>Raw_Data!B2960</f>
        <v>45685</v>
      </c>
      <c r="C2960" t="str">
        <f>Raw_Data!C2960</f>
        <v>TRULICITY 1.5 MG/0.5 ML PEN</v>
      </c>
      <c r="D2960" t="str">
        <f>Raw_Data!D2960</f>
        <v>2143480</v>
      </c>
      <c r="E2960" t="str">
        <f>Raw_Data!E2960</f>
        <v>GIBBS, JON</v>
      </c>
      <c r="F2960" t="str">
        <f>Raw_Data!F2960</f>
        <v>1700896156</v>
      </c>
      <c r="G2960" t="str">
        <f>Raw_Data!H2960</f>
        <v>0</v>
      </c>
      <c r="H2960">
        <f>IFERROR(VLOOKUP(G2960,Store_Map!$A$2:$I$100,3,FALSE),"")</f>
        <v>0</v>
      </c>
      <c r="I2960">
        <f>IFERROR(VLOOKUP(G2960,Store_Map!$A$2:$I$100,4,FALSE),"")</f>
        <v>0</v>
      </c>
      <c r="J2960">
        <f>IFERROR(VLOOKUP(G2960,Store_Map!$A$2:$I$100,5,FALSE),"")</f>
        <v>0</v>
      </c>
      <c r="K2960">
        <f>IFERROR(VLOOKUP(G2960,Store_Map!$A$2:$I$100,6,FALSE),"")</f>
        <v>0</v>
      </c>
      <c r="L2960">
        <f>IFERROR(VLOOKUP(G2960,Store_Map!$A$2:$I$100,7,FALSE),"")</f>
        <v>0</v>
      </c>
      <c r="M2960">
        <f>IFERROR(VLOOKUP(G2960,Store_Map!$A$2:$I$100,8,FALSE),"")</f>
        <v>0</v>
      </c>
      <c r="N2960">
        <f t="shared" si="414"/>
        <v>0</v>
      </c>
      <c r="O2960" t="str">
        <f t="shared" si="415"/>
        <v>PASS</v>
      </c>
      <c r="P2960" t="str">
        <f t="shared" si="416"/>
        <v>REVIEW</v>
      </c>
      <c r="Q2960" t="str">
        <f t="shared" si="417"/>
        <v>PASS</v>
      </c>
      <c r="R2960" t="str">
        <f t="shared" si="418"/>
        <v>PASS</v>
      </c>
      <c r="S2960" t="str">
        <f t="shared" si="419"/>
        <v>REVIEW</v>
      </c>
      <c r="T2960">
        <f t="shared" si="420"/>
        <v>90</v>
      </c>
      <c r="U2960" t="str">
        <f t="shared" si="421"/>
        <v>Low</v>
      </c>
      <c r="V2960" t="str">
        <f t="shared" si="422"/>
        <v>Invalid NDC</v>
      </c>
    </row>
    <row r="2961" spans="1:22" x14ac:dyDescent="0.3">
      <c r="A2961" t="str">
        <f>Raw_Data!A2961</f>
        <v>6241093</v>
      </c>
      <c r="B2961">
        <f>Raw_Data!B2961</f>
        <v>45685</v>
      </c>
      <c r="C2961" t="str">
        <f>Raw_Data!C2961</f>
        <v>ALBUTEROL SUL 2.5 MG/3 ML S</v>
      </c>
      <c r="D2961" t="str">
        <f>Raw_Data!D2961</f>
        <v>76204020030</v>
      </c>
      <c r="E2961" t="str">
        <f>Raw_Data!E2961</f>
        <v>DEANGELO, ALAN</v>
      </c>
      <c r="F2961" t="str">
        <f>Raw_Data!F2961</f>
        <v>1982741237</v>
      </c>
      <c r="G2961" t="str">
        <f>Raw_Data!H2961</f>
        <v>0</v>
      </c>
      <c r="H2961">
        <f>IFERROR(VLOOKUP(G2961,Store_Map!$A$2:$I$100,3,FALSE),"")</f>
        <v>0</v>
      </c>
      <c r="I2961">
        <f>IFERROR(VLOOKUP(G2961,Store_Map!$A$2:$I$100,4,FALSE),"")</f>
        <v>0</v>
      </c>
      <c r="J2961">
        <f>IFERROR(VLOOKUP(G2961,Store_Map!$A$2:$I$100,5,FALSE),"")</f>
        <v>0</v>
      </c>
      <c r="K2961">
        <f>IFERROR(VLOOKUP(G2961,Store_Map!$A$2:$I$100,6,FALSE),"")</f>
        <v>0</v>
      </c>
      <c r="L2961">
        <f>IFERROR(VLOOKUP(G2961,Store_Map!$A$2:$I$100,7,FALSE),"")</f>
        <v>0</v>
      </c>
      <c r="M2961">
        <f>IFERROR(VLOOKUP(G2961,Store_Map!$A$2:$I$100,8,FALSE),"")</f>
        <v>0</v>
      </c>
      <c r="N2961">
        <f t="shared" si="414"/>
        <v>0</v>
      </c>
      <c r="O2961" t="str">
        <f t="shared" si="415"/>
        <v>PASS</v>
      </c>
      <c r="P2961" t="str">
        <f t="shared" si="416"/>
        <v>PASS</v>
      </c>
      <c r="Q2961" t="str">
        <f t="shared" si="417"/>
        <v>PASS</v>
      </c>
      <c r="R2961" t="str">
        <f t="shared" si="418"/>
        <v>PASS</v>
      </c>
      <c r="S2961" t="str">
        <f t="shared" si="419"/>
        <v>PASS</v>
      </c>
      <c r="T2961">
        <f t="shared" si="420"/>
        <v>100</v>
      </c>
      <c r="U2961" t="str">
        <f t="shared" si="421"/>
        <v>Low</v>
      </c>
      <c r="V2961" t="str">
        <f t="shared" si="422"/>
        <v>Clean</v>
      </c>
    </row>
    <row r="2962" spans="1:22" x14ac:dyDescent="0.3">
      <c r="A2962" t="str">
        <f>Raw_Data!A2962</f>
        <v>6248117</v>
      </c>
      <c r="B2962">
        <f>Raw_Data!B2962</f>
        <v>45685</v>
      </c>
      <c r="C2962" t="str">
        <f>Raw_Data!C2962</f>
        <v>LOSARTAN POTASSIUM 50 MG TA</v>
      </c>
      <c r="D2962" t="str">
        <f>Raw_Data!D2962</f>
        <v>62332002891</v>
      </c>
      <c r="E2962" t="str">
        <f>Raw_Data!E2962</f>
        <v>GIBBS, JON</v>
      </c>
      <c r="F2962" t="str">
        <f>Raw_Data!F2962</f>
        <v>1700896156</v>
      </c>
      <c r="G2962" t="str">
        <f>Raw_Data!H2962</f>
        <v>0</v>
      </c>
      <c r="H2962">
        <f>IFERROR(VLOOKUP(G2962,Store_Map!$A$2:$I$100,3,FALSE),"")</f>
        <v>0</v>
      </c>
      <c r="I2962">
        <f>IFERROR(VLOOKUP(G2962,Store_Map!$A$2:$I$100,4,FALSE),"")</f>
        <v>0</v>
      </c>
      <c r="J2962">
        <f>IFERROR(VLOOKUP(G2962,Store_Map!$A$2:$I$100,5,FALSE),"")</f>
        <v>0</v>
      </c>
      <c r="K2962">
        <f>IFERROR(VLOOKUP(G2962,Store_Map!$A$2:$I$100,6,FALSE),"")</f>
        <v>0</v>
      </c>
      <c r="L2962">
        <f>IFERROR(VLOOKUP(G2962,Store_Map!$A$2:$I$100,7,FALSE),"")</f>
        <v>0</v>
      </c>
      <c r="M2962">
        <f>IFERROR(VLOOKUP(G2962,Store_Map!$A$2:$I$100,8,FALSE),"")</f>
        <v>0</v>
      </c>
      <c r="N2962">
        <f t="shared" si="414"/>
        <v>0</v>
      </c>
      <c r="O2962" t="str">
        <f t="shared" si="415"/>
        <v>PASS</v>
      </c>
      <c r="P2962" t="str">
        <f t="shared" si="416"/>
        <v>PASS</v>
      </c>
      <c r="Q2962" t="str">
        <f t="shared" si="417"/>
        <v>PASS</v>
      </c>
      <c r="R2962" t="str">
        <f t="shared" si="418"/>
        <v>PASS</v>
      </c>
      <c r="S2962" t="str">
        <f t="shared" si="419"/>
        <v>PASS</v>
      </c>
      <c r="T2962">
        <f t="shared" si="420"/>
        <v>100</v>
      </c>
      <c r="U2962" t="str">
        <f t="shared" si="421"/>
        <v>Low</v>
      </c>
      <c r="V2962" t="str">
        <f t="shared" si="422"/>
        <v>Clean</v>
      </c>
    </row>
    <row r="2963" spans="1:22" x14ac:dyDescent="0.3">
      <c r="A2963" t="str">
        <f>Raw_Data!A2963</f>
        <v>6248116</v>
      </c>
      <c r="B2963">
        <f>Raw_Data!B2963</f>
        <v>45685</v>
      </c>
      <c r="C2963" t="str">
        <f>Raw_Data!C2963</f>
        <v>HYDROCHLOROTHIAZIDE 12.5 MG</v>
      </c>
      <c r="D2963" t="str">
        <f>Raw_Data!D2963</f>
        <v>69315015510</v>
      </c>
      <c r="E2963" t="str">
        <f>Raw_Data!E2963</f>
        <v>GIBBS, JON</v>
      </c>
      <c r="F2963" t="str">
        <f>Raw_Data!F2963</f>
        <v>1700896156</v>
      </c>
      <c r="G2963" t="str">
        <f>Raw_Data!H2963</f>
        <v>0</v>
      </c>
      <c r="H2963">
        <f>IFERROR(VLOOKUP(G2963,Store_Map!$A$2:$I$100,3,FALSE),"")</f>
        <v>0</v>
      </c>
      <c r="I2963">
        <f>IFERROR(VLOOKUP(G2963,Store_Map!$A$2:$I$100,4,FALSE),"")</f>
        <v>0</v>
      </c>
      <c r="J2963">
        <f>IFERROR(VLOOKUP(G2963,Store_Map!$A$2:$I$100,5,FALSE),"")</f>
        <v>0</v>
      </c>
      <c r="K2963">
        <f>IFERROR(VLOOKUP(G2963,Store_Map!$A$2:$I$100,6,FALSE),"")</f>
        <v>0</v>
      </c>
      <c r="L2963">
        <f>IFERROR(VLOOKUP(G2963,Store_Map!$A$2:$I$100,7,FALSE),"")</f>
        <v>0</v>
      </c>
      <c r="M2963">
        <f>IFERROR(VLOOKUP(G2963,Store_Map!$A$2:$I$100,8,FALSE),"")</f>
        <v>0</v>
      </c>
      <c r="N2963">
        <f t="shared" si="414"/>
        <v>0</v>
      </c>
      <c r="O2963" t="str">
        <f t="shared" si="415"/>
        <v>PASS</v>
      </c>
      <c r="P2963" t="str">
        <f t="shared" si="416"/>
        <v>PASS</v>
      </c>
      <c r="Q2963" t="str">
        <f t="shared" si="417"/>
        <v>PASS</v>
      </c>
      <c r="R2963" t="str">
        <f t="shared" si="418"/>
        <v>PASS</v>
      </c>
      <c r="S2963" t="str">
        <f t="shared" si="419"/>
        <v>PASS</v>
      </c>
      <c r="T2963">
        <f t="shared" si="420"/>
        <v>100</v>
      </c>
      <c r="U2963" t="str">
        <f t="shared" si="421"/>
        <v>Low</v>
      </c>
      <c r="V2963" t="str">
        <f t="shared" si="422"/>
        <v>Clean</v>
      </c>
    </row>
    <row r="2964" spans="1:22" x14ac:dyDescent="0.3">
      <c r="A2964" t="str">
        <f>Raw_Data!A2964</f>
        <v>6242569</v>
      </c>
      <c r="B2964">
        <f>Raw_Data!B2964</f>
        <v>45685</v>
      </c>
      <c r="C2964" t="str">
        <f>Raw_Data!C2964</f>
        <v>METOPROLOL SUCC ER 25 MG TA</v>
      </c>
      <c r="D2964" t="str">
        <f>Raw_Data!D2964</f>
        <v>55111046601</v>
      </c>
      <c r="E2964" t="str">
        <f>Raw_Data!E2964</f>
        <v>Mandawat, Mahendra</v>
      </c>
      <c r="F2964" t="str">
        <f>Raw_Data!F2964</f>
        <v>1871602961</v>
      </c>
      <c r="G2964" t="str">
        <f>Raw_Data!H2964</f>
        <v>0</v>
      </c>
      <c r="H2964">
        <f>IFERROR(VLOOKUP(G2964,Store_Map!$A$2:$I$100,3,FALSE),"")</f>
        <v>0</v>
      </c>
      <c r="I2964">
        <f>IFERROR(VLOOKUP(G2964,Store_Map!$A$2:$I$100,4,FALSE),"")</f>
        <v>0</v>
      </c>
      <c r="J2964">
        <f>IFERROR(VLOOKUP(G2964,Store_Map!$A$2:$I$100,5,FALSE),"")</f>
        <v>0</v>
      </c>
      <c r="K2964">
        <f>IFERROR(VLOOKUP(G2964,Store_Map!$A$2:$I$100,6,FALSE),"")</f>
        <v>0</v>
      </c>
      <c r="L2964">
        <f>IFERROR(VLOOKUP(G2964,Store_Map!$A$2:$I$100,7,FALSE),"")</f>
        <v>0</v>
      </c>
      <c r="M2964">
        <f>IFERROR(VLOOKUP(G2964,Store_Map!$A$2:$I$100,8,FALSE),"")</f>
        <v>0</v>
      </c>
      <c r="N2964">
        <f t="shared" si="414"/>
        <v>0</v>
      </c>
      <c r="O2964" t="str">
        <f t="shared" si="415"/>
        <v>PASS</v>
      </c>
      <c r="P2964" t="str">
        <f t="shared" si="416"/>
        <v>PASS</v>
      </c>
      <c r="Q2964" t="str">
        <f t="shared" si="417"/>
        <v>PASS</v>
      </c>
      <c r="R2964" t="str">
        <f t="shared" si="418"/>
        <v>PASS</v>
      </c>
      <c r="S2964" t="str">
        <f t="shared" si="419"/>
        <v>PASS</v>
      </c>
      <c r="T2964">
        <f t="shared" si="420"/>
        <v>100</v>
      </c>
      <c r="U2964" t="str">
        <f t="shared" si="421"/>
        <v>Low</v>
      </c>
      <c r="V2964" t="str">
        <f t="shared" si="422"/>
        <v>Clean</v>
      </c>
    </row>
    <row r="2965" spans="1:22" x14ac:dyDescent="0.3">
      <c r="A2965" t="str">
        <f>Raw_Data!A2965</f>
        <v>6251241</v>
      </c>
      <c r="B2965">
        <f>Raw_Data!B2965</f>
        <v>45685</v>
      </c>
      <c r="C2965" t="str">
        <f>Raw_Data!C2965</f>
        <v>OMEPRAZOLE DR 20 MG CAPSULE</v>
      </c>
      <c r="D2965" t="str">
        <f>Raw_Data!D2965</f>
        <v>68382041205</v>
      </c>
      <c r="E2965" t="str">
        <f>Raw_Data!E2965</f>
        <v>GIBBS, JON</v>
      </c>
      <c r="F2965" t="str">
        <f>Raw_Data!F2965</f>
        <v>1700896156</v>
      </c>
      <c r="G2965" t="str">
        <f>Raw_Data!H2965</f>
        <v>0</v>
      </c>
      <c r="H2965">
        <f>IFERROR(VLOOKUP(G2965,Store_Map!$A$2:$I$100,3,FALSE),"")</f>
        <v>0</v>
      </c>
      <c r="I2965">
        <f>IFERROR(VLOOKUP(G2965,Store_Map!$A$2:$I$100,4,FALSE),"")</f>
        <v>0</v>
      </c>
      <c r="J2965">
        <f>IFERROR(VLOOKUP(G2965,Store_Map!$A$2:$I$100,5,FALSE),"")</f>
        <v>0</v>
      </c>
      <c r="K2965">
        <f>IFERROR(VLOOKUP(G2965,Store_Map!$A$2:$I$100,6,FALSE),"")</f>
        <v>0</v>
      </c>
      <c r="L2965">
        <f>IFERROR(VLOOKUP(G2965,Store_Map!$A$2:$I$100,7,FALSE),"")</f>
        <v>0</v>
      </c>
      <c r="M2965">
        <f>IFERROR(VLOOKUP(G2965,Store_Map!$A$2:$I$100,8,FALSE),"")</f>
        <v>0</v>
      </c>
      <c r="N2965">
        <f t="shared" si="414"/>
        <v>0</v>
      </c>
      <c r="O2965" t="str">
        <f t="shared" si="415"/>
        <v>PASS</v>
      </c>
      <c r="P2965" t="str">
        <f t="shared" si="416"/>
        <v>PASS</v>
      </c>
      <c r="Q2965" t="str">
        <f t="shared" si="417"/>
        <v>PASS</v>
      </c>
      <c r="R2965" t="str">
        <f t="shared" si="418"/>
        <v>PASS</v>
      </c>
      <c r="S2965" t="str">
        <f t="shared" si="419"/>
        <v>PASS</v>
      </c>
      <c r="T2965">
        <f t="shared" si="420"/>
        <v>100</v>
      </c>
      <c r="U2965" t="str">
        <f t="shared" si="421"/>
        <v>Low</v>
      </c>
      <c r="V2965" t="str">
        <f t="shared" si="422"/>
        <v>Clean</v>
      </c>
    </row>
    <row r="2966" spans="1:22" x14ac:dyDescent="0.3">
      <c r="A2966" t="str">
        <f>Raw_Data!A2966</f>
        <v>6251560</v>
      </c>
      <c r="B2966">
        <f>Raw_Data!B2966</f>
        <v>45685</v>
      </c>
      <c r="C2966" t="str">
        <f>Raw_Data!C2966</f>
        <v>SPIRIVA RESPIMAT 2.5 MCG IN</v>
      </c>
      <c r="D2966" t="str">
        <f>Raw_Data!D2966</f>
        <v>597010061</v>
      </c>
      <c r="E2966" t="str">
        <f>Raw_Data!E2966</f>
        <v>BYNE, EDMUND</v>
      </c>
      <c r="F2966" t="str">
        <f>Raw_Data!F2966</f>
        <v>1033186648</v>
      </c>
      <c r="G2966" t="str">
        <f>Raw_Data!H2966</f>
        <v>0</v>
      </c>
      <c r="H2966">
        <f>IFERROR(VLOOKUP(G2966,Store_Map!$A$2:$I$100,3,FALSE),"")</f>
        <v>0</v>
      </c>
      <c r="I2966">
        <f>IFERROR(VLOOKUP(G2966,Store_Map!$A$2:$I$100,4,FALSE),"")</f>
        <v>0</v>
      </c>
      <c r="J2966">
        <f>IFERROR(VLOOKUP(G2966,Store_Map!$A$2:$I$100,5,FALSE),"")</f>
        <v>0</v>
      </c>
      <c r="K2966">
        <f>IFERROR(VLOOKUP(G2966,Store_Map!$A$2:$I$100,6,FALSE),"")</f>
        <v>0</v>
      </c>
      <c r="L2966">
        <f>IFERROR(VLOOKUP(G2966,Store_Map!$A$2:$I$100,7,FALSE),"")</f>
        <v>0</v>
      </c>
      <c r="M2966">
        <f>IFERROR(VLOOKUP(G2966,Store_Map!$A$2:$I$100,8,FALSE),"")</f>
        <v>0</v>
      </c>
      <c r="N2966">
        <f t="shared" si="414"/>
        <v>0</v>
      </c>
      <c r="O2966" t="str">
        <f t="shared" si="415"/>
        <v>PASS</v>
      </c>
      <c r="P2966" t="str">
        <f t="shared" si="416"/>
        <v>REVIEW</v>
      </c>
      <c r="Q2966" t="str">
        <f t="shared" si="417"/>
        <v>PASS</v>
      </c>
      <c r="R2966" t="str">
        <f t="shared" si="418"/>
        <v>PASS</v>
      </c>
      <c r="S2966" t="str">
        <f t="shared" si="419"/>
        <v>REVIEW</v>
      </c>
      <c r="T2966">
        <f t="shared" si="420"/>
        <v>90</v>
      </c>
      <c r="U2966" t="str">
        <f t="shared" si="421"/>
        <v>Low</v>
      </c>
      <c r="V2966" t="str">
        <f t="shared" si="422"/>
        <v>Invalid NDC</v>
      </c>
    </row>
    <row r="2967" spans="1:22" x14ac:dyDescent="0.3">
      <c r="A2967" t="str">
        <f>Raw_Data!A2967</f>
        <v>6246948</v>
      </c>
      <c r="B2967">
        <f>Raw_Data!B2967</f>
        <v>45685</v>
      </c>
      <c r="C2967" t="str">
        <f>Raw_Data!C2967</f>
        <v>NOVOLIN 70-30 100 UNIT/ML V</v>
      </c>
      <c r="D2967" t="str">
        <f>Raw_Data!D2967</f>
        <v>169183711</v>
      </c>
      <c r="E2967" t="str">
        <f>Raw_Data!E2967</f>
        <v>BYNE, EDMUND</v>
      </c>
      <c r="F2967" t="str">
        <f>Raw_Data!F2967</f>
        <v>1033186648</v>
      </c>
      <c r="G2967" t="str">
        <f>Raw_Data!H2967</f>
        <v>0</v>
      </c>
      <c r="H2967">
        <f>IFERROR(VLOOKUP(G2967,Store_Map!$A$2:$I$100,3,FALSE),"")</f>
        <v>0</v>
      </c>
      <c r="I2967">
        <f>IFERROR(VLOOKUP(G2967,Store_Map!$A$2:$I$100,4,FALSE),"")</f>
        <v>0</v>
      </c>
      <c r="J2967">
        <f>IFERROR(VLOOKUP(G2967,Store_Map!$A$2:$I$100,5,FALSE),"")</f>
        <v>0</v>
      </c>
      <c r="K2967">
        <f>IFERROR(VLOOKUP(G2967,Store_Map!$A$2:$I$100,6,FALSE),"")</f>
        <v>0</v>
      </c>
      <c r="L2967">
        <f>IFERROR(VLOOKUP(G2967,Store_Map!$A$2:$I$100,7,FALSE),"")</f>
        <v>0</v>
      </c>
      <c r="M2967">
        <f>IFERROR(VLOOKUP(G2967,Store_Map!$A$2:$I$100,8,FALSE),"")</f>
        <v>0</v>
      </c>
      <c r="N2967">
        <f t="shared" si="414"/>
        <v>0</v>
      </c>
      <c r="O2967" t="str">
        <f t="shared" si="415"/>
        <v>PASS</v>
      </c>
      <c r="P2967" t="str">
        <f t="shared" si="416"/>
        <v>REVIEW</v>
      </c>
      <c r="Q2967" t="str">
        <f t="shared" si="417"/>
        <v>PASS</v>
      </c>
      <c r="R2967" t="str">
        <f t="shared" si="418"/>
        <v>PASS</v>
      </c>
      <c r="S2967" t="str">
        <f t="shared" si="419"/>
        <v>REVIEW</v>
      </c>
      <c r="T2967">
        <f t="shared" si="420"/>
        <v>90</v>
      </c>
      <c r="U2967" t="str">
        <f t="shared" si="421"/>
        <v>Low</v>
      </c>
      <c r="V2967" t="str">
        <f t="shared" si="422"/>
        <v>Invalid NDC</v>
      </c>
    </row>
    <row r="2968" spans="1:22" x14ac:dyDescent="0.3">
      <c r="A2968" t="str">
        <f>Raw_Data!A2968</f>
        <v>6252942</v>
      </c>
      <c r="B2968">
        <f>Raw_Data!B2968</f>
        <v>45685</v>
      </c>
      <c r="C2968" t="str">
        <f>Raw_Data!C2968</f>
        <v>ATORVASTATIN 40 MG TABLET</v>
      </c>
      <c r="D2968" t="str">
        <f>Raw_Data!D2968</f>
        <v>67877051310</v>
      </c>
      <c r="E2968" t="str">
        <f>Raw_Data!E2968</f>
        <v>BYNE, EDMUND</v>
      </c>
      <c r="F2968" t="str">
        <f>Raw_Data!F2968</f>
        <v>1033186648</v>
      </c>
      <c r="G2968" t="str">
        <f>Raw_Data!H2968</f>
        <v>0</v>
      </c>
      <c r="H2968">
        <f>IFERROR(VLOOKUP(G2968,Store_Map!$A$2:$I$100,3,FALSE),"")</f>
        <v>0</v>
      </c>
      <c r="I2968">
        <f>IFERROR(VLOOKUP(G2968,Store_Map!$A$2:$I$100,4,FALSE),"")</f>
        <v>0</v>
      </c>
      <c r="J2968">
        <f>IFERROR(VLOOKUP(G2968,Store_Map!$A$2:$I$100,5,FALSE),"")</f>
        <v>0</v>
      </c>
      <c r="K2968">
        <f>IFERROR(VLOOKUP(G2968,Store_Map!$A$2:$I$100,6,FALSE),"")</f>
        <v>0</v>
      </c>
      <c r="L2968">
        <f>IFERROR(VLOOKUP(G2968,Store_Map!$A$2:$I$100,7,FALSE),"")</f>
        <v>0</v>
      </c>
      <c r="M2968">
        <f>IFERROR(VLOOKUP(G2968,Store_Map!$A$2:$I$100,8,FALSE),"")</f>
        <v>0</v>
      </c>
      <c r="N2968">
        <f t="shared" si="414"/>
        <v>0</v>
      </c>
      <c r="O2968" t="str">
        <f t="shared" si="415"/>
        <v>PASS</v>
      </c>
      <c r="P2968" t="str">
        <f t="shared" si="416"/>
        <v>PASS</v>
      </c>
      <c r="Q2968" t="str">
        <f t="shared" si="417"/>
        <v>PASS</v>
      </c>
      <c r="R2968" t="str">
        <f t="shared" si="418"/>
        <v>PASS</v>
      </c>
      <c r="S2968" t="str">
        <f t="shared" si="419"/>
        <v>PASS</v>
      </c>
      <c r="T2968">
        <f t="shared" si="420"/>
        <v>100</v>
      </c>
      <c r="U2968" t="str">
        <f t="shared" si="421"/>
        <v>Low</v>
      </c>
      <c r="V2968" t="str">
        <f t="shared" si="422"/>
        <v>Clean</v>
      </c>
    </row>
    <row r="2969" spans="1:22" x14ac:dyDescent="0.3">
      <c r="A2969" t="str">
        <f>Raw_Data!A2969</f>
        <v>6252943</v>
      </c>
      <c r="B2969">
        <f>Raw_Data!B2969</f>
        <v>45685</v>
      </c>
      <c r="C2969" t="str">
        <f>Raw_Data!C2969</f>
        <v>LISINOPRIL 40 MG TABLET</v>
      </c>
      <c r="D2969" t="str">
        <f>Raw_Data!D2969</f>
        <v>68180097903</v>
      </c>
      <c r="E2969" t="str">
        <f>Raw_Data!E2969</f>
        <v>BYNE, EDMUND</v>
      </c>
      <c r="F2969" t="str">
        <f>Raw_Data!F2969</f>
        <v>1033186648</v>
      </c>
      <c r="G2969" t="str">
        <f>Raw_Data!H2969</f>
        <v>0</v>
      </c>
      <c r="H2969">
        <f>IFERROR(VLOOKUP(G2969,Store_Map!$A$2:$I$100,3,FALSE),"")</f>
        <v>0</v>
      </c>
      <c r="I2969">
        <f>IFERROR(VLOOKUP(G2969,Store_Map!$A$2:$I$100,4,FALSE),"")</f>
        <v>0</v>
      </c>
      <c r="J2969">
        <f>IFERROR(VLOOKUP(G2969,Store_Map!$A$2:$I$100,5,FALSE),"")</f>
        <v>0</v>
      </c>
      <c r="K2969">
        <f>IFERROR(VLOOKUP(G2969,Store_Map!$A$2:$I$100,6,FALSE),"")</f>
        <v>0</v>
      </c>
      <c r="L2969">
        <f>IFERROR(VLOOKUP(G2969,Store_Map!$A$2:$I$100,7,FALSE),"")</f>
        <v>0</v>
      </c>
      <c r="M2969">
        <f>IFERROR(VLOOKUP(G2969,Store_Map!$A$2:$I$100,8,FALSE),"")</f>
        <v>0</v>
      </c>
      <c r="N2969">
        <f t="shared" si="414"/>
        <v>0</v>
      </c>
      <c r="O2969" t="str">
        <f t="shared" si="415"/>
        <v>PASS</v>
      </c>
      <c r="P2969" t="str">
        <f t="shared" si="416"/>
        <v>PASS</v>
      </c>
      <c r="Q2969" t="str">
        <f t="shared" si="417"/>
        <v>PASS</v>
      </c>
      <c r="R2969" t="str">
        <f t="shared" si="418"/>
        <v>PASS</v>
      </c>
      <c r="S2969" t="str">
        <f t="shared" si="419"/>
        <v>PASS</v>
      </c>
      <c r="T2969">
        <f t="shared" si="420"/>
        <v>100</v>
      </c>
      <c r="U2969" t="str">
        <f t="shared" si="421"/>
        <v>Low</v>
      </c>
      <c r="V2969" t="str">
        <f t="shared" si="422"/>
        <v>Clean</v>
      </c>
    </row>
    <row r="2970" spans="1:22" x14ac:dyDescent="0.3">
      <c r="A2970" t="str">
        <f>Raw_Data!A2970</f>
        <v>6252944</v>
      </c>
      <c r="B2970">
        <f>Raw_Data!B2970</f>
        <v>45685</v>
      </c>
      <c r="C2970" t="str">
        <f>Raw_Data!C2970</f>
        <v>METFORMIN HCL 1,000 MG TABL</v>
      </c>
      <c r="D2970" t="str">
        <f>Raw_Data!D2970</f>
        <v>70010006599</v>
      </c>
      <c r="E2970" t="str">
        <f>Raw_Data!E2970</f>
        <v>BYNE, EDMUND</v>
      </c>
      <c r="F2970" t="str">
        <f>Raw_Data!F2970</f>
        <v>1033186648</v>
      </c>
      <c r="G2970" t="str">
        <f>Raw_Data!H2970</f>
        <v>0</v>
      </c>
      <c r="H2970">
        <f>IFERROR(VLOOKUP(G2970,Store_Map!$A$2:$I$100,3,FALSE),"")</f>
        <v>0</v>
      </c>
      <c r="I2970">
        <f>IFERROR(VLOOKUP(G2970,Store_Map!$A$2:$I$100,4,FALSE),"")</f>
        <v>0</v>
      </c>
      <c r="J2970">
        <f>IFERROR(VLOOKUP(G2970,Store_Map!$A$2:$I$100,5,FALSE),"")</f>
        <v>0</v>
      </c>
      <c r="K2970">
        <f>IFERROR(VLOOKUP(G2970,Store_Map!$A$2:$I$100,6,FALSE),"")</f>
        <v>0</v>
      </c>
      <c r="L2970">
        <f>IFERROR(VLOOKUP(G2970,Store_Map!$A$2:$I$100,7,FALSE),"")</f>
        <v>0</v>
      </c>
      <c r="M2970">
        <f>IFERROR(VLOOKUP(G2970,Store_Map!$A$2:$I$100,8,FALSE),"")</f>
        <v>0</v>
      </c>
      <c r="N2970">
        <f t="shared" si="414"/>
        <v>0</v>
      </c>
      <c r="O2970" t="str">
        <f t="shared" si="415"/>
        <v>PASS</v>
      </c>
      <c r="P2970" t="str">
        <f t="shared" si="416"/>
        <v>PASS</v>
      </c>
      <c r="Q2970" t="str">
        <f t="shared" si="417"/>
        <v>PASS</v>
      </c>
      <c r="R2970" t="str">
        <f t="shared" si="418"/>
        <v>PASS</v>
      </c>
      <c r="S2970" t="str">
        <f t="shared" si="419"/>
        <v>PASS</v>
      </c>
      <c r="T2970">
        <f t="shared" si="420"/>
        <v>100</v>
      </c>
      <c r="U2970" t="str">
        <f t="shared" si="421"/>
        <v>Low</v>
      </c>
      <c r="V2970" t="str">
        <f t="shared" si="422"/>
        <v>Clean</v>
      </c>
    </row>
    <row r="2971" spans="1:22" x14ac:dyDescent="0.3">
      <c r="A2971" t="str">
        <f>Raw_Data!A2971</f>
        <v>6252945</v>
      </c>
      <c r="B2971">
        <f>Raw_Data!B2971</f>
        <v>45685</v>
      </c>
      <c r="C2971" t="str">
        <f>Raw_Data!C2971</f>
        <v>HYDROCHLOROTHIAZIDE 25 MG T</v>
      </c>
      <c r="D2971" t="str">
        <f>Raw_Data!D2971</f>
        <v>29300012810</v>
      </c>
      <c r="E2971" t="str">
        <f>Raw_Data!E2971</f>
        <v>BYNE, EDMUND</v>
      </c>
      <c r="F2971" t="str">
        <f>Raw_Data!F2971</f>
        <v>1033186648</v>
      </c>
      <c r="G2971" t="str">
        <f>Raw_Data!H2971</f>
        <v>0</v>
      </c>
      <c r="H2971">
        <f>IFERROR(VLOOKUP(G2971,Store_Map!$A$2:$I$100,3,FALSE),"")</f>
        <v>0</v>
      </c>
      <c r="I2971">
        <f>IFERROR(VLOOKUP(G2971,Store_Map!$A$2:$I$100,4,FALSE),"")</f>
        <v>0</v>
      </c>
      <c r="J2971">
        <f>IFERROR(VLOOKUP(G2971,Store_Map!$A$2:$I$100,5,FALSE),"")</f>
        <v>0</v>
      </c>
      <c r="K2971">
        <f>IFERROR(VLOOKUP(G2971,Store_Map!$A$2:$I$100,6,FALSE),"")</f>
        <v>0</v>
      </c>
      <c r="L2971">
        <f>IFERROR(VLOOKUP(G2971,Store_Map!$A$2:$I$100,7,FALSE),"")</f>
        <v>0</v>
      </c>
      <c r="M2971">
        <f>IFERROR(VLOOKUP(G2971,Store_Map!$A$2:$I$100,8,FALSE),"")</f>
        <v>0</v>
      </c>
      <c r="N2971">
        <f t="shared" si="414"/>
        <v>0</v>
      </c>
      <c r="O2971" t="str">
        <f t="shared" si="415"/>
        <v>PASS</v>
      </c>
      <c r="P2971" t="str">
        <f t="shared" si="416"/>
        <v>PASS</v>
      </c>
      <c r="Q2971" t="str">
        <f t="shared" si="417"/>
        <v>PASS</v>
      </c>
      <c r="R2971" t="str">
        <f t="shared" si="418"/>
        <v>PASS</v>
      </c>
      <c r="S2971" t="str">
        <f t="shared" si="419"/>
        <v>PASS</v>
      </c>
      <c r="T2971">
        <f t="shared" si="420"/>
        <v>100</v>
      </c>
      <c r="U2971" t="str">
        <f t="shared" si="421"/>
        <v>Low</v>
      </c>
      <c r="V2971" t="str">
        <f t="shared" si="422"/>
        <v>Clean</v>
      </c>
    </row>
    <row r="2972" spans="1:22" x14ac:dyDescent="0.3">
      <c r="A2972" t="str">
        <f>Raw_Data!A2972</f>
        <v>6252946</v>
      </c>
      <c r="B2972">
        <f>Raw_Data!B2972</f>
        <v>45685</v>
      </c>
      <c r="C2972" t="str">
        <f>Raw_Data!C2972</f>
        <v>AMLODIPINE BESYLATE 10 MG T</v>
      </c>
      <c r="D2972" t="str">
        <f>Raw_Data!D2972</f>
        <v>69097012815</v>
      </c>
      <c r="E2972" t="str">
        <f>Raw_Data!E2972</f>
        <v>BYNE, EDMUND</v>
      </c>
      <c r="F2972" t="str">
        <f>Raw_Data!F2972</f>
        <v>1033186648</v>
      </c>
      <c r="G2972" t="str">
        <f>Raw_Data!H2972</f>
        <v>0</v>
      </c>
      <c r="H2972">
        <f>IFERROR(VLOOKUP(G2972,Store_Map!$A$2:$I$100,3,FALSE),"")</f>
        <v>0</v>
      </c>
      <c r="I2972">
        <f>IFERROR(VLOOKUP(G2972,Store_Map!$A$2:$I$100,4,FALSE),"")</f>
        <v>0</v>
      </c>
      <c r="J2972">
        <f>IFERROR(VLOOKUP(G2972,Store_Map!$A$2:$I$100,5,FALSE),"")</f>
        <v>0</v>
      </c>
      <c r="K2972">
        <f>IFERROR(VLOOKUP(G2972,Store_Map!$A$2:$I$100,6,FALSE),"")</f>
        <v>0</v>
      </c>
      <c r="L2972">
        <f>IFERROR(VLOOKUP(G2972,Store_Map!$A$2:$I$100,7,FALSE),"")</f>
        <v>0</v>
      </c>
      <c r="M2972">
        <f>IFERROR(VLOOKUP(G2972,Store_Map!$A$2:$I$100,8,FALSE),"")</f>
        <v>0</v>
      </c>
      <c r="N2972">
        <f t="shared" si="414"/>
        <v>0</v>
      </c>
      <c r="O2972" t="str">
        <f t="shared" si="415"/>
        <v>PASS</v>
      </c>
      <c r="P2972" t="str">
        <f t="shared" si="416"/>
        <v>PASS</v>
      </c>
      <c r="Q2972" t="str">
        <f t="shared" si="417"/>
        <v>PASS</v>
      </c>
      <c r="R2972" t="str">
        <f t="shared" si="418"/>
        <v>PASS</v>
      </c>
      <c r="S2972" t="str">
        <f t="shared" si="419"/>
        <v>PASS</v>
      </c>
      <c r="T2972">
        <f t="shared" si="420"/>
        <v>100</v>
      </c>
      <c r="U2972" t="str">
        <f t="shared" si="421"/>
        <v>Low</v>
      </c>
      <c r="V2972" t="str">
        <f t="shared" si="422"/>
        <v>Clean</v>
      </c>
    </row>
    <row r="2973" spans="1:22" x14ac:dyDescent="0.3">
      <c r="A2973" t="str">
        <f>Raw_Data!A2973</f>
        <v>6246837</v>
      </c>
      <c r="B2973">
        <f>Raw_Data!B2973</f>
        <v>45685</v>
      </c>
      <c r="C2973" t="str">
        <f>Raw_Data!C2973</f>
        <v>OMEPRAZOLE DR 40 MG CAPSULE</v>
      </c>
      <c r="D2973" t="str">
        <f>Raw_Data!D2973</f>
        <v>68382050010</v>
      </c>
      <c r="E2973" t="str">
        <f>Raw_Data!E2973</f>
        <v>GIBBS, JON</v>
      </c>
      <c r="F2973" t="str">
        <f>Raw_Data!F2973</f>
        <v>1700896156</v>
      </c>
      <c r="G2973" t="str">
        <f>Raw_Data!H2973</f>
        <v>0</v>
      </c>
      <c r="H2973">
        <f>IFERROR(VLOOKUP(G2973,Store_Map!$A$2:$I$100,3,FALSE),"")</f>
        <v>0</v>
      </c>
      <c r="I2973">
        <f>IFERROR(VLOOKUP(G2973,Store_Map!$A$2:$I$100,4,FALSE),"")</f>
        <v>0</v>
      </c>
      <c r="J2973">
        <f>IFERROR(VLOOKUP(G2973,Store_Map!$A$2:$I$100,5,FALSE),"")</f>
        <v>0</v>
      </c>
      <c r="K2973">
        <f>IFERROR(VLOOKUP(G2973,Store_Map!$A$2:$I$100,6,FALSE),"")</f>
        <v>0</v>
      </c>
      <c r="L2973">
        <f>IFERROR(VLOOKUP(G2973,Store_Map!$A$2:$I$100,7,FALSE),"")</f>
        <v>0</v>
      </c>
      <c r="M2973">
        <f>IFERROR(VLOOKUP(G2973,Store_Map!$A$2:$I$100,8,FALSE),"")</f>
        <v>0</v>
      </c>
      <c r="N2973">
        <f t="shared" si="414"/>
        <v>0</v>
      </c>
      <c r="O2973" t="str">
        <f t="shared" si="415"/>
        <v>PASS</v>
      </c>
      <c r="P2973" t="str">
        <f t="shared" si="416"/>
        <v>PASS</v>
      </c>
      <c r="Q2973" t="str">
        <f t="shared" si="417"/>
        <v>PASS</v>
      </c>
      <c r="R2973" t="str">
        <f t="shared" si="418"/>
        <v>PASS</v>
      </c>
      <c r="S2973" t="str">
        <f t="shared" si="419"/>
        <v>PASS</v>
      </c>
      <c r="T2973">
        <f t="shared" si="420"/>
        <v>100</v>
      </c>
      <c r="U2973" t="str">
        <f t="shared" si="421"/>
        <v>Low</v>
      </c>
      <c r="V2973" t="str">
        <f t="shared" si="422"/>
        <v>Clean</v>
      </c>
    </row>
    <row r="2974" spans="1:22" x14ac:dyDescent="0.3">
      <c r="A2974" t="str">
        <f>Raw_Data!A2974</f>
        <v>6246838</v>
      </c>
      <c r="B2974">
        <f>Raw_Data!B2974</f>
        <v>45685</v>
      </c>
      <c r="C2974" t="str">
        <f>Raw_Data!C2974</f>
        <v>LEVOTHYROXINE 75 MCG TABLET</v>
      </c>
      <c r="D2974" t="str">
        <f>Raw_Data!D2974</f>
        <v>378180577</v>
      </c>
      <c r="E2974" t="str">
        <f>Raw_Data!E2974</f>
        <v>GIBBS, JON</v>
      </c>
      <c r="F2974" t="str">
        <f>Raw_Data!F2974</f>
        <v>1700896156</v>
      </c>
      <c r="G2974" t="str">
        <f>Raw_Data!H2974</f>
        <v>0</v>
      </c>
      <c r="H2974">
        <f>IFERROR(VLOOKUP(G2974,Store_Map!$A$2:$I$100,3,FALSE),"")</f>
        <v>0</v>
      </c>
      <c r="I2974">
        <f>IFERROR(VLOOKUP(G2974,Store_Map!$A$2:$I$100,4,FALSE),"")</f>
        <v>0</v>
      </c>
      <c r="J2974">
        <f>IFERROR(VLOOKUP(G2974,Store_Map!$A$2:$I$100,5,FALSE),"")</f>
        <v>0</v>
      </c>
      <c r="K2974">
        <f>IFERROR(VLOOKUP(G2974,Store_Map!$A$2:$I$100,6,FALSE),"")</f>
        <v>0</v>
      </c>
      <c r="L2974">
        <f>IFERROR(VLOOKUP(G2974,Store_Map!$A$2:$I$100,7,FALSE),"")</f>
        <v>0</v>
      </c>
      <c r="M2974">
        <f>IFERROR(VLOOKUP(G2974,Store_Map!$A$2:$I$100,8,FALSE),"")</f>
        <v>0</v>
      </c>
      <c r="N2974">
        <f t="shared" si="414"/>
        <v>0</v>
      </c>
      <c r="O2974" t="str">
        <f t="shared" si="415"/>
        <v>PASS</v>
      </c>
      <c r="P2974" t="str">
        <f t="shared" si="416"/>
        <v>REVIEW</v>
      </c>
      <c r="Q2974" t="str">
        <f t="shared" si="417"/>
        <v>PASS</v>
      </c>
      <c r="R2974" t="str">
        <f t="shared" si="418"/>
        <v>PASS</v>
      </c>
      <c r="S2974" t="str">
        <f t="shared" si="419"/>
        <v>REVIEW</v>
      </c>
      <c r="T2974">
        <f t="shared" si="420"/>
        <v>90</v>
      </c>
      <c r="U2974" t="str">
        <f t="shared" si="421"/>
        <v>Low</v>
      </c>
      <c r="V2974" t="str">
        <f t="shared" si="422"/>
        <v>Invalid NDC</v>
      </c>
    </row>
    <row r="2975" spans="1:22" x14ac:dyDescent="0.3">
      <c r="A2975" t="str">
        <f>Raw_Data!A2975</f>
        <v>6246840</v>
      </c>
      <c r="B2975">
        <f>Raw_Data!B2975</f>
        <v>45685</v>
      </c>
      <c r="C2975" t="str">
        <f>Raw_Data!C2975</f>
        <v>HYDROXYZINE HCL 25 MG TABLE</v>
      </c>
      <c r="D2975" t="str">
        <f>Raw_Data!D2975</f>
        <v>23155050110</v>
      </c>
      <c r="E2975" t="str">
        <f>Raw_Data!E2975</f>
        <v>GIBBS, JON</v>
      </c>
      <c r="F2975" t="str">
        <f>Raw_Data!F2975</f>
        <v>1700896156</v>
      </c>
      <c r="G2975" t="str">
        <f>Raw_Data!H2975</f>
        <v>0</v>
      </c>
      <c r="H2975">
        <f>IFERROR(VLOOKUP(G2975,Store_Map!$A$2:$I$100,3,FALSE),"")</f>
        <v>0</v>
      </c>
      <c r="I2975">
        <f>IFERROR(VLOOKUP(G2975,Store_Map!$A$2:$I$100,4,FALSE),"")</f>
        <v>0</v>
      </c>
      <c r="J2975">
        <f>IFERROR(VLOOKUP(G2975,Store_Map!$A$2:$I$100,5,FALSE),"")</f>
        <v>0</v>
      </c>
      <c r="K2975">
        <f>IFERROR(VLOOKUP(G2975,Store_Map!$A$2:$I$100,6,FALSE),"")</f>
        <v>0</v>
      </c>
      <c r="L2975">
        <f>IFERROR(VLOOKUP(G2975,Store_Map!$A$2:$I$100,7,FALSE),"")</f>
        <v>0</v>
      </c>
      <c r="M2975">
        <f>IFERROR(VLOOKUP(G2975,Store_Map!$A$2:$I$100,8,FALSE),"")</f>
        <v>0</v>
      </c>
      <c r="N2975">
        <f t="shared" si="414"/>
        <v>0</v>
      </c>
      <c r="O2975" t="str">
        <f t="shared" si="415"/>
        <v>PASS</v>
      </c>
      <c r="P2975" t="str">
        <f t="shared" si="416"/>
        <v>PASS</v>
      </c>
      <c r="Q2975" t="str">
        <f t="shared" si="417"/>
        <v>PASS</v>
      </c>
      <c r="R2975" t="str">
        <f t="shared" si="418"/>
        <v>PASS</v>
      </c>
      <c r="S2975" t="str">
        <f t="shared" si="419"/>
        <v>PASS</v>
      </c>
      <c r="T2975">
        <f t="shared" si="420"/>
        <v>100</v>
      </c>
      <c r="U2975" t="str">
        <f t="shared" si="421"/>
        <v>Low</v>
      </c>
      <c r="V2975" t="str">
        <f t="shared" si="422"/>
        <v>Clean</v>
      </c>
    </row>
    <row r="2976" spans="1:22" x14ac:dyDescent="0.3">
      <c r="A2976" t="str">
        <f>Raw_Data!A2976</f>
        <v>6246842</v>
      </c>
      <c r="B2976">
        <f>Raw_Data!B2976</f>
        <v>45685</v>
      </c>
      <c r="C2976" t="str">
        <f>Raw_Data!C2976</f>
        <v>CELECOXIB 200 MG CAPSULE</v>
      </c>
      <c r="D2976" t="str">
        <f>Raw_Data!D2976</f>
        <v>75834023801</v>
      </c>
      <c r="E2976" t="str">
        <f>Raw_Data!E2976</f>
        <v>GIBBS, JON</v>
      </c>
      <c r="F2976" t="str">
        <f>Raw_Data!F2976</f>
        <v>1700896156</v>
      </c>
      <c r="G2976" t="str">
        <f>Raw_Data!H2976</f>
        <v>0</v>
      </c>
      <c r="H2976">
        <f>IFERROR(VLOOKUP(G2976,Store_Map!$A$2:$I$100,3,FALSE),"")</f>
        <v>0</v>
      </c>
      <c r="I2976">
        <f>IFERROR(VLOOKUP(G2976,Store_Map!$A$2:$I$100,4,FALSE),"")</f>
        <v>0</v>
      </c>
      <c r="J2976">
        <f>IFERROR(VLOOKUP(G2976,Store_Map!$A$2:$I$100,5,FALSE),"")</f>
        <v>0</v>
      </c>
      <c r="K2976">
        <f>IFERROR(VLOOKUP(G2976,Store_Map!$A$2:$I$100,6,FALSE),"")</f>
        <v>0</v>
      </c>
      <c r="L2976">
        <f>IFERROR(VLOOKUP(G2976,Store_Map!$A$2:$I$100,7,FALSE),"")</f>
        <v>0</v>
      </c>
      <c r="M2976">
        <f>IFERROR(VLOOKUP(G2976,Store_Map!$A$2:$I$100,8,FALSE),"")</f>
        <v>0</v>
      </c>
      <c r="N2976">
        <f t="shared" si="414"/>
        <v>0</v>
      </c>
      <c r="O2976" t="str">
        <f t="shared" si="415"/>
        <v>PASS</v>
      </c>
      <c r="P2976" t="str">
        <f t="shared" si="416"/>
        <v>PASS</v>
      </c>
      <c r="Q2976" t="str">
        <f t="shared" si="417"/>
        <v>PASS</v>
      </c>
      <c r="R2976" t="str">
        <f t="shared" si="418"/>
        <v>PASS</v>
      </c>
      <c r="S2976" t="str">
        <f t="shared" si="419"/>
        <v>PASS</v>
      </c>
      <c r="T2976">
        <f t="shared" si="420"/>
        <v>100</v>
      </c>
      <c r="U2976" t="str">
        <f t="shared" si="421"/>
        <v>Low</v>
      </c>
      <c r="V2976" t="str">
        <f t="shared" si="422"/>
        <v>Clean</v>
      </c>
    </row>
    <row r="2977" spans="1:22" x14ac:dyDescent="0.3">
      <c r="A2977" t="str">
        <f>Raw_Data!A2977</f>
        <v>6246844</v>
      </c>
      <c r="B2977">
        <f>Raw_Data!B2977</f>
        <v>45685</v>
      </c>
      <c r="C2977" t="str">
        <f>Raw_Data!C2977</f>
        <v>BACLOFEN 10 MG TABLET</v>
      </c>
      <c r="D2977" t="str">
        <f>Raw_Data!D2977</f>
        <v>52817032000</v>
      </c>
      <c r="E2977" t="str">
        <f>Raw_Data!E2977</f>
        <v>GIBBS, JON</v>
      </c>
      <c r="F2977" t="str">
        <f>Raw_Data!F2977</f>
        <v>1700896156</v>
      </c>
      <c r="G2977" t="str">
        <f>Raw_Data!H2977</f>
        <v>0</v>
      </c>
      <c r="H2977">
        <f>IFERROR(VLOOKUP(G2977,Store_Map!$A$2:$I$100,3,FALSE),"")</f>
        <v>0</v>
      </c>
      <c r="I2977">
        <f>IFERROR(VLOOKUP(G2977,Store_Map!$A$2:$I$100,4,FALSE),"")</f>
        <v>0</v>
      </c>
      <c r="J2977">
        <f>IFERROR(VLOOKUP(G2977,Store_Map!$A$2:$I$100,5,FALSE),"")</f>
        <v>0</v>
      </c>
      <c r="K2977">
        <f>IFERROR(VLOOKUP(G2977,Store_Map!$A$2:$I$100,6,FALSE),"")</f>
        <v>0</v>
      </c>
      <c r="L2977">
        <f>IFERROR(VLOOKUP(G2977,Store_Map!$A$2:$I$100,7,FALSE),"")</f>
        <v>0</v>
      </c>
      <c r="M2977">
        <f>IFERROR(VLOOKUP(G2977,Store_Map!$A$2:$I$100,8,FALSE),"")</f>
        <v>0</v>
      </c>
      <c r="N2977">
        <f t="shared" si="414"/>
        <v>0</v>
      </c>
      <c r="O2977" t="str">
        <f t="shared" si="415"/>
        <v>PASS</v>
      </c>
      <c r="P2977" t="str">
        <f t="shared" si="416"/>
        <v>PASS</v>
      </c>
      <c r="Q2977" t="str">
        <f t="shared" si="417"/>
        <v>PASS</v>
      </c>
      <c r="R2977" t="str">
        <f t="shared" si="418"/>
        <v>PASS</v>
      </c>
      <c r="S2977" t="str">
        <f t="shared" si="419"/>
        <v>PASS</v>
      </c>
      <c r="T2977">
        <f t="shared" si="420"/>
        <v>100</v>
      </c>
      <c r="U2977" t="str">
        <f t="shared" si="421"/>
        <v>Low</v>
      </c>
      <c r="V2977" t="str">
        <f t="shared" si="422"/>
        <v>Clean</v>
      </c>
    </row>
    <row r="2978" spans="1:22" x14ac:dyDescent="0.3">
      <c r="A2978" t="str">
        <f>Raw_Data!A2978</f>
        <v>6246845</v>
      </c>
      <c r="B2978">
        <f>Raw_Data!B2978</f>
        <v>45685</v>
      </c>
      <c r="C2978" t="str">
        <f>Raw_Data!C2978</f>
        <v>ATORVASTATIN 80 MG TABLET</v>
      </c>
      <c r="D2978" t="str">
        <f>Raw_Data!D2978</f>
        <v>378395305</v>
      </c>
      <c r="E2978" t="str">
        <f>Raw_Data!E2978</f>
        <v>GIBBS, JON</v>
      </c>
      <c r="F2978" t="str">
        <f>Raw_Data!F2978</f>
        <v>1700896156</v>
      </c>
      <c r="G2978" t="str">
        <f>Raw_Data!H2978</f>
        <v>0</v>
      </c>
      <c r="H2978">
        <f>IFERROR(VLOOKUP(G2978,Store_Map!$A$2:$I$100,3,FALSE),"")</f>
        <v>0</v>
      </c>
      <c r="I2978">
        <f>IFERROR(VLOOKUP(G2978,Store_Map!$A$2:$I$100,4,FALSE),"")</f>
        <v>0</v>
      </c>
      <c r="J2978">
        <f>IFERROR(VLOOKUP(G2978,Store_Map!$A$2:$I$100,5,FALSE),"")</f>
        <v>0</v>
      </c>
      <c r="K2978">
        <f>IFERROR(VLOOKUP(G2978,Store_Map!$A$2:$I$100,6,FALSE),"")</f>
        <v>0</v>
      </c>
      <c r="L2978">
        <f>IFERROR(VLOOKUP(G2978,Store_Map!$A$2:$I$100,7,FALSE),"")</f>
        <v>0</v>
      </c>
      <c r="M2978">
        <f>IFERROR(VLOOKUP(G2978,Store_Map!$A$2:$I$100,8,FALSE),"")</f>
        <v>0</v>
      </c>
      <c r="N2978">
        <f t="shared" si="414"/>
        <v>0</v>
      </c>
      <c r="O2978" t="str">
        <f t="shared" si="415"/>
        <v>PASS</v>
      </c>
      <c r="P2978" t="str">
        <f t="shared" si="416"/>
        <v>REVIEW</v>
      </c>
      <c r="Q2978" t="str">
        <f t="shared" si="417"/>
        <v>PASS</v>
      </c>
      <c r="R2978" t="str">
        <f t="shared" si="418"/>
        <v>PASS</v>
      </c>
      <c r="S2978" t="str">
        <f t="shared" si="419"/>
        <v>REVIEW</v>
      </c>
      <c r="T2978">
        <f t="shared" si="420"/>
        <v>90</v>
      </c>
      <c r="U2978" t="str">
        <f t="shared" si="421"/>
        <v>Low</v>
      </c>
      <c r="V2978" t="str">
        <f t="shared" si="422"/>
        <v>Invalid NDC</v>
      </c>
    </row>
    <row r="2979" spans="1:22" x14ac:dyDescent="0.3">
      <c r="A2979" t="str">
        <f>Raw_Data!A2979</f>
        <v>6240833</v>
      </c>
      <c r="B2979">
        <f>Raw_Data!B2979</f>
        <v>45685</v>
      </c>
      <c r="C2979" t="str">
        <f>Raw_Data!C2979</f>
        <v>NOVOLOG 100 UNIT/ML FLEXPEN</v>
      </c>
      <c r="D2979" t="str">
        <f>Raw_Data!D2979</f>
        <v>169633910</v>
      </c>
      <c r="E2979" t="str">
        <f>Raw_Data!E2979</f>
        <v>PEDERSEN, JENNIFER</v>
      </c>
      <c r="F2979" t="str">
        <f>Raw_Data!F2979</f>
        <v>1073606661</v>
      </c>
      <c r="G2979" t="str">
        <f>Raw_Data!H2979</f>
        <v>0</v>
      </c>
      <c r="H2979">
        <f>IFERROR(VLOOKUP(G2979,Store_Map!$A$2:$I$100,3,FALSE),"")</f>
        <v>0</v>
      </c>
      <c r="I2979">
        <f>IFERROR(VLOOKUP(G2979,Store_Map!$A$2:$I$100,4,FALSE),"")</f>
        <v>0</v>
      </c>
      <c r="J2979">
        <f>IFERROR(VLOOKUP(G2979,Store_Map!$A$2:$I$100,5,FALSE),"")</f>
        <v>0</v>
      </c>
      <c r="K2979">
        <f>IFERROR(VLOOKUP(G2979,Store_Map!$A$2:$I$100,6,FALSE),"")</f>
        <v>0</v>
      </c>
      <c r="L2979">
        <f>IFERROR(VLOOKUP(G2979,Store_Map!$A$2:$I$100,7,FALSE),"")</f>
        <v>0</v>
      </c>
      <c r="M2979">
        <f>IFERROR(VLOOKUP(G2979,Store_Map!$A$2:$I$100,8,FALSE),"")</f>
        <v>0</v>
      </c>
      <c r="N2979">
        <f t="shared" si="414"/>
        <v>0</v>
      </c>
      <c r="O2979" t="str">
        <f t="shared" si="415"/>
        <v>PASS</v>
      </c>
      <c r="P2979" t="str">
        <f t="shared" si="416"/>
        <v>REVIEW</v>
      </c>
      <c r="Q2979" t="str">
        <f t="shared" si="417"/>
        <v>PASS</v>
      </c>
      <c r="R2979" t="str">
        <f t="shared" si="418"/>
        <v>PASS</v>
      </c>
      <c r="S2979" t="str">
        <f t="shared" si="419"/>
        <v>REVIEW</v>
      </c>
      <c r="T2979">
        <f t="shared" si="420"/>
        <v>90</v>
      </c>
      <c r="U2979" t="str">
        <f t="shared" si="421"/>
        <v>Low</v>
      </c>
      <c r="V2979" t="str">
        <f t="shared" si="422"/>
        <v>Invalid NDC</v>
      </c>
    </row>
    <row r="2980" spans="1:22" x14ac:dyDescent="0.3">
      <c r="A2980" t="str">
        <f>Raw_Data!A2980</f>
        <v>6249245</v>
      </c>
      <c r="B2980">
        <f>Raw_Data!B2980</f>
        <v>45685</v>
      </c>
      <c r="C2980" t="str">
        <f>Raw_Data!C2980</f>
        <v>VITAMIN D2 1.25MG(50,000 UN</v>
      </c>
      <c r="D2980" t="str">
        <f>Raw_Data!D2980</f>
        <v>64380073706</v>
      </c>
      <c r="E2980" t="str">
        <f>Raw_Data!E2980</f>
        <v>PINTAVORN, PAIRACH</v>
      </c>
      <c r="F2980" t="str">
        <f>Raw_Data!F2980</f>
        <v>1588626030</v>
      </c>
      <c r="G2980" t="str">
        <f>Raw_Data!H2980</f>
        <v>0</v>
      </c>
      <c r="H2980">
        <f>IFERROR(VLOOKUP(G2980,Store_Map!$A$2:$I$100,3,FALSE),"")</f>
        <v>0</v>
      </c>
      <c r="I2980">
        <f>IFERROR(VLOOKUP(G2980,Store_Map!$A$2:$I$100,4,FALSE),"")</f>
        <v>0</v>
      </c>
      <c r="J2980">
        <f>IFERROR(VLOOKUP(G2980,Store_Map!$A$2:$I$100,5,FALSE),"")</f>
        <v>0</v>
      </c>
      <c r="K2980">
        <f>IFERROR(VLOOKUP(G2980,Store_Map!$A$2:$I$100,6,FALSE),"")</f>
        <v>0</v>
      </c>
      <c r="L2980">
        <f>IFERROR(VLOOKUP(G2980,Store_Map!$A$2:$I$100,7,FALSE),"")</f>
        <v>0</v>
      </c>
      <c r="M2980">
        <f>IFERROR(VLOOKUP(G2980,Store_Map!$A$2:$I$100,8,FALSE),"")</f>
        <v>0</v>
      </c>
      <c r="N2980">
        <f t="shared" si="414"/>
        <v>0</v>
      </c>
      <c r="O2980" t="str">
        <f t="shared" si="415"/>
        <v>PASS</v>
      </c>
      <c r="P2980" t="str">
        <f t="shared" si="416"/>
        <v>PASS</v>
      </c>
      <c r="Q2980" t="str">
        <f t="shared" si="417"/>
        <v>PASS</v>
      </c>
      <c r="R2980" t="str">
        <f t="shared" si="418"/>
        <v>PASS</v>
      </c>
      <c r="S2980" t="str">
        <f t="shared" si="419"/>
        <v>PASS</v>
      </c>
      <c r="T2980">
        <f t="shared" si="420"/>
        <v>100</v>
      </c>
      <c r="U2980" t="str">
        <f t="shared" si="421"/>
        <v>Low</v>
      </c>
      <c r="V2980" t="str">
        <f t="shared" si="422"/>
        <v>Clean</v>
      </c>
    </row>
    <row r="2981" spans="1:22" x14ac:dyDescent="0.3">
      <c r="A2981" t="str">
        <f>Raw_Data!A2981</f>
        <v>6238970</v>
      </c>
      <c r="B2981">
        <f>Raw_Data!B2981</f>
        <v>45685</v>
      </c>
      <c r="C2981" t="str">
        <f>Raw_Data!C2981</f>
        <v>MELOXICAM 7.5 MG TABLET</v>
      </c>
      <c r="D2981" t="str">
        <f>Raw_Data!D2981</f>
        <v>68382005001</v>
      </c>
      <c r="E2981" t="str">
        <f>Raw_Data!E2981</f>
        <v>GIBBS, JON</v>
      </c>
      <c r="F2981" t="str">
        <f>Raw_Data!F2981</f>
        <v>1700896156</v>
      </c>
      <c r="G2981" t="str">
        <f>Raw_Data!H2981</f>
        <v>0</v>
      </c>
      <c r="H2981">
        <f>IFERROR(VLOOKUP(G2981,Store_Map!$A$2:$I$100,3,FALSE),"")</f>
        <v>0</v>
      </c>
      <c r="I2981">
        <f>IFERROR(VLOOKUP(G2981,Store_Map!$A$2:$I$100,4,FALSE),"")</f>
        <v>0</v>
      </c>
      <c r="J2981">
        <f>IFERROR(VLOOKUP(G2981,Store_Map!$A$2:$I$100,5,FALSE),"")</f>
        <v>0</v>
      </c>
      <c r="K2981">
        <f>IFERROR(VLOOKUP(G2981,Store_Map!$A$2:$I$100,6,FALSE),"")</f>
        <v>0</v>
      </c>
      <c r="L2981">
        <f>IFERROR(VLOOKUP(G2981,Store_Map!$A$2:$I$100,7,FALSE),"")</f>
        <v>0</v>
      </c>
      <c r="M2981">
        <f>IFERROR(VLOOKUP(G2981,Store_Map!$A$2:$I$100,8,FALSE),"")</f>
        <v>0</v>
      </c>
      <c r="N2981">
        <f t="shared" si="414"/>
        <v>0</v>
      </c>
      <c r="O2981" t="str">
        <f t="shared" si="415"/>
        <v>PASS</v>
      </c>
      <c r="P2981" t="str">
        <f t="shared" si="416"/>
        <v>PASS</v>
      </c>
      <c r="Q2981" t="str">
        <f t="shared" si="417"/>
        <v>PASS</v>
      </c>
      <c r="R2981" t="str">
        <f t="shared" si="418"/>
        <v>PASS</v>
      </c>
      <c r="S2981" t="str">
        <f t="shared" si="419"/>
        <v>PASS</v>
      </c>
      <c r="T2981">
        <f t="shared" si="420"/>
        <v>100</v>
      </c>
      <c r="U2981" t="str">
        <f t="shared" si="421"/>
        <v>Low</v>
      </c>
      <c r="V2981" t="str">
        <f t="shared" si="422"/>
        <v>Clean</v>
      </c>
    </row>
    <row r="2982" spans="1:22" x14ac:dyDescent="0.3">
      <c r="A2982" t="str">
        <f>Raw_Data!A2982</f>
        <v>6247157</v>
      </c>
      <c r="B2982">
        <f>Raw_Data!B2982</f>
        <v>45685</v>
      </c>
      <c r="C2982" t="str">
        <f>Raw_Data!C2982</f>
        <v>PANTOPRAZOLE SOD DR 40 MG T</v>
      </c>
      <c r="D2982" t="str">
        <f>Raw_Data!D2982</f>
        <v>65862056090</v>
      </c>
      <c r="E2982" t="str">
        <f>Raw_Data!E2982</f>
        <v>GIBBS, JON</v>
      </c>
      <c r="F2982" t="str">
        <f>Raw_Data!F2982</f>
        <v>1700896156</v>
      </c>
      <c r="G2982" t="str">
        <f>Raw_Data!H2982</f>
        <v>0</v>
      </c>
      <c r="H2982">
        <f>IFERROR(VLOOKUP(G2982,Store_Map!$A$2:$I$100,3,FALSE),"")</f>
        <v>0</v>
      </c>
      <c r="I2982">
        <f>IFERROR(VLOOKUP(G2982,Store_Map!$A$2:$I$100,4,FALSE),"")</f>
        <v>0</v>
      </c>
      <c r="J2982">
        <f>IFERROR(VLOOKUP(G2982,Store_Map!$A$2:$I$100,5,FALSE),"")</f>
        <v>0</v>
      </c>
      <c r="K2982">
        <f>IFERROR(VLOOKUP(G2982,Store_Map!$A$2:$I$100,6,FALSE),"")</f>
        <v>0</v>
      </c>
      <c r="L2982">
        <f>IFERROR(VLOOKUP(G2982,Store_Map!$A$2:$I$100,7,FALSE),"")</f>
        <v>0</v>
      </c>
      <c r="M2982">
        <f>IFERROR(VLOOKUP(G2982,Store_Map!$A$2:$I$100,8,FALSE),"")</f>
        <v>0</v>
      </c>
      <c r="N2982">
        <f t="shared" si="414"/>
        <v>0</v>
      </c>
      <c r="O2982" t="str">
        <f t="shared" si="415"/>
        <v>PASS</v>
      </c>
      <c r="P2982" t="str">
        <f t="shared" si="416"/>
        <v>PASS</v>
      </c>
      <c r="Q2982" t="str">
        <f t="shared" si="417"/>
        <v>PASS</v>
      </c>
      <c r="R2982" t="str">
        <f t="shared" si="418"/>
        <v>PASS</v>
      </c>
      <c r="S2982" t="str">
        <f t="shared" si="419"/>
        <v>PASS</v>
      </c>
      <c r="T2982">
        <f t="shared" si="420"/>
        <v>100</v>
      </c>
      <c r="U2982" t="str">
        <f t="shared" si="421"/>
        <v>Low</v>
      </c>
      <c r="V2982" t="str">
        <f t="shared" si="422"/>
        <v>Clean</v>
      </c>
    </row>
    <row r="2983" spans="1:22" x14ac:dyDescent="0.3">
      <c r="A2983" t="str">
        <f>Raw_Data!A2983</f>
        <v>6240805</v>
      </c>
      <c r="B2983">
        <f>Raw_Data!B2983</f>
        <v>45685</v>
      </c>
      <c r="C2983" t="str">
        <f>Raw_Data!C2983</f>
        <v>METFORMIN HCL 1,000 MG TABL</v>
      </c>
      <c r="D2983" t="str">
        <f>Raw_Data!D2983</f>
        <v>70010006599</v>
      </c>
      <c r="E2983" t="str">
        <f>Raw_Data!E2983</f>
        <v>BYNE, EDMUND</v>
      </c>
      <c r="F2983" t="str">
        <f>Raw_Data!F2983</f>
        <v>1033186648</v>
      </c>
      <c r="G2983" t="str">
        <f>Raw_Data!H2983</f>
        <v>0</v>
      </c>
      <c r="H2983">
        <f>IFERROR(VLOOKUP(G2983,Store_Map!$A$2:$I$100,3,FALSE),"")</f>
        <v>0</v>
      </c>
      <c r="I2983">
        <f>IFERROR(VLOOKUP(G2983,Store_Map!$A$2:$I$100,4,FALSE),"")</f>
        <v>0</v>
      </c>
      <c r="J2983">
        <f>IFERROR(VLOOKUP(G2983,Store_Map!$A$2:$I$100,5,FALSE),"")</f>
        <v>0</v>
      </c>
      <c r="K2983">
        <f>IFERROR(VLOOKUP(G2983,Store_Map!$A$2:$I$100,6,FALSE),"")</f>
        <v>0</v>
      </c>
      <c r="L2983">
        <f>IFERROR(VLOOKUP(G2983,Store_Map!$A$2:$I$100,7,FALSE),"")</f>
        <v>0</v>
      </c>
      <c r="M2983">
        <f>IFERROR(VLOOKUP(G2983,Store_Map!$A$2:$I$100,8,FALSE),"")</f>
        <v>0</v>
      </c>
      <c r="N2983">
        <f t="shared" si="414"/>
        <v>0</v>
      </c>
      <c r="O2983" t="str">
        <f t="shared" si="415"/>
        <v>PASS</v>
      </c>
      <c r="P2983" t="str">
        <f t="shared" si="416"/>
        <v>PASS</v>
      </c>
      <c r="Q2983" t="str">
        <f t="shared" si="417"/>
        <v>PASS</v>
      </c>
      <c r="R2983" t="str">
        <f t="shared" si="418"/>
        <v>PASS</v>
      </c>
      <c r="S2983" t="str">
        <f t="shared" si="419"/>
        <v>PASS</v>
      </c>
      <c r="T2983">
        <f t="shared" si="420"/>
        <v>100</v>
      </c>
      <c r="U2983" t="str">
        <f t="shared" si="421"/>
        <v>Low</v>
      </c>
      <c r="V2983" t="str">
        <f t="shared" si="422"/>
        <v>Clean</v>
      </c>
    </row>
    <row r="2984" spans="1:22" x14ac:dyDescent="0.3">
      <c r="A2984" t="str">
        <f>Raw_Data!A2984</f>
        <v>6246905</v>
      </c>
      <c r="B2984">
        <f>Raw_Data!B2984</f>
        <v>45685</v>
      </c>
      <c r="C2984" t="str">
        <f>Raw_Data!C2984</f>
        <v>*PREDNISOLONE AC 1% EYE DRO</v>
      </c>
      <c r="D2984" t="str">
        <f>Raw_Data!D2984</f>
        <v>60758011910</v>
      </c>
      <c r="E2984" t="str">
        <f>Raw_Data!E2984</f>
        <v>FATTEH, NADEEM</v>
      </c>
      <c r="F2984" t="str">
        <f>Raw_Data!F2984</f>
        <v>1174785828</v>
      </c>
      <c r="G2984" t="str">
        <f>Raw_Data!H2984</f>
        <v>0</v>
      </c>
      <c r="H2984">
        <f>IFERROR(VLOOKUP(G2984,Store_Map!$A$2:$I$100,3,FALSE),"")</f>
        <v>0</v>
      </c>
      <c r="I2984">
        <f>IFERROR(VLOOKUP(G2984,Store_Map!$A$2:$I$100,4,FALSE),"")</f>
        <v>0</v>
      </c>
      <c r="J2984">
        <f>IFERROR(VLOOKUP(G2984,Store_Map!$A$2:$I$100,5,FALSE),"")</f>
        <v>0</v>
      </c>
      <c r="K2984">
        <f>IFERROR(VLOOKUP(G2984,Store_Map!$A$2:$I$100,6,FALSE),"")</f>
        <v>0</v>
      </c>
      <c r="L2984">
        <f>IFERROR(VLOOKUP(G2984,Store_Map!$A$2:$I$100,7,FALSE),"")</f>
        <v>0</v>
      </c>
      <c r="M2984">
        <f>IFERROR(VLOOKUP(G2984,Store_Map!$A$2:$I$100,8,FALSE),"")</f>
        <v>0</v>
      </c>
      <c r="N2984">
        <f t="shared" si="414"/>
        <v>0</v>
      </c>
      <c r="O2984" t="str">
        <f t="shared" si="415"/>
        <v>PASS</v>
      </c>
      <c r="P2984" t="str">
        <f t="shared" si="416"/>
        <v>PASS</v>
      </c>
      <c r="Q2984" t="str">
        <f t="shared" si="417"/>
        <v>PASS</v>
      </c>
      <c r="R2984" t="str">
        <f t="shared" si="418"/>
        <v>PASS</v>
      </c>
      <c r="S2984" t="str">
        <f t="shared" si="419"/>
        <v>PASS</v>
      </c>
      <c r="T2984">
        <f t="shared" si="420"/>
        <v>100</v>
      </c>
      <c r="U2984" t="str">
        <f t="shared" si="421"/>
        <v>Low</v>
      </c>
      <c r="V2984" t="str">
        <f t="shared" si="422"/>
        <v>Clean</v>
      </c>
    </row>
    <row r="2985" spans="1:22" x14ac:dyDescent="0.3">
      <c r="A2985" t="str">
        <f>Raw_Data!A2985</f>
        <v>6246904</v>
      </c>
      <c r="B2985">
        <f>Raw_Data!B2985</f>
        <v>45685</v>
      </c>
      <c r="C2985" t="str">
        <f>Raw_Data!C2985</f>
        <v>*MURO-128 5% EYE DROPS</v>
      </c>
      <c r="D2985" t="str">
        <f>Raw_Data!D2985</f>
        <v>24208027715</v>
      </c>
      <c r="E2985" t="str">
        <f>Raw_Data!E2985</f>
        <v>FATTEH, NADEEM</v>
      </c>
      <c r="F2985" t="str">
        <f>Raw_Data!F2985</f>
        <v>1174785828</v>
      </c>
      <c r="G2985" t="str">
        <f>Raw_Data!H2985</f>
        <v>0</v>
      </c>
      <c r="H2985">
        <f>IFERROR(VLOOKUP(G2985,Store_Map!$A$2:$I$100,3,FALSE),"")</f>
        <v>0</v>
      </c>
      <c r="I2985">
        <f>IFERROR(VLOOKUP(G2985,Store_Map!$A$2:$I$100,4,FALSE),"")</f>
        <v>0</v>
      </c>
      <c r="J2985">
        <f>IFERROR(VLOOKUP(G2985,Store_Map!$A$2:$I$100,5,FALSE),"")</f>
        <v>0</v>
      </c>
      <c r="K2985">
        <f>IFERROR(VLOOKUP(G2985,Store_Map!$A$2:$I$100,6,FALSE),"")</f>
        <v>0</v>
      </c>
      <c r="L2985">
        <f>IFERROR(VLOOKUP(G2985,Store_Map!$A$2:$I$100,7,FALSE),"")</f>
        <v>0</v>
      </c>
      <c r="M2985">
        <f>IFERROR(VLOOKUP(G2985,Store_Map!$A$2:$I$100,8,FALSE),"")</f>
        <v>0</v>
      </c>
      <c r="N2985">
        <f t="shared" si="414"/>
        <v>0</v>
      </c>
      <c r="O2985" t="str">
        <f t="shared" si="415"/>
        <v>PASS</v>
      </c>
      <c r="P2985" t="str">
        <f t="shared" si="416"/>
        <v>PASS</v>
      </c>
      <c r="Q2985" t="str">
        <f t="shared" si="417"/>
        <v>PASS</v>
      </c>
      <c r="R2985" t="str">
        <f t="shared" si="418"/>
        <v>PASS</v>
      </c>
      <c r="S2985" t="str">
        <f t="shared" si="419"/>
        <v>PASS</v>
      </c>
      <c r="T2985">
        <f t="shared" si="420"/>
        <v>100</v>
      </c>
      <c r="U2985" t="str">
        <f t="shared" si="421"/>
        <v>Low</v>
      </c>
      <c r="V2985" t="str">
        <f t="shared" si="422"/>
        <v>Clean</v>
      </c>
    </row>
    <row r="2986" spans="1:22" x14ac:dyDescent="0.3">
      <c r="A2986" t="str">
        <f>Raw_Data!A2986</f>
        <v>6246916</v>
      </c>
      <c r="B2986">
        <f>Raw_Data!B2986</f>
        <v>45685</v>
      </c>
      <c r="C2986" t="str">
        <f>Raw_Data!C2986</f>
        <v>CLONIDINE HCL 0.1 MG TABLET</v>
      </c>
      <c r="D2986" t="str">
        <f>Raw_Data!D2986</f>
        <v>228212750</v>
      </c>
      <c r="E2986" t="str">
        <f>Raw_Data!E2986</f>
        <v>HARSHMAN, SONALI</v>
      </c>
      <c r="F2986" t="str">
        <f>Raw_Data!F2986</f>
        <v>1104084516</v>
      </c>
      <c r="G2986" t="str">
        <f>Raw_Data!H2986</f>
        <v>0</v>
      </c>
      <c r="H2986">
        <f>IFERROR(VLOOKUP(G2986,Store_Map!$A$2:$I$100,3,FALSE),"")</f>
        <v>0</v>
      </c>
      <c r="I2986">
        <f>IFERROR(VLOOKUP(G2986,Store_Map!$A$2:$I$100,4,FALSE),"")</f>
        <v>0</v>
      </c>
      <c r="J2986">
        <f>IFERROR(VLOOKUP(G2986,Store_Map!$A$2:$I$100,5,FALSE),"")</f>
        <v>0</v>
      </c>
      <c r="K2986">
        <f>IFERROR(VLOOKUP(G2986,Store_Map!$A$2:$I$100,6,FALSE),"")</f>
        <v>0</v>
      </c>
      <c r="L2986">
        <f>IFERROR(VLOOKUP(G2986,Store_Map!$A$2:$I$100,7,FALSE),"")</f>
        <v>0</v>
      </c>
      <c r="M2986">
        <f>IFERROR(VLOOKUP(G2986,Store_Map!$A$2:$I$100,8,FALSE),"")</f>
        <v>0</v>
      </c>
      <c r="N2986">
        <f t="shared" si="414"/>
        <v>0</v>
      </c>
      <c r="O2986" t="str">
        <f t="shared" si="415"/>
        <v>PASS</v>
      </c>
      <c r="P2986" t="str">
        <f t="shared" si="416"/>
        <v>REVIEW</v>
      </c>
      <c r="Q2986" t="str">
        <f t="shared" si="417"/>
        <v>PASS</v>
      </c>
      <c r="R2986" t="str">
        <f t="shared" si="418"/>
        <v>PASS</v>
      </c>
      <c r="S2986" t="str">
        <f t="shared" si="419"/>
        <v>REVIEW</v>
      </c>
      <c r="T2986">
        <f t="shared" si="420"/>
        <v>90</v>
      </c>
      <c r="U2986" t="str">
        <f t="shared" si="421"/>
        <v>Low</v>
      </c>
      <c r="V2986" t="str">
        <f t="shared" si="422"/>
        <v>Invalid NDC</v>
      </c>
    </row>
    <row r="2987" spans="1:22" x14ac:dyDescent="0.3">
      <c r="A2987" t="str">
        <f>Raw_Data!A2987</f>
        <v>6246944</v>
      </c>
      <c r="B2987">
        <f>Raw_Data!B2987</f>
        <v>45685</v>
      </c>
      <c r="C2987" t="str">
        <f>Raw_Data!C2987</f>
        <v>METFORMIN HCL 850 MG TABLET</v>
      </c>
      <c r="D2987" t="str">
        <f>Raw_Data!D2987</f>
        <v>67877056205</v>
      </c>
      <c r="E2987" t="str">
        <f>Raw_Data!E2987</f>
        <v>GIBBS, JON</v>
      </c>
      <c r="F2987" t="str">
        <f>Raw_Data!F2987</f>
        <v>1700896156</v>
      </c>
      <c r="G2987" t="str">
        <f>Raw_Data!H2987</f>
        <v>0</v>
      </c>
      <c r="H2987">
        <f>IFERROR(VLOOKUP(G2987,Store_Map!$A$2:$I$100,3,FALSE),"")</f>
        <v>0</v>
      </c>
      <c r="I2987">
        <f>IFERROR(VLOOKUP(G2987,Store_Map!$A$2:$I$100,4,FALSE),"")</f>
        <v>0</v>
      </c>
      <c r="J2987">
        <f>IFERROR(VLOOKUP(G2987,Store_Map!$A$2:$I$100,5,FALSE),"")</f>
        <v>0</v>
      </c>
      <c r="K2987">
        <f>IFERROR(VLOOKUP(G2987,Store_Map!$A$2:$I$100,6,FALSE),"")</f>
        <v>0</v>
      </c>
      <c r="L2987">
        <f>IFERROR(VLOOKUP(G2987,Store_Map!$A$2:$I$100,7,FALSE),"")</f>
        <v>0</v>
      </c>
      <c r="M2987">
        <f>IFERROR(VLOOKUP(G2987,Store_Map!$A$2:$I$100,8,FALSE),"")</f>
        <v>0</v>
      </c>
      <c r="N2987">
        <f t="shared" si="414"/>
        <v>0</v>
      </c>
      <c r="O2987" t="str">
        <f t="shared" si="415"/>
        <v>PASS</v>
      </c>
      <c r="P2987" t="str">
        <f t="shared" si="416"/>
        <v>PASS</v>
      </c>
      <c r="Q2987" t="str">
        <f t="shared" si="417"/>
        <v>PASS</v>
      </c>
      <c r="R2987" t="str">
        <f t="shared" si="418"/>
        <v>PASS</v>
      </c>
      <c r="S2987" t="str">
        <f t="shared" si="419"/>
        <v>PASS</v>
      </c>
      <c r="T2987">
        <f t="shared" si="420"/>
        <v>100</v>
      </c>
      <c r="U2987" t="str">
        <f t="shared" si="421"/>
        <v>Low</v>
      </c>
      <c r="V2987" t="str">
        <f t="shared" si="422"/>
        <v>Clean</v>
      </c>
    </row>
    <row r="2988" spans="1:22" x14ac:dyDescent="0.3">
      <c r="A2988" t="str">
        <f>Raw_Data!A2988</f>
        <v>6249670</v>
      </c>
      <c r="B2988">
        <f>Raw_Data!B2988</f>
        <v>45685</v>
      </c>
      <c r="C2988" t="str">
        <f>Raw_Data!C2988</f>
        <v>GLIMEPIRIDE 4 MG TABLET</v>
      </c>
      <c r="D2988" t="str">
        <f>Raw_Data!D2988</f>
        <v>55111032201</v>
      </c>
      <c r="E2988" t="str">
        <f>Raw_Data!E2988</f>
        <v>MACHADO, MARIA</v>
      </c>
      <c r="F2988" t="str">
        <f>Raw_Data!F2988</f>
        <v>1619100302</v>
      </c>
      <c r="G2988" t="str">
        <f>Raw_Data!H2988</f>
        <v>0</v>
      </c>
      <c r="H2988">
        <f>IFERROR(VLOOKUP(G2988,Store_Map!$A$2:$I$100,3,FALSE),"")</f>
        <v>0</v>
      </c>
      <c r="I2988">
        <f>IFERROR(VLOOKUP(G2988,Store_Map!$A$2:$I$100,4,FALSE),"")</f>
        <v>0</v>
      </c>
      <c r="J2988">
        <f>IFERROR(VLOOKUP(G2988,Store_Map!$A$2:$I$100,5,FALSE),"")</f>
        <v>0</v>
      </c>
      <c r="K2988">
        <f>IFERROR(VLOOKUP(G2988,Store_Map!$A$2:$I$100,6,FALSE),"")</f>
        <v>0</v>
      </c>
      <c r="L2988">
        <f>IFERROR(VLOOKUP(G2988,Store_Map!$A$2:$I$100,7,FALSE),"")</f>
        <v>0</v>
      </c>
      <c r="M2988">
        <f>IFERROR(VLOOKUP(G2988,Store_Map!$A$2:$I$100,8,FALSE),"")</f>
        <v>0</v>
      </c>
      <c r="N2988">
        <f t="shared" si="414"/>
        <v>0</v>
      </c>
      <c r="O2988" t="str">
        <f t="shared" si="415"/>
        <v>PASS</v>
      </c>
      <c r="P2988" t="str">
        <f t="shared" si="416"/>
        <v>PASS</v>
      </c>
      <c r="Q2988" t="str">
        <f t="shared" si="417"/>
        <v>PASS</v>
      </c>
      <c r="R2988" t="str">
        <f t="shared" si="418"/>
        <v>PASS</v>
      </c>
      <c r="S2988" t="str">
        <f t="shared" si="419"/>
        <v>PASS</v>
      </c>
      <c r="T2988">
        <f t="shared" si="420"/>
        <v>100</v>
      </c>
      <c r="U2988" t="str">
        <f t="shared" si="421"/>
        <v>Low</v>
      </c>
      <c r="V2988" t="str">
        <f t="shared" si="422"/>
        <v>Clean</v>
      </c>
    </row>
    <row r="2989" spans="1:22" x14ac:dyDescent="0.3">
      <c r="A2989" t="str">
        <f>Raw_Data!A2989</f>
        <v>6246735</v>
      </c>
      <c r="B2989">
        <f>Raw_Data!B2989</f>
        <v>45685</v>
      </c>
      <c r="C2989" t="str">
        <f>Raw_Data!C2989</f>
        <v>LEVOTHYROXINE 100 MCG TABLE</v>
      </c>
      <c r="D2989" t="str">
        <f>Raw_Data!D2989</f>
        <v>68180096909</v>
      </c>
      <c r="E2989" t="str">
        <f>Raw_Data!E2989</f>
        <v>BYNE, EDMUND</v>
      </c>
      <c r="F2989" t="str">
        <f>Raw_Data!F2989</f>
        <v>1033186648</v>
      </c>
      <c r="G2989" t="str">
        <f>Raw_Data!H2989</f>
        <v>0</v>
      </c>
      <c r="H2989">
        <f>IFERROR(VLOOKUP(G2989,Store_Map!$A$2:$I$100,3,FALSE),"")</f>
        <v>0</v>
      </c>
      <c r="I2989">
        <f>IFERROR(VLOOKUP(G2989,Store_Map!$A$2:$I$100,4,FALSE),"")</f>
        <v>0</v>
      </c>
      <c r="J2989">
        <f>IFERROR(VLOOKUP(G2989,Store_Map!$A$2:$I$100,5,FALSE),"")</f>
        <v>0</v>
      </c>
      <c r="K2989">
        <f>IFERROR(VLOOKUP(G2989,Store_Map!$A$2:$I$100,6,FALSE),"")</f>
        <v>0</v>
      </c>
      <c r="L2989">
        <f>IFERROR(VLOOKUP(G2989,Store_Map!$A$2:$I$100,7,FALSE),"")</f>
        <v>0</v>
      </c>
      <c r="M2989">
        <f>IFERROR(VLOOKUP(G2989,Store_Map!$A$2:$I$100,8,FALSE),"")</f>
        <v>0</v>
      </c>
      <c r="N2989">
        <f t="shared" si="414"/>
        <v>0</v>
      </c>
      <c r="O2989" t="str">
        <f t="shared" si="415"/>
        <v>PASS</v>
      </c>
      <c r="P2989" t="str">
        <f t="shared" si="416"/>
        <v>PASS</v>
      </c>
      <c r="Q2989" t="str">
        <f t="shared" si="417"/>
        <v>PASS</v>
      </c>
      <c r="R2989" t="str">
        <f t="shared" si="418"/>
        <v>PASS</v>
      </c>
      <c r="S2989" t="str">
        <f t="shared" si="419"/>
        <v>PASS</v>
      </c>
      <c r="T2989">
        <f t="shared" si="420"/>
        <v>100</v>
      </c>
      <c r="U2989" t="str">
        <f t="shared" si="421"/>
        <v>Low</v>
      </c>
      <c r="V2989" t="str">
        <f t="shared" si="422"/>
        <v>Clean</v>
      </c>
    </row>
    <row r="2990" spans="1:22" x14ac:dyDescent="0.3">
      <c r="A2990" t="str">
        <f>Raw_Data!A2990</f>
        <v>6240523</v>
      </c>
      <c r="B2990">
        <f>Raw_Data!B2990</f>
        <v>45685</v>
      </c>
      <c r="C2990" t="str">
        <f>Raw_Data!C2990</f>
        <v>CETIRIZINE HCL 10 MG TABLET</v>
      </c>
      <c r="D2990" t="str">
        <f>Raw_Data!D2990</f>
        <v>904671746</v>
      </c>
      <c r="E2990" t="str">
        <f>Raw_Data!E2990</f>
        <v>BYNE, EDMUND</v>
      </c>
      <c r="F2990" t="str">
        <f>Raw_Data!F2990</f>
        <v>1033186648</v>
      </c>
      <c r="G2990" t="str">
        <f>Raw_Data!H2990</f>
        <v>0</v>
      </c>
      <c r="H2990">
        <f>IFERROR(VLOOKUP(G2990,Store_Map!$A$2:$I$100,3,FALSE),"")</f>
        <v>0</v>
      </c>
      <c r="I2990">
        <f>IFERROR(VLOOKUP(G2990,Store_Map!$A$2:$I$100,4,FALSE),"")</f>
        <v>0</v>
      </c>
      <c r="J2990">
        <f>IFERROR(VLOOKUP(G2990,Store_Map!$A$2:$I$100,5,FALSE),"")</f>
        <v>0</v>
      </c>
      <c r="K2990">
        <f>IFERROR(VLOOKUP(G2990,Store_Map!$A$2:$I$100,6,FALSE),"")</f>
        <v>0</v>
      </c>
      <c r="L2990">
        <f>IFERROR(VLOOKUP(G2990,Store_Map!$A$2:$I$100,7,FALSE),"")</f>
        <v>0</v>
      </c>
      <c r="M2990">
        <f>IFERROR(VLOOKUP(G2990,Store_Map!$A$2:$I$100,8,FALSE),"")</f>
        <v>0</v>
      </c>
      <c r="N2990">
        <f t="shared" si="414"/>
        <v>0</v>
      </c>
      <c r="O2990" t="str">
        <f t="shared" si="415"/>
        <v>PASS</v>
      </c>
      <c r="P2990" t="str">
        <f t="shared" si="416"/>
        <v>REVIEW</v>
      </c>
      <c r="Q2990" t="str">
        <f t="shared" si="417"/>
        <v>PASS</v>
      </c>
      <c r="R2990" t="str">
        <f t="shared" si="418"/>
        <v>PASS</v>
      </c>
      <c r="S2990" t="str">
        <f t="shared" si="419"/>
        <v>REVIEW</v>
      </c>
      <c r="T2990">
        <f t="shared" si="420"/>
        <v>90</v>
      </c>
      <c r="U2990" t="str">
        <f t="shared" si="421"/>
        <v>Low</v>
      </c>
      <c r="V2990" t="str">
        <f t="shared" si="422"/>
        <v>Invalid NDC</v>
      </c>
    </row>
    <row r="2991" spans="1:22" x14ac:dyDescent="0.3">
      <c r="A2991" t="str">
        <f>Raw_Data!A2991</f>
        <v>6246806</v>
      </c>
      <c r="B2991">
        <f>Raw_Data!B2991</f>
        <v>45685</v>
      </c>
      <c r="C2991" t="str">
        <f>Raw_Data!C2991</f>
        <v>AMLODIPINE BESYLATE 10 MG T</v>
      </c>
      <c r="D2991" t="str">
        <f>Raw_Data!D2991</f>
        <v>29300039810</v>
      </c>
      <c r="E2991" t="str">
        <f>Raw_Data!E2991</f>
        <v>GIBBS, JON</v>
      </c>
      <c r="F2991" t="str">
        <f>Raw_Data!F2991</f>
        <v>1700896156</v>
      </c>
      <c r="G2991" t="str">
        <f>Raw_Data!H2991</f>
        <v>0</v>
      </c>
      <c r="H2991">
        <f>IFERROR(VLOOKUP(G2991,Store_Map!$A$2:$I$100,3,FALSE),"")</f>
        <v>0</v>
      </c>
      <c r="I2991">
        <f>IFERROR(VLOOKUP(G2991,Store_Map!$A$2:$I$100,4,FALSE),"")</f>
        <v>0</v>
      </c>
      <c r="J2991">
        <f>IFERROR(VLOOKUP(G2991,Store_Map!$A$2:$I$100,5,FALSE),"")</f>
        <v>0</v>
      </c>
      <c r="K2991">
        <f>IFERROR(VLOOKUP(G2991,Store_Map!$A$2:$I$100,6,FALSE),"")</f>
        <v>0</v>
      </c>
      <c r="L2991">
        <f>IFERROR(VLOOKUP(G2991,Store_Map!$A$2:$I$100,7,FALSE),"")</f>
        <v>0</v>
      </c>
      <c r="M2991">
        <f>IFERROR(VLOOKUP(G2991,Store_Map!$A$2:$I$100,8,FALSE),"")</f>
        <v>0</v>
      </c>
      <c r="N2991">
        <f t="shared" si="414"/>
        <v>0</v>
      </c>
      <c r="O2991" t="str">
        <f t="shared" si="415"/>
        <v>PASS</v>
      </c>
      <c r="P2991" t="str">
        <f t="shared" si="416"/>
        <v>PASS</v>
      </c>
      <c r="Q2991" t="str">
        <f t="shared" si="417"/>
        <v>PASS</v>
      </c>
      <c r="R2991" t="str">
        <f t="shared" si="418"/>
        <v>PASS</v>
      </c>
      <c r="S2991" t="str">
        <f t="shared" si="419"/>
        <v>PASS</v>
      </c>
      <c r="T2991">
        <f t="shared" si="420"/>
        <v>100</v>
      </c>
      <c r="U2991" t="str">
        <f t="shared" si="421"/>
        <v>Low</v>
      </c>
      <c r="V2991" t="str">
        <f t="shared" si="422"/>
        <v>Clean</v>
      </c>
    </row>
    <row r="2992" spans="1:22" x14ac:dyDescent="0.3">
      <c r="A2992" t="str">
        <f>Raw_Data!A2992</f>
        <v>6246805</v>
      </c>
      <c r="B2992">
        <f>Raw_Data!B2992</f>
        <v>45685</v>
      </c>
      <c r="C2992" t="str">
        <f>Raw_Data!C2992</f>
        <v>HYDROCHLOROTHIAZIDE 12.5 MG</v>
      </c>
      <c r="D2992" t="str">
        <f>Raw_Data!D2992</f>
        <v>69315015510</v>
      </c>
      <c r="E2992" t="str">
        <f>Raw_Data!E2992</f>
        <v>GIBBS, JON</v>
      </c>
      <c r="F2992" t="str">
        <f>Raw_Data!F2992</f>
        <v>1700896156</v>
      </c>
      <c r="G2992" t="str">
        <f>Raw_Data!H2992</f>
        <v>0</v>
      </c>
      <c r="H2992">
        <f>IFERROR(VLOOKUP(G2992,Store_Map!$A$2:$I$100,3,FALSE),"")</f>
        <v>0</v>
      </c>
      <c r="I2992">
        <f>IFERROR(VLOOKUP(G2992,Store_Map!$A$2:$I$100,4,FALSE),"")</f>
        <v>0</v>
      </c>
      <c r="J2992">
        <f>IFERROR(VLOOKUP(G2992,Store_Map!$A$2:$I$100,5,FALSE),"")</f>
        <v>0</v>
      </c>
      <c r="K2992">
        <f>IFERROR(VLOOKUP(G2992,Store_Map!$A$2:$I$100,6,FALSE),"")</f>
        <v>0</v>
      </c>
      <c r="L2992">
        <f>IFERROR(VLOOKUP(G2992,Store_Map!$A$2:$I$100,7,FALSE),"")</f>
        <v>0</v>
      </c>
      <c r="M2992">
        <f>IFERROR(VLOOKUP(G2992,Store_Map!$A$2:$I$100,8,FALSE),"")</f>
        <v>0</v>
      </c>
      <c r="N2992">
        <f t="shared" si="414"/>
        <v>0</v>
      </c>
      <c r="O2992" t="str">
        <f t="shared" si="415"/>
        <v>PASS</v>
      </c>
      <c r="P2992" t="str">
        <f t="shared" si="416"/>
        <v>PASS</v>
      </c>
      <c r="Q2992" t="str">
        <f t="shared" si="417"/>
        <v>PASS</v>
      </c>
      <c r="R2992" t="str">
        <f t="shared" si="418"/>
        <v>PASS</v>
      </c>
      <c r="S2992" t="str">
        <f t="shared" si="419"/>
        <v>PASS</v>
      </c>
      <c r="T2992">
        <f t="shared" si="420"/>
        <v>100</v>
      </c>
      <c r="U2992" t="str">
        <f t="shared" si="421"/>
        <v>Low</v>
      </c>
      <c r="V2992" t="str">
        <f t="shared" si="422"/>
        <v>Clean</v>
      </c>
    </row>
    <row r="2993" spans="1:22" x14ac:dyDescent="0.3">
      <c r="A2993" t="str">
        <f>Raw_Data!A2993</f>
        <v>6246804</v>
      </c>
      <c r="B2993">
        <f>Raw_Data!B2993</f>
        <v>45685</v>
      </c>
      <c r="C2993" t="str">
        <f>Raw_Data!C2993</f>
        <v>TADALAFIL 20 MG TABLET</v>
      </c>
      <c r="D2993" t="str">
        <f>Raw_Data!D2993</f>
        <v>27241011403</v>
      </c>
      <c r="E2993" t="str">
        <f>Raw_Data!E2993</f>
        <v>GIBBS, JON</v>
      </c>
      <c r="F2993" t="str">
        <f>Raw_Data!F2993</f>
        <v>1700896156</v>
      </c>
      <c r="G2993" t="str">
        <f>Raw_Data!H2993</f>
        <v>0</v>
      </c>
      <c r="H2993">
        <f>IFERROR(VLOOKUP(G2993,Store_Map!$A$2:$I$100,3,FALSE),"")</f>
        <v>0</v>
      </c>
      <c r="I2993">
        <f>IFERROR(VLOOKUP(G2993,Store_Map!$A$2:$I$100,4,FALSE),"")</f>
        <v>0</v>
      </c>
      <c r="J2993">
        <f>IFERROR(VLOOKUP(G2993,Store_Map!$A$2:$I$100,5,FALSE),"")</f>
        <v>0</v>
      </c>
      <c r="K2993">
        <f>IFERROR(VLOOKUP(G2993,Store_Map!$A$2:$I$100,6,FALSE),"")</f>
        <v>0</v>
      </c>
      <c r="L2993">
        <f>IFERROR(VLOOKUP(G2993,Store_Map!$A$2:$I$100,7,FALSE),"")</f>
        <v>0</v>
      </c>
      <c r="M2993">
        <f>IFERROR(VLOOKUP(G2993,Store_Map!$A$2:$I$100,8,FALSE),"")</f>
        <v>0</v>
      </c>
      <c r="N2993">
        <f t="shared" si="414"/>
        <v>0</v>
      </c>
      <c r="O2993" t="str">
        <f t="shared" si="415"/>
        <v>PASS</v>
      </c>
      <c r="P2993" t="str">
        <f t="shared" si="416"/>
        <v>PASS</v>
      </c>
      <c r="Q2993" t="str">
        <f t="shared" si="417"/>
        <v>PASS</v>
      </c>
      <c r="R2993" t="str">
        <f t="shared" si="418"/>
        <v>PASS</v>
      </c>
      <c r="S2993" t="str">
        <f t="shared" si="419"/>
        <v>PASS</v>
      </c>
      <c r="T2993">
        <f t="shared" si="420"/>
        <v>100</v>
      </c>
      <c r="U2993" t="str">
        <f t="shared" si="421"/>
        <v>Low</v>
      </c>
      <c r="V2993" t="str">
        <f t="shared" si="422"/>
        <v>Clean</v>
      </c>
    </row>
    <row r="2994" spans="1:22" x14ac:dyDescent="0.3">
      <c r="A2994" t="str">
        <f>Raw_Data!A2994</f>
        <v>6246791</v>
      </c>
      <c r="B2994">
        <f>Raw_Data!B2994</f>
        <v>45685</v>
      </c>
      <c r="C2994" t="str">
        <f>Raw_Data!C2994</f>
        <v>*ESTRADIOL 0.01% CREAM</v>
      </c>
      <c r="D2994" t="str">
        <f>Raw_Data!D2994</f>
        <v>93354143</v>
      </c>
      <c r="E2994" t="str">
        <f>Raw_Data!E2994</f>
        <v>Jordan, Rafael</v>
      </c>
      <c r="F2994" t="str">
        <f>Raw_Data!F2994</f>
        <v>1750479911</v>
      </c>
      <c r="G2994" t="str">
        <f>Raw_Data!H2994</f>
        <v>0</v>
      </c>
      <c r="H2994">
        <f>IFERROR(VLOOKUP(G2994,Store_Map!$A$2:$I$100,3,FALSE),"")</f>
        <v>0</v>
      </c>
      <c r="I2994">
        <f>IFERROR(VLOOKUP(G2994,Store_Map!$A$2:$I$100,4,FALSE),"")</f>
        <v>0</v>
      </c>
      <c r="J2994">
        <f>IFERROR(VLOOKUP(G2994,Store_Map!$A$2:$I$100,5,FALSE),"")</f>
        <v>0</v>
      </c>
      <c r="K2994">
        <f>IFERROR(VLOOKUP(G2994,Store_Map!$A$2:$I$100,6,FALSE),"")</f>
        <v>0</v>
      </c>
      <c r="L2994">
        <f>IFERROR(VLOOKUP(G2994,Store_Map!$A$2:$I$100,7,FALSE),"")</f>
        <v>0</v>
      </c>
      <c r="M2994">
        <f>IFERROR(VLOOKUP(G2994,Store_Map!$A$2:$I$100,8,FALSE),"")</f>
        <v>0</v>
      </c>
      <c r="N2994">
        <f t="shared" si="414"/>
        <v>0</v>
      </c>
      <c r="O2994" t="str">
        <f t="shared" si="415"/>
        <v>PASS</v>
      </c>
      <c r="P2994" t="str">
        <f t="shared" si="416"/>
        <v>REVIEW</v>
      </c>
      <c r="Q2994" t="str">
        <f t="shared" si="417"/>
        <v>PASS</v>
      </c>
      <c r="R2994" t="str">
        <f t="shared" si="418"/>
        <v>PASS</v>
      </c>
      <c r="S2994" t="str">
        <f t="shared" si="419"/>
        <v>REVIEW</v>
      </c>
      <c r="T2994">
        <f t="shared" si="420"/>
        <v>90</v>
      </c>
      <c r="U2994" t="str">
        <f t="shared" si="421"/>
        <v>Low</v>
      </c>
      <c r="V2994" t="str">
        <f t="shared" si="422"/>
        <v>Invalid NDC</v>
      </c>
    </row>
    <row r="2995" spans="1:22" x14ac:dyDescent="0.3">
      <c r="A2995" t="str">
        <f>Raw_Data!A2995</f>
        <v>6252947</v>
      </c>
      <c r="B2995">
        <f>Raw_Data!B2995</f>
        <v>45685</v>
      </c>
      <c r="C2995" t="str">
        <f>Raw_Data!C2995</f>
        <v>ATENOLOL-CHLORTH 50/25</v>
      </c>
      <c r="D2995" t="str">
        <f>Raw_Data!D2995</f>
        <v>70710116701</v>
      </c>
      <c r="E2995" t="str">
        <f>Raw_Data!E2995</f>
        <v>BYNE, EDMUND</v>
      </c>
      <c r="F2995" t="str">
        <f>Raw_Data!F2995</f>
        <v>1033186648</v>
      </c>
      <c r="G2995" t="str">
        <f>Raw_Data!H2995</f>
        <v>0</v>
      </c>
      <c r="H2995">
        <f>IFERROR(VLOOKUP(G2995,Store_Map!$A$2:$I$100,3,FALSE),"")</f>
        <v>0</v>
      </c>
      <c r="I2995">
        <f>IFERROR(VLOOKUP(G2995,Store_Map!$A$2:$I$100,4,FALSE),"")</f>
        <v>0</v>
      </c>
      <c r="J2995">
        <f>IFERROR(VLOOKUP(G2995,Store_Map!$A$2:$I$100,5,FALSE),"")</f>
        <v>0</v>
      </c>
      <c r="K2995">
        <f>IFERROR(VLOOKUP(G2995,Store_Map!$A$2:$I$100,6,FALSE),"")</f>
        <v>0</v>
      </c>
      <c r="L2995">
        <f>IFERROR(VLOOKUP(G2995,Store_Map!$A$2:$I$100,7,FALSE),"")</f>
        <v>0</v>
      </c>
      <c r="M2995">
        <f>IFERROR(VLOOKUP(G2995,Store_Map!$A$2:$I$100,8,FALSE),"")</f>
        <v>0</v>
      </c>
      <c r="N2995">
        <f t="shared" si="414"/>
        <v>0</v>
      </c>
      <c r="O2995" t="str">
        <f t="shared" si="415"/>
        <v>PASS</v>
      </c>
      <c r="P2995" t="str">
        <f t="shared" si="416"/>
        <v>PASS</v>
      </c>
      <c r="Q2995" t="str">
        <f t="shared" si="417"/>
        <v>PASS</v>
      </c>
      <c r="R2995" t="str">
        <f t="shared" si="418"/>
        <v>PASS</v>
      </c>
      <c r="S2995" t="str">
        <f t="shared" si="419"/>
        <v>PASS</v>
      </c>
      <c r="T2995">
        <f t="shared" si="420"/>
        <v>100</v>
      </c>
      <c r="U2995" t="str">
        <f t="shared" si="421"/>
        <v>Low</v>
      </c>
      <c r="V2995" t="str">
        <f t="shared" si="422"/>
        <v>Clean</v>
      </c>
    </row>
    <row r="2996" spans="1:22" x14ac:dyDescent="0.3">
      <c r="A2996" t="str">
        <f>Raw_Data!A2996</f>
        <v>6252948</v>
      </c>
      <c r="B2996">
        <f>Raw_Data!B2996</f>
        <v>45685</v>
      </c>
      <c r="C2996" t="str">
        <f>Raw_Data!C2996</f>
        <v>LOSARTAN POTASSIUM 100 MG T</v>
      </c>
      <c r="D2996" t="str">
        <f>Raw_Data!D2996</f>
        <v>65862020399</v>
      </c>
      <c r="E2996" t="str">
        <f>Raw_Data!E2996</f>
        <v>BYNE, EDMUND</v>
      </c>
      <c r="F2996" t="str">
        <f>Raw_Data!F2996</f>
        <v>1033186648</v>
      </c>
      <c r="G2996" t="str">
        <f>Raw_Data!H2996</f>
        <v>0</v>
      </c>
      <c r="H2996">
        <f>IFERROR(VLOOKUP(G2996,Store_Map!$A$2:$I$100,3,FALSE),"")</f>
        <v>0</v>
      </c>
      <c r="I2996">
        <f>IFERROR(VLOOKUP(G2996,Store_Map!$A$2:$I$100,4,FALSE),"")</f>
        <v>0</v>
      </c>
      <c r="J2996">
        <f>IFERROR(VLOOKUP(G2996,Store_Map!$A$2:$I$100,5,FALSE),"")</f>
        <v>0</v>
      </c>
      <c r="K2996">
        <f>IFERROR(VLOOKUP(G2996,Store_Map!$A$2:$I$100,6,FALSE),"")</f>
        <v>0</v>
      </c>
      <c r="L2996">
        <f>IFERROR(VLOOKUP(G2996,Store_Map!$A$2:$I$100,7,FALSE),"")</f>
        <v>0</v>
      </c>
      <c r="M2996">
        <f>IFERROR(VLOOKUP(G2996,Store_Map!$A$2:$I$100,8,FALSE),"")</f>
        <v>0</v>
      </c>
      <c r="N2996">
        <f t="shared" si="414"/>
        <v>0</v>
      </c>
      <c r="O2996" t="str">
        <f t="shared" si="415"/>
        <v>PASS</v>
      </c>
      <c r="P2996" t="str">
        <f t="shared" si="416"/>
        <v>PASS</v>
      </c>
      <c r="Q2996" t="str">
        <f t="shared" si="417"/>
        <v>PASS</v>
      </c>
      <c r="R2996" t="str">
        <f t="shared" si="418"/>
        <v>PASS</v>
      </c>
      <c r="S2996" t="str">
        <f t="shared" si="419"/>
        <v>PASS</v>
      </c>
      <c r="T2996">
        <f t="shared" si="420"/>
        <v>100</v>
      </c>
      <c r="U2996" t="str">
        <f t="shared" si="421"/>
        <v>Low</v>
      </c>
      <c r="V2996" t="str">
        <f t="shared" si="422"/>
        <v>Clean</v>
      </c>
    </row>
    <row r="2997" spans="1:22" x14ac:dyDescent="0.3">
      <c r="A2997" t="str">
        <f>Raw_Data!A2997</f>
        <v>6252949</v>
      </c>
      <c r="B2997">
        <f>Raw_Data!B2997</f>
        <v>45685</v>
      </c>
      <c r="C2997" t="str">
        <f>Raw_Data!C2997</f>
        <v>GLIPIZIDE 5 MG TABLET</v>
      </c>
      <c r="D2997" t="str">
        <f>Raw_Data!D2997</f>
        <v>60505014101</v>
      </c>
      <c r="E2997" t="str">
        <f>Raw_Data!E2997</f>
        <v>BYNE, EDMUND</v>
      </c>
      <c r="F2997" t="str">
        <f>Raw_Data!F2997</f>
        <v>1033186648</v>
      </c>
      <c r="G2997" t="str">
        <f>Raw_Data!H2997</f>
        <v>0</v>
      </c>
      <c r="H2997">
        <f>IFERROR(VLOOKUP(G2997,Store_Map!$A$2:$I$100,3,FALSE),"")</f>
        <v>0</v>
      </c>
      <c r="I2997">
        <f>IFERROR(VLOOKUP(G2997,Store_Map!$A$2:$I$100,4,FALSE),"")</f>
        <v>0</v>
      </c>
      <c r="J2997">
        <f>IFERROR(VLOOKUP(G2997,Store_Map!$A$2:$I$100,5,FALSE),"")</f>
        <v>0</v>
      </c>
      <c r="K2997">
        <f>IFERROR(VLOOKUP(G2997,Store_Map!$A$2:$I$100,6,FALSE),"")</f>
        <v>0</v>
      </c>
      <c r="L2997">
        <f>IFERROR(VLOOKUP(G2997,Store_Map!$A$2:$I$100,7,FALSE),"")</f>
        <v>0</v>
      </c>
      <c r="M2997">
        <f>IFERROR(VLOOKUP(G2997,Store_Map!$A$2:$I$100,8,FALSE),"")</f>
        <v>0</v>
      </c>
      <c r="N2997">
        <f t="shared" si="414"/>
        <v>0</v>
      </c>
      <c r="O2997" t="str">
        <f t="shared" si="415"/>
        <v>PASS</v>
      </c>
      <c r="P2997" t="str">
        <f t="shared" si="416"/>
        <v>PASS</v>
      </c>
      <c r="Q2997" t="str">
        <f t="shared" si="417"/>
        <v>PASS</v>
      </c>
      <c r="R2997" t="str">
        <f t="shared" si="418"/>
        <v>PASS</v>
      </c>
      <c r="S2997" t="str">
        <f t="shared" si="419"/>
        <v>PASS</v>
      </c>
      <c r="T2997">
        <f t="shared" si="420"/>
        <v>100</v>
      </c>
      <c r="U2997" t="str">
        <f t="shared" si="421"/>
        <v>Low</v>
      </c>
      <c r="V2997" t="str">
        <f t="shared" si="422"/>
        <v>Clean</v>
      </c>
    </row>
    <row r="2998" spans="1:22" x14ac:dyDescent="0.3">
      <c r="A2998" t="str">
        <f>Raw_Data!A2998</f>
        <v>6252950</v>
      </c>
      <c r="B2998">
        <f>Raw_Data!B2998</f>
        <v>45685</v>
      </c>
      <c r="C2998" t="str">
        <f>Raw_Data!C2998</f>
        <v>FARXIGA 10 MG TABLET</v>
      </c>
      <c r="D2998" t="str">
        <f>Raw_Data!D2998</f>
        <v>310621030</v>
      </c>
      <c r="E2998" t="str">
        <f>Raw_Data!E2998</f>
        <v>BYNE, EDMUND</v>
      </c>
      <c r="F2998" t="str">
        <f>Raw_Data!F2998</f>
        <v>1033186648</v>
      </c>
      <c r="G2998" t="str">
        <f>Raw_Data!H2998</f>
        <v>0</v>
      </c>
      <c r="H2998">
        <f>IFERROR(VLOOKUP(G2998,Store_Map!$A$2:$I$100,3,FALSE),"")</f>
        <v>0</v>
      </c>
      <c r="I2998">
        <f>IFERROR(VLOOKUP(G2998,Store_Map!$A$2:$I$100,4,FALSE),"")</f>
        <v>0</v>
      </c>
      <c r="J2998">
        <f>IFERROR(VLOOKUP(G2998,Store_Map!$A$2:$I$100,5,FALSE),"")</f>
        <v>0</v>
      </c>
      <c r="K2998">
        <f>IFERROR(VLOOKUP(G2998,Store_Map!$A$2:$I$100,6,FALSE),"")</f>
        <v>0</v>
      </c>
      <c r="L2998">
        <f>IFERROR(VLOOKUP(G2998,Store_Map!$A$2:$I$100,7,FALSE),"")</f>
        <v>0</v>
      </c>
      <c r="M2998">
        <f>IFERROR(VLOOKUP(G2998,Store_Map!$A$2:$I$100,8,FALSE),"")</f>
        <v>0</v>
      </c>
      <c r="N2998">
        <f t="shared" si="414"/>
        <v>0</v>
      </c>
      <c r="O2998" t="str">
        <f t="shared" si="415"/>
        <v>PASS</v>
      </c>
      <c r="P2998" t="str">
        <f t="shared" si="416"/>
        <v>REVIEW</v>
      </c>
      <c r="Q2998" t="str">
        <f t="shared" si="417"/>
        <v>PASS</v>
      </c>
      <c r="R2998" t="str">
        <f t="shared" si="418"/>
        <v>PASS</v>
      </c>
      <c r="S2998" t="str">
        <f t="shared" si="419"/>
        <v>REVIEW</v>
      </c>
      <c r="T2998">
        <f t="shared" si="420"/>
        <v>90</v>
      </c>
      <c r="U2998" t="str">
        <f t="shared" si="421"/>
        <v>Low</v>
      </c>
      <c r="V2998" t="str">
        <f t="shared" si="422"/>
        <v>Invalid NDC</v>
      </c>
    </row>
    <row r="2999" spans="1:22" x14ac:dyDescent="0.3">
      <c r="A2999" t="str">
        <f>Raw_Data!A2999</f>
        <v>6252951</v>
      </c>
      <c r="B2999">
        <f>Raw_Data!B2999</f>
        <v>45685</v>
      </c>
      <c r="C2999" t="str">
        <f>Raw_Data!C2999</f>
        <v>AMLODIPINE BESYLATE 10 MG T</v>
      </c>
      <c r="D2999" t="str">
        <f>Raw_Data!D2999</f>
        <v>69097012815</v>
      </c>
      <c r="E2999" t="str">
        <f>Raw_Data!E2999</f>
        <v>BYNE, EDMUND</v>
      </c>
      <c r="F2999" t="str">
        <f>Raw_Data!F2999</f>
        <v>1033186648</v>
      </c>
      <c r="G2999" t="str">
        <f>Raw_Data!H2999</f>
        <v>0</v>
      </c>
      <c r="H2999">
        <f>IFERROR(VLOOKUP(G2999,Store_Map!$A$2:$I$100,3,FALSE),"")</f>
        <v>0</v>
      </c>
      <c r="I2999">
        <f>IFERROR(VLOOKUP(G2999,Store_Map!$A$2:$I$100,4,FALSE),"")</f>
        <v>0</v>
      </c>
      <c r="J2999">
        <f>IFERROR(VLOOKUP(G2999,Store_Map!$A$2:$I$100,5,FALSE),"")</f>
        <v>0</v>
      </c>
      <c r="K2999">
        <f>IFERROR(VLOOKUP(G2999,Store_Map!$A$2:$I$100,6,FALSE),"")</f>
        <v>0</v>
      </c>
      <c r="L2999">
        <f>IFERROR(VLOOKUP(G2999,Store_Map!$A$2:$I$100,7,FALSE),"")</f>
        <v>0</v>
      </c>
      <c r="M2999">
        <f>IFERROR(VLOOKUP(G2999,Store_Map!$A$2:$I$100,8,FALSE),"")</f>
        <v>0</v>
      </c>
      <c r="N2999">
        <f t="shared" si="414"/>
        <v>0</v>
      </c>
      <c r="O2999" t="str">
        <f t="shared" si="415"/>
        <v>PASS</v>
      </c>
      <c r="P2999" t="str">
        <f t="shared" si="416"/>
        <v>PASS</v>
      </c>
      <c r="Q2999" t="str">
        <f t="shared" si="417"/>
        <v>PASS</v>
      </c>
      <c r="R2999" t="str">
        <f t="shared" si="418"/>
        <v>PASS</v>
      </c>
      <c r="S2999" t="str">
        <f t="shared" si="419"/>
        <v>PASS</v>
      </c>
      <c r="T2999">
        <f t="shared" si="420"/>
        <v>100</v>
      </c>
      <c r="U2999" t="str">
        <f t="shared" si="421"/>
        <v>Low</v>
      </c>
      <c r="V2999" t="str">
        <f t="shared" si="422"/>
        <v>Clean</v>
      </c>
    </row>
    <row r="3000" spans="1:22" x14ac:dyDescent="0.3">
      <c r="A3000" t="str">
        <f>Raw_Data!A3000</f>
        <v>6252952</v>
      </c>
      <c r="B3000">
        <f>Raw_Data!B3000</f>
        <v>45685</v>
      </c>
      <c r="C3000" t="str">
        <f>Raw_Data!C3000</f>
        <v>METFORMIN HCL ER 500 MG TAB</v>
      </c>
      <c r="D3000" t="str">
        <f>Raw_Data!D3000</f>
        <v>49483062350</v>
      </c>
      <c r="E3000" t="str">
        <f>Raw_Data!E3000</f>
        <v>BYNE, EDMUND</v>
      </c>
      <c r="F3000" t="str">
        <f>Raw_Data!F3000</f>
        <v>1033186648</v>
      </c>
      <c r="G3000" t="str">
        <f>Raw_Data!H3000</f>
        <v>0</v>
      </c>
      <c r="H3000">
        <f>IFERROR(VLOOKUP(G3000,Store_Map!$A$2:$I$100,3,FALSE),"")</f>
        <v>0</v>
      </c>
      <c r="I3000">
        <f>IFERROR(VLOOKUP(G3000,Store_Map!$A$2:$I$100,4,FALSE),"")</f>
        <v>0</v>
      </c>
      <c r="J3000">
        <f>IFERROR(VLOOKUP(G3000,Store_Map!$A$2:$I$100,5,FALSE),"")</f>
        <v>0</v>
      </c>
      <c r="K3000">
        <f>IFERROR(VLOOKUP(G3000,Store_Map!$A$2:$I$100,6,FALSE),"")</f>
        <v>0</v>
      </c>
      <c r="L3000">
        <f>IFERROR(VLOOKUP(G3000,Store_Map!$A$2:$I$100,7,FALSE),"")</f>
        <v>0</v>
      </c>
      <c r="M3000">
        <f>IFERROR(VLOOKUP(G3000,Store_Map!$A$2:$I$100,8,FALSE),"")</f>
        <v>0</v>
      </c>
      <c r="N3000">
        <f t="shared" si="414"/>
        <v>0</v>
      </c>
      <c r="O3000" t="str">
        <f t="shared" si="415"/>
        <v>PASS</v>
      </c>
      <c r="P3000" t="str">
        <f t="shared" si="416"/>
        <v>PASS</v>
      </c>
      <c r="Q3000" t="str">
        <f t="shared" si="417"/>
        <v>PASS</v>
      </c>
      <c r="R3000" t="str">
        <f t="shared" si="418"/>
        <v>PASS</v>
      </c>
      <c r="S3000" t="str">
        <f t="shared" si="419"/>
        <v>PASS</v>
      </c>
      <c r="T3000">
        <f t="shared" si="420"/>
        <v>100</v>
      </c>
      <c r="U3000" t="str">
        <f t="shared" si="421"/>
        <v>Low</v>
      </c>
      <c r="V3000" t="str">
        <f t="shared" si="422"/>
        <v>Clean</v>
      </c>
    </row>
    <row r="3001" spans="1:22" x14ac:dyDescent="0.3">
      <c r="A3001" t="str">
        <f>Raw_Data!A3001</f>
        <v>6252958</v>
      </c>
      <c r="B3001">
        <f>Raw_Data!B3001</f>
        <v>45685</v>
      </c>
      <c r="C3001" t="str">
        <f>Raw_Data!C3001</f>
        <v>BD UF SHORT PEN NEEDLE 8MMX</v>
      </c>
      <c r="D3001" t="str">
        <f>Raw_Data!D3001</f>
        <v>8290320109</v>
      </c>
      <c r="E3001" t="str">
        <f>Raw_Data!E3001</f>
        <v>GIBBS, JON</v>
      </c>
      <c r="F3001" t="str">
        <f>Raw_Data!F3001</f>
        <v>1700896156</v>
      </c>
      <c r="G3001" t="str">
        <f>Raw_Data!H3001</f>
        <v>0</v>
      </c>
      <c r="H3001">
        <f>IFERROR(VLOOKUP(G3001,Store_Map!$A$2:$I$100,3,FALSE),"")</f>
        <v>0</v>
      </c>
      <c r="I3001">
        <f>IFERROR(VLOOKUP(G3001,Store_Map!$A$2:$I$100,4,FALSE),"")</f>
        <v>0</v>
      </c>
      <c r="J3001">
        <f>IFERROR(VLOOKUP(G3001,Store_Map!$A$2:$I$100,5,FALSE),"")</f>
        <v>0</v>
      </c>
      <c r="K3001">
        <f>IFERROR(VLOOKUP(G3001,Store_Map!$A$2:$I$100,6,FALSE),"")</f>
        <v>0</v>
      </c>
      <c r="L3001">
        <f>IFERROR(VLOOKUP(G3001,Store_Map!$A$2:$I$100,7,FALSE),"")</f>
        <v>0</v>
      </c>
      <c r="M3001">
        <f>IFERROR(VLOOKUP(G3001,Store_Map!$A$2:$I$100,8,FALSE),"")</f>
        <v>0</v>
      </c>
      <c r="N3001">
        <f t="shared" si="414"/>
        <v>0</v>
      </c>
      <c r="O3001" t="str">
        <f t="shared" si="415"/>
        <v>PASS</v>
      </c>
      <c r="P3001" t="str">
        <f t="shared" si="416"/>
        <v>PASS</v>
      </c>
      <c r="Q3001" t="str">
        <f t="shared" si="417"/>
        <v>PASS</v>
      </c>
      <c r="R3001" t="str">
        <f t="shared" si="418"/>
        <v>PASS</v>
      </c>
      <c r="S3001" t="str">
        <f t="shared" si="419"/>
        <v>PASS</v>
      </c>
      <c r="T3001">
        <f t="shared" si="420"/>
        <v>100</v>
      </c>
      <c r="U3001" t="str">
        <f t="shared" si="421"/>
        <v>Low</v>
      </c>
      <c r="V3001" t="str">
        <f t="shared" si="422"/>
        <v>Clean</v>
      </c>
    </row>
    <row r="3002" spans="1:22" x14ac:dyDescent="0.3">
      <c r="A3002" t="str">
        <f>Raw_Data!A3002</f>
        <v>6252962</v>
      </c>
      <c r="B3002">
        <f>Raw_Data!B3002</f>
        <v>45685</v>
      </c>
      <c r="C3002" t="str">
        <f>Raw_Data!C3002</f>
        <v>TRIAMCINOLONE 0.1% OINTMENT</v>
      </c>
      <c r="D3002" t="str">
        <f>Raw_Data!D3002</f>
        <v>45802005536</v>
      </c>
      <c r="E3002" t="str">
        <f>Raw_Data!E3002</f>
        <v>BYNE, EDMUND</v>
      </c>
      <c r="F3002" t="str">
        <f>Raw_Data!F3002</f>
        <v>1033186648</v>
      </c>
      <c r="G3002" t="str">
        <f>Raw_Data!H3002</f>
        <v>0</v>
      </c>
      <c r="H3002">
        <f>IFERROR(VLOOKUP(G3002,Store_Map!$A$2:$I$100,3,FALSE),"")</f>
        <v>0</v>
      </c>
      <c r="I3002">
        <f>IFERROR(VLOOKUP(G3002,Store_Map!$A$2:$I$100,4,FALSE),"")</f>
        <v>0</v>
      </c>
      <c r="J3002">
        <f>IFERROR(VLOOKUP(G3002,Store_Map!$A$2:$I$100,5,FALSE),"")</f>
        <v>0</v>
      </c>
      <c r="K3002">
        <f>IFERROR(VLOOKUP(G3002,Store_Map!$A$2:$I$100,6,FALSE),"")</f>
        <v>0</v>
      </c>
      <c r="L3002">
        <f>IFERROR(VLOOKUP(G3002,Store_Map!$A$2:$I$100,7,FALSE),"")</f>
        <v>0</v>
      </c>
      <c r="M3002">
        <f>IFERROR(VLOOKUP(G3002,Store_Map!$A$2:$I$100,8,FALSE),"")</f>
        <v>0</v>
      </c>
      <c r="N3002">
        <f t="shared" si="414"/>
        <v>0</v>
      </c>
      <c r="O3002" t="str">
        <f t="shared" si="415"/>
        <v>PASS</v>
      </c>
      <c r="P3002" t="str">
        <f t="shared" si="416"/>
        <v>PASS</v>
      </c>
      <c r="Q3002" t="str">
        <f t="shared" si="417"/>
        <v>PASS</v>
      </c>
      <c r="R3002" t="str">
        <f t="shared" si="418"/>
        <v>PASS</v>
      </c>
      <c r="S3002" t="str">
        <f t="shared" si="419"/>
        <v>PASS</v>
      </c>
      <c r="T3002">
        <f t="shared" si="420"/>
        <v>100</v>
      </c>
      <c r="U3002" t="str">
        <f t="shared" si="421"/>
        <v>Low</v>
      </c>
      <c r="V3002" t="str">
        <f t="shared" si="422"/>
        <v>Clean</v>
      </c>
    </row>
    <row r="3003" spans="1:22" x14ac:dyDescent="0.3">
      <c r="A3003" t="str">
        <f>Raw_Data!A3003</f>
        <v>6252964</v>
      </c>
      <c r="B3003">
        <f>Raw_Data!B3003</f>
        <v>45685</v>
      </c>
      <c r="C3003" t="str">
        <f>Raw_Data!C3003</f>
        <v>BREO ELLIPTA 100-25 MCG INH</v>
      </c>
      <c r="D3003" t="str">
        <f>Raw_Data!D3003</f>
        <v>173085910</v>
      </c>
      <c r="E3003" t="str">
        <f>Raw_Data!E3003</f>
        <v>BYNE, EDMUND</v>
      </c>
      <c r="F3003" t="str">
        <f>Raw_Data!F3003</f>
        <v>1033186648</v>
      </c>
      <c r="G3003" t="str">
        <f>Raw_Data!H3003</f>
        <v>0</v>
      </c>
      <c r="H3003">
        <f>IFERROR(VLOOKUP(G3003,Store_Map!$A$2:$I$100,3,FALSE),"")</f>
        <v>0</v>
      </c>
      <c r="I3003">
        <f>IFERROR(VLOOKUP(G3003,Store_Map!$A$2:$I$100,4,FALSE),"")</f>
        <v>0</v>
      </c>
      <c r="J3003">
        <f>IFERROR(VLOOKUP(G3003,Store_Map!$A$2:$I$100,5,FALSE),"")</f>
        <v>0</v>
      </c>
      <c r="K3003">
        <f>IFERROR(VLOOKUP(G3003,Store_Map!$A$2:$I$100,6,FALSE),"")</f>
        <v>0</v>
      </c>
      <c r="L3003">
        <f>IFERROR(VLOOKUP(G3003,Store_Map!$A$2:$I$100,7,FALSE),"")</f>
        <v>0</v>
      </c>
      <c r="M3003">
        <f>IFERROR(VLOOKUP(G3003,Store_Map!$A$2:$I$100,8,FALSE),"")</f>
        <v>0</v>
      </c>
      <c r="N3003">
        <f t="shared" si="414"/>
        <v>0</v>
      </c>
      <c r="O3003" t="str">
        <f t="shared" si="415"/>
        <v>PASS</v>
      </c>
      <c r="P3003" t="str">
        <f t="shared" si="416"/>
        <v>REVIEW</v>
      </c>
      <c r="Q3003" t="str">
        <f t="shared" si="417"/>
        <v>PASS</v>
      </c>
      <c r="R3003" t="str">
        <f t="shared" si="418"/>
        <v>PASS</v>
      </c>
      <c r="S3003" t="str">
        <f t="shared" si="419"/>
        <v>REVIEW</v>
      </c>
      <c r="T3003">
        <f t="shared" si="420"/>
        <v>90</v>
      </c>
      <c r="U3003" t="str">
        <f t="shared" si="421"/>
        <v>Low</v>
      </c>
      <c r="V3003" t="str">
        <f t="shared" si="422"/>
        <v>Invalid NDC</v>
      </c>
    </row>
    <row r="3004" spans="1:22" x14ac:dyDescent="0.3">
      <c r="A3004" t="str">
        <f>Raw_Data!A3004</f>
        <v>6252965</v>
      </c>
      <c r="B3004">
        <f>Raw_Data!B3004</f>
        <v>45685</v>
      </c>
      <c r="C3004" t="str">
        <f>Raw_Data!C3004</f>
        <v>HYDROXYZINE PAM 25 MG CAP</v>
      </c>
      <c r="D3004" t="str">
        <f>Raw_Data!D3004</f>
        <v>555032304</v>
      </c>
      <c r="E3004" t="str">
        <f>Raw_Data!E3004</f>
        <v>BYNE, EDMUND</v>
      </c>
      <c r="F3004" t="str">
        <f>Raw_Data!F3004</f>
        <v>1033186648</v>
      </c>
      <c r="G3004" t="str">
        <f>Raw_Data!H3004</f>
        <v>0</v>
      </c>
      <c r="H3004">
        <f>IFERROR(VLOOKUP(G3004,Store_Map!$A$2:$I$100,3,FALSE),"")</f>
        <v>0</v>
      </c>
      <c r="I3004">
        <f>IFERROR(VLOOKUP(G3004,Store_Map!$A$2:$I$100,4,FALSE),"")</f>
        <v>0</v>
      </c>
      <c r="J3004">
        <f>IFERROR(VLOOKUP(G3004,Store_Map!$A$2:$I$100,5,FALSE),"")</f>
        <v>0</v>
      </c>
      <c r="K3004">
        <f>IFERROR(VLOOKUP(G3004,Store_Map!$A$2:$I$100,6,FALSE),"")</f>
        <v>0</v>
      </c>
      <c r="L3004">
        <f>IFERROR(VLOOKUP(G3004,Store_Map!$A$2:$I$100,7,FALSE),"")</f>
        <v>0</v>
      </c>
      <c r="M3004">
        <f>IFERROR(VLOOKUP(G3004,Store_Map!$A$2:$I$100,8,FALSE),"")</f>
        <v>0</v>
      </c>
      <c r="N3004">
        <f t="shared" si="414"/>
        <v>0</v>
      </c>
      <c r="O3004" t="str">
        <f t="shared" si="415"/>
        <v>PASS</v>
      </c>
      <c r="P3004" t="str">
        <f t="shared" si="416"/>
        <v>REVIEW</v>
      </c>
      <c r="Q3004" t="str">
        <f t="shared" si="417"/>
        <v>PASS</v>
      </c>
      <c r="R3004" t="str">
        <f t="shared" si="418"/>
        <v>PASS</v>
      </c>
      <c r="S3004" t="str">
        <f t="shared" si="419"/>
        <v>REVIEW</v>
      </c>
      <c r="T3004">
        <f t="shared" si="420"/>
        <v>90</v>
      </c>
      <c r="U3004" t="str">
        <f t="shared" si="421"/>
        <v>Low</v>
      </c>
      <c r="V3004" t="str">
        <f t="shared" si="422"/>
        <v>Invalid NDC</v>
      </c>
    </row>
    <row r="3005" spans="1:22" x14ac:dyDescent="0.3">
      <c r="A3005" t="str">
        <f>Raw_Data!A3005</f>
        <v>6252966</v>
      </c>
      <c r="B3005">
        <f>Raw_Data!B3005</f>
        <v>45685</v>
      </c>
      <c r="C3005" t="str">
        <f>Raw_Data!C3005</f>
        <v>CYCLOBENZAPRINE 10 MG TABLE</v>
      </c>
      <c r="D3005" t="str">
        <f>Raw_Data!D3005</f>
        <v>69097084615</v>
      </c>
      <c r="E3005" t="str">
        <f>Raw_Data!E3005</f>
        <v>BYNE, EDMUND</v>
      </c>
      <c r="F3005" t="str">
        <f>Raw_Data!F3005</f>
        <v>1033186648</v>
      </c>
      <c r="G3005" t="str">
        <f>Raw_Data!H3005</f>
        <v>0</v>
      </c>
      <c r="H3005">
        <f>IFERROR(VLOOKUP(G3005,Store_Map!$A$2:$I$100,3,FALSE),"")</f>
        <v>0</v>
      </c>
      <c r="I3005">
        <f>IFERROR(VLOOKUP(G3005,Store_Map!$A$2:$I$100,4,FALSE),"")</f>
        <v>0</v>
      </c>
      <c r="J3005">
        <f>IFERROR(VLOOKUP(G3005,Store_Map!$A$2:$I$100,5,FALSE),"")</f>
        <v>0</v>
      </c>
      <c r="K3005">
        <f>IFERROR(VLOOKUP(G3005,Store_Map!$A$2:$I$100,6,FALSE),"")</f>
        <v>0</v>
      </c>
      <c r="L3005">
        <f>IFERROR(VLOOKUP(G3005,Store_Map!$A$2:$I$100,7,FALSE),"")</f>
        <v>0</v>
      </c>
      <c r="M3005">
        <f>IFERROR(VLOOKUP(G3005,Store_Map!$A$2:$I$100,8,FALSE),"")</f>
        <v>0</v>
      </c>
      <c r="N3005">
        <f t="shared" si="414"/>
        <v>0</v>
      </c>
      <c r="O3005" t="str">
        <f t="shared" si="415"/>
        <v>PASS</v>
      </c>
      <c r="P3005" t="str">
        <f t="shared" si="416"/>
        <v>PASS</v>
      </c>
      <c r="Q3005" t="str">
        <f t="shared" si="417"/>
        <v>PASS</v>
      </c>
      <c r="R3005" t="str">
        <f t="shared" si="418"/>
        <v>PASS</v>
      </c>
      <c r="S3005" t="str">
        <f t="shared" si="419"/>
        <v>PASS</v>
      </c>
      <c r="T3005">
        <f t="shared" si="420"/>
        <v>100</v>
      </c>
      <c r="U3005" t="str">
        <f t="shared" si="421"/>
        <v>Low</v>
      </c>
      <c r="V3005" t="str">
        <f t="shared" si="422"/>
        <v>Clean</v>
      </c>
    </row>
    <row r="3006" spans="1:22" x14ac:dyDescent="0.3">
      <c r="A3006" t="str">
        <f>Raw_Data!A3006</f>
        <v>6252967</v>
      </c>
      <c r="B3006">
        <f>Raw_Data!B3006</f>
        <v>45685</v>
      </c>
      <c r="C3006" t="str">
        <f>Raw_Data!C3006</f>
        <v>LOSARTAN POTASSIUM 100 MG T</v>
      </c>
      <c r="D3006" t="str">
        <f>Raw_Data!D3006</f>
        <v>65862020399</v>
      </c>
      <c r="E3006" t="str">
        <f>Raw_Data!E3006</f>
        <v>YASIN, NURA</v>
      </c>
      <c r="F3006" t="str">
        <f>Raw_Data!F3006</f>
        <v>1265518567</v>
      </c>
      <c r="G3006" t="str">
        <f>Raw_Data!H3006</f>
        <v>0</v>
      </c>
      <c r="H3006">
        <f>IFERROR(VLOOKUP(G3006,Store_Map!$A$2:$I$100,3,FALSE),"")</f>
        <v>0</v>
      </c>
      <c r="I3006">
        <f>IFERROR(VLOOKUP(G3006,Store_Map!$A$2:$I$100,4,FALSE),"")</f>
        <v>0</v>
      </c>
      <c r="J3006">
        <f>IFERROR(VLOOKUP(G3006,Store_Map!$A$2:$I$100,5,FALSE),"")</f>
        <v>0</v>
      </c>
      <c r="K3006">
        <f>IFERROR(VLOOKUP(G3006,Store_Map!$A$2:$I$100,6,FALSE),"")</f>
        <v>0</v>
      </c>
      <c r="L3006">
        <f>IFERROR(VLOOKUP(G3006,Store_Map!$A$2:$I$100,7,FALSE),"")</f>
        <v>0</v>
      </c>
      <c r="M3006">
        <f>IFERROR(VLOOKUP(G3006,Store_Map!$A$2:$I$100,8,FALSE),"")</f>
        <v>0</v>
      </c>
      <c r="N3006">
        <f t="shared" si="414"/>
        <v>0</v>
      </c>
      <c r="O3006" t="str">
        <f t="shared" si="415"/>
        <v>PASS</v>
      </c>
      <c r="P3006" t="str">
        <f t="shared" si="416"/>
        <v>PASS</v>
      </c>
      <c r="Q3006" t="str">
        <f t="shared" si="417"/>
        <v>PASS</v>
      </c>
      <c r="R3006" t="str">
        <f t="shared" si="418"/>
        <v>PASS</v>
      </c>
      <c r="S3006" t="str">
        <f t="shared" si="419"/>
        <v>PASS</v>
      </c>
      <c r="T3006">
        <f t="shared" si="420"/>
        <v>100</v>
      </c>
      <c r="U3006" t="str">
        <f t="shared" si="421"/>
        <v>Low</v>
      </c>
      <c r="V3006" t="str">
        <f t="shared" si="422"/>
        <v>Clean</v>
      </c>
    </row>
    <row r="3007" spans="1:22" x14ac:dyDescent="0.3">
      <c r="A3007" t="str">
        <f>Raw_Data!A3007</f>
        <v>6252968</v>
      </c>
      <c r="B3007">
        <f>Raw_Data!B3007</f>
        <v>45685</v>
      </c>
      <c r="C3007" t="str">
        <f>Raw_Data!C3007</f>
        <v>LOVASTATIN 40 MG TABLET</v>
      </c>
      <c r="D3007" t="str">
        <f>Raw_Data!D3007</f>
        <v>93092810</v>
      </c>
      <c r="E3007" t="str">
        <f>Raw_Data!E3007</f>
        <v>YASIN, NURA</v>
      </c>
      <c r="F3007" t="str">
        <f>Raw_Data!F3007</f>
        <v>1265518567</v>
      </c>
      <c r="G3007" t="str">
        <f>Raw_Data!H3007</f>
        <v>0</v>
      </c>
      <c r="H3007">
        <f>IFERROR(VLOOKUP(G3007,Store_Map!$A$2:$I$100,3,FALSE),"")</f>
        <v>0</v>
      </c>
      <c r="I3007">
        <f>IFERROR(VLOOKUP(G3007,Store_Map!$A$2:$I$100,4,FALSE),"")</f>
        <v>0</v>
      </c>
      <c r="J3007">
        <f>IFERROR(VLOOKUP(G3007,Store_Map!$A$2:$I$100,5,FALSE),"")</f>
        <v>0</v>
      </c>
      <c r="K3007">
        <f>IFERROR(VLOOKUP(G3007,Store_Map!$A$2:$I$100,6,FALSE),"")</f>
        <v>0</v>
      </c>
      <c r="L3007">
        <f>IFERROR(VLOOKUP(G3007,Store_Map!$A$2:$I$100,7,FALSE),"")</f>
        <v>0</v>
      </c>
      <c r="M3007">
        <f>IFERROR(VLOOKUP(G3007,Store_Map!$A$2:$I$100,8,FALSE),"")</f>
        <v>0</v>
      </c>
      <c r="N3007">
        <f t="shared" si="414"/>
        <v>0</v>
      </c>
      <c r="O3007" t="str">
        <f t="shared" si="415"/>
        <v>PASS</v>
      </c>
      <c r="P3007" t="str">
        <f t="shared" si="416"/>
        <v>REVIEW</v>
      </c>
      <c r="Q3007" t="str">
        <f t="shared" si="417"/>
        <v>PASS</v>
      </c>
      <c r="R3007" t="str">
        <f t="shared" si="418"/>
        <v>PASS</v>
      </c>
      <c r="S3007" t="str">
        <f t="shared" si="419"/>
        <v>REVIEW</v>
      </c>
      <c r="T3007">
        <f t="shared" si="420"/>
        <v>90</v>
      </c>
      <c r="U3007" t="str">
        <f t="shared" si="421"/>
        <v>Low</v>
      </c>
      <c r="V3007" t="str">
        <f t="shared" si="422"/>
        <v>Invalid NDC</v>
      </c>
    </row>
    <row r="3008" spans="1:22" x14ac:dyDescent="0.3">
      <c r="A3008" t="str">
        <f>Raw_Data!A3008</f>
        <v>6252970</v>
      </c>
      <c r="B3008">
        <f>Raw_Data!B3008</f>
        <v>45685</v>
      </c>
      <c r="C3008" t="str">
        <f>Raw_Data!C3008</f>
        <v>ALBUTEROL HFA 90 MCG INHALE</v>
      </c>
      <c r="D3008" t="str">
        <f>Raw_Data!D3008</f>
        <v>93317431</v>
      </c>
      <c r="E3008" t="str">
        <f>Raw_Data!E3008</f>
        <v>GIBBS, JON</v>
      </c>
      <c r="F3008" t="str">
        <f>Raw_Data!F3008</f>
        <v>1700896156</v>
      </c>
      <c r="G3008" t="str">
        <f>Raw_Data!H3008</f>
        <v>0</v>
      </c>
      <c r="H3008">
        <f>IFERROR(VLOOKUP(G3008,Store_Map!$A$2:$I$100,3,FALSE),"")</f>
        <v>0</v>
      </c>
      <c r="I3008">
        <f>IFERROR(VLOOKUP(G3008,Store_Map!$A$2:$I$100,4,FALSE),"")</f>
        <v>0</v>
      </c>
      <c r="J3008">
        <f>IFERROR(VLOOKUP(G3008,Store_Map!$A$2:$I$100,5,FALSE),"")</f>
        <v>0</v>
      </c>
      <c r="K3008">
        <f>IFERROR(VLOOKUP(G3008,Store_Map!$A$2:$I$100,6,FALSE),"")</f>
        <v>0</v>
      </c>
      <c r="L3008">
        <f>IFERROR(VLOOKUP(G3008,Store_Map!$A$2:$I$100,7,FALSE),"")</f>
        <v>0</v>
      </c>
      <c r="M3008">
        <f>IFERROR(VLOOKUP(G3008,Store_Map!$A$2:$I$100,8,FALSE),"")</f>
        <v>0</v>
      </c>
      <c r="N3008">
        <f t="shared" si="414"/>
        <v>0</v>
      </c>
      <c r="O3008" t="str">
        <f t="shared" si="415"/>
        <v>PASS</v>
      </c>
      <c r="P3008" t="str">
        <f t="shared" si="416"/>
        <v>REVIEW</v>
      </c>
      <c r="Q3008" t="str">
        <f t="shared" si="417"/>
        <v>PASS</v>
      </c>
      <c r="R3008" t="str">
        <f t="shared" si="418"/>
        <v>PASS</v>
      </c>
      <c r="S3008" t="str">
        <f t="shared" si="419"/>
        <v>REVIEW</v>
      </c>
      <c r="T3008">
        <f t="shared" si="420"/>
        <v>90</v>
      </c>
      <c r="U3008" t="str">
        <f t="shared" si="421"/>
        <v>Low</v>
      </c>
      <c r="V3008" t="str">
        <f t="shared" si="422"/>
        <v>Invalid NDC</v>
      </c>
    </row>
    <row r="3009" spans="1:22" x14ac:dyDescent="0.3">
      <c r="A3009" t="str">
        <f>Raw_Data!A3009</f>
        <v>6242489</v>
      </c>
      <c r="B3009">
        <f>Raw_Data!B3009</f>
        <v>45685</v>
      </c>
      <c r="C3009" t="str">
        <f>Raw_Data!C3009</f>
        <v>LABETALOL HCL 300 MG TABLET</v>
      </c>
      <c r="D3009" t="str">
        <f>Raw_Data!D3009</f>
        <v>68382080005</v>
      </c>
      <c r="E3009" t="str">
        <f>Raw_Data!E3009</f>
        <v>BYNE, EDMUND</v>
      </c>
      <c r="F3009" t="str">
        <f>Raw_Data!F3009</f>
        <v>1033186648</v>
      </c>
      <c r="G3009" t="str">
        <f>Raw_Data!H3009</f>
        <v>0</v>
      </c>
      <c r="H3009">
        <f>IFERROR(VLOOKUP(G3009,Store_Map!$A$2:$I$100,3,FALSE),"")</f>
        <v>0</v>
      </c>
      <c r="I3009">
        <f>IFERROR(VLOOKUP(G3009,Store_Map!$A$2:$I$100,4,FALSE),"")</f>
        <v>0</v>
      </c>
      <c r="J3009">
        <f>IFERROR(VLOOKUP(G3009,Store_Map!$A$2:$I$100,5,FALSE),"")</f>
        <v>0</v>
      </c>
      <c r="K3009">
        <f>IFERROR(VLOOKUP(G3009,Store_Map!$A$2:$I$100,6,FALSE),"")</f>
        <v>0</v>
      </c>
      <c r="L3009">
        <f>IFERROR(VLOOKUP(G3009,Store_Map!$A$2:$I$100,7,FALSE),"")</f>
        <v>0</v>
      </c>
      <c r="M3009">
        <f>IFERROR(VLOOKUP(G3009,Store_Map!$A$2:$I$100,8,FALSE),"")</f>
        <v>0</v>
      </c>
      <c r="N3009">
        <f t="shared" si="414"/>
        <v>0</v>
      </c>
      <c r="O3009" t="str">
        <f t="shared" si="415"/>
        <v>PASS</v>
      </c>
      <c r="P3009" t="str">
        <f t="shared" si="416"/>
        <v>PASS</v>
      </c>
      <c r="Q3009" t="str">
        <f t="shared" si="417"/>
        <v>PASS</v>
      </c>
      <c r="R3009" t="str">
        <f t="shared" si="418"/>
        <v>PASS</v>
      </c>
      <c r="S3009" t="str">
        <f t="shared" si="419"/>
        <v>PASS</v>
      </c>
      <c r="T3009">
        <f t="shared" si="420"/>
        <v>100</v>
      </c>
      <c r="U3009" t="str">
        <f t="shared" si="421"/>
        <v>Low</v>
      </c>
      <c r="V3009" t="str">
        <f t="shared" si="422"/>
        <v>Clean</v>
      </c>
    </row>
    <row r="3010" spans="1:22" x14ac:dyDescent="0.3">
      <c r="A3010" t="str">
        <f>Raw_Data!A3010</f>
        <v>6242488</v>
      </c>
      <c r="B3010">
        <f>Raw_Data!B3010</f>
        <v>45685</v>
      </c>
      <c r="C3010" t="str">
        <f>Raw_Data!C3010</f>
        <v>HYDROCHLOROTHIAZIDE 25 MG T</v>
      </c>
      <c r="D3010" t="str">
        <f>Raw_Data!D3010</f>
        <v>29300012810</v>
      </c>
      <c r="E3010" t="str">
        <f>Raw_Data!E3010</f>
        <v>BYNE, EDMUND</v>
      </c>
      <c r="F3010" t="str">
        <f>Raw_Data!F3010</f>
        <v>1033186648</v>
      </c>
      <c r="G3010" t="str">
        <f>Raw_Data!H3010</f>
        <v>0</v>
      </c>
      <c r="H3010">
        <f>IFERROR(VLOOKUP(G3010,Store_Map!$A$2:$I$100,3,FALSE),"")</f>
        <v>0</v>
      </c>
      <c r="I3010">
        <f>IFERROR(VLOOKUP(G3010,Store_Map!$A$2:$I$100,4,FALSE),"")</f>
        <v>0</v>
      </c>
      <c r="J3010">
        <f>IFERROR(VLOOKUP(G3010,Store_Map!$A$2:$I$100,5,FALSE),"")</f>
        <v>0</v>
      </c>
      <c r="K3010">
        <f>IFERROR(VLOOKUP(G3010,Store_Map!$A$2:$I$100,6,FALSE),"")</f>
        <v>0</v>
      </c>
      <c r="L3010">
        <f>IFERROR(VLOOKUP(G3010,Store_Map!$A$2:$I$100,7,FALSE),"")</f>
        <v>0</v>
      </c>
      <c r="M3010">
        <f>IFERROR(VLOOKUP(G3010,Store_Map!$A$2:$I$100,8,FALSE),"")</f>
        <v>0</v>
      </c>
      <c r="N3010">
        <f t="shared" ref="N3010:N3073" si="423">COUNTBLANK(A3010:M3010)</f>
        <v>0</v>
      </c>
      <c r="O3010" t="str">
        <f t="shared" ref="O3010:O3073" si="424">IF(AND(F3010&lt;&gt;"",LEN(F3010)=10,ISNUMBER(--F3010)),"PASS","REVIEW")</f>
        <v>PASS</v>
      </c>
      <c r="P3010" t="str">
        <f t="shared" ref="P3010:P3073" si="425">IF(AND(D3010&lt;&gt;"",OR(LEN(D3010)=10,LEN(D3010)=11),ISNUMBER(--D3010)),"PASS","REVIEW")</f>
        <v>PASS</v>
      </c>
      <c r="Q3010" t="str">
        <f t="shared" ref="Q3010:Q3073" si="426">IF(H3010&lt;&gt;"","PASS","REVIEW")</f>
        <v>PASS</v>
      </c>
      <c r="R3010" t="str">
        <f t="shared" ref="R3010:R3073" si="427">IF(AND(I3010&lt;&gt;"",J3010&lt;&gt;"",K3010&lt;&gt;"",L3010&lt;&gt;"",M3010&lt;&gt;""),"PASS","REVIEW")</f>
        <v>PASS</v>
      </c>
      <c r="S3010" t="str">
        <f t="shared" ref="S3010:S3073" si="428">IF(OR(N3010&gt;0,O3010="REVIEW",P3010="REVIEW",Q3010="REVIEW",R3010="REVIEW"),"REVIEW","PASS")</f>
        <v>PASS</v>
      </c>
      <c r="T3010">
        <f t="shared" ref="T3010:T3073" si="429">MAX(0,100-(N3010*5)-IF(O3010="REVIEW",15,0)-IF(P3010="REVIEW",10,0)-IF(Q3010="REVIEW",10,0)-IF(R3010="REVIEW",20,0))</f>
        <v>100</v>
      </c>
      <c r="U3010" t="str">
        <f t="shared" ref="U3010:U3073" si="430">IF(T3010&gt;=90,"Low",IF(T3010&gt;=70,"Medium","High"))</f>
        <v>Low</v>
      </c>
      <c r="V3010" t="str">
        <f t="shared" ref="V3010:V3073" si="431">IF(N3010&gt;0,"Missing required fields",IF(O3010="REVIEW","Invalid provider NPI",IF(P3010="REVIEW","Invalid NDC",IF(Q3010="REVIEW","Store mapping incomplete",IF(R3010="REVIEW","Entity mapping incomplete","Clean")))))</f>
        <v>Clean</v>
      </c>
    </row>
    <row r="3011" spans="1:22" x14ac:dyDescent="0.3">
      <c r="A3011" t="str">
        <f>Raw_Data!A3011</f>
        <v>6228549</v>
      </c>
      <c r="B3011">
        <f>Raw_Data!B3011</f>
        <v>45685</v>
      </c>
      <c r="C3011" t="str">
        <f>Raw_Data!C3011</f>
        <v>TADALAFIL 10 MG TABLET</v>
      </c>
      <c r="D3011" t="str">
        <f>Raw_Data!D3011</f>
        <v>62332017930</v>
      </c>
      <c r="E3011" t="str">
        <f>Raw_Data!E3011</f>
        <v>GRESHAM, J. MARK</v>
      </c>
      <c r="F3011" t="str">
        <f>Raw_Data!F3011</f>
        <v>1326026618</v>
      </c>
      <c r="G3011" t="str">
        <f>Raw_Data!H3011</f>
        <v>0</v>
      </c>
      <c r="H3011">
        <f>IFERROR(VLOOKUP(G3011,Store_Map!$A$2:$I$100,3,FALSE),"")</f>
        <v>0</v>
      </c>
      <c r="I3011">
        <f>IFERROR(VLOOKUP(G3011,Store_Map!$A$2:$I$100,4,FALSE),"")</f>
        <v>0</v>
      </c>
      <c r="J3011">
        <f>IFERROR(VLOOKUP(G3011,Store_Map!$A$2:$I$100,5,FALSE),"")</f>
        <v>0</v>
      </c>
      <c r="K3011">
        <f>IFERROR(VLOOKUP(G3011,Store_Map!$A$2:$I$100,6,FALSE),"")</f>
        <v>0</v>
      </c>
      <c r="L3011">
        <f>IFERROR(VLOOKUP(G3011,Store_Map!$A$2:$I$100,7,FALSE),"")</f>
        <v>0</v>
      </c>
      <c r="M3011">
        <f>IFERROR(VLOOKUP(G3011,Store_Map!$A$2:$I$100,8,FALSE),"")</f>
        <v>0</v>
      </c>
      <c r="N3011">
        <f t="shared" si="423"/>
        <v>0</v>
      </c>
      <c r="O3011" t="str">
        <f t="shared" si="424"/>
        <v>PASS</v>
      </c>
      <c r="P3011" t="str">
        <f t="shared" si="425"/>
        <v>PASS</v>
      </c>
      <c r="Q3011" t="str">
        <f t="shared" si="426"/>
        <v>PASS</v>
      </c>
      <c r="R3011" t="str">
        <f t="shared" si="427"/>
        <v>PASS</v>
      </c>
      <c r="S3011" t="str">
        <f t="shared" si="428"/>
        <v>PASS</v>
      </c>
      <c r="T3011">
        <f t="shared" si="429"/>
        <v>100</v>
      </c>
      <c r="U3011" t="str">
        <f t="shared" si="430"/>
        <v>Low</v>
      </c>
      <c r="V3011" t="str">
        <f t="shared" si="431"/>
        <v>Clean</v>
      </c>
    </row>
    <row r="3012" spans="1:22" x14ac:dyDescent="0.3">
      <c r="A3012" t="str">
        <f>Raw_Data!A3012</f>
        <v>6241482</v>
      </c>
      <c r="B3012">
        <f>Raw_Data!B3012</f>
        <v>45685</v>
      </c>
      <c r="C3012" t="str">
        <f>Raw_Data!C3012</f>
        <v>GABAPENTIN 600 MG TABLET</v>
      </c>
      <c r="D3012" t="str">
        <f>Raw_Data!D3012</f>
        <v>65862052305</v>
      </c>
      <c r="E3012" t="str">
        <f>Raw_Data!E3012</f>
        <v>BYNE, EDMUND</v>
      </c>
      <c r="F3012" t="str">
        <f>Raw_Data!F3012</f>
        <v>1033186648</v>
      </c>
      <c r="G3012" t="str">
        <f>Raw_Data!H3012</f>
        <v>0</v>
      </c>
      <c r="H3012">
        <f>IFERROR(VLOOKUP(G3012,Store_Map!$A$2:$I$100,3,FALSE),"")</f>
        <v>0</v>
      </c>
      <c r="I3012">
        <f>IFERROR(VLOOKUP(G3012,Store_Map!$A$2:$I$100,4,FALSE),"")</f>
        <v>0</v>
      </c>
      <c r="J3012">
        <f>IFERROR(VLOOKUP(G3012,Store_Map!$A$2:$I$100,5,FALSE),"")</f>
        <v>0</v>
      </c>
      <c r="K3012">
        <f>IFERROR(VLOOKUP(G3012,Store_Map!$A$2:$I$100,6,FALSE),"")</f>
        <v>0</v>
      </c>
      <c r="L3012">
        <f>IFERROR(VLOOKUP(G3012,Store_Map!$A$2:$I$100,7,FALSE),"")</f>
        <v>0</v>
      </c>
      <c r="M3012">
        <f>IFERROR(VLOOKUP(G3012,Store_Map!$A$2:$I$100,8,FALSE),"")</f>
        <v>0</v>
      </c>
      <c r="N3012">
        <f t="shared" si="423"/>
        <v>0</v>
      </c>
      <c r="O3012" t="str">
        <f t="shared" si="424"/>
        <v>PASS</v>
      </c>
      <c r="P3012" t="str">
        <f t="shared" si="425"/>
        <v>PASS</v>
      </c>
      <c r="Q3012" t="str">
        <f t="shared" si="426"/>
        <v>PASS</v>
      </c>
      <c r="R3012" t="str">
        <f t="shared" si="427"/>
        <v>PASS</v>
      </c>
      <c r="S3012" t="str">
        <f t="shared" si="428"/>
        <v>PASS</v>
      </c>
      <c r="T3012">
        <f t="shared" si="429"/>
        <v>100</v>
      </c>
      <c r="U3012" t="str">
        <f t="shared" si="430"/>
        <v>Low</v>
      </c>
      <c r="V3012" t="str">
        <f t="shared" si="431"/>
        <v>Clean</v>
      </c>
    </row>
    <row r="3013" spans="1:22" x14ac:dyDescent="0.3">
      <c r="A3013" t="str">
        <f>Raw_Data!A3013</f>
        <v>6252971</v>
      </c>
      <c r="B3013">
        <f>Raw_Data!B3013</f>
        <v>45685</v>
      </c>
      <c r="C3013" t="str">
        <f>Raw_Data!C3013</f>
        <v>AZITHROMYCIN 250 MG TABLET</v>
      </c>
      <c r="D3013" t="str">
        <f>Raw_Data!D3013</f>
        <v>50111078751</v>
      </c>
      <c r="E3013" t="str">
        <f>Raw_Data!E3013</f>
        <v>BYNE, EDMUND</v>
      </c>
      <c r="F3013" t="str">
        <f>Raw_Data!F3013</f>
        <v>1033186648</v>
      </c>
      <c r="G3013" t="str">
        <f>Raw_Data!H3013</f>
        <v>0</v>
      </c>
      <c r="H3013">
        <f>IFERROR(VLOOKUP(G3013,Store_Map!$A$2:$I$100,3,FALSE),"")</f>
        <v>0</v>
      </c>
      <c r="I3013">
        <f>IFERROR(VLOOKUP(G3013,Store_Map!$A$2:$I$100,4,FALSE),"")</f>
        <v>0</v>
      </c>
      <c r="J3013">
        <f>IFERROR(VLOOKUP(G3013,Store_Map!$A$2:$I$100,5,FALSE),"")</f>
        <v>0</v>
      </c>
      <c r="K3013">
        <f>IFERROR(VLOOKUP(G3013,Store_Map!$A$2:$I$100,6,FALSE),"")</f>
        <v>0</v>
      </c>
      <c r="L3013">
        <f>IFERROR(VLOOKUP(G3013,Store_Map!$A$2:$I$100,7,FALSE),"")</f>
        <v>0</v>
      </c>
      <c r="M3013">
        <f>IFERROR(VLOOKUP(G3013,Store_Map!$A$2:$I$100,8,FALSE),"")</f>
        <v>0</v>
      </c>
      <c r="N3013">
        <f t="shared" si="423"/>
        <v>0</v>
      </c>
      <c r="O3013" t="str">
        <f t="shared" si="424"/>
        <v>PASS</v>
      </c>
      <c r="P3013" t="str">
        <f t="shared" si="425"/>
        <v>PASS</v>
      </c>
      <c r="Q3013" t="str">
        <f t="shared" si="426"/>
        <v>PASS</v>
      </c>
      <c r="R3013" t="str">
        <f t="shared" si="427"/>
        <v>PASS</v>
      </c>
      <c r="S3013" t="str">
        <f t="shared" si="428"/>
        <v>PASS</v>
      </c>
      <c r="T3013">
        <f t="shared" si="429"/>
        <v>100</v>
      </c>
      <c r="U3013" t="str">
        <f t="shared" si="430"/>
        <v>Low</v>
      </c>
      <c r="V3013" t="str">
        <f t="shared" si="431"/>
        <v>Clean</v>
      </c>
    </row>
    <row r="3014" spans="1:22" x14ac:dyDescent="0.3">
      <c r="A3014" t="str">
        <f>Raw_Data!A3014</f>
        <v>6252973</v>
      </c>
      <c r="B3014">
        <f>Raw_Data!B3014</f>
        <v>45685</v>
      </c>
      <c r="C3014" t="str">
        <f>Raw_Data!C3014</f>
        <v>FLUCONAZOLE 150 MG TABLET</v>
      </c>
      <c r="D3014" t="str">
        <f>Raw_Data!D3014</f>
        <v>57237000511</v>
      </c>
      <c r="E3014" t="str">
        <f>Raw_Data!E3014</f>
        <v>BYNE, EDMUND</v>
      </c>
      <c r="F3014" t="str">
        <f>Raw_Data!F3014</f>
        <v>1033186648</v>
      </c>
      <c r="G3014" t="str">
        <f>Raw_Data!H3014</f>
        <v>0</v>
      </c>
      <c r="H3014">
        <f>IFERROR(VLOOKUP(G3014,Store_Map!$A$2:$I$100,3,FALSE),"")</f>
        <v>0</v>
      </c>
      <c r="I3014">
        <f>IFERROR(VLOOKUP(G3014,Store_Map!$A$2:$I$100,4,FALSE),"")</f>
        <v>0</v>
      </c>
      <c r="J3014">
        <f>IFERROR(VLOOKUP(G3014,Store_Map!$A$2:$I$100,5,FALSE),"")</f>
        <v>0</v>
      </c>
      <c r="K3014">
        <f>IFERROR(VLOOKUP(G3014,Store_Map!$A$2:$I$100,6,FALSE),"")</f>
        <v>0</v>
      </c>
      <c r="L3014">
        <f>IFERROR(VLOOKUP(G3014,Store_Map!$A$2:$I$100,7,FALSE),"")</f>
        <v>0</v>
      </c>
      <c r="M3014">
        <f>IFERROR(VLOOKUP(G3014,Store_Map!$A$2:$I$100,8,FALSE),"")</f>
        <v>0</v>
      </c>
      <c r="N3014">
        <f t="shared" si="423"/>
        <v>0</v>
      </c>
      <c r="O3014" t="str">
        <f t="shared" si="424"/>
        <v>PASS</v>
      </c>
      <c r="P3014" t="str">
        <f t="shared" si="425"/>
        <v>PASS</v>
      </c>
      <c r="Q3014" t="str">
        <f t="shared" si="426"/>
        <v>PASS</v>
      </c>
      <c r="R3014" t="str">
        <f t="shared" si="427"/>
        <v>PASS</v>
      </c>
      <c r="S3014" t="str">
        <f t="shared" si="428"/>
        <v>PASS</v>
      </c>
      <c r="T3014">
        <f t="shared" si="429"/>
        <v>100</v>
      </c>
      <c r="U3014" t="str">
        <f t="shared" si="430"/>
        <v>Low</v>
      </c>
      <c r="V3014" t="str">
        <f t="shared" si="431"/>
        <v>Clean</v>
      </c>
    </row>
    <row r="3015" spans="1:22" x14ac:dyDescent="0.3">
      <c r="A3015" t="str">
        <f>Raw_Data!A3015</f>
        <v>6252975</v>
      </c>
      <c r="B3015">
        <f>Raw_Data!B3015</f>
        <v>45685</v>
      </c>
      <c r="C3015" t="str">
        <f>Raw_Data!C3015</f>
        <v>FLUTICASONE PROP HFA 110 MC</v>
      </c>
      <c r="D3015" t="str">
        <f>Raw_Data!D3015</f>
        <v>66993007996</v>
      </c>
      <c r="E3015" t="str">
        <f>Raw_Data!E3015</f>
        <v>YASIN, NURA</v>
      </c>
      <c r="F3015" t="str">
        <f>Raw_Data!F3015</f>
        <v>1265518567</v>
      </c>
      <c r="G3015" t="str">
        <f>Raw_Data!H3015</f>
        <v>0</v>
      </c>
      <c r="H3015">
        <f>IFERROR(VLOOKUP(G3015,Store_Map!$A$2:$I$100,3,FALSE),"")</f>
        <v>0</v>
      </c>
      <c r="I3015">
        <f>IFERROR(VLOOKUP(G3015,Store_Map!$A$2:$I$100,4,FALSE),"")</f>
        <v>0</v>
      </c>
      <c r="J3015">
        <f>IFERROR(VLOOKUP(G3015,Store_Map!$A$2:$I$100,5,FALSE),"")</f>
        <v>0</v>
      </c>
      <c r="K3015">
        <f>IFERROR(VLOOKUP(G3015,Store_Map!$A$2:$I$100,6,FALSE),"")</f>
        <v>0</v>
      </c>
      <c r="L3015">
        <f>IFERROR(VLOOKUP(G3015,Store_Map!$A$2:$I$100,7,FALSE),"")</f>
        <v>0</v>
      </c>
      <c r="M3015">
        <f>IFERROR(VLOOKUP(G3015,Store_Map!$A$2:$I$100,8,FALSE),"")</f>
        <v>0</v>
      </c>
      <c r="N3015">
        <f t="shared" si="423"/>
        <v>0</v>
      </c>
      <c r="O3015" t="str">
        <f t="shared" si="424"/>
        <v>PASS</v>
      </c>
      <c r="P3015" t="str">
        <f t="shared" si="425"/>
        <v>PASS</v>
      </c>
      <c r="Q3015" t="str">
        <f t="shared" si="426"/>
        <v>PASS</v>
      </c>
      <c r="R3015" t="str">
        <f t="shared" si="427"/>
        <v>PASS</v>
      </c>
      <c r="S3015" t="str">
        <f t="shared" si="428"/>
        <v>PASS</v>
      </c>
      <c r="T3015">
        <f t="shared" si="429"/>
        <v>100</v>
      </c>
      <c r="U3015" t="str">
        <f t="shared" si="430"/>
        <v>Low</v>
      </c>
      <c r="V3015" t="str">
        <f t="shared" si="431"/>
        <v>Clean</v>
      </c>
    </row>
    <row r="3016" spans="1:22" x14ac:dyDescent="0.3">
      <c r="A3016" t="str">
        <f>Raw_Data!A3016</f>
        <v>6252976</v>
      </c>
      <c r="B3016">
        <f>Raw_Data!B3016</f>
        <v>45685</v>
      </c>
      <c r="C3016" t="str">
        <f>Raw_Data!C3016</f>
        <v>AMOXICILLIN 500 MG CAPSULE</v>
      </c>
      <c r="D3016" t="str">
        <f>Raw_Data!D3016</f>
        <v>781261305</v>
      </c>
      <c r="E3016" t="str">
        <f>Raw_Data!E3016</f>
        <v>Echols, Steven</v>
      </c>
      <c r="F3016" t="str">
        <f>Raw_Data!F3016</f>
        <v>1417935545</v>
      </c>
      <c r="G3016" t="str">
        <f>Raw_Data!H3016</f>
        <v>0</v>
      </c>
      <c r="H3016">
        <f>IFERROR(VLOOKUP(G3016,Store_Map!$A$2:$I$100,3,FALSE),"")</f>
        <v>0</v>
      </c>
      <c r="I3016">
        <f>IFERROR(VLOOKUP(G3016,Store_Map!$A$2:$I$100,4,FALSE),"")</f>
        <v>0</v>
      </c>
      <c r="J3016">
        <f>IFERROR(VLOOKUP(G3016,Store_Map!$A$2:$I$100,5,FALSE),"")</f>
        <v>0</v>
      </c>
      <c r="K3016">
        <f>IFERROR(VLOOKUP(G3016,Store_Map!$A$2:$I$100,6,FALSE),"")</f>
        <v>0</v>
      </c>
      <c r="L3016">
        <f>IFERROR(VLOOKUP(G3016,Store_Map!$A$2:$I$100,7,FALSE),"")</f>
        <v>0</v>
      </c>
      <c r="M3016">
        <f>IFERROR(VLOOKUP(G3016,Store_Map!$A$2:$I$100,8,FALSE),"")</f>
        <v>0</v>
      </c>
      <c r="N3016">
        <f t="shared" si="423"/>
        <v>0</v>
      </c>
      <c r="O3016" t="str">
        <f t="shared" si="424"/>
        <v>PASS</v>
      </c>
      <c r="P3016" t="str">
        <f t="shared" si="425"/>
        <v>REVIEW</v>
      </c>
      <c r="Q3016" t="str">
        <f t="shared" si="426"/>
        <v>PASS</v>
      </c>
      <c r="R3016" t="str">
        <f t="shared" si="427"/>
        <v>PASS</v>
      </c>
      <c r="S3016" t="str">
        <f t="shared" si="428"/>
        <v>REVIEW</v>
      </c>
      <c r="T3016">
        <f t="shared" si="429"/>
        <v>90</v>
      </c>
      <c r="U3016" t="str">
        <f t="shared" si="430"/>
        <v>Low</v>
      </c>
      <c r="V3016" t="str">
        <f t="shared" si="431"/>
        <v>Invalid NDC</v>
      </c>
    </row>
    <row r="3017" spans="1:22" x14ac:dyDescent="0.3">
      <c r="A3017" t="str">
        <f>Raw_Data!A3017</f>
        <v>6252978</v>
      </c>
      <c r="B3017">
        <f>Raw_Data!B3017</f>
        <v>45685</v>
      </c>
      <c r="C3017" t="str">
        <f>Raw_Data!C3017</f>
        <v>TRAZODONE 50 MG TABLET</v>
      </c>
      <c r="D3017" t="str">
        <f>Raw_Data!D3017</f>
        <v>50111056002</v>
      </c>
      <c r="E3017" t="str">
        <f>Raw_Data!E3017</f>
        <v>AKHTAR, MARIAM</v>
      </c>
      <c r="F3017" t="str">
        <f>Raw_Data!F3017</f>
        <v>1780024596</v>
      </c>
      <c r="G3017" t="str">
        <f>Raw_Data!H3017</f>
        <v>0</v>
      </c>
      <c r="H3017">
        <f>IFERROR(VLOOKUP(G3017,Store_Map!$A$2:$I$100,3,FALSE),"")</f>
        <v>0</v>
      </c>
      <c r="I3017">
        <f>IFERROR(VLOOKUP(G3017,Store_Map!$A$2:$I$100,4,FALSE),"")</f>
        <v>0</v>
      </c>
      <c r="J3017">
        <f>IFERROR(VLOOKUP(G3017,Store_Map!$A$2:$I$100,5,FALSE),"")</f>
        <v>0</v>
      </c>
      <c r="K3017">
        <f>IFERROR(VLOOKUP(G3017,Store_Map!$A$2:$I$100,6,FALSE),"")</f>
        <v>0</v>
      </c>
      <c r="L3017">
        <f>IFERROR(VLOOKUP(G3017,Store_Map!$A$2:$I$100,7,FALSE),"")</f>
        <v>0</v>
      </c>
      <c r="M3017">
        <f>IFERROR(VLOOKUP(G3017,Store_Map!$A$2:$I$100,8,FALSE),"")</f>
        <v>0</v>
      </c>
      <c r="N3017">
        <f t="shared" si="423"/>
        <v>0</v>
      </c>
      <c r="O3017" t="str">
        <f t="shared" si="424"/>
        <v>PASS</v>
      </c>
      <c r="P3017" t="str">
        <f t="shared" si="425"/>
        <v>PASS</v>
      </c>
      <c r="Q3017" t="str">
        <f t="shared" si="426"/>
        <v>PASS</v>
      </c>
      <c r="R3017" t="str">
        <f t="shared" si="427"/>
        <v>PASS</v>
      </c>
      <c r="S3017" t="str">
        <f t="shared" si="428"/>
        <v>PASS</v>
      </c>
      <c r="T3017">
        <f t="shared" si="429"/>
        <v>100</v>
      </c>
      <c r="U3017" t="str">
        <f t="shared" si="430"/>
        <v>Low</v>
      </c>
      <c r="V3017" t="str">
        <f t="shared" si="431"/>
        <v>Clean</v>
      </c>
    </row>
    <row r="3018" spans="1:22" x14ac:dyDescent="0.3">
      <c r="A3018" t="str">
        <f>Raw_Data!A3018</f>
        <v>6252980</v>
      </c>
      <c r="B3018">
        <f>Raw_Data!B3018</f>
        <v>45685</v>
      </c>
      <c r="C3018" t="str">
        <f>Raw_Data!C3018</f>
        <v>VENLAFAXINE HCL ER 75 MG CA</v>
      </c>
      <c r="D3018" t="str">
        <f>Raw_Data!D3018</f>
        <v>65862052890</v>
      </c>
      <c r="E3018" t="str">
        <f>Raw_Data!E3018</f>
        <v>AKHTAR, MARIAM</v>
      </c>
      <c r="F3018" t="str">
        <f>Raw_Data!F3018</f>
        <v>1780024596</v>
      </c>
      <c r="G3018" t="str">
        <f>Raw_Data!H3018</f>
        <v>0</v>
      </c>
      <c r="H3018">
        <f>IFERROR(VLOOKUP(G3018,Store_Map!$A$2:$I$100,3,FALSE),"")</f>
        <v>0</v>
      </c>
      <c r="I3018">
        <f>IFERROR(VLOOKUP(G3018,Store_Map!$A$2:$I$100,4,FALSE),"")</f>
        <v>0</v>
      </c>
      <c r="J3018">
        <f>IFERROR(VLOOKUP(G3018,Store_Map!$A$2:$I$100,5,FALSE),"")</f>
        <v>0</v>
      </c>
      <c r="K3018">
        <f>IFERROR(VLOOKUP(G3018,Store_Map!$A$2:$I$100,6,FALSE),"")</f>
        <v>0</v>
      </c>
      <c r="L3018">
        <f>IFERROR(VLOOKUP(G3018,Store_Map!$A$2:$I$100,7,FALSE),"")</f>
        <v>0</v>
      </c>
      <c r="M3018">
        <f>IFERROR(VLOOKUP(G3018,Store_Map!$A$2:$I$100,8,FALSE),"")</f>
        <v>0</v>
      </c>
      <c r="N3018">
        <f t="shared" si="423"/>
        <v>0</v>
      </c>
      <c r="O3018" t="str">
        <f t="shared" si="424"/>
        <v>PASS</v>
      </c>
      <c r="P3018" t="str">
        <f t="shared" si="425"/>
        <v>PASS</v>
      </c>
      <c r="Q3018" t="str">
        <f t="shared" si="426"/>
        <v>PASS</v>
      </c>
      <c r="R3018" t="str">
        <f t="shared" si="427"/>
        <v>PASS</v>
      </c>
      <c r="S3018" t="str">
        <f t="shared" si="428"/>
        <v>PASS</v>
      </c>
      <c r="T3018">
        <f t="shared" si="429"/>
        <v>100</v>
      </c>
      <c r="U3018" t="str">
        <f t="shared" si="430"/>
        <v>Low</v>
      </c>
      <c r="V3018" t="str">
        <f t="shared" si="431"/>
        <v>Clean</v>
      </c>
    </row>
    <row r="3019" spans="1:22" x14ac:dyDescent="0.3">
      <c r="A3019" t="str">
        <f>Raw_Data!A3019</f>
        <v>6252982</v>
      </c>
      <c r="B3019">
        <f>Raw_Data!B3019</f>
        <v>45685</v>
      </c>
      <c r="C3019" t="str">
        <f>Raw_Data!C3019</f>
        <v>BUSPIRONE HCL 5 MG TABLET</v>
      </c>
      <c r="D3019" t="str">
        <f>Raw_Data!D3019</f>
        <v>64380074108</v>
      </c>
      <c r="E3019" t="str">
        <f>Raw_Data!E3019</f>
        <v>AKHTAR, MARIAM</v>
      </c>
      <c r="F3019" t="str">
        <f>Raw_Data!F3019</f>
        <v>1780024596</v>
      </c>
      <c r="G3019" t="str">
        <f>Raw_Data!H3019</f>
        <v>0</v>
      </c>
      <c r="H3019">
        <f>IFERROR(VLOOKUP(G3019,Store_Map!$A$2:$I$100,3,FALSE),"")</f>
        <v>0</v>
      </c>
      <c r="I3019">
        <f>IFERROR(VLOOKUP(G3019,Store_Map!$A$2:$I$100,4,FALSE),"")</f>
        <v>0</v>
      </c>
      <c r="J3019">
        <f>IFERROR(VLOOKUP(G3019,Store_Map!$A$2:$I$100,5,FALSE),"")</f>
        <v>0</v>
      </c>
      <c r="K3019">
        <f>IFERROR(VLOOKUP(G3019,Store_Map!$A$2:$I$100,6,FALSE),"")</f>
        <v>0</v>
      </c>
      <c r="L3019">
        <f>IFERROR(VLOOKUP(G3019,Store_Map!$A$2:$I$100,7,FALSE),"")</f>
        <v>0</v>
      </c>
      <c r="M3019">
        <f>IFERROR(VLOOKUP(G3019,Store_Map!$A$2:$I$100,8,FALSE),"")</f>
        <v>0</v>
      </c>
      <c r="N3019">
        <f t="shared" si="423"/>
        <v>0</v>
      </c>
      <c r="O3019" t="str">
        <f t="shared" si="424"/>
        <v>PASS</v>
      </c>
      <c r="P3019" t="str">
        <f t="shared" si="425"/>
        <v>PASS</v>
      </c>
      <c r="Q3019" t="str">
        <f t="shared" si="426"/>
        <v>PASS</v>
      </c>
      <c r="R3019" t="str">
        <f t="shared" si="427"/>
        <v>PASS</v>
      </c>
      <c r="S3019" t="str">
        <f t="shared" si="428"/>
        <v>PASS</v>
      </c>
      <c r="T3019">
        <f t="shared" si="429"/>
        <v>100</v>
      </c>
      <c r="U3019" t="str">
        <f t="shared" si="430"/>
        <v>Low</v>
      </c>
      <c r="V3019" t="str">
        <f t="shared" si="431"/>
        <v>Clean</v>
      </c>
    </row>
    <row r="3020" spans="1:22" x14ac:dyDescent="0.3">
      <c r="A3020" t="str">
        <f>Raw_Data!A3020</f>
        <v>6252983</v>
      </c>
      <c r="B3020">
        <f>Raw_Data!B3020</f>
        <v>45685</v>
      </c>
      <c r="C3020" t="str">
        <f>Raw_Data!C3020</f>
        <v>OLANZAPINE 15 MG TABLET</v>
      </c>
      <c r="D3020" t="str">
        <f>Raw_Data!D3020</f>
        <v>60505311403</v>
      </c>
      <c r="E3020" t="str">
        <f>Raw_Data!E3020</f>
        <v>AKHTAR, MARIAM</v>
      </c>
      <c r="F3020" t="str">
        <f>Raw_Data!F3020</f>
        <v>1780024596</v>
      </c>
      <c r="G3020" t="str">
        <f>Raw_Data!H3020</f>
        <v>0</v>
      </c>
      <c r="H3020">
        <f>IFERROR(VLOOKUP(G3020,Store_Map!$A$2:$I$100,3,FALSE),"")</f>
        <v>0</v>
      </c>
      <c r="I3020">
        <f>IFERROR(VLOOKUP(G3020,Store_Map!$A$2:$I$100,4,FALSE),"")</f>
        <v>0</v>
      </c>
      <c r="J3020">
        <f>IFERROR(VLOOKUP(G3020,Store_Map!$A$2:$I$100,5,FALSE),"")</f>
        <v>0</v>
      </c>
      <c r="K3020">
        <f>IFERROR(VLOOKUP(G3020,Store_Map!$A$2:$I$100,6,FALSE),"")</f>
        <v>0</v>
      </c>
      <c r="L3020">
        <f>IFERROR(VLOOKUP(G3020,Store_Map!$A$2:$I$100,7,FALSE),"")</f>
        <v>0</v>
      </c>
      <c r="M3020">
        <f>IFERROR(VLOOKUP(G3020,Store_Map!$A$2:$I$100,8,FALSE),"")</f>
        <v>0</v>
      </c>
      <c r="N3020">
        <f t="shared" si="423"/>
        <v>0</v>
      </c>
      <c r="O3020" t="str">
        <f t="shared" si="424"/>
        <v>PASS</v>
      </c>
      <c r="P3020" t="str">
        <f t="shared" si="425"/>
        <v>PASS</v>
      </c>
      <c r="Q3020" t="str">
        <f t="shared" si="426"/>
        <v>PASS</v>
      </c>
      <c r="R3020" t="str">
        <f t="shared" si="427"/>
        <v>PASS</v>
      </c>
      <c r="S3020" t="str">
        <f t="shared" si="428"/>
        <v>PASS</v>
      </c>
      <c r="T3020">
        <f t="shared" si="429"/>
        <v>100</v>
      </c>
      <c r="U3020" t="str">
        <f t="shared" si="430"/>
        <v>Low</v>
      </c>
      <c r="V3020" t="str">
        <f t="shared" si="431"/>
        <v>Clean</v>
      </c>
    </row>
    <row r="3021" spans="1:22" x14ac:dyDescent="0.3">
      <c r="A3021" t="str">
        <f>Raw_Data!A3021</f>
        <v>6243839</v>
      </c>
      <c r="B3021">
        <f>Raw_Data!B3021</f>
        <v>45685</v>
      </c>
      <c r="C3021" t="str">
        <f>Raw_Data!C3021</f>
        <v>CARVEDILOL 3.125 MG TABLET</v>
      </c>
      <c r="D3021" t="str">
        <f>Raw_Data!D3021</f>
        <v>68382009205</v>
      </c>
      <c r="E3021" t="str">
        <f>Raw_Data!E3021</f>
        <v>BYNE, EDMUND</v>
      </c>
      <c r="F3021" t="str">
        <f>Raw_Data!F3021</f>
        <v>1033186648</v>
      </c>
      <c r="G3021" t="str">
        <f>Raw_Data!H3021</f>
        <v>0</v>
      </c>
      <c r="H3021">
        <f>IFERROR(VLOOKUP(G3021,Store_Map!$A$2:$I$100,3,FALSE),"")</f>
        <v>0</v>
      </c>
      <c r="I3021">
        <f>IFERROR(VLOOKUP(G3021,Store_Map!$A$2:$I$100,4,FALSE),"")</f>
        <v>0</v>
      </c>
      <c r="J3021">
        <f>IFERROR(VLOOKUP(G3021,Store_Map!$A$2:$I$100,5,FALSE),"")</f>
        <v>0</v>
      </c>
      <c r="K3021">
        <f>IFERROR(VLOOKUP(G3021,Store_Map!$A$2:$I$100,6,FALSE),"")</f>
        <v>0</v>
      </c>
      <c r="L3021">
        <f>IFERROR(VLOOKUP(G3021,Store_Map!$A$2:$I$100,7,FALSE),"")</f>
        <v>0</v>
      </c>
      <c r="M3021">
        <f>IFERROR(VLOOKUP(G3021,Store_Map!$A$2:$I$100,8,FALSE),"")</f>
        <v>0</v>
      </c>
      <c r="N3021">
        <f t="shared" si="423"/>
        <v>0</v>
      </c>
      <c r="O3021" t="str">
        <f t="shared" si="424"/>
        <v>PASS</v>
      </c>
      <c r="P3021" t="str">
        <f t="shared" si="425"/>
        <v>PASS</v>
      </c>
      <c r="Q3021" t="str">
        <f t="shared" si="426"/>
        <v>PASS</v>
      </c>
      <c r="R3021" t="str">
        <f t="shared" si="427"/>
        <v>PASS</v>
      </c>
      <c r="S3021" t="str">
        <f t="shared" si="428"/>
        <v>PASS</v>
      </c>
      <c r="T3021">
        <f t="shared" si="429"/>
        <v>100</v>
      </c>
      <c r="U3021" t="str">
        <f t="shared" si="430"/>
        <v>Low</v>
      </c>
      <c r="V3021" t="str">
        <f t="shared" si="431"/>
        <v>Clean</v>
      </c>
    </row>
    <row r="3022" spans="1:22" x14ac:dyDescent="0.3">
      <c r="A3022" t="str">
        <f>Raw_Data!A3022</f>
        <v>6243838</v>
      </c>
      <c r="B3022">
        <f>Raw_Data!B3022</f>
        <v>45685</v>
      </c>
      <c r="C3022" t="str">
        <f>Raw_Data!C3022</f>
        <v>FARXIGA 10 MG TABLET</v>
      </c>
      <c r="D3022" t="str">
        <f>Raw_Data!D3022</f>
        <v>310621030</v>
      </c>
      <c r="E3022" t="str">
        <f>Raw_Data!E3022</f>
        <v>BYNE, EDMUND</v>
      </c>
      <c r="F3022" t="str">
        <f>Raw_Data!F3022</f>
        <v>1033186648</v>
      </c>
      <c r="G3022" t="str">
        <f>Raw_Data!H3022</f>
        <v>0</v>
      </c>
      <c r="H3022">
        <f>IFERROR(VLOOKUP(G3022,Store_Map!$A$2:$I$100,3,FALSE),"")</f>
        <v>0</v>
      </c>
      <c r="I3022">
        <f>IFERROR(VLOOKUP(G3022,Store_Map!$A$2:$I$100,4,FALSE),"")</f>
        <v>0</v>
      </c>
      <c r="J3022">
        <f>IFERROR(VLOOKUP(G3022,Store_Map!$A$2:$I$100,5,FALSE),"")</f>
        <v>0</v>
      </c>
      <c r="K3022">
        <f>IFERROR(VLOOKUP(G3022,Store_Map!$A$2:$I$100,6,FALSE),"")</f>
        <v>0</v>
      </c>
      <c r="L3022">
        <f>IFERROR(VLOOKUP(G3022,Store_Map!$A$2:$I$100,7,FALSE),"")</f>
        <v>0</v>
      </c>
      <c r="M3022">
        <f>IFERROR(VLOOKUP(G3022,Store_Map!$A$2:$I$100,8,FALSE),"")</f>
        <v>0</v>
      </c>
      <c r="N3022">
        <f t="shared" si="423"/>
        <v>0</v>
      </c>
      <c r="O3022" t="str">
        <f t="shared" si="424"/>
        <v>PASS</v>
      </c>
      <c r="P3022" t="str">
        <f t="shared" si="425"/>
        <v>REVIEW</v>
      </c>
      <c r="Q3022" t="str">
        <f t="shared" si="426"/>
        <v>PASS</v>
      </c>
      <c r="R3022" t="str">
        <f t="shared" si="427"/>
        <v>PASS</v>
      </c>
      <c r="S3022" t="str">
        <f t="shared" si="428"/>
        <v>REVIEW</v>
      </c>
      <c r="T3022">
        <f t="shared" si="429"/>
        <v>90</v>
      </c>
      <c r="U3022" t="str">
        <f t="shared" si="430"/>
        <v>Low</v>
      </c>
      <c r="V3022" t="str">
        <f t="shared" si="431"/>
        <v>Invalid NDC</v>
      </c>
    </row>
    <row r="3023" spans="1:22" x14ac:dyDescent="0.3">
      <c r="A3023" t="str">
        <f>Raw_Data!A3023</f>
        <v>6243840</v>
      </c>
      <c r="B3023">
        <f>Raw_Data!B3023</f>
        <v>45685</v>
      </c>
      <c r="C3023" t="str">
        <f>Raw_Data!C3023</f>
        <v>ATORVASTATIN 40 MG TABLET</v>
      </c>
      <c r="D3023" t="str">
        <f>Raw_Data!D3023</f>
        <v>67877051310</v>
      </c>
      <c r="E3023" t="str">
        <f>Raw_Data!E3023</f>
        <v>BYNE, EDMUND</v>
      </c>
      <c r="F3023" t="str">
        <f>Raw_Data!F3023</f>
        <v>1033186648</v>
      </c>
      <c r="G3023" t="str">
        <f>Raw_Data!H3023</f>
        <v>0</v>
      </c>
      <c r="H3023">
        <f>IFERROR(VLOOKUP(G3023,Store_Map!$A$2:$I$100,3,FALSE),"")</f>
        <v>0</v>
      </c>
      <c r="I3023">
        <f>IFERROR(VLOOKUP(G3023,Store_Map!$A$2:$I$100,4,FALSE),"")</f>
        <v>0</v>
      </c>
      <c r="J3023">
        <f>IFERROR(VLOOKUP(G3023,Store_Map!$A$2:$I$100,5,FALSE),"")</f>
        <v>0</v>
      </c>
      <c r="K3023">
        <f>IFERROR(VLOOKUP(G3023,Store_Map!$A$2:$I$100,6,FALSE),"")</f>
        <v>0</v>
      </c>
      <c r="L3023">
        <f>IFERROR(VLOOKUP(G3023,Store_Map!$A$2:$I$100,7,FALSE),"")</f>
        <v>0</v>
      </c>
      <c r="M3023">
        <f>IFERROR(VLOOKUP(G3023,Store_Map!$A$2:$I$100,8,FALSE),"")</f>
        <v>0</v>
      </c>
      <c r="N3023">
        <f t="shared" si="423"/>
        <v>0</v>
      </c>
      <c r="O3023" t="str">
        <f t="shared" si="424"/>
        <v>PASS</v>
      </c>
      <c r="P3023" t="str">
        <f t="shared" si="425"/>
        <v>PASS</v>
      </c>
      <c r="Q3023" t="str">
        <f t="shared" si="426"/>
        <v>PASS</v>
      </c>
      <c r="R3023" t="str">
        <f t="shared" si="427"/>
        <v>PASS</v>
      </c>
      <c r="S3023" t="str">
        <f t="shared" si="428"/>
        <v>PASS</v>
      </c>
      <c r="T3023">
        <f t="shared" si="429"/>
        <v>100</v>
      </c>
      <c r="U3023" t="str">
        <f t="shared" si="430"/>
        <v>Low</v>
      </c>
      <c r="V3023" t="str">
        <f t="shared" si="431"/>
        <v>Clean</v>
      </c>
    </row>
    <row r="3024" spans="1:22" x14ac:dyDescent="0.3">
      <c r="A3024" t="str">
        <f>Raw_Data!A3024</f>
        <v>6243307</v>
      </c>
      <c r="B3024">
        <f>Raw_Data!B3024</f>
        <v>45685</v>
      </c>
      <c r="C3024" t="str">
        <f>Raw_Data!C3024</f>
        <v>HYDROCHLOROTHIAZIDE 12.5 MG</v>
      </c>
      <c r="D3024" t="str">
        <f>Raw_Data!D3024</f>
        <v>69315015510</v>
      </c>
      <c r="E3024" t="str">
        <f>Raw_Data!E3024</f>
        <v>GIBBS, JON</v>
      </c>
      <c r="F3024" t="str">
        <f>Raw_Data!F3024</f>
        <v>1700896156</v>
      </c>
      <c r="G3024" t="str">
        <f>Raw_Data!H3024</f>
        <v>0</v>
      </c>
      <c r="H3024">
        <f>IFERROR(VLOOKUP(G3024,Store_Map!$A$2:$I$100,3,FALSE),"")</f>
        <v>0</v>
      </c>
      <c r="I3024">
        <f>IFERROR(VLOOKUP(G3024,Store_Map!$A$2:$I$100,4,FALSE),"")</f>
        <v>0</v>
      </c>
      <c r="J3024">
        <f>IFERROR(VLOOKUP(G3024,Store_Map!$A$2:$I$100,5,FALSE),"")</f>
        <v>0</v>
      </c>
      <c r="K3024">
        <f>IFERROR(VLOOKUP(G3024,Store_Map!$A$2:$I$100,6,FALSE),"")</f>
        <v>0</v>
      </c>
      <c r="L3024">
        <f>IFERROR(VLOOKUP(G3024,Store_Map!$A$2:$I$100,7,FALSE),"")</f>
        <v>0</v>
      </c>
      <c r="M3024">
        <f>IFERROR(VLOOKUP(G3024,Store_Map!$A$2:$I$100,8,FALSE),"")</f>
        <v>0</v>
      </c>
      <c r="N3024">
        <f t="shared" si="423"/>
        <v>0</v>
      </c>
      <c r="O3024" t="str">
        <f t="shared" si="424"/>
        <v>PASS</v>
      </c>
      <c r="P3024" t="str">
        <f t="shared" si="425"/>
        <v>PASS</v>
      </c>
      <c r="Q3024" t="str">
        <f t="shared" si="426"/>
        <v>PASS</v>
      </c>
      <c r="R3024" t="str">
        <f t="shared" si="427"/>
        <v>PASS</v>
      </c>
      <c r="S3024" t="str">
        <f t="shared" si="428"/>
        <v>PASS</v>
      </c>
      <c r="T3024">
        <f t="shared" si="429"/>
        <v>100</v>
      </c>
      <c r="U3024" t="str">
        <f t="shared" si="430"/>
        <v>Low</v>
      </c>
      <c r="V3024" t="str">
        <f t="shared" si="431"/>
        <v>Clean</v>
      </c>
    </row>
    <row r="3025" spans="1:22" x14ac:dyDescent="0.3">
      <c r="A3025" t="str">
        <f>Raw_Data!A3025</f>
        <v>6243843</v>
      </c>
      <c r="B3025">
        <f>Raw_Data!B3025</f>
        <v>45685</v>
      </c>
      <c r="C3025" t="str">
        <f>Raw_Data!C3025</f>
        <v>METFORMIN HCL 500 MG TABLET</v>
      </c>
      <c r="D3025" t="str">
        <f>Raw_Data!D3025</f>
        <v>68382075805</v>
      </c>
      <c r="E3025" t="str">
        <f>Raw_Data!E3025</f>
        <v>BYNE, EDMUND</v>
      </c>
      <c r="F3025" t="str">
        <f>Raw_Data!F3025</f>
        <v>1033186648</v>
      </c>
      <c r="G3025" t="str">
        <f>Raw_Data!H3025</f>
        <v>0</v>
      </c>
      <c r="H3025">
        <f>IFERROR(VLOOKUP(G3025,Store_Map!$A$2:$I$100,3,FALSE),"")</f>
        <v>0</v>
      </c>
      <c r="I3025">
        <f>IFERROR(VLOOKUP(G3025,Store_Map!$A$2:$I$100,4,FALSE),"")</f>
        <v>0</v>
      </c>
      <c r="J3025">
        <f>IFERROR(VLOOKUP(G3025,Store_Map!$A$2:$I$100,5,FALSE),"")</f>
        <v>0</v>
      </c>
      <c r="K3025">
        <f>IFERROR(VLOOKUP(G3025,Store_Map!$A$2:$I$100,6,FALSE),"")</f>
        <v>0</v>
      </c>
      <c r="L3025">
        <f>IFERROR(VLOOKUP(G3025,Store_Map!$A$2:$I$100,7,FALSE),"")</f>
        <v>0</v>
      </c>
      <c r="M3025">
        <f>IFERROR(VLOOKUP(G3025,Store_Map!$A$2:$I$100,8,FALSE),"")</f>
        <v>0</v>
      </c>
      <c r="N3025">
        <f t="shared" si="423"/>
        <v>0</v>
      </c>
      <c r="O3025" t="str">
        <f t="shared" si="424"/>
        <v>PASS</v>
      </c>
      <c r="P3025" t="str">
        <f t="shared" si="425"/>
        <v>PASS</v>
      </c>
      <c r="Q3025" t="str">
        <f t="shared" si="426"/>
        <v>PASS</v>
      </c>
      <c r="R3025" t="str">
        <f t="shared" si="427"/>
        <v>PASS</v>
      </c>
      <c r="S3025" t="str">
        <f t="shared" si="428"/>
        <v>PASS</v>
      </c>
      <c r="T3025">
        <f t="shared" si="429"/>
        <v>100</v>
      </c>
      <c r="U3025" t="str">
        <f t="shared" si="430"/>
        <v>Low</v>
      </c>
      <c r="V3025" t="str">
        <f t="shared" si="431"/>
        <v>Clean</v>
      </c>
    </row>
    <row r="3026" spans="1:22" x14ac:dyDescent="0.3">
      <c r="A3026" t="str">
        <f>Raw_Data!A3026</f>
        <v>6243842</v>
      </c>
      <c r="B3026">
        <f>Raw_Data!B3026</f>
        <v>45685</v>
      </c>
      <c r="C3026" t="str">
        <f>Raw_Data!C3026</f>
        <v>OXYBUTYNIN 5 MG TABLET</v>
      </c>
      <c r="D3026" t="str">
        <f>Raw_Data!D3026</f>
        <v>832003850</v>
      </c>
      <c r="E3026" t="str">
        <f>Raw_Data!E3026</f>
        <v>BYNE, EDMUND</v>
      </c>
      <c r="F3026" t="str">
        <f>Raw_Data!F3026</f>
        <v>1033186648</v>
      </c>
      <c r="G3026" t="str">
        <f>Raw_Data!H3026</f>
        <v>0</v>
      </c>
      <c r="H3026">
        <f>IFERROR(VLOOKUP(G3026,Store_Map!$A$2:$I$100,3,FALSE),"")</f>
        <v>0</v>
      </c>
      <c r="I3026">
        <f>IFERROR(VLOOKUP(G3026,Store_Map!$A$2:$I$100,4,FALSE),"")</f>
        <v>0</v>
      </c>
      <c r="J3026">
        <f>IFERROR(VLOOKUP(G3026,Store_Map!$A$2:$I$100,5,FALSE),"")</f>
        <v>0</v>
      </c>
      <c r="K3026">
        <f>IFERROR(VLOOKUP(G3026,Store_Map!$A$2:$I$100,6,FALSE),"")</f>
        <v>0</v>
      </c>
      <c r="L3026">
        <f>IFERROR(VLOOKUP(G3026,Store_Map!$A$2:$I$100,7,FALSE),"")</f>
        <v>0</v>
      </c>
      <c r="M3026">
        <f>IFERROR(VLOOKUP(G3026,Store_Map!$A$2:$I$100,8,FALSE),"")</f>
        <v>0</v>
      </c>
      <c r="N3026">
        <f t="shared" si="423"/>
        <v>0</v>
      </c>
      <c r="O3026" t="str">
        <f t="shared" si="424"/>
        <v>PASS</v>
      </c>
      <c r="P3026" t="str">
        <f t="shared" si="425"/>
        <v>REVIEW</v>
      </c>
      <c r="Q3026" t="str">
        <f t="shared" si="426"/>
        <v>PASS</v>
      </c>
      <c r="R3026" t="str">
        <f t="shared" si="427"/>
        <v>PASS</v>
      </c>
      <c r="S3026" t="str">
        <f t="shared" si="428"/>
        <v>REVIEW</v>
      </c>
      <c r="T3026">
        <f t="shared" si="429"/>
        <v>90</v>
      </c>
      <c r="U3026" t="str">
        <f t="shared" si="430"/>
        <v>Low</v>
      </c>
      <c r="V3026" t="str">
        <f t="shared" si="431"/>
        <v>Invalid NDC</v>
      </c>
    </row>
    <row r="3027" spans="1:22" x14ac:dyDescent="0.3">
      <c r="A3027" t="str">
        <f>Raw_Data!A3027</f>
        <v>6243841</v>
      </c>
      <c r="B3027">
        <f>Raw_Data!B3027</f>
        <v>45685</v>
      </c>
      <c r="C3027" t="str">
        <f>Raw_Data!C3027</f>
        <v>SPIRONOLACTONE 25 MG TABLET</v>
      </c>
      <c r="D3027" t="str">
        <f>Raw_Data!D3027</f>
        <v>53489014305</v>
      </c>
      <c r="E3027" t="str">
        <f>Raw_Data!E3027</f>
        <v>BYNE, EDMUND</v>
      </c>
      <c r="F3027" t="str">
        <f>Raw_Data!F3027</f>
        <v>1033186648</v>
      </c>
      <c r="G3027" t="str">
        <f>Raw_Data!H3027</f>
        <v>0</v>
      </c>
      <c r="H3027">
        <f>IFERROR(VLOOKUP(G3027,Store_Map!$A$2:$I$100,3,FALSE),"")</f>
        <v>0</v>
      </c>
      <c r="I3027">
        <f>IFERROR(VLOOKUP(G3027,Store_Map!$A$2:$I$100,4,FALSE),"")</f>
        <v>0</v>
      </c>
      <c r="J3027">
        <f>IFERROR(VLOOKUP(G3027,Store_Map!$A$2:$I$100,5,FALSE),"")</f>
        <v>0</v>
      </c>
      <c r="K3027">
        <f>IFERROR(VLOOKUP(G3027,Store_Map!$A$2:$I$100,6,FALSE),"")</f>
        <v>0</v>
      </c>
      <c r="L3027">
        <f>IFERROR(VLOOKUP(G3027,Store_Map!$A$2:$I$100,7,FALSE),"")</f>
        <v>0</v>
      </c>
      <c r="M3027">
        <f>IFERROR(VLOOKUP(G3027,Store_Map!$A$2:$I$100,8,FALSE),"")</f>
        <v>0</v>
      </c>
      <c r="N3027">
        <f t="shared" si="423"/>
        <v>0</v>
      </c>
      <c r="O3027" t="str">
        <f t="shared" si="424"/>
        <v>PASS</v>
      </c>
      <c r="P3027" t="str">
        <f t="shared" si="425"/>
        <v>PASS</v>
      </c>
      <c r="Q3027" t="str">
        <f t="shared" si="426"/>
        <v>PASS</v>
      </c>
      <c r="R3027" t="str">
        <f t="shared" si="427"/>
        <v>PASS</v>
      </c>
      <c r="S3027" t="str">
        <f t="shared" si="428"/>
        <v>PASS</v>
      </c>
      <c r="T3027">
        <f t="shared" si="429"/>
        <v>100</v>
      </c>
      <c r="U3027" t="str">
        <f t="shared" si="430"/>
        <v>Low</v>
      </c>
      <c r="V3027" t="str">
        <f t="shared" si="431"/>
        <v>Clean</v>
      </c>
    </row>
    <row r="3028" spans="1:22" x14ac:dyDescent="0.3">
      <c r="A3028" t="str">
        <f>Raw_Data!A3028</f>
        <v>6243837</v>
      </c>
      <c r="B3028">
        <f>Raw_Data!B3028</f>
        <v>45685</v>
      </c>
      <c r="C3028" t="str">
        <f>Raw_Data!C3028</f>
        <v>VALSARTAN 40 MG TABLET</v>
      </c>
      <c r="D3028" t="str">
        <f>Raw_Data!D3028</f>
        <v>43547036709</v>
      </c>
      <c r="E3028" t="str">
        <f>Raw_Data!E3028</f>
        <v>BYNE, EDMUND</v>
      </c>
      <c r="F3028" t="str">
        <f>Raw_Data!F3028</f>
        <v>1033186648</v>
      </c>
      <c r="G3028" t="str">
        <f>Raw_Data!H3028</f>
        <v>0</v>
      </c>
      <c r="H3028">
        <f>IFERROR(VLOOKUP(G3028,Store_Map!$A$2:$I$100,3,FALSE),"")</f>
        <v>0</v>
      </c>
      <c r="I3028">
        <f>IFERROR(VLOOKUP(G3028,Store_Map!$A$2:$I$100,4,FALSE),"")</f>
        <v>0</v>
      </c>
      <c r="J3028">
        <f>IFERROR(VLOOKUP(G3028,Store_Map!$A$2:$I$100,5,FALSE),"")</f>
        <v>0</v>
      </c>
      <c r="K3028">
        <f>IFERROR(VLOOKUP(G3028,Store_Map!$A$2:$I$100,6,FALSE),"")</f>
        <v>0</v>
      </c>
      <c r="L3028">
        <f>IFERROR(VLOOKUP(G3028,Store_Map!$A$2:$I$100,7,FALSE),"")</f>
        <v>0</v>
      </c>
      <c r="M3028">
        <f>IFERROR(VLOOKUP(G3028,Store_Map!$A$2:$I$100,8,FALSE),"")</f>
        <v>0</v>
      </c>
      <c r="N3028">
        <f t="shared" si="423"/>
        <v>0</v>
      </c>
      <c r="O3028" t="str">
        <f t="shared" si="424"/>
        <v>PASS</v>
      </c>
      <c r="P3028" t="str">
        <f t="shared" si="425"/>
        <v>PASS</v>
      </c>
      <c r="Q3028" t="str">
        <f t="shared" si="426"/>
        <v>PASS</v>
      </c>
      <c r="R3028" t="str">
        <f t="shared" si="427"/>
        <v>PASS</v>
      </c>
      <c r="S3028" t="str">
        <f t="shared" si="428"/>
        <v>PASS</v>
      </c>
      <c r="T3028">
        <f t="shared" si="429"/>
        <v>100</v>
      </c>
      <c r="U3028" t="str">
        <f t="shared" si="430"/>
        <v>Low</v>
      </c>
      <c r="V3028" t="str">
        <f t="shared" si="431"/>
        <v>Clean</v>
      </c>
    </row>
    <row r="3029" spans="1:22" x14ac:dyDescent="0.3">
      <c r="A3029" t="str">
        <f>Raw_Data!A3029</f>
        <v>4010704</v>
      </c>
      <c r="B3029">
        <f>Raw_Data!B3029</f>
        <v>45685</v>
      </c>
      <c r="C3029" t="str">
        <f>Raw_Data!C3029</f>
        <v>PHENTERMINE 37.5 MG CAPSULE</v>
      </c>
      <c r="D3029" t="str">
        <f>Raw_Data!D3029</f>
        <v>10702002901</v>
      </c>
      <c r="E3029" t="str">
        <f>Raw_Data!E3029</f>
        <v>GIBBS, JON</v>
      </c>
      <c r="F3029" t="str">
        <f>Raw_Data!F3029</f>
        <v>1700896156</v>
      </c>
      <c r="G3029" t="str">
        <f>Raw_Data!H3029</f>
        <v>0</v>
      </c>
      <c r="H3029">
        <f>IFERROR(VLOOKUP(G3029,Store_Map!$A$2:$I$100,3,FALSE),"")</f>
        <v>0</v>
      </c>
      <c r="I3029">
        <f>IFERROR(VLOOKUP(G3029,Store_Map!$A$2:$I$100,4,FALSE),"")</f>
        <v>0</v>
      </c>
      <c r="J3029">
        <f>IFERROR(VLOOKUP(G3029,Store_Map!$A$2:$I$100,5,FALSE),"")</f>
        <v>0</v>
      </c>
      <c r="K3029">
        <f>IFERROR(VLOOKUP(G3029,Store_Map!$A$2:$I$100,6,FALSE),"")</f>
        <v>0</v>
      </c>
      <c r="L3029">
        <f>IFERROR(VLOOKUP(G3029,Store_Map!$A$2:$I$100,7,FALSE),"")</f>
        <v>0</v>
      </c>
      <c r="M3029">
        <f>IFERROR(VLOOKUP(G3029,Store_Map!$A$2:$I$100,8,FALSE),"")</f>
        <v>0</v>
      </c>
      <c r="N3029">
        <f t="shared" si="423"/>
        <v>0</v>
      </c>
      <c r="O3029" t="str">
        <f t="shared" si="424"/>
        <v>PASS</v>
      </c>
      <c r="P3029" t="str">
        <f t="shared" si="425"/>
        <v>PASS</v>
      </c>
      <c r="Q3029" t="str">
        <f t="shared" si="426"/>
        <v>PASS</v>
      </c>
      <c r="R3029" t="str">
        <f t="shared" si="427"/>
        <v>PASS</v>
      </c>
      <c r="S3029" t="str">
        <f t="shared" si="428"/>
        <v>PASS</v>
      </c>
      <c r="T3029">
        <f t="shared" si="429"/>
        <v>100</v>
      </c>
      <c r="U3029" t="str">
        <f t="shared" si="430"/>
        <v>Low</v>
      </c>
      <c r="V3029" t="str">
        <f t="shared" si="431"/>
        <v>Clean</v>
      </c>
    </row>
    <row r="3030" spans="1:22" x14ac:dyDescent="0.3">
      <c r="A3030" t="str">
        <f>Raw_Data!A3030</f>
        <v>6252985</v>
      </c>
      <c r="B3030">
        <f>Raw_Data!B3030</f>
        <v>45685</v>
      </c>
      <c r="C3030" t="str">
        <f>Raw_Data!C3030</f>
        <v>OZEMPIC 0.25-0.5 MG/DOSE PE</v>
      </c>
      <c r="D3030" t="str">
        <f>Raw_Data!D3030</f>
        <v>169418113</v>
      </c>
      <c r="E3030" t="str">
        <f>Raw_Data!E3030</f>
        <v>BYNE, EDMUND</v>
      </c>
      <c r="F3030" t="str">
        <f>Raw_Data!F3030</f>
        <v>1033186648</v>
      </c>
      <c r="G3030" t="str">
        <f>Raw_Data!H3030</f>
        <v>0</v>
      </c>
      <c r="H3030">
        <f>IFERROR(VLOOKUP(G3030,Store_Map!$A$2:$I$100,3,FALSE),"")</f>
        <v>0</v>
      </c>
      <c r="I3030">
        <f>IFERROR(VLOOKUP(G3030,Store_Map!$A$2:$I$100,4,FALSE),"")</f>
        <v>0</v>
      </c>
      <c r="J3030">
        <f>IFERROR(VLOOKUP(G3030,Store_Map!$A$2:$I$100,5,FALSE),"")</f>
        <v>0</v>
      </c>
      <c r="K3030">
        <f>IFERROR(VLOOKUP(G3030,Store_Map!$A$2:$I$100,6,FALSE),"")</f>
        <v>0</v>
      </c>
      <c r="L3030">
        <f>IFERROR(VLOOKUP(G3030,Store_Map!$A$2:$I$100,7,FALSE),"")</f>
        <v>0</v>
      </c>
      <c r="M3030">
        <f>IFERROR(VLOOKUP(G3030,Store_Map!$A$2:$I$100,8,FALSE),"")</f>
        <v>0</v>
      </c>
      <c r="N3030">
        <f t="shared" si="423"/>
        <v>0</v>
      </c>
      <c r="O3030" t="str">
        <f t="shared" si="424"/>
        <v>PASS</v>
      </c>
      <c r="P3030" t="str">
        <f t="shared" si="425"/>
        <v>REVIEW</v>
      </c>
      <c r="Q3030" t="str">
        <f t="shared" si="426"/>
        <v>PASS</v>
      </c>
      <c r="R3030" t="str">
        <f t="shared" si="427"/>
        <v>PASS</v>
      </c>
      <c r="S3030" t="str">
        <f t="shared" si="428"/>
        <v>REVIEW</v>
      </c>
      <c r="T3030">
        <f t="shared" si="429"/>
        <v>90</v>
      </c>
      <c r="U3030" t="str">
        <f t="shared" si="430"/>
        <v>Low</v>
      </c>
      <c r="V3030" t="str">
        <f t="shared" si="431"/>
        <v>Invalid NDC</v>
      </c>
    </row>
    <row r="3031" spans="1:22" x14ac:dyDescent="0.3">
      <c r="A3031" t="str">
        <f>Raw_Data!A3031</f>
        <v>6252986</v>
      </c>
      <c r="B3031">
        <f>Raw_Data!B3031</f>
        <v>45685</v>
      </c>
      <c r="C3031" t="str">
        <f>Raw_Data!C3031</f>
        <v>LOSARTAN POTASSIUM 100 MG T</v>
      </c>
      <c r="D3031" t="str">
        <f>Raw_Data!D3031</f>
        <v>65862020399</v>
      </c>
      <c r="E3031" t="str">
        <f>Raw_Data!E3031</f>
        <v>YASIN, NURA</v>
      </c>
      <c r="F3031" t="str">
        <f>Raw_Data!F3031</f>
        <v>1265518567</v>
      </c>
      <c r="G3031" t="str">
        <f>Raw_Data!H3031</f>
        <v>0</v>
      </c>
      <c r="H3031">
        <f>IFERROR(VLOOKUP(G3031,Store_Map!$A$2:$I$100,3,FALSE),"")</f>
        <v>0</v>
      </c>
      <c r="I3031">
        <f>IFERROR(VLOOKUP(G3031,Store_Map!$A$2:$I$100,4,FALSE),"")</f>
        <v>0</v>
      </c>
      <c r="J3031">
        <f>IFERROR(VLOOKUP(G3031,Store_Map!$A$2:$I$100,5,FALSE),"")</f>
        <v>0</v>
      </c>
      <c r="K3031">
        <f>IFERROR(VLOOKUP(G3031,Store_Map!$A$2:$I$100,6,FALSE),"")</f>
        <v>0</v>
      </c>
      <c r="L3031">
        <f>IFERROR(VLOOKUP(G3031,Store_Map!$A$2:$I$100,7,FALSE),"")</f>
        <v>0</v>
      </c>
      <c r="M3031">
        <f>IFERROR(VLOOKUP(G3031,Store_Map!$A$2:$I$100,8,FALSE),"")</f>
        <v>0</v>
      </c>
      <c r="N3031">
        <f t="shared" si="423"/>
        <v>0</v>
      </c>
      <c r="O3031" t="str">
        <f t="shared" si="424"/>
        <v>PASS</v>
      </c>
      <c r="P3031" t="str">
        <f t="shared" si="425"/>
        <v>PASS</v>
      </c>
      <c r="Q3031" t="str">
        <f t="shared" si="426"/>
        <v>PASS</v>
      </c>
      <c r="R3031" t="str">
        <f t="shared" si="427"/>
        <v>PASS</v>
      </c>
      <c r="S3031" t="str">
        <f t="shared" si="428"/>
        <v>PASS</v>
      </c>
      <c r="T3031">
        <f t="shared" si="429"/>
        <v>100</v>
      </c>
      <c r="U3031" t="str">
        <f t="shared" si="430"/>
        <v>Low</v>
      </c>
      <c r="V3031" t="str">
        <f t="shared" si="431"/>
        <v>Clean</v>
      </c>
    </row>
    <row r="3032" spans="1:22" x14ac:dyDescent="0.3">
      <c r="A3032" t="str">
        <f>Raw_Data!A3032</f>
        <v>6252987</v>
      </c>
      <c r="B3032">
        <f>Raw_Data!B3032</f>
        <v>45685</v>
      </c>
      <c r="C3032" t="str">
        <f>Raw_Data!C3032</f>
        <v>LOSARTAN POTASSIUM 100 MG T</v>
      </c>
      <c r="D3032" t="str">
        <f>Raw_Data!D3032</f>
        <v>65862020399</v>
      </c>
      <c r="E3032" t="str">
        <f>Raw_Data!E3032</f>
        <v>BYNE, EDMUND</v>
      </c>
      <c r="F3032" t="str">
        <f>Raw_Data!F3032</f>
        <v>1033186648</v>
      </c>
      <c r="G3032" t="str">
        <f>Raw_Data!H3032</f>
        <v>0</v>
      </c>
      <c r="H3032">
        <f>IFERROR(VLOOKUP(G3032,Store_Map!$A$2:$I$100,3,FALSE),"")</f>
        <v>0</v>
      </c>
      <c r="I3032">
        <f>IFERROR(VLOOKUP(G3032,Store_Map!$A$2:$I$100,4,FALSE),"")</f>
        <v>0</v>
      </c>
      <c r="J3032">
        <f>IFERROR(VLOOKUP(G3032,Store_Map!$A$2:$I$100,5,FALSE),"")</f>
        <v>0</v>
      </c>
      <c r="K3032">
        <f>IFERROR(VLOOKUP(G3032,Store_Map!$A$2:$I$100,6,FALSE),"")</f>
        <v>0</v>
      </c>
      <c r="L3032">
        <f>IFERROR(VLOOKUP(G3032,Store_Map!$A$2:$I$100,7,FALSE),"")</f>
        <v>0</v>
      </c>
      <c r="M3032">
        <f>IFERROR(VLOOKUP(G3032,Store_Map!$A$2:$I$100,8,FALSE),"")</f>
        <v>0</v>
      </c>
      <c r="N3032">
        <f t="shared" si="423"/>
        <v>0</v>
      </c>
      <c r="O3032" t="str">
        <f t="shared" si="424"/>
        <v>PASS</v>
      </c>
      <c r="P3032" t="str">
        <f t="shared" si="425"/>
        <v>PASS</v>
      </c>
      <c r="Q3032" t="str">
        <f t="shared" si="426"/>
        <v>PASS</v>
      </c>
      <c r="R3032" t="str">
        <f t="shared" si="427"/>
        <v>PASS</v>
      </c>
      <c r="S3032" t="str">
        <f t="shared" si="428"/>
        <v>PASS</v>
      </c>
      <c r="T3032">
        <f t="shared" si="429"/>
        <v>100</v>
      </c>
      <c r="U3032" t="str">
        <f t="shared" si="430"/>
        <v>Low</v>
      </c>
      <c r="V3032" t="str">
        <f t="shared" si="431"/>
        <v>Clean</v>
      </c>
    </row>
    <row r="3033" spans="1:22" x14ac:dyDescent="0.3">
      <c r="A3033" t="str">
        <f>Raw_Data!A3033</f>
        <v>6252988</v>
      </c>
      <c r="B3033">
        <f>Raw_Data!B3033</f>
        <v>45685</v>
      </c>
      <c r="C3033" t="str">
        <f>Raw_Data!C3033</f>
        <v>IBUPROFEN 800 MG TABLET</v>
      </c>
      <c r="D3033" t="str">
        <f>Raw_Data!D3033</f>
        <v>59651036205</v>
      </c>
      <c r="E3033" t="str">
        <f>Raw_Data!E3033</f>
        <v>GRESHAM, J. MARK</v>
      </c>
      <c r="F3033" t="str">
        <f>Raw_Data!F3033</f>
        <v>1326026618</v>
      </c>
      <c r="G3033" t="str">
        <f>Raw_Data!H3033</f>
        <v>0</v>
      </c>
      <c r="H3033">
        <f>IFERROR(VLOOKUP(G3033,Store_Map!$A$2:$I$100,3,FALSE),"")</f>
        <v>0</v>
      </c>
      <c r="I3033">
        <f>IFERROR(VLOOKUP(G3033,Store_Map!$A$2:$I$100,4,FALSE),"")</f>
        <v>0</v>
      </c>
      <c r="J3033">
        <f>IFERROR(VLOOKUP(G3033,Store_Map!$A$2:$I$100,5,FALSE),"")</f>
        <v>0</v>
      </c>
      <c r="K3033">
        <f>IFERROR(VLOOKUP(G3033,Store_Map!$A$2:$I$100,6,FALSE),"")</f>
        <v>0</v>
      </c>
      <c r="L3033">
        <f>IFERROR(VLOOKUP(G3033,Store_Map!$A$2:$I$100,7,FALSE),"")</f>
        <v>0</v>
      </c>
      <c r="M3033">
        <f>IFERROR(VLOOKUP(G3033,Store_Map!$A$2:$I$100,8,FALSE),"")</f>
        <v>0</v>
      </c>
      <c r="N3033">
        <f t="shared" si="423"/>
        <v>0</v>
      </c>
      <c r="O3033" t="str">
        <f t="shared" si="424"/>
        <v>PASS</v>
      </c>
      <c r="P3033" t="str">
        <f t="shared" si="425"/>
        <v>PASS</v>
      </c>
      <c r="Q3033" t="str">
        <f t="shared" si="426"/>
        <v>PASS</v>
      </c>
      <c r="R3033" t="str">
        <f t="shared" si="427"/>
        <v>PASS</v>
      </c>
      <c r="S3033" t="str">
        <f t="shared" si="428"/>
        <v>PASS</v>
      </c>
      <c r="T3033">
        <f t="shared" si="429"/>
        <v>100</v>
      </c>
      <c r="U3033" t="str">
        <f t="shared" si="430"/>
        <v>Low</v>
      </c>
      <c r="V3033" t="str">
        <f t="shared" si="431"/>
        <v>Clean</v>
      </c>
    </row>
    <row r="3034" spans="1:22" x14ac:dyDescent="0.3">
      <c r="A3034" t="str">
        <f>Raw_Data!A3034</f>
        <v>6252989</v>
      </c>
      <c r="B3034">
        <f>Raw_Data!B3034</f>
        <v>45685</v>
      </c>
      <c r="C3034" t="str">
        <f>Raw_Data!C3034</f>
        <v>JUNEL FE 1.5 MG-30 MCG TABL</v>
      </c>
      <c r="D3034" t="str">
        <f>Raw_Data!D3034</f>
        <v>555902858</v>
      </c>
      <c r="E3034" t="str">
        <f>Raw_Data!E3034</f>
        <v>GRESHAM, J. MARK</v>
      </c>
      <c r="F3034" t="str">
        <f>Raw_Data!F3034</f>
        <v>1326026618</v>
      </c>
      <c r="G3034" t="str">
        <f>Raw_Data!H3034</f>
        <v>0</v>
      </c>
      <c r="H3034">
        <f>IFERROR(VLOOKUP(G3034,Store_Map!$A$2:$I$100,3,FALSE),"")</f>
        <v>0</v>
      </c>
      <c r="I3034">
        <f>IFERROR(VLOOKUP(G3034,Store_Map!$A$2:$I$100,4,FALSE),"")</f>
        <v>0</v>
      </c>
      <c r="J3034">
        <f>IFERROR(VLOOKUP(G3034,Store_Map!$A$2:$I$100,5,FALSE),"")</f>
        <v>0</v>
      </c>
      <c r="K3034">
        <f>IFERROR(VLOOKUP(G3034,Store_Map!$A$2:$I$100,6,FALSE),"")</f>
        <v>0</v>
      </c>
      <c r="L3034">
        <f>IFERROR(VLOOKUP(G3034,Store_Map!$A$2:$I$100,7,FALSE),"")</f>
        <v>0</v>
      </c>
      <c r="M3034">
        <f>IFERROR(VLOOKUP(G3034,Store_Map!$A$2:$I$100,8,FALSE),"")</f>
        <v>0</v>
      </c>
      <c r="N3034">
        <f t="shared" si="423"/>
        <v>0</v>
      </c>
      <c r="O3034" t="str">
        <f t="shared" si="424"/>
        <v>PASS</v>
      </c>
      <c r="P3034" t="str">
        <f t="shared" si="425"/>
        <v>REVIEW</v>
      </c>
      <c r="Q3034" t="str">
        <f t="shared" si="426"/>
        <v>PASS</v>
      </c>
      <c r="R3034" t="str">
        <f t="shared" si="427"/>
        <v>PASS</v>
      </c>
      <c r="S3034" t="str">
        <f t="shared" si="428"/>
        <v>REVIEW</v>
      </c>
      <c r="T3034">
        <f t="shared" si="429"/>
        <v>90</v>
      </c>
      <c r="U3034" t="str">
        <f t="shared" si="430"/>
        <v>Low</v>
      </c>
      <c r="V3034" t="str">
        <f t="shared" si="431"/>
        <v>Invalid NDC</v>
      </c>
    </row>
    <row r="3035" spans="1:22" x14ac:dyDescent="0.3">
      <c r="A3035" t="str">
        <f>Raw_Data!A3035</f>
        <v>6247745</v>
      </c>
      <c r="B3035">
        <f>Raw_Data!B3035</f>
        <v>45685</v>
      </c>
      <c r="C3035" t="str">
        <f>Raw_Data!C3035</f>
        <v>TRUEPLUS SYR 1ML 28GX1/2</v>
      </c>
      <c r="D3035" t="str">
        <f>Raw_Data!D3035</f>
        <v>56151170301</v>
      </c>
      <c r="E3035" t="str">
        <f>Raw_Data!E3035</f>
        <v>AKHTAR, MARIAM</v>
      </c>
      <c r="F3035" t="str">
        <f>Raw_Data!F3035</f>
        <v>1780024596</v>
      </c>
      <c r="G3035" t="str">
        <f>Raw_Data!H3035</f>
        <v>0</v>
      </c>
      <c r="H3035">
        <f>IFERROR(VLOOKUP(G3035,Store_Map!$A$2:$I$100,3,FALSE),"")</f>
        <v>0</v>
      </c>
      <c r="I3035">
        <f>IFERROR(VLOOKUP(G3035,Store_Map!$A$2:$I$100,4,FALSE),"")</f>
        <v>0</v>
      </c>
      <c r="J3035">
        <f>IFERROR(VLOOKUP(G3035,Store_Map!$A$2:$I$100,5,FALSE),"")</f>
        <v>0</v>
      </c>
      <c r="K3035">
        <f>IFERROR(VLOOKUP(G3035,Store_Map!$A$2:$I$100,6,FALSE),"")</f>
        <v>0</v>
      </c>
      <c r="L3035">
        <f>IFERROR(VLOOKUP(G3035,Store_Map!$A$2:$I$100,7,FALSE),"")</f>
        <v>0</v>
      </c>
      <c r="M3035">
        <f>IFERROR(VLOOKUP(G3035,Store_Map!$A$2:$I$100,8,FALSE),"")</f>
        <v>0</v>
      </c>
      <c r="N3035">
        <f t="shared" si="423"/>
        <v>0</v>
      </c>
      <c r="O3035" t="str">
        <f t="shared" si="424"/>
        <v>PASS</v>
      </c>
      <c r="P3035" t="str">
        <f t="shared" si="425"/>
        <v>PASS</v>
      </c>
      <c r="Q3035" t="str">
        <f t="shared" si="426"/>
        <v>PASS</v>
      </c>
      <c r="R3035" t="str">
        <f t="shared" si="427"/>
        <v>PASS</v>
      </c>
      <c r="S3035" t="str">
        <f t="shared" si="428"/>
        <v>PASS</v>
      </c>
      <c r="T3035">
        <f t="shared" si="429"/>
        <v>100</v>
      </c>
      <c r="U3035" t="str">
        <f t="shared" si="430"/>
        <v>Low</v>
      </c>
      <c r="V3035" t="str">
        <f t="shared" si="431"/>
        <v>Clean</v>
      </c>
    </row>
    <row r="3036" spans="1:22" x14ac:dyDescent="0.3">
      <c r="A3036" t="str">
        <f>Raw_Data!A3036</f>
        <v>6246896</v>
      </c>
      <c r="B3036">
        <f>Raw_Data!B3036</f>
        <v>45685</v>
      </c>
      <c r="C3036" t="str">
        <f>Raw_Data!C3036</f>
        <v>TRUE METRIX GLUCOSE TEST ST</v>
      </c>
      <c r="D3036" t="str">
        <f>Raw_Data!D3036</f>
        <v>56151146001</v>
      </c>
      <c r="E3036" t="str">
        <f>Raw_Data!E3036</f>
        <v>BYNE, EDMUND</v>
      </c>
      <c r="F3036" t="str">
        <f>Raw_Data!F3036</f>
        <v>1033186648</v>
      </c>
      <c r="G3036" t="str">
        <f>Raw_Data!H3036</f>
        <v>0</v>
      </c>
      <c r="H3036">
        <f>IFERROR(VLOOKUP(G3036,Store_Map!$A$2:$I$100,3,FALSE),"")</f>
        <v>0</v>
      </c>
      <c r="I3036">
        <f>IFERROR(VLOOKUP(G3036,Store_Map!$A$2:$I$100,4,FALSE),"")</f>
        <v>0</v>
      </c>
      <c r="J3036">
        <f>IFERROR(VLOOKUP(G3036,Store_Map!$A$2:$I$100,5,FALSE),"")</f>
        <v>0</v>
      </c>
      <c r="K3036">
        <f>IFERROR(VLOOKUP(G3036,Store_Map!$A$2:$I$100,6,FALSE),"")</f>
        <v>0</v>
      </c>
      <c r="L3036">
        <f>IFERROR(VLOOKUP(G3036,Store_Map!$A$2:$I$100,7,FALSE),"")</f>
        <v>0</v>
      </c>
      <c r="M3036">
        <f>IFERROR(VLOOKUP(G3036,Store_Map!$A$2:$I$100,8,FALSE),"")</f>
        <v>0</v>
      </c>
      <c r="N3036">
        <f t="shared" si="423"/>
        <v>0</v>
      </c>
      <c r="O3036" t="str">
        <f t="shared" si="424"/>
        <v>PASS</v>
      </c>
      <c r="P3036" t="str">
        <f t="shared" si="425"/>
        <v>PASS</v>
      </c>
      <c r="Q3036" t="str">
        <f t="shared" si="426"/>
        <v>PASS</v>
      </c>
      <c r="R3036" t="str">
        <f t="shared" si="427"/>
        <v>PASS</v>
      </c>
      <c r="S3036" t="str">
        <f t="shared" si="428"/>
        <v>PASS</v>
      </c>
      <c r="T3036">
        <f t="shared" si="429"/>
        <v>100</v>
      </c>
      <c r="U3036" t="str">
        <f t="shared" si="430"/>
        <v>Low</v>
      </c>
      <c r="V3036" t="str">
        <f t="shared" si="431"/>
        <v>Clean</v>
      </c>
    </row>
    <row r="3037" spans="1:22" x14ac:dyDescent="0.3">
      <c r="A3037" t="str">
        <f>Raw_Data!A3037</f>
        <v>6246203</v>
      </c>
      <c r="B3037">
        <f>Raw_Data!B3037</f>
        <v>45685</v>
      </c>
      <c r="C3037" t="str">
        <f>Raw_Data!C3037</f>
        <v>SIMVASTATIN 20 MG TABLET</v>
      </c>
      <c r="D3037" t="str">
        <f>Raw_Data!D3037</f>
        <v>70377000315</v>
      </c>
      <c r="E3037" t="str">
        <f>Raw_Data!E3037</f>
        <v>GIBBS, JON</v>
      </c>
      <c r="F3037" t="str">
        <f>Raw_Data!F3037</f>
        <v>1700896156</v>
      </c>
      <c r="G3037" t="str">
        <f>Raw_Data!H3037</f>
        <v>0</v>
      </c>
      <c r="H3037">
        <f>IFERROR(VLOOKUP(G3037,Store_Map!$A$2:$I$100,3,FALSE),"")</f>
        <v>0</v>
      </c>
      <c r="I3037">
        <f>IFERROR(VLOOKUP(G3037,Store_Map!$A$2:$I$100,4,FALSE),"")</f>
        <v>0</v>
      </c>
      <c r="J3037">
        <f>IFERROR(VLOOKUP(G3037,Store_Map!$A$2:$I$100,5,FALSE),"")</f>
        <v>0</v>
      </c>
      <c r="K3037">
        <f>IFERROR(VLOOKUP(G3037,Store_Map!$A$2:$I$100,6,FALSE),"")</f>
        <v>0</v>
      </c>
      <c r="L3037">
        <f>IFERROR(VLOOKUP(G3037,Store_Map!$A$2:$I$100,7,FALSE),"")</f>
        <v>0</v>
      </c>
      <c r="M3037">
        <f>IFERROR(VLOOKUP(G3037,Store_Map!$A$2:$I$100,8,FALSE),"")</f>
        <v>0</v>
      </c>
      <c r="N3037">
        <f t="shared" si="423"/>
        <v>0</v>
      </c>
      <c r="O3037" t="str">
        <f t="shared" si="424"/>
        <v>PASS</v>
      </c>
      <c r="P3037" t="str">
        <f t="shared" si="425"/>
        <v>PASS</v>
      </c>
      <c r="Q3037" t="str">
        <f t="shared" si="426"/>
        <v>PASS</v>
      </c>
      <c r="R3037" t="str">
        <f t="shared" si="427"/>
        <v>PASS</v>
      </c>
      <c r="S3037" t="str">
        <f t="shared" si="428"/>
        <v>PASS</v>
      </c>
      <c r="T3037">
        <f t="shared" si="429"/>
        <v>100</v>
      </c>
      <c r="U3037" t="str">
        <f t="shared" si="430"/>
        <v>Low</v>
      </c>
      <c r="V3037" t="str">
        <f t="shared" si="431"/>
        <v>Clean</v>
      </c>
    </row>
    <row r="3038" spans="1:22" x14ac:dyDescent="0.3">
      <c r="A3038" t="str">
        <f>Raw_Data!A3038</f>
        <v>6246200</v>
      </c>
      <c r="B3038">
        <f>Raw_Data!B3038</f>
        <v>45685</v>
      </c>
      <c r="C3038" t="str">
        <f>Raw_Data!C3038</f>
        <v>METOPROLOL TARTRATE 25 MG T</v>
      </c>
      <c r="D3038" t="str">
        <f>Raw_Data!D3038</f>
        <v>57664050658</v>
      </c>
      <c r="E3038" t="str">
        <f>Raw_Data!E3038</f>
        <v>GIBBS, JON</v>
      </c>
      <c r="F3038" t="str">
        <f>Raw_Data!F3038</f>
        <v>1700896156</v>
      </c>
      <c r="G3038" t="str">
        <f>Raw_Data!H3038</f>
        <v>0</v>
      </c>
      <c r="H3038">
        <f>IFERROR(VLOOKUP(G3038,Store_Map!$A$2:$I$100,3,FALSE),"")</f>
        <v>0</v>
      </c>
      <c r="I3038">
        <f>IFERROR(VLOOKUP(G3038,Store_Map!$A$2:$I$100,4,FALSE),"")</f>
        <v>0</v>
      </c>
      <c r="J3038">
        <f>IFERROR(VLOOKUP(G3038,Store_Map!$A$2:$I$100,5,FALSE),"")</f>
        <v>0</v>
      </c>
      <c r="K3038">
        <f>IFERROR(VLOOKUP(G3038,Store_Map!$A$2:$I$100,6,FALSE),"")</f>
        <v>0</v>
      </c>
      <c r="L3038">
        <f>IFERROR(VLOOKUP(G3038,Store_Map!$A$2:$I$100,7,FALSE),"")</f>
        <v>0</v>
      </c>
      <c r="M3038">
        <f>IFERROR(VLOOKUP(G3038,Store_Map!$A$2:$I$100,8,FALSE),"")</f>
        <v>0</v>
      </c>
      <c r="N3038">
        <f t="shared" si="423"/>
        <v>0</v>
      </c>
      <c r="O3038" t="str">
        <f t="shared" si="424"/>
        <v>PASS</v>
      </c>
      <c r="P3038" t="str">
        <f t="shared" si="425"/>
        <v>PASS</v>
      </c>
      <c r="Q3038" t="str">
        <f t="shared" si="426"/>
        <v>PASS</v>
      </c>
      <c r="R3038" t="str">
        <f t="shared" si="427"/>
        <v>PASS</v>
      </c>
      <c r="S3038" t="str">
        <f t="shared" si="428"/>
        <v>PASS</v>
      </c>
      <c r="T3038">
        <f t="shared" si="429"/>
        <v>100</v>
      </c>
      <c r="U3038" t="str">
        <f t="shared" si="430"/>
        <v>Low</v>
      </c>
      <c r="V3038" t="str">
        <f t="shared" si="431"/>
        <v>Clean</v>
      </c>
    </row>
    <row r="3039" spans="1:22" x14ac:dyDescent="0.3">
      <c r="A3039" t="str">
        <f>Raw_Data!A3039</f>
        <v>6246199</v>
      </c>
      <c r="B3039">
        <f>Raw_Data!B3039</f>
        <v>45685</v>
      </c>
      <c r="C3039" t="str">
        <f>Raw_Data!C3039</f>
        <v>HYDROCHLOROTHIAZIDE 25 MG T</v>
      </c>
      <c r="D3039" t="str">
        <f>Raw_Data!D3039</f>
        <v>29300012810</v>
      </c>
      <c r="E3039" t="str">
        <f>Raw_Data!E3039</f>
        <v>GIBBS, JON</v>
      </c>
      <c r="F3039" t="str">
        <f>Raw_Data!F3039</f>
        <v>1700896156</v>
      </c>
      <c r="G3039" t="str">
        <f>Raw_Data!H3039</f>
        <v>0</v>
      </c>
      <c r="H3039">
        <f>IFERROR(VLOOKUP(G3039,Store_Map!$A$2:$I$100,3,FALSE),"")</f>
        <v>0</v>
      </c>
      <c r="I3039">
        <f>IFERROR(VLOOKUP(G3039,Store_Map!$A$2:$I$100,4,FALSE),"")</f>
        <v>0</v>
      </c>
      <c r="J3039">
        <f>IFERROR(VLOOKUP(G3039,Store_Map!$A$2:$I$100,5,FALSE),"")</f>
        <v>0</v>
      </c>
      <c r="K3039">
        <f>IFERROR(VLOOKUP(G3039,Store_Map!$A$2:$I$100,6,FALSE),"")</f>
        <v>0</v>
      </c>
      <c r="L3039">
        <f>IFERROR(VLOOKUP(G3039,Store_Map!$A$2:$I$100,7,FALSE),"")</f>
        <v>0</v>
      </c>
      <c r="M3039">
        <f>IFERROR(VLOOKUP(G3039,Store_Map!$A$2:$I$100,8,FALSE),"")</f>
        <v>0</v>
      </c>
      <c r="N3039">
        <f t="shared" si="423"/>
        <v>0</v>
      </c>
      <c r="O3039" t="str">
        <f t="shared" si="424"/>
        <v>PASS</v>
      </c>
      <c r="P3039" t="str">
        <f t="shared" si="425"/>
        <v>PASS</v>
      </c>
      <c r="Q3039" t="str">
        <f t="shared" si="426"/>
        <v>PASS</v>
      </c>
      <c r="R3039" t="str">
        <f t="shared" si="427"/>
        <v>PASS</v>
      </c>
      <c r="S3039" t="str">
        <f t="shared" si="428"/>
        <v>PASS</v>
      </c>
      <c r="T3039">
        <f t="shared" si="429"/>
        <v>100</v>
      </c>
      <c r="U3039" t="str">
        <f t="shared" si="430"/>
        <v>Low</v>
      </c>
      <c r="V3039" t="str">
        <f t="shared" si="431"/>
        <v>Clean</v>
      </c>
    </row>
    <row r="3040" spans="1:22" x14ac:dyDescent="0.3">
      <c r="A3040" t="str">
        <f>Raw_Data!A3040</f>
        <v>6246196</v>
      </c>
      <c r="B3040">
        <f>Raw_Data!B3040</f>
        <v>45685</v>
      </c>
      <c r="C3040" t="str">
        <f>Raw_Data!C3040</f>
        <v>FAMOTIDINE 40 MG TABLET</v>
      </c>
      <c r="D3040" t="str">
        <f>Raw_Data!D3040</f>
        <v>172572960</v>
      </c>
      <c r="E3040" t="str">
        <f>Raw_Data!E3040</f>
        <v>GIBBS, JON</v>
      </c>
      <c r="F3040" t="str">
        <f>Raw_Data!F3040</f>
        <v>1700896156</v>
      </c>
      <c r="G3040" t="str">
        <f>Raw_Data!H3040</f>
        <v>0</v>
      </c>
      <c r="H3040">
        <f>IFERROR(VLOOKUP(G3040,Store_Map!$A$2:$I$100,3,FALSE),"")</f>
        <v>0</v>
      </c>
      <c r="I3040">
        <f>IFERROR(VLOOKUP(G3040,Store_Map!$A$2:$I$100,4,FALSE),"")</f>
        <v>0</v>
      </c>
      <c r="J3040">
        <f>IFERROR(VLOOKUP(G3040,Store_Map!$A$2:$I$100,5,FALSE),"")</f>
        <v>0</v>
      </c>
      <c r="K3040">
        <f>IFERROR(VLOOKUP(G3040,Store_Map!$A$2:$I$100,6,FALSE),"")</f>
        <v>0</v>
      </c>
      <c r="L3040">
        <f>IFERROR(VLOOKUP(G3040,Store_Map!$A$2:$I$100,7,FALSE),"")</f>
        <v>0</v>
      </c>
      <c r="M3040">
        <f>IFERROR(VLOOKUP(G3040,Store_Map!$A$2:$I$100,8,FALSE),"")</f>
        <v>0</v>
      </c>
      <c r="N3040">
        <f t="shared" si="423"/>
        <v>0</v>
      </c>
      <c r="O3040" t="str">
        <f t="shared" si="424"/>
        <v>PASS</v>
      </c>
      <c r="P3040" t="str">
        <f t="shared" si="425"/>
        <v>REVIEW</v>
      </c>
      <c r="Q3040" t="str">
        <f t="shared" si="426"/>
        <v>PASS</v>
      </c>
      <c r="R3040" t="str">
        <f t="shared" si="427"/>
        <v>PASS</v>
      </c>
      <c r="S3040" t="str">
        <f t="shared" si="428"/>
        <v>REVIEW</v>
      </c>
      <c r="T3040">
        <f t="shared" si="429"/>
        <v>90</v>
      </c>
      <c r="U3040" t="str">
        <f t="shared" si="430"/>
        <v>Low</v>
      </c>
      <c r="V3040" t="str">
        <f t="shared" si="431"/>
        <v>Invalid NDC</v>
      </c>
    </row>
    <row r="3041" spans="1:22" x14ac:dyDescent="0.3">
      <c r="A3041" t="str">
        <f>Raw_Data!A3041</f>
        <v>6246195</v>
      </c>
      <c r="B3041">
        <f>Raw_Data!B3041</f>
        <v>45685</v>
      </c>
      <c r="C3041" t="str">
        <f>Raw_Data!C3041</f>
        <v>AMLODIPINE BESYLATE 10 MG T</v>
      </c>
      <c r="D3041" t="str">
        <f>Raw_Data!D3041</f>
        <v>29300039810</v>
      </c>
      <c r="E3041" t="str">
        <f>Raw_Data!E3041</f>
        <v>GIBBS, JON</v>
      </c>
      <c r="F3041" t="str">
        <f>Raw_Data!F3041</f>
        <v>1700896156</v>
      </c>
      <c r="G3041" t="str">
        <f>Raw_Data!H3041</f>
        <v>0</v>
      </c>
      <c r="H3041">
        <f>IFERROR(VLOOKUP(G3041,Store_Map!$A$2:$I$100,3,FALSE),"")</f>
        <v>0</v>
      </c>
      <c r="I3041">
        <f>IFERROR(VLOOKUP(G3041,Store_Map!$A$2:$I$100,4,FALSE),"")</f>
        <v>0</v>
      </c>
      <c r="J3041">
        <f>IFERROR(VLOOKUP(G3041,Store_Map!$A$2:$I$100,5,FALSE),"")</f>
        <v>0</v>
      </c>
      <c r="K3041">
        <f>IFERROR(VLOOKUP(G3041,Store_Map!$A$2:$I$100,6,FALSE),"")</f>
        <v>0</v>
      </c>
      <c r="L3041">
        <f>IFERROR(VLOOKUP(G3041,Store_Map!$A$2:$I$100,7,FALSE),"")</f>
        <v>0</v>
      </c>
      <c r="M3041">
        <f>IFERROR(VLOOKUP(G3041,Store_Map!$A$2:$I$100,8,FALSE),"")</f>
        <v>0</v>
      </c>
      <c r="N3041">
        <f t="shared" si="423"/>
        <v>0</v>
      </c>
      <c r="O3041" t="str">
        <f t="shared" si="424"/>
        <v>PASS</v>
      </c>
      <c r="P3041" t="str">
        <f t="shared" si="425"/>
        <v>PASS</v>
      </c>
      <c r="Q3041" t="str">
        <f t="shared" si="426"/>
        <v>PASS</v>
      </c>
      <c r="R3041" t="str">
        <f t="shared" si="427"/>
        <v>PASS</v>
      </c>
      <c r="S3041" t="str">
        <f t="shared" si="428"/>
        <v>PASS</v>
      </c>
      <c r="T3041">
        <f t="shared" si="429"/>
        <v>100</v>
      </c>
      <c r="U3041" t="str">
        <f t="shared" si="430"/>
        <v>Low</v>
      </c>
      <c r="V3041" t="str">
        <f t="shared" si="431"/>
        <v>Clean</v>
      </c>
    </row>
    <row r="3042" spans="1:22" x14ac:dyDescent="0.3">
      <c r="A3042" t="str">
        <f>Raw_Data!A3042</f>
        <v>6250023</v>
      </c>
      <c r="B3042">
        <f>Raw_Data!B3042</f>
        <v>45685</v>
      </c>
      <c r="C3042" t="str">
        <f>Raw_Data!C3042</f>
        <v>DOXYCYCLINE HYCLATE 100 MG</v>
      </c>
      <c r="D3042" t="str">
        <f>Raw_Data!D3042</f>
        <v>62135098505</v>
      </c>
      <c r="E3042" t="str">
        <f>Raw_Data!E3042</f>
        <v>GRESHAM, J. MARK</v>
      </c>
      <c r="F3042" t="str">
        <f>Raw_Data!F3042</f>
        <v>1326026618</v>
      </c>
      <c r="G3042" t="str">
        <f>Raw_Data!H3042</f>
        <v>0</v>
      </c>
      <c r="H3042">
        <f>IFERROR(VLOOKUP(G3042,Store_Map!$A$2:$I$100,3,FALSE),"")</f>
        <v>0</v>
      </c>
      <c r="I3042">
        <f>IFERROR(VLOOKUP(G3042,Store_Map!$A$2:$I$100,4,FALSE),"")</f>
        <v>0</v>
      </c>
      <c r="J3042">
        <f>IFERROR(VLOOKUP(G3042,Store_Map!$A$2:$I$100,5,FALSE),"")</f>
        <v>0</v>
      </c>
      <c r="K3042">
        <f>IFERROR(VLOOKUP(G3042,Store_Map!$A$2:$I$100,6,FALSE),"")</f>
        <v>0</v>
      </c>
      <c r="L3042">
        <f>IFERROR(VLOOKUP(G3042,Store_Map!$A$2:$I$100,7,FALSE),"")</f>
        <v>0</v>
      </c>
      <c r="M3042">
        <f>IFERROR(VLOOKUP(G3042,Store_Map!$A$2:$I$100,8,FALSE),"")</f>
        <v>0</v>
      </c>
      <c r="N3042">
        <f t="shared" si="423"/>
        <v>0</v>
      </c>
      <c r="O3042" t="str">
        <f t="shared" si="424"/>
        <v>PASS</v>
      </c>
      <c r="P3042" t="str">
        <f t="shared" si="425"/>
        <v>PASS</v>
      </c>
      <c r="Q3042" t="str">
        <f t="shared" si="426"/>
        <v>PASS</v>
      </c>
      <c r="R3042" t="str">
        <f t="shared" si="427"/>
        <v>PASS</v>
      </c>
      <c r="S3042" t="str">
        <f t="shared" si="428"/>
        <v>PASS</v>
      </c>
      <c r="T3042">
        <f t="shared" si="429"/>
        <v>100</v>
      </c>
      <c r="U3042" t="str">
        <f t="shared" si="430"/>
        <v>Low</v>
      </c>
      <c r="V3042" t="str">
        <f t="shared" si="431"/>
        <v>Clean</v>
      </c>
    </row>
    <row r="3043" spans="1:22" x14ac:dyDescent="0.3">
      <c r="A3043" t="str">
        <f>Raw_Data!A3043</f>
        <v>6250022</v>
      </c>
      <c r="B3043">
        <f>Raw_Data!B3043</f>
        <v>45685</v>
      </c>
      <c r="C3043" t="str">
        <f>Raw_Data!C3043</f>
        <v>FLUCONAZOLE 150 MG TABLET</v>
      </c>
      <c r="D3043" t="str">
        <f>Raw_Data!D3043</f>
        <v>57237000511</v>
      </c>
      <c r="E3043" t="str">
        <f>Raw_Data!E3043</f>
        <v>GRESHAM, J. MARK</v>
      </c>
      <c r="F3043" t="str">
        <f>Raw_Data!F3043</f>
        <v>1326026618</v>
      </c>
      <c r="G3043" t="str">
        <f>Raw_Data!H3043</f>
        <v>0</v>
      </c>
      <c r="H3043">
        <f>IFERROR(VLOOKUP(G3043,Store_Map!$A$2:$I$100,3,FALSE),"")</f>
        <v>0</v>
      </c>
      <c r="I3043">
        <f>IFERROR(VLOOKUP(G3043,Store_Map!$A$2:$I$100,4,FALSE),"")</f>
        <v>0</v>
      </c>
      <c r="J3043">
        <f>IFERROR(VLOOKUP(G3043,Store_Map!$A$2:$I$100,5,FALSE),"")</f>
        <v>0</v>
      </c>
      <c r="K3043">
        <f>IFERROR(VLOOKUP(G3043,Store_Map!$A$2:$I$100,6,FALSE),"")</f>
        <v>0</v>
      </c>
      <c r="L3043">
        <f>IFERROR(VLOOKUP(G3043,Store_Map!$A$2:$I$100,7,FALSE),"")</f>
        <v>0</v>
      </c>
      <c r="M3043">
        <f>IFERROR(VLOOKUP(G3043,Store_Map!$A$2:$I$100,8,FALSE),"")</f>
        <v>0</v>
      </c>
      <c r="N3043">
        <f t="shared" si="423"/>
        <v>0</v>
      </c>
      <c r="O3043" t="str">
        <f t="shared" si="424"/>
        <v>PASS</v>
      </c>
      <c r="P3043" t="str">
        <f t="shared" si="425"/>
        <v>PASS</v>
      </c>
      <c r="Q3043" t="str">
        <f t="shared" si="426"/>
        <v>PASS</v>
      </c>
      <c r="R3043" t="str">
        <f t="shared" si="427"/>
        <v>PASS</v>
      </c>
      <c r="S3043" t="str">
        <f t="shared" si="428"/>
        <v>PASS</v>
      </c>
      <c r="T3043">
        <f t="shared" si="429"/>
        <v>100</v>
      </c>
      <c r="U3043" t="str">
        <f t="shared" si="430"/>
        <v>Low</v>
      </c>
      <c r="V3043" t="str">
        <f t="shared" si="431"/>
        <v>Clean</v>
      </c>
    </row>
    <row r="3044" spans="1:22" x14ac:dyDescent="0.3">
      <c r="A3044" t="str">
        <f>Raw_Data!A3044</f>
        <v>6250834</v>
      </c>
      <c r="B3044">
        <f>Raw_Data!B3044</f>
        <v>45685</v>
      </c>
      <c r="C3044" t="str">
        <f>Raw_Data!C3044</f>
        <v>CYCLOBENZAPRINE 10 MG TABLE</v>
      </c>
      <c r="D3044" t="str">
        <f>Raw_Data!D3044</f>
        <v>69097084615</v>
      </c>
      <c r="E3044" t="str">
        <f>Raw_Data!E3044</f>
        <v>GIBBS, JON</v>
      </c>
      <c r="F3044" t="str">
        <f>Raw_Data!F3044</f>
        <v>1700896156</v>
      </c>
      <c r="G3044" t="str">
        <f>Raw_Data!H3044</f>
        <v>0</v>
      </c>
      <c r="H3044">
        <f>IFERROR(VLOOKUP(G3044,Store_Map!$A$2:$I$100,3,FALSE),"")</f>
        <v>0</v>
      </c>
      <c r="I3044">
        <f>IFERROR(VLOOKUP(G3044,Store_Map!$A$2:$I$100,4,FALSE),"")</f>
        <v>0</v>
      </c>
      <c r="J3044">
        <f>IFERROR(VLOOKUP(G3044,Store_Map!$A$2:$I$100,5,FALSE),"")</f>
        <v>0</v>
      </c>
      <c r="K3044">
        <f>IFERROR(VLOOKUP(G3044,Store_Map!$A$2:$I$100,6,FALSE),"")</f>
        <v>0</v>
      </c>
      <c r="L3044">
        <f>IFERROR(VLOOKUP(G3044,Store_Map!$A$2:$I$100,7,FALSE),"")</f>
        <v>0</v>
      </c>
      <c r="M3044">
        <f>IFERROR(VLOOKUP(G3044,Store_Map!$A$2:$I$100,8,FALSE),"")</f>
        <v>0</v>
      </c>
      <c r="N3044">
        <f t="shared" si="423"/>
        <v>0</v>
      </c>
      <c r="O3044" t="str">
        <f t="shared" si="424"/>
        <v>PASS</v>
      </c>
      <c r="P3044" t="str">
        <f t="shared" si="425"/>
        <v>PASS</v>
      </c>
      <c r="Q3044" t="str">
        <f t="shared" si="426"/>
        <v>PASS</v>
      </c>
      <c r="R3044" t="str">
        <f t="shared" si="427"/>
        <v>PASS</v>
      </c>
      <c r="S3044" t="str">
        <f t="shared" si="428"/>
        <v>PASS</v>
      </c>
      <c r="T3044">
        <f t="shared" si="429"/>
        <v>100</v>
      </c>
      <c r="U3044" t="str">
        <f t="shared" si="430"/>
        <v>Low</v>
      </c>
      <c r="V3044" t="str">
        <f t="shared" si="431"/>
        <v>Clean</v>
      </c>
    </row>
    <row r="3045" spans="1:22" x14ac:dyDescent="0.3">
      <c r="A3045" t="str">
        <f>Raw_Data!A3045</f>
        <v>6250366</v>
      </c>
      <c r="B3045">
        <f>Raw_Data!B3045</f>
        <v>45685</v>
      </c>
      <c r="C3045" t="str">
        <f>Raw_Data!C3045</f>
        <v>DULOXETINE HCL DR 30 MG CAP</v>
      </c>
      <c r="D3045" t="str">
        <f>Raw_Data!D3045</f>
        <v>27241009803</v>
      </c>
      <c r="E3045" t="str">
        <f>Raw_Data!E3045</f>
        <v>SUN, ZHOU</v>
      </c>
      <c r="F3045" t="str">
        <f>Raw_Data!F3045</f>
        <v>1164837415</v>
      </c>
      <c r="G3045" t="str">
        <f>Raw_Data!H3045</f>
        <v>0</v>
      </c>
      <c r="H3045">
        <f>IFERROR(VLOOKUP(G3045,Store_Map!$A$2:$I$100,3,FALSE),"")</f>
        <v>0</v>
      </c>
      <c r="I3045">
        <f>IFERROR(VLOOKUP(G3045,Store_Map!$A$2:$I$100,4,FALSE),"")</f>
        <v>0</v>
      </c>
      <c r="J3045">
        <f>IFERROR(VLOOKUP(G3045,Store_Map!$A$2:$I$100,5,FALSE),"")</f>
        <v>0</v>
      </c>
      <c r="K3045">
        <f>IFERROR(VLOOKUP(G3045,Store_Map!$A$2:$I$100,6,FALSE),"")</f>
        <v>0</v>
      </c>
      <c r="L3045">
        <f>IFERROR(VLOOKUP(G3045,Store_Map!$A$2:$I$100,7,FALSE),"")</f>
        <v>0</v>
      </c>
      <c r="M3045">
        <f>IFERROR(VLOOKUP(G3045,Store_Map!$A$2:$I$100,8,FALSE),"")</f>
        <v>0</v>
      </c>
      <c r="N3045">
        <f t="shared" si="423"/>
        <v>0</v>
      </c>
      <c r="O3045" t="str">
        <f t="shared" si="424"/>
        <v>PASS</v>
      </c>
      <c r="P3045" t="str">
        <f t="shared" si="425"/>
        <v>PASS</v>
      </c>
      <c r="Q3045" t="str">
        <f t="shared" si="426"/>
        <v>PASS</v>
      </c>
      <c r="R3045" t="str">
        <f t="shared" si="427"/>
        <v>PASS</v>
      </c>
      <c r="S3045" t="str">
        <f t="shared" si="428"/>
        <v>PASS</v>
      </c>
      <c r="T3045">
        <f t="shared" si="429"/>
        <v>100</v>
      </c>
      <c r="U3045" t="str">
        <f t="shared" si="430"/>
        <v>Low</v>
      </c>
      <c r="V3045" t="str">
        <f t="shared" si="431"/>
        <v>Clean</v>
      </c>
    </row>
    <row r="3046" spans="1:22" x14ac:dyDescent="0.3">
      <c r="A3046" t="str">
        <f>Raw_Data!A3046</f>
        <v>6250365</v>
      </c>
      <c r="B3046">
        <f>Raw_Data!B3046</f>
        <v>45685</v>
      </c>
      <c r="C3046" t="str">
        <f>Raw_Data!C3046</f>
        <v>MELOXICAM 15 MG TABLET</v>
      </c>
      <c r="D3046" t="str">
        <f>Raw_Data!D3046</f>
        <v>68382005105</v>
      </c>
      <c r="E3046" t="str">
        <f>Raw_Data!E3046</f>
        <v>SUN, ZHOU</v>
      </c>
      <c r="F3046" t="str">
        <f>Raw_Data!F3046</f>
        <v>1164837415</v>
      </c>
      <c r="G3046" t="str">
        <f>Raw_Data!H3046</f>
        <v>0</v>
      </c>
      <c r="H3046">
        <f>IFERROR(VLOOKUP(G3046,Store_Map!$A$2:$I$100,3,FALSE),"")</f>
        <v>0</v>
      </c>
      <c r="I3046">
        <f>IFERROR(VLOOKUP(G3046,Store_Map!$A$2:$I$100,4,FALSE),"")</f>
        <v>0</v>
      </c>
      <c r="J3046">
        <f>IFERROR(VLOOKUP(G3046,Store_Map!$A$2:$I$100,5,FALSE),"")</f>
        <v>0</v>
      </c>
      <c r="K3046">
        <f>IFERROR(VLOOKUP(G3046,Store_Map!$A$2:$I$100,6,FALSE),"")</f>
        <v>0</v>
      </c>
      <c r="L3046">
        <f>IFERROR(VLOOKUP(G3046,Store_Map!$A$2:$I$100,7,FALSE),"")</f>
        <v>0</v>
      </c>
      <c r="M3046">
        <f>IFERROR(VLOOKUP(G3046,Store_Map!$A$2:$I$100,8,FALSE),"")</f>
        <v>0</v>
      </c>
      <c r="N3046">
        <f t="shared" si="423"/>
        <v>0</v>
      </c>
      <c r="O3046" t="str">
        <f t="shared" si="424"/>
        <v>PASS</v>
      </c>
      <c r="P3046" t="str">
        <f t="shared" si="425"/>
        <v>PASS</v>
      </c>
      <c r="Q3046" t="str">
        <f t="shared" si="426"/>
        <v>PASS</v>
      </c>
      <c r="R3046" t="str">
        <f t="shared" si="427"/>
        <v>PASS</v>
      </c>
      <c r="S3046" t="str">
        <f t="shared" si="428"/>
        <v>PASS</v>
      </c>
      <c r="T3046">
        <f t="shared" si="429"/>
        <v>100</v>
      </c>
      <c r="U3046" t="str">
        <f t="shared" si="430"/>
        <v>Low</v>
      </c>
      <c r="V3046" t="str">
        <f t="shared" si="431"/>
        <v>Clean</v>
      </c>
    </row>
    <row r="3047" spans="1:22" x14ac:dyDescent="0.3">
      <c r="A3047" t="str">
        <f>Raw_Data!A3047</f>
        <v>6250364</v>
      </c>
      <c r="B3047">
        <f>Raw_Data!B3047</f>
        <v>45685</v>
      </c>
      <c r="C3047" t="str">
        <f>Raw_Data!C3047</f>
        <v>GABAPENTIN 400 MG CAPSULE</v>
      </c>
      <c r="D3047" t="str">
        <f>Raw_Data!D3047</f>
        <v>69097081507</v>
      </c>
      <c r="E3047" t="str">
        <f>Raw_Data!E3047</f>
        <v>SUN, ZHOU</v>
      </c>
      <c r="F3047" t="str">
        <f>Raw_Data!F3047</f>
        <v>1164837415</v>
      </c>
      <c r="G3047" t="str">
        <f>Raw_Data!H3047</f>
        <v>0</v>
      </c>
      <c r="H3047">
        <f>IFERROR(VLOOKUP(G3047,Store_Map!$A$2:$I$100,3,FALSE),"")</f>
        <v>0</v>
      </c>
      <c r="I3047">
        <f>IFERROR(VLOOKUP(G3047,Store_Map!$A$2:$I$100,4,FALSE),"")</f>
        <v>0</v>
      </c>
      <c r="J3047">
        <f>IFERROR(VLOOKUP(G3047,Store_Map!$A$2:$I$100,5,FALSE),"")</f>
        <v>0</v>
      </c>
      <c r="K3047">
        <f>IFERROR(VLOOKUP(G3047,Store_Map!$A$2:$I$100,6,FALSE),"")</f>
        <v>0</v>
      </c>
      <c r="L3047">
        <f>IFERROR(VLOOKUP(G3047,Store_Map!$A$2:$I$100,7,FALSE),"")</f>
        <v>0</v>
      </c>
      <c r="M3047">
        <f>IFERROR(VLOOKUP(G3047,Store_Map!$A$2:$I$100,8,FALSE),"")</f>
        <v>0</v>
      </c>
      <c r="N3047">
        <f t="shared" si="423"/>
        <v>0</v>
      </c>
      <c r="O3047" t="str">
        <f t="shared" si="424"/>
        <v>PASS</v>
      </c>
      <c r="P3047" t="str">
        <f t="shared" si="425"/>
        <v>PASS</v>
      </c>
      <c r="Q3047" t="str">
        <f t="shared" si="426"/>
        <v>PASS</v>
      </c>
      <c r="R3047" t="str">
        <f t="shared" si="427"/>
        <v>PASS</v>
      </c>
      <c r="S3047" t="str">
        <f t="shared" si="428"/>
        <v>PASS</v>
      </c>
      <c r="T3047">
        <f t="shared" si="429"/>
        <v>100</v>
      </c>
      <c r="U3047" t="str">
        <f t="shared" si="430"/>
        <v>Low</v>
      </c>
      <c r="V3047" t="str">
        <f t="shared" si="431"/>
        <v>Clean</v>
      </c>
    </row>
    <row r="3048" spans="1:22" x14ac:dyDescent="0.3">
      <c r="A3048" t="str">
        <f>Raw_Data!A3048</f>
        <v>6250363</v>
      </c>
      <c r="B3048">
        <f>Raw_Data!B3048</f>
        <v>45685</v>
      </c>
      <c r="C3048" t="str">
        <f>Raw_Data!C3048</f>
        <v>AMITRIPTYLINE HCL 50 MG TAB</v>
      </c>
      <c r="D3048" t="str">
        <f>Raw_Data!D3048</f>
        <v>70756020312</v>
      </c>
      <c r="E3048" t="str">
        <f>Raw_Data!E3048</f>
        <v>SUN, ZHOU</v>
      </c>
      <c r="F3048" t="str">
        <f>Raw_Data!F3048</f>
        <v>1164837415</v>
      </c>
      <c r="G3048" t="str">
        <f>Raw_Data!H3048</f>
        <v>0</v>
      </c>
      <c r="H3048">
        <f>IFERROR(VLOOKUP(G3048,Store_Map!$A$2:$I$100,3,FALSE),"")</f>
        <v>0</v>
      </c>
      <c r="I3048">
        <f>IFERROR(VLOOKUP(G3048,Store_Map!$A$2:$I$100,4,FALSE),"")</f>
        <v>0</v>
      </c>
      <c r="J3048">
        <f>IFERROR(VLOOKUP(G3048,Store_Map!$A$2:$I$100,5,FALSE),"")</f>
        <v>0</v>
      </c>
      <c r="K3048">
        <f>IFERROR(VLOOKUP(G3048,Store_Map!$A$2:$I$100,6,FALSE),"")</f>
        <v>0</v>
      </c>
      <c r="L3048">
        <f>IFERROR(VLOOKUP(G3048,Store_Map!$A$2:$I$100,7,FALSE),"")</f>
        <v>0</v>
      </c>
      <c r="M3048">
        <f>IFERROR(VLOOKUP(G3048,Store_Map!$A$2:$I$100,8,FALSE),"")</f>
        <v>0</v>
      </c>
      <c r="N3048">
        <f t="shared" si="423"/>
        <v>0</v>
      </c>
      <c r="O3048" t="str">
        <f t="shared" si="424"/>
        <v>PASS</v>
      </c>
      <c r="P3048" t="str">
        <f t="shared" si="425"/>
        <v>PASS</v>
      </c>
      <c r="Q3048" t="str">
        <f t="shared" si="426"/>
        <v>PASS</v>
      </c>
      <c r="R3048" t="str">
        <f t="shared" si="427"/>
        <v>PASS</v>
      </c>
      <c r="S3048" t="str">
        <f t="shared" si="428"/>
        <v>PASS</v>
      </c>
      <c r="T3048">
        <f t="shared" si="429"/>
        <v>100</v>
      </c>
      <c r="U3048" t="str">
        <f t="shared" si="430"/>
        <v>Low</v>
      </c>
      <c r="V3048" t="str">
        <f t="shared" si="431"/>
        <v>Clean</v>
      </c>
    </row>
    <row r="3049" spans="1:22" x14ac:dyDescent="0.3">
      <c r="A3049" t="str">
        <f>Raw_Data!A3049</f>
        <v>6252990</v>
      </c>
      <c r="B3049">
        <f>Raw_Data!B3049</f>
        <v>45685</v>
      </c>
      <c r="C3049" t="str">
        <f>Raw_Data!C3049</f>
        <v>HYDROCHLOROTHIAZIDE 12.5 MG</v>
      </c>
      <c r="D3049" t="str">
        <f>Raw_Data!D3049</f>
        <v>69315015510</v>
      </c>
      <c r="E3049" t="str">
        <f>Raw_Data!E3049</f>
        <v>AKHTAR, MARIAM</v>
      </c>
      <c r="F3049" t="str">
        <f>Raw_Data!F3049</f>
        <v>1780024596</v>
      </c>
      <c r="G3049" t="str">
        <f>Raw_Data!H3049</f>
        <v>0</v>
      </c>
      <c r="H3049">
        <f>IFERROR(VLOOKUP(G3049,Store_Map!$A$2:$I$100,3,FALSE),"")</f>
        <v>0</v>
      </c>
      <c r="I3049">
        <f>IFERROR(VLOOKUP(G3049,Store_Map!$A$2:$I$100,4,FALSE),"")</f>
        <v>0</v>
      </c>
      <c r="J3049">
        <f>IFERROR(VLOOKUP(G3049,Store_Map!$A$2:$I$100,5,FALSE),"")</f>
        <v>0</v>
      </c>
      <c r="K3049">
        <f>IFERROR(VLOOKUP(G3049,Store_Map!$A$2:$I$100,6,FALSE),"")</f>
        <v>0</v>
      </c>
      <c r="L3049">
        <f>IFERROR(VLOOKUP(G3049,Store_Map!$A$2:$I$100,7,FALSE),"")</f>
        <v>0</v>
      </c>
      <c r="M3049">
        <f>IFERROR(VLOOKUP(G3049,Store_Map!$A$2:$I$100,8,FALSE),"")</f>
        <v>0</v>
      </c>
      <c r="N3049">
        <f t="shared" si="423"/>
        <v>0</v>
      </c>
      <c r="O3049" t="str">
        <f t="shared" si="424"/>
        <v>PASS</v>
      </c>
      <c r="P3049" t="str">
        <f t="shared" si="425"/>
        <v>PASS</v>
      </c>
      <c r="Q3049" t="str">
        <f t="shared" si="426"/>
        <v>PASS</v>
      </c>
      <c r="R3049" t="str">
        <f t="shared" si="427"/>
        <v>PASS</v>
      </c>
      <c r="S3049" t="str">
        <f t="shared" si="428"/>
        <v>PASS</v>
      </c>
      <c r="T3049">
        <f t="shared" si="429"/>
        <v>100</v>
      </c>
      <c r="U3049" t="str">
        <f t="shared" si="430"/>
        <v>Low</v>
      </c>
      <c r="V3049" t="str">
        <f t="shared" si="431"/>
        <v>Clean</v>
      </c>
    </row>
    <row r="3050" spans="1:22" x14ac:dyDescent="0.3">
      <c r="A3050" t="str">
        <f>Raw_Data!A3050</f>
        <v>6252991</v>
      </c>
      <c r="B3050">
        <f>Raw_Data!B3050</f>
        <v>45685</v>
      </c>
      <c r="C3050" t="str">
        <f>Raw_Data!C3050</f>
        <v>METFORMIN HCL 500 MG TABLET</v>
      </c>
      <c r="D3050" t="str">
        <f>Raw_Data!D3050</f>
        <v>68382075805</v>
      </c>
      <c r="E3050" t="str">
        <f>Raw_Data!E3050</f>
        <v>AKHTAR, MARIAM</v>
      </c>
      <c r="F3050" t="str">
        <f>Raw_Data!F3050</f>
        <v>1780024596</v>
      </c>
      <c r="G3050" t="str">
        <f>Raw_Data!H3050</f>
        <v>0</v>
      </c>
      <c r="H3050">
        <f>IFERROR(VLOOKUP(G3050,Store_Map!$A$2:$I$100,3,FALSE),"")</f>
        <v>0</v>
      </c>
      <c r="I3050">
        <f>IFERROR(VLOOKUP(G3050,Store_Map!$A$2:$I$100,4,FALSE),"")</f>
        <v>0</v>
      </c>
      <c r="J3050">
        <f>IFERROR(VLOOKUP(G3050,Store_Map!$A$2:$I$100,5,FALSE),"")</f>
        <v>0</v>
      </c>
      <c r="K3050">
        <f>IFERROR(VLOOKUP(G3050,Store_Map!$A$2:$I$100,6,FALSE),"")</f>
        <v>0</v>
      </c>
      <c r="L3050">
        <f>IFERROR(VLOOKUP(G3050,Store_Map!$A$2:$I$100,7,FALSE),"")</f>
        <v>0</v>
      </c>
      <c r="M3050">
        <f>IFERROR(VLOOKUP(G3050,Store_Map!$A$2:$I$100,8,FALSE),"")</f>
        <v>0</v>
      </c>
      <c r="N3050">
        <f t="shared" si="423"/>
        <v>0</v>
      </c>
      <c r="O3050" t="str">
        <f t="shared" si="424"/>
        <v>PASS</v>
      </c>
      <c r="P3050" t="str">
        <f t="shared" si="425"/>
        <v>PASS</v>
      </c>
      <c r="Q3050" t="str">
        <f t="shared" si="426"/>
        <v>PASS</v>
      </c>
      <c r="R3050" t="str">
        <f t="shared" si="427"/>
        <v>PASS</v>
      </c>
      <c r="S3050" t="str">
        <f t="shared" si="428"/>
        <v>PASS</v>
      </c>
      <c r="T3050">
        <f t="shared" si="429"/>
        <v>100</v>
      </c>
      <c r="U3050" t="str">
        <f t="shared" si="430"/>
        <v>Low</v>
      </c>
      <c r="V3050" t="str">
        <f t="shared" si="431"/>
        <v>Clean</v>
      </c>
    </row>
    <row r="3051" spans="1:22" x14ac:dyDescent="0.3">
      <c r="A3051" t="str">
        <f>Raw_Data!A3051</f>
        <v>4010857</v>
      </c>
      <c r="B3051">
        <f>Raw_Data!B3051</f>
        <v>45685</v>
      </c>
      <c r="C3051" t="str">
        <f>Raw_Data!C3051</f>
        <v>TRAMADOL HCL 50 MG TABLET</v>
      </c>
      <c r="D3051" t="str">
        <f>Raw_Data!D3051</f>
        <v>93005805</v>
      </c>
      <c r="E3051" t="str">
        <f>Raw_Data!E3051</f>
        <v>GIBBS, JON</v>
      </c>
      <c r="F3051" t="str">
        <f>Raw_Data!F3051</f>
        <v>1700896156</v>
      </c>
      <c r="G3051" t="str">
        <f>Raw_Data!H3051</f>
        <v>0</v>
      </c>
      <c r="H3051">
        <f>IFERROR(VLOOKUP(G3051,Store_Map!$A$2:$I$100,3,FALSE),"")</f>
        <v>0</v>
      </c>
      <c r="I3051">
        <f>IFERROR(VLOOKUP(G3051,Store_Map!$A$2:$I$100,4,FALSE),"")</f>
        <v>0</v>
      </c>
      <c r="J3051">
        <f>IFERROR(VLOOKUP(G3051,Store_Map!$A$2:$I$100,5,FALSE),"")</f>
        <v>0</v>
      </c>
      <c r="K3051">
        <f>IFERROR(VLOOKUP(G3051,Store_Map!$A$2:$I$100,6,FALSE),"")</f>
        <v>0</v>
      </c>
      <c r="L3051">
        <f>IFERROR(VLOOKUP(G3051,Store_Map!$A$2:$I$100,7,FALSE),"")</f>
        <v>0</v>
      </c>
      <c r="M3051">
        <f>IFERROR(VLOOKUP(G3051,Store_Map!$A$2:$I$100,8,FALSE),"")</f>
        <v>0</v>
      </c>
      <c r="N3051">
        <f t="shared" si="423"/>
        <v>0</v>
      </c>
      <c r="O3051" t="str">
        <f t="shared" si="424"/>
        <v>PASS</v>
      </c>
      <c r="P3051" t="str">
        <f t="shared" si="425"/>
        <v>REVIEW</v>
      </c>
      <c r="Q3051" t="str">
        <f t="shared" si="426"/>
        <v>PASS</v>
      </c>
      <c r="R3051" t="str">
        <f t="shared" si="427"/>
        <v>PASS</v>
      </c>
      <c r="S3051" t="str">
        <f t="shared" si="428"/>
        <v>REVIEW</v>
      </c>
      <c r="T3051">
        <f t="shared" si="429"/>
        <v>90</v>
      </c>
      <c r="U3051" t="str">
        <f t="shared" si="430"/>
        <v>Low</v>
      </c>
      <c r="V3051" t="str">
        <f t="shared" si="431"/>
        <v>Invalid NDC</v>
      </c>
    </row>
    <row r="3052" spans="1:22" x14ac:dyDescent="0.3">
      <c r="A3052" t="str">
        <f>Raw_Data!A3052</f>
        <v>6252993</v>
      </c>
      <c r="B3052">
        <f>Raw_Data!B3052</f>
        <v>45685</v>
      </c>
      <c r="C3052" t="str">
        <f>Raw_Data!C3052</f>
        <v>LISINOPRIL 40 MG TABLET</v>
      </c>
      <c r="D3052" t="str">
        <f>Raw_Data!D3052</f>
        <v>68180097903</v>
      </c>
      <c r="E3052" t="str">
        <f>Raw_Data!E3052</f>
        <v>AKHTAR, MARIAM</v>
      </c>
      <c r="F3052" t="str">
        <f>Raw_Data!F3052</f>
        <v>1780024596</v>
      </c>
      <c r="G3052" t="str">
        <f>Raw_Data!H3052</f>
        <v>0</v>
      </c>
      <c r="H3052">
        <f>IFERROR(VLOOKUP(G3052,Store_Map!$A$2:$I$100,3,FALSE),"")</f>
        <v>0</v>
      </c>
      <c r="I3052">
        <f>IFERROR(VLOOKUP(G3052,Store_Map!$A$2:$I$100,4,FALSE),"")</f>
        <v>0</v>
      </c>
      <c r="J3052">
        <f>IFERROR(VLOOKUP(G3052,Store_Map!$A$2:$I$100,5,FALSE),"")</f>
        <v>0</v>
      </c>
      <c r="K3052">
        <f>IFERROR(VLOOKUP(G3052,Store_Map!$A$2:$I$100,6,FALSE),"")</f>
        <v>0</v>
      </c>
      <c r="L3052">
        <f>IFERROR(VLOOKUP(G3052,Store_Map!$A$2:$I$100,7,FALSE),"")</f>
        <v>0</v>
      </c>
      <c r="M3052">
        <f>IFERROR(VLOOKUP(G3052,Store_Map!$A$2:$I$100,8,FALSE),"")</f>
        <v>0</v>
      </c>
      <c r="N3052">
        <f t="shared" si="423"/>
        <v>0</v>
      </c>
      <c r="O3052" t="str">
        <f t="shared" si="424"/>
        <v>PASS</v>
      </c>
      <c r="P3052" t="str">
        <f t="shared" si="425"/>
        <v>PASS</v>
      </c>
      <c r="Q3052" t="str">
        <f t="shared" si="426"/>
        <v>PASS</v>
      </c>
      <c r="R3052" t="str">
        <f t="shared" si="427"/>
        <v>PASS</v>
      </c>
      <c r="S3052" t="str">
        <f t="shared" si="428"/>
        <v>PASS</v>
      </c>
      <c r="T3052">
        <f t="shared" si="429"/>
        <v>100</v>
      </c>
      <c r="U3052" t="str">
        <f t="shared" si="430"/>
        <v>Low</v>
      </c>
      <c r="V3052" t="str">
        <f t="shared" si="431"/>
        <v>Clean</v>
      </c>
    </row>
    <row r="3053" spans="1:22" x14ac:dyDescent="0.3">
      <c r="A3053" t="str">
        <f>Raw_Data!A3053</f>
        <v>6252994</v>
      </c>
      <c r="B3053">
        <f>Raw_Data!B3053</f>
        <v>45685</v>
      </c>
      <c r="C3053" t="str">
        <f>Raw_Data!C3053</f>
        <v>ESCITALOPRAM 10 MG TABLET</v>
      </c>
      <c r="D3053" t="str">
        <f>Raw_Data!D3053</f>
        <v>43547028110</v>
      </c>
      <c r="E3053" t="str">
        <f>Raw_Data!E3053</f>
        <v>AKHTAR, MARIAM</v>
      </c>
      <c r="F3053" t="str">
        <f>Raw_Data!F3053</f>
        <v>1780024596</v>
      </c>
      <c r="G3053" t="str">
        <f>Raw_Data!H3053</f>
        <v>0</v>
      </c>
      <c r="H3053">
        <f>IFERROR(VLOOKUP(G3053,Store_Map!$A$2:$I$100,3,FALSE),"")</f>
        <v>0</v>
      </c>
      <c r="I3053">
        <f>IFERROR(VLOOKUP(G3053,Store_Map!$A$2:$I$100,4,FALSE),"")</f>
        <v>0</v>
      </c>
      <c r="J3053">
        <f>IFERROR(VLOOKUP(G3053,Store_Map!$A$2:$I$100,5,FALSE),"")</f>
        <v>0</v>
      </c>
      <c r="K3053">
        <f>IFERROR(VLOOKUP(G3053,Store_Map!$A$2:$I$100,6,FALSE),"")</f>
        <v>0</v>
      </c>
      <c r="L3053">
        <f>IFERROR(VLOOKUP(G3053,Store_Map!$A$2:$I$100,7,FALSE),"")</f>
        <v>0</v>
      </c>
      <c r="M3053">
        <f>IFERROR(VLOOKUP(G3053,Store_Map!$A$2:$I$100,8,FALSE),"")</f>
        <v>0</v>
      </c>
      <c r="N3053">
        <f t="shared" si="423"/>
        <v>0</v>
      </c>
      <c r="O3053" t="str">
        <f t="shared" si="424"/>
        <v>PASS</v>
      </c>
      <c r="P3053" t="str">
        <f t="shared" si="425"/>
        <v>PASS</v>
      </c>
      <c r="Q3053" t="str">
        <f t="shared" si="426"/>
        <v>PASS</v>
      </c>
      <c r="R3053" t="str">
        <f t="shared" si="427"/>
        <v>PASS</v>
      </c>
      <c r="S3053" t="str">
        <f t="shared" si="428"/>
        <v>PASS</v>
      </c>
      <c r="T3053">
        <f t="shared" si="429"/>
        <v>100</v>
      </c>
      <c r="U3053" t="str">
        <f t="shared" si="430"/>
        <v>Low</v>
      </c>
      <c r="V3053" t="str">
        <f t="shared" si="431"/>
        <v>Clean</v>
      </c>
    </row>
    <row r="3054" spans="1:22" x14ac:dyDescent="0.3">
      <c r="A3054" t="str">
        <f>Raw_Data!A3054</f>
        <v>6252996</v>
      </c>
      <c r="B3054">
        <f>Raw_Data!B3054</f>
        <v>45685</v>
      </c>
      <c r="C3054" t="str">
        <f>Raw_Data!C3054</f>
        <v>VENLAFAXINE HCL ER 150 MG C</v>
      </c>
      <c r="D3054" t="str">
        <f>Raw_Data!D3054</f>
        <v>65862069790</v>
      </c>
      <c r="E3054" t="str">
        <f>Raw_Data!E3054</f>
        <v>BYNE, EDMUND</v>
      </c>
      <c r="F3054" t="str">
        <f>Raw_Data!F3054</f>
        <v>1033186648</v>
      </c>
      <c r="G3054" t="str">
        <f>Raw_Data!H3054</f>
        <v>0</v>
      </c>
      <c r="H3054">
        <f>IFERROR(VLOOKUP(G3054,Store_Map!$A$2:$I$100,3,FALSE),"")</f>
        <v>0</v>
      </c>
      <c r="I3054">
        <f>IFERROR(VLOOKUP(G3054,Store_Map!$A$2:$I$100,4,FALSE),"")</f>
        <v>0</v>
      </c>
      <c r="J3054">
        <f>IFERROR(VLOOKUP(G3054,Store_Map!$A$2:$I$100,5,FALSE),"")</f>
        <v>0</v>
      </c>
      <c r="K3054">
        <f>IFERROR(VLOOKUP(G3054,Store_Map!$A$2:$I$100,6,FALSE),"")</f>
        <v>0</v>
      </c>
      <c r="L3054">
        <f>IFERROR(VLOOKUP(G3054,Store_Map!$A$2:$I$100,7,FALSE),"")</f>
        <v>0</v>
      </c>
      <c r="M3054">
        <f>IFERROR(VLOOKUP(G3054,Store_Map!$A$2:$I$100,8,FALSE),"")</f>
        <v>0</v>
      </c>
      <c r="N3054">
        <f t="shared" si="423"/>
        <v>0</v>
      </c>
      <c r="O3054" t="str">
        <f t="shared" si="424"/>
        <v>PASS</v>
      </c>
      <c r="P3054" t="str">
        <f t="shared" si="425"/>
        <v>PASS</v>
      </c>
      <c r="Q3054" t="str">
        <f t="shared" si="426"/>
        <v>PASS</v>
      </c>
      <c r="R3054" t="str">
        <f t="shared" si="427"/>
        <v>PASS</v>
      </c>
      <c r="S3054" t="str">
        <f t="shared" si="428"/>
        <v>PASS</v>
      </c>
      <c r="T3054">
        <f t="shared" si="429"/>
        <v>100</v>
      </c>
      <c r="U3054" t="str">
        <f t="shared" si="430"/>
        <v>Low</v>
      </c>
      <c r="V3054" t="str">
        <f t="shared" si="431"/>
        <v>Clean</v>
      </c>
    </row>
    <row r="3055" spans="1:22" x14ac:dyDescent="0.3">
      <c r="A3055" t="str">
        <f>Raw_Data!A3055</f>
        <v>6252997</v>
      </c>
      <c r="B3055">
        <f>Raw_Data!B3055</f>
        <v>45685</v>
      </c>
      <c r="C3055" t="str">
        <f>Raw_Data!C3055</f>
        <v>ATORVASTATIN 40 MG TABLET</v>
      </c>
      <c r="D3055" t="str">
        <f>Raw_Data!D3055</f>
        <v>67877051310</v>
      </c>
      <c r="E3055" t="str">
        <f>Raw_Data!E3055</f>
        <v>BYNE, EDMUND</v>
      </c>
      <c r="F3055" t="str">
        <f>Raw_Data!F3055</f>
        <v>1033186648</v>
      </c>
      <c r="G3055" t="str">
        <f>Raw_Data!H3055</f>
        <v>0</v>
      </c>
      <c r="H3055">
        <f>IFERROR(VLOOKUP(G3055,Store_Map!$A$2:$I$100,3,FALSE),"")</f>
        <v>0</v>
      </c>
      <c r="I3055">
        <f>IFERROR(VLOOKUP(G3055,Store_Map!$A$2:$I$100,4,FALSE),"")</f>
        <v>0</v>
      </c>
      <c r="J3055">
        <f>IFERROR(VLOOKUP(G3055,Store_Map!$A$2:$I$100,5,FALSE),"")</f>
        <v>0</v>
      </c>
      <c r="K3055">
        <f>IFERROR(VLOOKUP(G3055,Store_Map!$A$2:$I$100,6,FALSE),"")</f>
        <v>0</v>
      </c>
      <c r="L3055">
        <f>IFERROR(VLOOKUP(G3055,Store_Map!$A$2:$I$100,7,FALSE),"")</f>
        <v>0</v>
      </c>
      <c r="M3055">
        <f>IFERROR(VLOOKUP(G3055,Store_Map!$A$2:$I$100,8,FALSE),"")</f>
        <v>0</v>
      </c>
      <c r="N3055">
        <f t="shared" si="423"/>
        <v>0</v>
      </c>
      <c r="O3055" t="str">
        <f t="shared" si="424"/>
        <v>PASS</v>
      </c>
      <c r="P3055" t="str">
        <f t="shared" si="425"/>
        <v>PASS</v>
      </c>
      <c r="Q3055" t="str">
        <f t="shared" si="426"/>
        <v>PASS</v>
      </c>
      <c r="R3055" t="str">
        <f t="shared" si="427"/>
        <v>PASS</v>
      </c>
      <c r="S3055" t="str">
        <f t="shared" si="428"/>
        <v>PASS</v>
      </c>
      <c r="T3055">
        <f t="shared" si="429"/>
        <v>100</v>
      </c>
      <c r="U3055" t="str">
        <f t="shared" si="430"/>
        <v>Low</v>
      </c>
      <c r="V3055" t="str">
        <f t="shared" si="431"/>
        <v>Clean</v>
      </c>
    </row>
    <row r="3056" spans="1:22" x14ac:dyDescent="0.3">
      <c r="A3056" t="str">
        <f>Raw_Data!A3056</f>
        <v>6252999</v>
      </c>
      <c r="B3056">
        <f>Raw_Data!B3056</f>
        <v>45685</v>
      </c>
      <c r="C3056" t="str">
        <f>Raw_Data!C3056</f>
        <v>LEVETIRACETAM 500 MG TABLET</v>
      </c>
      <c r="D3056" t="str">
        <f>Raw_Data!D3056</f>
        <v>31722053705</v>
      </c>
      <c r="E3056" t="str">
        <f>Raw_Data!E3056</f>
        <v>BYNE, EDMUND</v>
      </c>
      <c r="F3056" t="str">
        <f>Raw_Data!F3056</f>
        <v>1033186648</v>
      </c>
      <c r="G3056" t="str">
        <f>Raw_Data!H3056</f>
        <v>0</v>
      </c>
      <c r="H3056">
        <f>IFERROR(VLOOKUP(G3056,Store_Map!$A$2:$I$100,3,FALSE),"")</f>
        <v>0</v>
      </c>
      <c r="I3056">
        <f>IFERROR(VLOOKUP(G3056,Store_Map!$A$2:$I$100,4,FALSE),"")</f>
        <v>0</v>
      </c>
      <c r="J3056">
        <f>IFERROR(VLOOKUP(G3056,Store_Map!$A$2:$I$100,5,FALSE),"")</f>
        <v>0</v>
      </c>
      <c r="K3056">
        <f>IFERROR(VLOOKUP(G3056,Store_Map!$A$2:$I$100,6,FALSE),"")</f>
        <v>0</v>
      </c>
      <c r="L3056">
        <f>IFERROR(VLOOKUP(G3056,Store_Map!$A$2:$I$100,7,FALSE),"")</f>
        <v>0</v>
      </c>
      <c r="M3056">
        <f>IFERROR(VLOOKUP(G3056,Store_Map!$A$2:$I$100,8,FALSE),"")</f>
        <v>0</v>
      </c>
      <c r="N3056">
        <f t="shared" si="423"/>
        <v>0</v>
      </c>
      <c r="O3056" t="str">
        <f t="shared" si="424"/>
        <v>PASS</v>
      </c>
      <c r="P3056" t="str">
        <f t="shared" si="425"/>
        <v>PASS</v>
      </c>
      <c r="Q3056" t="str">
        <f t="shared" si="426"/>
        <v>PASS</v>
      </c>
      <c r="R3056" t="str">
        <f t="shared" si="427"/>
        <v>PASS</v>
      </c>
      <c r="S3056" t="str">
        <f t="shared" si="428"/>
        <v>PASS</v>
      </c>
      <c r="T3056">
        <f t="shared" si="429"/>
        <v>100</v>
      </c>
      <c r="U3056" t="str">
        <f t="shared" si="430"/>
        <v>Low</v>
      </c>
      <c r="V3056" t="str">
        <f t="shared" si="431"/>
        <v>Clean</v>
      </c>
    </row>
    <row r="3057" spans="1:22" x14ac:dyDescent="0.3">
      <c r="A3057" t="str">
        <f>Raw_Data!A3057</f>
        <v>6253005</v>
      </c>
      <c r="B3057">
        <f>Raw_Data!B3057</f>
        <v>45685</v>
      </c>
      <c r="C3057" t="str">
        <f>Raw_Data!C3057</f>
        <v>POLYETHYLENE GLYCOL 3350 PO</v>
      </c>
      <c r="D3057" t="str">
        <f>Raw_Data!D3057</f>
        <v>45802086803</v>
      </c>
      <c r="E3057" t="str">
        <f>Raw_Data!E3057</f>
        <v>YASIN, NURA</v>
      </c>
      <c r="F3057" t="str">
        <f>Raw_Data!F3057</f>
        <v>1265518567</v>
      </c>
      <c r="G3057" t="str">
        <f>Raw_Data!H3057</f>
        <v>0</v>
      </c>
      <c r="H3057">
        <f>IFERROR(VLOOKUP(G3057,Store_Map!$A$2:$I$100,3,FALSE),"")</f>
        <v>0</v>
      </c>
      <c r="I3057">
        <f>IFERROR(VLOOKUP(G3057,Store_Map!$A$2:$I$100,4,FALSE),"")</f>
        <v>0</v>
      </c>
      <c r="J3057">
        <f>IFERROR(VLOOKUP(G3057,Store_Map!$A$2:$I$100,5,FALSE),"")</f>
        <v>0</v>
      </c>
      <c r="K3057">
        <f>IFERROR(VLOOKUP(G3057,Store_Map!$A$2:$I$100,6,FALSE),"")</f>
        <v>0</v>
      </c>
      <c r="L3057">
        <f>IFERROR(VLOOKUP(G3057,Store_Map!$A$2:$I$100,7,FALSE),"")</f>
        <v>0</v>
      </c>
      <c r="M3057">
        <f>IFERROR(VLOOKUP(G3057,Store_Map!$A$2:$I$100,8,FALSE),"")</f>
        <v>0</v>
      </c>
      <c r="N3057">
        <f t="shared" si="423"/>
        <v>0</v>
      </c>
      <c r="O3057" t="str">
        <f t="shared" si="424"/>
        <v>PASS</v>
      </c>
      <c r="P3057" t="str">
        <f t="shared" si="425"/>
        <v>PASS</v>
      </c>
      <c r="Q3057" t="str">
        <f t="shared" si="426"/>
        <v>PASS</v>
      </c>
      <c r="R3057" t="str">
        <f t="shared" si="427"/>
        <v>PASS</v>
      </c>
      <c r="S3057" t="str">
        <f t="shared" si="428"/>
        <v>PASS</v>
      </c>
      <c r="T3057">
        <f t="shared" si="429"/>
        <v>100</v>
      </c>
      <c r="U3057" t="str">
        <f t="shared" si="430"/>
        <v>Low</v>
      </c>
      <c r="V3057" t="str">
        <f t="shared" si="431"/>
        <v>Clean</v>
      </c>
    </row>
    <row r="3058" spans="1:22" x14ac:dyDescent="0.3">
      <c r="A3058" t="str">
        <f>Raw_Data!A3058</f>
        <v>6253006</v>
      </c>
      <c r="B3058">
        <f>Raw_Data!B3058</f>
        <v>45685</v>
      </c>
      <c r="C3058" t="str">
        <f>Raw_Data!C3058</f>
        <v>LOSARTAN-HCTZ 50-12.5 MG TA</v>
      </c>
      <c r="D3058" t="str">
        <f>Raw_Data!D3058</f>
        <v>65862046899</v>
      </c>
      <c r="E3058" t="str">
        <f>Raw_Data!E3058</f>
        <v>BYNE, EDMUND</v>
      </c>
      <c r="F3058" t="str">
        <f>Raw_Data!F3058</f>
        <v>1033186648</v>
      </c>
      <c r="G3058" t="str">
        <f>Raw_Data!H3058</f>
        <v>0</v>
      </c>
      <c r="H3058">
        <f>IFERROR(VLOOKUP(G3058,Store_Map!$A$2:$I$100,3,FALSE),"")</f>
        <v>0</v>
      </c>
      <c r="I3058">
        <f>IFERROR(VLOOKUP(G3058,Store_Map!$A$2:$I$100,4,FALSE),"")</f>
        <v>0</v>
      </c>
      <c r="J3058">
        <f>IFERROR(VLOOKUP(G3058,Store_Map!$A$2:$I$100,5,FALSE),"")</f>
        <v>0</v>
      </c>
      <c r="K3058">
        <f>IFERROR(VLOOKUP(G3058,Store_Map!$A$2:$I$100,6,FALSE),"")</f>
        <v>0</v>
      </c>
      <c r="L3058">
        <f>IFERROR(VLOOKUP(G3058,Store_Map!$A$2:$I$100,7,FALSE),"")</f>
        <v>0</v>
      </c>
      <c r="M3058">
        <f>IFERROR(VLOOKUP(G3058,Store_Map!$A$2:$I$100,8,FALSE),"")</f>
        <v>0</v>
      </c>
      <c r="N3058">
        <f t="shared" si="423"/>
        <v>0</v>
      </c>
      <c r="O3058" t="str">
        <f t="shared" si="424"/>
        <v>PASS</v>
      </c>
      <c r="P3058" t="str">
        <f t="shared" si="425"/>
        <v>PASS</v>
      </c>
      <c r="Q3058" t="str">
        <f t="shared" si="426"/>
        <v>PASS</v>
      </c>
      <c r="R3058" t="str">
        <f t="shared" si="427"/>
        <v>PASS</v>
      </c>
      <c r="S3058" t="str">
        <f t="shared" si="428"/>
        <v>PASS</v>
      </c>
      <c r="T3058">
        <f t="shared" si="429"/>
        <v>100</v>
      </c>
      <c r="U3058" t="str">
        <f t="shared" si="430"/>
        <v>Low</v>
      </c>
      <c r="V3058" t="str">
        <f t="shared" si="431"/>
        <v>Clean</v>
      </c>
    </row>
    <row r="3059" spans="1:22" x14ac:dyDescent="0.3">
      <c r="A3059" t="str">
        <f>Raw_Data!A3059</f>
        <v>6253008</v>
      </c>
      <c r="B3059">
        <f>Raw_Data!B3059</f>
        <v>45685</v>
      </c>
      <c r="C3059" t="str">
        <f>Raw_Data!C3059</f>
        <v>OMEPRAZOLE DR 20 MG CAPSULE</v>
      </c>
      <c r="D3059" t="str">
        <f>Raw_Data!D3059</f>
        <v>68382041205</v>
      </c>
      <c r="E3059" t="str">
        <f>Raw_Data!E3059</f>
        <v>BYNE, EDMUND</v>
      </c>
      <c r="F3059" t="str">
        <f>Raw_Data!F3059</f>
        <v>1033186648</v>
      </c>
      <c r="G3059" t="str">
        <f>Raw_Data!H3059</f>
        <v>0</v>
      </c>
      <c r="H3059">
        <f>IFERROR(VLOOKUP(G3059,Store_Map!$A$2:$I$100,3,FALSE),"")</f>
        <v>0</v>
      </c>
      <c r="I3059">
        <f>IFERROR(VLOOKUP(G3059,Store_Map!$A$2:$I$100,4,FALSE),"")</f>
        <v>0</v>
      </c>
      <c r="J3059">
        <f>IFERROR(VLOOKUP(G3059,Store_Map!$A$2:$I$100,5,FALSE),"")</f>
        <v>0</v>
      </c>
      <c r="K3059">
        <f>IFERROR(VLOOKUP(G3059,Store_Map!$A$2:$I$100,6,FALSE),"")</f>
        <v>0</v>
      </c>
      <c r="L3059">
        <f>IFERROR(VLOOKUP(G3059,Store_Map!$A$2:$I$100,7,FALSE),"")</f>
        <v>0</v>
      </c>
      <c r="M3059">
        <f>IFERROR(VLOOKUP(G3059,Store_Map!$A$2:$I$100,8,FALSE),"")</f>
        <v>0</v>
      </c>
      <c r="N3059">
        <f t="shared" si="423"/>
        <v>0</v>
      </c>
      <c r="O3059" t="str">
        <f t="shared" si="424"/>
        <v>PASS</v>
      </c>
      <c r="P3059" t="str">
        <f t="shared" si="425"/>
        <v>PASS</v>
      </c>
      <c r="Q3059" t="str">
        <f t="shared" si="426"/>
        <v>PASS</v>
      </c>
      <c r="R3059" t="str">
        <f t="shared" si="427"/>
        <v>PASS</v>
      </c>
      <c r="S3059" t="str">
        <f t="shared" si="428"/>
        <v>PASS</v>
      </c>
      <c r="T3059">
        <f t="shared" si="429"/>
        <v>100</v>
      </c>
      <c r="U3059" t="str">
        <f t="shared" si="430"/>
        <v>Low</v>
      </c>
      <c r="V3059" t="str">
        <f t="shared" si="431"/>
        <v>Clean</v>
      </c>
    </row>
    <row r="3060" spans="1:22" x14ac:dyDescent="0.3">
      <c r="A3060" t="str">
        <f>Raw_Data!A3060</f>
        <v>6253010</v>
      </c>
      <c r="B3060">
        <f>Raw_Data!B3060</f>
        <v>45685</v>
      </c>
      <c r="C3060" t="str">
        <f>Raw_Data!C3060</f>
        <v>FLUTICASONE PROP 50 MCG SPR</v>
      </c>
      <c r="D3060" t="str">
        <f>Raw_Data!D3060</f>
        <v>54327099</v>
      </c>
      <c r="E3060" t="str">
        <f>Raw_Data!E3060</f>
        <v>BYNE, EDMUND</v>
      </c>
      <c r="F3060" t="str">
        <f>Raw_Data!F3060</f>
        <v>1033186648</v>
      </c>
      <c r="G3060" t="str">
        <f>Raw_Data!H3060</f>
        <v>0</v>
      </c>
      <c r="H3060">
        <f>IFERROR(VLOOKUP(G3060,Store_Map!$A$2:$I$100,3,FALSE),"")</f>
        <v>0</v>
      </c>
      <c r="I3060">
        <f>IFERROR(VLOOKUP(G3060,Store_Map!$A$2:$I$100,4,FALSE),"")</f>
        <v>0</v>
      </c>
      <c r="J3060">
        <f>IFERROR(VLOOKUP(G3060,Store_Map!$A$2:$I$100,5,FALSE),"")</f>
        <v>0</v>
      </c>
      <c r="K3060">
        <f>IFERROR(VLOOKUP(G3060,Store_Map!$A$2:$I$100,6,FALSE),"")</f>
        <v>0</v>
      </c>
      <c r="L3060">
        <f>IFERROR(VLOOKUP(G3060,Store_Map!$A$2:$I$100,7,FALSE),"")</f>
        <v>0</v>
      </c>
      <c r="M3060">
        <f>IFERROR(VLOOKUP(G3060,Store_Map!$A$2:$I$100,8,FALSE),"")</f>
        <v>0</v>
      </c>
      <c r="N3060">
        <f t="shared" si="423"/>
        <v>0</v>
      </c>
      <c r="O3060" t="str">
        <f t="shared" si="424"/>
        <v>PASS</v>
      </c>
      <c r="P3060" t="str">
        <f t="shared" si="425"/>
        <v>REVIEW</v>
      </c>
      <c r="Q3060" t="str">
        <f t="shared" si="426"/>
        <v>PASS</v>
      </c>
      <c r="R3060" t="str">
        <f t="shared" si="427"/>
        <v>PASS</v>
      </c>
      <c r="S3060" t="str">
        <f t="shared" si="428"/>
        <v>REVIEW</v>
      </c>
      <c r="T3060">
        <f t="shared" si="429"/>
        <v>90</v>
      </c>
      <c r="U3060" t="str">
        <f t="shared" si="430"/>
        <v>Low</v>
      </c>
      <c r="V3060" t="str">
        <f t="shared" si="431"/>
        <v>Invalid NDC</v>
      </c>
    </row>
    <row r="3061" spans="1:22" x14ac:dyDescent="0.3">
      <c r="A3061" t="str">
        <f>Raw_Data!A3061</f>
        <v>6253011</v>
      </c>
      <c r="B3061">
        <f>Raw_Data!B3061</f>
        <v>45685</v>
      </c>
      <c r="C3061" t="str">
        <f>Raw_Data!C3061</f>
        <v>VALACYCLOVIR HCL 500 MG TAB</v>
      </c>
      <c r="D3061" t="str">
        <f>Raw_Data!D3061</f>
        <v>57237004290</v>
      </c>
      <c r="E3061" t="str">
        <f>Raw_Data!E3061</f>
        <v>BYNE, EDMUND</v>
      </c>
      <c r="F3061" t="str">
        <f>Raw_Data!F3061</f>
        <v>1033186648</v>
      </c>
      <c r="G3061" t="str">
        <f>Raw_Data!H3061</f>
        <v>0</v>
      </c>
      <c r="H3061">
        <f>IFERROR(VLOOKUP(G3061,Store_Map!$A$2:$I$100,3,FALSE),"")</f>
        <v>0</v>
      </c>
      <c r="I3061">
        <f>IFERROR(VLOOKUP(G3061,Store_Map!$A$2:$I$100,4,FALSE),"")</f>
        <v>0</v>
      </c>
      <c r="J3061">
        <f>IFERROR(VLOOKUP(G3061,Store_Map!$A$2:$I$100,5,FALSE),"")</f>
        <v>0</v>
      </c>
      <c r="K3061">
        <f>IFERROR(VLOOKUP(G3061,Store_Map!$A$2:$I$100,6,FALSE),"")</f>
        <v>0</v>
      </c>
      <c r="L3061">
        <f>IFERROR(VLOOKUP(G3061,Store_Map!$A$2:$I$100,7,FALSE),"")</f>
        <v>0</v>
      </c>
      <c r="M3061">
        <f>IFERROR(VLOOKUP(G3061,Store_Map!$A$2:$I$100,8,FALSE),"")</f>
        <v>0</v>
      </c>
      <c r="N3061">
        <f t="shared" si="423"/>
        <v>0</v>
      </c>
      <c r="O3061" t="str">
        <f t="shared" si="424"/>
        <v>PASS</v>
      </c>
      <c r="P3061" t="str">
        <f t="shared" si="425"/>
        <v>PASS</v>
      </c>
      <c r="Q3061" t="str">
        <f t="shared" si="426"/>
        <v>PASS</v>
      </c>
      <c r="R3061" t="str">
        <f t="shared" si="427"/>
        <v>PASS</v>
      </c>
      <c r="S3061" t="str">
        <f t="shared" si="428"/>
        <v>PASS</v>
      </c>
      <c r="T3061">
        <f t="shared" si="429"/>
        <v>100</v>
      </c>
      <c r="U3061" t="str">
        <f t="shared" si="430"/>
        <v>Low</v>
      </c>
      <c r="V3061" t="str">
        <f t="shared" si="431"/>
        <v>Clean</v>
      </c>
    </row>
    <row r="3062" spans="1:22" x14ac:dyDescent="0.3">
      <c r="A3062" t="str">
        <f>Raw_Data!A3062</f>
        <v>6253012</v>
      </c>
      <c r="B3062">
        <f>Raw_Data!B3062</f>
        <v>45685</v>
      </c>
      <c r="C3062" t="str">
        <f>Raw_Data!C3062</f>
        <v>AMLODIPINE BESYLATE 10 MG T</v>
      </c>
      <c r="D3062" t="str">
        <f>Raw_Data!D3062</f>
        <v>69097012815</v>
      </c>
      <c r="E3062" t="str">
        <f>Raw_Data!E3062</f>
        <v>BYNE, EDMUND</v>
      </c>
      <c r="F3062" t="str">
        <f>Raw_Data!F3062</f>
        <v>1033186648</v>
      </c>
      <c r="G3062" t="str">
        <f>Raw_Data!H3062</f>
        <v>0</v>
      </c>
      <c r="H3062">
        <f>IFERROR(VLOOKUP(G3062,Store_Map!$A$2:$I$100,3,FALSE),"")</f>
        <v>0</v>
      </c>
      <c r="I3062">
        <f>IFERROR(VLOOKUP(G3062,Store_Map!$A$2:$I$100,4,FALSE),"")</f>
        <v>0</v>
      </c>
      <c r="J3062">
        <f>IFERROR(VLOOKUP(G3062,Store_Map!$A$2:$I$100,5,FALSE),"")</f>
        <v>0</v>
      </c>
      <c r="K3062">
        <f>IFERROR(VLOOKUP(G3062,Store_Map!$A$2:$I$100,6,FALSE),"")</f>
        <v>0</v>
      </c>
      <c r="L3062">
        <f>IFERROR(VLOOKUP(G3062,Store_Map!$A$2:$I$100,7,FALSE),"")</f>
        <v>0</v>
      </c>
      <c r="M3062">
        <f>IFERROR(VLOOKUP(G3062,Store_Map!$A$2:$I$100,8,FALSE),"")</f>
        <v>0</v>
      </c>
      <c r="N3062">
        <f t="shared" si="423"/>
        <v>0</v>
      </c>
      <c r="O3062" t="str">
        <f t="shared" si="424"/>
        <v>PASS</v>
      </c>
      <c r="P3062" t="str">
        <f t="shared" si="425"/>
        <v>PASS</v>
      </c>
      <c r="Q3062" t="str">
        <f t="shared" si="426"/>
        <v>PASS</v>
      </c>
      <c r="R3062" t="str">
        <f t="shared" si="427"/>
        <v>PASS</v>
      </c>
      <c r="S3062" t="str">
        <f t="shared" si="428"/>
        <v>PASS</v>
      </c>
      <c r="T3062">
        <f t="shared" si="429"/>
        <v>100</v>
      </c>
      <c r="U3062" t="str">
        <f t="shared" si="430"/>
        <v>Low</v>
      </c>
      <c r="V3062" t="str">
        <f t="shared" si="431"/>
        <v>Clean</v>
      </c>
    </row>
    <row r="3063" spans="1:22" x14ac:dyDescent="0.3">
      <c r="A3063" t="str">
        <f>Raw_Data!A3063</f>
        <v>6253013</v>
      </c>
      <c r="B3063">
        <f>Raw_Data!B3063</f>
        <v>45685</v>
      </c>
      <c r="C3063" t="str">
        <f>Raw_Data!C3063</f>
        <v>ROSUVASTATIN CALCIUM 20 MG</v>
      </c>
      <c r="D3063" t="str">
        <f>Raw_Data!D3063</f>
        <v>65862029590</v>
      </c>
      <c r="E3063" t="str">
        <f>Raw_Data!E3063</f>
        <v>YASIN, NURA</v>
      </c>
      <c r="F3063" t="str">
        <f>Raw_Data!F3063</f>
        <v>1265518567</v>
      </c>
      <c r="G3063" t="str">
        <f>Raw_Data!H3063</f>
        <v>0</v>
      </c>
      <c r="H3063">
        <f>IFERROR(VLOOKUP(G3063,Store_Map!$A$2:$I$100,3,FALSE),"")</f>
        <v>0</v>
      </c>
      <c r="I3063">
        <f>IFERROR(VLOOKUP(G3063,Store_Map!$A$2:$I$100,4,FALSE),"")</f>
        <v>0</v>
      </c>
      <c r="J3063">
        <f>IFERROR(VLOOKUP(G3063,Store_Map!$A$2:$I$100,5,FALSE),"")</f>
        <v>0</v>
      </c>
      <c r="K3063">
        <f>IFERROR(VLOOKUP(G3063,Store_Map!$A$2:$I$100,6,FALSE),"")</f>
        <v>0</v>
      </c>
      <c r="L3063">
        <f>IFERROR(VLOOKUP(G3063,Store_Map!$A$2:$I$100,7,FALSE),"")</f>
        <v>0</v>
      </c>
      <c r="M3063">
        <f>IFERROR(VLOOKUP(G3063,Store_Map!$A$2:$I$100,8,FALSE),"")</f>
        <v>0</v>
      </c>
      <c r="N3063">
        <f t="shared" si="423"/>
        <v>0</v>
      </c>
      <c r="O3063" t="str">
        <f t="shared" si="424"/>
        <v>PASS</v>
      </c>
      <c r="P3063" t="str">
        <f t="shared" si="425"/>
        <v>PASS</v>
      </c>
      <c r="Q3063" t="str">
        <f t="shared" si="426"/>
        <v>PASS</v>
      </c>
      <c r="R3063" t="str">
        <f t="shared" si="427"/>
        <v>PASS</v>
      </c>
      <c r="S3063" t="str">
        <f t="shared" si="428"/>
        <v>PASS</v>
      </c>
      <c r="T3063">
        <f t="shared" si="429"/>
        <v>100</v>
      </c>
      <c r="U3063" t="str">
        <f t="shared" si="430"/>
        <v>Low</v>
      </c>
      <c r="V3063" t="str">
        <f t="shared" si="431"/>
        <v>Clean</v>
      </c>
    </row>
    <row r="3064" spans="1:22" x14ac:dyDescent="0.3">
      <c r="A3064" t="str">
        <f>Raw_Data!A3064</f>
        <v>6253014</v>
      </c>
      <c r="B3064">
        <f>Raw_Data!B3064</f>
        <v>45685</v>
      </c>
      <c r="C3064" t="str">
        <f>Raw_Data!C3064</f>
        <v>EZETIMIBE 10 MG TABLET</v>
      </c>
      <c r="D3064" t="str">
        <f>Raw_Data!D3064</f>
        <v>69238115409</v>
      </c>
      <c r="E3064" t="str">
        <f>Raw_Data!E3064</f>
        <v>YASIN, NURA</v>
      </c>
      <c r="F3064" t="str">
        <f>Raw_Data!F3064</f>
        <v>1265518567</v>
      </c>
      <c r="G3064" t="str">
        <f>Raw_Data!H3064</f>
        <v>0</v>
      </c>
      <c r="H3064">
        <f>IFERROR(VLOOKUP(G3064,Store_Map!$A$2:$I$100,3,FALSE),"")</f>
        <v>0</v>
      </c>
      <c r="I3064">
        <f>IFERROR(VLOOKUP(G3064,Store_Map!$A$2:$I$100,4,FALSE),"")</f>
        <v>0</v>
      </c>
      <c r="J3064">
        <f>IFERROR(VLOOKUP(G3064,Store_Map!$A$2:$I$100,5,FALSE),"")</f>
        <v>0</v>
      </c>
      <c r="K3064">
        <f>IFERROR(VLOOKUP(G3064,Store_Map!$A$2:$I$100,6,FALSE),"")</f>
        <v>0</v>
      </c>
      <c r="L3064">
        <f>IFERROR(VLOOKUP(G3064,Store_Map!$A$2:$I$100,7,FALSE),"")</f>
        <v>0</v>
      </c>
      <c r="M3064">
        <f>IFERROR(VLOOKUP(G3064,Store_Map!$A$2:$I$100,8,FALSE),"")</f>
        <v>0</v>
      </c>
      <c r="N3064">
        <f t="shared" si="423"/>
        <v>0</v>
      </c>
      <c r="O3064" t="str">
        <f t="shared" si="424"/>
        <v>PASS</v>
      </c>
      <c r="P3064" t="str">
        <f t="shared" si="425"/>
        <v>PASS</v>
      </c>
      <c r="Q3064" t="str">
        <f t="shared" si="426"/>
        <v>PASS</v>
      </c>
      <c r="R3064" t="str">
        <f t="shared" si="427"/>
        <v>PASS</v>
      </c>
      <c r="S3064" t="str">
        <f t="shared" si="428"/>
        <v>PASS</v>
      </c>
      <c r="T3064">
        <f t="shared" si="429"/>
        <v>100</v>
      </c>
      <c r="U3064" t="str">
        <f t="shared" si="430"/>
        <v>Low</v>
      </c>
      <c r="V3064" t="str">
        <f t="shared" si="431"/>
        <v>Clean</v>
      </c>
    </row>
    <row r="3065" spans="1:22" x14ac:dyDescent="0.3">
      <c r="A3065" t="str">
        <f>Raw_Data!A3065</f>
        <v>6253015</v>
      </c>
      <c r="B3065">
        <f>Raw_Data!B3065</f>
        <v>45685</v>
      </c>
      <c r="C3065" t="str">
        <f>Raw_Data!C3065</f>
        <v>LOSARTAN POTASSIUM 50 MG TA</v>
      </c>
      <c r="D3065" t="str">
        <f>Raw_Data!D3065</f>
        <v>65862020299</v>
      </c>
      <c r="E3065" t="str">
        <f>Raw_Data!E3065</f>
        <v>YASIN, NURA</v>
      </c>
      <c r="F3065" t="str">
        <f>Raw_Data!F3065</f>
        <v>1265518567</v>
      </c>
      <c r="G3065" t="str">
        <f>Raw_Data!H3065</f>
        <v>0</v>
      </c>
      <c r="H3065">
        <f>IFERROR(VLOOKUP(G3065,Store_Map!$A$2:$I$100,3,FALSE),"")</f>
        <v>0</v>
      </c>
      <c r="I3065">
        <f>IFERROR(VLOOKUP(G3065,Store_Map!$A$2:$I$100,4,FALSE),"")</f>
        <v>0</v>
      </c>
      <c r="J3065">
        <f>IFERROR(VLOOKUP(G3065,Store_Map!$A$2:$I$100,5,FALSE),"")</f>
        <v>0</v>
      </c>
      <c r="K3065">
        <f>IFERROR(VLOOKUP(G3065,Store_Map!$A$2:$I$100,6,FALSE),"")</f>
        <v>0</v>
      </c>
      <c r="L3065">
        <f>IFERROR(VLOOKUP(G3065,Store_Map!$A$2:$I$100,7,FALSE),"")</f>
        <v>0</v>
      </c>
      <c r="M3065">
        <f>IFERROR(VLOOKUP(G3065,Store_Map!$A$2:$I$100,8,FALSE),"")</f>
        <v>0</v>
      </c>
      <c r="N3065">
        <f t="shared" si="423"/>
        <v>0</v>
      </c>
      <c r="O3065" t="str">
        <f t="shared" si="424"/>
        <v>PASS</v>
      </c>
      <c r="P3065" t="str">
        <f t="shared" si="425"/>
        <v>PASS</v>
      </c>
      <c r="Q3065" t="str">
        <f t="shared" si="426"/>
        <v>PASS</v>
      </c>
      <c r="R3065" t="str">
        <f t="shared" si="427"/>
        <v>PASS</v>
      </c>
      <c r="S3065" t="str">
        <f t="shared" si="428"/>
        <v>PASS</v>
      </c>
      <c r="T3065">
        <f t="shared" si="429"/>
        <v>100</v>
      </c>
      <c r="U3065" t="str">
        <f t="shared" si="430"/>
        <v>Low</v>
      </c>
      <c r="V3065" t="str">
        <f t="shared" si="431"/>
        <v>Clean</v>
      </c>
    </row>
    <row r="3066" spans="1:22" x14ac:dyDescent="0.3">
      <c r="A3066" t="str">
        <f>Raw_Data!A3066</f>
        <v>6253017</v>
      </c>
      <c r="B3066">
        <f>Raw_Data!B3066</f>
        <v>45685</v>
      </c>
      <c r="C3066" t="str">
        <f>Raw_Data!C3066</f>
        <v>VENLAFAXINE HCL ER 75 MG CA</v>
      </c>
      <c r="D3066" t="str">
        <f>Raw_Data!D3066</f>
        <v>65862052890</v>
      </c>
      <c r="E3066" t="str">
        <f>Raw_Data!E3066</f>
        <v>YASIN, NURA</v>
      </c>
      <c r="F3066" t="str">
        <f>Raw_Data!F3066</f>
        <v>1265518567</v>
      </c>
      <c r="G3066" t="str">
        <f>Raw_Data!H3066</f>
        <v>0</v>
      </c>
      <c r="H3066">
        <f>IFERROR(VLOOKUP(G3066,Store_Map!$A$2:$I$100,3,FALSE),"")</f>
        <v>0</v>
      </c>
      <c r="I3066">
        <f>IFERROR(VLOOKUP(G3066,Store_Map!$A$2:$I$100,4,FALSE),"")</f>
        <v>0</v>
      </c>
      <c r="J3066">
        <f>IFERROR(VLOOKUP(G3066,Store_Map!$A$2:$I$100,5,FALSE),"")</f>
        <v>0</v>
      </c>
      <c r="K3066">
        <f>IFERROR(VLOOKUP(G3066,Store_Map!$A$2:$I$100,6,FALSE),"")</f>
        <v>0</v>
      </c>
      <c r="L3066">
        <f>IFERROR(VLOOKUP(G3066,Store_Map!$A$2:$I$100,7,FALSE),"")</f>
        <v>0</v>
      </c>
      <c r="M3066">
        <f>IFERROR(VLOOKUP(G3066,Store_Map!$A$2:$I$100,8,FALSE),"")</f>
        <v>0</v>
      </c>
      <c r="N3066">
        <f t="shared" si="423"/>
        <v>0</v>
      </c>
      <c r="O3066" t="str">
        <f t="shared" si="424"/>
        <v>PASS</v>
      </c>
      <c r="P3066" t="str">
        <f t="shared" si="425"/>
        <v>PASS</v>
      </c>
      <c r="Q3066" t="str">
        <f t="shared" si="426"/>
        <v>PASS</v>
      </c>
      <c r="R3066" t="str">
        <f t="shared" si="427"/>
        <v>PASS</v>
      </c>
      <c r="S3066" t="str">
        <f t="shared" si="428"/>
        <v>PASS</v>
      </c>
      <c r="T3066">
        <f t="shared" si="429"/>
        <v>100</v>
      </c>
      <c r="U3066" t="str">
        <f t="shared" si="430"/>
        <v>Low</v>
      </c>
      <c r="V3066" t="str">
        <f t="shared" si="431"/>
        <v>Clean</v>
      </c>
    </row>
    <row r="3067" spans="1:22" x14ac:dyDescent="0.3">
      <c r="A3067" t="str">
        <f>Raw_Data!A3067</f>
        <v>2003364</v>
      </c>
      <c r="B3067">
        <f>Raw_Data!B3067</f>
        <v>45685</v>
      </c>
      <c r="C3067" t="str">
        <f>Raw_Data!C3067</f>
        <v>METHYLPHENIDATE ER 10 MG TA</v>
      </c>
      <c r="D3067" t="str">
        <f>Raw_Data!D3067</f>
        <v>10702007501</v>
      </c>
      <c r="E3067" t="str">
        <f>Raw_Data!E3067</f>
        <v>HARSHMAN, SONALI</v>
      </c>
      <c r="F3067" t="str">
        <f>Raw_Data!F3067</f>
        <v>1104084516</v>
      </c>
      <c r="G3067" t="str">
        <f>Raw_Data!H3067</f>
        <v>0</v>
      </c>
      <c r="H3067">
        <f>IFERROR(VLOOKUP(G3067,Store_Map!$A$2:$I$100,3,FALSE),"")</f>
        <v>0</v>
      </c>
      <c r="I3067">
        <f>IFERROR(VLOOKUP(G3067,Store_Map!$A$2:$I$100,4,FALSE),"")</f>
        <v>0</v>
      </c>
      <c r="J3067">
        <f>IFERROR(VLOOKUP(G3067,Store_Map!$A$2:$I$100,5,FALSE),"")</f>
        <v>0</v>
      </c>
      <c r="K3067">
        <f>IFERROR(VLOOKUP(G3067,Store_Map!$A$2:$I$100,6,FALSE),"")</f>
        <v>0</v>
      </c>
      <c r="L3067">
        <f>IFERROR(VLOOKUP(G3067,Store_Map!$A$2:$I$100,7,FALSE),"")</f>
        <v>0</v>
      </c>
      <c r="M3067">
        <f>IFERROR(VLOOKUP(G3067,Store_Map!$A$2:$I$100,8,FALSE),"")</f>
        <v>0</v>
      </c>
      <c r="N3067">
        <f t="shared" si="423"/>
        <v>0</v>
      </c>
      <c r="O3067" t="str">
        <f t="shared" si="424"/>
        <v>PASS</v>
      </c>
      <c r="P3067" t="str">
        <f t="shared" si="425"/>
        <v>PASS</v>
      </c>
      <c r="Q3067" t="str">
        <f t="shared" si="426"/>
        <v>PASS</v>
      </c>
      <c r="R3067" t="str">
        <f t="shared" si="427"/>
        <v>PASS</v>
      </c>
      <c r="S3067" t="str">
        <f t="shared" si="428"/>
        <v>PASS</v>
      </c>
      <c r="T3067">
        <f t="shared" si="429"/>
        <v>100</v>
      </c>
      <c r="U3067" t="str">
        <f t="shared" si="430"/>
        <v>Low</v>
      </c>
      <c r="V3067" t="str">
        <f t="shared" si="431"/>
        <v>Clean</v>
      </c>
    </row>
    <row r="3068" spans="1:22" x14ac:dyDescent="0.3">
      <c r="A3068" t="str">
        <f>Raw_Data!A3068</f>
        <v>6249182</v>
      </c>
      <c r="B3068">
        <f>Raw_Data!B3068</f>
        <v>45685</v>
      </c>
      <c r="C3068" t="str">
        <f>Raw_Data!C3068</f>
        <v>VALACYCLOVIR HCL 1 GRAM TAB</v>
      </c>
      <c r="D3068" t="str">
        <f>Raw_Data!D3068</f>
        <v>57237004330</v>
      </c>
      <c r="E3068" t="str">
        <f>Raw_Data!E3068</f>
        <v>GRESHAM, J. MARK</v>
      </c>
      <c r="F3068" t="str">
        <f>Raw_Data!F3068</f>
        <v>1326026618</v>
      </c>
      <c r="G3068" t="str">
        <f>Raw_Data!H3068</f>
        <v>0</v>
      </c>
      <c r="H3068">
        <f>IFERROR(VLOOKUP(G3068,Store_Map!$A$2:$I$100,3,FALSE),"")</f>
        <v>0</v>
      </c>
      <c r="I3068">
        <f>IFERROR(VLOOKUP(G3068,Store_Map!$A$2:$I$100,4,FALSE),"")</f>
        <v>0</v>
      </c>
      <c r="J3068">
        <f>IFERROR(VLOOKUP(G3068,Store_Map!$A$2:$I$100,5,FALSE),"")</f>
        <v>0</v>
      </c>
      <c r="K3068">
        <f>IFERROR(VLOOKUP(G3068,Store_Map!$A$2:$I$100,6,FALSE),"")</f>
        <v>0</v>
      </c>
      <c r="L3068">
        <f>IFERROR(VLOOKUP(G3068,Store_Map!$A$2:$I$100,7,FALSE),"")</f>
        <v>0</v>
      </c>
      <c r="M3068">
        <f>IFERROR(VLOOKUP(G3068,Store_Map!$A$2:$I$100,8,FALSE),"")</f>
        <v>0</v>
      </c>
      <c r="N3068">
        <f t="shared" si="423"/>
        <v>0</v>
      </c>
      <c r="O3068" t="str">
        <f t="shared" si="424"/>
        <v>PASS</v>
      </c>
      <c r="P3068" t="str">
        <f t="shared" si="425"/>
        <v>PASS</v>
      </c>
      <c r="Q3068" t="str">
        <f t="shared" si="426"/>
        <v>PASS</v>
      </c>
      <c r="R3068" t="str">
        <f t="shared" si="427"/>
        <v>PASS</v>
      </c>
      <c r="S3068" t="str">
        <f t="shared" si="428"/>
        <v>PASS</v>
      </c>
      <c r="T3068">
        <f t="shared" si="429"/>
        <v>100</v>
      </c>
      <c r="U3068" t="str">
        <f t="shared" si="430"/>
        <v>Low</v>
      </c>
      <c r="V3068" t="str">
        <f t="shared" si="431"/>
        <v>Clean</v>
      </c>
    </row>
    <row r="3069" spans="1:22" x14ac:dyDescent="0.3">
      <c r="A3069" t="str">
        <f>Raw_Data!A3069</f>
        <v>6248028</v>
      </c>
      <c r="B3069">
        <f>Raw_Data!B3069</f>
        <v>45685</v>
      </c>
      <c r="C3069" t="str">
        <f>Raw_Data!C3069</f>
        <v>METHIMAZOLE 5 MG TABLET</v>
      </c>
      <c r="D3069" t="str">
        <f>Raw_Data!D3069</f>
        <v>23155007001</v>
      </c>
      <c r="E3069" t="str">
        <f>Raw_Data!E3069</f>
        <v>AKHTAR, MARIAM</v>
      </c>
      <c r="F3069" t="str">
        <f>Raw_Data!F3069</f>
        <v>1780024596</v>
      </c>
      <c r="G3069" t="str">
        <f>Raw_Data!H3069</f>
        <v>0</v>
      </c>
      <c r="H3069">
        <f>IFERROR(VLOOKUP(G3069,Store_Map!$A$2:$I$100,3,FALSE),"")</f>
        <v>0</v>
      </c>
      <c r="I3069">
        <f>IFERROR(VLOOKUP(G3069,Store_Map!$A$2:$I$100,4,FALSE),"")</f>
        <v>0</v>
      </c>
      <c r="J3069">
        <f>IFERROR(VLOOKUP(G3069,Store_Map!$A$2:$I$100,5,FALSE),"")</f>
        <v>0</v>
      </c>
      <c r="K3069">
        <f>IFERROR(VLOOKUP(G3069,Store_Map!$A$2:$I$100,6,FALSE),"")</f>
        <v>0</v>
      </c>
      <c r="L3069">
        <f>IFERROR(VLOOKUP(G3069,Store_Map!$A$2:$I$100,7,FALSE),"")</f>
        <v>0</v>
      </c>
      <c r="M3069">
        <f>IFERROR(VLOOKUP(G3069,Store_Map!$A$2:$I$100,8,FALSE),"")</f>
        <v>0</v>
      </c>
      <c r="N3069">
        <f t="shared" si="423"/>
        <v>0</v>
      </c>
      <c r="O3069" t="str">
        <f t="shared" si="424"/>
        <v>PASS</v>
      </c>
      <c r="P3069" t="str">
        <f t="shared" si="425"/>
        <v>PASS</v>
      </c>
      <c r="Q3069" t="str">
        <f t="shared" si="426"/>
        <v>PASS</v>
      </c>
      <c r="R3069" t="str">
        <f t="shared" si="427"/>
        <v>PASS</v>
      </c>
      <c r="S3069" t="str">
        <f t="shared" si="428"/>
        <v>PASS</v>
      </c>
      <c r="T3069">
        <f t="shared" si="429"/>
        <v>100</v>
      </c>
      <c r="U3069" t="str">
        <f t="shared" si="430"/>
        <v>Low</v>
      </c>
      <c r="V3069" t="str">
        <f t="shared" si="431"/>
        <v>Clean</v>
      </c>
    </row>
    <row r="3070" spans="1:22" x14ac:dyDescent="0.3">
      <c r="A3070" t="str">
        <f>Raw_Data!A3070</f>
        <v>6233983</v>
      </c>
      <c r="B3070">
        <f>Raw_Data!B3070</f>
        <v>45685</v>
      </c>
      <c r="C3070" t="str">
        <f>Raw_Data!C3070</f>
        <v>HYDROCHLOROTHIAZIDE 25 MG T</v>
      </c>
      <c r="D3070" t="str">
        <f>Raw_Data!D3070</f>
        <v>29300012810</v>
      </c>
      <c r="E3070" t="str">
        <f>Raw_Data!E3070</f>
        <v>BYNE, EDMUND</v>
      </c>
      <c r="F3070" t="str">
        <f>Raw_Data!F3070</f>
        <v>1033186648</v>
      </c>
      <c r="G3070" t="str">
        <f>Raw_Data!H3070</f>
        <v>0</v>
      </c>
      <c r="H3070">
        <f>IFERROR(VLOOKUP(G3070,Store_Map!$A$2:$I$100,3,FALSE),"")</f>
        <v>0</v>
      </c>
      <c r="I3070">
        <f>IFERROR(VLOOKUP(G3070,Store_Map!$A$2:$I$100,4,FALSE),"")</f>
        <v>0</v>
      </c>
      <c r="J3070">
        <f>IFERROR(VLOOKUP(G3070,Store_Map!$A$2:$I$100,5,FALSE),"")</f>
        <v>0</v>
      </c>
      <c r="K3070">
        <f>IFERROR(VLOOKUP(G3070,Store_Map!$A$2:$I$100,6,FALSE),"")</f>
        <v>0</v>
      </c>
      <c r="L3070">
        <f>IFERROR(VLOOKUP(G3070,Store_Map!$A$2:$I$100,7,FALSE),"")</f>
        <v>0</v>
      </c>
      <c r="M3070">
        <f>IFERROR(VLOOKUP(G3070,Store_Map!$A$2:$I$100,8,FALSE),"")</f>
        <v>0</v>
      </c>
      <c r="N3070">
        <f t="shared" si="423"/>
        <v>0</v>
      </c>
      <c r="O3070" t="str">
        <f t="shared" si="424"/>
        <v>PASS</v>
      </c>
      <c r="P3070" t="str">
        <f t="shared" si="425"/>
        <v>PASS</v>
      </c>
      <c r="Q3070" t="str">
        <f t="shared" si="426"/>
        <v>PASS</v>
      </c>
      <c r="R3070" t="str">
        <f t="shared" si="427"/>
        <v>PASS</v>
      </c>
      <c r="S3070" t="str">
        <f t="shared" si="428"/>
        <v>PASS</v>
      </c>
      <c r="T3070">
        <f t="shared" si="429"/>
        <v>100</v>
      </c>
      <c r="U3070" t="str">
        <f t="shared" si="430"/>
        <v>Low</v>
      </c>
      <c r="V3070" t="str">
        <f t="shared" si="431"/>
        <v>Clean</v>
      </c>
    </row>
    <row r="3071" spans="1:22" x14ac:dyDescent="0.3">
      <c r="A3071" t="str">
        <f>Raw_Data!A3071</f>
        <v>6233980</v>
      </c>
      <c r="B3071">
        <f>Raw_Data!B3071</f>
        <v>45685</v>
      </c>
      <c r="C3071" t="str">
        <f>Raw_Data!C3071</f>
        <v>ATORVASTATIN 10 MG TABLET</v>
      </c>
      <c r="D3071" t="str">
        <f>Raw_Data!D3071</f>
        <v>67877051190</v>
      </c>
      <c r="E3071" t="str">
        <f>Raw_Data!E3071</f>
        <v>BYNE, EDMUND</v>
      </c>
      <c r="F3071" t="str">
        <f>Raw_Data!F3071</f>
        <v>1033186648</v>
      </c>
      <c r="G3071" t="str">
        <f>Raw_Data!H3071</f>
        <v>0</v>
      </c>
      <c r="H3071">
        <f>IFERROR(VLOOKUP(G3071,Store_Map!$A$2:$I$100,3,FALSE),"")</f>
        <v>0</v>
      </c>
      <c r="I3071">
        <f>IFERROR(VLOOKUP(G3071,Store_Map!$A$2:$I$100,4,FALSE),"")</f>
        <v>0</v>
      </c>
      <c r="J3071">
        <f>IFERROR(VLOOKUP(G3071,Store_Map!$A$2:$I$100,5,FALSE),"")</f>
        <v>0</v>
      </c>
      <c r="K3071">
        <f>IFERROR(VLOOKUP(G3071,Store_Map!$A$2:$I$100,6,FALSE),"")</f>
        <v>0</v>
      </c>
      <c r="L3071">
        <f>IFERROR(VLOOKUP(G3071,Store_Map!$A$2:$I$100,7,FALSE),"")</f>
        <v>0</v>
      </c>
      <c r="M3071">
        <f>IFERROR(VLOOKUP(G3071,Store_Map!$A$2:$I$100,8,FALSE),"")</f>
        <v>0</v>
      </c>
      <c r="N3071">
        <f t="shared" si="423"/>
        <v>0</v>
      </c>
      <c r="O3071" t="str">
        <f t="shared" si="424"/>
        <v>PASS</v>
      </c>
      <c r="P3071" t="str">
        <f t="shared" si="425"/>
        <v>PASS</v>
      </c>
      <c r="Q3071" t="str">
        <f t="shared" si="426"/>
        <v>PASS</v>
      </c>
      <c r="R3071" t="str">
        <f t="shared" si="427"/>
        <v>PASS</v>
      </c>
      <c r="S3071" t="str">
        <f t="shared" si="428"/>
        <v>PASS</v>
      </c>
      <c r="T3071">
        <f t="shared" si="429"/>
        <v>100</v>
      </c>
      <c r="U3071" t="str">
        <f t="shared" si="430"/>
        <v>Low</v>
      </c>
      <c r="V3071" t="str">
        <f t="shared" si="431"/>
        <v>Clean</v>
      </c>
    </row>
    <row r="3072" spans="1:22" x14ac:dyDescent="0.3">
      <c r="A3072" t="str">
        <f>Raw_Data!A3072</f>
        <v>6251733</v>
      </c>
      <c r="B3072">
        <f>Raw_Data!B3072</f>
        <v>45685</v>
      </c>
      <c r="C3072" t="str">
        <f>Raw_Data!C3072</f>
        <v>FERROUS SULFATE 325 MG TABL</v>
      </c>
      <c r="D3072" t="str">
        <f>Raw_Data!D3072</f>
        <v>904759080</v>
      </c>
      <c r="E3072" t="str">
        <f>Raw_Data!E3072</f>
        <v>HARSHMAN, SONALI</v>
      </c>
      <c r="F3072" t="str">
        <f>Raw_Data!F3072</f>
        <v>1104084516</v>
      </c>
      <c r="G3072" t="str">
        <f>Raw_Data!H3072</f>
        <v>0</v>
      </c>
      <c r="H3072">
        <f>IFERROR(VLOOKUP(G3072,Store_Map!$A$2:$I$100,3,FALSE),"")</f>
        <v>0</v>
      </c>
      <c r="I3072">
        <f>IFERROR(VLOOKUP(G3072,Store_Map!$A$2:$I$100,4,FALSE),"")</f>
        <v>0</v>
      </c>
      <c r="J3072">
        <f>IFERROR(VLOOKUP(G3072,Store_Map!$A$2:$I$100,5,FALSE),"")</f>
        <v>0</v>
      </c>
      <c r="K3072">
        <f>IFERROR(VLOOKUP(G3072,Store_Map!$A$2:$I$100,6,FALSE),"")</f>
        <v>0</v>
      </c>
      <c r="L3072">
        <f>IFERROR(VLOOKUP(G3072,Store_Map!$A$2:$I$100,7,FALSE),"")</f>
        <v>0</v>
      </c>
      <c r="M3072">
        <f>IFERROR(VLOOKUP(G3072,Store_Map!$A$2:$I$100,8,FALSE),"")</f>
        <v>0</v>
      </c>
      <c r="N3072">
        <f t="shared" si="423"/>
        <v>0</v>
      </c>
      <c r="O3072" t="str">
        <f t="shared" si="424"/>
        <v>PASS</v>
      </c>
      <c r="P3072" t="str">
        <f t="shared" si="425"/>
        <v>REVIEW</v>
      </c>
      <c r="Q3072" t="str">
        <f t="shared" si="426"/>
        <v>PASS</v>
      </c>
      <c r="R3072" t="str">
        <f t="shared" si="427"/>
        <v>PASS</v>
      </c>
      <c r="S3072" t="str">
        <f t="shared" si="428"/>
        <v>REVIEW</v>
      </c>
      <c r="T3072">
        <f t="shared" si="429"/>
        <v>90</v>
      </c>
      <c r="U3072" t="str">
        <f t="shared" si="430"/>
        <v>Low</v>
      </c>
      <c r="V3072" t="str">
        <f t="shared" si="431"/>
        <v>Invalid NDC</v>
      </c>
    </row>
    <row r="3073" spans="1:22" x14ac:dyDescent="0.3">
      <c r="A3073" t="str">
        <f>Raw_Data!A3073</f>
        <v>6240688</v>
      </c>
      <c r="B3073">
        <f>Raw_Data!B3073</f>
        <v>45685</v>
      </c>
      <c r="C3073" t="str">
        <f>Raw_Data!C3073</f>
        <v>LOSARTAN-HCTZ 50-12.5 MG TA</v>
      </c>
      <c r="D3073" t="str">
        <f>Raw_Data!D3073</f>
        <v>65862046899</v>
      </c>
      <c r="E3073" t="str">
        <f>Raw_Data!E3073</f>
        <v>BYNE, EDMUND</v>
      </c>
      <c r="F3073" t="str">
        <f>Raw_Data!F3073</f>
        <v>1033186648</v>
      </c>
      <c r="G3073" t="str">
        <f>Raw_Data!H3073</f>
        <v>0</v>
      </c>
      <c r="H3073">
        <f>IFERROR(VLOOKUP(G3073,Store_Map!$A$2:$I$100,3,FALSE),"")</f>
        <v>0</v>
      </c>
      <c r="I3073">
        <f>IFERROR(VLOOKUP(G3073,Store_Map!$A$2:$I$100,4,FALSE),"")</f>
        <v>0</v>
      </c>
      <c r="J3073">
        <f>IFERROR(VLOOKUP(G3073,Store_Map!$A$2:$I$100,5,FALSE),"")</f>
        <v>0</v>
      </c>
      <c r="K3073">
        <f>IFERROR(VLOOKUP(G3073,Store_Map!$A$2:$I$100,6,FALSE),"")</f>
        <v>0</v>
      </c>
      <c r="L3073">
        <f>IFERROR(VLOOKUP(G3073,Store_Map!$A$2:$I$100,7,FALSE),"")</f>
        <v>0</v>
      </c>
      <c r="M3073">
        <f>IFERROR(VLOOKUP(G3073,Store_Map!$A$2:$I$100,8,FALSE),"")</f>
        <v>0</v>
      </c>
      <c r="N3073">
        <f t="shared" si="423"/>
        <v>0</v>
      </c>
      <c r="O3073" t="str">
        <f t="shared" si="424"/>
        <v>PASS</v>
      </c>
      <c r="P3073" t="str">
        <f t="shared" si="425"/>
        <v>PASS</v>
      </c>
      <c r="Q3073" t="str">
        <f t="shared" si="426"/>
        <v>PASS</v>
      </c>
      <c r="R3073" t="str">
        <f t="shared" si="427"/>
        <v>PASS</v>
      </c>
      <c r="S3073" t="str">
        <f t="shared" si="428"/>
        <v>PASS</v>
      </c>
      <c r="T3073">
        <f t="shared" si="429"/>
        <v>100</v>
      </c>
      <c r="U3073" t="str">
        <f t="shared" si="430"/>
        <v>Low</v>
      </c>
      <c r="V3073" t="str">
        <f t="shared" si="431"/>
        <v>Clean</v>
      </c>
    </row>
    <row r="3074" spans="1:22" x14ac:dyDescent="0.3">
      <c r="A3074" t="str">
        <f>Raw_Data!A3074</f>
        <v>6253018</v>
      </c>
      <c r="B3074">
        <f>Raw_Data!B3074</f>
        <v>45685</v>
      </c>
      <c r="C3074" t="str">
        <f>Raw_Data!C3074</f>
        <v>ATORVASTATIN 40 MG TABLET</v>
      </c>
      <c r="D3074" t="str">
        <f>Raw_Data!D3074</f>
        <v>67877051310</v>
      </c>
      <c r="E3074" t="str">
        <f>Raw_Data!E3074</f>
        <v>YASIN, NURA</v>
      </c>
      <c r="F3074" t="str">
        <f>Raw_Data!F3074</f>
        <v>1265518567</v>
      </c>
      <c r="G3074" t="str">
        <f>Raw_Data!H3074</f>
        <v>0</v>
      </c>
      <c r="H3074">
        <f>IFERROR(VLOOKUP(G3074,Store_Map!$A$2:$I$100,3,FALSE),"")</f>
        <v>0</v>
      </c>
      <c r="I3074">
        <f>IFERROR(VLOOKUP(G3074,Store_Map!$A$2:$I$100,4,FALSE),"")</f>
        <v>0</v>
      </c>
      <c r="J3074">
        <f>IFERROR(VLOOKUP(G3074,Store_Map!$A$2:$I$100,5,FALSE),"")</f>
        <v>0</v>
      </c>
      <c r="K3074">
        <f>IFERROR(VLOOKUP(G3074,Store_Map!$A$2:$I$100,6,FALSE),"")</f>
        <v>0</v>
      </c>
      <c r="L3074">
        <f>IFERROR(VLOOKUP(G3074,Store_Map!$A$2:$I$100,7,FALSE),"")</f>
        <v>0</v>
      </c>
      <c r="M3074">
        <f>IFERROR(VLOOKUP(G3074,Store_Map!$A$2:$I$100,8,FALSE),"")</f>
        <v>0</v>
      </c>
      <c r="N3074">
        <f t="shared" ref="N3074:N3137" si="432">COUNTBLANK(A3074:M3074)</f>
        <v>0</v>
      </c>
      <c r="O3074" t="str">
        <f t="shared" ref="O3074:O3137" si="433">IF(AND(F3074&lt;&gt;"",LEN(F3074)=10,ISNUMBER(--F3074)),"PASS","REVIEW")</f>
        <v>PASS</v>
      </c>
      <c r="P3074" t="str">
        <f t="shared" ref="P3074:P3137" si="434">IF(AND(D3074&lt;&gt;"",OR(LEN(D3074)=10,LEN(D3074)=11),ISNUMBER(--D3074)),"PASS","REVIEW")</f>
        <v>PASS</v>
      </c>
      <c r="Q3074" t="str">
        <f t="shared" ref="Q3074:Q3137" si="435">IF(H3074&lt;&gt;"","PASS","REVIEW")</f>
        <v>PASS</v>
      </c>
      <c r="R3074" t="str">
        <f t="shared" ref="R3074:R3137" si="436">IF(AND(I3074&lt;&gt;"",J3074&lt;&gt;"",K3074&lt;&gt;"",L3074&lt;&gt;"",M3074&lt;&gt;""),"PASS","REVIEW")</f>
        <v>PASS</v>
      </c>
      <c r="S3074" t="str">
        <f t="shared" ref="S3074:S3137" si="437">IF(OR(N3074&gt;0,O3074="REVIEW",P3074="REVIEW",Q3074="REVIEW",R3074="REVIEW"),"REVIEW","PASS")</f>
        <v>PASS</v>
      </c>
      <c r="T3074">
        <f t="shared" ref="T3074:T3137" si="438">MAX(0,100-(N3074*5)-IF(O3074="REVIEW",15,0)-IF(P3074="REVIEW",10,0)-IF(Q3074="REVIEW",10,0)-IF(R3074="REVIEW",20,0))</f>
        <v>100</v>
      </c>
      <c r="U3074" t="str">
        <f t="shared" ref="U3074:U3137" si="439">IF(T3074&gt;=90,"Low",IF(T3074&gt;=70,"Medium","High"))</f>
        <v>Low</v>
      </c>
      <c r="V3074" t="str">
        <f t="shared" ref="V3074:V3137" si="440">IF(N3074&gt;0,"Missing required fields",IF(O3074="REVIEW","Invalid provider NPI",IF(P3074="REVIEW","Invalid NDC",IF(Q3074="REVIEW","Store mapping incomplete",IF(R3074="REVIEW","Entity mapping incomplete","Clean")))))</f>
        <v>Clean</v>
      </c>
    </row>
    <row r="3075" spans="1:22" x14ac:dyDescent="0.3">
      <c r="A3075" t="str">
        <f>Raw_Data!A3075</f>
        <v>6253019</v>
      </c>
      <c r="B3075">
        <f>Raw_Data!B3075</f>
        <v>45685</v>
      </c>
      <c r="C3075" t="str">
        <f>Raw_Data!C3075</f>
        <v>LOSARTAN POTASSIUM 50 MG TA</v>
      </c>
      <c r="D3075" t="str">
        <f>Raw_Data!D3075</f>
        <v>65862020299</v>
      </c>
      <c r="E3075" t="str">
        <f>Raw_Data!E3075</f>
        <v>YASIN, NURA</v>
      </c>
      <c r="F3075" t="str">
        <f>Raw_Data!F3075</f>
        <v>1265518567</v>
      </c>
      <c r="G3075" t="str">
        <f>Raw_Data!H3075</f>
        <v>0</v>
      </c>
      <c r="H3075">
        <f>IFERROR(VLOOKUP(G3075,Store_Map!$A$2:$I$100,3,FALSE),"")</f>
        <v>0</v>
      </c>
      <c r="I3075">
        <f>IFERROR(VLOOKUP(G3075,Store_Map!$A$2:$I$100,4,FALSE),"")</f>
        <v>0</v>
      </c>
      <c r="J3075">
        <f>IFERROR(VLOOKUP(G3075,Store_Map!$A$2:$I$100,5,FALSE),"")</f>
        <v>0</v>
      </c>
      <c r="K3075">
        <f>IFERROR(VLOOKUP(G3075,Store_Map!$A$2:$I$100,6,FALSE),"")</f>
        <v>0</v>
      </c>
      <c r="L3075">
        <f>IFERROR(VLOOKUP(G3075,Store_Map!$A$2:$I$100,7,FALSE),"")</f>
        <v>0</v>
      </c>
      <c r="M3075">
        <f>IFERROR(VLOOKUP(G3075,Store_Map!$A$2:$I$100,8,FALSE),"")</f>
        <v>0</v>
      </c>
      <c r="N3075">
        <f t="shared" si="432"/>
        <v>0</v>
      </c>
      <c r="O3075" t="str">
        <f t="shared" si="433"/>
        <v>PASS</v>
      </c>
      <c r="P3075" t="str">
        <f t="shared" si="434"/>
        <v>PASS</v>
      </c>
      <c r="Q3075" t="str">
        <f t="shared" si="435"/>
        <v>PASS</v>
      </c>
      <c r="R3075" t="str">
        <f t="shared" si="436"/>
        <v>PASS</v>
      </c>
      <c r="S3075" t="str">
        <f t="shared" si="437"/>
        <v>PASS</v>
      </c>
      <c r="T3075">
        <f t="shared" si="438"/>
        <v>100</v>
      </c>
      <c r="U3075" t="str">
        <f t="shared" si="439"/>
        <v>Low</v>
      </c>
      <c r="V3075" t="str">
        <f t="shared" si="440"/>
        <v>Clean</v>
      </c>
    </row>
    <row r="3076" spans="1:22" x14ac:dyDescent="0.3">
      <c r="A3076" t="str">
        <f>Raw_Data!A3076</f>
        <v>6253020</v>
      </c>
      <c r="B3076">
        <f>Raw_Data!B3076</f>
        <v>45685</v>
      </c>
      <c r="C3076" t="str">
        <f>Raw_Data!C3076</f>
        <v>CITALOPRAM HBR 20 MG TABLET</v>
      </c>
      <c r="D3076" t="str">
        <f>Raw_Data!D3076</f>
        <v>13668001005</v>
      </c>
      <c r="E3076" t="str">
        <f>Raw_Data!E3076</f>
        <v>YASIN, NURA</v>
      </c>
      <c r="F3076" t="str">
        <f>Raw_Data!F3076</f>
        <v>1265518567</v>
      </c>
      <c r="G3076" t="str">
        <f>Raw_Data!H3076</f>
        <v>0</v>
      </c>
      <c r="H3076">
        <f>IFERROR(VLOOKUP(G3076,Store_Map!$A$2:$I$100,3,FALSE),"")</f>
        <v>0</v>
      </c>
      <c r="I3076">
        <f>IFERROR(VLOOKUP(G3076,Store_Map!$A$2:$I$100,4,FALSE),"")</f>
        <v>0</v>
      </c>
      <c r="J3076">
        <f>IFERROR(VLOOKUP(G3076,Store_Map!$A$2:$I$100,5,FALSE),"")</f>
        <v>0</v>
      </c>
      <c r="K3076">
        <f>IFERROR(VLOOKUP(G3076,Store_Map!$A$2:$I$100,6,FALSE),"")</f>
        <v>0</v>
      </c>
      <c r="L3076">
        <f>IFERROR(VLOOKUP(G3076,Store_Map!$A$2:$I$100,7,FALSE),"")</f>
        <v>0</v>
      </c>
      <c r="M3076">
        <f>IFERROR(VLOOKUP(G3076,Store_Map!$A$2:$I$100,8,FALSE),"")</f>
        <v>0</v>
      </c>
      <c r="N3076">
        <f t="shared" si="432"/>
        <v>0</v>
      </c>
      <c r="O3076" t="str">
        <f t="shared" si="433"/>
        <v>PASS</v>
      </c>
      <c r="P3076" t="str">
        <f t="shared" si="434"/>
        <v>PASS</v>
      </c>
      <c r="Q3076" t="str">
        <f t="shared" si="435"/>
        <v>PASS</v>
      </c>
      <c r="R3076" t="str">
        <f t="shared" si="436"/>
        <v>PASS</v>
      </c>
      <c r="S3076" t="str">
        <f t="shared" si="437"/>
        <v>PASS</v>
      </c>
      <c r="T3076">
        <f t="shared" si="438"/>
        <v>100</v>
      </c>
      <c r="U3076" t="str">
        <f t="shared" si="439"/>
        <v>Low</v>
      </c>
      <c r="V3076" t="str">
        <f t="shared" si="440"/>
        <v>Clean</v>
      </c>
    </row>
    <row r="3077" spans="1:22" x14ac:dyDescent="0.3">
      <c r="A3077" t="str">
        <f>Raw_Data!A3077</f>
        <v>6253021</v>
      </c>
      <c r="B3077">
        <f>Raw_Data!B3077</f>
        <v>45685</v>
      </c>
      <c r="C3077" t="str">
        <f>Raw_Data!C3077</f>
        <v>GABAPENTIN 300 MG CAPSULE</v>
      </c>
      <c r="D3077" t="str">
        <f>Raw_Data!D3077</f>
        <v>50228018010</v>
      </c>
      <c r="E3077" t="str">
        <f>Raw_Data!E3077</f>
        <v>YASIN, NURA</v>
      </c>
      <c r="F3077" t="str">
        <f>Raw_Data!F3077</f>
        <v>1265518567</v>
      </c>
      <c r="G3077" t="str">
        <f>Raw_Data!H3077</f>
        <v>0</v>
      </c>
      <c r="H3077">
        <f>IFERROR(VLOOKUP(G3077,Store_Map!$A$2:$I$100,3,FALSE),"")</f>
        <v>0</v>
      </c>
      <c r="I3077">
        <f>IFERROR(VLOOKUP(G3077,Store_Map!$A$2:$I$100,4,FALSE),"")</f>
        <v>0</v>
      </c>
      <c r="J3077">
        <f>IFERROR(VLOOKUP(G3077,Store_Map!$A$2:$I$100,5,FALSE),"")</f>
        <v>0</v>
      </c>
      <c r="K3077">
        <f>IFERROR(VLOOKUP(G3077,Store_Map!$A$2:$I$100,6,FALSE),"")</f>
        <v>0</v>
      </c>
      <c r="L3077">
        <f>IFERROR(VLOOKUP(G3077,Store_Map!$A$2:$I$100,7,FALSE),"")</f>
        <v>0</v>
      </c>
      <c r="M3077">
        <f>IFERROR(VLOOKUP(G3077,Store_Map!$A$2:$I$100,8,FALSE),"")</f>
        <v>0</v>
      </c>
      <c r="N3077">
        <f t="shared" si="432"/>
        <v>0</v>
      </c>
      <c r="O3077" t="str">
        <f t="shared" si="433"/>
        <v>PASS</v>
      </c>
      <c r="P3077" t="str">
        <f t="shared" si="434"/>
        <v>PASS</v>
      </c>
      <c r="Q3077" t="str">
        <f t="shared" si="435"/>
        <v>PASS</v>
      </c>
      <c r="R3077" t="str">
        <f t="shared" si="436"/>
        <v>PASS</v>
      </c>
      <c r="S3077" t="str">
        <f t="shared" si="437"/>
        <v>PASS</v>
      </c>
      <c r="T3077">
        <f t="shared" si="438"/>
        <v>100</v>
      </c>
      <c r="U3077" t="str">
        <f t="shared" si="439"/>
        <v>Low</v>
      </c>
      <c r="V3077" t="str">
        <f t="shared" si="440"/>
        <v>Clean</v>
      </c>
    </row>
    <row r="3078" spans="1:22" x14ac:dyDescent="0.3">
      <c r="A3078" t="str">
        <f>Raw_Data!A3078</f>
        <v>6251503</v>
      </c>
      <c r="B3078">
        <f>Raw_Data!B3078</f>
        <v>45685</v>
      </c>
      <c r="C3078" t="str">
        <f>Raw_Data!C3078</f>
        <v>OZEMPIC 0.25-0.5 MG/DOSE PE</v>
      </c>
      <c r="D3078" t="str">
        <f>Raw_Data!D3078</f>
        <v>169418113</v>
      </c>
      <c r="E3078" t="str">
        <f>Raw_Data!E3078</f>
        <v>MACHADO, MARIA</v>
      </c>
      <c r="F3078" t="str">
        <f>Raw_Data!F3078</f>
        <v>1619100302</v>
      </c>
      <c r="G3078" t="str">
        <f>Raw_Data!H3078</f>
        <v>0</v>
      </c>
      <c r="H3078">
        <f>IFERROR(VLOOKUP(G3078,Store_Map!$A$2:$I$100,3,FALSE),"")</f>
        <v>0</v>
      </c>
      <c r="I3078">
        <f>IFERROR(VLOOKUP(G3078,Store_Map!$A$2:$I$100,4,FALSE),"")</f>
        <v>0</v>
      </c>
      <c r="J3078">
        <f>IFERROR(VLOOKUP(G3078,Store_Map!$A$2:$I$100,5,FALSE),"")</f>
        <v>0</v>
      </c>
      <c r="K3078">
        <f>IFERROR(VLOOKUP(G3078,Store_Map!$A$2:$I$100,6,FALSE),"")</f>
        <v>0</v>
      </c>
      <c r="L3078">
        <f>IFERROR(VLOOKUP(G3078,Store_Map!$A$2:$I$100,7,FALSE),"")</f>
        <v>0</v>
      </c>
      <c r="M3078">
        <f>IFERROR(VLOOKUP(G3078,Store_Map!$A$2:$I$100,8,FALSE),"")</f>
        <v>0</v>
      </c>
      <c r="N3078">
        <f t="shared" si="432"/>
        <v>0</v>
      </c>
      <c r="O3078" t="str">
        <f t="shared" si="433"/>
        <v>PASS</v>
      </c>
      <c r="P3078" t="str">
        <f t="shared" si="434"/>
        <v>REVIEW</v>
      </c>
      <c r="Q3078" t="str">
        <f t="shared" si="435"/>
        <v>PASS</v>
      </c>
      <c r="R3078" t="str">
        <f t="shared" si="436"/>
        <v>PASS</v>
      </c>
      <c r="S3078" t="str">
        <f t="shared" si="437"/>
        <v>REVIEW</v>
      </c>
      <c r="T3078">
        <f t="shared" si="438"/>
        <v>90</v>
      </c>
      <c r="U3078" t="str">
        <f t="shared" si="439"/>
        <v>Low</v>
      </c>
      <c r="V3078" t="str">
        <f t="shared" si="440"/>
        <v>Invalid NDC</v>
      </c>
    </row>
    <row r="3079" spans="1:22" x14ac:dyDescent="0.3">
      <c r="A3079" t="str">
        <f>Raw_Data!A3079</f>
        <v>6228953</v>
      </c>
      <c r="B3079">
        <f>Raw_Data!B3079</f>
        <v>45685</v>
      </c>
      <c r="C3079" t="str">
        <f>Raw_Data!C3079</f>
        <v>TRUEPLUS SYR 0.3ML 31GX5/16</v>
      </c>
      <c r="D3079" t="str">
        <f>Raw_Data!D3079</f>
        <v>56151173101</v>
      </c>
      <c r="E3079" t="str">
        <f>Raw_Data!E3079</f>
        <v>GIBBS, JON</v>
      </c>
      <c r="F3079" t="str">
        <f>Raw_Data!F3079</f>
        <v>1700896156</v>
      </c>
      <c r="G3079" t="str">
        <f>Raw_Data!H3079</f>
        <v>0</v>
      </c>
      <c r="H3079">
        <f>IFERROR(VLOOKUP(G3079,Store_Map!$A$2:$I$100,3,FALSE),"")</f>
        <v>0</v>
      </c>
      <c r="I3079">
        <f>IFERROR(VLOOKUP(G3079,Store_Map!$A$2:$I$100,4,FALSE),"")</f>
        <v>0</v>
      </c>
      <c r="J3079">
        <f>IFERROR(VLOOKUP(G3079,Store_Map!$A$2:$I$100,5,FALSE),"")</f>
        <v>0</v>
      </c>
      <c r="K3079">
        <f>IFERROR(VLOOKUP(G3079,Store_Map!$A$2:$I$100,6,FALSE),"")</f>
        <v>0</v>
      </c>
      <c r="L3079">
        <f>IFERROR(VLOOKUP(G3079,Store_Map!$A$2:$I$100,7,FALSE),"")</f>
        <v>0</v>
      </c>
      <c r="M3079">
        <f>IFERROR(VLOOKUP(G3079,Store_Map!$A$2:$I$100,8,FALSE),"")</f>
        <v>0</v>
      </c>
      <c r="N3079">
        <f t="shared" si="432"/>
        <v>0</v>
      </c>
      <c r="O3079" t="str">
        <f t="shared" si="433"/>
        <v>PASS</v>
      </c>
      <c r="P3079" t="str">
        <f t="shared" si="434"/>
        <v>PASS</v>
      </c>
      <c r="Q3079" t="str">
        <f t="shared" si="435"/>
        <v>PASS</v>
      </c>
      <c r="R3079" t="str">
        <f t="shared" si="436"/>
        <v>PASS</v>
      </c>
      <c r="S3079" t="str">
        <f t="shared" si="437"/>
        <v>PASS</v>
      </c>
      <c r="T3079">
        <f t="shared" si="438"/>
        <v>100</v>
      </c>
      <c r="U3079" t="str">
        <f t="shared" si="439"/>
        <v>Low</v>
      </c>
      <c r="V3079" t="str">
        <f t="shared" si="440"/>
        <v>Clean</v>
      </c>
    </row>
    <row r="3080" spans="1:22" x14ac:dyDescent="0.3">
      <c r="A3080" t="str">
        <f>Raw_Data!A3080</f>
        <v>6246980</v>
      </c>
      <c r="B3080">
        <f>Raw_Data!B3080</f>
        <v>45685</v>
      </c>
      <c r="C3080" t="str">
        <f>Raw_Data!C3080</f>
        <v>*AMLODIPINE BESYLATE 10 MG</v>
      </c>
      <c r="D3080" t="str">
        <f>Raw_Data!D3080</f>
        <v>69097012805</v>
      </c>
      <c r="E3080" t="str">
        <f>Raw_Data!E3080</f>
        <v>Stager MD, Peter</v>
      </c>
      <c r="F3080" t="str">
        <f>Raw_Data!F3080</f>
        <v>1346305588</v>
      </c>
      <c r="G3080" t="str">
        <f>Raw_Data!H3080</f>
        <v>0</v>
      </c>
      <c r="H3080">
        <f>IFERROR(VLOOKUP(G3080,Store_Map!$A$2:$I$100,3,FALSE),"")</f>
        <v>0</v>
      </c>
      <c r="I3080">
        <f>IFERROR(VLOOKUP(G3080,Store_Map!$A$2:$I$100,4,FALSE),"")</f>
        <v>0</v>
      </c>
      <c r="J3080">
        <f>IFERROR(VLOOKUP(G3080,Store_Map!$A$2:$I$100,5,FALSE),"")</f>
        <v>0</v>
      </c>
      <c r="K3080">
        <f>IFERROR(VLOOKUP(G3080,Store_Map!$A$2:$I$100,6,FALSE),"")</f>
        <v>0</v>
      </c>
      <c r="L3080">
        <f>IFERROR(VLOOKUP(G3080,Store_Map!$A$2:$I$100,7,FALSE),"")</f>
        <v>0</v>
      </c>
      <c r="M3080">
        <f>IFERROR(VLOOKUP(G3080,Store_Map!$A$2:$I$100,8,FALSE),"")</f>
        <v>0</v>
      </c>
      <c r="N3080">
        <f t="shared" si="432"/>
        <v>0</v>
      </c>
      <c r="O3080" t="str">
        <f t="shared" si="433"/>
        <v>PASS</v>
      </c>
      <c r="P3080" t="str">
        <f t="shared" si="434"/>
        <v>PASS</v>
      </c>
      <c r="Q3080" t="str">
        <f t="shared" si="435"/>
        <v>PASS</v>
      </c>
      <c r="R3080" t="str">
        <f t="shared" si="436"/>
        <v>PASS</v>
      </c>
      <c r="S3080" t="str">
        <f t="shared" si="437"/>
        <v>PASS</v>
      </c>
      <c r="T3080">
        <f t="shared" si="438"/>
        <v>100</v>
      </c>
      <c r="U3080" t="str">
        <f t="shared" si="439"/>
        <v>Low</v>
      </c>
      <c r="V3080" t="str">
        <f t="shared" si="440"/>
        <v>Clean</v>
      </c>
    </row>
    <row r="3081" spans="1:22" x14ac:dyDescent="0.3">
      <c r="A3081" t="str">
        <f>Raw_Data!A3081</f>
        <v>6250993</v>
      </c>
      <c r="B3081">
        <f>Raw_Data!B3081</f>
        <v>45685</v>
      </c>
      <c r="C3081" t="str">
        <f>Raw_Data!C3081</f>
        <v>JARDIANCE 10 MG TABLETS</v>
      </c>
      <c r="D3081" t="str">
        <f>Raw_Data!D3081</f>
        <v>597015230</v>
      </c>
      <c r="E3081" t="str">
        <f>Raw_Data!E3081</f>
        <v>FORD, JAMES</v>
      </c>
      <c r="F3081" t="str">
        <f>Raw_Data!F3081</f>
        <v>1033117684</v>
      </c>
      <c r="G3081" t="str">
        <f>Raw_Data!H3081</f>
        <v>0</v>
      </c>
      <c r="H3081">
        <f>IFERROR(VLOOKUP(G3081,Store_Map!$A$2:$I$100,3,FALSE),"")</f>
        <v>0</v>
      </c>
      <c r="I3081">
        <f>IFERROR(VLOOKUP(G3081,Store_Map!$A$2:$I$100,4,FALSE),"")</f>
        <v>0</v>
      </c>
      <c r="J3081">
        <f>IFERROR(VLOOKUP(G3081,Store_Map!$A$2:$I$100,5,FALSE),"")</f>
        <v>0</v>
      </c>
      <c r="K3081">
        <f>IFERROR(VLOOKUP(G3081,Store_Map!$A$2:$I$100,6,FALSE),"")</f>
        <v>0</v>
      </c>
      <c r="L3081">
        <f>IFERROR(VLOOKUP(G3081,Store_Map!$A$2:$I$100,7,FALSE),"")</f>
        <v>0</v>
      </c>
      <c r="M3081">
        <f>IFERROR(VLOOKUP(G3081,Store_Map!$A$2:$I$100,8,FALSE),"")</f>
        <v>0</v>
      </c>
      <c r="N3081">
        <f t="shared" si="432"/>
        <v>0</v>
      </c>
      <c r="O3081" t="str">
        <f t="shared" si="433"/>
        <v>PASS</v>
      </c>
      <c r="P3081" t="str">
        <f t="shared" si="434"/>
        <v>REVIEW</v>
      </c>
      <c r="Q3081" t="str">
        <f t="shared" si="435"/>
        <v>PASS</v>
      </c>
      <c r="R3081" t="str">
        <f t="shared" si="436"/>
        <v>PASS</v>
      </c>
      <c r="S3081" t="str">
        <f t="shared" si="437"/>
        <v>REVIEW</v>
      </c>
      <c r="T3081">
        <f t="shared" si="438"/>
        <v>90</v>
      </c>
      <c r="U3081" t="str">
        <f t="shared" si="439"/>
        <v>Low</v>
      </c>
      <c r="V3081" t="str">
        <f t="shared" si="440"/>
        <v>Invalid NDC</v>
      </c>
    </row>
    <row r="3082" spans="1:22" x14ac:dyDescent="0.3">
      <c r="A3082" t="str">
        <f>Raw_Data!A3082</f>
        <v>6251243</v>
      </c>
      <c r="B3082">
        <f>Raw_Data!B3082</f>
        <v>45685</v>
      </c>
      <c r="C3082" t="str">
        <f>Raw_Data!C3082</f>
        <v>ALBUTEROL HFA 90 MCG INHALE</v>
      </c>
      <c r="D3082" t="str">
        <f>Raw_Data!D3082</f>
        <v>93317431</v>
      </c>
      <c r="E3082" t="str">
        <f>Raw_Data!E3082</f>
        <v>GIBBS, JON</v>
      </c>
      <c r="F3082" t="str">
        <f>Raw_Data!F3082</f>
        <v>1700896156</v>
      </c>
      <c r="G3082" t="str">
        <f>Raw_Data!H3082</f>
        <v>0</v>
      </c>
      <c r="H3082">
        <f>IFERROR(VLOOKUP(G3082,Store_Map!$A$2:$I$100,3,FALSE),"")</f>
        <v>0</v>
      </c>
      <c r="I3082">
        <f>IFERROR(VLOOKUP(G3082,Store_Map!$A$2:$I$100,4,FALSE),"")</f>
        <v>0</v>
      </c>
      <c r="J3082">
        <f>IFERROR(VLOOKUP(G3082,Store_Map!$A$2:$I$100,5,FALSE),"")</f>
        <v>0</v>
      </c>
      <c r="K3082">
        <f>IFERROR(VLOOKUP(G3082,Store_Map!$A$2:$I$100,6,FALSE),"")</f>
        <v>0</v>
      </c>
      <c r="L3082">
        <f>IFERROR(VLOOKUP(G3082,Store_Map!$A$2:$I$100,7,FALSE),"")</f>
        <v>0</v>
      </c>
      <c r="M3082">
        <f>IFERROR(VLOOKUP(G3082,Store_Map!$A$2:$I$100,8,FALSE),"")</f>
        <v>0</v>
      </c>
      <c r="N3082">
        <f t="shared" si="432"/>
        <v>0</v>
      </c>
      <c r="O3082" t="str">
        <f t="shared" si="433"/>
        <v>PASS</v>
      </c>
      <c r="P3082" t="str">
        <f t="shared" si="434"/>
        <v>REVIEW</v>
      </c>
      <c r="Q3082" t="str">
        <f t="shared" si="435"/>
        <v>PASS</v>
      </c>
      <c r="R3082" t="str">
        <f t="shared" si="436"/>
        <v>PASS</v>
      </c>
      <c r="S3082" t="str">
        <f t="shared" si="437"/>
        <v>REVIEW</v>
      </c>
      <c r="T3082">
        <f t="shared" si="438"/>
        <v>90</v>
      </c>
      <c r="U3082" t="str">
        <f t="shared" si="439"/>
        <v>Low</v>
      </c>
      <c r="V3082" t="str">
        <f t="shared" si="440"/>
        <v>Invalid NDC</v>
      </c>
    </row>
    <row r="3083" spans="1:22" x14ac:dyDescent="0.3">
      <c r="A3083" t="str">
        <f>Raw_Data!A3083</f>
        <v>6245353</v>
      </c>
      <c r="B3083">
        <f>Raw_Data!B3083</f>
        <v>45685</v>
      </c>
      <c r="C3083" t="str">
        <f>Raw_Data!C3083</f>
        <v>ATORVASTATIN 40 MG TABLET</v>
      </c>
      <c r="D3083" t="str">
        <f>Raw_Data!D3083</f>
        <v>67877051310</v>
      </c>
      <c r="E3083" t="str">
        <f>Raw_Data!E3083</f>
        <v>BYNE, EDMUND</v>
      </c>
      <c r="F3083" t="str">
        <f>Raw_Data!F3083</f>
        <v>1033186648</v>
      </c>
      <c r="G3083" t="str">
        <f>Raw_Data!H3083</f>
        <v>0</v>
      </c>
      <c r="H3083">
        <f>IFERROR(VLOOKUP(G3083,Store_Map!$A$2:$I$100,3,FALSE),"")</f>
        <v>0</v>
      </c>
      <c r="I3083">
        <f>IFERROR(VLOOKUP(G3083,Store_Map!$A$2:$I$100,4,FALSE),"")</f>
        <v>0</v>
      </c>
      <c r="J3083">
        <f>IFERROR(VLOOKUP(G3083,Store_Map!$A$2:$I$100,5,FALSE),"")</f>
        <v>0</v>
      </c>
      <c r="K3083">
        <f>IFERROR(VLOOKUP(G3083,Store_Map!$A$2:$I$100,6,FALSE),"")</f>
        <v>0</v>
      </c>
      <c r="L3083">
        <f>IFERROR(VLOOKUP(G3083,Store_Map!$A$2:$I$100,7,FALSE),"")</f>
        <v>0</v>
      </c>
      <c r="M3083">
        <f>IFERROR(VLOOKUP(G3083,Store_Map!$A$2:$I$100,8,FALSE),"")</f>
        <v>0</v>
      </c>
      <c r="N3083">
        <f t="shared" si="432"/>
        <v>0</v>
      </c>
      <c r="O3083" t="str">
        <f t="shared" si="433"/>
        <v>PASS</v>
      </c>
      <c r="P3083" t="str">
        <f t="shared" si="434"/>
        <v>PASS</v>
      </c>
      <c r="Q3083" t="str">
        <f t="shared" si="435"/>
        <v>PASS</v>
      </c>
      <c r="R3083" t="str">
        <f t="shared" si="436"/>
        <v>PASS</v>
      </c>
      <c r="S3083" t="str">
        <f t="shared" si="437"/>
        <v>PASS</v>
      </c>
      <c r="T3083">
        <f t="shared" si="438"/>
        <v>100</v>
      </c>
      <c r="U3083" t="str">
        <f t="shared" si="439"/>
        <v>Low</v>
      </c>
      <c r="V3083" t="str">
        <f t="shared" si="440"/>
        <v>Clean</v>
      </c>
    </row>
    <row r="3084" spans="1:22" x14ac:dyDescent="0.3">
      <c r="A3084" t="str">
        <f>Raw_Data!A3084</f>
        <v>6248931</v>
      </c>
      <c r="B3084">
        <f>Raw_Data!B3084</f>
        <v>45685</v>
      </c>
      <c r="C3084" t="str">
        <f>Raw_Data!C3084</f>
        <v>MECLIZINE 25 MG TABLET</v>
      </c>
      <c r="D3084" t="str">
        <f>Raw_Data!D3084</f>
        <v>16571066101</v>
      </c>
      <c r="E3084" t="str">
        <f>Raw_Data!E3084</f>
        <v>GIBBS, JON</v>
      </c>
      <c r="F3084" t="str">
        <f>Raw_Data!F3084</f>
        <v>1700896156</v>
      </c>
      <c r="G3084" t="str">
        <f>Raw_Data!H3084</f>
        <v>0</v>
      </c>
      <c r="H3084">
        <f>IFERROR(VLOOKUP(G3084,Store_Map!$A$2:$I$100,3,FALSE),"")</f>
        <v>0</v>
      </c>
      <c r="I3084">
        <f>IFERROR(VLOOKUP(G3084,Store_Map!$A$2:$I$100,4,FALSE),"")</f>
        <v>0</v>
      </c>
      <c r="J3084">
        <f>IFERROR(VLOOKUP(G3084,Store_Map!$A$2:$I$100,5,FALSE),"")</f>
        <v>0</v>
      </c>
      <c r="K3084">
        <f>IFERROR(VLOOKUP(G3084,Store_Map!$A$2:$I$100,6,FALSE),"")</f>
        <v>0</v>
      </c>
      <c r="L3084">
        <f>IFERROR(VLOOKUP(G3084,Store_Map!$A$2:$I$100,7,FALSE),"")</f>
        <v>0</v>
      </c>
      <c r="M3084">
        <f>IFERROR(VLOOKUP(G3084,Store_Map!$A$2:$I$100,8,FALSE),"")</f>
        <v>0</v>
      </c>
      <c r="N3084">
        <f t="shared" si="432"/>
        <v>0</v>
      </c>
      <c r="O3084" t="str">
        <f t="shared" si="433"/>
        <v>PASS</v>
      </c>
      <c r="P3084" t="str">
        <f t="shared" si="434"/>
        <v>PASS</v>
      </c>
      <c r="Q3084" t="str">
        <f t="shared" si="435"/>
        <v>PASS</v>
      </c>
      <c r="R3084" t="str">
        <f t="shared" si="436"/>
        <v>PASS</v>
      </c>
      <c r="S3084" t="str">
        <f t="shared" si="437"/>
        <v>PASS</v>
      </c>
      <c r="T3084">
        <f t="shared" si="438"/>
        <v>100</v>
      </c>
      <c r="U3084" t="str">
        <f t="shared" si="439"/>
        <v>Low</v>
      </c>
      <c r="V3084" t="str">
        <f t="shared" si="440"/>
        <v>Clean</v>
      </c>
    </row>
    <row r="3085" spans="1:22" x14ac:dyDescent="0.3">
      <c r="A3085" t="str">
        <f>Raw_Data!A3085</f>
        <v>6249229</v>
      </c>
      <c r="B3085">
        <f>Raw_Data!B3085</f>
        <v>45685</v>
      </c>
      <c r="C3085" t="str">
        <f>Raw_Data!C3085</f>
        <v>SPIRONOLACTONE-HCTZ 25-25 T</v>
      </c>
      <c r="D3085" t="str">
        <f>Raw_Data!D3085</f>
        <v>378040301</v>
      </c>
      <c r="E3085" t="str">
        <f>Raw_Data!E3085</f>
        <v>GIBBS, JON</v>
      </c>
      <c r="F3085" t="str">
        <f>Raw_Data!F3085</f>
        <v>1700896156</v>
      </c>
      <c r="G3085" t="str">
        <f>Raw_Data!H3085</f>
        <v>0</v>
      </c>
      <c r="H3085">
        <f>IFERROR(VLOOKUP(G3085,Store_Map!$A$2:$I$100,3,FALSE),"")</f>
        <v>0</v>
      </c>
      <c r="I3085">
        <f>IFERROR(VLOOKUP(G3085,Store_Map!$A$2:$I$100,4,FALSE),"")</f>
        <v>0</v>
      </c>
      <c r="J3085">
        <f>IFERROR(VLOOKUP(G3085,Store_Map!$A$2:$I$100,5,FALSE),"")</f>
        <v>0</v>
      </c>
      <c r="K3085">
        <f>IFERROR(VLOOKUP(G3085,Store_Map!$A$2:$I$100,6,FALSE),"")</f>
        <v>0</v>
      </c>
      <c r="L3085">
        <f>IFERROR(VLOOKUP(G3085,Store_Map!$A$2:$I$100,7,FALSE),"")</f>
        <v>0</v>
      </c>
      <c r="M3085">
        <f>IFERROR(VLOOKUP(G3085,Store_Map!$A$2:$I$100,8,FALSE),"")</f>
        <v>0</v>
      </c>
      <c r="N3085">
        <f t="shared" si="432"/>
        <v>0</v>
      </c>
      <c r="O3085" t="str">
        <f t="shared" si="433"/>
        <v>PASS</v>
      </c>
      <c r="P3085" t="str">
        <f t="shared" si="434"/>
        <v>REVIEW</v>
      </c>
      <c r="Q3085" t="str">
        <f t="shared" si="435"/>
        <v>PASS</v>
      </c>
      <c r="R3085" t="str">
        <f t="shared" si="436"/>
        <v>PASS</v>
      </c>
      <c r="S3085" t="str">
        <f t="shared" si="437"/>
        <v>REVIEW</v>
      </c>
      <c r="T3085">
        <f t="shared" si="438"/>
        <v>90</v>
      </c>
      <c r="U3085" t="str">
        <f t="shared" si="439"/>
        <v>Low</v>
      </c>
      <c r="V3085" t="str">
        <f t="shared" si="440"/>
        <v>Invalid NDC</v>
      </c>
    </row>
    <row r="3086" spans="1:22" x14ac:dyDescent="0.3">
      <c r="A3086" t="str">
        <f>Raw_Data!A3086</f>
        <v>6249480</v>
      </c>
      <c r="B3086">
        <f>Raw_Data!B3086</f>
        <v>45685</v>
      </c>
      <c r="C3086" t="str">
        <f>Raw_Data!C3086</f>
        <v>TRIAMCINOLONE 0.1% OINTMENT</v>
      </c>
      <c r="D3086" t="str">
        <f>Raw_Data!D3086</f>
        <v>45802005535</v>
      </c>
      <c r="E3086" t="str">
        <f>Raw_Data!E3086</f>
        <v>GIBBS, JON</v>
      </c>
      <c r="F3086" t="str">
        <f>Raw_Data!F3086</f>
        <v>1700896156</v>
      </c>
      <c r="G3086" t="str">
        <f>Raw_Data!H3086</f>
        <v>0</v>
      </c>
      <c r="H3086">
        <f>IFERROR(VLOOKUP(G3086,Store_Map!$A$2:$I$100,3,FALSE),"")</f>
        <v>0</v>
      </c>
      <c r="I3086">
        <f>IFERROR(VLOOKUP(G3086,Store_Map!$A$2:$I$100,4,FALSE),"")</f>
        <v>0</v>
      </c>
      <c r="J3086">
        <f>IFERROR(VLOOKUP(G3086,Store_Map!$A$2:$I$100,5,FALSE),"")</f>
        <v>0</v>
      </c>
      <c r="K3086">
        <f>IFERROR(VLOOKUP(G3086,Store_Map!$A$2:$I$100,6,FALSE),"")</f>
        <v>0</v>
      </c>
      <c r="L3086">
        <f>IFERROR(VLOOKUP(G3086,Store_Map!$A$2:$I$100,7,FALSE),"")</f>
        <v>0</v>
      </c>
      <c r="M3086">
        <f>IFERROR(VLOOKUP(G3086,Store_Map!$A$2:$I$100,8,FALSE),"")</f>
        <v>0</v>
      </c>
      <c r="N3086">
        <f t="shared" si="432"/>
        <v>0</v>
      </c>
      <c r="O3086" t="str">
        <f t="shared" si="433"/>
        <v>PASS</v>
      </c>
      <c r="P3086" t="str">
        <f t="shared" si="434"/>
        <v>PASS</v>
      </c>
      <c r="Q3086" t="str">
        <f t="shared" si="435"/>
        <v>PASS</v>
      </c>
      <c r="R3086" t="str">
        <f t="shared" si="436"/>
        <v>PASS</v>
      </c>
      <c r="S3086" t="str">
        <f t="shared" si="437"/>
        <v>PASS</v>
      </c>
      <c r="T3086">
        <f t="shared" si="438"/>
        <v>100</v>
      </c>
      <c r="U3086" t="str">
        <f t="shared" si="439"/>
        <v>Low</v>
      </c>
      <c r="V3086" t="str">
        <f t="shared" si="440"/>
        <v>Clean</v>
      </c>
    </row>
    <row r="3087" spans="1:22" x14ac:dyDescent="0.3">
      <c r="A3087" t="str">
        <f>Raw_Data!A3087</f>
        <v>4010820</v>
      </c>
      <c r="B3087">
        <f>Raw_Data!B3087</f>
        <v>45685</v>
      </c>
      <c r="C3087" t="str">
        <f>Raw_Data!C3087</f>
        <v>PHENTERMINE 37.5 MG CAPSULE</v>
      </c>
      <c r="D3087" t="str">
        <f>Raw_Data!D3087</f>
        <v>11534015901</v>
      </c>
      <c r="E3087" t="str">
        <f>Raw_Data!E3087</f>
        <v>GIBBS, JON</v>
      </c>
      <c r="F3087" t="str">
        <f>Raw_Data!F3087</f>
        <v>1700896156</v>
      </c>
      <c r="G3087" t="str">
        <f>Raw_Data!H3087</f>
        <v>0</v>
      </c>
      <c r="H3087">
        <f>IFERROR(VLOOKUP(G3087,Store_Map!$A$2:$I$100,3,FALSE),"")</f>
        <v>0</v>
      </c>
      <c r="I3087">
        <f>IFERROR(VLOOKUP(G3087,Store_Map!$A$2:$I$100,4,FALSE),"")</f>
        <v>0</v>
      </c>
      <c r="J3087">
        <f>IFERROR(VLOOKUP(G3087,Store_Map!$A$2:$I$100,5,FALSE),"")</f>
        <v>0</v>
      </c>
      <c r="K3087">
        <f>IFERROR(VLOOKUP(G3087,Store_Map!$A$2:$I$100,6,FALSE),"")</f>
        <v>0</v>
      </c>
      <c r="L3087">
        <f>IFERROR(VLOOKUP(G3087,Store_Map!$A$2:$I$100,7,FALSE),"")</f>
        <v>0</v>
      </c>
      <c r="M3087">
        <f>IFERROR(VLOOKUP(G3087,Store_Map!$A$2:$I$100,8,FALSE),"")</f>
        <v>0</v>
      </c>
      <c r="N3087">
        <f t="shared" si="432"/>
        <v>0</v>
      </c>
      <c r="O3087" t="str">
        <f t="shared" si="433"/>
        <v>PASS</v>
      </c>
      <c r="P3087" t="str">
        <f t="shared" si="434"/>
        <v>PASS</v>
      </c>
      <c r="Q3087" t="str">
        <f t="shared" si="435"/>
        <v>PASS</v>
      </c>
      <c r="R3087" t="str">
        <f t="shared" si="436"/>
        <v>PASS</v>
      </c>
      <c r="S3087" t="str">
        <f t="shared" si="437"/>
        <v>PASS</v>
      </c>
      <c r="T3087">
        <f t="shared" si="438"/>
        <v>100</v>
      </c>
      <c r="U3087" t="str">
        <f t="shared" si="439"/>
        <v>Low</v>
      </c>
      <c r="V3087" t="str">
        <f t="shared" si="440"/>
        <v>Clean</v>
      </c>
    </row>
    <row r="3088" spans="1:22" x14ac:dyDescent="0.3">
      <c r="A3088" t="str">
        <f>Raw_Data!A3088</f>
        <v>6246897</v>
      </c>
      <c r="B3088">
        <f>Raw_Data!B3088</f>
        <v>45685</v>
      </c>
      <c r="C3088" t="str">
        <f>Raw_Data!C3088</f>
        <v>TRUEPLUS ULTRA THIN 30G LAN</v>
      </c>
      <c r="D3088" t="str">
        <f>Raw_Data!D3088</f>
        <v>56151014401</v>
      </c>
      <c r="E3088" t="str">
        <f>Raw_Data!E3088</f>
        <v>BYNE, EDMUND</v>
      </c>
      <c r="F3088" t="str">
        <f>Raw_Data!F3088</f>
        <v>1033186648</v>
      </c>
      <c r="G3088" t="str">
        <f>Raw_Data!H3088</f>
        <v>0</v>
      </c>
      <c r="H3088">
        <f>IFERROR(VLOOKUP(G3088,Store_Map!$A$2:$I$100,3,FALSE),"")</f>
        <v>0</v>
      </c>
      <c r="I3088">
        <f>IFERROR(VLOOKUP(G3088,Store_Map!$A$2:$I$100,4,FALSE),"")</f>
        <v>0</v>
      </c>
      <c r="J3088">
        <f>IFERROR(VLOOKUP(G3088,Store_Map!$A$2:$I$100,5,FALSE),"")</f>
        <v>0</v>
      </c>
      <c r="K3088">
        <f>IFERROR(VLOOKUP(G3088,Store_Map!$A$2:$I$100,6,FALSE),"")</f>
        <v>0</v>
      </c>
      <c r="L3088">
        <f>IFERROR(VLOOKUP(G3088,Store_Map!$A$2:$I$100,7,FALSE),"")</f>
        <v>0</v>
      </c>
      <c r="M3088">
        <f>IFERROR(VLOOKUP(G3088,Store_Map!$A$2:$I$100,8,FALSE),"")</f>
        <v>0</v>
      </c>
      <c r="N3088">
        <f t="shared" si="432"/>
        <v>0</v>
      </c>
      <c r="O3088" t="str">
        <f t="shared" si="433"/>
        <v>PASS</v>
      </c>
      <c r="P3088" t="str">
        <f t="shared" si="434"/>
        <v>PASS</v>
      </c>
      <c r="Q3088" t="str">
        <f t="shared" si="435"/>
        <v>PASS</v>
      </c>
      <c r="R3088" t="str">
        <f t="shared" si="436"/>
        <v>PASS</v>
      </c>
      <c r="S3088" t="str">
        <f t="shared" si="437"/>
        <v>PASS</v>
      </c>
      <c r="T3088">
        <f t="shared" si="438"/>
        <v>100</v>
      </c>
      <c r="U3088" t="str">
        <f t="shared" si="439"/>
        <v>Low</v>
      </c>
      <c r="V3088" t="str">
        <f t="shared" si="440"/>
        <v>Clean</v>
      </c>
    </row>
    <row r="3089" spans="1:22" x14ac:dyDescent="0.3">
      <c r="A3089" t="str">
        <f>Raw_Data!A3089</f>
        <v>6249047</v>
      </c>
      <c r="B3089">
        <f>Raw_Data!B3089</f>
        <v>45685</v>
      </c>
      <c r="C3089" t="str">
        <f>Raw_Data!C3089</f>
        <v>BACLOFEN 10 MG TABLET</v>
      </c>
      <c r="D3089" t="str">
        <f>Raw_Data!D3089</f>
        <v>52817032000</v>
      </c>
      <c r="E3089" t="str">
        <f>Raw_Data!E3089</f>
        <v>BYNE, EDMUND</v>
      </c>
      <c r="F3089" t="str">
        <f>Raw_Data!F3089</f>
        <v>1033186648</v>
      </c>
      <c r="G3089" t="str">
        <f>Raw_Data!H3089</f>
        <v>0</v>
      </c>
      <c r="H3089">
        <f>IFERROR(VLOOKUP(G3089,Store_Map!$A$2:$I$100,3,FALSE),"")</f>
        <v>0</v>
      </c>
      <c r="I3089">
        <f>IFERROR(VLOOKUP(G3089,Store_Map!$A$2:$I$100,4,FALSE),"")</f>
        <v>0</v>
      </c>
      <c r="J3089">
        <f>IFERROR(VLOOKUP(G3089,Store_Map!$A$2:$I$100,5,FALSE),"")</f>
        <v>0</v>
      </c>
      <c r="K3089">
        <f>IFERROR(VLOOKUP(G3089,Store_Map!$A$2:$I$100,6,FALSE),"")</f>
        <v>0</v>
      </c>
      <c r="L3089">
        <f>IFERROR(VLOOKUP(G3089,Store_Map!$A$2:$I$100,7,FALSE),"")</f>
        <v>0</v>
      </c>
      <c r="M3089">
        <f>IFERROR(VLOOKUP(G3089,Store_Map!$A$2:$I$100,8,FALSE),"")</f>
        <v>0</v>
      </c>
      <c r="N3089">
        <f t="shared" si="432"/>
        <v>0</v>
      </c>
      <c r="O3089" t="str">
        <f t="shared" si="433"/>
        <v>PASS</v>
      </c>
      <c r="P3089" t="str">
        <f t="shared" si="434"/>
        <v>PASS</v>
      </c>
      <c r="Q3089" t="str">
        <f t="shared" si="435"/>
        <v>PASS</v>
      </c>
      <c r="R3089" t="str">
        <f t="shared" si="436"/>
        <v>PASS</v>
      </c>
      <c r="S3089" t="str">
        <f t="shared" si="437"/>
        <v>PASS</v>
      </c>
      <c r="T3089">
        <f t="shared" si="438"/>
        <v>100</v>
      </c>
      <c r="U3089" t="str">
        <f t="shared" si="439"/>
        <v>Low</v>
      </c>
      <c r="V3089" t="str">
        <f t="shared" si="440"/>
        <v>Clean</v>
      </c>
    </row>
    <row r="3090" spans="1:22" x14ac:dyDescent="0.3">
      <c r="A3090" t="str">
        <f>Raw_Data!A3090</f>
        <v>6253022</v>
      </c>
      <c r="B3090">
        <f>Raw_Data!B3090</f>
        <v>45685</v>
      </c>
      <c r="C3090" t="str">
        <f>Raw_Data!C3090</f>
        <v>BACLOFEN 10 MG TABLET</v>
      </c>
      <c r="D3090" t="str">
        <f>Raw_Data!D3090</f>
        <v>52817032000</v>
      </c>
      <c r="E3090" t="str">
        <f>Raw_Data!E3090</f>
        <v>BYNE, EDMUND</v>
      </c>
      <c r="F3090" t="str">
        <f>Raw_Data!F3090</f>
        <v>1033186648</v>
      </c>
      <c r="G3090" t="str">
        <f>Raw_Data!H3090</f>
        <v>0</v>
      </c>
      <c r="H3090">
        <f>IFERROR(VLOOKUP(G3090,Store_Map!$A$2:$I$100,3,FALSE),"")</f>
        <v>0</v>
      </c>
      <c r="I3090">
        <f>IFERROR(VLOOKUP(G3090,Store_Map!$A$2:$I$100,4,FALSE),"")</f>
        <v>0</v>
      </c>
      <c r="J3090">
        <f>IFERROR(VLOOKUP(G3090,Store_Map!$A$2:$I$100,5,FALSE),"")</f>
        <v>0</v>
      </c>
      <c r="K3090">
        <f>IFERROR(VLOOKUP(G3090,Store_Map!$A$2:$I$100,6,FALSE),"")</f>
        <v>0</v>
      </c>
      <c r="L3090">
        <f>IFERROR(VLOOKUP(G3090,Store_Map!$A$2:$I$100,7,FALSE),"")</f>
        <v>0</v>
      </c>
      <c r="M3090">
        <f>IFERROR(VLOOKUP(G3090,Store_Map!$A$2:$I$100,8,FALSE),"")</f>
        <v>0</v>
      </c>
      <c r="N3090">
        <f t="shared" si="432"/>
        <v>0</v>
      </c>
      <c r="O3090" t="str">
        <f t="shared" si="433"/>
        <v>PASS</v>
      </c>
      <c r="P3090" t="str">
        <f t="shared" si="434"/>
        <v>PASS</v>
      </c>
      <c r="Q3090" t="str">
        <f t="shared" si="435"/>
        <v>PASS</v>
      </c>
      <c r="R3090" t="str">
        <f t="shared" si="436"/>
        <v>PASS</v>
      </c>
      <c r="S3090" t="str">
        <f t="shared" si="437"/>
        <v>PASS</v>
      </c>
      <c r="T3090">
        <f t="shared" si="438"/>
        <v>100</v>
      </c>
      <c r="U3090" t="str">
        <f t="shared" si="439"/>
        <v>Low</v>
      </c>
      <c r="V3090" t="str">
        <f t="shared" si="440"/>
        <v>Clean</v>
      </c>
    </row>
    <row r="3091" spans="1:22" x14ac:dyDescent="0.3">
      <c r="A3091" t="str">
        <f>Raw_Data!A3091</f>
        <v>6253023</v>
      </c>
      <c r="B3091">
        <f>Raw_Data!B3091</f>
        <v>45685</v>
      </c>
      <c r="C3091" t="str">
        <f>Raw_Data!C3091</f>
        <v>ALBUTEROL HFA 90 MCG INHALE</v>
      </c>
      <c r="D3091" t="str">
        <f>Raw_Data!D3091</f>
        <v>93317431</v>
      </c>
      <c r="E3091" t="str">
        <f>Raw_Data!E3091</f>
        <v>BYNE, EDMUND</v>
      </c>
      <c r="F3091" t="str">
        <f>Raw_Data!F3091</f>
        <v>1033186648</v>
      </c>
      <c r="G3091" t="str">
        <f>Raw_Data!H3091</f>
        <v>0</v>
      </c>
      <c r="H3091">
        <f>IFERROR(VLOOKUP(G3091,Store_Map!$A$2:$I$100,3,FALSE),"")</f>
        <v>0</v>
      </c>
      <c r="I3091">
        <f>IFERROR(VLOOKUP(G3091,Store_Map!$A$2:$I$100,4,FALSE),"")</f>
        <v>0</v>
      </c>
      <c r="J3091">
        <f>IFERROR(VLOOKUP(G3091,Store_Map!$A$2:$I$100,5,FALSE),"")</f>
        <v>0</v>
      </c>
      <c r="K3091">
        <f>IFERROR(VLOOKUP(G3091,Store_Map!$A$2:$I$100,6,FALSE),"")</f>
        <v>0</v>
      </c>
      <c r="L3091">
        <f>IFERROR(VLOOKUP(G3091,Store_Map!$A$2:$I$100,7,FALSE),"")</f>
        <v>0</v>
      </c>
      <c r="M3091">
        <f>IFERROR(VLOOKUP(G3091,Store_Map!$A$2:$I$100,8,FALSE),"")</f>
        <v>0</v>
      </c>
      <c r="N3091">
        <f t="shared" si="432"/>
        <v>0</v>
      </c>
      <c r="O3091" t="str">
        <f t="shared" si="433"/>
        <v>PASS</v>
      </c>
      <c r="P3091" t="str">
        <f t="shared" si="434"/>
        <v>REVIEW</v>
      </c>
      <c r="Q3091" t="str">
        <f t="shared" si="435"/>
        <v>PASS</v>
      </c>
      <c r="R3091" t="str">
        <f t="shared" si="436"/>
        <v>PASS</v>
      </c>
      <c r="S3091" t="str">
        <f t="shared" si="437"/>
        <v>REVIEW</v>
      </c>
      <c r="T3091">
        <f t="shared" si="438"/>
        <v>90</v>
      </c>
      <c r="U3091" t="str">
        <f t="shared" si="439"/>
        <v>Low</v>
      </c>
      <c r="V3091" t="str">
        <f t="shared" si="440"/>
        <v>Invalid NDC</v>
      </c>
    </row>
    <row r="3092" spans="1:22" x14ac:dyDescent="0.3">
      <c r="A3092" t="str">
        <f>Raw_Data!A3092</f>
        <v>6251198</v>
      </c>
      <c r="B3092">
        <f>Raw_Data!B3092</f>
        <v>45685</v>
      </c>
      <c r="C3092" t="str">
        <f>Raw_Data!C3092</f>
        <v>PROPRANOLOL 10 MG TABLET</v>
      </c>
      <c r="D3092" t="str">
        <f>Raw_Data!D3092</f>
        <v>69238207701</v>
      </c>
      <c r="E3092" t="str">
        <f>Raw_Data!E3092</f>
        <v>GIBBS, JON</v>
      </c>
      <c r="F3092" t="str">
        <f>Raw_Data!F3092</f>
        <v>1700896156</v>
      </c>
      <c r="G3092" t="str">
        <f>Raw_Data!H3092</f>
        <v>0</v>
      </c>
      <c r="H3092">
        <f>IFERROR(VLOOKUP(G3092,Store_Map!$A$2:$I$100,3,FALSE),"")</f>
        <v>0</v>
      </c>
      <c r="I3092">
        <f>IFERROR(VLOOKUP(G3092,Store_Map!$A$2:$I$100,4,FALSE),"")</f>
        <v>0</v>
      </c>
      <c r="J3092">
        <f>IFERROR(VLOOKUP(G3092,Store_Map!$A$2:$I$100,5,FALSE),"")</f>
        <v>0</v>
      </c>
      <c r="K3092">
        <f>IFERROR(VLOOKUP(G3092,Store_Map!$A$2:$I$100,6,FALSE),"")</f>
        <v>0</v>
      </c>
      <c r="L3092">
        <f>IFERROR(VLOOKUP(G3092,Store_Map!$A$2:$I$100,7,FALSE),"")</f>
        <v>0</v>
      </c>
      <c r="M3092">
        <f>IFERROR(VLOOKUP(G3092,Store_Map!$A$2:$I$100,8,FALSE),"")</f>
        <v>0</v>
      </c>
      <c r="N3092">
        <f t="shared" si="432"/>
        <v>0</v>
      </c>
      <c r="O3092" t="str">
        <f t="shared" si="433"/>
        <v>PASS</v>
      </c>
      <c r="P3092" t="str">
        <f t="shared" si="434"/>
        <v>PASS</v>
      </c>
      <c r="Q3092" t="str">
        <f t="shared" si="435"/>
        <v>PASS</v>
      </c>
      <c r="R3092" t="str">
        <f t="shared" si="436"/>
        <v>PASS</v>
      </c>
      <c r="S3092" t="str">
        <f t="shared" si="437"/>
        <v>PASS</v>
      </c>
      <c r="T3092">
        <f t="shared" si="438"/>
        <v>100</v>
      </c>
      <c r="U3092" t="str">
        <f t="shared" si="439"/>
        <v>Low</v>
      </c>
      <c r="V3092" t="str">
        <f t="shared" si="440"/>
        <v>Clean</v>
      </c>
    </row>
    <row r="3093" spans="1:22" x14ac:dyDescent="0.3">
      <c r="A3093" t="str">
        <f>Raw_Data!A3093</f>
        <v>6253025</v>
      </c>
      <c r="B3093">
        <f>Raw_Data!B3093</f>
        <v>45685</v>
      </c>
      <c r="C3093" t="str">
        <f>Raw_Data!C3093</f>
        <v>LAMOTRIGINE 200 MG TABLET</v>
      </c>
      <c r="D3093" t="str">
        <f>Raw_Data!D3093</f>
        <v>68382001014</v>
      </c>
      <c r="E3093" t="str">
        <f>Raw_Data!E3093</f>
        <v>STEINER, DAVID</v>
      </c>
      <c r="F3093" t="str">
        <f>Raw_Data!F3093</f>
        <v>1972508802</v>
      </c>
      <c r="G3093" t="str">
        <f>Raw_Data!H3093</f>
        <v>0</v>
      </c>
      <c r="H3093">
        <f>IFERROR(VLOOKUP(G3093,Store_Map!$A$2:$I$100,3,FALSE),"")</f>
        <v>0</v>
      </c>
      <c r="I3093">
        <f>IFERROR(VLOOKUP(G3093,Store_Map!$A$2:$I$100,4,FALSE),"")</f>
        <v>0</v>
      </c>
      <c r="J3093">
        <f>IFERROR(VLOOKUP(G3093,Store_Map!$A$2:$I$100,5,FALSE),"")</f>
        <v>0</v>
      </c>
      <c r="K3093">
        <f>IFERROR(VLOOKUP(G3093,Store_Map!$A$2:$I$100,6,FALSE),"")</f>
        <v>0</v>
      </c>
      <c r="L3093">
        <f>IFERROR(VLOOKUP(G3093,Store_Map!$A$2:$I$100,7,FALSE),"")</f>
        <v>0</v>
      </c>
      <c r="M3093">
        <f>IFERROR(VLOOKUP(G3093,Store_Map!$A$2:$I$100,8,FALSE),"")</f>
        <v>0</v>
      </c>
      <c r="N3093">
        <f t="shared" si="432"/>
        <v>0</v>
      </c>
      <c r="O3093" t="str">
        <f t="shared" si="433"/>
        <v>PASS</v>
      </c>
      <c r="P3093" t="str">
        <f t="shared" si="434"/>
        <v>PASS</v>
      </c>
      <c r="Q3093" t="str">
        <f t="shared" si="435"/>
        <v>PASS</v>
      </c>
      <c r="R3093" t="str">
        <f t="shared" si="436"/>
        <v>PASS</v>
      </c>
      <c r="S3093" t="str">
        <f t="shared" si="437"/>
        <v>PASS</v>
      </c>
      <c r="T3093">
        <f t="shared" si="438"/>
        <v>100</v>
      </c>
      <c r="U3093" t="str">
        <f t="shared" si="439"/>
        <v>Low</v>
      </c>
      <c r="V3093" t="str">
        <f t="shared" si="440"/>
        <v>Clean</v>
      </c>
    </row>
    <row r="3094" spans="1:22" x14ac:dyDescent="0.3">
      <c r="A3094" t="str">
        <f>Raw_Data!A3094</f>
        <v>6251984</v>
      </c>
      <c r="B3094">
        <f>Raw_Data!B3094</f>
        <v>45685</v>
      </c>
      <c r="C3094" t="str">
        <f>Raw_Data!C3094</f>
        <v>IRBESARTAN 300 MG TABLET</v>
      </c>
      <c r="D3094" t="str">
        <f>Raw_Data!D3094</f>
        <v>33342004910</v>
      </c>
      <c r="E3094" t="str">
        <f>Raw_Data!E3094</f>
        <v>YASIN, NURA</v>
      </c>
      <c r="F3094" t="str">
        <f>Raw_Data!F3094</f>
        <v>1265518567</v>
      </c>
      <c r="G3094" t="str">
        <f>Raw_Data!H3094</f>
        <v>0</v>
      </c>
      <c r="H3094">
        <f>IFERROR(VLOOKUP(G3094,Store_Map!$A$2:$I$100,3,FALSE),"")</f>
        <v>0</v>
      </c>
      <c r="I3094">
        <f>IFERROR(VLOOKUP(G3094,Store_Map!$A$2:$I$100,4,FALSE),"")</f>
        <v>0</v>
      </c>
      <c r="J3094">
        <f>IFERROR(VLOOKUP(G3094,Store_Map!$A$2:$I$100,5,FALSE),"")</f>
        <v>0</v>
      </c>
      <c r="K3094">
        <f>IFERROR(VLOOKUP(G3094,Store_Map!$A$2:$I$100,6,FALSE),"")</f>
        <v>0</v>
      </c>
      <c r="L3094">
        <f>IFERROR(VLOOKUP(G3094,Store_Map!$A$2:$I$100,7,FALSE),"")</f>
        <v>0</v>
      </c>
      <c r="M3094">
        <f>IFERROR(VLOOKUP(G3094,Store_Map!$A$2:$I$100,8,FALSE),"")</f>
        <v>0</v>
      </c>
      <c r="N3094">
        <f t="shared" si="432"/>
        <v>0</v>
      </c>
      <c r="O3094" t="str">
        <f t="shared" si="433"/>
        <v>PASS</v>
      </c>
      <c r="P3094" t="str">
        <f t="shared" si="434"/>
        <v>PASS</v>
      </c>
      <c r="Q3094" t="str">
        <f t="shared" si="435"/>
        <v>PASS</v>
      </c>
      <c r="R3094" t="str">
        <f t="shared" si="436"/>
        <v>PASS</v>
      </c>
      <c r="S3094" t="str">
        <f t="shared" si="437"/>
        <v>PASS</v>
      </c>
      <c r="T3094">
        <f t="shared" si="438"/>
        <v>100</v>
      </c>
      <c r="U3094" t="str">
        <f t="shared" si="439"/>
        <v>Low</v>
      </c>
      <c r="V3094" t="str">
        <f t="shared" si="440"/>
        <v>Clean</v>
      </c>
    </row>
    <row r="3095" spans="1:22" x14ac:dyDescent="0.3">
      <c r="A3095" t="str">
        <f>Raw_Data!A3095</f>
        <v>6248719</v>
      </c>
      <c r="B3095">
        <f>Raw_Data!B3095</f>
        <v>45685</v>
      </c>
      <c r="C3095" t="str">
        <f>Raw_Data!C3095</f>
        <v>CARVEDILOL 25 MG TABLET</v>
      </c>
      <c r="D3095" t="str">
        <f>Raw_Data!D3095</f>
        <v>68382009505</v>
      </c>
      <c r="E3095" t="str">
        <f>Raw_Data!E3095</f>
        <v>BYNE, EDMUND</v>
      </c>
      <c r="F3095" t="str">
        <f>Raw_Data!F3095</f>
        <v>1033186648</v>
      </c>
      <c r="G3095" t="str">
        <f>Raw_Data!H3095</f>
        <v>0</v>
      </c>
      <c r="H3095">
        <f>IFERROR(VLOOKUP(G3095,Store_Map!$A$2:$I$100,3,FALSE),"")</f>
        <v>0</v>
      </c>
      <c r="I3095">
        <f>IFERROR(VLOOKUP(G3095,Store_Map!$A$2:$I$100,4,FALSE),"")</f>
        <v>0</v>
      </c>
      <c r="J3095">
        <f>IFERROR(VLOOKUP(G3095,Store_Map!$A$2:$I$100,5,FALSE),"")</f>
        <v>0</v>
      </c>
      <c r="K3095">
        <f>IFERROR(VLOOKUP(G3095,Store_Map!$A$2:$I$100,6,FALSE),"")</f>
        <v>0</v>
      </c>
      <c r="L3095">
        <f>IFERROR(VLOOKUP(G3095,Store_Map!$A$2:$I$100,7,FALSE),"")</f>
        <v>0</v>
      </c>
      <c r="M3095">
        <f>IFERROR(VLOOKUP(G3095,Store_Map!$A$2:$I$100,8,FALSE),"")</f>
        <v>0</v>
      </c>
      <c r="N3095">
        <f t="shared" si="432"/>
        <v>0</v>
      </c>
      <c r="O3095" t="str">
        <f t="shared" si="433"/>
        <v>PASS</v>
      </c>
      <c r="P3095" t="str">
        <f t="shared" si="434"/>
        <v>PASS</v>
      </c>
      <c r="Q3095" t="str">
        <f t="shared" si="435"/>
        <v>PASS</v>
      </c>
      <c r="R3095" t="str">
        <f t="shared" si="436"/>
        <v>PASS</v>
      </c>
      <c r="S3095" t="str">
        <f t="shared" si="437"/>
        <v>PASS</v>
      </c>
      <c r="T3095">
        <f t="shared" si="438"/>
        <v>100</v>
      </c>
      <c r="U3095" t="str">
        <f t="shared" si="439"/>
        <v>Low</v>
      </c>
      <c r="V3095" t="str">
        <f t="shared" si="440"/>
        <v>Clean</v>
      </c>
    </row>
    <row r="3096" spans="1:22" x14ac:dyDescent="0.3">
      <c r="A3096" t="str">
        <f>Raw_Data!A3096</f>
        <v>6248718</v>
      </c>
      <c r="B3096">
        <f>Raw_Data!B3096</f>
        <v>45685</v>
      </c>
      <c r="C3096" t="str">
        <f>Raw_Data!C3096</f>
        <v>ATORVASTATIN 80 MG TABLET</v>
      </c>
      <c r="D3096" t="str">
        <f>Raw_Data!D3096</f>
        <v>378395305</v>
      </c>
      <c r="E3096" t="str">
        <f>Raw_Data!E3096</f>
        <v>BYNE, EDMUND</v>
      </c>
      <c r="F3096" t="str">
        <f>Raw_Data!F3096</f>
        <v>1033186648</v>
      </c>
      <c r="G3096" t="str">
        <f>Raw_Data!H3096</f>
        <v>0</v>
      </c>
      <c r="H3096">
        <f>IFERROR(VLOOKUP(G3096,Store_Map!$A$2:$I$100,3,FALSE),"")</f>
        <v>0</v>
      </c>
      <c r="I3096">
        <f>IFERROR(VLOOKUP(G3096,Store_Map!$A$2:$I$100,4,FALSE),"")</f>
        <v>0</v>
      </c>
      <c r="J3096">
        <f>IFERROR(VLOOKUP(G3096,Store_Map!$A$2:$I$100,5,FALSE),"")</f>
        <v>0</v>
      </c>
      <c r="K3096">
        <f>IFERROR(VLOOKUP(G3096,Store_Map!$A$2:$I$100,6,FALSE),"")</f>
        <v>0</v>
      </c>
      <c r="L3096">
        <f>IFERROR(VLOOKUP(G3096,Store_Map!$A$2:$I$100,7,FALSE),"")</f>
        <v>0</v>
      </c>
      <c r="M3096">
        <f>IFERROR(VLOOKUP(G3096,Store_Map!$A$2:$I$100,8,FALSE),"")</f>
        <v>0</v>
      </c>
      <c r="N3096">
        <f t="shared" si="432"/>
        <v>0</v>
      </c>
      <c r="O3096" t="str">
        <f t="shared" si="433"/>
        <v>PASS</v>
      </c>
      <c r="P3096" t="str">
        <f t="shared" si="434"/>
        <v>REVIEW</v>
      </c>
      <c r="Q3096" t="str">
        <f t="shared" si="435"/>
        <v>PASS</v>
      </c>
      <c r="R3096" t="str">
        <f t="shared" si="436"/>
        <v>PASS</v>
      </c>
      <c r="S3096" t="str">
        <f t="shared" si="437"/>
        <v>REVIEW</v>
      </c>
      <c r="T3096">
        <f t="shared" si="438"/>
        <v>90</v>
      </c>
      <c r="U3096" t="str">
        <f t="shared" si="439"/>
        <v>Low</v>
      </c>
      <c r="V3096" t="str">
        <f t="shared" si="440"/>
        <v>Invalid NDC</v>
      </c>
    </row>
    <row r="3097" spans="1:22" x14ac:dyDescent="0.3">
      <c r="A3097" t="str">
        <f>Raw_Data!A3097</f>
        <v>6244979</v>
      </c>
      <c r="B3097">
        <f>Raw_Data!B3097</f>
        <v>45685</v>
      </c>
      <c r="C3097" t="str">
        <f>Raw_Data!C3097</f>
        <v>EZETIMIBE 10 MG TABLET</v>
      </c>
      <c r="D3097" t="str">
        <f>Raw_Data!D3097</f>
        <v>69238115409</v>
      </c>
      <c r="E3097" t="str">
        <f>Raw_Data!E3097</f>
        <v>BYNE, EDMUND</v>
      </c>
      <c r="F3097" t="str">
        <f>Raw_Data!F3097</f>
        <v>1033186648</v>
      </c>
      <c r="G3097" t="str">
        <f>Raw_Data!H3097</f>
        <v>0</v>
      </c>
      <c r="H3097">
        <f>IFERROR(VLOOKUP(G3097,Store_Map!$A$2:$I$100,3,FALSE),"")</f>
        <v>0</v>
      </c>
      <c r="I3097">
        <f>IFERROR(VLOOKUP(G3097,Store_Map!$A$2:$I$100,4,FALSE),"")</f>
        <v>0</v>
      </c>
      <c r="J3097">
        <f>IFERROR(VLOOKUP(G3097,Store_Map!$A$2:$I$100,5,FALSE),"")</f>
        <v>0</v>
      </c>
      <c r="K3097">
        <f>IFERROR(VLOOKUP(G3097,Store_Map!$A$2:$I$100,6,FALSE),"")</f>
        <v>0</v>
      </c>
      <c r="L3097">
        <f>IFERROR(VLOOKUP(G3097,Store_Map!$A$2:$I$100,7,FALSE),"")</f>
        <v>0</v>
      </c>
      <c r="M3097">
        <f>IFERROR(VLOOKUP(G3097,Store_Map!$A$2:$I$100,8,FALSE),"")</f>
        <v>0</v>
      </c>
      <c r="N3097">
        <f t="shared" si="432"/>
        <v>0</v>
      </c>
      <c r="O3097" t="str">
        <f t="shared" si="433"/>
        <v>PASS</v>
      </c>
      <c r="P3097" t="str">
        <f t="shared" si="434"/>
        <v>PASS</v>
      </c>
      <c r="Q3097" t="str">
        <f t="shared" si="435"/>
        <v>PASS</v>
      </c>
      <c r="R3097" t="str">
        <f t="shared" si="436"/>
        <v>PASS</v>
      </c>
      <c r="S3097" t="str">
        <f t="shared" si="437"/>
        <v>PASS</v>
      </c>
      <c r="T3097">
        <f t="shared" si="438"/>
        <v>100</v>
      </c>
      <c r="U3097" t="str">
        <f t="shared" si="439"/>
        <v>Low</v>
      </c>
      <c r="V3097" t="str">
        <f t="shared" si="440"/>
        <v>Clean</v>
      </c>
    </row>
    <row r="3098" spans="1:22" x14ac:dyDescent="0.3">
      <c r="A3098" t="str">
        <f>Raw_Data!A3098</f>
        <v>6244978</v>
      </c>
      <c r="B3098">
        <f>Raw_Data!B3098</f>
        <v>45685</v>
      </c>
      <c r="C3098" t="str">
        <f>Raw_Data!C3098</f>
        <v>FUROSEMIDE 20 MG TABLET</v>
      </c>
      <c r="D3098" t="str">
        <f>Raw_Data!D3098</f>
        <v>69315011610</v>
      </c>
      <c r="E3098" t="str">
        <f>Raw_Data!E3098</f>
        <v>BYNE, EDMUND</v>
      </c>
      <c r="F3098" t="str">
        <f>Raw_Data!F3098</f>
        <v>1033186648</v>
      </c>
      <c r="G3098" t="str">
        <f>Raw_Data!H3098</f>
        <v>0</v>
      </c>
      <c r="H3098">
        <f>IFERROR(VLOOKUP(G3098,Store_Map!$A$2:$I$100,3,FALSE),"")</f>
        <v>0</v>
      </c>
      <c r="I3098">
        <f>IFERROR(VLOOKUP(G3098,Store_Map!$A$2:$I$100,4,FALSE),"")</f>
        <v>0</v>
      </c>
      <c r="J3098">
        <f>IFERROR(VLOOKUP(G3098,Store_Map!$A$2:$I$100,5,FALSE),"")</f>
        <v>0</v>
      </c>
      <c r="K3098">
        <f>IFERROR(VLOOKUP(G3098,Store_Map!$A$2:$I$100,6,FALSE),"")</f>
        <v>0</v>
      </c>
      <c r="L3098">
        <f>IFERROR(VLOOKUP(G3098,Store_Map!$A$2:$I$100,7,FALSE),"")</f>
        <v>0</v>
      </c>
      <c r="M3098">
        <f>IFERROR(VLOOKUP(G3098,Store_Map!$A$2:$I$100,8,FALSE),"")</f>
        <v>0</v>
      </c>
      <c r="N3098">
        <f t="shared" si="432"/>
        <v>0</v>
      </c>
      <c r="O3098" t="str">
        <f t="shared" si="433"/>
        <v>PASS</v>
      </c>
      <c r="P3098" t="str">
        <f t="shared" si="434"/>
        <v>PASS</v>
      </c>
      <c r="Q3098" t="str">
        <f t="shared" si="435"/>
        <v>PASS</v>
      </c>
      <c r="R3098" t="str">
        <f t="shared" si="436"/>
        <v>PASS</v>
      </c>
      <c r="S3098" t="str">
        <f t="shared" si="437"/>
        <v>PASS</v>
      </c>
      <c r="T3098">
        <f t="shared" si="438"/>
        <v>100</v>
      </c>
      <c r="U3098" t="str">
        <f t="shared" si="439"/>
        <v>Low</v>
      </c>
      <c r="V3098" t="str">
        <f t="shared" si="440"/>
        <v>Clean</v>
      </c>
    </row>
    <row r="3099" spans="1:22" x14ac:dyDescent="0.3">
      <c r="A3099" t="str">
        <f>Raw_Data!A3099</f>
        <v>6244886</v>
      </c>
      <c r="B3099">
        <f>Raw_Data!B3099</f>
        <v>45685</v>
      </c>
      <c r="C3099" t="str">
        <f>Raw_Data!C3099</f>
        <v>PRAZOSIN 1 MG CAPSULE</v>
      </c>
      <c r="D3099" t="str">
        <f>Raw_Data!D3099</f>
        <v>378110101</v>
      </c>
      <c r="E3099" t="str">
        <f>Raw_Data!E3099</f>
        <v>ALLEN, AMANDA</v>
      </c>
      <c r="F3099" t="str">
        <f>Raw_Data!F3099</f>
        <v>1982231882</v>
      </c>
      <c r="G3099" t="str">
        <f>Raw_Data!H3099</f>
        <v>0</v>
      </c>
      <c r="H3099">
        <f>IFERROR(VLOOKUP(G3099,Store_Map!$A$2:$I$100,3,FALSE),"")</f>
        <v>0</v>
      </c>
      <c r="I3099">
        <f>IFERROR(VLOOKUP(G3099,Store_Map!$A$2:$I$100,4,FALSE),"")</f>
        <v>0</v>
      </c>
      <c r="J3099">
        <f>IFERROR(VLOOKUP(G3099,Store_Map!$A$2:$I$100,5,FALSE),"")</f>
        <v>0</v>
      </c>
      <c r="K3099">
        <f>IFERROR(VLOOKUP(G3099,Store_Map!$A$2:$I$100,6,FALSE),"")</f>
        <v>0</v>
      </c>
      <c r="L3099">
        <f>IFERROR(VLOOKUP(G3099,Store_Map!$A$2:$I$100,7,FALSE),"")</f>
        <v>0</v>
      </c>
      <c r="M3099">
        <f>IFERROR(VLOOKUP(G3099,Store_Map!$A$2:$I$100,8,FALSE),"")</f>
        <v>0</v>
      </c>
      <c r="N3099">
        <f t="shared" si="432"/>
        <v>0</v>
      </c>
      <c r="O3099" t="str">
        <f t="shared" si="433"/>
        <v>PASS</v>
      </c>
      <c r="P3099" t="str">
        <f t="shared" si="434"/>
        <v>REVIEW</v>
      </c>
      <c r="Q3099" t="str">
        <f t="shared" si="435"/>
        <v>PASS</v>
      </c>
      <c r="R3099" t="str">
        <f t="shared" si="436"/>
        <v>PASS</v>
      </c>
      <c r="S3099" t="str">
        <f t="shared" si="437"/>
        <v>REVIEW</v>
      </c>
      <c r="T3099">
        <f t="shared" si="438"/>
        <v>90</v>
      </c>
      <c r="U3099" t="str">
        <f t="shared" si="439"/>
        <v>Low</v>
      </c>
      <c r="V3099" t="str">
        <f t="shared" si="440"/>
        <v>Invalid NDC</v>
      </c>
    </row>
    <row r="3100" spans="1:22" x14ac:dyDescent="0.3">
      <c r="A3100" t="str">
        <f>Raw_Data!A3100</f>
        <v>6238026</v>
      </c>
      <c r="B3100">
        <f>Raw_Data!B3100</f>
        <v>45685</v>
      </c>
      <c r="C3100" t="str">
        <f>Raw_Data!C3100</f>
        <v>NOVOLIN 70-30 100 UNIT/ML V</v>
      </c>
      <c r="D3100" t="str">
        <f>Raw_Data!D3100</f>
        <v>169183711</v>
      </c>
      <c r="E3100" t="str">
        <f>Raw_Data!E3100</f>
        <v>GIBBS, JON</v>
      </c>
      <c r="F3100" t="str">
        <f>Raw_Data!F3100</f>
        <v>1700896156</v>
      </c>
      <c r="G3100" t="str">
        <f>Raw_Data!H3100</f>
        <v>0</v>
      </c>
      <c r="H3100">
        <f>IFERROR(VLOOKUP(G3100,Store_Map!$A$2:$I$100,3,FALSE),"")</f>
        <v>0</v>
      </c>
      <c r="I3100">
        <f>IFERROR(VLOOKUP(G3100,Store_Map!$A$2:$I$100,4,FALSE),"")</f>
        <v>0</v>
      </c>
      <c r="J3100">
        <f>IFERROR(VLOOKUP(G3100,Store_Map!$A$2:$I$100,5,FALSE),"")</f>
        <v>0</v>
      </c>
      <c r="K3100">
        <f>IFERROR(VLOOKUP(G3100,Store_Map!$A$2:$I$100,6,FALSE),"")</f>
        <v>0</v>
      </c>
      <c r="L3100">
        <f>IFERROR(VLOOKUP(G3100,Store_Map!$A$2:$I$100,7,FALSE),"")</f>
        <v>0</v>
      </c>
      <c r="M3100">
        <f>IFERROR(VLOOKUP(G3100,Store_Map!$A$2:$I$100,8,FALSE),"")</f>
        <v>0</v>
      </c>
      <c r="N3100">
        <f t="shared" si="432"/>
        <v>0</v>
      </c>
      <c r="O3100" t="str">
        <f t="shared" si="433"/>
        <v>PASS</v>
      </c>
      <c r="P3100" t="str">
        <f t="shared" si="434"/>
        <v>REVIEW</v>
      </c>
      <c r="Q3100" t="str">
        <f t="shared" si="435"/>
        <v>PASS</v>
      </c>
      <c r="R3100" t="str">
        <f t="shared" si="436"/>
        <v>PASS</v>
      </c>
      <c r="S3100" t="str">
        <f t="shared" si="437"/>
        <v>REVIEW</v>
      </c>
      <c r="T3100">
        <f t="shared" si="438"/>
        <v>90</v>
      </c>
      <c r="U3100" t="str">
        <f t="shared" si="439"/>
        <v>Low</v>
      </c>
      <c r="V3100" t="str">
        <f t="shared" si="440"/>
        <v>Invalid NDC</v>
      </c>
    </row>
    <row r="3101" spans="1:22" x14ac:dyDescent="0.3">
      <c r="A3101" t="str">
        <f>Raw_Data!A3101</f>
        <v>6242764</v>
      </c>
      <c r="B3101">
        <f>Raw_Data!B3101</f>
        <v>45685</v>
      </c>
      <c r="C3101" t="str">
        <f>Raw_Data!C3101</f>
        <v>AMLODIPINE BESYLATE 10 MG T</v>
      </c>
      <c r="D3101" t="str">
        <f>Raw_Data!D3101</f>
        <v>69097012815</v>
      </c>
      <c r="E3101" t="str">
        <f>Raw_Data!E3101</f>
        <v>BYNE, EDMUND</v>
      </c>
      <c r="F3101" t="str">
        <f>Raw_Data!F3101</f>
        <v>1033186648</v>
      </c>
      <c r="G3101" t="str">
        <f>Raw_Data!H3101</f>
        <v>0</v>
      </c>
      <c r="H3101">
        <f>IFERROR(VLOOKUP(G3101,Store_Map!$A$2:$I$100,3,FALSE),"")</f>
        <v>0</v>
      </c>
      <c r="I3101">
        <f>IFERROR(VLOOKUP(G3101,Store_Map!$A$2:$I$100,4,FALSE),"")</f>
        <v>0</v>
      </c>
      <c r="J3101">
        <f>IFERROR(VLOOKUP(G3101,Store_Map!$A$2:$I$100,5,FALSE),"")</f>
        <v>0</v>
      </c>
      <c r="K3101">
        <f>IFERROR(VLOOKUP(G3101,Store_Map!$A$2:$I$100,6,FALSE),"")</f>
        <v>0</v>
      </c>
      <c r="L3101">
        <f>IFERROR(VLOOKUP(G3101,Store_Map!$A$2:$I$100,7,FALSE),"")</f>
        <v>0</v>
      </c>
      <c r="M3101">
        <f>IFERROR(VLOOKUP(G3101,Store_Map!$A$2:$I$100,8,FALSE),"")</f>
        <v>0</v>
      </c>
      <c r="N3101">
        <f t="shared" si="432"/>
        <v>0</v>
      </c>
      <c r="O3101" t="str">
        <f t="shared" si="433"/>
        <v>PASS</v>
      </c>
      <c r="P3101" t="str">
        <f t="shared" si="434"/>
        <v>PASS</v>
      </c>
      <c r="Q3101" t="str">
        <f t="shared" si="435"/>
        <v>PASS</v>
      </c>
      <c r="R3101" t="str">
        <f t="shared" si="436"/>
        <v>PASS</v>
      </c>
      <c r="S3101" t="str">
        <f t="shared" si="437"/>
        <v>PASS</v>
      </c>
      <c r="T3101">
        <f t="shared" si="438"/>
        <v>100</v>
      </c>
      <c r="U3101" t="str">
        <f t="shared" si="439"/>
        <v>Low</v>
      </c>
      <c r="V3101" t="str">
        <f t="shared" si="440"/>
        <v>Clean</v>
      </c>
    </row>
    <row r="3102" spans="1:22" x14ac:dyDescent="0.3">
      <c r="A3102" t="str">
        <f>Raw_Data!A3102</f>
        <v>6248699</v>
      </c>
      <c r="B3102">
        <f>Raw_Data!B3102</f>
        <v>45685</v>
      </c>
      <c r="C3102" t="str">
        <f>Raw_Data!C3102</f>
        <v>OMEPRAZOLE DR 20 MG CAPSULE</v>
      </c>
      <c r="D3102" t="str">
        <f>Raw_Data!D3102</f>
        <v>68382041205</v>
      </c>
      <c r="E3102" t="str">
        <f>Raw_Data!E3102</f>
        <v>BYNE, EDMUND</v>
      </c>
      <c r="F3102" t="str">
        <f>Raw_Data!F3102</f>
        <v>1033186648</v>
      </c>
      <c r="G3102" t="str">
        <f>Raw_Data!H3102</f>
        <v>0</v>
      </c>
      <c r="H3102">
        <f>IFERROR(VLOOKUP(G3102,Store_Map!$A$2:$I$100,3,FALSE),"")</f>
        <v>0</v>
      </c>
      <c r="I3102">
        <f>IFERROR(VLOOKUP(G3102,Store_Map!$A$2:$I$100,4,FALSE),"")</f>
        <v>0</v>
      </c>
      <c r="J3102">
        <f>IFERROR(VLOOKUP(G3102,Store_Map!$A$2:$I$100,5,FALSE),"")</f>
        <v>0</v>
      </c>
      <c r="K3102">
        <f>IFERROR(VLOOKUP(G3102,Store_Map!$A$2:$I$100,6,FALSE),"")</f>
        <v>0</v>
      </c>
      <c r="L3102">
        <f>IFERROR(VLOOKUP(G3102,Store_Map!$A$2:$I$100,7,FALSE),"")</f>
        <v>0</v>
      </c>
      <c r="M3102">
        <f>IFERROR(VLOOKUP(G3102,Store_Map!$A$2:$I$100,8,FALSE),"")</f>
        <v>0</v>
      </c>
      <c r="N3102">
        <f t="shared" si="432"/>
        <v>0</v>
      </c>
      <c r="O3102" t="str">
        <f t="shared" si="433"/>
        <v>PASS</v>
      </c>
      <c r="P3102" t="str">
        <f t="shared" si="434"/>
        <v>PASS</v>
      </c>
      <c r="Q3102" t="str">
        <f t="shared" si="435"/>
        <v>PASS</v>
      </c>
      <c r="R3102" t="str">
        <f t="shared" si="436"/>
        <v>PASS</v>
      </c>
      <c r="S3102" t="str">
        <f t="shared" si="437"/>
        <v>PASS</v>
      </c>
      <c r="T3102">
        <f t="shared" si="438"/>
        <v>100</v>
      </c>
      <c r="U3102" t="str">
        <f t="shared" si="439"/>
        <v>Low</v>
      </c>
      <c r="V3102" t="str">
        <f t="shared" si="440"/>
        <v>Clean</v>
      </c>
    </row>
    <row r="3103" spans="1:22" x14ac:dyDescent="0.3">
      <c r="A3103" t="str">
        <f>Raw_Data!A3103</f>
        <v>6248925</v>
      </c>
      <c r="B3103">
        <f>Raw_Data!B3103</f>
        <v>45685</v>
      </c>
      <c r="C3103" t="str">
        <f>Raw_Data!C3103</f>
        <v>MONTELUKAST SOD 10 MG TABLE</v>
      </c>
      <c r="D3103" t="str">
        <f>Raw_Data!D3103</f>
        <v>13668008105</v>
      </c>
      <c r="E3103" t="str">
        <f>Raw_Data!E3103</f>
        <v>BYNE, EDMUND</v>
      </c>
      <c r="F3103" t="str">
        <f>Raw_Data!F3103</f>
        <v>1033186648</v>
      </c>
      <c r="G3103" t="str">
        <f>Raw_Data!H3103</f>
        <v>0</v>
      </c>
      <c r="H3103">
        <f>IFERROR(VLOOKUP(G3103,Store_Map!$A$2:$I$100,3,FALSE),"")</f>
        <v>0</v>
      </c>
      <c r="I3103">
        <f>IFERROR(VLOOKUP(G3103,Store_Map!$A$2:$I$100,4,FALSE),"")</f>
        <v>0</v>
      </c>
      <c r="J3103">
        <f>IFERROR(VLOOKUP(G3103,Store_Map!$A$2:$I$100,5,FALSE),"")</f>
        <v>0</v>
      </c>
      <c r="K3103">
        <f>IFERROR(VLOOKUP(G3103,Store_Map!$A$2:$I$100,6,FALSE),"")</f>
        <v>0</v>
      </c>
      <c r="L3103">
        <f>IFERROR(VLOOKUP(G3103,Store_Map!$A$2:$I$100,7,FALSE),"")</f>
        <v>0</v>
      </c>
      <c r="M3103">
        <f>IFERROR(VLOOKUP(G3103,Store_Map!$A$2:$I$100,8,FALSE),"")</f>
        <v>0</v>
      </c>
      <c r="N3103">
        <f t="shared" si="432"/>
        <v>0</v>
      </c>
      <c r="O3103" t="str">
        <f t="shared" si="433"/>
        <v>PASS</v>
      </c>
      <c r="P3103" t="str">
        <f t="shared" si="434"/>
        <v>PASS</v>
      </c>
      <c r="Q3103" t="str">
        <f t="shared" si="435"/>
        <v>PASS</v>
      </c>
      <c r="R3103" t="str">
        <f t="shared" si="436"/>
        <v>PASS</v>
      </c>
      <c r="S3103" t="str">
        <f t="shared" si="437"/>
        <v>PASS</v>
      </c>
      <c r="T3103">
        <f t="shared" si="438"/>
        <v>100</v>
      </c>
      <c r="U3103" t="str">
        <f t="shared" si="439"/>
        <v>Low</v>
      </c>
      <c r="V3103" t="str">
        <f t="shared" si="440"/>
        <v>Clean</v>
      </c>
    </row>
    <row r="3104" spans="1:22" x14ac:dyDescent="0.3">
      <c r="A3104" t="str">
        <f>Raw_Data!A3104</f>
        <v>6248700</v>
      </c>
      <c r="B3104">
        <f>Raw_Data!B3104</f>
        <v>45685</v>
      </c>
      <c r="C3104" t="str">
        <f>Raw_Data!C3104</f>
        <v>ROFLUMILAST 500 MCG TABLET</v>
      </c>
      <c r="D3104" t="str">
        <f>Raw_Data!D3104</f>
        <v>59651027590</v>
      </c>
      <c r="E3104" t="str">
        <f>Raw_Data!E3104</f>
        <v>BYNE, EDMUND</v>
      </c>
      <c r="F3104" t="str">
        <f>Raw_Data!F3104</f>
        <v>1033186648</v>
      </c>
      <c r="G3104" t="str">
        <f>Raw_Data!H3104</f>
        <v>0</v>
      </c>
      <c r="H3104">
        <f>IFERROR(VLOOKUP(G3104,Store_Map!$A$2:$I$100,3,FALSE),"")</f>
        <v>0</v>
      </c>
      <c r="I3104">
        <f>IFERROR(VLOOKUP(G3104,Store_Map!$A$2:$I$100,4,FALSE),"")</f>
        <v>0</v>
      </c>
      <c r="J3104">
        <f>IFERROR(VLOOKUP(G3104,Store_Map!$A$2:$I$100,5,FALSE),"")</f>
        <v>0</v>
      </c>
      <c r="K3104">
        <f>IFERROR(VLOOKUP(G3104,Store_Map!$A$2:$I$100,6,FALSE),"")</f>
        <v>0</v>
      </c>
      <c r="L3104">
        <f>IFERROR(VLOOKUP(G3104,Store_Map!$A$2:$I$100,7,FALSE),"")</f>
        <v>0</v>
      </c>
      <c r="M3104">
        <f>IFERROR(VLOOKUP(G3104,Store_Map!$A$2:$I$100,8,FALSE),"")</f>
        <v>0</v>
      </c>
      <c r="N3104">
        <f t="shared" si="432"/>
        <v>0</v>
      </c>
      <c r="O3104" t="str">
        <f t="shared" si="433"/>
        <v>PASS</v>
      </c>
      <c r="P3104" t="str">
        <f t="shared" si="434"/>
        <v>PASS</v>
      </c>
      <c r="Q3104" t="str">
        <f t="shared" si="435"/>
        <v>PASS</v>
      </c>
      <c r="R3104" t="str">
        <f t="shared" si="436"/>
        <v>PASS</v>
      </c>
      <c r="S3104" t="str">
        <f t="shared" si="437"/>
        <v>PASS</v>
      </c>
      <c r="T3104">
        <f t="shared" si="438"/>
        <v>100</v>
      </c>
      <c r="U3104" t="str">
        <f t="shared" si="439"/>
        <v>Low</v>
      </c>
      <c r="V3104" t="str">
        <f t="shared" si="440"/>
        <v>Clean</v>
      </c>
    </row>
    <row r="3105" spans="1:22" x14ac:dyDescent="0.3">
      <c r="A3105" t="str">
        <f>Raw_Data!A3105</f>
        <v>6244711</v>
      </c>
      <c r="B3105">
        <f>Raw_Data!B3105</f>
        <v>45685</v>
      </c>
      <c r="C3105" t="str">
        <f>Raw_Data!C3105</f>
        <v>SPIRIVA 18 MCG CP-HANDIHALE</v>
      </c>
      <c r="D3105" t="str">
        <f>Raw_Data!D3105</f>
        <v>597007541</v>
      </c>
      <c r="E3105" t="str">
        <f>Raw_Data!E3105</f>
        <v>BYNE, EDMUND</v>
      </c>
      <c r="F3105" t="str">
        <f>Raw_Data!F3105</f>
        <v>1033186648</v>
      </c>
      <c r="G3105" t="str">
        <f>Raw_Data!H3105</f>
        <v>0</v>
      </c>
      <c r="H3105">
        <f>IFERROR(VLOOKUP(G3105,Store_Map!$A$2:$I$100,3,FALSE),"")</f>
        <v>0</v>
      </c>
      <c r="I3105">
        <f>IFERROR(VLOOKUP(G3105,Store_Map!$A$2:$I$100,4,FALSE),"")</f>
        <v>0</v>
      </c>
      <c r="J3105">
        <f>IFERROR(VLOOKUP(G3105,Store_Map!$A$2:$I$100,5,FALSE),"")</f>
        <v>0</v>
      </c>
      <c r="K3105">
        <f>IFERROR(VLOOKUP(G3105,Store_Map!$A$2:$I$100,6,FALSE),"")</f>
        <v>0</v>
      </c>
      <c r="L3105">
        <f>IFERROR(VLOOKUP(G3105,Store_Map!$A$2:$I$100,7,FALSE),"")</f>
        <v>0</v>
      </c>
      <c r="M3105">
        <f>IFERROR(VLOOKUP(G3105,Store_Map!$A$2:$I$100,8,FALSE),"")</f>
        <v>0</v>
      </c>
      <c r="N3105">
        <f t="shared" si="432"/>
        <v>0</v>
      </c>
      <c r="O3105" t="str">
        <f t="shared" si="433"/>
        <v>PASS</v>
      </c>
      <c r="P3105" t="str">
        <f t="shared" si="434"/>
        <v>REVIEW</v>
      </c>
      <c r="Q3105" t="str">
        <f t="shared" si="435"/>
        <v>PASS</v>
      </c>
      <c r="R3105" t="str">
        <f t="shared" si="436"/>
        <v>PASS</v>
      </c>
      <c r="S3105" t="str">
        <f t="shared" si="437"/>
        <v>REVIEW</v>
      </c>
      <c r="T3105">
        <f t="shared" si="438"/>
        <v>90</v>
      </c>
      <c r="U3105" t="str">
        <f t="shared" si="439"/>
        <v>Low</v>
      </c>
      <c r="V3105" t="str">
        <f t="shared" si="440"/>
        <v>Invalid NDC</v>
      </c>
    </row>
    <row r="3106" spans="1:22" x14ac:dyDescent="0.3">
      <c r="A3106" t="str">
        <f>Raw_Data!A3106</f>
        <v>6253026</v>
      </c>
      <c r="B3106">
        <f>Raw_Data!B3106</f>
        <v>45685</v>
      </c>
      <c r="C3106" t="str">
        <f>Raw_Data!C3106</f>
        <v>UNIFINE PENTIPS 6MM 31G</v>
      </c>
      <c r="D3106" t="str">
        <f>Raw_Data!D3106</f>
        <v>8470359001</v>
      </c>
      <c r="E3106" t="str">
        <f>Raw_Data!E3106</f>
        <v>YASIN, NURA</v>
      </c>
      <c r="F3106" t="str">
        <f>Raw_Data!F3106</f>
        <v>1265518567</v>
      </c>
      <c r="G3106" t="str">
        <f>Raw_Data!H3106</f>
        <v>0</v>
      </c>
      <c r="H3106">
        <f>IFERROR(VLOOKUP(G3106,Store_Map!$A$2:$I$100,3,FALSE),"")</f>
        <v>0</v>
      </c>
      <c r="I3106">
        <f>IFERROR(VLOOKUP(G3106,Store_Map!$A$2:$I$100,4,FALSE),"")</f>
        <v>0</v>
      </c>
      <c r="J3106">
        <f>IFERROR(VLOOKUP(G3106,Store_Map!$A$2:$I$100,5,FALSE),"")</f>
        <v>0</v>
      </c>
      <c r="K3106">
        <f>IFERROR(VLOOKUP(G3106,Store_Map!$A$2:$I$100,6,FALSE),"")</f>
        <v>0</v>
      </c>
      <c r="L3106">
        <f>IFERROR(VLOOKUP(G3106,Store_Map!$A$2:$I$100,7,FALSE),"")</f>
        <v>0</v>
      </c>
      <c r="M3106">
        <f>IFERROR(VLOOKUP(G3106,Store_Map!$A$2:$I$100,8,FALSE),"")</f>
        <v>0</v>
      </c>
      <c r="N3106">
        <f t="shared" si="432"/>
        <v>0</v>
      </c>
      <c r="O3106" t="str">
        <f t="shared" si="433"/>
        <v>PASS</v>
      </c>
      <c r="P3106" t="str">
        <f t="shared" si="434"/>
        <v>PASS</v>
      </c>
      <c r="Q3106" t="str">
        <f t="shared" si="435"/>
        <v>PASS</v>
      </c>
      <c r="R3106" t="str">
        <f t="shared" si="436"/>
        <v>PASS</v>
      </c>
      <c r="S3106" t="str">
        <f t="shared" si="437"/>
        <v>PASS</v>
      </c>
      <c r="T3106">
        <f t="shared" si="438"/>
        <v>100</v>
      </c>
      <c r="U3106" t="str">
        <f t="shared" si="439"/>
        <v>Low</v>
      </c>
      <c r="V3106" t="str">
        <f t="shared" si="440"/>
        <v>Clean</v>
      </c>
    </row>
    <row r="3107" spans="1:22" x14ac:dyDescent="0.3">
      <c r="A3107" t="str">
        <f>Raw_Data!A3107</f>
        <v>6253027</v>
      </c>
      <c r="B3107">
        <f>Raw_Data!B3107</f>
        <v>45685</v>
      </c>
      <c r="C3107" t="str">
        <f>Raw_Data!C3107</f>
        <v>LANTUS SOLOSTAR 100 UNIT/ML</v>
      </c>
      <c r="D3107" t="str">
        <f>Raw_Data!D3107</f>
        <v>88221905</v>
      </c>
      <c r="E3107" t="str">
        <f>Raw_Data!E3107</f>
        <v>YASIN, NURA</v>
      </c>
      <c r="F3107" t="str">
        <f>Raw_Data!F3107</f>
        <v>1265518567</v>
      </c>
      <c r="G3107" t="str">
        <f>Raw_Data!H3107</f>
        <v>0</v>
      </c>
      <c r="H3107">
        <f>IFERROR(VLOOKUP(G3107,Store_Map!$A$2:$I$100,3,FALSE),"")</f>
        <v>0</v>
      </c>
      <c r="I3107">
        <f>IFERROR(VLOOKUP(G3107,Store_Map!$A$2:$I$100,4,FALSE),"")</f>
        <v>0</v>
      </c>
      <c r="J3107">
        <f>IFERROR(VLOOKUP(G3107,Store_Map!$A$2:$I$100,5,FALSE),"")</f>
        <v>0</v>
      </c>
      <c r="K3107">
        <f>IFERROR(VLOOKUP(G3107,Store_Map!$A$2:$I$100,6,FALSE),"")</f>
        <v>0</v>
      </c>
      <c r="L3107">
        <f>IFERROR(VLOOKUP(G3107,Store_Map!$A$2:$I$100,7,FALSE),"")</f>
        <v>0</v>
      </c>
      <c r="M3107">
        <f>IFERROR(VLOOKUP(G3107,Store_Map!$A$2:$I$100,8,FALSE),"")</f>
        <v>0</v>
      </c>
      <c r="N3107">
        <f t="shared" si="432"/>
        <v>0</v>
      </c>
      <c r="O3107" t="str">
        <f t="shared" si="433"/>
        <v>PASS</v>
      </c>
      <c r="P3107" t="str">
        <f t="shared" si="434"/>
        <v>REVIEW</v>
      </c>
      <c r="Q3107" t="str">
        <f t="shared" si="435"/>
        <v>PASS</v>
      </c>
      <c r="R3107" t="str">
        <f t="shared" si="436"/>
        <v>PASS</v>
      </c>
      <c r="S3107" t="str">
        <f t="shared" si="437"/>
        <v>REVIEW</v>
      </c>
      <c r="T3107">
        <f t="shared" si="438"/>
        <v>90</v>
      </c>
      <c r="U3107" t="str">
        <f t="shared" si="439"/>
        <v>Low</v>
      </c>
      <c r="V3107" t="str">
        <f t="shared" si="440"/>
        <v>Invalid NDC</v>
      </c>
    </row>
    <row r="3108" spans="1:22" x14ac:dyDescent="0.3">
      <c r="A3108" t="str">
        <f>Raw_Data!A3108</f>
        <v>6253028</v>
      </c>
      <c r="B3108">
        <f>Raw_Data!B3108</f>
        <v>45685</v>
      </c>
      <c r="C3108" t="str">
        <f>Raw_Data!C3108</f>
        <v>PRAZOSIN 1 MG CAPSULE</v>
      </c>
      <c r="D3108" t="str">
        <f>Raw_Data!D3108</f>
        <v>378110101</v>
      </c>
      <c r="E3108" t="str">
        <f>Raw_Data!E3108</f>
        <v>STEINER, DAVID</v>
      </c>
      <c r="F3108" t="str">
        <f>Raw_Data!F3108</f>
        <v>1972508802</v>
      </c>
      <c r="G3108" t="str">
        <f>Raw_Data!H3108</f>
        <v>0</v>
      </c>
      <c r="H3108">
        <f>IFERROR(VLOOKUP(G3108,Store_Map!$A$2:$I$100,3,FALSE),"")</f>
        <v>0</v>
      </c>
      <c r="I3108">
        <f>IFERROR(VLOOKUP(G3108,Store_Map!$A$2:$I$100,4,FALSE),"")</f>
        <v>0</v>
      </c>
      <c r="J3108">
        <f>IFERROR(VLOOKUP(G3108,Store_Map!$A$2:$I$100,5,FALSE),"")</f>
        <v>0</v>
      </c>
      <c r="K3108">
        <f>IFERROR(VLOOKUP(G3108,Store_Map!$A$2:$I$100,6,FALSE),"")</f>
        <v>0</v>
      </c>
      <c r="L3108">
        <f>IFERROR(VLOOKUP(G3108,Store_Map!$A$2:$I$100,7,FALSE),"")</f>
        <v>0</v>
      </c>
      <c r="M3108">
        <f>IFERROR(VLOOKUP(G3108,Store_Map!$A$2:$I$100,8,FALSE),"")</f>
        <v>0</v>
      </c>
      <c r="N3108">
        <f t="shared" si="432"/>
        <v>0</v>
      </c>
      <c r="O3108" t="str">
        <f t="shared" si="433"/>
        <v>PASS</v>
      </c>
      <c r="P3108" t="str">
        <f t="shared" si="434"/>
        <v>REVIEW</v>
      </c>
      <c r="Q3108" t="str">
        <f t="shared" si="435"/>
        <v>PASS</v>
      </c>
      <c r="R3108" t="str">
        <f t="shared" si="436"/>
        <v>PASS</v>
      </c>
      <c r="S3108" t="str">
        <f t="shared" si="437"/>
        <v>REVIEW</v>
      </c>
      <c r="T3108">
        <f t="shared" si="438"/>
        <v>90</v>
      </c>
      <c r="U3108" t="str">
        <f t="shared" si="439"/>
        <v>Low</v>
      </c>
      <c r="V3108" t="str">
        <f t="shared" si="440"/>
        <v>Invalid NDC</v>
      </c>
    </row>
    <row r="3109" spans="1:22" x14ac:dyDescent="0.3">
      <c r="A3109" t="str">
        <f>Raw_Data!A3109</f>
        <v>6253030</v>
      </c>
      <c r="B3109">
        <f>Raw_Data!B3109</f>
        <v>45685</v>
      </c>
      <c r="C3109" t="str">
        <f>Raw_Data!C3109</f>
        <v>GLIPIZIDE 5 MG TABLET</v>
      </c>
      <c r="D3109" t="str">
        <f>Raw_Data!D3109</f>
        <v>60505014101</v>
      </c>
      <c r="E3109" t="str">
        <f>Raw_Data!E3109</f>
        <v>STERETT, ERIC</v>
      </c>
      <c r="F3109" t="str">
        <f>Raw_Data!F3109</f>
        <v>1699099853</v>
      </c>
      <c r="G3109" t="str">
        <f>Raw_Data!H3109</f>
        <v>0</v>
      </c>
      <c r="H3109">
        <f>IFERROR(VLOOKUP(G3109,Store_Map!$A$2:$I$100,3,FALSE),"")</f>
        <v>0</v>
      </c>
      <c r="I3109">
        <f>IFERROR(VLOOKUP(G3109,Store_Map!$A$2:$I$100,4,FALSE),"")</f>
        <v>0</v>
      </c>
      <c r="J3109">
        <f>IFERROR(VLOOKUP(G3109,Store_Map!$A$2:$I$100,5,FALSE),"")</f>
        <v>0</v>
      </c>
      <c r="K3109">
        <f>IFERROR(VLOOKUP(G3109,Store_Map!$A$2:$I$100,6,FALSE),"")</f>
        <v>0</v>
      </c>
      <c r="L3109">
        <f>IFERROR(VLOOKUP(G3109,Store_Map!$A$2:$I$100,7,FALSE),"")</f>
        <v>0</v>
      </c>
      <c r="M3109">
        <f>IFERROR(VLOOKUP(G3109,Store_Map!$A$2:$I$100,8,FALSE),"")</f>
        <v>0</v>
      </c>
      <c r="N3109">
        <f t="shared" si="432"/>
        <v>0</v>
      </c>
      <c r="O3109" t="str">
        <f t="shared" si="433"/>
        <v>PASS</v>
      </c>
      <c r="P3109" t="str">
        <f t="shared" si="434"/>
        <v>PASS</v>
      </c>
      <c r="Q3109" t="str">
        <f t="shared" si="435"/>
        <v>PASS</v>
      </c>
      <c r="R3109" t="str">
        <f t="shared" si="436"/>
        <v>PASS</v>
      </c>
      <c r="S3109" t="str">
        <f t="shared" si="437"/>
        <v>PASS</v>
      </c>
      <c r="T3109">
        <f t="shared" si="438"/>
        <v>100</v>
      </c>
      <c r="U3109" t="str">
        <f t="shared" si="439"/>
        <v>Low</v>
      </c>
      <c r="V3109" t="str">
        <f t="shared" si="440"/>
        <v>Clean</v>
      </c>
    </row>
    <row r="3110" spans="1:22" x14ac:dyDescent="0.3">
      <c r="A3110" t="str">
        <f>Raw_Data!A3110</f>
        <v>6253031</v>
      </c>
      <c r="B3110">
        <f>Raw_Data!B3110</f>
        <v>45685</v>
      </c>
      <c r="C3110" t="str">
        <f>Raw_Data!C3110</f>
        <v>ESCITALOPRAM 20 MG TABLET</v>
      </c>
      <c r="D3110" t="str">
        <f>Raw_Data!D3110</f>
        <v>65862037501</v>
      </c>
      <c r="E3110" t="str">
        <f>Raw_Data!E3110</f>
        <v>BYNE, EDMUND</v>
      </c>
      <c r="F3110" t="str">
        <f>Raw_Data!F3110</f>
        <v>1033186648</v>
      </c>
      <c r="G3110" t="str">
        <f>Raw_Data!H3110</f>
        <v>0</v>
      </c>
      <c r="H3110">
        <f>IFERROR(VLOOKUP(G3110,Store_Map!$A$2:$I$100,3,FALSE),"")</f>
        <v>0</v>
      </c>
      <c r="I3110">
        <f>IFERROR(VLOOKUP(G3110,Store_Map!$A$2:$I$100,4,FALSE),"")</f>
        <v>0</v>
      </c>
      <c r="J3110">
        <f>IFERROR(VLOOKUP(G3110,Store_Map!$A$2:$I$100,5,FALSE),"")</f>
        <v>0</v>
      </c>
      <c r="K3110">
        <f>IFERROR(VLOOKUP(G3110,Store_Map!$A$2:$I$100,6,FALSE),"")</f>
        <v>0</v>
      </c>
      <c r="L3110">
        <f>IFERROR(VLOOKUP(G3110,Store_Map!$A$2:$I$100,7,FALSE),"")</f>
        <v>0</v>
      </c>
      <c r="M3110">
        <f>IFERROR(VLOOKUP(G3110,Store_Map!$A$2:$I$100,8,FALSE),"")</f>
        <v>0</v>
      </c>
      <c r="N3110">
        <f t="shared" si="432"/>
        <v>0</v>
      </c>
      <c r="O3110" t="str">
        <f t="shared" si="433"/>
        <v>PASS</v>
      </c>
      <c r="P3110" t="str">
        <f t="shared" si="434"/>
        <v>PASS</v>
      </c>
      <c r="Q3110" t="str">
        <f t="shared" si="435"/>
        <v>PASS</v>
      </c>
      <c r="R3110" t="str">
        <f t="shared" si="436"/>
        <v>PASS</v>
      </c>
      <c r="S3110" t="str">
        <f t="shared" si="437"/>
        <v>PASS</v>
      </c>
      <c r="T3110">
        <f t="shared" si="438"/>
        <v>100</v>
      </c>
      <c r="U3110" t="str">
        <f t="shared" si="439"/>
        <v>Low</v>
      </c>
      <c r="V3110" t="str">
        <f t="shared" si="440"/>
        <v>Clean</v>
      </c>
    </row>
    <row r="3111" spans="1:22" x14ac:dyDescent="0.3">
      <c r="A3111" t="str">
        <f>Raw_Data!A3111</f>
        <v>6253032</v>
      </c>
      <c r="B3111">
        <f>Raw_Data!B3111</f>
        <v>45685</v>
      </c>
      <c r="C3111" t="str">
        <f>Raw_Data!C3111</f>
        <v>JANUVIA 100 MG TABLET</v>
      </c>
      <c r="D3111" t="str">
        <f>Raw_Data!D3111</f>
        <v>6027754</v>
      </c>
      <c r="E3111" t="str">
        <f>Raw_Data!E3111</f>
        <v>YASIN, NURA</v>
      </c>
      <c r="F3111" t="str">
        <f>Raw_Data!F3111</f>
        <v>1265518567</v>
      </c>
      <c r="G3111" t="str">
        <f>Raw_Data!H3111</f>
        <v>0</v>
      </c>
      <c r="H3111">
        <f>IFERROR(VLOOKUP(G3111,Store_Map!$A$2:$I$100,3,FALSE),"")</f>
        <v>0</v>
      </c>
      <c r="I3111">
        <f>IFERROR(VLOOKUP(G3111,Store_Map!$A$2:$I$100,4,FALSE),"")</f>
        <v>0</v>
      </c>
      <c r="J3111">
        <f>IFERROR(VLOOKUP(G3111,Store_Map!$A$2:$I$100,5,FALSE),"")</f>
        <v>0</v>
      </c>
      <c r="K3111">
        <f>IFERROR(VLOOKUP(G3111,Store_Map!$A$2:$I$100,6,FALSE),"")</f>
        <v>0</v>
      </c>
      <c r="L3111">
        <f>IFERROR(VLOOKUP(G3111,Store_Map!$A$2:$I$100,7,FALSE),"")</f>
        <v>0</v>
      </c>
      <c r="M3111">
        <f>IFERROR(VLOOKUP(G3111,Store_Map!$A$2:$I$100,8,FALSE),"")</f>
        <v>0</v>
      </c>
      <c r="N3111">
        <f t="shared" si="432"/>
        <v>0</v>
      </c>
      <c r="O3111" t="str">
        <f t="shared" si="433"/>
        <v>PASS</v>
      </c>
      <c r="P3111" t="str">
        <f t="shared" si="434"/>
        <v>REVIEW</v>
      </c>
      <c r="Q3111" t="str">
        <f t="shared" si="435"/>
        <v>PASS</v>
      </c>
      <c r="R3111" t="str">
        <f t="shared" si="436"/>
        <v>PASS</v>
      </c>
      <c r="S3111" t="str">
        <f t="shared" si="437"/>
        <v>REVIEW</v>
      </c>
      <c r="T3111">
        <f t="shared" si="438"/>
        <v>90</v>
      </c>
      <c r="U3111" t="str">
        <f t="shared" si="439"/>
        <v>Low</v>
      </c>
      <c r="V3111" t="str">
        <f t="shared" si="440"/>
        <v>Invalid NDC</v>
      </c>
    </row>
    <row r="3112" spans="1:22" x14ac:dyDescent="0.3">
      <c r="A3112" t="str">
        <f>Raw_Data!A3112</f>
        <v>6253033</v>
      </c>
      <c r="B3112">
        <f>Raw_Data!B3112</f>
        <v>45685</v>
      </c>
      <c r="C3112" t="str">
        <f>Raw_Data!C3112</f>
        <v>METFORMIN HCL 500 MG TABLET</v>
      </c>
      <c r="D3112" t="str">
        <f>Raw_Data!D3112</f>
        <v>68382075805</v>
      </c>
      <c r="E3112" t="str">
        <f>Raw_Data!E3112</f>
        <v>AKHTAR, MARIAM</v>
      </c>
      <c r="F3112" t="str">
        <f>Raw_Data!F3112</f>
        <v>1780024596</v>
      </c>
      <c r="G3112" t="str">
        <f>Raw_Data!H3112</f>
        <v>0</v>
      </c>
      <c r="H3112">
        <f>IFERROR(VLOOKUP(G3112,Store_Map!$A$2:$I$100,3,FALSE),"")</f>
        <v>0</v>
      </c>
      <c r="I3112">
        <f>IFERROR(VLOOKUP(G3112,Store_Map!$A$2:$I$100,4,FALSE),"")</f>
        <v>0</v>
      </c>
      <c r="J3112">
        <f>IFERROR(VLOOKUP(G3112,Store_Map!$A$2:$I$100,5,FALSE),"")</f>
        <v>0</v>
      </c>
      <c r="K3112">
        <f>IFERROR(VLOOKUP(G3112,Store_Map!$A$2:$I$100,6,FALSE),"")</f>
        <v>0</v>
      </c>
      <c r="L3112">
        <f>IFERROR(VLOOKUP(G3112,Store_Map!$A$2:$I$100,7,FALSE),"")</f>
        <v>0</v>
      </c>
      <c r="M3112">
        <f>IFERROR(VLOOKUP(G3112,Store_Map!$A$2:$I$100,8,FALSE),"")</f>
        <v>0</v>
      </c>
      <c r="N3112">
        <f t="shared" si="432"/>
        <v>0</v>
      </c>
      <c r="O3112" t="str">
        <f t="shared" si="433"/>
        <v>PASS</v>
      </c>
      <c r="P3112" t="str">
        <f t="shared" si="434"/>
        <v>PASS</v>
      </c>
      <c r="Q3112" t="str">
        <f t="shared" si="435"/>
        <v>PASS</v>
      </c>
      <c r="R3112" t="str">
        <f t="shared" si="436"/>
        <v>PASS</v>
      </c>
      <c r="S3112" t="str">
        <f t="shared" si="437"/>
        <v>PASS</v>
      </c>
      <c r="T3112">
        <f t="shared" si="438"/>
        <v>100</v>
      </c>
      <c r="U3112" t="str">
        <f t="shared" si="439"/>
        <v>Low</v>
      </c>
      <c r="V3112" t="str">
        <f t="shared" si="440"/>
        <v>Clean</v>
      </c>
    </row>
    <row r="3113" spans="1:22" x14ac:dyDescent="0.3">
      <c r="A3113" t="str">
        <f>Raw_Data!A3113</f>
        <v>6240917</v>
      </c>
      <c r="B3113">
        <f>Raw_Data!B3113</f>
        <v>45685</v>
      </c>
      <c r="C3113" t="str">
        <f>Raw_Data!C3113</f>
        <v>AMLODIPINE BESYLATE 10 MG T</v>
      </c>
      <c r="D3113" t="str">
        <f>Raw_Data!D3113</f>
        <v>29300039810</v>
      </c>
      <c r="E3113" t="str">
        <f>Raw_Data!E3113</f>
        <v>YASIN, NURA</v>
      </c>
      <c r="F3113" t="str">
        <f>Raw_Data!F3113</f>
        <v>1265518567</v>
      </c>
      <c r="G3113" t="str">
        <f>Raw_Data!H3113</f>
        <v>0</v>
      </c>
      <c r="H3113">
        <f>IFERROR(VLOOKUP(G3113,Store_Map!$A$2:$I$100,3,FALSE),"")</f>
        <v>0</v>
      </c>
      <c r="I3113">
        <f>IFERROR(VLOOKUP(G3113,Store_Map!$A$2:$I$100,4,FALSE),"")</f>
        <v>0</v>
      </c>
      <c r="J3113">
        <f>IFERROR(VLOOKUP(G3113,Store_Map!$A$2:$I$100,5,FALSE),"")</f>
        <v>0</v>
      </c>
      <c r="K3113">
        <f>IFERROR(VLOOKUP(G3113,Store_Map!$A$2:$I$100,6,FALSE),"")</f>
        <v>0</v>
      </c>
      <c r="L3113">
        <f>IFERROR(VLOOKUP(G3113,Store_Map!$A$2:$I$100,7,FALSE),"")</f>
        <v>0</v>
      </c>
      <c r="M3113">
        <f>IFERROR(VLOOKUP(G3113,Store_Map!$A$2:$I$100,8,FALSE),"")</f>
        <v>0</v>
      </c>
      <c r="N3113">
        <f t="shared" si="432"/>
        <v>0</v>
      </c>
      <c r="O3113" t="str">
        <f t="shared" si="433"/>
        <v>PASS</v>
      </c>
      <c r="P3113" t="str">
        <f t="shared" si="434"/>
        <v>PASS</v>
      </c>
      <c r="Q3113" t="str">
        <f t="shared" si="435"/>
        <v>PASS</v>
      </c>
      <c r="R3113" t="str">
        <f t="shared" si="436"/>
        <v>PASS</v>
      </c>
      <c r="S3113" t="str">
        <f t="shared" si="437"/>
        <v>PASS</v>
      </c>
      <c r="T3113">
        <f t="shared" si="438"/>
        <v>100</v>
      </c>
      <c r="U3113" t="str">
        <f t="shared" si="439"/>
        <v>Low</v>
      </c>
      <c r="V3113" t="str">
        <f t="shared" si="440"/>
        <v>Clean</v>
      </c>
    </row>
    <row r="3114" spans="1:22" x14ac:dyDescent="0.3">
      <c r="A3114" t="str">
        <f>Raw_Data!A3114</f>
        <v>6240919</v>
      </c>
      <c r="B3114">
        <f>Raw_Data!B3114</f>
        <v>45685</v>
      </c>
      <c r="C3114" t="str">
        <f>Raw_Data!C3114</f>
        <v>LOSARTAN POTASSIUM 50 MG TA</v>
      </c>
      <c r="D3114" t="str">
        <f>Raw_Data!D3114</f>
        <v>65862020299</v>
      </c>
      <c r="E3114" t="str">
        <f>Raw_Data!E3114</f>
        <v>YASIN, NURA</v>
      </c>
      <c r="F3114" t="str">
        <f>Raw_Data!F3114</f>
        <v>1265518567</v>
      </c>
      <c r="G3114" t="str">
        <f>Raw_Data!H3114</f>
        <v>0</v>
      </c>
      <c r="H3114">
        <f>IFERROR(VLOOKUP(G3114,Store_Map!$A$2:$I$100,3,FALSE),"")</f>
        <v>0</v>
      </c>
      <c r="I3114">
        <f>IFERROR(VLOOKUP(G3114,Store_Map!$A$2:$I$100,4,FALSE),"")</f>
        <v>0</v>
      </c>
      <c r="J3114">
        <f>IFERROR(VLOOKUP(G3114,Store_Map!$A$2:$I$100,5,FALSE),"")</f>
        <v>0</v>
      </c>
      <c r="K3114">
        <f>IFERROR(VLOOKUP(G3114,Store_Map!$A$2:$I$100,6,FALSE),"")</f>
        <v>0</v>
      </c>
      <c r="L3114">
        <f>IFERROR(VLOOKUP(G3114,Store_Map!$A$2:$I$100,7,FALSE),"")</f>
        <v>0</v>
      </c>
      <c r="M3114">
        <f>IFERROR(VLOOKUP(G3114,Store_Map!$A$2:$I$100,8,FALSE),"")</f>
        <v>0</v>
      </c>
      <c r="N3114">
        <f t="shared" si="432"/>
        <v>0</v>
      </c>
      <c r="O3114" t="str">
        <f t="shared" si="433"/>
        <v>PASS</v>
      </c>
      <c r="P3114" t="str">
        <f t="shared" si="434"/>
        <v>PASS</v>
      </c>
      <c r="Q3114" t="str">
        <f t="shared" si="435"/>
        <v>PASS</v>
      </c>
      <c r="R3114" t="str">
        <f t="shared" si="436"/>
        <v>PASS</v>
      </c>
      <c r="S3114" t="str">
        <f t="shared" si="437"/>
        <v>PASS</v>
      </c>
      <c r="T3114">
        <f t="shared" si="438"/>
        <v>100</v>
      </c>
      <c r="U3114" t="str">
        <f t="shared" si="439"/>
        <v>Low</v>
      </c>
      <c r="V3114" t="str">
        <f t="shared" si="440"/>
        <v>Clean</v>
      </c>
    </row>
    <row r="3115" spans="1:22" x14ac:dyDescent="0.3">
      <c r="A3115" t="str">
        <f>Raw_Data!A3115</f>
        <v>6247307</v>
      </c>
      <c r="B3115">
        <f>Raw_Data!B3115</f>
        <v>45685</v>
      </c>
      <c r="C3115" t="str">
        <f>Raw_Data!C3115</f>
        <v>AMLODIPINE BESYLATE 5 MG TA</v>
      </c>
      <c r="D3115" t="str">
        <f>Raw_Data!D3115</f>
        <v>69097012715</v>
      </c>
      <c r="E3115" t="str">
        <f>Raw_Data!E3115</f>
        <v>FORD, JAMES</v>
      </c>
      <c r="F3115" t="str">
        <f>Raw_Data!F3115</f>
        <v>1033117684</v>
      </c>
      <c r="G3115" t="str">
        <f>Raw_Data!H3115</f>
        <v>0</v>
      </c>
      <c r="H3115">
        <f>IFERROR(VLOOKUP(G3115,Store_Map!$A$2:$I$100,3,FALSE),"")</f>
        <v>0</v>
      </c>
      <c r="I3115">
        <f>IFERROR(VLOOKUP(G3115,Store_Map!$A$2:$I$100,4,FALSE),"")</f>
        <v>0</v>
      </c>
      <c r="J3115">
        <f>IFERROR(VLOOKUP(G3115,Store_Map!$A$2:$I$100,5,FALSE),"")</f>
        <v>0</v>
      </c>
      <c r="K3115">
        <f>IFERROR(VLOOKUP(G3115,Store_Map!$A$2:$I$100,6,FALSE),"")</f>
        <v>0</v>
      </c>
      <c r="L3115">
        <f>IFERROR(VLOOKUP(G3115,Store_Map!$A$2:$I$100,7,FALSE),"")</f>
        <v>0</v>
      </c>
      <c r="M3115">
        <f>IFERROR(VLOOKUP(G3115,Store_Map!$A$2:$I$100,8,FALSE),"")</f>
        <v>0</v>
      </c>
      <c r="N3115">
        <f t="shared" si="432"/>
        <v>0</v>
      </c>
      <c r="O3115" t="str">
        <f t="shared" si="433"/>
        <v>PASS</v>
      </c>
      <c r="P3115" t="str">
        <f t="shared" si="434"/>
        <v>PASS</v>
      </c>
      <c r="Q3115" t="str">
        <f t="shared" si="435"/>
        <v>PASS</v>
      </c>
      <c r="R3115" t="str">
        <f t="shared" si="436"/>
        <v>PASS</v>
      </c>
      <c r="S3115" t="str">
        <f t="shared" si="437"/>
        <v>PASS</v>
      </c>
      <c r="T3115">
        <f t="shared" si="438"/>
        <v>100</v>
      </c>
      <c r="U3115" t="str">
        <f t="shared" si="439"/>
        <v>Low</v>
      </c>
      <c r="V3115" t="str">
        <f t="shared" si="440"/>
        <v>Clean</v>
      </c>
    </row>
    <row r="3116" spans="1:22" x14ac:dyDescent="0.3">
      <c r="A3116" t="str">
        <f>Raw_Data!A3116</f>
        <v>6247305</v>
      </c>
      <c r="B3116">
        <f>Raw_Data!B3116</f>
        <v>45685</v>
      </c>
      <c r="C3116" t="str">
        <f>Raw_Data!C3116</f>
        <v>ATORVASTATIN 20 MG TABLET</v>
      </c>
      <c r="D3116" t="str">
        <f>Raw_Data!D3116</f>
        <v>60505257908</v>
      </c>
      <c r="E3116" t="str">
        <f>Raw_Data!E3116</f>
        <v>FORD, JAMES</v>
      </c>
      <c r="F3116" t="str">
        <f>Raw_Data!F3116</f>
        <v>1033117684</v>
      </c>
      <c r="G3116" t="str">
        <f>Raw_Data!H3116</f>
        <v>0</v>
      </c>
      <c r="H3116">
        <f>IFERROR(VLOOKUP(G3116,Store_Map!$A$2:$I$100,3,FALSE),"")</f>
        <v>0</v>
      </c>
      <c r="I3116">
        <f>IFERROR(VLOOKUP(G3116,Store_Map!$A$2:$I$100,4,FALSE),"")</f>
        <v>0</v>
      </c>
      <c r="J3116">
        <f>IFERROR(VLOOKUP(G3116,Store_Map!$A$2:$I$100,5,FALSE),"")</f>
        <v>0</v>
      </c>
      <c r="K3116">
        <f>IFERROR(VLOOKUP(G3116,Store_Map!$A$2:$I$100,6,FALSE),"")</f>
        <v>0</v>
      </c>
      <c r="L3116">
        <f>IFERROR(VLOOKUP(G3116,Store_Map!$A$2:$I$100,7,FALSE),"")</f>
        <v>0</v>
      </c>
      <c r="M3116">
        <f>IFERROR(VLOOKUP(G3116,Store_Map!$A$2:$I$100,8,FALSE),"")</f>
        <v>0</v>
      </c>
      <c r="N3116">
        <f t="shared" si="432"/>
        <v>0</v>
      </c>
      <c r="O3116" t="str">
        <f t="shared" si="433"/>
        <v>PASS</v>
      </c>
      <c r="P3116" t="str">
        <f t="shared" si="434"/>
        <v>PASS</v>
      </c>
      <c r="Q3116" t="str">
        <f t="shared" si="435"/>
        <v>PASS</v>
      </c>
      <c r="R3116" t="str">
        <f t="shared" si="436"/>
        <v>PASS</v>
      </c>
      <c r="S3116" t="str">
        <f t="shared" si="437"/>
        <v>PASS</v>
      </c>
      <c r="T3116">
        <f t="shared" si="438"/>
        <v>100</v>
      </c>
      <c r="U3116" t="str">
        <f t="shared" si="439"/>
        <v>Low</v>
      </c>
      <c r="V3116" t="str">
        <f t="shared" si="440"/>
        <v>Clean</v>
      </c>
    </row>
    <row r="3117" spans="1:22" x14ac:dyDescent="0.3">
      <c r="A3117" t="str">
        <f>Raw_Data!A3117</f>
        <v>6247306</v>
      </c>
      <c r="B3117">
        <f>Raw_Data!B3117</f>
        <v>45685</v>
      </c>
      <c r="C3117" t="str">
        <f>Raw_Data!C3117</f>
        <v>LOSARTAN POTASSIUM 25 MG TA</v>
      </c>
      <c r="D3117" t="str">
        <f>Raw_Data!D3117</f>
        <v>68382013510</v>
      </c>
      <c r="E3117" t="str">
        <f>Raw_Data!E3117</f>
        <v>FORD, JAMES</v>
      </c>
      <c r="F3117" t="str">
        <f>Raw_Data!F3117</f>
        <v>1033117684</v>
      </c>
      <c r="G3117" t="str">
        <f>Raw_Data!H3117</f>
        <v>0</v>
      </c>
      <c r="H3117">
        <f>IFERROR(VLOOKUP(G3117,Store_Map!$A$2:$I$100,3,FALSE),"")</f>
        <v>0</v>
      </c>
      <c r="I3117">
        <f>IFERROR(VLOOKUP(G3117,Store_Map!$A$2:$I$100,4,FALSE),"")</f>
        <v>0</v>
      </c>
      <c r="J3117">
        <f>IFERROR(VLOOKUP(G3117,Store_Map!$A$2:$I$100,5,FALSE),"")</f>
        <v>0</v>
      </c>
      <c r="K3117">
        <f>IFERROR(VLOOKUP(G3117,Store_Map!$A$2:$I$100,6,FALSE),"")</f>
        <v>0</v>
      </c>
      <c r="L3117">
        <f>IFERROR(VLOOKUP(G3117,Store_Map!$A$2:$I$100,7,FALSE),"")</f>
        <v>0</v>
      </c>
      <c r="M3117">
        <f>IFERROR(VLOOKUP(G3117,Store_Map!$A$2:$I$100,8,FALSE),"")</f>
        <v>0</v>
      </c>
      <c r="N3117">
        <f t="shared" si="432"/>
        <v>0</v>
      </c>
      <c r="O3117" t="str">
        <f t="shared" si="433"/>
        <v>PASS</v>
      </c>
      <c r="P3117" t="str">
        <f t="shared" si="434"/>
        <v>PASS</v>
      </c>
      <c r="Q3117" t="str">
        <f t="shared" si="435"/>
        <v>PASS</v>
      </c>
      <c r="R3117" t="str">
        <f t="shared" si="436"/>
        <v>PASS</v>
      </c>
      <c r="S3117" t="str">
        <f t="shared" si="437"/>
        <v>PASS</v>
      </c>
      <c r="T3117">
        <f t="shared" si="438"/>
        <v>100</v>
      </c>
      <c r="U3117" t="str">
        <f t="shared" si="439"/>
        <v>Low</v>
      </c>
      <c r="V3117" t="str">
        <f t="shared" si="440"/>
        <v>Clean</v>
      </c>
    </row>
    <row r="3118" spans="1:22" x14ac:dyDescent="0.3">
      <c r="A3118" t="str">
        <f>Raw_Data!A3118</f>
        <v>6247308</v>
      </c>
      <c r="B3118">
        <f>Raw_Data!B3118</f>
        <v>45685</v>
      </c>
      <c r="C3118" t="str">
        <f>Raw_Data!C3118</f>
        <v>METFORMIN HCL 500 MG TABLET</v>
      </c>
      <c r="D3118" t="str">
        <f>Raw_Data!D3118</f>
        <v>68382075805</v>
      </c>
      <c r="E3118" t="str">
        <f>Raw_Data!E3118</f>
        <v>FORD, JAMES</v>
      </c>
      <c r="F3118" t="str">
        <f>Raw_Data!F3118</f>
        <v>1033117684</v>
      </c>
      <c r="G3118" t="str">
        <f>Raw_Data!H3118</f>
        <v>0</v>
      </c>
      <c r="H3118">
        <f>IFERROR(VLOOKUP(G3118,Store_Map!$A$2:$I$100,3,FALSE),"")</f>
        <v>0</v>
      </c>
      <c r="I3118">
        <f>IFERROR(VLOOKUP(G3118,Store_Map!$A$2:$I$100,4,FALSE),"")</f>
        <v>0</v>
      </c>
      <c r="J3118">
        <f>IFERROR(VLOOKUP(G3118,Store_Map!$A$2:$I$100,5,FALSE),"")</f>
        <v>0</v>
      </c>
      <c r="K3118">
        <f>IFERROR(VLOOKUP(G3118,Store_Map!$A$2:$I$100,6,FALSE),"")</f>
        <v>0</v>
      </c>
      <c r="L3118">
        <f>IFERROR(VLOOKUP(G3118,Store_Map!$A$2:$I$100,7,FALSE),"")</f>
        <v>0</v>
      </c>
      <c r="M3118">
        <f>IFERROR(VLOOKUP(G3118,Store_Map!$A$2:$I$100,8,FALSE),"")</f>
        <v>0</v>
      </c>
      <c r="N3118">
        <f t="shared" si="432"/>
        <v>0</v>
      </c>
      <c r="O3118" t="str">
        <f t="shared" si="433"/>
        <v>PASS</v>
      </c>
      <c r="P3118" t="str">
        <f t="shared" si="434"/>
        <v>PASS</v>
      </c>
      <c r="Q3118" t="str">
        <f t="shared" si="435"/>
        <v>PASS</v>
      </c>
      <c r="R3118" t="str">
        <f t="shared" si="436"/>
        <v>PASS</v>
      </c>
      <c r="S3118" t="str">
        <f t="shared" si="437"/>
        <v>PASS</v>
      </c>
      <c r="T3118">
        <f t="shared" si="438"/>
        <v>100</v>
      </c>
      <c r="U3118" t="str">
        <f t="shared" si="439"/>
        <v>Low</v>
      </c>
      <c r="V3118" t="str">
        <f t="shared" si="440"/>
        <v>Clean</v>
      </c>
    </row>
    <row r="3119" spans="1:22" x14ac:dyDescent="0.3">
      <c r="A3119" t="str">
        <f>Raw_Data!A3119</f>
        <v>6253034</v>
      </c>
      <c r="B3119">
        <f>Raw_Data!B3119</f>
        <v>45685</v>
      </c>
      <c r="C3119" t="str">
        <f>Raw_Data!C3119</f>
        <v>INDOMETHACIN 50 MG CAPSULE</v>
      </c>
      <c r="D3119" t="str">
        <f>Raw_Data!D3119</f>
        <v>68462030201</v>
      </c>
      <c r="E3119" t="str">
        <f>Raw_Data!E3119</f>
        <v>AKHTAR, MARIAM</v>
      </c>
      <c r="F3119" t="str">
        <f>Raw_Data!F3119</f>
        <v>1780024596</v>
      </c>
      <c r="G3119" t="str">
        <f>Raw_Data!H3119</f>
        <v>0</v>
      </c>
      <c r="H3119">
        <f>IFERROR(VLOOKUP(G3119,Store_Map!$A$2:$I$100,3,FALSE),"")</f>
        <v>0</v>
      </c>
      <c r="I3119">
        <f>IFERROR(VLOOKUP(G3119,Store_Map!$A$2:$I$100,4,FALSE),"")</f>
        <v>0</v>
      </c>
      <c r="J3119">
        <f>IFERROR(VLOOKUP(G3119,Store_Map!$A$2:$I$100,5,FALSE),"")</f>
        <v>0</v>
      </c>
      <c r="K3119">
        <f>IFERROR(VLOOKUP(G3119,Store_Map!$A$2:$I$100,6,FALSE),"")</f>
        <v>0</v>
      </c>
      <c r="L3119">
        <f>IFERROR(VLOOKUP(G3119,Store_Map!$A$2:$I$100,7,FALSE),"")</f>
        <v>0</v>
      </c>
      <c r="M3119">
        <f>IFERROR(VLOOKUP(G3119,Store_Map!$A$2:$I$100,8,FALSE),"")</f>
        <v>0</v>
      </c>
      <c r="N3119">
        <f t="shared" si="432"/>
        <v>0</v>
      </c>
      <c r="O3119" t="str">
        <f t="shared" si="433"/>
        <v>PASS</v>
      </c>
      <c r="P3119" t="str">
        <f t="shared" si="434"/>
        <v>PASS</v>
      </c>
      <c r="Q3119" t="str">
        <f t="shared" si="435"/>
        <v>PASS</v>
      </c>
      <c r="R3119" t="str">
        <f t="shared" si="436"/>
        <v>PASS</v>
      </c>
      <c r="S3119" t="str">
        <f t="shared" si="437"/>
        <v>PASS</v>
      </c>
      <c r="T3119">
        <f t="shared" si="438"/>
        <v>100</v>
      </c>
      <c r="U3119" t="str">
        <f t="shared" si="439"/>
        <v>Low</v>
      </c>
      <c r="V3119" t="str">
        <f t="shared" si="440"/>
        <v>Clean</v>
      </c>
    </row>
    <row r="3120" spans="1:22" x14ac:dyDescent="0.3">
      <c r="A3120" t="str">
        <f>Raw_Data!A3120</f>
        <v>6249941</v>
      </c>
      <c r="B3120">
        <f>Raw_Data!B3120</f>
        <v>45685</v>
      </c>
      <c r="C3120" t="str">
        <f>Raw_Data!C3120</f>
        <v>IBUPROFEN 800 MG TABLET</v>
      </c>
      <c r="D3120" t="str">
        <f>Raw_Data!D3120</f>
        <v>59651036205</v>
      </c>
      <c r="E3120" t="str">
        <f>Raw_Data!E3120</f>
        <v>BYNE, EDMUND</v>
      </c>
      <c r="F3120" t="str">
        <f>Raw_Data!F3120</f>
        <v>1033186648</v>
      </c>
      <c r="G3120" t="str">
        <f>Raw_Data!H3120</f>
        <v>0</v>
      </c>
      <c r="H3120">
        <f>IFERROR(VLOOKUP(G3120,Store_Map!$A$2:$I$100,3,FALSE),"")</f>
        <v>0</v>
      </c>
      <c r="I3120">
        <f>IFERROR(VLOOKUP(G3120,Store_Map!$A$2:$I$100,4,FALSE),"")</f>
        <v>0</v>
      </c>
      <c r="J3120">
        <f>IFERROR(VLOOKUP(G3120,Store_Map!$A$2:$I$100,5,FALSE),"")</f>
        <v>0</v>
      </c>
      <c r="K3120">
        <f>IFERROR(VLOOKUP(G3120,Store_Map!$A$2:$I$100,6,FALSE),"")</f>
        <v>0</v>
      </c>
      <c r="L3120">
        <f>IFERROR(VLOOKUP(G3120,Store_Map!$A$2:$I$100,7,FALSE),"")</f>
        <v>0</v>
      </c>
      <c r="M3120">
        <f>IFERROR(VLOOKUP(G3120,Store_Map!$A$2:$I$100,8,FALSE),"")</f>
        <v>0</v>
      </c>
      <c r="N3120">
        <f t="shared" si="432"/>
        <v>0</v>
      </c>
      <c r="O3120" t="str">
        <f t="shared" si="433"/>
        <v>PASS</v>
      </c>
      <c r="P3120" t="str">
        <f t="shared" si="434"/>
        <v>PASS</v>
      </c>
      <c r="Q3120" t="str">
        <f t="shared" si="435"/>
        <v>PASS</v>
      </c>
      <c r="R3120" t="str">
        <f t="shared" si="436"/>
        <v>PASS</v>
      </c>
      <c r="S3120" t="str">
        <f t="shared" si="437"/>
        <v>PASS</v>
      </c>
      <c r="T3120">
        <f t="shared" si="438"/>
        <v>100</v>
      </c>
      <c r="U3120" t="str">
        <f t="shared" si="439"/>
        <v>Low</v>
      </c>
      <c r="V3120" t="str">
        <f t="shared" si="440"/>
        <v>Clean</v>
      </c>
    </row>
    <row r="3121" spans="1:22" x14ac:dyDescent="0.3">
      <c r="A3121" t="str">
        <f>Raw_Data!A3121</f>
        <v>6237898</v>
      </c>
      <c r="B3121">
        <f>Raw_Data!B3121</f>
        <v>45685</v>
      </c>
      <c r="C3121" t="str">
        <f>Raw_Data!C3121</f>
        <v>LORATADINE 10 MG TABLET</v>
      </c>
      <c r="D3121" t="str">
        <f>Raw_Data!D3121</f>
        <v>904685289</v>
      </c>
      <c r="E3121" t="str">
        <f>Raw_Data!E3121</f>
        <v>BYNE, EDMUND</v>
      </c>
      <c r="F3121" t="str">
        <f>Raw_Data!F3121</f>
        <v>1033186648</v>
      </c>
      <c r="G3121" t="str">
        <f>Raw_Data!H3121</f>
        <v>0</v>
      </c>
      <c r="H3121">
        <f>IFERROR(VLOOKUP(G3121,Store_Map!$A$2:$I$100,3,FALSE),"")</f>
        <v>0</v>
      </c>
      <c r="I3121">
        <f>IFERROR(VLOOKUP(G3121,Store_Map!$A$2:$I$100,4,FALSE),"")</f>
        <v>0</v>
      </c>
      <c r="J3121">
        <f>IFERROR(VLOOKUP(G3121,Store_Map!$A$2:$I$100,5,FALSE),"")</f>
        <v>0</v>
      </c>
      <c r="K3121">
        <f>IFERROR(VLOOKUP(G3121,Store_Map!$A$2:$I$100,6,FALSE),"")</f>
        <v>0</v>
      </c>
      <c r="L3121">
        <f>IFERROR(VLOOKUP(G3121,Store_Map!$A$2:$I$100,7,FALSE),"")</f>
        <v>0</v>
      </c>
      <c r="M3121">
        <f>IFERROR(VLOOKUP(G3121,Store_Map!$A$2:$I$100,8,FALSE),"")</f>
        <v>0</v>
      </c>
      <c r="N3121">
        <f t="shared" si="432"/>
        <v>0</v>
      </c>
      <c r="O3121" t="str">
        <f t="shared" si="433"/>
        <v>PASS</v>
      </c>
      <c r="P3121" t="str">
        <f t="shared" si="434"/>
        <v>REVIEW</v>
      </c>
      <c r="Q3121" t="str">
        <f t="shared" si="435"/>
        <v>PASS</v>
      </c>
      <c r="R3121" t="str">
        <f t="shared" si="436"/>
        <v>PASS</v>
      </c>
      <c r="S3121" t="str">
        <f t="shared" si="437"/>
        <v>REVIEW</v>
      </c>
      <c r="T3121">
        <f t="shared" si="438"/>
        <v>90</v>
      </c>
      <c r="U3121" t="str">
        <f t="shared" si="439"/>
        <v>Low</v>
      </c>
      <c r="V3121" t="str">
        <f t="shared" si="440"/>
        <v>Invalid NDC</v>
      </c>
    </row>
    <row r="3122" spans="1:22" x14ac:dyDescent="0.3">
      <c r="A3122" t="str">
        <f>Raw_Data!A3122</f>
        <v>6253035</v>
      </c>
      <c r="B3122">
        <f>Raw_Data!B3122</f>
        <v>45685</v>
      </c>
      <c r="C3122" t="str">
        <f>Raw_Data!C3122</f>
        <v>DICYCLOMINE 20 MG TABLET</v>
      </c>
      <c r="D3122" t="str">
        <f>Raw_Data!D3122</f>
        <v>527128201</v>
      </c>
      <c r="E3122" t="str">
        <f>Raw_Data!E3122</f>
        <v>BYNE, EDMUND</v>
      </c>
      <c r="F3122" t="str">
        <f>Raw_Data!F3122</f>
        <v>1033186648</v>
      </c>
      <c r="G3122" t="str">
        <f>Raw_Data!H3122</f>
        <v>0</v>
      </c>
      <c r="H3122">
        <f>IFERROR(VLOOKUP(G3122,Store_Map!$A$2:$I$100,3,FALSE),"")</f>
        <v>0</v>
      </c>
      <c r="I3122">
        <f>IFERROR(VLOOKUP(G3122,Store_Map!$A$2:$I$100,4,FALSE),"")</f>
        <v>0</v>
      </c>
      <c r="J3122">
        <f>IFERROR(VLOOKUP(G3122,Store_Map!$A$2:$I$100,5,FALSE),"")</f>
        <v>0</v>
      </c>
      <c r="K3122">
        <f>IFERROR(VLOOKUP(G3122,Store_Map!$A$2:$I$100,6,FALSE),"")</f>
        <v>0</v>
      </c>
      <c r="L3122">
        <f>IFERROR(VLOOKUP(G3122,Store_Map!$A$2:$I$100,7,FALSE),"")</f>
        <v>0</v>
      </c>
      <c r="M3122">
        <f>IFERROR(VLOOKUP(G3122,Store_Map!$A$2:$I$100,8,FALSE),"")</f>
        <v>0</v>
      </c>
      <c r="N3122">
        <f t="shared" si="432"/>
        <v>0</v>
      </c>
      <c r="O3122" t="str">
        <f t="shared" si="433"/>
        <v>PASS</v>
      </c>
      <c r="P3122" t="str">
        <f t="shared" si="434"/>
        <v>REVIEW</v>
      </c>
      <c r="Q3122" t="str">
        <f t="shared" si="435"/>
        <v>PASS</v>
      </c>
      <c r="R3122" t="str">
        <f t="shared" si="436"/>
        <v>PASS</v>
      </c>
      <c r="S3122" t="str">
        <f t="shared" si="437"/>
        <v>REVIEW</v>
      </c>
      <c r="T3122">
        <f t="shared" si="438"/>
        <v>90</v>
      </c>
      <c r="U3122" t="str">
        <f t="shared" si="439"/>
        <v>Low</v>
      </c>
      <c r="V3122" t="str">
        <f t="shared" si="440"/>
        <v>Invalid NDC</v>
      </c>
    </row>
    <row r="3123" spans="1:22" x14ac:dyDescent="0.3">
      <c r="A3123" t="str">
        <f>Raw_Data!A3123</f>
        <v>6253039</v>
      </c>
      <c r="B3123">
        <f>Raw_Data!B3123</f>
        <v>45685</v>
      </c>
      <c r="C3123" t="str">
        <f>Raw_Data!C3123</f>
        <v>BUPROPION HCL XL 150 MG TAB</v>
      </c>
      <c r="D3123" t="str">
        <f>Raw_Data!D3123</f>
        <v>68180031909</v>
      </c>
      <c r="E3123" t="str">
        <f>Raw_Data!E3123</f>
        <v>BYNE, EDMUND</v>
      </c>
      <c r="F3123" t="str">
        <f>Raw_Data!F3123</f>
        <v>1033186648</v>
      </c>
      <c r="G3123" t="str">
        <f>Raw_Data!H3123</f>
        <v>0</v>
      </c>
      <c r="H3123">
        <f>IFERROR(VLOOKUP(G3123,Store_Map!$A$2:$I$100,3,FALSE),"")</f>
        <v>0</v>
      </c>
      <c r="I3123">
        <f>IFERROR(VLOOKUP(G3123,Store_Map!$A$2:$I$100,4,FALSE),"")</f>
        <v>0</v>
      </c>
      <c r="J3123">
        <f>IFERROR(VLOOKUP(G3123,Store_Map!$A$2:$I$100,5,FALSE),"")</f>
        <v>0</v>
      </c>
      <c r="K3123">
        <f>IFERROR(VLOOKUP(G3123,Store_Map!$A$2:$I$100,6,FALSE),"")</f>
        <v>0</v>
      </c>
      <c r="L3123">
        <f>IFERROR(VLOOKUP(G3123,Store_Map!$A$2:$I$100,7,FALSE),"")</f>
        <v>0</v>
      </c>
      <c r="M3123">
        <f>IFERROR(VLOOKUP(G3123,Store_Map!$A$2:$I$100,8,FALSE),"")</f>
        <v>0</v>
      </c>
      <c r="N3123">
        <f t="shared" si="432"/>
        <v>0</v>
      </c>
      <c r="O3123" t="str">
        <f t="shared" si="433"/>
        <v>PASS</v>
      </c>
      <c r="P3123" t="str">
        <f t="shared" si="434"/>
        <v>PASS</v>
      </c>
      <c r="Q3123" t="str">
        <f t="shared" si="435"/>
        <v>PASS</v>
      </c>
      <c r="R3123" t="str">
        <f t="shared" si="436"/>
        <v>PASS</v>
      </c>
      <c r="S3123" t="str">
        <f t="shared" si="437"/>
        <v>PASS</v>
      </c>
      <c r="T3123">
        <f t="shared" si="438"/>
        <v>100</v>
      </c>
      <c r="U3123" t="str">
        <f t="shared" si="439"/>
        <v>Low</v>
      </c>
      <c r="V3123" t="str">
        <f t="shared" si="440"/>
        <v>Clean</v>
      </c>
    </row>
    <row r="3124" spans="1:22" x14ac:dyDescent="0.3">
      <c r="A3124" t="str">
        <f>Raw_Data!A3124</f>
        <v>6253040</v>
      </c>
      <c r="B3124">
        <f>Raw_Data!B3124</f>
        <v>45685</v>
      </c>
      <c r="C3124" t="str">
        <f>Raw_Data!C3124</f>
        <v>METFORMIN HCL 500 MG TABLET</v>
      </c>
      <c r="D3124" t="str">
        <f>Raw_Data!D3124</f>
        <v>68382075805</v>
      </c>
      <c r="E3124" t="str">
        <f>Raw_Data!E3124</f>
        <v>BYNE, EDMUND</v>
      </c>
      <c r="F3124" t="str">
        <f>Raw_Data!F3124</f>
        <v>1033186648</v>
      </c>
      <c r="G3124" t="str">
        <f>Raw_Data!H3124</f>
        <v>0</v>
      </c>
      <c r="H3124">
        <f>IFERROR(VLOOKUP(G3124,Store_Map!$A$2:$I$100,3,FALSE),"")</f>
        <v>0</v>
      </c>
      <c r="I3124">
        <f>IFERROR(VLOOKUP(G3124,Store_Map!$A$2:$I$100,4,FALSE),"")</f>
        <v>0</v>
      </c>
      <c r="J3124">
        <f>IFERROR(VLOOKUP(G3124,Store_Map!$A$2:$I$100,5,FALSE),"")</f>
        <v>0</v>
      </c>
      <c r="K3124">
        <f>IFERROR(VLOOKUP(G3124,Store_Map!$A$2:$I$100,6,FALSE),"")</f>
        <v>0</v>
      </c>
      <c r="L3124">
        <f>IFERROR(VLOOKUP(G3124,Store_Map!$A$2:$I$100,7,FALSE),"")</f>
        <v>0</v>
      </c>
      <c r="M3124">
        <f>IFERROR(VLOOKUP(G3124,Store_Map!$A$2:$I$100,8,FALSE),"")</f>
        <v>0</v>
      </c>
      <c r="N3124">
        <f t="shared" si="432"/>
        <v>0</v>
      </c>
      <c r="O3124" t="str">
        <f t="shared" si="433"/>
        <v>PASS</v>
      </c>
      <c r="P3124" t="str">
        <f t="shared" si="434"/>
        <v>PASS</v>
      </c>
      <c r="Q3124" t="str">
        <f t="shared" si="435"/>
        <v>PASS</v>
      </c>
      <c r="R3124" t="str">
        <f t="shared" si="436"/>
        <v>PASS</v>
      </c>
      <c r="S3124" t="str">
        <f t="shared" si="437"/>
        <v>PASS</v>
      </c>
      <c r="T3124">
        <f t="shared" si="438"/>
        <v>100</v>
      </c>
      <c r="U3124" t="str">
        <f t="shared" si="439"/>
        <v>Low</v>
      </c>
      <c r="V3124" t="str">
        <f t="shared" si="440"/>
        <v>Clean</v>
      </c>
    </row>
    <row r="3125" spans="1:22" x14ac:dyDescent="0.3">
      <c r="A3125" t="str">
        <f>Raw_Data!A3125</f>
        <v>6253041</v>
      </c>
      <c r="B3125">
        <f>Raw_Data!B3125</f>
        <v>45685</v>
      </c>
      <c r="C3125" t="str">
        <f>Raw_Data!C3125</f>
        <v>ALBUTEROL HFA 90 MCG INHALE</v>
      </c>
      <c r="D3125" t="str">
        <f>Raw_Data!D3125</f>
        <v>93317431</v>
      </c>
      <c r="E3125" t="str">
        <f>Raw_Data!E3125</f>
        <v>BYNE, EDMUND</v>
      </c>
      <c r="F3125" t="str">
        <f>Raw_Data!F3125</f>
        <v>1033186648</v>
      </c>
      <c r="G3125" t="str">
        <f>Raw_Data!H3125</f>
        <v>0</v>
      </c>
      <c r="H3125">
        <f>IFERROR(VLOOKUP(G3125,Store_Map!$A$2:$I$100,3,FALSE),"")</f>
        <v>0</v>
      </c>
      <c r="I3125">
        <f>IFERROR(VLOOKUP(G3125,Store_Map!$A$2:$I$100,4,FALSE),"")</f>
        <v>0</v>
      </c>
      <c r="J3125">
        <f>IFERROR(VLOOKUP(G3125,Store_Map!$A$2:$I$100,5,FALSE),"")</f>
        <v>0</v>
      </c>
      <c r="K3125">
        <f>IFERROR(VLOOKUP(G3125,Store_Map!$A$2:$I$100,6,FALSE),"")</f>
        <v>0</v>
      </c>
      <c r="L3125">
        <f>IFERROR(VLOOKUP(G3125,Store_Map!$A$2:$I$100,7,FALSE),"")</f>
        <v>0</v>
      </c>
      <c r="M3125">
        <f>IFERROR(VLOOKUP(G3125,Store_Map!$A$2:$I$100,8,FALSE),"")</f>
        <v>0</v>
      </c>
      <c r="N3125">
        <f t="shared" si="432"/>
        <v>0</v>
      </c>
      <c r="O3125" t="str">
        <f t="shared" si="433"/>
        <v>PASS</v>
      </c>
      <c r="P3125" t="str">
        <f t="shared" si="434"/>
        <v>REVIEW</v>
      </c>
      <c r="Q3125" t="str">
        <f t="shared" si="435"/>
        <v>PASS</v>
      </c>
      <c r="R3125" t="str">
        <f t="shared" si="436"/>
        <v>PASS</v>
      </c>
      <c r="S3125" t="str">
        <f t="shared" si="437"/>
        <v>REVIEW</v>
      </c>
      <c r="T3125">
        <f t="shared" si="438"/>
        <v>90</v>
      </c>
      <c r="U3125" t="str">
        <f t="shared" si="439"/>
        <v>Low</v>
      </c>
      <c r="V3125" t="str">
        <f t="shared" si="440"/>
        <v>Invalid NDC</v>
      </c>
    </row>
    <row r="3126" spans="1:22" x14ac:dyDescent="0.3">
      <c r="A3126" t="str">
        <f>Raw_Data!A3126</f>
        <v>6253042</v>
      </c>
      <c r="B3126">
        <f>Raw_Data!B3126</f>
        <v>45685</v>
      </c>
      <c r="C3126" t="str">
        <f>Raw_Data!C3126</f>
        <v>AMLODIPINE BESYLATE 5 MG TA</v>
      </c>
      <c r="D3126" t="str">
        <f>Raw_Data!D3126</f>
        <v>69097012715</v>
      </c>
      <c r="E3126" t="str">
        <f>Raw_Data!E3126</f>
        <v>BYNE, EDMUND</v>
      </c>
      <c r="F3126" t="str">
        <f>Raw_Data!F3126</f>
        <v>1033186648</v>
      </c>
      <c r="G3126" t="str">
        <f>Raw_Data!H3126</f>
        <v>0</v>
      </c>
      <c r="H3126">
        <f>IFERROR(VLOOKUP(G3126,Store_Map!$A$2:$I$100,3,FALSE),"")</f>
        <v>0</v>
      </c>
      <c r="I3126">
        <f>IFERROR(VLOOKUP(G3126,Store_Map!$A$2:$I$100,4,FALSE),"")</f>
        <v>0</v>
      </c>
      <c r="J3126">
        <f>IFERROR(VLOOKUP(G3126,Store_Map!$A$2:$I$100,5,FALSE),"")</f>
        <v>0</v>
      </c>
      <c r="K3126">
        <f>IFERROR(VLOOKUP(G3126,Store_Map!$A$2:$I$100,6,FALSE),"")</f>
        <v>0</v>
      </c>
      <c r="L3126">
        <f>IFERROR(VLOOKUP(G3126,Store_Map!$A$2:$I$100,7,FALSE),"")</f>
        <v>0</v>
      </c>
      <c r="M3126">
        <f>IFERROR(VLOOKUP(G3126,Store_Map!$A$2:$I$100,8,FALSE),"")</f>
        <v>0</v>
      </c>
      <c r="N3126">
        <f t="shared" si="432"/>
        <v>0</v>
      </c>
      <c r="O3126" t="str">
        <f t="shared" si="433"/>
        <v>PASS</v>
      </c>
      <c r="P3126" t="str">
        <f t="shared" si="434"/>
        <v>PASS</v>
      </c>
      <c r="Q3126" t="str">
        <f t="shared" si="435"/>
        <v>PASS</v>
      </c>
      <c r="R3126" t="str">
        <f t="shared" si="436"/>
        <v>PASS</v>
      </c>
      <c r="S3126" t="str">
        <f t="shared" si="437"/>
        <v>PASS</v>
      </c>
      <c r="T3126">
        <f t="shared" si="438"/>
        <v>100</v>
      </c>
      <c r="U3126" t="str">
        <f t="shared" si="439"/>
        <v>Low</v>
      </c>
      <c r="V3126" t="str">
        <f t="shared" si="440"/>
        <v>Clean</v>
      </c>
    </row>
    <row r="3127" spans="1:22" x14ac:dyDescent="0.3">
      <c r="A3127" t="str">
        <f>Raw_Data!A3127</f>
        <v>6253043</v>
      </c>
      <c r="B3127">
        <f>Raw_Data!B3127</f>
        <v>45685</v>
      </c>
      <c r="C3127" t="str">
        <f>Raw_Data!C3127</f>
        <v>LOVASTATIN 40 MG TABLET</v>
      </c>
      <c r="D3127" t="str">
        <f>Raw_Data!D3127</f>
        <v>93092810</v>
      </c>
      <c r="E3127" t="str">
        <f>Raw_Data!E3127</f>
        <v>BYNE, EDMUND</v>
      </c>
      <c r="F3127" t="str">
        <f>Raw_Data!F3127</f>
        <v>1033186648</v>
      </c>
      <c r="G3127" t="str">
        <f>Raw_Data!H3127</f>
        <v>0</v>
      </c>
      <c r="H3127">
        <f>IFERROR(VLOOKUP(G3127,Store_Map!$A$2:$I$100,3,FALSE),"")</f>
        <v>0</v>
      </c>
      <c r="I3127">
        <f>IFERROR(VLOOKUP(G3127,Store_Map!$A$2:$I$100,4,FALSE),"")</f>
        <v>0</v>
      </c>
      <c r="J3127">
        <f>IFERROR(VLOOKUP(G3127,Store_Map!$A$2:$I$100,5,FALSE),"")</f>
        <v>0</v>
      </c>
      <c r="K3127">
        <f>IFERROR(VLOOKUP(G3127,Store_Map!$A$2:$I$100,6,FALSE),"")</f>
        <v>0</v>
      </c>
      <c r="L3127">
        <f>IFERROR(VLOOKUP(G3127,Store_Map!$A$2:$I$100,7,FALSE),"")</f>
        <v>0</v>
      </c>
      <c r="M3127">
        <f>IFERROR(VLOOKUP(G3127,Store_Map!$A$2:$I$100,8,FALSE),"")</f>
        <v>0</v>
      </c>
      <c r="N3127">
        <f t="shared" si="432"/>
        <v>0</v>
      </c>
      <c r="O3127" t="str">
        <f t="shared" si="433"/>
        <v>PASS</v>
      </c>
      <c r="P3127" t="str">
        <f t="shared" si="434"/>
        <v>REVIEW</v>
      </c>
      <c r="Q3127" t="str">
        <f t="shared" si="435"/>
        <v>PASS</v>
      </c>
      <c r="R3127" t="str">
        <f t="shared" si="436"/>
        <v>PASS</v>
      </c>
      <c r="S3127" t="str">
        <f t="shared" si="437"/>
        <v>REVIEW</v>
      </c>
      <c r="T3127">
        <f t="shared" si="438"/>
        <v>90</v>
      </c>
      <c r="U3127" t="str">
        <f t="shared" si="439"/>
        <v>Low</v>
      </c>
      <c r="V3127" t="str">
        <f t="shared" si="440"/>
        <v>Invalid NDC</v>
      </c>
    </row>
    <row r="3128" spans="1:22" x14ac:dyDescent="0.3">
      <c r="A3128" t="str">
        <f>Raw_Data!A3128</f>
        <v>6253044</v>
      </c>
      <c r="B3128">
        <f>Raw_Data!B3128</f>
        <v>45685</v>
      </c>
      <c r="C3128" t="str">
        <f>Raw_Data!C3128</f>
        <v>LOSARTAN-HCTZ 50-12.5 MG TA</v>
      </c>
      <c r="D3128" t="str">
        <f>Raw_Data!D3128</f>
        <v>65862046899</v>
      </c>
      <c r="E3128" t="str">
        <f>Raw_Data!E3128</f>
        <v>BYNE, EDMUND</v>
      </c>
      <c r="F3128" t="str">
        <f>Raw_Data!F3128</f>
        <v>1033186648</v>
      </c>
      <c r="G3128" t="str">
        <f>Raw_Data!H3128</f>
        <v>0</v>
      </c>
      <c r="H3128">
        <f>IFERROR(VLOOKUP(G3128,Store_Map!$A$2:$I$100,3,FALSE),"")</f>
        <v>0</v>
      </c>
      <c r="I3128">
        <f>IFERROR(VLOOKUP(G3128,Store_Map!$A$2:$I$100,4,FALSE),"")</f>
        <v>0</v>
      </c>
      <c r="J3128">
        <f>IFERROR(VLOOKUP(G3128,Store_Map!$A$2:$I$100,5,FALSE),"")</f>
        <v>0</v>
      </c>
      <c r="K3128">
        <f>IFERROR(VLOOKUP(G3128,Store_Map!$A$2:$I$100,6,FALSE),"")</f>
        <v>0</v>
      </c>
      <c r="L3128">
        <f>IFERROR(VLOOKUP(G3128,Store_Map!$A$2:$I$100,7,FALSE),"")</f>
        <v>0</v>
      </c>
      <c r="M3128">
        <f>IFERROR(VLOOKUP(G3128,Store_Map!$A$2:$I$100,8,FALSE),"")</f>
        <v>0</v>
      </c>
      <c r="N3128">
        <f t="shared" si="432"/>
        <v>0</v>
      </c>
      <c r="O3128" t="str">
        <f t="shared" si="433"/>
        <v>PASS</v>
      </c>
      <c r="P3128" t="str">
        <f t="shared" si="434"/>
        <v>PASS</v>
      </c>
      <c r="Q3128" t="str">
        <f t="shared" si="435"/>
        <v>PASS</v>
      </c>
      <c r="R3128" t="str">
        <f t="shared" si="436"/>
        <v>PASS</v>
      </c>
      <c r="S3128" t="str">
        <f t="shared" si="437"/>
        <v>PASS</v>
      </c>
      <c r="T3128">
        <f t="shared" si="438"/>
        <v>100</v>
      </c>
      <c r="U3128" t="str">
        <f t="shared" si="439"/>
        <v>Low</v>
      </c>
      <c r="V3128" t="str">
        <f t="shared" si="440"/>
        <v>Clean</v>
      </c>
    </row>
    <row r="3129" spans="1:22" x14ac:dyDescent="0.3">
      <c r="A3129" t="str">
        <f>Raw_Data!A3129</f>
        <v>6253046</v>
      </c>
      <c r="B3129">
        <f>Raw_Data!B3129</f>
        <v>45685</v>
      </c>
      <c r="C3129" t="str">
        <f>Raw_Data!C3129</f>
        <v>ATORVASTATIN 20 MG TABLET</v>
      </c>
      <c r="D3129" t="str">
        <f>Raw_Data!D3129</f>
        <v>60505257908</v>
      </c>
      <c r="E3129" t="str">
        <f>Raw_Data!E3129</f>
        <v>YASIN, NURA</v>
      </c>
      <c r="F3129" t="str">
        <f>Raw_Data!F3129</f>
        <v>1265518567</v>
      </c>
      <c r="G3129" t="str">
        <f>Raw_Data!H3129</f>
        <v>0</v>
      </c>
      <c r="H3129">
        <f>IFERROR(VLOOKUP(G3129,Store_Map!$A$2:$I$100,3,FALSE),"")</f>
        <v>0</v>
      </c>
      <c r="I3129">
        <f>IFERROR(VLOOKUP(G3129,Store_Map!$A$2:$I$100,4,FALSE),"")</f>
        <v>0</v>
      </c>
      <c r="J3129">
        <f>IFERROR(VLOOKUP(G3129,Store_Map!$A$2:$I$100,5,FALSE),"")</f>
        <v>0</v>
      </c>
      <c r="K3129">
        <f>IFERROR(VLOOKUP(G3129,Store_Map!$A$2:$I$100,6,FALSE),"")</f>
        <v>0</v>
      </c>
      <c r="L3129">
        <f>IFERROR(VLOOKUP(G3129,Store_Map!$A$2:$I$100,7,FALSE),"")</f>
        <v>0</v>
      </c>
      <c r="M3129">
        <f>IFERROR(VLOOKUP(G3129,Store_Map!$A$2:$I$100,8,FALSE),"")</f>
        <v>0</v>
      </c>
      <c r="N3129">
        <f t="shared" si="432"/>
        <v>0</v>
      </c>
      <c r="O3129" t="str">
        <f t="shared" si="433"/>
        <v>PASS</v>
      </c>
      <c r="P3129" t="str">
        <f t="shared" si="434"/>
        <v>PASS</v>
      </c>
      <c r="Q3129" t="str">
        <f t="shared" si="435"/>
        <v>PASS</v>
      </c>
      <c r="R3129" t="str">
        <f t="shared" si="436"/>
        <v>PASS</v>
      </c>
      <c r="S3129" t="str">
        <f t="shared" si="437"/>
        <v>PASS</v>
      </c>
      <c r="T3129">
        <f t="shared" si="438"/>
        <v>100</v>
      </c>
      <c r="U3129" t="str">
        <f t="shared" si="439"/>
        <v>Low</v>
      </c>
      <c r="V3129" t="str">
        <f t="shared" si="440"/>
        <v>Clean</v>
      </c>
    </row>
    <row r="3130" spans="1:22" x14ac:dyDescent="0.3">
      <c r="A3130" t="str">
        <f>Raw_Data!A3130</f>
        <v>6253047</v>
      </c>
      <c r="B3130">
        <f>Raw_Data!B3130</f>
        <v>45685</v>
      </c>
      <c r="C3130" t="str">
        <f>Raw_Data!C3130</f>
        <v>AZITHROMYCIN 250 MG TABLET</v>
      </c>
      <c r="D3130" t="str">
        <f>Raw_Data!D3130</f>
        <v>50111078751</v>
      </c>
      <c r="E3130" t="str">
        <f>Raw_Data!E3130</f>
        <v>YASIN, NURA</v>
      </c>
      <c r="F3130" t="str">
        <f>Raw_Data!F3130</f>
        <v>1265518567</v>
      </c>
      <c r="G3130" t="str">
        <f>Raw_Data!H3130</f>
        <v>0</v>
      </c>
      <c r="H3130">
        <f>IFERROR(VLOOKUP(G3130,Store_Map!$A$2:$I$100,3,FALSE),"")</f>
        <v>0</v>
      </c>
      <c r="I3130">
        <f>IFERROR(VLOOKUP(G3130,Store_Map!$A$2:$I$100,4,FALSE),"")</f>
        <v>0</v>
      </c>
      <c r="J3130">
        <f>IFERROR(VLOOKUP(G3130,Store_Map!$A$2:$I$100,5,FALSE),"")</f>
        <v>0</v>
      </c>
      <c r="K3130">
        <f>IFERROR(VLOOKUP(G3130,Store_Map!$A$2:$I$100,6,FALSE),"")</f>
        <v>0</v>
      </c>
      <c r="L3130">
        <f>IFERROR(VLOOKUP(G3130,Store_Map!$A$2:$I$100,7,FALSE),"")</f>
        <v>0</v>
      </c>
      <c r="M3130">
        <f>IFERROR(VLOOKUP(G3130,Store_Map!$A$2:$I$100,8,FALSE),"")</f>
        <v>0</v>
      </c>
      <c r="N3130">
        <f t="shared" si="432"/>
        <v>0</v>
      </c>
      <c r="O3130" t="str">
        <f t="shared" si="433"/>
        <v>PASS</v>
      </c>
      <c r="P3130" t="str">
        <f t="shared" si="434"/>
        <v>PASS</v>
      </c>
      <c r="Q3130" t="str">
        <f t="shared" si="435"/>
        <v>PASS</v>
      </c>
      <c r="R3130" t="str">
        <f t="shared" si="436"/>
        <v>PASS</v>
      </c>
      <c r="S3130" t="str">
        <f t="shared" si="437"/>
        <v>PASS</v>
      </c>
      <c r="T3130">
        <f t="shared" si="438"/>
        <v>100</v>
      </c>
      <c r="U3130" t="str">
        <f t="shared" si="439"/>
        <v>Low</v>
      </c>
      <c r="V3130" t="str">
        <f t="shared" si="440"/>
        <v>Clean</v>
      </c>
    </row>
    <row r="3131" spans="1:22" x14ac:dyDescent="0.3">
      <c r="A3131" t="str">
        <f>Raw_Data!A3131</f>
        <v>6246614</v>
      </c>
      <c r="B3131">
        <f>Raw_Data!B3131</f>
        <v>45685</v>
      </c>
      <c r="C3131" t="str">
        <f>Raw_Data!C3131</f>
        <v>DICLOFENAC SOD DR 75 MG TAB</v>
      </c>
      <c r="D3131" t="str">
        <f>Raw_Data!D3131</f>
        <v>61442010360</v>
      </c>
      <c r="E3131" t="str">
        <f>Raw_Data!E3131</f>
        <v>YASIN, NURA</v>
      </c>
      <c r="F3131" t="str">
        <f>Raw_Data!F3131</f>
        <v>1265518567</v>
      </c>
      <c r="G3131" t="str">
        <f>Raw_Data!H3131</f>
        <v>0</v>
      </c>
      <c r="H3131">
        <f>IFERROR(VLOOKUP(G3131,Store_Map!$A$2:$I$100,3,FALSE),"")</f>
        <v>0</v>
      </c>
      <c r="I3131">
        <f>IFERROR(VLOOKUP(G3131,Store_Map!$A$2:$I$100,4,FALSE),"")</f>
        <v>0</v>
      </c>
      <c r="J3131">
        <f>IFERROR(VLOOKUP(G3131,Store_Map!$A$2:$I$100,5,FALSE),"")</f>
        <v>0</v>
      </c>
      <c r="K3131">
        <f>IFERROR(VLOOKUP(G3131,Store_Map!$A$2:$I$100,6,FALSE),"")</f>
        <v>0</v>
      </c>
      <c r="L3131">
        <f>IFERROR(VLOOKUP(G3131,Store_Map!$A$2:$I$100,7,FALSE),"")</f>
        <v>0</v>
      </c>
      <c r="M3131">
        <f>IFERROR(VLOOKUP(G3131,Store_Map!$A$2:$I$100,8,FALSE),"")</f>
        <v>0</v>
      </c>
      <c r="N3131">
        <f t="shared" si="432"/>
        <v>0</v>
      </c>
      <c r="O3131" t="str">
        <f t="shared" si="433"/>
        <v>PASS</v>
      </c>
      <c r="P3131" t="str">
        <f t="shared" si="434"/>
        <v>PASS</v>
      </c>
      <c r="Q3131" t="str">
        <f t="shared" si="435"/>
        <v>PASS</v>
      </c>
      <c r="R3131" t="str">
        <f t="shared" si="436"/>
        <v>PASS</v>
      </c>
      <c r="S3131" t="str">
        <f t="shared" si="437"/>
        <v>PASS</v>
      </c>
      <c r="T3131">
        <f t="shared" si="438"/>
        <v>100</v>
      </c>
      <c r="U3131" t="str">
        <f t="shared" si="439"/>
        <v>Low</v>
      </c>
      <c r="V3131" t="str">
        <f t="shared" si="440"/>
        <v>Clean</v>
      </c>
    </row>
    <row r="3132" spans="1:22" x14ac:dyDescent="0.3">
      <c r="A3132" t="str">
        <f>Raw_Data!A3132</f>
        <v>6253048</v>
      </c>
      <c r="B3132">
        <f>Raw_Data!B3132</f>
        <v>45685</v>
      </c>
      <c r="C3132" t="str">
        <f>Raw_Data!C3132</f>
        <v>BENZONATATE 100 MG CAPSULE</v>
      </c>
      <c r="D3132" t="str">
        <f>Raw_Data!D3132</f>
        <v>64380071207</v>
      </c>
      <c r="E3132" t="str">
        <f>Raw_Data!E3132</f>
        <v>YASIN, NURA</v>
      </c>
      <c r="F3132" t="str">
        <f>Raw_Data!F3132</f>
        <v>1265518567</v>
      </c>
      <c r="G3132" t="str">
        <f>Raw_Data!H3132</f>
        <v>0</v>
      </c>
      <c r="H3132">
        <f>IFERROR(VLOOKUP(G3132,Store_Map!$A$2:$I$100,3,FALSE),"")</f>
        <v>0</v>
      </c>
      <c r="I3132">
        <f>IFERROR(VLOOKUP(G3132,Store_Map!$A$2:$I$100,4,FALSE),"")</f>
        <v>0</v>
      </c>
      <c r="J3132">
        <f>IFERROR(VLOOKUP(G3132,Store_Map!$A$2:$I$100,5,FALSE),"")</f>
        <v>0</v>
      </c>
      <c r="K3132">
        <f>IFERROR(VLOOKUP(G3132,Store_Map!$A$2:$I$100,6,FALSE),"")</f>
        <v>0</v>
      </c>
      <c r="L3132">
        <f>IFERROR(VLOOKUP(G3132,Store_Map!$A$2:$I$100,7,FALSE),"")</f>
        <v>0</v>
      </c>
      <c r="M3132">
        <f>IFERROR(VLOOKUP(G3132,Store_Map!$A$2:$I$100,8,FALSE),"")</f>
        <v>0</v>
      </c>
      <c r="N3132">
        <f t="shared" si="432"/>
        <v>0</v>
      </c>
      <c r="O3132" t="str">
        <f t="shared" si="433"/>
        <v>PASS</v>
      </c>
      <c r="P3132" t="str">
        <f t="shared" si="434"/>
        <v>PASS</v>
      </c>
      <c r="Q3132" t="str">
        <f t="shared" si="435"/>
        <v>PASS</v>
      </c>
      <c r="R3132" t="str">
        <f t="shared" si="436"/>
        <v>PASS</v>
      </c>
      <c r="S3132" t="str">
        <f t="shared" si="437"/>
        <v>PASS</v>
      </c>
      <c r="T3132">
        <f t="shared" si="438"/>
        <v>100</v>
      </c>
      <c r="U3132" t="str">
        <f t="shared" si="439"/>
        <v>Low</v>
      </c>
      <c r="V3132" t="str">
        <f t="shared" si="440"/>
        <v>Clean</v>
      </c>
    </row>
    <row r="3133" spans="1:22" x14ac:dyDescent="0.3">
      <c r="A3133" t="str">
        <f>Raw_Data!A3133</f>
        <v>6253049</v>
      </c>
      <c r="B3133">
        <f>Raw_Data!B3133</f>
        <v>45685</v>
      </c>
      <c r="C3133" t="str">
        <f>Raw_Data!C3133</f>
        <v>ONETOUCH VERIO FLEX METER</v>
      </c>
      <c r="D3133" t="str">
        <f>Raw_Data!D3133</f>
        <v>53885004401</v>
      </c>
      <c r="E3133" t="str">
        <f>Raw_Data!E3133</f>
        <v>MACHADO, MARIA</v>
      </c>
      <c r="F3133" t="str">
        <f>Raw_Data!F3133</f>
        <v>1619100302</v>
      </c>
      <c r="G3133" t="str">
        <f>Raw_Data!H3133</f>
        <v>0</v>
      </c>
      <c r="H3133">
        <f>IFERROR(VLOOKUP(G3133,Store_Map!$A$2:$I$100,3,FALSE),"")</f>
        <v>0</v>
      </c>
      <c r="I3133">
        <f>IFERROR(VLOOKUP(G3133,Store_Map!$A$2:$I$100,4,FALSE),"")</f>
        <v>0</v>
      </c>
      <c r="J3133">
        <f>IFERROR(VLOOKUP(G3133,Store_Map!$A$2:$I$100,5,FALSE),"")</f>
        <v>0</v>
      </c>
      <c r="K3133">
        <f>IFERROR(VLOOKUP(G3133,Store_Map!$A$2:$I$100,6,FALSE),"")</f>
        <v>0</v>
      </c>
      <c r="L3133">
        <f>IFERROR(VLOOKUP(G3133,Store_Map!$A$2:$I$100,7,FALSE),"")</f>
        <v>0</v>
      </c>
      <c r="M3133">
        <f>IFERROR(VLOOKUP(G3133,Store_Map!$A$2:$I$100,8,FALSE),"")</f>
        <v>0</v>
      </c>
      <c r="N3133">
        <f t="shared" si="432"/>
        <v>0</v>
      </c>
      <c r="O3133" t="str">
        <f t="shared" si="433"/>
        <v>PASS</v>
      </c>
      <c r="P3133" t="str">
        <f t="shared" si="434"/>
        <v>PASS</v>
      </c>
      <c r="Q3133" t="str">
        <f t="shared" si="435"/>
        <v>PASS</v>
      </c>
      <c r="R3133" t="str">
        <f t="shared" si="436"/>
        <v>PASS</v>
      </c>
      <c r="S3133" t="str">
        <f t="shared" si="437"/>
        <v>PASS</v>
      </c>
      <c r="T3133">
        <f t="shared" si="438"/>
        <v>100</v>
      </c>
      <c r="U3133" t="str">
        <f t="shared" si="439"/>
        <v>Low</v>
      </c>
      <c r="V3133" t="str">
        <f t="shared" si="440"/>
        <v>Clean</v>
      </c>
    </row>
    <row r="3134" spans="1:22" x14ac:dyDescent="0.3">
      <c r="A3134" t="str">
        <f>Raw_Data!A3134</f>
        <v>6253050</v>
      </c>
      <c r="B3134">
        <f>Raw_Data!B3134</f>
        <v>45685</v>
      </c>
      <c r="C3134" t="str">
        <f>Raw_Data!C3134</f>
        <v>ONETOUCH VERIO TEST STRIP</v>
      </c>
      <c r="D3134" t="str">
        <f>Raw_Data!D3134</f>
        <v>53885027210</v>
      </c>
      <c r="E3134" t="str">
        <f>Raw_Data!E3134</f>
        <v>MACHADO, MARIA</v>
      </c>
      <c r="F3134" t="str">
        <f>Raw_Data!F3134</f>
        <v>1619100302</v>
      </c>
      <c r="G3134" t="str">
        <f>Raw_Data!H3134</f>
        <v>0</v>
      </c>
      <c r="H3134">
        <f>IFERROR(VLOOKUP(G3134,Store_Map!$A$2:$I$100,3,FALSE),"")</f>
        <v>0</v>
      </c>
      <c r="I3134">
        <f>IFERROR(VLOOKUP(G3134,Store_Map!$A$2:$I$100,4,FALSE),"")</f>
        <v>0</v>
      </c>
      <c r="J3134">
        <f>IFERROR(VLOOKUP(G3134,Store_Map!$A$2:$I$100,5,FALSE),"")</f>
        <v>0</v>
      </c>
      <c r="K3134">
        <f>IFERROR(VLOOKUP(G3134,Store_Map!$A$2:$I$100,6,FALSE),"")</f>
        <v>0</v>
      </c>
      <c r="L3134">
        <f>IFERROR(VLOOKUP(G3134,Store_Map!$A$2:$I$100,7,FALSE),"")</f>
        <v>0</v>
      </c>
      <c r="M3134">
        <f>IFERROR(VLOOKUP(G3134,Store_Map!$A$2:$I$100,8,FALSE),"")</f>
        <v>0</v>
      </c>
      <c r="N3134">
        <f t="shared" si="432"/>
        <v>0</v>
      </c>
      <c r="O3134" t="str">
        <f t="shared" si="433"/>
        <v>PASS</v>
      </c>
      <c r="P3134" t="str">
        <f t="shared" si="434"/>
        <v>PASS</v>
      </c>
      <c r="Q3134" t="str">
        <f t="shared" si="435"/>
        <v>PASS</v>
      </c>
      <c r="R3134" t="str">
        <f t="shared" si="436"/>
        <v>PASS</v>
      </c>
      <c r="S3134" t="str">
        <f t="shared" si="437"/>
        <v>PASS</v>
      </c>
      <c r="T3134">
        <f t="shared" si="438"/>
        <v>100</v>
      </c>
      <c r="U3134" t="str">
        <f t="shared" si="439"/>
        <v>Low</v>
      </c>
      <c r="V3134" t="str">
        <f t="shared" si="440"/>
        <v>Clean</v>
      </c>
    </row>
    <row r="3135" spans="1:22" x14ac:dyDescent="0.3">
      <c r="A3135" t="str">
        <f>Raw_Data!A3135</f>
        <v>6249702</v>
      </c>
      <c r="B3135">
        <f>Raw_Data!B3135</f>
        <v>45685</v>
      </c>
      <c r="C3135" t="str">
        <f>Raw_Data!C3135</f>
        <v>MELOXICAM 15 MG TABLET</v>
      </c>
      <c r="D3135" t="str">
        <f>Raw_Data!D3135</f>
        <v>68382005105</v>
      </c>
      <c r="E3135" t="str">
        <f>Raw_Data!E3135</f>
        <v>YASIN, NURA</v>
      </c>
      <c r="F3135" t="str">
        <f>Raw_Data!F3135</f>
        <v>1265518567</v>
      </c>
      <c r="G3135" t="str">
        <f>Raw_Data!H3135</f>
        <v>0</v>
      </c>
      <c r="H3135">
        <f>IFERROR(VLOOKUP(G3135,Store_Map!$A$2:$I$100,3,FALSE),"")</f>
        <v>0</v>
      </c>
      <c r="I3135">
        <f>IFERROR(VLOOKUP(G3135,Store_Map!$A$2:$I$100,4,FALSE),"")</f>
        <v>0</v>
      </c>
      <c r="J3135">
        <f>IFERROR(VLOOKUP(G3135,Store_Map!$A$2:$I$100,5,FALSE),"")</f>
        <v>0</v>
      </c>
      <c r="K3135">
        <f>IFERROR(VLOOKUP(G3135,Store_Map!$A$2:$I$100,6,FALSE),"")</f>
        <v>0</v>
      </c>
      <c r="L3135">
        <f>IFERROR(VLOOKUP(G3135,Store_Map!$A$2:$I$100,7,FALSE),"")</f>
        <v>0</v>
      </c>
      <c r="M3135">
        <f>IFERROR(VLOOKUP(G3135,Store_Map!$A$2:$I$100,8,FALSE),"")</f>
        <v>0</v>
      </c>
      <c r="N3135">
        <f t="shared" si="432"/>
        <v>0</v>
      </c>
      <c r="O3135" t="str">
        <f t="shared" si="433"/>
        <v>PASS</v>
      </c>
      <c r="P3135" t="str">
        <f t="shared" si="434"/>
        <v>PASS</v>
      </c>
      <c r="Q3135" t="str">
        <f t="shared" si="435"/>
        <v>PASS</v>
      </c>
      <c r="R3135" t="str">
        <f t="shared" si="436"/>
        <v>PASS</v>
      </c>
      <c r="S3135" t="str">
        <f t="shared" si="437"/>
        <v>PASS</v>
      </c>
      <c r="T3135">
        <f t="shared" si="438"/>
        <v>100</v>
      </c>
      <c r="U3135" t="str">
        <f t="shared" si="439"/>
        <v>Low</v>
      </c>
      <c r="V3135" t="str">
        <f t="shared" si="440"/>
        <v>Clean</v>
      </c>
    </row>
    <row r="3136" spans="1:22" x14ac:dyDescent="0.3">
      <c r="A3136" t="str">
        <f>Raw_Data!A3136</f>
        <v>6248930</v>
      </c>
      <c r="B3136">
        <f>Raw_Data!B3136</f>
        <v>45685</v>
      </c>
      <c r="C3136" t="str">
        <f>Raw_Data!C3136</f>
        <v>AMLODIPINE BESYLATE 5 MG TA</v>
      </c>
      <c r="D3136" t="str">
        <f>Raw_Data!D3136</f>
        <v>69097012715</v>
      </c>
      <c r="E3136" t="str">
        <f>Raw_Data!E3136</f>
        <v>BYNE, EDMUND</v>
      </c>
      <c r="F3136" t="str">
        <f>Raw_Data!F3136</f>
        <v>1033186648</v>
      </c>
      <c r="G3136" t="str">
        <f>Raw_Data!H3136</f>
        <v>0</v>
      </c>
      <c r="H3136">
        <f>IFERROR(VLOOKUP(G3136,Store_Map!$A$2:$I$100,3,FALSE),"")</f>
        <v>0</v>
      </c>
      <c r="I3136">
        <f>IFERROR(VLOOKUP(G3136,Store_Map!$A$2:$I$100,4,FALSE),"")</f>
        <v>0</v>
      </c>
      <c r="J3136">
        <f>IFERROR(VLOOKUP(G3136,Store_Map!$A$2:$I$100,5,FALSE),"")</f>
        <v>0</v>
      </c>
      <c r="K3136">
        <f>IFERROR(VLOOKUP(G3136,Store_Map!$A$2:$I$100,6,FALSE),"")</f>
        <v>0</v>
      </c>
      <c r="L3136">
        <f>IFERROR(VLOOKUP(G3136,Store_Map!$A$2:$I$100,7,FALSE),"")</f>
        <v>0</v>
      </c>
      <c r="M3136">
        <f>IFERROR(VLOOKUP(G3136,Store_Map!$A$2:$I$100,8,FALSE),"")</f>
        <v>0</v>
      </c>
      <c r="N3136">
        <f t="shared" si="432"/>
        <v>0</v>
      </c>
      <c r="O3136" t="str">
        <f t="shared" si="433"/>
        <v>PASS</v>
      </c>
      <c r="P3136" t="str">
        <f t="shared" si="434"/>
        <v>PASS</v>
      </c>
      <c r="Q3136" t="str">
        <f t="shared" si="435"/>
        <v>PASS</v>
      </c>
      <c r="R3136" t="str">
        <f t="shared" si="436"/>
        <v>PASS</v>
      </c>
      <c r="S3136" t="str">
        <f t="shared" si="437"/>
        <v>PASS</v>
      </c>
      <c r="T3136">
        <f t="shared" si="438"/>
        <v>100</v>
      </c>
      <c r="U3136" t="str">
        <f t="shared" si="439"/>
        <v>Low</v>
      </c>
      <c r="V3136" t="str">
        <f t="shared" si="440"/>
        <v>Clean</v>
      </c>
    </row>
    <row r="3137" spans="1:22" x14ac:dyDescent="0.3">
      <c r="A3137" t="str">
        <f>Raw_Data!A3137</f>
        <v>6239636</v>
      </c>
      <c r="B3137">
        <f>Raw_Data!B3137</f>
        <v>45685</v>
      </c>
      <c r="C3137" t="str">
        <f>Raw_Data!C3137</f>
        <v>*SPIRONOLACTONE 25 MG TABLE</v>
      </c>
      <c r="D3137" t="str">
        <f>Raw_Data!D3137</f>
        <v>68382066001</v>
      </c>
      <c r="E3137" t="str">
        <f>Raw_Data!E3137</f>
        <v>STENARD, JAMES</v>
      </c>
      <c r="F3137" t="str">
        <f>Raw_Data!F3137</f>
        <v>1396275491</v>
      </c>
      <c r="G3137" t="str">
        <f>Raw_Data!H3137</f>
        <v>0</v>
      </c>
      <c r="H3137">
        <f>IFERROR(VLOOKUP(G3137,Store_Map!$A$2:$I$100,3,FALSE),"")</f>
        <v>0</v>
      </c>
      <c r="I3137">
        <f>IFERROR(VLOOKUP(G3137,Store_Map!$A$2:$I$100,4,FALSE),"")</f>
        <v>0</v>
      </c>
      <c r="J3137">
        <f>IFERROR(VLOOKUP(G3137,Store_Map!$A$2:$I$100,5,FALSE),"")</f>
        <v>0</v>
      </c>
      <c r="K3137">
        <f>IFERROR(VLOOKUP(G3137,Store_Map!$A$2:$I$100,6,FALSE),"")</f>
        <v>0</v>
      </c>
      <c r="L3137">
        <f>IFERROR(VLOOKUP(G3137,Store_Map!$A$2:$I$100,7,FALSE),"")</f>
        <v>0</v>
      </c>
      <c r="M3137">
        <f>IFERROR(VLOOKUP(G3137,Store_Map!$A$2:$I$100,8,FALSE),"")</f>
        <v>0</v>
      </c>
      <c r="N3137">
        <f t="shared" si="432"/>
        <v>0</v>
      </c>
      <c r="O3137" t="str">
        <f t="shared" si="433"/>
        <v>PASS</v>
      </c>
      <c r="P3137" t="str">
        <f t="shared" si="434"/>
        <v>PASS</v>
      </c>
      <c r="Q3137" t="str">
        <f t="shared" si="435"/>
        <v>PASS</v>
      </c>
      <c r="R3137" t="str">
        <f t="shared" si="436"/>
        <v>PASS</v>
      </c>
      <c r="S3137" t="str">
        <f t="shared" si="437"/>
        <v>PASS</v>
      </c>
      <c r="T3137">
        <f t="shared" si="438"/>
        <v>100</v>
      </c>
      <c r="U3137" t="str">
        <f t="shared" si="439"/>
        <v>Low</v>
      </c>
      <c r="V3137" t="str">
        <f t="shared" si="440"/>
        <v>Clean</v>
      </c>
    </row>
    <row r="3138" spans="1:22" x14ac:dyDescent="0.3">
      <c r="A3138" t="str">
        <f>Raw_Data!A3138</f>
        <v>6253052</v>
      </c>
      <c r="B3138">
        <f>Raw_Data!B3138</f>
        <v>45685</v>
      </c>
      <c r="C3138" t="str">
        <f>Raw_Data!C3138</f>
        <v>MELOXICAM 7.5 MG TABLET</v>
      </c>
      <c r="D3138" t="str">
        <f>Raw_Data!D3138</f>
        <v>68382005001</v>
      </c>
      <c r="E3138" t="str">
        <f>Raw_Data!E3138</f>
        <v>AKHTAR, MARIAM</v>
      </c>
      <c r="F3138" t="str">
        <f>Raw_Data!F3138</f>
        <v>1780024596</v>
      </c>
      <c r="G3138" t="str">
        <f>Raw_Data!H3138</f>
        <v>0</v>
      </c>
      <c r="H3138">
        <f>IFERROR(VLOOKUP(G3138,Store_Map!$A$2:$I$100,3,FALSE),"")</f>
        <v>0</v>
      </c>
      <c r="I3138">
        <f>IFERROR(VLOOKUP(G3138,Store_Map!$A$2:$I$100,4,FALSE),"")</f>
        <v>0</v>
      </c>
      <c r="J3138">
        <f>IFERROR(VLOOKUP(G3138,Store_Map!$A$2:$I$100,5,FALSE),"")</f>
        <v>0</v>
      </c>
      <c r="K3138">
        <f>IFERROR(VLOOKUP(G3138,Store_Map!$A$2:$I$100,6,FALSE),"")</f>
        <v>0</v>
      </c>
      <c r="L3138">
        <f>IFERROR(VLOOKUP(G3138,Store_Map!$A$2:$I$100,7,FALSE),"")</f>
        <v>0</v>
      </c>
      <c r="M3138">
        <f>IFERROR(VLOOKUP(G3138,Store_Map!$A$2:$I$100,8,FALSE),"")</f>
        <v>0</v>
      </c>
      <c r="N3138">
        <f t="shared" ref="N3138:N3201" si="441">COUNTBLANK(A3138:M3138)</f>
        <v>0</v>
      </c>
      <c r="O3138" t="str">
        <f t="shared" ref="O3138:O3201" si="442">IF(AND(F3138&lt;&gt;"",LEN(F3138)=10,ISNUMBER(--F3138)),"PASS","REVIEW")</f>
        <v>PASS</v>
      </c>
      <c r="P3138" t="str">
        <f t="shared" ref="P3138:P3201" si="443">IF(AND(D3138&lt;&gt;"",OR(LEN(D3138)=10,LEN(D3138)=11),ISNUMBER(--D3138)),"PASS","REVIEW")</f>
        <v>PASS</v>
      </c>
      <c r="Q3138" t="str">
        <f t="shared" ref="Q3138:Q3201" si="444">IF(H3138&lt;&gt;"","PASS","REVIEW")</f>
        <v>PASS</v>
      </c>
      <c r="R3138" t="str">
        <f t="shared" ref="R3138:R3201" si="445">IF(AND(I3138&lt;&gt;"",J3138&lt;&gt;"",K3138&lt;&gt;"",L3138&lt;&gt;"",M3138&lt;&gt;""),"PASS","REVIEW")</f>
        <v>PASS</v>
      </c>
      <c r="S3138" t="str">
        <f t="shared" ref="S3138:S3201" si="446">IF(OR(N3138&gt;0,O3138="REVIEW",P3138="REVIEW",Q3138="REVIEW",R3138="REVIEW"),"REVIEW","PASS")</f>
        <v>PASS</v>
      </c>
      <c r="T3138">
        <f t="shared" ref="T3138:T3201" si="447">MAX(0,100-(N3138*5)-IF(O3138="REVIEW",15,0)-IF(P3138="REVIEW",10,0)-IF(Q3138="REVIEW",10,0)-IF(R3138="REVIEW",20,0))</f>
        <v>100</v>
      </c>
      <c r="U3138" t="str">
        <f t="shared" ref="U3138:U3201" si="448">IF(T3138&gt;=90,"Low",IF(T3138&gt;=70,"Medium","High"))</f>
        <v>Low</v>
      </c>
      <c r="V3138" t="str">
        <f t="shared" ref="V3138:V3201" si="449">IF(N3138&gt;0,"Missing required fields",IF(O3138="REVIEW","Invalid provider NPI",IF(P3138="REVIEW","Invalid NDC",IF(Q3138="REVIEW","Store mapping incomplete",IF(R3138="REVIEW","Entity mapping incomplete","Clean")))))</f>
        <v>Clean</v>
      </c>
    </row>
    <row r="3139" spans="1:22" x14ac:dyDescent="0.3">
      <c r="A3139" t="str">
        <f>Raw_Data!A3139</f>
        <v>6253053</v>
      </c>
      <c r="B3139">
        <f>Raw_Data!B3139</f>
        <v>45685</v>
      </c>
      <c r="C3139" t="str">
        <f>Raw_Data!C3139</f>
        <v>TIZANIDINE HCL 2 MG TABLET</v>
      </c>
      <c r="D3139" t="str">
        <f>Raw_Data!D3139</f>
        <v>55111017915</v>
      </c>
      <c r="E3139" t="str">
        <f>Raw_Data!E3139</f>
        <v>AKHTAR, MARIAM</v>
      </c>
      <c r="F3139" t="str">
        <f>Raw_Data!F3139</f>
        <v>1780024596</v>
      </c>
      <c r="G3139" t="str">
        <f>Raw_Data!H3139</f>
        <v>0</v>
      </c>
      <c r="H3139">
        <f>IFERROR(VLOOKUP(G3139,Store_Map!$A$2:$I$100,3,FALSE),"")</f>
        <v>0</v>
      </c>
      <c r="I3139">
        <f>IFERROR(VLOOKUP(G3139,Store_Map!$A$2:$I$100,4,FALSE),"")</f>
        <v>0</v>
      </c>
      <c r="J3139">
        <f>IFERROR(VLOOKUP(G3139,Store_Map!$A$2:$I$100,5,FALSE),"")</f>
        <v>0</v>
      </c>
      <c r="K3139">
        <f>IFERROR(VLOOKUP(G3139,Store_Map!$A$2:$I$100,6,FALSE),"")</f>
        <v>0</v>
      </c>
      <c r="L3139">
        <f>IFERROR(VLOOKUP(G3139,Store_Map!$A$2:$I$100,7,FALSE),"")</f>
        <v>0</v>
      </c>
      <c r="M3139">
        <f>IFERROR(VLOOKUP(G3139,Store_Map!$A$2:$I$100,8,FALSE),"")</f>
        <v>0</v>
      </c>
      <c r="N3139">
        <f t="shared" si="441"/>
        <v>0</v>
      </c>
      <c r="O3139" t="str">
        <f t="shared" si="442"/>
        <v>PASS</v>
      </c>
      <c r="P3139" t="str">
        <f t="shared" si="443"/>
        <v>PASS</v>
      </c>
      <c r="Q3139" t="str">
        <f t="shared" si="444"/>
        <v>PASS</v>
      </c>
      <c r="R3139" t="str">
        <f t="shared" si="445"/>
        <v>PASS</v>
      </c>
      <c r="S3139" t="str">
        <f t="shared" si="446"/>
        <v>PASS</v>
      </c>
      <c r="T3139">
        <f t="shared" si="447"/>
        <v>100</v>
      </c>
      <c r="U3139" t="str">
        <f t="shared" si="448"/>
        <v>Low</v>
      </c>
      <c r="V3139" t="str">
        <f t="shared" si="449"/>
        <v>Clean</v>
      </c>
    </row>
    <row r="3140" spans="1:22" x14ac:dyDescent="0.3">
      <c r="A3140" t="str">
        <f>Raw_Data!A3140</f>
        <v>6253054</v>
      </c>
      <c r="B3140">
        <f>Raw_Data!B3140</f>
        <v>45685</v>
      </c>
      <c r="C3140" t="str">
        <f>Raw_Data!C3140</f>
        <v>LISINOPRIL-HCTZ 20-25 MG TA</v>
      </c>
      <c r="D3140" t="str">
        <f>Raw_Data!D3140</f>
        <v>68180052002</v>
      </c>
      <c r="E3140" t="str">
        <f>Raw_Data!E3140</f>
        <v>AKHTAR, MARIAM</v>
      </c>
      <c r="F3140" t="str">
        <f>Raw_Data!F3140</f>
        <v>1780024596</v>
      </c>
      <c r="G3140" t="str">
        <f>Raw_Data!H3140</f>
        <v>0</v>
      </c>
      <c r="H3140">
        <f>IFERROR(VLOOKUP(G3140,Store_Map!$A$2:$I$100,3,FALSE),"")</f>
        <v>0</v>
      </c>
      <c r="I3140">
        <f>IFERROR(VLOOKUP(G3140,Store_Map!$A$2:$I$100,4,FALSE),"")</f>
        <v>0</v>
      </c>
      <c r="J3140">
        <f>IFERROR(VLOOKUP(G3140,Store_Map!$A$2:$I$100,5,FALSE),"")</f>
        <v>0</v>
      </c>
      <c r="K3140">
        <f>IFERROR(VLOOKUP(G3140,Store_Map!$A$2:$I$100,6,FALSE),"")</f>
        <v>0</v>
      </c>
      <c r="L3140">
        <f>IFERROR(VLOOKUP(G3140,Store_Map!$A$2:$I$100,7,FALSE),"")</f>
        <v>0</v>
      </c>
      <c r="M3140">
        <f>IFERROR(VLOOKUP(G3140,Store_Map!$A$2:$I$100,8,FALSE),"")</f>
        <v>0</v>
      </c>
      <c r="N3140">
        <f t="shared" si="441"/>
        <v>0</v>
      </c>
      <c r="O3140" t="str">
        <f t="shared" si="442"/>
        <v>PASS</v>
      </c>
      <c r="P3140" t="str">
        <f t="shared" si="443"/>
        <v>PASS</v>
      </c>
      <c r="Q3140" t="str">
        <f t="shared" si="444"/>
        <v>PASS</v>
      </c>
      <c r="R3140" t="str">
        <f t="shared" si="445"/>
        <v>PASS</v>
      </c>
      <c r="S3140" t="str">
        <f t="shared" si="446"/>
        <v>PASS</v>
      </c>
      <c r="T3140">
        <f t="shared" si="447"/>
        <v>100</v>
      </c>
      <c r="U3140" t="str">
        <f t="shared" si="448"/>
        <v>Low</v>
      </c>
      <c r="V3140" t="str">
        <f t="shared" si="449"/>
        <v>Clean</v>
      </c>
    </row>
    <row r="3141" spans="1:22" x14ac:dyDescent="0.3">
      <c r="A3141" t="str">
        <f>Raw_Data!A3141</f>
        <v>6240664</v>
      </c>
      <c r="B3141">
        <f>Raw_Data!B3141</f>
        <v>45685</v>
      </c>
      <c r="C3141" t="str">
        <f>Raw_Data!C3141</f>
        <v>FLUOXETINE HCL 20 MG TABLET</v>
      </c>
      <c r="D3141" t="str">
        <f>Raw_Data!D3141</f>
        <v>43598056601</v>
      </c>
      <c r="E3141" t="str">
        <f>Raw_Data!E3141</f>
        <v>ALLEN, AMANDA</v>
      </c>
      <c r="F3141" t="str">
        <f>Raw_Data!F3141</f>
        <v>1982231882</v>
      </c>
      <c r="G3141" t="str">
        <f>Raw_Data!H3141</f>
        <v>0</v>
      </c>
      <c r="H3141">
        <f>IFERROR(VLOOKUP(G3141,Store_Map!$A$2:$I$100,3,FALSE),"")</f>
        <v>0</v>
      </c>
      <c r="I3141">
        <f>IFERROR(VLOOKUP(G3141,Store_Map!$A$2:$I$100,4,FALSE),"")</f>
        <v>0</v>
      </c>
      <c r="J3141">
        <f>IFERROR(VLOOKUP(G3141,Store_Map!$A$2:$I$100,5,FALSE),"")</f>
        <v>0</v>
      </c>
      <c r="K3141">
        <f>IFERROR(VLOOKUP(G3141,Store_Map!$A$2:$I$100,6,FALSE),"")</f>
        <v>0</v>
      </c>
      <c r="L3141">
        <f>IFERROR(VLOOKUP(G3141,Store_Map!$A$2:$I$100,7,FALSE),"")</f>
        <v>0</v>
      </c>
      <c r="M3141">
        <f>IFERROR(VLOOKUP(G3141,Store_Map!$A$2:$I$100,8,FALSE),"")</f>
        <v>0</v>
      </c>
      <c r="N3141">
        <f t="shared" si="441"/>
        <v>0</v>
      </c>
      <c r="O3141" t="str">
        <f t="shared" si="442"/>
        <v>PASS</v>
      </c>
      <c r="P3141" t="str">
        <f t="shared" si="443"/>
        <v>PASS</v>
      </c>
      <c r="Q3141" t="str">
        <f t="shared" si="444"/>
        <v>PASS</v>
      </c>
      <c r="R3141" t="str">
        <f t="shared" si="445"/>
        <v>PASS</v>
      </c>
      <c r="S3141" t="str">
        <f t="shared" si="446"/>
        <v>PASS</v>
      </c>
      <c r="T3141">
        <f t="shared" si="447"/>
        <v>100</v>
      </c>
      <c r="U3141" t="str">
        <f t="shared" si="448"/>
        <v>Low</v>
      </c>
      <c r="V3141" t="str">
        <f t="shared" si="449"/>
        <v>Clean</v>
      </c>
    </row>
    <row r="3142" spans="1:22" x14ac:dyDescent="0.3">
      <c r="A3142" t="str">
        <f>Raw_Data!A3142</f>
        <v>6240006</v>
      </c>
      <c r="B3142">
        <f>Raw_Data!B3142</f>
        <v>45685</v>
      </c>
      <c r="C3142" t="str">
        <f>Raw_Data!C3142</f>
        <v>BLISOVI FE 1-20 TABLET</v>
      </c>
      <c r="D3142" t="str">
        <f>Raw_Data!D3142</f>
        <v>68180086573</v>
      </c>
      <c r="E3142" t="str">
        <f>Raw_Data!E3142</f>
        <v>GRESHAM, J. MARK</v>
      </c>
      <c r="F3142" t="str">
        <f>Raw_Data!F3142</f>
        <v>1326026618</v>
      </c>
      <c r="G3142" t="str">
        <f>Raw_Data!H3142</f>
        <v>0</v>
      </c>
      <c r="H3142">
        <f>IFERROR(VLOOKUP(G3142,Store_Map!$A$2:$I$100,3,FALSE),"")</f>
        <v>0</v>
      </c>
      <c r="I3142">
        <f>IFERROR(VLOOKUP(G3142,Store_Map!$A$2:$I$100,4,FALSE),"")</f>
        <v>0</v>
      </c>
      <c r="J3142">
        <f>IFERROR(VLOOKUP(G3142,Store_Map!$A$2:$I$100,5,FALSE),"")</f>
        <v>0</v>
      </c>
      <c r="K3142">
        <f>IFERROR(VLOOKUP(G3142,Store_Map!$A$2:$I$100,6,FALSE),"")</f>
        <v>0</v>
      </c>
      <c r="L3142">
        <f>IFERROR(VLOOKUP(G3142,Store_Map!$A$2:$I$100,7,FALSE),"")</f>
        <v>0</v>
      </c>
      <c r="M3142">
        <f>IFERROR(VLOOKUP(G3142,Store_Map!$A$2:$I$100,8,FALSE),"")</f>
        <v>0</v>
      </c>
      <c r="N3142">
        <f t="shared" si="441"/>
        <v>0</v>
      </c>
      <c r="O3142" t="str">
        <f t="shared" si="442"/>
        <v>PASS</v>
      </c>
      <c r="P3142" t="str">
        <f t="shared" si="443"/>
        <v>PASS</v>
      </c>
      <c r="Q3142" t="str">
        <f t="shared" si="444"/>
        <v>PASS</v>
      </c>
      <c r="R3142" t="str">
        <f t="shared" si="445"/>
        <v>PASS</v>
      </c>
      <c r="S3142" t="str">
        <f t="shared" si="446"/>
        <v>PASS</v>
      </c>
      <c r="T3142">
        <f t="shared" si="447"/>
        <v>100</v>
      </c>
      <c r="U3142" t="str">
        <f t="shared" si="448"/>
        <v>Low</v>
      </c>
      <c r="V3142" t="str">
        <f t="shared" si="449"/>
        <v>Clean</v>
      </c>
    </row>
    <row r="3143" spans="1:22" x14ac:dyDescent="0.3">
      <c r="A3143" t="str">
        <f>Raw_Data!A3143</f>
        <v>6249144</v>
      </c>
      <c r="B3143">
        <f>Raw_Data!B3143</f>
        <v>45685</v>
      </c>
      <c r="C3143" t="str">
        <f>Raw_Data!C3143</f>
        <v>SUMATRIPTAN SUCC 50 MG TABL</v>
      </c>
      <c r="D3143" t="str">
        <f>Raw_Data!D3143</f>
        <v>65862014736</v>
      </c>
      <c r="E3143" t="str">
        <f>Raw_Data!E3143</f>
        <v>BYNE, EDMUND</v>
      </c>
      <c r="F3143" t="str">
        <f>Raw_Data!F3143</f>
        <v>1033186648</v>
      </c>
      <c r="G3143" t="str">
        <f>Raw_Data!H3143</f>
        <v>0</v>
      </c>
      <c r="H3143">
        <f>IFERROR(VLOOKUP(G3143,Store_Map!$A$2:$I$100,3,FALSE),"")</f>
        <v>0</v>
      </c>
      <c r="I3143">
        <f>IFERROR(VLOOKUP(G3143,Store_Map!$A$2:$I$100,4,FALSE),"")</f>
        <v>0</v>
      </c>
      <c r="J3143">
        <f>IFERROR(VLOOKUP(G3143,Store_Map!$A$2:$I$100,5,FALSE),"")</f>
        <v>0</v>
      </c>
      <c r="K3143">
        <f>IFERROR(VLOOKUP(G3143,Store_Map!$A$2:$I$100,6,FALSE),"")</f>
        <v>0</v>
      </c>
      <c r="L3143">
        <f>IFERROR(VLOOKUP(G3143,Store_Map!$A$2:$I$100,7,FALSE),"")</f>
        <v>0</v>
      </c>
      <c r="M3143">
        <f>IFERROR(VLOOKUP(G3143,Store_Map!$A$2:$I$100,8,FALSE),"")</f>
        <v>0</v>
      </c>
      <c r="N3143">
        <f t="shared" si="441"/>
        <v>0</v>
      </c>
      <c r="O3143" t="str">
        <f t="shared" si="442"/>
        <v>PASS</v>
      </c>
      <c r="P3143" t="str">
        <f t="shared" si="443"/>
        <v>PASS</v>
      </c>
      <c r="Q3143" t="str">
        <f t="shared" si="444"/>
        <v>PASS</v>
      </c>
      <c r="R3143" t="str">
        <f t="shared" si="445"/>
        <v>PASS</v>
      </c>
      <c r="S3143" t="str">
        <f t="shared" si="446"/>
        <v>PASS</v>
      </c>
      <c r="T3143">
        <f t="shared" si="447"/>
        <v>100</v>
      </c>
      <c r="U3143" t="str">
        <f t="shared" si="448"/>
        <v>Low</v>
      </c>
      <c r="V3143" t="str">
        <f t="shared" si="449"/>
        <v>Clean</v>
      </c>
    </row>
    <row r="3144" spans="1:22" x14ac:dyDescent="0.3">
      <c r="A3144" t="str">
        <f>Raw_Data!A3144</f>
        <v>6241566</v>
      </c>
      <c r="B3144">
        <f>Raw_Data!B3144</f>
        <v>45685</v>
      </c>
      <c r="C3144" t="str">
        <f>Raw_Data!C3144</f>
        <v>CITALOPRAM HBR 20 MG TABLET</v>
      </c>
      <c r="D3144" t="str">
        <f>Raw_Data!D3144</f>
        <v>13668001005</v>
      </c>
      <c r="E3144" t="str">
        <f>Raw_Data!E3144</f>
        <v>YASIN, NURA</v>
      </c>
      <c r="F3144" t="str">
        <f>Raw_Data!F3144</f>
        <v>1265518567</v>
      </c>
      <c r="G3144" t="str">
        <f>Raw_Data!H3144</f>
        <v>0</v>
      </c>
      <c r="H3144">
        <f>IFERROR(VLOOKUP(G3144,Store_Map!$A$2:$I$100,3,FALSE),"")</f>
        <v>0</v>
      </c>
      <c r="I3144">
        <f>IFERROR(VLOOKUP(G3144,Store_Map!$A$2:$I$100,4,FALSE),"")</f>
        <v>0</v>
      </c>
      <c r="J3144">
        <f>IFERROR(VLOOKUP(G3144,Store_Map!$A$2:$I$100,5,FALSE),"")</f>
        <v>0</v>
      </c>
      <c r="K3144">
        <f>IFERROR(VLOOKUP(G3144,Store_Map!$A$2:$I$100,6,FALSE),"")</f>
        <v>0</v>
      </c>
      <c r="L3144">
        <f>IFERROR(VLOOKUP(G3144,Store_Map!$A$2:$I$100,7,FALSE),"")</f>
        <v>0</v>
      </c>
      <c r="M3144">
        <f>IFERROR(VLOOKUP(G3144,Store_Map!$A$2:$I$100,8,FALSE),"")</f>
        <v>0</v>
      </c>
      <c r="N3144">
        <f t="shared" si="441"/>
        <v>0</v>
      </c>
      <c r="O3144" t="str">
        <f t="shared" si="442"/>
        <v>PASS</v>
      </c>
      <c r="P3144" t="str">
        <f t="shared" si="443"/>
        <v>PASS</v>
      </c>
      <c r="Q3144" t="str">
        <f t="shared" si="444"/>
        <v>PASS</v>
      </c>
      <c r="R3144" t="str">
        <f t="shared" si="445"/>
        <v>PASS</v>
      </c>
      <c r="S3144" t="str">
        <f t="shared" si="446"/>
        <v>PASS</v>
      </c>
      <c r="T3144">
        <f t="shared" si="447"/>
        <v>100</v>
      </c>
      <c r="U3144" t="str">
        <f t="shared" si="448"/>
        <v>Low</v>
      </c>
      <c r="V3144" t="str">
        <f t="shared" si="449"/>
        <v>Clean</v>
      </c>
    </row>
    <row r="3145" spans="1:22" x14ac:dyDescent="0.3">
      <c r="A3145" t="str">
        <f>Raw_Data!A3145</f>
        <v>6247612</v>
      </c>
      <c r="B3145">
        <f>Raw_Data!B3145</f>
        <v>45685</v>
      </c>
      <c r="C3145" t="str">
        <f>Raw_Data!C3145</f>
        <v>MONTELUKAST SOD 10 MG TABLE</v>
      </c>
      <c r="D3145" t="str">
        <f>Raw_Data!D3145</f>
        <v>13668008105</v>
      </c>
      <c r="E3145" t="str">
        <f>Raw_Data!E3145</f>
        <v>GIBBS, JON</v>
      </c>
      <c r="F3145" t="str">
        <f>Raw_Data!F3145</f>
        <v>1700896156</v>
      </c>
      <c r="G3145" t="str">
        <f>Raw_Data!H3145</f>
        <v>0</v>
      </c>
      <c r="H3145">
        <f>IFERROR(VLOOKUP(G3145,Store_Map!$A$2:$I$100,3,FALSE),"")</f>
        <v>0</v>
      </c>
      <c r="I3145">
        <f>IFERROR(VLOOKUP(G3145,Store_Map!$A$2:$I$100,4,FALSE),"")</f>
        <v>0</v>
      </c>
      <c r="J3145">
        <f>IFERROR(VLOOKUP(G3145,Store_Map!$A$2:$I$100,5,FALSE),"")</f>
        <v>0</v>
      </c>
      <c r="K3145">
        <f>IFERROR(VLOOKUP(G3145,Store_Map!$A$2:$I$100,6,FALSE),"")</f>
        <v>0</v>
      </c>
      <c r="L3145">
        <f>IFERROR(VLOOKUP(G3145,Store_Map!$A$2:$I$100,7,FALSE),"")</f>
        <v>0</v>
      </c>
      <c r="M3145">
        <f>IFERROR(VLOOKUP(G3145,Store_Map!$A$2:$I$100,8,FALSE),"")</f>
        <v>0</v>
      </c>
      <c r="N3145">
        <f t="shared" si="441"/>
        <v>0</v>
      </c>
      <c r="O3145" t="str">
        <f t="shared" si="442"/>
        <v>PASS</v>
      </c>
      <c r="P3145" t="str">
        <f t="shared" si="443"/>
        <v>PASS</v>
      </c>
      <c r="Q3145" t="str">
        <f t="shared" si="444"/>
        <v>PASS</v>
      </c>
      <c r="R3145" t="str">
        <f t="shared" si="445"/>
        <v>PASS</v>
      </c>
      <c r="S3145" t="str">
        <f t="shared" si="446"/>
        <v>PASS</v>
      </c>
      <c r="T3145">
        <f t="shared" si="447"/>
        <v>100</v>
      </c>
      <c r="U3145" t="str">
        <f t="shared" si="448"/>
        <v>Low</v>
      </c>
      <c r="V3145" t="str">
        <f t="shared" si="449"/>
        <v>Clean</v>
      </c>
    </row>
    <row r="3146" spans="1:22" x14ac:dyDescent="0.3">
      <c r="A3146" t="str">
        <f>Raw_Data!A3146</f>
        <v>6249692</v>
      </c>
      <c r="B3146">
        <f>Raw_Data!B3146</f>
        <v>45685</v>
      </c>
      <c r="C3146" t="str">
        <f>Raw_Data!C3146</f>
        <v>AMITRIPTYLINE HCL 10 MG TAB</v>
      </c>
      <c r="D3146" t="str">
        <f>Raw_Data!D3146</f>
        <v>70756020111</v>
      </c>
      <c r="E3146" t="str">
        <f>Raw_Data!E3146</f>
        <v>AKHTAR, MARIAM</v>
      </c>
      <c r="F3146" t="str">
        <f>Raw_Data!F3146</f>
        <v>1780024596</v>
      </c>
      <c r="G3146" t="str">
        <f>Raw_Data!H3146</f>
        <v>0</v>
      </c>
      <c r="H3146">
        <f>IFERROR(VLOOKUP(G3146,Store_Map!$A$2:$I$100,3,FALSE),"")</f>
        <v>0</v>
      </c>
      <c r="I3146">
        <f>IFERROR(VLOOKUP(G3146,Store_Map!$A$2:$I$100,4,FALSE),"")</f>
        <v>0</v>
      </c>
      <c r="J3146">
        <f>IFERROR(VLOOKUP(G3146,Store_Map!$A$2:$I$100,5,FALSE),"")</f>
        <v>0</v>
      </c>
      <c r="K3146">
        <f>IFERROR(VLOOKUP(G3146,Store_Map!$A$2:$I$100,6,FALSE),"")</f>
        <v>0</v>
      </c>
      <c r="L3146">
        <f>IFERROR(VLOOKUP(G3146,Store_Map!$A$2:$I$100,7,FALSE),"")</f>
        <v>0</v>
      </c>
      <c r="M3146">
        <f>IFERROR(VLOOKUP(G3146,Store_Map!$A$2:$I$100,8,FALSE),"")</f>
        <v>0</v>
      </c>
      <c r="N3146">
        <f t="shared" si="441"/>
        <v>0</v>
      </c>
      <c r="O3146" t="str">
        <f t="shared" si="442"/>
        <v>PASS</v>
      </c>
      <c r="P3146" t="str">
        <f t="shared" si="443"/>
        <v>PASS</v>
      </c>
      <c r="Q3146" t="str">
        <f t="shared" si="444"/>
        <v>PASS</v>
      </c>
      <c r="R3146" t="str">
        <f t="shared" si="445"/>
        <v>PASS</v>
      </c>
      <c r="S3146" t="str">
        <f t="shared" si="446"/>
        <v>PASS</v>
      </c>
      <c r="T3146">
        <f t="shared" si="447"/>
        <v>100</v>
      </c>
      <c r="U3146" t="str">
        <f t="shared" si="448"/>
        <v>Low</v>
      </c>
      <c r="V3146" t="str">
        <f t="shared" si="449"/>
        <v>Clean</v>
      </c>
    </row>
    <row r="3147" spans="1:22" x14ac:dyDescent="0.3">
      <c r="A3147" t="str">
        <f>Raw_Data!A3147</f>
        <v>6253055</v>
      </c>
      <c r="B3147">
        <f>Raw_Data!B3147</f>
        <v>45685</v>
      </c>
      <c r="C3147" t="str">
        <f>Raw_Data!C3147</f>
        <v>DIVALPROEX SOD DR 250 MG TA</v>
      </c>
      <c r="D3147" t="str">
        <f>Raw_Data!D3147</f>
        <v>832712311</v>
      </c>
      <c r="E3147" t="str">
        <f>Raw_Data!E3147</f>
        <v>STEINER, DAVID</v>
      </c>
      <c r="F3147" t="str">
        <f>Raw_Data!F3147</f>
        <v>1972508802</v>
      </c>
      <c r="G3147" t="str">
        <f>Raw_Data!H3147</f>
        <v>0</v>
      </c>
      <c r="H3147">
        <f>IFERROR(VLOOKUP(G3147,Store_Map!$A$2:$I$100,3,FALSE),"")</f>
        <v>0</v>
      </c>
      <c r="I3147">
        <f>IFERROR(VLOOKUP(G3147,Store_Map!$A$2:$I$100,4,FALSE),"")</f>
        <v>0</v>
      </c>
      <c r="J3147">
        <f>IFERROR(VLOOKUP(G3147,Store_Map!$A$2:$I$100,5,FALSE),"")</f>
        <v>0</v>
      </c>
      <c r="K3147">
        <f>IFERROR(VLOOKUP(G3147,Store_Map!$A$2:$I$100,6,FALSE),"")</f>
        <v>0</v>
      </c>
      <c r="L3147">
        <f>IFERROR(VLOOKUP(G3147,Store_Map!$A$2:$I$100,7,FALSE),"")</f>
        <v>0</v>
      </c>
      <c r="M3147">
        <f>IFERROR(VLOOKUP(G3147,Store_Map!$A$2:$I$100,8,FALSE),"")</f>
        <v>0</v>
      </c>
      <c r="N3147">
        <f t="shared" si="441"/>
        <v>0</v>
      </c>
      <c r="O3147" t="str">
        <f t="shared" si="442"/>
        <v>PASS</v>
      </c>
      <c r="P3147" t="str">
        <f t="shared" si="443"/>
        <v>REVIEW</v>
      </c>
      <c r="Q3147" t="str">
        <f t="shared" si="444"/>
        <v>PASS</v>
      </c>
      <c r="R3147" t="str">
        <f t="shared" si="445"/>
        <v>PASS</v>
      </c>
      <c r="S3147" t="str">
        <f t="shared" si="446"/>
        <v>REVIEW</v>
      </c>
      <c r="T3147">
        <f t="shared" si="447"/>
        <v>90</v>
      </c>
      <c r="U3147" t="str">
        <f t="shared" si="448"/>
        <v>Low</v>
      </c>
      <c r="V3147" t="str">
        <f t="shared" si="449"/>
        <v>Invalid NDC</v>
      </c>
    </row>
    <row r="3148" spans="1:22" x14ac:dyDescent="0.3">
      <c r="A3148" t="str">
        <f>Raw_Data!A3148</f>
        <v>6249657</v>
      </c>
      <c r="B3148">
        <f>Raw_Data!B3148</f>
        <v>45685</v>
      </c>
      <c r="C3148" t="str">
        <f>Raw_Data!C3148</f>
        <v>BUSPIRONE HCL 10 MG TABLET</v>
      </c>
      <c r="D3148" t="str">
        <f>Raw_Data!D3148</f>
        <v>29300024505</v>
      </c>
      <c r="E3148" t="str">
        <f>Raw_Data!E3148</f>
        <v>AKHTAR, MARIAM</v>
      </c>
      <c r="F3148" t="str">
        <f>Raw_Data!F3148</f>
        <v>1780024596</v>
      </c>
      <c r="G3148" t="str">
        <f>Raw_Data!H3148</f>
        <v>0</v>
      </c>
      <c r="H3148">
        <f>IFERROR(VLOOKUP(G3148,Store_Map!$A$2:$I$100,3,FALSE),"")</f>
        <v>0</v>
      </c>
      <c r="I3148">
        <f>IFERROR(VLOOKUP(G3148,Store_Map!$A$2:$I$100,4,FALSE),"")</f>
        <v>0</v>
      </c>
      <c r="J3148">
        <f>IFERROR(VLOOKUP(G3148,Store_Map!$A$2:$I$100,5,FALSE),"")</f>
        <v>0</v>
      </c>
      <c r="K3148">
        <f>IFERROR(VLOOKUP(G3148,Store_Map!$A$2:$I$100,6,FALSE),"")</f>
        <v>0</v>
      </c>
      <c r="L3148">
        <f>IFERROR(VLOOKUP(G3148,Store_Map!$A$2:$I$100,7,FALSE),"")</f>
        <v>0</v>
      </c>
      <c r="M3148">
        <f>IFERROR(VLOOKUP(G3148,Store_Map!$A$2:$I$100,8,FALSE),"")</f>
        <v>0</v>
      </c>
      <c r="N3148">
        <f t="shared" si="441"/>
        <v>0</v>
      </c>
      <c r="O3148" t="str">
        <f t="shared" si="442"/>
        <v>PASS</v>
      </c>
      <c r="P3148" t="str">
        <f t="shared" si="443"/>
        <v>PASS</v>
      </c>
      <c r="Q3148" t="str">
        <f t="shared" si="444"/>
        <v>PASS</v>
      </c>
      <c r="R3148" t="str">
        <f t="shared" si="445"/>
        <v>PASS</v>
      </c>
      <c r="S3148" t="str">
        <f t="shared" si="446"/>
        <v>PASS</v>
      </c>
      <c r="T3148">
        <f t="shared" si="447"/>
        <v>100</v>
      </c>
      <c r="U3148" t="str">
        <f t="shared" si="448"/>
        <v>Low</v>
      </c>
      <c r="V3148" t="str">
        <f t="shared" si="449"/>
        <v>Clean</v>
      </c>
    </row>
    <row r="3149" spans="1:22" x14ac:dyDescent="0.3">
      <c r="A3149" t="str">
        <f>Raw_Data!A3149</f>
        <v>6253056</v>
      </c>
      <c r="B3149">
        <f>Raw_Data!B3149</f>
        <v>45685</v>
      </c>
      <c r="C3149" t="str">
        <f>Raw_Data!C3149</f>
        <v>RISPERIDONE 3 MG TABLET</v>
      </c>
      <c r="D3149" t="str">
        <f>Raw_Data!D3149</f>
        <v>27241000506</v>
      </c>
      <c r="E3149" t="str">
        <f>Raw_Data!E3149</f>
        <v>STEINER, DAVID</v>
      </c>
      <c r="F3149" t="str">
        <f>Raw_Data!F3149</f>
        <v>1972508802</v>
      </c>
      <c r="G3149" t="str">
        <f>Raw_Data!H3149</f>
        <v>0</v>
      </c>
      <c r="H3149">
        <f>IFERROR(VLOOKUP(G3149,Store_Map!$A$2:$I$100,3,FALSE),"")</f>
        <v>0</v>
      </c>
      <c r="I3149">
        <f>IFERROR(VLOOKUP(G3149,Store_Map!$A$2:$I$100,4,FALSE),"")</f>
        <v>0</v>
      </c>
      <c r="J3149">
        <f>IFERROR(VLOOKUP(G3149,Store_Map!$A$2:$I$100,5,FALSE),"")</f>
        <v>0</v>
      </c>
      <c r="K3149">
        <f>IFERROR(VLOOKUP(G3149,Store_Map!$A$2:$I$100,6,FALSE),"")</f>
        <v>0</v>
      </c>
      <c r="L3149">
        <f>IFERROR(VLOOKUP(G3149,Store_Map!$A$2:$I$100,7,FALSE),"")</f>
        <v>0</v>
      </c>
      <c r="M3149">
        <f>IFERROR(VLOOKUP(G3149,Store_Map!$A$2:$I$100,8,FALSE),"")</f>
        <v>0</v>
      </c>
      <c r="N3149">
        <f t="shared" si="441"/>
        <v>0</v>
      </c>
      <c r="O3149" t="str">
        <f t="shared" si="442"/>
        <v>PASS</v>
      </c>
      <c r="P3149" t="str">
        <f t="shared" si="443"/>
        <v>PASS</v>
      </c>
      <c r="Q3149" t="str">
        <f t="shared" si="444"/>
        <v>PASS</v>
      </c>
      <c r="R3149" t="str">
        <f t="shared" si="445"/>
        <v>PASS</v>
      </c>
      <c r="S3149" t="str">
        <f t="shared" si="446"/>
        <v>PASS</v>
      </c>
      <c r="T3149">
        <f t="shared" si="447"/>
        <v>100</v>
      </c>
      <c r="U3149" t="str">
        <f t="shared" si="448"/>
        <v>Low</v>
      </c>
      <c r="V3149" t="str">
        <f t="shared" si="449"/>
        <v>Clean</v>
      </c>
    </row>
    <row r="3150" spans="1:22" x14ac:dyDescent="0.3">
      <c r="A3150" t="str">
        <f>Raw_Data!A3150</f>
        <v>6253057</v>
      </c>
      <c r="B3150">
        <f>Raw_Data!B3150</f>
        <v>45685</v>
      </c>
      <c r="C3150" t="str">
        <f>Raw_Data!C3150</f>
        <v>AMLODIPINE BESYLATE 10 MG T</v>
      </c>
      <c r="D3150" t="str">
        <f>Raw_Data!D3150</f>
        <v>69097012815</v>
      </c>
      <c r="E3150" t="str">
        <f>Raw_Data!E3150</f>
        <v>GIBBS, JON</v>
      </c>
      <c r="F3150" t="str">
        <f>Raw_Data!F3150</f>
        <v>1700896156</v>
      </c>
      <c r="G3150" t="str">
        <f>Raw_Data!H3150</f>
        <v>0</v>
      </c>
      <c r="H3150">
        <f>IFERROR(VLOOKUP(G3150,Store_Map!$A$2:$I$100,3,FALSE),"")</f>
        <v>0</v>
      </c>
      <c r="I3150">
        <f>IFERROR(VLOOKUP(G3150,Store_Map!$A$2:$I$100,4,FALSE),"")</f>
        <v>0</v>
      </c>
      <c r="J3150">
        <f>IFERROR(VLOOKUP(G3150,Store_Map!$A$2:$I$100,5,FALSE),"")</f>
        <v>0</v>
      </c>
      <c r="K3150">
        <f>IFERROR(VLOOKUP(G3150,Store_Map!$A$2:$I$100,6,FALSE),"")</f>
        <v>0</v>
      </c>
      <c r="L3150">
        <f>IFERROR(VLOOKUP(G3150,Store_Map!$A$2:$I$100,7,FALSE),"")</f>
        <v>0</v>
      </c>
      <c r="M3150">
        <f>IFERROR(VLOOKUP(G3150,Store_Map!$A$2:$I$100,8,FALSE),"")</f>
        <v>0</v>
      </c>
      <c r="N3150">
        <f t="shared" si="441"/>
        <v>0</v>
      </c>
      <c r="O3150" t="str">
        <f t="shared" si="442"/>
        <v>PASS</v>
      </c>
      <c r="P3150" t="str">
        <f t="shared" si="443"/>
        <v>PASS</v>
      </c>
      <c r="Q3150" t="str">
        <f t="shared" si="444"/>
        <v>PASS</v>
      </c>
      <c r="R3150" t="str">
        <f t="shared" si="445"/>
        <v>PASS</v>
      </c>
      <c r="S3150" t="str">
        <f t="shared" si="446"/>
        <v>PASS</v>
      </c>
      <c r="T3150">
        <f t="shared" si="447"/>
        <v>100</v>
      </c>
      <c r="U3150" t="str">
        <f t="shared" si="448"/>
        <v>Low</v>
      </c>
      <c r="V3150" t="str">
        <f t="shared" si="449"/>
        <v>Clean</v>
      </c>
    </row>
    <row r="3151" spans="1:22" x14ac:dyDescent="0.3">
      <c r="A3151" t="str">
        <f>Raw_Data!A3151</f>
        <v>6253058</v>
      </c>
      <c r="B3151">
        <f>Raw_Data!B3151</f>
        <v>45685</v>
      </c>
      <c r="C3151" t="str">
        <f>Raw_Data!C3151</f>
        <v>METOPROLOL TARTRATE 25 MG T</v>
      </c>
      <c r="D3151" t="str">
        <f>Raw_Data!D3151</f>
        <v>65862006299</v>
      </c>
      <c r="E3151" t="str">
        <f>Raw_Data!E3151</f>
        <v>BYNE, EDMUND</v>
      </c>
      <c r="F3151" t="str">
        <f>Raw_Data!F3151</f>
        <v>1033186648</v>
      </c>
      <c r="G3151" t="str">
        <f>Raw_Data!H3151</f>
        <v>0</v>
      </c>
      <c r="H3151">
        <f>IFERROR(VLOOKUP(G3151,Store_Map!$A$2:$I$100,3,FALSE),"")</f>
        <v>0</v>
      </c>
      <c r="I3151">
        <f>IFERROR(VLOOKUP(G3151,Store_Map!$A$2:$I$100,4,FALSE),"")</f>
        <v>0</v>
      </c>
      <c r="J3151">
        <f>IFERROR(VLOOKUP(G3151,Store_Map!$A$2:$I$100,5,FALSE),"")</f>
        <v>0</v>
      </c>
      <c r="K3151">
        <f>IFERROR(VLOOKUP(G3151,Store_Map!$A$2:$I$100,6,FALSE),"")</f>
        <v>0</v>
      </c>
      <c r="L3151">
        <f>IFERROR(VLOOKUP(G3151,Store_Map!$A$2:$I$100,7,FALSE),"")</f>
        <v>0</v>
      </c>
      <c r="M3151">
        <f>IFERROR(VLOOKUP(G3151,Store_Map!$A$2:$I$100,8,FALSE),"")</f>
        <v>0</v>
      </c>
      <c r="N3151">
        <f t="shared" si="441"/>
        <v>0</v>
      </c>
      <c r="O3151" t="str">
        <f t="shared" si="442"/>
        <v>PASS</v>
      </c>
      <c r="P3151" t="str">
        <f t="shared" si="443"/>
        <v>PASS</v>
      </c>
      <c r="Q3151" t="str">
        <f t="shared" si="444"/>
        <v>PASS</v>
      </c>
      <c r="R3151" t="str">
        <f t="shared" si="445"/>
        <v>PASS</v>
      </c>
      <c r="S3151" t="str">
        <f t="shared" si="446"/>
        <v>PASS</v>
      </c>
      <c r="T3151">
        <f t="shared" si="447"/>
        <v>100</v>
      </c>
      <c r="U3151" t="str">
        <f t="shared" si="448"/>
        <v>Low</v>
      </c>
      <c r="V3151" t="str">
        <f t="shared" si="449"/>
        <v>Clean</v>
      </c>
    </row>
    <row r="3152" spans="1:22" x14ac:dyDescent="0.3">
      <c r="A3152" t="str">
        <f>Raw_Data!A3152</f>
        <v>6253059</v>
      </c>
      <c r="B3152">
        <f>Raw_Data!B3152</f>
        <v>45685</v>
      </c>
      <c r="C3152" t="str">
        <f>Raw_Data!C3152</f>
        <v>CLOPIDOGREL 75 MG TABLET</v>
      </c>
      <c r="D3152" t="str">
        <f>Raw_Data!D3152</f>
        <v>55111019605</v>
      </c>
      <c r="E3152" t="str">
        <f>Raw_Data!E3152</f>
        <v>BYNE, EDMUND</v>
      </c>
      <c r="F3152" t="str">
        <f>Raw_Data!F3152</f>
        <v>1033186648</v>
      </c>
      <c r="G3152" t="str">
        <f>Raw_Data!H3152</f>
        <v>0</v>
      </c>
      <c r="H3152">
        <f>IFERROR(VLOOKUP(G3152,Store_Map!$A$2:$I$100,3,FALSE),"")</f>
        <v>0</v>
      </c>
      <c r="I3152">
        <f>IFERROR(VLOOKUP(G3152,Store_Map!$A$2:$I$100,4,FALSE),"")</f>
        <v>0</v>
      </c>
      <c r="J3152">
        <f>IFERROR(VLOOKUP(G3152,Store_Map!$A$2:$I$100,5,FALSE),"")</f>
        <v>0</v>
      </c>
      <c r="K3152">
        <f>IFERROR(VLOOKUP(G3152,Store_Map!$A$2:$I$100,6,FALSE),"")</f>
        <v>0</v>
      </c>
      <c r="L3152">
        <f>IFERROR(VLOOKUP(G3152,Store_Map!$A$2:$I$100,7,FALSE),"")</f>
        <v>0</v>
      </c>
      <c r="M3152">
        <f>IFERROR(VLOOKUP(G3152,Store_Map!$A$2:$I$100,8,FALSE),"")</f>
        <v>0</v>
      </c>
      <c r="N3152">
        <f t="shared" si="441"/>
        <v>0</v>
      </c>
      <c r="O3152" t="str">
        <f t="shared" si="442"/>
        <v>PASS</v>
      </c>
      <c r="P3152" t="str">
        <f t="shared" si="443"/>
        <v>PASS</v>
      </c>
      <c r="Q3152" t="str">
        <f t="shared" si="444"/>
        <v>PASS</v>
      </c>
      <c r="R3152" t="str">
        <f t="shared" si="445"/>
        <v>PASS</v>
      </c>
      <c r="S3152" t="str">
        <f t="shared" si="446"/>
        <v>PASS</v>
      </c>
      <c r="T3152">
        <f t="shared" si="447"/>
        <v>100</v>
      </c>
      <c r="U3152" t="str">
        <f t="shared" si="448"/>
        <v>Low</v>
      </c>
      <c r="V3152" t="str">
        <f t="shared" si="449"/>
        <v>Clean</v>
      </c>
    </row>
    <row r="3153" spans="1:22" x14ac:dyDescent="0.3">
      <c r="A3153" t="str">
        <f>Raw_Data!A3153</f>
        <v>6253060</v>
      </c>
      <c r="B3153">
        <f>Raw_Data!B3153</f>
        <v>45685</v>
      </c>
      <c r="C3153" t="str">
        <f>Raw_Data!C3153</f>
        <v>ATORVASTATIN 40 MG TABLET</v>
      </c>
      <c r="D3153" t="str">
        <f>Raw_Data!D3153</f>
        <v>67877051310</v>
      </c>
      <c r="E3153" t="str">
        <f>Raw_Data!E3153</f>
        <v>BYNE, EDMUND</v>
      </c>
      <c r="F3153" t="str">
        <f>Raw_Data!F3153</f>
        <v>1033186648</v>
      </c>
      <c r="G3153" t="str">
        <f>Raw_Data!H3153</f>
        <v>0</v>
      </c>
      <c r="H3153">
        <f>IFERROR(VLOOKUP(G3153,Store_Map!$A$2:$I$100,3,FALSE),"")</f>
        <v>0</v>
      </c>
      <c r="I3153">
        <f>IFERROR(VLOOKUP(G3153,Store_Map!$A$2:$I$100,4,FALSE),"")</f>
        <v>0</v>
      </c>
      <c r="J3153">
        <f>IFERROR(VLOOKUP(G3153,Store_Map!$A$2:$I$100,5,FALSE),"")</f>
        <v>0</v>
      </c>
      <c r="K3153">
        <f>IFERROR(VLOOKUP(G3153,Store_Map!$A$2:$I$100,6,FALSE),"")</f>
        <v>0</v>
      </c>
      <c r="L3153">
        <f>IFERROR(VLOOKUP(G3153,Store_Map!$A$2:$I$100,7,FALSE),"")</f>
        <v>0</v>
      </c>
      <c r="M3153">
        <f>IFERROR(VLOOKUP(G3153,Store_Map!$A$2:$I$100,8,FALSE),"")</f>
        <v>0</v>
      </c>
      <c r="N3153">
        <f t="shared" si="441"/>
        <v>0</v>
      </c>
      <c r="O3153" t="str">
        <f t="shared" si="442"/>
        <v>PASS</v>
      </c>
      <c r="P3153" t="str">
        <f t="shared" si="443"/>
        <v>PASS</v>
      </c>
      <c r="Q3153" t="str">
        <f t="shared" si="444"/>
        <v>PASS</v>
      </c>
      <c r="R3153" t="str">
        <f t="shared" si="445"/>
        <v>PASS</v>
      </c>
      <c r="S3153" t="str">
        <f t="shared" si="446"/>
        <v>PASS</v>
      </c>
      <c r="T3153">
        <f t="shared" si="447"/>
        <v>100</v>
      </c>
      <c r="U3153" t="str">
        <f t="shared" si="448"/>
        <v>Low</v>
      </c>
      <c r="V3153" t="str">
        <f t="shared" si="449"/>
        <v>Clean</v>
      </c>
    </row>
    <row r="3154" spans="1:22" x14ac:dyDescent="0.3">
      <c r="A3154" t="str">
        <f>Raw_Data!A3154</f>
        <v>6253061</v>
      </c>
      <c r="B3154">
        <f>Raw_Data!B3154</f>
        <v>45685</v>
      </c>
      <c r="C3154" t="str">
        <f>Raw_Data!C3154</f>
        <v>AMLODIPINE BESYLATE 5 MG TA</v>
      </c>
      <c r="D3154" t="str">
        <f>Raw_Data!D3154</f>
        <v>69097012715</v>
      </c>
      <c r="E3154" t="str">
        <f>Raw_Data!E3154</f>
        <v>BYNE, EDMUND</v>
      </c>
      <c r="F3154" t="str">
        <f>Raw_Data!F3154</f>
        <v>1033186648</v>
      </c>
      <c r="G3154" t="str">
        <f>Raw_Data!H3154</f>
        <v>0</v>
      </c>
      <c r="H3154">
        <f>IFERROR(VLOOKUP(G3154,Store_Map!$A$2:$I$100,3,FALSE),"")</f>
        <v>0</v>
      </c>
      <c r="I3154">
        <f>IFERROR(VLOOKUP(G3154,Store_Map!$A$2:$I$100,4,FALSE),"")</f>
        <v>0</v>
      </c>
      <c r="J3154">
        <f>IFERROR(VLOOKUP(G3154,Store_Map!$A$2:$I$100,5,FALSE),"")</f>
        <v>0</v>
      </c>
      <c r="K3154">
        <f>IFERROR(VLOOKUP(G3154,Store_Map!$A$2:$I$100,6,FALSE),"")</f>
        <v>0</v>
      </c>
      <c r="L3154">
        <f>IFERROR(VLOOKUP(G3154,Store_Map!$A$2:$I$100,7,FALSE),"")</f>
        <v>0</v>
      </c>
      <c r="M3154">
        <f>IFERROR(VLOOKUP(G3154,Store_Map!$A$2:$I$100,8,FALSE),"")</f>
        <v>0</v>
      </c>
      <c r="N3154">
        <f t="shared" si="441"/>
        <v>0</v>
      </c>
      <c r="O3154" t="str">
        <f t="shared" si="442"/>
        <v>PASS</v>
      </c>
      <c r="P3154" t="str">
        <f t="shared" si="443"/>
        <v>PASS</v>
      </c>
      <c r="Q3154" t="str">
        <f t="shared" si="444"/>
        <v>PASS</v>
      </c>
      <c r="R3154" t="str">
        <f t="shared" si="445"/>
        <v>PASS</v>
      </c>
      <c r="S3154" t="str">
        <f t="shared" si="446"/>
        <v>PASS</v>
      </c>
      <c r="T3154">
        <f t="shared" si="447"/>
        <v>100</v>
      </c>
      <c r="U3154" t="str">
        <f t="shared" si="448"/>
        <v>Low</v>
      </c>
      <c r="V3154" t="str">
        <f t="shared" si="449"/>
        <v>Clean</v>
      </c>
    </row>
    <row r="3155" spans="1:22" x14ac:dyDescent="0.3">
      <c r="A3155" t="str">
        <f>Raw_Data!A3155</f>
        <v>6253065</v>
      </c>
      <c r="B3155">
        <f>Raw_Data!B3155</f>
        <v>45685</v>
      </c>
      <c r="C3155" t="str">
        <f>Raw_Data!C3155</f>
        <v>LISINOPRIL 10 MG TABLET</v>
      </c>
      <c r="D3155" t="str">
        <f>Raw_Data!D3155</f>
        <v>68180098003</v>
      </c>
      <c r="E3155" t="str">
        <f>Raw_Data!E3155</f>
        <v>YASIN, NURA</v>
      </c>
      <c r="F3155" t="str">
        <f>Raw_Data!F3155</f>
        <v>1265518567</v>
      </c>
      <c r="G3155" t="str">
        <f>Raw_Data!H3155</f>
        <v>0</v>
      </c>
      <c r="H3155">
        <f>IFERROR(VLOOKUP(G3155,Store_Map!$A$2:$I$100,3,FALSE),"")</f>
        <v>0</v>
      </c>
      <c r="I3155">
        <f>IFERROR(VLOOKUP(G3155,Store_Map!$A$2:$I$100,4,FALSE),"")</f>
        <v>0</v>
      </c>
      <c r="J3155">
        <f>IFERROR(VLOOKUP(G3155,Store_Map!$A$2:$I$100,5,FALSE),"")</f>
        <v>0</v>
      </c>
      <c r="K3155">
        <f>IFERROR(VLOOKUP(G3155,Store_Map!$A$2:$I$100,6,FALSE),"")</f>
        <v>0</v>
      </c>
      <c r="L3155">
        <f>IFERROR(VLOOKUP(G3155,Store_Map!$A$2:$I$100,7,FALSE),"")</f>
        <v>0</v>
      </c>
      <c r="M3155">
        <f>IFERROR(VLOOKUP(G3155,Store_Map!$A$2:$I$100,8,FALSE),"")</f>
        <v>0</v>
      </c>
      <c r="N3155">
        <f t="shared" si="441"/>
        <v>0</v>
      </c>
      <c r="O3155" t="str">
        <f t="shared" si="442"/>
        <v>PASS</v>
      </c>
      <c r="P3155" t="str">
        <f t="shared" si="443"/>
        <v>PASS</v>
      </c>
      <c r="Q3155" t="str">
        <f t="shared" si="444"/>
        <v>PASS</v>
      </c>
      <c r="R3155" t="str">
        <f t="shared" si="445"/>
        <v>PASS</v>
      </c>
      <c r="S3155" t="str">
        <f t="shared" si="446"/>
        <v>PASS</v>
      </c>
      <c r="T3155">
        <f t="shared" si="447"/>
        <v>100</v>
      </c>
      <c r="U3155" t="str">
        <f t="shared" si="448"/>
        <v>Low</v>
      </c>
      <c r="V3155" t="str">
        <f t="shared" si="449"/>
        <v>Clean</v>
      </c>
    </row>
    <row r="3156" spans="1:22" x14ac:dyDescent="0.3">
      <c r="A3156" t="str">
        <f>Raw_Data!A3156</f>
        <v>6253066</v>
      </c>
      <c r="B3156">
        <f>Raw_Data!B3156</f>
        <v>45685</v>
      </c>
      <c r="C3156" t="str">
        <f>Raw_Data!C3156</f>
        <v>ASPIRIN EC 81 MG TABLET</v>
      </c>
      <c r="D3156" t="str">
        <f>Raw_Data!D3156</f>
        <v>904678370</v>
      </c>
      <c r="E3156" t="str">
        <f>Raw_Data!E3156</f>
        <v>YASIN, NURA</v>
      </c>
      <c r="F3156" t="str">
        <f>Raw_Data!F3156</f>
        <v>1265518567</v>
      </c>
      <c r="G3156" t="str">
        <f>Raw_Data!H3156</f>
        <v>0</v>
      </c>
      <c r="H3156">
        <f>IFERROR(VLOOKUP(G3156,Store_Map!$A$2:$I$100,3,FALSE),"")</f>
        <v>0</v>
      </c>
      <c r="I3156">
        <f>IFERROR(VLOOKUP(G3156,Store_Map!$A$2:$I$100,4,FALSE),"")</f>
        <v>0</v>
      </c>
      <c r="J3156">
        <f>IFERROR(VLOOKUP(G3156,Store_Map!$A$2:$I$100,5,FALSE),"")</f>
        <v>0</v>
      </c>
      <c r="K3156">
        <f>IFERROR(VLOOKUP(G3156,Store_Map!$A$2:$I$100,6,FALSE),"")</f>
        <v>0</v>
      </c>
      <c r="L3156">
        <f>IFERROR(VLOOKUP(G3156,Store_Map!$A$2:$I$100,7,FALSE),"")</f>
        <v>0</v>
      </c>
      <c r="M3156">
        <f>IFERROR(VLOOKUP(G3156,Store_Map!$A$2:$I$100,8,FALSE),"")</f>
        <v>0</v>
      </c>
      <c r="N3156">
        <f t="shared" si="441"/>
        <v>0</v>
      </c>
      <c r="O3156" t="str">
        <f t="shared" si="442"/>
        <v>PASS</v>
      </c>
      <c r="P3156" t="str">
        <f t="shared" si="443"/>
        <v>REVIEW</v>
      </c>
      <c r="Q3156" t="str">
        <f t="shared" si="444"/>
        <v>PASS</v>
      </c>
      <c r="R3156" t="str">
        <f t="shared" si="445"/>
        <v>PASS</v>
      </c>
      <c r="S3156" t="str">
        <f t="shared" si="446"/>
        <v>REVIEW</v>
      </c>
      <c r="T3156">
        <f t="shared" si="447"/>
        <v>90</v>
      </c>
      <c r="U3156" t="str">
        <f t="shared" si="448"/>
        <v>Low</v>
      </c>
      <c r="V3156" t="str">
        <f t="shared" si="449"/>
        <v>Invalid NDC</v>
      </c>
    </row>
    <row r="3157" spans="1:22" x14ac:dyDescent="0.3">
      <c r="A3157" t="str">
        <f>Raw_Data!A3157</f>
        <v>6253067</v>
      </c>
      <c r="B3157">
        <f>Raw_Data!B3157</f>
        <v>45685</v>
      </c>
      <c r="C3157" t="str">
        <f>Raw_Data!C3157</f>
        <v>MOUNJARO 7.5 MG/0.5 ML PEN.</v>
      </c>
      <c r="D3157" t="str">
        <f>Raw_Data!D3157</f>
        <v>2148480</v>
      </c>
      <c r="E3157" t="str">
        <f>Raw_Data!E3157</f>
        <v>FORD, JAMES</v>
      </c>
      <c r="F3157" t="str">
        <f>Raw_Data!F3157</f>
        <v>1033117684</v>
      </c>
      <c r="G3157" t="str">
        <f>Raw_Data!H3157</f>
        <v>0</v>
      </c>
      <c r="H3157">
        <f>IFERROR(VLOOKUP(G3157,Store_Map!$A$2:$I$100,3,FALSE),"")</f>
        <v>0</v>
      </c>
      <c r="I3157">
        <f>IFERROR(VLOOKUP(G3157,Store_Map!$A$2:$I$100,4,FALSE),"")</f>
        <v>0</v>
      </c>
      <c r="J3157">
        <f>IFERROR(VLOOKUP(G3157,Store_Map!$A$2:$I$100,5,FALSE),"")</f>
        <v>0</v>
      </c>
      <c r="K3157">
        <f>IFERROR(VLOOKUP(G3157,Store_Map!$A$2:$I$100,6,FALSE),"")</f>
        <v>0</v>
      </c>
      <c r="L3157">
        <f>IFERROR(VLOOKUP(G3157,Store_Map!$A$2:$I$100,7,FALSE),"")</f>
        <v>0</v>
      </c>
      <c r="M3157">
        <f>IFERROR(VLOOKUP(G3157,Store_Map!$A$2:$I$100,8,FALSE),"")</f>
        <v>0</v>
      </c>
      <c r="N3157">
        <f t="shared" si="441"/>
        <v>0</v>
      </c>
      <c r="O3157" t="str">
        <f t="shared" si="442"/>
        <v>PASS</v>
      </c>
      <c r="P3157" t="str">
        <f t="shared" si="443"/>
        <v>REVIEW</v>
      </c>
      <c r="Q3157" t="str">
        <f t="shared" si="444"/>
        <v>PASS</v>
      </c>
      <c r="R3157" t="str">
        <f t="shared" si="445"/>
        <v>PASS</v>
      </c>
      <c r="S3157" t="str">
        <f t="shared" si="446"/>
        <v>REVIEW</v>
      </c>
      <c r="T3157">
        <f t="shared" si="447"/>
        <v>90</v>
      </c>
      <c r="U3157" t="str">
        <f t="shared" si="448"/>
        <v>Low</v>
      </c>
      <c r="V3157" t="str">
        <f t="shared" si="449"/>
        <v>Invalid NDC</v>
      </c>
    </row>
    <row r="3158" spans="1:22" x14ac:dyDescent="0.3">
      <c r="A3158" t="str">
        <f>Raw_Data!A3158</f>
        <v>6253068</v>
      </c>
      <c r="B3158">
        <f>Raw_Data!B3158</f>
        <v>45685</v>
      </c>
      <c r="C3158" t="str">
        <f>Raw_Data!C3158</f>
        <v>*PREDNISOLONE 15 MG/5 ML SO</v>
      </c>
      <c r="D3158" t="str">
        <f>Raw_Data!D3158</f>
        <v>121075908</v>
      </c>
      <c r="E3158" t="str">
        <f>Raw_Data!E3158</f>
        <v>GROTZ, KENNETH</v>
      </c>
      <c r="F3158" t="str">
        <f>Raw_Data!F3158</f>
        <v>1063521631</v>
      </c>
      <c r="G3158" t="str">
        <f>Raw_Data!H3158</f>
        <v>0</v>
      </c>
      <c r="H3158">
        <f>IFERROR(VLOOKUP(G3158,Store_Map!$A$2:$I$100,3,FALSE),"")</f>
        <v>0</v>
      </c>
      <c r="I3158">
        <f>IFERROR(VLOOKUP(G3158,Store_Map!$A$2:$I$100,4,FALSE),"")</f>
        <v>0</v>
      </c>
      <c r="J3158">
        <f>IFERROR(VLOOKUP(G3158,Store_Map!$A$2:$I$100,5,FALSE),"")</f>
        <v>0</v>
      </c>
      <c r="K3158">
        <f>IFERROR(VLOOKUP(G3158,Store_Map!$A$2:$I$100,6,FALSE),"")</f>
        <v>0</v>
      </c>
      <c r="L3158">
        <f>IFERROR(VLOOKUP(G3158,Store_Map!$A$2:$I$100,7,FALSE),"")</f>
        <v>0</v>
      </c>
      <c r="M3158">
        <f>IFERROR(VLOOKUP(G3158,Store_Map!$A$2:$I$100,8,FALSE),"")</f>
        <v>0</v>
      </c>
      <c r="N3158">
        <f t="shared" si="441"/>
        <v>0</v>
      </c>
      <c r="O3158" t="str">
        <f t="shared" si="442"/>
        <v>PASS</v>
      </c>
      <c r="P3158" t="str">
        <f t="shared" si="443"/>
        <v>REVIEW</v>
      </c>
      <c r="Q3158" t="str">
        <f t="shared" si="444"/>
        <v>PASS</v>
      </c>
      <c r="R3158" t="str">
        <f t="shared" si="445"/>
        <v>PASS</v>
      </c>
      <c r="S3158" t="str">
        <f t="shared" si="446"/>
        <v>REVIEW</v>
      </c>
      <c r="T3158">
        <f t="shared" si="447"/>
        <v>90</v>
      </c>
      <c r="U3158" t="str">
        <f t="shared" si="448"/>
        <v>Low</v>
      </c>
      <c r="V3158" t="str">
        <f t="shared" si="449"/>
        <v>Invalid NDC</v>
      </c>
    </row>
    <row r="3159" spans="1:22" x14ac:dyDescent="0.3">
      <c r="A3159" t="str">
        <f>Raw_Data!A3159</f>
        <v>6253069</v>
      </c>
      <c r="B3159">
        <f>Raw_Data!B3159</f>
        <v>45685</v>
      </c>
      <c r="C3159" t="str">
        <f>Raw_Data!C3159</f>
        <v>*PREDNISONE 20 MG TABLET</v>
      </c>
      <c r="D3159" t="str">
        <f>Raw_Data!D3159</f>
        <v>54001825</v>
      </c>
      <c r="E3159" t="str">
        <f>Raw_Data!E3159</f>
        <v>GROTZ, KENNETH</v>
      </c>
      <c r="F3159" t="str">
        <f>Raw_Data!F3159</f>
        <v>1063521631</v>
      </c>
      <c r="G3159" t="str">
        <f>Raw_Data!H3159</f>
        <v>0</v>
      </c>
      <c r="H3159">
        <f>IFERROR(VLOOKUP(G3159,Store_Map!$A$2:$I$100,3,FALSE),"")</f>
        <v>0</v>
      </c>
      <c r="I3159">
        <f>IFERROR(VLOOKUP(G3159,Store_Map!$A$2:$I$100,4,FALSE),"")</f>
        <v>0</v>
      </c>
      <c r="J3159">
        <f>IFERROR(VLOOKUP(G3159,Store_Map!$A$2:$I$100,5,FALSE),"")</f>
        <v>0</v>
      </c>
      <c r="K3159">
        <f>IFERROR(VLOOKUP(G3159,Store_Map!$A$2:$I$100,6,FALSE),"")</f>
        <v>0</v>
      </c>
      <c r="L3159">
        <f>IFERROR(VLOOKUP(G3159,Store_Map!$A$2:$I$100,7,FALSE),"")</f>
        <v>0</v>
      </c>
      <c r="M3159">
        <f>IFERROR(VLOOKUP(G3159,Store_Map!$A$2:$I$100,8,FALSE),"")</f>
        <v>0</v>
      </c>
      <c r="N3159">
        <f t="shared" si="441"/>
        <v>0</v>
      </c>
      <c r="O3159" t="str">
        <f t="shared" si="442"/>
        <v>PASS</v>
      </c>
      <c r="P3159" t="str">
        <f t="shared" si="443"/>
        <v>REVIEW</v>
      </c>
      <c r="Q3159" t="str">
        <f t="shared" si="444"/>
        <v>PASS</v>
      </c>
      <c r="R3159" t="str">
        <f t="shared" si="445"/>
        <v>PASS</v>
      </c>
      <c r="S3159" t="str">
        <f t="shared" si="446"/>
        <v>REVIEW</v>
      </c>
      <c r="T3159">
        <f t="shared" si="447"/>
        <v>90</v>
      </c>
      <c r="U3159" t="str">
        <f t="shared" si="448"/>
        <v>Low</v>
      </c>
      <c r="V3159" t="str">
        <f t="shared" si="449"/>
        <v>Invalid NDC</v>
      </c>
    </row>
    <row r="3160" spans="1:22" x14ac:dyDescent="0.3">
      <c r="A3160" t="str">
        <f>Raw_Data!A3160</f>
        <v>6253070</v>
      </c>
      <c r="B3160">
        <f>Raw_Data!B3160</f>
        <v>45685</v>
      </c>
      <c r="C3160" t="str">
        <f>Raw_Data!C3160</f>
        <v>*AMOXICILLIN 875 MG TABLET</v>
      </c>
      <c r="D3160" t="str">
        <f>Raw_Data!D3160</f>
        <v>65862001501</v>
      </c>
      <c r="E3160" t="str">
        <f>Raw_Data!E3160</f>
        <v>GROTZ, KENNETH</v>
      </c>
      <c r="F3160" t="str">
        <f>Raw_Data!F3160</f>
        <v>1063521631</v>
      </c>
      <c r="G3160" t="str">
        <f>Raw_Data!H3160</f>
        <v>0</v>
      </c>
      <c r="H3160">
        <f>IFERROR(VLOOKUP(G3160,Store_Map!$A$2:$I$100,3,FALSE),"")</f>
        <v>0</v>
      </c>
      <c r="I3160">
        <f>IFERROR(VLOOKUP(G3160,Store_Map!$A$2:$I$100,4,FALSE),"")</f>
        <v>0</v>
      </c>
      <c r="J3160">
        <f>IFERROR(VLOOKUP(G3160,Store_Map!$A$2:$I$100,5,FALSE),"")</f>
        <v>0</v>
      </c>
      <c r="K3160">
        <f>IFERROR(VLOOKUP(G3160,Store_Map!$A$2:$I$100,6,FALSE),"")</f>
        <v>0</v>
      </c>
      <c r="L3160">
        <f>IFERROR(VLOOKUP(G3160,Store_Map!$A$2:$I$100,7,FALSE),"")</f>
        <v>0</v>
      </c>
      <c r="M3160">
        <f>IFERROR(VLOOKUP(G3160,Store_Map!$A$2:$I$100,8,FALSE),"")</f>
        <v>0</v>
      </c>
      <c r="N3160">
        <f t="shared" si="441"/>
        <v>0</v>
      </c>
      <c r="O3160" t="str">
        <f t="shared" si="442"/>
        <v>PASS</v>
      </c>
      <c r="P3160" t="str">
        <f t="shared" si="443"/>
        <v>PASS</v>
      </c>
      <c r="Q3160" t="str">
        <f t="shared" si="444"/>
        <v>PASS</v>
      </c>
      <c r="R3160" t="str">
        <f t="shared" si="445"/>
        <v>PASS</v>
      </c>
      <c r="S3160" t="str">
        <f t="shared" si="446"/>
        <v>PASS</v>
      </c>
      <c r="T3160">
        <f t="shared" si="447"/>
        <v>100</v>
      </c>
      <c r="U3160" t="str">
        <f t="shared" si="448"/>
        <v>Low</v>
      </c>
      <c r="V3160" t="str">
        <f t="shared" si="449"/>
        <v>Clean</v>
      </c>
    </row>
    <row r="3161" spans="1:22" x14ac:dyDescent="0.3">
      <c r="A3161" t="str">
        <f>Raw_Data!A3161</f>
        <v>6253071</v>
      </c>
      <c r="B3161">
        <f>Raw_Data!B3161</f>
        <v>45685</v>
      </c>
      <c r="C3161" t="str">
        <f>Raw_Data!C3161</f>
        <v>IBUPROFEN 800 MG TABLET</v>
      </c>
      <c r="D3161" t="str">
        <f>Raw_Data!D3161</f>
        <v>59651036205</v>
      </c>
      <c r="E3161" t="str">
        <f>Raw_Data!E3161</f>
        <v>AKHTAR, MIRIAM</v>
      </c>
      <c r="F3161" t="str">
        <f>Raw_Data!F3161</f>
        <v>1780024596</v>
      </c>
      <c r="G3161" t="str">
        <f>Raw_Data!H3161</f>
        <v>0</v>
      </c>
      <c r="H3161">
        <f>IFERROR(VLOOKUP(G3161,Store_Map!$A$2:$I$100,3,FALSE),"")</f>
        <v>0</v>
      </c>
      <c r="I3161">
        <f>IFERROR(VLOOKUP(G3161,Store_Map!$A$2:$I$100,4,FALSE),"")</f>
        <v>0</v>
      </c>
      <c r="J3161">
        <f>IFERROR(VLOOKUP(G3161,Store_Map!$A$2:$I$100,5,FALSE),"")</f>
        <v>0</v>
      </c>
      <c r="K3161">
        <f>IFERROR(VLOOKUP(G3161,Store_Map!$A$2:$I$100,6,FALSE),"")</f>
        <v>0</v>
      </c>
      <c r="L3161">
        <f>IFERROR(VLOOKUP(G3161,Store_Map!$A$2:$I$100,7,FALSE),"")</f>
        <v>0</v>
      </c>
      <c r="M3161">
        <f>IFERROR(VLOOKUP(G3161,Store_Map!$A$2:$I$100,8,FALSE),"")</f>
        <v>0</v>
      </c>
      <c r="N3161">
        <f t="shared" si="441"/>
        <v>0</v>
      </c>
      <c r="O3161" t="str">
        <f t="shared" si="442"/>
        <v>PASS</v>
      </c>
      <c r="P3161" t="str">
        <f t="shared" si="443"/>
        <v>PASS</v>
      </c>
      <c r="Q3161" t="str">
        <f t="shared" si="444"/>
        <v>PASS</v>
      </c>
      <c r="R3161" t="str">
        <f t="shared" si="445"/>
        <v>PASS</v>
      </c>
      <c r="S3161" t="str">
        <f t="shared" si="446"/>
        <v>PASS</v>
      </c>
      <c r="T3161">
        <f t="shared" si="447"/>
        <v>100</v>
      </c>
      <c r="U3161" t="str">
        <f t="shared" si="448"/>
        <v>Low</v>
      </c>
      <c r="V3161" t="str">
        <f t="shared" si="449"/>
        <v>Clean</v>
      </c>
    </row>
    <row r="3162" spans="1:22" x14ac:dyDescent="0.3">
      <c r="A3162" t="str">
        <f>Raw_Data!A3162</f>
        <v>6253072</v>
      </c>
      <c r="B3162">
        <f>Raw_Data!B3162</f>
        <v>45685</v>
      </c>
      <c r="C3162" t="str">
        <f>Raw_Data!C3162</f>
        <v>LOSARTAN POTASSIUM 50 MG TA</v>
      </c>
      <c r="D3162" t="str">
        <f>Raw_Data!D3162</f>
        <v>65862020299</v>
      </c>
      <c r="E3162" t="str">
        <f>Raw_Data!E3162</f>
        <v>AKHTAR, MARIAM</v>
      </c>
      <c r="F3162" t="str">
        <f>Raw_Data!F3162</f>
        <v>1780024596</v>
      </c>
      <c r="G3162" t="str">
        <f>Raw_Data!H3162</f>
        <v>0</v>
      </c>
      <c r="H3162">
        <f>IFERROR(VLOOKUP(G3162,Store_Map!$A$2:$I$100,3,FALSE),"")</f>
        <v>0</v>
      </c>
      <c r="I3162">
        <f>IFERROR(VLOOKUP(G3162,Store_Map!$A$2:$I$100,4,FALSE),"")</f>
        <v>0</v>
      </c>
      <c r="J3162">
        <f>IFERROR(VLOOKUP(G3162,Store_Map!$A$2:$I$100,5,FALSE),"")</f>
        <v>0</v>
      </c>
      <c r="K3162">
        <f>IFERROR(VLOOKUP(G3162,Store_Map!$A$2:$I$100,6,FALSE),"")</f>
        <v>0</v>
      </c>
      <c r="L3162">
        <f>IFERROR(VLOOKUP(G3162,Store_Map!$A$2:$I$100,7,FALSE),"")</f>
        <v>0</v>
      </c>
      <c r="M3162">
        <f>IFERROR(VLOOKUP(G3162,Store_Map!$A$2:$I$100,8,FALSE),"")</f>
        <v>0</v>
      </c>
      <c r="N3162">
        <f t="shared" si="441"/>
        <v>0</v>
      </c>
      <c r="O3162" t="str">
        <f t="shared" si="442"/>
        <v>PASS</v>
      </c>
      <c r="P3162" t="str">
        <f t="shared" si="443"/>
        <v>PASS</v>
      </c>
      <c r="Q3162" t="str">
        <f t="shared" si="444"/>
        <v>PASS</v>
      </c>
      <c r="R3162" t="str">
        <f t="shared" si="445"/>
        <v>PASS</v>
      </c>
      <c r="S3162" t="str">
        <f t="shared" si="446"/>
        <v>PASS</v>
      </c>
      <c r="T3162">
        <f t="shared" si="447"/>
        <v>100</v>
      </c>
      <c r="U3162" t="str">
        <f t="shared" si="448"/>
        <v>Low</v>
      </c>
      <c r="V3162" t="str">
        <f t="shared" si="449"/>
        <v>Clean</v>
      </c>
    </row>
    <row r="3163" spans="1:22" x14ac:dyDescent="0.3">
      <c r="A3163" t="str">
        <f>Raw_Data!A3163</f>
        <v>2003378</v>
      </c>
      <c r="B3163">
        <f>Raw_Data!B3163</f>
        <v>45685</v>
      </c>
      <c r="C3163" t="str">
        <f>Raw_Data!C3163</f>
        <v>DEXTROAMP-AMPHET ER 20 MG C</v>
      </c>
      <c r="D3163" t="str">
        <f>Raw_Data!D3163</f>
        <v>115148901</v>
      </c>
      <c r="E3163" t="str">
        <f>Raw_Data!E3163</f>
        <v>Acevedo, Jose</v>
      </c>
      <c r="F3163" t="str">
        <f>Raw_Data!F3163</f>
        <v>1356327027</v>
      </c>
      <c r="G3163" t="str">
        <f>Raw_Data!H3163</f>
        <v>0</v>
      </c>
      <c r="H3163">
        <f>IFERROR(VLOOKUP(G3163,Store_Map!$A$2:$I$100,3,FALSE),"")</f>
        <v>0</v>
      </c>
      <c r="I3163">
        <f>IFERROR(VLOOKUP(G3163,Store_Map!$A$2:$I$100,4,FALSE),"")</f>
        <v>0</v>
      </c>
      <c r="J3163">
        <f>IFERROR(VLOOKUP(G3163,Store_Map!$A$2:$I$100,5,FALSE),"")</f>
        <v>0</v>
      </c>
      <c r="K3163">
        <f>IFERROR(VLOOKUP(G3163,Store_Map!$A$2:$I$100,6,FALSE),"")</f>
        <v>0</v>
      </c>
      <c r="L3163">
        <f>IFERROR(VLOOKUP(G3163,Store_Map!$A$2:$I$100,7,FALSE),"")</f>
        <v>0</v>
      </c>
      <c r="M3163">
        <f>IFERROR(VLOOKUP(G3163,Store_Map!$A$2:$I$100,8,FALSE),"")</f>
        <v>0</v>
      </c>
      <c r="N3163">
        <f t="shared" si="441"/>
        <v>0</v>
      </c>
      <c r="O3163" t="str">
        <f t="shared" si="442"/>
        <v>PASS</v>
      </c>
      <c r="P3163" t="str">
        <f t="shared" si="443"/>
        <v>REVIEW</v>
      </c>
      <c r="Q3163" t="str">
        <f t="shared" si="444"/>
        <v>PASS</v>
      </c>
      <c r="R3163" t="str">
        <f t="shared" si="445"/>
        <v>PASS</v>
      </c>
      <c r="S3163" t="str">
        <f t="shared" si="446"/>
        <v>REVIEW</v>
      </c>
      <c r="T3163">
        <f t="shared" si="447"/>
        <v>90</v>
      </c>
      <c r="U3163" t="str">
        <f t="shared" si="448"/>
        <v>Low</v>
      </c>
      <c r="V3163" t="str">
        <f t="shared" si="449"/>
        <v>Invalid NDC</v>
      </c>
    </row>
    <row r="3164" spans="1:22" x14ac:dyDescent="0.3">
      <c r="A3164" t="str">
        <f>Raw_Data!A3164</f>
        <v>6253074</v>
      </c>
      <c r="B3164">
        <f>Raw_Data!B3164</f>
        <v>45685</v>
      </c>
      <c r="C3164" t="str">
        <f>Raw_Data!C3164</f>
        <v>ATORVASTATIN 20 MG TABLET</v>
      </c>
      <c r="D3164" t="str">
        <f>Raw_Data!D3164</f>
        <v>60505257908</v>
      </c>
      <c r="E3164" t="str">
        <f>Raw_Data!E3164</f>
        <v>BYNE, EDMUND</v>
      </c>
      <c r="F3164" t="str">
        <f>Raw_Data!F3164</f>
        <v>1033186648</v>
      </c>
      <c r="G3164" t="str">
        <f>Raw_Data!H3164</f>
        <v>0</v>
      </c>
      <c r="H3164">
        <f>IFERROR(VLOOKUP(G3164,Store_Map!$A$2:$I$100,3,FALSE),"")</f>
        <v>0</v>
      </c>
      <c r="I3164">
        <f>IFERROR(VLOOKUP(G3164,Store_Map!$A$2:$I$100,4,FALSE),"")</f>
        <v>0</v>
      </c>
      <c r="J3164">
        <f>IFERROR(VLOOKUP(G3164,Store_Map!$A$2:$I$100,5,FALSE),"")</f>
        <v>0</v>
      </c>
      <c r="K3164">
        <f>IFERROR(VLOOKUP(G3164,Store_Map!$A$2:$I$100,6,FALSE),"")</f>
        <v>0</v>
      </c>
      <c r="L3164">
        <f>IFERROR(VLOOKUP(G3164,Store_Map!$A$2:$I$100,7,FALSE),"")</f>
        <v>0</v>
      </c>
      <c r="M3164">
        <f>IFERROR(VLOOKUP(G3164,Store_Map!$A$2:$I$100,8,FALSE),"")</f>
        <v>0</v>
      </c>
      <c r="N3164">
        <f t="shared" si="441"/>
        <v>0</v>
      </c>
      <c r="O3164" t="str">
        <f t="shared" si="442"/>
        <v>PASS</v>
      </c>
      <c r="P3164" t="str">
        <f t="shared" si="443"/>
        <v>PASS</v>
      </c>
      <c r="Q3164" t="str">
        <f t="shared" si="444"/>
        <v>PASS</v>
      </c>
      <c r="R3164" t="str">
        <f t="shared" si="445"/>
        <v>PASS</v>
      </c>
      <c r="S3164" t="str">
        <f t="shared" si="446"/>
        <v>PASS</v>
      </c>
      <c r="T3164">
        <f t="shared" si="447"/>
        <v>100</v>
      </c>
      <c r="U3164" t="str">
        <f t="shared" si="448"/>
        <v>Low</v>
      </c>
      <c r="V3164" t="str">
        <f t="shared" si="449"/>
        <v>Clean</v>
      </c>
    </row>
    <row r="3165" spans="1:22" x14ac:dyDescent="0.3">
      <c r="A3165" t="str">
        <f>Raw_Data!A3165</f>
        <v>6253076</v>
      </c>
      <c r="B3165">
        <f>Raw_Data!B3165</f>
        <v>45685</v>
      </c>
      <c r="C3165" t="str">
        <f>Raw_Data!C3165</f>
        <v>VENTOLIN HFA 90 MCG INHALER</v>
      </c>
      <c r="D3165" t="str">
        <f>Raw_Data!D3165</f>
        <v>173068220</v>
      </c>
      <c r="E3165" t="str">
        <f>Raw_Data!E3165</f>
        <v>BYNE, EDMUND</v>
      </c>
      <c r="F3165" t="str">
        <f>Raw_Data!F3165</f>
        <v>1033186648</v>
      </c>
      <c r="G3165" t="str">
        <f>Raw_Data!H3165</f>
        <v>0</v>
      </c>
      <c r="H3165">
        <f>IFERROR(VLOOKUP(G3165,Store_Map!$A$2:$I$100,3,FALSE),"")</f>
        <v>0</v>
      </c>
      <c r="I3165">
        <f>IFERROR(VLOOKUP(G3165,Store_Map!$A$2:$I$100,4,FALSE),"")</f>
        <v>0</v>
      </c>
      <c r="J3165">
        <f>IFERROR(VLOOKUP(G3165,Store_Map!$A$2:$I$100,5,FALSE),"")</f>
        <v>0</v>
      </c>
      <c r="K3165">
        <f>IFERROR(VLOOKUP(G3165,Store_Map!$A$2:$I$100,6,FALSE),"")</f>
        <v>0</v>
      </c>
      <c r="L3165">
        <f>IFERROR(VLOOKUP(G3165,Store_Map!$A$2:$I$100,7,FALSE),"")</f>
        <v>0</v>
      </c>
      <c r="M3165">
        <f>IFERROR(VLOOKUP(G3165,Store_Map!$A$2:$I$100,8,FALSE),"")</f>
        <v>0</v>
      </c>
      <c r="N3165">
        <f t="shared" si="441"/>
        <v>0</v>
      </c>
      <c r="O3165" t="str">
        <f t="shared" si="442"/>
        <v>PASS</v>
      </c>
      <c r="P3165" t="str">
        <f t="shared" si="443"/>
        <v>REVIEW</v>
      </c>
      <c r="Q3165" t="str">
        <f t="shared" si="444"/>
        <v>PASS</v>
      </c>
      <c r="R3165" t="str">
        <f t="shared" si="445"/>
        <v>PASS</v>
      </c>
      <c r="S3165" t="str">
        <f t="shared" si="446"/>
        <v>REVIEW</v>
      </c>
      <c r="T3165">
        <f t="shared" si="447"/>
        <v>90</v>
      </c>
      <c r="U3165" t="str">
        <f t="shared" si="448"/>
        <v>Low</v>
      </c>
      <c r="V3165" t="str">
        <f t="shared" si="449"/>
        <v>Invalid NDC</v>
      </c>
    </row>
    <row r="3166" spans="1:22" x14ac:dyDescent="0.3">
      <c r="A3166" t="str">
        <f>Raw_Data!A3166</f>
        <v>6253078</v>
      </c>
      <c r="B3166">
        <f>Raw_Data!B3166</f>
        <v>45685</v>
      </c>
      <c r="C3166" t="str">
        <f>Raw_Data!C3166</f>
        <v>FLUTICASONE-VILANTEROL 100-</v>
      </c>
      <c r="D3166" t="str">
        <f>Raw_Data!D3166</f>
        <v>66993013597</v>
      </c>
      <c r="E3166" t="str">
        <f>Raw_Data!E3166</f>
        <v>YASIN, NURA</v>
      </c>
      <c r="F3166" t="str">
        <f>Raw_Data!F3166</f>
        <v>1265518567</v>
      </c>
      <c r="G3166" t="str">
        <f>Raw_Data!H3166</f>
        <v>0</v>
      </c>
      <c r="H3166">
        <f>IFERROR(VLOOKUP(G3166,Store_Map!$A$2:$I$100,3,FALSE),"")</f>
        <v>0</v>
      </c>
      <c r="I3166">
        <f>IFERROR(VLOOKUP(G3166,Store_Map!$A$2:$I$100,4,FALSE),"")</f>
        <v>0</v>
      </c>
      <c r="J3166">
        <f>IFERROR(VLOOKUP(G3166,Store_Map!$A$2:$I$100,5,FALSE),"")</f>
        <v>0</v>
      </c>
      <c r="K3166">
        <f>IFERROR(VLOOKUP(G3166,Store_Map!$A$2:$I$100,6,FALSE),"")</f>
        <v>0</v>
      </c>
      <c r="L3166">
        <f>IFERROR(VLOOKUP(G3166,Store_Map!$A$2:$I$100,7,FALSE),"")</f>
        <v>0</v>
      </c>
      <c r="M3166">
        <f>IFERROR(VLOOKUP(G3166,Store_Map!$A$2:$I$100,8,FALSE),"")</f>
        <v>0</v>
      </c>
      <c r="N3166">
        <f t="shared" si="441"/>
        <v>0</v>
      </c>
      <c r="O3166" t="str">
        <f t="shared" si="442"/>
        <v>PASS</v>
      </c>
      <c r="P3166" t="str">
        <f t="shared" si="443"/>
        <v>PASS</v>
      </c>
      <c r="Q3166" t="str">
        <f t="shared" si="444"/>
        <v>PASS</v>
      </c>
      <c r="R3166" t="str">
        <f t="shared" si="445"/>
        <v>PASS</v>
      </c>
      <c r="S3166" t="str">
        <f t="shared" si="446"/>
        <v>PASS</v>
      </c>
      <c r="T3166">
        <f t="shared" si="447"/>
        <v>100</v>
      </c>
      <c r="U3166" t="str">
        <f t="shared" si="448"/>
        <v>Low</v>
      </c>
      <c r="V3166" t="str">
        <f t="shared" si="449"/>
        <v>Clean</v>
      </c>
    </row>
    <row r="3167" spans="1:22" x14ac:dyDescent="0.3">
      <c r="A3167" t="str">
        <f>Raw_Data!A3167</f>
        <v>6253079</v>
      </c>
      <c r="B3167">
        <f>Raw_Data!B3167</f>
        <v>45685</v>
      </c>
      <c r="C3167" t="str">
        <f>Raw_Data!C3167</f>
        <v>HYDROCHLOROTHIAZIDE 12.5 MG</v>
      </c>
      <c r="D3167" t="str">
        <f>Raw_Data!D3167</f>
        <v>69315015510</v>
      </c>
      <c r="E3167" t="str">
        <f>Raw_Data!E3167</f>
        <v>YASIN, NURA</v>
      </c>
      <c r="F3167" t="str">
        <f>Raw_Data!F3167</f>
        <v>1265518567</v>
      </c>
      <c r="G3167" t="str">
        <f>Raw_Data!H3167</f>
        <v>0</v>
      </c>
      <c r="H3167">
        <f>IFERROR(VLOOKUP(G3167,Store_Map!$A$2:$I$100,3,FALSE),"")</f>
        <v>0</v>
      </c>
      <c r="I3167">
        <f>IFERROR(VLOOKUP(G3167,Store_Map!$A$2:$I$100,4,FALSE),"")</f>
        <v>0</v>
      </c>
      <c r="J3167">
        <f>IFERROR(VLOOKUP(G3167,Store_Map!$A$2:$I$100,5,FALSE),"")</f>
        <v>0</v>
      </c>
      <c r="K3167">
        <f>IFERROR(VLOOKUP(G3167,Store_Map!$A$2:$I$100,6,FALSE),"")</f>
        <v>0</v>
      </c>
      <c r="L3167">
        <f>IFERROR(VLOOKUP(G3167,Store_Map!$A$2:$I$100,7,FALSE),"")</f>
        <v>0</v>
      </c>
      <c r="M3167">
        <f>IFERROR(VLOOKUP(G3167,Store_Map!$A$2:$I$100,8,FALSE),"")</f>
        <v>0</v>
      </c>
      <c r="N3167">
        <f t="shared" si="441"/>
        <v>0</v>
      </c>
      <c r="O3167" t="str">
        <f t="shared" si="442"/>
        <v>PASS</v>
      </c>
      <c r="P3167" t="str">
        <f t="shared" si="443"/>
        <v>PASS</v>
      </c>
      <c r="Q3167" t="str">
        <f t="shared" si="444"/>
        <v>PASS</v>
      </c>
      <c r="R3167" t="str">
        <f t="shared" si="445"/>
        <v>PASS</v>
      </c>
      <c r="S3167" t="str">
        <f t="shared" si="446"/>
        <v>PASS</v>
      </c>
      <c r="T3167">
        <f t="shared" si="447"/>
        <v>100</v>
      </c>
      <c r="U3167" t="str">
        <f t="shared" si="448"/>
        <v>Low</v>
      </c>
      <c r="V3167" t="str">
        <f t="shared" si="449"/>
        <v>Clean</v>
      </c>
    </row>
    <row r="3168" spans="1:22" x14ac:dyDescent="0.3">
      <c r="A3168" t="str">
        <f>Raw_Data!A3168</f>
        <v>6253080</v>
      </c>
      <c r="B3168">
        <f>Raw_Data!B3168</f>
        <v>45685</v>
      </c>
      <c r="C3168" t="str">
        <f>Raw_Data!C3168</f>
        <v>LOSARTAN POTASSIUM 50 MG TA</v>
      </c>
      <c r="D3168" t="str">
        <f>Raw_Data!D3168</f>
        <v>65862020299</v>
      </c>
      <c r="E3168" t="str">
        <f>Raw_Data!E3168</f>
        <v>YASIN, NURA</v>
      </c>
      <c r="F3168" t="str">
        <f>Raw_Data!F3168</f>
        <v>1265518567</v>
      </c>
      <c r="G3168" t="str">
        <f>Raw_Data!H3168</f>
        <v>0</v>
      </c>
      <c r="H3168">
        <f>IFERROR(VLOOKUP(G3168,Store_Map!$A$2:$I$100,3,FALSE),"")</f>
        <v>0</v>
      </c>
      <c r="I3168">
        <f>IFERROR(VLOOKUP(G3168,Store_Map!$A$2:$I$100,4,FALSE),"")</f>
        <v>0</v>
      </c>
      <c r="J3168">
        <f>IFERROR(VLOOKUP(G3168,Store_Map!$A$2:$I$100,5,FALSE),"")</f>
        <v>0</v>
      </c>
      <c r="K3168">
        <f>IFERROR(VLOOKUP(G3168,Store_Map!$A$2:$I$100,6,FALSE),"")</f>
        <v>0</v>
      </c>
      <c r="L3168">
        <f>IFERROR(VLOOKUP(G3168,Store_Map!$A$2:$I$100,7,FALSE),"")</f>
        <v>0</v>
      </c>
      <c r="M3168">
        <f>IFERROR(VLOOKUP(G3168,Store_Map!$A$2:$I$100,8,FALSE),"")</f>
        <v>0</v>
      </c>
      <c r="N3168">
        <f t="shared" si="441"/>
        <v>0</v>
      </c>
      <c r="O3168" t="str">
        <f t="shared" si="442"/>
        <v>PASS</v>
      </c>
      <c r="P3168" t="str">
        <f t="shared" si="443"/>
        <v>PASS</v>
      </c>
      <c r="Q3168" t="str">
        <f t="shared" si="444"/>
        <v>PASS</v>
      </c>
      <c r="R3168" t="str">
        <f t="shared" si="445"/>
        <v>PASS</v>
      </c>
      <c r="S3168" t="str">
        <f t="shared" si="446"/>
        <v>PASS</v>
      </c>
      <c r="T3168">
        <f t="shared" si="447"/>
        <v>100</v>
      </c>
      <c r="U3168" t="str">
        <f t="shared" si="448"/>
        <v>Low</v>
      </c>
      <c r="V3168" t="str">
        <f t="shared" si="449"/>
        <v>Clean</v>
      </c>
    </row>
    <row r="3169" spans="1:22" x14ac:dyDescent="0.3">
      <c r="A3169" t="str">
        <f>Raw_Data!A3169</f>
        <v>6253081</v>
      </c>
      <c r="B3169">
        <f>Raw_Data!B3169</f>
        <v>45685</v>
      </c>
      <c r="C3169" t="str">
        <f>Raw_Data!C3169</f>
        <v>BUPROPION HCL SR 150 MG TAB</v>
      </c>
      <c r="D3169" t="str">
        <f>Raw_Data!D3169</f>
        <v>591354105</v>
      </c>
      <c r="E3169" t="str">
        <f>Raw_Data!E3169</f>
        <v>YASIN, NURA</v>
      </c>
      <c r="F3169" t="str">
        <f>Raw_Data!F3169</f>
        <v>1265518567</v>
      </c>
      <c r="G3169" t="str">
        <f>Raw_Data!H3169</f>
        <v>0</v>
      </c>
      <c r="H3169">
        <f>IFERROR(VLOOKUP(G3169,Store_Map!$A$2:$I$100,3,FALSE),"")</f>
        <v>0</v>
      </c>
      <c r="I3169">
        <f>IFERROR(VLOOKUP(G3169,Store_Map!$A$2:$I$100,4,FALSE),"")</f>
        <v>0</v>
      </c>
      <c r="J3169">
        <f>IFERROR(VLOOKUP(G3169,Store_Map!$A$2:$I$100,5,FALSE),"")</f>
        <v>0</v>
      </c>
      <c r="K3169">
        <f>IFERROR(VLOOKUP(G3169,Store_Map!$A$2:$I$100,6,FALSE),"")</f>
        <v>0</v>
      </c>
      <c r="L3169">
        <f>IFERROR(VLOOKUP(G3169,Store_Map!$A$2:$I$100,7,FALSE),"")</f>
        <v>0</v>
      </c>
      <c r="M3169">
        <f>IFERROR(VLOOKUP(G3169,Store_Map!$A$2:$I$100,8,FALSE),"")</f>
        <v>0</v>
      </c>
      <c r="N3169">
        <f t="shared" si="441"/>
        <v>0</v>
      </c>
      <c r="O3169" t="str">
        <f t="shared" si="442"/>
        <v>PASS</v>
      </c>
      <c r="P3169" t="str">
        <f t="shared" si="443"/>
        <v>REVIEW</v>
      </c>
      <c r="Q3169" t="str">
        <f t="shared" si="444"/>
        <v>PASS</v>
      </c>
      <c r="R3169" t="str">
        <f t="shared" si="445"/>
        <v>PASS</v>
      </c>
      <c r="S3169" t="str">
        <f t="shared" si="446"/>
        <v>REVIEW</v>
      </c>
      <c r="T3169">
        <f t="shared" si="447"/>
        <v>90</v>
      </c>
      <c r="U3169" t="str">
        <f t="shared" si="448"/>
        <v>Low</v>
      </c>
      <c r="V3169" t="str">
        <f t="shared" si="449"/>
        <v>Invalid NDC</v>
      </c>
    </row>
    <row r="3170" spans="1:22" x14ac:dyDescent="0.3">
      <c r="A3170" t="str">
        <f>Raw_Data!A3170</f>
        <v>6253086</v>
      </c>
      <c r="B3170">
        <f>Raw_Data!B3170</f>
        <v>45685</v>
      </c>
      <c r="C3170" t="str">
        <f>Raw_Data!C3170</f>
        <v>PREDNISONE 20 MG TABLET</v>
      </c>
      <c r="D3170" t="str">
        <f>Raw_Data!D3170</f>
        <v>591544301</v>
      </c>
      <c r="E3170" t="str">
        <f>Raw_Data!E3170</f>
        <v>BYNE, EDMUND</v>
      </c>
      <c r="F3170" t="str">
        <f>Raw_Data!F3170</f>
        <v>1033186648</v>
      </c>
      <c r="G3170" t="str">
        <f>Raw_Data!H3170</f>
        <v>0</v>
      </c>
      <c r="H3170">
        <f>IFERROR(VLOOKUP(G3170,Store_Map!$A$2:$I$100,3,FALSE),"")</f>
        <v>0</v>
      </c>
      <c r="I3170">
        <f>IFERROR(VLOOKUP(G3170,Store_Map!$A$2:$I$100,4,FALSE),"")</f>
        <v>0</v>
      </c>
      <c r="J3170">
        <f>IFERROR(VLOOKUP(G3170,Store_Map!$A$2:$I$100,5,FALSE),"")</f>
        <v>0</v>
      </c>
      <c r="K3170">
        <f>IFERROR(VLOOKUP(G3170,Store_Map!$A$2:$I$100,6,FALSE),"")</f>
        <v>0</v>
      </c>
      <c r="L3170">
        <f>IFERROR(VLOOKUP(G3170,Store_Map!$A$2:$I$100,7,FALSE),"")</f>
        <v>0</v>
      </c>
      <c r="M3170">
        <f>IFERROR(VLOOKUP(G3170,Store_Map!$A$2:$I$100,8,FALSE),"")</f>
        <v>0</v>
      </c>
      <c r="N3170">
        <f t="shared" si="441"/>
        <v>0</v>
      </c>
      <c r="O3170" t="str">
        <f t="shared" si="442"/>
        <v>PASS</v>
      </c>
      <c r="P3170" t="str">
        <f t="shared" si="443"/>
        <v>REVIEW</v>
      </c>
      <c r="Q3170" t="str">
        <f t="shared" si="444"/>
        <v>PASS</v>
      </c>
      <c r="R3170" t="str">
        <f t="shared" si="445"/>
        <v>PASS</v>
      </c>
      <c r="S3170" t="str">
        <f t="shared" si="446"/>
        <v>REVIEW</v>
      </c>
      <c r="T3170">
        <f t="shared" si="447"/>
        <v>90</v>
      </c>
      <c r="U3170" t="str">
        <f t="shared" si="448"/>
        <v>Low</v>
      </c>
      <c r="V3170" t="str">
        <f t="shared" si="449"/>
        <v>Invalid NDC</v>
      </c>
    </row>
    <row r="3171" spans="1:22" x14ac:dyDescent="0.3">
      <c r="A3171" t="str">
        <f>Raw_Data!A3171</f>
        <v>6253087</v>
      </c>
      <c r="B3171">
        <f>Raw_Data!B3171</f>
        <v>45685</v>
      </c>
      <c r="C3171" t="str">
        <f>Raw_Data!C3171</f>
        <v>AZITHROMYCIN 250 MG TABLET</v>
      </c>
      <c r="D3171" t="str">
        <f>Raw_Data!D3171</f>
        <v>50111078751</v>
      </c>
      <c r="E3171" t="str">
        <f>Raw_Data!E3171</f>
        <v>BYNE, EDMUND</v>
      </c>
      <c r="F3171" t="str">
        <f>Raw_Data!F3171</f>
        <v>1033186648</v>
      </c>
      <c r="G3171" t="str">
        <f>Raw_Data!H3171</f>
        <v>0</v>
      </c>
      <c r="H3171">
        <f>IFERROR(VLOOKUP(G3171,Store_Map!$A$2:$I$100,3,FALSE),"")</f>
        <v>0</v>
      </c>
      <c r="I3171">
        <f>IFERROR(VLOOKUP(G3171,Store_Map!$A$2:$I$100,4,FALSE),"")</f>
        <v>0</v>
      </c>
      <c r="J3171">
        <f>IFERROR(VLOOKUP(G3171,Store_Map!$A$2:$I$100,5,FALSE),"")</f>
        <v>0</v>
      </c>
      <c r="K3171">
        <f>IFERROR(VLOOKUP(G3171,Store_Map!$A$2:$I$100,6,FALSE),"")</f>
        <v>0</v>
      </c>
      <c r="L3171">
        <f>IFERROR(VLOOKUP(G3171,Store_Map!$A$2:$I$100,7,FALSE),"")</f>
        <v>0</v>
      </c>
      <c r="M3171">
        <f>IFERROR(VLOOKUP(G3171,Store_Map!$A$2:$I$100,8,FALSE),"")</f>
        <v>0</v>
      </c>
      <c r="N3171">
        <f t="shared" si="441"/>
        <v>0</v>
      </c>
      <c r="O3171" t="str">
        <f t="shared" si="442"/>
        <v>PASS</v>
      </c>
      <c r="P3171" t="str">
        <f t="shared" si="443"/>
        <v>PASS</v>
      </c>
      <c r="Q3171" t="str">
        <f t="shared" si="444"/>
        <v>PASS</v>
      </c>
      <c r="R3171" t="str">
        <f t="shared" si="445"/>
        <v>PASS</v>
      </c>
      <c r="S3171" t="str">
        <f t="shared" si="446"/>
        <v>PASS</v>
      </c>
      <c r="T3171">
        <f t="shared" si="447"/>
        <v>100</v>
      </c>
      <c r="U3171" t="str">
        <f t="shared" si="448"/>
        <v>Low</v>
      </c>
      <c r="V3171" t="str">
        <f t="shared" si="449"/>
        <v>Clean</v>
      </c>
    </row>
    <row r="3172" spans="1:22" x14ac:dyDescent="0.3">
      <c r="A3172" t="str">
        <f>Raw_Data!A3172</f>
        <v>2003379</v>
      </c>
      <c r="B3172">
        <f>Raw_Data!B3172</f>
        <v>45685</v>
      </c>
      <c r="C3172" t="str">
        <f>Raw_Data!C3172</f>
        <v>DEXTROAMP-AMPHET ER 10 MG C</v>
      </c>
      <c r="D3172" t="str">
        <f>Raw_Data!D3172</f>
        <v>51407055801</v>
      </c>
      <c r="E3172" t="str">
        <f>Raw_Data!E3172</f>
        <v>HARSHMAN, SONALI</v>
      </c>
      <c r="F3172" t="str">
        <f>Raw_Data!F3172</f>
        <v>1104084516</v>
      </c>
      <c r="G3172" t="str">
        <f>Raw_Data!H3172</f>
        <v>0</v>
      </c>
      <c r="H3172">
        <f>IFERROR(VLOOKUP(G3172,Store_Map!$A$2:$I$100,3,FALSE),"")</f>
        <v>0</v>
      </c>
      <c r="I3172">
        <f>IFERROR(VLOOKUP(G3172,Store_Map!$A$2:$I$100,4,FALSE),"")</f>
        <v>0</v>
      </c>
      <c r="J3172">
        <f>IFERROR(VLOOKUP(G3172,Store_Map!$A$2:$I$100,5,FALSE),"")</f>
        <v>0</v>
      </c>
      <c r="K3172">
        <f>IFERROR(VLOOKUP(G3172,Store_Map!$A$2:$I$100,6,FALSE),"")</f>
        <v>0</v>
      </c>
      <c r="L3172">
        <f>IFERROR(VLOOKUP(G3172,Store_Map!$A$2:$I$100,7,FALSE),"")</f>
        <v>0</v>
      </c>
      <c r="M3172">
        <f>IFERROR(VLOOKUP(G3172,Store_Map!$A$2:$I$100,8,FALSE),"")</f>
        <v>0</v>
      </c>
      <c r="N3172">
        <f t="shared" si="441"/>
        <v>0</v>
      </c>
      <c r="O3172" t="str">
        <f t="shared" si="442"/>
        <v>PASS</v>
      </c>
      <c r="P3172" t="str">
        <f t="shared" si="443"/>
        <v>PASS</v>
      </c>
      <c r="Q3172" t="str">
        <f t="shared" si="444"/>
        <v>PASS</v>
      </c>
      <c r="R3172" t="str">
        <f t="shared" si="445"/>
        <v>PASS</v>
      </c>
      <c r="S3172" t="str">
        <f t="shared" si="446"/>
        <v>PASS</v>
      </c>
      <c r="T3172">
        <f t="shared" si="447"/>
        <v>100</v>
      </c>
      <c r="U3172" t="str">
        <f t="shared" si="448"/>
        <v>Low</v>
      </c>
      <c r="V3172" t="str">
        <f t="shared" si="449"/>
        <v>Clean</v>
      </c>
    </row>
    <row r="3173" spans="1:22" x14ac:dyDescent="0.3">
      <c r="A3173" t="str">
        <f>Raw_Data!A3173</f>
        <v>6251262</v>
      </c>
      <c r="B3173">
        <f>Raw_Data!B3173</f>
        <v>45686</v>
      </c>
      <c r="C3173" t="str">
        <f>Raw_Data!C3173</f>
        <v>ATORVASTATIN 80 MG TABLET</v>
      </c>
      <c r="D3173" t="str">
        <f>Raw_Data!D3173</f>
        <v>378395305</v>
      </c>
      <c r="E3173" t="str">
        <f>Raw_Data!E3173</f>
        <v>GIBBS, JON</v>
      </c>
      <c r="F3173" t="str">
        <f>Raw_Data!F3173</f>
        <v>1700896156</v>
      </c>
      <c r="G3173" t="str">
        <f>Raw_Data!H3173</f>
        <v>0</v>
      </c>
      <c r="H3173">
        <f>IFERROR(VLOOKUP(G3173,Store_Map!$A$2:$I$100,3,FALSE),"")</f>
        <v>0</v>
      </c>
      <c r="I3173">
        <f>IFERROR(VLOOKUP(G3173,Store_Map!$A$2:$I$100,4,FALSE),"")</f>
        <v>0</v>
      </c>
      <c r="J3173">
        <f>IFERROR(VLOOKUP(G3173,Store_Map!$A$2:$I$100,5,FALSE),"")</f>
        <v>0</v>
      </c>
      <c r="K3173">
        <f>IFERROR(VLOOKUP(G3173,Store_Map!$A$2:$I$100,6,FALSE),"")</f>
        <v>0</v>
      </c>
      <c r="L3173">
        <f>IFERROR(VLOOKUP(G3173,Store_Map!$A$2:$I$100,7,FALSE),"")</f>
        <v>0</v>
      </c>
      <c r="M3173">
        <f>IFERROR(VLOOKUP(G3173,Store_Map!$A$2:$I$100,8,FALSE),"")</f>
        <v>0</v>
      </c>
      <c r="N3173">
        <f t="shared" si="441"/>
        <v>0</v>
      </c>
      <c r="O3173" t="str">
        <f t="shared" si="442"/>
        <v>PASS</v>
      </c>
      <c r="P3173" t="str">
        <f t="shared" si="443"/>
        <v>REVIEW</v>
      </c>
      <c r="Q3173" t="str">
        <f t="shared" si="444"/>
        <v>PASS</v>
      </c>
      <c r="R3173" t="str">
        <f t="shared" si="445"/>
        <v>PASS</v>
      </c>
      <c r="S3173" t="str">
        <f t="shared" si="446"/>
        <v>REVIEW</v>
      </c>
      <c r="T3173">
        <f t="shared" si="447"/>
        <v>90</v>
      </c>
      <c r="U3173" t="str">
        <f t="shared" si="448"/>
        <v>Low</v>
      </c>
      <c r="V3173" t="str">
        <f t="shared" si="449"/>
        <v>Invalid NDC</v>
      </c>
    </row>
    <row r="3174" spans="1:22" x14ac:dyDescent="0.3">
      <c r="A3174" t="str">
        <f>Raw_Data!A3174</f>
        <v>6251419</v>
      </c>
      <c r="B3174">
        <f>Raw_Data!B3174</f>
        <v>45686</v>
      </c>
      <c r="C3174" t="str">
        <f>Raw_Data!C3174</f>
        <v>ATENOLOL 100 MG TABLET</v>
      </c>
      <c r="D3174" t="str">
        <f>Raw_Data!D3174</f>
        <v>93075305</v>
      </c>
      <c r="E3174" t="str">
        <f>Raw_Data!E3174</f>
        <v>GIBBS, JON</v>
      </c>
      <c r="F3174" t="str">
        <f>Raw_Data!F3174</f>
        <v>1700896156</v>
      </c>
      <c r="G3174" t="str">
        <f>Raw_Data!H3174</f>
        <v>0</v>
      </c>
      <c r="H3174">
        <f>IFERROR(VLOOKUP(G3174,Store_Map!$A$2:$I$100,3,FALSE),"")</f>
        <v>0</v>
      </c>
      <c r="I3174">
        <f>IFERROR(VLOOKUP(G3174,Store_Map!$A$2:$I$100,4,FALSE),"")</f>
        <v>0</v>
      </c>
      <c r="J3174">
        <f>IFERROR(VLOOKUP(G3174,Store_Map!$A$2:$I$100,5,FALSE),"")</f>
        <v>0</v>
      </c>
      <c r="K3174">
        <f>IFERROR(VLOOKUP(G3174,Store_Map!$A$2:$I$100,6,FALSE),"")</f>
        <v>0</v>
      </c>
      <c r="L3174">
        <f>IFERROR(VLOOKUP(G3174,Store_Map!$A$2:$I$100,7,FALSE),"")</f>
        <v>0</v>
      </c>
      <c r="M3174">
        <f>IFERROR(VLOOKUP(G3174,Store_Map!$A$2:$I$100,8,FALSE),"")</f>
        <v>0</v>
      </c>
      <c r="N3174">
        <f t="shared" si="441"/>
        <v>0</v>
      </c>
      <c r="O3174" t="str">
        <f t="shared" si="442"/>
        <v>PASS</v>
      </c>
      <c r="P3174" t="str">
        <f t="shared" si="443"/>
        <v>REVIEW</v>
      </c>
      <c r="Q3174" t="str">
        <f t="shared" si="444"/>
        <v>PASS</v>
      </c>
      <c r="R3174" t="str">
        <f t="shared" si="445"/>
        <v>PASS</v>
      </c>
      <c r="S3174" t="str">
        <f t="shared" si="446"/>
        <v>REVIEW</v>
      </c>
      <c r="T3174">
        <f t="shared" si="447"/>
        <v>90</v>
      </c>
      <c r="U3174" t="str">
        <f t="shared" si="448"/>
        <v>Low</v>
      </c>
      <c r="V3174" t="str">
        <f t="shared" si="449"/>
        <v>Invalid NDC</v>
      </c>
    </row>
    <row r="3175" spans="1:22" x14ac:dyDescent="0.3">
      <c r="A3175" t="str">
        <f>Raw_Data!A3175</f>
        <v>6251439</v>
      </c>
      <c r="B3175">
        <f>Raw_Data!B3175</f>
        <v>45686</v>
      </c>
      <c r="C3175" t="str">
        <f>Raw_Data!C3175</f>
        <v>IBUPROFEN 800 MG TABLET</v>
      </c>
      <c r="D3175" t="str">
        <f>Raw_Data!D3175</f>
        <v>59651036205</v>
      </c>
      <c r="E3175" t="str">
        <f>Raw_Data!E3175</f>
        <v>GIBBS, JON</v>
      </c>
      <c r="F3175" t="str">
        <f>Raw_Data!F3175</f>
        <v>1700896156</v>
      </c>
      <c r="G3175" t="str">
        <f>Raw_Data!H3175</f>
        <v>0</v>
      </c>
      <c r="H3175">
        <f>IFERROR(VLOOKUP(G3175,Store_Map!$A$2:$I$100,3,FALSE),"")</f>
        <v>0</v>
      </c>
      <c r="I3175">
        <f>IFERROR(VLOOKUP(G3175,Store_Map!$A$2:$I$100,4,FALSE),"")</f>
        <v>0</v>
      </c>
      <c r="J3175">
        <f>IFERROR(VLOOKUP(G3175,Store_Map!$A$2:$I$100,5,FALSE),"")</f>
        <v>0</v>
      </c>
      <c r="K3175">
        <f>IFERROR(VLOOKUP(G3175,Store_Map!$A$2:$I$100,6,FALSE),"")</f>
        <v>0</v>
      </c>
      <c r="L3175">
        <f>IFERROR(VLOOKUP(G3175,Store_Map!$A$2:$I$100,7,FALSE),"")</f>
        <v>0</v>
      </c>
      <c r="M3175">
        <f>IFERROR(VLOOKUP(G3175,Store_Map!$A$2:$I$100,8,FALSE),"")</f>
        <v>0</v>
      </c>
      <c r="N3175">
        <f t="shared" si="441"/>
        <v>0</v>
      </c>
      <c r="O3175" t="str">
        <f t="shared" si="442"/>
        <v>PASS</v>
      </c>
      <c r="P3175" t="str">
        <f t="shared" si="443"/>
        <v>PASS</v>
      </c>
      <c r="Q3175" t="str">
        <f t="shared" si="444"/>
        <v>PASS</v>
      </c>
      <c r="R3175" t="str">
        <f t="shared" si="445"/>
        <v>PASS</v>
      </c>
      <c r="S3175" t="str">
        <f t="shared" si="446"/>
        <v>PASS</v>
      </c>
      <c r="T3175">
        <f t="shared" si="447"/>
        <v>100</v>
      </c>
      <c r="U3175" t="str">
        <f t="shared" si="448"/>
        <v>Low</v>
      </c>
      <c r="V3175" t="str">
        <f t="shared" si="449"/>
        <v>Clean</v>
      </c>
    </row>
    <row r="3176" spans="1:22" x14ac:dyDescent="0.3">
      <c r="A3176" t="str">
        <f>Raw_Data!A3176</f>
        <v>6251785</v>
      </c>
      <c r="B3176">
        <f>Raw_Data!B3176</f>
        <v>45686</v>
      </c>
      <c r="C3176" t="str">
        <f>Raw_Data!C3176</f>
        <v>BLISOVI FE 1-20 TABLET</v>
      </c>
      <c r="D3176" t="str">
        <f>Raw_Data!D3176</f>
        <v>68180086573</v>
      </c>
      <c r="E3176" t="str">
        <f>Raw_Data!E3176</f>
        <v>BAHR, EVAN</v>
      </c>
      <c r="F3176" t="str">
        <f>Raw_Data!F3176</f>
        <v>1033105416</v>
      </c>
      <c r="G3176" t="str">
        <f>Raw_Data!H3176</f>
        <v>0</v>
      </c>
      <c r="H3176">
        <f>IFERROR(VLOOKUP(G3176,Store_Map!$A$2:$I$100,3,FALSE),"")</f>
        <v>0</v>
      </c>
      <c r="I3176">
        <f>IFERROR(VLOOKUP(G3176,Store_Map!$A$2:$I$100,4,FALSE),"")</f>
        <v>0</v>
      </c>
      <c r="J3176">
        <f>IFERROR(VLOOKUP(G3176,Store_Map!$A$2:$I$100,5,FALSE),"")</f>
        <v>0</v>
      </c>
      <c r="K3176">
        <f>IFERROR(VLOOKUP(G3176,Store_Map!$A$2:$I$100,6,FALSE),"")</f>
        <v>0</v>
      </c>
      <c r="L3176">
        <f>IFERROR(VLOOKUP(G3176,Store_Map!$A$2:$I$100,7,FALSE),"")</f>
        <v>0</v>
      </c>
      <c r="M3176">
        <f>IFERROR(VLOOKUP(G3176,Store_Map!$A$2:$I$100,8,FALSE),"")</f>
        <v>0</v>
      </c>
      <c r="N3176">
        <f t="shared" si="441"/>
        <v>0</v>
      </c>
      <c r="O3176" t="str">
        <f t="shared" si="442"/>
        <v>PASS</v>
      </c>
      <c r="P3176" t="str">
        <f t="shared" si="443"/>
        <v>PASS</v>
      </c>
      <c r="Q3176" t="str">
        <f t="shared" si="444"/>
        <v>PASS</v>
      </c>
      <c r="R3176" t="str">
        <f t="shared" si="445"/>
        <v>PASS</v>
      </c>
      <c r="S3176" t="str">
        <f t="shared" si="446"/>
        <v>PASS</v>
      </c>
      <c r="T3176">
        <f t="shared" si="447"/>
        <v>100</v>
      </c>
      <c r="U3176" t="str">
        <f t="shared" si="448"/>
        <v>Low</v>
      </c>
      <c r="V3176" t="str">
        <f t="shared" si="449"/>
        <v>Clean</v>
      </c>
    </row>
    <row r="3177" spans="1:22" x14ac:dyDescent="0.3">
      <c r="A3177" t="str">
        <f>Raw_Data!A3177</f>
        <v>6248285</v>
      </c>
      <c r="B3177">
        <f>Raw_Data!B3177</f>
        <v>45686</v>
      </c>
      <c r="C3177" t="str">
        <f>Raw_Data!C3177</f>
        <v>TRUEPLUS ULTRA THIN 30G LAN</v>
      </c>
      <c r="D3177" t="str">
        <f>Raw_Data!D3177</f>
        <v>56151014401</v>
      </c>
      <c r="E3177" t="str">
        <f>Raw_Data!E3177</f>
        <v>GIBBS, JON</v>
      </c>
      <c r="F3177" t="str">
        <f>Raw_Data!F3177</f>
        <v>1700896156</v>
      </c>
      <c r="G3177" t="str">
        <f>Raw_Data!H3177</f>
        <v>0</v>
      </c>
      <c r="H3177">
        <f>IFERROR(VLOOKUP(G3177,Store_Map!$A$2:$I$100,3,FALSE),"")</f>
        <v>0</v>
      </c>
      <c r="I3177">
        <f>IFERROR(VLOOKUP(G3177,Store_Map!$A$2:$I$100,4,FALSE),"")</f>
        <v>0</v>
      </c>
      <c r="J3177">
        <f>IFERROR(VLOOKUP(G3177,Store_Map!$A$2:$I$100,5,FALSE),"")</f>
        <v>0</v>
      </c>
      <c r="K3177">
        <f>IFERROR(VLOOKUP(G3177,Store_Map!$A$2:$I$100,6,FALSE),"")</f>
        <v>0</v>
      </c>
      <c r="L3177">
        <f>IFERROR(VLOOKUP(G3177,Store_Map!$A$2:$I$100,7,FALSE),"")</f>
        <v>0</v>
      </c>
      <c r="M3177">
        <f>IFERROR(VLOOKUP(G3177,Store_Map!$A$2:$I$100,8,FALSE),"")</f>
        <v>0</v>
      </c>
      <c r="N3177">
        <f t="shared" si="441"/>
        <v>0</v>
      </c>
      <c r="O3177" t="str">
        <f t="shared" si="442"/>
        <v>PASS</v>
      </c>
      <c r="P3177" t="str">
        <f t="shared" si="443"/>
        <v>PASS</v>
      </c>
      <c r="Q3177" t="str">
        <f t="shared" si="444"/>
        <v>PASS</v>
      </c>
      <c r="R3177" t="str">
        <f t="shared" si="445"/>
        <v>PASS</v>
      </c>
      <c r="S3177" t="str">
        <f t="shared" si="446"/>
        <v>PASS</v>
      </c>
      <c r="T3177">
        <f t="shared" si="447"/>
        <v>100</v>
      </c>
      <c r="U3177" t="str">
        <f t="shared" si="448"/>
        <v>Low</v>
      </c>
      <c r="V3177" t="str">
        <f t="shared" si="449"/>
        <v>Clean</v>
      </c>
    </row>
    <row r="3178" spans="1:22" x14ac:dyDescent="0.3">
      <c r="A3178" t="str">
        <f>Raw_Data!A3178</f>
        <v>6225473</v>
      </c>
      <c r="B3178">
        <f>Raw_Data!B3178</f>
        <v>45686</v>
      </c>
      <c r="C3178" t="str">
        <f>Raw_Data!C3178</f>
        <v>GLIPIZIDE 5 MG TABLET</v>
      </c>
      <c r="D3178" t="str">
        <f>Raw_Data!D3178</f>
        <v>60505014101</v>
      </c>
      <c r="E3178" t="str">
        <f>Raw_Data!E3178</f>
        <v>BYNE, EDMUND</v>
      </c>
      <c r="F3178" t="str">
        <f>Raw_Data!F3178</f>
        <v>1033186648</v>
      </c>
      <c r="G3178" t="str">
        <f>Raw_Data!H3178</f>
        <v>0</v>
      </c>
      <c r="H3178">
        <f>IFERROR(VLOOKUP(G3178,Store_Map!$A$2:$I$100,3,FALSE),"")</f>
        <v>0</v>
      </c>
      <c r="I3178">
        <f>IFERROR(VLOOKUP(G3178,Store_Map!$A$2:$I$100,4,FALSE),"")</f>
        <v>0</v>
      </c>
      <c r="J3178">
        <f>IFERROR(VLOOKUP(G3178,Store_Map!$A$2:$I$100,5,FALSE),"")</f>
        <v>0</v>
      </c>
      <c r="K3178">
        <f>IFERROR(VLOOKUP(G3178,Store_Map!$A$2:$I$100,6,FALSE),"")</f>
        <v>0</v>
      </c>
      <c r="L3178">
        <f>IFERROR(VLOOKUP(G3178,Store_Map!$A$2:$I$100,7,FALSE),"")</f>
        <v>0</v>
      </c>
      <c r="M3178">
        <f>IFERROR(VLOOKUP(G3178,Store_Map!$A$2:$I$100,8,FALSE),"")</f>
        <v>0</v>
      </c>
      <c r="N3178">
        <f t="shared" si="441"/>
        <v>0</v>
      </c>
      <c r="O3178" t="str">
        <f t="shared" si="442"/>
        <v>PASS</v>
      </c>
      <c r="P3178" t="str">
        <f t="shared" si="443"/>
        <v>PASS</v>
      </c>
      <c r="Q3178" t="str">
        <f t="shared" si="444"/>
        <v>PASS</v>
      </c>
      <c r="R3178" t="str">
        <f t="shared" si="445"/>
        <v>PASS</v>
      </c>
      <c r="S3178" t="str">
        <f t="shared" si="446"/>
        <v>PASS</v>
      </c>
      <c r="T3178">
        <f t="shared" si="447"/>
        <v>100</v>
      </c>
      <c r="U3178" t="str">
        <f t="shared" si="448"/>
        <v>Low</v>
      </c>
      <c r="V3178" t="str">
        <f t="shared" si="449"/>
        <v>Clean</v>
      </c>
    </row>
    <row r="3179" spans="1:22" x14ac:dyDescent="0.3">
      <c r="A3179" t="str">
        <f>Raw_Data!A3179</f>
        <v>6231790</v>
      </c>
      <c r="B3179">
        <f>Raw_Data!B3179</f>
        <v>45686</v>
      </c>
      <c r="C3179" t="str">
        <f>Raw_Data!C3179</f>
        <v>NAPROXEN 500 MG TABLET</v>
      </c>
      <c r="D3179" t="str">
        <f>Raw_Data!D3179</f>
        <v>68462019001</v>
      </c>
      <c r="E3179" t="str">
        <f>Raw_Data!E3179</f>
        <v>GIBBS, JON</v>
      </c>
      <c r="F3179" t="str">
        <f>Raw_Data!F3179</f>
        <v>1700896156</v>
      </c>
      <c r="G3179" t="str">
        <f>Raw_Data!H3179</f>
        <v>0</v>
      </c>
      <c r="H3179">
        <f>IFERROR(VLOOKUP(G3179,Store_Map!$A$2:$I$100,3,FALSE),"")</f>
        <v>0</v>
      </c>
      <c r="I3179">
        <f>IFERROR(VLOOKUP(G3179,Store_Map!$A$2:$I$100,4,FALSE),"")</f>
        <v>0</v>
      </c>
      <c r="J3179">
        <f>IFERROR(VLOOKUP(G3179,Store_Map!$A$2:$I$100,5,FALSE),"")</f>
        <v>0</v>
      </c>
      <c r="K3179">
        <f>IFERROR(VLOOKUP(G3179,Store_Map!$A$2:$I$100,6,FALSE),"")</f>
        <v>0</v>
      </c>
      <c r="L3179">
        <f>IFERROR(VLOOKUP(G3179,Store_Map!$A$2:$I$100,7,FALSE),"")</f>
        <v>0</v>
      </c>
      <c r="M3179">
        <f>IFERROR(VLOOKUP(G3179,Store_Map!$A$2:$I$100,8,FALSE),"")</f>
        <v>0</v>
      </c>
      <c r="N3179">
        <f t="shared" si="441"/>
        <v>0</v>
      </c>
      <c r="O3179" t="str">
        <f t="shared" si="442"/>
        <v>PASS</v>
      </c>
      <c r="P3179" t="str">
        <f t="shared" si="443"/>
        <v>PASS</v>
      </c>
      <c r="Q3179" t="str">
        <f t="shared" si="444"/>
        <v>PASS</v>
      </c>
      <c r="R3179" t="str">
        <f t="shared" si="445"/>
        <v>PASS</v>
      </c>
      <c r="S3179" t="str">
        <f t="shared" si="446"/>
        <v>PASS</v>
      </c>
      <c r="T3179">
        <f t="shared" si="447"/>
        <v>100</v>
      </c>
      <c r="U3179" t="str">
        <f t="shared" si="448"/>
        <v>Low</v>
      </c>
      <c r="V3179" t="str">
        <f t="shared" si="449"/>
        <v>Clean</v>
      </c>
    </row>
    <row r="3180" spans="1:22" x14ac:dyDescent="0.3">
      <c r="A3180" t="str">
        <f>Raw_Data!A3180</f>
        <v>6243173</v>
      </c>
      <c r="B3180">
        <f>Raw_Data!B3180</f>
        <v>45686</v>
      </c>
      <c r="C3180" t="str">
        <f>Raw_Data!C3180</f>
        <v>LOSARTAN POTASSIUM 100 MG T</v>
      </c>
      <c r="D3180" t="str">
        <f>Raw_Data!D3180</f>
        <v>65862020399</v>
      </c>
      <c r="E3180" t="str">
        <f>Raw_Data!E3180</f>
        <v>BYNE, EDMUND</v>
      </c>
      <c r="F3180" t="str">
        <f>Raw_Data!F3180</f>
        <v>1033186648</v>
      </c>
      <c r="G3180" t="str">
        <f>Raw_Data!H3180</f>
        <v>0</v>
      </c>
      <c r="H3180">
        <f>IFERROR(VLOOKUP(G3180,Store_Map!$A$2:$I$100,3,FALSE),"")</f>
        <v>0</v>
      </c>
      <c r="I3180">
        <f>IFERROR(VLOOKUP(G3180,Store_Map!$A$2:$I$100,4,FALSE),"")</f>
        <v>0</v>
      </c>
      <c r="J3180">
        <f>IFERROR(VLOOKUP(G3180,Store_Map!$A$2:$I$100,5,FALSE),"")</f>
        <v>0</v>
      </c>
      <c r="K3180">
        <f>IFERROR(VLOOKUP(G3180,Store_Map!$A$2:$I$100,6,FALSE),"")</f>
        <v>0</v>
      </c>
      <c r="L3180">
        <f>IFERROR(VLOOKUP(G3180,Store_Map!$A$2:$I$100,7,FALSE),"")</f>
        <v>0</v>
      </c>
      <c r="M3180">
        <f>IFERROR(VLOOKUP(G3180,Store_Map!$A$2:$I$100,8,FALSE),"")</f>
        <v>0</v>
      </c>
      <c r="N3180">
        <f t="shared" si="441"/>
        <v>0</v>
      </c>
      <c r="O3180" t="str">
        <f t="shared" si="442"/>
        <v>PASS</v>
      </c>
      <c r="P3180" t="str">
        <f t="shared" si="443"/>
        <v>PASS</v>
      </c>
      <c r="Q3180" t="str">
        <f t="shared" si="444"/>
        <v>PASS</v>
      </c>
      <c r="R3180" t="str">
        <f t="shared" si="445"/>
        <v>PASS</v>
      </c>
      <c r="S3180" t="str">
        <f t="shared" si="446"/>
        <v>PASS</v>
      </c>
      <c r="T3180">
        <f t="shared" si="447"/>
        <v>100</v>
      </c>
      <c r="U3180" t="str">
        <f t="shared" si="448"/>
        <v>Low</v>
      </c>
      <c r="V3180" t="str">
        <f t="shared" si="449"/>
        <v>Clean</v>
      </c>
    </row>
    <row r="3181" spans="1:22" x14ac:dyDescent="0.3">
      <c r="A3181" t="str">
        <f>Raw_Data!A3181</f>
        <v>6244124</v>
      </c>
      <c r="B3181">
        <f>Raw_Data!B3181</f>
        <v>45686</v>
      </c>
      <c r="C3181" t="str">
        <f>Raw_Data!C3181</f>
        <v>RAMELTEON 8 MG TABLET</v>
      </c>
      <c r="D3181" t="str">
        <f>Raw_Data!D3181</f>
        <v>832125030</v>
      </c>
      <c r="E3181" t="str">
        <f>Raw_Data!E3181</f>
        <v>ALLEN, AMANDA</v>
      </c>
      <c r="F3181" t="str">
        <f>Raw_Data!F3181</f>
        <v>1982231882</v>
      </c>
      <c r="G3181" t="str">
        <f>Raw_Data!H3181</f>
        <v>0</v>
      </c>
      <c r="H3181">
        <f>IFERROR(VLOOKUP(G3181,Store_Map!$A$2:$I$100,3,FALSE),"")</f>
        <v>0</v>
      </c>
      <c r="I3181">
        <f>IFERROR(VLOOKUP(G3181,Store_Map!$A$2:$I$100,4,FALSE),"")</f>
        <v>0</v>
      </c>
      <c r="J3181">
        <f>IFERROR(VLOOKUP(G3181,Store_Map!$A$2:$I$100,5,FALSE),"")</f>
        <v>0</v>
      </c>
      <c r="K3181">
        <f>IFERROR(VLOOKUP(G3181,Store_Map!$A$2:$I$100,6,FALSE),"")</f>
        <v>0</v>
      </c>
      <c r="L3181">
        <f>IFERROR(VLOOKUP(G3181,Store_Map!$A$2:$I$100,7,FALSE),"")</f>
        <v>0</v>
      </c>
      <c r="M3181">
        <f>IFERROR(VLOOKUP(G3181,Store_Map!$A$2:$I$100,8,FALSE),"")</f>
        <v>0</v>
      </c>
      <c r="N3181">
        <f t="shared" si="441"/>
        <v>0</v>
      </c>
      <c r="O3181" t="str">
        <f t="shared" si="442"/>
        <v>PASS</v>
      </c>
      <c r="P3181" t="str">
        <f t="shared" si="443"/>
        <v>REVIEW</v>
      </c>
      <c r="Q3181" t="str">
        <f t="shared" si="444"/>
        <v>PASS</v>
      </c>
      <c r="R3181" t="str">
        <f t="shared" si="445"/>
        <v>PASS</v>
      </c>
      <c r="S3181" t="str">
        <f t="shared" si="446"/>
        <v>REVIEW</v>
      </c>
      <c r="T3181">
        <f t="shared" si="447"/>
        <v>90</v>
      </c>
      <c r="U3181" t="str">
        <f t="shared" si="448"/>
        <v>Low</v>
      </c>
      <c r="V3181" t="str">
        <f t="shared" si="449"/>
        <v>Invalid NDC</v>
      </c>
    </row>
    <row r="3182" spans="1:22" x14ac:dyDescent="0.3">
      <c r="A3182" t="str">
        <f>Raw_Data!A3182</f>
        <v>6246579</v>
      </c>
      <c r="B3182">
        <f>Raw_Data!B3182</f>
        <v>45686</v>
      </c>
      <c r="C3182" t="str">
        <f>Raw_Data!C3182</f>
        <v>ATORVASTATIN 40 MG TABLET</v>
      </c>
      <c r="D3182" t="str">
        <f>Raw_Data!D3182</f>
        <v>67877051310</v>
      </c>
      <c r="E3182" t="str">
        <f>Raw_Data!E3182</f>
        <v>YASIN, NURA</v>
      </c>
      <c r="F3182" t="str">
        <f>Raw_Data!F3182</f>
        <v>1265518567</v>
      </c>
      <c r="G3182" t="str">
        <f>Raw_Data!H3182</f>
        <v>0</v>
      </c>
      <c r="H3182">
        <f>IFERROR(VLOOKUP(G3182,Store_Map!$A$2:$I$100,3,FALSE),"")</f>
        <v>0</v>
      </c>
      <c r="I3182">
        <f>IFERROR(VLOOKUP(G3182,Store_Map!$A$2:$I$100,4,FALSE),"")</f>
        <v>0</v>
      </c>
      <c r="J3182">
        <f>IFERROR(VLOOKUP(G3182,Store_Map!$A$2:$I$100,5,FALSE),"")</f>
        <v>0</v>
      </c>
      <c r="K3182">
        <f>IFERROR(VLOOKUP(G3182,Store_Map!$A$2:$I$100,6,FALSE),"")</f>
        <v>0</v>
      </c>
      <c r="L3182">
        <f>IFERROR(VLOOKUP(G3182,Store_Map!$A$2:$I$100,7,FALSE),"")</f>
        <v>0</v>
      </c>
      <c r="M3182">
        <f>IFERROR(VLOOKUP(G3182,Store_Map!$A$2:$I$100,8,FALSE),"")</f>
        <v>0</v>
      </c>
      <c r="N3182">
        <f t="shared" si="441"/>
        <v>0</v>
      </c>
      <c r="O3182" t="str">
        <f t="shared" si="442"/>
        <v>PASS</v>
      </c>
      <c r="P3182" t="str">
        <f t="shared" si="443"/>
        <v>PASS</v>
      </c>
      <c r="Q3182" t="str">
        <f t="shared" si="444"/>
        <v>PASS</v>
      </c>
      <c r="R3182" t="str">
        <f t="shared" si="445"/>
        <v>PASS</v>
      </c>
      <c r="S3182" t="str">
        <f t="shared" si="446"/>
        <v>PASS</v>
      </c>
      <c r="T3182">
        <f t="shared" si="447"/>
        <v>100</v>
      </c>
      <c r="U3182" t="str">
        <f t="shared" si="448"/>
        <v>Low</v>
      </c>
      <c r="V3182" t="str">
        <f t="shared" si="449"/>
        <v>Clean</v>
      </c>
    </row>
    <row r="3183" spans="1:22" x14ac:dyDescent="0.3">
      <c r="A3183" t="str">
        <f>Raw_Data!A3183</f>
        <v>6246685</v>
      </c>
      <c r="B3183">
        <f>Raw_Data!B3183</f>
        <v>45686</v>
      </c>
      <c r="C3183" t="str">
        <f>Raw_Data!C3183</f>
        <v>DICLOFENAC SOD DR 75 MG TAB</v>
      </c>
      <c r="D3183" t="str">
        <f>Raw_Data!D3183</f>
        <v>61442010360</v>
      </c>
      <c r="E3183" t="str">
        <f>Raw_Data!E3183</f>
        <v>GIBBS, JON</v>
      </c>
      <c r="F3183" t="str">
        <f>Raw_Data!F3183</f>
        <v>1700896156</v>
      </c>
      <c r="G3183" t="str">
        <f>Raw_Data!H3183</f>
        <v>0</v>
      </c>
      <c r="H3183">
        <f>IFERROR(VLOOKUP(G3183,Store_Map!$A$2:$I$100,3,FALSE),"")</f>
        <v>0</v>
      </c>
      <c r="I3183">
        <f>IFERROR(VLOOKUP(G3183,Store_Map!$A$2:$I$100,4,FALSE),"")</f>
        <v>0</v>
      </c>
      <c r="J3183">
        <f>IFERROR(VLOOKUP(G3183,Store_Map!$A$2:$I$100,5,FALSE),"")</f>
        <v>0</v>
      </c>
      <c r="K3183">
        <f>IFERROR(VLOOKUP(G3183,Store_Map!$A$2:$I$100,6,FALSE),"")</f>
        <v>0</v>
      </c>
      <c r="L3183">
        <f>IFERROR(VLOOKUP(G3183,Store_Map!$A$2:$I$100,7,FALSE),"")</f>
        <v>0</v>
      </c>
      <c r="M3183">
        <f>IFERROR(VLOOKUP(G3183,Store_Map!$A$2:$I$100,8,FALSE),"")</f>
        <v>0</v>
      </c>
      <c r="N3183">
        <f t="shared" si="441"/>
        <v>0</v>
      </c>
      <c r="O3183" t="str">
        <f t="shared" si="442"/>
        <v>PASS</v>
      </c>
      <c r="P3183" t="str">
        <f t="shared" si="443"/>
        <v>PASS</v>
      </c>
      <c r="Q3183" t="str">
        <f t="shared" si="444"/>
        <v>PASS</v>
      </c>
      <c r="R3183" t="str">
        <f t="shared" si="445"/>
        <v>PASS</v>
      </c>
      <c r="S3183" t="str">
        <f t="shared" si="446"/>
        <v>PASS</v>
      </c>
      <c r="T3183">
        <f t="shared" si="447"/>
        <v>100</v>
      </c>
      <c r="U3183" t="str">
        <f t="shared" si="448"/>
        <v>Low</v>
      </c>
      <c r="V3183" t="str">
        <f t="shared" si="449"/>
        <v>Clean</v>
      </c>
    </row>
    <row r="3184" spans="1:22" x14ac:dyDescent="0.3">
      <c r="A3184" t="str">
        <f>Raw_Data!A3184</f>
        <v>6247125</v>
      </c>
      <c r="B3184">
        <f>Raw_Data!B3184</f>
        <v>45686</v>
      </c>
      <c r="C3184" t="str">
        <f>Raw_Data!C3184</f>
        <v>MECLIZINE 25 MG TABLET</v>
      </c>
      <c r="D3184" t="str">
        <f>Raw_Data!D3184</f>
        <v>16571066101</v>
      </c>
      <c r="E3184" t="str">
        <f>Raw_Data!E3184</f>
        <v>BYNE, EDMUND</v>
      </c>
      <c r="F3184" t="str">
        <f>Raw_Data!F3184</f>
        <v>1033186648</v>
      </c>
      <c r="G3184" t="str">
        <f>Raw_Data!H3184</f>
        <v>0</v>
      </c>
      <c r="H3184">
        <f>IFERROR(VLOOKUP(G3184,Store_Map!$A$2:$I$100,3,FALSE),"")</f>
        <v>0</v>
      </c>
      <c r="I3184">
        <f>IFERROR(VLOOKUP(G3184,Store_Map!$A$2:$I$100,4,FALSE),"")</f>
        <v>0</v>
      </c>
      <c r="J3184">
        <f>IFERROR(VLOOKUP(G3184,Store_Map!$A$2:$I$100,5,FALSE),"")</f>
        <v>0</v>
      </c>
      <c r="K3184">
        <f>IFERROR(VLOOKUP(G3184,Store_Map!$A$2:$I$100,6,FALSE),"")</f>
        <v>0</v>
      </c>
      <c r="L3184">
        <f>IFERROR(VLOOKUP(G3184,Store_Map!$A$2:$I$100,7,FALSE),"")</f>
        <v>0</v>
      </c>
      <c r="M3184">
        <f>IFERROR(VLOOKUP(G3184,Store_Map!$A$2:$I$100,8,FALSE),"")</f>
        <v>0</v>
      </c>
      <c r="N3184">
        <f t="shared" si="441"/>
        <v>0</v>
      </c>
      <c r="O3184" t="str">
        <f t="shared" si="442"/>
        <v>PASS</v>
      </c>
      <c r="P3184" t="str">
        <f t="shared" si="443"/>
        <v>PASS</v>
      </c>
      <c r="Q3184" t="str">
        <f t="shared" si="444"/>
        <v>PASS</v>
      </c>
      <c r="R3184" t="str">
        <f t="shared" si="445"/>
        <v>PASS</v>
      </c>
      <c r="S3184" t="str">
        <f t="shared" si="446"/>
        <v>PASS</v>
      </c>
      <c r="T3184">
        <f t="shared" si="447"/>
        <v>100</v>
      </c>
      <c r="U3184" t="str">
        <f t="shared" si="448"/>
        <v>Low</v>
      </c>
      <c r="V3184" t="str">
        <f t="shared" si="449"/>
        <v>Clean</v>
      </c>
    </row>
    <row r="3185" spans="1:22" x14ac:dyDescent="0.3">
      <c r="A3185" t="str">
        <f>Raw_Data!A3185</f>
        <v>6247451</v>
      </c>
      <c r="B3185">
        <f>Raw_Data!B3185</f>
        <v>45686</v>
      </c>
      <c r="C3185" t="str">
        <f>Raw_Data!C3185</f>
        <v>INSULIN LISPRO 100 UNIT/MLP</v>
      </c>
      <c r="D3185" t="str">
        <f>Raw_Data!D3185</f>
        <v>2822259</v>
      </c>
      <c r="E3185" t="str">
        <f>Raw_Data!E3185</f>
        <v>GIBBS, JON</v>
      </c>
      <c r="F3185" t="str">
        <f>Raw_Data!F3185</f>
        <v>1700896156</v>
      </c>
      <c r="G3185" t="str">
        <f>Raw_Data!H3185</f>
        <v>0</v>
      </c>
      <c r="H3185">
        <f>IFERROR(VLOOKUP(G3185,Store_Map!$A$2:$I$100,3,FALSE),"")</f>
        <v>0</v>
      </c>
      <c r="I3185">
        <f>IFERROR(VLOOKUP(G3185,Store_Map!$A$2:$I$100,4,FALSE),"")</f>
        <v>0</v>
      </c>
      <c r="J3185">
        <f>IFERROR(VLOOKUP(G3185,Store_Map!$A$2:$I$100,5,FALSE),"")</f>
        <v>0</v>
      </c>
      <c r="K3185">
        <f>IFERROR(VLOOKUP(G3185,Store_Map!$A$2:$I$100,6,FALSE),"")</f>
        <v>0</v>
      </c>
      <c r="L3185">
        <f>IFERROR(VLOOKUP(G3185,Store_Map!$A$2:$I$100,7,FALSE),"")</f>
        <v>0</v>
      </c>
      <c r="M3185">
        <f>IFERROR(VLOOKUP(G3185,Store_Map!$A$2:$I$100,8,FALSE),"")</f>
        <v>0</v>
      </c>
      <c r="N3185">
        <f t="shared" si="441"/>
        <v>0</v>
      </c>
      <c r="O3185" t="str">
        <f t="shared" si="442"/>
        <v>PASS</v>
      </c>
      <c r="P3185" t="str">
        <f t="shared" si="443"/>
        <v>REVIEW</v>
      </c>
      <c r="Q3185" t="str">
        <f t="shared" si="444"/>
        <v>PASS</v>
      </c>
      <c r="R3185" t="str">
        <f t="shared" si="445"/>
        <v>PASS</v>
      </c>
      <c r="S3185" t="str">
        <f t="shared" si="446"/>
        <v>REVIEW</v>
      </c>
      <c r="T3185">
        <f t="shared" si="447"/>
        <v>90</v>
      </c>
      <c r="U3185" t="str">
        <f t="shared" si="448"/>
        <v>Low</v>
      </c>
      <c r="V3185" t="str">
        <f t="shared" si="449"/>
        <v>Invalid NDC</v>
      </c>
    </row>
    <row r="3186" spans="1:22" x14ac:dyDescent="0.3">
      <c r="A3186" t="str">
        <f>Raw_Data!A3186</f>
        <v>6247465</v>
      </c>
      <c r="B3186">
        <f>Raw_Data!B3186</f>
        <v>45686</v>
      </c>
      <c r="C3186" t="str">
        <f>Raw_Data!C3186</f>
        <v>MIDODRINE HCL 10 MG TABLET</v>
      </c>
      <c r="D3186" t="str">
        <f>Raw_Data!D3186</f>
        <v>60505132501</v>
      </c>
      <c r="E3186" t="str">
        <f>Raw_Data!E3186</f>
        <v>BYNE, EDMUND</v>
      </c>
      <c r="F3186" t="str">
        <f>Raw_Data!F3186</f>
        <v>1033186648</v>
      </c>
      <c r="G3186" t="str">
        <f>Raw_Data!H3186</f>
        <v>0</v>
      </c>
      <c r="H3186">
        <f>IFERROR(VLOOKUP(G3186,Store_Map!$A$2:$I$100,3,FALSE),"")</f>
        <v>0</v>
      </c>
      <c r="I3186">
        <f>IFERROR(VLOOKUP(G3186,Store_Map!$A$2:$I$100,4,FALSE),"")</f>
        <v>0</v>
      </c>
      <c r="J3186">
        <f>IFERROR(VLOOKUP(G3186,Store_Map!$A$2:$I$100,5,FALSE),"")</f>
        <v>0</v>
      </c>
      <c r="K3186">
        <f>IFERROR(VLOOKUP(G3186,Store_Map!$A$2:$I$100,6,FALSE),"")</f>
        <v>0</v>
      </c>
      <c r="L3186">
        <f>IFERROR(VLOOKUP(G3186,Store_Map!$A$2:$I$100,7,FALSE),"")</f>
        <v>0</v>
      </c>
      <c r="M3186">
        <f>IFERROR(VLOOKUP(G3186,Store_Map!$A$2:$I$100,8,FALSE),"")</f>
        <v>0</v>
      </c>
      <c r="N3186">
        <f t="shared" si="441"/>
        <v>0</v>
      </c>
      <c r="O3186" t="str">
        <f t="shared" si="442"/>
        <v>PASS</v>
      </c>
      <c r="P3186" t="str">
        <f t="shared" si="443"/>
        <v>PASS</v>
      </c>
      <c r="Q3186" t="str">
        <f t="shared" si="444"/>
        <v>PASS</v>
      </c>
      <c r="R3186" t="str">
        <f t="shared" si="445"/>
        <v>PASS</v>
      </c>
      <c r="S3186" t="str">
        <f t="shared" si="446"/>
        <v>PASS</v>
      </c>
      <c r="T3186">
        <f t="shared" si="447"/>
        <v>100</v>
      </c>
      <c r="U3186" t="str">
        <f t="shared" si="448"/>
        <v>Low</v>
      </c>
      <c r="V3186" t="str">
        <f t="shared" si="449"/>
        <v>Clean</v>
      </c>
    </row>
    <row r="3187" spans="1:22" x14ac:dyDescent="0.3">
      <c r="A3187" t="str">
        <f>Raw_Data!A3187</f>
        <v>6247861</v>
      </c>
      <c r="B3187">
        <f>Raw_Data!B3187</f>
        <v>45686</v>
      </c>
      <c r="C3187" t="str">
        <f>Raw_Data!C3187</f>
        <v>CELECOXIB 200 MG CAPSULE</v>
      </c>
      <c r="D3187" t="str">
        <f>Raw_Data!D3187</f>
        <v>75834023801</v>
      </c>
      <c r="E3187" t="str">
        <f>Raw_Data!E3187</f>
        <v>BYNE, EDMUND</v>
      </c>
      <c r="F3187" t="str">
        <f>Raw_Data!F3187</f>
        <v>1033186648</v>
      </c>
      <c r="G3187" t="str">
        <f>Raw_Data!H3187</f>
        <v>0</v>
      </c>
      <c r="H3187">
        <f>IFERROR(VLOOKUP(G3187,Store_Map!$A$2:$I$100,3,FALSE),"")</f>
        <v>0</v>
      </c>
      <c r="I3187">
        <f>IFERROR(VLOOKUP(G3187,Store_Map!$A$2:$I$100,4,FALSE),"")</f>
        <v>0</v>
      </c>
      <c r="J3187">
        <f>IFERROR(VLOOKUP(G3187,Store_Map!$A$2:$I$100,5,FALSE),"")</f>
        <v>0</v>
      </c>
      <c r="K3187">
        <f>IFERROR(VLOOKUP(G3187,Store_Map!$A$2:$I$100,6,FALSE),"")</f>
        <v>0</v>
      </c>
      <c r="L3187">
        <f>IFERROR(VLOOKUP(G3187,Store_Map!$A$2:$I$100,7,FALSE),"")</f>
        <v>0</v>
      </c>
      <c r="M3187">
        <f>IFERROR(VLOOKUP(G3187,Store_Map!$A$2:$I$100,8,FALSE),"")</f>
        <v>0</v>
      </c>
      <c r="N3187">
        <f t="shared" si="441"/>
        <v>0</v>
      </c>
      <c r="O3187" t="str">
        <f t="shared" si="442"/>
        <v>PASS</v>
      </c>
      <c r="P3187" t="str">
        <f t="shared" si="443"/>
        <v>PASS</v>
      </c>
      <c r="Q3187" t="str">
        <f t="shared" si="444"/>
        <v>PASS</v>
      </c>
      <c r="R3187" t="str">
        <f t="shared" si="445"/>
        <v>PASS</v>
      </c>
      <c r="S3187" t="str">
        <f t="shared" si="446"/>
        <v>PASS</v>
      </c>
      <c r="T3187">
        <f t="shared" si="447"/>
        <v>100</v>
      </c>
      <c r="U3187" t="str">
        <f t="shared" si="448"/>
        <v>Low</v>
      </c>
      <c r="V3187" t="str">
        <f t="shared" si="449"/>
        <v>Clean</v>
      </c>
    </row>
    <row r="3188" spans="1:22" x14ac:dyDescent="0.3">
      <c r="A3188" t="str">
        <f>Raw_Data!A3188</f>
        <v>6249137</v>
      </c>
      <c r="B3188">
        <f>Raw_Data!B3188</f>
        <v>45686</v>
      </c>
      <c r="C3188" t="str">
        <f>Raw_Data!C3188</f>
        <v>OMEPRAZOLE DR 20 MG CAPSULE</v>
      </c>
      <c r="D3188" t="str">
        <f>Raw_Data!D3188</f>
        <v>68382041205</v>
      </c>
      <c r="E3188" t="str">
        <f>Raw_Data!E3188</f>
        <v>BYNE, EDMUND</v>
      </c>
      <c r="F3188" t="str">
        <f>Raw_Data!F3188</f>
        <v>1033186648</v>
      </c>
      <c r="G3188" t="str">
        <f>Raw_Data!H3188</f>
        <v>0</v>
      </c>
      <c r="H3188">
        <f>IFERROR(VLOOKUP(G3188,Store_Map!$A$2:$I$100,3,FALSE),"")</f>
        <v>0</v>
      </c>
      <c r="I3188">
        <f>IFERROR(VLOOKUP(G3188,Store_Map!$A$2:$I$100,4,FALSE),"")</f>
        <v>0</v>
      </c>
      <c r="J3188">
        <f>IFERROR(VLOOKUP(G3188,Store_Map!$A$2:$I$100,5,FALSE),"")</f>
        <v>0</v>
      </c>
      <c r="K3188">
        <f>IFERROR(VLOOKUP(G3188,Store_Map!$A$2:$I$100,6,FALSE),"")</f>
        <v>0</v>
      </c>
      <c r="L3188">
        <f>IFERROR(VLOOKUP(G3188,Store_Map!$A$2:$I$100,7,FALSE),"")</f>
        <v>0</v>
      </c>
      <c r="M3188">
        <f>IFERROR(VLOOKUP(G3188,Store_Map!$A$2:$I$100,8,FALSE),"")</f>
        <v>0</v>
      </c>
      <c r="N3188">
        <f t="shared" si="441"/>
        <v>0</v>
      </c>
      <c r="O3188" t="str">
        <f t="shared" si="442"/>
        <v>PASS</v>
      </c>
      <c r="P3188" t="str">
        <f t="shared" si="443"/>
        <v>PASS</v>
      </c>
      <c r="Q3188" t="str">
        <f t="shared" si="444"/>
        <v>PASS</v>
      </c>
      <c r="R3188" t="str">
        <f t="shared" si="445"/>
        <v>PASS</v>
      </c>
      <c r="S3188" t="str">
        <f t="shared" si="446"/>
        <v>PASS</v>
      </c>
      <c r="T3188">
        <f t="shared" si="447"/>
        <v>100</v>
      </c>
      <c r="U3188" t="str">
        <f t="shared" si="448"/>
        <v>Low</v>
      </c>
      <c r="V3188" t="str">
        <f t="shared" si="449"/>
        <v>Clean</v>
      </c>
    </row>
    <row r="3189" spans="1:22" x14ac:dyDescent="0.3">
      <c r="A3189" t="str">
        <f>Raw_Data!A3189</f>
        <v>6249138</v>
      </c>
      <c r="B3189">
        <f>Raw_Data!B3189</f>
        <v>45686</v>
      </c>
      <c r="C3189" t="str">
        <f>Raw_Data!C3189</f>
        <v>BACLOFEN 10 MG TABLET</v>
      </c>
      <c r="D3189" t="str">
        <f>Raw_Data!D3189</f>
        <v>52817032000</v>
      </c>
      <c r="E3189" t="str">
        <f>Raw_Data!E3189</f>
        <v>BYNE, EDMUND</v>
      </c>
      <c r="F3189" t="str">
        <f>Raw_Data!F3189</f>
        <v>1033186648</v>
      </c>
      <c r="G3189" t="str">
        <f>Raw_Data!H3189</f>
        <v>0</v>
      </c>
      <c r="H3189">
        <f>IFERROR(VLOOKUP(G3189,Store_Map!$A$2:$I$100,3,FALSE),"")</f>
        <v>0</v>
      </c>
      <c r="I3189">
        <f>IFERROR(VLOOKUP(G3189,Store_Map!$A$2:$I$100,4,FALSE),"")</f>
        <v>0</v>
      </c>
      <c r="J3189">
        <f>IFERROR(VLOOKUP(G3189,Store_Map!$A$2:$I$100,5,FALSE),"")</f>
        <v>0</v>
      </c>
      <c r="K3189">
        <f>IFERROR(VLOOKUP(G3189,Store_Map!$A$2:$I$100,6,FALSE),"")</f>
        <v>0</v>
      </c>
      <c r="L3189">
        <f>IFERROR(VLOOKUP(G3189,Store_Map!$A$2:$I$100,7,FALSE),"")</f>
        <v>0</v>
      </c>
      <c r="M3189">
        <f>IFERROR(VLOOKUP(G3189,Store_Map!$A$2:$I$100,8,FALSE),"")</f>
        <v>0</v>
      </c>
      <c r="N3189">
        <f t="shared" si="441"/>
        <v>0</v>
      </c>
      <c r="O3189" t="str">
        <f t="shared" si="442"/>
        <v>PASS</v>
      </c>
      <c r="P3189" t="str">
        <f t="shared" si="443"/>
        <v>PASS</v>
      </c>
      <c r="Q3189" t="str">
        <f t="shared" si="444"/>
        <v>PASS</v>
      </c>
      <c r="R3189" t="str">
        <f t="shared" si="445"/>
        <v>PASS</v>
      </c>
      <c r="S3189" t="str">
        <f t="shared" si="446"/>
        <v>PASS</v>
      </c>
      <c r="T3189">
        <f t="shared" si="447"/>
        <v>100</v>
      </c>
      <c r="U3189" t="str">
        <f t="shared" si="448"/>
        <v>Low</v>
      </c>
      <c r="V3189" t="str">
        <f t="shared" si="449"/>
        <v>Clean</v>
      </c>
    </row>
    <row r="3190" spans="1:22" x14ac:dyDescent="0.3">
      <c r="A3190" t="str">
        <f>Raw_Data!A3190</f>
        <v>6249358</v>
      </c>
      <c r="B3190">
        <f>Raw_Data!B3190</f>
        <v>45686</v>
      </c>
      <c r="C3190" t="str">
        <f>Raw_Data!C3190</f>
        <v>LOSARTAN-HCTZ 50-12.5 MG TA</v>
      </c>
      <c r="D3190" t="str">
        <f>Raw_Data!D3190</f>
        <v>65862046899</v>
      </c>
      <c r="E3190" t="str">
        <f>Raw_Data!E3190</f>
        <v>BYNE, EDMUND</v>
      </c>
      <c r="F3190" t="str">
        <f>Raw_Data!F3190</f>
        <v>1033186648</v>
      </c>
      <c r="G3190" t="str">
        <f>Raw_Data!H3190</f>
        <v>0</v>
      </c>
      <c r="H3190">
        <f>IFERROR(VLOOKUP(G3190,Store_Map!$A$2:$I$100,3,FALSE),"")</f>
        <v>0</v>
      </c>
      <c r="I3190">
        <f>IFERROR(VLOOKUP(G3190,Store_Map!$A$2:$I$100,4,FALSE),"")</f>
        <v>0</v>
      </c>
      <c r="J3190">
        <f>IFERROR(VLOOKUP(G3190,Store_Map!$A$2:$I$100,5,FALSE),"")</f>
        <v>0</v>
      </c>
      <c r="K3190">
        <f>IFERROR(VLOOKUP(G3190,Store_Map!$A$2:$I$100,6,FALSE),"")</f>
        <v>0</v>
      </c>
      <c r="L3190">
        <f>IFERROR(VLOOKUP(G3190,Store_Map!$A$2:$I$100,7,FALSE),"")</f>
        <v>0</v>
      </c>
      <c r="M3190">
        <f>IFERROR(VLOOKUP(G3190,Store_Map!$A$2:$I$100,8,FALSE),"")</f>
        <v>0</v>
      </c>
      <c r="N3190">
        <f t="shared" si="441"/>
        <v>0</v>
      </c>
      <c r="O3190" t="str">
        <f t="shared" si="442"/>
        <v>PASS</v>
      </c>
      <c r="P3190" t="str">
        <f t="shared" si="443"/>
        <v>PASS</v>
      </c>
      <c r="Q3190" t="str">
        <f t="shared" si="444"/>
        <v>PASS</v>
      </c>
      <c r="R3190" t="str">
        <f t="shared" si="445"/>
        <v>PASS</v>
      </c>
      <c r="S3190" t="str">
        <f t="shared" si="446"/>
        <v>PASS</v>
      </c>
      <c r="T3190">
        <f t="shared" si="447"/>
        <v>100</v>
      </c>
      <c r="U3190" t="str">
        <f t="shared" si="448"/>
        <v>Low</v>
      </c>
      <c r="V3190" t="str">
        <f t="shared" si="449"/>
        <v>Clean</v>
      </c>
    </row>
    <row r="3191" spans="1:22" x14ac:dyDescent="0.3">
      <c r="A3191" t="str">
        <f>Raw_Data!A3191</f>
        <v>6249386</v>
      </c>
      <c r="B3191">
        <f>Raw_Data!B3191</f>
        <v>45686</v>
      </c>
      <c r="C3191" t="str">
        <f>Raw_Data!C3191</f>
        <v>POTASSIUM CL ER 20 MEQ TABL</v>
      </c>
      <c r="D3191" t="str">
        <f>Raw_Data!D3191</f>
        <v>832532511</v>
      </c>
      <c r="E3191" t="str">
        <f>Raw_Data!E3191</f>
        <v>YASIN, NURA</v>
      </c>
      <c r="F3191" t="str">
        <f>Raw_Data!F3191</f>
        <v>1265518567</v>
      </c>
      <c r="G3191" t="str">
        <f>Raw_Data!H3191</f>
        <v>0</v>
      </c>
      <c r="H3191">
        <f>IFERROR(VLOOKUP(G3191,Store_Map!$A$2:$I$100,3,FALSE),"")</f>
        <v>0</v>
      </c>
      <c r="I3191">
        <f>IFERROR(VLOOKUP(G3191,Store_Map!$A$2:$I$100,4,FALSE),"")</f>
        <v>0</v>
      </c>
      <c r="J3191">
        <f>IFERROR(VLOOKUP(G3191,Store_Map!$A$2:$I$100,5,FALSE),"")</f>
        <v>0</v>
      </c>
      <c r="K3191">
        <f>IFERROR(VLOOKUP(G3191,Store_Map!$A$2:$I$100,6,FALSE),"")</f>
        <v>0</v>
      </c>
      <c r="L3191">
        <f>IFERROR(VLOOKUP(G3191,Store_Map!$A$2:$I$100,7,FALSE),"")</f>
        <v>0</v>
      </c>
      <c r="M3191">
        <f>IFERROR(VLOOKUP(G3191,Store_Map!$A$2:$I$100,8,FALSE),"")</f>
        <v>0</v>
      </c>
      <c r="N3191">
        <f t="shared" si="441"/>
        <v>0</v>
      </c>
      <c r="O3191" t="str">
        <f t="shared" si="442"/>
        <v>PASS</v>
      </c>
      <c r="P3191" t="str">
        <f t="shared" si="443"/>
        <v>REVIEW</v>
      </c>
      <c r="Q3191" t="str">
        <f t="shared" si="444"/>
        <v>PASS</v>
      </c>
      <c r="R3191" t="str">
        <f t="shared" si="445"/>
        <v>PASS</v>
      </c>
      <c r="S3191" t="str">
        <f t="shared" si="446"/>
        <v>REVIEW</v>
      </c>
      <c r="T3191">
        <f t="shared" si="447"/>
        <v>90</v>
      </c>
      <c r="U3191" t="str">
        <f t="shared" si="448"/>
        <v>Low</v>
      </c>
      <c r="V3191" t="str">
        <f t="shared" si="449"/>
        <v>Invalid NDC</v>
      </c>
    </row>
    <row r="3192" spans="1:22" x14ac:dyDescent="0.3">
      <c r="A3192" t="str">
        <f>Raw_Data!A3192</f>
        <v>6249405</v>
      </c>
      <c r="B3192">
        <f>Raw_Data!B3192</f>
        <v>45686</v>
      </c>
      <c r="C3192" t="str">
        <f>Raw_Data!C3192</f>
        <v>GABAPENTIN 800 MG TABLET</v>
      </c>
      <c r="D3192" t="str">
        <f>Raw_Data!D3192</f>
        <v>65862052405</v>
      </c>
      <c r="E3192" t="str">
        <f>Raw_Data!E3192</f>
        <v>FORD, JAMES</v>
      </c>
      <c r="F3192" t="str">
        <f>Raw_Data!F3192</f>
        <v>1033117684</v>
      </c>
      <c r="G3192" t="str">
        <f>Raw_Data!H3192</f>
        <v>0</v>
      </c>
      <c r="H3192">
        <f>IFERROR(VLOOKUP(G3192,Store_Map!$A$2:$I$100,3,FALSE),"")</f>
        <v>0</v>
      </c>
      <c r="I3192">
        <f>IFERROR(VLOOKUP(G3192,Store_Map!$A$2:$I$100,4,FALSE),"")</f>
        <v>0</v>
      </c>
      <c r="J3192">
        <f>IFERROR(VLOOKUP(G3192,Store_Map!$A$2:$I$100,5,FALSE),"")</f>
        <v>0</v>
      </c>
      <c r="K3192">
        <f>IFERROR(VLOOKUP(G3192,Store_Map!$A$2:$I$100,6,FALSE),"")</f>
        <v>0</v>
      </c>
      <c r="L3192">
        <f>IFERROR(VLOOKUP(G3192,Store_Map!$A$2:$I$100,7,FALSE),"")</f>
        <v>0</v>
      </c>
      <c r="M3192">
        <f>IFERROR(VLOOKUP(G3192,Store_Map!$A$2:$I$100,8,FALSE),"")</f>
        <v>0</v>
      </c>
      <c r="N3192">
        <f t="shared" si="441"/>
        <v>0</v>
      </c>
      <c r="O3192" t="str">
        <f t="shared" si="442"/>
        <v>PASS</v>
      </c>
      <c r="P3192" t="str">
        <f t="shared" si="443"/>
        <v>PASS</v>
      </c>
      <c r="Q3192" t="str">
        <f t="shared" si="444"/>
        <v>PASS</v>
      </c>
      <c r="R3192" t="str">
        <f t="shared" si="445"/>
        <v>PASS</v>
      </c>
      <c r="S3192" t="str">
        <f t="shared" si="446"/>
        <v>PASS</v>
      </c>
      <c r="T3192">
        <f t="shared" si="447"/>
        <v>100</v>
      </c>
      <c r="U3192" t="str">
        <f t="shared" si="448"/>
        <v>Low</v>
      </c>
      <c r="V3192" t="str">
        <f t="shared" si="449"/>
        <v>Clean</v>
      </c>
    </row>
    <row r="3193" spans="1:22" x14ac:dyDescent="0.3">
      <c r="A3193" t="str">
        <f>Raw_Data!A3193</f>
        <v>6251108</v>
      </c>
      <c r="B3193">
        <f>Raw_Data!B3193</f>
        <v>45686</v>
      </c>
      <c r="C3193" t="str">
        <f>Raw_Data!C3193</f>
        <v>BACLOFEN 10 MG TABLET</v>
      </c>
      <c r="D3193" t="str">
        <f>Raw_Data!D3193</f>
        <v>52817032000</v>
      </c>
      <c r="E3193" t="str">
        <f>Raw_Data!E3193</f>
        <v>BYNE, EDMUND</v>
      </c>
      <c r="F3193" t="str">
        <f>Raw_Data!F3193</f>
        <v>1033186648</v>
      </c>
      <c r="G3193" t="str">
        <f>Raw_Data!H3193</f>
        <v>0</v>
      </c>
      <c r="H3193">
        <f>IFERROR(VLOOKUP(G3193,Store_Map!$A$2:$I$100,3,FALSE),"")</f>
        <v>0</v>
      </c>
      <c r="I3193">
        <f>IFERROR(VLOOKUP(G3193,Store_Map!$A$2:$I$100,4,FALSE),"")</f>
        <v>0</v>
      </c>
      <c r="J3193">
        <f>IFERROR(VLOOKUP(G3193,Store_Map!$A$2:$I$100,5,FALSE),"")</f>
        <v>0</v>
      </c>
      <c r="K3193">
        <f>IFERROR(VLOOKUP(G3193,Store_Map!$A$2:$I$100,6,FALSE),"")</f>
        <v>0</v>
      </c>
      <c r="L3193">
        <f>IFERROR(VLOOKUP(G3193,Store_Map!$A$2:$I$100,7,FALSE),"")</f>
        <v>0</v>
      </c>
      <c r="M3193">
        <f>IFERROR(VLOOKUP(G3193,Store_Map!$A$2:$I$100,8,FALSE),"")</f>
        <v>0</v>
      </c>
      <c r="N3193">
        <f t="shared" si="441"/>
        <v>0</v>
      </c>
      <c r="O3193" t="str">
        <f t="shared" si="442"/>
        <v>PASS</v>
      </c>
      <c r="P3193" t="str">
        <f t="shared" si="443"/>
        <v>PASS</v>
      </c>
      <c r="Q3193" t="str">
        <f t="shared" si="444"/>
        <v>PASS</v>
      </c>
      <c r="R3193" t="str">
        <f t="shared" si="445"/>
        <v>PASS</v>
      </c>
      <c r="S3193" t="str">
        <f t="shared" si="446"/>
        <v>PASS</v>
      </c>
      <c r="T3193">
        <f t="shared" si="447"/>
        <v>100</v>
      </c>
      <c r="U3193" t="str">
        <f t="shared" si="448"/>
        <v>Low</v>
      </c>
      <c r="V3193" t="str">
        <f t="shared" si="449"/>
        <v>Clean</v>
      </c>
    </row>
    <row r="3194" spans="1:22" x14ac:dyDescent="0.3">
      <c r="A3194" t="str">
        <f>Raw_Data!A3194</f>
        <v>6250953</v>
      </c>
      <c r="B3194">
        <f>Raw_Data!B3194</f>
        <v>45686</v>
      </c>
      <c r="C3194" t="str">
        <f>Raw_Data!C3194</f>
        <v>VENTOLIN HFA 90 MCG INHALER</v>
      </c>
      <c r="D3194" t="str">
        <f>Raw_Data!D3194</f>
        <v>173068220</v>
      </c>
      <c r="E3194" t="str">
        <f>Raw_Data!E3194</f>
        <v>BYNE, EDMUND</v>
      </c>
      <c r="F3194" t="str">
        <f>Raw_Data!F3194</f>
        <v>1033186648</v>
      </c>
      <c r="G3194" t="str">
        <f>Raw_Data!H3194</f>
        <v>0</v>
      </c>
      <c r="H3194">
        <f>IFERROR(VLOOKUP(G3194,Store_Map!$A$2:$I$100,3,FALSE),"")</f>
        <v>0</v>
      </c>
      <c r="I3194">
        <f>IFERROR(VLOOKUP(G3194,Store_Map!$A$2:$I$100,4,FALSE),"")</f>
        <v>0</v>
      </c>
      <c r="J3194">
        <f>IFERROR(VLOOKUP(G3194,Store_Map!$A$2:$I$100,5,FALSE),"")</f>
        <v>0</v>
      </c>
      <c r="K3194">
        <f>IFERROR(VLOOKUP(G3194,Store_Map!$A$2:$I$100,6,FALSE),"")</f>
        <v>0</v>
      </c>
      <c r="L3194">
        <f>IFERROR(VLOOKUP(G3194,Store_Map!$A$2:$I$100,7,FALSE),"")</f>
        <v>0</v>
      </c>
      <c r="M3194">
        <f>IFERROR(VLOOKUP(G3194,Store_Map!$A$2:$I$100,8,FALSE),"")</f>
        <v>0</v>
      </c>
      <c r="N3194">
        <f t="shared" si="441"/>
        <v>0</v>
      </c>
      <c r="O3194" t="str">
        <f t="shared" si="442"/>
        <v>PASS</v>
      </c>
      <c r="P3194" t="str">
        <f t="shared" si="443"/>
        <v>REVIEW</v>
      </c>
      <c r="Q3194" t="str">
        <f t="shared" si="444"/>
        <v>PASS</v>
      </c>
      <c r="R3194" t="str">
        <f t="shared" si="445"/>
        <v>PASS</v>
      </c>
      <c r="S3194" t="str">
        <f t="shared" si="446"/>
        <v>REVIEW</v>
      </c>
      <c r="T3194">
        <f t="shared" si="447"/>
        <v>90</v>
      </c>
      <c r="U3194" t="str">
        <f t="shared" si="448"/>
        <v>Low</v>
      </c>
      <c r="V3194" t="str">
        <f t="shared" si="449"/>
        <v>Invalid NDC</v>
      </c>
    </row>
    <row r="3195" spans="1:22" x14ac:dyDescent="0.3">
      <c r="A3195" t="str">
        <f>Raw_Data!A3195</f>
        <v>6228434</v>
      </c>
      <c r="B3195">
        <f>Raw_Data!B3195</f>
        <v>45686</v>
      </c>
      <c r="C3195" t="str">
        <f>Raw_Data!C3195</f>
        <v>LISINOPRIL 20 MG TABLET</v>
      </c>
      <c r="D3195" t="str">
        <f>Raw_Data!D3195</f>
        <v>68180098103</v>
      </c>
      <c r="E3195" t="str">
        <f>Raw_Data!E3195</f>
        <v>GIBBS, JON</v>
      </c>
      <c r="F3195" t="str">
        <f>Raw_Data!F3195</f>
        <v>1700896156</v>
      </c>
      <c r="G3195" t="str">
        <f>Raw_Data!H3195</f>
        <v>0</v>
      </c>
      <c r="H3195">
        <f>IFERROR(VLOOKUP(G3195,Store_Map!$A$2:$I$100,3,FALSE),"")</f>
        <v>0</v>
      </c>
      <c r="I3195">
        <f>IFERROR(VLOOKUP(G3195,Store_Map!$A$2:$I$100,4,FALSE),"")</f>
        <v>0</v>
      </c>
      <c r="J3195">
        <f>IFERROR(VLOOKUP(G3195,Store_Map!$A$2:$I$100,5,FALSE),"")</f>
        <v>0</v>
      </c>
      <c r="K3195">
        <f>IFERROR(VLOOKUP(G3195,Store_Map!$A$2:$I$100,6,FALSE),"")</f>
        <v>0</v>
      </c>
      <c r="L3195">
        <f>IFERROR(VLOOKUP(G3195,Store_Map!$A$2:$I$100,7,FALSE),"")</f>
        <v>0</v>
      </c>
      <c r="M3195">
        <f>IFERROR(VLOOKUP(G3195,Store_Map!$A$2:$I$100,8,FALSE),"")</f>
        <v>0</v>
      </c>
      <c r="N3195">
        <f t="shared" si="441"/>
        <v>0</v>
      </c>
      <c r="O3195" t="str">
        <f t="shared" si="442"/>
        <v>PASS</v>
      </c>
      <c r="P3195" t="str">
        <f t="shared" si="443"/>
        <v>PASS</v>
      </c>
      <c r="Q3195" t="str">
        <f t="shared" si="444"/>
        <v>PASS</v>
      </c>
      <c r="R3195" t="str">
        <f t="shared" si="445"/>
        <v>PASS</v>
      </c>
      <c r="S3195" t="str">
        <f t="shared" si="446"/>
        <v>PASS</v>
      </c>
      <c r="T3195">
        <f t="shared" si="447"/>
        <v>100</v>
      </c>
      <c r="U3195" t="str">
        <f t="shared" si="448"/>
        <v>Low</v>
      </c>
      <c r="V3195" t="str">
        <f t="shared" si="449"/>
        <v>Clean</v>
      </c>
    </row>
    <row r="3196" spans="1:22" x14ac:dyDescent="0.3">
      <c r="A3196" t="str">
        <f>Raw_Data!A3196</f>
        <v>6228435</v>
      </c>
      <c r="B3196">
        <f>Raw_Data!B3196</f>
        <v>45686</v>
      </c>
      <c r="C3196" t="str">
        <f>Raw_Data!C3196</f>
        <v>ATORVASTATIN 20 MG TABLET</v>
      </c>
      <c r="D3196" t="str">
        <f>Raw_Data!D3196</f>
        <v>60505257908</v>
      </c>
      <c r="E3196" t="str">
        <f>Raw_Data!E3196</f>
        <v>GIBBS, JON</v>
      </c>
      <c r="F3196" t="str">
        <f>Raw_Data!F3196</f>
        <v>1700896156</v>
      </c>
      <c r="G3196" t="str">
        <f>Raw_Data!H3196</f>
        <v>0</v>
      </c>
      <c r="H3196">
        <f>IFERROR(VLOOKUP(G3196,Store_Map!$A$2:$I$100,3,FALSE),"")</f>
        <v>0</v>
      </c>
      <c r="I3196">
        <f>IFERROR(VLOOKUP(G3196,Store_Map!$A$2:$I$100,4,FALSE),"")</f>
        <v>0</v>
      </c>
      <c r="J3196">
        <f>IFERROR(VLOOKUP(G3196,Store_Map!$A$2:$I$100,5,FALSE),"")</f>
        <v>0</v>
      </c>
      <c r="K3196">
        <f>IFERROR(VLOOKUP(G3196,Store_Map!$A$2:$I$100,6,FALSE),"")</f>
        <v>0</v>
      </c>
      <c r="L3196">
        <f>IFERROR(VLOOKUP(G3196,Store_Map!$A$2:$I$100,7,FALSE),"")</f>
        <v>0</v>
      </c>
      <c r="M3196">
        <f>IFERROR(VLOOKUP(G3196,Store_Map!$A$2:$I$100,8,FALSE),"")</f>
        <v>0</v>
      </c>
      <c r="N3196">
        <f t="shared" si="441"/>
        <v>0</v>
      </c>
      <c r="O3196" t="str">
        <f t="shared" si="442"/>
        <v>PASS</v>
      </c>
      <c r="P3196" t="str">
        <f t="shared" si="443"/>
        <v>PASS</v>
      </c>
      <c r="Q3196" t="str">
        <f t="shared" si="444"/>
        <v>PASS</v>
      </c>
      <c r="R3196" t="str">
        <f t="shared" si="445"/>
        <v>PASS</v>
      </c>
      <c r="S3196" t="str">
        <f t="shared" si="446"/>
        <v>PASS</v>
      </c>
      <c r="T3196">
        <f t="shared" si="447"/>
        <v>100</v>
      </c>
      <c r="U3196" t="str">
        <f t="shared" si="448"/>
        <v>Low</v>
      </c>
      <c r="V3196" t="str">
        <f t="shared" si="449"/>
        <v>Clean</v>
      </c>
    </row>
    <row r="3197" spans="1:22" x14ac:dyDescent="0.3">
      <c r="A3197" t="str">
        <f>Raw_Data!A3197</f>
        <v>6237086</v>
      </c>
      <c r="B3197">
        <f>Raw_Data!B3197</f>
        <v>45686</v>
      </c>
      <c r="C3197" t="str">
        <f>Raw_Data!C3197</f>
        <v>JANUVIA 100 MG TABLET</v>
      </c>
      <c r="D3197" t="str">
        <f>Raw_Data!D3197</f>
        <v>6027754</v>
      </c>
      <c r="E3197" t="str">
        <f>Raw_Data!E3197</f>
        <v>GIBBS, JON</v>
      </c>
      <c r="F3197" t="str">
        <f>Raw_Data!F3197</f>
        <v>1700896156</v>
      </c>
      <c r="G3197" t="str">
        <f>Raw_Data!H3197</f>
        <v>0</v>
      </c>
      <c r="H3197">
        <f>IFERROR(VLOOKUP(G3197,Store_Map!$A$2:$I$100,3,FALSE),"")</f>
        <v>0</v>
      </c>
      <c r="I3197">
        <f>IFERROR(VLOOKUP(G3197,Store_Map!$A$2:$I$100,4,FALSE),"")</f>
        <v>0</v>
      </c>
      <c r="J3197">
        <f>IFERROR(VLOOKUP(G3197,Store_Map!$A$2:$I$100,5,FALSE),"")</f>
        <v>0</v>
      </c>
      <c r="K3197">
        <f>IFERROR(VLOOKUP(G3197,Store_Map!$A$2:$I$100,6,FALSE),"")</f>
        <v>0</v>
      </c>
      <c r="L3197">
        <f>IFERROR(VLOOKUP(G3197,Store_Map!$A$2:$I$100,7,FALSE),"")</f>
        <v>0</v>
      </c>
      <c r="M3197">
        <f>IFERROR(VLOOKUP(G3197,Store_Map!$A$2:$I$100,8,FALSE),"")</f>
        <v>0</v>
      </c>
      <c r="N3197">
        <f t="shared" si="441"/>
        <v>0</v>
      </c>
      <c r="O3197" t="str">
        <f t="shared" si="442"/>
        <v>PASS</v>
      </c>
      <c r="P3197" t="str">
        <f t="shared" si="443"/>
        <v>REVIEW</v>
      </c>
      <c r="Q3197" t="str">
        <f t="shared" si="444"/>
        <v>PASS</v>
      </c>
      <c r="R3197" t="str">
        <f t="shared" si="445"/>
        <v>PASS</v>
      </c>
      <c r="S3197" t="str">
        <f t="shared" si="446"/>
        <v>REVIEW</v>
      </c>
      <c r="T3197">
        <f t="shared" si="447"/>
        <v>90</v>
      </c>
      <c r="U3197" t="str">
        <f t="shared" si="448"/>
        <v>Low</v>
      </c>
      <c r="V3197" t="str">
        <f t="shared" si="449"/>
        <v>Invalid NDC</v>
      </c>
    </row>
    <row r="3198" spans="1:22" x14ac:dyDescent="0.3">
      <c r="A3198" t="str">
        <f>Raw_Data!A3198</f>
        <v>6242239</v>
      </c>
      <c r="B3198">
        <f>Raw_Data!B3198</f>
        <v>45686</v>
      </c>
      <c r="C3198" t="str">
        <f>Raw_Data!C3198</f>
        <v>OZEMPIC 0.25-0.5 MG/DOSE PE</v>
      </c>
      <c r="D3198" t="str">
        <f>Raw_Data!D3198</f>
        <v>169418113</v>
      </c>
      <c r="E3198" t="str">
        <f>Raw_Data!E3198</f>
        <v>GIBBS, JON</v>
      </c>
      <c r="F3198" t="str">
        <f>Raw_Data!F3198</f>
        <v>1700896156</v>
      </c>
      <c r="G3198" t="str">
        <f>Raw_Data!H3198</f>
        <v>0</v>
      </c>
      <c r="H3198">
        <f>IFERROR(VLOOKUP(G3198,Store_Map!$A$2:$I$100,3,FALSE),"")</f>
        <v>0</v>
      </c>
      <c r="I3198">
        <f>IFERROR(VLOOKUP(G3198,Store_Map!$A$2:$I$100,4,FALSE),"")</f>
        <v>0</v>
      </c>
      <c r="J3198">
        <f>IFERROR(VLOOKUP(G3198,Store_Map!$A$2:$I$100,5,FALSE),"")</f>
        <v>0</v>
      </c>
      <c r="K3198">
        <f>IFERROR(VLOOKUP(G3198,Store_Map!$A$2:$I$100,6,FALSE),"")</f>
        <v>0</v>
      </c>
      <c r="L3198">
        <f>IFERROR(VLOOKUP(G3198,Store_Map!$A$2:$I$100,7,FALSE),"")</f>
        <v>0</v>
      </c>
      <c r="M3198">
        <f>IFERROR(VLOOKUP(G3198,Store_Map!$A$2:$I$100,8,FALSE),"")</f>
        <v>0</v>
      </c>
      <c r="N3198">
        <f t="shared" si="441"/>
        <v>0</v>
      </c>
      <c r="O3198" t="str">
        <f t="shared" si="442"/>
        <v>PASS</v>
      </c>
      <c r="P3198" t="str">
        <f t="shared" si="443"/>
        <v>REVIEW</v>
      </c>
      <c r="Q3198" t="str">
        <f t="shared" si="444"/>
        <v>PASS</v>
      </c>
      <c r="R3198" t="str">
        <f t="shared" si="445"/>
        <v>PASS</v>
      </c>
      <c r="S3198" t="str">
        <f t="shared" si="446"/>
        <v>REVIEW</v>
      </c>
      <c r="T3198">
        <f t="shared" si="447"/>
        <v>90</v>
      </c>
      <c r="U3198" t="str">
        <f t="shared" si="448"/>
        <v>Low</v>
      </c>
      <c r="V3198" t="str">
        <f t="shared" si="449"/>
        <v>Invalid NDC</v>
      </c>
    </row>
    <row r="3199" spans="1:22" x14ac:dyDescent="0.3">
      <c r="A3199" t="str">
        <f>Raw_Data!A3199</f>
        <v>6247621</v>
      </c>
      <c r="B3199">
        <f>Raw_Data!B3199</f>
        <v>45686</v>
      </c>
      <c r="C3199" t="str">
        <f>Raw_Data!C3199</f>
        <v>AMLODIPINE BESYLATE 10 MG T</v>
      </c>
      <c r="D3199" t="str">
        <f>Raw_Data!D3199</f>
        <v>69097012815</v>
      </c>
      <c r="E3199" t="str">
        <f>Raw_Data!E3199</f>
        <v>BYNE, EDMUND</v>
      </c>
      <c r="F3199" t="str">
        <f>Raw_Data!F3199</f>
        <v>1033186648</v>
      </c>
      <c r="G3199" t="str">
        <f>Raw_Data!H3199</f>
        <v>0</v>
      </c>
      <c r="H3199">
        <f>IFERROR(VLOOKUP(G3199,Store_Map!$A$2:$I$100,3,FALSE),"")</f>
        <v>0</v>
      </c>
      <c r="I3199">
        <f>IFERROR(VLOOKUP(G3199,Store_Map!$A$2:$I$100,4,FALSE),"")</f>
        <v>0</v>
      </c>
      <c r="J3199">
        <f>IFERROR(VLOOKUP(G3199,Store_Map!$A$2:$I$100,5,FALSE),"")</f>
        <v>0</v>
      </c>
      <c r="K3199">
        <f>IFERROR(VLOOKUP(G3199,Store_Map!$A$2:$I$100,6,FALSE),"")</f>
        <v>0</v>
      </c>
      <c r="L3199">
        <f>IFERROR(VLOOKUP(G3199,Store_Map!$A$2:$I$100,7,FALSE),"")</f>
        <v>0</v>
      </c>
      <c r="M3199">
        <f>IFERROR(VLOOKUP(G3199,Store_Map!$A$2:$I$100,8,FALSE),"")</f>
        <v>0</v>
      </c>
      <c r="N3199">
        <f t="shared" si="441"/>
        <v>0</v>
      </c>
      <c r="O3199" t="str">
        <f t="shared" si="442"/>
        <v>PASS</v>
      </c>
      <c r="P3199" t="str">
        <f t="shared" si="443"/>
        <v>PASS</v>
      </c>
      <c r="Q3199" t="str">
        <f t="shared" si="444"/>
        <v>PASS</v>
      </c>
      <c r="R3199" t="str">
        <f t="shared" si="445"/>
        <v>PASS</v>
      </c>
      <c r="S3199" t="str">
        <f t="shared" si="446"/>
        <v>PASS</v>
      </c>
      <c r="T3199">
        <f t="shared" si="447"/>
        <v>100</v>
      </c>
      <c r="U3199" t="str">
        <f t="shared" si="448"/>
        <v>Low</v>
      </c>
      <c r="V3199" t="str">
        <f t="shared" si="449"/>
        <v>Clean</v>
      </c>
    </row>
    <row r="3200" spans="1:22" x14ac:dyDescent="0.3">
      <c r="A3200" t="str">
        <f>Raw_Data!A3200</f>
        <v>6247620</v>
      </c>
      <c r="B3200">
        <f>Raw_Data!B3200</f>
        <v>45686</v>
      </c>
      <c r="C3200" t="str">
        <f>Raw_Data!C3200</f>
        <v>TAMSULOSIN HCL 0.4 MG CAPSU</v>
      </c>
      <c r="D3200" t="str">
        <f>Raw_Data!D3200</f>
        <v>65862059801</v>
      </c>
      <c r="E3200" t="str">
        <f>Raw_Data!E3200</f>
        <v>BYNE, EDMUND</v>
      </c>
      <c r="F3200" t="str">
        <f>Raw_Data!F3200</f>
        <v>1033186648</v>
      </c>
      <c r="G3200" t="str">
        <f>Raw_Data!H3200</f>
        <v>0</v>
      </c>
      <c r="H3200">
        <f>IFERROR(VLOOKUP(G3200,Store_Map!$A$2:$I$100,3,FALSE),"")</f>
        <v>0</v>
      </c>
      <c r="I3200">
        <f>IFERROR(VLOOKUP(G3200,Store_Map!$A$2:$I$100,4,FALSE),"")</f>
        <v>0</v>
      </c>
      <c r="J3200">
        <f>IFERROR(VLOOKUP(G3200,Store_Map!$A$2:$I$100,5,FALSE),"")</f>
        <v>0</v>
      </c>
      <c r="K3200">
        <f>IFERROR(VLOOKUP(G3200,Store_Map!$A$2:$I$100,6,FALSE),"")</f>
        <v>0</v>
      </c>
      <c r="L3200">
        <f>IFERROR(VLOOKUP(G3200,Store_Map!$A$2:$I$100,7,FALSE),"")</f>
        <v>0</v>
      </c>
      <c r="M3200">
        <f>IFERROR(VLOOKUP(G3200,Store_Map!$A$2:$I$100,8,FALSE),"")</f>
        <v>0</v>
      </c>
      <c r="N3200">
        <f t="shared" si="441"/>
        <v>0</v>
      </c>
      <c r="O3200" t="str">
        <f t="shared" si="442"/>
        <v>PASS</v>
      </c>
      <c r="P3200" t="str">
        <f t="shared" si="443"/>
        <v>PASS</v>
      </c>
      <c r="Q3200" t="str">
        <f t="shared" si="444"/>
        <v>PASS</v>
      </c>
      <c r="R3200" t="str">
        <f t="shared" si="445"/>
        <v>PASS</v>
      </c>
      <c r="S3200" t="str">
        <f t="shared" si="446"/>
        <v>PASS</v>
      </c>
      <c r="T3200">
        <f t="shared" si="447"/>
        <v>100</v>
      </c>
      <c r="U3200" t="str">
        <f t="shared" si="448"/>
        <v>Low</v>
      </c>
      <c r="V3200" t="str">
        <f t="shared" si="449"/>
        <v>Clean</v>
      </c>
    </row>
    <row r="3201" spans="1:22" x14ac:dyDescent="0.3">
      <c r="A3201" t="str">
        <f>Raw_Data!A3201</f>
        <v>6248153</v>
      </c>
      <c r="B3201">
        <f>Raw_Data!B3201</f>
        <v>45686</v>
      </c>
      <c r="C3201" t="str">
        <f>Raw_Data!C3201</f>
        <v>ISOSORBIDE MONONIT ER 30 MG</v>
      </c>
      <c r="D3201" t="str">
        <f>Raw_Data!D3201</f>
        <v>23155051901</v>
      </c>
      <c r="E3201" t="str">
        <f>Raw_Data!E3201</f>
        <v>GIBBS, JON</v>
      </c>
      <c r="F3201" t="str">
        <f>Raw_Data!F3201</f>
        <v>1700896156</v>
      </c>
      <c r="G3201" t="str">
        <f>Raw_Data!H3201</f>
        <v>0</v>
      </c>
      <c r="H3201">
        <f>IFERROR(VLOOKUP(G3201,Store_Map!$A$2:$I$100,3,FALSE),"")</f>
        <v>0</v>
      </c>
      <c r="I3201">
        <f>IFERROR(VLOOKUP(G3201,Store_Map!$A$2:$I$100,4,FALSE),"")</f>
        <v>0</v>
      </c>
      <c r="J3201">
        <f>IFERROR(VLOOKUP(G3201,Store_Map!$A$2:$I$100,5,FALSE),"")</f>
        <v>0</v>
      </c>
      <c r="K3201">
        <f>IFERROR(VLOOKUP(G3201,Store_Map!$A$2:$I$100,6,FALSE),"")</f>
        <v>0</v>
      </c>
      <c r="L3201">
        <f>IFERROR(VLOOKUP(G3201,Store_Map!$A$2:$I$100,7,FALSE),"")</f>
        <v>0</v>
      </c>
      <c r="M3201">
        <f>IFERROR(VLOOKUP(G3201,Store_Map!$A$2:$I$100,8,FALSE),"")</f>
        <v>0</v>
      </c>
      <c r="N3201">
        <f t="shared" si="441"/>
        <v>0</v>
      </c>
      <c r="O3201" t="str">
        <f t="shared" si="442"/>
        <v>PASS</v>
      </c>
      <c r="P3201" t="str">
        <f t="shared" si="443"/>
        <v>PASS</v>
      </c>
      <c r="Q3201" t="str">
        <f t="shared" si="444"/>
        <v>PASS</v>
      </c>
      <c r="R3201" t="str">
        <f t="shared" si="445"/>
        <v>PASS</v>
      </c>
      <c r="S3201" t="str">
        <f t="shared" si="446"/>
        <v>PASS</v>
      </c>
      <c r="T3201">
        <f t="shared" si="447"/>
        <v>100</v>
      </c>
      <c r="U3201" t="str">
        <f t="shared" si="448"/>
        <v>Low</v>
      </c>
      <c r="V3201" t="str">
        <f t="shared" si="449"/>
        <v>Clean</v>
      </c>
    </row>
    <row r="3202" spans="1:22" x14ac:dyDescent="0.3">
      <c r="A3202" t="str">
        <f>Raw_Data!A3202</f>
        <v>6240927</v>
      </c>
      <c r="B3202">
        <f>Raw_Data!B3202</f>
        <v>45686</v>
      </c>
      <c r="C3202" t="str">
        <f>Raw_Data!C3202</f>
        <v>METFORMIN HCL ER 500 MG TAB</v>
      </c>
      <c r="D3202" t="str">
        <f>Raw_Data!D3202</f>
        <v>49483062350</v>
      </c>
      <c r="E3202" t="str">
        <f>Raw_Data!E3202</f>
        <v>BYNE, EDMUND</v>
      </c>
      <c r="F3202" t="str">
        <f>Raw_Data!F3202</f>
        <v>1033186648</v>
      </c>
      <c r="G3202" t="str">
        <f>Raw_Data!H3202</f>
        <v>0</v>
      </c>
      <c r="H3202">
        <f>IFERROR(VLOOKUP(G3202,Store_Map!$A$2:$I$100,3,FALSE),"")</f>
        <v>0</v>
      </c>
      <c r="I3202">
        <f>IFERROR(VLOOKUP(G3202,Store_Map!$A$2:$I$100,4,FALSE),"")</f>
        <v>0</v>
      </c>
      <c r="J3202">
        <f>IFERROR(VLOOKUP(G3202,Store_Map!$A$2:$I$100,5,FALSE),"")</f>
        <v>0</v>
      </c>
      <c r="K3202">
        <f>IFERROR(VLOOKUP(G3202,Store_Map!$A$2:$I$100,6,FALSE),"")</f>
        <v>0</v>
      </c>
      <c r="L3202">
        <f>IFERROR(VLOOKUP(G3202,Store_Map!$A$2:$I$100,7,FALSE),"")</f>
        <v>0</v>
      </c>
      <c r="M3202">
        <f>IFERROR(VLOOKUP(G3202,Store_Map!$A$2:$I$100,8,FALSE),"")</f>
        <v>0</v>
      </c>
      <c r="N3202">
        <f t="shared" ref="N3202:N3265" si="450">COUNTBLANK(A3202:M3202)</f>
        <v>0</v>
      </c>
      <c r="O3202" t="str">
        <f t="shared" ref="O3202:O3265" si="451">IF(AND(F3202&lt;&gt;"",LEN(F3202)=10,ISNUMBER(--F3202)),"PASS","REVIEW")</f>
        <v>PASS</v>
      </c>
      <c r="P3202" t="str">
        <f t="shared" ref="P3202:P3265" si="452">IF(AND(D3202&lt;&gt;"",OR(LEN(D3202)=10,LEN(D3202)=11),ISNUMBER(--D3202)),"PASS","REVIEW")</f>
        <v>PASS</v>
      </c>
      <c r="Q3202" t="str">
        <f t="shared" ref="Q3202:Q3265" si="453">IF(H3202&lt;&gt;"","PASS","REVIEW")</f>
        <v>PASS</v>
      </c>
      <c r="R3202" t="str">
        <f t="shared" ref="R3202:R3265" si="454">IF(AND(I3202&lt;&gt;"",J3202&lt;&gt;"",K3202&lt;&gt;"",L3202&lt;&gt;"",M3202&lt;&gt;""),"PASS","REVIEW")</f>
        <v>PASS</v>
      </c>
      <c r="S3202" t="str">
        <f t="shared" ref="S3202:S3265" si="455">IF(OR(N3202&gt;0,O3202="REVIEW",P3202="REVIEW",Q3202="REVIEW",R3202="REVIEW"),"REVIEW","PASS")</f>
        <v>PASS</v>
      </c>
      <c r="T3202">
        <f t="shared" ref="T3202:T3265" si="456">MAX(0,100-(N3202*5)-IF(O3202="REVIEW",15,0)-IF(P3202="REVIEW",10,0)-IF(Q3202="REVIEW",10,0)-IF(R3202="REVIEW",20,0))</f>
        <v>100</v>
      </c>
      <c r="U3202" t="str">
        <f t="shared" ref="U3202:U3265" si="457">IF(T3202&gt;=90,"Low",IF(T3202&gt;=70,"Medium","High"))</f>
        <v>Low</v>
      </c>
      <c r="V3202" t="str">
        <f t="shared" ref="V3202:V3265" si="458">IF(N3202&gt;0,"Missing required fields",IF(O3202="REVIEW","Invalid provider NPI",IF(P3202="REVIEW","Invalid NDC",IF(Q3202="REVIEW","Store mapping incomplete",IF(R3202="REVIEW","Entity mapping incomplete","Clean")))))</f>
        <v>Clean</v>
      </c>
    </row>
    <row r="3203" spans="1:22" x14ac:dyDescent="0.3">
      <c r="A3203" t="str">
        <f>Raw_Data!A3203</f>
        <v>6240928</v>
      </c>
      <c r="B3203">
        <f>Raw_Data!B3203</f>
        <v>45686</v>
      </c>
      <c r="C3203" t="str">
        <f>Raw_Data!C3203</f>
        <v>METOPROLOL SUCC ER 25 MG TA</v>
      </c>
      <c r="D3203" t="str">
        <f>Raw_Data!D3203</f>
        <v>55111046601</v>
      </c>
      <c r="E3203" t="str">
        <f>Raw_Data!E3203</f>
        <v>BYNE, EDMUND</v>
      </c>
      <c r="F3203" t="str">
        <f>Raw_Data!F3203</f>
        <v>1033186648</v>
      </c>
      <c r="G3203" t="str">
        <f>Raw_Data!H3203</f>
        <v>0</v>
      </c>
      <c r="H3203">
        <f>IFERROR(VLOOKUP(G3203,Store_Map!$A$2:$I$100,3,FALSE),"")</f>
        <v>0</v>
      </c>
      <c r="I3203">
        <f>IFERROR(VLOOKUP(G3203,Store_Map!$A$2:$I$100,4,FALSE),"")</f>
        <v>0</v>
      </c>
      <c r="J3203">
        <f>IFERROR(VLOOKUP(G3203,Store_Map!$A$2:$I$100,5,FALSE),"")</f>
        <v>0</v>
      </c>
      <c r="K3203">
        <f>IFERROR(VLOOKUP(G3203,Store_Map!$A$2:$I$100,6,FALSE),"")</f>
        <v>0</v>
      </c>
      <c r="L3203">
        <f>IFERROR(VLOOKUP(G3203,Store_Map!$A$2:$I$100,7,FALSE),"")</f>
        <v>0</v>
      </c>
      <c r="M3203">
        <f>IFERROR(VLOOKUP(G3203,Store_Map!$A$2:$I$100,8,FALSE),"")</f>
        <v>0</v>
      </c>
      <c r="N3203">
        <f t="shared" si="450"/>
        <v>0</v>
      </c>
      <c r="O3203" t="str">
        <f t="shared" si="451"/>
        <v>PASS</v>
      </c>
      <c r="P3203" t="str">
        <f t="shared" si="452"/>
        <v>PASS</v>
      </c>
      <c r="Q3203" t="str">
        <f t="shared" si="453"/>
        <v>PASS</v>
      </c>
      <c r="R3203" t="str">
        <f t="shared" si="454"/>
        <v>PASS</v>
      </c>
      <c r="S3203" t="str">
        <f t="shared" si="455"/>
        <v>PASS</v>
      </c>
      <c r="T3203">
        <f t="shared" si="456"/>
        <v>100</v>
      </c>
      <c r="U3203" t="str">
        <f t="shared" si="457"/>
        <v>Low</v>
      </c>
      <c r="V3203" t="str">
        <f t="shared" si="458"/>
        <v>Clean</v>
      </c>
    </row>
    <row r="3204" spans="1:22" x14ac:dyDescent="0.3">
      <c r="A3204" t="str">
        <f>Raw_Data!A3204</f>
        <v>6240929</v>
      </c>
      <c r="B3204">
        <f>Raw_Data!B3204</f>
        <v>45686</v>
      </c>
      <c r="C3204" t="str">
        <f>Raw_Data!C3204</f>
        <v>LOSARTAN POTASSIUM 100 MG T</v>
      </c>
      <c r="D3204" t="str">
        <f>Raw_Data!D3204</f>
        <v>65862020399</v>
      </c>
      <c r="E3204" t="str">
        <f>Raw_Data!E3204</f>
        <v>BYNE, EDMUND</v>
      </c>
      <c r="F3204" t="str">
        <f>Raw_Data!F3204</f>
        <v>1033186648</v>
      </c>
      <c r="G3204" t="str">
        <f>Raw_Data!H3204</f>
        <v>0</v>
      </c>
      <c r="H3204">
        <f>IFERROR(VLOOKUP(G3204,Store_Map!$A$2:$I$100,3,FALSE),"")</f>
        <v>0</v>
      </c>
      <c r="I3204">
        <f>IFERROR(VLOOKUP(G3204,Store_Map!$A$2:$I$100,4,FALSE),"")</f>
        <v>0</v>
      </c>
      <c r="J3204">
        <f>IFERROR(VLOOKUP(G3204,Store_Map!$A$2:$I$100,5,FALSE),"")</f>
        <v>0</v>
      </c>
      <c r="K3204">
        <f>IFERROR(VLOOKUP(G3204,Store_Map!$A$2:$I$100,6,FALSE),"")</f>
        <v>0</v>
      </c>
      <c r="L3204">
        <f>IFERROR(VLOOKUP(G3204,Store_Map!$A$2:$I$100,7,FALSE),"")</f>
        <v>0</v>
      </c>
      <c r="M3204">
        <f>IFERROR(VLOOKUP(G3204,Store_Map!$A$2:$I$100,8,FALSE),"")</f>
        <v>0</v>
      </c>
      <c r="N3204">
        <f t="shared" si="450"/>
        <v>0</v>
      </c>
      <c r="O3204" t="str">
        <f t="shared" si="451"/>
        <v>PASS</v>
      </c>
      <c r="P3204" t="str">
        <f t="shared" si="452"/>
        <v>PASS</v>
      </c>
      <c r="Q3204" t="str">
        <f t="shared" si="453"/>
        <v>PASS</v>
      </c>
      <c r="R3204" t="str">
        <f t="shared" si="454"/>
        <v>PASS</v>
      </c>
      <c r="S3204" t="str">
        <f t="shared" si="455"/>
        <v>PASS</v>
      </c>
      <c r="T3204">
        <f t="shared" si="456"/>
        <v>100</v>
      </c>
      <c r="U3204" t="str">
        <f t="shared" si="457"/>
        <v>Low</v>
      </c>
      <c r="V3204" t="str">
        <f t="shared" si="458"/>
        <v>Clean</v>
      </c>
    </row>
    <row r="3205" spans="1:22" x14ac:dyDescent="0.3">
      <c r="A3205" t="str">
        <f>Raw_Data!A3205</f>
        <v>6253091</v>
      </c>
      <c r="B3205">
        <f>Raw_Data!B3205</f>
        <v>45686</v>
      </c>
      <c r="C3205" t="str">
        <f>Raw_Data!C3205</f>
        <v>OSELTAMIVIR PHOS 75 MG CAPS</v>
      </c>
      <c r="D3205" t="str">
        <f>Raw_Data!D3205</f>
        <v>72205004411</v>
      </c>
      <c r="E3205" t="str">
        <f>Raw_Data!E3205</f>
        <v>HARSHMAN, SONALI</v>
      </c>
      <c r="F3205" t="str">
        <f>Raw_Data!F3205</f>
        <v>1104084516</v>
      </c>
      <c r="G3205" t="str">
        <f>Raw_Data!H3205</f>
        <v>0</v>
      </c>
      <c r="H3205">
        <f>IFERROR(VLOOKUP(G3205,Store_Map!$A$2:$I$100,3,FALSE),"")</f>
        <v>0</v>
      </c>
      <c r="I3205">
        <f>IFERROR(VLOOKUP(G3205,Store_Map!$A$2:$I$100,4,FALSE),"")</f>
        <v>0</v>
      </c>
      <c r="J3205">
        <f>IFERROR(VLOOKUP(G3205,Store_Map!$A$2:$I$100,5,FALSE),"")</f>
        <v>0</v>
      </c>
      <c r="K3205">
        <f>IFERROR(VLOOKUP(G3205,Store_Map!$A$2:$I$100,6,FALSE),"")</f>
        <v>0</v>
      </c>
      <c r="L3205">
        <f>IFERROR(VLOOKUP(G3205,Store_Map!$A$2:$I$100,7,FALSE),"")</f>
        <v>0</v>
      </c>
      <c r="M3205">
        <f>IFERROR(VLOOKUP(G3205,Store_Map!$A$2:$I$100,8,FALSE),"")</f>
        <v>0</v>
      </c>
      <c r="N3205">
        <f t="shared" si="450"/>
        <v>0</v>
      </c>
      <c r="O3205" t="str">
        <f t="shared" si="451"/>
        <v>PASS</v>
      </c>
      <c r="P3205" t="str">
        <f t="shared" si="452"/>
        <v>PASS</v>
      </c>
      <c r="Q3205" t="str">
        <f t="shared" si="453"/>
        <v>PASS</v>
      </c>
      <c r="R3205" t="str">
        <f t="shared" si="454"/>
        <v>PASS</v>
      </c>
      <c r="S3205" t="str">
        <f t="shared" si="455"/>
        <v>PASS</v>
      </c>
      <c r="T3205">
        <f t="shared" si="456"/>
        <v>100</v>
      </c>
      <c r="U3205" t="str">
        <f t="shared" si="457"/>
        <v>Low</v>
      </c>
      <c r="V3205" t="str">
        <f t="shared" si="458"/>
        <v>Clean</v>
      </c>
    </row>
    <row r="3206" spans="1:22" x14ac:dyDescent="0.3">
      <c r="A3206" t="str">
        <f>Raw_Data!A3206</f>
        <v>6232105</v>
      </c>
      <c r="B3206">
        <f>Raw_Data!B3206</f>
        <v>45686</v>
      </c>
      <c r="C3206" t="str">
        <f>Raw_Data!C3206</f>
        <v>HYDROCHLOROTHIAZIDE 25 MG T</v>
      </c>
      <c r="D3206" t="str">
        <f>Raw_Data!D3206</f>
        <v>29300012810</v>
      </c>
      <c r="E3206" t="str">
        <f>Raw_Data!E3206</f>
        <v>FORD, JAMES</v>
      </c>
      <c r="F3206" t="str">
        <f>Raw_Data!F3206</f>
        <v>1033117684</v>
      </c>
      <c r="G3206" t="str">
        <f>Raw_Data!H3206</f>
        <v>0</v>
      </c>
      <c r="H3206">
        <f>IFERROR(VLOOKUP(G3206,Store_Map!$A$2:$I$100,3,FALSE),"")</f>
        <v>0</v>
      </c>
      <c r="I3206">
        <f>IFERROR(VLOOKUP(G3206,Store_Map!$A$2:$I$100,4,FALSE),"")</f>
        <v>0</v>
      </c>
      <c r="J3206">
        <f>IFERROR(VLOOKUP(G3206,Store_Map!$A$2:$I$100,5,FALSE),"")</f>
        <v>0</v>
      </c>
      <c r="K3206">
        <f>IFERROR(VLOOKUP(G3206,Store_Map!$A$2:$I$100,6,FALSE),"")</f>
        <v>0</v>
      </c>
      <c r="L3206">
        <f>IFERROR(VLOOKUP(G3206,Store_Map!$A$2:$I$100,7,FALSE),"")</f>
        <v>0</v>
      </c>
      <c r="M3206">
        <f>IFERROR(VLOOKUP(G3206,Store_Map!$A$2:$I$100,8,FALSE),"")</f>
        <v>0</v>
      </c>
      <c r="N3206">
        <f t="shared" si="450"/>
        <v>0</v>
      </c>
      <c r="O3206" t="str">
        <f t="shared" si="451"/>
        <v>PASS</v>
      </c>
      <c r="P3206" t="str">
        <f t="shared" si="452"/>
        <v>PASS</v>
      </c>
      <c r="Q3206" t="str">
        <f t="shared" si="453"/>
        <v>PASS</v>
      </c>
      <c r="R3206" t="str">
        <f t="shared" si="454"/>
        <v>PASS</v>
      </c>
      <c r="S3206" t="str">
        <f t="shared" si="455"/>
        <v>PASS</v>
      </c>
      <c r="T3206">
        <f t="shared" si="456"/>
        <v>100</v>
      </c>
      <c r="U3206" t="str">
        <f t="shared" si="457"/>
        <v>Low</v>
      </c>
      <c r="V3206" t="str">
        <f t="shared" si="458"/>
        <v>Clean</v>
      </c>
    </row>
    <row r="3207" spans="1:22" x14ac:dyDescent="0.3">
      <c r="A3207" t="str">
        <f>Raw_Data!A3207</f>
        <v>6249709</v>
      </c>
      <c r="B3207">
        <f>Raw_Data!B3207</f>
        <v>45686</v>
      </c>
      <c r="C3207" t="str">
        <f>Raw_Data!C3207</f>
        <v>PRENATAL PLUS VITAMINS</v>
      </c>
      <c r="D3207" t="str">
        <f>Raw_Data!D3207</f>
        <v>39328010610</v>
      </c>
      <c r="E3207" t="str">
        <f>Raw_Data!E3207</f>
        <v>FORD, JAMES</v>
      </c>
      <c r="F3207" t="str">
        <f>Raw_Data!F3207</f>
        <v>1033117684</v>
      </c>
      <c r="G3207" t="str">
        <f>Raw_Data!H3207</f>
        <v>0</v>
      </c>
      <c r="H3207">
        <f>IFERROR(VLOOKUP(G3207,Store_Map!$A$2:$I$100,3,FALSE),"")</f>
        <v>0</v>
      </c>
      <c r="I3207">
        <f>IFERROR(VLOOKUP(G3207,Store_Map!$A$2:$I$100,4,FALSE),"")</f>
        <v>0</v>
      </c>
      <c r="J3207">
        <f>IFERROR(VLOOKUP(G3207,Store_Map!$A$2:$I$100,5,FALSE),"")</f>
        <v>0</v>
      </c>
      <c r="K3207">
        <f>IFERROR(VLOOKUP(G3207,Store_Map!$A$2:$I$100,6,FALSE),"")</f>
        <v>0</v>
      </c>
      <c r="L3207">
        <f>IFERROR(VLOOKUP(G3207,Store_Map!$A$2:$I$100,7,FALSE),"")</f>
        <v>0</v>
      </c>
      <c r="M3207">
        <f>IFERROR(VLOOKUP(G3207,Store_Map!$A$2:$I$100,8,FALSE),"")</f>
        <v>0</v>
      </c>
      <c r="N3207">
        <f t="shared" si="450"/>
        <v>0</v>
      </c>
      <c r="O3207" t="str">
        <f t="shared" si="451"/>
        <v>PASS</v>
      </c>
      <c r="P3207" t="str">
        <f t="shared" si="452"/>
        <v>PASS</v>
      </c>
      <c r="Q3207" t="str">
        <f t="shared" si="453"/>
        <v>PASS</v>
      </c>
      <c r="R3207" t="str">
        <f t="shared" si="454"/>
        <v>PASS</v>
      </c>
      <c r="S3207" t="str">
        <f t="shared" si="455"/>
        <v>PASS</v>
      </c>
      <c r="T3207">
        <f t="shared" si="456"/>
        <v>100</v>
      </c>
      <c r="U3207" t="str">
        <f t="shared" si="457"/>
        <v>Low</v>
      </c>
      <c r="V3207" t="str">
        <f t="shared" si="458"/>
        <v>Clean</v>
      </c>
    </row>
    <row r="3208" spans="1:22" x14ac:dyDescent="0.3">
      <c r="A3208" t="str">
        <f>Raw_Data!A3208</f>
        <v>6249710</v>
      </c>
      <c r="B3208">
        <f>Raw_Data!B3208</f>
        <v>45686</v>
      </c>
      <c r="C3208" t="str">
        <f>Raw_Data!C3208</f>
        <v>ONDANSETRON HCL 4 MG TABLET</v>
      </c>
      <c r="D3208" t="str">
        <f>Raw_Data!D3208</f>
        <v>65862018730</v>
      </c>
      <c r="E3208" t="str">
        <f>Raw_Data!E3208</f>
        <v>FORD, JAMES</v>
      </c>
      <c r="F3208" t="str">
        <f>Raw_Data!F3208</f>
        <v>1033117684</v>
      </c>
      <c r="G3208" t="str">
        <f>Raw_Data!H3208</f>
        <v>0</v>
      </c>
      <c r="H3208">
        <f>IFERROR(VLOOKUP(G3208,Store_Map!$A$2:$I$100,3,FALSE),"")</f>
        <v>0</v>
      </c>
      <c r="I3208">
        <f>IFERROR(VLOOKUP(G3208,Store_Map!$A$2:$I$100,4,FALSE),"")</f>
        <v>0</v>
      </c>
      <c r="J3208">
        <f>IFERROR(VLOOKUP(G3208,Store_Map!$A$2:$I$100,5,FALSE),"")</f>
        <v>0</v>
      </c>
      <c r="K3208">
        <f>IFERROR(VLOOKUP(G3208,Store_Map!$A$2:$I$100,6,FALSE),"")</f>
        <v>0</v>
      </c>
      <c r="L3208">
        <f>IFERROR(VLOOKUP(G3208,Store_Map!$A$2:$I$100,7,FALSE),"")</f>
        <v>0</v>
      </c>
      <c r="M3208">
        <f>IFERROR(VLOOKUP(G3208,Store_Map!$A$2:$I$100,8,FALSE),"")</f>
        <v>0</v>
      </c>
      <c r="N3208">
        <f t="shared" si="450"/>
        <v>0</v>
      </c>
      <c r="O3208" t="str">
        <f t="shared" si="451"/>
        <v>PASS</v>
      </c>
      <c r="P3208" t="str">
        <f t="shared" si="452"/>
        <v>PASS</v>
      </c>
      <c r="Q3208" t="str">
        <f t="shared" si="453"/>
        <v>PASS</v>
      </c>
      <c r="R3208" t="str">
        <f t="shared" si="454"/>
        <v>PASS</v>
      </c>
      <c r="S3208" t="str">
        <f t="shared" si="455"/>
        <v>PASS</v>
      </c>
      <c r="T3208">
        <f t="shared" si="456"/>
        <v>100</v>
      </c>
      <c r="U3208" t="str">
        <f t="shared" si="457"/>
        <v>Low</v>
      </c>
      <c r="V3208" t="str">
        <f t="shared" si="458"/>
        <v>Clean</v>
      </c>
    </row>
    <row r="3209" spans="1:22" x14ac:dyDescent="0.3">
      <c r="A3209" t="str">
        <f>Raw_Data!A3209</f>
        <v>6253092</v>
      </c>
      <c r="B3209">
        <f>Raw_Data!B3209</f>
        <v>45686</v>
      </c>
      <c r="C3209" t="str">
        <f>Raw_Data!C3209</f>
        <v>*VITAMIN D2 1.25MG(50,000 U</v>
      </c>
      <c r="D3209" t="str">
        <f>Raw_Data!D3209</f>
        <v>64380073706</v>
      </c>
      <c r="E3209" t="str">
        <f>Raw_Data!E3209</f>
        <v>GIBBS, JON</v>
      </c>
      <c r="F3209" t="str">
        <f>Raw_Data!F3209</f>
        <v>1700896156</v>
      </c>
      <c r="G3209" t="str">
        <f>Raw_Data!H3209</f>
        <v>0</v>
      </c>
      <c r="H3209">
        <f>IFERROR(VLOOKUP(G3209,Store_Map!$A$2:$I$100,3,FALSE),"")</f>
        <v>0</v>
      </c>
      <c r="I3209">
        <f>IFERROR(VLOOKUP(G3209,Store_Map!$A$2:$I$100,4,FALSE),"")</f>
        <v>0</v>
      </c>
      <c r="J3209">
        <f>IFERROR(VLOOKUP(G3209,Store_Map!$A$2:$I$100,5,FALSE),"")</f>
        <v>0</v>
      </c>
      <c r="K3209">
        <f>IFERROR(VLOOKUP(G3209,Store_Map!$A$2:$I$100,6,FALSE),"")</f>
        <v>0</v>
      </c>
      <c r="L3209">
        <f>IFERROR(VLOOKUP(G3209,Store_Map!$A$2:$I$100,7,FALSE),"")</f>
        <v>0</v>
      </c>
      <c r="M3209">
        <f>IFERROR(VLOOKUP(G3209,Store_Map!$A$2:$I$100,8,FALSE),"")</f>
        <v>0</v>
      </c>
      <c r="N3209">
        <f t="shared" si="450"/>
        <v>0</v>
      </c>
      <c r="O3209" t="str">
        <f t="shared" si="451"/>
        <v>PASS</v>
      </c>
      <c r="P3209" t="str">
        <f t="shared" si="452"/>
        <v>PASS</v>
      </c>
      <c r="Q3209" t="str">
        <f t="shared" si="453"/>
        <v>PASS</v>
      </c>
      <c r="R3209" t="str">
        <f t="shared" si="454"/>
        <v>PASS</v>
      </c>
      <c r="S3209" t="str">
        <f t="shared" si="455"/>
        <v>PASS</v>
      </c>
      <c r="T3209">
        <f t="shared" si="456"/>
        <v>100</v>
      </c>
      <c r="U3209" t="str">
        <f t="shared" si="457"/>
        <v>Low</v>
      </c>
      <c r="V3209" t="str">
        <f t="shared" si="458"/>
        <v>Clean</v>
      </c>
    </row>
    <row r="3210" spans="1:22" x14ac:dyDescent="0.3">
      <c r="A3210" t="str">
        <f>Raw_Data!A3210</f>
        <v>6253093</v>
      </c>
      <c r="B3210">
        <f>Raw_Data!B3210</f>
        <v>45686</v>
      </c>
      <c r="C3210" t="str">
        <f>Raw_Data!C3210</f>
        <v>AZITHROMYCIN 250 MG TABLET</v>
      </c>
      <c r="D3210" t="str">
        <f>Raw_Data!D3210</f>
        <v>50111078751</v>
      </c>
      <c r="E3210" t="str">
        <f>Raw_Data!E3210</f>
        <v>BYNE, EDMUND</v>
      </c>
      <c r="F3210" t="str">
        <f>Raw_Data!F3210</f>
        <v>1033186648</v>
      </c>
      <c r="G3210" t="str">
        <f>Raw_Data!H3210</f>
        <v>0</v>
      </c>
      <c r="H3210">
        <f>IFERROR(VLOOKUP(G3210,Store_Map!$A$2:$I$100,3,FALSE),"")</f>
        <v>0</v>
      </c>
      <c r="I3210">
        <f>IFERROR(VLOOKUP(G3210,Store_Map!$A$2:$I$100,4,FALSE),"")</f>
        <v>0</v>
      </c>
      <c r="J3210">
        <f>IFERROR(VLOOKUP(G3210,Store_Map!$A$2:$I$100,5,FALSE),"")</f>
        <v>0</v>
      </c>
      <c r="K3210">
        <f>IFERROR(VLOOKUP(G3210,Store_Map!$A$2:$I$100,6,FALSE),"")</f>
        <v>0</v>
      </c>
      <c r="L3210">
        <f>IFERROR(VLOOKUP(G3210,Store_Map!$A$2:$I$100,7,FALSE),"")</f>
        <v>0</v>
      </c>
      <c r="M3210">
        <f>IFERROR(VLOOKUP(G3210,Store_Map!$A$2:$I$100,8,FALSE),"")</f>
        <v>0</v>
      </c>
      <c r="N3210">
        <f t="shared" si="450"/>
        <v>0</v>
      </c>
      <c r="O3210" t="str">
        <f t="shared" si="451"/>
        <v>PASS</v>
      </c>
      <c r="P3210" t="str">
        <f t="shared" si="452"/>
        <v>PASS</v>
      </c>
      <c r="Q3210" t="str">
        <f t="shared" si="453"/>
        <v>PASS</v>
      </c>
      <c r="R3210" t="str">
        <f t="shared" si="454"/>
        <v>PASS</v>
      </c>
      <c r="S3210" t="str">
        <f t="shared" si="455"/>
        <v>PASS</v>
      </c>
      <c r="T3210">
        <f t="shared" si="456"/>
        <v>100</v>
      </c>
      <c r="U3210" t="str">
        <f t="shared" si="457"/>
        <v>Low</v>
      </c>
      <c r="V3210" t="str">
        <f t="shared" si="458"/>
        <v>Clean</v>
      </c>
    </row>
    <row r="3211" spans="1:22" x14ac:dyDescent="0.3">
      <c r="A3211" t="str">
        <f>Raw_Data!A3211</f>
        <v>6253094</v>
      </c>
      <c r="B3211">
        <f>Raw_Data!B3211</f>
        <v>45686</v>
      </c>
      <c r="C3211" t="str">
        <f>Raw_Data!C3211</f>
        <v>AMLODIPINE BESYLATE 10 MG T</v>
      </c>
      <c r="D3211" t="str">
        <f>Raw_Data!D3211</f>
        <v>69097012815</v>
      </c>
      <c r="E3211" t="str">
        <f>Raw_Data!E3211</f>
        <v>BYNE, EDMUND</v>
      </c>
      <c r="F3211" t="str">
        <f>Raw_Data!F3211</f>
        <v>1033186648</v>
      </c>
      <c r="G3211" t="str">
        <f>Raw_Data!H3211</f>
        <v>0</v>
      </c>
      <c r="H3211">
        <f>IFERROR(VLOOKUP(G3211,Store_Map!$A$2:$I$100,3,FALSE),"")</f>
        <v>0</v>
      </c>
      <c r="I3211">
        <f>IFERROR(VLOOKUP(G3211,Store_Map!$A$2:$I$100,4,FALSE),"")</f>
        <v>0</v>
      </c>
      <c r="J3211">
        <f>IFERROR(VLOOKUP(G3211,Store_Map!$A$2:$I$100,5,FALSE),"")</f>
        <v>0</v>
      </c>
      <c r="K3211">
        <f>IFERROR(VLOOKUP(G3211,Store_Map!$A$2:$I$100,6,FALSE),"")</f>
        <v>0</v>
      </c>
      <c r="L3211">
        <f>IFERROR(VLOOKUP(G3211,Store_Map!$A$2:$I$100,7,FALSE),"")</f>
        <v>0</v>
      </c>
      <c r="M3211">
        <f>IFERROR(VLOOKUP(G3211,Store_Map!$A$2:$I$100,8,FALSE),"")</f>
        <v>0</v>
      </c>
      <c r="N3211">
        <f t="shared" si="450"/>
        <v>0</v>
      </c>
      <c r="O3211" t="str">
        <f t="shared" si="451"/>
        <v>PASS</v>
      </c>
      <c r="P3211" t="str">
        <f t="shared" si="452"/>
        <v>PASS</v>
      </c>
      <c r="Q3211" t="str">
        <f t="shared" si="453"/>
        <v>PASS</v>
      </c>
      <c r="R3211" t="str">
        <f t="shared" si="454"/>
        <v>PASS</v>
      </c>
      <c r="S3211" t="str">
        <f t="shared" si="455"/>
        <v>PASS</v>
      </c>
      <c r="T3211">
        <f t="shared" si="456"/>
        <v>100</v>
      </c>
      <c r="U3211" t="str">
        <f t="shared" si="457"/>
        <v>Low</v>
      </c>
      <c r="V3211" t="str">
        <f t="shared" si="458"/>
        <v>Clean</v>
      </c>
    </row>
    <row r="3212" spans="1:22" x14ac:dyDescent="0.3">
      <c r="A3212" t="str">
        <f>Raw_Data!A3212</f>
        <v>6253095</v>
      </c>
      <c r="B3212">
        <f>Raw_Data!B3212</f>
        <v>45686</v>
      </c>
      <c r="C3212" t="str">
        <f>Raw_Data!C3212</f>
        <v>LOSARTAN-HCTZ 100-12.5 MG T</v>
      </c>
      <c r="D3212" t="str">
        <f>Raw_Data!D3212</f>
        <v>68180021609</v>
      </c>
      <c r="E3212" t="str">
        <f>Raw_Data!E3212</f>
        <v>BYNE, EDMUND</v>
      </c>
      <c r="F3212" t="str">
        <f>Raw_Data!F3212</f>
        <v>1033186648</v>
      </c>
      <c r="G3212" t="str">
        <f>Raw_Data!H3212</f>
        <v>0</v>
      </c>
      <c r="H3212">
        <f>IFERROR(VLOOKUP(G3212,Store_Map!$A$2:$I$100,3,FALSE),"")</f>
        <v>0</v>
      </c>
      <c r="I3212">
        <f>IFERROR(VLOOKUP(G3212,Store_Map!$A$2:$I$100,4,FALSE),"")</f>
        <v>0</v>
      </c>
      <c r="J3212">
        <f>IFERROR(VLOOKUP(G3212,Store_Map!$A$2:$I$100,5,FALSE),"")</f>
        <v>0</v>
      </c>
      <c r="K3212">
        <f>IFERROR(VLOOKUP(G3212,Store_Map!$A$2:$I$100,6,FALSE),"")</f>
        <v>0</v>
      </c>
      <c r="L3212">
        <f>IFERROR(VLOOKUP(G3212,Store_Map!$A$2:$I$100,7,FALSE),"")</f>
        <v>0</v>
      </c>
      <c r="M3212">
        <f>IFERROR(VLOOKUP(G3212,Store_Map!$A$2:$I$100,8,FALSE),"")</f>
        <v>0</v>
      </c>
      <c r="N3212">
        <f t="shared" si="450"/>
        <v>0</v>
      </c>
      <c r="O3212" t="str">
        <f t="shared" si="451"/>
        <v>PASS</v>
      </c>
      <c r="P3212" t="str">
        <f t="shared" si="452"/>
        <v>PASS</v>
      </c>
      <c r="Q3212" t="str">
        <f t="shared" si="453"/>
        <v>PASS</v>
      </c>
      <c r="R3212" t="str">
        <f t="shared" si="454"/>
        <v>PASS</v>
      </c>
      <c r="S3212" t="str">
        <f t="shared" si="455"/>
        <v>PASS</v>
      </c>
      <c r="T3212">
        <f t="shared" si="456"/>
        <v>100</v>
      </c>
      <c r="U3212" t="str">
        <f t="shared" si="457"/>
        <v>Low</v>
      </c>
      <c r="V3212" t="str">
        <f t="shared" si="458"/>
        <v>Clean</v>
      </c>
    </row>
    <row r="3213" spans="1:22" x14ac:dyDescent="0.3">
      <c r="A3213" t="str">
        <f>Raw_Data!A3213</f>
        <v>6251676</v>
      </c>
      <c r="B3213">
        <f>Raw_Data!B3213</f>
        <v>45686</v>
      </c>
      <c r="C3213" t="str">
        <f>Raw_Data!C3213</f>
        <v>LEVOTHYROXINE 200 MCG TABLE</v>
      </c>
      <c r="D3213" t="str">
        <f>Raw_Data!D3213</f>
        <v>69238184001</v>
      </c>
      <c r="E3213" t="str">
        <f>Raw_Data!E3213</f>
        <v>Uhunmwangho, Charity</v>
      </c>
      <c r="F3213" t="str">
        <f>Raw_Data!F3213</f>
        <v>1326210493</v>
      </c>
      <c r="G3213" t="str">
        <f>Raw_Data!H3213</f>
        <v>0</v>
      </c>
      <c r="H3213">
        <f>IFERROR(VLOOKUP(G3213,Store_Map!$A$2:$I$100,3,FALSE),"")</f>
        <v>0</v>
      </c>
      <c r="I3213">
        <f>IFERROR(VLOOKUP(G3213,Store_Map!$A$2:$I$100,4,FALSE),"")</f>
        <v>0</v>
      </c>
      <c r="J3213">
        <f>IFERROR(VLOOKUP(G3213,Store_Map!$A$2:$I$100,5,FALSE),"")</f>
        <v>0</v>
      </c>
      <c r="K3213">
        <f>IFERROR(VLOOKUP(G3213,Store_Map!$A$2:$I$100,6,FALSE),"")</f>
        <v>0</v>
      </c>
      <c r="L3213">
        <f>IFERROR(VLOOKUP(G3213,Store_Map!$A$2:$I$100,7,FALSE),"")</f>
        <v>0</v>
      </c>
      <c r="M3213">
        <f>IFERROR(VLOOKUP(G3213,Store_Map!$A$2:$I$100,8,FALSE),"")</f>
        <v>0</v>
      </c>
      <c r="N3213">
        <f t="shared" si="450"/>
        <v>0</v>
      </c>
      <c r="O3213" t="str">
        <f t="shared" si="451"/>
        <v>PASS</v>
      </c>
      <c r="P3213" t="str">
        <f t="shared" si="452"/>
        <v>PASS</v>
      </c>
      <c r="Q3213" t="str">
        <f t="shared" si="453"/>
        <v>PASS</v>
      </c>
      <c r="R3213" t="str">
        <f t="shared" si="454"/>
        <v>PASS</v>
      </c>
      <c r="S3213" t="str">
        <f t="shared" si="455"/>
        <v>PASS</v>
      </c>
      <c r="T3213">
        <f t="shared" si="456"/>
        <v>100</v>
      </c>
      <c r="U3213" t="str">
        <f t="shared" si="457"/>
        <v>Low</v>
      </c>
      <c r="V3213" t="str">
        <f t="shared" si="458"/>
        <v>Clean</v>
      </c>
    </row>
    <row r="3214" spans="1:22" x14ac:dyDescent="0.3">
      <c r="A3214" t="str">
        <f>Raw_Data!A3214</f>
        <v>6253096</v>
      </c>
      <c r="B3214">
        <f>Raw_Data!B3214</f>
        <v>45686</v>
      </c>
      <c r="C3214" t="str">
        <f>Raw_Data!C3214</f>
        <v>AZITHROMYCIN 250 MG TABLET</v>
      </c>
      <c r="D3214" t="str">
        <f>Raw_Data!D3214</f>
        <v>50111078751</v>
      </c>
      <c r="E3214" t="str">
        <f>Raw_Data!E3214</f>
        <v>GIBBS, JON</v>
      </c>
      <c r="F3214" t="str">
        <f>Raw_Data!F3214</f>
        <v>1700896156</v>
      </c>
      <c r="G3214" t="str">
        <f>Raw_Data!H3214</f>
        <v>0</v>
      </c>
      <c r="H3214">
        <f>IFERROR(VLOOKUP(G3214,Store_Map!$A$2:$I$100,3,FALSE),"")</f>
        <v>0</v>
      </c>
      <c r="I3214">
        <f>IFERROR(VLOOKUP(G3214,Store_Map!$A$2:$I$100,4,FALSE),"")</f>
        <v>0</v>
      </c>
      <c r="J3214">
        <f>IFERROR(VLOOKUP(G3214,Store_Map!$A$2:$I$100,5,FALSE),"")</f>
        <v>0</v>
      </c>
      <c r="K3214">
        <f>IFERROR(VLOOKUP(G3214,Store_Map!$A$2:$I$100,6,FALSE),"")</f>
        <v>0</v>
      </c>
      <c r="L3214">
        <f>IFERROR(VLOOKUP(G3214,Store_Map!$A$2:$I$100,7,FALSE),"")</f>
        <v>0</v>
      </c>
      <c r="M3214">
        <f>IFERROR(VLOOKUP(G3214,Store_Map!$A$2:$I$100,8,FALSE),"")</f>
        <v>0</v>
      </c>
      <c r="N3214">
        <f t="shared" si="450"/>
        <v>0</v>
      </c>
      <c r="O3214" t="str">
        <f t="shared" si="451"/>
        <v>PASS</v>
      </c>
      <c r="P3214" t="str">
        <f t="shared" si="452"/>
        <v>PASS</v>
      </c>
      <c r="Q3214" t="str">
        <f t="shared" si="453"/>
        <v>PASS</v>
      </c>
      <c r="R3214" t="str">
        <f t="shared" si="454"/>
        <v>PASS</v>
      </c>
      <c r="S3214" t="str">
        <f t="shared" si="455"/>
        <v>PASS</v>
      </c>
      <c r="T3214">
        <f t="shared" si="456"/>
        <v>100</v>
      </c>
      <c r="U3214" t="str">
        <f t="shared" si="457"/>
        <v>Low</v>
      </c>
      <c r="V3214" t="str">
        <f t="shared" si="458"/>
        <v>Clean</v>
      </c>
    </row>
    <row r="3215" spans="1:22" x14ac:dyDescent="0.3">
      <c r="A3215" t="str">
        <f>Raw_Data!A3215</f>
        <v>6253098</v>
      </c>
      <c r="B3215">
        <f>Raw_Data!B3215</f>
        <v>45686</v>
      </c>
      <c r="C3215" t="str">
        <f>Raw_Data!C3215</f>
        <v>IBUPROFEN 600 MG TABLET</v>
      </c>
      <c r="D3215" t="str">
        <f>Raw_Data!D3215</f>
        <v>67877032005</v>
      </c>
      <c r="E3215" t="str">
        <f>Raw_Data!E3215</f>
        <v>BYNE, EDMUND</v>
      </c>
      <c r="F3215" t="str">
        <f>Raw_Data!F3215</f>
        <v>1033186648</v>
      </c>
      <c r="G3215" t="str">
        <f>Raw_Data!H3215</f>
        <v>0</v>
      </c>
      <c r="H3215">
        <f>IFERROR(VLOOKUP(G3215,Store_Map!$A$2:$I$100,3,FALSE),"")</f>
        <v>0</v>
      </c>
      <c r="I3215">
        <f>IFERROR(VLOOKUP(G3215,Store_Map!$A$2:$I$100,4,FALSE),"")</f>
        <v>0</v>
      </c>
      <c r="J3215">
        <f>IFERROR(VLOOKUP(G3215,Store_Map!$A$2:$I$100,5,FALSE),"")</f>
        <v>0</v>
      </c>
      <c r="K3215">
        <f>IFERROR(VLOOKUP(G3215,Store_Map!$A$2:$I$100,6,FALSE),"")</f>
        <v>0</v>
      </c>
      <c r="L3215">
        <f>IFERROR(VLOOKUP(G3215,Store_Map!$A$2:$I$100,7,FALSE),"")</f>
        <v>0</v>
      </c>
      <c r="M3215">
        <f>IFERROR(VLOOKUP(G3215,Store_Map!$A$2:$I$100,8,FALSE),"")</f>
        <v>0</v>
      </c>
      <c r="N3215">
        <f t="shared" si="450"/>
        <v>0</v>
      </c>
      <c r="O3215" t="str">
        <f t="shared" si="451"/>
        <v>PASS</v>
      </c>
      <c r="P3215" t="str">
        <f t="shared" si="452"/>
        <v>PASS</v>
      </c>
      <c r="Q3215" t="str">
        <f t="shared" si="453"/>
        <v>PASS</v>
      </c>
      <c r="R3215" t="str">
        <f t="shared" si="454"/>
        <v>PASS</v>
      </c>
      <c r="S3215" t="str">
        <f t="shared" si="455"/>
        <v>PASS</v>
      </c>
      <c r="T3215">
        <f t="shared" si="456"/>
        <v>100</v>
      </c>
      <c r="U3215" t="str">
        <f t="shared" si="457"/>
        <v>Low</v>
      </c>
      <c r="V3215" t="str">
        <f t="shared" si="458"/>
        <v>Clean</v>
      </c>
    </row>
    <row r="3216" spans="1:22" x14ac:dyDescent="0.3">
      <c r="A3216" t="str">
        <f>Raw_Data!A3216</f>
        <v>6241248</v>
      </c>
      <c r="B3216">
        <f>Raw_Data!B3216</f>
        <v>45686</v>
      </c>
      <c r="C3216" t="str">
        <f>Raw_Data!C3216</f>
        <v>IBUPROFEN 800 MG TABLET</v>
      </c>
      <c r="D3216" t="str">
        <f>Raw_Data!D3216</f>
        <v>59651036205</v>
      </c>
      <c r="E3216" t="str">
        <f>Raw_Data!E3216</f>
        <v>BYNE, EDMUND</v>
      </c>
      <c r="F3216" t="str">
        <f>Raw_Data!F3216</f>
        <v>1033186648</v>
      </c>
      <c r="G3216" t="str">
        <f>Raw_Data!H3216</f>
        <v>0</v>
      </c>
      <c r="H3216">
        <f>IFERROR(VLOOKUP(G3216,Store_Map!$A$2:$I$100,3,FALSE),"")</f>
        <v>0</v>
      </c>
      <c r="I3216">
        <f>IFERROR(VLOOKUP(G3216,Store_Map!$A$2:$I$100,4,FALSE),"")</f>
        <v>0</v>
      </c>
      <c r="J3216">
        <f>IFERROR(VLOOKUP(G3216,Store_Map!$A$2:$I$100,5,FALSE),"")</f>
        <v>0</v>
      </c>
      <c r="K3216">
        <f>IFERROR(VLOOKUP(G3216,Store_Map!$A$2:$I$100,6,FALSE),"")</f>
        <v>0</v>
      </c>
      <c r="L3216">
        <f>IFERROR(VLOOKUP(G3216,Store_Map!$A$2:$I$100,7,FALSE),"")</f>
        <v>0</v>
      </c>
      <c r="M3216">
        <f>IFERROR(VLOOKUP(G3216,Store_Map!$A$2:$I$100,8,FALSE),"")</f>
        <v>0</v>
      </c>
      <c r="N3216">
        <f t="shared" si="450"/>
        <v>0</v>
      </c>
      <c r="O3216" t="str">
        <f t="shared" si="451"/>
        <v>PASS</v>
      </c>
      <c r="P3216" t="str">
        <f t="shared" si="452"/>
        <v>PASS</v>
      </c>
      <c r="Q3216" t="str">
        <f t="shared" si="453"/>
        <v>PASS</v>
      </c>
      <c r="R3216" t="str">
        <f t="shared" si="454"/>
        <v>PASS</v>
      </c>
      <c r="S3216" t="str">
        <f t="shared" si="455"/>
        <v>PASS</v>
      </c>
      <c r="T3216">
        <f t="shared" si="456"/>
        <v>100</v>
      </c>
      <c r="U3216" t="str">
        <f t="shared" si="457"/>
        <v>Low</v>
      </c>
      <c r="V3216" t="str">
        <f t="shared" si="458"/>
        <v>Clean</v>
      </c>
    </row>
    <row r="3217" spans="1:22" x14ac:dyDescent="0.3">
      <c r="A3217" t="str">
        <f>Raw_Data!A3217</f>
        <v>6253100</v>
      </c>
      <c r="B3217">
        <f>Raw_Data!B3217</f>
        <v>45686</v>
      </c>
      <c r="C3217" t="str">
        <f>Raw_Data!C3217</f>
        <v>BENZONATATE 100 MG CAPSULE</v>
      </c>
      <c r="D3217" t="str">
        <f>Raw_Data!D3217</f>
        <v>64380071207</v>
      </c>
      <c r="E3217" t="str">
        <f>Raw_Data!E3217</f>
        <v>BYNE, EDMUND</v>
      </c>
      <c r="F3217" t="str">
        <f>Raw_Data!F3217</f>
        <v>1033186648</v>
      </c>
      <c r="G3217" t="str">
        <f>Raw_Data!H3217</f>
        <v>0</v>
      </c>
      <c r="H3217">
        <f>IFERROR(VLOOKUP(G3217,Store_Map!$A$2:$I$100,3,FALSE),"")</f>
        <v>0</v>
      </c>
      <c r="I3217">
        <f>IFERROR(VLOOKUP(G3217,Store_Map!$A$2:$I$100,4,FALSE),"")</f>
        <v>0</v>
      </c>
      <c r="J3217">
        <f>IFERROR(VLOOKUP(G3217,Store_Map!$A$2:$I$100,5,FALSE),"")</f>
        <v>0</v>
      </c>
      <c r="K3217">
        <f>IFERROR(VLOOKUP(G3217,Store_Map!$A$2:$I$100,6,FALSE),"")</f>
        <v>0</v>
      </c>
      <c r="L3217">
        <f>IFERROR(VLOOKUP(G3217,Store_Map!$A$2:$I$100,7,FALSE),"")</f>
        <v>0</v>
      </c>
      <c r="M3217">
        <f>IFERROR(VLOOKUP(G3217,Store_Map!$A$2:$I$100,8,FALSE),"")</f>
        <v>0</v>
      </c>
      <c r="N3217">
        <f t="shared" si="450"/>
        <v>0</v>
      </c>
      <c r="O3217" t="str">
        <f t="shared" si="451"/>
        <v>PASS</v>
      </c>
      <c r="P3217" t="str">
        <f t="shared" si="452"/>
        <v>PASS</v>
      </c>
      <c r="Q3217" t="str">
        <f t="shared" si="453"/>
        <v>PASS</v>
      </c>
      <c r="R3217" t="str">
        <f t="shared" si="454"/>
        <v>PASS</v>
      </c>
      <c r="S3217" t="str">
        <f t="shared" si="455"/>
        <v>PASS</v>
      </c>
      <c r="T3217">
        <f t="shared" si="456"/>
        <v>100</v>
      </c>
      <c r="U3217" t="str">
        <f t="shared" si="457"/>
        <v>Low</v>
      </c>
      <c r="V3217" t="str">
        <f t="shared" si="458"/>
        <v>Clean</v>
      </c>
    </row>
    <row r="3218" spans="1:22" x14ac:dyDescent="0.3">
      <c r="A3218" t="str">
        <f>Raw_Data!A3218</f>
        <v>6253101</v>
      </c>
      <c r="B3218">
        <f>Raw_Data!B3218</f>
        <v>45686</v>
      </c>
      <c r="C3218" t="str">
        <f>Raw_Data!C3218</f>
        <v>MUCINEX ER 600 MG TABLET</v>
      </c>
      <c r="D3218" t="str">
        <f>Raw_Data!D3218</f>
        <v>63824000832</v>
      </c>
      <c r="E3218" t="str">
        <f>Raw_Data!E3218</f>
        <v>BYNE, EDMUND</v>
      </c>
      <c r="F3218" t="str">
        <f>Raw_Data!F3218</f>
        <v>1033186648</v>
      </c>
      <c r="G3218" t="str">
        <f>Raw_Data!H3218</f>
        <v>0</v>
      </c>
      <c r="H3218">
        <f>IFERROR(VLOOKUP(G3218,Store_Map!$A$2:$I$100,3,FALSE),"")</f>
        <v>0</v>
      </c>
      <c r="I3218">
        <f>IFERROR(VLOOKUP(G3218,Store_Map!$A$2:$I$100,4,FALSE),"")</f>
        <v>0</v>
      </c>
      <c r="J3218">
        <f>IFERROR(VLOOKUP(G3218,Store_Map!$A$2:$I$100,5,FALSE),"")</f>
        <v>0</v>
      </c>
      <c r="K3218">
        <f>IFERROR(VLOOKUP(G3218,Store_Map!$A$2:$I$100,6,FALSE),"")</f>
        <v>0</v>
      </c>
      <c r="L3218">
        <f>IFERROR(VLOOKUP(G3218,Store_Map!$A$2:$I$100,7,FALSE),"")</f>
        <v>0</v>
      </c>
      <c r="M3218">
        <f>IFERROR(VLOOKUP(G3218,Store_Map!$A$2:$I$100,8,FALSE),"")</f>
        <v>0</v>
      </c>
      <c r="N3218">
        <f t="shared" si="450"/>
        <v>0</v>
      </c>
      <c r="O3218" t="str">
        <f t="shared" si="451"/>
        <v>PASS</v>
      </c>
      <c r="P3218" t="str">
        <f t="shared" si="452"/>
        <v>PASS</v>
      </c>
      <c r="Q3218" t="str">
        <f t="shared" si="453"/>
        <v>PASS</v>
      </c>
      <c r="R3218" t="str">
        <f t="shared" si="454"/>
        <v>PASS</v>
      </c>
      <c r="S3218" t="str">
        <f t="shared" si="455"/>
        <v>PASS</v>
      </c>
      <c r="T3218">
        <f t="shared" si="456"/>
        <v>100</v>
      </c>
      <c r="U3218" t="str">
        <f t="shared" si="457"/>
        <v>Low</v>
      </c>
      <c r="V3218" t="str">
        <f t="shared" si="458"/>
        <v>Clean</v>
      </c>
    </row>
    <row r="3219" spans="1:22" x14ac:dyDescent="0.3">
      <c r="A3219" t="str">
        <f>Raw_Data!A3219</f>
        <v>6253102</v>
      </c>
      <c r="B3219">
        <f>Raw_Data!B3219</f>
        <v>45686</v>
      </c>
      <c r="C3219" t="str">
        <f>Raw_Data!C3219</f>
        <v>LOSARTAN POTASSIUM 100 MG T</v>
      </c>
      <c r="D3219" t="str">
        <f>Raw_Data!D3219</f>
        <v>65862020399</v>
      </c>
      <c r="E3219" t="str">
        <f>Raw_Data!E3219</f>
        <v>BYNE, EDMUND</v>
      </c>
      <c r="F3219" t="str">
        <f>Raw_Data!F3219</f>
        <v>1033186648</v>
      </c>
      <c r="G3219" t="str">
        <f>Raw_Data!H3219</f>
        <v>0</v>
      </c>
      <c r="H3219">
        <f>IFERROR(VLOOKUP(G3219,Store_Map!$A$2:$I$100,3,FALSE),"")</f>
        <v>0</v>
      </c>
      <c r="I3219">
        <f>IFERROR(VLOOKUP(G3219,Store_Map!$A$2:$I$100,4,FALSE),"")</f>
        <v>0</v>
      </c>
      <c r="J3219">
        <f>IFERROR(VLOOKUP(G3219,Store_Map!$A$2:$I$100,5,FALSE),"")</f>
        <v>0</v>
      </c>
      <c r="K3219">
        <f>IFERROR(VLOOKUP(G3219,Store_Map!$A$2:$I$100,6,FALSE),"")</f>
        <v>0</v>
      </c>
      <c r="L3219">
        <f>IFERROR(VLOOKUP(G3219,Store_Map!$A$2:$I$100,7,FALSE),"")</f>
        <v>0</v>
      </c>
      <c r="M3219">
        <f>IFERROR(VLOOKUP(G3219,Store_Map!$A$2:$I$100,8,FALSE),"")</f>
        <v>0</v>
      </c>
      <c r="N3219">
        <f t="shared" si="450"/>
        <v>0</v>
      </c>
      <c r="O3219" t="str">
        <f t="shared" si="451"/>
        <v>PASS</v>
      </c>
      <c r="P3219" t="str">
        <f t="shared" si="452"/>
        <v>PASS</v>
      </c>
      <c r="Q3219" t="str">
        <f t="shared" si="453"/>
        <v>PASS</v>
      </c>
      <c r="R3219" t="str">
        <f t="shared" si="454"/>
        <v>PASS</v>
      </c>
      <c r="S3219" t="str">
        <f t="shared" si="455"/>
        <v>PASS</v>
      </c>
      <c r="T3219">
        <f t="shared" si="456"/>
        <v>100</v>
      </c>
      <c r="U3219" t="str">
        <f t="shared" si="457"/>
        <v>Low</v>
      </c>
      <c r="V3219" t="str">
        <f t="shared" si="458"/>
        <v>Clean</v>
      </c>
    </row>
    <row r="3220" spans="1:22" x14ac:dyDescent="0.3">
      <c r="A3220" t="str">
        <f>Raw_Data!A3220</f>
        <v>6253103</v>
      </c>
      <c r="B3220">
        <f>Raw_Data!B3220</f>
        <v>45686</v>
      </c>
      <c r="C3220" t="str">
        <f>Raw_Data!C3220</f>
        <v>AMLODIPINE BESYLATE 10 MG T</v>
      </c>
      <c r="D3220" t="str">
        <f>Raw_Data!D3220</f>
        <v>69097012815</v>
      </c>
      <c r="E3220" t="str">
        <f>Raw_Data!E3220</f>
        <v>BYNE, EDMUND</v>
      </c>
      <c r="F3220" t="str">
        <f>Raw_Data!F3220</f>
        <v>1033186648</v>
      </c>
      <c r="G3220" t="str">
        <f>Raw_Data!H3220</f>
        <v>0</v>
      </c>
      <c r="H3220">
        <f>IFERROR(VLOOKUP(G3220,Store_Map!$A$2:$I$100,3,FALSE),"")</f>
        <v>0</v>
      </c>
      <c r="I3220">
        <f>IFERROR(VLOOKUP(G3220,Store_Map!$A$2:$I$100,4,FALSE),"")</f>
        <v>0</v>
      </c>
      <c r="J3220">
        <f>IFERROR(VLOOKUP(G3220,Store_Map!$A$2:$I$100,5,FALSE),"")</f>
        <v>0</v>
      </c>
      <c r="K3220">
        <f>IFERROR(VLOOKUP(G3220,Store_Map!$A$2:$I$100,6,FALSE),"")</f>
        <v>0</v>
      </c>
      <c r="L3220">
        <f>IFERROR(VLOOKUP(G3220,Store_Map!$A$2:$I$100,7,FALSE),"")</f>
        <v>0</v>
      </c>
      <c r="M3220">
        <f>IFERROR(VLOOKUP(G3220,Store_Map!$A$2:$I$100,8,FALSE),"")</f>
        <v>0</v>
      </c>
      <c r="N3220">
        <f t="shared" si="450"/>
        <v>0</v>
      </c>
      <c r="O3220" t="str">
        <f t="shared" si="451"/>
        <v>PASS</v>
      </c>
      <c r="P3220" t="str">
        <f t="shared" si="452"/>
        <v>PASS</v>
      </c>
      <c r="Q3220" t="str">
        <f t="shared" si="453"/>
        <v>PASS</v>
      </c>
      <c r="R3220" t="str">
        <f t="shared" si="454"/>
        <v>PASS</v>
      </c>
      <c r="S3220" t="str">
        <f t="shared" si="455"/>
        <v>PASS</v>
      </c>
      <c r="T3220">
        <f t="shared" si="456"/>
        <v>100</v>
      </c>
      <c r="U3220" t="str">
        <f t="shared" si="457"/>
        <v>Low</v>
      </c>
      <c r="V3220" t="str">
        <f t="shared" si="458"/>
        <v>Clean</v>
      </c>
    </row>
    <row r="3221" spans="1:22" x14ac:dyDescent="0.3">
      <c r="A3221" t="str">
        <f>Raw_Data!A3221</f>
        <v>6253105</v>
      </c>
      <c r="B3221">
        <f>Raw_Data!B3221</f>
        <v>45686</v>
      </c>
      <c r="C3221" t="str">
        <f>Raw_Data!C3221</f>
        <v>HYDROCHLOROTHIAZIDE 12.5 MG</v>
      </c>
      <c r="D3221" t="str">
        <f>Raw_Data!D3221</f>
        <v>69315015510</v>
      </c>
      <c r="E3221" t="str">
        <f>Raw_Data!E3221</f>
        <v>BYNE, EDMUND</v>
      </c>
      <c r="F3221" t="str">
        <f>Raw_Data!F3221</f>
        <v>1033186648</v>
      </c>
      <c r="G3221" t="str">
        <f>Raw_Data!H3221</f>
        <v>0</v>
      </c>
      <c r="H3221">
        <f>IFERROR(VLOOKUP(G3221,Store_Map!$A$2:$I$100,3,FALSE),"")</f>
        <v>0</v>
      </c>
      <c r="I3221">
        <f>IFERROR(VLOOKUP(G3221,Store_Map!$A$2:$I$100,4,FALSE),"")</f>
        <v>0</v>
      </c>
      <c r="J3221">
        <f>IFERROR(VLOOKUP(G3221,Store_Map!$A$2:$I$100,5,FALSE),"")</f>
        <v>0</v>
      </c>
      <c r="K3221">
        <f>IFERROR(VLOOKUP(G3221,Store_Map!$A$2:$I$100,6,FALSE),"")</f>
        <v>0</v>
      </c>
      <c r="L3221">
        <f>IFERROR(VLOOKUP(G3221,Store_Map!$A$2:$I$100,7,FALSE),"")</f>
        <v>0</v>
      </c>
      <c r="M3221">
        <f>IFERROR(VLOOKUP(G3221,Store_Map!$A$2:$I$100,8,FALSE),"")</f>
        <v>0</v>
      </c>
      <c r="N3221">
        <f t="shared" si="450"/>
        <v>0</v>
      </c>
      <c r="O3221" t="str">
        <f t="shared" si="451"/>
        <v>PASS</v>
      </c>
      <c r="P3221" t="str">
        <f t="shared" si="452"/>
        <v>PASS</v>
      </c>
      <c r="Q3221" t="str">
        <f t="shared" si="453"/>
        <v>PASS</v>
      </c>
      <c r="R3221" t="str">
        <f t="shared" si="454"/>
        <v>PASS</v>
      </c>
      <c r="S3221" t="str">
        <f t="shared" si="455"/>
        <v>PASS</v>
      </c>
      <c r="T3221">
        <f t="shared" si="456"/>
        <v>100</v>
      </c>
      <c r="U3221" t="str">
        <f t="shared" si="457"/>
        <v>Low</v>
      </c>
      <c r="V3221" t="str">
        <f t="shared" si="458"/>
        <v>Clean</v>
      </c>
    </row>
    <row r="3222" spans="1:22" x14ac:dyDescent="0.3">
      <c r="A3222" t="str">
        <f>Raw_Data!A3222</f>
        <v>6253106</v>
      </c>
      <c r="B3222">
        <f>Raw_Data!B3222</f>
        <v>45686</v>
      </c>
      <c r="C3222" t="str">
        <f>Raw_Data!C3222</f>
        <v>DICLOFENAC SOD DR 75 MG TAB</v>
      </c>
      <c r="D3222" t="str">
        <f>Raw_Data!D3222</f>
        <v>61442010360</v>
      </c>
      <c r="E3222" t="str">
        <f>Raw_Data!E3222</f>
        <v>GIBBS, JON</v>
      </c>
      <c r="F3222" t="str">
        <f>Raw_Data!F3222</f>
        <v>1700896156</v>
      </c>
      <c r="G3222" t="str">
        <f>Raw_Data!H3222</f>
        <v>0</v>
      </c>
      <c r="H3222">
        <f>IFERROR(VLOOKUP(G3222,Store_Map!$A$2:$I$100,3,FALSE),"")</f>
        <v>0</v>
      </c>
      <c r="I3222">
        <f>IFERROR(VLOOKUP(G3222,Store_Map!$A$2:$I$100,4,FALSE),"")</f>
        <v>0</v>
      </c>
      <c r="J3222">
        <f>IFERROR(VLOOKUP(G3222,Store_Map!$A$2:$I$100,5,FALSE),"")</f>
        <v>0</v>
      </c>
      <c r="K3222">
        <f>IFERROR(VLOOKUP(G3222,Store_Map!$A$2:$I$100,6,FALSE),"")</f>
        <v>0</v>
      </c>
      <c r="L3222">
        <f>IFERROR(VLOOKUP(G3222,Store_Map!$A$2:$I$100,7,FALSE),"")</f>
        <v>0</v>
      </c>
      <c r="M3222">
        <f>IFERROR(VLOOKUP(G3222,Store_Map!$A$2:$I$100,8,FALSE),"")</f>
        <v>0</v>
      </c>
      <c r="N3222">
        <f t="shared" si="450"/>
        <v>0</v>
      </c>
      <c r="O3222" t="str">
        <f t="shared" si="451"/>
        <v>PASS</v>
      </c>
      <c r="P3222" t="str">
        <f t="shared" si="452"/>
        <v>PASS</v>
      </c>
      <c r="Q3222" t="str">
        <f t="shared" si="453"/>
        <v>PASS</v>
      </c>
      <c r="R3222" t="str">
        <f t="shared" si="454"/>
        <v>PASS</v>
      </c>
      <c r="S3222" t="str">
        <f t="shared" si="455"/>
        <v>PASS</v>
      </c>
      <c r="T3222">
        <f t="shared" si="456"/>
        <v>100</v>
      </c>
      <c r="U3222" t="str">
        <f t="shared" si="457"/>
        <v>Low</v>
      </c>
      <c r="V3222" t="str">
        <f t="shared" si="458"/>
        <v>Clean</v>
      </c>
    </row>
    <row r="3223" spans="1:22" x14ac:dyDescent="0.3">
      <c r="A3223" t="str">
        <f>Raw_Data!A3223</f>
        <v>6253107</v>
      </c>
      <c r="B3223">
        <f>Raw_Data!B3223</f>
        <v>45686</v>
      </c>
      <c r="C3223" t="str">
        <f>Raw_Data!C3223</f>
        <v>TAMSULOSIN HCL 0.4 MG CAPSU</v>
      </c>
      <c r="D3223" t="str">
        <f>Raw_Data!D3223</f>
        <v>65862059801</v>
      </c>
      <c r="E3223" t="str">
        <f>Raw_Data!E3223</f>
        <v>GIBBS, JON</v>
      </c>
      <c r="F3223" t="str">
        <f>Raw_Data!F3223</f>
        <v>1700896156</v>
      </c>
      <c r="G3223" t="str">
        <f>Raw_Data!H3223</f>
        <v>0</v>
      </c>
      <c r="H3223">
        <f>IFERROR(VLOOKUP(G3223,Store_Map!$A$2:$I$100,3,FALSE),"")</f>
        <v>0</v>
      </c>
      <c r="I3223">
        <f>IFERROR(VLOOKUP(G3223,Store_Map!$A$2:$I$100,4,FALSE),"")</f>
        <v>0</v>
      </c>
      <c r="J3223">
        <f>IFERROR(VLOOKUP(G3223,Store_Map!$A$2:$I$100,5,FALSE),"")</f>
        <v>0</v>
      </c>
      <c r="K3223">
        <f>IFERROR(VLOOKUP(G3223,Store_Map!$A$2:$I$100,6,FALSE),"")</f>
        <v>0</v>
      </c>
      <c r="L3223">
        <f>IFERROR(VLOOKUP(G3223,Store_Map!$A$2:$I$100,7,FALSE),"")</f>
        <v>0</v>
      </c>
      <c r="M3223">
        <f>IFERROR(VLOOKUP(G3223,Store_Map!$A$2:$I$100,8,FALSE),"")</f>
        <v>0</v>
      </c>
      <c r="N3223">
        <f t="shared" si="450"/>
        <v>0</v>
      </c>
      <c r="O3223" t="str">
        <f t="shared" si="451"/>
        <v>PASS</v>
      </c>
      <c r="P3223" t="str">
        <f t="shared" si="452"/>
        <v>PASS</v>
      </c>
      <c r="Q3223" t="str">
        <f t="shared" si="453"/>
        <v>PASS</v>
      </c>
      <c r="R3223" t="str">
        <f t="shared" si="454"/>
        <v>PASS</v>
      </c>
      <c r="S3223" t="str">
        <f t="shared" si="455"/>
        <v>PASS</v>
      </c>
      <c r="T3223">
        <f t="shared" si="456"/>
        <v>100</v>
      </c>
      <c r="U3223" t="str">
        <f t="shared" si="457"/>
        <v>Low</v>
      </c>
      <c r="V3223" t="str">
        <f t="shared" si="458"/>
        <v>Clean</v>
      </c>
    </row>
    <row r="3224" spans="1:22" x14ac:dyDescent="0.3">
      <c r="A3224" t="str">
        <f>Raw_Data!A3224</f>
        <v>6253108</v>
      </c>
      <c r="B3224">
        <f>Raw_Data!B3224</f>
        <v>45686</v>
      </c>
      <c r="C3224" t="str">
        <f>Raw_Data!C3224</f>
        <v>IBUPROFEN 800 MG TABLET</v>
      </c>
      <c r="D3224" t="str">
        <f>Raw_Data!D3224</f>
        <v>59651036205</v>
      </c>
      <c r="E3224" t="str">
        <f>Raw_Data!E3224</f>
        <v>GIBBS, JON</v>
      </c>
      <c r="F3224" t="str">
        <f>Raw_Data!F3224</f>
        <v>1700896156</v>
      </c>
      <c r="G3224" t="str">
        <f>Raw_Data!H3224</f>
        <v>0</v>
      </c>
      <c r="H3224">
        <f>IFERROR(VLOOKUP(G3224,Store_Map!$A$2:$I$100,3,FALSE),"")</f>
        <v>0</v>
      </c>
      <c r="I3224">
        <f>IFERROR(VLOOKUP(G3224,Store_Map!$A$2:$I$100,4,FALSE),"")</f>
        <v>0</v>
      </c>
      <c r="J3224">
        <f>IFERROR(VLOOKUP(G3224,Store_Map!$A$2:$I$100,5,FALSE),"")</f>
        <v>0</v>
      </c>
      <c r="K3224">
        <f>IFERROR(VLOOKUP(G3224,Store_Map!$A$2:$I$100,6,FALSE),"")</f>
        <v>0</v>
      </c>
      <c r="L3224">
        <f>IFERROR(VLOOKUP(G3224,Store_Map!$A$2:$I$100,7,FALSE),"")</f>
        <v>0</v>
      </c>
      <c r="M3224">
        <f>IFERROR(VLOOKUP(G3224,Store_Map!$A$2:$I$100,8,FALSE),"")</f>
        <v>0</v>
      </c>
      <c r="N3224">
        <f t="shared" si="450"/>
        <v>0</v>
      </c>
      <c r="O3224" t="str">
        <f t="shared" si="451"/>
        <v>PASS</v>
      </c>
      <c r="P3224" t="str">
        <f t="shared" si="452"/>
        <v>PASS</v>
      </c>
      <c r="Q3224" t="str">
        <f t="shared" si="453"/>
        <v>PASS</v>
      </c>
      <c r="R3224" t="str">
        <f t="shared" si="454"/>
        <v>PASS</v>
      </c>
      <c r="S3224" t="str">
        <f t="shared" si="455"/>
        <v>PASS</v>
      </c>
      <c r="T3224">
        <f t="shared" si="456"/>
        <v>100</v>
      </c>
      <c r="U3224" t="str">
        <f t="shared" si="457"/>
        <v>Low</v>
      </c>
      <c r="V3224" t="str">
        <f t="shared" si="458"/>
        <v>Clean</v>
      </c>
    </row>
    <row r="3225" spans="1:22" x14ac:dyDescent="0.3">
      <c r="A3225" t="str">
        <f>Raw_Data!A3225</f>
        <v>6248232</v>
      </c>
      <c r="B3225">
        <f>Raw_Data!B3225</f>
        <v>45686</v>
      </c>
      <c r="C3225" t="str">
        <f>Raw_Data!C3225</f>
        <v>LANTUS SOLOSTAR 100 UNIT/ML</v>
      </c>
      <c r="D3225" t="str">
        <f>Raw_Data!D3225</f>
        <v>88221905</v>
      </c>
      <c r="E3225" t="str">
        <f>Raw_Data!E3225</f>
        <v>GIBBS, JON</v>
      </c>
      <c r="F3225" t="str">
        <f>Raw_Data!F3225</f>
        <v>1700896156</v>
      </c>
      <c r="G3225" t="str">
        <f>Raw_Data!H3225</f>
        <v>0</v>
      </c>
      <c r="H3225">
        <f>IFERROR(VLOOKUP(G3225,Store_Map!$A$2:$I$100,3,FALSE),"")</f>
        <v>0</v>
      </c>
      <c r="I3225">
        <f>IFERROR(VLOOKUP(G3225,Store_Map!$A$2:$I$100,4,FALSE),"")</f>
        <v>0</v>
      </c>
      <c r="J3225">
        <f>IFERROR(VLOOKUP(G3225,Store_Map!$A$2:$I$100,5,FALSE),"")</f>
        <v>0</v>
      </c>
      <c r="K3225">
        <f>IFERROR(VLOOKUP(G3225,Store_Map!$A$2:$I$100,6,FALSE),"")</f>
        <v>0</v>
      </c>
      <c r="L3225">
        <f>IFERROR(VLOOKUP(G3225,Store_Map!$A$2:$I$100,7,FALSE),"")</f>
        <v>0</v>
      </c>
      <c r="M3225">
        <f>IFERROR(VLOOKUP(G3225,Store_Map!$A$2:$I$100,8,FALSE),"")</f>
        <v>0</v>
      </c>
      <c r="N3225">
        <f t="shared" si="450"/>
        <v>0</v>
      </c>
      <c r="O3225" t="str">
        <f t="shared" si="451"/>
        <v>PASS</v>
      </c>
      <c r="P3225" t="str">
        <f t="shared" si="452"/>
        <v>REVIEW</v>
      </c>
      <c r="Q3225" t="str">
        <f t="shared" si="453"/>
        <v>PASS</v>
      </c>
      <c r="R3225" t="str">
        <f t="shared" si="454"/>
        <v>PASS</v>
      </c>
      <c r="S3225" t="str">
        <f t="shared" si="455"/>
        <v>REVIEW</v>
      </c>
      <c r="T3225">
        <f t="shared" si="456"/>
        <v>90</v>
      </c>
      <c r="U3225" t="str">
        <f t="shared" si="457"/>
        <v>Low</v>
      </c>
      <c r="V3225" t="str">
        <f t="shared" si="458"/>
        <v>Invalid NDC</v>
      </c>
    </row>
    <row r="3226" spans="1:22" x14ac:dyDescent="0.3">
      <c r="A3226" t="str">
        <f>Raw_Data!A3226</f>
        <v>6247941</v>
      </c>
      <c r="B3226">
        <f>Raw_Data!B3226</f>
        <v>45686</v>
      </c>
      <c r="C3226" t="str">
        <f>Raw_Data!C3226</f>
        <v>HYDROCORTISONE 10 MG TABLET</v>
      </c>
      <c r="D3226" t="str">
        <f>Raw_Data!D3226</f>
        <v>115169701</v>
      </c>
      <c r="E3226" t="str">
        <f>Raw_Data!E3226</f>
        <v>GIBBS, JON</v>
      </c>
      <c r="F3226" t="str">
        <f>Raw_Data!F3226</f>
        <v>1700896156</v>
      </c>
      <c r="G3226" t="str">
        <f>Raw_Data!H3226</f>
        <v>0</v>
      </c>
      <c r="H3226">
        <f>IFERROR(VLOOKUP(G3226,Store_Map!$A$2:$I$100,3,FALSE),"")</f>
        <v>0</v>
      </c>
      <c r="I3226">
        <f>IFERROR(VLOOKUP(G3226,Store_Map!$A$2:$I$100,4,FALSE),"")</f>
        <v>0</v>
      </c>
      <c r="J3226">
        <f>IFERROR(VLOOKUP(G3226,Store_Map!$A$2:$I$100,5,FALSE),"")</f>
        <v>0</v>
      </c>
      <c r="K3226">
        <f>IFERROR(VLOOKUP(G3226,Store_Map!$A$2:$I$100,6,FALSE),"")</f>
        <v>0</v>
      </c>
      <c r="L3226">
        <f>IFERROR(VLOOKUP(G3226,Store_Map!$A$2:$I$100,7,FALSE),"")</f>
        <v>0</v>
      </c>
      <c r="M3226">
        <f>IFERROR(VLOOKUP(G3226,Store_Map!$A$2:$I$100,8,FALSE),"")</f>
        <v>0</v>
      </c>
      <c r="N3226">
        <f t="shared" si="450"/>
        <v>0</v>
      </c>
      <c r="O3226" t="str">
        <f t="shared" si="451"/>
        <v>PASS</v>
      </c>
      <c r="P3226" t="str">
        <f t="shared" si="452"/>
        <v>REVIEW</v>
      </c>
      <c r="Q3226" t="str">
        <f t="shared" si="453"/>
        <v>PASS</v>
      </c>
      <c r="R3226" t="str">
        <f t="shared" si="454"/>
        <v>PASS</v>
      </c>
      <c r="S3226" t="str">
        <f t="shared" si="455"/>
        <v>REVIEW</v>
      </c>
      <c r="T3226">
        <f t="shared" si="456"/>
        <v>90</v>
      </c>
      <c r="U3226" t="str">
        <f t="shared" si="457"/>
        <v>Low</v>
      </c>
      <c r="V3226" t="str">
        <f t="shared" si="458"/>
        <v>Invalid NDC</v>
      </c>
    </row>
    <row r="3227" spans="1:22" x14ac:dyDescent="0.3">
      <c r="A3227" t="str">
        <f>Raw_Data!A3227</f>
        <v>6240918</v>
      </c>
      <c r="B3227">
        <f>Raw_Data!B3227</f>
        <v>45686</v>
      </c>
      <c r="C3227" t="str">
        <f>Raw_Data!C3227</f>
        <v>METFORMIN HCL 1,000 MG TABL</v>
      </c>
      <c r="D3227" t="str">
        <f>Raw_Data!D3227</f>
        <v>70010006599</v>
      </c>
      <c r="E3227" t="str">
        <f>Raw_Data!E3227</f>
        <v>YASIN, NURA</v>
      </c>
      <c r="F3227" t="str">
        <f>Raw_Data!F3227</f>
        <v>1265518567</v>
      </c>
      <c r="G3227" t="str">
        <f>Raw_Data!H3227</f>
        <v>0</v>
      </c>
      <c r="H3227">
        <f>IFERROR(VLOOKUP(G3227,Store_Map!$A$2:$I$100,3,FALSE),"")</f>
        <v>0</v>
      </c>
      <c r="I3227">
        <f>IFERROR(VLOOKUP(G3227,Store_Map!$A$2:$I$100,4,FALSE),"")</f>
        <v>0</v>
      </c>
      <c r="J3227">
        <f>IFERROR(VLOOKUP(G3227,Store_Map!$A$2:$I$100,5,FALSE),"")</f>
        <v>0</v>
      </c>
      <c r="K3227">
        <f>IFERROR(VLOOKUP(G3227,Store_Map!$A$2:$I$100,6,FALSE),"")</f>
        <v>0</v>
      </c>
      <c r="L3227">
        <f>IFERROR(VLOOKUP(G3227,Store_Map!$A$2:$I$100,7,FALSE),"")</f>
        <v>0</v>
      </c>
      <c r="M3227">
        <f>IFERROR(VLOOKUP(G3227,Store_Map!$A$2:$I$100,8,FALSE),"")</f>
        <v>0</v>
      </c>
      <c r="N3227">
        <f t="shared" si="450"/>
        <v>0</v>
      </c>
      <c r="O3227" t="str">
        <f t="shared" si="451"/>
        <v>PASS</v>
      </c>
      <c r="P3227" t="str">
        <f t="shared" si="452"/>
        <v>PASS</v>
      </c>
      <c r="Q3227" t="str">
        <f t="shared" si="453"/>
        <v>PASS</v>
      </c>
      <c r="R3227" t="str">
        <f t="shared" si="454"/>
        <v>PASS</v>
      </c>
      <c r="S3227" t="str">
        <f t="shared" si="455"/>
        <v>PASS</v>
      </c>
      <c r="T3227">
        <f t="shared" si="456"/>
        <v>100</v>
      </c>
      <c r="U3227" t="str">
        <f t="shared" si="457"/>
        <v>Low</v>
      </c>
      <c r="V3227" t="str">
        <f t="shared" si="458"/>
        <v>Clean</v>
      </c>
    </row>
    <row r="3228" spans="1:22" x14ac:dyDescent="0.3">
      <c r="A3228" t="str">
        <f>Raw_Data!A3228</f>
        <v>6253109</v>
      </c>
      <c r="B3228">
        <f>Raw_Data!B3228</f>
        <v>45686</v>
      </c>
      <c r="C3228" t="str">
        <f>Raw_Data!C3228</f>
        <v>LOSARTAN-HCTZ 100-25 MG TAB</v>
      </c>
      <c r="D3228" t="str">
        <f>Raw_Data!D3228</f>
        <v>65862047099</v>
      </c>
      <c r="E3228" t="str">
        <f>Raw_Data!E3228</f>
        <v>BYNE, EDMUND</v>
      </c>
      <c r="F3228" t="str">
        <f>Raw_Data!F3228</f>
        <v>1033186648</v>
      </c>
      <c r="G3228" t="str">
        <f>Raw_Data!H3228</f>
        <v>0</v>
      </c>
      <c r="H3228">
        <f>IFERROR(VLOOKUP(G3228,Store_Map!$A$2:$I$100,3,FALSE),"")</f>
        <v>0</v>
      </c>
      <c r="I3228">
        <f>IFERROR(VLOOKUP(G3228,Store_Map!$A$2:$I$100,4,FALSE),"")</f>
        <v>0</v>
      </c>
      <c r="J3228">
        <f>IFERROR(VLOOKUP(G3228,Store_Map!$A$2:$I$100,5,FALSE),"")</f>
        <v>0</v>
      </c>
      <c r="K3228">
        <f>IFERROR(VLOOKUP(G3228,Store_Map!$A$2:$I$100,6,FALSE),"")</f>
        <v>0</v>
      </c>
      <c r="L3228">
        <f>IFERROR(VLOOKUP(G3228,Store_Map!$A$2:$I$100,7,FALSE),"")</f>
        <v>0</v>
      </c>
      <c r="M3228">
        <f>IFERROR(VLOOKUP(G3228,Store_Map!$A$2:$I$100,8,FALSE),"")</f>
        <v>0</v>
      </c>
      <c r="N3228">
        <f t="shared" si="450"/>
        <v>0</v>
      </c>
      <c r="O3228" t="str">
        <f t="shared" si="451"/>
        <v>PASS</v>
      </c>
      <c r="P3228" t="str">
        <f t="shared" si="452"/>
        <v>PASS</v>
      </c>
      <c r="Q3228" t="str">
        <f t="shared" si="453"/>
        <v>PASS</v>
      </c>
      <c r="R3228" t="str">
        <f t="shared" si="454"/>
        <v>PASS</v>
      </c>
      <c r="S3228" t="str">
        <f t="shared" si="455"/>
        <v>PASS</v>
      </c>
      <c r="T3228">
        <f t="shared" si="456"/>
        <v>100</v>
      </c>
      <c r="U3228" t="str">
        <f t="shared" si="457"/>
        <v>Low</v>
      </c>
      <c r="V3228" t="str">
        <f t="shared" si="458"/>
        <v>Clean</v>
      </c>
    </row>
    <row r="3229" spans="1:22" x14ac:dyDescent="0.3">
      <c r="A3229" t="str">
        <f>Raw_Data!A3229</f>
        <v>6253112</v>
      </c>
      <c r="B3229">
        <f>Raw_Data!B3229</f>
        <v>45686</v>
      </c>
      <c r="C3229" t="str">
        <f>Raw_Data!C3229</f>
        <v>CIPROFLOXACIN HCL 250 MG TA</v>
      </c>
      <c r="D3229" t="str">
        <f>Raw_Data!D3229</f>
        <v>65862007601</v>
      </c>
      <c r="E3229" t="str">
        <f>Raw_Data!E3229</f>
        <v>YASIN, NURA</v>
      </c>
      <c r="F3229" t="str">
        <f>Raw_Data!F3229</f>
        <v>1265518567</v>
      </c>
      <c r="G3229" t="str">
        <f>Raw_Data!H3229</f>
        <v>0</v>
      </c>
      <c r="H3229">
        <f>IFERROR(VLOOKUP(G3229,Store_Map!$A$2:$I$100,3,FALSE),"")</f>
        <v>0</v>
      </c>
      <c r="I3229">
        <f>IFERROR(VLOOKUP(G3229,Store_Map!$A$2:$I$100,4,FALSE),"")</f>
        <v>0</v>
      </c>
      <c r="J3229">
        <f>IFERROR(VLOOKUP(G3229,Store_Map!$A$2:$I$100,5,FALSE),"")</f>
        <v>0</v>
      </c>
      <c r="K3229">
        <f>IFERROR(VLOOKUP(G3229,Store_Map!$A$2:$I$100,6,FALSE),"")</f>
        <v>0</v>
      </c>
      <c r="L3229">
        <f>IFERROR(VLOOKUP(G3229,Store_Map!$A$2:$I$100,7,FALSE),"")</f>
        <v>0</v>
      </c>
      <c r="M3229">
        <f>IFERROR(VLOOKUP(G3229,Store_Map!$A$2:$I$100,8,FALSE),"")</f>
        <v>0</v>
      </c>
      <c r="N3229">
        <f t="shared" si="450"/>
        <v>0</v>
      </c>
      <c r="O3229" t="str">
        <f t="shared" si="451"/>
        <v>PASS</v>
      </c>
      <c r="P3229" t="str">
        <f t="shared" si="452"/>
        <v>PASS</v>
      </c>
      <c r="Q3229" t="str">
        <f t="shared" si="453"/>
        <v>PASS</v>
      </c>
      <c r="R3229" t="str">
        <f t="shared" si="454"/>
        <v>PASS</v>
      </c>
      <c r="S3229" t="str">
        <f t="shared" si="455"/>
        <v>PASS</v>
      </c>
      <c r="T3229">
        <f t="shared" si="456"/>
        <v>100</v>
      </c>
      <c r="U3229" t="str">
        <f t="shared" si="457"/>
        <v>Low</v>
      </c>
      <c r="V3229" t="str">
        <f t="shared" si="458"/>
        <v>Clean</v>
      </c>
    </row>
    <row r="3230" spans="1:22" x14ac:dyDescent="0.3">
      <c r="A3230" t="str">
        <f>Raw_Data!A3230</f>
        <v>6253114</v>
      </c>
      <c r="B3230">
        <f>Raw_Data!B3230</f>
        <v>45686</v>
      </c>
      <c r="C3230" t="str">
        <f>Raw_Data!C3230</f>
        <v>METFORMIN HCL 500 MG TABLET</v>
      </c>
      <c r="D3230" t="str">
        <f>Raw_Data!D3230</f>
        <v>68382075805</v>
      </c>
      <c r="E3230" t="str">
        <f>Raw_Data!E3230</f>
        <v>YASIN, NURA</v>
      </c>
      <c r="F3230" t="str">
        <f>Raw_Data!F3230</f>
        <v>1265518567</v>
      </c>
      <c r="G3230" t="str">
        <f>Raw_Data!H3230</f>
        <v>0</v>
      </c>
      <c r="H3230">
        <f>IFERROR(VLOOKUP(G3230,Store_Map!$A$2:$I$100,3,FALSE),"")</f>
        <v>0</v>
      </c>
      <c r="I3230">
        <f>IFERROR(VLOOKUP(G3230,Store_Map!$A$2:$I$100,4,FALSE),"")</f>
        <v>0</v>
      </c>
      <c r="J3230">
        <f>IFERROR(VLOOKUP(G3230,Store_Map!$A$2:$I$100,5,FALSE),"")</f>
        <v>0</v>
      </c>
      <c r="K3230">
        <f>IFERROR(VLOOKUP(G3230,Store_Map!$A$2:$I$100,6,FALSE),"")</f>
        <v>0</v>
      </c>
      <c r="L3230">
        <f>IFERROR(VLOOKUP(G3230,Store_Map!$A$2:$I$100,7,FALSE),"")</f>
        <v>0</v>
      </c>
      <c r="M3230">
        <f>IFERROR(VLOOKUP(G3230,Store_Map!$A$2:$I$100,8,FALSE),"")</f>
        <v>0</v>
      </c>
      <c r="N3230">
        <f t="shared" si="450"/>
        <v>0</v>
      </c>
      <c r="O3230" t="str">
        <f t="shared" si="451"/>
        <v>PASS</v>
      </c>
      <c r="P3230" t="str">
        <f t="shared" si="452"/>
        <v>PASS</v>
      </c>
      <c r="Q3230" t="str">
        <f t="shared" si="453"/>
        <v>PASS</v>
      </c>
      <c r="R3230" t="str">
        <f t="shared" si="454"/>
        <v>PASS</v>
      </c>
      <c r="S3230" t="str">
        <f t="shared" si="455"/>
        <v>PASS</v>
      </c>
      <c r="T3230">
        <f t="shared" si="456"/>
        <v>100</v>
      </c>
      <c r="U3230" t="str">
        <f t="shared" si="457"/>
        <v>Low</v>
      </c>
      <c r="V3230" t="str">
        <f t="shared" si="458"/>
        <v>Clean</v>
      </c>
    </row>
    <row r="3231" spans="1:22" x14ac:dyDescent="0.3">
      <c r="A3231" t="str">
        <f>Raw_Data!A3231</f>
        <v>6253115</v>
      </c>
      <c r="B3231">
        <f>Raw_Data!B3231</f>
        <v>45686</v>
      </c>
      <c r="C3231" t="str">
        <f>Raw_Data!C3231</f>
        <v>TRUE METRIX GLUCOSE TEST ST</v>
      </c>
      <c r="D3231" t="str">
        <f>Raw_Data!D3231</f>
        <v>56151146004</v>
      </c>
      <c r="E3231" t="str">
        <f>Raw_Data!E3231</f>
        <v>YASIN, NURA</v>
      </c>
      <c r="F3231" t="str">
        <f>Raw_Data!F3231</f>
        <v>1265518567</v>
      </c>
      <c r="G3231" t="str">
        <f>Raw_Data!H3231</f>
        <v>0</v>
      </c>
      <c r="H3231">
        <f>IFERROR(VLOOKUP(G3231,Store_Map!$A$2:$I$100,3,FALSE),"")</f>
        <v>0</v>
      </c>
      <c r="I3231">
        <f>IFERROR(VLOOKUP(G3231,Store_Map!$A$2:$I$100,4,FALSE),"")</f>
        <v>0</v>
      </c>
      <c r="J3231">
        <f>IFERROR(VLOOKUP(G3231,Store_Map!$A$2:$I$100,5,FALSE),"")</f>
        <v>0</v>
      </c>
      <c r="K3231">
        <f>IFERROR(VLOOKUP(G3231,Store_Map!$A$2:$I$100,6,FALSE),"")</f>
        <v>0</v>
      </c>
      <c r="L3231">
        <f>IFERROR(VLOOKUP(G3231,Store_Map!$A$2:$I$100,7,FALSE),"")</f>
        <v>0</v>
      </c>
      <c r="M3231">
        <f>IFERROR(VLOOKUP(G3231,Store_Map!$A$2:$I$100,8,FALSE),"")</f>
        <v>0</v>
      </c>
      <c r="N3231">
        <f t="shared" si="450"/>
        <v>0</v>
      </c>
      <c r="O3231" t="str">
        <f t="shared" si="451"/>
        <v>PASS</v>
      </c>
      <c r="P3231" t="str">
        <f t="shared" si="452"/>
        <v>PASS</v>
      </c>
      <c r="Q3231" t="str">
        <f t="shared" si="453"/>
        <v>PASS</v>
      </c>
      <c r="R3231" t="str">
        <f t="shared" si="454"/>
        <v>PASS</v>
      </c>
      <c r="S3231" t="str">
        <f t="shared" si="455"/>
        <v>PASS</v>
      </c>
      <c r="T3231">
        <f t="shared" si="456"/>
        <v>100</v>
      </c>
      <c r="U3231" t="str">
        <f t="shared" si="457"/>
        <v>Low</v>
      </c>
      <c r="V3231" t="str">
        <f t="shared" si="458"/>
        <v>Clean</v>
      </c>
    </row>
    <row r="3232" spans="1:22" x14ac:dyDescent="0.3">
      <c r="A3232" t="str">
        <f>Raw_Data!A3232</f>
        <v>6253116</v>
      </c>
      <c r="B3232">
        <f>Raw_Data!B3232</f>
        <v>45686</v>
      </c>
      <c r="C3232" t="str">
        <f>Raw_Data!C3232</f>
        <v>TRUEPLUS ULTRA THIN 30G LAN</v>
      </c>
      <c r="D3232" t="str">
        <f>Raw_Data!D3232</f>
        <v>56151014401</v>
      </c>
      <c r="E3232" t="str">
        <f>Raw_Data!E3232</f>
        <v>YASIN, NURA</v>
      </c>
      <c r="F3232" t="str">
        <f>Raw_Data!F3232</f>
        <v>1265518567</v>
      </c>
      <c r="G3232" t="str">
        <f>Raw_Data!H3232</f>
        <v>0</v>
      </c>
      <c r="H3232">
        <f>IFERROR(VLOOKUP(G3232,Store_Map!$A$2:$I$100,3,FALSE),"")</f>
        <v>0</v>
      </c>
      <c r="I3232">
        <f>IFERROR(VLOOKUP(G3232,Store_Map!$A$2:$I$100,4,FALSE),"")</f>
        <v>0</v>
      </c>
      <c r="J3232">
        <f>IFERROR(VLOOKUP(G3232,Store_Map!$A$2:$I$100,5,FALSE),"")</f>
        <v>0</v>
      </c>
      <c r="K3232">
        <f>IFERROR(VLOOKUP(G3232,Store_Map!$A$2:$I$100,6,FALSE),"")</f>
        <v>0</v>
      </c>
      <c r="L3232">
        <f>IFERROR(VLOOKUP(G3232,Store_Map!$A$2:$I$100,7,FALSE),"")</f>
        <v>0</v>
      </c>
      <c r="M3232">
        <f>IFERROR(VLOOKUP(G3232,Store_Map!$A$2:$I$100,8,FALSE),"")</f>
        <v>0</v>
      </c>
      <c r="N3232">
        <f t="shared" si="450"/>
        <v>0</v>
      </c>
      <c r="O3232" t="str">
        <f t="shared" si="451"/>
        <v>PASS</v>
      </c>
      <c r="P3232" t="str">
        <f t="shared" si="452"/>
        <v>PASS</v>
      </c>
      <c r="Q3232" t="str">
        <f t="shared" si="453"/>
        <v>PASS</v>
      </c>
      <c r="R3232" t="str">
        <f t="shared" si="454"/>
        <v>PASS</v>
      </c>
      <c r="S3232" t="str">
        <f t="shared" si="455"/>
        <v>PASS</v>
      </c>
      <c r="T3232">
        <f t="shared" si="456"/>
        <v>100</v>
      </c>
      <c r="U3232" t="str">
        <f t="shared" si="457"/>
        <v>Low</v>
      </c>
      <c r="V3232" t="str">
        <f t="shared" si="458"/>
        <v>Clean</v>
      </c>
    </row>
    <row r="3233" spans="1:22" x14ac:dyDescent="0.3">
      <c r="A3233" t="str">
        <f>Raw_Data!A3233</f>
        <v>6253118</v>
      </c>
      <c r="B3233">
        <f>Raw_Data!B3233</f>
        <v>45686</v>
      </c>
      <c r="C3233" t="str">
        <f>Raw_Data!C3233</f>
        <v>TRUE METRIX BLOOD GLUCOSE M</v>
      </c>
      <c r="D3233" t="str">
        <f>Raw_Data!D3233</f>
        <v>56151147002</v>
      </c>
      <c r="E3233" t="str">
        <f>Raw_Data!E3233</f>
        <v>YASIN, NURA</v>
      </c>
      <c r="F3233" t="str">
        <f>Raw_Data!F3233</f>
        <v>1265518567</v>
      </c>
      <c r="G3233" t="str">
        <f>Raw_Data!H3233</f>
        <v>0</v>
      </c>
      <c r="H3233">
        <f>IFERROR(VLOOKUP(G3233,Store_Map!$A$2:$I$100,3,FALSE),"")</f>
        <v>0</v>
      </c>
      <c r="I3233">
        <f>IFERROR(VLOOKUP(G3233,Store_Map!$A$2:$I$100,4,FALSE),"")</f>
        <v>0</v>
      </c>
      <c r="J3233">
        <f>IFERROR(VLOOKUP(G3233,Store_Map!$A$2:$I$100,5,FALSE),"")</f>
        <v>0</v>
      </c>
      <c r="K3233">
        <f>IFERROR(VLOOKUP(G3233,Store_Map!$A$2:$I$100,6,FALSE),"")</f>
        <v>0</v>
      </c>
      <c r="L3233">
        <f>IFERROR(VLOOKUP(G3233,Store_Map!$A$2:$I$100,7,FALSE),"")</f>
        <v>0</v>
      </c>
      <c r="M3233">
        <f>IFERROR(VLOOKUP(G3233,Store_Map!$A$2:$I$100,8,FALSE),"")</f>
        <v>0</v>
      </c>
      <c r="N3233">
        <f t="shared" si="450"/>
        <v>0</v>
      </c>
      <c r="O3233" t="str">
        <f t="shared" si="451"/>
        <v>PASS</v>
      </c>
      <c r="P3233" t="str">
        <f t="shared" si="452"/>
        <v>PASS</v>
      </c>
      <c r="Q3233" t="str">
        <f t="shared" si="453"/>
        <v>PASS</v>
      </c>
      <c r="R3233" t="str">
        <f t="shared" si="454"/>
        <v>PASS</v>
      </c>
      <c r="S3233" t="str">
        <f t="shared" si="455"/>
        <v>PASS</v>
      </c>
      <c r="T3233">
        <f t="shared" si="456"/>
        <v>100</v>
      </c>
      <c r="U3233" t="str">
        <f t="shared" si="457"/>
        <v>Low</v>
      </c>
      <c r="V3233" t="str">
        <f t="shared" si="458"/>
        <v>Clean</v>
      </c>
    </row>
    <row r="3234" spans="1:22" x14ac:dyDescent="0.3">
      <c r="A3234" t="str">
        <f>Raw_Data!A3234</f>
        <v>6228499</v>
      </c>
      <c r="B3234">
        <f>Raw_Data!B3234</f>
        <v>45686</v>
      </c>
      <c r="C3234" t="str">
        <f>Raw_Data!C3234</f>
        <v>OZEMPIC 1 MG/DOSE (4 MG/3 M</v>
      </c>
      <c r="D3234" t="str">
        <f>Raw_Data!D3234</f>
        <v>169413013</v>
      </c>
      <c r="E3234" t="str">
        <f>Raw_Data!E3234</f>
        <v>PEDERSEN, JENNIFER</v>
      </c>
      <c r="F3234" t="str">
        <f>Raw_Data!F3234</f>
        <v>1073606661</v>
      </c>
      <c r="G3234" t="str">
        <f>Raw_Data!H3234</f>
        <v>0</v>
      </c>
      <c r="H3234">
        <f>IFERROR(VLOOKUP(G3234,Store_Map!$A$2:$I$100,3,FALSE),"")</f>
        <v>0</v>
      </c>
      <c r="I3234">
        <f>IFERROR(VLOOKUP(G3234,Store_Map!$A$2:$I$100,4,FALSE),"")</f>
        <v>0</v>
      </c>
      <c r="J3234">
        <f>IFERROR(VLOOKUP(G3234,Store_Map!$A$2:$I$100,5,FALSE),"")</f>
        <v>0</v>
      </c>
      <c r="K3234">
        <f>IFERROR(VLOOKUP(G3234,Store_Map!$A$2:$I$100,6,FALSE),"")</f>
        <v>0</v>
      </c>
      <c r="L3234">
        <f>IFERROR(VLOOKUP(G3234,Store_Map!$A$2:$I$100,7,FALSE),"")</f>
        <v>0</v>
      </c>
      <c r="M3234">
        <f>IFERROR(VLOOKUP(G3234,Store_Map!$A$2:$I$100,8,FALSE),"")</f>
        <v>0</v>
      </c>
      <c r="N3234">
        <f t="shared" si="450"/>
        <v>0</v>
      </c>
      <c r="O3234" t="str">
        <f t="shared" si="451"/>
        <v>PASS</v>
      </c>
      <c r="P3234" t="str">
        <f t="shared" si="452"/>
        <v>REVIEW</v>
      </c>
      <c r="Q3234" t="str">
        <f t="shared" si="453"/>
        <v>PASS</v>
      </c>
      <c r="R3234" t="str">
        <f t="shared" si="454"/>
        <v>PASS</v>
      </c>
      <c r="S3234" t="str">
        <f t="shared" si="455"/>
        <v>REVIEW</v>
      </c>
      <c r="T3234">
        <f t="shared" si="456"/>
        <v>90</v>
      </c>
      <c r="U3234" t="str">
        <f t="shared" si="457"/>
        <v>Low</v>
      </c>
      <c r="V3234" t="str">
        <f t="shared" si="458"/>
        <v>Invalid NDC</v>
      </c>
    </row>
    <row r="3235" spans="1:22" x14ac:dyDescent="0.3">
      <c r="A3235" t="str">
        <f>Raw_Data!A3235</f>
        <v>6253119</v>
      </c>
      <c r="B3235">
        <f>Raw_Data!B3235</f>
        <v>45686</v>
      </c>
      <c r="C3235" t="str">
        <f>Raw_Data!C3235</f>
        <v>METOPROLOL SUCC ER 50 MG TA</v>
      </c>
      <c r="D3235" t="str">
        <f>Raw_Data!D3235</f>
        <v>55111046701</v>
      </c>
      <c r="E3235" t="str">
        <f>Raw_Data!E3235</f>
        <v>YASIN, NURA</v>
      </c>
      <c r="F3235" t="str">
        <f>Raw_Data!F3235</f>
        <v>1265518567</v>
      </c>
      <c r="G3235" t="str">
        <f>Raw_Data!H3235</f>
        <v>0</v>
      </c>
      <c r="H3235">
        <f>IFERROR(VLOOKUP(G3235,Store_Map!$A$2:$I$100,3,FALSE),"")</f>
        <v>0</v>
      </c>
      <c r="I3235">
        <f>IFERROR(VLOOKUP(G3235,Store_Map!$A$2:$I$100,4,FALSE),"")</f>
        <v>0</v>
      </c>
      <c r="J3235">
        <f>IFERROR(VLOOKUP(G3235,Store_Map!$A$2:$I$100,5,FALSE),"")</f>
        <v>0</v>
      </c>
      <c r="K3235">
        <f>IFERROR(VLOOKUP(G3235,Store_Map!$A$2:$I$100,6,FALSE),"")</f>
        <v>0</v>
      </c>
      <c r="L3235">
        <f>IFERROR(VLOOKUP(G3235,Store_Map!$A$2:$I$100,7,FALSE),"")</f>
        <v>0</v>
      </c>
      <c r="M3235">
        <f>IFERROR(VLOOKUP(G3235,Store_Map!$A$2:$I$100,8,FALSE),"")</f>
        <v>0</v>
      </c>
      <c r="N3235">
        <f t="shared" si="450"/>
        <v>0</v>
      </c>
      <c r="O3235" t="str">
        <f t="shared" si="451"/>
        <v>PASS</v>
      </c>
      <c r="P3235" t="str">
        <f t="shared" si="452"/>
        <v>PASS</v>
      </c>
      <c r="Q3235" t="str">
        <f t="shared" si="453"/>
        <v>PASS</v>
      </c>
      <c r="R3235" t="str">
        <f t="shared" si="454"/>
        <v>PASS</v>
      </c>
      <c r="S3235" t="str">
        <f t="shared" si="455"/>
        <v>PASS</v>
      </c>
      <c r="T3235">
        <f t="shared" si="456"/>
        <v>100</v>
      </c>
      <c r="U3235" t="str">
        <f t="shared" si="457"/>
        <v>Low</v>
      </c>
      <c r="V3235" t="str">
        <f t="shared" si="458"/>
        <v>Clean</v>
      </c>
    </row>
    <row r="3236" spans="1:22" x14ac:dyDescent="0.3">
      <c r="A3236" t="str">
        <f>Raw_Data!A3236</f>
        <v>6253120</v>
      </c>
      <c r="B3236">
        <f>Raw_Data!B3236</f>
        <v>45686</v>
      </c>
      <c r="C3236" t="str">
        <f>Raw_Data!C3236</f>
        <v>ATORVASTATIN 20 MG TABLET</v>
      </c>
      <c r="D3236" t="str">
        <f>Raw_Data!D3236</f>
        <v>60505257908</v>
      </c>
      <c r="E3236" t="str">
        <f>Raw_Data!E3236</f>
        <v>YASIN, NURA</v>
      </c>
      <c r="F3236" t="str">
        <f>Raw_Data!F3236</f>
        <v>1265518567</v>
      </c>
      <c r="G3236" t="str">
        <f>Raw_Data!H3236</f>
        <v>0</v>
      </c>
      <c r="H3236">
        <f>IFERROR(VLOOKUP(G3236,Store_Map!$A$2:$I$100,3,FALSE),"")</f>
        <v>0</v>
      </c>
      <c r="I3236">
        <f>IFERROR(VLOOKUP(G3236,Store_Map!$A$2:$I$100,4,FALSE),"")</f>
        <v>0</v>
      </c>
      <c r="J3236">
        <f>IFERROR(VLOOKUP(G3236,Store_Map!$A$2:$I$100,5,FALSE),"")</f>
        <v>0</v>
      </c>
      <c r="K3236">
        <f>IFERROR(VLOOKUP(G3236,Store_Map!$A$2:$I$100,6,FALSE),"")</f>
        <v>0</v>
      </c>
      <c r="L3236">
        <f>IFERROR(VLOOKUP(G3236,Store_Map!$A$2:$I$100,7,FALSE),"")</f>
        <v>0</v>
      </c>
      <c r="M3236">
        <f>IFERROR(VLOOKUP(G3236,Store_Map!$A$2:$I$100,8,FALSE),"")</f>
        <v>0</v>
      </c>
      <c r="N3236">
        <f t="shared" si="450"/>
        <v>0</v>
      </c>
      <c r="O3236" t="str">
        <f t="shared" si="451"/>
        <v>PASS</v>
      </c>
      <c r="P3236" t="str">
        <f t="shared" si="452"/>
        <v>PASS</v>
      </c>
      <c r="Q3236" t="str">
        <f t="shared" si="453"/>
        <v>PASS</v>
      </c>
      <c r="R3236" t="str">
        <f t="shared" si="454"/>
        <v>PASS</v>
      </c>
      <c r="S3236" t="str">
        <f t="shared" si="455"/>
        <v>PASS</v>
      </c>
      <c r="T3236">
        <f t="shared" si="456"/>
        <v>100</v>
      </c>
      <c r="U3236" t="str">
        <f t="shared" si="457"/>
        <v>Low</v>
      </c>
      <c r="V3236" t="str">
        <f t="shared" si="458"/>
        <v>Clean</v>
      </c>
    </row>
    <row r="3237" spans="1:22" x14ac:dyDescent="0.3">
      <c r="A3237" t="str">
        <f>Raw_Data!A3237</f>
        <v>6253121</v>
      </c>
      <c r="B3237">
        <f>Raw_Data!B3237</f>
        <v>45686</v>
      </c>
      <c r="C3237" t="str">
        <f>Raw_Data!C3237</f>
        <v>LOSARTAN-HCTZ 100-25 MG TAB</v>
      </c>
      <c r="D3237" t="str">
        <f>Raw_Data!D3237</f>
        <v>65862047099</v>
      </c>
      <c r="E3237" t="str">
        <f>Raw_Data!E3237</f>
        <v>YASIN, NURA</v>
      </c>
      <c r="F3237" t="str">
        <f>Raw_Data!F3237</f>
        <v>1265518567</v>
      </c>
      <c r="G3237" t="str">
        <f>Raw_Data!H3237</f>
        <v>0</v>
      </c>
      <c r="H3237">
        <f>IFERROR(VLOOKUP(G3237,Store_Map!$A$2:$I$100,3,FALSE),"")</f>
        <v>0</v>
      </c>
      <c r="I3237">
        <f>IFERROR(VLOOKUP(G3237,Store_Map!$A$2:$I$100,4,FALSE),"")</f>
        <v>0</v>
      </c>
      <c r="J3237">
        <f>IFERROR(VLOOKUP(G3237,Store_Map!$A$2:$I$100,5,FALSE),"")</f>
        <v>0</v>
      </c>
      <c r="K3237">
        <f>IFERROR(VLOOKUP(G3237,Store_Map!$A$2:$I$100,6,FALSE),"")</f>
        <v>0</v>
      </c>
      <c r="L3237">
        <f>IFERROR(VLOOKUP(G3237,Store_Map!$A$2:$I$100,7,FALSE),"")</f>
        <v>0</v>
      </c>
      <c r="M3237">
        <f>IFERROR(VLOOKUP(G3237,Store_Map!$A$2:$I$100,8,FALSE),"")</f>
        <v>0</v>
      </c>
      <c r="N3237">
        <f t="shared" si="450"/>
        <v>0</v>
      </c>
      <c r="O3237" t="str">
        <f t="shared" si="451"/>
        <v>PASS</v>
      </c>
      <c r="P3237" t="str">
        <f t="shared" si="452"/>
        <v>PASS</v>
      </c>
      <c r="Q3237" t="str">
        <f t="shared" si="453"/>
        <v>PASS</v>
      </c>
      <c r="R3237" t="str">
        <f t="shared" si="454"/>
        <v>PASS</v>
      </c>
      <c r="S3237" t="str">
        <f t="shared" si="455"/>
        <v>PASS</v>
      </c>
      <c r="T3237">
        <f t="shared" si="456"/>
        <v>100</v>
      </c>
      <c r="U3237" t="str">
        <f t="shared" si="457"/>
        <v>Low</v>
      </c>
      <c r="V3237" t="str">
        <f t="shared" si="458"/>
        <v>Clean</v>
      </c>
    </row>
    <row r="3238" spans="1:22" x14ac:dyDescent="0.3">
      <c r="A3238" t="str">
        <f>Raw_Data!A3238</f>
        <v>6233373</v>
      </c>
      <c r="B3238">
        <f>Raw_Data!B3238</f>
        <v>45686</v>
      </c>
      <c r="C3238" t="str">
        <f>Raw_Data!C3238</f>
        <v>JARDIANCE 10 MG TABLET</v>
      </c>
      <c r="D3238" t="str">
        <f>Raw_Data!D3238</f>
        <v>597015290</v>
      </c>
      <c r="E3238" t="str">
        <f>Raw_Data!E3238</f>
        <v>BYNE, EDMUND</v>
      </c>
      <c r="F3238" t="str">
        <f>Raw_Data!F3238</f>
        <v>1033186648</v>
      </c>
      <c r="G3238" t="str">
        <f>Raw_Data!H3238</f>
        <v>0</v>
      </c>
      <c r="H3238">
        <f>IFERROR(VLOOKUP(G3238,Store_Map!$A$2:$I$100,3,FALSE),"")</f>
        <v>0</v>
      </c>
      <c r="I3238">
        <f>IFERROR(VLOOKUP(G3238,Store_Map!$A$2:$I$100,4,FALSE),"")</f>
        <v>0</v>
      </c>
      <c r="J3238">
        <f>IFERROR(VLOOKUP(G3238,Store_Map!$A$2:$I$100,5,FALSE),"")</f>
        <v>0</v>
      </c>
      <c r="K3238">
        <f>IFERROR(VLOOKUP(G3238,Store_Map!$A$2:$I$100,6,FALSE),"")</f>
        <v>0</v>
      </c>
      <c r="L3238">
        <f>IFERROR(VLOOKUP(G3238,Store_Map!$A$2:$I$100,7,FALSE),"")</f>
        <v>0</v>
      </c>
      <c r="M3238">
        <f>IFERROR(VLOOKUP(G3238,Store_Map!$A$2:$I$100,8,FALSE),"")</f>
        <v>0</v>
      </c>
      <c r="N3238">
        <f t="shared" si="450"/>
        <v>0</v>
      </c>
      <c r="O3238" t="str">
        <f t="shared" si="451"/>
        <v>PASS</v>
      </c>
      <c r="P3238" t="str">
        <f t="shared" si="452"/>
        <v>REVIEW</v>
      </c>
      <c r="Q3238" t="str">
        <f t="shared" si="453"/>
        <v>PASS</v>
      </c>
      <c r="R3238" t="str">
        <f t="shared" si="454"/>
        <v>PASS</v>
      </c>
      <c r="S3238" t="str">
        <f t="shared" si="455"/>
        <v>REVIEW</v>
      </c>
      <c r="T3238">
        <f t="shared" si="456"/>
        <v>90</v>
      </c>
      <c r="U3238" t="str">
        <f t="shared" si="457"/>
        <v>Low</v>
      </c>
      <c r="V3238" t="str">
        <f t="shared" si="458"/>
        <v>Invalid NDC</v>
      </c>
    </row>
    <row r="3239" spans="1:22" x14ac:dyDescent="0.3">
      <c r="A3239" t="str">
        <f>Raw_Data!A3239</f>
        <v>6243760</v>
      </c>
      <c r="B3239">
        <f>Raw_Data!B3239</f>
        <v>45686</v>
      </c>
      <c r="C3239" t="str">
        <f>Raw_Data!C3239</f>
        <v>NOVOLIN 70-30 FLEXPEN</v>
      </c>
      <c r="D3239" t="str">
        <f>Raw_Data!D3239</f>
        <v>169300715</v>
      </c>
      <c r="E3239" t="str">
        <f>Raw_Data!E3239</f>
        <v>MACHADO, MARIA</v>
      </c>
      <c r="F3239" t="str">
        <f>Raw_Data!F3239</f>
        <v>1619100302</v>
      </c>
      <c r="G3239" t="str">
        <f>Raw_Data!H3239</f>
        <v>0</v>
      </c>
      <c r="H3239">
        <f>IFERROR(VLOOKUP(G3239,Store_Map!$A$2:$I$100,3,FALSE),"")</f>
        <v>0</v>
      </c>
      <c r="I3239">
        <f>IFERROR(VLOOKUP(G3239,Store_Map!$A$2:$I$100,4,FALSE),"")</f>
        <v>0</v>
      </c>
      <c r="J3239">
        <f>IFERROR(VLOOKUP(G3239,Store_Map!$A$2:$I$100,5,FALSE),"")</f>
        <v>0</v>
      </c>
      <c r="K3239">
        <f>IFERROR(VLOOKUP(G3239,Store_Map!$A$2:$I$100,6,FALSE),"")</f>
        <v>0</v>
      </c>
      <c r="L3239">
        <f>IFERROR(VLOOKUP(G3239,Store_Map!$A$2:$I$100,7,FALSE),"")</f>
        <v>0</v>
      </c>
      <c r="M3239">
        <f>IFERROR(VLOOKUP(G3239,Store_Map!$A$2:$I$100,8,FALSE),"")</f>
        <v>0</v>
      </c>
      <c r="N3239">
        <f t="shared" si="450"/>
        <v>0</v>
      </c>
      <c r="O3239" t="str">
        <f t="shared" si="451"/>
        <v>PASS</v>
      </c>
      <c r="P3239" t="str">
        <f t="shared" si="452"/>
        <v>REVIEW</v>
      </c>
      <c r="Q3239" t="str">
        <f t="shared" si="453"/>
        <v>PASS</v>
      </c>
      <c r="R3239" t="str">
        <f t="shared" si="454"/>
        <v>PASS</v>
      </c>
      <c r="S3239" t="str">
        <f t="shared" si="455"/>
        <v>REVIEW</v>
      </c>
      <c r="T3239">
        <f t="shared" si="456"/>
        <v>90</v>
      </c>
      <c r="U3239" t="str">
        <f t="shared" si="457"/>
        <v>Low</v>
      </c>
      <c r="V3239" t="str">
        <f t="shared" si="458"/>
        <v>Invalid NDC</v>
      </c>
    </row>
    <row r="3240" spans="1:22" x14ac:dyDescent="0.3">
      <c r="A3240" t="str">
        <f>Raw_Data!A3240</f>
        <v>6253122</v>
      </c>
      <c r="B3240">
        <f>Raw_Data!B3240</f>
        <v>45686</v>
      </c>
      <c r="C3240" t="str">
        <f>Raw_Data!C3240</f>
        <v>OMEPRAZOLE DR 40 MG CAPSULE</v>
      </c>
      <c r="D3240" t="str">
        <f>Raw_Data!D3240</f>
        <v>68382050010</v>
      </c>
      <c r="E3240" t="str">
        <f>Raw_Data!E3240</f>
        <v>YASIN, NURA</v>
      </c>
      <c r="F3240" t="str">
        <f>Raw_Data!F3240</f>
        <v>1265518567</v>
      </c>
      <c r="G3240" t="str">
        <f>Raw_Data!H3240</f>
        <v>0</v>
      </c>
      <c r="H3240">
        <f>IFERROR(VLOOKUP(G3240,Store_Map!$A$2:$I$100,3,FALSE),"")</f>
        <v>0</v>
      </c>
      <c r="I3240">
        <f>IFERROR(VLOOKUP(G3240,Store_Map!$A$2:$I$100,4,FALSE),"")</f>
        <v>0</v>
      </c>
      <c r="J3240">
        <f>IFERROR(VLOOKUP(G3240,Store_Map!$A$2:$I$100,5,FALSE),"")</f>
        <v>0</v>
      </c>
      <c r="K3240">
        <f>IFERROR(VLOOKUP(G3240,Store_Map!$A$2:$I$100,6,FALSE),"")</f>
        <v>0</v>
      </c>
      <c r="L3240">
        <f>IFERROR(VLOOKUP(G3240,Store_Map!$A$2:$I$100,7,FALSE),"")</f>
        <v>0</v>
      </c>
      <c r="M3240">
        <f>IFERROR(VLOOKUP(G3240,Store_Map!$A$2:$I$100,8,FALSE),"")</f>
        <v>0</v>
      </c>
      <c r="N3240">
        <f t="shared" si="450"/>
        <v>0</v>
      </c>
      <c r="O3240" t="str">
        <f t="shared" si="451"/>
        <v>PASS</v>
      </c>
      <c r="P3240" t="str">
        <f t="shared" si="452"/>
        <v>PASS</v>
      </c>
      <c r="Q3240" t="str">
        <f t="shared" si="453"/>
        <v>PASS</v>
      </c>
      <c r="R3240" t="str">
        <f t="shared" si="454"/>
        <v>PASS</v>
      </c>
      <c r="S3240" t="str">
        <f t="shared" si="455"/>
        <v>PASS</v>
      </c>
      <c r="T3240">
        <f t="shared" si="456"/>
        <v>100</v>
      </c>
      <c r="U3240" t="str">
        <f t="shared" si="457"/>
        <v>Low</v>
      </c>
      <c r="V3240" t="str">
        <f t="shared" si="458"/>
        <v>Clean</v>
      </c>
    </row>
    <row r="3241" spans="1:22" x14ac:dyDescent="0.3">
      <c r="A3241" t="str">
        <f>Raw_Data!A3241</f>
        <v>6253123</v>
      </c>
      <c r="B3241">
        <f>Raw_Data!B3241</f>
        <v>45686</v>
      </c>
      <c r="C3241" t="str">
        <f>Raw_Data!C3241</f>
        <v>LOSARTAN-HCTZ 50-12.5 MG TA</v>
      </c>
      <c r="D3241" t="str">
        <f>Raw_Data!D3241</f>
        <v>65862046899</v>
      </c>
      <c r="E3241" t="str">
        <f>Raw_Data!E3241</f>
        <v>GIBBS, JON</v>
      </c>
      <c r="F3241" t="str">
        <f>Raw_Data!F3241</f>
        <v>1700896156</v>
      </c>
      <c r="G3241" t="str">
        <f>Raw_Data!H3241</f>
        <v>0</v>
      </c>
      <c r="H3241">
        <f>IFERROR(VLOOKUP(G3241,Store_Map!$A$2:$I$100,3,FALSE),"")</f>
        <v>0</v>
      </c>
      <c r="I3241">
        <f>IFERROR(VLOOKUP(G3241,Store_Map!$A$2:$I$100,4,FALSE),"")</f>
        <v>0</v>
      </c>
      <c r="J3241">
        <f>IFERROR(VLOOKUP(G3241,Store_Map!$A$2:$I$100,5,FALSE),"")</f>
        <v>0</v>
      </c>
      <c r="K3241">
        <f>IFERROR(VLOOKUP(G3241,Store_Map!$A$2:$I$100,6,FALSE),"")</f>
        <v>0</v>
      </c>
      <c r="L3241">
        <f>IFERROR(VLOOKUP(G3241,Store_Map!$A$2:$I$100,7,FALSE),"")</f>
        <v>0</v>
      </c>
      <c r="M3241">
        <f>IFERROR(VLOOKUP(G3241,Store_Map!$A$2:$I$100,8,FALSE),"")</f>
        <v>0</v>
      </c>
      <c r="N3241">
        <f t="shared" si="450"/>
        <v>0</v>
      </c>
      <c r="O3241" t="str">
        <f t="shared" si="451"/>
        <v>PASS</v>
      </c>
      <c r="P3241" t="str">
        <f t="shared" si="452"/>
        <v>PASS</v>
      </c>
      <c r="Q3241" t="str">
        <f t="shared" si="453"/>
        <v>PASS</v>
      </c>
      <c r="R3241" t="str">
        <f t="shared" si="454"/>
        <v>PASS</v>
      </c>
      <c r="S3241" t="str">
        <f t="shared" si="455"/>
        <v>PASS</v>
      </c>
      <c r="T3241">
        <f t="shared" si="456"/>
        <v>100</v>
      </c>
      <c r="U3241" t="str">
        <f t="shared" si="457"/>
        <v>Low</v>
      </c>
      <c r="V3241" t="str">
        <f t="shared" si="458"/>
        <v>Clean</v>
      </c>
    </row>
    <row r="3242" spans="1:22" x14ac:dyDescent="0.3">
      <c r="A3242" t="str">
        <f>Raw_Data!A3242</f>
        <v>6253124</v>
      </c>
      <c r="B3242">
        <f>Raw_Data!B3242</f>
        <v>45686</v>
      </c>
      <c r="C3242" t="str">
        <f>Raw_Data!C3242</f>
        <v>LAMOTRIGINE 150 MG TABLET</v>
      </c>
      <c r="D3242" t="str">
        <f>Raw_Data!D3242</f>
        <v>51672413204</v>
      </c>
      <c r="E3242" t="str">
        <f>Raw_Data!E3242</f>
        <v>BYNE, EDMUND</v>
      </c>
      <c r="F3242" t="str">
        <f>Raw_Data!F3242</f>
        <v>1033186648</v>
      </c>
      <c r="G3242" t="str">
        <f>Raw_Data!H3242</f>
        <v>0</v>
      </c>
      <c r="H3242">
        <f>IFERROR(VLOOKUP(G3242,Store_Map!$A$2:$I$100,3,FALSE),"")</f>
        <v>0</v>
      </c>
      <c r="I3242">
        <f>IFERROR(VLOOKUP(G3242,Store_Map!$A$2:$I$100,4,FALSE),"")</f>
        <v>0</v>
      </c>
      <c r="J3242">
        <f>IFERROR(VLOOKUP(G3242,Store_Map!$A$2:$I$100,5,FALSE),"")</f>
        <v>0</v>
      </c>
      <c r="K3242">
        <f>IFERROR(VLOOKUP(G3242,Store_Map!$A$2:$I$100,6,FALSE),"")</f>
        <v>0</v>
      </c>
      <c r="L3242">
        <f>IFERROR(VLOOKUP(G3242,Store_Map!$A$2:$I$100,7,FALSE),"")</f>
        <v>0</v>
      </c>
      <c r="M3242">
        <f>IFERROR(VLOOKUP(G3242,Store_Map!$A$2:$I$100,8,FALSE),"")</f>
        <v>0</v>
      </c>
      <c r="N3242">
        <f t="shared" si="450"/>
        <v>0</v>
      </c>
      <c r="O3242" t="str">
        <f t="shared" si="451"/>
        <v>PASS</v>
      </c>
      <c r="P3242" t="str">
        <f t="shared" si="452"/>
        <v>PASS</v>
      </c>
      <c r="Q3242" t="str">
        <f t="shared" si="453"/>
        <v>PASS</v>
      </c>
      <c r="R3242" t="str">
        <f t="shared" si="454"/>
        <v>PASS</v>
      </c>
      <c r="S3242" t="str">
        <f t="shared" si="455"/>
        <v>PASS</v>
      </c>
      <c r="T3242">
        <f t="shared" si="456"/>
        <v>100</v>
      </c>
      <c r="U3242" t="str">
        <f t="shared" si="457"/>
        <v>Low</v>
      </c>
      <c r="V3242" t="str">
        <f t="shared" si="458"/>
        <v>Clean</v>
      </c>
    </row>
    <row r="3243" spans="1:22" x14ac:dyDescent="0.3">
      <c r="A3243" t="str">
        <f>Raw_Data!A3243</f>
        <v>6253125</v>
      </c>
      <c r="B3243">
        <f>Raw_Data!B3243</f>
        <v>45686</v>
      </c>
      <c r="C3243" t="str">
        <f>Raw_Data!C3243</f>
        <v>LAMOTRIGINE 150 MG TABLET</v>
      </c>
      <c r="D3243" t="str">
        <f>Raw_Data!D3243</f>
        <v>62332003960</v>
      </c>
      <c r="E3243" t="str">
        <f>Raw_Data!E3243</f>
        <v>YASIN, NURA</v>
      </c>
      <c r="F3243" t="str">
        <f>Raw_Data!F3243</f>
        <v>1265518567</v>
      </c>
      <c r="G3243" t="str">
        <f>Raw_Data!H3243</f>
        <v>0</v>
      </c>
      <c r="H3243">
        <f>IFERROR(VLOOKUP(G3243,Store_Map!$A$2:$I$100,3,FALSE),"")</f>
        <v>0</v>
      </c>
      <c r="I3243">
        <f>IFERROR(VLOOKUP(G3243,Store_Map!$A$2:$I$100,4,FALSE),"")</f>
        <v>0</v>
      </c>
      <c r="J3243">
        <f>IFERROR(VLOOKUP(G3243,Store_Map!$A$2:$I$100,5,FALSE),"")</f>
        <v>0</v>
      </c>
      <c r="K3243">
        <f>IFERROR(VLOOKUP(G3243,Store_Map!$A$2:$I$100,6,FALSE),"")</f>
        <v>0</v>
      </c>
      <c r="L3243">
        <f>IFERROR(VLOOKUP(G3243,Store_Map!$A$2:$I$100,7,FALSE),"")</f>
        <v>0</v>
      </c>
      <c r="M3243">
        <f>IFERROR(VLOOKUP(G3243,Store_Map!$A$2:$I$100,8,FALSE),"")</f>
        <v>0</v>
      </c>
      <c r="N3243">
        <f t="shared" si="450"/>
        <v>0</v>
      </c>
      <c r="O3243" t="str">
        <f t="shared" si="451"/>
        <v>PASS</v>
      </c>
      <c r="P3243" t="str">
        <f t="shared" si="452"/>
        <v>PASS</v>
      </c>
      <c r="Q3243" t="str">
        <f t="shared" si="453"/>
        <v>PASS</v>
      </c>
      <c r="R3243" t="str">
        <f t="shared" si="454"/>
        <v>PASS</v>
      </c>
      <c r="S3243" t="str">
        <f t="shared" si="455"/>
        <v>PASS</v>
      </c>
      <c r="T3243">
        <f t="shared" si="456"/>
        <v>100</v>
      </c>
      <c r="U3243" t="str">
        <f t="shared" si="457"/>
        <v>Low</v>
      </c>
      <c r="V3243" t="str">
        <f t="shared" si="458"/>
        <v>Clean</v>
      </c>
    </row>
    <row r="3244" spans="1:22" x14ac:dyDescent="0.3">
      <c r="A3244" t="str">
        <f>Raw_Data!A3244</f>
        <v>6253126</v>
      </c>
      <c r="B3244">
        <f>Raw_Data!B3244</f>
        <v>45686</v>
      </c>
      <c r="C3244" t="str">
        <f>Raw_Data!C3244</f>
        <v>DICLOFENAC SOD DR 75 MG TAB</v>
      </c>
      <c r="D3244" t="str">
        <f>Raw_Data!D3244</f>
        <v>61442010360</v>
      </c>
      <c r="E3244" t="str">
        <f>Raw_Data!E3244</f>
        <v>BYNE, EDMUND</v>
      </c>
      <c r="F3244" t="str">
        <f>Raw_Data!F3244</f>
        <v>1033186648</v>
      </c>
      <c r="G3244" t="str">
        <f>Raw_Data!H3244</f>
        <v>0</v>
      </c>
      <c r="H3244">
        <f>IFERROR(VLOOKUP(G3244,Store_Map!$A$2:$I$100,3,FALSE),"")</f>
        <v>0</v>
      </c>
      <c r="I3244">
        <f>IFERROR(VLOOKUP(G3244,Store_Map!$A$2:$I$100,4,FALSE),"")</f>
        <v>0</v>
      </c>
      <c r="J3244">
        <f>IFERROR(VLOOKUP(G3244,Store_Map!$A$2:$I$100,5,FALSE),"")</f>
        <v>0</v>
      </c>
      <c r="K3244">
        <f>IFERROR(VLOOKUP(G3244,Store_Map!$A$2:$I$100,6,FALSE),"")</f>
        <v>0</v>
      </c>
      <c r="L3244">
        <f>IFERROR(VLOOKUP(G3244,Store_Map!$A$2:$I$100,7,FALSE),"")</f>
        <v>0</v>
      </c>
      <c r="M3244">
        <f>IFERROR(VLOOKUP(G3244,Store_Map!$A$2:$I$100,8,FALSE),"")</f>
        <v>0</v>
      </c>
      <c r="N3244">
        <f t="shared" si="450"/>
        <v>0</v>
      </c>
      <c r="O3244" t="str">
        <f t="shared" si="451"/>
        <v>PASS</v>
      </c>
      <c r="P3244" t="str">
        <f t="shared" si="452"/>
        <v>PASS</v>
      </c>
      <c r="Q3244" t="str">
        <f t="shared" si="453"/>
        <v>PASS</v>
      </c>
      <c r="R3244" t="str">
        <f t="shared" si="454"/>
        <v>PASS</v>
      </c>
      <c r="S3244" t="str">
        <f t="shared" si="455"/>
        <v>PASS</v>
      </c>
      <c r="T3244">
        <f t="shared" si="456"/>
        <v>100</v>
      </c>
      <c r="U3244" t="str">
        <f t="shared" si="457"/>
        <v>Low</v>
      </c>
      <c r="V3244" t="str">
        <f t="shared" si="458"/>
        <v>Clean</v>
      </c>
    </row>
    <row r="3245" spans="1:22" x14ac:dyDescent="0.3">
      <c r="A3245" t="str">
        <f>Raw_Data!A3245</f>
        <v>6253128</v>
      </c>
      <c r="B3245">
        <f>Raw_Data!B3245</f>
        <v>45686</v>
      </c>
      <c r="C3245" t="str">
        <f>Raw_Data!C3245</f>
        <v>NAPROXEN SODIUM 220 MG TABL</v>
      </c>
      <c r="D3245" t="str">
        <f>Raw_Data!D3245</f>
        <v>45802049075</v>
      </c>
      <c r="E3245" t="str">
        <f>Raw_Data!E3245</f>
        <v>HARSHMAN, SONALI</v>
      </c>
      <c r="F3245" t="str">
        <f>Raw_Data!F3245</f>
        <v>1104084516</v>
      </c>
      <c r="G3245" t="str">
        <f>Raw_Data!H3245</f>
        <v>0</v>
      </c>
      <c r="H3245">
        <f>IFERROR(VLOOKUP(G3245,Store_Map!$A$2:$I$100,3,FALSE),"")</f>
        <v>0</v>
      </c>
      <c r="I3245">
        <f>IFERROR(VLOOKUP(G3245,Store_Map!$A$2:$I$100,4,FALSE),"")</f>
        <v>0</v>
      </c>
      <c r="J3245">
        <f>IFERROR(VLOOKUP(G3245,Store_Map!$A$2:$I$100,5,FALSE),"")</f>
        <v>0</v>
      </c>
      <c r="K3245">
        <f>IFERROR(VLOOKUP(G3245,Store_Map!$A$2:$I$100,6,FALSE),"")</f>
        <v>0</v>
      </c>
      <c r="L3245">
        <f>IFERROR(VLOOKUP(G3245,Store_Map!$A$2:$I$100,7,FALSE),"")</f>
        <v>0</v>
      </c>
      <c r="M3245">
        <f>IFERROR(VLOOKUP(G3245,Store_Map!$A$2:$I$100,8,FALSE),"")</f>
        <v>0</v>
      </c>
      <c r="N3245">
        <f t="shared" si="450"/>
        <v>0</v>
      </c>
      <c r="O3245" t="str">
        <f t="shared" si="451"/>
        <v>PASS</v>
      </c>
      <c r="P3245" t="str">
        <f t="shared" si="452"/>
        <v>PASS</v>
      </c>
      <c r="Q3245" t="str">
        <f t="shared" si="453"/>
        <v>PASS</v>
      </c>
      <c r="R3245" t="str">
        <f t="shared" si="454"/>
        <v>PASS</v>
      </c>
      <c r="S3245" t="str">
        <f t="shared" si="455"/>
        <v>PASS</v>
      </c>
      <c r="T3245">
        <f t="shared" si="456"/>
        <v>100</v>
      </c>
      <c r="U3245" t="str">
        <f t="shared" si="457"/>
        <v>Low</v>
      </c>
      <c r="V3245" t="str">
        <f t="shared" si="458"/>
        <v>Clean</v>
      </c>
    </row>
    <row r="3246" spans="1:22" x14ac:dyDescent="0.3">
      <c r="A3246" t="str">
        <f>Raw_Data!A3246</f>
        <v>6253129</v>
      </c>
      <c r="B3246">
        <f>Raw_Data!B3246</f>
        <v>45686</v>
      </c>
      <c r="C3246" t="str">
        <f>Raw_Data!C3246</f>
        <v>LOVASTATIN 40 MG TABLET</v>
      </c>
      <c r="D3246" t="str">
        <f>Raw_Data!D3246</f>
        <v>93092806</v>
      </c>
      <c r="E3246" t="str">
        <f>Raw_Data!E3246</f>
        <v>GIBBS, JON</v>
      </c>
      <c r="F3246" t="str">
        <f>Raw_Data!F3246</f>
        <v>1700896156</v>
      </c>
      <c r="G3246" t="str">
        <f>Raw_Data!H3246</f>
        <v>0</v>
      </c>
      <c r="H3246">
        <f>IFERROR(VLOOKUP(G3246,Store_Map!$A$2:$I$100,3,FALSE),"")</f>
        <v>0</v>
      </c>
      <c r="I3246">
        <f>IFERROR(VLOOKUP(G3246,Store_Map!$A$2:$I$100,4,FALSE),"")</f>
        <v>0</v>
      </c>
      <c r="J3246">
        <f>IFERROR(VLOOKUP(G3246,Store_Map!$A$2:$I$100,5,FALSE),"")</f>
        <v>0</v>
      </c>
      <c r="K3246">
        <f>IFERROR(VLOOKUP(G3246,Store_Map!$A$2:$I$100,6,FALSE),"")</f>
        <v>0</v>
      </c>
      <c r="L3246">
        <f>IFERROR(VLOOKUP(G3246,Store_Map!$A$2:$I$100,7,FALSE),"")</f>
        <v>0</v>
      </c>
      <c r="M3246">
        <f>IFERROR(VLOOKUP(G3246,Store_Map!$A$2:$I$100,8,FALSE),"")</f>
        <v>0</v>
      </c>
      <c r="N3246">
        <f t="shared" si="450"/>
        <v>0</v>
      </c>
      <c r="O3246" t="str">
        <f t="shared" si="451"/>
        <v>PASS</v>
      </c>
      <c r="P3246" t="str">
        <f t="shared" si="452"/>
        <v>REVIEW</v>
      </c>
      <c r="Q3246" t="str">
        <f t="shared" si="453"/>
        <v>PASS</v>
      </c>
      <c r="R3246" t="str">
        <f t="shared" si="454"/>
        <v>PASS</v>
      </c>
      <c r="S3246" t="str">
        <f t="shared" si="455"/>
        <v>REVIEW</v>
      </c>
      <c r="T3246">
        <f t="shared" si="456"/>
        <v>90</v>
      </c>
      <c r="U3246" t="str">
        <f t="shared" si="457"/>
        <v>Low</v>
      </c>
      <c r="V3246" t="str">
        <f t="shared" si="458"/>
        <v>Invalid NDC</v>
      </c>
    </row>
    <row r="3247" spans="1:22" x14ac:dyDescent="0.3">
      <c r="A3247" t="str">
        <f>Raw_Data!A3247</f>
        <v>6238698</v>
      </c>
      <c r="B3247">
        <f>Raw_Data!B3247</f>
        <v>45686</v>
      </c>
      <c r="C3247" t="str">
        <f>Raw_Data!C3247</f>
        <v>MOUNJARO 12.5 MG/0.5 ML PEN</v>
      </c>
      <c r="D3247" t="str">
        <f>Raw_Data!D3247</f>
        <v>2146080</v>
      </c>
      <c r="E3247" t="str">
        <f>Raw_Data!E3247</f>
        <v>MACHADO, MARIA</v>
      </c>
      <c r="F3247" t="str">
        <f>Raw_Data!F3247</f>
        <v>1619100302</v>
      </c>
      <c r="G3247" t="str">
        <f>Raw_Data!H3247</f>
        <v>0</v>
      </c>
      <c r="H3247">
        <f>IFERROR(VLOOKUP(G3247,Store_Map!$A$2:$I$100,3,FALSE),"")</f>
        <v>0</v>
      </c>
      <c r="I3247">
        <f>IFERROR(VLOOKUP(G3247,Store_Map!$A$2:$I$100,4,FALSE),"")</f>
        <v>0</v>
      </c>
      <c r="J3247">
        <f>IFERROR(VLOOKUP(G3247,Store_Map!$A$2:$I$100,5,FALSE),"")</f>
        <v>0</v>
      </c>
      <c r="K3247">
        <f>IFERROR(VLOOKUP(G3247,Store_Map!$A$2:$I$100,6,FALSE),"")</f>
        <v>0</v>
      </c>
      <c r="L3247">
        <f>IFERROR(VLOOKUP(G3247,Store_Map!$A$2:$I$100,7,FALSE),"")</f>
        <v>0</v>
      </c>
      <c r="M3247">
        <f>IFERROR(VLOOKUP(G3247,Store_Map!$A$2:$I$100,8,FALSE),"")</f>
        <v>0</v>
      </c>
      <c r="N3247">
        <f t="shared" si="450"/>
        <v>0</v>
      </c>
      <c r="O3247" t="str">
        <f t="shared" si="451"/>
        <v>PASS</v>
      </c>
      <c r="P3247" t="str">
        <f t="shared" si="452"/>
        <v>REVIEW</v>
      </c>
      <c r="Q3247" t="str">
        <f t="shared" si="453"/>
        <v>PASS</v>
      </c>
      <c r="R3247" t="str">
        <f t="shared" si="454"/>
        <v>PASS</v>
      </c>
      <c r="S3247" t="str">
        <f t="shared" si="455"/>
        <v>REVIEW</v>
      </c>
      <c r="T3247">
        <f t="shared" si="456"/>
        <v>90</v>
      </c>
      <c r="U3247" t="str">
        <f t="shared" si="457"/>
        <v>Low</v>
      </c>
      <c r="V3247" t="str">
        <f t="shared" si="458"/>
        <v>Invalid NDC</v>
      </c>
    </row>
    <row r="3248" spans="1:22" x14ac:dyDescent="0.3">
      <c r="A3248" t="str">
        <f>Raw_Data!A3248</f>
        <v>6246133</v>
      </c>
      <c r="B3248">
        <f>Raw_Data!B3248</f>
        <v>45686</v>
      </c>
      <c r="C3248" t="str">
        <f>Raw_Data!C3248</f>
        <v>ALLOPURINOL 300 MG TABLET</v>
      </c>
      <c r="D3248" t="str">
        <f>Raw_Data!D3248</f>
        <v>378018101</v>
      </c>
      <c r="E3248" t="str">
        <f>Raw_Data!E3248</f>
        <v>GIBBS, JON</v>
      </c>
      <c r="F3248" t="str">
        <f>Raw_Data!F3248</f>
        <v>1700896156</v>
      </c>
      <c r="G3248" t="str">
        <f>Raw_Data!H3248</f>
        <v>0</v>
      </c>
      <c r="H3248">
        <f>IFERROR(VLOOKUP(G3248,Store_Map!$A$2:$I$100,3,FALSE),"")</f>
        <v>0</v>
      </c>
      <c r="I3248">
        <f>IFERROR(VLOOKUP(G3248,Store_Map!$A$2:$I$100,4,FALSE),"")</f>
        <v>0</v>
      </c>
      <c r="J3248">
        <f>IFERROR(VLOOKUP(G3248,Store_Map!$A$2:$I$100,5,FALSE),"")</f>
        <v>0</v>
      </c>
      <c r="K3248">
        <f>IFERROR(VLOOKUP(G3248,Store_Map!$A$2:$I$100,6,FALSE),"")</f>
        <v>0</v>
      </c>
      <c r="L3248">
        <f>IFERROR(VLOOKUP(G3248,Store_Map!$A$2:$I$100,7,FALSE),"")</f>
        <v>0</v>
      </c>
      <c r="M3248">
        <f>IFERROR(VLOOKUP(G3248,Store_Map!$A$2:$I$100,8,FALSE),"")</f>
        <v>0</v>
      </c>
      <c r="N3248">
        <f t="shared" si="450"/>
        <v>0</v>
      </c>
      <c r="O3248" t="str">
        <f t="shared" si="451"/>
        <v>PASS</v>
      </c>
      <c r="P3248" t="str">
        <f t="shared" si="452"/>
        <v>REVIEW</v>
      </c>
      <c r="Q3248" t="str">
        <f t="shared" si="453"/>
        <v>PASS</v>
      </c>
      <c r="R3248" t="str">
        <f t="shared" si="454"/>
        <v>PASS</v>
      </c>
      <c r="S3248" t="str">
        <f t="shared" si="455"/>
        <v>REVIEW</v>
      </c>
      <c r="T3248">
        <f t="shared" si="456"/>
        <v>90</v>
      </c>
      <c r="U3248" t="str">
        <f t="shared" si="457"/>
        <v>Low</v>
      </c>
      <c r="V3248" t="str">
        <f t="shared" si="458"/>
        <v>Invalid NDC</v>
      </c>
    </row>
    <row r="3249" spans="1:22" x14ac:dyDescent="0.3">
      <c r="A3249" t="str">
        <f>Raw_Data!A3249</f>
        <v>6249390</v>
      </c>
      <c r="B3249">
        <f>Raw_Data!B3249</f>
        <v>45686</v>
      </c>
      <c r="C3249" t="str">
        <f>Raw_Data!C3249</f>
        <v>ATORVASTATIN 20 MG TABLET</v>
      </c>
      <c r="D3249" t="str">
        <f>Raw_Data!D3249</f>
        <v>60505257908</v>
      </c>
      <c r="E3249" t="str">
        <f>Raw_Data!E3249</f>
        <v>MACHADO, MARIA</v>
      </c>
      <c r="F3249" t="str">
        <f>Raw_Data!F3249</f>
        <v>1619100302</v>
      </c>
      <c r="G3249" t="str">
        <f>Raw_Data!H3249</f>
        <v>0</v>
      </c>
      <c r="H3249">
        <f>IFERROR(VLOOKUP(G3249,Store_Map!$A$2:$I$100,3,FALSE),"")</f>
        <v>0</v>
      </c>
      <c r="I3249">
        <f>IFERROR(VLOOKUP(G3249,Store_Map!$A$2:$I$100,4,FALSE),"")</f>
        <v>0</v>
      </c>
      <c r="J3249">
        <f>IFERROR(VLOOKUP(G3249,Store_Map!$A$2:$I$100,5,FALSE),"")</f>
        <v>0</v>
      </c>
      <c r="K3249">
        <f>IFERROR(VLOOKUP(G3249,Store_Map!$A$2:$I$100,6,FALSE),"")</f>
        <v>0</v>
      </c>
      <c r="L3249">
        <f>IFERROR(VLOOKUP(G3249,Store_Map!$A$2:$I$100,7,FALSE),"")</f>
        <v>0</v>
      </c>
      <c r="M3249">
        <f>IFERROR(VLOOKUP(G3249,Store_Map!$A$2:$I$100,8,FALSE),"")</f>
        <v>0</v>
      </c>
      <c r="N3249">
        <f t="shared" si="450"/>
        <v>0</v>
      </c>
      <c r="O3249" t="str">
        <f t="shared" si="451"/>
        <v>PASS</v>
      </c>
      <c r="P3249" t="str">
        <f t="shared" si="452"/>
        <v>PASS</v>
      </c>
      <c r="Q3249" t="str">
        <f t="shared" si="453"/>
        <v>PASS</v>
      </c>
      <c r="R3249" t="str">
        <f t="shared" si="454"/>
        <v>PASS</v>
      </c>
      <c r="S3249" t="str">
        <f t="shared" si="455"/>
        <v>PASS</v>
      </c>
      <c r="T3249">
        <f t="shared" si="456"/>
        <v>100</v>
      </c>
      <c r="U3249" t="str">
        <f t="shared" si="457"/>
        <v>Low</v>
      </c>
      <c r="V3249" t="str">
        <f t="shared" si="458"/>
        <v>Clean</v>
      </c>
    </row>
    <row r="3250" spans="1:22" x14ac:dyDescent="0.3">
      <c r="A3250" t="str">
        <f>Raw_Data!A3250</f>
        <v>6246126</v>
      </c>
      <c r="B3250">
        <f>Raw_Data!B3250</f>
        <v>45686</v>
      </c>
      <c r="C3250" t="str">
        <f>Raw_Data!C3250</f>
        <v>GABAPENTIN 300 MG CAPSULE</v>
      </c>
      <c r="D3250" t="str">
        <f>Raw_Data!D3250</f>
        <v>50228018010</v>
      </c>
      <c r="E3250" t="str">
        <f>Raw_Data!E3250</f>
        <v>GIBBS, JON</v>
      </c>
      <c r="F3250" t="str">
        <f>Raw_Data!F3250</f>
        <v>1700896156</v>
      </c>
      <c r="G3250" t="str">
        <f>Raw_Data!H3250</f>
        <v>0</v>
      </c>
      <c r="H3250">
        <f>IFERROR(VLOOKUP(G3250,Store_Map!$A$2:$I$100,3,FALSE),"")</f>
        <v>0</v>
      </c>
      <c r="I3250">
        <f>IFERROR(VLOOKUP(G3250,Store_Map!$A$2:$I$100,4,FALSE),"")</f>
        <v>0</v>
      </c>
      <c r="J3250">
        <f>IFERROR(VLOOKUP(G3250,Store_Map!$A$2:$I$100,5,FALSE),"")</f>
        <v>0</v>
      </c>
      <c r="K3250">
        <f>IFERROR(VLOOKUP(G3250,Store_Map!$A$2:$I$100,6,FALSE),"")</f>
        <v>0</v>
      </c>
      <c r="L3250">
        <f>IFERROR(VLOOKUP(G3250,Store_Map!$A$2:$I$100,7,FALSE),"")</f>
        <v>0</v>
      </c>
      <c r="M3250">
        <f>IFERROR(VLOOKUP(G3250,Store_Map!$A$2:$I$100,8,FALSE),"")</f>
        <v>0</v>
      </c>
      <c r="N3250">
        <f t="shared" si="450"/>
        <v>0</v>
      </c>
      <c r="O3250" t="str">
        <f t="shared" si="451"/>
        <v>PASS</v>
      </c>
      <c r="P3250" t="str">
        <f t="shared" si="452"/>
        <v>PASS</v>
      </c>
      <c r="Q3250" t="str">
        <f t="shared" si="453"/>
        <v>PASS</v>
      </c>
      <c r="R3250" t="str">
        <f t="shared" si="454"/>
        <v>PASS</v>
      </c>
      <c r="S3250" t="str">
        <f t="shared" si="455"/>
        <v>PASS</v>
      </c>
      <c r="T3250">
        <f t="shared" si="456"/>
        <v>100</v>
      </c>
      <c r="U3250" t="str">
        <f t="shared" si="457"/>
        <v>Low</v>
      </c>
      <c r="V3250" t="str">
        <f t="shared" si="458"/>
        <v>Clean</v>
      </c>
    </row>
    <row r="3251" spans="1:22" x14ac:dyDescent="0.3">
      <c r="A3251" t="str">
        <f>Raw_Data!A3251</f>
        <v>6252106</v>
      </c>
      <c r="B3251">
        <f>Raw_Data!B3251</f>
        <v>45686</v>
      </c>
      <c r="C3251" t="str">
        <f>Raw_Data!C3251</f>
        <v>OZEMPIC 0.25-0.5 MG/DOSE PE</v>
      </c>
      <c r="D3251" t="str">
        <f>Raw_Data!D3251</f>
        <v>169418113</v>
      </c>
      <c r="E3251" t="str">
        <f>Raw_Data!E3251</f>
        <v>FORD, JAMES</v>
      </c>
      <c r="F3251" t="str">
        <f>Raw_Data!F3251</f>
        <v>1033117684</v>
      </c>
      <c r="G3251" t="str">
        <f>Raw_Data!H3251</f>
        <v>0</v>
      </c>
      <c r="H3251">
        <f>IFERROR(VLOOKUP(G3251,Store_Map!$A$2:$I$100,3,FALSE),"")</f>
        <v>0</v>
      </c>
      <c r="I3251">
        <f>IFERROR(VLOOKUP(G3251,Store_Map!$A$2:$I$100,4,FALSE),"")</f>
        <v>0</v>
      </c>
      <c r="J3251">
        <f>IFERROR(VLOOKUP(G3251,Store_Map!$A$2:$I$100,5,FALSE),"")</f>
        <v>0</v>
      </c>
      <c r="K3251">
        <f>IFERROR(VLOOKUP(G3251,Store_Map!$A$2:$I$100,6,FALSE),"")</f>
        <v>0</v>
      </c>
      <c r="L3251">
        <f>IFERROR(VLOOKUP(G3251,Store_Map!$A$2:$I$100,7,FALSE),"")</f>
        <v>0</v>
      </c>
      <c r="M3251">
        <f>IFERROR(VLOOKUP(G3251,Store_Map!$A$2:$I$100,8,FALSE),"")</f>
        <v>0</v>
      </c>
      <c r="N3251">
        <f t="shared" si="450"/>
        <v>0</v>
      </c>
      <c r="O3251" t="str">
        <f t="shared" si="451"/>
        <v>PASS</v>
      </c>
      <c r="P3251" t="str">
        <f t="shared" si="452"/>
        <v>REVIEW</v>
      </c>
      <c r="Q3251" t="str">
        <f t="shared" si="453"/>
        <v>PASS</v>
      </c>
      <c r="R3251" t="str">
        <f t="shared" si="454"/>
        <v>PASS</v>
      </c>
      <c r="S3251" t="str">
        <f t="shared" si="455"/>
        <v>REVIEW</v>
      </c>
      <c r="T3251">
        <f t="shared" si="456"/>
        <v>90</v>
      </c>
      <c r="U3251" t="str">
        <f t="shared" si="457"/>
        <v>Low</v>
      </c>
      <c r="V3251" t="str">
        <f t="shared" si="458"/>
        <v>Invalid NDC</v>
      </c>
    </row>
    <row r="3252" spans="1:22" x14ac:dyDescent="0.3">
      <c r="A3252" t="str">
        <f>Raw_Data!A3252</f>
        <v>6233422</v>
      </c>
      <c r="B3252">
        <f>Raw_Data!B3252</f>
        <v>45686</v>
      </c>
      <c r="C3252" t="str">
        <f>Raw_Data!C3252</f>
        <v>GABAPENTIN 300 MG CAPSULE</v>
      </c>
      <c r="D3252" t="str">
        <f>Raw_Data!D3252</f>
        <v>50228018010</v>
      </c>
      <c r="E3252" t="str">
        <f>Raw_Data!E3252</f>
        <v>BYNE, EDMUND</v>
      </c>
      <c r="F3252" t="str">
        <f>Raw_Data!F3252</f>
        <v>1033186648</v>
      </c>
      <c r="G3252" t="str">
        <f>Raw_Data!H3252</f>
        <v>0</v>
      </c>
      <c r="H3252">
        <f>IFERROR(VLOOKUP(G3252,Store_Map!$A$2:$I$100,3,FALSE),"")</f>
        <v>0</v>
      </c>
      <c r="I3252">
        <f>IFERROR(VLOOKUP(G3252,Store_Map!$A$2:$I$100,4,FALSE),"")</f>
        <v>0</v>
      </c>
      <c r="J3252">
        <f>IFERROR(VLOOKUP(G3252,Store_Map!$A$2:$I$100,5,FALSE),"")</f>
        <v>0</v>
      </c>
      <c r="K3252">
        <f>IFERROR(VLOOKUP(G3252,Store_Map!$A$2:$I$100,6,FALSE),"")</f>
        <v>0</v>
      </c>
      <c r="L3252">
        <f>IFERROR(VLOOKUP(G3252,Store_Map!$A$2:$I$100,7,FALSE),"")</f>
        <v>0</v>
      </c>
      <c r="M3252">
        <f>IFERROR(VLOOKUP(G3252,Store_Map!$A$2:$I$100,8,FALSE),"")</f>
        <v>0</v>
      </c>
      <c r="N3252">
        <f t="shared" si="450"/>
        <v>0</v>
      </c>
      <c r="O3252" t="str">
        <f t="shared" si="451"/>
        <v>PASS</v>
      </c>
      <c r="P3252" t="str">
        <f t="shared" si="452"/>
        <v>PASS</v>
      </c>
      <c r="Q3252" t="str">
        <f t="shared" si="453"/>
        <v>PASS</v>
      </c>
      <c r="R3252" t="str">
        <f t="shared" si="454"/>
        <v>PASS</v>
      </c>
      <c r="S3252" t="str">
        <f t="shared" si="455"/>
        <v>PASS</v>
      </c>
      <c r="T3252">
        <f t="shared" si="456"/>
        <v>100</v>
      </c>
      <c r="U3252" t="str">
        <f t="shared" si="457"/>
        <v>Low</v>
      </c>
      <c r="V3252" t="str">
        <f t="shared" si="458"/>
        <v>Clean</v>
      </c>
    </row>
    <row r="3253" spans="1:22" x14ac:dyDescent="0.3">
      <c r="A3253" t="str">
        <f>Raw_Data!A3253</f>
        <v>6245550</v>
      </c>
      <c r="B3253">
        <f>Raw_Data!B3253</f>
        <v>45686</v>
      </c>
      <c r="C3253" t="str">
        <f>Raw_Data!C3253</f>
        <v>TRADJENTA 5 MG TABLET</v>
      </c>
      <c r="D3253" t="str">
        <f>Raw_Data!D3253</f>
        <v>597014090</v>
      </c>
      <c r="E3253" t="str">
        <f>Raw_Data!E3253</f>
        <v>BYNE, EDMUND</v>
      </c>
      <c r="F3253" t="str">
        <f>Raw_Data!F3253</f>
        <v>1033186648</v>
      </c>
      <c r="G3253" t="str">
        <f>Raw_Data!H3253</f>
        <v>0</v>
      </c>
      <c r="H3253">
        <f>IFERROR(VLOOKUP(G3253,Store_Map!$A$2:$I$100,3,FALSE),"")</f>
        <v>0</v>
      </c>
      <c r="I3253">
        <f>IFERROR(VLOOKUP(G3253,Store_Map!$A$2:$I$100,4,FALSE),"")</f>
        <v>0</v>
      </c>
      <c r="J3253">
        <f>IFERROR(VLOOKUP(G3253,Store_Map!$A$2:$I$100,5,FALSE),"")</f>
        <v>0</v>
      </c>
      <c r="K3253">
        <f>IFERROR(VLOOKUP(G3253,Store_Map!$A$2:$I$100,6,FALSE),"")</f>
        <v>0</v>
      </c>
      <c r="L3253">
        <f>IFERROR(VLOOKUP(G3253,Store_Map!$A$2:$I$100,7,FALSE),"")</f>
        <v>0</v>
      </c>
      <c r="M3253">
        <f>IFERROR(VLOOKUP(G3253,Store_Map!$A$2:$I$100,8,FALSE),"")</f>
        <v>0</v>
      </c>
      <c r="N3253">
        <f t="shared" si="450"/>
        <v>0</v>
      </c>
      <c r="O3253" t="str">
        <f t="shared" si="451"/>
        <v>PASS</v>
      </c>
      <c r="P3253" t="str">
        <f t="shared" si="452"/>
        <v>REVIEW</v>
      </c>
      <c r="Q3253" t="str">
        <f t="shared" si="453"/>
        <v>PASS</v>
      </c>
      <c r="R3253" t="str">
        <f t="shared" si="454"/>
        <v>PASS</v>
      </c>
      <c r="S3253" t="str">
        <f t="shared" si="455"/>
        <v>REVIEW</v>
      </c>
      <c r="T3253">
        <f t="shared" si="456"/>
        <v>90</v>
      </c>
      <c r="U3253" t="str">
        <f t="shared" si="457"/>
        <v>Low</v>
      </c>
      <c r="V3253" t="str">
        <f t="shared" si="458"/>
        <v>Invalid NDC</v>
      </c>
    </row>
    <row r="3254" spans="1:22" x14ac:dyDescent="0.3">
      <c r="A3254" t="str">
        <f>Raw_Data!A3254</f>
        <v>6245551</v>
      </c>
      <c r="B3254">
        <f>Raw_Data!B3254</f>
        <v>45686</v>
      </c>
      <c r="C3254" t="str">
        <f>Raw_Data!C3254</f>
        <v>HYDROCHLOROTHIAZIDE 12.5 MG</v>
      </c>
      <c r="D3254" t="str">
        <f>Raw_Data!D3254</f>
        <v>50228014605</v>
      </c>
      <c r="E3254" t="str">
        <f>Raw_Data!E3254</f>
        <v>BYNE, EDMUND</v>
      </c>
      <c r="F3254" t="str">
        <f>Raw_Data!F3254</f>
        <v>1033186648</v>
      </c>
      <c r="G3254" t="str">
        <f>Raw_Data!H3254</f>
        <v>0</v>
      </c>
      <c r="H3254">
        <f>IFERROR(VLOOKUP(G3254,Store_Map!$A$2:$I$100,3,FALSE),"")</f>
        <v>0</v>
      </c>
      <c r="I3254">
        <f>IFERROR(VLOOKUP(G3254,Store_Map!$A$2:$I$100,4,FALSE),"")</f>
        <v>0</v>
      </c>
      <c r="J3254">
        <f>IFERROR(VLOOKUP(G3254,Store_Map!$A$2:$I$100,5,FALSE),"")</f>
        <v>0</v>
      </c>
      <c r="K3254">
        <f>IFERROR(VLOOKUP(G3254,Store_Map!$A$2:$I$100,6,FALSE),"")</f>
        <v>0</v>
      </c>
      <c r="L3254">
        <f>IFERROR(VLOOKUP(G3254,Store_Map!$A$2:$I$100,7,FALSE),"")</f>
        <v>0</v>
      </c>
      <c r="M3254">
        <f>IFERROR(VLOOKUP(G3254,Store_Map!$A$2:$I$100,8,FALSE),"")</f>
        <v>0</v>
      </c>
      <c r="N3254">
        <f t="shared" si="450"/>
        <v>0</v>
      </c>
      <c r="O3254" t="str">
        <f t="shared" si="451"/>
        <v>PASS</v>
      </c>
      <c r="P3254" t="str">
        <f t="shared" si="452"/>
        <v>PASS</v>
      </c>
      <c r="Q3254" t="str">
        <f t="shared" si="453"/>
        <v>PASS</v>
      </c>
      <c r="R3254" t="str">
        <f t="shared" si="454"/>
        <v>PASS</v>
      </c>
      <c r="S3254" t="str">
        <f t="shared" si="455"/>
        <v>PASS</v>
      </c>
      <c r="T3254">
        <f t="shared" si="456"/>
        <v>100</v>
      </c>
      <c r="U3254" t="str">
        <f t="shared" si="457"/>
        <v>Low</v>
      </c>
      <c r="V3254" t="str">
        <f t="shared" si="458"/>
        <v>Clean</v>
      </c>
    </row>
    <row r="3255" spans="1:22" x14ac:dyDescent="0.3">
      <c r="A3255" t="str">
        <f>Raw_Data!A3255</f>
        <v>6248572</v>
      </c>
      <c r="B3255">
        <f>Raw_Data!B3255</f>
        <v>45686</v>
      </c>
      <c r="C3255" t="str">
        <f>Raw_Data!C3255</f>
        <v>TOPIRAMATE 50 MG TABLET</v>
      </c>
      <c r="D3255" t="str">
        <f>Raw_Data!D3255</f>
        <v>68382013914</v>
      </c>
      <c r="E3255" t="str">
        <f>Raw_Data!E3255</f>
        <v>GIBBS, JON</v>
      </c>
      <c r="F3255" t="str">
        <f>Raw_Data!F3255</f>
        <v>1700896156</v>
      </c>
      <c r="G3255" t="str">
        <f>Raw_Data!H3255</f>
        <v>0</v>
      </c>
      <c r="H3255">
        <f>IFERROR(VLOOKUP(G3255,Store_Map!$A$2:$I$100,3,FALSE),"")</f>
        <v>0</v>
      </c>
      <c r="I3255">
        <f>IFERROR(VLOOKUP(G3255,Store_Map!$A$2:$I$100,4,FALSE),"")</f>
        <v>0</v>
      </c>
      <c r="J3255">
        <f>IFERROR(VLOOKUP(G3255,Store_Map!$A$2:$I$100,5,FALSE),"")</f>
        <v>0</v>
      </c>
      <c r="K3255">
        <f>IFERROR(VLOOKUP(G3255,Store_Map!$A$2:$I$100,6,FALSE),"")</f>
        <v>0</v>
      </c>
      <c r="L3255">
        <f>IFERROR(VLOOKUP(G3255,Store_Map!$A$2:$I$100,7,FALSE),"")</f>
        <v>0</v>
      </c>
      <c r="M3255">
        <f>IFERROR(VLOOKUP(G3255,Store_Map!$A$2:$I$100,8,FALSE),"")</f>
        <v>0</v>
      </c>
      <c r="N3255">
        <f t="shared" si="450"/>
        <v>0</v>
      </c>
      <c r="O3255" t="str">
        <f t="shared" si="451"/>
        <v>PASS</v>
      </c>
      <c r="P3255" t="str">
        <f t="shared" si="452"/>
        <v>PASS</v>
      </c>
      <c r="Q3255" t="str">
        <f t="shared" si="453"/>
        <v>PASS</v>
      </c>
      <c r="R3255" t="str">
        <f t="shared" si="454"/>
        <v>PASS</v>
      </c>
      <c r="S3255" t="str">
        <f t="shared" si="455"/>
        <v>PASS</v>
      </c>
      <c r="T3255">
        <f t="shared" si="456"/>
        <v>100</v>
      </c>
      <c r="U3255" t="str">
        <f t="shared" si="457"/>
        <v>Low</v>
      </c>
      <c r="V3255" t="str">
        <f t="shared" si="458"/>
        <v>Clean</v>
      </c>
    </row>
    <row r="3256" spans="1:22" x14ac:dyDescent="0.3">
      <c r="A3256" t="str">
        <f>Raw_Data!A3256</f>
        <v>6253133</v>
      </c>
      <c r="B3256">
        <f>Raw_Data!B3256</f>
        <v>45686</v>
      </c>
      <c r="C3256" t="str">
        <f>Raw_Data!C3256</f>
        <v>TRUE METRIX BLOOD GLUCOSE M</v>
      </c>
      <c r="D3256" t="str">
        <f>Raw_Data!D3256</f>
        <v>56151147002</v>
      </c>
      <c r="E3256" t="str">
        <f>Raw_Data!E3256</f>
        <v>BYNE, EDMUND</v>
      </c>
      <c r="F3256" t="str">
        <f>Raw_Data!F3256</f>
        <v>1033186648</v>
      </c>
      <c r="G3256" t="str">
        <f>Raw_Data!H3256</f>
        <v>0</v>
      </c>
      <c r="H3256">
        <f>IFERROR(VLOOKUP(G3256,Store_Map!$A$2:$I$100,3,FALSE),"")</f>
        <v>0</v>
      </c>
      <c r="I3256">
        <f>IFERROR(VLOOKUP(G3256,Store_Map!$A$2:$I$100,4,FALSE),"")</f>
        <v>0</v>
      </c>
      <c r="J3256">
        <f>IFERROR(VLOOKUP(G3256,Store_Map!$A$2:$I$100,5,FALSE),"")</f>
        <v>0</v>
      </c>
      <c r="K3256">
        <f>IFERROR(VLOOKUP(G3256,Store_Map!$A$2:$I$100,6,FALSE),"")</f>
        <v>0</v>
      </c>
      <c r="L3256">
        <f>IFERROR(VLOOKUP(G3256,Store_Map!$A$2:$I$100,7,FALSE),"")</f>
        <v>0</v>
      </c>
      <c r="M3256">
        <f>IFERROR(VLOOKUP(G3256,Store_Map!$A$2:$I$100,8,FALSE),"")</f>
        <v>0</v>
      </c>
      <c r="N3256">
        <f t="shared" si="450"/>
        <v>0</v>
      </c>
      <c r="O3256" t="str">
        <f t="shared" si="451"/>
        <v>PASS</v>
      </c>
      <c r="P3256" t="str">
        <f t="shared" si="452"/>
        <v>PASS</v>
      </c>
      <c r="Q3256" t="str">
        <f t="shared" si="453"/>
        <v>PASS</v>
      </c>
      <c r="R3256" t="str">
        <f t="shared" si="454"/>
        <v>PASS</v>
      </c>
      <c r="S3256" t="str">
        <f t="shared" si="455"/>
        <v>PASS</v>
      </c>
      <c r="T3256">
        <f t="shared" si="456"/>
        <v>100</v>
      </c>
      <c r="U3256" t="str">
        <f t="shared" si="457"/>
        <v>Low</v>
      </c>
      <c r="V3256" t="str">
        <f t="shared" si="458"/>
        <v>Clean</v>
      </c>
    </row>
    <row r="3257" spans="1:22" x14ac:dyDescent="0.3">
      <c r="A3257" t="str">
        <f>Raw_Data!A3257</f>
        <v>6253135</v>
      </c>
      <c r="B3257">
        <f>Raw_Data!B3257</f>
        <v>45686</v>
      </c>
      <c r="C3257" t="str">
        <f>Raw_Data!C3257</f>
        <v>ASPIRIN EC 81 MG TABLET</v>
      </c>
      <c r="D3257" t="str">
        <f>Raw_Data!D3257</f>
        <v>904678370</v>
      </c>
      <c r="E3257" t="str">
        <f>Raw_Data!E3257</f>
        <v>YASIN, NURA</v>
      </c>
      <c r="F3257" t="str">
        <f>Raw_Data!F3257</f>
        <v>1265518567</v>
      </c>
      <c r="G3257" t="str">
        <f>Raw_Data!H3257</f>
        <v>0</v>
      </c>
      <c r="H3257">
        <f>IFERROR(VLOOKUP(G3257,Store_Map!$A$2:$I$100,3,FALSE),"")</f>
        <v>0</v>
      </c>
      <c r="I3257">
        <f>IFERROR(VLOOKUP(G3257,Store_Map!$A$2:$I$100,4,FALSE),"")</f>
        <v>0</v>
      </c>
      <c r="J3257">
        <f>IFERROR(VLOOKUP(G3257,Store_Map!$A$2:$I$100,5,FALSE),"")</f>
        <v>0</v>
      </c>
      <c r="K3257">
        <f>IFERROR(VLOOKUP(G3257,Store_Map!$A$2:$I$100,6,FALSE),"")</f>
        <v>0</v>
      </c>
      <c r="L3257">
        <f>IFERROR(VLOOKUP(G3257,Store_Map!$A$2:$I$100,7,FALSE),"")</f>
        <v>0</v>
      </c>
      <c r="M3257">
        <f>IFERROR(VLOOKUP(G3257,Store_Map!$A$2:$I$100,8,FALSE),"")</f>
        <v>0</v>
      </c>
      <c r="N3257">
        <f t="shared" si="450"/>
        <v>0</v>
      </c>
      <c r="O3257" t="str">
        <f t="shared" si="451"/>
        <v>PASS</v>
      </c>
      <c r="P3257" t="str">
        <f t="shared" si="452"/>
        <v>REVIEW</v>
      </c>
      <c r="Q3257" t="str">
        <f t="shared" si="453"/>
        <v>PASS</v>
      </c>
      <c r="R3257" t="str">
        <f t="shared" si="454"/>
        <v>PASS</v>
      </c>
      <c r="S3257" t="str">
        <f t="shared" si="455"/>
        <v>REVIEW</v>
      </c>
      <c r="T3257">
        <f t="shared" si="456"/>
        <v>90</v>
      </c>
      <c r="U3257" t="str">
        <f t="shared" si="457"/>
        <v>Low</v>
      </c>
      <c r="V3257" t="str">
        <f t="shared" si="458"/>
        <v>Invalid NDC</v>
      </c>
    </row>
    <row r="3258" spans="1:22" x14ac:dyDescent="0.3">
      <c r="A3258" t="str">
        <f>Raw_Data!A3258</f>
        <v>6253136</v>
      </c>
      <c r="B3258">
        <f>Raw_Data!B3258</f>
        <v>45686</v>
      </c>
      <c r="C3258" t="str">
        <f>Raw_Data!C3258</f>
        <v>FUROSEMIDE 40 MG TABLET</v>
      </c>
      <c r="D3258" t="str">
        <f>Raw_Data!D3258</f>
        <v>69315011710</v>
      </c>
      <c r="E3258" t="str">
        <f>Raw_Data!E3258</f>
        <v>YASIN, NURA</v>
      </c>
      <c r="F3258" t="str">
        <f>Raw_Data!F3258</f>
        <v>1265518567</v>
      </c>
      <c r="G3258" t="str">
        <f>Raw_Data!H3258</f>
        <v>0</v>
      </c>
      <c r="H3258">
        <f>IFERROR(VLOOKUP(G3258,Store_Map!$A$2:$I$100,3,FALSE),"")</f>
        <v>0</v>
      </c>
      <c r="I3258">
        <f>IFERROR(VLOOKUP(G3258,Store_Map!$A$2:$I$100,4,FALSE),"")</f>
        <v>0</v>
      </c>
      <c r="J3258">
        <f>IFERROR(VLOOKUP(G3258,Store_Map!$A$2:$I$100,5,FALSE),"")</f>
        <v>0</v>
      </c>
      <c r="K3258">
        <f>IFERROR(VLOOKUP(G3258,Store_Map!$A$2:$I$100,6,FALSE),"")</f>
        <v>0</v>
      </c>
      <c r="L3258">
        <f>IFERROR(VLOOKUP(G3258,Store_Map!$A$2:$I$100,7,FALSE),"")</f>
        <v>0</v>
      </c>
      <c r="M3258">
        <f>IFERROR(VLOOKUP(G3258,Store_Map!$A$2:$I$100,8,FALSE),"")</f>
        <v>0</v>
      </c>
      <c r="N3258">
        <f t="shared" si="450"/>
        <v>0</v>
      </c>
      <c r="O3258" t="str">
        <f t="shared" si="451"/>
        <v>PASS</v>
      </c>
      <c r="P3258" t="str">
        <f t="shared" si="452"/>
        <v>PASS</v>
      </c>
      <c r="Q3258" t="str">
        <f t="shared" si="453"/>
        <v>PASS</v>
      </c>
      <c r="R3258" t="str">
        <f t="shared" si="454"/>
        <v>PASS</v>
      </c>
      <c r="S3258" t="str">
        <f t="shared" si="455"/>
        <v>PASS</v>
      </c>
      <c r="T3258">
        <f t="shared" si="456"/>
        <v>100</v>
      </c>
      <c r="U3258" t="str">
        <f t="shared" si="457"/>
        <v>Low</v>
      </c>
      <c r="V3258" t="str">
        <f t="shared" si="458"/>
        <v>Clean</v>
      </c>
    </row>
    <row r="3259" spans="1:22" x14ac:dyDescent="0.3">
      <c r="A3259" t="str">
        <f>Raw_Data!A3259</f>
        <v>2003383</v>
      </c>
      <c r="B3259">
        <f>Raw_Data!B3259</f>
        <v>45686</v>
      </c>
      <c r="C3259" t="str">
        <f>Raw_Data!C3259</f>
        <v>METHYLPHENIDATE ER(CD) 20MG</v>
      </c>
      <c r="D3259" t="str">
        <f>Raw_Data!D3259</f>
        <v>406182001</v>
      </c>
      <c r="E3259" t="str">
        <f>Raw_Data!E3259</f>
        <v>HARSHMAN, SONALI</v>
      </c>
      <c r="F3259" t="str">
        <f>Raw_Data!F3259</f>
        <v>1104084516</v>
      </c>
      <c r="G3259" t="str">
        <f>Raw_Data!H3259</f>
        <v>0</v>
      </c>
      <c r="H3259">
        <f>IFERROR(VLOOKUP(G3259,Store_Map!$A$2:$I$100,3,FALSE),"")</f>
        <v>0</v>
      </c>
      <c r="I3259">
        <f>IFERROR(VLOOKUP(G3259,Store_Map!$A$2:$I$100,4,FALSE),"")</f>
        <v>0</v>
      </c>
      <c r="J3259">
        <f>IFERROR(VLOOKUP(G3259,Store_Map!$A$2:$I$100,5,FALSE),"")</f>
        <v>0</v>
      </c>
      <c r="K3259">
        <f>IFERROR(VLOOKUP(G3259,Store_Map!$A$2:$I$100,6,FALSE),"")</f>
        <v>0</v>
      </c>
      <c r="L3259">
        <f>IFERROR(VLOOKUP(G3259,Store_Map!$A$2:$I$100,7,FALSE),"")</f>
        <v>0</v>
      </c>
      <c r="M3259">
        <f>IFERROR(VLOOKUP(G3259,Store_Map!$A$2:$I$100,8,FALSE),"")</f>
        <v>0</v>
      </c>
      <c r="N3259">
        <f t="shared" si="450"/>
        <v>0</v>
      </c>
      <c r="O3259" t="str">
        <f t="shared" si="451"/>
        <v>PASS</v>
      </c>
      <c r="P3259" t="str">
        <f t="shared" si="452"/>
        <v>REVIEW</v>
      </c>
      <c r="Q3259" t="str">
        <f t="shared" si="453"/>
        <v>PASS</v>
      </c>
      <c r="R3259" t="str">
        <f t="shared" si="454"/>
        <v>PASS</v>
      </c>
      <c r="S3259" t="str">
        <f t="shared" si="455"/>
        <v>REVIEW</v>
      </c>
      <c r="T3259">
        <f t="shared" si="456"/>
        <v>90</v>
      </c>
      <c r="U3259" t="str">
        <f t="shared" si="457"/>
        <v>Low</v>
      </c>
      <c r="V3259" t="str">
        <f t="shared" si="458"/>
        <v>Invalid NDC</v>
      </c>
    </row>
    <row r="3260" spans="1:22" x14ac:dyDescent="0.3">
      <c r="A3260" t="str">
        <f>Raw_Data!A3260</f>
        <v>2003384</v>
      </c>
      <c r="B3260">
        <f>Raw_Data!B3260</f>
        <v>45686</v>
      </c>
      <c r="C3260" t="str">
        <f>Raw_Data!C3260</f>
        <v>METHYLPHENIDATE 10 MG TABLE</v>
      </c>
      <c r="D3260" t="str">
        <f>Raw_Data!D3260</f>
        <v>115180101</v>
      </c>
      <c r="E3260" t="str">
        <f>Raw_Data!E3260</f>
        <v>HARSHMAN, SONALI</v>
      </c>
      <c r="F3260" t="str">
        <f>Raw_Data!F3260</f>
        <v>1104084516</v>
      </c>
      <c r="G3260" t="str">
        <f>Raw_Data!H3260</f>
        <v>0</v>
      </c>
      <c r="H3260">
        <f>IFERROR(VLOOKUP(G3260,Store_Map!$A$2:$I$100,3,FALSE),"")</f>
        <v>0</v>
      </c>
      <c r="I3260">
        <f>IFERROR(VLOOKUP(G3260,Store_Map!$A$2:$I$100,4,FALSE),"")</f>
        <v>0</v>
      </c>
      <c r="J3260">
        <f>IFERROR(VLOOKUP(G3260,Store_Map!$A$2:$I$100,5,FALSE),"")</f>
        <v>0</v>
      </c>
      <c r="K3260">
        <f>IFERROR(VLOOKUP(G3260,Store_Map!$A$2:$I$100,6,FALSE),"")</f>
        <v>0</v>
      </c>
      <c r="L3260">
        <f>IFERROR(VLOOKUP(G3260,Store_Map!$A$2:$I$100,7,FALSE),"")</f>
        <v>0</v>
      </c>
      <c r="M3260">
        <f>IFERROR(VLOOKUP(G3260,Store_Map!$A$2:$I$100,8,FALSE),"")</f>
        <v>0</v>
      </c>
      <c r="N3260">
        <f t="shared" si="450"/>
        <v>0</v>
      </c>
      <c r="O3260" t="str">
        <f t="shared" si="451"/>
        <v>PASS</v>
      </c>
      <c r="P3260" t="str">
        <f t="shared" si="452"/>
        <v>REVIEW</v>
      </c>
      <c r="Q3260" t="str">
        <f t="shared" si="453"/>
        <v>PASS</v>
      </c>
      <c r="R3260" t="str">
        <f t="shared" si="454"/>
        <v>PASS</v>
      </c>
      <c r="S3260" t="str">
        <f t="shared" si="455"/>
        <v>REVIEW</v>
      </c>
      <c r="T3260">
        <f t="shared" si="456"/>
        <v>90</v>
      </c>
      <c r="U3260" t="str">
        <f t="shared" si="457"/>
        <v>Low</v>
      </c>
      <c r="V3260" t="str">
        <f t="shared" si="458"/>
        <v>Invalid NDC</v>
      </c>
    </row>
    <row r="3261" spans="1:22" x14ac:dyDescent="0.3">
      <c r="A3261" t="str">
        <f>Raw_Data!A3261</f>
        <v>6253138</v>
      </c>
      <c r="B3261">
        <f>Raw_Data!B3261</f>
        <v>45686</v>
      </c>
      <c r="C3261" t="str">
        <f>Raw_Data!C3261</f>
        <v>AMLODIPINE BESYLATE 10 MG T</v>
      </c>
      <c r="D3261" t="str">
        <f>Raw_Data!D3261</f>
        <v>69097012815</v>
      </c>
      <c r="E3261" t="str">
        <f>Raw_Data!E3261</f>
        <v>YASIN, NURA</v>
      </c>
      <c r="F3261" t="str">
        <f>Raw_Data!F3261</f>
        <v>1265518567</v>
      </c>
      <c r="G3261" t="str">
        <f>Raw_Data!H3261</f>
        <v>0</v>
      </c>
      <c r="H3261">
        <f>IFERROR(VLOOKUP(G3261,Store_Map!$A$2:$I$100,3,FALSE),"")</f>
        <v>0</v>
      </c>
      <c r="I3261">
        <f>IFERROR(VLOOKUP(G3261,Store_Map!$A$2:$I$100,4,FALSE),"")</f>
        <v>0</v>
      </c>
      <c r="J3261">
        <f>IFERROR(VLOOKUP(G3261,Store_Map!$A$2:$I$100,5,FALSE),"")</f>
        <v>0</v>
      </c>
      <c r="K3261">
        <f>IFERROR(VLOOKUP(G3261,Store_Map!$A$2:$I$100,6,FALSE),"")</f>
        <v>0</v>
      </c>
      <c r="L3261">
        <f>IFERROR(VLOOKUP(G3261,Store_Map!$A$2:$I$100,7,FALSE),"")</f>
        <v>0</v>
      </c>
      <c r="M3261">
        <f>IFERROR(VLOOKUP(G3261,Store_Map!$A$2:$I$100,8,FALSE),"")</f>
        <v>0</v>
      </c>
      <c r="N3261">
        <f t="shared" si="450"/>
        <v>0</v>
      </c>
      <c r="O3261" t="str">
        <f t="shared" si="451"/>
        <v>PASS</v>
      </c>
      <c r="P3261" t="str">
        <f t="shared" si="452"/>
        <v>PASS</v>
      </c>
      <c r="Q3261" t="str">
        <f t="shared" si="453"/>
        <v>PASS</v>
      </c>
      <c r="R3261" t="str">
        <f t="shared" si="454"/>
        <v>PASS</v>
      </c>
      <c r="S3261" t="str">
        <f t="shared" si="455"/>
        <v>PASS</v>
      </c>
      <c r="T3261">
        <f t="shared" si="456"/>
        <v>100</v>
      </c>
      <c r="U3261" t="str">
        <f t="shared" si="457"/>
        <v>Low</v>
      </c>
      <c r="V3261" t="str">
        <f t="shared" si="458"/>
        <v>Clean</v>
      </c>
    </row>
    <row r="3262" spans="1:22" x14ac:dyDescent="0.3">
      <c r="A3262" t="str">
        <f>Raw_Data!A3262</f>
        <v>6253139</v>
      </c>
      <c r="B3262">
        <f>Raw_Data!B3262</f>
        <v>45686</v>
      </c>
      <c r="C3262" t="str">
        <f>Raw_Data!C3262</f>
        <v>TIZANIDINE HCL 2 MG TABLET</v>
      </c>
      <c r="D3262" t="str">
        <f>Raw_Data!D3262</f>
        <v>55111017915</v>
      </c>
      <c r="E3262" t="str">
        <f>Raw_Data!E3262</f>
        <v>AKHTAR, MARIAM</v>
      </c>
      <c r="F3262" t="str">
        <f>Raw_Data!F3262</f>
        <v>1780024596</v>
      </c>
      <c r="G3262" t="str">
        <f>Raw_Data!H3262</f>
        <v>0</v>
      </c>
      <c r="H3262">
        <f>IFERROR(VLOOKUP(G3262,Store_Map!$A$2:$I$100,3,FALSE),"")</f>
        <v>0</v>
      </c>
      <c r="I3262">
        <f>IFERROR(VLOOKUP(G3262,Store_Map!$A$2:$I$100,4,FALSE),"")</f>
        <v>0</v>
      </c>
      <c r="J3262">
        <f>IFERROR(VLOOKUP(G3262,Store_Map!$A$2:$I$100,5,FALSE),"")</f>
        <v>0</v>
      </c>
      <c r="K3262">
        <f>IFERROR(VLOOKUP(G3262,Store_Map!$A$2:$I$100,6,FALSE),"")</f>
        <v>0</v>
      </c>
      <c r="L3262">
        <f>IFERROR(VLOOKUP(G3262,Store_Map!$A$2:$I$100,7,FALSE),"")</f>
        <v>0</v>
      </c>
      <c r="M3262">
        <f>IFERROR(VLOOKUP(G3262,Store_Map!$A$2:$I$100,8,FALSE),"")</f>
        <v>0</v>
      </c>
      <c r="N3262">
        <f t="shared" si="450"/>
        <v>0</v>
      </c>
      <c r="O3262" t="str">
        <f t="shared" si="451"/>
        <v>PASS</v>
      </c>
      <c r="P3262" t="str">
        <f t="shared" si="452"/>
        <v>PASS</v>
      </c>
      <c r="Q3262" t="str">
        <f t="shared" si="453"/>
        <v>PASS</v>
      </c>
      <c r="R3262" t="str">
        <f t="shared" si="454"/>
        <v>PASS</v>
      </c>
      <c r="S3262" t="str">
        <f t="shared" si="455"/>
        <v>PASS</v>
      </c>
      <c r="T3262">
        <f t="shared" si="456"/>
        <v>100</v>
      </c>
      <c r="U3262" t="str">
        <f t="shared" si="457"/>
        <v>Low</v>
      </c>
      <c r="V3262" t="str">
        <f t="shared" si="458"/>
        <v>Clean</v>
      </c>
    </row>
    <row r="3263" spans="1:22" x14ac:dyDescent="0.3">
      <c r="A3263" t="str">
        <f>Raw_Data!A3263</f>
        <v>6253140</v>
      </c>
      <c r="B3263">
        <f>Raw_Data!B3263</f>
        <v>45686</v>
      </c>
      <c r="C3263" t="str">
        <f>Raw_Data!C3263</f>
        <v>ATORVASTATIN 40 MG TABLET</v>
      </c>
      <c r="D3263" t="str">
        <f>Raw_Data!D3263</f>
        <v>67877051310</v>
      </c>
      <c r="E3263" t="str">
        <f>Raw_Data!E3263</f>
        <v>AKHTAR, MARIAM</v>
      </c>
      <c r="F3263" t="str">
        <f>Raw_Data!F3263</f>
        <v>1780024596</v>
      </c>
      <c r="G3263" t="str">
        <f>Raw_Data!H3263</f>
        <v>0</v>
      </c>
      <c r="H3263">
        <f>IFERROR(VLOOKUP(G3263,Store_Map!$A$2:$I$100,3,FALSE),"")</f>
        <v>0</v>
      </c>
      <c r="I3263">
        <f>IFERROR(VLOOKUP(G3263,Store_Map!$A$2:$I$100,4,FALSE),"")</f>
        <v>0</v>
      </c>
      <c r="J3263">
        <f>IFERROR(VLOOKUP(G3263,Store_Map!$A$2:$I$100,5,FALSE),"")</f>
        <v>0</v>
      </c>
      <c r="K3263">
        <f>IFERROR(VLOOKUP(G3263,Store_Map!$A$2:$I$100,6,FALSE),"")</f>
        <v>0</v>
      </c>
      <c r="L3263">
        <f>IFERROR(VLOOKUP(G3263,Store_Map!$A$2:$I$100,7,FALSE),"")</f>
        <v>0</v>
      </c>
      <c r="M3263">
        <f>IFERROR(VLOOKUP(G3263,Store_Map!$A$2:$I$100,8,FALSE),"")</f>
        <v>0</v>
      </c>
      <c r="N3263">
        <f t="shared" si="450"/>
        <v>0</v>
      </c>
      <c r="O3263" t="str">
        <f t="shared" si="451"/>
        <v>PASS</v>
      </c>
      <c r="P3263" t="str">
        <f t="shared" si="452"/>
        <v>PASS</v>
      </c>
      <c r="Q3263" t="str">
        <f t="shared" si="453"/>
        <v>PASS</v>
      </c>
      <c r="R3263" t="str">
        <f t="shared" si="454"/>
        <v>PASS</v>
      </c>
      <c r="S3263" t="str">
        <f t="shared" si="455"/>
        <v>PASS</v>
      </c>
      <c r="T3263">
        <f t="shared" si="456"/>
        <v>100</v>
      </c>
      <c r="U3263" t="str">
        <f t="shared" si="457"/>
        <v>Low</v>
      </c>
      <c r="V3263" t="str">
        <f t="shared" si="458"/>
        <v>Clean</v>
      </c>
    </row>
    <row r="3264" spans="1:22" x14ac:dyDescent="0.3">
      <c r="A3264" t="str">
        <f>Raw_Data!A3264</f>
        <v>6250946</v>
      </c>
      <c r="B3264">
        <f>Raw_Data!B3264</f>
        <v>45686</v>
      </c>
      <c r="C3264" t="str">
        <f>Raw_Data!C3264</f>
        <v>PRAVASTATIN SODIUM 10 MG TA</v>
      </c>
      <c r="D3264" t="str">
        <f>Raw_Data!D3264</f>
        <v>93077198</v>
      </c>
      <c r="E3264" t="str">
        <f>Raw_Data!E3264</f>
        <v>GIBBS, JON</v>
      </c>
      <c r="F3264" t="str">
        <f>Raw_Data!F3264</f>
        <v>1700896156</v>
      </c>
      <c r="G3264" t="str">
        <f>Raw_Data!H3264</f>
        <v>0</v>
      </c>
      <c r="H3264">
        <f>IFERROR(VLOOKUP(G3264,Store_Map!$A$2:$I$100,3,FALSE),"")</f>
        <v>0</v>
      </c>
      <c r="I3264">
        <f>IFERROR(VLOOKUP(G3264,Store_Map!$A$2:$I$100,4,FALSE),"")</f>
        <v>0</v>
      </c>
      <c r="J3264">
        <f>IFERROR(VLOOKUP(G3264,Store_Map!$A$2:$I$100,5,FALSE),"")</f>
        <v>0</v>
      </c>
      <c r="K3264">
        <f>IFERROR(VLOOKUP(G3264,Store_Map!$A$2:$I$100,6,FALSE),"")</f>
        <v>0</v>
      </c>
      <c r="L3264">
        <f>IFERROR(VLOOKUP(G3264,Store_Map!$A$2:$I$100,7,FALSE),"")</f>
        <v>0</v>
      </c>
      <c r="M3264">
        <f>IFERROR(VLOOKUP(G3264,Store_Map!$A$2:$I$100,8,FALSE),"")</f>
        <v>0</v>
      </c>
      <c r="N3264">
        <f t="shared" si="450"/>
        <v>0</v>
      </c>
      <c r="O3264" t="str">
        <f t="shared" si="451"/>
        <v>PASS</v>
      </c>
      <c r="P3264" t="str">
        <f t="shared" si="452"/>
        <v>REVIEW</v>
      </c>
      <c r="Q3264" t="str">
        <f t="shared" si="453"/>
        <v>PASS</v>
      </c>
      <c r="R3264" t="str">
        <f t="shared" si="454"/>
        <v>PASS</v>
      </c>
      <c r="S3264" t="str">
        <f t="shared" si="455"/>
        <v>REVIEW</v>
      </c>
      <c r="T3264">
        <f t="shared" si="456"/>
        <v>90</v>
      </c>
      <c r="U3264" t="str">
        <f t="shared" si="457"/>
        <v>Low</v>
      </c>
      <c r="V3264" t="str">
        <f t="shared" si="458"/>
        <v>Invalid NDC</v>
      </c>
    </row>
    <row r="3265" spans="1:22" x14ac:dyDescent="0.3">
      <c r="A3265" t="str">
        <f>Raw_Data!A3265</f>
        <v>6238085</v>
      </c>
      <c r="B3265">
        <f>Raw_Data!B3265</f>
        <v>45686</v>
      </c>
      <c r="C3265" t="str">
        <f>Raw_Data!C3265</f>
        <v>CHLORTHALIDONE 50 MG TABLET</v>
      </c>
      <c r="D3265" t="str">
        <f>Raw_Data!D3265</f>
        <v>75834011001</v>
      </c>
      <c r="E3265" t="str">
        <f>Raw_Data!E3265</f>
        <v>GIBBS, JON</v>
      </c>
      <c r="F3265" t="str">
        <f>Raw_Data!F3265</f>
        <v>1700896156</v>
      </c>
      <c r="G3265" t="str">
        <f>Raw_Data!H3265</f>
        <v>0</v>
      </c>
      <c r="H3265">
        <f>IFERROR(VLOOKUP(G3265,Store_Map!$A$2:$I$100,3,FALSE),"")</f>
        <v>0</v>
      </c>
      <c r="I3265">
        <f>IFERROR(VLOOKUP(G3265,Store_Map!$A$2:$I$100,4,FALSE),"")</f>
        <v>0</v>
      </c>
      <c r="J3265">
        <f>IFERROR(VLOOKUP(G3265,Store_Map!$A$2:$I$100,5,FALSE),"")</f>
        <v>0</v>
      </c>
      <c r="K3265">
        <f>IFERROR(VLOOKUP(G3265,Store_Map!$A$2:$I$100,6,FALSE),"")</f>
        <v>0</v>
      </c>
      <c r="L3265">
        <f>IFERROR(VLOOKUP(G3265,Store_Map!$A$2:$I$100,7,FALSE),"")</f>
        <v>0</v>
      </c>
      <c r="M3265">
        <f>IFERROR(VLOOKUP(G3265,Store_Map!$A$2:$I$100,8,FALSE),"")</f>
        <v>0</v>
      </c>
      <c r="N3265">
        <f t="shared" si="450"/>
        <v>0</v>
      </c>
      <c r="O3265" t="str">
        <f t="shared" si="451"/>
        <v>PASS</v>
      </c>
      <c r="P3265" t="str">
        <f t="shared" si="452"/>
        <v>PASS</v>
      </c>
      <c r="Q3265" t="str">
        <f t="shared" si="453"/>
        <v>PASS</v>
      </c>
      <c r="R3265" t="str">
        <f t="shared" si="454"/>
        <v>PASS</v>
      </c>
      <c r="S3265" t="str">
        <f t="shared" si="455"/>
        <v>PASS</v>
      </c>
      <c r="T3265">
        <f t="shared" si="456"/>
        <v>100</v>
      </c>
      <c r="U3265" t="str">
        <f t="shared" si="457"/>
        <v>Low</v>
      </c>
      <c r="V3265" t="str">
        <f t="shared" si="458"/>
        <v>Clean</v>
      </c>
    </row>
    <row r="3266" spans="1:22" x14ac:dyDescent="0.3">
      <c r="A3266" t="str">
        <f>Raw_Data!A3266</f>
        <v>6253143</v>
      </c>
      <c r="B3266">
        <f>Raw_Data!B3266</f>
        <v>45686</v>
      </c>
      <c r="C3266" t="str">
        <f>Raw_Data!C3266</f>
        <v>OMEPRAZOLE DR 20 MG CAPSULE</v>
      </c>
      <c r="D3266" t="str">
        <f>Raw_Data!D3266</f>
        <v>68382041205</v>
      </c>
      <c r="E3266" t="str">
        <f>Raw_Data!E3266</f>
        <v>YASIN, NURA</v>
      </c>
      <c r="F3266" t="str">
        <f>Raw_Data!F3266</f>
        <v>1265518567</v>
      </c>
      <c r="G3266" t="str">
        <f>Raw_Data!H3266</f>
        <v>0</v>
      </c>
      <c r="H3266">
        <f>IFERROR(VLOOKUP(G3266,Store_Map!$A$2:$I$100,3,FALSE),"")</f>
        <v>0</v>
      </c>
      <c r="I3266">
        <f>IFERROR(VLOOKUP(G3266,Store_Map!$A$2:$I$100,4,FALSE),"")</f>
        <v>0</v>
      </c>
      <c r="J3266">
        <f>IFERROR(VLOOKUP(G3266,Store_Map!$A$2:$I$100,5,FALSE),"")</f>
        <v>0</v>
      </c>
      <c r="K3266">
        <f>IFERROR(VLOOKUP(G3266,Store_Map!$A$2:$I$100,6,FALSE),"")</f>
        <v>0</v>
      </c>
      <c r="L3266">
        <f>IFERROR(VLOOKUP(G3266,Store_Map!$A$2:$I$100,7,FALSE),"")</f>
        <v>0</v>
      </c>
      <c r="M3266">
        <f>IFERROR(VLOOKUP(G3266,Store_Map!$A$2:$I$100,8,FALSE),"")</f>
        <v>0</v>
      </c>
      <c r="N3266">
        <f t="shared" ref="N3266:N3329" si="459">COUNTBLANK(A3266:M3266)</f>
        <v>0</v>
      </c>
      <c r="O3266" t="str">
        <f t="shared" ref="O3266:O3329" si="460">IF(AND(F3266&lt;&gt;"",LEN(F3266)=10,ISNUMBER(--F3266)),"PASS","REVIEW")</f>
        <v>PASS</v>
      </c>
      <c r="P3266" t="str">
        <f t="shared" ref="P3266:P3329" si="461">IF(AND(D3266&lt;&gt;"",OR(LEN(D3266)=10,LEN(D3266)=11),ISNUMBER(--D3266)),"PASS","REVIEW")</f>
        <v>PASS</v>
      </c>
      <c r="Q3266" t="str">
        <f t="shared" ref="Q3266:Q3329" si="462">IF(H3266&lt;&gt;"","PASS","REVIEW")</f>
        <v>PASS</v>
      </c>
      <c r="R3266" t="str">
        <f t="shared" ref="R3266:R3329" si="463">IF(AND(I3266&lt;&gt;"",J3266&lt;&gt;"",K3266&lt;&gt;"",L3266&lt;&gt;"",M3266&lt;&gt;""),"PASS","REVIEW")</f>
        <v>PASS</v>
      </c>
      <c r="S3266" t="str">
        <f t="shared" ref="S3266:S3329" si="464">IF(OR(N3266&gt;0,O3266="REVIEW",P3266="REVIEW",Q3266="REVIEW",R3266="REVIEW"),"REVIEW","PASS")</f>
        <v>PASS</v>
      </c>
      <c r="T3266">
        <f t="shared" ref="T3266:T3329" si="465">MAX(0,100-(N3266*5)-IF(O3266="REVIEW",15,0)-IF(P3266="REVIEW",10,0)-IF(Q3266="REVIEW",10,0)-IF(R3266="REVIEW",20,0))</f>
        <v>100</v>
      </c>
      <c r="U3266" t="str">
        <f t="shared" ref="U3266:U3329" si="466">IF(T3266&gt;=90,"Low",IF(T3266&gt;=70,"Medium","High"))</f>
        <v>Low</v>
      </c>
      <c r="V3266" t="str">
        <f t="shared" ref="V3266:V3329" si="467">IF(N3266&gt;0,"Missing required fields",IF(O3266="REVIEW","Invalid provider NPI",IF(P3266="REVIEW","Invalid NDC",IF(Q3266="REVIEW","Store mapping incomplete",IF(R3266="REVIEW","Entity mapping incomplete","Clean")))))</f>
        <v>Clean</v>
      </c>
    </row>
    <row r="3267" spans="1:22" x14ac:dyDescent="0.3">
      <c r="A3267" t="str">
        <f>Raw_Data!A3267</f>
        <v>6246313</v>
      </c>
      <c r="B3267">
        <f>Raw_Data!B3267</f>
        <v>45686</v>
      </c>
      <c r="C3267" t="str">
        <f>Raw_Data!C3267</f>
        <v>FARXIGA 10 MG TABLET</v>
      </c>
      <c r="D3267" t="str">
        <f>Raw_Data!D3267</f>
        <v>310621030</v>
      </c>
      <c r="E3267" t="str">
        <f>Raw_Data!E3267</f>
        <v>GIBBS, JON</v>
      </c>
      <c r="F3267" t="str">
        <f>Raw_Data!F3267</f>
        <v>1700896156</v>
      </c>
      <c r="G3267" t="str">
        <f>Raw_Data!H3267</f>
        <v>0</v>
      </c>
      <c r="H3267">
        <f>IFERROR(VLOOKUP(G3267,Store_Map!$A$2:$I$100,3,FALSE),"")</f>
        <v>0</v>
      </c>
      <c r="I3267">
        <f>IFERROR(VLOOKUP(G3267,Store_Map!$A$2:$I$100,4,FALSE),"")</f>
        <v>0</v>
      </c>
      <c r="J3267">
        <f>IFERROR(VLOOKUP(G3267,Store_Map!$A$2:$I$100,5,FALSE),"")</f>
        <v>0</v>
      </c>
      <c r="K3267">
        <f>IFERROR(VLOOKUP(G3267,Store_Map!$A$2:$I$100,6,FALSE),"")</f>
        <v>0</v>
      </c>
      <c r="L3267">
        <f>IFERROR(VLOOKUP(G3267,Store_Map!$A$2:$I$100,7,FALSE),"")</f>
        <v>0</v>
      </c>
      <c r="M3267">
        <f>IFERROR(VLOOKUP(G3267,Store_Map!$A$2:$I$100,8,FALSE),"")</f>
        <v>0</v>
      </c>
      <c r="N3267">
        <f t="shared" si="459"/>
        <v>0</v>
      </c>
      <c r="O3267" t="str">
        <f t="shared" si="460"/>
        <v>PASS</v>
      </c>
      <c r="P3267" t="str">
        <f t="shared" si="461"/>
        <v>REVIEW</v>
      </c>
      <c r="Q3267" t="str">
        <f t="shared" si="462"/>
        <v>PASS</v>
      </c>
      <c r="R3267" t="str">
        <f t="shared" si="463"/>
        <v>PASS</v>
      </c>
      <c r="S3267" t="str">
        <f t="shared" si="464"/>
        <v>REVIEW</v>
      </c>
      <c r="T3267">
        <f t="shared" si="465"/>
        <v>90</v>
      </c>
      <c r="U3267" t="str">
        <f t="shared" si="466"/>
        <v>Low</v>
      </c>
      <c r="V3267" t="str">
        <f t="shared" si="467"/>
        <v>Invalid NDC</v>
      </c>
    </row>
    <row r="3268" spans="1:22" x14ac:dyDescent="0.3">
      <c r="A3268" t="str">
        <f>Raw_Data!A3268</f>
        <v>6253144</v>
      </c>
      <c r="B3268">
        <f>Raw_Data!B3268</f>
        <v>45686</v>
      </c>
      <c r="C3268" t="str">
        <f>Raw_Data!C3268</f>
        <v>ATORVASTATIN 80 MG TABLET</v>
      </c>
      <c r="D3268" t="str">
        <f>Raw_Data!D3268</f>
        <v>378395305</v>
      </c>
      <c r="E3268" t="str">
        <f>Raw_Data!E3268</f>
        <v>YASIN, NURA</v>
      </c>
      <c r="F3268" t="str">
        <f>Raw_Data!F3268</f>
        <v>1265518567</v>
      </c>
      <c r="G3268" t="str">
        <f>Raw_Data!H3268</f>
        <v>0</v>
      </c>
      <c r="H3268">
        <f>IFERROR(VLOOKUP(G3268,Store_Map!$A$2:$I$100,3,FALSE),"")</f>
        <v>0</v>
      </c>
      <c r="I3268">
        <f>IFERROR(VLOOKUP(G3268,Store_Map!$A$2:$I$100,4,FALSE),"")</f>
        <v>0</v>
      </c>
      <c r="J3268">
        <f>IFERROR(VLOOKUP(G3268,Store_Map!$A$2:$I$100,5,FALSE),"")</f>
        <v>0</v>
      </c>
      <c r="K3268">
        <f>IFERROR(VLOOKUP(G3268,Store_Map!$A$2:$I$100,6,FALSE),"")</f>
        <v>0</v>
      </c>
      <c r="L3268">
        <f>IFERROR(VLOOKUP(G3268,Store_Map!$A$2:$I$100,7,FALSE),"")</f>
        <v>0</v>
      </c>
      <c r="M3268">
        <f>IFERROR(VLOOKUP(G3268,Store_Map!$A$2:$I$100,8,FALSE),"")</f>
        <v>0</v>
      </c>
      <c r="N3268">
        <f t="shared" si="459"/>
        <v>0</v>
      </c>
      <c r="O3268" t="str">
        <f t="shared" si="460"/>
        <v>PASS</v>
      </c>
      <c r="P3268" t="str">
        <f t="shared" si="461"/>
        <v>REVIEW</v>
      </c>
      <c r="Q3268" t="str">
        <f t="shared" si="462"/>
        <v>PASS</v>
      </c>
      <c r="R3268" t="str">
        <f t="shared" si="463"/>
        <v>PASS</v>
      </c>
      <c r="S3268" t="str">
        <f t="shared" si="464"/>
        <v>REVIEW</v>
      </c>
      <c r="T3268">
        <f t="shared" si="465"/>
        <v>90</v>
      </c>
      <c r="U3268" t="str">
        <f t="shared" si="466"/>
        <v>Low</v>
      </c>
      <c r="V3268" t="str">
        <f t="shared" si="467"/>
        <v>Invalid NDC</v>
      </c>
    </row>
    <row r="3269" spans="1:22" x14ac:dyDescent="0.3">
      <c r="A3269" t="str">
        <f>Raw_Data!A3269</f>
        <v>6253145</v>
      </c>
      <c r="B3269">
        <f>Raw_Data!B3269</f>
        <v>45686</v>
      </c>
      <c r="C3269" t="str">
        <f>Raw_Data!C3269</f>
        <v>METFORMIN HCL 500 MG TABLET</v>
      </c>
      <c r="D3269" t="str">
        <f>Raw_Data!D3269</f>
        <v>68382075805</v>
      </c>
      <c r="E3269" t="str">
        <f>Raw_Data!E3269</f>
        <v>YASIN, NURA</v>
      </c>
      <c r="F3269" t="str">
        <f>Raw_Data!F3269</f>
        <v>1265518567</v>
      </c>
      <c r="G3269" t="str">
        <f>Raw_Data!H3269</f>
        <v>0</v>
      </c>
      <c r="H3269">
        <f>IFERROR(VLOOKUP(G3269,Store_Map!$A$2:$I$100,3,FALSE),"")</f>
        <v>0</v>
      </c>
      <c r="I3269">
        <f>IFERROR(VLOOKUP(G3269,Store_Map!$A$2:$I$100,4,FALSE),"")</f>
        <v>0</v>
      </c>
      <c r="J3269">
        <f>IFERROR(VLOOKUP(G3269,Store_Map!$A$2:$I$100,5,FALSE),"")</f>
        <v>0</v>
      </c>
      <c r="K3269">
        <f>IFERROR(VLOOKUP(G3269,Store_Map!$A$2:$I$100,6,FALSE),"")</f>
        <v>0</v>
      </c>
      <c r="L3269">
        <f>IFERROR(VLOOKUP(G3269,Store_Map!$A$2:$I$100,7,FALSE),"")</f>
        <v>0</v>
      </c>
      <c r="M3269">
        <f>IFERROR(VLOOKUP(G3269,Store_Map!$A$2:$I$100,8,FALSE),"")</f>
        <v>0</v>
      </c>
      <c r="N3269">
        <f t="shared" si="459"/>
        <v>0</v>
      </c>
      <c r="O3269" t="str">
        <f t="shared" si="460"/>
        <v>PASS</v>
      </c>
      <c r="P3269" t="str">
        <f t="shared" si="461"/>
        <v>PASS</v>
      </c>
      <c r="Q3269" t="str">
        <f t="shared" si="462"/>
        <v>PASS</v>
      </c>
      <c r="R3269" t="str">
        <f t="shared" si="463"/>
        <v>PASS</v>
      </c>
      <c r="S3269" t="str">
        <f t="shared" si="464"/>
        <v>PASS</v>
      </c>
      <c r="T3269">
        <f t="shared" si="465"/>
        <v>100</v>
      </c>
      <c r="U3269" t="str">
        <f t="shared" si="466"/>
        <v>Low</v>
      </c>
      <c r="V3269" t="str">
        <f t="shared" si="467"/>
        <v>Clean</v>
      </c>
    </row>
    <row r="3270" spans="1:22" x14ac:dyDescent="0.3">
      <c r="A3270" t="str">
        <f>Raw_Data!A3270</f>
        <v>6245816</v>
      </c>
      <c r="B3270">
        <f>Raw_Data!B3270</f>
        <v>45686</v>
      </c>
      <c r="C3270" t="str">
        <f>Raw_Data!C3270</f>
        <v>GLIPIZIDE 10 MG TABLET</v>
      </c>
      <c r="D3270" t="str">
        <f>Raw_Data!D3270</f>
        <v>60505014201</v>
      </c>
      <c r="E3270" t="str">
        <f>Raw_Data!E3270</f>
        <v>GIBBS, JON</v>
      </c>
      <c r="F3270" t="str">
        <f>Raw_Data!F3270</f>
        <v>1700896156</v>
      </c>
      <c r="G3270" t="str">
        <f>Raw_Data!H3270</f>
        <v>0</v>
      </c>
      <c r="H3270">
        <f>IFERROR(VLOOKUP(G3270,Store_Map!$A$2:$I$100,3,FALSE),"")</f>
        <v>0</v>
      </c>
      <c r="I3270">
        <f>IFERROR(VLOOKUP(G3270,Store_Map!$A$2:$I$100,4,FALSE),"")</f>
        <v>0</v>
      </c>
      <c r="J3270">
        <f>IFERROR(VLOOKUP(G3270,Store_Map!$A$2:$I$100,5,FALSE),"")</f>
        <v>0</v>
      </c>
      <c r="K3270">
        <f>IFERROR(VLOOKUP(G3270,Store_Map!$A$2:$I$100,6,FALSE),"")</f>
        <v>0</v>
      </c>
      <c r="L3270">
        <f>IFERROR(VLOOKUP(G3270,Store_Map!$A$2:$I$100,7,FALSE),"")</f>
        <v>0</v>
      </c>
      <c r="M3270">
        <f>IFERROR(VLOOKUP(G3270,Store_Map!$A$2:$I$100,8,FALSE),"")</f>
        <v>0</v>
      </c>
      <c r="N3270">
        <f t="shared" si="459"/>
        <v>0</v>
      </c>
      <c r="O3270" t="str">
        <f t="shared" si="460"/>
        <v>PASS</v>
      </c>
      <c r="P3270" t="str">
        <f t="shared" si="461"/>
        <v>PASS</v>
      </c>
      <c r="Q3270" t="str">
        <f t="shared" si="462"/>
        <v>PASS</v>
      </c>
      <c r="R3270" t="str">
        <f t="shared" si="463"/>
        <v>PASS</v>
      </c>
      <c r="S3270" t="str">
        <f t="shared" si="464"/>
        <v>PASS</v>
      </c>
      <c r="T3270">
        <f t="shared" si="465"/>
        <v>100</v>
      </c>
      <c r="U3270" t="str">
        <f t="shared" si="466"/>
        <v>Low</v>
      </c>
      <c r="V3270" t="str">
        <f t="shared" si="467"/>
        <v>Clean</v>
      </c>
    </row>
    <row r="3271" spans="1:22" x14ac:dyDescent="0.3">
      <c r="A3271" t="str">
        <f>Raw_Data!A3271</f>
        <v>6246307</v>
      </c>
      <c r="B3271">
        <f>Raw_Data!B3271</f>
        <v>45686</v>
      </c>
      <c r="C3271" t="str">
        <f>Raw_Data!C3271</f>
        <v>METOPROLOL TARTRATE 100 MG</v>
      </c>
      <c r="D3271" t="str">
        <f>Raw_Data!D3271</f>
        <v>378004710</v>
      </c>
      <c r="E3271" t="str">
        <f>Raw_Data!E3271</f>
        <v>GIBBS, JON</v>
      </c>
      <c r="F3271" t="str">
        <f>Raw_Data!F3271</f>
        <v>1700896156</v>
      </c>
      <c r="G3271" t="str">
        <f>Raw_Data!H3271</f>
        <v>0</v>
      </c>
      <c r="H3271">
        <f>IFERROR(VLOOKUP(G3271,Store_Map!$A$2:$I$100,3,FALSE),"")</f>
        <v>0</v>
      </c>
      <c r="I3271">
        <f>IFERROR(VLOOKUP(G3271,Store_Map!$A$2:$I$100,4,FALSE),"")</f>
        <v>0</v>
      </c>
      <c r="J3271">
        <f>IFERROR(VLOOKUP(G3271,Store_Map!$A$2:$I$100,5,FALSE),"")</f>
        <v>0</v>
      </c>
      <c r="K3271">
        <f>IFERROR(VLOOKUP(G3271,Store_Map!$A$2:$I$100,6,FALSE),"")</f>
        <v>0</v>
      </c>
      <c r="L3271">
        <f>IFERROR(VLOOKUP(G3271,Store_Map!$A$2:$I$100,7,FALSE),"")</f>
        <v>0</v>
      </c>
      <c r="M3271">
        <f>IFERROR(VLOOKUP(G3271,Store_Map!$A$2:$I$100,8,FALSE),"")</f>
        <v>0</v>
      </c>
      <c r="N3271">
        <f t="shared" si="459"/>
        <v>0</v>
      </c>
      <c r="O3271" t="str">
        <f t="shared" si="460"/>
        <v>PASS</v>
      </c>
      <c r="P3271" t="str">
        <f t="shared" si="461"/>
        <v>REVIEW</v>
      </c>
      <c r="Q3271" t="str">
        <f t="shared" si="462"/>
        <v>PASS</v>
      </c>
      <c r="R3271" t="str">
        <f t="shared" si="463"/>
        <v>PASS</v>
      </c>
      <c r="S3271" t="str">
        <f t="shared" si="464"/>
        <v>REVIEW</v>
      </c>
      <c r="T3271">
        <f t="shared" si="465"/>
        <v>90</v>
      </c>
      <c r="U3271" t="str">
        <f t="shared" si="466"/>
        <v>Low</v>
      </c>
      <c r="V3271" t="str">
        <f t="shared" si="467"/>
        <v>Invalid NDC</v>
      </c>
    </row>
    <row r="3272" spans="1:22" x14ac:dyDescent="0.3">
      <c r="A3272" t="str">
        <f>Raw_Data!A3272</f>
        <v>6248363</v>
      </c>
      <c r="B3272">
        <f>Raw_Data!B3272</f>
        <v>45686</v>
      </c>
      <c r="C3272" t="str">
        <f>Raw_Data!C3272</f>
        <v>NAPROXEN SODIUM 550 MG TAB</v>
      </c>
      <c r="D3272" t="str">
        <f>Raw_Data!D3272</f>
        <v>50228043301</v>
      </c>
      <c r="E3272" t="str">
        <f>Raw_Data!E3272</f>
        <v>GIBBS, JON</v>
      </c>
      <c r="F3272" t="str">
        <f>Raw_Data!F3272</f>
        <v>1700896156</v>
      </c>
      <c r="G3272" t="str">
        <f>Raw_Data!H3272</f>
        <v>0</v>
      </c>
      <c r="H3272">
        <f>IFERROR(VLOOKUP(G3272,Store_Map!$A$2:$I$100,3,FALSE),"")</f>
        <v>0</v>
      </c>
      <c r="I3272">
        <f>IFERROR(VLOOKUP(G3272,Store_Map!$A$2:$I$100,4,FALSE),"")</f>
        <v>0</v>
      </c>
      <c r="J3272">
        <f>IFERROR(VLOOKUP(G3272,Store_Map!$A$2:$I$100,5,FALSE),"")</f>
        <v>0</v>
      </c>
      <c r="K3272">
        <f>IFERROR(VLOOKUP(G3272,Store_Map!$A$2:$I$100,6,FALSE),"")</f>
        <v>0</v>
      </c>
      <c r="L3272">
        <f>IFERROR(VLOOKUP(G3272,Store_Map!$A$2:$I$100,7,FALSE),"")</f>
        <v>0</v>
      </c>
      <c r="M3272">
        <f>IFERROR(VLOOKUP(G3272,Store_Map!$A$2:$I$100,8,FALSE),"")</f>
        <v>0</v>
      </c>
      <c r="N3272">
        <f t="shared" si="459"/>
        <v>0</v>
      </c>
      <c r="O3272" t="str">
        <f t="shared" si="460"/>
        <v>PASS</v>
      </c>
      <c r="P3272" t="str">
        <f t="shared" si="461"/>
        <v>PASS</v>
      </c>
      <c r="Q3272" t="str">
        <f t="shared" si="462"/>
        <v>PASS</v>
      </c>
      <c r="R3272" t="str">
        <f t="shared" si="463"/>
        <v>PASS</v>
      </c>
      <c r="S3272" t="str">
        <f t="shared" si="464"/>
        <v>PASS</v>
      </c>
      <c r="T3272">
        <f t="shared" si="465"/>
        <v>100</v>
      </c>
      <c r="U3272" t="str">
        <f t="shared" si="466"/>
        <v>Low</v>
      </c>
      <c r="V3272" t="str">
        <f t="shared" si="467"/>
        <v>Clean</v>
      </c>
    </row>
    <row r="3273" spans="1:22" x14ac:dyDescent="0.3">
      <c r="A3273" t="str">
        <f>Raw_Data!A3273</f>
        <v>6246310</v>
      </c>
      <c r="B3273">
        <f>Raw_Data!B3273</f>
        <v>45686</v>
      </c>
      <c r="C3273" t="str">
        <f>Raw_Data!C3273</f>
        <v>SILDENAFIL 100 MG TABLET</v>
      </c>
      <c r="D3273" t="str">
        <f>Raw_Data!D3273</f>
        <v>27241006903</v>
      </c>
      <c r="E3273" t="str">
        <f>Raw_Data!E3273</f>
        <v>GIBBS, JON</v>
      </c>
      <c r="F3273" t="str">
        <f>Raw_Data!F3273</f>
        <v>1700896156</v>
      </c>
      <c r="G3273" t="str">
        <f>Raw_Data!H3273</f>
        <v>0</v>
      </c>
      <c r="H3273">
        <f>IFERROR(VLOOKUP(G3273,Store_Map!$A$2:$I$100,3,FALSE),"")</f>
        <v>0</v>
      </c>
      <c r="I3273">
        <f>IFERROR(VLOOKUP(G3273,Store_Map!$A$2:$I$100,4,FALSE),"")</f>
        <v>0</v>
      </c>
      <c r="J3273">
        <f>IFERROR(VLOOKUP(G3273,Store_Map!$A$2:$I$100,5,FALSE),"")</f>
        <v>0</v>
      </c>
      <c r="K3273">
        <f>IFERROR(VLOOKUP(G3273,Store_Map!$A$2:$I$100,6,FALSE),"")</f>
        <v>0</v>
      </c>
      <c r="L3273">
        <f>IFERROR(VLOOKUP(G3273,Store_Map!$A$2:$I$100,7,FALSE),"")</f>
        <v>0</v>
      </c>
      <c r="M3273">
        <f>IFERROR(VLOOKUP(G3273,Store_Map!$A$2:$I$100,8,FALSE),"")</f>
        <v>0</v>
      </c>
      <c r="N3273">
        <f t="shared" si="459"/>
        <v>0</v>
      </c>
      <c r="O3273" t="str">
        <f t="shared" si="460"/>
        <v>PASS</v>
      </c>
      <c r="P3273" t="str">
        <f t="shared" si="461"/>
        <v>PASS</v>
      </c>
      <c r="Q3273" t="str">
        <f t="shared" si="462"/>
        <v>PASS</v>
      </c>
      <c r="R3273" t="str">
        <f t="shared" si="463"/>
        <v>PASS</v>
      </c>
      <c r="S3273" t="str">
        <f t="shared" si="464"/>
        <v>PASS</v>
      </c>
      <c r="T3273">
        <f t="shared" si="465"/>
        <v>100</v>
      </c>
      <c r="U3273" t="str">
        <f t="shared" si="466"/>
        <v>Low</v>
      </c>
      <c r="V3273" t="str">
        <f t="shared" si="467"/>
        <v>Clean</v>
      </c>
    </row>
    <row r="3274" spans="1:22" x14ac:dyDescent="0.3">
      <c r="A3274" t="str">
        <f>Raw_Data!A3274</f>
        <v>2003380</v>
      </c>
      <c r="B3274">
        <f>Raw_Data!B3274</f>
        <v>45686</v>
      </c>
      <c r="C3274" t="str">
        <f>Raw_Data!C3274</f>
        <v>DEXTROAMP-AMPHET ER 10 MG C</v>
      </c>
      <c r="D3274" t="str">
        <f>Raw_Data!D3274</f>
        <v>51407055801</v>
      </c>
      <c r="E3274" t="str">
        <f>Raw_Data!E3274</f>
        <v>STEINER, DAVID</v>
      </c>
      <c r="F3274" t="str">
        <f>Raw_Data!F3274</f>
        <v>1972508802</v>
      </c>
      <c r="G3274" t="str">
        <f>Raw_Data!H3274</f>
        <v>0</v>
      </c>
      <c r="H3274">
        <f>IFERROR(VLOOKUP(G3274,Store_Map!$A$2:$I$100,3,FALSE),"")</f>
        <v>0</v>
      </c>
      <c r="I3274">
        <f>IFERROR(VLOOKUP(G3274,Store_Map!$A$2:$I$100,4,FALSE),"")</f>
        <v>0</v>
      </c>
      <c r="J3274">
        <f>IFERROR(VLOOKUP(G3274,Store_Map!$A$2:$I$100,5,FALSE),"")</f>
        <v>0</v>
      </c>
      <c r="K3274">
        <f>IFERROR(VLOOKUP(G3274,Store_Map!$A$2:$I$100,6,FALSE),"")</f>
        <v>0</v>
      </c>
      <c r="L3274">
        <f>IFERROR(VLOOKUP(G3274,Store_Map!$A$2:$I$100,7,FALSE),"")</f>
        <v>0</v>
      </c>
      <c r="M3274">
        <f>IFERROR(VLOOKUP(G3274,Store_Map!$A$2:$I$100,8,FALSE),"")</f>
        <v>0</v>
      </c>
      <c r="N3274">
        <f t="shared" si="459"/>
        <v>0</v>
      </c>
      <c r="O3274" t="str">
        <f t="shared" si="460"/>
        <v>PASS</v>
      </c>
      <c r="P3274" t="str">
        <f t="shared" si="461"/>
        <v>PASS</v>
      </c>
      <c r="Q3274" t="str">
        <f t="shared" si="462"/>
        <v>PASS</v>
      </c>
      <c r="R3274" t="str">
        <f t="shared" si="463"/>
        <v>PASS</v>
      </c>
      <c r="S3274" t="str">
        <f t="shared" si="464"/>
        <v>PASS</v>
      </c>
      <c r="T3274">
        <f t="shared" si="465"/>
        <v>100</v>
      </c>
      <c r="U3274" t="str">
        <f t="shared" si="466"/>
        <v>Low</v>
      </c>
      <c r="V3274" t="str">
        <f t="shared" si="467"/>
        <v>Clean</v>
      </c>
    </row>
    <row r="3275" spans="1:22" x14ac:dyDescent="0.3">
      <c r="A3275" t="str">
        <f>Raw_Data!A3275</f>
        <v>6251313</v>
      </c>
      <c r="B3275">
        <f>Raw_Data!B3275</f>
        <v>45686</v>
      </c>
      <c r="C3275" t="str">
        <f>Raw_Data!C3275</f>
        <v>ALBUTEROL HFA 90 MCG INHALE</v>
      </c>
      <c r="D3275" t="str">
        <f>Raw_Data!D3275</f>
        <v>781729685</v>
      </c>
      <c r="E3275" t="str">
        <f>Raw_Data!E3275</f>
        <v>DEANGELO, ALAN</v>
      </c>
      <c r="F3275" t="str">
        <f>Raw_Data!F3275</f>
        <v>1982741237</v>
      </c>
      <c r="G3275" t="str">
        <f>Raw_Data!H3275</f>
        <v>0</v>
      </c>
      <c r="H3275">
        <f>IFERROR(VLOOKUP(G3275,Store_Map!$A$2:$I$100,3,FALSE),"")</f>
        <v>0</v>
      </c>
      <c r="I3275">
        <f>IFERROR(VLOOKUP(G3275,Store_Map!$A$2:$I$100,4,FALSE),"")</f>
        <v>0</v>
      </c>
      <c r="J3275">
        <f>IFERROR(VLOOKUP(G3275,Store_Map!$A$2:$I$100,5,FALSE),"")</f>
        <v>0</v>
      </c>
      <c r="K3275">
        <f>IFERROR(VLOOKUP(G3275,Store_Map!$A$2:$I$100,6,FALSE),"")</f>
        <v>0</v>
      </c>
      <c r="L3275">
        <f>IFERROR(VLOOKUP(G3275,Store_Map!$A$2:$I$100,7,FALSE),"")</f>
        <v>0</v>
      </c>
      <c r="M3275">
        <f>IFERROR(VLOOKUP(G3275,Store_Map!$A$2:$I$100,8,FALSE),"")</f>
        <v>0</v>
      </c>
      <c r="N3275">
        <f t="shared" si="459"/>
        <v>0</v>
      </c>
      <c r="O3275" t="str">
        <f t="shared" si="460"/>
        <v>PASS</v>
      </c>
      <c r="P3275" t="str">
        <f t="shared" si="461"/>
        <v>REVIEW</v>
      </c>
      <c r="Q3275" t="str">
        <f t="shared" si="462"/>
        <v>PASS</v>
      </c>
      <c r="R3275" t="str">
        <f t="shared" si="463"/>
        <v>PASS</v>
      </c>
      <c r="S3275" t="str">
        <f t="shared" si="464"/>
        <v>REVIEW</v>
      </c>
      <c r="T3275">
        <f t="shared" si="465"/>
        <v>90</v>
      </c>
      <c r="U3275" t="str">
        <f t="shared" si="466"/>
        <v>Low</v>
      </c>
      <c r="V3275" t="str">
        <f t="shared" si="467"/>
        <v>Invalid NDC</v>
      </c>
    </row>
    <row r="3276" spans="1:22" x14ac:dyDescent="0.3">
      <c r="A3276" t="str">
        <f>Raw_Data!A3276</f>
        <v>6246309</v>
      </c>
      <c r="B3276">
        <f>Raw_Data!B3276</f>
        <v>45686</v>
      </c>
      <c r="C3276" t="str">
        <f>Raw_Data!C3276</f>
        <v>PIOGLITAZONE HCL 45 MG TABL</v>
      </c>
      <c r="D3276" t="str">
        <f>Raw_Data!D3276</f>
        <v>93727356</v>
      </c>
      <c r="E3276" t="str">
        <f>Raw_Data!E3276</f>
        <v>GIBBS, JON</v>
      </c>
      <c r="F3276" t="str">
        <f>Raw_Data!F3276</f>
        <v>1700896156</v>
      </c>
      <c r="G3276" t="str">
        <f>Raw_Data!H3276</f>
        <v>0</v>
      </c>
      <c r="H3276">
        <f>IFERROR(VLOOKUP(G3276,Store_Map!$A$2:$I$100,3,FALSE),"")</f>
        <v>0</v>
      </c>
      <c r="I3276">
        <f>IFERROR(VLOOKUP(G3276,Store_Map!$A$2:$I$100,4,FALSE),"")</f>
        <v>0</v>
      </c>
      <c r="J3276">
        <f>IFERROR(VLOOKUP(G3276,Store_Map!$A$2:$I$100,5,FALSE),"")</f>
        <v>0</v>
      </c>
      <c r="K3276">
        <f>IFERROR(VLOOKUP(G3276,Store_Map!$A$2:$I$100,6,FALSE),"")</f>
        <v>0</v>
      </c>
      <c r="L3276">
        <f>IFERROR(VLOOKUP(G3276,Store_Map!$A$2:$I$100,7,FALSE),"")</f>
        <v>0</v>
      </c>
      <c r="M3276">
        <f>IFERROR(VLOOKUP(G3276,Store_Map!$A$2:$I$100,8,FALSE),"")</f>
        <v>0</v>
      </c>
      <c r="N3276">
        <f t="shared" si="459"/>
        <v>0</v>
      </c>
      <c r="O3276" t="str">
        <f t="shared" si="460"/>
        <v>PASS</v>
      </c>
      <c r="P3276" t="str">
        <f t="shared" si="461"/>
        <v>REVIEW</v>
      </c>
      <c r="Q3276" t="str">
        <f t="shared" si="462"/>
        <v>PASS</v>
      </c>
      <c r="R3276" t="str">
        <f t="shared" si="463"/>
        <v>PASS</v>
      </c>
      <c r="S3276" t="str">
        <f t="shared" si="464"/>
        <v>REVIEW</v>
      </c>
      <c r="T3276">
        <f t="shared" si="465"/>
        <v>90</v>
      </c>
      <c r="U3276" t="str">
        <f t="shared" si="466"/>
        <v>Low</v>
      </c>
      <c r="V3276" t="str">
        <f t="shared" si="467"/>
        <v>Invalid NDC</v>
      </c>
    </row>
    <row r="3277" spans="1:22" x14ac:dyDescent="0.3">
      <c r="A3277" t="str">
        <f>Raw_Data!A3277</f>
        <v>6253147</v>
      </c>
      <c r="B3277">
        <f>Raw_Data!B3277</f>
        <v>45686</v>
      </c>
      <c r="C3277" t="str">
        <f>Raw_Data!C3277</f>
        <v>OMEPRAZOLE DR 20 MG CAPSULE</v>
      </c>
      <c r="D3277" t="str">
        <f>Raw_Data!D3277</f>
        <v>68382041205</v>
      </c>
      <c r="E3277" t="str">
        <f>Raw_Data!E3277</f>
        <v>BYNE, EDMUND</v>
      </c>
      <c r="F3277" t="str">
        <f>Raw_Data!F3277</f>
        <v>1033186648</v>
      </c>
      <c r="G3277" t="str">
        <f>Raw_Data!H3277</f>
        <v>0</v>
      </c>
      <c r="H3277">
        <f>IFERROR(VLOOKUP(G3277,Store_Map!$A$2:$I$100,3,FALSE),"")</f>
        <v>0</v>
      </c>
      <c r="I3277">
        <f>IFERROR(VLOOKUP(G3277,Store_Map!$A$2:$I$100,4,FALSE),"")</f>
        <v>0</v>
      </c>
      <c r="J3277">
        <f>IFERROR(VLOOKUP(G3277,Store_Map!$A$2:$I$100,5,FALSE),"")</f>
        <v>0</v>
      </c>
      <c r="K3277">
        <f>IFERROR(VLOOKUP(G3277,Store_Map!$A$2:$I$100,6,FALSE),"")</f>
        <v>0</v>
      </c>
      <c r="L3277">
        <f>IFERROR(VLOOKUP(G3277,Store_Map!$A$2:$I$100,7,FALSE),"")</f>
        <v>0</v>
      </c>
      <c r="M3277">
        <f>IFERROR(VLOOKUP(G3277,Store_Map!$A$2:$I$100,8,FALSE),"")</f>
        <v>0</v>
      </c>
      <c r="N3277">
        <f t="shared" si="459"/>
        <v>0</v>
      </c>
      <c r="O3277" t="str">
        <f t="shared" si="460"/>
        <v>PASS</v>
      </c>
      <c r="P3277" t="str">
        <f t="shared" si="461"/>
        <v>PASS</v>
      </c>
      <c r="Q3277" t="str">
        <f t="shared" si="462"/>
        <v>PASS</v>
      </c>
      <c r="R3277" t="str">
        <f t="shared" si="463"/>
        <v>PASS</v>
      </c>
      <c r="S3277" t="str">
        <f t="shared" si="464"/>
        <v>PASS</v>
      </c>
      <c r="T3277">
        <f t="shared" si="465"/>
        <v>100</v>
      </c>
      <c r="U3277" t="str">
        <f t="shared" si="466"/>
        <v>Low</v>
      </c>
      <c r="V3277" t="str">
        <f t="shared" si="467"/>
        <v>Clean</v>
      </c>
    </row>
    <row r="3278" spans="1:22" x14ac:dyDescent="0.3">
      <c r="A3278" t="str">
        <f>Raw_Data!A3278</f>
        <v>6253148</v>
      </c>
      <c r="B3278">
        <f>Raw_Data!B3278</f>
        <v>45686</v>
      </c>
      <c r="C3278" t="str">
        <f>Raw_Data!C3278</f>
        <v>DICYCLOMINE 20 MG TABLET</v>
      </c>
      <c r="D3278" t="str">
        <f>Raw_Data!D3278</f>
        <v>527128201</v>
      </c>
      <c r="E3278" t="str">
        <f>Raw_Data!E3278</f>
        <v>BYNE, EDMUND</v>
      </c>
      <c r="F3278" t="str">
        <f>Raw_Data!F3278</f>
        <v>1033186648</v>
      </c>
      <c r="G3278" t="str">
        <f>Raw_Data!H3278</f>
        <v>0</v>
      </c>
      <c r="H3278">
        <f>IFERROR(VLOOKUP(G3278,Store_Map!$A$2:$I$100,3,FALSE),"")</f>
        <v>0</v>
      </c>
      <c r="I3278">
        <f>IFERROR(VLOOKUP(G3278,Store_Map!$A$2:$I$100,4,FALSE),"")</f>
        <v>0</v>
      </c>
      <c r="J3278">
        <f>IFERROR(VLOOKUP(G3278,Store_Map!$A$2:$I$100,5,FALSE),"")</f>
        <v>0</v>
      </c>
      <c r="K3278">
        <f>IFERROR(VLOOKUP(G3278,Store_Map!$A$2:$I$100,6,FALSE),"")</f>
        <v>0</v>
      </c>
      <c r="L3278">
        <f>IFERROR(VLOOKUP(G3278,Store_Map!$A$2:$I$100,7,FALSE),"")</f>
        <v>0</v>
      </c>
      <c r="M3278">
        <f>IFERROR(VLOOKUP(G3278,Store_Map!$A$2:$I$100,8,FALSE),"")</f>
        <v>0</v>
      </c>
      <c r="N3278">
        <f t="shared" si="459"/>
        <v>0</v>
      </c>
      <c r="O3278" t="str">
        <f t="shared" si="460"/>
        <v>PASS</v>
      </c>
      <c r="P3278" t="str">
        <f t="shared" si="461"/>
        <v>REVIEW</v>
      </c>
      <c r="Q3278" t="str">
        <f t="shared" si="462"/>
        <v>PASS</v>
      </c>
      <c r="R3278" t="str">
        <f t="shared" si="463"/>
        <v>PASS</v>
      </c>
      <c r="S3278" t="str">
        <f t="shared" si="464"/>
        <v>REVIEW</v>
      </c>
      <c r="T3278">
        <f t="shared" si="465"/>
        <v>90</v>
      </c>
      <c r="U3278" t="str">
        <f t="shared" si="466"/>
        <v>Low</v>
      </c>
      <c r="V3278" t="str">
        <f t="shared" si="467"/>
        <v>Invalid NDC</v>
      </c>
    </row>
    <row r="3279" spans="1:22" x14ac:dyDescent="0.3">
      <c r="A3279" t="str">
        <f>Raw_Data!A3279</f>
        <v>6253149</v>
      </c>
      <c r="B3279">
        <f>Raw_Data!B3279</f>
        <v>45686</v>
      </c>
      <c r="C3279" t="str">
        <f>Raw_Data!C3279</f>
        <v>TRAZODONE 50 MG TABLET</v>
      </c>
      <c r="D3279" t="str">
        <f>Raw_Data!D3279</f>
        <v>50111056002</v>
      </c>
      <c r="E3279" t="str">
        <f>Raw_Data!E3279</f>
        <v>BYNE, EDMUND</v>
      </c>
      <c r="F3279" t="str">
        <f>Raw_Data!F3279</f>
        <v>1033186648</v>
      </c>
      <c r="G3279" t="str">
        <f>Raw_Data!H3279</f>
        <v>0</v>
      </c>
      <c r="H3279">
        <f>IFERROR(VLOOKUP(G3279,Store_Map!$A$2:$I$100,3,FALSE),"")</f>
        <v>0</v>
      </c>
      <c r="I3279">
        <f>IFERROR(VLOOKUP(G3279,Store_Map!$A$2:$I$100,4,FALSE),"")</f>
        <v>0</v>
      </c>
      <c r="J3279">
        <f>IFERROR(VLOOKUP(G3279,Store_Map!$A$2:$I$100,5,FALSE),"")</f>
        <v>0</v>
      </c>
      <c r="K3279">
        <f>IFERROR(VLOOKUP(G3279,Store_Map!$A$2:$I$100,6,FALSE),"")</f>
        <v>0</v>
      </c>
      <c r="L3279">
        <f>IFERROR(VLOOKUP(G3279,Store_Map!$A$2:$I$100,7,FALSE),"")</f>
        <v>0</v>
      </c>
      <c r="M3279">
        <f>IFERROR(VLOOKUP(G3279,Store_Map!$A$2:$I$100,8,FALSE),"")</f>
        <v>0</v>
      </c>
      <c r="N3279">
        <f t="shared" si="459"/>
        <v>0</v>
      </c>
      <c r="O3279" t="str">
        <f t="shared" si="460"/>
        <v>PASS</v>
      </c>
      <c r="P3279" t="str">
        <f t="shared" si="461"/>
        <v>PASS</v>
      </c>
      <c r="Q3279" t="str">
        <f t="shared" si="462"/>
        <v>PASS</v>
      </c>
      <c r="R3279" t="str">
        <f t="shared" si="463"/>
        <v>PASS</v>
      </c>
      <c r="S3279" t="str">
        <f t="shared" si="464"/>
        <v>PASS</v>
      </c>
      <c r="T3279">
        <f t="shared" si="465"/>
        <v>100</v>
      </c>
      <c r="U3279" t="str">
        <f t="shared" si="466"/>
        <v>Low</v>
      </c>
      <c r="V3279" t="str">
        <f t="shared" si="467"/>
        <v>Clean</v>
      </c>
    </row>
    <row r="3280" spans="1:22" x14ac:dyDescent="0.3">
      <c r="A3280" t="str">
        <f>Raw_Data!A3280</f>
        <v>6253150</v>
      </c>
      <c r="B3280">
        <f>Raw_Data!B3280</f>
        <v>45686</v>
      </c>
      <c r="C3280" t="str">
        <f>Raw_Data!C3280</f>
        <v>GABAPENTIN 100 MG CAPSULE</v>
      </c>
      <c r="D3280" t="str">
        <f>Raw_Data!D3280</f>
        <v>67877022210</v>
      </c>
      <c r="E3280" t="str">
        <f>Raw_Data!E3280</f>
        <v>BYNE, EDMUND</v>
      </c>
      <c r="F3280" t="str">
        <f>Raw_Data!F3280</f>
        <v>1033186648</v>
      </c>
      <c r="G3280" t="str">
        <f>Raw_Data!H3280</f>
        <v>0</v>
      </c>
      <c r="H3280">
        <f>IFERROR(VLOOKUP(G3280,Store_Map!$A$2:$I$100,3,FALSE),"")</f>
        <v>0</v>
      </c>
      <c r="I3280">
        <f>IFERROR(VLOOKUP(G3280,Store_Map!$A$2:$I$100,4,FALSE),"")</f>
        <v>0</v>
      </c>
      <c r="J3280">
        <f>IFERROR(VLOOKUP(G3280,Store_Map!$A$2:$I$100,5,FALSE),"")</f>
        <v>0</v>
      </c>
      <c r="K3280">
        <f>IFERROR(VLOOKUP(G3280,Store_Map!$A$2:$I$100,6,FALSE),"")</f>
        <v>0</v>
      </c>
      <c r="L3280">
        <f>IFERROR(VLOOKUP(G3280,Store_Map!$A$2:$I$100,7,FALSE),"")</f>
        <v>0</v>
      </c>
      <c r="M3280">
        <f>IFERROR(VLOOKUP(G3280,Store_Map!$A$2:$I$100,8,FALSE),"")</f>
        <v>0</v>
      </c>
      <c r="N3280">
        <f t="shared" si="459"/>
        <v>0</v>
      </c>
      <c r="O3280" t="str">
        <f t="shared" si="460"/>
        <v>PASS</v>
      </c>
      <c r="P3280" t="str">
        <f t="shared" si="461"/>
        <v>PASS</v>
      </c>
      <c r="Q3280" t="str">
        <f t="shared" si="462"/>
        <v>PASS</v>
      </c>
      <c r="R3280" t="str">
        <f t="shared" si="463"/>
        <v>PASS</v>
      </c>
      <c r="S3280" t="str">
        <f t="shared" si="464"/>
        <v>PASS</v>
      </c>
      <c r="T3280">
        <f t="shared" si="465"/>
        <v>100</v>
      </c>
      <c r="U3280" t="str">
        <f t="shared" si="466"/>
        <v>Low</v>
      </c>
      <c r="V3280" t="str">
        <f t="shared" si="467"/>
        <v>Clean</v>
      </c>
    </row>
    <row r="3281" spans="1:22" x14ac:dyDescent="0.3">
      <c r="A3281" t="str">
        <f>Raw_Data!A3281</f>
        <v>6253151</v>
      </c>
      <c r="B3281">
        <f>Raw_Data!B3281</f>
        <v>45686</v>
      </c>
      <c r="C3281" t="str">
        <f>Raw_Data!C3281</f>
        <v>DICLOFENAC SOD DR EC 50 MG</v>
      </c>
      <c r="D3281" t="str">
        <f>Raw_Data!D3281</f>
        <v>228255006</v>
      </c>
      <c r="E3281" t="str">
        <f>Raw_Data!E3281</f>
        <v>GIBBS, JON</v>
      </c>
      <c r="F3281" t="str">
        <f>Raw_Data!F3281</f>
        <v>1700896156</v>
      </c>
      <c r="G3281" t="str">
        <f>Raw_Data!H3281</f>
        <v>0</v>
      </c>
      <c r="H3281">
        <f>IFERROR(VLOOKUP(G3281,Store_Map!$A$2:$I$100,3,FALSE),"")</f>
        <v>0</v>
      </c>
      <c r="I3281">
        <f>IFERROR(VLOOKUP(G3281,Store_Map!$A$2:$I$100,4,FALSE),"")</f>
        <v>0</v>
      </c>
      <c r="J3281">
        <f>IFERROR(VLOOKUP(G3281,Store_Map!$A$2:$I$100,5,FALSE),"")</f>
        <v>0</v>
      </c>
      <c r="K3281">
        <f>IFERROR(VLOOKUP(G3281,Store_Map!$A$2:$I$100,6,FALSE),"")</f>
        <v>0</v>
      </c>
      <c r="L3281">
        <f>IFERROR(VLOOKUP(G3281,Store_Map!$A$2:$I$100,7,FALSE),"")</f>
        <v>0</v>
      </c>
      <c r="M3281">
        <f>IFERROR(VLOOKUP(G3281,Store_Map!$A$2:$I$100,8,FALSE),"")</f>
        <v>0</v>
      </c>
      <c r="N3281">
        <f t="shared" si="459"/>
        <v>0</v>
      </c>
      <c r="O3281" t="str">
        <f t="shared" si="460"/>
        <v>PASS</v>
      </c>
      <c r="P3281" t="str">
        <f t="shared" si="461"/>
        <v>REVIEW</v>
      </c>
      <c r="Q3281" t="str">
        <f t="shared" si="462"/>
        <v>PASS</v>
      </c>
      <c r="R3281" t="str">
        <f t="shared" si="463"/>
        <v>PASS</v>
      </c>
      <c r="S3281" t="str">
        <f t="shared" si="464"/>
        <v>REVIEW</v>
      </c>
      <c r="T3281">
        <f t="shared" si="465"/>
        <v>90</v>
      </c>
      <c r="U3281" t="str">
        <f t="shared" si="466"/>
        <v>Low</v>
      </c>
      <c r="V3281" t="str">
        <f t="shared" si="467"/>
        <v>Invalid NDC</v>
      </c>
    </row>
    <row r="3282" spans="1:22" x14ac:dyDescent="0.3">
      <c r="A3282" t="str">
        <f>Raw_Data!A3282</f>
        <v>6253152</v>
      </c>
      <c r="B3282">
        <f>Raw_Data!B3282</f>
        <v>45686</v>
      </c>
      <c r="C3282" t="str">
        <f>Raw_Data!C3282</f>
        <v>UNITHROID 100 MCG TABLET</v>
      </c>
      <c r="D3282" t="str">
        <f>Raw_Data!D3282</f>
        <v>60846080501</v>
      </c>
      <c r="E3282" t="str">
        <f>Raw_Data!E3282</f>
        <v>GIBBS, JON</v>
      </c>
      <c r="F3282" t="str">
        <f>Raw_Data!F3282</f>
        <v>1700896156</v>
      </c>
      <c r="G3282" t="str">
        <f>Raw_Data!H3282</f>
        <v>0</v>
      </c>
      <c r="H3282">
        <f>IFERROR(VLOOKUP(G3282,Store_Map!$A$2:$I$100,3,FALSE),"")</f>
        <v>0</v>
      </c>
      <c r="I3282">
        <f>IFERROR(VLOOKUP(G3282,Store_Map!$A$2:$I$100,4,FALSE),"")</f>
        <v>0</v>
      </c>
      <c r="J3282">
        <f>IFERROR(VLOOKUP(G3282,Store_Map!$A$2:$I$100,5,FALSE),"")</f>
        <v>0</v>
      </c>
      <c r="K3282">
        <f>IFERROR(VLOOKUP(G3282,Store_Map!$A$2:$I$100,6,FALSE),"")</f>
        <v>0</v>
      </c>
      <c r="L3282">
        <f>IFERROR(VLOOKUP(G3282,Store_Map!$A$2:$I$100,7,FALSE),"")</f>
        <v>0</v>
      </c>
      <c r="M3282">
        <f>IFERROR(VLOOKUP(G3282,Store_Map!$A$2:$I$100,8,FALSE),"")</f>
        <v>0</v>
      </c>
      <c r="N3282">
        <f t="shared" si="459"/>
        <v>0</v>
      </c>
      <c r="O3282" t="str">
        <f t="shared" si="460"/>
        <v>PASS</v>
      </c>
      <c r="P3282" t="str">
        <f t="shared" si="461"/>
        <v>PASS</v>
      </c>
      <c r="Q3282" t="str">
        <f t="shared" si="462"/>
        <v>PASS</v>
      </c>
      <c r="R3282" t="str">
        <f t="shared" si="463"/>
        <v>PASS</v>
      </c>
      <c r="S3282" t="str">
        <f t="shared" si="464"/>
        <v>PASS</v>
      </c>
      <c r="T3282">
        <f t="shared" si="465"/>
        <v>100</v>
      </c>
      <c r="U3282" t="str">
        <f t="shared" si="466"/>
        <v>Low</v>
      </c>
      <c r="V3282" t="str">
        <f t="shared" si="467"/>
        <v>Clean</v>
      </c>
    </row>
    <row r="3283" spans="1:22" x14ac:dyDescent="0.3">
      <c r="A3283" t="str">
        <f>Raw_Data!A3283</f>
        <v>6248645</v>
      </c>
      <c r="B3283">
        <f>Raw_Data!B3283</f>
        <v>45686</v>
      </c>
      <c r="C3283" t="str">
        <f>Raw_Data!C3283</f>
        <v>LOSARTAN POTASSIUM 25 MG TA</v>
      </c>
      <c r="D3283" t="str">
        <f>Raw_Data!D3283</f>
        <v>68382013510</v>
      </c>
      <c r="E3283" t="str">
        <f>Raw_Data!E3283</f>
        <v>AKHTAR, MARIAM</v>
      </c>
      <c r="F3283" t="str">
        <f>Raw_Data!F3283</f>
        <v>1780024596</v>
      </c>
      <c r="G3283" t="str">
        <f>Raw_Data!H3283</f>
        <v>0</v>
      </c>
      <c r="H3283">
        <f>IFERROR(VLOOKUP(G3283,Store_Map!$A$2:$I$100,3,FALSE),"")</f>
        <v>0</v>
      </c>
      <c r="I3283">
        <f>IFERROR(VLOOKUP(G3283,Store_Map!$A$2:$I$100,4,FALSE),"")</f>
        <v>0</v>
      </c>
      <c r="J3283">
        <f>IFERROR(VLOOKUP(G3283,Store_Map!$A$2:$I$100,5,FALSE),"")</f>
        <v>0</v>
      </c>
      <c r="K3283">
        <f>IFERROR(VLOOKUP(G3283,Store_Map!$A$2:$I$100,6,FALSE),"")</f>
        <v>0</v>
      </c>
      <c r="L3283">
        <f>IFERROR(VLOOKUP(G3283,Store_Map!$A$2:$I$100,7,FALSE),"")</f>
        <v>0</v>
      </c>
      <c r="M3283">
        <f>IFERROR(VLOOKUP(G3283,Store_Map!$A$2:$I$100,8,FALSE),"")</f>
        <v>0</v>
      </c>
      <c r="N3283">
        <f t="shared" si="459"/>
        <v>0</v>
      </c>
      <c r="O3283" t="str">
        <f t="shared" si="460"/>
        <v>PASS</v>
      </c>
      <c r="P3283" t="str">
        <f t="shared" si="461"/>
        <v>PASS</v>
      </c>
      <c r="Q3283" t="str">
        <f t="shared" si="462"/>
        <v>PASS</v>
      </c>
      <c r="R3283" t="str">
        <f t="shared" si="463"/>
        <v>PASS</v>
      </c>
      <c r="S3283" t="str">
        <f t="shared" si="464"/>
        <v>PASS</v>
      </c>
      <c r="T3283">
        <f t="shared" si="465"/>
        <v>100</v>
      </c>
      <c r="U3283" t="str">
        <f t="shared" si="466"/>
        <v>Low</v>
      </c>
      <c r="V3283" t="str">
        <f t="shared" si="467"/>
        <v>Clean</v>
      </c>
    </row>
    <row r="3284" spans="1:22" x14ac:dyDescent="0.3">
      <c r="A3284" t="str">
        <f>Raw_Data!A3284</f>
        <v>6253153</v>
      </c>
      <c r="B3284">
        <f>Raw_Data!B3284</f>
        <v>45686</v>
      </c>
      <c r="C3284" t="str">
        <f>Raw_Data!C3284</f>
        <v>SERTRALINE HCL 50 MG TABLET</v>
      </c>
      <c r="D3284" t="str">
        <f>Raw_Data!D3284</f>
        <v>65862001205</v>
      </c>
      <c r="E3284" t="str">
        <f>Raw_Data!E3284</f>
        <v>BYNE, EDMUND</v>
      </c>
      <c r="F3284" t="str">
        <f>Raw_Data!F3284</f>
        <v>1033186648</v>
      </c>
      <c r="G3284" t="str">
        <f>Raw_Data!H3284</f>
        <v>0</v>
      </c>
      <c r="H3284">
        <f>IFERROR(VLOOKUP(G3284,Store_Map!$A$2:$I$100,3,FALSE),"")</f>
        <v>0</v>
      </c>
      <c r="I3284">
        <f>IFERROR(VLOOKUP(G3284,Store_Map!$A$2:$I$100,4,FALSE),"")</f>
        <v>0</v>
      </c>
      <c r="J3284">
        <f>IFERROR(VLOOKUP(G3284,Store_Map!$A$2:$I$100,5,FALSE),"")</f>
        <v>0</v>
      </c>
      <c r="K3284">
        <f>IFERROR(VLOOKUP(G3284,Store_Map!$A$2:$I$100,6,FALSE),"")</f>
        <v>0</v>
      </c>
      <c r="L3284">
        <f>IFERROR(VLOOKUP(G3284,Store_Map!$A$2:$I$100,7,FALSE),"")</f>
        <v>0</v>
      </c>
      <c r="M3284">
        <f>IFERROR(VLOOKUP(G3284,Store_Map!$A$2:$I$100,8,FALSE),"")</f>
        <v>0</v>
      </c>
      <c r="N3284">
        <f t="shared" si="459"/>
        <v>0</v>
      </c>
      <c r="O3284" t="str">
        <f t="shared" si="460"/>
        <v>PASS</v>
      </c>
      <c r="P3284" t="str">
        <f t="shared" si="461"/>
        <v>PASS</v>
      </c>
      <c r="Q3284" t="str">
        <f t="shared" si="462"/>
        <v>PASS</v>
      </c>
      <c r="R3284" t="str">
        <f t="shared" si="463"/>
        <v>PASS</v>
      </c>
      <c r="S3284" t="str">
        <f t="shared" si="464"/>
        <v>PASS</v>
      </c>
      <c r="T3284">
        <f t="shared" si="465"/>
        <v>100</v>
      </c>
      <c r="U3284" t="str">
        <f t="shared" si="466"/>
        <v>Low</v>
      </c>
      <c r="V3284" t="str">
        <f t="shared" si="467"/>
        <v>Clean</v>
      </c>
    </row>
    <row r="3285" spans="1:22" x14ac:dyDescent="0.3">
      <c r="A3285" t="str">
        <f>Raw_Data!A3285</f>
        <v>6251940</v>
      </c>
      <c r="B3285">
        <f>Raw_Data!B3285</f>
        <v>45686</v>
      </c>
      <c r="C3285" t="str">
        <f>Raw_Data!C3285</f>
        <v>HYDROCHLOROTHIAZIDE 12.5 MG</v>
      </c>
      <c r="D3285" t="str">
        <f>Raw_Data!D3285</f>
        <v>69315015510</v>
      </c>
      <c r="E3285" t="str">
        <f>Raw_Data!E3285</f>
        <v>BYNE, EDMUND</v>
      </c>
      <c r="F3285" t="str">
        <f>Raw_Data!F3285</f>
        <v>1033186648</v>
      </c>
      <c r="G3285" t="str">
        <f>Raw_Data!H3285</f>
        <v>0</v>
      </c>
      <c r="H3285">
        <f>IFERROR(VLOOKUP(G3285,Store_Map!$A$2:$I$100,3,FALSE),"")</f>
        <v>0</v>
      </c>
      <c r="I3285">
        <f>IFERROR(VLOOKUP(G3285,Store_Map!$A$2:$I$100,4,FALSE),"")</f>
        <v>0</v>
      </c>
      <c r="J3285">
        <f>IFERROR(VLOOKUP(G3285,Store_Map!$A$2:$I$100,5,FALSE),"")</f>
        <v>0</v>
      </c>
      <c r="K3285">
        <f>IFERROR(VLOOKUP(G3285,Store_Map!$A$2:$I$100,6,FALSE),"")</f>
        <v>0</v>
      </c>
      <c r="L3285">
        <f>IFERROR(VLOOKUP(G3285,Store_Map!$A$2:$I$100,7,FALSE),"")</f>
        <v>0</v>
      </c>
      <c r="M3285">
        <f>IFERROR(VLOOKUP(G3285,Store_Map!$A$2:$I$100,8,FALSE),"")</f>
        <v>0</v>
      </c>
      <c r="N3285">
        <f t="shared" si="459"/>
        <v>0</v>
      </c>
      <c r="O3285" t="str">
        <f t="shared" si="460"/>
        <v>PASS</v>
      </c>
      <c r="P3285" t="str">
        <f t="shared" si="461"/>
        <v>PASS</v>
      </c>
      <c r="Q3285" t="str">
        <f t="shared" si="462"/>
        <v>PASS</v>
      </c>
      <c r="R3285" t="str">
        <f t="shared" si="463"/>
        <v>PASS</v>
      </c>
      <c r="S3285" t="str">
        <f t="shared" si="464"/>
        <v>PASS</v>
      </c>
      <c r="T3285">
        <f t="shared" si="465"/>
        <v>100</v>
      </c>
      <c r="U3285" t="str">
        <f t="shared" si="466"/>
        <v>Low</v>
      </c>
      <c r="V3285" t="str">
        <f t="shared" si="467"/>
        <v>Clean</v>
      </c>
    </row>
    <row r="3286" spans="1:22" x14ac:dyDescent="0.3">
      <c r="A3286" t="str">
        <f>Raw_Data!A3286</f>
        <v>6238655</v>
      </c>
      <c r="B3286">
        <f>Raw_Data!B3286</f>
        <v>45686</v>
      </c>
      <c r="C3286" t="str">
        <f>Raw_Data!C3286</f>
        <v>ASPIRIN EC 81 MG TABLET</v>
      </c>
      <c r="D3286" t="str">
        <f>Raw_Data!D3286</f>
        <v>904678370</v>
      </c>
      <c r="E3286" t="str">
        <f>Raw_Data!E3286</f>
        <v>YASIN, NURA</v>
      </c>
      <c r="F3286" t="str">
        <f>Raw_Data!F3286</f>
        <v>1265518567</v>
      </c>
      <c r="G3286" t="str">
        <f>Raw_Data!H3286</f>
        <v>0</v>
      </c>
      <c r="H3286">
        <f>IFERROR(VLOOKUP(G3286,Store_Map!$A$2:$I$100,3,FALSE),"")</f>
        <v>0</v>
      </c>
      <c r="I3286">
        <f>IFERROR(VLOOKUP(G3286,Store_Map!$A$2:$I$100,4,FALSE),"")</f>
        <v>0</v>
      </c>
      <c r="J3286">
        <f>IFERROR(VLOOKUP(G3286,Store_Map!$A$2:$I$100,5,FALSE),"")</f>
        <v>0</v>
      </c>
      <c r="K3286">
        <f>IFERROR(VLOOKUP(G3286,Store_Map!$A$2:$I$100,6,FALSE),"")</f>
        <v>0</v>
      </c>
      <c r="L3286">
        <f>IFERROR(VLOOKUP(G3286,Store_Map!$A$2:$I$100,7,FALSE),"")</f>
        <v>0</v>
      </c>
      <c r="M3286">
        <f>IFERROR(VLOOKUP(G3286,Store_Map!$A$2:$I$100,8,FALSE),"")</f>
        <v>0</v>
      </c>
      <c r="N3286">
        <f t="shared" si="459"/>
        <v>0</v>
      </c>
      <c r="O3286" t="str">
        <f t="shared" si="460"/>
        <v>PASS</v>
      </c>
      <c r="P3286" t="str">
        <f t="shared" si="461"/>
        <v>REVIEW</v>
      </c>
      <c r="Q3286" t="str">
        <f t="shared" si="462"/>
        <v>PASS</v>
      </c>
      <c r="R3286" t="str">
        <f t="shared" si="463"/>
        <v>PASS</v>
      </c>
      <c r="S3286" t="str">
        <f t="shared" si="464"/>
        <v>REVIEW</v>
      </c>
      <c r="T3286">
        <f t="shared" si="465"/>
        <v>90</v>
      </c>
      <c r="U3286" t="str">
        <f t="shared" si="466"/>
        <v>Low</v>
      </c>
      <c r="V3286" t="str">
        <f t="shared" si="467"/>
        <v>Invalid NDC</v>
      </c>
    </row>
    <row r="3287" spans="1:22" x14ac:dyDescent="0.3">
      <c r="A3287" t="str">
        <f>Raw_Data!A3287</f>
        <v>6238649</v>
      </c>
      <c r="B3287">
        <f>Raw_Data!B3287</f>
        <v>45686</v>
      </c>
      <c r="C3287" t="str">
        <f>Raw_Data!C3287</f>
        <v>GLIMEPIRIDE 4 MG TABLET</v>
      </c>
      <c r="D3287" t="str">
        <f>Raw_Data!D3287</f>
        <v>55111032201</v>
      </c>
      <c r="E3287" t="str">
        <f>Raw_Data!E3287</f>
        <v>YASIN, NURA</v>
      </c>
      <c r="F3287" t="str">
        <f>Raw_Data!F3287</f>
        <v>1265518567</v>
      </c>
      <c r="G3287" t="str">
        <f>Raw_Data!H3287</f>
        <v>0</v>
      </c>
      <c r="H3287">
        <f>IFERROR(VLOOKUP(G3287,Store_Map!$A$2:$I$100,3,FALSE),"")</f>
        <v>0</v>
      </c>
      <c r="I3287">
        <f>IFERROR(VLOOKUP(G3287,Store_Map!$A$2:$I$100,4,FALSE),"")</f>
        <v>0</v>
      </c>
      <c r="J3287">
        <f>IFERROR(VLOOKUP(G3287,Store_Map!$A$2:$I$100,5,FALSE),"")</f>
        <v>0</v>
      </c>
      <c r="K3287">
        <f>IFERROR(VLOOKUP(G3287,Store_Map!$A$2:$I$100,6,FALSE),"")</f>
        <v>0</v>
      </c>
      <c r="L3287">
        <f>IFERROR(VLOOKUP(G3287,Store_Map!$A$2:$I$100,7,FALSE),"")</f>
        <v>0</v>
      </c>
      <c r="M3287">
        <f>IFERROR(VLOOKUP(G3287,Store_Map!$A$2:$I$100,8,FALSE),"")</f>
        <v>0</v>
      </c>
      <c r="N3287">
        <f t="shared" si="459"/>
        <v>0</v>
      </c>
      <c r="O3287" t="str">
        <f t="shared" si="460"/>
        <v>PASS</v>
      </c>
      <c r="P3287" t="str">
        <f t="shared" si="461"/>
        <v>PASS</v>
      </c>
      <c r="Q3287" t="str">
        <f t="shared" si="462"/>
        <v>PASS</v>
      </c>
      <c r="R3287" t="str">
        <f t="shared" si="463"/>
        <v>PASS</v>
      </c>
      <c r="S3287" t="str">
        <f t="shared" si="464"/>
        <v>PASS</v>
      </c>
      <c r="T3287">
        <f t="shared" si="465"/>
        <v>100</v>
      </c>
      <c r="U3287" t="str">
        <f t="shared" si="466"/>
        <v>Low</v>
      </c>
      <c r="V3287" t="str">
        <f t="shared" si="467"/>
        <v>Clean</v>
      </c>
    </row>
    <row r="3288" spans="1:22" x14ac:dyDescent="0.3">
      <c r="A3288" t="str">
        <f>Raw_Data!A3288</f>
        <v>6253154</v>
      </c>
      <c r="B3288">
        <f>Raw_Data!B3288</f>
        <v>45686</v>
      </c>
      <c r="C3288" t="str">
        <f>Raw_Data!C3288</f>
        <v>*CICLOPIROX 8% SOLUTION-</v>
      </c>
      <c r="D3288" t="str">
        <f>Raw_Data!D3288</f>
        <v>45802014167</v>
      </c>
      <c r="E3288" t="str">
        <f>Raw_Data!E3288</f>
        <v>Thatcher, Lisa</v>
      </c>
      <c r="F3288" t="str">
        <f>Raw_Data!F3288</f>
        <v>1922450618</v>
      </c>
      <c r="G3288" t="str">
        <f>Raw_Data!H3288</f>
        <v>0</v>
      </c>
      <c r="H3288">
        <f>IFERROR(VLOOKUP(G3288,Store_Map!$A$2:$I$100,3,FALSE),"")</f>
        <v>0</v>
      </c>
      <c r="I3288">
        <f>IFERROR(VLOOKUP(G3288,Store_Map!$A$2:$I$100,4,FALSE),"")</f>
        <v>0</v>
      </c>
      <c r="J3288">
        <f>IFERROR(VLOOKUP(G3288,Store_Map!$A$2:$I$100,5,FALSE),"")</f>
        <v>0</v>
      </c>
      <c r="K3288">
        <f>IFERROR(VLOOKUP(G3288,Store_Map!$A$2:$I$100,6,FALSE),"")</f>
        <v>0</v>
      </c>
      <c r="L3288">
        <f>IFERROR(VLOOKUP(G3288,Store_Map!$A$2:$I$100,7,FALSE),"")</f>
        <v>0</v>
      </c>
      <c r="M3288">
        <f>IFERROR(VLOOKUP(G3288,Store_Map!$A$2:$I$100,8,FALSE),"")</f>
        <v>0</v>
      </c>
      <c r="N3288">
        <f t="shared" si="459"/>
        <v>0</v>
      </c>
      <c r="O3288" t="str">
        <f t="shared" si="460"/>
        <v>PASS</v>
      </c>
      <c r="P3288" t="str">
        <f t="shared" si="461"/>
        <v>PASS</v>
      </c>
      <c r="Q3288" t="str">
        <f t="shared" si="462"/>
        <v>PASS</v>
      </c>
      <c r="R3288" t="str">
        <f t="shared" si="463"/>
        <v>PASS</v>
      </c>
      <c r="S3288" t="str">
        <f t="shared" si="464"/>
        <v>PASS</v>
      </c>
      <c r="T3288">
        <f t="shared" si="465"/>
        <v>100</v>
      </c>
      <c r="U3288" t="str">
        <f t="shared" si="466"/>
        <v>Low</v>
      </c>
      <c r="V3288" t="str">
        <f t="shared" si="467"/>
        <v>Clean</v>
      </c>
    </row>
    <row r="3289" spans="1:22" x14ac:dyDescent="0.3">
      <c r="A3289" t="str">
        <f>Raw_Data!A3289</f>
        <v>6253155</v>
      </c>
      <c r="B3289">
        <f>Raw_Data!B3289</f>
        <v>45686</v>
      </c>
      <c r="C3289" t="str">
        <f>Raw_Data!C3289</f>
        <v>LISINOPRIL 2.5 MG TABLET</v>
      </c>
      <c r="D3289" t="str">
        <f>Raw_Data!D3289</f>
        <v>68180051201</v>
      </c>
      <c r="E3289" t="str">
        <f>Raw_Data!E3289</f>
        <v>BYNE, EDMUND</v>
      </c>
      <c r="F3289" t="str">
        <f>Raw_Data!F3289</f>
        <v>1033186648</v>
      </c>
      <c r="G3289" t="str">
        <f>Raw_Data!H3289</f>
        <v>0</v>
      </c>
      <c r="H3289">
        <f>IFERROR(VLOOKUP(G3289,Store_Map!$A$2:$I$100,3,FALSE),"")</f>
        <v>0</v>
      </c>
      <c r="I3289">
        <f>IFERROR(VLOOKUP(G3289,Store_Map!$A$2:$I$100,4,FALSE),"")</f>
        <v>0</v>
      </c>
      <c r="J3289">
        <f>IFERROR(VLOOKUP(G3289,Store_Map!$A$2:$I$100,5,FALSE),"")</f>
        <v>0</v>
      </c>
      <c r="K3289">
        <f>IFERROR(VLOOKUP(G3289,Store_Map!$A$2:$I$100,6,FALSE),"")</f>
        <v>0</v>
      </c>
      <c r="L3289">
        <f>IFERROR(VLOOKUP(G3289,Store_Map!$A$2:$I$100,7,FALSE),"")</f>
        <v>0</v>
      </c>
      <c r="M3289">
        <f>IFERROR(VLOOKUP(G3289,Store_Map!$A$2:$I$100,8,FALSE),"")</f>
        <v>0</v>
      </c>
      <c r="N3289">
        <f t="shared" si="459"/>
        <v>0</v>
      </c>
      <c r="O3289" t="str">
        <f t="shared" si="460"/>
        <v>PASS</v>
      </c>
      <c r="P3289" t="str">
        <f t="shared" si="461"/>
        <v>PASS</v>
      </c>
      <c r="Q3289" t="str">
        <f t="shared" si="462"/>
        <v>PASS</v>
      </c>
      <c r="R3289" t="str">
        <f t="shared" si="463"/>
        <v>PASS</v>
      </c>
      <c r="S3289" t="str">
        <f t="shared" si="464"/>
        <v>PASS</v>
      </c>
      <c r="T3289">
        <f t="shared" si="465"/>
        <v>100</v>
      </c>
      <c r="U3289" t="str">
        <f t="shared" si="466"/>
        <v>Low</v>
      </c>
      <c r="V3289" t="str">
        <f t="shared" si="467"/>
        <v>Clean</v>
      </c>
    </row>
    <row r="3290" spans="1:22" x14ac:dyDescent="0.3">
      <c r="A3290" t="str">
        <f>Raw_Data!A3290</f>
        <v>6243562</v>
      </c>
      <c r="B3290">
        <f>Raw_Data!B3290</f>
        <v>45686</v>
      </c>
      <c r="C3290" t="str">
        <f>Raw_Data!C3290</f>
        <v>ADVAIR HFA 115-21 MCG INHAL</v>
      </c>
      <c r="D3290" t="str">
        <f>Raw_Data!D3290</f>
        <v>173071620</v>
      </c>
      <c r="E3290" t="str">
        <f>Raw_Data!E3290</f>
        <v>BYNE, EDMUND</v>
      </c>
      <c r="F3290" t="str">
        <f>Raw_Data!F3290</f>
        <v>1033186648</v>
      </c>
      <c r="G3290" t="str">
        <f>Raw_Data!H3290</f>
        <v>0</v>
      </c>
      <c r="H3290">
        <f>IFERROR(VLOOKUP(G3290,Store_Map!$A$2:$I$100,3,FALSE),"")</f>
        <v>0</v>
      </c>
      <c r="I3290">
        <f>IFERROR(VLOOKUP(G3290,Store_Map!$A$2:$I$100,4,FALSE),"")</f>
        <v>0</v>
      </c>
      <c r="J3290">
        <f>IFERROR(VLOOKUP(G3290,Store_Map!$A$2:$I$100,5,FALSE),"")</f>
        <v>0</v>
      </c>
      <c r="K3290">
        <f>IFERROR(VLOOKUP(G3290,Store_Map!$A$2:$I$100,6,FALSE),"")</f>
        <v>0</v>
      </c>
      <c r="L3290">
        <f>IFERROR(VLOOKUP(G3290,Store_Map!$A$2:$I$100,7,FALSE),"")</f>
        <v>0</v>
      </c>
      <c r="M3290">
        <f>IFERROR(VLOOKUP(G3290,Store_Map!$A$2:$I$100,8,FALSE),"")</f>
        <v>0</v>
      </c>
      <c r="N3290">
        <f t="shared" si="459"/>
        <v>0</v>
      </c>
      <c r="O3290" t="str">
        <f t="shared" si="460"/>
        <v>PASS</v>
      </c>
      <c r="P3290" t="str">
        <f t="shared" si="461"/>
        <v>REVIEW</v>
      </c>
      <c r="Q3290" t="str">
        <f t="shared" si="462"/>
        <v>PASS</v>
      </c>
      <c r="R3290" t="str">
        <f t="shared" si="463"/>
        <v>PASS</v>
      </c>
      <c r="S3290" t="str">
        <f t="shared" si="464"/>
        <v>REVIEW</v>
      </c>
      <c r="T3290">
        <f t="shared" si="465"/>
        <v>90</v>
      </c>
      <c r="U3290" t="str">
        <f t="shared" si="466"/>
        <v>Low</v>
      </c>
      <c r="V3290" t="str">
        <f t="shared" si="467"/>
        <v>Invalid NDC</v>
      </c>
    </row>
    <row r="3291" spans="1:22" x14ac:dyDescent="0.3">
      <c r="A3291" t="str">
        <f>Raw_Data!A3291</f>
        <v>6253157</v>
      </c>
      <c r="B3291">
        <f>Raw_Data!B3291</f>
        <v>45686</v>
      </c>
      <c r="C3291" t="str">
        <f>Raw_Data!C3291</f>
        <v>HYDROCHLOROTHIAZIDE 25 MG T</v>
      </c>
      <c r="D3291" t="str">
        <f>Raw_Data!D3291</f>
        <v>29300012810</v>
      </c>
      <c r="E3291" t="str">
        <f>Raw_Data!E3291</f>
        <v>YASIN, NURA</v>
      </c>
      <c r="F3291" t="str">
        <f>Raw_Data!F3291</f>
        <v>1265518567</v>
      </c>
      <c r="G3291" t="str">
        <f>Raw_Data!H3291</f>
        <v>0</v>
      </c>
      <c r="H3291">
        <f>IFERROR(VLOOKUP(G3291,Store_Map!$A$2:$I$100,3,FALSE),"")</f>
        <v>0</v>
      </c>
      <c r="I3291">
        <f>IFERROR(VLOOKUP(G3291,Store_Map!$A$2:$I$100,4,FALSE),"")</f>
        <v>0</v>
      </c>
      <c r="J3291">
        <f>IFERROR(VLOOKUP(G3291,Store_Map!$A$2:$I$100,5,FALSE),"")</f>
        <v>0</v>
      </c>
      <c r="K3291">
        <f>IFERROR(VLOOKUP(G3291,Store_Map!$A$2:$I$100,6,FALSE),"")</f>
        <v>0</v>
      </c>
      <c r="L3291">
        <f>IFERROR(VLOOKUP(G3291,Store_Map!$A$2:$I$100,7,FALSE),"")</f>
        <v>0</v>
      </c>
      <c r="M3291">
        <f>IFERROR(VLOOKUP(G3291,Store_Map!$A$2:$I$100,8,FALSE),"")</f>
        <v>0</v>
      </c>
      <c r="N3291">
        <f t="shared" si="459"/>
        <v>0</v>
      </c>
      <c r="O3291" t="str">
        <f t="shared" si="460"/>
        <v>PASS</v>
      </c>
      <c r="P3291" t="str">
        <f t="shared" si="461"/>
        <v>PASS</v>
      </c>
      <c r="Q3291" t="str">
        <f t="shared" si="462"/>
        <v>PASS</v>
      </c>
      <c r="R3291" t="str">
        <f t="shared" si="463"/>
        <v>PASS</v>
      </c>
      <c r="S3291" t="str">
        <f t="shared" si="464"/>
        <v>PASS</v>
      </c>
      <c r="T3291">
        <f t="shared" si="465"/>
        <v>100</v>
      </c>
      <c r="U3291" t="str">
        <f t="shared" si="466"/>
        <v>Low</v>
      </c>
      <c r="V3291" t="str">
        <f t="shared" si="467"/>
        <v>Clean</v>
      </c>
    </row>
    <row r="3292" spans="1:22" x14ac:dyDescent="0.3">
      <c r="A3292" t="str">
        <f>Raw_Data!A3292</f>
        <v>6253158</v>
      </c>
      <c r="B3292">
        <f>Raw_Data!B3292</f>
        <v>45686</v>
      </c>
      <c r="C3292" t="str">
        <f>Raw_Data!C3292</f>
        <v>HYDRALAZINE 50 MG TABLET</v>
      </c>
      <c r="D3292" t="str">
        <f>Raw_Data!D3292</f>
        <v>50111032803</v>
      </c>
      <c r="E3292" t="str">
        <f>Raw_Data!E3292</f>
        <v>YASIN, NURA</v>
      </c>
      <c r="F3292" t="str">
        <f>Raw_Data!F3292</f>
        <v>1265518567</v>
      </c>
      <c r="G3292" t="str">
        <f>Raw_Data!H3292</f>
        <v>0</v>
      </c>
      <c r="H3292">
        <f>IFERROR(VLOOKUP(G3292,Store_Map!$A$2:$I$100,3,FALSE),"")</f>
        <v>0</v>
      </c>
      <c r="I3292">
        <f>IFERROR(VLOOKUP(G3292,Store_Map!$A$2:$I$100,4,FALSE),"")</f>
        <v>0</v>
      </c>
      <c r="J3292">
        <f>IFERROR(VLOOKUP(G3292,Store_Map!$A$2:$I$100,5,FALSE),"")</f>
        <v>0</v>
      </c>
      <c r="K3292">
        <f>IFERROR(VLOOKUP(G3292,Store_Map!$A$2:$I$100,6,FALSE),"")</f>
        <v>0</v>
      </c>
      <c r="L3292">
        <f>IFERROR(VLOOKUP(G3292,Store_Map!$A$2:$I$100,7,FALSE),"")</f>
        <v>0</v>
      </c>
      <c r="M3292">
        <f>IFERROR(VLOOKUP(G3292,Store_Map!$A$2:$I$100,8,FALSE),"")</f>
        <v>0</v>
      </c>
      <c r="N3292">
        <f t="shared" si="459"/>
        <v>0</v>
      </c>
      <c r="O3292" t="str">
        <f t="shared" si="460"/>
        <v>PASS</v>
      </c>
      <c r="P3292" t="str">
        <f t="shared" si="461"/>
        <v>PASS</v>
      </c>
      <c r="Q3292" t="str">
        <f t="shared" si="462"/>
        <v>PASS</v>
      </c>
      <c r="R3292" t="str">
        <f t="shared" si="463"/>
        <v>PASS</v>
      </c>
      <c r="S3292" t="str">
        <f t="shared" si="464"/>
        <v>PASS</v>
      </c>
      <c r="T3292">
        <f t="shared" si="465"/>
        <v>100</v>
      </c>
      <c r="U3292" t="str">
        <f t="shared" si="466"/>
        <v>Low</v>
      </c>
      <c r="V3292" t="str">
        <f t="shared" si="467"/>
        <v>Clean</v>
      </c>
    </row>
    <row r="3293" spans="1:22" x14ac:dyDescent="0.3">
      <c r="A3293" t="str">
        <f>Raw_Data!A3293</f>
        <v>6253159</v>
      </c>
      <c r="B3293">
        <f>Raw_Data!B3293</f>
        <v>45686</v>
      </c>
      <c r="C3293" t="str">
        <f>Raw_Data!C3293</f>
        <v>SILDENAFIL 50 MG TABLET</v>
      </c>
      <c r="D3293" t="str">
        <f>Raw_Data!D3293</f>
        <v>60219175203</v>
      </c>
      <c r="E3293" t="str">
        <f>Raw_Data!E3293</f>
        <v>AKHTAR, MARIAM</v>
      </c>
      <c r="F3293" t="str">
        <f>Raw_Data!F3293</f>
        <v>1780024596</v>
      </c>
      <c r="G3293" t="str">
        <f>Raw_Data!H3293</f>
        <v>0</v>
      </c>
      <c r="H3293">
        <f>IFERROR(VLOOKUP(G3293,Store_Map!$A$2:$I$100,3,FALSE),"")</f>
        <v>0</v>
      </c>
      <c r="I3293">
        <f>IFERROR(VLOOKUP(G3293,Store_Map!$A$2:$I$100,4,FALSE),"")</f>
        <v>0</v>
      </c>
      <c r="J3293">
        <f>IFERROR(VLOOKUP(G3293,Store_Map!$A$2:$I$100,5,FALSE),"")</f>
        <v>0</v>
      </c>
      <c r="K3293">
        <f>IFERROR(VLOOKUP(G3293,Store_Map!$A$2:$I$100,6,FALSE),"")</f>
        <v>0</v>
      </c>
      <c r="L3293">
        <f>IFERROR(VLOOKUP(G3293,Store_Map!$A$2:$I$100,7,FALSE),"")</f>
        <v>0</v>
      </c>
      <c r="M3293">
        <f>IFERROR(VLOOKUP(G3293,Store_Map!$A$2:$I$100,8,FALSE),"")</f>
        <v>0</v>
      </c>
      <c r="N3293">
        <f t="shared" si="459"/>
        <v>0</v>
      </c>
      <c r="O3293" t="str">
        <f t="shared" si="460"/>
        <v>PASS</v>
      </c>
      <c r="P3293" t="str">
        <f t="shared" si="461"/>
        <v>PASS</v>
      </c>
      <c r="Q3293" t="str">
        <f t="shared" si="462"/>
        <v>PASS</v>
      </c>
      <c r="R3293" t="str">
        <f t="shared" si="463"/>
        <v>PASS</v>
      </c>
      <c r="S3293" t="str">
        <f t="shared" si="464"/>
        <v>PASS</v>
      </c>
      <c r="T3293">
        <f t="shared" si="465"/>
        <v>100</v>
      </c>
      <c r="U3293" t="str">
        <f t="shared" si="466"/>
        <v>Low</v>
      </c>
      <c r="V3293" t="str">
        <f t="shared" si="467"/>
        <v>Clean</v>
      </c>
    </row>
    <row r="3294" spans="1:22" x14ac:dyDescent="0.3">
      <c r="A3294" t="str">
        <f>Raw_Data!A3294</f>
        <v>6241285</v>
      </c>
      <c r="B3294">
        <f>Raw_Data!B3294</f>
        <v>45686</v>
      </c>
      <c r="C3294" t="str">
        <f>Raw_Data!C3294</f>
        <v>LEVOTHYROXINE 75 MCG TABLET</v>
      </c>
      <c r="D3294" t="str">
        <f>Raw_Data!D3294</f>
        <v>378180577</v>
      </c>
      <c r="E3294" t="str">
        <f>Raw_Data!E3294</f>
        <v>MACHADO, MARIA</v>
      </c>
      <c r="F3294" t="str">
        <f>Raw_Data!F3294</f>
        <v>1619100302</v>
      </c>
      <c r="G3294" t="str">
        <f>Raw_Data!H3294</f>
        <v>0</v>
      </c>
      <c r="H3294">
        <f>IFERROR(VLOOKUP(G3294,Store_Map!$A$2:$I$100,3,FALSE),"")</f>
        <v>0</v>
      </c>
      <c r="I3294">
        <f>IFERROR(VLOOKUP(G3294,Store_Map!$A$2:$I$100,4,FALSE),"")</f>
        <v>0</v>
      </c>
      <c r="J3294">
        <f>IFERROR(VLOOKUP(G3294,Store_Map!$A$2:$I$100,5,FALSE),"")</f>
        <v>0</v>
      </c>
      <c r="K3294">
        <f>IFERROR(VLOOKUP(G3294,Store_Map!$A$2:$I$100,6,FALSE),"")</f>
        <v>0</v>
      </c>
      <c r="L3294">
        <f>IFERROR(VLOOKUP(G3294,Store_Map!$A$2:$I$100,7,FALSE),"")</f>
        <v>0</v>
      </c>
      <c r="M3294">
        <f>IFERROR(VLOOKUP(G3294,Store_Map!$A$2:$I$100,8,FALSE),"")</f>
        <v>0</v>
      </c>
      <c r="N3294">
        <f t="shared" si="459"/>
        <v>0</v>
      </c>
      <c r="O3294" t="str">
        <f t="shared" si="460"/>
        <v>PASS</v>
      </c>
      <c r="P3294" t="str">
        <f t="shared" si="461"/>
        <v>REVIEW</v>
      </c>
      <c r="Q3294" t="str">
        <f t="shared" si="462"/>
        <v>PASS</v>
      </c>
      <c r="R3294" t="str">
        <f t="shared" si="463"/>
        <v>PASS</v>
      </c>
      <c r="S3294" t="str">
        <f t="shared" si="464"/>
        <v>REVIEW</v>
      </c>
      <c r="T3294">
        <f t="shared" si="465"/>
        <v>90</v>
      </c>
      <c r="U3294" t="str">
        <f t="shared" si="466"/>
        <v>Low</v>
      </c>
      <c r="V3294" t="str">
        <f t="shared" si="467"/>
        <v>Invalid NDC</v>
      </c>
    </row>
    <row r="3295" spans="1:22" x14ac:dyDescent="0.3">
      <c r="A3295" t="str">
        <f>Raw_Data!A3295</f>
        <v>6228545</v>
      </c>
      <c r="B3295">
        <f>Raw_Data!B3295</f>
        <v>45686</v>
      </c>
      <c r="C3295" t="str">
        <f>Raw_Data!C3295</f>
        <v>ATORVASTATIN 20 MG TABLET</v>
      </c>
      <c r="D3295" t="str">
        <f>Raw_Data!D3295</f>
        <v>60505257908</v>
      </c>
      <c r="E3295" t="str">
        <f>Raw_Data!E3295</f>
        <v>GRESHAM, J. MARK</v>
      </c>
      <c r="F3295" t="str">
        <f>Raw_Data!F3295</f>
        <v>1326026618</v>
      </c>
      <c r="G3295" t="str">
        <f>Raw_Data!H3295</f>
        <v>0</v>
      </c>
      <c r="H3295">
        <f>IFERROR(VLOOKUP(G3295,Store_Map!$A$2:$I$100,3,FALSE),"")</f>
        <v>0</v>
      </c>
      <c r="I3295">
        <f>IFERROR(VLOOKUP(G3295,Store_Map!$A$2:$I$100,4,FALSE),"")</f>
        <v>0</v>
      </c>
      <c r="J3295">
        <f>IFERROR(VLOOKUP(G3295,Store_Map!$A$2:$I$100,5,FALSE),"")</f>
        <v>0</v>
      </c>
      <c r="K3295">
        <f>IFERROR(VLOOKUP(G3295,Store_Map!$A$2:$I$100,6,FALSE),"")</f>
        <v>0</v>
      </c>
      <c r="L3295">
        <f>IFERROR(VLOOKUP(G3295,Store_Map!$A$2:$I$100,7,FALSE),"")</f>
        <v>0</v>
      </c>
      <c r="M3295">
        <f>IFERROR(VLOOKUP(G3295,Store_Map!$A$2:$I$100,8,FALSE),"")</f>
        <v>0</v>
      </c>
      <c r="N3295">
        <f t="shared" si="459"/>
        <v>0</v>
      </c>
      <c r="O3295" t="str">
        <f t="shared" si="460"/>
        <v>PASS</v>
      </c>
      <c r="P3295" t="str">
        <f t="shared" si="461"/>
        <v>PASS</v>
      </c>
      <c r="Q3295" t="str">
        <f t="shared" si="462"/>
        <v>PASS</v>
      </c>
      <c r="R3295" t="str">
        <f t="shared" si="463"/>
        <v>PASS</v>
      </c>
      <c r="S3295" t="str">
        <f t="shared" si="464"/>
        <v>PASS</v>
      </c>
      <c r="T3295">
        <f t="shared" si="465"/>
        <v>100</v>
      </c>
      <c r="U3295" t="str">
        <f t="shared" si="466"/>
        <v>Low</v>
      </c>
      <c r="V3295" t="str">
        <f t="shared" si="467"/>
        <v>Clean</v>
      </c>
    </row>
    <row r="3296" spans="1:22" x14ac:dyDescent="0.3">
      <c r="A3296" t="str">
        <f>Raw_Data!A3296</f>
        <v>6253168</v>
      </c>
      <c r="B3296">
        <f>Raw_Data!B3296</f>
        <v>45686</v>
      </c>
      <c r="C3296" t="str">
        <f>Raw_Data!C3296</f>
        <v>UNITHROID 175 MCG TABLET</v>
      </c>
      <c r="D3296" t="str">
        <f>Raw_Data!D3296</f>
        <v>60846081001</v>
      </c>
      <c r="E3296" t="str">
        <f>Raw_Data!E3296</f>
        <v>MACHADO, MARIA</v>
      </c>
      <c r="F3296" t="str">
        <f>Raw_Data!F3296</f>
        <v>1619100302</v>
      </c>
      <c r="G3296" t="str">
        <f>Raw_Data!H3296</f>
        <v>0</v>
      </c>
      <c r="H3296">
        <f>IFERROR(VLOOKUP(G3296,Store_Map!$A$2:$I$100,3,FALSE),"")</f>
        <v>0</v>
      </c>
      <c r="I3296">
        <f>IFERROR(VLOOKUP(G3296,Store_Map!$A$2:$I$100,4,FALSE),"")</f>
        <v>0</v>
      </c>
      <c r="J3296">
        <f>IFERROR(VLOOKUP(G3296,Store_Map!$A$2:$I$100,5,FALSE),"")</f>
        <v>0</v>
      </c>
      <c r="K3296">
        <f>IFERROR(VLOOKUP(G3296,Store_Map!$A$2:$I$100,6,FALSE),"")</f>
        <v>0</v>
      </c>
      <c r="L3296">
        <f>IFERROR(VLOOKUP(G3296,Store_Map!$A$2:$I$100,7,FALSE),"")</f>
        <v>0</v>
      </c>
      <c r="M3296">
        <f>IFERROR(VLOOKUP(G3296,Store_Map!$A$2:$I$100,8,FALSE),"")</f>
        <v>0</v>
      </c>
      <c r="N3296">
        <f t="shared" si="459"/>
        <v>0</v>
      </c>
      <c r="O3296" t="str">
        <f t="shared" si="460"/>
        <v>PASS</v>
      </c>
      <c r="P3296" t="str">
        <f t="shared" si="461"/>
        <v>PASS</v>
      </c>
      <c r="Q3296" t="str">
        <f t="shared" si="462"/>
        <v>PASS</v>
      </c>
      <c r="R3296" t="str">
        <f t="shared" si="463"/>
        <v>PASS</v>
      </c>
      <c r="S3296" t="str">
        <f t="shared" si="464"/>
        <v>PASS</v>
      </c>
      <c r="T3296">
        <f t="shared" si="465"/>
        <v>100</v>
      </c>
      <c r="U3296" t="str">
        <f t="shared" si="466"/>
        <v>Low</v>
      </c>
      <c r="V3296" t="str">
        <f t="shared" si="467"/>
        <v>Clean</v>
      </c>
    </row>
    <row r="3297" spans="1:22" x14ac:dyDescent="0.3">
      <c r="A3297" t="str">
        <f>Raw_Data!A3297</f>
        <v>6253169</v>
      </c>
      <c r="B3297">
        <f>Raw_Data!B3297</f>
        <v>45686</v>
      </c>
      <c r="C3297" t="str">
        <f>Raw_Data!C3297</f>
        <v>LOSARTAN-HCTZ 50-12.5 MG TA</v>
      </c>
      <c r="D3297" t="str">
        <f>Raw_Data!D3297</f>
        <v>65862046899</v>
      </c>
      <c r="E3297" t="str">
        <f>Raw_Data!E3297</f>
        <v>MACHADO, MARIA</v>
      </c>
      <c r="F3297" t="str">
        <f>Raw_Data!F3297</f>
        <v>1619100302</v>
      </c>
      <c r="G3297" t="str">
        <f>Raw_Data!H3297</f>
        <v>0</v>
      </c>
      <c r="H3297">
        <f>IFERROR(VLOOKUP(G3297,Store_Map!$A$2:$I$100,3,FALSE),"")</f>
        <v>0</v>
      </c>
      <c r="I3297">
        <f>IFERROR(VLOOKUP(G3297,Store_Map!$A$2:$I$100,4,FALSE),"")</f>
        <v>0</v>
      </c>
      <c r="J3297">
        <f>IFERROR(VLOOKUP(G3297,Store_Map!$A$2:$I$100,5,FALSE),"")</f>
        <v>0</v>
      </c>
      <c r="K3297">
        <f>IFERROR(VLOOKUP(G3297,Store_Map!$A$2:$I$100,6,FALSE),"")</f>
        <v>0</v>
      </c>
      <c r="L3297">
        <f>IFERROR(VLOOKUP(G3297,Store_Map!$A$2:$I$100,7,FALSE),"")</f>
        <v>0</v>
      </c>
      <c r="M3297">
        <f>IFERROR(VLOOKUP(G3297,Store_Map!$A$2:$I$100,8,FALSE),"")</f>
        <v>0</v>
      </c>
      <c r="N3297">
        <f t="shared" si="459"/>
        <v>0</v>
      </c>
      <c r="O3297" t="str">
        <f t="shared" si="460"/>
        <v>PASS</v>
      </c>
      <c r="P3297" t="str">
        <f t="shared" si="461"/>
        <v>PASS</v>
      </c>
      <c r="Q3297" t="str">
        <f t="shared" si="462"/>
        <v>PASS</v>
      </c>
      <c r="R3297" t="str">
        <f t="shared" si="463"/>
        <v>PASS</v>
      </c>
      <c r="S3297" t="str">
        <f t="shared" si="464"/>
        <v>PASS</v>
      </c>
      <c r="T3297">
        <f t="shared" si="465"/>
        <v>100</v>
      </c>
      <c r="U3297" t="str">
        <f t="shared" si="466"/>
        <v>Low</v>
      </c>
      <c r="V3297" t="str">
        <f t="shared" si="467"/>
        <v>Clean</v>
      </c>
    </row>
    <row r="3298" spans="1:22" x14ac:dyDescent="0.3">
      <c r="A3298" t="str">
        <f>Raw_Data!A3298</f>
        <v>6253170</v>
      </c>
      <c r="B3298">
        <f>Raw_Data!B3298</f>
        <v>45686</v>
      </c>
      <c r="C3298" t="str">
        <f>Raw_Data!C3298</f>
        <v>METHIMAZOLE 10 MG TABLET</v>
      </c>
      <c r="D3298" t="str">
        <f>Raw_Data!D3298</f>
        <v>23155007101</v>
      </c>
      <c r="E3298" t="str">
        <f>Raw_Data!E3298</f>
        <v>YASIN, NURA</v>
      </c>
      <c r="F3298" t="str">
        <f>Raw_Data!F3298</f>
        <v>1265518567</v>
      </c>
      <c r="G3298" t="str">
        <f>Raw_Data!H3298</f>
        <v>0</v>
      </c>
      <c r="H3298">
        <f>IFERROR(VLOOKUP(G3298,Store_Map!$A$2:$I$100,3,FALSE),"")</f>
        <v>0</v>
      </c>
      <c r="I3298">
        <f>IFERROR(VLOOKUP(G3298,Store_Map!$A$2:$I$100,4,FALSE),"")</f>
        <v>0</v>
      </c>
      <c r="J3298">
        <f>IFERROR(VLOOKUP(G3298,Store_Map!$A$2:$I$100,5,FALSE),"")</f>
        <v>0</v>
      </c>
      <c r="K3298">
        <f>IFERROR(VLOOKUP(G3298,Store_Map!$A$2:$I$100,6,FALSE),"")</f>
        <v>0</v>
      </c>
      <c r="L3298">
        <f>IFERROR(VLOOKUP(G3298,Store_Map!$A$2:$I$100,7,FALSE),"")</f>
        <v>0</v>
      </c>
      <c r="M3298">
        <f>IFERROR(VLOOKUP(G3298,Store_Map!$A$2:$I$100,8,FALSE),"")</f>
        <v>0</v>
      </c>
      <c r="N3298">
        <f t="shared" si="459"/>
        <v>0</v>
      </c>
      <c r="O3298" t="str">
        <f t="shared" si="460"/>
        <v>PASS</v>
      </c>
      <c r="P3298" t="str">
        <f t="shared" si="461"/>
        <v>PASS</v>
      </c>
      <c r="Q3298" t="str">
        <f t="shared" si="462"/>
        <v>PASS</v>
      </c>
      <c r="R3298" t="str">
        <f t="shared" si="463"/>
        <v>PASS</v>
      </c>
      <c r="S3298" t="str">
        <f t="shared" si="464"/>
        <v>PASS</v>
      </c>
      <c r="T3298">
        <f t="shared" si="465"/>
        <v>100</v>
      </c>
      <c r="U3298" t="str">
        <f t="shared" si="466"/>
        <v>Low</v>
      </c>
      <c r="V3298" t="str">
        <f t="shared" si="467"/>
        <v>Clean</v>
      </c>
    </row>
    <row r="3299" spans="1:22" x14ac:dyDescent="0.3">
      <c r="A3299" t="str">
        <f>Raw_Data!A3299</f>
        <v>6247164</v>
      </c>
      <c r="B3299">
        <f>Raw_Data!B3299</f>
        <v>45686</v>
      </c>
      <c r="C3299" t="str">
        <f>Raw_Data!C3299</f>
        <v>TAMSULOSIN HCL 0.4 MG CAPSU</v>
      </c>
      <c r="D3299" t="str">
        <f>Raw_Data!D3299</f>
        <v>65862059801</v>
      </c>
      <c r="E3299" t="str">
        <f>Raw_Data!E3299</f>
        <v>FORD, JAMES</v>
      </c>
      <c r="F3299" t="str">
        <f>Raw_Data!F3299</f>
        <v>1033117684</v>
      </c>
      <c r="G3299" t="str">
        <f>Raw_Data!H3299</f>
        <v>0</v>
      </c>
      <c r="H3299">
        <f>IFERROR(VLOOKUP(G3299,Store_Map!$A$2:$I$100,3,FALSE),"")</f>
        <v>0</v>
      </c>
      <c r="I3299">
        <f>IFERROR(VLOOKUP(G3299,Store_Map!$A$2:$I$100,4,FALSE),"")</f>
        <v>0</v>
      </c>
      <c r="J3299">
        <f>IFERROR(VLOOKUP(G3299,Store_Map!$A$2:$I$100,5,FALSE),"")</f>
        <v>0</v>
      </c>
      <c r="K3299">
        <f>IFERROR(VLOOKUP(G3299,Store_Map!$A$2:$I$100,6,FALSE),"")</f>
        <v>0</v>
      </c>
      <c r="L3299">
        <f>IFERROR(VLOOKUP(G3299,Store_Map!$A$2:$I$100,7,FALSE),"")</f>
        <v>0</v>
      </c>
      <c r="M3299">
        <f>IFERROR(VLOOKUP(G3299,Store_Map!$A$2:$I$100,8,FALSE),"")</f>
        <v>0</v>
      </c>
      <c r="N3299">
        <f t="shared" si="459"/>
        <v>0</v>
      </c>
      <c r="O3299" t="str">
        <f t="shared" si="460"/>
        <v>PASS</v>
      </c>
      <c r="P3299" t="str">
        <f t="shared" si="461"/>
        <v>PASS</v>
      </c>
      <c r="Q3299" t="str">
        <f t="shared" si="462"/>
        <v>PASS</v>
      </c>
      <c r="R3299" t="str">
        <f t="shared" si="463"/>
        <v>PASS</v>
      </c>
      <c r="S3299" t="str">
        <f t="shared" si="464"/>
        <v>PASS</v>
      </c>
      <c r="T3299">
        <f t="shared" si="465"/>
        <v>100</v>
      </c>
      <c r="U3299" t="str">
        <f t="shared" si="466"/>
        <v>Low</v>
      </c>
      <c r="V3299" t="str">
        <f t="shared" si="467"/>
        <v>Clean</v>
      </c>
    </row>
    <row r="3300" spans="1:22" x14ac:dyDescent="0.3">
      <c r="A3300" t="str">
        <f>Raw_Data!A3300</f>
        <v>6252839</v>
      </c>
      <c r="B3300">
        <f>Raw_Data!B3300</f>
        <v>45686</v>
      </c>
      <c r="C3300" t="str">
        <f>Raw_Data!C3300</f>
        <v>SILDENAFIL 100 MG TABLET</v>
      </c>
      <c r="D3300" t="str">
        <f>Raw_Data!D3300</f>
        <v>13668018830</v>
      </c>
      <c r="E3300" t="str">
        <f>Raw_Data!E3300</f>
        <v>GIBBS, JON</v>
      </c>
      <c r="F3300" t="str">
        <f>Raw_Data!F3300</f>
        <v>1700896156</v>
      </c>
      <c r="G3300" t="str">
        <f>Raw_Data!H3300</f>
        <v>0</v>
      </c>
      <c r="H3300">
        <f>IFERROR(VLOOKUP(G3300,Store_Map!$A$2:$I$100,3,FALSE),"")</f>
        <v>0</v>
      </c>
      <c r="I3300">
        <f>IFERROR(VLOOKUP(G3300,Store_Map!$A$2:$I$100,4,FALSE),"")</f>
        <v>0</v>
      </c>
      <c r="J3300">
        <f>IFERROR(VLOOKUP(G3300,Store_Map!$A$2:$I$100,5,FALSE),"")</f>
        <v>0</v>
      </c>
      <c r="K3300">
        <f>IFERROR(VLOOKUP(G3300,Store_Map!$A$2:$I$100,6,FALSE),"")</f>
        <v>0</v>
      </c>
      <c r="L3300">
        <f>IFERROR(VLOOKUP(G3300,Store_Map!$A$2:$I$100,7,FALSE),"")</f>
        <v>0</v>
      </c>
      <c r="M3300">
        <f>IFERROR(VLOOKUP(G3300,Store_Map!$A$2:$I$100,8,FALSE),"")</f>
        <v>0</v>
      </c>
      <c r="N3300">
        <f t="shared" si="459"/>
        <v>0</v>
      </c>
      <c r="O3300" t="str">
        <f t="shared" si="460"/>
        <v>PASS</v>
      </c>
      <c r="P3300" t="str">
        <f t="shared" si="461"/>
        <v>PASS</v>
      </c>
      <c r="Q3300" t="str">
        <f t="shared" si="462"/>
        <v>PASS</v>
      </c>
      <c r="R3300" t="str">
        <f t="shared" si="463"/>
        <v>PASS</v>
      </c>
      <c r="S3300" t="str">
        <f t="shared" si="464"/>
        <v>PASS</v>
      </c>
      <c r="T3300">
        <f t="shared" si="465"/>
        <v>100</v>
      </c>
      <c r="U3300" t="str">
        <f t="shared" si="466"/>
        <v>Low</v>
      </c>
      <c r="V3300" t="str">
        <f t="shared" si="467"/>
        <v>Clean</v>
      </c>
    </row>
    <row r="3301" spans="1:22" x14ac:dyDescent="0.3">
      <c r="A3301" t="str">
        <f>Raw_Data!A3301</f>
        <v>6248206</v>
      </c>
      <c r="B3301">
        <f>Raw_Data!B3301</f>
        <v>45686</v>
      </c>
      <c r="C3301" t="str">
        <f>Raw_Data!C3301</f>
        <v>GABAPENTIN 300 MG CAPSULE</v>
      </c>
      <c r="D3301" t="str">
        <f>Raw_Data!D3301</f>
        <v>50228018010</v>
      </c>
      <c r="E3301" t="str">
        <f>Raw_Data!E3301</f>
        <v>GIBBS, JON</v>
      </c>
      <c r="F3301" t="str">
        <f>Raw_Data!F3301</f>
        <v>1700896156</v>
      </c>
      <c r="G3301" t="str">
        <f>Raw_Data!H3301</f>
        <v>0</v>
      </c>
      <c r="H3301">
        <f>IFERROR(VLOOKUP(G3301,Store_Map!$A$2:$I$100,3,FALSE),"")</f>
        <v>0</v>
      </c>
      <c r="I3301">
        <f>IFERROR(VLOOKUP(G3301,Store_Map!$A$2:$I$100,4,FALSE),"")</f>
        <v>0</v>
      </c>
      <c r="J3301">
        <f>IFERROR(VLOOKUP(G3301,Store_Map!$A$2:$I$100,5,FALSE),"")</f>
        <v>0</v>
      </c>
      <c r="K3301">
        <f>IFERROR(VLOOKUP(G3301,Store_Map!$A$2:$I$100,6,FALSE),"")</f>
        <v>0</v>
      </c>
      <c r="L3301">
        <f>IFERROR(VLOOKUP(G3301,Store_Map!$A$2:$I$100,7,FALSE),"")</f>
        <v>0</v>
      </c>
      <c r="M3301">
        <f>IFERROR(VLOOKUP(G3301,Store_Map!$A$2:$I$100,8,FALSE),"")</f>
        <v>0</v>
      </c>
      <c r="N3301">
        <f t="shared" si="459"/>
        <v>0</v>
      </c>
      <c r="O3301" t="str">
        <f t="shared" si="460"/>
        <v>PASS</v>
      </c>
      <c r="P3301" t="str">
        <f t="shared" si="461"/>
        <v>PASS</v>
      </c>
      <c r="Q3301" t="str">
        <f t="shared" si="462"/>
        <v>PASS</v>
      </c>
      <c r="R3301" t="str">
        <f t="shared" si="463"/>
        <v>PASS</v>
      </c>
      <c r="S3301" t="str">
        <f t="shared" si="464"/>
        <v>PASS</v>
      </c>
      <c r="T3301">
        <f t="shared" si="465"/>
        <v>100</v>
      </c>
      <c r="U3301" t="str">
        <f t="shared" si="466"/>
        <v>Low</v>
      </c>
      <c r="V3301" t="str">
        <f t="shared" si="467"/>
        <v>Clean</v>
      </c>
    </row>
    <row r="3302" spans="1:22" x14ac:dyDescent="0.3">
      <c r="A3302" t="str">
        <f>Raw_Data!A3302</f>
        <v>6247724</v>
      </c>
      <c r="B3302">
        <f>Raw_Data!B3302</f>
        <v>45686</v>
      </c>
      <c r="C3302" t="str">
        <f>Raw_Data!C3302</f>
        <v>MOUNJARO 7.5 MG/0.5 ML PEN.</v>
      </c>
      <c r="D3302" t="str">
        <f>Raw_Data!D3302</f>
        <v>2148480</v>
      </c>
      <c r="E3302" t="str">
        <f>Raw_Data!E3302</f>
        <v>BYNE, EDMUND</v>
      </c>
      <c r="F3302" t="str">
        <f>Raw_Data!F3302</f>
        <v>1033186648</v>
      </c>
      <c r="G3302" t="str">
        <f>Raw_Data!H3302</f>
        <v>0</v>
      </c>
      <c r="H3302">
        <f>IFERROR(VLOOKUP(G3302,Store_Map!$A$2:$I$100,3,FALSE),"")</f>
        <v>0</v>
      </c>
      <c r="I3302">
        <f>IFERROR(VLOOKUP(G3302,Store_Map!$A$2:$I$100,4,FALSE),"")</f>
        <v>0</v>
      </c>
      <c r="J3302">
        <f>IFERROR(VLOOKUP(G3302,Store_Map!$A$2:$I$100,5,FALSE),"")</f>
        <v>0</v>
      </c>
      <c r="K3302">
        <f>IFERROR(VLOOKUP(G3302,Store_Map!$A$2:$I$100,6,FALSE),"")</f>
        <v>0</v>
      </c>
      <c r="L3302">
        <f>IFERROR(VLOOKUP(G3302,Store_Map!$A$2:$I$100,7,FALSE),"")</f>
        <v>0</v>
      </c>
      <c r="M3302">
        <f>IFERROR(VLOOKUP(G3302,Store_Map!$A$2:$I$100,8,FALSE),"")</f>
        <v>0</v>
      </c>
      <c r="N3302">
        <f t="shared" si="459"/>
        <v>0</v>
      </c>
      <c r="O3302" t="str">
        <f t="shared" si="460"/>
        <v>PASS</v>
      </c>
      <c r="P3302" t="str">
        <f t="shared" si="461"/>
        <v>REVIEW</v>
      </c>
      <c r="Q3302" t="str">
        <f t="shared" si="462"/>
        <v>PASS</v>
      </c>
      <c r="R3302" t="str">
        <f t="shared" si="463"/>
        <v>PASS</v>
      </c>
      <c r="S3302" t="str">
        <f t="shared" si="464"/>
        <v>REVIEW</v>
      </c>
      <c r="T3302">
        <f t="shared" si="465"/>
        <v>90</v>
      </c>
      <c r="U3302" t="str">
        <f t="shared" si="466"/>
        <v>Low</v>
      </c>
      <c r="V3302" t="str">
        <f t="shared" si="467"/>
        <v>Invalid NDC</v>
      </c>
    </row>
    <row r="3303" spans="1:22" x14ac:dyDescent="0.3">
      <c r="A3303" t="str">
        <f>Raw_Data!A3303</f>
        <v>6253178</v>
      </c>
      <c r="B3303">
        <f>Raw_Data!B3303</f>
        <v>45686</v>
      </c>
      <c r="C3303" t="str">
        <f>Raw_Data!C3303</f>
        <v>VALACYCLOVIR HCL 500 MG TAB</v>
      </c>
      <c r="D3303" t="str">
        <f>Raw_Data!D3303</f>
        <v>57237004290</v>
      </c>
      <c r="E3303" t="str">
        <f>Raw_Data!E3303</f>
        <v>GIBBS, JON</v>
      </c>
      <c r="F3303" t="str">
        <f>Raw_Data!F3303</f>
        <v>1700896156</v>
      </c>
      <c r="G3303" t="str">
        <f>Raw_Data!H3303</f>
        <v>0</v>
      </c>
      <c r="H3303">
        <f>IFERROR(VLOOKUP(G3303,Store_Map!$A$2:$I$100,3,FALSE),"")</f>
        <v>0</v>
      </c>
      <c r="I3303">
        <f>IFERROR(VLOOKUP(G3303,Store_Map!$A$2:$I$100,4,FALSE),"")</f>
        <v>0</v>
      </c>
      <c r="J3303">
        <f>IFERROR(VLOOKUP(G3303,Store_Map!$A$2:$I$100,5,FALSE),"")</f>
        <v>0</v>
      </c>
      <c r="K3303">
        <f>IFERROR(VLOOKUP(G3303,Store_Map!$A$2:$I$100,6,FALSE),"")</f>
        <v>0</v>
      </c>
      <c r="L3303">
        <f>IFERROR(VLOOKUP(G3303,Store_Map!$A$2:$I$100,7,FALSE),"")</f>
        <v>0</v>
      </c>
      <c r="M3303">
        <f>IFERROR(VLOOKUP(G3303,Store_Map!$A$2:$I$100,8,FALSE),"")</f>
        <v>0</v>
      </c>
      <c r="N3303">
        <f t="shared" si="459"/>
        <v>0</v>
      </c>
      <c r="O3303" t="str">
        <f t="shared" si="460"/>
        <v>PASS</v>
      </c>
      <c r="P3303" t="str">
        <f t="shared" si="461"/>
        <v>PASS</v>
      </c>
      <c r="Q3303" t="str">
        <f t="shared" si="462"/>
        <v>PASS</v>
      </c>
      <c r="R3303" t="str">
        <f t="shared" si="463"/>
        <v>PASS</v>
      </c>
      <c r="S3303" t="str">
        <f t="shared" si="464"/>
        <v>PASS</v>
      </c>
      <c r="T3303">
        <f t="shared" si="465"/>
        <v>100</v>
      </c>
      <c r="U3303" t="str">
        <f t="shared" si="466"/>
        <v>Low</v>
      </c>
      <c r="V3303" t="str">
        <f t="shared" si="467"/>
        <v>Clean</v>
      </c>
    </row>
    <row r="3304" spans="1:22" x14ac:dyDescent="0.3">
      <c r="A3304" t="str">
        <f>Raw_Data!A3304</f>
        <v>4010903</v>
      </c>
      <c r="B3304">
        <f>Raw_Data!B3304</f>
        <v>45686</v>
      </c>
      <c r="C3304" t="str">
        <f>Raw_Data!C3304</f>
        <v>PHENTERMINE 37.5 MG CAPSULE</v>
      </c>
      <c r="D3304" t="str">
        <f>Raw_Data!D3304</f>
        <v>11534015901</v>
      </c>
      <c r="E3304" t="str">
        <f>Raw_Data!E3304</f>
        <v>GIBBS, JON</v>
      </c>
      <c r="F3304" t="str">
        <f>Raw_Data!F3304</f>
        <v>1700896156</v>
      </c>
      <c r="G3304" t="str">
        <f>Raw_Data!H3304</f>
        <v>0</v>
      </c>
      <c r="H3304">
        <f>IFERROR(VLOOKUP(G3304,Store_Map!$A$2:$I$100,3,FALSE),"")</f>
        <v>0</v>
      </c>
      <c r="I3304">
        <f>IFERROR(VLOOKUP(G3304,Store_Map!$A$2:$I$100,4,FALSE),"")</f>
        <v>0</v>
      </c>
      <c r="J3304">
        <f>IFERROR(VLOOKUP(G3304,Store_Map!$A$2:$I$100,5,FALSE),"")</f>
        <v>0</v>
      </c>
      <c r="K3304">
        <f>IFERROR(VLOOKUP(G3304,Store_Map!$A$2:$I$100,6,FALSE),"")</f>
        <v>0</v>
      </c>
      <c r="L3304">
        <f>IFERROR(VLOOKUP(G3304,Store_Map!$A$2:$I$100,7,FALSE),"")</f>
        <v>0</v>
      </c>
      <c r="M3304">
        <f>IFERROR(VLOOKUP(G3304,Store_Map!$A$2:$I$100,8,FALSE),"")</f>
        <v>0</v>
      </c>
      <c r="N3304">
        <f t="shared" si="459"/>
        <v>0</v>
      </c>
      <c r="O3304" t="str">
        <f t="shared" si="460"/>
        <v>PASS</v>
      </c>
      <c r="P3304" t="str">
        <f t="shared" si="461"/>
        <v>PASS</v>
      </c>
      <c r="Q3304" t="str">
        <f t="shared" si="462"/>
        <v>PASS</v>
      </c>
      <c r="R3304" t="str">
        <f t="shared" si="463"/>
        <v>PASS</v>
      </c>
      <c r="S3304" t="str">
        <f t="shared" si="464"/>
        <v>PASS</v>
      </c>
      <c r="T3304">
        <f t="shared" si="465"/>
        <v>100</v>
      </c>
      <c r="U3304" t="str">
        <f t="shared" si="466"/>
        <v>Low</v>
      </c>
      <c r="V3304" t="str">
        <f t="shared" si="467"/>
        <v>Clean</v>
      </c>
    </row>
    <row r="3305" spans="1:22" x14ac:dyDescent="0.3">
      <c r="A3305" t="str">
        <f>Raw_Data!A3305</f>
        <v>6253179</v>
      </c>
      <c r="B3305">
        <f>Raw_Data!B3305</f>
        <v>45686</v>
      </c>
      <c r="C3305" t="str">
        <f>Raw_Data!C3305</f>
        <v>METFORMIN HCL 500 MG TABLET</v>
      </c>
      <c r="D3305" t="str">
        <f>Raw_Data!D3305</f>
        <v>68382075805</v>
      </c>
      <c r="E3305" t="str">
        <f>Raw_Data!E3305</f>
        <v>GIBBS, JON</v>
      </c>
      <c r="F3305" t="str">
        <f>Raw_Data!F3305</f>
        <v>1700896156</v>
      </c>
      <c r="G3305" t="str">
        <f>Raw_Data!H3305</f>
        <v>0</v>
      </c>
      <c r="H3305">
        <f>IFERROR(VLOOKUP(G3305,Store_Map!$A$2:$I$100,3,FALSE),"")</f>
        <v>0</v>
      </c>
      <c r="I3305">
        <f>IFERROR(VLOOKUP(G3305,Store_Map!$A$2:$I$100,4,FALSE),"")</f>
        <v>0</v>
      </c>
      <c r="J3305">
        <f>IFERROR(VLOOKUP(G3305,Store_Map!$A$2:$I$100,5,FALSE),"")</f>
        <v>0</v>
      </c>
      <c r="K3305">
        <f>IFERROR(VLOOKUP(G3305,Store_Map!$A$2:$I$100,6,FALSE),"")</f>
        <v>0</v>
      </c>
      <c r="L3305">
        <f>IFERROR(VLOOKUP(G3305,Store_Map!$A$2:$I$100,7,FALSE),"")</f>
        <v>0</v>
      </c>
      <c r="M3305">
        <f>IFERROR(VLOOKUP(G3305,Store_Map!$A$2:$I$100,8,FALSE),"")</f>
        <v>0</v>
      </c>
      <c r="N3305">
        <f t="shared" si="459"/>
        <v>0</v>
      </c>
      <c r="O3305" t="str">
        <f t="shared" si="460"/>
        <v>PASS</v>
      </c>
      <c r="P3305" t="str">
        <f t="shared" si="461"/>
        <v>PASS</v>
      </c>
      <c r="Q3305" t="str">
        <f t="shared" si="462"/>
        <v>PASS</v>
      </c>
      <c r="R3305" t="str">
        <f t="shared" si="463"/>
        <v>PASS</v>
      </c>
      <c r="S3305" t="str">
        <f t="shared" si="464"/>
        <v>PASS</v>
      </c>
      <c r="T3305">
        <f t="shared" si="465"/>
        <v>100</v>
      </c>
      <c r="U3305" t="str">
        <f t="shared" si="466"/>
        <v>Low</v>
      </c>
      <c r="V3305" t="str">
        <f t="shared" si="467"/>
        <v>Clean</v>
      </c>
    </row>
    <row r="3306" spans="1:22" x14ac:dyDescent="0.3">
      <c r="A3306" t="str">
        <f>Raw_Data!A3306</f>
        <v>6238772</v>
      </c>
      <c r="B3306">
        <f>Raw_Data!B3306</f>
        <v>45686</v>
      </c>
      <c r="C3306" t="str">
        <f>Raw_Data!C3306</f>
        <v>METOPROLOL SUCC ER 25 MG TA</v>
      </c>
      <c r="D3306" t="str">
        <f>Raw_Data!D3306</f>
        <v>55111046601</v>
      </c>
      <c r="E3306" t="str">
        <f>Raw_Data!E3306</f>
        <v>YASIN, NURA</v>
      </c>
      <c r="F3306" t="str">
        <f>Raw_Data!F3306</f>
        <v>1265518567</v>
      </c>
      <c r="G3306" t="str">
        <f>Raw_Data!H3306</f>
        <v>0</v>
      </c>
      <c r="H3306">
        <f>IFERROR(VLOOKUP(G3306,Store_Map!$A$2:$I$100,3,FALSE),"")</f>
        <v>0</v>
      </c>
      <c r="I3306">
        <f>IFERROR(VLOOKUP(G3306,Store_Map!$A$2:$I$100,4,FALSE),"")</f>
        <v>0</v>
      </c>
      <c r="J3306">
        <f>IFERROR(VLOOKUP(G3306,Store_Map!$A$2:$I$100,5,FALSE),"")</f>
        <v>0</v>
      </c>
      <c r="K3306">
        <f>IFERROR(VLOOKUP(G3306,Store_Map!$A$2:$I$100,6,FALSE),"")</f>
        <v>0</v>
      </c>
      <c r="L3306">
        <f>IFERROR(VLOOKUP(G3306,Store_Map!$A$2:$I$100,7,FALSE),"")</f>
        <v>0</v>
      </c>
      <c r="M3306">
        <f>IFERROR(VLOOKUP(G3306,Store_Map!$A$2:$I$100,8,FALSE),"")</f>
        <v>0</v>
      </c>
      <c r="N3306">
        <f t="shared" si="459"/>
        <v>0</v>
      </c>
      <c r="O3306" t="str">
        <f t="shared" si="460"/>
        <v>PASS</v>
      </c>
      <c r="P3306" t="str">
        <f t="shared" si="461"/>
        <v>PASS</v>
      </c>
      <c r="Q3306" t="str">
        <f t="shared" si="462"/>
        <v>PASS</v>
      </c>
      <c r="R3306" t="str">
        <f t="shared" si="463"/>
        <v>PASS</v>
      </c>
      <c r="S3306" t="str">
        <f t="shared" si="464"/>
        <v>PASS</v>
      </c>
      <c r="T3306">
        <f t="shared" si="465"/>
        <v>100</v>
      </c>
      <c r="U3306" t="str">
        <f t="shared" si="466"/>
        <v>Low</v>
      </c>
      <c r="V3306" t="str">
        <f t="shared" si="467"/>
        <v>Clean</v>
      </c>
    </row>
    <row r="3307" spans="1:22" x14ac:dyDescent="0.3">
      <c r="A3307" t="str">
        <f>Raw_Data!A3307</f>
        <v>6238770</v>
      </c>
      <c r="B3307">
        <f>Raw_Data!B3307</f>
        <v>45686</v>
      </c>
      <c r="C3307" t="str">
        <f>Raw_Data!C3307</f>
        <v>OLMESARTAN MEDOXOMIL 40 MG</v>
      </c>
      <c r="D3307" t="str">
        <f>Raw_Data!D3307</f>
        <v>62332013390</v>
      </c>
      <c r="E3307" t="str">
        <f>Raw_Data!E3307</f>
        <v>YASIN, NURA</v>
      </c>
      <c r="F3307" t="str">
        <f>Raw_Data!F3307</f>
        <v>1265518567</v>
      </c>
      <c r="G3307" t="str">
        <f>Raw_Data!H3307</f>
        <v>0</v>
      </c>
      <c r="H3307">
        <f>IFERROR(VLOOKUP(G3307,Store_Map!$A$2:$I$100,3,FALSE),"")</f>
        <v>0</v>
      </c>
      <c r="I3307">
        <f>IFERROR(VLOOKUP(G3307,Store_Map!$A$2:$I$100,4,FALSE),"")</f>
        <v>0</v>
      </c>
      <c r="J3307">
        <f>IFERROR(VLOOKUP(G3307,Store_Map!$A$2:$I$100,5,FALSE),"")</f>
        <v>0</v>
      </c>
      <c r="K3307">
        <f>IFERROR(VLOOKUP(G3307,Store_Map!$A$2:$I$100,6,FALSE),"")</f>
        <v>0</v>
      </c>
      <c r="L3307">
        <f>IFERROR(VLOOKUP(G3307,Store_Map!$A$2:$I$100,7,FALSE),"")</f>
        <v>0</v>
      </c>
      <c r="M3307">
        <f>IFERROR(VLOOKUP(G3307,Store_Map!$A$2:$I$100,8,FALSE),"")</f>
        <v>0</v>
      </c>
      <c r="N3307">
        <f t="shared" si="459"/>
        <v>0</v>
      </c>
      <c r="O3307" t="str">
        <f t="shared" si="460"/>
        <v>PASS</v>
      </c>
      <c r="P3307" t="str">
        <f t="shared" si="461"/>
        <v>PASS</v>
      </c>
      <c r="Q3307" t="str">
        <f t="shared" si="462"/>
        <v>PASS</v>
      </c>
      <c r="R3307" t="str">
        <f t="shared" si="463"/>
        <v>PASS</v>
      </c>
      <c r="S3307" t="str">
        <f t="shared" si="464"/>
        <v>PASS</v>
      </c>
      <c r="T3307">
        <f t="shared" si="465"/>
        <v>100</v>
      </c>
      <c r="U3307" t="str">
        <f t="shared" si="466"/>
        <v>Low</v>
      </c>
      <c r="V3307" t="str">
        <f t="shared" si="467"/>
        <v>Clean</v>
      </c>
    </row>
    <row r="3308" spans="1:22" x14ac:dyDescent="0.3">
      <c r="A3308" t="str">
        <f>Raw_Data!A3308</f>
        <v>6253183</v>
      </c>
      <c r="B3308">
        <f>Raw_Data!B3308</f>
        <v>45686</v>
      </c>
      <c r="C3308" t="str">
        <f>Raw_Data!C3308</f>
        <v>LISINOPRIL 40 MG TABLET</v>
      </c>
      <c r="D3308" t="str">
        <f>Raw_Data!D3308</f>
        <v>68180097903</v>
      </c>
      <c r="E3308" t="str">
        <f>Raw_Data!E3308</f>
        <v>BYNE, EDMUND</v>
      </c>
      <c r="F3308" t="str">
        <f>Raw_Data!F3308</f>
        <v>1033186648</v>
      </c>
      <c r="G3308" t="str">
        <f>Raw_Data!H3308</f>
        <v>0</v>
      </c>
      <c r="H3308">
        <f>IFERROR(VLOOKUP(G3308,Store_Map!$A$2:$I$100,3,FALSE),"")</f>
        <v>0</v>
      </c>
      <c r="I3308">
        <f>IFERROR(VLOOKUP(G3308,Store_Map!$A$2:$I$100,4,FALSE),"")</f>
        <v>0</v>
      </c>
      <c r="J3308">
        <f>IFERROR(VLOOKUP(G3308,Store_Map!$A$2:$I$100,5,FALSE),"")</f>
        <v>0</v>
      </c>
      <c r="K3308">
        <f>IFERROR(VLOOKUP(G3308,Store_Map!$A$2:$I$100,6,FALSE),"")</f>
        <v>0</v>
      </c>
      <c r="L3308">
        <f>IFERROR(VLOOKUP(G3308,Store_Map!$A$2:$I$100,7,FALSE),"")</f>
        <v>0</v>
      </c>
      <c r="M3308">
        <f>IFERROR(VLOOKUP(G3308,Store_Map!$A$2:$I$100,8,FALSE),"")</f>
        <v>0</v>
      </c>
      <c r="N3308">
        <f t="shared" si="459"/>
        <v>0</v>
      </c>
      <c r="O3308" t="str">
        <f t="shared" si="460"/>
        <v>PASS</v>
      </c>
      <c r="P3308" t="str">
        <f t="shared" si="461"/>
        <v>PASS</v>
      </c>
      <c r="Q3308" t="str">
        <f t="shared" si="462"/>
        <v>PASS</v>
      </c>
      <c r="R3308" t="str">
        <f t="shared" si="463"/>
        <v>PASS</v>
      </c>
      <c r="S3308" t="str">
        <f t="shared" si="464"/>
        <v>PASS</v>
      </c>
      <c r="T3308">
        <f t="shared" si="465"/>
        <v>100</v>
      </c>
      <c r="U3308" t="str">
        <f t="shared" si="466"/>
        <v>Low</v>
      </c>
      <c r="V3308" t="str">
        <f t="shared" si="467"/>
        <v>Clean</v>
      </c>
    </row>
    <row r="3309" spans="1:22" x14ac:dyDescent="0.3">
      <c r="A3309" t="str">
        <f>Raw_Data!A3309</f>
        <v>6246849</v>
      </c>
      <c r="B3309">
        <f>Raw_Data!B3309</f>
        <v>45686</v>
      </c>
      <c r="C3309" t="str">
        <f>Raw_Data!C3309</f>
        <v>GABAPENTIN 600 MG TABLET</v>
      </c>
      <c r="D3309" t="str">
        <f>Raw_Data!D3309</f>
        <v>65862052305</v>
      </c>
      <c r="E3309" t="str">
        <f>Raw_Data!E3309</f>
        <v>BYNE, EDMUND</v>
      </c>
      <c r="F3309" t="str">
        <f>Raw_Data!F3309</f>
        <v>1033186648</v>
      </c>
      <c r="G3309" t="str">
        <f>Raw_Data!H3309</f>
        <v>0</v>
      </c>
      <c r="H3309">
        <f>IFERROR(VLOOKUP(G3309,Store_Map!$A$2:$I$100,3,FALSE),"")</f>
        <v>0</v>
      </c>
      <c r="I3309">
        <f>IFERROR(VLOOKUP(G3309,Store_Map!$A$2:$I$100,4,FALSE),"")</f>
        <v>0</v>
      </c>
      <c r="J3309">
        <f>IFERROR(VLOOKUP(G3309,Store_Map!$A$2:$I$100,5,FALSE),"")</f>
        <v>0</v>
      </c>
      <c r="K3309">
        <f>IFERROR(VLOOKUP(G3309,Store_Map!$A$2:$I$100,6,FALSE),"")</f>
        <v>0</v>
      </c>
      <c r="L3309">
        <f>IFERROR(VLOOKUP(G3309,Store_Map!$A$2:$I$100,7,FALSE),"")</f>
        <v>0</v>
      </c>
      <c r="M3309">
        <f>IFERROR(VLOOKUP(G3309,Store_Map!$A$2:$I$100,8,FALSE),"")</f>
        <v>0</v>
      </c>
      <c r="N3309">
        <f t="shared" si="459"/>
        <v>0</v>
      </c>
      <c r="O3309" t="str">
        <f t="shared" si="460"/>
        <v>PASS</v>
      </c>
      <c r="P3309" t="str">
        <f t="shared" si="461"/>
        <v>PASS</v>
      </c>
      <c r="Q3309" t="str">
        <f t="shared" si="462"/>
        <v>PASS</v>
      </c>
      <c r="R3309" t="str">
        <f t="shared" si="463"/>
        <v>PASS</v>
      </c>
      <c r="S3309" t="str">
        <f t="shared" si="464"/>
        <v>PASS</v>
      </c>
      <c r="T3309">
        <f t="shared" si="465"/>
        <v>100</v>
      </c>
      <c r="U3309" t="str">
        <f t="shared" si="466"/>
        <v>Low</v>
      </c>
      <c r="V3309" t="str">
        <f t="shared" si="467"/>
        <v>Clean</v>
      </c>
    </row>
    <row r="3310" spans="1:22" x14ac:dyDescent="0.3">
      <c r="A3310" t="str">
        <f>Raw_Data!A3310</f>
        <v>6237007</v>
      </c>
      <c r="B3310">
        <f>Raw_Data!B3310</f>
        <v>45686</v>
      </c>
      <c r="C3310" t="str">
        <f>Raw_Data!C3310</f>
        <v>HYDROXYZINE HCL 50 MG TABLE</v>
      </c>
      <c r="D3310" t="str">
        <f>Raw_Data!D3310</f>
        <v>59651050105</v>
      </c>
      <c r="E3310" t="str">
        <f>Raw_Data!E3310</f>
        <v>BYNE, EDMUND</v>
      </c>
      <c r="F3310" t="str">
        <f>Raw_Data!F3310</f>
        <v>1033186648</v>
      </c>
      <c r="G3310" t="str">
        <f>Raw_Data!H3310</f>
        <v>0</v>
      </c>
      <c r="H3310">
        <f>IFERROR(VLOOKUP(G3310,Store_Map!$A$2:$I$100,3,FALSE),"")</f>
        <v>0</v>
      </c>
      <c r="I3310">
        <f>IFERROR(VLOOKUP(G3310,Store_Map!$A$2:$I$100,4,FALSE),"")</f>
        <v>0</v>
      </c>
      <c r="J3310">
        <f>IFERROR(VLOOKUP(G3310,Store_Map!$A$2:$I$100,5,FALSE),"")</f>
        <v>0</v>
      </c>
      <c r="K3310">
        <f>IFERROR(VLOOKUP(G3310,Store_Map!$A$2:$I$100,6,FALSE),"")</f>
        <v>0</v>
      </c>
      <c r="L3310">
        <f>IFERROR(VLOOKUP(G3310,Store_Map!$A$2:$I$100,7,FALSE),"")</f>
        <v>0</v>
      </c>
      <c r="M3310">
        <f>IFERROR(VLOOKUP(G3310,Store_Map!$A$2:$I$100,8,FALSE),"")</f>
        <v>0</v>
      </c>
      <c r="N3310">
        <f t="shared" si="459"/>
        <v>0</v>
      </c>
      <c r="O3310" t="str">
        <f t="shared" si="460"/>
        <v>PASS</v>
      </c>
      <c r="P3310" t="str">
        <f t="shared" si="461"/>
        <v>PASS</v>
      </c>
      <c r="Q3310" t="str">
        <f t="shared" si="462"/>
        <v>PASS</v>
      </c>
      <c r="R3310" t="str">
        <f t="shared" si="463"/>
        <v>PASS</v>
      </c>
      <c r="S3310" t="str">
        <f t="shared" si="464"/>
        <v>PASS</v>
      </c>
      <c r="T3310">
        <f t="shared" si="465"/>
        <v>100</v>
      </c>
      <c r="U3310" t="str">
        <f t="shared" si="466"/>
        <v>Low</v>
      </c>
      <c r="V3310" t="str">
        <f t="shared" si="467"/>
        <v>Clean</v>
      </c>
    </row>
    <row r="3311" spans="1:22" x14ac:dyDescent="0.3">
      <c r="A3311" t="str">
        <f>Raw_Data!A3311</f>
        <v>6245714</v>
      </c>
      <c r="B3311">
        <f>Raw_Data!B3311</f>
        <v>45686</v>
      </c>
      <c r="C3311" t="str">
        <f>Raw_Data!C3311</f>
        <v>BACLOFEN 10 MG TABLET</v>
      </c>
      <c r="D3311" t="str">
        <f>Raw_Data!D3311</f>
        <v>52817032000</v>
      </c>
      <c r="E3311" t="str">
        <f>Raw_Data!E3311</f>
        <v>BYNE, EDMUND</v>
      </c>
      <c r="F3311" t="str">
        <f>Raw_Data!F3311</f>
        <v>1033186648</v>
      </c>
      <c r="G3311" t="str">
        <f>Raw_Data!H3311</f>
        <v>0</v>
      </c>
      <c r="H3311">
        <f>IFERROR(VLOOKUP(G3311,Store_Map!$A$2:$I$100,3,FALSE),"")</f>
        <v>0</v>
      </c>
      <c r="I3311">
        <f>IFERROR(VLOOKUP(G3311,Store_Map!$A$2:$I$100,4,FALSE),"")</f>
        <v>0</v>
      </c>
      <c r="J3311">
        <f>IFERROR(VLOOKUP(G3311,Store_Map!$A$2:$I$100,5,FALSE),"")</f>
        <v>0</v>
      </c>
      <c r="K3311">
        <f>IFERROR(VLOOKUP(G3311,Store_Map!$A$2:$I$100,6,FALSE),"")</f>
        <v>0</v>
      </c>
      <c r="L3311">
        <f>IFERROR(VLOOKUP(G3311,Store_Map!$A$2:$I$100,7,FALSE),"")</f>
        <v>0</v>
      </c>
      <c r="M3311">
        <f>IFERROR(VLOOKUP(G3311,Store_Map!$A$2:$I$100,8,FALSE),"")</f>
        <v>0</v>
      </c>
      <c r="N3311">
        <f t="shared" si="459"/>
        <v>0</v>
      </c>
      <c r="O3311" t="str">
        <f t="shared" si="460"/>
        <v>PASS</v>
      </c>
      <c r="P3311" t="str">
        <f t="shared" si="461"/>
        <v>PASS</v>
      </c>
      <c r="Q3311" t="str">
        <f t="shared" si="462"/>
        <v>PASS</v>
      </c>
      <c r="R3311" t="str">
        <f t="shared" si="463"/>
        <v>PASS</v>
      </c>
      <c r="S3311" t="str">
        <f t="shared" si="464"/>
        <v>PASS</v>
      </c>
      <c r="T3311">
        <f t="shared" si="465"/>
        <v>100</v>
      </c>
      <c r="U3311" t="str">
        <f t="shared" si="466"/>
        <v>Low</v>
      </c>
      <c r="V3311" t="str">
        <f t="shared" si="467"/>
        <v>Clean</v>
      </c>
    </row>
    <row r="3312" spans="1:22" x14ac:dyDescent="0.3">
      <c r="A3312" t="str">
        <f>Raw_Data!A3312</f>
        <v>6245783</v>
      </c>
      <c r="B3312">
        <f>Raw_Data!B3312</f>
        <v>45686</v>
      </c>
      <c r="C3312" t="str">
        <f>Raw_Data!C3312</f>
        <v>TRAZODONE 100 MG TABLET</v>
      </c>
      <c r="D3312" t="str">
        <f>Raw_Data!D3312</f>
        <v>13107008001</v>
      </c>
      <c r="E3312" t="str">
        <f>Raw_Data!E3312</f>
        <v>STEINER, DAVID</v>
      </c>
      <c r="F3312" t="str">
        <f>Raw_Data!F3312</f>
        <v>1972508802</v>
      </c>
      <c r="G3312" t="str">
        <f>Raw_Data!H3312</f>
        <v>0</v>
      </c>
      <c r="H3312">
        <f>IFERROR(VLOOKUP(G3312,Store_Map!$A$2:$I$100,3,FALSE),"")</f>
        <v>0</v>
      </c>
      <c r="I3312">
        <f>IFERROR(VLOOKUP(G3312,Store_Map!$A$2:$I$100,4,FALSE),"")</f>
        <v>0</v>
      </c>
      <c r="J3312">
        <f>IFERROR(VLOOKUP(G3312,Store_Map!$A$2:$I$100,5,FALSE),"")</f>
        <v>0</v>
      </c>
      <c r="K3312">
        <f>IFERROR(VLOOKUP(G3312,Store_Map!$A$2:$I$100,6,FALSE),"")</f>
        <v>0</v>
      </c>
      <c r="L3312">
        <f>IFERROR(VLOOKUP(G3312,Store_Map!$A$2:$I$100,7,FALSE),"")</f>
        <v>0</v>
      </c>
      <c r="M3312">
        <f>IFERROR(VLOOKUP(G3312,Store_Map!$A$2:$I$100,8,FALSE),"")</f>
        <v>0</v>
      </c>
      <c r="N3312">
        <f t="shared" si="459"/>
        <v>0</v>
      </c>
      <c r="O3312" t="str">
        <f t="shared" si="460"/>
        <v>PASS</v>
      </c>
      <c r="P3312" t="str">
        <f t="shared" si="461"/>
        <v>PASS</v>
      </c>
      <c r="Q3312" t="str">
        <f t="shared" si="462"/>
        <v>PASS</v>
      </c>
      <c r="R3312" t="str">
        <f t="shared" si="463"/>
        <v>PASS</v>
      </c>
      <c r="S3312" t="str">
        <f t="shared" si="464"/>
        <v>PASS</v>
      </c>
      <c r="T3312">
        <f t="shared" si="465"/>
        <v>100</v>
      </c>
      <c r="U3312" t="str">
        <f t="shared" si="466"/>
        <v>Low</v>
      </c>
      <c r="V3312" t="str">
        <f t="shared" si="467"/>
        <v>Clean</v>
      </c>
    </row>
    <row r="3313" spans="1:22" x14ac:dyDescent="0.3">
      <c r="A3313" t="str">
        <f>Raw_Data!A3313</f>
        <v>6253191</v>
      </c>
      <c r="B3313">
        <f>Raw_Data!B3313</f>
        <v>45686</v>
      </c>
      <c r="C3313" t="str">
        <f>Raw_Data!C3313</f>
        <v>CHLORTHALIDONE 25 MG TABLET</v>
      </c>
      <c r="D3313" t="str">
        <f>Raw_Data!D3313</f>
        <v>75834010901</v>
      </c>
      <c r="E3313" t="str">
        <f>Raw_Data!E3313</f>
        <v>YASIN, NURA</v>
      </c>
      <c r="F3313" t="str">
        <f>Raw_Data!F3313</f>
        <v>1265518567</v>
      </c>
      <c r="G3313" t="str">
        <f>Raw_Data!H3313</f>
        <v>0</v>
      </c>
      <c r="H3313">
        <f>IFERROR(VLOOKUP(G3313,Store_Map!$A$2:$I$100,3,FALSE),"")</f>
        <v>0</v>
      </c>
      <c r="I3313">
        <f>IFERROR(VLOOKUP(G3313,Store_Map!$A$2:$I$100,4,FALSE),"")</f>
        <v>0</v>
      </c>
      <c r="J3313">
        <f>IFERROR(VLOOKUP(G3313,Store_Map!$A$2:$I$100,5,FALSE),"")</f>
        <v>0</v>
      </c>
      <c r="K3313">
        <f>IFERROR(VLOOKUP(G3313,Store_Map!$A$2:$I$100,6,FALSE),"")</f>
        <v>0</v>
      </c>
      <c r="L3313">
        <f>IFERROR(VLOOKUP(G3313,Store_Map!$A$2:$I$100,7,FALSE),"")</f>
        <v>0</v>
      </c>
      <c r="M3313">
        <f>IFERROR(VLOOKUP(G3313,Store_Map!$A$2:$I$100,8,FALSE),"")</f>
        <v>0</v>
      </c>
      <c r="N3313">
        <f t="shared" si="459"/>
        <v>0</v>
      </c>
      <c r="O3313" t="str">
        <f t="shared" si="460"/>
        <v>PASS</v>
      </c>
      <c r="P3313" t="str">
        <f t="shared" si="461"/>
        <v>PASS</v>
      </c>
      <c r="Q3313" t="str">
        <f t="shared" si="462"/>
        <v>PASS</v>
      </c>
      <c r="R3313" t="str">
        <f t="shared" si="463"/>
        <v>PASS</v>
      </c>
      <c r="S3313" t="str">
        <f t="shared" si="464"/>
        <v>PASS</v>
      </c>
      <c r="T3313">
        <f t="shared" si="465"/>
        <v>100</v>
      </c>
      <c r="U3313" t="str">
        <f t="shared" si="466"/>
        <v>Low</v>
      </c>
      <c r="V3313" t="str">
        <f t="shared" si="467"/>
        <v>Clean</v>
      </c>
    </row>
    <row r="3314" spans="1:22" x14ac:dyDescent="0.3">
      <c r="A3314" t="str">
        <f>Raw_Data!A3314</f>
        <v>6253192</v>
      </c>
      <c r="B3314">
        <f>Raw_Data!B3314</f>
        <v>45686</v>
      </c>
      <c r="C3314" t="str">
        <f>Raw_Data!C3314</f>
        <v>ATORVASTATIN 20 MG TABLET</v>
      </c>
      <c r="D3314" t="str">
        <f>Raw_Data!D3314</f>
        <v>60505257908</v>
      </c>
      <c r="E3314" t="str">
        <f>Raw_Data!E3314</f>
        <v>YASIN, NURA</v>
      </c>
      <c r="F3314" t="str">
        <f>Raw_Data!F3314</f>
        <v>1265518567</v>
      </c>
      <c r="G3314" t="str">
        <f>Raw_Data!H3314</f>
        <v>0</v>
      </c>
      <c r="H3314">
        <f>IFERROR(VLOOKUP(G3314,Store_Map!$A$2:$I$100,3,FALSE),"")</f>
        <v>0</v>
      </c>
      <c r="I3314">
        <f>IFERROR(VLOOKUP(G3314,Store_Map!$A$2:$I$100,4,FALSE),"")</f>
        <v>0</v>
      </c>
      <c r="J3314">
        <f>IFERROR(VLOOKUP(G3314,Store_Map!$A$2:$I$100,5,FALSE),"")</f>
        <v>0</v>
      </c>
      <c r="K3314">
        <f>IFERROR(VLOOKUP(G3314,Store_Map!$A$2:$I$100,6,FALSE),"")</f>
        <v>0</v>
      </c>
      <c r="L3314">
        <f>IFERROR(VLOOKUP(G3314,Store_Map!$A$2:$I$100,7,FALSE),"")</f>
        <v>0</v>
      </c>
      <c r="M3314">
        <f>IFERROR(VLOOKUP(G3314,Store_Map!$A$2:$I$100,8,FALSE),"")</f>
        <v>0</v>
      </c>
      <c r="N3314">
        <f t="shared" si="459"/>
        <v>0</v>
      </c>
      <c r="O3314" t="str">
        <f t="shared" si="460"/>
        <v>PASS</v>
      </c>
      <c r="P3314" t="str">
        <f t="shared" si="461"/>
        <v>PASS</v>
      </c>
      <c r="Q3314" t="str">
        <f t="shared" si="462"/>
        <v>PASS</v>
      </c>
      <c r="R3314" t="str">
        <f t="shared" si="463"/>
        <v>PASS</v>
      </c>
      <c r="S3314" t="str">
        <f t="shared" si="464"/>
        <v>PASS</v>
      </c>
      <c r="T3314">
        <f t="shared" si="465"/>
        <v>100</v>
      </c>
      <c r="U3314" t="str">
        <f t="shared" si="466"/>
        <v>Low</v>
      </c>
      <c r="V3314" t="str">
        <f t="shared" si="467"/>
        <v>Clean</v>
      </c>
    </row>
    <row r="3315" spans="1:22" x14ac:dyDescent="0.3">
      <c r="A3315" t="str">
        <f>Raw_Data!A3315</f>
        <v>6253194</v>
      </c>
      <c r="B3315">
        <f>Raw_Data!B3315</f>
        <v>45686</v>
      </c>
      <c r="C3315" t="str">
        <f>Raw_Data!C3315</f>
        <v>ONETOUCH VERIO TEST STRIP</v>
      </c>
      <c r="D3315" t="str">
        <f>Raw_Data!D3315</f>
        <v>53885027150</v>
      </c>
      <c r="E3315" t="str">
        <f>Raw_Data!E3315</f>
        <v>YASIN, NURA</v>
      </c>
      <c r="F3315" t="str">
        <f>Raw_Data!F3315</f>
        <v>1265518567</v>
      </c>
      <c r="G3315" t="str">
        <f>Raw_Data!H3315</f>
        <v>0</v>
      </c>
      <c r="H3315">
        <f>IFERROR(VLOOKUP(G3315,Store_Map!$A$2:$I$100,3,FALSE),"")</f>
        <v>0</v>
      </c>
      <c r="I3315">
        <f>IFERROR(VLOOKUP(G3315,Store_Map!$A$2:$I$100,4,FALSE),"")</f>
        <v>0</v>
      </c>
      <c r="J3315">
        <f>IFERROR(VLOOKUP(G3315,Store_Map!$A$2:$I$100,5,FALSE),"")</f>
        <v>0</v>
      </c>
      <c r="K3315">
        <f>IFERROR(VLOOKUP(G3315,Store_Map!$A$2:$I$100,6,FALSE),"")</f>
        <v>0</v>
      </c>
      <c r="L3315">
        <f>IFERROR(VLOOKUP(G3315,Store_Map!$A$2:$I$100,7,FALSE),"")</f>
        <v>0</v>
      </c>
      <c r="M3315">
        <f>IFERROR(VLOOKUP(G3315,Store_Map!$A$2:$I$100,8,FALSE),"")</f>
        <v>0</v>
      </c>
      <c r="N3315">
        <f t="shared" si="459"/>
        <v>0</v>
      </c>
      <c r="O3315" t="str">
        <f t="shared" si="460"/>
        <v>PASS</v>
      </c>
      <c r="P3315" t="str">
        <f t="shared" si="461"/>
        <v>PASS</v>
      </c>
      <c r="Q3315" t="str">
        <f t="shared" si="462"/>
        <v>PASS</v>
      </c>
      <c r="R3315" t="str">
        <f t="shared" si="463"/>
        <v>PASS</v>
      </c>
      <c r="S3315" t="str">
        <f t="shared" si="464"/>
        <v>PASS</v>
      </c>
      <c r="T3315">
        <f t="shared" si="465"/>
        <v>100</v>
      </c>
      <c r="U3315" t="str">
        <f t="shared" si="466"/>
        <v>Low</v>
      </c>
      <c r="V3315" t="str">
        <f t="shared" si="467"/>
        <v>Clean</v>
      </c>
    </row>
    <row r="3316" spans="1:22" x14ac:dyDescent="0.3">
      <c r="A3316" t="str">
        <f>Raw_Data!A3316</f>
        <v>6253195</v>
      </c>
      <c r="B3316">
        <f>Raw_Data!B3316</f>
        <v>45686</v>
      </c>
      <c r="C3316" t="str">
        <f>Raw_Data!C3316</f>
        <v>ONETOUCH DELICA PLUS 33G LA</v>
      </c>
      <c r="D3316" t="str">
        <f>Raw_Data!D3316</f>
        <v>53885000810</v>
      </c>
      <c r="E3316" t="str">
        <f>Raw_Data!E3316</f>
        <v>YASIN, NURA</v>
      </c>
      <c r="F3316" t="str">
        <f>Raw_Data!F3316</f>
        <v>1265518567</v>
      </c>
      <c r="G3316" t="str">
        <f>Raw_Data!H3316</f>
        <v>0</v>
      </c>
      <c r="H3316">
        <f>IFERROR(VLOOKUP(G3316,Store_Map!$A$2:$I$100,3,FALSE),"")</f>
        <v>0</v>
      </c>
      <c r="I3316">
        <f>IFERROR(VLOOKUP(G3316,Store_Map!$A$2:$I$100,4,FALSE),"")</f>
        <v>0</v>
      </c>
      <c r="J3316">
        <f>IFERROR(VLOOKUP(G3316,Store_Map!$A$2:$I$100,5,FALSE),"")</f>
        <v>0</v>
      </c>
      <c r="K3316">
        <f>IFERROR(VLOOKUP(G3316,Store_Map!$A$2:$I$100,6,FALSE),"")</f>
        <v>0</v>
      </c>
      <c r="L3316">
        <f>IFERROR(VLOOKUP(G3316,Store_Map!$A$2:$I$100,7,FALSE),"")</f>
        <v>0</v>
      </c>
      <c r="M3316">
        <f>IFERROR(VLOOKUP(G3316,Store_Map!$A$2:$I$100,8,FALSE),"")</f>
        <v>0</v>
      </c>
      <c r="N3316">
        <f t="shared" si="459"/>
        <v>0</v>
      </c>
      <c r="O3316" t="str">
        <f t="shared" si="460"/>
        <v>PASS</v>
      </c>
      <c r="P3316" t="str">
        <f t="shared" si="461"/>
        <v>PASS</v>
      </c>
      <c r="Q3316" t="str">
        <f t="shared" si="462"/>
        <v>PASS</v>
      </c>
      <c r="R3316" t="str">
        <f t="shared" si="463"/>
        <v>PASS</v>
      </c>
      <c r="S3316" t="str">
        <f t="shared" si="464"/>
        <v>PASS</v>
      </c>
      <c r="T3316">
        <f t="shared" si="465"/>
        <v>100</v>
      </c>
      <c r="U3316" t="str">
        <f t="shared" si="466"/>
        <v>Low</v>
      </c>
      <c r="V3316" t="str">
        <f t="shared" si="467"/>
        <v>Clean</v>
      </c>
    </row>
    <row r="3317" spans="1:22" x14ac:dyDescent="0.3">
      <c r="A3317" t="str">
        <f>Raw_Data!A3317</f>
        <v>6253113</v>
      </c>
      <c r="B3317">
        <f>Raw_Data!B3317</f>
        <v>45686</v>
      </c>
      <c r="C3317" t="str">
        <f>Raw_Data!C3317</f>
        <v>RYBELSUS 3 MG TABLET</v>
      </c>
      <c r="D3317" t="str">
        <f>Raw_Data!D3317</f>
        <v>169430330</v>
      </c>
      <c r="E3317" t="str">
        <f>Raw_Data!E3317</f>
        <v>YASIN, NURA</v>
      </c>
      <c r="F3317" t="str">
        <f>Raw_Data!F3317</f>
        <v>1265518567</v>
      </c>
      <c r="G3317" t="str">
        <f>Raw_Data!H3317</f>
        <v>0</v>
      </c>
      <c r="H3317">
        <f>IFERROR(VLOOKUP(G3317,Store_Map!$A$2:$I$100,3,FALSE),"")</f>
        <v>0</v>
      </c>
      <c r="I3317">
        <f>IFERROR(VLOOKUP(G3317,Store_Map!$A$2:$I$100,4,FALSE),"")</f>
        <v>0</v>
      </c>
      <c r="J3317">
        <f>IFERROR(VLOOKUP(G3317,Store_Map!$A$2:$I$100,5,FALSE),"")</f>
        <v>0</v>
      </c>
      <c r="K3317">
        <f>IFERROR(VLOOKUP(G3317,Store_Map!$A$2:$I$100,6,FALSE),"")</f>
        <v>0</v>
      </c>
      <c r="L3317">
        <f>IFERROR(VLOOKUP(G3317,Store_Map!$A$2:$I$100,7,FALSE),"")</f>
        <v>0</v>
      </c>
      <c r="M3317">
        <f>IFERROR(VLOOKUP(G3317,Store_Map!$A$2:$I$100,8,FALSE),"")</f>
        <v>0</v>
      </c>
      <c r="N3317">
        <f t="shared" si="459"/>
        <v>0</v>
      </c>
      <c r="O3317" t="str">
        <f t="shared" si="460"/>
        <v>PASS</v>
      </c>
      <c r="P3317" t="str">
        <f t="shared" si="461"/>
        <v>REVIEW</v>
      </c>
      <c r="Q3317" t="str">
        <f t="shared" si="462"/>
        <v>PASS</v>
      </c>
      <c r="R3317" t="str">
        <f t="shared" si="463"/>
        <v>PASS</v>
      </c>
      <c r="S3317" t="str">
        <f t="shared" si="464"/>
        <v>REVIEW</v>
      </c>
      <c r="T3317">
        <f t="shared" si="465"/>
        <v>90</v>
      </c>
      <c r="U3317" t="str">
        <f t="shared" si="466"/>
        <v>Low</v>
      </c>
      <c r="V3317" t="str">
        <f t="shared" si="467"/>
        <v>Invalid NDC</v>
      </c>
    </row>
    <row r="3318" spans="1:22" x14ac:dyDescent="0.3">
      <c r="A3318" t="str">
        <f>Raw_Data!A3318</f>
        <v>6253196</v>
      </c>
      <c r="B3318">
        <f>Raw_Data!B3318</f>
        <v>45686</v>
      </c>
      <c r="C3318" t="str">
        <f>Raw_Data!C3318</f>
        <v>AMLODIPINE BESYLATE 10 MG T</v>
      </c>
      <c r="D3318" t="str">
        <f>Raw_Data!D3318</f>
        <v>69097012815</v>
      </c>
      <c r="E3318" t="str">
        <f>Raw_Data!E3318</f>
        <v>BYNE, EDMUND</v>
      </c>
      <c r="F3318" t="str">
        <f>Raw_Data!F3318</f>
        <v>1033186648</v>
      </c>
      <c r="G3318" t="str">
        <f>Raw_Data!H3318</f>
        <v>0</v>
      </c>
      <c r="H3318">
        <f>IFERROR(VLOOKUP(G3318,Store_Map!$A$2:$I$100,3,FALSE),"")</f>
        <v>0</v>
      </c>
      <c r="I3318">
        <f>IFERROR(VLOOKUP(G3318,Store_Map!$A$2:$I$100,4,FALSE),"")</f>
        <v>0</v>
      </c>
      <c r="J3318">
        <f>IFERROR(VLOOKUP(G3318,Store_Map!$A$2:$I$100,5,FALSE),"")</f>
        <v>0</v>
      </c>
      <c r="K3318">
        <f>IFERROR(VLOOKUP(G3318,Store_Map!$A$2:$I$100,6,FALSE),"")</f>
        <v>0</v>
      </c>
      <c r="L3318">
        <f>IFERROR(VLOOKUP(G3318,Store_Map!$A$2:$I$100,7,FALSE),"")</f>
        <v>0</v>
      </c>
      <c r="M3318">
        <f>IFERROR(VLOOKUP(G3318,Store_Map!$A$2:$I$100,8,FALSE),"")</f>
        <v>0</v>
      </c>
      <c r="N3318">
        <f t="shared" si="459"/>
        <v>0</v>
      </c>
      <c r="O3318" t="str">
        <f t="shared" si="460"/>
        <v>PASS</v>
      </c>
      <c r="P3318" t="str">
        <f t="shared" si="461"/>
        <v>PASS</v>
      </c>
      <c r="Q3318" t="str">
        <f t="shared" si="462"/>
        <v>PASS</v>
      </c>
      <c r="R3318" t="str">
        <f t="shared" si="463"/>
        <v>PASS</v>
      </c>
      <c r="S3318" t="str">
        <f t="shared" si="464"/>
        <v>PASS</v>
      </c>
      <c r="T3318">
        <f t="shared" si="465"/>
        <v>100</v>
      </c>
      <c r="U3318" t="str">
        <f t="shared" si="466"/>
        <v>Low</v>
      </c>
      <c r="V3318" t="str">
        <f t="shared" si="467"/>
        <v>Clean</v>
      </c>
    </row>
    <row r="3319" spans="1:22" x14ac:dyDescent="0.3">
      <c r="A3319" t="str">
        <f>Raw_Data!A3319</f>
        <v>6253197</v>
      </c>
      <c r="B3319">
        <f>Raw_Data!B3319</f>
        <v>45686</v>
      </c>
      <c r="C3319" t="str">
        <f>Raw_Data!C3319</f>
        <v>ATORVASTATIN 40 MG TABLET</v>
      </c>
      <c r="D3319" t="str">
        <f>Raw_Data!D3319</f>
        <v>67877051310</v>
      </c>
      <c r="E3319" t="str">
        <f>Raw_Data!E3319</f>
        <v>BYNE, EDMUND</v>
      </c>
      <c r="F3319" t="str">
        <f>Raw_Data!F3319</f>
        <v>1033186648</v>
      </c>
      <c r="G3319" t="str">
        <f>Raw_Data!H3319</f>
        <v>0</v>
      </c>
      <c r="H3319">
        <f>IFERROR(VLOOKUP(G3319,Store_Map!$A$2:$I$100,3,FALSE),"")</f>
        <v>0</v>
      </c>
      <c r="I3319">
        <f>IFERROR(VLOOKUP(G3319,Store_Map!$A$2:$I$100,4,FALSE),"")</f>
        <v>0</v>
      </c>
      <c r="J3319">
        <f>IFERROR(VLOOKUP(G3319,Store_Map!$A$2:$I$100,5,FALSE),"")</f>
        <v>0</v>
      </c>
      <c r="K3319">
        <f>IFERROR(VLOOKUP(G3319,Store_Map!$A$2:$I$100,6,FALSE),"")</f>
        <v>0</v>
      </c>
      <c r="L3319">
        <f>IFERROR(VLOOKUP(G3319,Store_Map!$A$2:$I$100,7,FALSE),"")</f>
        <v>0</v>
      </c>
      <c r="M3319">
        <f>IFERROR(VLOOKUP(G3319,Store_Map!$A$2:$I$100,8,FALSE),"")</f>
        <v>0</v>
      </c>
      <c r="N3319">
        <f t="shared" si="459"/>
        <v>0</v>
      </c>
      <c r="O3319" t="str">
        <f t="shared" si="460"/>
        <v>PASS</v>
      </c>
      <c r="P3319" t="str">
        <f t="shared" si="461"/>
        <v>PASS</v>
      </c>
      <c r="Q3319" t="str">
        <f t="shared" si="462"/>
        <v>PASS</v>
      </c>
      <c r="R3319" t="str">
        <f t="shared" si="463"/>
        <v>PASS</v>
      </c>
      <c r="S3319" t="str">
        <f t="shared" si="464"/>
        <v>PASS</v>
      </c>
      <c r="T3319">
        <f t="shared" si="465"/>
        <v>100</v>
      </c>
      <c r="U3319" t="str">
        <f t="shared" si="466"/>
        <v>Low</v>
      </c>
      <c r="V3319" t="str">
        <f t="shared" si="467"/>
        <v>Clean</v>
      </c>
    </row>
    <row r="3320" spans="1:22" x14ac:dyDescent="0.3">
      <c r="A3320" t="str">
        <f>Raw_Data!A3320</f>
        <v>6242089</v>
      </c>
      <c r="B3320">
        <f>Raw_Data!B3320</f>
        <v>45686</v>
      </c>
      <c r="C3320" t="str">
        <f>Raw_Data!C3320</f>
        <v>GABAPENTIN 300 MG CAPSULE</v>
      </c>
      <c r="D3320" t="str">
        <f>Raw_Data!D3320</f>
        <v>50228018010</v>
      </c>
      <c r="E3320" t="str">
        <f>Raw_Data!E3320</f>
        <v>GIBBS, JON</v>
      </c>
      <c r="F3320" t="str">
        <f>Raw_Data!F3320</f>
        <v>1700896156</v>
      </c>
      <c r="G3320" t="str">
        <f>Raw_Data!H3320</f>
        <v>0</v>
      </c>
      <c r="H3320">
        <f>IFERROR(VLOOKUP(G3320,Store_Map!$A$2:$I$100,3,FALSE),"")</f>
        <v>0</v>
      </c>
      <c r="I3320">
        <f>IFERROR(VLOOKUP(G3320,Store_Map!$A$2:$I$100,4,FALSE),"")</f>
        <v>0</v>
      </c>
      <c r="J3320">
        <f>IFERROR(VLOOKUP(G3320,Store_Map!$A$2:$I$100,5,FALSE),"")</f>
        <v>0</v>
      </c>
      <c r="K3320">
        <f>IFERROR(VLOOKUP(G3320,Store_Map!$A$2:$I$100,6,FALSE),"")</f>
        <v>0</v>
      </c>
      <c r="L3320">
        <f>IFERROR(VLOOKUP(G3320,Store_Map!$A$2:$I$100,7,FALSE),"")</f>
        <v>0</v>
      </c>
      <c r="M3320">
        <f>IFERROR(VLOOKUP(G3320,Store_Map!$A$2:$I$100,8,FALSE),"")</f>
        <v>0</v>
      </c>
      <c r="N3320">
        <f t="shared" si="459"/>
        <v>0</v>
      </c>
      <c r="O3320" t="str">
        <f t="shared" si="460"/>
        <v>PASS</v>
      </c>
      <c r="P3320" t="str">
        <f t="shared" si="461"/>
        <v>PASS</v>
      </c>
      <c r="Q3320" t="str">
        <f t="shared" si="462"/>
        <v>PASS</v>
      </c>
      <c r="R3320" t="str">
        <f t="shared" si="463"/>
        <v>PASS</v>
      </c>
      <c r="S3320" t="str">
        <f t="shared" si="464"/>
        <v>PASS</v>
      </c>
      <c r="T3320">
        <f t="shared" si="465"/>
        <v>100</v>
      </c>
      <c r="U3320" t="str">
        <f t="shared" si="466"/>
        <v>Low</v>
      </c>
      <c r="V3320" t="str">
        <f t="shared" si="467"/>
        <v>Clean</v>
      </c>
    </row>
    <row r="3321" spans="1:22" x14ac:dyDescent="0.3">
      <c r="A3321" t="str">
        <f>Raw_Data!A3321</f>
        <v>6242088</v>
      </c>
      <c r="B3321">
        <f>Raw_Data!B3321</f>
        <v>45686</v>
      </c>
      <c r="C3321" t="str">
        <f>Raw_Data!C3321</f>
        <v>FAMOTIDINE 20 MG TABLET</v>
      </c>
      <c r="D3321" t="str">
        <f>Raw_Data!D3321</f>
        <v>172572880</v>
      </c>
      <c r="E3321" t="str">
        <f>Raw_Data!E3321</f>
        <v>GIBBS, JON</v>
      </c>
      <c r="F3321" t="str">
        <f>Raw_Data!F3321</f>
        <v>1700896156</v>
      </c>
      <c r="G3321" t="str">
        <f>Raw_Data!H3321</f>
        <v>0</v>
      </c>
      <c r="H3321">
        <f>IFERROR(VLOOKUP(G3321,Store_Map!$A$2:$I$100,3,FALSE),"")</f>
        <v>0</v>
      </c>
      <c r="I3321">
        <f>IFERROR(VLOOKUP(G3321,Store_Map!$A$2:$I$100,4,FALSE),"")</f>
        <v>0</v>
      </c>
      <c r="J3321">
        <f>IFERROR(VLOOKUP(G3321,Store_Map!$A$2:$I$100,5,FALSE),"")</f>
        <v>0</v>
      </c>
      <c r="K3321">
        <f>IFERROR(VLOOKUP(G3321,Store_Map!$A$2:$I$100,6,FALSE),"")</f>
        <v>0</v>
      </c>
      <c r="L3321">
        <f>IFERROR(VLOOKUP(G3321,Store_Map!$A$2:$I$100,7,FALSE),"")</f>
        <v>0</v>
      </c>
      <c r="M3321">
        <f>IFERROR(VLOOKUP(G3321,Store_Map!$A$2:$I$100,8,FALSE),"")</f>
        <v>0</v>
      </c>
      <c r="N3321">
        <f t="shared" si="459"/>
        <v>0</v>
      </c>
      <c r="O3321" t="str">
        <f t="shared" si="460"/>
        <v>PASS</v>
      </c>
      <c r="P3321" t="str">
        <f t="shared" si="461"/>
        <v>REVIEW</v>
      </c>
      <c r="Q3321" t="str">
        <f t="shared" si="462"/>
        <v>PASS</v>
      </c>
      <c r="R3321" t="str">
        <f t="shared" si="463"/>
        <v>PASS</v>
      </c>
      <c r="S3321" t="str">
        <f t="shared" si="464"/>
        <v>REVIEW</v>
      </c>
      <c r="T3321">
        <f t="shared" si="465"/>
        <v>90</v>
      </c>
      <c r="U3321" t="str">
        <f t="shared" si="466"/>
        <v>Low</v>
      </c>
      <c r="V3321" t="str">
        <f t="shared" si="467"/>
        <v>Invalid NDC</v>
      </c>
    </row>
    <row r="3322" spans="1:22" x14ac:dyDescent="0.3">
      <c r="A3322" t="str">
        <f>Raw_Data!A3322</f>
        <v>6238587</v>
      </c>
      <c r="B3322">
        <f>Raw_Data!B3322</f>
        <v>45686</v>
      </c>
      <c r="C3322" t="str">
        <f>Raw_Data!C3322</f>
        <v>FLUTICASONE PROP 50 MCG SPR</v>
      </c>
      <c r="D3322" t="str">
        <f>Raw_Data!D3322</f>
        <v>54327099</v>
      </c>
      <c r="E3322" t="str">
        <f>Raw_Data!E3322</f>
        <v>GIBBS, JON</v>
      </c>
      <c r="F3322" t="str">
        <f>Raw_Data!F3322</f>
        <v>1700896156</v>
      </c>
      <c r="G3322" t="str">
        <f>Raw_Data!H3322</f>
        <v>0</v>
      </c>
      <c r="H3322">
        <f>IFERROR(VLOOKUP(G3322,Store_Map!$A$2:$I$100,3,FALSE),"")</f>
        <v>0</v>
      </c>
      <c r="I3322">
        <f>IFERROR(VLOOKUP(G3322,Store_Map!$A$2:$I$100,4,FALSE),"")</f>
        <v>0</v>
      </c>
      <c r="J3322">
        <f>IFERROR(VLOOKUP(G3322,Store_Map!$A$2:$I$100,5,FALSE),"")</f>
        <v>0</v>
      </c>
      <c r="K3322">
        <f>IFERROR(VLOOKUP(G3322,Store_Map!$A$2:$I$100,6,FALSE),"")</f>
        <v>0</v>
      </c>
      <c r="L3322">
        <f>IFERROR(VLOOKUP(G3322,Store_Map!$A$2:$I$100,7,FALSE),"")</f>
        <v>0</v>
      </c>
      <c r="M3322">
        <f>IFERROR(VLOOKUP(G3322,Store_Map!$A$2:$I$100,8,FALSE),"")</f>
        <v>0</v>
      </c>
      <c r="N3322">
        <f t="shared" si="459"/>
        <v>0</v>
      </c>
      <c r="O3322" t="str">
        <f t="shared" si="460"/>
        <v>PASS</v>
      </c>
      <c r="P3322" t="str">
        <f t="shared" si="461"/>
        <v>REVIEW</v>
      </c>
      <c r="Q3322" t="str">
        <f t="shared" si="462"/>
        <v>PASS</v>
      </c>
      <c r="R3322" t="str">
        <f t="shared" si="463"/>
        <v>PASS</v>
      </c>
      <c r="S3322" t="str">
        <f t="shared" si="464"/>
        <v>REVIEW</v>
      </c>
      <c r="T3322">
        <f t="shared" si="465"/>
        <v>90</v>
      </c>
      <c r="U3322" t="str">
        <f t="shared" si="466"/>
        <v>Low</v>
      </c>
      <c r="V3322" t="str">
        <f t="shared" si="467"/>
        <v>Invalid NDC</v>
      </c>
    </row>
    <row r="3323" spans="1:22" x14ac:dyDescent="0.3">
      <c r="A3323" t="str">
        <f>Raw_Data!A3323</f>
        <v>6242090</v>
      </c>
      <c r="B3323">
        <f>Raw_Data!B3323</f>
        <v>45686</v>
      </c>
      <c r="C3323" t="str">
        <f>Raw_Data!C3323</f>
        <v>LACTULOSE 10 GM/15 ML SOLUT</v>
      </c>
      <c r="D3323" t="str">
        <f>Raw_Data!D3323</f>
        <v>121087316</v>
      </c>
      <c r="E3323" t="str">
        <f>Raw_Data!E3323</f>
        <v>GIBBS, JON</v>
      </c>
      <c r="F3323" t="str">
        <f>Raw_Data!F3323</f>
        <v>1700896156</v>
      </c>
      <c r="G3323" t="str">
        <f>Raw_Data!H3323</f>
        <v>0</v>
      </c>
      <c r="H3323">
        <f>IFERROR(VLOOKUP(G3323,Store_Map!$A$2:$I$100,3,FALSE),"")</f>
        <v>0</v>
      </c>
      <c r="I3323">
        <f>IFERROR(VLOOKUP(G3323,Store_Map!$A$2:$I$100,4,FALSE),"")</f>
        <v>0</v>
      </c>
      <c r="J3323">
        <f>IFERROR(VLOOKUP(G3323,Store_Map!$A$2:$I$100,5,FALSE),"")</f>
        <v>0</v>
      </c>
      <c r="K3323">
        <f>IFERROR(VLOOKUP(G3323,Store_Map!$A$2:$I$100,6,FALSE),"")</f>
        <v>0</v>
      </c>
      <c r="L3323">
        <f>IFERROR(VLOOKUP(G3323,Store_Map!$A$2:$I$100,7,FALSE),"")</f>
        <v>0</v>
      </c>
      <c r="M3323">
        <f>IFERROR(VLOOKUP(G3323,Store_Map!$A$2:$I$100,8,FALSE),"")</f>
        <v>0</v>
      </c>
      <c r="N3323">
        <f t="shared" si="459"/>
        <v>0</v>
      </c>
      <c r="O3323" t="str">
        <f t="shared" si="460"/>
        <v>PASS</v>
      </c>
      <c r="P3323" t="str">
        <f t="shared" si="461"/>
        <v>REVIEW</v>
      </c>
      <c r="Q3323" t="str">
        <f t="shared" si="462"/>
        <v>PASS</v>
      </c>
      <c r="R3323" t="str">
        <f t="shared" si="463"/>
        <v>PASS</v>
      </c>
      <c r="S3323" t="str">
        <f t="shared" si="464"/>
        <v>REVIEW</v>
      </c>
      <c r="T3323">
        <f t="shared" si="465"/>
        <v>90</v>
      </c>
      <c r="U3323" t="str">
        <f t="shared" si="466"/>
        <v>Low</v>
      </c>
      <c r="V3323" t="str">
        <f t="shared" si="467"/>
        <v>Invalid NDC</v>
      </c>
    </row>
    <row r="3324" spans="1:22" x14ac:dyDescent="0.3">
      <c r="A3324" t="str">
        <f>Raw_Data!A3324</f>
        <v>6232313</v>
      </c>
      <c r="B3324">
        <f>Raw_Data!B3324</f>
        <v>45686</v>
      </c>
      <c r="C3324" t="str">
        <f>Raw_Data!C3324</f>
        <v>LORATADINE 10 MG TABLET</v>
      </c>
      <c r="D3324" t="str">
        <f>Raw_Data!D3324</f>
        <v>904685289</v>
      </c>
      <c r="E3324" t="str">
        <f>Raw_Data!E3324</f>
        <v>GIBBS, JON</v>
      </c>
      <c r="F3324" t="str">
        <f>Raw_Data!F3324</f>
        <v>1700896156</v>
      </c>
      <c r="G3324" t="str">
        <f>Raw_Data!H3324</f>
        <v>0</v>
      </c>
      <c r="H3324">
        <f>IFERROR(VLOOKUP(G3324,Store_Map!$A$2:$I$100,3,FALSE),"")</f>
        <v>0</v>
      </c>
      <c r="I3324">
        <f>IFERROR(VLOOKUP(G3324,Store_Map!$A$2:$I$100,4,FALSE),"")</f>
        <v>0</v>
      </c>
      <c r="J3324">
        <f>IFERROR(VLOOKUP(G3324,Store_Map!$A$2:$I$100,5,FALSE),"")</f>
        <v>0</v>
      </c>
      <c r="K3324">
        <f>IFERROR(VLOOKUP(G3324,Store_Map!$A$2:$I$100,6,FALSE),"")</f>
        <v>0</v>
      </c>
      <c r="L3324">
        <f>IFERROR(VLOOKUP(G3324,Store_Map!$A$2:$I$100,7,FALSE),"")</f>
        <v>0</v>
      </c>
      <c r="M3324">
        <f>IFERROR(VLOOKUP(G3324,Store_Map!$A$2:$I$100,8,FALSE),"")</f>
        <v>0</v>
      </c>
      <c r="N3324">
        <f t="shared" si="459"/>
        <v>0</v>
      </c>
      <c r="O3324" t="str">
        <f t="shared" si="460"/>
        <v>PASS</v>
      </c>
      <c r="P3324" t="str">
        <f t="shared" si="461"/>
        <v>REVIEW</v>
      </c>
      <c r="Q3324" t="str">
        <f t="shared" si="462"/>
        <v>PASS</v>
      </c>
      <c r="R3324" t="str">
        <f t="shared" si="463"/>
        <v>PASS</v>
      </c>
      <c r="S3324" t="str">
        <f t="shared" si="464"/>
        <v>REVIEW</v>
      </c>
      <c r="T3324">
        <f t="shared" si="465"/>
        <v>90</v>
      </c>
      <c r="U3324" t="str">
        <f t="shared" si="466"/>
        <v>Low</v>
      </c>
      <c r="V3324" t="str">
        <f t="shared" si="467"/>
        <v>Invalid NDC</v>
      </c>
    </row>
    <row r="3325" spans="1:22" x14ac:dyDescent="0.3">
      <c r="A3325" t="str">
        <f>Raw_Data!A3325</f>
        <v>6253200</v>
      </c>
      <c r="B3325">
        <f>Raw_Data!B3325</f>
        <v>45686</v>
      </c>
      <c r="C3325" t="str">
        <f>Raw_Data!C3325</f>
        <v>IBUPROFEN 800 MG TABLET</v>
      </c>
      <c r="D3325" t="str">
        <f>Raw_Data!D3325</f>
        <v>59651036205</v>
      </c>
      <c r="E3325" t="str">
        <f>Raw_Data!E3325</f>
        <v>BYNE, EDMUND</v>
      </c>
      <c r="F3325" t="str">
        <f>Raw_Data!F3325</f>
        <v>1033186648</v>
      </c>
      <c r="G3325" t="str">
        <f>Raw_Data!H3325</f>
        <v>0</v>
      </c>
      <c r="H3325">
        <f>IFERROR(VLOOKUP(G3325,Store_Map!$A$2:$I$100,3,FALSE),"")</f>
        <v>0</v>
      </c>
      <c r="I3325">
        <f>IFERROR(VLOOKUP(G3325,Store_Map!$A$2:$I$100,4,FALSE),"")</f>
        <v>0</v>
      </c>
      <c r="J3325">
        <f>IFERROR(VLOOKUP(G3325,Store_Map!$A$2:$I$100,5,FALSE),"")</f>
        <v>0</v>
      </c>
      <c r="K3325">
        <f>IFERROR(VLOOKUP(G3325,Store_Map!$A$2:$I$100,6,FALSE),"")</f>
        <v>0</v>
      </c>
      <c r="L3325">
        <f>IFERROR(VLOOKUP(G3325,Store_Map!$A$2:$I$100,7,FALSE),"")</f>
        <v>0</v>
      </c>
      <c r="M3325">
        <f>IFERROR(VLOOKUP(G3325,Store_Map!$A$2:$I$100,8,FALSE),"")</f>
        <v>0</v>
      </c>
      <c r="N3325">
        <f t="shared" si="459"/>
        <v>0</v>
      </c>
      <c r="O3325" t="str">
        <f t="shared" si="460"/>
        <v>PASS</v>
      </c>
      <c r="P3325" t="str">
        <f t="shared" si="461"/>
        <v>PASS</v>
      </c>
      <c r="Q3325" t="str">
        <f t="shared" si="462"/>
        <v>PASS</v>
      </c>
      <c r="R3325" t="str">
        <f t="shared" si="463"/>
        <v>PASS</v>
      </c>
      <c r="S3325" t="str">
        <f t="shared" si="464"/>
        <v>PASS</v>
      </c>
      <c r="T3325">
        <f t="shared" si="465"/>
        <v>100</v>
      </c>
      <c r="U3325" t="str">
        <f t="shared" si="466"/>
        <v>Low</v>
      </c>
      <c r="V3325" t="str">
        <f t="shared" si="467"/>
        <v>Clean</v>
      </c>
    </row>
    <row r="3326" spans="1:22" x14ac:dyDescent="0.3">
      <c r="A3326" t="str">
        <f>Raw_Data!A3326</f>
        <v>6253201</v>
      </c>
      <c r="B3326">
        <f>Raw_Data!B3326</f>
        <v>45686</v>
      </c>
      <c r="C3326" t="str">
        <f>Raw_Data!C3326</f>
        <v>DEXAMETHASONE 2 MG TABLET</v>
      </c>
      <c r="D3326" t="str">
        <f>Raw_Data!D3326</f>
        <v>54418325</v>
      </c>
      <c r="E3326" t="str">
        <f>Raw_Data!E3326</f>
        <v>BYNE, EDMUND</v>
      </c>
      <c r="F3326" t="str">
        <f>Raw_Data!F3326</f>
        <v>1033186648</v>
      </c>
      <c r="G3326" t="str">
        <f>Raw_Data!H3326</f>
        <v>0</v>
      </c>
      <c r="H3326">
        <f>IFERROR(VLOOKUP(G3326,Store_Map!$A$2:$I$100,3,FALSE),"")</f>
        <v>0</v>
      </c>
      <c r="I3326">
        <f>IFERROR(VLOOKUP(G3326,Store_Map!$A$2:$I$100,4,FALSE),"")</f>
        <v>0</v>
      </c>
      <c r="J3326">
        <f>IFERROR(VLOOKUP(G3326,Store_Map!$A$2:$I$100,5,FALSE),"")</f>
        <v>0</v>
      </c>
      <c r="K3326">
        <f>IFERROR(VLOOKUP(G3326,Store_Map!$A$2:$I$100,6,FALSE),"")</f>
        <v>0</v>
      </c>
      <c r="L3326">
        <f>IFERROR(VLOOKUP(G3326,Store_Map!$A$2:$I$100,7,FALSE),"")</f>
        <v>0</v>
      </c>
      <c r="M3326">
        <f>IFERROR(VLOOKUP(G3326,Store_Map!$A$2:$I$100,8,FALSE),"")</f>
        <v>0</v>
      </c>
      <c r="N3326">
        <f t="shared" si="459"/>
        <v>0</v>
      </c>
      <c r="O3326" t="str">
        <f t="shared" si="460"/>
        <v>PASS</v>
      </c>
      <c r="P3326" t="str">
        <f t="shared" si="461"/>
        <v>REVIEW</v>
      </c>
      <c r="Q3326" t="str">
        <f t="shared" si="462"/>
        <v>PASS</v>
      </c>
      <c r="R3326" t="str">
        <f t="shared" si="463"/>
        <v>PASS</v>
      </c>
      <c r="S3326" t="str">
        <f t="shared" si="464"/>
        <v>REVIEW</v>
      </c>
      <c r="T3326">
        <f t="shared" si="465"/>
        <v>90</v>
      </c>
      <c r="U3326" t="str">
        <f t="shared" si="466"/>
        <v>Low</v>
      </c>
      <c r="V3326" t="str">
        <f t="shared" si="467"/>
        <v>Invalid NDC</v>
      </c>
    </row>
    <row r="3327" spans="1:22" x14ac:dyDescent="0.3">
      <c r="A3327" t="str">
        <f>Raw_Data!A3327</f>
        <v>6252095</v>
      </c>
      <c r="B3327">
        <f>Raw_Data!B3327</f>
        <v>45686</v>
      </c>
      <c r="C3327" t="str">
        <f>Raw_Data!C3327</f>
        <v>ALBUTEROL SUL 2.5 MG/3 ML S</v>
      </c>
      <c r="D3327" t="str">
        <f>Raw_Data!D3327</f>
        <v>76204020030</v>
      </c>
      <c r="E3327" t="str">
        <f>Raw_Data!E3327</f>
        <v>HARSHMAN, SONALI</v>
      </c>
      <c r="F3327" t="str">
        <f>Raw_Data!F3327</f>
        <v>1104084516</v>
      </c>
      <c r="G3327" t="str">
        <f>Raw_Data!H3327</f>
        <v>0</v>
      </c>
      <c r="H3327">
        <f>IFERROR(VLOOKUP(G3327,Store_Map!$A$2:$I$100,3,FALSE),"")</f>
        <v>0</v>
      </c>
      <c r="I3327">
        <f>IFERROR(VLOOKUP(G3327,Store_Map!$A$2:$I$100,4,FALSE),"")</f>
        <v>0</v>
      </c>
      <c r="J3327">
        <f>IFERROR(VLOOKUP(G3327,Store_Map!$A$2:$I$100,5,FALSE),"")</f>
        <v>0</v>
      </c>
      <c r="K3327">
        <f>IFERROR(VLOOKUP(G3327,Store_Map!$A$2:$I$100,6,FALSE),"")</f>
        <v>0</v>
      </c>
      <c r="L3327">
        <f>IFERROR(VLOOKUP(G3327,Store_Map!$A$2:$I$100,7,FALSE),"")</f>
        <v>0</v>
      </c>
      <c r="M3327">
        <f>IFERROR(VLOOKUP(G3327,Store_Map!$A$2:$I$100,8,FALSE),"")</f>
        <v>0</v>
      </c>
      <c r="N3327">
        <f t="shared" si="459"/>
        <v>0</v>
      </c>
      <c r="O3327" t="str">
        <f t="shared" si="460"/>
        <v>PASS</v>
      </c>
      <c r="P3327" t="str">
        <f t="shared" si="461"/>
        <v>PASS</v>
      </c>
      <c r="Q3327" t="str">
        <f t="shared" si="462"/>
        <v>PASS</v>
      </c>
      <c r="R3327" t="str">
        <f t="shared" si="463"/>
        <v>PASS</v>
      </c>
      <c r="S3327" t="str">
        <f t="shared" si="464"/>
        <v>PASS</v>
      </c>
      <c r="T3327">
        <f t="shared" si="465"/>
        <v>100</v>
      </c>
      <c r="U3327" t="str">
        <f t="shared" si="466"/>
        <v>Low</v>
      </c>
      <c r="V3327" t="str">
        <f t="shared" si="467"/>
        <v>Clean</v>
      </c>
    </row>
    <row r="3328" spans="1:22" x14ac:dyDescent="0.3">
      <c r="A3328" t="str">
        <f>Raw_Data!A3328</f>
        <v>6241450</v>
      </c>
      <c r="B3328">
        <f>Raw_Data!B3328</f>
        <v>45686</v>
      </c>
      <c r="C3328" t="str">
        <f>Raw_Data!C3328</f>
        <v>LOSARTAN-HCTZ 50-12.5 MG TA</v>
      </c>
      <c r="D3328" t="str">
        <f>Raw_Data!D3328</f>
        <v>65862046899</v>
      </c>
      <c r="E3328" t="str">
        <f>Raw_Data!E3328</f>
        <v>BYNE, EDMUND</v>
      </c>
      <c r="F3328" t="str">
        <f>Raw_Data!F3328</f>
        <v>1033186648</v>
      </c>
      <c r="G3328" t="str">
        <f>Raw_Data!H3328</f>
        <v>0</v>
      </c>
      <c r="H3328">
        <f>IFERROR(VLOOKUP(G3328,Store_Map!$A$2:$I$100,3,FALSE),"")</f>
        <v>0</v>
      </c>
      <c r="I3328">
        <f>IFERROR(VLOOKUP(G3328,Store_Map!$A$2:$I$100,4,FALSE),"")</f>
        <v>0</v>
      </c>
      <c r="J3328">
        <f>IFERROR(VLOOKUP(G3328,Store_Map!$A$2:$I$100,5,FALSE),"")</f>
        <v>0</v>
      </c>
      <c r="K3328">
        <f>IFERROR(VLOOKUP(G3328,Store_Map!$A$2:$I$100,6,FALSE),"")</f>
        <v>0</v>
      </c>
      <c r="L3328">
        <f>IFERROR(VLOOKUP(G3328,Store_Map!$A$2:$I$100,7,FALSE),"")</f>
        <v>0</v>
      </c>
      <c r="M3328">
        <f>IFERROR(VLOOKUP(G3328,Store_Map!$A$2:$I$100,8,FALSE),"")</f>
        <v>0</v>
      </c>
      <c r="N3328">
        <f t="shared" si="459"/>
        <v>0</v>
      </c>
      <c r="O3328" t="str">
        <f t="shared" si="460"/>
        <v>PASS</v>
      </c>
      <c r="P3328" t="str">
        <f t="shared" si="461"/>
        <v>PASS</v>
      </c>
      <c r="Q3328" t="str">
        <f t="shared" si="462"/>
        <v>PASS</v>
      </c>
      <c r="R3328" t="str">
        <f t="shared" si="463"/>
        <v>PASS</v>
      </c>
      <c r="S3328" t="str">
        <f t="shared" si="464"/>
        <v>PASS</v>
      </c>
      <c r="T3328">
        <f t="shared" si="465"/>
        <v>100</v>
      </c>
      <c r="U3328" t="str">
        <f t="shared" si="466"/>
        <v>Low</v>
      </c>
      <c r="V3328" t="str">
        <f t="shared" si="467"/>
        <v>Clean</v>
      </c>
    </row>
    <row r="3329" spans="1:22" x14ac:dyDescent="0.3">
      <c r="A3329" t="str">
        <f>Raw_Data!A3329</f>
        <v>6245202</v>
      </c>
      <c r="B3329">
        <f>Raw_Data!B3329</f>
        <v>45686</v>
      </c>
      <c r="C3329" t="str">
        <f>Raw_Data!C3329</f>
        <v>LOSARTAN POTASSIUM 100 MG T</v>
      </c>
      <c r="D3329" t="str">
        <f>Raw_Data!D3329</f>
        <v>65862020399</v>
      </c>
      <c r="E3329" t="str">
        <f>Raw_Data!E3329</f>
        <v>BYNE, EDMUND</v>
      </c>
      <c r="F3329" t="str">
        <f>Raw_Data!F3329</f>
        <v>1033186648</v>
      </c>
      <c r="G3329" t="str">
        <f>Raw_Data!H3329</f>
        <v>0</v>
      </c>
      <c r="H3329">
        <f>IFERROR(VLOOKUP(G3329,Store_Map!$A$2:$I$100,3,FALSE),"")</f>
        <v>0</v>
      </c>
      <c r="I3329">
        <f>IFERROR(VLOOKUP(G3329,Store_Map!$A$2:$I$100,4,FALSE),"")</f>
        <v>0</v>
      </c>
      <c r="J3329">
        <f>IFERROR(VLOOKUP(G3329,Store_Map!$A$2:$I$100,5,FALSE),"")</f>
        <v>0</v>
      </c>
      <c r="K3329">
        <f>IFERROR(VLOOKUP(G3329,Store_Map!$A$2:$I$100,6,FALSE),"")</f>
        <v>0</v>
      </c>
      <c r="L3329">
        <f>IFERROR(VLOOKUP(G3329,Store_Map!$A$2:$I$100,7,FALSE),"")</f>
        <v>0</v>
      </c>
      <c r="M3329">
        <f>IFERROR(VLOOKUP(G3329,Store_Map!$A$2:$I$100,8,FALSE),"")</f>
        <v>0</v>
      </c>
      <c r="N3329">
        <f t="shared" si="459"/>
        <v>0</v>
      </c>
      <c r="O3329" t="str">
        <f t="shared" si="460"/>
        <v>PASS</v>
      </c>
      <c r="P3329" t="str">
        <f t="shared" si="461"/>
        <v>PASS</v>
      </c>
      <c r="Q3329" t="str">
        <f t="shared" si="462"/>
        <v>PASS</v>
      </c>
      <c r="R3329" t="str">
        <f t="shared" si="463"/>
        <v>PASS</v>
      </c>
      <c r="S3329" t="str">
        <f t="shared" si="464"/>
        <v>PASS</v>
      </c>
      <c r="T3329">
        <f t="shared" si="465"/>
        <v>100</v>
      </c>
      <c r="U3329" t="str">
        <f t="shared" si="466"/>
        <v>Low</v>
      </c>
      <c r="V3329" t="str">
        <f t="shared" si="467"/>
        <v>Clean</v>
      </c>
    </row>
    <row r="3330" spans="1:22" x14ac:dyDescent="0.3">
      <c r="A3330" t="str">
        <f>Raw_Data!A3330</f>
        <v>6245203</v>
      </c>
      <c r="B3330">
        <f>Raw_Data!B3330</f>
        <v>45686</v>
      </c>
      <c r="C3330" t="str">
        <f>Raw_Data!C3330</f>
        <v>POTASSIUM CL ER 20 MEQ TABL</v>
      </c>
      <c r="D3330" t="str">
        <f>Raw_Data!D3330</f>
        <v>832532511</v>
      </c>
      <c r="E3330" t="str">
        <f>Raw_Data!E3330</f>
        <v>BYNE, EDMUND</v>
      </c>
      <c r="F3330" t="str">
        <f>Raw_Data!F3330</f>
        <v>1033186648</v>
      </c>
      <c r="G3330" t="str">
        <f>Raw_Data!H3330</f>
        <v>0</v>
      </c>
      <c r="H3330">
        <f>IFERROR(VLOOKUP(G3330,Store_Map!$A$2:$I$100,3,FALSE),"")</f>
        <v>0</v>
      </c>
      <c r="I3330">
        <f>IFERROR(VLOOKUP(G3330,Store_Map!$A$2:$I$100,4,FALSE),"")</f>
        <v>0</v>
      </c>
      <c r="J3330">
        <f>IFERROR(VLOOKUP(G3330,Store_Map!$A$2:$I$100,5,FALSE),"")</f>
        <v>0</v>
      </c>
      <c r="K3330">
        <f>IFERROR(VLOOKUP(G3330,Store_Map!$A$2:$I$100,6,FALSE),"")</f>
        <v>0</v>
      </c>
      <c r="L3330">
        <f>IFERROR(VLOOKUP(G3330,Store_Map!$A$2:$I$100,7,FALSE),"")</f>
        <v>0</v>
      </c>
      <c r="M3330">
        <f>IFERROR(VLOOKUP(G3330,Store_Map!$A$2:$I$100,8,FALSE),"")</f>
        <v>0</v>
      </c>
      <c r="N3330">
        <f t="shared" ref="N3330:N3393" si="468">COUNTBLANK(A3330:M3330)</f>
        <v>0</v>
      </c>
      <c r="O3330" t="str">
        <f t="shared" ref="O3330:O3393" si="469">IF(AND(F3330&lt;&gt;"",LEN(F3330)=10,ISNUMBER(--F3330)),"PASS","REVIEW")</f>
        <v>PASS</v>
      </c>
      <c r="P3330" t="str">
        <f t="shared" ref="P3330:P3393" si="470">IF(AND(D3330&lt;&gt;"",OR(LEN(D3330)=10,LEN(D3330)=11),ISNUMBER(--D3330)),"PASS","REVIEW")</f>
        <v>REVIEW</v>
      </c>
      <c r="Q3330" t="str">
        <f t="shared" ref="Q3330:Q3393" si="471">IF(H3330&lt;&gt;"","PASS","REVIEW")</f>
        <v>PASS</v>
      </c>
      <c r="R3330" t="str">
        <f t="shared" ref="R3330:R3393" si="472">IF(AND(I3330&lt;&gt;"",J3330&lt;&gt;"",K3330&lt;&gt;"",L3330&lt;&gt;"",M3330&lt;&gt;""),"PASS","REVIEW")</f>
        <v>PASS</v>
      </c>
      <c r="S3330" t="str">
        <f t="shared" ref="S3330:S3393" si="473">IF(OR(N3330&gt;0,O3330="REVIEW",P3330="REVIEW",Q3330="REVIEW",R3330="REVIEW"),"REVIEW","PASS")</f>
        <v>REVIEW</v>
      </c>
      <c r="T3330">
        <f t="shared" ref="T3330:T3393" si="474">MAX(0,100-(N3330*5)-IF(O3330="REVIEW",15,0)-IF(P3330="REVIEW",10,0)-IF(Q3330="REVIEW",10,0)-IF(R3330="REVIEW",20,0))</f>
        <v>90</v>
      </c>
      <c r="U3330" t="str">
        <f t="shared" ref="U3330:U3393" si="475">IF(T3330&gt;=90,"Low",IF(T3330&gt;=70,"Medium","High"))</f>
        <v>Low</v>
      </c>
      <c r="V3330" t="str">
        <f t="shared" ref="V3330:V3393" si="476">IF(N3330&gt;0,"Missing required fields",IF(O3330="REVIEW","Invalid provider NPI",IF(P3330="REVIEW","Invalid NDC",IF(Q3330="REVIEW","Store mapping incomplete",IF(R3330="REVIEW","Entity mapping incomplete","Clean")))))</f>
        <v>Invalid NDC</v>
      </c>
    </row>
    <row r="3331" spans="1:22" x14ac:dyDescent="0.3">
      <c r="A3331" t="str">
        <f>Raw_Data!A3331</f>
        <v>6245212</v>
      </c>
      <c r="B3331">
        <f>Raw_Data!B3331</f>
        <v>45686</v>
      </c>
      <c r="C3331" t="str">
        <f>Raw_Data!C3331</f>
        <v>AMLODIPINE BESYLATE 5 MG TA</v>
      </c>
      <c r="D3331" t="str">
        <f>Raw_Data!D3331</f>
        <v>69097012715</v>
      </c>
      <c r="E3331" t="str">
        <f>Raw_Data!E3331</f>
        <v>BYNE, EDMUND</v>
      </c>
      <c r="F3331" t="str">
        <f>Raw_Data!F3331</f>
        <v>1033186648</v>
      </c>
      <c r="G3331" t="str">
        <f>Raw_Data!H3331</f>
        <v>0</v>
      </c>
      <c r="H3331">
        <f>IFERROR(VLOOKUP(G3331,Store_Map!$A$2:$I$100,3,FALSE),"")</f>
        <v>0</v>
      </c>
      <c r="I3331">
        <f>IFERROR(VLOOKUP(G3331,Store_Map!$A$2:$I$100,4,FALSE),"")</f>
        <v>0</v>
      </c>
      <c r="J3331">
        <f>IFERROR(VLOOKUP(G3331,Store_Map!$A$2:$I$100,5,FALSE),"")</f>
        <v>0</v>
      </c>
      <c r="K3331">
        <f>IFERROR(VLOOKUP(G3331,Store_Map!$A$2:$I$100,6,FALSE),"")</f>
        <v>0</v>
      </c>
      <c r="L3331">
        <f>IFERROR(VLOOKUP(G3331,Store_Map!$A$2:$I$100,7,FALSE),"")</f>
        <v>0</v>
      </c>
      <c r="M3331">
        <f>IFERROR(VLOOKUP(G3331,Store_Map!$A$2:$I$100,8,FALSE),"")</f>
        <v>0</v>
      </c>
      <c r="N3331">
        <f t="shared" si="468"/>
        <v>0</v>
      </c>
      <c r="O3331" t="str">
        <f t="shared" si="469"/>
        <v>PASS</v>
      </c>
      <c r="P3331" t="str">
        <f t="shared" si="470"/>
        <v>PASS</v>
      </c>
      <c r="Q3331" t="str">
        <f t="shared" si="471"/>
        <v>PASS</v>
      </c>
      <c r="R3331" t="str">
        <f t="shared" si="472"/>
        <v>PASS</v>
      </c>
      <c r="S3331" t="str">
        <f t="shared" si="473"/>
        <v>PASS</v>
      </c>
      <c r="T3331">
        <f t="shared" si="474"/>
        <v>100</v>
      </c>
      <c r="U3331" t="str">
        <f t="shared" si="475"/>
        <v>Low</v>
      </c>
      <c r="V3331" t="str">
        <f t="shared" si="476"/>
        <v>Clean</v>
      </c>
    </row>
    <row r="3332" spans="1:22" x14ac:dyDescent="0.3">
      <c r="A3332" t="str">
        <f>Raw_Data!A3332</f>
        <v>6253202</v>
      </c>
      <c r="B3332">
        <f>Raw_Data!B3332</f>
        <v>45686</v>
      </c>
      <c r="C3332" t="str">
        <f>Raw_Data!C3332</f>
        <v>MUCINEX ER 600 MG TABLET</v>
      </c>
      <c r="D3332" t="str">
        <f>Raw_Data!D3332</f>
        <v>63824000840</v>
      </c>
      <c r="E3332" t="str">
        <f>Raw_Data!E3332</f>
        <v>BYNE, EDMUND</v>
      </c>
      <c r="F3332" t="str">
        <f>Raw_Data!F3332</f>
        <v>1033186648</v>
      </c>
      <c r="G3332" t="str">
        <f>Raw_Data!H3332</f>
        <v>0</v>
      </c>
      <c r="H3332">
        <f>IFERROR(VLOOKUP(G3332,Store_Map!$A$2:$I$100,3,FALSE),"")</f>
        <v>0</v>
      </c>
      <c r="I3332">
        <f>IFERROR(VLOOKUP(G3332,Store_Map!$A$2:$I$100,4,FALSE),"")</f>
        <v>0</v>
      </c>
      <c r="J3332">
        <f>IFERROR(VLOOKUP(G3332,Store_Map!$A$2:$I$100,5,FALSE),"")</f>
        <v>0</v>
      </c>
      <c r="K3332">
        <f>IFERROR(VLOOKUP(G3332,Store_Map!$A$2:$I$100,6,FALSE),"")</f>
        <v>0</v>
      </c>
      <c r="L3332">
        <f>IFERROR(VLOOKUP(G3332,Store_Map!$A$2:$I$100,7,FALSE),"")</f>
        <v>0</v>
      </c>
      <c r="M3332">
        <f>IFERROR(VLOOKUP(G3332,Store_Map!$A$2:$I$100,8,FALSE),"")</f>
        <v>0</v>
      </c>
      <c r="N3332">
        <f t="shared" si="468"/>
        <v>0</v>
      </c>
      <c r="O3332" t="str">
        <f t="shared" si="469"/>
        <v>PASS</v>
      </c>
      <c r="P3332" t="str">
        <f t="shared" si="470"/>
        <v>PASS</v>
      </c>
      <c r="Q3332" t="str">
        <f t="shared" si="471"/>
        <v>PASS</v>
      </c>
      <c r="R3332" t="str">
        <f t="shared" si="472"/>
        <v>PASS</v>
      </c>
      <c r="S3332" t="str">
        <f t="shared" si="473"/>
        <v>PASS</v>
      </c>
      <c r="T3332">
        <f t="shared" si="474"/>
        <v>100</v>
      </c>
      <c r="U3332" t="str">
        <f t="shared" si="475"/>
        <v>Low</v>
      </c>
      <c r="V3332" t="str">
        <f t="shared" si="476"/>
        <v>Clean</v>
      </c>
    </row>
    <row r="3333" spans="1:22" x14ac:dyDescent="0.3">
      <c r="A3333" t="str">
        <f>Raw_Data!A3333</f>
        <v>6253203</v>
      </c>
      <c r="B3333">
        <f>Raw_Data!B3333</f>
        <v>45686</v>
      </c>
      <c r="C3333" t="str">
        <f>Raw_Data!C3333</f>
        <v>BENZONATATE 100 MG CAPSULE</v>
      </c>
      <c r="D3333" t="str">
        <f>Raw_Data!D3333</f>
        <v>64380071207</v>
      </c>
      <c r="E3333" t="str">
        <f>Raw_Data!E3333</f>
        <v>BYNE, EDMUND</v>
      </c>
      <c r="F3333" t="str">
        <f>Raw_Data!F3333</f>
        <v>1033186648</v>
      </c>
      <c r="G3333" t="str">
        <f>Raw_Data!H3333</f>
        <v>0</v>
      </c>
      <c r="H3333">
        <f>IFERROR(VLOOKUP(G3333,Store_Map!$A$2:$I$100,3,FALSE),"")</f>
        <v>0</v>
      </c>
      <c r="I3333">
        <f>IFERROR(VLOOKUP(G3333,Store_Map!$A$2:$I$100,4,FALSE),"")</f>
        <v>0</v>
      </c>
      <c r="J3333">
        <f>IFERROR(VLOOKUP(G3333,Store_Map!$A$2:$I$100,5,FALSE),"")</f>
        <v>0</v>
      </c>
      <c r="K3333">
        <f>IFERROR(VLOOKUP(G3333,Store_Map!$A$2:$I$100,6,FALSE),"")</f>
        <v>0</v>
      </c>
      <c r="L3333">
        <f>IFERROR(VLOOKUP(G3333,Store_Map!$A$2:$I$100,7,FALSE),"")</f>
        <v>0</v>
      </c>
      <c r="M3333">
        <f>IFERROR(VLOOKUP(G3333,Store_Map!$A$2:$I$100,8,FALSE),"")</f>
        <v>0</v>
      </c>
      <c r="N3333">
        <f t="shared" si="468"/>
        <v>0</v>
      </c>
      <c r="O3333" t="str">
        <f t="shared" si="469"/>
        <v>PASS</v>
      </c>
      <c r="P3333" t="str">
        <f t="shared" si="470"/>
        <v>PASS</v>
      </c>
      <c r="Q3333" t="str">
        <f t="shared" si="471"/>
        <v>PASS</v>
      </c>
      <c r="R3333" t="str">
        <f t="shared" si="472"/>
        <v>PASS</v>
      </c>
      <c r="S3333" t="str">
        <f t="shared" si="473"/>
        <v>PASS</v>
      </c>
      <c r="T3333">
        <f t="shared" si="474"/>
        <v>100</v>
      </c>
      <c r="U3333" t="str">
        <f t="shared" si="475"/>
        <v>Low</v>
      </c>
      <c r="V3333" t="str">
        <f t="shared" si="476"/>
        <v>Clean</v>
      </c>
    </row>
    <row r="3334" spans="1:22" x14ac:dyDescent="0.3">
      <c r="A3334" t="str">
        <f>Raw_Data!A3334</f>
        <v>6253204</v>
      </c>
      <c r="B3334">
        <f>Raw_Data!B3334</f>
        <v>45686</v>
      </c>
      <c r="C3334" t="str">
        <f>Raw_Data!C3334</f>
        <v>AMOX-CLAV 875-125 MG TABLET</v>
      </c>
      <c r="D3334" t="str">
        <f>Raw_Data!D3334</f>
        <v>42571016242</v>
      </c>
      <c r="E3334" t="str">
        <f>Raw_Data!E3334</f>
        <v>BYNE, EDMUND</v>
      </c>
      <c r="F3334" t="str">
        <f>Raw_Data!F3334</f>
        <v>1033186648</v>
      </c>
      <c r="G3334" t="str">
        <f>Raw_Data!H3334</f>
        <v>0</v>
      </c>
      <c r="H3334">
        <f>IFERROR(VLOOKUP(G3334,Store_Map!$A$2:$I$100,3,FALSE),"")</f>
        <v>0</v>
      </c>
      <c r="I3334">
        <f>IFERROR(VLOOKUP(G3334,Store_Map!$A$2:$I$100,4,FALSE),"")</f>
        <v>0</v>
      </c>
      <c r="J3334">
        <f>IFERROR(VLOOKUP(G3334,Store_Map!$A$2:$I$100,5,FALSE),"")</f>
        <v>0</v>
      </c>
      <c r="K3334">
        <f>IFERROR(VLOOKUP(G3334,Store_Map!$A$2:$I$100,6,FALSE),"")</f>
        <v>0</v>
      </c>
      <c r="L3334">
        <f>IFERROR(VLOOKUP(G3334,Store_Map!$A$2:$I$100,7,FALSE),"")</f>
        <v>0</v>
      </c>
      <c r="M3334">
        <f>IFERROR(VLOOKUP(G3334,Store_Map!$A$2:$I$100,8,FALSE),"")</f>
        <v>0</v>
      </c>
      <c r="N3334">
        <f t="shared" si="468"/>
        <v>0</v>
      </c>
      <c r="O3334" t="str">
        <f t="shared" si="469"/>
        <v>PASS</v>
      </c>
      <c r="P3334" t="str">
        <f t="shared" si="470"/>
        <v>PASS</v>
      </c>
      <c r="Q3334" t="str">
        <f t="shared" si="471"/>
        <v>PASS</v>
      </c>
      <c r="R3334" t="str">
        <f t="shared" si="472"/>
        <v>PASS</v>
      </c>
      <c r="S3334" t="str">
        <f t="shared" si="473"/>
        <v>PASS</v>
      </c>
      <c r="T3334">
        <f t="shared" si="474"/>
        <v>100</v>
      </c>
      <c r="U3334" t="str">
        <f t="shared" si="475"/>
        <v>Low</v>
      </c>
      <c r="V3334" t="str">
        <f t="shared" si="476"/>
        <v>Clean</v>
      </c>
    </row>
    <row r="3335" spans="1:22" x14ac:dyDescent="0.3">
      <c r="A3335" t="str">
        <f>Raw_Data!A3335</f>
        <v>6239342</v>
      </c>
      <c r="B3335">
        <f>Raw_Data!B3335</f>
        <v>45686</v>
      </c>
      <c r="C3335" t="str">
        <f>Raw_Data!C3335</f>
        <v>OMEPRAZOLE DR 40 MG CAPSULE</v>
      </c>
      <c r="D3335" t="str">
        <f>Raw_Data!D3335</f>
        <v>68382050010</v>
      </c>
      <c r="E3335" t="str">
        <f>Raw_Data!E3335</f>
        <v>BYNE, EDMUND</v>
      </c>
      <c r="F3335" t="str">
        <f>Raw_Data!F3335</f>
        <v>1033186648</v>
      </c>
      <c r="G3335" t="str">
        <f>Raw_Data!H3335</f>
        <v>0</v>
      </c>
      <c r="H3335">
        <f>IFERROR(VLOOKUP(G3335,Store_Map!$A$2:$I$100,3,FALSE),"")</f>
        <v>0</v>
      </c>
      <c r="I3335">
        <f>IFERROR(VLOOKUP(G3335,Store_Map!$A$2:$I$100,4,FALSE),"")</f>
        <v>0</v>
      </c>
      <c r="J3335">
        <f>IFERROR(VLOOKUP(G3335,Store_Map!$A$2:$I$100,5,FALSE),"")</f>
        <v>0</v>
      </c>
      <c r="K3335">
        <f>IFERROR(VLOOKUP(G3335,Store_Map!$A$2:$I$100,6,FALSE),"")</f>
        <v>0</v>
      </c>
      <c r="L3335">
        <f>IFERROR(VLOOKUP(G3335,Store_Map!$A$2:$I$100,7,FALSE),"")</f>
        <v>0</v>
      </c>
      <c r="M3335">
        <f>IFERROR(VLOOKUP(G3335,Store_Map!$A$2:$I$100,8,FALSE),"")</f>
        <v>0</v>
      </c>
      <c r="N3335">
        <f t="shared" si="468"/>
        <v>0</v>
      </c>
      <c r="O3335" t="str">
        <f t="shared" si="469"/>
        <v>PASS</v>
      </c>
      <c r="P3335" t="str">
        <f t="shared" si="470"/>
        <v>PASS</v>
      </c>
      <c r="Q3335" t="str">
        <f t="shared" si="471"/>
        <v>PASS</v>
      </c>
      <c r="R3335" t="str">
        <f t="shared" si="472"/>
        <v>PASS</v>
      </c>
      <c r="S3335" t="str">
        <f t="shared" si="473"/>
        <v>PASS</v>
      </c>
      <c r="T3335">
        <f t="shared" si="474"/>
        <v>100</v>
      </c>
      <c r="U3335" t="str">
        <f t="shared" si="475"/>
        <v>Low</v>
      </c>
      <c r="V3335" t="str">
        <f t="shared" si="476"/>
        <v>Clean</v>
      </c>
    </row>
    <row r="3336" spans="1:22" x14ac:dyDescent="0.3">
      <c r="A3336" t="str">
        <f>Raw_Data!A3336</f>
        <v>6248431</v>
      </c>
      <c r="B3336">
        <f>Raw_Data!B3336</f>
        <v>45686</v>
      </c>
      <c r="C3336" t="str">
        <f>Raw_Data!C3336</f>
        <v>GABAPENTIN 800 MG TABLET</v>
      </c>
      <c r="D3336" t="str">
        <f>Raw_Data!D3336</f>
        <v>65862052405</v>
      </c>
      <c r="E3336" t="str">
        <f>Raw_Data!E3336</f>
        <v>BYNE, EDMUND</v>
      </c>
      <c r="F3336" t="str">
        <f>Raw_Data!F3336</f>
        <v>1033186648</v>
      </c>
      <c r="G3336" t="str">
        <f>Raw_Data!H3336</f>
        <v>0</v>
      </c>
      <c r="H3336">
        <f>IFERROR(VLOOKUP(G3336,Store_Map!$A$2:$I$100,3,FALSE),"")</f>
        <v>0</v>
      </c>
      <c r="I3336">
        <f>IFERROR(VLOOKUP(G3336,Store_Map!$A$2:$I$100,4,FALSE),"")</f>
        <v>0</v>
      </c>
      <c r="J3336">
        <f>IFERROR(VLOOKUP(G3336,Store_Map!$A$2:$I$100,5,FALSE),"")</f>
        <v>0</v>
      </c>
      <c r="K3336">
        <f>IFERROR(VLOOKUP(G3336,Store_Map!$A$2:$I$100,6,FALSE),"")</f>
        <v>0</v>
      </c>
      <c r="L3336">
        <f>IFERROR(VLOOKUP(G3336,Store_Map!$A$2:$I$100,7,FALSE),"")</f>
        <v>0</v>
      </c>
      <c r="M3336">
        <f>IFERROR(VLOOKUP(G3336,Store_Map!$A$2:$I$100,8,FALSE),"")</f>
        <v>0</v>
      </c>
      <c r="N3336">
        <f t="shared" si="468"/>
        <v>0</v>
      </c>
      <c r="O3336" t="str">
        <f t="shared" si="469"/>
        <v>PASS</v>
      </c>
      <c r="P3336" t="str">
        <f t="shared" si="470"/>
        <v>PASS</v>
      </c>
      <c r="Q3336" t="str">
        <f t="shared" si="471"/>
        <v>PASS</v>
      </c>
      <c r="R3336" t="str">
        <f t="shared" si="472"/>
        <v>PASS</v>
      </c>
      <c r="S3336" t="str">
        <f t="shared" si="473"/>
        <v>PASS</v>
      </c>
      <c r="T3336">
        <f t="shared" si="474"/>
        <v>100</v>
      </c>
      <c r="U3336" t="str">
        <f t="shared" si="475"/>
        <v>Low</v>
      </c>
      <c r="V3336" t="str">
        <f t="shared" si="476"/>
        <v>Clean</v>
      </c>
    </row>
    <row r="3337" spans="1:22" x14ac:dyDescent="0.3">
      <c r="A3337" t="str">
        <f>Raw_Data!A3337</f>
        <v>6253205</v>
      </c>
      <c r="B3337">
        <f>Raw_Data!B3337</f>
        <v>45686</v>
      </c>
      <c r="C3337" t="str">
        <f>Raw_Data!C3337</f>
        <v>MECLIZINE 25 MG TABLET</v>
      </c>
      <c r="D3337" t="str">
        <f>Raw_Data!D3337</f>
        <v>16571066101</v>
      </c>
      <c r="E3337" t="str">
        <f>Raw_Data!E3337</f>
        <v>BYNE, EDMUND</v>
      </c>
      <c r="F3337" t="str">
        <f>Raw_Data!F3337</f>
        <v>1033186648</v>
      </c>
      <c r="G3337" t="str">
        <f>Raw_Data!H3337</f>
        <v>0</v>
      </c>
      <c r="H3337">
        <f>IFERROR(VLOOKUP(G3337,Store_Map!$A$2:$I$100,3,FALSE),"")</f>
        <v>0</v>
      </c>
      <c r="I3337">
        <f>IFERROR(VLOOKUP(G3337,Store_Map!$A$2:$I$100,4,FALSE),"")</f>
        <v>0</v>
      </c>
      <c r="J3337">
        <f>IFERROR(VLOOKUP(G3337,Store_Map!$A$2:$I$100,5,FALSE),"")</f>
        <v>0</v>
      </c>
      <c r="K3337">
        <f>IFERROR(VLOOKUP(G3337,Store_Map!$A$2:$I$100,6,FALSE),"")</f>
        <v>0</v>
      </c>
      <c r="L3337">
        <f>IFERROR(VLOOKUP(G3337,Store_Map!$A$2:$I$100,7,FALSE),"")</f>
        <v>0</v>
      </c>
      <c r="M3337">
        <f>IFERROR(VLOOKUP(G3337,Store_Map!$A$2:$I$100,8,FALSE),"")</f>
        <v>0</v>
      </c>
      <c r="N3337">
        <f t="shared" si="468"/>
        <v>0</v>
      </c>
      <c r="O3337" t="str">
        <f t="shared" si="469"/>
        <v>PASS</v>
      </c>
      <c r="P3337" t="str">
        <f t="shared" si="470"/>
        <v>PASS</v>
      </c>
      <c r="Q3337" t="str">
        <f t="shared" si="471"/>
        <v>PASS</v>
      </c>
      <c r="R3337" t="str">
        <f t="shared" si="472"/>
        <v>PASS</v>
      </c>
      <c r="S3337" t="str">
        <f t="shared" si="473"/>
        <v>PASS</v>
      </c>
      <c r="T3337">
        <f t="shared" si="474"/>
        <v>100</v>
      </c>
      <c r="U3337" t="str">
        <f t="shared" si="475"/>
        <v>Low</v>
      </c>
      <c r="V3337" t="str">
        <f t="shared" si="476"/>
        <v>Clean</v>
      </c>
    </row>
    <row r="3338" spans="1:22" x14ac:dyDescent="0.3">
      <c r="A3338" t="str">
        <f>Raw_Data!A3338</f>
        <v>6229418</v>
      </c>
      <c r="B3338">
        <f>Raw_Data!B3338</f>
        <v>45686</v>
      </c>
      <c r="C3338" t="str">
        <f>Raw_Data!C3338</f>
        <v>PANTOPRAZOLE SOD DR 40 MG T</v>
      </c>
      <c r="D3338" t="str">
        <f>Raw_Data!D3338</f>
        <v>65862056090</v>
      </c>
      <c r="E3338" t="str">
        <f>Raw_Data!E3338</f>
        <v>BYNE, EDMUND</v>
      </c>
      <c r="F3338" t="str">
        <f>Raw_Data!F3338</f>
        <v>1033186648</v>
      </c>
      <c r="G3338" t="str">
        <f>Raw_Data!H3338</f>
        <v>0</v>
      </c>
      <c r="H3338">
        <f>IFERROR(VLOOKUP(G3338,Store_Map!$A$2:$I$100,3,FALSE),"")</f>
        <v>0</v>
      </c>
      <c r="I3338">
        <f>IFERROR(VLOOKUP(G3338,Store_Map!$A$2:$I$100,4,FALSE),"")</f>
        <v>0</v>
      </c>
      <c r="J3338">
        <f>IFERROR(VLOOKUP(G3338,Store_Map!$A$2:$I$100,5,FALSE),"")</f>
        <v>0</v>
      </c>
      <c r="K3338">
        <f>IFERROR(VLOOKUP(G3338,Store_Map!$A$2:$I$100,6,FALSE),"")</f>
        <v>0</v>
      </c>
      <c r="L3338">
        <f>IFERROR(VLOOKUP(G3338,Store_Map!$A$2:$I$100,7,FALSE),"")</f>
        <v>0</v>
      </c>
      <c r="M3338">
        <f>IFERROR(VLOOKUP(G3338,Store_Map!$A$2:$I$100,8,FALSE),"")</f>
        <v>0</v>
      </c>
      <c r="N3338">
        <f t="shared" si="468"/>
        <v>0</v>
      </c>
      <c r="O3338" t="str">
        <f t="shared" si="469"/>
        <v>PASS</v>
      </c>
      <c r="P3338" t="str">
        <f t="shared" si="470"/>
        <v>PASS</v>
      </c>
      <c r="Q3338" t="str">
        <f t="shared" si="471"/>
        <v>PASS</v>
      </c>
      <c r="R3338" t="str">
        <f t="shared" si="472"/>
        <v>PASS</v>
      </c>
      <c r="S3338" t="str">
        <f t="shared" si="473"/>
        <v>PASS</v>
      </c>
      <c r="T3338">
        <f t="shared" si="474"/>
        <v>100</v>
      </c>
      <c r="U3338" t="str">
        <f t="shared" si="475"/>
        <v>Low</v>
      </c>
      <c r="V3338" t="str">
        <f t="shared" si="476"/>
        <v>Clean</v>
      </c>
    </row>
    <row r="3339" spans="1:22" x14ac:dyDescent="0.3">
      <c r="A3339" t="str">
        <f>Raw_Data!A3339</f>
        <v>6229419</v>
      </c>
      <c r="B3339">
        <f>Raw_Data!B3339</f>
        <v>45686</v>
      </c>
      <c r="C3339" t="str">
        <f>Raw_Data!C3339</f>
        <v>ATORVASTATIN 40 MG TABLET</v>
      </c>
      <c r="D3339" t="str">
        <f>Raw_Data!D3339</f>
        <v>67877051310</v>
      </c>
      <c r="E3339" t="str">
        <f>Raw_Data!E3339</f>
        <v>BYNE, EDMUND</v>
      </c>
      <c r="F3339" t="str">
        <f>Raw_Data!F3339</f>
        <v>1033186648</v>
      </c>
      <c r="G3339" t="str">
        <f>Raw_Data!H3339</f>
        <v>0</v>
      </c>
      <c r="H3339">
        <f>IFERROR(VLOOKUP(G3339,Store_Map!$A$2:$I$100,3,FALSE),"")</f>
        <v>0</v>
      </c>
      <c r="I3339">
        <f>IFERROR(VLOOKUP(G3339,Store_Map!$A$2:$I$100,4,FALSE),"")</f>
        <v>0</v>
      </c>
      <c r="J3339">
        <f>IFERROR(VLOOKUP(G3339,Store_Map!$A$2:$I$100,5,FALSE),"")</f>
        <v>0</v>
      </c>
      <c r="K3339">
        <f>IFERROR(VLOOKUP(G3339,Store_Map!$A$2:$I$100,6,FALSE),"")</f>
        <v>0</v>
      </c>
      <c r="L3339">
        <f>IFERROR(VLOOKUP(G3339,Store_Map!$A$2:$I$100,7,FALSE),"")</f>
        <v>0</v>
      </c>
      <c r="M3339">
        <f>IFERROR(VLOOKUP(G3339,Store_Map!$A$2:$I$100,8,FALSE),"")</f>
        <v>0</v>
      </c>
      <c r="N3339">
        <f t="shared" si="468"/>
        <v>0</v>
      </c>
      <c r="O3339" t="str">
        <f t="shared" si="469"/>
        <v>PASS</v>
      </c>
      <c r="P3339" t="str">
        <f t="shared" si="470"/>
        <v>PASS</v>
      </c>
      <c r="Q3339" t="str">
        <f t="shared" si="471"/>
        <v>PASS</v>
      </c>
      <c r="R3339" t="str">
        <f t="shared" si="472"/>
        <v>PASS</v>
      </c>
      <c r="S3339" t="str">
        <f t="shared" si="473"/>
        <v>PASS</v>
      </c>
      <c r="T3339">
        <f t="shared" si="474"/>
        <v>100</v>
      </c>
      <c r="U3339" t="str">
        <f t="shared" si="475"/>
        <v>Low</v>
      </c>
      <c r="V3339" t="str">
        <f t="shared" si="476"/>
        <v>Clean</v>
      </c>
    </row>
    <row r="3340" spans="1:22" x14ac:dyDescent="0.3">
      <c r="A3340" t="str">
        <f>Raw_Data!A3340</f>
        <v>6250638</v>
      </c>
      <c r="B3340">
        <f>Raw_Data!B3340</f>
        <v>45686</v>
      </c>
      <c r="C3340" t="str">
        <f>Raw_Data!C3340</f>
        <v>GLIPIZIDE 10 MG TABLET</v>
      </c>
      <c r="D3340" t="str">
        <f>Raw_Data!D3340</f>
        <v>60505014201</v>
      </c>
      <c r="E3340" t="str">
        <f>Raw_Data!E3340</f>
        <v>GIBBS, JON</v>
      </c>
      <c r="F3340" t="str">
        <f>Raw_Data!F3340</f>
        <v>1700896156</v>
      </c>
      <c r="G3340" t="str">
        <f>Raw_Data!H3340</f>
        <v>0</v>
      </c>
      <c r="H3340">
        <f>IFERROR(VLOOKUP(G3340,Store_Map!$A$2:$I$100,3,FALSE),"")</f>
        <v>0</v>
      </c>
      <c r="I3340">
        <f>IFERROR(VLOOKUP(G3340,Store_Map!$A$2:$I$100,4,FALSE),"")</f>
        <v>0</v>
      </c>
      <c r="J3340">
        <f>IFERROR(VLOOKUP(G3340,Store_Map!$A$2:$I$100,5,FALSE),"")</f>
        <v>0</v>
      </c>
      <c r="K3340">
        <f>IFERROR(VLOOKUP(G3340,Store_Map!$A$2:$I$100,6,FALSE),"")</f>
        <v>0</v>
      </c>
      <c r="L3340">
        <f>IFERROR(VLOOKUP(G3340,Store_Map!$A$2:$I$100,7,FALSE),"")</f>
        <v>0</v>
      </c>
      <c r="M3340">
        <f>IFERROR(VLOOKUP(G3340,Store_Map!$A$2:$I$100,8,FALSE),"")</f>
        <v>0</v>
      </c>
      <c r="N3340">
        <f t="shared" si="468"/>
        <v>0</v>
      </c>
      <c r="O3340" t="str">
        <f t="shared" si="469"/>
        <v>PASS</v>
      </c>
      <c r="P3340" t="str">
        <f t="shared" si="470"/>
        <v>PASS</v>
      </c>
      <c r="Q3340" t="str">
        <f t="shared" si="471"/>
        <v>PASS</v>
      </c>
      <c r="R3340" t="str">
        <f t="shared" si="472"/>
        <v>PASS</v>
      </c>
      <c r="S3340" t="str">
        <f t="shared" si="473"/>
        <v>PASS</v>
      </c>
      <c r="T3340">
        <f t="shared" si="474"/>
        <v>100</v>
      </c>
      <c r="U3340" t="str">
        <f t="shared" si="475"/>
        <v>Low</v>
      </c>
      <c r="V3340" t="str">
        <f t="shared" si="476"/>
        <v>Clean</v>
      </c>
    </row>
    <row r="3341" spans="1:22" x14ac:dyDescent="0.3">
      <c r="A3341" t="str">
        <f>Raw_Data!A3341</f>
        <v>6250639</v>
      </c>
      <c r="B3341">
        <f>Raw_Data!B3341</f>
        <v>45686</v>
      </c>
      <c r="C3341" t="str">
        <f>Raw_Data!C3341</f>
        <v>FENOFIBRATE 145 MG TABLET</v>
      </c>
      <c r="D3341" t="str">
        <f>Raw_Data!D3341</f>
        <v>43547043109</v>
      </c>
      <c r="E3341" t="str">
        <f>Raw_Data!E3341</f>
        <v>GIBBS, JON</v>
      </c>
      <c r="F3341" t="str">
        <f>Raw_Data!F3341</f>
        <v>1700896156</v>
      </c>
      <c r="G3341" t="str">
        <f>Raw_Data!H3341</f>
        <v>0</v>
      </c>
      <c r="H3341">
        <f>IFERROR(VLOOKUP(G3341,Store_Map!$A$2:$I$100,3,FALSE),"")</f>
        <v>0</v>
      </c>
      <c r="I3341">
        <f>IFERROR(VLOOKUP(G3341,Store_Map!$A$2:$I$100,4,FALSE),"")</f>
        <v>0</v>
      </c>
      <c r="J3341">
        <f>IFERROR(VLOOKUP(G3341,Store_Map!$A$2:$I$100,5,FALSE),"")</f>
        <v>0</v>
      </c>
      <c r="K3341">
        <f>IFERROR(VLOOKUP(G3341,Store_Map!$A$2:$I$100,6,FALSE),"")</f>
        <v>0</v>
      </c>
      <c r="L3341">
        <f>IFERROR(VLOOKUP(G3341,Store_Map!$A$2:$I$100,7,FALSE),"")</f>
        <v>0</v>
      </c>
      <c r="M3341">
        <f>IFERROR(VLOOKUP(G3341,Store_Map!$A$2:$I$100,8,FALSE),"")</f>
        <v>0</v>
      </c>
      <c r="N3341">
        <f t="shared" si="468"/>
        <v>0</v>
      </c>
      <c r="O3341" t="str">
        <f t="shared" si="469"/>
        <v>PASS</v>
      </c>
      <c r="P3341" t="str">
        <f t="shared" si="470"/>
        <v>PASS</v>
      </c>
      <c r="Q3341" t="str">
        <f t="shared" si="471"/>
        <v>PASS</v>
      </c>
      <c r="R3341" t="str">
        <f t="shared" si="472"/>
        <v>PASS</v>
      </c>
      <c r="S3341" t="str">
        <f t="shared" si="473"/>
        <v>PASS</v>
      </c>
      <c r="T3341">
        <f t="shared" si="474"/>
        <v>100</v>
      </c>
      <c r="U3341" t="str">
        <f t="shared" si="475"/>
        <v>Low</v>
      </c>
      <c r="V3341" t="str">
        <f t="shared" si="476"/>
        <v>Clean</v>
      </c>
    </row>
    <row r="3342" spans="1:22" x14ac:dyDescent="0.3">
      <c r="A3342" t="str">
        <f>Raw_Data!A3342</f>
        <v>6250647</v>
      </c>
      <c r="B3342">
        <f>Raw_Data!B3342</f>
        <v>45686</v>
      </c>
      <c r="C3342" t="str">
        <f>Raw_Data!C3342</f>
        <v>METFORMIN HCL 500 MG TABLET</v>
      </c>
      <c r="D3342" t="str">
        <f>Raw_Data!D3342</f>
        <v>68382075805</v>
      </c>
      <c r="E3342" t="str">
        <f>Raw_Data!E3342</f>
        <v>GIBBS, JON</v>
      </c>
      <c r="F3342" t="str">
        <f>Raw_Data!F3342</f>
        <v>1700896156</v>
      </c>
      <c r="G3342" t="str">
        <f>Raw_Data!H3342</f>
        <v>0</v>
      </c>
      <c r="H3342">
        <f>IFERROR(VLOOKUP(G3342,Store_Map!$A$2:$I$100,3,FALSE),"")</f>
        <v>0</v>
      </c>
      <c r="I3342">
        <f>IFERROR(VLOOKUP(G3342,Store_Map!$A$2:$I$100,4,FALSE),"")</f>
        <v>0</v>
      </c>
      <c r="J3342">
        <f>IFERROR(VLOOKUP(G3342,Store_Map!$A$2:$I$100,5,FALSE),"")</f>
        <v>0</v>
      </c>
      <c r="K3342">
        <f>IFERROR(VLOOKUP(G3342,Store_Map!$A$2:$I$100,6,FALSE),"")</f>
        <v>0</v>
      </c>
      <c r="L3342">
        <f>IFERROR(VLOOKUP(G3342,Store_Map!$A$2:$I$100,7,FALSE),"")</f>
        <v>0</v>
      </c>
      <c r="M3342">
        <f>IFERROR(VLOOKUP(G3342,Store_Map!$A$2:$I$100,8,FALSE),"")</f>
        <v>0</v>
      </c>
      <c r="N3342">
        <f t="shared" si="468"/>
        <v>0</v>
      </c>
      <c r="O3342" t="str">
        <f t="shared" si="469"/>
        <v>PASS</v>
      </c>
      <c r="P3342" t="str">
        <f t="shared" si="470"/>
        <v>PASS</v>
      </c>
      <c r="Q3342" t="str">
        <f t="shared" si="471"/>
        <v>PASS</v>
      </c>
      <c r="R3342" t="str">
        <f t="shared" si="472"/>
        <v>PASS</v>
      </c>
      <c r="S3342" t="str">
        <f t="shared" si="473"/>
        <v>PASS</v>
      </c>
      <c r="T3342">
        <f t="shared" si="474"/>
        <v>100</v>
      </c>
      <c r="U3342" t="str">
        <f t="shared" si="475"/>
        <v>Low</v>
      </c>
      <c r="V3342" t="str">
        <f t="shared" si="476"/>
        <v>Clean</v>
      </c>
    </row>
    <row r="3343" spans="1:22" x14ac:dyDescent="0.3">
      <c r="A3343" t="str">
        <f>Raw_Data!A3343</f>
        <v>6250989</v>
      </c>
      <c r="B3343">
        <f>Raw_Data!B3343</f>
        <v>45686</v>
      </c>
      <c r="C3343" t="str">
        <f>Raw_Data!C3343</f>
        <v>IBUPROFEN 800 MG TABLET</v>
      </c>
      <c r="D3343" t="str">
        <f>Raw_Data!D3343</f>
        <v>59651036205</v>
      </c>
      <c r="E3343" t="str">
        <f>Raw_Data!E3343</f>
        <v>GRESHAM, J. MARK</v>
      </c>
      <c r="F3343" t="str">
        <f>Raw_Data!F3343</f>
        <v>1326026618</v>
      </c>
      <c r="G3343" t="str">
        <f>Raw_Data!H3343</f>
        <v>0</v>
      </c>
      <c r="H3343">
        <f>IFERROR(VLOOKUP(G3343,Store_Map!$A$2:$I$100,3,FALSE),"")</f>
        <v>0</v>
      </c>
      <c r="I3343">
        <f>IFERROR(VLOOKUP(G3343,Store_Map!$A$2:$I$100,4,FALSE),"")</f>
        <v>0</v>
      </c>
      <c r="J3343">
        <f>IFERROR(VLOOKUP(G3343,Store_Map!$A$2:$I$100,5,FALSE),"")</f>
        <v>0</v>
      </c>
      <c r="K3343">
        <f>IFERROR(VLOOKUP(G3343,Store_Map!$A$2:$I$100,6,FALSE),"")</f>
        <v>0</v>
      </c>
      <c r="L3343">
        <f>IFERROR(VLOOKUP(G3343,Store_Map!$A$2:$I$100,7,FALSE),"")</f>
        <v>0</v>
      </c>
      <c r="M3343">
        <f>IFERROR(VLOOKUP(G3343,Store_Map!$A$2:$I$100,8,FALSE),"")</f>
        <v>0</v>
      </c>
      <c r="N3343">
        <f t="shared" si="468"/>
        <v>0</v>
      </c>
      <c r="O3343" t="str">
        <f t="shared" si="469"/>
        <v>PASS</v>
      </c>
      <c r="P3343" t="str">
        <f t="shared" si="470"/>
        <v>PASS</v>
      </c>
      <c r="Q3343" t="str">
        <f t="shared" si="471"/>
        <v>PASS</v>
      </c>
      <c r="R3343" t="str">
        <f t="shared" si="472"/>
        <v>PASS</v>
      </c>
      <c r="S3343" t="str">
        <f t="shared" si="473"/>
        <v>PASS</v>
      </c>
      <c r="T3343">
        <f t="shared" si="474"/>
        <v>100</v>
      </c>
      <c r="U3343" t="str">
        <f t="shared" si="475"/>
        <v>Low</v>
      </c>
      <c r="V3343" t="str">
        <f t="shared" si="476"/>
        <v>Clean</v>
      </c>
    </row>
    <row r="3344" spans="1:22" x14ac:dyDescent="0.3">
      <c r="A3344" t="str">
        <f>Raw_Data!A3344</f>
        <v>6232578</v>
      </c>
      <c r="B3344">
        <f>Raw_Data!B3344</f>
        <v>45686</v>
      </c>
      <c r="C3344" t="str">
        <f>Raw_Data!C3344</f>
        <v>AMLODIPINE BESYLATE 5 MG TA</v>
      </c>
      <c r="D3344" t="str">
        <f>Raw_Data!D3344</f>
        <v>69097012715</v>
      </c>
      <c r="E3344" t="str">
        <f>Raw_Data!E3344</f>
        <v>BYNE, EDMUND</v>
      </c>
      <c r="F3344" t="str">
        <f>Raw_Data!F3344</f>
        <v>1033186648</v>
      </c>
      <c r="G3344" t="str">
        <f>Raw_Data!H3344</f>
        <v>0</v>
      </c>
      <c r="H3344">
        <f>IFERROR(VLOOKUP(G3344,Store_Map!$A$2:$I$100,3,FALSE),"")</f>
        <v>0</v>
      </c>
      <c r="I3344">
        <f>IFERROR(VLOOKUP(G3344,Store_Map!$A$2:$I$100,4,FALSE),"")</f>
        <v>0</v>
      </c>
      <c r="J3344">
        <f>IFERROR(VLOOKUP(G3344,Store_Map!$A$2:$I$100,5,FALSE),"")</f>
        <v>0</v>
      </c>
      <c r="K3344">
        <f>IFERROR(VLOOKUP(G3344,Store_Map!$A$2:$I$100,6,FALSE),"")</f>
        <v>0</v>
      </c>
      <c r="L3344">
        <f>IFERROR(VLOOKUP(G3344,Store_Map!$A$2:$I$100,7,FALSE),"")</f>
        <v>0</v>
      </c>
      <c r="M3344">
        <f>IFERROR(VLOOKUP(G3344,Store_Map!$A$2:$I$100,8,FALSE),"")</f>
        <v>0</v>
      </c>
      <c r="N3344">
        <f t="shared" si="468"/>
        <v>0</v>
      </c>
      <c r="O3344" t="str">
        <f t="shared" si="469"/>
        <v>PASS</v>
      </c>
      <c r="P3344" t="str">
        <f t="shared" si="470"/>
        <v>PASS</v>
      </c>
      <c r="Q3344" t="str">
        <f t="shared" si="471"/>
        <v>PASS</v>
      </c>
      <c r="R3344" t="str">
        <f t="shared" si="472"/>
        <v>PASS</v>
      </c>
      <c r="S3344" t="str">
        <f t="shared" si="473"/>
        <v>PASS</v>
      </c>
      <c r="T3344">
        <f t="shared" si="474"/>
        <v>100</v>
      </c>
      <c r="U3344" t="str">
        <f t="shared" si="475"/>
        <v>Low</v>
      </c>
      <c r="V3344" t="str">
        <f t="shared" si="476"/>
        <v>Clean</v>
      </c>
    </row>
    <row r="3345" spans="1:22" x14ac:dyDescent="0.3">
      <c r="A3345" t="str">
        <f>Raw_Data!A3345</f>
        <v>6237882</v>
      </c>
      <c r="B3345">
        <f>Raw_Data!B3345</f>
        <v>45686</v>
      </c>
      <c r="C3345" t="str">
        <f>Raw_Data!C3345</f>
        <v>BUDESONIDE-FORMOTEROL 160-4</v>
      </c>
      <c r="D3345" t="str">
        <f>Raw_Data!D3345</f>
        <v>310737020</v>
      </c>
      <c r="E3345" t="str">
        <f>Raw_Data!E3345</f>
        <v>GIBBS, JON</v>
      </c>
      <c r="F3345" t="str">
        <f>Raw_Data!F3345</f>
        <v>1700896156</v>
      </c>
      <c r="G3345" t="str">
        <f>Raw_Data!H3345</f>
        <v>0</v>
      </c>
      <c r="H3345">
        <f>IFERROR(VLOOKUP(G3345,Store_Map!$A$2:$I$100,3,FALSE),"")</f>
        <v>0</v>
      </c>
      <c r="I3345">
        <f>IFERROR(VLOOKUP(G3345,Store_Map!$A$2:$I$100,4,FALSE),"")</f>
        <v>0</v>
      </c>
      <c r="J3345">
        <f>IFERROR(VLOOKUP(G3345,Store_Map!$A$2:$I$100,5,FALSE),"")</f>
        <v>0</v>
      </c>
      <c r="K3345">
        <f>IFERROR(VLOOKUP(G3345,Store_Map!$A$2:$I$100,6,FALSE),"")</f>
        <v>0</v>
      </c>
      <c r="L3345">
        <f>IFERROR(VLOOKUP(G3345,Store_Map!$A$2:$I$100,7,FALSE),"")</f>
        <v>0</v>
      </c>
      <c r="M3345">
        <f>IFERROR(VLOOKUP(G3345,Store_Map!$A$2:$I$100,8,FALSE),"")</f>
        <v>0</v>
      </c>
      <c r="N3345">
        <f t="shared" si="468"/>
        <v>0</v>
      </c>
      <c r="O3345" t="str">
        <f t="shared" si="469"/>
        <v>PASS</v>
      </c>
      <c r="P3345" t="str">
        <f t="shared" si="470"/>
        <v>REVIEW</v>
      </c>
      <c r="Q3345" t="str">
        <f t="shared" si="471"/>
        <v>PASS</v>
      </c>
      <c r="R3345" t="str">
        <f t="shared" si="472"/>
        <v>PASS</v>
      </c>
      <c r="S3345" t="str">
        <f t="shared" si="473"/>
        <v>REVIEW</v>
      </c>
      <c r="T3345">
        <f t="shared" si="474"/>
        <v>90</v>
      </c>
      <c r="U3345" t="str">
        <f t="shared" si="475"/>
        <v>Low</v>
      </c>
      <c r="V3345" t="str">
        <f t="shared" si="476"/>
        <v>Invalid NDC</v>
      </c>
    </row>
    <row r="3346" spans="1:22" x14ac:dyDescent="0.3">
      <c r="A3346" t="str">
        <f>Raw_Data!A3346</f>
        <v>6245707</v>
      </c>
      <c r="B3346">
        <f>Raw_Data!B3346</f>
        <v>45686</v>
      </c>
      <c r="C3346" t="str">
        <f>Raw_Data!C3346</f>
        <v>HYDRALAZINE 50 MG TABLET</v>
      </c>
      <c r="D3346" t="str">
        <f>Raw_Data!D3346</f>
        <v>50111032803</v>
      </c>
      <c r="E3346" t="str">
        <f>Raw_Data!E3346</f>
        <v>GIBBS, JON</v>
      </c>
      <c r="F3346" t="str">
        <f>Raw_Data!F3346</f>
        <v>1700896156</v>
      </c>
      <c r="G3346" t="str">
        <f>Raw_Data!H3346</f>
        <v>0</v>
      </c>
      <c r="H3346">
        <f>IFERROR(VLOOKUP(G3346,Store_Map!$A$2:$I$100,3,FALSE),"")</f>
        <v>0</v>
      </c>
      <c r="I3346">
        <f>IFERROR(VLOOKUP(G3346,Store_Map!$A$2:$I$100,4,FALSE),"")</f>
        <v>0</v>
      </c>
      <c r="J3346">
        <f>IFERROR(VLOOKUP(G3346,Store_Map!$A$2:$I$100,5,FALSE),"")</f>
        <v>0</v>
      </c>
      <c r="K3346">
        <f>IFERROR(VLOOKUP(G3346,Store_Map!$A$2:$I$100,6,FALSE),"")</f>
        <v>0</v>
      </c>
      <c r="L3346">
        <f>IFERROR(VLOOKUP(G3346,Store_Map!$A$2:$I$100,7,FALSE),"")</f>
        <v>0</v>
      </c>
      <c r="M3346">
        <f>IFERROR(VLOOKUP(G3346,Store_Map!$A$2:$I$100,8,FALSE),"")</f>
        <v>0</v>
      </c>
      <c r="N3346">
        <f t="shared" si="468"/>
        <v>0</v>
      </c>
      <c r="O3346" t="str">
        <f t="shared" si="469"/>
        <v>PASS</v>
      </c>
      <c r="P3346" t="str">
        <f t="shared" si="470"/>
        <v>PASS</v>
      </c>
      <c r="Q3346" t="str">
        <f t="shared" si="471"/>
        <v>PASS</v>
      </c>
      <c r="R3346" t="str">
        <f t="shared" si="472"/>
        <v>PASS</v>
      </c>
      <c r="S3346" t="str">
        <f t="shared" si="473"/>
        <v>PASS</v>
      </c>
      <c r="T3346">
        <f t="shared" si="474"/>
        <v>100</v>
      </c>
      <c r="U3346" t="str">
        <f t="shared" si="475"/>
        <v>Low</v>
      </c>
      <c r="V3346" t="str">
        <f t="shared" si="476"/>
        <v>Clean</v>
      </c>
    </row>
    <row r="3347" spans="1:22" x14ac:dyDescent="0.3">
      <c r="A3347" t="str">
        <f>Raw_Data!A3347</f>
        <v>6250704</v>
      </c>
      <c r="B3347">
        <f>Raw_Data!B3347</f>
        <v>45686</v>
      </c>
      <c r="C3347" t="str">
        <f>Raw_Data!C3347</f>
        <v>CETIRIZINE HCL 10 MG TABLET</v>
      </c>
      <c r="D3347" t="str">
        <f>Raw_Data!D3347</f>
        <v>904671746</v>
      </c>
      <c r="E3347" t="str">
        <f>Raw_Data!E3347</f>
        <v>GIBBS, JON</v>
      </c>
      <c r="F3347" t="str">
        <f>Raw_Data!F3347</f>
        <v>1700896156</v>
      </c>
      <c r="G3347" t="str">
        <f>Raw_Data!H3347</f>
        <v>0</v>
      </c>
      <c r="H3347">
        <f>IFERROR(VLOOKUP(G3347,Store_Map!$A$2:$I$100,3,FALSE),"")</f>
        <v>0</v>
      </c>
      <c r="I3347">
        <f>IFERROR(VLOOKUP(G3347,Store_Map!$A$2:$I$100,4,FALSE),"")</f>
        <v>0</v>
      </c>
      <c r="J3347">
        <f>IFERROR(VLOOKUP(G3347,Store_Map!$A$2:$I$100,5,FALSE),"")</f>
        <v>0</v>
      </c>
      <c r="K3347">
        <f>IFERROR(VLOOKUP(G3347,Store_Map!$A$2:$I$100,6,FALSE),"")</f>
        <v>0</v>
      </c>
      <c r="L3347">
        <f>IFERROR(VLOOKUP(G3347,Store_Map!$A$2:$I$100,7,FALSE),"")</f>
        <v>0</v>
      </c>
      <c r="M3347">
        <f>IFERROR(VLOOKUP(G3347,Store_Map!$A$2:$I$100,8,FALSE),"")</f>
        <v>0</v>
      </c>
      <c r="N3347">
        <f t="shared" si="468"/>
        <v>0</v>
      </c>
      <c r="O3347" t="str">
        <f t="shared" si="469"/>
        <v>PASS</v>
      </c>
      <c r="P3347" t="str">
        <f t="shared" si="470"/>
        <v>REVIEW</v>
      </c>
      <c r="Q3347" t="str">
        <f t="shared" si="471"/>
        <v>PASS</v>
      </c>
      <c r="R3347" t="str">
        <f t="shared" si="472"/>
        <v>PASS</v>
      </c>
      <c r="S3347" t="str">
        <f t="shared" si="473"/>
        <v>REVIEW</v>
      </c>
      <c r="T3347">
        <f t="shared" si="474"/>
        <v>90</v>
      </c>
      <c r="U3347" t="str">
        <f t="shared" si="475"/>
        <v>Low</v>
      </c>
      <c r="V3347" t="str">
        <f t="shared" si="476"/>
        <v>Invalid NDC</v>
      </c>
    </row>
    <row r="3348" spans="1:22" x14ac:dyDescent="0.3">
      <c r="A3348" t="str">
        <f>Raw_Data!A3348</f>
        <v>6250818</v>
      </c>
      <c r="B3348">
        <f>Raw_Data!B3348</f>
        <v>45686</v>
      </c>
      <c r="C3348" t="str">
        <f>Raw_Data!C3348</f>
        <v>JANUVIA 100 MG TABLET</v>
      </c>
      <c r="D3348" t="str">
        <f>Raw_Data!D3348</f>
        <v>6027754</v>
      </c>
      <c r="E3348" t="str">
        <f>Raw_Data!E3348</f>
        <v>FORD, JAMES</v>
      </c>
      <c r="F3348" t="str">
        <f>Raw_Data!F3348</f>
        <v>1033117684</v>
      </c>
      <c r="G3348" t="str">
        <f>Raw_Data!H3348</f>
        <v>0</v>
      </c>
      <c r="H3348">
        <f>IFERROR(VLOOKUP(G3348,Store_Map!$A$2:$I$100,3,FALSE),"")</f>
        <v>0</v>
      </c>
      <c r="I3348">
        <f>IFERROR(VLOOKUP(G3348,Store_Map!$A$2:$I$100,4,FALSE),"")</f>
        <v>0</v>
      </c>
      <c r="J3348">
        <f>IFERROR(VLOOKUP(G3348,Store_Map!$A$2:$I$100,5,FALSE),"")</f>
        <v>0</v>
      </c>
      <c r="K3348">
        <f>IFERROR(VLOOKUP(G3348,Store_Map!$A$2:$I$100,6,FALSE),"")</f>
        <v>0</v>
      </c>
      <c r="L3348">
        <f>IFERROR(VLOOKUP(G3348,Store_Map!$A$2:$I$100,7,FALSE),"")</f>
        <v>0</v>
      </c>
      <c r="M3348">
        <f>IFERROR(VLOOKUP(G3348,Store_Map!$A$2:$I$100,8,FALSE),"")</f>
        <v>0</v>
      </c>
      <c r="N3348">
        <f t="shared" si="468"/>
        <v>0</v>
      </c>
      <c r="O3348" t="str">
        <f t="shared" si="469"/>
        <v>PASS</v>
      </c>
      <c r="P3348" t="str">
        <f t="shared" si="470"/>
        <v>REVIEW</v>
      </c>
      <c r="Q3348" t="str">
        <f t="shared" si="471"/>
        <v>PASS</v>
      </c>
      <c r="R3348" t="str">
        <f t="shared" si="472"/>
        <v>PASS</v>
      </c>
      <c r="S3348" t="str">
        <f t="shared" si="473"/>
        <v>REVIEW</v>
      </c>
      <c r="T3348">
        <f t="shared" si="474"/>
        <v>90</v>
      </c>
      <c r="U3348" t="str">
        <f t="shared" si="475"/>
        <v>Low</v>
      </c>
      <c r="V3348" t="str">
        <f t="shared" si="476"/>
        <v>Invalid NDC</v>
      </c>
    </row>
    <row r="3349" spans="1:22" x14ac:dyDescent="0.3">
      <c r="A3349" t="str">
        <f>Raw_Data!A3349</f>
        <v>6250938</v>
      </c>
      <c r="B3349">
        <f>Raw_Data!B3349</f>
        <v>45686</v>
      </c>
      <c r="C3349" t="str">
        <f>Raw_Data!C3349</f>
        <v>SPIRONOLACTONE 100 MG TABLE</v>
      </c>
      <c r="D3349" t="str">
        <f>Raw_Data!D3349</f>
        <v>53746051501</v>
      </c>
      <c r="E3349" t="str">
        <f>Raw_Data!E3349</f>
        <v>GIBBS, JON</v>
      </c>
      <c r="F3349" t="str">
        <f>Raw_Data!F3349</f>
        <v>1700896156</v>
      </c>
      <c r="G3349" t="str">
        <f>Raw_Data!H3349</f>
        <v>0</v>
      </c>
      <c r="H3349">
        <f>IFERROR(VLOOKUP(G3349,Store_Map!$A$2:$I$100,3,FALSE),"")</f>
        <v>0</v>
      </c>
      <c r="I3349">
        <f>IFERROR(VLOOKUP(G3349,Store_Map!$A$2:$I$100,4,FALSE),"")</f>
        <v>0</v>
      </c>
      <c r="J3349">
        <f>IFERROR(VLOOKUP(G3349,Store_Map!$A$2:$I$100,5,FALSE),"")</f>
        <v>0</v>
      </c>
      <c r="K3349">
        <f>IFERROR(VLOOKUP(G3349,Store_Map!$A$2:$I$100,6,FALSE),"")</f>
        <v>0</v>
      </c>
      <c r="L3349">
        <f>IFERROR(VLOOKUP(G3349,Store_Map!$A$2:$I$100,7,FALSE),"")</f>
        <v>0</v>
      </c>
      <c r="M3349">
        <f>IFERROR(VLOOKUP(G3349,Store_Map!$A$2:$I$100,8,FALSE),"")</f>
        <v>0</v>
      </c>
      <c r="N3349">
        <f t="shared" si="468"/>
        <v>0</v>
      </c>
      <c r="O3349" t="str">
        <f t="shared" si="469"/>
        <v>PASS</v>
      </c>
      <c r="P3349" t="str">
        <f t="shared" si="470"/>
        <v>PASS</v>
      </c>
      <c r="Q3349" t="str">
        <f t="shared" si="471"/>
        <v>PASS</v>
      </c>
      <c r="R3349" t="str">
        <f t="shared" si="472"/>
        <v>PASS</v>
      </c>
      <c r="S3349" t="str">
        <f t="shared" si="473"/>
        <v>PASS</v>
      </c>
      <c r="T3349">
        <f t="shared" si="474"/>
        <v>100</v>
      </c>
      <c r="U3349" t="str">
        <f t="shared" si="475"/>
        <v>Low</v>
      </c>
      <c r="V3349" t="str">
        <f t="shared" si="476"/>
        <v>Clean</v>
      </c>
    </row>
    <row r="3350" spans="1:22" x14ac:dyDescent="0.3">
      <c r="A3350" t="str">
        <f>Raw_Data!A3350</f>
        <v>6247015</v>
      </c>
      <c r="B3350">
        <f>Raw_Data!B3350</f>
        <v>45686</v>
      </c>
      <c r="C3350" t="str">
        <f>Raw_Data!C3350</f>
        <v>LOSARTAN POTASSIUM 50 MG TA</v>
      </c>
      <c r="D3350" t="str">
        <f>Raw_Data!D3350</f>
        <v>62332002891</v>
      </c>
      <c r="E3350" t="str">
        <f>Raw_Data!E3350</f>
        <v>BYNE, EDMUND</v>
      </c>
      <c r="F3350" t="str">
        <f>Raw_Data!F3350</f>
        <v>1033186648</v>
      </c>
      <c r="G3350" t="str">
        <f>Raw_Data!H3350</f>
        <v>0</v>
      </c>
      <c r="H3350">
        <f>IFERROR(VLOOKUP(G3350,Store_Map!$A$2:$I$100,3,FALSE),"")</f>
        <v>0</v>
      </c>
      <c r="I3350">
        <f>IFERROR(VLOOKUP(G3350,Store_Map!$A$2:$I$100,4,FALSE),"")</f>
        <v>0</v>
      </c>
      <c r="J3350">
        <f>IFERROR(VLOOKUP(G3350,Store_Map!$A$2:$I$100,5,FALSE),"")</f>
        <v>0</v>
      </c>
      <c r="K3350">
        <f>IFERROR(VLOOKUP(G3350,Store_Map!$A$2:$I$100,6,FALSE),"")</f>
        <v>0</v>
      </c>
      <c r="L3350">
        <f>IFERROR(VLOOKUP(G3350,Store_Map!$A$2:$I$100,7,FALSE),"")</f>
        <v>0</v>
      </c>
      <c r="M3350">
        <f>IFERROR(VLOOKUP(G3350,Store_Map!$A$2:$I$100,8,FALSE),"")</f>
        <v>0</v>
      </c>
      <c r="N3350">
        <f t="shared" si="468"/>
        <v>0</v>
      </c>
      <c r="O3350" t="str">
        <f t="shared" si="469"/>
        <v>PASS</v>
      </c>
      <c r="P3350" t="str">
        <f t="shared" si="470"/>
        <v>PASS</v>
      </c>
      <c r="Q3350" t="str">
        <f t="shared" si="471"/>
        <v>PASS</v>
      </c>
      <c r="R3350" t="str">
        <f t="shared" si="472"/>
        <v>PASS</v>
      </c>
      <c r="S3350" t="str">
        <f t="shared" si="473"/>
        <v>PASS</v>
      </c>
      <c r="T3350">
        <f t="shared" si="474"/>
        <v>100</v>
      </c>
      <c r="U3350" t="str">
        <f t="shared" si="475"/>
        <v>Low</v>
      </c>
      <c r="V3350" t="str">
        <f t="shared" si="476"/>
        <v>Clean</v>
      </c>
    </row>
    <row r="3351" spans="1:22" x14ac:dyDescent="0.3">
      <c r="A3351" t="str">
        <f>Raw_Data!A3351</f>
        <v>6247016</v>
      </c>
      <c r="B3351">
        <f>Raw_Data!B3351</f>
        <v>45686</v>
      </c>
      <c r="C3351" t="str">
        <f>Raw_Data!C3351</f>
        <v>AMLODIPINE BESYLATE 5 MG TA</v>
      </c>
      <c r="D3351" t="str">
        <f>Raw_Data!D3351</f>
        <v>69097012715</v>
      </c>
      <c r="E3351" t="str">
        <f>Raw_Data!E3351</f>
        <v>BYNE, EDMUND</v>
      </c>
      <c r="F3351" t="str">
        <f>Raw_Data!F3351</f>
        <v>1033186648</v>
      </c>
      <c r="G3351" t="str">
        <f>Raw_Data!H3351</f>
        <v>0</v>
      </c>
      <c r="H3351">
        <f>IFERROR(VLOOKUP(G3351,Store_Map!$A$2:$I$100,3,FALSE),"")</f>
        <v>0</v>
      </c>
      <c r="I3351">
        <f>IFERROR(VLOOKUP(G3351,Store_Map!$A$2:$I$100,4,FALSE),"")</f>
        <v>0</v>
      </c>
      <c r="J3351">
        <f>IFERROR(VLOOKUP(G3351,Store_Map!$A$2:$I$100,5,FALSE),"")</f>
        <v>0</v>
      </c>
      <c r="K3351">
        <f>IFERROR(VLOOKUP(G3351,Store_Map!$A$2:$I$100,6,FALSE),"")</f>
        <v>0</v>
      </c>
      <c r="L3351">
        <f>IFERROR(VLOOKUP(G3351,Store_Map!$A$2:$I$100,7,FALSE),"")</f>
        <v>0</v>
      </c>
      <c r="M3351">
        <f>IFERROR(VLOOKUP(G3351,Store_Map!$A$2:$I$100,8,FALSE),"")</f>
        <v>0</v>
      </c>
      <c r="N3351">
        <f t="shared" si="468"/>
        <v>0</v>
      </c>
      <c r="O3351" t="str">
        <f t="shared" si="469"/>
        <v>PASS</v>
      </c>
      <c r="P3351" t="str">
        <f t="shared" si="470"/>
        <v>PASS</v>
      </c>
      <c r="Q3351" t="str">
        <f t="shared" si="471"/>
        <v>PASS</v>
      </c>
      <c r="R3351" t="str">
        <f t="shared" si="472"/>
        <v>PASS</v>
      </c>
      <c r="S3351" t="str">
        <f t="shared" si="473"/>
        <v>PASS</v>
      </c>
      <c r="T3351">
        <f t="shared" si="474"/>
        <v>100</v>
      </c>
      <c r="U3351" t="str">
        <f t="shared" si="475"/>
        <v>Low</v>
      </c>
      <c r="V3351" t="str">
        <f t="shared" si="476"/>
        <v>Clean</v>
      </c>
    </row>
    <row r="3352" spans="1:22" x14ac:dyDescent="0.3">
      <c r="A3352" t="str">
        <f>Raw_Data!A3352</f>
        <v>6248821</v>
      </c>
      <c r="B3352">
        <f>Raw_Data!B3352</f>
        <v>45686</v>
      </c>
      <c r="C3352" t="str">
        <f>Raw_Data!C3352</f>
        <v>LISINOPRIL-HCTZ 20-12.5MG</v>
      </c>
      <c r="D3352" t="str">
        <f>Raw_Data!D3352</f>
        <v>68180051902</v>
      </c>
      <c r="E3352" t="str">
        <f>Raw_Data!E3352</f>
        <v>YASIN, NURA</v>
      </c>
      <c r="F3352" t="str">
        <f>Raw_Data!F3352</f>
        <v>1265518567</v>
      </c>
      <c r="G3352" t="str">
        <f>Raw_Data!H3352</f>
        <v>0</v>
      </c>
      <c r="H3352">
        <f>IFERROR(VLOOKUP(G3352,Store_Map!$A$2:$I$100,3,FALSE),"")</f>
        <v>0</v>
      </c>
      <c r="I3352">
        <f>IFERROR(VLOOKUP(G3352,Store_Map!$A$2:$I$100,4,FALSE),"")</f>
        <v>0</v>
      </c>
      <c r="J3352">
        <f>IFERROR(VLOOKUP(G3352,Store_Map!$A$2:$I$100,5,FALSE),"")</f>
        <v>0</v>
      </c>
      <c r="K3352">
        <f>IFERROR(VLOOKUP(G3352,Store_Map!$A$2:$I$100,6,FALSE),"")</f>
        <v>0</v>
      </c>
      <c r="L3352">
        <f>IFERROR(VLOOKUP(G3352,Store_Map!$A$2:$I$100,7,FALSE),"")</f>
        <v>0</v>
      </c>
      <c r="M3352">
        <f>IFERROR(VLOOKUP(G3352,Store_Map!$A$2:$I$100,8,FALSE),"")</f>
        <v>0</v>
      </c>
      <c r="N3352">
        <f t="shared" si="468"/>
        <v>0</v>
      </c>
      <c r="O3352" t="str">
        <f t="shared" si="469"/>
        <v>PASS</v>
      </c>
      <c r="P3352" t="str">
        <f t="shared" si="470"/>
        <v>PASS</v>
      </c>
      <c r="Q3352" t="str">
        <f t="shared" si="471"/>
        <v>PASS</v>
      </c>
      <c r="R3352" t="str">
        <f t="shared" si="472"/>
        <v>PASS</v>
      </c>
      <c r="S3352" t="str">
        <f t="shared" si="473"/>
        <v>PASS</v>
      </c>
      <c r="T3352">
        <f t="shared" si="474"/>
        <v>100</v>
      </c>
      <c r="U3352" t="str">
        <f t="shared" si="475"/>
        <v>Low</v>
      </c>
      <c r="V3352" t="str">
        <f t="shared" si="476"/>
        <v>Clean</v>
      </c>
    </row>
    <row r="3353" spans="1:22" x14ac:dyDescent="0.3">
      <c r="A3353" t="str">
        <f>Raw_Data!A3353</f>
        <v>6248822</v>
      </c>
      <c r="B3353">
        <f>Raw_Data!B3353</f>
        <v>45686</v>
      </c>
      <c r="C3353" t="str">
        <f>Raw_Data!C3353</f>
        <v>NIFEDIPINE ER 90 MG TABLET</v>
      </c>
      <c r="D3353" t="str">
        <f>Raw_Data!D3353</f>
        <v>62175026237</v>
      </c>
      <c r="E3353" t="str">
        <f>Raw_Data!E3353</f>
        <v>YASIN, NURA</v>
      </c>
      <c r="F3353" t="str">
        <f>Raw_Data!F3353</f>
        <v>1265518567</v>
      </c>
      <c r="G3353" t="str">
        <f>Raw_Data!H3353</f>
        <v>0</v>
      </c>
      <c r="H3353">
        <f>IFERROR(VLOOKUP(G3353,Store_Map!$A$2:$I$100,3,FALSE),"")</f>
        <v>0</v>
      </c>
      <c r="I3353">
        <f>IFERROR(VLOOKUP(G3353,Store_Map!$A$2:$I$100,4,FALSE),"")</f>
        <v>0</v>
      </c>
      <c r="J3353">
        <f>IFERROR(VLOOKUP(G3353,Store_Map!$A$2:$I$100,5,FALSE),"")</f>
        <v>0</v>
      </c>
      <c r="K3353">
        <f>IFERROR(VLOOKUP(G3353,Store_Map!$A$2:$I$100,6,FALSE),"")</f>
        <v>0</v>
      </c>
      <c r="L3353">
        <f>IFERROR(VLOOKUP(G3353,Store_Map!$A$2:$I$100,7,FALSE),"")</f>
        <v>0</v>
      </c>
      <c r="M3353">
        <f>IFERROR(VLOOKUP(G3353,Store_Map!$A$2:$I$100,8,FALSE),"")</f>
        <v>0</v>
      </c>
      <c r="N3353">
        <f t="shared" si="468"/>
        <v>0</v>
      </c>
      <c r="O3353" t="str">
        <f t="shared" si="469"/>
        <v>PASS</v>
      </c>
      <c r="P3353" t="str">
        <f t="shared" si="470"/>
        <v>PASS</v>
      </c>
      <c r="Q3353" t="str">
        <f t="shared" si="471"/>
        <v>PASS</v>
      </c>
      <c r="R3353" t="str">
        <f t="shared" si="472"/>
        <v>PASS</v>
      </c>
      <c r="S3353" t="str">
        <f t="shared" si="473"/>
        <v>PASS</v>
      </c>
      <c r="T3353">
        <f t="shared" si="474"/>
        <v>100</v>
      </c>
      <c r="U3353" t="str">
        <f t="shared" si="475"/>
        <v>Low</v>
      </c>
      <c r="V3353" t="str">
        <f t="shared" si="476"/>
        <v>Clean</v>
      </c>
    </row>
    <row r="3354" spans="1:22" x14ac:dyDescent="0.3">
      <c r="A3354" t="str">
        <f>Raw_Data!A3354</f>
        <v>6248827</v>
      </c>
      <c r="B3354">
        <f>Raw_Data!B3354</f>
        <v>45686</v>
      </c>
      <c r="C3354" t="str">
        <f>Raw_Data!C3354</f>
        <v>ALLOPURINOL 300 MG TABLET</v>
      </c>
      <c r="D3354" t="str">
        <f>Raw_Data!D3354</f>
        <v>378018101</v>
      </c>
      <c r="E3354" t="str">
        <f>Raw_Data!E3354</f>
        <v>YASIN, NURA</v>
      </c>
      <c r="F3354" t="str">
        <f>Raw_Data!F3354</f>
        <v>1265518567</v>
      </c>
      <c r="G3354" t="str">
        <f>Raw_Data!H3354</f>
        <v>0</v>
      </c>
      <c r="H3354">
        <f>IFERROR(VLOOKUP(G3354,Store_Map!$A$2:$I$100,3,FALSE),"")</f>
        <v>0</v>
      </c>
      <c r="I3354">
        <f>IFERROR(VLOOKUP(G3354,Store_Map!$A$2:$I$100,4,FALSE),"")</f>
        <v>0</v>
      </c>
      <c r="J3354">
        <f>IFERROR(VLOOKUP(G3354,Store_Map!$A$2:$I$100,5,FALSE),"")</f>
        <v>0</v>
      </c>
      <c r="K3354">
        <f>IFERROR(VLOOKUP(G3354,Store_Map!$A$2:$I$100,6,FALSE),"")</f>
        <v>0</v>
      </c>
      <c r="L3354">
        <f>IFERROR(VLOOKUP(G3354,Store_Map!$A$2:$I$100,7,FALSE),"")</f>
        <v>0</v>
      </c>
      <c r="M3354">
        <f>IFERROR(VLOOKUP(G3354,Store_Map!$A$2:$I$100,8,FALSE),"")</f>
        <v>0</v>
      </c>
      <c r="N3354">
        <f t="shared" si="468"/>
        <v>0</v>
      </c>
      <c r="O3354" t="str">
        <f t="shared" si="469"/>
        <v>PASS</v>
      </c>
      <c r="P3354" t="str">
        <f t="shared" si="470"/>
        <v>REVIEW</v>
      </c>
      <c r="Q3354" t="str">
        <f t="shared" si="471"/>
        <v>PASS</v>
      </c>
      <c r="R3354" t="str">
        <f t="shared" si="472"/>
        <v>PASS</v>
      </c>
      <c r="S3354" t="str">
        <f t="shared" si="473"/>
        <v>REVIEW</v>
      </c>
      <c r="T3354">
        <f t="shared" si="474"/>
        <v>90</v>
      </c>
      <c r="U3354" t="str">
        <f t="shared" si="475"/>
        <v>Low</v>
      </c>
      <c r="V3354" t="str">
        <f t="shared" si="476"/>
        <v>Invalid NDC</v>
      </c>
    </row>
    <row r="3355" spans="1:22" x14ac:dyDescent="0.3">
      <c r="A3355" t="str">
        <f>Raw_Data!A3355</f>
        <v>6248826</v>
      </c>
      <c r="B3355">
        <f>Raw_Data!B3355</f>
        <v>45686</v>
      </c>
      <c r="C3355" t="str">
        <f>Raw_Data!C3355</f>
        <v>METFORMIN HCL 500 MG TABLET</v>
      </c>
      <c r="D3355" t="str">
        <f>Raw_Data!D3355</f>
        <v>68382075805</v>
      </c>
      <c r="E3355" t="str">
        <f>Raw_Data!E3355</f>
        <v>YASIN, NURA</v>
      </c>
      <c r="F3355" t="str">
        <f>Raw_Data!F3355</f>
        <v>1265518567</v>
      </c>
      <c r="G3355" t="str">
        <f>Raw_Data!H3355</f>
        <v>0</v>
      </c>
      <c r="H3355">
        <f>IFERROR(VLOOKUP(G3355,Store_Map!$A$2:$I$100,3,FALSE),"")</f>
        <v>0</v>
      </c>
      <c r="I3355">
        <f>IFERROR(VLOOKUP(G3355,Store_Map!$A$2:$I$100,4,FALSE),"")</f>
        <v>0</v>
      </c>
      <c r="J3355">
        <f>IFERROR(VLOOKUP(G3355,Store_Map!$A$2:$I$100,5,FALSE),"")</f>
        <v>0</v>
      </c>
      <c r="K3355">
        <f>IFERROR(VLOOKUP(G3355,Store_Map!$A$2:$I$100,6,FALSE),"")</f>
        <v>0</v>
      </c>
      <c r="L3355">
        <f>IFERROR(VLOOKUP(G3355,Store_Map!$A$2:$I$100,7,FALSE),"")</f>
        <v>0</v>
      </c>
      <c r="M3355">
        <f>IFERROR(VLOOKUP(G3355,Store_Map!$A$2:$I$100,8,FALSE),"")</f>
        <v>0</v>
      </c>
      <c r="N3355">
        <f t="shared" si="468"/>
        <v>0</v>
      </c>
      <c r="O3355" t="str">
        <f t="shared" si="469"/>
        <v>PASS</v>
      </c>
      <c r="P3355" t="str">
        <f t="shared" si="470"/>
        <v>PASS</v>
      </c>
      <c r="Q3355" t="str">
        <f t="shared" si="471"/>
        <v>PASS</v>
      </c>
      <c r="R3355" t="str">
        <f t="shared" si="472"/>
        <v>PASS</v>
      </c>
      <c r="S3355" t="str">
        <f t="shared" si="473"/>
        <v>PASS</v>
      </c>
      <c r="T3355">
        <f t="shared" si="474"/>
        <v>100</v>
      </c>
      <c r="U3355" t="str">
        <f t="shared" si="475"/>
        <v>Low</v>
      </c>
      <c r="V3355" t="str">
        <f t="shared" si="476"/>
        <v>Clean</v>
      </c>
    </row>
    <row r="3356" spans="1:22" x14ac:dyDescent="0.3">
      <c r="A3356" t="str">
        <f>Raw_Data!A3356</f>
        <v>6247794</v>
      </c>
      <c r="B3356">
        <f>Raw_Data!B3356</f>
        <v>45686</v>
      </c>
      <c r="C3356" t="str">
        <f>Raw_Data!C3356</f>
        <v>SIMVASTATIN 40 MG TABLET</v>
      </c>
      <c r="D3356" t="str">
        <f>Raw_Data!D3356</f>
        <v>65862005399</v>
      </c>
      <c r="E3356" t="str">
        <f>Raw_Data!E3356</f>
        <v>YASIN, NURA</v>
      </c>
      <c r="F3356" t="str">
        <f>Raw_Data!F3356</f>
        <v>1265518567</v>
      </c>
      <c r="G3356" t="str">
        <f>Raw_Data!H3356</f>
        <v>0</v>
      </c>
      <c r="H3356">
        <f>IFERROR(VLOOKUP(G3356,Store_Map!$A$2:$I$100,3,FALSE),"")</f>
        <v>0</v>
      </c>
      <c r="I3356">
        <f>IFERROR(VLOOKUP(G3356,Store_Map!$A$2:$I$100,4,FALSE),"")</f>
        <v>0</v>
      </c>
      <c r="J3356">
        <f>IFERROR(VLOOKUP(G3356,Store_Map!$A$2:$I$100,5,FALSE),"")</f>
        <v>0</v>
      </c>
      <c r="K3356">
        <f>IFERROR(VLOOKUP(G3356,Store_Map!$A$2:$I$100,6,FALSE),"")</f>
        <v>0</v>
      </c>
      <c r="L3356">
        <f>IFERROR(VLOOKUP(G3356,Store_Map!$A$2:$I$100,7,FALSE),"")</f>
        <v>0</v>
      </c>
      <c r="M3356">
        <f>IFERROR(VLOOKUP(G3356,Store_Map!$A$2:$I$100,8,FALSE),"")</f>
        <v>0</v>
      </c>
      <c r="N3356">
        <f t="shared" si="468"/>
        <v>0</v>
      </c>
      <c r="O3356" t="str">
        <f t="shared" si="469"/>
        <v>PASS</v>
      </c>
      <c r="P3356" t="str">
        <f t="shared" si="470"/>
        <v>PASS</v>
      </c>
      <c r="Q3356" t="str">
        <f t="shared" si="471"/>
        <v>PASS</v>
      </c>
      <c r="R3356" t="str">
        <f t="shared" si="472"/>
        <v>PASS</v>
      </c>
      <c r="S3356" t="str">
        <f t="shared" si="473"/>
        <v>PASS</v>
      </c>
      <c r="T3356">
        <f t="shared" si="474"/>
        <v>100</v>
      </c>
      <c r="U3356" t="str">
        <f t="shared" si="475"/>
        <v>Low</v>
      </c>
      <c r="V3356" t="str">
        <f t="shared" si="476"/>
        <v>Clean</v>
      </c>
    </row>
    <row r="3357" spans="1:22" x14ac:dyDescent="0.3">
      <c r="A3357" t="str">
        <f>Raw_Data!A3357</f>
        <v>6249081</v>
      </c>
      <c r="B3357">
        <f>Raw_Data!B3357</f>
        <v>45686</v>
      </c>
      <c r="C3357" t="str">
        <f>Raw_Data!C3357</f>
        <v>GLIPIZIDE 10 MG TABLET</v>
      </c>
      <c r="D3357" t="str">
        <f>Raw_Data!D3357</f>
        <v>60505014201</v>
      </c>
      <c r="E3357" t="str">
        <f>Raw_Data!E3357</f>
        <v>BYNE, EDMUND</v>
      </c>
      <c r="F3357" t="str">
        <f>Raw_Data!F3357</f>
        <v>1033186648</v>
      </c>
      <c r="G3357" t="str">
        <f>Raw_Data!H3357</f>
        <v>0</v>
      </c>
      <c r="H3357">
        <f>IFERROR(VLOOKUP(G3357,Store_Map!$A$2:$I$100,3,FALSE),"")</f>
        <v>0</v>
      </c>
      <c r="I3357">
        <f>IFERROR(VLOOKUP(G3357,Store_Map!$A$2:$I$100,4,FALSE),"")</f>
        <v>0</v>
      </c>
      <c r="J3357">
        <f>IFERROR(VLOOKUP(G3357,Store_Map!$A$2:$I$100,5,FALSE),"")</f>
        <v>0</v>
      </c>
      <c r="K3357">
        <f>IFERROR(VLOOKUP(G3357,Store_Map!$A$2:$I$100,6,FALSE),"")</f>
        <v>0</v>
      </c>
      <c r="L3357">
        <f>IFERROR(VLOOKUP(G3357,Store_Map!$A$2:$I$100,7,FALSE),"")</f>
        <v>0</v>
      </c>
      <c r="M3357">
        <f>IFERROR(VLOOKUP(G3357,Store_Map!$A$2:$I$100,8,FALSE),"")</f>
        <v>0</v>
      </c>
      <c r="N3357">
        <f t="shared" si="468"/>
        <v>0</v>
      </c>
      <c r="O3357" t="str">
        <f t="shared" si="469"/>
        <v>PASS</v>
      </c>
      <c r="P3357" t="str">
        <f t="shared" si="470"/>
        <v>PASS</v>
      </c>
      <c r="Q3357" t="str">
        <f t="shared" si="471"/>
        <v>PASS</v>
      </c>
      <c r="R3357" t="str">
        <f t="shared" si="472"/>
        <v>PASS</v>
      </c>
      <c r="S3357" t="str">
        <f t="shared" si="473"/>
        <v>PASS</v>
      </c>
      <c r="T3357">
        <f t="shared" si="474"/>
        <v>100</v>
      </c>
      <c r="U3357" t="str">
        <f t="shared" si="475"/>
        <v>Low</v>
      </c>
      <c r="V3357" t="str">
        <f t="shared" si="476"/>
        <v>Clean</v>
      </c>
    </row>
    <row r="3358" spans="1:22" x14ac:dyDescent="0.3">
      <c r="A3358" t="str">
        <f>Raw_Data!A3358</f>
        <v>6253207</v>
      </c>
      <c r="B3358">
        <f>Raw_Data!B3358</f>
        <v>45686</v>
      </c>
      <c r="C3358" t="str">
        <f>Raw_Data!C3358</f>
        <v>ATORVASTATIN 80 MG TABLET</v>
      </c>
      <c r="D3358" t="str">
        <f>Raw_Data!D3358</f>
        <v>378395305</v>
      </c>
      <c r="E3358" t="str">
        <f>Raw_Data!E3358</f>
        <v>BYNE, EDMUND</v>
      </c>
      <c r="F3358" t="str">
        <f>Raw_Data!F3358</f>
        <v>1033186648</v>
      </c>
      <c r="G3358" t="str">
        <f>Raw_Data!H3358</f>
        <v>0</v>
      </c>
      <c r="H3358">
        <f>IFERROR(VLOOKUP(G3358,Store_Map!$A$2:$I$100,3,FALSE),"")</f>
        <v>0</v>
      </c>
      <c r="I3358">
        <f>IFERROR(VLOOKUP(G3358,Store_Map!$A$2:$I$100,4,FALSE),"")</f>
        <v>0</v>
      </c>
      <c r="J3358">
        <f>IFERROR(VLOOKUP(G3358,Store_Map!$A$2:$I$100,5,FALSE),"")</f>
        <v>0</v>
      </c>
      <c r="K3358">
        <f>IFERROR(VLOOKUP(G3358,Store_Map!$A$2:$I$100,6,FALSE),"")</f>
        <v>0</v>
      </c>
      <c r="L3358">
        <f>IFERROR(VLOOKUP(G3358,Store_Map!$A$2:$I$100,7,FALSE),"")</f>
        <v>0</v>
      </c>
      <c r="M3358">
        <f>IFERROR(VLOOKUP(G3358,Store_Map!$A$2:$I$100,8,FALSE),"")</f>
        <v>0</v>
      </c>
      <c r="N3358">
        <f t="shared" si="468"/>
        <v>0</v>
      </c>
      <c r="O3358" t="str">
        <f t="shared" si="469"/>
        <v>PASS</v>
      </c>
      <c r="P3358" t="str">
        <f t="shared" si="470"/>
        <v>REVIEW</v>
      </c>
      <c r="Q3358" t="str">
        <f t="shared" si="471"/>
        <v>PASS</v>
      </c>
      <c r="R3358" t="str">
        <f t="shared" si="472"/>
        <v>PASS</v>
      </c>
      <c r="S3358" t="str">
        <f t="shared" si="473"/>
        <v>REVIEW</v>
      </c>
      <c r="T3358">
        <f t="shared" si="474"/>
        <v>90</v>
      </c>
      <c r="U3358" t="str">
        <f t="shared" si="475"/>
        <v>Low</v>
      </c>
      <c r="V3358" t="str">
        <f t="shared" si="476"/>
        <v>Invalid NDC</v>
      </c>
    </row>
    <row r="3359" spans="1:22" x14ac:dyDescent="0.3">
      <c r="A3359" t="str">
        <f>Raw_Data!A3359</f>
        <v>6236405</v>
      </c>
      <c r="B3359">
        <f>Raw_Data!B3359</f>
        <v>45687</v>
      </c>
      <c r="C3359" t="str">
        <f>Raw_Data!C3359</f>
        <v>RYBELSUS 7 MG TABLET</v>
      </c>
      <c r="D3359" t="str">
        <f>Raw_Data!D3359</f>
        <v>169430730</v>
      </c>
      <c r="E3359" t="str">
        <f>Raw_Data!E3359</f>
        <v>MACHADO, MARIA</v>
      </c>
      <c r="F3359" t="str">
        <f>Raw_Data!F3359</f>
        <v>1619100302</v>
      </c>
      <c r="G3359" t="str">
        <f>Raw_Data!H3359</f>
        <v>0</v>
      </c>
      <c r="H3359">
        <f>IFERROR(VLOOKUP(G3359,Store_Map!$A$2:$I$100,3,FALSE),"")</f>
        <v>0</v>
      </c>
      <c r="I3359">
        <f>IFERROR(VLOOKUP(G3359,Store_Map!$A$2:$I$100,4,FALSE),"")</f>
        <v>0</v>
      </c>
      <c r="J3359">
        <f>IFERROR(VLOOKUP(G3359,Store_Map!$A$2:$I$100,5,FALSE),"")</f>
        <v>0</v>
      </c>
      <c r="K3359">
        <f>IFERROR(VLOOKUP(G3359,Store_Map!$A$2:$I$100,6,FALSE),"")</f>
        <v>0</v>
      </c>
      <c r="L3359">
        <f>IFERROR(VLOOKUP(G3359,Store_Map!$A$2:$I$100,7,FALSE),"")</f>
        <v>0</v>
      </c>
      <c r="M3359">
        <f>IFERROR(VLOOKUP(G3359,Store_Map!$A$2:$I$100,8,FALSE),"")</f>
        <v>0</v>
      </c>
      <c r="N3359">
        <f t="shared" si="468"/>
        <v>0</v>
      </c>
      <c r="O3359" t="str">
        <f t="shared" si="469"/>
        <v>PASS</v>
      </c>
      <c r="P3359" t="str">
        <f t="shared" si="470"/>
        <v>REVIEW</v>
      </c>
      <c r="Q3359" t="str">
        <f t="shared" si="471"/>
        <v>PASS</v>
      </c>
      <c r="R3359" t="str">
        <f t="shared" si="472"/>
        <v>PASS</v>
      </c>
      <c r="S3359" t="str">
        <f t="shared" si="473"/>
        <v>REVIEW</v>
      </c>
      <c r="T3359">
        <f t="shared" si="474"/>
        <v>90</v>
      </c>
      <c r="U3359" t="str">
        <f t="shared" si="475"/>
        <v>Low</v>
      </c>
      <c r="V3359" t="str">
        <f t="shared" si="476"/>
        <v>Invalid NDC</v>
      </c>
    </row>
    <row r="3360" spans="1:22" x14ac:dyDescent="0.3">
      <c r="A3360" t="str">
        <f>Raw_Data!A3360</f>
        <v>6229723</v>
      </c>
      <c r="B3360">
        <f>Raw_Data!B3360</f>
        <v>45687</v>
      </c>
      <c r="C3360" t="str">
        <f>Raw_Data!C3360</f>
        <v>LISINOPRIL-HCTZ 20-12.5MG</v>
      </c>
      <c r="D3360" t="str">
        <f>Raw_Data!D3360</f>
        <v>68180051902</v>
      </c>
      <c r="E3360" t="str">
        <f>Raw_Data!E3360</f>
        <v>BYNE, EDMUND</v>
      </c>
      <c r="F3360" t="str">
        <f>Raw_Data!F3360</f>
        <v>1033186648</v>
      </c>
      <c r="G3360" t="str">
        <f>Raw_Data!H3360</f>
        <v>0</v>
      </c>
      <c r="H3360">
        <f>IFERROR(VLOOKUP(G3360,Store_Map!$A$2:$I$100,3,FALSE),"")</f>
        <v>0</v>
      </c>
      <c r="I3360">
        <f>IFERROR(VLOOKUP(G3360,Store_Map!$A$2:$I$100,4,FALSE),"")</f>
        <v>0</v>
      </c>
      <c r="J3360">
        <f>IFERROR(VLOOKUP(G3360,Store_Map!$A$2:$I$100,5,FALSE),"")</f>
        <v>0</v>
      </c>
      <c r="K3360">
        <f>IFERROR(VLOOKUP(G3360,Store_Map!$A$2:$I$100,6,FALSE),"")</f>
        <v>0</v>
      </c>
      <c r="L3360">
        <f>IFERROR(VLOOKUP(G3360,Store_Map!$A$2:$I$100,7,FALSE),"")</f>
        <v>0</v>
      </c>
      <c r="M3360">
        <f>IFERROR(VLOOKUP(G3360,Store_Map!$A$2:$I$100,8,FALSE),"")</f>
        <v>0</v>
      </c>
      <c r="N3360">
        <f t="shared" si="468"/>
        <v>0</v>
      </c>
      <c r="O3360" t="str">
        <f t="shared" si="469"/>
        <v>PASS</v>
      </c>
      <c r="P3360" t="str">
        <f t="shared" si="470"/>
        <v>PASS</v>
      </c>
      <c r="Q3360" t="str">
        <f t="shared" si="471"/>
        <v>PASS</v>
      </c>
      <c r="R3360" t="str">
        <f t="shared" si="472"/>
        <v>PASS</v>
      </c>
      <c r="S3360" t="str">
        <f t="shared" si="473"/>
        <v>PASS</v>
      </c>
      <c r="T3360">
        <f t="shared" si="474"/>
        <v>100</v>
      </c>
      <c r="U3360" t="str">
        <f t="shared" si="475"/>
        <v>Low</v>
      </c>
      <c r="V3360" t="str">
        <f t="shared" si="476"/>
        <v>Clean</v>
      </c>
    </row>
    <row r="3361" spans="1:22" x14ac:dyDescent="0.3">
      <c r="A3361" t="str">
        <f>Raw_Data!A3361</f>
        <v>6235679</v>
      </c>
      <c r="B3361">
        <f>Raw_Data!B3361</f>
        <v>45687</v>
      </c>
      <c r="C3361" t="str">
        <f>Raw_Data!C3361</f>
        <v>FAMOTIDINE 20 MG TABLET</v>
      </c>
      <c r="D3361" t="str">
        <f>Raw_Data!D3361</f>
        <v>172572880</v>
      </c>
      <c r="E3361" t="str">
        <f>Raw_Data!E3361</f>
        <v>GIBBS, JON</v>
      </c>
      <c r="F3361" t="str">
        <f>Raw_Data!F3361</f>
        <v>1700896156</v>
      </c>
      <c r="G3361" t="str">
        <f>Raw_Data!H3361</f>
        <v>0</v>
      </c>
      <c r="H3361">
        <f>IFERROR(VLOOKUP(G3361,Store_Map!$A$2:$I$100,3,FALSE),"")</f>
        <v>0</v>
      </c>
      <c r="I3361">
        <f>IFERROR(VLOOKUP(G3361,Store_Map!$A$2:$I$100,4,FALSE),"")</f>
        <v>0</v>
      </c>
      <c r="J3361">
        <f>IFERROR(VLOOKUP(G3361,Store_Map!$A$2:$I$100,5,FALSE),"")</f>
        <v>0</v>
      </c>
      <c r="K3361">
        <f>IFERROR(VLOOKUP(G3361,Store_Map!$A$2:$I$100,6,FALSE),"")</f>
        <v>0</v>
      </c>
      <c r="L3361">
        <f>IFERROR(VLOOKUP(G3361,Store_Map!$A$2:$I$100,7,FALSE),"")</f>
        <v>0</v>
      </c>
      <c r="M3361">
        <f>IFERROR(VLOOKUP(G3361,Store_Map!$A$2:$I$100,8,FALSE),"")</f>
        <v>0</v>
      </c>
      <c r="N3361">
        <f t="shared" si="468"/>
        <v>0</v>
      </c>
      <c r="O3361" t="str">
        <f t="shared" si="469"/>
        <v>PASS</v>
      </c>
      <c r="P3361" t="str">
        <f t="shared" si="470"/>
        <v>REVIEW</v>
      </c>
      <c r="Q3361" t="str">
        <f t="shared" si="471"/>
        <v>PASS</v>
      </c>
      <c r="R3361" t="str">
        <f t="shared" si="472"/>
        <v>PASS</v>
      </c>
      <c r="S3361" t="str">
        <f t="shared" si="473"/>
        <v>REVIEW</v>
      </c>
      <c r="T3361">
        <f t="shared" si="474"/>
        <v>90</v>
      </c>
      <c r="U3361" t="str">
        <f t="shared" si="475"/>
        <v>Low</v>
      </c>
      <c r="V3361" t="str">
        <f t="shared" si="476"/>
        <v>Invalid NDC</v>
      </c>
    </row>
    <row r="3362" spans="1:22" x14ac:dyDescent="0.3">
      <c r="A3362" t="str">
        <f>Raw_Data!A3362</f>
        <v>6245529</v>
      </c>
      <c r="B3362">
        <f>Raw_Data!B3362</f>
        <v>45687</v>
      </c>
      <c r="C3362" t="str">
        <f>Raw_Data!C3362</f>
        <v>METFORMIN HCL ER 500 MG TAB</v>
      </c>
      <c r="D3362" t="str">
        <f>Raw_Data!D3362</f>
        <v>49483062350</v>
      </c>
      <c r="E3362" t="str">
        <f>Raw_Data!E3362</f>
        <v>GIBBS, JON</v>
      </c>
      <c r="F3362" t="str">
        <f>Raw_Data!F3362</f>
        <v>1700896156</v>
      </c>
      <c r="G3362" t="str">
        <f>Raw_Data!H3362</f>
        <v>0</v>
      </c>
      <c r="H3362">
        <f>IFERROR(VLOOKUP(G3362,Store_Map!$A$2:$I$100,3,FALSE),"")</f>
        <v>0</v>
      </c>
      <c r="I3362">
        <f>IFERROR(VLOOKUP(G3362,Store_Map!$A$2:$I$100,4,FALSE),"")</f>
        <v>0</v>
      </c>
      <c r="J3362">
        <f>IFERROR(VLOOKUP(G3362,Store_Map!$A$2:$I$100,5,FALSE),"")</f>
        <v>0</v>
      </c>
      <c r="K3362">
        <f>IFERROR(VLOOKUP(G3362,Store_Map!$A$2:$I$100,6,FALSE),"")</f>
        <v>0</v>
      </c>
      <c r="L3362">
        <f>IFERROR(VLOOKUP(G3362,Store_Map!$A$2:$I$100,7,FALSE),"")</f>
        <v>0</v>
      </c>
      <c r="M3362">
        <f>IFERROR(VLOOKUP(G3362,Store_Map!$A$2:$I$100,8,FALSE),"")</f>
        <v>0</v>
      </c>
      <c r="N3362">
        <f t="shared" si="468"/>
        <v>0</v>
      </c>
      <c r="O3362" t="str">
        <f t="shared" si="469"/>
        <v>PASS</v>
      </c>
      <c r="P3362" t="str">
        <f t="shared" si="470"/>
        <v>PASS</v>
      </c>
      <c r="Q3362" t="str">
        <f t="shared" si="471"/>
        <v>PASS</v>
      </c>
      <c r="R3362" t="str">
        <f t="shared" si="472"/>
        <v>PASS</v>
      </c>
      <c r="S3362" t="str">
        <f t="shared" si="473"/>
        <v>PASS</v>
      </c>
      <c r="T3362">
        <f t="shared" si="474"/>
        <v>100</v>
      </c>
      <c r="U3362" t="str">
        <f t="shared" si="475"/>
        <v>Low</v>
      </c>
      <c r="V3362" t="str">
        <f t="shared" si="476"/>
        <v>Clean</v>
      </c>
    </row>
    <row r="3363" spans="1:22" x14ac:dyDescent="0.3">
      <c r="A3363" t="str">
        <f>Raw_Data!A3363</f>
        <v>6245530</v>
      </c>
      <c r="B3363">
        <f>Raw_Data!B3363</f>
        <v>45687</v>
      </c>
      <c r="C3363" t="str">
        <f>Raw_Data!C3363</f>
        <v>AMLODIPINE BESYLATE 5 MG TA</v>
      </c>
      <c r="D3363" t="str">
        <f>Raw_Data!D3363</f>
        <v>69097012715</v>
      </c>
      <c r="E3363" t="str">
        <f>Raw_Data!E3363</f>
        <v>GIBBS, JON</v>
      </c>
      <c r="F3363" t="str">
        <f>Raw_Data!F3363</f>
        <v>1700896156</v>
      </c>
      <c r="G3363" t="str">
        <f>Raw_Data!H3363</f>
        <v>0</v>
      </c>
      <c r="H3363">
        <f>IFERROR(VLOOKUP(G3363,Store_Map!$A$2:$I$100,3,FALSE),"")</f>
        <v>0</v>
      </c>
      <c r="I3363">
        <f>IFERROR(VLOOKUP(G3363,Store_Map!$A$2:$I$100,4,FALSE),"")</f>
        <v>0</v>
      </c>
      <c r="J3363">
        <f>IFERROR(VLOOKUP(G3363,Store_Map!$A$2:$I$100,5,FALSE),"")</f>
        <v>0</v>
      </c>
      <c r="K3363">
        <f>IFERROR(VLOOKUP(G3363,Store_Map!$A$2:$I$100,6,FALSE),"")</f>
        <v>0</v>
      </c>
      <c r="L3363">
        <f>IFERROR(VLOOKUP(G3363,Store_Map!$A$2:$I$100,7,FALSE),"")</f>
        <v>0</v>
      </c>
      <c r="M3363">
        <f>IFERROR(VLOOKUP(G3363,Store_Map!$A$2:$I$100,8,FALSE),"")</f>
        <v>0</v>
      </c>
      <c r="N3363">
        <f t="shared" si="468"/>
        <v>0</v>
      </c>
      <c r="O3363" t="str">
        <f t="shared" si="469"/>
        <v>PASS</v>
      </c>
      <c r="P3363" t="str">
        <f t="shared" si="470"/>
        <v>PASS</v>
      </c>
      <c r="Q3363" t="str">
        <f t="shared" si="471"/>
        <v>PASS</v>
      </c>
      <c r="R3363" t="str">
        <f t="shared" si="472"/>
        <v>PASS</v>
      </c>
      <c r="S3363" t="str">
        <f t="shared" si="473"/>
        <v>PASS</v>
      </c>
      <c r="T3363">
        <f t="shared" si="474"/>
        <v>100</v>
      </c>
      <c r="U3363" t="str">
        <f t="shared" si="475"/>
        <v>Low</v>
      </c>
      <c r="V3363" t="str">
        <f t="shared" si="476"/>
        <v>Clean</v>
      </c>
    </row>
    <row r="3364" spans="1:22" x14ac:dyDescent="0.3">
      <c r="A3364" t="str">
        <f>Raw_Data!A3364</f>
        <v>6245531</v>
      </c>
      <c r="B3364">
        <f>Raw_Data!B3364</f>
        <v>45687</v>
      </c>
      <c r="C3364" t="str">
        <f>Raw_Data!C3364</f>
        <v>BENAZEPRIL-HCTZ 20-12.5 MG</v>
      </c>
      <c r="D3364" t="str">
        <f>Raw_Data!D3364</f>
        <v>574022901</v>
      </c>
      <c r="E3364" t="str">
        <f>Raw_Data!E3364</f>
        <v>GIBBS, JON</v>
      </c>
      <c r="F3364" t="str">
        <f>Raw_Data!F3364</f>
        <v>1700896156</v>
      </c>
      <c r="G3364" t="str">
        <f>Raw_Data!H3364</f>
        <v>0</v>
      </c>
      <c r="H3364">
        <f>IFERROR(VLOOKUP(G3364,Store_Map!$A$2:$I$100,3,FALSE),"")</f>
        <v>0</v>
      </c>
      <c r="I3364">
        <f>IFERROR(VLOOKUP(G3364,Store_Map!$A$2:$I$100,4,FALSE),"")</f>
        <v>0</v>
      </c>
      <c r="J3364">
        <f>IFERROR(VLOOKUP(G3364,Store_Map!$A$2:$I$100,5,FALSE),"")</f>
        <v>0</v>
      </c>
      <c r="K3364">
        <f>IFERROR(VLOOKUP(G3364,Store_Map!$A$2:$I$100,6,FALSE),"")</f>
        <v>0</v>
      </c>
      <c r="L3364">
        <f>IFERROR(VLOOKUP(G3364,Store_Map!$A$2:$I$100,7,FALSE),"")</f>
        <v>0</v>
      </c>
      <c r="M3364">
        <f>IFERROR(VLOOKUP(G3364,Store_Map!$A$2:$I$100,8,FALSE),"")</f>
        <v>0</v>
      </c>
      <c r="N3364">
        <f t="shared" si="468"/>
        <v>0</v>
      </c>
      <c r="O3364" t="str">
        <f t="shared" si="469"/>
        <v>PASS</v>
      </c>
      <c r="P3364" t="str">
        <f t="shared" si="470"/>
        <v>REVIEW</v>
      </c>
      <c r="Q3364" t="str">
        <f t="shared" si="471"/>
        <v>PASS</v>
      </c>
      <c r="R3364" t="str">
        <f t="shared" si="472"/>
        <v>PASS</v>
      </c>
      <c r="S3364" t="str">
        <f t="shared" si="473"/>
        <v>REVIEW</v>
      </c>
      <c r="T3364">
        <f t="shared" si="474"/>
        <v>90</v>
      </c>
      <c r="U3364" t="str">
        <f t="shared" si="475"/>
        <v>Low</v>
      </c>
      <c r="V3364" t="str">
        <f t="shared" si="476"/>
        <v>Invalid NDC</v>
      </c>
    </row>
    <row r="3365" spans="1:22" x14ac:dyDescent="0.3">
      <c r="A3365" t="str">
        <f>Raw_Data!A3365</f>
        <v>6245548</v>
      </c>
      <c r="B3365">
        <f>Raw_Data!B3365</f>
        <v>45687</v>
      </c>
      <c r="C3365" t="str">
        <f>Raw_Data!C3365</f>
        <v>TRUEPLUS SYR 0.3ML 31GX5/16</v>
      </c>
      <c r="D3365" t="str">
        <f>Raw_Data!D3365</f>
        <v>56151173101</v>
      </c>
      <c r="E3365" t="str">
        <f>Raw_Data!E3365</f>
        <v>GIBBS, JON</v>
      </c>
      <c r="F3365" t="str">
        <f>Raw_Data!F3365</f>
        <v>1700896156</v>
      </c>
      <c r="G3365" t="str">
        <f>Raw_Data!H3365</f>
        <v>0</v>
      </c>
      <c r="H3365">
        <f>IFERROR(VLOOKUP(G3365,Store_Map!$A$2:$I$100,3,FALSE),"")</f>
        <v>0</v>
      </c>
      <c r="I3365">
        <f>IFERROR(VLOOKUP(G3365,Store_Map!$A$2:$I$100,4,FALSE),"")</f>
        <v>0</v>
      </c>
      <c r="J3365">
        <f>IFERROR(VLOOKUP(G3365,Store_Map!$A$2:$I$100,5,FALSE),"")</f>
        <v>0</v>
      </c>
      <c r="K3365">
        <f>IFERROR(VLOOKUP(G3365,Store_Map!$A$2:$I$100,6,FALSE),"")</f>
        <v>0</v>
      </c>
      <c r="L3365">
        <f>IFERROR(VLOOKUP(G3365,Store_Map!$A$2:$I$100,7,FALSE),"")</f>
        <v>0</v>
      </c>
      <c r="M3365">
        <f>IFERROR(VLOOKUP(G3365,Store_Map!$A$2:$I$100,8,FALSE),"")</f>
        <v>0</v>
      </c>
      <c r="N3365">
        <f t="shared" si="468"/>
        <v>0</v>
      </c>
      <c r="O3365" t="str">
        <f t="shared" si="469"/>
        <v>PASS</v>
      </c>
      <c r="P3365" t="str">
        <f t="shared" si="470"/>
        <v>PASS</v>
      </c>
      <c r="Q3365" t="str">
        <f t="shared" si="471"/>
        <v>PASS</v>
      </c>
      <c r="R3365" t="str">
        <f t="shared" si="472"/>
        <v>PASS</v>
      </c>
      <c r="S3365" t="str">
        <f t="shared" si="473"/>
        <v>PASS</v>
      </c>
      <c r="T3365">
        <f t="shared" si="474"/>
        <v>100</v>
      </c>
      <c r="U3365" t="str">
        <f t="shared" si="475"/>
        <v>Low</v>
      </c>
      <c r="V3365" t="str">
        <f t="shared" si="476"/>
        <v>Clean</v>
      </c>
    </row>
    <row r="3366" spans="1:22" x14ac:dyDescent="0.3">
      <c r="A3366" t="str">
        <f>Raw_Data!A3366</f>
        <v>6247211</v>
      </c>
      <c r="B3366">
        <f>Raw_Data!B3366</f>
        <v>45687</v>
      </c>
      <c r="C3366" t="str">
        <f>Raw_Data!C3366</f>
        <v>METFORMIN HCL 500 MG TABLET</v>
      </c>
      <c r="D3366" t="str">
        <f>Raw_Data!D3366</f>
        <v>68382075805</v>
      </c>
      <c r="E3366" t="str">
        <f>Raw_Data!E3366</f>
        <v>BYNE, EDMUND</v>
      </c>
      <c r="F3366" t="str">
        <f>Raw_Data!F3366</f>
        <v>1033186648</v>
      </c>
      <c r="G3366" t="str">
        <f>Raw_Data!H3366</f>
        <v>0</v>
      </c>
      <c r="H3366">
        <f>IFERROR(VLOOKUP(G3366,Store_Map!$A$2:$I$100,3,FALSE),"")</f>
        <v>0</v>
      </c>
      <c r="I3366">
        <f>IFERROR(VLOOKUP(G3366,Store_Map!$A$2:$I$100,4,FALSE),"")</f>
        <v>0</v>
      </c>
      <c r="J3366">
        <f>IFERROR(VLOOKUP(G3366,Store_Map!$A$2:$I$100,5,FALSE),"")</f>
        <v>0</v>
      </c>
      <c r="K3366">
        <f>IFERROR(VLOOKUP(G3366,Store_Map!$A$2:$I$100,6,FALSE),"")</f>
        <v>0</v>
      </c>
      <c r="L3366">
        <f>IFERROR(VLOOKUP(G3366,Store_Map!$A$2:$I$100,7,FALSE),"")</f>
        <v>0</v>
      </c>
      <c r="M3366">
        <f>IFERROR(VLOOKUP(G3366,Store_Map!$A$2:$I$100,8,FALSE),"")</f>
        <v>0</v>
      </c>
      <c r="N3366">
        <f t="shared" si="468"/>
        <v>0</v>
      </c>
      <c r="O3366" t="str">
        <f t="shared" si="469"/>
        <v>PASS</v>
      </c>
      <c r="P3366" t="str">
        <f t="shared" si="470"/>
        <v>PASS</v>
      </c>
      <c r="Q3366" t="str">
        <f t="shared" si="471"/>
        <v>PASS</v>
      </c>
      <c r="R3366" t="str">
        <f t="shared" si="472"/>
        <v>PASS</v>
      </c>
      <c r="S3366" t="str">
        <f t="shared" si="473"/>
        <v>PASS</v>
      </c>
      <c r="T3366">
        <f t="shared" si="474"/>
        <v>100</v>
      </c>
      <c r="U3366" t="str">
        <f t="shared" si="475"/>
        <v>Low</v>
      </c>
      <c r="V3366" t="str">
        <f t="shared" si="476"/>
        <v>Clean</v>
      </c>
    </row>
    <row r="3367" spans="1:22" x14ac:dyDescent="0.3">
      <c r="A3367" t="str">
        <f>Raw_Data!A3367</f>
        <v>6247230</v>
      </c>
      <c r="B3367">
        <f>Raw_Data!B3367</f>
        <v>45687</v>
      </c>
      <c r="C3367" t="str">
        <f>Raw_Data!C3367</f>
        <v>ATORVASTATIN 40 MG TABLET</v>
      </c>
      <c r="D3367" t="str">
        <f>Raw_Data!D3367</f>
        <v>67877051310</v>
      </c>
      <c r="E3367" t="str">
        <f>Raw_Data!E3367</f>
        <v>GIBBS, JON</v>
      </c>
      <c r="F3367" t="str">
        <f>Raw_Data!F3367</f>
        <v>1700896156</v>
      </c>
      <c r="G3367" t="str">
        <f>Raw_Data!H3367</f>
        <v>0</v>
      </c>
      <c r="H3367">
        <f>IFERROR(VLOOKUP(G3367,Store_Map!$A$2:$I$100,3,FALSE),"")</f>
        <v>0</v>
      </c>
      <c r="I3367">
        <f>IFERROR(VLOOKUP(G3367,Store_Map!$A$2:$I$100,4,FALSE),"")</f>
        <v>0</v>
      </c>
      <c r="J3367">
        <f>IFERROR(VLOOKUP(G3367,Store_Map!$A$2:$I$100,5,FALSE),"")</f>
        <v>0</v>
      </c>
      <c r="K3367">
        <f>IFERROR(VLOOKUP(G3367,Store_Map!$A$2:$I$100,6,FALSE),"")</f>
        <v>0</v>
      </c>
      <c r="L3367">
        <f>IFERROR(VLOOKUP(G3367,Store_Map!$A$2:$I$100,7,FALSE),"")</f>
        <v>0</v>
      </c>
      <c r="M3367">
        <f>IFERROR(VLOOKUP(G3367,Store_Map!$A$2:$I$100,8,FALSE),"")</f>
        <v>0</v>
      </c>
      <c r="N3367">
        <f t="shared" si="468"/>
        <v>0</v>
      </c>
      <c r="O3367" t="str">
        <f t="shared" si="469"/>
        <v>PASS</v>
      </c>
      <c r="P3367" t="str">
        <f t="shared" si="470"/>
        <v>PASS</v>
      </c>
      <c r="Q3367" t="str">
        <f t="shared" si="471"/>
        <v>PASS</v>
      </c>
      <c r="R3367" t="str">
        <f t="shared" si="472"/>
        <v>PASS</v>
      </c>
      <c r="S3367" t="str">
        <f t="shared" si="473"/>
        <v>PASS</v>
      </c>
      <c r="T3367">
        <f t="shared" si="474"/>
        <v>100</v>
      </c>
      <c r="U3367" t="str">
        <f t="shared" si="475"/>
        <v>Low</v>
      </c>
      <c r="V3367" t="str">
        <f t="shared" si="476"/>
        <v>Clean</v>
      </c>
    </row>
    <row r="3368" spans="1:22" x14ac:dyDescent="0.3">
      <c r="A3368" t="str">
        <f>Raw_Data!A3368</f>
        <v>6247266</v>
      </c>
      <c r="B3368">
        <f>Raw_Data!B3368</f>
        <v>45687</v>
      </c>
      <c r="C3368" t="str">
        <f>Raw_Data!C3368</f>
        <v>LEVOTHYROXINE 50 MCG TABLET</v>
      </c>
      <c r="D3368" t="str">
        <f>Raw_Data!D3368</f>
        <v>68180096609</v>
      </c>
      <c r="E3368" t="str">
        <f>Raw_Data!E3368</f>
        <v>BYNE, EDMUND</v>
      </c>
      <c r="F3368" t="str">
        <f>Raw_Data!F3368</f>
        <v>1033186648</v>
      </c>
      <c r="G3368" t="str">
        <f>Raw_Data!H3368</f>
        <v>0</v>
      </c>
      <c r="H3368">
        <f>IFERROR(VLOOKUP(G3368,Store_Map!$A$2:$I$100,3,FALSE),"")</f>
        <v>0</v>
      </c>
      <c r="I3368">
        <f>IFERROR(VLOOKUP(G3368,Store_Map!$A$2:$I$100,4,FALSE),"")</f>
        <v>0</v>
      </c>
      <c r="J3368">
        <f>IFERROR(VLOOKUP(G3368,Store_Map!$A$2:$I$100,5,FALSE),"")</f>
        <v>0</v>
      </c>
      <c r="K3368">
        <f>IFERROR(VLOOKUP(G3368,Store_Map!$A$2:$I$100,6,FALSE),"")</f>
        <v>0</v>
      </c>
      <c r="L3368">
        <f>IFERROR(VLOOKUP(G3368,Store_Map!$A$2:$I$100,7,FALSE),"")</f>
        <v>0</v>
      </c>
      <c r="M3368">
        <f>IFERROR(VLOOKUP(G3368,Store_Map!$A$2:$I$100,8,FALSE),"")</f>
        <v>0</v>
      </c>
      <c r="N3368">
        <f t="shared" si="468"/>
        <v>0</v>
      </c>
      <c r="O3368" t="str">
        <f t="shared" si="469"/>
        <v>PASS</v>
      </c>
      <c r="P3368" t="str">
        <f t="shared" si="470"/>
        <v>PASS</v>
      </c>
      <c r="Q3368" t="str">
        <f t="shared" si="471"/>
        <v>PASS</v>
      </c>
      <c r="R3368" t="str">
        <f t="shared" si="472"/>
        <v>PASS</v>
      </c>
      <c r="S3368" t="str">
        <f t="shared" si="473"/>
        <v>PASS</v>
      </c>
      <c r="T3368">
        <f t="shared" si="474"/>
        <v>100</v>
      </c>
      <c r="U3368" t="str">
        <f t="shared" si="475"/>
        <v>Low</v>
      </c>
      <c r="V3368" t="str">
        <f t="shared" si="476"/>
        <v>Clean</v>
      </c>
    </row>
    <row r="3369" spans="1:22" x14ac:dyDescent="0.3">
      <c r="A3369" t="str">
        <f>Raw_Data!A3369</f>
        <v>6247269</v>
      </c>
      <c r="B3369">
        <f>Raw_Data!B3369</f>
        <v>45687</v>
      </c>
      <c r="C3369" t="str">
        <f>Raw_Data!C3369</f>
        <v>METFORMIN HCL 500 MG TABLET</v>
      </c>
      <c r="D3369" t="str">
        <f>Raw_Data!D3369</f>
        <v>68382075805</v>
      </c>
      <c r="E3369" t="str">
        <f>Raw_Data!E3369</f>
        <v>BYNE, EDMUND</v>
      </c>
      <c r="F3369" t="str">
        <f>Raw_Data!F3369</f>
        <v>1033186648</v>
      </c>
      <c r="G3369" t="str">
        <f>Raw_Data!H3369</f>
        <v>0</v>
      </c>
      <c r="H3369">
        <f>IFERROR(VLOOKUP(G3369,Store_Map!$A$2:$I$100,3,FALSE),"")</f>
        <v>0</v>
      </c>
      <c r="I3369">
        <f>IFERROR(VLOOKUP(G3369,Store_Map!$A$2:$I$100,4,FALSE),"")</f>
        <v>0</v>
      </c>
      <c r="J3369">
        <f>IFERROR(VLOOKUP(G3369,Store_Map!$A$2:$I$100,5,FALSE),"")</f>
        <v>0</v>
      </c>
      <c r="K3369">
        <f>IFERROR(VLOOKUP(G3369,Store_Map!$A$2:$I$100,6,FALSE),"")</f>
        <v>0</v>
      </c>
      <c r="L3369">
        <f>IFERROR(VLOOKUP(G3369,Store_Map!$A$2:$I$100,7,FALSE),"")</f>
        <v>0</v>
      </c>
      <c r="M3369">
        <f>IFERROR(VLOOKUP(G3369,Store_Map!$A$2:$I$100,8,FALSE),"")</f>
        <v>0</v>
      </c>
      <c r="N3369">
        <f t="shared" si="468"/>
        <v>0</v>
      </c>
      <c r="O3369" t="str">
        <f t="shared" si="469"/>
        <v>PASS</v>
      </c>
      <c r="P3369" t="str">
        <f t="shared" si="470"/>
        <v>PASS</v>
      </c>
      <c r="Q3369" t="str">
        <f t="shared" si="471"/>
        <v>PASS</v>
      </c>
      <c r="R3369" t="str">
        <f t="shared" si="472"/>
        <v>PASS</v>
      </c>
      <c r="S3369" t="str">
        <f t="shared" si="473"/>
        <v>PASS</v>
      </c>
      <c r="T3369">
        <f t="shared" si="474"/>
        <v>100</v>
      </c>
      <c r="U3369" t="str">
        <f t="shared" si="475"/>
        <v>Low</v>
      </c>
      <c r="V3369" t="str">
        <f t="shared" si="476"/>
        <v>Clean</v>
      </c>
    </row>
    <row r="3370" spans="1:22" x14ac:dyDescent="0.3">
      <c r="A3370" t="str">
        <f>Raw_Data!A3370</f>
        <v>6247351</v>
      </c>
      <c r="B3370">
        <f>Raw_Data!B3370</f>
        <v>45687</v>
      </c>
      <c r="C3370" t="str">
        <f>Raw_Data!C3370</f>
        <v>CARVEDILOL 12.5 MG TABLET</v>
      </c>
      <c r="D3370" t="str">
        <f>Raw_Data!D3370</f>
        <v>68382009405</v>
      </c>
      <c r="E3370" t="str">
        <f>Raw_Data!E3370</f>
        <v>BYNE, EDMUND</v>
      </c>
      <c r="F3370" t="str">
        <f>Raw_Data!F3370</f>
        <v>1033186648</v>
      </c>
      <c r="G3370" t="str">
        <f>Raw_Data!H3370</f>
        <v>0</v>
      </c>
      <c r="H3370">
        <f>IFERROR(VLOOKUP(G3370,Store_Map!$A$2:$I$100,3,FALSE),"")</f>
        <v>0</v>
      </c>
      <c r="I3370">
        <f>IFERROR(VLOOKUP(G3370,Store_Map!$A$2:$I$100,4,FALSE),"")</f>
        <v>0</v>
      </c>
      <c r="J3370">
        <f>IFERROR(VLOOKUP(G3370,Store_Map!$A$2:$I$100,5,FALSE),"")</f>
        <v>0</v>
      </c>
      <c r="K3370">
        <f>IFERROR(VLOOKUP(G3370,Store_Map!$A$2:$I$100,6,FALSE),"")</f>
        <v>0</v>
      </c>
      <c r="L3370">
        <f>IFERROR(VLOOKUP(G3370,Store_Map!$A$2:$I$100,7,FALSE),"")</f>
        <v>0</v>
      </c>
      <c r="M3370">
        <f>IFERROR(VLOOKUP(G3370,Store_Map!$A$2:$I$100,8,FALSE),"")</f>
        <v>0</v>
      </c>
      <c r="N3370">
        <f t="shared" si="468"/>
        <v>0</v>
      </c>
      <c r="O3370" t="str">
        <f t="shared" si="469"/>
        <v>PASS</v>
      </c>
      <c r="P3370" t="str">
        <f t="shared" si="470"/>
        <v>PASS</v>
      </c>
      <c r="Q3370" t="str">
        <f t="shared" si="471"/>
        <v>PASS</v>
      </c>
      <c r="R3370" t="str">
        <f t="shared" si="472"/>
        <v>PASS</v>
      </c>
      <c r="S3370" t="str">
        <f t="shared" si="473"/>
        <v>PASS</v>
      </c>
      <c r="T3370">
        <f t="shared" si="474"/>
        <v>100</v>
      </c>
      <c r="U3370" t="str">
        <f t="shared" si="475"/>
        <v>Low</v>
      </c>
      <c r="V3370" t="str">
        <f t="shared" si="476"/>
        <v>Clean</v>
      </c>
    </row>
    <row r="3371" spans="1:22" x14ac:dyDescent="0.3">
      <c r="A3371" t="str">
        <f>Raw_Data!A3371</f>
        <v>6248514</v>
      </c>
      <c r="B3371">
        <f>Raw_Data!B3371</f>
        <v>45687</v>
      </c>
      <c r="C3371" t="str">
        <f>Raw_Data!C3371</f>
        <v>FUROSEMIDE 20 MG TABLET</v>
      </c>
      <c r="D3371" t="str">
        <f>Raw_Data!D3371</f>
        <v>69315011610</v>
      </c>
      <c r="E3371" t="str">
        <f>Raw_Data!E3371</f>
        <v>GIBBS, JON</v>
      </c>
      <c r="F3371" t="str">
        <f>Raw_Data!F3371</f>
        <v>1700896156</v>
      </c>
      <c r="G3371" t="str">
        <f>Raw_Data!H3371</f>
        <v>0</v>
      </c>
      <c r="H3371">
        <f>IFERROR(VLOOKUP(G3371,Store_Map!$A$2:$I$100,3,FALSE),"")</f>
        <v>0</v>
      </c>
      <c r="I3371">
        <f>IFERROR(VLOOKUP(G3371,Store_Map!$A$2:$I$100,4,FALSE),"")</f>
        <v>0</v>
      </c>
      <c r="J3371">
        <f>IFERROR(VLOOKUP(G3371,Store_Map!$A$2:$I$100,5,FALSE),"")</f>
        <v>0</v>
      </c>
      <c r="K3371">
        <f>IFERROR(VLOOKUP(G3371,Store_Map!$A$2:$I$100,6,FALSE),"")</f>
        <v>0</v>
      </c>
      <c r="L3371">
        <f>IFERROR(VLOOKUP(G3371,Store_Map!$A$2:$I$100,7,FALSE),"")</f>
        <v>0</v>
      </c>
      <c r="M3371">
        <f>IFERROR(VLOOKUP(G3371,Store_Map!$A$2:$I$100,8,FALSE),"")</f>
        <v>0</v>
      </c>
      <c r="N3371">
        <f t="shared" si="468"/>
        <v>0</v>
      </c>
      <c r="O3371" t="str">
        <f t="shared" si="469"/>
        <v>PASS</v>
      </c>
      <c r="P3371" t="str">
        <f t="shared" si="470"/>
        <v>PASS</v>
      </c>
      <c r="Q3371" t="str">
        <f t="shared" si="471"/>
        <v>PASS</v>
      </c>
      <c r="R3371" t="str">
        <f t="shared" si="472"/>
        <v>PASS</v>
      </c>
      <c r="S3371" t="str">
        <f t="shared" si="473"/>
        <v>PASS</v>
      </c>
      <c r="T3371">
        <f t="shared" si="474"/>
        <v>100</v>
      </c>
      <c r="U3371" t="str">
        <f t="shared" si="475"/>
        <v>Low</v>
      </c>
      <c r="V3371" t="str">
        <f t="shared" si="476"/>
        <v>Clean</v>
      </c>
    </row>
    <row r="3372" spans="1:22" x14ac:dyDescent="0.3">
      <c r="A3372" t="str">
        <f>Raw_Data!A3372</f>
        <v>6248610</v>
      </c>
      <c r="B3372">
        <f>Raw_Data!B3372</f>
        <v>45687</v>
      </c>
      <c r="C3372" t="str">
        <f>Raw_Data!C3372</f>
        <v>METFORMIN HCL 500 MG TABLET</v>
      </c>
      <c r="D3372" t="str">
        <f>Raw_Data!D3372</f>
        <v>68382075805</v>
      </c>
      <c r="E3372" t="str">
        <f>Raw_Data!E3372</f>
        <v>GIBBS, JON</v>
      </c>
      <c r="F3372" t="str">
        <f>Raw_Data!F3372</f>
        <v>1700896156</v>
      </c>
      <c r="G3372" t="str">
        <f>Raw_Data!H3372</f>
        <v>0</v>
      </c>
      <c r="H3372">
        <f>IFERROR(VLOOKUP(G3372,Store_Map!$A$2:$I$100,3,FALSE),"")</f>
        <v>0</v>
      </c>
      <c r="I3372">
        <f>IFERROR(VLOOKUP(G3372,Store_Map!$A$2:$I$100,4,FALSE),"")</f>
        <v>0</v>
      </c>
      <c r="J3372">
        <f>IFERROR(VLOOKUP(G3372,Store_Map!$A$2:$I$100,5,FALSE),"")</f>
        <v>0</v>
      </c>
      <c r="K3372">
        <f>IFERROR(VLOOKUP(G3372,Store_Map!$A$2:$I$100,6,FALSE),"")</f>
        <v>0</v>
      </c>
      <c r="L3372">
        <f>IFERROR(VLOOKUP(G3372,Store_Map!$A$2:$I$100,7,FALSE),"")</f>
        <v>0</v>
      </c>
      <c r="M3372">
        <f>IFERROR(VLOOKUP(G3372,Store_Map!$A$2:$I$100,8,FALSE),"")</f>
        <v>0</v>
      </c>
      <c r="N3372">
        <f t="shared" si="468"/>
        <v>0</v>
      </c>
      <c r="O3372" t="str">
        <f t="shared" si="469"/>
        <v>PASS</v>
      </c>
      <c r="P3372" t="str">
        <f t="shared" si="470"/>
        <v>PASS</v>
      </c>
      <c r="Q3372" t="str">
        <f t="shared" si="471"/>
        <v>PASS</v>
      </c>
      <c r="R3372" t="str">
        <f t="shared" si="472"/>
        <v>PASS</v>
      </c>
      <c r="S3372" t="str">
        <f t="shared" si="473"/>
        <v>PASS</v>
      </c>
      <c r="T3372">
        <f t="shared" si="474"/>
        <v>100</v>
      </c>
      <c r="U3372" t="str">
        <f t="shared" si="475"/>
        <v>Low</v>
      </c>
      <c r="V3372" t="str">
        <f t="shared" si="476"/>
        <v>Clean</v>
      </c>
    </row>
    <row r="3373" spans="1:22" x14ac:dyDescent="0.3">
      <c r="A3373" t="str">
        <f>Raw_Data!A3373</f>
        <v>6248613</v>
      </c>
      <c r="B3373">
        <f>Raw_Data!B3373</f>
        <v>45687</v>
      </c>
      <c r="C3373" t="str">
        <f>Raw_Data!C3373</f>
        <v>ATORVASTATIN 10 MG TABLET</v>
      </c>
      <c r="D3373" t="str">
        <f>Raw_Data!D3373</f>
        <v>67877051190</v>
      </c>
      <c r="E3373" t="str">
        <f>Raw_Data!E3373</f>
        <v>GIBBS, JON</v>
      </c>
      <c r="F3373" t="str">
        <f>Raw_Data!F3373</f>
        <v>1700896156</v>
      </c>
      <c r="G3373" t="str">
        <f>Raw_Data!H3373</f>
        <v>0</v>
      </c>
      <c r="H3373">
        <f>IFERROR(VLOOKUP(G3373,Store_Map!$A$2:$I$100,3,FALSE),"")</f>
        <v>0</v>
      </c>
      <c r="I3373">
        <f>IFERROR(VLOOKUP(G3373,Store_Map!$A$2:$I$100,4,FALSE),"")</f>
        <v>0</v>
      </c>
      <c r="J3373">
        <f>IFERROR(VLOOKUP(G3373,Store_Map!$A$2:$I$100,5,FALSE),"")</f>
        <v>0</v>
      </c>
      <c r="K3373">
        <f>IFERROR(VLOOKUP(G3373,Store_Map!$A$2:$I$100,6,FALSE),"")</f>
        <v>0</v>
      </c>
      <c r="L3373">
        <f>IFERROR(VLOOKUP(G3373,Store_Map!$A$2:$I$100,7,FALSE),"")</f>
        <v>0</v>
      </c>
      <c r="M3373">
        <f>IFERROR(VLOOKUP(G3373,Store_Map!$A$2:$I$100,8,FALSE),"")</f>
        <v>0</v>
      </c>
      <c r="N3373">
        <f t="shared" si="468"/>
        <v>0</v>
      </c>
      <c r="O3373" t="str">
        <f t="shared" si="469"/>
        <v>PASS</v>
      </c>
      <c r="P3373" t="str">
        <f t="shared" si="470"/>
        <v>PASS</v>
      </c>
      <c r="Q3373" t="str">
        <f t="shared" si="471"/>
        <v>PASS</v>
      </c>
      <c r="R3373" t="str">
        <f t="shared" si="472"/>
        <v>PASS</v>
      </c>
      <c r="S3373" t="str">
        <f t="shared" si="473"/>
        <v>PASS</v>
      </c>
      <c r="T3373">
        <f t="shared" si="474"/>
        <v>100</v>
      </c>
      <c r="U3373" t="str">
        <f t="shared" si="475"/>
        <v>Low</v>
      </c>
      <c r="V3373" t="str">
        <f t="shared" si="476"/>
        <v>Clean</v>
      </c>
    </row>
    <row r="3374" spans="1:22" x14ac:dyDescent="0.3">
      <c r="A3374" t="str">
        <f>Raw_Data!A3374</f>
        <v>6248623</v>
      </c>
      <c r="B3374">
        <f>Raw_Data!B3374</f>
        <v>45687</v>
      </c>
      <c r="C3374" t="str">
        <f>Raw_Data!C3374</f>
        <v>BD INS SYRNG UF 0.3 ML 8MMX</v>
      </c>
      <c r="D3374" t="str">
        <f>Raw_Data!D3374</f>
        <v>8290328438</v>
      </c>
      <c r="E3374" t="str">
        <f>Raw_Data!E3374</f>
        <v>GIBBS, JON</v>
      </c>
      <c r="F3374" t="str">
        <f>Raw_Data!F3374</f>
        <v>1700896156</v>
      </c>
      <c r="G3374" t="str">
        <f>Raw_Data!H3374</f>
        <v>0</v>
      </c>
      <c r="H3374">
        <f>IFERROR(VLOOKUP(G3374,Store_Map!$A$2:$I$100,3,FALSE),"")</f>
        <v>0</v>
      </c>
      <c r="I3374">
        <f>IFERROR(VLOOKUP(G3374,Store_Map!$A$2:$I$100,4,FALSE),"")</f>
        <v>0</v>
      </c>
      <c r="J3374">
        <f>IFERROR(VLOOKUP(G3374,Store_Map!$A$2:$I$100,5,FALSE),"")</f>
        <v>0</v>
      </c>
      <c r="K3374">
        <f>IFERROR(VLOOKUP(G3374,Store_Map!$A$2:$I$100,6,FALSE),"")</f>
        <v>0</v>
      </c>
      <c r="L3374">
        <f>IFERROR(VLOOKUP(G3374,Store_Map!$A$2:$I$100,7,FALSE),"")</f>
        <v>0</v>
      </c>
      <c r="M3374">
        <f>IFERROR(VLOOKUP(G3374,Store_Map!$A$2:$I$100,8,FALSE),"")</f>
        <v>0</v>
      </c>
      <c r="N3374">
        <f t="shared" si="468"/>
        <v>0</v>
      </c>
      <c r="O3374" t="str">
        <f t="shared" si="469"/>
        <v>PASS</v>
      </c>
      <c r="P3374" t="str">
        <f t="shared" si="470"/>
        <v>PASS</v>
      </c>
      <c r="Q3374" t="str">
        <f t="shared" si="471"/>
        <v>PASS</v>
      </c>
      <c r="R3374" t="str">
        <f t="shared" si="472"/>
        <v>PASS</v>
      </c>
      <c r="S3374" t="str">
        <f t="shared" si="473"/>
        <v>PASS</v>
      </c>
      <c r="T3374">
        <f t="shared" si="474"/>
        <v>100</v>
      </c>
      <c r="U3374" t="str">
        <f t="shared" si="475"/>
        <v>Low</v>
      </c>
      <c r="V3374" t="str">
        <f t="shared" si="476"/>
        <v>Clean</v>
      </c>
    </row>
    <row r="3375" spans="1:22" x14ac:dyDescent="0.3">
      <c r="A3375" t="str">
        <f>Raw_Data!A3375</f>
        <v>6248687</v>
      </c>
      <c r="B3375">
        <f>Raw_Data!B3375</f>
        <v>45687</v>
      </c>
      <c r="C3375" t="str">
        <f>Raw_Data!C3375</f>
        <v>CYANOCOBALAMIN 1,000 MCG/ML</v>
      </c>
      <c r="D3375" t="str">
        <f>Raw_Data!D3375</f>
        <v>517003125</v>
      </c>
      <c r="E3375" t="str">
        <f>Raw_Data!E3375</f>
        <v>GIBBS, JON</v>
      </c>
      <c r="F3375" t="str">
        <f>Raw_Data!F3375</f>
        <v>1700896156</v>
      </c>
      <c r="G3375" t="str">
        <f>Raw_Data!H3375</f>
        <v>0</v>
      </c>
      <c r="H3375">
        <f>IFERROR(VLOOKUP(G3375,Store_Map!$A$2:$I$100,3,FALSE),"")</f>
        <v>0</v>
      </c>
      <c r="I3375">
        <f>IFERROR(VLOOKUP(G3375,Store_Map!$A$2:$I$100,4,FALSE),"")</f>
        <v>0</v>
      </c>
      <c r="J3375">
        <f>IFERROR(VLOOKUP(G3375,Store_Map!$A$2:$I$100,5,FALSE),"")</f>
        <v>0</v>
      </c>
      <c r="K3375">
        <f>IFERROR(VLOOKUP(G3375,Store_Map!$A$2:$I$100,6,FALSE),"")</f>
        <v>0</v>
      </c>
      <c r="L3375">
        <f>IFERROR(VLOOKUP(G3375,Store_Map!$A$2:$I$100,7,FALSE),"")</f>
        <v>0</v>
      </c>
      <c r="M3375">
        <f>IFERROR(VLOOKUP(G3375,Store_Map!$A$2:$I$100,8,FALSE),"")</f>
        <v>0</v>
      </c>
      <c r="N3375">
        <f t="shared" si="468"/>
        <v>0</v>
      </c>
      <c r="O3375" t="str">
        <f t="shared" si="469"/>
        <v>PASS</v>
      </c>
      <c r="P3375" t="str">
        <f t="shared" si="470"/>
        <v>REVIEW</v>
      </c>
      <c r="Q3375" t="str">
        <f t="shared" si="471"/>
        <v>PASS</v>
      </c>
      <c r="R3375" t="str">
        <f t="shared" si="472"/>
        <v>PASS</v>
      </c>
      <c r="S3375" t="str">
        <f t="shared" si="473"/>
        <v>REVIEW</v>
      </c>
      <c r="T3375">
        <f t="shared" si="474"/>
        <v>90</v>
      </c>
      <c r="U3375" t="str">
        <f t="shared" si="475"/>
        <v>Low</v>
      </c>
      <c r="V3375" t="str">
        <f t="shared" si="476"/>
        <v>Invalid NDC</v>
      </c>
    </row>
    <row r="3376" spans="1:22" x14ac:dyDescent="0.3">
      <c r="A3376" t="str">
        <f>Raw_Data!A3376</f>
        <v>6248695</v>
      </c>
      <c r="B3376">
        <f>Raw_Data!B3376</f>
        <v>45687</v>
      </c>
      <c r="C3376" t="str">
        <f>Raw_Data!C3376</f>
        <v>ALBUTEROL HFA 90 MCG INHALE</v>
      </c>
      <c r="D3376" t="str">
        <f>Raw_Data!D3376</f>
        <v>93317431</v>
      </c>
      <c r="E3376" t="str">
        <f>Raw_Data!E3376</f>
        <v>BYNE, EDMUND</v>
      </c>
      <c r="F3376" t="str">
        <f>Raw_Data!F3376</f>
        <v>1033186648</v>
      </c>
      <c r="G3376" t="str">
        <f>Raw_Data!H3376</f>
        <v>0</v>
      </c>
      <c r="H3376">
        <f>IFERROR(VLOOKUP(G3376,Store_Map!$A$2:$I$100,3,FALSE),"")</f>
        <v>0</v>
      </c>
      <c r="I3376">
        <f>IFERROR(VLOOKUP(G3376,Store_Map!$A$2:$I$100,4,FALSE),"")</f>
        <v>0</v>
      </c>
      <c r="J3376">
        <f>IFERROR(VLOOKUP(G3376,Store_Map!$A$2:$I$100,5,FALSE),"")</f>
        <v>0</v>
      </c>
      <c r="K3376">
        <f>IFERROR(VLOOKUP(G3376,Store_Map!$A$2:$I$100,6,FALSE),"")</f>
        <v>0</v>
      </c>
      <c r="L3376">
        <f>IFERROR(VLOOKUP(G3376,Store_Map!$A$2:$I$100,7,FALSE),"")</f>
        <v>0</v>
      </c>
      <c r="M3376">
        <f>IFERROR(VLOOKUP(G3376,Store_Map!$A$2:$I$100,8,FALSE),"")</f>
        <v>0</v>
      </c>
      <c r="N3376">
        <f t="shared" si="468"/>
        <v>0</v>
      </c>
      <c r="O3376" t="str">
        <f t="shared" si="469"/>
        <v>PASS</v>
      </c>
      <c r="P3376" t="str">
        <f t="shared" si="470"/>
        <v>REVIEW</v>
      </c>
      <c r="Q3376" t="str">
        <f t="shared" si="471"/>
        <v>PASS</v>
      </c>
      <c r="R3376" t="str">
        <f t="shared" si="472"/>
        <v>PASS</v>
      </c>
      <c r="S3376" t="str">
        <f t="shared" si="473"/>
        <v>REVIEW</v>
      </c>
      <c r="T3376">
        <f t="shared" si="474"/>
        <v>90</v>
      </c>
      <c r="U3376" t="str">
        <f t="shared" si="475"/>
        <v>Low</v>
      </c>
      <c r="V3376" t="str">
        <f t="shared" si="476"/>
        <v>Invalid NDC</v>
      </c>
    </row>
    <row r="3377" spans="1:22" x14ac:dyDescent="0.3">
      <c r="A3377" t="str">
        <f>Raw_Data!A3377</f>
        <v>6249452</v>
      </c>
      <c r="B3377">
        <f>Raw_Data!B3377</f>
        <v>45687</v>
      </c>
      <c r="C3377" t="str">
        <f>Raw_Data!C3377</f>
        <v>LORATADINE 10 MG TABLET</v>
      </c>
      <c r="D3377" t="str">
        <f>Raw_Data!D3377</f>
        <v>904685289</v>
      </c>
      <c r="E3377" t="str">
        <f>Raw_Data!E3377</f>
        <v>HARSHMAN, SONALI</v>
      </c>
      <c r="F3377" t="str">
        <f>Raw_Data!F3377</f>
        <v>1104084516</v>
      </c>
      <c r="G3377" t="str">
        <f>Raw_Data!H3377</f>
        <v>0</v>
      </c>
      <c r="H3377">
        <f>IFERROR(VLOOKUP(G3377,Store_Map!$A$2:$I$100,3,FALSE),"")</f>
        <v>0</v>
      </c>
      <c r="I3377">
        <f>IFERROR(VLOOKUP(G3377,Store_Map!$A$2:$I$100,4,FALSE),"")</f>
        <v>0</v>
      </c>
      <c r="J3377">
        <f>IFERROR(VLOOKUP(G3377,Store_Map!$A$2:$I$100,5,FALSE),"")</f>
        <v>0</v>
      </c>
      <c r="K3377">
        <f>IFERROR(VLOOKUP(G3377,Store_Map!$A$2:$I$100,6,FALSE),"")</f>
        <v>0</v>
      </c>
      <c r="L3377">
        <f>IFERROR(VLOOKUP(G3377,Store_Map!$A$2:$I$100,7,FALSE),"")</f>
        <v>0</v>
      </c>
      <c r="M3377">
        <f>IFERROR(VLOOKUP(G3377,Store_Map!$A$2:$I$100,8,FALSE),"")</f>
        <v>0</v>
      </c>
      <c r="N3377">
        <f t="shared" si="468"/>
        <v>0</v>
      </c>
      <c r="O3377" t="str">
        <f t="shared" si="469"/>
        <v>PASS</v>
      </c>
      <c r="P3377" t="str">
        <f t="shared" si="470"/>
        <v>REVIEW</v>
      </c>
      <c r="Q3377" t="str">
        <f t="shared" si="471"/>
        <v>PASS</v>
      </c>
      <c r="R3377" t="str">
        <f t="shared" si="472"/>
        <v>PASS</v>
      </c>
      <c r="S3377" t="str">
        <f t="shared" si="473"/>
        <v>REVIEW</v>
      </c>
      <c r="T3377">
        <f t="shared" si="474"/>
        <v>90</v>
      </c>
      <c r="U3377" t="str">
        <f t="shared" si="475"/>
        <v>Low</v>
      </c>
      <c r="V3377" t="str">
        <f t="shared" si="476"/>
        <v>Invalid NDC</v>
      </c>
    </row>
    <row r="3378" spans="1:22" x14ac:dyDescent="0.3">
      <c r="A3378" t="str">
        <f>Raw_Data!A3378</f>
        <v>6249454</v>
      </c>
      <c r="B3378">
        <f>Raw_Data!B3378</f>
        <v>45687</v>
      </c>
      <c r="C3378" t="str">
        <f>Raw_Data!C3378</f>
        <v>BENZOYL PEROXIDE 10% GEL</v>
      </c>
      <c r="D3378" t="str">
        <f>Raw_Data!D3378</f>
        <v>45802030896</v>
      </c>
      <c r="E3378" t="str">
        <f>Raw_Data!E3378</f>
        <v>HARSHMAN, SONALI</v>
      </c>
      <c r="F3378" t="str">
        <f>Raw_Data!F3378</f>
        <v>1104084516</v>
      </c>
      <c r="G3378" t="str">
        <f>Raw_Data!H3378</f>
        <v>0</v>
      </c>
      <c r="H3378">
        <f>IFERROR(VLOOKUP(G3378,Store_Map!$A$2:$I$100,3,FALSE),"")</f>
        <v>0</v>
      </c>
      <c r="I3378">
        <f>IFERROR(VLOOKUP(G3378,Store_Map!$A$2:$I$100,4,FALSE),"")</f>
        <v>0</v>
      </c>
      <c r="J3378">
        <f>IFERROR(VLOOKUP(G3378,Store_Map!$A$2:$I$100,5,FALSE),"")</f>
        <v>0</v>
      </c>
      <c r="K3378">
        <f>IFERROR(VLOOKUP(G3378,Store_Map!$A$2:$I$100,6,FALSE),"")</f>
        <v>0</v>
      </c>
      <c r="L3378">
        <f>IFERROR(VLOOKUP(G3378,Store_Map!$A$2:$I$100,7,FALSE),"")</f>
        <v>0</v>
      </c>
      <c r="M3378">
        <f>IFERROR(VLOOKUP(G3378,Store_Map!$A$2:$I$100,8,FALSE),"")</f>
        <v>0</v>
      </c>
      <c r="N3378">
        <f t="shared" si="468"/>
        <v>0</v>
      </c>
      <c r="O3378" t="str">
        <f t="shared" si="469"/>
        <v>PASS</v>
      </c>
      <c r="P3378" t="str">
        <f t="shared" si="470"/>
        <v>PASS</v>
      </c>
      <c r="Q3378" t="str">
        <f t="shared" si="471"/>
        <v>PASS</v>
      </c>
      <c r="R3378" t="str">
        <f t="shared" si="472"/>
        <v>PASS</v>
      </c>
      <c r="S3378" t="str">
        <f t="shared" si="473"/>
        <v>PASS</v>
      </c>
      <c r="T3378">
        <f t="shared" si="474"/>
        <v>100</v>
      </c>
      <c r="U3378" t="str">
        <f t="shared" si="475"/>
        <v>Low</v>
      </c>
      <c r="V3378" t="str">
        <f t="shared" si="476"/>
        <v>Clean</v>
      </c>
    </row>
    <row r="3379" spans="1:22" x14ac:dyDescent="0.3">
      <c r="A3379" t="str">
        <f>Raw_Data!A3379</f>
        <v>6249503</v>
      </c>
      <c r="B3379">
        <f>Raw_Data!B3379</f>
        <v>45687</v>
      </c>
      <c r="C3379" t="str">
        <f>Raw_Data!C3379</f>
        <v>TRIAMCINOLONE 55 MCG NASAL</v>
      </c>
      <c r="D3379" t="str">
        <f>Raw_Data!D3379</f>
        <v>45802010901</v>
      </c>
      <c r="E3379" t="str">
        <f>Raw_Data!E3379</f>
        <v>HARSHMAN, SONALI</v>
      </c>
      <c r="F3379" t="str">
        <f>Raw_Data!F3379</f>
        <v>1104084516</v>
      </c>
      <c r="G3379" t="str">
        <f>Raw_Data!H3379</f>
        <v>0</v>
      </c>
      <c r="H3379">
        <f>IFERROR(VLOOKUP(G3379,Store_Map!$A$2:$I$100,3,FALSE),"")</f>
        <v>0</v>
      </c>
      <c r="I3379">
        <f>IFERROR(VLOOKUP(G3379,Store_Map!$A$2:$I$100,4,FALSE),"")</f>
        <v>0</v>
      </c>
      <c r="J3379">
        <f>IFERROR(VLOOKUP(G3379,Store_Map!$A$2:$I$100,5,FALSE),"")</f>
        <v>0</v>
      </c>
      <c r="K3379">
        <f>IFERROR(VLOOKUP(G3379,Store_Map!$A$2:$I$100,6,FALSE),"")</f>
        <v>0</v>
      </c>
      <c r="L3379">
        <f>IFERROR(VLOOKUP(G3379,Store_Map!$A$2:$I$100,7,FALSE),"")</f>
        <v>0</v>
      </c>
      <c r="M3379">
        <f>IFERROR(VLOOKUP(G3379,Store_Map!$A$2:$I$100,8,FALSE),"")</f>
        <v>0</v>
      </c>
      <c r="N3379">
        <f t="shared" si="468"/>
        <v>0</v>
      </c>
      <c r="O3379" t="str">
        <f t="shared" si="469"/>
        <v>PASS</v>
      </c>
      <c r="P3379" t="str">
        <f t="shared" si="470"/>
        <v>PASS</v>
      </c>
      <c r="Q3379" t="str">
        <f t="shared" si="471"/>
        <v>PASS</v>
      </c>
      <c r="R3379" t="str">
        <f t="shared" si="472"/>
        <v>PASS</v>
      </c>
      <c r="S3379" t="str">
        <f t="shared" si="473"/>
        <v>PASS</v>
      </c>
      <c r="T3379">
        <f t="shared" si="474"/>
        <v>100</v>
      </c>
      <c r="U3379" t="str">
        <f t="shared" si="475"/>
        <v>Low</v>
      </c>
      <c r="V3379" t="str">
        <f t="shared" si="476"/>
        <v>Clean</v>
      </c>
    </row>
    <row r="3380" spans="1:22" x14ac:dyDescent="0.3">
      <c r="A3380" t="str">
        <f>Raw_Data!A3380</f>
        <v>6251236</v>
      </c>
      <c r="B3380">
        <f>Raw_Data!B3380</f>
        <v>45687</v>
      </c>
      <c r="C3380" t="str">
        <f>Raw_Data!C3380</f>
        <v>TRIAMCINOLONE 0.1% LOTION</v>
      </c>
      <c r="D3380" t="str">
        <f>Raw_Data!D3380</f>
        <v>70752013005</v>
      </c>
      <c r="E3380" t="str">
        <f>Raw_Data!E3380</f>
        <v>AKHTAR, MARIAM</v>
      </c>
      <c r="F3380" t="str">
        <f>Raw_Data!F3380</f>
        <v>1780024596</v>
      </c>
      <c r="G3380" t="str">
        <f>Raw_Data!H3380</f>
        <v>0</v>
      </c>
      <c r="H3380">
        <f>IFERROR(VLOOKUP(G3380,Store_Map!$A$2:$I$100,3,FALSE),"")</f>
        <v>0</v>
      </c>
      <c r="I3380">
        <f>IFERROR(VLOOKUP(G3380,Store_Map!$A$2:$I$100,4,FALSE),"")</f>
        <v>0</v>
      </c>
      <c r="J3380">
        <f>IFERROR(VLOOKUP(G3380,Store_Map!$A$2:$I$100,5,FALSE),"")</f>
        <v>0</v>
      </c>
      <c r="K3380">
        <f>IFERROR(VLOOKUP(G3380,Store_Map!$A$2:$I$100,6,FALSE),"")</f>
        <v>0</v>
      </c>
      <c r="L3380">
        <f>IFERROR(VLOOKUP(G3380,Store_Map!$A$2:$I$100,7,FALSE),"")</f>
        <v>0</v>
      </c>
      <c r="M3380">
        <f>IFERROR(VLOOKUP(G3380,Store_Map!$A$2:$I$100,8,FALSE),"")</f>
        <v>0</v>
      </c>
      <c r="N3380">
        <f t="shared" si="468"/>
        <v>0</v>
      </c>
      <c r="O3380" t="str">
        <f t="shared" si="469"/>
        <v>PASS</v>
      </c>
      <c r="P3380" t="str">
        <f t="shared" si="470"/>
        <v>PASS</v>
      </c>
      <c r="Q3380" t="str">
        <f t="shared" si="471"/>
        <v>PASS</v>
      </c>
      <c r="R3380" t="str">
        <f t="shared" si="472"/>
        <v>PASS</v>
      </c>
      <c r="S3380" t="str">
        <f t="shared" si="473"/>
        <v>PASS</v>
      </c>
      <c r="T3380">
        <f t="shared" si="474"/>
        <v>100</v>
      </c>
      <c r="U3380" t="str">
        <f t="shared" si="475"/>
        <v>Low</v>
      </c>
      <c r="V3380" t="str">
        <f t="shared" si="476"/>
        <v>Clean</v>
      </c>
    </row>
    <row r="3381" spans="1:22" x14ac:dyDescent="0.3">
      <c r="A3381" t="str">
        <f>Raw_Data!A3381</f>
        <v>6251237</v>
      </c>
      <c r="B3381">
        <f>Raw_Data!B3381</f>
        <v>45687</v>
      </c>
      <c r="C3381" t="str">
        <f>Raw_Data!C3381</f>
        <v>HYDROXYZINE HCL 25 MG TABLE</v>
      </c>
      <c r="D3381" t="str">
        <f>Raw_Data!D3381</f>
        <v>23155050110</v>
      </c>
      <c r="E3381" t="str">
        <f>Raw_Data!E3381</f>
        <v>AKHTAR, MARIAM</v>
      </c>
      <c r="F3381" t="str">
        <f>Raw_Data!F3381</f>
        <v>1780024596</v>
      </c>
      <c r="G3381" t="str">
        <f>Raw_Data!H3381</f>
        <v>0</v>
      </c>
      <c r="H3381">
        <f>IFERROR(VLOOKUP(G3381,Store_Map!$A$2:$I$100,3,FALSE),"")</f>
        <v>0</v>
      </c>
      <c r="I3381">
        <f>IFERROR(VLOOKUP(G3381,Store_Map!$A$2:$I$100,4,FALSE),"")</f>
        <v>0</v>
      </c>
      <c r="J3381">
        <f>IFERROR(VLOOKUP(G3381,Store_Map!$A$2:$I$100,5,FALSE),"")</f>
        <v>0</v>
      </c>
      <c r="K3381">
        <f>IFERROR(VLOOKUP(G3381,Store_Map!$A$2:$I$100,6,FALSE),"")</f>
        <v>0</v>
      </c>
      <c r="L3381">
        <f>IFERROR(VLOOKUP(G3381,Store_Map!$A$2:$I$100,7,FALSE),"")</f>
        <v>0</v>
      </c>
      <c r="M3381">
        <f>IFERROR(VLOOKUP(G3381,Store_Map!$A$2:$I$100,8,FALSE),"")</f>
        <v>0</v>
      </c>
      <c r="N3381">
        <f t="shared" si="468"/>
        <v>0</v>
      </c>
      <c r="O3381" t="str">
        <f t="shared" si="469"/>
        <v>PASS</v>
      </c>
      <c r="P3381" t="str">
        <f t="shared" si="470"/>
        <v>PASS</v>
      </c>
      <c r="Q3381" t="str">
        <f t="shared" si="471"/>
        <v>PASS</v>
      </c>
      <c r="R3381" t="str">
        <f t="shared" si="472"/>
        <v>PASS</v>
      </c>
      <c r="S3381" t="str">
        <f t="shared" si="473"/>
        <v>PASS</v>
      </c>
      <c r="T3381">
        <f t="shared" si="474"/>
        <v>100</v>
      </c>
      <c r="U3381" t="str">
        <f t="shared" si="475"/>
        <v>Low</v>
      </c>
      <c r="V3381" t="str">
        <f t="shared" si="476"/>
        <v>Clean</v>
      </c>
    </row>
    <row r="3382" spans="1:22" x14ac:dyDescent="0.3">
      <c r="A3382" t="str">
        <f>Raw_Data!A3382</f>
        <v>6251259</v>
      </c>
      <c r="B3382">
        <f>Raw_Data!B3382</f>
        <v>45687</v>
      </c>
      <c r="C3382" t="str">
        <f>Raw_Data!C3382</f>
        <v>IBUPROFEN 800 MG TABLET</v>
      </c>
      <c r="D3382" t="str">
        <f>Raw_Data!D3382</f>
        <v>59651036205</v>
      </c>
      <c r="E3382" t="str">
        <f>Raw_Data!E3382</f>
        <v>GIBBS, JON</v>
      </c>
      <c r="F3382" t="str">
        <f>Raw_Data!F3382</f>
        <v>1700896156</v>
      </c>
      <c r="G3382" t="str">
        <f>Raw_Data!H3382</f>
        <v>0</v>
      </c>
      <c r="H3382">
        <f>IFERROR(VLOOKUP(G3382,Store_Map!$A$2:$I$100,3,FALSE),"")</f>
        <v>0</v>
      </c>
      <c r="I3382">
        <f>IFERROR(VLOOKUP(G3382,Store_Map!$A$2:$I$100,4,FALSE),"")</f>
        <v>0</v>
      </c>
      <c r="J3382">
        <f>IFERROR(VLOOKUP(G3382,Store_Map!$A$2:$I$100,5,FALSE),"")</f>
        <v>0</v>
      </c>
      <c r="K3382">
        <f>IFERROR(VLOOKUP(G3382,Store_Map!$A$2:$I$100,6,FALSE),"")</f>
        <v>0</v>
      </c>
      <c r="L3382">
        <f>IFERROR(VLOOKUP(G3382,Store_Map!$A$2:$I$100,7,FALSE),"")</f>
        <v>0</v>
      </c>
      <c r="M3382">
        <f>IFERROR(VLOOKUP(G3382,Store_Map!$A$2:$I$100,8,FALSE),"")</f>
        <v>0</v>
      </c>
      <c r="N3382">
        <f t="shared" si="468"/>
        <v>0</v>
      </c>
      <c r="O3382" t="str">
        <f t="shared" si="469"/>
        <v>PASS</v>
      </c>
      <c r="P3382" t="str">
        <f t="shared" si="470"/>
        <v>PASS</v>
      </c>
      <c r="Q3382" t="str">
        <f t="shared" si="471"/>
        <v>PASS</v>
      </c>
      <c r="R3382" t="str">
        <f t="shared" si="472"/>
        <v>PASS</v>
      </c>
      <c r="S3382" t="str">
        <f t="shared" si="473"/>
        <v>PASS</v>
      </c>
      <c r="T3382">
        <f t="shared" si="474"/>
        <v>100</v>
      </c>
      <c r="U3382" t="str">
        <f t="shared" si="475"/>
        <v>Low</v>
      </c>
      <c r="V3382" t="str">
        <f t="shared" si="476"/>
        <v>Clean</v>
      </c>
    </row>
    <row r="3383" spans="1:22" x14ac:dyDescent="0.3">
      <c r="A3383" t="str">
        <f>Raw_Data!A3383</f>
        <v>6251311</v>
      </c>
      <c r="B3383">
        <f>Raw_Data!B3383</f>
        <v>45687</v>
      </c>
      <c r="C3383" t="str">
        <f>Raw_Data!C3383</f>
        <v>LEVOCETIRIZINE 5 MG TABLET</v>
      </c>
      <c r="D3383" t="str">
        <f>Raw_Data!D3383</f>
        <v>33342020010</v>
      </c>
      <c r="E3383" t="str">
        <f>Raw_Data!E3383</f>
        <v>GIBBS, JON</v>
      </c>
      <c r="F3383" t="str">
        <f>Raw_Data!F3383</f>
        <v>1700896156</v>
      </c>
      <c r="G3383" t="str">
        <f>Raw_Data!H3383</f>
        <v>0</v>
      </c>
      <c r="H3383">
        <f>IFERROR(VLOOKUP(G3383,Store_Map!$A$2:$I$100,3,FALSE),"")</f>
        <v>0</v>
      </c>
      <c r="I3383">
        <f>IFERROR(VLOOKUP(G3383,Store_Map!$A$2:$I$100,4,FALSE),"")</f>
        <v>0</v>
      </c>
      <c r="J3383">
        <f>IFERROR(VLOOKUP(G3383,Store_Map!$A$2:$I$100,5,FALSE),"")</f>
        <v>0</v>
      </c>
      <c r="K3383">
        <f>IFERROR(VLOOKUP(G3383,Store_Map!$A$2:$I$100,6,FALSE),"")</f>
        <v>0</v>
      </c>
      <c r="L3383">
        <f>IFERROR(VLOOKUP(G3383,Store_Map!$A$2:$I$100,7,FALSE),"")</f>
        <v>0</v>
      </c>
      <c r="M3383">
        <f>IFERROR(VLOOKUP(G3383,Store_Map!$A$2:$I$100,8,FALSE),"")</f>
        <v>0</v>
      </c>
      <c r="N3383">
        <f t="shared" si="468"/>
        <v>0</v>
      </c>
      <c r="O3383" t="str">
        <f t="shared" si="469"/>
        <v>PASS</v>
      </c>
      <c r="P3383" t="str">
        <f t="shared" si="470"/>
        <v>PASS</v>
      </c>
      <c r="Q3383" t="str">
        <f t="shared" si="471"/>
        <v>PASS</v>
      </c>
      <c r="R3383" t="str">
        <f t="shared" si="472"/>
        <v>PASS</v>
      </c>
      <c r="S3383" t="str">
        <f t="shared" si="473"/>
        <v>PASS</v>
      </c>
      <c r="T3383">
        <f t="shared" si="474"/>
        <v>100</v>
      </c>
      <c r="U3383" t="str">
        <f t="shared" si="475"/>
        <v>Low</v>
      </c>
      <c r="V3383" t="str">
        <f t="shared" si="476"/>
        <v>Clean</v>
      </c>
    </row>
    <row r="3384" spans="1:22" x14ac:dyDescent="0.3">
      <c r="A3384" t="str">
        <f>Raw_Data!A3384</f>
        <v>6251312</v>
      </c>
      <c r="B3384">
        <f>Raw_Data!B3384</f>
        <v>45687</v>
      </c>
      <c r="C3384" t="str">
        <f>Raw_Data!C3384</f>
        <v>AZELASTINE 0.1% (137 MCG) S</v>
      </c>
      <c r="D3384" t="str">
        <f>Raw_Data!D3384</f>
        <v>60505083305</v>
      </c>
      <c r="E3384" t="str">
        <f>Raw_Data!E3384</f>
        <v>GIBBS, JON</v>
      </c>
      <c r="F3384" t="str">
        <f>Raw_Data!F3384</f>
        <v>1700896156</v>
      </c>
      <c r="G3384" t="str">
        <f>Raw_Data!H3384</f>
        <v>0</v>
      </c>
      <c r="H3384">
        <f>IFERROR(VLOOKUP(G3384,Store_Map!$A$2:$I$100,3,FALSE),"")</f>
        <v>0</v>
      </c>
      <c r="I3384">
        <f>IFERROR(VLOOKUP(G3384,Store_Map!$A$2:$I$100,4,FALSE),"")</f>
        <v>0</v>
      </c>
      <c r="J3384">
        <f>IFERROR(VLOOKUP(G3384,Store_Map!$A$2:$I$100,5,FALSE),"")</f>
        <v>0</v>
      </c>
      <c r="K3384">
        <f>IFERROR(VLOOKUP(G3384,Store_Map!$A$2:$I$100,6,FALSE),"")</f>
        <v>0</v>
      </c>
      <c r="L3384">
        <f>IFERROR(VLOOKUP(G3384,Store_Map!$A$2:$I$100,7,FALSE),"")</f>
        <v>0</v>
      </c>
      <c r="M3384">
        <f>IFERROR(VLOOKUP(G3384,Store_Map!$A$2:$I$100,8,FALSE),"")</f>
        <v>0</v>
      </c>
      <c r="N3384">
        <f t="shared" si="468"/>
        <v>0</v>
      </c>
      <c r="O3384" t="str">
        <f t="shared" si="469"/>
        <v>PASS</v>
      </c>
      <c r="P3384" t="str">
        <f t="shared" si="470"/>
        <v>PASS</v>
      </c>
      <c r="Q3384" t="str">
        <f t="shared" si="471"/>
        <v>PASS</v>
      </c>
      <c r="R3384" t="str">
        <f t="shared" si="472"/>
        <v>PASS</v>
      </c>
      <c r="S3384" t="str">
        <f t="shared" si="473"/>
        <v>PASS</v>
      </c>
      <c r="T3384">
        <f t="shared" si="474"/>
        <v>100</v>
      </c>
      <c r="U3384" t="str">
        <f t="shared" si="475"/>
        <v>Low</v>
      </c>
      <c r="V3384" t="str">
        <f t="shared" si="476"/>
        <v>Clean</v>
      </c>
    </row>
    <row r="3385" spans="1:22" x14ac:dyDescent="0.3">
      <c r="A3385" t="str">
        <f>Raw_Data!A3385</f>
        <v>6242894</v>
      </c>
      <c r="B3385">
        <f>Raw_Data!B3385</f>
        <v>45687</v>
      </c>
      <c r="C3385" t="str">
        <f>Raw_Data!C3385</f>
        <v>HYDROCHLOROTHIAZIDE 25 MG T</v>
      </c>
      <c r="D3385" t="str">
        <f>Raw_Data!D3385</f>
        <v>29300012810</v>
      </c>
      <c r="E3385" t="str">
        <f>Raw_Data!E3385</f>
        <v>BYNE, EDMUND</v>
      </c>
      <c r="F3385" t="str">
        <f>Raw_Data!F3385</f>
        <v>1033186648</v>
      </c>
      <c r="G3385" t="str">
        <f>Raw_Data!H3385</f>
        <v>0</v>
      </c>
      <c r="H3385">
        <f>IFERROR(VLOOKUP(G3385,Store_Map!$A$2:$I$100,3,FALSE),"")</f>
        <v>0</v>
      </c>
      <c r="I3385">
        <f>IFERROR(VLOOKUP(G3385,Store_Map!$A$2:$I$100,4,FALSE),"")</f>
        <v>0</v>
      </c>
      <c r="J3385">
        <f>IFERROR(VLOOKUP(G3385,Store_Map!$A$2:$I$100,5,FALSE),"")</f>
        <v>0</v>
      </c>
      <c r="K3385">
        <f>IFERROR(VLOOKUP(G3385,Store_Map!$A$2:$I$100,6,FALSE),"")</f>
        <v>0</v>
      </c>
      <c r="L3385">
        <f>IFERROR(VLOOKUP(G3385,Store_Map!$A$2:$I$100,7,FALSE),"")</f>
        <v>0</v>
      </c>
      <c r="M3385">
        <f>IFERROR(VLOOKUP(G3385,Store_Map!$A$2:$I$100,8,FALSE),"")</f>
        <v>0</v>
      </c>
      <c r="N3385">
        <f t="shared" si="468"/>
        <v>0</v>
      </c>
      <c r="O3385" t="str">
        <f t="shared" si="469"/>
        <v>PASS</v>
      </c>
      <c r="P3385" t="str">
        <f t="shared" si="470"/>
        <v>PASS</v>
      </c>
      <c r="Q3385" t="str">
        <f t="shared" si="471"/>
        <v>PASS</v>
      </c>
      <c r="R3385" t="str">
        <f t="shared" si="472"/>
        <v>PASS</v>
      </c>
      <c r="S3385" t="str">
        <f t="shared" si="473"/>
        <v>PASS</v>
      </c>
      <c r="T3385">
        <f t="shared" si="474"/>
        <v>100</v>
      </c>
      <c r="U3385" t="str">
        <f t="shared" si="475"/>
        <v>Low</v>
      </c>
      <c r="V3385" t="str">
        <f t="shared" si="476"/>
        <v>Clean</v>
      </c>
    </row>
    <row r="3386" spans="1:22" x14ac:dyDescent="0.3">
      <c r="A3386" t="str">
        <f>Raw_Data!A3386</f>
        <v>6253188</v>
      </c>
      <c r="B3386">
        <f>Raw_Data!B3386</f>
        <v>45687</v>
      </c>
      <c r="C3386" t="str">
        <f>Raw_Data!C3386</f>
        <v>DICLOFENAC SOD DR 75 MG TAB</v>
      </c>
      <c r="D3386" t="str">
        <f>Raw_Data!D3386</f>
        <v>61442010360</v>
      </c>
      <c r="E3386" t="str">
        <f>Raw_Data!E3386</f>
        <v>BYNE, EDMUND</v>
      </c>
      <c r="F3386" t="str">
        <f>Raw_Data!F3386</f>
        <v>1033186648</v>
      </c>
      <c r="G3386" t="str">
        <f>Raw_Data!H3386</f>
        <v>0</v>
      </c>
      <c r="H3386">
        <f>IFERROR(VLOOKUP(G3386,Store_Map!$A$2:$I$100,3,FALSE),"")</f>
        <v>0</v>
      </c>
      <c r="I3386">
        <f>IFERROR(VLOOKUP(G3386,Store_Map!$A$2:$I$100,4,FALSE),"")</f>
        <v>0</v>
      </c>
      <c r="J3386">
        <f>IFERROR(VLOOKUP(G3386,Store_Map!$A$2:$I$100,5,FALSE),"")</f>
        <v>0</v>
      </c>
      <c r="K3386">
        <f>IFERROR(VLOOKUP(G3386,Store_Map!$A$2:$I$100,6,FALSE),"")</f>
        <v>0</v>
      </c>
      <c r="L3386">
        <f>IFERROR(VLOOKUP(G3386,Store_Map!$A$2:$I$100,7,FALSE),"")</f>
        <v>0</v>
      </c>
      <c r="M3386">
        <f>IFERROR(VLOOKUP(G3386,Store_Map!$A$2:$I$100,8,FALSE),"")</f>
        <v>0</v>
      </c>
      <c r="N3386">
        <f t="shared" si="468"/>
        <v>0</v>
      </c>
      <c r="O3386" t="str">
        <f t="shared" si="469"/>
        <v>PASS</v>
      </c>
      <c r="P3386" t="str">
        <f t="shared" si="470"/>
        <v>PASS</v>
      </c>
      <c r="Q3386" t="str">
        <f t="shared" si="471"/>
        <v>PASS</v>
      </c>
      <c r="R3386" t="str">
        <f t="shared" si="472"/>
        <v>PASS</v>
      </c>
      <c r="S3386" t="str">
        <f t="shared" si="473"/>
        <v>PASS</v>
      </c>
      <c r="T3386">
        <f t="shared" si="474"/>
        <v>100</v>
      </c>
      <c r="U3386" t="str">
        <f t="shared" si="475"/>
        <v>Low</v>
      </c>
      <c r="V3386" t="str">
        <f t="shared" si="476"/>
        <v>Clean</v>
      </c>
    </row>
    <row r="3387" spans="1:22" x14ac:dyDescent="0.3">
      <c r="A3387" t="str">
        <f>Raw_Data!A3387</f>
        <v>6250234</v>
      </c>
      <c r="B3387">
        <f>Raw_Data!B3387</f>
        <v>45687</v>
      </c>
      <c r="C3387" t="str">
        <f>Raw_Data!C3387</f>
        <v>ALBUTEROL HFA 90 MCG INHALE</v>
      </c>
      <c r="D3387" t="str">
        <f>Raw_Data!D3387</f>
        <v>93317431</v>
      </c>
      <c r="E3387" t="str">
        <f>Raw_Data!E3387</f>
        <v>GIBBS, JON</v>
      </c>
      <c r="F3387" t="str">
        <f>Raw_Data!F3387</f>
        <v>1700896156</v>
      </c>
      <c r="G3387" t="str">
        <f>Raw_Data!H3387</f>
        <v>0</v>
      </c>
      <c r="H3387">
        <f>IFERROR(VLOOKUP(G3387,Store_Map!$A$2:$I$100,3,FALSE),"")</f>
        <v>0</v>
      </c>
      <c r="I3387">
        <f>IFERROR(VLOOKUP(G3387,Store_Map!$A$2:$I$100,4,FALSE),"")</f>
        <v>0</v>
      </c>
      <c r="J3387">
        <f>IFERROR(VLOOKUP(G3387,Store_Map!$A$2:$I$100,5,FALSE),"")</f>
        <v>0</v>
      </c>
      <c r="K3387">
        <f>IFERROR(VLOOKUP(G3387,Store_Map!$A$2:$I$100,6,FALSE),"")</f>
        <v>0</v>
      </c>
      <c r="L3387">
        <f>IFERROR(VLOOKUP(G3387,Store_Map!$A$2:$I$100,7,FALSE),"")</f>
        <v>0</v>
      </c>
      <c r="M3387">
        <f>IFERROR(VLOOKUP(G3387,Store_Map!$A$2:$I$100,8,FALSE),"")</f>
        <v>0</v>
      </c>
      <c r="N3387">
        <f t="shared" si="468"/>
        <v>0</v>
      </c>
      <c r="O3387" t="str">
        <f t="shared" si="469"/>
        <v>PASS</v>
      </c>
      <c r="P3387" t="str">
        <f t="shared" si="470"/>
        <v>REVIEW</v>
      </c>
      <c r="Q3387" t="str">
        <f t="shared" si="471"/>
        <v>PASS</v>
      </c>
      <c r="R3387" t="str">
        <f t="shared" si="472"/>
        <v>PASS</v>
      </c>
      <c r="S3387" t="str">
        <f t="shared" si="473"/>
        <v>REVIEW</v>
      </c>
      <c r="T3387">
        <f t="shared" si="474"/>
        <v>90</v>
      </c>
      <c r="U3387" t="str">
        <f t="shared" si="475"/>
        <v>Low</v>
      </c>
      <c r="V3387" t="str">
        <f t="shared" si="476"/>
        <v>Invalid NDC</v>
      </c>
    </row>
    <row r="3388" spans="1:22" x14ac:dyDescent="0.3">
      <c r="A3388" t="str">
        <f>Raw_Data!A3388</f>
        <v>6253209</v>
      </c>
      <c r="B3388">
        <f>Raw_Data!B3388</f>
        <v>45687</v>
      </c>
      <c r="C3388" t="str">
        <f>Raw_Data!C3388</f>
        <v>AZITHROMYCIN 250 MG TABLET</v>
      </c>
      <c r="D3388" t="str">
        <f>Raw_Data!D3388</f>
        <v>50111078751</v>
      </c>
      <c r="E3388" t="str">
        <f>Raw_Data!E3388</f>
        <v>YASIN, NURA</v>
      </c>
      <c r="F3388" t="str">
        <f>Raw_Data!F3388</f>
        <v>1265518567</v>
      </c>
      <c r="G3388" t="str">
        <f>Raw_Data!H3388</f>
        <v>0</v>
      </c>
      <c r="H3388">
        <f>IFERROR(VLOOKUP(G3388,Store_Map!$A$2:$I$100,3,FALSE),"")</f>
        <v>0</v>
      </c>
      <c r="I3388">
        <f>IFERROR(VLOOKUP(G3388,Store_Map!$A$2:$I$100,4,FALSE),"")</f>
        <v>0</v>
      </c>
      <c r="J3388">
        <f>IFERROR(VLOOKUP(G3388,Store_Map!$A$2:$I$100,5,FALSE),"")</f>
        <v>0</v>
      </c>
      <c r="K3388">
        <f>IFERROR(VLOOKUP(G3388,Store_Map!$A$2:$I$100,6,FALSE),"")</f>
        <v>0</v>
      </c>
      <c r="L3388">
        <f>IFERROR(VLOOKUP(G3388,Store_Map!$A$2:$I$100,7,FALSE),"")</f>
        <v>0</v>
      </c>
      <c r="M3388">
        <f>IFERROR(VLOOKUP(G3388,Store_Map!$A$2:$I$100,8,FALSE),"")</f>
        <v>0</v>
      </c>
      <c r="N3388">
        <f t="shared" si="468"/>
        <v>0</v>
      </c>
      <c r="O3388" t="str">
        <f t="shared" si="469"/>
        <v>PASS</v>
      </c>
      <c r="P3388" t="str">
        <f t="shared" si="470"/>
        <v>PASS</v>
      </c>
      <c r="Q3388" t="str">
        <f t="shared" si="471"/>
        <v>PASS</v>
      </c>
      <c r="R3388" t="str">
        <f t="shared" si="472"/>
        <v>PASS</v>
      </c>
      <c r="S3388" t="str">
        <f t="shared" si="473"/>
        <v>PASS</v>
      </c>
      <c r="T3388">
        <f t="shared" si="474"/>
        <v>100</v>
      </c>
      <c r="U3388" t="str">
        <f t="shared" si="475"/>
        <v>Low</v>
      </c>
      <c r="V3388" t="str">
        <f t="shared" si="476"/>
        <v>Clean</v>
      </c>
    </row>
    <row r="3389" spans="1:22" x14ac:dyDescent="0.3">
      <c r="A3389" t="str">
        <f>Raw_Data!A3389</f>
        <v>6253210</v>
      </c>
      <c r="B3389">
        <f>Raw_Data!B3389</f>
        <v>45687</v>
      </c>
      <c r="C3389" t="str">
        <f>Raw_Data!C3389</f>
        <v>LORATADINE 10 MG TABLET</v>
      </c>
      <c r="D3389" t="str">
        <f>Raw_Data!D3389</f>
        <v>904685289</v>
      </c>
      <c r="E3389" t="str">
        <f>Raw_Data!E3389</f>
        <v>YASIN, NURA</v>
      </c>
      <c r="F3389" t="str">
        <f>Raw_Data!F3389</f>
        <v>1265518567</v>
      </c>
      <c r="G3389" t="str">
        <f>Raw_Data!H3389</f>
        <v>0</v>
      </c>
      <c r="H3389">
        <f>IFERROR(VLOOKUP(G3389,Store_Map!$A$2:$I$100,3,FALSE),"")</f>
        <v>0</v>
      </c>
      <c r="I3389">
        <f>IFERROR(VLOOKUP(G3389,Store_Map!$A$2:$I$100,4,FALSE),"")</f>
        <v>0</v>
      </c>
      <c r="J3389">
        <f>IFERROR(VLOOKUP(G3389,Store_Map!$A$2:$I$100,5,FALSE),"")</f>
        <v>0</v>
      </c>
      <c r="K3389">
        <f>IFERROR(VLOOKUP(G3389,Store_Map!$A$2:$I$100,6,FALSE),"")</f>
        <v>0</v>
      </c>
      <c r="L3389">
        <f>IFERROR(VLOOKUP(G3389,Store_Map!$A$2:$I$100,7,FALSE),"")</f>
        <v>0</v>
      </c>
      <c r="M3389">
        <f>IFERROR(VLOOKUP(G3389,Store_Map!$A$2:$I$100,8,FALSE),"")</f>
        <v>0</v>
      </c>
      <c r="N3389">
        <f t="shared" si="468"/>
        <v>0</v>
      </c>
      <c r="O3389" t="str">
        <f t="shared" si="469"/>
        <v>PASS</v>
      </c>
      <c r="P3389" t="str">
        <f t="shared" si="470"/>
        <v>REVIEW</v>
      </c>
      <c r="Q3389" t="str">
        <f t="shared" si="471"/>
        <v>PASS</v>
      </c>
      <c r="R3389" t="str">
        <f t="shared" si="472"/>
        <v>PASS</v>
      </c>
      <c r="S3389" t="str">
        <f t="shared" si="473"/>
        <v>REVIEW</v>
      </c>
      <c r="T3389">
        <f t="shared" si="474"/>
        <v>90</v>
      </c>
      <c r="U3389" t="str">
        <f t="shared" si="475"/>
        <v>Low</v>
      </c>
      <c r="V3389" t="str">
        <f t="shared" si="476"/>
        <v>Invalid NDC</v>
      </c>
    </row>
    <row r="3390" spans="1:22" x14ac:dyDescent="0.3">
      <c r="A3390" t="str">
        <f>Raw_Data!A3390</f>
        <v>6253211</v>
      </c>
      <c r="B3390">
        <f>Raw_Data!B3390</f>
        <v>45687</v>
      </c>
      <c r="C3390" t="str">
        <f>Raw_Data!C3390</f>
        <v>GLIPIZIDE 5 MG TABLET</v>
      </c>
      <c r="D3390" t="str">
        <f>Raw_Data!D3390</f>
        <v>60505014101</v>
      </c>
      <c r="E3390" t="str">
        <f>Raw_Data!E3390</f>
        <v>YASIN, NURA</v>
      </c>
      <c r="F3390" t="str">
        <f>Raw_Data!F3390</f>
        <v>1265518567</v>
      </c>
      <c r="G3390" t="str">
        <f>Raw_Data!H3390</f>
        <v>0</v>
      </c>
      <c r="H3390">
        <f>IFERROR(VLOOKUP(G3390,Store_Map!$A$2:$I$100,3,FALSE),"")</f>
        <v>0</v>
      </c>
      <c r="I3390">
        <f>IFERROR(VLOOKUP(G3390,Store_Map!$A$2:$I$100,4,FALSE),"")</f>
        <v>0</v>
      </c>
      <c r="J3390">
        <f>IFERROR(VLOOKUP(G3390,Store_Map!$A$2:$I$100,5,FALSE),"")</f>
        <v>0</v>
      </c>
      <c r="K3390">
        <f>IFERROR(VLOOKUP(G3390,Store_Map!$A$2:$I$100,6,FALSE),"")</f>
        <v>0</v>
      </c>
      <c r="L3390">
        <f>IFERROR(VLOOKUP(G3390,Store_Map!$A$2:$I$100,7,FALSE),"")</f>
        <v>0</v>
      </c>
      <c r="M3390">
        <f>IFERROR(VLOOKUP(G3390,Store_Map!$A$2:$I$100,8,FALSE),"")</f>
        <v>0</v>
      </c>
      <c r="N3390">
        <f t="shared" si="468"/>
        <v>0</v>
      </c>
      <c r="O3390" t="str">
        <f t="shared" si="469"/>
        <v>PASS</v>
      </c>
      <c r="P3390" t="str">
        <f t="shared" si="470"/>
        <v>PASS</v>
      </c>
      <c r="Q3390" t="str">
        <f t="shared" si="471"/>
        <v>PASS</v>
      </c>
      <c r="R3390" t="str">
        <f t="shared" si="472"/>
        <v>PASS</v>
      </c>
      <c r="S3390" t="str">
        <f t="shared" si="473"/>
        <v>PASS</v>
      </c>
      <c r="T3390">
        <f t="shared" si="474"/>
        <v>100</v>
      </c>
      <c r="U3390" t="str">
        <f t="shared" si="475"/>
        <v>Low</v>
      </c>
      <c r="V3390" t="str">
        <f t="shared" si="476"/>
        <v>Clean</v>
      </c>
    </row>
    <row r="3391" spans="1:22" x14ac:dyDescent="0.3">
      <c r="A3391" t="str">
        <f>Raw_Data!A3391</f>
        <v>6253214</v>
      </c>
      <c r="B3391">
        <f>Raw_Data!B3391</f>
        <v>45687</v>
      </c>
      <c r="C3391" t="str">
        <f>Raw_Data!C3391</f>
        <v>LISINOPRIL-HCTZ 20-25 MG TA</v>
      </c>
      <c r="D3391" t="str">
        <f>Raw_Data!D3391</f>
        <v>68180052002</v>
      </c>
      <c r="E3391" t="str">
        <f>Raw_Data!E3391</f>
        <v>BYNE, EDMUND</v>
      </c>
      <c r="F3391" t="str">
        <f>Raw_Data!F3391</f>
        <v>1033186648</v>
      </c>
      <c r="G3391" t="str">
        <f>Raw_Data!H3391</f>
        <v>0</v>
      </c>
      <c r="H3391">
        <f>IFERROR(VLOOKUP(G3391,Store_Map!$A$2:$I$100,3,FALSE),"")</f>
        <v>0</v>
      </c>
      <c r="I3391">
        <f>IFERROR(VLOOKUP(G3391,Store_Map!$A$2:$I$100,4,FALSE),"")</f>
        <v>0</v>
      </c>
      <c r="J3391">
        <f>IFERROR(VLOOKUP(G3391,Store_Map!$A$2:$I$100,5,FALSE),"")</f>
        <v>0</v>
      </c>
      <c r="K3391">
        <f>IFERROR(VLOOKUP(G3391,Store_Map!$A$2:$I$100,6,FALSE),"")</f>
        <v>0</v>
      </c>
      <c r="L3391">
        <f>IFERROR(VLOOKUP(G3391,Store_Map!$A$2:$I$100,7,FALSE),"")</f>
        <v>0</v>
      </c>
      <c r="M3391">
        <f>IFERROR(VLOOKUP(G3391,Store_Map!$A$2:$I$100,8,FALSE),"")</f>
        <v>0</v>
      </c>
      <c r="N3391">
        <f t="shared" si="468"/>
        <v>0</v>
      </c>
      <c r="O3391" t="str">
        <f t="shared" si="469"/>
        <v>PASS</v>
      </c>
      <c r="P3391" t="str">
        <f t="shared" si="470"/>
        <v>PASS</v>
      </c>
      <c r="Q3391" t="str">
        <f t="shared" si="471"/>
        <v>PASS</v>
      </c>
      <c r="R3391" t="str">
        <f t="shared" si="472"/>
        <v>PASS</v>
      </c>
      <c r="S3391" t="str">
        <f t="shared" si="473"/>
        <v>PASS</v>
      </c>
      <c r="T3391">
        <f t="shared" si="474"/>
        <v>100</v>
      </c>
      <c r="U3391" t="str">
        <f t="shared" si="475"/>
        <v>Low</v>
      </c>
      <c r="V3391" t="str">
        <f t="shared" si="476"/>
        <v>Clean</v>
      </c>
    </row>
    <row r="3392" spans="1:22" x14ac:dyDescent="0.3">
      <c r="A3392" t="str">
        <f>Raw_Data!A3392</f>
        <v>6253215</v>
      </c>
      <c r="B3392">
        <f>Raw_Data!B3392</f>
        <v>45687</v>
      </c>
      <c r="C3392" t="str">
        <f>Raw_Data!C3392</f>
        <v>FARXIGA 10 MG TABLET</v>
      </c>
      <c r="D3392" t="str">
        <f>Raw_Data!D3392</f>
        <v>310621030</v>
      </c>
      <c r="E3392" t="str">
        <f>Raw_Data!E3392</f>
        <v>BYNE, EDMUND</v>
      </c>
      <c r="F3392" t="str">
        <f>Raw_Data!F3392</f>
        <v>1033186648</v>
      </c>
      <c r="G3392" t="str">
        <f>Raw_Data!H3392</f>
        <v>0</v>
      </c>
      <c r="H3392">
        <f>IFERROR(VLOOKUP(G3392,Store_Map!$A$2:$I$100,3,FALSE),"")</f>
        <v>0</v>
      </c>
      <c r="I3392">
        <f>IFERROR(VLOOKUP(G3392,Store_Map!$A$2:$I$100,4,FALSE),"")</f>
        <v>0</v>
      </c>
      <c r="J3392">
        <f>IFERROR(VLOOKUP(G3392,Store_Map!$A$2:$I$100,5,FALSE),"")</f>
        <v>0</v>
      </c>
      <c r="K3392">
        <f>IFERROR(VLOOKUP(G3392,Store_Map!$A$2:$I$100,6,FALSE),"")</f>
        <v>0</v>
      </c>
      <c r="L3392">
        <f>IFERROR(VLOOKUP(G3392,Store_Map!$A$2:$I$100,7,FALSE),"")</f>
        <v>0</v>
      </c>
      <c r="M3392">
        <f>IFERROR(VLOOKUP(G3392,Store_Map!$A$2:$I$100,8,FALSE),"")</f>
        <v>0</v>
      </c>
      <c r="N3392">
        <f t="shared" si="468"/>
        <v>0</v>
      </c>
      <c r="O3392" t="str">
        <f t="shared" si="469"/>
        <v>PASS</v>
      </c>
      <c r="P3392" t="str">
        <f t="shared" si="470"/>
        <v>REVIEW</v>
      </c>
      <c r="Q3392" t="str">
        <f t="shared" si="471"/>
        <v>PASS</v>
      </c>
      <c r="R3392" t="str">
        <f t="shared" si="472"/>
        <v>PASS</v>
      </c>
      <c r="S3392" t="str">
        <f t="shared" si="473"/>
        <v>REVIEW</v>
      </c>
      <c r="T3392">
        <f t="shared" si="474"/>
        <v>90</v>
      </c>
      <c r="U3392" t="str">
        <f t="shared" si="475"/>
        <v>Low</v>
      </c>
      <c r="V3392" t="str">
        <f t="shared" si="476"/>
        <v>Invalid NDC</v>
      </c>
    </row>
    <row r="3393" spans="1:22" x14ac:dyDescent="0.3">
      <c r="A3393" t="str">
        <f>Raw_Data!A3393</f>
        <v>6253216</v>
      </c>
      <c r="B3393">
        <f>Raw_Data!B3393</f>
        <v>45687</v>
      </c>
      <c r="C3393" t="str">
        <f>Raw_Data!C3393</f>
        <v>METFORMIN HCL 1,000 MG TABL</v>
      </c>
      <c r="D3393" t="str">
        <f>Raw_Data!D3393</f>
        <v>70010006599</v>
      </c>
      <c r="E3393" t="str">
        <f>Raw_Data!E3393</f>
        <v>BYNE, EDMUND</v>
      </c>
      <c r="F3393" t="str">
        <f>Raw_Data!F3393</f>
        <v>1033186648</v>
      </c>
      <c r="G3393" t="str">
        <f>Raw_Data!H3393</f>
        <v>0</v>
      </c>
      <c r="H3393">
        <f>IFERROR(VLOOKUP(G3393,Store_Map!$A$2:$I$100,3,FALSE),"")</f>
        <v>0</v>
      </c>
      <c r="I3393">
        <f>IFERROR(VLOOKUP(G3393,Store_Map!$A$2:$I$100,4,FALSE),"")</f>
        <v>0</v>
      </c>
      <c r="J3393">
        <f>IFERROR(VLOOKUP(G3393,Store_Map!$A$2:$I$100,5,FALSE),"")</f>
        <v>0</v>
      </c>
      <c r="K3393">
        <f>IFERROR(VLOOKUP(G3393,Store_Map!$A$2:$I$100,6,FALSE),"")</f>
        <v>0</v>
      </c>
      <c r="L3393">
        <f>IFERROR(VLOOKUP(G3393,Store_Map!$A$2:$I$100,7,FALSE),"")</f>
        <v>0</v>
      </c>
      <c r="M3393">
        <f>IFERROR(VLOOKUP(G3393,Store_Map!$A$2:$I$100,8,FALSE),"")</f>
        <v>0</v>
      </c>
      <c r="N3393">
        <f t="shared" si="468"/>
        <v>0</v>
      </c>
      <c r="O3393" t="str">
        <f t="shared" si="469"/>
        <v>PASS</v>
      </c>
      <c r="P3393" t="str">
        <f t="shared" si="470"/>
        <v>PASS</v>
      </c>
      <c r="Q3393" t="str">
        <f t="shared" si="471"/>
        <v>PASS</v>
      </c>
      <c r="R3393" t="str">
        <f t="shared" si="472"/>
        <v>PASS</v>
      </c>
      <c r="S3393" t="str">
        <f t="shared" si="473"/>
        <v>PASS</v>
      </c>
      <c r="T3393">
        <f t="shared" si="474"/>
        <v>100</v>
      </c>
      <c r="U3393" t="str">
        <f t="shared" si="475"/>
        <v>Low</v>
      </c>
      <c r="V3393" t="str">
        <f t="shared" si="476"/>
        <v>Clean</v>
      </c>
    </row>
    <row r="3394" spans="1:22" x14ac:dyDescent="0.3">
      <c r="A3394" t="str">
        <f>Raw_Data!A3394</f>
        <v>6253217</v>
      </c>
      <c r="B3394">
        <f>Raw_Data!B3394</f>
        <v>45687</v>
      </c>
      <c r="C3394" t="str">
        <f>Raw_Data!C3394</f>
        <v>GLIMEPIRIDE 2 MG TABLET</v>
      </c>
      <c r="D3394" t="str">
        <f>Raw_Data!D3394</f>
        <v>55111032105</v>
      </c>
      <c r="E3394" t="str">
        <f>Raw_Data!E3394</f>
        <v>BYNE, EDMUND</v>
      </c>
      <c r="F3394" t="str">
        <f>Raw_Data!F3394</f>
        <v>1033186648</v>
      </c>
      <c r="G3394" t="str">
        <f>Raw_Data!H3394</f>
        <v>0</v>
      </c>
      <c r="H3394">
        <f>IFERROR(VLOOKUP(G3394,Store_Map!$A$2:$I$100,3,FALSE),"")</f>
        <v>0</v>
      </c>
      <c r="I3394">
        <f>IFERROR(VLOOKUP(G3394,Store_Map!$A$2:$I$100,4,FALSE),"")</f>
        <v>0</v>
      </c>
      <c r="J3394">
        <f>IFERROR(VLOOKUP(G3394,Store_Map!$A$2:$I$100,5,FALSE),"")</f>
        <v>0</v>
      </c>
      <c r="K3394">
        <f>IFERROR(VLOOKUP(G3394,Store_Map!$A$2:$I$100,6,FALSE),"")</f>
        <v>0</v>
      </c>
      <c r="L3394">
        <f>IFERROR(VLOOKUP(G3394,Store_Map!$A$2:$I$100,7,FALSE),"")</f>
        <v>0</v>
      </c>
      <c r="M3394">
        <f>IFERROR(VLOOKUP(G3394,Store_Map!$A$2:$I$100,8,FALSE),"")</f>
        <v>0</v>
      </c>
      <c r="N3394">
        <f t="shared" ref="N3394:N3457" si="477">COUNTBLANK(A3394:M3394)</f>
        <v>0</v>
      </c>
      <c r="O3394" t="str">
        <f t="shared" ref="O3394:O3457" si="478">IF(AND(F3394&lt;&gt;"",LEN(F3394)=10,ISNUMBER(--F3394)),"PASS","REVIEW")</f>
        <v>PASS</v>
      </c>
      <c r="P3394" t="str">
        <f t="shared" ref="P3394:P3457" si="479">IF(AND(D3394&lt;&gt;"",OR(LEN(D3394)=10,LEN(D3394)=11),ISNUMBER(--D3394)),"PASS","REVIEW")</f>
        <v>PASS</v>
      </c>
      <c r="Q3394" t="str">
        <f t="shared" ref="Q3394:Q3457" si="480">IF(H3394&lt;&gt;"","PASS","REVIEW")</f>
        <v>PASS</v>
      </c>
      <c r="R3394" t="str">
        <f t="shared" ref="R3394:R3457" si="481">IF(AND(I3394&lt;&gt;"",J3394&lt;&gt;"",K3394&lt;&gt;"",L3394&lt;&gt;"",M3394&lt;&gt;""),"PASS","REVIEW")</f>
        <v>PASS</v>
      </c>
      <c r="S3394" t="str">
        <f t="shared" ref="S3394:S3457" si="482">IF(OR(N3394&gt;0,O3394="REVIEW",P3394="REVIEW",Q3394="REVIEW",R3394="REVIEW"),"REVIEW","PASS")</f>
        <v>PASS</v>
      </c>
      <c r="T3394">
        <f t="shared" ref="T3394:T3457" si="483">MAX(0,100-(N3394*5)-IF(O3394="REVIEW",15,0)-IF(P3394="REVIEW",10,0)-IF(Q3394="REVIEW",10,0)-IF(R3394="REVIEW",20,0))</f>
        <v>100</v>
      </c>
      <c r="U3394" t="str">
        <f t="shared" ref="U3394:U3457" si="484">IF(T3394&gt;=90,"Low",IF(T3394&gt;=70,"Medium","High"))</f>
        <v>Low</v>
      </c>
      <c r="V3394" t="str">
        <f t="shared" ref="V3394:V3457" si="485">IF(N3394&gt;0,"Missing required fields",IF(O3394="REVIEW","Invalid provider NPI",IF(P3394="REVIEW","Invalid NDC",IF(Q3394="REVIEW","Store mapping incomplete",IF(R3394="REVIEW","Entity mapping incomplete","Clean")))))</f>
        <v>Clean</v>
      </c>
    </row>
    <row r="3395" spans="1:22" x14ac:dyDescent="0.3">
      <c r="A3395" t="str">
        <f>Raw_Data!A3395</f>
        <v>6253218</v>
      </c>
      <c r="B3395">
        <f>Raw_Data!B3395</f>
        <v>45687</v>
      </c>
      <c r="C3395" t="str">
        <f>Raw_Data!C3395</f>
        <v>LEVOTHYROXINE 175 MCG TAB</v>
      </c>
      <c r="D3395" t="str">
        <f>Raw_Data!D3395</f>
        <v>68180097409</v>
      </c>
      <c r="E3395" t="str">
        <f>Raw_Data!E3395</f>
        <v>BYNE, EDMUND</v>
      </c>
      <c r="F3395" t="str">
        <f>Raw_Data!F3395</f>
        <v>1033186648</v>
      </c>
      <c r="G3395" t="str">
        <f>Raw_Data!H3395</f>
        <v>0</v>
      </c>
      <c r="H3395">
        <f>IFERROR(VLOOKUP(G3395,Store_Map!$A$2:$I$100,3,FALSE),"")</f>
        <v>0</v>
      </c>
      <c r="I3395">
        <f>IFERROR(VLOOKUP(G3395,Store_Map!$A$2:$I$100,4,FALSE),"")</f>
        <v>0</v>
      </c>
      <c r="J3395">
        <f>IFERROR(VLOOKUP(G3395,Store_Map!$A$2:$I$100,5,FALSE),"")</f>
        <v>0</v>
      </c>
      <c r="K3395">
        <f>IFERROR(VLOOKUP(G3395,Store_Map!$A$2:$I$100,6,FALSE),"")</f>
        <v>0</v>
      </c>
      <c r="L3395">
        <f>IFERROR(VLOOKUP(G3395,Store_Map!$A$2:$I$100,7,FALSE),"")</f>
        <v>0</v>
      </c>
      <c r="M3395">
        <f>IFERROR(VLOOKUP(G3395,Store_Map!$A$2:$I$100,8,FALSE),"")</f>
        <v>0</v>
      </c>
      <c r="N3395">
        <f t="shared" si="477"/>
        <v>0</v>
      </c>
      <c r="O3395" t="str">
        <f t="shared" si="478"/>
        <v>PASS</v>
      </c>
      <c r="P3395" t="str">
        <f t="shared" si="479"/>
        <v>PASS</v>
      </c>
      <c r="Q3395" t="str">
        <f t="shared" si="480"/>
        <v>PASS</v>
      </c>
      <c r="R3395" t="str">
        <f t="shared" si="481"/>
        <v>PASS</v>
      </c>
      <c r="S3395" t="str">
        <f t="shared" si="482"/>
        <v>PASS</v>
      </c>
      <c r="T3395">
        <f t="shared" si="483"/>
        <v>100</v>
      </c>
      <c r="U3395" t="str">
        <f t="shared" si="484"/>
        <v>Low</v>
      </c>
      <c r="V3395" t="str">
        <f t="shared" si="485"/>
        <v>Clean</v>
      </c>
    </row>
    <row r="3396" spans="1:22" x14ac:dyDescent="0.3">
      <c r="A3396" t="str">
        <f>Raw_Data!A3396</f>
        <v>6253219</v>
      </c>
      <c r="B3396">
        <f>Raw_Data!B3396</f>
        <v>45687</v>
      </c>
      <c r="C3396" t="str">
        <f>Raw_Data!C3396</f>
        <v>OMEPRAZOLE DR 40 MG CAPSULE</v>
      </c>
      <c r="D3396" t="str">
        <f>Raw_Data!D3396</f>
        <v>68382050010</v>
      </c>
      <c r="E3396" t="str">
        <f>Raw_Data!E3396</f>
        <v>BYNE, EDMUND</v>
      </c>
      <c r="F3396" t="str">
        <f>Raw_Data!F3396</f>
        <v>1033186648</v>
      </c>
      <c r="G3396" t="str">
        <f>Raw_Data!H3396</f>
        <v>0</v>
      </c>
      <c r="H3396">
        <f>IFERROR(VLOOKUP(G3396,Store_Map!$A$2:$I$100,3,FALSE),"")</f>
        <v>0</v>
      </c>
      <c r="I3396">
        <f>IFERROR(VLOOKUP(G3396,Store_Map!$A$2:$I$100,4,FALSE),"")</f>
        <v>0</v>
      </c>
      <c r="J3396">
        <f>IFERROR(VLOOKUP(G3396,Store_Map!$A$2:$I$100,5,FALSE),"")</f>
        <v>0</v>
      </c>
      <c r="K3396">
        <f>IFERROR(VLOOKUP(G3396,Store_Map!$A$2:$I$100,6,FALSE),"")</f>
        <v>0</v>
      </c>
      <c r="L3396">
        <f>IFERROR(VLOOKUP(G3396,Store_Map!$A$2:$I$100,7,FALSE),"")</f>
        <v>0</v>
      </c>
      <c r="M3396">
        <f>IFERROR(VLOOKUP(G3396,Store_Map!$A$2:$I$100,8,FALSE),"")</f>
        <v>0</v>
      </c>
      <c r="N3396">
        <f t="shared" si="477"/>
        <v>0</v>
      </c>
      <c r="O3396" t="str">
        <f t="shared" si="478"/>
        <v>PASS</v>
      </c>
      <c r="P3396" t="str">
        <f t="shared" si="479"/>
        <v>PASS</v>
      </c>
      <c r="Q3396" t="str">
        <f t="shared" si="480"/>
        <v>PASS</v>
      </c>
      <c r="R3396" t="str">
        <f t="shared" si="481"/>
        <v>PASS</v>
      </c>
      <c r="S3396" t="str">
        <f t="shared" si="482"/>
        <v>PASS</v>
      </c>
      <c r="T3396">
        <f t="shared" si="483"/>
        <v>100</v>
      </c>
      <c r="U3396" t="str">
        <f t="shared" si="484"/>
        <v>Low</v>
      </c>
      <c r="V3396" t="str">
        <f t="shared" si="485"/>
        <v>Clean</v>
      </c>
    </row>
    <row r="3397" spans="1:22" x14ac:dyDescent="0.3">
      <c r="A3397" t="str">
        <f>Raw_Data!A3397</f>
        <v>6253220</v>
      </c>
      <c r="B3397">
        <f>Raw_Data!B3397</f>
        <v>45687</v>
      </c>
      <c r="C3397" t="str">
        <f>Raw_Data!C3397</f>
        <v>DULOXETINE HCL DR 20 MG CAP</v>
      </c>
      <c r="D3397" t="str">
        <f>Raw_Data!D3397</f>
        <v>68180029407</v>
      </c>
      <c r="E3397" t="str">
        <f>Raw_Data!E3397</f>
        <v>BYNE, EDMUND</v>
      </c>
      <c r="F3397" t="str">
        <f>Raw_Data!F3397</f>
        <v>1033186648</v>
      </c>
      <c r="G3397" t="str">
        <f>Raw_Data!H3397</f>
        <v>0</v>
      </c>
      <c r="H3397">
        <f>IFERROR(VLOOKUP(G3397,Store_Map!$A$2:$I$100,3,FALSE),"")</f>
        <v>0</v>
      </c>
      <c r="I3397">
        <f>IFERROR(VLOOKUP(G3397,Store_Map!$A$2:$I$100,4,FALSE),"")</f>
        <v>0</v>
      </c>
      <c r="J3397">
        <f>IFERROR(VLOOKUP(G3397,Store_Map!$A$2:$I$100,5,FALSE),"")</f>
        <v>0</v>
      </c>
      <c r="K3397">
        <f>IFERROR(VLOOKUP(G3397,Store_Map!$A$2:$I$100,6,FALSE),"")</f>
        <v>0</v>
      </c>
      <c r="L3397">
        <f>IFERROR(VLOOKUP(G3397,Store_Map!$A$2:$I$100,7,FALSE),"")</f>
        <v>0</v>
      </c>
      <c r="M3397">
        <f>IFERROR(VLOOKUP(G3397,Store_Map!$A$2:$I$100,8,FALSE),"")</f>
        <v>0</v>
      </c>
      <c r="N3397">
        <f t="shared" si="477"/>
        <v>0</v>
      </c>
      <c r="O3397" t="str">
        <f t="shared" si="478"/>
        <v>PASS</v>
      </c>
      <c r="P3397" t="str">
        <f t="shared" si="479"/>
        <v>PASS</v>
      </c>
      <c r="Q3397" t="str">
        <f t="shared" si="480"/>
        <v>PASS</v>
      </c>
      <c r="R3397" t="str">
        <f t="shared" si="481"/>
        <v>PASS</v>
      </c>
      <c r="S3397" t="str">
        <f t="shared" si="482"/>
        <v>PASS</v>
      </c>
      <c r="T3397">
        <f t="shared" si="483"/>
        <v>100</v>
      </c>
      <c r="U3397" t="str">
        <f t="shared" si="484"/>
        <v>Low</v>
      </c>
      <c r="V3397" t="str">
        <f t="shared" si="485"/>
        <v>Clean</v>
      </c>
    </row>
    <row r="3398" spans="1:22" x14ac:dyDescent="0.3">
      <c r="A3398" t="str">
        <f>Raw_Data!A3398</f>
        <v>6244523</v>
      </c>
      <c r="B3398">
        <f>Raw_Data!B3398</f>
        <v>45687</v>
      </c>
      <c r="C3398" t="str">
        <f>Raw_Data!C3398</f>
        <v>SPIRONOLACTONE 25 MG TABLET</v>
      </c>
      <c r="D3398" t="str">
        <f>Raw_Data!D3398</f>
        <v>53489014305</v>
      </c>
      <c r="E3398" t="str">
        <f>Raw_Data!E3398</f>
        <v>GIBBS, JON</v>
      </c>
      <c r="F3398" t="str">
        <f>Raw_Data!F3398</f>
        <v>1700896156</v>
      </c>
      <c r="G3398" t="str">
        <f>Raw_Data!H3398</f>
        <v>0</v>
      </c>
      <c r="H3398">
        <f>IFERROR(VLOOKUP(G3398,Store_Map!$A$2:$I$100,3,FALSE),"")</f>
        <v>0</v>
      </c>
      <c r="I3398">
        <f>IFERROR(VLOOKUP(G3398,Store_Map!$A$2:$I$100,4,FALSE),"")</f>
        <v>0</v>
      </c>
      <c r="J3398">
        <f>IFERROR(VLOOKUP(G3398,Store_Map!$A$2:$I$100,5,FALSE),"")</f>
        <v>0</v>
      </c>
      <c r="K3398">
        <f>IFERROR(VLOOKUP(G3398,Store_Map!$A$2:$I$100,6,FALSE),"")</f>
        <v>0</v>
      </c>
      <c r="L3398">
        <f>IFERROR(VLOOKUP(G3398,Store_Map!$A$2:$I$100,7,FALSE),"")</f>
        <v>0</v>
      </c>
      <c r="M3398">
        <f>IFERROR(VLOOKUP(G3398,Store_Map!$A$2:$I$100,8,FALSE),"")</f>
        <v>0</v>
      </c>
      <c r="N3398">
        <f t="shared" si="477"/>
        <v>0</v>
      </c>
      <c r="O3398" t="str">
        <f t="shared" si="478"/>
        <v>PASS</v>
      </c>
      <c r="P3398" t="str">
        <f t="shared" si="479"/>
        <v>PASS</v>
      </c>
      <c r="Q3398" t="str">
        <f t="shared" si="480"/>
        <v>PASS</v>
      </c>
      <c r="R3398" t="str">
        <f t="shared" si="481"/>
        <v>PASS</v>
      </c>
      <c r="S3398" t="str">
        <f t="shared" si="482"/>
        <v>PASS</v>
      </c>
      <c r="T3398">
        <f t="shared" si="483"/>
        <v>100</v>
      </c>
      <c r="U3398" t="str">
        <f t="shared" si="484"/>
        <v>Low</v>
      </c>
      <c r="V3398" t="str">
        <f t="shared" si="485"/>
        <v>Clean</v>
      </c>
    </row>
    <row r="3399" spans="1:22" x14ac:dyDescent="0.3">
      <c r="A3399" t="str">
        <f>Raw_Data!A3399</f>
        <v>6248311</v>
      </c>
      <c r="B3399">
        <f>Raw_Data!B3399</f>
        <v>45687</v>
      </c>
      <c r="C3399" t="str">
        <f>Raw_Data!C3399</f>
        <v>SILDENAFIL 100 MG TABLET</v>
      </c>
      <c r="D3399" t="str">
        <f>Raw_Data!D3399</f>
        <v>13668018830</v>
      </c>
      <c r="E3399" t="str">
        <f>Raw_Data!E3399</f>
        <v>GIBBS, JON</v>
      </c>
      <c r="F3399" t="str">
        <f>Raw_Data!F3399</f>
        <v>1700896156</v>
      </c>
      <c r="G3399" t="str">
        <f>Raw_Data!H3399</f>
        <v>0</v>
      </c>
      <c r="H3399">
        <f>IFERROR(VLOOKUP(G3399,Store_Map!$A$2:$I$100,3,FALSE),"")</f>
        <v>0</v>
      </c>
      <c r="I3399">
        <f>IFERROR(VLOOKUP(G3399,Store_Map!$A$2:$I$100,4,FALSE),"")</f>
        <v>0</v>
      </c>
      <c r="J3399">
        <f>IFERROR(VLOOKUP(G3399,Store_Map!$A$2:$I$100,5,FALSE),"")</f>
        <v>0</v>
      </c>
      <c r="K3399">
        <f>IFERROR(VLOOKUP(G3399,Store_Map!$A$2:$I$100,6,FALSE),"")</f>
        <v>0</v>
      </c>
      <c r="L3399">
        <f>IFERROR(VLOOKUP(G3399,Store_Map!$A$2:$I$100,7,FALSE),"")</f>
        <v>0</v>
      </c>
      <c r="M3399">
        <f>IFERROR(VLOOKUP(G3399,Store_Map!$A$2:$I$100,8,FALSE),"")</f>
        <v>0</v>
      </c>
      <c r="N3399">
        <f t="shared" si="477"/>
        <v>0</v>
      </c>
      <c r="O3399" t="str">
        <f t="shared" si="478"/>
        <v>PASS</v>
      </c>
      <c r="P3399" t="str">
        <f t="shared" si="479"/>
        <v>PASS</v>
      </c>
      <c r="Q3399" t="str">
        <f t="shared" si="480"/>
        <v>PASS</v>
      </c>
      <c r="R3399" t="str">
        <f t="shared" si="481"/>
        <v>PASS</v>
      </c>
      <c r="S3399" t="str">
        <f t="shared" si="482"/>
        <v>PASS</v>
      </c>
      <c r="T3399">
        <f t="shared" si="483"/>
        <v>100</v>
      </c>
      <c r="U3399" t="str">
        <f t="shared" si="484"/>
        <v>Low</v>
      </c>
      <c r="V3399" t="str">
        <f t="shared" si="485"/>
        <v>Clean</v>
      </c>
    </row>
    <row r="3400" spans="1:22" x14ac:dyDescent="0.3">
      <c r="A3400" t="str">
        <f>Raw_Data!A3400</f>
        <v>6248058</v>
      </c>
      <c r="B3400">
        <f>Raw_Data!B3400</f>
        <v>45687</v>
      </c>
      <c r="C3400" t="str">
        <f>Raw_Data!C3400</f>
        <v>FREESTYLE LIBRE 2 SENSOR</v>
      </c>
      <c r="D3400" t="str">
        <f>Raw_Data!D3400</f>
        <v>57599080000</v>
      </c>
      <c r="E3400" t="str">
        <f>Raw_Data!E3400</f>
        <v>GIBBS, JON</v>
      </c>
      <c r="F3400" t="str">
        <f>Raw_Data!F3400</f>
        <v>1700896156</v>
      </c>
      <c r="G3400" t="str">
        <f>Raw_Data!H3400</f>
        <v>0</v>
      </c>
      <c r="H3400">
        <f>IFERROR(VLOOKUP(G3400,Store_Map!$A$2:$I$100,3,FALSE),"")</f>
        <v>0</v>
      </c>
      <c r="I3400">
        <f>IFERROR(VLOOKUP(G3400,Store_Map!$A$2:$I$100,4,FALSE),"")</f>
        <v>0</v>
      </c>
      <c r="J3400">
        <f>IFERROR(VLOOKUP(G3400,Store_Map!$A$2:$I$100,5,FALSE),"")</f>
        <v>0</v>
      </c>
      <c r="K3400">
        <f>IFERROR(VLOOKUP(G3400,Store_Map!$A$2:$I$100,6,FALSE),"")</f>
        <v>0</v>
      </c>
      <c r="L3400">
        <f>IFERROR(VLOOKUP(G3400,Store_Map!$A$2:$I$100,7,FALSE),"")</f>
        <v>0</v>
      </c>
      <c r="M3400">
        <f>IFERROR(VLOOKUP(G3400,Store_Map!$A$2:$I$100,8,FALSE),"")</f>
        <v>0</v>
      </c>
      <c r="N3400">
        <f t="shared" si="477"/>
        <v>0</v>
      </c>
      <c r="O3400" t="str">
        <f t="shared" si="478"/>
        <v>PASS</v>
      </c>
      <c r="P3400" t="str">
        <f t="shared" si="479"/>
        <v>PASS</v>
      </c>
      <c r="Q3400" t="str">
        <f t="shared" si="480"/>
        <v>PASS</v>
      </c>
      <c r="R3400" t="str">
        <f t="shared" si="481"/>
        <v>PASS</v>
      </c>
      <c r="S3400" t="str">
        <f t="shared" si="482"/>
        <v>PASS</v>
      </c>
      <c r="T3400">
        <f t="shared" si="483"/>
        <v>100</v>
      </c>
      <c r="U3400" t="str">
        <f t="shared" si="484"/>
        <v>Low</v>
      </c>
      <c r="V3400" t="str">
        <f t="shared" si="485"/>
        <v>Clean</v>
      </c>
    </row>
    <row r="3401" spans="1:22" x14ac:dyDescent="0.3">
      <c r="A3401" t="str">
        <f>Raw_Data!A3401</f>
        <v>6228939</v>
      </c>
      <c r="B3401">
        <f>Raw_Data!B3401</f>
        <v>45687</v>
      </c>
      <c r="C3401" t="str">
        <f>Raw_Data!C3401</f>
        <v>ATORVASTATIN 20 MG TABLET</v>
      </c>
      <c r="D3401" t="str">
        <f>Raw_Data!D3401</f>
        <v>60505257908</v>
      </c>
      <c r="E3401" t="str">
        <f>Raw_Data!E3401</f>
        <v>GIBBS, JON</v>
      </c>
      <c r="F3401" t="str">
        <f>Raw_Data!F3401</f>
        <v>1700896156</v>
      </c>
      <c r="G3401" t="str">
        <f>Raw_Data!H3401</f>
        <v>0</v>
      </c>
      <c r="H3401">
        <f>IFERROR(VLOOKUP(G3401,Store_Map!$A$2:$I$100,3,FALSE),"")</f>
        <v>0</v>
      </c>
      <c r="I3401">
        <f>IFERROR(VLOOKUP(G3401,Store_Map!$A$2:$I$100,4,FALSE),"")</f>
        <v>0</v>
      </c>
      <c r="J3401">
        <f>IFERROR(VLOOKUP(G3401,Store_Map!$A$2:$I$100,5,FALSE),"")</f>
        <v>0</v>
      </c>
      <c r="K3401">
        <f>IFERROR(VLOOKUP(G3401,Store_Map!$A$2:$I$100,6,FALSE),"")</f>
        <v>0</v>
      </c>
      <c r="L3401">
        <f>IFERROR(VLOOKUP(G3401,Store_Map!$A$2:$I$100,7,FALSE),"")</f>
        <v>0</v>
      </c>
      <c r="M3401">
        <f>IFERROR(VLOOKUP(G3401,Store_Map!$A$2:$I$100,8,FALSE),"")</f>
        <v>0</v>
      </c>
      <c r="N3401">
        <f t="shared" si="477"/>
        <v>0</v>
      </c>
      <c r="O3401" t="str">
        <f t="shared" si="478"/>
        <v>PASS</v>
      </c>
      <c r="P3401" t="str">
        <f t="shared" si="479"/>
        <v>PASS</v>
      </c>
      <c r="Q3401" t="str">
        <f t="shared" si="480"/>
        <v>PASS</v>
      </c>
      <c r="R3401" t="str">
        <f t="shared" si="481"/>
        <v>PASS</v>
      </c>
      <c r="S3401" t="str">
        <f t="shared" si="482"/>
        <v>PASS</v>
      </c>
      <c r="T3401">
        <f t="shared" si="483"/>
        <v>100</v>
      </c>
      <c r="U3401" t="str">
        <f t="shared" si="484"/>
        <v>Low</v>
      </c>
      <c r="V3401" t="str">
        <f t="shared" si="485"/>
        <v>Clean</v>
      </c>
    </row>
    <row r="3402" spans="1:22" x14ac:dyDescent="0.3">
      <c r="A3402" t="str">
        <f>Raw_Data!A3402</f>
        <v>6235489</v>
      </c>
      <c r="B3402">
        <f>Raw_Data!B3402</f>
        <v>45687</v>
      </c>
      <c r="C3402" t="str">
        <f>Raw_Data!C3402</f>
        <v>HYDRALAZINE 50 MG TABLET</v>
      </c>
      <c r="D3402" t="str">
        <f>Raw_Data!D3402</f>
        <v>50111032803</v>
      </c>
      <c r="E3402" t="str">
        <f>Raw_Data!E3402</f>
        <v>GIBBS, JON</v>
      </c>
      <c r="F3402" t="str">
        <f>Raw_Data!F3402</f>
        <v>1700896156</v>
      </c>
      <c r="G3402" t="str">
        <f>Raw_Data!H3402</f>
        <v>0</v>
      </c>
      <c r="H3402">
        <f>IFERROR(VLOOKUP(G3402,Store_Map!$A$2:$I$100,3,FALSE),"")</f>
        <v>0</v>
      </c>
      <c r="I3402">
        <f>IFERROR(VLOOKUP(G3402,Store_Map!$A$2:$I$100,4,FALSE),"")</f>
        <v>0</v>
      </c>
      <c r="J3402">
        <f>IFERROR(VLOOKUP(G3402,Store_Map!$A$2:$I$100,5,FALSE),"")</f>
        <v>0</v>
      </c>
      <c r="K3402">
        <f>IFERROR(VLOOKUP(G3402,Store_Map!$A$2:$I$100,6,FALSE),"")</f>
        <v>0</v>
      </c>
      <c r="L3402">
        <f>IFERROR(VLOOKUP(G3402,Store_Map!$A$2:$I$100,7,FALSE),"")</f>
        <v>0</v>
      </c>
      <c r="M3402">
        <f>IFERROR(VLOOKUP(G3402,Store_Map!$A$2:$I$100,8,FALSE),"")</f>
        <v>0</v>
      </c>
      <c r="N3402">
        <f t="shared" si="477"/>
        <v>0</v>
      </c>
      <c r="O3402" t="str">
        <f t="shared" si="478"/>
        <v>PASS</v>
      </c>
      <c r="P3402" t="str">
        <f t="shared" si="479"/>
        <v>PASS</v>
      </c>
      <c r="Q3402" t="str">
        <f t="shared" si="480"/>
        <v>PASS</v>
      </c>
      <c r="R3402" t="str">
        <f t="shared" si="481"/>
        <v>PASS</v>
      </c>
      <c r="S3402" t="str">
        <f t="shared" si="482"/>
        <v>PASS</v>
      </c>
      <c r="T3402">
        <f t="shared" si="483"/>
        <v>100</v>
      </c>
      <c r="U3402" t="str">
        <f t="shared" si="484"/>
        <v>Low</v>
      </c>
      <c r="V3402" t="str">
        <f t="shared" si="485"/>
        <v>Clean</v>
      </c>
    </row>
    <row r="3403" spans="1:22" x14ac:dyDescent="0.3">
      <c r="A3403" t="str">
        <f>Raw_Data!A3403</f>
        <v>6247265</v>
      </c>
      <c r="B3403">
        <f>Raw_Data!B3403</f>
        <v>45687</v>
      </c>
      <c r="C3403" t="str">
        <f>Raw_Data!C3403</f>
        <v>ATORVASTATIN 10 MG TABLET</v>
      </c>
      <c r="D3403" t="str">
        <f>Raw_Data!D3403</f>
        <v>72205002299</v>
      </c>
      <c r="E3403" t="str">
        <f>Raw_Data!E3403</f>
        <v>BYNE, EDMUND</v>
      </c>
      <c r="F3403" t="str">
        <f>Raw_Data!F3403</f>
        <v>1033186648</v>
      </c>
      <c r="G3403" t="str">
        <f>Raw_Data!H3403</f>
        <v>0</v>
      </c>
      <c r="H3403">
        <f>IFERROR(VLOOKUP(G3403,Store_Map!$A$2:$I$100,3,FALSE),"")</f>
        <v>0</v>
      </c>
      <c r="I3403">
        <f>IFERROR(VLOOKUP(G3403,Store_Map!$A$2:$I$100,4,FALSE),"")</f>
        <v>0</v>
      </c>
      <c r="J3403">
        <f>IFERROR(VLOOKUP(G3403,Store_Map!$A$2:$I$100,5,FALSE),"")</f>
        <v>0</v>
      </c>
      <c r="K3403">
        <f>IFERROR(VLOOKUP(G3403,Store_Map!$A$2:$I$100,6,FALSE),"")</f>
        <v>0</v>
      </c>
      <c r="L3403">
        <f>IFERROR(VLOOKUP(G3403,Store_Map!$A$2:$I$100,7,FALSE),"")</f>
        <v>0</v>
      </c>
      <c r="M3403">
        <f>IFERROR(VLOOKUP(G3403,Store_Map!$A$2:$I$100,8,FALSE),"")</f>
        <v>0</v>
      </c>
      <c r="N3403">
        <f t="shared" si="477"/>
        <v>0</v>
      </c>
      <c r="O3403" t="str">
        <f t="shared" si="478"/>
        <v>PASS</v>
      </c>
      <c r="P3403" t="str">
        <f t="shared" si="479"/>
        <v>PASS</v>
      </c>
      <c r="Q3403" t="str">
        <f t="shared" si="480"/>
        <v>PASS</v>
      </c>
      <c r="R3403" t="str">
        <f t="shared" si="481"/>
        <v>PASS</v>
      </c>
      <c r="S3403" t="str">
        <f t="shared" si="482"/>
        <v>PASS</v>
      </c>
      <c r="T3403">
        <f t="shared" si="483"/>
        <v>100</v>
      </c>
      <c r="U3403" t="str">
        <f t="shared" si="484"/>
        <v>Low</v>
      </c>
      <c r="V3403" t="str">
        <f t="shared" si="485"/>
        <v>Clean</v>
      </c>
    </row>
    <row r="3404" spans="1:22" x14ac:dyDescent="0.3">
      <c r="A3404" t="str">
        <f>Raw_Data!A3404</f>
        <v>6230988</v>
      </c>
      <c r="B3404">
        <f>Raw_Data!B3404</f>
        <v>45687</v>
      </c>
      <c r="C3404" t="str">
        <f>Raw_Data!C3404</f>
        <v>MONTELUKAST SOD 10 MG TABLE</v>
      </c>
      <c r="D3404" t="str">
        <f>Raw_Data!D3404</f>
        <v>13668008105</v>
      </c>
      <c r="E3404" t="str">
        <f>Raw_Data!E3404</f>
        <v>GIBBS, JON</v>
      </c>
      <c r="F3404" t="str">
        <f>Raw_Data!F3404</f>
        <v>1700896156</v>
      </c>
      <c r="G3404" t="str">
        <f>Raw_Data!H3404</f>
        <v>0</v>
      </c>
      <c r="H3404">
        <f>IFERROR(VLOOKUP(G3404,Store_Map!$A$2:$I$100,3,FALSE),"")</f>
        <v>0</v>
      </c>
      <c r="I3404">
        <f>IFERROR(VLOOKUP(G3404,Store_Map!$A$2:$I$100,4,FALSE),"")</f>
        <v>0</v>
      </c>
      <c r="J3404">
        <f>IFERROR(VLOOKUP(G3404,Store_Map!$A$2:$I$100,5,FALSE),"")</f>
        <v>0</v>
      </c>
      <c r="K3404">
        <f>IFERROR(VLOOKUP(G3404,Store_Map!$A$2:$I$100,6,FALSE),"")</f>
        <v>0</v>
      </c>
      <c r="L3404">
        <f>IFERROR(VLOOKUP(G3404,Store_Map!$A$2:$I$100,7,FALSE),"")</f>
        <v>0</v>
      </c>
      <c r="M3404">
        <f>IFERROR(VLOOKUP(G3404,Store_Map!$A$2:$I$100,8,FALSE),"")</f>
        <v>0</v>
      </c>
      <c r="N3404">
        <f t="shared" si="477"/>
        <v>0</v>
      </c>
      <c r="O3404" t="str">
        <f t="shared" si="478"/>
        <v>PASS</v>
      </c>
      <c r="P3404" t="str">
        <f t="shared" si="479"/>
        <v>PASS</v>
      </c>
      <c r="Q3404" t="str">
        <f t="shared" si="480"/>
        <v>PASS</v>
      </c>
      <c r="R3404" t="str">
        <f t="shared" si="481"/>
        <v>PASS</v>
      </c>
      <c r="S3404" t="str">
        <f t="shared" si="482"/>
        <v>PASS</v>
      </c>
      <c r="T3404">
        <f t="shared" si="483"/>
        <v>100</v>
      </c>
      <c r="U3404" t="str">
        <f t="shared" si="484"/>
        <v>Low</v>
      </c>
      <c r="V3404" t="str">
        <f t="shared" si="485"/>
        <v>Clean</v>
      </c>
    </row>
    <row r="3405" spans="1:22" x14ac:dyDescent="0.3">
      <c r="A3405" t="str">
        <f>Raw_Data!A3405</f>
        <v>6230990</v>
      </c>
      <c r="B3405">
        <f>Raw_Data!B3405</f>
        <v>45687</v>
      </c>
      <c r="C3405" t="str">
        <f>Raw_Data!C3405</f>
        <v>ADVAIR 100-50 DISKUS</v>
      </c>
      <c r="D3405" t="str">
        <f>Raw_Data!D3405</f>
        <v>173069500</v>
      </c>
      <c r="E3405" t="str">
        <f>Raw_Data!E3405</f>
        <v>GIBBS, JON</v>
      </c>
      <c r="F3405" t="str">
        <f>Raw_Data!F3405</f>
        <v>1700896156</v>
      </c>
      <c r="G3405" t="str">
        <f>Raw_Data!H3405</f>
        <v>0</v>
      </c>
      <c r="H3405">
        <f>IFERROR(VLOOKUP(G3405,Store_Map!$A$2:$I$100,3,FALSE),"")</f>
        <v>0</v>
      </c>
      <c r="I3405">
        <f>IFERROR(VLOOKUP(G3405,Store_Map!$A$2:$I$100,4,FALSE),"")</f>
        <v>0</v>
      </c>
      <c r="J3405">
        <f>IFERROR(VLOOKUP(G3405,Store_Map!$A$2:$I$100,5,FALSE),"")</f>
        <v>0</v>
      </c>
      <c r="K3405">
        <f>IFERROR(VLOOKUP(G3405,Store_Map!$A$2:$I$100,6,FALSE),"")</f>
        <v>0</v>
      </c>
      <c r="L3405">
        <f>IFERROR(VLOOKUP(G3405,Store_Map!$A$2:$I$100,7,FALSE),"")</f>
        <v>0</v>
      </c>
      <c r="M3405">
        <f>IFERROR(VLOOKUP(G3405,Store_Map!$A$2:$I$100,8,FALSE),"")</f>
        <v>0</v>
      </c>
      <c r="N3405">
        <f t="shared" si="477"/>
        <v>0</v>
      </c>
      <c r="O3405" t="str">
        <f t="shared" si="478"/>
        <v>PASS</v>
      </c>
      <c r="P3405" t="str">
        <f t="shared" si="479"/>
        <v>REVIEW</v>
      </c>
      <c r="Q3405" t="str">
        <f t="shared" si="480"/>
        <v>PASS</v>
      </c>
      <c r="R3405" t="str">
        <f t="shared" si="481"/>
        <v>PASS</v>
      </c>
      <c r="S3405" t="str">
        <f t="shared" si="482"/>
        <v>REVIEW</v>
      </c>
      <c r="T3405">
        <f t="shared" si="483"/>
        <v>90</v>
      </c>
      <c r="U3405" t="str">
        <f t="shared" si="484"/>
        <v>Low</v>
      </c>
      <c r="V3405" t="str">
        <f t="shared" si="485"/>
        <v>Invalid NDC</v>
      </c>
    </row>
    <row r="3406" spans="1:22" x14ac:dyDescent="0.3">
      <c r="A3406" t="str">
        <f>Raw_Data!A3406</f>
        <v>6253222</v>
      </c>
      <c r="B3406">
        <f>Raw_Data!B3406</f>
        <v>45687</v>
      </c>
      <c r="C3406" t="str">
        <f>Raw_Data!C3406</f>
        <v>AMOXICILLIN 500 MG CAPSULE</v>
      </c>
      <c r="D3406" t="str">
        <f>Raw_Data!D3406</f>
        <v>781261305</v>
      </c>
      <c r="E3406" t="str">
        <f>Raw_Data!E3406</f>
        <v>Echols, Steven</v>
      </c>
      <c r="F3406" t="str">
        <f>Raw_Data!F3406</f>
        <v>1417935545</v>
      </c>
      <c r="G3406" t="str">
        <f>Raw_Data!H3406</f>
        <v>0</v>
      </c>
      <c r="H3406">
        <f>IFERROR(VLOOKUP(G3406,Store_Map!$A$2:$I$100,3,FALSE),"")</f>
        <v>0</v>
      </c>
      <c r="I3406">
        <f>IFERROR(VLOOKUP(G3406,Store_Map!$A$2:$I$100,4,FALSE),"")</f>
        <v>0</v>
      </c>
      <c r="J3406">
        <f>IFERROR(VLOOKUP(G3406,Store_Map!$A$2:$I$100,5,FALSE),"")</f>
        <v>0</v>
      </c>
      <c r="K3406">
        <f>IFERROR(VLOOKUP(G3406,Store_Map!$A$2:$I$100,6,FALSE),"")</f>
        <v>0</v>
      </c>
      <c r="L3406">
        <f>IFERROR(VLOOKUP(G3406,Store_Map!$A$2:$I$100,7,FALSE),"")</f>
        <v>0</v>
      </c>
      <c r="M3406">
        <f>IFERROR(VLOOKUP(G3406,Store_Map!$A$2:$I$100,8,FALSE),"")</f>
        <v>0</v>
      </c>
      <c r="N3406">
        <f t="shared" si="477"/>
        <v>0</v>
      </c>
      <c r="O3406" t="str">
        <f t="shared" si="478"/>
        <v>PASS</v>
      </c>
      <c r="P3406" t="str">
        <f t="shared" si="479"/>
        <v>REVIEW</v>
      </c>
      <c r="Q3406" t="str">
        <f t="shared" si="480"/>
        <v>PASS</v>
      </c>
      <c r="R3406" t="str">
        <f t="shared" si="481"/>
        <v>PASS</v>
      </c>
      <c r="S3406" t="str">
        <f t="shared" si="482"/>
        <v>REVIEW</v>
      </c>
      <c r="T3406">
        <f t="shared" si="483"/>
        <v>90</v>
      </c>
      <c r="U3406" t="str">
        <f t="shared" si="484"/>
        <v>Low</v>
      </c>
      <c r="V3406" t="str">
        <f t="shared" si="485"/>
        <v>Invalid NDC</v>
      </c>
    </row>
    <row r="3407" spans="1:22" x14ac:dyDescent="0.3">
      <c r="A3407" t="str">
        <f>Raw_Data!A3407</f>
        <v>6253223</v>
      </c>
      <c r="B3407">
        <f>Raw_Data!B3407</f>
        <v>45687</v>
      </c>
      <c r="C3407" t="str">
        <f>Raw_Data!C3407</f>
        <v>GLIMEPIRIDE 2 MG TABLET</v>
      </c>
      <c r="D3407" t="str">
        <f>Raw_Data!D3407</f>
        <v>55111032105</v>
      </c>
      <c r="E3407" t="str">
        <f>Raw_Data!E3407</f>
        <v>BYNE, EDMUND</v>
      </c>
      <c r="F3407" t="str">
        <f>Raw_Data!F3407</f>
        <v>1033186648</v>
      </c>
      <c r="G3407" t="str">
        <f>Raw_Data!H3407</f>
        <v>0</v>
      </c>
      <c r="H3407">
        <f>IFERROR(VLOOKUP(G3407,Store_Map!$A$2:$I$100,3,FALSE),"")</f>
        <v>0</v>
      </c>
      <c r="I3407">
        <f>IFERROR(VLOOKUP(G3407,Store_Map!$A$2:$I$100,4,FALSE),"")</f>
        <v>0</v>
      </c>
      <c r="J3407">
        <f>IFERROR(VLOOKUP(G3407,Store_Map!$A$2:$I$100,5,FALSE),"")</f>
        <v>0</v>
      </c>
      <c r="K3407">
        <f>IFERROR(VLOOKUP(G3407,Store_Map!$A$2:$I$100,6,FALSE),"")</f>
        <v>0</v>
      </c>
      <c r="L3407">
        <f>IFERROR(VLOOKUP(G3407,Store_Map!$A$2:$I$100,7,FALSE),"")</f>
        <v>0</v>
      </c>
      <c r="M3407">
        <f>IFERROR(VLOOKUP(G3407,Store_Map!$A$2:$I$100,8,FALSE),"")</f>
        <v>0</v>
      </c>
      <c r="N3407">
        <f t="shared" si="477"/>
        <v>0</v>
      </c>
      <c r="O3407" t="str">
        <f t="shared" si="478"/>
        <v>PASS</v>
      </c>
      <c r="P3407" t="str">
        <f t="shared" si="479"/>
        <v>PASS</v>
      </c>
      <c r="Q3407" t="str">
        <f t="shared" si="480"/>
        <v>PASS</v>
      </c>
      <c r="R3407" t="str">
        <f t="shared" si="481"/>
        <v>PASS</v>
      </c>
      <c r="S3407" t="str">
        <f t="shared" si="482"/>
        <v>PASS</v>
      </c>
      <c r="T3407">
        <f t="shared" si="483"/>
        <v>100</v>
      </c>
      <c r="U3407" t="str">
        <f t="shared" si="484"/>
        <v>Low</v>
      </c>
      <c r="V3407" t="str">
        <f t="shared" si="485"/>
        <v>Clean</v>
      </c>
    </row>
    <row r="3408" spans="1:22" x14ac:dyDescent="0.3">
      <c r="A3408" t="str">
        <f>Raw_Data!A3408</f>
        <v>6253224</v>
      </c>
      <c r="B3408">
        <f>Raw_Data!B3408</f>
        <v>45687</v>
      </c>
      <c r="C3408" t="str">
        <f>Raw_Data!C3408</f>
        <v>METFORMIN HCL ER 500 MG TAB</v>
      </c>
      <c r="D3408" t="str">
        <f>Raw_Data!D3408</f>
        <v>49483062350</v>
      </c>
      <c r="E3408" t="str">
        <f>Raw_Data!E3408</f>
        <v>BYNE, EDMUND</v>
      </c>
      <c r="F3408" t="str">
        <f>Raw_Data!F3408</f>
        <v>1033186648</v>
      </c>
      <c r="G3408" t="str">
        <f>Raw_Data!H3408</f>
        <v>0</v>
      </c>
      <c r="H3408">
        <f>IFERROR(VLOOKUP(G3408,Store_Map!$A$2:$I$100,3,FALSE),"")</f>
        <v>0</v>
      </c>
      <c r="I3408">
        <f>IFERROR(VLOOKUP(G3408,Store_Map!$A$2:$I$100,4,FALSE),"")</f>
        <v>0</v>
      </c>
      <c r="J3408">
        <f>IFERROR(VLOOKUP(G3408,Store_Map!$A$2:$I$100,5,FALSE),"")</f>
        <v>0</v>
      </c>
      <c r="K3408">
        <f>IFERROR(VLOOKUP(G3408,Store_Map!$A$2:$I$100,6,FALSE),"")</f>
        <v>0</v>
      </c>
      <c r="L3408">
        <f>IFERROR(VLOOKUP(G3408,Store_Map!$A$2:$I$100,7,FALSE),"")</f>
        <v>0</v>
      </c>
      <c r="M3408">
        <f>IFERROR(VLOOKUP(G3408,Store_Map!$A$2:$I$100,8,FALSE),"")</f>
        <v>0</v>
      </c>
      <c r="N3408">
        <f t="shared" si="477"/>
        <v>0</v>
      </c>
      <c r="O3408" t="str">
        <f t="shared" si="478"/>
        <v>PASS</v>
      </c>
      <c r="P3408" t="str">
        <f t="shared" si="479"/>
        <v>PASS</v>
      </c>
      <c r="Q3408" t="str">
        <f t="shared" si="480"/>
        <v>PASS</v>
      </c>
      <c r="R3408" t="str">
        <f t="shared" si="481"/>
        <v>PASS</v>
      </c>
      <c r="S3408" t="str">
        <f t="shared" si="482"/>
        <v>PASS</v>
      </c>
      <c r="T3408">
        <f t="shared" si="483"/>
        <v>100</v>
      </c>
      <c r="U3408" t="str">
        <f t="shared" si="484"/>
        <v>Low</v>
      </c>
      <c r="V3408" t="str">
        <f t="shared" si="485"/>
        <v>Clean</v>
      </c>
    </row>
    <row r="3409" spans="1:22" x14ac:dyDescent="0.3">
      <c r="A3409" t="str">
        <f>Raw_Data!A3409</f>
        <v>6249037</v>
      </c>
      <c r="B3409">
        <f>Raw_Data!B3409</f>
        <v>45687</v>
      </c>
      <c r="C3409" t="str">
        <f>Raw_Data!C3409</f>
        <v>AMLODIPINE BESYLATE 10 MG T</v>
      </c>
      <c r="D3409" t="str">
        <f>Raw_Data!D3409</f>
        <v>69097012815</v>
      </c>
      <c r="E3409" t="str">
        <f>Raw_Data!E3409</f>
        <v>AKHTAR, MARIAM</v>
      </c>
      <c r="F3409" t="str">
        <f>Raw_Data!F3409</f>
        <v>1780024596</v>
      </c>
      <c r="G3409" t="str">
        <f>Raw_Data!H3409</f>
        <v>0</v>
      </c>
      <c r="H3409">
        <f>IFERROR(VLOOKUP(G3409,Store_Map!$A$2:$I$100,3,FALSE),"")</f>
        <v>0</v>
      </c>
      <c r="I3409">
        <f>IFERROR(VLOOKUP(G3409,Store_Map!$A$2:$I$100,4,FALSE),"")</f>
        <v>0</v>
      </c>
      <c r="J3409">
        <f>IFERROR(VLOOKUP(G3409,Store_Map!$A$2:$I$100,5,FALSE),"")</f>
        <v>0</v>
      </c>
      <c r="K3409">
        <f>IFERROR(VLOOKUP(G3409,Store_Map!$A$2:$I$100,6,FALSE),"")</f>
        <v>0</v>
      </c>
      <c r="L3409">
        <f>IFERROR(VLOOKUP(G3409,Store_Map!$A$2:$I$100,7,FALSE),"")</f>
        <v>0</v>
      </c>
      <c r="M3409">
        <f>IFERROR(VLOOKUP(G3409,Store_Map!$A$2:$I$100,8,FALSE),"")</f>
        <v>0</v>
      </c>
      <c r="N3409">
        <f t="shared" si="477"/>
        <v>0</v>
      </c>
      <c r="O3409" t="str">
        <f t="shared" si="478"/>
        <v>PASS</v>
      </c>
      <c r="P3409" t="str">
        <f t="shared" si="479"/>
        <v>PASS</v>
      </c>
      <c r="Q3409" t="str">
        <f t="shared" si="480"/>
        <v>PASS</v>
      </c>
      <c r="R3409" t="str">
        <f t="shared" si="481"/>
        <v>PASS</v>
      </c>
      <c r="S3409" t="str">
        <f t="shared" si="482"/>
        <v>PASS</v>
      </c>
      <c r="T3409">
        <f t="shared" si="483"/>
        <v>100</v>
      </c>
      <c r="U3409" t="str">
        <f t="shared" si="484"/>
        <v>Low</v>
      </c>
      <c r="V3409" t="str">
        <f t="shared" si="485"/>
        <v>Clean</v>
      </c>
    </row>
    <row r="3410" spans="1:22" x14ac:dyDescent="0.3">
      <c r="A3410" t="str">
        <f>Raw_Data!A3410</f>
        <v>6249036</v>
      </c>
      <c r="B3410">
        <f>Raw_Data!B3410</f>
        <v>45687</v>
      </c>
      <c r="C3410" t="str">
        <f>Raw_Data!C3410</f>
        <v>GLIMEPIRIDE 2 MG TABLET</v>
      </c>
      <c r="D3410" t="str">
        <f>Raw_Data!D3410</f>
        <v>55111032105</v>
      </c>
      <c r="E3410" t="str">
        <f>Raw_Data!E3410</f>
        <v>AKHTAR, MARIAM</v>
      </c>
      <c r="F3410" t="str">
        <f>Raw_Data!F3410</f>
        <v>1780024596</v>
      </c>
      <c r="G3410" t="str">
        <f>Raw_Data!H3410</f>
        <v>0</v>
      </c>
      <c r="H3410">
        <f>IFERROR(VLOOKUP(G3410,Store_Map!$A$2:$I$100,3,FALSE),"")</f>
        <v>0</v>
      </c>
      <c r="I3410">
        <f>IFERROR(VLOOKUP(G3410,Store_Map!$A$2:$I$100,4,FALSE),"")</f>
        <v>0</v>
      </c>
      <c r="J3410">
        <f>IFERROR(VLOOKUP(G3410,Store_Map!$A$2:$I$100,5,FALSE),"")</f>
        <v>0</v>
      </c>
      <c r="K3410">
        <f>IFERROR(VLOOKUP(G3410,Store_Map!$A$2:$I$100,6,FALSE),"")</f>
        <v>0</v>
      </c>
      <c r="L3410">
        <f>IFERROR(VLOOKUP(G3410,Store_Map!$A$2:$I$100,7,FALSE),"")</f>
        <v>0</v>
      </c>
      <c r="M3410">
        <f>IFERROR(VLOOKUP(G3410,Store_Map!$A$2:$I$100,8,FALSE),"")</f>
        <v>0</v>
      </c>
      <c r="N3410">
        <f t="shared" si="477"/>
        <v>0</v>
      </c>
      <c r="O3410" t="str">
        <f t="shared" si="478"/>
        <v>PASS</v>
      </c>
      <c r="P3410" t="str">
        <f t="shared" si="479"/>
        <v>PASS</v>
      </c>
      <c r="Q3410" t="str">
        <f t="shared" si="480"/>
        <v>PASS</v>
      </c>
      <c r="R3410" t="str">
        <f t="shared" si="481"/>
        <v>PASS</v>
      </c>
      <c r="S3410" t="str">
        <f t="shared" si="482"/>
        <v>PASS</v>
      </c>
      <c r="T3410">
        <f t="shared" si="483"/>
        <v>100</v>
      </c>
      <c r="U3410" t="str">
        <f t="shared" si="484"/>
        <v>Low</v>
      </c>
      <c r="V3410" t="str">
        <f t="shared" si="485"/>
        <v>Clean</v>
      </c>
    </row>
    <row r="3411" spans="1:22" x14ac:dyDescent="0.3">
      <c r="A3411" t="str">
        <f>Raw_Data!A3411</f>
        <v>6249041</v>
      </c>
      <c r="B3411">
        <f>Raw_Data!B3411</f>
        <v>45687</v>
      </c>
      <c r="C3411" t="str">
        <f>Raw_Data!C3411</f>
        <v>LISINOPRIL 40 MG TABLET</v>
      </c>
      <c r="D3411" t="str">
        <f>Raw_Data!D3411</f>
        <v>68180097903</v>
      </c>
      <c r="E3411" t="str">
        <f>Raw_Data!E3411</f>
        <v>AKHTAR, MARIAM</v>
      </c>
      <c r="F3411" t="str">
        <f>Raw_Data!F3411</f>
        <v>1780024596</v>
      </c>
      <c r="G3411" t="str">
        <f>Raw_Data!H3411</f>
        <v>0</v>
      </c>
      <c r="H3411">
        <f>IFERROR(VLOOKUP(G3411,Store_Map!$A$2:$I$100,3,FALSE),"")</f>
        <v>0</v>
      </c>
      <c r="I3411">
        <f>IFERROR(VLOOKUP(G3411,Store_Map!$A$2:$I$100,4,FALSE),"")</f>
        <v>0</v>
      </c>
      <c r="J3411">
        <f>IFERROR(VLOOKUP(G3411,Store_Map!$A$2:$I$100,5,FALSE),"")</f>
        <v>0</v>
      </c>
      <c r="K3411">
        <f>IFERROR(VLOOKUP(G3411,Store_Map!$A$2:$I$100,6,FALSE),"")</f>
        <v>0</v>
      </c>
      <c r="L3411">
        <f>IFERROR(VLOOKUP(G3411,Store_Map!$A$2:$I$100,7,FALSE),"")</f>
        <v>0</v>
      </c>
      <c r="M3411">
        <f>IFERROR(VLOOKUP(G3411,Store_Map!$A$2:$I$100,8,FALSE),"")</f>
        <v>0</v>
      </c>
      <c r="N3411">
        <f t="shared" si="477"/>
        <v>0</v>
      </c>
      <c r="O3411" t="str">
        <f t="shared" si="478"/>
        <v>PASS</v>
      </c>
      <c r="P3411" t="str">
        <f t="shared" si="479"/>
        <v>PASS</v>
      </c>
      <c r="Q3411" t="str">
        <f t="shared" si="480"/>
        <v>PASS</v>
      </c>
      <c r="R3411" t="str">
        <f t="shared" si="481"/>
        <v>PASS</v>
      </c>
      <c r="S3411" t="str">
        <f t="shared" si="482"/>
        <v>PASS</v>
      </c>
      <c r="T3411">
        <f t="shared" si="483"/>
        <v>100</v>
      </c>
      <c r="U3411" t="str">
        <f t="shared" si="484"/>
        <v>Low</v>
      </c>
      <c r="V3411" t="str">
        <f t="shared" si="485"/>
        <v>Clean</v>
      </c>
    </row>
    <row r="3412" spans="1:22" x14ac:dyDescent="0.3">
      <c r="A3412" t="str">
        <f>Raw_Data!A3412</f>
        <v>6249034</v>
      </c>
      <c r="B3412">
        <f>Raw_Data!B3412</f>
        <v>45687</v>
      </c>
      <c r="C3412" t="str">
        <f>Raw_Data!C3412</f>
        <v>METOPROLOL SUCC ER 50 MG TA</v>
      </c>
      <c r="D3412" t="str">
        <f>Raw_Data!D3412</f>
        <v>55111046701</v>
      </c>
      <c r="E3412" t="str">
        <f>Raw_Data!E3412</f>
        <v>AKHTAR, MARIAM</v>
      </c>
      <c r="F3412" t="str">
        <f>Raw_Data!F3412</f>
        <v>1780024596</v>
      </c>
      <c r="G3412" t="str">
        <f>Raw_Data!H3412</f>
        <v>0</v>
      </c>
      <c r="H3412">
        <f>IFERROR(VLOOKUP(G3412,Store_Map!$A$2:$I$100,3,FALSE),"")</f>
        <v>0</v>
      </c>
      <c r="I3412">
        <f>IFERROR(VLOOKUP(G3412,Store_Map!$A$2:$I$100,4,FALSE),"")</f>
        <v>0</v>
      </c>
      <c r="J3412">
        <f>IFERROR(VLOOKUP(G3412,Store_Map!$A$2:$I$100,5,FALSE),"")</f>
        <v>0</v>
      </c>
      <c r="K3412">
        <f>IFERROR(VLOOKUP(G3412,Store_Map!$A$2:$I$100,6,FALSE),"")</f>
        <v>0</v>
      </c>
      <c r="L3412">
        <f>IFERROR(VLOOKUP(G3412,Store_Map!$A$2:$I$100,7,FALSE),"")</f>
        <v>0</v>
      </c>
      <c r="M3412">
        <f>IFERROR(VLOOKUP(G3412,Store_Map!$A$2:$I$100,8,FALSE),"")</f>
        <v>0</v>
      </c>
      <c r="N3412">
        <f t="shared" si="477"/>
        <v>0</v>
      </c>
      <c r="O3412" t="str">
        <f t="shared" si="478"/>
        <v>PASS</v>
      </c>
      <c r="P3412" t="str">
        <f t="shared" si="479"/>
        <v>PASS</v>
      </c>
      <c r="Q3412" t="str">
        <f t="shared" si="480"/>
        <v>PASS</v>
      </c>
      <c r="R3412" t="str">
        <f t="shared" si="481"/>
        <v>PASS</v>
      </c>
      <c r="S3412" t="str">
        <f t="shared" si="482"/>
        <v>PASS</v>
      </c>
      <c r="T3412">
        <f t="shared" si="483"/>
        <v>100</v>
      </c>
      <c r="U3412" t="str">
        <f t="shared" si="484"/>
        <v>Low</v>
      </c>
      <c r="V3412" t="str">
        <f t="shared" si="485"/>
        <v>Clean</v>
      </c>
    </row>
    <row r="3413" spans="1:22" x14ac:dyDescent="0.3">
      <c r="A3413" t="str">
        <f>Raw_Data!A3413</f>
        <v>6249035</v>
      </c>
      <c r="B3413">
        <f>Raw_Data!B3413</f>
        <v>45687</v>
      </c>
      <c r="C3413" t="str">
        <f>Raw_Data!C3413</f>
        <v>METFORMIN HCL ER 500 MG TAB</v>
      </c>
      <c r="D3413" t="str">
        <f>Raw_Data!D3413</f>
        <v>49483062350</v>
      </c>
      <c r="E3413" t="str">
        <f>Raw_Data!E3413</f>
        <v>AKHTAR, MARIAM</v>
      </c>
      <c r="F3413" t="str">
        <f>Raw_Data!F3413</f>
        <v>1780024596</v>
      </c>
      <c r="G3413" t="str">
        <f>Raw_Data!H3413</f>
        <v>0</v>
      </c>
      <c r="H3413">
        <f>IFERROR(VLOOKUP(G3413,Store_Map!$A$2:$I$100,3,FALSE),"")</f>
        <v>0</v>
      </c>
      <c r="I3413">
        <f>IFERROR(VLOOKUP(G3413,Store_Map!$A$2:$I$100,4,FALSE),"")</f>
        <v>0</v>
      </c>
      <c r="J3413">
        <f>IFERROR(VLOOKUP(G3413,Store_Map!$A$2:$I$100,5,FALSE),"")</f>
        <v>0</v>
      </c>
      <c r="K3413">
        <f>IFERROR(VLOOKUP(G3413,Store_Map!$A$2:$I$100,6,FALSE),"")</f>
        <v>0</v>
      </c>
      <c r="L3413">
        <f>IFERROR(VLOOKUP(G3413,Store_Map!$A$2:$I$100,7,FALSE),"")</f>
        <v>0</v>
      </c>
      <c r="M3413">
        <f>IFERROR(VLOOKUP(G3413,Store_Map!$A$2:$I$100,8,FALSE),"")</f>
        <v>0</v>
      </c>
      <c r="N3413">
        <f t="shared" si="477"/>
        <v>0</v>
      </c>
      <c r="O3413" t="str">
        <f t="shared" si="478"/>
        <v>PASS</v>
      </c>
      <c r="P3413" t="str">
        <f t="shared" si="479"/>
        <v>PASS</v>
      </c>
      <c r="Q3413" t="str">
        <f t="shared" si="480"/>
        <v>PASS</v>
      </c>
      <c r="R3413" t="str">
        <f t="shared" si="481"/>
        <v>PASS</v>
      </c>
      <c r="S3413" t="str">
        <f t="shared" si="482"/>
        <v>PASS</v>
      </c>
      <c r="T3413">
        <f t="shared" si="483"/>
        <v>100</v>
      </c>
      <c r="U3413" t="str">
        <f t="shared" si="484"/>
        <v>Low</v>
      </c>
      <c r="V3413" t="str">
        <f t="shared" si="485"/>
        <v>Clean</v>
      </c>
    </row>
    <row r="3414" spans="1:22" x14ac:dyDescent="0.3">
      <c r="A3414" t="str">
        <f>Raw_Data!A3414</f>
        <v>6249038</v>
      </c>
      <c r="B3414">
        <f>Raw_Data!B3414</f>
        <v>45687</v>
      </c>
      <c r="C3414" t="str">
        <f>Raw_Data!C3414</f>
        <v>HYDROCHLOROTHIAZIDE 12.5 MG</v>
      </c>
      <c r="D3414" t="str">
        <f>Raw_Data!D3414</f>
        <v>69315015510</v>
      </c>
      <c r="E3414" t="str">
        <f>Raw_Data!E3414</f>
        <v>AKHTAR, MARIAM</v>
      </c>
      <c r="F3414" t="str">
        <f>Raw_Data!F3414</f>
        <v>1780024596</v>
      </c>
      <c r="G3414" t="str">
        <f>Raw_Data!H3414</f>
        <v>0</v>
      </c>
      <c r="H3414">
        <f>IFERROR(VLOOKUP(G3414,Store_Map!$A$2:$I$100,3,FALSE),"")</f>
        <v>0</v>
      </c>
      <c r="I3414">
        <f>IFERROR(VLOOKUP(G3414,Store_Map!$A$2:$I$100,4,FALSE),"")</f>
        <v>0</v>
      </c>
      <c r="J3414">
        <f>IFERROR(VLOOKUP(G3414,Store_Map!$A$2:$I$100,5,FALSE),"")</f>
        <v>0</v>
      </c>
      <c r="K3414">
        <f>IFERROR(VLOOKUP(G3414,Store_Map!$A$2:$I$100,6,FALSE),"")</f>
        <v>0</v>
      </c>
      <c r="L3414">
        <f>IFERROR(VLOOKUP(G3414,Store_Map!$A$2:$I$100,7,FALSE),"")</f>
        <v>0</v>
      </c>
      <c r="M3414">
        <f>IFERROR(VLOOKUP(G3414,Store_Map!$A$2:$I$100,8,FALSE),"")</f>
        <v>0</v>
      </c>
      <c r="N3414">
        <f t="shared" si="477"/>
        <v>0</v>
      </c>
      <c r="O3414" t="str">
        <f t="shared" si="478"/>
        <v>PASS</v>
      </c>
      <c r="P3414" t="str">
        <f t="shared" si="479"/>
        <v>PASS</v>
      </c>
      <c r="Q3414" t="str">
        <f t="shared" si="480"/>
        <v>PASS</v>
      </c>
      <c r="R3414" t="str">
        <f t="shared" si="481"/>
        <v>PASS</v>
      </c>
      <c r="S3414" t="str">
        <f t="shared" si="482"/>
        <v>PASS</v>
      </c>
      <c r="T3414">
        <f t="shared" si="483"/>
        <v>100</v>
      </c>
      <c r="U3414" t="str">
        <f t="shared" si="484"/>
        <v>Low</v>
      </c>
      <c r="V3414" t="str">
        <f t="shared" si="485"/>
        <v>Clean</v>
      </c>
    </row>
    <row r="3415" spans="1:22" x14ac:dyDescent="0.3">
      <c r="A3415" t="str">
        <f>Raw_Data!A3415</f>
        <v>6246655</v>
      </c>
      <c r="B3415">
        <f>Raw_Data!B3415</f>
        <v>45687</v>
      </c>
      <c r="C3415" t="str">
        <f>Raw_Data!C3415</f>
        <v>METFORMIN HCL 1,000 MG TABL</v>
      </c>
      <c r="D3415" t="str">
        <f>Raw_Data!D3415</f>
        <v>70010006599</v>
      </c>
      <c r="E3415" t="str">
        <f>Raw_Data!E3415</f>
        <v>YASIN, NURA</v>
      </c>
      <c r="F3415" t="str">
        <f>Raw_Data!F3415</f>
        <v>1265518567</v>
      </c>
      <c r="G3415" t="str">
        <f>Raw_Data!H3415</f>
        <v>0</v>
      </c>
      <c r="H3415">
        <f>IFERROR(VLOOKUP(G3415,Store_Map!$A$2:$I$100,3,FALSE),"")</f>
        <v>0</v>
      </c>
      <c r="I3415">
        <f>IFERROR(VLOOKUP(G3415,Store_Map!$A$2:$I$100,4,FALSE),"")</f>
        <v>0</v>
      </c>
      <c r="J3415">
        <f>IFERROR(VLOOKUP(G3415,Store_Map!$A$2:$I$100,5,FALSE),"")</f>
        <v>0</v>
      </c>
      <c r="K3415">
        <f>IFERROR(VLOOKUP(G3415,Store_Map!$A$2:$I$100,6,FALSE),"")</f>
        <v>0</v>
      </c>
      <c r="L3415">
        <f>IFERROR(VLOOKUP(G3415,Store_Map!$A$2:$I$100,7,FALSE),"")</f>
        <v>0</v>
      </c>
      <c r="M3415">
        <f>IFERROR(VLOOKUP(G3415,Store_Map!$A$2:$I$100,8,FALSE),"")</f>
        <v>0</v>
      </c>
      <c r="N3415">
        <f t="shared" si="477"/>
        <v>0</v>
      </c>
      <c r="O3415" t="str">
        <f t="shared" si="478"/>
        <v>PASS</v>
      </c>
      <c r="P3415" t="str">
        <f t="shared" si="479"/>
        <v>PASS</v>
      </c>
      <c r="Q3415" t="str">
        <f t="shared" si="480"/>
        <v>PASS</v>
      </c>
      <c r="R3415" t="str">
        <f t="shared" si="481"/>
        <v>PASS</v>
      </c>
      <c r="S3415" t="str">
        <f t="shared" si="482"/>
        <v>PASS</v>
      </c>
      <c r="T3415">
        <f t="shared" si="483"/>
        <v>100</v>
      </c>
      <c r="U3415" t="str">
        <f t="shared" si="484"/>
        <v>Low</v>
      </c>
      <c r="V3415" t="str">
        <f t="shared" si="485"/>
        <v>Clean</v>
      </c>
    </row>
    <row r="3416" spans="1:22" x14ac:dyDescent="0.3">
      <c r="A3416" t="str">
        <f>Raw_Data!A3416</f>
        <v>6253226</v>
      </c>
      <c r="B3416">
        <f>Raw_Data!B3416</f>
        <v>45687</v>
      </c>
      <c r="C3416" t="str">
        <f>Raw_Data!C3416</f>
        <v>PHENYTOIN SOD EXT 100 MG CA</v>
      </c>
      <c r="D3416" t="str">
        <f>Raw_Data!D3416</f>
        <v>65862069201</v>
      </c>
      <c r="E3416" t="str">
        <f>Raw_Data!E3416</f>
        <v>BYNE, EDMUND</v>
      </c>
      <c r="F3416" t="str">
        <f>Raw_Data!F3416</f>
        <v>1033186648</v>
      </c>
      <c r="G3416" t="str">
        <f>Raw_Data!H3416</f>
        <v>0</v>
      </c>
      <c r="H3416">
        <f>IFERROR(VLOOKUP(G3416,Store_Map!$A$2:$I$100,3,FALSE),"")</f>
        <v>0</v>
      </c>
      <c r="I3416">
        <f>IFERROR(VLOOKUP(G3416,Store_Map!$A$2:$I$100,4,FALSE),"")</f>
        <v>0</v>
      </c>
      <c r="J3416">
        <f>IFERROR(VLOOKUP(G3416,Store_Map!$A$2:$I$100,5,FALSE),"")</f>
        <v>0</v>
      </c>
      <c r="K3416">
        <f>IFERROR(VLOOKUP(G3416,Store_Map!$A$2:$I$100,6,FALSE),"")</f>
        <v>0</v>
      </c>
      <c r="L3416">
        <f>IFERROR(VLOOKUP(G3416,Store_Map!$A$2:$I$100,7,FALSE),"")</f>
        <v>0</v>
      </c>
      <c r="M3416">
        <f>IFERROR(VLOOKUP(G3416,Store_Map!$A$2:$I$100,8,FALSE),"")</f>
        <v>0</v>
      </c>
      <c r="N3416">
        <f t="shared" si="477"/>
        <v>0</v>
      </c>
      <c r="O3416" t="str">
        <f t="shared" si="478"/>
        <v>PASS</v>
      </c>
      <c r="P3416" t="str">
        <f t="shared" si="479"/>
        <v>PASS</v>
      </c>
      <c r="Q3416" t="str">
        <f t="shared" si="480"/>
        <v>PASS</v>
      </c>
      <c r="R3416" t="str">
        <f t="shared" si="481"/>
        <v>PASS</v>
      </c>
      <c r="S3416" t="str">
        <f t="shared" si="482"/>
        <v>PASS</v>
      </c>
      <c r="T3416">
        <f t="shared" si="483"/>
        <v>100</v>
      </c>
      <c r="U3416" t="str">
        <f t="shared" si="484"/>
        <v>Low</v>
      </c>
      <c r="V3416" t="str">
        <f t="shared" si="485"/>
        <v>Clean</v>
      </c>
    </row>
    <row r="3417" spans="1:22" x14ac:dyDescent="0.3">
      <c r="A3417" t="str">
        <f>Raw_Data!A3417</f>
        <v>6252822</v>
      </c>
      <c r="B3417">
        <f>Raw_Data!B3417</f>
        <v>45687</v>
      </c>
      <c r="C3417" t="str">
        <f>Raw_Data!C3417</f>
        <v>PEG-3350 AND ELECTROLYTES S</v>
      </c>
      <c r="D3417" t="str">
        <f>Raw_Data!D3417</f>
        <v>10572010001</v>
      </c>
      <c r="E3417" t="str">
        <f>Raw_Data!E3417</f>
        <v>CASTRESANA, DANIEL</v>
      </c>
      <c r="F3417" t="str">
        <f>Raw_Data!F3417</f>
        <v>1770873465</v>
      </c>
      <c r="G3417" t="str">
        <f>Raw_Data!H3417</f>
        <v>0</v>
      </c>
      <c r="H3417">
        <f>IFERROR(VLOOKUP(G3417,Store_Map!$A$2:$I$100,3,FALSE),"")</f>
        <v>0</v>
      </c>
      <c r="I3417">
        <f>IFERROR(VLOOKUP(G3417,Store_Map!$A$2:$I$100,4,FALSE),"")</f>
        <v>0</v>
      </c>
      <c r="J3417">
        <f>IFERROR(VLOOKUP(G3417,Store_Map!$A$2:$I$100,5,FALSE),"")</f>
        <v>0</v>
      </c>
      <c r="K3417">
        <f>IFERROR(VLOOKUP(G3417,Store_Map!$A$2:$I$100,6,FALSE),"")</f>
        <v>0</v>
      </c>
      <c r="L3417">
        <f>IFERROR(VLOOKUP(G3417,Store_Map!$A$2:$I$100,7,FALSE),"")</f>
        <v>0</v>
      </c>
      <c r="M3417">
        <f>IFERROR(VLOOKUP(G3417,Store_Map!$A$2:$I$100,8,FALSE),"")</f>
        <v>0</v>
      </c>
      <c r="N3417">
        <f t="shared" si="477"/>
        <v>0</v>
      </c>
      <c r="O3417" t="str">
        <f t="shared" si="478"/>
        <v>PASS</v>
      </c>
      <c r="P3417" t="str">
        <f t="shared" si="479"/>
        <v>PASS</v>
      </c>
      <c r="Q3417" t="str">
        <f t="shared" si="480"/>
        <v>PASS</v>
      </c>
      <c r="R3417" t="str">
        <f t="shared" si="481"/>
        <v>PASS</v>
      </c>
      <c r="S3417" t="str">
        <f t="shared" si="482"/>
        <v>PASS</v>
      </c>
      <c r="T3417">
        <f t="shared" si="483"/>
        <v>100</v>
      </c>
      <c r="U3417" t="str">
        <f t="shared" si="484"/>
        <v>Low</v>
      </c>
      <c r="V3417" t="str">
        <f t="shared" si="485"/>
        <v>Clean</v>
      </c>
    </row>
    <row r="3418" spans="1:22" x14ac:dyDescent="0.3">
      <c r="A3418" t="str">
        <f>Raw_Data!A3418</f>
        <v>6234073</v>
      </c>
      <c r="B3418">
        <f>Raw_Data!B3418</f>
        <v>45687</v>
      </c>
      <c r="C3418" t="str">
        <f>Raw_Data!C3418</f>
        <v>LEVOTHYROXINE 25 MCG TABLET</v>
      </c>
      <c r="D3418" t="str">
        <f>Raw_Data!D3418</f>
        <v>68180096509</v>
      </c>
      <c r="E3418" t="str">
        <f>Raw_Data!E3418</f>
        <v>GIBBS, JON</v>
      </c>
      <c r="F3418" t="str">
        <f>Raw_Data!F3418</f>
        <v>1700896156</v>
      </c>
      <c r="G3418" t="str">
        <f>Raw_Data!H3418</f>
        <v>0</v>
      </c>
      <c r="H3418">
        <f>IFERROR(VLOOKUP(G3418,Store_Map!$A$2:$I$100,3,FALSE),"")</f>
        <v>0</v>
      </c>
      <c r="I3418">
        <f>IFERROR(VLOOKUP(G3418,Store_Map!$A$2:$I$100,4,FALSE),"")</f>
        <v>0</v>
      </c>
      <c r="J3418">
        <f>IFERROR(VLOOKUP(G3418,Store_Map!$A$2:$I$100,5,FALSE),"")</f>
        <v>0</v>
      </c>
      <c r="K3418">
        <f>IFERROR(VLOOKUP(G3418,Store_Map!$A$2:$I$100,6,FALSE),"")</f>
        <v>0</v>
      </c>
      <c r="L3418">
        <f>IFERROR(VLOOKUP(G3418,Store_Map!$A$2:$I$100,7,FALSE),"")</f>
        <v>0</v>
      </c>
      <c r="M3418">
        <f>IFERROR(VLOOKUP(G3418,Store_Map!$A$2:$I$100,8,FALSE),"")</f>
        <v>0</v>
      </c>
      <c r="N3418">
        <f t="shared" si="477"/>
        <v>0</v>
      </c>
      <c r="O3418" t="str">
        <f t="shared" si="478"/>
        <v>PASS</v>
      </c>
      <c r="P3418" t="str">
        <f t="shared" si="479"/>
        <v>PASS</v>
      </c>
      <c r="Q3418" t="str">
        <f t="shared" si="480"/>
        <v>PASS</v>
      </c>
      <c r="R3418" t="str">
        <f t="shared" si="481"/>
        <v>PASS</v>
      </c>
      <c r="S3418" t="str">
        <f t="shared" si="482"/>
        <v>PASS</v>
      </c>
      <c r="T3418">
        <f t="shared" si="483"/>
        <v>100</v>
      </c>
      <c r="U3418" t="str">
        <f t="shared" si="484"/>
        <v>Low</v>
      </c>
      <c r="V3418" t="str">
        <f t="shared" si="485"/>
        <v>Clean</v>
      </c>
    </row>
    <row r="3419" spans="1:22" x14ac:dyDescent="0.3">
      <c r="A3419" t="str">
        <f>Raw_Data!A3419</f>
        <v>6245076</v>
      </c>
      <c r="B3419">
        <f>Raw_Data!B3419</f>
        <v>45687</v>
      </c>
      <c r="C3419" t="str">
        <f>Raw_Data!C3419</f>
        <v>MELOXICAM 7.5 MG TABLET</v>
      </c>
      <c r="D3419" t="str">
        <f>Raw_Data!D3419</f>
        <v>68382005001</v>
      </c>
      <c r="E3419" t="str">
        <f>Raw_Data!E3419</f>
        <v>BYNE, EDMUND</v>
      </c>
      <c r="F3419" t="str">
        <f>Raw_Data!F3419</f>
        <v>1033186648</v>
      </c>
      <c r="G3419" t="str">
        <f>Raw_Data!H3419</f>
        <v>0</v>
      </c>
      <c r="H3419">
        <f>IFERROR(VLOOKUP(G3419,Store_Map!$A$2:$I$100,3,FALSE),"")</f>
        <v>0</v>
      </c>
      <c r="I3419">
        <f>IFERROR(VLOOKUP(G3419,Store_Map!$A$2:$I$100,4,FALSE),"")</f>
        <v>0</v>
      </c>
      <c r="J3419">
        <f>IFERROR(VLOOKUP(G3419,Store_Map!$A$2:$I$100,5,FALSE),"")</f>
        <v>0</v>
      </c>
      <c r="K3419">
        <f>IFERROR(VLOOKUP(G3419,Store_Map!$A$2:$I$100,6,FALSE),"")</f>
        <v>0</v>
      </c>
      <c r="L3419">
        <f>IFERROR(VLOOKUP(G3419,Store_Map!$A$2:$I$100,7,FALSE),"")</f>
        <v>0</v>
      </c>
      <c r="M3419">
        <f>IFERROR(VLOOKUP(G3419,Store_Map!$A$2:$I$100,8,FALSE),"")</f>
        <v>0</v>
      </c>
      <c r="N3419">
        <f t="shared" si="477"/>
        <v>0</v>
      </c>
      <c r="O3419" t="str">
        <f t="shared" si="478"/>
        <v>PASS</v>
      </c>
      <c r="P3419" t="str">
        <f t="shared" si="479"/>
        <v>PASS</v>
      </c>
      <c r="Q3419" t="str">
        <f t="shared" si="480"/>
        <v>PASS</v>
      </c>
      <c r="R3419" t="str">
        <f t="shared" si="481"/>
        <v>PASS</v>
      </c>
      <c r="S3419" t="str">
        <f t="shared" si="482"/>
        <v>PASS</v>
      </c>
      <c r="T3419">
        <f t="shared" si="483"/>
        <v>100</v>
      </c>
      <c r="U3419" t="str">
        <f t="shared" si="484"/>
        <v>Low</v>
      </c>
      <c r="V3419" t="str">
        <f t="shared" si="485"/>
        <v>Clean</v>
      </c>
    </row>
    <row r="3420" spans="1:22" x14ac:dyDescent="0.3">
      <c r="A3420" t="str">
        <f>Raw_Data!A3420</f>
        <v>6242592</v>
      </c>
      <c r="B3420">
        <f>Raw_Data!B3420</f>
        <v>45687</v>
      </c>
      <c r="C3420" t="str">
        <f>Raw_Data!C3420</f>
        <v>LOSARTAN POTASSIUM 50 MG TA</v>
      </c>
      <c r="D3420" t="str">
        <f>Raw_Data!D3420</f>
        <v>65862020299</v>
      </c>
      <c r="E3420" t="str">
        <f>Raw_Data!E3420</f>
        <v>GIBBS, JON</v>
      </c>
      <c r="F3420" t="str">
        <f>Raw_Data!F3420</f>
        <v>1700896156</v>
      </c>
      <c r="G3420" t="str">
        <f>Raw_Data!H3420</f>
        <v>0</v>
      </c>
      <c r="H3420">
        <f>IFERROR(VLOOKUP(G3420,Store_Map!$A$2:$I$100,3,FALSE),"")</f>
        <v>0</v>
      </c>
      <c r="I3420">
        <f>IFERROR(VLOOKUP(G3420,Store_Map!$A$2:$I$100,4,FALSE),"")</f>
        <v>0</v>
      </c>
      <c r="J3420">
        <f>IFERROR(VLOOKUP(G3420,Store_Map!$A$2:$I$100,5,FALSE),"")</f>
        <v>0</v>
      </c>
      <c r="K3420">
        <f>IFERROR(VLOOKUP(G3420,Store_Map!$A$2:$I$100,6,FALSE),"")</f>
        <v>0</v>
      </c>
      <c r="L3420">
        <f>IFERROR(VLOOKUP(G3420,Store_Map!$A$2:$I$100,7,FALSE),"")</f>
        <v>0</v>
      </c>
      <c r="M3420">
        <f>IFERROR(VLOOKUP(G3420,Store_Map!$A$2:$I$100,8,FALSE),"")</f>
        <v>0</v>
      </c>
      <c r="N3420">
        <f t="shared" si="477"/>
        <v>0</v>
      </c>
      <c r="O3420" t="str">
        <f t="shared" si="478"/>
        <v>PASS</v>
      </c>
      <c r="P3420" t="str">
        <f t="shared" si="479"/>
        <v>PASS</v>
      </c>
      <c r="Q3420" t="str">
        <f t="shared" si="480"/>
        <v>PASS</v>
      </c>
      <c r="R3420" t="str">
        <f t="shared" si="481"/>
        <v>PASS</v>
      </c>
      <c r="S3420" t="str">
        <f t="shared" si="482"/>
        <v>PASS</v>
      </c>
      <c r="T3420">
        <f t="shared" si="483"/>
        <v>100</v>
      </c>
      <c r="U3420" t="str">
        <f t="shared" si="484"/>
        <v>Low</v>
      </c>
      <c r="V3420" t="str">
        <f t="shared" si="485"/>
        <v>Clean</v>
      </c>
    </row>
    <row r="3421" spans="1:22" x14ac:dyDescent="0.3">
      <c r="A3421" t="str">
        <f>Raw_Data!A3421</f>
        <v>6253227</v>
      </c>
      <c r="B3421">
        <f>Raw_Data!B3421</f>
        <v>45687</v>
      </c>
      <c r="C3421" t="str">
        <f>Raw_Data!C3421</f>
        <v>OSELTAMIVIR PHOS 75 MG CAPS</v>
      </c>
      <c r="D3421" t="str">
        <f>Raw_Data!D3421</f>
        <v>72205004411</v>
      </c>
      <c r="E3421" t="str">
        <f>Raw_Data!E3421</f>
        <v>HARSHMAN, SONALI</v>
      </c>
      <c r="F3421" t="str">
        <f>Raw_Data!F3421</f>
        <v>1104084516</v>
      </c>
      <c r="G3421" t="str">
        <f>Raw_Data!H3421</f>
        <v>0</v>
      </c>
      <c r="H3421">
        <f>IFERROR(VLOOKUP(G3421,Store_Map!$A$2:$I$100,3,FALSE),"")</f>
        <v>0</v>
      </c>
      <c r="I3421">
        <f>IFERROR(VLOOKUP(G3421,Store_Map!$A$2:$I$100,4,FALSE),"")</f>
        <v>0</v>
      </c>
      <c r="J3421">
        <f>IFERROR(VLOOKUP(G3421,Store_Map!$A$2:$I$100,5,FALSE),"")</f>
        <v>0</v>
      </c>
      <c r="K3421">
        <f>IFERROR(VLOOKUP(G3421,Store_Map!$A$2:$I$100,6,FALSE),"")</f>
        <v>0</v>
      </c>
      <c r="L3421">
        <f>IFERROR(VLOOKUP(G3421,Store_Map!$A$2:$I$100,7,FALSE),"")</f>
        <v>0</v>
      </c>
      <c r="M3421">
        <f>IFERROR(VLOOKUP(G3421,Store_Map!$A$2:$I$100,8,FALSE),"")</f>
        <v>0</v>
      </c>
      <c r="N3421">
        <f t="shared" si="477"/>
        <v>0</v>
      </c>
      <c r="O3421" t="str">
        <f t="shared" si="478"/>
        <v>PASS</v>
      </c>
      <c r="P3421" t="str">
        <f t="shared" si="479"/>
        <v>PASS</v>
      </c>
      <c r="Q3421" t="str">
        <f t="shared" si="480"/>
        <v>PASS</v>
      </c>
      <c r="R3421" t="str">
        <f t="shared" si="481"/>
        <v>PASS</v>
      </c>
      <c r="S3421" t="str">
        <f t="shared" si="482"/>
        <v>PASS</v>
      </c>
      <c r="T3421">
        <f t="shared" si="483"/>
        <v>100</v>
      </c>
      <c r="U3421" t="str">
        <f t="shared" si="484"/>
        <v>Low</v>
      </c>
      <c r="V3421" t="str">
        <f t="shared" si="485"/>
        <v>Clean</v>
      </c>
    </row>
    <row r="3422" spans="1:22" x14ac:dyDescent="0.3">
      <c r="A3422" t="str">
        <f>Raw_Data!A3422</f>
        <v>6253228</v>
      </c>
      <c r="B3422">
        <f>Raw_Data!B3422</f>
        <v>45687</v>
      </c>
      <c r="C3422" t="str">
        <f>Raw_Data!C3422</f>
        <v>OSELTAMIVIR 6 MG/ML SUSPENS</v>
      </c>
      <c r="D3422" t="str">
        <f>Raw_Data!D3422</f>
        <v>68180067801</v>
      </c>
      <c r="E3422" t="str">
        <f>Raw_Data!E3422</f>
        <v>HARSHMAN, SONALI</v>
      </c>
      <c r="F3422" t="str">
        <f>Raw_Data!F3422</f>
        <v>1104084516</v>
      </c>
      <c r="G3422" t="str">
        <f>Raw_Data!H3422</f>
        <v>0</v>
      </c>
      <c r="H3422">
        <f>IFERROR(VLOOKUP(G3422,Store_Map!$A$2:$I$100,3,FALSE),"")</f>
        <v>0</v>
      </c>
      <c r="I3422">
        <f>IFERROR(VLOOKUP(G3422,Store_Map!$A$2:$I$100,4,FALSE),"")</f>
        <v>0</v>
      </c>
      <c r="J3422">
        <f>IFERROR(VLOOKUP(G3422,Store_Map!$A$2:$I$100,5,FALSE),"")</f>
        <v>0</v>
      </c>
      <c r="K3422">
        <f>IFERROR(VLOOKUP(G3422,Store_Map!$A$2:$I$100,6,FALSE),"")</f>
        <v>0</v>
      </c>
      <c r="L3422">
        <f>IFERROR(VLOOKUP(G3422,Store_Map!$A$2:$I$100,7,FALSE),"")</f>
        <v>0</v>
      </c>
      <c r="M3422">
        <f>IFERROR(VLOOKUP(G3422,Store_Map!$A$2:$I$100,8,FALSE),"")</f>
        <v>0</v>
      </c>
      <c r="N3422">
        <f t="shared" si="477"/>
        <v>0</v>
      </c>
      <c r="O3422" t="str">
        <f t="shared" si="478"/>
        <v>PASS</v>
      </c>
      <c r="P3422" t="str">
        <f t="shared" si="479"/>
        <v>PASS</v>
      </c>
      <c r="Q3422" t="str">
        <f t="shared" si="480"/>
        <v>PASS</v>
      </c>
      <c r="R3422" t="str">
        <f t="shared" si="481"/>
        <v>PASS</v>
      </c>
      <c r="S3422" t="str">
        <f t="shared" si="482"/>
        <v>PASS</v>
      </c>
      <c r="T3422">
        <f t="shared" si="483"/>
        <v>100</v>
      </c>
      <c r="U3422" t="str">
        <f t="shared" si="484"/>
        <v>Low</v>
      </c>
      <c r="V3422" t="str">
        <f t="shared" si="485"/>
        <v>Clean</v>
      </c>
    </row>
    <row r="3423" spans="1:22" x14ac:dyDescent="0.3">
      <c r="A3423" t="str">
        <f>Raw_Data!A3423</f>
        <v>6249136</v>
      </c>
      <c r="B3423">
        <f>Raw_Data!B3423</f>
        <v>45687</v>
      </c>
      <c r="C3423" t="str">
        <f>Raw_Data!C3423</f>
        <v>BENZONATATE 100 MG CAPSULE</v>
      </c>
      <c r="D3423" t="str">
        <f>Raw_Data!D3423</f>
        <v>64380071207</v>
      </c>
      <c r="E3423" t="str">
        <f>Raw_Data!E3423</f>
        <v>BYNE, EDMUND</v>
      </c>
      <c r="F3423" t="str">
        <f>Raw_Data!F3423</f>
        <v>1033186648</v>
      </c>
      <c r="G3423" t="str">
        <f>Raw_Data!H3423</f>
        <v>0</v>
      </c>
      <c r="H3423">
        <f>IFERROR(VLOOKUP(G3423,Store_Map!$A$2:$I$100,3,FALSE),"")</f>
        <v>0</v>
      </c>
      <c r="I3423">
        <f>IFERROR(VLOOKUP(G3423,Store_Map!$A$2:$I$100,4,FALSE),"")</f>
        <v>0</v>
      </c>
      <c r="J3423">
        <f>IFERROR(VLOOKUP(G3423,Store_Map!$A$2:$I$100,5,FALSE),"")</f>
        <v>0</v>
      </c>
      <c r="K3423">
        <f>IFERROR(VLOOKUP(G3423,Store_Map!$A$2:$I$100,6,FALSE),"")</f>
        <v>0</v>
      </c>
      <c r="L3423">
        <f>IFERROR(VLOOKUP(G3423,Store_Map!$A$2:$I$100,7,FALSE),"")</f>
        <v>0</v>
      </c>
      <c r="M3423">
        <f>IFERROR(VLOOKUP(G3423,Store_Map!$A$2:$I$100,8,FALSE),"")</f>
        <v>0</v>
      </c>
      <c r="N3423">
        <f t="shared" si="477"/>
        <v>0</v>
      </c>
      <c r="O3423" t="str">
        <f t="shared" si="478"/>
        <v>PASS</v>
      </c>
      <c r="P3423" t="str">
        <f t="shared" si="479"/>
        <v>PASS</v>
      </c>
      <c r="Q3423" t="str">
        <f t="shared" si="480"/>
        <v>PASS</v>
      </c>
      <c r="R3423" t="str">
        <f t="shared" si="481"/>
        <v>PASS</v>
      </c>
      <c r="S3423" t="str">
        <f t="shared" si="482"/>
        <v>PASS</v>
      </c>
      <c r="T3423">
        <f t="shared" si="483"/>
        <v>100</v>
      </c>
      <c r="U3423" t="str">
        <f t="shared" si="484"/>
        <v>Low</v>
      </c>
      <c r="V3423" t="str">
        <f t="shared" si="485"/>
        <v>Clean</v>
      </c>
    </row>
    <row r="3424" spans="1:22" x14ac:dyDescent="0.3">
      <c r="A3424" t="str">
        <f>Raw_Data!A3424</f>
        <v>6251133</v>
      </c>
      <c r="B3424">
        <f>Raw_Data!B3424</f>
        <v>45687</v>
      </c>
      <c r="C3424" t="str">
        <f>Raw_Data!C3424</f>
        <v>MOUNJARO 5 MG/0.5 ML PEN</v>
      </c>
      <c r="D3424" t="str">
        <f>Raw_Data!D3424</f>
        <v>2149580</v>
      </c>
      <c r="E3424" t="str">
        <f>Raw_Data!E3424</f>
        <v>GIBBS, JON</v>
      </c>
      <c r="F3424" t="str">
        <f>Raw_Data!F3424</f>
        <v>1700896156</v>
      </c>
      <c r="G3424" t="str">
        <f>Raw_Data!H3424</f>
        <v>0</v>
      </c>
      <c r="H3424">
        <f>IFERROR(VLOOKUP(G3424,Store_Map!$A$2:$I$100,3,FALSE),"")</f>
        <v>0</v>
      </c>
      <c r="I3424">
        <f>IFERROR(VLOOKUP(G3424,Store_Map!$A$2:$I$100,4,FALSE),"")</f>
        <v>0</v>
      </c>
      <c r="J3424">
        <f>IFERROR(VLOOKUP(G3424,Store_Map!$A$2:$I$100,5,FALSE),"")</f>
        <v>0</v>
      </c>
      <c r="K3424">
        <f>IFERROR(VLOOKUP(G3424,Store_Map!$A$2:$I$100,6,FALSE),"")</f>
        <v>0</v>
      </c>
      <c r="L3424">
        <f>IFERROR(VLOOKUP(G3424,Store_Map!$A$2:$I$100,7,FALSE),"")</f>
        <v>0</v>
      </c>
      <c r="M3424">
        <f>IFERROR(VLOOKUP(G3424,Store_Map!$A$2:$I$100,8,FALSE),"")</f>
        <v>0</v>
      </c>
      <c r="N3424">
        <f t="shared" si="477"/>
        <v>0</v>
      </c>
      <c r="O3424" t="str">
        <f t="shared" si="478"/>
        <v>PASS</v>
      </c>
      <c r="P3424" t="str">
        <f t="shared" si="479"/>
        <v>REVIEW</v>
      </c>
      <c r="Q3424" t="str">
        <f t="shared" si="480"/>
        <v>PASS</v>
      </c>
      <c r="R3424" t="str">
        <f t="shared" si="481"/>
        <v>PASS</v>
      </c>
      <c r="S3424" t="str">
        <f t="shared" si="482"/>
        <v>REVIEW</v>
      </c>
      <c r="T3424">
        <f t="shared" si="483"/>
        <v>90</v>
      </c>
      <c r="U3424" t="str">
        <f t="shared" si="484"/>
        <v>Low</v>
      </c>
      <c r="V3424" t="str">
        <f t="shared" si="485"/>
        <v>Invalid NDC</v>
      </c>
    </row>
    <row r="3425" spans="1:22" x14ac:dyDescent="0.3">
      <c r="A3425" t="str">
        <f>Raw_Data!A3425</f>
        <v>6246113</v>
      </c>
      <c r="B3425">
        <f>Raw_Data!B3425</f>
        <v>45687</v>
      </c>
      <c r="C3425" t="str">
        <f>Raw_Data!C3425</f>
        <v>ORPHENADRINE ER 100 MG TABL</v>
      </c>
      <c r="D3425" t="str">
        <f>Raw_Data!D3425</f>
        <v>43386048024</v>
      </c>
      <c r="E3425" t="str">
        <f>Raw_Data!E3425</f>
        <v>GIBBS, JON</v>
      </c>
      <c r="F3425" t="str">
        <f>Raw_Data!F3425</f>
        <v>1700896156</v>
      </c>
      <c r="G3425" t="str">
        <f>Raw_Data!H3425</f>
        <v>0</v>
      </c>
      <c r="H3425">
        <f>IFERROR(VLOOKUP(G3425,Store_Map!$A$2:$I$100,3,FALSE),"")</f>
        <v>0</v>
      </c>
      <c r="I3425">
        <f>IFERROR(VLOOKUP(G3425,Store_Map!$A$2:$I$100,4,FALSE),"")</f>
        <v>0</v>
      </c>
      <c r="J3425">
        <f>IFERROR(VLOOKUP(G3425,Store_Map!$A$2:$I$100,5,FALSE),"")</f>
        <v>0</v>
      </c>
      <c r="K3425">
        <f>IFERROR(VLOOKUP(G3425,Store_Map!$A$2:$I$100,6,FALSE),"")</f>
        <v>0</v>
      </c>
      <c r="L3425">
        <f>IFERROR(VLOOKUP(G3425,Store_Map!$A$2:$I$100,7,FALSE),"")</f>
        <v>0</v>
      </c>
      <c r="M3425">
        <f>IFERROR(VLOOKUP(G3425,Store_Map!$A$2:$I$100,8,FALSE),"")</f>
        <v>0</v>
      </c>
      <c r="N3425">
        <f t="shared" si="477"/>
        <v>0</v>
      </c>
      <c r="O3425" t="str">
        <f t="shared" si="478"/>
        <v>PASS</v>
      </c>
      <c r="P3425" t="str">
        <f t="shared" si="479"/>
        <v>PASS</v>
      </c>
      <c r="Q3425" t="str">
        <f t="shared" si="480"/>
        <v>PASS</v>
      </c>
      <c r="R3425" t="str">
        <f t="shared" si="481"/>
        <v>PASS</v>
      </c>
      <c r="S3425" t="str">
        <f t="shared" si="482"/>
        <v>PASS</v>
      </c>
      <c r="T3425">
        <f t="shared" si="483"/>
        <v>100</v>
      </c>
      <c r="U3425" t="str">
        <f t="shared" si="484"/>
        <v>Low</v>
      </c>
      <c r="V3425" t="str">
        <f t="shared" si="485"/>
        <v>Clean</v>
      </c>
    </row>
    <row r="3426" spans="1:22" x14ac:dyDescent="0.3">
      <c r="A3426" t="str">
        <f>Raw_Data!A3426</f>
        <v>6239507</v>
      </c>
      <c r="B3426">
        <f>Raw_Data!B3426</f>
        <v>45687</v>
      </c>
      <c r="C3426" t="str">
        <f>Raw_Data!C3426</f>
        <v>FARXIGA 10 MG TABLET</v>
      </c>
      <c r="D3426" t="str">
        <f>Raw_Data!D3426</f>
        <v>310621030</v>
      </c>
      <c r="E3426" t="str">
        <f>Raw_Data!E3426</f>
        <v>BYNE, EDMUND</v>
      </c>
      <c r="F3426" t="str">
        <f>Raw_Data!F3426</f>
        <v>1033186648</v>
      </c>
      <c r="G3426" t="str">
        <f>Raw_Data!H3426</f>
        <v>0</v>
      </c>
      <c r="H3426">
        <f>IFERROR(VLOOKUP(G3426,Store_Map!$A$2:$I$100,3,FALSE),"")</f>
        <v>0</v>
      </c>
      <c r="I3426">
        <f>IFERROR(VLOOKUP(G3426,Store_Map!$A$2:$I$100,4,FALSE),"")</f>
        <v>0</v>
      </c>
      <c r="J3426">
        <f>IFERROR(VLOOKUP(G3426,Store_Map!$A$2:$I$100,5,FALSE),"")</f>
        <v>0</v>
      </c>
      <c r="K3426">
        <f>IFERROR(VLOOKUP(G3426,Store_Map!$A$2:$I$100,6,FALSE),"")</f>
        <v>0</v>
      </c>
      <c r="L3426">
        <f>IFERROR(VLOOKUP(G3426,Store_Map!$A$2:$I$100,7,FALSE),"")</f>
        <v>0</v>
      </c>
      <c r="M3426">
        <f>IFERROR(VLOOKUP(G3426,Store_Map!$A$2:$I$100,8,FALSE),"")</f>
        <v>0</v>
      </c>
      <c r="N3426">
        <f t="shared" si="477"/>
        <v>0</v>
      </c>
      <c r="O3426" t="str">
        <f t="shared" si="478"/>
        <v>PASS</v>
      </c>
      <c r="P3426" t="str">
        <f t="shared" si="479"/>
        <v>REVIEW</v>
      </c>
      <c r="Q3426" t="str">
        <f t="shared" si="480"/>
        <v>PASS</v>
      </c>
      <c r="R3426" t="str">
        <f t="shared" si="481"/>
        <v>PASS</v>
      </c>
      <c r="S3426" t="str">
        <f t="shared" si="482"/>
        <v>REVIEW</v>
      </c>
      <c r="T3426">
        <f t="shared" si="483"/>
        <v>90</v>
      </c>
      <c r="U3426" t="str">
        <f t="shared" si="484"/>
        <v>Low</v>
      </c>
      <c r="V3426" t="str">
        <f t="shared" si="485"/>
        <v>Invalid NDC</v>
      </c>
    </row>
    <row r="3427" spans="1:22" x14ac:dyDescent="0.3">
      <c r="A3427" t="str">
        <f>Raw_Data!A3427</f>
        <v>6239509</v>
      </c>
      <c r="B3427">
        <f>Raw_Data!B3427</f>
        <v>45687</v>
      </c>
      <c r="C3427" t="str">
        <f>Raw_Data!C3427</f>
        <v>ATORVASTATIN 40 MG TABLET</v>
      </c>
      <c r="D3427" t="str">
        <f>Raw_Data!D3427</f>
        <v>67877051310</v>
      </c>
      <c r="E3427" t="str">
        <f>Raw_Data!E3427</f>
        <v>BYNE, EDMUND</v>
      </c>
      <c r="F3427" t="str">
        <f>Raw_Data!F3427</f>
        <v>1033186648</v>
      </c>
      <c r="G3427" t="str">
        <f>Raw_Data!H3427</f>
        <v>0</v>
      </c>
      <c r="H3427">
        <f>IFERROR(VLOOKUP(G3427,Store_Map!$A$2:$I$100,3,FALSE),"")</f>
        <v>0</v>
      </c>
      <c r="I3427">
        <f>IFERROR(VLOOKUP(G3427,Store_Map!$A$2:$I$100,4,FALSE),"")</f>
        <v>0</v>
      </c>
      <c r="J3427">
        <f>IFERROR(VLOOKUP(G3427,Store_Map!$A$2:$I$100,5,FALSE),"")</f>
        <v>0</v>
      </c>
      <c r="K3427">
        <f>IFERROR(VLOOKUP(G3427,Store_Map!$A$2:$I$100,6,FALSE),"")</f>
        <v>0</v>
      </c>
      <c r="L3427">
        <f>IFERROR(VLOOKUP(G3427,Store_Map!$A$2:$I$100,7,FALSE),"")</f>
        <v>0</v>
      </c>
      <c r="M3427">
        <f>IFERROR(VLOOKUP(G3427,Store_Map!$A$2:$I$100,8,FALSE),"")</f>
        <v>0</v>
      </c>
      <c r="N3427">
        <f t="shared" si="477"/>
        <v>0</v>
      </c>
      <c r="O3427" t="str">
        <f t="shared" si="478"/>
        <v>PASS</v>
      </c>
      <c r="P3427" t="str">
        <f t="shared" si="479"/>
        <v>PASS</v>
      </c>
      <c r="Q3427" t="str">
        <f t="shared" si="480"/>
        <v>PASS</v>
      </c>
      <c r="R3427" t="str">
        <f t="shared" si="481"/>
        <v>PASS</v>
      </c>
      <c r="S3427" t="str">
        <f t="shared" si="482"/>
        <v>PASS</v>
      </c>
      <c r="T3427">
        <f t="shared" si="483"/>
        <v>100</v>
      </c>
      <c r="U3427" t="str">
        <f t="shared" si="484"/>
        <v>Low</v>
      </c>
      <c r="V3427" t="str">
        <f t="shared" si="485"/>
        <v>Clean</v>
      </c>
    </row>
    <row r="3428" spans="1:22" x14ac:dyDescent="0.3">
      <c r="A3428" t="str">
        <f>Raw_Data!A3428</f>
        <v>6239510</v>
      </c>
      <c r="B3428">
        <f>Raw_Data!B3428</f>
        <v>45687</v>
      </c>
      <c r="C3428" t="str">
        <f>Raw_Data!C3428</f>
        <v>CHLORTHALIDONE 50 MG TABLET</v>
      </c>
      <c r="D3428" t="str">
        <f>Raw_Data!D3428</f>
        <v>75834011001</v>
      </c>
      <c r="E3428" t="str">
        <f>Raw_Data!E3428</f>
        <v>BYNE, EDMUND</v>
      </c>
      <c r="F3428" t="str">
        <f>Raw_Data!F3428</f>
        <v>1033186648</v>
      </c>
      <c r="G3428" t="str">
        <f>Raw_Data!H3428</f>
        <v>0</v>
      </c>
      <c r="H3428">
        <f>IFERROR(VLOOKUP(G3428,Store_Map!$A$2:$I$100,3,FALSE),"")</f>
        <v>0</v>
      </c>
      <c r="I3428">
        <f>IFERROR(VLOOKUP(G3428,Store_Map!$A$2:$I$100,4,FALSE),"")</f>
        <v>0</v>
      </c>
      <c r="J3428">
        <f>IFERROR(VLOOKUP(G3428,Store_Map!$A$2:$I$100,5,FALSE),"")</f>
        <v>0</v>
      </c>
      <c r="K3428">
        <f>IFERROR(VLOOKUP(G3428,Store_Map!$A$2:$I$100,6,FALSE),"")</f>
        <v>0</v>
      </c>
      <c r="L3428">
        <f>IFERROR(VLOOKUP(G3428,Store_Map!$A$2:$I$100,7,FALSE),"")</f>
        <v>0</v>
      </c>
      <c r="M3428">
        <f>IFERROR(VLOOKUP(G3428,Store_Map!$A$2:$I$100,8,FALSE),"")</f>
        <v>0</v>
      </c>
      <c r="N3428">
        <f t="shared" si="477"/>
        <v>0</v>
      </c>
      <c r="O3428" t="str">
        <f t="shared" si="478"/>
        <v>PASS</v>
      </c>
      <c r="P3428" t="str">
        <f t="shared" si="479"/>
        <v>PASS</v>
      </c>
      <c r="Q3428" t="str">
        <f t="shared" si="480"/>
        <v>PASS</v>
      </c>
      <c r="R3428" t="str">
        <f t="shared" si="481"/>
        <v>PASS</v>
      </c>
      <c r="S3428" t="str">
        <f t="shared" si="482"/>
        <v>PASS</v>
      </c>
      <c r="T3428">
        <f t="shared" si="483"/>
        <v>100</v>
      </c>
      <c r="U3428" t="str">
        <f t="shared" si="484"/>
        <v>Low</v>
      </c>
      <c r="V3428" t="str">
        <f t="shared" si="485"/>
        <v>Clean</v>
      </c>
    </row>
    <row r="3429" spans="1:22" x14ac:dyDescent="0.3">
      <c r="A3429" t="str">
        <f>Raw_Data!A3429</f>
        <v>6239512</v>
      </c>
      <c r="B3429">
        <f>Raw_Data!B3429</f>
        <v>45687</v>
      </c>
      <c r="C3429" t="str">
        <f>Raw_Data!C3429</f>
        <v>LOSARTAN POTASSIUM 50 MG TA</v>
      </c>
      <c r="D3429" t="str">
        <f>Raw_Data!D3429</f>
        <v>65862020299</v>
      </c>
      <c r="E3429" t="str">
        <f>Raw_Data!E3429</f>
        <v>BYNE, EDMUND</v>
      </c>
      <c r="F3429" t="str">
        <f>Raw_Data!F3429</f>
        <v>1033186648</v>
      </c>
      <c r="G3429" t="str">
        <f>Raw_Data!H3429</f>
        <v>0</v>
      </c>
      <c r="H3429">
        <f>IFERROR(VLOOKUP(G3429,Store_Map!$A$2:$I$100,3,FALSE),"")</f>
        <v>0</v>
      </c>
      <c r="I3429">
        <f>IFERROR(VLOOKUP(G3429,Store_Map!$A$2:$I$100,4,FALSE),"")</f>
        <v>0</v>
      </c>
      <c r="J3429">
        <f>IFERROR(VLOOKUP(G3429,Store_Map!$A$2:$I$100,5,FALSE),"")</f>
        <v>0</v>
      </c>
      <c r="K3429">
        <f>IFERROR(VLOOKUP(G3429,Store_Map!$A$2:$I$100,6,FALSE),"")</f>
        <v>0</v>
      </c>
      <c r="L3429">
        <f>IFERROR(VLOOKUP(G3429,Store_Map!$A$2:$I$100,7,FALSE),"")</f>
        <v>0</v>
      </c>
      <c r="M3429">
        <f>IFERROR(VLOOKUP(G3429,Store_Map!$A$2:$I$100,8,FALSE),"")</f>
        <v>0</v>
      </c>
      <c r="N3429">
        <f t="shared" si="477"/>
        <v>0</v>
      </c>
      <c r="O3429" t="str">
        <f t="shared" si="478"/>
        <v>PASS</v>
      </c>
      <c r="P3429" t="str">
        <f t="shared" si="479"/>
        <v>PASS</v>
      </c>
      <c r="Q3429" t="str">
        <f t="shared" si="480"/>
        <v>PASS</v>
      </c>
      <c r="R3429" t="str">
        <f t="shared" si="481"/>
        <v>PASS</v>
      </c>
      <c r="S3429" t="str">
        <f t="shared" si="482"/>
        <v>PASS</v>
      </c>
      <c r="T3429">
        <f t="shared" si="483"/>
        <v>100</v>
      </c>
      <c r="U3429" t="str">
        <f t="shared" si="484"/>
        <v>Low</v>
      </c>
      <c r="V3429" t="str">
        <f t="shared" si="485"/>
        <v>Clean</v>
      </c>
    </row>
    <row r="3430" spans="1:22" x14ac:dyDescent="0.3">
      <c r="A3430" t="str">
        <f>Raw_Data!A3430</f>
        <v>6248803</v>
      </c>
      <c r="B3430">
        <f>Raw_Data!B3430</f>
        <v>45687</v>
      </c>
      <c r="C3430" t="str">
        <f>Raw_Data!C3430</f>
        <v>OLMESARTAN MEDOXOMIL 40 MG</v>
      </c>
      <c r="D3430" t="str">
        <f>Raw_Data!D3430</f>
        <v>62332013390</v>
      </c>
      <c r="E3430" t="str">
        <f>Raw_Data!E3430</f>
        <v>BYNE, EDMUND</v>
      </c>
      <c r="F3430" t="str">
        <f>Raw_Data!F3430</f>
        <v>1033186648</v>
      </c>
      <c r="G3430" t="str">
        <f>Raw_Data!H3430</f>
        <v>0</v>
      </c>
      <c r="H3430">
        <f>IFERROR(VLOOKUP(G3430,Store_Map!$A$2:$I$100,3,FALSE),"")</f>
        <v>0</v>
      </c>
      <c r="I3430">
        <f>IFERROR(VLOOKUP(G3430,Store_Map!$A$2:$I$100,4,FALSE),"")</f>
        <v>0</v>
      </c>
      <c r="J3430">
        <f>IFERROR(VLOOKUP(G3430,Store_Map!$A$2:$I$100,5,FALSE),"")</f>
        <v>0</v>
      </c>
      <c r="K3430">
        <f>IFERROR(VLOOKUP(G3430,Store_Map!$A$2:$I$100,6,FALSE),"")</f>
        <v>0</v>
      </c>
      <c r="L3430">
        <f>IFERROR(VLOOKUP(G3430,Store_Map!$A$2:$I$100,7,FALSE),"")</f>
        <v>0</v>
      </c>
      <c r="M3430">
        <f>IFERROR(VLOOKUP(G3430,Store_Map!$A$2:$I$100,8,FALSE),"")</f>
        <v>0</v>
      </c>
      <c r="N3430">
        <f t="shared" si="477"/>
        <v>0</v>
      </c>
      <c r="O3430" t="str">
        <f t="shared" si="478"/>
        <v>PASS</v>
      </c>
      <c r="P3430" t="str">
        <f t="shared" si="479"/>
        <v>PASS</v>
      </c>
      <c r="Q3430" t="str">
        <f t="shared" si="480"/>
        <v>PASS</v>
      </c>
      <c r="R3430" t="str">
        <f t="shared" si="481"/>
        <v>PASS</v>
      </c>
      <c r="S3430" t="str">
        <f t="shared" si="482"/>
        <v>PASS</v>
      </c>
      <c r="T3430">
        <f t="shared" si="483"/>
        <v>100</v>
      </c>
      <c r="U3430" t="str">
        <f t="shared" si="484"/>
        <v>Low</v>
      </c>
      <c r="V3430" t="str">
        <f t="shared" si="485"/>
        <v>Clean</v>
      </c>
    </row>
    <row r="3431" spans="1:22" x14ac:dyDescent="0.3">
      <c r="A3431" t="str">
        <f>Raw_Data!A3431</f>
        <v>6253240</v>
      </c>
      <c r="B3431">
        <f>Raw_Data!B3431</f>
        <v>45687</v>
      </c>
      <c r="C3431" t="str">
        <f>Raw_Data!C3431</f>
        <v>LORATADINE 10 MG TABLET</v>
      </c>
      <c r="D3431" t="str">
        <f>Raw_Data!D3431</f>
        <v>904685289</v>
      </c>
      <c r="E3431" t="str">
        <f>Raw_Data!E3431</f>
        <v>BYNE, EDMUND</v>
      </c>
      <c r="F3431" t="str">
        <f>Raw_Data!F3431</f>
        <v>1033186648</v>
      </c>
      <c r="G3431" t="str">
        <f>Raw_Data!H3431</f>
        <v>0</v>
      </c>
      <c r="H3431">
        <f>IFERROR(VLOOKUP(G3431,Store_Map!$A$2:$I$100,3,FALSE),"")</f>
        <v>0</v>
      </c>
      <c r="I3431">
        <f>IFERROR(VLOOKUP(G3431,Store_Map!$A$2:$I$100,4,FALSE),"")</f>
        <v>0</v>
      </c>
      <c r="J3431">
        <f>IFERROR(VLOOKUP(G3431,Store_Map!$A$2:$I$100,5,FALSE),"")</f>
        <v>0</v>
      </c>
      <c r="K3431">
        <f>IFERROR(VLOOKUP(G3431,Store_Map!$A$2:$I$100,6,FALSE),"")</f>
        <v>0</v>
      </c>
      <c r="L3431">
        <f>IFERROR(VLOOKUP(G3431,Store_Map!$A$2:$I$100,7,FALSE),"")</f>
        <v>0</v>
      </c>
      <c r="M3431">
        <f>IFERROR(VLOOKUP(G3431,Store_Map!$A$2:$I$100,8,FALSE),"")</f>
        <v>0</v>
      </c>
      <c r="N3431">
        <f t="shared" si="477"/>
        <v>0</v>
      </c>
      <c r="O3431" t="str">
        <f t="shared" si="478"/>
        <v>PASS</v>
      </c>
      <c r="P3431" t="str">
        <f t="shared" si="479"/>
        <v>REVIEW</v>
      </c>
      <c r="Q3431" t="str">
        <f t="shared" si="480"/>
        <v>PASS</v>
      </c>
      <c r="R3431" t="str">
        <f t="shared" si="481"/>
        <v>PASS</v>
      </c>
      <c r="S3431" t="str">
        <f t="shared" si="482"/>
        <v>REVIEW</v>
      </c>
      <c r="T3431">
        <f t="shared" si="483"/>
        <v>90</v>
      </c>
      <c r="U3431" t="str">
        <f t="shared" si="484"/>
        <v>Low</v>
      </c>
      <c r="V3431" t="str">
        <f t="shared" si="485"/>
        <v>Invalid NDC</v>
      </c>
    </row>
    <row r="3432" spans="1:22" x14ac:dyDescent="0.3">
      <c r="A3432" t="str">
        <f>Raw_Data!A3432</f>
        <v>6253241</v>
      </c>
      <c r="B3432">
        <f>Raw_Data!B3432</f>
        <v>45687</v>
      </c>
      <c r="C3432" t="str">
        <f>Raw_Data!C3432</f>
        <v>BUSPIRONE HCL 10 MG TABLET</v>
      </c>
      <c r="D3432" t="str">
        <f>Raw_Data!D3432</f>
        <v>29300024505</v>
      </c>
      <c r="E3432" t="str">
        <f>Raw_Data!E3432</f>
        <v>BYNE, EDMUND</v>
      </c>
      <c r="F3432" t="str">
        <f>Raw_Data!F3432</f>
        <v>1033186648</v>
      </c>
      <c r="G3432" t="str">
        <f>Raw_Data!H3432</f>
        <v>0</v>
      </c>
      <c r="H3432">
        <f>IFERROR(VLOOKUP(G3432,Store_Map!$A$2:$I$100,3,FALSE),"")</f>
        <v>0</v>
      </c>
      <c r="I3432">
        <f>IFERROR(VLOOKUP(G3432,Store_Map!$A$2:$I$100,4,FALSE),"")</f>
        <v>0</v>
      </c>
      <c r="J3432">
        <f>IFERROR(VLOOKUP(G3432,Store_Map!$A$2:$I$100,5,FALSE),"")</f>
        <v>0</v>
      </c>
      <c r="K3432">
        <f>IFERROR(VLOOKUP(G3432,Store_Map!$A$2:$I$100,6,FALSE),"")</f>
        <v>0</v>
      </c>
      <c r="L3432">
        <f>IFERROR(VLOOKUP(G3432,Store_Map!$A$2:$I$100,7,FALSE),"")</f>
        <v>0</v>
      </c>
      <c r="M3432">
        <f>IFERROR(VLOOKUP(G3432,Store_Map!$A$2:$I$100,8,FALSE),"")</f>
        <v>0</v>
      </c>
      <c r="N3432">
        <f t="shared" si="477"/>
        <v>0</v>
      </c>
      <c r="O3432" t="str">
        <f t="shared" si="478"/>
        <v>PASS</v>
      </c>
      <c r="P3432" t="str">
        <f t="shared" si="479"/>
        <v>PASS</v>
      </c>
      <c r="Q3432" t="str">
        <f t="shared" si="480"/>
        <v>PASS</v>
      </c>
      <c r="R3432" t="str">
        <f t="shared" si="481"/>
        <v>PASS</v>
      </c>
      <c r="S3432" t="str">
        <f t="shared" si="482"/>
        <v>PASS</v>
      </c>
      <c r="T3432">
        <f t="shared" si="483"/>
        <v>100</v>
      </c>
      <c r="U3432" t="str">
        <f t="shared" si="484"/>
        <v>Low</v>
      </c>
      <c r="V3432" t="str">
        <f t="shared" si="485"/>
        <v>Clean</v>
      </c>
    </row>
    <row r="3433" spans="1:22" x14ac:dyDescent="0.3">
      <c r="A3433" t="str">
        <f>Raw_Data!A3433</f>
        <v>6253242</v>
      </c>
      <c r="B3433">
        <f>Raw_Data!B3433</f>
        <v>45687</v>
      </c>
      <c r="C3433" t="str">
        <f>Raw_Data!C3433</f>
        <v>GLIPIZIDE 5 MG TABLET</v>
      </c>
      <c r="D3433" t="str">
        <f>Raw_Data!D3433</f>
        <v>60505014101</v>
      </c>
      <c r="E3433" t="str">
        <f>Raw_Data!E3433</f>
        <v>MACHADO, MARIA</v>
      </c>
      <c r="F3433" t="str">
        <f>Raw_Data!F3433</f>
        <v>1619100302</v>
      </c>
      <c r="G3433" t="str">
        <f>Raw_Data!H3433</f>
        <v>0</v>
      </c>
      <c r="H3433">
        <f>IFERROR(VLOOKUP(G3433,Store_Map!$A$2:$I$100,3,FALSE),"")</f>
        <v>0</v>
      </c>
      <c r="I3433">
        <f>IFERROR(VLOOKUP(G3433,Store_Map!$A$2:$I$100,4,FALSE),"")</f>
        <v>0</v>
      </c>
      <c r="J3433">
        <f>IFERROR(VLOOKUP(G3433,Store_Map!$A$2:$I$100,5,FALSE),"")</f>
        <v>0</v>
      </c>
      <c r="K3433">
        <f>IFERROR(VLOOKUP(G3433,Store_Map!$A$2:$I$100,6,FALSE),"")</f>
        <v>0</v>
      </c>
      <c r="L3433">
        <f>IFERROR(VLOOKUP(G3433,Store_Map!$A$2:$I$100,7,FALSE),"")</f>
        <v>0</v>
      </c>
      <c r="M3433">
        <f>IFERROR(VLOOKUP(G3433,Store_Map!$A$2:$I$100,8,FALSE),"")</f>
        <v>0</v>
      </c>
      <c r="N3433">
        <f t="shared" si="477"/>
        <v>0</v>
      </c>
      <c r="O3433" t="str">
        <f t="shared" si="478"/>
        <v>PASS</v>
      </c>
      <c r="P3433" t="str">
        <f t="shared" si="479"/>
        <v>PASS</v>
      </c>
      <c r="Q3433" t="str">
        <f t="shared" si="480"/>
        <v>PASS</v>
      </c>
      <c r="R3433" t="str">
        <f t="shared" si="481"/>
        <v>PASS</v>
      </c>
      <c r="S3433" t="str">
        <f t="shared" si="482"/>
        <v>PASS</v>
      </c>
      <c r="T3433">
        <f t="shared" si="483"/>
        <v>100</v>
      </c>
      <c r="U3433" t="str">
        <f t="shared" si="484"/>
        <v>Low</v>
      </c>
      <c r="V3433" t="str">
        <f t="shared" si="485"/>
        <v>Clean</v>
      </c>
    </row>
    <row r="3434" spans="1:22" x14ac:dyDescent="0.3">
      <c r="A3434" t="str">
        <f>Raw_Data!A3434</f>
        <v>6253243</v>
      </c>
      <c r="B3434">
        <f>Raw_Data!B3434</f>
        <v>45687</v>
      </c>
      <c r="C3434" t="str">
        <f>Raw_Data!C3434</f>
        <v>OZEMPIC 0.25-0.5 MG/DOSE PE</v>
      </c>
      <c r="D3434" t="str">
        <f>Raw_Data!D3434</f>
        <v>169418113</v>
      </c>
      <c r="E3434" t="str">
        <f>Raw_Data!E3434</f>
        <v>MACHADO, MARIA</v>
      </c>
      <c r="F3434" t="str">
        <f>Raw_Data!F3434</f>
        <v>1619100302</v>
      </c>
      <c r="G3434" t="str">
        <f>Raw_Data!H3434</f>
        <v>0</v>
      </c>
      <c r="H3434">
        <f>IFERROR(VLOOKUP(G3434,Store_Map!$A$2:$I$100,3,FALSE),"")</f>
        <v>0</v>
      </c>
      <c r="I3434">
        <f>IFERROR(VLOOKUP(G3434,Store_Map!$A$2:$I$100,4,FALSE),"")</f>
        <v>0</v>
      </c>
      <c r="J3434">
        <f>IFERROR(VLOOKUP(G3434,Store_Map!$A$2:$I$100,5,FALSE),"")</f>
        <v>0</v>
      </c>
      <c r="K3434">
        <f>IFERROR(VLOOKUP(G3434,Store_Map!$A$2:$I$100,6,FALSE),"")</f>
        <v>0</v>
      </c>
      <c r="L3434">
        <f>IFERROR(VLOOKUP(G3434,Store_Map!$A$2:$I$100,7,FALSE),"")</f>
        <v>0</v>
      </c>
      <c r="M3434">
        <f>IFERROR(VLOOKUP(G3434,Store_Map!$A$2:$I$100,8,FALSE),"")</f>
        <v>0</v>
      </c>
      <c r="N3434">
        <f t="shared" si="477"/>
        <v>0</v>
      </c>
      <c r="O3434" t="str">
        <f t="shared" si="478"/>
        <v>PASS</v>
      </c>
      <c r="P3434" t="str">
        <f t="shared" si="479"/>
        <v>REVIEW</v>
      </c>
      <c r="Q3434" t="str">
        <f t="shared" si="480"/>
        <v>PASS</v>
      </c>
      <c r="R3434" t="str">
        <f t="shared" si="481"/>
        <v>PASS</v>
      </c>
      <c r="S3434" t="str">
        <f t="shared" si="482"/>
        <v>REVIEW</v>
      </c>
      <c r="T3434">
        <f t="shared" si="483"/>
        <v>90</v>
      </c>
      <c r="U3434" t="str">
        <f t="shared" si="484"/>
        <v>Low</v>
      </c>
      <c r="V3434" t="str">
        <f t="shared" si="485"/>
        <v>Invalid NDC</v>
      </c>
    </row>
    <row r="3435" spans="1:22" x14ac:dyDescent="0.3">
      <c r="A3435" t="str">
        <f>Raw_Data!A3435</f>
        <v>6253244</v>
      </c>
      <c r="B3435">
        <f>Raw_Data!B3435</f>
        <v>45687</v>
      </c>
      <c r="C3435" t="str">
        <f>Raw_Data!C3435</f>
        <v>DEXCOM G7 SENSOR</v>
      </c>
      <c r="D3435" t="str">
        <f>Raw_Data!D3435</f>
        <v>8627007701</v>
      </c>
      <c r="E3435" t="str">
        <f>Raw_Data!E3435</f>
        <v>MACHADO, MARIA</v>
      </c>
      <c r="F3435" t="str">
        <f>Raw_Data!F3435</f>
        <v>1619100302</v>
      </c>
      <c r="G3435" t="str">
        <f>Raw_Data!H3435</f>
        <v>0</v>
      </c>
      <c r="H3435">
        <f>IFERROR(VLOOKUP(G3435,Store_Map!$A$2:$I$100,3,FALSE),"")</f>
        <v>0</v>
      </c>
      <c r="I3435">
        <f>IFERROR(VLOOKUP(G3435,Store_Map!$A$2:$I$100,4,FALSE),"")</f>
        <v>0</v>
      </c>
      <c r="J3435">
        <f>IFERROR(VLOOKUP(G3435,Store_Map!$A$2:$I$100,5,FALSE),"")</f>
        <v>0</v>
      </c>
      <c r="K3435">
        <f>IFERROR(VLOOKUP(G3435,Store_Map!$A$2:$I$100,6,FALSE),"")</f>
        <v>0</v>
      </c>
      <c r="L3435">
        <f>IFERROR(VLOOKUP(G3435,Store_Map!$A$2:$I$100,7,FALSE),"")</f>
        <v>0</v>
      </c>
      <c r="M3435">
        <f>IFERROR(VLOOKUP(G3435,Store_Map!$A$2:$I$100,8,FALSE),"")</f>
        <v>0</v>
      </c>
      <c r="N3435">
        <f t="shared" si="477"/>
        <v>0</v>
      </c>
      <c r="O3435" t="str">
        <f t="shared" si="478"/>
        <v>PASS</v>
      </c>
      <c r="P3435" t="str">
        <f t="shared" si="479"/>
        <v>PASS</v>
      </c>
      <c r="Q3435" t="str">
        <f t="shared" si="480"/>
        <v>PASS</v>
      </c>
      <c r="R3435" t="str">
        <f t="shared" si="481"/>
        <v>PASS</v>
      </c>
      <c r="S3435" t="str">
        <f t="shared" si="482"/>
        <v>PASS</v>
      </c>
      <c r="T3435">
        <f t="shared" si="483"/>
        <v>100</v>
      </c>
      <c r="U3435" t="str">
        <f t="shared" si="484"/>
        <v>Low</v>
      </c>
      <c r="V3435" t="str">
        <f t="shared" si="485"/>
        <v>Clean</v>
      </c>
    </row>
    <row r="3436" spans="1:22" x14ac:dyDescent="0.3">
      <c r="A3436" t="str">
        <f>Raw_Data!A3436</f>
        <v>6253245</v>
      </c>
      <c r="B3436">
        <f>Raw_Data!B3436</f>
        <v>45687</v>
      </c>
      <c r="C3436" t="str">
        <f>Raw_Data!C3436</f>
        <v>DEXCOM G7 RECEIVER</v>
      </c>
      <c r="D3436" t="str">
        <f>Raw_Data!D3436</f>
        <v>8627007801</v>
      </c>
      <c r="E3436" t="str">
        <f>Raw_Data!E3436</f>
        <v>MACHADO, MARIA</v>
      </c>
      <c r="F3436" t="str">
        <f>Raw_Data!F3436</f>
        <v>1619100302</v>
      </c>
      <c r="G3436" t="str">
        <f>Raw_Data!H3436</f>
        <v>0</v>
      </c>
      <c r="H3436">
        <f>IFERROR(VLOOKUP(G3436,Store_Map!$A$2:$I$100,3,FALSE),"")</f>
        <v>0</v>
      </c>
      <c r="I3436">
        <f>IFERROR(VLOOKUP(G3436,Store_Map!$A$2:$I$100,4,FALSE),"")</f>
        <v>0</v>
      </c>
      <c r="J3436">
        <f>IFERROR(VLOOKUP(G3436,Store_Map!$A$2:$I$100,5,FALSE),"")</f>
        <v>0</v>
      </c>
      <c r="K3436">
        <f>IFERROR(VLOOKUP(G3436,Store_Map!$A$2:$I$100,6,FALSE),"")</f>
        <v>0</v>
      </c>
      <c r="L3436">
        <f>IFERROR(VLOOKUP(G3436,Store_Map!$A$2:$I$100,7,FALSE),"")</f>
        <v>0</v>
      </c>
      <c r="M3436">
        <f>IFERROR(VLOOKUP(G3436,Store_Map!$A$2:$I$100,8,FALSE),"")</f>
        <v>0</v>
      </c>
      <c r="N3436">
        <f t="shared" si="477"/>
        <v>0</v>
      </c>
      <c r="O3436" t="str">
        <f t="shared" si="478"/>
        <v>PASS</v>
      </c>
      <c r="P3436" t="str">
        <f t="shared" si="479"/>
        <v>PASS</v>
      </c>
      <c r="Q3436" t="str">
        <f t="shared" si="480"/>
        <v>PASS</v>
      </c>
      <c r="R3436" t="str">
        <f t="shared" si="481"/>
        <v>PASS</v>
      </c>
      <c r="S3436" t="str">
        <f t="shared" si="482"/>
        <v>PASS</v>
      </c>
      <c r="T3436">
        <f t="shared" si="483"/>
        <v>100</v>
      </c>
      <c r="U3436" t="str">
        <f t="shared" si="484"/>
        <v>Low</v>
      </c>
      <c r="V3436" t="str">
        <f t="shared" si="485"/>
        <v>Clean</v>
      </c>
    </row>
    <row r="3437" spans="1:22" x14ac:dyDescent="0.3">
      <c r="A3437" t="str">
        <f>Raw_Data!A3437</f>
        <v>6245690</v>
      </c>
      <c r="B3437">
        <f>Raw_Data!B3437</f>
        <v>45687</v>
      </c>
      <c r="C3437" t="str">
        <f>Raw_Data!C3437</f>
        <v>OMEPRAZOLE DR 40 MG CAPSULE</v>
      </c>
      <c r="D3437" t="str">
        <f>Raw_Data!D3437</f>
        <v>68382050010</v>
      </c>
      <c r="E3437" t="str">
        <f>Raw_Data!E3437</f>
        <v>GIBBS, JON</v>
      </c>
      <c r="F3437" t="str">
        <f>Raw_Data!F3437</f>
        <v>1700896156</v>
      </c>
      <c r="G3437" t="str">
        <f>Raw_Data!H3437</f>
        <v>0</v>
      </c>
      <c r="H3437">
        <f>IFERROR(VLOOKUP(G3437,Store_Map!$A$2:$I$100,3,FALSE),"")</f>
        <v>0</v>
      </c>
      <c r="I3437">
        <f>IFERROR(VLOOKUP(G3437,Store_Map!$A$2:$I$100,4,FALSE),"")</f>
        <v>0</v>
      </c>
      <c r="J3437">
        <f>IFERROR(VLOOKUP(G3437,Store_Map!$A$2:$I$100,5,FALSE),"")</f>
        <v>0</v>
      </c>
      <c r="K3437">
        <f>IFERROR(VLOOKUP(G3437,Store_Map!$A$2:$I$100,6,FALSE),"")</f>
        <v>0</v>
      </c>
      <c r="L3437">
        <f>IFERROR(VLOOKUP(G3437,Store_Map!$A$2:$I$100,7,FALSE),"")</f>
        <v>0</v>
      </c>
      <c r="M3437">
        <f>IFERROR(VLOOKUP(G3437,Store_Map!$A$2:$I$100,8,FALSE),"")</f>
        <v>0</v>
      </c>
      <c r="N3437">
        <f t="shared" si="477"/>
        <v>0</v>
      </c>
      <c r="O3437" t="str">
        <f t="shared" si="478"/>
        <v>PASS</v>
      </c>
      <c r="P3437" t="str">
        <f t="shared" si="479"/>
        <v>PASS</v>
      </c>
      <c r="Q3437" t="str">
        <f t="shared" si="480"/>
        <v>PASS</v>
      </c>
      <c r="R3437" t="str">
        <f t="shared" si="481"/>
        <v>PASS</v>
      </c>
      <c r="S3437" t="str">
        <f t="shared" si="482"/>
        <v>PASS</v>
      </c>
      <c r="T3437">
        <f t="shared" si="483"/>
        <v>100</v>
      </c>
      <c r="U3437" t="str">
        <f t="shared" si="484"/>
        <v>Low</v>
      </c>
      <c r="V3437" t="str">
        <f t="shared" si="485"/>
        <v>Clean</v>
      </c>
    </row>
    <row r="3438" spans="1:22" x14ac:dyDescent="0.3">
      <c r="A3438" t="str">
        <f>Raw_Data!A3438</f>
        <v>6245275</v>
      </c>
      <c r="B3438">
        <f>Raw_Data!B3438</f>
        <v>45687</v>
      </c>
      <c r="C3438" t="str">
        <f>Raw_Data!C3438</f>
        <v>ELIQUIS 5 MG TABLET</v>
      </c>
      <c r="D3438" t="str">
        <f>Raw_Data!D3438</f>
        <v>3089421</v>
      </c>
      <c r="E3438" t="str">
        <f>Raw_Data!E3438</f>
        <v>AKHTAR, MARIAM</v>
      </c>
      <c r="F3438" t="str">
        <f>Raw_Data!F3438</f>
        <v>1780024596</v>
      </c>
      <c r="G3438" t="str">
        <f>Raw_Data!H3438</f>
        <v>0</v>
      </c>
      <c r="H3438">
        <f>IFERROR(VLOOKUP(G3438,Store_Map!$A$2:$I$100,3,FALSE),"")</f>
        <v>0</v>
      </c>
      <c r="I3438">
        <f>IFERROR(VLOOKUP(G3438,Store_Map!$A$2:$I$100,4,FALSE),"")</f>
        <v>0</v>
      </c>
      <c r="J3438">
        <f>IFERROR(VLOOKUP(G3438,Store_Map!$A$2:$I$100,5,FALSE),"")</f>
        <v>0</v>
      </c>
      <c r="K3438">
        <f>IFERROR(VLOOKUP(G3438,Store_Map!$A$2:$I$100,6,FALSE),"")</f>
        <v>0</v>
      </c>
      <c r="L3438">
        <f>IFERROR(VLOOKUP(G3438,Store_Map!$A$2:$I$100,7,FALSE),"")</f>
        <v>0</v>
      </c>
      <c r="M3438">
        <f>IFERROR(VLOOKUP(G3438,Store_Map!$A$2:$I$100,8,FALSE),"")</f>
        <v>0</v>
      </c>
      <c r="N3438">
        <f t="shared" si="477"/>
        <v>0</v>
      </c>
      <c r="O3438" t="str">
        <f t="shared" si="478"/>
        <v>PASS</v>
      </c>
      <c r="P3438" t="str">
        <f t="shared" si="479"/>
        <v>REVIEW</v>
      </c>
      <c r="Q3438" t="str">
        <f t="shared" si="480"/>
        <v>PASS</v>
      </c>
      <c r="R3438" t="str">
        <f t="shared" si="481"/>
        <v>PASS</v>
      </c>
      <c r="S3438" t="str">
        <f t="shared" si="482"/>
        <v>REVIEW</v>
      </c>
      <c r="T3438">
        <f t="shared" si="483"/>
        <v>90</v>
      </c>
      <c r="U3438" t="str">
        <f t="shared" si="484"/>
        <v>Low</v>
      </c>
      <c r="V3438" t="str">
        <f t="shared" si="485"/>
        <v>Invalid NDC</v>
      </c>
    </row>
    <row r="3439" spans="1:22" x14ac:dyDescent="0.3">
      <c r="A3439" t="str">
        <f>Raw_Data!A3439</f>
        <v>6228454</v>
      </c>
      <c r="B3439">
        <f>Raw_Data!B3439</f>
        <v>45687</v>
      </c>
      <c r="C3439" t="str">
        <f>Raw_Data!C3439</f>
        <v>INSULIN GLARGINE-YFGN U100</v>
      </c>
      <c r="D3439" t="str">
        <f>Raw_Data!D3439</f>
        <v>49502039475</v>
      </c>
      <c r="E3439" t="str">
        <f>Raw_Data!E3439</f>
        <v>BYNE, EDMUND</v>
      </c>
      <c r="F3439" t="str">
        <f>Raw_Data!F3439</f>
        <v>1033186648</v>
      </c>
      <c r="G3439" t="str">
        <f>Raw_Data!H3439</f>
        <v>0</v>
      </c>
      <c r="H3439">
        <f>IFERROR(VLOOKUP(G3439,Store_Map!$A$2:$I$100,3,FALSE),"")</f>
        <v>0</v>
      </c>
      <c r="I3439">
        <f>IFERROR(VLOOKUP(G3439,Store_Map!$A$2:$I$100,4,FALSE),"")</f>
        <v>0</v>
      </c>
      <c r="J3439">
        <f>IFERROR(VLOOKUP(G3439,Store_Map!$A$2:$I$100,5,FALSE),"")</f>
        <v>0</v>
      </c>
      <c r="K3439">
        <f>IFERROR(VLOOKUP(G3439,Store_Map!$A$2:$I$100,6,FALSE),"")</f>
        <v>0</v>
      </c>
      <c r="L3439">
        <f>IFERROR(VLOOKUP(G3439,Store_Map!$A$2:$I$100,7,FALSE),"")</f>
        <v>0</v>
      </c>
      <c r="M3439">
        <f>IFERROR(VLOOKUP(G3439,Store_Map!$A$2:$I$100,8,FALSE),"")</f>
        <v>0</v>
      </c>
      <c r="N3439">
        <f t="shared" si="477"/>
        <v>0</v>
      </c>
      <c r="O3439" t="str">
        <f t="shared" si="478"/>
        <v>PASS</v>
      </c>
      <c r="P3439" t="str">
        <f t="shared" si="479"/>
        <v>PASS</v>
      </c>
      <c r="Q3439" t="str">
        <f t="shared" si="480"/>
        <v>PASS</v>
      </c>
      <c r="R3439" t="str">
        <f t="shared" si="481"/>
        <v>PASS</v>
      </c>
      <c r="S3439" t="str">
        <f t="shared" si="482"/>
        <v>PASS</v>
      </c>
      <c r="T3439">
        <f t="shared" si="483"/>
        <v>100</v>
      </c>
      <c r="U3439" t="str">
        <f t="shared" si="484"/>
        <v>Low</v>
      </c>
      <c r="V3439" t="str">
        <f t="shared" si="485"/>
        <v>Clean</v>
      </c>
    </row>
    <row r="3440" spans="1:22" x14ac:dyDescent="0.3">
      <c r="A3440" t="str">
        <f>Raw_Data!A3440</f>
        <v>6253206</v>
      </c>
      <c r="B3440">
        <f>Raw_Data!B3440</f>
        <v>45687</v>
      </c>
      <c r="C3440" t="str">
        <f>Raw_Data!C3440</f>
        <v>LOSARTAN POTASSIUM 25 MG TA</v>
      </c>
      <c r="D3440" t="str">
        <f>Raw_Data!D3440</f>
        <v>68382013510</v>
      </c>
      <c r="E3440" t="str">
        <f>Raw_Data!E3440</f>
        <v>GIBBS, JON</v>
      </c>
      <c r="F3440" t="str">
        <f>Raw_Data!F3440</f>
        <v>1700896156</v>
      </c>
      <c r="G3440" t="str">
        <f>Raw_Data!H3440</f>
        <v>0</v>
      </c>
      <c r="H3440">
        <f>IFERROR(VLOOKUP(G3440,Store_Map!$A$2:$I$100,3,FALSE),"")</f>
        <v>0</v>
      </c>
      <c r="I3440">
        <f>IFERROR(VLOOKUP(G3440,Store_Map!$A$2:$I$100,4,FALSE),"")</f>
        <v>0</v>
      </c>
      <c r="J3440">
        <f>IFERROR(VLOOKUP(G3440,Store_Map!$A$2:$I$100,5,FALSE),"")</f>
        <v>0</v>
      </c>
      <c r="K3440">
        <f>IFERROR(VLOOKUP(G3440,Store_Map!$A$2:$I$100,6,FALSE),"")</f>
        <v>0</v>
      </c>
      <c r="L3440">
        <f>IFERROR(VLOOKUP(G3440,Store_Map!$A$2:$I$100,7,FALSE),"")</f>
        <v>0</v>
      </c>
      <c r="M3440">
        <f>IFERROR(VLOOKUP(G3440,Store_Map!$A$2:$I$100,8,FALSE),"")</f>
        <v>0</v>
      </c>
      <c r="N3440">
        <f t="shared" si="477"/>
        <v>0</v>
      </c>
      <c r="O3440" t="str">
        <f t="shared" si="478"/>
        <v>PASS</v>
      </c>
      <c r="P3440" t="str">
        <f t="shared" si="479"/>
        <v>PASS</v>
      </c>
      <c r="Q3440" t="str">
        <f t="shared" si="480"/>
        <v>PASS</v>
      </c>
      <c r="R3440" t="str">
        <f t="shared" si="481"/>
        <v>PASS</v>
      </c>
      <c r="S3440" t="str">
        <f t="shared" si="482"/>
        <v>PASS</v>
      </c>
      <c r="T3440">
        <f t="shared" si="483"/>
        <v>100</v>
      </c>
      <c r="U3440" t="str">
        <f t="shared" si="484"/>
        <v>Low</v>
      </c>
      <c r="V3440" t="str">
        <f t="shared" si="485"/>
        <v>Clean</v>
      </c>
    </row>
    <row r="3441" spans="1:22" x14ac:dyDescent="0.3">
      <c r="A3441" t="str">
        <f>Raw_Data!A3441</f>
        <v>6232301</v>
      </c>
      <c r="B3441">
        <f>Raw_Data!B3441</f>
        <v>45687</v>
      </c>
      <c r="C3441" t="str">
        <f>Raw_Data!C3441</f>
        <v>PRAVASTATIN SODIUM 10 MG TA</v>
      </c>
      <c r="D3441" t="str">
        <f>Raw_Data!D3441</f>
        <v>93077198</v>
      </c>
      <c r="E3441" t="str">
        <f>Raw_Data!E3441</f>
        <v>GIBBS, JON</v>
      </c>
      <c r="F3441" t="str">
        <f>Raw_Data!F3441</f>
        <v>1700896156</v>
      </c>
      <c r="G3441" t="str">
        <f>Raw_Data!H3441</f>
        <v>0</v>
      </c>
      <c r="H3441">
        <f>IFERROR(VLOOKUP(G3441,Store_Map!$A$2:$I$100,3,FALSE),"")</f>
        <v>0</v>
      </c>
      <c r="I3441">
        <f>IFERROR(VLOOKUP(G3441,Store_Map!$A$2:$I$100,4,FALSE),"")</f>
        <v>0</v>
      </c>
      <c r="J3441">
        <f>IFERROR(VLOOKUP(G3441,Store_Map!$A$2:$I$100,5,FALSE),"")</f>
        <v>0</v>
      </c>
      <c r="K3441">
        <f>IFERROR(VLOOKUP(G3441,Store_Map!$A$2:$I$100,6,FALSE),"")</f>
        <v>0</v>
      </c>
      <c r="L3441">
        <f>IFERROR(VLOOKUP(G3441,Store_Map!$A$2:$I$100,7,FALSE),"")</f>
        <v>0</v>
      </c>
      <c r="M3441">
        <f>IFERROR(VLOOKUP(G3441,Store_Map!$A$2:$I$100,8,FALSE),"")</f>
        <v>0</v>
      </c>
      <c r="N3441">
        <f t="shared" si="477"/>
        <v>0</v>
      </c>
      <c r="O3441" t="str">
        <f t="shared" si="478"/>
        <v>PASS</v>
      </c>
      <c r="P3441" t="str">
        <f t="shared" si="479"/>
        <v>REVIEW</v>
      </c>
      <c r="Q3441" t="str">
        <f t="shared" si="480"/>
        <v>PASS</v>
      </c>
      <c r="R3441" t="str">
        <f t="shared" si="481"/>
        <v>PASS</v>
      </c>
      <c r="S3441" t="str">
        <f t="shared" si="482"/>
        <v>REVIEW</v>
      </c>
      <c r="T3441">
        <f t="shared" si="483"/>
        <v>90</v>
      </c>
      <c r="U3441" t="str">
        <f t="shared" si="484"/>
        <v>Low</v>
      </c>
      <c r="V3441" t="str">
        <f t="shared" si="485"/>
        <v>Invalid NDC</v>
      </c>
    </row>
    <row r="3442" spans="1:22" x14ac:dyDescent="0.3">
      <c r="A3442" t="str">
        <f>Raw_Data!A3442</f>
        <v>4010810</v>
      </c>
      <c r="B3442">
        <f>Raw_Data!B3442</f>
        <v>45687</v>
      </c>
      <c r="C3442" t="str">
        <f>Raw_Data!C3442</f>
        <v>PHENTERMINE 37.5 MG TABLET</v>
      </c>
      <c r="D3442" t="str">
        <f>Raw_Data!D3442</f>
        <v>10702002501</v>
      </c>
      <c r="E3442" t="str">
        <f>Raw_Data!E3442</f>
        <v>GIBBS, JON</v>
      </c>
      <c r="F3442" t="str">
        <f>Raw_Data!F3442</f>
        <v>1700896156</v>
      </c>
      <c r="G3442" t="str">
        <f>Raw_Data!H3442</f>
        <v>0</v>
      </c>
      <c r="H3442">
        <f>IFERROR(VLOOKUP(G3442,Store_Map!$A$2:$I$100,3,FALSE),"")</f>
        <v>0</v>
      </c>
      <c r="I3442">
        <f>IFERROR(VLOOKUP(G3442,Store_Map!$A$2:$I$100,4,FALSE),"")</f>
        <v>0</v>
      </c>
      <c r="J3442">
        <f>IFERROR(VLOOKUP(G3442,Store_Map!$A$2:$I$100,5,FALSE),"")</f>
        <v>0</v>
      </c>
      <c r="K3442">
        <f>IFERROR(VLOOKUP(G3442,Store_Map!$A$2:$I$100,6,FALSE),"")</f>
        <v>0</v>
      </c>
      <c r="L3442">
        <f>IFERROR(VLOOKUP(G3442,Store_Map!$A$2:$I$100,7,FALSE),"")</f>
        <v>0</v>
      </c>
      <c r="M3442">
        <f>IFERROR(VLOOKUP(G3442,Store_Map!$A$2:$I$100,8,FALSE),"")</f>
        <v>0</v>
      </c>
      <c r="N3442">
        <f t="shared" si="477"/>
        <v>0</v>
      </c>
      <c r="O3442" t="str">
        <f t="shared" si="478"/>
        <v>PASS</v>
      </c>
      <c r="P3442" t="str">
        <f t="shared" si="479"/>
        <v>PASS</v>
      </c>
      <c r="Q3442" t="str">
        <f t="shared" si="480"/>
        <v>PASS</v>
      </c>
      <c r="R3442" t="str">
        <f t="shared" si="481"/>
        <v>PASS</v>
      </c>
      <c r="S3442" t="str">
        <f t="shared" si="482"/>
        <v>PASS</v>
      </c>
      <c r="T3442">
        <f t="shared" si="483"/>
        <v>100</v>
      </c>
      <c r="U3442" t="str">
        <f t="shared" si="484"/>
        <v>Low</v>
      </c>
      <c r="V3442" t="str">
        <f t="shared" si="485"/>
        <v>Clean</v>
      </c>
    </row>
    <row r="3443" spans="1:22" x14ac:dyDescent="0.3">
      <c r="A3443" t="str">
        <f>Raw_Data!A3443</f>
        <v>6253246</v>
      </c>
      <c r="B3443">
        <f>Raw_Data!B3443</f>
        <v>45687</v>
      </c>
      <c r="C3443" t="str">
        <f>Raw_Data!C3443</f>
        <v>SILDENAFIL 100 MG TABLET</v>
      </c>
      <c r="D3443" t="str">
        <f>Raw_Data!D3443</f>
        <v>13668018830</v>
      </c>
      <c r="E3443" t="str">
        <f>Raw_Data!E3443</f>
        <v>BYNE, EDMUND</v>
      </c>
      <c r="F3443" t="str">
        <f>Raw_Data!F3443</f>
        <v>1033186648</v>
      </c>
      <c r="G3443" t="str">
        <f>Raw_Data!H3443</f>
        <v>0</v>
      </c>
      <c r="H3443">
        <f>IFERROR(VLOOKUP(G3443,Store_Map!$A$2:$I$100,3,FALSE),"")</f>
        <v>0</v>
      </c>
      <c r="I3443">
        <f>IFERROR(VLOOKUP(G3443,Store_Map!$A$2:$I$100,4,FALSE),"")</f>
        <v>0</v>
      </c>
      <c r="J3443">
        <f>IFERROR(VLOOKUP(G3443,Store_Map!$A$2:$I$100,5,FALSE),"")</f>
        <v>0</v>
      </c>
      <c r="K3443">
        <f>IFERROR(VLOOKUP(G3443,Store_Map!$A$2:$I$100,6,FALSE),"")</f>
        <v>0</v>
      </c>
      <c r="L3443">
        <f>IFERROR(VLOOKUP(G3443,Store_Map!$A$2:$I$100,7,FALSE),"")</f>
        <v>0</v>
      </c>
      <c r="M3443">
        <f>IFERROR(VLOOKUP(G3443,Store_Map!$A$2:$I$100,8,FALSE),"")</f>
        <v>0</v>
      </c>
      <c r="N3443">
        <f t="shared" si="477"/>
        <v>0</v>
      </c>
      <c r="O3443" t="str">
        <f t="shared" si="478"/>
        <v>PASS</v>
      </c>
      <c r="P3443" t="str">
        <f t="shared" si="479"/>
        <v>PASS</v>
      </c>
      <c r="Q3443" t="str">
        <f t="shared" si="480"/>
        <v>PASS</v>
      </c>
      <c r="R3443" t="str">
        <f t="shared" si="481"/>
        <v>PASS</v>
      </c>
      <c r="S3443" t="str">
        <f t="shared" si="482"/>
        <v>PASS</v>
      </c>
      <c r="T3443">
        <f t="shared" si="483"/>
        <v>100</v>
      </c>
      <c r="U3443" t="str">
        <f t="shared" si="484"/>
        <v>Low</v>
      </c>
      <c r="V3443" t="str">
        <f t="shared" si="485"/>
        <v>Clean</v>
      </c>
    </row>
    <row r="3444" spans="1:22" x14ac:dyDescent="0.3">
      <c r="A3444" t="str">
        <f>Raw_Data!A3444</f>
        <v>6253247</v>
      </c>
      <c r="B3444">
        <f>Raw_Data!B3444</f>
        <v>45687</v>
      </c>
      <c r="C3444" t="str">
        <f>Raw_Data!C3444</f>
        <v>CITALOPRAM HBR 40 MG TABLET</v>
      </c>
      <c r="D3444" t="str">
        <f>Raw_Data!D3444</f>
        <v>378623301</v>
      </c>
      <c r="E3444" t="str">
        <f>Raw_Data!E3444</f>
        <v>BYNE, EDMUND</v>
      </c>
      <c r="F3444" t="str">
        <f>Raw_Data!F3444</f>
        <v>1033186648</v>
      </c>
      <c r="G3444" t="str">
        <f>Raw_Data!H3444</f>
        <v>0</v>
      </c>
      <c r="H3444">
        <f>IFERROR(VLOOKUP(G3444,Store_Map!$A$2:$I$100,3,FALSE),"")</f>
        <v>0</v>
      </c>
      <c r="I3444">
        <f>IFERROR(VLOOKUP(G3444,Store_Map!$A$2:$I$100,4,FALSE),"")</f>
        <v>0</v>
      </c>
      <c r="J3444">
        <f>IFERROR(VLOOKUP(G3444,Store_Map!$A$2:$I$100,5,FALSE),"")</f>
        <v>0</v>
      </c>
      <c r="K3444">
        <f>IFERROR(VLOOKUP(G3444,Store_Map!$A$2:$I$100,6,FALSE),"")</f>
        <v>0</v>
      </c>
      <c r="L3444">
        <f>IFERROR(VLOOKUP(G3444,Store_Map!$A$2:$I$100,7,FALSE),"")</f>
        <v>0</v>
      </c>
      <c r="M3444">
        <f>IFERROR(VLOOKUP(G3444,Store_Map!$A$2:$I$100,8,FALSE),"")</f>
        <v>0</v>
      </c>
      <c r="N3444">
        <f t="shared" si="477"/>
        <v>0</v>
      </c>
      <c r="O3444" t="str">
        <f t="shared" si="478"/>
        <v>PASS</v>
      </c>
      <c r="P3444" t="str">
        <f t="shared" si="479"/>
        <v>REVIEW</v>
      </c>
      <c r="Q3444" t="str">
        <f t="shared" si="480"/>
        <v>PASS</v>
      </c>
      <c r="R3444" t="str">
        <f t="shared" si="481"/>
        <v>PASS</v>
      </c>
      <c r="S3444" t="str">
        <f t="shared" si="482"/>
        <v>REVIEW</v>
      </c>
      <c r="T3444">
        <f t="shared" si="483"/>
        <v>90</v>
      </c>
      <c r="U3444" t="str">
        <f t="shared" si="484"/>
        <v>Low</v>
      </c>
      <c r="V3444" t="str">
        <f t="shared" si="485"/>
        <v>Invalid NDC</v>
      </c>
    </row>
    <row r="3445" spans="1:22" x14ac:dyDescent="0.3">
      <c r="A3445" t="str">
        <f>Raw_Data!A3445</f>
        <v>6253248</v>
      </c>
      <c r="B3445">
        <f>Raw_Data!B3445</f>
        <v>45687</v>
      </c>
      <c r="C3445" t="str">
        <f>Raw_Data!C3445</f>
        <v>ASPIRIN EC 81 MG TABLET</v>
      </c>
      <c r="D3445" t="str">
        <f>Raw_Data!D3445</f>
        <v>904678370</v>
      </c>
      <c r="E3445" t="str">
        <f>Raw_Data!E3445</f>
        <v>BYNE, EDMUND</v>
      </c>
      <c r="F3445" t="str">
        <f>Raw_Data!F3445</f>
        <v>1033186648</v>
      </c>
      <c r="G3445" t="str">
        <f>Raw_Data!H3445</f>
        <v>0</v>
      </c>
      <c r="H3445">
        <f>IFERROR(VLOOKUP(G3445,Store_Map!$A$2:$I$100,3,FALSE),"")</f>
        <v>0</v>
      </c>
      <c r="I3445">
        <f>IFERROR(VLOOKUP(G3445,Store_Map!$A$2:$I$100,4,FALSE),"")</f>
        <v>0</v>
      </c>
      <c r="J3445">
        <f>IFERROR(VLOOKUP(G3445,Store_Map!$A$2:$I$100,5,FALSE),"")</f>
        <v>0</v>
      </c>
      <c r="K3445">
        <f>IFERROR(VLOOKUP(G3445,Store_Map!$A$2:$I$100,6,FALSE),"")</f>
        <v>0</v>
      </c>
      <c r="L3445">
        <f>IFERROR(VLOOKUP(G3445,Store_Map!$A$2:$I$100,7,FALSE),"")</f>
        <v>0</v>
      </c>
      <c r="M3445">
        <f>IFERROR(VLOOKUP(G3445,Store_Map!$A$2:$I$100,8,FALSE),"")</f>
        <v>0</v>
      </c>
      <c r="N3445">
        <f t="shared" si="477"/>
        <v>0</v>
      </c>
      <c r="O3445" t="str">
        <f t="shared" si="478"/>
        <v>PASS</v>
      </c>
      <c r="P3445" t="str">
        <f t="shared" si="479"/>
        <v>REVIEW</v>
      </c>
      <c r="Q3445" t="str">
        <f t="shared" si="480"/>
        <v>PASS</v>
      </c>
      <c r="R3445" t="str">
        <f t="shared" si="481"/>
        <v>PASS</v>
      </c>
      <c r="S3445" t="str">
        <f t="shared" si="482"/>
        <v>REVIEW</v>
      </c>
      <c r="T3445">
        <f t="shared" si="483"/>
        <v>90</v>
      </c>
      <c r="U3445" t="str">
        <f t="shared" si="484"/>
        <v>Low</v>
      </c>
      <c r="V3445" t="str">
        <f t="shared" si="485"/>
        <v>Invalid NDC</v>
      </c>
    </row>
    <row r="3446" spans="1:22" x14ac:dyDescent="0.3">
      <c r="A3446" t="str">
        <f>Raw_Data!A3446</f>
        <v>6253249</v>
      </c>
      <c r="B3446">
        <f>Raw_Data!B3446</f>
        <v>45687</v>
      </c>
      <c r="C3446" t="str">
        <f>Raw_Data!C3446</f>
        <v>CARVEDILOL 6.25 MG TABLET</v>
      </c>
      <c r="D3446" t="str">
        <f>Raw_Data!D3446</f>
        <v>68382009305</v>
      </c>
      <c r="E3446" t="str">
        <f>Raw_Data!E3446</f>
        <v>BYNE, EDMUND</v>
      </c>
      <c r="F3446" t="str">
        <f>Raw_Data!F3446</f>
        <v>1033186648</v>
      </c>
      <c r="G3446" t="str">
        <f>Raw_Data!H3446</f>
        <v>0</v>
      </c>
      <c r="H3446">
        <f>IFERROR(VLOOKUP(G3446,Store_Map!$A$2:$I$100,3,FALSE),"")</f>
        <v>0</v>
      </c>
      <c r="I3446">
        <f>IFERROR(VLOOKUP(G3446,Store_Map!$A$2:$I$100,4,FALSE),"")</f>
        <v>0</v>
      </c>
      <c r="J3446">
        <f>IFERROR(VLOOKUP(G3446,Store_Map!$A$2:$I$100,5,FALSE),"")</f>
        <v>0</v>
      </c>
      <c r="K3446">
        <f>IFERROR(VLOOKUP(G3446,Store_Map!$A$2:$I$100,6,FALSE),"")</f>
        <v>0</v>
      </c>
      <c r="L3446">
        <f>IFERROR(VLOOKUP(G3446,Store_Map!$A$2:$I$100,7,FALSE),"")</f>
        <v>0</v>
      </c>
      <c r="M3446">
        <f>IFERROR(VLOOKUP(G3446,Store_Map!$A$2:$I$100,8,FALSE),"")</f>
        <v>0</v>
      </c>
      <c r="N3446">
        <f t="shared" si="477"/>
        <v>0</v>
      </c>
      <c r="O3446" t="str">
        <f t="shared" si="478"/>
        <v>PASS</v>
      </c>
      <c r="P3446" t="str">
        <f t="shared" si="479"/>
        <v>PASS</v>
      </c>
      <c r="Q3446" t="str">
        <f t="shared" si="480"/>
        <v>PASS</v>
      </c>
      <c r="R3446" t="str">
        <f t="shared" si="481"/>
        <v>PASS</v>
      </c>
      <c r="S3446" t="str">
        <f t="shared" si="482"/>
        <v>PASS</v>
      </c>
      <c r="T3446">
        <f t="shared" si="483"/>
        <v>100</v>
      </c>
      <c r="U3446" t="str">
        <f t="shared" si="484"/>
        <v>Low</v>
      </c>
      <c r="V3446" t="str">
        <f t="shared" si="485"/>
        <v>Clean</v>
      </c>
    </row>
    <row r="3447" spans="1:22" x14ac:dyDescent="0.3">
      <c r="A3447" t="str">
        <f>Raw_Data!A3447</f>
        <v>6253250</v>
      </c>
      <c r="B3447">
        <f>Raw_Data!B3447</f>
        <v>45687</v>
      </c>
      <c r="C3447" t="str">
        <f>Raw_Data!C3447</f>
        <v>AMLODIPINE BESYLATE 10 MG T</v>
      </c>
      <c r="D3447" t="str">
        <f>Raw_Data!D3447</f>
        <v>69097012815</v>
      </c>
      <c r="E3447" t="str">
        <f>Raw_Data!E3447</f>
        <v>BYNE, EDMUND</v>
      </c>
      <c r="F3447" t="str">
        <f>Raw_Data!F3447</f>
        <v>1033186648</v>
      </c>
      <c r="G3447" t="str">
        <f>Raw_Data!H3447</f>
        <v>0</v>
      </c>
      <c r="H3447">
        <f>IFERROR(VLOOKUP(G3447,Store_Map!$A$2:$I$100,3,FALSE),"")</f>
        <v>0</v>
      </c>
      <c r="I3447">
        <f>IFERROR(VLOOKUP(G3447,Store_Map!$A$2:$I$100,4,FALSE),"")</f>
        <v>0</v>
      </c>
      <c r="J3447">
        <f>IFERROR(VLOOKUP(G3447,Store_Map!$A$2:$I$100,5,FALSE),"")</f>
        <v>0</v>
      </c>
      <c r="K3447">
        <f>IFERROR(VLOOKUP(G3447,Store_Map!$A$2:$I$100,6,FALSE),"")</f>
        <v>0</v>
      </c>
      <c r="L3447">
        <f>IFERROR(VLOOKUP(G3447,Store_Map!$A$2:$I$100,7,FALSE),"")</f>
        <v>0</v>
      </c>
      <c r="M3447">
        <f>IFERROR(VLOOKUP(G3447,Store_Map!$A$2:$I$100,8,FALSE),"")</f>
        <v>0</v>
      </c>
      <c r="N3447">
        <f t="shared" si="477"/>
        <v>0</v>
      </c>
      <c r="O3447" t="str">
        <f t="shared" si="478"/>
        <v>PASS</v>
      </c>
      <c r="P3447" t="str">
        <f t="shared" si="479"/>
        <v>PASS</v>
      </c>
      <c r="Q3447" t="str">
        <f t="shared" si="480"/>
        <v>PASS</v>
      </c>
      <c r="R3447" t="str">
        <f t="shared" si="481"/>
        <v>PASS</v>
      </c>
      <c r="S3447" t="str">
        <f t="shared" si="482"/>
        <v>PASS</v>
      </c>
      <c r="T3447">
        <f t="shared" si="483"/>
        <v>100</v>
      </c>
      <c r="U3447" t="str">
        <f t="shared" si="484"/>
        <v>Low</v>
      </c>
      <c r="V3447" t="str">
        <f t="shared" si="485"/>
        <v>Clean</v>
      </c>
    </row>
    <row r="3448" spans="1:22" x14ac:dyDescent="0.3">
      <c r="A3448" t="str">
        <f>Raw_Data!A3448</f>
        <v>6253251</v>
      </c>
      <c r="B3448">
        <f>Raw_Data!B3448</f>
        <v>45687</v>
      </c>
      <c r="C3448" t="str">
        <f>Raw_Data!C3448</f>
        <v>HYDROCHLOROTHIAZIDE 25 MG T</v>
      </c>
      <c r="D3448" t="str">
        <f>Raw_Data!D3448</f>
        <v>29300012810</v>
      </c>
      <c r="E3448" t="str">
        <f>Raw_Data!E3448</f>
        <v>BYNE, EDMUND</v>
      </c>
      <c r="F3448" t="str">
        <f>Raw_Data!F3448</f>
        <v>1033186648</v>
      </c>
      <c r="G3448" t="str">
        <f>Raw_Data!H3448</f>
        <v>0</v>
      </c>
      <c r="H3448">
        <f>IFERROR(VLOOKUP(G3448,Store_Map!$A$2:$I$100,3,FALSE),"")</f>
        <v>0</v>
      </c>
      <c r="I3448">
        <f>IFERROR(VLOOKUP(G3448,Store_Map!$A$2:$I$100,4,FALSE),"")</f>
        <v>0</v>
      </c>
      <c r="J3448">
        <f>IFERROR(VLOOKUP(G3448,Store_Map!$A$2:$I$100,5,FALSE),"")</f>
        <v>0</v>
      </c>
      <c r="K3448">
        <f>IFERROR(VLOOKUP(G3448,Store_Map!$A$2:$I$100,6,FALSE),"")</f>
        <v>0</v>
      </c>
      <c r="L3448">
        <f>IFERROR(VLOOKUP(G3448,Store_Map!$A$2:$I$100,7,FALSE),"")</f>
        <v>0</v>
      </c>
      <c r="M3448">
        <f>IFERROR(VLOOKUP(G3448,Store_Map!$A$2:$I$100,8,FALSE),"")</f>
        <v>0</v>
      </c>
      <c r="N3448">
        <f t="shared" si="477"/>
        <v>0</v>
      </c>
      <c r="O3448" t="str">
        <f t="shared" si="478"/>
        <v>PASS</v>
      </c>
      <c r="P3448" t="str">
        <f t="shared" si="479"/>
        <v>PASS</v>
      </c>
      <c r="Q3448" t="str">
        <f t="shared" si="480"/>
        <v>PASS</v>
      </c>
      <c r="R3448" t="str">
        <f t="shared" si="481"/>
        <v>PASS</v>
      </c>
      <c r="S3448" t="str">
        <f t="shared" si="482"/>
        <v>PASS</v>
      </c>
      <c r="T3448">
        <f t="shared" si="483"/>
        <v>100</v>
      </c>
      <c r="U3448" t="str">
        <f t="shared" si="484"/>
        <v>Low</v>
      </c>
      <c r="V3448" t="str">
        <f t="shared" si="485"/>
        <v>Clean</v>
      </c>
    </row>
    <row r="3449" spans="1:22" x14ac:dyDescent="0.3">
      <c r="A3449" t="str">
        <f>Raw_Data!A3449</f>
        <v>6243082</v>
      </c>
      <c r="B3449">
        <f>Raw_Data!B3449</f>
        <v>45687</v>
      </c>
      <c r="C3449" t="str">
        <f>Raw_Data!C3449</f>
        <v>METHYLPREDNISOLONE 4 MG DOS</v>
      </c>
      <c r="D3449" t="str">
        <f>Raw_Data!D3449</f>
        <v>59746000103</v>
      </c>
      <c r="E3449" t="str">
        <f>Raw_Data!E3449</f>
        <v>GIBBS, JON</v>
      </c>
      <c r="F3449" t="str">
        <f>Raw_Data!F3449</f>
        <v>1700896156</v>
      </c>
      <c r="G3449" t="str">
        <f>Raw_Data!H3449</f>
        <v>0</v>
      </c>
      <c r="H3449">
        <f>IFERROR(VLOOKUP(G3449,Store_Map!$A$2:$I$100,3,FALSE),"")</f>
        <v>0</v>
      </c>
      <c r="I3449">
        <f>IFERROR(VLOOKUP(G3449,Store_Map!$A$2:$I$100,4,FALSE),"")</f>
        <v>0</v>
      </c>
      <c r="J3449">
        <f>IFERROR(VLOOKUP(G3449,Store_Map!$A$2:$I$100,5,FALSE),"")</f>
        <v>0</v>
      </c>
      <c r="K3449">
        <f>IFERROR(VLOOKUP(G3449,Store_Map!$A$2:$I$100,6,FALSE),"")</f>
        <v>0</v>
      </c>
      <c r="L3449">
        <f>IFERROR(VLOOKUP(G3449,Store_Map!$A$2:$I$100,7,FALSE),"")</f>
        <v>0</v>
      </c>
      <c r="M3449">
        <f>IFERROR(VLOOKUP(G3449,Store_Map!$A$2:$I$100,8,FALSE),"")</f>
        <v>0</v>
      </c>
      <c r="N3449">
        <f t="shared" si="477"/>
        <v>0</v>
      </c>
      <c r="O3449" t="str">
        <f t="shared" si="478"/>
        <v>PASS</v>
      </c>
      <c r="P3449" t="str">
        <f t="shared" si="479"/>
        <v>PASS</v>
      </c>
      <c r="Q3449" t="str">
        <f t="shared" si="480"/>
        <v>PASS</v>
      </c>
      <c r="R3449" t="str">
        <f t="shared" si="481"/>
        <v>PASS</v>
      </c>
      <c r="S3449" t="str">
        <f t="shared" si="482"/>
        <v>PASS</v>
      </c>
      <c r="T3449">
        <f t="shared" si="483"/>
        <v>100</v>
      </c>
      <c r="U3449" t="str">
        <f t="shared" si="484"/>
        <v>Low</v>
      </c>
      <c r="V3449" t="str">
        <f t="shared" si="485"/>
        <v>Clean</v>
      </c>
    </row>
    <row r="3450" spans="1:22" x14ac:dyDescent="0.3">
      <c r="A3450" t="str">
        <f>Raw_Data!A3450</f>
        <v>6252171</v>
      </c>
      <c r="B3450">
        <f>Raw_Data!B3450</f>
        <v>45687</v>
      </c>
      <c r="C3450" t="str">
        <f>Raw_Data!C3450</f>
        <v>XOFLUZA 80 MG TABLET</v>
      </c>
      <c r="D3450" t="str">
        <f>Raw_Data!D3450</f>
        <v>50242087701</v>
      </c>
      <c r="E3450" t="str">
        <f>Raw_Data!E3450</f>
        <v>GIBBS, JON</v>
      </c>
      <c r="F3450" t="str">
        <f>Raw_Data!F3450</f>
        <v>1700896156</v>
      </c>
      <c r="G3450" t="str">
        <f>Raw_Data!H3450</f>
        <v>0</v>
      </c>
      <c r="H3450">
        <f>IFERROR(VLOOKUP(G3450,Store_Map!$A$2:$I$100,3,FALSE),"")</f>
        <v>0</v>
      </c>
      <c r="I3450">
        <f>IFERROR(VLOOKUP(G3450,Store_Map!$A$2:$I$100,4,FALSE),"")</f>
        <v>0</v>
      </c>
      <c r="J3450">
        <f>IFERROR(VLOOKUP(G3450,Store_Map!$A$2:$I$100,5,FALSE),"")</f>
        <v>0</v>
      </c>
      <c r="K3450">
        <f>IFERROR(VLOOKUP(G3450,Store_Map!$A$2:$I$100,6,FALSE),"")</f>
        <v>0</v>
      </c>
      <c r="L3450">
        <f>IFERROR(VLOOKUP(G3450,Store_Map!$A$2:$I$100,7,FALSE),"")</f>
        <v>0</v>
      </c>
      <c r="M3450">
        <f>IFERROR(VLOOKUP(G3450,Store_Map!$A$2:$I$100,8,FALSE),"")</f>
        <v>0</v>
      </c>
      <c r="N3450">
        <f t="shared" si="477"/>
        <v>0</v>
      </c>
      <c r="O3450" t="str">
        <f t="shared" si="478"/>
        <v>PASS</v>
      </c>
      <c r="P3450" t="str">
        <f t="shared" si="479"/>
        <v>PASS</v>
      </c>
      <c r="Q3450" t="str">
        <f t="shared" si="480"/>
        <v>PASS</v>
      </c>
      <c r="R3450" t="str">
        <f t="shared" si="481"/>
        <v>PASS</v>
      </c>
      <c r="S3450" t="str">
        <f t="shared" si="482"/>
        <v>PASS</v>
      </c>
      <c r="T3450">
        <f t="shared" si="483"/>
        <v>100</v>
      </c>
      <c r="U3450" t="str">
        <f t="shared" si="484"/>
        <v>Low</v>
      </c>
      <c r="V3450" t="str">
        <f t="shared" si="485"/>
        <v>Clean</v>
      </c>
    </row>
    <row r="3451" spans="1:22" x14ac:dyDescent="0.3">
      <c r="A3451" t="str">
        <f>Raw_Data!A3451</f>
        <v>6233432</v>
      </c>
      <c r="B3451">
        <f>Raw_Data!B3451</f>
        <v>45687</v>
      </c>
      <c r="C3451" t="str">
        <f>Raw_Data!C3451</f>
        <v>METHOCARBAMOL 500 MG TABLET</v>
      </c>
      <c r="D3451" t="str">
        <f>Raw_Data!D3451</f>
        <v>43547040510</v>
      </c>
      <c r="E3451" t="str">
        <f>Raw_Data!E3451</f>
        <v>GIBBS, JON</v>
      </c>
      <c r="F3451" t="str">
        <f>Raw_Data!F3451</f>
        <v>1700896156</v>
      </c>
      <c r="G3451" t="str">
        <f>Raw_Data!H3451</f>
        <v>0</v>
      </c>
      <c r="H3451">
        <f>IFERROR(VLOOKUP(G3451,Store_Map!$A$2:$I$100,3,FALSE),"")</f>
        <v>0</v>
      </c>
      <c r="I3451">
        <f>IFERROR(VLOOKUP(G3451,Store_Map!$A$2:$I$100,4,FALSE),"")</f>
        <v>0</v>
      </c>
      <c r="J3451">
        <f>IFERROR(VLOOKUP(G3451,Store_Map!$A$2:$I$100,5,FALSE),"")</f>
        <v>0</v>
      </c>
      <c r="K3451">
        <f>IFERROR(VLOOKUP(G3451,Store_Map!$A$2:$I$100,6,FALSE),"")</f>
        <v>0</v>
      </c>
      <c r="L3451">
        <f>IFERROR(VLOOKUP(G3451,Store_Map!$A$2:$I$100,7,FALSE),"")</f>
        <v>0</v>
      </c>
      <c r="M3451">
        <f>IFERROR(VLOOKUP(G3451,Store_Map!$A$2:$I$100,8,FALSE),"")</f>
        <v>0</v>
      </c>
      <c r="N3451">
        <f t="shared" si="477"/>
        <v>0</v>
      </c>
      <c r="O3451" t="str">
        <f t="shared" si="478"/>
        <v>PASS</v>
      </c>
      <c r="P3451" t="str">
        <f t="shared" si="479"/>
        <v>PASS</v>
      </c>
      <c r="Q3451" t="str">
        <f t="shared" si="480"/>
        <v>PASS</v>
      </c>
      <c r="R3451" t="str">
        <f t="shared" si="481"/>
        <v>PASS</v>
      </c>
      <c r="S3451" t="str">
        <f t="shared" si="482"/>
        <v>PASS</v>
      </c>
      <c r="T3451">
        <f t="shared" si="483"/>
        <v>100</v>
      </c>
      <c r="U3451" t="str">
        <f t="shared" si="484"/>
        <v>Low</v>
      </c>
      <c r="V3451" t="str">
        <f t="shared" si="485"/>
        <v>Clean</v>
      </c>
    </row>
    <row r="3452" spans="1:22" x14ac:dyDescent="0.3">
      <c r="A3452" t="str">
        <f>Raw_Data!A3452</f>
        <v>6253252</v>
      </c>
      <c r="B3452">
        <f>Raw_Data!B3452</f>
        <v>45687</v>
      </c>
      <c r="C3452" t="str">
        <f>Raw_Data!C3452</f>
        <v>MEDROXYPROGESTERONE 150 MG/</v>
      </c>
      <c r="D3452" t="str">
        <f>Raw_Data!D3452</f>
        <v>548540000</v>
      </c>
      <c r="E3452" t="str">
        <f>Raw_Data!E3452</f>
        <v>GRESHAM, J. MARK</v>
      </c>
      <c r="F3452" t="str">
        <f>Raw_Data!F3452</f>
        <v>1326026618</v>
      </c>
      <c r="G3452" t="str">
        <f>Raw_Data!H3452</f>
        <v>0</v>
      </c>
      <c r="H3452">
        <f>IFERROR(VLOOKUP(G3452,Store_Map!$A$2:$I$100,3,FALSE),"")</f>
        <v>0</v>
      </c>
      <c r="I3452">
        <f>IFERROR(VLOOKUP(G3452,Store_Map!$A$2:$I$100,4,FALSE),"")</f>
        <v>0</v>
      </c>
      <c r="J3452">
        <f>IFERROR(VLOOKUP(G3452,Store_Map!$A$2:$I$100,5,FALSE),"")</f>
        <v>0</v>
      </c>
      <c r="K3452">
        <f>IFERROR(VLOOKUP(G3452,Store_Map!$A$2:$I$100,6,FALSE),"")</f>
        <v>0</v>
      </c>
      <c r="L3452">
        <f>IFERROR(VLOOKUP(G3452,Store_Map!$A$2:$I$100,7,FALSE),"")</f>
        <v>0</v>
      </c>
      <c r="M3452">
        <f>IFERROR(VLOOKUP(G3452,Store_Map!$A$2:$I$100,8,FALSE),"")</f>
        <v>0</v>
      </c>
      <c r="N3452">
        <f t="shared" si="477"/>
        <v>0</v>
      </c>
      <c r="O3452" t="str">
        <f t="shared" si="478"/>
        <v>PASS</v>
      </c>
      <c r="P3452" t="str">
        <f t="shared" si="479"/>
        <v>REVIEW</v>
      </c>
      <c r="Q3452" t="str">
        <f t="shared" si="480"/>
        <v>PASS</v>
      </c>
      <c r="R3452" t="str">
        <f t="shared" si="481"/>
        <v>PASS</v>
      </c>
      <c r="S3452" t="str">
        <f t="shared" si="482"/>
        <v>REVIEW</v>
      </c>
      <c r="T3452">
        <f t="shared" si="483"/>
        <v>90</v>
      </c>
      <c r="U3452" t="str">
        <f t="shared" si="484"/>
        <v>Low</v>
      </c>
      <c r="V3452" t="str">
        <f t="shared" si="485"/>
        <v>Invalid NDC</v>
      </c>
    </row>
    <row r="3453" spans="1:22" x14ac:dyDescent="0.3">
      <c r="A3453" t="str">
        <f>Raw_Data!A3453</f>
        <v>6253257</v>
      </c>
      <c r="B3453">
        <f>Raw_Data!B3453</f>
        <v>45687</v>
      </c>
      <c r="C3453" t="str">
        <f>Raw_Data!C3453</f>
        <v>LOSARTAN POTASSIUM 50 MG TA</v>
      </c>
      <c r="D3453" t="str">
        <f>Raw_Data!D3453</f>
        <v>65862020299</v>
      </c>
      <c r="E3453" t="str">
        <f>Raw_Data!E3453</f>
        <v>GIBBS, JON</v>
      </c>
      <c r="F3453" t="str">
        <f>Raw_Data!F3453</f>
        <v>1700896156</v>
      </c>
      <c r="G3453" t="str">
        <f>Raw_Data!H3453</f>
        <v>0</v>
      </c>
      <c r="H3453">
        <f>IFERROR(VLOOKUP(G3453,Store_Map!$A$2:$I$100,3,FALSE),"")</f>
        <v>0</v>
      </c>
      <c r="I3453">
        <f>IFERROR(VLOOKUP(G3453,Store_Map!$A$2:$I$100,4,FALSE),"")</f>
        <v>0</v>
      </c>
      <c r="J3453">
        <f>IFERROR(VLOOKUP(G3453,Store_Map!$A$2:$I$100,5,FALSE),"")</f>
        <v>0</v>
      </c>
      <c r="K3453">
        <f>IFERROR(VLOOKUP(G3453,Store_Map!$A$2:$I$100,6,FALSE),"")</f>
        <v>0</v>
      </c>
      <c r="L3453">
        <f>IFERROR(VLOOKUP(G3453,Store_Map!$A$2:$I$100,7,FALSE),"")</f>
        <v>0</v>
      </c>
      <c r="M3453">
        <f>IFERROR(VLOOKUP(G3453,Store_Map!$A$2:$I$100,8,FALSE),"")</f>
        <v>0</v>
      </c>
      <c r="N3453">
        <f t="shared" si="477"/>
        <v>0</v>
      </c>
      <c r="O3453" t="str">
        <f t="shared" si="478"/>
        <v>PASS</v>
      </c>
      <c r="P3453" t="str">
        <f t="shared" si="479"/>
        <v>PASS</v>
      </c>
      <c r="Q3453" t="str">
        <f t="shared" si="480"/>
        <v>PASS</v>
      </c>
      <c r="R3453" t="str">
        <f t="shared" si="481"/>
        <v>PASS</v>
      </c>
      <c r="S3453" t="str">
        <f t="shared" si="482"/>
        <v>PASS</v>
      </c>
      <c r="T3453">
        <f t="shared" si="483"/>
        <v>100</v>
      </c>
      <c r="U3453" t="str">
        <f t="shared" si="484"/>
        <v>Low</v>
      </c>
      <c r="V3453" t="str">
        <f t="shared" si="485"/>
        <v>Clean</v>
      </c>
    </row>
    <row r="3454" spans="1:22" x14ac:dyDescent="0.3">
      <c r="A3454" t="str">
        <f>Raw_Data!A3454</f>
        <v>6253260</v>
      </c>
      <c r="B3454">
        <f>Raw_Data!B3454</f>
        <v>45687</v>
      </c>
      <c r="C3454" t="str">
        <f>Raw_Data!C3454</f>
        <v>HYDRALAZINE 25 MG TABLET</v>
      </c>
      <c r="D3454" t="str">
        <f>Raw_Data!D3454</f>
        <v>50111032703</v>
      </c>
      <c r="E3454" t="str">
        <f>Raw_Data!E3454</f>
        <v>BYNE, EDMUND</v>
      </c>
      <c r="F3454" t="str">
        <f>Raw_Data!F3454</f>
        <v>1033186648</v>
      </c>
      <c r="G3454" t="str">
        <f>Raw_Data!H3454</f>
        <v>0</v>
      </c>
      <c r="H3454">
        <f>IFERROR(VLOOKUP(G3454,Store_Map!$A$2:$I$100,3,FALSE),"")</f>
        <v>0</v>
      </c>
      <c r="I3454">
        <f>IFERROR(VLOOKUP(G3454,Store_Map!$A$2:$I$100,4,FALSE),"")</f>
        <v>0</v>
      </c>
      <c r="J3454">
        <f>IFERROR(VLOOKUP(G3454,Store_Map!$A$2:$I$100,5,FALSE),"")</f>
        <v>0</v>
      </c>
      <c r="K3454">
        <f>IFERROR(VLOOKUP(G3454,Store_Map!$A$2:$I$100,6,FALSE),"")</f>
        <v>0</v>
      </c>
      <c r="L3454">
        <f>IFERROR(VLOOKUP(G3454,Store_Map!$A$2:$I$100,7,FALSE),"")</f>
        <v>0</v>
      </c>
      <c r="M3454">
        <f>IFERROR(VLOOKUP(G3454,Store_Map!$A$2:$I$100,8,FALSE),"")</f>
        <v>0</v>
      </c>
      <c r="N3454">
        <f t="shared" si="477"/>
        <v>0</v>
      </c>
      <c r="O3454" t="str">
        <f t="shared" si="478"/>
        <v>PASS</v>
      </c>
      <c r="P3454" t="str">
        <f t="shared" si="479"/>
        <v>PASS</v>
      </c>
      <c r="Q3454" t="str">
        <f t="shared" si="480"/>
        <v>PASS</v>
      </c>
      <c r="R3454" t="str">
        <f t="shared" si="481"/>
        <v>PASS</v>
      </c>
      <c r="S3454" t="str">
        <f t="shared" si="482"/>
        <v>PASS</v>
      </c>
      <c r="T3454">
        <f t="shared" si="483"/>
        <v>100</v>
      </c>
      <c r="U3454" t="str">
        <f t="shared" si="484"/>
        <v>Low</v>
      </c>
      <c r="V3454" t="str">
        <f t="shared" si="485"/>
        <v>Clean</v>
      </c>
    </row>
    <row r="3455" spans="1:22" x14ac:dyDescent="0.3">
      <c r="A3455" t="str">
        <f>Raw_Data!A3455</f>
        <v>6253261</v>
      </c>
      <c r="B3455">
        <f>Raw_Data!B3455</f>
        <v>45687</v>
      </c>
      <c r="C3455" t="str">
        <f>Raw_Data!C3455</f>
        <v>VALSARTAN 160 MG TABLET</v>
      </c>
      <c r="D3455" t="str">
        <f>Raw_Data!D3455</f>
        <v>378581477</v>
      </c>
      <c r="E3455" t="str">
        <f>Raw_Data!E3455</f>
        <v>BYNE, EDMUND</v>
      </c>
      <c r="F3455" t="str">
        <f>Raw_Data!F3455</f>
        <v>1033186648</v>
      </c>
      <c r="G3455" t="str">
        <f>Raw_Data!H3455</f>
        <v>0</v>
      </c>
      <c r="H3455">
        <f>IFERROR(VLOOKUP(G3455,Store_Map!$A$2:$I$100,3,FALSE),"")</f>
        <v>0</v>
      </c>
      <c r="I3455">
        <f>IFERROR(VLOOKUP(G3455,Store_Map!$A$2:$I$100,4,FALSE),"")</f>
        <v>0</v>
      </c>
      <c r="J3455">
        <f>IFERROR(VLOOKUP(G3455,Store_Map!$A$2:$I$100,5,FALSE),"")</f>
        <v>0</v>
      </c>
      <c r="K3455">
        <f>IFERROR(VLOOKUP(G3455,Store_Map!$A$2:$I$100,6,FALSE),"")</f>
        <v>0</v>
      </c>
      <c r="L3455">
        <f>IFERROR(VLOOKUP(G3455,Store_Map!$A$2:$I$100,7,FALSE),"")</f>
        <v>0</v>
      </c>
      <c r="M3455">
        <f>IFERROR(VLOOKUP(G3455,Store_Map!$A$2:$I$100,8,FALSE),"")</f>
        <v>0</v>
      </c>
      <c r="N3455">
        <f t="shared" si="477"/>
        <v>0</v>
      </c>
      <c r="O3455" t="str">
        <f t="shared" si="478"/>
        <v>PASS</v>
      </c>
      <c r="P3455" t="str">
        <f t="shared" si="479"/>
        <v>REVIEW</v>
      </c>
      <c r="Q3455" t="str">
        <f t="shared" si="480"/>
        <v>PASS</v>
      </c>
      <c r="R3455" t="str">
        <f t="shared" si="481"/>
        <v>PASS</v>
      </c>
      <c r="S3455" t="str">
        <f t="shared" si="482"/>
        <v>REVIEW</v>
      </c>
      <c r="T3455">
        <f t="shared" si="483"/>
        <v>90</v>
      </c>
      <c r="U3455" t="str">
        <f t="shared" si="484"/>
        <v>Low</v>
      </c>
      <c r="V3455" t="str">
        <f t="shared" si="485"/>
        <v>Invalid NDC</v>
      </c>
    </row>
    <row r="3456" spans="1:22" x14ac:dyDescent="0.3">
      <c r="A3456" t="str">
        <f>Raw_Data!A3456</f>
        <v>6253262</v>
      </c>
      <c r="B3456">
        <f>Raw_Data!B3456</f>
        <v>45687</v>
      </c>
      <c r="C3456" t="str">
        <f>Raw_Data!C3456</f>
        <v>HYDROCHLOROTHIAZIDE 12.5 MG</v>
      </c>
      <c r="D3456" t="str">
        <f>Raw_Data!D3456</f>
        <v>69315015510</v>
      </c>
      <c r="E3456" t="str">
        <f>Raw_Data!E3456</f>
        <v>BYNE, EDMUND</v>
      </c>
      <c r="F3456" t="str">
        <f>Raw_Data!F3456</f>
        <v>1033186648</v>
      </c>
      <c r="G3456" t="str">
        <f>Raw_Data!H3456</f>
        <v>0</v>
      </c>
      <c r="H3456">
        <f>IFERROR(VLOOKUP(G3456,Store_Map!$A$2:$I$100,3,FALSE),"")</f>
        <v>0</v>
      </c>
      <c r="I3456">
        <f>IFERROR(VLOOKUP(G3456,Store_Map!$A$2:$I$100,4,FALSE),"")</f>
        <v>0</v>
      </c>
      <c r="J3456">
        <f>IFERROR(VLOOKUP(G3456,Store_Map!$A$2:$I$100,5,FALSE),"")</f>
        <v>0</v>
      </c>
      <c r="K3456">
        <f>IFERROR(VLOOKUP(G3456,Store_Map!$A$2:$I$100,6,FALSE),"")</f>
        <v>0</v>
      </c>
      <c r="L3456">
        <f>IFERROR(VLOOKUP(G3456,Store_Map!$A$2:$I$100,7,FALSE),"")</f>
        <v>0</v>
      </c>
      <c r="M3456">
        <f>IFERROR(VLOOKUP(G3456,Store_Map!$A$2:$I$100,8,FALSE),"")</f>
        <v>0</v>
      </c>
      <c r="N3456">
        <f t="shared" si="477"/>
        <v>0</v>
      </c>
      <c r="O3456" t="str">
        <f t="shared" si="478"/>
        <v>PASS</v>
      </c>
      <c r="P3456" t="str">
        <f t="shared" si="479"/>
        <v>PASS</v>
      </c>
      <c r="Q3456" t="str">
        <f t="shared" si="480"/>
        <v>PASS</v>
      </c>
      <c r="R3456" t="str">
        <f t="shared" si="481"/>
        <v>PASS</v>
      </c>
      <c r="S3456" t="str">
        <f t="shared" si="482"/>
        <v>PASS</v>
      </c>
      <c r="T3456">
        <f t="shared" si="483"/>
        <v>100</v>
      </c>
      <c r="U3456" t="str">
        <f t="shared" si="484"/>
        <v>Low</v>
      </c>
      <c r="V3456" t="str">
        <f t="shared" si="485"/>
        <v>Clean</v>
      </c>
    </row>
    <row r="3457" spans="1:22" x14ac:dyDescent="0.3">
      <c r="A3457" t="str">
        <f>Raw_Data!A3457</f>
        <v>6253263</v>
      </c>
      <c r="B3457">
        <f>Raw_Data!B3457</f>
        <v>45687</v>
      </c>
      <c r="C3457" t="str">
        <f>Raw_Data!C3457</f>
        <v>LABETALOL HCL 200 MG TABLET</v>
      </c>
      <c r="D3457" t="str">
        <f>Raw_Data!D3457</f>
        <v>70377006113</v>
      </c>
      <c r="E3457" t="str">
        <f>Raw_Data!E3457</f>
        <v>BYNE, EDMUND</v>
      </c>
      <c r="F3457" t="str">
        <f>Raw_Data!F3457</f>
        <v>1033186648</v>
      </c>
      <c r="G3457" t="str">
        <f>Raw_Data!H3457</f>
        <v>0</v>
      </c>
      <c r="H3457">
        <f>IFERROR(VLOOKUP(G3457,Store_Map!$A$2:$I$100,3,FALSE),"")</f>
        <v>0</v>
      </c>
      <c r="I3457">
        <f>IFERROR(VLOOKUP(G3457,Store_Map!$A$2:$I$100,4,FALSE),"")</f>
        <v>0</v>
      </c>
      <c r="J3457">
        <f>IFERROR(VLOOKUP(G3457,Store_Map!$A$2:$I$100,5,FALSE),"")</f>
        <v>0</v>
      </c>
      <c r="K3457">
        <f>IFERROR(VLOOKUP(G3457,Store_Map!$A$2:$I$100,6,FALSE),"")</f>
        <v>0</v>
      </c>
      <c r="L3457">
        <f>IFERROR(VLOOKUP(G3457,Store_Map!$A$2:$I$100,7,FALSE),"")</f>
        <v>0</v>
      </c>
      <c r="M3457">
        <f>IFERROR(VLOOKUP(G3457,Store_Map!$A$2:$I$100,8,FALSE),"")</f>
        <v>0</v>
      </c>
      <c r="N3457">
        <f t="shared" si="477"/>
        <v>0</v>
      </c>
      <c r="O3457" t="str">
        <f t="shared" si="478"/>
        <v>PASS</v>
      </c>
      <c r="P3457" t="str">
        <f t="shared" si="479"/>
        <v>PASS</v>
      </c>
      <c r="Q3457" t="str">
        <f t="shared" si="480"/>
        <v>PASS</v>
      </c>
      <c r="R3457" t="str">
        <f t="shared" si="481"/>
        <v>PASS</v>
      </c>
      <c r="S3457" t="str">
        <f t="shared" si="482"/>
        <v>PASS</v>
      </c>
      <c r="T3457">
        <f t="shared" si="483"/>
        <v>100</v>
      </c>
      <c r="U3457" t="str">
        <f t="shared" si="484"/>
        <v>Low</v>
      </c>
      <c r="V3457" t="str">
        <f t="shared" si="485"/>
        <v>Clean</v>
      </c>
    </row>
    <row r="3458" spans="1:22" x14ac:dyDescent="0.3">
      <c r="A3458" t="str">
        <f>Raw_Data!A3458</f>
        <v>6236697</v>
      </c>
      <c r="B3458">
        <f>Raw_Data!B3458</f>
        <v>45687</v>
      </c>
      <c r="C3458" t="str">
        <f>Raw_Data!C3458</f>
        <v>LOSARTAN-HCTZ 50-12.5 MG TA</v>
      </c>
      <c r="D3458" t="str">
        <f>Raw_Data!D3458</f>
        <v>65862046899</v>
      </c>
      <c r="E3458" t="str">
        <f>Raw_Data!E3458</f>
        <v>BYNE, EDMUND</v>
      </c>
      <c r="F3458" t="str">
        <f>Raw_Data!F3458</f>
        <v>1033186648</v>
      </c>
      <c r="G3458" t="str">
        <f>Raw_Data!H3458</f>
        <v>0</v>
      </c>
      <c r="H3458">
        <f>IFERROR(VLOOKUP(G3458,Store_Map!$A$2:$I$100,3,FALSE),"")</f>
        <v>0</v>
      </c>
      <c r="I3458">
        <f>IFERROR(VLOOKUP(G3458,Store_Map!$A$2:$I$100,4,FALSE),"")</f>
        <v>0</v>
      </c>
      <c r="J3458">
        <f>IFERROR(VLOOKUP(G3458,Store_Map!$A$2:$I$100,5,FALSE),"")</f>
        <v>0</v>
      </c>
      <c r="K3458">
        <f>IFERROR(VLOOKUP(G3458,Store_Map!$A$2:$I$100,6,FALSE),"")</f>
        <v>0</v>
      </c>
      <c r="L3458">
        <f>IFERROR(VLOOKUP(G3458,Store_Map!$A$2:$I$100,7,FALSE),"")</f>
        <v>0</v>
      </c>
      <c r="M3458">
        <f>IFERROR(VLOOKUP(G3458,Store_Map!$A$2:$I$100,8,FALSE),"")</f>
        <v>0</v>
      </c>
      <c r="N3458">
        <f t="shared" ref="N3458:N3521" si="486">COUNTBLANK(A3458:M3458)</f>
        <v>0</v>
      </c>
      <c r="O3458" t="str">
        <f t="shared" ref="O3458:O3521" si="487">IF(AND(F3458&lt;&gt;"",LEN(F3458)=10,ISNUMBER(--F3458)),"PASS","REVIEW")</f>
        <v>PASS</v>
      </c>
      <c r="P3458" t="str">
        <f t="shared" ref="P3458:P3521" si="488">IF(AND(D3458&lt;&gt;"",OR(LEN(D3458)=10,LEN(D3458)=11),ISNUMBER(--D3458)),"PASS","REVIEW")</f>
        <v>PASS</v>
      </c>
      <c r="Q3458" t="str">
        <f t="shared" ref="Q3458:Q3521" si="489">IF(H3458&lt;&gt;"","PASS","REVIEW")</f>
        <v>PASS</v>
      </c>
      <c r="R3458" t="str">
        <f t="shared" ref="R3458:R3521" si="490">IF(AND(I3458&lt;&gt;"",J3458&lt;&gt;"",K3458&lt;&gt;"",L3458&lt;&gt;"",M3458&lt;&gt;""),"PASS","REVIEW")</f>
        <v>PASS</v>
      </c>
      <c r="S3458" t="str">
        <f t="shared" ref="S3458:S3521" si="491">IF(OR(N3458&gt;0,O3458="REVIEW",P3458="REVIEW",Q3458="REVIEW",R3458="REVIEW"),"REVIEW","PASS")</f>
        <v>PASS</v>
      </c>
      <c r="T3458">
        <f t="shared" ref="T3458:T3521" si="492">MAX(0,100-(N3458*5)-IF(O3458="REVIEW",15,0)-IF(P3458="REVIEW",10,0)-IF(Q3458="REVIEW",10,0)-IF(R3458="REVIEW",20,0))</f>
        <v>100</v>
      </c>
      <c r="U3458" t="str">
        <f t="shared" ref="U3458:U3521" si="493">IF(T3458&gt;=90,"Low",IF(T3458&gt;=70,"Medium","High"))</f>
        <v>Low</v>
      </c>
      <c r="V3458" t="str">
        <f t="shared" ref="V3458:V3521" si="494">IF(N3458&gt;0,"Missing required fields",IF(O3458="REVIEW","Invalid provider NPI",IF(P3458="REVIEW","Invalid NDC",IF(Q3458="REVIEW","Store mapping incomplete",IF(R3458="REVIEW","Entity mapping incomplete","Clean")))))</f>
        <v>Clean</v>
      </c>
    </row>
    <row r="3459" spans="1:22" x14ac:dyDescent="0.3">
      <c r="A3459" t="str">
        <f>Raw_Data!A3459</f>
        <v>6253264</v>
      </c>
      <c r="B3459">
        <f>Raw_Data!B3459</f>
        <v>45687</v>
      </c>
      <c r="C3459" t="str">
        <f>Raw_Data!C3459</f>
        <v>NIFEDIPINE ER 90 MG TABLET</v>
      </c>
      <c r="D3459" t="str">
        <f>Raw_Data!D3459</f>
        <v>62175026237</v>
      </c>
      <c r="E3459" t="str">
        <f>Raw_Data!E3459</f>
        <v>BYNE, EDMUND</v>
      </c>
      <c r="F3459" t="str">
        <f>Raw_Data!F3459</f>
        <v>1033186648</v>
      </c>
      <c r="G3459" t="str">
        <f>Raw_Data!H3459</f>
        <v>0</v>
      </c>
      <c r="H3459">
        <f>IFERROR(VLOOKUP(G3459,Store_Map!$A$2:$I$100,3,FALSE),"")</f>
        <v>0</v>
      </c>
      <c r="I3459">
        <f>IFERROR(VLOOKUP(G3459,Store_Map!$A$2:$I$100,4,FALSE),"")</f>
        <v>0</v>
      </c>
      <c r="J3459">
        <f>IFERROR(VLOOKUP(G3459,Store_Map!$A$2:$I$100,5,FALSE),"")</f>
        <v>0</v>
      </c>
      <c r="K3459">
        <f>IFERROR(VLOOKUP(G3459,Store_Map!$A$2:$I$100,6,FALSE),"")</f>
        <v>0</v>
      </c>
      <c r="L3459">
        <f>IFERROR(VLOOKUP(G3459,Store_Map!$A$2:$I$100,7,FALSE),"")</f>
        <v>0</v>
      </c>
      <c r="M3459">
        <f>IFERROR(VLOOKUP(G3459,Store_Map!$A$2:$I$100,8,FALSE),"")</f>
        <v>0</v>
      </c>
      <c r="N3459">
        <f t="shared" si="486"/>
        <v>0</v>
      </c>
      <c r="O3459" t="str">
        <f t="shared" si="487"/>
        <v>PASS</v>
      </c>
      <c r="P3459" t="str">
        <f t="shared" si="488"/>
        <v>PASS</v>
      </c>
      <c r="Q3459" t="str">
        <f t="shared" si="489"/>
        <v>PASS</v>
      </c>
      <c r="R3459" t="str">
        <f t="shared" si="490"/>
        <v>PASS</v>
      </c>
      <c r="S3459" t="str">
        <f t="shared" si="491"/>
        <v>PASS</v>
      </c>
      <c r="T3459">
        <f t="shared" si="492"/>
        <v>100</v>
      </c>
      <c r="U3459" t="str">
        <f t="shared" si="493"/>
        <v>Low</v>
      </c>
      <c r="V3459" t="str">
        <f t="shared" si="494"/>
        <v>Clean</v>
      </c>
    </row>
    <row r="3460" spans="1:22" x14ac:dyDescent="0.3">
      <c r="A3460" t="str">
        <f>Raw_Data!A3460</f>
        <v>6253268</v>
      </c>
      <c r="B3460">
        <f>Raw_Data!B3460</f>
        <v>45687</v>
      </c>
      <c r="C3460" t="str">
        <f>Raw_Data!C3460</f>
        <v>OXYBUTYNIN CL ER 10 MG TABL</v>
      </c>
      <c r="D3460" t="str">
        <f>Raw_Data!D3460</f>
        <v>64980021001</v>
      </c>
      <c r="E3460" t="str">
        <f>Raw_Data!E3460</f>
        <v>GIBBS, JON</v>
      </c>
      <c r="F3460" t="str">
        <f>Raw_Data!F3460</f>
        <v>1700896156</v>
      </c>
      <c r="G3460" t="str">
        <f>Raw_Data!H3460</f>
        <v>0</v>
      </c>
      <c r="H3460">
        <f>IFERROR(VLOOKUP(G3460,Store_Map!$A$2:$I$100,3,FALSE),"")</f>
        <v>0</v>
      </c>
      <c r="I3460">
        <f>IFERROR(VLOOKUP(G3460,Store_Map!$A$2:$I$100,4,FALSE),"")</f>
        <v>0</v>
      </c>
      <c r="J3460">
        <f>IFERROR(VLOOKUP(G3460,Store_Map!$A$2:$I$100,5,FALSE),"")</f>
        <v>0</v>
      </c>
      <c r="K3460">
        <f>IFERROR(VLOOKUP(G3460,Store_Map!$A$2:$I$100,6,FALSE),"")</f>
        <v>0</v>
      </c>
      <c r="L3460">
        <f>IFERROR(VLOOKUP(G3460,Store_Map!$A$2:$I$100,7,FALSE),"")</f>
        <v>0</v>
      </c>
      <c r="M3460">
        <f>IFERROR(VLOOKUP(G3460,Store_Map!$A$2:$I$100,8,FALSE),"")</f>
        <v>0</v>
      </c>
      <c r="N3460">
        <f t="shared" si="486"/>
        <v>0</v>
      </c>
      <c r="O3460" t="str">
        <f t="shared" si="487"/>
        <v>PASS</v>
      </c>
      <c r="P3460" t="str">
        <f t="shared" si="488"/>
        <v>PASS</v>
      </c>
      <c r="Q3460" t="str">
        <f t="shared" si="489"/>
        <v>PASS</v>
      </c>
      <c r="R3460" t="str">
        <f t="shared" si="490"/>
        <v>PASS</v>
      </c>
      <c r="S3460" t="str">
        <f t="shared" si="491"/>
        <v>PASS</v>
      </c>
      <c r="T3460">
        <f t="shared" si="492"/>
        <v>100</v>
      </c>
      <c r="U3460" t="str">
        <f t="shared" si="493"/>
        <v>Low</v>
      </c>
      <c r="V3460" t="str">
        <f t="shared" si="494"/>
        <v>Clean</v>
      </c>
    </row>
    <row r="3461" spans="1:22" x14ac:dyDescent="0.3">
      <c r="A3461" t="str">
        <f>Raw_Data!A3461</f>
        <v>6253269</v>
      </c>
      <c r="B3461">
        <f>Raw_Data!B3461</f>
        <v>45687</v>
      </c>
      <c r="C3461" t="str">
        <f>Raw_Data!C3461</f>
        <v>LISINOPRIL 20 MG TABLET</v>
      </c>
      <c r="D3461" t="str">
        <f>Raw_Data!D3461</f>
        <v>68180098103</v>
      </c>
      <c r="E3461" t="str">
        <f>Raw_Data!E3461</f>
        <v>GIBBS, JON</v>
      </c>
      <c r="F3461" t="str">
        <f>Raw_Data!F3461</f>
        <v>1700896156</v>
      </c>
      <c r="G3461" t="str">
        <f>Raw_Data!H3461</f>
        <v>0</v>
      </c>
      <c r="H3461">
        <f>IFERROR(VLOOKUP(G3461,Store_Map!$A$2:$I$100,3,FALSE),"")</f>
        <v>0</v>
      </c>
      <c r="I3461">
        <f>IFERROR(VLOOKUP(G3461,Store_Map!$A$2:$I$100,4,FALSE),"")</f>
        <v>0</v>
      </c>
      <c r="J3461">
        <f>IFERROR(VLOOKUP(G3461,Store_Map!$A$2:$I$100,5,FALSE),"")</f>
        <v>0</v>
      </c>
      <c r="K3461">
        <f>IFERROR(VLOOKUP(G3461,Store_Map!$A$2:$I$100,6,FALSE),"")</f>
        <v>0</v>
      </c>
      <c r="L3461">
        <f>IFERROR(VLOOKUP(G3461,Store_Map!$A$2:$I$100,7,FALSE),"")</f>
        <v>0</v>
      </c>
      <c r="M3461">
        <f>IFERROR(VLOOKUP(G3461,Store_Map!$A$2:$I$100,8,FALSE),"")</f>
        <v>0</v>
      </c>
      <c r="N3461">
        <f t="shared" si="486"/>
        <v>0</v>
      </c>
      <c r="O3461" t="str">
        <f t="shared" si="487"/>
        <v>PASS</v>
      </c>
      <c r="P3461" t="str">
        <f t="shared" si="488"/>
        <v>PASS</v>
      </c>
      <c r="Q3461" t="str">
        <f t="shared" si="489"/>
        <v>PASS</v>
      </c>
      <c r="R3461" t="str">
        <f t="shared" si="490"/>
        <v>PASS</v>
      </c>
      <c r="S3461" t="str">
        <f t="shared" si="491"/>
        <v>PASS</v>
      </c>
      <c r="T3461">
        <f t="shared" si="492"/>
        <v>100</v>
      </c>
      <c r="U3461" t="str">
        <f t="shared" si="493"/>
        <v>Low</v>
      </c>
      <c r="V3461" t="str">
        <f t="shared" si="494"/>
        <v>Clean</v>
      </c>
    </row>
    <row r="3462" spans="1:22" x14ac:dyDescent="0.3">
      <c r="A3462" t="str">
        <f>Raw_Data!A3462</f>
        <v>6253270</v>
      </c>
      <c r="B3462">
        <f>Raw_Data!B3462</f>
        <v>45687</v>
      </c>
      <c r="C3462" t="str">
        <f>Raw_Data!C3462</f>
        <v>LEVOTHYROXINE 112 MCG TABLE</v>
      </c>
      <c r="D3462" t="str">
        <f>Raw_Data!D3462</f>
        <v>68180097001</v>
      </c>
      <c r="E3462" t="str">
        <f>Raw_Data!E3462</f>
        <v>GIBBS, JON</v>
      </c>
      <c r="F3462" t="str">
        <f>Raw_Data!F3462</f>
        <v>1700896156</v>
      </c>
      <c r="G3462" t="str">
        <f>Raw_Data!H3462</f>
        <v>0</v>
      </c>
      <c r="H3462">
        <f>IFERROR(VLOOKUP(G3462,Store_Map!$A$2:$I$100,3,FALSE),"")</f>
        <v>0</v>
      </c>
      <c r="I3462">
        <f>IFERROR(VLOOKUP(G3462,Store_Map!$A$2:$I$100,4,FALSE),"")</f>
        <v>0</v>
      </c>
      <c r="J3462">
        <f>IFERROR(VLOOKUP(G3462,Store_Map!$A$2:$I$100,5,FALSE),"")</f>
        <v>0</v>
      </c>
      <c r="K3462">
        <f>IFERROR(VLOOKUP(G3462,Store_Map!$A$2:$I$100,6,FALSE),"")</f>
        <v>0</v>
      </c>
      <c r="L3462">
        <f>IFERROR(VLOOKUP(G3462,Store_Map!$A$2:$I$100,7,FALSE),"")</f>
        <v>0</v>
      </c>
      <c r="M3462">
        <f>IFERROR(VLOOKUP(G3462,Store_Map!$A$2:$I$100,8,FALSE),"")</f>
        <v>0</v>
      </c>
      <c r="N3462">
        <f t="shared" si="486"/>
        <v>0</v>
      </c>
      <c r="O3462" t="str">
        <f t="shared" si="487"/>
        <v>PASS</v>
      </c>
      <c r="P3462" t="str">
        <f t="shared" si="488"/>
        <v>PASS</v>
      </c>
      <c r="Q3462" t="str">
        <f t="shared" si="489"/>
        <v>PASS</v>
      </c>
      <c r="R3462" t="str">
        <f t="shared" si="490"/>
        <v>PASS</v>
      </c>
      <c r="S3462" t="str">
        <f t="shared" si="491"/>
        <v>PASS</v>
      </c>
      <c r="T3462">
        <f t="shared" si="492"/>
        <v>100</v>
      </c>
      <c r="U3462" t="str">
        <f t="shared" si="493"/>
        <v>Low</v>
      </c>
      <c r="V3462" t="str">
        <f t="shared" si="494"/>
        <v>Clean</v>
      </c>
    </row>
    <row r="3463" spans="1:22" x14ac:dyDescent="0.3">
      <c r="A3463" t="str">
        <f>Raw_Data!A3463</f>
        <v>6253271</v>
      </c>
      <c r="B3463">
        <f>Raw_Data!B3463</f>
        <v>45687</v>
      </c>
      <c r="C3463" t="str">
        <f>Raw_Data!C3463</f>
        <v>LOSARTAN POTASSIUM 25 MG TA</v>
      </c>
      <c r="D3463" t="str">
        <f>Raw_Data!D3463</f>
        <v>68382013510</v>
      </c>
      <c r="E3463" t="str">
        <f>Raw_Data!E3463</f>
        <v>GIBBS, JON</v>
      </c>
      <c r="F3463" t="str">
        <f>Raw_Data!F3463</f>
        <v>1700896156</v>
      </c>
      <c r="G3463" t="str">
        <f>Raw_Data!H3463</f>
        <v>0</v>
      </c>
      <c r="H3463">
        <f>IFERROR(VLOOKUP(G3463,Store_Map!$A$2:$I$100,3,FALSE),"")</f>
        <v>0</v>
      </c>
      <c r="I3463">
        <f>IFERROR(VLOOKUP(G3463,Store_Map!$A$2:$I$100,4,FALSE),"")</f>
        <v>0</v>
      </c>
      <c r="J3463">
        <f>IFERROR(VLOOKUP(G3463,Store_Map!$A$2:$I$100,5,FALSE),"")</f>
        <v>0</v>
      </c>
      <c r="K3463">
        <f>IFERROR(VLOOKUP(G3463,Store_Map!$A$2:$I$100,6,FALSE),"")</f>
        <v>0</v>
      </c>
      <c r="L3463">
        <f>IFERROR(VLOOKUP(G3463,Store_Map!$A$2:$I$100,7,FALSE),"")</f>
        <v>0</v>
      </c>
      <c r="M3463">
        <f>IFERROR(VLOOKUP(G3463,Store_Map!$A$2:$I$100,8,FALSE),"")</f>
        <v>0</v>
      </c>
      <c r="N3463">
        <f t="shared" si="486"/>
        <v>0</v>
      </c>
      <c r="O3463" t="str">
        <f t="shared" si="487"/>
        <v>PASS</v>
      </c>
      <c r="P3463" t="str">
        <f t="shared" si="488"/>
        <v>PASS</v>
      </c>
      <c r="Q3463" t="str">
        <f t="shared" si="489"/>
        <v>PASS</v>
      </c>
      <c r="R3463" t="str">
        <f t="shared" si="490"/>
        <v>PASS</v>
      </c>
      <c r="S3463" t="str">
        <f t="shared" si="491"/>
        <v>PASS</v>
      </c>
      <c r="T3463">
        <f t="shared" si="492"/>
        <v>100</v>
      </c>
      <c r="U3463" t="str">
        <f t="shared" si="493"/>
        <v>Low</v>
      </c>
      <c r="V3463" t="str">
        <f t="shared" si="494"/>
        <v>Clean</v>
      </c>
    </row>
    <row r="3464" spans="1:22" x14ac:dyDescent="0.3">
      <c r="A3464" t="str">
        <f>Raw_Data!A3464</f>
        <v>6253272</v>
      </c>
      <c r="B3464">
        <f>Raw_Data!B3464</f>
        <v>45687</v>
      </c>
      <c r="C3464" t="str">
        <f>Raw_Data!C3464</f>
        <v>CLOPIDOGREL 75 MG TABLET</v>
      </c>
      <c r="D3464" t="str">
        <f>Raw_Data!D3464</f>
        <v>55111019605</v>
      </c>
      <c r="E3464" t="str">
        <f>Raw_Data!E3464</f>
        <v>GIBBS, JON</v>
      </c>
      <c r="F3464" t="str">
        <f>Raw_Data!F3464</f>
        <v>1700896156</v>
      </c>
      <c r="G3464" t="str">
        <f>Raw_Data!H3464</f>
        <v>0</v>
      </c>
      <c r="H3464">
        <f>IFERROR(VLOOKUP(G3464,Store_Map!$A$2:$I$100,3,FALSE),"")</f>
        <v>0</v>
      </c>
      <c r="I3464">
        <f>IFERROR(VLOOKUP(G3464,Store_Map!$A$2:$I$100,4,FALSE),"")</f>
        <v>0</v>
      </c>
      <c r="J3464">
        <f>IFERROR(VLOOKUP(G3464,Store_Map!$A$2:$I$100,5,FALSE),"")</f>
        <v>0</v>
      </c>
      <c r="K3464">
        <f>IFERROR(VLOOKUP(G3464,Store_Map!$A$2:$I$100,6,FALSE),"")</f>
        <v>0</v>
      </c>
      <c r="L3464">
        <f>IFERROR(VLOOKUP(G3464,Store_Map!$A$2:$I$100,7,FALSE),"")</f>
        <v>0</v>
      </c>
      <c r="M3464">
        <f>IFERROR(VLOOKUP(G3464,Store_Map!$A$2:$I$100,8,FALSE),"")</f>
        <v>0</v>
      </c>
      <c r="N3464">
        <f t="shared" si="486"/>
        <v>0</v>
      </c>
      <c r="O3464" t="str">
        <f t="shared" si="487"/>
        <v>PASS</v>
      </c>
      <c r="P3464" t="str">
        <f t="shared" si="488"/>
        <v>PASS</v>
      </c>
      <c r="Q3464" t="str">
        <f t="shared" si="489"/>
        <v>PASS</v>
      </c>
      <c r="R3464" t="str">
        <f t="shared" si="490"/>
        <v>PASS</v>
      </c>
      <c r="S3464" t="str">
        <f t="shared" si="491"/>
        <v>PASS</v>
      </c>
      <c r="T3464">
        <f t="shared" si="492"/>
        <v>100</v>
      </c>
      <c r="U3464" t="str">
        <f t="shared" si="493"/>
        <v>Low</v>
      </c>
      <c r="V3464" t="str">
        <f t="shared" si="494"/>
        <v>Clean</v>
      </c>
    </row>
    <row r="3465" spans="1:22" x14ac:dyDescent="0.3">
      <c r="A3465" t="str">
        <f>Raw_Data!A3465</f>
        <v>6253273</v>
      </c>
      <c r="B3465">
        <f>Raw_Data!B3465</f>
        <v>45687</v>
      </c>
      <c r="C3465" t="str">
        <f>Raw_Data!C3465</f>
        <v>ATORVASTATIN 20 MG TABLET</v>
      </c>
      <c r="D3465" t="str">
        <f>Raw_Data!D3465</f>
        <v>60505257908</v>
      </c>
      <c r="E3465" t="str">
        <f>Raw_Data!E3465</f>
        <v>GIBBS, JON</v>
      </c>
      <c r="F3465" t="str">
        <f>Raw_Data!F3465</f>
        <v>1700896156</v>
      </c>
      <c r="G3465" t="str">
        <f>Raw_Data!H3465</f>
        <v>0</v>
      </c>
      <c r="H3465">
        <f>IFERROR(VLOOKUP(G3465,Store_Map!$A$2:$I$100,3,FALSE),"")</f>
        <v>0</v>
      </c>
      <c r="I3465">
        <f>IFERROR(VLOOKUP(G3465,Store_Map!$A$2:$I$100,4,FALSE),"")</f>
        <v>0</v>
      </c>
      <c r="J3465">
        <f>IFERROR(VLOOKUP(G3465,Store_Map!$A$2:$I$100,5,FALSE),"")</f>
        <v>0</v>
      </c>
      <c r="K3465">
        <f>IFERROR(VLOOKUP(G3465,Store_Map!$A$2:$I$100,6,FALSE),"")</f>
        <v>0</v>
      </c>
      <c r="L3465">
        <f>IFERROR(VLOOKUP(G3465,Store_Map!$A$2:$I$100,7,FALSE),"")</f>
        <v>0</v>
      </c>
      <c r="M3465">
        <f>IFERROR(VLOOKUP(G3465,Store_Map!$A$2:$I$100,8,FALSE),"")</f>
        <v>0</v>
      </c>
      <c r="N3465">
        <f t="shared" si="486"/>
        <v>0</v>
      </c>
      <c r="O3465" t="str">
        <f t="shared" si="487"/>
        <v>PASS</v>
      </c>
      <c r="P3465" t="str">
        <f t="shared" si="488"/>
        <v>PASS</v>
      </c>
      <c r="Q3465" t="str">
        <f t="shared" si="489"/>
        <v>PASS</v>
      </c>
      <c r="R3465" t="str">
        <f t="shared" si="490"/>
        <v>PASS</v>
      </c>
      <c r="S3465" t="str">
        <f t="shared" si="491"/>
        <v>PASS</v>
      </c>
      <c r="T3465">
        <f t="shared" si="492"/>
        <v>100</v>
      </c>
      <c r="U3465" t="str">
        <f t="shared" si="493"/>
        <v>Low</v>
      </c>
      <c r="V3465" t="str">
        <f t="shared" si="494"/>
        <v>Clean</v>
      </c>
    </row>
    <row r="3466" spans="1:22" x14ac:dyDescent="0.3">
      <c r="A3466" t="str">
        <f>Raw_Data!A3466</f>
        <v>6253274</v>
      </c>
      <c r="B3466">
        <f>Raw_Data!B3466</f>
        <v>45687</v>
      </c>
      <c r="C3466" t="str">
        <f>Raw_Data!C3466</f>
        <v>LORATADINE 10 MG TABLET</v>
      </c>
      <c r="D3466" t="str">
        <f>Raw_Data!D3466</f>
        <v>904685289</v>
      </c>
      <c r="E3466" t="str">
        <f>Raw_Data!E3466</f>
        <v>GIBBS, JON</v>
      </c>
      <c r="F3466" t="str">
        <f>Raw_Data!F3466</f>
        <v>1700896156</v>
      </c>
      <c r="G3466" t="str">
        <f>Raw_Data!H3466</f>
        <v>0</v>
      </c>
      <c r="H3466">
        <f>IFERROR(VLOOKUP(G3466,Store_Map!$A$2:$I$100,3,FALSE),"")</f>
        <v>0</v>
      </c>
      <c r="I3466">
        <f>IFERROR(VLOOKUP(G3466,Store_Map!$A$2:$I$100,4,FALSE),"")</f>
        <v>0</v>
      </c>
      <c r="J3466">
        <f>IFERROR(VLOOKUP(G3466,Store_Map!$A$2:$I$100,5,FALSE),"")</f>
        <v>0</v>
      </c>
      <c r="K3466">
        <f>IFERROR(VLOOKUP(G3466,Store_Map!$A$2:$I$100,6,FALSE),"")</f>
        <v>0</v>
      </c>
      <c r="L3466">
        <f>IFERROR(VLOOKUP(G3466,Store_Map!$A$2:$I$100,7,FALSE),"")</f>
        <v>0</v>
      </c>
      <c r="M3466">
        <f>IFERROR(VLOOKUP(G3466,Store_Map!$A$2:$I$100,8,FALSE),"")</f>
        <v>0</v>
      </c>
      <c r="N3466">
        <f t="shared" si="486"/>
        <v>0</v>
      </c>
      <c r="O3466" t="str">
        <f t="shared" si="487"/>
        <v>PASS</v>
      </c>
      <c r="P3466" t="str">
        <f t="shared" si="488"/>
        <v>REVIEW</v>
      </c>
      <c r="Q3466" t="str">
        <f t="shared" si="489"/>
        <v>PASS</v>
      </c>
      <c r="R3466" t="str">
        <f t="shared" si="490"/>
        <v>PASS</v>
      </c>
      <c r="S3466" t="str">
        <f t="shared" si="491"/>
        <v>REVIEW</v>
      </c>
      <c r="T3466">
        <f t="shared" si="492"/>
        <v>90</v>
      </c>
      <c r="U3466" t="str">
        <f t="shared" si="493"/>
        <v>Low</v>
      </c>
      <c r="V3466" t="str">
        <f t="shared" si="494"/>
        <v>Invalid NDC</v>
      </c>
    </row>
    <row r="3467" spans="1:22" x14ac:dyDescent="0.3">
      <c r="A3467" t="str">
        <f>Raw_Data!A3467</f>
        <v>6253276</v>
      </c>
      <c r="B3467">
        <f>Raw_Data!B3467</f>
        <v>45687</v>
      </c>
      <c r="C3467" t="str">
        <f>Raw_Data!C3467</f>
        <v>LOSARTAN POTASSIUM 50 MG TA</v>
      </c>
      <c r="D3467" t="str">
        <f>Raw_Data!D3467</f>
        <v>65862020299</v>
      </c>
      <c r="E3467" t="str">
        <f>Raw_Data!E3467</f>
        <v>YASIN, NURA</v>
      </c>
      <c r="F3467" t="str">
        <f>Raw_Data!F3467</f>
        <v>1265518567</v>
      </c>
      <c r="G3467" t="str">
        <f>Raw_Data!H3467</f>
        <v>0</v>
      </c>
      <c r="H3467">
        <f>IFERROR(VLOOKUP(G3467,Store_Map!$A$2:$I$100,3,FALSE),"")</f>
        <v>0</v>
      </c>
      <c r="I3467">
        <f>IFERROR(VLOOKUP(G3467,Store_Map!$A$2:$I$100,4,FALSE),"")</f>
        <v>0</v>
      </c>
      <c r="J3467">
        <f>IFERROR(VLOOKUP(G3467,Store_Map!$A$2:$I$100,5,FALSE),"")</f>
        <v>0</v>
      </c>
      <c r="K3467">
        <f>IFERROR(VLOOKUP(G3467,Store_Map!$A$2:$I$100,6,FALSE),"")</f>
        <v>0</v>
      </c>
      <c r="L3467">
        <f>IFERROR(VLOOKUP(G3467,Store_Map!$A$2:$I$100,7,FALSE),"")</f>
        <v>0</v>
      </c>
      <c r="M3467">
        <f>IFERROR(VLOOKUP(G3467,Store_Map!$A$2:$I$100,8,FALSE),"")</f>
        <v>0</v>
      </c>
      <c r="N3467">
        <f t="shared" si="486"/>
        <v>0</v>
      </c>
      <c r="O3467" t="str">
        <f t="shared" si="487"/>
        <v>PASS</v>
      </c>
      <c r="P3467" t="str">
        <f t="shared" si="488"/>
        <v>PASS</v>
      </c>
      <c r="Q3467" t="str">
        <f t="shared" si="489"/>
        <v>PASS</v>
      </c>
      <c r="R3467" t="str">
        <f t="shared" si="490"/>
        <v>PASS</v>
      </c>
      <c r="S3467" t="str">
        <f t="shared" si="491"/>
        <v>PASS</v>
      </c>
      <c r="T3467">
        <f t="shared" si="492"/>
        <v>100</v>
      </c>
      <c r="U3467" t="str">
        <f t="shared" si="493"/>
        <v>Low</v>
      </c>
      <c r="V3467" t="str">
        <f t="shared" si="494"/>
        <v>Clean</v>
      </c>
    </row>
    <row r="3468" spans="1:22" x14ac:dyDescent="0.3">
      <c r="A3468" t="str">
        <f>Raw_Data!A3468</f>
        <v>6247370</v>
      </c>
      <c r="B3468">
        <f>Raw_Data!B3468</f>
        <v>45687</v>
      </c>
      <c r="C3468" t="str">
        <f>Raw_Data!C3468</f>
        <v>GLIMEPIRIDE 2 MG TABLET</v>
      </c>
      <c r="D3468" t="str">
        <f>Raw_Data!D3468</f>
        <v>55111032105</v>
      </c>
      <c r="E3468" t="str">
        <f>Raw_Data!E3468</f>
        <v>FORD, JAMES</v>
      </c>
      <c r="F3468" t="str">
        <f>Raw_Data!F3468</f>
        <v>1033117684</v>
      </c>
      <c r="G3468" t="str">
        <f>Raw_Data!H3468</f>
        <v>0</v>
      </c>
      <c r="H3468">
        <f>IFERROR(VLOOKUP(G3468,Store_Map!$A$2:$I$100,3,FALSE),"")</f>
        <v>0</v>
      </c>
      <c r="I3468">
        <f>IFERROR(VLOOKUP(G3468,Store_Map!$A$2:$I$100,4,FALSE),"")</f>
        <v>0</v>
      </c>
      <c r="J3468">
        <f>IFERROR(VLOOKUP(G3468,Store_Map!$A$2:$I$100,5,FALSE),"")</f>
        <v>0</v>
      </c>
      <c r="K3468">
        <f>IFERROR(VLOOKUP(G3468,Store_Map!$A$2:$I$100,6,FALSE),"")</f>
        <v>0</v>
      </c>
      <c r="L3468">
        <f>IFERROR(VLOOKUP(G3468,Store_Map!$A$2:$I$100,7,FALSE),"")</f>
        <v>0</v>
      </c>
      <c r="M3468">
        <f>IFERROR(VLOOKUP(G3468,Store_Map!$A$2:$I$100,8,FALSE),"")</f>
        <v>0</v>
      </c>
      <c r="N3468">
        <f t="shared" si="486"/>
        <v>0</v>
      </c>
      <c r="O3468" t="str">
        <f t="shared" si="487"/>
        <v>PASS</v>
      </c>
      <c r="P3468" t="str">
        <f t="shared" si="488"/>
        <v>PASS</v>
      </c>
      <c r="Q3468" t="str">
        <f t="shared" si="489"/>
        <v>PASS</v>
      </c>
      <c r="R3468" t="str">
        <f t="shared" si="490"/>
        <v>PASS</v>
      </c>
      <c r="S3468" t="str">
        <f t="shared" si="491"/>
        <v>PASS</v>
      </c>
      <c r="T3468">
        <f t="shared" si="492"/>
        <v>100</v>
      </c>
      <c r="U3468" t="str">
        <f t="shared" si="493"/>
        <v>Low</v>
      </c>
      <c r="V3468" t="str">
        <f t="shared" si="494"/>
        <v>Clean</v>
      </c>
    </row>
    <row r="3469" spans="1:22" x14ac:dyDescent="0.3">
      <c r="A3469" t="str">
        <f>Raw_Data!A3469</f>
        <v>6247368</v>
      </c>
      <c r="B3469">
        <f>Raw_Data!B3469</f>
        <v>45687</v>
      </c>
      <c r="C3469" t="str">
        <f>Raw_Data!C3469</f>
        <v>MIDODRINE HCL 10 MG TABLET</v>
      </c>
      <c r="D3469" t="str">
        <f>Raw_Data!D3469</f>
        <v>60505132501</v>
      </c>
      <c r="E3469" t="str">
        <f>Raw_Data!E3469</f>
        <v>FORD, JAMES</v>
      </c>
      <c r="F3469" t="str">
        <f>Raw_Data!F3469</f>
        <v>1033117684</v>
      </c>
      <c r="G3469" t="str">
        <f>Raw_Data!H3469</f>
        <v>0</v>
      </c>
      <c r="H3469">
        <f>IFERROR(VLOOKUP(G3469,Store_Map!$A$2:$I$100,3,FALSE),"")</f>
        <v>0</v>
      </c>
      <c r="I3469">
        <f>IFERROR(VLOOKUP(G3469,Store_Map!$A$2:$I$100,4,FALSE),"")</f>
        <v>0</v>
      </c>
      <c r="J3469">
        <f>IFERROR(VLOOKUP(G3469,Store_Map!$A$2:$I$100,5,FALSE),"")</f>
        <v>0</v>
      </c>
      <c r="K3469">
        <f>IFERROR(VLOOKUP(G3469,Store_Map!$A$2:$I$100,6,FALSE),"")</f>
        <v>0</v>
      </c>
      <c r="L3469">
        <f>IFERROR(VLOOKUP(G3469,Store_Map!$A$2:$I$100,7,FALSE),"")</f>
        <v>0</v>
      </c>
      <c r="M3469">
        <f>IFERROR(VLOOKUP(G3469,Store_Map!$A$2:$I$100,8,FALSE),"")</f>
        <v>0</v>
      </c>
      <c r="N3469">
        <f t="shared" si="486"/>
        <v>0</v>
      </c>
      <c r="O3469" t="str">
        <f t="shared" si="487"/>
        <v>PASS</v>
      </c>
      <c r="P3469" t="str">
        <f t="shared" si="488"/>
        <v>PASS</v>
      </c>
      <c r="Q3469" t="str">
        <f t="shared" si="489"/>
        <v>PASS</v>
      </c>
      <c r="R3469" t="str">
        <f t="shared" si="490"/>
        <v>PASS</v>
      </c>
      <c r="S3469" t="str">
        <f t="shared" si="491"/>
        <v>PASS</v>
      </c>
      <c r="T3469">
        <f t="shared" si="492"/>
        <v>100</v>
      </c>
      <c r="U3469" t="str">
        <f t="shared" si="493"/>
        <v>Low</v>
      </c>
      <c r="V3469" t="str">
        <f t="shared" si="494"/>
        <v>Clean</v>
      </c>
    </row>
    <row r="3470" spans="1:22" x14ac:dyDescent="0.3">
      <c r="A3470" t="str">
        <f>Raw_Data!A3470</f>
        <v>6247369</v>
      </c>
      <c r="B3470">
        <f>Raw_Data!B3470</f>
        <v>45687</v>
      </c>
      <c r="C3470" t="str">
        <f>Raw_Data!C3470</f>
        <v>SILDENAFIL 20 MG TABLET</v>
      </c>
      <c r="D3470" t="str">
        <f>Raw_Data!D3470</f>
        <v>65162035109</v>
      </c>
      <c r="E3470" t="str">
        <f>Raw_Data!E3470</f>
        <v>FORD, JAMES</v>
      </c>
      <c r="F3470" t="str">
        <f>Raw_Data!F3470</f>
        <v>1033117684</v>
      </c>
      <c r="G3470" t="str">
        <f>Raw_Data!H3470</f>
        <v>0</v>
      </c>
      <c r="H3470">
        <f>IFERROR(VLOOKUP(G3470,Store_Map!$A$2:$I$100,3,FALSE),"")</f>
        <v>0</v>
      </c>
      <c r="I3470">
        <f>IFERROR(VLOOKUP(G3470,Store_Map!$A$2:$I$100,4,FALSE),"")</f>
        <v>0</v>
      </c>
      <c r="J3470">
        <f>IFERROR(VLOOKUP(G3470,Store_Map!$A$2:$I$100,5,FALSE),"")</f>
        <v>0</v>
      </c>
      <c r="K3470">
        <f>IFERROR(VLOOKUP(G3470,Store_Map!$A$2:$I$100,6,FALSE),"")</f>
        <v>0</v>
      </c>
      <c r="L3470">
        <f>IFERROR(VLOOKUP(G3470,Store_Map!$A$2:$I$100,7,FALSE),"")</f>
        <v>0</v>
      </c>
      <c r="M3470">
        <f>IFERROR(VLOOKUP(G3470,Store_Map!$A$2:$I$100,8,FALSE),"")</f>
        <v>0</v>
      </c>
      <c r="N3470">
        <f t="shared" si="486"/>
        <v>0</v>
      </c>
      <c r="O3470" t="str">
        <f t="shared" si="487"/>
        <v>PASS</v>
      </c>
      <c r="P3470" t="str">
        <f t="shared" si="488"/>
        <v>PASS</v>
      </c>
      <c r="Q3470" t="str">
        <f t="shared" si="489"/>
        <v>PASS</v>
      </c>
      <c r="R3470" t="str">
        <f t="shared" si="490"/>
        <v>PASS</v>
      </c>
      <c r="S3470" t="str">
        <f t="shared" si="491"/>
        <v>PASS</v>
      </c>
      <c r="T3470">
        <f t="shared" si="492"/>
        <v>100</v>
      </c>
      <c r="U3470" t="str">
        <f t="shared" si="493"/>
        <v>Low</v>
      </c>
      <c r="V3470" t="str">
        <f t="shared" si="494"/>
        <v>Clean</v>
      </c>
    </row>
    <row r="3471" spans="1:22" x14ac:dyDescent="0.3">
      <c r="A3471" t="str">
        <f>Raw_Data!A3471</f>
        <v>6252114</v>
      </c>
      <c r="B3471">
        <f>Raw_Data!B3471</f>
        <v>45687</v>
      </c>
      <c r="C3471" t="str">
        <f>Raw_Data!C3471</f>
        <v>FREESTYLE LIBRE 3 SENSOR</v>
      </c>
      <c r="D3471" t="str">
        <f>Raw_Data!D3471</f>
        <v>57599081800</v>
      </c>
      <c r="E3471" t="str">
        <f>Raw_Data!E3471</f>
        <v>MACHADO, MARIA</v>
      </c>
      <c r="F3471" t="str">
        <f>Raw_Data!F3471</f>
        <v>1619100302</v>
      </c>
      <c r="G3471" t="str">
        <f>Raw_Data!H3471</f>
        <v>0</v>
      </c>
      <c r="H3471">
        <f>IFERROR(VLOOKUP(G3471,Store_Map!$A$2:$I$100,3,FALSE),"")</f>
        <v>0</v>
      </c>
      <c r="I3471">
        <f>IFERROR(VLOOKUP(G3471,Store_Map!$A$2:$I$100,4,FALSE),"")</f>
        <v>0</v>
      </c>
      <c r="J3471">
        <f>IFERROR(VLOOKUP(G3471,Store_Map!$A$2:$I$100,5,FALSE),"")</f>
        <v>0</v>
      </c>
      <c r="K3471">
        <f>IFERROR(VLOOKUP(G3471,Store_Map!$A$2:$I$100,6,FALSE),"")</f>
        <v>0</v>
      </c>
      <c r="L3471">
        <f>IFERROR(VLOOKUP(G3471,Store_Map!$A$2:$I$100,7,FALSE),"")</f>
        <v>0</v>
      </c>
      <c r="M3471">
        <f>IFERROR(VLOOKUP(G3471,Store_Map!$A$2:$I$100,8,FALSE),"")</f>
        <v>0</v>
      </c>
      <c r="N3471">
        <f t="shared" si="486"/>
        <v>0</v>
      </c>
      <c r="O3471" t="str">
        <f t="shared" si="487"/>
        <v>PASS</v>
      </c>
      <c r="P3471" t="str">
        <f t="shared" si="488"/>
        <v>PASS</v>
      </c>
      <c r="Q3471" t="str">
        <f t="shared" si="489"/>
        <v>PASS</v>
      </c>
      <c r="R3471" t="str">
        <f t="shared" si="490"/>
        <v>PASS</v>
      </c>
      <c r="S3471" t="str">
        <f t="shared" si="491"/>
        <v>PASS</v>
      </c>
      <c r="T3471">
        <f t="shared" si="492"/>
        <v>100</v>
      </c>
      <c r="U3471" t="str">
        <f t="shared" si="493"/>
        <v>Low</v>
      </c>
      <c r="V3471" t="str">
        <f t="shared" si="494"/>
        <v>Clean</v>
      </c>
    </row>
    <row r="3472" spans="1:22" x14ac:dyDescent="0.3">
      <c r="A3472" t="str">
        <f>Raw_Data!A3472</f>
        <v>6247792</v>
      </c>
      <c r="B3472">
        <f>Raw_Data!B3472</f>
        <v>45687</v>
      </c>
      <c r="C3472" t="str">
        <f>Raw_Data!C3472</f>
        <v>CARVEDILOL 6.25 MG TABLET</v>
      </c>
      <c r="D3472" t="str">
        <f>Raw_Data!D3472</f>
        <v>68382009305</v>
      </c>
      <c r="E3472" t="str">
        <f>Raw_Data!E3472</f>
        <v>YASIN, NURA</v>
      </c>
      <c r="F3472" t="str">
        <f>Raw_Data!F3472</f>
        <v>1265518567</v>
      </c>
      <c r="G3472" t="str">
        <f>Raw_Data!H3472</f>
        <v>0</v>
      </c>
      <c r="H3472">
        <f>IFERROR(VLOOKUP(G3472,Store_Map!$A$2:$I$100,3,FALSE),"")</f>
        <v>0</v>
      </c>
      <c r="I3472">
        <f>IFERROR(VLOOKUP(G3472,Store_Map!$A$2:$I$100,4,FALSE),"")</f>
        <v>0</v>
      </c>
      <c r="J3472">
        <f>IFERROR(VLOOKUP(G3472,Store_Map!$A$2:$I$100,5,FALSE),"")</f>
        <v>0</v>
      </c>
      <c r="K3472">
        <f>IFERROR(VLOOKUP(G3472,Store_Map!$A$2:$I$100,6,FALSE),"")</f>
        <v>0</v>
      </c>
      <c r="L3472">
        <f>IFERROR(VLOOKUP(G3472,Store_Map!$A$2:$I$100,7,FALSE),"")</f>
        <v>0</v>
      </c>
      <c r="M3472">
        <f>IFERROR(VLOOKUP(G3472,Store_Map!$A$2:$I$100,8,FALSE),"")</f>
        <v>0</v>
      </c>
      <c r="N3472">
        <f t="shared" si="486"/>
        <v>0</v>
      </c>
      <c r="O3472" t="str">
        <f t="shared" si="487"/>
        <v>PASS</v>
      </c>
      <c r="P3472" t="str">
        <f t="shared" si="488"/>
        <v>PASS</v>
      </c>
      <c r="Q3472" t="str">
        <f t="shared" si="489"/>
        <v>PASS</v>
      </c>
      <c r="R3472" t="str">
        <f t="shared" si="490"/>
        <v>PASS</v>
      </c>
      <c r="S3472" t="str">
        <f t="shared" si="491"/>
        <v>PASS</v>
      </c>
      <c r="T3472">
        <f t="shared" si="492"/>
        <v>100</v>
      </c>
      <c r="U3472" t="str">
        <f t="shared" si="493"/>
        <v>Low</v>
      </c>
      <c r="V3472" t="str">
        <f t="shared" si="494"/>
        <v>Clean</v>
      </c>
    </row>
    <row r="3473" spans="1:22" x14ac:dyDescent="0.3">
      <c r="A3473" t="str">
        <f>Raw_Data!A3473</f>
        <v>6247845</v>
      </c>
      <c r="B3473">
        <f>Raw_Data!B3473</f>
        <v>45687</v>
      </c>
      <c r="C3473" t="str">
        <f>Raw_Data!C3473</f>
        <v>LOSARTAN POTASSIUM 100 MG T</v>
      </c>
      <c r="D3473" t="str">
        <f>Raw_Data!D3473</f>
        <v>65862020399</v>
      </c>
      <c r="E3473" t="str">
        <f>Raw_Data!E3473</f>
        <v>YASIN, NURA</v>
      </c>
      <c r="F3473" t="str">
        <f>Raw_Data!F3473</f>
        <v>1265518567</v>
      </c>
      <c r="G3473" t="str">
        <f>Raw_Data!H3473</f>
        <v>0</v>
      </c>
      <c r="H3473">
        <f>IFERROR(VLOOKUP(G3473,Store_Map!$A$2:$I$100,3,FALSE),"")</f>
        <v>0</v>
      </c>
      <c r="I3473">
        <f>IFERROR(VLOOKUP(G3473,Store_Map!$A$2:$I$100,4,FALSE),"")</f>
        <v>0</v>
      </c>
      <c r="J3473">
        <f>IFERROR(VLOOKUP(G3473,Store_Map!$A$2:$I$100,5,FALSE),"")</f>
        <v>0</v>
      </c>
      <c r="K3473">
        <f>IFERROR(VLOOKUP(G3473,Store_Map!$A$2:$I$100,6,FALSE),"")</f>
        <v>0</v>
      </c>
      <c r="L3473">
        <f>IFERROR(VLOOKUP(G3473,Store_Map!$A$2:$I$100,7,FALSE),"")</f>
        <v>0</v>
      </c>
      <c r="M3473">
        <f>IFERROR(VLOOKUP(G3473,Store_Map!$A$2:$I$100,8,FALSE),"")</f>
        <v>0</v>
      </c>
      <c r="N3473">
        <f t="shared" si="486"/>
        <v>0</v>
      </c>
      <c r="O3473" t="str">
        <f t="shared" si="487"/>
        <v>PASS</v>
      </c>
      <c r="P3473" t="str">
        <f t="shared" si="488"/>
        <v>PASS</v>
      </c>
      <c r="Q3473" t="str">
        <f t="shared" si="489"/>
        <v>PASS</v>
      </c>
      <c r="R3473" t="str">
        <f t="shared" si="490"/>
        <v>PASS</v>
      </c>
      <c r="S3473" t="str">
        <f t="shared" si="491"/>
        <v>PASS</v>
      </c>
      <c r="T3473">
        <f t="shared" si="492"/>
        <v>100</v>
      </c>
      <c r="U3473" t="str">
        <f t="shared" si="493"/>
        <v>Low</v>
      </c>
      <c r="V3473" t="str">
        <f t="shared" si="494"/>
        <v>Clean</v>
      </c>
    </row>
    <row r="3474" spans="1:22" x14ac:dyDescent="0.3">
      <c r="A3474" t="str">
        <f>Raw_Data!A3474</f>
        <v>6248021</v>
      </c>
      <c r="B3474">
        <f>Raw_Data!B3474</f>
        <v>45687</v>
      </c>
      <c r="C3474" t="str">
        <f>Raw_Data!C3474</f>
        <v>DICLOFENAC SOD DR 75 MG TAB</v>
      </c>
      <c r="D3474" t="str">
        <f>Raw_Data!D3474</f>
        <v>61442010360</v>
      </c>
      <c r="E3474" t="str">
        <f>Raw_Data!E3474</f>
        <v>GIBBS, JON</v>
      </c>
      <c r="F3474" t="str">
        <f>Raw_Data!F3474</f>
        <v>1700896156</v>
      </c>
      <c r="G3474" t="str">
        <f>Raw_Data!H3474</f>
        <v>0</v>
      </c>
      <c r="H3474">
        <f>IFERROR(VLOOKUP(G3474,Store_Map!$A$2:$I$100,3,FALSE),"")</f>
        <v>0</v>
      </c>
      <c r="I3474">
        <f>IFERROR(VLOOKUP(G3474,Store_Map!$A$2:$I$100,4,FALSE),"")</f>
        <v>0</v>
      </c>
      <c r="J3474">
        <f>IFERROR(VLOOKUP(G3474,Store_Map!$A$2:$I$100,5,FALSE),"")</f>
        <v>0</v>
      </c>
      <c r="K3474">
        <f>IFERROR(VLOOKUP(G3474,Store_Map!$A$2:$I$100,6,FALSE),"")</f>
        <v>0</v>
      </c>
      <c r="L3474">
        <f>IFERROR(VLOOKUP(G3474,Store_Map!$A$2:$I$100,7,FALSE),"")</f>
        <v>0</v>
      </c>
      <c r="M3474">
        <f>IFERROR(VLOOKUP(G3474,Store_Map!$A$2:$I$100,8,FALSE),"")</f>
        <v>0</v>
      </c>
      <c r="N3474">
        <f t="shared" si="486"/>
        <v>0</v>
      </c>
      <c r="O3474" t="str">
        <f t="shared" si="487"/>
        <v>PASS</v>
      </c>
      <c r="P3474" t="str">
        <f t="shared" si="488"/>
        <v>PASS</v>
      </c>
      <c r="Q3474" t="str">
        <f t="shared" si="489"/>
        <v>PASS</v>
      </c>
      <c r="R3474" t="str">
        <f t="shared" si="490"/>
        <v>PASS</v>
      </c>
      <c r="S3474" t="str">
        <f t="shared" si="491"/>
        <v>PASS</v>
      </c>
      <c r="T3474">
        <f t="shared" si="492"/>
        <v>100</v>
      </c>
      <c r="U3474" t="str">
        <f t="shared" si="493"/>
        <v>Low</v>
      </c>
      <c r="V3474" t="str">
        <f t="shared" si="494"/>
        <v>Clean</v>
      </c>
    </row>
    <row r="3475" spans="1:22" x14ac:dyDescent="0.3">
      <c r="A3475" t="str">
        <f>Raw_Data!A3475</f>
        <v>6247695</v>
      </c>
      <c r="B3475">
        <f>Raw_Data!B3475</f>
        <v>45687</v>
      </c>
      <c r="C3475" t="str">
        <f>Raw_Data!C3475</f>
        <v>FERROUS SULFATE 325 MG TABL</v>
      </c>
      <c r="D3475" t="str">
        <f>Raw_Data!D3475</f>
        <v>904759080</v>
      </c>
      <c r="E3475" t="str">
        <f>Raw_Data!E3475</f>
        <v>GIBBS, JON</v>
      </c>
      <c r="F3475" t="str">
        <f>Raw_Data!F3475</f>
        <v>1700896156</v>
      </c>
      <c r="G3475" t="str">
        <f>Raw_Data!H3475</f>
        <v>0</v>
      </c>
      <c r="H3475">
        <f>IFERROR(VLOOKUP(G3475,Store_Map!$A$2:$I$100,3,FALSE),"")</f>
        <v>0</v>
      </c>
      <c r="I3475">
        <f>IFERROR(VLOOKUP(G3475,Store_Map!$A$2:$I$100,4,FALSE),"")</f>
        <v>0</v>
      </c>
      <c r="J3475">
        <f>IFERROR(VLOOKUP(G3475,Store_Map!$A$2:$I$100,5,FALSE),"")</f>
        <v>0</v>
      </c>
      <c r="K3475">
        <f>IFERROR(VLOOKUP(G3475,Store_Map!$A$2:$I$100,6,FALSE),"")</f>
        <v>0</v>
      </c>
      <c r="L3475">
        <f>IFERROR(VLOOKUP(G3475,Store_Map!$A$2:$I$100,7,FALSE),"")</f>
        <v>0</v>
      </c>
      <c r="M3475">
        <f>IFERROR(VLOOKUP(G3475,Store_Map!$A$2:$I$100,8,FALSE),"")</f>
        <v>0</v>
      </c>
      <c r="N3475">
        <f t="shared" si="486"/>
        <v>0</v>
      </c>
      <c r="O3475" t="str">
        <f t="shared" si="487"/>
        <v>PASS</v>
      </c>
      <c r="P3475" t="str">
        <f t="shared" si="488"/>
        <v>REVIEW</v>
      </c>
      <c r="Q3475" t="str">
        <f t="shared" si="489"/>
        <v>PASS</v>
      </c>
      <c r="R3475" t="str">
        <f t="shared" si="490"/>
        <v>PASS</v>
      </c>
      <c r="S3475" t="str">
        <f t="shared" si="491"/>
        <v>REVIEW</v>
      </c>
      <c r="T3475">
        <f t="shared" si="492"/>
        <v>90</v>
      </c>
      <c r="U3475" t="str">
        <f t="shared" si="493"/>
        <v>Low</v>
      </c>
      <c r="V3475" t="str">
        <f t="shared" si="494"/>
        <v>Invalid NDC</v>
      </c>
    </row>
    <row r="3476" spans="1:22" x14ac:dyDescent="0.3">
      <c r="A3476" t="str">
        <f>Raw_Data!A3476</f>
        <v>6253278</v>
      </c>
      <c r="B3476">
        <f>Raw_Data!B3476</f>
        <v>45687</v>
      </c>
      <c r="C3476" t="str">
        <f>Raw_Data!C3476</f>
        <v>SERTRALINE HCL 50 MG TABLET</v>
      </c>
      <c r="D3476" t="str">
        <f>Raw_Data!D3476</f>
        <v>65862001205</v>
      </c>
      <c r="E3476" t="str">
        <f>Raw_Data!E3476</f>
        <v>BYNE, EDMUND</v>
      </c>
      <c r="F3476" t="str">
        <f>Raw_Data!F3476</f>
        <v>1033186648</v>
      </c>
      <c r="G3476" t="str">
        <f>Raw_Data!H3476</f>
        <v>0</v>
      </c>
      <c r="H3476">
        <f>IFERROR(VLOOKUP(G3476,Store_Map!$A$2:$I$100,3,FALSE),"")</f>
        <v>0</v>
      </c>
      <c r="I3476">
        <f>IFERROR(VLOOKUP(G3476,Store_Map!$A$2:$I$100,4,FALSE),"")</f>
        <v>0</v>
      </c>
      <c r="J3476">
        <f>IFERROR(VLOOKUP(G3476,Store_Map!$A$2:$I$100,5,FALSE),"")</f>
        <v>0</v>
      </c>
      <c r="K3476">
        <f>IFERROR(VLOOKUP(G3476,Store_Map!$A$2:$I$100,6,FALSE),"")</f>
        <v>0</v>
      </c>
      <c r="L3476">
        <f>IFERROR(VLOOKUP(G3476,Store_Map!$A$2:$I$100,7,FALSE),"")</f>
        <v>0</v>
      </c>
      <c r="M3476">
        <f>IFERROR(VLOOKUP(G3476,Store_Map!$A$2:$I$100,8,FALSE),"")</f>
        <v>0</v>
      </c>
      <c r="N3476">
        <f t="shared" si="486"/>
        <v>0</v>
      </c>
      <c r="O3476" t="str">
        <f t="shared" si="487"/>
        <v>PASS</v>
      </c>
      <c r="P3476" t="str">
        <f t="shared" si="488"/>
        <v>PASS</v>
      </c>
      <c r="Q3476" t="str">
        <f t="shared" si="489"/>
        <v>PASS</v>
      </c>
      <c r="R3476" t="str">
        <f t="shared" si="490"/>
        <v>PASS</v>
      </c>
      <c r="S3476" t="str">
        <f t="shared" si="491"/>
        <v>PASS</v>
      </c>
      <c r="T3476">
        <f t="shared" si="492"/>
        <v>100</v>
      </c>
      <c r="U3476" t="str">
        <f t="shared" si="493"/>
        <v>Low</v>
      </c>
      <c r="V3476" t="str">
        <f t="shared" si="494"/>
        <v>Clean</v>
      </c>
    </row>
    <row r="3477" spans="1:22" x14ac:dyDescent="0.3">
      <c r="A3477" t="str">
        <f>Raw_Data!A3477</f>
        <v>6250351</v>
      </c>
      <c r="B3477">
        <f>Raw_Data!B3477</f>
        <v>45687</v>
      </c>
      <c r="C3477" t="str">
        <f>Raw_Data!C3477</f>
        <v>BACLOFEN 10 MG TABLET</v>
      </c>
      <c r="D3477" t="str">
        <f>Raw_Data!D3477</f>
        <v>52817032000</v>
      </c>
      <c r="E3477" t="str">
        <f>Raw_Data!E3477</f>
        <v>BYNE, EDMUND</v>
      </c>
      <c r="F3477" t="str">
        <f>Raw_Data!F3477</f>
        <v>1033186648</v>
      </c>
      <c r="G3477" t="str">
        <f>Raw_Data!H3477</f>
        <v>0</v>
      </c>
      <c r="H3477">
        <f>IFERROR(VLOOKUP(G3477,Store_Map!$A$2:$I$100,3,FALSE),"")</f>
        <v>0</v>
      </c>
      <c r="I3477">
        <f>IFERROR(VLOOKUP(G3477,Store_Map!$A$2:$I$100,4,FALSE),"")</f>
        <v>0</v>
      </c>
      <c r="J3477">
        <f>IFERROR(VLOOKUP(G3477,Store_Map!$A$2:$I$100,5,FALSE),"")</f>
        <v>0</v>
      </c>
      <c r="K3477">
        <f>IFERROR(VLOOKUP(G3477,Store_Map!$A$2:$I$100,6,FALSE),"")</f>
        <v>0</v>
      </c>
      <c r="L3477">
        <f>IFERROR(VLOOKUP(G3477,Store_Map!$A$2:$I$100,7,FALSE),"")</f>
        <v>0</v>
      </c>
      <c r="M3477">
        <f>IFERROR(VLOOKUP(G3477,Store_Map!$A$2:$I$100,8,FALSE),"")</f>
        <v>0</v>
      </c>
      <c r="N3477">
        <f t="shared" si="486"/>
        <v>0</v>
      </c>
      <c r="O3477" t="str">
        <f t="shared" si="487"/>
        <v>PASS</v>
      </c>
      <c r="P3477" t="str">
        <f t="shared" si="488"/>
        <v>PASS</v>
      </c>
      <c r="Q3477" t="str">
        <f t="shared" si="489"/>
        <v>PASS</v>
      </c>
      <c r="R3477" t="str">
        <f t="shared" si="490"/>
        <v>PASS</v>
      </c>
      <c r="S3477" t="str">
        <f t="shared" si="491"/>
        <v>PASS</v>
      </c>
      <c r="T3477">
        <f t="shared" si="492"/>
        <v>100</v>
      </c>
      <c r="U3477" t="str">
        <f t="shared" si="493"/>
        <v>Low</v>
      </c>
      <c r="V3477" t="str">
        <f t="shared" si="494"/>
        <v>Clean</v>
      </c>
    </row>
    <row r="3478" spans="1:22" x14ac:dyDescent="0.3">
      <c r="A3478" t="str">
        <f>Raw_Data!A3478</f>
        <v>6253279</v>
      </c>
      <c r="B3478">
        <f>Raw_Data!B3478</f>
        <v>45687</v>
      </c>
      <c r="C3478" t="str">
        <f>Raw_Data!C3478</f>
        <v>PROMETHAZINE 25 MG TABLET</v>
      </c>
      <c r="D3478" t="str">
        <f>Raw_Data!D3478</f>
        <v>68382004101</v>
      </c>
      <c r="E3478" t="str">
        <f>Raw_Data!E3478</f>
        <v>LAL, SUNIL</v>
      </c>
      <c r="F3478" t="str">
        <f>Raw_Data!F3478</f>
        <v>1952320236</v>
      </c>
      <c r="G3478" t="str">
        <f>Raw_Data!H3478</f>
        <v>0</v>
      </c>
      <c r="H3478">
        <f>IFERROR(VLOOKUP(G3478,Store_Map!$A$2:$I$100,3,FALSE),"")</f>
        <v>0</v>
      </c>
      <c r="I3478">
        <f>IFERROR(VLOOKUP(G3478,Store_Map!$A$2:$I$100,4,FALSE),"")</f>
        <v>0</v>
      </c>
      <c r="J3478">
        <f>IFERROR(VLOOKUP(G3478,Store_Map!$A$2:$I$100,5,FALSE),"")</f>
        <v>0</v>
      </c>
      <c r="K3478">
        <f>IFERROR(VLOOKUP(G3478,Store_Map!$A$2:$I$100,6,FALSE),"")</f>
        <v>0</v>
      </c>
      <c r="L3478">
        <f>IFERROR(VLOOKUP(G3478,Store_Map!$A$2:$I$100,7,FALSE),"")</f>
        <v>0</v>
      </c>
      <c r="M3478">
        <f>IFERROR(VLOOKUP(G3478,Store_Map!$A$2:$I$100,8,FALSE),"")</f>
        <v>0</v>
      </c>
      <c r="N3478">
        <f t="shared" si="486"/>
        <v>0</v>
      </c>
      <c r="O3478" t="str">
        <f t="shared" si="487"/>
        <v>PASS</v>
      </c>
      <c r="P3478" t="str">
        <f t="shared" si="488"/>
        <v>PASS</v>
      </c>
      <c r="Q3478" t="str">
        <f t="shared" si="489"/>
        <v>PASS</v>
      </c>
      <c r="R3478" t="str">
        <f t="shared" si="490"/>
        <v>PASS</v>
      </c>
      <c r="S3478" t="str">
        <f t="shared" si="491"/>
        <v>PASS</v>
      </c>
      <c r="T3478">
        <f t="shared" si="492"/>
        <v>100</v>
      </c>
      <c r="U3478" t="str">
        <f t="shared" si="493"/>
        <v>Low</v>
      </c>
      <c r="V3478" t="str">
        <f t="shared" si="494"/>
        <v>Clean</v>
      </c>
    </row>
    <row r="3479" spans="1:22" x14ac:dyDescent="0.3">
      <c r="A3479" t="str">
        <f>Raw_Data!A3479</f>
        <v>6253280</v>
      </c>
      <c r="B3479">
        <f>Raw_Data!B3479</f>
        <v>45687</v>
      </c>
      <c r="C3479" t="str">
        <f>Raw_Data!C3479</f>
        <v>BISACODYL EC 5 MG TABLET</v>
      </c>
      <c r="D3479" t="str">
        <f>Raw_Data!D3479</f>
        <v>904674860</v>
      </c>
      <c r="E3479" t="str">
        <f>Raw_Data!E3479</f>
        <v>LAL, SUNIL</v>
      </c>
      <c r="F3479" t="str">
        <f>Raw_Data!F3479</f>
        <v>1952320236</v>
      </c>
      <c r="G3479" t="str">
        <f>Raw_Data!H3479</f>
        <v>0</v>
      </c>
      <c r="H3479">
        <f>IFERROR(VLOOKUP(G3479,Store_Map!$A$2:$I$100,3,FALSE),"")</f>
        <v>0</v>
      </c>
      <c r="I3479">
        <f>IFERROR(VLOOKUP(G3479,Store_Map!$A$2:$I$100,4,FALSE),"")</f>
        <v>0</v>
      </c>
      <c r="J3479">
        <f>IFERROR(VLOOKUP(G3479,Store_Map!$A$2:$I$100,5,FALSE),"")</f>
        <v>0</v>
      </c>
      <c r="K3479">
        <f>IFERROR(VLOOKUP(G3479,Store_Map!$A$2:$I$100,6,FALSE),"")</f>
        <v>0</v>
      </c>
      <c r="L3479">
        <f>IFERROR(VLOOKUP(G3479,Store_Map!$A$2:$I$100,7,FALSE),"")</f>
        <v>0</v>
      </c>
      <c r="M3479">
        <f>IFERROR(VLOOKUP(G3479,Store_Map!$A$2:$I$100,8,FALSE),"")</f>
        <v>0</v>
      </c>
      <c r="N3479">
        <f t="shared" si="486"/>
        <v>0</v>
      </c>
      <c r="O3479" t="str">
        <f t="shared" si="487"/>
        <v>PASS</v>
      </c>
      <c r="P3479" t="str">
        <f t="shared" si="488"/>
        <v>REVIEW</v>
      </c>
      <c r="Q3479" t="str">
        <f t="shared" si="489"/>
        <v>PASS</v>
      </c>
      <c r="R3479" t="str">
        <f t="shared" si="490"/>
        <v>PASS</v>
      </c>
      <c r="S3479" t="str">
        <f t="shared" si="491"/>
        <v>REVIEW</v>
      </c>
      <c r="T3479">
        <f t="shared" si="492"/>
        <v>90</v>
      </c>
      <c r="U3479" t="str">
        <f t="shared" si="493"/>
        <v>Low</v>
      </c>
      <c r="V3479" t="str">
        <f t="shared" si="494"/>
        <v>Invalid NDC</v>
      </c>
    </row>
    <row r="3480" spans="1:22" x14ac:dyDescent="0.3">
      <c r="A3480" t="str">
        <f>Raw_Data!A3480</f>
        <v>6253281</v>
      </c>
      <c r="B3480">
        <f>Raw_Data!B3480</f>
        <v>45687</v>
      </c>
      <c r="C3480" t="str">
        <f>Raw_Data!C3480</f>
        <v>SOD SUL-POTASS SUL-MAG SUL</v>
      </c>
      <c r="D3480" t="str">
        <f>Raw_Data!D3480</f>
        <v>10572001201</v>
      </c>
      <c r="E3480" t="str">
        <f>Raw_Data!E3480</f>
        <v>LAL, SUNIL</v>
      </c>
      <c r="F3480" t="str">
        <f>Raw_Data!F3480</f>
        <v>1952320236</v>
      </c>
      <c r="G3480" t="str">
        <f>Raw_Data!H3480</f>
        <v>0</v>
      </c>
      <c r="H3480">
        <f>IFERROR(VLOOKUP(G3480,Store_Map!$A$2:$I$100,3,FALSE),"")</f>
        <v>0</v>
      </c>
      <c r="I3480">
        <f>IFERROR(VLOOKUP(G3480,Store_Map!$A$2:$I$100,4,FALSE),"")</f>
        <v>0</v>
      </c>
      <c r="J3480">
        <f>IFERROR(VLOOKUP(G3480,Store_Map!$A$2:$I$100,5,FALSE),"")</f>
        <v>0</v>
      </c>
      <c r="K3480">
        <f>IFERROR(VLOOKUP(G3480,Store_Map!$A$2:$I$100,6,FALSE),"")</f>
        <v>0</v>
      </c>
      <c r="L3480">
        <f>IFERROR(VLOOKUP(G3480,Store_Map!$A$2:$I$100,7,FALSE),"")</f>
        <v>0</v>
      </c>
      <c r="M3480">
        <f>IFERROR(VLOOKUP(G3480,Store_Map!$A$2:$I$100,8,FALSE),"")</f>
        <v>0</v>
      </c>
      <c r="N3480">
        <f t="shared" si="486"/>
        <v>0</v>
      </c>
      <c r="O3480" t="str">
        <f t="shared" si="487"/>
        <v>PASS</v>
      </c>
      <c r="P3480" t="str">
        <f t="shared" si="488"/>
        <v>PASS</v>
      </c>
      <c r="Q3480" t="str">
        <f t="shared" si="489"/>
        <v>PASS</v>
      </c>
      <c r="R3480" t="str">
        <f t="shared" si="490"/>
        <v>PASS</v>
      </c>
      <c r="S3480" t="str">
        <f t="shared" si="491"/>
        <v>PASS</v>
      </c>
      <c r="T3480">
        <f t="shared" si="492"/>
        <v>100</v>
      </c>
      <c r="U3480" t="str">
        <f t="shared" si="493"/>
        <v>Low</v>
      </c>
      <c r="V3480" t="str">
        <f t="shared" si="494"/>
        <v>Clean</v>
      </c>
    </row>
    <row r="3481" spans="1:22" x14ac:dyDescent="0.3">
      <c r="A3481" t="str">
        <f>Raw_Data!A3481</f>
        <v>6233830</v>
      </c>
      <c r="B3481">
        <f>Raw_Data!B3481</f>
        <v>45687</v>
      </c>
      <c r="C3481" t="str">
        <f>Raw_Data!C3481</f>
        <v>TADALAFIL 10 MG TABLET</v>
      </c>
      <c r="D3481" t="str">
        <f>Raw_Data!D3481</f>
        <v>62332017930</v>
      </c>
      <c r="E3481" t="str">
        <f>Raw_Data!E3481</f>
        <v>GIBBS, JON</v>
      </c>
      <c r="F3481" t="str">
        <f>Raw_Data!F3481</f>
        <v>1700896156</v>
      </c>
      <c r="G3481" t="str">
        <f>Raw_Data!H3481</f>
        <v>0</v>
      </c>
      <c r="H3481">
        <f>IFERROR(VLOOKUP(G3481,Store_Map!$A$2:$I$100,3,FALSE),"")</f>
        <v>0</v>
      </c>
      <c r="I3481">
        <f>IFERROR(VLOOKUP(G3481,Store_Map!$A$2:$I$100,4,FALSE),"")</f>
        <v>0</v>
      </c>
      <c r="J3481">
        <f>IFERROR(VLOOKUP(G3481,Store_Map!$A$2:$I$100,5,FALSE),"")</f>
        <v>0</v>
      </c>
      <c r="K3481">
        <f>IFERROR(VLOOKUP(G3481,Store_Map!$A$2:$I$100,6,FALSE),"")</f>
        <v>0</v>
      </c>
      <c r="L3481">
        <f>IFERROR(VLOOKUP(G3481,Store_Map!$A$2:$I$100,7,FALSE),"")</f>
        <v>0</v>
      </c>
      <c r="M3481">
        <f>IFERROR(VLOOKUP(G3481,Store_Map!$A$2:$I$100,8,FALSE),"")</f>
        <v>0</v>
      </c>
      <c r="N3481">
        <f t="shared" si="486"/>
        <v>0</v>
      </c>
      <c r="O3481" t="str">
        <f t="shared" si="487"/>
        <v>PASS</v>
      </c>
      <c r="P3481" t="str">
        <f t="shared" si="488"/>
        <v>PASS</v>
      </c>
      <c r="Q3481" t="str">
        <f t="shared" si="489"/>
        <v>PASS</v>
      </c>
      <c r="R3481" t="str">
        <f t="shared" si="490"/>
        <v>PASS</v>
      </c>
      <c r="S3481" t="str">
        <f t="shared" si="491"/>
        <v>PASS</v>
      </c>
      <c r="T3481">
        <f t="shared" si="492"/>
        <v>100</v>
      </c>
      <c r="U3481" t="str">
        <f t="shared" si="493"/>
        <v>Low</v>
      </c>
      <c r="V3481" t="str">
        <f t="shared" si="494"/>
        <v>Clean</v>
      </c>
    </row>
    <row r="3482" spans="1:22" x14ac:dyDescent="0.3">
      <c r="A3482" t="str">
        <f>Raw_Data!A3482</f>
        <v>6250427</v>
      </c>
      <c r="B3482">
        <f>Raw_Data!B3482</f>
        <v>45687</v>
      </c>
      <c r="C3482" t="str">
        <f>Raw_Data!C3482</f>
        <v>AMLODIPINE-BENAZEPRIL 10-20</v>
      </c>
      <c r="D3482" t="str">
        <f>Raw_Data!D3482</f>
        <v>65862058601</v>
      </c>
      <c r="E3482" t="str">
        <f>Raw_Data!E3482</f>
        <v>GIBBS, JON</v>
      </c>
      <c r="F3482" t="str">
        <f>Raw_Data!F3482</f>
        <v>1700896156</v>
      </c>
      <c r="G3482" t="str">
        <f>Raw_Data!H3482</f>
        <v>0</v>
      </c>
      <c r="H3482">
        <f>IFERROR(VLOOKUP(G3482,Store_Map!$A$2:$I$100,3,FALSE),"")</f>
        <v>0</v>
      </c>
      <c r="I3482">
        <f>IFERROR(VLOOKUP(G3482,Store_Map!$A$2:$I$100,4,FALSE),"")</f>
        <v>0</v>
      </c>
      <c r="J3482">
        <f>IFERROR(VLOOKUP(G3482,Store_Map!$A$2:$I$100,5,FALSE),"")</f>
        <v>0</v>
      </c>
      <c r="K3482">
        <f>IFERROR(VLOOKUP(G3482,Store_Map!$A$2:$I$100,6,FALSE),"")</f>
        <v>0</v>
      </c>
      <c r="L3482">
        <f>IFERROR(VLOOKUP(G3482,Store_Map!$A$2:$I$100,7,FALSE),"")</f>
        <v>0</v>
      </c>
      <c r="M3482">
        <f>IFERROR(VLOOKUP(G3482,Store_Map!$A$2:$I$100,8,FALSE),"")</f>
        <v>0</v>
      </c>
      <c r="N3482">
        <f t="shared" si="486"/>
        <v>0</v>
      </c>
      <c r="O3482" t="str">
        <f t="shared" si="487"/>
        <v>PASS</v>
      </c>
      <c r="P3482" t="str">
        <f t="shared" si="488"/>
        <v>PASS</v>
      </c>
      <c r="Q3482" t="str">
        <f t="shared" si="489"/>
        <v>PASS</v>
      </c>
      <c r="R3482" t="str">
        <f t="shared" si="490"/>
        <v>PASS</v>
      </c>
      <c r="S3482" t="str">
        <f t="shared" si="491"/>
        <v>PASS</v>
      </c>
      <c r="T3482">
        <f t="shared" si="492"/>
        <v>100</v>
      </c>
      <c r="U3482" t="str">
        <f t="shared" si="493"/>
        <v>Low</v>
      </c>
      <c r="V3482" t="str">
        <f t="shared" si="494"/>
        <v>Clean</v>
      </c>
    </row>
    <row r="3483" spans="1:22" x14ac:dyDescent="0.3">
      <c r="A3483" t="str">
        <f>Raw_Data!A3483</f>
        <v>6250428</v>
      </c>
      <c r="B3483">
        <f>Raw_Data!B3483</f>
        <v>45687</v>
      </c>
      <c r="C3483" t="str">
        <f>Raw_Data!C3483</f>
        <v>ATORVASTATIN 80 MG TABLET</v>
      </c>
      <c r="D3483" t="str">
        <f>Raw_Data!D3483</f>
        <v>378395305</v>
      </c>
      <c r="E3483" t="str">
        <f>Raw_Data!E3483</f>
        <v>GIBBS, JON</v>
      </c>
      <c r="F3483" t="str">
        <f>Raw_Data!F3483</f>
        <v>1700896156</v>
      </c>
      <c r="G3483" t="str">
        <f>Raw_Data!H3483</f>
        <v>0</v>
      </c>
      <c r="H3483">
        <f>IFERROR(VLOOKUP(G3483,Store_Map!$A$2:$I$100,3,FALSE),"")</f>
        <v>0</v>
      </c>
      <c r="I3483">
        <f>IFERROR(VLOOKUP(G3483,Store_Map!$A$2:$I$100,4,FALSE),"")</f>
        <v>0</v>
      </c>
      <c r="J3483">
        <f>IFERROR(VLOOKUP(G3483,Store_Map!$A$2:$I$100,5,FALSE),"")</f>
        <v>0</v>
      </c>
      <c r="K3483">
        <f>IFERROR(VLOOKUP(G3483,Store_Map!$A$2:$I$100,6,FALSE),"")</f>
        <v>0</v>
      </c>
      <c r="L3483">
        <f>IFERROR(VLOOKUP(G3483,Store_Map!$A$2:$I$100,7,FALSE),"")</f>
        <v>0</v>
      </c>
      <c r="M3483">
        <f>IFERROR(VLOOKUP(G3483,Store_Map!$A$2:$I$100,8,FALSE),"")</f>
        <v>0</v>
      </c>
      <c r="N3483">
        <f t="shared" si="486"/>
        <v>0</v>
      </c>
      <c r="O3483" t="str">
        <f t="shared" si="487"/>
        <v>PASS</v>
      </c>
      <c r="P3483" t="str">
        <f t="shared" si="488"/>
        <v>REVIEW</v>
      </c>
      <c r="Q3483" t="str">
        <f t="shared" si="489"/>
        <v>PASS</v>
      </c>
      <c r="R3483" t="str">
        <f t="shared" si="490"/>
        <v>PASS</v>
      </c>
      <c r="S3483" t="str">
        <f t="shared" si="491"/>
        <v>REVIEW</v>
      </c>
      <c r="T3483">
        <f t="shared" si="492"/>
        <v>90</v>
      </c>
      <c r="U3483" t="str">
        <f t="shared" si="493"/>
        <v>Low</v>
      </c>
      <c r="V3483" t="str">
        <f t="shared" si="494"/>
        <v>Invalid NDC</v>
      </c>
    </row>
    <row r="3484" spans="1:22" x14ac:dyDescent="0.3">
      <c r="A3484" t="str">
        <f>Raw_Data!A3484</f>
        <v>6248680</v>
      </c>
      <c r="B3484">
        <f>Raw_Data!B3484</f>
        <v>45687</v>
      </c>
      <c r="C3484" t="str">
        <f>Raw_Data!C3484</f>
        <v>ATORVASTATIN 20 MG TABLET</v>
      </c>
      <c r="D3484" t="str">
        <f>Raw_Data!D3484</f>
        <v>60505257908</v>
      </c>
      <c r="E3484" t="str">
        <f>Raw_Data!E3484</f>
        <v>BYNE, EDMUND</v>
      </c>
      <c r="F3484" t="str">
        <f>Raw_Data!F3484</f>
        <v>1033186648</v>
      </c>
      <c r="G3484" t="str">
        <f>Raw_Data!H3484</f>
        <v>0</v>
      </c>
      <c r="H3484">
        <f>IFERROR(VLOOKUP(G3484,Store_Map!$A$2:$I$100,3,FALSE),"")</f>
        <v>0</v>
      </c>
      <c r="I3484">
        <f>IFERROR(VLOOKUP(G3484,Store_Map!$A$2:$I$100,4,FALSE),"")</f>
        <v>0</v>
      </c>
      <c r="J3484">
        <f>IFERROR(VLOOKUP(G3484,Store_Map!$A$2:$I$100,5,FALSE),"")</f>
        <v>0</v>
      </c>
      <c r="K3484">
        <f>IFERROR(VLOOKUP(G3484,Store_Map!$A$2:$I$100,6,FALSE),"")</f>
        <v>0</v>
      </c>
      <c r="L3484">
        <f>IFERROR(VLOOKUP(G3484,Store_Map!$A$2:$I$100,7,FALSE),"")</f>
        <v>0</v>
      </c>
      <c r="M3484">
        <f>IFERROR(VLOOKUP(G3484,Store_Map!$A$2:$I$100,8,FALSE),"")</f>
        <v>0</v>
      </c>
      <c r="N3484">
        <f t="shared" si="486"/>
        <v>0</v>
      </c>
      <c r="O3484" t="str">
        <f t="shared" si="487"/>
        <v>PASS</v>
      </c>
      <c r="P3484" t="str">
        <f t="shared" si="488"/>
        <v>PASS</v>
      </c>
      <c r="Q3484" t="str">
        <f t="shared" si="489"/>
        <v>PASS</v>
      </c>
      <c r="R3484" t="str">
        <f t="shared" si="490"/>
        <v>PASS</v>
      </c>
      <c r="S3484" t="str">
        <f t="shared" si="491"/>
        <v>PASS</v>
      </c>
      <c r="T3484">
        <f t="shared" si="492"/>
        <v>100</v>
      </c>
      <c r="U3484" t="str">
        <f t="shared" si="493"/>
        <v>Low</v>
      </c>
      <c r="V3484" t="str">
        <f t="shared" si="494"/>
        <v>Clean</v>
      </c>
    </row>
    <row r="3485" spans="1:22" x14ac:dyDescent="0.3">
      <c r="A3485" t="str">
        <f>Raw_Data!A3485</f>
        <v>6250540</v>
      </c>
      <c r="B3485">
        <f>Raw_Data!B3485</f>
        <v>45687</v>
      </c>
      <c r="C3485" t="str">
        <f>Raw_Data!C3485</f>
        <v>LOSARTAN-HCTZ 50-12.5 MG TA</v>
      </c>
      <c r="D3485" t="str">
        <f>Raw_Data!D3485</f>
        <v>65862046899</v>
      </c>
      <c r="E3485" t="str">
        <f>Raw_Data!E3485</f>
        <v>BYNE, EDMUND</v>
      </c>
      <c r="F3485" t="str">
        <f>Raw_Data!F3485</f>
        <v>1033186648</v>
      </c>
      <c r="G3485" t="str">
        <f>Raw_Data!H3485</f>
        <v>0</v>
      </c>
      <c r="H3485">
        <f>IFERROR(VLOOKUP(G3485,Store_Map!$A$2:$I$100,3,FALSE),"")</f>
        <v>0</v>
      </c>
      <c r="I3485">
        <f>IFERROR(VLOOKUP(G3485,Store_Map!$A$2:$I$100,4,FALSE),"")</f>
        <v>0</v>
      </c>
      <c r="J3485">
        <f>IFERROR(VLOOKUP(G3485,Store_Map!$A$2:$I$100,5,FALSE),"")</f>
        <v>0</v>
      </c>
      <c r="K3485">
        <f>IFERROR(VLOOKUP(G3485,Store_Map!$A$2:$I$100,6,FALSE),"")</f>
        <v>0</v>
      </c>
      <c r="L3485">
        <f>IFERROR(VLOOKUP(G3485,Store_Map!$A$2:$I$100,7,FALSE),"")</f>
        <v>0</v>
      </c>
      <c r="M3485">
        <f>IFERROR(VLOOKUP(G3485,Store_Map!$A$2:$I$100,8,FALSE),"")</f>
        <v>0</v>
      </c>
      <c r="N3485">
        <f t="shared" si="486"/>
        <v>0</v>
      </c>
      <c r="O3485" t="str">
        <f t="shared" si="487"/>
        <v>PASS</v>
      </c>
      <c r="P3485" t="str">
        <f t="shared" si="488"/>
        <v>PASS</v>
      </c>
      <c r="Q3485" t="str">
        <f t="shared" si="489"/>
        <v>PASS</v>
      </c>
      <c r="R3485" t="str">
        <f t="shared" si="490"/>
        <v>PASS</v>
      </c>
      <c r="S3485" t="str">
        <f t="shared" si="491"/>
        <v>PASS</v>
      </c>
      <c r="T3485">
        <f t="shared" si="492"/>
        <v>100</v>
      </c>
      <c r="U3485" t="str">
        <f t="shared" si="493"/>
        <v>Low</v>
      </c>
      <c r="V3485" t="str">
        <f t="shared" si="494"/>
        <v>Clean</v>
      </c>
    </row>
    <row r="3486" spans="1:22" x14ac:dyDescent="0.3">
      <c r="A3486" t="str">
        <f>Raw_Data!A3486</f>
        <v>6253282</v>
      </c>
      <c r="B3486">
        <f>Raw_Data!B3486</f>
        <v>45687</v>
      </c>
      <c r="C3486" t="str">
        <f>Raw_Data!C3486</f>
        <v>DOCUSATE SODIUM 100 MG SOFT</v>
      </c>
      <c r="D3486" t="str">
        <f>Raw_Data!D3486</f>
        <v>904728060</v>
      </c>
      <c r="E3486" t="str">
        <f>Raw_Data!E3486</f>
        <v>BYNE, EDMUND</v>
      </c>
      <c r="F3486" t="str">
        <f>Raw_Data!F3486</f>
        <v>1033186648</v>
      </c>
      <c r="G3486" t="str">
        <f>Raw_Data!H3486</f>
        <v>0</v>
      </c>
      <c r="H3486">
        <f>IFERROR(VLOOKUP(G3486,Store_Map!$A$2:$I$100,3,FALSE),"")</f>
        <v>0</v>
      </c>
      <c r="I3486">
        <f>IFERROR(VLOOKUP(G3486,Store_Map!$A$2:$I$100,4,FALSE),"")</f>
        <v>0</v>
      </c>
      <c r="J3486">
        <f>IFERROR(VLOOKUP(G3486,Store_Map!$A$2:$I$100,5,FALSE),"")</f>
        <v>0</v>
      </c>
      <c r="K3486">
        <f>IFERROR(VLOOKUP(G3486,Store_Map!$A$2:$I$100,6,FALSE),"")</f>
        <v>0</v>
      </c>
      <c r="L3486">
        <f>IFERROR(VLOOKUP(G3486,Store_Map!$A$2:$I$100,7,FALSE),"")</f>
        <v>0</v>
      </c>
      <c r="M3486">
        <f>IFERROR(VLOOKUP(G3486,Store_Map!$A$2:$I$100,8,FALSE),"")</f>
        <v>0</v>
      </c>
      <c r="N3486">
        <f t="shared" si="486"/>
        <v>0</v>
      </c>
      <c r="O3486" t="str">
        <f t="shared" si="487"/>
        <v>PASS</v>
      </c>
      <c r="P3486" t="str">
        <f t="shared" si="488"/>
        <v>REVIEW</v>
      </c>
      <c r="Q3486" t="str">
        <f t="shared" si="489"/>
        <v>PASS</v>
      </c>
      <c r="R3486" t="str">
        <f t="shared" si="490"/>
        <v>PASS</v>
      </c>
      <c r="S3486" t="str">
        <f t="shared" si="491"/>
        <v>REVIEW</v>
      </c>
      <c r="T3486">
        <f t="shared" si="492"/>
        <v>90</v>
      </c>
      <c r="U3486" t="str">
        <f t="shared" si="493"/>
        <v>Low</v>
      </c>
      <c r="V3486" t="str">
        <f t="shared" si="494"/>
        <v>Invalid NDC</v>
      </c>
    </row>
    <row r="3487" spans="1:22" x14ac:dyDescent="0.3">
      <c r="A3487" t="str">
        <f>Raw_Data!A3487</f>
        <v>6253283</v>
      </c>
      <c r="B3487">
        <f>Raw_Data!B3487</f>
        <v>45687</v>
      </c>
      <c r="C3487" t="str">
        <f>Raw_Data!C3487</f>
        <v>HYDROCORTISONE 2.5% CREAM (</v>
      </c>
      <c r="D3487" t="str">
        <f>Raw_Data!D3487</f>
        <v>62559043130</v>
      </c>
      <c r="E3487" t="str">
        <f>Raw_Data!E3487</f>
        <v>BYNE, EDMUND</v>
      </c>
      <c r="F3487" t="str">
        <f>Raw_Data!F3487</f>
        <v>1033186648</v>
      </c>
      <c r="G3487" t="str">
        <f>Raw_Data!H3487</f>
        <v>0</v>
      </c>
      <c r="H3487">
        <f>IFERROR(VLOOKUP(G3487,Store_Map!$A$2:$I$100,3,FALSE),"")</f>
        <v>0</v>
      </c>
      <c r="I3487">
        <f>IFERROR(VLOOKUP(G3487,Store_Map!$A$2:$I$100,4,FALSE),"")</f>
        <v>0</v>
      </c>
      <c r="J3487">
        <f>IFERROR(VLOOKUP(G3487,Store_Map!$A$2:$I$100,5,FALSE),"")</f>
        <v>0</v>
      </c>
      <c r="K3487">
        <f>IFERROR(VLOOKUP(G3487,Store_Map!$A$2:$I$100,6,FALSE),"")</f>
        <v>0</v>
      </c>
      <c r="L3487">
        <f>IFERROR(VLOOKUP(G3487,Store_Map!$A$2:$I$100,7,FALSE),"")</f>
        <v>0</v>
      </c>
      <c r="M3487">
        <f>IFERROR(VLOOKUP(G3487,Store_Map!$A$2:$I$100,8,FALSE),"")</f>
        <v>0</v>
      </c>
      <c r="N3487">
        <f t="shared" si="486"/>
        <v>0</v>
      </c>
      <c r="O3487" t="str">
        <f t="shared" si="487"/>
        <v>PASS</v>
      </c>
      <c r="P3487" t="str">
        <f t="shared" si="488"/>
        <v>PASS</v>
      </c>
      <c r="Q3487" t="str">
        <f t="shared" si="489"/>
        <v>PASS</v>
      </c>
      <c r="R3487" t="str">
        <f t="shared" si="490"/>
        <v>PASS</v>
      </c>
      <c r="S3487" t="str">
        <f t="shared" si="491"/>
        <v>PASS</v>
      </c>
      <c r="T3487">
        <f t="shared" si="492"/>
        <v>100</v>
      </c>
      <c r="U3487" t="str">
        <f t="shared" si="493"/>
        <v>Low</v>
      </c>
      <c r="V3487" t="str">
        <f t="shared" si="494"/>
        <v>Clean</v>
      </c>
    </row>
    <row r="3488" spans="1:22" x14ac:dyDescent="0.3">
      <c r="A3488" t="str">
        <f>Raw_Data!A3488</f>
        <v>6253284</v>
      </c>
      <c r="B3488">
        <f>Raw_Data!B3488</f>
        <v>45687</v>
      </c>
      <c r="C3488" t="str">
        <f>Raw_Data!C3488</f>
        <v>IBUPROFEN 600 MG TABLET</v>
      </c>
      <c r="D3488" t="str">
        <f>Raw_Data!D3488</f>
        <v>67877032005</v>
      </c>
      <c r="E3488" t="str">
        <f>Raw_Data!E3488</f>
        <v>Echols, Steven</v>
      </c>
      <c r="F3488" t="str">
        <f>Raw_Data!F3488</f>
        <v>1417935545</v>
      </c>
      <c r="G3488" t="str">
        <f>Raw_Data!H3488</f>
        <v>0</v>
      </c>
      <c r="H3488">
        <f>IFERROR(VLOOKUP(G3488,Store_Map!$A$2:$I$100,3,FALSE),"")</f>
        <v>0</v>
      </c>
      <c r="I3488">
        <f>IFERROR(VLOOKUP(G3488,Store_Map!$A$2:$I$100,4,FALSE),"")</f>
        <v>0</v>
      </c>
      <c r="J3488">
        <f>IFERROR(VLOOKUP(G3488,Store_Map!$A$2:$I$100,5,FALSE),"")</f>
        <v>0</v>
      </c>
      <c r="K3488">
        <f>IFERROR(VLOOKUP(G3488,Store_Map!$A$2:$I$100,6,FALSE),"")</f>
        <v>0</v>
      </c>
      <c r="L3488">
        <f>IFERROR(VLOOKUP(G3488,Store_Map!$A$2:$I$100,7,FALSE),"")</f>
        <v>0</v>
      </c>
      <c r="M3488">
        <f>IFERROR(VLOOKUP(G3488,Store_Map!$A$2:$I$100,8,FALSE),"")</f>
        <v>0</v>
      </c>
      <c r="N3488">
        <f t="shared" si="486"/>
        <v>0</v>
      </c>
      <c r="O3488" t="str">
        <f t="shared" si="487"/>
        <v>PASS</v>
      </c>
      <c r="P3488" t="str">
        <f t="shared" si="488"/>
        <v>PASS</v>
      </c>
      <c r="Q3488" t="str">
        <f t="shared" si="489"/>
        <v>PASS</v>
      </c>
      <c r="R3488" t="str">
        <f t="shared" si="490"/>
        <v>PASS</v>
      </c>
      <c r="S3488" t="str">
        <f t="shared" si="491"/>
        <v>PASS</v>
      </c>
      <c r="T3488">
        <f t="shared" si="492"/>
        <v>100</v>
      </c>
      <c r="U3488" t="str">
        <f t="shared" si="493"/>
        <v>Low</v>
      </c>
      <c r="V3488" t="str">
        <f t="shared" si="494"/>
        <v>Clean</v>
      </c>
    </row>
    <row r="3489" spans="1:22" x14ac:dyDescent="0.3">
      <c r="A3489" t="str">
        <f>Raw_Data!A3489</f>
        <v>6253285</v>
      </c>
      <c r="B3489">
        <f>Raw_Data!B3489</f>
        <v>45687</v>
      </c>
      <c r="C3489" t="str">
        <f>Raw_Data!C3489</f>
        <v>ATORVASTATIN 20 MG TABLET</v>
      </c>
      <c r="D3489" t="str">
        <f>Raw_Data!D3489</f>
        <v>60505257908</v>
      </c>
      <c r="E3489" t="str">
        <f>Raw_Data!E3489</f>
        <v>YASIN, NURA</v>
      </c>
      <c r="F3489" t="str">
        <f>Raw_Data!F3489</f>
        <v>1265518567</v>
      </c>
      <c r="G3489" t="str">
        <f>Raw_Data!H3489</f>
        <v>0</v>
      </c>
      <c r="H3489">
        <f>IFERROR(VLOOKUP(G3489,Store_Map!$A$2:$I$100,3,FALSE),"")</f>
        <v>0</v>
      </c>
      <c r="I3489">
        <f>IFERROR(VLOOKUP(G3489,Store_Map!$A$2:$I$100,4,FALSE),"")</f>
        <v>0</v>
      </c>
      <c r="J3489">
        <f>IFERROR(VLOOKUP(G3489,Store_Map!$A$2:$I$100,5,FALSE),"")</f>
        <v>0</v>
      </c>
      <c r="K3489">
        <f>IFERROR(VLOOKUP(G3489,Store_Map!$A$2:$I$100,6,FALSE),"")</f>
        <v>0</v>
      </c>
      <c r="L3489">
        <f>IFERROR(VLOOKUP(G3489,Store_Map!$A$2:$I$100,7,FALSE),"")</f>
        <v>0</v>
      </c>
      <c r="M3489">
        <f>IFERROR(VLOOKUP(G3489,Store_Map!$A$2:$I$100,8,FALSE),"")</f>
        <v>0</v>
      </c>
      <c r="N3489">
        <f t="shared" si="486"/>
        <v>0</v>
      </c>
      <c r="O3489" t="str">
        <f t="shared" si="487"/>
        <v>PASS</v>
      </c>
      <c r="P3489" t="str">
        <f t="shared" si="488"/>
        <v>PASS</v>
      </c>
      <c r="Q3489" t="str">
        <f t="shared" si="489"/>
        <v>PASS</v>
      </c>
      <c r="R3489" t="str">
        <f t="shared" si="490"/>
        <v>PASS</v>
      </c>
      <c r="S3489" t="str">
        <f t="shared" si="491"/>
        <v>PASS</v>
      </c>
      <c r="T3489">
        <f t="shared" si="492"/>
        <v>100</v>
      </c>
      <c r="U3489" t="str">
        <f t="shared" si="493"/>
        <v>Low</v>
      </c>
      <c r="V3489" t="str">
        <f t="shared" si="494"/>
        <v>Clean</v>
      </c>
    </row>
    <row r="3490" spans="1:22" x14ac:dyDescent="0.3">
      <c r="A3490" t="str">
        <f>Raw_Data!A3490</f>
        <v>6253286</v>
      </c>
      <c r="B3490">
        <f>Raw_Data!B3490</f>
        <v>45687</v>
      </c>
      <c r="C3490" t="str">
        <f>Raw_Data!C3490</f>
        <v>FLUCONAZOLE 40 MG/ML SUSP</v>
      </c>
      <c r="D3490" t="str">
        <f>Raw_Data!D3490</f>
        <v>59762503001</v>
      </c>
      <c r="E3490" t="str">
        <f>Raw_Data!E3490</f>
        <v>HARSHMAN, SONALI</v>
      </c>
      <c r="F3490" t="str">
        <f>Raw_Data!F3490</f>
        <v>1104084516</v>
      </c>
      <c r="G3490" t="str">
        <f>Raw_Data!H3490</f>
        <v>0</v>
      </c>
      <c r="H3490">
        <f>IFERROR(VLOOKUP(G3490,Store_Map!$A$2:$I$100,3,FALSE),"")</f>
        <v>0</v>
      </c>
      <c r="I3490">
        <f>IFERROR(VLOOKUP(G3490,Store_Map!$A$2:$I$100,4,FALSE),"")</f>
        <v>0</v>
      </c>
      <c r="J3490">
        <f>IFERROR(VLOOKUP(G3490,Store_Map!$A$2:$I$100,5,FALSE),"")</f>
        <v>0</v>
      </c>
      <c r="K3490">
        <f>IFERROR(VLOOKUP(G3490,Store_Map!$A$2:$I$100,6,FALSE),"")</f>
        <v>0</v>
      </c>
      <c r="L3490">
        <f>IFERROR(VLOOKUP(G3490,Store_Map!$A$2:$I$100,7,FALSE),"")</f>
        <v>0</v>
      </c>
      <c r="M3490">
        <f>IFERROR(VLOOKUP(G3490,Store_Map!$A$2:$I$100,8,FALSE),"")</f>
        <v>0</v>
      </c>
      <c r="N3490">
        <f t="shared" si="486"/>
        <v>0</v>
      </c>
      <c r="O3490" t="str">
        <f t="shared" si="487"/>
        <v>PASS</v>
      </c>
      <c r="P3490" t="str">
        <f t="shared" si="488"/>
        <v>PASS</v>
      </c>
      <c r="Q3490" t="str">
        <f t="shared" si="489"/>
        <v>PASS</v>
      </c>
      <c r="R3490" t="str">
        <f t="shared" si="490"/>
        <v>PASS</v>
      </c>
      <c r="S3490" t="str">
        <f t="shared" si="491"/>
        <v>PASS</v>
      </c>
      <c r="T3490">
        <f t="shared" si="492"/>
        <v>100</v>
      </c>
      <c r="U3490" t="str">
        <f t="shared" si="493"/>
        <v>Low</v>
      </c>
      <c r="V3490" t="str">
        <f t="shared" si="494"/>
        <v>Clean</v>
      </c>
    </row>
    <row r="3491" spans="1:22" x14ac:dyDescent="0.3">
      <c r="A3491" t="str">
        <f>Raw_Data!A3491</f>
        <v>6253287</v>
      </c>
      <c r="B3491">
        <f>Raw_Data!B3491</f>
        <v>45687</v>
      </c>
      <c r="C3491" t="str">
        <f>Raw_Data!C3491</f>
        <v>RISPERIDONE 0.25 MG TABLET</v>
      </c>
      <c r="D3491" t="str">
        <f>Raw_Data!D3491</f>
        <v>68382011214</v>
      </c>
      <c r="E3491" t="str">
        <f>Raw_Data!E3491</f>
        <v>HARSHMAN, SONALI</v>
      </c>
      <c r="F3491" t="str">
        <f>Raw_Data!F3491</f>
        <v>1104084516</v>
      </c>
      <c r="G3491" t="str">
        <f>Raw_Data!H3491</f>
        <v>0</v>
      </c>
      <c r="H3491">
        <f>IFERROR(VLOOKUP(G3491,Store_Map!$A$2:$I$100,3,FALSE),"")</f>
        <v>0</v>
      </c>
      <c r="I3491">
        <f>IFERROR(VLOOKUP(G3491,Store_Map!$A$2:$I$100,4,FALSE),"")</f>
        <v>0</v>
      </c>
      <c r="J3491">
        <f>IFERROR(VLOOKUP(G3491,Store_Map!$A$2:$I$100,5,FALSE),"")</f>
        <v>0</v>
      </c>
      <c r="K3491">
        <f>IFERROR(VLOOKUP(G3491,Store_Map!$A$2:$I$100,6,FALSE),"")</f>
        <v>0</v>
      </c>
      <c r="L3491">
        <f>IFERROR(VLOOKUP(G3491,Store_Map!$A$2:$I$100,7,FALSE),"")</f>
        <v>0</v>
      </c>
      <c r="M3491">
        <f>IFERROR(VLOOKUP(G3491,Store_Map!$A$2:$I$100,8,FALSE),"")</f>
        <v>0</v>
      </c>
      <c r="N3491">
        <f t="shared" si="486"/>
        <v>0</v>
      </c>
      <c r="O3491" t="str">
        <f t="shared" si="487"/>
        <v>PASS</v>
      </c>
      <c r="P3491" t="str">
        <f t="shared" si="488"/>
        <v>PASS</v>
      </c>
      <c r="Q3491" t="str">
        <f t="shared" si="489"/>
        <v>PASS</v>
      </c>
      <c r="R3491" t="str">
        <f t="shared" si="490"/>
        <v>PASS</v>
      </c>
      <c r="S3491" t="str">
        <f t="shared" si="491"/>
        <v>PASS</v>
      </c>
      <c r="T3491">
        <f t="shared" si="492"/>
        <v>100</v>
      </c>
      <c r="U3491" t="str">
        <f t="shared" si="493"/>
        <v>Low</v>
      </c>
      <c r="V3491" t="str">
        <f t="shared" si="494"/>
        <v>Clean</v>
      </c>
    </row>
    <row r="3492" spans="1:22" x14ac:dyDescent="0.3">
      <c r="A3492" t="str">
        <f>Raw_Data!A3492</f>
        <v>6253288</v>
      </c>
      <c r="B3492">
        <f>Raw_Data!B3492</f>
        <v>45687</v>
      </c>
      <c r="C3492" t="str">
        <f>Raw_Data!C3492</f>
        <v>CLONIDINE HCL 0.1 MG TABLET</v>
      </c>
      <c r="D3492" t="str">
        <f>Raw_Data!D3492</f>
        <v>228212750</v>
      </c>
      <c r="E3492" t="str">
        <f>Raw_Data!E3492</f>
        <v>HARSHMAN, SONALI</v>
      </c>
      <c r="F3492" t="str">
        <f>Raw_Data!F3492</f>
        <v>1104084516</v>
      </c>
      <c r="G3492" t="str">
        <f>Raw_Data!H3492</f>
        <v>0</v>
      </c>
      <c r="H3492">
        <f>IFERROR(VLOOKUP(G3492,Store_Map!$A$2:$I$100,3,FALSE),"")</f>
        <v>0</v>
      </c>
      <c r="I3492">
        <f>IFERROR(VLOOKUP(G3492,Store_Map!$A$2:$I$100,4,FALSE),"")</f>
        <v>0</v>
      </c>
      <c r="J3492">
        <f>IFERROR(VLOOKUP(G3492,Store_Map!$A$2:$I$100,5,FALSE),"")</f>
        <v>0</v>
      </c>
      <c r="K3492">
        <f>IFERROR(VLOOKUP(G3492,Store_Map!$A$2:$I$100,6,FALSE),"")</f>
        <v>0</v>
      </c>
      <c r="L3492">
        <f>IFERROR(VLOOKUP(G3492,Store_Map!$A$2:$I$100,7,FALSE),"")</f>
        <v>0</v>
      </c>
      <c r="M3492">
        <f>IFERROR(VLOOKUP(G3492,Store_Map!$A$2:$I$100,8,FALSE),"")</f>
        <v>0</v>
      </c>
      <c r="N3492">
        <f t="shared" si="486"/>
        <v>0</v>
      </c>
      <c r="O3492" t="str">
        <f t="shared" si="487"/>
        <v>PASS</v>
      </c>
      <c r="P3492" t="str">
        <f t="shared" si="488"/>
        <v>REVIEW</v>
      </c>
      <c r="Q3492" t="str">
        <f t="shared" si="489"/>
        <v>PASS</v>
      </c>
      <c r="R3492" t="str">
        <f t="shared" si="490"/>
        <v>PASS</v>
      </c>
      <c r="S3492" t="str">
        <f t="shared" si="491"/>
        <v>REVIEW</v>
      </c>
      <c r="T3492">
        <f t="shared" si="492"/>
        <v>90</v>
      </c>
      <c r="U3492" t="str">
        <f t="shared" si="493"/>
        <v>Low</v>
      </c>
      <c r="V3492" t="str">
        <f t="shared" si="494"/>
        <v>Invalid NDC</v>
      </c>
    </row>
    <row r="3493" spans="1:22" x14ac:dyDescent="0.3">
      <c r="A3493" t="str">
        <f>Raw_Data!A3493</f>
        <v>4010881</v>
      </c>
      <c r="B3493">
        <f>Raw_Data!B3493</f>
        <v>45687</v>
      </c>
      <c r="C3493" t="str">
        <f>Raw_Data!C3493</f>
        <v>BUPRENORP-NALOX 8-2 MG SL F</v>
      </c>
      <c r="D3493" t="str">
        <f>Raw_Data!D3493</f>
        <v>47781035703</v>
      </c>
      <c r="E3493" t="str">
        <f>Raw_Data!E3493</f>
        <v>BYNE, EDMUND</v>
      </c>
      <c r="F3493" t="str">
        <f>Raw_Data!F3493</f>
        <v>1033186648</v>
      </c>
      <c r="G3493" t="str">
        <f>Raw_Data!H3493</f>
        <v>0</v>
      </c>
      <c r="H3493">
        <f>IFERROR(VLOOKUP(G3493,Store_Map!$A$2:$I$100,3,FALSE),"")</f>
        <v>0</v>
      </c>
      <c r="I3493">
        <f>IFERROR(VLOOKUP(G3493,Store_Map!$A$2:$I$100,4,FALSE),"")</f>
        <v>0</v>
      </c>
      <c r="J3493">
        <f>IFERROR(VLOOKUP(G3493,Store_Map!$A$2:$I$100,5,FALSE),"")</f>
        <v>0</v>
      </c>
      <c r="K3493">
        <f>IFERROR(VLOOKUP(G3493,Store_Map!$A$2:$I$100,6,FALSE),"")</f>
        <v>0</v>
      </c>
      <c r="L3493">
        <f>IFERROR(VLOOKUP(G3493,Store_Map!$A$2:$I$100,7,FALSE),"")</f>
        <v>0</v>
      </c>
      <c r="M3493">
        <f>IFERROR(VLOOKUP(G3493,Store_Map!$A$2:$I$100,8,FALSE),"")</f>
        <v>0</v>
      </c>
      <c r="N3493">
        <f t="shared" si="486"/>
        <v>0</v>
      </c>
      <c r="O3493" t="str">
        <f t="shared" si="487"/>
        <v>PASS</v>
      </c>
      <c r="P3493" t="str">
        <f t="shared" si="488"/>
        <v>PASS</v>
      </c>
      <c r="Q3493" t="str">
        <f t="shared" si="489"/>
        <v>PASS</v>
      </c>
      <c r="R3493" t="str">
        <f t="shared" si="490"/>
        <v>PASS</v>
      </c>
      <c r="S3493" t="str">
        <f t="shared" si="491"/>
        <v>PASS</v>
      </c>
      <c r="T3493">
        <f t="shared" si="492"/>
        <v>100</v>
      </c>
      <c r="U3493" t="str">
        <f t="shared" si="493"/>
        <v>Low</v>
      </c>
      <c r="V3493" t="str">
        <f t="shared" si="494"/>
        <v>Clean</v>
      </c>
    </row>
    <row r="3494" spans="1:22" x14ac:dyDescent="0.3">
      <c r="A3494" t="str">
        <f>Raw_Data!A3494</f>
        <v>6253295</v>
      </c>
      <c r="B3494">
        <f>Raw_Data!B3494</f>
        <v>45687</v>
      </c>
      <c r="C3494" t="str">
        <f>Raw_Data!C3494</f>
        <v>METFORMIN HCL 500 MG TABLET</v>
      </c>
      <c r="D3494" t="str">
        <f>Raw_Data!D3494</f>
        <v>68382075805</v>
      </c>
      <c r="E3494" t="str">
        <f>Raw_Data!E3494</f>
        <v>BYNE, EDMUND</v>
      </c>
      <c r="F3494" t="str">
        <f>Raw_Data!F3494</f>
        <v>1033186648</v>
      </c>
      <c r="G3494" t="str">
        <f>Raw_Data!H3494</f>
        <v>0</v>
      </c>
      <c r="H3494">
        <f>IFERROR(VLOOKUP(G3494,Store_Map!$A$2:$I$100,3,FALSE),"")</f>
        <v>0</v>
      </c>
      <c r="I3494">
        <f>IFERROR(VLOOKUP(G3494,Store_Map!$A$2:$I$100,4,FALSE),"")</f>
        <v>0</v>
      </c>
      <c r="J3494">
        <f>IFERROR(VLOOKUP(G3494,Store_Map!$A$2:$I$100,5,FALSE),"")</f>
        <v>0</v>
      </c>
      <c r="K3494">
        <f>IFERROR(VLOOKUP(G3494,Store_Map!$A$2:$I$100,6,FALSE),"")</f>
        <v>0</v>
      </c>
      <c r="L3494">
        <f>IFERROR(VLOOKUP(G3494,Store_Map!$A$2:$I$100,7,FALSE),"")</f>
        <v>0</v>
      </c>
      <c r="M3494">
        <f>IFERROR(VLOOKUP(G3494,Store_Map!$A$2:$I$100,8,FALSE),"")</f>
        <v>0</v>
      </c>
      <c r="N3494">
        <f t="shared" si="486"/>
        <v>0</v>
      </c>
      <c r="O3494" t="str">
        <f t="shared" si="487"/>
        <v>PASS</v>
      </c>
      <c r="P3494" t="str">
        <f t="shared" si="488"/>
        <v>PASS</v>
      </c>
      <c r="Q3494" t="str">
        <f t="shared" si="489"/>
        <v>PASS</v>
      </c>
      <c r="R3494" t="str">
        <f t="shared" si="490"/>
        <v>PASS</v>
      </c>
      <c r="S3494" t="str">
        <f t="shared" si="491"/>
        <v>PASS</v>
      </c>
      <c r="T3494">
        <f t="shared" si="492"/>
        <v>100</v>
      </c>
      <c r="U3494" t="str">
        <f t="shared" si="493"/>
        <v>Low</v>
      </c>
      <c r="V3494" t="str">
        <f t="shared" si="494"/>
        <v>Clean</v>
      </c>
    </row>
    <row r="3495" spans="1:22" x14ac:dyDescent="0.3">
      <c r="A3495" t="str">
        <f>Raw_Data!A3495</f>
        <v>6253296</v>
      </c>
      <c r="B3495">
        <f>Raw_Data!B3495</f>
        <v>45687</v>
      </c>
      <c r="C3495" t="str">
        <f>Raw_Data!C3495</f>
        <v>LANTUS SOLOSTAR 100 UNIT/ML</v>
      </c>
      <c r="D3495" t="str">
        <f>Raw_Data!D3495</f>
        <v>88221905</v>
      </c>
      <c r="E3495" t="str">
        <f>Raw_Data!E3495</f>
        <v>BYNE, EDMUND</v>
      </c>
      <c r="F3495" t="str">
        <f>Raw_Data!F3495</f>
        <v>1033186648</v>
      </c>
      <c r="G3495" t="str">
        <f>Raw_Data!H3495</f>
        <v>0</v>
      </c>
      <c r="H3495">
        <f>IFERROR(VLOOKUP(G3495,Store_Map!$A$2:$I$100,3,FALSE),"")</f>
        <v>0</v>
      </c>
      <c r="I3495">
        <f>IFERROR(VLOOKUP(G3495,Store_Map!$A$2:$I$100,4,FALSE),"")</f>
        <v>0</v>
      </c>
      <c r="J3495">
        <f>IFERROR(VLOOKUP(G3495,Store_Map!$A$2:$I$100,5,FALSE),"")</f>
        <v>0</v>
      </c>
      <c r="K3495">
        <f>IFERROR(VLOOKUP(G3495,Store_Map!$A$2:$I$100,6,FALSE),"")</f>
        <v>0</v>
      </c>
      <c r="L3495">
        <f>IFERROR(VLOOKUP(G3495,Store_Map!$A$2:$I$100,7,FALSE),"")</f>
        <v>0</v>
      </c>
      <c r="M3495">
        <f>IFERROR(VLOOKUP(G3495,Store_Map!$A$2:$I$100,8,FALSE),"")</f>
        <v>0</v>
      </c>
      <c r="N3495">
        <f t="shared" si="486"/>
        <v>0</v>
      </c>
      <c r="O3495" t="str">
        <f t="shared" si="487"/>
        <v>PASS</v>
      </c>
      <c r="P3495" t="str">
        <f t="shared" si="488"/>
        <v>REVIEW</v>
      </c>
      <c r="Q3495" t="str">
        <f t="shared" si="489"/>
        <v>PASS</v>
      </c>
      <c r="R3495" t="str">
        <f t="shared" si="490"/>
        <v>PASS</v>
      </c>
      <c r="S3495" t="str">
        <f t="shared" si="491"/>
        <v>REVIEW</v>
      </c>
      <c r="T3495">
        <f t="shared" si="492"/>
        <v>90</v>
      </c>
      <c r="U3495" t="str">
        <f t="shared" si="493"/>
        <v>Low</v>
      </c>
      <c r="V3495" t="str">
        <f t="shared" si="494"/>
        <v>Invalid NDC</v>
      </c>
    </row>
    <row r="3496" spans="1:22" x14ac:dyDescent="0.3">
      <c r="A3496" t="str">
        <f>Raw_Data!A3496</f>
        <v>6253297</v>
      </c>
      <c r="B3496">
        <f>Raw_Data!B3496</f>
        <v>45687</v>
      </c>
      <c r="C3496" t="str">
        <f>Raw_Data!C3496</f>
        <v>AMLODIPINE BESYLATE 5 MG TA</v>
      </c>
      <c r="D3496" t="str">
        <f>Raw_Data!D3496</f>
        <v>69097012715</v>
      </c>
      <c r="E3496" t="str">
        <f>Raw_Data!E3496</f>
        <v>BYNE, EDMUND</v>
      </c>
      <c r="F3496" t="str">
        <f>Raw_Data!F3496</f>
        <v>1033186648</v>
      </c>
      <c r="G3496" t="str">
        <f>Raw_Data!H3496</f>
        <v>0</v>
      </c>
      <c r="H3496">
        <f>IFERROR(VLOOKUP(G3496,Store_Map!$A$2:$I$100,3,FALSE),"")</f>
        <v>0</v>
      </c>
      <c r="I3496">
        <f>IFERROR(VLOOKUP(G3496,Store_Map!$A$2:$I$100,4,FALSE),"")</f>
        <v>0</v>
      </c>
      <c r="J3496">
        <f>IFERROR(VLOOKUP(G3496,Store_Map!$A$2:$I$100,5,FALSE),"")</f>
        <v>0</v>
      </c>
      <c r="K3496">
        <f>IFERROR(VLOOKUP(G3496,Store_Map!$A$2:$I$100,6,FALSE),"")</f>
        <v>0</v>
      </c>
      <c r="L3496">
        <f>IFERROR(VLOOKUP(G3496,Store_Map!$A$2:$I$100,7,FALSE),"")</f>
        <v>0</v>
      </c>
      <c r="M3496">
        <f>IFERROR(VLOOKUP(G3496,Store_Map!$A$2:$I$100,8,FALSE),"")</f>
        <v>0</v>
      </c>
      <c r="N3496">
        <f t="shared" si="486"/>
        <v>0</v>
      </c>
      <c r="O3496" t="str">
        <f t="shared" si="487"/>
        <v>PASS</v>
      </c>
      <c r="P3496" t="str">
        <f t="shared" si="488"/>
        <v>PASS</v>
      </c>
      <c r="Q3496" t="str">
        <f t="shared" si="489"/>
        <v>PASS</v>
      </c>
      <c r="R3496" t="str">
        <f t="shared" si="490"/>
        <v>PASS</v>
      </c>
      <c r="S3496" t="str">
        <f t="shared" si="491"/>
        <v>PASS</v>
      </c>
      <c r="T3496">
        <f t="shared" si="492"/>
        <v>100</v>
      </c>
      <c r="U3496" t="str">
        <f t="shared" si="493"/>
        <v>Low</v>
      </c>
      <c r="V3496" t="str">
        <f t="shared" si="494"/>
        <v>Clean</v>
      </c>
    </row>
    <row r="3497" spans="1:22" x14ac:dyDescent="0.3">
      <c r="A3497" t="str">
        <f>Raw_Data!A3497</f>
        <v>6253298</v>
      </c>
      <c r="B3497">
        <f>Raw_Data!B3497</f>
        <v>45687</v>
      </c>
      <c r="C3497" t="str">
        <f>Raw_Data!C3497</f>
        <v>LISINOPRIL-HCTZ 20-25 MG TA</v>
      </c>
      <c r="D3497" t="str">
        <f>Raw_Data!D3497</f>
        <v>68180052002</v>
      </c>
      <c r="E3497" t="str">
        <f>Raw_Data!E3497</f>
        <v>BYNE, EDMUND</v>
      </c>
      <c r="F3497" t="str">
        <f>Raw_Data!F3497</f>
        <v>1033186648</v>
      </c>
      <c r="G3497" t="str">
        <f>Raw_Data!H3497</f>
        <v>0</v>
      </c>
      <c r="H3497">
        <f>IFERROR(VLOOKUP(G3497,Store_Map!$A$2:$I$100,3,FALSE),"")</f>
        <v>0</v>
      </c>
      <c r="I3497">
        <f>IFERROR(VLOOKUP(G3497,Store_Map!$A$2:$I$100,4,FALSE),"")</f>
        <v>0</v>
      </c>
      <c r="J3497">
        <f>IFERROR(VLOOKUP(G3497,Store_Map!$A$2:$I$100,5,FALSE),"")</f>
        <v>0</v>
      </c>
      <c r="K3497">
        <f>IFERROR(VLOOKUP(G3497,Store_Map!$A$2:$I$100,6,FALSE),"")</f>
        <v>0</v>
      </c>
      <c r="L3497">
        <f>IFERROR(VLOOKUP(G3497,Store_Map!$A$2:$I$100,7,FALSE),"")</f>
        <v>0</v>
      </c>
      <c r="M3497">
        <f>IFERROR(VLOOKUP(G3497,Store_Map!$A$2:$I$100,8,FALSE),"")</f>
        <v>0</v>
      </c>
      <c r="N3497">
        <f t="shared" si="486"/>
        <v>0</v>
      </c>
      <c r="O3497" t="str">
        <f t="shared" si="487"/>
        <v>PASS</v>
      </c>
      <c r="P3497" t="str">
        <f t="shared" si="488"/>
        <v>PASS</v>
      </c>
      <c r="Q3497" t="str">
        <f t="shared" si="489"/>
        <v>PASS</v>
      </c>
      <c r="R3497" t="str">
        <f t="shared" si="490"/>
        <v>PASS</v>
      </c>
      <c r="S3497" t="str">
        <f t="shared" si="491"/>
        <v>PASS</v>
      </c>
      <c r="T3497">
        <f t="shared" si="492"/>
        <v>100</v>
      </c>
      <c r="U3497" t="str">
        <f t="shared" si="493"/>
        <v>Low</v>
      </c>
      <c r="V3497" t="str">
        <f t="shared" si="494"/>
        <v>Clean</v>
      </c>
    </row>
    <row r="3498" spans="1:22" x14ac:dyDescent="0.3">
      <c r="A3498" t="str">
        <f>Raw_Data!A3498</f>
        <v>6253299</v>
      </c>
      <c r="B3498">
        <f>Raw_Data!B3498</f>
        <v>45687</v>
      </c>
      <c r="C3498" t="str">
        <f>Raw_Data!C3498</f>
        <v>ATENOLOL 50 MG TABLET</v>
      </c>
      <c r="D3498" t="str">
        <f>Raw_Data!D3498</f>
        <v>93075210</v>
      </c>
      <c r="E3498" t="str">
        <f>Raw_Data!E3498</f>
        <v>BYNE, EDMUND</v>
      </c>
      <c r="F3498" t="str">
        <f>Raw_Data!F3498</f>
        <v>1033186648</v>
      </c>
      <c r="G3498" t="str">
        <f>Raw_Data!H3498</f>
        <v>0</v>
      </c>
      <c r="H3498">
        <f>IFERROR(VLOOKUP(G3498,Store_Map!$A$2:$I$100,3,FALSE),"")</f>
        <v>0</v>
      </c>
      <c r="I3498">
        <f>IFERROR(VLOOKUP(G3498,Store_Map!$A$2:$I$100,4,FALSE),"")</f>
        <v>0</v>
      </c>
      <c r="J3498">
        <f>IFERROR(VLOOKUP(G3498,Store_Map!$A$2:$I$100,5,FALSE),"")</f>
        <v>0</v>
      </c>
      <c r="K3498">
        <f>IFERROR(VLOOKUP(G3498,Store_Map!$A$2:$I$100,6,FALSE),"")</f>
        <v>0</v>
      </c>
      <c r="L3498">
        <f>IFERROR(VLOOKUP(G3498,Store_Map!$A$2:$I$100,7,FALSE),"")</f>
        <v>0</v>
      </c>
      <c r="M3498">
        <f>IFERROR(VLOOKUP(G3498,Store_Map!$A$2:$I$100,8,FALSE),"")</f>
        <v>0</v>
      </c>
      <c r="N3498">
        <f t="shared" si="486"/>
        <v>0</v>
      </c>
      <c r="O3498" t="str">
        <f t="shared" si="487"/>
        <v>PASS</v>
      </c>
      <c r="P3498" t="str">
        <f t="shared" si="488"/>
        <v>REVIEW</v>
      </c>
      <c r="Q3498" t="str">
        <f t="shared" si="489"/>
        <v>PASS</v>
      </c>
      <c r="R3498" t="str">
        <f t="shared" si="490"/>
        <v>PASS</v>
      </c>
      <c r="S3498" t="str">
        <f t="shared" si="491"/>
        <v>REVIEW</v>
      </c>
      <c r="T3498">
        <f t="shared" si="492"/>
        <v>90</v>
      </c>
      <c r="U3498" t="str">
        <f t="shared" si="493"/>
        <v>Low</v>
      </c>
      <c r="V3498" t="str">
        <f t="shared" si="494"/>
        <v>Invalid NDC</v>
      </c>
    </row>
    <row r="3499" spans="1:22" x14ac:dyDescent="0.3">
      <c r="A3499" t="str">
        <f>Raw_Data!A3499</f>
        <v>6253300</v>
      </c>
      <c r="B3499">
        <f>Raw_Data!B3499</f>
        <v>45687</v>
      </c>
      <c r="C3499" t="str">
        <f>Raw_Data!C3499</f>
        <v>OMEPRAZOLE DR 20 MG CAPSULE</v>
      </c>
      <c r="D3499" t="str">
        <f>Raw_Data!D3499</f>
        <v>68382041205</v>
      </c>
      <c r="E3499" t="str">
        <f>Raw_Data!E3499</f>
        <v>BYNE, EDMUND</v>
      </c>
      <c r="F3499" t="str">
        <f>Raw_Data!F3499</f>
        <v>1033186648</v>
      </c>
      <c r="G3499" t="str">
        <f>Raw_Data!H3499</f>
        <v>0</v>
      </c>
      <c r="H3499">
        <f>IFERROR(VLOOKUP(G3499,Store_Map!$A$2:$I$100,3,FALSE),"")</f>
        <v>0</v>
      </c>
      <c r="I3499">
        <f>IFERROR(VLOOKUP(G3499,Store_Map!$A$2:$I$100,4,FALSE),"")</f>
        <v>0</v>
      </c>
      <c r="J3499">
        <f>IFERROR(VLOOKUP(G3499,Store_Map!$A$2:$I$100,5,FALSE),"")</f>
        <v>0</v>
      </c>
      <c r="K3499">
        <f>IFERROR(VLOOKUP(G3499,Store_Map!$A$2:$I$100,6,FALSE),"")</f>
        <v>0</v>
      </c>
      <c r="L3499">
        <f>IFERROR(VLOOKUP(G3499,Store_Map!$A$2:$I$100,7,FALSE),"")</f>
        <v>0</v>
      </c>
      <c r="M3499">
        <f>IFERROR(VLOOKUP(G3499,Store_Map!$A$2:$I$100,8,FALSE),"")</f>
        <v>0</v>
      </c>
      <c r="N3499">
        <f t="shared" si="486"/>
        <v>0</v>
      </c>
      <c r="O3499" t="str">
        <f t="shared" si="487"/>
        <v>PASS</v>
      </c>
      <c r="P3499" t="str">
        <f t="shared" si="488"/>
        <v>PASS</v>
      </c>
      <c r="Q3499" t="str">
        <f t="shared" si="489"/>
        <v>PASS</v>
      </c>
      <c r="R3499" t="str">
        <f t="shared" si="490"/>
        <v>PASS</v>
      </c>
      <c r="S3499" t="str">
        <f t="shared" si="491"/>
        <v>PASS</v>
      </c>
      <c r="T3499">
        <f t="shared" si="492"/>
        <v>100</v>
      </c>
      <c r="U3499" t="str">
        <f t="shared" si="493"/>
        <v>Low</v>
      </c>
      <c r="V3499" t="str">
        <f t="shared" si="494"/>
        <v>Clean</v>
      </c>
    </row>
    <row r="3500" spans="1:22" x14ac:dyDescent="0.3">
      <c r="A3500" t="str">
        <f>Raw_Data!A3500</f>
        <v>6236645</v>
      </c>
      <c r="B3500">
        <f>Raw_Data!B3500</f>
        <v>45687</v>
      </c>
      <c r="C3500" t="str">
        <f>Raw_Data!C3500</f>
        <v>AMLODIPINE BESYLATE 10 MG T</v>
      </c>
      <c r="D3500" t="str">
        <f>Raw_Data!D3500</f>
        <v>69097012815</v>
      </c>
      <c r="E3500" t="str">
        <f>Raw_Data!E3500</f>
        <v>GIBBS, JON</v>
      </c>
      <c r="F3500" t="str">
        <f>Raw_Data!F3500</f>
        <v>1700896156</v>
      </c>
      <c r="G3500" t="str">
        <f>Raw_Data!H3500</f>
        <v>0</v>
      </c>
      <c r="H3500">
        <f>IFERROR(VLOOKUP(G3500,Store_Map!$A$2:$I$100,3,FALSE),"")</f>
        <v>0</v>
      </c>
      <c r="I3500">
        <f>IFERROR(VLOOKUP(G3500,Store_Map!$A$2:$I$100,4,FALSE),"")</f>
        <v>0</v>
      </c>
      <c r="J3500">
        <f>IFERROR(VLOOKUP(G3500,Store_Map!$A$2:$I$100,5,FALSE),"")</f>
        <v>0</v>
      </c>
      <c r="K3500">
        <f>IFERROR(VLOOKUP(G3500,Store_Map!$A$2:$I$100,6,FALSE),"")</f>
        <v>0</v>
      </c>
      <c r="L3500">
        <f>IFERROR(VLOOKUP(G3500,Store_Map!$A$2:$I$100,7,FALSE),"")</f>
        <v>0</v>
      </c>
      <c r="M3500">
        <f>IFERROR(VLOOKUP(G3500,Store_Map!$A$2:$I$100,8,FALSE),"")</f>
        <v>0</v>
      </c>
      <c r="N3500">
        <f t="shared" si="486"/>
        <v>0</v>
      </c>
      <c r="O3500" t="str">
        <f t="shared" si="487"/>
        <v>PASS</v>
      </c>
      <c r="P3500" t="str">
        <f t="shared" si="488"/>
        <v>PASS</v>
      </c>
      <c r="Q3500" t="str">
        <f t="shared" si="489"/>
        <v>PASS</v>
      </c>
      <c r="R3500" t="str">
        <f t="shared" si="490"/>
        <v>PASS</v>
      </c>
      <c r="S3500" t="str">
        <f t="shared" si="491"/>
        <v>PASS</v>
      </c>
      <c r="T3500">
        <f t="shared" si="492"/>
        <v>100</v>
      </c>
      <c r="U3500" t="str">
        <f t="shared" si="493"/>
        <v>Low</v>
      </c>
      <c r="V3500" t="str">
        <f t="shared" si="494"/>
        <v>Clean</v>
      </c>
    </row>
    <row r="3501" spans="1:22" x14ac:dyDescent="0.3">
      <c r="A3501" t="str">
        <f>Raw_Data!A3501</f>
        <v>6242886</v>
      </c>
      <c r="B3501">
        <f>Raw_Data!B3501</f>
        <v>45687</v>
      </c>
      <c r="C3501" t="str">
        <f>Raw_Data!C3501</f>
        <v>TRAZODONE 100 MG TABLET</v>
      </c>
      <c r="D3501" t="str">
        <f>Raw_Data!D3501</f>
        <v>13107008001</v>
      </c>
      <c r="E3501" t="str">
        <f>Raw_Data!E3501</f>
        <v>GIBBS, JON</v>
      </c>
      <c r="F3501" t="str">
        <f>Raw_Data!F3501</f>
        <v>1700896156</v>
      </c>
      <c r="G3501" t="str">
        <f>Raw_Data!H3501</f>
        <v>0</v>
      </c>
      <c r="H3501">
        <f>IFERROR(VLOOKUP(G3501,Store_Map!$A$2:$I$100,3,FALSE),"")</f>
        <v>0</v>
      </c>
      <c r="I3501">
        <f>IFERROR(VLOOKUP(G3501,Store_Map!$A$2:$I$100,4,FALSE),"")</f>
        <v>0</v>
      </c>
      <c r="J3501">
        <f>IFERROR(VLOOKUP(G3501,Store_Map!$A$2:$I$100,5,FALSE),"")</f>
        <v>0</v>
      </c>
      <c r="K3501">
        <f>IFERROR(VLOOKUP(G3501,Store_Map!$A$2:$I$100,6,FALSE),"")</f>
        <v>0</v>
      </c>
      <c r="L3501">
        <f>IFERROR(VLOOKUP(G3501,Store_Map!$A$2:$I$100,7,FALSE),"")</f>
        <v>0</v>
      </c>
      <c r="M3501">
        <f>IFERROR(VLOOKUP(G3501,Store_Map!$A$2:$I$100,8,FALSE),"")</f>
        <v>0</v>
      </c>
      <c r="N3501">
        <f t="shared" si="486"/>
        <v>0</v>
      </c>
      <c r="O3501" t="str">
        <f t="shared" si="487"/>
        <v>PASS</v>
      </c>
      <c r="P3501" t="str">
        <f t="shared" si="488"/>
        <v>PASS</v>
      </c>
      <c r="Q3501" t="str">
        <f t="shared" si="489"/>
        <v>PASS</v>
      </c>
      <c r="R3501" t="str">
        <f t="shared" si="490"/>
        <v>PASS</v>
      </c>
      <c r="S3501" t="str">
        <f t="shared" si="491"/>
        <v>PASS</v>
      </c>
      <c r="T3501">
        <f t="shared" si="492"/>
        <v>100</v>
      </c>
      <c r="U3501" t="str">
        <f t="shared" si="493"/>
        <v>Low</v>
      </c>
      <c r="V3501" t="str">
        <f t="shared" si="494"/>
        <v>Clean</v>
      </c>
    </row>
    <row r="3502" spans="1:22" x14ac:dyDescent="0.3">
      <c r="A3502" t="str">
        <f>Raw_Data!A3502</f>
        <v>6253301</v>
      </c>
      <c r="B3502">
        <f>Raw_Data!B3502</f>
        <v>45687</v>
      </c>
      <c r="C3502" t="str">
        <f>Raw_Data!C3502</f>
        <v>TRUE METRIX GLUCOSE TEST ST</v>
      </c>
      <c r="D3502" t="str">
        <f>Raw_Data!D3502</f>
        <v>56151146304</v>
      </c>
      <c r="E3502" t="str">
        <f>Raw_Data!E3502</f>
        <v>YASIN, NURA</v>
      </c>
      <c r="F3502" t="str">
        <f>Raw_Data!F3502</f>
        <v>1265518567</v>
      </c>
      <c r="G3502" t="str">
        <f>Raw_Data!H3502</f>
        <v>0</v>
      </c>
      <c r="H3502">
        <f>IFERROR(VLOOKUP(G3502,Store_Map!$A$2:$I$100,3,FALSE),"")</f>
        <v>0</v>
      </c>
      <c r="I3502">
        <f>IFERROR(VLOOKUP(G3502,Store_Map!$A$2:$I$100,4,FALSE),"")</f>
        <v>0</v>
      </c>
      <c r="J3502">
        <f>IFERROR(VLOOKUP(G3502,Store_Map!$A$2:$I$100,5,FALSE),"")</f>
        <v>0</v>
      </c>
      <c r="K3502">
        <f>IFERROR(VLOOKUP(G3502,Store_Map!$A$2:$I$100,6,FALSE),"")</f>
        <v>0</v>
      </c>
      <c r="L3502">
        <f>IFERROR(VLOOKUP(G3502,Store_Map!$A$2:$I$100,7,FALSE),"")</f>
        <v>0</v>
      </c>
      <c r="M3502">
        <f>IFERROR(VLOOKUP(G3502,Store_Map!$A$2:$I$100,8,FALSE),"")</f>
        <v>0</v>
      </c>
      <c r="N3502">
        <f t="shared" si="486"/>
        <v>0</v>
      </c>
      <c r="O3502" t="str">
        <f t="shared" si="487"/>
        <v>PASS</v>
      </c>
      <c r="P3502" t="str">
        <f t="shared" si="488"/>
        <v>PASS</v>
      </c>
      <c r="Q3502" t="str">
        <f t="shared" si="489"/>
        <v>PASS</v>
      </c>
      <c r="R3502" t="str">
        <f t="shared" si="490"/>
        <v>PASS</v>
      </c>
      <c r="S3502" t="str">
        <f t="shared" si="491"/>
        <v>PASS</v>
      </c>
      <c r="T3502">
        <f t="shared" si="492"/>
        <v>100</v>
      </c>
      <c r="U3502" t="str">
        <f t="shared" si="493"/>
        <v>Low</v>
      </c>
      <c r="V3502" t="str">
        <f t="shared" si="494"/>
        <v>Clean</v>
      </c>
    </row>
    <row r="3503" spans="1:22" x14ac:dyDescent="0.3">
      <c r="A3503" t="str">
        <f>Raw_Data!A3503</f>
        <v>6250969</v>
      </c>
      <c r="B3503">
        <f>Raw_Data!B3503</f>
        <v>45687</v>
      </c>
      <c r="C3503" t="str">
        <f>Raw_Data!C3503</f>
        <v>PRENATAL VITAMINS TABLET</v>
      </c>
      <c r="D3503" t="str">
        <f>Raw_Data!D3503</f>
        <v>536408501</v>
      </c>
      <c r="E3503" t="str">
        <f>Raw_Data!E3503</f>
        <v>GRESHAM, J. MARK</v>
      </c>
      <c r="F3503" t="str">
        <f>Raw_Data!F3503</f>
        <v>1326026618</v>
      </c>
      <c r="G3503" t="str">
        <f>Raw_Data!H3503</f>
        <v>0</v>
      </c>
      <c r="H3503">
        <f>IFERROR(VLOOKUP(G3503,Store_Map!$A$2:$I$100,3,FALSE),"")</f>
        <v>0</v>
      </c>
      <c r="I3503">
        <f>IFERROR(VLOOKUP(G3503,Store_Map!$A$2:$I$100,4,FALSE),"")</f>
        <v>0</v>
      </c>
      <c r="J3503">
        <f>IFERROR(VLOOKUP(G3503,Store_Map!$A$2:$I$100,5,FALSE),"")</f>
        <v>0</v>
      </c>
      <c r="K3503">
        <f>IFERROR(VLOOKUP(G3503,Store_Map!$A$2:$I$100,6,FALSE),"")</f>
        <v>0</v>
      </c>
      <c r="L3503">
        <f>IFERROR(VLOOKUP(G3503,Store_Map!$A$2:$I$100,7,FALSE),"")</f>
        <v>0</v>
      </c>
      <c r="M3503">
        <f>IFERROR(VLOOKUP(G3503,Store_Map!$A$2:$I$100,8,FALSE),"")</f>
        <v>0</v>
      </c>
      <c r="N3503">
        <f t="shared" si="486"/>
        <v>0</v>
      </c>
      <c r="O3503" t="str">
        <f t="shared" si="487"/>
        <v>PASS</v>
      </c>
      <c r="P3503" t="str">
        <f t="shared" si="488"/>
        <v>REVIEW</v>
      </c>
      <c r="Q3503" t="str">
        <f t="shared" si="489"/>
        <v>PASS</v>
      </c>
      <c r="R3503" t="str">
        <f t="shared" si="490"/>
        <v>PASS</v>
      </c>
      <c r="S3503" t="str">
        <f t="shared" si="491"/>
        <v>REVIEW</v>
      </c>
      <c r="T3503">
        <f t="shared" si="492"/>
        <v>90</v>
      </c>
      <c r="U3503" t="str">
        <f t="shared" si="493"/>
        <v>Low</v>
      </c>
      <c r="V3503" t="str">
        <f t="shared" si="494"/>
        <v>Invalid NDC</v>
      </c>
    </row>
    <row r="3504" spans="1:22" x14ac:dyDescent="0.3">
      <c r="A3504" t="str">
        <f>Raw_Data!A3504</f>
        <v>6253303</v>
      </c>
      <c r="B3504">
        <f>Raw_Data!B3504</f>
        <v>45687</v>
      </c>
      <c r="C3504" t="str">
        <f>Raw_Data!C3504</f>
        <v>LANTUS SOLOSTAR 100 UNIT/ML</v>
      </c>
      <c r="D3504" t="str">
        <f>Raw_Data!D3504</f>
        <v>88221905</v>
      </c>
      <c r="E3504" t="str">
        <f>Raw_Data!E3504</f>
        <v>BYNE, EDMUND</v>
      </c>
      <c r="F3504" t="str">
        <f>Raw_Data!F3504</f>
        <v>1033186648</v>
      </c>
      <c r="G3504" t="str">
        <f>Raw_Data!H3504</f>
        <v>0</v>
      </c>
      <c r="H3504">
        <f>IFERROR(VLOOKUP(G3504,Store_Map!$A$2:$I$100,3,FALSE),"")</f>
        <v>0</v>
      </c>
      <c r="I3504">
        <f>IFERROR(VLOOKUP(G3504,Store_Map!$A$2:$I$100,4,FALSE),"")</f>
        <v>0</v>
      </c>
      <c r="J3504">
        <f>IFERROR(VLOOKUP(G3504,Store_Map!$A$2:$I$100,5,FALSE),"")</f>
        <v>0</v>
      </c>
      <c r="K3504">
        <f>IFERROR(VLOOKUP(G3504,Store_Map!$A$2:$I$100,6,FALSE),"")</f>
        <v>0</v>
      </c>
      <c r="L3504">
        <f>IFERROR(VLOOKUP(G3504,Store_Map!$A$2:$I$100,7,FALSE),"")</f>
        <v>0</v>
      </c>
      <c r="M3504">
        <f>IFERROR(VLOOKUP(G3504,Store_Map!$A$2:$I$100,8,FALSE),"")</f>
        <v>0</v>
      </c>
      <c r="N3504">
        <f t="shared" si="486"/>
        <v>0</v>
      </c>
      <c r="O3504" t="str">
        <f t="shared" si="487"/>
        <v>PASS</v>
      </c>
      <c r="P3504" t="str">
        <f t="shared" si="488"/>
        <v>REVIEW</v>
      </c>
      <c r="Q3504" t="str">
        <f t="shared" si="489"/>
        <v>PASS</v>
      </c>
      <c r="R3504" t="str">
        <f t="shared" si="490"/>
        <v>PASS</v>
      </c>
      <c r="S3504" t="str">
        <f t="shared" si="491"/>
        <v>REVIEW</v>
      </c>
      <c r="T3504">
        <f t="shared" si="492"/>
        <v>90</v>
      </c>
      <c r="U3504" t="str">
        <f t="shared" si="493"/>
        <v>Low</v>
      </c>
      <c r="V3504" t="str">
        <f t="shared" si="494"/>
        <v>Invalid NDC</v>
      </c>
    </row>
    <row r="3505" spans="1:22" x14ac:dyDescent="0.3">
      <c r="A3505" t="str">
        <f>Raw_Data!A3505</f>
        <v>6253304</v>
      </c>
      <c r="B3505">
        <f>Raw_Data!B3505</f>
        <v>45687</v>
      </c>
      <c r="C3505" t="str">
        <f>Raw_Data!C3505</f>
        <v>HUMALOG 100 UNITS/ML KWIKPE</v>
      </c>
      <c r="D3505" t="str">
        <f>Raw_Data!D3505</f>
        <v>2879959</v>
      </c>
      <c r="E3505" t="str">
        <f>Raw_Data!E3505</f>
        <v>BYNE, EDMUND</v>
      </c>
      <c r="F3505" t="str">
        <f>Raw_Data!F3505</f>
        <v>1033186648</v>
      </c>
      <c r="G3505" t="str">
        <f>Raw_Data!H3505</f>
        <v>0</v>
      </c>
      <c r="H3505">
        <f>IFERROR(VLOOKUP(G3505,Store_Map!$A$2:$I$100,3,FALSE),"")</f>
        <v>0</v>
      </c>
      <c r="I3505">
        <f>IFERROR(VLOOKUP(G3505,Store_Map!$A$2:$I$100,4,FALSE),"")</f>
        <v>0</v>
      </c>
      <c r="J3505">
        <f>IFERROR(VLOOKUP(G3505,Store_Map!$A$2:$I$100,5,FALSE),"")</f>
        <v>0</v>
      </c>
      <c r="K3505">
        <f>IFERROR(VLOOKUP(G3505,Store_Map!$A$2:$I$100,6,FALSE),"")</f>
        <v>0</v>
      </c>
      <c r="L3505">
        <f>IFERROR(VLOOKUP(G3505,Store_Map!$A$2:$I$100,7,FALSE),"")</f>
        <v>0</v>
      </c>
      <c r="M3505">
        <f>IFERROR(VLOOKUP(G3505,Store_Map!$A$2:$I$100,8,FALSE),"")</f>
        <v>0</v>
      </c>
      <c r="N3505">
        <f t="shared" si="486"/>
        <v>0</v>
      </c>
      <c r="O3505" t="str">
        <f t="shared" si="487"/>
        <v>PASS</v>
      </c>
      <c r="P3505" t="str">
        <f t="shared" si="488"/>
        <v>REVIEW</v>
      </c>
      <c r="Q3505" t="str">
        <f t="shared" si="489"/>
        <v>PASS</v>
      </c>
      <c r="R3505" t="str">
        <f t="shared" si="490"/>
        <v>PASS</v>
      </c>
      <c r="S3505" t="str">
        <f t="shared" si="491"/>
        <v>REVIEW</v>
      </c>
      <c r="T3505">
        <f t="shared" si="492"/>
        <v>90</v>
      </c>
      <c r="U3505" t="str">
        <f t="shared" si="493"/>
        <v>Low</v>
      </c>
      <c r="V3505" t="str">
        <f t="shared" si="494"/>
        <v>Invalid NDC</v>
      </c>
    </row>
    <row r="3506" spans="1:22" x14ac:dyDescent="0.3">
      <c r="A3506" t="str">
        <f>Raw_Data!A3506</f>
        <v>6238671</v>
      </c>
      <c r="B3506">
        <f>Raw_Data!B3506</f>
        <v>45687</v>
      </c>
      <c r="C3506" t="str">
        <f>Raw_Data!C3506</f>
        <v>ATORVASTATIN 20 MG TABLET</v>
      </c>
      <c r="D3506" t="str">
        <f>Raw_Data!D3506</f>
        <v>60505257908</v>
      </c>
      <c r="E3506" t="str">
        <f>Raw_Data!E3506</f>
        <v>MACHADO, MARIA</v>
      </c>
      <c r="F3506" t="str">
        <f>Raw_Data!F3506</f>
        <v>1619100302</v>
      </c>
      <c r="G3506" t="str">
        <f>Raw_Data!H3506</f>
        <v>0</v>
      </c>
      <c r="H3506">
        <f>IFERROR(VLOOKUP(G3506,Store_Map!$A$2:$I$100,3,FALSE),"")</f>
        <v>0</v>
      </c>
      <c r="I3506">
        <f>IFERROR(VLOOKUP(G3506,Store_Map!$A$2:$I$100,4,FALSE),"")</f>
        <v>0</v>
      </c>
      <c r="J3506">
        <f>IFERROR(VLOOKUP(G3506,Store_Map!$A$2:$I$100,5,FALSE),"")</f>
        <v>0</v>
      </c>
      <c r="K3506">
        <f>IFERROR(VLOOKUP(G3506,Store_Map!$A$2:$I$100,6,FALSE),"")</f>
        <v>0</v>
      </c>
      <c r="L3506">
        <f>IFERROR(VLOOKUP(G3506,Store_Map!$A$2:$I$100,7,FALSE),"")</f>
        <v>0</v>
      </c>
      <c r="M3506">
        <f>IFERROR(VLOOKUP(G3506,Store_Map!$A$2:$I$100,8,FALSE),"")</f>
        <v>0</v>
      </c>
      <c r="N3506">
        <f t="shared" si="486"/>
        <v>0</v>
      </c>
      <c r="O3506" t="str">
        <f t="shared" si="487"/>
        <v>PASS</v>
      </c>
      <c r="P3506" t="str">
        <f t="shared" si="488"/>
        <v>PASS</v>
      </c>
      <c r="Q3506" t="str">
        <f t="shared" si="489"/>
        <v>PASS</v>
      </c>
      <c r="R3506" t="str">
        <f t="shared" si="490"/>
        <v>PASS</v>
      </c>
      <c r="S3506" t="str">
        <f t="shared" si="491"/>
        <v>PASS</v>
      </c>
      <c r="T3506">
        <f t="shared" si="492"/>
        <v>100</v>
      </c>
      <c r="U3506" t="str">
        <f t="shared" si="493"/>
        <v>Low</v>
      </c>
      <c r="V3506" t="str">
        <f t="shared" si="494"/>
        <v>Clean</v>
      </c>
    </row>
    <row r="3507" spans="1:22" x14ac:dyDescent="0.3">
      <c r="A3507" t="str">
        <f>Raw_Data!A3507</f>
        <v>6240147</v>
      </c>
      <c r="B3507">
        <f>Raw_Data!B3507</f>
        <v>45687</v>
      </c>
      <c r="C3507" t="str">
        <f>Raw_Data!C3507</f>
        <v>HYDROCHLOROTHIAZIDE 25 MG T</v>
      </c>
      <c r="D3507" t="str">
        <f>Raw_Data!D3507</f>
        <v>29300012810</v>
      </c>
      <c r="E3507" t="str">
        <f>Raw_Data!E3507</f>
        <v>BYNE, EDMUND</v>
      </c>
      <c r="F3507" t="str">
        <f>Raw_Data!F3507</f>
        <v>1033186648</v>
      </c>
      <c r="G3507" t="str">
        <f>Raw_Data!H3507</f>
        <v>0</v>
      </c>
      <c r="H3507">
        <f>IFERROR(VLOOKUP(G3507,Store_Map!$A$2:$I$100,3,FALSE),"")</f>
        <v>0</v>
      </c>
      <c r="I3507">
        <f>IFERROR(VLOOKUP(G3507,Store_Map!$A$2:$I$100,4,FALSE),"")</f>
        <v>0</v>
      </c>
      <c r="J3507">
        <f>IFERROR(VLOOKUP(G3507,Store_Map!$A$2:$I$100,5,FALSE),"")</f>
        <v>0</v>
      </c>
      <c r="K3507">
        <f>IFERROR(VLOOKUP(G3507,Store_Map!$A$2:$I$100,6,FALSE),"")</f>
        <v>0</v>
      </c>
      <c r="L3507">
        <f>IFERROR(VLOOKUP(G3507,Store_Map!$A$2:$I$100,7,FALSE),"")</f>
        <v>0</v>
      </c>
      <c r="M3507">
        <f>IFERROR(VLOOKUP(G3507,Store_Map!$A$2:$I$100,8,FALSE),"")</f>
        <v>0</v>
      </c>
      <c r="N3507">
        <f t="shared" si="486"/>
        <v>0</v>
      </c>
      <c r="O3507" t="str">
        <f t="shared" si="487"/>
        <v>PASS</v>
      </c>
      <c r="P3507" t="str">
        <f t="shared" si="488"/>
        <v>PASS</v>
      </c>
      <c r="Q3507" t="str">
        <f t="shared" si="489"/>
        <v>PASS</v>
      </c>
      <c r="R3507" t="str">
        <f t="shared" si="490"/>
        <v>PASS</v>
      </c>
      <c r="S3507" t="str">
        <f t="shared" si="491"/>
        <v>PASS</v>
      </c>
      <c r="T3507">
        <f t="shared" si="492"/>
        <v>100</v>
      </c>
      <c r="U3507" t="str">
        <f t="shared" si="493"/>
        <v>Low</v>
      </c>
      <c r="V3507" t="str">
        <f t="shared" si="494"/>
        <v>Clean</v>
      </c>
    </row>
    <row r="3508" spans="1:22" x14ac:dyDescent="0.3">
      <c r="A3508" t="str">
        <f>Raw_Data!A3508</f>
        <v>6232695</v>
      </c>
      <c r="B3508">
        <f>Raw_Data!B3508</f>
        <v>45687</v>
      </c>
      <c r="C3508" t="str">
        <f>Raw_Data!C3508</f>
        <v>CABERGOLINE 0.5 MG TABLET</v>
      </c>
      <c r="D3508" t="str">
        <f>Raw_Data!D3508</f>
        <v>59762100501</v>
      </c>
      <c r="E3508" t="str">
        <f>Raw_Data!E3508</f>
        <v>GIBBS, JON</v>
      </c>
      <c r="F3508" t="str">
        <f>Raw_Data!F3508</f>
        <v>1700896156</v>
      </c>
      <c r="G3508" t="str">
        <f>Raw_Data!H3508</f>
        <v>0</v>
      </c>
      <c r="H3508">
        <f>IFERROR(VLOOKUP(G3508,Store_Map!$A$2:$I$100,3,FALSE),"")</f>
        <v>0</v>
      </c>
      <c r="I3508">
        <f>IFERROR(VLOOKUP(G3508,Store_Map!$A$2:$I$100,4,FALSE),"")</f>
        <v>0</v>
      </c>
      <c r="J3508">
        <f>IFERROR(VLOOKUP(G3508,Store_Map!$A$2:$I$100,5,FALSE),"")</f>
        <v>0</v>
      </c>
      <c r="K3508">
        <f>IFERROR(VLOOKUP(G3508,Store_Map!$A$2:$I$100,6,FALSE),"")</f>
        <v>0</v>
      </c>
      <c r="L3508">
        <f>IFERROR(VLOOKUP(G3508,Store_Map!$A$2:$I$100,7,FALSE),"")</f>
        <v>0</v>
      </c>
      <c r="M3508">
        <f>IFERROR(VLOOKUP(G3508,Store_Map!$A$2:$I$100,8,FALSE),"")</f>
        <v>0</v>
      </c>
      <c r="N3508">
        <f t="shared" si="486"/>
        <v>0</v>
      </c>
      <c r="O3508" t="str">
        <f t="shared" si="487"/>
        <v>PASS</v>
      </c>
      <c r="P3508" t="str">
        <f t="shared" si="488"/>
        <v>PASS</v>
      </c>
      <c r="Q3508" t="str">
        <f t="shared" si="489"/>
        <v>PASS</v>
      </c>
      <c r="R3508" t="str">
        <f t="shared" si="490"/>
        <v>PASS</v>
      </c>
      <c r="S3508" t="str">
        <f t="shared" si="491"/>
        <v>PASS</v>
      </c>
      <c r="T3508">
        <f t="shared" si="492"/>
        <v>100</v>
      </c>
      <c r="U3508" t="str">
        <f t="shared" si="493"/>
        <v>Low</v>
      </c>
      <c r="V3508" t="str">
        <f t="shared" si="494"/>
        <v>Clean</v>
      </c>
    </row>
    <row r="3509" spans="1:22" x14ac:dyDescent="0.3">
      <c r="A3509" t="str">
        <f>Raw_Data!A3509</f>
        <v>6248952</v>
      </c>
      <c r="B3509">
        <f>Raw_Data!B3509</f>
        <v>45687</v>
      </c>
      <c r="C3509" t="str">
        <f>Raw_Data!C3509</f>
        <v>MELOXICAM 15 MG TABLET</v>
      </c>
      <c r="D3509" t="str">
        <f>Raw_Data!D3509</f>
        <v>68382005105</v>
      </c>
      <c r="E3509" t="str">
        <f>Raw_Data!E3509</f>
        <v>BYNE, EDMUND</v>
      </c>
      <c r="F3509" t="str">
        <f>Raw_Data!F3509</f>
        <v>1033186648</v>
      </c>
      <c r="G3509" t="str">
        <f>Raw_Data!H3509</f>
        <v>0</v>
      </c>
      <c r="H3509">
        <f>IFERROR(VLOOKUP(G3509,Store_Map!$A$2:$I$100,3,FALSE),"")</f>
        <v>0</v>
      </c>
      <c r="I3509">
        <f>IFERROR(VLOOKUP(G3509,Store_Map!$A$2:$I$100,4,FALSE),"")</f>
        <v>0</v>
      </c>
      <c r="J3509">
        <f>IFERROR(VLOOKUP(G3509,Store_Map!$A$2:$I$100,5,FALSE),"")</f>
        <v>0</v>
      </c>
      <c r="K3509">
        <f>IFERROR(VLOOKUP(G3509,Store_Map!$A$2:$I$100,6,FALSE),"")</f>
        <v>0</v>
      </c>
      <c r="L3509">
        <f>IFERROR(VLOOKUP(G3509,Store_Map!$A$2:$I$100,7,FALSE),"")</f>
        <v>0</v>
      </c>
      <c r="M3509">
        <f>IFERROR(VLOOKUP(G3509,Store_Map!$A$2:$I$100,8,FALSE),"")</f>
        <v>0</v>
      </c>
      <c r="N3509">
        <f t="shared" si="486"/>
        <v>0</v>
      </c>
      <c r="O3509" t="str">
        <f t="shared" si="487"/>
        <v>PASS</v>
      </c>
      <c r="P3509" t="str">
        <f t="shared" si="488"/>
        <v>PASS</v>
      </c>
      <c r="Q3509" t="str">
        <f t="shared" si="489"/>
        <v>PASS</v>
      </c>
      <c r="R3509" t="str">
        <f t="shared" si="490"/>
        <v>PASS</v>
      </c>
      <c r="S3509" t="str">
        <f t="shared" si="491"/>
        <v>PASS</v>
      </c>
      <c r="T3509">
        <f t="shared" si="492"/>
        <v>100</v>
      </c>
      <c r="U3509" t="str">
        <f t="shared" si="493"/>
        <v>Low</v>
      </c>
      <c r="V3509" t="str">
        <f t="shared" si="494"/>
        <v>Clean</v>
      </c>
    </row>
    <row r="3510" spans="1:22" x14ac:dyDescent="0.3">
      <c r="A3510" t="str">
        <f>Raw_Data!A3510</f>
        <v>6247319</v>
      </c>
      <c r="B3510">
        <f>Raw_Data!B3510</f>
        <v>45687</v>
      </c>
      <c r="C3510" t="str">
        <f>Raw_Data!C3510</f>
        <v>LANTUS SOLOSTAR 100 UNIT/ML</v>
      </c>
      <c r="D3510" t="str">
        <f>Raw_Data!D3510</f>
        <v>88221905</v>
      </c>
      <c r="E3510" t="str">
        <f>Raw_Data!E3510</f>
        <v>BYNE, EDMUND</v>
      </c>
      <c r="F3510" t="str">
        <f>Raw_Data!F3510</f>
        <v>1033186648</v>
      </c>
      <c r="G3510" t="str">
        <f>Raw_Data!H3510</f>
        <v>0</v>
      </c>
      <c r="H3510">
        <f>IFERROR(VLOOKUP(G3510,Store_Map!$A$2:$I$100,3,FALSE),"")</f>
        <v>0</v>
      </c>
      <c r="I3510">
        <f>IFERROR(VLOOKUP(G3510,Store_Map!$A$2:$I$100,4,FALSE),"")</f>
        <v>0</v>
      </c>
      <c r="J3510">
        <f>IFERROR(VLOOKUP(G3510,Store_Map!$A$2:$I$100,5,FALSE),"")</f>
        <v>0</v>
      </c>
      <c r="K3510">
        <f>IFERROR(VLOOKUP(G3510,Store_Map!$A$2:$I$100,6,FALSE),"")</f>
        <v>0</v>
      </c>
      <c r="L3510">
        <f>IFERROR(VLOOKUP(G3510,Store_Map!$A$2:$I$100,7,FALSE),"")</f>
        <v>0</v>
      </c>
      <c r="M3510">
        <f>IFERROR(VLOOKUP(G3510,Store_Map!$A$2:$I$100,8,FALSE),"")</f>
        <v>0</v>
      </c>
      <c r="N3510">
        <f t="shared" si="486"/>
        <v>0</v>
      </c>
      <c r="O3510" t="str">
        <f t="shared" si="487"/>
        <v>PASS</v>
      </c>
      <c r="P3510" t="str">
        <f t="shared" si="488"/>
        <v>REVIEW</v>
      </c>
      <c r="Q3510" t="str">
        <f t="shared" si="489"/>
        <v>PASS</v>
      </c>
      <c r="R3510" t="str">
        <f t="shared" si="490"/>
        <v>PASS</v>
      </c>
      <c r="S3510" t="str">
        <f t="shared" si="491"/>
        <v>REVIEW</v>
      </c>
      <c r="T3510">
        <f t="shared" si="492"/>
        <v>90</v>
      </c>
      <c r="U3510" t="str">
        <f t="shared" si="493"/>
        <v>Low</v>
      </c>
      <c r="V3510" t="str">
        <f t="shared" si="494"/>
        <v>Invalid NDC</v>
      </c>
    </row>
    <row r="3511" spans="1:22" x14ac:dyDescent="0.3">
      <c r="A3511" t="str">
        <f>Raw_Data!A3511</f>
        <v>6247209</v>
      </c>
      <c r="B3511">
        <f>Raw_Data!B3511</f>
        <v>45687</v>
      </c>
      <c r="C3511" t="str">
        <f>Raw_Data!C3511</f>
        <v>METHIMAZOLE 10 MG TABLET</v>
      </c>
      <c r="D3511" t="str">
        <f>Raw_Data!D3511</f>
        <v>23155007101</v>
      </c>
      <c r="E3511" t="str">
        <f>Raw_Data!E3511</f>
        <v>BYNE, EDMUND</v>
      </c>
      <c r="F3511" t="str">
        <f>Raw_Data!F3511</f>
        <v>1033186648</v>
      </c>
      <c r="G3511" t="str">
        <f>Raw_Data!H3511</f>
        <v>0</v>
      </c>
      <c r="H3511">
        <f>IFERROR(VLOOKUP(G3511,Store_Map!$A$2:$I$100,3,FALSE),"")</f>
        <v>0</v>
      </c>
      <c r="I3511">
        <f>IFERROR(VLOOKUP(G3511,Store_Map!$A$2:$I$100,4,FALSE),"")</f>
        <v>0</v>
      </c>
      <c r="J3511">
        <f>IFERROR(VLOOKUP(G3511,Store_Map!$A$2:$I$100,5,FALSE),"")</f>
        <v>0</v>
      </c>
      <c r="K3511">
        <f>IFERROR(VLOOKUP(G3511,Store_Map!$A$2:$I$100,6,FALSE),"")</f>
        <v>0</v>
      </c>
      <c r="L3511">
        <f>IFERROR(VLOOKUP(G3511,Store_Map!$A$2:$I$100,7,FALSE),"")</f>
        <v>0</v>
      </c>
      <c r="M3511">
        <f>IFERROR(VLOOKUP(G3511,Store_Map!$A$2:$I$100,8,FALSE),"")</f>
        <v>0</v>
      </c>
      <c r="N3511">
        <f t="shared" si="486"/>
        <v>0</v>
      </c>
      <c r="O3511" t="str">
        <f t="shared" si="487"/>
        <v>PASS</v>
      </c>
      <c r="P3511" t="str">
        <f t="shared" si="488"/>
        <v>PASS</v>
      </c>
      <c r="Q3511" t="str">
        <f t="shared" si="489"/>
        <v>PASS</v>
      </c>
      <c r="R3511" t="str">
        <f t="shared" si="490"/>
        <v>PASS</v>
      </c>
      <c r="S3511" t="str">
        <f t="shared" si="491"/>
        <v>PASS</v>
      </c>
      <c r="T3511">
        <f t="shared" si="492"/>
        <v>100</v>
      </c>
      <c r="U3511" t="str">
        <f t="shared" si="493"/>
        <v>Low</v>
      </c>
      <c r="V3511" t="str">
        <f t="shared" si="494"/>
        <v>Clean</v>
      </c>
    </row>
    <row r="3512" spans="1:22" x14ac:dyDescent="0.3">
      <c r="A3512" t="str">
        <f>Raw_Data!A3512</f>
        <v>6247208</v>
      </c>
      <c r="B3512">
        <f>Raw_Data!B3512</f>
        <v>45687</v>
      </c>
      <c r="C3512" t="str">
        <f>Raw_Data!C3512</f>
        <v>JARDIANCE 25 MG TABLET</v>
      </c>
      <c r="D3512" t="str">
        <f>Raw_Data!D3512</f>
        <v>597015390</v>
      </c>
      <c r="E3512" t="str">
        <f>Raw_Data!E3512</f>
        <v>BYNE, EDMUND</v>
      </c>
      <c r="F3512" t="str">
        <f>Raw_Data!F3512</f>
        <v>1033186648</v>
      </c>
      <c r="G3512" t="str">
        <f>Raw_Data!H3512</f>
        <v>0</v>
      </c>
      <c r="H3512">
        <f>IFERROR(VLOOKUP(G3512,Store_Map!$A$2:$I$100,3,FALSE),"")</f>
        <v>0</v>
      </c>
      <c r="I3512">
        <f>IFERROR(VLOOKUP(G3512,Store_Map!$A$2:$I$100,4,FALSE),"")</f>
        <v>0</v>
      </c>
      <c r="J3512">
        <f>IFERROR(VLOOKUP(G3512,Store_Map!$A$2:$I$100,5,FALSE),"")</f>
        <v>0</v>
      </c>
      <c r="K3512">
        <f>IFERROR(VLOOKUP(G3512,Store_Map!$A$2:$I$100,6,FALSE),"")</f>
        <v>0</v>
      </c>
      <c r="L3512">
        <f>IFERROR(VLOOKUP(G3512,Store_Map!$A$2:$I$100,7,FALSE),"")</f>
        <v>0</v>
      </c>
      <c r="M3512">
        <f>IFERROR(VLOOKUP(G3512,Store_Map!$A$2:$I$100,8,FALSE),"")</f>
        <v>0</v>
      </c>
      <c r="N3512">
        <f t="shared" si="486"/>
        <v>0</v>
      </c>
      <c r="O3512" t="str">
        <f t="shared" si="487"/>
        <v>PASS</v>
      </c>
      <c r="P3512" t="str">
        <f t="shared" si="488"/>
        <v>REVIEW</v>
      </c>
      <c r="Q3512" t="str">
        <f t="shared" si="489"/>
        <v>PASS</v>
      </c>
      <c r="R3512" t="str">
        <f t="shared" si="490"/>
        <v>PASS</v>
      </c>
      <c r="S3512" t="str">
        <f t="shared" si="491"/>
        <v>REVIEW</v>
      </c>
      <c r="T3512">
        <f t="shared" si="492"/>
        <v>90</v>
      </c>
      <c r="U3512" t="str">
        <f t="shared" si="493"/>
        <v>Low</v>
      </c>
      <c r="V3512" t="str">
        <f t="shared" si="494"/>
        <v>Invalid NDC</v>
      </c>
    </row>
    <row r="3513" spans="1:22" x14ac:dyDescent="0.3">
      <c r="A3513" t="str">
        <f>Raw_Data!A3513</f>
        <v>6244719</v>
      </c>
      <c r="B3513">
        <f>Raw_Data!B3513</f>
        <v>45687</v>
      </c>
      <c r="C3513" t="str">
        <f>Raw_Data!C3513</f>
        <v>LISINOPRIL 40 MG TABLET</v>
      </c>
      <c r="D3513" t="str">
        <f>Raw_Data!D3513</f>
        <v>68180097903</v>
      </c>
      <c r="E3513" t="str">
        <f>Raw_Data!E3513</f>
        <v>BYNE, EDMUND</v>
      </c>
      <c r="F3513" t="str">
        <f>Raw_Data!F3513</f>
        <v>1033186648</v>
      </c>
      <c r="G3513" t="str">
        <f>Raw_Data!H3513</f>
        <v>0</v>
      </c>
      <c r="H3513">
        <f>IFERROR(VLOOKUP(G3513,Store_Map!$A$2:$I$100,3,FALSE),"")</f>
        <v>0</v>
      </c>
      <c r="I3513">
        <f>IFERROR(VLOOKUP(G3513,Store_Map!$A$2:$I$100,4,FALSE),"")</f>
        <v>0</v>
      </c>
      <c r="J3513">
        <f>IFERROR(VLOOKUP(G3513,Store_Map!$A$2:$I$100,5,FALSE),"")</f>
        <v>0</v>
      </c>
      <c r="K3513">
        <f>IFERROR(VLOOKUP(G3513,Store_Map!$A$2:$I$100,6,FALSE),"")</f>
        <v>0</v>
      </c>
      <c r="L3513">
        <f>IFERROR(VLOOKUP(G3513,Store_Map!$A$2:$I$100,7,FALSE),"")</f>
        <v>0</v>
      </c>
      <c r="M3513">
        <f>IFERROR(VLOOKUP(G3513,Store_Map!$A$2:$I$100,8,FALSE),"")</f>
        <v>0</v>
      </c>
      <c r="N3513">
        <f t="shared" si="486"/>
        <v>0</v>
      </c>
      <c r="O3513" t="str">
        <f t="shared" si="487"/>
        <v>PASS</v>
      </c>
      <c r="P3513" t="str">
        <f t="shared" si="488"/>
        <v>PASS</v>
      </c>
      <c r="Q3513" t="str">
        <f t="shared" si="489"/>
        <v>PASS</v>
      </c>
      <c r="R3513" t="str">
        <f t="shared" si="490"/>
        <v>PASS</v>
      </c>
      <c r="S3513" t="str">
        <f t="shared" si="491"/>
        <v>PASS</v>
      </c>
      <c r="T3513">
        <f t="shared" si="492"/>
        <v>100</v>
      </c>
      <c r="U3513" t="str">
        <f t="shared" si="493"/>
        <v>Low</v>
      </c>
      <c r="V3513" t="str">
        <f t="shared" si="494"/>
        <v>Clean</v>
      </c>
    </row>
    <row r="3514" spans="1:22" x14ac:dyDescent="0.3">
      <c r="A3514" t="str">
        <f>Raw_Data!A3514</f>
        <v>6243657</v>
      </c>
      <c r="B3514">
        <f>Raw_Data!B3514</f>
        <v>45687</v>
      </c>
      <c r="C3514" t="str">
        <f>Raw_Data!C3514</f>
        <v>OZEMPIC 0.25-0.5 MG/DOSE PE</v>
      </c>
      <c r="D3514" t="str">
        <f>Raw_Data!D3514</f>
        <v>169418113</v>
      </c>
      <c r="E3514" t="str">
        <f>Raw_Data!E3514</f>
        <v>MACHADO, MARIA</v>
      </c>
      <c r="F3514" t="str">
        <f>Raw_Data!F3514</f>
        <v>1619100302</v>
      </c>
      <c r="G3514" t="str">
        <f>Raw_Data!H3514</f>
        <v>0</v>
      </c>
      <c r="H3514">
        <f>IFERROR(VLOOKUP(G3514,Store_Map!$A$2:$I$100,3,FALSE),"")</f>
        <v>0</v>
      </c>
      <c r="I3514">
        <f>IFERROR(VLOOKUP(G3514,Store_Map!$A$2:$I$100,4,FALSE),"")</f>
        <v>0</v>
      </c>
      <c r="J3514">
        <f>IFERROR(VLOOKUP(G3514,Store_Map!$A$2:$I$100,5,FALSE),"")</f>
        <v>0</v>
      </c>
      <c r="K3514">
        <f>IFERROR(VLOOKUP(G3514,Store_Map!$A$2:$I$100,6,FALSE),"")</f>
        <v>0</v>
      </c>
      <c r="L3514">
        <f>IFERROR(VLOOKUP(G3514,Store_Map!$A$2:$I$100,7,FALSE),"")</f>
        <v>0</v>
      </c>
      <c r="M3514">
        <f>IFERROR(VLOOKUP(G3514,Store_Map!$A$2:$I$100,8,FALSE),"")</f>
        <v>0</v>
      </c>
      <c r="N3514">
        <f t="shared" si="486"/>
        <v>0</v>
      </c>
      <c r="O3514" t="str">
        <f t="shared" si="487"/>
        <v>PASS</v>
      </c>
      <c r="P3514" t="str">
        <f t="shared" si="488"/>
        <v>REVIEW</v>
      </c>
      <c r="Q3514" t="str">
        <f t="shared" si="489"/>
        <v>PASS</v>
      </c>
      <c r="R3514" t="str">
        <f t="shared" si="490"/>
        <v>PASS</v>
      </c>
      <c r="S3514" t="str">
        <f t="shared" si="491"/>
        <v>REVIEW</v>
      </c>
      <c r="T3514">
        <f t="shared" si="492"/>
        <v>90</v>
      </c>
      <c r="U3514" t="str">
        <f t="shared" si="493"/>
        <v>Low</v>
      </c>
      <c r="V3514" t="str">
        <f t="shared" si="494"/>
        <v>Invalid NDC</v>
      </c>
    </row>
    <row r="3515" spans="1:22" x14ac:dyDescent="0.3">
      <c r="A3515" t="str">
        <f>Raw_Data!A3515</f>
        <v>6241698</v>
      </c>
      <c r="B3515">
        <f>Raw_Data!B3515</f>
        <v>45687</v>
      </c>
      <c r="C3515" t="str">
        <f>Raw_Data!C3515</f>
        <v>ATORVASTATIN 80 MG TABLET</v>
      </c>
      <c r="D3515" t="str">
        <f>Raw_Data!D3515</f>
        <v>378395305</v>
      </c>
      <c r="E3515" t="str">
        <f>Raw_Data!E3515</f>
        <v>BYNE, EDMUND</v>
      </c>
      <c r="F3515" t="str">
        <f>Raw_Data!F3515</f>
        <v>1033186648</v>
      </c>
      <c r="G3515" t="str">
        <f>Raw_Data!H3515</f>
        <v>0</v>
      </c>
      <c r="H3515">
        <f>IFERROR(VLOOKUP(G3515,Store_Map!$A$2:$I$100,3,FALSE),"")</f>
        <v>0</v>
      </c>
      <c r="I3515">
        <f>IFERROR(VLOOKUP(G3515,Store_Map!$A$2:$I$100,4,FALSE),"")</f>
        <v>0</v>
      </c>
      <c r="J3515">
        <f>IFERROR(VLOOKUP(G3515,Store_Map!$A$2:$I$100,5,FALSE),"")</f>
        <v>0</v>
      </c>
      <c r="K3515">
        <f>IFERROR(VLOOKUP(G3515,Store_Map!$A$2:$I$100,6,FALSE),"")</f>
        <v>0</v>
      </c>
      <c r="L3515">
        <f>IFERROR(VLOOKUP(G3515,Store_Map!$A$2:$I$100,7,FALSE),"")</f>
        <v>0</v>
      </c>
      <c r="M3515">
        <f>IFERROR(VLOOKUP(G3515,Store_Map!$A$2:$I$100,8,FALSE),"")</f>
        <v>0</v>
      </c>
      <c r="N3515">
        <f t="shared" si="486"/>
        <v>0</v>
      </c>
      <c r="O3515" t="str">
        <f t="shared" si="487"/>
        <v>PASS</v>
      </c>
      <c r="P3515" t="str">
        <f t="shared" si="488"/>
        <v>REVIEW</v>
      </c>
      <c r="Q3515" t="str">
        <f t="shared" si="489"/>
        <v>PASS</v>
      </c>
      <c r="R3515" t="str">
        <f t="shared" si="490"/>
        <v>PASS</v>
      </c>
      <c r="S3515" t="str">
        <f t="shared" si="491"/>
        <v>REVIEW</v>
      </c>
      <c r="T3515">
        <f t="shared" si="492"/>
        <v>90</v>
      </c>
      <c r="U3515" t="str">
        <f t="shared" si="493"/>
        <v>Low</v>
      </c>
      <c r="V3515" t="str">
        <f t="shared" si="494"/>
        <v>Invalid NDC</v>
      </c>
    </row>
    <row r="3516" spans="1:22" x14ac:dyDescent="0.3">
      <c r="A3516" t="str">
        <f>Raw_Data!A3516</f>
        <v>6241692</v>
      </c>
      <c r="B3516">
        <f>Raw_Data!B3516</f>
        <v>45687</v>
      </c>
      <c r="C3516" t="str">
        <f>Raw_Data!C3516</f>
        <v>AMLODIPINE BESYLATE 10 MG T</v>
      </c>
      <c r="D3516" t="str">
        <f>Raw_Data!D3516</f>
        <v>69097012815</v>
      </c>
      <c r="E3516" t="str">
        <f>Raw_Data!E3516</f>
        <v>BYNE, EDMUND</v>
      </c>
      <c r="F3516" t="str">
        <f>Raw_Data!F3516</f>
        <v>1033186648</v>
      </c>
      <c r="G3516" t="str">
        <f>Raw_Data!H3516</f>
        <v>0</v>
      </c>
      <c r="H3516">
        <f>IFERROR(VLOOKUP(G3516,Store_Map!$A$2:$I$100,3,FALSE),"")</f>
        <v>0</v>
      </c>
      <c r="I3516">
        <f>IFERROR(VLOOKUP(G3516,Store_Map!$A$2:$I$100,4,FALSE),"")</f>
        <v>0</v>
      </c>
      <c r="J3516">
        <f>IFERROR(VLOOKUP(G3516,Store_Map!$A$2:$I$100,5,FALSE),"")</f>
        <v>0</v>
      </c>
      <c r="K3516">
        <f>IFERROR(VLOOKUP(G3516,Store_Map!$A$2:$I$100,6,FALSE),"")</f>
        <v>0</v>
      </c>
      <c r="L3516">
        <f>IFERROR(VLOOKUP(G3516,Store_Map!$A$2:$I$100,7,FALSE),"")</f>
        <v>0</v>
      </c>
      <c r="M3516">
        <f>IFERROR(VLOOKUP(G3516,Store_Map!$A$2:$I$100,8,FALSE),"")</f>
        <v>0</v>
      </c>
      <c r="N3516">
        <f t="shared" si="486"/>
        <v>0</v>
      </c>
      <c r="O3516" t="str">
        <f t="shared" si="487"/>
        <v>PASS</v>
      </c>
      <c r="P3516" t="str">
        <f t="shared" si="488"/>
        <v>PASS</v>
      </c>
      <c r="Q3516" t="str">
        <f t="shared" si="489"/>
        <v>PASS</v>
      </c>
      <c r="R3516" t="str">
        <f t="shared" si="490"/>
        <v>PASS</v>
      </c>
      <c r="S3516" t="str">
        <f t="shared" si="491"/>
        <v>PASS</v>
      </c>
      <c r="T3516">
        <f t="shared" si="492"/>
        <v>100</v>
      </c>
      <c r="U3516" t="str">
        <f t="shared" si="493"/>
        <v>Low</v>
      </c>
      <c r="V3516" t="str">
        <f t="shared" si="494"/>
        <v>Clean</v>
      </c>
    </row>
    <row r="3517" spans="1:22" x14ac:dyDescent="0.3">
      <c r="A3517" t="str">
        <f>Raw_Data!A3517</f>
        <v>6240531</v>
      </c>
      <c r="B3517">
        <f>Raw_Data!B3517</f>
        <v>45687</v>
      </c>
      <c r="C3517" t="str">
        <f>Raw_Data!C3517</f>
        <v>PANTOPRAZOLE SOD DR 20 MG T</v>
      </c>
      <c r="D3517" t="str">
        <f>Raw_Data!D3517</f>
        <v>65862055990</v>
      </c>
      <c r="E3517" t="str">
        <f>Raw_Data!E3517</f>
        <v>BYNE, EDMUND</v>
      </c>
      <c r="F3517" t="str">
        <f>Raw_Data!F3517</f>
        <v>1033186648</v>
      </c>
      <c r="G3517" t="str">
        <f>Raw_Data!H3517</f>
        <v>0</v>
      </c>
      <c r="H3517">
        <f>IFERROR(VLOOKUP(G3517,Store_Map!$A$2:$I$100,3,FALSE),"")</f>
        <v>0</v>
      </c>
      <c r="I3517">
        <f>IFERROR(VLOOKUP(G3517,Store_Map!$A$2:$I$100,4,FALSE),"")</f>
        <v>0</v>
      </c>
      <c r="J3517">
        <f>IFERROR(VLOOKUP(G3517,Store_Map!$A$2:$I$100,5,FALSE),"")</f>
        <v>0</v>
      </c>
      <c r="K3517">
        <f>IFERROR(VLOOKUP(G3517,Store_Map!$A$2:$I$100,6,FALSE),"")</f>
        <v>0</v>
      </c>
      <c r="L3517">
        <f>IFERROR(VLOOKUP(G3517,Store_Map!$A$2:$I$100,7,FALSE),"")</f>
        <v>0</v>
      </c>
      <c r="M3517">
        <f>IFERROR(VLOOKUP(G3517,Store_Map!$A$2:$I$100,8,FALSE),"")</f>
        <v>0</v>
      </c>
      <c r="N3517">
        <f t="shared" si="486"/>
        <v>0</v>
      </c>
      <c r="O3517" t="str">
        <f t="shared" si="487"/>
        <v>PASS</v>
      </c>
      <c r="P3517" t="str">
        <f t="shared" si="488"/>
        <v>PASS</v>
      </c>
      <c r="Q3517" t="str">
        <f t="shared" si="489"/>
        <v>PASS</v>
      </c>
      <c r="R3517" t="str">
        <f t="shared" si="490"/>
        <v>PASS</v>
      </c>
      <c r="S3517" t="str">
        <f t="shared" si="491"/>
        <v>PASS</v>
      </c>
      <c r="T3517">
        <f t="shared" si="492"/>
        <v>100</v>
      </c>
      <c r="U3517" t="str">
        <f t="shared" si="493"/>
        <v>Low</v>
      </c>
      <c r="V3517" t="str">
        <f t="shared" si="494"/>
        <v>Clean</v>
      </c>
    </row>
    <row r="3518" spans="1:22" x14ac:dyDescent="0.3">
      <c r="A3518" t="str">
        <f>Raw_Data!A3518</f>
        <v>6247218</v>
      </c>
      <c r="B3518">
        <f>Raw_Data!B3518</f>
        <v>45687</v>
      </c>
      <c r="C3518" t="str">
        <f>Raw_Data!C3518</f>
        <v>TOUJEO MAX SOLOSTR 300 UNIT</v>
      </c>
      <c r="D3518" t="str">
        <f>Raw_Data!D3518</f>
        <v>24587102</v>
      </c>
      <c r="E3518" t="str">
        <f>Raw_Data!E3518</f>
        <v>PEDERSEN, JENNIFER</v>
      </c>
      <c r="F3518" t="str">
        <f>Raw_Data!F3518</f>
        <v>1073606661</v>
      </c>
      <c r="G3518" t="str">
        <f>Raw_Data!H3518</f>
        <v>0</v>
      </c>
      <c r="H3518">
        <f>IFERROR(VLOOKUP(G3518,Store_Map!$A$2:$I$100,3,FALSE),"")</f>
        <v>0</v>
      </c>
      <c r="I3518">
        <f>IFERROR(VLOOKUP(G3518,Store_Map!$A$2:$I$100,4,FALSE),"")</f>
        <v>0</v>
      </c>
      <c r="J3518">
        <f>IFERROR(VLOOKUP(G3518,Store_Map!$A$2:$I$100,5,FALSE),"")</f>
        <v>0</v>
      </c>
      <c r="K3518">
        <f>IFERROR(VLOOKUP(G3518,Store_Map!$A$2:$I$100,6,FALSE),"")</f>
        <v>0</v>
      </c>
      <c r="L3518">
        <f>IFERROR(VLOOKUP(G3518,Store_Map!$A$2:$I$100,7,FALSE),"")</f>
        <v>0</v>
      </c>
      <c r="M3518">
        <f>IFERROR(VLOOKUP(G3518,Store_Map!$A$2:$I$100,8,FALSE),"")</f>
        <v>0</v>
      </c>
      <c r="N3518">
        <f t="shared" si="486"/>
        <v>0</v>
      </c>
      <c r="O3518" t="str">
        <f t="shared" si="487"/>
        <v>PASS</v>
      </c>
      <c r="P3518" t="str">
        <f t="shared" si="488"/>
        <v>REVIEW</v>
      </c>
      <c r="Q3518" t="str">
        <f t="shared" si="489"/>
        <v>PASS</v>
      </c>
      <c r="R3518" t="str">
        <f t="shared" si="490"/>
        <v>PASS</v>
      </c>
      <c r="S3518" t="str">
        <f t="shared" si="491"/>
        <v>REVIEW</v>
      </c>
      <c r="T3518">
        <f t="shared" si="492"/>
        <v>90</v>
      </c>
      <c r="U3518" t="str">
        <f t="shared" si="493"/>
        <v>Low</v>
      </c>
      <c r="V3518" t="str">
        <f t="shared" si="494"/>
        <v>Invalid NDC</v>
      </c>
    </row>
    <row r="3519" spans="1:22" x14ac:dyDescent="0.3">
      <c r="A3519" t="str">
        <f>Raw_Data!A3519</f>
        <v>6252379</v>
      </c>
      <c r="B3519">
        <f>Raw_Data!B3519</f>
        <v>45687</v>
      </c>
      <c r="C3519" t="str">
        <f>Raw_Data!C3519</f>
        <v>MOUNJARO 7.5 MG/0.5 ML PEN.</v>
      </c>
      <c r="D3519" t="str">
        <f>Raw_Data!D3519</f>
        <v>2148480</v>
      </c>
      <c r="E3519" t="str">
        <f>Raw_Data!E3519</f>
        <v>PEDERSEN, JENNIFER</v>
      </c>
      <c r="F3519" t="str">
        <f>Raw_Data!F3519</f>
        <v>1073606661</v>
      </c>
      <c r="G3519" t="str">
        <f>Raw_Data!H3519</f>
        <v>0</v>
      </c>
      <c r="H3519">
        <f>IFERROR(VLOOKUP(G3519,Store_Map!$A$2:$I$100,3,FALSE),"")</f>
        <v>0</v>
      </c>
      <c r="I3519">
        <f>IFERROR(VLOOKUP(G3519,Store_Map!$A$2:$I$100,4,FALSE),"")</f>
        <v>0</v>
      </c>
      <c r="J3519">
        <f>IFERROR(VLOOKUP(G3519,Store_Map!$A$2:$I$100,5,FALSE),"")</f>
        <v>0</v>
      </c>
      <c r="K3519">
        <f>IFERROR(VLOOKUP(G3519,Store_Map!$A$2:$I$100,6,FALSE),"")</f>
        <v>0</v>
      </c>
      <c r="L3519">
        <f>IFERROR(VLOOKUP(G3519,Store_Map!$A$2:$I$100,7,FALSE),"")</f>
        <v>0</v>
      </c>
      <c r="M3519">
        <f>IFERROR(VLOOKUP(G3519,Store_Map!$A$2:$I$100,8,FALSE),"")</f>
        <v>0</v>
      </c>
      <c r="N3519">
        <f t="shared" si="486"/>
        <v>0</v>
      </c>
      <c r="O3519" t="str">
        <f t="shared" si="487"/>
        <v>PASS</v>
      </c>
      <c r="P3519" t="str">
        <f t="shared" si="488"/>
        <v>REVIEW</v>
      </c>
      <c r="Q3519" t="str">
        <f t="shared" si="489"/>
        <v>PASS</v>
      </c>
      <c r="R3519" t="str">
        <f t="shared" si="490"/>
        <v>PASS</v>
      </c>
      <c r="S3519" t="str">
        <f t="shared" si="491"/>
        <v>REVIEW</v>
      </c>
      <c r="T3519">
        <f t="shared" si="492"/>
        <v>90</v>
      </c>
      <c r="U3519" t="str">
        <f t="shared" si="493"/>
        <v>Low</v>
      </c>
      <c r="V3519" t="str">
        <f t="shared" si="494"/>
        <v>Invalid NDC</v>
      </c>
    </row>
    <row r="3520" spans="1:22" x14ac:dyDescent="0.3">
      <c r="A3520" t="str">
        <f>Raw_Data!A3520</f>
        <v>6242797</v>
      </c>
      <c r="B3520">
        <f>Raw_Data!B3520</f>
        <v>45687</v>
      </c>
      <c r="C3520" t="str">
        <f>Raw_Data!C3520</f>
        <v>UNIFINE PENTIPS  4MM 32G</v>
      </c>
      <c r="D3520" t="str">
        <f>Raw_Data!D3520</f>
        <v>8470354001</v>
      </c>
      <c r="E3520" t="str">
        <f>Raw_Data!E3520</f>
        <v>PEDERSEN, JENNIFER</v>
      </c>
      <c r="F3520" t="str">
        <f>Raw_Data!F3520</f>
        <v>1073606661</v>
      </c>
      <c r="G3520" t="str">
        <f>Raw_Data!H3520</f>
        <v>0</v>
      </c>
      <c r="H3520">
        <f>IFERROR(VLOOKUP(G3520,Store_Map!$A$2:$I$100,3,FALSE),"")</f>
        <v>0</v>
      </c>
      <c r="I3520">
        <f>IFERROR(VLOOKUP(G3520,Store_Map!$A$2:$I$100,4,FALSE),"")</f>
        <v>0</v>
      </c>
      <c r="J3520">
        <f>IFERROR(VLOOKUP(G3520,Store_Map!$A$2:$I$100,5,FALSE),"")</f>
        <v>0</v>
      </c>
      <c r="K3520">
        <f>IFERROR(VLOOKUP(G3520,Store_Map!$A$2:$I$100,6,FALSE),"")</f>
        <v>0</v>
      </c>
      <c r="L3520">
        <f>IFERROR(VLOOKUP(G3520,Store_Map!$A$2:$I$100,7,FALSE),"")</f>
        <v>0</v>
      </c>
      <c r="M3520">
        <f>IFERROR(VLOOKUP(G3520,Store_Map!$A$2:$I$100,8,FALSE),"")</f>
        <v>0</v>
      </c>
      <c r="N3520">
        <f t="shared" si="486"/>
        <v>0</v>
      </c>
      <c r="O3520" t="str">
        <f t="shared" si="487"/>
        <v>PASS</v>
      </c>
      <c r="P3520" t="str">
        <f t="shared" si="488"/>
        <v>PASS</v>
      </c>
      <c r="Q3520" t="str">
        <f t="shared" si="489"/>
        <v>PASS</v>
      </c>
      <c r="R3520" t="str">
        <f t="shared" si="490"/>
        <v>PASS</v>
      </c>
      <c r="S3520" t="str">
        <f t="shared" si="491"/>
        <v>PASS</v>
      </c>
      <c r="T3520">
        <f t="shared" si="492"/>
        <v>100</v>
      </c>
      <c r="U3520" t="str">
        <f t="shared" si="493"/>
        <v>Low</v>
      </c>
      <c r="V3520" t="str">
        <f t="shared" si="494"/>
        <v>Clean</v>
      </c>
    </row>
    <row r="3521" spans="1:22" x14ac:dyDescent="0.3">
      <c r="A3521" t="str">
        <f>Raw_Data!A3521</f>
        <v>6253305</v>
      </c>
      <c r="B3521">
        <f>Raw_Data!B3521</f>
        <v>45687</v>
      </c>
      <c r="C3521" t="str">
        <f>Raw_Data!C3521</f>
        <v>FERROUS SULFATE 325 MG TABL</v>
      </c>
      <c r="D3521" t="str">
        <f>Raw_Data!D3521</f>
        <v>904759080</v>
      </c>
      <c r="E3521" t="str">
        <f>Raw_Data!E3521</f>
        <v>GIBBS, JON</v>
      </c>
      <c r="F3521" t="str">
        <f>Raw_Data!F3521</f>
        <v>1700896156</v>
      </c>
      <c r="G3521" t="str">
        <f>Raw_Data!H3521</f>
        <v>0</v>
      </c>
      <c r="H3521">
        <f>IFERROR(VLOOKUP(G3521,Store_Map!$A$2:$I$100,3,FALSE),"")</f>
        <v>0</v>
      </c>
      <c r="I3521">
        <f>IFERROR(VLOOKUP(G3521,Store_Map!$A$2:$I$100,4,FALSE),"")</f>
        <v>0</v>
      </c>
      <c r="J3521">
        <f>IFERROR(VLOOKUP(G3521,Store_Map!$A$2:$I$100,5,FALSE),"")</f>
        <v>0</v>
      </c>
      <c r="K3521">
        <f>IFERROR(VLOOKUP(G3521,Store_Map!$A$2:$I$100,6,FALSE),"")</f>
        <v>0</v>
      </c>
      <c r="L3521">
        <f>IFERROR(VLOOKUP(G3521,Store_Map!$A$2:$I$100,7,FALSE),"")</f>
        <v>0</v>
      </c>
      <c r="M3521">
        <f>IFERROR(VLOOKUP(G3521,Store_Map!$A$2:$I$100,8,FALSE),"")</f>
        <v>0</v>
      </c>
      <c r="N3521">
        <f t="shared" si="486"/>
        <v>0</v>
      </c>
      <c r="O3521" t="str">
        <f t="shared" si="487"/>
        <v>PASS</v>
      </c>
      <c r="P3521" t="str">
        <f t="shared" si="488"/>
        <v>REVIEW</v>
      </c>
      <c r="Q3521" t="str">
        <f t="shared" si="489"/>
        <v>PASS</v>
      </c>
      <c r="R3521" t="str">
        <f t="shared" si="490"/>
        <v>PASS</v>
      </c>
      <c r="S3521" t="str">
        <f t="shared" si="491"/>
        <v>REVIEW</v>
      </c>
      <c r="T3521">
        <f t="shared" si="492"/>
        <v>90</v>
      </c>
      <c r="U3521" t="str">
        <f t="shared" si="493"/>
        <v>Low</v>
      </c>
      <c r="V3521" t="str">
        <f t="shared" si="494"/>
        <v>Invalid NDC</v>
      </c>
    </row>
    <row r="3522" spans="1:22" x14ac:dyDescent="0.3">
      <c r="A3522" t="str">
        <f>Raw_Data!A3522</f>
        <v>6253309</v>
      </c>
      <c r="B3522">
        <f>Raw_Data!B3522</f>
        <v>45687</v>
      </c>
      <c r="C3522" t="str">
        <f>Raw_Data!C3522</f>
        <v>AMLODIPINE BESYLATE 10 MG T</v>
      </c>
      <c r="D3522" t="str">
        <f>Raw_Data!D3522</f>
        <v>69097012815</v>
      </c>
      <c r="E3522" t="str">
        <f>Raw_Data!E3522</f>
        <v>BYNE, EDMUND</v>
      </c>
      <c r="F3522" t="str">
        <f>Raw_Data!F3522</f>
        <v>1033186648</v>
      </c>
      <c r="G3522" t="str">
        <f>Raw_Data!H3522</f>
        <v>0</v>
      </c>
      <c r="H3522">
        <f>IFERROR(VLOOKUP(G3522,Store_Map!$A$2:$I$100,3,FALSE),"")</f>
        <v>0</v>
      </c>
      <c r="I3522">
        <f>IFERROR(VLOOKUP(G3522,Store_Map!$A$2:$I$100,4,FALSE),"")</f>
        <v>0</v>
      </c>
      <c r="J3522">
        <f>IFERROR(VLOOKUP(G3522,Store_Map!$A$2:$I$100,5,FALSE),"")</f>
        <v>0</v>
      </c>
      <c r="K3522">
        <f>IFERROR(VLOOKUP(G3522,Store_Map!$A$2:$I$100,6,FALSE),"")</f>
        <v>0</v>
      </c>
      <c r="L3522">
        <f>IFERROR(VLOOKUP(G3522,Store_Map!$A$2:$I$100,7,FALSE),"")</f>
        <v>0</v>
      </c>
      <c r="M3522">
        <f>IFERROR(VLOOKUP(G3522,Store_Map!$A$2:$I$100,8,FALSE),"")</f>
        <v>0</v>
      </c>
      <c r="N3522">
        <f t="shared" ref="N3522:N3585" si="495">COUNTBLANK(A3522:M3522)</f>
        <v>0</v>
      </c>
      <c r="O3522" t="str">
        <f t="shared" ref="O3522:O3585" si="496">IF(AND(F3522&lt;&gt;"",LEN(F3522)=10,ISNUMBER(--F3522)),"PASS","REVIEW")</f>
        <v>PASS</v>
      </c>
      <c r="P3522" t="str">
        <f t="shared" ref="P3522:P3585" si="497">IF(AND(D3522&lt;&gt;"",OR(LEN(D3522)=10,LEN(D3522)=11),ISNUMBER(--D3522)),"PASS","REVIEW")</f>
        <v>PASS</v>
      </c>
      <c r="Q3522" t="str">
        <f t="shared" ref="Q3522:Q3585" si="498">IF(H3522&lt;&gt;"","PASS","REVIEW")</f>
        <v>PASS</v>
      </c>
      <c r="R3522" t="str">
        <f t="shared" ref="R3522:R3585" si="499">IF(AND(I3522&lt;&gt;"",J3522&lt;&gt;"",K3522&lt;&gt;"",L3522&lt;&gt;"",M3522&lt;&gt;""),"PASS","REVIEW")</f>
        <v>PASS</v>
      </c>
      <c r="S3522" t="str">
        <f t="shared" ref="S3522:S3585" si="500">IF(OR(N3522&gt;0,O3522="REVIEW",P3522="REVIEW",Q3522="REVIEW",R3522="REVIEW"),"REVIEW","PASS")</f>
        <v>PASS</v>
      </c>
      <c r="T3522">
        <f t="shared" ref="T3522:T3585" si="501">MAX(0,100-(N3522*5)-IF(O3522="REVIEW",15,0)-IF(P3522="REVIEW",10,0)-IF(Q3522="REVIEW",10,0)-IF(R3522="REVIEW",20,0))</f>
        <v>100</v>
      </c>
      <c r="U3522" t="str">
        <f t="shared" ref="U3522:U3585" si="502">IF(T3522&gt;=90,"Low",IF(T3522&gt;=70,"Medium","High"))</f>
        <v>Low</v>
      </c>
      <c r="V3522" t="str">
        <f t="shared" ref="V3522:V3585" si="503">IF(N3522&gt;0,"Missing required fields",IF(O3522="REVIEW","Invalid provider NPI",IF(P3522="REVIEW","Invalid NDC",IF(Q3522="REVIEW","Store mapping incomplete",IF(R3522="REVIEW","Entity mapping incomplete","Clean")))))</f>
        <v>Clean</v>
      </c>
    </row>
    <row r="3523" spans="1:22" x14ac:dyDescent="0.3">
      <c r="A3523" t="str">
        <f>Raw_Data!A3523</f>
        <v>6253310</v>
      </c>
      <c r="B3523">
        <f>Raw_Data!B3523</f>
        <v>45687</v>
      </c>
      <c r="C3523" t="str">
        <f>Raw_Data!C3523</f>
        <v>ATORVASTATIN 20 MG TABLET</v>
      </c>
      <c r="D3523" t="str">
        <f>Raw_Data!D3523</f>
        <v>60505257908</v>
      </c>
      <c r="E3523" t="str">
        <f>Raw_Data!E3523</f>
        <v>BYNE, EDMUND</v>
      </c>
      <c r="F3523" t="str">
        <f>Raw_Data!F3523</f>
        <v>1033186648</v>
      </c>
      <c r="G3523" t="str">
        <f>Raw_Data!H3523</f>
        <v>0</v>
      </c>
      <c r="H3523">
        <f>IFERROR(VLOOKUP(G3523,Store_Map!$A$2:$I$100,3,FALSE),"")</f>
        <v>0</v>
      </c>
      <c r="I3523">
        <f>IFERROR(VLOOKUP(G3523,Store_Map!$A$2:$I$100,4,FALSE),"")</f>
        <v>0</v>
      </c>
      <c r="J3523">
        <f>IFERROR(VLOOKUP(G3523,Store_Map!$A$2:$I$100,5,FALSE),"")</f>
        <v>0</v>
      </c>
      <c r="K3523">
        <f>IFERROR(VLOOKUP(G3523,Store_Map!$A$2:$I$100,6,FALSE),"")</f>
        <v>0</v>
      </c>
      <c r="L3523">
        <f>IFERROR(VLOOKUP(G3523,Store_Map!$A$2:$I$100,7,FALSE),"")</f>
        <v>0</v>
      </c>
      <c r="M3523">
        <f>IFERROR(VLOOKUP(G3523,Store_Map!$A$2:$I$100,8,FALSE),"")</f>
        <v>0</v>
      </c>
      <c r="N3523">
        <f t="shared" si="495"/>
        <v>0</v>
      </c>
      <c r="O3523" t="str">
        <f t="shared" si="496"/>
        <v>PASS</v>
      </c>
      <c r="P3523" t="str">
        <f t="shared" si="497"/>
        <v>PASS</v>
      </c>
      <c r="Q3523" t="str">
        <f t="shared" si="498"/>
        <v>PASS</v>
      </c>
      <c r="R3523" t="str">
        <f t="shared" si="499"/>
        <v>PASS</v>
      </c>
      <c r="S3523" t="str">
        <f t="shared" si="500"/>
        <v>PASS</v>
      </c>
      <c r="T3523">
        <f t="shared" si="501"/>
        <v>100</v>
      </c>
      <c r="U3523" t="str">
        <f t="shared" si="502"/>
        <v>Low</v>
      </c>
      <c r="V3523" t="str">
        <f t="shared" si="503"/>
        <v>Clean</v>
      </c>
    </row>
    <row r="3524" spans="1:22" x14ac:dyDescent="0.3">
      <c r="A3524" t="str">
        <f>Raw_Data!A3524</f>
        <v>6253308</v>
      </c>
      <c r="B3524">
        <f>Raw_Data!B3524</f>
        <v>45687</v>
      </c>
      <c r="C3524" t="str">
        <f>Raw_Data!C3524</f>
        <v>LOSARTAN-HCTZ 50-12.5 MG TA</v>
      </c>
      <c r="D3524" t="str">
        <f>Raw_Data!D3524</f>
        <v>65862046899</v>
      </c>
      <c r="E3524" t="str">
        <f>Raw_Data!E3524</f>
        <v>BYNE, EDMUND</v>
      </c>
      <c r="F3524" t="str">
        <f>Raw_Data!F3524</f>
        <v>1033186648</v>
      </c>
      <c r="G3524" t="str">
        <f>Raw_Data!H3524</f>
        <v>0</v>
      </c>
      <c r="H3524">
        <f>IFERROR(VLOOKUP(G3524,Store_Map!$A$2:$I$100,3,FALSE),"")</f>
        <v>0</v>
      </c>
      <c r="I3524">
        <f>IFERROR(VLOOKUP(G3524,Store_Map!$A$2:$I$100,4,FALSE),"")</f>
        <v>0</v>
      </c>
      <c r="J3524">
        <f>IFERROR(VLOOKUP(G3524,Store_Map!$A$2:$I$100,5,FALSE),"")</f>
        <v>0</v>
      </c>
      <c r="K3524">
        <f>IFERROR(VLOOKUP(G3524,Store_Map!$A$2:$I$100,6,FALSE),"")</f>
        <v>0</v>
      </c>
      <c r="L3524">
        <f>IFERROR(VLOOKUP(G3524,Store_Map!$A$2:$I$100,7,FALSE),"")</f>
        <v>0</v>
      </c>
      <c r="M3524">
        <f>IFERROR(VLOOKUP(G3524,Store_Map!$A$2:$I$100,8,FALSE),"")</f>
        <v>0</v>
      </c>
      <c r="N3524">
        <f t="shared" si="495"/>
        <v>0</v>
      </c>
      <c r="O3524" t="str">
        <f t="shared" si="496"/>
        <v>PASS</v>
      </c>
      <c r="P3524" t="str">
        <f t="shared" si="497"/>
        <v>PASS</v>
      </c>
      <c r="Q3524" t="str">
        <f t="shared" si="498"/>
        <v>PASS</v>
      </c>
      <c r="R3524" t="str">
        <f t="shared" si="499"/>
        <v>PASS</v>
      </c>
      <c r="S3524" t="str">
        <f t="shared" si="500"/>
        <v>PASS</v>
      </c>
      <c r="T3524">
        <f t="shared" si="501"/>
        <v>100</v>
      </c>
      <c r="U3524" t="str">
        <f t="shared" si="502"/>
        <v>Low</v>
      </c>
      <c r="V3524" t="str">
        <f t="shared" si="503"/>
        <v>Clean</v>
      </c>
    </row>
    <row r="3525" spans="1:22" x14ac:dyDescent="0.3">
      <c r="A3525" t="str">
        <f>Raw_Data!A3525</f>
        <v>6249344</v>
      </c>
      <c r="B3525">
        <f>Raw_Data!B3525</f>
        <v>45687</v>
      </c>
      <c r="C3525" t="str">
        <f>Raw_Data!C3525</f>
        <v>TAMSULOSIN HCL 0.4 MG CAPSU</v>
      </c>
      <c r="D3525" t="str">
        <f>Raw_Data!D3525</f>
        <v>65862059801</v>
      </c>
      <c r="E3525" t="str">
        <f>Raw_Data!E3525</f>
        <v>GIBBS, JON</v>
      </c>
      <c r="F3525" t="str">
        <f>Raw_Data!F3525</f>
        <v>1700896156</v>
      </c>
      <c r="G3525" t="str">
        <f>Raw_Data!H3525</f>
        <v>0</v>
      </c>
      <c r="H3525">
        <f>IFERROR(VLOOKUP(G3525,Store_Map!$A$2:$I$100,3,FALSE),"")</f>
        <v>0</v>
      </c>
      <c r="I3525">
        <f>IFERROR(VLOOKUP(G3525,Store_Map!$A$2:$I$100,4,FALSE),"")</f>
        <v>0</v>
      </c>
      <c r="J3525">
        <f>IFERROR(VLOOKUP(G3525,Store_Map!$A$2:$I$100,5,FALSE),"")</f>
        <v>0</v>
      </c>
      <c r="K3525">
        <f>IFERROR(VLOOKUP(G3525,Store_Map!$A$2:$I$100,6,FALSE),"")</f>
        <v>0</v>
      </c>
      <c r="L3525">
        <f>IFERROR(VLOOKUP(G3525,Store_Map!$A$2:$I$100,7,FALSE),"")</f>
        <v>0</v>
      </c>
      <c r="M3525">
        <f>IFERROR(VLOOKUP(G3525,Store_Map!$A$2:$I$100,8,FALSE),"")</f>
        <v>0</v>
      </c>
      <c r="N3525">
        <f t="shared" si="495"/>
        <v>0</v>
      </c>
      <c r="O3525" t="str">
        <f t="shared" si="496"/>
        <v>PASS</v>
      </c>
      <c r="P3525" t="str">
        <f t="shared" si="497"/>
        <v>PASS</v>
      </c>
      <c r="Q3525" t="str">
        <f t="shared" si="498"/>
        <v>PASS</v>
      </c>
      <c r="R3525" t="str">
        <f t="shared" si="499"/>
        <v>PASS</v>
      </c>
      <c r="S3525" t="str">
        <f t="shared" si="500"/>
        <v>PASS</v>
      </c>
      <c r="T3525">
        <f t="shared" si="501"/>
        <v>100</v>
      </c>
      <c r="U3525" t="str">
        <f t="shared" si="502"/>
        <v>Low</v>
      </c>
      <c r="V3525" t="str">
        <f t="shared" si="503"/>
        <v>Clean</v>
      </c>
    </row>
    <row r="3526" spans="1:22" x14ac:dyDescent="0.3">
      <c r="A3526" t="str">
        <f>Raw_Data!A3526</f>
        <v>6253311</v>
      </c>
      <c r="B3526">
        <f>Raw_Data!B3526</f>
        <v>45687</v>
      </c>
      <c r="C3526" t="str">
        <f>Raw_Data!C3526</f>
        <v>GLIMEPIRIDE 1 MG TABLET</v>
      </c>
      <c r="D3526" t="str">
        <f>Raw_Data!D3526</f>
        <v>55111032001</v>
      </c>
      <c r="E3526" t="str">
        <f>Raw_Data!E3526</f>
        <v>BYNE, EDMUND</v>
      </c>
      <c r="F3526" t="str">
        <f>Raw_Data!F3526</f>
        <v>1033186648</v>
      </c>
      <c r="G3526" t="str">
        <f>Raw_Data!H3526</f>
        <v>0</v>
      </c>
      <c r="H3526">
        <f>IFERROR(VLOOKUP(G3526,Store_Map!$A$2:$I$100,3,FALSE),"")</f>
        <v>0</v>
      </c>
      <c r="I3526">
        <f>IFERROR(VLOOKUP(G3526,Store_Map!$A$2:$I$100,4,FALSE),"")</f>
        <v>0</v>
      </c>
      <c r="J3526">
        <f>IFERROR(VLOOKUP(G3526,Store_Map!$A$2:$I$100,5,FALSE),"")</f>
        <v>0</v>
      </c>
      <c r="K3526">
        <f>IFERROR(VLOOKUP(G3526,Store_Map!$A$2:$I$100,6,FALSE),"")</f>
        <v>0</v>
      </c>
      <c r="L3526">
        <f>IFERROR(VLOOKUP(G3526,Store_Map!$A$2:$I$100,7,FALSE),"")</f>
        <v>0</v>
      </c>
      <c r="M3526">
        <f>IFERROR(VLOOKUP(G3526,Store_Map!$A$2:$I$100,8,FALSE),"")</f>
        <v>0</v>
      </c>
      <c r="N3526">
        <f t="shared" si="495"/>
        <v>0</v>
      </c>
      <c r="O3526" t="str">
        <f t="shared" si="496"/>
        <v>PASS</v>
      </c>
      <c r="P3526" t="str">
        <f t="shared" si="497"/>
        <v>PASS</v>
      </c>
      <c r="Q3526" t="str">
        <f t="shared" si="498"/>
        <v>PASS</v>
      </c>
      <c r="R3526" t="str">
        <f t="shared" si="499"/>
        <v>PASS</v>
      </c>
      <c r="S3526" t="str">
        <f t="shared" si="500"/>
        <v>PASS</v>
      </c>
      <c r="T3526">
        <f t="shared" si="501"/>
        <v>100</v>
      </c>
      <c r="U3526" t="str">
        <f t="shared" si="502"/>
        <v>Low</v>
      </c>
      <c r="V3526" t="str">
        <f t="shared" si="503"/>
        <v>Clean</v>
      </c>
    </row>
    <row r="3527" spans="1:22" x14ac:dyDescent="0.3">
      <c r="A3527" t="str">
        <f>Raw_Data!A3527</f>
        <v>6253312</v>
      </c>
      <c r="B3527">
        <f>Raw_Data!B3527</f>
        <v>45687</v>
      </c>
      <c r="C3527" t="str">
        <f>Raw_Data!C3527</f>
        <v>ATOMOXETINE HCL 25 MG CAPSU</v>
      </c>
      <c r="D3527" t="str">
        <f>Raw_Data!D3527</f>
        <v>64980037503</v>
      </c>
      <c r="E3527" t="str">
        <f>Raw_Data!E3527</f>
        <v>BYNE, EDMUND</v>
      </c>
      <c r="F3527" t="str">
        <f>Raw_Data!F3527</f>
        <v>1033186648</v>
      </c>
      <c r="G3527" t="str">
        <f>Raw_Data!H3527</f>
        <v>0</v>
      </c>
      <c r="H3527">
        <f>IFERROR(VLOOKUP(G3527,Store_Map!$A$2:$I$100,3,FALSE),"")</f>
        <v>0</v>
      </c>
      <c r="I3527">
        <f>IFERROR(VLOOKUP(G3527,Store_Map!$A$2:$I$100,4,FALSE),"")</f>
        <v>0</v>
      </c>
      <c r="J3527">
        <f>IFERROR(VLOOKUP(G3527,Store_Map!$A$2:$I$100,5,FALSE),"")</f>
        <v>0</v>
      </c>
      <c r="K3527">
        <f>IFERROR(VLOOKUP(G3527,Store_Map!$A$2:$I$100,6,FALSE),"")</f>
        <v>0</v>
      </c>
      <c r="L3527">
        <f>IFERROR(VLOOKUP(G3527,Store_Map!$A$2:$I$100,7,FALSE),"")</f>
        <v>0</v>
      </c>
      <c r="M3527">
        <f>IFERROR(VLOOKUP(G3527,Store_Map!$A$2:$I$100,8,FALSE),"")</f>
        <v>0</v>
      </c>
      <c r="N3527">
        <f t="shared" si="495"/>
        <v>0</v>
      </c>
      <c r="O3527" t="str">
        <f t="shared" si="496"/>
        <v>PASS</v>
      </c>
      <c r="P3527" t="str">
        <f t="shared" si="497"/>
        <v>PASS</v>
      </c>
      <c r="Q3527" t="str">
        <f t="shared" si="498"/>
        <v>PASS</v>
      </c>
      <c r="R3527" t="str">
        <f t="shared" si="499"/>
        <v>PASS</v>
      </c>
      <c r="S3527" t="str">
        <f t="shared" si="500"/>
        <v>PASS</v>
      </c>
      <c r="T3527">
        <f t="shared" si="501"/>
        <v>100</v>
      </c>
      <c r="U3527" t="str">
        <f t="shared" si="502"/>
        <v>Low</v>
      </c>
      <c r="V3527" t="str">
        <f t="shared" si="503"/>
        <v>Clean</v>
      </c>
    </row>
    <row r="3528" spans="1:22" x14ac:dyDescent="0.3">
      <c r="A3528" t="str">
        <f>Raw_Data!A3528</f>
        <v>6253313</v>
      </c>
      <c r="B3528">
        <f>Raw_Data!B3528</f>
        <v>45687</v>
      </c>
      <c r="C3528" t="str">
        <f>Raw_Data!C3528</f>
        <v>TORSEMIDE 20 MG TABLET</v>
      </c>
      <c r="D3528" t="str">
        <f>Raw_Data!D3528</f>
        <v>31722053101</v>
      </c>
      <c r="E3528" t="str">
        <f>Raw_Data!E3528</f>
        <v>BYNE, EDMUND</v>
      </c>
      <c r="F3528" t="str">
        <f>Raw_Data!F3528</f>
        <v>1033186648</v>
      </c>
      <c r="G3528" t="str">
        <f>Raw_Data!H3528</f>
        <v>0</v>
      </c>
      <c r="H3528">
        <f>IFERROR(VLOOKUP(G3528,Store_Map!$A$2:$I$100,3,FALSE),"")</f>
        <v>0</v>
      </c>
      <c r="I3528">
        <f>IFERROR(VLOOKUP(G3528,Store_Map!$A$2:$I$100,4,FALSE),"")</f>
        <v>0</v>
      </c>
      <c r="J3528">
        <f>IFERROR(VLOOKUP(G3528,Store_Map!$A$2:$I$100,5,FALSE),"")</f>
        <v>0</v>
      </c>
      <c r="K3528">
        <f>IFERROR(VLOOKUP(G3528,Store_Map!$A$2:$I$100,6,FALSE),"")</f>
        <v>0</v>
      </c>
      <c r="L3528">
        <f>IFERROR(VLOOKUP(G3528,Store_Map!$A$2:$I$100,7,FALSE),"")</f>
        <v>0</v>
      </c>
      <c r="M3528">
        <f>IFERROR(VLOOKUP(G3528,Store_Map!$A$2:$I$100,8,FALSE),"")</f>
        <v>0</v>
      </c>
      <c r="N3528">
        <f t="shared" si="495"/>
        <v>0</v>
      </c>
      <c r="O3528" t="str">
        <f t="shared" si="496"/>
        <v>PASS</v>
      </c>
      <c r="P3528" t="str">
        <f t="shared" si="497"/>
        <v>PASS</v>
      </c>
      <c r="Q3528" t="str">
        <f t="shared" si="498"/>
        <v>PASS</v>
      </c>
      <c r="R3528" t="str">
        <f t="shared" si="499"/>
        <v>PASS</v>
      </c>
      <c r="S3528" t="str">
        <f t="shared" si="500"/>
        <v>PASS</v>
      </c>
      <c r="T3528">
        <f t="shared" si="501"/>
        <v>100</v>
      </c>
      <c r="U3528" t="str">
        <f t="shared" si="502"/>
        <v>Low</v>
      </c>
      <c r="V3528" t="str">
        <f t="shared" si="503"/>
        <v>Clean</v>
      </c>
    </row>
    <row r="3529" spans="1:22" x14ac:dyDescent="0.3">
      <c r="A3529" t="str">
        <f>Raw_Data!A3529</f>
        <v>6253314</v>
      </c>
      <c r="B3529">
        <f>Raw_Data!B3529</f>
        <v>45687</v>
      </c>
      <c r="C3529" t="str">
        <f>Raw_Data!C3529</f>
        <v>CARVEDILOL 12.5 MG TABLET</v>
      </c>
      <c r="D3529" t="str">
        <f>Raw_Data!D3529</f>
        <v>68382009405</v>
      </c>
      <c r="E3529" t="str">
        <f>Raw_Data!E3529</f>
        <v>BYNE, EDMUND</v>
      </c>
      <c r="F3529" t="str">
        <f>Raw_Data!F3529</f>
        <v>1033186648</v>
      </c>
      <c r="G3529" t="str">
        <f>Raw_Data!H3529</f>
        <v>0</v>
      </c>
      <c r="H3529">
        <f>IFERROR(VLOOKUP(G3529,Store_Map!$A$2:$I$100,3,FALSE),"")</f>
        <v>0</v>
      </c>
      <c r="I3529">
        <f>IFERROR(VLOOKUP(G3529,Store_Map!$A$2:$I$100,4,FALSE),"")</f>
        <v>0</v>
      </c>
      <c r="J3529">
        <f>IFERROR(VLOOKUP(G3529,Store_Map!$A$2:$I$100,5,FALSE),"")</f>
        <v>0</v>
      </c>
      <c r="K3529">
        <f>IFERROR(VLOOKUP(G3529,Store_Map!$A$2:$I$100,6,FALSE),"")</f>
        <v>0</v>
      </c>
      <c r="L3529">
        <f>IFERROR(VLOOKUP(G3529,Store_Map!$A$2:$I$100,7,FALSE),"")</f>
        <v>0</v>
      </c>
      <c r="M3529">
        <f>IFERROR(VLOOKUP(G3529,Store_Map!$A$2:$I$100,8,FALSE),"")</f>
        <v>0</v>
      </c>
      <c r="N3529">
        <f t="shared" si="495"/>
        <v>0</v>
      </c>
      <c r="O3529" t="str">
        <f t="shared" si="496"/>
        <v>PASS</v>
      </c>
      <c r="P3529" t="str">
        <f t="shared" si="497"/>
        <v>PASS</v>
      </c>
      <c r="Q3529" t="str">
        <f t="shared" si="498"/>
        <v>PASS</v>
      </c>
      <c r="R3529" t="str">
        <f t="shared" si="499"/>
        <v>PASS</v>
      </c>
      <c r="S3529" t="str">
        <f t="shared" si="500"/>
        <v>PASS</v>
      </c>
      <c r="T3529">
        <f t="shared" si="501"/>
        <v>100</v>
      </c>
      <c r="U3529" t="str">
        <f t="shared" si="502"/>
        <v>Low</v>
      </c>
      <c r="V3529" t="str">
        <f t="shared" si="503"/>
        <v>Clean</v>
      </c>
    </row>
    <row r="3530" spans="1:22" x14ac:dyDescent="0.3">
      <c r="A3530" t="str">
        <f>Raw_Data!A3530</f>
        <v>6253315</v>
      </c>
      <c r="B3530">
        <f>Raw_Data!B3530</f>
        <v>45687</v>
      </c>
      <c r="C3530" t="str">
        <f>Raw_Data!C3530</f>
        <v>AMLODIPINE BESYLATE 5 MG TA</v>
      </c>
      <c r="D3530" t="str">
        <f>Raw_Data!D3530</f>
        <v>68180072009</v>
      </c>
      <c r="E3530" t="str">
        <f>Raw_Data!E3530</f>
        <v>BYNE, EDMUND</v>
      </c>
      <c r="F3530" t="str">
        <f>Raw_Data!F3530</f>
        <v>1033186648</v>
      </c>
      <c r="G3530" t="str">
        <f>Raw_Data!H3530</f>
        <v>0</v>
      </c>
      <c r="H3530">
        <f>IFERROR(VLOOKUP(G3530,Store_Map!$A$2:$I$100,3,FALSE),"")</f>
        <v>0</v>
      </c>
      <c r="I3530">
        <f>IFERROR(VLOOKUP(G3530,Store_Map!$A$2:$I$100,4,FALSE),"")</f>
        <v>0</v>
      </c>
      <c r="J3530">
        <f>IFERROR(VLOOKUP(G3530,Store_Map!$A$2:$I$100,5,FALSE),"")</f>
        <v>0</v>
      </c>
      <c r="K3530">
        <f>IFERROR(VLOOKUP(G3530,Store_Map!$A$2:$I$100,6,FALSE),"")</f>
        <v>0</v>
      </c>
      <c r="L3530">
        <f>IFERROR(VLOOKUP(G3530,Store_Map!$A$2:$I$100,7,FALSE),"")</f>
        <v>0</v>
      </c>
      <c r="M3530">
        <f>IFERROR(VLOOKUP(G3530,Store_Map!$A$2:$I$100,8,FALSE),"")</f>
        <v>0</v>
      </c>
      <c r="N3530">
        <f t="shared" si="495"/>
        <v>0</v>
      </c>
      <c r="O3530" t="str">
        <f t="shared" si="496"/>
        <v>PASS</v>
      </c>
      <c r="P3530" t="str">
        <f t="shared" si="497"/>
        <v>PASS</v>
      </c>
      <c r="Q3530" t="str">
        <f t="shared" si="498"/>
        <v>PASS</v>
      </c>
      <c r="R3530" t="str">
        <f t="shared" si="499"/>
        <v>PASS</v>
      </c>
      <c r="S3530" t="str">
        <f t="shared" si="500"/>
        <v>PASS</v>
      </c>
      <c r="T3530">
        <f t="shared" si="501"/>
        <v>100</v>
      </c>
      <c r="U3530" t="str">
        <f t="shared" si="502"/>
        <v>Low</v>
      </c>
      <c r="V3530" t="str">
        <f t="shared" si="503"/>
        <v>Clean</v>
      </c>
    </row>
    <row r="3531" spans="1:22" x14ac:dyDescent="0.3">
      <c r="A3531" t="str">
        <f>Raw_Data!A3531</f>
        <v>6253316</v>
      </c>
      <c r="B3531">
        <f>Raw_Data!B3531</f>
        <v>45687</v>
      </c>
      <c r="C3531" t="str">
        <f>Raw_Data!C3531</f>
        <v>ATORVASTATIN 20 MG TABLET</v>
      </c>
      <c r="D3531" t="str">
        <f>Raw_Data!D3531</f>
        <v>60505257908</v>
      </c>
      <c r="E3531" t="str">
        <f>Raw_Data!E3531</f>
        <v>BYNE, EDMUND</v>
      </c>
      <c r="F3531" t="str">
        <f>Raw_Data!F3531</f>
        <v>1033186648</v>
      </c>
      <c r="G3531" t="str">
        <f>Raw_Data!H3531</f>
        <v>0</v>
      </c>
      <c r="H3531">
        <f>IFERROR(VLOOKUP(G3531,Store_Map!$A$2:$I$100,3,FALSE),"")</f>
        <v>0</v>
      </c>
      <c r="I3531">
        <f>IFERROR(VLOOKUP(G3531,Store_Map!$A$2:$I$100,4,FALSE),"")</f>
        <v>0</v>
      </c>
      <c r="J3531">
        <f>IFERROR(VLOOKUP(G3531,Store_Map!$A$2:$I$100,5,FALSE),"")</f>
        <v>0</v>
      </c>
      <c r="K3531">
        <f>IFERROR(VLOOKUP(G3531,Store_Map!$A$2:$I$100,6,FALSE),"")</f>
        <v>0</v>
      </c>
      <c r="L3531">
        <f>IFERROR(VLOOKUP(G3531,Store_Map!$A$2:$I$100,7,FALSE),"")</f>
        <v>0</v>
      </c>
      <c r="M3531">
        <f>IFERROR(VLOOKUP(G3531,Store_Map!$A$2:$I$100,8,FALSE),"")</f>
        <v>0</v>
      </c>
      <c r="N3531">
        <f t="shared" si="495"/>
        <v>0</v>
      </c>
      <c r="O3531" t="str">
        <f t="shared" si="496"/>
        <v>PASS</v>
      </c>
      <c r="P3531" t="str">
        <f t="shared" si="497"/>
        <v>PASS</v>
      </c>
      <c r="Q3531" t="str">
        <f t="shared" si="498"/>
        <v>PASS</v>
      </c>
      <c r="R3531" t="str">
        <f t="shared" si="499"/>
        <v>PASS</v>
      </c>
      <c r="S3531" t="str">
        <f t="shared" si="500"/>
        <v>PASS</v>
      </c>
      <c r="T3531">
        <f t="shared" si="501"/>
        <v>100</v>
      </c>
      <c r="U3531" t="str">
        <f t="shared" si="502"/>
        <v>Low</v>
      </c>
      <c r="V3531" t="str">
        <f t="shared" si="503"/>
        <v>Clean</v>
      </c>
    </row>
    <row r="3532" spans="1:22" x14ac:dyDescent="0.3">
      <c r="A3532" t="str">
        <f>Raw_Data!A3532</f>
        <v>6253317</v>
      </c>
      <c r="B3532">
        <f>Raw_Data!B3532</f>
        <v>45687</v>
      </c>
      <c r="C3532" t="str">
        <f>Raw_Data!C3532</f>
        <v>LOSARTAN-HCTZ 50-12.5 MG TA</v>
      </c>
      <c r="D3532" t="str">
        <f>Raw_Data!D3532</f>
        <v>65862046899</v>
      </c>
      <c r="E3532" t="str">
        <f>Raw_Data!E3532</f>
        <v>BYNE, EDMUND</v>
      </c>
      <c r="F3532" t="str">
        <f>Raw_Data!F3532</f>
        <v>1033186648</v>
      </c>
      <c r="G3532" t="str">
        <f>Raw_Data!H3532</f>
        <v>0</v>
      </c>
      <c r="H3532">
        <f>IFERROR(VLOOKUP(G3532,Store_Map!$A$2:$I$100,3,FALSE),"")</f>
        <v>0</v>
      </c>
      <c r="I3532">
        <f>IFERROR(VLOOKUP(G3532,Store_Map!$A$2:$I$100,4,FALSE),"")</f>
        <v>0</v>
      </c>
      <c r="J3532">
        <f>IFERROR(VLOOKUP(G3532,Store_Map!$A$2:$I$100,5,FALSE),"")</f>
        <v>0</v>
      </c>
      <c r="K3532">
        <f>IFERROR(VLOOKUP(G3532,Store_Map!$A$2:$I$100,6,FALSE),"")</f>
        <v>0</v>
      </c>
      <c r="L3532">
        <f>IFERROR(VLOOKUP(G3532,Store_Map!$A$2:$I$100,7,FALSE),"")</f>
        <v>0</v>
      </c>
      <c r="M3532">
        <f>IFERROR(VLOOKUP(G3532,Store_Map!$A$2:$I$100,8,FALSE),"")</f>
        <v>0</v>
      </c>
      <c r="N3532">
        <f t="shared" si="495"/>
        <v>0</v>
      </c>
      <c r="O3532" t="str">
        <f t="shared" si="496"/>
        <v>PASS</v>
      </c>
      <c r="P3532" t="str">
        <f t="shared" si="497"/>
        <v>PASS</v>
      </c>
      <c r="Q3532" t="str">
        <f t="shared" si="498"/>
        <v>PASS</v>
      </c>
      <c r="R3532" t="str">
        <f t="shared" si="499"/>
        <v>PASS</v>
      </c>
      <c r="S3532" t="str">
        <f t="shared" si="500"/>
        <v>PASS</v>
      </c>
      <c r="T3532">
        <f t="shared" si="501"/>
        <v>100</v>
      </c>
      <c r="U3532" t="str">
        <f t="shared" si="502"/>
        <v>Low</v>
      </c>
      <c r="V3532" t="str">
        <f t="shared" si="503"/>
        <v>Clean</v>
      </c>
    </row>
    <row r="3533" spans="1:22" x14ac:dyDescent="0.3">
      <c r="A3533" t="str">
        <f>Raw_Data!A3533</f>
        <v>6245407</v>
      </c>
      <c r="B3533">
        <f>Raw_Data!B3533</f>
        <v>45687</v>
      </c>
      <c r="C3533" t="str">
        <f>Raw_Data!C3533</f>
        <v>ONETOUCH VERIO TEST STRIP</v>
      </c>
      <c r="D3533" t="str">
        <f>Raw_Data!D3533</f>
        <v>53885027210</v>
      </c>
      <c r="E3533" t="str">
        <f>Raw_Data!E3533</f>
        <v>BYNE, EDMUND</v>
      </c>
      <c r="F3533" t="str">
        <f>Raw_Data!F3533</f>
        <v>1033186648</v>
      </c>
      <c r="G3533" t="str">
        <f>Raw_Data!H3533</f>
        <v>0</v>
      </c>
      <c r="H3533">
        <f>IFERROR(VLOOKUP(G3533,Store_Map!$A$2:$I$100,3,FALSE),"")</f>
        <v>0</v>
      </c>
      <c r="I3533">
        <f>IFERROR(VLOOKUP(G3533,Store_Map!$A$2:$I$100,4,FALSE),"")</f>
        <v>0</v>
      </c>
      <c r="J3533">
        <f>IFERROR(VLOOKUP(G3533,Store_Map!$A$2:$I$100,5,FALSE),"")</f>
        <v>0</v>
      </c>
      <c r="K3533">
        <f>IFERROR(VLOOKUP(G3533,Store_Map!$A$2:$I$100,6,FALSE),"")</f>
        <v>0</v>
      </c>
      <c r="L3533">
        <f>IFERROR(VLOOKUP(G3533,Store_Map!$A$2:$I$100,7,FALSE),"")</f>
        <v>0</v>
      </c>
      <c r="M3533">
        <f>IFERROR(VLOOKUP(G3533,Store_Map!$A$2:$I$100,8,FALSE),"")</f>
        <v>0</v>
      </c>
      <c r="N3533">
        <f t="shared" si="495"/>
        <v>0</v>
      </c>
      <c r="O3533" t="str">
        <f t="shared" si="496"/>
        <v>PASS</v>
      </c>
      <c r="P3533" t="str">
        <f t="shared" si="497"/>
        <v>PASS</v>
      </c>
      <c r="Q3533" t="str">
        <f t="shared" si="498"/>
        <v>PASS</v>
      </c>
      <c r="R3533" t="str">
        <f t="shared" si="499"/>
        <v>PASS</v>
      </c>
      <c r="S3533" t="str">
        <f t="shared" si="500"/>
        <v>PASS</v>
      </c>
      <c r="T3533">
        <f t="shared" si="501"/>
        <v>100</v>
      </c>
      <c r="U3533" t="str">
        <f t="shared" si="502"/>
        <v>Low</v>
      </c>
      <c r="V3533" t="str">
        <f t="shared" si="503"/>
        <v>Clean</v>
      </c>
    </row>
    <row r="3534" spans="1:22" x14ac:dyDescent="0.3">
      <c r="A3534" t="str">
        <f>Raw_Data!A3534</f>
        <v>6253318</v>
      </c>
      <c r="B3534">
        <f>Raw_Data!B3534</f>
        <v>45687</v>
      </c>
      <c r="C3534" t="str">
        <f>Raw_Data!C3534</f>
        <v>GAVILAX POWDER</v>
      </c>
      <c r="D3534" t="str">
        <f>Raw_Data!D3534</f>
        <v>43386031214</v>
      </c>
      <c r="E3534" t="str">
        <f>Raw_Data!E3534</f>
        <v>HARSHMAN, SONALI</v>
      </c>
      <c r="F3534" t="str">
        <f>Raw_Data!F3534</f>
        <v>1104084516</v>
      </c>
      <c r="G3534" t="str">
        <f>Raw_Data!H3534</f>
        <v>0</v>
      </c>
      <c r="H3534">
        <f>IFERROR(VLOOKUP(G3534,Store_Map!$A$2:$I$100,3,FALSE),"")</f>
        <v>0</v>
      </c>
      <c r="I3534">
        <f>IFERROR(VLOOKUP(G3534,Store_Map!$A$2:$I$100,4,FALSE),"")</f>
        <v>0</v>
      </c>
      <c r="J3534">
        <f>IFERROR(VLOOKUP(G3534,Store_Map!$A$2:$I$100,5,FALSE),"")</f>
        <v>0</v>
      </c>
      <c r="K3534">
        <f>IFERROR(VLOOKUP(G3534,Store_Map!$A$2:$I$100,6,FALSE),"")</f>
        <v>0</v>
      </c>
      <c r="L3534">
        <f>IFERROR(VLOOKUP(G3534,Store_Map!$A$2:$I$100,7,FALSE),"")</f>
        <v>0</v>
      </c>
      <c r="M3534">
        <f>IFERROR(VLOOKUP(G3534,Store_Map!$A$2:$I$100,8,FALSE),"")</f>
        <v>0</v>
      </c>
      <c r="N3534">
        <f t="shared" si="495"/>
        <v>0</v>
      </c>
      <c r="O3534" t="str">
        <f t="shared" si="496"/>
        <v>PASS</v>
      </c>
      <c r="P3534" t="str">
        <f t="shared" si="497"/>
        <v>PASS</v>
      </c>
      <c r="Q3534" t="str">
        <f t="shared" si="498"/>
        <v>PASS</v>
      </c>
      <c r="R3534" t="str">
        <f t="shared" si="499"/>
        <v>PASS</v>
      </c>
      <c r="S3534" t="str">
        <f t="shared" si="500"/>
        <v>PASS</v>
      </c>
      <c r="T3534">
        <f t="shared" si="501"/>
        <v>100</v>
      </c>
      <c r="U3534" t="str">
        <f t="shared" si="502"/>
        <v>Low</v>
      </c>
      <c r="V3534" t="str">
        <f t="shared" si="503"/>
        <v>Clean</v>
      </c>
    </row>
    <row r="3535" spans="1:22" x14ac:dyDescent="0.3">
      <c r="A3535" t="str">
        <f>Raw_Data!A3535</f>
        <v>6253319</v>
      </c>
      <c r="B3535">
        <f>Raw_Data!B3535</f>
        <v>45687</v>
      </c>
      <c r="C3535" t="str">
        <f>Raw_Data!C3535</f>
        <v>UNIFINE PENTIPS 6MM 31G</v>
      </c>
      <c r="D3535" t="str">
        <f>Raw_Data!D3535</f>
        <v>8470359001</v>
      </c>
      <c r="E3535" t="str">
        <f>Raw_Data!E3535</f>
        <v>BYNE, EDMUND</v>
      </c>
      <c r="F3535" t="str">
        <f>Raw_Data!F3535</f>
        <v>1033186648</v>
      </c>
      <c r="G3535" t="str">
        <f>Raw_Data!H3535</f>
        <v>0</v>
      </c>
      <c r="H3535">
        <f>IFERROR(VLOOKUP(G3535,Store_Map!$A$2:$I$100,3,FALSE),"")</f>
        <v>0</v>
      </c>
      <c r="I3535">
        <f>IFERROR(VLOOKUP(G3535,Store_Map!$A$2:$I$100,4,FALSE),"")</f>
        <v>0</v>
      </c>
      <c r="J3535">
        <f>IFERROR(VLOOKUP(G3535,Store_Map!$A$2:$I$100,5,FALSE),"")</f>
        <v>0</v>
      </c>
      <c r="K3535">
        <f>IFERROR(VLOOKUP(G3535,Store_Map!$A$2:$I$100,6,FALSE),"")</f>
        <v>0</v>
      </c>
      <c r="L3535">
        <f>IFERROR(VLOOKUP(G3535,Store_Map!$A$2:$I$100,7,FALSE),"")</f>
        <v>0</v>
      </c>
      <c r="M3535">
        <f>IFERROR(VLOOKUP(G3535,Store_Map!$A$2:$I$100,8,FALSE),"")</f>
        <v>0</v>
      </c>
      <c r="N3535">
        <f t="shared" si="495"/>
        <v>0</v>
      </c>
      <c r="O3535" t="str">
        <f t="shared" si="496"/>
        <v>PASS</v>
      </c>
      <c r="P3535" t="str">
        <f t="shared" si="497"/>
        <v>PASS</v>
      </c>
      <c r="Q3535" t="str">
        <f t="shared" si="498"/>
        <v>PASS</v>
      </c>
      <c r="R3535" t="str">
        <f t="shared" si="499"/>
        <v>PASS</v>
      </c>
      <c r="S3535" t="str">
        <f t="shared" si="500"/>
        <v>PASS</v>
      </c>
      <c r="T3535">
        <f t="shared" si="501"/>
        <v>100</v>
      </c>
      <c r="U3535" t="str">
        <f t="shared" si="502"/>
        <v>Low</v>
      </c>
      <c r="V3535" t="str">
        <f t="shared" si="503"/>
        <v>Clean</v>
      </c>
    </row>
    <row r="3536" spans="1:22" x14ac:dyDescent="0.3">
      <c r="A3536" t="str">
        <f>Raw_Data!A3536</f>
        <v>6253321</v>
      </c>
      <c r="B3536">
        <f>Raw_Data!B3536</f>
        <v>45687</v>
      </c>
      <c r="C3536" t="str">
        <f>Raw_Data!C3536</f>
        <v>TRIAMTERENE-HCTZ 37.5-25 MG</v>
      </c>
      <c r="D3536" t="str">
        <f>Raw_Data!D3536</f>
        <v>60505265605</v>
      </c>
      <c r="E3536" t="str">
        <f>Raw_Data!E3536</f>
        <v>BYNE, EDMUND</v>
      </c>
      <c r="F3536" t="str">
        <f>Raw_Data!F3536</f>
        <v>1033186648</v>
      </c>
      <c r="G3536" t="str">
        <f>Raw_Data!H3536</f>
        <v>0</v>
      </c>
      <c r="H3536">
        <f>IFERROR(VLOOKUP(G3536,Store_Map!$A$2:$I$100,3,FALSE),"")</f>
        <v>0</v>
      </c>
      <c r="I3536">
        <f>IFERROR(VLOOKUP(G3536,Store_Map!$A$2:$I$100,4,FALSE),"")</f>
        <v>0</v>
      </c>
      <c r="J3536">
        <f>IFERROR(VLOOKUP(G3536,Store_Map!$A$2:$I$100,5,FALSE),"")</f>
        <v>0</v>
      </c>
      <c r="K3536">
        <f>IFERROR(VLOOKUP(G3536,Store_Map!$A$2:$I$100,6,FALSE),"")</f>
        <v>0</v>
      </c>
      <c r="L3536">
        <f>IFERROR(VLOOKUP(G3536,Store_Map!$A$2:$I$100,7,FALSE),"")</f>
        <v>0</v>
      </c>
      <c r="M3536">
        <f>IFERROR(VLOOKUP(G3536,Store_Map!$A$2:$I$100,8,FALSE),"")</f>
        <v>0</v>
      </c>
      <c r="N3536">
        <f t="shared" si="495"/>
        <v>0</v>
      </c>
      <c r="O3536" t="str">
        <f t="shared" si="496"/>
        <v>PASS</v>
      </c>
      <c r="P3536" t="str">
        <f t="shared" si="497"/>
        <v>PASS</v>
      </c>
      <c r="Q3536" t="str">
        <f t="shared" si="498"/>
        <v>PASS</v>
      </c>
      <c r="R3536" t="str">
        <f t="shared" si="499"/>
        <v>PASS</v>
      </c>
      <c r="S3536" t="str">
        <f t="shared" si="500"/>
        <v>PASS</v>
      </c>
      <c r="T3536">
        <f t="shared" si="501"/>
        <v>100</v>
      </c>
      <c r="U3536" t="str">
        <f t="shared" si="502"/>
        <v>Low</v>
      </c>
      <c r="V3536" t="str">
        <f t="shared" si="503"/>
        <v>Clean</v>
      </c>
    </row>
    <row r="3537" spans="1:22" x14ac:dyDescent="0.3">
      <c r="A3537" t="str">
        <f>Raw_Data!A3537</f>
        <v>6244704</v>
      </c>
      <c r="B3537">
        <f>Raw_Data!B3537</f>
        <v>45688</v>
      </c>
      <c r="C3537" t="str">
        <f>Raw_Data!C3537</f>
        <v>BUMETANIDE 1 MG TABLET</v>
      </c>
      <c r="D3537" t="str">
        <f>Raw_Data!D3537</f>
        <v>185012901</v>
      </c>
      <c r="E3537" t="str">
        <f>Raw_Data!E3537</f>
        <v>GUPTA, SHUCHITA</v>
      </c>
      <c r="F3537" t="str">
        <f>Raw_Data!F3537</f>
        <v>1679773642</v>
      </c>
      <c r="G3537" t="str">
        <f>Raw_Data!H3537</f>
        <v>0</v>
      </c>
      <c r="H3537">
        <f>IFERROR(VLOOKUP(G3537,Store_Map!$A$2:$I$100,3,FALSE),"")</f>
        <v>0</v>
      </c>
      <c r="I3537">
        <f>IFERROR(VLOOKUP(G3537,Store_Map!$A$2:$I$100,4,FALSE),"")</f>
        <v>0</v>
      </c>
      <c r="J3537">
        <f>IFERROR(VLOOKUP(G3537,Store_Map!$A$2:$I$100,5,FALSE),"")</f>
        <v>0</v>
      </c>
      <c r="K3537">
        <f>IFERROR(VLOOKUP(G3537,Store_Map!$A$2:$I$100,6,FALSE),"")</f>
        <v>0</v>
      </c>
      <c r="L3537">
        <f>IFERROR(VLOOKUP(G3537,Store_Map!$A$2:$I$100,7,FALSE),"")</f>
        <v>0</v>
      </c>
      <c r="M3537">
        <f>IFERROR(VLOOKUP(G3537,Store_Map!$A$2:$I$100,8,FALSE),"")</f>
        <v>0</v>
      </c>
      <c r="N3537">
        <f t="shared" si="495"/>
        <v>0</v>
      </c>
      <c r="O3537" t="str">
        <f t="shared" si="496"/>
        <v>PASS</v>
      </c>
      <c r="P3537" t="str">
        <f t="shared" si="497"/>
        <v>REVIEW</v>
      </c>
      <c r="Q3537" t="str">
        <f t="shared" si="498"/>
        <v>PASS</v>
      </c>
      <c r="R3537" t="str">
        <f t="shared" si="499"/>
        <v>PASS</v>
      </c>
      <c r="S3537" t="str">
        <f t="shared" si="500"/>
        <v>REVIEW</v>
      </c>
      <c r="T3537">
        <f t="shared" si="501"/>
        <v>90</v>
      </c>
      <c r="U3537" t="str">
        <f t="shared" si="502"/>
        <v>Low</v>
      </c>
      <c r="V3537" t="str">
        <f t="shared" si="503"/>
        <v>Invalid NDC</v>
      </c>
    </row>
    <row r="3538" spans="1:22" x14ac:dyDescent="0.3">
      <c r="A3538" t="str">
        <f>Raw_Data!A3538</f>
        <v>6243344</v>
      </c>
      <c r="B3538">
        <f>Raw_Data!B3538</f>
        <v>45688</v>
      </c>
      <c r="C3538" t="str">
        <f>Raw_Data!C3538</f>
        <v>ATORVASTATIN 20 MG TABLET</v>
      </c>
      <c r="D3538" t="str">
        <f>Raw_Data!D3538</f>
        <v>60505257908</v>
      </c>
      <c r="E3538" t="str">
        <f>Raw_Data!E3538</f>
        <v>BYNE, EDMUND</v>
      </c>
      <c r="F3538" t="str">
        <f>Raw_Data!F3538</f>
        <v>1033186648</v>
      </c>
      <c r="G3538" t="str">
        <f>Raw_Data!H3538</f>
        <v>0</v>
      </c>
      <c r="H3538">
        <f>IFERROR(VLOOKUP(G3538,Store_Map!$A$2:$I$100,3,FALSE),"")</f>
        <v>0</v>
      </c>
      <c r="I3538">
        <f>IFERROR(VLOOKUP(G3538,Store_Map!$A$2:$I$100,4,FALSE),"")</f>
        <v>0</v>
      </c>
      <c r="J3538">
        <f>IFERROR(VLOOKUP(G3538,Store_Map!$A$2:$I$100,5,FALSE),"")</f>
        <v>0</v>
      </c>
      <c r="K3538">
        <f>IFERROR(VLOOKUP(G3538,Store_Map!$A$2:$I$100,6,FALSE),"")</f>
        <v>0</v>
      </c>
      <c r="L3538">
        <f>IFERROR(VLOOKUP(G3538,Store_Map!$A$2:$I$100,7,FALSE),"")</f>
        <v>0</v>
      </c>
      <c r="M3538">
        <f>IFERROR(VLOOKUP(G3538,Store_Map!$A$2:$I$100,8,FALSE),"")</f>
        <v>0</v>
      </c>
      <c r="N3538">
        <f t="shared" si="495"/>
        <v>0</v>
      </c>
      <c r="O3538" t="str">
        <f t="shared" si="496"/>
        <v>PASS</v>
      </c>
      <c r="P3538" t="str">
        <f t="shared" si="497"/>
        <v>PASS</v>
      </c>
      <c r="Q3538" t="str">
        <f t="shared" si="498"/>
        <v>PASS</v>
      </c>
      <c r="R3538" t="str">
        <f t="shared" si="499"/>
        <v>PASS</v>
      </c>
      <c r="S3538" t="str">
        <f t="shared" si="500"/>
        <v>PASS</v>
      </c>
      <c r="T3538">
        <f t="shared" si="501"/>
        <v>100</v>
      </c>
      <c r="U3538" t="str">
        <f t="shared" si="502"/>
        <v>Low</v>
      </c>
      <c r="V3538" t="str">
        <f t="shared" si="503"/>
        <v>Clean</v>
      </c>
    </row>
    <row r="3539" spans="1:22" x14ac:dyDescent="0.3">
      <c r="A3539" t="str">
        <f>Raw_Data!A3539</f>
        <v>6243343</v>
      </c>
      <c r="B3539">
        <f>Raw_Data!B3539</f>
        <v>45688</v>
      </c>
      <c r="C3539" t="str">
        <f>Raw_Data!C3539</f>
        <v>LOSARTAN-HCTZ 50-12.5 MG TA</v>
      </c>
      <c r="D3539" t="str">
        <f>Raw_Data!D3539</f>
        <v>65862046899</v>
      </c>
      <c r="E3539" t="str">
        <f>Raw_Data!E3539</f>
        <v>BYNE, EDMUND</v>
      </c>
      <c r="F3539" t="str">
        <f>Raw_Data!F3539</f>
        <v>1033186648</v>
      </c>
      <c r="G3539" t="str">
        <f>Raw_Data!H3539</f>
        <v>0</v>
      </c>
      <c r="H3539">
        <f>IFERROR(VLOOKUP(G3539,Store_Map!$A$2:$I$100,3,FALSE),"")</f>
        <v>0</v>
      </c>
      <c r="I3539">
        <f>IFERROR(VLOOKUP(G3539,Store_Map!$A$2:$I$100,4,FALSE),"")</f>
        <v>0</v>
      </c>
      <c r="J3539">
        <f>IFERROR(VLOOKUP(G3539,Store_Map!$A$2:$I$100,5,FALSE),"")</f>
        <v>0</v>
      </c>
      <c r="K3539">
        <f>IFERROR(VLOOKUP(G3539,Store_Map!$A$2:$I$100,6,FALSE),"")</f>
        <v>0</v>
      </c>
      <c r="L3539">
        <f>IFERROR(VLOOKUP(G3539,Store_Map!$A$2:$I$100,7,FALSE),"")</f>
        <v>0</v>
      </c>
      <c r="M3539">
        <f>IFERROR(VLOOKUP(G3539,Store_Map!$A$2:$I$100,8,FALSE),"")</f>
        <v>0</v>
      </c>
      <c r="N3539">
        <f t="shared" si="495"/>
        <v>0</v>
      </c>
      <c r="O3539" t="str">
        <f t="shared" si="496"/>
        <v>PASS</v>
      </c>
      <c r="P3539" t="str">
        <f t="shared" si="497"/>
        <v>PASS</v>
      </c>
      <c r="Q3539" t="str">
        <f t="shared" si="498"/>
        <v>PASS</v>
      </c>
      <c r="R3539" t="str">
        <f t="shared" si="499"/>
        <v>PASS</v>
      </c>
      <c r="S3539" t="str">
        <f t="shared" si="500"/>
        <v>PASS</v>
      </c>
      <c r="T3539">
        <f t="shared" si="501"/>
        <v>100</v>
      </c>
      <c r="U3539" t="str">
        <f t="shared" si="502"/>
        <v>Low</v>
      </c>
      <c r="V3539" t="str">
        <f t="shared" si="503"/>
        <v>Clean</v>
      </c>
    </row>
    <row r="3540" spans="1:22" x14ac:dyDescent="0.3">
      <c r="A3540" t="str">
        <f>Raw_Data!A3540</f>
        <v>6251276</v>
      </c>
      <c r="B3540">
        <f>Raw_Data!B3540</f>
        <v>45688</v>
      </c>
      <c r="C3540" t="str">
        <f>Raw_Data!C3540</f>
        <v>HYDROXYZINE HCL 50 MG TABLE</v>
      </c>
      <c r="D3540" t="str">
        <f>Raw_Data!D3540</f>
        <v>59651050105</v>
      </c>
      <c r="E3540" t="str">
        <f>Raw_Data!E3540</f>
        <v>GIBBS, JON</v>
      </c>
      <c r="F3540" t="str">
        <f>Raw_Data!F3540</f>
        <v>1700896156</v>
      </c>
      <c r="G3540" t="str">
        <f>Raw_Data!H3540</f>
        <v>0</v>
      </c>
      <c r="H3540">
        <f>IFERROR(VLOOKUP(G3540,Store_Map!$A$2:$I$100,3,FALSE),"")</f>
        <v>0</v>
      </c>
      <c r="I3540">
        <f>IFERROR(VLOOKUP(G3540,Store_Map!$A$2:$I$100,4,FALSE),"")</f>
        <v>0</v>
      </c>
      <c r="J3540">
        <f>IFERROR(VLOOKUP(G3540,Store_Map!$A$2:$I$100,5,FALSE),"")</f>
        <v>0</v>
      </c>
      <c r="K3540">
        <f>IFERROR(VLOOKUP(G3540,Store_Map!$A$2:$I$100,6,FALSE),"")</f>
        <v>0</v>
      </c>
      <c r="L3540">
        <f>IFERROR(VLOOKUP(G3540,Store_Map!$A$2:$I$100,7,FALSE),"")</f>
        <v>0</v>
      </c>
      <c r="M3540">
        <f>IFERROR(VLOOKUP(G3540,Store_Map!$A$2:$I$100,8,FALSE),"")</f>
        <v>0</v>
      </c>
      <c r="N3540">
        <f t="shared" si="495"/>
        <v>0</v>
      </c>
      <c r="O3540" t="str">
        <f t="shared" si="496"/>
        <v>PASS</v>
      </c>
      <c r="P3540" t="str">
        <f t="shared" si="497"/>
        <v>PASS</v>
      </c>
      <c r="Q3540" t="str">
        <f t="shared" si="498"/>
        <v>PASS</v>
      </c>
      <c r="R3540" t="str">
        <f t="shared" si="499"/>
        <v>PASS</v>
      </c>
      <c r="S3540" t="str">
        <f t="shared" si="500"/>
        <v>PASS</v>
      </c>
      <c r="T3540">
        <f t="shared" si="501"/>
        <v>100</v>
      </c>
      <c r="U3540" t="str">
        <f t="shared" si="502"/>
        <v>Low</v>
      </c>
      <c r="V3540" t="str">
        <f t="shared" si="503"/>
        <v>Clean</v>
      </c>
    </row>
    <row r="3541" spans="1:22" x14ac:dyDescent="0.3">
      <c r="A3541" t="str">
        <f>Raw_Data!A3541</f>
        <v>6243342</v>
      </c>
      <c r="B3541">
        <f>Raw_Data!B3541</f>
        <v>45688</v>
      </c>
      <c r="C3541" t="str">
        <f>Raw_Data!C3541</f>
        <v>OMEPRAZOLE DR 20 MG CAPSULE</v>
      </c>
      <c r="D3541" t="str">
        <f>Raw_Data!D3541</f>
        <v>68382041205</v>
      </c>
      <c r="E3541" t="str">
        <f>Raw_Data!E3541</f>
        <v>BYNE, EDMUND</v>
      </c>
      <c r="F3541" t="str">
        <f>Raw_Data!F3541</f>
        <v>1033186648</v>
      </c>
      <c r="G3541" t="str">
        <f>Raw_Data!H3541</f>
        <v>0</v>
      </c>
      <c r="H3541">
        <f>IFERROR(VLOOKUP(G3541,Store_Map!$A$2:$I$100,3,FALSE),"")</f>
        <v>0</v>
      </c>
      <c r="I3541">
        <f>IFERROR(VLOOKUP(G3541,Store_Map!$A$2:$I$100,4,FALSE),"")</f>
        <v>0</v>
      </c>
      <c r="J3541">
        <f>IFERROR(VLOOKUP(G3541,Store_Map!$A$2:$I$100,5,FALSE),"")</f>
        <v>0</v>
      </c>
      <c r="K3541">
        <f>IFERROR(VLOOKUP(G3541,Store_Map!$A$2:$I$100,6,FALSE),"")</f>
        <v>0</v>
      </c>
      <c r="L3541">
        <f>IFERROR(VLOOKUP(G3541,Store_Map!$A$2:$I$100,7,FALSE),"")</f>
        <v>0</v>
      </c>
      <c r="M3541">
        <f>IFERROR(VLOOKUP(G3541,Store_Map!$A$2:$I$100,8,FALSE),"")</f>
        <v>0</v>
      </c>
      <c r="N3541">
        <f t="shared" si="495"/>
        <v>0</v>
      </c>
      <c r="O3541" t="str">
        <f t="shared" si="496"/>
        <v>PASS</v>
      </c>
      <c r="P3541" t="str">
        <f t="shared" si="497"/>
        <v>PASS</v>
      </c>
      <c r="Q3541" t="str">
        <f t="shared" si="498"/>
        <v>PASS</v>
      </c>
      <c r="R3541" t="str">
        <f t="shared" si="499"/>
        <v>PASS</v>
      </c>
      <c r="S3541" t="str">
        <f t="shared" si="500"/>
        <v>PASS</v>
      </c>
      <c r="T3541">
        <f t="shared" si="501"/>
        <v>100</v>
      </c>
      <c r="U3541" t="str">
        <f t="shared" si="502"/>
        <v>Low</v>
      </c>
      <c r="V3541" t="str">
        <f t="shared" si="503"/>
        <v>Clean</v>
      </c>
    </row>
    <row r="3542" spans="1:22" x14ac:dyDescent="0.3">
      <c r="A3542" t="str">
        <f>Raw_Data!A3542</f>
        <v>6251079</v>
      </c>
      <c r="B3542">
        <f>Raw_Data!B3542</f>
        <v>45688</v>
      </c>
      <c r="C3542" t="str">
        <f>Raw_Data!C3542</f>
        <v>CYCLOBENZAPRINE 10 MG TABLE</v>
      </c>
      <c r="D3542" t="str">
        <f>Raw_Data!D3542</f>
        <v>69097084615</v>
      </c>
      <c r="E3542" t="str">
        <f>Raw_Data!E3542</f>
        <v>BYNE, EDMUND</v>
      </c>
      <c r="F3542" t="str">
        <f>Raw_Data!F3542</f>
        <v>1033186648</v>
      </c>
      <c r="G3542" t="str">
        <f>Raw_Data!H3542</f>
        <v>0</v>
      </c>
      <c r="H3542">
        <f>IFERROR(VLOOKUP(G3542,Store_Map!$A$2:$I$100,3,FALSE),"")</f>
        <v>0</v>
      </c>
      <c r="I3542">
        <f>IFERROR(VLOOKUP(G3542,Store_Map!$A$2:$I$100,4,FALSE),"")</f>
        <v>0</v>
      </c>
      <c r="J3542">
        <f>IFERROR(VLOOKUP(G3542,Store_Map!$A$2:$I$100,5,FALSE),"")</f>
        <v>0</v>
      </c>
      <c r="K3542">
        <f>IFERROR(VLOOKUP(G3542,Store_Map!$A$2:$I$100,6,FALSE),"")</f>
        <v>0</v>
      </c>
      <c r="L3542">
        <f>IFERROR(VLOOKUP(G3542,Store_Map!$A$2:$I$100,7,FALSE),"")</f>
        <v>0</v>
      </c>
      <c r="M3542">
        <f>IFERROR(VLOOKUP(G3542,Store_Map!$A$2:$I$100,8,FALSE),"")</f>
        <v>0</v>
      </c>
      <c r="N3542">
        <f t="shared" si="495"/>
        <v>0</v>
      </c>
      <c r="O3542" t="str">
        <f t="shared" si="496"/>
        <v>PASS</v>
      </c>
      <c r="P3542" t="str">
        <f t="shared" si="497"/>
        <v>PASS</v>
      </c>
      <c r="Q3542" t="str">
        <f t="shared" si="498"/>
        <v>PASS</v>
      </c>
      <c r="R3542" t="str">
        <f t="shared" si="499"/>
        <v>PASS</v>
      </c>
      <c r="S3542" t="str">
        <f t="shared" si="500"/>
        <v>PASS</v>
      </c>
      <c r="T3542">
        <f t="shared" si="501"/>
        <v>100</v>
      </c>
      <c r="U3542" t="str">
        <f t="shared" si="502"/>
        <v>Low</v>
      </c>
      <c r="V3542" t="str">
        <f t="shared" si="503"/>
        <v>Clean</v>
      </c>
    </row>
    <row r="3543" spans="1:22" x14ac:dyDescent="0.3">
      <c r="A3543" t="str">
        <f>Raw_Data!A3543</f>
        <v>6251264</v>
      </c>
      <c r="B3543">
        <f>Raw_Data!B3543</f>
        <v>45688</v>
      </c>
      <c r="C3543" t="str">
        <f>Raw_Data!C3543</f>
        <v>GABAPENTIN 800 MG TABLET</v>
      </c>
      <c r="D3543" t="str">
        <f>Raw_Data!D3543</f>
        <v>65862052405</v>
      </c>
      <c r="E3543" t="str">
        <f>Raw_Data!E3543</f>
        <v>GIBBS, JON</v>
      </c>
      <c r="F3543" t="str">
        <f>Raw_Data!F3543</f>
        <v>1700896156</v>
      </c>
      <c r="G3543" t="str">
        <f>Raw_Data!H3543</f>
        <v>0</v>
      </c>
      <c r="H3543">
        <f>IFERROR(VLOOKUP(G3543,Store_Map!$A$2:$I$100,3,FALSE),"")</f>
        <v>0</v>
      </c>
      <c r="I3543">
        <f>IFERROR(VLOOKUP(G3543,Store_Map!$A$2:$I$100,4,FALSE),"")</f>
        <v>0</v>
      </c>
      <c r="J3543">
        <f>IFERROR(VLOOKUP(G3543,Store_Map!$A$2:$I$100,5,FALSE),"")</f>
        <v>0</v>
      </c>
      <c r="K3543">
        <f>IFERROR(VLOOKUP(G3543,Store_Map!$A$2:$I$100,6,FALSE),"")</f>
        <v>0</v>
      </c>
      <c r="L3543">
        <f>IFERROR(VLOOKUP(G3543,Store_Map!$A$2:$I$100,7,FALSE),"")</f>
        <v>0</v>
      </c>
      <c r="M3543">
        <f>IFERROR(VLOOKUP(G3543,Store_Map!$A$2:$I$100,8,FALSE),"")</f>
        <v>0</v>
      </c>
      <c r="N3543">
        <f t="shared" si="495"/>
        <v>0</v>
      </c>
      <c r="O3543" t="str">
        <f t="shared" si="496"/>
        <v>PASS</v>
      </c>
      <c r="P3543" t="str">
        <f t="shared" si="497"/>
        <v>PASS</v>
      </c>
      <c r="Q3543" t="str">
        <f t="shared" si="498"/>
        <v>PASS</v>
      </c>
      <c r="R3543" t="str">
        <f t="shared" si="499"/>
        <v>PASS</v>
      </c>
      <c r="S3543" t="str">
        <f t="shared" si="500"/>
        <v>PASS</v>
      </c>
      <c r="T3543">
        <f t="shared" si="501"/>
        <v>100</v>
      </c>
      <c r="U3543" t="str">
        <f t="shared" si="502"/>
        <v>Low</v>
      </c>
      <c r="V3543" t="str">
        <f t="shared" si="503"/>
        <v>Clean</v>
      </c>
    </row>
    <row r="3544" spans="1:22" x14ac:dyDescent="0.3">
      <c r="A3544" t="str">
        <f>Raw_Data!A3544</f>
        <v>6251269</v>
      </c>
      <c r="B3544">
        <f>Raw_Data!B3544</f>
        <v>45688</v>
      </c>
      <c r="C3544" t="str">
        <f>Raw_Data!C3544</f>
        <v>DULOXETINE HCL DR 30 MG CAP</v>
      </c>
      <c r="D3544" t="str">
        <f>Raw_Data!D3544</f>
        <v>27241009803</v>
      </c>
      <c r="E3544" t="str">
        <f>Raw_Data!E3544</f>
        <v>GIBBS, JON</v>
      </c>
      <c r="F3544" t="str">
        <f>Raw_Data!F3544</f>
        <v>1700896156</v>
      </c>
      <c r="G3544" t="str">
        <f>Raw_Data!H3544</f>
        <v>0</v>
      </c>
      <c r="H3544">
        <f>IFERROR(VLOOKUP(G3544,Store_Map!$A$2:$I$100,3,FALSE),"")</f>
        <v>0</v>
      </c>
      <c r="I3544">
        <f>IFERROR(VLOOKUP(G3544,Store_Map!$A$2:$I$100,4,FALSE),"")</f>
        <v>0</v>
      </c>
      <c r="J3544">
        <f>IFERROR(VLOOKUP(G3544,Store_Map!$A$2:$I$100,5,FALSE),"")</f>
        <v>0</v>
      </c>
      <c r="K3544">
        <f>IFERROR(VLOOKUP(G3544,Store_Map!$A$2:$I$100,6,FALSE),"")</f>
        <v>0</v>
      </c>
      <c r="L3544">
        <f>IFERROR(VLOOKUP(G3544,Store_Map!$A$2:$I$100,7,FALSE),"")</f>
        <v>0</v>
      </c>
      <c r="M3544">
        <f>IFERROR(VLOOKUP(G3544,Store_Map!$A$2:$I$100,8,FALSE),"")</f>
        <v>0</v>
      </c>
      <c r="N3544">
        <f t="shared" si="495"/>
        <v>0</v>
      </c>
      <c r="O3544" t="str">
        <f t="shared" si="496"/>
        <v>PASS</v>
      </c>
      <c r="P3544" t="str">
        <f t="shared" si="497"/>
        <v>PASS</v>
      </c>
      <c r="Q3544" t="str">
        <f t="shared" si="498"/>
        <v>PASS</v>
      </c>
      <c r="R3544" t="str">
        <f t="shared" si="499"/>
        <v>PASS</v>
      </c>
      <c r="S3544" t="str">
        <f t="shared" si="500"/>
        <v>PASS</v>
      </c>
      <c r="T3544">
        <f t="shared" si="501"/>
        <v>100</v>
      </c>
      <c r="U3544" t="str">
        <f t="shared" si="502"/>
        <v>Low</v>
      </c>
      <c r="V3544" t="str">
        <f t="shared" si="503"/>
        <v>Clean</v>
      </c>
    </row>
    <row r="3545" spans="1:22" x14ac:dyDescent="0.3">
      <c r="A3545" t="str">
        <f>Raw_Data!A3545</f>
        <v>6251513</v>
      </c>
      <c r="B3545">
        <f>Raw_Data!B3545</f>
        <v>45688</v>
      </c>
      <c r="C3545" t="str">
        <f>Raw_Data!C3545</f>
        <v>DULOXETINE HCL DR 60 MG CAP</v>
      </c>
      <c r="D3545" t="str">
        <f>Raw_Data!D3545</f>
        <v>27241009903</v>
      </c>
      <c r="E3545" t="str">
        <f>Raw_Data!E3545</f>
        <v>STEINER, DAVID</v>
      </c>
      <c r="F3545" t="str">
        <f>Raw_Data!F3545</f>
        <v>1972508802</v>
      </c>
      <c r="G3545" t="str">
        <f>Raw_Data!H3545</f>
        <v>0</v>
      </c>
      <c r="H3545">
        <f>IFERROR(VLOOKUP(G3545,Store_Map!$A$2:$I$100,3,FALSE),"")</f>
        <v>0</v>
      </c>
      <c r="I3545">
        <f>IFERROR(VLOOKUP(G3545,Store_Map!$A$2:$I$100,4,FALSE),"")</f>
        <v>0</v>
      </c>
      <c r="J3545">
        <f>IFERROR(VLOOKUP(G3545,Store_Map!$A$2:$I$100,5,FALSE),"")</f>
        <v>0</v>
      </c>
      <c r="K3545">
        <f>IFERROR(VLOOKUP(G3545,Store_Map!$A$2:$I$100,6,FALSE),"")</f>
        <v>0</v>
      </c>
      <c r="L3545">
        <f>IFERROR(VLOOKUP(G3545,Store_Map!$A$2:$I$100,7,FALSE),"")</f>
        <v>0</v>
      </c>
      <c r="M3545">
        <f>IFERROR(VLOOKUP(G3545,Store_Map!$A$2:$I$100,8,FALSE),"")</f>
        <v>0</v>
      </c>
      <c r="N3545">
        <f t="shared" si="495"/>
        <v>0</v>
      </c>
      <c r="O3545" t="str">
        <f t="shared" si="496"/>
        <v>PASS</v>
      </c>
      <c r="P3545" t="str">
        <f t="shared" si="497"/>
        <v>PASS</v>
      </c>
      <c r="Q3545" t="str">
        <f t="shared" si="498"/>
        <v>PASS</v>
      </c>
      <c r="R3545" t="str">
        <f t="shared" si="499"/>
        <v>PASS</v>
      </c>
      <c r="S3545" t="str">
        <f t="shared" si="500"/>
        <v>PASS</v>
      </c>
      <c r="T3545">
        <f t="shared" si="501"/>
        <v>100</v>
      </c>
      <c r="U3545" t="str">
        <f t="shared" si="502"/>
        <v>Low</v>
      </c>
      <c r="V3545" t="str">
        <f t="shared" si="503"/>
        <v>Clean</v>
      </c>
    </row>
    <row r="3546" spans="1:22" x14ac:dyDescent="0.3">
      <c r="A3546" t="str">
        <f>Raw_Data!A3546</f>
        <v>6251529</v>
      </c>
      <c r="B3546">
        <f>Raw_Data!B3546</f>
        <v>45688</v>
      </c>
      <c r="C3546" t="str">
        <f>Raw_Data!C3546</f>
        <v>GLIPIZIDE ER 10 MG TABLET</v>
      </c>
      <c r="D3546" t="str">
        <f>Raw_Data!D3546</f>
        <v>591084501</v>
      </c>
      <c r="E3546" t="str">
        <f>Raw_Data!E3546</f>
        <v>BYNE, EDMUND</v>
      </c>
      <c r="F3546" t="str">
        <f>Raw_Data!F3546</f>
        <v>1033186648</v>
      </c>
      <c r="G3546" t="str">
        <f>Raw_Data!H3546</f>
        <v>0</v>
      </c>
      <c r="H3546">
        <f>IFERROR(VLOOKUP(G3546,Store_Map!$A$2:$I$100,3,FALSE),"")</f>
        <v>0</v>
      </c>
      <c r="I3546">
        <f>IFERROR(VLOOKUP(G3546,Store_Map!$A$2:$I$100,4,FALSE),"")</f>
        <v>0</v>
      </c>
      <c r="J3546">
        <f>IFERROR(VLOOKUP(G3546,Store_Map!$A$2:$I$100,5,FALSE),"")</f>
        <v>0</v>
      </c>
      <c r="K3546">
        <f>IFERROR(VLOOKUP(G3546,Store_Map!$A$2:$I$100,6,FALSE),"")</f>
        <v>0</v>
      </c>
      <c r="L3546">
        <f>IFERROR(VLOOKUP(G3546,Store_Map!$A$2:$I$100,7,FALSE),"")</f>
        <v>0</v>
      </c>
      <c r="M3546">
        <f>IFERROR(VLOOKUP(G3546,Store_Map!$A$2:$I$100,8,FALSE),"")</f>
        <v>0</v>
      </c>
      <c r="N3546">
        <f t="shared" si="495"/>
        <v>0</v>
      </c>
      <c r="O3546" t="str">
        <f t="shared" si="496"/>
        <v>PASS</v>
      </c>
      <c r="P3546" t="str">
        <f t="shared" si="497"/>
        <v>REVIEW</v>
      </c>
      <c r="Q3546" t="str">
        <f t="shared" si="498"/>
        <v>PASS</v>
      </c>
      <c r="R3546" t="str">
        <f t="shared" si="499"/>
        <v>PASS</v>
      </c>
      <c r="S3546" t="str">
        <f t="shared" si="500"/>
        <v>REVIEW</v>
      </c>
      <c r="T3546">
        <f t="shared" si="501"/>
        <v>90</v>
      </c>
      <c r="U3546" t="str">
        <f t="shared" si="502"/>
        <v>Low</v>
      </c>
      <c r="V3546" t="str">
        <f t="shared" si="503"/>
        <v>Invalid NDC</v>
      </c>
    </row>
    <row r="3547" spans="1:22" x14ac:dyDescent="0.3">
      <c r="A3547" t="str">
        <f>Raw_Data!A3547</f>
        <v>6251800</v>
      </c>
      <c r="B3547">
        <f>Raw_Data!B3547</f>
        <v>45688</v>
      </c>
      <c r="C3547" t="str">
        <f>Raw_Data!C3547</f>
        <v>GABAPENTIN 800 MG TABLET</v>
      </c>
      <c r="D3547" t="str">
        <f>Raw_Data!D3547</f>
        <v>65862052405</v>
      </c>
      <c r="E3547" t="str">
        <f>Raw_Data!E3547</f>
        <v>GIBBS, JON</v>
      </c>
      <c r="F3547" t="str">
        <f>Raw_Data!F3547</f>
        <v>1700896156</v>
      </c>
      <c r="G3547" t="str">
        <f>Raw_Data!H3547</f>
        <v>0</v>
      </c>
      <c r="H3547">
        <f>IFERROR(VLOOKUP(G3547,Store_Map!$A$2:$I$100,3,FALSE),"")</f>
        <v>0</v>
      </c>
      <c r="I3547">
        <f>IFERROR(VLOOKUP(G3547,Store_Map!$A$2:$I$100,4,FALSE),"")</f>
        <v>0</v>
      </c>
      <c r="J3547">
        <f>IFERROR(VLOOKUP(G3547,Store_Map!$A$2:$I$100,5,FALSE),"")</f>
        <v>0</v>
      </c>
      <c r="K3547">
        <f>IFERROR(VLOOKUP(G3547,Store_Map!$A$2:$I$100,6,FALSE),"")</f>
        <v>0</v>
      </c>
      <c r="L3547">
        <f>IFERROR(VLOOKUP(G3547,Store_Map!$A$2:$I$100,7,FALSE),"")</f>
        <v>0</v>
      </c>
      <c r="M3547">
        <f>IFERROR(VLOOKUP(G3547,Store_Map!$A$2:$I$100,8,FALSE),"")</f>
        <v>0</v>
      </c>
      <c r="N3547">
        <f t="shared" si="495"/>
        <v>0</v>
      </c>
      <c r="O3547" t="str">
        <f t="shared" si="496"/>
        <v>PASS</v>
      </c>
      <c r="P3547" t="str">
        <f t="shared" si="497"/>
        <v>PASS</v>
      </c>
      <c r="Q3547" t="str">
        <f t="shared" si="498"/>
        <v>PASS</v>
      </c>
      <c r="R3547" t="str">
        <f t="shared" si="499"/>
        <v>PASS</v>
      </c>
      <c r="S3547" t="str">
        <f t="shared" si="500"/>
        <v>PASS</v>
      </c>
      <c r="T3547">
        <f t="shared" si="501"/>
        <v>100</v>
      </c>
      <c r="U3547" t="str">
        <f t="shared" si="502"/>
        <v>Low</v>
      </c>
      <c r="V3547" t="str">
        <f t="shared" si="503"/>
        <v>Clean</v>
      </c>
    </row>
    <row r="3548" spans="1:22" x14ac:dyDescent="0.3">
      <c r="A3548" t="str">
        <f>Raw_Data!A3548</f>
        <v>6249781</v>
      </c>
      <c r="B3548">
        <f>Raw_Data!B3548</f>
        <v>45688</v>
      </c>
      <c r="C3548" t="str">
        <f>Raw_Data!C3548</f>
        <v>GLIPIZIDE ER 10 MG TABLET</v>
      </c>
      <c r="D3548" t="str">
        <f>Raw_Data!D3548</f>
        <v>591084501</v>
      </c>
      <c r="E3548" t="str">
        <f>Raw_Data!E3548</f>
        <v>FORD, JAMES</v>
      </c>
      <c r="F3548" t="str">
        <f>Raw_Data!F3548</f>
        <v>1033117684</v>
      </c>
      <c r="G3548" t="str">
        <f>Raw_Data!H3548</f>
        <v>0</v>
      </c>
      <c r="H3548">
        <f>IFERROR(VLOOKUP(G3548,Store_Map!$A$2:$I$100,3,FALSE),"")</f>
        <v>0</v>
      </c>
      <c r="I3548">
        <f>IFERROR(VLOOKUP(G3548,Store_Map!$A$2:$I$100,4,FALSE),"")</f>
        <v>0</v>
      </c>
      <c r="J3548">
        <f>IFERROR(VLOOKUP(G3548,Store_Map!$A$2:$I$100,5,FALSE),"")</f>
        <v>0</v>
      </c>
      <c r="K3548">
        <f>IFERROR(VLOOKUP(G3548,Store_Map!$A$2:$I$100,6,FALSE),"")</f>
        <v>0</v>
      </c>
      <c r="L3548">
        <f>IFERROR(VLOOKUP(G3548,Store_Map!$A$2:$I$100,7,FALSE),"")</f>
        <v>0</v>
      </c>
      <c r="M3548">
        <f>IFERROR(VLOOKUP(G3548,Store_Map!$A$2:$I$100,8,FALSE),"")</f>
        <v>0</v>
      </c>
      <c r="N3548">
        <f t="shared" si="495"/>
        <v>0</v>
      </c>
      <c r="O3548" t="str">
        <f t="shared" si="496"/>
        <v>PASS</v>
      </c>
      <c r="P3548" t="str">
        <f t="shared" si="497"/>
        <v>REVIEW</v>
      </c>
      <c r="Q3548" t="str">
        <f t="shared" si="498"/>
        <v>PASS</v>
      </c>
      <c r="R3548" t="str">
        <f t="shared" si="499"/>
        <v>PASS</v>
      </c>
      <c r="S3548" t="str">
        <f t="shared" si="500"/>
        <v>REVIEW</v>
      </c>
      <c r="T3548">
        <f t="shared" si="501"/>
        <v>90</v>
      </c>
      <c r="U3548" t="str">
        <f t="shared" si="502"/>
        <v>Low</v>
      </c>
      <c r="V3548" t="str">
        <f t="shared" si="503"/>
        <v>Invalid NDC</v>
      </c>
    </row>
    <row r="3549" spans="1:22" x14ac:dyDescent="0.3">
      <c r="A3549" t="str">
        <f>Raw_Data!A3549</f>
        <v>6249780</v>
      </c>
      <c r="B3549">
        <f>Raw_Data!B3549</f>
        <v>45688</v>
      </c>
      <c r="C3549" t="str">
        <f>Raw_Data!C3549</f>
        <v>LOSARTAN POTASSIUM 100 MG T</v>
      </c>
      <c r="D3549" t="str">
        <f>Raw_Data!D3549</f>
        <v>65862020399</v>
      </c>
      <c r="E3549" t="str">
        <f>Raw_Data!E3549</f>
        <v>GIBBS, JON</v>
      </c>
      <c r="F3549" t="str">
        <f>Raw_Data!F3549</f>
        <v>1700896156</v>
      </c>
      <c r="G3549" t="str">
        <f>Raw_Data!H3549</f>
        <v>0</v>
      </c>
      <c r="H3549">
        <f>IFERROR(VLOOKUP(G3549,Store_Map!$A$2:$I$100,3,FALSE),"")</f>
        <v>0</v>
      </c>
      <c r="I3549">
        <f>IFERROR(VLOOKUP(G3549,Store_Map!$A$2:$I$100,4,FALSE),"")</f>
        <v>0</v>
      </c>
      <c r="J3549">
        <f>IFERROR(VLOOKUP(G3549,Store_Map!$A$2:$I$100,5,FALSE),"")</f>
        <v>0</v>
      </c>
      <c r="K3549">
        <f>IFERROR(VLOOKUP(G3549,Store_Map!$A$2:$I$100,6,FALSE),"")</f>
        <v>0</v>
      </c>
      <c r="L3549">
        <f>IFERROR(VLOOKUP(G3549,Store_Map!$A$2:$I$100,7,FALSE),"")</f>
        <v>0</v>
      </c>
      <c r="M3549">
        <f>IFERROR(VLOOKUP(G3549,Store_Map!$A$2:$I$100,8,FALSE),"")</f>
        <v>0</v>
      </c>
      <c r="N3549">
        <f t="shared" si="495"/>
        <v>0</v>
      </c>
      <c r="O3549" t="str">
        <f t="shared" si="496"/>
        <v>PASS</v>
      </c>
      <c r="P3549" t="str">
        <f t="shared" si="497"/>
        <v>PASS</v>
      </c>
      <c r="Q3549" t="str">
        <f t="shared" si="498"/>
        <v>PASS</v>
      </c>
      <c r="R3549" t="str">
        <f t="shared" si="499"/>
        <v>PASS</v>
      </c>
      <c r="S3549" t="str">
        <f t="shared" si="500"/>
        <v>PASS</v>
      </c>
      <c r="T3549">
        <f t="shared" si="501"/>
        <v>100</v>
      </c>
      <c r="U3549" t="str">
        <f t="shared" si="502"/>
        <v>Low</v>
      </c>
      <c r="V3549" t="str">
        <f t="shared" si="503"/>
        <v>Clean</v>
      </c>
    </row>
    <row r="3550" spans="1:22" x14ac:dyDescent="0.3">
      <c r="A3550" t="str">
        <f>Raw_Data!A3550</f>
        <v>6251929</v>
      </c>
      <c r="B3550">
        <f>Raw_Data!B3550</f>
        <v>45688</v>
      </c>
      <c r="C3550" t="str">
        <f>Raw_Data!C3550</f>
        <v>SERTRALINE HCL 100 MG TABLE</v>
      </c>
      <c r="D3550" t="str">
        <f>Raw_Data!D3550</f>
        <v>65862001305</v>
      </c>
      <c r="E3550" t="str">
        <f>Raw_Data!E3550</f>
        <v>STEINER, DAVID</v>
      </c>
      <c r="F3550" t="str">
        <f>Raw_Data!F3550</f>
        <v>1972508802</v>
      </c>
      <c r="G3550" t="str">
        <f>Raw_Data!H3550</f>
        <v>0</v>
      </c>
      <c r="H3550">
        <f>IFERROR(VLOOKUP(G3550,Store_Map!$A$2:$I$100,3,FALSE),"")</f>
        <v>0</v>
      </c>
      <c r="I3550">
        <f>IFERROR(VLOOKUP(G3550,Store_Map!$A$2:$I$100,4,FALSE),"")</f>
        <v>0</v>
      </c>
      <c r="J3550">
        <f>IFERROR(VLOOKUP(G3550,Store_Map!$A$2:$I$100,5,FALSE),"")</f>
        <v>0</v>
      </c>
      <c r="K3550">
        <f>IFERROR(VLOOKUP(G3550,Store_Map!$A$2:$I$100,6,FALSE),"")</f>
        <v>0</v>
      </c>
      <c r="L3550">
        <f>IFERROR(VLOOKUP(G3550,Store_Map!$A$2:$I$100,7,FALSE),"")</f>
        <v>0</v>
      </c>
      <c r="M3550">
        <f>IFERROR(VLOOKUP(G3550,Store_Map!$A$2:$I$100,8,FALSE),"")</f>
        <v>0</v>
      </c>
      <c r="N3550">
        <f t="shared" si="495"/>
        <v>0</v>
      </c>
      <c r="O3550" t="str">
        <f t="shared" si="496"/>
        <v>PASS</v>
      </c>
      <c r="P3550" t="str">
        <f t="shared" si="497"/>
        <v>PASS</v>
      </c>
      <c r="Q3550" t="str">
        <f t="shared" si="498"/>
        <v>PASS</v>
      </c>
      <c r="R3550" t="str">
        <f t="shared" si="499"/>
        <v>PASS</v>
      </c>
      <c r="S3550" t="str">
        <f t="shared" si="500"/>
        <v>PASS</v>
      </c>
      <c r="T3550">
        <f t="shared" si="501"/>
        <v>100</v>
      </c>
      <c r="U3550" t="str">
        <f t="shared" si="502"/>
        <v>Low</v>
      </c>
      <c r="V3550" t="str">
        <f t="shared" si="503"/>
        <v>Clean</v>
      </c>
    </row>
    <row r="3551" spans="1:22" x14ac:dyDescent="0.3">
      <c r="A3551" t="str">
        <f>Raw_Data!A3551</f>
        <v>6248147</v>
      </c>
      <c r="B3551">
        <f>Raw_Data!B3551</f>
        <v>45688</v>
      </c>
      <c r="C3551" t="str">
        <f>Raw_Data!C3551</f>
        <v>LOSARTAN-HCTZ 50-12.5 MG TA</v>
      </c>
      <c r="D3551" t="str">
        <f>Raw_Data!D3551</f>
        <v>65862046899</v>
      </c>
      <c r="E3551" t="str">
        <f>Raw_Data!E3551</f>
        <v>BYNE, EDMUND</v>
      </c>
      <c r="F3551" t="str">
        <f>Raw_Data!F3551</f>
        <v>1033186648</v>
      </c>
      <c r="G3551" t="str">
        <f>Raw_Data!H3551</f>
        <v>0</v>
      </c>
      <c r="H3551">
        <f>IFERROR(VLOOKUP(G3551,Store_Map!$A$2:$I$100,3,FALSE),"")</f>
        <v>0</v>
      </c>
      <c r="I3551">
        <f>IFERROR(VLOOKUP(G3551,Store_Map!$A$2:$I$100,4,FALSE),"")</f>
        <v>0</v>
      </c>
      <c r="J3551">
        <f>IFERROR(VLOOKUP(G3551,Store_Map!$A$2:$I$100,5,FALSE),"")</f>
        <v>0</v>
      </c>
      <c r="K3551">
        <f>IFERROR(VLOOKUP(G3551,Store_Map!$A$2:$I$100,6,FALSE),"")</f>
        <v>0</v>
      </c>
      <c r="L3551">
        <f>IFERROR(VLOOKUP(G3551,Store_Map!$A$2:$I$100,7,FALSE),"")</f>
        <v>0</v>
      </c>
      <c r="M3551">
        <f>IFERROR(VLOOKUP(G3551,Store_Map!$A$2:$I$100,8,FALSE),"")</f>
        <v>0</v>
      </c>
      <c r="N3551">
        <f t="shared" si="495"/>
        <v>0</v>
      </c>
      <c r="O3551" t="str">
        <f t="shared" si="496"/>
        <v>PASS</v>
      </c>
      <c r="P3551" t="str">
        <f t="shared" si="497"/>
        <v>PASS</v>
      </c>
      <c r="Q3551" t="str">
        <f t="shared" si="498"/>
        <v>PASS</v>
      </c>
      <c r="R3551" t="str">
        <f t="shared" si="499"/>
        <v>PASS</v>
      </c>
      <c r="S3551" t="str">
        <f t="shared" si="500"/>
        <v>PASS</v>
      </c>
      <c r="T3551">
        <f t="shared" si="501"/>
        <v>100</v>
      </c>
      <c r="U3551" t="str">
        <f t="shared" si="502"/>
        <v>Low</v>
      </c>
      <c r="V3551" t="str">
        <f t="shared" si="503"/>
        <v>Clean</v>
      </c>
    </row>
    <row r="3552" spans="1:22" x14ac:dyDescent="0.3">
      <c r="A3552" t="str">
        <f>Raw_Data!A3552</f>
        <v>6251080</v>
      </c>
      <c r="B3552">
        <f>Raw_Data!B3552</f>
        <v>45688</v>
      </c>
      <c r="C3552" t="str">
        <f>Raw_Data!C3552</f>
        <v>OMEPRAZOLE DR 40 MG CAPSULE</v>
      </c>
      <c r="D3552" t="str">
        <f>Raw_Data!D3552</f>
        <v>68382050010</v>
      </c>
      <c r="E3552" t="str">
        <f>Raw_Data!E3552</f>
        <v>BYNE, EDMUND</v>
      </c>
      <c r="F3552" t="str">
        <f>Raw_Data!F3552</f>
        <v>1033186648</v>
      </c>
      <c r="G3552" t="str">
        <f>Raw_Data!H3552</f>
        <v>0</v>
      </c>
      <c r="H3552">
        <f>IFERROR(VLOOKUP(G3552,Store_Map!$A$2:$I$100,3,FALSE),"")</f>
        <v>0</v>
      </c>
      <c r="I3552">
        <f>IFERROR(VLOOKUP(G3552,Store_Map!$A$2:$I$100,4,FALSE),"")</f>
        <v>0</v>
      </c>
      <c r="J3552">
        <f>IFERROR(VLOOKUP(G3552,Store_Map!$A$2:$I$100,5,FALSE),"")</f>
        <v>0</v>
      </c>
      <c r="K3552">
        <f>IFERROR(VLOOKUP(G3552,Store_Map!$A$2:$I$100,6,FALSE),"")</f>
        <v>0</v>
      </c>
      <c r="L3552">
        <f>IFERROR(VLOOKUP(G3552,Store_Map!$A$2:$I$100,7,FALSE),"")</f>
        <v>0</v>
      </c>
      <c r="M3552">
        <f>IFERROR(VLOOKUP(G3552,Store_Map!$A$2:$I$100,8,FALSE),"")</f>
        <v>0</v>
      </c>
      <c r="N3552">
        <f t="shared" si="495"/>
        <v>0</v>
      </c>
      <c r="O3552" t="str">
        <f t="shared" si="496"/>
        <v>PASS</v>
      </c>
      <c r="P3552" t="str">
        <f t="shared" si="497"/>
        <v>PASS</v>
      </c>
      <c r="Q3552" t="str">
        <f t="shared" si="498"/>
        <v>PASS</v>
      </c>
      <c r="R3552" t="str">
        <f t="shared" si="499"/>
        <v>PASS</v>
      </c>
      <c r="S3552" t="str">
        <f t="shared" si="500"/>
        <v>PASS</v>
      </c>
      <c r="T3552">
        <f t="shared" si="501"/>
        <v>100</v>
      </c>
      <c r="U3552" t="str">
        <f t="shared" si="502"/>
        <v>Low</v>
      </c>
      <c r="V3552" t="str">
        <f t="shared" si="503"/>
        <v>Clean</v>
      </c>
    </row>
    <row r="3553" spans="1:22" x14ac:dyDescent="0.3">
      <c r="A3553" t="str">
        <f>Raw_Data!A3553</f>
        <v>6249006</v>
      </c>
      <c r="B3553">
        <f>Raw_Data!B3553</f>
        <v>45688</v>
      </c>
      <c r="C3553" t="str">
        <f>Raw_Data!C3553</f>
        <v>CARVEDILOL 6.25 MG TABLET</v>
      </c>
      <c r="D3553" t="str">
        <f>Raw_Data!D3553</f>
        <v>68382009305</v>
      </c>
      <c r="E3553" t="str">
        <f>Raw_Data!E3553</f>
        <v>BYNE, EDMUND</v>
      </c>
      <c r="F3553" t="str">
        <f>Raw_Data!F3553</f>
        <v>1033186648</v>
      </c>
      <c r="G3553" t="str">
        <f>Raw_Data!H3553</f>
        <v>0</v>
      </c>
      <c r="H3553">
        <f>IFERROR(VLOOKUP(G3553,Store_Map!$A$2:$I$100,3,FALSE),"")</f>
        <v>0</v>
      </c>
      <c r="I3553">
        <f>IFERROR(VLOOKUP(G3553,Store_Map!$A$2:$I$100,4,FALSE),"")</f>
        <v>0</v>
      </c>
      <c r="J3553">
        <f>IFERROR(VLOOKUP(G3553,Store_Map!$A$2:$I$100,5,FALSE),"")</f>
        <v>0</v>
      </c>
      <c r="K3553">
        <f>IFERROR(VLOOKUP(G3553,Store_Map!$A$2:$I$100,6,FALSE),"")</f>
        <v>0</v>
      </c>
      <c r="L3553">
        <f>IFERROR(VLOOKUP(G3553,Store_Map!$A$2:$I$100,7,FALSE),"")</f>
        <v>0</v>
      </c>
      <c r="M3553">
        <f>IFERROR(VLOOKUP(G3553,Store_Map!$A$2:$I$100,8,FALSE),"")</f>
        <v>0</v>
      </c>
      <c r="N3553">
        <f t="shared" si="495"/>
        <v>0</v>
      </c>
      <c r="O3553" t="str">
        <f t="shared" si="496"/>
        <v>PASS</v>
      </c>
      <c r="P3553" t="str">
        <f t="shared" si="497"/>
        <v>PASS</v>
      </c>
      <c r="Q3553" t="str">
        <f t="shared" si="498"/>
        <v>PASS</v>
      </c>
      <c r="R3553" t="str">
        <f t="shared" si="499"/>
        <v>PASS</v>
      </c>
      <c r="S3553" t="str">
        <f t="shared" si="500"/>
        <v>PASS</v>
      </c>
      <c r="T3553">
        <f t="shared" si="501"/>
        <v>100</v>
      </c>
      <c r="U3553" t="str">
        <f t="shared" si="502"/>
        <v>Low</v>
      </c>
      <c r="V3553" t="str">
        <f t="shared" si="503"/>
        <v>Clean</v>
      </c>
    </row>
    <row r="3554" spans="1:22" x14ac:dyDescent="0.3">
      <c r="A3554" t="str">
        <f>Raw_Data!A3554</f>
        <v>6237453</v>
      </c>
      <c r="B3554">
        <f>Raw_Data!B3554</f>
        <v>45688</v>
      </c>
      <c r="C3554" t="str">
        <f>Raw_Data!C3554</f>
        <v>AMLODIPINE BESYLATE 10 MG T</v>
      </c>
      <c r="D3554" t="str">
        <f>Raw_Data!D3554</f>
        <v>29300039810</v>
      </c>
      <c r="E3554" t="str">
        <f>Raw_Data!E3554</f>
        <v>GIBBS, JON</v>
      </c>
      <c r="F3554" t="str">
        <f>Raw_Data!F3554</f>
        <v>1700896156</v>
      </c>
      <c r="G3554" t="str">
        <f>Raw_Data!H3554</f>
        <v>0</v>
      </c>
      <c r="H3554">
        <f>IFERROR(VLOOKUP(G3554,Store_Map!$A$2:$I$100,3,FALSE),"")</f>
        <v>0</v>
      </c>
      <c r="I3554">
        <f>IFERROR(VLOOKUP(G3554,Store_Map!$A$2:$I$100,4,FALSE),"")</f>
        <v>0</v>
      </c>
      <c r="J3554">
        <f>IFERROR(VLOOKUP(G3554,Store_Map!$A$2:$I$100,5,FALSE),"")</f>
        <v>0</v>
      </c>
      <c r="K3554">
        <f>IFERROR(VLOOKUP(G3554,Store_Map!$A$2:$I$100,6,FALSE),"")</f>
        <v>0</v>
      </c>
      <c r="L3554">
        <f>IFERROR(VLOOKUP(G3554,Store_Map!$A$2:$I$100,7,FALSE),"")</f>
        <v>0</v>
      </c>
      <c r="M3554">
        <f>IFERROR(VLOOKUP(G3554,Store_Map!$A$2:$I$100,8,FALSE),"")</f>
        <v>0</v>
      </c>
      <c r="N3554">
        <f t="shared" si="495"/>
        <v>0</v>
      </c>
      <c r="O3554" t="str">
        <f t="shared" si="496"/>
        <v>PASS</v>
      </c>
      <c r="P3554" t="str">
        <f t="shared" si="497"/>
        <v>PASS</v>
      </c>
      <c r="Q3554" t="str">
        <f t="shared" si="498"/>
        <v>PASS</v>
      </c>
      <c r="R3554" t="str">
        <f t="shared" si="499"/>
        <v>PASS</v>
      </c>
      <c r="S3554" t="str">
        <f t="shared" si="500"/>
        <v>PASS</v>
      </c>
      <c r="T3554">
        <f t="shared" si="501"/>
        <v>100</v>
      </c>
      <c r="U3554" t="str">
        <f t="shared" si="502"/>
        <v>Low</v>
      </c>
      <c r="V3554" t="str">
        <f t="shared" si="503"/>
        <v>Clean</v>
      </c>
    </row>
    <row r="3555" spans="1:22" x14ac:dyDescent="0.3">
      <c r="A3555" t="str">
        <f>Raw_Data!A3555</f>
        <v>6237449</v>
      </c>
      <c r="B3555">
        <f>Raw_Data!B3555</f>
        <v>45688</v>
      </c>
      <c r="C3555" t="str">
        <f>Raw_Data!C3555</f>
        <v>ATORVASTATIN 20 MG TABLET</v>
      </c>
      <c r="D3555" t="str">
        <f>Raw_Data!D3555</f>
        <v>60505257908</v>
      </c>
      <c r="E3555" t="str">
        <f>Raw_Data!E3555</f>
        <v>GIBBS, JON</v>
      </c>
      <c r="F3555" t="str">
        <f>Raw_Data!F3555</f>
        <v>1700896156</v>
      </c>
      <c r="G3555" t="str">
        <f>Raw_Data!H3555</f>
        <v>0</v>
      </c>
      <c r="H3555">
        <f>IFERROR(VLOOKUP(G3555,Store_Map!$A$2:$I$100,3,FALSE),"")</f>
        <v>0</v>
      </c>
      <c r="I3555">
        <f>IFERROR(VLOOKUP(G3555,Store_Map!$A$2:$I$100,4,FALSE),"")</f>
        <v>0</v>
      </c>
      <c r="J3555">
        <f>IFERROR(VLOOKUP(G3555,Store_Map!$A$2:$I$100,5,FALSE),"")</f>
        <v>0</v>
      </c>
      <c r="K3555">
        <f>IFERROR(VLOOKUP(G3555,Store_Map!$A$2:$I$100,6,FALSE),"")</f>
        <v>0</v>
      </c>
      <c r="L3555">
        <f>IFERROR(VLOOKUP(G3555,Store_Map!$A$2:$I$100,7,FALSE),"")</f>
        <v>0</v>
      </c>
      <c r="M3555">
        <f>IFERROR(VLOOKUP(G3555,Store_Map!$A$2:$I$100,8,FALSE),"")</f>
        <v>0</v>
      </c>
      <c r="N3555">
        <f t="shared" si="495"/>
        <v>0</v>
      </c>
      <c r="O3555" t="str">
        <f t="shared" si="496"/>
        <v>PASS</v>
      </c>
      <c r="P3555" t="str">
        <f t="shared" si="497"/>
        <v>PASS</v>
      </c>
      <c r="Q3555" t="str">
        <f t="shared" si="498"/>
        <v>PASS</v>
      </c>
      <c r="R3555" t="str">
        <f t="shared" si="499"/>
        <v>PASS</v>
      </c>
      <c r="S3555" t="str">
        <f t="shared" si="500"/>
        <v>PASS</v>
      </c>
      <c r="T3555">
        <f t="shared" si="501"/>
        <v>100</v>
      </c>
      <c r="U3555" t="str">
        <f t="shared" si="502"/>
        <v>Low</v>
      </c>
      <c r="V3555" t="str">
        <f t="shared" si="503"/>
        <v>Clean</v>
      </c>
    </row>
    <row r="3556" spans="1:22" x14ac:dyDescent="0.3">
      <c r="A3556" t="str">
        <f>Raw_Data!A3556</f>
        <v>6240767</v>
      </c>
      <c r="B3556">
        <f>Raw_Data!B3556</f>
        <v>45688</v>
      </c>
      <c r="C3556" t="str">
        <f>Raw_Data!C3556</f>
        <v>NABUMETONE 500 MG TABLET</v>
      </c>
      <c r="D3556" t="str">
        <f>Raw_Data!D3556</f>
        <v>69367024101</v>
      </c>
      <c r="E3556" t="str">
        <f>Raw_Data!E3556</f>
        <v>BYNE, EDMUND</v>
      </c>
      <c r="F3556" t="str">
        <f>Raw_Data!F3556</f>
        <v>1033186648</v>
      </c>
      <c r="G3556" t="str">
        <f>Raw_Data!H3556</f>
        <v>0</v>
      </c>
      <c r="H3556">
        <f>IFERROR(VLOOKUP(G3556,Store_Map!$A$2:$I$100,3,FALSE),"")</f>
        <v>0</v>
      </c>
      <c r="I3556">
        <f>IFERROR(VLOOKUP(G3556,Store_Map!$A$2:$I$100,4,FALSE),"")</f>
        <v>0</v>
      </c>
      <c r="J3556">
        <f>IFERROR(VLOOKUP(G3556,Store_Map!$A$2:$I$100,5,FALSE),"")</f>
        <v>0</v>
      </c>
      <c r="K3556">
        <f>IFERROR(VLOOKUP(G3556,Store_Map!$A$2:$I$100,6,FALSE),"")</f>
        <v>0</v>
      </c>
      <c r="L3556">
        <f>IFERROR(VLOOKUP(G3556,Store_Map!$A$2:$I$100,7,FALSE),"")</f>
        <v>0</v>
      </c>
      <c r="M3556">
        <f>IFERROR(VLOOKUP(G3556,Store_Map!$A$2:$I$100,8,FALSE),"")</f>
        <v>0</v>
      </c>
      <c r="N3556">
        <f t="shared" si="495"/>
        <v>0</v>
      </c>
      <c r="O3556" t="str">
        <f t="shared" si="496"/>
        <v>PASS</v>
      </c>
      <c r="P3556" t="str">
        <f t="shared" si="497"/>
        <v>PASS</v>
      </c>
      <c r="Q3556" t="str">
        <f t="shared" si="498"/>
        <v>PASS</v>
      </c>
      <c r="R3556" t="str">
        <f t="shared" si="499"/>
        <v>PASS</v>
      </c>
      <c r="S3556" t="str">
        <f t="shared" si="500"/>
        <v>PASS</v>
      </c>
      <c r="T3556">
        <f t="shared" si="501"/>
        <v>100</v>
      </c>
      <c r="U3556" t="str">
        <f t="shared" si="502"/>
        <v>Low</v>
      </c>
      <c r="V3556" t="str">
        <f t="shared" si="503"/>
        <v>Clean</v>
      </c>
    </row>
    <row r="3557" spans="1:22" x14ac:dyDescent="0.3">
      <c r="A3557" t="str">
        <f>Raw_Data!A3557</f>
        <v>6251979</v>
      </c>
      <c r="B3557">
        <f>Raw_Data!B3557</f>
        <v>45688</v>
      </c>
      <c r="C3557" t="str">
        <f>Raw_Data!C3557</f>
        <v>CLONIDINE HCL 0.2 MG TABLET</v>
      </c>
      <c r="D3557" t="str">
        <f>Raw_Data!D3557</f>
        <v>228212850</v>
      </c>
      <c r="E3557" t="str">
        <f>Raw_Data!E3557</f>
        <v>GIBBS, JON</v>
      </c>
      <c r="F3557" t="str">
        <f>Raw_Data!F3557</f>
        <v>1700896156</v>
      </c>
      <c r="G3557" t="str">
        <f>Raw_Data!H3557</f>
        <v>0</v>
      </c>
      <c r="H3557">
        <f>IFERROR(VLOOKUP(G3557,Store_Map!$A$2:$I$100,3,FALSE),"")</f>
        <v>0</v>
      </c>
      <c r="I3557">
        <f>IFERROR(VLOOKUP(G3557,Store_Map!$A$2:$I$100,4,FALSE),"")</f>
        <v>0</v>
      </c>
      <c r="J3557">
        <f>IFERROR(VLOOKUP(G3557,Store_Map!$A$2:$I$100,5,FALSE),"")</f>
        <v>0</v>
      </c>
      <c r="K3557">
        <f>IFERROR(VLOOKUP(G3557,Store_Map!$A$2:$I$100,6,FALSE),"")</f>
        <v>0</v>
      </c>
      <c r="L3557">
        <f>IFERROR(VLOOKUP(G3557,Store_Map!$A$2:$I$100,7,FALSE),"")</f>
        <v>0</v>
      </c>
      <c r="M3557">
        <f>IFERROR(VLOOKUP(G3557,Store_Map!$A$2:$I$100,8,FALSE),"")</f>
        <v>0</v>
      </c>
      <c r="N3557">
        <f t="shared" si="495"/>
        <v>0</v>
      </c>
      <c r="O3557" t="str">
        <f t="shared" si="496"/>
        <v>PASS</v>
      </c>
      <c r="P3557" t="str">
        <f t="shared" si="497"/>
        <v>REVIEW</v>
      </c>
      <c r="Q3557" t="str">
        <f t="shared" si="498"/>
        <v>PASS</v>
      </c>
      <c r="R3557" t="str">
        <f t="shared" si="499"/>
        <v>PASS</v>
      </c>
      <c r="S3557" t="str">
        <f t="shared" si="500"/>
        <v>REVIEW</v>
      </c>
      <c r="T3557">
        <f t="shared" si="501"/>
        <v>90</v>
      </c>
      <c r="U3557" t="str">
        <f t="shared" si="502"/>
        <v>Low</v>
      </c>
      <c r="V3557" t="str">
        <f t="shared" si="503"/>
        <v>Invalid NDC</v>
      </c>
    </row>
    <row r="3558" spans="1:22" x14ac:dyDescent="0.3">
      <c r="A3558" t="str">
        <f>Raw_Data!A3558</f>
        <v>6252444</v>
      </c>
      <c r="B3558">
        <f>Raw_Data!B3558</f>
        <v>45688</v>
      </c>
      <c r="C3558" t="str">
        <f>Raw_Data!C3558</f>
        <v>OZEMPIC 0.25-0.5 MG/DOSE PE</v>
      </c>
      <c r="D3558" t="str">
        <f>Raw_Data!D3558</f>
        <v>169418113</v>
      </c>
      <c r="E3558" t="str">
        <f>Raw_Data!E3558</f>
        <v>BYNE, EDMUND</v>
      </c>
      <c r="F3558" t="str">
        <f>Raw_Data!F3558</f>
        <v>1033186648</v>
      </c>
      <c r="G3558" t="str">
        <f>Raw_Data!H3558</f>
        <v>0</v>
      </c>
      <c r="H3558">
        <f>IFERROR(VLOOKUP(G3558,Store_Map!$A$2:$I$100,3,FALSE),"")</f>
        <v>0</v>
      </c>
      <c r="I3558">
        <f>IFERROR(VLOOKUP(G3558,Store_Map!$A$2:$I$100,4,FALSE),"")</f>
        <v>0</v>
      </c>
      <c r="J3558">
        <f>IFERROR(VLOOKUP(G3558,Store_Map!$A$2:$I$100,5,FALSE),"")</f>
        <v>0</v>
      </c>
      <c r="K3558">
        <f>IFERROR(VLOOKUP(G3558,Store_Map!$A$2:$I$100,6,FALSE),"")</f>
        <v>0</v>
      </c>
      <c r="L3558">
        <f>IFERROR(VLOOKUP(G3558,Store_Map!$A$2:$I$100,7,FALSE),"")</f>
        <v>0</v>
      </c>
      <c r="M3558">
        <f>IFERROR(VLOOKUP(G3558,Store_Map!$A$2:$I$100,8,FALSE),"")</f>
        <v>0</v>
      </c>
      <c r="N3558">
        <f t="shared" si="495"/>
        <v>0</v>
      </c>
      <c r="O3558" t="str">
        <f t="shared" si="496"/>
        <v>PASS</v>
      </c>
      <c r="P3558" t="str">
        <f t="shared" si="497"/>
        <v>REVIEW</v>
      </c>
      <c r="Q3558" t="str">
        <f t="shared" si="498"/>
        <v>PASS</v>
      </c>
      <c r="R3558" t="str">
        <f t="shared" si="499"/>
        <v>PASS</v>
      </c>
      <c r="S3558" t="str">
        <f t="shared" si="500"/>
        <v>REVIEW</v>
      </c>
      <c r="T3558">
        <f t="shared" si="501"/>
        <v>90</v>
      </c>
      <c r="U3558" t="str">
        <f t="shared" si="502"/>
        <v>Low</v>
      </c>
      <c r="V3558" t="str">
        <f t="shared" si="503"/>
        <v>Invalid NDC</v>
      </c>
    </row>
    <row r="3559" spans="1:22" x14ac:dyDescent="0.3">
      <c r="A3559" t="str">
        <f>Raw_Data!A3559</f>
        <v>6252981</v>
      </c>
      <c r="B3559">
        <f>Raw_Data!B3559</f>
        <v>45688</v>
      </c>
      <c r="C3559" t="str">
        <f>Raw_Data!C3559</f>
        <v>FAMOTIDINE 40 MG TABLET</v>
      </c>
      <c r="D3559" t="str">
        <f>Raw_Data!D3559</f>
        <v>31722001801</v>
      </c>
      <c r="E3559" t="str">
        <f>Raw_Data!E3559</f>
        <v>AKHTAR, MARIAM</v>
      </c>
      <c r="F3559" t="str">
        <f>Raw_Data!F3559</f>
        <v>1780024596</v>
      </c>
      <c r="G3559" t="str">
        <f>Raw_Data!H3559</f>
        <v>0</v>
      </c>
      <c r="H3559">
        <f>IFERROR(VLOOKUP(G3559,Store_Map!$A$2:$I$100,3,FALSE),"")</f>
        <v>0</v>
      </c>
      <c r="I3559">
        <f>IFERROR(VLOOKUP(G3559,Store_Map!$A$2:$I$100,4,FALSE),"")</f>
        <v>0</v>
      </c>
      <c r="J3559">
        <f>IFERROR(VLOOKUP(G3559,Store_Map!$A$2:$I$100,5,FALSE),"")</f>
        <v>0</v>
      </c>
      <c r="K3559">
        <f>IFERROR(VLOOKUP(G3559,Store_Map!$A$2:$I$100,6,FALSE),"")</f>
        <v>0</v>
      </c>
      <c r="L3559">
        <f>IFERROR(VLOOKUP(G3559,Store_Map!$A$2:$I$100,7,FALSE),"")</f>
        <v>0</v>
      </c>
      <c r="M3559">
        <f>IFERROR(VLOOKUP(G3559,Store_Map!$A$2:$I$100,8,FALSE),"")</f>
        <v>0</v>
      </c>
      <c r="N3559">
        <f t="shared" si="495"/>
        <v>0</v>
      </c>
      <c r="O3559" t="str">
        <f t="shared" si="496"/>
        <v>PASS</v>
      </c>
      <c r="P3559" t="str">
        <f t="shared" si="497"/>
        <v>PASS</v>
      </c>
      <c r="Q3559" t="str">
        <f t="shared" si="498"/>
        <v>PASS</v>
      </c>
      <c r="R3559" t="str">
        <f t="shared" si="499"/>
        <v>PASS</v>
      </c>
      <c r="S3559" t="str">
        <f t="shared" si="500"/>
        <v>PASS</v>
      </c>
      <c r="T3559">
        <f t="shared" si="501"/>
        <v>100</v>
      </c>
      <c r="U3559" t="str">
        <f t="shared" si="502"/>
        <v>Low</v>
      </c>
      <c r="V3559" t="str">
        <f t="shared" si="503"/>
        <v>Clean</v>
      </c>
    </row>
    <row r="3560" spans="1:22" x14ac:dyDescent="0.3">
      <c r="A3560" t="str">
        <f>Raw_Data!A3560</f>
        <v>6237454</v>
      </c>
      <c r="B3560">
        <f>Raw_Data!B3560</f>
        <v>45688</v>
      </c>
      <c r="C3560" t="str">
        <f>Raw_Data!C3560</f>
        <v>LISINOPRIL 40 MG TABLET</v>
      </c>
      <c r="D3560" t="str">
        <f>Raw_Data!D3560</f>
        <v>68180097903</v>
      </c>
      <c r="E3560" t="str">
        <f>Raw_Data!E3560</f>
        <v>GIBBS, JON</v>
      </c>
      <c r="F3560" t="str">
        <f>Raw_Data!F3560</f>
        <v>1700896156</v>
      </c>
      <c r="G3560" t="str">
        <f>Raw_Data!H3560</f>
        <v>0</v>
      </c>
      <c r="H3560">
        <f>IFERROR(VLOOKUP(G3560,Store_Map!$A$2:$I$100,3,FALSE),"")</f>
        <v>0</v>
      </c>
      <c r="I3560">
        <f>IFERROR(VLOOKUP(G3560,Store_Map!$A$2:$I$100,4,FALSE),"")</f>
        <v>0</v>
      </c>
      <c r="J3560">
        <f>IFERROR(VLOOKUP(G3560,Store_Map!$A$2:$I$100,5,FALSE),"")</f>
        <v>0</v>
      </c>
      <c r="K3560">
        <f>IFERROR(VLOOKUP(G3560,Store_Map!$A$2:$I$100,6,FALSE),"")</f>
        <v>0</v>
      </c>
      <c r="L3560">
        <f>IFERROR(VLOOKUP(G3560,Store_Map!$A$2:$I$100,7,FALSE),"")</f>
        <v>0</v>
      </c>
      <c r="M3560">
        <f>IFERROR(VLOOKUP(G3560,Store_Map!$A$2:$I$100,8,FALSE),"")</f>
        <v>0</v>
      </c>
      <c r="N3560">
        <f t="shared" si="495"/>
        <v>0</v>
      </c>
      <c r="O3560" t="str">
        <f t="shared" si="496"/>
        <v>PASS</v>
      </c>
      <c r="P3560" t="str">
        <f t="shared" si="497"/>
        <v>PASS</v>
      </c>
      <c r="Q3560" t="str">
        <f t="shared" si="498"/>
        <v>PASS</v>
      </c>
      <c r="R3560" t="str">
        <f t="shared" si="499"/>
        <v>PASS</v>
      </c>
      <c r="S3560" t="str">
        <f t="shared" si="500"/>
        <v>PASS</v>
      </c>
      <c r="T3560">
        <f t="shared" si="501"/>
        <v>100</v>
      </c>
      <c r="U3560" t="str">
        <f t="shared" si="502"/>
        <v>Low</v>
      </c>
      <c r="V3560" t="str">
        <f t="shared" si="503"/>
        <v>Clean</v>
      </c>
    </row>
    <row r="3561" spans="1:22" x14ac:dyDescent="0.3">
      <c r="A3561" t="str">
        <f>Raw_Data!A3561</f>
        <v>6239125</v>
      </c>
      <c r="B3561">
        <f>Raw_Data!B3561</f>
        <v>45688</v>
      </c>
      <c r="C3561" t="str">
        <f>Raw_Data!C3561</f>
        <v>VALSARTAN 160 MG TABLET</v>
      </c>
      <c r="D3561" t="str">
        <f>Raw_Data!D3561</f>
        <v>378581477</v>
      </c>
      <c r="E3561" t="str">
        <f>Raw_Data!E3561</f>
        <v>BYNE, EDMUND</v>
      </c>
      <c r="F3561" t="str">
        <f>Raw_Data!F3561</f>
        <v>1033186648</v>
      </c>
      <c r="G3561" t="str">
        <f>Raw_Data!H3561</f>
        <v>0</v>
      </c>
      <c r="H3561">
        <f>IFERROR(VLOOKUP(G3561,Store_Map!$A$2:$I$100,3,FALSE),"")</f>
        <v>0</v>
      </c>
      <c r="I3561">
        <f>IFERROR(VLOOKUP(G3561,Store_Map!$A$2:$I$100,4,FALSE),"")</f>
        <v>0</v>
      </c>
      <c r="J3561">
        <f>IFERROR(VLOOKUP(G3561,Store_Map!$A$2:$I$100,5,FALSE),"")</f>
        <v>0</v>
      </c>
      <c r="K3561">
        <f>IFERROR(VLOOKUP(G3561,Store_Map!$A$2:$I$100,6,FALSE),"")</f>
        <v>0</v>
      </c>
      <c r="L3561">
        <f>IFERROR(VLOOKUP(G3561,Store_Map!$A$2:$I$100,7,FALSE),"")</f>
        <v>0</v>
      </c>
      <c r="M3561">
        <f>IFERROR(VLOOKUP(G3561,Store_Map!$A$2:$I$100,8,FALSE),"")</f>
        <v>0</v>
      </c>
      <c r="N3561">
        <f t="shared" si="495"/>
        <v>0</v>
      </c>
      <c r="O3561" t="str">
        <f t="shared" si="496"/>
        <v>PASS</v>
      </c>
      <c r="P3561" t="str">
        <f t="shared" si="497"/>
        <v>REVIEW</v>
      </c>
      <c r="Q3561" t="str">
        <f t="shared" si="498"/>
        <v>PASS</v>
      </c>
      <c r="R3561" t="str">
        <f t="shared" si="499"/>
        <v>PASS</v>
      </c>
      <c r="S3561" t="str">
        <f t="shared" si="500"/>
        <v>REVIEW</v>
      </c>
      <c r="T3561">
        <f t="shared" si="501"/>
        <v>90</v>
      </c>
      <c r="U3561" t="str">
        <f t="shared" si="502"/>
        <v>Low</v>
      </c>
      <c r="V3561" t="str">
        <f t="shared" si="503"/>
        <v>Invalid NDC</v>
      </c>
    </row>
    <row r="3562" spans="1:22" x14ac:dyDescent="0.3">
      <c r="A3562" t="str">
        <f>Raw_Data!A3562</f>
        <v>6242500</v>
      </c>
      <c r="B3562">
        <f>Raw_Data!B3562</f>
        <v>45688</v>
      </c>
      <c r="C3562" t="str">
        <f>Raw_Data!C3562</f>
        <v>TRUEPLUS ULTRA THIN 30G LAN</v>
      </c>
      <c r="D3562" t="str">
        <f>Raw_Data!D3562</f>
        <v>56151014401</v>
      </c>
      <c r="E3562" t="str">
        <f>Raw_Data!E3562</f>
        <v>MACHADO, MARIA</v>
      </c>
      <c r="F3562" t="str">
        <f>Raw_Data!F3562</f>
        <v>1619100302</v>
      </c>
      <c r="G3562" t="str">
        <f>Raw_Data!H3562</f>
        <v>0</v>
      </c>
      <c r="H3562">
        <f>IFERROR(VLOOKUP(G3562,Store_Map!$A$2:$I$100,3,FALSE),"")</f>
        <v>0</v>
      </c>
      <c r="I3562">
        <f>IFERROR(VLOOKUP(G3562,Store_Map!$A$2:$I$100,4,FALSE),"")</f>
        <v>0</v>
      </c>
      <c r="J3562">
        <f>IFERROR(VLOOKUP(G3562,Store_Map!$A$2:$I$100,5,FALSE),"")</f>
        <v>0</v>
      </c>
      <c r="K3562">
        <f>IFERROR(VLOOKUP(G3562,Store_Map!$A$2:$I$100,6,FALSE),"")</f>
        <v>0</v>
      </c>
      <c r="L3562">
        <f>IFERROR(VLOOKUP(G3562,Store_Map!$A$2:$I$100,7,FALSE),"")</f>
        <v>0</v>
      </c>
      <c r="M3562">
        <f>IFERROR(VLOOKUP(G3562,Store_Map!$A$2:$I$100,8,FALSE),"")</f>
        <v>0</v>
      </c>
      <c r="N3562">
        <f t="shared" si="495"/>
        <v>0</v>
      </c>
      <c r="O3562" t="str">
        <f t="shared" si="496"/>
        <v>PASS</v>
      </c>
      <c r="P3562" t="str">
        <f t="shared" si="497"/>
        <v>PASS</v>
      </c>
      <c r="Q3562" t="str">
        <f t="shared" si="498"/>
        <v>PASS</v>
      </c>
      <c r="R3562" t="str">
        <f t="shared" si="499"/>
        <v>PASS</v>
      </c>
      <c r="S3562" t="str">
        <f t="shared" si="500"/>
        <v>PASS</v>
      </c>
      <c r="T3562">
        <f t="shared" si="501"/>
        <v>100</v>
      </c>
      <c r="U3562" t="str">
        <f t="shared" si="502"/>
        <v>Low</v>
      </c>
      <c r="V3562" t="str">
        <f t="shared" si="503"/>
        <v>Clean</v>
      </c>
    </row>
    <row r="3563" spans="1:22" x14ac:dyDescent="0.3">
      <c r="A3563" t="str">
        <f>Raw_Data!A3563</f>
        <v>6245686</v>
      </c>
      <c r="B3563">
        <f>Raw_Data!B3563</f>
        <v>45688</v>
      </c>
      <c r="C3563" t="str">
        <f>Raw_Data!C3563</f>
        <v>LOVASTATIN 20 MG TABLET</v>
      </c>
      <c r="D3563" t="str">
        <f>Raw_Data!D3563</f>
        <v>68180046803</v>
      </c>
      <c r="E3563" t="str">
        <f>Raw_Data!E3563</f>
        <v>GIBBS, JON</v>
      </c>
      <c r="F3563" t="str">
        <f>Raw_Data!F3563</f>
        <v>1700896156</v>
      </c>
      <c r="G3563" t="str">
        <f>Raw_Data!H3563</f>
        <v>0</v>
      </c>
      <c r="H3563">
        <f>IFERROR(VLOOKUP(G3563,Store_Map!$A$2:$I$100,3,FALSE),"")</f>
        <v>0</v>
      </c>
      <c r="I3563">
        <f>IFERROR(VLOOKUP(G3563,Store_Map!$A$2:$I$100,4,FALSE),"")</f>
        <v>0</v>
      </c>
      <c r="J3563">
        <f>IFERROR(VLOOKUP(G3563,Store_Map!$A$2:$I$100,5,FALSE),"")</f>
        <v>0</v>
      </c>
      <c r="K3563">
        <f>IFERROR(VLOOKUP(G3563,Store_Map!$A$2:$I$100,6,FALSE),"")</f>
        <v>0</v>
      </c>
      <c r="L3563">
        <f>IFERROR(VLOOKUP(G3563,Store_Map!$A$2:$I$100,7,FALSE),"")</f>
        <v>0</v>
      </c>
      <c r="M3563">
        <f>IFERROR(VLOOKUP(G3563,Store_Map!$A$2:$I$100,8,FALSE),"")</f>
        <v>0</v>
      </c>
      <c r="N3563">
        <f t="shared" si="495"/>
        <v>0</v>
      </c>
      <c r="O3563" t="str">
        <f t="shared" si="496"/>
        <v>PASS</v>
      </c>
      <c r="P3563" t="str">
        <f t="shared" si="497"/>
        <v>PASS</v>
      </c>
      <c r="Q3563" t="str">
        <f t="shared" si="498"/>
        <v>PASS</v>
      </c>
      <c r="R3563" t="str">
        <f t="shared" si="499"/>
        <v>PASS</v>
      </c>
      <c r="S3563" t="str">
        <f t="shared" si="500"/>
        <v>PASS</v>
      </c>
      <c r="T3563">
        <f t="shared" si="501"/>
        <v>100</v>
      </c>
      <c r="U3563" t="str">
        <f t="shared" si="502"/>
        <v>Low</v>
      </c>
      <c r="V3563" t="str">
        <f t="shared" si="503"/>
        <v>Clean</v>
      </c>
    </row>
    <row r="3564" spans="1:22" x14ac:dyDescent="0.3">
      <c r="A3564" t="str">
        <f>Raw_Data!A3564</f>
        <v>6245685</v>
      </c>
      <c r="B3564">
        <f>Raw_Data!B3564</f>
        <v>45688</v>
      </c>
      <c r="C3564" t="str">
        <f>Raw_Data!C3564</f>
        <v>METFORMIN HCL 850 MG TABLET</v>
      </c>
      <c r="D3564" t="str">
        <f>Raw_Data!D3564</f>
        <v>67877056205</v>
      </c>
      <c r="E3564" t="str">
        <f>Raw_Data!E3564</f>
        <v>GIBBS, JON</v>
      </c>
      <c r="F3564" t="str">
        <f>Raw_Data!F3564</f>
        <v>1700896156</v>
      </c>
      <c r="G3564" t="str">
        <f>Raw_Data!H3564</f>
        <v>0</v>
      </c>
      <c r="H3564">
        <f>IFERROR(VLOOKUP(G3564,Store_Map!$A$2:$I$100,3,FALSE),"")</f>
        <v>0</v>
      </c>
      <c r="I3564">
        <f>IFERROR(VLOOKUP(G3564,Store_Map!$A$2:$I$100,4,FALSE),"")</f>
        <v>0</v>
      </c>
      <c r="J3564">
        <f>IFERROR(VLOOKUP(G3564,Store_Map!$A$2:$I$100,5,FALSE),"")</f>
        <v>0</v>
      </c>
      <c r="K3564">
        <f>IFERROR(VLOOKUP(G3564,Store_Map!$A$2:$I$100,6,FALSE),"")</f>
        <v>0</v>
      </c>
      <c r="L3564">
        <f>IFERROR(VLOOKUP(G3564,Store_Map!$A$2:$I$100,7,FALSE),"")</f>
        <v>0</v>
      </c>
      <c r="M3564">
        <f>IFERROR(VLOOKUP(G3564,Store_Map!$A$2:$I$100,8,FALSE),"")</f>
        <v>0</v>
      </c>
      <c r="N3564">
        <f t="shared" si="495"/>
        <v>0</v>
      </c>
      <c r="O3564" t="str">
        <f t="shared" si="496"/>
        <v>PASS</v>
      </c>
      <c r="P3564" t="str">
        <f t="shared" si="497"/>
        <v>PASS</v>
      </c>
      <c r="Q3564" t="str">
        <f t="shared" si="498"/>
        <v>PASS</v>
      </c>
      <c r="R3564" t="str">
        <f t="shared" si="499"/>
        <v>PASS</v>
      </c>
      <c r="S3564" t="str">
        <f t="shared" si="500"/>
        <v>PASS</v>
      </c>
      <c r="T3564">
        <f t="shared" si="501"/>
        <v>100</v>
      </c>
      <c r="U3564" t="str">
        <f t="shared" si="502"/>
        <v>Low</v>
      </c>
      <c r="V3564" t="str">
        <f t="shared" si="503"/>
        <v>Clean</v>
      </c>
    </row>
    <row r="3565" spans="1:22" x14ac:dyDescent="0.3">
      <c r="A3565" t="str">
        <f>Raw_Data!A3565</f>
        <v>6247183</v>
      </c>
      <c r="B3565">
        <f>Raw_Data!B3565</f>
        <v>45688</v>
      </c>
      <c r="C3565" t="str">
        <f>Raw_Data!C3565</f>
        <v>ATORVASTATIN 40 MG TABLET</v>
      </c>
      <c r="D3565" t="str">
        <f>Raw_Data!D3565</f>
        <v>67877051310</v>
      </c>
      <c r="E3565" t="str">
        <f>Raw_Data!E3565</f>
        <v>FORD, JAMES</v>
      </c>
      <c r="F3565" t="str">
        <f>Raw_Data!F3565</f>
        <v>1033117684</v>
      </c>
      <c r="G3565" t="str">
        <f>Raw_Data!H3565</f>
        <v>0</v>
      </c>
      <c r="H3565">
        <f>IFERROR(VLOOKUP(G3565,Store_Map!$A$2:$I$100,3,FALSE),"")</f>
        <v>0</v>
      </c>
      <c r="I3565">
        <f>IFERROR(VLOOKUP(G3565,Store_Map!$A$2:$I$100,4,FALSE),"")</f>
        <v>0</v>
      </c>
      <c r="J3565">
        <f>IFERROR(VLOOKUP(G3565,Store_Map!$A$2:$I$100,5,FALSE),"")</f>
        <v>0</v>
      </c>
      <c r="K3565">
        <f>IFERROR(VLOOKUP(G3565,Store_Map!$A$2:$I$100,6,FALSE),"")</f>
        <v>0</v>
      </c>
      <c r="L3565">
        <f>IFERROR(VLOOKUP(G3565,Store_Map!$A$2:$I$100,7,FALSE),"")</f>
        <v>0</v>
      </c>
      <c r="M3565">
        <f>IFERROR(VLOOKUP(G3565,Store_Map!$A$2:$I$100,8,FALSE),"")</f>
        <v>0</v>
      </c>
      <c r="N3565">
        <f t="shared" si="495"/>
        <v>0</v>
      </c>
      <c r="O3565" t="str">
        <f t="shared" si="496"/>
        <v>PASS</v>
      </c>
      <c r="P3565" t="str">
        <f t="shared" si="497"/>
        <v>PASS</v>
      </c>
      <c r="Q3565" t="str">
        <f t="shared" si="498"/>
        <v>PASS</v>
      </c>
      <c r="R3565" t="str">
        <f t="shared" si="499"/>
        <v>PASS</v>
      </c>
      <c r="S3565" t="str">
        <f t="shared" si="500"/>
        <v>PASS</v>
      </c>
      <c r="T3565">
        <f t="shared" si="501"/>
        <v>100</v>
      </c>
      <c r="U3565" t="str">
        <f t="shared" si="502"/>
        <v>Low</v>
      </c>
      <c r="V3565" t="str">
        <f t="shared" si="503"/>
        <v>Clean</v>
      </c>
    </row>
    <row r="3566" spans="1:22" x14ac:dyDescent="0.3">
      <c r="A3566" t="str">
        <f>Raw_Data!A3566</f>
        <v>6247185</v>
      </c>
      <c r="B3566">
        <f>Raw_Data!B3566</f>
        <v>45688</v>
      </c>
      <c r="C3566" t="str">
        <f>Raw_Data!C3566</f>
        <v>AMLODIPINE BESYLATE 10 MG T</v>
      </c>
      <c r="D3566" t="str">
        <f>Raw_Data!D3566</f>
        <v>29300039810</v>
      </c>
      <c r="E3566" t="str">
        <f>Raw_Data!E3566</f>
        <v>BREEDEN, AMANDA</v>
      </c>
      <c r="F3566" t="str">
        <f>Raw_Data!F3566</f>
        <v>1326387275</v>
      </c>
      <c r="G3566" t="str">
        <f>Raw_Data!H3566</f>
        <v>0</v>
      </c>
      <c r="H3566">
        <f>IFERROR(VLOOKUP(G3566,Store_Map!$A$2:$I$100,3,FALSE),"")</f>
        <v>0</v>
      </c>
      <c r="I3566">
        <f>IFERROR(VLOOKUP(G3566,Store_Map!$A$2:$I$100,4,FALSE),"")</f>
        <v>0</v>
      </c>
      <c r="J3566">
        <f>IFERROR(VLOOKUP(G3566,Store_Map!$A$2:$I$100,5,FALSE),"")</f>
        <v>0</v>
      </c>
      <c r="K3566">
        <f>IFERROR(VLOOKUP(G3566,Store_Map!$A$2:$I$100,6,FALSE),"")</f>
        <v>0</v>
      </c>
      <c r="L3566">
        <f>IFERROR(VLOOKUP(G3566,Store_Map!$A$2:$I$100,7,FALSE),"")</f>
        <v>0</v>
      </c>
      <c r="M3566">
        <f>IFERROR(VLOOKUP(G3566,Store_Map!$A$2:$I$100,8,FALSE),"")</f>
        <v>0</v>
      </c>
      <c r="N3566">
        <f t="shared" si="495"/>
        <v>0</v>
      </c>
      <c r="O3566" t="str">
        <f t="shared" si="496"/>
        <v>PASS</v>
      </c>
      <c r="P3566" t="str">
        <f t="shared" si="497"/>
        <v>PASS</v>
      </c>
      <c r="Q3566" t="str">
        <f t="shared" si="498"/>
        <v>PASS</v>
      </c>
      <c r="R3566" t="str">
        <f t="shared" si="499"/>
        <v>PASS</v>
      </c>
      <c r="S3566" t="str">
        <f t="shared" si="500"/>
        <v>PASS</v>
      </c>
      <c r="T3566">
        <f t="shared" si="501"/>
        <v>100</v>
      </c>
      <c r="U3566" t="str">
        <f t="shared" si="502"/>
        <v>Low</v>
      </c>
      <c r="V3566" t="str">
        <f t="shared" si="503"/>
        <v>Clean</v>
      </c>
    </row>
    <row r="3567" spans="1:22" x14ac:dyDescent="0.3">
      <c r="A3567" t="str">
        <f>Raw_Data!A3567</f>
        <v>6245960</v>
      </c>
      <c r="B3567">
        <f>Raw_Data!B3567</f>
        <v>45688</v>
      </c>
      <c r="C3567" t="str">
        <f>Raw_Data!C3567</f>
        <v>AMLODIPINE BESYLATE 10 MG T</v>
      </c>
      <c r="D3567" t="str">
        <f>Raw_Data!D3567</f>
        <v>29300039810</v>
      </c>
      <c r="E3567" t="str">
        <f>Raw_Data!E3567</f>
        <v>BYNE, EDMUND</v>
      </c>
      <c r="F3567" t="str">
        <f>Raw_Data!F3567</f>
        <v>1033186648</v>
      </c>
      <c r="G3567" t="str">
        <f>Raw_Data!H3567</f>
        <v>0</v>
      </c>
      <c r="H3567">
        <f>IFERROR(VLOOKUP(G3567,Store_Map!$A$2:$I$100,3,FALSE),"")</f>
        <v>0</v>
      </c>
      <c r="I3567">
        <f>IFERROR(VLOOKUP(G3567,Store_Map!$A$2:$I$100,4,FALSE),"")</f>
        <v>0</v>
      </c>
      <c r="J3567">
        <f>IFERROR(VLOOKUP(G3567,Store_Map!$A$2:$I$100,5,FALSE),"")</f>
        <v>0</v>
      </c>
      <c r="K3567">
        <f>IFERROR(VLOOKUP(G3567,Store_Map!$A$2:$I$100,6,FALSE),"")</f>
        <v>0</v>
      </c>
      <c r="L3567">
        <f>IFERROR(VLOOKUP(G3567,Store_Map!$A$2:$I$100,7,FALSE),"")</f>
        <v>0</v>
      </c>
      <c r="M3567">
        <f>IFERROR(VLOOKUP(G3567,Store_Map!$A$2:$I$100,8,FALSE),"")</f>
        <v>0</v>
      </c>
      <c r="N3567">
        <f t="shared" si="495"/>
        <v>0</v>
      </c>
      <c r="O3567" t="str">
        <f t="shared" si="496"/>
        <v>PASS</v>
      </c>
      <c r="P3567" t="str">
        <f t="shared" si="497"/>
        <v>PASS</v>
      </c>
      <c r="Q3567" t="str">
        <f t="shared" si="498"/>
        <v>PASS</v>
      </c>
      <c r="R3567" t="str">
        <f t="shared" si="499"/>
        <v>PASS</v>
      </c>
      <c r="S3567" t="str">
        <f t="shared" si="500"/>
        <v>PASS</v>
      </c>
      <c r="T3567">
        <f t="shared" si="501"/>
        <v>100</v>
      </c>
      <c r="U3567" t="str">
        <f t="shared" si="502"/>
        <v>Low</v>
      </c>
      <c r="V3567" t="str">
        <f t="shared" si="503"/>
        <v>Clean</v>
      </c>
    </row>
    <row r="3568" spans="1:22" x14ac:dyDescent="0.3">
      <c r="A3568" t="str">
        <f>Raw_Data!A3568</f>
        <v>6247063</v>
      </c>
      <c r="B3568">
        <f>Raw_Data!B3568</f>
        <v>45688</v>
      </c>
      <c r="C3568" t="str">
        <f>Raw_Data!C3568</f>
        <v>OZEMPIC 0.25-0.5 MG/DOSE PE</v>
      </c>
      <c r="D3568" t="str">
        <f>Raw_Data!D3568</f>
        <v>169418113</v>
      </c>
      <c r="E3568" t="str">
        <f>Raw_Data!E3568</f>
        <v>MACHADO, MARIA</v>
      </c>
      <c r="F3568" t="str">
        <f>Raw_Data!F3568</f>
        <v>1619100302</v>
      </c>
      <c r="G3568" t="str">
        <f>Raw_Data!H3568</f>
        <v>0</v>
      </c>
      <c r="H3568">
        <f>IFERROR(VLOOKUP(G3568,Store_Map!$A$2:$I$100,3,FALSE),"")</f>
        <v>0</v>
      </c>
      <c r="I3568">
        <f>IFERROR(VLOOKUP(G3568,Store_Map!$A$2:$I$100,4,FALSE),"")</f>
        <v>0</v>
      </c>
      <c r="J3568">
        <f>IFERROR(VLOOKUP(G3568,Store_Map!$A$2:$I$100,5,FALSE),"")</f>
        <v>0</v>
      </c>
      <c r="K3568">
        <f>IFERROR(VLOOKUP(G3568,Store_Map!$A$2:$I$100,6,FALSE),"")</f>
        <v>0</v>
      </c>
      <c r="L3568">
        <f>IFERROR(VLOOKUP(G3568,Store_Map!$A$2:$I$100,7,FALSE),"")</f>
        <v>0</v>
      </c>
      <c r="M3568">
        <f>IFERROR(VLOOKUP(G3568,Store_Map!$A$2:$I$100,8,FALSE),"")</f>
        <v>0</v>
      </c>
      <c r="N3568">
        <f t="shared" si="495"/>
        <v>0</v>
      </c>
      <c r="O3568" t="str">
        <f t="shared" si="496"/>
        <v>PASS</v>
      </c>
      <c r="P3568" t="str">
        <f t="shared" si="497"/>
        <v>REVIEW</v>
      </c>
      <c r="Q3568" t="str">
        <f t="shared" si="498"/>
        <v>PASS</v>
      </c>
      <c r="R3568" t="str">
        <f t="shared" si="499"/>
        <v>PASS</v>
      </c>
      <c r="S3568" t="str">
        <f t="shared" si="500"/>
        <v>REVIEW</v>
      </c>
      <c r="T3568">
        <f t="shared" si="501"/>
        <v>90</v>
      </c>
      <c r="U3568" t="str">
        <f t="shared" si="502"/>
        <v>Low</v>
      </c>
      <c r="V3568" t="str">
        <f t="shared" si="503"/>
        <v>Invalid NDC</v>
      </c>
    </row>
    <row r="3569" spans="1:22" x14ac:dyDescent="0.3">
      <c r="A3569" t="str">
        <f>Raw_Data!A3569</f>
        <v>6247362</v>
      </c>
      <c r="B3569">
        <f>Raw_Data!B3569</f>
        <v>45688</v>
      </c>
      <c r="C3569" t="str">
        <f>Raw_Data!C3569</f>
        <v>ATORVASTATIN 40 MG TABLET</v>
      </c>
      <c r="D3569" t="str">
        <f>Raw_Data!D3569</f>
        <v>67877051310</v>
      </c>
      <c r="E3569" t="str">
        <f>Raw_Data!E3569</f>
        <v>YASIN, NURA</v>
      </c>
      <c r="F3569" t="str">
        <f>Raw_Data!F3569</f>
        <v>1265518567</v>
      </c>
      <c r="G3569" t="str">
        <f>Raw_Data!H3569</f>
        <v>0</v>
      </c>
      <c r="H3569">
        <f>IFERROR(VLOOKUP(G3569,Store_Map!$A$2:$I$100,3,FALSE),"")</f>
        <v>0</v>
      </c>
      <c r="I3569">
        <f>IFERROR(VLOOKUP(G3569,Store_Map!$A$2:$I$100,4,FALSE),"")</f>
        <v>0</v>
      </c>
      <c r="J3569">
        <f>IFERROR(VLOOKUP(G3569,Store_Map!$A$2:$I$100,5,FALSE),"")</f>
        <v>0</v>
      </c>
      <c r="K3569">
        <f>IFERROR(VLOOKUP(G3569,Store_Map!$A$2:$I$100,6,FALSE),"")</f>
        <v>0</v>
      </c>
      <c r="L3569">
        <f>IFERROR(VLOOKUP(G3569,Store_Map!$A$2:$I$100,7,FALSE),"")</f>
        <v>0</v>
      </c>
      <c r="M3569">
        <f>IFERROR(VLOOKUP(G3569,Store_Map!$A$2:$I$100,8,FALSE),"")</f>
        <v>0</v>
      </c>
      <c r="N3569">
        <f t="shared" si="495"/>
        <v>0</v>
      </c>
      <c r="O3569" t="str">
        <f t="shared" si="496"/>
        <v>PASS</v>
      </c>
      <c r="P3569" t="str">
        <f t="shared" si="497"/>
        <v>PASS</v>
      </c>
      <c r="Q3569" t="str">
        <f t="shared" si="498"/>
        <v>PASS</v>
      </c>
      <c r="R3569" t="str">
        <f t="shared" si="499"/>
        <v>PASS</v>
      </c>
      <c r="S3569" t="str">
        <f t="shared" si="500"/>
        <v>PASS</v>
      </c>
      <c r="T3569">
        <f t="shared" si="501"/>
        <v>100</v>
      </c>
      <c r="U3569" t="str">
        <f t="shared" si="502"/>
        <v>Low</v>
      </c>
      <c r="V3569" t="str">
        <f t="shared" si="503"/>
        <v>Clean</v>
      </c>
    </row>
    <row r="3570" spans="1:22" x14ac:dyDescent="0.3">
      <c r="A3570" t="str">
        <f>Raw_Data!A3570</f>
        <v>6247363</v>
      </c>
      <c r="B3570">
        <f>Raw_Data!B3570</f>
        <v>45688</v>
      </c>
      <c r="C3570" t="str">
        <f>Raw_Data!C3570</f>
        <v>JARDIANCE 10 MG TABLETS</v>
      </c>
      <c r="D3570" t="str">
        <f>Raw_Data!D3570</f>
        <v>597015230</v>
      </c>
      <c r="E3570" t="str">
        <f>Raw_Data!E3570</f>
        <v>YASIN, NURA</v>
      </c>
      <c r="F3570" t="str">
        <f>Raw_Data!F3570</f>
        <v>1265518567</v>
      </c>
      <c r="G3570" t="str">
        <f>Raw_Data!H3570</f>
        <v>0</v>
      </c>
      <c r="H3570">
        <f>IFERROR(VLOOKUP(G3570,Store_Map!$A$2:$I$100,3,FALSE),"")</f>
        <v>0</v>
      </c>
      <c r="I3570">
        <f>IFERROR(VLOOKUP(G3570,Store_Map!$A$2:$I$100,4,FALSE),"")</f>
        <v>0</v>
      </c>
      <c r="J3570">
        <f>IFERROR(VLOOKUP(G3570,Store_Map!$A$2:$I$100,5,FALSE),"")</f>
        <v>0</v>
      </c>
      <c r="K3570">
        <f>IFERROR(VLOOKUP(G3570,Store_Map!$A$2:$I$100,6,FALSE),"")</f>
        <v>0</v>
      </c>
      <c r="L3570">
        <f>IFERROR(VLOOKUP(G3570,Store_Map!$A$2:$I$100,7,FALSE),"")</f>
        <v>0</v>
      </c>
      <c r="M3570">
        <f>IFERROR(VLOOKUP(G3570,Store_Map!$A$2:$I$100,8,FALSE),"")</f>
        <v>0</v>
      </c>
      <c r="N3570">
        <f t="shared" si="495"/>
        <v>0</v>
      </c>
      <c r="O3570" t="str">
        <f t="shared" si="496"/>
        <v>PASS</v>
      </c>
      <c r="P3570" t="str">
        <f t="shared" si="497"/>
        <v>REVIEW</v>
      </c>
      <c r="Q3570" t="str">
        <f t="shared" si="498"/>
        <v>PASS</v>
      </c>
      <c r="R3570" t="str">
        <f t="shared" si="499"/>
        <v>PASS</v>
      </c>
      <c r="S3570" t="str">
        <f t="shared" si="500"/>
        <v>REVIEW</v>
      </c>
      <c r="T3570">
        <f t="shared" si="501"/>
        <v>90</v>
      </c>
      <c r="U3570" t="str">
        <f t="shared" si="502"/>
        <v>Low</v>
      </c>
      <c r="V3570" t="str">
        <f t="shared" si="503"/>
        <v>Invalid NDC</v>
      </c>
    </row>
    <row r="3571" spans="1:22" x14ac:dyDescent="0.3">
      <c r="A3571" t="str">
        <f>Raw_Data!A3571</f>
        <v>6247364</v>
      </c>
      <c r="B3571">
        <f>Raw_Data!B3571</f>
        <v>45688</v>
      </c>
      <c r="C3571" t="str">
        <f>Raw_Data!C3571</f>
        <v>HYDROCHLOROTHIAZIDE 25 MG T</v>
      </c>
      <c r="D3571" t="str">
        <f>Raw_Data!D3571</f>
        <v>29300012810</v>
      </c>
      <c r="E3571" t="str">
        <f>Raw_Data!E3571</f>
        <v>YASIN, NURA</v>
      </c>
      <c r="F3571" t="str">
        <f>Raw_Data!F3571</f>
        <v>1265518567</v>
      </c>
      <c r="G3571" t="str">
        <f>Raw_Data!H3571</f>
        <v>0</v>
      </c>
      <c r="H3571">
        <f>IFERROR(VLOOKUP(G3571,Store_Map!$A$2:$I$100,3,FALSE),"")</f>
        <v>0</v>
      </c>
      <c r="I3571">
        <f>IFERROR(VLOOKUP(G3571,Store_Map!$A$2:$I$100,4,FALSE),"")</f>
        <v>0</v>
      </c>
      <c r="J3571">
        <f>IFERROR(VLOOKUP(G3571,Store_Map!$A$2:$I$100,5,FALSE),"")</f>
        <v>0</v>
      </c>
      <c r="K3571">
        <f>IFERROR(VLOOKUP(G3571,Store_Map!$A$2:$I$100,6,FALSE),"")</f>
        <v>0</v>
      </c>
      <c r="L3571">
        <f>IFERROR(VLOOKUP(G3571,Store_Map!$A$2:$I$100,7,FALSE),"")</f>
        <v>0</v>
      </c>
      <c r="M3571">
        <f>IFERROR(VLOOKUP(G3571,Store_Map!$A$2:$I$100,8,FALSE),"")</f>
        <v>0</v>
      </c>
      <c r="N3571">
        <f t="shared" si="495"/>
        <v>0</v>
      </c>
      <c r="O3571" t="str">
        <f t="shared" si="496"/>
        <v>PASS</v>
      </c>
      <c r="P3571" t="str">
        <f t="shared" si="497"/>
        <v>PASS</v>
      </c>
      <c r="Q3571" t="str">
        <f t="shared" si="498"/>
        <v>PASS</v>
      </c>
      <c r="R3571" t="str">
        <f t="shared" si="499"/>
        <v>PASS</v>
      </c>
      <c r="S3571" t="str">
        <f t="shared" si="500"/>
        <v>PASS</v>
      </c>
      <c r="T3571">
        <f t="shared" si="501"/>
        <v>100</v>
      </c>
      <c r="U3571" t="str">
        <f t="shared" si="502"/>
        <v>Low</v>
      </c>
      <c r="V3571" t="str">
        <f t="shared" si="503"/>
        <v>Clean</v>
      </c>
    </row>
    <row r="3572" spans="1:22" x14ac:dyDescent="0.3">
      <c r="A3572" t="str">
        <f>Raw_Data!A3572</f>
        <v>6242261</v>
      </c>
      <c r="B3572">
        <f>Raw_Data!B3572</f>
        <v>45688</v>
      </c>
      <c r="C3572" t="str">
        <f>Raw_Data!C3572</f>
        <v>LISINOPRIL-HCTZ 20-25 MG TA</v>
      </c>
      <c r="D3572" t="str">
        <f>Raw_Data!D3572</f>
        <v>68180052002</v>
      </c>
      <c r="E3572" t="str">
        <f>Raw_Data!E3572</f>
        <v>BYNE, EDMUND</v>
      </c>
      <c r="F3572" t="str">
        <f>Raw_Data!F3572</f>
        <v>1033186648</v>
      </c>
      <c r="G3572" t="str">
        <f>Raw_Data!H3572</f>
        <v>0</v>
      </c>
      <c r="H3572">
        <f>IFERROR(VLOOKUP(G3572,Store_Map!$A$2:$I$100,3,FALSE),"")</f>
        <v>0</v>
      </c>
      <c r="I3572">
        <f>IFERROR(VLOOKUP(G3572,Store_Map!$A$2:$I$100,4,FALSE),"")</f>
        <v>0</v>
      </c>
      <c r="J3572">
        <f>IFERROR(VLOOKUP(G3572,Store_Map!$A$2:$I$100,5,FALSE),"")</f>
        <v>0</v>
      </c>
      <c r="K3572">
        <f>IFERROR(VLOOKUP(G3572,Store_Map!$A$2:$I$100,6,FALSE),"")</f>
        <v>0</v>
      </c>
      <c r="L3572">
        <f>IFERROR(VLOOKUP(G3572,Store_Map!$A$2:$I$100,7,FALSE),"")</f>
        <v>0</v>
      </c>
      <c r="M3572">
        <f>IFERROR(VLOOKUP(G3572,Store_Map!$A$2:$I$100,8,FALSE),"")</f>
        <v>0</v>
      </c>
      <c r="N3572">
        <f t="shared" si="495"/>
        <v>0</v>
      </c>
      <c r="O3572" t="str">
        <f t="shared" si="496"/>
        <v>PASS</v>
      </c>
      <c r="P3572" t="str">
        <f t="shared" si="497"/>
        <v>PASS</v>
      </c>
      <c r="Q3572" t="str">
        <f t="shared" si="498"/>
        <v>PASS</v>
      </c>
      <c r="R3572" t="str">
        <f t="shared" si="499"/>
        <v>PASS</v>
      </c>
      <c r="S3572" t="str">
        <f t="shared" si="500"/>
        <v>PASS</v>
      </c>
      <c r="T3572">
        <f t="shared" si="501"/>
        <v>100</v>
      </c>
      <c r="U3572" t="str">
        <f t="shared" si="502"/>
        <v>Low</v>
      </c>
      <c r="V3572" t="str">
        <f t="shared" si="503"/>
        <v>Clean</v>
      </c>
    </row>
    <row r="3573" spans="1:22" x14ac:dyDescent="0.3">
      <c r="A3573" t="str">
        <f>Raw_Data!A3573</f>
        <v>6247810</v>
      </c>
      <c r="B3573">
        <f>Raw_Data!B3573</f>
        <v>45688</v>
      </c>
      <c r="C3573" t="str">
        <f>Raw_Data!C3573</f>
        <v>METHIMAZOLE 10 MG TABLET</v>
      </c>
      <c r="D3573" t="str">
        <f>Raw_Data!D3573</f>
        <v>23155007101</v>
      </c>
      <c r="E3573" t="str">
        <f>Raw_Data!E3573</f>
        <v>MACHADO, MARIA</v>
      </c>
      <c r="F3573" t="str">
        <f>Raw_Data!F3573</f>
        <v>1619100302</v>
      </c>
      <c r="G3573" t="str">
        <f>Raw_Data!H3573</f>
        <v>0</v>
      </c>
      <c r="H3573">
        <f>IFERROR(VLOOKUP(G3573,Store_Map!$A$2:$I$100,3,FALSE),"")</f>
        <v>0</v>
      </c>
      <c r="I3573">
        <f>IFERROR(VLOOKUP(G3573,Store_Map!$A$2:$I$100,4,FALSE),"")</f>
        <v>0</v>
      </c>
      <c r="J3573">
        <f>IFERROR(VLOOKUP(G3573,Store_Map!$A$2:$I$100,5,FALSE),"")</f>
        <v>0</v>
      </c>
      <c r="K3573">
        <f>IFERROR(VLOOKUP(G3573,Store_Map!$A$2:$I$100,6,FALSE),"")</f>
        <v>0</v>
      </c>
      <c r="L3573">
        <f>IFERROR(VLOOKUP(G3573,Store_Map!$A$2:$I$100,7,FALSE),"")</f>
        <v>0</v>
      </c>
      <c r="M3573">
        <f>IFERROR(VLOOKUP(G3573,Store_Map!$A$2:$I$100,8,FALSE),"")</f>
        <v>0</v>
      </c>
      <c r="N3573">
        <f t="shared" si="495"/>
        <v>0</v>
      </c>
      <c r="O3573" t="str">
        <f t="shared" si="496"/>
        <v>PASS</v>
      </c>
      <c r="P3573" t="str">
        <f t="shared" si="497"/>
        <v>PASS</v>
      </c>
      <c r="Q3573" t="str">
        <f t="shared" si="498"/>
        <v>PASS</v>
      </c>
      <c r="R3573" t="str">
        <f t="shared" si="499"/>
        <v>PASS</v>
      </c>
      <c r="S3573" t="str">
        <f t="shared" si="500"/>
        <v>PASS</v>
      </c>
      <c r="T3573">
        <f t="shared" si="501"/>
        <v>100</v>
      </c>
      <c r="U3573" t="str">
        <f t="shared" si="502"/>
        <v>Low</v>
      </c>
      <c r="V3573" t="str">
        <f t="shared" si="503"/>
        <v>Clean</v>
      </c>
    </row>
    <row r="3574" spans="1:22" x14ac:dyDescent="0.3">
      <c r="A3574" t="str">
        <f>Raw_Data!A3574</f>
        <v>6247862</v>
      </c>
      <c r="B3574">
        <f>Raw_Data!B3574</f>
        <v>45688</v>
      </c>
      <c r="C3574" t="str">
        <f>Raw_Data!C3574</f>
        <v>MELOXICAM 7.5 MG TABLET</v>
      </c>
      <c r="D3574" t="str">
        <f>Raw_Data!D3574</f>
        <v>68382005001</v>
      </c>
      <c r="E3574" t="str">
        <f>Raw_Data!E3574</f>
        <v>BYNE, EDMUND</v>
      </c>
      <c r="F3574" t="str">
        <f>Raw_Data!F3574</f>
        <v>1033186648</v>
      </c>
      <c r="G3574" t="str">
        <f>Raw_Data!H3574</f>
        <v>0</v>
      </c>
      <c r="H3574">
        <f>IFERROR(VLOOKUP(G3574,Store_Map!$A$2:$I$100,3,FALSE),"")</f>
        <v>0</v>
      </c>
      <c r="I3574">
        <f>IFERROR(VLOOKUP(G3574,Store_Map!$A$2:$I$100,4,FALSE),"")</f>
        <v>0</v>
      </c>
      <c r="J3574">
        <f>IFERROR(VLOOKUP(G3574,Store_Map!$A$2:$I$100,5,FALSE),"")</f>
        <v>0</v>
      </c>
      <c r="K3574">
        <f>IFERROR(VLOOKUP(G3574,Store_Map!$A$2:$I$100,6,FALSE),"")</f>
        <v>0</v>
      </c>
      <c r="L3574">
        <f>IFERROR(VLOOKUP(G3574,Store_Map!$A$2:$I$100,7,FALSE),"")</f>
        <v>0</v>
      </c>
      <c r="M3574">
        <f>IFERROR(VLOOKUP(G3574,Store_Map!$A$2:$I$100,8,FALSE),"")</f>
        <v>0</v>
      </c>
      <c r="N3574">
        <f t="shared" si="495"/>
        <v>0</v>
      </c>
      <c r="O3574" t="str">
        <f t="shared" si="496"/>
        <v>PASS</v>
      </c>
      <c r="P3574" t="str">
        <f t="shared" si="497"/>
        <v>PASS</v>
      </c>
      <c r="Q3574" t="str">
        <f t="shared" si="498"/>
        <v>PASS</v>
      </c>
      <c r="R3574" t="str">
        <f t="shared" si="499"/>
        <v>PASS</v>
      </c>
      <c r="S3574" t="str">
        <f t="shared" si="500"/>
        <v>PASS</v>
      </c>
      <c r="T3574">
        <f t="shared" si="501"/>
        <v>100</v>
      </c>
      <c r="U3574" t="str">
        <f t="shared" si="502"/>
        <v>Low</v>
      </c>
      <c r="V3574" t="str">
        <f t="shared" si="503"/>
        <v>Clean</v>
      </c>
    </row>
    <row r="3575" spans="1:22" x14ac:dyDescent="0.3">
      <c r="A3575" t="str">
        <f>Raw_Data!A3575</f>
        <v>6248632</v>
      </c>
      <c r="B3575">
        <f>Raw_Data!B3575</f>
        <v>45688</v>
      </c>
      <c r="C3575" t="str">
        <f>Raw_Data!C3575</f>
        <v>OXCARBAZEPINE 600 MG TABLET</v>
      </c>
      <c r="D3575" t="str">
        <f>Raw_Data!D3575</f>
        <v>51991029401</v>
      </c>
      <c r="E3575" t="str">
        <f>Raw_Data!E3575</f>
        <v>GIBBS, JON</v>
      </c>
      <c r="F3575" t="str">
        <f>Raw_Data!F3575</f>
        <v>1700896156</v>
      </c>
      <c r="G3575" t="str">
        <f>Raw_Data!H3575</f>
        <v>0</v>
      </c>
      <c r="H3575">
        <f>IFERROR(VLOOKUP(G3575,Store_Map!$A$2:$I$100,3,FALSE),"")</f>
        <v>0</v>
      </c>
      <c r="I3575">
        <f>IFERROR(VLOOKUP(G3575,Store_Map!$A$2:$I$100,4,FALSE),"")</f>
        <v>0</v>
      </c>
      <c r="J3575">
        <f>IFERROR(VLOOKUP(G3575,Store_Map!$A$2:$I$100,5,FALSE),"")</f>
        <v>0</v>
      </c>
      <c r="K3575">
        <f>IFERROR(VLOOKUP(G3575,Store_Map!$A$2:$I$100,6,FALSE),"")</f>
        <v>0</v>
      </c>
      <c r="L3575">
        <f>IFERROR(VLOOKUP(G3575,Store_Map!$A$2:$I$100,7,FALSE),"")</f>
        <v>0</v>
      </c>
      <c r="M3575">
        <f>IFERROR(VLOOKUP(G3575,Store_Map!$A$2:$I$100,8,FALSE),"")</f>
        <v>0</v>
      </c>
      <c r="N3575">
        <f t="shared" si="495"/>
        <v>0</v>
      </c>
      <c r="O3575" t="str">
        <f t="shared" si="496"/>
        <v>PASS</v>
      </c>
      <c r="P3575" t="str">
        <f t="shared" si="497"/>
        <v>PASS</v>
      </c>
      <c r="Q3575" t="str">
        <f t="shared" si="498"/>
        <v>PASS</v>
      </c>
      <c r="R3575" t="str">
        <f t="shared" si="499"/>
        <v>PASS</v>
      </c>
      <c r="S3575" t="str">
        <f t="shared" si="500"/>
        <v>PASS</v>
      </c>
      <c r="T3575">
        <f t="shared" si="501"/>
        <v>100</v>
      </c>
      <c r="U3575" t="str">
        <f t="shared" si="502"/>
        <v>Low</v>
      </c>
      <c r="V3575" t="str">
        <f t="shared" si="503"/>
        <v>Clean</v>
      </c>
    </row>
    <row r="3576" spans="1:22" x14ac:dyDescent="0.3">
      <c r="A3576" t="str">
        <f>Raw_Data!A3576</f>
        <v>6249943</v>
      </c>
      <c r="B3576">
        <f>Raw_Data!B3576</f>
        <v>45688</v>
      </c>
      <c r="C3576" t="str">
        <f>Raw_Data!C3576</f>
        <v>GABAPENTIN 400 MG CAPSULE</v>
      </c>
      <c r="D3576" t="str">
        <f>Raw_Data!D3576</f>
        <v>69097081507</v>
      </c>
      <c r="E3576" t="str">
        <f>Raw_Data!E3576</f>
        <v>AKHTAR, MARIAM</v>
      </c>
      <c r="F3576" t="str">
        <f>Raw_Data!F3576</f>
        <v>1780024596</v>
      </c>
      <c r="G3576" t="str">
        <f>Raw_Data!H3576</f>
        <v>0</v>
      </c>
      <c r="H3576">
        <f>IFERROR(VLOOKUP(G3576,Store_Map!$A$2:$I$100,3,FALSE),"")</f>
        <v>0</v>
      </c>
      <c r="I3576">
        <f>IFERROR(VLOOKUP(G3576,Store_Map!$A$2:$I$100,4,FALSE),"")</f>
        <v>0</v>
      </c>
      <c r="J3576">
        <f>IFERROR(VLOOKUP(G3576,Store_Map!$A$2:$I$100,5,FALSE),"")</f>
        <v>0</v>
      </c>
      <c r="K3576">
        <f>IFERROR(VLOOKUP(G3576,Store_Map!$A$2:$I$100,6,FALSE),"")</f>
        <v>0</v>
      </c>
      <c r="L3576">
        <f>IFERROR(VLOOKUP(G3576,Store_Map!$A$2:$I$100,7,FALSE),"")</f>
        <v>0</v>
      </c>
      <c r="M3576">
        <f>IFERROR(VLOOKUP(G3576,Store_Map!$A$2:$I$100,8,FALSE),"")</f>
        <v>0</v>
      </c>
      <c r="N3576">
        <f t="shared" si="495"/>
        <v>0</v>
      </c>
      <c r="O3576" t="str">
        <f t="shared" si="496"/>
        <v>PASS</v>
      </c>
      <c r="P3576" t="str">
        <f t="shared" si="497"/>
        <v>PASS</v>
      </c>
      <c r="Q3576" t="str">
        <f t="shared" si="498"/>
        <v>PASS</v>
      </c>
      <c r="R3576" t="str">
        <f t="shared" si="499"/>
        <v>PASS</v>
      </c>
      <c r="S3576" t="str">
        <f t="shared" si="500"/>
        <v>PASS</v>
      </c>
      <c r="T3576">
        <f t="shared" si="501"/>
        <v>100</v>
      </c>
      <c r="U3576" t="str">
        <f t="shared" si="502"/>
        <v>Low</v>
      </c>
      <c r="V3576" t="str">
        <f t="shared" si="503"/>
        <v>Clean</v>
      </c>
    </row>
    <row r="3577" spans="1:22" x14ac:dyDescent="0.3">
      <c r="A3577" t="str">
        <f>Raw_Data!A3577</f>
        <v>6249944</v>
      </c>
      <c r="B3577">
        <f>Raw_Data!B3577</f>
        <v>45688</v>
      </c>
      <c r="C3577" t="str">
        <f>Raw_Data!C3577</f>
        <v>MELOXICAM 15 MG TABLET</v>
      </c>
      <c r="D3577" t="str">
        <f>Raw_Data!D3577</f>
        <v>68382005105</v>
      </c>
      <c r="E3577" t="str">
        <f>Raw_Data!E3577</f>
        <v>AKHTAR, MARIAM</v>
      </c>
      <c r="F3577" t="str">
        <f>Raw_Data!F3577</f>
        <v>1780024596</v>
      </c>
      <c r="G3577" t="str">
        <f>Raw_Data!H3577</f>
        <v>0</v>
      </c>
      <c r="H3577">
        <f>IFERROR(VLOOKUP(G3577,Store_Map!$A$2:$I$100,3,FALSE),"")</f>
        <v>0</v>
      </c>
      <c r="I3577">
        <f>IFERROR(VLOOKUP(G3577,Store_Map!$A$2:$I$100,4,FALSE),"")</f>
        <v>0</v>
      </c>
      <c r="J3577">
        <f>IFERROR(VLOOKUP(G3577,Store_Map!$A$2:$I$100,5,FALSE),"")</f>
        <v>0</v>
      </c>
      <c r="K3577">
        <f>IFERROR(VLOOKUP(G3577,Store_Map!$A$2:$I$100,6,FALSE),"")</f>
        <v>0</v>
      </c>
      <c r="L3577">
        <f>IFERROR(VLOOKUP(G3577,Store_Map!$A$2:$I$100,7,FALSE),"")</f>
        <v>0</v>
      </c>
      <c r="M3577">
        <f>IFERROR(VLOOKUP(G3577,Store_Map!$A$2:$I$100,8,FALSE),"")</f>
        <v>0</v>
      </c>
      <c r="N3577">
        <f t="shared" si="495"/>
        <v>0</v>
      </c>
      <c r="O3577" t="str">
        <f t="shared" si="496"/>
        <v>PASS</v>
      </c>
      <c r="P3577" t="str">
        <f t="shared" si="497"/>
        <v>PASS</v>
      </c>
      <c r="Q3577" t="str">
        <f t="shared" si="498"/>
        <v>PASS</v>
      </c>
      <c r="R3577" t="str">
        <f t="shared" si="499"/>
        <v>PASS</v>
      </c>
      <c r="S3577" t="str">
        <f t="shared" si="500"/>
        <v>PASS</v>
      </c>
      <c r="T3577">
        <f t="shared" si="501"/>
        <v>100</v>
      </c>
      <c r="U3577" t="str">
        <f t="shared" si="502"/>
        <v>Low</v>
      </c>
      <c r="V3577" t="str">
        <f t="shared" si="503"/>
        <v>Clean</v>
      </c>
    </row>
    <row r="3578" spans="1:22" x14ac:dyDescent="0.3">
      <c r="A3578" t="str">
        <f>Raw_Data!A3578</f>
        <v>6249961</v>
      </c>
      <c r="B3578">
        <f>Raw_Data!B3578</f>
        <v>45688</v>
      </c>
      <c r="C3578" t="str">
        <f>Raw_Data!C3578</f>
        <v>GABAPENTIN 600 MG TABLET</v>
      </c>
      <c r="D3578" t="str">
        <f>Raw_Data!D3578</f>
        <v>65862052305</v>
      </c>
      <c r="E3578" t="str">
        <f>Raw_Data!E3578</f>
        <v>BYNE, EDMUND</v>
      </c>
      <c r="F3578" t="str">
        <f>Raw_Data!F3578</f>
        <v>1033186648</v>
      </c>
      <c r="G3578" t="str">
        <f>Raw_Data!H3578</f>
        <v>0</v>
      </c>
      <c r="H3578">
        <f>IFERROR(VLOOKUP(G3578,Store_Map!$A$2:$I$100,3,FALSE),"")</f>
        <v>0</v>
      </c>
      <c r="I3578">
        <f>IFERROR(VLOOKUP(G3578,Store_Map!$A$2:$I$100,4,FALSE),"")</f>
        <v>0</v>
      </c>
      <c r="J3578">
        <f>IFERROR(VLOOKUP(G3578,Store_Map!$A$2:$I$100,5,FALSE),"")</f>
        <v>0</v>
      </c>
      <c r="K3578">
        <f>IFERROR(VLOOKUP(G3578,Store_Map!$A$2:$I$100,6,FALSE),"")</f>
        <v>0</v>
      </c>
      <c r="L3578">
        <f>IFERROR(VLOOKUP(G3578,Store_Map!$A$2:$I$100,7,FALSE),"")</f>
        <v>0</v>
      </c>
      <c r="M3578">
        <f>IFERROR(VLOOKUP(G3578,Store_Map!$A$2:$I$100,8,FALSE),"")</f>
        <v>0</v>
      </c>
      <c r="N3578">
        <f t="shared" si="495"/>
        <v>0</v>
      </c>
      <c r="O3578" t="str">
        <f t="shared" si="496"/>
        <v>PASS</v>
      </c>
      <c r="P3578" t="str">
        <f t="shared" si="497"/>
        <v>PASS</v>
      </c>
      <c r="Q3578" t="str">
        <f t="shared" si="498"/>
        <v>PASS</v>
      </c>
      <c r="R3578" t="str">
        <f t="shared" si="499"/>
        <v>PASS</v>
      </c>
      <c r="S3578" t="str">
        <f t="shared" si="500"/>
        <v>PASS</v>
      </c>
      <c r="T3578">
        <f t="shared" si="501"/>
        <v>100</v>
      </c>
      <c r="U3578" t="str">
        <f t="shared" si="502"/>
        <v>Low</v>
      </c>
      <c r="V3578" t="str">
        <f t="shared" si="503"/>
        <v>Clean</v>
      </c>
    </row>
    <row r="3579" spans="1:22" x14ac:dyDescent="0.3">
      <c r="A3579" t="str">
        <f>Raw_Data!A3579</f>
        <v>6251788</v>
      </c>
      <c r="B3579">
        <f>Raw_Data!B3579</f>
        <v>45688</v>
      </c>
      <c r="C3579" t="str">
        <f>Raw_Data!C3579</f>
        <v>CHILD LORATADINE 5 MG/5 ML</v>
      </c>
      <c r="D3579" t="str">
        <f>Raw_Data!D3579</f>
        <v>51672213108</v>
      </c>
      <c r="E3579" t="str">
        <f>Raw_Data!E3579</f>
        <v>HARSHMAN, SONALI</v>
      </c>
      <c r="F3579" t="str">
        <f>Raw_Data!F3579</f>
        <v>1104084516</v>
      </c>
      <c r="G3579" t="str">
        <f>Raw_Data!H3579</f>
        <v>0</v>
      </c>
      <c r="H3579">
        <f>IFERROR(VLOOKUP(G3579,Store_Map!$A$2:$I$100,3,FALSE),"")</f>
        <v>0</v>
      </c>
      <c r="I3579">
        <f>IFERROR(VLOOKUP(G3579,Store_Map!$A$2:$I$100,4,FALSE),"")</f>
        <v>0</v>
      </c>
      <c r="J3579">
        <f>IFERROR(VLOOKUP(G3579,Store_Map!$A$2:$I$100,5,FALSE),"")</f>
        <v>0</v>
      </c>
      <c r="K3579">
        <f>IFERROR(VLOOKUP(G3579,Store_Map!$A$2:$I$100,6,FALSE),"")</f>
        <v>0</v>
      </c>
      <c r="L3579">
        <f>IFERROR(VLOOKUP(G3579,Store_Map!$A$2:$I$100,7,FALSE),"")</f>
        <v>0</v>
      </c>
      <c r="M3579">
        <f>IFERROR(VLOOKUP(G3579,Store_Map!$A$2:$I$100,8,FALSE),"")</f>
        <v>0</v>
      </c>
      <c r="N3579">
        <f t="shared" si="495"/>
        <v>0</v>
      </c>
      <c r="O3579" t="str">
        <f t="shared" si="496"/>
        <v>PASS</v>
      </c>
      <c r="P3579" t="str">
        <f t="shared" si="497"/>
        <v>PASS</v>
      </c>
      <c r="Q3579" t="str">
        <f t="shared" si="498"/>
        <v>PASS</v>
      </c>
      <c r="R3579" t="str">
        <f t="shared" si="499"/>
        <v>PASS</v>
      </c>
      <c r="S3579" t="str">
        <f t="shared" si="500"/>
        <v>PASS</v>
      </c>
      <c r="T3579">
        <f t="shared" si="501"/>
        <v>100</v>
      </c>
      <c r="U3579" t="str">
        <f t="shared" si="502"/>
        <v>Low</v>
      </c>
      <c r="V3579" t="str">
        <f t="shared" si="503"/>
        <v>Clean</v>
      </c>
    </row>
    <row r="3580" spans="1:22" x14ac:dyDescent="0.3">
      <c r="A3580" t="str">
        <f>Raw_Data!A3580</f>
        <v>6250124</v>
      </c>
      <c r="B3580">
        <f>Raw_Data!B3580</f>
        <v>45688</v>
      </c>
      <c r="C3580" t="str">
        <f>Raw_Data!C3580</f>
        <v>CETIRIZINE HCL 10 MG TABLET</v>
      </c>
      <c r="D3580" t="str">
        <f>Raw_Data!D3580</f>
        <v>904671746</v>
      </c>
      <c r="E3580" t="str">
        <f>Raw_Data!E3580</f>
        <v>BYNE, EDMUND</v>
      </c>
      <c r="F3580" t="str">
        <f>Raw_Data!F3580</f>
        <v>1033186648</v>
      </c>
      <c r="G3580" t="str">
        <f>Raw_Data!H3580</f>
        <v>0</v>
      </c>
      <c r="H3580">
        <f>IFERROR(VLOOKUP(G3580,Store_Map!$A$2:$I$100,3,FALSE),"")</f>
        <v>0</v>
      </c>
      <c r="I3580">
        <f>IFERROR(VLOOKUP(G3580,Store_Map!$A$2:$I$100,4,FALSE),"")</f>
        <v>0</v>
      </c>
      <c r="J3580">
        <f>IFERROR(VLOOKUP(G3580,Store_Map!$A$2:$I$100,5,FALSE),"")</f>
        <v>0</v>
      </c>
      <c r="K3580">
        <f>IFERROR(VLOOKUP(G3580,Store_Map!$A$2:$I$100,6,FALSE),"")</f>
        <v>0</v>
      </c>
      <c r="L3580">
        <f>IFERROR(VLOOKUP(G3580,Store_Map!$A$2:$I$100,7,FALSE),"")</f>
        <v>0</v>
      </c>
      <c r="M3580">
        <f>IFERROR(VLOOKUP(G3580,Store_Map!$A$2:$I$100,8,FALSE),"")</f>
        <v>0</v>
      </c>
      <c r="N3580">
        <f t="shared" si="495"/>
        <v>0</v>
      </c>
      <c r="O3580" t="str">
        <f t="shared" si="496"/>
        <v>PASS</v>
      </c>
      <c r="P3580" t="str">
        <f t="shared" si="497"/>
        <v>REVIEW</v>
      </c>
      <c r="Q3580" t="str">
        <f t="shared" si="498"/>
        <v>PASS</v>
      </c>
      <c r="R3580" t="str">
        <f t="shared" si="499"/>
        <v>PASS</v>
      </c>
      <c r="S3580" t="str">
        <f t="shared" si="500"/>
        <v>REVIEW</v>
      </c>
      <c r="T3580">
        <f t="shared" si="501"/>
        <v>90</v>
      </c>
      <c r="U3580" t="str">
        <f t="shared" si="502"/>
        <v>Low</v>
      </c>
      <c r="V3580" t="str">
        <f t="shared" si="503"/>
        <v>Invalid NDC</v>
      </c>
    </row>
    <row r="3581" spans="1:22" x14ac:dyDescent="0.3">
      <c r="A3581" t="str">
        <f>Raw_Data!A3581</f>
        <v>6251341</v>
      </c>
      <c r="B3581">
        <f>Raw_Data!B3581</f>
        <v>45688</v>
      </c>
      <c r="C3581" t="str">
        <f>Raw_Data!C3581</f>
        <v>FARXIGA 10 MG TABLET</v>
      </c>
      <c r="D3581" t="str">
        <f>Raw_Data!D3581</f>
        <v>310621030</v>
      </c>
      <c r="E3581" t="str">
        <f>Raw_Data!E3581</f>
        <v>BYNE, EDMUND</v>
      </c>
      <c r="F3581" t="str">
        <f>Raw_Data!F3581</f>
        <v>1033186648</v>
      </c>
      <c r="G3581" t="str">
        <f>Raw_Data!H3581</f>
        <v>0</v>
      </c>
      <c r="H3581">
        <f>IFERROR(VLOOKUP(G3581,Store_Map!$A$2:$I$100,3,FALSE),"")</f>
        <v>0</v>
      </c>
      <c r="I3581">
        <f>IFERROR(VLOOKUP(G3581,Store_Map!$A$2:$I$100,4,FALSE),"")</f>
        <v>0</v>
      </c>
      <c r="J3581">
        <f>IFERROR(VLOOKUP(G3581,Store_Map!$A$2:$I$100,5,FALSE),"")</f>
        <v>0</v>
      </c>
      <c r="K3581">
        <f>IFERROR(VLOOKUP(G3581,Store_Map!$A$2:$I$100,6,FALSE),"")</f>
        <v>0</v>
      </c>
      <c r="L3581">
        <f>IFERROR(VLOOKUP(G3581,Store_Map!$A$2:$I$100,7,FALSE),"")</f>
        <v>0</v>
      </c>
      <c r="M3581">
        <f>IFERROR(VLOOKUP(G3581,Store_Map!$A$2:$I$100,8,FALSE),"")</f>
        <v>0</v>
      </c>
      <c r="N3581">
        <f t="shared" si="495"/>
        <v>0</v>
      </c>
      <c r="O3581" t="str">
        <f t="shared" si="496"/>
        <v>PASS</v>
      </c>
      <c r="P3581" t="str">
        <f t="shared" si="497"/>
        <v>REVIEW</v>
      </c>
      <c r="Q3581" t="str">
        <f t="shared" si="498"/>
        <v>PASS</v>
      </c>
      <c r="R3581" t="str">
        <f t="shared" si="499"/>
        <v>PASS</v>
      </c>
      <c r="S3581" t="str">
        <f t="shared" si="500"/>
        <v>REVIEW</v>
      </c>
      <c r="T3581">
        <f t="shared" si="501"/>
        <v>90</v>
      </c>
      <c r="U3581" t="str">
        <f t="shared" si="502"/>
        <v>Low</v>
      </c>
      <c r="V3581" t="str">
        <f t="shared" si="503"/>
        <v>Invalid NDC</v>
      </c>
    </row>
    <row r="3582" spans="1:22" x14ac:dyDescent="0.3">
      <c r="A3582" t="str">
        <f>Raw_Data!A3582</f>
        <v>6251342</v>
      </c>
      <c r="B3582">
        <f>Raw_Data!B3582</f>
        <v>45688</v>
      </c>
      <c r="C3582" t="str">
        <f>Raw_Data!C3582</f>
        <v>METFORMIN HCL ER 500 MG TAB</v>
      </c>
      <c r="D3582" t="str">
        <f>Raw_Data!D3582</f>
        <v>49483062350</v>
      </c>
      <c r="E3582" t="str">
        <f>Raw_Data!E3582</f>
        <v>BYNE, EDMUND</v>
      </c>
      <c r="F3582" t="str">
        <f>Raw_Data!F3582</f>
        <v>1033186648</v>
      </c>
      <c r="G3582" t="str">
        <f>Raw_Data!H3582</f>
        <v>0</v>
      </c>
      <c r="H3582">
        <f>IFERROR(VLOOKUP(G3582,Store_Map!$A$2:$I$100,3,FALSE),"")</f>
        <v>0</v>
      </c>
      <c r="I3582">
        <f>IFERROR(VLOOKUP(G3582,Store_Map!$A$2:$I$100,4,FALSE),"")</f>
        <v>0</v>
      </c>
      <c r="J3582">
        <f>IFERROR(VLOOKUP(G3582,Store_Map!$A$2:$I$100,5,FALSE),"")</f>
        <v>0</v>
      </c>
      <c r="K3582">
        <f>IFERROR(VLOOKUP(G3582,Store_Map!$A$2:$I$100,6,FALSE),"")</f>
        <v>0</v>
      </c>
      <c r="L3582">
        <f>IFERROR(VLOOKUP(G3582,Store_Map!$A$2:$I$100,7,FALSE),"")</f>
        <v>0</v>
      </c>
      <c r="M3582">
        <f>IFERROR(VLOOKUP(G3582,Store_Map!$A$2:$I$100,8,FALSE),"")</f>
        <v>0</v>
      </c>
      <c r="N3582">
        <f t="shared" si="495"/>
        <v>0</v>
      </c>
      <c r="O3582" t="str">
        <f t="shared" si="496"/>
        <v>PASS</v>
      </c>
      <c r="P3582" t="str">
        <f t="shared" si="497"/>
        <v>PASS</v>
      </c>
      <c r="Q3582" t="str">
        <f t="shared" si="498"/>
        <v>PASS</v>
      </c>
      <c r="R3582" t="str">
        <f t="shared" si="499"/>
        <v>PASS</v>
      </c>
      <c r="S3582" t="str">
        <f t="shared" si="500"/>
        <v>PASS</v>
      </c>
      <c r="T3582">
        <f t="shared" si="501"/>
        <v>100</v>
      </c>
      <c r="U3582" t="str">
        <f t="shared" si="502"/>
        <v>Low</v>
      </c>
      <c r="V3582" t="str">
        <f t="shared" si="503"/>
        <v>Clean</v>
      </c>
    </row>
    <row r="3583" spans="1:22" x14ac:dyDescent="0.3">
      <c r="A3583" t="str">
        <f>Raw_Data!A3583</f>
        <v>6251343</v>
      </c>
      <c r="B3583">
        <f>Raw_Data!B3583</f>
        <v>45688</v>
      </c>
      <c r="C3583" t="str">
        <f>Raw_Data!C3583</f>
        <v>OMEPRAZOLE DR 20 MG CAPSULE</v>
      </c>
      <c r="D3583" t="str">
        <f>Raw_Data!D3583</f>
        <v>68382041205</v>
      </c>
      <c r="E3583" t="str">
        <f>Raw_Data!E3583</f>
        <v>BYNE, EDMUND</v>
      </c>
      <c r="F3583" t="str">
        <f>Raw_Data!F3583</f>
        <v>1033186648</v>
      </c>
      <c r="G3583" t="str">
        <f>Raw_Data!H3583</f>
        <v>0</v>
      </c>
      <c r="H3583">
        <f>IFERROR(VLOOKUP(G3583,Store_Map!$A$2:$I$100,3,FALSE),"")</f>
        <v>0</v>
      </c>
      <c r="I3583">
        <f>IFERROR(VLOOKUP(G3583,Store_Map!$A$2:$I$100,4,FALSE),"")</f>
        <v>0</v>
      </c>
      <c r="J3583">
        <f>IFERROR(VLOOKUP(G3583,Store_Map!$A$2:$I$100,5,FALSE),"")</f>
        <v>0</v>
      </c>
      <c r="K3583">
        <f>IFERROR(VLOOKUP(G3583,Store_Map!$A$2:$I$100,6,FALSE),"")</f>
        <v>0</v>
      </c>
      <c r="L3583">
        <f>IFERROR(VLOOKUP(G3583,Store_Map!$A$2:$I$100,7,FALSE),"")</f>
        <v>0</v>
      </c>
      <c r="M3583">
        <f>IFERROR(VLOOKUP(G3583,Store_Map!$A$2:$I$100,8,FALSE),"")</f>
        <v>0</v>
      </c>
      <c r="N3583">
        <f t="shared" si="495"/>
        <v>0</v>
      </c>
      <c r="O3583" t="str">
        <f t="shared" si="496"/>
        <v>PASS</v>
      </c>
      <c r="P3583" t="str">
        <f t="shared" si="497"/>
        <v>PASS</v>
      </c>
      <c r="Q3583" t="str">
        <f t="shared" si="498"/>
        <v>PASS</v>
      </c>
      <c r="R3583" t="str">
        <f t="shared" si="499"/>
        <v>PASS</v>
      </c>
      <c r="S3583" t="str">
        <f t="shared" si="500"/>
        <v>PASS</v>
      </c>
      <c r="T3583">
        <f t="shared" si="501"/>
        <v>100</v>
      </c>
      <c r="U3583" t="str">
        <f t="shared" si="502"/>
        <v>Low</v>
      </c>
      <c r="V3583" t="str">
        <f t="shared" si="503"/>
        <v>Clean</v>
      </c>
    </row>
    <row r="3584" spans="1:22" x14ac:dyDescent="0.3">
      <c r="A3584" t="str">
        <f>Raw_Data!A3584</f>
        <v>6251379</v>
      </c>
      <c r="B3584">
        <f>Raw_Data!B3584</f>
        <v>45688</v>
      </c>
      <c r="C3584" t="str">
        <f>Raw_Data!C3584</f>
        <v>LISINOPRIL 20 MG TABLET</v>
      </c>
      <c r="D3584" t="str">
        <f>Raw_Data!D3584</f>
        <v>68180098103</v>
      </c>
      <c r="E3584" t="str">
        <f>Raw_Data!E3584</f>
        <v>BYNE, EDMUND</v>
      </c>
      <c r="F3584" t="str">
        <f>Raw_Data!F3584</f>
        <v>1033186648</v>
      </c>
      <c r="G3584" t="str">
        <f>Raw_Data!H3584</f>
        <v>0</v>
      </c>
      <c r="H3584">
        <f>IFERROR(VLOOKUP(G3584,Store_Map!$A$2:$I$100,3,FALSE),"")</f>
        <v>0</v>
      </c>
      <c r="I3584">
        <f>IFERROR(VLOOKUP(G3584,Store_Map!$A$2:$I$100,4,FALSE),"")</f>
        <v>0</v>
      </c>
      <c r="J3584">
        <f>IFERROR(VLOOKUP(G3584,Store_Map!$A$2:$I$100,5,FALSE),"")</f>
        <v>0</v>
      </c>
      <c r="K3584">
        <f>IFERROR(VLOOKUP(G3584,Store_Map!$A$2:$I$100,6,FALSE),"")</f>
        <v>0</v>
      </c>
      <c r="L3584">
        <f>IFERROR(VLOOKUP(G3584,Store_Map!$A$2:$I$100,7,FALSE),"")</f>
        <v>0</v>
      </c>
      <c r="M3584">
        <f>IFERROR(VLOOKUP(G3584,Store_Map!$A$2:$I$100,8,FALSE),"")</f>
        <v>0</v>
      </c>
      <c r="N3584">
        <f t="shared" si="495"/>
        <v>0</v>
      </c>
      <c r="O3584" t="str">
        <f t="shared" si="496"/>
        <v>PASS</v>
      </c>
      <c r="P3584" t="str">
        <f t="shared" si="497"/>
        <v>PASS</v>
      </c>
      <c r="Q3584" t="str">
        <f t="shared" si="498"/>
        <v>PASS</v>
      </c>
      <c r="R3584" t="str">
        <f t="shared" si="499"/>
        <v>PASS</v>
      </c>
      <c r="S3584" t="str">
        <f t="shared" si="500"/>
        <v>PASS</v>
      </c>
      <c r="T3584">
        <f t="shared" si="501"/>
        <v>100</v>
      </c>
      <c r="U3584" t="str">
        <f t="shared" si="502"/>
        <v>Low</v>
      </c>
      <c r="V3584" t="str">
        <f t="shared" si="503"/>
        <v>Clean</v>
      </c>
    </row>
    <row r="3585" spans="1:22" x14ac:dyDescent="0.3">
      <c r="A3585" t="str">
        <f>Raw_Data!A3585</f>
        <v>6251451</v>
      </c>
      <c r="B3585">
        <f>Raw_Data!B3585</f>
        <v>45688</v>
      </c>
      <c r="C3585" t="str">
        <f>Raw_Data!C3585</f>
        <v>SERTRALINE HCL 100 MG TABLE</v>
      </c>
      <c r="D3585" t="str">
        <f>Raw_Data!D3585</f>
        <v>65862001305</v>
      </c>
      <c r="E3585" t="str">
        <f>Raw_Data!E3585</f>
        <v>BYNE, EDMUND</v>
      </c>
      <c r="F3585" t="str">
        <f>Raw_Data!F3585</f>
        <v>1033186648</v>
      </c>
      <c r="G3585" t="str">
        <f>Raw_Data!H3585</f>
        <v>0</v>
      </c>
      <c r="H3585">
        <f>IFERROR(VLOOKUP(G3585,Store_Map!$A$2:$I$100,3,FALSE),"")</f>
        <v>0</v>
      </c>
      <c r="I3585">
        <f>IFERROR(VLOOKUP(G3585,Store_Map!$A$2:$I$100,4,FALSE),"")</f>
        <v>0</v>
      </c>
      <c r="J3585">
        <f>IFERROR(VLOOKUP(G3585,Store_Map!$A$2:$I$100,5,FALSE),"")</f>
        <v>0</v>
      </c>
      <c r="K3585">
        <f>IFERROR(VLOOKUP(G3585,Store_Map!$A$2:$I$100,6,FALSE),"")</f>
        <v>0</v>
      </c>
      <c r="L3585">
        <f>IFERROR(VLOOKUP(G3585,Store_Map!$A$2:$I$100,7,FALSE),"")</f>
        <v>0</v>
      </c>
      <c r="M3585">
        <f>IFERROR(VLOOKUP(G3585,Store_Map!$A$2:$I$100,8,FALSE),"")</f>
        <v>0</v>
      </c>
      <c r="N3585">
        <f t="shared" si="495"/>
        <v>0</v>
      </c>
      <c r="O3585" t="str">
        <f t="shared" si="496"/>
        <v>PASS</v>
      </c>
      <c r="P3585" t="str">
        <f t="shared" si="497"/>
        <v>PASS</v>
      </c>
      <c r="Q3585" t="str">
        <f t="shared" si="498"/>
        <v>PASS</v>
      </c>
      <c r="R3585" t="str">
        <f t="shared" si="499"/>
        <v>PASS</v>
      </c>
      <c r="S3585" t="str">
        <f t="shared" si="500"/>
        <v>PASS</v>
      </c>
      <c r="T3585">
        <f t="shared" si="501"/>
        <v>100</v>
      </c>
      <c r="U3585" t="str">
        <f t="shared" si="502"/>
        <v>Low</v>
      </c>
      <c r="V3585" t="str">
        <f t="shared" si="503"/>
        <v>Clean</v>
      </c>
    </row>
    <row r="3586" spans="1:22" x14ac:dyDescent="0.3">
      <c r="A3586" t="str">
        <f>Raw_Data!A3586</f>
        <v>6251452</v>
      </c>
      <c r="B3586">
        <f>Raw_Data!B3586</f>
        <v>45688</v>
      </c>
      <c r="C3586" t="str">
        <f>Raw_Data!C3586</f>
        <v>SERTRALINE HCL 50 MG TABLET</v>
      </c>
      <c r="D3586" t="str">
        <f>Raw_Data!D3586</f>
        <v>65862001205</v>
      </c>
      <c r="E3586" t="str">
        <f>Raw_Data!E3586</f>
        <v>BYNE, EDMUND</v>
      </c>
      <c r="F3586" t="str">
        <f>Raw_Data!F3586</f>
        <v>1033186648</v>
      </c>
      <c r="G3586" t="str">
        <f>Raw_Data!H3586</f>
        <v>0</v>
      </c>
      <c r="H3586">
        <f>IFERROR(VLOOKUP(G3586,Store_Map!$A$2:$I$100,3,FALSE),"")</f>
        <v>0</v>
      </c>
      <c r="I3586">
        <f>IFERROR(VLOOKUP(G3586,Store_Map!$A$2:$I$100,4,FALSE),"")</f>
        <v>0</v>
      </c>
      <c r="J3586">
        <f>IFERROR(VLOOKUP(G3586,Store_Map!$A$2:$I$100,5,FALSE),"")</f>
        <v>0</v>
      </c>
      <c r="K3586">
        <f>IFERROR(VLOOKUP(G3586,Store_Map!$A$2:$I$100,6,FALSE),"")</f>
        <v>0</v>
      </c>
      <c r="L3586">
        <f>IFERROR(VLOOKUP(G3586,Store_Map!$A$2:$I$100,7,FALSE),"")</f>
        <v>0</v>
      </c>
      <c r="M3586">
        <f>IFERROR(VLOOKUP(G3586,Store_Map!$A$2:$I$100,8,FALSE),"")</f>
        <v>0</v>
      </c>
      <c r="N3586">
        <f t="shared" ref="N3586:N3649" si="504">COUNTBLANK(A3586:M3586)</f>
        <v>0</v>
      </c>
      <c r="O3586" t="str">
        <f t="shared" ref="O3586:O3649" si="505">IF(AND(F3586&lt;&gt;"",LEN(F3586)=10,ISNUMBER(--F3586)),"PASS","REVIEW")</f>
        <v>PASS</v>
      </c>
      <c r="P3586" t="str">
        <f t="shared" ref="P3586:P3649" si="506">IF(AND(D3586&lt;&gt;"",OR(LEN(D3586)=10,LEN(D3586)=11),ISNUMBER(--D3586)),"PASS","REVIEW")</f>
        <v>PASS</v>
      </c>
      <c r="Q3586" t="str">
        <f t="shared" ref="Q3586:Q3649" si="507">IF(H3586&lt;&gt;"","PASS","REVIEW")</f>
        <v>PASS</v>
      </c>
      <c r="R3586" t="str">
        <f t="shared" ref="R3586:R3649" si="508">IF(AND(I3586&lt;&gt;"",J3586&lt;&gt;"",K3586&lt;&gt;"",L3586&lt;&gt;"",M3586&lt;&gt;""),"PASS","REVIEW")</f>
        <v>PASS</v>
      </c>
      <c r="S3586" t="str">
        <f t="shared" ref="S3586:S3649" si="509">IF(OR(N3586&gt;0,O3586="REVIEW",P3586="REVIEW",Q3586="REVIEW",R3586="REVIEW"),"REVIEW","PASS")</f>
        <v>PASS</v>
      </c>
      <c r="T3586">
        <f t="shared" ref="T3586:T3649" si="510">MAX(0,100-(N3586*5)-IF(O3586="REVIEW",15,0)-IF(P3586="REVIEW",10,0)-IF(Q3586="REVIEW",10,0)-IF(R3586="REVIEW",20,0))</f>
        <v>100</v>
      </c>
      <c r="U3586" t="str">
        <f t="shared" ref="U3586:U3649" si="511">IF(T3586&gt;=90,"Low",IF(T3586&gt;=70,"Medium","High"))</f>
        <v>Low</v>
      </c>
      <c r="V3586" t="str">
        <f t="shared" ref="V3586:V3649" si="512">IF(N3586&gt;0,"Missing required fields",IF(O3586="REVIEW","Invalid provider NPI",IF(P3586="REVIEW","Invalid NDC",IF(Q3586="REVIEW","Store mapping incomplete",IF(R3586="REVIEW","Entity mapping incomplete","Clean")))))</f>
        <v>Clean</v>
      </c>
    </row>
    <row r="3587" spans="1:22" x14ac:dyDescent="0.3">
      <c r="A3587" t="str">
        <f>Raw_Data!A3587</f>
        <v>6251454</v>
      </c>
      <c r="B3587">
        <f>Raw_Data!B3587</f>
        <v>45688</v>
      </c>
      <c r="C3587" t="str">
        <f>Raw_Data!C3587</f>
        <v>GLIMEPIRIDE 2 MG TABLET</v>
      </c>
      <c r="D3587" t="str">
        <f>Raw_Data!D3587</f>
        <v>55111032105</v>
      </c>
      <c r="E3587" t="str">
        <f>Raw_Data!E3587</f>
        <v>BYNE, EDMUND</v>
      </c>
      <c r="F3587" t="str">
        <f>Raw_Data!F3587</f>
        <v>1033186648</v>
      </c>
      <c r="G3587" t="str">
        <f>Raw_Data!H3587</f>
        <v>0</v>
      </c>
      <c r="H3587">
        <f>IFERROR(VLOOKUP(G3587,Store_Map!$A$2:$I$100,3,FALSE),"")</f>
        <v>0</v>
      </c>
      <c r="I3587">
        <f>IFERROR(VLOOKUP(G3587,Store_Map!$A$2:$I$100,4,FALSE),"")</f>
        <v>0</v>
      </c>
      <c r="J3587">
        <f>IFERROR(VLOOKUP(G3587,Store_Map!$A$2:$I$100,5,FALSE),"")</f>
        <v>0</v>
      </c>
      <c r="K3587">
        <f>IFERROR(VLOOKUP(G3587,Store_Map!$A$2:$I$100,6,FALSE),"")</f>
        <v>0</v>
      </c>
      <c r="L3587">
        <f>IFERROR(VLOOKUP(G3587,Store_Map!$A$2:$I$100,7,FALSE),"")</f>
        <v>0</v>
      </c>
      <c r="M3587">
        <f>IFERROR(VLOOKUP(G3587,Store_Map!$A$2:$I$100,8,FALSE),"")</f>
        <v>0</v>
      </c>
      <c r="N3587">
        <f t="shared" si="504"/>
        <v>0</v>
      </c>
      <c r="O3587" t="str">
        <f t="shared" si="505"/>
        <v>PASS</v>
      </c>
      <c r="P3587" t="str">
        <f t="shared" si="506"/>
        <v>PASS</v>
      </c>
      <c r="Q3587" t="str">
        <f t="shared" si="507"/>
        <v>PASS</v>
      </c>
      <c r="R3587" t="str">
        <f t="shared" si="508"/>
        <v>PASS</v>
      </c>
      <c r="S3587" t="str">
        <f t="shared" si="509"/>
        <v>PASS</v>
      </c>
      <c r="T3587">
        <f t="shared" si="510"/>
        <v>100</v>
      </c>
      <c r="U3587" t="str">
        <f t="shared" si="511"/>
        <v>Low</v>
      </c>
      <c r="V3587" t="str">
        <f t="shared" si="512"/>
        <v>Clean</v>
      </c>
    </row>
    <row r="3588" spans="1:22" x14ac:dyDescent="0.3">
      <c r="A3588" t="str">
        <f>Raw_Data!A3588</f>
        <v>6251455</v>
      </c>
      <c r="B3588">
        <f>Raw_Data!B3588</f>
        <v>45688</v>
      </c>
      <c r="C3588" t="str">
        <f>Raw_Data!C3588</f>
        <v>METFORMIN HCL 1,000 MG TABL</v>
      </c>
      <c r="D3588" t="str">
        <f>Raw_Data!D3588</f>
        <v>70010006599</v>
      </c>
      <c r="E3588" t="str">
        <f>Raw_Data!E3588</f>
        <v>BYNE, EDMUND</v>
      </c>
      <c r="F3588" t="str">
        <f>Raw_Data!F3588</f>
        <v>1033186648</v>
      </c>
      <c r="G3588" t="str">
        <f>Raw_Data!H3588</f>
        <v>0</v>
      </c>
      <c r="H3588">
        <f>IFERROR(VLOOKUP(G3588,Store_Map!$A$2:$I$100,3,FALSE),"")</f>
        <v>0</v>
      </c>
      <c r="I3588">
        <f>IFERROR(VLOOKUP(G3588,Store_Map!$A$2:$I$100,4,FALSE),"")</f>
        <v>0</v>
      </c>
      <c r="J3588">
        <f>IFERROR(VLOOKUP(G3588,Store_Map!$A$2:$I$100,5,FALSE),"")</f>
        <v>0</v>
      </c>
      <c r="K3588">
        <f>IFERROR(VLOOKUP(G3588,Store_Map!$A$2:$I$100,6,FALSE),"")</f>
        <v>0</v>
      </c>
      <c r="L3588">
        <f>IFERROR(VLOOKUP(G3588,Store_Map!$A$2:$I$100,7,FALSE),"")</f>
        <v>0</v>
      </c>
      <c r="M3588">
        <f>IFERROR(VLOOKUP(G3588,Store_Map!$A$2:$I$100,8,FALSE),"")</f>
        <v>0</v>
      </c>
      <c r="N3588">
        <f t="shared" si="504"/>
        <v>0</v>
      </c>
      <c r="O3588" t="str">
        <f t="shared" si="505"/>
        <v>PASS</v>
      </c>
      <c r="P3588" t="str">
        <f t="shared" si="506"/>
        <v>PASS</v>
      </c>
      <c r="Q3588" t="str">
        <f t="shared" si="507"/>
        <v>PASS</v>
      </c>
      <c r="R3588" t="str">
        <f t="shared" si="508"/>
        <v>PASS</v>
      </c>
      <c r="S3588" t="str">
        <f t="shared" si="509"/>
        <v>PASS</v>
      </c>
      <c r="T3588">
        <f t="shared" si="510"/>
        <v>100</v>
      </c>
      <c r="U3588" t="str">
        <f t="shared" si="511"/>
        <v>Low</v>
      </c>
      <c r="V3588" t="str">
        <f t="shared" si="512"/>
        <v>Clean</v>
      </c>
    </row>
    <row r="3589" spans="1:22" x14ac:dyDescent="0.3">
      <c r="A3589" t="str">
        <f>Raw_Data!A3589</f>
        <v>6250148</v>
      </c>
      <c r="B3589">
        <f>Raw_Data!B3589</f>
        <v>45688</v>
      </c>
      <c r="C3589" t="str">
        <f>Raw_Data!C3589</f>
        <v>ELIQUIS 5 MG TABLET</v>
      </c>
      <c r="D3589" t="str">
        <f>Raw_Data!D3589</f>
        <v>3089421</v>
      </c>
      <c r="E3589" t="str">
        <f>Raw_Data!E3589</f>
        <v>GIBBS, JON</v>
      </c>
      <c r="F3589" t="str">
        <f>Raw_Data!F3589</f>
        <v>1700896156</v>
      </c>
      <c r="G3589" t="str">
        <f>Raw_Data!H3589</f>
        <v>0</v>
      </c>
      <c r="H3589">
        <f>IFERROR(VLOOKUP(G3589,Store_Map!$A$2:$I$100,3,FALSE),"")</f>
        <v>0</v>
      </c>
      <c r="I3589">
        <f>IFERROR(VLOOKUP(G3589,Store_Map!$A$2:$I$100,4,FALSE),"")</f>
        <v>0</v>
      </c>
      <c r="J3589">
        <f>IFERROR(VLOOKUP(G3589,Store_Map!$A$2:$I$100,5,FALSE),"")</f>
        <v>0</v>
      </c>
      <c r="K3589">
        <f>IFERROR(VLOOKUP(G3589,Store_Map!$A$2:$I$100,6,FALSE),"")</f>
        <v>0</v>
      </c>
      <c r="L3589">
        <f>IFERROR(VLOOKUP(G3589,Store_Map!$A$2:$I$100,7,FALSE),"")</f>
        <v>0</v>
      </c>
      <c r="M3589">
        <f>IFERROR(VLOOKUP(G3589,Store_Map!$A$2:$I$100,8,FALSE),"")</f>
        <v>0</v>
      </c>
      <c r="N3589">
        <f t="shared" si="504"/>
        <v>0</v>
      </c>
      <c r="O3589" t="str">
        <f t="shared" si="505"/>
        <v>PASS</v>
      </c>
      <c r="P3589" t="str">
        <f t="shared" si="506"/>
        <v>REVIEW</v>
      </c>
      <c r="Q3589" t="str">
        <f t="shared" si="507"/>
        <v>PASS</v>
      </c>
      <c r="R3589" t="str">
        <f t="shared" si="508"/>
        <v>PASS</v>
      </c>
      <c r="S3589" t="str">
        <f t="shared" si="509"/>
        <v>REVIEW</v>
      </c>
      <c r="T3589">
        <f t="shared" si="510"/>
        <v>90</v>
      </c>
      <c r="U3589" t="str">
        <f t="shared" si="511"/>
        <v>Low</v>
      </c>
      <c r="V3589" t="str">
        <f t="shared" si="512"/>
        <v>Invalid NDC</v>
      </c>
    </row>
    <row r="3590" spans="1:22" x14ac:dyDescent="0.3">
      <c r="A3590" t="str">
        <f>Raw_Data!A3590</f>
        <v>6249771</v>
      </c>
      <c r="B3590">
        <f>Raw_Data!B3590</f>
        <v>45688</v>
      </c>
      <c r="C3590" t="str">
        <f>Raw_Data!C3590</f>
        <v>HUMALOG 100 UNITS/ML KWIKPE</v>
      </c>
      <c r="D3590" t="str">
        <f>Raw_Data!D3590</f>
        <v>2879959</v>
      </c>
      <c r="E3590" t="str">
        <f>Raw_Data!E3590</f>
        <v>MACHADO, MARIA</v>
      </c>
      <c r="F3590" t="str">
        <f>Raw_Data!F3590</f>
        <v>1619100302</v>
      </c>
      <c r="G3590" t="str">
        <f>Raw_Data!H3590</f>
        <v>0</v>
      </c>
      <c r="H3590">
        <f>IFERROR(VLOOKUP(G3590,Store_Map!$A$2:$I$100,3,FALSE),"")</f>
        <v>0</v>
      </c>
      <c r="I3590">
        <f>IFERROR(VLOOKUP(G3590,Store_Map!$A$2:$I$100,4,FALSE),"")</f>
        <v>0</v>
      </c>
      <c r="J3590">
        <f>IFERROR(VLOOKUP(G3590,Store_Map!$A$2:$I$100,5,FALSE),"")</f>
        <v>0</v>
      </c>
      <c r="K3590">
        <f>IFERROR(VLOOKUP(G3590,Store_Map!$A$2:$I$100,6,FALSE),"")</f>
        <v>0</v>
      </c>
      <c r="L3590">
        <f>IFERROR(VLOOKUP(G3590,Store_Map!$A$2:$I$100,7,FALSE),"")</f>
        <v>0</v>
      </c>
      <c r="M3590">
        <f>IFERROR(VLOOKUP(G3590,Store_Map!$A$2:$I$100,8,FALSE),"")</f>
        <v>0</v>
      </c>
      <c r="N3590">
        <f t="shared" si="504"/>
        <v>0</v>
      </c>
      <c r="O3590" t="str">
        <f t="shared" si="505"/>
        <v>PASS</v>
      </c>
      <c r="P3590" t="str">
        <f t="shared" si="506"/>
        <v>REVIEW</v>
      </c>
      <c r="Q3590" t="str">
        <f t="shared" si="507"/>
        <v>PASS</v>
      </c>
      <c r="R3590" t="str">
        <f t="shared" si="508"/>
        <v>PASS</v>
      </c>
      <c r="S3590" t="str">
        <f t="shared" si="509"/>
        <v>REVIEW</v>
      </c>
      <c r="T3590">
        <f t="shared" si="510"/>
        <v>90</v>
      </c>
      <c r="U3590" t="str">
        <f t="shared" si="511"/>
        <v>Low</v>
      </c>
      <c r="V3590" t="str">
        <f t="shared" si="512"/>
        <v>Invalid NDC</v>
      </c>
    </row>
    <row r="3591" spans="1:22" x14ac:dyDescent="0.3">
      <c r="A3591" t="str">
        <f>Raw_Data!A3591</f>
        <v>6244474</v>
      </c>
      <c r="B3591">
        <f>Raw_Data!B3591</f>
        <v>45688</v>
      </c>
      <c r="C3591" t="str">
        <f>Raw_Data!C3591</f>
        <v>HYDROCHLOROTHIAZIDE 25 MG T</v>
      </c>
      <c r="D3591" t="str">
        <f>Raw_Data!D3591</f>
        <v>29300012810</v>
      </c>
      <c r="E3591" t="str">
        <f>Raw_Data!E3591</f>
        <v>GIBBS, JON</v>
      </c>
      <c r="F3591" t="str">
        <f>Raw_Data!F3591</f>
        <v>1700896156</v>
      </c>
      <c r="G3591" t="str">
        <f>Raw_Data!H3591</f>
        <v>0</v>
      </c>
      <c r="H3591">
        <f>IFERROR(VLOOKUP(G3591,Store_Map!$A$2:$I$100,3,FALSE),"")</f>
        <v>0</v>
      </c>
      <c r="I3591">
        <f>IFERROR(VLOOKUP(G3591,Store_Map!$A$2:$I$100,4,FALSE),"")</f>
        <v>0</v>
      </c>
      <c r="J3591">
        <f>IFERROR(VLOOKUP(G3591,Store_Map!$A$2:$I$100,5,FALSE),"")</f>
        <v>0</v>
      </c>
      <c r="K3591">
        <f>IFERROR(VLOOKUP(G3591,Store_Map!$A$2:$I$100,6,FALSE),"")</f>
        <v>0</v>
      </c>
      <c r="L3591">
        <f>IFERROR(VLOOKUP(G3591,Store_Map!$A$2:$I$100,7,FALSE),"")</f>
        <v>0</v>
      </c>
      <c r="M3591">
        <f>IFERROR(VLOOKUP(G3591,Store_Map!$A$2:$I$100,8,FALSE),"")</f>
        <v>0</v>
      </c>
      <c r="N3591">
        <f t="shared" si="504"/>
        <v>0</v>
      </c>
      <c r="O3591" t="str">
        <f t="shared" si="505"/>
        <v>PASS</v>
      </c>
      <c r="P3591" t="str">
        <f t="shared" si="506"/>
        <v>PASS</v>
      </c>
      <c r="Q3591" t="str">
        <f t="shared" si="507"/>
        <v>PASS</v>
      </c>
      <c r="R3591" t="str">
        <f t="shared" si="508"/>
        <v>PASS</v>
      </c>
      <c r="S3591" t="str">
        <f t="shared" si="509"/>
        <v>PASS</v>
      </c>
      <c r="T3591">
        <f t="shared" si="510"/>
        <v>100</v>
      </c>
      <c r="U3591" t="str">
        <f t="shared" si="511"/>
        <v>Low</v>
      </c>
      <c r="V3591" t="str">
        <f t="shared" si="512"/>
        <v>Clean</v>
      </c>
    </row>
    <row r="3592" spans="1:22" x14ac:dyDescent="0.3">
      <c r="A3592" t="str">
        <f>Raw_Data!A3592</f>
        <v>6244473</v>
      </c>
      <c r="B3592">
        <f>Raw_Data!B3592</f>
        <v>45688</v>
      </c>
      <c r="C3592" t="str">
        <f>Raw_Data!C3592</f>
        <v>FUROSEMIDE 20 MG TABLET</v>
      </c>
      <c r="D3592" t="str">
        <f>Raw_Data!D3592</f>
        <v>69315011610</v>
      </c>
      <c r="E3592" t="str">
        <f>Raw_Data!E3592</f>
        <v>GIBBS, JON</v>
      </c>
      <c r="F3592" t="str">
        <f>Raw_Data!F3592</f>
        <v>1700896156</v>
      </c>
      <c r="G3592" t="str">
        <f>Raw_Data!H3592</f>
        <v>0</v>
      </c>
      <c r="H3592">
        <f>IFERROR(VLOOKUP(G3592,Store_Map!$A$2:$I$100,3,FALSE),"")</f>
        <v>0</v>
      </c>
      <c r="I3592">
        <f>IFERROR(VLOOKUP(G3592,Store_Map!$A$2:$I$100,4,FALSE),"")</f>
        <v>0</v>
      </c>
      <c r="J3592">
        <f>IFERROR(VLOOKUP(G3592,Store_Map!$A$2:$I$100,5,FALSE),"")</f>
        <v>0</v>
      </c>
      <c r="K3592">
        <f>IFERROR(VLOOKUP(G3592,Store_Map!$A$2:$I$100,6,FALSE),"")</f>
        <v>0</v>
      </c>
      <c r="L3592">
        <f>IFERROR(VLOOKUP(G3592,Store_Map!$A$2:$I$100,7,FALSE),"")</f>
        <v>0</v>
      </c>
      <c r="M3592">
        <f>IFERROR(VLOOKUP(G3592,Store_Map!$A$2:$I$100,8,FALSE),"")</f>
        <v>0</v>
      </c>
      <c r="N3592">
        <f t="shared" si="504"/>
        <v>0</v>
      </c>
      <c r="O3592" t="str">
        <f t="shared" si="505"/>
        <v>PASS</v>
      </c>
      <c r="P3592" t="str">
        <f t="shared" si="506"/>
        <v>PASS</v>
      </c>
      <c r="Q3592" t="str">
        <f t="shared" si="507"/>
        <v>PASS</v>
      </c>
      <c r="R3592" t="str">
        <f t="shared" si="508"/>
        <v>PASS</v>
      </c>
      <c r="S3592" t="str">
        <f t="shared" si="509"/>
        <v>PASS</v>
      </c>
      <c r="T3592">
        <f t="shared" si="510"/>
        <v>100</v>
      </c>
      <c r="U3592" t="str">
        <f t="shared" si="511"/>
        <v>Low</v>
      </c>
      <c r="V3592" t="str">
        <f t="shared" si="512"/>
        <v>Clean</v>
      </c>
    </row>
    <row r="3593" spans="1:22" x14ac:dyDescent="0.3">
      <c r="A3593" t="str">
        <f>Raw_Data!A3593</f>
        <v>6244466</v>
      </c>
      <c r="B3593">
        <f>Raw_Data!B3593</f>
        <v>45688</v>
      </c>
      <c r="C3593" t="str">
        <f>Raw_Data!C3593</f>
        <v>TAMSULOSIN HCL 0.4 MG CAPSU</v>
      </c>
      <c r="D3593" t="str">
        <f>Raw_Data!D3593</f>
        <v>65862059801</v>
      </c>
      <c r="E3593" t="str">
        <f>Raw_Data!E3593</f>
        <v>GIBBS, JON</v>
      </c>
      <c r="F3593" t="str">
        <f>Raw_Data!F3593</f>
        <v>1700896156</v>
      </c>
      <c r="G3593" t="str">
        <f>Raw_Data!H3593</f>
        <v>0</v>
      </c>
      <c r="H3593">
        <f>IFERROR(VLOOKUP(G3593,Store_Map!$A$2:$I$100,3,FALSE),"")</f>
        <v>0</v>
      </c>
      <c r="I3593">
        <f>IFERROR(VLOOKUP(G3593,Store_Map!$A$2:$I$100,4,FALSE),"")</f>
        <v>0</v>
      </c>
      <c r="J3593">
        <f>IFERROR(VLOOKUP(G3593,Store_Map!$A$2:$I$100,5,FALSE),"")</f>
        <v>0</v>
      </c>
      <c r="K3593">
        <f>IFERROR(VLOOKUP(G3593,Store_Map!$A$2:$I$100,6,FALSE),"")</f>
        <v>0</v>
      </c>
      <c r="L3593">
        <f>IFERROR(VLOOKUP(G3593,Store_Map!$A$2:$I$100,7,FALSE),"")</f>
        <v>0</v>
      </c>
      <c r="M3593">
        <f>IFERROR(VLOOKUP(G3593,Store_Map!$A$2:$I$100,8,FALSE),"")</f>
        <v>0</v>
      </c>
      <c r="N3593">
        <f t="shared" si="504"/>
        <v>0</v>
      </c>
      <c r="O3593" t="str">
        <f t="shared" si="505"/>
        <v>PASS</v>
      </c>
      <c r="P3593" t="str">
        <f t="shared" si="506"/>
        <v>PASS</v>
      </c>
      <c r="Q3593" t="str">
        <f t="shared" si="507"/>
        <v>PASS</v>
      </c>
      <c r="R3593" t="str">
        <f t="shared" si="508"/>
        <v>PASS</v>
      </c>
      <c r="S3593" t="str">
        <f t="shared" si="509"/>
        <v>PASS</v>
      </c>
      <c r="T3593">
        <f t="shared" si="510"/>
        <v>100</v>
      </c>
      <c r="U3593" t="str">
        <f t="shared" si="511"/>
        <v>Low</v>
      </c>
      <c r="V3593" t="str">
        <f t="shared" si="512"/>
        <v>Clean</v>
      </c>
    </row>
    <row r="3594" spans="1:22" x14ac:dyDescent="0.3">
      <c r="A3594" t="str">
        <f>Raw_Data!A3594</f>
        <v>6244463</v>
      </c>
      <c r="B3594">
        <f>Raw_Data!B3594</f>
        <v>45688</v>
      </c>
      <c r="C3594" t="str">
        <f>Raw_Data!C3594</f>
        <v>LOSARTAN POTASSIUM 100 MG T</v>
      </c>
      <c r="D3594" t="str">
        <f>Raw_Data!D3594</f>
        <v>65862020399</v>
      </c>
      <c r="E3594" t="str">
        <f>Raw_Data!E3594</f>
        <v>GIBBS, JON</v>
      </c>
      <c r="F3594" t="str">
        <f>Raw_Data!F3594</f>
        <v>1700896156</v>
      </c>
      <c r="G3594" t="str">
        <f>Raw_Data!H3594</f>
        <v>0</v>
      </c>
      <c r="H3594">
        <f>IFERROR(VLOOKUP(G3594,Store_Map!$A$2:$I$100,3,FALSE),"")</f>
        <v>0</v>
      </c>
      <c r="I3594">
        <f>IFERROR(VLOOKUP(G3594,Store_Map!$A$2:$I$100,4,FALSE),"")</f>
        <v>0</v>
      </c>
      <c r="J3594">
        <f>IFERROR(VLOOKUP(G3594,Store_Map!$A$2:$I$100,5,FALSE),"")</f>
        <v>0</v>
      </c>
      <c r="K3594">
        <f>IFERROR(VLOOKUP(G3594,Store_Map!$A$2:$I$100,6,FALSE),"")</f>
        <v>0</v>
      </c>
      <c r="L3594">
        <f>IFERROR(VLOOKUP(G3594,Store_Map!$A$2:$I$100,7,FALSE),"")</f>
        <v>0</v>
      </c>
      <c r="M3594">
        <f>IFERROR(VLOOKUP(G3594,Store_Map!$A$2:$I$100,8,FALSE),"")</f>
        <v>0</v>
      </c>
      <c r="N3594">
        <f t="shared" si="504"/>
        <v>0</v>
      </c>
      <c r="O3594" t="str">
        <f t="shared" si="505"/>
        <v>PASS</v>
      </c>
      <c r="P3594" t="str">
        <f t="shared" si="506"/>
        <v>PASS</v>
      </c>
      <c r="Q3594" t="str">
        <f t="shared" si="507"/>
        <v>PASS</v>
      </c>
      <c r="R3594" t="str">
        <f t="shared" si="508"/>
        <v>PASS</v>
      </c>
      <c r="S3594" t="str">
        <f t="shared" si="509"/>
        <v>PASS</v>
      </c>
      <c r="T3594">
        <f t="shared" si="510"/>
        <v>100</v>
      </c>
      <c r="U3594" t="str">
        <f t="shared" si="511"/>
        <v>Low</v>
      </c>
      <c r="V3594" t="str">
        <f t="shared" si="512"/>
        <v>Clean</v>
      </c>
    </row>
    <row r="3595" spans="1:22" x14ac:dyDescent="0.3">
      <c r="A3595" t="str">
        <f>Raw_Data!A3595</f>
        <v>6249772</v>
      </c>
      <c r="B3595">
        <f>Raw_Data!B3595</f>
        <v>45688</v>
      </c>
      <c r="C3595" t="str">
        <f>Raw_Data!C3595</f>
        <v>LEVEMIR 100 UNIT/ML VIAL</v>
      </c>
      <c r="D3595" t="str">
        <f>Raw_Data!D3595</f>
        <v>169368712</v>
      </c>
      <c r="E3595" t="str">
        <f>Raw_Data!E3595</f>
        <v>MACHADO, MARIA</v>
      </c>
      <c r="F3595" t="str">
        <f>Raw_Data!F3595</f>
        <v>1619100302</v>
      </c>
      <c r="G3595" t="str">
        <f>Raw_Data!H3595</f>
        <v>0</v>
      </c>
      <c r="H3595">
        <f>IFERROR(VLOOKUP(G3595,Store_Map!$A$2:$I$100,3,FALSE),"")</f>
        <v>0</v>
      </c>
      <c r="I3595">
        <f>IFERROR(VLOOKUP(G3595,Store_Map!$A$2:$I$100,4,FALSE),"")</f>
        <v>0</v>
      </c>
      <c r="J3595">
        <f>IFERROR(VLOOKUP(G3595,Store_Map!$A$2:$I$100,5,FALSE),"")</f>
        <v>0</v>
      </c>
      <c r="K3595">
        <f>IFERROR(VLOOKUP(G3595,Store_Map!$A$2:$I$100,6,FALSE),"")</f>
        <v>0</v>
      </c>
      <c r="L3595">
        <f>IFERROR(VLOOKUP(G3595,Store_Map!$A$2:$I$100,7,FALSE),"")</f>
        <v>0</v>
      </c>
      <c r="M3595">
        <f>IFERROR(VLOOKUP(G3595,Store_Map!$A$2:$I$100,8,FALSE),"")</f>
        <v>0</v>
      </c>
      <c r="N3595">
        <f t="shared" si="504"/>
        <v>0</v>
      </c>
      <c r="O3595" t="str">
        <f t="shared" si="505"/>
        <v>PASS</v>
      </c>
      <c r="P3595" t="str">
        <f t="shared" si="506"/>
        <v>REVIEW</v>
      </c>
      <c r="Q3595" t="str">
        <f t="shared" si="507"/>
        <v>PASS</v>
      </c>
      <c r="R3595" t="str">
        <f t="shared" si="508"/>
        <v>PASS</v>
      </c>
      <c r="S3595" t="str">
        <f t="shared" si="509"/>
        <v>REVIEW</v>
      </c>
      <c r="T3595">
        <f t="shared" si="510"/>
        <v>90</v>
      </c>
      <c r="U3595" t="str">
        <f t="shared" si="511"/>
        <v>Low</v>
      </c>
      <c r="V3595" t="str">
        <f t="shared" si="512"/>
        <v>Invalid NDC</v>
      </c>
    </row>
    <row r="3596" spans="1:22" x14ac:dyDescent="0.3">
      <c r="A3596" t="str">
        <f>Raw_Data!A3596</f>
        <v>6242416</v>
      </c>
      <c r="B3596">
        <f>Raw_Data!B3596</f>
        <v>45688</v>
      </c>
      <c r="C3596" t="str">
        <f>Raw_Data!C3596</f>
        <v>HYDROCHLOROTHIAZIDE 25 MG T</v>
      </c>
      <c r="D3596" t="str">
        <f>Raw_Data!D3596</f>
        <v>29300012810</v>
      </c>
      <c r="E3596" t="str">
        <f>Raw_Data!E3596</f>
        <v>GIBBS, JON</v>
      </c>
      <c r="F3596" t="str">
        <f>Raw_Data!F3596</f>
        <v>1700896156</v>
      </c>
      <c r="G3596" t="str">
        <f>Raw_Data!H3596</f>
        <v>0</v>
      </c>
      <c r="H3596">
        <f>IFERROR(VLOOKUP(G3596,Store_Map!$A$2:$I$100,3,FALSE),"")</f>
        <v>0</v>
      </c>
      <c r="I3596">
        <f>IFERROR(VLOOKUP(G3596,Store_Map!$A$2:$I$100,4,FALSE),"")</f>
        <v>0</v>
      </c>
      <c r="J3596">
        <f>IFERROR(VLOOKUP(G3596,Store_Map!$A$2:$I$100,5,FALSE),"")</f>
        <v>0</v>
      </c>
      <c r="K3596">
        <f>IFERROR(VLOOKUP(G3596,Store_Map!$A$2:$I$100,6,FALSE),"")</f>
        <v>0</v>
      </c>
      <c r="L3596">
        <f>IFERROR(VLOOKUP(G3596,Store_Map!$A$2:$I$100,7,FALSE),"")</f>
        <v>0</v>
      </c>
      <c r="M3596">
        <f>IFERROR(VLOOKUP(G3596,Store_Map!$A$2:$I$100,8,FALSE),"")</f>
        <v>0</v>
      </c>
      <c r="N3596">
        <f t="shared" si="504"/>
        <v>0</v>
      </c>
      <c r="O3596" t="str">
        <f t="shared" si="505"/>
        <v>PASS</v>
      </c>
      <c r="P3596" t="str">
        <f t="shared" si="506"/>
        <v>PASS</v>
      </c>
      <c r="Q3596" t="str">
        <f t="shared" si="507"/>
        <v>PASS</v>
      </c>
      <c r="R3596" t="str">
        <f t="shared" si="508"/>
        <v>PASS</v>
      </c>
      <c r="S3596" t="str">
        <f t="shared" si="509"/>
        <v>PASS</v>
      </c>
      <c r="T3596">
        <f t="shared" si="510"/>
        <v>100</v>
      </c>
      <c r="U3596" t="str">
        <f t="shared" si="511"/>
        <v>Low</v>
      </c>
      <c r="V3596" t="str">
        <f t="shared" si="512"/>
        <v>Clean</v>
      </c>
    </row>
    <row r="3597" spans="1:22" x14ac:dyDescent="0.3">
      <c r="A3597" t="str">
        <f>Raw_Data!A3597</f>
        <v>6252439</v>
      </c>
      <c r="B3597">
        <f>Raw_Data!B3597</f>
        <v>45688</v>
      </c>
      <c r="C3597" t="str">
        <f>Raw_Data!C3597</f>
        <v>OZEMPIC 1 MG/DOSE (4 MG/3 M</v>
      </c>
      <c r="D3597" t="str">
        <f>Raw_Data!D3597</f>
        <v>169413013</v>
      </c>
      <c r="E3597" t="str">
        <f>Raw_Data!E3597</f>
        <v>BYNE, EDMUND</v>
      </c>
      <c r="F3597" t="str">
        <f>Raw_Data!F3597</f>
        <v>1033186648</v>
      </c>
      <c r="G3597" t="str">
        <f>Raw_Data!H3597</f>
        <v>0</v>
      </c>
      <c r="H3597">
        <f>IFERROR(VLOOKUP(G3597,Store_Map!$A$2:$I$100,3,FALSE),"")</f>
        <v>0</v>
      </c>
      <c r="I3597">
        <f>IFERROR(VLOOKUP(G3597,Store_Map!$A$2:$I$100,4,FALSE),"")</f>
        <v>0</v>
      </c>
      <c r="J3597">
        <f>IFERROR(VLOOKUP(G3597,Store_Map!$A$2:$I$100,5,FALSE),"")</f>
        <v>0</v>
      </c>
      <c r="K3597">
        <f>IFERROR(VLOOKUP(G3597,Store_Map!$A$2:$I$100,6,FALSE),"")</f>
        <v>0</v>
      </c>
      <c r="L3597">
        <f>IFERROR(VLOOKUP(G3597,Store_Map!$A$2:$I$100,7,FALSE),"")</f>
        <v>0</v>
      </c>
      <c r="M3597">
        <f>IFERROR(VLOOKUP(G3597,Store_Map!$A$2:$I$100,8,FALSE),"")</f>
        <v>0</v>
      </c>
      <c r="N3597">
        <f t="shared" si="504"/>
        <v>0</v>
      </c>
      <c r="O3597" t="str">
        <f t="shared" si="505"/>
        <v>PASS</v>
      </c>
      <c r="P3597" t="str">
        <f t="shared" si="506"/>
        <v>REVIEW</v>
      </c>
      <c r="Q3597" t="str">
        <f t="shared" si="507"/>
        <v>PASS</v>
      </c>
      <c r="R3597" t="str">
        <f t="shared" si="508"/>
        <v>PASS</v>
      </c>
      <c r="S3597" t="str">
        <f t="shared" si="509"/>
        <v>REVIEW</v>
      </c>
      <c r="T3597">
        <f t="shared" si="510"/>
        <v>90</v>
      </c>
      <c r="U3597" t="str">
        <f t="shared" si="511"/>
        <v>Low</v>
      </c>
      <c r="V3597" t="str">
        <f t="shared" si="512"/>
        <v>Invalid NDC</v>
      </c>
    </row>
    <row r="3598" spans="1:22" x14ac:dyDescent="0.3">
      <c r="A3598" t="str">
        <f>Raw_Data!A3598</f>
        <v>6247898</v>
      </c>
      <c r="B3598">
        <f>Raw_Data!B3598</f>
        <v>45688</v>
      </c>
      <c r="C3598" t="str">
        <f>Raw_Data!C3598</f>
        <v>NOVOLOG MIX 70-30 FLEXPEN S</v>
      </c>
      <c r="D3598" t="str">
        <f>Raw_Data!D3598</f>
        <v>169369619</v>
      </c>
      <c r="E3598" t="str">
        <f>Raw_Data!E3598</f>
        <v>BYNE, EDMUND</v>
      </c>
      <c r="F3598" t="str">
        <f>Raw_Data!F3598</f>
        <v>1033186648</v>
      </c>
      <c r="G3598" t="str">
        <f>Raw_Data!H3598</f>
        <v>0</v>
      </c>
      <c r="H3598">
        <f>IFERROR(VLOOKUP(G3598,Store_Map!$A$2:$I$100,3,FALSE),"")</f>
        <v>0</v>
      </c>
      <c r="I3598">
        <f>IFERROR(VLOOKUP(G3598,Store_Map!$A$2:$I$100,4,FALSE),"")</f>
        <v>0</v>
      </c>
      <c r="J3598">
        <f>IFERROR(VLOOKUP(G3598,Store_Map!$A$2:$I$100,5,FALSE),"")</f>
        <v>0</v>
      </c>
      <c r="K3598">
        <f>IFERROR(VLOOKUP(G3598,Store_Map!$A$2:$I$100,6,FALSE),"")</f>
        <v>0</v>
      </c>
      <c r="L3598">
        <f>IFERROR(VLOOKUP(G3598,Store_Map!$A$2:$I$100,7,FALSE),"")</f>
        <v>0</v>
      </c>
      <c r="M3598">
        <f>IFERROR(VLOOKUP(G3598,Store_Map!$A$2:$I$100,8,FALSE),"")</f>
        <v>0</v>
      </c>
      <c r="N3598">
        <f t="shared" si="504"/>
        <v>0</v>
      </c>
      <c r="O3598" t="str">
        <f t="shared" si="505"/>
        <v>PASS</v>
      </c>
      <c r="P3598" t="str">
        <f t="shared" si="506"/>
        <v>REVIEW</v>
      </c>
      <c r="Q3598" t="str">
        <f t="shared" si="507"/>
        <v>PASS</v>
      </c>
      <c r="R3598" t="str">
        <f t="shared" si="508"/>
        <v>PASS</v>
      </c>
      <c r="S3598" t="str">
        <f t="shared" si="509"/>
        <v>REVIEW</v>
      </c>
      <c r="T3598">
        <f t="shared" si="510"/>
        <v>90</v>
      </c>
      <c r="U3598" t="str">
        <f t="shared" si="511"/>
        <v>Low</v>
      </c>
      <c r="V3598" t="str">
        <f t="shared" si="512"/>
        <v>Invalid NDC</v>
      </c>
    </row>
    <row r="3599" spans="1:22" x14ac:dyDescent="0.3">
      <c r="A3599" t="str">
        <f>Raw_Data!A3599</f>
        <v>6253332</v>
      </c>
      <c r="B3599">
        <f>Raw_Data!B3599</f>
        <v>45688</v>
      </c>
      <c r="C3599" t="str">
        <f>Raw_Data!C3599</f>
        <v>ANORO ELLIPTA 62.5-25 MCG I</v>
      </c>
      <c r="D3599" t="str">
        <f>Raw_Data!D3599</f>
        <v>173086910</v>
      </c>
      <c r="E3599" t="str">
        <f>Raw_Data!E3599</f>
        <v>BYNE, EDMUND</v>
      </c>
      <c r="F3599" t="str">
        <f>Raw_Data!F3599</f>
        <v>1033186648</v>
      </c>
      <c r="G3599" t="str">
        <f>Raw_Data!H3599</f>
        <v>0</v>
      </c>
      <c r="H3599">
        <f>IFERROR(VLOOKUP(G3599,Store_Map!$A$2:$I$100,3,FALSE),"")</f>
        <v>0</v>
      </c>
      <c r="I3599">
        <f>IFERROR(VLOOKUP(G3599,Store_Map!$A$2:$I$100,4,FALSE),"")</f>
        <v>0</v>
      </c>
      <c r="J3599">
        <f>IFERROR(VLOOKUP(G3599,Store_Map!$A$2:$I$100,5,FALSE),"")</f>
        <v>0</v>
      </c>
      <c r="K3599">
        <f>IFERROR(VLOOKUP(G3599,Store_Map!$A$2:$I$100,6,FALSE),"")</f>
        <v>0</v>
      </c>
      <c r="L3599">
        <f>IFERROR(VLOOKUP(G3599,Store_Map!$A$2:$I$100,7,FALSE),"")</f>
        <v>0</v>
      </c>
      <c r="M3599">
        <f>IFERROR(VLOOKUP(G3599,Store_Map!$A$2:$I$100,8,FALSE),"")</f>
        <v>0</v>
      </c>
      <c r="N3599">
        <f t="shared" si="504"/>
        <v>0</v>
      </c>
      <c r="O3599" t="str">
        <f t="shared" si="505"/>
        <v>PASS</v>
      </c>
      <c r="P3599" t="str">
        <f t="shared" si="506"/>
        <v>REVIEW</v>
      </c>
      <c r="Q3599" t="str">
        <f t="shared" si="507"/>
        <v>PASS</v>
      </c>
      <c r="R3599" t="str">
        <f t="shared" si="508"/>
        <v>PASS</v>
      </c>
      <c r="S3599" t="str">
        <f t="shared" si="509"/>
        <v>REVIEW</v>
      </c>
      <c r="T3599">
        <f t="shared" si="510"/>
        <v>90</v>
      </c>
      <c r="U3599" t="str">
        <f t="shared" si="511"/>
        <v>Low</v>
      </c>
      <c r="V3599" t="str">
        <f t="shared" si="512"/>
        <v>Invalid NDC</v>
      </c>
    </row>
    <row r="3600" spans="1:22" x14ac:dyDescent="0.3">
      <c r="A3600" t="str">
        <f>Raw_Data!A3600</f>
        <v>6253333</v>
      </c>
      <c r="B3600">
        <f>Raw_Data!B3600</f>
        <v>45688</v>
      </c>
      <c r="C3600" t="str">
        <f>Raw_Data!C3600</f>
        <v>LANTUS 100 UNIT/ML VIAL</v>
      </c>
      <c r="D3600" t="str">
        <f>Raw_Data!D3600</f>
        <v>88222033</v>
      </c>
      <c r="E3600" t="str">
        <f>Raw_Data!E3600</f>
        <v>MACHADO, MARIA</v>
      </c>
      <c r="F3600" t="str">
        <f>Raw_Data!F3600</f>
        <v>1619100302</v>
      </c>
      <c r="G3600" t="str">
        <f>Raw_Data!H3600</f>
        <v>0</v>
      </c>
      <c r="H3600">
        <f>IFERROR(VLOOKUP(G3600,Store_Map!$A$2:$I$100,3,FALSE),"")</f>
        <v>0</v>
      </c>
      <c r="I3600">
        <f>IFERROR(VLOOKUP(G3600,Store_Map!$A$2:$I$100,4,FALSE),"")</f>
        <v>0</v>
      </c>
      <c r="J3600">
        <f>IFERROR(VLOOKUP(G3600,Store_Map!$A$2:$I$100,5,FALSE),"")</f>
        <v>0</v>
      </c>
      <c r="K3600">
        <f>IFERROR(VLOOKUP(G3600,Store_Map!$A$2:$I$100,6,FALSE),"")</f>
        <v>0</v>
      </c>
      <c r="L3600">
        <f>IFERROR(VLOOKUP(G3600,Store_Map!$A$2:$I$100,7,FALSE),"")</f>
        <v>0</v>
      </c>
      <c r="M3600">
        <f>IFERROR(VLOOKUP(G3600,Store_Map!$A$2:$I$100,8,FALSE),"")</f>
        <v>0</v>
      </c>
      <c r="N3600">
        <f t="shared" si="504"/>
        <v>0</v>
      </c>
      <c r="O3600" t="str">
        <f t="shared" si="505"/>
        <v>PASS</v>
      </c>
      <c r="P3600" t="str">
        <f t="shared" si="506"/>
        <v>REVIEW</v>
      </c>
      <c r="Q3600" t="str">
        <f t="shared" si="507"/>
        <v>PASS</v>
      </c>
      <c r="R3600" t="str">
        <f t="shared" si="508"/>
        <v>PASS</v>
      </c>
      <c r="S3600" t="str">
        <f t="shared" si="509"/>
        <v>REVIEW</v>
      </c>
      <c r="T3600">
        <f t="shared" si="510"/>
        <v>90</v>
      </c>
      <c r="U3600" t="str">
        <f t="shared" si="511"/>
        <v>Low</v>
      </c>
      <c r="V3600" t="str">
        <f t="shared" si="512"/>
        <v>Invalid NDC</v>
      </c>
    </row>
    <row r="3601" spans="1:22" x14ac:dyDescent="0.3">
      <c r="A3601" t="str">
        <f>Raw_Data!A3601</f>
        <v>6253335</v>
      </c>
      <c r="B3601">
        <f>Raw_Data!B3601</f>
        <v>45688</v>
      </c>
      <c r="C3601" t="str">
        <f>Raw_Data!C3601</f>
        <v>CARVEDILOL 6.25 MG TABLET</v>
      </c>
      <c r="D3601" t="str">
        <f>Raw_Data!D3601</f>
        <v>68382009305</v>
      </c>
      <c r="E3601" t="str">
        <f>Raw_Data!E3601</f>
        <v>GIBBS, JON</v>
      </c>
      <c r="F3601" t="str">
        <f>Raw_Data!F3601</f>
        <v>1700896156</v>
      </c>
      <c r="G3601" t="str">
        <f>Raw_Data!H3601</f>
        <v>0</v>
      </c>
      <c r="H3601">
        <f>IFERROR(VLOOKUP(G3601,Store_Map!$A$2:$I$100,3,FALSE),"")</f>
        <v>0</v>
      </c>
      <c r="I3601">
        <f>IFERROR(VLOOKUP(G3601,Store_Map!$A$2:$I$100,4,FALSE),"")</f>
        <v>0</v>
      </c>
      <c r="J3601">
        <f>IFERROR(VLOOKUP(G3601,Store_Map!$A$2:$I$100,5,FALSE),"")</f>
        <v>0</v>
      </c>
      <c r="K3601">
        <f>IFERROR(VLOOKUP(G3601,Store_Map!$A$2:$I$100,6,FALSE),"")</f>
        <v>0</v>
      </c>
      <c r="L3601">
        <f>IFERROR(VLOOKUP(G3601,Store_Map!$A$2:$I$100,7,FALSE),"")</f>
        <v>0</v>
      </c>
      <c r="M3601">
        <f>IFERROR(VLOOKUP(G3601,Store_Map!$A$2:$I$100,8,FALSE),"")</f>
        <v>0</v>
      </c>
      <c r="N3601">
        <f t="shared" si="504"/>
        <v>0</v>
      </c>
      <c r="O3601" t="str">
        <f t="shared" si="505"/>
        <v>PASS</v>
      </c>
      <c r="P3601" t="str">
        <f t="shared" si="506"/>
        <v>PASS</v>
      </c>
      <c r="Q3601" t="str">
        <f t="shared" si="507"/>
        <v>PASS</v>
      </c>
      <c r="R3601" t="str">
        <f t="shared" si="508"/>
        <v>PASS</v>
      </c>
      <c r="S3601" t="str">
        <f t="shared" si="509"/>
        <v>PASS</v>
      </c>
      <c r="T3601">
        <f t="shared" si="510"/>
        <v>100</v>
      </c>
      <c r="U3601" t="str">
        <f t="shared" si="511"/>
        <v>Low</v>
      </c>
      <c r="V3601" t="str">
        <f t="shared" si="512"/>
        <v>Clean</v>
      </c>
    </row>
    <row r="3602" spans="1:22" x14ac:dyDescent="0.3">
      <c r="A3602" t="str">
        <f>Raw_Data!A3602</f>
        <v>6250559</v>
      </c>
      <c r="B3602">
        <f>Raw_Data!B3602</f>
        <v>45688</v>
      </c>
      <c r="C3602" t="str">
        <f>Raw_Data!C3602</f>
        <v>ATENOLOL-CHLORTHALI 50-25 M</v>
      </c>
      <c r="D3602" t="str">
        <f>Raw_Data!D3602</f>
        <v>591578201</v>
      </c>
      <c r="E3602" t="str">
        <f>Raw_Data!E3602</f>
        <v>GIBBS, JON</v>
      </c>
      <c r="F3602" t="str">
        <f>Raw_Data!F3602</f>
        <v>1700896156</v>
      </c>
      <c r="G3602" t="str">
        <f>Raw_Data!H3602</f>
        <v>0</v>
      </c>
      <c r="H3602">
        <f>IFERROR(VLOOKUP(G3602,Store_Map!$A$2:$I$100,3,FALSE),"")</f>
        <v>0</v>
      </c>
      <c r="I3602">
        <f>IFERROR(VLOOKUP(G3602,Store_Map!$A$2:$I$100,4,FALSE),"")</f>
        <v>0</v>
      </c>
      <c r="J3602">
        <f>IFERROR(VLOOKUP(G3602,Store_Map!$A$2:$I$100,5,FALSE),"")</f>
        <v>0</v>
      </c>
      <c r="K3602">
        <f>IFERROR(VLOOKUP(G3602,Store_Map!$A$2:$I$100,6,FALSE),"")</f>
        <v>0</v>
      </c>
      <c r="L3602">
        <f>IFERROR(VLOOKUP(G3602,Store_Map!$A$2:$I$100,7,FALSE),"")</f>
        <v>0</v>
      </c>
      <c r="M3602">
        <f>IFERROR(VLOOKUP(G3602,Store_Map!$A$2:$I$100,8,FALSE),"")</f>
        <v>0</v>
      </c>
      <c r="N3602">
        <f t="shared" si="504"/>
        <v>0</v>
      </c>
      <c r="O3602" t="str">
        <f t="shared" si="505"/>
        <v>PASS</v>
      </c>
      <c r="P3602" t="str">
        <f t="shared" si="506"/>
        <v>REVIEW</v>
      </c>
      <c r="Q3602" t="str">
        <f t="shared" si="507"/>
        <v>PASS</v>
      </c>
      <c r="R3602" t="str">
        <f t="shared" si="508"/>
        <v>PASS</v>
      </c>
      <c r="S3602" t="str">
        <f t="shared" si="509"/>
        <v>REVIEW</v>
      </c>
      <c r="T3602">
        <f t="shared" si="510"/>
        <v>90</v>
      </c>
      <c r="U3602" t="str">
        <f t="shared" si="511"/>
        <v>Low</v>
      </c>
      <c r="V3602" t="str">
        <f t="shared" si="512"/>
        <v>Invalid NDC</v>
      </c>
    </row>
    <row r="3603" spans="1:22" x14ac:dyDescent="0.3">
      <c r="A3603" t="str">
        <f>Raw_Data!A3603</f>
        <v>6250557</v>
      </c>
      <c r="B3603">
        <f>Raw_Data!B3603</f>
        <v>45688</v>
      </c>
      <c r="C3603" t="str">
        <f>Raw_Data!C3603</f>
        <v>LORATADINE 10 MG TABLET</v>
      </c>
      <c r="D3603" t="str">
        <f>Raw_Data!D3603</f>
        <v>904685289</v>
      </c>
      <c r="E3603" t="str">
        <f>Raw_Data!E3603</f>
        <v>GIBBS, JON</v>
      </c>
      <c r="F3603" t="str">
        <f>Raw_Data!F3603</f>
        <v>1700896156</v>
      </c>
      <c r="G3603" t="str">
        <f>Raw_Data!H3603</f>
        <v>0</v>
      </c>
      <c r="H3603">
        <f>IFERROR(VLOOKUP(G3603,Store_Map!$A$2:$I$100,3,FALSE),"")</f>
        <v>0</v>
      </c>
      <c r="I3603">
        <f>IFERROR(VLOOKUP(G3603,Store_Map!$A$2:$I$100,4,FALSE),"")</f>
        <v>0</v>
      </c>
      <c r="J3603">
        <f>IFERROR(VLOOKUP(G3603,Store_Map!$A$2:$I$100,5,FALSE),"")</f>
        <v>0</v>
      </c>
      <c r="K3603">
        <f>IFERROR(VLOOKUP(G3603,Store_Map!$A$2:$I$100,6,FALSE),"")</f>
        <v>0</v>
      </c>
      <c r="L3603">
        <f>IFERROR(VLOOKUP(G3603,Store_Map!$A$2:$I$100,7,FALSE),"")</f>
        <v>0</v>
      </c>
      <c r="M3603">
        <f>IFERROR(VLOOKUP(G3603,Store_Map!$A$2:$I$100,8,FALSE),"")</f>
        <v>0</v>
      </c>
      <c r="N3603">
        <f t="shared" si="504"/>
        <v>0</v>
      </c>
      <c r="O3603" t="str">
        <f t="shared" si="505"/>
        <v>PASS</v>
      </c>
      <c r="P3603" t="str">
        <f t="shared" si="506"/>
        <v>REVIEW</v>
      </c>
      <c r="Q3603" t="str">
        <f t="shared" si="507"/>
        <v>PASS</v>
      </c>
      <c r="R3603" t="str">
        <f t="shared" si="508"/>
        <v>PASS</v>
      </c>
      <c r="S3603" t="str">
        <f t="shared" si="509"/>
        <v>REVIEW</v>
      </c>
      <c r="T3603">
        <f t="shared" si="510"/>
        <v>90</v>
      </c>
      <c r="U3603" t="str">
        <f t="shared" si="511"/>
        <v>Low</v>
      </c>
      <c r="V3603" t="str">
        <f t="shared" si="512"/>
        <v>Invalid NDC</v>
      </c>
    </row>
    <row r="3604" spans="1:22" x14ac:dyDescent="0.3">
      <c r="A3604" t="str">
        <f>Raw_Data!A3604</f>
        <v>6250555</v>
      </c>
      <c r="B3604">
        <f>Raw_Data!B3604</f>
        <v>45688</v>
      </c>
      <c r="C3604" t="str">
        <f>Raw_Data!C3604</f>
        <v>FLUTICASONE PROP 50 MCG SPR</v>
      </c>
      <c r="D3604" t="str">
        <f>Raw_Data!D3604</f>
        <v>60505082901</v>
      </c>
      <c r="E3604" t="str">
        <f>Raw_Data!E3604</f>
        <v>GIBBS, JON</v>
      </c>
      <c r="F3604" t="str">
        <f>Raw_Data!F3604</f>
        <v>1700896156</v>
      </c>
      <c r="G3604" t="str">
        <f>Raw_Data!H3604</f>
        <v>0</v>
      </c>
      <c r="H3604">
        <f>IFERROR(VLOOKUP(G3604,Store_Map!$A$2:$I$100,3,FALSE),"")</f>
        <v>0</v>
      </c>
      <c r="I3604">
        <f>IFERROR(VLOOKUP(G3604,Store_Map!$A$2:$I$100,4,FALSE),"")</f>
        <v>0</v>
      </c>
      <c r="J3604">
        <f>IFERROR(VLOOKUP(G3604,Store_Map!$A$2:$I$100,5,FALSE),"")</f>
        <v>0</v>
      </c>
      <c r="K3604">
        <f>IFERROR(VLOOKUP(G3604,Store_Map!$A$2:$I$100,6,FALSE),"")</f>
        <v>0</v>
      </c>
      <c r="L3604">
        <f>IFERROR(VLOOKUP(G3604,Store_Map!$A$2:$I$100,7,FALSE),"")</f>
        <v>0</v>
      </c>
      <c r="M3604">
        <f>IFERROR(VLOOKUP(G3604,Store_Map!$A$2:$I$100,8,FALSE),"")</f>
        <v>0</v>
      </c>
      <c r="N3604">
        <f t="shared" si="504"/>
        <v>0</v>
      </c>
      <c r="O3604" t="str">
        <f t="shared" si="505"/>
        <v>PASS</v>
      </c>
      <c r="P3604" t="str">
        <f t="shared" si="506"/>
        <v>PASS</v>
      </c>
      <c r="Q3604" t="str">
        <f t="shared" si="507"/>
        <v>PASS</v>
      </c>
      <c r="R3604" t="str">
        <f t="shared" si="508"/>
        <v>PASS</v>
      </c>
      <c r="S3604" t="str">
        <f t="shared" si="509"/>
        <v>PASS</v>
      </c>
      <c r="T3604">
        <f t="shared" si="510"/>
        <v>100</v>
      </c>
      <c r="U3604" t="str">
        <f t="shared" si="511"/>
        <v>Low</v>
      </c>
      <c r="V3604" t="str">
        <f t="shared" si="512"/>
        <v>Clean</v>
      </c>
    </row>
    <row r="3605" spans="1:22" x14ac:dyDescent="0.3">
      <c r="A3605" t="str">
        <f>Raw_Data!A3605</f>
        <v>6250399</v>
      </c>
      <c r="B3605">
        <f>Raw_Data!B3605</f>
        <v>45688</v>
      </c>
      <c r="C3605" t="str">
        <f>Raw_Data!C3605</f>
        <v>ONDANSETRON ODT 4 MG TABLET</v>
      </c>
      <c r="D3605" t="str">
        <f>Raw_Data!D3605</f>
        <v>68462015713</v>
      </c>
      <c r="E3605" t="str">
        <f>Raw_Data!E3605</f>
        <v>BYNE, EDMUND</v>
      </c>
      <c r="F3605" t="str">
        <f>Raw_Data!F3605</f>
        <v>1033186648</v>
      </c>
      <c r="G3605" t="str">
        <f>Raw_Data!H3605</f>
        <v>0</v>
      </c>
      <c r="H3605">
        <f>IFERROR(VLOOKUP(G3605,Store_Map!$A$2:$I$100,3,FALSE),"")</f>
        <v>0</v>
      </c>
      <c r="I3605">
        <f>IFERROR(VLOOKUP(G3605,Store_Map!$A$2:$I$100,4,FALSE),"")</f>
        <v>0</v>
      </c>
      <c r="J3605">
        <f>IFERROR(VLOOKUP(G3605,Store_Map!$A$2:$I$100,5,FALSE),"")</f>
        <v>0</v>
      </c>
      <c r="K3605">
        <f>IFERROR(VLOOKUP(G3605,Store_Map!$A$2:$I$100,6,FALSE),"")</f>
        <v>0</v>
      </c>
      <c r="L3605">
        <f>IFERROR(VLOOKUP(G3605,Store_Map!$A$2:$I$100,7,FALSE),"")</f>
        <v>0</v>
      </c>
      <c r="M3605">
        <f>IFERROR(VLOOKUP(G3605,Store_Map!$A$2:$I$100,8,FALSE),"")</f>
        <v>0</v>
      </c>
      <c r="N3605">
        <f t="shared" si="504"/>
        <v>0</v>
      </c>
      <c r="O3605" t="str">
        <f t="shared" si="505"/>
        <v>PASS</v>
      </c>
      <c r="P3605" t="str">
        <f t="shared" si="506"/>
        <v>PASS</v>
      </c>
      <c r="Q3605" t="str">
        <f t="shared" si="507"/>
        <v>PASS</v>
      </c>
      <c r="R3605" t="str">
        <f t="shared" si="508"/>
        <v>PASS</v>
      </c>
      <c r="S3605" t="str">
        <f t="shared" si="509"/>
        <v>PASS</v>
      </c>
      <c r="T3605">
        <f t="shared" si="510"/>
        <v>100</v>
      </c>
      <c r="U3605" t="str">
        <f t="shared" si="511"/>
        <v>Low</v>
      </c>
      <c r="V3605" t="str">
        <f t="shared" si="512"/>
        <v>Clean</v>
      </c>
    </row>
    <row r="3606" spans="1:22" x14ac:dyDescent="0.3">
      <c r="A3606" t="str">
        <f>Raw_Data!A3606</f>
        <v>6253340</v>
      </c>
      <c r="B3606">
        <f>Raw_Data!B3606</f>
        <v>45688</v>
      </c>
      <c r="C3606" t="str">
        <f>Raw_Data!C3606</f>
        <v>MONTELUKAST SOD 10 MG TABLE</v>
      </c>
      <c r="D3606" t="str">
        <f>Raw_Data!D3606</f>
        <v>13668008105</v>
      </c>
      <c r="E3606" t="str">
        <f>Raw_Data!E3606</f>
        <v>BYNE, EDMUND</v>
      </c>
      <c r="F3606" t="str">
        <f>Raw_Data!F3606</f>
        <v>1033186648</v>
      </c>
      <c r="G3606" t="str">
        <f>Raw_Data!H3606</f>
        <v>0</v>
      </c>
      <c r="H3606">
        <f>IFERROR(VLOOKUP(G3606,Store_Map!$A$2:$I$100,3,FALSE),"")</f>
        <v>0</v>
      </c>
      <c r="I3606">
        <f>IFERROR(VLOOKUP(G3606,Store_Map!$A$2:$I$100,4,FALSE),"")</f>
        <v>0</v>
      </c>
      <c r="J3606">
        <f>IFERROR(VLOOKUP(G3606,Store_Map!$A$2:$I$100,5,FALSE),"")</f>
        <v>0</v>
      </c>
      <c r="K3606">
        <f>IFERROR(VLOOKUP(G3606,Store_Map!$A$2:$I$100,6,FALSE),"")</f>
        <v>0</v>
      </c>
      <c r="L3606">
        <f>IFERROR(VLOOKUP(G3606,Store_Map!$A$2:$I$100,7,FALSE),"")</f>
        <v>0</v>
      </c>
      <c r="M3606">
        <f>IFERROR(VLOOKUP(G3606,Store_Map!$A$2:$I$100,8,FALSE),"")</f>
        <v>0</v>
      </c>
      <c r="N3606">
        <f t="shared" si="504"/>
        <v>0</v>
      </c>
      <c r="O3606" t="str">
        <f t="shared" si="505"/>
        <v>PASS</v>
      </c>
      <c r="P3606" t="str">
        <f t="shared" si="506"/>
        <v>PASS</v>
      </c>
      <c r="Q3606" t="str">
        <f t="shared" si="507"/>
        <v>PASS</v>
      </c>
      <c r="R3606" t="str">
        <f t="shared" si="508"/>
        <v>PASS</v>
      </c>
      <c r="S3606" t="str">
        <f t="shared" si="509"/>
        <v>PASS</v>
      </c>
      <c r="T3606">
        <f t="shared" si="510"/>
        <v>100</v>
      </c>
      <c r="U3606" t="str">
        <f t="shared" si="511"/>
        <v>Low</v>
      </c>
      <c r="V3606" t="str">
        <f t="shared" si="512"/>
        <v>Clean</v>
      </c>
    </row>
    <row r="3607" spans="1:22" x14ac:dyDescent="0.3">
      <c r="A3607" t="str">
        <f>Raw_Data!A3607</f>
        <v>6253341</v>
      </c>
      <c r="B3607">
        <f>Raw_Data!B3607</f>
        <v>45688</v>
      </c>
      <c r="C3607" t="str">
        <f>Raw_Data!C3607</f>
        <v>AMITRIPTYLINE HCL 100 MG TA</v>
      </c>
      <c r="D3607" t="str">
        <f>Raw_Data!D3607</f>
        <v>29300042301</v>
      </c>
      <c r="E3607" t="str">
        <f>Raw_Data!E3607</f>
        <v>BYNE, EDMUND</v>
      </c>
      <c r="F3607" t="str">
        <f>Raw_Data!F3607</f>
        <v>1033186648</v>
      </c>
      <c r="G3607" t="str">
        <f>Raw_Data!H3607</f>
        <v>0</v>
      </c>
      <c r="H3607">
        <f>IFERROR(VLOOKUP(G3607,Store_Map!$A$2:$I$100,3,FALSE),"")</f>
        <v>0</v>
      </c>
      <c r="I3607">
        <f>IFERROR(VLOOKUP(G3607,Store_Map!$A$2:$I$100,4,FALSE),"")</f>
        <v>0</v>
      </c>
      <c r="J3607">
        <f>IFERROR(VLOOKUP(G3607,Store_Map!$A$2:$I$100,5,FALSE),"")</f>
        <v>0</v>
      </c>
      <c r="K3607">
        <f>IFERROR(VLOOKUP(G3607,Store_Map!$A$2:$I$100,6,FALSE),"")</f>
        <v>0</v>
      </c>
      <c r="L3607">
        <f>IFERROR(VLOOKUP(G3607,Store_Map!$A$2:$I$100,7,FALSE),"")</f>
        <v>0</v>
      </c>
      <c r="M3607">
        <f>IFERROR(VLOOKUP(G3607,Store_Map!$A$2:$I$100,8,FALSE),"")</f>
        <v>0</v>
      </c>
      <c r="N3607">
        <f t="shared" si="504"/>
        <v>0</v>
      </c>
      <c r="O3607" t="str">
        <f t="shared" si="505"/>
        <v>PASS</v>
      </c>
      <c r="P3607" t="str">
        <f t="shared" si="506"/>
        <v>PASS</v>
      </c>
      <c r="Q3607" t="str">
        <f t="shared" si="507"/>
        <v>PASS</v>
      </c>
      <c r="R3607" t="str">
        <f t="shared" si="508"/>
        <v>PASS</v>
      </c>
      <c r="S3607" t="str">
        <f t="shared" si="509"/>
        <v>PASS</v>
      </c>
      <c r="T3607">
        <f t="shared" si="510"/>
        <v>100</v>
      </c>
      <c r="U3607" t="str">
        <f t="shared" si="511"/>
        <v>Low</v>
      </c>
      <c r="V3607" t="str">
        <f t="shared" si="512"/>
        <v>Clean</v>
      </c>
    </row>
    <row r="3608" spans="1:22" x14ac:dyDescent="0.3">
      <c r="A3608" t="str">
        <f>Raw_Data!A3608</f>
        <v>6228355</v>
      </c>
      <c r="B3608">
        <f>Raw_Data!B3608</f>
        <v>45688</v>
      </c>
      <c r="C3608" t="str">
        <f>Raw_Data!C3608</f>
        <v>LOSARTAN POTASSIUM 100 MG T</v>
      </c>
      <c r="D3608" t="str">
        <f>Raw_Data!D3608</f>
        <v>65862020399</v>
      </c>
      <c r="E3608" t="str">
        <f>Raw_Data!E3608</f>
        <v>GIBBS, JON</v>
      </c>
      <c r="F3608" t="str">
        <f>Raw_Data!F3608</f>
        <v>1700896156</v>
      </c>
      <c r="G3608" t="str">
        <f>Raw_Data!H3608</f>
        <v>0</v>
      </c>
      <c r="H3608">
        <f>IFERROR(VLOOKUP(G3608,Store_Map!$A$2:$I$100,3,FALSE),"")</f>
        <v>0</v>
      </c>
      <c r="I3608">
        <f>IFERROR(VLOOKUP(G3608,Store_Map!$A$2:$I$100,4,FALSE),"")</f>
        <v>0</v>
      </c>
      <c r="J3608">
        <f>IFERROR(VLOOKUP(G3608,Store_Map!$A$2:$I$100,5,FALSE),"")</f>
        <v>0</v>
      </c>
      <c r="K3608">
        <f>IFERROR(VLOOKUP(G3608,Store_Map!$A$2:$I$100,6,FALSE),"")</f>
        <v>0</v>
      </c>
      <c r="L3608">
        <f>IFERROR(VLOOKUP(G3608,Store_Map!$A$2:$I$100,7,FALSE),"")</f>
        <v>0</v>
      </c>
      <c r="M3608">
        <f>IFERROR(VLOOKUP(G3608,Store_Map!$A$2:$I$100,8,FALSE),"")</f>
        <v>0</v>
      </c>
      <c r="N3608">
        <f t="shared" si="504"/>
        <v>0</v>
      </c>
      <c r="O3608" t="str">
        <f t="shared" si="505"/>
        <v>PASS</v>
      </c>
      <c r="P3608" t="str">
        <f t="shared" si="506"/>
        <v>PASS</v>
      </c>
      <c r="Q3608" t="str">
        <f t="shared" si="507"/>
        <v>PASS</v>
      </c>
      <c r="R3608" t="str">
        <f t="shared" si="508"/>
        <v>PASS</v>
      </c>
      <c r="S3608" t="str">
        <f t="shared" si="509"/>
        <v>PASS</v>
      </c>
      <c r="T3608">
        <f t="shared" si="510"/>
        <v>100</v>
      </c>
      <c r="U3608" t="str">
        <f t="shared" si="511"/>
        <v>Low</v>
      </c>
      <c r="V3608" t="str">
        <f t="shared" si="512"/>
        <v>Clean</v>
      </c>
    </row>
    <row r="3609" spans="1:22" x14ac:dyDescent="0.3">
      <c r="A3609" t="str">
        <f>Raw_Data!A3609</f>
        <v>6228354</v>
      </c>
      <c r="B3609">
        <f>Raw_Data!B3609</f>
        <v>45688</v>
      </c>
      <c r="C3609" t="str">
        <f>Raw_Data!C3609</f>
        <v>HYDROCHLOROTHIAZIDE 25 MG T</v>
      </c>
      <c r="D3609" t="str">
        <f>Raw_Data!D3609</f>
        <v>29300012810</v>
      </c>
      <c r="E3609" t="str">
        <f>Raw_Data!E3609</f>
        <v>GIBBS, JON</v>
      </c>
      <c r="F3609" t="str">
        <f>Raw_Data!F3609</f>
        <v>1700896156</v>
      </c>
      <c r="G3609" t="str">
        <f>Raw_Data!H3609</f>
        <v>0</v>
      </c>
      <c r="H3609">
        <f>IFERROR(VLOOKUP(G3609,Store_Map!$A$2:$I$100,3,FALSE),"")</f>
        <v>0</v>
      </c>
      <c r="I3609">
        <f>IFERROR(VLOOKUP(G3609,Store_Map!$A$2:$I$100,4,FALSE),"")</f>
        <v>0</v>
      </c>
      <c r="J3609">
        <f>IFERROR(VLOOKUP(G3609,Store_Map!$A$2:$I$100,5,FALSE),"")</f>
        <v>0</v>
      </c>
      <c r="K3609">
        <f>IFERROR(VLOOKUP(G3609,Store_Map!$A$2:$I$100,6,FALSE),"")</f>
        <v>0</v>
      </c>
      <c r="L3609">
        <f>IFERROR(VLOOKUP(G3609,Store_Map!$A$2:$I$100,7,FALSE),"")</f>
        <v>0</v>
      </c>
      <c r="M3609">
        <f>IFERROR(VLOOKUP(G3609,Store_Map!$A$2:$I$100,8,FALSE),"")</f>
        <v>0</v>
      </c>
      <c r="N3609">
        <f t="shared" si="504"/>
        <v>0</v>
      </c>
      <c r="O3609" t="str">
        <f t="shared" si="505"/>
        <v>PASS</v>
      </c>
      <c r="P3609" t="str">
        <f t="shared" si="506"/>
        <v>PASS</v>
      </c>
      <c r="Q3609" t="str">
        <f t="shared" si="507"/>
        <v>PASS</v>
      </c>
      <c r="R3609" t="str">
        <f t="shared" si="508"/>
        <v>PASS</v>
      </c>
      <c r="S3609" t="str">
        <f t="shared" si="509"/>
        <v>PASS</v>
      </c>
      <c r="T3609">
        <f t="shared" si="510"/>
        <v>100</v>
      </c>
      <c r="U3609" t="str">
        <f t="shared" si="511"/>
        <v>Low</v>
      </c>
      <c r="V3609" t="str">
        <f t="shared" si="512"/>
        <v>Clean</v>
      </c>
    </row>
    <row r="3610" spans="1:22" x14ac:dyDescent="0.3">
      <c r="A3610" t="str">
        <f>Raw_Data!A3610</f>
        <v>6247217</v>
      </c>
      <c r="B3610">
        <f>Raw_Data!B3610</f>
        <v>45688</v>
      </c>
      <c r="C3610" t="str">
        <f>Raw_Data!C3610</f>
        <v>IBUPROFEN 800 MG TABLET</v>
      </c>
      <c r="D3610" t="str">
        <f>Raw_Data!D3610</f>
        <v>59651036205</v>
      </c>
      <c r="E3610" t="str">
        <f>Raw_Data!E3610</f>
        <v>GIBBS, JON</v>
      </c>
      <c r="F3610" t="str">
        <f>Raw_Data!F3610</f>
        <v>1700896156</v>
      </c>
      <c r="G3610" t="str">
        <f>Raw_Data!H3610</f>
        <v>0</v>
      </c>
      <c r="H3610">
        <f>IFERROR(VLOOKUP(G3610,Store_Map!$A$2:$I$100,3,FALSE),"")</f>
        <v>0</v>
      </c>
      <c r="I3610">
        <f>IFERROR(VLOOKUP(G3610,Store_Map!$A$2:$I$100,4,FALSE),"")</f>
        <v>0</v>
      </c>
      <c r="J3610">
        <f>IFERROR(VLOOKUP(G3610,Store_Map!$A$2:$I$100,5,FALSE),"")</f>
        <v>0</v>
      </c>
      <c r="K3610">
        <f>IFERROR(VLOOKUP(G3610,Store_Map!$A$2:$I$100,6,FALSE),"")</f>
        <v>0</v>
      </c>
      <c r="L3610">
        <f>IFERROR(VLOOKUP(G3610,Store_Map!$A$2:$I$100,7,FALSE),"")</f>
        <v>0</v>
      </c>
      <c r="M3610">
        <f>IFERROR(VLOOKUP(G3610,Store_Map!$A$2:$I$100,8,FALSE),"")</f>
        <v>0</v>
      </c>
      <c r="N3610">
        <f t="shared" si="504"/>
        <v>0</v>
      </c>
      <c r="O3610" t="str">
        <f t="shared" si="505"/>
        <v>PASS</v>
      </c>
      <c r="P3610" t="str">
        <f t="shared" si="506"/>
        <v>PASS</v>
      </c>
      <c r="Q3610" t="str">
        <f t="shared" si="507"/>
        <v>PASS</v>
      </c>
      <c r="R3610" t="str">
        <f t="shared" si="508"/>
        <v>PASS</v>
      </c>
      <c r="S3610" t="str">
        <f t="shared" si="509"/>
        <v>PASS</v>
      </c>
      <c r="T3610">
        <f t="shared" si="510"/>
        <v>100</v>
      </c>
      <c r="U3610" t="str">
        <f t="shared" si="511"/>
        <v>Low</v>
      </c>
      <c r="V3610" t="str">
        <f t="shared" si="512"/>
        <v>Clean</v>
      </c>
    </row>
    <row r="3611" spans="1:22" x14ac:dyDescent="0.3">
      <c r="A3611" t="str">
        <f>Raw_Data!A3611</f>
        <v>6248845</v>
      </c>
      <c r="B3611">
        <f>Raw_Data!B3611</f>
        <v>45688</v>
      </c>
      <c r="C3611" t="str">
        <f>Raw_Data!C3611</f>
        <v>LOSARTAN-HCTZ 50-12.5 MG TA</v>
      </c>
      <c r="D3611" t="str">
        <f>Raw_Data!D3611</f>
        <v>65862046899</v>
      </c>
      <c r="E3611" t="str">
        <f>Raw_Data!E3611</f>
        <v>BYNE, EDMUND</v>
      </c>
      <c r="F3611" t="str">
        <f>Raw_Data!F3611</f>
        <v>1033186648</v>
      </c>
      <c r="G3611" t="str">
        <f>Raw_Data!H3611</f>
        <v>0</v>
      </c>
      <c r="H3611">
        <f>IFERROR(VLOOKUP(G3611,Store_Map!$A$2:$I$100,3,FALSE),"")</f>
        <v>0</v>
      </c>
      <c r="I3611">
        <f>IFERROR(VLOOKUP(G3611,Store_Map!$A$2:$I$100,4,FALSE),"")</f>
        <v>0</v>
      </c>
      <c r="J3611">
        <f>IFERROR(VLOOKUP(G3611,Store_Map!$A$2:$I$100,5,FALSE),"")</f>
        <v>0</v>
      </c>
      <c r="K3611">
        <f>IFERROR(VLOOKUP(G3611,Store_Map!$A$2:$I$100,6,FALSE),"")</f>
        <v>0</v>
      </c>
      <c r="L3611">
        <f>IFERROR(VLOOKUP(G3611,Store_Map!$A$2:$I$100,7,FALSE),"")</f>
        <v>0</v>
      </c>
      <c r="M3611">
        <f>IFERROR(VLOOKUP(G3611,Store_Map!$A$2:$I$100,8,FALSE),"")</f>
        <v>0</v>
      </c>
      <c r="N3611">
        <f t="shared" si="504"/>
        <v>0</v>
      </c>
      <c r="O3611" t="str">
        <f t="shared" si="505"/>
        <v>PASS</v>
      </c>
      <c r="P3611" t="str">
        <f t="shared" si="506"/>
        <v>PASS</v>
      </c>
      <c r="Q3611" t="str">
        <f t="shared" si="507"/>
        <v>PASS</v>
      </c>
      <c r="R3611" t="str">
        <f t="shared" si="508"/>
        <v>PASS</v>
      </c>
      <c r="S3611" t="str">
        <f t="shared" si="509"/>
        <v>PASS</v>
      </c>
      <c r="T3611">
        <f t="shared" si="510"/>
        <v>100</v>
      </c>
      <c r="U3611" t="str">
        <f t="shared" si="511"/>
        <v>Low</v>
      </c>
      <c r="V3611" t="str">
        <f t="shared" si="512"/>
        <v>Clean</v>
      </c>
    </row>
    <row r="3612" spans="1:22" x14ac:dyDescent="0.3">
      <c r="A3612" t="str">
        <f>Raw_Data!A3612</f>
        <v>6253346</v>
      </c>
      <c r="B3612">
        <f>Raw_Data!B3612</f>
        <v>45688</v>
      </c>
      <c r="C3612" t="str">
        <f>Raw_Data!C3612</f>
        <v>HYDROXYZINE HCL 50 MG TABLE</v>
      </c>
      <c r="D3612" t="str">
        <f>Raw_Data!D3612</f>
        <v>59651050105</v>
      </c>
      <c r="E3612" t="str">
        <f>Raw_Data!E3612</f>
        <v>GIBBS, JON</v>
      </c>
      <c r="F3612" t="str">
        <f>Raw_Data!F3612</f>
        <v>1700896156</v>
      </c>
      <c r="G3612" t="str">
        <f>Raw_Data!H3612</f>
        <v>0</v>
      </c>
      <c r="H3612">
        <f>IFERROR(VLOOKUP(G3612,Store_Map!$A$2:$I$100,3,FALSE),"")</f>
        <v>0</v>
      </c>
      <c r="I3612">
        <f>IFERROR(VLOOKUP(G3612,Store_Map!$A$2:$I$100,4,FALSE),"")</f>
        <v>0</v>
      </c>
      <c r="J3612">
        <f>IFERROR(VLOOKUP(G3612,Store_Map!$A$2:$I$100,5,FALSE),"")</f>
        <v>0</v>
      </c>
      <c r="K3612">
        <f>IFERROR(VLOOKUP(G3612,Store_Map!$A$2:$I$100,6,FALSE),"")</f>
        <v>0</v>
      </c>
      <c r="L3612">
        <f>IFERROR(VLOOKUP(G3612,Store_Map!$A$2:$I$100,7,FALSE),"")</f>
        <v>0</v>
      </c>
      <c r="M3612">
        <f>IFERROR(VLOOKUP(G3612,Store_Map!$A$2:$I$100,8,FALSE),"")</f>
        <v>0</v>
      </c>
      <c r="N3612">
        <f t="shared" si="504"/>
        <v>0</v>
      </c>
      <c r="O3612" t="str">
        <f t="shared" si="505"/>
        <v>PASS</v>
      </c>
      <c r="P3612" t="str">
        <f t="shared" si="506"/>
        <v>PASS</v>
      </c>
      <c r="Q3612" t="str">
        <f t="shared" si="507"/>
        <v>PASS</v>
      </c>
      <c r="R3612" t="str">
        <f t="shared" si="508"/>
        <v>PASS</v>
      </c>
      <c r="S3612" t="str">
        <f t="shared" si="509"/>
        <v>PASS</v>
      </c>
      <c r="T3612">
        <f t="shared" si="510"/>
        <v>100</v>
      </c>
      <c r="U3612" t="str">
        <f t="shared" si="511"/>
        <v>Low</v>
      </c>
      <c r="V3612" t="str">
        <f t="shared" si="512"/>
        <v>Clean</v>
      </c>
    </row>
    <row r="3613" spans="1:22" x14ac:dyDescent="0.3">
      <c r="A3613" t="str">
        <f>Raw_Data!A3613</f>
        <v>6253347</v>
      </c>
      <c r="B3613">
        <f>Raw_Data!B3613</f>
        <v>45688</v>
      </c>
      <c r="C3613" t="str">
        <f>Raw_Data!C3613</f>
        <v>LEVOTHYROXINE 125 MCG TABLE</v>
      </c>
      <c r="D3613" t="str">
        <f>Raw_Data!D3613</f>
        <v>68180097109</v>
      </c>
      <c r="E3613" t="str">
        <f>Raw_Data!E3613</f>
        <v>AKHTAR, MARIAM</v>
      </c>
      <c r="F3613" t="str">
        <f>Raw_Data!F3613</f>
        <v>1780024596</v>
      </c>
      <c r="G3613" t="str">
        <f>Raw_Data!H3613</f>
        <v>0</v>
      </c>
      <c r="H3613">
        <f>IFERROR(VLOOKUP(G3613,Store_Map!$A$2:$I$100,3,FALSE),"")</f>
        <v>0</v>
      </c>
      <c r="I3613">
        <f>IFERROR(VLOOKUP(G3613,Store_Map!$A$2:$I$100,4,FALSE),"")</f>
        <v>0</v>
      </c>
      <c r="J3613">
        <f>IFERROR(VLOOKUP(G3613,Store_Map!$A$2:$I$100,5,FALSE),"")</f>
        <v>0</v>
      </c>
      <c r="K3613">
        <f>IFERROR(VLOOKUP(G3613,Store_Map!$A$2:$I$100,6,FALSE),"")</f>
        <v>0</v>
      </c>
      <c r="L3613">
        <f>IFERROR(VLOOKUP(G3613,Store_Map!$A$2:$I$100,7,FALSE),"")</f>
        <v>0</v>
      </c>
      <c r="M3613">
        <f>IFERROR(VLOOKUP(G3613,Store_Map!$A$2:$I$100,8,FALSE),"")</f>
        <v>0</v>
      </c>
      <c r="N3613">
        <f t="shared" si="504"/>
        <v>0</v>
      </c>
      <c r="O3613" t="str">
        <f t="shared" si="505"/>
        <v>PASS</v>
      </c>
      <c r="P3613" t="str">
        <f t="shared" si="506"/>
        <v>PASS</v>
      </c>
      <c r="Q3613" t="str">
        <f t="shared" si="507"/>
        <v>PASS</v>
      </c>
      <c r="R3613" t="str">
        <f t="shared" si="508"/>
        <v>PASS</v>
      </c>
      <c r="S3613" t="str">
        <f t="shared" si="509"/>
        <v>PASS</v>
      </c>
      <c r="T3613">
        <f t="shared" si="510"/>
        <v>100</v>
      </c>
      <c r="U3613" t="str">
        <f t="shared" si="511"/>
        <v>Low</v>
      </c>
      <c r="V3613" t="str">
        <f t="shared" si="512"/>
        <v>Clean</v>
      </c>
    </row>
    <row r="3614" spans="1:22" x14ac:dyDescent="0.3">
      <c r="A3614" t="str">
        <f>Raw_Data!A3614</f>
        <v>2003385</v>
      </c>
      <c r="B3614">
        <f>Raw_Data!B3614</f>
        <v>45688</v>
      </c>
      <c r="C3614" t="str">
        <f>Raw_Data!C3614</f>
        <v>ADDERALL XR 10 MG CAPSULE</v>
      </c>
      <c r="D3614" t="str">
        <f>Raw_Data!D3614</f>
        <v>54092038301</v>
      </c>
      <c r="E3614" t="str">
        <f>Raw_Data!E3614</f>
        <v>HARSHMAN, SONALI</v>
      </c>
      <c r="F3614" t="str">
        <f>Raw_Data!F3614</f>
        <v>1104084516</v>
      </c>
      <c r="G3614" t="str">
        <f>Raw_Data!H3614</f>
        <v>0</v>
      </c>
      <c r="H3614">
        <f>IFERROR(VLOOKUP(G3614,Store_Map!$A$2:$I$100,3,FALSE),"")</f>
        <v>0</v>
      </c>
      <c r="I3614">
        <f>IFERROR(VLOOKUP(G3614,Store_Map!$A$2:$I$100,4,FALSE),"")</f>
        <v>0</v>
      </c>
      <c r="J3614">
        <f>IFERROR(VLOOKUP(G3614,Store_Map!$A$2:$I$100,5,FALSE),"")</f>
        <v>0</v>
      </c>
      <c r="K3614">
        <f>IFERROR(VLOOKUP(G3614,Store_Map!$A$2:$I$100,6,FALSE),"")</f>
        <v>0</v>
      </c>
      <c r="L3614">
        <f>IFERROR(VLOOKUP(G3614,Store_Map!$A$2:$I$100,7,FALSE),"")</f>
        <v>0</v>
      </c>
      <c r="M3614">
        <f>IFERROR(VLOOKUP(G3614,Store_Map!$A$2:$I$100,8,FALSE),"")</f>
        <v>0</v>
      </c>
      <c r="N3614">
        <f t="shared" si="504"/>
        <v>0</v>
      </c>
      <c r="O3614" t="str">
        <f t="shared" si="505"/>
        <v>PASS</v>
      </c>
      <c r="P3614" t="str">
        <f t="shared" si="506"/>
        <v>PASS</v>
      </c>
      <c r="Q3614" t="str">
        <f t="shared" si="507"/>
        <v>PASS</v>
      </c>
      <c r="R3614" t="str">
        <f t="shared" si="508"/>
        <v>PASS</v>
      </c>
      <c r="S3614" t="str">
        <f t="shared" si="509"/>
        <v>PASS</v>
      </c>
      <c r="T3614">
        <f t="shared" si="510"/>
        <v>100</v>
      </c>
      <c r="U3614" t="str">
        <f t="shared" si="511"/>
        <v>Low</v>
      </c>
      <c r="V3614" t="str">
        <f t="shared" si="512"/>
        <v>Clean</v>
      </c>
    </row>
    <row r="3615" spans="1:22" x14ac:dyDescent="0.3">
      <c r="A3615" t="str">
        <f>Raw_Data!A3615</f>
        <v>6253351</v>
      </c>
      <c r="B3615">
        <f>Raw_Data!B3615</f>
        <v>45688</v>
      </c>
      <c r="C3615" t="str">
        <f>Raw_Data!C3615</f>
        <v>ALBUTEROL HFA 90 MCG INHALE</v>
      </c>
      <c r="D3615" t="str">
        <f>Raw_Data!D3615</f>
        <v>93317431</v>
      </c>
      <c r="E3615" t="str">
        <f>Raw_Data!E3615</f>
        <v>BYNE, EDMUND</v>
      </c>
      <c r="F3615" t="str">
        <f>Raw_Data!F3615</f>
        <v>1033186648</v>
      </c>
      <c r="G3615" t="str">
        <f>Raw_Data!H3615</f>
        <v>0</v>
      </c>
      <c r="H3615">
        <f>IFERROR(VLOOKUP(G3615,Store_Map!$A$2:$I$100,3,FALSE),"")</f>
        <v>0</v>
      </c>
      <c r="I3615">
        <f>IFERROR(VLOOKUP(G3615,Store_Map!$A$2:$I$100,4,FALSE),"")</f>
        <v>0</v>
      </c>
      <c r="J3615">
        <f>IFERROR(VLOOKUP(G3615,Store_Map!$A$2:$I$100,5,FALSE),"")</f>
        <v>0</v>
      </c>
      <c r="K3615">
        <f>IFERROR(VLOOKUP(G3615,Store_Map!$A$2:$I$100,6,FALSE),"")</f>
        <v>0</v>
      </c>
      <c r="L3615">
        <f>IFERROR(VLOOKUP(G3615,Store_Map!$A$2:$I$100,7,FALSE),"")</f>
        <v>0</v>
      </c>
      <c r="M3615">
        <f>IFERROR(VLOOKUP(G3615,Store_Map!$A$2:$I$100,8,FALSE),"")</f>
        <v>0</v>
      </c>
      <c r="N3615">
        <f t="shared" si="504"/>
        <v>0</v>
      </c>
      <c r="O3615" t="str">
        <f t="shared" si="505"/>
        <v>PASS</v>
      </c>
      <c r="P3615" t="str">
        <f t="shared" si="506"/>
        <v>REVIEW</v>
      </c>
      <c r="Q3615" t="str">
        <f t="shared" si="507"/>
        <v>PASS</v>
      </c>
      <c r="R3615" t="str">
        <f t="shared" si="508"/>
        <v>PASS</v>
      </c>
      <c r="S3615" t="str">
        <f t="shared" si="509"/>
        <v>REVIEW</v>
      </c>
      <c r="T3615">
        <f t="shared" si="510"/>
        <v>90</v>
      </c>
      <c r="U3615" t="str">
        <f t="shared" si="511"/>
        <v>Low</v>
      </c>
      <c r="V3615" t="str">
        <f t="shared" si="512"/>
        <v>Invalid NDC</v>
      </c>
    </row>
    <row r="3616" spans="1:22" x14ac:dyDescent="0.3">
      <c r="A3616" t="str">
        <f>Raw_Data!A3616</f>
        <v>6253352</v>
      </c>
      <c r="B3616">
        <f>Raw_Data!B3616</f>
        <v>45688</v>
      </c>
      <c r="C3616" t="str">
        <f>Raw_Data!C3616</f>
        <v>BACLOFEN 10 MG TABLET</v>
      </c>
      <c r="D3616" t="str">
        <f>Raw_Data!D3616</f>
        <v>52817032000</v>
      </c>
      <c r="E3616" t="str">
        <f>Raw_Data!E3616</f>
        <v>BYNE, EDMUND</v>
      </c>
      <c r="F3616" t="str">
        <f>Raw_Data!F3616</f>
        <v>1033186648</v>
      </c>
      <c r="G3616" t="str">
        <f>Raw_Data!H3616</f>
        <v>0</v>
      </c>
      <c r="H3616">
        <f>IFERROR(VLOOKUP(G3616,Store_Map!$A$2:$I$100,3,FALSE),"")</f>
        <v>0</v>
      </c>
      <c r="I3616">
        <f>IFERROR(VLOOKUP(G3616,Store_Map!$A$2:$I$100,4,FALSE),"")</f>
        <v>0</v>
      </c>
      <c r="J3616">
        <f>IFERROR(VLOOKUP(G3616,Store_Map!$A$2:$I$100,5,FALSE),"")</f>
        <v>0</v>
      </c>
      <c r="K3616">
        <f>IFERROR(VLOOKUP(G3616,Store_Map!$A$2:$I$100,6,FALSE),"")</f>
        <v>0</v>
      </c>
      <c r="L3616">
        <f>IFERROR(VLOOKUP(G3616,Store_Map!$A$2:$I$100,7,FALSE),"")</f>
        <v>0</v>
      </c>
      <c r="M3616">
        <f>IFERROR(VLOOKUP(G3616,Store_Map!$A$2:$I$100,8,FALSE),"")</f>
        <v>0</v>
      </c>
      <c r="N3616">
        <f t="shared" si="504"/>
        <v>0</v>
      </c>
      <c r="O3616" t="str">
        <f t="shared" si="505"/>
        <v>PASS</v>
      </c>
      <c r="P3616" t="str">
        <f t="shared" si="506"/>
        <v>PASS</v>
      </c>
      <c r="Q3616" t="str">
        <f t="shared" si="507"/>
        <v>PASS</v>
      </c>
      <c r="R3616" t="str">
        <f t="shared" si="508"/>
        <v>PASS</v>
      </c>
      <c r="S3616" t="str">
        <f t="shared" si="509"/>
        <v>PASS</v>
      </c>
      <c r="T3616">
        <f t="shared" si="510"/>
        <v>100</v>
      </c>
      <c r="U3616" t="str">
        <f t="shared" si="511"/>
        <v>Low</v>
      </c>
      <c r="V3616" t="str">
        <f t="shared" si="512"/>
        <v>Clean</v>
      </c>
    </row>
    <row r="3617" spans="1:22" x14ac:dyDescent="0.3">
      <c r="A3617" t="str">
        <f>Raw_Data!A3617</f>
        <v>6253353</v>
      </c>
      <c r="B3617">
        <f>Raw_Data!B3617</f>
        <v>45688</v>
      </c>
      <c r="C3617" t="str">
        <f>Raw_Data!C3617</f>
        <v>BENZONATATE 100 MG CAPSULE</v>
      </c>
      <c r="D3617" t="str">
        <f>Raw_Data!D3617</f>
        <v>64380071207</v>
      </c>
      <c r="E3617" t="str">
        <f>Raw_Data!E3617</f>
        <v>AKHTAR, MARIAM</v>
      </c>
      <c r="F3617" t="str">
        <f>Raw_Data!F3617</f>
        <v>1780024596</v>
      </c>
      <c r="G3617" t="str">
        <f>Raw_Data!H3617</f>
        <v>0</v>
      </c>
      <c r="H3617">
        <f>IFERROR(VLOOKUP(G3617,Store_Map!$A$2:$I$100,3,FALSE),"")</f>
        <v>0</v>
      </c>
      <c r="I3617">
        <f>IFERROR(VLOOKUP(G3617,Store_Map!$A$2:$I$100,4,FALSE),"")</f>
        <v>0</v>
      </c>
      <c r="J3617">
        <f>IFERROR(VLOOKUP(G3617,Store_Map!$A$2:$I$100,5,FALSE),"")</f>
        <v>0</v>
      </c>
      <c r="K3617">
        <f>IFERROR(VLOOKUP(G3617,Store_Map!$A$2:$I$100,6,FALSE),"")</f>
        <v>0</v>
      </c>
      <c r="L3617">
        <f>IFERROR(VLOOKUP(G3617,Store_Map!$A$2:$I$100,7,FALSE),"")</f>
        <v>0</v>
      </c>
      <c r="M3617">
        <f>IFERROR(VLOOKUP(G3617,Store_Map!$A$2:$I$100,8,FALSE),"")</f>
        <v>0</v>
      </c>
      <c r="N3617">
        <f t="shared" si="504"/>
        <v>0</v>
      </c>
      <c r="O3617" t="str">
        <f t="shared" si="505"/>
        <v>PASS</v>
      </c>
      <c r="P3617" t="str">
        <f t="shared" si="506"/>
        <v>PASS</v>
      </c>
      <c r="Q3617" t="str">
        <f t="shared" si="507"/>
        <v>PASS</v>
      </c>
      <c r="R3617" t="str">
        <f t="shared" si="508"/>
        <v>PASS</v>
      </c>
      <c r="S3617" t="str">
        <f t="shared" si="509"/>
        <v>PASS</v>
      </c>
      <c r="T3617">
        <f t="shared" si="510"/>
        <v>100</v>
      </c>
      <c r="U3617" t="str">
        <f t="shared" si="511"/>
        <v>Low</v>
      </c>
      <c r="V3617" t="str">
        <f t="shared" si="512"/>
        <v>Clean</v>
      </c>
    </row>
    <row r="3618" spans="1:22" x14ac:dyDescent="0.3">
      <c r="A3618" t="str">
        <f>Raw_Data!A3618</f>
        <v>6253354</v>
      </c>
      <c r="B3618">
        <f>Raw_Data!B3618</f>
        <v>45688</v>
      </c>
      <c r="C3618" t="str">
        <f>Raw_Data!C3618</f>
        <v>ALBUTEROL HFA 90 MCG INHALE</v>
      </c>
      <c r="D3618" t="str">
        <f>Raw_Data!D3618</f>
        <v>69097014260</v>
      </c>
      <c r="E3618" t="str">
        <f>Raw_Data!E3618</f>
        <v>AKHTAR, MARIAM</v>
      </c>
      <c r="F3618" t="str">
        <f>Raw_Data!F3618</f>
        <v>1780024596</v>
      </c>
      <c r="G3618" t="str">
        <f>Raw_Data!H3618</f>
        <v>0</v>
      </c>
      <c r="H3618">
        <f>IFERROR(VLOOKUP(G3618,Store_Map!$A$2:$I$100,3,FALSE),"")</f>
        <v>0</v>
      </c>
      <c r="I3618">
        <f>IFERROR(VLOOKUP(G3618,Store_Map!$A$2:$I$100,4,FALSE),"")</f>
        <v>0</v>
      </c>
      <c r="J3618">
        <f>IFERROR(VLOOKUP(G3618,Store_Map!$A$2:$I$100,5,FALSE),"")</f>
        <v>0</v>
      </c>
      <c r="K3618">
        <f>IFERROR(VLOOKUP(G3618,Store_Map!$A$2:$I$100,6,FALSE),"")</f>
        <v>0</v>
      </c>
      <c r="L3618">
        <f>IFERROR(VLOOKUP(G3618,Store_Map!$A$2:$I$100,7,FALSE),"")</f>
        <v>0</v>
      </c>
      <c r="M3618">
        <f>IFERROR(VLOOKUP(G3618,Store_Map!$A$2:$I$100,8,FALSE),"")</f>
        <v>0</v>
      </c>
      <c r="N3618">
        <f t="shared" si="504"/>
        <v>0</v>
      </c>
      <c r="O3618" t="str">
        <f t="shared" si="505"/>
        <v>PASS</v>
      </c>
      <c r="P3618" t="str">
        <f t="shared" si="506"/>
        <v>PASS</v>
      </c>
      <c r="Q3618" t="str">
        <f t="shared" si="507"/>
        <v>PASS</v>
      </c>
      <c r="R3618" t="str">
        <f t="shared" si="508"/>
        <v>PASS</v>
      </c>
      <c r="S3618" t="str">
        <f t="shared" si="509"/>
        <v>PASS</v>
      </c>
      <c r="T3618">
        <f t="shared" si="510"/>
        <v>100</v>
      </c>
      <c r="U3618" t="str">
        <f t="shared" si="511"/>
        <v>Low</v>
      </c>
      <c r="V3618" t="str">
        <f t="shared" si="512"/>
        <v>Clean</v>
      </c>
    </row>
    <row r="3619" spans="1:22" x14ac:dyDescent="0.3">
      <c r="A3619" t="str">
        <f>Raw_Data!A3619</f>
        <v>6253355</v>
      </c>
      <c r="B3619">
        <f>Raw_Data!B3619</f>
        <v>45688</v>
      </c>
      <c r="C3619" t="str">
        <f>Raw_Data!C3619</f>
        <v>AZITHROMYCIN 250 MG TABLET</v>
      </c>
      <c r="D3619" t="str">
        <f>Raw_Data!D3619</f>
        <v>50111078751</v>
      </c>
      <c r="E3619" t="str">
        <f>Raw_Data!E3619</f>
        <v>AKHTAR, MARIAM</v>
      </c>
      <c r="F3619" t="str">
        <f>Raw_Data!F3619</f>
        <v>1780024596</v>
      </c>
      <c r="G3619" t="str">
        <f>Raw_Data!H3619</f>
        <v>0</v>
      </c>
      <c r="H3619">
        <f>IFERROR(VLOOKUP(G3619,Store_Map!$A$2:$I$100,3,FALSE),"")</f>
        <v>0</v>
      </c>
      <c r="I3619">
        <f>IFERROR(VLOOKUP(G3619,Store_Map!$A$2:$I$100,4,FALSE),"")</f>
        <v>0</v>
      </c>
      <c r="J3619">
        <f>IFERROR(VLOOKUP(G3619,Store_Map!$A$2:$I$100,5,FALSE),"")</f>
        <v>0</v>
      </c>
      <c r="K3619">
        <f>IFERROR(VLOOKUP(G3619,Store_Map!$A$2:$I$100,6,FALSE),"")</f>
        <v>0</v>
      </c>
      <c r="L3619">
        <f>IFERROR(VLOOKUP(G3619,Store_Map!$A$2:$I$100,7,FALSE),"")</f>
        <v>0</v>
      </c>
      <c r="M3619">
        <f>IFERROR(VLOOKUP(G3619,Store_Map!$A$2:$I$100,8,FALSE),"")</f>
        <v>0</v>
      </c>
      <c r="N3619">
        <f t="shared" si="504"/>
        <v>0</v>
      </c>
      <c r="O3619" t="str">
        <f t="shared" si="505"/>
        <v>PASS</v>
      </c>
      <c r="P3619" t="str">
        <f t="shared" si="506"/>
        <v>PASS</v>
      </c>
      <c r="Q3619" t="str">
        <f t="shared" si="507"/>
        <v>PASS</v>
      </c>
      <c r="R3619" t="str">
        <f t="shared" si="508"/>
        <v>PASS</v>
      </c>
      <c r="S3619" t="str">
        <f t="shared" si="509"/>
        <v>PASS</v>
      </c>
      <c r="T3619">
        <f t="shared" si="510"/>
        <v>100</v>
      </c>
      <c r="U3619" t="str">
        <f t="shared" si="511"/>
        <v>Low</v>
      </c>
      <c r="V3619" t="str">
        <f t="shared" si="512"/>
        <v>Clean</v>
      </c>
    </row>
    <row r="3620" spans="1:22" x14ac:dyDescent="0.3">
      <c r="A3620" t="str">
        <f>Raw_Data!A3620</f>
        <v>6253356</v>
      </c>
      <c r="B3620">
        <f>Raw_Data!B3620</f>
        <v>45688</v>
      </c>
      <c r="C3620" t="str">
        <f>Raw_Data!C3620</f>
        <v>PREDNISONE 20 MG TABLET</v>
      </c>
      <c r="D3620" t="str">
        <f>Raw_Data!D3620</f>
        <v>591544301</v>
      </c>
      <c r="E3620" t="str">
        <f>Raw_Data!E3620</f>
        <v>AKHTAR, MARIAM</v>
      </c>
      <c r="F3620" t="str">
        <f>Raw_Data!F3620</f>
        <v>1780024596</v>
      </c>
      <c r="G3620" t="str">
        <f>Raw_Data!H3620</f>
        <v>0</v>
      </c>
      <c r="H3620">
        <f>IFERROR(VLOOKUP(G3620,Store_Map!$A$2:$I$100,3,FALSE),"")</f>
        <v>0</v>
      </c>
      <c r="I3620">
        <f>IFERROR(VLOOKUP(G3620,Store_Map!$A$2:$I$100,4,FALSE),"")</f>
        <v>0</v>
      </c>
      <c r="J3620">
        <f>IFERROR(VLOOKUP(G3620,Store_Map!$A$2:$I$100,5,FALSE),"")</f>
        <v>0</v>
      </c>
      <c r="K3620">
        <f>IFERROR(VLOOKUP(G3620,Store_Map!$A$2:$I$100,6,FALSE),"")</f>
        <v>0</v>
      </c>
      <c r="L3620">
        <f>IFERROR(VLOOKUP(G3620,Store_Map!$A$2:$I$100,7,FALSE),"")</f>
        <v>0</v>
      </c>
      <c r="M3620">
        <f>IFERROR(VLOOKUP(G3620,Store_Map!$A$2:$I$100,8,FALSE),"")</f>
        <v>0</v>
      </c>
      <c r="N3620">
        <f t="shared" si="504"/>
        <v>0</v>
      </c>
      <c r="O3620" t="str">
        <f t="shared" si="505"/>
        <v>PASS</v>
      </c>
      <c r="P3620" t="str">
        <f t="shared" si="506"/>
        <v>REVIEW</v>
      </c>
      <c r="Q3620" t="str">
        <f t="shared" si="507"/>
        <v>PASS</v>
      </c>
      <c r="R3620" t="str">
        <f t="shared" si="508"/>
        <v>PASS</v>
      </c>
      <c r="S3620" t="str">
        <f t="shared" si="509"/>
        <v>REVIEW</v>
      </c>
      <c r="T3620">
        <f t="shared" si="510"/>
        <v>90</v>
      </c>
      <c r="U3620" t="str">
        <f t="shared" si="511"/>
        <v>Low</v>
      </c>
      <c r="V3620" t="str">
        <f t="shared" si="512"/>
        <v>Invalid NDC</v>
      </c>
    </row>
    <row r="3621" spans="1:22" x14ac:dyDescent="0.3">
      <c r="A3621" t="str">
        <f>Raw_Data!A3621</f>
        <v>6253357</v>
      </c>
      <c r="B3621">
        <f>Raw_Data!B3621</f>
        <v>45688</v>
      </c>
      <c r="C3621" t="str">
        <f>Raw_Data!C3621</f>
        <v>HYDROXYZINE HCL 25 MG TABLE</v>
      </c>
      <c r="D3621" t="str">
        <f>Raw_Data!D3621</f>
        <v>23155050110</v>
      </c>
      <c r="E3621" t="str">
        <f>Raw_Data!E3621</f>
        <v>GIBBS, JON</v>
      </c>
      <c r="F3621" t="str">
        <f>Raw_Data!F3621</f>
        <v>1700896156</v>
      </c>
      <c r="G3621" t="str">
        <f>Raw_Data!H3621</f>
        <v>0</v>
      </c>
      <c r="H3621">
        <f>IFERROR(VLOOKUP(G3621,Store_Map!$A$2:$I$100,3,FALSE),"")</f>
        <v>0</v>
      </c>
      <c r="I3621">
        <f>IFERROR(VLOOKUP(G3621,Store_Map!$A$2:$I$100,4,FALSE),"")</f>
        <v>0</v>
      </c>
      <c r="J3621">
        <f>IFERROR(VLOOKUP(G3621,Store_Map!$A$2:$I$100,5,FALSE),"")</f>
        <v>0</v>
      </c>
      <c r="K3621">
        <f>IFERROR(VLOOKUP(G3621,Store_Map!$A$2:$I$100,6,FALSE),"")</f>
        <v>0</v>
      </c>
      <c r="L3621">
        <f>IFERROR(VLOOKUP(G3621,Store_Map!$A$2:$I$100,7,FALSE),"")</f>
        <v>0</v>
      </c>
      <c r="M3621">
        <f>IFERROR(VLOOKUP(G3621,Store_Map!$A$2:$I$100,8,FALSE),"")</f>
        <v>0</v>
      </c>
      <c r="N3621">
        <f t="shared" si="504"/>
        <v>0</v>
      </c>
      <c r="O3621" t="str">
        <f t="shared" si="505"/>
        <v>PASS</v>
      </c>
      <c r="P3621" t="str">
        <f t="shared" si="506"/>
        <v>PASS</v>
      </c>
      <c r="Q3621" t="str">
        <f t="shared" si="507"/>
        <v>PASS</v>
      </c>
      <c r="R3621" t="str">
        <f t="shared" si="508"/>
        <v>PASS</v>
      </c>
      <c r="S3621" t="str">
        <f t="shared" si="509"/>
        <v>PASS</v>
      </c>
      <c r="T3621">
        <f t="shared" si="510"/>
        <v>100</v>
      </c>
      <c r="U3621" t="str">
        <f t="shared" si="511"/>
        <v>Low</v>
      </c>
      <c r="V3621" t="str">
        <f t="shared" si="512"/>
        <v>Clean</v>
      </c>
    </row>
    <row r="3622" spans="1:22" x14ac:dyDescent="0.3">
      <c r="A3622" t="str">
        <f>Raw_Data!A3622</f>
        <v>6253358</v>
      </c>
      <c r="B3622">
        <f>Raw_Data!B3622</f>
        <v>45688</v>
      </c>
      <c r="C3622" t="str">
        <f>Raw_Data!C3622</f>
        <v>HYDROCHLOROTHIAZIDE 25 MG T</v>
      </c>
      <c r="D3622" t="str">
        <f>Raw_Data!D3622</f>
        <v>29300012810</v>
      </c>
      <c r="E3622" t="str">
        <f>Raw_Data!E3622</f>
        <v>GIBBS, JON</v>
      </c>
      <c r="F3622" t="str">
        <f>Raw_Data!F3622</f>
        <v>1700896156</v>
      </c>
      <c r="G3622" t="str">
        <f>Raw_Data!H3622</f>
        <v>0</v>
      </c>
      <c r="H3622">
        <f>IFERROR(VLOOKUP(G3622,Store_Map!$A$2:$I$100,3,FALSE),"")</f>
        <v>0</v>
      </c>
      <c r="I3622">
        <f>IFERROR(VLOOKUP(G3622,Store_Map!$A$2:$I$100,4,FALSE),"")</f>
        <v>0</v>
      </c>
      <c r="J3622">
        <f>IFERROR(VLOOKUP(G3622,Store_Map!$A$2:$I$100,5,FALSE),"")</f>
        <v>0</v>
      </c>
      <c r="K3622">
        <f>IFERROR(VLOOKUP(G3622,Store_Map!$A$2:$I$100,6,FALSE),"")</f>
        <v>0</v>
      </c>
      <c r="L3622">
        <f>IFERROR(VLOOKUP(G3622,Store_Map!$A$2:$I$100,7,FALSE),"")</f>
        <v>0</v>
      </c>
      <c r="M3622">
        <f>IFERROR(VLOOKUP(G3622,Store_Map!$A$2:$I$100,8,FALSE),"")</f>
        <v>0</v>
      </c>
      <c r="N3622">
        <f t="shared" si="504"/>
        <v>0</v>
      </c>
      <c r="O3622" t="str">
        <f t="shared" si="505"/>
        <v>PASS</v>
      </c>
      <c r="P3622" t="str">
        <f t="shared" si="506"/>
        <v>PASS</v>
      </c>
      <c r="Q3622" t="str">
        <f t="shared" si="507"/>
        <v>PASS</v>
      </c>
      <c r="R3622" t="str">
        <f t="shared" si="508"/>
        <v>PASS</v>
      </c>
      <c r="S3622" t="str">
        <f t="shared" si="509"/>
        <v>PASS</v>
      </c>
      <c r="T3622">
        <f t="shared" si="510"/>
        <v>100</v>
      </c>
      <c r="U3622" t="str">
        <f t="shared" si="511"/>
        <v>Low</v>
      </c>
      <c r="V3622" t="str">
        <f t="shared" si="512"/>
        <v>Clean</v>
      </c>
    </row>
    <row r="3623" spans="1:22" x14ac:dyDescent="0.3">
      <c r="A3623" t="str">
        <f>Raw_Data!A3623</f>
        <v>6253359</v>
      </c>
      <c r="B3623">
        <f>Raw_Data!B3623</f>
        <v>45688</v>
      </c>
      <c r="C3623" t="str">
        <f>Raw_Data!C3623</f>
        <v>AMLODIPINE BESYLATE 10 MG T</v>
      </c>
      <c r="D3623" t="str">
        <f>Raw_Data!D3623</f>
        <v>69097012815</v>
      </c>
      <c r="E3623" t="str">
        <f>Raw_Data!E3623</f>
        <v>GIBBS, JON</v>
      </c>
      <c r="F3623" t="str">
        <f>Raw_Data!F3623</f>
        <v>1700896156</v>
      </c>
      <c r="G3623" t="str">
        <f>Raw_Data!H3623</f>
        <v>0</v>
      </c>
      <c r="H3623">
        <f>IFERROR(VLOOKUP(G3623,Store_Map!$A$2:$I$100,3,FALSE),"")</f>
        <v>0</v>
      </c>
      <c r="I3623">
        <f>IFERROR(VLOOKUP(G3623,Store_Map!$A$2:$I$100,4,FALSE),"")</f>
        <v>0</v>
      </c>
      <c r="J3623">
        <f>IFERROR(VLOOKUP(G3623,Store_Map!$A$2:$I$100,5,FALSE),"")</f>
        <v>0</v>
      </c>
      <c r="K3623">
        <f>IFERROR(VLOOKUP(G3623,Store_Map!$A$2:$I$100,6,FALSE),"")</f>
        <v>0</v>
      </c>
      <c r="L3623">
        <f>IFERROR(VLOOKUP(G3623,Store_Map!$A$2:$I$100,7,FALSE),"")</f>
        <v>0</v>
      </c>
      <c r="M3623">
        <f>IFERROR(VLOOKUP(G3623,Store_Map!$A$2:$I$100,8,FALSE),"")</f>
        <v>0</v>
      </c>
      <c r="N3623">
        <f t="shared" si="504"/>
        <v>0</v>
      </c>
      <c r="O3623" t="str">
        <f t="shared" si="505"/>
        <v>PASS</v>
      </c>
      <c r="P3623" t="str">
        <f t="shared" si="506"/>
        <v>PASS</v>
      </c>
      <c r="Q3623" t="str">
        <f t="shared" si="507"/>
        <v>PASS</v>
      </c>
      <c r="R3623" t="str">
        <f t="shared" si="508"/>
        <v>PASS</v>
      </c>
      <c r="S3623" t="str">
        <f t="shared" si="509"/>
        <v>PASS</v>
      </c>
      <c r="T3623">
        <f t="shared" si="510"/>
        <v>100</v>
      </c>
      <c r="U3623" t="str">
        <f t="shared" si="511"/>
        <v>Low</v>
      </c>
      <c r="V3623" t="str">
        <f t="shared" si="512"/>
        <v>Clean</v>
      </c>
    </row>
    <row r="3624" spans="1:22" x14ac:dyDescent="0.3">
      <c r="A3624" t="str">
        <f>Raw_Data!A3624</f>
        <v>6253360</v>
      </c>
      <c r="B3624">
        <f>Raw_Data!B3624</f>
        <v>45688</v>
      </c>
      <c r="C3624" t="str">
        <f>Raw_Data!C3624</f>
        <v>SERTRALINE HCL 50 MG TABLET</v>
      </c>
      <c r="D3624" t="str">
        <f>Raw_Data!D3624</f>
        <v>65862001205</v>
      </c>
      <c r="E3624" t="str">
        <f>Raw_Data!E3624</f>
        <v>GIBBS, JON</v>
      </c>
      <c r="F3624" t="str">
        <f>Raw_Data!F3624</f>
        <v>1700896156</v>
      </c>
      <c r="G3624" t="str">
        <f>Raw_Data!H3624</f>
        <v>0</v>
      </c>
      <c r="H3624">
        <f>IFERROR(VLOOKUP(G3624,Store_Map!$A$2:$I$100,3,FALSE),"")</f>
        <v>0</v>
      </c>
      <c r="I3624">
        <f>IFERROR(VLOOKUP(G3624,Store_Map!$A$2:$I$100,4,FALSE),"")</f>
        <v>0</v>
      </c>
      <c r="J3624">
        <f>IFERROR(VLOOKUP(G3624,Store_Map!$A$2:$I$100,5,FALSE),"")</f>
        <v>0</v>
      </c>
      <c r="K3624">
        <f>IFERROR(VLOOKUP(G3624,Store_Map!$A$2:$I$100,6,FALSE),"")</f>
        <v>0</v>
      </c>
      <c r="L3624">
        <f>IFERROR(VLOOKUP(G3624,Store_Map!$A$2:$I$100,7,FALSE),"")</f>
        <v>0</v>
      </c>
      <c r="M3624">
        <f>IFERROR(VLOOKUP(G3624,Store_Map!$A$2:$I$100,8,FALSE),"")</f>
        <v>0</v>
      </c>
      <c r="N3624">
        <f t="shared" si="504"/>
        <v>0</v>
      </c>
      <c r="O3624" t="str">
        <f t="shared" si="505"/>
        <v>PASS</v>
      </c>
      <c r="P3624" t="str">
        <f t="shared" si="506"/>
        <v>PASS</v>
      </c>
      <c r="Q3624" t="str">
        <f t="shared" si="507"/>
        <v>PASS</v>
      </c>
      <c r="R3624" t="str">
        <f t="shared" si="508"/>
        <v>PASS</v>
      </c>
      <c r="S3624" t="str">
        <f t="shared" si="509"/>
        <v>PASS</v>
      </c>
      <c r="T3624">
        <f t="shared" si="510"/>
        <v>100</v>
      </c>
      <c r="U3624" t="str">
        <f t="shared" si="511"/>
        <v>Low</v>
      </c>
      <c r="V3624" t="str">
        <f t="shared" si="512"/>
        <v>Clean</v>
      </c>
    </row>
    <row r="3625" spans="1:22" x14ac:dyDescent="0.3">
      <c r="A3625" t="str">
        <f>Raw_Data!A3625</f>
        <v>6253361</v>
      </c>
      <c r="B3625">
        <f>Raw_Data!B3625</f>
        <v>45688</v>
      </c>
      <c r="C3625" t="str">
        <f>Raw_Data!C3625</f>
        <v>ATENOLOL 100 MG TABLET</v>
      </c>
      <c r="D3625" t="str">
        <f>Raw_Data!D3625</f>
        <v>93075305</v>
      </c>
      <c r="E3625" t="str">
        <f>Raw_Data!E3625</f>
        <v>AKHTAR, MARIAM</v>
      </c>
      <c r="F3625" t="str">
        <f>Raw_Data!F3625</f>
        <v>1780024596</v>
      </c>
      <c r="G3625" t="str">
        <f>Raw_Data!H3625</f>
        <v>0</v>
      </c>
      <c r="H3625">
        <f>IFERROR(VLOOKUP(G3625,Store_Map!$A$2:$I$100,3,FALSE),"")</f>
        <v>0</v>
      </c>
      <c r="I3625">
        <f>IFERROR(VLOOKUP(G3625,Store_Map!$A$2:$I$100,4,FALSE),"")</f>
        <v>0</v>
      </c>
      <c r="J3625">
        <f>IFERROR(VLOOKUP(G3625,Store_Map!$A$2:$I$100,5,FALSE),"")</f>
        <v>0</v>
      </c>
      <c r="K3625">
        <f>IFERROR(VLOOKUP(G3625,Store_Map!$A$2:$I$100,6,FALSE),"")</f>
        <v>0</v>
      </c>
      <c r="L3625">
        <f>IFERROR(VLOOKUP(G3625,Store_Map!$A$2:$I$100,7,FALSE),"")</f>
        <v>0</v>
      </c>
      <c r="M3625">
        <f>IFERROR(VLOOKUP(G3625,Store_Map!$A$2:$I$100,8,FALSE),"")</f>
        <v>0</v>
      </c>
      <c r="N3625">
        <f t="shared" si="504"/>
        <v>0</v>
      </c>
      <c r="O3625" t="str">
        <f t="shared" si="505"/>
        <v>PASS</v>
      </c>
      <c r="P3625" t="str">
        <f t="shared" si="506"/>
        <v>REVIEW</v>
      </c>
      <c r="Q3625" t="str">
        <f t="shared" si="507"/>
        <v>PASS</v>
      </c>
      <c r="R3625" t="str">
        <f t="shared" si="508"/>
        <v>PASS</v>
      </c>
      <c r="S3625" t="str">
        <f t="shared" si="509"/>
        <v>REVIEW</v>
      </c>
      <c r="T3625">
        <f t="shared" si="510"/>
        <v>90</v>
      </c>
      <c r="U3625" t="str">
        <f t="shared" si="511"/>
        <v>Low</v>
      </c>
      <c r="V3625" t="str">
        <f t="shared" si="512"/>
        <v>Invalid NDC</v>
      </c>
    </row>
    <row r="3626" spans="1:22" x14ac:dyDescent="0.3">
      <c r="A3626" t="str">
        <f>Raw_Data!A3626</f>
        <v>6253363</v>
      </c>
      <c r="B3626">
        <f>Raw_Data!B3626</f>
        <v>45688</v>
      </c>
      <c r="C3626" t="str">
        <f>Raw_Data!C3626</f>
        <v>FERROUS SULFATE 325 MG TABL</v>
      </c>
      <c r="D3626" t="str">
        <f>Raw_Data!D3626</f>
        <v>904759080</v>
      </c>
      <c r="E3626" t="str">
        <f>Raw_Data!E3626</f>
        <v>GIBBS, JON</v>
      </c>
      <c r="F3626" t="str">
        <f>Raw_Data!F3626</f>
        <v>1700896156</v>
      </c>
      <c r="G3626" t="str">
        <f>Raw_Data!H3626</f>
        <v>0</v>
      </c>
      <c r="H3626">
        <f>IFERROR(VLOOKUP(G3626,Store_Map!$A$2:$I$100,3,FALSE),"")</f>
        <v>0</v>
      </c>
      <c r="I3626">
        <f>IFERROR(VLOOKUP(G3626,Store_Map!$A$2:$I$100,4,FALSE),"")</f>
        <v>0</v>
      </c>
      <c r="J3626">
        <f>IFERROR(VLOOKUP(G3626,Store_Map!$A$2:$I$100,5,FALSE),"")</f>
        <v>0</v>
      </c>
      <c r="K3626">
        <f>IFERROR(VLOOKUP(G3626,Store_Map!$A$2:$I$100,6,FALSE),"")</f>
        <v>0</v>
      </c>
      <c r="L3626">
        <f>IFERROR(VLOOKUP(G3626,Store_Map!$A$2:$I$100,7,FALSE),"")</f>
        <v>0</v>
      </c>
      <c r="M3626">
        <f>IFERROR(VLOOKUP(G3626,Store_Map!$A$2:$I$100,8,FALSE),"")</f>
        <v>0</v>
      </c>
      <c r="N3626">
        <f t="shared" si="504"/>
        <v>0</v>
      </c>
      <c r="O3626" t="str">
        <f t="shared" si="505"/>
        <v>PASS</v>
      </c>
      <c r="P3626" t="str">
        <f t="shared" si="506"/>
        <v>REVIEW</v>
      </c>
      <c r="Q3626" t="str">
        <f t="shared" si="507"/>
        <v>PASS</v>
      </c>
      <c r="R3626" t="str">
        <f t="shared" si="508"/>
        <v>PASS</v>
      </c>
      <c r="S3626" t="str">
        <f t="shared" si="509"/>
        <v>REVIEW</v>
      </c>
      <c r="T3626">
        <f t="shared" si="510"/>
        <v>90</v>
      </c>
      <c r="U3626" t="str">
        <f t="shared" si="511"/>
        <v>Low</v>
      </c>
      <c r="V3626" t="str">
        <f t="shared" si="512"/>
        <v>Invalid NDC</v>
      </c>
    </row>
    <row r="3627" spans="1:22" x14ac:dyDescent="0.3">
      <c r="A3627" t="str">
        <f>Raw_Data!A3627</f>
        <v>6249159</v>
      </c>
      <c r="B3627">
        <f>Raw_Data!B3627</f>
        <v>45688</v>
      </c>
      <c r="C3627" t="str">
        <f>Raw_Data!C3627</f>
        <v>MOUNJARO 10 MG/0.5 ML PEN</v>
      </c>
      <c r="D3627" t="str">
        <f>Raw_Data!D3627</f>
        <v>2147180</v>
      </c>
      <c r="E3627" t="str">
        <f>Raw_Data!E3627</f>
        <v>MACHADO, MARIA</v>
      </c>
      <c r="F3627" t="str">
        <f>Raw_Data!F3627</f>
        <v>1619100302</v>
      </c>
      <c r="G3627" t="str">
        <f>Raw_Data!H3627</f>
        <v>0</v>
      </c>
      <c r="H3627">
        <f>IFERROR(VLOOKUP(G3627,Store_Map!$A$2:$I$100,3,FALSE),"")</f>
        <v>0</v>
      </c>
      <c r="I3627">
        <f>IFERROR(VLOOKUP(G3627,Store_Map!$A$2:$I$100,4,FALSE),"")</f>
        <v>0</v>
      </c>
      <c r="J3627">
        <f>IFERROR(VLOOKUP(G3627,Store_Map!$A$2:$I$100,5,FALSE),"")</f>
        <v>0</v>
      </c>
      <c r="K3627">
        <f>IFERROR(VLOOKUP(G3627,Store_Map!$A$2:$I$100,6,FALSE),"")</f>
        <v>0</v>
      </c>
      <c r="L3627">
        <f>IFERROR(VLOOKUP(G3627,Store_Map!$A$2:$I$100,7,FALSE),"")</f>
        <v>0</v>
      </c>
      <c r="M3627">
        <f>IFERROR(VLOOKUP(G3627,Store_Map!$A$2:$I$100,8,FALSE),"")</f>
        <v>0</v>
      </c>
      <c r="N3627">
        <f t="shared" si="504"/>
        <v>0</v>
      </c>
      <c r="O3627" t="str">
        <f t="shared" si="505"/>
        <v>PASS</v>
      </c>
      <c r="P3627" t="str">
        <f t="shared" si="506"/>
        <v>REVIEW</v>
      </c>
      <c r="Q3627" t="str">
        <f t="shared" si="507"/>
        <v>PASS</v>
      </c>
      <c r="R3627" t="str">
        <f t="shared" si="508"/>
        <v>PASS</v>
      </c>
      <c r="S3627" t="str">
        <f t="shared" si="509"/>
        <v>REVIEW</v>
      </c>
      <c r="T3627">
        <f t="shared" si="510"/>
        <v>90</v>
      </c>
      <c r="U3627" t="str">
        <f t="shared" si="511"/>
        <v>Low</v>
      </c>
      <c r="V3627" t="str">
        <f t="shared" si="512"/>
        <v>Invalid NDC</v>
      </c>
    </row>
    <row r="3628" spans="1:22" x14ac:dyDescent="0.3">
      <c r="A3628" t="str">
        <f>Raw_Data!A3628</f>
        <v>6253364</v>
      </c>
      <c r="B3628">
        <f>Raw_Data!B3628</f>
        <v>45688</v>
      </c>
      <c r="C3628" t="str">
        <f>Raw_Data!C3628</f>
        <v>FLUCONAZOLE 150 MG TABLET</v>
      </c>
      <c r="D3628" t="str">
        <f>Raw_Data!D3628</f>
        <v>57237000511</v>
      </c>
      <c r="E3628" t="str">
        <f>Raw_Data!E3628</f>
        <v>GRESHAM, J. MARK</v>
      </c>
      <c r="F3628" t="str">
        <f>Raw_Data!F3628</f>
        <v>1326026618</v>
      </c>
      <c r="G3628" t="str">
        <f>Raw_Data!H3628</f>
        <v>0</v>
      </c>
      <c r="H3628">
        <f>IFERROR(VLOOKUP(G3628,Store_Map!$A$2:$I$100,3,FALSE),"")</f>
        <v>0</v>
      </c>
      <c r="I3628">
        <f>IFERROR(VLOOKUP(G3628,Store_Map!$A$2:$I$100,4,FALSE),"")</f>
        <v>0</v>
      </c>
      <c r="J3628">
        <f>IFERROR(VLOOKUP(G3628,Store_Map!$A$2:$I$100,5,FALSE),"")</f>
        <v>0</v>
      </c>
      <c r="K3628">
        <f>IFERROR(VLOOKUP(G3628,Store_Map!$A$2:$I$100,6,FALSE),"")</f>
        <v>0</v>
      </c>
      <c r="L3628">
        <f>IFERROR(VLOOKUP(G3628,Store_Map!$A$2:$I$100,7,FALSE),"")</f>
        <v>0</v>
      </c>
      <c r="M3628">
        <f>IFERROR(VLOOKUP(G3628,Store_Map!$A$2:$I$100,8,FALSE),"")</f>
        <v>0</v>
      </c>
      <c r="N3628">
        <f t="shared" si="504"/>
        <v>0</v>
      </c>
      <c r="O3628" t="str">
        <f t="shared" si="505"/>
        <v>PASS</v>
      </c>
      <c r="P3628" t="str">
        <f t="shared" si="506"/>
        <v>PASS</v>
      </c>
      <c r="Q3628" t="str">
        <f t="shared" si="507"/>
        <v>PASS</v>
      </c>
      <c r="R3628" t="str">
        <f t="shared" si="508"/>
        <v>PASS</v>
      </c>
      <c r="S3628" t="str">
        <f t="shared" si="509"/>
        <v>PASS</v>
      </c>
      <c r="T3628">
        <f t="shared" si="510"/>
        <v>100</v>
      </c>
      <c r="U3628" t="str">
        <f t="shared" si="511"/>
        <v>Low</v>
      </c>
      <c r="V3628" t="str">
        <f t="shared" si="512"/>
        <v>Clean</v>
      </c>
    </row>
    <row r="3629" spans="1:22" x14ac:dyDescent="0.3">
      <c r="A3629" t="str">
        <f>Raw_Data!A3629</f>
        <v>6253365</v>
      </c>
      <c r="B3629">
        <f>Raw_Data!B3629</f>
        <v>45688</v>
      </c>
      <c r="C3629" t="str">
        <f>Raw_Data!C3629</f>
        <v>HUMULIN 70/30 KWIKPEN</v>
      </c>
      <c r="D3629" t="str">
        <f>Raw_Data!D3629</f>
        <v>2880359</v>
      </c>
      <c r="E3629" t="str">
        <f>Raw_Data!E3629</f>
        <v>GIBBS, JON</v>
      </c>
      <c r="F3629" t="str">
        <f>Raw_Data!F3629</f>
        <v>1700896156</v>
      </c>
      <c r="G3629" t="str">
        <f>Raw_Data!H3629</f>
        <v>0</v>
      </c>
      <c r="H3629">
        <f>IFERROR(VLOOKUP(G3629,Store_Map!$A$2:$I$100,3,FALSE),"")</f>
        <v>0</v>
      </c>
      <c r="I3629">
        <f>IFERROR(VLOOKUP(G3629,Store_Map!$A$2:$I$100,4,FALSE),"")</f>
        <v>0</v>
      </c>
      <c r="J3629">
        <f>IFERROR(VLOOKUP(G3629,Store_Map!$A$2:$I$100,5,FALSE),"")</f>
        <v>0</v>
      </c>
      <c r="K3629">
        <f>IFERROR(VLOOKUP(G3629,Store_Map!$A$2:$I$100,6,FALSE),"")</f>
        <v>0</v>
      </c>
      <c r="L3629">
        <f>IFERROR(VLOOKUP(G3629,Store_Map!$A$2:$I$100,7,FALSE),"")</f>
        <v>0</v>
      </c>
      <c r="M3629">
        <f>IFERROR(VLOOKUP(G3629,Store_Map!$A$2:$I$100,8,FALSE),"")</f>
        <v>0</v>
      </c>
      <c r="N3629">
        <f t="shared" si="504"/>
        <v>0</v>
      </c>
      <c r="O3629" t="str">
        <f t="shared" si="505"/>
        <v>PASS</v>
      </c>
      <c r="P3629" t="str">
        <f t="shared" si="506"/>
        <v>REVIEW</v>
      </c>
      <c r="Q3629" t="str">
        <f t="shared" si="507"/>
        <v>PASS</v>
      </c>
      <c r="R3629" t="str">
        <f t="shared" si="508"/>
        <v>PASS</v>
      </c>
      <c r="S3629" t="str">
        <f t="shared" si="509"/>
        <v>REVIEW</v>
      </c>
      <c r="T3629">
        <f t="shared" si="510"/>
        <v>90</v>
      </c>
      <c r="U3629" t="str">
        <f t="shared" si="511"/>
        <v>Low</v>
      </c>
      <c r="V3629" t="str">
        <f t="shared" si="512"/>
        <v>Invalid NDC</v>
      </c>
    </row>
    <row r="3630" spans="1:22" x14ac:dyDescent="0.3">
      <c r="A3630" t="str">
        <f>Raw_Data!A3630</f>
        <v>6253366</v>
      </c>
      <c r="B3630">
        <f>Raw_Data!B3630</f>
        <v>45688</v>
      </c>
      <c r="C3630" t="str">
        <f>Raw_Data!C3630</f>
        <v>METFORMIN HCL 500 MG TABLET</v>
      </c>
      <c r="D3630" t="str">
        <f>Raw_Data!D3630</f>
        <v>68382075805</v>
      </c>
      <c r="E3630" t="str">
        <f>Raw_Data!E3630</f>
        <v>BYNE, EDMUND</v>
      </c>
      <c r="F3630" t="str">
        <f>Raw_Data!F3630</f>
        <v>1033186648</v>
      </c>
      <c r="G3630" t="str">
        <f>Raw_Data!H3630</f>
        <v>0</v>
      </c>
      <c r="H3630">
        <f>IFERROR(VLOOKUP(G3630,Store_Map!$A$2:$I$100,3,FALSE),"")</f>
        <v>0</v>
      </c>
      <c r="I3630">
        <f>IFERROR(VLOOKUP(G3630,Store_Map!$A$2:$I$100,4,FALSE),"")</f>
        <v>0</v>
      </c>
      <c r="J3630">
        <f>IFERROR(VLOOKUP(G3630,Store_Map!$A$2:$I$100,5,FALSE),"")</f>
        <v>0</v>
      </c>
      <c r="K3630">
        <f>IFERROR(VLOOKUP(G3630,Store_Map!$A$2:$I$100,6,FALSE),"")</f>
        <v>0</v>
      </c>
      <c r="L3630">
        <f>IFERROR(VLOOKUP(G3630,Store_Map!$A$2:$I$100,7,FALSE),"")</f>
        <v>0</v>
      </c>
      <c r="M3630">
        <f>IFERROR(VLOOKUP(G3630,Store_Map!$A$2:$I$100,8,FALSE),"")</f>
        <v>0</v>
      </c>
      <c r="N3630">
        <f t="shared" si="504"/>
        <v>0</v>
      </c>
      <c r="O3630" t="str">
        <f t="shared" si="505"/>
        <v>PASS</v>
      </c>
      <c r="P3630" t="str">
        <f t="shared" si="506"/>
        <v>PASS</v>
      </c>
      <c r="Q3630" t="str">
        <f t="shared" si="507"/>
        <v>PASS</v>
      </c>
      <c r="R3630" t="str">
        <f t="shared" si="508"/>
        <v>PASS</v>
      </c>
      <c r="S3630" t="str">
        <f t="shared" si="509"/>
        <v>PASS</v>
      </c>
      <c r="T3630">
        <f t="shared" si="510"/>
        <v>100</v>
      </c>
      <c r="U3630" t="str">
        <f t="shared" si="511"/>
        <v>Low</v>
      </c>
      <c r="V3630" t="str">
        <f t="shared" si="512"/>
        <v>Clean</v>
      </c>
    </row>
    <row r="3631" spans="1:22" x14ac:dyDescent="0.3">
      <c r="A3631" t="str">
        <f>Raw_Data!A3631</f>
        <v>4010905</v>
      </c>
      <c r="B3631">
        <f>Raw_Data!B3631</f>
        <v>45688</v>
      </c>
      <c r="C3631" t="str">
        <f>Raw_Data!C3631</f>
        <v>PREGABALIN 75 MG CAPSULE</v>
      </c>
      <c r="D3631" t="str">
        <f>Raw_Data!D3631</f>
        <v>69238131209</v>
      </c>
      <c r="E3631" t="str">
        <f>Raw_Data!E3631</f>
        <v>GIBBS, JON</v>
      </c>
      <c r="F3631" t="str">
        <f>Raw_Data!F3631</f>
        <v>1700896156</v>
      </c>
      <c r="G3631" t="str">
        <f>Raw_Data!H3631</f>
        <v>0</v>
      </c>
      <c r="H3631">
        <f>IFERROR(VLOOKUP(G3631,Store_Map!$A$2:$I$100,3,FALSE),"")</f>
        <v>0</v>
      </c>
      <c r="I3631">
        <f>IFERROR(VLOOKUP(G3631,Store_Map!$A$2:$I$100,4,FALSE),"")</f>
        <v>0</v>
      </c>
      <c r="J3631">
        <f>IFERROR(VLOOKUP(G3631,Store_Map!$A$2:$I$100,5,FALSE),"")</f>
        <v>0</v>
      </c>
      <c r="K3631">
        <f>IFERROR(VLOOKUP(G3631,Store_Map!$A$2:$I$100,6,FALSE),"")</f>
        <v>0</v>
      </c>
      <c r="L3631">
        <f>IFERROR(VLOOKUP(G3631,Store_Map!$A$2:$I$100,7,FALSE),"")</f>
        <v>0</v>
      </c>
      <c r="M3631">
        <f>IFERROR(VLOOKUP(G3631,Store_Map!$A$2:$I$100,8,FALSE),"")</f>
        <v>0</v>
      </c>
      <c r="N3631">
        <f t="shared" si="504"/>
        <v>0</v>
      </c>
      <c r="O3631" t="str">
        <f t="shared" si="505"/>
        <v>PASS</v>
      </c>
      <c r="P3631" t="str">
        <f t="shared" si="506"/>
        <v>PASS</v>
      </c>
      <c r="Q3631" t="str">
        <f t="shared" si="507"/>
        <v>PASS</v>
      </c>
      <c r="R3631" t="str">
        <f t="shared" si="508"/>
        <v>PASS</v>
      </c>
      <c r="S3631" t="str">
        <f t="shared" si="509"/>
        <v>PASS</v>
      </c>
      <c r="T3631">
        <f t="shared" si="510"/>
        <v>100</v>
      </c>
      <c r="U3631" t="str">
        <f t="shared" si="511"/>
        <v>Low</v>
      </c>
      <c r="V3631" t="str">
        <f t="shared" si="512"/>
        <v>Clean</v>
      </c>
    </row>
    <row r="3632" spans="1:22" x14ac:dyDescent="0.3">
      <c r="A3632" t="str">
        <f>Raw_Data!A3632</f>
        <v>6253370</v>
      </c>
      <c r="B3632">
        <f>Raw_Data!B3632</f>
        <v>45688</v>
      </c>
      <c r="C3632" t="str">
        <f>Raw_Data!C3632</f>
        <v>AMLODIPINE BESYLATE 10 MG T</v>
      </c>
      <c r="D3632" t="str">
        <f>Raw_Data!D3632</f>
        <v>69097012815</v>
      </c>
      <c r="E3632" t="str">
        <f>Raw_Data!E3632</f>
        <v>GIBBS, JON</v>
      </c>
      <c r="F3632" t="str">
        <f>Raw_Data!F3632</f>
        <v>1700896156</v>
      </c>
      <c r="G3632" t="str">
        <f>Raw_Data!H3632</f>
        <v>0</v>
      </c>
      <c r="H3632">
        <f>IFERROR(VLOOKUP(G3632,Store_Map!$A$2:$I$100,3,FALSE),"")</f>
        <v>0</v>
      </c>
      <c r="I3632">
        <f>IFERROR(VLOOKUP(G3632,Store_Map!$A$2:$I$100,4,FALSE),"")</f>
        <v>0</v>
      </c>
      <c r="J3632">
        <f>IFERROR(VLOOKUP(G3632,Store_Map!$A$2:$I$100,5,FALSE),"")</f>
        <v>0</v>
      </c>
      <c r="K3632">
        <f>IFERROR(VLOOKUP(G3632,Store_Map!$A$2:$I$100,6,FALSE),"")</f>
        <v>0</v>
      </c>
      <c r="L3632">
        <f>IFERROR(VLOOKUP(G3632,Store_Map!$A$2:$I$100,7,FALSE),"")</f>
        <v>0</v>
      </c>
      <c r="M3632">
        <f>IFERROR(VLOOKUP(G3632,Store_Map!$A$2:$I$100,8,FALSE),"")</f>
        <v>0</v>
      </c>
      <c r="N3632">
        <f t="shared" si="504"/>
        <v>0</v>
      </c>
      <c r="O3632" t="str">
        <f t="shared" si="505"/>
        <v>PASS</v>
      </c>
      <c r="P3632" t="str">
        <f t="shared" si="506"/>
        <v>PASS</v>
      </c>
      <c r="Q3632" t="str">
        <f t="shared" si="507"/>
        <v>PASS</v>
      </c>
      <c r="R3632" t="str">
        <f t="shared" si="508"/>
        <v>PASS</v>
      </c>
      <c r="S3632" t="str">
        <f t="shared" si="509"/>
        <v>PASS</v>
      </c>
      <c r="T3632">
        <f t="shared" si="510"/>
        <v>100</v>
      </c>
      <c r="U3632" t="str">
        <f t="shared" si="511"/>
        <v>Low</v>
      </c>
      <c r="V3632" t="str">
        <f t="shared" si="512"/>
        <v>Clean</v>
      </c>
    </row>
    <row r="3633" spans="1:22" x14ac:dyDescent="0.3">
      <c r="A3633" t="str">
        <f>Raw_Data!A3633</f>
        <v>6253371</v>
      </c>
      <c r="B3633">
        <f>Raw_Data!B3633</f>
        <v>45688</v>
      </c>
      <c r="C3633" t="str">
        <f>Raw_Data!C3633</f>
        <v>ESCITALOPRAM 10 MG TABLET</v>
      </c>
      <c r="D3633" t="str">
        <f>Raw_Data!D3633</f>
        <v>43547028110</v>
      </c>
      <c r="E3633" t="str">
        <f>Raw_Data!E3633</f>
        <v>GIBBS, JON</v>
      </c>
      <c r="F3633" t="str">
        <f>Raw_Data!F3633</f>
        <v>1700896156</v>
      </c>
      <c r="G3633" t="str">
        <f>Raw_Data!H3633</f>
        <v>0</v>
      </c>
      <c r="H3633">
        <f>IFERROR(VLOOKUP(G3633,Store_Map!$A$2:$I$100,3,FALSE),"")</f>
        <v>0</v>
      </c>
      <c r="I3633">
        <f>IFERROR(VLOOKUP(G3633,Store_Map!$A$2:$I$100,4,FALSE),"")</f>
        <v>0</v>
      </c>
      <c r="J3633">
        <f>IFERROR(VLOOKUP(G3633,Store_Map!$A$2:$I$100,5,FALSE),"")</f>
        <v>0</v>
      </c>
      <c r="K3633">
        <f>IFERROR(VLOOKUP(G3633,Store_Map!$A$2:$I$100,6,FALSE),"")</f>
        <v>0</v>
      </c>
      <c r="L3633">
        <f>IFERROR(VLOOKUP(G3633,Store_Map!$A$2:$I$100,7,FALSE),"")</f>
        <v>0</v>
      </c>
      <c r="M3633">
        <f>IFERROR(VLOOKUP(G3633,Store_Map!$A$2:$I$100,8,FALSE),"")</f>
        <v>0</v>
      </c>
      <c r="N3633">
        <f t="shared" si="504"/>
        <v>0</v>
      </c>
      <c r="O3633" t="str">
        <f t="shared" si="505"/>
        <v>PASS</v>
      </c>
      <c r="P3633" t="str">
        <f t="shared" si="506"/>
        <v>PASS</v>
      </c>
      <c r="Q3633" t="str">
        <f t="shared" si="507"/>
        <v>PASS</v>
      </c>
      <c r="R3633" t="str">
        <f t="shared" si="508"/>
        <v>PASS</v>
      </c>
      <c r="S3633" t="str">
        <f t="shared" si="509"/>
        <v>PASS</v>
      </c>
      <c r="T3633">
        <f t="shared" si="510"/>
        <v>100</v>
      </c>
      <c r="U3633" t="str">
        <f t="shared" si="511"/>
        <v>Low</v>
      </c>
      <c r="V3633" t="str">
        <f t="shared" si="512"/>
        <v>Clean</v>
      </c>
    </row>
    <row r="3634" spans="1:22" x14ac:dyDescent="0.3">
      <c r="A3634" t="str">
        <f>Raw_Data!A3634</f>
        <v>6253372</v>
      </c>
      <c r="B3634">
        <f>Raw_Data!B3634</f>
        <v>45688</v>
      </c>
      <c r="C3634" t="str">
        <f>Raw_Data!C3634</f>
        <v>METHOCARBAMOL 750 MG TABLET</v>
      </c>
      <c r="D3634" t="str">
        <f>Raw_Data!D3634</f>
        <v>43547022610</v>
      </c>
      <c r="E3634" t="str">
        <f>Raw_Data!E3634</f>
        <v>GIBBS, JON</v>
      </c>
      <c r="F3634" t="str">
        <f>Raw_Data!F3634</f>
        <v>1700896156</v>
      </c>
      <c r="G3634" t="str">
        <f>Raw_Data!H3634</f>
        <v>0</v>
      </c>
      <c r="H3634">
        <f>IFERROR(VLOOKUP(G3634,Store_Map!$A$2:$I$100,3,FALSE),"")</f>
        <v>0</v>
      </c>
      <c r="I3634">
        <f>IFERROR(VLOOKUP(G3634,Store_Map!$A$2:$I$100,4,FALSE),"")</f>
        <v>0</v>
      </c>
      <c r="J3634">
        <f>IFERROR(VLOOKUP(G3634,Store_Map!$A$2:$I$100,5,FALSE),"")</f>
        <v>0</v>
      </c>
      <c r="K3634">
        <f>IFERROR(VLOOKUP(G3634,Store_Map!$A$2:$I$100,6,FALSE),"")</f>
        <v>0</v>
      </c>
      <c r="L3634">
        <f>IFERROR(VLOOKUP(G3634,Store_Map!$A$2:$I$100,7,FALSE),"")</f>
        <v>0</v>
      </c>
      <c r="M3634">
        <f>IFERROR(VLOOKUP(G3634,Store_Map!$A$2:$I$100,8,FALSE),"")</f>
        <v>0</v>
      </c>
      <c r="N3634">
        <f t="shared" si="504"/>
        <v>0</v>
      </c>
      <c r="O3634" t="str">
        <f t="shared" si="505"/>
        <v>PASS</v>
      </c>
      <c r="P3634" t="str">
        <f t="shared" si="506"/>
        <v>PASS</v>
      </c>
      <c r="Q3634" t="str">
        <f t="shared" si="507"/>
        <v>PASS</v>
      </c>
      <c r="R3634" t="str">
        <f t="shared" si="508"/>
        <v>PASS</v>
      </c>
      <c r="S3634" t="str">
        <f t="shared" si="509"/>
        <v>PASS</v>
      </c>
      <c r="T3634">
        <f t="shared" si="510"/>
        <v>100</v>
      </c>
      <c r="U3634" t="str">
        <f t="shared" si="511"/>
        <v>Low</v>
      </c>
      <c r="V3634" t="str">
        <f t="shared" si="512"/>
        <v>Clean</v>
      </c>
    </row>
    <row r="3635" spans="1:22" x14ac:dyDescent="0.3">
      <c r="A3635" t="str">
        <f>Raw_Data!A3635</f>
        <v>6253373</v>
      </c>
      <c r="B3635">
        <f>Raw_Data!B3635</f>
        <v>45688</v>
      </c>
      <c r="C3635" t="str">
        <f>Raw_Data!C3635</f>
        <v>TRIAMCINOLONE 0.1% OINTMENT</v>
      </c>
      <c r="D3635" t="str">
        <f>Raw_Data!D3635</f>
        <v>45802005535</v>
      </c>
      <c r="E3635" t="str">
        <f>Raw_Data!E3635</f>
        <v>GIBBS, JON</v>
      </c>
      <c r="F3635" t="str">
        <f>Raw_Data!F3635</f>
        <v>1700896156</v>
      </c>
      <c r="G3635" t="str">
        <f>Raw_Data!H3635</f>
        <v>0</v>
      </c>
      <c r="H3635">
        <f>IFERROR(VLOOKUP(G3635,Store_Map!$A$2:$I$100,3,FALSE),"")</f>
        <v>0</v>
      </c>
      <c r="I3635">
        <f>IFERROR(VLOOKUP(G3635,Store_Map!$A$2:$I$100,4,FALSE),"")</f>
        <v>0</v>
      </c>
      <c r="J3635">
        <f>IFERROR(VLOOKUP(G3635,Store_Map!$A$2:$I$100,5,FALSE),"")</f>
        <v>0</v>
      </c>
      <c r="K3635">
        <f>IFERROR(VLOOKUP(G3635,Store_Map!$A$2:$I$100,6,FALSE),"")</f>
        <v>0</v>
      </c>
      <c r="L3635">
        <f>IFERROR(VLOOKUP(G3635,Store_Map!$A$2:$I$100,7,FALSE),"")</f>
        <v>0</v>
      </c>
      <c r="M3635">
        <f>IFERROR(VLOOKUP(G3635,Store_Map!$A$2:$I$100,8,FALSE),"")</f>
        <v>0</v>
      </c>
      <c r="N3635">
        <f t="shared" si="504"/>
        <v>0</v>
      </c>
      <c r="O3635" t="str">
        <f t="shared" si="505"/>
        <v>PASS</v>
      </c>
      <c r="P3635" t="str">
        <f t="shared" si="506"/>
        <v>PASS</v>
      </c>
      <c r="Q3635" t="str">
        <f t="shared" si="507"/>
        <v>PASS</v>
      </c>
      <c r="R3635" t="str">
        <f t="shared" si="508"/>
        <v>PASS</v>
      </c>
      <c r="S3635" t="str">
        <f t="shared" si="509"/>
        <v>PASS</v>
      </c>
      <c r="T3635">
        <f t="shared" si="510"/>
        <v>100</v>
      </c>
      <c r="U3635" t="str">
        <f t="shared" si="511"/>
        <v>Low</v>
      </c>
      <c r="V3635" t="str">
        <f t="shared" si="512"/>
        <v>Clean</v>
      </c>
    </row>
    <row r="3636" spans="1:22" x14ac:dyDescent="0.3">
      <c r="A3636" t="str">
        <f>Raw_Data!A3636</f>
        <v>6239344</v>
      </c>
      <c r="B3636">
        <f>Raw_Data!B3636</f>
        <v>45688</v>
      </c>
      <c r="C3636" t="str">
        <f>Raw_Data!C3636</f>
        <v>OLMSRTN-AMLDPN-HCTZ 40-10-2</v>
      </c>
      <c r="D3636" t="str">
        <f>Raw_Data!D3636</f>
        <v>49884079011</v>
      </c>
      <c r="E3636" t="str">
        <f>Raw_Data!E3636</f>
        <v>GIBBS, JON</v>
      </c>
      <c r="F3636" t="str">
        <f>Raw_Data!F3636</f>
        <v>1700896156</v>
      </c>
      <c r="G3636" t="str">
        <f>Raw_Data!H3636</f>
        <v>0</v>
      </c>
      <c r="H3636">
        <f>IFERROR(VLOOKUP(G3636,Store_Map!$A$2:$I$100,3,FALSE),"")</f>
        <v>0</v>
      </c>
      <c r="I3636">
        <f>IFERROR(VLOOKUP(G3636,Store_Map!$A$2:$I$100,4,FALSE),"")</f>
        <v>0</v>
      </c>
      <c r="J3636">
        <f>IFERROR(VLOOKUP(G3636,Store_Map!$A$2:$I$100,5,FALSE),"")</f>
        <v>0</v>
      </c>
      <c r="K3636">
        <f>IFERROR(VLOOKUP(G3636,Store_Map!$A$2:$I$100,6,FALSE),"")</f>
        <v>0</v>
      </c>
      <c r="L3636">
        <f>IFERROR(VLOOKUP(G3636,Store_Map!$A$2:$I$100,7,FALSE),"")</f>
        <v>0</v>
      </c>
      <c r="M3636">
        <f>IFERROR(VLOOKUP(G3636,Store_Map!$A$2:$I$100,8,FALSE),"")</f>
        <v>0</v>
      </c>
      <c r="N3636">
        <f t="shared" si="504"/>
        <v>0</v>
      </c>
      <c r="O3636" t="str">
        <f t="shared" si="505"/>
        <v>PASS</v>
      </c>
      <c r="P3636" t="str">
        <f t="shared" si="506"/>
        <v>PASS</v>
      </c>
      <c r="Q3636" t="str">
        <f t="shared" si="507"/>
        <v>PASS</v>
      </c>
      <c r="R3636" t="str">
        <f t="shared" si="508"/>
        <v>PASS</v>
      </c>
      <c r="S3636" t="str">
        <f t="shared" si="509"/>
        <v>PASS</v>
      </c>
      <c r="T3636">
        <f t="shared" si="510"/>
        <v>100</v>
      </c>
      <c r="U3636" t="str">
        <f t="shared" si="511"/>
        <v>Low</v>
      </c>
      <c r="V3636" t="str">
        <f t="shared" si="512"/>
        <v>Clean</v>
      </c>
    </row>
    <row r="3637" spans="1:22" x14ac:dyDescent="0.3">
      <c r="A3637" t="str">
        <f>Raw_Data!A3637</f>
        <v>6250259</v>
      </c>
      <c r="B3637">
        <f>Raw_Data!B3637</f>
        <v>45688</v>
      </c>
      <c r="C3637" t="str">
        <f>Raw_Data!C3637</f>
        <v>JARDIANCE 25 MG TABLET</v>
      </c>
      <c r="D3637" t="str">
        <f>Raw_Data!D3637</f>
        <v>597015390</v>
      </c>
      <c r="E3637" t="str">
        <f>Raw_Data!E3637</f>
        <v>GIBBS, JON</v>
      </c>
      <c r="F3637" t="str">
        <f>Raw_Data!F3637</f>
        <v>1700896156</v>
      </c>
      <c r="G3637" t="str">
        <f>Raw_Data!H3637</f>
        <v>0</v>
      </c>
      <c r="H3637">
        <f>IFERROR(VLOOKUP(G3637,Store_Map!$A$2:$I$100,3,FALSE),"")</f>
        <v>0</v>
      </c>
      <c r="I3637">
        <f>IFERROR(VLOOKUP(G3637,Store_Map!$A$2:$I$100,4,FALSE),"")</f>
        <v>0</v>
      </c>
      <c r="J3637">
        <f>IFERROR(VLOOKUP(G3637,Store_Map!$A$2:$I$100,5,FALSE),"")</f>
        <v>0</v>
      </c>
      <c r="K3637">
        <f>IFERROR(VLOOKUP(G3637,Store_Map!$A$2:$I$100,6,FALSE),"")</f>
        <v>0</v>
      </c>
      <c r="L3637">
        <f>IFERROR(VLOOKUP(G3637,Store_Map!$A$2:$I$100,7,FALSE),"")</f>
        <v>0</v>
      </c>
      <c r="M3637">
        <f>IFERROR(VLOOKUP(G3637,Store_Map!$A$2:$I$100,8,FALSE),"")</f>
        <v>0</v>
      </c>
      <c r="N3637">
        <f t="shared" si="504"/>
        <v>0</v>
      </c>
      <c r="O3637" t="str">
        <f t="shared" si="505"/>
        <v>PASS</v>
      </c>
      <c r="P3637" t="str">
        <f t="shared" si="506"/>
        <v>REVIEW</v>
      </c>
      <c r="Q3637" t="str">
        <f t="shared" si="507"/>
        <v>PASS</v>
      </c>
      <c r="R3637" t="str">
        <f t="shared" si="508"/>
        <v>PASS</v>
      </c>
      <c r="S3637" t="str">
        <f t="shared" si="509"/>
        <v>REVIEW</v>
      </c>
      <c r="T3637">
        <f t="shared" si="510"/>
        <v>90</v>
      </c>
      <c r="U3637" t="str">
        <f t="shared" si="511"/>
        <v>Low</v>
      </c>
      <c r="V3637" t="str">
        <f t="shared" si="512"/>
        <v>Invalid NDC</v>
      </c>
    </row>
    <row r="3638" spans="1:22" x14ac:dyDescent="0.3">
      <c r="A3638" t="str">
        <f>Raw_Data!A3638</f>
        <v>6250053</v>
      </c>
      <c r="B3638">
        <f>Raw_Data!B3638</f>
        <v>45688</v>
      </c>
      <c r="C3638" t="str">
        <f>Raw_Data!C3638</f>
        <v>HYDROXYZINE PAM 25 MG CAP</v>
      </c>
      <c r="D3638" t="str">
        <f>Raw_Data!D3638</f>
        <v>555032304</v>
      </c>
      <c r="E3638" t="str">
        <f>Raw_Data!E3638</f>
        <v>GIBBS, JON</v>
      </c>
      <c r="F3638" t="str">
        <f>Raw_Data!F3638</f>
        <v>1700896156</v>
      </c>
      <c r="G3638" t="str">
        <f>Raw_Data!H3638</f>
        <v>0</v>
      </c>
      <c r="H3638">
        <f>IFERROR(VLOOKUP(G3638,Store_Map!$A$2:$I$100,3,FALSE),"")</f>
        <v>0</v>
      </c>
      <c r="I3638">
        <f>IFERROR(VLOOKUP(G3638,Store_Map!$A$2:$I$100,4,FALSE),"")</f>
        <v>0</v>
      </c>
      <c r="J3638">
        <f>IFERROR(VLOOKUP(G3638,Store_Map!$A$2:$I$100,5,FALSE),"")</f>
        <v>0</v>
      </c>
      <c r="K3638">
        <f>IFERROR(VLOOKUP(G3638,Store_Map!$A$2:$I$100,6,FALSE),"")</f>
        <v>0</v>
      </c>
      <c r="L3638">
        <f>IFERROR(VLOOKUP(G3638,Store_Map!$A$2:$I$100,7,FALSE),"")</f>
        <v>0</v>
      </c>
      <c r="M3638">
        <f>IFERROR(VLOOKUP(G3638,Store_Map!$A$2:$I$100,8,FALSE),"")</f>
        <v>0</v>
      </c>
      <c r="N3638">
        <f t="shared" si="504"/>
        <v>0</v>
      </c>
      <c r="O3638" t="str">
        <f t="shared" si="505"/>
        <v>PASS</v>
      </c>
      <c r="P3638" t="str">
        <f t="shared" si="506"/>
        <v>REVIEW</v>
      </c>
      <c r="Q3638" t="str">
        <f t="shared" si="507"/>
        <v>PASS</v>
      </c>
      <c r="R3638" t="str">
        <f t="shared" si="508"/>
        <v>PASS</v>
      </c>
      <c r="S3638" t="str">
        <f t="shared" si="509"/>
        <v>REVIEW</v>
      </c>
      <c r="T3638">
        <f t="shared" si="510"/>
        <v>90</v>
      </c>
      <c r="U3638" t="str">
        <f t="shared" si="511"/>
        <v>Low</v>
      </c>
      <c r="V3638" t="str">
        <f t="shared" si="512"/>
        <v>Invalid NDC</v>
      </c>
    </row>
    <row r="3639" spans="1:22" x14ac:dyDescent="0.3">
      <c r="A3639" t="str">
        <f>Raw_Data!A3639</f>
        <v>6250049</v>
      </c>
      <c r="B3639">
        <f>Raw_Data!B3639</f>
        <v>45688</v>
      </c>
      <c r="C3639" t="str">
        <f>Raw_Data!C3639</f>
        <v>SERTRALINE HCL 100 MG TABLE</v>
      </c>
      <c r="D3639" t="str">
        <f>Raw_Data!D3639</f>
        <v>65862001305</v>
      </c>
      <c r="E3639" t="str">
        <f>Raw_Data!E3639</f>
        <v>GIBBS, JON</v>
      </c>
      <c r="F3639" t="str">
        <f>Raw_Data!F3639</f>
        <v>1700896156</v>
      </c>
      <c r="G3639" t="str">
        <f>Raw_Data!H3639</f>
        <v>0</v>
      </c>
      <c r="H3639">
        <f>IFERROR(VLOOKUP(G3639,Store_Map!$A$2:$I$100,3,FALSE),"")</f>
        <v>0</v>
      </c>
      <c r="I3639">
        <f>IFERROR(VLOOKUP(G3639,Store_Map!$A$2:$I$100,4,FALSE),"")</f>
        <v>0</v>
      </c>
      <c r="J3639">
        <f>IFERROR(VLOOKUP(G3639,Store_Map!$A$2:$I$100,5,FALSE),"")</f>
        <v>0</v>
      </c>
      <c r="K3639">
        <f>IFERROR(VLOOKUP(G3639,Store_Map!$A$2:$I$100,6,FALSE),"")</f>
        <v>0</v>
      </c>
      <c r="L3639">
        <f>IFERROR(VLOOKUP(G3639,Store_Map!$A$2:$I$100,7,FALSE),"")</f>
        <v>0</v>
      </c>
      <c r="M3639">
        <f>IFERROR(VLOOKUP(G3639,Store_Map!$A$2:$I$100,8,FALSE),"")</f>
        <v>0</v>
      </c>
      <c r="N3639">
        <f t="shared" si="504"/>
        <v>0</v>
      </c>
      <c r="O3639" t="str">
        <f t="shared" si="505"/>
        <v>PASS</v>
      </c>
      <c r="P3639" t="str">
        <f t="shared" si="506"/>
        <v>PASS</v>
      </c>
      <c r="Q3639" t="str">
        <f t="shared" si="507"/>
        <v>PASS</v>
      </c>
      <c r="R3639" t="str">
        <f t="shared" si="508"/>
        <v>PASS</v>
      </c>
      <c r="S3639" t="str">
        <f t="shared" si="509"/>
        <v>PASS</v>
      </c>
      <c r="T3639">
        <f t="shared" si="510"/>
        <v>100</v>
      </c>
      <c r="U3639" t="str">
        <f t="shared" si="511"/>
        <v>Low</v>
      </c>
      <c r="V3639" t="str">
        <f t="shared" si="512"/>
        <v>Clean</v>
      </c>
    </row>
    <row r="3640" spans="1:22" x14ac:dyDescent="0.3">
      <c r="A3640" t="str">
        <f>Raw_Data!A3640</f>
        <v>6250046</v>
      </c>
      <c r="B3640">
        <f>Raw_Data!B3640</f>
        <v>45688</v>
      </c>
      <c r="C3640" t="str">
        <f>Raw_Data!C3640</f>
        <v>AMLODIPINE BESYLATE 2.5 MG</v>
      </c>
      <c r="D3640" t="str">
        <f>Raw_Data!D3640</f>
        <v>69097012605</v>
      </c>
      <c r="E3640" t="str">
        <f>Raw_Data!E3640</f>
        <v>GIBBS, JON</v>
      </c>
      <c r="F3640" t="str">
        <f>Raw_Data!F3640</f>
        <v>1700896156</v>
      </c>
      <c r="G3640" t="str">
        <f>Raw_Data!H3640</f>
        <v>0</v>
      </c>
      <c r="H3640">
        <f>IFERROR(VLOOKUP(G3640,Store_Map!$A$2:$I$100,3,FALSE),"")</f>
        <v>0</v>
      </c>
      <c r="I3640">
        <f>IFERROR(VLOOKUP(G3640,Store_Map!$A$2:$I$100,4,FALSE),"")</f>
        <v>0</v>
      </c>
      <c r="J3640">
        <f>IFERROR(VLOOKUP(G3640,Store_Map!$A$2:$I$100,5,FALSE),"")</f>
        <v>0</v>
      </c>
      <c r="K3640">
        <f>IFERROR(VLOOKUP(G3640,Store_Map!$A$2:$I$100,6,FALSE),"")</f>
        <v>0</v>
      </c>
      <c r="L3640">
        <f>IFERROR(VLOOKUP(G3640,Store_Map!$A$2:$I$100,7,FALSE),"")</f>
        <v>0</v>
      </c>
      <c r="M3640">
        <f>IFERROR(VLOOKUP(G3640,Store_Map!$A$2:$I$100,8,FALSE),"")</f>
        <v>0</v>
      </c>
      <c r="N3640">
        <f t="shared" si="504"/>
        <v>0</v>
      </c>
      <c r="O3640" t="str">
        <f t="shared" si="505"/>
        <v>PASS</v>
      </c>
      <c r="P3640" t="str">
        <f t="shared" si="506"/>
        <v>PASS</v>
      </c>
      <c r="Q3640" t="str">
        <f t="shared" si="507"/>
        <v>PASS</v>
      </c>
      <c r="R3640" t="str">
        <f t="shared" si="508"/>
        <v>PASS</v>
      </c>
      <c r="S3640" t="str">
        <f t="shared" si="509"/>
        <v>PASS</v>
      </c>
      <c r="T3640">
        <f t="shared" si="510"/>
        <v>100</v>
      </c>
      <c r="U3640" t="str">
        <f t="shared" si="511"/>
        <v>Low</v>
      </c>
      <c r="V3640" t="str">
        <f t="shared" si="512"/>
        <v>Clean</v>
      </c>
    </row>
    <row r="3641" spans="1:22" x14ac:dyDescent="0.3">
      <c r="A3641" t="str">
        <f>Raw_Data!A3641</f>
        <v>6250045</v>
      </c>
      <c r="B3641">
        <f>Raw_Data!B3641</f>
        <v>45688</v>
      </c>
      <c r="C3641" t="str">
        <f>Raw_Data!C3641</f>
        <v>SYMBICORT 80-4.5 MCG INHALE</v>
      </c>
      <c r="D3641" t="str">
        <f>Raw_Data!D3641</f>
        <v>186037220</v>
      </c>
      <c r="E3641" t="str">
        <f>Raw_Data!E3641</f>
        <v>GIBBS, JON</v>
      </c>
      <c r="F3641" t="str">
        <f>Raw_Data!F3641</f>
        <v>1700896156</v>
      </c>
      <c r="G3641" t="str">
        <f>Raw_Data!H3641</f>
        <v>0</v>
      </c>
      <c r="H3641">
        <f>IFERROR(VLOOKUP(G3641,Store_Map!$A$2:$I$100,3,FALSE),"")</f>
        <v>0</v>
      </c>
      <c r="I3641">
        <f>IFERROR(VLOOKUP(G3641,Store_Map!$A$2:$I$100,4,FALSE),"")</f>
        <v>0</v>
      </c>
      <c r="J3641">
        <f>IFERROR(VLOOKUP(G3641,Store_Map!$A$2:$I$100,5,FALSE),"")</f>
        <v>0</v>
      </c>
      <c r="K3641">
        <f>IFERROR(VLOOKUP(G3641,Store_Map!$A$2:$I$100,6,FALSE),"")</f>
        <v>0</v>
      </c>
      <c r="L3641">
        <f>IFERROR(VLOOKUP(G3641,Store_Map!$A$2:$I$100,7,FALSE),"")</f>
        <v>0</v>
      </c>
      <c r="M3641">
        <f>IFERROR(VLOOKUP(G3641,Store_Map!$A$2:$I$100,8,FALSE),"")</f>
        <v>0</v>
      </c>
      <c r="N3641">
        <f t="shared" si="504"/>
        <v>0</v>
      </c>
      <c r="O3641" t="str">
        <f t="shared" si="505"/>
        <v>PASS</v>
      </c>
      <c r="P3641" t="str">
        <f t="shared" si="506"/>
        <v>REVIEW</v>
      </c>
      <c r="Q3641" t="str">
        <f t="shared" si="507"/>
        <v>PASS</v>
      </c>
      <c r="R3641" t="str">
        <f t="shared" si="508"/>
        <v>PASS</v>
      </c>
      <c r="S3641" t="str">
        <f t="shared" si="509"/>
        <v>REVIEW</v>
      </c>
      <c r="T3641">
        <f t="shared" si="510"/>
        <v>90</v>
      </c>
      <c r="U3641" t="str">
        <f t="shared" si="511"/>
        <v>Low</v>
      </c>
      <c r="V3641" t="str">
        <f t="shared" si="512"/>
        <v>Invalid NDC</v>
      </c>
    </row>
    <row r="3642" spans="1:22" x14ac:dyDescent="0.3">
      <c r="A3642" t="str">
        <f>Raw_Data!A3642</f>
        <v>6250044</v>
      </c>
      <c r="B3642">
        <f>Raw_Data!B3642</f>
        <v>45688</v>
      </c>
      <c r="C3642" t="str">
        <f>Raw_Data!C3642</f>
        <v>VITAMIN B-12 100 MCG TABLET</v>
      </c>
      <c r="D3642" t="str">
        <f>Raw_Data!D3642</f>
        <v>80681007100</v>
      </c>
      <c r="E3642" t="str">
        <f>Raw_Data!E3642</f>
        <v>GIBBS, JON</v>
      </c>
      <c r="F3642" t="str">
        <f>Raw_Data!F3642</f>
        <v>1700896156</v>
      </c>
      <c r="G3642" t="str">
        <f>Raw_Data!H3642</f>
        <v>0</v>
      </c>
      <c r="H3642">
        <f>IFERROR(VLOOKUP(G3642,Store_Map!$A$2:$I$100,3,FALSE),"")</f>
        <v>0</v>
      </c>
      <c r="I3642">
        <f>IFERROR(VLOOKUP(G3642,Store_Map!$A$2:$I$100,4,FALSE),"")</f>
        <v>0</v>
      </c>
      <c r="J3642">
        <f>IFERROR(VLOOKUP(G3642,Store_Map!$A$2:$I$100,5,FALSE),"")</f>
        <v>0</v>
      </c>
      <c r="K3642">
        <f>IFERROR(VLOOKUP(G3642,Store_Map!$A$2:$I$100,6,FALSE),"")</f>
        <v>0</v>
      </c>
      <c r="L3642">
        <f>IFERROR(VLOOKUP(G3642,Store_Map!$A$2:$I$100,7,FALSE),"")</f>
        <v>0</v>
      </c>
      <c r="M3642">
        <f>IFERROR(VLOOKUP(G3642,Store_Map!$A$2:$I$100,8,FALSE),"")</f>
        <v>0</v>
      </c>
      <c r="N3642">
        <f t="shared" si="504"/>
        <v>0</v>
      </c>
      <c r="O3642" t="str">
        <f t="shared" si="505"/>
        <v>PASS</v>
      </c>
      <c r="P3642" t="str">
        <f t="shared" si="506"/>
        <v>PASS</v>
      </c>
      <c r="Q3642" t="str">
        <f t="shared" si="507"/>
        <v>PASS</v>
      </c>
      <c r="R3642" t="str">
        <f t="shared" si="508"/>
        <v>PASS</v>
      </c>
      <c r="S3642" t="str">
        <f t="shared" si="509"/>
        <v>PASS</v>
      </c>
      <c r="T3642">
        <f t="shared" si="510"/>
        <v>100</v>
      </c>
      <c r="U3642" t="str">
        <f t="shared" si="511"/>
        <v>Low</v>
      </c>
      <c r="V3642" t="str">
        <f t="shared" si="512"/>
        <v>Clean</v>
      </c>
    </row>
    <row r="3643" spans="1:22" x14ac:dyDescent="0.3">
      <c r="A3643" t="str">
        <f>Raw_Data!A3643</f>
        <v>6250043</v>
      </c>
      <c r="B3643">
        <f>Raw_Data!B3643</f>
        <v>45688</v>
      </c>
      <c r="C3643" t="str">
        <f>Raw_Data!C3643</f>
        <v>VITAMIN D2 1.25MG(50,000 UN</v>
      </c>
      <c r="D3643" t="str">
        <f>Raw_Data!D3643</f>
        <v>64380073706</v>
      </c>
      <c r="E3643" t="str">
        <f>Raw_Data!E3643</f>
        <v>GIBBS, JON</v>
      </c>
      <c r="F3643" t="str">
        <f>Raw_Data!F3643</f>
        <v>1700896156</v>
      </c>
      <c r="G3643" t="str">
        <f>Raw_Data!H3643</f>
        <v>0</v>
      </c>
      <c r="H3643">
        <f>IFERROR(VLOOKUP(G3643,Store_Map!$A$2:$I$100,3,FALSE),"")</f>
        <v>0</v>
      </c>
      <c r="I3643">
        <f>IFERROR(VLOOKUP(G3643,Store_Map!$A$2:$I$100,4,FALSE),"")</f>
        <v>0</v>
      </c>
      <c r="J3643">
        <f>IFERROR(VLOOKUP(G3643,Store_Map!$A$2:$I$100,5,FALSE),"")</f>
        <v>0</v>
      </c>
      <c r="K3643">
        <f>IFERROR(VLOOKUP(G3643,Store_Map!$A$2:$I$100,6,FALSE),"")</f>
        <v>0</v>
      </c>
      <c r="L3643">
        <f>IFERROR(VLOOKUP(G3643,Store_Map!$A$2:$I$100,7,FALSE),"")</f>
        <v>0</v>
      </c>
      <c r="M3643">
        <f>IFERROR(VLOOKUP(G3643,Store_Map!$A$2:$I$100,8,FALSE),"")</f>
        <v>0</v>
      </c>
      <c r="N3643">
        <f t="shared" si="504"/>
        <v>0</v>
      </c>
      <c r="O3643" t="str">
        <f t="shared" si="505"/>
        <v>PASS</v>
      </c>
      <c r="P3643" t="str">
        <f t="shared" si="506"/>
        <v>PASS</v>
      </c>
      <c r="Q3643" t="str">
        <f t="shared" si="507"/>
        <v>PASS</v>
      </c>
      <c r="R3643" t="str">
        <f t="shared" si="508"/>
        <v>PASS</v>
      </c>
      <c r="S3643" t="str">
        <f t="shared" si="509"/>
        <v>PASS</v>
      </c>
      <c r="T3643">
        <f t="shared" si="510"/>
        <v>100</v>
      </c>
      <c r="U3643" t="str">
        <f t="shared" si="511"/>
        <v>Low</v>
      </c>
      <c r="V3643" t="str">
        <f t="shared" si="512"/>
        <v>Clean</v>
      </c>
    </row>
    <row r="3644" spans="1:22" x14ac:dyDescent="0.3">
      <c r="A3644" t="str">
        <f>Raw_Data!A3644</f>
        <v>6253374</v>
      </c>
      <c r="B3644">
        <f>Raw_Data!B3644</f>
        <v>45688</v>
      </c>
      <c r="C3644" t="str">
        <f>Raw_Data!C3644</f>
        <v>ORPHENADRINE ER 100 MG TABL</v>
      </c>
      <c r="D3644" t="str">
        <f>Raw_Data!D3644</f>
        <v>43386048024</v>
      </c>
      <c r="E3644" t="str">
        <f>Raw_Data!E3644</f>
        <v>GIBBS, JON</v>
      </c>
      <c r="F3644" t="str">
        <f>Raw_Data!F3644</f>
        <v>1700896156</v>
      </c>
      <c r="G3644" t="str">
        <f>Raw_Data!H3644</f>
        <v>0</v>
      </c>
      <c r="H3644">
        <f>IFERROR(VLOOKUP(G3644,Store_Map!$A$2:$I$100,3,FALSE),"")</f>
        <v>0</v>
      </c>
      <c r="I3644">
        <f>IFERROR(VLOOKUP(G3644,Store_Map!$A$2:$I$100,4,FALSE),"")</f>
        <v>0</v>
      </c>
      <c r="J3644">
        <f>IFERROR(VLOOKUP(G3644,Store_Map!$A$2:$I$100,5,FALSE),"")</f>
        <v>0</v>
      </c>
      <c r="K3644">
        <f>IFERROR(VLOOKUP(G3644,Store_Map!$A$2:$I$100,6,FALSE),"")</f>
        <v>0</v>
      </c>
      <c r="L3644">
        <f>IFERROR(VLOOKUP(G3644,Store_Map!$A$2:$I$100,7,FALSE),"")</f>
        <v>0</v>
      </c>
      <c r="M3644">
        <f>IFERROR(VLOOKUP(G3644,Store_Map!$A$2:$I$100,8,FALSE),"")</f>
        <v>0</v>
      </c>
      <c r="N3644">
        <f t="shared" si="504"/>
        <v>0</v>
      </c>
      <c r="O3644" t="str">
        <f t="shared" si="505"/>
        <v>PASS</v>
      </c>
      <c r="P3644" t="str">
        <f t="shared" si="506"/>
        <v>PASS</v>
      </c>
      <c r="Q3644" t="str">
        <f t="shared" si="507"/>
        <v>PASS</v>
      </c>
      <c r="R3644" t="str">
        <f t="shared" si="508"/>
        <v>PASS</v>
      </c>
      <c r="S3644" t="str">
        <f t="shared" si="509"/>
        <v>PASS</v>
      </c>
      <c r="T3644">
        <f t="shared" si="510"/>
        <v>100</v>
      </c>
      <c r="U3644" t="str">
        <f t="shared" si="511"/>
        <v>Low</v>
      </c>
      <c r="V3644" t="str">
        <f t="shared" si="512"/>
        <v>Clean</v>
      </c>
    </row>
    <row r="3645" spans="1:22" x14ac:dyDescent="0.3">
      <c r="A3645" t="str">
        <f>Raw_Data!A3645</f>
        <v>6245030</v>
      </c>
      <c r="B3645">
        <f>Raw_Data!B3645</f>
        <v>45688</v>
      </c>
      <c r="C3645" t="str">
        <f>Raw_Data!C3645</f>
        <v>HYDRALAZINE 50 MG TABLET</v>
      </c>
      <c r="D3645" t="str">
        <f>Raw_Data!D3645</f>
        <v>50111032803</v>
      </c>
      <c r="E3645" t="str">
        <f>Raw_Data!E3645</f>
        <v>BYNE, EDMUND</v>
      </c>
      <c r="F3645" t="str">
        <f>Raw_Data!F3645</f>
        <v>1033186648</v>
      </c>
      <c r="G3645" t="str">
        <f>Raw_Data!H3645</f>
        <v>0</v>
      </c>
      <c r="H3645">
        <f>IFERROR(VLOOKUP(G3645,Store_Map!$A$2:$I$100,3,FALSE),"")</f>
        <v>0</v>
      </c>
      <c r="I3645">
        <f>IFERROR(VLOOKUP(G3645,Store_Map!$A$2:$I$100,4,FALSE),"")</f>
        <v>0</v>
      </c>
      <c r="J3645">
        <f>IFERROR(VLOOKUP(G3645,Store_Map!$A$2:$I$100,5,FALSE),"")</f>
        <v>0</v>
      </c>
      <c r="K3645">
        <f>IFERROR(VLOOKUP(G3645,Store_Map!$A$2:$I$100,6,FALSE),"")</f>
        <v>0</v>
      </c>
      <c r="L3645">
        <f>IFERROR(VLOOKUP(G3645,Store_Map!$A$2:$I$100,7,FALSE),"")</f>
        <v>0</v>
      </c>
      <c r="M3645">
        <f>IFERROR(VLOOKUP(G3645,Store_Map!$A$2:$I$100,8,FALSE),"")</f>
        <v>0</v>
      </c>
      <c r="N3645">
        <f t="shared" si="504"/>
        <v>0</v>
      </c>
      <c r="O3645" t="str">
        <f t="shared" si="505"/>
        <v>PASS</v>
      </c>
      <c r="P3645" t="str">
        <f t="shared" si="506"/>
        <v>PASS</v>
      </c>
      <c r="Q3645" t="str">
        <f t="shared" si="507"/>
        <v>PASS</v>
      </c>
      <c r="R3645" t="str">
        <f t="shared" si="508"/>
        <v>PASS</v>
      </c>
      <c r="S3645" t="str">
        <f t="shared" si="509"/>
        <v>PASS</v>
      </c>
      <c r="T3645">
        <f t="shared" si="510"/>
        <v>100</v>
      </c>
      <c r="U3645" t="str">
        <f t="shared" si="511"/>
        <v>Low</v>
      </c>
      <c r="V3645" t="str">
        <f t="shared" si="512"/>
        <v>Clean</v>
      </c>
    </row>
    <row r="3646" spans="1:22" x14ac:dyDescent="0.3">
      <c r="A3646" t="str">
        <f>Raw_Data!A3646</f>
        <v>6247462</v>
      </c>
      <c r="B3646">
        <f>Raw_Data!B3646</f>
        <v>45688</v>
      </c>
      <c r="C3646" t="str">
        <f>Raw_Data!C3646</f>
        <v>OMEPRAZOLE DR 40 MG CAPSULE</v>
      </c>
      <c r="D3646" t="str">
        <f>Raw_Data!D3646</f>
        <v>68382050010</v>
      </c>
      <c r="E3646" t="str">
        <f>Raw_Data!E3646</f>
        <v>BYNE, EDMUND</v>
      </c>
      <c r="F3646" t="str">
        <f>Raw_Data!F3646</f>
        <v>1033186648</v>
      </c>
      <c r="G3646" t="str">
        <f>Raw_Data!H3646</f>
        <v>0</v>
      </c>
      <c r="H3646">
        <f>IFERROR(VLOOKUP(G3646,Store_Map!$A$2:$I$100,3,FALSE),"")</f>
        <v>0</v>
      </c>
      <c r="I3646">
        <f>IFERROR(VLOOKUP(G3646,Store_Map!$A$2:$I$100,4,FALSE),"")</f>
        <v>0</v>
      </c>
      <c r="J3646">
        <f>IFERROR(VLOOKUP(G3646,Store_Map!$A$2:$I$100,5,FALSE),"")</f>
        <v>0</v>
      </c>
      <c r="K3646">
        <f>IFERROR(VLOOKUP(G3646,Store_Map!$A$2:$I$100,6,FALSE),"")</f>
        <v>0</v>
      </c>
      <c r="L3646">
        <f>IFERROR(VLOOKUP(G3646,Store_Map!$A$2:$I$100,7,FALSE),"")</f>
        <v>0</v>
      </c>
      <c r="M3646">
        <f>IFERROR(VLOOKUP(G3646,Store_Map!$A$2:$I$100,8,FALSE),"")</f>
        <v>0</v>
      </c>
      <c r="N3646">
        <f t="shared" si="504"/>
        <v>0</v>
      </c>
      <c r="O3646" t="str">
        <f t="shared" si="505"/>
        <v>PASS</v>
      </c>
      <c r="P3646" t="str">
        <f t="shared" si="506"/>
        <v>PASS</v>
      </c>
      <c r="Q3646" t="str">
        <f t="shared" si="507"/>
        <v>PASS</v>
      </c>
      <c r="R3646" t="str">
        <f t="shared" si="508"/>
        <v>PASS</v>
      </c>
      <c r="S3646" t="str">
        <f t="shared" si="509"/>
        <v>PASS</v>
      </c>
      <c r="T3646">
        <f t="shared" si="510"/>
        <v>100</v>
      </c>
      <c r="U3646" t="str">
        <f t="shared" si="511"/>
        <v>Low</v>
      </c>
      <c r="V3646" t="str">
        <f t="shared" si="512"/>
        <v>Clean</v>
      </c>
    </row>
    <row r="3647" spans="1:22" x14ac:dyDescent="0.3">
      <c r="A3647" t="str">
        <f>Raw_Data!A3647</f>
        <v>6245029</v>
      </c>
      <c r="B3647">
        <f>Raw_Data!B3647</f>
        <v>45688</v>
      </c>
      <c r="C3647" t="str">
        <f>Raw_Data!C3647</f>
        <v>LISINOPRIL 30 MG TABLET</v>
      </c>
      <c r="D3647" t="str">
        <f>Raw_Data!D3647</f>
        <v>68180098201</v>
      </c>
      <c r="E3647" t="str">
        <f>Raw_Data!E3647</f>
        <v>BYNE, EDMUND</v>
      </c>
      <c r="F3647" t="str">
        <f>Raw_Data!F3647</f>
        <v>1033186648</v>
      </c>
      <c r="G3647" t="str">
        <f>Raw_Data!H3647</f>
        <v>0</v>
      </c>
      <c r="H3647">
        <f>IFERROR(VLOOKUP(G3647,Store_Map!$A$2:$I$100,3,FALSE),"")</f>
        <v>0</v>
      </c>
      <c r="I3647">
        <f>IFERROR(VLOOKUP(G3647,Store_Map!$A$2:$I$100,4,FALSE),"")</f>
        <v>0</v>
      </c>
      <c r="J3647">
        <f>IFERROR(VLOOKUP(G3647,Store_Map!$A$2:$I$100,5,FALSE),"")</f>
        <v>0</v>
      </c>
      <c r="K3647">
        <f>IFERROR(VLOOKUP(G3647,Store_Map!$A$2:$I$100,6,FALSE),"")</f>
        <v>0</v>
      </c>
      <c r="L3647">
        <f>IFERROR(VLOOKUP(G3647,Store_Map!$A$2:$I$100,7,FALSE),"")</f>
        <v>0</v>
      </c>
      <c r="M3647">
        <f>IFERROR(VLOOKUP(G3647,Store_Map!$A$2:$I$100,8,FALSE),"")</f>
        <v>0</v>
      </c>
      <c r="N3647">
        <f t="shared" si="504"/>
        <v>0</v>
      </c>
      <c r="O3647" t="str">
        <f t="shared" si="505"/>
        <v>PASS</v>
      </c>
      <c r="P3647" t="str">
        <f t="shared" si="506"/>
        <v>PASS</v>
      </c>
      <c r="Q3647" t="str">
        <f t="shared" si="507"/>
        <v>PASS</v>
      </c>
      <c r="R3647" t="str">
        <f t="shared" si="508"/>
        <v>PASS</v>
      </c>
      <c r="S3647" t="str">
        <f t="shared" si="509"/>
        <v>PASS</v>
      </c>
      <c r="T3647">
        <f t="shared" si="510"/>
        <v>100</v>
      </c>
      <c r="U3647" t="str">
        <f t="shared" si="511"/>
        <v>Low</v>
      </c>
      <c r="V3647" t="str">
        <f t="shared" si="512"/>
        <v>Clean</v>
      </c>
    </row>
    <row r="3648" spans="1:22" x14ac:dyDescent="0.3">
      <c r="A3648" t="str">
        <f>Raw_Data!A3648</f>
        <v>6253375</v>
      </c>
      <c r="B3648">
        <f>Raw_Data!B3648</f>
        <v>45688</v>
      </c>
      <c r="C3648" t="str">
        <f>Raw_Data!C3648</f>
        <v>ALBUTEROL HFA 90 MCG INHALE</v>
      </c>
      <c r="D3648" t="str">
        <f>Raw_Data!D3648</f>
        <v>781729685</v>
      </c>
      <c r="E3648" t="str">
        <f>Raw_Data!E3648</f>
        <v>GIBBS, JON</v>
      </c>
      <c r="F3648" t="str">
        <f>Raw_Data!F3648</f>
        <v>1700896156</v>
      </c>
      <c r="G3648" t="str">
        <f>Raw_Data!H3648</f>
        <v>0</v>
      </c>
      <c r="H3648">
        <f>IFERROR(VLOOKUP(G3648,Store_Map!$A$2:$I$100,3,FALSE),"")</f>
        <v>0</v>
      </c>
      <c r="I3648">
        <f>IFERROR(VLOOKUP(G3648,Store_Map!$A$2:$I$100,4,FALSE),"")</f>
        <v>0</v>
      </c>
      <c r="J3648">
        <f>IFERROR(VLOOKUP(G3648,Store_Map!$A$2:$I$100,5,FALSE),"")</f>
        <v>0</v>
      </c>
      <c r="K3648">
        <f>IFERROR(VLOOKUP(G3648,Store_Map!$A$2:$I$100,6,FALSE),"")</f>
        <v>0</v>
      </c>
      <c r="L3648">
        <f>IFERROR(VLOOKUP(G3648,Store_Map!$A$2:$I$100,7,FALSE),"")</f>
        <v>0</v>
      </c>
      <c r="M3648">
        <f>IFERROR(VLOOKUP(G3648,Store_Map!$A$2:$I$100,8,FALSE),"")</f>
        <v>0</v>
      </c>
      <c r="N3648">
        <f t="shared" si="504"/>
        <v>0</v>
      </c>
      <c r="O3648" t="str">
        <f t="shared" si="505"/>
        <v>PASS</v>
      </c>
      <c r="P3648" t="str">
        <f t="shared" si="506"/>
        <v>REVIEW</v>
      </c>
      <c r="Q3648" t="str">
        <f t="shared" si="507"/>
        <v>PASS</v>
      </c>
      <c r="R3648" t="str">
        <f t="shared" si="508"/>
        <v>PASS</v>
      </c>
      <c r="S3648" t="str">
        <f t="shared" si="509"/>
        <v>REVIEW</v>
      </c>
      <c r="T3648">
        <f t="shared" si="510"/>
        <v>90</v>
      </c>
      <c r="U3648" t="str">
        <f t="shared" si="511"/>
        <v>Low</v>
      </c>
      <c r="V3648" t="str">
        <f t="shared" si="512"/>
        <v>Invalid NDC</v>
      </c>
    </row>
    <row r="3649" spans="1:22" x14ac:dyDescent="0.3">
      <c r="A3649" t="str">
        <f>Raw_Data!A3649</f>
        <v>6253377</v>
      </c>
      <c r="B3649">
        <f>Raw_Data!B3649</f>
        <v>45688</v>
      </c>
      <c r="C3649" t="str">
        <f>Raw_Data!C3649</f>
        <v>CYPROHEPTADINE 4 MG TABLET</v>
      </c>
      <c r="D3649" t="str">
        <f>Raw_Data!D3649</f>
        <v>52817021010</v>
      </c>
      <c r="E3649" t="str">
        <f>Raw_Data!E3649</f>
        <v>GIBBS, JON</v>
      </c>
      <c r="F3649" t="str">
        <f>Raw_Data!F3649</f>
        <v>1700896156</v>
      </c>
      <c r="G3649" t="str">
        <f>Raw_Data!H3649</f>
        <v>0</v>
      </c>
      <c r="H3649">
        <f>IFERROR(VLOOKUP(G3649,Store_Map!$A$2:$I$100,3,FALSE),"")</f>
        <v>0</v>
      </c>
      <c r="I3649">
        <f>IFERROR(VLOOKUP(G3649,Store_Map!$A$2:$I$100,4,FALSE),"")</f>
        <v>0</v>
      </c>
      <c r="J3649">
        <f>IFERROR(VLOOKUP(G3649,Store_Map!$A$2:$I$100,5,FALSE),"")</f>
        <v>0</v>
      </c>
      <c r="K3649">
        <f>IFERROR(VLOOKUP(G3649,Store_Map!$A$2:$I$100,6,FALSE),"")</f>
        <v>0</v>
      </c>
      <c r="L3649">
        <f>IFERROR(VLOOKUP(G3649,Store_Map!$A$2:$I$100,7,FALSE),"")</f>
        <v>0</v>
      </c>
      <c r="M3649">
        <f>IFERROR(VLOOKUP(G3649,Store_Map!$A$2:$I$100,8,FALSE),"")</f>
        <v>0</v>
      </c>
      <c r="N3649">
        <f t="shared" si="504"/>
        <v>0</v>
      </c>
      <c r="O3649" t="str">
        <f t="shared" si="505"/>
        <v>PASS</v>
      </c>
      <c r="P3649" t="str">
        <f t="shared" si="506"/>
        <v>PASS</v>
      </c>
      <c r="Q3649" t="str">
        <f t="shared" si="507"/>
        <v>PASS</v>
      </c>
      <c r="R3649" t="str">
        <f t="shared" si="508"/>
        <v>PASS</v>
      </c>
      <c r="S3649" t="str">
        <f t="shared" si="509"/>
        <v>PASS</v>
      </c>
      <c r="T3649">
        <f t="shared" si="510"/>
        <v>100</v>
      </c>
      <c r="U3649" t="str">
        <f t="shared" si="511"/>
        <v>Low</v>
      </c>
      <c r="V3649" t="str">
        <f t="shared" si="512"/>
        <v>Clean</v>
      </c>
    </row>
    <row r="3650" spans="1:22" x14ac:dyDescent="0.3">
      <c r="A3650" t="str">
        <f>Raw_Data!A3650</f>
        <v>6253378</v>
      </c>
      <c r="B3650">
        <f>Raw_Data!B3650</f>
        <v>45688</v>
      </c>
      <c r="C3650" t="str">
        <f>Raw_Data!C3650</f>
        <v>ESCITALOPRAM 10 MG TABLET</v>
      </c>
      <c r="D3650" t="str">
        <f>Raw_Data!D3650</f>
        <v>43547028110</v>
      </c>
      <c r="E3650" t="str">
        <f>Raw_Data!E3650</f>
        <v>GIBBS, JON</v>
      </c>
      <c r="F3650" t="str">
        <f>Raw_Data!F3650</f>
        <v>1700896156</v>
      </c>
      <c r="G3650" t="str">
        <f>Raw_Data!H3650</f>
        <v>0</v>
      </c>
      <c r="H3650">
        <f>IFERROR(VLOOKUP(G3650,Store_Map!$A$2:$I$100,3,FALSE),"")</f>
        <v>0</v>
      </c>
      <c r="I3650">
        <f>IFERROR(VLOOKUP(G3650,Store_Map!$A$2:$I$100,4,FALSE),"")</f>
        <v>0</v>
      </c>
      <c r="J3650">
        <f>IFERROR(VLOOKUP(G3650,Store_Map!$A$2:$I$100,5,FALSE),"")</f>
        <v>0</v>
      </c>
      <c r="K3650">
        <f>IFERROR(VLOOKUP(G3650,Store_Map!$A$2:$I$100,6,FALSE),"")</f>
        <v>0</v>
      </c>
      <c r="L3650">
        <f>IFERROR(VLOOKUP(G3650,Store_Map!$A$2:$I$100,7,FALSE),"")</f>
        <v>0</v>
      </c>
      <c r="M3650">
        <f>IFERROR(VLOOKUP(G3650,Store_Map!$A$2:$I$100,8,FALSE),"")</f>
        <v>0</v>
      </c>
      <c r="N3650">
        <f t="shared" ref="N3650:N3713" si="513">COUNTBLANK(A3650:M3650)</f>
        <v>0</v>
      </c>
      <c r="O3650" t="str">
        <f t="shared" ref="O3650:O3713" si="514">IF(AND(F3650&lt;&gt;"",LEN(F3650)=10,ISNUMBER(--F3650)),"PASS","REVIEW")</f>
        <v>PASS</v>
      </c>
      <c r="P3650" t="str">
        <f t="shared" ref="P3650:P3713" si="515">IF(AND(D3650&lt;&gt;"",OR(LEN(D3650)=10,LEN(D3650)=11),ISNUMBER(--D3650)),"PASS","REVIEW")</f>
        <v>PASS</v>
      </c>
      <c r="Q3650" t="str">
        <f t="shared" ref="Q3650:Q3713" si="516">IF(H3650&lt;&gt;"","PASS","REVIEW")</f>
        <v>PASS</v>
      </c>
      <c r="R3650" t="str">
        <f t="shared" ref="R3650:R3713" si="517">IF(AND(I3650&lt;&gt;"",J3650&lt;&gt;"",K3650&lt;&gt;"",L3650&lt;&gt;"",M3650&lt;&gt;""),"PASS","REVIEW")</f>
        <v>PASS</v>
      </c>
      <c r="S3650" t="str">
        <f t="shared" ref="S3650:S3713" si="518">IF(OR(N3650&gt;0,O3650="REVIEW",P3650="REVIEW",Q3650="REVIEW",R3650="REVIEW"),"REVIEW","PASS")</f>
        <v>PASS</v>
      </c>
      <c r="T3650">
        <f t="shared" ref="T3650:T3713" si="519">MAX(0,100-(N3650*5)-IF(O3650="REVIEW",15,0)-IF(P3650="REVIEW",10,0)-IF(Q3650="REVIEW",10,0)-IF(R3650="REVIEW",20,0))</f>
        <v>100</v>
      </c>
      <c r="U3650" t="str">
        <f t="shared" ref="U3650:U3713" si="520">IF(T3650&gt;=90,"Low",IF(T3650&gt;=70,"Medium","High"))</f>
        <v>Low</v>
      </c>
      <c r="V3650" t="str">
        <f t="shared" ref="V3650:V3713" si="521">IF(N3650&gt;0,"Missing required fields",IF(O3650="REVIEW","Invalid provider NPI",IF(P3650="REVIEW","Invalid NDC",IF(Q3650="REVIEW","Store mapping incomplete",IF(R3650="REVIEW","Entity mapping incomplete","Clean")))))</f>
        <v>Clean</v>
      </c>
    </row>
    <row r="3651" spans="1:22" x14ac:dyDescent="0.3">
      <c r="A3651" t="str">
        <f>Raw_Data!A3651</f>
        <v>6253379</v>
      </c>
      <c r="B3651">
        <f>Raw_Data!B3651</f>
        <v>45688</v>
      </c>
      <c r="C3651" t="str">
        <f>Raw_Data!C3651</f>
        <v>BENZONATATE 200 MG CAPSULE</v>
      </c>
      <c r="D3651" t="str">
        <f>Raw_Data!D3651</f>
        <v>42806071501</v>
      </c>
      <c r="E3651" t="str">
        <f>Raw_Data!E3651</f>
        <v>GIBBS, JON</v>
      </c>
      <c r="F3651" t="str">
        <f>Raw_Data!F3651</f>
        <v>1700896156</v>
      </c>
      <c r="G3651" t="str">
        <f>Raw_Data!H3651</f>
        <v>0</v>
      </c>
      <c r="H3651">
        <f>IFERROR(VLOOKUP(G3651,Store_Map!$A$2:$I$100,3,FALSE),"")</f>
        <v>0</v>
      </c>
      <c r="I3651">
        <f>IFERROR(VLOOKUP(G3651,Store_Map!$A$2:$I$100,4,FALSE),"")</f>
        <v>0</v>
      </c>
      <c r="J3651">
        <f>IFERROR(VLOOKUP(G3651,Store_Map!$A$2:$I$100,5,FALSE),"")</f>
        <v>0</v>
      </c>
      <c r="K3651">
        <f>IFERROR(VLOOKUP(G3651,Store_Map!$A$2:$I$100,6,FALSE),"")</f>
        <v>0</v>
      </c>
      <c r="L3651">
        <f>IFERROR(VLOOKUP(G3651,Store_Map!$A$2:$I$100,7,FALSE),"")</f>
        <v>0</v>
      </c>
      <c r="M3651">
        <f>IFERROR(VLOOKUP(G3651,Store_Map!$A$2:$I$100,8,FALSE),"")</f>
        <v>0</v>
      </c>
      <c r="N3651">
        <f t="shared" si="513"/>
        <v>0</v>
      </c>
      <c r="O3651" t="str">
        <f t="shared" si="514"/>
        <v>PASS</v>
      </c>
      <c r="P3651" t="str">
        <f t="shared" si="515"/>
        <v>PASS</v>
      </c>
      <c r="Q3651" t="str">
        <f t="shared" si="516"/>
        <v>PASS</v>
      </c>
      <c r="R3651" t="str">
        <f t="shared" si="517"/>
        <v>PASS</v>
      </c>
      <c r="S3651" t="str">
        <f t="shared" si="518"/>
        <v>PASS</v>
      </c>
      <c r="T3651">
        <f t="shared" si="519"/>
        <v>100</v>
      </c>
      <c r="U3651" t="str">
        <f t="shared" si="520"/>
        <v>Low</v>
      </c>
      <c r="V3651" t="str">
        <f t="shared" si="521"/>
        <v>Clean</v>
      </c>
    </row>
    <row r="3652" spans="1:22" x14ac:dyDescent="0.3">
      <c r="A3652" t="str">
        <f>Raw_Data!A3652</f>
        <v>6253380</v>
      </c>
      <c r="B3652">
        <f>Raw_Data!B3652</f>
        <v>45688</v>
      </c>
      <c r="C3652" t="str">
        <f>Raw_Data!C3652</f>
        <v>AMOX-CLAV 875-125 MG TABLET</v>
      </c>
      <c r="D3652" t="str">
        <f>Raw_Data!D3652</f>
        <v>42571016242</v>
      </c>
      <c r="E3652" t="str">
        <f>Raw_Data!E3652</f>
        <v>GIBBS, JON</v>
      </c>
      <c r="F3652" t="str">
        <f>Raw_Data!F3652</f>
        <v>1700896156</v>
      </c>
      <c r="G3652" t="str">
        <f>Raw_Data!H3652</f>
        <v>0</v>
      </c>
      <c r="H3652">
        <f>IFERROR(VLOOKUP(G3652,Store_Map!$A$2:$I$100,3,FALSE),"")</f>
        <v>0</v>
      </c>
      <c r="I3652">
        <f>IFERROR(VLOOKUP(G3652,Store_Map!$A$2:$I$100,4,FALSE),"")</f>
        <v>0</v>
      </c>
      <c r="J3652">
        <f>IFERROR(VLOOKUP(G3652,Store_Map!$A$2:$I$100,5,FALSE),"")</f>
        <v>0</v>
      </c>
      <c r="K3652">
        <f>IFERROR(VLOOKUP(G3652,Store_Map!$A$2:$I$100,6,FALSE),"")</f>
        <v>0</v>
      </c>
      <c r="L3652">
        <f>IFERROR(VLOOKUP(G3652,Store_Map!$A$2:$I$100,7,FALSE),"")</f>
        <v>0</v>
      </c>
      <c r="M3652">
        <f>IFERROR(VLOOKUP(G3652,Store_Map!$A$2:$I$100,8,FALSE),"")</f>
        <v>0</v>
      </c>
      <c r="N3652">
        <f t="shared" si="513"/>
        <v>0</v>
      </c>
      <c r="O3652" t="str">
        <f t="shared" si="514"/>
        <v>PASS</v>
      </c>
      <c r="P3652" t="str">
        <f t="shared" si="515"/>
        <v>PASS</v>
      </c>
      <c r="Q3652" t="str">
        <f t="shared" si="516"/>
        <v>PASS</v>
      </c>
      <c r="R3652" t="str">
        <f t="shared" si="517"/>
        <v>PASS</v>
      </c>
      <c r="S3652" t="str">
        <f t="shared" si="518"/>
        <v>PASS</v>
      </c>
      <c r="T3652">
        <f t="shared" si="519"/>
        <v>100</v>
      </c>
      <c r="U3652" t="str">
        <f t="shared" si="520"/>
        <v>Low</v>
      </c>
      <c r="V3652" t="str">
        <f t="shared" si="521"/>
        <v>Clean</v>
      </c>
    </row>
    <row r="3653" spans="1:22" x14ac:dyDescent="0.3">
      <c r="A3653" t="str">
        <f>Raw_Data!A3653</f>
        <v>6253381</v>
      </c>
      <c r="B3653">
        <f>Raw_Data!B3653</f>
        <v>45688</v>
      </c>
      <c r="C3653" t="str">
        <f>Raw_Data!C3653</f>
        <v>PREDNISONE 10 MG TABLET</v>
      </c>
      <c r="D3653" t="str">
        <f>Raw_Data!D3653</f>
        <v>60219170705</v>
      </c>
      <c r="E3653" t="str">
        <f>Raw_Data!E3653</f>
        <v>GIBBS, JON</v>
      </c>
      <c r="F3653" t="str">
        <f>Raw_Data!F3653</f>
        <v>1700896156</v>
      </c>
      <c r="G3653" t="str">
        <f>Raw_Data!H3653</f>
        <v>0</v>
      </c>
      <c r="H3653">
        <f>IFERROR(VLOOKUP(G3653,Store_Map!$A$2:$I$100,3,FALSE),"")</f>
        <v>0</v>
      </c>
      <c r="I3653">
        <f>IFERROR(VLOOKUP(G3653,Store_Map!$A$2:$I$100,4,FALSE),"")</f>
        <v>0</v>
      </c>
      <c r="J3653">
        <f>IFERROR(VLOOKUP(G3653,Store_Map!$A$2:$I$100,5,FALSE),"")</f>
        <v>0</v>
      </c>
      <c r="K3653">
        <f>IFERROR(VLOOKUP(G3653,Store_Map!$A$2:$I$100,6,FALSE),"")</f>
        <v>0</v>
      </c>
      <c r="L3653">
        <f>IFERROR(VLOOKUP(G3653,Store_Map!$A$2:$I$100,7,FALSE),"")</f>
        <v>0</v>
      </c>
      <c r="M3653">
        <f>IFERROR(VLOOKUP(G3653,Store_Map!$A$2:$I$100,8,FALSE),"")</f>
        <v>0</v>
      </c>
      <c r="N3653">
        <f t="shared" si="513"/>
        <v>0</v>
      </c>
      <c r="O3653" t="str">
        <f t="shared" si="514"/>
        <v>PASS</v>
      </c>
      <c r="P3653" t="str">
        <f t="shared" si="515"/>
        <v>PASS</v>
      </c>
      <c r="Q3653" t="str">
        <f t="shared" si="516"/>
        <v>PASS</v>
      </c>
      <c r="R3653" t="str">
        <f t="shared" si="517"/>
        <v>PASS</v>
      </c>
      <c r="S3653" t="str">
        <f t="shared" si="518"/>
        <v>PASS</v>
      </c>
      <c r="T3653">
        <f t="shared" si="519"/>
        <v>100</v>
      </c>
      <c r="U3653" t="str">
        <f t="shared" si="520"/>
        <v>Low</v>
      </c>
      <c r="V3653" t="str">
        <f t="shared" si="521"/>
        <v>Clean</v>
      </c>
    </row>
    <row r="3654" spans="1:22" x14ac:dyDescent="0.3">
      <c r="A3654" t="str">
        <f>Raw_Data!A3654</f>
        <v>6253384</v>
      </c>
      <c r="B3654">
        <f>Raw_Data!B3654</f>
        <v>45688</v>
      </c>
      <c r="C3654" t="str">
        <f>Raw_Data!C3654</f>
        <v>ALBUTEROL HFA 90 MCG INHALE</v>
      </c>
      <c r="D3654" t="str">
        <f>Raw_Data!D3654</f>
        <v>781729685</v>
      </c>
      <c r="E3654" t="str">
        <f>Raw_Data!E3654</f>
        <v>GIBBS, JON</v>
      </c>
      <c r="F3654" t="str">
        <f>Raw_Data!F3654</f>
        <v>1700896156</v>
      </c>
      <c r="G3654" t="str">
        <f>Raw_Data!H3654</f>
        <v>0</v>
      </c>
      <c r="H3654">
        <f>IFERROR(VLOOKUP(G3654,Store_Map!$A$2:$I$100,3,FALSE),"")</f>
        <v>0</v>
      </c>
      <c r="I3654">
        <f>IFERROR(VLOOKUP(G3654,Store_Map!$A$2:$I$100,4,FALSE),"")</f>
        <v>0</v>
      </c>
      <c r="J3654">
        <f>IFERROR(VLOOKUP(G3654,Store_Map!$A$2:$I$100,5,FALSE),"")</f>
        <v>0</v>
      </c>
      <c r="K3654">
        <f>IFERROR(VLOOKUP(G3654,Store_Map!$A$2:$I$100,6,FALSE),"")</f>
        <v>0</v>
      </c>
      <c r="L3654">
        <f>IFERROR(VLOOKUP(G3654,Store_Map!$A$2:$I$100,7,FALSE),"")</f>
        <v>0</v>
      </c>
      <c r="M3654">
        <f>IFERROR(VLOOKUP(G3654,Store_Map!$A$2:$I$100,8,FALSE),"")</f>
        <v>0</v>
      </c>
      <c r="N3654">
        <f t="shared" si="513"/>
        <v>0</v>
      </c>
      <c r="O3654" t="str">
        <f t="shared" si="514"/>
        <v>PASS</v>
      </c>
      <c r="P3654" t="str">
        <f t="shared" si="515"/>
        <v>REVIEW</v>
      </c>
      <c r="Q3654" t="str">
        <f t="shared" si="516"/>
        <v>PASS</v>
      </c>
      <c r="R3654" t="str">
        <f t="shared" si="517"/>
        <v>PASS</v>
      </c>
      <c r="S3654" t="str">
        <f t="shared" si="518"/>
        <v>REVIEW</v>
      </c>
      <c r="T3654">
        <f t="shared" si="519"/>
        <v>90</v>
      </c>
      <c r="U3654" t="str">
        <f t="shared" si="520"/>
        <v>Low</v>
      </c>
      <c r="V3654" t="str">
        <f t="shared" si="521"/>
        <v>Invalid NDC</v>
      </c>
    </row>
    <row r="3655" spans="1:22" x14ac:dyDescent="0.3">
      <c r="A3655" t="str">
        <f>Raw_Data!A3655</f>
        <v>6253385</v>
      </c>
      <c r="B3655">
        <f>Raw_Data!B3655</f>
        <v>45688</v>
      </c>
      <c r="C3655" t="str">
        <f>Raw_Data!C3655</f>
        <v>FLUOXETINE HCL 20 MG TABLET</v>
      </c>
      <c r="D3655" t="str">
        <f>Raw_Data!D3655</f>
        <v>43598056601</v>
      </c>
      <c r="E3655" t="str">
        <f>Raw_Data!E3655</f>
        <v>AKHTAR, MARIAM</v>
      </c>
      <c r="F3655" t="str">
        <f>Raw_Data!F3655</f>
        <v>1780024596</v>
      </c>
      <c r="G3655" t="str">
        <f>Raw_Data!H3655</f>
        <v>0</v>
      </c>
      <c r="H3655">
        <f>IFERROR(VLOOKUP(G3655,Store_Map!$A$2:$I$100,3,FALSE),"")</f>
        <v>0</v>
      </c>
      <c r="I3655">
        <f>IFERROR(VLOOKUP(G3655,Store_Map!$A$2:$I$100,4,FALSE),"")</f>
        <v>0</v>
      </c>
      <c r="J3655">
        <f>IFERROR(VLOOKUP(G3655,Store_Map!$A$2:$I$100,5,FALSE),"")</f>
        <v>0</v>
      </c>
      <c r="K3655">
        <f>IFERROR(VLOOKUP(G3655,Store_Map!$A$2:$I$100,6,FALSE),"")</f>
        <v>0</v>
      </c>
      <c r="L3655">
        <f>IFERROR(VLOOKUP(G3655,Store_Map!$A$2:$I$100,7,FALSE),"")</f>
        <v>0</v>
      </c>
      <c r="M3655">
        <f>IFERROR(VLOOKUP(G3655,Store_Map!$A$2:$I$100,8,FALSE),"")</f>
        <v>0</v>
      </c>
      <c r="N3655">
        <f t="shared" si="513"/>
        <v>0</v>
      </c>
      <c r="O3655" t="str">
        <f t="shared" si="514"/>
        <v>PASS</v>
      </c>
      <c r="P3655" t="str">
        <f t="shared" si="515"/>
        <v>PASS</v>
      </c>
      <c r="Q3655" t="str">
        <f t="shared" si="516"/>
        <v>PASS</v>
      </c>
      <c r="R3655" t="str">
        <f t="shared" si="517"/>
        <v>PASS</v>
      </c>
      <c r="S3655" t="str">
        <f t="shared" si="518"/>
        <v>PASS</v>
      </c>
      <c r="T3655">
        <f t="shared" si="519"/>
        <v>100</v>
      </c>
      <c r="U3655" t="str">
        <f t="shared" si="520"/>
        <v>Low</v>
      </c>
      <c r="V3655" t="str">
        <f t="shared" si="521"/>
        <v>Clean</v>
      </c>
    </row>
    <row r="3656" spans="1:22" x14ac:dyDescent="0.3">
      <c r="A3656" t="str">
        <f>Raw_Data!A3656</f>
        <v>6253386</v>
      </c>
      <c r="B3656">
        <f>Raw_Data!B3656</f>
        <v>45688</v>
      </c>
      <c r="C3656" t="str">
        <f>Raw_Data!C3656</f>
        <v>ONDANSETRON HCL 4 MG TABLET</v>
      </c>
      <c r="D3656" t="str">
        <f>Raw_Data!D3656</f>
        <v>65862018730</v>
      </c>
      <c r="E3656" t="str">
        <f>Raw_Data!E3656</f>
        <v>AKHTAR, MARIAM</v>
      </c>
      <c r="F3656" t="str">
        <f>Raw_Data!F3656</f>
        <v>1780024596</v>
      </c>
      <c r="G3656" t="str">
        <f>Raw_Data!H3656</f>
        <v>0</v>
      </c>
      <c r="H3656">
        <f>IFERROR(VLOOKUP(G3656,Store_Map!$A$2:$I$100,3,FALSE),"")</f>
        <v>0</v>
      </c>
      <c r="I3656">
        <f>IFERROR(VLOOKUP(G3656,Store_Map!$A$2:$I$100,4,FALSE),"")</f>
        <v>0</v>
      </c>
      <c r="J3656">
        <f>IFERROR(VLOOKUP(G3656,Store_Map!$A$2:$I$100,5,FALSE),"")</f>
        <v>0</v>
      </c>
      <c r="K3656">
        <f>IFERROR(VLOOKUP(G3656,Store_Map!$A$2:$I$100,6,FALSE),"")</f>
        <v>0</v>
      </c>
      <c r="L3656">
        <f>IFERROR(VLOOKUP(G3656,Store_Map!$A$2:$I$100,7,FALSE),"")</f>
        <v>0</v>
      </c>
      <c r="M3656">
        <f>IFERROR(VLOOKUP(G3656,Store_Map!$A$2:$I$100,8,FALSE),"")</f>
        <v>0</v>
      </c>
      <c r="N3656">
        <f t="shared" si="513"/>
        <v>0</v>
      </c>
      <c r="O3656" t="str">
        <f t="shared" si="514"/>
        <v>PASS</v>
      </c>
      <c r="P3656" t="str">
        <f t="shared" si="515"/>
        <v>PASS</v>
      </c>
      <c r="Q3656" t="str">
        <f t="shared" si="516"/>
        <v>PASS</v>
      </c>
      <c r="R3656" t="str">
        <f t="shared" si="517"/>
        <v>PASS</v>
      </c>
      <c r="S3656" t="str">
        <f t="shared" si="518"/>
        <v>PASS</v>
      </c>
      <c r="T3656">
        <f t="shared" si="519"/>
        <v>100</v>
      </c>
      <c r="U3656" t="str">
        <f t="shared" si="520"/>
        <v>Low</v>
      </c>
      <c r="V3656" t="str">
        <f t="shared" si="521"/>
        <v>Clean</v>
      </c>
    </row>
    <row r="3657" spans="1:22" x14ac:dyDescent="0.3">
      <c r="A3657" t="str">
        <f>Raw_Data!A3657</f>
        <v>6249808</v>
      </c>
      <c r="B3657">
        <f>Raw_Data!B3657</f>
        <v>45688</v>
      </c>
      <c r="C3657" t="str">
        <f>Raw_Data!C3657</f>
        <v>VITAMIN D3 2,000 UNIT SOFTG</v>
      </c>
      <c r="D3657" t="str">
        <f>Raw_Data!D3657</f>
        <v>69618000901</v>
      </c>
      <c r="E3657" t="str">
        <f>Raw_Data!E3657</f>
        <v>BYNE, EDMUND</v>
      </c>
      <c r="F3657" t="str">
        <f>Raw_Data!F3657</f>
        <v>1033186648</v>
      </c>
      <c r="G3657" t="str">
        <f>Raw_Data!H3657</f>
        <v>0</v>
      </c>
      <c r="H3657">
        <f>IFERROR(VLOOKUP(G3657,Store_Map!$A$2:$I$100,3,FALSE),"")</f>
        <v>0</v>
      </c>
      <c r="I3657">
        <f>IFERROR(VLOOKUP(G3657,Store_Map!$A$2:$I$100,4,FALSE),"")</f>
        <v>0</v>
      </c>
      <c r="J3657">
        <f>IFERROR(VLOOKUP(G3657,Store_Map!$A$2:$I$100,5,FALSE),"")</f>
        <v>0</v>
      </c>
      <c r="K3657">
        <f>IFERROR(VLOOKUP(G3657,Store_Map!$A$2:$I$100,6,FALSE),"")</f>
        <v>0</v>
      </c>
      <c r="L3657">
        <f>IFERROR(VLOOKUP(G3657,Store_Map!$A$2:$I$100,7,FALSE),"")</f>
        <v>0</v>
      </c>
      <c r="M3657">
        <f>IFERROR(VLOOKUP(G3657,Store_Map!$A$2:$I$100,8,FALSE),"")</f>
        <v>0</v>
      </c>
      <c r="N3657">
        <f t="shared" si="513"/>
        <v>0</v>
      </c>
      <c r="O3657" t="str">
        <f t="shared" si="514"/>
        <v>PASS</v>
      </c>
      <c r="P3657" t="str">
        <f t="shared" si="515"/>
        <v>PASS</v>
      </c>
      <c r="Q3657" t="str">
        <f t="shared" si="516"/>
        <v>PASS</v>
      </c>
      <c r="R3657" t="str">
        <f t="shared" si="517"/>
        <v>PASS</v>
      </c>
      <c r="S3657" t="str">
        <f t="shared" si="518"/>
        <v>PASS</v>
      </c>
      <c r="T3657">
        <f t="shared" si="519"/>
        <v>100</v>
      </c>
      <c r="U3657" t="str">
        <f t="shared" si="520"/>
        <v>Low</v>
      </c>
      <c r="V3657" t="str">
        <f t="shared" si="521"/>
        <v>Clean</v>
      </c>
    </row>
    <row r="3658" spans="1:22" x14ac:dyDescent="0.3">
      <c r="A3658" t="str">
        <f>Raw_Data!A3658</f>
        <v>6253307</v>
      </c>
      <c r="B3658">
        <f>Raw_Data!B3658</f>
        <v>45688</v>
      </c>
      <c r="C3658" t="str">
        <f>Raw_Data!C3658</f>
        <v>*GABAPENTIN 100 MG CAPSULE</v>
      </c>
      <c r="D3658" t="str">
        <f>Raw_Data!D3658</f>
        <v>67877022201</v>
      </c>
      <c r="E3658" t="str">
        <f>Raw_Data!E3658</f>
        <v>Henry, James</v>
      </c>
      <c r="F3658" t="str">
        <f>Raw_Data!F3658</f>
        <v>1972183077</v>
      </c>
      <c r="G3658" t="str">
        <f>Raw_Data!H3658</f>
        <v>0</v>
      </c>
      <c r="H3658">
        <f>IFERROR(VLOOKUP(G3658,Store_Map!$A$2:$I$100,3,FALSE),"")</f>
        <v>0</v>
      </c>
      <c r="I3658">
        <f>IFERROR(VLOOKUP(G3658,Store_Map!$A$2:$I$100,4,FALSE),"")</f>
        <v>0</v>
      </c>
      <c r="J3658">
        <f>IFERROR(VLOOKUP(G3658,Store_Map!$A$2:$I$100,5,FALSE),"")</f>
        <v>0</v>
      </c>
      <c r="K3658">
        <f>IFERROR(VLOOKUP(G3658,Store_Map!$A$2:$I$100,6,FALSE),"")</f>
        <v>0</v>
      </c>
      <c r="L3658">
        <f>IFERROR(VLOOKUP(G3658,Store_Map!$A$2:$I$100,7,FALSE),"")</f>
        <v>0</v>
      </c>
      <c r="M3658">
        <f>IFERROR(VLOOKUP(G3658,Store_Map!$A$2:$I$100,8,FALSE),"")</f>
        <v>0</v>
      </c>
      <c r="N3658">
        <f t="shared" si="513"/>
        <v>0</v>
      </c>
      <c r="O3658" t="str">
        <f t="shared" si="514"/>
        <v>PASS</v>
      </c>
      <c r="P3658" t="str">
        <f t="shared" si="515"/>
        <v>PASS</v>
      </c>
      <c r="Q3658" t="str">
        <f t="shared" si="516"/>
        <v>PASS</v>
      </c>
      <c r="R3658" t="str">
        <f t="shared" si="517"/>
        <v>PASS</v>
      </c>
      <c r="S3658" t="str">
        <f t="shared" si="518"/>
        <v>PASS</v>
      </c>
      <c r="T3658">
        <f t="shared" si="519"/>
        <v>100</v>
      </c>
      <c r="U3658" t="str">
        <f t="shared" si="520"/>
        <v>Low</v>
      </c>
      <c r="V3658" t="str">
        <f t="shared" si="521"/>
        <v>Clean</v>
      </c>
    </row>
    <row r="3659" spans="1:22" x14ac:dyDescent="0.3">
      <c r="A3659" t="str">
        <f>Raw_Data!A3659</f>
        <v>6248554</v>
      </c>
      <c r="B3659">
        <f>Raw_Data!B3659</f>
        <v>45688</v>
      </c>
      <c r="C3659" t="str">
        <f>Raw_Data!C3659</f>
        <v>LORATADINE 10 MG ODT</v>
      </c>
      <c r="D3659" t="str">
        <f>Raw_Data!D3659</f>
        <v>536136707</v>
      </c>
      <c r="E3659" t="str">
        <f>Raw_Data!E3659</f>
        <v>HARSHMAN, SONALI</v>
      </c>
      <c r="F3659" t="str">
        <f>Raw_Data!F3659</f>
        <v>1104084516</v>
      </c>
      <c r="G3659" t="str">
        <f>Raw_Data!H3659</f>
        <v>0</v>
      </c>
      <c r="H3659">
        <f>IFERROR(VLOOKUP(G3659,Store_Map!$A$2:$I$100,3,FALSE),"")</f>
        <v>0</v>
      </c>
      <c r="I3659">
        <f>IFERROR(VLOOKUP(G3659,Store_Map!$A$2:$I$100,4,FALSE),"")</f>
        <v>0</v>
      </c>
      <c r="J3659">
        <f>IFERROR(VLOOKUP(G3659,Store_Map!$A$2:$I$100,5,FALSE),"")</f>
        <v>0</v>
      </c>
      <c r="K3659">
        <f>IFERROR(VLOOKUP(G3659,Store_Map!$A$2:$I$100,6,FALSE),"")</f>
        <v>0</v>
      </c>
      <c r="L3659">
        <f>IFERROR(VLOOKUP(G3659,Store_Map!$A$2:$I$100,7,FALSE),"")</f>
        <v>0</v>
      </c>
      <c r="M3659">
        <f>IFERROR(VLOOKUP(G3659,Store_Map!$A$2:$I$100,8,FALSE),"")</f>
        <v>0</v>
      </c>
      <c r="N3659">
        <f t="shared" si="513"/>
        <v>0</v>
      </c>
      <c r="O3659" t="str">
        <f t="shared" si="514"/>
        <v>PASS</v>
      </c>
      <c r="P3659" t="str">
        <f t="shared" si="515"/>
        <v>REVIEW</v>
      </c>
      <c r="Q3659" t="str">
        <f t="shared" si="516"/>
        <v>PASS</v>
      </c>
      <c r="R3659" t="str">
        <f t="shared" si="517"/>
        <v>PASS</v>
      </c>
      <c r="S3659" t="str">
        <f t="shared" si="518"/>
        <v>REVIEW</v>
      </c>
      <c r="T3659">
        <f t="shared" si="519"/>
        <v>90</v>
      </c>
      <c r="U3659" t="str">
        <f t="shared" si="520"/>
        <v>Low</v>
      </c>
      <c r="V3659" t="str">
        <f t="shared" si="521"/>
        <v>Invalid NDC</v>
      </c>
    </row>
    <row r="3660" spans="1:22" x14ac:dyDescent="0.3">
      <c r="A3660" t="str">
        <f>Raw_Data!A3660</f>
        <v>6250132</v>
      </c>
      <c r="B3660">
        <f>Raw_Data!B3660</f>
        <v>45688</v>
      </c>
      <c r="C3660" t="str">
        <f>Raw_Data!C3660</f>
        <v>NYSTATIN 100,000 UNIT/GM CR</v>
      </c>
      <c r="D3660" t="str">
        <f>Raw_Data!D3660</f>
        <v>45802005935</v>
      </c>
      <c r="E3660" t="str">
        <f>Raw_Data!E3660</f>
        <v>GIBBS, JON</v>
      </c>
      <c r="F3660" t="str">
        <f>Raw_Data!F3660</f>
        <v>1700896156</v>
      </c>
      <c r="G3660" t="str">
        <f>Raw_Data!H3660</f>
        <v>0</v>
      </c>
      <c r="H3660">
        <f>IFERROR(VLOOKUP(G3660,Store_Map!$A$2:$I$100,3,FALSE),"")</f>
        <v>0</v>
      </c>
      <c r="I3660">
        <f>IFERROR(VLOOKUP(G3660,Store_Map!$A$2:$I$100,4,FALSE),"")</f>
        <v>0</v>
      </c>
      <c r="J3660">
        <f>IFERROR(VLOOKUP(G3660,Store_Map!$A$2:$I$100,5,FALSE),"")</f>
        <v>0</v>
      </c>
      <c r="K3660">
        <f>IFERROR(VLOOKUP(G3660,Store_Map!$A$2:$I$100,6,FALSE),"")</f>
        <v>0</v>
      </c>
      <c r="L3660">
        <f>IFERROR(VLOOKUP(G3660,Store_Map!$A$2:$I$100,7,FALSE),"")</f>
        <v>0</v>
      </c>
      <c r="M3660">
        <f>IFERROR(VLOOKUP(G3660,Store_Map!$A$2:$I$100,8,FALSE),"")</f>
        <v>0</v>
      </c>
      <c r="N3660">
        <f t="shared" si="513"/>
        <v>0</v>
      </c>
      <c r="O3660" t="str">
        <f t="shared" si="514"/>
        <v>PASS</v>
      </c>
      <c r="P3660" t="str">
        <f t="shared" si="515"/>
        <v>PASS</v>
      </c>
      <c r="Q3660" t="str">
        <f t="shared" si="516"/>
        <v>PASS</v>
      </c>
      <c r="R3660" t="str">
        <f t="shared" si="517"/>
        <v>PASS</v>
      </c>
      <c r="S3660" t="str">
        <f t="shared" si="518"/>
        <v>PASS</v>
      </c>
      <c r="T3660">
        <f t="shared" si="519"/>
        <v>100</v>
      </c>
      <c r="U3660" t="str">
        <f t="shared" si="520"/>
        <v>Low</v>
      </c>
      <c r="V3660" t="str">
        <f t="shared" si="521"/>
        <v>Clean</v>
      </c>
    </row>
    <row r="3661" spans="1:22" x14ac:dyDescent="0.3">
      <c r="A3661" t="str">
        <f>Raw_Data!A3661</f>
        <v>6250131</v>
      </c>
      <c r="B3661">
        <f>Raw_Data!B3661</f>
        <v>45688</v>
      </c>
      <c r="C3661" t="str">
        <f>Raw_Data!C3661</f>
        <v>NYSTATIN 100,000 POWD</v>
      </c>
      <c r="D3661" t="str">
        <f>Raw_Data!D3661</f>
        <v>68308015215</v>
      </c>
      <c r="E3661" t="str">
        <f>Raw_Data!E3661</f>
        <v>GIBBS, JON</v>
      </c>
      <c r="F3661" t="str">
        <f>Raw_Data!F3661</f>
        <v>1700896156</v>
      </c>
      <c r="G3661" t="str">
        <f>Raw_Data!H3661</f>
        <v>0</v>
      </c>
      <c r="H3661">
        <f>IFERROR(VLOOKUP(G3661,Store_Map!$A$2:$I$100,3,FALSE),"")</f>
        <v>0</v>
      </c>
      <c r="I3661">
        <f>IFERROR(VLOOKUP(G3661,Store_Map!$A$2:$I$100,4,FALSE),"")</f>
        <v>0</v>
      </c>
      <c r="J3661">
        <f>IFERROR(VLOOKUP(G3661,Store_Map!$A$2:$I$100,5,FALSE),"")</f>
        <v>0</v>
      </c>
      <c r="K3661">
        <f>IFERROR(VLOOKUP(G3661,Store_Map!$A$2:$I$100,6,FALSE),"")</f>
        <v>0</v>
      </c>
      <c r="L3661">
        <f>IFERROR(VLOOKUP(G3661,Store_Map!$A$2:$I$100,7,FALSE),"")</f>
        <v>0</v>
      </c>
      <c r="M3661">
        <f>IFERROR(VLOOKUP(G3661,Store_Map!$A$2:$I$100,8,FALSE),"")</f>
        <v>0</v>
      </c>
      <c r="N3661">
        <f t="shared" si="513"/>
        <v>0</v>
      </c>
      <c r="O3661" t="str">
        <f t="shared" si="514"/>
        <v>PASS</v>
      </c>
      <c r="P3661" t="str">
        <f t="shared" si="515"/>
        <v>PASS</v>
      </c>
      <c r="Q3661" t="str">
        <f t="shared" si="516"/>
        <v>PASS</v>
      </c>
      <c r="R3661" t="str">
        <f t="shared" si="517"/>
        <v>PASS</v>
      </c>
      <c r="S3661" t="str">
        <f t="shared" si="518"/>
        <v>PASS</v>
      </c>
      <c r="T3661">
        <f t="shared" si="519"/>
        <v>100</v>
      </c>
      <c r="U3661" t="str">
        <f t="shared" si="520"/>
        <v>Low</v>
      </c>
      <c r="V3661" t="str">
        <f t="shared" si="521"/>
        <v>Clean</v>
      </c>
    </row>
    <row r="3662" spans="1:22" x14ac:dyDescent="0.3">
      <c r="A3662" t="str">
        <f>Raw_Data!A3662</f>
        <v>6247596</v>
      </c>
      <c r="B3662">
        <f>Raw_Data!B3662</f>
        <v>45688</v>
      </c>
      <c r="C3662" t="str">
        <f>Raw_Data!C3662</f>
        <v>LOSARTAN-HCTZ 100-25 MG TAB</v>
      </c>
      <c r="D3662" t="str">
        <f>Raw_Data!D3662</f>
        <v>65862047099</v>
      </c>
      <c r="E3662" t="str">
        <f>Raw_Data!E3662</f>
        <v>BYNE, EDMUND</v>
      </c>
      <c r="F3662" t="str">
        <f>Raw_Data!F3662</f>
        <v>1033186648</v>
      </c>
      <c r="G3662" t="str">
        <f>Raw_Data!H3662</f>
        <v>0</v>
      </c>
      <c r="H3662">
        <f>IFERROR(VLOOKUP(G3662,Store_Map!$A$2:$I$100,3,FALSE),"")</f>
        <v>0</v>
      </c>
      <c r="I3662">
        <f>IFERROR(VLOOKUP(G3662,Store_Map!$A$2:$I$100,4,FALSE),"")</f>
        <v>0</v>
      </c>
      <c r="J3662">
        <f>IFERROR(VLOOKUP(G3662,Store_Map!$A$2:$I$100,5,FALSE),"")</f>
        <v>0</v>
      </c>
      <c r="K3662">
        <f>IFERROR(VLOOKUP(G3662,Store_Map!$A$2:$I$100,6,FALSE),"")</f>
        <v>0</v>
      </c>
      <c r="L3662">
        <f>IFERROR(VLOOKUP(G3662,Store_Map!$A$2:$I$100,7,FALSE),"")</f>
        <v>0</v>
      </c>
      <c r="M3662">
        <f>IFERROR(VLOOKUP(G3662,Store_Map!$A$2:$I$100,8,FALSE),"")</f>
        <v>0</v>
      </c>
      <c r="N3662">
        <f t="shared" si="513"/>
        <v>0</v>
      </c>
      <c r="O3662" t="str">
        <f t="shared" si="514"/>
        <v>PASS</v>
      </c>
      <c r="P3662" t="str">
        <f t="shared" si="515"/>
        <v>PASS</v>
      </c>
      <c r="Q3662" t="str">
        <f t="shared" si="516"/>
        <v>PASS</v>
      </c>
      <c r="R3662" t="str">
        <f t="shared" si="517"/>
        <v>PASS</v>
      </c>
      <c r="S3662" t="str">
        <f t="shared" si="518"/>
        <v>PASS</v>
      </c>
      <c r="T3662">
        <f t="shared" si="519"/>
        <v>100</v>
      </c>
      <c r="U3662" t="str">
        <f t="shared" si="520"/>
        <v>Low</v>
      </c>
      <c r="V3662" t="str">
        <f t="shared" si="521"/>
        <v>Clean</v>
      </c>
    </row>
    <row r="3663" spans="1:22" x14ac:dyDescent="0.3">
      <c r="A3663" t="str">
        <f>Raw_Data!A3663</f>
        <v>6247547</v>
      </c>
      <c r="B3663">
        <f>Raw_Data!B3663</f>
        <v>45688</v>
      </c>
      <c r="C3663" t="str">
        <f>Raw_Data!C3663</f>
        <v>SPIRONOLACTONE 25 MG TABLET</v>
      </c>
      <c r="D3663" t="str">
        <f>Raw_Data!D3663</f>
        <v>53489014305</v>
      </c>
      <c r="E3663" t="str">
        <f>Raw_Data!E3663</f>
        <v>GUPTA, SHUCHITA</v>
      </c>
      <c r="F3663" t="str">
        <f>Raw_Data!F3663</f>
        <v>1679773642</v>
      </c>
      <c r="G3663" t="str">
        <f>Raw_Data!H3663</f>
        <v>0</v>
      </c>
      <c r="H3663">
        <f>IFERROR(VLOOKUP(G3663,Store_Map!$A$2:$I$100,3,FALSE),"")</f>
        <v>0</v>
      </c>
      <c r="I3663">
        <f>IFERROR(VLOOKUP(G3663,Store_Map!$A$2:$I$100,4,FALSE),"")</f>
        <v>0</v>
      </c>
      <c r="J3663">
        <f>IFERROR(VLOOKUP(G3663,Store_Map!$A$2:$I$100,5,FALSE),"")</f>
        <v>0</v>
      </c>
      <c r="K3663">
        <f>IFERROR(VLOOKUP(G3663,Store_Map!$A$2:$I$100,6,FALSE),"")</f>
        <v>0</v>
      </c>
      <c r="L3663">
        <f>IFERROR(VLOOKUP(G3663,Store_Map!$A$2:$I$100,7,FALSE),"")</f>
        <v>0</v>
      </c>
      <c r="M3663">
        <f>IFERROR(VLOOKUP(G3663,Store_Map!$A$2:$I$100,8,FALSE),"")</f>
        <v>0</v>
      </c>
      <c r="N3663">
        <f t="shared" si="513"/>
        <v>0</v>
      </c>
      <c r="O3663" t="str">
        <f t="shared" si="514"/>
        <v>PASS</v>
      </c>
      <c r="P3663" t="str">
        <f t="shared" si="515"/>
        <v>PASS</v>
      </c>
      <c r="Q3663" t="str">
        <f t="shared" si="516"/>
        <v>PASS</v>
      </c>
      <c r="R3663" t="str">
        <f t="shared" si="517"/>
        <v>PASS</v>
      </c>
      <c r="S3663" t="str">
        <f t="shared" si="518"/>
        <v>PASS</v>
      </c>
      <c r="T3663">
        <f t="shared" si="519"/>
        <v>100</v>
      </c>
      <c r="U3663" t="str">
        <f t="shared" si="520"/>
        <v>Low</v>
      </c>
      <c r="V3663" t="str">
        <f t="shared" si="521"/>
        <v>Clean</v>
      </c>
    </row>
    <row r="3664" spans="1:22" x14ac:dyDescent="0.3">
      <c r="A3664" t="str">
        <f>Raw_Data!A3664</f>
        <v>2003377</v>
      </c>
      <c r="B3664">
        <f>Raw_Data!B3664</f>
        <v>45688</v>
      </c>
      <c r="C3664" t="str">
        <f>Raw_Data!C3664</f>
        <v>DEXTROAMP-AMPHET ER 20 MG C</v>
      </c>
      <c r="D3664" t="str">
        <f>Raw_Data!D3664</f>
        <v>115148901</v>
      </c>
      <c r="E3664" t="str">
        <f>Raw_Data!E3664</f>
        <v>HARSHMAN, SONALI</v>
      </c>
      <c r="F3664" t="str">
        <f>Raw_Data!F3664</f>
        <v>1104084516</v>
      </c>
      <c r="G3664" t="str">
        <f>Raw_Data!H3664</f>
        <v>0</v>
      </c>
      <c r="H3664">
        <f>IFERROR(VLOOKUP(G3664,Store_Map!$A$2:$I$100,3,FALSE),"")</f>
        <v>0</v>
      </c>
      <c r="I3664">
        <f>IFERROR(VLOOKUP(G3664,Store_Map!$A$2:$I$100,4,FALSE),"")</f>
        <v>0</v>
      </c>
      <c r="J3664">
        <f>IFERROR(VLOOKUP(G3664,Store_Map!$A$2:$I$100,5,FALSE),"")</f>
        <v>0</v>
      </c>
      <c r="K3664">
        <f>IFERROR(VLOOKUP(G3664,Store_Map!$A$2:$I$100,6,FALSE),"")</f>
        <v>0</v>
      </c>
      <c r="L3664">
        <f>IFERROR(VLOOKUP(G3664,Store_Map!$A$2:$I$100,7,FALSE),"")</f>
        <v>0</v>
      </c>
      <c r="M3664">
        <f>IFERROR(VLOOKUP(G3664,Store_Map!$A$2:$I$100,8,FALSE),"")</f>
        <v>0</v>
      </c>
      <c r="N3664">
        <f t="shared" si="513"/>
        <v>0</v>
      </c>
      <c r="O3664" t="str">
        <f t="shared" si="514"/>
        <v>PASS</v>
      </c>
      <c r="P3664" t="str">
        <f t="shared" si="515"/>
        <v>REVIEW</v>
      </c>
      <c r="Q3664" t="str">
        <f t="shared" si="516"/>
        <v>PASS</v>
      </c>
      <c r="R3664" t="str">
        <f t="shared" si="517"/>
        <v>PASS</v>
      </c>
      <c r="S3664" t="str">
        <f t="shared" si="518"/>
        <v>REVIEW</v>
      </c>
      <c r="T3664">
        <f t="shared" si="519"/>
        <v>90</v>
      </c>
      <c r="U3664" t="str">
        <f t="shared" si="520"/>
        <v>Low</v>
      </c>
      <c r="V3664" t="str">
        <f t="shared" si="521"/>
        <v>Invalid NDC</v>
      </c>
    </row>
    <row r="3665" spans="1:22" x14ac:dyDescent="0.3">
      <c r="A3665" t="str">
        <f>Raw_Data!A3665</f>
        <v>2003376</v>
      </c>
      <c r="B3665">
        <f>Raw_Data!B3665</f>
        <v>45688</v>
      </c>
      <c r="C3665" t="str">
        <f>Raw_Data!C3665</f>
        <v>DEXTROAMP-AMPHETAMIN 10 MG</v>
      </c>
      <c r="D3665" t="str">
        <f>Raw_Data!D3665</f>
        <v>555097202</v>
      </c>
      <c r="E3665" t="str">
        <f>Raw_Data!E3665</f>
        <v>HARSHMAN, SONALI</v>
      </c>
      <c r="F3665" t="str">
        <f>Raw_Data!F3665</f>
        <v>1104084516</v>
      </c>
      <c r="G3665" t="str">
        <f>Raw_Data!H3665</f>
        <v>0</v>
      </c>
      <c r="H3665">
        <f>IFERROR(VLOOKUP(G3665,Store_Map!$A$2:$I$100,3,FALSE),"")</f>
        <v>0</v>
      </c>
      <c r="I3665">
        <f>IFERROR(VLOOKUP(G3665,Store_Map!$A$2:$I$100,4,FALSE),"")</f>
        <v>0</v>
      </c>
      <c r="J3665">
        <f>IFERROR(VLOOKUP(G3665,Store_Map!$A$2:$I$100,5,FALSE),"")</f>
        <v>0</v>
      </c>
      <c r="K3665">
        <f>IFERROR(VLOOKUP(G3665,Store_Map!$A$2:$I$100,6,FALSE),"")</f>
        <v>0</v>
      </c>
      <c r="L3665">
        <f>IFERROR(VLOOKUP(G3665,Store_Map!$A$2:$I$100,7,FALSE),"")</f>
        <v>0</v>
      </c>
      <c r="M3665">
        <f>IFERROR(VLOOKUP(G3665,Store_Map!$A$2:$I$100,8,FALSE),"")</f>
        <v>0</v>
      </c>
      <c r="N3665">
        <f t="shared" si="513"/>
        <v>0</v>
      </c>
      <c r="O3665" t="str">
        <f t="shared" si="514"/>
        <v>PASS</v>
      </c>
      <c r="P3665" t="str">
        <f t="shared" si="515"/>
        <v>REVIEW</v>
      </c>
      <c r="Q3665" t="str">
        <f t="shared" si="516"/>
        <v>PASS</v>
      </c>
      <c r="R3665" t="str">
        <f t="shared" si="517"/>
        <v>PASS</v>
      </c>
      <c r="S3665" t="str">
        <f t="shared" si="518"/>
        <v>REVIEW</v>
      </c>
      <c r="T3665">
        <f t="shared" si="519"/>
        <v>90</v>
      </c>
      <c r="U3665" t="str">
        <f t="shared" si="520"/>
        <v>Low</v>
      </c>
      <c r="V3665" t="str">
        <f t="shared" si="521"/>
        <v>Invalid NDC</v>
      </c>
    </row>
    <row r="3666" spans="1:22" x14ac:dyDescent="0.3">
      <c r="A3666" t="str">
        <f>Raw_Data!A3666</f>
        <v>6253389</v>
      </c>
      <c r="B3666">
        <f>Raw_Data!B3666</f>
        <v>45688</v>
      </c>
      <c r="C3666" t="str">
        <f>Raw_Data!C3666</f>
        <v>AMLODIPINE BESYLATE 10 MG T</v>
      </c>
      <c r="D3666" t="str">
        <f>Raw_Data!D3666</f>
        <v>69097012815</v>
      </c>
      <c r="E3666" t="str">
        <f>Raw_Data!E3666</f>
        <v>GIBBS, JON</v>
      </c>
      <c r="F3666" t="str">
        <f>Raw_Data!F3666</f>
        <v>1700896156</v>
      </c>
      <c r="G3666" t="str">
        <f>Raw_Data!H3666</f>
        <v>0</v>
      </c>
      <c r="H3666">
        <f>IFERROR(VLOOKUP(G3666,Store_Map!$A$2:$I$100,3,FALSE),"")</f>
        <v>0</v>
      </c>
      <c r="I3666">
        <f>IFERROR(VLOOKUP(G3666,Store_Map!$A$2:$I$100,4,FALSE),"")</f>
        <v>0</v>
      </c>
      <c r="J3666">
        <f>IFERROR(VLOOKUP(G3666,Store_Map!$A$2:$I$100,5,FALSE),"")</f>
        <v>0</v>
      </c>
      <c r="K3666">
        <f>IFERROR(VLOOKUP(G3666,Store_Map!$A$2:$I$100,6,FALSE),"")</f>
        <v>0</v>
      </c>
      <c r="L3666">
        <f>IFERROR(VLOOKUP(G3666,Store_Map!$A$2:$I$100,7,FALSE),"")</f>
        <v>0</v>
      </c>
      <c r="M3666">
        <f>IFERROR(VLOOKUP(G3666,Store_Map!$A$2:$I$100,8,FALSE),"")</f>
        <v>0</v>
      </c>
      <c r="N3666">
        <f t="shared" si="513"/>
        <v>0</v>
      </c>
      <c r="O3666" t="str">
        <f t="shared" si="514"/>
        <v>PASS</v>
      </c>
      <c r="P3666" t="str">
        <f t="shared" si="515"/>
        <v>PASS</v>
      </c>
      <c r="Q3666" t="str">
        <f t="shared" si="516"/>
        <v>PASS</v>
      </c>
      <c r="R3666" t="str">
        <f t="shared" si="517"/>
        <v>PASS</v>
      </c>
      <c r="S3666" t="str">
        <f t="shared" si="518"/>
        <v>PASS</v>
      </c>
      <c r="T3666">
        <f t="shared" si="519"/>
        <v>100</v>
      </c>
      <c r="U3666" t="str">
        <f t="shared" si="520"/>
        <v>Low</v>
      </c>
      <c r="V3666" t="str">
        <f t="shared" si="521"/>
        <v>Clean</v>
      </c>
    </row>
    <row r="3667" spans="1:22" x14ac:dyDescent="0.3">
      <c r="A3667" t="str">
        <f>Raw_Data!A3667</f>
        <v>6253390</v>
      </c>
      <c r="B3667">
        <f>Raw_Data!B3667</f>
        <v>45688</v>
      </c>
      <c r="C3667" t="str">
        <f>Raw_Data!C3667</f>
        <v>LOSARTAN-HCTZ 100-25 MG TAB</v>
      </c>
      <c r="D3667" t="str">
        <f>Raw_Data!D3667</f>
        <v>65862047099</v>
      </c>
      <c r="E3667" t="str">
        <f>Raw_Data!E3667</f>
        <v>GIBBS, JON</v>
      </c>
      <c r="F3667" t="str">
        <f>Raw_Data!F3667</f>
        <v>1700896156</v>
      </c>
      <c r="G3667" t="str">
        <f>Raw_Data!H3667</f>
        <v>0</v>
      </c>
      <c r="H3667">
        <f>IFERROR(VLOOKUP(G3667,Store_Map!$A$2:$I$100,3,FALSE),"")</f>
        <v>0</v>
      </c>
      <c r="I3667">
        <f>IFERROR(VLOOKUP(G3667,Store_Map!$A$2:$I$100,4,FALSE),"")</f>
        <v>0</v>
      </c>
      <c r="J3667">
        <f>IFERROR(VLOOKUP(G3667,Store_Map!$A$2:$I$100,5,FALSE),"")</f>
        <v>0</v>
      </c>
      <c r="K3667">
        <f>IFERROR(VLOOKUP(G3667,Store_Map!$A$2:$I$100,6,FALSE),"")</f>
        <v>0</v>
      </c>
      <c r="L3667">
        <f>IFERROR(VLOOKUP(G3667,Store_Map!$A$2:$I$100,7,FALSE),"")</f>
        <v>0</v>
      </c>
      <c r="M3667">
        <f>IFERROR(VLOOKUP(G3667,Store_Map!$A$2:$I$100,8,FALSE),"")</f>
        <v>0</v>
      </c>
      <c r="N3667">
        <f t="shared" si="513"/>
        <v>0</v>
      </c>
      <c r="O3667" t="str">
        <f t="shared" si="514"/>
        <v>PASS</v>
      </c>
      <c r="P3667" t="str">
        <f t="shared" si="515"/>
        <v>PASS</v>
      </c>
      <c r="Q3667" t="str">
        <f t="shared" si="516"/>
        <v>PASS</v>
      </c>
      <c r="R3667" t="str">
        <f t="shared" si="517"/>
        <v>PASS</v>
      </c>
      <c r="S3667" t="str">
        <f t="shared" si="518"/>
        <v>PASS</v>
      </c>
      <c r="T3667">
        <f t="shared" si="519"/>
        <v>100</v>
      </c>
      <c r="U3667" t="str">
        <f t="shared" si="520"/>
        <v>Low</v>
      </c>
      <c r="V3667" t="str">
        <f t="shared" si="521"/>
        <v>Clean</v>
      </c>
    </row>
    <row r="3668" spans="1:22" x14ac:dyDescent="0.3">
      <c r="A3668" t="str">
        <f>Raw_Data!A3668</f>
        <v>6253391</v>
      </c>
      <c r="B3668">
        <f>Raw_Data!B3668</f>
        <v>45688</v>
      </c>
      <c r="C3668" t="str">
        <f>Raw_Data!C3668</f>
        <v>GLIPIZIDE 10 MG TABLET</v>
      </c>
      <c r="D3668" t="str">
        <f>Raw_Data!D3668</f>
        <v>60505014201</v>
      </c>
      <c r="E3668" t="str">
        <f>Raw_Data!E3668</f>
        <v>GIBBS, JON</v>
      </c>
      <c r="F3668" t="str">
        <f>Raw_Data!F3668</f>
        <v>1700896156</v>
      </c>
      <c r="G3668" t="str">
        <f>Raw_Data!H3668</f>
        <v>0</v>
      </c>
      <c r="H3668">
        <f>IFERROR(VLOOKUP(G3668,Store_Map!$A$2:$I$100,3,FALSE),"")</f>
        <v>0</v>
      </c>
      <c r="I3668">
        <f>IFERROR(VLOOKUP(G3668,Store_Map!$A$2:$I$100,4,FALSE),"")</f>
        <v>0</v>
      </c>
      <c r="J3668">
        <f>IFERROR(VLOOKUP(G3668,Store_Map!$A$2:$I$100,5,FALSE),"")</f>
        <v>0</v>
      </c>
      <c r="K3668">
        <f>IFERROR(VLOOKUP(G3668,Store_Map!$A$2:$I$100,6,FALSE),"")</f>
        <v>0</v>
      </c>
      <c r="L3668">
        <f>IFERROR(VLOOKUP(G3668,Store_Map!$A$2:$I$100,7,FALSE),"")</f>
        <v>0</v>
      </c>
      <c r="M3668">
        <f>IFERROR(VLOOKUP(G3668,Store_Map!$A$2:$I$100,8,FALSE),"")</f>
        <v>0</v>
      </c>
      <c r="N3668">
        <f t="shared" si="513"/>
        <v>0</v>
      </c>
      <c r="O3668" t="str">
        <f t="shared" si="514"/>
        <v>PASS</v>
      </c>
      <c r="P3668" t="str">
        <f t="shared" si="515"/>
        <v>PASS</v>
      </c>
      <c r="Q3668" t="str">
        <f t="shared" si="516"/>
        <v>PASS</v>
      </c>
      <c r="R3668" t="str">
        <f t="shared" si="517"/>
        <v>PASS</v>
      </c>
      <c r="S3668" t="str">
        <f t="shared" si="518"/>
        <v>PASS</v>
      </c>
      <c r="T3668">
        <f t="shared" si="519"/>
        <v>100</v>
      </c>
      <c r="U3668" t="str">
        <f t="shared" si="520"/>
        <v>Low</v>
      </c>
      <c r="V3668" t="str">
        <f t="shared" si="521"/>
        <v>Clean</v>
      </c>
    </row>
    <row r="3669" spans="1:22" x14ac:dyDescent="0.3">
      <c r="A3669" t="str">
        <f>Raw_Data!A3669</f>
        <v>6253392</v>
      </c>
      <c r="B3669">
        <f>Raw_Data!B3669</f>
        <v>45688</v>
      </c>
      <c r="C3669" t="str">
        <f>Raw_Data!C3669</f>
        <v>OMEPRAZOLE DR 20 MG CAPSULE</v>
      </c>
      <c r="D3669" t="str">
        <f>Raw_Data!D3669</f>
        <v>68382041205</v>
      </c>
      <c r="E3669" t="str">
        <f>Raw_Data!E3669</f>
        <v>GIBBS, JON</v>
      </c>
      <c r="F3669" t="str">
        <f>Raw_Data!F3669</f>
        <v>1700896156</v>
      </c>
      <c r="G3669" t="str">
        <f>Raw_Data!H3669</f>
        <v>0</v>
      </c>
      <c r="H3669">
        <f>IFERROR(VLOOKUP(G3669,Store_Map!$A$2:$I$100,3,FALSE),"")</f>
        <v>0</v>
      </c>
      <c r="I3669">
        <f>IFERROR(VLOOKUP(G3669,Store_Map!$A$2:$I$100,4,FALSE),"")</f>
        <v>0</v>
      </c>
      <c r="J3669">
        <f>IFERROR(VLOOKUP(G3669,Store_Map!$A$2:$I$100,5,FALSE),"")</f>
        <v>0</v>
      </c>
      <c r="K3669">
        <f>IFERROR(VLOOKUP(G3669,Store_Map!$A$2:$I$100,6,FALSE),"")</f>
        <v>0</v>
      </c>
      <c r="L3669">
        <f>IFERROR(VLOOKUP(G3669,Store_Map!$A$2:$I$100,7,FALSE),"")</f>
        <v>0</v>
      </c>
      <c r="M3669">
        <f>IFERROR(VLOOKUP(G3669,Store_Map!$A$2:$I$100,8,FALSE),"")</f>
        <v>0</v>
      </c>
      <c r="N3669">
        <f t="shared" si="513"/>
        <v>0</v>
      </c>
      <c r="O3669" t="str">
        <f t="shared" si="514"/>
        <v>PASS</v>
      </c>
      <c r="P3669" t="str">
        <f t="shared" si="515"/>
        <v>PASS</v>
      </c>
      <c r="Q3669" t="str">
        <f t="shared" si="516"/>
        <v>PASS</v>
      </c>
      <c r="R3669" t="str">
        <f t="shared" si="517"/>
        <v>PASS</v>
      </c>
      <c r="S3669" t="str">
        <f t="shared" si="518"/>
        <v>PASS</v>
      </c>
      <c r="T3669">
        <f t="shared" si="519"/>
        <v>100</v>
      </c>
      <c r="U3669" t="str">
        <f t="shared" si="520"/>
        <v>Low</v>
      </c>
      <c r="V3669" t="str">
        <f t="shared" si="521"/>
        <v>Clean</v>
      </c>
    </row>
    <row r="3670" spans="1:22" x14ac:dyDescent="0.3">
      <c r="A3670" t="str">
        <f>Raw_Data!A3670</f>
        <v>6253393</v>
      </c>
      <c r="B3670">
        <f>Raw_Data!B3670</f>
        <v>45688</v>
      </c>
      <c r="C3670" t="str">
        <f>Raw_Data!C3670</f>
        <v>LOSARTAN POTASSIUM 50 MG TA</v>
      </c>
      <c r="D3670" t="str">
        <f>Raw_Data!D3670</f>
        <v>65862020299</v>
      </c>
      <c r="E3670" t="str">
        <f>Raw_Data!E3670</f>
        <v>GIBBS, JON</v>
      </c>
      <c r="F3670" t="str">
        <f>Raw_Data!F3670</f>
        <v>1700896156</v>
      </c>
      <c r="G3670" t="str">
        <f>Raw_Data!H3670</f>
        <v>0</v>
      </c>
      <c r="H3670">
        <f>IFERROR(VLOOKUP(G3670,Store_Map!$A$2:$I$100,3,FALSE),"")</f>
        <v>0</v>
      </c>
      <c r="I3670">
        <f>IFERROR(VLOOKUP(G3670,Store_Map!$A$2:$I$100,4,FALSE),"")</f>
        <v>0</v>
      </c>
      <c r="J3670">
        <f>IFERROR(VLOOKUP(G3670,Store_Map!$A$2:$I$100,5,FALSE),"")</f>
        <v>0</v>
      </c>
      <c r="K3670">
        <f>IFERROR(VLOOKUP(G3670,Store_Map!$A$2:$I$100,6,FALSE),"")</f>
        <v>0</v>
      </c>
      <c r="L3670">
        <f>IFERROR(VLOOKUP(G3670,Store_Map!$A$2:$I$100,7,FALSE),"")</f>
        <v>0</v>
      </c>
      <c r="M3670">
        <f>IFERROR(VLOOKUP(G3670,Store_Map!$A$2:$I$100,8,FALSE),"")</f>
        <v>0</v>
      </c>
      <c r="N3670">
        <f t="shared" si="513"/>
        <v>0</v>
      </c>
      <c r="O3670" t="str">
        <f t="shared" si="514"/>
        <v>PASS</v>
      </c>
      <c r="P3670" t="str">
        <f t="shared" si="515"/>
        <v>PASS</v>
      </c>
      <c r="Q3670" t="str">
        <f t="shared" si="516"/>
        <v>PASS</v>
      </c>
      <c r="R3670" t="str">
        <f t="shared" si="517"/>
        <v>PASS</v>
      </c>
      <c r="S3670" t="str">
        <f t="shared" si="518"/>
        <v>PASS</v>
      </c>
      <c r="T3670">
        <f t="shared" si="519"/>
        <v>100</v>
      </c>
      <c r="U3670" t="str">
        <f t="shared" si="520"/>
        <v>Low</v>
      </c>
      <c r="V3670" t="str">
        <f t="shared" si="521"/>
        <v>Clean</v>
      </c>
    </row>
    <row r="3671" spans="1:22" x14ac:dyDescent="0.3">
      <c r="A3671" t="str">
        <f>Raw_Data!A3671</f>
        <v>6253394</v>
      </c>
      <c r="B3671">
        <f>Raw_Data!B3671</f>
        <v>45688</v>
      </c>
      <c r="C3671" t="str">
        <f>Raw_Data!C3671</f>
        <v>LOVASTATIN 20 MG TABLET</v>
      </c>
      <c r="D3671" t="str">
        <f>Raw_Data!D3671</f>
        <v>68180046803</v>
      </c>
      <c r="E3671" t="str">
        <f>Raw_Data!E3671</f>
        <v>BYNE, EDMUND</v>
      </c>
      <c r="F3671" t="str">
        <f>Raw_Data!F3671</f>
        <v>1033186648</v>
      </c>
      <c r="G3671" t="str">
        <f>Raw_Data!H3671</f>
        <v>0</v>
      </c>
      <c r="H3671">
        <f>IFERROR(VLOOKUP(G3671,Store_Map!$A$2:$I$100,3,FALSE),"")</f>
        <v>0</v>
      </c>
      <c r="I3671">
        <f>IFERROR(VLOOKUP(G3671,Store_Map!$A$2:$I$100,4,FALSE),"")</f>
        <v>0</v>
      </c>
      <c r="J3671">
        <f>IFERROR(VLOOKUP(G3671,Store_Map!$A$2:$I$100,5,FALSE),"")</f>
        <v>0</v>
      </c>
      <c r="K3671">
        <f>IFERROR(VLOOKUP(G3671,Store_Map!$A$2:$I$100,6,FALSE),"")</f>
        <v>0</v>
      </c>
      <c r="L3671">
        <f>IFERROR(VLOOKUP(G3671,Store_Map!$A$2:$I$100,7,FALSE),"")</f>
        <v>0</v>
      </c>
      <c r="M3671">
        <f>IFERROR(VLOOKUP(G3671,Store_Map!$A$2:$I$100,8,FALSE),"")</f>
        <v>0</v>
      </c>
      <c r="N3671">
        <f t="shared" si="513"/>
        <v>0</v>
      </c>
      <c r="O3671" t="str">
        <f t="shared" si="514"/>
        <v>PASS</v>
      </c>
      <c r="P3671" t="str">
        <f t="shared" si="515"/>
        <v>PASS</v>
      </c>
      <c r="Q3671" t="str">
        <f t="shared" si="516"/>
        <v>PASS</v>
      </c>
      <c r="R3671" t="str">
        <f t="shared" si="517"/>
        <v>PASS</v>
      </c>
      <c r="S3671" t="str">
        <f t="shared" si="518"/>
        <v>PASS</v>
      </c>
      <c r="T3671">
        <f t="shared" si="519"/>
        <v>100</v>
      </c>
      <c r="U3671" t="str">
        <f t="shared" si="520"/>
        <v>Low</v>
      </c>
      <c r="V3671" t="str">
        <f t="shared" si="521"/>
        <v>Clean</v>
      </c>
    </row>
    <row r="3672" spans="1:22" x14ac:dyDescent="0.3">
      <c r="A3672" t="str">
        <f>Raw_Data!A3672</f>
        <v>6253395</v>
      </c>
      <c r="B3672">
        <f>Raw_Data!B3672</f>
        <v>45688</v>
      </c>
      <c r="C3672" t="str">
        <f>Raw_Data!C3672</f>
        <v>PREDNISONE 10 MG TABLET</v>
      </c>
      <c r="D3672" t="str">
        <f>Raw_Data!D3672</f>
        <v>60219170705</v>
      </c>
      <c r="E3672" t="str">
        <f>Raw_Data!E3672</f>
        <v>GIBBS, JON</v>
      </c>
      <c r="F3672" t="str">
        <f>Raw_Data!F3672</f>
        <v>1700896156</v>
      </c>
      <c r="G3672" t="str">
        <f>Raw_Data!H3672</f>
        <v>0</v>
      </c>
      <c r="H3672">
        <f>IFERROR(VLOOKUP(G3672,Store_Map!$A$2:$I$100,3,FALSE),"")</f>
        <v>0</v>
      </c>
      <c r="I3672">
        <f>IFERROR(VLOOKUP(G3672,Store_Map!$A$2:$I$100,4,FALSE),"")</f>
        <v>0</v>
      </c>
      <c r="J3672">
        <f>IFERROR(VLOOKUP(G3672,Store_Map!$A$2:$I$100,5,FALSE),"")</f>
        <v>0</v>
      </c>
      <c r="K3672">
        <f>IFERROR(VLOOKUP(G3672,Store_Map!$A$2:$I$100,6,FALSE),"")</f>
        <v>0</v>
      </c>
      <c r="L3672">
        <f>IFERROR(VLOOKUP(G3672,Store_Map!$A$2:$I$100,7,FALSE),"")</f>
        <v>0</v>
      </c>
      <c r="M3672">
        <f>IFERROR(VLOOKUP(G3672,Store_Map!$A$2:$I$100,8,FALSE),"")</f>
        <v>0</v>
      </c>
      <c r="N3672">
        <f t="shared" si="513"/>
        <v>0</v>
      </c>
      <c r="O3672" t="str">
        <f t="shared" si="514"/>
        <v>PASS</v>
      </c>
      <c r="P3672" t="str">
        <f t="shared" si="515"/>
        <v>PASS</v>
      </c>
      <c r="Q3672" t="str">
        <f t="shared" si="516"/>
        <v>PASS</v>
      </c>
      <c r="R3672" t="str">
        <f t="shared" si="517"/>
        <v>PASS</v>
      </c>
      <c r="S3672" t="str">
        <f t="shared" si="518"/>
        <v>PASS</v>
      </c>
      <c r="T3672">
        <f t="shared" si="519"/>
        <v>100</v>
      </c>
      <c r="U3672" t="str">
        <f t="shared" si="520"/>
        <v>Low</v>
      </c>
      <c r="V3672" t="str">
        <f t="shared" si="521"/>
        <v>Clean</v>
      </c>
    </row>
    <row r="3673" spans="1:22" x14ac:dyDescent="0.3">
      <c r="A3673" t="str">
        <f>Raw_Data!A3673</f>
        <v>6238880</v>
      </c>
      <c r="B3673">
        <f>Raw_Data!B3673</f>
        <v>45688</v>
      </c>
      <c r="C3673" t="str">
        <f>Raw_Data!C3673</f>
        <v>CARAFATE 1 GM TABLET</v>
      </c>
      <c r="D3673" t="str">
        <f>Raw_Data!D3673</f>
        <v>58914017110</v>
      </c>
      <c r="E3673" t="str">
        <f>Raw_Data!E3673</f>
        <v>GIBBS, JON</v>
      </c>
      <c r="F3673" t="str">
        <f>Raw_Data!F3673</f>
        <v>1700896156</v>
      </c>
      <c r="G3673" t="str">
        <f>Raw_Data!H3673</f>
        <v>0</v>
      </c>
      <c r="H3673">
        <f>IFERROR(VLOOKUP(G3673,Store_Map!$A$2:$I$100,3,FALSE),"")</f>
        <v>0</v>
      </c>
      <c r="I3673">
        <f>IFERROR(VLOOKUP(G3673,Store_Map!$A$2:$I$100,4,FALSE),"")</f>
        <v>0</v>
      </c>
      <c r="J3673">
        <f>IFERROR(VLOOKUP(G3673,Store_Map!$A$2:$I$100,5,FALSE),"")</f>
        <v>0</v>
      </c>
      <c r="K3673">
        <f>IFERROR(VLOOKUP(G3673,Store_Map!$A$2:$I$100,6,FALSE),"")</f>
        <v>0</v>
      </c>
      <c r="L3673">
        <f>IFERROR(VLOOKUP(G3673,Store_Map!$A$2:$I$100,7,FALSE),"")</f>
        <v>0</v>
      </c>
      <c r="M3673">
        <f>IFERROR(VLOOKUP(G3673,Store_Map!$A$2:$I$100,8,FALSE),"")</f>
        <v>0</v>
      </c>
      <c r="N3673">
        <f t="shared" si="513"/>
        <v>0</v>
      </c>
      <c r="O3673" t="str">
        <f t="shared" si="514"/>
        <v>PASS</v>
      </c>
      <c r="P3673" t="str">
        <f t="shared" si="515"/>
        <v>PASS</v>
      </c>
      <c r="Q3673" t="str">
        <f t="shared" si="516"/>
        <v>PASS</v>
      </c>
      <c r="R3673" t="str">
        <f t="shared" si="517"/>
        <v>PASS</v>
      </c>
      <c r="S3673" t="str">
        <f t="shared" si="518"/>
        <v>PASS</v>
      </c>
      <c r="T3673">
        <f t="shared" si="519"/>
        <v>100</v>
      </c>
      <c r="U3673" t="str">
        <f t="shared" si="520"/>
        <v>Low</v>
      </c>
      <c r="V3673" t="str">
        <f t="shared" si="521"/>
        <v>Clean</v>
      </c>
    </row>
    <row r="3674" spans="1:22" x14ac:dyDescent="0.3">
      <c r="A3674" t="str">
        <f>Raw_Data!A3674</f>
        <v>6243546</v>
      </c>
      <c r="B3674">
        <f>Raw_Data!B3674</f>
        <v>45688</v>
      </c>
      <c r="C3674" t="str">
        <f>Raw_Data!C3674</f>
        <v>IBUPROFEN 800 MG TABLET</v>
      </c>
      <c r="D3674" t="str">
        <f>Raw_Data!D3674</f>
        <v>59651036205</v>
      </c>
      <c r="E3674" t="str">
        <f>Raw_Data!E3674</f>
        <v>BYNE, EDMUND</v>
      </c>
      <c r="F3674" t="str">
        <f>Raw_Data!F3674</f>
        <v>1033186648</v>
      </c>
      <c r="G3674" t="str">
        <f>Raw_Data!H3674</f>
        <v>0</v>
      </c>
      <c r="H3674">
        <f>IFERROR(VLOOKUP(G3674,Store_Map!$A$2:$I$100,3,FALSE),"")</f>
        <v>0</v>
      </c>
      <c r="I3674">
        <f>IFERROR(VLOOKUP(G3674,Store_Map!$A$2:$I$100,4,FALSE),"")</f>
        <v>0</v>
      </c>
      <c r="J3674">
        <f>IFERROR(VLOOKUP(G3674,Store_Map!$A$2:$I$100,5,FALSE),"")</f>
        <v>0</v>
      </c>
      <c r="K3674">
        <f>IFERROR(VLOOKUP(G3674,Store_Map!$A$2:$I$100,6,FALSE),"")</f>
        <v>0</v>
      </c>
      <c r="L3674">
        <f>IFERROR(VLOOKUP(G3674,Store_Map!$A$2:$I$100,7,FALSE),"")</f>
        <v>0</v>
      </c>
      <c r="M3674">
        <f>IFERROR(VLOOKUP(G3674,Store_Map!$A$2:$I$100,8,FALSE),"")</f>
        <v>0</v>
      </c>
      <c r="N3674">
        <f t="shared" si="513"/>
        <v>0</v>
      </c>
      <c r="O3674" t="str">
        <f t="shared" si="514"/>
        <v>PASS</v>
      </c>
      <c r="P3674" t="str">
        <f t="shared" si="515"/>
        <v>PASS</v>
      </c>
      <c r="Q3674" t="str">
        <f t="shared" si="516"/>
        <v>PASS</v>
      </c>
      <c r="R3674" t="str">
        <f t="shared" si="517"/>
        <v>PASS</v>
      </c>
      <c r="S3674" t="str">
        <f t="shared" si="518"/>
        <v>PASS</v>
      </c>
      <c r="T3674">
        <f t="shared" si="519"/>
        <v>100</v>
      </c>
      <c r="U3674" t="str">
        <f t="shared" si="520"/>
        <v>Low</v>
      </c>
      <c r="V3674" t="str">
        <f t="shared" si="521"/>
        <v>Clean</v>
      </c>
    </row>
    <row r="3675" spans="1:22" x14ac:dyDescent="0.3">
      <c r="A3675" t="str">
        <f>Raw_Data!A3675</f>
        <v>6232068</v>
      </c>
      <c r="B3675">
        <f>Raw_Data!B3675</f>
        <v>45688</v>
      </c>
      <c r="C3675" t="str">
        <f>Raw_Data!C3675</f>
        <v>CETIRIZINE HCL 10 MG TABLET</v>
      </c>
      <c r="D3675" t="str">
        <f>Raw_Data!D3675</f>
        <v>904671746</v>
      </c>
      <c r="E3675" t="str">
        <f>Raw_Data!E3675</f>
        <v>BYNE, EDMUND</v>
      </c>
      <c r="F3675" t="str">
        <f>Raw_Data!F3675</f>
        <v>1033186648</v>
      </c>
      <c r="G3675" t="str">
        <f>Raw_Data!H3675</f>
        <v>0</v>
      </c>
      <c r="H3675">
        <f>IFERROR(VLOOKUP(G3675,Store_Map!$A$2:$I$100,3,FALSE),"")</f>
        <v>0</v>
      </c>
      <c r="I3675">
        <f>IFERROR(VLOOKUP(G3675,Store_Map!$A$2:$I$100,4,FALSE),"")</f>
        <v>0</v>
      </c>
      <c r="J3675">
        <f>IFERROR(VLOOKUP(G3675,Store_Map!$A$2:$I$100,5,FALSE),"")</f>
        <v>0</v>
      </c>
      <c r="K3675">
        <f>IFERROR(VLOOKUP(G3675,Store_Map!$A$2:$I$100,6,FALSE),"")</f>
        <v>0</v>
      </c>
      <c r="L3675">
        <f>IFERROR(VLOOKUP(G3675,Store_Map!$A$2:$I$100,7,FALSE),"")</f>
        <v>0</v>
      </c>
      <c r="M3675">
        <f>IFERROR(VLOOKUP(G3675,Store_Map!$A$2:$I$100,8,FALSE),"")</f>
        <v>0</v>
      </c>
      <c r="N3675">
        <f t="shared" si="513"/>
        <v>0</v>
      </c>
      <c r="O3675" t="str">
        <f t="shared" si="514"/>
        <v>PASS</v>
      </c>
      <c r="P3675" t="str">
        <f t="shared" si="515"/>
        <v>REVIEW</v>
      </c>
      <c r="Q3675" t="str">
        <f t="shared" si="516"/>
        <v>PASS</v>
      </c>
      <c r="R3675" t="str">
        <f t="shared" si="517"/>
        <v>PASS</v>
      </c>
      <c r="S3675" t="str">
        <f t="shared" si="518"/>
        <v>REVIEW</v>
      </c>
      <c r="T3675">
        <f t="shared" si="519"/>
        <v>90</v>
      </c>
      <c r="U3675" t="str">
        <f t="shared" si="520"/>
        <v>Low</v>
      </c>
      <c r="V3675" t="str">
        <f t="shared" si="521"/>
        <v>Invalid NDC</v>
      </c>
    </row>
    <row r="3676" spans="1:22" x14ac:dyDescent="0.3">
      <c r="A3676" t="str">
        <f>Raw_Data!A3676</f>
        <v>6232067</v>
      </c>
      <c r="B3676">
        <f>Raw_Data!B3676</f>
        <v>45688</v>
      </c>
      <c r="C3676" t="str">
        <f>Raw_Data!C3676</f>
        <v>FLUTICASONE PROP 50 MCG SPR</v>
      </c>
      <c r="D3676" t="str">
        <f>Raw_Data!D3676</f>
        <v>54327099</v>
      </c>
      <c r="E3676" t="str">
        <f>Raw_Data!E3676</f>
        <v>BYNE, EDMUND</v>
      </c>
      <c r="F3676" t="str">
        <f>Raw_Data!F3676</f>
        <v>1033186648</v>
      </c>
      <c r="G3676" t="str">
        <f>Raw_Data!H3676</f>
        <v>0</v>
      </c>
      <c r="H3676">
        <f>IFERROR(VLOOKUP(G3676,Store_Map!$A$2:$I$100,3,FALSE),"")</f>
        <v>0</v>
      </c>
      <c r="I3676">
        <f>IFERROR(VLOOKUP(G3676,Store_Map!$A$2:$I$100,4,FALSE),"")</f>
        <v>0</v>
      </c>
      <c r="J3676">
        <f>IFERROR(VLOOKUP(G3676,Store_Map!$A$2:$I$100,5,FALSE),"")</f>
        <v>0</v>
      </c>
      <c r="K3676">
        <f>IFERROR(VLOOKUP(G3676,Store_Map!$A$2:$I$100,6,FALSE),"")</f>
        <v>0</v>
      </c>
      <c r="L3676">
        <f>IFERROR(VLOOKUP(G3676,Store_Map!$A$2:$I$100,7,FALSE),"")</f>
        <v>0</v>
      </c>
      <c r="M3676">
        <f>IFERROR(VLOOKUP(G3676,Store_Map!$A$2:$I$100,8,FALSE),"")</f>
        <v>0</v>
      </c>
      <c r="N3676">
        <f t="shared" si="513"/>
        <v>0</v>
      </c>
      <c r="O3676" t="str">
        <f t="shared" si="514"/>
        <v>PASS</v>
      </c>
      <c r="P3676" t="str">
        <f t="shared" si="515"/>
        <v>REVIEW</v>
      </c>
      <c r="Q3676" t="str">
        <f t="shared" si="516"/>
        <v>PASS</v>
      </c>
      <c r="R3676" t="str">
        <f t="shared" si="517"/>
        <v>PASS</v>
      </c>
      <c r="S3676" t="str">
        <f t="shared" si="518"/>
        <v>REVIEW</v>
      </c>
      <c r="T3676">
        <f t="shared" si="519"/>
        <v>90</v>
      </c>
      <c r="U3676" t="str">
        <f t="shared" si="520"/>
        <v>Low</v>
      </c>
      <c r="V3676" t="str">
        <f t="shared" si="521"/>
        <v>Invalid NDC</v>
      </c>
    </row>
    <row r="3677" spans="1:22" x14ac:dyDescent="0.3">
      <c r="A3677" t="str">
        <f>Raw_Data!A3677</f>
        <v>6232066</v>
      </c>
      <c r="B3677">
        <f>Raw_Data!B3677</f>
        <v>45688</v>
      </c>
      <c r="C3677" t="str">
        <f>Raw_Data!C3677</f>
        <v>ALBUTEROL HFA 90 MCG INHALE</v>
      </c>
      <c r="D3677" t="str">
        <f>Raw_Data!D3677</f>
        <v>69097014260</v>
      </c>
      <c r="E3677" t="str">
        <f>Raw_Data!E3677</f>
        <v>BYNE, EDMUND</v>
      </c>
      <c r="F3677" t="str">
        <f>Raw_Data!F3677</f>
        <v>1033186648</v>
      </c>
      <c r="G3677" t="str">
        <f>Raw_Data!H3677</f>
        <v>0</v>
      </c>
      <c r="H3677">
        <f>IFERROR(VLOOKUP(G3677,Store_Map!$A$2:$I$100,3,FALSE),"")</f>
        <v>0</v>
      </c>
      <c r="I3677">
        <f>IFERROR(VLOOKUP(G3677,Store_Map!$A$2:$I$100,4,FALSE),"")</f>
        <v>0</v>
      </c>
      <c r="J3677">
        <f>IFERROR(VLOOKUP(G3677,Store_Map!$A$2:$I$100,5,FALSE),"")</f>
        <v>0</v>
      </c>
      <c r="K3677">
        <f>IFERROR(VLOOKUP(G3677,Store_Map!$A$2:$I$100,6,FALSE),"")</f>
        <v>0</v>
      </c>
      <c r="L3677">
        <f>IFERROR(VLOOKUP(G3677,Store_Map!$A$2:$I$100,7,FALSE),"")</f>
        <v>0</v>
      </c>
      <c r="M3677">
        <f>IFERROR(VLOOKUP(G3677,Store_Map!$A$2:$I$100,8,FALSE),"")</f>
        <v>0</v>
      </c>
      <c r="N3677">
        <f t="shared" si="513"/>
        <v>0</v>
      </c>
      <c r="O3677" t="str">
        <f t="shared" si="514"/>
        <v>PASS</v>
      </c>
      <c r="P3677" t="str">
        <f t="shared" si="515"/>
        <v>PASS</v>
      </c>
      <c r="Q3677" t="str">
        <f t="shared" si="516"/>
        <v>PASS</v>
      </c>
      <c r="R3677" t="str">
        <f t="shared" si="517"/>
        <v>PASS</v>
      </c>
      <c r="S3677" t="str">
        <f t="shared" si="518"/>
        <v>PASS</v>
      </c>
      <c r="T3677">
        <f t="shared" si="519"/>
        <v>100</v>
      </c>
      <c r="U3677" t="str">
        <f t="shared" si="520"/>
        <v>Low</v>
      </c>
      <c r="V3677" t="str">
        <f t="shared" si="521"/>
        <v>Clean</v>
      </c>
    </row>
    <row r="3678" spans="1:22" x14ac:dyDescent="0.3">
      <c r="A3678" t="str">
        <f>Raw_Data!A3678</f>
        <v>6246118</v>
      </c>
      <c r="B3678">
        <f>Raw_Data!B3678</f>
        <v>45688</v>
      </c>
      <c r="C3678" t="str">
        <f>Raw_Data!C3678</f>
        <v>CANDESARTAN CILEXETIL 16 MG</v>
      </c>
      <c r="D3678" t="str">
        <f>Raw_Data!D3678</f>
        <v>62332034390</v>
      </c>
      <c r="E3678" t="str">
        <f>Raw_Data!E3678</f>
        <v>GIBBS, JON</v>
      </c>
      <c r="F3678" t="str">
        <f>Raw_Data!F3678</f>
        <v>1700896156</v>
      </c>
      <c r="G3678" t="str">
        <f>Raw_Data!H3678</f>
        <v>0</v>
      </c>
      <c r="H3678">
        <f>IFERROR(VLOOKUP(G3678,Store_Map!$A$2:$I$100,3,FALSE),"")</f>
        <v>0</v>
      </c>
      <c r="I3678">
        <f>IFERROR(VLOOKUP(G3678,Store_Map!$A$2:$I$100,4,FALSE),"")</f>
        <v>0</v>
      </c>
      <c r="J3678">
        <f>IFERROR(VLOOKUP(G3678,Store_Map!$A$2:$I$100,5,FALSE),"")</f>
        <v>0</v>
      </c>
      <c r="K3678">
        <f>IFERROR(VLOOKUP(G3678,Store_Map!$A$2:$I$100,6,FALSE),"")</f>
        <v>0</v>
      </c>
      <c r="L3678">
        <f>IFERROR(VLOOKUP(G3678,Store_Map!$A$2:$I$100,7,FALSE),"")</f>
        <v>0</v>
      </c>
      <c r="M3678">
        <f>IFERROR(VLOOKUP(G3678,Store_Map!$A$2:$I$100,8,FALSE),"")</f>
        <v>0</v>
      </c>
      <c r="N3678">
        <f t="shared" si="513"/>
        <v>0</v>
      </c>
      <c r="O3678" t="str">
        <f t="shared" si="514"/>
        <v>PASS</v>
      </c>
      <c r="P3678" t="str">
        <f t="shared" si="515"/>
        <v>PASS</v>
      </c>
      <c r="Q3678" t="str">
        <f t="shared" si="516"/>
        <v>PASS</v>
      </c>
      <c r="R3678" t="str">
        <f t="shared" si="517"/>
        <v>PASS</v>
      </c>
      <c r="S3678" t="str">
        <f t="shared" si="518"/>
        <v>PASS</v>
      </c>
      <c r="T3678">
        <f t="shared" si="519"/>
        <v>100</v>
      </c>
      <c r="U3678" t="str">
        <f t="shared" si="520"/>
        <v>Low</v>
      </c>
      <c r="V3678" t="str">
        <f t="shared" si="521"/>
        <v>Clean</v>
      </c>
    </row>
    <row r="3679" spans="1:22" x14ac:dyDescent="0.3">
      <c r="A3679" t="str">
        <f>Raw_Data!A3679</f>
        <v>6232363</v>
      </c>
      <c r="B3679">
        <f>Raw_Data!B3679</f>
        <v>45688</v>
      </c>
      <c r="C3679" t="str">
        <f>Raw_Data!C3679</f>
        <v>SYNTHROID 25 MCG TABLET</v>
      </c>
      <c r="D3679" t="str">
        <f>Raw_Data!D3679</f>
        <v>74434190</v>
      </c>
      <c r="E3679" t="str">
        <f>Raw_Data!E3679</f>
        <v>GIBBS, JON</v>
      </c>
      <c r="F3679" t="str">
        <f>Raw_Data!F3679</f>
        <v>1700896156</v>
      </c>
      <c r="G3679" t="str">
        <f>Raw_Data!H3679</f>
        <v>0</v>
      </c>
      <c r="H3679">
        <f>IFERROR(VLOOKUP(G3679,Store_Map!$A$2:$I$100,3,FALSE),"")</f>
        <v>0</v>
      </c>
      <c r="I3679">
        <f>IFERROR(VLOOKUP(G3679,Store_Map!$A$2:$I$100,4,FALSE),"")</f>
        <v>0</v>
      </c>
      <c r="J3679">
        <f>IFERROR(VLOOKUP(G3679,Store_Map!$A$2:$I$100,5,FALSE),"")</f>
        <v>0</v>
      </c>
      <c r="K3679">
        <f>IFERROR(VLOOKUP(G3679,Store_Map!$A$2:$I$100,6,FALSE),"")</f>
        <v>0</v>
      </c>
      <c r="L3679">
        <f>IFERROR(VLOOKUP(G3679,Store_Map!$A$2:$I$100,7,FALSE),"")</f>
        <v>0</v>
      </c>
      <c r="M3679">
        <f>IFERROR(VLOOKUP(G3679,Store_Map!$A$2:$I$100,8,FALSE),"")</f>
        <v>0</v>
      </c>
      <c r="N3679">
        <f t="shared" si="513"/>
        <v>0</v>
      </c>
      <c r="O3679" t="str">
        <f t="shared" si="514"/>
        <v>PASS</v>
      </c>
      <c r="P3679" t="str">
        <f t="shared" si="515"/>
        <v>REVIEW</v>
      </c>
      <c r="Q3679" t="str">
        <f t="shared" si="516"/>
        <v>PASS</v>
      </c>
      <c r="R3679" t="str">
        <f t="shared" si="517"/>
        <v>PASS</v>
      </c>
      <c r="S3679" t="str">
        <f t="shared" si="518"/>
        <v>REVIEW</v>
      </c>
      <c r="T3679">
        <f t="shared" si="519"/>
        <v>90</v>
      </c>
      <c r="U3679" t="str">
        <f t="shared" si="520"/>
        <v>Low</v>
      </c>
      <c r="V3679" t="str">
        <f t="shared" si="521"/>
        <v>Invalid NDC</v>
      </c>
    </row>
    <row r="3680" spans="1:22" x14ac:dyDescent="0.3">
      <c r="A3680" t="str">
        <f>Raw_Data!A3680</f>
        <v>6248609</v>
      </c>
      <c r="B3680">
        <f>Raw_Data!B3680</f>
        <v>45688</v>
      </c>
      <c r="C3680" t="str">
        <f>Raw_Data!C3680</f>
        <v>NOVOLOG 100 UNIT/ML VIAL</v>
      </c>
      <c r="D3680" t="str">
        <f>Raw_Data!D3680</f>
        <v>169750111</v>
      </c>
      <c r="E3680" t="str">
        <f>Raw_Data!E3680</f>
        <v>GIBBS, JON</v>
      </c>
      <c r="F3680" t="str">
        <f>Raw_Data!F3680</f>
        <v>1700896156</v>
      </c>
      <c r="G3680" t="str">
        <f>Raw_Data!H3680</f>
        <v>0</v>
      </c>
      <c r="H3680">
        <f>IFERROR(VLOOKUP(G3680,Store_Map!$A$2:$I$100,3,FALSE),"")</f>
        <v>0</v>
      </c>
      <c r="I3680">
        <f>IFERROR(VLOOKUP(G3680,Store_Map!$A$2:$I$100,4,FALSE),"")</f>
        <v>0</v>
      </c>
      <c r="J3680">
        <f>IFERROR(VLOOKUP(G3680,Store_Map!$A$2:$I$100,5,FALSE),"")</f>
        <v>0</v>
      </c>
      <c r="K3680">
        <f>IFERROR(VLOOKUP(G3680,Store_Map!$A$2:$I$100,6,FALSE),"")</f>
        <v>0</v>
      </c>
      <c r="L3680">
        <f>IFERROR(VLOOKUP(G3680,Store_Map!$A$2:$I$100,7,FALSE),"")</f>
        <v>0</v>
      </c>
      <c r="M3680">
        <f>IFERROR(VLOOKUP(G3680,Store_Map!$A$2:$I$100,8,FALSE),"")</f>
        <v>0</v>
      </c>
      <c r="N3680">
        <f t="shared" si="513"/>
        <v>0</v>
      </c>
      <c r="O3680" t="str">
        <f t="shared" si="514"/>
        <v>PASS</v>
      </c>
      <c r="P3680" t="str">
        <f t="shared" si="515"/>
        <v>REVIEW</v>
      </c>
      <c r="Q3680" t="str">
        <f t="shared" si="516"/>
        <v>PASS</v>
      </c>
      <c r="R3680" t="str">
        <f t="shared" si="517"/>
        <v>PASS</v>
      </c>
      <c r="S3680" t="str">
        <f t="shared" si="518"/>
        <v>REVIEW</v>
      </c>
      <c r="T3680">
        <f t="shared" si="519"/>
        <v>90</v>
      </c>
      <c r="U3680" t="str">
        <f t="shared" si="520"/>
        <v>Low</v>
      </c>
      <c r="V3680" t="str">
        <f t="shared" si="521"/>
        <v>Invalid NDC</v>
      </c>
    </row>
    <row r="3681" spans="1:22" x14ac:dyDescent="0.3">
      <c r="A3681" t="str">
        <f>Raw_Data!A3681</f>
        <v>6249917</v>
      </c>
      <c r="B3681">
        <f>Raw_Data!B3681</f>
        <v>45688</v>
      </c>
      <c r="C3681" t="str">
        <f>Raw_Data!C3681</f>
        <v>ESTRADIOL TDS 0.025 MG/DAY</v>
      </c>
      <c r="D3681" t="str">
        <f>Raw_Data!D3681</f>
        <v>781711954</v>
      </c>
      <c r="E3681" t="str">
        <f>Raw_Data!E3681</f>
        <v>GRESHAM, J. MARK</v>
      </c>
      <c r="F3681" t="str">
        <f>Raw_Data!F3681</f>
        <v>1326026618</v>
      </c>
      <c r="G3681" t="str">
        <f>Raw_Data!H3681</f>
        <v>0</v>
      </c>
      <c r="H3681">
        <f>IFERROR(VLOOKUP(G3681,Store_Map!$A$2:$I$100,3,FALSE),"")</f>
        <v>0</v>
      </c>
      <c r="I3681">
        <f>IFERROR(VLOOKUP(G3681,Store_Map!$A$2:$I$100,4,FALSE),"")</f>
        <v>0</v>
      </c>
      <c r="J3681">
        <f>IFERROR(VLOOKUP(G3681,Store_Map!$A$2:$I$100,5,FALSE),"")</f>
        <v>0</v>
      </c>
      <c r="K3681">
        <f>IFERROR(VLOOKUP(G3681,Store_Map!$A$2:$I$100,6,FALSE),"")</f>
        <v>0</v>
      </c>
      <c r="L3681">
        <f>IFERROR(VLOOKUP(G3681,Store_Map!$A$2:$I$100,7,FALSE),"")</f>
        <v>0</v>
      </c>
      <c r="M3681">
        <f>IFERROR(VLOOKUP(G3681,Store_Map!$A$2:$I$100,8,FALSE),"")</f>
        <v>0</v>
      </c>
      <c r="N3681">
        <f t="shared" si="513"/>
        <v>0</v>
      </c>
      <c r="O3681" t="str">
        <f t="shared" si="514"/>
        <v>PASS</v>
      </c>
      <c r="P3681" t="str">
        <f t="shared" si="515"/>
        <v>REVIEW</v>
      </c>
      <c r="Q3681" t="str">
        <f t="shared" si="516"/>
        <v>PASS</v>
      </c>
      <c r="R3681" t="str">
        <f t="shared" si="517"/>
        <v>PASS</v>
      </c>
      <c r="S3681" t="str">
        <f t="shared" si="518"/>
        <v>REVIEW</v>
      </c>
      <c r="T3681">
        <f t="shared" si="519"/>
        <v>90</v>
      </c>
      <c r="U3681" t="str">
        <f t="shared" si="520"/>
        <v>Low</v>
      </c>
      <c r="V3681" t="str">
        <f t="shared" si="521"/>
        <v>Invalid NDC</v>
      </c>
    </row>
    <row r="3682" spans="1:22" x14ac:dyDescent="0.3">
      <c r="A3682" t="str">
        <f>Raw_Data!A3682</f>
        <v>6250942</v>
      </c>
      <c r="B3682">
        <f>Raw_Data!B3682</f>
        <v>45688</v>
      </c>
      <c r="C3682" t="str">
        <f>Raw_Data!C3682</f>
        <v>OMEPRAZOLE DR 40 MG CAPSULE</v>
      </c>
      <c r="D3682" t="str">
        <f>Raw_Data!D3682</f>
        <v>68382050010</v>
      </c>
      <c r="E3682" t="str">
        <f>Raw_Data!E3682</f>
        <v>GIBBS, JON</v>
      </c>
      <c r="F3682" t="str">
        <f>Raw_Data!F3682</f>
        <v>1700896156</v>
      </c>
      <c r="G3682" t="str">
        <f>Raw_Data!H3682</f>
        <v>0</v>
      </c>
      <c r="H3682">
        <f>IFERROR(VLOOKUP(G3682,Store_Map!$A$2:$I$100,3,FALSE),"")</f>
        <v>0</v>
      </c>
      <c r="I3682">
        <f>IFERROR(VLOOKUP(G3682,Store_Map!$A$2:$I$100,4,FALSE),"")</f>
        <v>0</v>
      </c>
      <c r="J3682">
        <f>IFERROR(VLOOKUP(G3682,Store_Map!$A$2:$I$100,5,FALSE),"")</f>
        <v>0</v>
      </c>
      <c r="K3682">
        <f>IFERROR(VLOOKUP(G3682,Store_Map!$A$2:$I$100,6,FALSE),"")</f>
        <v>0</v>
      </c>
      <c r="L3682">
        <f>IFERROR(VLOOKUP(G3682,Store_Map!$A$2:$I$100,7,FALSE),"")</f>
        <v>0</v>
      </c>
      <c r="M3682">
        <f>IFERROR(VLOOKUP(G3682,Store_Map!$A$2:$I$100,8,FALSE),"")</f>
        <v>0</v>
      </c>
      <c r="N3682">
        <f t="shared" si="513"/>
        <v>0</v>
      </c>
      <c r="O3682" t="str">
        <f t="shared" si="514"/>
        <v>PASS</v>
      </c>
      <c r="P3682" t="str">
        <f t="shared" si="515"/>
        <v>PASS</v>
      </c>
      <c r="Q3682" t="str">
        <f t="shared" si="516"/>
        <v>PASS</v>
      </c>
      <c r="R3682" t="str">
        <f t="shared" si="517"/>
        <v>PASS</v>
      </c>
      <c r="S3682" t="str">
        <f t="shared" si="518"/>
        <v>PASS</v>
      </c>
      <c r="T3682">
        <f t="shared" si="519"/>
        <v>100</v>
      </c>
      <c r="U3682" t="str">
        <f t="shared" si="520"/>
        <v>Low</v>
      </c>
      <c r="V3682" t="str">
        <f t="shared" si="521"/>
        <v>Clean</v>
      </c>
    </row>
    <row r="3683" spans="1:22" x14ac:dyDescent="0.3">
      <c r="A3683" t="str">
        <f>Raw_Data!A3683</f>
        <v>6238381</v>
      </c>
      <c r="B3683">
        <f>Raw_Data!B3683</f>
        <v>45688</v>
      </c>
      <c r="C3683" t="str">
        <f>Raw_Data!C3683</f>
        <v>METFORMIN HCL ER 500 MG TAB</v>
      </c>
      <c r="D3683" t="str">
        <f>Raw_Data!D3683</f>
        <v>49483062350</v>
      </c>
      <c r="E3683" t="str">
        <f>Raw_Data!E3683</f>
        <v>BYNE, EDMUND</v>
      </c>
      <c r="F3683" t="str">
        <f>Raw_Data!F3683</f>
        <v>1033186648</v>
      </c>
      <c r="G3683" t="str">
        <f>Raw_Data!H3683</f>
        <v>0</v>
      </c>
      <c r="H3683">
        <f>IFERROR(VLOOKUP(G3683,Store_Map!$A$2:$I$100,3,FALSE),"")</f>
        <v>0</v>
      </c>
      <c r="I3683">
        <f>IFERROR(VLOOKUP(G3683,Store_Map!$A$2:$I$100,4,FALSE),"")</f>
        <v>0</v>
      </c>
      <c r="J3683">
        <f>IFERROR(VLOOKUP(G3683,Store_Map!$A$2:$I$100,5,FALSE),"")</f>
        <v>0</v>
      </c>
      <c r="K3683">
        <f>IFERROR(VLOOKUP(G3683,Store_Map!$A$2:$I$100,6,FALSE),"")</f>
        <v>0</v>
      </c>
      <c r="L3683">
        <f>IFERROR(VLOOKUP(G3683,Store_Map!$A$2:$I$100,7,FALSE),"")</f>
        <v>0</v>
      </c>
      <c r="M3683">
        <f>IFERROR(VLOOKUP(G3683,Store_Map!$A$2:$I$100,8,FALSE),"")</f>
        <v>0</v>
      </c>
      <c r="N3683">
        <f t="shared" si="513"/>
        <v>0</v>
      </c>
      <c r="O3683" t="str">
        <f t="shared" si="514"/>
        <v>PASS</v>
      </c>
      <c r="P3683" t="str">
        <f t="shared" si="515"/>
        <v>PASS</v>
      </c>
      <c r="Q3683" t="str">
        <f t="shared" si="516"/>
        <v>PASS</v>
      </c>
      <c r="R3683" t="str">
        <f t="shared" si="517"/>
        <v>PASS</v>
      </c>
      <c r="S3683" t="str">
        <f t="shared" si="518"/>
        <v>PASS</v>
      </c>
      <c r="T3683">
        <f t="shared" si="519"/>
        <v>100</v>
      </c>
      <c r="U3683" t="str">
        <f t="shared" si="520"/>
        <v>Low</v>
      </c>
      <c r="V3683" t="str">
        <f t="shared" si="521"/>
        <v>Clean</v>
      </c>
    </row>
    <row r="3684" spans="1:22" x14ac:dyDescent="0.3">
      <c r="A3684" t="str">
        <f>Raw_Data!A3684</f>
        <v>6253396</v>
      </c>
      <c r="B3684">
        <f>Raw_Data!B3684</f>
        <v>45688</v>
      </c>
      <c r="C3684" t="str">
        <f>Raw_Data!C3684</f>
        <v>AZITHROMYCIN 250 MG TABLET</v>
      </c>
      <c r="D3684" t="str">
        <f>Raw_Data!D3684</f>
        <v>50111078751</v>
      </c>
      <c r="E3684" t="str">
        <f>Raw_Data!E3684</f>
        <v>GIBBS, JON</v>
      </c>
      <c r="F3684" t="str">
        <f>Raw_Data!F3684</f>
        <v>1700896156</v>
      </c>
      <c r="G3684" t="str">
        <f>Raw_Data!H3684</f>
        <v>0</v>
      </c>
      <c r="H3684">
        <f>IFERROR(VLOOKUP(G3684,Store_Map!$A$2:$I$100,3,FALSE),"")</f>
        <v>0</v>
      </c>
      <c r="I3684">
        <f>IFERROR(VLOOKUP(G3684,Store_Map!$A$2:$I$100,4,FALSE),"")</f>
        <v>0</v>
      </c>
      <c r="J3684">
        <f>IFERROR(VLOOKUP(G3684,Store_Map!$A$2:$I$100,5,FALSE),"")</f>
        <v>0</v>
      </c>
      <c r="K3684">
        <f>IFERROR(VLOOKUP(G3684,Store_Map!$A$2:$I$100,6,FALSE),"")</f>
        <v>0</v>
      </c>
      <c r="L3684">
        <f>IFERROR(VLOOKUP(G3684,Store_Map!$A$2:$I$100,7,FALSE),"")</f>
        <v>0</v>
      </c>
      <c r="M3684">
        <f>IFERROR(VLOOKUP(G3684,Store_Map!$A$2:$I$100,8,FALSE),"")</f>
        <v>0</v>
      </c>
      <c r="N3684">
        <f t="shared" si="513"/>
        <v>0</v>
      </c>
      <c r="O3684" t="str">
        <f t="shared" si="514"/>
        <v>PASS</v>
      </c>
      <c r="P3684" t="str">
        <f t="shared" si="515"/>
        <v>PASS</v>
      </c>
      <c r="Q3684" t="str">
        <f t="shared" si="516"/>
        <v>PASS</v>
      </c>
      <c r="R3684" t="str">
        <f t="shared" si="517"/>
        <v>PASS</v>
      </c>
      <c r="S3684" t="str">
        <f t="shared" si="518"/>
        <v>PASS</v>
      </c>
      <c r="T3684">
        <f t="shared" si="519"/>
        <v>100</v>
      </c>
      <c r="U3684" t="str">
        <f t="shared" si="520"/>
        <v>Low</v>
      </c>
      <c r="V3684" t="str">
        <f t="shared" si="521"/>
        <v>Clean</v>
      </c>
    </row>
    <row r="3685" spans="1:22" x14ac:dyDescent="0.3">
      <c r="A3685" t="str">
        <f>Raw_Data!A3685</f>
        <v>6248937</v>
      </c>
      <c r="B3685">
        <f>Raw_Data!B3685</f>
        <v>45688</v>
      </c>
      <c r="C3685" t="str">
        <f>Raw_Data!C3685</f>
        <v>MELOXICAM 15 MG TABLET</v>
      </c>
      <c r="D3685" t="str">
        <f>Raw_Data!D3685</f>
        <v>68382005105</v>
      </c>
      <c r="E3685" t="str">
        <f>Raw_Data!E3685</f>
        <v>GIBBS, JON</v>
      </c>
      <c r="F3685" t="str">
        <f>Raw_Data!F3685</f>
        <v>1700896156</v>
      </c>
      <c r="G3685" t="str">
        <f>Raw_Data!H3685</f>
        <v>0</v>
      </c>
      <c r="H3685">
        <f>IFERROR(VLOOKUP(G3685,Store_Map!$A$2:$I$100,3,FALSE),"")</f>
        <v>0</v>
      </c>
      <c r="I3685">
        <f>IFERROR(VLOOKUP(G3685,Store_Map!$A$2:$I$100,4,FALSE),"")</f>
        <v>0</v>
      </c>
      <c r="J3685">
        <f>IFERROR(VLOOKUP(G3685,Store_Map!$A$2:$I$100,5,FALSE),"")</f>
        <v>0</v>
      </c>
      <c r="K3685">
        <f>IFERROR(VLOOKUP(G3685,Store_Map!$A$2:$I$100,6,FALSE),"")</f>
        <v>0</v>
      </c>
      <c r="L3685">
        <f>IFERROR(VLOOKUP(G3685,Store_Map!$A$2:$I$100,7,FALSE),"")</f>
        <v>0</v>
      </c>
      <c r="M3685">
        <f>IFERROR(VLOOKUP(G3685,Store_Map!$A$2:$I$100,8,FALSE),"")</f>
        <v>0</v>
      </c>
      <c r="N3685">
        <f t="shared" si="513"/>
        <v>0</v>
      </c>
      <c r="O3685" t="str">
        <f t="shared" si="514"/>
        <v>PASS</v>
      </c>
      <c r="P3685" t="str">
        <f t="shared" si="515"/>
        <v>PASS</v>
      </c>
      <c r="Q3685" t="str">
        <f t="shared" si="516"/>
        <v>PASS</v>
      </c>
      <c r="R3685" t="str">
        <f t="shared" si="517"/>
        <v>PASS</v>
      </c>
      <c r="S3685" t="str">
        <f t="shared" si="518"/>
        <v>PASS</v>
      </c>
      <c r="T3685">
        <f t="shared" si="519"/>
        <v>100</v>
      </c>
      <c r="U3685" t="str">
        <f t="shared" si="520"/>
        <v>Low</v>
      </c>
      <c r="V3685" t="str">
        <f t="shared" si="521"/>
        <v>Clean</v>
      </c>
    </row>
    <row r="3686" spans="1:22" x14ac:dyDescent="0.3">
      <c r="A3686" t="str">
        <f>Raw_Data!A3686</f>
        <v>6249786</v>
      </c>
      <c r="B3686">
        <f>Raw_Data!B3686</f>
        <v>45688</v>
      </c>
      <c r="C3686" t="str">
        <f>Raw_Data!C3686</f>
        <v>DOCUSATE SODIUM 100 MG SOFT</v>
      </c>
      <c r="D3686" t="str">
        <f>Raw_Data!D3686</f>
        <v>904728060</v>
      </c>
      <c r="E3686" t="str">
        <f>Raw_Data!E3686</f>
        <v>BYNE, EDMUND</v>
      </c>
      <c r="F3686" t="str">
        <f>Raw_Data!F3686</f>
        <v>1033186648</v>
      </c>
      <c r="G3686" t="str">
        <f>Raw_Data!H3686</f>
        <v>0</v>
      </c>
      <c r="H3686">
        <f>IFERROR(VLOOKUP(G3686,Store_Map!$A$2:$I$100,3,FALSE),"")</f>
        <v>0</v>
      </c>
      <c r="I3686">
        <f>IFERROR(VLOOKUP(G3686,Store_Map!$A$2:$I$100,4,FALSE),"")</f>
        <v>0</v>
      </c>
      <c r="J3686">
        <f>IFERROR(VLOOKUP(G3686,Store_Map!$A$2:$I$100,5,FALSE),"")</f>
        <v>0</v>
      </c>
      <c r="K3686">
        <f>IFERROR(VLOOKUP(G3686,Store_Map!$A$2:$I$100,6,FALSE),"")</f>
        <v>0</v>
      </c>
      <c r="L3686">
        <f>IFERROR(VLOOKUP(G3686,Store_Map!$A$2:$I$100,7,FALSE),"")</f>
        <v>0</v>
      </c>
      <c r="M3686">
        <f>IFERROR(VLOOKUP(G3686,Store_Map!$A$2:$I$100,8,FALSE),"")</f>
        <v>0</v>
      </c>
      <c r="N3686">
        <f t="shared" si="513"/>
        <v>0</v>
      </c>
      <c r="O3686" t="str">
        <f t="shared" si="514"/>
        <v>PASS</v>
      </c>
      <c r="P3686" t="str">
        <f t="shared" si="515"/>
        <v>REVIEW</v>
      </c>
      <c r="Q3686" t="str">
        <f t="shared" si="516"/>
        <v>PASS</v>
      </c>
      <c r="R3686" t="str">
        <f t="shared" si="517"/>
        <v>PASS</v>
      </c>
      <c r="S3686" t="str">
        <f t="shared" si="518"/>
        <v>REVIEW</v>
      </c>
      <c r="T3686">
        <f t="shared" si="519"/>
        <v>90</v>
      </c>
      <c r="U3686" t="str">
        <f t="shared" si="520"/>
        <v>Low</v>
      </c>
      <c r="V3686" t="str">
        <f t="shared" si="521"/>
        <v>Invalid NDC</v>
      </c>
    </row>
    <row r="3687" spans="1:22" x14ac:dyDescent="0.3">
      <c r="A3687" t="str">
        <f>Raw_Data!A3687</f>
        <v>6245376</v>
      </c>
      <c r="B3687">
        <f>Raw_Data!B3687</f>
        <v>45688</v>
      </c>
      <c r="C3687" t="str">
        <f>Raw_Data!C3687</f>
        <v>AMLODIPINE BESYLATE 5 MG TA</v>
      </c>
      <c r="D3687" t="str">
        <f>Raw_Data!D3687</f>
        <v>69097012715</v>
      </c>
      <c r="E3687" t="str">
        <f>Raw_Data!E3687</f>
        <v>BYNE, EDMUND</v>
      </c>
      <c r="F3687" t="str">
        <f>Raw_Data!F3687</f>
        <v>1033186648</v>
      </c>
      <c r="G3687" t="str">
        <f>Raw_Data!H3687</f>
        <v>0</v>
      </c>
      <c r="H3687">
        <f>IFERROR(VLOOKUP(G3687,Store_Map!$A$2:$I$100,3,FALSE),"")</f>
        <v>0</v>
      </c>
      <c r="I3687">
        <f>IFERROR(VLOOKUP(G3687,Store_Map!$A$2:$I$100,4,FALSE),"")</f>
        <v>0</v>
      </c>
      <c r="J3687">
        <f>IFERROR(VLOOKUP(G3687,Store_Map!$A$2:$I$100,5,FALSE),"")</f>
        <v>0</v>
      </c>
      <c r="K3687">
        <f>IFERROR(VLOOKUP(G3687,Store_Map!$A$2:$I$100,6,FALSE),"")</f>
        <v>0</v>
      </c>
      <c r="L3687">
        <f>IFERROR(VLOOKUP(G3687,Store_Map!$A$2:$I$100,7,FALSE),"")</f>
        <v>0</v>
      </c>
      <c r="M3687">
        <f>IFERROR(VLOOKUP(G3687,Store_Map!$A$2:$I$100,8,FALSE),"")</f>
        <v>0</v>
      </c>
      <c r="N3687">
        <f t="shared" si="513"/>
        <v>0</v>
      </c>
      <c r="O3687" t="str">
        <f t="shared" si="514"/>
        <v>PASS</v>
      </c>
      <c r="P3687" t="str">
        <f t="shared" si="515"/>
        <v>PASS</v>
      </c>
      <c r="Q3687" t="str">
        <f t="shared" si="516"/>
        <v>PASS</v>
      </c>
      <c r="R3687" t="str">
        <f t="shared" si="517"/>
        <v>PASS</v>
      </c>
      <c r="S3687" t="str">
        <f t="shared" si="518"/>
        <v>PASS</v>
      </c>
      <c r="T3687">
        <f t="shared" si="519"/>
        <v>100</v>
      </c>
      <c r="U3687" t="str">
        <f t="shared" si="520"/>
        <v>Low</v>
      </c>
      <c r="V3687" t="str">
        <f t="shared" si="521"/>
        <v>Clean</v>
      </c>
    </row>
    <row r="3688" spans="1:22" x14ac:dyDescent="0.3">
      <c r="A3688" t="str">
        <f>Raw_Data!A3688</f>
        <v>6234763</v>
      </c>
      <c r="B3688">
        <f>Raw_Data!B3688</f>
        <v>45688</v>
      </c>
      <c r="C3688" t="str">
        <f>Raw_Data!C3688</f>
        <v>TAMSULOSIN HCL 0.4 MG CAPSU</v>
      </c>
      <c r="D3688" t="str">
        <f>Raw_Data!D3688</f>
        <v>65862059801</v>
      </c>
      <c r="E3688" t="str">
        <f>Raw_Data!E3688</f>
        <v>BYNE, EDMUND</v>
      </c>
      <c r="F3688" t="str">
        <f>Raw_Data!F3688</f>
        <v>1033186648</v>
      </c>
      <c r="G3688" t="str">
        <f>Raw_Data!H3688</f>
        <v>0</v>
      </c>
      <c r="H3688">
        <f>IFERROR(VLOOKUP(G3688,Store_Map!$A$2:$I$100,3,FALSE),"")</f>
        <v>0</v>
      </c>
      <c r="I3688">
        <f>IFERROR(VLOOKUP(G3688,Store_Map!$A$2:$I$100,4,FALSE),"")</f>
        <v>0</v>
      </c>
      <c r="J3688">
        <f>IFERROR(VLOOKUP(G3688,Store_Map!$A$2:$I$100,5,FALSE),"")</f>
        <v>0</v>
      </c>
      <c r="K3688">
        <f>IFERROR(VLOOKUP(G3688,Store_Map!$A$2:$I$100,6,FALSE),"")</f>
        <v>0</v>
      </c>
      <c r="L3688">
        <f>IFERROR(VLOOKUP(G3688,Store_Map!$A$2:$I$100,7,FALSE),"")</f>
        <v>0</v>
      </c>
      <c r="M3688">
        <f>IFERROR(VLOOKUP(G3688,Store_Map!$A$2:$I$100,8,FALSE),"")</f>
        <v>0</v>
      </c>
      <c r="N3688">
        <f t="shared" si="513"/>
        <v>0</v>
      </c>
      <c r="O3688" t="str">
        <f t="shared" si="514"/>
        <v>PASS</v>
      </c>
      <c r="P3688" t="str">
        <f t="shared" si="515"/>
        <v>PASS</v>
      </c>
      <c r="Q3688" t="str">
        <f t="shared" si="516"/>
        <v>PASS</v>
      </c>
      <c r="R3688" t="str">
        <f t="shared" si="517"/>
        <v>PASS</v>
      </c>
      <c r="S3688" t="str">
        <f t="shared" si="518"/>
        <v>PASS</v>
      </c>
      <c r="T3688">
        <f t="shared" si="519"/>
        <v>100</v>
      </c>
      <c r="U3688" t="str">
        <f t="shared" si="520"/>
        <v>Low</v>
      </c>
      <c r="V3688" t="str">
        <f t="shared" si="521"/>
        <v>Clean</v>
      </c>
    </row>
    <row r="3689" spans="1:22" x14ac:dyDescent="0.3">
      <c r="A3689" t="str">
        <f>Raw_Data!A3689</f>
        <v>6233550</v>
      </c>
      <c r="B3689">
        <f>Raw_Data!B3689</f>
        <v>45688</v>
      </c>
      <c r="C3689" t="str">
        <f>Raw_Data!C3689</f>
        <v>GLIPIZIDE 5 MG TABLET</v>
      </c>
      <c r="D3689" t="str">
        <f>Raw_Data!D3689</f>
        <v>60505014101</v>
      </c>
      <c r="E3689" t="str">
        <f>Raw_Data!E3689</f>
        <v>BYNE, EDMUND</v>
      </c>
      <c r="F3689" t="str">
        <f>Raw_Data!F3689</f>
        <v>1033186648</v>
      </c>
      <c r="G3689" t="str">
        <f>Raw_Data!H3689</f>
        <v>0</v>
      </c>
      <c r="H3689">
        <f>IFERROR(VLOOKUP(G3689,Store_Map!$A$2:$I$100,3,FALSE),"")</f>
        <v>0</v>
      </c>
      <c r="I3689">
        <f>IFERROR(VLOOKUP(G3689,Store_Map!$A$2:$I$100,4,FALSE),"")</f>
        <v>0</v>
      </c>
      <c r="J3689">
        <f>IFERROR(VLOOKUP(G3689,Store_Map!$A$2:$I$100,5,FALSE),"")</f>
        <v>0</v>
      </c>
      <c r="K3689">
        <f>IFERROR(VLOOKUP(G3689,Store_Map!$A$2:$I$100,6,FALSE),"")</f>
        <v>0</v>
      </c>
      <c r="L3689">
        <f>IFERROR(VLOOKUP(G3689,Store_Map!$A$2:$I$100,7,FALSE),"")</f>
        <v>0</v>
      </c>
      <c r="M3689">
        <f>IFERROR(VLOOKUP(G3689,Store_Map!$A$2:$I$100,8,FALSE),"")</f>
        <v>0</v>
      </c>
      <c r="N3689">
        <f t="shared" si="513"/>
        <v>0</v>
      </c>
      <c r="O3689" t="str">
        <f t="shared" si="514"/>
        <v>PASS</v>
      </c>
      <c r="P3689" t="str">
        <f t="shared" si="515"/>
        <v>PASS</v>
      </c>
      <c r="Q3689" t="str">
        <f t="shared" si="516"/>
        <v>PASS</v>
      </c>
      <c r="R3689" t="str">
        <f t="shared" si="517"/>
        <v>PASS</v>
      </c>
      <c r="S3689" t="str">
        <f t="shared" si="518"/>
        <v>PASS</v>
      </c>
      <c r="T3689">
        <f t="shared" si="519"/>
        <v>100</v>
      </c>
      <c r="U3689" t="str">
        <f t="shared" si="520"/>
        <v>Low</v>
      </c>
      <c r="V3689" t="str">
        <f t="shared" si="521"/>
        <v>Clean</v>
      </c>
    </row>
    <row r="3690" spans="1:22" x14ac:dyDescent="0.3">
      <c r="A3690" t="str">
        <f>Raw_Data!A3690</f>
        <v>6233548</v>
      </c>
      <c r="B3690">
        <f>Raw_Data!B3690</f>
        <v>45688</v>
      </c>
      <c r="C3690" t="str">
        <f>Raw_Data!C3690</f>
        <v>FARXIGA 10 MG TABLET</v>
      </c>
      <c r="D3690" t="str">
        <f>Raw_Data!D3690</f>
        <v>310621030</v>
      </c>
      <c r="E3690" t="str">
        <f>Raw_Data!E3690</f>
        <v>BYNE, EDMUND</v>
      </c>
      <c r="F3690" t="str">
        <f>Raw_Data!F3690</f>
        <v>1033186648</v>
      </c>
      <c r="G3690" t="str">
        <f>Raw_Data!H3690</f>
        <v>0</v>
      </c>
      <c r="H3690">
        <f>IFERROR(VLOOKUP(G3690,Store_Map!$A$2:$I$100,3,FALSE),"")</f>
        <v>0</v>
      </c>
      <c r="I3690">
        <f>IFERROR(VLOOKUP(G3690,Store_Map!$A$2:$I$100,4,FALSE),"")</f>
        <v>0</v>
      </c>
      <c r="J3690">
        <f>IFERROR(VLOOKUP(G3690,Store_Map!$A$2:$I$100,5,FALSE),"")</f>
        <v>0</v>
      </c>
      <c r="K3690">
        <f>IFERROR(VLOOKUP(G3690,Store_Map!$A$2:$I$100,6,FALSE),"")</f>
        <v>0</v>
      </c>
      <c r="L3690">
        <f>IFERROR(VLOOKUP(G3690,Store_Map!$A$2:$I$100,7,FALSE),"")</f>
        <v>0</v>
      </c>
      <c r="M3690">
        <f>IFERROR(VLOOKUP(G3690,Store_Map!$A$2:$I$100,8,FALSE),"")</f>
        <v>0</v>
      </c>
      <c r="N3690">
        <f t="shared" si="513"/>
        <v>0</v>
      </c>
      <c r="O3690" t="str">
        <f t="shared" si="514"/>
        <v>PASS</v>
      </c>
      <c r="P3690" t="str">
        <f t="shared" si="515"/>
        <v>REVIEW</v>
      </c>
      <c r="Q3690" t="str">
        <f t="shared" si="516"/>
        <v>PASS</v>
      </c>
      <c r="R3690" t="str">
        <f t="shared" si="517"/>
        <v>PASS</v>
      </c>
      <c r="S3690" t="str">
        <f t="shared" si="518"/>
        <v>REVIEW</v>
      </c>
      <c r="T3690">
        <f t="shared" si="519"/>
        <v>90</v>
      </c>
      <c r="U3690" t="str">
        <f t="shared" si="520"/>
        <v>Low</v>
      </c>
      <c r="V3690" t="str">
        <f t="shared" si="521"/>
        <v>Invalid NDC</v>
      </c>
    </row>
    <row r="3691" spans="1:22" x14ac:dyDescent="0.3">
      <c r="A3691" t="str">
        <f>Raw_Data!A3691</f>
        <v>6229104</v>
      </c>
      <c r="B3691">
        <f>Raw_Data!B3691</f>
        <v>45688</v>
      </c>
      <c r="C3691" t="str">
        <f>Raw_Data!C3691</f>
        <v>IRBESARTAN 300 MG TABLET</v>
      </c>
      <c r="D3691" t="str">
        <f>Raw_Data!D3691</f>
        <v>33342004910</v>
      </c>
      <c r="E3691" t="str">
        <f>Raw_Data!E3691</f>
        <v>BYNE, EDMUND</v>
      </c>
      <c r="F3691" t="str">
        <f>Raw_Data!F3691</f>
        <v>1033186648</v>
      </c>
      <c r="G3691" t="str">
        <f>Raw_Data!H3691</f>
        <v>0</v>
      </c>
      <c r="H3691">
        <f>IFERROR(VLOOKUP(G3691,Store_Map!$A$2:$I$100,3,FALSE),"")</f>
        <v>0</v>
      </c>
      <c r="I3691">
        <f>IFERROR(VLOOKUP(G3691,Store_Map!$A$2:$I$100,4,FALSE),"")</f>
        <v>0</v>
      </c>
      <c r="J3691">
        <f>IFERROR(VLOOKUP(G3691,Store_Map!$A$2:$I$100,5,FALSE),"")</f>
        <v>0</v>
      </c>
      <c r="K3691">
        <f>IFERROR(VLOOKUP(G3691,Store_Map!$A$2:$I$100,6,FALSE),"")</f>
        <v>0</v>
      </c>
      <c r="L3691">
        <f>IFERROR(VLOOKUP(G3691,Store_Map!$A$2:$I$100,7,FALSE),"")</f>
        <v>0</v>
      </c>
      <c r="M3691">
        <f>IFERROR(VLOOKUP(G3691,Store_Map!$A$2:$I$100,8,FALSE),"")</f>
        <v>0</v>
      </c>
      <c r="N3691">
        <f t="shared" si="513"/>
        <v>0</v>
      </c>
      <c r="O3691" t="str">
        <f t="shared" si="514"/>
        <v>PASS</v>
      </c>
      <c r="P3691" t="str">
        <f t="shared" si="515"/>
        <v>PASS</v>
      </c>
      <c r="Q3691" t="str">
        <f t="shared" si="516"/>
        <v>PASS</v>
      </c>
      <c r="R3691" t="str">
        <f t="shared" si="517"/>
        <v>PASS</v>
      </c>
      <c r="S3691" t="str">
        <f t="shared" si="518"/>
        <v>PASS</v>
      </c>
      <c r="T3691">
        <f t="shared" si="519"/>
        <v>100</v>
      </c>
      <c r="U3691" t="str">
        <f t="shared" si="520"/>
        <v>Low</v>
      </c>
      <c r="V3691" t="str">
        <f t="shared" si="521"/>
        <v>Clean</v>
      </c>
    </row>
    <row r="3692" spans="1:22" x14ac:dyDescent="0.3">
      <c r="A3692" t="str">
        <f>Raw_Data!A3692</f>
        <v>6253398</v>
      </c>
      <c r="B3692">
        <f>Raw_Data!B3692</f>
        <v>45688</v>
      </c>
      <c r="C3692" t="str">
        <f>Raw_Data!C3692</f>
        <v>TRAZODONE 50 MG TABLET</v>
      </c>
      <c r="D3692" t="str">
        <f>Raw_Data!D3692</f>
        <v>50111056002</v>
      </c>
      <c r="E3692" t="str">
        <f>Raw_Data!E3692</f>
        <v>BYNE, EDMUND</v>
      </c>
      <c r="F3692" t="str">
        <f>Raw_Data!F3692</f>
        <v>1033186648</v>
      </c>
      <c r="G3692" t="str">
        <f>Raw_Data!H3692</f>
        <v>0</v>
      </c>
      <c r="H3692">
        <f>IFERROR(VLOOKUP(G3692,Store_Map!$A$2:$I$100,3,FALSE),"")</f>
        <v>0</v>
      </c>
      <c r="I3692">
        <f>IFERROR(VLOOKUP(G3692,Store_Map!$A$2:$I$100,4,FALSE),"")</f>
        <v>0</v>
      </c>
      <c r="J3692">
        <f>IFERROR(VLOOKUP(G3692,Store_Map!$A$2:$I$100,5,FALSE),"")</f>
        <v>0</v>
      </c>
      <c r="K3692">
        <f>IFERROR(VLOOKUP(G3692,Store_Map!$A$2:$I$100,6,FALSE),"")</f>
        <v>0</v>
      </c>
      <c r="L3692">
        <f>IFERROR(VLOOKUP(G3692,Store_Map!$A$2:$I$100,7,FALSE),"")</f>
        <v>0</v>
      </c>
      <c r="M3692">
        <f>IFERROR(VLOOKUP(G3692,Store_Map!$A$2:$I$100,8,FALSE),"")</f>
        <v>0</v>
      </c>
      <c r="N3692">
        <f t="shared" si="513"/>
        <v>0</v>
      </c>
      <c r="O3692" t="str">
        <f t="shared" si="514"/>
        <v>PASS</v>
      </c>
      <c r="P3692" t="str">
        <f t="shared" si="515"/>
        <v>PASS</v>
      </c>
      <c r="Q3692" t="str">
        <f t="shared" si="516"/>
        <v>PASS</v>
      </c>
      <c r="R3692" t="str">
        <f t="shared" si="517"/>
        <v>PASS</v>
      </c>
      <c r="S3692" t="str">
        <f t="shared" si="518"/>
        <v>PASS</v>
      </c>
      <c r="T3692">
        <f t="shared" si="519"/>
        <v>100</v>
      </c>
      <c r="U3692" t="str">
        <f t="shared" si="520"/>
        <v>Low</v>
      </c>
      <c r="V3692" t="str">
        <f t="shared" si="521"/>
        <v>Clean</v>
      </c>
    </row>
    <row r="3693" spans="1:22" x14ac:dyDescent="0.3">
      <c r="A3693" t="str">
        <f>Raw_Data!A3693</f>
        <v>6235984</v>
      </c>
      <c r="B3693">
        <f>Raw_Data!B3693</f>
        <v>45688</v>
      </c>
      <c r="C3693" t="str">
        <f>Raw_Data!C3693</f>
        <v>FUROSEMIDE 20 MG TABLET</v>
      </c>
      <c r="D3693" t="str">
        <f>Raw_Data!D3693</f>
        <v>69315011610</v>
      </c>
      <c r="E3693" t="str">
        <f>Raw_Data!E3693</f>
        <v>BYNE, EDMUND</v>
      </c>
      <c r="F3693" t="str">
        <f>Raw_Data!F3693</f>
        <v>1033186648</v>
      </c>
      <c r="G3693" t="str">
        <f>Raw_Data!H3693</f>
        <v>0</v>
      </c>
      <c r="H3693">
        <f>IFERROR(VLOOKUP(G3693,Store_Map!$A$2:$I$100,3,FALSE),"")</f>
        <v>0</v>
      </c>
      <c r="I3693">
        <f>IFERROR(VLOOKUP(G3693,Store_Map!$A$2:$I$100,4,FALSE),"")</f>
        <v>0</v>
      </c>
      <c r="J3693">
        <f>IFERROR(VLOOKUP(G3693,Store_Map!$A$2:$I$100,5,FALSE),"")</f>
        <v>0</v>
      </c>
      <c r="K3693">
        <f>IFERROR(VLOOKUP(G3693,Store_Map!$A$2:$I$100,6,FALSE),"")</f>
        <v>0</v>
      </c>
      <c r="L3693">
        <f>IFERROR(VLOOKUP(G3693,Store_Map!$A$2:$I$100,7,FALSE),"")</f>
        <v>0</v>
      </c>
      <c r="M3693">
        <f>IFERROR(VLOOKUP(G3693,Store_Map!$A$2:$I$100,8,FALSE),"")</f>
        <v>0</v>
      </c>
      <c r="N3693">
        <f t="shared" si="513"/>
        <v>0</v>
      </c>
      <c r="O3693" t="str">
        <f t="shared" si="514"/>
        <v>PASS</v>
      </c>
      <c r="P3693" t="str">
        <f t="shared" si="515"/>
        <v>PASS</v>
      </c>
      <c r="Q3693" t="str">
        <f t="shared" si="516"/>
        <v>PASS</v>
      </c>
      <c r="R3693" t="str">
        <f t="shared" si="517"/>
        <v>PASS</v>
      </c>
      <c r="S3693" t="str">
        <f t="shared" si="518"/>
        <v>PASS</v>
      </c>
      <c r="T3693">
        <f t="shared" si="519"/>
        <v>100</v>
      </c>
      <c r="U3693" t="str">
        <f t="shared" si="520"/>
        <v>Low</v>
      </c>
      <c r="V3693" t="str">
        <f t="shared" si="521"/>
        <v>Clean</v>
      </c>
    </row>
    <row r="3694" spans="1:22" x14ac:dyDescent="0.3">
      <c r="A3694" t="str">
        <f>Raw_Data!A3694</f>
        <v>6235983</v>
      </c>
      <c r="B3694">
        <f>Raw_Data!B3694</f>
        <v>45688</v>
      </c>
      <c r="C3694" t="str">
        <f>Raw_Data!C3694</f>
        <v>DULOXETINE HCL DR 60 MG CAP</v>
      </c>
      <c r="D3694" t="str">
        <f>Raw_Data!D3694</f>
        <v>27241009903</v>
      </c>
      <c r="E3694" t="str">
        <f>Raw_Data!E3694</f>
        <v>BYNE, EDMUND</v>
      </c>
      <c r="F3694" t="str">
        <f>Raw_Data!F3694</f>
        <v>1033186648</v>
      </c>
      <c r="G3694" t="str">
        <f>Raw_Data!H3694</f>
        <v>0</v>
      </c>
      <c r="H3694">
        <f>IFERROR(VLOOKUP(G3694,Store_Map!$A$2:$I$100,3,FALSE),"")</f>
        <v>0</v>
      </c>
      <c r="I3694">
        <f>IFERROR(VLOOKUP(G3694,Store_Map!$A$2:$I$100,4,FALSE),"")</f>
        <v>0</v>
      </c>
      <c r="J3694">
        <f>IFERROR(VLOOKUP(G3694,Store_Map!$A$2:$I$100,5,FALSE),"")</f>
        <v>0</v>
      </c>
      <c r="K3694">
        <f>IFERROR(VLOOKUP(G3694,Store_Map!$A$2:$I$100,6,FALSE),"")</f>
        <v>0</v>
      </c>
      <c r="L3694">
        <f>IFERROR(VLOOKUP(G3694,Store_Map!$A$2:$I$100,7,FALSE),"")</f>
        <v>0</v>
      </c>
      <c r="M3694">
        <f>IFERROR(VLOOKUP(G3694,Store_Map!$A$2:$I$100,8,FALSE),"")</f>
        <v>0</v>
      </c>
      <c r="N3694">
        <f t="shared" si="513"/>
        <v>0</v>
      </c>
      <c r="O3694" t="str">
        <f t="shared" si="514"/>
        <v>PASS</v>
      </c>
      <c r="P3694" t="str">
        <f t="shared" si="515"/>
        <v>PASS</v>
      </c>
      <c r="Q3694" t="str">
        <f t="shared" si="516"/>
        <v>PASS</v>
      </c>
      <c r="R3694" t="str">
        <f t="shared" si="517"/>
        <v>PASS</v>
      </c>
      <c r="S3694" t="str">
        <f t="shared" si="518"/>
        <v>PASS</v>
      </c>
      <c r="T3694">
        <f t="shared" si="519"/>
        <v>100</v>
      </c>
      <c r="U3694" t="str">
        <f t="shared" si="520"/>
        <v>Low</v>
      </c>
      <c r="V3694" t="str">
        <f t="shared" si="521"/>
        <v>Clean</v>
      </c>
    </row>
    <row r="3695" spans="1:22" x14ac:dyDescent="0.3">
      <c r="A3695" t="str">
        <f>Raw_Data!A3695</f>
        <v>6235982</v>
      </c>
      <c r="B3695">
        <f>Raw_Data!B3695</f>
        <v>45688</v>
      </c>
      <c r="C3695" t="str">
        <f>Raw_Data!C3695</f>
        <v>METFORMIN HCL 500 MG TABLET</v>
      </c>
      <c r="D3695" t="str">
        <f>Raw_Data!D3695</f>
        <v>68382075805</v>
      </c>
      <c r="E3695" t="str">
        <f>Raw_Data!E3695</f>
        <v>BYNE, EDMUND</v>
      </c>
      <c r="F3695" t="str">
        <f>Raw_Data!F3695</f>
        <v>1033186648</v>
      </c>
      <c r="G3695" t="str">
        <f>Raw_Data!H3695</f>
        <v>0</v>
      </c>
      <c r="H3695">
        <f>IFERROR(VLOOKUP(G3695,Store_Map!$A$2:$I$100,3,FALSE),"")</f>
        <v>0</v>
      </c>
      <c r="I3695">
        <f>IFERROR(VLOOKUP(G3695,Store_Map!$A$2:$I$100,4,FALSE),"")</f>
        <v>0</v>
      </c>
      <c r="J3695">
        <f>IFERROR(VLOOKUP(G3695,Store_Map!$A$2:$I$100,5,FALSE),"")</f>
        <v>0</v>
      </c>
      <c r="K3695">
        <f>IFERROR(VLOOKUP(G3695,Store_Map!$A$2:$I$100,6,FALSE),"")</f>
        <v>0</v>
      </c>
      <c r="L3695">
        <f>IFERROR(VLOOKUP(G3695,Store_Map!$A$2:$I$100,7,FALSE),"")</f>
        <v>0</v>
      </c>
      <c r="M3695">
        <f>IFERROR(VLOOKUP(G3695,Store_Map!$A$2:$I$100,8,FALSE),"")</f>
        <v>0</v>
      </c>
      <c r="N3695">
        <f t="shared" si="513"/>
        <v>0</v>
      </c>
      <c r="O3695" t="str">
        <f t="shared" si="514"/>
        <v>PASS</v>
      </c>
      <c r="P3695" t="str">
        <f t="shared" si="515"/>
        <v>PASS</v>
      </c>
      <c r="Q3695" t="str">
        <f t="shared" si="516"/>
        <v>PASS</v>
      </c>
      <c r="R3695" t="str">
        <f t="shared" si="517"/>
        <v>PASS</v>
      </c>
      <c r="S3695" t="str">
        <f t="shared" si="518"/>
        <v>PASS</v>
      </c>
      <c r="T3695">
        <f t="shared" si="519"/>
        <v>100</v>
      </c>
      <c r="U3695" t="str">
        <f t="shared" si="520"/>
        <v>Low</v>
      </c>
      <c r="V3695" t="str">
        <f t="shared" si="521"/>
        <v>Clean</v>
      </c>
    </row>
    <row r="3696" spans="1:22" x14ac:dyDescent="0.3">
      <c r="A3696" t="str">
        <f>Raw_Data!A3696</f>
        <v>6235981</v>
      </c>
      <c r="B3696">
        <f>Raw_Data!B3696</f>
        <v>45688</v>
      </c>
      <c r="C3696" t="str">
        <f>Raw_Data!C3696</f>
        <v>MIRTAZAPINE 15 MG TABLET5</v>
      </c>
      <c r="D3696" t="str">
        <f>Raw_Data!D3696</f>
        <v>13107003134</v>
      </c>
      <c r="E3696" t="str">
        <f>Raw_Data!E3696</f>
        <v>BYNE, EDMUND</v>
      </c>
      <c r="F3696" t="str">
        <f>Raw_Data!F3696</f>
        <v>1033186648</v>
      </c>
      <c r="G3696" t="str">
        <f>Raw_Data!H3696</f>
        <v>0</v>
      </c>
      <c r="H3696">
        <f>IFERROR(VLOOKUP(G3696,Store_Map!$A$2:$I$100,3,FALSE),"")</f>
        <v>0</v>
      </c>
      <c r="I3696">
        <f>IFERROR(VLOOKUP(G3696,Store_Map!$A$2:$I$100,4,FALSE),"")</f>
        <v>0</v>
      </c>
      <c r="J3696">
        <f>IFERROR(VLOOKUP(G3696,Store_Map!$A$2:$I$100,5,FALSE),"")</f>
        <v>0</v>
      </c>
      <c r="K3696">
        <f>IFERROR(VLOOKUP(G3696,Store_Map!$A$2:$I$100,6,FALSE),"")</f>
        <v>0</v>
      </c>
      <c r="L3696">
        <f>IFERROR(VLOOKUP(G3696,Store_Map!$A$2:$I$100,7,FALSE),"")</f>
        <v>0</v>
      </c>
      <c r="M3696">
        <f>IFERROR(VLOOKUP(G3696,Store_Map!$A$2:$I$100,8,FALSE),"")</f>
        <v>0</v>
      </c>
      <c r="N3696">
        <f t="shared" si="513"/>
        <v>0</v>
      </c>
      <c r="O3696" t="str">
        <f t="shared" si="514"/>
        <v>PASS</v>
      </c>
      <c r="P3696" t="str">
        <f t="shared" si="515"/>
        <v>PASS</v>
      </c>
      <c r="Q3696" t="str">
        <f t="shared" si="516"/>
        <v>PASS</v>
      </c>
      <c r="R3696" t="str">
        <f t="shared" si="517"/>
        <v>PASS</v>
      </c>
      <c r="S3696" t="str">
        <f t="shared" si="518"/>
        <v>PASS</v>
      </c>
      <c r="T3696">
        <f t="shared" si="519"/>
        <v>100</v>
      </c>
      <c r="U3696" t="str">
        <f t="shared" si="520"/>
        <v>Low</v>
      </c>
      <c r="V3696" t="str">
        <f t="shared" si="521"/>
        <v>Clean</v>
      </c>
    </row>
    <row r="3697" spans="1:22" x14ac:dyDescent="0.3">
      <c r="A3697" t="str">
        <f>Raw_Data!A3697</f>
        <v>6235980</v>
      </c>
      <c r="B3697">
        <f>Raw_Data!B3697</f>
        <v>45688</v>
      </c>
      <c r="C3697" t="str">
        <f>Raw_Data!C3697</f>
        <v>ALBUTEROL HFA 90 MCG INHALE</v>
      </c>
      <c r="D3697" t="str">
        <f>Raw_Data!D3697</f>
        <v>66993001968</v>
      </c>
      <c r="E3697" t="str">
        <f>Raw_Data!E3697</f>
        <v>BYNE, EDMUND</v>
      </c>
      <c r="F3697" t="str">
        <f>Raw_Data!F3697</f>
        <v>1033186648</v>
      </c>
      <c r="G3697" t="str">
        <f>Raw_Data!H3697</f>
        <v>0</v>
      </c>
      <c r="H3697">
        <f>IFERROR(VLOOKUP(G3697,Store_Map!$A$2:$I$100,3,FALSE),"")</f>
        <v>0</v>
      </c>
      <c r="I3697">
        <f>IFERROR(VLOOKUP(G3697,Store_Map!$A$2:$I$100,4,FALSE),"")</f>
        <v>0</v>
      </c>
      <c r="J3697">
        <f>IFERROR(VLOOKUP(G3697,Store_Map!$A$2:$I$100,5,FALSE),"")</f>
        <v>0</v>
      </c>
      <c r="K3697">
        <f>IFERROR(VLOOKUP(G3697,Store_Map!$A$2:$I$100,6,FALSE),"")</f>
        <v>0</v>
      </c>
      <c r="L3697">
        <f>IFERROR(VLOOKUP(G3697,Store_Map!$A$2:$I$100,7,FALSE),"")</f>
        <v>0</v>
      </c>
      <c r="M3697">
        <f>IFERROR(VLOOKUP(G3697,Store_Map!$A$2:$I$100,8,FALSE),"")</f>
        <v>0</v>
      </c>
      <c r="N3697">
        <f t="shared" si="513"/>
        <v>0</v>
      </c>
      <c r="O3697" t="str">
        <f t="shared" si="514"/>
        <v>PASS</v>
      </c>
      <c r="P3697" t="str">
        <f t="shared" si="515"/>
        <v>PASS</v>
      </c>
      <c r="Q3697" t="str">
        <f t="shared" si="516"/>
        <v>PASS</v>
      </c>
      <c r="R3697" t="str">
        <f t="shared" si="517"/>
        <v>PASS</v>
      </c>
      <c r="S3697" t="str">
        <f t="shared" si="518"/>
        <v>PASS</v>
      </c>
      <c r="T3697">
        <f t="shared" si="519"/>
        <v>100</v>
      </c>
      <c r="U3697" t="str">
        <f t="shared" si="520"/>
        <v>Low</v>
      </c>
      <c r="V3697" t="str">
        <f t="shared" si="521"/>
        <v>Clean</v>
      </c>
    </row>
    <row r="3698" spans="1:22" x14ac:dyDescent="0.3">
      <c r="A3698" t="str">
        <f>Raw_Data!A3698</f>
        <v>6249983</v>
      </c>
      <c r="B3698">
        <f>Raw_Data!B3698</f>
        <v>45688</v>
      </c>
      <c r="C3698" t="str">
        <f>Raw_Data!C3698</f>
        <v>TRIAMCINOLONE 0.1% OINTMENT</v>
      </c>
      <c r="D3698" t="str">
        <f>Raw_Data!D3698</f>
        <v>45802005536</v>
      </c>
      <c r="E3698" t="str">
        <f>Raw_Data!E3698</f>
        <v>BYNE, EDMUND</v>
      </c>
      <c r="F3698" t="str">
        <f>Raw_Data!F3698</f>
        <v>1033186648</v>
      </c>
      <c r="G3698" t="str">
        <f>Raw_Data!H3698</f>
        <v>0</v>
      </c>
      <c r="H3698">
        <f>IFERROR(VLOOKUP(G3698,Store_Map!$A$2:$I$100,3,FALSE),"")</f>
        <v>0</v>
      </c>
      <c r="I3698">
        <f>IFERROR(VLOOKUP(G3698,Store_Map!$A$2:$I$100,4,FALSE),"")</f>
        <v>0</v>
      </c>
      <c r="J3698">
        <f>IFERROR(VLOOKUP(G3698,Store_Map!$A$2:$I$100,5,FALSE),"")</f>
        <v>0</v>
      </c>
      <c r="K3698">
        <f>IFERROR(VLOOKUP(G3698,Store_Map!$A$2:$I$100,6,FALSE),"")</f>
        <v>0</v>
      </c>
      <c r="L3698">
        <f>IFERROR(VLOOKUP(G3698,Store_Map!$A$2:$I$100,7,FALSE),"")</f>
        <v>0</v>
      </c>
      <c r="M3698">
        <f>IFERROR(VLOOKUP(G3698,Store_Map!$A$2:$I$100,8,FALSE),"")</f>
        <v>0</v>
      </c>
      <c r="N3698">
        <f t="shared" si="513"/>
        <v>0</v>
      </c>
      <c r="O3698" t="str">
        <f t="shared" si="514"/>
        <v>PASS</v>
      </c>
      <c r="P3698" t="str">
        <f t="shared" si="515"/>
        <v>PASS</v>
      </c>
      <c r="Q3698" t="str">
        <f t="shared" si="516"/>
        <v>PASS</v>
      </c>
      <c r="R3698" t="str">
        <f t="shared" si="517"/>
        <v>PASS</v>
      </c>
      <c r="S3698" t="str">
        <f t="shared" si="518"/>
        <v>PASS</v>
      </c>
      <c r="T3698">
        <f t="shared" si="519"/>
        <v>100</v>
      </c>
      <c r="U3698" t="str">
        <f t="shared" si="520"/>
        <v>Low</v>
      </c>
      <c r="V3698" t="str">
        <f t="shared" si="521"/>
        <v>Clean</v>
      </c>
    </row>
    <row r="3699" spans="1:22" x14ac:dyDescent="0.3">
      <c r="A3699" t="str">
        <f>Raw_Data!A3699</f>
        <v>6249979</v>
      </c>
      <c r="B3699">
        <f>Raw_Data!B3699</f>
        <v>45688</v>
      </c>
      <c r="C3699" t="str">
        <f>Raw_Data!C3699</f>
        <v>IBUPROFEN 800 MG TABLET</v>
      </c>
      <c r="D3699" t="str">
        <f>Raw_Data!D3699</f>
        <v>59651036205</v>
      </c>
      <c r="E3699" t="str">
        <f>Raw_Data!E3699</f>
        <v>BYNE, EDMUND</v>
      </c>
      <c r="F3699" t="str">
        <f>Raw_Data!F3699</f>
        <v>1033186648</v>
      </c>
      <c r="G3699" t="str">
        <f>Raw_Data!H3699</f>
        <v>0</v>
      </c>
      <c r="H3699">
        <f>IFERROR(VLOOKUP(G3699,Store_Map!$A$2:$I$100,3,FALSE),"")</f>
        <v>0</v>
      </c>
      <c r="I3699">
        <f>IFERROR(VLOOKUP(G3699,Store_Map!$A$2:$I$100,4,FALSE),"")</f>
        <v>0</v>
      </c>
      <c r="J3699">
        <f>IFERROR(VLOOKUP(G3699,Store_Map!$A$2:$I$100,5,FALSE),"")</f>
        <v>0</v>
      </c>
      <c r="K3699">
        <f>IFERROR(VLOOKUP(G3699,Store_Map!$A$2:$I$100,6,FALSE),"")</f>
        <v>0</v>
      </c>
      <c r="L3699">
        <f>IFERROR(VLOOKUP(G3699,Store_Map!$A$2:$I$100,7,FALSE),"")</f>
        <v>0</v>
      </c>
      <c r="M3699">
        <f>IFERROR(VLOOKUP(G3699,Store_Map!$A$2:$I$100,8,FALSE),"")</f>
        <v>0</v>
      </c>
      <c r="N3699">
        <f t="shared" si="513"/>
        <v>0</v>
      </c>
      <c r="O3699" t="str">
        <f t="shared" si="514"/>
        <v>PASS</v>
      </c>
      <c r="P3699" t="str">
        <f t="shared" si="515"/>
        <v>PASS</v>
      </c>
      <c r="Q3699" t="str">
        <f t="shared" si="516"/>
        <v>PASS</v>
      </c>
      <c r="R3699" t="str">
        <f t="shared" si="517"/>
        <v>PASS</v>
      </c>
      <c r="S3699" t="str">
        <f t="shared" si="518"/>
        <v>PASS</v>
      </c>
      <c r="T3699">
        <f t="shared" si="519"/>
        <v>100</v>
      </c>
      <c r="U3699" t="str">
        <f t="shared" si="520"/>
        <v>Low</v>
      </c>
      <c r="V3699" t="str">
        <f t="shared" si="521"/>
        <v>Clean</v>
      </c>
    </row>
    <row r="3700" spans="1:22" x14ac:dyDescent="0.3">
      <c r="A3700" t="str">
        <f>Raw_Data!A3700</f>
        <v>6253401</v>
      </c>
      <c r="B3700">
        <f>Raw_Data!B3700</f>
        <v>45688</v>
      </c>
      <c r="C3700" t="str">
        <f>Raw_Data!C3700</f>
        <v>FAMOTIDINE 20 MG TABLET</v>
      </c>
      <c r="D3700" t="str">
        <f>Raw_Data!D3700</f>
        <v>172572880</v>
      </c>
      <c r="E3700" t="str">
        <f>Raw_Data!E3700</f>
        <v>BYNE, EDMUND</v>
      </c>
      <c r="F3700" t="str">
        <f>Raw_Data!F3700</f>
        <v>1033186648</v>
      </c>
      <c r="G3700" t="str">
        <f>Raw_Data!H3700</f>
        <v>0</v>
      </c>
      <c r="H3700">
        <f>IFERROR(VLOOKUP(G3700,Store_Map!$A$2:$I$100,3,FALSE),"")</f>
        <v>0</v>
      </c>
      <c r="I3700">
        <f>IFERROR(VLOOKUP(G3700,Store_Map!$A$2:$I$100,4,FALSE),"")</f>
        <v>0</v>
      </c>
      <c r="J3700">
        <f>IFERROR(VLOOKUP(G3700,Store_Map!$A$2:$I$100,5,FALSE),"")</f>
        <v>0</v>
      </c>
      <c r="K3700">
        <f>IFERROR(VLOOKUP(G3700,Store_Map!$A$2:$I$100,6,FALSE),"")</f>
        <v>0</v>
      </c>
      <c r="L3700">
        <f>IFERROR(VLOOKUP(G3700,Store_Map!$A$2:$I$100,7,FALSE),"")</f>
        <v>0</v>
      </c>
      <c r="M3700">
        <f>IFERROR(VLOOKUP(G3700,Store_Map!$A$2:$I$100,8,FALSE),"")</f>
        <v>0</v>
      </c>
      <c r="N3700">
        <f t="shared" si="513"/>
        <v>0</v>
      </c>
      <c r="O3700" t="str">
        <f t="shared" si="514"/>
        <v>PASS</v>
      </c>
      <c r="P3700" t="str">
        <f t="shared" si="515"/>
        <v>REVIEW</v>
      </c>
      <c r="Q3700" t="str">
        <f t="shared" si="516"/>
        <v>PASS</v>
      </c>
      <c r="R3700" t="str">
        <f t="shared" si="517"/>
        <v>PASS</v>
      </c>
      <c r="S3700" t="str">
        <f t="shared" si="518"/>
        <v>REVIEW</v>
      </c>
      <c r="T3700">
        <f t="shared" si="519"/>
        <v>90</v>
      </c>
      <c r="U3700" t="str">
        <f t="shared" si="520"/>
        <v>Low</v>
      </c>
      <c r="V3700" t="str">
        <f t="shared" si="521"/>
        <v>Invalid NDC</v>
      </c>
    </row>
    <row r="3701" spans="1:22" x14ac:dyDescent="0.3">
      <c r="A3701" t="str">
        <f>Raw_Data!A3701</f>
        <v>6253402</v>
      </c>
      <c r="B3701">
        <f>Raw_Data!B3701</f>
        <v>45688</v>
      </c>
      <c r="C3701" t="str">
        <f>Raw_Data!C3701</f>
        <v>MEDROXYPROGESTERONE 5 MG TA</v>
      </c>
      <c r="D3701" t="str">
        <f>Raw_Data!D3701</f>
        <v>555087302</v>
      </c>
      <c r="E3701" t="str">
        <f>Raw_Data!E3701</f>
        <v>GRESHAM, J. MARK</v>
      </c>
      <c r="F3701" t="str">
        <f>Raw_Data!F3701</f>
        <v>1326026618</v>
      </c>
      <c r="G3701" t="str">
        <f>Raw_Data!H3701</f>
        <v>0</v>
      </c>
      <c r="H3701">
        <f>IFERROR(VLOOKUP(G3701,Store_Map!$A$2:$I$100,3,FALSE),"")</f>
        <v>0</v>
      </c>
      <c r="I3701">
        <f>IFERROR(VLOOKUP(G3701,Store_Map!$A$2:$I$100,4,FALSE),"")</f>
        <v>0</v>
      </c>
      <c r="J3701">
        <f>IFERROR(VLOOKUP(G3701,Store_Map!$A$2:$I$100,5,FALSE),"")</f>
        <v>0</v>
      </c>
      <c r="K3701">
        <f>IFERROR(VLOOKUP(G3701,Store_Map!$A$2:$I$100,6,FALSE),"")</f>
        <v>0</v>
      </c>
      <c r="L3701">
        <f>IFERROR(VLOOKUP(G3701,Store_Map!$A$2:$I$100,7,FALSE),"")</f>
        <v>0</v>
      </c>
      <c r="M3701">
        <f>IFERROR(VLOOKUP(G3701,Store_Map!$A$2:$I$100,8,FALSE),"")</f>
        <v>0</v>
      </c>
      <c r="N3701">
        <f t="shared" si="513"/>
        <v>0</v>
      </c>
      <c r="O3701" t="str">
        <f t="shared" si="514"/>
        <v>PASS</v>
      </c>
      <c r="P3701" t="str">
        <f t="shared" si="515"/>
        <v>REVIEW</v>
      </c>
      <c r="Q3701" t="str">
        <f t="shared" si="516"/>
        <v>PASS</v>
      </c>
      <c r="R3701" t="str">
        <f t="shared" si="517"/>
        <v>PASS</v>
      </c>
      <c r="S3701" t="str">
        <f t="shared" si="518"/>
        <v>REVIEW</v>
      </c>
      <c r="T3701">
        <f t="shared" si="519"/>
        <v>90</v>
      </c>
      <c r="U3701" t="str">
        <f t="shared" si="520"/>
        <v>Low</v>
      </c>
      <c r="V3701" t="str">
        <f t="shared" si="521"/>
        <v>Invalid NDC</v>
      </c>
    </row>
    <row r="3702" spans="1:22" x14ac:dyDescent="0.3">
      <c r="A3702" t="str">
        <f>Raw_Data!A3702</f>
        <v>6253403</v>
      </c>
      <c r="B3702">
        <f>Raw_Data!B3702</f>
        <v>45688</v>
      </c>
      <c r="C3702" t="str">
        <f>Raw_Data!C3702</f>
        <v>TRANEXAMIC ACID 650 MG TABL</v>
      </c>
      <c r="D3702" t="str">
        <f>Raw_Data!D3702</f>
        <v>69918030130</v>
      </c>
      <c r="E3702" t="str">
        <f>Raw_Data!E3702</f>
        <v>GRESHAM, J. MARK</v>
      </c>
      <c r="F3702" t="str">
        <f>Raw_Data!F3702</f>
        <v>1326026618</v>
      </c>
      <c r="G3702" t="str">
        <f>Raw_Data!H3702</f>
        <v>0</v>
      </c>
      <c r="H3702">
        <f>IFERROR(VLOOKUP(G3702,Store_Map!$A$2:$I$100,3,FALSE),"")</f>
        <v>0</v>
      </c>
      <c r="I3702">
        <f>IFERROR(VLOOKUP(G3702,Store_Map!$A$2:$I$100,4,FALSE),"")</f>
        <v>0</v>
      </c>
      <c r="J3702">
        <f>IFERROR(VLOOKUP(G3702,Store_Map!$A$2:$I$100,5,FALSE),"")</f>
        <v>0</v>
      </c>
      <c r="K3702">
        <f>IFERROR(VLOOKUP(G3702,Store_Map!$A$2:$I$100,6,FALSE),"")</f>
        <v>0</v>
      </c>
      <c r="L3702">
        <f>IFERROR(VLOOKUP(G3702,Store_Map!$A$2:$I$100,7,FALSE),"")</f>
        <v>0</v>
      </c>
      <c r="M3702">
        <f>IFERROR(VLOOKUP(G3702,Store_Map!$A$2:$I$100,8,FALSE),"")</f>
        <v>0</v>
      </c>
      <c r="N3702">
        <f t="shared" si="513"/>
        <v>0</v>
      </c>
      <c r="O3702" t="str">
        <f t="shared" si="514"/>
        <v>PASS</v>
      </c>
      <c r="P3702" t="str">
        <f t="shared" si="515"/>
        <v>PASS</v>
      </c>
      <c r="Q3702" t="str">
        <f t="shared" si="516"/>
        <v>PASS</v>
      </c>
      <c r="R3702" t="str">
        <f t="shared" si="517"/>
        <v>PASS</v>
      </c>
      <c r="S3702" t="str">
        <f t="shared" si="518"/>
        <v>PASS</v>
      </c>
      <c r="T3702">
        <f t="shared" si="519"/>
        <v>100</v>
      </c>
      <c r="U3702" t="str">
        <f t="shared" si="520"/>
        <v>Low</v>
      </c>
      <c r="V3702" t="str">
        <f t="shared" si="521"/>
        <v>Clean</v>
      </c>
    </row>
    <row r="3703" spans="1:22" x14ac:dyDescent="0.3">
      <c r="A3703" t="str">
        <f>Raw_Data!A3703</f>
        <v>6249190</v>
      </c>
      <c r="B3703">
        <f>Raw_Data!B3703</f>
        <v>45688</v>
      </c>
      <c r="C3703" t="str">
        <f>Raw_Data!C3703</f>
        <v>OZEMPIC 2 MG/DOSE (8 MG/3 M</v>
      </c>
      <c r="D3703" t="str">
        <f>Raw_Data!D3703</f>
        <v>169477212</v>
      </c>
      <c r="E3703" t="str">
        <f>Raw_Data!E3703</f>
        <v>GIBBS, JON</v>
      </c>
      <c r="F3703" t="str">
        <f>Raw_Data!F3703</f>
        <v>1700896156</v>
      </c>
      <c r="G3703" t="str">
        <f>Raw_Data!H3703</f>
        <v>0</v>
      </c>
      <c r="H3703">
        <f>IFERROR(VLOOKUP(G3703,Store_Map!$A$2:$I$100,3,FALSE),"")</f>
        <v>0</v>
      </c>
      <c r="I3703">
        <f>IFERROR(VLOOKUP(G3703,Store_Map!$A$2:$I$100,4,FALSE),"")</f>
        <v>0</v>
      </c>
      <c r="J3703">
        <f>IFERROR(VLOOKUP(G3703,Store_Map!$A$2:$I$100,5,FALSE),"")</f>
        <v>0</v>
      </c>
      <c r="K3703">
        <f>IFERROR(VLOOKUP(G3703,Store_Map!$A$2:$I$100,6,FALSE),"")</f>
        <v>0</v>
      </c>
      <c r="L3703">
        <f>IFERROR(VLOOKUP(G3703,Store_Map!$A$2:$I$100,7,FALSE),"")</f>
        <v>0</v>
      </c>
      <c r="M3703">
        <f>IFERROR(VLOOKUP(G3703,Store_Map!$A$2:$I$100,8,FALSE),"")</f>
        <v>0</v>
      </c>
      <c r="N3703">
        <f t="shared" si="513"/>
        <v>0</v>
      </c>
      <c r="O3703" t="str">
        <f t="shared" si="514"/>
        <v>PASS</v>
      </c>
      <c r="P3703" t="str">
        <f t="shared" si="515"/>
        <v>REVIEW</v>
      </c>
      <c r="Q3703" t="str">
        <f t="shared" si="516"/>
        <v>PASS</v>
      </c>
      <c r="R3703" t="str">
        <f t="shared" si="517"/>
        <v>PASS</v>
      </c>
      <c r="S3703" t="str">
        <f t="shared" si="518"/>
        <v>REVIEW</v>
      </c>
      <c r="T3703">
        <f t="shared" si="519"/>
        <v>90</v>
      </c>
      <c r="U3703" t="str">
        <f t="shared" si="520"/>
        <v>Low</v>
      </c>
      <c r="V3703" t="str">
        <f t="shared" si="521"/>
        <v>Invalid NDC</v>
      </c>
    </row>
    <row r="3704" spans="1:22" x14ac:dyDescent="0.3">
      <c r="A3704" t="str">
        <f>Raw_Data!A3704</f>
        <v>6253409</v>
      </c>
      <c r="B3704">
        <f>Raw_Data!B3704</f>
        <v>45688</v>
      </c>
      <c r="C3704" t="str">
        <f>Raw_Data!C3704</f>
        <v>PRASUGREL 10 MG TABLET</v>
      </c>
      <c r="D3704" t="str">
        <f>Raw_Data!D3704</f>
        <v>65862083030</v>
      </c>
      <c r="E3704" t="str">
        <f>Raw_Data!E3704</f>
        <v>BYNE, EDMUND</v>
      </c>
      <c r="F3704" t="str">
        <f>Raw_Data!F3704</f>
        <v>1033186648</v>
      </c>
      <c r="G3704" t="str">
        <f>Raw_Data!H3704</f>
        <v>0</v>
      </c>
      <c r="H3704">
        <f>IFERROR(VLOOKUP(G3704,Store_Map!$A$2:$I$100,3,FALSE),"")</f>
        <v>0</v>
      </c>
      <c r="I3704">
        <f>IFERROR(VLOOKUP(G3704,Store_Map!$A$2:$I$100,4,FALSE),"")</f>
        <v>0</v>
      </c>
      <c r="J3704">
        <f>IFERROR(VLOOKUP(G3704,Store_Map!$A$2:$I$100,5,FALSE),"")</f>
        <v>0</v>
      </c>
      <c r="K3704">
        <f>IFERROR(VLOOKUP(G3704,Store_Map!$A$2:$I$100,6,FALSE),"")</f>
        <v>0</v>
      </c>
      <c r="L3704">
        <f>IFERROR(VLOOKUP(G3704,Store_Map!$A$2:$I$100,7,FALSE),"")</f>
        <v>0</v>
      </c>
      <c r="M3704">
        <f>IFERROR(VLOOKUP(G3704,Store_Map!$A$2:$I$100,8,FALSE),"")</f>
        <v>0</v>
      </c>
      <c r="N3704">
        <f t="shared" si="513"/>
        <v>0</v>
      </c>
      <c r="O3704" t="str">
        <f t="shared" si="514"/>
        <v>PASS</v>
      </c>
      <c r="P3704" t="str">
        <f t="shared" si="515"/>
        <v>PASS</v>
      </c>
      <c r="Q3704" t="str">
        <f t="shared" si="516"/>
        <v>PASS</v>
      </c>
      <c r="R3704" t="str">
        <f t="shared" si="517"/>
        <v>PASS</v>
      </c>
      <c r="S3704" t="str">
        <f t="shared" si="518"/>
        <v>PASS</v>
      </c>
      <c r="T3704">
        <f t="shared" si="519"/>
        <v>100</v>
      </c>
      <c r="U3704" t="str">
        <f t="shared" si="520"/>
        <v>Low</v>
      </c>
      <c r="V3704" t="str">
        <f t="shared" si="521"/>
        <v>Clean</v>
      </c>
    </row>
    <row r="3705" spans="1:22" x14ac:dyDescent="0.3">
      <c r="A3705" t="str">
        <f>Raw_Data!A3705</f>
        <v>6253410</v>
      </c>
      <c r="B3705">
        <f>Raw_Data!B3705</f>
        <v>45688</v>
      </c>
      <c r="C3705" t="str">
        <f>Raw_Data!C3705</f>
        <v>RAMELTEON 8 MG TABLET</v>
      </c>
      <c r="D3705" t="str">
        <f>Raw_Data!D3705</f>
        <v>832125030</v>
      </c>
      <c r="E3705" t="str">
        <f>Raw_Data!E3705</f>
        <v>ALLEN, AMANDA</v>
      </c>
      <c r="F3705" t="str">
        <f>Raw_Data!F3705</f>
        <v>1982231882</v>
      </c>
      <c r="G3705" t="str">
        <f>Raw_Data!H3705</f>
        <v>0</v>
      </c>
      <c r="H3705">
        <f>IFERROR(VLOOKUP(G3705,Store_Map!$A$2:$I$100,3,FALSE),"")</f>
        <v>0</v>
      </c>
      <c r="I3705">
        <f>IFERROR(VLOOKUP(G3705,Store_Map!$A$2:$I$100,4,FALSE),"")</f>
        <v>0</v>
      </c>
      <c r="J3705">
        <f>IFERROR(VLOOKUP(G3705,Store_Map!$A$2:$I$100,5,FALSE),"")</f>
        <v>0</v>
      </c>
      <c r="K3705">
        <f>IFERROR(VLOOKUP(G3705,Store_Map!$A$2:$I$100,6,FALSE),"")</f>
        <v>0</v>
      </c>
      <c r="L3705">
        <f>IFERROR(VLOOKUP(G3705,Store_Map!$A$2:$I$100,7,FALSE),"")</f>
        <v>0</v>
      </c>
      <c r="M3705">
        <f>IFERROR(VLOOKUP(G3705,Store_Map!$A$2:$I$100,8,FALSE),"")</f>
        <v>0</v>
      </c>
      <c r="N3705">
        <f t="shared" si="513"/>
        <v>0</v>
      </c>
      <c r="O3705" t="str">
        <f t="shared" si="514"/>
        <v>PASS</v>
      </c>
      <c r="P3705" t="str">
        <f t="shared" si="515"/>
        <v>REVIEW</v>
      </c>
      <c r="Q3705" t="str">
        <f t="shared" si="516"/>
        <v>PASS</v>
      </c>
      <c r="R3705" t="str">
        <f t="shared" si="517"/>
        <v>PASS</v>
      </c>
      <c r="S3705" t="str">
        <f t="shared" si="518"/>
        <v>REVIEW</v>
      </c>
      <c r="T3705">
        <f t="shared" si="519"/>
        <v>90</v>
      </c>
      <c r="U3705" t="str">
        <f t="shared" si="520"/>
        <v>Low</v>
      </c>
      <c r="V3705" t="str">
        <f t="shared" si="521"/>
        <v>Invalid NDC</v>
      </c>
    </row>
    <row r="3706" spans="1:22" x14ac:dyDescent="0.3">
      <c r="A3706" t="str">
        <f>Raw_Data!A3706</f>
        <v>6253411</v>
      </c>
      <c r="B3706">
        <f>Raw_Data!B3706</f>
        <v>45688</v>
      </c>
      <c r="C3706" t="str">
        <f>Raw_Data!C3706</f>
        <v>TRAZODONE 150 MG TABLET</v>
      </c>
      <c r="D3706" t="str">
        <f>Raw_Data!D3706</f>
        <v>68382080701</v>
      </c>
      <c r="E3706" t="str">
        <f>Raw_Data!E3706</f>
        <v>ALLEN, AMANDA</v>
      </c>
      <c r="F3706" t="str">
        <f>Raw_Data!F3706</f>
        <v>1982231882</v>
      </c>
      <c r="G3706" t="str">
        <f>Raw_Data!H3706</f>
        <v>0</v>
      </c>
      <c r="H3706">
        <f>IFERROR(VLOOKUP(G3706,Store_Map!$A$2:$I$100,3,FALSE),"")</f>
        <v>0</v>
      </c>
      <c r="I3706">
        <f>IFERROR(VLOOKUP(G3706,Store_Map!$A$2:$I$100,4,FALSE),"")</f>
        <v>0</v>
      </c>
      <c r="J3706">
        <f>IFERROR(VLOOKUP(G3706,Store_Map!$A$2:$I$100,5,FALSE),"")</f>
        <v>0</v>
      </c>
      <c r="K3706">
        <f>IFERROR(VLOOKUP(G3706,Store_Map!$A$2:$I$100,6,FALSE),"")</f>
        <v>0</v>
      </c>
      <c r="L3706">
        <f>IFERROR(VLOOKUP(G3706,Store_Map!$A$2:$I$100,7,FALSE),"")</f>
        <v>0</v>
      </c>
      <c r="M3706">
        <f>IFERROR(VLOOKUP(G3706,Store_Map!$A$2:$I$100,8,FALSE),"")</f>
        <v>0</v>
      </c>
      <c r="N3706">
        <f t="shared" si="513"/>
        <v>0</v>
      </c>
      <c r="O3706" t="str">
        <f t="shared" si="514"/>
        <v>PASS</v>
      </c>
      <c r="P3706" t="str">
        <f t="shared" si="515"/>
        <v>PASS</v>
      </c>
      <c r="Q3706" t="str">
        <f t="shared" si="516"/>
        <v>PASS</v>
      </c>
      <c r="R3706" t="str">
        <f t="shared" si="517"/>
        <v>PASS</v>
      </c>
      <c r="S3706" t="str">
        <f t="shared" si="518"/>
        <v>PASS</v>
      </c>
      <c r="T3706">
        <f t="shared" si="519"/>
        <v>100</v>
      </c>
      <c r="U3706" t="str">
        <f t="shared" si="520"/>
        <v>Low</v>
      </c>
      <c r="V3706" t="str">
        <f t="shared" si="521"/>
        <v>Clean</v>
      </c>
    </row>
    <row r="3707" spans="1:22" x14ac:dyDescent="0.3">
      <c r="A3707" t="str">
        <f>Raw_Data!A3707</f>
        <v>6253412</v>
      </c>
      <c r="B3707">
        <f>Raw_Data!B3707</f>
        <v>45688</v>
      </c>
      <c r="C3707" t="str">
        <f>Raw_Data!C3707</f>
        <v>PRAZOSIN 2 MG CAPSULE</v>
      </c>
      <c r="D3707" t="str">
        <f>Raw_Data!D3707</f>
        <v>378230201</v>
      </c>
      <c r="E3707" t="str">
        <f>Raw_Data!E3707</f>
        <v>ALLEN, AMANDA</v>
      </c>
      <c r="F3707" t="str">
        <f>Raw_Data!F3707</f>
        <v>1982231882</v>
      </c>
      <c r="G3707" t="str">
        <f>Raw_Data!H3707</f>
        <v>0</v>
      </c>
      <c r="H3707">
        <f>IFERROR(VLOOKUP(G3707,Store_Map!$A$2:$I$100,3,FALSE),"")</f>
        <v>0</v>
      </c>
      <c r="I3707">
        <f>IFERROR(VLOOKUP(G3707,Store_Map!$A$2:$I$100,4,FALSE),"")</f>
        <v>0</v>
      </c>
      <c r="J3707">
        <f>IFERROR(VLOOKUP(G3707,Store_Map!$A$2:$I$100,5,FALSE),"")</f>
        <v>0</v>
      </c>
      <c r="K3707">
        <f>IFERROR(VLOOKUP(G3707,Store_Map!$A$2:$I$100,6,FALSE),"")</f>
        <v>0</v>
      </c>
      <c r="L3707">
        <f>IFERROR(VLOOKUP(G3707,Store_Map!$A$2:$I$100,7,FALSE),"")</f>
        <v>0</v>
      </c>
      <c r="M3707">
        <f>IFERROR(VLOOKUP(G3707,Store_Map!$A$2:$I$100,8,FALSE),"")</f>
        <v>0</v>
      </c>
      <c r="N3707">
        <f t="shared" si="513"/>
        <v>0</v>
      </c>
      <c r="O3707" t="str">
        <f t="shared" si="514"/>
        <v>PASS</v>
      </c>
      <c r="P3707" t="str">
        <f t="shared" si="515"/>
        <v>REVIEW</v>
      </c>
      <c r="Q3707" t="str">
        <f t="shared" si="516"/>
        <v>PASS</v>
      </c>
      <c r="R3707" t="str">
        <f t="shared" si="517"/>
        <v>PASS</v>
      </c>
      <c r="S3707" t="str">
        <f t="shared" si="518"/>
        <v>REVIEW</v>
      </c>
      <c r="T3707">
        <f t="shared" si="519"/>
        <v>90</v>
      </c>
      <c r="U3707" t="str">
        <f t="shared" si="520"/>
        <v>Low</v>
      </c>
      <c r="V3707" t="str">
        <f t="shared" si="521"/>
        <v>Invalid NDC</v>
      </c>
    </row>
    <row r="3708" spans="1:22" x14ac:dyDescent="0.3">
      <c r="A3708" t="str">
        <f>Raw_Data!A3708</f>
        <v>6253413</v>
      </c>
      <c r="B3708">
        <f>Raw_Data!B3708</f>
        <v>45688</v>
      </c>
      <c r="C3708" t="str">
        <f>Raw_Data!C3708</f>
        <v>CITALOPRAM HBR 40 MG TABLET</v>
      </c>
      <c r="D3708" t="str">
        <f>Raw_Data!D3708</f>
        <v>378623301</v>
      </c>
      <c r="E3708" t="str">
        <f>Raw_Data!E3708</f>
        <v>ALLEN, AMANDA</v>
      </c>
      <c r="F3708" t="str">
        <f>Raw_Data!F3708</f>
        <v>1982231882</v>
      </c>
      <c r="G3708" t="str">
        <f>Raw_Data!H3708</f>
        <v>0</v>
      </c>
      <c r="H3708">
        <f>IFERROR(VLOOKUP(G3708,Store_Map!$A$2:$I$100,3,FALSE),"")</f>
        <v>0</v>
      </c>
      <c r="I3708">
        <f>IFERROR(VLOOKUP(G3708,Store_Map!$A$2:$I$100,4,FALSE),"")</f>
        <v>0</v>
      </c>
      <c r="J3708">
        <f>IFERROR(VLOOKUP(G3708,Store_Map!$A$2:$I$100,5,FALSE),"")</f>
        <v>0</v>
      </c>
      <c r="K3708">
        <f>IFERROR(VLOOKUP(G3708,Store_Map!$A$2:$I$100,6,FALSE),"")</f>
        <v>0</v>
      </c>
      <c r="L3708">
        <f>IFERROR(VLOOKUP(G3708,Store_Map!$A$2:$I$100,7,FALSE),"")</f>
        <v>0</v>
      </c>
      <c r="M3708">
        <f>IFERROR(VLOOKUP(G3708,Store_Map!$A$2:$I$100,8,FALSE),"")</f>
        <v>0</v>
      </c>
      <c r="N3708">
        <f t="shared" si="513"/>
        <v>0</v>
      </c>
      <c r="O3708" t="str">
        <f t="shared" si="514"/>
        <v>PASS</v>
      </c>
      <c r="P3708" t="str">
        <f t="shared" si="515"/>
        <v>REVIEW</v>
      </c>
      <c r="Q3708" t="str">
        <f t="shared" si="516"/>
        <v>PASS</v>
      </c>
      <c r="R3708" t="str">
        <f t="shared" si="517"/>
        <v>PASS</v>
      </c>
      <c r="S3708" t="str">
        <f t="shared" si="518"/>
        <v>REVIEW</v>
      </c>
      <c r="T3708">
        <f t="shared" si="519"/>
        <v>90</v>
      </c>
      <c r="U3708" t="str">
        <f t="shared" si="520"/>
        <v>Low</v>
      </c>
      <c r="V3708" t="str">
        <f t="shared" si="521"/>
        <v>Invalid NDC</v>
      </c>
    </row>
    <row r="3709" spans="1:22" x14ac:dyDescent="0.3">
      <c r="A3709" t="str">
        <f>Raw_Data!A3709</f>
        <v>6253414</v>
      </c>
      <c r="B3709">
        <f>Raw_Data!B3709</f>
        <v>45688</v>
      </c>
      <c r="C3709" t="str">
        <f>Raw_Data!C3709</f>
        <v>HYDROXYZINE HCL 25 MG TABLE</v>
      </c>
      <c r="D3709" t="str">
        <f>Raw_Data!D3709</f>
        <v>23155050110</v>
      </c>
      <c r="E3709" t="str">
        <f>Raw_Data!E3709</f>
        <v>ALLEN, AMANDA</v>
      </c>
      <c r="F3709" t="str">
        <f>Raw_Data!F3709</f>
        <v>1982231882</v>
      </c>
      <c r="G3709" t="str">
        <f>Raw_Data!H3709</f>
        <v>0</v>
      </c>
      <c r="H3709">
        <f>IFERROR(VLOOKUP(G3709,Store_Map!$A$2:$I$100,3,FALSE),"")</f>
        <v>0</v>
      </c>
      <c r="I3709">
        <f>IFERROR(VLOOKUP(G3709,Store_Map!$A$2:$I$100,4,FALSE),"")</f>
        <v>0</v>
      </c>
      <c r="J3709">
        <f>IFERROR(VLOOKUP(G3709,Store_Map!$A$2:$I$100,5,FALSE),"")</f>
        <v>0</v>
      </c>
      <c r="K3709">
        <f>IFERROR(VLOOKUP(G3709,Store_Map!$A$2:$I$100,6,FALSE),"")</f>
        <v>0</v>
      </c>
      <c r="L3709">
        <f>IFERROR(VLOOKUP(G3709,Store_Map!$A$2:$I$100,7,FALSE),"")</f>
        <v>0</v>
      </c>
      <c r="M3709">
        <f>IFERROR(VLOOKUP(G3709,Store_Map!$A$2:$I$100,8,FALSE),"")</f>
        <v>0</v>
      </c>
      <c r="N3709">
        <f t="shared" si="513"/>
        <v>0</v>
      </c>
      <c r="O3709" t="str">
        <f t="shared" si="514"/>
        <v>PASS</v>
      </c>
      <c r="P3709" t="str">
        <f t="shared" si="515"/>
        <v>PASS</v>
      </c>
      <c r="Q3709" t="str">
        <f t="shared" si="516"/>
        <v>PASS</v>
      </c>
      <c r="R3709" t="str">
        <f t="shared" si="517"/>
        <v>PASS</v>
      </c>
      <c r="S3709" t="str">
        <f t="shared" si="518"/>
        <v>PASS</v>
      </c>
      <c r="T3709">
        <f t="shared" si="519"/>
        <v>100</v>
      </c>
      <c r="U3709" t="str">
        <f t="shared" si="520"/>
        <v>Low</v>
      </c>
      <c r="V3709" t="str">
        <f t="shared" si="521"/>
        <v>Clean</v>
      </c>
    </row>
    <row r="3710" spans="1:22" x14ac:dyDescent="0.3">
      <c r="A3710" t="str">
        <f>Raw_Data!A3710</f>
        <v>6253404</v>
      </c>
      <c r="B3710">
        <f>Raw_Data!B3710</f>
        <v>45688</v>
      </c>
      <c r="C3710" t="str">
        <f>Raw_Data!C3710</f>
        <v>FLUTICASONE PROP 50 MCG SPR</v>
      </c>
      <c r="D3710" t="str">
        <f>Raw_Data!D3710</f>
        <v>54327099</v>
      </c>
      <c r="E3710" t="str">
        <f>Raw_Data!E3710</f>
        <v>BYNE, EDMUND</v>
      </c>
      <c r="F3710" t="str">
        <f>Raw_Data!F3710</f>
        <v>1033186648</v>
      </c>
      <c r="G3710" t="str">
        <f>Raw_Data!H3710</f>
        <v>0</v>
      </c>
      <c r="H3710">
        <f>IFERROR(VLOOKUP(G3710,Store_Map!$A$2:$I$100,3,FALSE),"")</f>
        <v>0</v>
      </c>
      <c r="I3710">
        <f>IFERROR(VLOOKUP(G3710,Store_Map!$A$2:$I$100,4,FALSE),"")</f>
        <v>0</v>
      </c>
      <c r="J3710">
        <f>IFERROR(VLOOKUP(G3710,Store_Map!$A$2:$I$100,5,FALSE),"")</f>
        <v>0</v>
      </c>
      <c r="K3710">
        <f>IFERROR(VLOOKUP(G3710,Store_Map!$A$2:$I$100,6,FALSE),"")</f>
        <v>0</v>
      </c>
      <c r="L3710">
        <f>IFERROR(VLOOKUP(G3710,Store_Map!$A$2:$I$100,7,FALSE),"")</f>
        <v>0</v>
      </c>
      <c r="M3710">
        <f>IFERROR(VLOOKUP(G3710,Store_Map!$A$2:$I$100,8,FALSE),"")</f>
        <v>0</v>
      </c>
      <c r="N3710">
        <f t="shared" si="513"/>
        <v>0</v>
      </c>
      <c r="O3710" t="str">
        <f t="shared" si="514"/>
        <v>PASS</v>
      </c>
      <c r="P3710" t="str">
        <f t="shared" si="515"/>
        <v>REVIEW</v>
      </c>
      <c r="Q3710" t="str">
        <f t="shared" si="516"/>
        <v>PASS</v>
      </c>
      <c r="R3710" t="str">
        <f t="shared" si="517"/>
        <v>PASS</v>
      </c>
      <c r="S3710" t="str">
        <f t="shared" si="518"/>
        <v>REVIEW</v>
      </c>
      <c r="T3710">
        <f t="shared" si="519"/>
        <v>90</v>
      </c>
      <c r="U3710" t="str">
        <f t="shared" si="520"/>
        <v>Low</v>
      </c>
      <c r="V3710" t="str">
        <f t="shared" si="521"/>
        <v>Invalid NDC</v>
      </c>
    </row>
    <row r="3711" spans="1:22" x14ac:dyDescent="0.3">
      <c r="A3711" t="str">
        <f>Raw_Data!A3711</f>
        <v>6253415</v>
      </c>
      <c r="B3711">
        <f>Raw_Data!B3711</f>
        <v>45688</v>
      </c>
      <c r="C3711" t="str">
        <f>Raw_Data!C3711</f>
        <v>PAROXETINE HCL 20 MG TABLET</v>
      </c>
      <c r="D3711" t="str">
        <f>Raw_Data!D3711</f>
        <v>68382009816</v>
      </c>
      <c r="E3711" t="str">
        <f>Raw_Data!E3711</f>
        <v>BYNE, EDMUND</v>
      </c>
      <c r="F3711" t="str">
        <f>Raw_Data!F3711</f>
        <v>1033186648</v>
      </c>
      <c r="G3711" t="str">
        <f>Raw_Data!H3711</f>
        <v>0</v>
      </c>
      <c r="H3711">
        <f>IFERROR(VLOOKUP(G3711,Store_Map!$A$2:$I$100,3,FALSE),"")</f>
        <v>0</v>
      </c>
      <c r="I3711">
        <f>IFERROR(VLOOKUP(G3711,Store_Map!$A$2:$I$100,4,FALSE),"")</f>
        <v>0</v>
      </c>
      <c r="J3711">
        <f>IFERROR(VLOOKUP(G3711,Store_Map!$A$2:$I$100,5,FALSE),"")</f>
        <v>0</v>
      </c>
      <c r="K3711">
        <f>IFERROR(VLOOKUP(G3711,Store_Map!$A$2:$I$100,6,FALSE),"")</f>
        <v>0</v>
      </c>
      <c r="L3711">
        <f>IFERROR(VLOOKUP(G3711,Store_Map!$A$2:$I$100,7,FALSE),"")</f>
        <v>0</v>
      </c>
      <c r="M3711">
        <f>IFERROR(VLOOKUP(G3711,Store_Map!$A$2:$I$100,8,FALSE),"")</f>
        <v>0</v>
      </c>
      <c r="N3711">
        <f t="shared" si="513"/>
        <v>0</v>
      </c>
      <c r="O3711" t="str">
        <f t="shared" si="514"/>
        <v>PASS</v>
      </c>
      <c r="P3711" t="str">
        <f t="shared" si="515"/>
        <v>PASS</v>
      </c>
      <c r="Q3711" t="str">
        <f t="shared" si="516"/>
        <v>PASS</v>
      </c>
      <c r="R3711" t="str">
        <f t="shared" si="517"/>
        <v>PASS</v>
      </c>
      <c r="S3711" t="str">
        <f t="shared" si="518"/>
        <v>PASS</v>
      </c>
      <c r="T3711">
        <f t="shared" si="519"/>
        <v>100</v>
      </c>
      <c r="U3711" t="str">
        <f t="shared" si="520"/>
        <v>Low</v>
      </c>
      <c r="V3711" t="str">
        <f t="shared" si="521"/>
        <v>Clean</v>
      </c>
    </row>
    <row r="3712" spans="1:22" x14ac:dyDescent="0.3">
      <c r="A3712" t="str">
        <f>Raw_Data!A3712</f>
        <v>6253416</v>
      </c>
      <c r="B3712">
        <f>Raw_Data!B3712</f>
        <v>45688</v>
      </c>
      <c r="C3712" t="str">
        <f>Raw_Data!C3712</f>
        <v>AMOX-CLAV 875-125 MG TABLET</v>
      </c>
      <c r="D3712" t="str">
        <f>Raw_Data!D3712</f>
        <v>42571016242</v>
      </c>
      <c r="E3712" t="str">
        <f>Raw_Data!E3712</f>
        <v>GIBBS, JON</v>
      </c>
      <c r="F3712" t="str">
        <f>Raw_Data!F3712</f>
        <v>1700896156</v>
      </c>
      <c r="G3712" t="str">
        <f>Raw_Data!H3712</f>
        <v>0</v>
      </c>
      <c r="H3712">
        <f>IFERROR(VLOOKUP(G3712,Store_Map!$A$2:$I$100,3,FALSE),"")</f>
        <v>0</v>
      </c>
      <c r="I3712">
        <f>IFERROR(VLOOKUP(G3712,Store_Map!$A$2:$I$100,4,FALSE),"")</f>
        <v>0</v>
      </c>
      <c r="J3712">
        <f>IFERROR(VLOOKUP(G3712,Store_Map!$A$2:$I$100,5,FALSE),"")</f>
        <v>0</v>
      </c>
      <c r="K3712">
        <f>IFERROR(VLOOKUP(G3712,Store_Map!$A$2:$I$100,6,FALSE),"")</f>
        <v>0</v>
      </c>
      <c r="L3712">
        <f>IFERROR(VLOOKUP(G3712,Store_Map!$A$2:$I$100,7,FALSE),"")</f>
        <v>0</v>
      </c>
      <c r="M3712">
        <f>IFERROR(VLOOKUP(G3712,Store_Map!$A$2:$I$100,8,FALSE),"")</f>
        <v>0</v>
      </c>
      <c r="N3712">
        <f t="shared" si="513"/>
        <v>0</v>
      </c>
      <c r="O3712" t="str">
        <f t="shared" si="514"/>
        <v>PASS</v>
      </c>
      <c r="P3712" t="str">
        <f t="shared" si="515"/>
        <v>PASS</v>
      </c>
      <c r="Q3712" t="str">
        <f t="shared" si="516"/>
        <v>PASS</v>
      </c>
      <c r="R3712" t="str">
        <f t="shared" si="517"/>
        <v>PASS</v>
      </c>
      <c r="S3712" t="str">
        <f t="shared" si="518"/>
        <v>PASS</v>
      </c>
      <c r="T3712">
        <f t="shared" si="519"/>
        <v>100</v>
      </c>
      <c r="U3712" t="str">
        <f t="shared" si="520"/>
        <v>Low</v>
      </c>
      <c r="V3712" t="str">
        <f t="shared" si="521"/>
        <v>Clean</v>
      </c>
    </row>
    <row r="3713" spans="1:22" x14ac:dyDescent="0.3">
      <c r="A3713" t="str">
        <f>Raw_Data!A3713</f>
        <v>6253417</v>
      </c>
      <c r="B3713">
        <f>Raw_Data!B3713</f>
        <v>45688</v>
      </c>
      <c r="C3713" t="str">
        <f>Raw_Data!C3713</f>
        <v>METRONIDAZOLE 500 MG TABLET</v>
      </c>
      <c r="D3713" t="str">
        <f>Raw_Data!D3713</f>
        <v>29300022705</v>
      </c>
      <c r="E3713" t="str">
        <f>Raw_Data!E3713</f>
        <v>GRESHAM, J. MARK</v>
      </c>
      <c r="F3713" t="str">
        <f>Raw_Data!F3713</f>
        <v>1326026618</v>
      </c>
      <c r="G3713" t="str">
        <f>Raw_Data!H3713</f>
        <v>0</v>
      </c>
      <c r="H3713">
        <f>IFERROR(VLOOKUP(G3713,Store_Map!$A$2:$I$100,3,FALSE),"")</f>
        <v>0</v>
      </c>
      <c r="I3713">
        <f>IFERROR(VLOOKUP(G3713,Store_Map!$A$2:$I$100,4,FALSE),"")</f>
        <v>0</v>
      </c>
      <c r="J3713">
        <f>IFERROR(VLOOKUP(G3713,Store_Map!$A$2:$I$100,5,FALSE),"")</f>
        <v>0</v>
      </c>
      <c r="K3713">
        <f>IFERROR(VLOOKUP(G3713,Store_Map!$A$2:$I$100,6,FALSE),"")</f>
        <v>0</v>
      </c>
      <c r="L3713">
        <f>IFERROR(VLOOKUP(G3713,Store_Map!$A$2:$I$100,7,FALSE),"")</f>
        <v>0</v>
      </c>
      <c r="M3713">
        <f>IFERROR(VLOOKUP(G3713,Store_Map!$A$2:$I$100,8,FALSE),"")</f>
        <v>0</v>
      </c>
      <c r="N3713">
        <f t="shared" si="513"/>
        <v>0</v>
      </c>
      <c r="O3713" t="str">
        <f t="shared" si="514"/>
        <v>PASS</v>
      </c>
      <c r="P3713" t="str">
        <f t="shared" si="515"/>
        <v>PASS</v>
      </c>
      <c r="Q3713" t="str">
        <f t="shared" si="516"/>
        <v>PASS</v>
      </c>
      <c r="R3713" t="str">
        <f t="shared" si="517"/>
        <v>PASS</v>
      </c>
      <c r="S3713" t="str">
        <f t="shared" si="518"/>
        <v>PASS</v>
      </c>
      <c r="T3713">
        <f t="shared" si="519"/>
        <v>100</v>
      </c>
      <c r="U3713" t="str">
        <f t="shared" si="520"/>
        <v>Low</v>
      </c>
      <c r="V3713" t="str">
        <f t="shared" si="521"/>
        <v>Clean</v>
      </c>
    </row>
    <row r="3714" spans="1:22" x14ac:dyDescent="0.3">
      <c r="A3714" t="str">
        <f>Raw_Data!A3714</f>
        <v>6246315</v>
      </c>
      <c r="B3714">
        <f>Raw_Data!B3714</f>
        <v>45688</v>
      </c>
      <c r="C3714" t="str">
        <f>Raw_Data!C3714</f>
        <v>GABAPENTIN 300 MG CAPSULE</v>
      </c>
      <c r="D3714" t="str">
        <f>Raw_Data!D3714</f>
        <v>50228018010</v>
      </c>
      <c r="E3714" t="str">
        <f>Raw_Data!E3714</f>
        <v>YASIN, NURA</v>
      </c>
      <c r="F3714" t="str">
        <f>Raw_Data!F3714</f>
        <v>1265518567</v>
      </c>
      <c r="G3714" t="str">
        <f>Raw_Data!H3714</f>
        <v>0</v>
      </c>
      <c r="H3714">
        <f>IFERROR(VLOOKUP(G3714,Store_Map!$A$2:$I$100,3,FALSE),"")</f>
        <v>0</v>
      </c>
      <c r="I3714">
        <f>IFERROR(VLOOKUP(G3714,Store_Map!$A$2:$I$100,4,FALSE),"")</f>
        <v>0</v>
      </c>
      <c r="J3714">
        <f>IFERROR(VLOOKUP(G3714,Store_Map!$A$2:$I$100,5,FALSE),"")</f>
        <v>0</v>
      </c>
      <c r="K3714">
        <f>IFERROR(VLOOKUP(G3714,Store_Map!$A$2:$I$100,6,FALSE),"")</f>
        <v>0</v>
      </c>
      <c r="L3714">
        <f>IFERROR(VLOOKUP(G3714,Store_Map!$A$2:$I$100,7,FALSE),"")</f>
        <v>0</v>
      </c>
      <c r="M3714">
        <f>IFERROR(VLOOKUP(G3714,Store_Map!$A$2:$I$100,8,FALSE),"")</f>
        <v>0</v>
      </c>
      <c r="N3714">
        <f t="shared" ref="N3714:N3777" si="522">COUNTBLANK(A3714:M3714)</f>
        <v>0</v>
      </c>
      <c r="O3714" t="str">
        <f t="shared" ref="O3714:O3777" si="523">IF(AND(F3714&lt;&gt;"",LEN(F3714)=10,ISNUMBER(--F3714)),"PASS","REVIEW")</f>
        <v>PASS</v>
      </c>
      <c r="P3714" t="str">
        <f t="shared" ref="P3714:P3777" si="524">IF(AND(D3714&lt;&gt;"",OR(LEN(D3714)=10,LEN(D3714)=11),ISNUMBER(--D3714)),"PASS","REVIEW")</f>
        <v>PASS</v>
      </c>
      <c r="Q3714" t="str">
        <f t="shared" ref="Q3714:Q3777" si="525">IF(H3714&lt;&gt;"","PASS","REVIEW")</f>
        <v>PASS</v>
      </c>
      <c r="R3714" t="str">
        <f t="shared" ref="R3714:R3777" si="526">IF(AND(I3714&lt;&gt;"",J3714&lt;&gt;"",K3714&lt;&gt;"",L3714&lt;&gt;"",M3714&lt;&gt;""),"PASS","REVIEW")</f>
        <v>PASS</v>
      </c>
      <c r="S3714" t="str">
        <f t="shared" ref="S3714:S3777" si="527">IF(OR(N3714&gt;0,O3714="REVIEW",P3714="REVIEW",Q3714="REVIEW",R3714="REVIEW"),"REVIEW","PASS")</f>
        <v>PASS</v>
      </c>
      <c r="T3714">
        <f t="shared" ref="T3714:T3777" si="528">MAX(0,100-(N3714*5)-IF(O3714="REVIEW",15,0)-IF(P3714="REVIEW",10,0)-IF(Q3714="REVIEW",10,0)-IF(R3714="REVIEW",20,0))</f>
        <v>100</v>
      </c>
      <c r="U3714" t="str">
        <f t="shared" ref="U3714:U3777" si="529">IF(T3714&gt;=90,"Low",IF(T3714&gt;=70,"Medium","High"))</f>
        <v>Low</v>
      </c>
      <c r="V3714" t="str">
        <f t="shared" ref="V3714:V3777" si="530">IF(N3714&gt;0,"Missing required fields",IF(O3714="REVIEW","Invalid provider NPI",IF(P3714="REVIEW","Invalid NDC",IF(Q3714="REVIEW","Store mapping incomplete",IF(R3714="REVIEW","Entity mapping incomplete","Clean")))))</f>
        <v>Clean</v>
      </c>
    </row>
    <row r="3715" spans="1:22" x14ac:dyDescent="0.3">
      <c r="A3715" t="str">
        <f>Raw_Data!A3715</f>
        <v>6244098</v>
      </c>
      <c r="B3715">
        <f>Raw_Data!B3715</f>
        <v>45688</v>
      </c>
      <c r="C3715" t="str">
        <f>Raw_Data!C3715</f>
        <v>HYDROXYZINE HCL 25 MG TABLE</v>
      </c>
      <c r="D3715" t="str">
        <f>Raw_Data!D3715</f>
        <v>23155050110</v>
      </c>
      <c r="E3715" t="str">
        <f>Raw_Data!E3715</f>
        <v>YASIN, NURA</v>
      </c>
      <c r="F3715" t="str">
        <f>Raw_Data!F3715</f>
        <v>1265518567</v>
      </c>
      <c r="G3715" t="str">
        <f>Raw_Data!H3715</f>
        <v>0</v>
      </c>
      <c r="H3715">
        <f>IFERROR(VLOOKUP(G3715,Store_Map!$A$2:$I$100,3,FALSE),"")</f>
        <v>0</v>
      </c>
      <c r="I3715">
        <f>IFERROR(VLOOKUP(G3715,Store_Map!$A$2:$I$100,4,FALSE),"")</f>
        <v>0</v>
      </c>
      <c r="J3715">
        <f>IFERROR(VLOOKUP(G3715,Store_Map!$A$2:$I$100,5,FALSE),"")</f>
        <v>0</v>
      </c>
      <c r="K3715">
        <f>IFERROR(VLOOKUP(G3715,Store_Map!$A$2:$I$100,6,FALSE),"")</f>
        <v>0</v>
      </c>
      <c r="L3715">
        <f>IFERROR(VLOOKUP(G3715,Store_Map!$A$2:$I$100,7,FALSE),"")</f>
        <v>0</v>
      </c>
      <c r="M3715">
        <f>IFERROR(VLOOKUP(G3715,Store_Map!$A$2:$I$100,8,FALSE),"")</f>
        <v>0</v>
      </c>
      <c r="N3715">
        <f t="shared" si="522"/>
        <v>0</v>
      </c>
      <c r="O3715" t="str">
        <f t="shared" si="523"/>
        <v>PASS</v>
      </c>
      <c r="P3715" t="str">
        <f t="shared" si="524"/>
        <v>PASS</v>
      </c>
      <c r="Q3715" t="str">
        <f t="shared" si="525"/>
        <v>PASS</v>
      </c>
      <c r="R3715" t="str">
        <f t="shared" si="526"/>
        <v>PASS</v>
      </c>
      <c r="S3715" t="str">
        <f t="shared" si="527"/>
        <v>PASS</v>
      </c>
      <c r="T3715">
        <f t="shared" si="528"/>
        <v>100</v>
      </c>
      <c r="U3715" t="str">
        <f t="shared" si="529"/>
        <v>Low</v>
      </c>
      <c r="V3715" t="str">
        <f t="shared" si="530"/>
        <v>Clean</v>
      </c>
    </row>
    <row r="3716" spans="1:22" x14ac:dyDescent="0.3">
      <c r="A3716" t="str">
        <f>Raw_Data!A3716</f>
        <v>6249082</v>
      </c>
      <c r="B3716">
        <f>Raw_Data!B3716</f>
        <v>45688</v>
      </c>
      <c r="C3716" t="str">
        <f>Raw_Data!C3716</f>
        <v>TRELEGY ELLIPTA 100-62.5-25</v>
      </c>
      <c r="D3716" t="str">
        <f>Raw_Data!D3716</f>
        <v>173088710</v>
      </c>
      <c r="E3716" t="str">
        <f>Raw_Data!E3716</f>
        <v>YASIN, NURA</v>
      </c>
      <c r="F3716" t="str">
        <f>Raw_Data!F3716</f>
        <v>1265518567</v>
      </c>
      <c r="G3716" t="str">
        <f>Raw_Data!H3716</f>
        <v>0</v>
      </c>
      <c r="H3716">
        <f>IFERROR(VLOOKUP(G3716,Store_Map!$A$2:$I$100,3,FALSE),"")</f>
        <v>0</v>
      </c>
      <c r="I3716">
        <f>IFERROR(VLOOKUP(G3716,Store_Map!$A$2:$I$100,4,FALSE),"")</f>
        <v>0</v>
      </c>
      <c r="J3716">
        <f>IFERROR(VLOOKUP(G3716,Store_Map!$A$2:$I$100,5,FALSE),"")</f>
        <v>0</v>
      </c>
      <c r="K3716">
        <f>IFERROR(VLOOKUP(G3716,Store_Map!$A$2:$I$100,6,FALSE),"")</f>
        <v>0</v>
      </c>
      <c r="L3716">
        <f>IFERROR(VLOOKUP(G3716,Store_Map!$A$2:$I$100,7,FALSE),"")</f>
        <v>0</v>
      </c>
      <c r="M3716">
        <f>IFERROR(VLOOKUP(G3716,Store_Map!$A$2:$I$100,8,FALSE),"")</f>
        <v>0</v>
      </c>
      <c r="N3716">
        <f t="shared" si="522"/>
        <v>0</v>
      </c>
      <c r="O3716" t="str">
        <f t="shared" si="523"/>
        <v>PASS</v>
      </c>
      <c r="P3716" t="str">
        <f t="shared" si="524"/>
        <v>REVIEW</v>
      </c>
      <c r="Q3716" t="str">
        <f t="shared" si="525"/>
        <v>PASS</v>
      </c>
      <c r="R3716" t="str">
        <f t="shared" si="526"/>
        <v>PASS</v>
      </c>
      <c r="S3716" t="str">
        <f t="shared" si="527"/>
        <v>REVIEW</v>
      </c>
      <c r="T3716">
        <f t="shared" si="528"/>
        <v>90</v>
      </c>
      <c r="U3716" t="str">
        <f t="shared" si="529"/>
        <v>Low</v>
      </c>
      <c r="V3716" t="str">
        <f t="shared" si="530"/>
        <v>Invalid NDC</v>
      </c>
    </row>
    <row r="3717" spans="1:22" x14ac:dyDescent="0.3">
      <c r="A3717" t="str">
        <f>Raw_Data!A3717</f>
        <v>6252511</v>
      </c>
      <c r="B3717">
        <f>Raw_Data!B3717</f>
        <v>45688</v>
      </c>
      <c r="C3717" t="str">
        <f>Raw_Data!C3717</f>
        <v>*SKYRIZI 150 MG/ML PEN</v>
      </c>
      <c r="D3717" t="str">
        <f>Raw_Data!D3717</f>
        <v>74210001</v>
      </c>
      <c r="E3717" t="str">
        <f>Raw_Data!E3717</f>
        <v>SU, JENNIFER</v>
      </c>
      <c r="F3717" t="str">
        <f>Raw_Data!F3717</f>
        <v>1992468474</v>
      </c>
      <c r="G3717" t="str">
        <f>Raw_Data!H3717</f>
        <v>0</v>
      </c>
      <c r="H3717">
        <f>IFERROR(VLOOKUP(G3717,Store_Map!$A$2:$I$100,3,FALSE),"")</f>
        <v>0</v>
      </c>
      <c r="I3717">
        <f>IFERROR(VLOOKUP(G3717,Store_Map!$A$2:$I$100,4,FALSE),"")</f>
        <v>0</v>
      </c>
      <c r="J3717">
        <f>IFERROR(VLOOKUP(G3717,Store_Map!$A$2:$I$100,5,FALSE),"")</f>
        <v>0</v>
      </c>
      <c r="K3717">
        <f>IFERROR(VLOOKUP(G3717,Store_Map!$A$2:$I$100,6,FALSE),"")</f>
        <v>0</v>
      </c>
      <c r="L3717">
        <f>IFERROR(VLOOKUP(G3717,Store_Map!$A$2:$I$100,7,FALSE),"")</f>
        <v>0</v>
      </c>
      <c r="M3717">
        <f>IFERROR(VLOOKUP(G3717,Store_Map!$A$2:$I$100,8,FALSE),"")</f>
        <v>0</v>
      </c>
      <c r="N3717">
        <f t="shared" si="522"/>
        <v>0</v>
      </c>
      <c r="O3717" t="str">
        <f t="shared" si="523"/>
        <v>PASS</v>
      </c>
      <c r="P3717" t="str">
        <f t="shared" si="524"/>
        <v>REVIEW</v>
      </c>
      <c r="Q3717" t="str">
        <f t="shared" si="525"/>
        <v>PASS</v>
      </c>
      <c r="R3717" t="str">
        <f t="shared" si="526"/>
        <v>PASS</v>
      </c>
      <c r="S3717" t="str">
        <f t="shared" si="527"/>
        <v>REVIEW</v>
      </c>
      <c r="T3717">
        <f t="shared" si="528"/>
        <v>90</v>
      </c>
      <c r="U3717" t="str">
        <f t="shared" si="529"/>
        <v>Low</v>
      </c>
      <c r="V3717" t="str">
        <f t="shared" si="530"/>
        <v>Invalid NDC</v>
      </c>
    </row>
    <row r="3718" spans="1:22" x14ac:dyDescent="0.3">
      <c r="A3718" t="str">
        <f>Raw_Data!A3718</f>
        <v>6253418</v>
      </c>
      <c r="B3718">
        <f>Raw_Data!B3718</f>
        <v>45688</v>
      </c>
      <c r="C3718" t="str">
        <f>Raw_Data!C3718</f>
        <v>ATORVASTATIN 20 MG TABLET</v>
      </c>
      <c r="D3718" t="str">
        <f>Raw_Data!D3718</f>
        <v>60505257908</v>
      </c>
      <c r="E3718" t="str">
        <f>Raw_Data!E3718</f>
        <v>AKHTAR, MARIAM</v>
      </c>
      <c r="F3718" t="str">
        <f>Raw_Data!F3718</f>
        <v>1780024596</v>
      </c>
      <c r="G3718" t="str">
        <f>Raw_Data!H3718</f>
        <v>0</v>
      </c>
      <c r="H3718">
        <f>IFERROR(VLOOKUP(G3718,Store_Map!$A$2:$I$100,3,FALSE),"")</f>
        <v>0</v>
      </c>
      <c r="I3718">
        <f>IFERROR(VLOOKUP(G3718,Store_Map!$A$2:$I$100,4,FALSE),"")</f>
        <v>0</v>
      </c>
      <c r="J3718">
        <f>IFERROR(VLOOKUP(G3718,Store_Map!$A$2:$I$100,5,FALSE),"")</f>
        <v>0</v>
      </c>
      <c r="K3718">
        <f>IFERROR(VLOOKUP(G3718,Store_Map!$A$2:$I$100,6,FALSE),"")</f>
        <v>0</v>
      </c>
      <c r="L3718">
        <f>IFERROR(VLOOKUP(G3718,Store_Map!$A$2:$I$100,7,FALSE),"")</f>
        <v>0</v>
      </c>
      <c r="M3718">
        <f>IFERROR(VLOOKUP(G3718,Store_Map!$A$2:$I$100,8,FALSE),"")</f>
        <v>0</v>
      </c>
      <c r="N3718">
        <f t="shared" si="522"/>
        <v>0</v>
      </c>
      <c r="O3718" t="str">
        <f t="shared" si="523"/>
        <v>PASS</v>
      </c>
      <c r="P3718" t="str">
        <f t="shared" si="524"/>
        <v>PASS</v>
      </c>
      <c r="Q3718" t="str">
        <f t="shared" si="525"/>
        <v>PASS</v>
      </c>
      <c r="R3718" t="str">
        <f t="shared" si="526"/>
        <v>PASS</v>
      </c>
      <c r="S3718" t="str">
        <f t="shared" si="527"/>
        <v>PASS</v>
      </c>
      <c r="T3718">
        <f t="shared" si="528"/>
        <v>100</v>
      </c>
      <c r="U3718" t="str">
        <f t="shared" si="529"/>
        <v>Low</v>
      </c>
      <c r="V3718" t="str">
        <f t="shared" si="530"/>
        <v>Clean</v>
      </c>
    </row>
    <row r="3719" spans="1:22" x14ac:dyDescent="0.3">
      <c r="A3719" t="str">
        <f>Raw_Data!A3719</f>
        <v>6253419</v>
      </c>
      <c r="B3719">
        <f>Raw_Data!B3719</f>
        <v>45688</v>
      </c>
      <c r="C3719" t="str">
        <f>Raw_Data!C3719</f>
        <v>AMOXICILLIN 875 MG TABLET</v>
      </c>
      <c r="D3719" t="str">
        <f>Raw_Data!D3719</f>
        <v>65862001501</v>
      </c>
      <c r="E3719" t="str">
        <f>Raw_Data!E3719</f>
        <v>AKHTAR, MARIAM</v>
      </c>
      <c r="F3719" t="str">
        <f>Raw_Data!F3719</f>
        <v>1780024596</v>
      </c>
      <c r="G3719" t="str">
        <f>Raw_Data!H3719</f>
        <v>0</v>
      </c>
      <c r="H3719">
        <f>IFERROR(VLOOKUP(G3719,Store_Map!$A$2:$I$100,3,FALSE),"")</f>
        <v>0</v>
      </c>
      <c r="I3719">
        <f>IFERROR(VLOOKUP(G3719,Store_Map!$A$2:$I$100,4,FALSE),"")</f>
        <v>0</v>
      </c>
      <c r="J3719">
        <f>IFERROR(VLOOKUP(G3719,Store_Map!$A$2:$I$100,5,FALSE),"")</f>
        <v>0</v>
      </c>
      <c r="K3719">
        <f>IFERROR(VLOOKUP(G3719,Store_Map!$A$2:$I$100,6,FALSE),"")</f>
        <v>0</v>
      </c>
      <c r="L3719">
        <f>IFERROR(VLOOKUP(G3719,Store_Map!$A$2:$I$100,7,FALSE),"")</f>
        <v>0</v>
      </c>
      <c r="M3719">
        <f>IFERROR(VLOOKUP(G3719,Store_Map!$A$2:$I$100,8,FALSE),"")</f>
        <v>0</v>
      </c>
      <c r="N3719">
        <f t="shared" si="522"/>
        <v>0</v>
      </c>
      <c r="O3719" t="str">
        <f t="shared" si="523"/>
        <v>PASS</v>
      </c>
      <c r="P3719" t="str">
        <f t="shared" si="524"/>
        <v>PASS</v>
      </c>
      <c r="Q3719" t="str">
        <f t="shared" si="525"/>
        <v>PASS</v>
      </c>
      <c r="R3719" t="str">
        <f t="shared" si="526"/>
        <v>PASS</v>
      </c>
      <c r="S3719" t="str">
        <f t="shared" si="527"/>
        <v>PASS</v>
      </c>
      <c r="T3719">
        <f t="shared" si="528"/>
        <v>100</v>
      </c>
      <c r="U3719" t="str">
        <f t="shared" si="529"/>
        <v>Low</v>
      </c>
      <c r="V3719" t="str">
        <f t="shared" si="530"/>
        <v>Clean</v>
      </c>
    </row>
    <row r="3720" spans="1:22" x14ac:dyDescent="0.3">
      <c r="A3720" t="str">
        <f>Raw_Data!A3720</f>
        <v>6239177</v>
      </c>
      <c r="B3720">
        <f>Raw_Data!B3720</f>
        <v>45688</v>
      </c>
      <c r="C3720" t="str">
        <f>Raw_Data!C3720</f>
        <v>ALBUTEROL HFA 90 MCG INHALE</v>
      </c>
      <c r="D3720" t="str">
        <f>Raw_Data!D3720</f>
        <v>93317431</v>
      </c>
      <c r="E3720" t="str">
        <f>Raw_Data!E3720</f>
        <v>DEANGELO, ALAN</v>
      </c>
      <c r="F3720" t="str">
        <f>Raw_Data!F3720</f>
        <v>1982741237</v>
      </c>
      <c r="G3720" t="str">
        <f>Raw_Data!H3720</f>
        <v>0</v>
      </c>
      <c r="H3720">
        <f>IFERROR(VLOOKUP(G3720,Store_Map!$A$2:$I$100,3,FALSE),"")</f>
        <v>0</v>
      </c>
      <c r="I3720">
        <f>IFERROR(VLOOKUP(G3720,Store_Map!$A$2:$I$100,4,FALSE),"")</f>
        <v>0</v>
      </c>
      <c r="J3720">
        <f>IFERROR(VLOOKUP(G3720,Store_Map!$A$2:$I$100,5,FALSE),"")</f>
        <v>0</v>
      </c>
      <c r="K3720">
        <f>IFERROR(VLOOKUP(G3720,Store_Map!$A$2:$I$100,6,FALSE),"")</f>
        <v>0</v>
      </c>
      <c r="L3720">
        <f>IFERROR(VLOOKUP(G3720,Store_Map!$A$2:$I$100,7,FALSE),"")</f>
        <v>0</v>
      </c>
      <c r="M3720">
        <f>IFERROR(VLOOKUP(G3720,Store_Map!$A$2:$I$100,8,FALSE),"")</f>
        <v>0</v>
      </c>
      <c r="N3720">
        <f t="shared" si="522"/>
        <v>0</v>
      </c>
      <c r="O3720" t="str">
        <f t="shared" si="523"/>
        <v>PASS</v>
      </c>
      <c r="P3720" t="str">
        <f t="shared" si="524"/>
        <v>REVIEW</v>
      </c>
      <c r="Q3720" t="str">
        <f t="shared" si="525"/>
        <v>PASS</v>
      </c>
      <c r="R3720" t="str">
        <f t="shared" si="526"/>
        <v>PASS</v>
      </c>
      <c r="S3720" t="str">
        <f t="shared" si="527"/>
        <v>REVIEW</v>
      </c>
      <c r="T3720">
        <f t="shared" si="528"/>
        <v>90</v>
      </c>
      <c r="U3720" t="str">
        <f t="shared" si="529"/>
        <v>Low</v>
      </c>
      <c r="V3720" t="str">
        <f t="shared" si="530"/>
        <v>Invalid NDC</v>
      </c>
    </row>
    <row r="3721" spans="1:22" x14ac:dyDescent="0.3">
      <c r="A3721" t="str">
        <f>Raw_Data!A3721</f>
        <v>6253420</v>
      </c>
      <c r="B3721">
        <f>Raw_Data!B3721</f>
        <v>45688</v>
      </c>
      <c r="C3721" t="str">
        <f>Raw_Data!C3721</f>
        <v>NOVOLIN 70-30 100 UNIT/ML V</v>
      </c>
      <c r="D3721" t="str">
        <f>Raw_Data!D3721</f>
        <v>169183711</v>
      </c>
      <c r="E3721" t="str">
        <f>Raw_Data!E3721</f>
        <v>GIBBS, JON</v>
      </c>
      <c r="F3721" t="str">
        <f>Raw_Data!F3721</f>
        <v>1700896156</v>
      </c>
      <c r="G3721" t="str">
        <f>Raw_Data!H3721</f>
        <v>0</v>
      </c>
      <c r="H3721">
        <f>IFERROR(VLOOKUP(G3721,Store_Map!$A$2:$I$100,3,FALSE),"")</f>
        <v>0</v>
      </c>
      <c r="I3721">
        <f>IFERROR(VLOOKUP(G3721,Store_Map!$A$2:$I$100,4,FALSE),"")</f>
        <v>0</v>
      </c>
      <c r="J3721">
        <f>IFERROR(VLOOKUP(G3721,Store_Map!$A$2:$I$100,5,FALSE),"")</f>
        <v>0</v>
      </c>
      <c r="K3721">
        <f>IFERROR(VLOOKUP(G3721,Store_Map!$A$2:$I$100,6,FALSE),"")</f>
        <v>0</v>
      </c>
      <c r="L3721">
        <f>IFERROR(VLOOKUP(G3721,Store_Map!$A$2:$I$100,7,FALSE),"")</f>
        <v>0</v>
      </c>
      <c r="M3721">
        <f>IFERROR(VLOOKUP(G3721,Store_Map!$A$2:$I$100,8,FALSE),"")</f>
        <v>0</v>
      </c>
      <c r="N3721">
        <f t="shared" si="522"/>
        <v>0</v>
      </c>
      <c r="O3721" t="str">
        <f t="shared" si="523"/>
        <v>PASS</v>
      </c>
      <c r="P3721" t="str">
        <f t="shared" si="524"/>
        <v>REVIEW</v>
      </c>
      <c r="Q3721" t="str">
        <f t="shared" si="525"/>
        <v>PASS</v>
      </c>
      <c r="R3721" t="str">
        <f t="shared" si="526"/>
        <v>PASS</v>
      </c>
      <c r="S3721" t="str">
        <f t="shared" si="527"/>
        <v>REVIEW</v>
      </c>
      <c r="T3721">
        <f t="shared" si="528"/>
        <v>90</v>
      </c>
      <c r="U3721" t="str">
        <f t="shared" si="529"/>
        <v>Low</v>
      </c>
      <c r="V3721" t="str">
        <f t="shared" si="530"/>
        <v>Invalid NDC</v>
      </c>
    </row>
    <row r="3722" spans="1:22" x14ac:dyDescent="0.3">
      <c r="A3722" t="str">
        <f>Raw_Data!A3722</f>
        <v>6253421</v>
      </c>
      <c r="B3722">
        <f>Raw_Data!B3722</f>
        <v>45688</v>
      </c>
      <c r="C3722" t="str">
        <f>Raw_Data!C3722</f>
        <v>*AZITHROMYCIN 250 MG TABLET</v>
      </c>
      <c r="D3722" t="str">
        <f>Raw_Data!D3722</f>
        <v>781808926</v>
      </c>
      <c r="E3722" t="str">
        <f>Raw_Data!E3722</f>
        <v>Stager MD, Peter</v>
      </c>
      <c r="F3722" t="str">
        <f>Raw_Data!F3722</f>
        <v>1346305588</v>
      </c>
      <c r="G3722" t="str">
        <f>Raw_Data!H3722</f>
        <v>0</v>
      </c>
      <c r="H3722">
        <f>IFERROR(VLOOKUP(G3722,Store_Map!$A$2:$I$100,3,FALSE),"")</f>
        <v>0</v>
      </c>
      <c r="I3722">
        <f>IFERROR(VLOOKUP(G3722,Store_Map!$A$2:$I$100,4,FALSE),"")</f>
        <v>0</v>
      </c>
      <c r="J3722">
        <f>IFERROR(VLOOKUP(G3722,Store_Map!$A$2:$I$100,5,FALSE),"")</f>
        <v>0</v>
      </c>
      <c r="K3722">
        <f>IFERROR(VLOOKUP(G3722,Store_Map!$A$2:$I$100,6,FALSE),"")</f>
        <v>0</v>
      </c>
      <c r="L3722">
        <f>IFERROR(VLOOKUP(G3722,Store_Map!$A$2:$I$100,7,FALSE),"")</f>
        <v>0</v>
      </c>
      <c r="M3722">
        <f>IFERROR(VLOOKUP(G3722,Store_Map!$A$2:$I$100,8,FALSE),"")</f>
        <v>0</v>
      </c>
      <c r="N3722">
        <f t="shared" si="522"/>
        <v>0</v>
      </c>
      <c r="O3722" t="str">
        <f t="shared" si="523"/>
        <v>PASS</v>
      </c>
      <c r="P3722" t="str">
        <f t="shared" si="524"/>
        <v>REVIEW</v>
      </c>
      <c r="Q3722" t="str">
        <f t="shared" si="525"/>
        <v>PASS</v>
      </c>
      <c r="R3722" t="str">
        <f t="shared" si="526"/>
        <v>PASS</v>
      </c>
      <c r="S3722" t="str">
        <f t="shared" si="527"/>
        <v>REVIEW</v>
      </c>
      <c r="T3722">
        <f t="shared" si="528"/>
        <v>90</v>
      </c>
      <c r="U3722" t="str">
        <f t="shared" si="529"/>
        <v>Low</v>
      </c>
      <c r="V3722" t="str">
        <f t="shared" si="530"/>
        <v>Invalid NDC</v>
      </c>
    </row>
    <row r="3723" spans="1:22" x14ac:dyDescent="0.3">
      <c r="A3723" t="str">
        <f>Raw_Data!A3723</f>
        <v>6253422</v>
      </c>
      <c r="B3723">
        <f>Raw_Data!B3723</f>
        <v>45688</v>
      </c>
      <c r="C3723" t="str">
        <f>Raw_Data!C3723</f>
        <v>*TRAZODONE 100 MG TABLET</v>
      </c>
      <c r="D3723" t="str">
        <f>Raw_Data!D3723</f>
        <v>68382080601</v>
      </c>
      <c r="E3723" t="str">
        <f>Raw_Data!E3723</f>
        <v>Stager MD, Peter</v>
      </c>
      <c r="F3723" t="str">
        <f>Raw_Data!F3723</f>
        <v>1346305588</v>
      </c>
      <c r="G3723" t="str">
        <f>Raw_Data!H3723</f>
        <v>0</v>
      </c>
      <c r="H3723">
        <f>IFERROR(VLOOKUP(G3723,Store_Map!$A$2:$I$100,3,FALSE),"")</f>
        <v>0</v>
      </c>
      <c r="I3723">
        <f>IFERROR(VLOOKUP(G3723,Store_Map!$A$2:$I$100,4,FALSE),"")</f>
        <v>0</v>
      </c>
      <c r="J3723">
        <f>IFERROR(VLOOKUP(G3723,Store_Map!$A$2:$I$100,5,FALSE),"")</f>
        <v>0</v>
      </c>
      <c r="K3723">
        <f>IFERROR(VLOOKUP(G3723,Store_Map!$A$2:$I$100,6,FALSE),"")</f>
        <v>0</v>
      </c>
      <c r="L3723">
        <f>IFERROR(VLOOKUP(G3723,Store_Map!$A$2:$I$100,7,FALSE),"")</f>
        <v>0</v>
      </c>
      <c r="M3723">
        <f>IFERROR(VLOOKUP(G3723,Store_Map!$A$2:$I$100,8,FALSE),"")</f>
        <v>0</v>
      </c>
      <c r="N3723">
        <f t="shared" si="522"/>
        <v>0</v>
      </c>
      <c r="O3723" t="str">
        <f t="shared" si="523"/>
        <v>PASS</v>
      </c>
      <c r="P3723" t="str">
        <f t="shared" si="524"/>
        <v>PASS</v>
      </c>
      <c r="Q3723" t="str">
        <f t="shared" si="525"/>
        <v>PASS</v>
      </c>
      <c r="R3723" t="str">
        <f t="shared" si="526"/>
        <v>PASS</v>
      </c>
      <c r="S3723" t="str">
        <f t="shared" si="527"/>
        <v>PASS</v>
      </c>
      <c r="T3723">
        <f t="shared" si="528"/>
        <v>100</v>
      </c>
      <c r="U3723" t="str">
        <f t="shared" si="529"/>
        <v>Low</v>
      </c>
      <c r="V3723" t="str">
        <f t="shared" si="530"/>
        <v>Clean</v>
      </c>
    </row>
    <row r="3724" spans="1:22" x14ac:dyDescent="0.3">
      <c r="A3724" t="str">
        <f>Raw_Data!A3724</f>
        <v>6253424</v>
      </c>
      <c r="B3724">
        <f>Raw_Data!B3724</f>
        <v>45688</v>
      </c>
      <c r="C3724" t="str">
        <f>Raw_Data!C3724</f>
        <v>ATORVASTATIN 80 MG TABLET</v>
      </c>
      <c r="D3724" t="str">
        <f>Raw_Data!D3724</f>
        <v>378395305</v>
      </c>
      <c r="E3724" t="str">
        <f>Raw_Data!E3724</f>
        <v>GIBBS, JON</v>
      </c>
      <c r="F3724" t="str">
        <f>Raw_Data!F3724</f>
        <v>1700896156</v>
      </c>
      <c r="G3724" t="str">
        <f>Raw_Data!H3724</f>
        <v>0</v>
      </c>
      <c r="H3724">
        <f>IFERROR(VLOOKUP(G3724,Store_Map!$A$2:$I$100,3,FALSE),"")</f>
        <v>0</v>
      </c>
      <c r="I3724">
        <f>IFERROR(VLOOKUP(G3724,Store_Map!$A$2:$I$100,4,FALSE),"")</f>
        <v>0</v>
      </c>
      <c r="J3724">
        <f>IFERROR(VLOOKUP(G3724,Store_Map!$A$2:$I$100,5,FALSE),"")</f>
        <v>0</v>
      </c>
      <c r="K3724">
        <f>IFERROR(VLOOKUP(G3724,Store_Map!$A$2:$I$100,6,FALSE),"")</f>
        <v>0</v>
      </c>
      <c r="L3724">
        <f>IFERROR(VLOOKUP(G3724,Store_Map!$A$2:$I$100,7,FALSE),"")</f>
        <v>0</v>
      </c>
      <c r="M3724">
        <f>IFERROR(VLOOKUP(G3724,Store_Map!$A$2:$I$100,8,FALSE),"")</f>
        <v>0</v>
      </c>
      <c r="N3724">
        <f t="shared" si="522"/>
        <v>0</v>
      </c>
      <c r="O3724" t="str">
        <f t="shared" si="523"/>
        <v>PASS</v>
      </c>
      <c r="P3724" t="str">
        <f t="shared" si="524"/>
        <v>REVIEW</v>
      </c>
      <c r="Q3724" t="str">
        <f t="shared" si="525"/>
        <v>PASS</v>
      </c>
      <c r="R3724" t="str">
        <f t="shared" si="526"/>
        <v>PASS</v>
      </c>
      <c r="S3724" t="str">
        <f t="shared" si="527"/>
        <v>REVIEW</v>
      </c>
      <c r="T3724">
        <f t="shared" si="528"/>
        <v>90</v>
      </c>
      <c r="U3724" t="str">
        <f t="shared" si="529"/>
        <v>Low</v>
      </c>
      <c r="V3724" t="str">
        <f t="shared" si="530"/>
        <v>Invalid NDC</v>
      </c>
    </row>
    <row r="3725" spans="1:22" x14ac:dyDescent="0.3">
      <c r="A3725" t="str">
        <f>Raw_Data!A3725</f>
        <v>6253425</v>
      </c>
      <c r="B3725">
        <f>Raw_Data!B3725</f>
        <v>45688</v>
      </c>
      <c r="C3725" t="str">
        <f>Raw_Data!C3725</f>
        <v>AMLODIPINE BESYLATE 10 MG T</v>
      </c>
      <c r="D3725" t="str">
        <f>Raw_Data!D3725</f>
        <v>29300039810</v>
      </c>
      <c r="E3725" t="str">
        <f>Raw_Data!E3725</f>
        <v>GIBBS, JON</v>
      </c>
      <c r="F3725" t="str">
        <f>Raw_Data!F3725</f>
        <v>1700896156</v>
      </c>
      <c r="G3725" t="str">
        <f>Raw_Data!H3725</f>
        <v>0</v>
      </c>
      <c r="H3725">
        <f>IFERROR(VLOOKUP(G3725,Store_Map!$A$2:$I$100,3,FALSE),"")</f>
        <v>0</v>
      </c>
      <c r="I3725">
        <f>IFERROR(VLOOKUP(G3725,Store_Map!$A$2:$I$100,4,FALSE),"")</f>
        <v>0</v>
      </c>
      <c r="J3725">
        <f>IFERROR(VLOOKUP(G3725,Store_Map!$A$2:$I$100,5,FALSE),"")</f>
        <v>0</v>
      </c>
      <c r="K3725">
        <f>IFERROR(VLOOKUP(G3725,Store_Map!$A$2:$I$100,6,FALSE),"")</f>
        <v>0</v>
      </c>
      <c r="L3725">
        <f>IFERROR(VLOOKUP(G3725,Store_Map!$A$2:$I$100,7,FALSE),"")</f>
        <v>0</v>
      </c>
      <c r="M3725">
        <f>IFERROR(VLOOKUP(G3725,Store_Map!$A$2:$I$100,8,FALSE),"")</f>
        <v>0</v>
      </c>
      <c r="N3725">
        <f t="shared" si="522"/>
        <v>0</v>
      </c>
      <c r="O3725" t="str">
        <f t="shared" si="523"/>
        <v>PASS</v>
      </c>
      <c r="P3725" t="str">
        <f t="shared" si="524"/>
        <v>PASS</v>
      </c>
      <c r="Q3725" t="str">
        <f t="shared" si="525"/>
        <v>PASS</v>
      </c>
      <c r="R3725" t="str">
        <f t="shared" si="526"/>
        <v>PASS</v>
      </c>
      <c r="S3725" t="str">
        <f t="shared" si="527"/>
        <v>PASS</v>
      </c>
      <c r="T3725">
        <f t="shared" si="528"/>
        <v>100</v>
      </c>
      <c r="U3725" t="str">
        <f t="shared" si="529"/>
        <v>Low</v>
      </c>
      <c r="V3725" t="str">
        <f t="shared" si="530"/>
        <v>Clean</v>
      </c>
    </row>
    <row r="3726" spans="1:22" x14ac:dyDescent="0.3">
      <c r="A3726" t="str">
        <f>Raw_Data!A3726</f>
        <v>6253426</v>
      </c>
      <c r="B3726">
        <f>Raw_Data!B3726</f>
        <v>45688</v>
      </c>
      <c r="C3726" t="str">
        <f>Raw_Data!C3726</f>
        <v>BENZONATATE 200 MG CAPSULE</v>
      </c>
      <c r="D3726" t="str">
        <f>Raw_Data!D3726</f>
        <v>42806071501</v>
      </c>
      <c r="E3726" t="str">
        <f>Raw_Data!E3726</f>
        <v>GIBBS, JON</v>
      </c>
      <c r="F3726" t="str">
        <f>Raw_Data!F3726</f>
        <v>1700896156</v>
      </c>
      <c r="G3726" t="str">
        <f>Raw_Data!H3726</f>
        <v>0</v>
      </c>
      <c r="H3726">
        <f>IFERROR(VLOOKUP(G3726,Store_Map!$A$2:$I$100,3,FALSE),"")</f>
        <v>0</v>
      </c>
      <c r="I3726">
        <f>IFERROR(VLOOKUP(G3726,Store_Map!$A$2:$I$100,4,FALSE),"")</f>
        <v>0</v>
      </c>
      <c r="J3726">
        <f>IFERROR(VLOOKUP(G3726,Store_Map!$A$2:$I$100,5,FALSE),"")</f>
        <v>0</v>
      </c>
      <c r="K3726">
        <f>IFERROR(VLOOKUP(G3726,Store_Map!$A$2:$I$100,6,FALSE),"")</f>
        <v>0</v>
      </c>
      <c r="L3726">
        <f>IFERROR(VLOOKUP(G3726,Store_Map!$A$2:$I$100,7,FALSE),"")</f>
        <v>0</v>
      </c>
      <c r="M3726">
        <f>IFERROR(VLOOKUP(G3726,Store_Map!$A$2:$I$100,8,FALSE),"")</f>
        <v>0</v>
      </c>
      <c r="N3726">
        <f t="shared" si="522"/>
        <v>0</v>
      </c>
      <c r="O3726" t="str">
        <f t="shared" si="523"/>
        <v>PASS</v>
      </c>
      <c r="P3726" t="str">
        <f t="shared" si="524"/>
        <v>PASS</v>
      </c>
      <c r="Q3726" t="str">
        <f t="shared" si="525"/>
        <v>PASS</v>
      </c>
      <c r="R3726" t="str">
        <f t="shared" si="526"/>
        <v>PASS</v>
      </c>
      <c r="S3726" t="str">
        <f t="shared" si="527"/>
        <v>PASS</v>
      </c>
      <c r="T3726">
        <f t="shared" si="528"/>
        <v>100</v>
      </c>
      <c r="U3726" t="str">
        <f t="shared" si="529"/>
        <v>Low</v>
      </c>
      <c r="V3726" t="str">
        <f t="shared" si="530"/>
        <v>Clean</v>
      </c>
    </row>
    <row r="3727" spans="1:22" x14ac:dyDescent="0.3">
      <c r="A3727" t="str">
        <f>Raw_Data!A3727</f>
        <v>6253427</v>
      </c>
      <c r="B3727">
        <f>Raw_Data!B3727</f>
        <v>45688</v>
      </c>
      <c r="C3727" t="str">
        <f>Raw_Data!C3727</f>
        <v>FAMOTIDINE 20 MG TABLET</v>
      </c>
      <c r="D3727" t="str">
        <f>Raw_Data!D3727</f>
        <v>65862085999</v>
      </c>
      <c r="E3727" t="str">
        <f>Raw_Data!E3727</f>
        <v>BYNE, EDMUND</v>
      </c>
      <c r="F3727" t="str">
        <f>Raw_Data!F3727</f>
        <v>1033186648</v>
      </c>
      <c r="G3727" t="str">
        <f>Raw_Data!H3727</f>
        <v>0</v>
      </c>
      <c r="H3727">
        <f>IFERROR(VLOOKUP(G3727,Store_Map!$A$2:$I$100,3,FALSE),"")</f>
        <v>0</v>
      </c>
      <c r="I3727">
        <f>IFERROR(VLOOKUP(G3727,Store_Map!$A$2:$I$100,4,FALSE),"")</f>
        <v>0</v>
      </c>
      <c r="J3727">
        <f>IFERROR(VLOOKUP(G3727,Store_Map!$A$2:$I$100,5,FALSE),"")</f>
        <v>0</v>
      </c>
      <c r="K3727">
        <f>IFERROR(VLOOKUP(G3727,Store_Map!$A$2:$I$100,6,FALSE),"")</f>
        <v>0</v>
      </c>
      <c r="L3727">
        <f>IFERROR(VLOOKUP(G3727,Store_Map!$A$2:$I$100,7,FALSE),"")</f>
        <v>0</v>
      </c>
      <c r="M3727">
        <f>IFERROR(VLOOKUP(G3727,Store_Map!$A$2:$I$100,8,FALSE),"")</f>
        <v>0</v>
      </c>
      <c r="N3727">
        <f t="shared" si="522"/>
        <v>0</v>
      </c>
      <c r="O3727" t="str">
        <f t="shared" si="523"/>
        <v>PASS</v>
      </c>
      <c r="P3727" t="str">
        <f t="shared" si="524"/>
        <v>PASS</v>
      </c>
      <c r="Q3727" t="str">
        <f t="shared" si="525"/>
        <v>PASS</v>
      </c>
      <c r="R3727" t="str">
        <f t="shared" si="526"/>
        <v>PASS</v>
      </c>
      <c r="S3727" t="str">
        <f t="shared" si="527"/>
        <v>PASS</v>
      </c>
      <c r="T3727">
        <f t="shared" si="528"/>
        <v>100</v>
      </c>
      <c r="U3727" t="str">
        <f t="shared" si="529"/>
        <v>Low</v>
      </c>
      <c r="V3727" t="str">
        <f t="shared" si="530"/>
        <v>Clean</v>
      </c>
    </row>
    <row r="3728" spans="1:22" x14ac:dyDescent="0.3">
      <c r="A3728" t="str">
        <f>Raw_Data!A3728</f>
        <v>6253428</v>
      </c>
      <c r="B3728">
        <f>Raw_Data!B3728</f>
        <v>45688</v>
      </c>
      <c r="C3728" t="str">
        <f>Raw_Data!C3728</f>
        <v>CARVEDILOL 6.25 MG TABLET</v>
      </c>
      <c r="D3728" t="str">
        <f>Raw_Data!D3728</f>
        <v>68382009305</v>
      </c>
      <c r="E3728" t="str">
        <f>Raw_Data!E3728</f>
        <v>GIBBS, JON</v>
      </c>
      <c r="F3728" t="str">
        <f>Raw_Data!F3728</f>
        <v>1700896156</v>
      </c>
      <c r="G3728" t="str">
        <f>Raw_Data!H3728</f>
        <v>0</v>
      </c>
      <c r="H3728">
        <f>IFERROR(VLOOKUP(G3728,Store_Map!$A$2:$I$100,3,FALSE),"")</f>
        <v>0</v>
      </c>
      <c r="I3728">
        <f>IFERROR(VLOOKUP(G3728,Store_Map!$A$2:$I$100,4,FALSE),"")</f>
        <v>0</v>
      </c>
      <c r="J3728">
        <f>IFERROR(VLOOKUP(G3728,Store_Map!$A$2:$I$100,5,FALSE),"")</f>
        <v>0</v>
      </c>
      <c r="K3728">
        <f>IFERROR(VLOOKUP(G3728,Store_Map!$A$2:$I$100,6,FALSE),"")</f>
        <v>0</v>
      </c>
      <c r="L3728">
        <f>IFERROR(VLOOKUP(G3728,Store_Map!$A$2:$I$100,7,FALSE),"")</f>
        <v>0</v>
      </c>
      <c r="M3728">
        <f>IFERROR(VLOOKUP(G3728,Store_Map!$A$2:$I$100,8,FALSE),"")</f>
        <v>0</v>
      </c>
      <c r="N3728">
        <f t="shared" si="522"/>
        <v>0</v>
      </c>
      <c r="O3728" t="str">
        <f t="shared" si="523"/>
        <v>PASS</v>
      </c>
      <c r="P3728" t="str">
        <f t="shared" si="524"/>
        <v>PASS</v>
      </c>
      <c r="Q3728" t="str">
        <f t="shared" si="525"/>
        <v>PASS</v>
      </c>
      <c r="R3728" t="str">
        <f t="shared" si="526"/>
        <v>PASS</v>
      </c>
      <c r="S3728" t="str">
        <f t="shared" si="527"/>
        <v>PASS</v>
      </c>
      <c r="T3728">
        <f t="shared" si="528"/>
        <v>100</v>
      </c>
      <c r="U3728" t="str">
        <f t="shared" si="529"/>
        <v>Low</v>
      </c>
      <c r="V3728" t="str">
        <f t="shared" si="530"/>
        <v>Clean</v>
      </c>
    </row>
    <row r="3729" spans="1:22" x14ac:dyDescent="0.3">
      <c r="A3729" t="str">
        <f>Raw_Data!A3729</f>
        <v>6253430</v>
      </c>
      <c r="B3729">
        <f>Raw_Data!B3729</f>
        <v>45688</v>
      </c>
      <c r="C3729" t="str">
        <f>Raw_Data!C3729</f>
        <v>AMLODIPINE BESYLATE 10 MG T</v>
      </c>
      <c r="D3729" t="str">
        <f>Raw_Data!D3729</f>
        <v>69097012815</v>
      </c>
      <c r="E3729" t="str">
        <f>Raw_Data!E3729</f>
        <v>GIBBS, JON</v>
      </c>
      <c r="F3729" t="str">
        <f>Raw_Data!F3729</f>
        <v>1700896156</v>
      </c>
      <c r="G3729" t="str">
        <f>Raw_Data!H3729</f>
        <v>0</v>
      </c>
      <c r="H3729">
        <f>IFERROR(VLOOKUP(G3729,Store_Map!$A$2:$I$100,3,FALSE),"")</f>
        <v>0</v>
      </c>
      <c r="I3729">
        <f>IFERROR(VLOOKUP(G3729,Store_Map!$A$2:$I$100,4,FALSE),"")</f>
        <v>0</v>
      </c>
      <c r="J3729">
        <f>IFERROR(VLOOKUP(G3729,Store_Map!$A$2:$I$100,5,FALSE),"")</f>
        <v>0</v>
      </c>
      <c r="K3729">
        <f>IFERROR(VLOOKUP(G3729,Store_Map!$A$2:$I$100,6,FALSE),"")</f>
        <v>0</v>
      </c>
      <c r="L3729">
        <f>IFERROR(VLOOKUP(G3729,Store_Map!$A$2:$I$100,7,FALSE),"")</f>
        <v>0</v>
      </c>
      <c r="M3729">
        <f>IFERROR(VLOOKUP(G3729,Store_Map!$A$2:$I$100,8,FALSE),"")</f>
        <v>0</v>
      </c>
      <c r="N3729">
        <f t="shared" si="522"/>
        <v>0</v>
      </c>
      <c r="O3729" t="str">
        <f t="shared" si="523"/>
        <v>PASS</v>
      </c>
      <c r="P3729" t="str">
        <f t="shared" si="524"/>
        <v>PASS</v>
      </c>
      <c r="Q3729" t="str">
        <f t="shared" si="525"/>
        <v>PASS</v>
      </c>
      <c r="R3729" t="str">
        <f t="shared" si="526"/>
        <v>PASS</v>
      </c>
      <c r="S3729" t="str">
        <f t="shared" si="527"/>
        <v>PASS</v>
      </c>
      <c r="T3729">
        <f t="shared" si="528"/>
        <v>100</v>
      </c>
      <c r="U3729" t="str">
        <f t="shared" si="529"/>
        <v>Low</v>
      </c>
      <c r="V3729" t="str">
        <f t="shared" si="530"/>
        <v>Clean</v>
      </c>
    </row>
    <row r="3730" spans="1:22" x14ac:dyDescent="0.3">
      <c r="A3730" t="str">
        <f>Raw_Data!A3730</f>
        <v>6253431</v>
      </c>
      <c r="B3730">
        <f>Raw_Data!B3730</f>
        <v>45688</v>
      </c>
      <c r="C3730" t="str">
        <f>Raw_Data!C3730</f>
        <v>LORATADINE 10 MG TABLET</v>
      </c>
      <c r="D3730" t="str">
        <f>Raw_Data!D3730</f>
        <v>904685289</v>
      </c>
      <c r="E3730" t="str">
        <f>Raw_Data!E3730</f>
        <v>GIBBS, JON</v>
      </c>
      <c r="F3730" t="str">
        <f>Raw_Data!F3730</f>
        <v>1700896156</v>
      </c>
      <c r="G3730" t="str">
        <f>Raw_Data!H3730</f>
        <v>0</v>
      </c>
      <c r="H3730">
        <f>IFERROR(VLOOKUP(G3730,Store_Map!$A$2:$I$100,3,FALSE),"")</f>
        <v>0</v>
      </c>
      <c r="I3730">
        <f>IFERROR(VLOOKUP(G3730,Store_Map!$A$2:$I$100,4,FALSE),"")</f>
        <v>0</v>
      </c>
      <c r="J3730">
        <f>IFERROR(VLOOKUP(G3730,Store_Map!$A$2:$I$100,5,FALSE),"")</f>
        <v>0</v>
      </c>
      <c r="K3730">
        <f>IFERROR(VLOOKUP(G3730,Store_Map!$A$2:$I$100,6,FALSE),"")</f>
        <v>0</v>
      </c>
      <c r="L3730">
        <f>IFERROR(VLOOKUP(G3730,Store_Map!$A$2:$I$100,7,FALSE),"")</f>
        <v>0</v>
      </c>
      <c r="M3730">
        <f>IFERROR(VLOOKUP(G3730,Store_Map!$A$2:$I$100,8,FALSE),"")</f>
        <v>0</v>
      </c>
      <c r="N3730">
        <f t="shared" si="522"/>
        <v>0</v>
      </c>
      <c r="O3730" t="str">
        <f t="shared" si="523"/>
        <v>PASS</v>
      </c>
      <c r="P3730" t="str">
        <f t="shared" si="524"/>
        <v>REVIEW</v>
      </c>
      <c r="Q3730" t="str">
        <f t="shared" si="525"/>
        <v>PASS</v>
      </c>
      <c r="R3730" t="str">
        <f t="shared" si="526"/>
        <v>PASS</v>
      </c>
      <c r="S3730" t="str">
        <f t="shared" si="527"/>
        <v>REVIEW</v>
      </c>
      <c r="T3730">
        <f t="shared" si="528"/>
        <v>90</v>
      </c>
      <c r="U3730" t="str">
        <f t="shared" si="529"/>
        <v>Low</v>
      </c>
      <c r="V3730" t="str">
        <f t="shared" si="530"/>
        <v>Invalid NDC</v>
      </c>
    </row>
    <row r="3731" spans="1:22" x14ac:dyDescent="0.3">
      <c r="A3731" t="str">
        <f>Raw_Data!A3731</f>
        <v>6253432</v>
      </c>
      <c r="B3731">
        <f>Raw_Data!B3731</f>
        <v>45688</v>
      </c>
      <c r="C3731" t="str">
        <f>Raw_Data!C3731</f>
        <v>IBUPROFEN 800 MG TABLET</v>
      </c>
      <c r="D3731" t="str">
        <f>Raw_Data!D3731</f>
        <v>59651036205</v>
      </c>
      <c r="E3731" t="str">
        <f>Raw_Data!E3731</f>
        <v>GIBBS, JON</v>
      </c>
      <c r="F3731" t="str">
        <f>Raw_Data!F3731</f>
        <v>1700896156</v>
      </c>
      <c r="G3731" t="str">
        <f>Raw_Data!H3731</f>
        <v>0</v>
      </c>
      <c r="H3731">
        <f>IFERROR(VLOOKUP(G3731,Store_Map!$A$2:$I$100,3,FALSE),"")</f>
        <v>0</v>
      </c>
      <c r="I3731">
        <f>IFERROR(VLOOKUP(G3731,Store_Map!$A$2:$I$100,4,FALSE),"")</f>
        <v>0</v>
      </c>
      <c r="J3731">
        <f>IFERROR(VLOOKUP(G3731,Store_Map!$A$2:$I$100,5,FALSE),"")</f>
        <v>0</v>
      </c>
      <c r="K3731">
        <f>IFERROR(VLOOKUP(G3731,Store_Map!$A$2:$I$100,6,FALSE),"")</f>
        <v>0</v>
      </c>
      <c r="L3731">
        <f>IFERROR(VLOOKUP(G3731,Store_Map!$A$2:$I$100,7,FALSE),"")</f>
        <v>0</v>
      </c>
      <c r="M3731">
        <f>IFERROR(VLOOKUP(G3731,Store_Map!$A$2:$I$100,8,FALSE),"")</f>
        <v>0</v>
      </c>
      <c r="N3731">
        <f t="shared" si="522"/>
        <v>0</v>
      </c>
      <c r="O3731" t="str">
        <f t="shared" si="523"/>
        <v>PASS</v>
      </c>
      <c r="P3731" t="str">
        <f t="shared" si="524"/>
        <v>PASS</v>
      </c>
      <c r="Q3731" t="str">
        <f t="shared" si="525"/>
        <v>PASS</v>
      </c>
      <c r="R3731" t="str">
        <f t="shared" si="526"/>
        <v>PASS</v>
      </c>
      <c r="S3731" t="str">
        <f t="shared" si="527"/>
        <v>PASS</v>
      </c>
      <c r="T3731">
        <f t="shared" si="528"/>
        <v>100</v>
      </c>
      <c r="U3731" t="str">
        <f t="shared" si="529"/>
        <v>Low</v>
      </c>
      <c r="V3731" t="str">
        <f t="shared" si="530"/>
        <v>Clean</v>
      </c>
    </row>
    <row r="3732" spans="1:22" x14ac:dyDescent="0.3">
      <c r="A3732" t="str">
        <f>Raw_Data!A3732</f>
        <v>6250918</v>
      </c>
      <c r="B3732">
        <f>Raw_Data!B3732</f>
        <v>45688</v>
      </c>
      <c r="C3732" t="str">
        <f>Raw_Data!C3732</f>
        <v>GLIMEPIRIDE 2 MG TABLET</v>
      </c>
      <c r="D3732" t="str">
        <f>Raw_Data!D3732</f>
        <v>55111032105</v>
      </c>
      <c r="E3732" t="str">
        <f>Raw_Data!E3732</f>
        <v>BYNE, EDMUND</v>
      </c>
      <c r="F3732" t="str">
        <f>Raw_Data!F3732</f>
        <v>1033186648</v>
      </c>
      <c r="G3732" t="str">
        <f>Raw_Data!H3732</f>
        <v>0</v>
      </c>
      <c r="H3732">
        <f>IFERROR(VLOOKUP(G3732,Store_Map!$A$2:$I$100,3,FALSE),"")</f>
        <v>0</v>
      </c>
      <c r="I3732">
        <f>IFERROR(VLOOKUP(G3732,Store_Map!$A$2:$I$100,4,FALSE),"")</f>
        <v>0</v>
      </c>
      <c r="J3732">
        <f>IFERROR(VLOOKUP(G3732,Store_Map!$A$2:$I$100,5,FALSE),"")</f>
        <v>0</v>
      </c>
      <c r="K3732">
        <f>IFERROR(VLOOKUP(G3732,Store_Map!$A$2:$I$100,6,FALSE),"")</f>
        <v>0</v>
      </c>
      <c r="L3732">
        <f>IFERROR(VLOOKUP(G3732,Store_Map!$A$2:$I$100,7,FALSE),"")</f>
        <v>0</v>
      </c>
      <c r="M3732">
        <f>IFERROR(VLOOKUP(G3732,Store_Map!$A$2:$I$100,8,FALSE),"")</f>
        <v>0</v>
      </c>
      <c r="N3732">
        <f t="shared" si="522"/>
        <v>0</v>
      </c>
      <c r="O3732" t="str">
        <f t="shared" si="523"/>
        <v>PASS</v>
      </c>
      <c r="P3732" t="str">
        <f t="shared" si="524"/>
        <v>PASS</v>
      </c>
      <c r="Q3732" t="str">
        <f t="shared" si="525"/>
        <v>PASS</v>
      </c>
      <c r="R3732" t="str">
        <f t="shared" si="526"/>
        <v>PASS</v>
      </c>
      <c r="S3732" t="str">
        <f t="shared" si="527"/>
        <v>PASS</v>
      </c>
      <c r="T3732">
        <f t="shared" si="528"/>
        <v>100</v>
      </c>
      <c r="U3732" t="str">
        <f t="shared" si="529"/>
        <v>Low</v>
      </c>
      <c r="V3732" t="str">
        <f t="shared" si="530"/>
        <v>Clean</v>
      </c>
    </row>
    <row r="3733" spans="1:22" x14ac:dyDescent="0.3">
      <c r="A3733" t="str">
        <f>Raw_Data!A3733</f>
        <v>6250911</v>
      </c>
      <c r="B3733">
        <f>Raw_Data!B3733</f>
        <v>45688</v>
      </c>
      <c r="C3733" t="str">
        <f>Raw_Data!C3733</f>
        <v>BACLOFEN 10 MG TABLET</v>
      </c>
      <c r="D3733" t="str">
        <f>Raw_Data!D3733</f>
        <v>52817032000</v>
      </c>
      <c r="E3733" t="str">
        <f>Raw_Data!E3733</f>
        <v>GIBBS, JON</v>
      </c>
      <c r="F3733" t="str">
        <f>Raw_Data!F3733</f>
        <v>1700896156</v>
      </c>
      <c r="G3733" t="str">
        <f>Raw_Data!H3733</f>
        <v>0</v>
      </c>
      <c r="H3733">
        <f>IFERROR(VLOOKUP(G3733,Store_Map!$A$2:$I$100,3,FALSE),"")</f>
        <v>0</v>
      </c>
      <c r="I3733">
        <f>IFERROR(VLOOKUP(G3733,Store_Map!$A$2:$I$100,4,FALSE),"")</f>
        <v>0</v>
      </c>
      <c r="J3733">
        <f>IFERROR(VLOOKUP(G3733,Store_Map!$A$2:$I$100,5,FALSE),"")</f>
        <v>0</v>
      </c>
      <c r="K3733">
        <f>IFERROR(VLOOKUP(G3733,Store_Map!$A$2:$I$100,6,FALSE),"")</f>
        <v>0</v>
      </c>
      <c r="L3733">
        <f>IFERROR(VLOOKUP(G3733,Store_Map!$A$2:$I$100,7,FALSE),"")</f>
        <v>0</v>
      </c>
      <c r="M3733">
        <f>IFERROR(VLOOKUP(G3733,Store_Map!$A$2:$I$100,8,FALSE),"")</f>
        <v>0</v>
      </c>
      <c r="N3733">
        <f t="shared" si="522"/>
        <v>0</v>
      </c>
      <c r="O3733" t="str">
        <f t="shared" si="523"/>
        <v>PASS</v>
      </c>
      <c r="P3733" t="str">
        <f t="shared" si="524"/>
        <v>PASS</v>
      </c>
      <c r="Q3733" t="str">
        <f t="shared" si="525"/>
        <v>PASS</v>
      </c>
      <c r="R3733" t="str">
        <f t="shared" si="526"/>
        <v>PASS</v>
      </c>
      <c r="S3733" t="str">
        <f t="shared" si="527"/>
        <v>PASS</v>
      </c>
      <c r="T3733">
        <f t="shared" si="528"/>
        <v>100</v>
      </c>
      <c r="U3733" t="str">
        <f t="shared" si="529"/>
        <v>Low</v>
      </c>
      <c r="V3733" t="str">
        <f t="shared" si="530"/>
        <v>Clean</v>
      </c>
    </row>
    <row r="3734" spans="1:22" x14ac:dyDescent="0.3">
      <c r="A3734" t="str">
        <f>Raw_Data!A3734</f>
        <v>6245032</v>
      </c>
      <c r="B3734">
        <f>Raw_Data!B3734</f>
        <v>45688</v>
      </c>
      <c r="C3734" t="str">
        <f>Raw_Data!C3734</f>
        <v>METFORMIN HCL 1,000 MG TABL</v>
      </c>
      <c r="D3734" t="str">
        <f>Raw_Data!D3734</f>
        <v>70010006599</v>
      </c>
      <c r="E3734" t="str">
        <f>Raw_Data!E3734</f>
        <v>AKHTAR, MARIAM</v>
      </c>
      <c r="F3734" t="str">
        <f>Raw_Data!F3734</f>
        <v>1780024596</v>
      </c>
      <c r="G3734" t="str">
        <f>Raw_Data!H3734</f>
        <v>0</v>
      </c>
      <c r="H3734">
        <f>IFERROR(VLOOKUP(G3734,Store_Map!$A$2:$I$100,3,FALSE),"")</f>
        <v>0</v>
      </c>
      <c r="I3734">
        <f>IFERROR(VLOOKUP(G3734,Store_Map!$A$2:$I$100,4,FALSE),"")</f>
        <v>0</v>
      </c>
      <c r="J3734">
        <f>IFERROR(VLOOKUP(G3734,Store_Map!$A$2:$I$100,5,FALSE),"")</f>
        <v>0</v>
      </c>
      <c r="K3734">
        <f>IFERROR(VLOOKUP(G3734,Store_Map!$A$2:$I$100,6,FALSE),"")</f>
        <v>0</v>
      </c>
      <c r="L3734">
        <f>IFERROR(VLOOKUP(G3734,Store_Map!$A$2:$I$100,7,FALSE),"")</f>
        <v>0</v>
      </c>
      <c r="M3734">
        <f>IFERROR(VLOOKUP(G3734,Store_Map!$A$2:$I$100,8,FALSE),"")</f>
        <v>0</v>
      </c>
      <c r="N3734">
        <f t="shared" si="522"/>
        <v>0</v>
      </c>
      <c r="O3734" t="str">
        <f t="shared" si="523"/>
        <v>PASS</v>
      </c>
      <c r="P3734" t="str">
        <f t="shared" si="524"/>
        <v>PASS</v>
      </c>
      <c r="Q3734" t="str">
        <f t="shared" si="525"/>
        <v>PASS</v>
      </c>
      <c r="R3734" t="str">
        <f t="shared" si="526"/>
        <v>PASS</v>
      </c>
      <c r="S3734" t="str">
        <f t="shared" si="527"/>
        <v>PASS</v>
      </c>
      <c r="T3734">
        <f t="shared" si="528"/>
        <v>100</v>
      </c>
      <c r="U3734" t="str">
        <f t="shared" si="529"/>
        <v>Low</v>
      </c>
      <c r="V3734" t="str">
        <f t="shared" si="530"/>
        <v>Clean</v>
      </c>
    </row>
    <row r="3735" spans="1:22" x14ac:dyDescent="0.3">
      <c r="A3735" t="str">
        <f>Raw_Data!A3735</f>
        <v>6253423</v>
      </c>
      <c r="B3735">
        <f>Raw_Data!B3735</f>
        <v>45688</v>
      </c>
      <c r="C3735" t="str">
        <f>Raw_Data!C3735</f>
        <v>DOXYCYCLINE HYCLATE 100 MG</v>
      </c>
      <c r="D3735" t="str">
        <f>Raw_Data!D3735</f>
        <v>62135098505</v>
      </c>
      <c r="E3735" t="str">
        <f>Raw_Data!E3735</f>
        <v>GIBBS, JON</v>
      </c>
      <c r="F3735" t="str">
        <f>Raw_Data!F3735</f>
        <v>1700896156</v>
      </c>
      <c r="G3735" t="str">
        <f>Raw_Data!H3735</f>
        <v>0</v>
      </c>
      <c r="H3735">
        <f>IFERROR(VLOOKUP(G3735,Store_Map!$A$2:$I$100,3,FALSE),"")</f>
        <v>0</v>
      </c>
      <c r="I3735">
        <f>IFERROR(VLOOKUP(G3735,Store_Map!$A$2:$I$100,4,FALSE),"")</f>
        <v>0</v>
      </c>
      <c r="J3735">
        <f>IFERROR(VLOOKUP(G3735,Store_Map!$A$2:$I$100,5,FALSE),"")</f>
        <v>0</v>
      </c>
      <c r="K3735">
        <f>IFERROR(VLOOKUP(G3735,Store_Map!$A$2:$I$100,6,FALSE),"")</f>
        <v>0</v>
      </c>
      <c r="L3735">
        <f>IFERROR(VLOOKUP(G3735,Store_Map!$A$2:$I$100,7,FALSE),"")</f>
        <v>0</v>
      </c>
      <c r="M3735">
        <f>IFERROR(VLOOKUP(G3735,Store_Map!$A$2:$I$100,8,FALSE),"")</f>
        <v>0</v>
      </c>
      <c r="N3735">
        <f t="shared" si="522"/>
        <v>0</v>
      </c>
      <c r="O3735" t="str">
        <f t="shared" si="523"/>
        <v>PASS</v>
      </c>
      <c r="P3735" t="str">
        <f t="shared" si="524"/>
        <v>PASS</v>
      </c>
      <c r="Q3735" t="str">
        <f t="shared" si="525"/>
        <v>PASS</v>
      </c>
      <c r="R3735" t="str">
        <f t="shared" si="526"/>
        <v>PASS</v>
      </c>
      <c r="S3735" t="str">
        <f t="shared" si="527"/>
        <v>PASS</v>
      </c>
      <c r="T3735">
        <f t="shared" si="528"/>
        <v>100</v>
      </c>
      <c r="U3735" t="str">
        <f t="shared" si="529"/>
        <v>Low</v>
      </c>
      <c r="V3735" t="str">
        <f t="shared" si="530"/>
        <v>Clean</v>
      </c>
    </row>
    <row r="3736" spans="1:22" x14ac:dyDescent="0.3">
      <c r="A3736" t="str">
        <f>Raw_Data!A3736</f>
        <v>6249321</v>
      </c>
      <c r="B3736">
        <f>Raw_Data!B3736</f>
        <v>45688</v>
      </c>
      <c r="C3736" t="str">
        <f>Raw_Data!C3736</f>
        <v>LOVASTATIN 40 MG TABLET</v>
      </c>
      <c r="D3736" t="str">
        <f>Raw_Data!D3736</f>
        <v>93092810</v>
      </c>
      <c r="E3736" t="str">
        <f>Raw_Data!E3736</f>
        <v>GIBBS, JON</v>
      </c>
      <c r="F3736" t="str">
        <f>Raw_Data!F3736</f>
        <v>1700896156</v>
      </c>
      <c r="G3736" t="str">
        <f>Raw_Data!H3736</f>
        <v>0</v>
      </c>
      <c r="H3736">
        <f>IFERROR(VLOOKUP(G3736,Store_Map!$A$2:$I$100,3,FALSE),"")</f>
        <v>0</v>
      </c>
      <c r="I3736">
        <f>IFERROR(VLOOKUP(G3736,Store_Map!$A$2:$I$100,4,FALSE),"")</f>
        <v>0</v>
      </c>
      <c r="J3736">
        <f>IFERROR(VLOOKUP(G3736,Store_Map!$A$2:$I$100,5,FALSE),"")</f>
        <v>0</v>
      </c>
      <c r="K3736">
        <f>IFERROR(VLOOKUP(G3736,Store_Map!$A$2:$I$100,6,FALSE),"")</f>
        <v>0</v>
      </c>
      <c r="L3736">
        <f>IFERROR(VLOOKUP(G3736,Store_Map!$A$2:$I$100,7,FALSE),"")</f>
        <v>0</v>
      </c>
      <c r="M3736">
        <f>IFERROR(VLOOKUP(G3736,Store_Map!$A$2:$I$100,8,FALSE),"")</f>
        <v>0</v>
      </c>
      <c r="N3736">
        <f t="shared" si="522"/>
        <v>0</v>
      </c>
      <c r="O3736" t="str">
        <f t="shared" si="523"/>
        <v>PASS</v>
      </c>
      <c r="P3736" t="str">
        <f t="shared" si="524"/>
        <v>REVIEW</v>
      </c>
      <c r="Q3736" t="str">
        <f t="shared" si="525"/>
        <v>PASS</v>
      </c>
      <c r="R3736" t="str">
        <f t="shared" si="526"/>
        <v>PASS</v>
      </c>
      <c r="S3736" t="str">
        <f t="shared" si="527"/>
        <v>REVIEW</v>
      </c>
      <c r="T3736">
        <f t="shared" si="528"/>
        <v>90</v>
      </c>
      <c r="U3736" t="str">
        <f t="shared" si="529"/>
        <v>Low</v>
      </c>
      <c r="V3736" t="str">
        <f t="shared" si="530"/>
        <v>Invalid NDC</v>
      </c>
    </row>
    <row r="3737" spans="1:22" x14ac:dyDescent="0.3">
      <c r="A3737" t="str">
        <f>Raw_Data!A3737</f>
        <v>6249320</v>
      </c>
      <c r="B3737">
        <f>Raw_Data!B3737</f>
        <v>45688</v>
      </c>
      <c r="C3737" t="str">
        <f>Raw_Data!C3737</f>
        <v>LOSARTAN POTASSIUM 100 MG T</v>
      </c>
      <c r="D3737" t="str">
        <f>Raw_Data!D3737</f>
        <v>65862020399</v>
      </c>
      <c r="E3737" t="str">
        <f>Raw_Data!E3737</f>
        <v>GIBBS, JON</v>
      </c>
      <c r="F3737" t="str">
        <f>Raw_Data!F3737</f>
        <v>1700896156</v>
      </c>
      <c r="G3737" t="str">
        <f>Raw_Data!H3737</f>
        <v>0</v>
      </c>
      <c r="H3737">
        <f>IFERROR(VLOOKUP(G3737,Store_Map!$A$2:$I$100,3,FALSE),"")</f>
        <v>0</v>
      </c>
      <c r="I3737">
        <f>IFERROR(VLOOKUP(G3737,Store_Map!$A$2:$I$100,4,FALSE),"")</f>
        <v>0</v>
      </c>
      <c r="J3737">
        <f>IFERROR(VLOOKUP(G3737,Store_Map!$A$2:$I$100,5,FALSE),"")</f>
        <v>0</v>
      </c>
      <c r="K3737">
        <f>IFERROR(VLOOKUP(G3737,Store_Map!$A$2:$I$100,6,FALSE),"")</f>
        <v>0</v>
      </c>
      <c r="L3737">
        <f>IFERROR(VLOOKUP(G3737,Store_Map!$A$2:$I$100,7,FALSE),"")</f>
        <v>0</v>
      </c>
      <c r="M3737">
        <f>IFERROR(VLOOKUP(G3737,Store_Map!$A$2:$I$100,8,FALSE),"")</f>
        <v>0</v>
      </c>
      <c r="N3737">
        <f t="shared" si="522"/>
        <v>0</v>
      </c>
      <c r="O3737" t="str">
        <f t="shared" si="523"/>
        <v>PASS</v>
      </c>
      <c r="P3737" t="str">
        <f t="shared" si="524"/>
        <v>PASS</v>
      </c>
      <c r="Q3737" t="str">
        <f t="shared" si="525"/>
        <v>PASS</v>
      </c>
      <c r="R3737" t="str">
        <f t="shared" si="526"/>
        <v>PASS</v>
      </c>
      <c r="S3737" t="str">
        <f t="shared" si="527"/>
        <v>PASS</v>
      </c>
      <c r="T3737">
        <f t="shared" si="528"/>
        <v>100</v>
      </c>
      <c r="U3737" t="str">
        <f t="shared" si="529"/>
        <v>Low</v>
      </c>
      <c r="V3737" t="str">
        <f t="shared" si="530"/>
        <v>Clean</v>
      </c>
    </row>
    <row r="3738" spans="1:22" x14ac:dyDescent="0.3">
      <c r="A3738" t="str">
        <f>Raw_Data!A3738</f>
        <v>6251815</v>
      </c>
      <c r="B3738">
        <f>Raw_Data!B3738</f>
        <v>45688</v>
      </c>
      <c r="C3738" t="str">
        <f>Raw_Data!C3738</f>
        <v>PRAZOSIN 2 MG CAPSULE</v>
      </c>
      <c r="D3738" t="str">
        <f>Raw_Data!D3738</f>
        <v>378230201</v>
      </c>
      <c r="E3738" t="str">
        <f>Raw_Data!E3738</f>
        <v>ALLEN, AMANDA</v>
      </c>
      <c r="F3738" t="str">
        <f>Raw_Data!F3738</f>
        <v>1982231882</v>
      </c>
      <c r="G3738" t="str">
        <f>Raw_Data!H3738</f>
        <v>0</v>
      </c>
      <c r="H3738">
        <f>IFERROR(VLOOKUP(G3738,Store_Map!$A$2:$I$100,3,FALSE),"")</f>
        <v>0</v>
      </c>
      <c r="I3738">
        <f>IFERROR(VLOOKUP(G3738,Store_Map!$A$2:$I$100,4,FALSE),"")</f>
        <v>0</v>
      </c>
      <c r="J3738">
        <f>IFERROR(VLOOKUP(G3738,Store_Map!$A$2:$I$100,5,FALSE),"")</f>
        <v>0</v>
      </c>
      <c r="K3738">
        <f>IFERROR(VLOOKUP(G3738,Store_Map!$A$2:$I$100,6,FALSE),"")</f>
        <v>0</v>
      </c>
      <c r="L3738">
        <f>IFERROR(VLOOKUP(G3738,Store_Map!$A$2:$I$100,7,FALSE),"")</f>
        <v>0</v>
      </c>
      <c r="M3738">
        <f>IFERROR(VLOOKUP(G3738,Store_Map!$A$2:$I$100,8,FALSE),"")</f>
        <v>0</v>
      </c>
      <c r="N3738">
        <f t="shared" si="522"/>
        <v>0</v>
      </c>
      <c r="O3738" t="str">
        <f t="shared" si="523"/>
        <v>PASS</v>
      </c>
      <c r="P3738" t="str">
        <f t="shared" si="524"/>
        <v>REVIEW</v>
      </c>
      <c r="Q3738" t="str">
        <f t="shared" si="525"/>
        <v>PASS</v>
      </c>
      <c r="R3738" t="str">
        <f t="shared" si="526"/>
        <v>PASS</v>
      </c>
      <c r="S3738" t="str">
        <f t="shared" si="527"/>
        <v>REVIEW</v>
      </c>
      <c r="T3738">
        <f t="shared" si="528"/>
        <v>90</v>
      </c>
      <c r="U3738" t="str">
        <f t="shared" si="529"/>
        <v>Low</v>
      </c>
      <c r="V3738" t="str">
        <f t="shared" si="530"/>
        <v>Invalid NDC</v>
      </c>
    </row>
    <row r="3739" spans="1:22" x14ac:dyDescent="0.3">
      <c r="A3739" t="str">
        <f>Raw_Data!A3739</f>
        <v>6251816</v>
      </c>
      <c r="B3739">
        <f>Raw_Data!B3739</f>
        <v>45688</v>
      </c>
      <c r="C3739" t="str">
        <f>Raw_Data!C3739</f>
        <v>SERTRALINE HCL 50 MG TABLET</v>
      </c>
      <c r="D3739" t="str">
        <f>Raw_Data!D3739</f>
        <v>65862001205</v>
      </c>
      <c r="E3739" t="str">
        <f>Raw_Data!E3739</f>
        <v>ALLEN, AMANDA</v>
      </c>
      <c r="F3739" t="str">
        <f>Raw_Data!F3739</f>
        <v>1982231882</v>
      </c>
      <c r="G3739" t="str">
        <f>Raw_Data!H3739</f>
        <v>0</v>
      </c>
      <c r="H3739">
        <f>IFERROR(VLOOKUP(G3739,Store_Map!$A$2:$I$100,3,FALSE),"")</f>
        <v>0</v>
      </c>
      <c r="I3739">
        <f>IFERROR(VLOOKUP(G3739,Store_Map!$A$2:$I$100,4,FALSE),"")</f>
        <v>0</v>
      </c>
      <c r="J3739">
        <f>IFERROR(VLOOKUP(G3739,Store_Map!$A$2:$I$100,5,FALSE),"")</f>
        <v>0</v>
      </c>
      <c r="K3739">
        <f>IFERROR(VLOOKUP(G3739,Store_Map!$A$2:$I$100,6,FALSE),"")</f>
        <v>0</v>
      </c>
      <c r="L3739">
        <f>IFERROR(VLOOKUP(G3739,Store_Map!$A$2:$I$100,7,FALSE),"")</f>
        <v>0</v>
      </c>
      <c r="M3739">
        <f>IFERROR(VLOOKUP(G3739,Store_Map!$A$2:$I$100,8,FALSE),"")</f>
        <v>0</v>
      </c>
      <c r="N3739">
        <f t="shared" si="522"/>
        <v>0</v>
      </c>
      <c r="O3739" t="str">
        <f t="shared" si="523"/>
        <v>PASS</v>
      </c>
      <c r="P3739" t="str">
        <f t="shared" si="524"/>
        <v>PASS</v>
      </c>
      <c r="Q3739" t="str">
        <f t="shared" si="525"/>
        <v>PASS</v>
      </c>
      <c r="R3739" t="str">
        <f t="shared" si="526"/>
        <v>PASS</v>
      </c>
      <c r="S3739" t="str">
        <f t="shared" si="527"/>
        <v>PASS</v>
      </c>
      <c r="T3739">
        <f t="shared" si="528"/>
        <v>100</v>
      </c>
      <c r="U3739" t="str">
        <f t="shared" si="529"/>
        <v>Low</v>
      </c>
      <c r="V3739" t="str">
        <f t="shared" si="530"/>
        <v>Clean</v>
      </c>
    </row>
    <row r="3740" spans="1:22" x14ac:dyDescent="0.3">
      <c r="A3740" t="str">
        <f>Raw_Data!A3740</f>
        <v>6251817</v>
      </c>
      <c r="B3740">
        <f>Raw_Data!B3740</f>
        <v>45688</v>
      </c>
      <c r="C3740" t="str">
        <f>Raw_Data!C3740</f>
        <v>TRAZODONE 50 MG TABLET</v>
      </c>
      <c r="D3740" t="str">
        <f>Raw_Data!D3740</f>
        <v>50111056002</v>
      </c>
      <c r="E3740" t="str">
        <f>Raw_Data!E3740</f>
        <v>ALLEN, AMANDA</v>
      </c>
      <c r="F3740" t="str">
        <f>Raw_Data!F3740</f>
        <v>1982231882</v>
      </c>
      <c r="G3740" t="str">
        <f>Raw_Data!H3740</f>
        <v>0</v>
      </c>
      <c r="H3740">
        <f>IFERROR(VLOOKUP(G3740,Store_Map!$A$2:$I$100,3,FALSE),"")</f>
        <v>0</v>
      </c>
      <c r="I3740">
        <f>IFERROR(VLOOKUP(G3740,Store_Map!$A$2:$I$100,4,FALSE),"")</f>
        <v>0</v>
      </c>
      <c r="J3740">
        <f>IFERROR(VLOOKUP(G3740,Store_Map!$A$2:$I$100,5,FALSE),"")</f>
        <v>0</v>
      </c>
      <c r="K3740">
        <f>IFERROR(VLOOKUP(G3740,Store_Map!$A$2:$I$100,6,FALSE),"")</f>
        <v>0</v>
      </c>
      <c r="L3740">
        <f>IFERROR(VLOOKUP(G3740,Store_Map!$A$2:$I$100,7,FALSE),"")</f>
        <v>0</v>
      </c>
      <c r="M3740">
        <f>IFERROR(VLOOKUP(G3740,Store_Map!$A$2:$I$100,8,FALSE),"")</f>
        <v>0</v>
      </c>
      <c r="N3740">
        <f t="shared" si="522"/>
        <v>0</v>
      </c>
      <c r="O3740" t="str">
        <f t="shared" si="523"/>
        <v>PASS</v>
      </c>
      <c r="P3740" t="str">
        <f t="shared" si="524"/>
        <v>PASS</v>
      </c>
      <c r="Q3740" t="str">
        <f t="shared" si="525"/>
        <v>PASS</v>
      </c>
      <c r="R3740" t="str">
        <f t="shared" si="526"/>
        <v>PASS</v>
      </c>
      <c r="S3740" t="str">
        <f t="shared" si="527"/>
        <v>PASS</v>
      </c>
      <c r="T3740">
        <f t="shared" si="528"/>
        <v>100</v>
      </c>
      <c r="U3740" t="str">
        <f t="shared" si="529"/>
        <v>Low</v>
      </c>
      <c r="V3740" t="str">
        <f t="shared" si="530"/>
        <v>Clean</v>
      </c>
    </row>
    <row r="3741" spans="1:22" x14ac:dyDescent="0.3">
      <c r="A3741" t="str">
        <f>Raw_Data!A3741</f>
        <v>6253440</v>
      </c>
      <c r="B3741">
        <f>Raw_Data!B3741</f>
        <v>45688</v>
      </c>
      <c r="C3741" t="str">
        <f>Raw_Data!C3741</f>
        <v>CETIRIZINE HCL 10 MG TABLET</v>
      </c>
      <c r="D3741" t="str">
        <f>Raw_Data!D3741</f>
        <v>904671746</v>
      </c>
      <c r="E3741" t="str">
        <f>Raw_Data!E3741</f>
        <v>GIBBS, JON</v>
      </c>
      <c r="F3741" t="str">
        <f>Raw_Data!F3741</f>
        <v>1700896156</v>
      </c>
      <c r="G3741" t="str">
        <f>Raw_Data!H3741</f>
        <v>0</v>
      </c>
      <c r="H3741">
        <f>IFERROR(VLOOKUP(G3741,Store_Map!$A$2:$I$100,3,FALSE),"")</f>
        <v>0</v>
      </c>
      <c r="I3741">
        <f>IFERROR(VLOOKUP(G3741,Store_Map!$A$2:$I$100,4,FALSE),"")</f>
        <v>0</v>
      </c>
      <c r="J3741">
        <f>IFERROR(VLOOKUP(G3741,Store_Map!$A$2:$I$100,5,FALSE),"")</f>
        <v>0</v>
      </c>
      <c r="K3741">
        <f>IFERROR(VLOOKUP(G3741,Store_Map!$A$2:$I$100,6,FALSE),"")</f>
        <v>0</v>
      </c>
      <c r="L3741">
        <f>IFERROR(VLOOKUP(G3741,Store_Map!$A$2:$I$100,7,FALSE),"")</f>
        <v>0</v>
      </c>
      <c r="M3741">
        <f>IFERROR(VLOOKUP(G3741,Store_Map!$A$2:$I$100,8,FALSE),"")</f>
        <v>0</v>
      </c>
      <c r="N3741">
        <f t="shared" si="522"/>
        <v>0</v>
      </c>
      <c r="O3741" t="str">
        <f t="shared" si="523"/>
        <v>PASS</v>
      </c>
      <c r="P3741" t="str">
        <f t="shared" si="524"/>
        <v>REVIEW</v>
      </c>
      <c r="Q3741" t="str">
        <f t="shared" si="525"/>
        <v>PASS</v>
      </c>
      <c r="R3741" t="str">
        <f t="shared" si="526"/>
        <v>PASS</v>
      </c>
      <c r="S3741" t="str">
        <f t="shared" si="527"/>
        <v>REVIEW</v>
      </c>
      <c r="T3741">
        <f t="shared" si="528"/>
        <v>90</v>
      </c>
      <c r="U3741" t="str">
        <f t="shared" si="529"/>
        <v>Low</v>
      </c>
      <c r="V3741" t="str">
        <f t="shared" si="530"/>
        <v>Invalid NDC</v>
      </c>
    </row>
    <row r="3742" spans="1:22" x14ac:dyDescent="0.3">
      <c r="A3742" t="str">
        <f>Raw_Data!A3742</f>
        <v>6253442</v>
      </c>
      <c r="B3742">
        <f>Raw_Data!B3742</f>
        <v>45688</v>
      </c>
      <c r="C3742" t="str">
        <f>Raw_Data!C3742</f>
        <v>MONTELUKAST SOD 10 MG TABLE</v>
      </c>
      <c r="D3742" t="str">
        <f>Raw_Data!D3742</f>
        <v>13668008105</v>
      </c>
      <c r="E3742" t="str">
        <f>Raw_Data!E3742</f>
        <v>GIBBS, JON</v>
      </c>
      <c r="F3742" t="str">
        <f>Raw_Data!F3742</f>
        <v>1700896156</v>
      </c>
      <c r="G3742" t="str">
        <f>Raw_Data!H3742</f>
        <v>0</v>
      </c>
      <c r="H3742">
        <f>IFERROR(VLOOKUP(G3742,Store_Map!$A$2:$I$100,3,FALSE),"")</f>
        <v>0</v>
      </c>
      <c r="I3742">
        <f>IFERROR(VLOOKUP(G3742,Store_Map!$A$2:$I$100,4,FALSE),"")</f>
        <v>0</v>
      </c>
      <c r="J3742">
        <f>IFERROR(VLOOKUP(G3742,Store_Map!$A$2:$I$100,5,FALSE),"")</f>
        <v>0</v>
      </c>
      <c r="K3742">
        <f>IFERROR(VLOOKUP(G3742,Store_Map!$A$2:$I$100,6,FALSE),"")</f>
        <v>0</v>
      </c>
      <c r="L3742">
        <f>IFERROR(VLOOKUP(G3742,Store_Map!$A$2:$I$100,7,FALSE),"")</f>
        <v>0</v>
      </c>
      <c r="M3742">
        <f>IFERROR(VLOOKUP(G3742,Store_Map!$A$2:$I$100,8,FALSE),"")</f>
        <v>0</v>
      </c>
      <c r="N3742">
        <f t="shared" si="522"/>
        <v>0</v>
      </c>
      <c r="O3742" t="str">
        <f t="shared" si="523"/>
        <v>PASS</v>
      </c>
      <c r="P3742" t="str">
        <f t="shared" si="524"/>
        <v>PASS</v>
      </c>
      <c r="Q3742" t="str">
        <f t="shared" si="525"/>
        <v>PASS</v>
      </c>
      <c r="R3742" t="str">
        <f t="shared" si="526"/>
        <v>PASS</v>
      </c>
      <c r="S3742" t="str">
        <f t="shared" si="527"/>
        <v>PASS</v>
      </c>
      <c r="T3742">
        <f t="shared" si="528"/>
        <v>100</v>
      </c>
      <c r="U3742" t="str">
        <f t="shared" si="529"/>
        <v>Low</v>
      </c>
      <c r="V3742" t="str">
        <f t="shared" si="530"/>
        <v>Clean</v>
      </c>
    </row>
    <row r="3743" spans="1:22" x14ac:dyDescent="0.3">
      <c r="A3743" t="str">
        <f>Raw_Data!A3743</f>
        <v>6253446</v>
      </c>
      <c r="B3743">
        <f>Raw_Data!B3743</f>
        <v>45688</v>
      </c>
      <c r="C3743" t="str">
        <f>Raw_Data!C3743</f>
        <v>ALBUTEROL HFA 90 MCG INHALE</v>
      </c>
      <c r="D3743" t="str">
        <f>Raw_Data!D3743</f>
        <v>781729685</v>
      </c>
      <c r="E3743" t="str">
        <f>Raw_Data!E3743</f>
        <v>GIBBS, JON</v>
      </c>
      <c r="F3743" t="str">
        <f>Raw_Data!F3743</f>
        <v>1700896156</v>
      </c>
      <c r="G3743" t="str">
        <f>Raw_Data!H3743</f>
        <v>0</v>
      </c>
      <c r="H3743">
        <f>IFERROR(VLOOKUP(G3743,Store_Map!$A$2:$I$100,3,FALSE),"")</f>
        <v>0</v>
      </c>
      <c r="I3743">
        <f>IFERROR(VLOOKUP(G3743,Store_Map!$A$2:$I$100,4,FALSE),"")</f>
        <v>0</v>
      </c>
      <c r="J3743">
        <f>IFERROR(VLOOKUP(G3743,Store_Map!$A$2:$I$100,5,FALSE),"")</f>
        <v>0</v>
      </c>
      <c r="K3743">
        <f>IFERROR(VLOOKUP(G3743,Store_Map!$A$2:$I$100,6,FALSE),"")</f>
        <v>0</v>
      </c>
      <c r="L3743">
        <f>IFERROR(VLOOKUP(G3743,Store_Map!$A$2:$I$100,7,FALSE),"")</f>
        <v>0</v>
      </c>
      <c r="M3743">
        <f>IFERROR(VLOOKUP(G3743,Store_Map!$A$2:$I$100,8,FALSE),"")</f>
        <v>0</v>
      </c>
      <c r="N3743">
        <f t="shared" si="522"/>
        <v>0</v>
      </c>
      <c r="O3743" t="str">
        <f t="shared" si="523"/>
        <v>PASS</v>
      </c>
      <c r="P3743" t="str">
        <f t="shared" si="524"/>
        <v>REVIEW</v>
      </c>
      <c r="Q3743" t="str">
        <f t="shared" si="525"/>
        <v>PASS</v>
      </c>
      <c r="R3743" t="str">
        <f t="shared" si="526"/>
        <v>PASS</v>
      </c>
      <c r="S3743" t="str">
        <f t="shared" si="527"/>
        <v>REVIEW</v>
      </c>
      <c r="T3743">
        <f t="shared" si="528"/>
        <v>90</v>
      </c>
      <c r="U3743" t="str">
        <f t="shared" si="529"/>
        <v>Low</v>
      </c>
      <c r="V3743" t="str">
        <f t="shared" si="530"/>
        <v>Invalid NDC</v>
      </c>
    </row>
    <row r="3744" spans="1:22" x14ac:dyDescent="0.3">
      <c r="A3744" t="str">
        <f>Raw_Data!A3744</f>
        <v>4010907</v>
      </c>
      <c r="B3744">
        <f>Raw_Data!B3744</f>
        <v>45688</v>
      </c>
      <c r="C3744" t="str">
        <f>Raw_Data!C3744</f>
        <v>BUPRENORP-NALOX 8-2 MG SL F</v>
      </c>
      <c r="D3744" t="str">
        <f>Raw_Data!D3744</f>
        <v>47781035703</v>
      </c>
      <c r="E3744" t="str">
        <f>Raw_Data!E3744</f>
        <v>BYNE, EDMUND</v>
      </c>
      <c r="F3744" t="str">
        <f>Raw_Data!F3744</f>
        <v>1033186648</v>
      </c>
      <c r="G3744" t="str">
        <f>Raw_Data!H3744</f>
        <v>0</v>
      </c>
      <c r="H3744">
        <f>IFERROR(VLOOKUP(G3744,Store_Map!$A$2:$I$100,3,FALSE),"")</f>
        <v>0</v>
      </c>
      <c r="I3744">
        <f>IFERROR(VLOOKUP(G3744,Store_Map!$A$2:$I$100,4,FALSE),"")</f>
        <v>0</v>
      </c>
      <c r="J3744">
        <f>IFERROR(VLOOKUP(G3744,Store_Map!$A$2:$I$100,5,FALSE),"")</f>
        <v>0</v>
      </c>
      <c r="K3744">
        <f>IFERROR(VLOOKUP(G3744,Store_Map!$A$2:$I$100,6,FALSE),"")</f>
        <v>0</v>
      </c>
      <c r="L3744">
        <f>IFERROR(VLOOKUP(G3744,Store_Map!$A$2:$I$100,7,FALSE),"")</f>
        <v>0</v>
      </c>
      <c r="M3744">
        <f>IFERROR(VLOOKUP(G3744,Store_Map!$A$2:$I$100,8,FALSE),"")</f>
        <v>0</v>
      </c>
      <c r="N3744">
        <f t="shared" si="522"/>
        <v>0</v>
      </c>
      <c r="O3744" t="str">
        <f t="shared" si="523"/>
        <v>PASS</v>
      </c>
      <c r="P3744" t="str">
        <f t="shared" si="524"/>
        <v>PASS</v>
      </c>
      <c r="Q3744" t="str">
        <f t="shared" si="525"/>
        <v>PASS</v>
      </c>
      <c r="R3744" t="str">
        <f t="shared" si="526"/>
        <v>PASS</v>
      </c>
      <c r="S3744" t="str">
        <f t="shared" si="527"/>
        <v>PASS</v>
      </c>
      <c r="T3744">
        <f t="shared" si="528"/>
        <v>100</v>
      </c>
      <c r="U3744" t="str">
        <f t="shared" si="529"/>
        <v>Low</v>
      </c>
      <c r="V3744" t="str">
        <f t="shared" si="530"/>
        <v>Clean</v>
      </c>
    </row>
    <row r="3745" spans="1:22" x14ac:dyDescent="0.3">
      <c r="A3745" t="str">
        <f>Raw_Data!A3745</f>
        <v>6253448</v>
      </c>
      <c r="B3745">
        <f>Raw_Data!B3745</f>
        <v>45688</v>
      </c>
      <c r="C3745" t="str">
        <f>Raw_Data!C3745</f>
        <v>IBUPROFEN 800 MG TABLET</v>
      </c>
      <c r="D3745" t="str">
        <f>Raw_Data!D3745</f>
        <v>59651036205</v>
      </c>
      <c r="E3745" t="str">
        <f>Raw_Data!E3745</f>
        <v>GIBBS, JON</v>
      </c>
      <c r="F3745" t="str">
        <f>Raw_Data!F3745</f>
        <v>1700896156</v>
      </c>
      <c r="G3745" t="str">
        <f>Raw_Data!H3745</f>
        <v>0</v>
      </c>
      <c r="H3745">
        <f>IFERROR(VLOOKUP(G3745,Store_Map!$A$2:$I$100,3,FALSE),"")</f>
        <v>0</v>
      </c>
      <c r="I3745">
        <f>IFERROR(VLOOKUP(G3745,Store_Map!$A$2:$I$100,4,FALSE),"")</f>
        <v>0</v>
      </c>
      <c r="J3745">
        <f>IFERROR(VLOOKUP(G3745,Store_Map!$A$2:$I$100,5,FALSE),"")</f>
        <v>0</v>
      </c>
      <c r="K3745">
        <f>IFERROR(VLOOKUP(G3745,Store_Map!$A$2:$I$100,6,FALSE),"")</f>
        <v>0</v>
      </c>
      <c r="L3745">
        <f>IFERROR(VLOOKUP(G3745,Store_Map!$A$2:$I$100,7,FALSE),"")</f>
        <v>0</v>
      </c>
      <c r="M3745">
        <f>IFERROR(VLOOKUP(G3745,Store_Map!$A$2:$I$100,8,FALSE),"")</f>
        <v>0</v>
      </c>
      <c r="N3745">
        <f t="shared" si="522"/>
        <v>0</v>
      </c>
      <c r="O3745" t="str">
        <f t="shared" si="523"/>
        <v>PASS</v>
      </c>
      <c r="P3745" t="str">
        <f t="shared" si="524"/>
        <v>PASS</v>
      </c>
      <c r="Q3745" t="str">
        <f t="shared" si="525"/>
        <v>PASS</v>
      </c>
      <c r="R3745" t="str">
        <f t="shared" si="526"/>
        <v>PASS</v>
      </c>
      <c r="S3745" t="str">
        <f t="shared" si="527"/>
        <v>PASS</v>
      </c>
      <c r="T3745">
        <f t="shared" si="528"/>
        <v>100</v>
      </c>
      <c r="U3745" t="str">
        <f t="shared" si="529"/>
        <v>Low</v>
      </c>
      <c r="V3745" t="str">
        <f t="shared" si="530"/>
        <v>Clean</v>
      </c>
    </row>
    <row r="3746" spans="1:22" x14ac:dyDescent="0.3">
      <c r="A3746" t="str">
        <f>Raw_Data!A3746</f>
        <v>6238960</v>
      </c>
      <c r="B3746">
        <f>Raw_Data!B3746</f>
        <v>45688</v>
      </c>
      <c r="C3746" t="str">
        <f>Raw_Data!C3746</f>
        <v>LOSARTAN-HCTZ 100-12.5 MG T</v>
      </c>
      <c r="D3746" t="str">
        <f>Raw_Data!D3746</f>
        <v>65862046990</v>
      </c>
      <c r="E3746" t="str">
        <f>Raw_Data!E3746</f>
        <v>BYNE, EDMUND</v>
      </c>
      <c r="F3746" t="str">
        <f>Raw_Data!F3746</f>
        <v>1033186648</v>
      </c>
      <c r="G3746" t="str">
        <f>Raw_Data!H3746</f>
        <v>0</v>
      </c>
      <c r="H3746">
        <f>IFERROR(VLOOKUP(G3746,Store_Map!$A$2:$I$100,3,FALSE),"")</f>
        <v>0</v>
      </c>
      <c r="I3746">
        <f>IFERROR(VLOOKUP(G3746,Store_Map!$A$2:$I$100,4,FALSE),"")</f>
        <v>0</v>
      </c>
      <c r="J3746">
        <f>IFERROR(VLOOKUP(G3746,Store_Map!$A$2:$I$100,5,FALSE),"")</f>
        <v>0</v>
      </c>
      <c r="K3746">
        <f>IFERROR(VLOOKUP(G3746,Store_Map!$A$2:$I$100,6,FALSE),"")</f>
        <v>0</v>
      </c>
      <c r="L3746">
        <f>IFERROR(VLOOKUP(G3746,Store_Map!$A$2:$I$100,7,FALSE),"")</f>
        <v>0</v>
      </c>
      <c r="M3746">
        <f>IFERROR(VLOOKUP(G3746,Store_Map!$A$2:$I$100,8,FALSE),"")</f>
        <v>0</v>
      </c>
      <c r="N3746">
        <f t="shared" si="522"/>
        <v>0</v>
      </c>
      <c r="O3746" t="str">
        <f t="shared" si="523"/>
        <v>PASS</v>
      </c>
      <c r="P3746" t="str">
        <f t="shared" si="524"/>
        <v>PASS</v>
      </c>
      <c r="Q3746" t="str">
        <f t="shared" si="525"/>
        <v>PASS</v>
      </c>
      <c r="R3746" t="str">
        <f t="shared" si="526"/>
        <v>PASS</v>
      </c>
      <c r="S3746" t="str">
        <f t="shared" si="527"/>
        <v>PASS</v>
      </c>
      <c r="T3746">
        <f t="shared" si="528"/>
        <v>100</v>
      </c>
      <c r="U3746" t="str">
        <f t="shared" si="529"/>
        <v>Low</v>
      </c>
      <c r="V3746" t="str">
        <f t="shared" si="530"/>
        <v>Clean</v>
      </c>
    </row>
    <row r="3747" spans="1:22" x14ac:dyDescent="0.3">
      <c r="A3747" t="str">
        <f>Raw_Data!A3747</f>
        <v>6242248</v>
      </c>
      <c r="B3747">
        <f>Raw_Data!B3747</f>
        <v>45688</v>
      </c>
      <c r="C3747" t="str">
        <f>Raw_Data!C3747</f>
        <v>CHLORTHALIDONE 25 MG TABLET</v>
      </c>
      <c r="D3747" t="str">
        <f>Raw_Data!D3747</f>
        <v>75834010901</v>
      </c>
      <c r="E3747" t="str">
        <f>Raw_Data!E3747</f>
        <v>YASIN, NURA</v>
      </c>
      <c r="F3747" t="str">
        <f>Raw_Data!F3747</f>
        <v>1265518567</v>
      </c>
      <c r="G3747" t="str">
        <f>Raw_Data!H3747</f>
        <v>0</v>
      </c>
      <c r="H3747">
        <f>IFERROR(VLOOKUP(G3747,Store_Map!$A$2:$I$100,3,FALSE),"")</f>
        <v>0</v>
      </c>
      <c r="I3747">
        <f>IFERROR(VLOOKUP(G3747,Store_Map!$A$2:$I$100,4,FALSE),"")</f>
        <v>0</v>
      </c>
      <c r="J3747">
        <f>IFERROR(VLOOKUP(G3747,Store_Map!$A$2:$I$100,5,FALSE),"")</f>
        <v>0</v>
      </c>
      <c r="K3747">
        <f>IFERROR(VLOOKUP(G3747,Store_Map!$A$2:$I$100,6,FALSE),"")</f>
        <v>0</v>
      </c>
      <c r="L3747">
        <f>IFERROR(VLOOKUP(G3747,Store_Map!$A$2:$I$100,7,FALSE),"")</f>
        <v>0</v>
      </c>
      <c r="M3747">
        <f>IFERROR(VLOOKUP(G3747,Store_Map!$A$2:$I$100,8,FALSE),"")</f>
        <v>0</v>
      </c>
      <c r="N3747">
        <f t="shared" si="522"/>
        <v>0</v>
      </c>
      <c r="O3747" t="str">
        <f t="shared" si="523"/>
        <v>PASS</v>
      </c>
      <c r="P3747" t="str">
        <f t="shared" si="524"/>
        <v>PASS</v>
      </c>
      <c r="Q3747" t="str">
        <f t="shared" si="525"/>
        <v>PASS</v>
      </c>
      <c r="R3747" t="str">
        <f t="shared" si="526"/>
        <v>PASS</v>
      </c>
      <c r="S3747" t="str">
        <f t="shared" si="527"/>
        <v>PASS</v>
      </c>
      <c r="T3747">
        <f t="shared" si="528"/>
        <v>100</v>
      </c>
      <c r="U3747" t="str">
        <f t="shared" si="529"/>
        <v>Low</v>
      </c>
      <c r="V3747" t="str">
        <f t="shared" si="530"/>
        <v>Clean</v>
      </c>
    </row>
    <row r="3748" spans="1:22" x14ac:dyDescent="0.3">
      <c r="A3748" t="str">
        <f>Raw_Data!A3748</f>
        <v>6253450</v>
      </c>
      <c r="B3748">
        <f>Raw_Data!B3748</f>
        <v>45688</v>
      </c>
      <c r="C3748" t="str">
        <f>Raw_Data!C3748</f>
        <v>TRIAMCINOLONE 55 MCG NASAL</v>
      </c>
      <c r="D3748" t="str">
        <f>Raw_Data!D3748</f>
        <v>45802010901</v>
      </c>
      <c r="E3748" t="str">
        <f>Raw_Data!E3748</f>
        <v>THERATTIL, JAYA</v>
      </c>
      <c r="F3748" t="str">
        <f>Raw_Data!F3748</f>
        <v>1043285810</v>
      </c>
      <c r="G3748" t="str">
        <f>Raw_Data!H3748</f>
        <v>0</v>
      </c>
      <c r="H3748">
        <f>IFERROR(VLOOKUP(G3748,Store_Map!$A$2:$I$100,3,FALSE),"")</f>
        <v>0</v>
      </c>
      <c r="I3748">
        <f>IFERROR(VLOOKUP(G3748,Store_Map!$A$2:$I$100,4,FALSE),"")</f>
        <v>0</v>
      </c>
      <c r="J3748">
        <f>IFERROR(VLOOKUP(G3748,Store_Map!$A$2:$I$100,5,FALSE),"")</f>
        <v>0</v>
      </c>
      <c r="K3748">
        <f>IFERROR(VLOOKUP(G3748,Store_Map!$A$2:$I$100,6,FALSE),"")</f>
        <v>0</v>
      </c>
      <c r="L3748">
        <f>IFERROR(VLOOKUP(G3748,Store_Map!$A$2:$I$100,7,FALSE),"")</f>
        <v>0</v>
      </c>
      <c r="M3748">
        <f>IFERROR(VLOOKUP(G3748,Store_Map!$A$2:$I$100,8,FALSE),"")</f>
        <v>0</v>
      </c>
      <c r="N3748">
        <f t="shared" si="522"/>
        <v>0</v>
      </c>
      <c r="O3748" t="str">
        <f t="shared" si="523"/>
        <v>PASS</v>
      </c>
      <c r="P3748" t="str">
        <f t="shared" si="524"/>
        <v>PASS</v>
      </c>
      <c r="Q3748" t="str">
        <f t="shared" si="525"/>
        <v>PASS</v>
      </c>
      <c r="R3748" t="str">
        <f t="shared" si="526"/>
        <v>PASS</v>
      </c>
      <c r="S3748" t="str">
        <f t="shared" si="527"/>
        <v>PASS</v>
      </c>
      <c r="T3748">
        <f t="shared" si="528"/>
        <v>100</v>
      </c>
      <c r="U3748" t="str">
        <f t="shared" si="529"/>
        <v>Low</v>
      </c>
      <c r="V3748" t="str">
        <f t="shared" si="530"/>
        <v>Clean</v>
      </c>
    </row>
    <row r="3749" spans="1:22" x14ac:dyDescent="0.3">
      <c r="A3749" t="str">
        <f>Raw_Data!A3749</f>
        <v>6231369</v>
      </c>
      <c r="B3749">
        <f>Raw_Data!B3749</f>
        <v>45688</v>
      </c>
      <c r="C3749" t="str">
        <f>Raw_Data!C3749</f>
        <v>METFORMIN HCL ER 500 MG TAB</v>
      </c>
      <c r="D3749" t="str">
        <f>Raw_Data!D3749</f>
        <v>49483062350</v>
      </c>
      <c r="E3749" t="str">
        <f>Raw_Data!E3749</f>
        <v>GIBBS, JON</v>
      </c>
      <c r="F3749" t="str">
        <f>Raw_Data!F3749</f>
        <v>1700896156</v>
      </c>
      <c r="G3749" t="str">
        <f>Raw_Data!H3749</f>
        <v>0</v>
      </c>
      <c r="H3749">
        <f>IFERROR(VLOOKUP(G3749,Store_Map!$A$2:$I$100,3,FALSE),"")</f>
        <v>0</v>
      </c>
      <c r="I3749">
        <f>IFERROR(VLOOKUP(G3749,Store_Map!$A$2:$I$100,4,FALSE),"")</f>
        <v>0</v>
      </c>
      <c r="J3749">
        <f>IFERROR(VLOOKUP(G3749,Store_Map!$A$2:$I$100,5,FALSE),"")</f>
        <v>0</v>
      </c>
      <c r="K3749">
        <f>IFERROR(VLOOKUP(G3749,Store_Map!$A$2:$I$100,6,FALSE),"")</f>
        <v>0</v>
      </c>
      <c r="L3749">
        <f>IFERROR(VLOOKUP(G3749,Store_Map!$A$2:$I$100,7,FALSE),"")</f>
        <v>0</v>
      </c>
      <c r="M3749">
        <f>IFERROR(VLOOKUP(G3749,Store_Map!$A$2:$I$100,8,FALSE),"")</f>
        <v>0</v>
      </c>
      <c r="N3749">
        <f t="shared" si="522"/>
        <v>0</v>
      </c>
      <c r="O3749" t="str">
        <f t="shared" si="523"/>
        <v>PASS</v>
      </c>
      <c r="P3749" t="str">
        <f t="shared" si="524"/>
        <v>PASS</v>
      </c>
      <c r="Q3749" t="str">
        <f t="shared" si="525"/>
        <v>PASS</v>
      </c>
      <c r="R3749" t="str">
        <f t="shared" si="526"/>
        <v>PASS</v>
      </c>
      <c r="S3749" t="str">
        <f t="shared" si="527"/>
        <v>PASS</v>
      </c>
      <c r="T3749">
        <f t="shared" si="528"/>
        <v>100</v>
      </c>
      <c r="U3749" t="str">
        <f t="shared" si="529"/>
        <v>Low</v>
      </c>
      <c r="V3749" t="str">
        <f t="shared" si="530"/>
        <v>Clean</v>
      </c>
    </row>
    <row r="3750" spans="1:22" x14ac:dyDescent="0.3">
      <c r="A3750" t="str">
        <f>Raw_Data!A3750</f>
        <v>4010865</v>
      </c>
      <c r="B3750">
        <f>Raw_Data!B3750</f>
        <v>45688</v>
      </c>
      <c r="C3750" t="str">
        <f>Raw_Data!C3750</f>
        <v>CLONAZEPAM 0.5 MG TABLET</v>
      </c>
      <c r="D3750" t="str">
        <f>Raw_Data!D3750</f>
        <v>93083205</v>
      </c>
      <c r="E3750" t="str">
        <f>Raw_Data!E3750</f>
        <v>ALLEN, AMANDA</v>
      </c>
      <c r="F3750" t="str">
        <f>Raw_Data!F3750</f>
        <v>1982231882</v>
      </c>
      <c r="G3750" t="str">
        <f>Raw_Data!H3750</f>
        <v>0</v>
      </c>
      <c r="H3750">
        <f>IFERROR(VLOOKUP(G3750,Store_Map!$A$2:$I$100,3,FALSE),"")</f>
        <v>0</v>
      </c>
      <c r="I3750">
        <f>IFERROR(VLOOKUP(G3750,Store_Map!$A$2:$I$100,4,FALSE),"")</f>
        <v>0</v>
      </c>
      <c r="J3750">
        <f>IFERROR(VLOOKUP(G3750,Store_Map!$A$2:$I$100,5,FALSE),"")</f>
        <v>0</v>
      </c>
      <c r="K3750">
        <f>IFERROR(VLOOKUP(G3750,Store_Map!$A$2:$I$100,6,FALSE),"")</f>
        <v>0</v>
      </c>
      <c r="L3750">
        <f>IFERROR(VLOOKUP(G3750,Store_Map!$A$2:$I$100,7,FALSE),"")</f>
        <v>0</v>
      </c>
      <c r="M3750">
        <f>IFERROR(VLOOKUP(G3750,Store_Map!$A$2:$I$100,8,FALSE),"")</f>
        <v>0</v>
      </c>
      <c r="N3750">
        <f t="shared" si="522"/>
        <v>0</v>
      </c>
      <c r="O3750" t="str">
        <f t="shared" si="523"/>
        <v>PASS</v>
      </c>
      <c r="P3750" t="str">
        <f t="shared" si="524"/>
        <v>REVIEW</v>
      </c>
      <c r="Q3750" t="str">
        <f t="shared" si="525"/>
        <v>PASS</v>
      </c>
      <c r="R3750" t="str">
        <f t="shared" si="526"/>
        <v>PASS</v>
      </c>
      <c r="S3750" t="str">
        <f t="shared" si="527"/>
        <v>REVIEW</v>
      </c>
      <c r="T3750">
        <f t="shared" si="528"/>
        <v>90</v>
      </c>
      <c r="U3750" t="str">
        <f t="shared" si="529"/>
        <v>Low</v>
      </c>
      <c r="V3750" t="str">
        <f t="shared" si="530"/>
        <v>Invalid NDC</v>
      </c>
    </row>
    <row r="3751" spans="1:22" x14ac:dyDescent="0.3">
      <c r="A3751" t="str">
        <f>Raw_Data!A3751</f>
        <v>6253367</v>
      </c>
      <c r="B3751">
        <f>Raw_Data!B3751</f>
        <v>45688</v>
      </c>
      <c r="C3751" t="str">
        <f>Raw_Data!C3751</f>
        <v>JANUVIA 100 MG TABLET</v>
      </c>
      <c r="D3751" t="str">
        <f>Raw_Data!D3751</f>
        <v>6027754</v>
      </c>
      <c r="E3751" t="str">
        <f>Raw_Data!E3751</f>
        <v>BYNE, EDMUND</v>
      </c>
      <c r="F3751" t="str">
        <f>Raw_Data!F3751</f>
        <v>1033186648</v>
      </c>
      <c r="G3751" t="str">
        <f>Raw_Data!H3751</f>
        <v>0</v>
      </c>
      <c r="H3751">
        <f>IFERROR(VLOOKUP(G3751,Store_Map!$A$2:$I$100,3,FALSE),"")</f>
        <v>0</v>
      </c>
      <c r="I3751">
        <f>IFERROR(VLOOKUP(G3751,Store_Map!$A$2:$I$100,4,FALSE),"")</f>
        <v>0</v>
      </c>
      <c r="J3751">
        <f>IFERROR(VLOOKUP(G3751,Store_Map!$A$2:$I$100,5,FALSE),"")</f>
        <v>0</v>
      </c>
      <c r="K3751">
        <f>IFERROR(VLOOKUP(G3751,Store_Map!$A$2:$I$100,6,FALSE),"")</f>
        <v>0</v>
      </c>
      <c r="L3751">
        <f>IFERROR(VLOOKUP(G3751,Store_Map!$A$2:$I$100,7,FALSE),"")</f>
        <v>0</v>
      </c>
      <c r="M3751">
        <f>IFERROR(VLOOKUP(G3751,Store_Map!$A$2:$I$100,8,FALSE),"")</f>
        <v>0</v>
      </c>
      <c r="N3751">
        <f t="shared" si="522"/>
        <v>0</v>
      </c>
      <c r="O3751" t="str">
        <f t="shared" si="523"/>
        <v>PASS</v>
      </c>
      <c r="P3751" t="str">
        <f t="shared" si="524"/>
        <v>REVIEW</v>
      </c>
      <c r="Q3751" t="str">
        <f t="shared" si="525"/>
        <v>PASS</v>
      </c>
      <c r="R3751" t="str">
        <f t="shared" si="526"/>
        <v>PASS</v>
      </c>
      <c r="S3751" t="str">
        <f t="shared" si="527"/>
        <v>REVIEW</v>
      </c>
      <c r="T3751">
        <f t="shared" si="528"/>
        <v>90</v>
      </c>
      <c r="U3751" t="str">
        <f t="shared" si="529"/>
        <v>Low</v>
      </c>
      <c r="V3751" t="str">
        <f t="shared" si="530"/>
        <v>Invalid NDC</v>
      </c>
    </row>
    <row r="3752" spans="1:22" x14ac:dyDescent="0.3">
      <c r="A3752" t="str">
        <f>Raw_Data!A3752</f>
        <v>6232834</v>
      </c>
      <c r="B3752">
        <f>Raw_Data!B3752</f>
        <v>45688</v>
      </c>
      <c r="C3752" t="str">
        <f>Raw_Data!C3752</f>
        <v>FREESTYLE LIBRE 3 SENSOR</v>
      </c>
      <c r="D3752" t="str">
        <f>Raw_Data!D3752</f>
        <v>57599081800</v>
      </c>
      <c r="E3752" t="str">
        <f>Raw_Data!E3752</f>
        <v>GIBBS, JON</v>
      </c>
      <c r="F3752" t="str">
        <f>Raw_Data!F3752</f>
        <v>1700896156</v>
      </c>
      <c r="G3752" t="str">
        <f>Raw_Data!H3752</f>
        <v>0</v>
      </c>
      <c r="H3752">
        <f>IFERROR(VLOOKUP(G3752,Store_Map!$A$2:$I$100,3,FALSE),"")</f>
        <v>0</v>
      </c>
      <c r="I3752">
        <f>IFERROR(VLOOKUP(G3752,Store_Map!$A$2:$I$100,4,FALSE),"")</f>
        <v>0</v>
      </c>
      <c r="J3752">
        <f>IFERROR(VLOOKUP(G3752,Store_Map!$A$2:$I$100,5,FALSE),"")</f>
        <v>0</v>
      </c>
      <c r="K3752">
        <f>IFERROR(VLOOKUP(G3752,Store_Map!$A$2:$I$100,6,FALSE),"")</f>
        <v>0</v>
      </c>
      <c r="L3752">
        <f>IFERROR(VLOOKUP(G3752,Store_Map!$A$2:$I$100,7,FALSE),"")</f>
        <v>0</v>
      </c>
      <c r="M3752">
        <f>IFERROR(VLOOKUP(G3752,Store_Map!$A$2:$I$100,8,FALSE),"")</f>
        <v>0</v>
      </c>
      <c r="N3752">
        <f t="shared" si="522"/>
        <v>0</v>
      </c>
      <c r="O3752" t="str">
        <f t="shared" si="523"/>
        <v>PASS</v>
      </c>
      <c r="P3752" t="str">
        <f t="shared" si="524"/>
        <v>PASS</v>
      </c>
      <c r="Q3752" t="str">
        <f t="shared" si="525"/>
        <v>PASS</v>
      </c>
      <c r="R3752" t="str">
        <f t="shared" si="526"/>
        <v>PASS</v>
      </c>
      <c r="S3752" t="str">
        <f t="shared" si="527"/>
        <v>PASS</v>
      </c>
      <c r="T3752">
        <f t="shared" si="528"/>
        <v>100</v>
      </c>
      <c r="U3752" t="str">
        <f t="shared" si="529"/>
        <v>Low</v>
      </c>
      <c r="V3752" t="str">
        <f t="shared" si="530"/>
        <v>Clean</v>
      </c>
    </row>
    <row r="3753" spans="1:22" x14ac:dyDescent="0.3">
      <c r="A3753" t="str">
        <f>Raw_Data!A3753</f>
        <v>6253452</v>
      </c>
      <c r="B3753">
        <f>Raw_Data!B3753</f>
        <v>45688</v>
      </c>
      <c r="C3753" t="str">
        <f>Raw_Data!C3753</f>
        <v>JANUVIA 100 MG TABLET</v>
      </c>
      <c r="D3753" t="str">
        <f>Raw_Data!D3753</f>
        <v>6027754</v>
      </c>
      <c r="E3753" t="str">
        <f>Raw_Data!E3753</f>
        <v>BYNE, EDMUND</v>
      </c>
      <c r="F3753" t="str">
        <f>Raw_Data!F3753</f>
        <v>1033186648</v>
      </c>
      <c r="G3753" t="str">
        <f>Raw_Data!H3753</f>
        <v>0</v>
      </c>
      <c r="H3753">
        <f>IFERROR(VLOOKUP(G3753,Store_Map!$A$2:$I$100,3,FALSE),"")</f>
        <v>0</v>
      </c>
      <c r="I3753">
        <f>IFERROR(VLOOKUP(G3753,Store_Map!$A$2:$I$100,4,FALSE),"")</f>
        <v>0</v>
      </c>
      <c r="J3753">
        <f>IFERROR(VLOOKUP(G3753,Store_Map!$A$2:$I$100,5,FALSE),"")</f>
        <v>0</v>
      </c>
      <c r="K3753">
        <f>IFERROR(VLOOKUP(G3753,Store_Map!$A$2:$I$100,6,FALSE),"")</f>
        <v>0</v>
      </c>
      <c r="L3753">
        <f>IFERROR(VLOOKUP(G3753,Store_Map!$A$2:$I$100,7,FALSE),"")</f>
        <v>0</v>
      </c>
      <c r="M3753">
        <f>IFERROR(VLOOKUP(G3753,Store_Map!$A$2:$I$100,8,FALSE),"")</f>
        <v>0</v>
      </c>
      <c r="N3753">
        <f t="shared" si="522"/>
        <v>0</v>
      </c>
      <c r="O3753" t="str">
        <f t="shared" si="523"/>
        <v>PASS</v>
      </c>
      <c r="P3753" t="str">
        <f t="shared" si="524"/>
        <v>REVIEW</v>
      </c>
      <c r="Q3753" t="str">
        <f t="shared" si="525"/>
        <v>PASS</v>
      </c>
      <c r="R3753" t="str">
        <f t="shared" si="526"/>
        <v>PASS</v>
      </c>
      <c r="S3753" t="str">
        <f t="shared" si="527"/>
        <v>REVIEW</v>
      </c>
      <c r="T3753">
        <f t="shared" si="528"/>
        <v>90</v>
      </c>
      <c r="U3753" t="str">
        <f t="shared" si="529"/>
        <v>Low</v>
      </c>
      <c r="V3753" t="str">
        <f t="shared" si="530"/>
        <v>Invalid NDC</v>
      </c>
    </row>
    <row r="3754" spans="1:22" x14ac:dyDescent="0.3">
      <c r="A3754" t="str">
        <f>Raw_Data!A3754</f>
        <v>6253455</v>
      </c>
      <c r="B3754">
        <f>Raw_Data!B3754</f>
        <v>45688</v>
      </c>
      <c r="C3754" t="str">
        <f>Raw_Data!C3754</f>
        <v>IBUPROFEN 800 MG TABLET</v>
      </c>
      <c r="D3754" t="str">
        <f>Raw_Data!D3754</f>
        <v>59651036205</v>
      </c>
      <c r="E3754" t="str">
        <f>Raw_Data!E3754</f>
        <v>GIBBS, JON</v>
      </c>
      <c r="F3754" t="str">
        <f>Raw_Data!F3754</f>
        <v>1700896156</v>
      </c>
      <c r="G3754" t="str">
        <f>Raw_Data!H3754</f>
        <v>0</v>
      </c>
      <c r="H3754">
        <f>IFERROR(VLOOKUP(G3754,Store_Map!$A$2:$I$100,3,FALSE),"")</f>
        <v>0</v>
      </c>
      <c r="I3754">
        <f>IFERROR(VLOOKUP(G3754,Store_Map!$A$2:$I$100,4,FALSE),"")</f>
        <v>0</v>
      </c>
      <c r="J3754">
        <f>IFERROR(VLOOKUP(G3754,Store_Map!$A$2:$I$100,5,FALSE),"")</f>
        <v>0</v>
      </c>
      <c r="K3754">
        <f>IFERROR(VLOOKUP(G3754,Store_Map!$A$2:$I$100,6,FALSE),"")</f>
        <v>0</v>
      </c>
      <c r="L3754">
        <f>IFERROR(VLOOKUP(G3754,Store_Map!$A$2:$I$100,7,FALSE),"")</f>
        <v>0</v>
      </c>
      <c r="M3754">
        <f>IFERROR(VLOOKUP(G3754,Store_Map!$A$2:$I$100,8,FALSE),"")</f>
        <v>0</v>
      </c>
      <c r="N3754">
        <f t="shared" si="522"/>
        <v>0</v>
      </c>
      <c r="O3754" t="str">
        <f t="shared" si="523"/>
        <v>PASS</v>
      </c>
      <c r="P3754" t="str">
        <f t="shared" si="524"/>
        <v>PASS</v>
      </c>
      <c r="Q3754" t="str">
        <f t="shared" si="525"/>
        <v>PASS</v>
      </c>
      <c r="R3754" t="str">
        <f t="shared" si="526"/>
        <v>PASS</v>
      </c>
      <c r="S3754" t="str">
        <f t="shared" si="527"/>
        <v>PASS</v>
      </c>
      <c r="T3754">
        <f t="shared" si="528"/>
        <v>100</v>
      </c>
      <c r="U3754" t="str">
        <f t="shared" si="529"/>
        <v>Low</v>
      </c>
      <c r="V3754" t="str">
        <f t="shared" si="530"/>
        <v>Clean</v>
      </c>
    </row>
    <row r="3755" spans="1:22" x14ac:dyDescent="0.3">
      <c r="A3755" t="str">
        <f>Raw_Data!A3755</f>
        <v>6249826</v>
      </c>
      <c r="B3755">
        <f>Raw_Data!B3755</f>
        <v>45688</v>
      </c>
      <c r="C3755" t="str">
        <f>Raw_Data!C3755</f>
        <v>FERROUS SULFATE 325 MG TABL</v>
      </c>
      <c r="D3755" t="str">
        <f>Raw_Data!D3755</f>
        <v>904759080</v>
      </c>
      <c r="E3755" t="str">
        <f>Raw_Data!E3755</f>
        <v>BYNE, EDMUND</v>
      </c>
      <c r="F3755" t="str">
        <f>Raw_Data!F3755</f>
        <v>1033186648</v>
      </c>
      <c r="G3755" t="str">
        <f>Raw_Data!H3755</f>
        <v>0</v>
      </c>
      <c r="H3755">
        <f>IFERROR(VLOOKUP(G3755,Store_Map!$A$2:$I$100,3,FALSE),"")</f>
        <v>0</v>
      </c>
      <c r="I3755">
        <f>IFERROR(VLOOKUP(G3755,Store_Map!$A$2:$I$100,4,FALSE),"")</f>
        <v>0</v>
      </c>
      <c r="J3755">
        <f>IFERROR(VLOOKUP(G3755,Store_Map!$A$2:$I$100,5,FALSE),"")</f>
        <v>0</v>
      </c>
      <c r="K3755">
        <f>IFERROR(VLOOKUP(G3755,Store_Map!$A$2:$I$100,6,FALSE),"")</f>
        <v>0</v>
      </c>
      <c r="L3755">
        <f>IFERROR(VLOOKUP(G3755,Store_Map!$A$2:$I$100,7,FALSE),"")</f>
        <v>0</v>
      </c>
      <c r="M3755">
        <f>IFERROR(VLOOKUP(G3755,Store_Map!$A$2:$I$100,8,FALSE),"")</f>
        <v>0</v>
      </c>
      <c r="N3755">
        <f t="shared" si="522"/>
        <v>0</v>
      </c>
      <c r="O3755" t="str">
        <f t="shared" si="523"/>
        <v>PASS</v>
      </c>
      <c r="P3755" t="str">
        <f t="shared" si="524"/>
        <v>REVIEW</v>
      </c>
      <c r="Q3755" t="str">
        <f t="shared" si="525"/>
        <v>PASS</v>
      </c>
      <c r="R3755" t="str">
        <f t="shared" si="526"/>
        <v>PASS</v>
      </c>
      <c r="S3755" t="str">
        <f t="shared" si="527"/>
        <v>REVIEW</v>
      </c>
      <c r="T3755">
        <f t="shared" si="528"/>
        <v>90</v>
      </c>
      <c r="U3755" t="str">
        <f t="shared" si="529"/>
        <v>Low</v>
      </c>
      <c r="V3755" t="str">
        <f t="shared" si="530"/>
        <v>Invalid NDC</v>
      </c>
    </row>
    <row r="3756" spans="1:22" x14ac:dyDescent="0.3">
      <c r="A3756" t="str">
        <f>Raw_Data!A3756</f>
        <v>6245345</v>
      </c>
      <c r="B3756">
        <f>Raw_Data!B3756</f>
        <v>45688</v>
      </c>
      <c r="C3756" t="str">
        <f>Raw_Data!C3756</f>
        <v>ATORVASTATIN 80 MG TABLET</v>
      </c>
      <c r="D3756" t="str">
        <f>Raw_Data!D3756</f>
        <v>378395305</v>
      </c>
      <c r="E3756" t="str">
        <f>Raw_Data!E3756</f>
        <v>MACHADO, MARIA</v>
      </c>
      <c r="F3756" t="str">
        <f>Raw_Data!F3756</f>
        <v>1619100302</v>
      </c>
      <c r="G3756" t="str">
        <f>Raw_Data!H3756</f>
        <v>0</v>
      </c>
      <c r="H3756">
        <f>IFERROR(VLOOKUP(G3756,Store_Map!$A$2:$I$100,3,FALSE),"")</f>
        <v>0</v>
      </c>
      <c r="I3756">
        <f>IFERROR(VLOOKUP(G3756,Store_Map!$A$2:$I$100,4,FALSE),"")</f>
        <v>0</v>
      </c>
      <c r="J3756">
        <f>IFERROR(VLOOKUP(G3756,Store_Map!$A$2:$I$100,5,FALSE),"")</f>
        <v>0</v>
      </c>
      <c r="K3756">
        <f>IFERROR(VLOOKUP(G3756,Store_Map!$A$2:$I$100,6,FALSE),"")</f>
        <v>0</v>
      </c>
      <c r="L3756">
        <f>IFERROR(VLOOKUP(G3756,Store_Map!$A$2:$I$100,7,FALSE),"")</f>
        <v>0</v>
      </c>
      <c r="M3756">
        <f>IFERROR(VLOOKUP(G3756,Store_Map!$A$2:$I$100,8,FALSE),"")</f>
        <v>0</v>
      </c>
      <c r="N3756">
        <f t="shared" si="522"/>
        <v>0</v>
      </c>
      <c r="O3756" t="str">
        <f t="shared" si="523"/>
        <v>PASS</v>
      </c>
      <c r="P3756" t="str">
        <f t="shared" si="524"/>
        <v>REVIEW</v>
      </c>
      <c r="Q3756" t="str">
        <f t="shared" si="525"/>
        <v>PASS</v>
      </c>
      <c r="R3756" t="str">
        <f t="shared" si="526"/>
        <v>PASS</v>
      </c>
      <c r="S3756" t="str">
        <f t="shared" si="527"/>
        <v>REVIEW</v>
      </c>
      <c r="T3756">
        <f t="shared" si="528"/>
        <v>90</v>
      </c>
      <c r="U3756" t="str">
        <f t="shared" si="529"/>
        <v>Low</v>
      </c>
      <c r="V3756" t="str">
        <f t="shared" si="530"/>
        <v>Invalid NDC</v>
      </c>
    </row>
    <row r="3757" spans="1:22" x14ac:dyDescent="0.3">
      <c r="A3757" t="str">
        <f>Raw_Data!A3757</f>
        <v>6248190</v>
      </c>
      <c r="B3757">
        <f>Raw_Data!B3757</f>
        <v>45688</v>
      </c>
      <c r="C3757" t="str">
        <f>Raw_Data!C3757</f>
        <v>LISINOPRIL 10 MG TABLET</v>
      </c>
      <c r="D3757" t="str">
        <f>Raw_Data!D3757</f>
        <v>68180098003</v>
      </c>
      <c r="E3757" t="str">
        <f>Raw_Data!E3757</f>
        <v>BYNE, EDMUND</v>
      </c>
      <c r="F3757" t="str">
        <f>Raw_Data!F3757</f>
        <v>1033186648</v>
      </c>
      <c r="G3757" t="str">
        <f>Raw_Data!H3757</f>
        <v>0</v>
      </c>
      <c r="H3757">
        <f>IFERROR(VLOOKUP(G3757,Store_Map!$A$2:$I$100,3,FALSE),"")</f>
        <v>0</v>
      </c>
      <c r="I3757">
        <f>IFERROR(VLOOKUP(G3757,Store_Map!$A$2:$I$100,4,FALSE),"")</f>
        <v>0</v>
      </c>
      <c r="J3757">
        <f>IFERROR(VLOOKUP(G3757,Store_Map!$A$2:$I$100,5,FALSE),"")</f>
        <v>0</v>
      </c>
      <c r="K3757">
        <f>IFERROR(VLOOKUP(G3757,Store_Map!$A$2:$I$100,6,FALSE),"")</f>
        <v>0</v>
      </c>
      <c r="L3757">
        <f>IFERROR(VLOOKUP(G3757,Store_Map!$A$2:$I$100,7,FALSE),"")</f>
        <v>0</v>
      </c>
      <c r="M3757">
        <f>IFERROR(VLOOKUP(G3757,Store_Map!$A$2:$I$100,8,FALSE),"")</f>
        <v>0</v>
      </c>
      <c r="N3757">
        <f t="shared" si="522"/>
        <v>0</v>
      </c>
      <c r="O3757" t="str">
        <f t="shared" si="523"/>
        <v>PASS</v>
      </c>
      <c r="P3757" t="str">
        <f t="shared" si="524"/>
        <v>PASS</v>
      </c>
      <c r="Q3757" t="str">
        <f t="shared" si="525"/>
        <v>PASS</v>
      </c>
      <c r="R3757" t="str">
        <f t="shared" si="526"/>
        <v>PASS</v>
      </c>
      <c r="S3757" t="str">
        <f t="shared" si="527"/>
        <v>PASS</v>
      </c>
      <c r="T3757">
        <f t="shared" si="528"/>
        <v>100</v>
      </c>
      <c r="U3757" t="str">
        <f t="shared" si="529"/>
        <v>Low</v>
      </c>
      <c r="V3757" t="str">
        <f t="shared" si="530"/>
        <v>Clean</v>
      </c>
    </row>
    <row r="3758" spans="1:22" x14ac:dyDescent="0.3">
      <c r="A3758" t="str">
        <f>Raw_Data!A3758</f>
        <v>6247318</v>
      </c>
      <c r="B3758">
        <f>Raw_Data!B3758</f>
        <v>45688</v>
      </c>
      <c r="C3758" t="str">
        <f>Raw_Data!C3758</f>
        <v>BD UF MICRO PEN NEEDLE 6MMX</v>
      </c>
      <c r="D3758" t="str">
        <f>Raw_Data!D3758</f>
        <v>8290320749</v>
      </c>
      <c r="E3758" t="str">
        <f>Raw_Data!E3758</f>
        <v>BYNE, EDMUND</v>
      </c>
      <c r="F3758" t="str">
        <f>Raw_Data!F3758</f>
        <v>1033186648</v>
      </c>
      <c r="G3758" t="str">
        <f>Raw_Data!H3758</f>
        <v>0</v>
      </c>
      <c r="H3758">
        <f>IFERROR(VLOOKUP(G3758,Store_Map!$A$2:$I$100,3,FALSE),"")</f>
        <v>0</v>
      </c>
      <c r="I3758">
        <f>IFERROR(VLOOKUP(G3758,Store_Map!$A$2:$I$100,4,FALSE),"")</f>
        <v>0</v>
      </c>
      <c r="J3758">
        <f>IFERROR(VLOOKUP(G3758,Store_Map!$A$2:$I$100,5,FALSE),"")</f>
        <v>0</v>
      </c>
      <c r="K3758">
        <f>IFERROR(VLOOKUP(G3758,Store_Map!$A$2:$I$100,6,FALSE),"")</f>
        <v>0</v>
      </c>
      <c r="L3758">
        <f>IFERROR(VLOOKUP(G3758,Store_Map!$A$2:$I$100,7,FALSE),"")</f>
        <v>0</v>
      </c>
      <c r="M3758">
        <f>IFERROR(VLOOKUP(G3758,Store_Map!$A$2:$I$100,8,FALSE),"")</f>
        <v>0</v>
      </c>
      <c r="N3758">
        <f t="shared" si="522"/>
        <v>0</v>
      </c>
      <c r="O3758" t="str">
        <f t="shared" si="523"/>
        <v>PASS</v>
      </c>
      <c r="P3758" t="str">
        <f t="shared" si="524"/>
        <v>PASS</v>
      </c>
      <c r="Q3758" t="str">
        <f t="shared" si="525"/>
        <v>PASS</v>
      </c>
      <c r="R3758" t="str">
        <f t="shared" si="526"/>
        <v>PASS</v>
      </c>
      <c r="S3758" t="str">
        <f t="shared" si="527"/>
        <v>PASS</v>
      </c>
      <c r="T3758">
        <f t="shared" si="528"/>
        <v>100</v>
      </c>
      <c r="U3758" t="str">
        <f t="shared" si="529"/>
        <v>Low</v>
      </c>
      <c r="V3758" t="str">
        <f t="shared" si="530"/>
        <v>Clean</v>
      </c>
    </row>
    <row r="3759" spans="1:22" x14ac:dyDescent="0.3">
      <c r="A3759" t="str">
        <f>Raw_Data!A3759</f>
        <v>6244158</v>
      </c>
      <c r="B3759">
        <f>Raw_Data!B3759</f>
        <v>45688</v>
      </c>
      <c r="C3759" t="str">
        <f>Raw_Data!C3759</f>
        <v>VENTOLIN HFA 90 MCG INHALER</v>
      </c>
      <c r="D3759" t="str">
        <f>Raw_Data!D3759</f>
        <v>173068220</v>
      </c>
      <c r="E3759" t="str">
        <f>Raw_Data!E3759</f>
        <v>YASIN, NURA</v>
      </c>
      <c r="F3759" t="str">
        <f>Raw_Data!F3759</f>
        <v>1265518567</v>
      </c>
      <c r="G3759" t="str">
        <f>Raw_Data!H3759</f>
        <v>0</v>
      </c>
      <c r="H3759">
        <f>IFERROR(VLOOKUP(G3759,Store_Map!$A$2:$I$100,3,FALSE),"")</f>
        <v>0</v>
      </c>
      <c r="I3759">
        <f>IFERROR(VLOOKUP(G3759,Store_Map!$A$2:$I$100,4,FALSE),"")</f>
        <v>0</v>
      </c>
      <c r="J3759">
        <f>IFERROR(VLOOKUP(G3759,Store_Map!$A$2:$I$100,5,FALSE),"")</f>
        <v>0</v>
      </c>
      <c r="K3759">
        <f>IFERROR(VLOOKUP(G3759,Store_Map!$A$2:$I$100,6,FALSE),"")</f>
        <v>0</v>
      </c>
      <c r="L3759">
        <f>IFERROR(VLOOKUP(G3759,Store_Map!$A$2:$I$100,7,FALSE),"")</f>
        <v>0</v>
      </c>
      <c r="M3759">
        <f>IFERROR(VLOOKUP(G3759,Store_Map!$A$2:$I$100,8,FALSE),"")</f>
        <v>0</v>
      </c>
      <c r="N3759">
        <f t="shared" si="522"/>
        <v>0</v>
      </c>
      <c r="O3759" t="str">
        <f t="shared" si="523"/>
        <v>PASS</v>
      </c>
      <c r="P3759" t="str">
        <f t="shared" si="524"/>
        <v>REVIEW</v>
      </c>
      <c r="Q3759" t="str">
        <f t="shared" si="525"/>
        <v>PASS</v>
      </c>
      <c r="R3759" t="str">
        <f t="shared" si="526"/>
        <v>PASS</v>
      </c>
      <c r="S3759" t="str">
        <f t="shared" si="527"/>
        <v>REVIEW</v>
      </c>
      <c r="T3759">
        <f t="shared" si="528"/>
        <v>90</v>
      </c>
      <c r="U3759" t="str">
        <f t="shared" si="529"/>
        <v>Low</v>
      </c>
      <c r="V3759" t="str">
        <f t="shared" si="530"/>
        <v>Invalid NDC</v>
      </c>
    </row>
    <row r="3760" spans="1:22" x14ac:dyDescent="0.3">
      <c r="A3760" t="str">
        <f>Raw_Data!A3760</f>
        <v>6244157</v>
      </c>
      <c r="B3760">
        <f>Raw_Data!B3760</f>
        <v>45688</v>
      </c>
      <c r="C3760" t="str">
        <f>Raw_Data!C3760</f>
        <v>QVAR REDIHALER 80 MCG</v>
      </c>
      <c r="D3760" t="str">
        <f>Raw_Data!D3760</f>
        <v>59310030480</v>
      </c>
      <c r="E3760" t="str">
        <f>Raw_Data!E3760</f>
        <v>YASIN, NURA</v>
      </c>
      <c r="F3760" t="str">
        <f>Raw_Data!F3760</f>
        <v>1265518567</v>
      </c>
      <c r="G3760" t="str">
        <f>Raw_Data!H3760</f>
        <v>0</v>
      </c>
      <c r="H3760">
        <f>IFERROR(VLOOKUP(G3760,Store_Map!$A$2:$I$100,3,FALSE),"")</f>
        <v>0</v>
      </c>
      <c r="I3760">
        <f>IFERROR(VLOOKUP(G3760,Store_Map!$A$2:$I$100,4,FALSE),"")</f>
        <v>0</v>
      </c>
      <c r="J3760">
        <f>IFERROR(VLOOKUP(G3760,Store_Map!$A$2:$I$100,5,FALSE),"")</f>
        <v>0</v>
      </c>
      <c r="K3760">
        <f>IFERROR(VLOOKUP(G3760,Store_Map!$A$2:$I$100,6,FALSE),"")</f>
        <v>0</v>
      </c>
      <c r="L3760">
        <f>IFERROR(VLOOKUP(G3760,Store_Map!$A$2:$I$100,7,FALSE),"")</f>
        <v>0</v>
      </c>
      <c r="M3760">
        <f>IFERROR(VLOOKUP(G3760,Store_Map!$A$2:$I$100,8,FALSE),"")</f>
        <v>0</v>
      </c>
      <c r="N3760">
        <f t="shared" si="522"/>
        <v>0</v>
      </c>
      <c r="O3760" t="str">
        <f t="shared" si="523"/>
        <v>PASS</v>
      </c>
      <c r="P3760" t="str">
        <f t="shared" si="524"/>
        <v>PASS</v>
      </c>
      <c r="Q3760" t="str">
        <f t="shared" si="525"/>
        <v>PASS</v>
      </c>
      <c r="R3760" t="str">
        <f t="shared" si="526"/>
        <v>PASS</v>
      </c>
      <c r="S3760" t="str">
        <f t="shared" si="527"/>
        <v>PASS</v>
      </c>
      <c r="T3760">
        <f t="shared" si="528"/>
        <v>100</v>
      </c>
      <c r="U3760" t="str">
        <f t="shared" si="529"/>
        <v>Low</v>
      </c>
      <c r="V3760" t="str">
        <f t="shared" si="530"/>
        <v>Clean</v>
      </c>
    </row>
    <row r="3761" spans="1:22" x14ac:dyDescent="0.3">
      <c r="A3761" t="str">
        <f>Raw_Data!A3761</f>
        <v>6232698</v>
      </c>
      <c r="B3761">
        <f>Raw_Data!B3761</f>
        <v>45688</v>
      </c>
      <c r="C3761" t="str">
        <f>Raw_Data!C3761</f>
        <v>LORATADINE 10 MG TABLET</v>
      </c>
      <c r="D3761" t="str">
        <f>Raw_Data!D3761</f>
        <v>904685289</v>
      </c>
      <c r="E3761" t="str">
        <f>Raw_Data!E3761</f>
        <v>GIBBS, JON</v>
      </c>
      <c r="F3761" t="str">
        <f>Raw_Data!F3761</f>
        <v>1700896156</v>
      </c>
      <c r="G3761" t="str">
        <f>Raw_Data!H3761</f>
        <v>0</v>
      </c>
      <c r="H3761">
        <f>IFERROR(VLOOKUP(G3761,Store_Map!$A$2:$I$100,3,FALSE),"")</f>
        <v>0</v>
      </c>
      <c r="I3761">
        <f>IFERROR(VLOOKUP(G3761,Store_Map!$A$2:$I$100,4,FALSE),"")</f>
        <v>0</v>
      </c>
      <c r="J3761">
        <f>IFERROR(VLOOKUP(G3761,Store_Map!$A$2:$I$100,5,FALSE),"")</f>
        <v>0</v>
      </c>
      <c r="K3761">
        <f>IFERROR(VLOOKUP(G3761,Store_Map!$A$2:$I$100,6,FALSE),"")</f>
        <v>0</v>
      </c>
      <c r="L3761">
        <f>IFERROR(VLOOKUP(G3761,Store_Map!$A$2:$I$100,7,FALSE),"")</f>
        <v>0</v>
      </c>
      <c r="M3761">
        <f>IFERROR(VLOOKUP(G3761,Store_Map!$A$2:$I$100,8,FALSE),"")</f>
        <v>0</v>
      </c>
      <c r="N3761">
        <f t="shared" si="522"/>
        <v>0</v>
      </c>
      <c r="O3761" t="str">
        <f t="shared" si="523"/>
        <v>PASS</v>
      </c>
      <c r="P3761" t="str">
        <f t="shared" si="524"/>
        <v>REVIEW</v>
      </c>
      <c r="Q3761" t="str">
        <f t="shared" si="525"/>
        <v>PASS</v>
      </c>
      <c r="R3761" t="str">
        <f t="shared" si="526"/>
        <v>PASS</v>
      </c>
      <c r="S3761" t="str">
        <f t="shared" si="527"/>
        <v>REVIEW</v>
      </c>
      <c r="T3761">
        <f t="shared" si="528"/>
        <v>90</v>
      </c>
      <c r="U3761" t="str">
        <f t="shared" si="529"/>
        <v>Low</v>
      </c>
      <c r="V3761" t="str">
        <f t="shared" si="530"/>
        <v>Invalid NDC</v>
      </c>
    </row>
    <row r="3762" spans="1:22" x14ac:dyDescent="0.3">
      <c r="A3762" t="str">
        <f>Raw_Data!A3762</f>
        <v>6247622</v>
      </c>
      <c r="B3762">
        <f>Raw_Data!B3762</f>
        <v>45688</v>
      </c>
      <c r="C3762" t="str">
        <f>Raw_Data!C3762</f>
        <v>VITAMIN D2 1.25MG(50,000 UN</v>
      </c>
      <c r="D3762" t="str">
        <f>Raw_Data!D3762</f>
        <v>64380073706</v>
      </c>
      <c r="E3762" t="str">
        <f>Raw_Data!E3762</f>
        <v>GIBBS, JON</v>
      </c>
      <c r="F3762" t="str">
        <f>Raw_Data!F3762</f>
        <v>1700896156</v>
      </c>
      <c r="G3762" t="str">
        <f>Raw_Data!H3762</f>
        <v>0</v>
      </c>
      <c r="H3762">
        <f>IFERROR(VLOOKUP(G3762,Store_Map!$A$2:$I$100,3,FALSE),"")</f>
        <v>0</v>
      </c>
      <c r="I3762">
        <f>IFERROR(VLOOKUP(G3762,Store_Map!$A$2:$I$100,4,FALSE),"")</f>
        <v>0</v>
      </c>
      <c r="J3762">
        <f>IFERROR(VLOOKUP(G3762,Store_Map!$A$2:$I$100,5,FALSE),"")</f>
        <v>0</v>
      </c>
      <c r="K3762">
        <f>IFERROR(VLOOKUP(G3762,Store_Map!$A$2:$I$100,6,FALSE),"")</f>
        <v>0</v>
      </c>
      <c r="L3762">
        <f>IFERROR(VLOOKUP(G3762,Store_Map!$A$2:$I$100,7,FALSE),"")</f>
        <v>0</v>
      </c>
      <c r="M3762">
        <f>IFERROR(VLOOKUP(G3762,Store_Map!$A$2:$I$100,8,FALSE),"")</f>
        <v>0</v>
      </c>
      <c r="N3762">
        <f t="shared" si="522"/>
        <v>0</v>
      </c>
      <c r="O3762" t="str">
        <f t="shared" si="523"/>
        <v>PASS</v>
      </c>
      <c r="P3762" t="str">
        <f t="shared" si="524"/>
        <v>PASS</v>
      </c>
      <c r="Q3762" t="str">
        <f t="shared" si="525"/>
        <v>PASS</v>
      </c>
      <c r="R3762" t="str">
        <f t="shared" si="526"/>
        <v>PASS</v>
      </c>
      <c r="S3762" t="str">
        <f t="shared" si="527"/>
        <v>PASS</v>
      </c>
      <c r="T3762">
        <f t="shared" si="528"/>
        <v>100</v>
      </c>
      <c r="U3762" t="str">
        <f t="shared" si="529"/>
        <v>Low</v>
      </c>
      <c r="V3762" t="str">
        <f t="shared" si="530"/>
        <v>Clean</v>
      </c>
    </row>
    <row r="3763" spans="1:22" x14ac:dyDescent="0.3">
      <c r="A3763" t="str">
        <f>Raw_Data!A3763</f>
        <v>6238783</v>
      </c>
      <c r="B3763">
        <f>Raw_Data!B3763</f>
        <v>45688</v>
      </c>
      <c r="C3763" t="str">
        <f>Raw_Data!C3763</f>
        <v>METFORMIN HCL 500 MG TABLET</v>
      </c>
      <c r="D3763" t="str">
        <f>Raw_Data!D3763</f>
        <v>68382075805</v>
      </c>
      <c r="E3763" t="str">
        <f>Raw_Data!E3763</f>
        <v>BYNE, EDMUND</v>
      </c>
      <c r="F3763" t="str">
        <f>Raw_Data!F3763</f>
        <v>1033186648</v>
      </c>
      <c r="G3763" t="str">
        <f>Raw_Data!H3763</f>
        <v>0</v>
      </c>
      <c r="H3763">
        <f>IFERROR(VLOOKUP(G3763,Store_Map!$A$2:$I$100,3,FALSE),"")</f>
        <v>0</v>
      </c>
      <c r="I3763">
        <f>IFERROR(VLOOKUP(G3763,Store_Map!$A$2:$I$100,4,FALSE),"")</f>
        <v>0</v>
      </c>
      <c r="J3763">
        <f>IFERROR(VLOOKUP(G3763,Store_Map!$A$2:$I$100,5,FALSE),"")</f>
        <v>0</v>
      </c>
      <c r="K3763">
        <f>IFERROR(VLOOKUP(G3763,Store_Map!$A$2:$I$100,6,FALSE),"")</f>
        <v>0</v>
      </c>
      <c r="L3763">
        <f>IFERROR(VLOOKUP(G3763,Store_Map!$A$2:$I$100,7,FALSE),"")</f>
        <v>0</v>
      </c>
      <c r="M3763">
        <f>IFERROR(VLOOKUP(G3763,Store_Map!$A$2:$I$100,8,FALSE),"")</f>
        <v>0</v>
      </c>
      <c r="N3763">
        <f t="shared" si="522"/>
        <v>0</v>
      </c>
      <c r="O3763" t="str">
        <f t="shared" si="523"/>
        <v>PASS</v>
      </c>
      <c r="P3763" t="str">
        <f t="shared" si="524"/>
        <v>PASS</v>
      </c>
      <c r="Q3763" t="str">
        <f t="shared" si="525"/>
        <v>PASS</v>
      </c>
      <c r="R3763" t="str">
        <f t="shared" si="526"/>
        <v>PASS</v>
      </c>
      <c r="S3763" t="str">
        <f t="shared" si="527"/>
        <v>PASS</v>
      </c>
      <c r="T3763">
        <f t="shared" si="528"/>
        <v>100</v>
      </c>
      <c r="U3763" t="str">
        <f t="shared" si="529"/>
        <v>Low</v>
      </c>
      <c r="V3763" t="str">
        <f t="shared" si="530"/>
        <v>Clean</v>
      </c>
    </row>
    <row r="3764" spans="1:22" x14ac:dyDescent="0.3">
      <c r="A3764" t="str">
        <f>Raw_Data!A3764</f>
        <v>6250955</v>
      </c>
      <c r="B3764">
        <f>Raw_Data!B3764</f>
        <v>45688</v>
      </c>
      <c r="C3764" t="str">
        <f>Raw_Data!C3764</f>
        <v>ONETOUCH ULTRA TEST STRP</v>
      </c>
      <c r="D3764" t="str">
        <f>Raw_Data!D3764</f>
        <v>53885024510</v>
      </c>
      <c r="E3764" t="str">
        <f>Raw_Data!E3764</f>
        <v>GIBBS, JON</v>
      </c>
      <c r="F3764" t="str">
        <f>Raw_Data!F3764</f>
        <v>1700896156</v>
      </c>
      <c r="G3764" t="str">
        <f>Raw_Data!H3764</f>
        <v>0</v>
      </c>
      <c r="H3764">
        <f>IFERROR(VLOOKUP(G3764,Store_Map!$A$2:$I$100,3,FALSE),"")</f>
        <v>0</v>
      </c>
      <c r="I3764">
        <f>IFERROR(VLOOKUP(G3764,Store_Map!$A$2:$I$100,4,FALSE),"")</f>
        <v>0</v>
      </c>
      <c r="J3764">
        <f>IFERROR(VLOOKUP(G3764,Store_Map!$A$2:$I$100,5,FALSE),"")</f>
        <v>0</v>
      </c>
      <c r="K3764">
        <f>IFERROR(VLOOKUP(G3764,Store_Map!$A$2:$I$100,6,FALSE),"")</f>
        <v>0</v>
      </c>
      <c r="L3764">
        <f>IFERROR(VLOOKUP(G3764,Store_Map!$A$2:$I$100,7,FALSE),"")</f>
        <v>0</v>
      </c>
      <c r="M3764">
        <f>IFERROR(VLOOKUP(G3764,Store_Map!$A$2:$I$100,8,FALSE),"")</f>
        <v>0</v>
      </c>
      <c r="N3764">
        <f t="shared" si="522"/>
        <v>0</v>
      </c>
      <c r="O3764" t="str">
        <f t="shared" si="523"/>
        <v>PASS</v>
      </c>
      <c r="P3764" t="str">
        <f t="shared" si="524"/>
        <v>PASS</v>
      </c>
      <c r="Q3764" t="str">
        <f t="shared" si="525"/>
        <v>PASS</v>
      </c>
      <c r="R3764" t="str">
        <f t="shared" si="526"/>
        <v>PASS</v>
      </c>
      <c r="S3764" t="str">
        <f t="shared" si="527"/>
        <v>PASS</v>
      </c>
      <c r="T3764">
        <f t="shared" si="528"/>
        <v>100</v>
      </c>
      <c r="U3764" t="str">
        <f t="shared" si="529"/>
        <v>Low</v>
      </c>
      <c r="V3764" t="str">
        <f t="shared" si="530"/>
        <v>Clean</v>
      </c>
    </row>
    <row r="3765" spans="1:22" x14ac:dyDescent="0.3">
      <c r="A3765" t="str">
        <f>Raw_Data!A3765</f>
        <v>16054848</v>
      </c>
      <c r="B3765">
        <f>Raw_Data!B3765</f>
        <v>45659</v>
      </c>
      <c r="C3765" t="str">
        <f>Raw_Data!C3765</f>
        <v>DOXYCYCLINE HYCLATE 100 MG</v>
      </c>
      <c r="D3765" t="str">
        <f>Raw_Data!D3765</f>
        <v>143980305</v>
      </c>
      <c r="E3765" t="str">
        <f>Raw_Data!E3765</f>
        <v>GIBBS, JON</v>
      </c>
      <c r="F3765" t="str">
        <f>Raw_Data!F3765</f>
        <v>1700896156</v>
      </c>
      <c r="G3765" t="str">
        <f>Raw_Data!H3765</f>
        <v>1</v>
      </c>
      <c r="H3765">
        <f>IFERROR(VLOOKUP(G3765,Store_Map!$A$2:$I$100,3,FALSE),"")</f>
        <v>0</v>
      </c>
      <c r="I3765">
        <f>IFERROR(VLOOKUP(G3765,Store_Map!$A$2:$I$100,4,FALSE),"")</f>
        <v>0</v>
      </c>
      <c r="J3765">
        <f>IFERROR(VLOOKUP(G3765,Store_Map!$A$2:$I$100,5,FALSE),"")</f>
        <v>0</v>
      </c>
      <c r="K3765">
        <f>IFERROR(VLOOKUP(G3765,Store_Map!$A$2:$I$100,6,FALSE),"")</f>
        <v>0</v>
      </c>
      <c r="L3765">
        <f>IFERROR(VLOOKUP(G3765,Store_Map!$A$2:$I$100,7,FALSE),"")</f>
        <v>0</v>
      </c>
      <c r="M3765">
        <f>IFERROR(VLOOKUP(G3765,Store_Map!$A$2:$I$100,8,FALSE),"")</f>
        <v>0</v>
      </c>
      <c r="N3765">
        <f t="shared" si="522"/>
        <v>0</v>
      </c>
      <c r="O3765" t="str">
        <f t="shared" si="523"/>
        <v>PASS</v>
      </c>
      <c r="P3765" t="str">
        <f t="shared" si="524"/>
        <v>REVIEW</v>
      </c>
      <c r="Q3765" t="str">
        <f t="shared" si="525"/>
        <v>PASS</v>
      </c>
      <c r="R3765" t="str">
        <f t="shared" si="526"/>
        <v>PASS</v>
      </c>
      <c r="S3765" t="str">
        <f t="shared" si="527"/>
        <v>REVIEW</v>
      </c>
      <c r="T3765">
        <f t="shared" si="528"/>
        <v>90</v>
      </c>
      <c r="U3765" t="str">
        <f t="shared" si="529"/>
        <v>Low</v>
      </c>
      <c r="V3765" t="str">
        <f t="shared" si="530"/>
        <v>Invalid NDC</v>
      </c>
    </row>
    <row r="3766" spans="1:22" x14ac:dyDescent="0.3">
      <c r="A3766" t="str">
        <f>Raw_Data!A3766</f>
        <v>16054849</v>
      </c>
      <c r="B3766">
        <f>Raw_Data!B3766</f>
        <v>45659</v>
      </c>
      <c r="C3766" t="str">
        <f>Raw_Data!C3766</f>
        <v>PREDNISONE 10 MG TABLET</v>
      </c>
      <c r="D3766" t="str">
        <f>Raw_Data!D3766</f>
        <v>378064101</v>
      </c>
      <c r="E3766" t="str">
        <f>Raw_Data!E3766</f>
        <v>GIBBS, JON</v>
      </c>
      <c r="F3766" t="str">
        <f>Raw_Data!F3766</f>
        <v>1700896156</v>
      </c>
      <c r="G3766" t="str">
        <f>Raw_Data!H3766</f>
        <v>1</v>
      </c>
      <c r="H3766">
        <f>IFERROR(VLOOKUP(G3766,Store_Map!$A$2:$I$100,3,FALSE),"")</f>
        <v>0</v>
      </c>
      <c r="I3766">
        <f>IFERROR(VLOOKUP(G3766,Store_Map!$A$2:$I$100,4,FALSE),"")</f>
        <v>0</v>
      </c>
      <c r="J3766">
        <f>IFERROR(VLOOKUP(G3766,Store_Map!$A$2:$I$100,5,FALSE),"")</f>
        <v>0</v>
      </c>
      <c r="K3766">
        <f>IFERROR(VLOOKUP(G3766,Store_Map!$A$2:$I$100,6,FALSE),"")</f>
        <v>0</v>
      </c>
      <c r="L3766">
        <f>IFERROR(VLOOKUP(G3766,Store_Map!$A$2:$I$100,7,FALSE),"")</f>
        <v>0</v>
      </c>
      <c r="M3766">
        <f>IFERROR(VLOOKUP(G3766,Store_Map!$A$2:$I$100,8,FALSE),"")</f>
        <v>0</v>
      </c>
      <c r="N3766">
        <f t="shared" si="522"/>
        <v>0</v>
      </c>
      <c r="O3766" t="str">
        <f t="shared" si="523"/>
        <v>PASS</v>
      </c>
      <c r="P3766" t="str">
        <f t="shared" si="524"/>
        <v>REVIEW</v>
      </c>
      <c r="Q3766" t="str">
        <f t="shared" si="525"/>
        <v>PASS</v>
      </c>
      <c r="R3766" t="str">
        <f t="shared" si="526"/>
        <v>PASS</v>
      </c>
      <c r="S3766" t="str">
        <f t="shared" si="527"/>
        <v>REVIEW</v>
      </c>
      <c r="T3766">
        <f t="shared" si="528"/>
        <v>90</v>
      </c>
      <c r="U3766" t="str">
        <f t="shared" si="529"/>
        <v>Low</v>
      </c>
      <c r="V3766" t="str">
        <f t="shared" si="530"/>
        <v>Invalid NDC</v>
      </c>
    </row>
    <row r="3767" spans="1:22" x14ac:dyDescent="0.3">
      <c r="A3767" t="str">
        <f>Raw_Data!A3767</f>
        <v>16054850</v>
      </c>
      <c r="B3767">
        <f>Raw_Data!B3767</f>
        <v>45659</v>
      </c>
      <c r="C3767" t="str">
        <f>Raw_Data!C3767</f>
        <v>AIRSUPRA 90-80 MCG INHALER</v>
      </c>
      <c r="D3767" t="str">
        <f>Raw_Data!D3767</f>
        <v>310908012</v>
      </c>
      <c r="E3767" t="str">
        <f>Raw_Data!E3767</f>
        <v>GIBBS, JON</v>
      </c>
      <c r="F3767" t="str">
        <f>Raw_Data!F3767</f>
        <v>1700896156</v>
      </c>
      <c r="G3767" t="str">
        <f>Raw_Data!H3767</f>
        <v>1</v>
      </c>
      <c r="H3767">
        <f>IFERROR(VLOOKUP(G3767,Store_Map!$A$2:$I$100,3,FALSE),"")</f>
        <v>0</v>
      </c>
      <c r="I3767">
        <f>IFERROR(VLOOKUP(G3767,Store_Map!$A$2:$I$100,4,FALSE),"")</f>
        <v>0</v>
      </c>
      <c r="J3767">
        <f>IFERROR(VLOOKUP(G3767,Store_Map!$A$2:$I$100,5,FALSE),"")</f>
        <v>0</v>
      </c>
      <c r="K3767">
        <f>IFERROR(VLOOKUP(G3767,Store_Map!$A$2:$I$100,6,FALSE),"")</f>
        <v>0</v>
      </c>
      <c r="L3767">
        <f>IFERROR(VLOOKUP(G3767,Store_Map!$A$2:$I$100,7,FALSE),"")</f>
        <v>0</v>
      </c>
      <c r="M3767">
        <f>IFERROR(VLOOKUP(G3767,Store_Map!$A$2:$I$100,8,FALSE),"")</f>
        <v>0</v>
      </c>
      <c r="N3767">
        <f t="shared" si="522"/>
        <v>0</v>
      </c>
      <c r="O3767" t="str">
        <f t="shared" si="523"/>
        <v>PASS</v>
      </c>
      <c r="P3767" t="str">
        <f t="shared" si="524"/>
        <v>REVIEW</v>
      </c>
      <c r="Q3767" t="str">
        <f t="shared" si="525"/>
        <v>PASS</v>
      </c>
      <c r="R3767" t="str">
        <f t="shared" si="526"/>
        <v>PASS</v>
      </c>
      <c r="S3767" t="str">
        <f t="shared" si="527"/>
        <v>REVIEW</v>
      </c>
      <c r="T3767">
        <f t="shared" si="528"/>
        <v>90</v>
      </c>
      <c r="U3767" t="str">
        <f t="shared" si="529"/>
        <v>Low</v>
      </c>
      <c r="V3767" t="str">
        <f t="shared" si="530"/>
        <v>Invalid NDC</v>
      </c>
    </row>
    <row r="3768" spans="1:22" x14ac:dyDescent="0.3">
      <c r="A3768" t="str">
        <f>Raw_Data!A3768</f>
        <v>16054823</v>
      </c>
      <c r="B3768">
        <f>Raw_Data!B3768</f>
        <v>45659</v>
      </c>
      <c r="C3768" t="str">
        <f>Raw_Data!C3768</f>
        <v>*SPIRONOLACTONE 25 MG TABLE</v>
      </c>
      <c r="D3768" t="str">
        <f>Raw_Data!D3768</f>
        <v>68382066001</v>
      </c>
      <c r="E3768" t="str">
        <f>Raw_Data!E3768</f>
        <v>JACKSON, JOSEPH</v>
      </c>
      <c r="F3768" t="str">
        <f>Raw_Data!F3768</f>
        <v>1780626721</v>
      </c>
      <c r="G3768" t="str">
        <f>Raw_Data!H3768</f>
        <v>1</v>
      </c>
      <c r="H3768">
        <f>IFERROR(VLOOKUP(G3768,Store_Map!$A$2:$I$100,3,FALSE),"")</f>
        <v>0</v>
      </c>
      <c r="I3768">
        <f>IFERROR(VLOOKUP(G3768,Store_Map!$A$2:$I$100,4,FALSE),"")</f>
        <v>0</v>
      </c>
      <c r="J3768">
        <f>IFERROR(VLOOKUP(G3768,Store_Map!$A$2:$I$100,5,FALSE),"")</f>
        <v>0</v>
      </c>
      <c r="K3768">
        <f>IFERROR(VLOOKUP(G3768,Store_Map!$A$2:$I$100,6,FALSE),"")</f>
        <v>0</v>
      </c>
      <c r="L3768">
        <f>IFERROR(VLOOKUP(G3768,Store_Map!$A$2:$I$100,7,FALSE),"")</f>
        <v>0</v>
      </c>
      <c r="M3768">
        <f>IFERROR(VLOOKUP(G3768,Store_Map!$A$2:$I$100,8,FALSE),"")</f>
        <v>0</v>
      </c>
      <c r="N3768">
        <f t="shared" si="522"/>
        <v>0</v>
      </c>
      <c r="O3768" t="str">
        <f t="shared" si="523"/>
        <v>PASS</v>
      </c>
      <c r="P3768" t="str">
        <f t="shared" si="524"/>
        <v>PASS</v>
      </c>
      <c r="Q3768" t="str">
        <f t="shared" si="525"/>
        <v>PASS</v>
      </c>
      <c r="R3768" t="str">
        <f t="shared" si="526"/>
        <v>PASS</v>
      </c>
      <c r="S3768" t="str">
        <f t="shared" si="527"/>
        <v>PASS</v>
      </c>
      <c r="T3768">
        <f t="shared" si="528"/>
        <v>100</v>
      </c>
      <c r="U3768" t="str">
        <f t="shared" si="529"/>
        <v>Low</v>
      </c>
      <c r="V3768" t="str">
        <f t="shared" si="530"/>
        <v>Clean</v>
      </c>
    </row>
    <row r="3769" spans="1:22" x14ac:dyDescent="0.3">
      <c r="A3769" t="str">
        <f>Raw_Data!A3769</f>
        <v>16054821</v>
      </c>
      <c r="B3769">
        <f>Raw_Data!B3769</f>
        <v>45659</v>
      </c>
      <c r="C3769" t="str">
        <f>Raw_Data!C3769</f>
        <v>*QUETIAPINE FUMARATE 200 MG</v>
      </c>
      <c r="D3769" t="str">
        <f>Raw_Data!D3769</f>
        <v>67877024601</v>
      </c>
      <c r="E3769" t="str">
        <f>Raw_Data!E3769</f>
        <v>JACKSON, JOSEPH</v>
      </c>
      <c r="F3769" t="str">
        <f>Raw_Data!F3769</f>
        <v>1780626721</v>
      </c>
      <c r="G3769" t="str">
        <f>Raw_Data!H3769</f>
        <v>1</v>
      </c>
      <c r="H3769">
        <f>IFERROR(VLOOKUP(G3769,Store_Map!$A$2:$I$100,3,FALSE),"")</f>
        <v>0</v>
      </c>
      <c r="I3769">
        <f>IFERROR(VLOOKUP(G3769,Store_Map!$A$2:$I$100,4,FALSE),"")</f>
        <v>0</v>
      </c>
      <c r="J3769">
        <f>IFERROR(VLOOKUP(G3769,Store_Map!$A$2:$I$100,5,FALSE),"")</f>
        <v>0</v>
      </c>
      <c r="K3769">
        <f>IFERROR(VLOOKUP(G3769,Store_Map!$A$2:$I$100,6,FALSE),"")</f>
        <v>0</v>
      </c>
      <c r="L3769">
        <f>IFERROR(VLOOKUP(G3769,Store_Map!$A$2:$I$100,7,FALSE),"")</f>
        <v>0</v>
      </c>
      <c r="M3769">
        <f>IFERROR(VLOOKUP(G3769,Store_Map!$A$2:$I$100,8,FALSE),"")</f>
        <v>0</v>
      </c>
      <c r="N3769">
        <f t="shared" si="522"/>
        <v>0</v>
      </c>
      <c r="O3769" t="str">
        <f t="shared" si="523"/>
        <v>PASS</v>
      </c>
      <c r="P3769" t="str">
        <f t="shared" si="524"/>
        <v>PASS</v>
      </c>
      <c r="Q3769" t="str">
        <f t="shared" si="525"/>
        <v>PASS</v>
      </c>
      <c r="R3769" t="str">
        <f t="shared" si="526"/>
        <v>PASS</v>
      </c>
      <c r="S3769" t="str">
        <f t="shared" si="527"/>
        <v>PASS</v>
      </c>
      <c r="T3769">
        <f t="shared" si="528"/>
        <v>100</v>
      </c>
      <c r="U3769" t="str">
        <f t="shared" si="529"/>
        <v>Low</v>
      </c>
      <c r="V3769" t="str">
        <f t="shared" si="530"/>
        <v>Clean</v>
      </c>
    </row>
    <row r="3770" spans="1:22" x14ac:dyDescent="0.3">
      <c r="A3770" t="str">
        <f>Raw_Data!A3770</f>
        <v>16054819</v>
      </c>
      <c r="B3770">
        <f>Raw_Data!B3770</f>
        <v>45659</v>
      </c>
      <c r="C3770" t="str">
        <f>Raw_Data!C3770</f>
        <v>*GABAPENTIN 100 MG CAPSULE</v>
      </c>
      <c r="D3770" t="str">
        <f>Raw_Data!D3770</f>
        <v>67877022201</v>
      </c>
      <c r="E3770" t="str">
        <f>Raw_Data!E3770</f>
        <v>JACKSON, JOSEPH</v>
      </c>
      <c r="F3770" t="str">
        <f>Raw_Data!F3770</f>
        <v>1780626721</v>
      </c>
      <c r="G3770" t="str">
        <f>Raw_Data!H3770</f>
        <v>1</v>
      </c>
      <c r="H3770">
        <f>IFERROR(VLOOKUP(G3770,Store_Map!$A$2:$I$100,3,FALSE),"")</f>
        <v>0</v>
      </c>
      <c r="I3770">
        <f>IFERROR(VLOOKUP(G3770,Store_Map!$A$2:$I$100,4,FALSE),"")</f>
        <v>0</v>
      </c>
      <c r="J3770">
        <f>IFERROR(VLOOKUP(G3770,Store_Map!$A$2:$I$100,5,FALSE),"")</f>
        <v>0</v>
      </c>
      <c r="K3770">
        <f>IFERROR(VLOOKUP(G3770,Store_Map!$A$2:$I$100,6,FALSE),"")</f>
        <v>0</v>
      </c>
      <c r="L3770">
        <f>IFERROR(VLOOKUP(G3770,Store_Map!$A$2:$I$100,7,FALSE),"")</f>
        <v>0</v>
      </c>
      <c r="M3770">
        <f>IFERROR(VLOOKUP(G3770,Store_Map!$A$2:$I$100,8,FALSE),"")</f>
        <v>0</v>
      </c>
      <c r="N3770">
        <f t="shared" si="522"/>
        <v>0</v>
      </c>
      <c r="O3770" t="str">
        <f t="shared" si="523"/>
        <v>PASS</v>
      </c>
      <c r="P3770" t="str">
        <f t="shared" si="524"/>
        <v>PASS</v>
      </c>
      <c r="Q3770" t="str">
        <f t="shared" si="525"/>
        <v>PASS</v>
      </c>
      <c r="R3770" t="str">
        <f t="shared" si="526"/>
        <v>PASS</v>
      </c>
      <c r="S3770" t="str">
        <f t="shared" si="527"/>
        <v>PASS</v>
      </c>
      <c r="T3770">
        <f t="shared" si="528"/>
        <v>100</v>
      </c>
      <c r="U3770" t="str">
        <f t="shared" si="529"/>
        <v>Low</v>
      </c>
      <c r="V3770" t="str">
        <f t="shared" si="530"/>
        <v>Clean</v>
      </c>
    </row>
    <row r="3771" spans="1:22" x14ac:dyDescent="0.3">
      <c r="A3771" t="str">
        <f>Raw_Data!A3771</f>
        <v>16054818</v>
      </c>
      <c r="B3771">
        <f>Raw_Data!B3771</f>
        <v>45659</v>
      </c>
      <c r="C3771" t="str">
        <f>Raw_Data!C3771</f>
        <v>*CITALOPRAM HBR 40 MG TABLE</v>
      </c>
      <c r="D3771" t="str">
        <f>Raw_Data!D3771</f>
        <v>378623301</v>
      </c>
      <c r="E3771" t="str">
        <f>Raw_Data!E3771</f>
        <v>JACKSON, JOSEPH</v>
      </c>
      <c r="F3771" t="str">
        <f>Raw_Data!F3771</f>
        <v>1780626721</v>
      </c>
      <c r="G3771" t="str">
        <f>Raw_Data!H3771</f>
        <v>1</v>
      </c>
      <c r="H3771">
        <f>IFERROR(VLOOKUP(G3771,Store_Map!$A$2:$I$100,3,FALSE),"")</f>
        <v>0</v>
      </c>
      <c r="I3771">
        <f>IFERROR(VLOOKUP(G3771,Store_Map!$A$2:$I$100,4,FALSE),"")</f>
        <v>0</v>
      </c>
      <c r="J3771">
        <f>IFERROR(VLOOKUP(G3771,Store_Map!$A$2:$I$100,5,FALSE),"")</f>
        <v>0</v>
      </c>
      <c r="K3771">
        <f>IFERROR(VLOOKUP(G3771,Store_Map!$A$2:$I$100,6,FALSE),"")</f>
        <v>0</v>
      </c>
      <c r="L3771">
        <f>IFERROR(VLOOKUP(G3771,Store_Map!$A$2:$I$100,7,FALSE),"")</f>
        <v>0</v>
      </c>
      <c r="M3771">
        <f>IFERROR(VLOOKUP(G3771,Store_Map!$A$2:$I$100,8,FALSE),"")</f>
        <v>0</v>
      </c>
      <c r="N3771">
        <f t="shared" si="522"/>
        <v>0</v>
      </c>
      <c r="O3771" t="str">
        <f t="shared" si="523"/>
        <v>PASS</v>
      </c>
      <c r="P3771" t="str">
        <f t="shared" si="524"/>
        <v>REVIEW</v>
      </c>
      <c r="Q3771" t="str">
        <f t="shared" si="525"/>
        <v>PASS</v>
      </c>
      <c r="R3771" t="str">
        <f t="shared" si="526"/>
        <v>PASS</v>
      </c>
      <c r="S3771" t="str">
        <f t="shared" si="527"/>
        <v>REVIEW</v>
      </c>
      <c r="T3771">
        <f t="shared" si="528"/>
        <v>90</v>
      </c>
      <c r="U3771" t="str">
        <f t="shared" si="529"/>
        <v>Low</v>
      </c>
      <c r="V3771" t="str">
        <f t="shared" si="530"/>
        <v>Invalid NDC</v>
      </c>
    </row>
    <row r="3772" spans="1:22" x14ac:dyDescent="0.3">
      <c r="A3772" t="str">
        <f>Raw_Data!A3772</f>
        <v>16054847</v>
      </c>
      <c r="B3772">
        <f>Raw_Data!B3772</f>
        <v>45659</v>
      </c>
      <c r="C3772" t="str">
        <f>Raw_Data!C3772</f>
        <v>AMLODIPINE BESYLATE 5 MG TA</v>
      </c>
      <c r="D3772" t="str">
        <f>Raw_Data!D3772</f>
        <v>69097012705</v>
      </c>
      <c r="E3772" t="str">
        <f>Raw_Data!E3772</f>
        <v>BYNE, EDMUND</v>
      </c>
      <c r="F3772" t="str">
        <f>Raw_Data!F3772</f>
        <v>1033186648</v>
      </c>
      <c r="G3772" t="str">
        <f>Raw_Data!H3772</f>
        <v>1</v>
      </c>
      <c r="H3772">
        <f>IFERROR(VLOOKUP(G3772,Store_Map!$A$2:$I$100,3,FALSE),"")</f>
        <v>0</v>
      </c>
      <c r="I3772">
        <f>IFERROR(VLOOKUP(G3772,Store_Map!$A$2:$I$100,4,FALSE),"")</f>
        <v>0</v>
      </c>
      <c r="J3772">
        <f>IFERROR(VLOOKUP(G3772,Store_Map!$A$2:$I$100,5,FALSE),"")</f>
        <v>0</v>
      </c>
      <c r="K3772">
        <f>IFERROR(VLOOKUP(G3772,Store_Map!$A$2:$I$100,6,FALSE),"")</f>
        <v>0</v>
      </c>
      <c r="L3772">
        <f>IFERROR(VLOOKUP(G3772,Store_Map!$A$2:$I$100,7,FALSE),"")</f>
        <v>0</v>
      </c>
      <c r="M3772">
        <f>IFERROR(VLOOKUP(G3772,Store_Map!$A$2:$I$100,8,FALSE),"")</f>
        <v>0</v>
      </c>
      <c r="N3772">
        <f t="shared" si="522"/>
        <v>0</v>
      </c>
      <c r="O3772" t="str">
        <f t="shared" si="523"/>
        <v>PASS</v>
      </c>
      <c r="P3772" t="str">
        <f t="shared" si="524"/>
        <v>PASS</v>
      </c>
      <c r="Q3772" t="str">
        <f t="shared" si="525"/>
        <v>PASS</v>
      </c>
      <c r="R3772" t="str">
        <f t="shared" si="526"/>
        <v>PASS</v>
      </c>
      <c r="S3772" t="str">
        <f t="shared" si="527"/>
        <v>PASS</v>
      </c>
      <c r="T3772">
        <f t="shared" si="528"/>
        <v>100</v>
      </c>
      <c r="U3772" t="str">
        <f t="shared" si="529"/>
        <v>Low</v>
      </c>
      <c r="V3772" t="str">
        <f t="shared" si="530"/>
        <v>Clean</v>
      </c>
    </row>
    <row r="3773" spans="1:22" x14ac:dyDescent="0.3">
      <c r="A3773" t="str">
        <f>Raw_Data!A3773</f>
        <v>16054826</v>
      </c>
      <c r="B3773">
        <f>Raw_Data!B3773</f>
        <v>45659</v>
      </c>
      <c r="C3773" t="str">
        <f>Raw_Data!C3773</f>
        <v>NICOTINE 21 MG/24HR PATCH</v>
      </c>
      <c r="D3773" t="str">
        <f>Raw_Data!D3773</f>
        <v>43598044828</v>
      </c>
      <c r="E3773" t="str">
        <f>Raw_Data!E3773</f>
        <v>BYNE, EDMUND</v>
      </c>
      <c r="F3773" t="str">
        <f>Raw_Data!F3773</f>
        <v>1033186648</v>
      </c>
      <c r="G3773" t="str">
        <f>Raw_Data!H3773</f>
        <v>1</v>
      </c>
      <c r="H3773">
        <f>IFERROR(VLOOKUP(G3773,Store_Map!$A$2:$I$100,3,FALSE),"")</f>
        <v>0</v>
      </c>
      <c r="I3773">
        <f>IFERROR(VLOOKUP(G3773,Store_Map!$A$2:$I$100,4,FALSE),"")</f>
        <v>0</v>
      </c>
      <c r="J3773">
        <f>IFERROR(VLOOKUP(G3773,Store_Map!$A$2:$I$100,5,FALSE),"")</f>
        <v>0</v>
      </c>
      <c r="K3773">
        <f>IFERROR(VLOOKUP(G3773,Store_Map!$A$2:$I$100,6,FALSE),"")</f>
        <v>0</v>
      </c>
      <c r="L3773">
        <f>IFERROR(VLOOKUP(G3773,Store_Map!$A$2:$I$100,7,FALSE),"")</f>
        <v>0</v>
      </c>
      <c r="M3773">
        <f>IFERROR(VLOOKUP(G3773,Store_Map!$A$2:$I$100,8,FALSE),"")</f>
        <v>0</v>
      </c>
      <c r="N3773">
        <f t="shared" si="522"/>
        <v>0</v>
      </c>
      <c r="O3773" t="str">
        <f t="shared" si="523"/>
        <v>PASS</v>
      </c>
      <c r="P3773" t="str">
        <f t="shared" si="524"/>
        <v>PASS</v>
      </c>
      <c r="Q3773" t="str">
        <f t="shared" si="525"/>
        <v>PASS</v>
      </c>
      <c r="R3773" t="str">
        <f t="shared" si="526"/>
        <v>PASS</v>
      </c>
      <c r="S3773" t="str">
        <f t="shared" si="527"/>
        <v>PASS</v>
      </c>
      <c r="T3773">
        <f t="shared" si="528"/>
        <v>100</v>
      </c>
      <c r="U3773" t="str">
        <f t="shared" si="529"/>
        <v>Low</v>
      </c>
      <c r="V3773" t="str">
        <f t="shared" si="530"/>
        <v>Clean</v>
      </c>
    </row>
    <row r="3774" spans="1:22" x14ac:dyDescent="0.3">
      <c r="A3774" t="str">
        <f>Raw_Data!A3774</f>
        <v>16052567</v>
      </c>
      <c r="B3774">
        <f>Raw_Data!B3774</f>
        <v>45659</v>
      </c>
      <c r="C3774" t="str">
        <f>Raw_Data!C3774</f>
        <v>*ESOMEPRAZOLE MAG DR 40 MG</v>
      </c>
      <c r="D3774" t="str">
        <f>Raw_Data!D3774</f>
        <v>43598051090</v>
      </c>
      <c r="E3774" t="str">
        <f>Raw_Data!E3774</f>
        <v>COX, NANCY</v>
      </c>
      <c r="F3774" t="str">
        <f>Raw_Data!F3774</f>
        <v>1811191638</v>
      </c>
      <c r="G3774" t="str">
        <f>Raw_Data!H3774</f>
        <v>1</v>
      </c>
      <c r="H3774">
        <f>IFERROR(VLOOKUP(G3774,Store_Map!$A$2:$I$100,3,FALSE),"")</f>
        <v>0</v>
      </c>
      <c r="I3774">
        <f>IFERROR(VLOOKUP(G3774,Store_Map!$A$2:$I$100,4,FALSE),"")</f>
        <v>0</v>
      </c>
      <c r="J3774">
        <f>IFERROR(VLOOKUP(G3774,Store_Map!$A$2:$I$100,5,FALSE),"")</f>
        <v>0</v>
      </c>
      <c r="K3774">
        <f>IFERROR(VLOOKUP(G3774,Store_Map!$A$2:$I$100,6,FALSE),"")</f>
        <v>0</v>
      </c>
      <c r="L3774">
        <f>IFERROR(VLOOKUP(G3774,Store_Map!$A$2:$I$100,7,FALSE),"")</f>
        <v>0</v>
      </c>
      <c r="M3774">
        <f>IFERROR(VLOOKUP(G3774,Store_Map!$A$2:$I$100,8,FALSE),"")</f>
        <v>0</v>
      </c>
      <c r="N3774">
        <f t="shared" si="522"/>
        <v>0</v>
      </c>
      <c r="O3774" t="str">
        <f t="shared" si="523"/>
        <v>PASS</v>
      </c>
      <c r="P3774" t="str">
        <f t="shared" si="524"/>
        <v>PASS</v>
      </c>
      <c r="Q3774" t="str">
        <f t="shared" si="525"/>
        <v>PASS</v>
      </c>
      <c r="R3774" t="str">
        <f t="shared" si="526"/>
        <v>PASS</v>
      </c>
      <c r="S3774" t="str">
        <f t="shared" si="527"/>
        <v>PASS</v>
      </c>
      <c r="T3774">
        <f t="shared" si="528"/>
        <v>100</v>
      </c>
      <c r="U3774" t="str">
        <f t="shared" si="529"/>
        <v>Low</v>
      </c>
      <c r="V3774" t="str">
        <f t="shared" si="530"/>
        <v>Clean</v>
      </c>
    </row>
    <row r="3775" spans="1:22" x14ac:dyDescent="0.3">
      <c r="A3775" t="str">
        <f>Raw_Data!A3775</f>
        <v>16054851</v>
      </c>
      <c r="B3775">
        <f>Raw_Data!B3775</f>
        <v>45659</v>
      </c>
      <c r="C3775" t="str">
        <f>Raw_Data!C3775</f>
        <v>ALBUTEROL SUL 2.5 MG/3 ML S</v>
      </c>
      <c r="D3775" t="str">
        <f>Raw_Data!D3775</f>
        <v>47335070352</v>
      </c>
      <c r="E3775" t="str">
        <f>Raw_Data!E3775</f>
        <v>GIBBS, JON</v>
      </c>
      <c r="F3775" t="str">
        <f>Raw_Data!F3775</f>
        <v>1700896156</v>
      </c>
      <c r="G3775" t="str">
        <f>Raw_Data!H3775</f>
        <v>1</v>
      </c>
      <c r="H3775">
        <f>IFERROR(VLOOKUP(G3775,Store_Map!$A$2:$I$100,3,FALSE),"")</f>
        <v>0</v>
      </c>
      <c r="I3775">
        <f>IFERROR(VLOOKUP(G3775,Store_Map!$A$2:$I$100,4,FALSE),"")</f>
        <v>0</v>
      </c>
      <c r="J3775">
        <f>IFERROR(VLOOKUP(G3775,Store_Map!$A$2:$I$100,5,FALSE),"")</f>
        <v>0</v>
      </c>
      <c r="K3775">
        <f>IFERROR(VLOOKUP(G3775,Store_Map!$A$2:$I$100,6,FALSE),"")</f>
        <v>0</v>
      </c>
      <c r="L3775">
        <f>IFERROR(VLOOKUP(G3775,Store_Map!$A$2:$I$100,7,FALSE),"")</f>
        <v>0</v>
      </c>
      <c r="M3775">
        <f>IFERROR(VLOOKUP(G3775,Store_Map!$A$2:$I$100,8,FALSE),"")</f>
        <v>0</v>
      </c>
      <c r="N3775">
        <f t="shared" si="522"/>
        <v>0</v>
      </c>
      <c r="O3775" t="str">
        <f t="shared" si="523"/>
        <v>PASS</v>
      </c>
      <c r="P3775" t="str">
        <f t="shared" si="524"/>
        <v>PASS</v>
      </c>
      <c r="Q3775" t="str">
        <f t="shared" si="525"/>
        <v>PASS</v>
      </c>
      <c r="R3775" t="str">
        <f t="shared" si="526"/>
        <v>PASS</v>
      </c>
      <c r="S3775" t="str">
        <f t="shared" si="527"/>
        <v>PASS</v>
      </c>
      <c r="T3775">
        <f t="shared" si="528"/>
        <v>100</v>
      </c>
      <c r="U3775" t="str">
        <f t="shared" si="529"/>
        <v>Low</v>
      </c>
      <c r="V3775" t="str">
        <f t="shared" si="530"/>
        <v>Clean</v>
      </c>
    </row>
    <row r="3776" spans="1:22" x14ac:dyDescent="0.3">
      <c r="A3776" t="str">
        <f>Raw_Data!A3776</f>
        <v>16054853</v>
      </c>
      <c r="B3776">
        <f>Raw_Data!B3776</f>
        <v>45659</v>
      </c>
      <c r="C3776" t="str">
        <f>Raw_Data!C3776</f>
        <v>METHYLPREDNISOLONE 4 MG DOS</v>
      </c>
      <c r="D3776" t="str">
        <f>Raw_Data!D3776</f>
        <v>59746000103</v>
      </c>
      <c r="E3776" t="str">
        <f>Raw_Data!E3776</f>
        <v>GIBBS, JON</v>
      </c>
      <c r="F3776" t="str">
        <f>Raw_Data!F3776</f>
        <v>1700896156</v>
      </c>
      <c r="G3776" t="str">
        <f>Raw_Data!H3776</f>
        <v>1</v>
      </c>
      <c r="H3776">
        <f>IFERROR(VLOOKUP(G3776,Store_Map!$A$2:$I$100,3,FALSE),"")</f>
        <v>0</v>
      </c>
      <c r="I3776">
        <f>IFERROR(VLOOKUP(G3776,Store_Map!$A$2:$I$100,4,FALSE),"")</f>
        <v>0</v>
      </c>
      <c r="J3776">
        <f>IFERROR(VLOOKUP(G3776,Store_Map!$A$2:$I$100,5,FALSE),"")</f>
        <v>0</v>
      </c>
      <c r="K3776">
        <f>IFERROR(VLOOKUP(G3776,Store_Map!$A$2:$I$100,6,FALSE),"")</f>
        <v>0</v>
      </c>
      <c r="L3776">
        <f>IFERROR(VLOOKUP(G3776,Store_Map!$A$2:$I$100,7,FALSE),"")</f>
        <v>0</v>
      </c>
      <c r="M3776">
        <f>IFERROR(VLOOKUP(G3776,Store_Map!$A$2:$I$100,8,FALSE),"")</f>
        <v>0</v>
      </c>
      <c r="N3776">
        <f t="shared" si="522"/>
        <v>0</v>
      </c>
      <c r="O3776" t="str">
        <f t="shared" si="523"/>
        <v>PASS</v>
      </c>
      <c r="P3776" t="str">
        <f t="shared" si="524"/>
        <v>PASS</v>
      </c>
      <c r="Q3776" t="str">
        <f t="shared" si="525"/>
        <v>PASS</v>
      </c>
      <c r="R3776" t="str">
        <f t="shared" si="526"/>
        <v>PASS</v>
      </c>
      <c r="S3776" t="str">
        <f t="shared" si="527"/>
        <v>PASS</v>
      </c>
      <c r="T3776">
        <f t="shared" si="528"/>
        <v>100</v>
      </c>
      <c r="U3776" t="str">
        <f t="shared" si="529"/>
        <v>Low</v>
      </c>
      <c r="V3776" t="str">
        <f t="shared" si="530"/>
        <v>Clean</v>
      </c>
    </row>
    <row r="3777" spans="1:22" x14ac:dyDescent="0.3">
      <c r="A3777" t="str">
        <f>Raw_Data!A3777</f>
        <v>16051551</v>
      </c>
      <c r="B3777">
        <f>Raw_Data!B3777</f>
        <v>45659</v>
      </c>
      <c r="C3777" t="str">
        <f>Raw_Data!C3777</f>
        <v>TAMSULOSIN HCL 0.4 MG CAPSU</v>
      </c>
      <c r="D3777" t="str">
        <f>Raw_Data!D3777</f>
        <v>65862059801</v>
      </c>
      <c r="E3777" t="str">
        <f>Raw_Data!E3777</f>
        <v>FORD, JAMES</v>
      </c>
      <c r="F3777" t="str">
        <f>Raw_Data!F3777</f>
        <v>1033117684</v>
      </c>
      <c r="G3777" t="str">
        <f>Raw_Data!H3777</f>
        <v>1</v>
      </c>
      <c r="H3777">
        <f>IFERROR(VLOOKUP(G3777,Store_Map!$A$2:$I$100,3,FALSE),"")</f>
        <v>0</v>
      </c>
      <c r="I3777">
        <f>IFERROR(VLOOKUP(G3777,Store_Map!$A$2:$I$100,4,FALSE),"")</f>
        <v>0</v>
      </c>
      <c r="J3777">
        <f>IFERROR(VLOOKUP(G3777,Store_Map!$A$2:$I$100,5,FALSE),"")</f>
        <v>0</v>
      </c>
      <c r="K3777">
        <f>IFERROR(VLOOKUP(G3777,Store_Map!$A$2:$I$100,6,FALSE),"")</f>
        <v>0</v>
      </c>
      <c r="L3777">
        <f>IFERROR(VLOOKUP(G3777,Store_Map!$A$2:$I$100,7,FALSE),"")</f>
        <v>0</v>
      </c>
      <c r="M3777">
        <f>IFERROR(VLOOKUP(G3777,Store_Map!$A$2:$I$100,8,FALSE),"")</f>
        <v>0</v>
      </c>
      <c r="N3777">
        <f t="shared" si="522"/>
        <v>0</v>
      </c>
      <c r="O3777" t="str">
        <f t="shared" si="523"/>
        <v>PASS</v>
      </c>
      <c r="P3777" t="str">
        <f t="shared" si="524"/>
        <v>PASS</v>
      </c>
      <c r="Q3777" t="str">
        <f t="shared" si="525"/>
        <v>PASS</v>
      </c>
      <c r="R3777" t="str">
        <f t="shared" si="526"/>
        <v>PASS</v>
      </c>
      <c r="S3777" t="str">
        <f t="shared" si="527"/>
        <v>PASS</v>
      </c>
      <c r="T3777">
        <f t="shared" si="528"/>
        <v>100</v>
      </c>
      <c r="U3777" t="str">
        <f t="shared" si="529"/>
        <v>Low</v>
      </c>
      <c r="V3777" t="str">
        <f t="shared" si="530"/>
        <v>Clean</v>
      </c>
    </row>
    <row r="3778" spans="1:22" x14ac:dyDescent="0.3">
      <c r="A3778" t="str">
        <f>Raw_Data!A3778</f>
        <v>16053617</v>
      </c>
      <c r="B3778">
        <f>Raw_Data!B3778</f>
        <v>45659</v>
      </c>
      <c r="C3778" t="str">
        <f>Raw_Data!C3778</f>
        <v>NIFEDIPINE ER 60 MG TABLET</v>
      </c>
      <c r="D3778" t="str">
        <f>Raw_Data!D3778</f>
        <v>68682010610</v>
      </c>
      <c r="E3778" t="str">
        <f>Raw_Data!E3778</f>
        <v>GIBBS, JON</v>
      </c>
      <c r="F3778" t="str">
        <f>Raw_Data!F3778</f>
        <v>1700896156</v>
      </c>
      <c r="G3778" t="str">
        <f>Raw_Data!H3778</f>
        <v>1</v>
      </c>
      <c r="H3778">
        <f>IFERROR(VLOOKUP(G3778,Store_Map!$A$2:$I$100,3,FALSE),"")</f>
        <v>0</v>
      </c>
      <c r="I3778">
        <f>IFERROR(VLOOKUP(G3778,Store_Map!$A$2:$I$100,4,FALSE),"")</f>
        <v>0</v>
      </c>
      <c r="J3778">
        <f>IFERROR(VLOOKUP(G3778,Store_Map!$A$2:$I$100,5,FALSE),"")</f>
        <v>0</v>
      </c>
      <c r="K3778">
        <f>IFERROR(VLOOKUP(G3778,Store_Map!$A$2:$I$100,6,FALSE),"")</f>
        <v>0</v>
      </c>
      <c r="L3778">
        <f>IFERROR(VLOOKUP(G3778,Store_Map!$A$2:$I$100,7,FALSE),"")</f>
        <v>0</v>
      </c>
      <c r="M3778">
        <f>IFERROR(VLOOKUP(G3778,Store_Map!$A$2:$I$100,8,FALSE),"")</f>
        <v>0</v>
      </c>
      <c r="N3778">
        <f t="shared" ref="N3778:N3841" si="531">COUNTBLANK(A3778:M3778)</f>
        <v>0</v>
      </c>
      <c r="O3778" t="str">
        <f t="shared" ref="O3778:O3841" si="532">IF(AND(F3778&lt;&gt;"",LEN(F3778)=10,ISNUMBER(--F3778)),"PASS","REVIEW")</f>
        <v>PASS</v>
      </c>
      <c r="P3778" t="str">
        <f t="shared" ref="P3778:P3841" si="533">IF(AND(D3778&lt;&gt;"",OR(LEN(D3778)=10,LEN(D3778)=11),ISNUMBER(--D3778)),"PASS","REVIEW")</f>
        <v>PASS</v>
      </c>
      <c r="Q3778" t="str">
        <f t="shared" ref="Q3778:Q3841" si="534">IF(H3778&lt;&gt;"","PASS","REVIEW")</f>
        <v>PASS</v>
      </c>
      <c r="R3778" t="str">
        <f t="shared" ref="R3778:R3841" si="535">IF(AND(I3778&lt;&gt;"",J3778&lt;&gt;"",K3778&lt;&gt;"",L3778&lt;&gt;"",M3778&lt;&gt;""),"PASS","REVIEW")</f>
        <v>PASS</v>
      </c>
      <c r="S3778" t="str">
        <f t="shared" ref="S3778:S3841" si="536">IF(OR(N3778&gt;0,O3778="REVIEW",P3778="REVIEW",Q3778="REVIEW",R3778="REVIEW"),"REVIEW","PASS")</f>
        <v>PASS</v>
      </c>
      <c r="T3778">
        <f t="shared" ref="T3778:T3841" si="537">MAX(0,100-(N3778*5)-IF(O3778="REVIEW",15,0)-IF(P3778="REVIEW",10,0)-IF(Q3778="REVIEW",10,0)-IF(R3778="REVIEW",20,0))</f>
        <v>100</v>
      </c>
      <c r="U3778" t="str">
        <f t="shared" ref="U3778:U3841" si="538">IF(T3778&gt;=90,"Low",IF(T3778&gt;=70,"Medium","High"))</f>
        <v>Low</v>
      </c>
      <c r="V3778" t="str">
        <f t="shared" ref="V3778:V3841" si="539">IF(N3778&gt;0,"Missing required fields",IF(O3778="REVIEW","Invalid provider NPI",IF(P3778="REVIEW","Invalid NDC",IF(Q3778="REVIEW","Store mapping incomplete",IF(R3778="REVIEW","Entity mapping incomplete","Clean")))))</f>
        <v>Clean</v>
      </c>
    </row>
    <row r="3779" spans="1:22" x14ac:dyDescent="0.3">
      <c r="A3779" t="str">
        <f>Raw_Data!A3779</f>
        <v>16053616</v>
      </c>
      <c r="B3779">
        <f>Raw_Data!B3779</f>
        <v>45659</v>
      </c>
      <c r="C3779" t="str">
        <f>Raw_Data!C3779</f>
        <v>HYDRALAZINE 50 MG TABLET</v>
      </c>
      <c r="D3779" t="str">
        <f>Raw_Data!D3779</f>
        <v>50111032801</v>
      </c>
      <c r="E3779" t="str">
        <f>Raw_Data!E3779</f>
        <v>GIBBS, JON</v>
      </c>
      <c r="F3779" t="str">
        <f>Raw_Data!F3779</f>
        <v>1700896156</v>
      </c>
      <c r="G3779" t="str">
        <f>Raw_Data!H3779</f>
        <v>1</v>
      </c>
      <c r="H3779">
        <f>IFERROR(VLOOKUP(G3779,Store_Map!$A$2:$I$100,3,FALSE),"")</f>
        <v>0</v>
      </c>
      <c r="I3779">
        <f>IFERROR(VLOOKUP(G3779,Store_Map!$A$2:$I$100,4,FALSE),"")</f>
        <v>0</v>
      </c>
      <c r="J3779">
        <f>IFERROR(VLOOKUP(G3779,Store_Map!$A$2:$I$100,5,FALSE),"")</f>
        <v>0</v>
      </c>
      <c r="K3779">
        <f>IFERROR(VLOOKUP(G3779,Store_Map!$A$2:$I$100,6,FALSE),"")</f>
        <v>0</v>
      </c>
      <c r="L3779">
        <f>IFERROR(VLOOKUP(G3779,Store_Map!$A$2:$I$100,7,FALSE),"")</f>
        <v>0</v>
      </c>
      <c r="M3779">
        <f>IFERROR(VLOOKUP(G3779,Store_Map!$A$2:$I$100,8,FALSE),"")</f>
        <v>0</v>
      </c>
      <c r="N3779">
        <f t="shared" si="531"/>
        <v>0</v>
      </c>
      <c r="O3779" t="str">
        <f t="shared" si="532"/>
        <v>PASS</v>
      </c>
      <c r="P3779" t="str">
        <f t="shared" si="533"/>
        <v>PASS</v>
      </c>
      <c r="Q3779" t="str">
        <f t="shared" si="534"/>
        <v>PASS</v>
      </c>
      <c r="R3779" t="str">
        <f t="shared" si="535"/>
        <v>PASS</v>
      </c>
      <c r="S3779" t="str">
        <f t="shared" si="536"/>
        <v>PASS</v>
      </c>
      <c r="T3779">
        <f t="shared" si="537"/>
        <v>100</v>
      </c>
      <c r="U3779" t="str">
        <f t="shared" si="538"/>
        <v>Low</v>
      </c>
      <c r="V3779" t="str">
        <f t="shared" si="539"/>
        <v>Clean</v>
      </c>
    </row>
    <row r="3780" spans="1:22" x14ac:dyDescent="0.3">
      <c r="A3780" t="str">
        <f>Raw_Data!A3780</f>
        <v>16054822</v>
      </c>
      <c r="B3780">
        <f>Raw_Data!B3780</f>
        <v>45659</v>
      </c>
      <c r="C3780" t="str">
        <f>Raw_Data!C3780</f>
        <v>*ESOMEPRAZOLE MAG DR 40 MG</v>
      </c>
      <c r="D3780" t="str">
        <f>Raw_Data!D3780</f>
        <v>43598051090</v>
      </c>
      <c r="E3780" t="str">
        <f>Raw_Data!E3780</f>
        <v>JACKSON, JOSEPH</v>
      </c>
      <c r="F3780" t="str">
        <f>Raw_Data!F3780</f>
        <v>1780626721</v>
      </c>
      <c r="G3780" t="str">
        <f>Raw_Data!H3780</f>
        <v>1</v>
      </c>
      <c r="H3780">
        <f>IFERROR(VLOOKUP(G3780,Store_Map!$A$2:$I$100,3,FALSE),"")</f>
        <v>0</v>
      </c>
      <c r="I3780">
        <f>IFERROR(VLOOKUP(G3780,Store_Map!$A$2:$I$100,4,FALSE),"")</f>
        <v>0</v>
      </c>
      <c r="J3780">
        <f>IFERROR(VLOOKUP(G3780,Store_Map!$A$2:$I$100,5,FALSE),"")</f>
        <v>0</v>
      </c>
      <c r="K3780">
        <f>IFERROR(VLOOKUP(G3780,Store_Map!$A$2:$I$100,6,FALSE),"")</f>
        <v>0</v>
      </c>
      <c r="L3780">
        <f>IFERROR(VLOOKUP(G3780,Store_Map!$A$2:$I$100,7,FALSE),"")</f>
        <v>0</v>
      </c>
      <c r="M3780">
        <f>IFERROR(VLOOKUP(G3780,Store_Map!$A$2:$I$100,8,FALSE),"")</f>
        <v>0</v>
      </c>
      <c r="N3780">
        <f t="shared" si="531"/>
        <v>0</v>
      </c>
      <c r="O3780" t="str">
        <f t="shared" si="532"/>
        <v>PASS</v>
      </c>
      <c r="P3780" t="str">
        <f t="shared" si="533"/>
        <v>PASS</v>
      </c>
      <c r="Q3780" t="str">
        <f t="shared" si="534"/>
        <v>PASS</v>
      </c>
      <c r="R3780" t="str">
        <f t="shared" si="535"/>
        <v>PASS</v>
      </c>
      <c r="S3780" t="str">
        <f t="shared" si="536"/>
        <v>PASS</v>
      </c>
      <c r="T3780">
        <f t="shared" si="537"/>
        <v>100</v>
      </c>
      <c r="U3780" t="str">
        <f t="shared" si="538"/>
        <v>Low</v>
      </c>
      <c r="V3780" t="str">
        <f t="shared" si="539"/>
        <v>Clean</v>
      </c>
    </row>
    <row r="3781" spans="1:22" x14ac:dyDescent="0.3">
      <c r="A3781" t="str">
        <f>Raw_Data!A3781</f>
        <v>16050080</v>
      </c>
      <c r="B3781">
        <f>Raw_Data!B3781</f>
        <v>45659</v>
      </c>
      <c r="C3781" t="str">
        <f>Raw_Data!C3781</f>
        <v>GEMFIBROZIL 600 MG TABLET</v>
      </c>
      <c r="D3781" t="str">
        <f>Raw_Data!D3781</f>
        <v>31722012805</v>
      </c>
      <c r="E3781" t="str">
        <f>Raw_Data!E3781</f>
        <v>GIBBS, JON</v>
      </c>
      <c r="F3781" t="str">
        <f>Raw_Data!F3781</f>
        <v>1700896156</v>
      </c>
      <c r="G3781" t="str">
        <f>Raw_Data!H3781</f>
        <v>1</v>
      </c>
      <c r="H3781">
        <f>IFERROR(VLOOKUP(G3781,Store_Map!$A$2:$I$100,3,FALSE),"")</f>
        <v>0</v>
      </c>
      <c r="I3781">
        <f>IFERROR(VLOOKUP(G3781,Store_Map!$A$2:$I$100,4,FALSE),"")</f>
        <v>0</v>
      </c>
      <c r="J3781">
        <f>IFERROR(VLOOKUP(G3781,Store_Map!$A$2:$I$100,5,FALSE),"")</f>
        <v>0</v>
      </c>
      <c r="K3781">
        <f>IFERROR(VLOOKUP(G3781,Store_Map!$A$2:$I$100,6,FALSE),"")</f>
        <v>0</v>
      </c>
      <c r="L3781">
        <f>IFERROR(VLOOKUP(G3781,Store_Map!$A$2:$I$100,7,FALSE),"")</f>
        <v>0</v>
      </c>
      <c r="M3781">
        <f>IFERROR(VLOOKUP(G3781,Store_Map!$A$2:$I$100,8,FALSE),"")</f>
        <v>0</v>
      </c>
      <c r="N3781">
        <f t="shared" si="531"/>
        <v>0</v>
      </c>
      <c r="O3781" t="str">
        <f t="shared" si="532"/>
        <v>PASS</v>
      </c>
      <c r="P3781" t="str">
        <f t="shared" si="533"/>
        <v>PASS</v>
      </c>
      <c r="Q3781" t="str">
        <f t="shared" si="534"/>
        <v>PASS</v>
      </c>
      <c r="R3781" t="str">
        <f t="shared" si="535"/>
        <v>PASS</v>
      </c>
      <c r="S3781" t="str">
        <f t="shared" si="536"/>
        <v>PASS</v>
      </c>
      <c r="T3781">
        <f t="shared" si="537"/>
        <v>100</v>
      </c>
      <c r="U3781" t="str">
        <f t="shared" si="538"/>
        <v>Low</v>
      </c>
      <c r="V3781" t="str">
        <f t="shared" si="539"/>
        <v>Clean</v>
      </c>
    </row>
    <row r="3782" spans="1:22" x14ac:dyDescent="0.3">
      <c r="A3782" t="str">
        <f>Raw_Data!A3782</f>
        <v>16050079</v>
      </c>
      <c r="B3782">
        <f>Raw_Data!B3782</f>
        <v>45659</v>
      </c>
      <c r="C3782" t="str">
        <f>Raw_Data!C3782</f>
        <v>SIMVASTATIN 10 MG TABLET</v>
      </c>
      <c r="D3782" t="str">
        <f>Raw_Data!D3782</f>
        <v>65862005190</v>
      </c>
      <c r="E3782" t="str">
        <f>Raw_Data!E3782</f>
        <v>GIBBS, JON</v>
      </c>
      <c r="F3782" t="str">
        <f>Raw_Data!F3782</f>
        <v>1700896156</v>
      </c>
      <c r="G3782" t="str">
        <f>Raw_Data!H3782</f>
        <v>1</v>
      </c>
      <c r="H3782">
        <f>IFERROR(VLOOKUP(G3782,Store_Map!$A$2:$I$100,3,FALSE),"")</f>
        <v>0</v>
      </c>
      <c r="I3782">
        <f>IFERROR(VLOOKUP(G3782,Store_Map!$A$2:$I$100,4,FALSE),"")</f>
        <v>0</v>
      </c>
      <c r="J3782">
        <f>IFERROR(VLOOKUP(G3782,Store_Map!$A$2:$I$100,5,FALSE),"")</f>
        <v>0</v>
      </c>
      <c r="K3782">
        <f>IFERROR(VLOOKUP(G3782,Store_Map!$A$2:$I$100,6,FALSE),"")</f>
        <v>0</v>
      </c>
      <c r="L3782">
        <f>IFERROR(VLOOKUP(G3782,Store_Map!$A$2:$I$100,7,FALSE),"")</f>
        <v>0</v>
      </c>
      <c r="M3782">
        <f>IFERROR(VLOOKUP(G3782,Store_Map!$A$2:$I$100,8,FALSE),"")</f>
        <v>0</v>
      </c>
      <c r="N3782">
        <f t="shared" si="531"/>
        <v>0</v>
      </c>
      <c r="O3782" t="str">
        <f t="shared" si="532"/>
        <v>PASS</v>
      </c>
      <c r="P3782" t="str">
        <f t="shared" si="533"/>
        <v>PASS</v>
      </c>
      <c r="Q3782" t="str">
        <f t="shared" si="534"/>
        <v>PASS</v>
      </c>
      <c r="R3782" t="str">
        <f t="shared" si="535"/>
        <v>PASS</v>
      </c>
      <c r="S3782" t="str">
        <f t="shared" si="536"/>
        <v>PASS</v>
      </c>
      <c r="T3782">
        <f t="shared" si="537"/>
        <v>100</v>
      </c>
      <c r="U3782" t="str">
        <f t="shared" si="538"/>
        <v>Low</v>
      </c>
      <c r="V3782" t="str">
        <f t="shared" si="539"/>
        <v>Clean</v>
      </c>
    </row>
    <row r="3783" spans="1:22" x14ac:dyDescent="0.3">
      <c r="A3783" t="str">
        <f>Raw_Data!A3783</f>
        <v>16050078</v>
      </c>
      <c r="B3783">
        <f>Raw_Data!B3783</f>
        <v>45659</v>
      </c>
      <c r="C3783" t="str">
        <f>Raw_Data!C3783</f>
        <v>METFORMIN HCL 1,000 MG TABL</v>
      </c>
      <c r="D3783" t="str">
        <f>Raw_Data!D3783</f>
        <v>70010006509</v>
      </c>
      <c r="E3783" t="str">
        <f>Raw_Data!E3783</f>
        <v>GIBBS, JON</v>
      </c>
      <c r="F3783" t="str">
        <f>Raw_Data!F3783</f>
        <v>1700896156</v>
      </c>
      <c r="G3783" t="str">
        <f>Raw_Data!H3783</f>
        <v>1</v>
      </c>
      <c r="H3783">
        <f>IFERROR(VLOOKUP(G3783,Store_Map!$A$2:$I$100,3,FALSE),"")</f>
        <v>0</v>
      </c>
      <c r="I3783">
        <f>IFERROR(VLOOKUP(G3783,Store_Map!$A$2:$I$100,4,FALSE),"")</f>
        <v>0</v>
      </c>
      <c r="J3783">
        <f>IFERROR(VLOOKUP(G3783,Store_Map!$A$2:$I$100,5,FALSE),"")</f>
        <v>0</v>
      </c>
      <c r="K3783">
        <f>IFERROR(VLOOKUP(G3783,Store_Map!$A$2:$I$100,6,FALSE),"")</f>
        <v>0</v>
      </c>
      <c r="L3783">
        <f>IFERROR(VLOOKUP(G3783,Store_Map!$A$2:$I$100,7,FALSE),"")</f>
        <v>0</v>
      </c>
      <c r="M3783">
        <f>IFERROR(VLOOKUP(G3783,Store_Map!$A$2:$I$100,8,FALSE),"")</f>
        <v>0</v>
      </c>
      <c r="N3783">
        <f t="shared" si="531"/>
        <v>0</v>
      </c>
      <c r="O3783" t="str">
        <f t="shared" si="532"/>
        <v>PASS</v>
      </c>
      <c r="P3783" t="str">
        <f t="shared" si="533"/>
        <v>PASS</v>
      </c>
      <c r="Q3783" t="str">
        <f t="shared" si="534"/>
        <v>PASS</v>
      </c>
      <c r="R3783" t="str">
        <f t="shared" si="535"/>
        <v>PASS</v>
      </c>
      <c r="S3783" t="str">
        <f t="shared" si="536"/>
        <v>PASS</v>
      </c>
      <c r="T3783">
        <f t="shared" si="537"/>
        <v>100</v>
      </c>
      <c r="U3783" t="str">
        <f t="shared" si="538"/>
        <v>Low</v>
      </c>
      <c r="V3783" t="str">
        <f t="shared" si="539"/>
        <v>Clean</v>
      </c>
    </row>
    <row r="3784" spans="1:22" x14ac:dyDescent="0.3">
      <c r="A3784" t="str">
        <f>Raw_Data!A3784</f>
        <v>16049195</v>
      </c>
      <c r="B3784">
        <f>Raw_Data!B3784</f>
        <v>45659</v>
      </c>
      <c r="C3784" t="str">
        <f>Raw_Data!C3784</f>
        <v>LISINOPRIL-HCTZ 20-25 MG TA</v>
      </c>
      <c r="D3784" t="str">
        <f>Raw_Data!D3784</f>
        <v>68180052001</v>
      </c>
      <c r="E3784" t="str">
        <f>Raw_Data!E3784</f>
        <v>GIBBS, JON</v>
      </c>
      <c r="F3784" t="str">
        <f>Raw_Data!F3784</f>
        <v>1700896156</v>
      </c>
      <c r="G3784" t="str">
        <f>Raw_Data!H3784</f>
        <v>1</v>
      </c>
      <c r="H3784">
        <f>IFERROR(VLOOKUP(G3784,Store_Map!$A$2:$I$100,3,FALSE),"")</f>
        <v>0</v>
      </c>
      <c r="I3784">
        <f>IFERROR(VLOOKUP(G3784,Store_Map!$A$2:$I$100,4,FALSE),"")</f>
        <v>0</v>
      </c>
      <c r="J3784">
        <f>IFERROR(VLOOKUP(G3784,Store_Map!$A$2:$I$100,5,FALSE),"")</f>
        <v>0</v>
      </c>
      <c r="K3784">
        <f>IFERROR(VLOOKUP(G3784,Store_Map!$A$2:$I$100,6,FALSE),"")</f>
        <v>0</v>
      </c>
      <c r="L3784">
        <f>IFERROR(VLOOKUP(G3784,Store_Map!$A$2:$I$100,7,FALSE),"")</f>
        <v>0</v>
      </c>
      <c r="M3784">
        <f>IFERROR(VLOOKUP(G3784,Store_Map!$A$2:$I$100,8,FALSE),"")</f>
        <v>0</v>
      </c>
      <c r="N3784">
        <f t="shared" si="531"/>
        <v>0</v>
      </c>
      <c r="O3784" t="str">
        <f t="shared" si="532"/>
        <v>PASS</v>
      </c>
      <c r="P3784" t="str">
        <f t="shared" si="533"/>
        <v>PASS</v>
      </c>
      <c r="Q3784" t="str">
        <f t="shared" si="534"/>
        <v>PASS</v>
      </c>
      <c r="R3784" t="str">
        <f t="shared" si="535"/>
        <v>PASS</v>
      </c>
      <c r="S3784" t="str">
        <f t="shared" si="536"/>
        <v>PASS</v>
      </c>
      <c r="T3784">
        <f t="shared" si="537"/>
        <v>100</v>
      </c>
      <c r="U3784" t="str">
        <f t="shared" si="538"/>
        <v>Low</v>
      </c>
      <c r="V3784" t="str">
        <f t="shared" si="539"/>
        <v>Clean</v>
      </c>
    </row>
    <row r="3785" spans="1:22" x14ac:dyDescent="0.3">
      <c r="A3785" t="str">
        <f>Raw_Data!A3785</f>
        <v>16049191</v>
      </c>
      <c r="B3785">
        <f>Raw_Data!B3785</f>
        <v>45659</v>
      </c>
      <c r="C3785" t="str">
        <f>Raw_Data!C3785</f>
        <v>TIZANIDINE HCL 4 MG TABLET</v>
      </c>
      <c r="D3785" t="str">
        <f>Raw_Data!D3785</f>
        <v>57664050389</v>
      </c>
      <c r="E3785" t="str">
        <f>Raw_Data!E3785</f>
        <v>GIBBS, JON</v>
      </c>
      <c r="F3785" t="str">
        <f>Raw_Data!F3785</f>
        <v>1700896156</v>
      </c>
      <c r="G3785" t="str">
        <f>Raw_Data!H3785</f>
        <v>1</v>
      </c>
      <c r="H3785">
        <f>IFERROR(VLOOKUP(G3785,Store_Map!$A$2:$I$100,3,FALSE),"")</f>
        <v>0</v>
      </c>
      <c r="I3785">
        <f>IFERROR(VLOOKUP(G3785,Store_Map!$A$2:$I$100,4,FALSE),"")</f>
        <v>0</v>
      </c>
      <c r="J3785">
        <f>IFERROR(VLOOKUP(G3785,Store_Map!$A$2:$I$100,5,FALSE),"")</f>
        <v>0</v>
      </c>
      <c r="K3785">
        <f>IFERROR(VLOOKUP(G3785,Store_Map!$A$2:$I$100,6,FALSE),"")</f>
        <v>0</v>
      </c>
      <c r="L3785">
        <f>IFERROR(VLOOKUP(G3785,Store_Map!$A$2:$I$100,7,FALSE),"")</f>
        <v>0</v>
      </c>
      <c r="M3785">
        <f>IFERROR(VLOOKUP(G3785,Store_Map!$A$2:$I$100,8,FALSE),"")</f>
        <v>0</v>
      </c>
      <c r="N3785">
        <f t="shared" si="531"/>
        <v>0</v>
      </c>
      <c r="O3785" t="str">
        <f t="shared" si="532"/>
        <v>PASS</v>
      </c>
      <c r="P3785" t="str">
        <f t="shared" si="533"/>
        <v>PASS</v>
      </c>
      <c r="Q3785" t="str">
        <f t="shared" si="534"/>
        <v>PASS</v>
      </c>
      <c r="R3785" t="str">
        <f t="shared" si="535"/>
        <v>PASS</v>
      </c>
      <c r="S3785" t="str">
        <f t="shared" si="536"/>
        <v>PASS</v>
      </c>
      <c r="T3785">
        <f t="shared" si="537"/>
        <v>100</v>
      </c>
      <c r="U3785" t="str">
        <f t="shared" si="538"/>
        <v>Low</v>
      </c>
      <c r="V3785" t="str">
        <f t="shared" si="539"/>
        <v>Clean</v>
      </c>
    </row>
    <row r="3786" spans="1:22" x14ac:dyDescent="0.3">
      <c r="A3786" t="str">
        <f>Raw_Data!A3786</f>
        <v>16052176</v>
      </c>
      <c r="B3786">
        <f>Raw_Data!B3786</f>
        <v>45659</v>
      </c>
      <c r="C3786" t="str">
        <f>Raw_Data!C3786</f>
        <v>OZEMPIC 1 MG/DOSE (4 MG/3 M</v>
      </c>
      <c r="D3786" t="str">
        <f>Raw_Data!D3786</f>
        <v>169413013</v>
      </c>
      <c r="E3786" t="str">
        <f>Raw_Data!E3786</f>
        <v>GIBBS, JON</v>
      </c>
      <c r="F3786" t="str">
        <f>Raw_Data!F3786</f>
        <v>1700896156</v>
      </c>
      <c r="G3786" t="str">
        <f>Raw_Data!H3786</f>
        <v>1</v>
      </c>
      <c r="H3786">
        <f>IFERROR(VLOOKUP(G3786,Store_Map!$A$2:$I$100,3,FALSE),"")</f>
        <v>0</v>
      </c>
      <c r="I3786">
        <f>IFERROR(VLOOKUP(G3786,Store_Map!$A$2:$I$100,4,FALSE),"")</f>
        <v>0</v>
      </c>
      <c r="J3786">
        <f>IFERROR(VLOOKUP(G3786,Store_Map!$A$2:$I$100,5,FALSE),"")</f>
        <v>0</v>
      </c>
      <c r="K3786">
        <f>IFERROR(VLOOKUP(G3786,Store_Map!$A$2:$I$100,6,FALSE),"")</f>
        <v>0</v>
      </c>
      <c r="L3786">
        <f>IFERROR(VLOOKUP(G3786,Store_Map!$A$2:$I$100,7,FALSE),"")</f>
        <v>0</v>
      </c>
      <c r="M3786">
        <f>IFERROR(VLOOKUP(G3786,Store_Map!$A$2:$I$100,8,FALSE),"")</f>
        <v>0</v>
      </c>
      <c r="N3786">
        <f t="shared" si="531"/>
        <v>0</v>
      </c>
      <c r="O3786" t="str">
        <f t="shared" si="532"/>
        <v>PASS</v>
      </c>
      <c r="P3786" t="str">
        <f t="shared" si="533"/>
        <v>REVIEW</v>
      </c>
      <c r="Q3786" t="str">
        <f t="shared" si="534"/>
        <v>PASS</v>
      </c>
      <c r="R3786" t="str">
        <f t="shared" si="535"/>
        <v>PASS</v>
      </c>
      <c r="S3786" t="str">
        <f t="shared" si="536"/>
        <v>REVIEW</v>
      </c>
      <c r="T3786">
        <f t="shared" si="537"/>
        <v>90</v>
      </c>
      <c r="U3786" t="str">
        <f t="shared" si="538"/>
        <v>Low</v>
      </c>
      <c r="V3786" t="str">
        <f t="shared" si="539"/>
        <v>Invalid NDC</v>
      </c>
    </row>
    <row r="3787" spans="1:22" x14ac:dyDescent="0.3">
      <c r="A3787" t="str">
        <f>Raw_Data!A3787</f>
        <v>16052566</v>
      </c>
      <c r="B3787">
        <f>Raw_Data!B3787</f>
        <v>45659</v>
      </c>
      <c r="C3787" t="str">
        <f>Raw_Data!C3787</f>
        <v>*SIMVASTATIN 20 MG TABLET</v>
      </c>
      <c r="D3787" t="str">
        <f>Raw_Data!D3787</f>
        <v>68180047902</v>
      </c>
      <c r="E3787" t="str">
        <f>Raw_Data!E3787</f>
        <v>COX, NANCY</v>
      </c>
      <c r="F3787" t="str">
        <f>Raw_Data!F3787</f>
        <v>1811191638</v>
      </c>
      <c r="G3787" t="str">
        <f>Raw_Data!H3787</f>
        <v>1</v>
      </c>
      <c r="H3787">
        <f>IFERROR(VLOOKUP(G3787,Store_Map!$A$2:$I$100,3,FALSE),"")</f>
        <v>0</v>
      </c>
      <c r="I3787">
        <f>IFERROR(VLOOKUP(G3787,Store_Map!$A$2:$I$100,4,FALSE),"")</f>
        <v>0</v>
      </c>
      <c r="J3787">
        <f>IFERROR(VLOOKUP(G3787,Store_Map!$A$2:$I$100,5,FALSE),"")</f>
        <v>0</v>
      </c>
      <c r="K3787">
        <f>IFERROR(VLOOKUP(G3787,Store_Map!$A$2:$I$100,6,FALSE),"")</f>
        <v>0</v>
      </c>
      <c r="L3787">
        <f>IFERROR(VLOOKUP(G3787,Store_Map!$A$2:$I$100,7,FALSE),"")</f>
        <v>0</v>
      </c>
      <c r="M3787">
        <f>IFERROR(VLOOKUP(G3787,Store_Map!$A$2:$I$100,8,FALSE),"")</f>
        <v>0</v>
      </c>
      <c r="N3787">
        <f t="shared" si="531"/>
        <v>0</v>
      </c>
      <c r="O3787" t="str">
        <f t="shared" si="532"/>
        <v>PASS</v>
      </c>
      <c r="P3787" t="str">
        <f t="shared" si="533"/>
        <v>PASS</v>
      </c>
      <c r="Q3787" t="str">
        <f t="shared" si="534"/>
        <v>PASS</v>
      </c>
      <c r="R3787" t="str">
        <f t="shared" si="535"/>
        <v>PASS</v>
      </c>
      <c r="S3787" t="str">
        <f t="shared" si="536"/>
        <v>PASS</v>
      </c>
      <c r="T3787">
        <f t="shared" si="537"/>
        <v>100</v>
      </c>
      <c r="U3787" t="str">
        <f t="shared" si="538"/>
        <v>Low</v>
      </c>
      <c r="V3787" t="str">
        <f t="shared" si="539"/>
        <v>Clean</v>
      </c>
    </row>
    <row r="3788" spans="1:22" x14ac:dyDescent="0.3">
      <c r="A3788" t="str">
        <f>Raw_Data!A3788</f>
        <v>16054856</v>
      </c>
      <c r="B3788">
        <f>Raw_Data!B3788</f>
        <v>45659</v>
      </c>
      <c r="C3788" t="str">
        <f>Raw_Data!C3788</f>
        <v>TRAZODONE 50 MG TABLET</v>
      </c>
      <c r="D3788" t="str">
        <f>Raw_Data!D3788</f>
        <v>68382080501</v>
      </c>
      <c r="E3788" t="str">
        <f>Raw_Data!E3788</f>
        <v>GIBBS, JON</v>
      </c>
      <c r="F3788" t="str">
        <f>Raw_Data!F3788</f>
        <v>1700896156</v>
      </c>
      <c r="G3788" t="str">
        <f>Raw_Data!H3788</f>
        <v>1</v>
      </c>
      <c r="H3788">
        <f>IFERROR(VLOOKUP(G3788,Store_Map!$A$2:$I$100,3,FALSE),"")</f>
        <v>0</v>
      </c>
      <c r="I3788">
        <f>IFERROR(VLOOKUP(G3788,Store_Map!$A$2:$I$100,4,FALSE),"")</f>
        <v>0</v>
      </c>
      <c r="J3788">
        <f>IFERROR(VLOOKUP(G3788,Store_Map!$A$2:$I$100,5,FALSE),"")</f>
        <v>0</v>
      </c>
      <c r="K3788">
        <f>IFERROR(VLOOKUP(G3788,Store_Map!$A$2:$I$100,6,FALSE),"")</f>
        <v>0</v>
      </c>
      <c r="L3788">
        <f>IFERROR(VLOOKUP(G3788,Store_Map!$A$2:$I$100,7,FALSE),"")</f>
        <v>0</v>
      </c>
      <c r="M3788">
        <f>IFERROR(VLOOKUP(G3788,Store_Map!$A$2:$I$100,8,FALSE),"")</f>
        <v>0</v>
      </c>
      <c r="N3788">
        <f t="shared" si="531"/>
        <v>0</v>
      </c>
      <c r="O3788" t="str">
        <f t="shared" si="532"/>
        <v>PASS</v>
      </c>
      <c r="P3788" t="str">
        <f t="shared" si="533"/>
        <v>PASS</v>
      </c>
      <c r="Q3788" t="str">
        <f t="shared" si="534"/>
        <v>PASS</v>
      </c>
      <c r="R3788" t="str">
        <f t="shared" si="535"/>
        <v>PASS</v>
      </c>
      <c r="S3788" t="str">
        <f t="shared" si="536"/>
        <v>PASS</v>
      </c>
      <c r="T3788">
        <f t="shared" si="537"/>
        <v>100</v>
      </c>
      <c r="U3788" t="str">
        <f t="shared" si="538"/>
        <v>Low</v>
      </c>
      <c r="V3788" t="str">
        <f t="shared" si="539"/>
        <v>Clean</v>
      </c>
    </row>
    <row r="3789" spans="1:22" x14ac:dyDescent="0.3">
      <c r="A3789" t="str">
        <f>Raw_Data!A3789</f>
        <v>16052544</v>
      </c>
      <c r="B3789">
        <f>Raw_Data!B3789</f>
        <v>45659</v>
      </c>
      <c r="C3789" t="str">
        <f>Raw_Data!C3789</f>
        <v>CYANOCOBALAMIN 1,000 MCG/ML</v>
      </c>
      <c r="D3789" t="str">
        <f>Raw_Data!D3789</f>
        <v>517003125</v>
      </c>
      <c r="E3789" t="str">
        <f>Raw_Data!E3789</f>
        <v>GIBBS, JON</v>
      </c>
      <c r="F3789" t="str">
        <f>Raw_Data!F3789</f>
        <v>1700896156</v>
      </c>
      <c r="G3789" t="str">
        <f>Raw_Data!H3789</f>
        <v>1</v>
      </c>
      <c r="H3789">
        <f>IFERROR(VLOOKUP(G3789,Store_Map!$A$2:$I$100,3,FALSE),"")</f>
        <v>0</v>
      </c>
      <c r="I3789">
        <f>IFERROR(VLOOKUP(G3789,Store_Map!$A$2:$I$100,4,FALSE),"")</f>
        <v>0</v>
      </c>
      <c r="J3789">
        <f>IFERROR(VLOOKUP(G3789,Store_Map!$A$2:$I$100,5,FALSE),"")</f>
        <v>0</v>
      </c>
      <c r="K3789">
        <f>IFERROR(VLOOKUP(G3789,Store_Map!$A$2:$I$100,6,FALSE),"")</f>
        <v>0</v>
      </c>
      <c r="L3789">
        <f>IFERROR(VLOOKUP(G3789,Store_Map!$A$2:$I$100,7,FALSE),"")</f>
        <v>0</v>
      </c>
      <c r="M3789">
        <f>IFERROR(VLOOKUP(G3789,Store_Map!$A$2:$I$100,8,FALSE),"")</f>
        <v>0</v>
      </c>
      <c r="N3789">
        <f t="shared" si="531"/>
        <v>0</v>
      </c>
      <c r="O3789" t="str">
        <f t="shared" si="532"/>
        <v>PASS</v>
      </c>
      <c r="P3789" t="str">
        <f t="shared" si="533"/>
        <v>REVIEW</v>
      </c>
      <c r="Q3789" t="str">
        <f t="shared" si="534"/>
        <v>PASS</v>
      </c>
      <c r="R3789" t="str">
        <f t="shared" si="535"/>
        <v>PASS</v>
      </c>
      <c r="S3789" t="str">
        <f t="shared" si="536"/>
        <v>REVIEW</v>
      </c>
      <c r="T3789">
        <f t="shared" si="537"/>
        <v>90</v>
      </c>
      <c r="U3789" t="str">
        <f t="shared" si="538"/>
        <v>Low</v>
      </c>
      <c r="V3789" t="str">
        <f t="shared" si="539"/>
        <v>Invalid NDC</v>
      </c>
    </row>
    <row r="3790" spans="1:22" x14ac:dyDescent="0.3">
      <c r="A3790" t="str">
        <f>Raw_Data!A3790</f>
        <v>16054857</v>
      </c>
      <c r="B3790">
        <f>Raw_Data!B3790</f>
        <v>45659</v>
      </c>
      <c r="C3790" t="str">
        <f>Raw_Data!C3790</f>
        <v>AMOX-CLAV 875-125 MG TABLET</v>
      </c>
      <c r="D3790" t="str">
        <f>Raw_Data!D3790</f>
        <v>143924920</v>
      </c>
      <c r="E3790" t="str">
        <f>Raw_Data!E3790</f>
        <v>GIBBS, JON</v>
      </c>
      <c r="F3790" t="str">
        <f>Raw_Data!F3790</f>
        <v>1700896156</v>
      </c>
      <c r="G3790" t="str">
        <f>Raw_Data!H3790</f>
        <v>1</v>
      </c>
      <c r="H3790">
        <f>IFERROR(VLOOKUP(G3790,Store_Map!$A$2:$I$100,3,FALSE),"")</f>
        <v>0</v>
      </c>
      <c r="I3790">
        <f>IFERROR(VLOOKUP(G3790,Store_Map!$A$2:$I$100,4,FALSE),"")</f>
        <v>0</v>
      </c>
      <c r="J3790">
        <f>IFERROR(VLOOKUP(G3790,Store_Map!$A$2:$I$100,5,FALSE),"")</f>
        <v>0</v>
      </c>
      <c r="K3790">
        <f>IFERROR(VLOOKUP(G3790,Store_Map!$A$2:$I$100,6,FALSE),"")</f>
        <v>0</v>
      </c>
      <c r="L3790">
        <f>IFERROR(VLOOKUP(G3790,Store_Map!$A$2:$I$100,7,FALSE),"")</f>
        <v>0</v>
      </c>
      <c r="M3790">
        <f>IFERROR(VLOOKUP(G3790,Store_Map!$A$2:$I$100,8,FALSE),"")</f>
        <v>0</v>
      </c>
      <c r="N3790">
        <f t="shared" si="531"/>
        <v>0</v>
      </c>
      <c r="O3790" t="str">
        <f t="shared" si="532"/>
        <v>PASS</v>
      </c>
      <c r="P3790" t="str">
        <f t="shared" si="533"/>
        <v>REVIEW</v>
      </c>
      <c r="Q3790" t="str">
        <f t="shared" si="534"/>
        <v>PASS</v>
      </c>
      <c r="R3790" t="str">
        <f t="shared" si="535"/>
        <v>PASS</v>
      </c>
      <c r="S3790" t="str">
        <f t="shared" si="536"/>
        <v>REVIEW</v>
      </c>
      <c r="T3790">
        <f t="shared" si="537"/>
        <v>90</v>
      </c>
      <c r="U3790" t="str">
        <f t="shared" si="538"/>
        <v>Low</v>
      </c>
      <c r="V3790" t="str">
        <f t="shared" si="539"/>
        <v>Invalid NDC</v>
      </c>
    </row>
    <row r="3791" spans="1:22" x14ac:dyDescent="0.3">
      <c r="A3791" t="str">
        <f>Raw_Data!A3791</f>
        <v>16054858</v>
      </c>
      <c r="B3791">
        <f>Raw_Data!B3791</f>
        <v>45659</v>
      </c>
      <c r="C3791" t="str">
        <f>Raw_Data!C3791</f>
        <v>PROMETHAZINE - DM SOLUTION</v>
      </c>
      <c r="D3791" t="str">
        <f>Raw_Data!D3791</f>
        <v>65162068090</v>
      </c>
      <c r="E3791" t="str">
        <f>Raw_Data!E3791</f>
        <v>GIBBS, JON</v>
      </c>
      <c r="F3791" t="str">
        <f>Raw_Data!F3791</f>
        <v>1700896156</v>
      </c>
      <c r="G3791" t="str">
        <f>Raw_Data!H3791</f>
        <v>1</v>
      </c>
      <c r="H3791">
        <f>IFERROR(VLOOKUP(G3791,Store_Map!$A$2:$I$100,3,FALSE),"")</f>
        <v>0</v>
      </c>
      <c r="I3791">
        <f>IFERROR(VLOOKUP(G3791,Store_Map!$A$2:$I$100,4,FALSE),"")</f>
        <v>0</v>
      </c>
      <c r="J3791">
        <f>IFERROR(VLOOKUP(G3791,Store_Map!$A$2:$I$100,5,FALSE),"")</f>
        <v>0</v>
      </c>
      <c r="K3791">
        <f>IFERROR(VLOOKUP(G3791,Store_Map!$A$2:$I$100,6,FALSE),"")</f>
        <v>0</v>
      </c>
      <c r="L3791">
        <f>IFERROR(VLOOKUP(G3791,Store_Map!$A$2:$I$100,7,FALSE),"")</f>
        <v>0</v>
      </c>
      <c r="M3791">
        <f>IFERROR(VLOOKUP(G3791,Store_Map!$A$2:$I$100,8,FALSE),"")</f>
        <v>0</v>
      </c>
      <c r="N3791">
        <f t="shared" si="531"/>
        <v>0</v>
      </c>
      <c r="O3791" t="str">
        <f t="shared" si="532"/>
        <v>PASS</v>
      </c>
      <c r="P3791" t="str">
        <f t="shared" si="533"/>
        <v>PASS</v>
      </c>
      <c r="Q3791" t="str">
        <f t="shared" si="534"/>
        <v>PASS</v>
      </c>
      <c r="R3791" t="str">
        <f t="shared" si="535"/>
        <v>PASS</v>
      </c>
      <c r="S3791" t="str">
        <f t="shared" si="536"/>
        <v>PASS</v>
      </c>
      <c r="T3791">
        <f t="shared" si="537"/>
        <v>100</v>
      </c>
      <c r="U3791" t="str">
        <f t="shared" si="538"/>
        <v>Low</v>
      </c>
      <c r="V3791" t="str">
        <f t="shared" si="539"/>
        <v>Clean</v>
      </c>
    </row>
    <row r="3792" spans="1:22" x14ac:dyDescent="0.3">
      <c r="A3792" t="str">
        <f>Raw_Data!A3792</f>
        <v>16054859</v>
      </c>
      <c r="B3792">
        <f>Raw_Data!B3792</f>
        <v>45659</v>
      </c>
      <c r="C3792" t="str">
        <f>Raw_Data!C3792</f>
        <v>METHYLPREDNISOLONE 4 MG DOS</v>
      </c>
      <c r="D3792" t="str">
        <f>Raw_Data!D3792</f>
        <v>59746000103</v>
      </c>
      <c r="E3792" t="str">
        <f>Raw_Data!E3792</f>
        <v>GIBBS, JON</v>
      </c>
      <c r="F3792" t="str">
        <f>Raw_Data!F3792</f>
        <v>1700896156</v>
      </c>
      <c r="G3792" t="str">
        <f>Raw_Data!H3792</f>
        <v>1</v>
      </c>
      <c r="H3792">
        <f>IFERROR(VLOOKUP(G3792,Store_Map!$A$2:$I$100,3,FALSE),"")</f>
        <v>0</v>
      </c>
      <c r="I3792">
        <f>IFERROR(VLOOKUP(G3792,Store_Map!$A$2:$I$100,4,FALSE),"")</f>
        <v>0</v>
      </c>
      <c r="J3792">
        <f>IFERROR(VLOOKUP(G3792,Store_Map!$A$2:$I$100,5,FALSE),"")</f>
        <v>0</v>
      </c>
      <c r="K3792">
        <f>IFERROR(VLOOKUP(G3792,Store_Map!$A$2:$I$100,6,FALSE),"")</f>
        <v>0</v>
      </c>
      <c r="L3792">
        <f>IFERROR(VLOOKUP(G3792,Store_Map!$A$2:$I$100,7,FALSE),"")</f>
        <v>0</v>
      </c>
      <c r="M3792">
        <f>IFERROR(VLOOKUP(G3792,Store_Map!$A$2:$I$100,8,FALSE),"")</f>
        <v>0</v>
      </c>
      <c r="N3792">
        <f t="shared" si="531"/>
        <v>0</v>
      </c>
      <c r="O3792" t="str">
        <f t="shared" si="532"/>
        <v>PASS</v>
      </c>
      <c r="P3792" t="str">
        <f t="shared" si="533"/>
        <v>PASS</v>
      </c>
      <c r="Q3792" t="str">
        <f t="shared" si="534"/>
        <v>PASS</v>
      </c>
      <c r="R3792" t="str">
        <f t="shared" si="535"/>
        <v>PASS</v>
      </c>
      <c r="S3792" t="str">
        <f t="shared" si="536"/>
        <v>PASS</v>
      </c>
      <c r="T3792">
        <f t="shared" si="537"/>
        <v>100</v>
      </c>
      <c r="U3792" t="str">
        <f t="shared" si="538"/>
        <v>Low</v>
      </c>
      <c r="V3792" t="str">
        <f t="shared" si="539"/>
        <v>Clean</v>
      </c>
    </row>
    <row r="3793" spans="1:22" x14ac:dyDescent="0.3">
      <c r="A3793" t="str">
        <f>Raw_Data!A3793</f>
        <v>16054860</v>
      </c>
      <c r="B3793">
        <f>Raw_Data!B3793</f>
        <v>45659</v>
      </c>
      <c r="C3793" t="str">
        <f>Raw_Data!C3793</f>
        <v>PREDNISONE 20 MG TABLET</v>
      </c>
      <c r="D3793" t="str">
        <f>Raw_Data!D3793</f>
        <v>60219170801</v>
      </c>
      <c r="E3793" t="str">
        <f>Raw_Data!E3793</f>
        <v>SHEPPARD, JAMES</v>
      </c>
      <c r="F3793" t="str">
        <f>Raw_Data!F3793</f>
        <v>1528075835</v>
      </c>
      <c r="G3793" t="str">
        <f>Raw_Data!H3793</f>
        <v>1</v>
      </c>
      <c r="H3793">
        <f>IFERROR(VLOOKUP(G3793,Store_Map!$A$2:$I$100,3,FALSE),"")</f>
        <v>0</v>
      </c>
      <c r="I3793">
        <f>IFERROR(VLOOKUP(G3793,Store_Map!$A$2:$I$100,4,FALSE),"")</f>
        <v>0</v>
      </c>
      <c r="J3793">
        <f>IFERROR(VLOOKUP(G3793,Store_Map!$A$2:$I$100,5,FALSE),"")</f>
        <v>0</v>
      </c>
      <c r="K3793">
        <f>IFERROR(VLOOKUP(G3793,Store_Map!$A$2:$I$100,6,FALSE),"")</f>
        <v>0</v>
      </c>
      <c r="L3793">
        <f>IFERROR(VLOOKUP(G3793,Store_Map!$A$2:$I$100,7,FALSE),"")</f>
        <v>0</v>
      </c>
      <c r="M3793">
        <f>IFERROR(VLOOKUP(G3793,Store_Map!$A$2:$I$100,8,FALSE),"")</f>
        <v>0</v>
      </c>
      <c r="N3793">
        <f t="shared" si="531"/>
        <v>0</v>
      </c>
      <c r="O3793" t="str">
        <f t="shared" si="532"/>
        <v>PASS</v>
      </c>
      <c r="P3793" t="str">
        <f t="shared" si="533"/>
        <v>PASS</v>
      </c>
      <c r="Q3793" t="str">
        <f t="shared" si="534"/>
        <v>PASS</v>
      </c>
      <c r="R3793" t="str">
        <f t="shared" si="535"/>
        <v>PASS</v>
      </c>
      <c r="S3793" t="str">
        <f t="shared" si="536"/>
        <v>PASS</v>
      </c>
      <c r="T3793">
        <f t="shared" si="537"/>
        <v>100</v>
      </c>
      <c r="U3793" t="str">
        <f t="shared" si="538"/>
        <v>Low</v>
      </c>
      <c r="V3793" t="str">
        <f t="shared" si="539"/>
        <v>Clean</v>
      </c>
    </row>
    <row r="3794" spans="1:22" x14ac:dyDescent="0.3">
      <c r="A3794" t="str">
        <f>Raw_Data!A3794</f>
        <v>16054861</v>
      </c>
      <c r="B3794">
        <f>Raw_Data!B3794</f>
        <v>45659</v>
      </c>
      <c r="C3794" t="str">
        <f>Raw_Data!C3794</f>
        <v>CELECOXIB 200 MG CAPSULE</v>
      </c>
      <c r="D3794" t="str">
        <f>Raw_Data!D3794</f>
        <v>68180039901</v>
      </c>
      <c r="E3794" t="str">
        <f>Raw_Data!E3794</f>
        <v>SHEPPARD, JAMES</v>
      </c>
      <c r="F3794" t="str">
        <f>Raw_Data!F3794</f>
        <v>1528075835</v>
      </c>
      <c r="G3794" t="str">
        <f>Raw_Data!H3794</f>
        <v>1</v>
      </c>
      <c r="H3794">
        <f>IFERROR(VLOOKUP(G3794,Store_Map!$A$2:$I$100,3,FALSE),"")</f>
        <v>0</v>
      </c>
      <c r="I3794">
        <f>IFERROR(VLOOKUP(G3794,Store_Map!$A$2:$I$100,4,FALSE),"")</f>
        <v>0</v>
      </c>
      <c r="J3794">
        <f>IFERROR(VLOOKUP(G3794,Store_Map!$A$2:$I$100,5,FALSE),"")</f>
        <v>0</v>
      </c>
      <c r="K3794">
        <f>IFERROR(VLOOKUP(G3794,Store_Map!$A$2:$I$100,6,FALSE),"")</f>
        <v>0</v>
      </c>
      <c r="L3794">
        <f>IFERROR(VLOOKUP(G3794,Store_Map!$A$2:$I$100,7,FALSE),"")</f>
        <v>0</v>
      </c>
      <c r="M3794">
        <f>IFERROR(VLOOKUP(G3794,Store_Map!$A$2:$I$100,8,FALSE),"")</f>
        <v>0</v>
      </c>
      <c r="N3794">
        <f t="shared" si="531"/>
        <v>0</v>
      </c>
      <c r="O3794" t="str">
        <f t="shared" si="532"/>
        <v>PASS</v>
      </c>
      <c r="P3794" t="str">
        <f t="shared" si="533"/>
        <v>PASS</v>
      </c>
      <c r="Q3794" t="str">
        <f t="shared" si="534"/>
        <v>PASS</v>
      </c>
      <c r="R3794" t="str">
        <f t="shared" si="535"/>
        <v>PASS</v>
      </c>
      <c r="S3794" t="str">
        <f t="shared" si="536"/>
        <v>PASS</v>
      </c>
      <c r="T3794">
        <f t="shared" si="537"/>
        <v>100</v>
      </c>
      <c r="U3794" t="str">
        <f t="shared" si="538"/>
        <v>Low</v>
      </c>
      <c r="V3794" t="str">
        <f t="shared" si="539"/>
        <v>Clean</v>
      </c>
    </row>
    <row r="3795" spans="1:22" x14ac:dyDescent="0.3">
      <c r="A3795" t="str">
        <f>Raw_Data!A3795</f>
        <v>16054862</v>
      </c>
      <c r="B3795">
        <f>Raw_Data!B3795</f>
        <v>45659</v>
      </c>
      <c r="C3795" t="str">
        <f>Raw_Data!C3795</f>
        <v>CYCLOBENZAPRINE 5 MG TABLET</v>
      </c>
      <c r="D3795" t="str">
        <f>Raw_Data!D3795</f>
        <v>16571078201</v>
      </c>
      <c r="E3795" t="str">
        <f>Raw_Data!E3795</f>
        <v>SHEPPARD, JAMES</v>
      </c>
      <c r="F3795" t="str">
        <f>Raw_Data!F3795</f>
        <v>1528075835</v>
      </c>
      <c r="G3795" t="str">
        <f>Raw_Data!H3795</f>
        <v>1</v>
      </c>
      <c r="H3795">
        <f>IFERROR(VLOOKUP(G3795,Store_Map!$A$2:$I$100,3,FALSE),"")</f>
        <v>0</v>
      </c>
      <c r="I3795">
        <f>IFERROR(VLOOKUP(G3795,Store_Map!$A$2:$I$100,4,FALSE),"")</f>
        <v>0</v>
      </c>
      <c r="J3795">
        <f>IFERROR(VLOOKUP(G3795,Store_Map!$A$2:$I$100,5,FALSE),"")</f>
        <v>0</v>
      </c>
      <c r="K3795">
        <f>IFERROR(VLOOKUP(G3795,Store_Map!$A$2:$I$100,6,FALSE),"")</f>
        <v>0</v>
      </c>
      <c r="L3795">
        <f>IFERROR(VLOOKUP(G3795,Store_Map!$A$2:$I$100,7,FALSE),"")</f>
        <v>0</v>
      </c>
      <c r="M3795">
        <f>IFERROR(VLOOKUP(G3795,Store_Map!$A$2:$I$100,8,FALSE),"")</f>
        <v>0</v>
      </c>
      <c r="N3795">
        <f t="shared" si="531"/>
        <v>0</v>
      </c>
      <c r="O3795" t="str">
        <f t="shared" si="532"/>
        <v>PASS</v>
      </c>
      <c r="P3795" t="str">
        <f t="shared" si="533"/>
        <v>PASS</v>
      </c>
      <c r="Q3795" t="str">
        <f t="shared" si="534"/>
        <v>PASS</v>
      </c>
      <c r="R3795" t="str">
        <f t="shared" si="535"/>
        <v>PASS</v>
      </c>
      <c r="S3795" t="str">
        <f t="shared" si="536"/>
        <v>PASS</v>
      </c>
      <c r="T3795">
        <f t="shared" si="537"/>
        <v>100</v>
      </c>
      <c r="U3795" t="str">
        <f t="shared" si="538"/>
        <v>Low</v>
      </c>
      <c r="V3795" t="str">
        <f t="shared" si="539"/>
        <v>Clean</v>
      </c>
    </row>
    <row r="3796" spans="1:22" x14ac:dyDescent="0.3">
      <c r="A3796" t="str">
        <f>Raw_Data!A3796</f>
        <v>16054863</v>
      </c>
      <c r="B3796">
        <f>Raw_Data!B3796</f>
        <v>45659</v>
      </c>
      <c r="C3796" t="str">
        <f>Raw_Data!C3796</f>
        <v>CETIRIZINE HCL 10 MG TABLET</v>
      </c>
      <c r="D3796" t="str">
        <f>Raw_Data!D3796</f>
        <v>904671746</v>
      </c>
      <c r="E3796" t="str">
        <f>Raw_Data!E3796</f>
        <v>GIBBS, JON</v>
      </c>
      <c r="F3796" t="str">
        <f>Raw_Data!F3796</f>
        <v>1700896156</v>
      </c>
      <c r="G3796" t="str">
        <f>Raw_Data!H3796</f>
        <v>1</v>
      </c>
      <c r="H3796">
        <f>IFERROR(VLOOKUP(G3796,Store_Map!$A$2:$I$100,3,FALSE),"")</f>
        <v>0</v>
      </c>
      <c r="I3796">
        <f>IFERROR(VLOOKUP(G3796,Store_Map!$A$2:$I$100,4,FALSE),"")</f>
        <v>0</v>
      </c>
      <c r="J3796">
        <f>IFERROR(VLOOKUP(G3796,Store_Map!$A$2:$I$100,5,FALSE),"")</f>
        <v>0</v>
      </c>
      <c r="K3796">
        <f>IFERROR(VLOOKUP(G3796,Store_Map!$A$2:$I$100,6,FALSE),"")</f>
        <v>0</v>
      </c>
      <c r="L3796">
        <f>IFERROR(VLOOKUP(G3796,Store_Map!$A$2:$I$100,7,FALSE),"")</f>
        <v>0</v>
      </c>
      <c r="M3796">
        <f>IFERROR(VLOOKUP(G3796,Store_Map!$A$2:$I$100,8,FALSE),"")</f>
        <v>0</v>
      </c>
      <c r="N3796">
        <f t="shared" si="531"/>
        <v>0</v>
      </c>
      <c r="O3796" t="str">
        <f t="shared" si="532"/>
        <v>PASS</v>
      </c>
      <c r="P3796" t="str">
        <f t="shared" si="533"/>
        <v>REVIEW</v>
      </c>
      <c r="Q3796" t="str">
        <f t="shared" si="534"/>
        <v>PASS</v>
      </c>
      <c r="R3796" t="str">
        <f t="shared" si="535"/>
        <v>PASS</v>
      </c>
      <c r="S3796" t="str">
        <f t="shared" si="536"/>
        <v>REVIEW</v>
      </c>
      <c r="T3796">
        <f t="shared" si="537"/>
        <v>90</v>
      </c>
      <c r="U3796" t="str">
        <f t="shared" si="538"/>
        <v>Low</v>
      </c>
      <c r="V3796" t="str">
        <f t="shared" si="539"/>
        <v>Invalid NDC</v>
      </c>
    </row>
    <row r="3797" spans="1:22" x14ac:dyDescent="0.3">
      <c r="A3797" t="str">
        <f>Raw_Data!A3797</f>
        <v>16054864</v>
      </c>
      <c r="B3797">
        <f>Raw_Data!B3797</f>
        <v>45659</v>
      </c>
      <c r="C3797" t="str">
        <f>Raw_Data!C3797</f>
        <v>TOBRAMYCIN 0.3% EYE DROP</v>
      </c>
      <c r="D3797" t="str">
        <f>Raw_Data!D3797</f>
        <v>24208029005</v>
      </c>
      <c r="E3797" t="str">
        <f>Raw_Data!E3797</f>
        <v>GIBBS, JON</v>
      </c>
      <c r="F3797" t="str">
        <f>Raw_Data!F3797</f>
        <v>1700896156</v>
      </c>
      <c r="G3797" t="str">
        <f>Raw_Data!H3797</f>
        <v>1</v>
      </c>
      <c r="H3797">
        <f>IFERROR(VLOOKUP(G3797,Store_Map!$A$2:$I$100,3,FALSE),"")</f>
        <v>0</v>
      </c>
      <c r="I3797">
        <f>IFERROR(VLOOKUP(G3797,Store_Map!$A$2:$I$100,4,FALSE),"")</f>
        <v>0</v>
      </c>
      <c r="J3797">
        <f>IFERROR(VLOOKUP(G3797,Store_Map!$A$2:$I$100,5,FALSE),"")</f>
        <v>0</v>
      </c>
      <c r="K3797">
        <f>IFERROR(VLOOKUP(G3797,Store_Map!$A$2:$I$100,6,FALSE),"")</f>
        <v>0</v>
      </c>
      <c r="L3797">
        <f>IFERROR(VLOOKUP(G3797,Store_Map!$A$2:$I$100,7,FALSE),"")</f>
        <v>0</v>
      </c>
      <c r="M3797">
        <f>IFERROR(VLOOKUP(G3797,Store_Map!$A$2:$I$100,8,FALSE),"")</f>
        <v>0</v>
      </c>
      <c r="N3797">
        <f t="shared" si="531"/>
        <v>0</v>
      </c>
      <c r="O3797" t="str">
        <f t="shared" si="532"/>
        <v>PASS</v>
      </c>
      <c r="P3797" t="str">
        <f t="shared" si="533"/>
        <v>PASS</v>
      </c>
      <c r="Q3797" t="str">
        <f t="shared" si="534"/>
        <v>PASS</v>
      </c>
      <c r="R3797" t="str">
        <f t="shared" si="535"/>
        <v>PASS</v>
      </c>
      <c r="S3797" t="str">
        <f t="shared" si="536"/>
        <v>PASS</v>
      </c>
      <c r="T3797">
        <f t="shared" si="537"/>
        <v>100</v>
      </c>
      <c r="U3797" t="str">
        <f t="shared" si="538"/>
        <v>Low</v>
      </c>
      <c r="V3797" t="str">
        <f t="shared" si="539"/>
        <v>Clean</v>
      </c>
    </row>
    <row r="3798" spans="1:22" x14ac:dyDescent="0.3">
      <c r="A3798" t="str">
        <f>Raw_Data!A3798</f>
        <v>16054865</v>
      </c>
      <c r="B3798">
        <f>Raw_Data!B3798</f>
        <v>45659</v>
      </c>
      <c r="C3798" t="str">
        <f>Raw_Data!C3798</f>
        <v>LEVOTHYROXINE 100 MCG TABLE</v>
      </c>
      <c r="D3798" t="str">
        <f>Raw_Data!D3798</f>
        <v>68180096909</v>
      </c>
      <c r="E3798" t="str">
        <f>Raw_Data!E3798</f>
        <v>GIBBS, JON</v>
      </c>
      <c r="F3798" t="str">
        <f>Raw_Data!F3798</f>
        <v>1700896156</v>
      </c>
      <c r="G3798" t="str">
        <f>Raw_Data!H3798</f>
        <v>1</v>
      </c>
      <c r="H3798">
        <f>IFERROR(VLOOKUP(G3798,Store_Map!$A$2:$I$100,3,FALSE),"")</f>
        <v>0</v>
      </c>
      <c r="I3798">
        <f>IFERROR(VLOOKUP(G3798,Store_Map!$A$2:$I$100,4,FALSE),"")</f>
        <v>0</v>
      </c>
      <c r="J3798">
        <f>IFERROR(VLOOKUP(G3798,Store_Map!$A$2:$I$100,5,FALSE),"")</f>
        <v>0</v>
      </c>
      <c r="K3798">
        <f>IFERROR(VLOOKUP(G3798,Store_Map!$A$2:$I$100,6,FALSE),"")</f>
        <v>0</v>
      </c>
      <c r="L3798">
        <f>IFERROR(VLOOKUP(G3798,Store_Map!$A$2:$I$100,7,FALSE),"")</f>
        <v>0</v>
      </c>
      <c r="M3798">
        <f>IFERROR(VLOOKUP(G3798,Store_Map!$A$2:$I$100,8,FALSE),"")</f>
        <v>0</v>
      </c>
      <c r="N3798">
        <f t="shared" si="531"/>
        <v>0</v>
      </c>
      <c r="O3798" t="str">
        <f t="shared" si="532"/>
        <v>PASS</v>
      </c>
      <c r="P3798" t="str">
        <f t="shared" si="533"/>
        <v>PASS</v>
      </c>
      <c r="Q3798" t="str">
        <f t="shared" si="534"/>
        <v>PASS</v>
      </c>
      <c r="R3798" t="str">
        <f t="shared" si="535"/>
        <v>PASS</v>
      </c>
      <c r="S3798" t="str">
        <f t="shared" si="536"/>
        <v>PASS</v>
      </c>
      <c r="T3798">
        <f t="shared" si="537"/>
        <v>100</v>
      </c>
      <c r="U3798" t="str">
        <f t="shared" si="538"/>
        <v>Low</v>
      </c>
      <c r="V3798" t="str">
        <f t="shared" si="539"/>
        <v>Clean</v>
      </c>
    </row>
    <row r="3799" spans="1:22" x14ac:dyDescent="0.3">
      <c r="A3799" t="str">
        <f>Raw_Data!A3799</f>
        <v>16054866</v>
      </c>
      <c r="B3799">
        <f>Raw_Data!B3799</f>
        <v>45659</v>
      </c>
      <c r="C3799" t="str">
        <f>Raw_Data!C3799</f>
        <v>CYANOCOBALAMIN 1,000 MCG/ML</v>
      </c>
      <c r="D3799" t="str">
        <f>Raw_Data!D3799</f>
        <v>517003125</v>
      </c>
      <c r="E3799" t="str">
        <f>Raw_Data!E3799</f>
        <v>GIBBS, JON</v>
      </c>
      <c r="F3799" t="str">
        <f>Raw_Data!F3799</f>
        <v>1700896156</v>
      </c>
      <c r="G3799" t="str">
        <f>Raw_Data!H3799</f>
        <v>1</v>
      </c>
      <c r="H3799">
        <f>IFERROR(VLOOKUP(G3799,Store_Map!$A$2:$I$100,3,FALSE),"")</f>
        <v>0</v>
      </c>
      <c r="I3799">
        <f>IFERROR(VLOOKUP(G3799,Store_Map!$A$2:$I$100,4,FALSE),"")</f>
        <v>0</v>
      </c>
      <c r="J3799">
        <f>IFERROR(VLOOKUP(G3799,Store_Map!$A$2:$I$100,5,FALSE),"")</f>
        <v>0</v>
      </c>
      <c r="K3799">
        <f>IFERROR(VLOOKUP(G3799,Store_Map!$A$2:$I$100,6,FALSE),"")</f>
        <v>0</v>
      </c>
      <c r="L3799">
        <f>IFERROR(VLOOKUP(G3799,Store_Map!$A$2:$I$100,7,FALSE),"")</f>
        <v>0</v>
      </c>
      <c r="M3799">
        <f>IFERROR(VLOOKUP(G3799,Store_Map!$A$2:$I$100,8,FALSE),"")</f>
        <v>0</v>
      </c>
      <c r="N3799">
        <f t="shared" si="531"/>
        <v>0</v>
      </c>
      <c r="O3799" t="str">
        <f t="shared" si="532"/>
        <v>PASS</v>
      </c>
      <c r="P3799" t="str">
        <f t="shared" si="533"/>
        <v>REVIEW</v>
      </c>
      <c r="Q3799" t="str">
        <f t="shared" si="534"/>
        <v>PASS</v>
      </c>
      <c r="R3799" t="str">
        <f t="shared" si="535"/>
        <v>PASS</v>
      </c>
      <c r="S3799" t="str">
        <f t="shared" si="536"/>
        <v>REVIEW</v>
      </c>
      <c r="T3799">
        <f t="shared" si="537"/>
        <v>90</v>
      </c>
      <c r="U3799" t="str">
        <f t="shared" si="538"/>
        <v>Low</v>
      </c>
      <c r="V3799" t="str">
        <f t="shared" si="539"/>
        <v>Invalid NDC</v>
      </c>
    </row>
    <row r="3800" spans="1:22" x14ac:dyDescent="0.3">
      <c r="A3800" t="str">
        <f>Raw_Data!A3800</f>
        <v>16054867</v>
      </c>
      <c r="B3800">
        <f>Raw_Data!B3800</f>
        <v>45659</v>
      </c>
      <c r="C3800" t="str">
        <f>Raw_Data!C3800</f>
        <v>METHYLPREDNISOLONE 4 MG DOS</v>
      </c>
      <c r="D3800" t="str">
        <f>Raw_Data!D3800</f>
        <v>59746000103</v>
      </c>
      <c r="E3800" t="str">
        <f>Raw_Data!E3800</f>
        <v>GIBBS, JON</v>
      </c>
      <c r="F3800" t="str">
        <f>Raw_Data!F3800</f>
        <v>1700896156</v>
      </c>
      <c r="G3800" t="str">
        <f>Raw_Data!H3800</f>
        <v>1</v>
      </c>
      <c r="H3800">
        <f>IFERROR(VLOOKUP(G3800,Store_Map!$A$2:$I$100,3,FALSE),"")</f>
        <v>0</v>
      </c>
      <c r="I3800">
        <f>IFERROR(VLOOKUP(G3800,Store_Map!$A$2:$I$100,4,FALSE),"")</f>
        <v>0</v>
      </c>
      <c r="J3800">
        <f>IFERROR(VLOOKUP(G3800,Store_Map!$A$2:$I$100,5,FALSE),"")</f>
        <v>0</v>
      </c>
      <c r="K3800">
        <f>IFERROR(VLOOKUP(G3800,Store_Map!$A$2:$I$100,6,FALSE),"")</f>
        <v>0</v>
      </c>
      <c r="L3800">
        <f>IFERROR(VLOOKUP(G3800,Store_Map!$A$2:$I$100,7,FALSE),"")</f>
        <v>0</v>
      </c>
      <c r="M3800">
        <f>IFERROR(VLOOKUP(G3800,Store_Map!$A$2:$I$100,8,FALSE),"")</f>
        <v>0</v>
      </c>
      <c r="N3800">
        <f t="shared" si="531"/>
        <v>0</v>
      </c>
      <c r="O3800" t="str">
        <f t="shared" si="532"/>
        <v>PASS</v>
      </c>
      <c r="P3800" t="str">
        <f t="shared" si="533"/>
        <v>PASS</v>
      </c>
      <c r="Q3800" t="str">
        <f t="shared" si="534"/>
        <v>PASS</v>
      </c>
      <c r="R3800" t="str">
        <f t="shared" si="535"/>
        <v>PASS</v>
      </c>
      <c r="S3800" t="str">
        <f t="shared" si="536"/>
        <v>PASS</v>
      </c>
      <c r="T3800">
        <f t="shared" si="537"/>
        <v>100</v>
      </c>
      <c r="U3800" t="str">
        <f t="shared" si="538"/>
        <v>Low</v>
      </c>
      <c r="V3800" t="str">
        <f t="shared" si="539"/>
        <v>Clean</v>
      </c>
    </row>
    <row r="3801" spans="1:22" x14ac:dyDescent="0.3">
      <c r="A3801" t="str">
        <f>Raw_Data!A3801</f>
        <v>16054788</v>
      </c>
      <c r="B3801">
        <f>Raw_Data!B3801</f>
        <v>45659</v>
      </c>
      <c r="C3801" t="str">
        <f>Raw_Data!C3801</f>
        <v>FLUTICASONE PROP 50 MCG SPR</v>
      </c>
      <c r="D3801" t="str">
        <f>Raw_Data!D3801</f>
        <v>60505082901</v>
      </c>
      <c r="E3801" t="str">
        <f>Raw_Data!E3801</f>
        <v>WILEY, DARYL</v>
      </c>
      <c r="F3801" t="str">
        <f>Raw_Data!F3801</f>
        <v>1508859448</v>
      </c>
      <c r="G3801" t="str">
        <f>Raw_Data!H3801</f>
        <v>1</v>
      </c>
      <c r="H3801">
        <f>IFERROR(VLOOKUP(G3801,Store_Map!$A$2:$I$100,3,FALSE),"")</f>
        <v>0</v>
      </c>
      <c r="I3801">
        <f>IFERROR(VLOOKUP(G3801,Store_Map!$A$2:$I$100,4,FALSE),"")</f>
        <v>0</v>
      </c>
      <c r="J3801">
        <f>IFERROR(VLOOKUP(G3801,Store_Map!$A$2:$I$100,5,FALSE),"")</f>
        <v>0</v>
      </c>
      <c r="K3801">
        <f>IFERROR(VLOOKUP(G3801,Store_Map!$A$2:$I$100,6,FALSE),"")</f>
        <v>0</v>
      </c>
      <c r="L3801">
        <f>IFERROR(VLOOKUP(G3801,Store_Map!$A$2:$I$100,7,FALSE),"")</f>
        <v>0</v>
      </c>
      <c r="M3801">
        <f>IFERROR(VLOOKUP(G3801,Store_Map!$A$2:$I$100,8,FALSE),"")</f>
        <v>0</v>
      </c>
      <c r="N3801">
        <f t="shared" si="531"/>
        <v>0</v>
      </c>
      <c r="O3801" t="str">
        <f t="shared" si="532"/>
        <v>PASS</v>
      </c>
      <c r="P3801" t="str">
        <f t="shared" si="533"/>
        <v>PASS</v>
      </c>
      <c r="Q3801" t="str">
        <f t="shared" si="534"/>
        <v>PASS</v>
      </c>
      <c r="R3801" t="str">
        <f t="shared" si="535"/>
        <v>PASS</v>
      </c>
      <c r="S3801" t="str">
        <f t="shared" si="536"/>
        <v>PASS</v>
      </c>
      <c r="T3801">
        <f t="shared" si="537"/>
        <v>100</v>
      </c>
      <c r="U3801" t="str">
        <f t="shared" si="538"/>
        <v>Low</v>
      </c>
      <c r="V3801" t="str">
        <f t="shared" si="539"/>
        <v>Clean</v>
      </c>
    </row>
    <row r="3802" spans="1:22" x14ac:dyDescent="0.3">
      <c r="A3802" t="str">
        <f>Raw_Data!A3802</f>
        <v>16054868</v>
      </c>
      <c r="B3802">
        <f>Raw_Data!B3802</f>
        <v>45659</v>
      </c>
      <c r="C3802" t="str">
        <f>Raw_Data!C3802</f>
        <v>METHOCARBAMOL 750 MG TABLET</v>
      </c>
      <c r="D3802" t="str">
        <f>Raw_Data!D3802</f>
        <v>70010077001</v>
      </c>
      <c r="E3802" t="str">
        <f>Raw_Data!E3802</f>
        <v>GIBBS, JON</v>
      </c>
      <c r="F3802" t="str">
        <f>Raw_Data!F3802</f>
        <v>1700896156</v>
      </c>
      <c r="G3802" t="str">
        <f>Raw_Data!H3802</f>
        <v>1</v>
      </c>
      <c r="H3802">
        <f>IFERROR(VLOOKUP(G3802,Store_Map!$A$2:$I$100,3,FALSE),"")</f>
        <v>0</v>
      </c>
      <c r="I3802">
        <f>IFERROR(VLOOKUP(G3802,Store_Map!$A$2:$I$100,4,FALSE),"")</f>
        <v>0</v>
      </c>
      <c r="J3802">
        <f>IFERROR(VLOOKUP(G3802,Store_Map!$A$2:$I$100,5,FALSE),"")</f>
        <v>0</v>
      </c>
      <c r="K3802">
        <f>IFERROR(VLOOKUP(G3802,Store_Map!$A$2:$I$100,6,FALSE),"")</f>
        <v>0</v>
      </c>
      <c r="L3802">
        <f>IFERROR(VLOOKUP(G3802,Store_Map!$A$2:$I$100,7,FALSE),"")</f>
        <v>0</v>
      </c>
      <c r="M3802">
        <f>IFERROR(VLOOKUP(G3802,Store_Map!$A$2:$I$100,8,FALSE),"")</f>
        <v>0</v>
      </c>
      <c r="N3802">
        <f t="shared" si="531"/>
        <v>0</v>
      </c>
      <c r="O3802" t="str">
        <f t="shared" si="532"/>
        <v>PASS</v>
      </c>
      <c r="P3802" t="str">
        <f t="shared" si="533"/>
        <v>PASS</v>
      </c>
      <c r="Q3802" t="str">
        <f t="shared" si="534"/>
        <v>PASS</v>
      </c>
      <c r="R3802" t="str">
        <f t="shared" si="535"/>
        <v>PASS</v>
      </c>
      <c r="S3802" t="str">
        <f t="shared" si="536"/>
        <v>PASS</v>
      </c>
      <c r="T3802">
        <f t="shared" si="537"/>
        <v>100</v>
      </c>
      <c r="U3802" t="str">
        <f t="shared" si="538"/>
        <v>Low</v>
      </c>
      <c r="V3802" t="str">
        <f t="shared" si="539"/>
        <v>Clean</v>
      </c>
    </row>
    <row r="3803" spans="1:22" x14ac:dyDescent="0.3">
      <c r="A3803" t="str">
        <f>Raw_Data!A3803</f>
        <v>16054869</v>
      </c>
      <c r="B3803">
        <f>Raw_Data!B3803</f>
        <v>45659</v>
      </c>
      <c r="C3803" t="str">
        <f>Raw_Data!C3803</f>
        <v>METHYLPREDNISOLONE 4 MG DOS</v>
      </c>
      <c r="D3803" t="str">
        <f>Raw_Data!D3803</f>
        <v>59746000103</v>
      </c>
      <c r="E3803" t="str">
        <f>Raw_Data!E3803</f>
        <v>GIBBS, JON</v>
      </c>
      <c r="F3803" t="str">
        <f>Raw_Data!F3803</f>
        <v>1700896156</v>
      </c>
      <c r="G3803" t="str">
        <f>Raw_Data!H3803</f>
        <v>1</v>
      </c>
      <c r="H3803">
        <f>IFERROR(VLOOKUP(G3803,Store_Map!$A$2:$I$100,3,FALSE),"")</f>
        <v>0</v>
      </c>
      <c r="I3803">
        <f>IFERROR(VLOOKUP(G3803,Store_Map!$A$2:$I$100,4,FALSE),"")</f>
        <v>0</v>
      </c>
      <c r="J3803">
        <f>IFERROR(VLOOKUP(G3803,Store_Map!$A$2:$I$100,5,FALSE),"")</f>
        <v>0</v>
      </c>
      <c r="K3803">
        <f>IFERROR(VLOOKUP(G3803,Store_Map!$A$2:$I$100,6,FALSE),"")</f>
        <v>0</v>
      </c>
      <c r="L3803">
        <f>IFERROR(VLOOKUP(G3803,Store_Map!$A$2:$I$100,7,FALSE),"")</f>
        <v>0</v>
      </c>
      <c r="M3803">
        <f>IFERROR(VLOOKUP(G3803,Store_Map!$A$2:$I$100,8,FALSE),"")</f>
        <v>0</v>
      </c>
      <c r="N3803">
        <f t="shared" si="531"/>
        <v>0</v>
      </c>
      <c r="O3803" t="str">
        <f t="shared" si="532"/>
        <v>PASS</v>
      </c>
      <c r="P3803" t="str">
        <f t="shared" si="533"/>
        <v>PASS</v>
      </c>
      <c r="Q3803" t="str">
        <f t="shared" si="534"/>
        <v>PASS</v>
      </c>
      <c r="R3803" t="str">
        <f t="shared" si="535"/>
        <v>PASS</v>
      </c>
      <c r="S3803" t="str">
        <f t="shared" si="536"/>
        <v>PASS</v>
      </c>
      <c r="T3803">
        <f t="shared" si="537"/>
        <v>100</v>
      </c>
      <c r="U3803" t="str">
        <f t="shared" si="538"/>
        <v>Low</v>
      </c>
      <c r="V3803" t="str">
        <f t="shared" si="539"/>
        <v>Clean</v>
      </c>
    </row>
    <row r="3804" spans="1:22" x14ac:dyDescent="0.3">
      <c r="A3804" t="str">
        <f>Raw_Data!A3804</f>
        <v>16052704</v>
      </c>
      <c r="B3804">
        <f>Raw_Data!B3804</f>
        <v>45659</v>
      </c>
      <c r="C3804" t="str">
        <f>Raw_Data!C3804</f>
        <v>SYNTHROID 75 MCG TABLET</v>
      </c>
      <c r="D3804" t="str">
        <f>Raw_Data!D3804</f>
        <v>74518290</v>
      </c>
      <c r="E3804" t="str">
        <f>Raw_Data!E3804</f>
        <v>TOJINO, CONRADO</v>
      </c>
      <c r="F3804" t="str">
        <f>Raw_Data!F3804</f>
        <v>1184717902</v>
      </c>
      <c r="G3804" t="str">
        <f>Raw_Data!H3804</f>
        <v>1</v>
      </c>
      <c r="H3804">
        <f>IFERROR(VLOOKUP(G3804,Store_Map!$A$2:$I$100,3,FALSE),"")</f>
        <v>0</v>
      </c>
      <c r="I3804">
        <f>IFERROR(VLOOKUP(G3804,Store_Map!$A$2:$I$100,4,FALSE),"")</f>
        <v>0</v>
      </c>
      <c r="J3804">
        <f>IFERROR(VLOOKUP(G3804,Store_Map!$A$2:$I$100,5,FALSE),"")</f>
        <v>0</v>
      </c>
      <c r="K3804">
        <f>IFERROR(VLOOKUP(G3804,Store_Map!$A$2:$I$100,6,FALSE),"")</f>
        <v>0</v>
      </c>
      <c r="L3804">
        <f>IFERROR(VLOOKUP(G3804,Store_Map!$A$2:$I$100,7,FALSE),"")</f>
        <v>0</v>
      </c>
      <c r="M3804">
        <f>IFERROR(VLOOKUP(G3804,Store_Map!$A$2:$I$100,8,FALSE),"")</f>
        <v>0</v>
      </c>
      <c r="N3804">
        <f t="shared" si="531"/>
        <v>0</v>
      </c>
      <c r="O3804" t="str">
        <f t="shared" si="532"/>
        <v>PASS</v>
      </c>
      <c r="P3804" t="str">
        <f t="shared" si="533"/>
        <v>REVIEW</v>
      </c>
      <c r="Q3804" t="str">
        <f t="shared" si="534"/>
        <v>PASS</v>
      </c>
      <c r="R3804" t="str">
        <f t="shared" si="535"/>
        <v>PASS</v>
      </c>
      <c r="S3804" t="str">
        <f t="shared" si="536"/>
        <v>REVIEW</v>
      </c>
      <c r="T3804">
        <f t="shared" si="537"/>
        <v>90</v>
      </c>
      <c r="U3804" t="str">
        <f t="shared" si="538"/>
        <v>Low</v>
      </c>
      <c r="V3804" t="str">
        <f t="shared" si="539"/>
        <v>Invalid NDC</v>
      </c>
    </row>
    <row r="3805" spans="1:22" x14ac:dyDescent="0.3">
      <c r="A3805" t="str">
        <f>Raw_Data!A3805</f>
        <v>16054854</v>
      </c>
      <c r="B3805">
        <f>Raw_Data!B3805</f>
        <v>45659</v>
      </c>
      <c r="C3805" t="str">
        <f>Raw_Data!C3805</f>
        <v>DOXYCYCLINE HYCLATE 100 MG</v>
      </c>
      <c r="D3805" t="str">
        <f>Raw_Data!D3805</f>
        <v>143980305</v>
      </c>
      <c r="E3805" t="str">
        <f>Raw_Data!E3805</f>
        <v>GIBBS, JON</v>
      </c>
      <c r="F3805" t="str">
        <f>Raw_Data!F3805</f>
        <v>1700896156</v>
      </c>
      <c r="G3805" t="str">
        <f>Raw_Data!H3805</f>
        <v>1</v>
      </c>
      <c r="H3805">
        <f>IFERROR(VLOOKUP(G3805,Store_Map!$A$2:$I$100,3,FALSE),"")</f>
        <v>0</v>
      </c>
      <c r="I3805">
        <f>IFERROR(VLOOKUP(G3805,Store_Map!$A$2:$I$100,4,FALSE),"")</f>
        <v>0</v>
      </c>
      <c r="J3805">
        <f>IFERROR(VLOOKUP(G3805,Store_Map!$A$2:$I$100,5,FALSE),"")</f>
        <v>0</v>
      </c>
      <c r="K3805">
        <f>IFERROR(VLOOKUP(G3805,Store_Map!$A$2:$I$100,6,FALSE),"")</f>
        <v>0</v>
      </c>
      <c r="L3805">
        <f>IFERROR(VLOOKUP(G3805,Store_Map!$A$2:$I$100,7,FALSE),"")</f>
        <v>0</v>
      </c>
      <c r="M3805">
        <f>IFERROR(VLOOKUP(G3805,Store_Map!$A$2:$I$100,8,FALSE),"")</f>
        <v>0</v>
      </c>
      <c r="N3805">
        <f t="shared" si="531"/>
        <v>0</v>
      </c>
      <c r="O3805" t="str">
        <f t="shared" si="532"/>
        <v>PASS</v>
      </c>
      <c r="P3805" t="str">
        <f t="shared" si="533"/>
        <v>REVIEW</v>
      </c>
      <c r="Q3805" t="str">
        <f t="shared" si="534"/>
        <v>PASS</v>
      </c>
      <c r="R3805" t="str">
        <f t="shared" si="535"/>
        <v>PASS</v>
      </c>
      <c r="S3805" t="str">
        <f t="shared" si="536"/>
        <v>REVIEW</v>
      </c>
      <c r="T3805">
        <f t="shared" si="537"/>
        <v>90</v>
      </c>
      <c r="U3805" t="str">
        <f t="shared" si="538"/>
        <v>Low</v>
      </c>
      <c r="V3805" t="str">
        <f t="shared" si="539"/>
        <v>Invalid NDC</v>
      </c>
    </row>
    <row r="3806" spans="1:22" x14ac:dyDescent="0.3">
      <c r="A3806" t="str">
        <f>Raw_Data!A3806</f>
        <v>16054870</v>
      </c>
      <c r="B3806">
        <f>Raw_Data!B3806</f>
        <v>45659</v>
      </c>
      <c r="C3806" t="str">
        <f>Raw_Data!C3806</f>
        <v>PIOGLITAZONE HCL 45 MG TABL</v>
      </c>
      <c r="D3806" t="str">
        <f>Raw_Data!D3806</f>
        <v>65862051430</v>
      </c>
      <c r="E3806" t="str">
        <f>Raw_Data!E3806</f>
        <v>GIBBS, JON</v>
      </c>
      <c r="F3806" t="str">
        <f>Raw_Data!F3806</f>
        <v>1700896156</v>
      </c>
      <c r="G3806" t="str">
        <f>Raw_Data!H3806</f>
        <v>1</v>
      </c>
      <c r="H3806">
        <f>IFERROR(VLOOKUP(G3806,Store_Map!$A$2:$I$100,3,FALSE),"")</f>
        <v>0</v>
      </c>
      <c r="I3806">
        <f>IFERROR(VLOOKUP(G3806,Store_Map!$A$2:$I$100,4,FALSE),"")</f>
        <v>0</v>
      </c>
      <c r="J3806">
        <f>IFERROR(VLOOKUP(G3806,Store_Map!$A$2:$I$100,5,FALSE),"")</f>
        <v>0</v>
      </c>
      <c r="K3806">
        <f>IFERROR(VLOOKUP(G3806,Store_Map!$A$2:$I$100,6,FALSE),"")</f>
        <v>0</v>
      </c>
      <c r="L3806">
        <f>IFERROR(VLOOKUP(G3806,Store_Map!$A$2:$I$100,7,FALSE),"")</f>
        <v>0</v>
      </c>
      <c r="M3806">
        <f>IFERROR(VLOOKUP(G3806,Store_Map!$A$2:$I$100,8,FALSE),"")</f>
        <v>0</v>
      </c>
      <c r="N3806">
        <f t="shared" si="531"/>
        <v>0</v>
      </c>
      <c r="O3806" t="str">
        <f t="shared" si="532"/>
        <v>PASS</v>
      </c>
      <c r="P3806" t="str">
        <f t="shared" si="533"/>
        <v>PASS</v>
      </c>
      <c r="Q3806" t="str">
        <f t="shared" si="534"/>
        <v>PASS</v>
      </c>
      <c r="R3806" t="str">
        <f t="shared" si="535"/>
        <v>PASS</v>
      </c>
      <c r="S3806" t="str">
        <f t="shared" si="536"/>
        <v>PASS</v>
      </c>
      <c r="T3806">
        <f t="shared" si="537"/>
        <v>100</v>
      </c>
      <c r="U3806" t="str">
        <f t="shared" si="538"/>
        <v>Low</v>
      </c>
      <c r="V3806" t="str">
        <f t="shared" si="539"/>
        <v>Clean</v>
      </c>
    </row>
    <row r="3807" spans="1:22" x14ac:dyDescent="0.3">
      <c r="A3807" t="str">
        <f>Raw_Data!A3807</f>
        <v>16054871</v>
      </c>
      <c r="B3807">
        <f>Raw_Data!B3807</f>
        <v>45659</v>
      </c>
      <c r="C3807" t="str">
        <f>Raw_Data!C3807</f>
        <v>CIPROFLOXACIN HCL 500 MG TA</v>
      </c>
      <c r="D3807" t="str">
        <f>Raw_Data!D3807</f>
        <v>143992801</v>
      </c>
      <c r="E3807" t="str">
        <f>Raw_Data!E3807</f>
        <v>GIBBS, JON</v>
      </c>
      <c r="F3807" t="str">
        <f>Raw_Data!F3807</f>
        <v>1700896156</v>
      </c>
      <c r="G3807" t="str">
        <f>Raw_Data!H3807</f>
        <v>1</v>
      </c>
      <c r="H3807">
        <f>IFERROR(VLOOKUP(G3807,Store_Map!$A$2:$I$100,3,FALSE),"")</f>
        <v>0</v>
      </c>
      <c r="I3807">
        <f>IFERROR(VLOOKUP(G3807,Store_Map!$A$2:$I$100,4,FALSE),"")</f>
        <v>0</v>
      </c>
      <c r="J3807">
        <f>IFERROR(VLOOKUP(G3807,Store_Map!$A$2:$I$100,5,FALSE),"")</f>
        <v>0</v>
      </c>
      <c r="K3807">
        <f>IFERROR(VLOOKUP(G3807,Store_Map!$A$2:$I$100,6,FALSE),"")</f>
        <v>0</v>
      </c>
      <c r="L3807">
        <f>IFERROR(VLOOKUP(G3807,Store_Map!$A$2:$I$100,7,FALSE),"")</f>
        <v>0</v>
      </c>
      <c r="M3807">
        <f>IFERROR(VLOOKUP(G3807,Store_Map!$A$2:$I$100,8,FALSE),"")</f>
        <v>0</v>
      </c>
      <c r="N3807">
        <f t="shared" si="531"/>
        <v>0</v>
      </c>
      <c r="O3807" t="str">
        <f t="shared" si="532"/>
        <v>PASS</v>
      </c>
      <c r="P3807" t="str">
        <f t="shared" si="533"/>
        <v>REVIEW</v>
      </c>
      <c r="Q3807" t="str">
        <f t="shared" si="534"/>
        <v>PASS</v>
      </c>
      <c r="R3807" t="str">
        <f t="shared" si="535"/>
        <v>PASS</v>
      </c>
      <c r="S3807" t="str">
        <f t="shared" si="536"/>
        <v>REVIEW</v>
      </c>
      <c r="T3807">
        <f t="shared" si="537"/>
        <v>90</v>
      </c>
      <c r="U3807" t="str">
        <f t="shared" si="538"/>
        <v>Low</v>
      </c>
      <c r="V3807" t="str">
        <f t="shared" si="539"/>
        <v>Invalid NDC</v>
      </c>
    </row>
    <row r="3808" spans="1:22" x14ac:dyDescent="0.3">
      <c r="A3808" t="str">
        <f>Raw_Data!A3808</f>
        <v>16053260</v>
      </c>
      <c r="B3808">
        <f>Raw_Data!B3808</f>
        <v>45659</v>
      </c>
      <c r="C3808" t="str">
        <f>Raw_Data!C3808</f>
        <v>AMLODIPINE BESYLATE 10 MG T</v>
      </c>
      <c r="D3808" t="str">
        <f>Raw_Data!D3808</f>
        <v>69097012805</v>
      </c>
      <c r="E3808" t="str">
        <f>Raw_Data!E3808</f>
        <v>GIBBS, JON</v>
      </c>
      <c r="F3808" t="str">
        <f>Raw_Data!F3808</f>
        <v>1700896156</v>
      </c>
      <c r="G3808" t="str">
        <f>Raw_Data!H3808</f>
        <v>1</v>
      </c>
      <c r="H3808">
        <f>IFERROR(VLOOKUP(G3808,Store_Map!$A$2:$I$100,3,FALSE),"")</f>
        <v>0</v>
      </c>
      <c r="I3808">
        <f>IFERROR(VLOOKUP(G3808,Store_Map!$A$2:$I$100,4,FALSE),"")</f>
        <v>0</v>
      </c>
      <c r="J3808">
        <f>IFERROR(VLOOKUP(G3808,Store_Map!$A$2:$I$100,5,FALSE),"")</f>
        <v>0</v>
      </c>
      <c r="K3808">
        <f>IFERROR(VLOOKUP(G3808,Store_Map!$A$2:$I$100,6,FALSE),"")</f>
        <v>0</v>
      </c>
      <c r="L3808">
        <f>IFERROR(VLOOKUP(G3808,Store_Map!$A$2:$I$100,7,FALSE),"")</f>
        <v>0</v>
      </c>
      <c r="M3808">
        <f>IFERROR(VLOOKUP(G3808,Store_Map!$A$2:$I$100,8,FALSE),"")</f>
        <v>0</v>
      </c>
      <c r="N3808">
        <f t="shared" si="531"/>
        <v>0</v>
      </c>
      <c r="O3808" t="str">
        <f t="shared" si="532"/>
        <v>PASS</v>
      </c>
      <c r="P3808" t="str">
        <f t="shared" si="533"/>
        <v>PASS</v>
      </c>
      <c r="Q3808" t="str">
        <f t="shared" si="534"/>
        <v>PASS</v>
      </c>
      <c r="R3808" t="str">
        <f t="shared" si="535"/>
        <v>PASS</v>
      </c>
      <c r="S3808" t="str">
        <f t="shared" si="536"/>
        <v>PASS</v>
      </c>
      <c r="T3808">
        <f t="shared" si="537"/>
        <v>100</v>
      </c>
      <c r="U3808" t="str">
        <f t="shared" si="538"/>
        <v>Low</v>
      </c>
      <c r="V3808" t="str">
        <f t="shared" si="539"/>
        <v>Clean</v>
      </c>
    </row>
    <row r="3809" spans="1:22" x14ac:dyDescent="0.3">
      <c r="A3809" t="str">
        <f>Raw_Data!A3809</f>
        <v>16054873</v>
      </c>
      <c r="B3809">
        <f>Raw_Data!B3809</f>
        <v>45659</v>
      </c>
      <c r="C3809" t="str">
        <f>Raw_Data!C3809</f>
        <v>ATORVASTATIN 80 MG TABLET</v>
      </c>
      <c r="D3809" t="str">
        <f>Raw_Data!D3809</f>
        <v>378395377</v>
      </c>
      <c r="E3809" t="str">
        <f>Raw_Data!E3809</f>
        <v>GIBBS, JON</v>
      </c>
      <c r="F3809" t="str">
        <f>Raw_Data!F3809</f>
        <v>1700896156</v>
      </c>
      <c r="G3809" t="str">
        <f>Raw_Data!H3809</f>
        <v>1</v>
      </c>
      <c r="H3809">
        <f>IFERROR(VLOOKUP(G3809,Store_Map!$A$2:$I$100,3,FALSE),"")</f>
        <v>0</v>
      </c>
      <c r="I3809">
        <f>IFERROR(VLOOKUP(G3809,Store_Map!$A$2:$I$100,4,FALSE),"")</f>
        <v>0</v>
      </c>
      <c r="J3809">
        <f>IFERROR(VLOOKUP(G3809,Store_Map!$A$2:$I$100,5,FALSE),"")</f>
        <v>0</v>
      </c>
      <c r="K3809">
        <f>IFERROR(VLOOKUP(G3809,Store_Map!$A$2:$I$100,6,FALSE),"")</f>
        <v>0</v>
      </c>
      <c r="L3809">
        <f>IFERROR(VLOOKUP(G3809,Store_Map!$A$2:$I$100,7,FALSE),"")</f>
        <v>0</v>
      </c>
      <c r="M3809">
        <f>IFERROR(VLOOKUP(G3809,Store_Map!$A$2:$I$100,8,FALSE),"")</f>
        <v>0</v>
      </c>
      <c r="N3809">
        <f t="shared" si="531"/>
        <v>0</v>
      </c>
      <c r="O3809" t="str">
        <f t="shared" si="532"/>
        <v>PASS</v>
      </c>
      <c r="P3809" t="str">
        <f t="shared" si="533"/>
        <v>REVIEW</v>
      </c>
      <c r="Q3809" t="str">
        <f t="shared" si="534"/>
        <v>PASS</v>
      </c>
      <c r="R3809" t="str">
        <f t="shared" si="535"/>
        <v>PASS</v>
      </c>
      <c r="S3809" t="str">
        <f t="shared" si="536"/>
        <v>REVIEW</v>
      </c>
      <c r="T3809">
        <f t="shared" si="537"/>
        <v>90</v>
      </c>
      <c r="U3809" t="str">
        <f t="shared" si="538"/>
        <v>Low</v>
      </c>
      <c r="V3809" t="str">
        <f t="shared" si="539"/>
        <v>Invalid NDC</v>
      </c>
    </row>
    <row r="3810" spans="1:22" x14ac:dyDescent="0.3">
      <c r="A3810" t="str">
        <f>Raw_Data!A3810</f>
        <v>16054874</v>
      </c>
      <c r="B3810">
        <f>Raw_Data!B3810</f>
        <v>45659</v>
      </c>
      <c r="C3810" t="str">
        <f>Raw_Data!C3810</f>
        <v>LOSARTAN POTASSIUM 100 MG T</v>
      </c>
      <c r="D3810" t="str">
        <f>Raw_Data!D3810</f>
        <v>68180037809</v>
      </c>
      <c r="E3810" t="str">
        <f>Raw_Data!E3810</f>
        <v>GIBBS, JON</v>
      </c>
      <c r="F3810" t="str">
        <f>Raw_Data!F3810</f>
        <v>1700896156</v>
      </c>
      <c r="G3810" t="str">
        <f>Raw_Data!H3810</f>
        <v>1</v>
      </c>
      <c r="H3810">
        <f>IFERROR(VLOOKUP(G3810,Store_Map!$A$2:$I$100,3,FALSE),"")</f>
        <v>0</v>
      </c>
      <c r="I3810">
        <f>IFERROR(VLOOKUP(G3810,Store_Map!$A$2:$I$100,4,FALSE),"")</f>
        <v>0</v>
      </c>
      <c r="J3810">
        <f>IFERROR(VLOOKUP(G3810,Store_Map!$A$2:$I$100,5,FALSE),"")</f>
        <v>0</v>
      </c>
      <c r="K3810">
        <f>IFERROR(VLOOKUP(G3810,Store_Map!$A$2:$I$100,6,FALSE),"")</f>
        <v>0</v>
      </c>
      <c r="L3810">
        <f>IFERROR(VLOOKUP(G3810,Store_Map!$A$2:$I$100,7,FALSE),"")</f>
        <v>0</v>
      </c>
      <c r="M3810">
        <f>IFERROR(VLOOKUP(G3810,Store_Map!$A$2:$I$100,8,FALSE),"")</f>
        <v>0</v>
      </c>
      <c r="N3810">
        <f t="shared" si="531"/>
        <v>0</v>
      </c>
      <c r="O3810" t="str">
        <f t="shared" si="532"/>
        <v>PASS</v>
      </c>
      <c r="P3810" t="str">
        <f t="shared" si="533"/>
        <v>PASS</v>
      </c>
      <c r="Q3810" t="str">
        <f t="shared" si="534"/>
        <v>PASS</v>
      </c>
      <c r="R3810" t="str">
        <f t="shared" si="535"/>
        <v>PASS</v>
      </c>
      <c r="S3810" t="str">
        <f t="shared" si="536"/>
        <v>PASS</v>
      </c>
      <c r="T3810">
        <f t="shared" si="537"/>
        <v>100</v>
      </c>
      <c r="U3810" t="str">
        <f t="shared" si="538"/>
        <v>Low</v>
      </c>
      <c r="V3810" t="str">
        <f t="shared" si="539"/>
        <v>Clean</v>
      </c>
    </row>
    <row r="3811" spans="1:22" x14ac:dyDescent="0.3">
      <c r="A3811" t="str">
        <f>Raw_Data!A3811</f>
        <v>16054880</v>
      </c>
      <c r="B3811">
        <f>Raw_Data!B3811</f>
        <v>45659</v>
      </c>
      <c r="C3811" t="str">
        <f>Raw_Data!C3811</f>
        <v>HYDROCHLOROTHIAZIDE 25 MG T</v>
      </c>
      <c r="D3811" t="str">
        <f>Raw_Data!D3811</f>
        <v>23155000810</v>
      </c>
      <c r="E3811" t="str">
        <f>Raw_Data!E3811</f>
        <v>GIBBS, JON</v>
      </c>
      <c r="F3811" t="str">
        <f>Raw_Data!F3811</f>
        <v>1700896156</v>
      </c>
      <c r="G3811" t="str">
        <f>Raw_Data!H3811</f>
        <v>1</v>
      </c>
      <c r="H3811">
        <f>IFERROR(VLOOKUP(G3811,Store_Map!$A$2:$I$100,3,FALSE),"")</f>
        <v>0</v>
      </c>
      <c r="I3811">
        <f>IFERROR(VLOOKUP(G3811,Store_Map!$A$2:$I$100,4,FALSE),"")</f>
        <v>0</v>
      </c>
      <c r="J3811">
        <f>IFERROR(VLOOKUP(G3811,Store_Map!$A$2:$I$100,5,FALSE),"")</f>
        <v>0</v>
      </c>
      <c r="K3811">
        <f>IFERROR(VLOOKUP(G3811,Store_Map!$A$2:$I$100,6,FALSE),"")</f>
        <v>0</v>
      </c>
      <c r="L3811">
        <f>IFERROR(VLOOKUP(G3811,Store_Map!$A$2:$I$100,7,FALSE),"")</f>
        <v>0</v>
      </c>
      <c r="M3811">
        <f>IFERROR(VLOOKUP(G3811,Store_Map!$A$2:$I$100,8,FALSE),"")</f>
        <v>0</v>
      </c>
      <c r="N3811">
        <f t="shared" si="531"/>
        <v>0</v>
      </c>
      <c r="O3811" t="str">
        <f t="shared" si="532"/>
        <v>PASS</v>
      </c>
      <c r="P3811" t="str">
        <f t="shared" si="533"/>
        <v>PASS</v>
      </c>
      <c r="Q3811" t="str">
        <f t="shared" si="534"/>
        <v>PASS</v>
      </c>
      <c r="R3811" t="str">
        <f t="shared" si="535"/>
        <v>PASS</v>
      </c>
      <c r="S3811" t="str">
        <f t="shared" si="536"/>
        <v>PASS</v>
      </c>
      <c r="T3811">
        <f t="shared" si="537"/>
        <v>100</v>
      </c>
      <c r="U3811" t="str">
        <f t="shared" si="538"/>
        <v>Low</v>
      </c>
      <c r="V3811" t="str">
        <f t="shared" si="539"/>
        <v>Clean</v>
      </c>
    </row>
    <row r="3812" spans="1:22" x14ac:dyDescent="0.3">
      <c r="A3812" t="str">
        <f>Raw_Data!A3812</f>
        <v>16054881</v>
      </c>
      <c r="B3812">
        <f>Raw_Data!B3812</f>
        <v>45659</v>
      </c>
      <c r="C3812" t="str">
        <f>Raw_Data!C3812</f>
        <v>CLOPIDOGREL 75 MG TABLET</v>
      </c>
      <c r="D3812" t="str">
        <f>Raw_Data!D3812</f>
        <v>60505025302</v>
      </c>
      <c r="E3812" t="str">
        <f>Raw_Data!E3812</f>
        <v>GIBBS, JON</v>
      </c>
      <c r="F3812" t="str">
        <f>Raw_Data!F3812</f>
        <v>1700896156</v>
      </c>
      <c r="G3812" t="str">
        <f>Raw_Data!H3812</f>
        <v>1</v>
      </c>
      <c r="H3812">
        <f>IFERROR(VLOOKUP(G3812,Store_Map!$A$2:$I$100,3,FALSE),"")</f>
        <v>0</v>
      </c>
      <c r="I3812">
        <f>IFERROR(VLOOKUP(G3812,Store_Map!$A$2:$I$100,4,FALSE),"")</f>
        <v>0</v>
      </c>
      <c r="J3812">
        <f>IFERROR(VLOOKUP(G3812,Store_Map!$A$2:$I$100,5,FALSE),"")</f>
        <v>0</v>
      </c>
      <c r="K3812">
        <f>IFERROR(VLOOKUP(G3812,Store_Map!$A$2:$I$100,6,FALSE),"")</f>
        <v>0</v>
      </c>
      <c r="L3812">
        <f>IFERROR(VLOOKUP(G3812,Store_Map!$A$2:$I$100,7,FALSE),"")</f>
        <v>0</v>
      </c>
      <c r="M3812">
        <f>IFERROR(VLOOKUP(G3812,Store_Map!$A$2:$I$100,8,FALSE),"")</f>
        <v>0</v>
      </c>
      <c r="N3812">
        <f t="shared" si="531"/>
        <v>0</v>
      </c>
      <c r="O3812" t="str">
        <f t="shared" si="532"/>
        <v>PASS</v>
      </c>
      <c r="P3812" t="str">
        <f t="shared" si="533"/>
        <v>PASS</v>
      </c>
      <c r="Q3812" t="str">
        <f t="shared" si="534"/>
        <v>PASS</v>
      </c>
      <c r="R3812" t="str">
        <f t="shared" si="535"/>
        <v>PASS</v>
      </c>
      <c r="S3812" t="str">
        <f t="shared" si="536"/>
        <v>PASS</v>
      </c>
      <c r="T3812">
        <f t="shared" si="537"/>
        <v>100</v>
      </c>
      <c r="U3812" t="str">
        <f t="shared" si="538"/>
        <v>Low</v>
      </c>
      <c r="V3812" t="str">
        <f t="shared" si="539"/>
        <v>Clean</v>
      </c>
    </row>
    <row r="3813" spans="1:22" x14ac:dyDescent="0.3">
      <c r="A3813" t="str">
        <f>Raw_Data!A3813</f>
        <v>16054887</v>
      </c>
      <c r="B3813">
        <f>Raw_Data!B3813</f>
        <v>45659</v>
      </c>
      <c r="C3813" t="str">
        <f>Raw_Data!C3813</f>
        <v>LISINOPRIL 30 MG TABLET</v>
      </c>
      <c r="D3813" t="str">
        <f>Raw_Data!D3813</f>
        <v>43547035510</v>
      </c>
      <c r="E3813" t="str">
        <f>Raw_Data!E3813</f>
        <v>GIBBS, JON</v>
      </c>
      <c r="F3813" t="str">
        <f>Raw_Data!F3813</f>
        <v>1700896156</v>
      </c>
      <c r="G3813" t="str">
        <f>Raw_Data!H3813</f>
        <v>1</v>
      </c>
      <c r="H3813">
        <f>IFERROR(VLOOKUP(G3813,Store_Map!$A$2:$I$100,3,FALSE),"")</f>
        <v>0</v>
      </c>
      <c r="I3813">
        <f>IFERROR(VLOOKUP(G3813,Store_Map!$A$2:$I$100,4,FALSE),"")</f>
        <v>0</v>
      </c>
      <c r="J3813">
        <f>IFERROR(VLOOKUP(G3813,Store_Map!$A$2:$I$100,5,FALSE),"")</f>
        <v>0</v>
      </c>
      <c r="K3813">
        <f>IFERROR(VLOOKUP(G3813,Store_Map!$A$2:$I$100,6,FALSE),"")</f>
        <v>0</v>
      </c>
      <c r="L3813">
        <f>IFERROR(VLOOKUP(G3813,Store_Map!$A$2:$I$100,7,FALSE),"")</f>
        <v>0</v>
      </c>
      <c r="M3813">
        <f>IFERROR(VLOOKUP(G3813,Store_Map!$A$2:$I$100,8,FALSE),"")</f>
        <v>0</v>
      </c>
      <c r="N3813">
        <f t="shared" si="531"/>
        <v>0</v>
      </c>
      <c r="O3813" t="str">
        <f t="shared" si="532"/>
        <v>PASS</v>
      </c>
      <c r="P3813" t="str">
        <f t="shared" si="533"/>
        <v>PASS</v>
      </c>
      <c r="Q3813" t="str">
        <f t="shared" si="534"/>
        <v>PASS</v>
      </c>
      <c r="R3813" t="str">
        <f t="shared" si="535"/>
        <v>PASS</v>
      </c>
      <c r="S3813" t="str">
        <f t="shared" si="536"/>
        <v>PASS</v>
      </c>
      <c r="T3813">
        <f t="shared" si="537"/>
        <v>100</v>
      </c>
      <c r="U3813" t="str">
        <f t="shared" si="538"/>
        <v>Low</v>
      </c>
      <c r="V3813" t="str">
        <f t="shared" si="539"/>
        <v>Clean</v>
      </c>
    </row>
    <row r="3814" spans="1:22" x14ac:dyDescent="0.3">
      <c r="A3814" t="str">
        <f>Raw_Data!A3814</f>
        <v>16054891</v>
      </c>
      <c r="B3814">
        <f>Raw_Data!B3814</f>
        <v>45659</v>
      </c>
      <c r="C3814" t="str">
        <f>Raw_Data!C3814</f>
        <v>AZITHROMYCIN 250 MG TABLET</v>
      </c>
      <c r="D3814" t="str">
        <f>Raw_Data!D3814</f>
        <v>50111078751</v>
      </c>
      <c r="E3814" t="str">
        <f>Raw_Data!E3814</f>
        <v>GIBBS, JON</v>
      </c>
      <c r="F3814" t="str">
        <f>Raw_Data!F3814</f>
        <v>1700896156</v>
      </c>
      <c r="G3814" t="str">
        <f>Raw_Data!H3814</f>
        <v>1</v>
      </c>
      <c r="H3814">
        <f>IFERROR(VLOOKUP(G3814,Store_Map!$A$2:$I$100,3,FALSE),"")</f>
        <v>0</v>
      </c>
      <c r="I3814">
        <f>IFERROR(VLOOKUP(G3814,Store_Map!$A$2:$I$100,4,FALSE),"")</f>
        <v>0</v>
      </c>
      <c r="J3814">
        <f>IFERROR(VLOOKUP(G3814,Store_Map!$A$2:$I$100,5,FALSE),"")</f>
        <v>0</v>
      </c>
      <c r="K3814">
        <f>IFERROR(VLOOKUP(G3814,Store_Map!$A$2:$I$100,6,FALSE),"")</f>
        <v>0</v>
      </c>
      <c r="L3814">
        <f>IFERROR(VLOOKUP(G3814,Store_Map!$A$2:$I$100,7,FALSE),"")</f>
        <v>0</v>
      </c>
      <c r="M3814">
        <f>IFERROR(VLOOKUP(G3814,Store_Map!$A$2:$I$100,8,FALSE),"")</f>
        <v>0</v>
      </c>
      <c r="N3814">
        <f t="shared" si="531"/>
        <v>0</v>
      </c>
      <c r="O3814" t="str">
        <f t="shared" si="532"/>
        <v>PASS</v>
      </c>
      <c r="P3814" t="str">
        <f t="shared" si="533"/>
        <v>PASS</v>
      </c>
      <c r="Q3814" t="str">
        <f t="shared" si="534"/>
        <v>PASS</v>
      </c>
      <c r="R3814" t="str">
        <f t="shared" si="535"/>
        <v>PASS</v>
      </c>
      <c r="S3814" t="str">
        <f t="shared" si="536"/>
        <v>PASS</v>
      </c>
      <c r="T3814">
        <f t="shared" si="537"/>
        <v>100</v>
      </c>
      <c r="U3814" t="str">
        <f t="shared" si="538"/>
        <v>Low</v>
      </c>
      <c r="V3814" t="str">
        <f t="shared" si="539"/>
        <v>Clean</v>
      </c>
    </row>
    <row r="3815" spans="1:22" x14ac:dyDescent="0.3">
      <c r="A3815" t="str">
        <f>Raw_Data!A3815</f>
        <v>16054890</v>
      </c>
      <c r="B3815">
        <f>Raw_Data!B3815</f>
        <v>45659</v>
      </c>
      <c r="C3815" t="str">
        <f>Raw_Data!C3815</f>
        <v>METHYLPREDNISOLONE 4 MG DOS</v>
      </c>
      <c r="D3815" t="str">
        <f>Raw_Data!D3815</f>
        <v>59746000103</v>
      </c>
      <c r="E3815" t="str">
        <f>Raw_Data!E3815</f>
        <v>GIBBS, JON</v>
      </c>
      <c r="F3815" t="str">
        <f>Raw_Data!F3815</f>
        <v>1700896156</v>
      </c>
      <c r="G3815" t="str">
        <f>Raw_Data!H3815</f>
        <v>1</v>
      </c>
      <c r="H3815">
        <f>IFERROR(VLOOKUP(G3815,Store_Map!$A$2:$I$100,3,FALSE),"")</f>
        <v>0</v>
      </c>
      <c r="I3815">
        <f>IFERROR(VLOOKUP(G3815,Store_Map!$A$2:$I$100,4,FALSE),"")</f>
        <v>0</v>
      </c>
      <c r="J3815">
        <f>IFERROR(VLOOKUP(G3815,Store_Map!$A$2:$I$100,5,FALSE),"")</f>
        <v>0</v>
      </c>
      <c r="K3815">
        <f>IFERROR(VLOOKUP(G3815,Store_Map!$A$2:$I$100,6,FALSE),"")</f>
        <v>0</v>
      </c>
      <c r="L3815">
        <f>IFERROR(VLOOKUP(G3815,Store_Map!$A$2:$I$100,7,FALSE),"")</f>
        <v>0</v>
      </c>
      <c r="M3815">
        <f>IFERROR(VLOOKUP(G3815,Store_Map!$A$2:$I$100,8,FALSE),"")</f>
        <v>0</v>
      </c>
      <c r="N3815">
        <f t="shared" si="531"/>
        <v>0</v>
      </c>
      <c r="O3815" t="str">
        <f t="shared" si="532"/>
        <v>PASS</v>
      </c>
      <c r="P3815" t="str">
        <f t="shared" si="533"/>
        <v>PASS</v>
      </c>
      <c r="Q3815" t="str">
        <f t="shared" si="534"/>
        <v>PASS</v>
      </c>
      <c r="R3815" t="str">
        <f t="shared" si="535"/>
        <v>PASS</v>
      </c>
      <c r="S3815" t="str">
        <f t="shared" si="536"/>
        <v>PASS</v>
      </c>
      <c r="T3815">
        <f t="shared" si="537"/>
        <v>100</v>
      </c>
      <c r="U3815" t="str">
        <f t="shared" si="538"/>
        <v>Low</v>
      </c>
      <c r="V3815" t="str">
        <f t="shared" si="539"/>
        <v>Clean</v>
      </c>
    </row>
    <row r="3816" spans="1:22" x14ac:dyDescent="0.3">
      <c r="A3816" t="str">
        <f>Raw_Data!A3816</f>
        <v>16054894</v>
      </c>
      <c r="B3816">
        <f>Raw_Data!B3816</f>
        <v>45659</v>
      </c>
      <c r="C3816" t="str">
        <f>Raw_Data!C3816</f>
        <v>FUROSEMIDE 20 MG TABLET</v>
      </c>
      <c r="D3816" t="str">
        <f>Raw_Data!D3816</f>
        <v>69315011601</v>
      </c>
      <c r="E3816" t="str">
        <f>Raw_Data!E3816</f>
        <v>GIBBS, JON</v>
      </c>
      <c r="F3816" t="str">
        <f>Raw_Data!F3816</f>
        <v>1700896156</v>
      </c>
      <c r="G3816" t="str">
        <f>Raw_Data!H3816</f>
        <v>1</v>
      </c>
      <c r="H3816">
        <f>IFERROR(VLOOKUP(G3816,Store_Map!$A$2:$I$100,3,FALSE),"")</f>
        <v>0</v>
      </c>
      <c r="I3816">
        <f>IFERROR(VLOOKUP(G3816,Store_Map!$A$2:$I$100,4,FALSE),"")</f>
        <v>0</v>
      </c>
      <c r="J3816">
        <f>IFERROR(VLOOKUP(G3816,Store_Map!$A$2:$I$100,5,FALSE),"")</f>
        <v>0</v>
      </c>
      <c r="K3816">
        <f>IFERROR(VLOOKUP(G3816,Store_Map!$A$2:$I$100,6,FALSE),"")</f>
        <v>0</v>
      </c>
      <c r="L3816">
        <f>IFERROR(VLOOKUP(G3816,Store_Map!$A$2:$I$100,7,FALSE),"")</f>
        <v>0</v>
      </c>
      <c r="M3816">
        <f>IFERROR(VLOOKUP(G3816,Store_Map!$A$2:$I$100,8,FALSE),"")</f>
        <v>0</v>
      </c>
      <c r="N3816">
        <f t="shared" si="531"/>
        <v>0</v>
      </c>
      <c r="O3816" t="str">
        <f t="shared" si="532"/>
        <v>PASS</v>
      </c>
      <c r="P3816" t="str">
        <f t="shared" si="533"/>
        <v>PASS</v>
      </c>
      <c r="Q3816" t="str">
        <f t="shared" si="534"/>
        <v>PASS</v>
      </c>
      <c r="R3816" t="str">
        <f t="shared" si="535"/>
        <v>PASS</v>
      </c>
      <c r="S3816" t="str">
        <f t="shared" si="536"/>
        <v>PASS</v>
      </c>
      <c r="T3816">
        <f t="shared" si="537"/>
        <v>100</v>
      </c>
      <c r="U3816" t="str">
        <f t="shared" si="538"/>
        <v>Low</v>
      </c>
      <c r="V3816" t="str">
        <f t="shared" si="539"/>
        <v>Clean</v>
      </c>
    </row>
    <row r="3817" spans="1:22" x14ac:dyDescent="0.3">
      <c r="A3817" t="str">
        <f>Raw_Data!A3817</f>
        <v>16054238</v>
      </c>
      <c r="B3817">
        <f>Raw_Data!B3817</f>
        <v>45659</v>
      </c>
      <c r="C3817" t="str">
        <f>Raw_Data!C3817</f>
        <v>CYCLOBENZAPRINE 10 MG TABLE</v>
      </c>
      <c r="D3817" t="str">
        <f>Raw_Data!D3817</f>
        <v>52817033210</v>
      </c>
      <c r="E3817" t="str">
        <f>Raw_Data!E3817</f>
        <v>GIBBS, JON</v>
      </c>
      <c r="F3817" t="str">
        <f>Raw_Data!F3817</f>
        <v>1700896156</v>
      </c>
      <c r="G3817" t="str">
        <f>Raw_Data!H3817</f>
        <v>1</v>
      </c>
      <c r="H3817">
        <f>IFERROR(VLOOKUP(G3817,Store_Map!$A$2:$I$100,3,FALSE),"")</f>
        <v>0</v>
      </c>
      <c r="I3817">
        <f>IFERROR(VLOOKUP(G3817,Store_Map!$A$2:$I$100,4,FALSE),"")</f>
        <v>0</v>
      </c>
      <c r="J3817">
        <f>IFERROR(VLOOKUP(G3817,Store_Map!$A$2:$I$100,5,FALSE),"")</f>
        <v>0</v>
      </c>
      <c r="K3817">
        <f>IFERROR(VLOOKUP(G3817,Store_Map!$A$2:$I$100,6,FALSE),"")</f>
        <v>0</v>
      </c>
      <c r="L3817">
        <f>IFERROR(VLOOKUP(G3817,Store_Map!$A$2:$I$100,7,FALSE),"")</f>
        <v>0</v>
      </c>
      <c r="M3817">
        <f>IFERROR(VLOOKUP(G3817,Store_Map!$A$2:$I$100,8,FALSE),"")</f>
        <v>0</v>
      </c>
      <c r="N3817">
        <f t="shared" si="531"/>
        <v>0</v>
      </c>
      <c r="O3817" t="str">
        <f t="shared" si="532"/>
        <v>PASS</v>
      </c>
      <c r="P3817" t="str">
        <f t="shared" si="533"/>
        <v>PASS</v>
      </c>
      <c r="Q3817" t="str">
        <f t="shared" si="534"/>
        <v>PASS</v>
      </c>
      <c r="R3817" t="str">
        <f t="shared" si="535"/>
        <v>PASS</v>
      </c>
      <c r="S3817" t="str">
        <f t="shared" si="536"/>
        <v>PASS</v>
      </c>
      <c r="T3817">
        <f t="shared" si="537"/>
        <v>100</v>
      </c>
      <c r="U3817" t="str">
        <f t="shared" si="538"/>
        <v>Low</v>
      </c>
      <c r="V3817" t="str">
        <f t="shared" si="539"/>
        <v>Clean</v>
      </c>
    </row>
    <row r="3818" spans="1:22" x14ac:dyDescent="0.3">
      <c r="A3818" t="str">
        <f>Raw_Data!A3818</f>
        <v>16054895</v>
      </c>
      <c r="B3818">
        <f>Raw_Data!B3818</f>
        <v>45659</v>
      </c>
      <c r="C3818" t="str">
        <f>Raw_Data!C3818</f>
        <v>BUSPIRONE HCL 10 MG TABLET</v>
      </c>
      <c r="D3818" t="str">
        <f>Raw_Data!D3818</f>
        <v>93005401</v>
      </c>
      <c r="E3818" t="str">
        <f>Raw_Data!E3818</f>
        <v>GIBBS, JON</v>
      </c>
      <c r="F3818" t="str">
        <f>Raw_Data!F3818</f>
        <v>1700896156</v>
      </c>
      <c r="G3818" t="str">
        <f>Raw_Data!H3818</f>
        <v>1</v>
      </c>
      <c r="H3818">
        <f>IFERROR(VLOOKUP(G3818,Store_Map!$A$2:$I$100,3,FALSE),"")</f>
        <v>0</v>
      </c>
      <c r="I3818">
        <f>IFERROR(VLOOKUP(G3818,Store_Map!$A$2:$I$100,4,FALSE),"")</f>
        <v>0</v>
      </c>
      <c r="J3818">
        <f>IFERROR(VLOOKUP(G3818,Store_Map!$A$2:$I$100,5,FALSE),"")</f>
        <v>0</v>
      </c>
      <c r="K3818">
        <f>IFERROR(VLOOKUP(G3818,Store_Map!$A$2:$I$100,6,FALSE),"")</f>
        <v>0</v>
      </c>
      <c r="L3818">
        <f>IFERROR(VLOOKUP(G3818,Store_Map!$A$2:$I$100,7,FALSE),"")</f>
        <v>0</v>
      </c>
      <c r="M3818">
        <f>IFERROR(VLOOKUP(G3818,Store_Map!$A$2:$I$100,8,FALSE),"")</f>
        <v>0</v>
      </c>
      <c r="N3818">
        <f t="shared" si="531"/>
        <v>0</v>
      </c>
      <c r="O3818" t="str">
        <f t="shared" si="532"/>
        <v>PASS</v>
      </c>
      <c r="P3818" t="str">
        <f t="shared" si="533"/>
        <v>REVIEW</v>
      </c>
      <c r="Q3818" t="str">
        <f t="shared" si="534"/>
        <v>PASS</v>
      </c>
      <c r="R3818" t="str">
        <f t="shared" si="535"/>
        <v>PASS</v>
      </c>
      <c r="S3818" t="str">
        <f t="shared" si="536"/>
        <v>REVIEW</v>
      </c>
      <c r="T3818">
        <f t="shared" si="537"/>
        <v>90</v>
      </c>
      <c r="U3818" t="str">
        <f t="shared" si="538"/>
        <v>Low</v>
      </c>
      <c r="V3818" t="str">
        <f t="shared" si="539"/>
        <v>Invalid NDC</v>
      </c>
    </row>
    <row r="3819" spans="1:22" x14ac:dyDescent="0.3">
      <c r="A3819" t="str">
        <f>Raw_Data!A3819</f>
        <v>16050383</v>
      </c>
      <c r="B3819">
        <f>Raw_Data!B3819</f>
        <v>45660</v>
      </c>
      <c r="C3819" t="str">
        <f>Raw_Data!C3819</f>
        <v>BUSPIRONE HCL 7.5 MG TABLET</v>
      </c>
      <c r="D3819" t="str">
        <f>Raw_Data!D3819</f>
        <v>64380078706</v>
      </c>
      <c r="E3819" t="str">
        <f>Raw_Data!E3819</f>
        <v>FORD, JAMES</v>
      </c>
      <c r="F3819" t="str">
        <f>Raw_Data!F3819</f>
        <v>1033117684</v>
      </c>
      <c r="G3819" t="str">
        <f>Raw_Data!H3819</f>
        <v>1</v>
      </c>
      <c r="H3819">
        <f>IFERROR(VLOOKUP(G3819,Store_Map!$A$2:$I$100,3,FALSE),"")</f>
        <v>0</v>
      </c>
      <c r="I3819">
        <f>IFERROR(VLOOKUP(G3819,Store_Map!$A$2:$I$100,4,FALSE),"")</f>
        <v>0</v>
      </c>
      <c r="J3819">
        <f>IFERROR(VLOOKUP(G3819,Store_Map!$A$2:$I$100,5,FALSE),"")</f>
        <v>0</v>
      </c>
      <c r="K3819">
        <f>IFERROR(VLOOKUP(G3819,Store_Map!$A$2:$I$100,6,FALSE),"")</f>
        <v>0</v>
      </c>
      <c r="L3819">
        <f>IFERROR(VLOOKUP(G3819,Store_Map!$A$2:$I$100,7,FALSE),"")</f>
        <v>0</v>
      </c>
      <c r="M3819">
        <f>IFERROR(VLOOKUP(G3819,Store_Map!$A$2:$I$100,8,FALSE),"")</f>
        <v>0</v>
      </c>
      <c r="N3819">
        <f t="shared" si="531"/>
        <v>0</v>
      </c>
      <c r="O3819" t="str">
        <f t="shared" si="532"/>
        <v>PASS</v>
      </c>
      <c r="P3819" t="str">
        <f t="shared" si="533"/>
        <v>PASS</v>
      </c>
      <c r="Q3819" t="str">
        <f t="shared" si="534"/>
        <v>PASS</v>
      </c>
      <c r="R3819" t="str">
        <f t="shared" si="535"/>
        <v>PASS</v>
      </c>
      <c r="S3819" t="str">
        <f t="shared" si="536"/>
        <v>PASS</v>
      </c>
      <c r="T3819">
        <f t="shared" si="537"/>
        <v>100</v>
      </c>
      <c r="U3819" t="str">
        <f t="shared" si="538"/>
        <v>Low</v>
      </c>
      <c r="V3819" t="str">
        <f t="shared" si="539"/>
        <v>Clean</v>
      </c>
    </row>
    <row r="3820" spans="1:22" x14ac:dyDescent="0.3">
      <c r="A3820" t="str">
        <f>Raw_Data!A3820</f>
        <v>16053402</v>
      </c>
      <c r="B3820">
        <f>Raw_Data!B3820</f>
        <v>45660</v>
      </c>
      <c r="C3820" t="str">
        <f>Raw_Data!C3820</f>
        <v>LEVOTHYROXINE 75 MCG TABLET</v>
      </c>
      <c r="D3820" t="str">
        <f>Raw_Data!D3820</f>
        <v>68180096709</v>
      </c>
      <c r="E3820" t="str">
        <f>Raw_Data!E3820</f>
        <v>GIBBS, JON</v>
      </c>
      <c r="F3820" t="str">
        <f>Raw_Data!F3820</f>
        <v>1700896156</v>
      </c>
      <c r="G3820" t="str">
        <f>Raw_Data!H3820</f>
        <v>1</v>
      </c>
      <c r="H3820">
        <f>IFERROR(VLOOKUP(G3820,Store_Map!$A$2:$I$100,3,FALSE),"")</f>
        <v>0</v>
      </c>
      <c r="I3820">
        <f>IFERROR(VLOOKUP(G3820,Store_Map!$A$2:$I$100,4,FALSE),"")</f>
        <v>0</v>
      </c>
      <c r="J3820">
        <f>IFERROR(VLOOKUP(G3820,Store_Map!$A$2:$I$100,5,FALSE),"")</f>
        <v>0</v>
      </c>
      <c r="K3820">
        <f>IFERROR(VLOOKUP(G3820,Store_Map!$A$2:$I$100,6,FALSE),"")</f>
        <v>0</v>
      </c>
      <c r="L3820">
        <f>IFERROR(VLOOKUP(G3820,Store_Map!$A$2:$I$100,7,FALSE),"")</f>
        <v>0</v>
      </c>
      <c r="M3820">
        <f>IFERROR(VLOOKUP(G3820,Store_Map!$A$2:$I$100,8,FALSE),"")</f>
        <v>0</v>
      </c>
      <c r="N3820">
        <f t="shared" si="531"/>
        <v>0</v>
      </c>
      <c r="O3820" t="str">
        <f t="shared" si="532"/>
        <v>PASS</v>
      </c>
      <c r="P3820" t="str">
        <f t="shared" si="533"/>
        <v>PASS</v>
      </c>
      <c r="Q3820" t="str">
        <f t="shared" si="534"/>
        <v>PASS</v>
      </c>
      <c r="R3820" t="str">
        <f t="shared" si="535"/>
        <v>PASS</v>
      </c>
      <c r="S3820" t="str">
        <f t="shared" si="536"/>
        <v>PASS</v>
      </c>
      <c r="T3820">
        <f t="shared" si="537"/>
        <v>100</v>
      </c>
      <c r="U3820" t="str">
        <f t="shared" si="538"/>
        <v>Low</v>
      </c>
      <c r="V3820" t="str">
        <f t="shared" si="539"/>
        <v>Clean</v>
      </c>
    </row>
    <row r="3821" spans="1:22" x14ac:dyDescent="0.3">
      <c r="A3821" t="str">
        <f>Raw_Data!A3821</f>
        <v>16054431</v>
      </c>
      <c r="B3821">
        <f>Raw_Data!B3821</f>
        <v>45660</v>
      </c>
      <c r="C3821" t="str">
        <f>Raw_Data!C3821</f>
        <v>TADALAFIL 5 MG TABLET</v>
      </c>
      <c r="D3821" t="str">
        <f>Raw_Data!D3821</f>
        <v>27241011203</v>
      </c>
      <c r="E3821" t="str">
        <f>Raw_Data!E3821</f>
        <v>TOJINO, CONRADO</v>
      </c>
      <c r="F3821" t="str">
        <f>Raw_Data!F3821</f>
        <v>1184717902</v>
      </c>
      <c r="G3821" t="str">
        <f>Raw_Data!H3821</f>
        <v>1</v>
      </c>
      <c r="H3821">
        <f>IFERROR(VLOOKUP(G3821,Store_Map!$A$2:$I$100,3,FALSE),"")</f>
        <v>0</v>
      </c>
      <c r="I3821">
        <f>IFERROR(VLOOKUP(G3821,Store_Map!$A$2:$I$100,4,FALSE),"")</f>
        <v>0</v>
      </c>
      <c r="J3821">
        <f>IFERROR(VLOOKUP(G3821,Store_Map!$A$2:$I$100,5,FALSE),"")</f>
        <v>0</v>
      </c>
      <c r="K3821">
        <f>IFERROR(VLOOKUP(G3821,Store_Map!$A$2:$I$100,6,FALSE),"")</f>
        <v>0</v>
      </c>
      <c r="L3821">
        <f>IFERROR(VLOOKUP(G3821,Store_Map!$A$2:$I$100,7,FALSE),"")</f>
        <v>0</v>
      </c>
      <c r="M3821">
        <f>IFERROR(VLOOKUP(G3821,Store_Map!$A$2:$I$100,8,FALSE),"")</f>
        <v>0</v>
      </c>
      <c r="N3821">
        <f t="shared" si="531"/>
        <v>0</v>
      </c>
      <c r="O3821" t="str">
        <f t="shared" si="532"/>
        <v>PASS</v>
      </c>
      <c r="P3821" t="str">
        <f t="shared" si="533"/>
        <v>PASS</v>
      </c>
      <c r="Q3821" t="str">
        <f t="shared" si="534"/>
        <v>PASS</v>
      </c>
      <c r="R3821" t="str">
        <f t="shared" si="535"/>
        <v>PASS</v>
      </c>
      <c r="S3821" t="str">
        <f t="shared" si="536"/>
        <v>PASS</v>
      </c>
      <c r="T3821">
        <f t="shared" si="537"/>
        <v>100</v>
      </c>
      <c r="U3821" t="str">
        <f t="shared" si="538"/>
        <v>Low</v>
      </c>
      <c r="V3821" t="str">
        <f t="shared" si="539"/>
        <v>Clean</v>
      </c>
    </row>
    <row r="3822" spans="1:22" x14ac:dyDescent="0.3">
      <c r="A3822" t="str">
        <f>Raw_Data!A3822</f>
        <v>16054896</v>
      </c>
      <c r="B3822">
        <f>Raw_Data!B3822</f>
        <v>45660</v>
      </c>
      <c r="C3822" t="str">
        <f>Raw_Data!C3822</f>
        <v>*AMLODIPINE BESYLATE 5 MG T</v>
      </c>
      <c r="D3822" t="str">
        <f>Raw_Data!D3822</f>
        <v>67877019890</v>
      </c>
      <c r="E3822" t="str">
        <f>Raw_Data!E3822</f>
        <v>COX, NANCY</v>
      </c>
      <c r="F3822" t="str">
        <f>Raw_Data!F3822</f>
        <v>1811191638</v>
      </c>
      <c r="G3822" t="str">
        <f>Raw_Data!H3822</f>
        <v>1</v>
      </c>
      <c r="H3822">
        <f>IFERROR(VLOOKUP(G3822,Store_Map!$A$2:$I$100,3,FALSE),"")</f>
        <v>0</v>
      </c>
      <c r="I3822">
        <f>IFERROR(VLOOKUP(G3822,Store_Map!$A$2:$I$100,4,FALSE),"")</f>
        <v>0</v>
      </c>
      <c r="J3822">
        <f>IFERROR(VLOOKUP(G3822,Store_Map!$A$2:$I$100,5,FALSE),"")</f>
        <v>0</v>
      </c>
      <c r="K3822">
        <f>IFERROR(VLOOKUP(G3822,Store_Map!$A$2:$I$100,6,FALSE),"")</f>
        <v>0</v>
      </c>
      <c r="L3822">
        <f>IFERROR(VLOOKUP(G3822,Store_Map!$A$2:$I$100,7,FALSE),"")</f>
        <v>0</v>
      </c>
      <c r="M3822">
        <f>IFERROR(VLOOKUP(G3822,Store_Map!$A$2:$I$100,8,FALSE),"")</f>
        <v>0</v>
      </c>
      <c r="N3822">
        <f t="shared" si="531"/>
        <v>0</v>
      </c>
      <c r="O3822" t="str">
        <f t="shared" si="532"/>
        <v>PASS</v>
      </c>
      <c r="P3822" t="str">
        <f t="shared" si="533"/>
        <v>PASS</v>
      </c>
      <c r="Q3822" t="str">
        <f t="shared" si="534"/>
        <v>PASS</v>
      </c>
      <c r="R3822" t="str">
        <f t="shared" si="535"/>
        <v>PASS</v>
      </c>
      <c r="S3822" t="str">
        <f t="shared" si="536"/>
        <v>PASS</v>
      </c>
      <c r="T3822">
        <f t="shared" si="537"/>
        <v>100</v>
      </c>
      <c r="U3822" t="str">
        <f t="shared" si="538"/>
        <v>Low</v>
      </c>
      <c r="V3822" t="str">
        <f t="shared" si="539"/>
        <v>Clean</v>
      </c>
    </row>
    <row r="3823" spans="1:22" x14ac:dyDescent="0.3">
      <c r="A3823" t="str">
        <f>Raw_Data!A3823</f>
        <v>16053425</v>
      </c>
      <c r="B3823">
        <f>Raw_Data!B3823</f>
        <v>45660</v>
      </c>
      <c r="C3823" t="str">
        <f>Raw_Data!C3823</f>
        <v>VITAMIN D2 1.25MG(50,000 UN</v>
      </c>
      <c r="D3823" t="str">
        <f>Raw_Data!D3823</f>
        <v>64380073706</v>
      </c>
      <c r="E3823" t="str">
        <f>Raw_Data!E3823</f>
        <v>FORD, JAMES</v>
      </c>
      <c r="F3823" t="str">
        <f>Raw_Data!F3823</f>
        <v>1033117684</v>
      </c>
      <c r="G3823" t="str">
        <f>Raw_Data!H3823</f>
        <v>1</v>
      </c>
      <c r="H3823">
        <f>IFERROR(VLOOKUP(G3823,Store_Map!$A$2:$I$100,3,FALSE),"")</f>
        <v>0</v>
      </c>
      <c r="I3823">
        <f>IFERROR(VLOOKUP(G3823,Store_Map!$A$2:$I$100,4,FALSE),"")</f>
        <v>0</v>
      </c>
      <c r="J3823">
        <f>IFERROR(VLOOKUP(G3823,Store_Map!$A$2:$I$100,5,FALSE),"")</f>
        <v>0</v>
      </c>
      <c r="K3823">
        <f>IFERROR(VLOOKUP(G3823,Store_Map!$A$2:$I$100,6,FALSE),"")</f>
        <v>0</v>
      </c>
      <c r="L3823">
        <f>IFERROR(VLOOKUP(G3823,Store_Map!$A$2:$I$100,7,FALSE),"")</f>
        <v>0</v>
      </c>
      <c r="M3823">
        <f>IFERROR(VLOOKUP(G3823,Store_Map!$A$2:$I$100,8,FALSE),"")</f>
        <v>0</v>
      </c>
      <c r="N3823">
        <f t="shared" si="531"/>
        <v>0</v>
      </c>
      <c r="O3823" t="str">
        <f t="shared" si="532"/>
        <v>PASS</v>
      </c>
      <c r="P3823" t="str">
        <f t="shared" si="533"/>
        <v>PASS</v>
      </c>
      <c r="Q3823" t="str">
        <f t="shared" si="534"/>
        <v>PASS</v>
      </c>
      <c r="R3823" t="str">
        <f t="shared" si="535"/>
        <v>PASS</v>
      </c>
      <c r="S3823" t="str">
        <f t="shared" si="536"/>
        <v>PASS</v>
      </c>
      <c r="T3823">
        <f t="shared" si="537"/>
        <v>100</v>
      </c>
      <c r="U3823" t="str">
        <f t="shared" si="538"/>
        <v>Low</v>
      </c>
      <c r="V3823" t="str">
        <f t="shared" si="539"/>
        <v>Clean</v>
      </c>
    </row>
    <row r="3824" spans="1:22" x14ac:dyDescent="0.3">
      <c r="A3824" t="str">
        <f>Raw_Data!A3824</f>
        <v>16049556</v>
      </c>
      <c r="B3824">
        <f>Raw_Data!B3824</f>
        <v>45660</v>
      </c>
      <c r="C3824" t="str">
        <f>Raw_Data!C3824</f>
        <v>TRADJENTA 5 MG TABLET</v>
      </c>
      <c r="D3824" t="str">
        <f>Raw_Data!D3824</f>
        <v>597014090</v>
      </c>
      <c r="E3824" t="str">
        <f>Raw_Data!E3824</f>
        <v>FORD, JAMES</v>
      </c>
      <c r="F3824" t="str">
        <f>Raw_Data!F3824</f>
        <v>1033117684</v>
      </c>
      <c r="G3824" t="str">
        <f>Raw_Data!H3824</f>
        <v>1</v>
      </c>
      <c r="H3824">
        <f>IFERROR(VLOOKUP(G3824,Store_Map!$A$2:$I$100,3,FALSE),"")</f>
        <v>0</v>
      </c>
      <c r="I3824">
        <f>IFERROR(VLOOKUP(G3824,Store_Map!$A$2:$I$100,4,FALSE),"")</f>
        <v>0</v>
      </c>
      <c r="J3824">
        <f>IFERROR(VLOOKUP(G3824,Store_Map!$A$2:$I$100,5,FALSE),"")</f>
        <v>0</v>
      </c>
      <c r="K3824">
        <f>IFERROR(VLOOKUP(G3824,Store_Map!$A$2:$I$100,6,FALSE),"")</f>
        <v>0</v>
      </c>
      <c r="L3824">
        <f>IFERROR(VLOOKUP(G3824,Store_Map!$A$2:$I$100,7,FALSE),"")</f>
        <v>0</v>
      </c>
      <c r="M3824">
        <f>IFERROR(VLOOKUP(G3824,Store_Map!$A$2:$I$100,8,FALSE),"")</f>
        <v>0</v>
      </c>
      <c r="N3824">
        <f t="shared" si="531"/>
        <v>0</v>
      </c>
      <c r="O3824" t="str">
        <f t="shared" si="532"/>
        <v>PASS</v>
      </c>
      <c r="P3824" t="str">
        <f t="shared" si="533"/>
        <v>REVIEW</v>
      </c>
      <c r="Q3824" t="str">
        <f t="shared" si="534"/>
        <v>PASS</v>
      </c>
      <c r="R3824" t="str">
        <f t="shared" si="535"/>
        <v>PASS</v>
      </c>
      <c r="S3824" t="str">
        <f t="shared" si="536"/>
        <v>REVIEW</v>
      </c>
      <c r="T3824">
        <f t="shared" si="537"/>
        <v>90</v>
      </c>
      <c r="U3824" t="str">
        <f t="shared" si="538"/>
        <v>Low</v>
      </c>
      <c r="V3824" t="str">
        <f t="shared" si="539"/>
        <v>Invalid NDC</v>
      </c>
    </row>
    <row r="3825" spans="1:22" x14ac:dyDescent="0.3">
      <c r="A3825" t="str">
        <f>Raw_Data!A3825</f>
        <v>16051166</v>
      </c>
      <c r="B3825">
        <f>Raw_Data!B3825</f>
        <v>45660</v>
      </c>
      <c r="C3825" t="str">
        <f>Raw_Data!C3825</f>
        <v>FLUVOXAMINE MALEATE 50 MG T</v>
      </c>
      <c r="D3825" t="str">
        <f>Raw_Data!D3825</f>
        <v>60505016501</v>
      </c>
      <c r="E3825" t="str">
        <f>Raw_Data!E3825</f>
        <v>FORD, JAMES</v>
      </c>
      <c r="F3825" t="str">
        <f>Raw_Data!F3825</f>
        <v>1033117684</v>
      </c>
      <c r="G3825" t="str">
        <f>Raw_Data!H3825</f>
        <v>1</v>
      </c>
      <c r="H3825">
        <f>IFERROR(VLOOKUP(G3825,Store_Map!$A$2:$I$100,3,FALSE),"")</f>
        <v>0</v>
      </c>
      <c r="I3825">
        <f>IFERROR(VLOOKUP(G3825,Store_Map!$A$2:$I$100,4,FALSE),"")</f>
        <v>0</v>
      </c>
      <c r="J3825">
        <f>IFERROR(VLOOKUP(G3825,Store_Map!$A$2:$I$100,5,FALSE),"")</f>
        <v>0</v>
      </c>
      <c r="K3825">
        <f>IFERROR(VLOOKUP(G3825,Store_Map!$A$2:$I$100,6,FALSE),"")</f>
        <v>0</v>
      </c>
      <c r="L3825">
        <f>IFERROR(VLOOKUP(G3825,Store_Map!$A$2:$I$100,7,FALSE),"")</f>
        <v>0</v>
      </c>
      <c r="M3825">
        <f>IFERROR(VLOOKUP(G3825,Store_Map!$A$2:$I$100,8,FALSE),"")</f>
        <v>0</v>
      </c>
      <c r="N3825">
        <f t="shared" si="531"/>
        <v>0</v>
      </c>
      <c r="O3825" t="str">
        <f t="shared" si="532"/>
        <v>PASS</v>
      </c>
      <c r="P3825" t="str">
        <f t="shared" si="533"/>
        <v>PASS</v>
      </c>
      <c r="Q3825" t="str">
        <f t="shared" si="534"/>
        <v>PASS</v>
      </c>
      <c r="R3825" t="str">
        <f t="shared" si="535"/>
        <v>PASS</v>
      </c>
      <c r="S3825" t="str">
        <f t="shared" si="536"/>
        <v>PASS</v>
      </c>
      <c r="T3825">
        <f t="shared" si="537"/>
        <v>100</v>
      </c>
      <c r="U3825" t="str">
        <f t="shared" si="538"/>
        <v>Low</v>
      </c>
      <c r="V3825" t="str">
        <f t="shared" si="539"/>
        <v>Clean</v>
      </c>
    </row>
    <row r="3826" spans="1:22" x14ac:dyDescent="0.3">
      <c r="A3826" t="str">
        <f>Raw_Data!A3826</f>
        <v>16053424</v>
      </c>
      <c r="B3826">
        <f>Raw_Data!B3826</f>
        <v>45660</v>
      </c>
      <c r="C3826" t="str">
        <f>Raw_Data!C3826</f>
        <v>LISINOPRIL 5 MG TABLET</v>
      </c>
      <c r="D3826" t="str">
        <f>Raw_Data!D3826</f>
        <v>68180051301</v>
      </c>
      <c r="E3826" t="str">
        <f>Raw_Data!E3826</f>
        <v>FORD, JAMES</v>
      </c>
      <c r="F3826" t="str">
        <f>Raw_Data!F3826</f>
        <v>1033117684</v>
      </c>
      <c r="G3826" t="str">
        <f>Raw_Data!H3826</f>
        <v>1</v>
      </c>
      <c r="H3826">
        <f>IFERROR(VLOOKUP(G3826,Store_Map!$A$2:$I$100,3,FALSE),"")</f>
        <v>0</v>
      </c>
      <c r="I3826">
        <f>IFERROR(VLOOKUP(G3826,Store_Map!$A$2:$I$100,4,FALSE),"")</f>
        <v>0</v>
      </c>
      <c r="J3826">
        <f>IFERROR(VLOOKUP(G3826,Store_Map!$A$2:$I$100,5,FALSE),"")</f>
        <v>0</v>
      </c>
      <c r="K3826">
        <f>IFERROR(VLOOKUP(G3826,Store_Map!$A$2:$I$100,6,FALSE),"")</f>
        <v>0</v>
      </c>
      <c r="L3826">
        <f>IFERROR(VLOOKUP(G3826,Store_Map!$A$2:$I$100,7,FALSE),"")</f>
        <v>0</v>
      </c>
      <c r="M3826">
        <f>IFERROR(VLOOKUP(G3826,Store_Map!$A$2:$I$100,8,FALSE),"")</f>
        <v>0</v>
      </c>
      <c r="N3826">
        <f t="shared" si="531"/>
        <v>0</v>
      </c>
      <c r="O3826" t="str">
        <f t="shared" si="532"/>
        <v>PASS</v>
      </c>
      <c r="P3826" t="str">
        <f t="shared" si="533"/>
        <v>PASS</v>
      </c>
      <c r="Q3826" t="str">
        <f t="shared" si="534"/>
        <v>PASS</v>
      </c>
      <c r="R3826" t="str">
        <f t="shared" si="535"/>
        <v>PASS</v>
      </c>
      <c r="S3826" t="str">
        <f t="shared" si="536"/>
        <v>PASS</v>
      </c>
      <c r="T3826">
        <f t="shared" si="537"/>
        <v>100</v>
      </c>
      <c r="U3826" t="str">
        <f t="shared" si="538"/>
        <v>Low</v>
      </c>
      <c r="V3826" t="str">
        <f t="shared" si="539"/>
        <v>Clean</v>
      </c>
    </row>
    <row r="3827" spans="1:22" x14ac:dyDescent="0.3">
      <c r="A3827" t="str">
        <f>Raw_Data!A3827</f>
        <v>16053420</v>
      </c>
      <c r="B3827">
        <f>Raw_Data!B3827</f>
        <v>45660</v>
      </c>
      <c r="C3827" t="str">
        <f>Raw_Data!C3827</f>
        <v>LANSOPRAZOLE DR 30 MG CAPSU</v>
      </c>
      <c r="D3827" t="str">
        <f>Raw_Data!D3827</f>
        <v>70756080790</v>
      </c>
      <c r="E3827" t="str">
        <f>Raw_Data!E3827</f>
        <v>FORD, JAMES</v>
      </c>
      <c r="F3827" t="str">
        <f>Raw_Data!F3827</f>
        <v>1033117684</v>
      </c>
      <c r="G3827" t="str">
        <f>Raw_Data!H3827</f>
        <v>1</v>
      </c>
      <c r="H3827">
        <f>IFERROR(VLOOKUP(G3827,Store_Map!$A$2:$I$100,3,FALSE),"")</f>
        <v>0</v>
      </c>
      <c r="I3827">
        <f>IFERROR(VLOOKUP(G3827,Store_Map!$A$2:$I$100,4,FALSE),"")</f>
        <v>0</v>
      </c>
      <c r="J3827">
        <f>IFERROR(VLOOKUP(G3827,Store_Map!$A$2:$I$100,5,FALSE),"")</f>
        <v>0</v>
      </c>
      <c r="K3827">
        <f>IFERROR(VLOOKUP(G3827,Store_Map!$A$2:$I$100,6,FALSE),"")</f>
        <v>0</v>
      </c>
      <c r="L3827">
        <f>IFERROR(VLOOKUP(G3827,Store_Map!$A$2:$I$100,7,FALSE),"")</f>
        <v>0</v>
      </c>
      <c r="M3827">
        <f>IFERROR(VLOOKUP(G3827,Store_Map!$A$2:$I$100,8,FALSE),"")</f>
        <v>0</v>
      </c>
      <c r="N3827">
        <f t="shared" si="531"/>
        <v>0</v>
      </c>
      <c r="O3827" t="str">
        <f t="shared" si="532"/>
        <v>PASS</v>
      </c>
      <c r="P3827" t="str">
        <f t="shared" si="533"/>
        <v>PASS</v>
      </c>
      <c r="Q3827" t="str">
        <f t="shared" si="534"/>
        <v>PASS</v>
      </c>
      <c r="R3827" t="str">
        <f t="shared" si="535"/>
        <v>PASS</v>
      </c>
      <c r="S3827" t="str">
        <f t="shared" si="536"/>
        <v>PASS</v>
      </c>
      <c r="T3827">
        <f t="shared" si="537"/>
        <v>100</v>
      </c>
      <c r="U3827" t="str">
        <f t="shared" si="538"/>
        <v>Low</v>
      </c>
      <c r="V3827" t="str">
        <f t="shared" si="539"/>
        <v>Clean</v>
      </c>
    </row>
    <row r="3828" spans="1:22" x14ac:dyDescent="0.3">
      <c r="A3828" t="str">
        <f>Raw_Data!A3828</f>
        <v>16053422</v>
      </c>
      <c r="B3828">
        <f>Raw_Data!B3828</f>
        <v>45660</v>
      </c>
      <c r="C3828" t="str">
        <f>Raw_Data!C3828</f>
        <v>ROSUVASTATIN CALCIUM 10 MG</v>
      </c>
      <c r="D3828" t="str">
        <f>Raw_Data!D3828</f>
        <v>65862029490</v>
      </c>
      <c r="E3828" t="str">
        <f>Raw_Data!E3828</f>
        <v>FORD, JAMES</v>
      </c>
      <c r="F3828" t="str">
        <f>Raw_Data!F3828</f>
        <v>1033117684</v>
      </c>
      <c r="G3828" t="str">
        <f>Raw_Data!H3828</f>
        <v>1</v>
      </c>
      <c r="H3828">
        <f>IFERROR(VLOOKUP(G3828,Store_Map!$A$2:$I$100,3,FALSE),"")</f>
        <v>0</v>
      </c>
      <c r="I3828">
        <f>IFERROR(VLOOKUP(G3828,Store_Map!$A$2:$I$100,4,FALSE),"")</f>
        <v>0</v>
      </c>
      <c r="J3828">
        <f>IFERROR(VLOOKUP(G3828,Store_Map!$A$2:$I$100,5,FALSE),"")</f>
        <v>0</v>
      </c>
      <c r="K3828">
        <f>IFERROR(VLOOKUP(G3828,Store_Map!$A$2:$I$100,6,FALSE),"")</f>
        <v>0</v>
      </c>
      <c r="L3828">
        <f>IFERROR(VLOOKUP(G3828,Store_Map!$A$2:$I$100,7,FALSE),"")</f>
        <v>0</v>
      </c>
      <c r="M3828">
        <f>IFERROR(VLOOKUP(G3828,Store_Map!$A$2:$I$100,8,FALSE),"")</f>
        <v>0</v>
      </c>
      <c r="N3828">
        <f t="shared" si="531"/>
        <v>0</v>
      </c>
      <c r="O3828" t="str">
        <f t="shared" si="532"/>
        <v>PASS</v>
      </c>
      <c r="P3828" t="str">
        <f t="shared" si="533"/>
        <v>PASS</v>
      </c>
      <c r="Q3828" t="str">
        <f t="shared" si="534"/>
        <v>PASS</v>
      </c>
      <c r="R3828" t="str">
        <f t="shared" si="535"/>
        <v>PASS</v>
      </c>
      <c r="S3828" t="str">
        <f t="shared" si="536"/>
        <v>PASS</v>
      </c>
      <c r="T3828">
        <f t="shared" si="537"/>
        <v>100</v>
      </c>
      <c r="U3828" t="str">
        <f t="shared" si="538"/>
        <v>Low</v>
      </c>
      <c r="V3828" t="str">
        <f t="shared" si="539"/>
        <v>Clean</v>
      </c>
    </row>
    <row r="3829" spans="1:22" x14ac:dyDescent="0.3">
      <c r="A3829" t="str">
        <f>Raw_Data!A3829</f>
        <v>16053421</v>
      </c>
      <c r="B3829">
        <f>Raw_Data!B3829</f>
        <v>45660</v>
      </c>
      <c r="C3829" t="str">
        <f>Raw_Data!C3829</f>
        <v>TRIAMTERENE-HCTZ 37.5-25 MG</v>
      </c>
      <c r="D3829" t="str">
        <f>Raw_Data!D3829</f>
        <v>68382085601</v>
      </c>
      <c r="E3829" t="str">
        <f>Raw_Data!E3829</f>
        <v>FORD, JAMES</v>
      </c>
      <c r="F3829" t="str">
        <f>Raw_Data!F3829</f>
        <v>1033117684</v>
      </c>
      <c r="G3829" t="str">
        <f>Raw_Data!H3829</f>
        <v>1</v>
      </c>
      <c r="H3829">
        <f>IFERROR(VLOOKUP(G3829,Store_Map!$A$2:$I$100,3,FALSE),"")</f>
        <v>0</v>
      </c>
      <c r="I3829">
        <f>IFERROR(VLOOKUP(G3829,Store_Map!$A$2:$I$100,4,FALSE),"")</f>
        <v>0</v>
      </c>
      <c r="J3829">
        <f>IFERROR(VLOOKUP(G3829,Store_Map!$A$2:$I$100,5,FALSE),"")</f>
        <v>0</v>
      </c>
      <c r="K3829">
        <f>IFERROR(VLOOKUP(G3829,Store_Map!$A$2:$I$100,6,FALSE),"")</f>
        <v>0</v>
      </c>
      <c r="L3829">
        <f>IFERROR(VLOOKUP(G3829,Store_Map!$A$2:$I$100,7,FALSE),"")</f>
        <v>0</v>
      </c>
      <c r="M3829">
        <f>IFERROR(VLOOKUP(G3829,Store_Map!$A$2:$I$100,8,FALSE),"")</f>
        <v>0</v>
      </c>
      <c r="N3829">
        <f t="shared" si="531"/>
        <v>0</v>
      </c>
      <c r="O3829" t="str">
        <f t="shared" si="532"/>
        <v>PASS</v>
      </c>
      <c r="P3829" t="str">
        <f t="shared" si="533"/>
        <v>PASS</v>
      </c>
      <c r="Q3829" t="str">
        <f t="shared" si="534"/>
        <v>PASS</v>
      </c>
      <c r="R3829" t="str">
        <f t="shared" si="535"/>
        <v>PASS</v>
      </c>
      <c r="S3829" t="str">
        <f t="shared" si="536"/>
        <v>PASS</v>
      </c>
      <c r="T3829">
        <f t="shared" si="537"/>
        <v>100</v>
      </c>
      <c r="U3829" t="str">
        <f t="shared" si="538"/>
        <v>Low</v>
      </c>
      <c r="V3829" t="str">
        <f t="shared" si="539"/>
        <v>Clean</v>
      </c>
    </row>
    <row r="3830" spans="1:22" x14ac:dyDescent="0.3">
      <c r="A3830" t="str">
        <f>Raw_Data!A3830</f>
        <v>16050291</v>
      </c>
      <c r="B3830">
        <f>Raw_Data!B3830</f>
        <v>45660</v>
      </c>
      <c r="C3830" t="str">
        <f>Raw_Data!C3830</f>
        <v>PANTOPRAZOLE SOD DR 40 MG T</v>
      </c>
      <c r="D3830" t="str">
        <f>Raw_Data!D3830</f>
        <v>65862056090</v>
      </c>
      <c r="E3830" t="str">
        <f>Raw_Data!E3830</f>
        <v>FORD, JAMES</v>
      </c>
      <c r="F3830" t="str">
        <f>Raw_Data!F3830</f>
        <v>1033117684</v>
      </c>
      <c r="G3830" t="str">
        <f>Raw_Data!H3830</f>
        <v>1</v>
      </c>
      <c r="H3830">
        <f>IFERROR(VLOOKUP(G3830,Store_Map!$A$2:$I$100,3,FALSE),"")</f>
        <v>0</v>
      </c>
      <c r="I3830">
        <f>IFERROR(VLOOKUP(G3830,Store_Map!$A$2:$I$100,4,FALSE),"")</f>
        <v>0</v>
      </c>
      <c r="J3830">
        <f>IFERROR(VLOOKUP(G3830,Store_Map!$A$2:$I$100,5,FALSE),"")</f>
        <v>0</v>
      </c>
      <c r="K3830">
        <f>IFERROR(VLOOKUP(G3830,Store_Map!$A$2:$I$100,6,FALSE),"")</f>
        <v>0</v>
      </c>
      <c r="L3830">
        <f>IFERROR(VLOOKUP(G3830,Store_Map!$A$2:$I$100,7,FALSE),"")</f>
        <v>0</v>
      </c>
      <c r="M3830">
        <f>IFERROR(VLOOKUP(G3830,Store_Map!$A$2:$I$100,8,FALSE),"")</f>
        <v>0</v>
      </c>
      <c r="N3830">
        <f t="shared" si="531"/>
        <v>0</v>
      </c>
      <c r="O3830" t="str">
        <f t="shared" si="532"/>
        <v>PASS</v>
      </c>
      <c r="P3830" t="str">
        <f t="shared" si="533"/>
        <v>PASS</v>
      </c>
      <c r="Q3830" t="str">
        <f t="shared" si="534"/>
        <v>PASS</v>
      </c>
      <c r="R3830" t="str">
        <f t="shared" si="535"/>
        <v>PASS</v>
      </c>
      <c r="S3830" t="str">
        <f t="shared" si="536"/>
        <v>PASS</v>
      </c>
      <c r="T3830">
        <f t="shared" si="537"/>
        <v>100</v>
      </c>
      <c r="U3830" t="str">
        <f t="shared" si="538"/>
        <v>Low</v>
      </c>
      <c r="V3830" t="str">
        <f t="shared" si="539"/>
        <v>Clean</v>
      </c>
    </row>
    <row r="3831" spans="1:22" x14ac:dyDescent="0.3">
      <c r="A3831" t="str">
        <f>Raw_Data!A3831</f>
        <v>16051977</v>
      </c>
      <c r="B3831">
        <f>Raw_Data!B3831</f>
        <v>45660</v>
      </c>
      <c r="C3831" t="str">
        <f>Raw_Data!C3831</f>
        <v>PANTOPRAZOLE SOD DR 40 MG T</v>
      </c>
      <c r="D3831" t="str">
        <f>Raw_Data!D3831</f>
        <v>65862056090</v>
      </c>
      <c r="E3831" t="str">
        <f>Raw_Data!E3831</f>
        <v>FORD, JAMES</v>
      </c>
      <c r="F3831" t="str">
        <f>Raw_Data!F3831</f>
        <v>1033117684</v>
      </c>
      <c r="G3831" t="str">
        <f>Raw_Data!H3831</f>
        <v>1</v>
      </c>
      <c r="H3831">
        <f>IFERROR(VLOOKUP(G3831,Store_Map!$A$2:$I$100,3,FALSE),"")</f>
        <v>0</v>
      </c>
      <c r="I3831">
        <f>IFERROR(VLOOKUP(G3831,Store_Map!$A$2:$I$100,4,FALSE),"")</f>
        <v>0</v>
      </c>
      <c r="J3831">
        <f>IFERROR(VLOOKUP(G3831,Store_Map!$A$2:$I$100,5,FALSE),"")</f>
        <v>0</v>
      </c>
      <c r="K3831">
        <f>IFERROR(VLOOKUP(G3831,Store_Map!$A$2:$I$100,6,FALSE),"")</f>
        <v>0</v>
      </c>
      <c r="L3831">
        <f>IFERROR(VLOOKUP(G3831,Store_Map!$A$2:$I$100,7,FALSE),"")</f>
        <v>0</v>
      </c>
      <c r="M3831">
        <f>IFERROR(VLOOKUP(G3831,Store_Map!$A$2:$I$100,8,FALSE),"")</f>
        <v>0</v>
      </c>
      <c r="N3831">
        <f t="shared" si="531"/>
        <v>0</v>
      </c>
      <c r="O3831" t="str">
        <f t="shared" si="532"/>
        <v>PASS</v>
      </c>
      <c r="P3831" t="str">
        <f t="shared" si="533"/>
        <v>PASS</v>
      </c>
      <c r="Q3831" t="str">
        <f t="shared" si="534"/>
        <v>PASS</v>
      </c>
      <c r="R3831" t="str">
        <f t="shared" si="535"/>
        <v>PASS</v>
      </c>
      <c r="S3831" t="str">
        <f t="shared" si="536"/>
        <v>PASS</v>
      </c>
      <c r="T3831">
        <f t="shared" si="537"/>
        <v>100</v>
      </c>
      <c r="U3831" t="str">
        <f t="shared" si="538"/>
        <v>Low</v>
      </c>
      <c r="V3831" t="str">
        <f t="shared" si="539"/>
        <v>Clean</v>
      </c>
    </row>
    <row r="3832" spans="1:22" x14ac:dyDescent="0.3">
      <c r="A3832" t="str">
        <f>Raw_Data!A3832</f>
        <v>16053411</v>
      </c>
      <c r="B3832">
        <f>Raw_Data!B3832</f>
        <v>45660</v>
      </c>
      <c r="C3832" t="str">
        <f>Raw_Data!C3832</f>
        <v>FAMOTIDINE 20 MG TABLET</v>
      </c>
      <c r="D3832" t="str">
        <f>Raw_Data!D3832</f>
        <v>65862085901</v>
      </c>
      <c r="E3832" t="str">
        <f>Raw_Data!E3832</f>
        <v>FORD, JAMES</v>
      </c>
      <c r="F3832" t="str">
        <f>Raw_Data!F3832</f>
        <v>1033117684</v>
      </c>
      <c r="G3832" t="str">
        <f>Raw_Data!H3832</f>
        <v>1</v>
      </c>
      <c r="H3832">
        <f>IFERROR(VLOOKUP(G3832,Store_Map!$A$2:$I$100,3,FALSE),"")</f>
        <v>0</v>
      </c>
      <c r="I3832">
        <f>IFERROR(VLOOKUP(G3832,Store_Map!$A$2:$I$100,4,FALSE),"")</f>
        <v>0</v>
      </c>
      <c r="J3832">
        <f>IFERROR(VLOOKUP(G3832,Store_Map!$A$2:$I$100,5,FALSE),"")</f>
        <v>0</v>
      </c>
      <c r="K3832">
        <f>IFERROR(VLOOKUP(G3832,Store_Map!$A$2:$I$100,6,FALSE),"")</f>
        <v>0</v>
      </c>
      <c r="L3832">
        <f>IFERROR(VLOOKUP(G3832,Store_Map!$A$2:$I$100,7,FALSE),"")</f>
        <v>0</v>
      </c>
      <c r="M3832">
        <f>IFERROR(VLOOKUP(G3832,Store_Map!$A$2:$I$100,8,FALSE),"")</f>
        <v>0</v>
      </c>
      <c r="N3832">
        <f t="shared" si="531"/>
        <v>0</v>
      </c>
      <c r="O3832" t="str">
        <f t="shared" si="532"/>
        <v>PASS</v>
      </c>
      <c r="P3832" t="str">
        <f t="shared" si="533"/>
        <v>PASS</v>
      </c>
      <c r="Q3832" t="str">
        <f t="shared" si="534"/>
        <v>PASS</v>
      </c>
      <c r="R3832" t="str">
        <f t="shared" si="535"/>
        <v>PASS</v>
      </c>
      <c r="S3832" t="str">
        <f t="shared" si="536"/>
        <v>PASS</v>
      </c>
      <c r="T3832">
        <f t="shared" si="537"/>
        <v>100</v>
      </c>
      <c r="U3832" t="str">
        <f t="shared" si="538"/>
        <v>Low</v>
      </c>
      <c r="V3832" t="str">
        <f t="shared" si="539"/>
        <v>Clean</v>
      </c>
    </row>
    <row r="3833" spans="1:22" x14ac:dyDescent="0.3">
      <c r="A3833" t="str">
        <f>Raw_Data!A3833</f>
        <v>16053412</v>
      </c>
      <c r="B3833">
        <f>Raw_Data!B3833</f>
        <v>45660</v>
      </c>
      <c r="C3833" t="str">
        <f>Raw_Data!C3833</f>
        <v>VITAMIN D2 1.25MG(50,000 UN</v>
      </c>
      <c r="D3833" t="str">
        <f>Raw_Data!D3833</f>
        <v>64380073706</v>
      </c>
      <c r="E3833" t="str">
        <f>Raw_Data!E3833</f>
        <v>FORD, JAMES</v>
      </c>
      <c r="F3833" t="str">
        <f>Raw_Data!F3833</f>
        <v>1033117684</v>
      </c>
      <c r="G3833" t="str">
        <f>Raw_Data!H3833</f>
        <v>1</v>
      </c>
      <c r="H3833">
        <f>IFERROR(VLOOKUP(G3833,Store_Map!$A$2:$I$100,3,FALSE),"")</f>
        <v>0</v>
      </c>
      <c r="I3833">
        <f>IFERROR(VLOOKUP(G3833,Store_Map!$A$2:$I$100,4,FALSE),"")</f>
        <v>0</v>
      </c>
      <c r="J3833">
        <f>IFERROR(VLOOKUP(G3833,Store_Map!$A$2:$I$100,5,FALSE),"")</f>
        <v>0</v>
      </c>
      <c r="K3833">
        <f>IFERROR(VLOOKUP(G3833,Store_Map!$A$2:$I$100,6,FALSE),"")</f>
        <v>0</v>
      </c>
      <c r="L3833">
        <f>IFERROR(VLOOKUP(G3833,Store_Map!$A$2:$I$100,7,FALSE),"")</f>
        <v>0</v>
      </c>
      <c r="M3833">
        <f>IFERROR(VLOOKUP(G3833,Store_Map!$A$2:$I$100,8,FALSE),"")</f>
        <v>0</v>
      </c>
      <c r="N3833">
        <f t="shared" si="531"/>
        <v>0</v>
      </c>
      <c r="O3833" t="str">
        <f t="shared" si="532"/>
        <v>PASS</v>
      </c>
      <c r="P3833" t="str">
        <f t="shared" si="533"/>
        <v>PASS</v>
      </c>
      <c r="Q3833" t="str">
        <f t="shared" si="534"/>
        <v>PASS</v>
      </c>
      <c r="R3833" t="str">
        <f t="shared" si="535"/>
        <v>PASS</v>
      </c>
      <c r="S3833" t="str">
        <f t="shared" si="536"/>
        <v>PASS</v>
      </c>
      <c r="T3833">
        <f t="shared" si="537"/>
        <v>100</v>
      </c>
      <c r="U3833" t="str">
        <f t="shared" si="538"/>
        <v>Low</v>
      </c>
      <c r="V3833" t="str">
        <f t="shared" si="539"/>
        <v>Clean</v>
      </c>
    </row>
    <row r="3834" spans="1:22" x14ac:dyDescent="0.3">
      <c r="A3834" t="str">
        <f>Raw_Data!A3834</f>
        <v>16053413</v>
      </c>
      <c r="B3834">
        <f>Raw_Data!B3834</f>
        <v>45660</v>
      </c>
      <c r="C3834" t="str">
        <f>Raw_Data!C3834</f>
        <v>LEVOTHYROXINE 50 MCG TABLET</v>
      </c>
      <c r="D3834" t="str">
        <f>Raw_Data!D3834</f>
        <v>68180096609</v>
      </c>
      <c r="E3834" t="str">
        <f>Raw_Data!E3834</f>
        <v>FORD, JAMES</v>
      </c>
      <c r="F3834" t="str">
        <f>Raw_Data!F3834</f>
        <v>1033117684</v>
      </c>
      <c r="G3834" t="str">
        <f>Raw_Data!H3834</f>
        <v>1</v>
      </c>
      <c r="H3834">
        <f>IFERROR(VLOOKUP(G3834,Store_Map!$A$2:$I$100,3,FALSE),"")</f>
        <v>0</v>
      </c>
      <c r="I3834">
        <f>IFERROR(VLOOKUP(G3834,Store_Map!$A$2:$I$100,4,FALSE),"")</f>
        <v>0</v>
      </c>
      <c r="J3834">
        <f>IFERROR(VLOOKUP(G3834,Store_Map!$A$2:$I$100,5,FALSE),"")</f>
        <v>0</v>
      </c>
      <c r="K3834">
        <f>IFERROR(VLOOKUP(G3834,Store_Map!$A$2:$I$100,6,FALSE),"")</f>
        <v>0</v>
      </c>
      <c r="L3834">
        <f>IFERROR(VLOOKUP(G3834,Store_Map!$A$2:$I$100,7,FALSE),"")</f>
        <v>0</v>
      </c>
      <c r="M3834">
        <f>IFERROR(VLOOKUP(G3834,Store_Map!$A$2:$I$100,8,FALSE),"")</f>
        <v>0</v>
      </c>
      <c r="N3834">
        <f t="shared" si="531"/>
        <v>0</v>
      </c>
      <c r="O3834" t="str">
        <f t="shared" si="532"/>
        <v>PASS</v>
      </c>
      <c r="P3834" t="str">
        <f t="shared" si="533"/>
        <v>PASS</v>
      </c>
      <c r="Q3834" t="str">
        <f t="shared" si="534"/>
        <v>PASS</v>
      </c>
      <c r="R3834" t="str">
        <f t="shared" si="535"/>
        <v>PASS</v>
      </c>
      <c r="S3834" t="str">
        <f t="shared" si="536"/>
        <v>PASS</v>
      </c>
      <c r="T3834">
        <f t="shared" si="537"/>
        <v>100</v>
      </c>
      <c r="U3834" t="str">
        <f t="shared" si="538"/>
        <v>Low</v>
      </c>
      <c r="V3834" t="str">
        <f t="shared" si="539"/>
        <v>Clean</v>
      </c>
    </row>
    <row r="3835" spans="1:22" x14ac:dyDescent="0.3">
      <c r="A3835" t="str">
        <f>Raw_Data!A3835</f>
        <v>16053414</v>
      </c>
      <c r="B3835">
        <f>Raw_Data!B3835</f>
        <v>45660</v>
      </c>
      <c r="C3835" t="str">
        <f>Raw_Data!C3835</f>
        <v>BUPROPION HCL SR 100 MG TAB</v>
      </c>
      <c r="D3835" t="str">
        <f>Raw_Data!D3835</f>
        <v>43547028810</v>
      </c>
      <c r="E3835" t="str">
        <f>Raw_Data!E3835</f>
        <v>FORD, JAMES</v>
      </c>
      <c r="F3835" t="str">
        <f>Raw_Data!F3835</f>
        <v>1033117684</v>
      </c>
      <c r="G3835" t="str">
        <f>Raw_Data!H3835</f>
        <v>1</v>
      </c>
      <c r="H3835">
        <f>IFERROR(VLOOKUP(G3835,Store_Map!$A$2:$I$100,3,FALSE),"")</f>
        <v>0</v>
      </c>
      <c r="I3835">
        <f>IFERROR(VLOOKUP(G3835,Store_Map!$A$2:$I$100,4,FALSE),"")</f>
        <v>0</v>
      </c>
      <c r="J3835">
        <f>IFERROR(VLOOKUP(G3835,Store_Map!$A$2:$I$100,5,FALSE),"")</f>
        <v>0</v>
      </c>
      <c r="K3835">
        <f>IFERROR(VLOOKUP(G3835,Store_Map!$A$2:$I$100,6,FALSE),"")</f>
        <v>0</v>
      </c>
      <c r="L3835">
        <f>IFERROR(VLOOKUP(G3835,Store_Map!$A$2:$I$100,7,FALSE),"")</f>
        <v>0</v>
      </c>
      <c r="M3835">
        <f>IFERROR(VLOOKUP(G3835,Store_Map!$A$2:$I$100,8,FALSE),"")</f>
        <v>0</v>
      </c>
      <c r="N3835">
        <f t="shared" si="531"/>
        <v>0</v>
      </c>
      <c r="O3835" t="str">
        <f t="shared" si="532"/>
        <v>PASS</v>
      </c>
      <c r="P3835" t="str">
        <f t="shared" si="533"/>
        <v>PASS</v>
      </c>
      <c r="Q3835" t="str">
        <f t="shared" si="534"/>
        <v>PASS</v>
      </c>
      <c r="R3835" t="str">
        <f t="shared" si="535"/>
        <v>PASS</v>
      </c>
      <c r="S3835" t="str">
        <f t="shared" si="536"/>
        <v>PASS</v>
      </c>
      <c r="T3835">
        <f t="shared" si="537"/>
        <v>100</v>
      </c>
      <c r="U3835" t="str">
        <f t="shared" si="538"/>
        <v>Low</v>
      </c>
      <c r="V3835" t="str">
        <f t="shared" si="539"/>
        <v>Clean</v>
      </c>
    </row>
    <row r="3836" spans="1:22" x14ac:dyDescent="0.3">
      <c r="A3836" t="str">
        <f>Raw_Data!A3836</f>
        <v>16053415</v>
      </c>
      <c r="B3836">
        <f>Raw_Data!B3836</f>
        <v>45660</v>
      </c>
      <c r="C3836" t="str">
        <f>Raw_Data!C3836</f>
        <v>BENAZEPRIL HCL 40 MG TABLET</v>
      </c>
      <c r="D3836" t="str">
        <f>Raw_Data!D3836</f>
        <v>43547033810</v>
      </c>
      <c r="E3836" t="str">
        <f>Raw_Data!E3836</f>
        <v>FORD, JAMES</v>
      </c>
      <c r="F3836" t="str">
        <f>Raw_Data!F3836</f>
        <v>1033117684</v>
      </c>
      <c r="G3836" t="str">
        <f>Raw_Data!H3836</f>
        <v>1</v>
      </c>
      <c r="H3836">
        <f>IFERROR(VLOOKUP(G3836,Store_Map!$A$2:$I$100,3,FALSE),"")</f>
        <v>0</v>
      </c>
      <c r="I3836">
        <f>IFERROR(VLOOKUP(G3836,Store_Map!$A$2:$I$100,4,FALSE),"")</f>
        <v>0</v>
      </c>
      <c r="J3836">
        <f>IFERROR(VLOOKUP(G3836,Store_Map!$A$2:$I$100,5,FALSE),"")</f>
        <v>0</v>
      </c>
      <c r="K3836">
        <f>IFERROR(VLOOKUP(G3836,Store_Map!$A$2:$I$100,6,FALSE),"")</f>
        <v>0</v>
      </c>
      <c r="L3836">
        <f>IFERROR(VLOOKUP(G3836,Store_Map!$A$2:$I$100,7,FALSE),"")</f>
        <v>0</v>
      </c>
      <c r="M3836">
        <f>IFERROR(VLOOKUP(G3836,Store_Map!$A$2:$I$100,8,FALSE),"")</f>
        <v>0</v>
      </c>
      <c r="N3836">
        <f t="shared" si="531"/>
        <v>0</v>
      </c>
      <c r="O3836" t="str">
        <f t="shared" si="532"/>
        <v>PASS</v>
      </c>
      <c r="P3836" t="str">
        <f t="shared" si="533"/>
        <v>PASS</v>
      </c>
      <c r="Q3836" t="str">
        <f t="shared" si="534"/>
        <v>PASS</v>
      </c>
      <c r="R3836" t="str">
        <f t="shared" si="535"/>
        <v>PASS</v>
      </c>
      <c r="S3836" t="str">
        <f t="shared" si="536"/>
        <v>PASS</v>
      </c>
      <c r="T3836">
        <f t="shared" si="537"/>
        <v>100</v>
      </c>
      <c r="U3836" t="str">
        <f t="shared" si="538"/>
        <v>Low</v>
      </c>
      <c r="V3836" t="str">
        <f t="shared" si="539"/>
        <v>Clean</v>
      </c>
    </row>
    <row r="3837" spans="1:22" x14ac:dyDescent="0.3">
      <c r="A3837" t="str">
        <f>Raw_Data!A3837</f>
        <v>16053418</v>
      </c>
      <c r="B3837">
        <f>Raw_Data!B3837</f>
        <v>45660</v>
      </c>
      <c r="C3837" t="str">
        <f>Raw_Data!C3837</f>
        <v>ROSUVASTATIN CALCIUM 5 MG T</v>
      </c>
      <c r="D3837" t="str">
        <f>Raw_Data!D3837</f>
        <v>67877043990</v>
      </c>
      <c r="E3837" t="str">
        <f>Raw_Data!E3837</f>
        <v>FORD, JAMES</v>
      </c>
      <c r="F3837" t="str">
        <f>Raw_Data!F3837</f>
        <v>1033117684</v>
      </c>
      <c r="G3837" t="str">
        <f>Raw_Data!H3837</f>
        <v>1</v>
      </c>
      <c r="H3837">
        <f>IFERROR(VLOOKUP(G3837,Store_Map!$A$2:$I$100,3,FALSE),"")</f>
        <v>0</v>
      </c>
      <c r="I3837">
        <f>IFERROR(VLOOKUP(G3837,Store_Map!$A$2:$I$100,4,FALSE),"")</f>
        <v>0</v>
      </c>
      <c r="J3837">
        <f>IFERROR(VLOOKUP(G3837,Store_Map!$A$2:$I$100,5,FALSE),"")</f>
        <v>0</v>
      </c>
      <c r="K3837">
        <f>IFERROR(VLOOKUP(G3837,Store_Map!$A$2:$I$100,6,FALSE),"")</f>
        <v>0</v>
      </c>
      <c r="L3837">
        <f>IFERROR(VLOOKUP(G3837,Store_Map!$A$2:$I$100,7,FALSE),"")</f>
        <v>0</v>
      </c>
      <c r="M3837">
        <f>IFERROR(VLOOKUP(G3837,Store_Map!$A$2:$I$100,8,FALSE),"")</f>
        <v>0</v>
      </c>
      <c r="N3837">
        <f t="shared" si="531"/>
        <v>0</v>
      </c>
      <c r="O3837" t="str">
        <f t="shared" si="532"/>
        <v>PASS</v>
      </c>
      <c r="P3837" t="str">
        <f t="shared" si="533"/>
        <v>PASS</v>
      </c>
      <c r="Q3837" t="str">
        <f t="shared" si="534"/>
        <v>PASS</v>
      </c>
      <c r="R3837" t="str">
        <f t="shared" si="535"/>
        <v>PASS</v>
      </c>
      <c r="S3837" t="str">
        <f t="shared" si="536"/>
        <v>PASS</v>
      </c>
      <c r="T3837">
        <f t="shared" si="537"/>
        <v>100</v>
      </c>
      <c r="U3837" t="str">
        <f t="shared" si="538"/>
        <v>Low</v>
      </c>
      <c r="V3837" t="str">
        <f t="shared" si="539"/>
        <v>Clean</v>
      </c>
    </row>
    <row r="3838" spans="1:22" x14ac:dyDescent="0.3">
      <c r="A3838" t="str">
        <f>Raw_Data!A3838</f>
        <v>16053230</v>
      </c>
      <c r="B3838">
        <f>Raw_Data!B3838</f>
        <v>45660</v>
      </c>
      <c r="C3838" t="str">
        <f>Raw_Data!C3838</f>
        <v>METFORMIN HCL 500MG TABS</v>
      </c>
      <c r="D3838" t="str">
        <f>Raw_Data!D3838</f>
        <v>70010006309</v>
      </c>
      <c r="E3838" t="str">
        <f>Raw_Data!E3838</f>
        <v>PEDERSEN, JENNIFER</v>
      </c>
      <c r="F3838" t="str">
        <f>Raw_Data!F3838</f>
        <v>1073606661</v>
      </c>
      <c r="G3838" t="str">
        <f>Raw_Data!H3838</f>
        <v>1</v>
      </c>
      <c r="H3838">
        <f>IFERROR(VLOOKUP(G3838,Store_Map!$A$2:$I$100,3,FALSE),"")</f>
        <v>0</v>
      </c>
      <c r="I3838">
        <f>IFERROR(VLOOKUP(G3838,Store_Map!$A$2:$I$100,4,FALSE),"")</f>
        <v>0</v>
      </c>
      <c r="J3838">
        <f>IFERROR(VLOOKUP(G3838,Store_Map!$A$2:$I$100,5,FALSE),"")</f>
        <v>0</v>
      </c>
      <c r="K3838">
        <f>IFERROR(VLOOKUP(G3838,Store_Map!$A$2:$I$100,6,FALSE),"")</f>
        <v>0</v>
      </c>
      <c r="L3838">
        <f>IFERROR(VLOOKUP(G3838,Store_Map!$A$2:$I$100,7,FALSE),"")</f>
        <v>0</v>
      </c>
      <c r="M3838">
        <f>IFERROR(VLOOKUP(G3838,Store_Map!$A$2:$I$100,8,FALSE),"")</f>
        <v>0</v>
      </c>
      <c r="N3838">
        <f t="shared" si="531"/>
        <v>0</v>
      </c>
      <c r="O3838" t="str">
        <f t="shared" si="532"/>
        <v>PASS</v>
      </c>
      <c r="P3838" t="str">
        <f t="shared" si="533"/>
        <v>PASS</v>
      </c>
      <c r="Q3838" t="str">
        <f t="shared" si="534"/>
        <v>PASS</v>
      </c>
      <c r="R3838" t="str">
        <f t="shared" si="535"/>
        <v>PASS</v>
      </c>
      <c r="S3838" t="str">
        <f t="shared" si="536"/>
        <v>PASS</v>
      </c>
      <c r="T3838">
        <f t="shared" si="537"/>
        <v>100</v>
      </c>
      <c r="U3838" t="str">
        <f t="shared" si="538"/>
        <v>Low</v>
      </c>
      <c r="V3838" t="str">
        <f t="shared" si="539"/>
        <v>Clean</v>
      </c>
    </row>
    <row r="3839" spans="1:22" x14ac:dyDescent="0.3">
      <c r="A3839" t="str">
        <f>Raw_Data!A3839</f>
        <v>16053465</v>
      </c>
      <c r="B3839">
        <f>Raw_Data!B3839</f>
        <v>45660</v>
      </c>
      <c r="C3839" t="str">
        <f>Raw_Data!C3839</f>
        <v>*POTASSIUM CL ER 10 MEQ TAB</v>
      </c>
      <c r="D3839" t="str">
        <f>Raw_Data!D3839</f>
        <v>832532311</v>
      </c>
      <c r="E3839" t="str">
        <f>Raw_Data!E3839</f>
        <v>WHITLOW, MICHEAL</v>
      </c>
      <c r="F3839" t="str">
        <f>Raw_Data!F3839</f>
        <v>1700266418</v>
      </c>
      <c r="G3839" t="str">
        <f>Raw_Data!H3839</f>
        <v>1</v>
      </c>
      <c r="H3839">
        <f>IFERROR(VLOOKUP(G3839,Store_Map!$A$2:$I$100,3,FALSE),"")</f>
        <v>0</v>
      </c>
      <c r="I3839">
        <f>IFERROR(VLOOKUP(G3839,Store_Map!$A$2:$I$100,4,FALSE),"")</f>
        <v>0</v>
      </c>
      <c r="J3839">
        <f>IFERROR(VLOOKUP(G3839,Store_Map!$A$2:$I$100,5,FALSE),"")</f>
        <v>0</v>
      </c>
      <c r="K3839">
        <f>IFERROR(VLOOKUP(G3839,Store_Map!$A$2:$I$100,6,FALSE),"")</f>
        <v>0</v>
      </c>
      <c r="L3839">
        <f>IFERROR(VLOOKUP(G3839,Store_Map!$A$2:$I$100,7,FALSE),"")</f>
        <v>0</v>
      </c>
      <c r="M3839">
        <f>IFERROR(VLOOKUP(G3839,Store_Map!$A$2:$I$100,8,FALSE),"")</f>
        <v>0</v>
      </c>
      <c r="N3839">
        <f t="shared" si="531"/>
        <v>0</v>
      </c>
      <c r="O3839" t="str">
        <f t="shared" si="532"/>
        <v>PASS</v>
      </c>
      <c r="P3839" t="str">
        <f t="shared" si="533"/>
        <v>REVIEW</v>
      </c>
      <c r="Q3839" t="str">
        <f t="shared" si="534"/>
        <v>PASS</v>
      </c>
      <c r="R3839" t="str">
        <f t="shared" si="535"/>
        <v>PASS</v>
      </c>
      <c r="S3839" t="str">
        <f t="shared" si="536"/>
        <v>REVIEW</v>
      </c>
      <c r="T3839">
        <f t="shared" si="537"/>
        <v>90</v>
      </c>
      <c r="U3839" t="str">
        <f t="shared" si="538"/>
        <v>Low</v>
      </c>
      <c r="V3839" t="str">
        <f t="shared" si="539"/>
        <v>Invalid NDC</v>
      </c>
    </row>
    <row r="3840" spans="1:22" x14ac:dyDescent="0.3">
      <c r="A3840" t="str">
        <f>Raw_Data!A3840</f>
        <v>16053571</v>
      </c>
      <c r="B3840">
        <f>Raw_Data!B3840</f>
        <v>45660</v>
      </c>
      <c r="C3840" t="str">
        <f>Raw_Data!C3840</f>
        <v>*VITAMIN D2 1.25MG(50,000 U</v>
      </c>
      <c r="D3840" t="str">
        <f>Raw_Data!D3840</f>
        <v>64380073706</v>
      </c>
      <c r="E3840" t="str">
        <f>Raw_Data!E3840</f>
        <v>WHITLOW, MICHEAL</v>
      </c>
      <c r="F3840" t="str">
        <f>Raw_Data!F3840</f>
        <v>1700266418</v>
      </c>
      <c r="G3840" t="str">
        <f>Raw_Data!H3840</f>
        <v>1</v>
      </c>
      <c r="H3840">
        <f>IFERROR(VLOOKUP(G3840,Store_Map!$A$2:$I$100,3,FALSE),"")</f>
        <v>0</v>
      </c>
      <c r="I3840">
        <f>IFERROR(VLOOKUP(G3840,Store_Map!$A$2:$I$100,4,FALSE),"")</f>
        <v>0</v>
      </c>
      <c r="J3840">
        <f>IFERROR(VLOOKUP(G3840,Store_Map!$A$2:$I$100,5,FALSE),"")</f>
        <v>0</v>
      </c>
      <c r="K3840">
        <f>IFERROR(VLOOKUP(G3840,Store_Map!$A$2:$I$100,6,FALSE),"")</f>
        <v>0</v>
      </c>
      <c r="L3840">
        <f>IFERROR(VLOOKUP(G3840,Store_Map!$A$2:$I$100,7,FALSE),"")</f>
        <v>0</v>
      </c>
      <c r="M3840">
        <f>IFERROR(VLOOKUP(G3840,Store_Map!$A$2:$I$100,8,FALSE),"")</f>
        <v>0</v>
      </c>
      <c r="N3840">
        <f t="shared" si="531"/>
        <v>0</v>
      </c>
      <c r="O3840" t="str">
        <f t="shared" si="532"/>
        <v>PASS</v>
      </c>
      <c r="P3840" t="str">
        <f t="shared" si="533"/>
        <v>PASS</v>
      </c>
      <c r="Q3840" t="str">
        <f t="shared" si="534"/>
        <v>PASS</v>
      </c>
      <c r="R3840" t="str">
        <f t="shared" si="535"/>
        <v>PASS</v>
      </c>
      <c r="S3840" t="str">
        <f t="shared" si="536"/>
        <v>PASS</v>
      </c>
      <c r="T3840">
        <f t="shared" si="537"/>
        <v>100</v>
      </c>
      <c r="U3840" t="str">
        <f t="shared" si="538"/>
        <v>Low</v>
      </c>
      <c r="V3840" t="str">
        <f t="shared" si="539"/>
        <v>Clean</v>
      </c>
    </row>
    <row r="3841" spans="1:22" x14ac:dyDescent="0.3">
      <c r="A3841" t="str">
        <f>Raw_Data!A3841</f>
        <v>16053915</v>
      </c>
      <c r="B3841">
        <f>Raw_Data!B3841</f>
        <v>45660</v>
      </c>
      <c r="C3841" t="str">
        <f>Raw_Data!C3841</f>
        <v>METFORMIN HCL ER 500 MG TAB</v>
      </c>
      <c r="D3841" t="str">
        <f>Raw_Data!D3841</f>
        <v>67877015901</v>
      </c>
      <c r="E3841" t="str">
        <f>Raw_Data!E3841</f>
        <v>MACHADO, MARIA</v>
      </c>
      <c r="F3841" t="str">
        <f>Raw_Data!F3841</f>
        <v>1619100302</v>
      </c>
      <c r="G3841" t="str">
        <f>Raw_Data!H3841</f>
        <v>1</v>
      </c>
      <c r="H3841">
        <f>IFERROR(VLOOKUP(G3841,Store_Map!$A$2:$I$100,3,FALSE),"")</f>
        <v>0</v>
      </c>
      <c r="I3841">
        <f>IFERROR(VLOOKUP(G3841,Store_Map!$A$2:$I$100,4,FALSE),"")</f>
        <v>0</v>
      </c>
      <c r="J3841">
        <f>IFERROR(VLOOKUP(G3841,Store_Map!$A$2:$I$100,5,FALSE),"")</f>
        <v>0</v>
      </c>
      <c r="K3841">
        <f>IFERROR(VLOOKUP(G3841,Store_Map!$A$2:$I$100,6,FALSE),"")</f>
        <v>0</v>
      </c>
      <c r="L3841">
        <f>IFERROR(VLOOKUP(G3841,Store_Map!$A$2:$I$100,7,FALSE),"")</f>
        <v>0</v>
      </c>
      <c r="M3841">
        <f>IFERROR(VLOOKUP(G3841,Store_Map!$A$2:$I$100,8,FALSE),"")</f>
        <v>0</v>
      </c>
      <c r="N3841">
        <f t="shared" si="531"/>
        <v>0</v>
      </c>
      <c r="O3841" t="str">
        <f t="shared" si="532"/>
        <v>PASS</v>
      </c>
      <c r="P3841" t="str">
        <f t="shared" si="533"/>
        <v>PASS</v>
      </c>
      <c r="Q3841" t="str">
        <f t="shared" si="534"/>
        <v>PASS</v>
      </c>
      <c r="R3841" t="str">
        <f t="shared" si="535"/>
        <v>PASS</v>
      </c>
      <c r="S3841" t="str">
        <f t="shared" si="536"/>
        <v>PASS</v>
      </c>
      <c r="T3841">
        <f t="shared" si="537"/>
        <v>100</v>
      </c>
      <c r="U3841" t="str">
        <f t="shared" si="538"/>
        <v>Low</v>
      </c>
      <c r="V3841" t="str">
        <f t="shared" si="539"/>
        <v>Clean</v>
      </c>
    </row>
    <row r="3842" spans="1:22" x14ac:dyDescent="0.3">
      <c r="A3842" t="str">
        <f>Raw_Data!A3842</f>
        <v>16054083</v>
      </c>
      <c r="B3842">
        <f>Raw_Data!B3842</f>
        <v>45660</v>
      </c>
      <c r="C3842" t="str">
        <f>Raw_Data!C3842</f>
        <v>ONETOUCH ULTRA TEST STRP</v>
      </c>
      <c r="D3842" t="str">
        <f>Raw_Data!D3842</f>
        <v>53885024510</v>
      </c>
      <c r="E3842" t="str">
        <f>Raw_Data!E3842</f>
        <v>GIBBS, JON</v>
      </c>
      <c r="F3842" t="str">
        <f>Raw_Data!F3842</f>
        <v>1700896156</v>
      </c>
      <c r="G3842" t="str">
        <f>Raw_Data!H3842</f>
        <v>1</v>
      </c>
      <c r="H3842">
        <f>IFERROR(VLOOKUP(G3842,Store_Map!$A$2:$I$100,3,FALSE),"")</f>
        <v>0</v>
      </c>
      <c r="I3842">
        <f>IFERROR(VLOOKUP(G3842,Store_Map!$A$2:$I$100,4,FALSE),"")</f>
        <v>0</v>
      </c>
      <c r="J3842">
        <f>IFERROR(VLOOKUP(G3842,Store_Map!$A$2:$I$100,5,FALSE),"")</f>
        <v>0</v>
      </c>
      <c r="K3842">
        <f>IFERROR(VLOOKUP(G3842,Store_Map!$A$2:$I$100,6,FALSE),"")</f>
        <v>0</v>
      </c>
      <c r="L3842">
        <f>IFERROR(VLOOKUP(G3842,Store_Map!$A$2:$I$100,7,FALSE),"")</f>
        <v>0</v>
      </c>
      <c r="M3842">
        <f>IFERROR(VLOOKUP(G3842,Store_Map!$A$2:$I$100,8,FALSE),"")</f>
        <v>0</v>
      </c>
      <c r="N3842">
        <f t="shared" ref="N3842:N3905" si="540">COUNTBLANK(A3842:M3842)</f>
        <v>0</v>
      </c>
      <c r="O3842" t="str">
        <f t="shared" ref="O3842:O3905" si="541">IF(AND(F3842&lt;&gt;"",LEN(F3842)=10,ISNUMBER(--F3842)),"PASS","REVIEW")</f>
        <v>PASS</v>
      </c>
      <c r="P3842" t="str">
        <f t="shared" ref="P3842:P3905" si="542">IF(AND(D3842&lt;&gt;"",OR(LEN(D3842)=10,LEN(D3842)=11),ISNUMBER(--D3842)),"PASS","REVIEW")</f>
        <v>PASS</v>
      </c>
      <c r="Q3842" t="str">
        <f t="shared" ref="Q3842:Q3905" si="543">IF(H3842&lt;&gt;"","PASS","REVIEW")</f>
        <v>PASS</v>
      </c>
      <c r="R3842" t="str">
        <f t="shared" ref="R3842:R3905" si="544">IF(AND(I3842&lt;&gt;"",J3842&lt;&gt;"",K3842&lt;&gt;"",L3842&lt;&gt;"",M3842&lt;&gt;""),"PASS","REVIEW")</f>
        <v>PASS</v>
      </c>
      <c r="S3842" t="str">
        <f t="shared" ref="S3842:S3905" si="545">IF(OR(N3842&gt;0,O3842="REVIEW",P3842="REVIEW",Q3842="REVIEW",R3842="REVIEW"),"REVIEW","PASS")</f>
        <v>PASS</v>
      </c>
      <c r="T3842">
        <f t="shared" ref="T3842:T3905" si="546">MAX(0,100-(N3842*5)-IF(O3842="REVIEW",15,0)-IF(P3842="REVIEW",10,0)-IF(Q3842="REVIEW",10,0)-IF(R3842="REVIEW",20,0))</f>
        <v>100</v>
      </c>
      <c r="U3842" t="str">
        <f t="shared" ref="U3842:U3905" si="547">IF(T3842&gt;=90,"Low",IF(T3842&gt;=70,"Medium","High"))</f>
        <v>Low</v>
      </c>
      <c r="V3842" t="str">
        <f t="shared" ref="V3842:V3905" si="548">IF(N3842&gt;0,"Missing required fields",IF(O3842="REVIEW","Invalid provider NPI",IF(P3842="REVIEW","Invalid NDC",IF(Q3842="REVIEW","Store mapping incomplete",IF(R3842="REVIEW","Entity mapping incomplete","Clean")))))</f>
        <v>Clean</v>
      </c>
    </row>
    <row r="3843" spans="1:22" x14ac:dyDescent="0.3">
      <c r="A3843" t="str">
        <f>Raw_Data!A3843</f>
        <v>16054351</v>
      </c>
      <c r="B3843">
        <f>Raw_Data!B3843</f>
        <v>45660</v>
      </c>
      <c r="C3843" t="str">
        <f>Raw_Data!C3843</f>
        <v>GABAPENTIN 300 MG CAPSULE</v>
      </c>
      <c r="D3843" t="str">
        <f>Raw_Data!D3843</f>
        <v>67877022301</v>
      </c>
      <c r="E3843" t="str">
        <f>Raw_Data!E3843</f>
        <v>GIBBS, JON</v>
      </c>
      <c r="F3843" t="str">
        <f>Raw_Data!F3843</f>
        <v>1700896156</v>
      </c>
      <c r="G3843" t="str">
        <f>Raw_Data!H3843</f>
        <v>1</v>
      </c>
      <c r="H3843">
        <f>IFERROR(VLOOKUP(G3843,Store_Map!$A$2:$I$100,3,FALSE),"")</f>
        <v>0</v>
      </c>
      <c r="I3843">
        <f>IFERROR(VLOOKUP(G3843,Store_Map!$A$2:$I$100,4,FALSE),"")</f>
        <v>0</v>
      </c>
      <c r="J3843">
        <f>IFERROR(VLOOKUP(G3843,Store_Map!$A$2:$I$100,5,FALSE),"")</f>
        <v>0</v>
      </c>
      <c r="K3843">
        <f>IFERROR(VLOOKUP(G3843,Store_Map!$A$2:$I$100,6,FALSE),"")</f>
        <v>0</v>
      </c>
      <c r="L3843">
        <f>IFERROR(VLOOKUP(G3843,Store_Map!$A$2:$I$100,7,FALSE),"")</f>
        <v>0</v>
      </c>
      <c r="M3843">
        <f>IFERROR(VLOOKUP(G3843,Store_Map!$A$2:$I$100,8,FALSE),"")</f>
        <v>0</v>
      </c>
      <c r="N3843">
        <f t="shared" si="540"/>
        <v>0</v>
      </c>
      <c r="O3843" t="str">
        <f t="shared" si="541"/>
        <v>PASS</v>
      </c>
      <c r="P3843" t="str">
        <f t="shared" si="542"/>
        <v>PASS</v>
      </c>
      <c r="Q3843" t="str">
        <f t="shared" si="543"/>
        <v>PASS</v>
      </c>
      <c r="R3843" t="str">
        <f t="shared" si="544"/>
        <v>PASS</v>
      </c>
      <c r="S3843" t="str">
        <f t="shared" si="545"/>
        <v>PASS</v>
      </c>
      <c r="T3843">
        <f t="shared" si="546"/>
        <v>100</v>
      </c>
      <c r="U3843" t="str">
        <f t="shared" si="547"/>
        <v>Low</v>
      </c>
      <c r="V3843" t="str">
        <f t="shared" si="548"/>
        <v>Clean</v>
      </c>
    </row>
    <row r="3844" spans="1:22" x14ac:dyDescent="0.3">
      <c r="A3844" t="str">
        <f>Raw_Data!A3844</f>
        <v>16054374</v>
      </c>
      <c r="B3844">
        <f>Raw_Data!B3844</f>
        <v>45660</v>
      </c>
      <c r="C3844" t="str">
        <f>Raw_Data!C3844</f>
        <v>IBUPROFEN 800 MG TABLET</v>
      </c>
      <c r="D3844" t="str">
        <f>Raw_Data!D3844</f>
        <v>55111068405</v>
      </c>
      <c r="E3844" t="str">
        <f>Raw_Data!E3844</f>
        <v>GIBBS, JON</v>
      </c>
      <c r="F3844" t="str">
        <f>Raw_Data!F3844</f>
        <v>1700896156</v>
      </c>
      <c r="G3844" t="str">
        <f>Raw_Data!H3844</f>
        <v>1</v>
      </c>
      <c r="H3844">
        <f>IFERROR(VLOOKUP(G3844,Store_Map!$A$2:$I$100,3,FALSE),"")</f>
        <v>0</v>
      </c>
      <c r="I3844">
        <f>IFERROR(VLOOKUP(G3844,Store_Map!$A$2:$I$100,4,FALSE),"")</f>
        <v>0</v>
      </c>
      <c r="J3844">
        <f>IFERROR(VLOOKUP(G3844,Store_Map!$A$2:$I$100,5,FALSE),"")</f>
        <v>0</v>
      </c>
      <c r="K3844">
        <f>IFERROR(VLOOKUP(G3844,Store_Map!$A$2:$I$100,6,FALSE),"")</f>
        <v>0</v>
      </c>
      <c r="L3844">
        <f>IFERROR(VLOOKUP(G3844,Store_Map!$A$2:$I$100,7,FALSE),"")</f>
        <v>0</v>
      </c>
      <c r="M3844">
        <f>IFERROR(VLOOKUP(G3844,Store_Map!$A$2:$I$100,8,FALSE),"")</f>
        <v>0</v>
      </c>
      <c r="N3844">
        <f t="shared" si="540"/>
        <v>0</v>
      </c>
      <c r="O3844" t="str">
        <f t="shared" si="541"/>
        <v>PASS</v>
      </c>
      <c r="P3844" t="str">
        <f t="shared" si="542"/>
        <v>PASS</v>
      </c>
      <c r="Q3844" t="str">
        <f t="shared" si="543"/>
        <v>PASS</v>
      </c>
      <c r="R3844" t="str">
        <f t="shared" si="544"/>
        <v>PASS</v>
      </c>
      <c r="S3844" t="str">
        <f t="shared" si="545"/>
        <v>PASS</v>
      </c>
      <c r="T3844">
        <f t="shared" si="546"/>
        <v>100</v>
      </c>
      <c r="U3844" t="str">
        <f t="shared" si="547"/>
        <v>Low</v>
      </c>
      <c r="V3844" t="str">
        <f t="shared" si="548"/>
        <v>Clean</v>
      </c>
    </row>
    <row r="3845" spans="1:22" x14ac:dyDescent="0.3">
      <c r="A3845" t="str">
        <f>Raw_Data!A3845</f>
        <v>16054404</v>
      </c>
      <c r="B3845">
        <f>Raw_Data!B3845</f>
        <v>45660</v>
      </c>
      <c r="C3845" t="str">
        <f>Raw_Data!C3845</f>
        <v>GABAPENTIN 300 MG CAPSULE</v>
      </c>
      <c r="D3845" t="str">
        <f>Raw_Data!D3845</f>
        <v>67877022301</v>
      </c>
      <c r="E3845" t="str">
        <f>Raw_Data!E3845</f>
        <v>GIBBS, JON</v>
      </c>
      <c r="F3845" t="str">
        <f>Raw_Data!F3845</f>
        <v>1700896156</v>
      </c>
      <c r="G3845" t="str">
        <f>Raw_Data!H3845</f>
        <v>1</v>
      </c>
      <c r="H3845">
        <f>IFERROR(VLOOKUP(G3845,Store_Map!$A$2:$I$100,3,FALSE),"")</f>
        <v>0</v>
      </c>
      <c r="I3845">
        <f>IFERROR(VLOOKUP(G3845,Store_Map!$A$2:$I$100,4,FALSE),"")</f>
        <v>0</v>
      </c>
      <c r="J3845">
        <f>IFERROR(VLOOKUP(G3845,Store_Map!$A$2:$I$100,5,FALSE),"")</f>
        <v>0</v>
      </c>
      <c r="K3845">
        <f>IFERROR(VLOOKUP(G3845,Store_Map!$A$2:$I$100,6,FALSE),"")</f>
        <v>0</v>
      </c>
      <c r="L3845">
        <f>IFERROR(VLOOKUP(G3845,Store_Map!$A$2:$I$100,7,FALSE),"")</f>
        <v>0</v>
      </c>
      <c r="M3845">
        <f>IFERROR(VLOOKUP(G3845,Store_Map!$A$2:$I$100,8,FALSE),"")</f>
        <v>0</v>
      </c>
      <c r="N3845">
        <f t="shared" si="540"/>
        <v>0</v>
      </c>
      <c r="O3845" t="str">
        <f t="shared" si="541"/>
        <v>PASS</v>
      </c>
      <c r="P3845" t="str">
        <f t="shared" si="542"/>
        <v>PASS</v>
      </c>
      <c r="Q3845" t="str">
        <f t="shared" si="543"/>
        <v>PASS</v>
      </c>
      <c r="R3845" t="str">
        <f t="shared" si="544"/>
        <v>PASS</v>
      </c>
      <c r="S3845" t="str">
        <f t="shared" si="545"/>
        <v>PASS</v>
      </c>
      <c r="T3845">
        <f t="shared" si="546"/>
        <v>100</v>
      </c>
      <c r="U3845" t="str">
        <f t="shared" si="547"/>
        <v>Low</v>
      </c>
      <c r="V3845" t="str">
        <f t="shared" si="548"/>
        <v>Clean</v>
      </c>
    </row>
    <row r="3846" spans="1:22" x14ac:dyDescent="0.3">
      <c r="A3846" t="str">
        <f>Raw_Data!A3846</f>
        <v>16054378</v>
      </c>
      <c r="B3846">
        <f>Raw_Data!B3846</f>
        <v>45660</v>
      </c>
      <c r="C3846" t="str">
        <f>Raw_Data!C3846</f>
        <v>OZEMPIC 2 MG/DOSE (8 MG/3 M</v>
      </c>
      <c r="D3846" t="str">
        <f>Raw_Data!D3846</f>
        <v>169477212</v>
      </c>
      <c r="E3846" t="str">
        <f>Raw_Data!E3846</f>
        <v>GIBBS, JON</v>
      </c>
      <c r="F3846" t="str">
        <f>Raw_Data!F3846</f>
        <v>1700896156</v>
      </c>
      <c r="G3846" t="str">
        <f>Raw_Data!H3846</f>
        <v>1</v>
      </c>
      <c r="H3846">
        <f>IFERROR(VLOOKUP(G3846,Store_Map!$A$2:$I$100,3,FALSE),"")</f>
        <v>0</v>
      </c>
      <c r="I3846">
        <f>IFERROR(VLOOKUP(G3846,Store_Map!$A$2:$I$100,4,FALSE),"")</f>
        <v>0</v>
      </c>
      <c r="J3846">
        <f>IFERROR(VLOOKUP(G3846,Store_Map!$A$2:$I$100,5,FALSE),"")</f>
        <v>0</v>
      </c>
      <c r="K3846">
        <f>IFERROR(VLOOKUP(G3846,Store_Map!$A$2:$I$100,6,FALSE),"")</f>
        <v>0</v>
      </c>
      <c r="L3846">
        <f>IFERROR(VLOOKUP(G3846,Store_Map!$A$2:$I$100,7,FALSE),"")</f>
        <v>0</v>
      </c>
      <c r="M3846">
        <f>IFERROR(VLOOKUP(G3846,Store_Map!$A$2:$I$100,8,FALSE),"")</f>
        <v>0</v>
      </c>
      <c r="N3846">
        <f t="shared" si="540"/>
        <v>0</v>
      </c>
      <c r="O3846" t="str">
        <f t="shared" si="541"/>
        <v>PASS</v>
      </c>
      <c r="P3846" t="str">
        <f t="shared" si="542"/>
        <v>REVIEW</v>
      </c>
      <c r="Q3846" t="str">
        <f t="shared" si="543"/>
        <v>PASS</v>
      </c>
      <c r="R3846" t="str">
        <f t="shared" si="544"/>
        <v>PASS</v>
      </c>
      <c r="S3846" t="str">
        <f t="shared" si="545"/>
        <v>REVIEW</v>
      </c>
      <c r="T3846">
        <f t="shared" si="546"/>
        <v>90</v>
      </c>
      <c r="U3846" t="str">
        <f t="shared" si="547"/>
        <v>Low</v>
      </c>
      <c r="V3846" t="str">
        <f t="shared" si="548"/>
        <v>Invalid NDC</v>
      </c>
    </row>
    <row r="3847" spans="1:22" x14ac:dyDescent="0.3">
      <c r="A3847" t="str">
        <f>Raw_Data!A3847</f>
        <v>16054885</v>
      </c>
      <c r="B3847">
        <f>Raw_Data!B3847</f>
        <v>45660</v>
      </c>
      <c r="C3847" t="str">
        <f>Raw_Data!C3847</f>
        <v>TRUEPLUS 33G LANCETS</v>
      </c>
      <c r="D3847" t="str">
        <f>Raw_Data!D3847</f>
        <v>56151014701</v>
      </c>
      <c r="E3847" t="str">
        <f>Raw_Data!E3847</f>
        <v>GIBBS, JON</v>
      </c>
      <c r="F3847" t="str">
        <f>Raw_Data!F3847</f>
        <v>1700896156</v>
      </c>
      <c r="G3847" t="str">
        <f>Raw_Data!H3847</f>
        <v>1</v>
      </c>
      <c r="H3847">
        <f>IFERROR(VLOOKUP(G3847,Store_Map!$A$2:$I$100,3,FALSE),"")</f>
        <v>0</v>
      </c>
      <c r="I3847">
        <f>IFERROR(VLOOKUP(G3847,Store_Map!$A$2:$I$100,4,FALSE),"")</f>
        <v>0</v>
      </c>
      <c r="J3847">
        <f>IFERROR(VLOOKUP(G3847,Store_Map!$A$2:$I$100,5,FALSE),"")</f>
        <v>0</v>
      </c>
      <c r="K3847">
        <f>IFERROR(VLOOKUP(G3847,Store_Map!$A$2:$I$100,6,FALSE),"")</f>
        <v>0</v>
      </c>
      <c r="L3847">
        <f>IFERROR(VLOOKUP(G3847,Store_Map!$A$2:$I$100,7,FALSE),"")</f>
        <v>0</v>
      </c>
      <c r="M3847">
        <f>IFERROR(VLOOKUP(G3847,Store_Map!$A$2:$I$100,8,FALSE),"")</f>
        <v>0</v>
      </c>
      <c r="N3847">
        <f t="shared" si="540"/>
        <v>0</v>
      </c>
      <c r="O3847" t="str">
        <f t="shared" si="541"/>
        <v>PASS</v>
      </c>
      <c r="P3847" t="str">
        <f t="shared" si="542"/>
        <v>PASS</v>
      </c>
      <c r="Q3847" t="str">
        <f t="shared" si="543"/>
        <v>PASS</v>
      </c>
      <c r="R3847" t="str">
        <f t="shared" si="544"/>
        <v>PASS</v>
      </c>
      <c r="S3847" t="str">
        <f t="shared" si="545"/>
        <v>PASS</v>
      </c>
      <c r="T3847">
        <f t="shared" si="546"/>
        <v>100</v>
      </c>
      <c r="U3847" t="str">
        <f t="shared" si="547"/>
        <v>Low</v>
      </c>
      <c r="V3847" t="str">
        <f t="shared" si="548"/>
        <v>Clean</v>
      </c>
    </row>
    <row r="3848" spans="1:22" x14ac:dyDescent="0.3">
      <c r="A3848" t="str">
        <f>Raw_Data!A3848</f>
        <v>16054884</v>
      </c>
      <c r="B3848">
        <f>Raw_Data!B3848</f>
        <v>45660</v>
      </c>
      <c r="C3848" t="str">
        <f>Raw_Data!C3848</f>
        <v>TRUE METRIX BLOOD GLUCOSE M</v>
      </c>
      <c r="D3848" t="str">
        <f>Raw_Data!D3848</f>
        <v>56151147002</v>
      </c>
      <c r="E3848" t="str">
        <f>Raw_Data!E3848</f>
        <v>GIBBS, JON</v>
      </c>
      <c r="F3848" t="str">
        <f>Raw_Data!F3848</f>
        <v>1700896156</v>
      </c>
      <c r="G3848" t="str">
        <f>Raw_Data!H3848</f>
        <v>1</v>
      </c>
      <c r="H3848">
        <f>IFERROR(VLOOKUP(G3848,Store_Map!$A$2:$I$100,3,FALSE),"")</f>
        <v>0</v>
      </c>
      <c r="I3848">
        <f>IFERROR(VLOOKUP(G3848,Store_Map!$A$2:$I$100,4,FALSE),"")</f>
        <v>0</v>
      </c>
      <c r="J3848">
        <f>IFERROR(VLOOKUP(G3848,Store_Map!$A$2:$I$100,5,FALSE),"")</f>
        <v>0</v>
      </c>
      <c r="K3848">
        <f>IFERROR(VLOOKUP(G3848,Store_Map!$A$2:$I$100,6,FALSE),"")</f>
        <v>0</v>
      </c>
      <c r="L3848">
        <f>IFERROR(VLOOKUP(G3848,Store_Map!$A$2:$I$100,7,FALSE),"")</f>
        <v>0</v>
      </c>
      <c r="M3848">
        <f>IFERROR(VLOOKUP(G3848,Store_Map!$A$2:$I$100,8,FALSE),"")</f>
        <v>0</v>
      </c>
      <c r="N3848">
        <f t="shared" si="540"/>
        <v>0</v>
      </c>
      <c r="O3848" t="str">
        <f t="shared" si="541"/>
        <v>PASS</v>
      </c>
      <c r="P3848" t="str">
        <f t="shared" si="542"/>
        <v>PASS</v>
      </c>
      <c r="Q3848" t="str">
        <f t="shared" si="543"/>
        <v>PASS</v>
      </c>
      <c r="R3848" t="str">
        <f t="shared" si="544"/>
        <v>PASS</v>
      </c>
      <c r="S3848" t="str">
        <f t="shared" si="545"/>
        <v>PASS</v>
      </c>
      <c r="T3848">
        <f t="shared" si="546"/>
        <v>100</v>
      </c>
      <c r="U3848" t="str">
        <f t="shared" si="547"/>
        <v>Low</v>
      </c>
      <c r="V3848" t="str">
        <f t="shared" si="548"/>
        <v>Clean</v>
      </c>
    </row>
    <row r="3849" spans="1:22" x14ac:dyDescent="0.3">
      <c r="A3849" t="str">
        <f>Raw_Data!A3849</f>
        <v>16054723</v>
      </c>
      <c r="B3849">
        <f>Raw_Data!B3849</f>
        <v>45660</v>
      </c>
      <c r="C3849" t="str">
        <f>Raw_Data!C3849</f>
        <v>TADALAFIL 5 MG TABLET</v>
      </c>
      <c r="D3849" t="str">
        <f>Raw_Data!D3849</f>
        <v>27241011203</v>
      </c>
      <c r="E3849" t="str">
        <f>Raw_Data!E3849</f>
        <v>FORD, JAMES</v>
      </c>
      <c r="F3849" t="str">
        <f>Raw_Data!F3849</f>
        <v>1033117684</v>
      </c>
      <c r="G3849" t="str">
        <f>Raw_Data!H3849</f>
        <v>1</v>
      </c>
      <c r="H3849">
        <f>IFERROR(VLOOKUP(G3849,Store_Map!$A$2:$I$100,3,FALSE),"")</f>
        <v>0</v>
      </c>
      <c r="I3849">
        <f>IFERROR(VLOOKUP(G3849,Store_Map!$A$2:$I$100,4,FALSE),"")</f>
        <v>0</v>
      </c>
      <c r="J3849">
        <f>IFERROR(VLOOKUP(G3849,Store_Map!$A$2:$I$100,5,FALSE),"")</f>
        <v>0</v>
      </c>
      <c r="K3849">
        <f>IFERROR(VLOOKUP(G3849,Store_Map!$A$2:$I$100,6,FALSE),"")</f>
        <v>0</v>
      </c>
      <c r="L3849">
        <f>IFERROR(VLOOKUP(G3849,Store_Map!$A$2:$I$100,7,FALSE),"")</f>
        <v>0</v>
      </c>
      <c r="M3849">
        <f>IFERROR(VLOOKUP(G3849,Store_Map!$A$2:$I$100,8,FALSE),"")</f>
        <v>0</v>
      </c>
      <c r="N3849">
        <f t="shared" si="540"/>
        <v>0</v>
      </c>
      <c r="O3849" t="str">
        <f t="shared" si="541"/>
        <v>PASS</v>
      </c>
      <c r="P3849" t="str">
        <f t="shared" si="542"/>
        <v>PASS</v>
      </c>
      <c r="Q3849" t="str">
        <f t="shared" si="543"/>
        <v>PASS</v>
      </c>
      <c r="R3849" t="str">
        <f t="shared" si="544"/>
        <v>PASS</v>
      </c>
      <c r="S3849" t="str">
        <f t="shared" si="545"/>
        <v>PASS</v>
      </c>
      <c r="T3849">
        <f t="shared" si="546"/>
        <v>100</v>
      </c>
      <c r="U3849" t="str">
        <f t="shared" si="547"/>
        <v>Low</v>
      </c>
      <c r="V3849" t="str">
        <f t="shared" si="548"/>
        <v>Clean</v>
      </c>
    </row>
    <row r="3850" spans="1:22" x14ac:dyDescent="0.3">
      <c r="A3850" t="str">
        <f>Raw_Data!A3850</f>
        <v>16054820</v>
      </c>
      <c r="B3850">
        <f>Raw_Data!B3850</f>
        <v>45660</v>
      </c>
      <c r="C3850" t="str">
        <f>Raw_Data!C3850</f>
        <v>*CLONIDINE HCL 0.1 MG TABLE</v>
      </c>
      <c r="D3850" t="str">
        <f>Raw_Data!D3850</f>
        <v>228212710</v>
      </c>
      <c r="E3850" t="str">
        <f>Raw_Data!E3850</f>
        <v>JACKSON, JOSEPH</v>
      </c>
      <c r="F3850" t="str">
        <f>Raw_Data!F3850</f>
        <v>1780626721</v>
      </c>
      <c r="G3850" t="str">
        <f>Raw_Data!H3850</f>
        <v>1</v>
      </c>
      <c r="H3850">
        <f>IFERROR(VLOOKUP(G3850,Store_Map!$A$2:$I$100,3,FALSE),"")</f>
        <v>0</v>
      </c>
      <c r="I3850">
        <f>IFERROR(VLOOKUP(G3850,Store_Map!$A$2:$I$100,4,FALSE),"")</f>
        <v>0</v>
      </c>
      <c r="J3850">
        <f>IFERROR(VLOOKUP(G3850,Store_Map!$A$2:$I$100,5,FALSE),"")</f>
        <v>0</v>
      </c>
      <c r="K3850">
        <f>IFERROR(VLOOKUP(G3850,Store_Map!$A$2:$I$100,6,FALSE),"")</f>
        <v>0</v>
      </c>
      <c r="L3850">
        <f>IFERROR(VLOOKUP(G3850,Store_Map!$A$2:$I$100,7,FALSE),"")</f>
        <v>0</v>
      </c>
      <c r="M3850">
        <f>IFERROR(VLOOKUP(G3850,Store_Map!$A$2:$I$100,8,FALSE),"")</f>
        <v>0</v>
      </c>
      <c r="N3850">
        <f t="shared" si="540"/>
        <v>0</v>
      </c>
      <c r="O3850" t="str">
        <f t="shared" si="541"/>
        <v>PASS</v>
      </c>
      <c r="P3850" t="str">
        <f t="shared" si="542"/>
        <v>REVIEW</v>
      </c>
      <c r="Q3850" t="str">
        <f t="shared" si="543"/>
        <v>PASS</v>
      </c>
      <c r="R3850" t="str">
        <f t="shared" si="544"/>
        <v>PASS</v>
      </c>
      <c r="S3850" t="str">
        <f t="shared" si="545"/>
        <v>REVIEW</v>
      </c>
      <c r="T3850">
        <f t="shared" si="546"/>
        <v>90</v>
      </c>
      <c r="U3850" t="str">
        <f t="shared" si="547"/>
        <v>Low</v>
      </c>
      <c r="V3850" t="str">
        <f t="shared" si="548"/>
        <v>Invalid NDC</v>
      </c>
    </row>
    <row r="3851" spans="1:22" x14ac:dyDescent="0.3">
      <c r="A3851" t="str">
        <f>Raw_Data!A3851</f>
        <v>16054816</v>
      </c>
      <c r="B3851">
        <f>Raw_Data!B3851</f>
        <v>45660</v>
      </c>
      <c r="C3851" t="str">
        <f>Raw_Data!C3851</f>
        <v>*BUSPIRONE HCL 15 MG TABLET</v>
      </c>
      <c r="D3851" t="str">
        <f>Raw_Data!D3851</f>
        <v>23155002506</v>
      </c>
      <c r="E3851" t="str">
        <f>Raw_Data!E3851</f>
        <v>JACKSON, JOSEPH</v>
      </c>
      <c r="F3851" t="str">
        <f>Raw_Data!F3851</f>
        <v>1780626721</v>
      </c>
      <c r="G3851" t="str">
        <f>Raw_Data!H3851</f>
        <v>1</v>
      </c>
      <c r="H3851">
        <f>IFERROR(VLOOKUP(G3851,Store_Map!$A$2:$I$100,3,FALSE),"")</f>
        <v>0</v>
      </c>
      <c r="I3851">
        <f>IFERROR(VLOOKUP(G3851,Store_Map!$A$2:$I$100,4,FALSE),"")</f>
        <v>0</v>
      </c>
      <c r="J3851">
        <f>IFERROR(VLOOKUP(G3851,Store_Map!$A$2:$I$100,5,FALSE),"")</f>
        <v>0</v>
      </c>
      <c r="K3851">
        <f>IFERROR(VLOOKUP(G3851,Store_Map!$A$2:$I$100,6,FALSE),"")</f>
        <v>0</v>
      </c>
      <c r="L3851">
        <f>IFERROR(VLOOKUP(G3851,Store_Map!$A$2:$I$100,7,FALSE),"")</f>
        <v>0</v>
      </c>
      <c r="M3851">
        <f>IFERROR(VLOOKUP(G3851,Store_Map!$A$2:$I$100,8,FALSE),"")</f>
        <v>0</v>
      </c>
      <c r="N3851">
        <f t="shared" si="540"/>
        <v>0</v>
      </c>
      <c r="O3851" t="str">
        <f t="shared" si="541"/>
        <v>PASS</v>
      </c>
      <c r="P3851" t="str">
        <f t="shared" si="542"/>
        <v>PASS</v>
      </c>
      <c r="Q3851" t="str">
        <f t="shared" si="543"/>
        <v>PASS</v>
      </c>
      <c r="R3851" t="str">
        <f t="shared" si="544"/>
        <v>PASS</v>
      </c>
      <c r="S3851" t="str">
        <f t="shared" si="545"/>
        <v>PASS</v>
      </c>
      <c r="T3851">
        <f t="shared" si="546"/>
        <v>100</v>
      </c>
      <c r="U3851" t="str">
        <f t="shared" si="547"/>
        <v>Low</v>
      </c>
      <c r="V3851" t="str">
        <f t="shared" si="548"/>
        <v>Clean</v>
      </c>
    </row>
    <row r="3852" spans="1:22" x14ac:dyDescent="0.3">
      <c r="A3852" t="str">
        <f>Raw_Data!A3852</f>
        <v>16054888</v>
      </c>
      <c r="B3852">
        <f>Raw_Data!B3852</f>
        <v>45660</v>
      </c>
      <c r="C3852" t="str">
        <f>Raw_Data!C3852</f>
        <v>AMOX-CLAV 875-125 MG TABLET</v>
      </c>
      <c r="D3852" t="str">
        <f>Raw_Data!D3852</f>
        <v>143924920</v>
      </c>
      <c r="E3852" t="str">
        <f>Raw_Data!E3852</f>
        <v>GIBBS, JON</v>
      </c>
      <c r="F3852" t="str">
        <f>Raw_Data!F3852</f>
        <v>1700896156</v>
      </c>
      <c r="G3852" t="str">
        <f>Raw_Data!H3852</f>
        <v>1</v>
      </c>
      <c r="H3852">
        <f>IFERROR(VLOOKUP(G3852,Store_Map!$A$2:$I$100,3,FALSE),"")</f>
        <v>0</v>
      </c>
      <c r="I3852">
        <f>IFERROR(VLOOKUP(G3852,Store_Map!$A$2:$I$100,4,FALSE),"")</f>
        <v>0</v>
      </c>
      <c r="J3852">
        <f>IFERROR(VLOOKUP(G3852,Store_Map!$A$2:$I$100,5,FALSE),"")</f>
        <v>0</v>
      </c>
      <c r="K3852">
        <f>IFERROR(VLOOKUP(G3852,Store_Map!$A$2:$I$100,6,FALSE),"")</f>
        <v>0</v>
      </c>
      <c r="L3852">
        <f>IFERROR(VLOOKUP(G3852,Store_Map!$A$2:$I$100,7,FALSE),"")</f>
        <v>0</v>
      </c>
      <c r="M3852">
        <f>IFERROR(VLOOKUP(G3852,Store_Map!$A$2:$I$100,8,FALSE),"")</f>
        <v>0</v>
      </c>
      <c r="N3852">
        <f t="shared" si="540"/>
        <v>0</v>
      </c>
      <c r="O3852" t="str">
        <f t="shared" si="541"/>
        <v>PASS</v>
      </c>
      <c r="P3852" t="str">
        <f t="shared" si="542"/>
        <v>REVIEW</v>
      </c>
      <c r="Q3852" t="str">
        <f t="shared" si="543"/>
        <v>PASS</v>
      </c>
      <c r="R3852" t="str">
        <f t="shared" si="544"/>
        <v>PASS</v>
      </c>
      <c r="S3852" t="str">
        <f t="shared" si="545"/>
        <v>REVIEW</v>
      </c>
      <c r="T3852">
        <f t="shared" si="546"/>
        <v>90</v>
      </c>
      <c r="U3852" t="str">
        <f t="shared" si="547"/>
        <v>Low</v>
      </c>
      <c r="V3852" t="str">
        <f t="shared" si="548"/>
        <v>Invalid NDC</v>
      </c>
    </row>
    <row r="3853" spans="1:22" x14ac:dyDescent="0.3">
      <c r="A3853" t="str">
        <f>Raw_Data!A3853</f>
        <v>16054900</v>
      </c>
      <c r="B3853">
        <f>Raw_Data!B3853</f>
        <v>45660</v>
      </c>
      <c r="C3853" t="str">
        <f>Raw_Data!C3853</f>
        <v>JARDIANCE 10 MG TABLET</v>
      </c>
      <c r="D3853" t="str">
        <f>Raw_Data!D3853</f>
        <v>597015290</v>
      </c>
      <c r="E3853" t="str">
        <f>Raw_Data!E3853</f>
        <v>GIBBS, JON</v>
      </c>
      <c r="F3853" t="str">
        <f>Raw_Data!F3853</f>
        <v>1700896156</v>
      </c>
      <c r="G3853" t="str">
        <f>Raw_Data!H3853</f>
        <v>1</v>
      </c>
      <c r="H3853">
        <f>IFERROR(VLOOKUP(G3853,Store_Map!$A$2:$I$100,3,FALSE),"")</f>
        <v>0</v>
      </c>
      <c r="I3853">
        <f>IFERROR(VLOOKUP(G3853,Store_Map!$A$2:$I$100,4,FALSE),"")</f>
        <v>0</v>
      </c>
      <c r="J3853">
        <f>IFERROR(VLOOKUP(G3853,Store_Map!$A$2:$I$100,5,FALSE),"")</f>
        <v>0</v>
      </c>
      <c r="K3853">
        <f>IFERROR(VLOOKUP(G3853,Store_Map!$A$2:$I$100,6,FALSE),"")</f>
        <v>0</v>
      </c>
      <c r="L3853">
        <f>IFERROR(VLOOKUP(G3853,Store_Map!$A$2:$I$100,7,FALSE),"")</f>
        <v>0</v>
      </c>
      <c r="M3853">
        <f>IFERROR(VLOOKUP(G3853,Store_Map!$A$2:$I$100,8,FALSE),"")</f>
        <v>0</v>
      </c>
      <c r="N3853">
        <f t="shared" si="540"/>
        <v>0</v>
      </c>
      <c r="O3853" t="str">
        <f t="shared" si="541"/>
        <v>PASS</v>
      </c>
      <c r="P3853" t="str">
        <f t="shared" si="542"/>
        <v>REVIEW</v>
      </c>
      <c r="Q3853" t="str">
        <f t="shared" si="543"/>
        <v>PASS</v>
      </c>
      <c r="R3853" t="str">
        <f t="shared" si="544"/>
        <v>PASS</v>
      </c>
      <c r="S3853" t="str">
        <f t="shared" si="545"/>
        <v>REVIEW</v>
      </c>
      <c r="T3853">
        <f t="shared" si="546"/>
        <v>90</v>
      </c>
      <c r="U3853" t="str">
        <f t="shared" si="547"/>
        <v>Low</v>
      </c>
      <c r="V3853" t="str">
        <f t="shared" si="548"/>
        <v>Invalid NDC</v>
      </c>
    </row>
    <row r="3854" spans="1:22" x14ac:dyDescent="0.3">
      <c r="A3854" t="str">
        <f>Raw_Data!A3854</f>
        <v>16052290</v>
      </c>
      <c r="B3854">
        <f>Raw_Data!B3854</f>
        <v>45660</v>
      </c>
      <c r="C3854" t="str">
        <f>Raw_Data!C3854</f>
        <v>OZEMPIC 2 MG/DOSE (8 MG/3 M</v>
      </c>
      <c r="D3854" t="str">
        <f>Raw_Data!D3854</f>
        <v>169477212</v>
      </c>
      <c r="E3854" t="str">
        <f>Raw_Data!E3854</f>
        <v>WILEY, DARYL</v>
      </c>
      <c r="F3854" t="str">
        <f>Raw_Data!F3854</f>
        <v>1508859448</v>
      </c>
      <c r="G3854" t="str">
        <f>Raw_Data!H3854</f>
        <v>1</v>
      </c>
      <c r="H3854">
        <f>IFERROR(VLOOKUP(G3854,Store_Map!$A$2:$I$100,3,FALSE),"")</f>
        <v>0</v>
      </c>
      <c r="I3854">
        <f>IFERROR(VLOOKUP(G3854,Store_Map!$A$2:$I$100,4,FALSE),"")</f>
        <v>0</v>
      </c>
      <c r="J3854">
        <f>IFERROR(VLOOKUP(G3854,Store_Map!$A$2:$I$100,5,FALSE),"")</f>
        <v>0</v>
      </c>
      <c r="K3854">
        <f>IFERROR(VLOOKUP(G3854,Store_Map!$A$2:$I$100,6,FALSE),"")</f>
        <v>0</v>
      </c>
      <c r="L3854">
        <f>IFERROR(VLOOKUP(G3854,Store_Map!$A$2:$I$100,7,FALSE),"")</f>
        <v>0</v>
      </c>
      <c r="M3854">
        <f>IFERROR(VLOOKUP(G3854,Store_Map!$A$2:$I$100,8,FALSE),"")</f>
        <v>0</v>
      </c>
      <c r="N3854">
        <f t="shared" si="540"/>
        <v>0</v>
      </c>
      <c r="O3854" t="str">
        <f t="shared" si="541"/>
        <v>PASS</v>
      </c>
      <c r="P3854" t="str">
        <f t="shared" si="542"/>
        <v>REVIEW</v>
      </c>
      <c r="Q3854" t="str">
        <f t="shared" si="543"/>
        <v>PASS</v>
      </c>
      <c r="R3854" t="str">
        <f t="shared" si="544"/>
        <v>PASS</v>
      </c>
      <c r="S3854" t="str">
        <f t="shared" si="545"/>
        <v>REVIEW</v>
      </c>
      <c r="T3854">
        <f t="shared" si="546"/>
        <v>90</v>
      </c>
      <c r="U3854" t="str">
        <f t="shared" si="547"/>
        <v>Low</v>
      </c>
      <c r="V3854" t="str">
        <f t="shared" si="548"/>
        <v>Invalid NDC</v>
      </c>
    </row>
    <row r="3855" spans="1:22" x14ac:dyDescent="0.3">
      <c r="A3855" t="str">
        <f>Raw_Data!A3855</f>
        <v>16054358</v>
      </c>
      <c r="B3855">
        <f>Raw_Data!B3855</f>
        <v>45660</v>
      </c>
      <c r="C3855" t="str">
        <f>Raw_Data!C3855</f>
        <v>AJOVY 225 MG/1.5 ML AUTOINJ</v>
      </c>
      <c r="D3855" t="str">
        <f>Raw_Data!D3855</f>
        <v>51759020210</v>
      </c>
      <c r="E3855" t="str">
        <f>Raw_Data!E3855</f>
        <v>Mcclard MD, Jessica</v>
      </c>
      <c r="F3855" t="str">
        <f>Raw_Data!F3855</f>
        <v>1790277556</v>
      </c>
      <c r="G3855" t="str">
        <f>Raw_Data!H3855</f>
        <v>1</v>
      </c>
      <c r="H3855">
        <f>IFERROR(VLOOKUP(G3855,Store_Map!$A$2:$I$100,3,FALSE),"")</f>
        <v>0</v>
      </c>
      <c r="I3855">
        <f>IFERROR(VLOOKUP(G3855,Store_Map!$A$2:$I$100,4,FALSE),"")</f>
        <v>0</v>
      </c>
      <c r="J3855">
        <f>IFERROR(VLOOKUP(G3855,Store_Map!$A$2:$I$100,5,FALSE),"")</f>
        <v>0</v>
      </c>
      <c r="K3855">
        <f>IFERROR(VLOOKUP(G3855,Store_Map!$A$2:$I$100,6,FALSE),"")</f>
        <v>0</v>
      </c>
      <c r="L3855">
        <f>IFERROR(VLOOKUP(G3855,Store_Map!$A$2:$I$100,7,FALSE),"")</f>
        <v>0</v>
      </c>
      <c r="M3855">
        <f>IFERROR(VLOOKUP(G3855,Store_Map!$A$2:$I$100,8,FALSE),"")</f>
        <v>0</v>
      </c>
      <c r="N3855">
        <f t="shared" si="540"/>
        <v>0</v>
      </c>
      <c r="O3855" t="str">
        <f t="shared" si="541"/>
        <v>PASS</v>
      </c>
      <c r="P3855" t="str">
        <f t="shared" si="542"/>
        <v>PASS</v>
      </c>
      <c r="Q3855" t="str">
        <f t="shared" si="543"/>
        <v>PASS</v>
      </c>
      <c r="R3855" t="str">
        <f t="shared" si="544"/>
        <v>PASS</v>
      </c>
      <c r="S3855" t="str">
        <f t="shared" si="545"/>
        <v>PASS</v>
      </c>
      <c r="T3855">
        <f t="shared" si="546"/>
        <v>100</v>
      </c>
      <c r="U3855" t="str">
        <f t="shared" si="547"/>
        <v>Low</v>
      </c>
      <c r="V3855" t="str">
        <f t="shared" si="548"/>
        <v>Clean</v>
      </c>
    </row>
    <row r="3856" spans="1:22" x14ac:dyDescent="0.3">
      <c r="A3856" t="str">
        <f>Raw_Data!A3856</f>
        <v>16053044</v>
      </c>
      <c r="B3856">
        <f>Raw_Data!B3856</f>
        <v>45660</v>
      </c>
      <c r="C3856" t="str">
        <f>Raw_Data!C3856</f>
        <v>ESTRADIOL 1 MG TABLET</v>
      </c>
      <c r="D3856" t="str">
        <f>Raw_Data!D3856</f>
        <v>555088602</v>
      </c>
      <c r="E3856" t="str">
        <f>Raw_Data!E3856</f>
        <v>FORD, JAMES</v>
      </c>
      <c r="F3856" t="str">
        <f>Raw_Data!F3856</f>
        <v>1033117684</v>
      </c>
      <c r="G3856" t="str">
        <f>Raw_Data!H3856</f>
        <v>1</v>
      </c>
      <c r="H3856">
        <f>IFERROR(VLOOKUP(G3856,Store_Map!$A$2:$I$100,3,FALSE),"")</f>
        <v>0</v>
      </c>
      <c r="I3856">
        <f>IFERROR(VLOOKUP(G3856,Store_Map!$A$2:$I$100,4,FALSE),"")</f>
        <v>0</v>
      </c>
      <c r="J3856">
        <f>IFERROR(VLOOKUP(G3856,Store_Map!$A$2:$I$100,5,FALSE),"")</f>
        <v>0</v>
      </c>
      <c r="K3856">
        <f>IFERROR(VLOOKUP(G3856,Store_Map!$A$2:$I$100,6,FALSE),"")</f>
        <v>0</v>
      </c>
      <c r="L3856">
        <f>IFERROR(VLOOKUP(G3856,Store_Map!$A$2:$I$100,7,FALSE),"")</f>
        <v>0</v>
      </c>
      <c r="M3856">
        <f>IFERROR(VLOOKUP(G3856,Store_Map!$A$2:$I$100,8,FALSE),"")</f>
        <v>0</v>
      </c>
      <c r="N3856">
        <f t="shared" si="540"/>
        <v>0</v>
      </c>
      <c r="O3856" t="str">
        <f t="shared" si="541"/>
        <v>PASS</v>
      </c>
      <c r="P3856" t="str">
        <f t="shared" si="542"/>
        <v>REVIEW</v>
      </c>
      <c r="Q3856" t="str">
        <f t="shared" si="543"/>
        <v>PASS</v>
      </c>
      <c r="R3856" t="str">
        <f t="shared" si="544"/>
        <v>PASS</v>
      </c>
      <c r="S3856" t="str">
        <f t="shared" si="545"/>
        <v>REVIEW</v>
      </c>
      <c r="T3856">
        <f t="shared" si="546"/>
        <v>90</v>
      </c>
      <c r="U3856" t="str">
        <f t="shared" si="547"/>
        <v>Low</v>
      </c>
      <c r="V3856" t="str">
        <f t="shared" si="548"/>
        <v>Invalid NDC</v>
      </c>
    </row>
    <row r="3857" spans="1:22" x14ac:dyDescent="0.3">
      <c r="A3857" t="str">
        <f>Raw_Data!A3857</f>
        <v>16053045</v>
      </c>
      <c r="B3857">
        <f>Raw_Data!B3857</f>
        <v>45660</v>
      </c>
      <c r="C3857" t="str">
        <f>Raw_Data!C3857</f>
        <v>FERREX 150 CAPSULE</v>
      </c>
      <c r="D3857" t="str">
        <f>Raw_Data!D3857</f>
        <v>904539561</v>
      </c>
      <c r="E3857" t="str">
        <f>Raw_Data!E3857</f>
        <v>FORD, JAMES</v>
      </c>
      <c r="F3857" t="str">
        <f>Raw_Data!F3857</f>
        <v>1033117684</v>
      </c>
      <c r="G3857" t="str">
        <f>Raw_Data!H3857</f>
        <v>1</v>
      </c>
      <c r="H3857">
        <f>IFERROR(VLOOKUP(G3857,Store_Map!$A$2:$I$100,3,FALSE),"")</f>
        <v>0</v>
      </c>
      <c r="I3857">
        <f>IFERROR(VLOOKUP(G3857,Store_Map!$A$2:$I$100,4,FALSE),"")</f>
        <v>0</v>
      </c>
      <c r="J3857">
        <f>IFERROR(VLOOKUP(G3857,Store_Map!$A$2:$I$100,5,FALSE),"")</f>
        <v>0</v>
      </c>
      <c r="K3857">
        <f>IFERROR(VLOOKUP(G3857,Store_Map!$A$2:$I$100,6,FALSE),"")</f>
        <v>0</v>
      </c>
      <c r="L3857">
        <f>IFERROR(VLOOKUP(G3857,Store_Map!$A$2:$I$100,7,FALSE),"")</f>
        <v>0</v>
      </c>
      <c r="M3857">
        <f>IFERROR(VLOOKUP(G3857,Store_Map!$A$2:$I$100,8,FALSE),"")</f>
        <v>0</v>
      </c>
      <c r="N3857">
        <f t="shared" si="540"/>
        <v>0</v>
      </c>
      <c r="O3857" t="str">
        <f t="shared" si="541"/>
        <v>PASS</v>
      </c>
      <c r="P3857" t="str">
        <f t="shared" si="542"/>
        <v>REVIEW</v>
      </c>
      <c r="Q3857" t="str">
        <f t="shared" si="543"/>
        <v>PASS</v>
      </c>
      <c r="R3857" t="str">
        <f t="shared" si="544"/>
        <v>PASS</v>
      </c>
      <c r="S3857" t="str">
        <f t="shared" si="545"/>
        <v>REVIEW</v>
      </c>
      <c r="T3857">
        <f t="shared" si="546"/>
        <v>90</v>
      </c>
      <c r="U3857" t="str">
        <f t="shared" si="547"/>
        <v>Low</v>
      </c>
      <c r="V3857" t="str">
        <f t="shared" si="548"/>
        <v>Invalid NDC</v>
      </c>
    </row>
    <row r="3858" spans="1:22" x14ac:dyDescent="0.3">
      <c r="A3858" t="str">
        <f>Raw_Data!A3858</f>
        <v>16054899</v>
      </c>
      <c r="B3858">
        <f>Raw_Data!B3858</f>
        <v>45660</v>
      </c>
      <c r="C3858" t="str">
        <f>Raw_Data!C3858</f>
        <v>VITAMIN D2 1.25MG(50,000 UN</v>
      </c>
      <c r="D3858" t="str">
        <f>Raw_Data!D3858</f>
        <v>64380073706</v>
      </c>
      <c r="E3858" t="str">
        <f>Raw_Data!E3858</f>
        <v>GIBBS, JON</v>
      </c>
      <c r="F3858" t="str">
        <f>Raw_Data!F3858</f>
        <v>1700896156</v>
      </c>
      <c r="G3858" t="str">
        <f>Raw_Data!H3858</f>
        <v>1</v>
      </c>
      <c r="H3858">
        <f>IFERROR(VLOOKUP(G3858,Store_Map!$A$2:$I$100,3,FALSE),"")</f>
        <v>0</v>
      </c>
      <c r="I3858">
        <f>IFERROR(VLOOKUP(G3858,Store_Map!$A$2:$I$100,4,FALSE),"")</f>
        <v>0</v>
      </c>
      <c r="J3858">
        <f>IFERROR(VLOOKUP(G3858,Store_Map!$A$2:$I$100,5,FALSE),"")</f>
        <v>0</v>
      </c>
      <c r="K3858">
        <f>IFERROR(VLOOKUP(G3858,Store_Map!$A$2:$I$100,6,FALSE),"")</f>
        <v>0</v>
      </c>
      <c r="L3858">
        <f>IFERROR(VLOOKUP(G3858,Store_Map!$A$2:$I$100,7,FALSE),"")</f>
        <v>0</v>
      </c>
      <c r="M3858">
        <f>IFERROR(VLOOKUP(G3858,Store_Map!$A$2:$I$100,8,FALSE),"")</f>
        <v>0</v>
      </c>
      <c r="N3858">
        <f t="shared" si="540"/>
        <v>0</v>
      </c>
      <c r="O3858" t="str">
        <f t="shared" si="541"/>
        <v>PASS</v>
      </c>
      <c r="P3858" t="str">
        <f t="shared" si="542"/>
        <v>PASS</v>
      </c>
      <c r="Q3858" t="str">
        <f t="shared" si="543"/>
        <v>PASS</v>
      </c>
      <c r="R3858" t="str">
        <f t="shared" si="544"/>
        <v>PASS</v>
      </c>
      <c r="S3858" t="str">
        <f t="shared" si="545"/>
        <v>PASS</v>
      </c>
      <c r="T3858">
        <f t="shared" si="546"/>
        <v>100</v>
      </c>
      <c r="U3858" t="str">
        <f t="shared" si="547"/>
        <v>Low</v>
      </c>
      <c r="V3858" t="str">
        <f t="shared" si="548"/>
        <v>Clean</v>
      </c>
    </row>
    <row r="3859" spans="1:22" x14ac:dyDescent="0.3">
      <c r="A3859" t="str">
        <f>Raw_Data!A3859</f>
        <v>16054897</v>
      </c>
      <c r="B3859">
        <f>Raw_Data!B3859</f>
        <v>45660</v>
      </c>
      <c r="C3859" t="str">
        <f>Raw_Data!C3859</f>
        <v>HYDRALAZINE 50 MG TABLET</v>
      </c>
      <c r="D3859" t="str">
        <f>Raw_Data!D3859</f>
        <v>50111032801</v>
      </c>
      <c r="E3859" t="str">
        <f>Raw_Data!E3859</f>
        <v>GIBBS, JON</v>
      </c>
      <c r="F3859" t="str">
        <f>Raw_Data!F3859</f>
        <v>1700896156</v>
      </c>
      <c r="G3859" t="str">
        <f>Raw_Data!H3859</f>
        <v>1</v>
      </c>
      <c r="H3859">
        <f>IFERROR(VLOOKUP(G3859,Store_Map!$A$2:$I$100,3,FALSE),"")</f>
        <v>0</v>
      </c>
      <c r="I3859">
        <f>IFERROR(VLOOKUP(G3859,Store_Map!$A$2:$I$100,4,FALSE),"")</f>
        <v>0</v>
      </c>
      <c r="J3859">
        <f>IFERROR(VLOOKUP(G3859,Store_Map!$A$2:$I$100,5,FALSE),"")</f>
        <v>0</v>
      </c>
      <c r="K3859">
        <f>IFERROR(VLOOKUP(G3859,Store_Map!$A$2:$I$100,6,FALSE),"")</f>
        <v>0</v>
      </c>
      <c r="L3859">
        <f>IFERROR(VLOOKUP(G3859,Store_Map!$A$2:$I$100,7,FALSE),"")</f>
        <v>0</v>
      </c>
      <c r="M3859">
        <f>IFERROR(VLOOKUP(G3859,Store_Map!$A$2:$I$100,8,FALSE),"")</f>
        <v>0</v>
      </c>
      <c r="N3859">
        <f t="shared" si="540"/>
        <v>0</v>
      </c>
      <c r="O3859" t="str">
        <f t="shared" si="541"/>
        <v>PASS</v>
      </c>
      <c r="P3859" t="str">
        <f t="shared" si="542"/>
        <v>PASS</v>
      </c>
      <c r="Q3859" t="str">
        <f t="shared" si="543"/>
        <v>PASS</v>
      </c>
      <c r="R3859" t="str">
        <f t="shared" si="544"/>
        <v>PASS</v>
      </c>
      <c r="S3859" t="str">
        <f t="shared" si="545"/>
        <v>PASS</v>
      </c>
      <c r="T3859">
        <f t="shared" si="546"/>
        <v>100</v>
      </c>
      <c r="U3859" t="str">
        <f t="shared" si="547"/>
        <v>Low</v>
      </c>
      <c r="V3859" t="str">
        <f t="shared" si="548"/>
        <v>Clean</v>
      </c>
    </row>
    <row r="3860" spans="1:22" x14ac:dyDescent="0.3">
      <c r="A3860" t="str">
        <f>Raw_Data!A3860</f>
        <v>16050112</v>
      </c>
      <c r="B3860">
        <f>Raw_Data!B3860</f>
        <v>45660</v>
      </c>
      <c r="C3860" t="str">
        <f>Raw_Data!C3860</f>
        <v>LOSARTAN-HCTZ 100-12.5 MG T</v>
      </c>
      <c r="D3860" t="str">
        <f>Raw_Data!D3860</f>
        <v>65862046990</v>
      </c>
      <c r="E3860" t="str">
        <f>Raw_Data!E3860</f>
        <v>BYNE, EDMUND</v>
      </c>
      <c r="F3860" t="str">
        <f>Raw_Data!F3860</f>
        <v>1033186648</v>
      </c>
      <c r="G3860" t="str">
        <f>Raw_Data!H3860</f>
        <v>1</v>
      </c>
      <c r="H3860">
        <f>IFERROR(VLOOKUP(G3860,Store_Map!$A$2:$I$100,3,FALSE),"")</f>
        <v>0</v>
      </c>
      <c r="I3860">
        <f>IFERROR(VLOOKUP(G3860,Store_Map!$A$2:$I$100,4,FALSE),"")</f>
        <v>0</v>
      </c>
      <c r="J3860">
        <f>IFERROR(VLOOKUP(G3860,Store_Map!$A$2:$I$100,5,FALSE),"")</f>
        <v>0</v>
      </c>
      <c r="K3860">
        <f>IFERROR(VLOOKUP(G3860,Store_Map!$A$2:$I$100,6,FALSE),"")</f>
        <v>0</v>
      </c>
      <c r="L3860">
        <f>IFERROR(VLOOKUP(G3860,Store_Map!$A$2:$I$100,7,FALSE),"")</f>
        <v>0</v>
      </c>
      <c r="M3860">
        <f>IFERROR(VLOOKUP(G3860,Store_Map!$A$2:$I$100,8,FALSE),"")</f>
        <v>0</v>
      </c>
      <c r="N3860">
        <f t="shared" si="540"/>
        <v>0</v>
      </c>
      <c r="O3860" t="str">
        <f t="shared" si="541"/>
        <v>PASS</v>
      </c>
      <c r="P3860" t="str">
        <f t="shared" si="542"/>
        <v>PASS</v>
      </c>
      <c r="Q3860" t="str">
        <f t="shared" si="543"/>
        <v>PASS</v>
      </c>
      <c r="R3860" t="str">
        <f t="shared" si="544"/>
        <v>PASS</v>
      </c>
      <c r="S3860" t="str">
        <f t="shared" si="545"/>
        <v>PASS</v>
      </c>
      <c r="T3860">
        <f t="shared" si="546"/>
        <v>100</v>
      </c>
      <c r="U3860" t="str">
        <f t="shared" si="547"/>
        <v>Low</v>
      </c>
      <c r="V3860" t="str">
        <f t="shared" si="548"/>
        <v>Clean</v>
      </c>
    </row>
    <row r="3861" spans="1:22" x14ac:dyDescent="0.3">
      <c r="A3861" t="str">
        <f>Raw_Data!A3861</f>
        <v>16053965</v>
      </c>
      <c r="B3861">
        <f>Raw_Data!B3861</f>
        <v>45660</v>
      </c>
      <c r="C3861" t="str">
        <f>Raw_Data!C3861</f>
        <v>ALBUTEROL HFA 90 MCG INHALE</v>
      </c>
      <c r="D3861" t="str">
        <f>Raw_Data!D3861</f>
        <v>93317431</v>
      </c>
      <c r="E3861" t="str">
        <f>Raw_Data!E3861</f>
        <v>GIBBS, JON</v>
      </c>
      <c r="F3861" t="str">
        <f>Raw_Data!F3861</f>
        <v>1700896156</v>
      </c>
      <c r="G3861" t="str">
        <f>Raw_Data!H3861</f>
        <v>1</v>
      </c>
      <c r="H3861">
        <f>IFERROR(VLOOKUP(G3861,Store_Map!$A$2:$I$100,3,FALSE),"")</f>
        <v>0</v>
      </c>
      <c r="I3861">
        <f>IFERROR(VLOOKUP(G3861,Store_Map!$A$2:$I$100,4,FALSE),"")</f>
        <v>0</v>
      </c>
      <c r="J3861">
        <f>IFERROR(VLOOKUP(G3861,Store_Map!$A$2:$I$100,5,FALSE),"")</f>
        <v>0</v>
      </c>
      <c r="K3861">
        <f>IFERROR(VLOOKUP(G3861,Store_Map!$A$2:$I$100,6,FALSE),"")</f>
        <v>0</v>
      </c>
      <c r="L3861">
        <f>IFERROR(VLOOKUP(G3861,Store_Map!$A$2:$I$100,7,FALSE),"")</f>
        <v>0</v>
      </c>
      <c r="M3861">
        <f>IFERROR(VLOOKUP(G3861,Store_Map!$A$2:$I$100,8,FALSE),"")</f>
        <v>0</v>
      </c>
      <c r="N3861">
        <f t="shared" si="540"/>
        <v>0</v>
      </c>
      <c r="O3861" t="str">
        <f t="shared" si="541"/>
        <v>PASS</v>
      </c>
      <c r="P3861" t="str">
        <f t="shared" si="542"/>
        <v>REVIEW</v>
      </c>
      <c r="Q3861" t="str">
        <f t="shared" si="543"/>
        <v>PASS</v>
      </c>
      <c r="R3861" t="str">
        <f t="shared" si="544"/>
        <v>PASS</v>
      </c>
      <c r="S3861" t="str">
        <f t="shared" si="545"/>
        <v>REVIEW</v>
      </c>
      <c r="T3861">
        <f t="shared" si="546"/>
        <v>90</v>
      </c>
      <c r="U3861" t="str">
        <f t="shared" si="547"/>
        <v>Low</v>
      </c>
      <c r="V3861" t="str">
        <f t="shared" si="548"/>
        <v>Invalid NDC</v>
      </c>
    </row>
    <row r="3862" spans="1:22" x14ac:dyDescent="0.3">
      <c r="A3862" t="str">
        <f>Raw_Data!A3862</f>
        <v>16054903</v>
      </c>
      <c r="B3862">
        <f>Raw_Data!B3862</f>
        <v>45660</v>
      </c>
      <c r="C3862" t="str">
        <f>Raw_Data!C3862</f>
        <v>FARXIGA 10 MG TABLET</v>
      </c>
      <c r="D3862" t="str">
        <f>Raw_Data!D3862</f>
        <v>310621030</v>
      </c>
      <c r="E3862" t="str">
        <f>Raw_Data!E3862</f>
        <v>REHMAN, FAIZ</v>
      </c>
      <c r="F3862" t="str">
        <f>Raw_Data!F3862</f>
        <v>1730168261</v>
      </c>
      <c r="G3862" t="str">
        <f>Raw_Data!H3862</f>
        <v>1</v>
      </c>
      <c r="H3862">
        <f>IFERROR(VLOOKUP(G3862,Store_Map!$A$2:$I$100,3,FALSE),"")</f>
        <v>0</v>
      </c>
      <c r="I3862">
        <f>IFERROR(VLOOKUP(G3862,Store_Map!$A$2:$I$100,4,FALSE),"")</f>
        <v>0</v>
      </c>
      <c r="J3862">
        <f>IFERROR(VLOOKUP(G3862,Store_Map!$A$2:$I$100,5,FALSE),"")</f>
        <v>0</v>
      </c>
      <c r="K3862">
        <f>IFERROR(VLOOKUP(G3862,Store_Map!$A$2:$I$100,6,FALSE),"")</f>
        <v>0</v>
      </c>
      <c r="L3862">
        <f>IFERROR(VLOOKUP(G3862,Store_Map!$A$2:$I$100,7,FALSE),"")</f>
        <v>0</v>
      </c>
      <c r="M3862">
        <f>IFERROR(VLOOKUP(G3862,Store_Map!$A$2:$I$100,8,FALSE),"")</f>
        <v>0</v>
      </c>
      <c r="N3862">
        <f t="shared" si="540"/>
        <v>0</v>
      </c>
      <c r="O3862" t="str">
        <f t="shared" si="541"/>
        <v>PASS</v>
      </c>
      <c r="P3862" t="str">
        <f t="shared" si="542"/>
        <v>REVIEW</v>
      </c>
      <c r="Q3862" t="str">
        <f t="shared" si="543"/>
        <v>PASS</v>
      </c>
      <c r="R3862" t="str">
        <f t="shared" si="544"/>
        <v>PASS</v>
      </c>
      <c r="S3862" t="str">
        <f t="shared" si="545"/>
        <v>REVIEW</v>
      </c>
      <c r="T3862">
        <f t="shared" si="546"/>
        <v>90</v>
      </c>
      <c r="U3862" t="str">
        <f t="shared" si="547"/>
        <v>Low</v>
      </c>
      <c r="V3862" t="str">
        <f t="shared" si="548"/>
        <v>Invalid NDC</v>
      </c>
    </row>
    <row r="3863" spans="1:22" x14ac:dyDescent="0.3">
      <c r="A3863" t="str">
        <f>Raw_Data!A3863</f>
        <v>16054912</v>
      </c>
      <c r="B3863">
        <f>Raw_Data!B3863</f>
        <v>45660</v>
      </c>
      <c r="C3863" t="str">
        <f>Raw_Data!C3863</f>
        <v>HYDROXYZINE HCL 25 MG TABLE</v>
      </c>
      <c r="D3863" t="str">
        <f>Raw_Data!D3863</f>
        <v>23155050101</v>
      </c>
      <c r="E3863" t="str">
        <f>Raw_Data!E3863</f>
        <v>GIBBS, JON</v>
      </c>
      <c r="F3863" t="str">
        <f>Raw_Data!F3863</f>
        <v>1700896156</v>
      </c>
      <c r="G3863" t="str">
        <f>Raw_Data!H3863</f>
        <v>1</v>
      </c>
      <c r="H3863">
        <f>IFERROR(VLOOKUP(G3863,Store_Map!$A$2:$I$100,3,FALSE),"")</f>
        <v>0</v>
      </c>
      <c r="I3863">
        <f>IFERROR(VLOOKUP(G3863,Store_Map!$A$2:$I$100,4,FALSE),"")</f>
        <v>0</v>
      </c>
      <c r="J3863">
        <f>IFERROR(VLOOKUP(G3863,Store_Map!$A$2:$I$100,5,FALSE),"")</f>
        <v>0</v>
      </c>
      <c r="K3863">
        <f>IFERROR(VLOOKUP(G3863,Store_Map!$A$2:$I$100,6,FALSE),"")</f>
        <v>0</v>
      </c>
      <c r="L3863">
        <f>IFERROR(VLOOKUP(G3863,Store_Map!$A$2:$I$100,7,FALSE),"")</f>
        <v>0</v>
      </c>
      <c r="M3863">
        <f>IFERROR(VLOOKUP(G3863,Store_Map!$A$2:$I$100,8,FALSE),"")</f>
        <v>0</v>
      </c>
      <c r="N3863">
        <f t="shared" si="540"/>
        <v>0</v>
      </c>
      <c r="O3863" t="str">
        <f t="shared" si="541"/>
        <v>PASS</v>
      </c>
      <c r="P3863" t="str">
        <f t="shared" si="542"/>
        <v>PASS</v>
      </c>
      <c r="Q3863" t="str">
        <f t="shared" si="543"/>
        <v>PASS</v>
      </c>
      <c r="R3863" t="str">
        <f t="shared" si="544"/>
        <v>PASS</v>
      </c>
      <c r="S3863" t="str">
        <f t="shared" si="545"/>
        <v>PASS</v>
      </c>
      <c r="T3863">
        <f t="shared" si="546"/>
        <v>100</v>
      </c>
      <c r="U3863" t="str">
        <f t="shared" si="547"/>
        <v>Low</v>
      </c>
      <c r="V3863" t="str">
        <f t="shared" si="548"/>
        <v>Clean</v>
      </c>
    </row>
    <row r="3864" spans="1:22" x14ac:dyDescent="0.3">
      <c r="A3864" t="str">
        <f>Raw_Data!A3864</f>
        <v>16054913</v>
      </c>
      <c r="B3864">
        <f>Raw_Data!B3864</f>
        <v>45660</v>
      </c>
      <c r="C3864" t="str">
        <f>Raw_Data!C3864</f>
        <v>TRIAMCINOLONE 0.1% CREAM</v>
      </c>
      <c r="D3864" t="str">
        <f>Raw_Data!D3864</f>
        <v>45802006436</v>
      </c>
      <c r="E3864" t="str">
        <f>Raw_Data!E3864</f>
        <v>GIBBS, JON</v>
      </c>
      <c r="F3864" t="str">
        <f>Raw_Data!F3864</f>
        <v>1700896156</v>
      </c>
      <c r="G3864" t="str">
        <f>Raw_Data!H3864</f>
        <v>1</v>
      </c>
      <c r="H3864">
        <f>IFERROR(VLOOKUP(G3864,Store_Map!$A$2:$I$100,3,FALSE),"")</f>
        <v>0</v>
      </c>
      <c r="I3864">
        <f>IFERROR(VLOOKUP(G3864,Store_Map!$A$2:$I$100,4,FALSE),"")</f>
        <v>0</v>
      </c>
      <c r="J3864">
        <f>IFERROR(VLOOKUP(G3864,Store_Map!$A$2:$I$100,5,FALSE),"")</f>
        <v>0</v>
      </c>
      <c r="K3864">
        <f>IFERROR(VLOOKUP(G3864,Store_Map!$A$2:$I$100,6,FALSE),"")</f>
        <v>0</v>
      </c>
      <c r="L3864">
        <f>IFERROR(VLOOKUP(G3864,Store_Map!$A$2:$I$100,7,FALSE),"")</f>
        <v>0</v>
      </c>
      <c r="M3864">
        <f>IFERROR(VLOOKUP(G3864,Store_Map!$A$2:$I$100,8,FALSE),"")</f>
        <v>0</v>
      </c>
      <c r="N3864">
        <f t="shared" si="540"/>
        <v>0</v>
      </c>
      <c r="O3864" t="str">
        <f t="shared" si="541"/>
        <v>PASS</v>
      </c>
      <c r="P3864" t="str">
        <f t="shared" si="542"/>
        <v>PASS</v>
      </c>
      <c r="Q3864" t="str">
        <f t="shared" si="543"/>
        <v>PASS</v>
      </c>
      <c r="R3864" t="str">
        <f t="shared" si="544"/>
        <v>PASS</v>
      </c>
      <c r="S3864" t="str">
        <f t="shared" si="545"/>
        <v>PASS</v>
      </c>
      <c r="T3864">
        <f t="shared" si="546"/>
        <v>100</v>
      </c>
      <c r="U3864" t="str">
        <f t="shared" si="547"/>
        <v>Low</v>
      </c>
      <c r="V3864" t="str">
        <f t="shared" si="548"/>
        <v>Clean</v>
      </c>
    </row>
    <row r="3865" spans="1:22" x14ac:dyDescent="0.3">
      <c r="A3865" t="str">
        <f>Raw_Data!A3865</f>
        <v>16054914</v>
      </c>
      <c r="B3865">
        <f>Raw_Data!B3865</f>
        <v>45660</v>
      </c>
      <c r="C3865" t="str">
        <f>Raw_Data!C3865</f>
        <v>ENTRESTO 24 MG-26 MG TABLET</v>
      </c>
      <c r="D3865" t="str">
        <f>Raw_Data!D3865</f>
        <v>78065967</v>
      </c>
      <c r="E3865" t="str">
        <f>Raw_Data!E3865</f>
        <v>BAMAN, RAKESH</v>
      </c>
      <c r="F3865" t="str">
        <f>Raw_Data!F3865</f>
        <v>1134109051</v>
      </c>
      <c r="G3865" t="str">
        <f>Raw_Data!H3865</f>
        <v>1</v>
      </c>
      <c r="H3865">
        <f>IFERROR(VLOOKUP(G3865,Store_Map!$A$2:$I$100,3,FALSE),"")</f>
        <v>0</v>
      </c>
      <c r="I3865">
        <f>IFERROR(VLOOKUP(G3865,Store_Map!$A$2:$I$100,4,FALSE),"")</f>
        <v>0</v>
      </c>
      <c r="J3865">
        <f>IFERROR(VLOOKUP(G3865,Store_Map!$A$2:$I$100,5,FALSE),"")</f>
        <v>0</v>
      </c>
      <c r="K3865">
        <f>IFERROR(VLOOKUP(G3865,Store_Map!$A$2:$I$100,6,FALSE),"")</f>
        <v>0</v>
      </c>
      <c r="L3865">
        <f>IFERROR(VLOOKUP(G3865,Store_Map!$A$2:$I$100,7,FALSE),"")</f>
        <v>0</v>
      </c>
      <c r="M3865">
        <f>IFERROR(VLOOKUP(G3865,Store_Map!$A$2:$I$100,8,FALSE),"")</f>
        <v>0</v>
      </c>
      <c r="N3865">
        <f t="shared" si="540"/>
        <v>0</v>
      </c>
      <c r="O3865" t="str">
        <f t="shared" si="541"/>
        <v>PASS</v>
      </c>
      <c r="P3865" t="str">
        <f t="shared" si="542"/>
        <v>REVIEW</v>
      </c>
      <c r="Q3865" t="str">
        <f t="shared" si="543"/>
        <v>PASS</v>
      </c>
      <c r="R3865" t="str">
        <f t="shared" si="544"/>
        <v>PASS</v>
      </c>
      <c r="S3865" t="str">
        <f t="shared" si="545"/>
        <v>REVIEW</v>
      </c>
      <c r="T3865">
        <f t="shared" si="546"/>
        <v>90</v>
      </c>
      <c r="U3865" t="str">
        <f t="shared" si="547"/>
        <v>Low</v>
      </c>
      <c r="V3865" t="str">
        <f t="shared" si="548"/>
        <v>Invalid NDC</v>
      </c>
    </row>
    <row r="3866" spans="1:22" x14ac:dyDescent="0.3">
      <c r="A3866" t="str">
        <f>Raw_Data!A3866</f>
        <v>16054915</v>
      </c>
      <c r="B3866">
        <f>Raw_Data!B3866</f>
        <v>45660</v>
      </c>
      <c r="C3866" t="str">
        <f>Raw_Data!C3866</f>
        <v>CLOPIDOGREL 75 MG TABLET</v>
      </c>
      <c r="D3866" t="str">
        <f>Raw_Data!D3866</f>
        <v>60505025302</v>
      </c>
      <c r="E3866" t="str">
        <f>Raw_Data!E3866</f>
        <v>GIBBS, JON</v>
      </c>
      <c r="F3866" t="str">
        <f>Raw_Data!F3866</f>
        <v>1700896156</v>
      </c>
      <c r="G3866" t="str">
        <f>Raw_Data!H3866</f>
        <v>1</v>
      </c>
      <c r="H3866">
        <f>IFERROR(VLOOKUP(G3866,Store_Map!$A$2:$I$100,3,FALSE),"")</f>
        <v>0</v>
      </c>
      <c r="I3866">
        <f>IFERROR(VLOOKUP(G3866,Store_Map!$A$2:$I$100,4,FALSE),"")</f>
        <v>0</v>
      </c>
      <c r="J3866">
        <f>IFERROR(VLOOKUP(G3866,Store_Map!$A$2:$I$100,5,FALSE),"")</f>
        <v>0</v>
      </c>
      <c r="K3866">
        <f>IFERROR(VLOOKUP(G3866,Store_Map!$A$2:$I$100,6,FALSE),"")</f>
        <v>0</v>
      </c>
      <c r="L3866">
        <f>IFERROR(VLOOKUP(G3866,Store_Map!$A$2:$I$100,7,FALSE),"")</f>
        <v>0</v>
      </c>
      <c r="M3866">
        <f>IFERROR(VLOOKUP(G3866,Store_Map!$A$2:$I$100,8,FALSE),"")</f>
        <v>0</v>
      </c>
      <c r="N3866">
        <f t="shared" si="540"/>
        <v>0</v>
      </c>
      <c r="O3866" t="str">
        <f t="shared" si="541"/>
        <v>PASS</v>
      </c>
      <c r="P3866" t="str">
        <f t="shared" si="542"/>
        <v>PASS</v>
      </c>
      <c r="Q3866" t="str">
        <f t="shared" si="543"/>
        <v>PASS</v>
      </c>
      <c r="R3866" t="str">
        <f t="shared" si="544"/>
        <v>PASS</v>
      </c>
      <c r="S3866" t="str">
        <f t="shared" si="545"/>
        <v>PASS</v>
      </c>
      <c r="T3866">
        <f t="shared" si="546"/>
        <v>100</v>
      </c>
      <c r="U3866" t="str">
        <f t="shared" si="547"/>
        <v>Low</v>
      </c>
      <c r="V3866" t="str">
        <f t="shared" si="548"/>
        <v>Clean</v>
      </c>
    </row>
    <row r="3867" spans="1:22" x14ac:dyDescent="0.3">
      <c r="A3867" t="str">
        <f>Raw_Data!A3867</f>
        <v>16054917</v>
      </c>
      <c r="B3867">
        <f>Raw_Data!B3867</f>
        <v>45660</v>
      </c>
      <c r="C3867" t="str">
        <f>Raw_Data!C3867</f>
        <v>FUROSEMIDE 20 MG TABLET</v>
      </c>
      <c r="D3867" t="str">
        <f>Raw_Data!D3867</f>
        <v>69315011601</v>
      </c>
      <c r="E3867" t="str">
        <f>Raw_Data!E3867</f>
        <v>GIBBS, JON</v>
      </c>
      <c r="F3867" t="str">
        <f>Raw_Data!F3867</f>
        <v>1700896156</v>
      </c>
      <c r="G3867" t="str">
        <f>Raw_Data!H3867</f>
        <v>1</v>
      </c>
      <c r="H3867">
        <f>IFERROR(VLOOKUP(G3867,Store_Map!$A$2:$I$100,3,FALSE),"")</f>
        <v>0</v>
      </c>
      <c r="I3867">
        <f>IFERROR(VLOOKUP(G3867,Store_Map!$A$2:$I$100,4,FALSE),"")</f>
        <v>0</v>
      </c>
      <c r="J3867">
        <f>IFERROR(VLOOKUP(G3867,Store_Map!$A$2:$I$100,5,FALSE),"")</f>
        <v>0</v>
      </c>
      <c r="K3867">
        <f>IFERROR(VLOOKUP(G3867,Store_Map!$A$2:$I$100,6,FALSE),"")</f>
        <v>0</v>
      </c>
      <c r="L3867">
        <f>IFERROR(VLOOKUP(G3867,Store_Map!$A$2:$I$100,7,FALSE),"")</f>
        <v>0</v>
      </c>
      <c r="M3867">
        <f>IFERROR(VLOOKUP(G3867,Store_Map!$A$2:$I$100,8,FALSE),"")</f>
        <v>0</v>
      </c>
      <c r="N3867">
        <f t="shared" si="540"/>
        <v>0</v>
      </c>
      <c r="O3867" t="str">
        <f t="shared" si="541"/>
        <v>PASS</v>
      </c>
      <c r="P3867" t="str">
        <f t="shared" si="542"/>
        <v>PASS</v>
      </c>
      <c r="Q3867" t="str">
        <f t="shared" si="543"/>
        <v>PASS</v>
      </c>
      <c r="R3867" t="str">
        <f t="shared" si="544"/>
        <v>PASS</v>
      </c>
      <c r="S3867" t="str">
        <f t="shared" si="545"/>
        <v>PASS</v>
      </c>
      <c r="T3867">
        <f t="shared" si="546"/>
        <v>100</v>
      </c>
      <c r="U3867" t="str">
        <f t="shared" si="547"/>
        <v>Low</v>
      </c>
      <c r="V3867" t="str">
        <f t="shared" si="548"/>
        <v>Clean</v>
      </c>
    </row>
    <row r="3868" spans="1:22" x14ac:dyDescent="0.3">
      <c r="A3868" t="str">
        <f>Raw_Data!A3868</f>
        <v>16054918</v>
      </c>
      <c r="B3868">
        <f>Raw_Data!B3868</f>
        <v>45660</v>
      </c>
      <c r="C3868" t="str">
        <f>Raw_Data!C3868</f>
        <v>METOPROLOL SUCC ER 50 MG TA</v>
      </c>
      <c r="D3868" t="str">
        <f>Raw_Data!D3868</f>
        <v>45963067611</v>
      </c>
      <c r="E3868" t="str">
        <f>Raw_Data!E3868</f>
        <v>GIBBS, JON</v>
      </c>
      <c r="F3868" t="str">
        <f>Raw_Data!F3868</f>
        <v>1700896156</v>
      </c>
      <c r="G3868" t="str">
        <f>Raw_Data!H3868</f>
        <v>1</v>
      </c>
      <c r="H3868">
        <f>IFERROR(VLOOKUP(G3868,Store_Map!$A$2:$I$100,3,FALSE),"")</f>
        <v>0</v>
      </c>
      <c r="I3868">
        <f>IFERROR(VLOOKUP(G3868,Store_Map!$A$2:$I$100,4,FALSE),"")</f>
        <v>0</v>
      </c>
      <c r="J3868">
        <f>IFERROR(VLOOKUP(G3868,Store_Map!$A$2:$I$100,5,FALSE),"")</f>
        <v>0</v>
      </c>
      <c r="K3868">
        <f>IFERROR(VLOOKUP(G3868,Store_Map!$A$2:$I$100,6,FALSE),"")</f>
        <v>0</v>
      </c>
      <c r="L3868">
        <f>IFERROR(VLOOKUP(G3868,Store_Map!$A$2:$I$100,7,FALSE),"")</f>
        <v>0</v>
      </c>
      <c r="M3868">
        <f>IFERROR(VLOOKUP(G3868,Store_Map!$A$2:$I$100,8,FALSE),"")</f>
        <v>0</v>
      </c>
      <c r="N3868">
        <f t="shared" si="540"/>
        <v>0</v>
      </c>
      <c r="O3868" t="str">
        <f t="shared" si="541"/>
        <v>PASS</v>
      </c>
      <c r="P3868" t="str">
        <f t="shared" si="542"/>
        <v>PASS</v>
      </c>
      <c r="Q3868" t="str">
        <f t="shared" si="543"/>
        <v>PASS</v>
      </c>
      <c r="R3868" t="str">
        <f t="shared" si="544"/>
        <v>PASS</v>
      </c>
      <c r="S3868" t="str">
        <f t="shared" si="545"/>
        <v>PASS</v>
      </c>
      <c r="T3868">
        <f t="shared" si="546"/>
        <v>100</v>
      </c>
      <c r="U3868" t="str">
        <f t="shared" si="547"/>
        <v>Low</v>
      </c>
      <c r="V3868" t="str">
        <f t="shared" si="548"/>
        <v>Clean</v>
      </c>
    </row>
    <row r="3869" spans="1:22" x14ac:dyDescent="0.3">
      <c r="A3869" t="str">
        <f>Raw_Data!A3869</f>
        <v>16054886</v>
      </c>
      <c r="B3869">
        <f>Raw_Data!B3869</f>
        <v>45660</v>
      </c>
      <c r="C3869" t="str">
        <f>Raw_Data!C3869</f>
        <v>*AZITHROMYCIN 250 MG TABLET</v>
      </c>
      <c r="D3869" t="str">
        <f>Raw_Data!D3869</f>
        <v>781808926</v>
      </c>
      <c r="E3869" t="str">
        <f>Raw_Data!E3869</f>
        <v>Carter, Frank</v>
      </c>
      <c r="F3869" t="str">
        <f>Raw_Data!F3869</f>
        <v>1164464087</v>
      </c>
      <c r="G3869" t="str">
        <f>Raw_Data!H3869</f>
        <v>1</v>
      </c>
      <c r="H3869">
        <f>IFERROR(VLOOKUP(G3869,Store_Map!$A$2:$I$100,3,FALSE),"")</f>
        <v>0</v>
      </c>
      <c r="I3869">
        <f>IFERROR(VLOOKUP(G3869,Store_Map!$A$2:$I$100,4,FALSE),"")</f>
        <v>0</v>
      </c>
      <c r="J3869">
        <f>IFERROR(VLOOKUP(G3869,Store_Map!$A$2:$I$100,5,FALSE),"")</f>
        <v>0</v>
      </c>
      <c r="K3869">
        <f>IFERROR(VLOOKUP(G3869,Store_Map!$A$2:$I$100,6,FALSE),"")</f>
        <v>0</v>
      </c>
      <c r="L3869">
        <f>IFERROR(VLOOKUP(G3869,Store_Map!$A$2:$I$100,7,FALSE),"")</f>
        <v>0</v>
      </c>
      <c r="M3869">
        <f>IFERROR(VLOOKUP(G3869,Store_Map!$A$2:$I$100,8,FALSE),"")</f>
        <v>0</v>
      </c>
      <c r="N3869">
        <f t="shared" si="540"/>
        <v>0</v>
      </c>
      <c r="O3869" t="str">
        <f t="shared" si="541"/>
        <v>PASS</v>
      </c>
      <c r="P3869" t="str">
        <f t="shared" si="542"/>
        <v>REVIEW</v>
      </c>
      <c r="Q3869" t="str">
        <f t="shared" si="543"/>
        <v>PASS</v>
      </c>
      <c r="R3869" t="str">
        <f t="shared" si="544"/>
        <v>PASS</v>
      </c>
      <c r="S3869" t="str">
        <f t="shared" si="545"/>
        <v>REVIEW</v>
      </c>
      <c r="T3869">
        <f t="shared" si="546"/>
        <v>90</v>
      </c>
      <c r="U3869" t="str">
        <f t="shared" si="547"/>
        <v>Low</v>
      </c>
      <c r="V3869" t="str">
        <f t="shared" si="548"/>
        <v>Invalid NDC</v>
      </c>
    </row>
    <row r="3870" spans="1:22" x14ac:dyDescent="0.3">
      <c r="A3870" t="str">
        <f>Raw_Data!A3870</f>
        <v>16053482</v>
      </c>
      <c r="B3870">
        <f>Raw_Data!B3870</f>
        <v>45660</v>
      </c>
      <c r="C3870" t="str">
        <f>Raw_Data!C3870</f>
        <v>GLIPIZIDE 10 MG TABLET</v>
      </c>
      <c r="D3870" t="str">
        <f>Raw_Data!D3870</f>
        <v>60505014200</v>
      </c>
      <c r="E3870" t="str">
        <f>Raw_Data!E3870</f>
        <v>GIBBS, JON</v>
      </c>
      <c r="F3870" t="str">
        <f>Raw_Data!F3870</f>
        <v>1700896156</v>
      </c>
      <c r="G3870" t="str">
        <f>Raw_Data!H3870</f>
        <v>1</v>
      </c>
      <c r="H3870">
        <f>IFERROR(VLOOKUP(G3870,Store_Map!$A$2:$I$100,3,FALSE),"")</f>
        <v>0</v>
      </c>
      <c r="I3870">
        <f>IFERROR(VLOOKUP(G3870,Store_Map!$A$2:$I$100,4,FALSE),"")</f>
        <v>0</v>
      </c>
      <c r="J3870">
        <f>IFERROR(VLOOKUP(G3870,Store_Map!$A$2:$I$100,5,FALSE),"")</f>
        <v>0</v>
      </c>
      <c r="K3870">
        <f>IFERROR(VLOOKUP(G3870,Store_Map!$A$2:$I$100,6,FALSE),"")</f>
        <v>0</v>
      </c>
      <c r="L3870">
        <f>IFERROR(VLOOKUP(G3870,Store_Map!$A$2:$I$100,7,FALSE),"")</f>
        <v>0</v>
      </c>
      <c r="M3870">
        <f>IFERROR(VLOOKUP(G3870,Store_Map!$A$2:$I$100,8,FALSE),"")</f>
        <v>0</v>
      </c>
      <c r="N3870">
        <f t="shared" si="540"/>
        <v>0</v>
      </c>
      <c r="O3870" t="str">
        <f t="shared" si="541"/>
        <v>PASS</v>
      </c>
      <c r="P3870" t="str">
        <f t="shared" si="542"/>
        <v>PASS</v>
      </c>
      <c r="Q3870" t="str">
        <f t="shared" si="543"/>
        <v>PASS</v>
      </c>
      <c r="R3870" t="str">
        <f t="shared" si="544"/>
        <v>PASS</v>
      </c>
      <c r="S3870" t="str">
        <f t="shared" si="545"/>
        <v>PASS</v>
      </c>
      <c r="T3870">
        <f t="shared" si="546"/>
        <v>100</v>
      </c>
      <c r="U3870" t="str">
        <f t="shared" si="547"/>
        <v>Low</v>
      </c>
      <c r="V3870" t="str">
        <f t="shared" si="548"/>
        <v>Clean</v>
      </c>
    </row>
    <row r="3871" spans="1:22" x14ac:dyDescent="0.3">
      <c r="A3871" t="str">
        <f>Raw_Data!A3871</f>
        <v>16054923</v>
      </c>
      <c r="B3871">
        <f>Raw_Data!B3871</f>
        <v>45660</v>
      </c>
      <c r="C3871" t="str">
        <f>Raw_Data!C3871</f>
        <v>*DOXYCYCLIN HYCLATE 100 MG</v>
      </c>
      <c r="D3871" t="str">
        <f>Raw_Data!D3871</f>
        <v>143211250</v>
      </c>
      <c r="E3871" t="str">
        <f>Raw_Data!E3871</f>
        <v>MOHAPATRA, ANAND</v>
      </c>
      <c r="F3871" t="str">
        <f>Raw_Data!F3871</f>
        <v>1982068904</v>
      </c>
      <c r="G3871" t="str">
        <f>Raw_Data!H3871</f>
        <v>1</v>
      </c>
      <c r="H3871">
        <f>IFERROR(VLOOKUP(G3871,Store_Map!$A$2:$I$100,3,FALSE),"")</f>
        <v>0</v>
      </c>
      <c r="I3871">
        <f>IFERROR(VLOOKUP(G3871,Store_Map!$A$2:$I$100,4,FALSE),"")</f>
        <v>0</v>
      </c>
      <c r="J3871">
        <f>IFERROR(VLOOKUP(G3871,Store_Map!$A$2:$I$100,5,FALSE),"")</f>
        <v>0</v>
      </c>
      <c r="K3871">
        <f>IFERROR(VLOOKUP(G3871,Store_Map!$A$2:$I$100,6,FALSE),"")</f>
        <v>0</v>
      </c>
      <c r="L3871">
        <f>IFERROR(VLOOKUP(G3871,Store_Map!$A$2:$I$100,7,FALSE),"")</f>
        <v>0</v>
      </c>
      <c r="M3871">
        <f>IFERROR(VLOOKUP(G3871,Store_Map!$A$2:$I$100,8,FALSE),"")</f>
        <v>0</v>
      </c>
      <c r="N3871">
        <f t="shared" si="540"/>
        <v>0</v>
      </c>
      <c r="O3871" t="str">
        <f t="shared" si="541"/>
        <v>PASS</v>
      </c>
      <c r="P3871" t="str">
        <f t="shared" si="542"/>
        <v>REVIEW</v>
      </c>
      <c r="Q3871" t="str">
        <f t="shared" si="543"/>
        <v>PASS</v>
      </c>
      <c r="R3871" t="str">
        <f t="shared" si="544"/>
        <v>PASS</v>
      </c>
      <c r="S3871" t="str">
        <f t="shared" si="545"/>
        <v>REVIEW</v>
      </c>
      <c r="T3871">
        <f t="shared" si="546"/>
        <v>90</v>
      </c>
      <c r="U3871" t="str">
        <f t="shared" si="547"/>
        <v>Low</v>
      </c>
      <c r="V3871" t="str">
        <f t="shared" si="548"/>
        <v>Invalid NDC</v>
      </c>
    </row>
    <row r="3872" spans="1:22" x14ac:dyDescent="0.3">
      <c r="A3872" t="str">
        <f>Raw_Data!A3872</f>
        <v>16054924</v>
      </c>
      <c r="B3872">
        <f>Raw_Data!B3872</f>
        <v>45660</v>
      </c>
      <c r="C3872" t="str">
        <f>Raw_Data!C3872</f>
        <v>*IBUPROFEN 800 MG TABLET</v>
      </c>
      <c r="D3872" t="str">
        <f>Raw_Data!D3872</f>
        <v>67877032101</v>
      </c>
      <c r="E3872" t="str">
        <f>Raw_Data!E3872</f>
        <v>MOHAPATRA, ANAND</v>
      </c>
      <c r="F3872" t="str">
        <f>Raw_Data!F3872</f>
        <v>1982068904</v>
      </c>
      <c r="G3872" t="str">
        <f>Raw_Data!H3872</f>
        <v>1</v>
      </c>
      <c r="H3872">
        <f>IFERROR(VLOOKUP(G3872,Store_Map!$A$2:$I$100,3,FALSE),"")</f>
        <v>0</v>
      </c>
      <c r="I3872">
        <f>IFERROR(VLOOKUP(G3872,Store_Map!$A$2:$I$100,4,FALSE),"")</f>
        <v>0</v>
      </c>
      <c r="J3872">
        <f>IFERROR(VLOOKUP(G3872,Store_Map!$A$2:$I$100,5,FALSE),"")</f>
        <v>0</v>
      </c>
      <c r="K3872">
        <f>IFERROR(VLOOKUP(G3872,Store_Map!$A$2:$I$100,6,FALSE),"")</f>
        <v>0</v>
      </c>
      <c r="L3872">
        <f>IFERROR(VLOOKUP(G3872,Store_Map!$A$2:$I$100,7,FALSE),"")</f>
        <v>0</v>
      </c>
      <c r="M3872">
        <f>IFERROR(VLOOKUP(G3872,Store_Map!$A$2:$I$100,8,FALSE),"")</f>
        <v>0</v>
      </c>
      <c r="N3872">
        <f t="shared" si="540"/>
        <v>0</v>
      </c>
      <c r="O3872" t="str">
        <f t="shared" si="541"/>
        <v>PASS</v>
      </c>
      <c r="P3872" t="str">
        <f t="shared" si="542"/>
        <v>PASS</v>
      </c>
      <c r="Q3872" t="str">
        <f t="shared" si="543"/>
        <v>PASS</v>
      </c>
      <c r="R3872" t="str">
        <f t="shared" si="544"/>
        <v>PASS</v>
      </c>
      <c r="S3872" t="str">
        <f t="shared" si="545"/>
        <v>PASS</v>
      </c>
      <c r="T3872">
        <f t="shared" si="546"/>
        <v>100</v>
      </c>
      <c r="U3872" t="str">
        <f t="shared" si="547"/>
        <v>Low</v>
      </c>
      <c r="V3872" t="str">
        <f t="shared" si="548"/>
        <v>Clean</v>
      </c>
    </row>
    <row r="3873" spans="1:22" x14ac:dyDescent="0.3">
      <c r="A3873" t="str">
        <f>Raw_Data!A3873</f>
        <v>16054911</v>
      </c>
      <c r="B3873">
        <f>Raw_Data!B3873</f>
        <v>45660</v>
      </c>
      <c r="C3873" t="str">
        <f>Raw_Data!C3873</f>
        <v>*AZELASTINE 0.1% (137 MCG)</v>
      </c>
      <c r="D3873" t="str">
        <f>Raw_Data!D3873</f>
        <v>59651021430</v>
      </c>
      <c r="E3873" t="str">
        <f>Raw_Data!E3873</f>
        <v>KULKARNI, VARSHA</v>
      </c>
      <c r="F3873" t="str">
        <f>Raw_Data!F3873</f>
        <v>1366528333</v>
      </c>
      <c r="G3873" t="str">
        <f>Raw_Data!H3873</f>
        <v>1</v>
      </c>
      <c r="H3873">
        <f>IFERROR(VLOOKUP(G3873,Store_Map!$A$2:$I$100,3,FALSE),"")</f>
        <v>0</v>
      </c>
      <c r="I3873">
        <f>IFERROR(VLOOKUP(G3873,Store_Map!$A$2:$I$100,4,FALSE),"")</f>
        <v>0</v>
      </c>
      <c r="J3873">
        <f>IFERROR(VLOOKUP(G3873,Store_Map!$A$2:$I$100,5,FALSE),"")</f>
        <v>0</v>
      </c>
      <c r="K3873">
        <f>IFERROR(VLOOKUP(G3873,Store_Map!$A$2:$I$100,6,FALSE),"")</f>
        <v>0</v>
      </c>
      <c r="L3873">
        <f>IFERROR(VLOOKUP(G3873,Store_Map!$A$2:$I$100,7,FALSE),"")</f>
        <v>0</v>
      </c>
      <c r="M3873">
        <f>IFERROR(VLOOKUP(G3873,Store_Map!$A$2:$I$100,8,FALSE),"")</f>
        <v>0</v>
      </c>
      <c r="N3873">
        <f t="shared" si="540"/>
        <v>0</v>
      </c>
      <c r="O3873" t="str">
        <f t="shared" si="541"/>
        <v>PASS</v>
      </c>
      <c r="P3873" t="str">
        <f t="shared" si="542"/>
        <v>PASS</v>
      </c>
      <c r="Q3873" t="str">
        <f t="shared" si="543"/>
        <v>PASS</v>
      </c>
      <c r="R3873" t="str">
        <f t="shared" si="544"/>
        <v>PASS</v>
      </c>
      <c r="S3873" t="str">
        <f t="shared" si="545"/>
        <v>PASS</v>
      </c>
      <c r="T3873">
        <f t="shared" si="546"/>
        <v>100</v>
      </c>
      <c r="U3873" t="str">
        <f t="shared" si="547"/>
        <v>Low</v>
      </c>
      <c r="V3873" t="str">
        <f t="shared" si="548"/>
        <v>Clean</v>
      </c>
    </row>
    <row r="3874" spans="1:22" x14ac:dyDescent="0.3">
      <c r="A3874" t="str">
        <f>Raw_Data!A3874</f>
        <v>16054927</v>
      </c>
      <c r="B3874">
        <f>Raw_Data!B3874</f>
        <v>45660</v>
      </c>
      <c r="C3874" t="str">
        <f>Raw_Data!C3874</f>
        <v>ONDANSETRON HCL 4 MG TABLET</v>
      </c>
      <c r="D3874" t="str">
        <f>Raw_Data!D3874</f>
        <v>55111015330</v>
      </c>
      <c r="E3874" t="str">
        <f>Raw_Data!E3874</f>
        <v>GIBBS, JON</v>
      </c>
      <c r="F3874" t="str">
        <f>Raw_Data!F3874</f>
        <v>1700896156</v>
      </c>
      <c r="G3874" t="str">
        <f>Raw_Data!H3874</f>
        <v>1</v>
      </c>
      <c r="H3874">
        <f>IFERROR(VLOOKUP(G3874,Store_Map!$A$2:$I$100,3,FALSE),"")</f>
        <v>0</v>
      </c>
      <c r="I3874">
        <f>IFERROR(VLOOKUP(G3874,Store_Map!$A$2:$I$100,4,FALSE),"")</f>
        <v>0</v>
      </c>
      <c r="J3874">
        <f>IFERROR(VLOOKUP(G3874,Store_Map!$A$2:$I$100,5,FALSE),"")</f>
        <v>0</v>
      </c>
      <c r="K3874">
        <f>IFERROR(VLOOKUP(G3874,Store_Map!$A$2:$I$100,6,FALSE),"")</f>
        <v>0</v>
      </c>
      <c r="L3874">
        <f>IFERROR(VLOOKUP(G3874,Store_Map!$A$2:$I$100,7,FALSE),"")</f>
        <v>0</v>
      </c>
      <c r="M3874">
        <f>IFERROR(VLOOKUP(G3874,Store_Map!$A$2:$I$100,8,FALSE),"")</f>
        <v>0</v>
      </c>
      <c r="N3874">
        <f t="shared" si="540"/>
        <v>0</v>
      </c>
      <c r="O3874" t="str">
        <f t="shared" si="541"/>
        <v>PASS</v>
      </c>
      <c r="P3874" t="str">
        <f t="shared" si="542"/>
        <v>PASS</v>
      </c>
      <c r="Q3874" t="str">
        <f t="shared" si="543"/>
        <v>PASS</v>
      </c>
      <c r="R3874" t="str">
        <f t="shared" si="544"/>
        <v>PASS</v>
      </c>
      <c r="S3874" t="str">
        <f t="shared" si="545"/>
        <v>PASS</v>
      </c>
      <c r="T3874">
        <f t="shared" si="546"/>
        <v>100</v>
      </c>
      <c r="U3874" t="str">
        <f t="shared" si="547"/>
        <v>Low</v>
      </c>
      <c r="V3874" t="str">
        <f t="shared" si="548"/>
        <v>Clean</v>
      </c>
    </row>
    <row r="3875" spans="1:22" x14ac:dyDescent="0.3">
      <c r="A3875" t="str">
        <f>Raw_Data!A3875</f>
        <v>16052565</v>
      </c>
      <c r="B3875">
        <f>Raw_Data!B3875</f>
        <v>45660</v>
      </c>
      <c r="C3875" t="str">
        <f>Raw_Data!C3875</f>
        <v>*LOSARTAN POTASSIUM 100 MG</v>
      </c>
      <c r="D3875" t="str">
        <f>Raw_Data!D3875</f>
        <v>65862020390</v>
      </c>
      <c r="E3875" t="str">
        <f>Raw_Data!E3875</f>
        <v>COX, NANCY</v>
      </c>
      <c r="F3875" t="str">
        <f>Raw_Data!F3875</f>
        <v>1811191638</v>
      </c>
      <c r="G3875" t="str">
        <f>Raw_Data!H3875</f>
        <v>1</v>
      </c>
      <c r="H3875">
        <f>IFERROR(VLOOKUP(G3875,Store_Map!$A$2:$I$100,3,FALSE),"")</f>
        <v>0</v>
      </c>
      <c r="I3875">
        <f>IFERROR(VLOOKUP(G3875,Store_Map!$A$2:$I$100,4,FALSE),"")</f>
        <v>0</v>
      </c>
      <c r="J3875">
        <f>IFERROR(VLOOKUP(G3875,Store_Map!$A$2:$I$100,5,FALSE),"")</f>
        <v>0</v>
      </c>
      <c r="K3875">
        <f>IFERROR(VLOOKUP(G3875,Store_Map!$A$2:$I$100,6,FALSE),"")</f>
        <v>0</v>
      </c>
      <c r="L3875">
        <f>IFERROR(VLOOKUP(G3875,Store_Map!$A$2:$I$100,7,FALSE),"")</f>
        <v>0</v>
      </c>
      <c r="M3875">
        <f>IFERROR(VLOOKUP(G3875,Store_Map!$A$2:$I$100,8,FALSE),"")</f>
        <v>0</v>
      </c>
      <c r="N3875">
        <f t="shared" si="540"/>
        <v>0</v>
      </c>
      <c r="O3875" t="str">
        <f t="shared" si="541"/>
        <v>PASS</v>
      </c>
      <c r="P3875" t="str">
        <f t="shared" si="542"/>
        <v>PASS</v>
      </c>
      <c r="Q3875" t="str">
        <f t="shared" si="543"/>
        <v>PASS</v>
      </c>
      <c r="R3875" t="str">
        <f t="shared" si="544"/>
        <v>PASS</v>
      </c>
      <c r="S3875" t="str">
        <f t="shared" si="545"/>
        <v>PASS</v>
      </c>
      <c r="T3875">
        <f t="shared" si="546"/>
        <v>100</v>
      </c>
      <c r="U3875" t="str">
        <f t="shared" si="547"/>
        <v>Low</v>
      </c>
      <c r="V3875" t="str">
        <f t="shared" si="548"/>
        <v>Clean</v>
      </c>
    </row>
    <row r="3876" spans="1:22" x14ac:dyDescent="0.3">
      <c r="A3876" t="str">
        <f>Raw_Data!A3876</f>
        <v>16054844</v>
      </c>
      <c r="B3876">
        <f>Raw_Data!B3876</f>
        <v>45660</v>
      </c>
      <c r="C3876" t="str">
        <f>Raw_Data!C3876</f>
        <v>METOCLOPRAMIDE 5 MG TABLET</v>
      </c>
      <c r="D3876" t="str">
        <f>Raw_Data!D3876</f>
        <v>93220401</v>
      </c>
      <c r="E3876" t="str">
        <f>Raw_Data!E3876</f>
        <v>WILEY, DARYL</v>
      </c>
      <c r="F3876" t="str">
        <f>Raw_Data!F3876</f>
        <v>1508859448</v>
      </c>
      <c r="G3876" t="str">
        <f>Raw_Data!H3876</f>
        <v>1</v>
      </c>
      <c r="H3876">
        <f>IFERROR(VLOOKUP(G3876,Store_Map!$A$2:$I$100,3,FALSE),"")</f>
        <v>0</v>
      </c>
      <c r="I3876">
        <f>IFERROR(VLOOKUP(G3876,Store_Map!$A$2:$I$100,4,FALSE),"")</f>
        <v>0</v>
      </c>
      <c r="J3876">
        <f>IFERROR(VLOOKUP(G3876,Store_Map!$A$2:$I$100,5,FALSE),"")</f>
        <v>0</v>
      </c>
      <c r="K3876">
        <f>IFERROR(VLOOKUP(G3876,Store_Map!$A$2:$I$100,6,FALSE),"")</f>
        <v>0</v>
      </c>
      <c r="L3876">
        <f>IFERROR(VLOOKUP(G3876,Store_Map!$A$2:$I$100,7,FALSE),"")</f>
        <v>0</v>
      </c>
      <c r="M3876">
        <f>IFERROR(VLOOKUP(G3876,Store_Map!$A$2:$I$100,8,FALSE),"")</f>
        <v>0</v>
      </c>
      <c r="N3876">
        <f t="shared" si="540"/>
        <v>0</v>
      </c>
      <c r="O3876" t="str">
        <f t="shared" si="541"/>
        <v>PASS</v>
      </c>
      <c r="P3876" t="str">
        <f t="shared" si="542"/>
        <v>REVIEW</v>
      </c>
      <c r="Q3876" t="str">
        <f t="shared" si="543"/>
        <v>PASS</v>
      </c>
      <c r="R3876" t="str">
        <f t="shared" si="544"/>
        <v>PASS</v>
      </c>
      <c r="S3876" t="str">
        <f t="shared" si="545"/>
        <v>REVIEW</v>
      </c>
      <c r="T3876">
        <f t="shared" si="546"/>
        <v>90</v>
      </c>
      <c r="U3876" t="str">
        <f t="shared" si="547"/>
        <v>Low</v>
      </c>
      <c r="V3876" t="str">
        <f t="shared" si="548"/>
        <v>Invalid NDC</v>
      </c>
    </row>
    <row r="3877" spans="1:22" x14ac:dyDescent="0.3">
      <c r="A3877" t="str">
        <f>Raw_Data!A3877</f>
        <v>16054931</v>
      </c>
      <c r="B3877">
        <f>Raw_Data!B3877</f>
        <v>45660</v>
      </c>
      <c r="C3877" t="str">
        <f>Raw_Data!C3877</f>
        <v>*ONETOUCH VERIO TEST STRIP</v>
      </c>
      <c r="D3877" t="str">
        <f>Raw_Data!D3877</f>
        <v>53885027150</v>
      </c>
      <c r="E3877" t="str">
        <f>Raw_Data!E3877</f>
        <v>COX, NANCY</v>
      </c>
      <c r="F3877" t="str">
        <f>Raw_Data!F3877</f>
        <v>1811191638</v>
      </c>
      <c r="G3877" t="str">
        <f>Raw_Data!H3877</f>
        <v>1</v>
      </c>
      <c r="H3877">
        <f>IFERROR(VLOOKUP(G3877,Store_Map!$A$2:$I$100,3,FALSE),"")</f>
        <v>0</v>
      </c>
      <c r="I3877">
        <f>IFERROR(VLOOKUP(G3877,Store_Map!$A$2:$I$100,4,FALSE),"")</f>
        <v>0</v>
      </c>
      <c r="J3877">
        <f>IFERROR(VLOOKUP(G3877,Store_Map!$A$2:$I$100,5,FALSE),"")</f>
        <v>0</v>
      </c>
      <c r="K3877">
        <f>IFERROR(VLOOKUP(G3877,Store_Map!$A$2:$I$100,6,FALSE),"")</f>
        <v>0</v>
      </c>
      <c r="L3877">
        <f>IFERROR(VLOOKUP(G3877,Store_Map!$A$2:$I$100,7,FALSE),"")</f>
        <v>0</v>
      </c>
      <c r="M3877">
        <f>IFERROR(VLOOKUP(G3877,Store_Map!$A$2:$I$100,8,FALSE),"")</f>
        <v>0</v>
      </c>
      <c r="N3877">
        <f t="shared" si="540"/>
        <v>0</v>
      </c>
      <c r="O3877" t="str">
        <f t="shared" si="541"/>
        <v>PASS</v>
      </c>
      <c r="P3877" t="str">
        <f t="shared" si="542"/>
        <v>PASS</v>
      </c>
      <c r="Q3877" t="str">
        <f t="shared" si="543"/>
        <v>PASS</v>
      </c>
      <c r="R3877" t="str">
        <f t="shared" si="544"/>
        <v>PASS</v>
      </c>
      <c r="S3877" t="str">
        <f t="shared" si="545"/>
        <v>PASS</v>
      </c>
      <c r="T3877">
        <f t="shared" si="546"/>
        <v>100</v>
      </c>
      <c r="U3877" t="str">
        <f t="shared" si="547"/>
        <v>Low</v>
      </c>
      <c r="V3877" t="str">
        <f t="shared" si="548"/>
        <v>Clean</v>
      </c>
    </row>
    <row r="3878" spans="1:22" x14ac:dyDescent="0.3">
      <c r="A3878" t="str">
        <f>Raw_Data!A3878</f>
        <v>16052927</v>
      </c>
      <c r="B3878">
        <f>Raw_Data!B3878</f>
        <v>45663</v>
      </c>
      <c r="C3878" t="str">
        <f>Raw_Data!C3878</f>
        <v>HYDROXYCHLOROQUINE 200 MG T</v>
      </c>
      <c r="D3878" t="str">
        <f>Raw_Data!D3878</f>
        <v>68382009601</v>
      </c>
      <c r="E3878" t="str">
        <f>Raw_Data!E3878</f>
        <v>FIELD, RICHARD</v>
      </c>
      <c r="F3878" t="str">
        <f>Raw_Data!F3878</f>
        <v>1689632093</v>
      </c>
      <c r="G3878" t="str">
        <f>Raw_Data!H3878</f>
        <v>1</v>
      </c>
      <c r="H3878">
        <f>IFERROR(VLOOKUP(G3878,Store_Map!$A$2:$I$100,3,FALSE),"")</f>
        <v>0</v>
      </c>
      <c r="I3878">
        <f>IFERROR(VLOOKUP(G3878,Store_Map!$A$2:$I$100,4,FALSE),"")</f>
        <v>0</v>
      </c>
      <c r="J3878">
        <f>IFERROR(VLOOKUP(G3878,Store_Map!$A$2:$I$100,5,FALSE),"")</f>
        <v>0</v>
      </c>
      <c r="K3878">
        <f>IFERROR(VLOOKUP(G3878,Store_Map!$A$2:$I$100,6,FALSE),"")</f>
        <v>0</v>
      </c>
      <c r="L3878">
        <f>IFERROR(VLOOKUP(G3878,Store_Map!$A$2:$I$100,7,FALSE),"")</f>
        <v>0</v>
      </c>
      <c r="M3878">
        <f>IFERROR(VLOOKUP(G3878,Store_Map!$A$2:$I$100,8,FALSE),"")</f>
        <v>0</v>
      </c>
      <c r="N3878">
        <f t="shared" si="540"/>
        <v>0</v>
      </c>
      <c r="O3878" t="str">
        <f t="shared" si="541"/>
        <v>PASS</v>
      </c>
      <c r="P3878" t="str">
        <f t="shared" si="542"/>
        <v>PASS</v>
      </c>
      <c r="Q3878" t="str">
        <f t="shared" si="543"/>
        <v>PASS</v>
      </c>
      <c r="R3878" t="str">
        <f t="shared" si="544"/>
        <v>PASS</v>
      </c>
      <c r="S3878" t="str">
        <f t="shared" si="545"/>
        <v>PASS</v>
      </c>
      <c r="T3878">
        <f t="shared" si="546"/>
        <v>100</v>
      </c>
      <c r="U3878" t="str">
        <f t="shared" si="547"/>
        <v>Low</v>
      </c>
      <c r="V3878" t="str">
        <f t="shared" si="548"/>
        <v>Clean</v>
      </c>
    </row>
    <row r="3879" spans="1:22" x14ac:dyDescent="0.3">
      <c r="A3879" t="str">
        <f>Raw_Data!A3879</f>
        <v>16051999</v>
      </c>
      <c r="B3879">
        <f>Raw_Data!B3879</f>
        <v>45663</v>
      </c>
      <c r="C3879" t="str">
        <f>Raw_Data!C3879</f>
        <v>ATENOLOL-CHLORTHALIDONE 50-</v>
      </c>
      <c r="D3879" t="str">
        <f>Raw_Data!D3879</f>
        <v>29300040001</v>
      </c>
      <c r="E3879" t="str">
        <f>Raw_Data!E3879</f>
        <v>BYNE, EDMUND</v>
      </c>
      <c r="F3879" t="str">
        <f>Raw_Data!F3879</f>
        <v>1033186648</v>
      </c>
      <c r="G3879" t="str">
        <f>Raw_Data!H3879</f>
        <v>1</v>
      </c>
      <c r="H3879">
        <f>IFERROR(VLOOKUP(G3879,Store_Map!$A$2:$I$100,3,FALSE),"")</f>
        <v>0</v>
      </c>
      <c r="I3879">
        <f>IFERROR(VLOOKUP(G3879,Store_Map!$A$2:$I$100,4,FALSE),"")</f>
        <v>0</v>
      </c>
      <c r="J3879">
        <f>IFERROR(VLOOKUP(G3879,Store_Map!$A$2:$I$100,5,FALSE),"")</f>
        <v>0</v>
      </c>
      <c r="K3879">
        <f>IFERROR(VLOOKUP(G3879,Store_Map!$A$2:$I$100,6,FALSE),"")</f>
        <v>0</v>
      </c>
      <c r="L3879">
        <f>IFERROR(VLOOKUP(G3879,Store_Map!$A$2:$I$100,7,FALSE),"")</f>
        <v>0</v>
      </c>
      <c r="M3879">
        <f>IFERROR(VLOOKUP(G3879,Store_Map!$A$2:$I$100,8,FALSE),"")</f>
        <v>0</v>
      </c>
      <c r="N3879">
        <f t="shared" si="540"/>
        <v>0</v>
      </c>
      <c r="O3879" t="str">
        <f t="shared" si="541"/>
        <v>PASS</v>
      </c>
      <c r="P3879" t="str">
        <f t="shared" si="542"/>
        <v>PASS</v>
      </c>
      <c r="Q3879" t="str">
        <f t="shared" si="543"/>
        <v>PASS</v>
      </c>
      <c r="R3879" t="str">
        <f t="shared" si="544"/>
        <v>PASS</v>
      </c>
      <c r="S3879" t="str">
        <f t="shared" si="545"/>
        <v>PASS</v>
      </c>
      <c r="T3879">
        <f t="shared" si="546"/>
        <v>100</v>
      </c>
      <c r="U3879" t="str">
        <f t="shared" si="547"/>
        <v>Low</v>
      </c>
      <c r="V3879" t="str">
        <f t="shared" si="548"/>
        <v>Clean</v>
      </c>
    </row>
    <row r="3880" spans="1:22" x14ac:dyDescent="0.3">
      <c r="A3880" t="str">
        <f>Raw_Data!A3880</f>
        <v>16052346</v>
      </c>
      <c r="B3880">
        <f>Raw_Data!B3880</f>
        <v>45663</v>
      </c>
      <c r="C3880" t="str">
        <f>Raw_Data!C3880</f>
        <v>IBUPROFEN 800 MG TABLET</v>
      </c>
      <c r="D3880" t="str">
        <f>Raw_Data!D3880</f>
        <v>55111068405</v>
      </c>
      <c r="E3880" t="str">
        <f>Raw_Data!E3880</f>
        <v>BYNE, EDMUND</v>
      </c>
      <c r="F3880" t="str">
        <f>Raw_Data!F3880</f>
        <v>1033186648</v>
      </c>
      <c r="G3880" t="str">
        <f>Raw_Data!H3880</f>
        <v>1</v>
      </c>
      <c r="H3880">
        <f>IFERROR(VLOOKUP(G3880,Store_Map!$A$2:$I$100,3,FALSE),"")</f>
        <v>0</v>
      </c>
      <c r="I3880">
        <f>IFERROR(VLOOKUP(G3880,Store_Map!$A$2:$I$100,4,FALSE),"")</f>
        <v>0</v>
      </c>
      <c r="J3880">
        <f>IFERROR(VLOOKUP(G3880,Store_Map!$A$2:$I$100,5,FALSE),"")</f>
        <v>0</v>
      </c>
      <c r="K3880">
        <f>IFERROR(VLOOKUP(G3880,Store_Map!$A$2:$I$100,6,FALSE),"")</f>
        <v>0</v>
      </c>
      <c r="L3880">
        <f>IFERROR(VLOOKUP(G3880,Store_Map!$A$2:$I$100,7,FALSE),"")</f>
        <v>0</v>
      </c>
      <c r="M3880">
        <f>IFERROR(VLOOKUP(G3880,Store_Map!$A$2:$I$100,8,FALSE),"")</f>
        <v>0</v>
      </c>
      <c r="N3880">
        <f t="shared" si="540"/>
        <v>0</v>
      </c>
      <c r="O3880" t="str">
        <f t="shared" si="541"/>
        <v>PASS</v>
      </c>
      <c r="P3880" t="str">
        <f t="shared" si="542"/>
        <v>PASS</v>
      </c>
      <c r="Q3880" t="str">
        <f t="shared" si="543"/>
        <v>PASS</v>
      </c>
      <c r="R3880" t="str">
        <f t="shared" si="544"/>
        <v>PASS</v>
      </c>
      <c r="S3880" t="str">
        <f t="shared" si="545"/>
        <v>PASS</v>
      </c>
      <c r="T3880">
        <f t="shared" si="546"/>
        <v>100</v>
      </c>
      <c r="U3880" t="str">
        <f t="shared" si="547"/>
        <v>Low</v>
      </c>
      <c r="V3880" t="str">
        <f t="shared" si="548"/>
        <v>Clean</v>
      </c>
    </row>
    <row r="3881" spans="1:22" x14ac:dyDescent="0.3">
      <c r="A3881" t="str">
        <f>Raw_Data!A3881</f>
        <v>16052353</v>
      </c>
      <c r="B3881">
        <f>Raw_Data!B3881</f>
        <v>45663</v>
      </c>
      <c r="C3881" t="str">
        <f>Raw_Data!C3881</f>
        <v>FEXOFENADINE HCL 180 MG TAB</v>
      </c>
      <c r="D3881" t="str">
        <f>Raw_Data!D3881</f>
        <v>55111078430</v>
      </c>
      <c r="E3881" t="str">
        <f>Raw_Data!E3881</f>
        <v>BYNE, EDMUND</v>
      </c>
      <c r="F3881" t="str">
        <f>Raw_Data!F3881</f>
        <v>1033186648</v>
      </c>
      <c r="G3881" t="str">
        <f>Raw_Data!H3881</f>
        <v>1</v>
      </c>
      <c r="H3881">
        <f>IFERROR(VLOOKUP(G3881,Store_Map!$A$2:$I$100,3,FALSE),"")</f>
        <v>0</v>
      </c>
      <c r="I3881">
        <f>IFERROR(VLOOKUP(G3881,Store_Map!$A$2:$I$100,4,FALSE),"")</f>
        <v>0</v>
      </c>
      <c r="J3881">
        <f>IFERROR(VLOOKUP(G3881,Store_Map!$A$2:$I$100,5,FALSE),"")</f>
        <v>0</v>
      </c>
      <c r="K3881">
        <f>IFERROR(VLOOKUP(G3881,Store_Map!$A$2:$I$100,6,FALSE),"")</f>
        <v>0</v>
      </c>
      <c r="L3881">
        <f>IFERROR(VLOOKUP(G3881,Store_Map!$A$2:$I$100,7,FALSE),"")</f>
        <v>0</v>
      </c>
      <c r="M3881">
        <f>IFERROR(VLOOKUP(G3881,Store_Map!$A$2:$I$100,8,FALSE),"")</f>
        <v>0</v>
      </c>
      <c r="N3881">
        <f t="shared" si="540"/>
        <v>0</v>
      </c>
      <c r="O3881" t="str">
        <f t="shared" si="541"/>
        <v>PASS</v>
      </c>
      <c r="P3881" t="str">
        <f t="shared" si="542"/>
        <v>PASS</v>
      </c>
      <c r="Q3881" t="str">
        <f t="shared" si="543"/>
        <v>PASS</v>
      </c>
      <c r="R3881" t="str">
        <f t="shared" si="544"/>
        <v>PASS</v>
      </c>
      <c r="S3881" t="str">
        <f t="shared" si="545"/>
        <v>PASS</v>
      </c>
      <c r="T3881">
        <f t="shared" si="546"/>
        <v>100</v>
      </c>
      <c r="U3881" t="str">
        <f t="shared" si="547"/>
        <v>Low</v>
      </c>
      <c r="V3881" t="str">
        <f t="shared" si="548"/>
        <v>Clean</v>
      </c>
    </row>
    <row r="3882" spans="1:22" x14ac:dyDescent="0.3">
      <c r="A3882" t="str">
        <f>Raw_Data!A3882</f>
        <v>16053243</v>
      </c>
      <c r="B3882">
        <f>Raw_Data!B3882</f>
        <v>45663</v>
      </c>
      <c r="C3882" t="str">
        <f>Raw_Data!C3882</f>
        <v>SIMVASTATIN 10 MG TABLET</v>
      </c>
      <c r="D3882" t="str">
        <f>Raw_Data!D3882</f>
        <v>65862005190</v>
      </c>
      <c r="E3882" t="str">
        <f>Raw_Data!E3882</f>
        <v>GIBBS, JON</v>
      </c>
      <c r="F3882" t="str">
        <f>Raw_Data!F3882</f>
        <v>1700896156</v>
      </c>
      <c r="G3882" t="str">
        <f>Raw_Data!H3882</f>
        <v>1</v>
      </c>
      <c r="H3882">
        <f>IFERROR(VLOOKUP(G3882,Store_Map!$A$2:$I$100,3,FALSE),"")</f>
        <v>0</v>
      </c>
      <c r="I3882">
        <f>IFERROR(VLOOKUP(G3882,Store_Map!$A$2:$I$100,4,FALSE),"")</f>
        <v>0</v>
      </c>
      <c r="J3882">
        <f>IFERROR(VLOOKUP(G3882,Store_Map!$A$2:$I$100,5,FALSE),"")</f>
        <v>0</v>
      </c>
      <c r="K3882">
        <f>IFERROR(VLOOKUP(G3882,Store_Map!$A$2:$I$100,6,FALSE),"")</f>
        <v>0</v>
      </c>
      <c r="L3882">
        <f>IFERROR(VLOOKUP(G3882,Store_Map!$A$2:$I$100,7,FALSE),"")</f>
        <v>0</v>
      </c>
      <c r="M3882">
        <f>IFERROR(VLOOKUP(G3882,Store_Map!$A$2:$I$100,8,FALSE),"")</f>
        <v>0</v>
      </c>
      <c r="N3882">
        <f t="shared" si="540"/>
        <v>0</v>
      </c>
      <c r="O3882" t="str">
        <f t="shared" si="541"/>
        <v>PASS</v>
      </c>
      <c r="P3882" t="str">
        <f t="shared" si="542"/>
        <v>PASS</v>
      </c>
      <c r="Q3882" t="str">
        <f t="shared" si="543"/>
        <v>PASS</v>
      </c>
      <c r="R3882" t="str">
        <f t="shared" si="544"/>
        <v>PASS</v>
      </c>
      <c r="S3882" t="str">
        <f t="shared" si="545"/>
        <v>PASS</v>
      </c>
      <c r="T3882">
        <f t="shared" si="546"/>
        <v>100</v>
      </c>
      <c r="U3882" t="str">
        <f t="shared" si="547"/>
        <v>Low</v>
      </c>
      <c r="V3882" t="str">
        <f t="shared" si="548"/>
        <v>Clean</v>
      </c>
    </row>
    <row r="3883" spans="1:22" x14ac:dyDescent="0.3">
      <c r="A3883" t="str">
        <f>Raw_Data!A3883</f>
        <v>16053890</v>
      </c>
      <c r="B3883">
        <f>Raw_Data!B3883</f>
        <v>45663</v>
      </c>
      <c r="C3883" t="str">
        <f>Raw_Data!C3883</f>
        <v>TRAZODONE 50 MG TABLET</v>
      </c>
      <c r="D3883" t="str">
        <f>Raw_Data!D3883</f>
        <v>68382080501</v>
      </c>
      <c r="E3883" t="str">
        <f>Raw_Data!E3883</f>
        <v>DAVIS, JANET</v>
      </c>
      <c r="F3883" t="str">
        <f>Raw_Data!F3883</f>
        <v>1417949066</v>
      </c>
      <c r="G3883" t="str">
        <f>Raw_Data!H3883</f>
        <v>1</v>
      </c>
      <c r="H3883">
        <f>IFERROR(VLOOKUP(G3883,Store_Map!$A$2:$I$100,3,FALSE),"")</f>
        <v>0</v>
      </c>
      <c r="I3883">
        <f>IFERROR(VLOOKUP(G3883,Store_Map!$A$2:$I$100,4,FALSE),"")</f>
        <v>0</v>
      </c>
      <c r="J3883">
        <f>IFERROR(VLOOKUP(G3883,Store_Map!$A$2:$I$100,5,FALSE),"")</f>
        <v>0</v>
      </c>
      <c r="K3883">
        <f>IFERROR(VLOOKUP(G3883,Store_Map!$A$2:$I$100,6,FALSE),"")</f>
        <v>0</v>
      </c>
      <c r="L3883">
        <f>IFERROR(VLOOKUP(G3883,Store_Map!$A$2:$I$100,7,FALSE),"")</f>
        <v>0</v>
      </c>
      <c r="M3883">
        <f>IFERROR(VLOOKUP(G3883,Store_Map!$A$2:$I$100,8,FALSE),"")</f>
        <v>0</v>
      </c>
      <c r="N3883">
        <f t="shared" si="540"/>
        <v>0</v>
      </c>
      <c r="O3883" t="str">
        <f t="shared" si="541"/>
        <v>PASS</v>
      </c>
      <c r="P3883" t="str">
        <f t="shared" si="542"/>
        <v>PASS</v>
      </c>
      <c r="Q3883" t="str">
        <f t="shared" si="543"/>
        <v>PASS</v>
      </c>
      <c r="R3883" t="str">
        <f t="shared" si="544"/>
        <v>PASS</v>
      </c>
      <c r="S3883" t="str">
        <f t="shared" si="545"/>
        <v>PASS</v>
      </c>
      <c r="T3883">
        <f t="shared" si="546"/>
        <v>100</v>
      </c>
      <c r="U3883" t="str">
        <f t="shared" si="547"/>
        <v>Low</v>
      </c>
      <c r="V3883" t="str">
        <f t="shared" si="548"/>
        <v>Clean</v>
      </c>
    </row>
    <row r="3884" spans="1:22" x14ac:dyDescent="0.3">
      <c r="A3884" t="str">
        <f>Raw_Data!A3884</f>
        <v>16053892</v>
      </c>
      <c r="B3884">
        <f>Raw_Data!B3884</f>
        <v>45663</v>
      </c>
      <c r="C3884" t="str">
        <f>Raw_Data!C3884</f>
        <v>FOLIC ACID 1 MG TABLET</v>
      </c>
      <c r="D3884" t="str">
        <f>Raw_Data!D3884</f>
        <v>11534016501</v>
      </c>
      <c r="E3884" t="str">
        <f>Raw_Data!E3884</f>
        <v>DAVIS, JANET</v>
      </c>
      <c r="F3884" t="str">
        <f>Raw_Data!F3884</f>
        <v>1417949066</v>
      </c>
      <c r="G3884" t="str">
        <f>Raw_Data!H3884</f>
        <v>1</v>
      </c>
      <c r="H3884">
        <f>IFERROR(VLOOKUP(G3884,Store_Map!$A$2:$I$100,3,FALSE),"")</f>
        <v>0</v>
      </c>
      <c r="I3884">
        <f>IFERROR(VLOOKUP(G3884,Store_Map!$A$2:$I$100,4,FALSE),"")</f>
        <v>0</v>
      </c>
      <c r="J3884">
        <f>IFERROR(VLOOKUP(G3884,Store_Map!$A$2:$I$100,5,FALSE),"")</f>
        <v>0</v>
      </c>
      <c r="K3884">
        <f>IFERROR(VLOOKUP(G3884,Store_Map!$A$2:$I$100,6,FALSE),"")</f>
        <v>0</v>
      </c>
      <c r="L3884">
        <f>IFERROR(VLOOKUP(G3884,Store_Map!$A$2:$I$100,7,FALSE),"")</f>
        <v>0</v>
      </c>
      <c r="M3884">
        <f>IFERROR(VLOOKUP(G3884,Store_Map!$A$2:$I$100,8,FALSE),"")</f>
        <v>0</v>
      </c>
      <c r="N3884">
        <f t="shared" si="540"/>
        <v>0</v>
      </c>
      <c r="O3884" t="str">
        <f t="shared" si="541"/>
        <v>PASS</v>
      </c>
      <c r="P3884" t="str">
        <f t="shared" si="542"/>
        <v>PASS</v>
      </c>
      <c r="Q3884" t="str">
        <f t="shared" si="543"/>
        <v>PASS</v>
      </c>
      <c r="R3884" t="str">
        <f t="shared" si="544"/>
        <v>PASS</v>
      </c>
      <c r="S3884" t="str">
        <f t="shared" si="545"/>
        <v>PASS</v>
      </c>
      <c r="T3884">
        <f t="shared" si="546"/>
        <v>100</v>
      </c>
      <c r="U3884" t="str">
        <f t="shared" si="547"/>
        <v>Low</v>
      </c>
      <c r="V3884" t="str">
        <f t="shared" si="548"/>
        <v>Clean</v>
      </c>
    </row>
    <row r="3885" spans="1:22" x14ac:dyDescent="0.3">
      <c r="A3885" t="str">
        <f>Raw_Data!A3885</f>
        <v>16053893</v>
      </c>
      <c r="B3885">
        <f>Raw_Data!B3885</f>
        <v>45663</v>
      </c>
      <c r="C3885" t="str">
        <f>Raw_Data!C3885</f>
        <v>ASPIRIN EC 81 MG TABLET</v>
      </c>
      <c r="D3885" t="str">
        <f>Raw_Data!D3885</f>
        <v>536123441</v>
      </c>
      <c r="E3885" t="str">
        <f>Raw_Data!E3885</f>
        <v>DAVIS, JANET</v>
      </c>
      <c r="F3885" t="str">
        <f>Raw_Data!F3885</f>
        <v>1417949066</v>
      </c>
      <c r="G3885" t="str">
        <f>Raw_Data!H3885</f>
        <v>1</v>
      </c>
      <c r="H3885">
        <f>IFERROR(VLOOKUP(G3885,Store_Map!$A$2:$I$100,3,FALSE),"")</f>
        <v>0</v>
      </c>
      <c r="I3885">
        <f>IFERROR(VLOOKUP(G3885,Store_Map!$A$2:$I$100,4,FALSE),"")</f>
        <v>0</v>
      </c>
      <c r="J3885">
        <f>IFERROR(VLOOKUP(G3885,Store_Map!$A$2:$I$100,5,FALSE),"")</f>
        <v>0</v>
      </c>
      <c r="K3885">
        <f>IFERROR(VLOOKUP(G3885,Store_Map!$A$2:$I$100,6,FALSE),"")</f>
        <v>0</v>
      </c>
      <c r="L3885">
        <f>IFERROR(VLOOKUP(G3885,Store_Map!$A$2:$I$100,7,FALSE),"")</f>
        <v>0</v>
      </c>
      <c r="M3885">
        <f>IFERROR(VLOOKUP(G3885,Store_Map!$A$2:$I$100,8,FALSE),"")</f>
        <v>0</v>
      </c>
      <c r="N3885">
        <f t="shared" si="540"/>
        <v>0</v>
      </c>
      <c r="O3885" t="str">
        <f t="shared" si="541"/>
        <v>PASS</v>
      </c>
      <c r="P3885" t="str">
        <f t="shared" si="542"/>
        <v>REVIEW</v>
      </c>
      <c r="Q3885" t="str">
        <f t="shared" si="543"/>
        <v>PASS</v>
      </c>
      <c r="R3885" t="str">
        <f t="shared" si="544"/>
        <v>PASS</v>
      </c>
      <c r="S3885" t="str">
        <f t="shared" si="545"/>
        <v>REVIEW</v>
      </c>
      <c r="T3885">
        <f t="shared" si="546"/>
        <v>90</v>
      </c>
      <c r="U3885" t="str">
        <f t="shared" si="547"/>
        <v>Low</v>
      </c>
      <c r="V3885" t="str">
        <f t="shared" si="548"/>
        <v>Invalid NDC</v>
      </c>
    </row>
    <row r="3886" spans="1:22" x14ac:dyDescent="0.3">
      <c r="A3886" t="str">
        <f>Raw_Data!A3886</f>
        <v>16049574</v>
      </c>
      <c r="B3886">
        <f>Raw_Data!B3886</f>
        <v>45663</v>
      </c>
      <c r="C3886" t="str">
        <f>Raw_Data!C3886</f>
        <v>OMEPRAZOLE DR 20 MG CAPSULE</v>
      </c>
      <c r="D3886" t="str">
        <f>Raw_Data!D3886</f>
        <v>781286810</v>
      </c>
      <c r="E3886" t="str">
        <f>Raw_Data!E3886</f>
        <v>FORD, JAMES</v>
      </c>
      <c r="F3886" t="str">
        <f>Raw_Data!F3886</f>
        <v>1033117684</v>
      </c>
      <c r="G3886" t="str">
        <f>Raw_Data!H3886</f>
        <v>1</v>
      </c>
      <c r="H3886">
        <f>IFERROR(VLOOKUP(G3886,Store_Map!$A$2:$I$100,3,FALSE),"")</f>
        <v>0</v>
      </c>
      <c r="I3886">
        <f>IFERROR(VLOOKUP(G3886,Store_Map!$A$2:$I$100,4,FALSE),"")</f>
        <v>0</v>
      </c>
      <c r="J3886">
        <f>IFERROR(VLOOKUP(G3886,Store_Map!$A$2:$I$100,5,FALSE),"")</f>
        <v>0</v>
      </c>
      <c r="K3886">
        <f>IFERROR(VLOOKUP(G3886,Store_Map!$A$2:$I$100,6,FALSE),"")</f>
        <v>0</v>
      </c>
      <c r="L3886">
        <f>IFERROR(VLOOKUP(G3886,Store_Map!$A$2:$I$100,7,FALSE),"")</f>
        <v>0</v>
      </c>
      <c r="M3886">
        <f>IFERROR(VLOOKUP(G3886,Store_Map!$A$2:$I$100,8,FALSE),"")</f>
        <v>0</v>
      </c>
      <c r="N3886">
        <f t="shared" si="540"/>
        <v>0</v>
      </c>
      <c r="O3886" t="str">
        <f t="shared" si="541"/>
        <v>PASS</v>
      </c>
      <c r="P3886" t="str">
        <f t="shared" si="542"/>
        <v>REVIEW</v>
      </c>
      <c r="Q3886" t="str">
        <f t="shared" si="543"/>
        <v>PASS</v>
      </c>
      <c r="R3886" t="str">
        <f t="shared" si="544"/>
        <v>PASS</v>
      </c>
      <c r="S3886" t="str">
        <f t="shared" si="545"/>
        <v>REVIEW</v>
      </c>
      <c r="T3886">
        <f t="shared" si="546"/>
        <v>90</v>
      </c>
      <c r="U3886" t="str">
        <f t="shared" si="547"/>
        <v>Low</v>
      </c>
      <c r="V3886" t="str">
        <f t="shared" si="548"/>
        <v>Invalid NDC</v>
      </c>
    </row>
    <row r="3887" spans="1:22" x14ac:dyDescent="0.3">
      <c r="A3887" t="str">
        <f>Raw_Data!A3887</f>
        <v>16053344</v>
      </c>
      <c r="B3887">
        <f>Raw_Data!B3887</f>
        <v>45663</v>
      </c>
      <c r="C3887" t="str">
        <f>Raw_Data!C3887</f>
        <v>LEVOTHYROXINE 100 MCG TABLE</v>
      </c>
      <c r="D3887" t="str">
        <f>Raw_Data!D3887</f>
        <v>68180096909</v>
      </c>
      <c r="E3887" t="str">
        <f>Raw_Data!E3887</f>
        <v>FORD, JAMES</v>
      </c>
      <c r="F3887" t="str">
        <f>Raw_Data!F3887</f>
        <v>1033117684</v>
      </c>
      <c r="G3887" t="str">
        <f>Raw_Data!H3887</f>
        <v>1</v>
      </c>
      <c r="H3887">
        <f>IFERROR(VLOOKUP(G3887,Store_Map!$A$2:$I$100,3,FALSE),"")</f>
        <v>0</v>
      </c>
      <c r="I3887">
        <f>IFERROR(VLOOKUP(G3887,Store_Map!$A$2:$I$100,4,FALSE),"")</f>
        <v>0</v>
      </c>
      <c r="J3887">
        <f>IFERROR(VLOOKUP(G3887,Store_Map!$A$2:$I$100,5,FALSE),"")</f>
        <v>0</v>
      </c>
      <c r="K3887">
        <f>IFERROR(VLOOKUP(G3887,Store_Map!$A$2:$I$100,6,FALSE),"")</f>
        <v>0</v>
      </c>
      <c r="L3887">
        <f>IFERROR(VLOOKUP(G3887,Store_Map!$A$2:$I$100,7,FALSE),"")</f>
        <v>0</v>
      </c>
      <c r="M3887">
        <f>IFERROR(VLOOKUP(G3887,Store_Map!$A$2:$I$100,8,FALSE),"")</f>
        <v>0</v>
      </c>
      <c r="N3887">
        <f t="shared" si="540"/>
        <v>0</v>
      </c>
      <c r="O3887" t="str">
        <f t="shared" si="541"/>
        <v>PASS</v>
      </c>
      <c r="P3887" t="str">
        <f t="shared" si="542"/>
        <v>PASS</v>
      </c>
      <c r="Q3887" t="str">
        <f t="shared" si="543"/>
        <v>PASS</v>
      </c>
      <c r="R3887" t="str">
        <f t="shared" si="544"/>
        <v>PASS</v>
      </c>
      <c r="S3887" t="str">
        <f t="shared" si="545"/>
        <v>PASS</v>
      </c>
      <c r="T3887">
        <f t="shared" si="546"/>
        <v>100</v>
      </c>
      <c r="U3887" t="str">
        <f t="shared" si="547"/>
        <v>Low</v>
      </c>
      <c r="V3887" t="str">
        <f t="shared" si="548"/>
        <v>Clean</v>
      </c>
    </row>
    <row r="3888" spans="1:22" x14ac:dyDescent="0.3">
      <c r="A3888" t="str">
        <f>Raw_Data!A3888</f>
        <v>16050564</v>
      </c>
      <c r="B3888">
        <f>Raw_Data!B3888</f>
        <v>45663</v>
      </c>
      <c r="C3888" t="str">
        <f>Raw_Data!C3888</f>
        <v>SIMVASTATIN 20 MG TABLET</v>
      </c>
      <c r="D3888" t="str">
        <f>Raw_Data!D3888</f>
        <v>65862005290</v>
      </c>
      <c r="E3888" t="str">
        <f>Raw_Data!E3888</f>
        <v>FORD, JAMES</v>
      </c>
      <c r="F3888" t="str">
        <f>Raw_Data!F3888</f>
        <v>1033117684</v>
      </c>
      <c r="G3888" t="str">
        <f>Raw_Data!H3888</f>
        <v>1</v>
      </c>
      <c r="H3888">
        <f>IFERROR(VLOOKUP(G3888,Store_Map!$A$2:$I$100,3,FALSE),"")</f>
        <v>0</v>
      </c>
      <c r="I3888">
        <f>IFERROR(VLOOKUP(G3888,Store_Map!$A$2:$I$100,4,FALSE),"")</f>
        <v>0</v>
      </c>
      <c r="J3888">
        <f>IFERROR(VLOOKUP(G3888,Store_Map!$A$2:$I$100,5,FALSE),"")</f>
        <v>0</v>
      </c>
      <c r="K3888">
        <f>IFERROR(VLOOKUP(G3888,Store_Map!$A$2:$I$100,6,FALSE),"")</f>
        <v>0</v>
      </c>
      <c r="L3888">
        <f>IFERROR(VLOOKUP(G3888,Store_Map!$A$2:$I$100,7,FALSE),"")</f>
        <v>0</v>
      </c>
      <c r="M3888">
        <f>IFERROR(VLOOKUP(G3888,Store_Map!$A$2:$I$100,8,FALSE),"")</f>
        <v>0</v>
      </c>
      <c r="N3888">
        <f t="shared" si="540"/>
        <v>0</v>
      </c>
      <c r="O3888" t="str">
        <f t="shared" si="541"/>
        <v>PASS</v>
      </c>
      <c r="P3888" t="str">
        <f t="shared" si="542"/>
        <v>PASS</v>
      </c>
      <c r="Q3888" t="str">
        <f t="shared" si="543"/>
        <v>PASS</v>
      </c>
      <c r="R3888" t="str">
        <f t="shared" si="544"/>
        <v>PASS</v>
      </c>
      <c r="S3888" t="str">
        <f t="shared" si="545"/>
        <v>PASS</v>
      </c>
      <c r="T3888">
        <f t="shared" si="546"/>
        <v>100</v>
      </c>
      <c r="U3888" t="str">
        <f t="shared" si="547"/>
        <v>Low</v>
      </c>
      <c r="V3888" t="str">
        <f t="shared" si="548"/>
        <v>Clean</v>
      </c>
    </row>
    <row r="3889" spans="1:22" x14ac:dyDescent="0.3">
      <c r="A3889" t="str">
        <f>Raw_Data!A3889</f>
        <v>16053843</v>
      </c>
      <c r="B3889">
        <f>Raw_Data!B3889</f>
        <v>45663</v>
      </c>
      <c r="C3889" t="str">
        <f>Raw_Data!C3889</f>
        <v>PANTOPRAZOLE SOD DR 40 MG T</v>
      </c>
      <c r="D3889" t="str">
        <f>Raw_Data!D3889</f>
        <v>65862056090</v>
      </c>
      <c r="E3889" t="str">
        <f>Raw_Data!E3889</f>
        <v>GIBBS, JON</v>
      </c>
      <c r="F3889" t="str">
        <f>Raw_Data!F3889</f>
        <v>1700896156</v>
      </c>
      <c r="G3889" t="str">
        <f>Raw_Data!H3889</f>
        <v>1</v>
      </c>
      <c r="H3889">
        <f>IFERROR(VLOOKUP(G3889,Store_Map!$A$2:$I$100,3,FALSE),"")</f>
        <v>0</v>
      </c>
      <c r="I3889">
        <f>IFERROR(VLOOKUP(G3889,Store_Map!$A$2:$I$100,4,FALSE),"")</f>
        <v>0</v>
      </c>
      <c r="J3889">
        <f>IFERROR(VLOOKUP(G3889,Store_Map!$A$2:$I$100,5,FALSE),"")</f>
        <v>0</v>
      </c>
      <c r="K3889">
        <f>IFERROR(VLOOKUP(G3889,Store_Map!$A$2:$I$100,6,FALSE),"")</f>
        <v>0</v>
      </c>
      <c r="L3889">
        <f>IFERROR(VLOOKUP(G3889,Store_Map!$A$2:$I$100,7,FALSE),"")</f>
        <v>0</v>
      </c>
      <c r="M3889">
        <f>IFERROR(VLOOKUP(G3889,Store_Map!$A$2:$I$100,8,FALSE),"")</f>
        <v>0</v>
      </c>
      <c r="N3889">
        <f t="shared" si="540"/>
        <v>0</v>
      </c>
      <c r="O3889" t="str">
        <f t="shared" si="541"/>
        <v>PASS</v>
      </c>
      <c r="P3889" t="str">
        <f t="shared" si="542"/>
        <v>PASS</v>
      </c>
      <c r="Q3889" t="str">
        <f t="shared" si="543"/>
        <v>PASS</v>
      </c>
      <c r="R3889" t="str">
        <f t="shared" si="544"/>
        <v>PASS</v>
      </c>
      <c r="S3889" t="str">
        <f t="shared" si="545"/>
        <v>PASS</v>
      </c>
      <c r="T3889">
        <f t="shared" si="546"/>
        <v>100</v>
      </c>
      <c r="U3889" t="str">
        <f t="shared" si="547"/>
        <v>Low</v>
      </c>
      <c r="V3889" t="str">
        <f t="shared" si="548"/>
        <v>Clean</v>
      </c>
    </row>
    <row r="3890" spans="1:22" x14ac:dyDescent="0.3">
      <c r="A3890" t="str">
        <f>Raw_Data!A3890</f>
        <v>16054506</v>
      </c>
      <c r="B3890">
        <f>Raw_Data!B3890</f>
        <v>45663</v>
      </c>
      <c r="C3890" t="str">
        <f>Raw_Data!C3890</f>
        <v>PAROXETINE HCL 20 MG TABLET</v>
      </c>
      <c r="D3890" t="str">
        <f>Raw_Data!D3890</f>
        <v>68382009816</v>
      </c>
      <c r="E3890" t="str">
        <f>Raw_Data!E3890</f>
        <v>GIBBS, JON</v>
      </c>
      <c r="F3890" t="str">
        <f>Raw_Data!F3890</f>
        <v>1700896156</v>
      </c>
      <c r="G3890" t="str">
        <f>Raw_Data!H3890</f>
        <v>1</v>
      </c>
      <c r="H3890">
        <f>IFERROR(VLOOKUP(G3890,Store_Map!$A$2:$I$100,3,FALSE),"")</f>
        <v>0</v>
      </c>
      <c r="I3890">
        <f>IFERROR(VLOOKUP(G3890,Store_Map!$A$2:$I$100,4,FALSE),"")</f>
        <v>0</v>
      </c>
      <c r="J3890">
        <f>IFERROR(VLOOKUP(G3890,Store_Map!$A$2:$I$100,5,FALSE),"")</f>
        <v>0</v>
      </c>
      <c r="K3890">
        <f>IFERROR(VLOOKUP(G3890,Store_Map!$A$2:$I$100,6,FALSE),"")</f>
        <v>0</v>
      </c>
      <c r="L3890">
        <f>IFERROR(VLOOKUP(G3890,Store_Map!$A$2:$I$100,7,FALSE),"")</f>
        <v>0</v>
      </c>
      <c r="M3890">
        <f>IFERROR(VLOOKUP(G3890,Store_Map!$A$2:$I$100,8,FALSE),"")</f>
        <v>0</v>
      </c>
      <c r="N3890">
        <f t="shared" si="540"/>
        <v>0</v>
      </c>
      <c r="O3890" t="str">
        <f t="shared" si="541"/>
        <v>PASS</v>
      </c>
      <c r="P3890" t="str">
        <f t="shared" si="542"/>
        <v>PASS</v>
      </c>
      <c r="Q3890" t="str">
        <f t="shared" si="543"/>
        <v>PASS</v>
      </c>
      <c r="R3890" t="str">
        <f t="shared" si="544"/>
        <v>PASS</v>
      </c>
      <c r="S3890" t="str">
        <f t="shared" si="545"/>
        <v>PASS</v>
      </c>
      <c r="T3890">
        <f t="shared" si="546"/>
        <v>100</v>
      </c>
      <c r="U3890" t="str">
        <f t="shared" si="547"/>
        <v>Low</v>
      </c>
      <c r="V3890" t="str">
        <f t="shared" si="548"/>
        <v>Clean</v>
      </c>
    </row>
    <row r="3891" spans="1:22" x14ac:dyDescent="0.3">
      <c r="A3891" t="str">
        <f>Raw_Data!A3891</f>
        <v>16050295</v>
      </c>
      <c r="B3891">
        <f>Raw_Data!B3891</f>
        <v>45663</v>
      </c>
      <c r="C3891" t="str">
        <f>Raw_Data!C3891</f>
        <v>METFORMIN HCL 1,000 MG TABL</v>
      </c>
      <c r="D3891" t="str">
        <f>Raw_Data!D3891</f>
        <v>70010006509</v>
      </c>
      <c r="E3891" t="str">
        <f>Raw_Data!E3891</f>
        <v>FORD, JAMES</v>
      </c>
      <c r="F3891" t="str">
        <f>Raw_Data!F3891</f>
        <v>1033117684</v>
      </c>
      <c r="G3891" t="str">
        <f>Raw_Data!H3891</f>
        <v>1</v>
      </c>
      <c r="H3891">
        <f>IFERROR(VLOOKUP(G3891,Store_Map!$A$2:$I$100,3,FALSE),"")</f>
        <v>0</v>
      </c>
      <c r="I3891">
        <f>IFERROR(VLOOKUP(G3891,Store_Map!$A$2:$I$100,4,FALSE),"")</f>
        <v>0</v>
      </c>
      <c r="J3891">
        <f>IFERROR(VLOOKUP(G3891,Store_Map!$A$2:$I$100,5,FALSE),"")</f>
        <v>0</v>
      </c>
      <c r="K3891">
        <f>IFERROR(VLOOKUP(G3891,Store_Map!$A$2:$I$100,6,FALSE),"")</f>
        <v>0</v>
      </c>
      <c r="L3891">
        <f>IFERROR(VLOOKUP(G3891,Store_Map!$A$2:$I$100,7,FALSE),"")</f>
        <v>0</v>
      </c>
      <c r="M3891">
        <f>IFERROR(VLOOKUP(G3891,Store_Map!$A$2:$I$100,8,FALSE),"")</f>
        <v>0</v>
      </c>
      <c r="N3891">
        <f t="shared" si="540"/>
        <v>0</v>
      </c>
      <c r="O3891" t="str">
        <f t="shared" si="541"/>
        <v>PASS</v>
      </c>
      <c r="P3891" t="str">
        <f t="shared" si="542"/>
        <v>PASS</v>
      </c>
      <c r="Q3891" t="str">
        <f t="shared" si="543"/>
        <v>PASS</v>
      </c>
      <c r="R3891" t="str">
        <f t="shared" si="544"/>
        <v>PASS</v>
      </c>
      <c r="S3891" t="str">
        <f t="shared" si="545"/>
        <v>PASS</v>
      </c>
      <c r="T3891">
        <f t="shared" si="546"/>
        <v>100</v>
      </c>
      <c r="U3891" t="str">
        <f t="shared" si="547"/>
        <v>Low</v>
      </c>
      <c r="V3891" t="str">
        <f t="shared" si="548"/>
        <v>Clean</v>
      </c>
    </row>
    <row r="3892" spans="1:22" x14ac:dyDescent="0.3">
      <c r="A3892" t="str">
        <f>Raw_Data!A3892</f>
        <v>16054938</v>
      </c>
      <c r="B3892">
        <f>Raw_Data!B3892</f>
        <v>45663</v>
      </c>
      <c r="C3892" t="str">
        <f>Raw_Data!C3892</f>
        <v>AZITHROMYCIN 250 MG TABLET</v>
      </c>
      <c r="D3892" t="str">
        <f>Raw_Data!D3892</f>
        <v>50111078751</v>
      </c>
      <c r="E3892" t="str">
        <f>Raw_Data!E3892</f>
        <v>GIBBS, JON</v>
      </c>
      <c r="F3892" t="str">
        <f>Raw_Data!F3892</f>
        <v>1700896156</v>
      </c>
      <c r="G3892" t="str">
        <f>Raw_Data!H3892</f>
        <v>1</v>
      </c>
      <c r="H3892">
        <f>IFERROR(VLOOKUP(G3892,Store_Map!$A$2:$I$100,3,FALSE),"")</f>
        <v>0</v>
      </c>
      <c r="I3892">
        <f>IFERROR(VLOOKUP(G3892,Store_Map!$A$2:$I$100,4,FALSE),"")</f>
        <v>0</v>
      </c>
      <c r="J3892">
        <f>IFERROR(VLOOKUP(G3892,Store_Map!$A$2:$I$100,5,FALSE),"")</f>
        <v>0</v>
      </c>
      <c r="K3892">
        <f>IFERROR(VLOOKUP(G3892,Store_Map!$A$2:$I$100,6,FALSE),"")</f>
        <v>0</v>
      </c>
      <c r="L3892">
        <f>IFERROR(VLOOKUP(G3892,Store_Map!$A$2:$I$100,7,FALSE),"")</f>
        <v>0</v>
      </c>
      <c r="M3892">
        <f>IFERROR(VLOOKUP(G3892,Store_Map!$A$2:$I$100,8,FALSE),"")</f>
        <v>0</v>
      </c>
      <c r="N3892">
        <f t="shared" si="540"/>
        <v>0</v>
      </c>
      <c r="O3892" t="str">
        <f t="shared" si="541"/>
        <v>PASS</v>
      </c>
      <c r="P3892" t="str">
        <f t="shared" si="542"/>
        <v>PASS</v>
      </c>
      <c r="Q3892" t="str">
        <f t="shared" si="543"/>
        <v>PASS</v>
      </c>
      <c r="R3892" t="str">
        <f t="shared" si="544"/>
        <v>PASS</v>
      </c>
      <c r="S3892" t="str">
        <f t="shared" si="545"/>
        <v>PASS</v>
      </c>
      <c r="T3892">
        <f t="shared" si="546"/>
        <v>100</v>
      </c>
      <c r="U3892" t="str">
        <f t="shared" si="547"/>
        <v>Low</v>
      </c>
      <c r="V3892" t="str">
        <f t="shared" si="548"/>
        <v>Clean</v>
      </c>
    </row>
    <row r="3893" spans="1:22" x14ac:dyDescent="0.3">
      <c r="A3893" t="str">
        <f>Raw_Data!A3893</f>
        <v>16050855</v>
      </c>
      <c r="B3893">
        <f>Raw_Data!B3893</f>
        <v>45663</v>
      </c>
      <c r="C3893" t="str">
        <f>Raw_Data!C3893</f>
        <v>VITAMIN D2 1.25MG(50,000 UN</v>
      </c>
      <c r="D3893" t="str">
        <f>Raw_Data!D3893</f>
        <v>64380073706</v>
      </c>
      <c r="E3893" t="str">
        <f>Raw_Data!E3893</f>
        <v>GIBBS, JON</v>
      </c>
      <c r="F3893" t="str">
        <f>Raw_Data!F3893</f>
        <v>1700896156</v>
      </c>
      <c r="G3893" t="str">
        <f>Raw_Data!H3893</f>
        <v>1</v>
      </c>
      <c r="H3893">
        <f>IFERROR(VLOOKUP(G3893,Store_Map!$A$2:$I$100,3,FALSE),"")</f>
        <v>0</v>
      </c>
      <c r="I3893">
        <f>IFERROR(VLOOKUP(G3893,Store_Map!$A$2:$I$100,4,FALSE),"")</f>
        <v>0</v>
      </c>
      <c r="J3893">
        <f>IFERROR(VLOOKUP(G3893,Store_Map!$A$2:$I$100,5,FALSE),"")</f>
        <v>0</v>
      </c>
      <c r="K3893">
        <f>IFERROR(VLOOKUP(G3893,Store_Map!$A$2:$I$100,6,FALSE),"")</f>
        <v>0</v>
      </c>
      <c r="L3893">
        <f>IFERROR(VLOOKUP(G3893,Store_Map!$A$2:$I$100,7,FALSE),"")</f>
        <v>0</v>
      </c>
      <c r="M3893">
        <f>IFERROR(VLOOKUP(G3893,Store_Map!$A$2:$I$100,8,FALSE),"")</f>
        <v>0</v>
      </c>
      <c r="N3893">
        <f t="shared" si="540"/>
        <v>0</v>
      </c>
      <c r="O3893" t="str">
        <f t="shared" si="541"/>
        <v>PASS</v>
      </c>
      <c r="P3893" t="str">
        <f t="shared" si="542"/>
        <v>PASS</v>
      </c>
      <c r="Q3893" t="str">
        <f t="shared" si="543"/>
        <v>PASS</v>
      </c>
      <c r="R3893" t="str">
        <f t="shared" si="544"/>
        <v>PASS</v>
      </c>
      <c r="S3893" t="str">
        <f t="shared" si="545"/>
        <v>PASS</v>
      </c>
      <c r="T3893">
        <f t="shared" si="546"/>
        <v>100</v>
      </c>
      <c r="U3893" t="str">
        <f t="shared" si="547"/>
        <v>Low</v>
      </c>
      <c r="V3893" t="str">
        <f t="shared" si="548"/>
        <v>Clean</v>
      </c>
    </row>
    <row r="3894" spans="1:22" x14ac:dyDescent="0.3">
      <c r="A3894" t="str">
        <f>Raw_Data!A3894</f>
        <v>16054256</v>
      </c>
      <c r="B3894">
        <f>Raw_Data!B3894</f>
        <v>45663</v>
      </c>
      <c r="C3894" t="str">
        <f>Raw_Data!C3894</f>
        <v>METOPROLOL SUCC ER 50 MG TA</v>
      </c>
      <c r="D3894" t="str">
        <f>Raw_Data!D3894</f>
        <v>45963067611</v>
      </c>
      <c r="E3894" t="str">
        <f>Raw_Data!E3894</f>
        <v>GIBBS, JON</v>
      </c>
      <c r="F3894" t="str">
        <f>Raw_Data!F3894</f>
        <v>1700896156</v>
      </c>
      <c r="G3894" t="str">
        <f>Raw_Data!H3894</f>
        <v>1</v>
      </c>
      <c r="H3894">
        <f>IFERROR(VLOOKUP(G3894,Store_Map!$A$2:$I$100,3,FALSE),"")</f>
        <v>0</v>
      </c>
      <c r="I3894">
        <f>IFERROR(VLOOKUP(G3894,Store_Map!$A$2:$I$100,4,FALSE),"")</f>
        <v>0</v>
      </c>
      <c r="J3894">
        <f>IFERROR(VLOOKUP(G3894,Store_Map!$A$2:$I$100,5,FALSE),"")</f>
        <v>0</v>
      </c>
      <c r="K3894">
        <f>IFERROR(VLOOKUP(G3894,Store_Map!$A$2:$I$100,6,FALSE),"")</f>
        <v>0</v>
      </c>
      <c r="L3894">
        <f>IFERROR(VLOOKUP(G3894,Store_Map!$A$2:$I$100,7,FALSE),"")</f>
        <v>0</v>
      </c>
      <c r="M3894">
        <f>IFERROR(VLOOKUP(G3894,Store_Map!$A$2:$I$100,8,FALSE),"")</f>
        <v>0</v>
      </c>
      <c r="N3894">
        <f t="shared" si="540"/>
        <v>0</v>
      </c>
      <c r="O3894" t="str">
        <f t="shared" si="541"/>
        <v>PASS</v>
      </c>
      <c r="P3894" t="str">
        <f t="shared" si="542"/>
        <v>PASS</v>
      </c>
      <c r="Q3894" t="str">
        <f t="shared" si="543"/>
        <v>PASS</v>
      </c>
      <c r="R3894" t="str">
        <f t="shared" si="544"/>
        <v>PASS</v>
      </c>
      <c r="S3894" t="str">
        <f t="shared" si="545"/>
        <v>PASS</v>
      </c>
      <c r="T3894">
        <f t="shared" si="546"/>
        <v>100</v>
      </c>
      <c r="U3894" t="str">
        <f t="shared" si="547"/>
        <v>Low</v>
      </c>
      <c r="V3894" t="str">
        <f t="shared" si="548"/>
        <v>Clean</v>
      </c>
    </row>
    <row r="3895" spans="1:22" x14ac:dyDescent="0.3">
      <c r="A3895" t="str">
        <f>Raw_Data!A3895</f>
        <v>16053459</v>
      </c>
      <c r="B3895">
        <f>Raw_Data!B3895</f>
        <v>45663</v>
      </c>
      <c r="C3895" t="str">
        <f>Raw_Data!C3895</f>
        <v>OMEPRAZOLE DR 40 MG CAPSULE</v>
      </c>
      <c r="D3895" t="str">
        <f>Raw_Data!D3895</f>
        <v>68462039790</v>
      </c>
      <c r="E3895" t="str">
        <f>Raw_Data!E3895</f>
        <v>FORD, JAMES</v>
      </c>
      <c r="F3895" t="str">
        <f>Raw_Data!F3895</f>
        <v>1033117684</v>
      </c>
      <c r="G3895" t="str">
        <f>Raw_Data!H3895</f>
        <v>1</v>
      </c>
      <c r="H3895">
        <f>IFERROR(VLOOKUP(G3895,Store_Map!$A$2:$I$100,3,FALSE),"")</f>
        <v>0</v>
      </c>
      <c r="I3895">
        <f>IFERROR(VLOOKUP(G3895,Store_Map!$A$2:$I$100,4,FALSE),"")</f>
        <v>0</v>
      </c>
      <c r="J3895">
        <f>IFERROR(VLOOKUP(G3895,Store_Map!$A$2:$I$100,5,FALSE),"")</f>
        <v>0</v>
      </c>
      <c r="K3895">
        <f>IFERROR(VLOOKUP(G3895,Store_Map!$A$2:$I$100,6,FALSE),"")</f>
        <v>0</v>
      </c>
      <c r="L3895">
        <f>IFERROR(VLOOKUP(G3895,Store_Map!$A$2:$I$100,7,FALSE),"")</f>
        <v>0</v>
      </c>
      <c r="M3895">
        <f>IFERROR(VLOOKUP(G3895,Store_Map!$A$2:$I$100,8,FALSE),"")</f>
        <v>0</v>
      </c>
      <c r="N3895">
        <f t="shared" si="540"/>
        <v>0</v>
      </c>
      <c r="O3895" t="str">
        <f t="shared" si="541"/>
        <v>PASS</v>
      </c>
      <c r="P3895" t="str">
        <f t="shared" si="542"/>
        <v>PASS</v>
      </c>
      <c r="Q3895" t="str">
        <f t="shared" si="543"/>
        <v>PASS</v>
      </c>
      <c r="R3895" t="str">
        <f t="shared" si="544"/>
        <v>PASS</v>
      </c>
      <c r="S3895" t="str">
        <f t="shared" si="545"/>
        <v>PASS</v>
      </c>
      <c r="T3895">
        <f t="shared" si="546"/>
        <v>100</v>
      </c>
      <c r="U3895" t="str">
        <f t="shared" si="547"/>
        <v>Low</v>
      </c>
      <c r="V3895" t="str">
        <f t="shared" si="548"/>
        <v>Clean</v>
      </c>
    </row>
    <row r="3896" spans="1:22" x14ac:dyDescent="0.3">
      <c r="A3896" t="str">
        <f>Raw_Data!A3896</f>
        <v>16049554</v>
      </c>
      <c r="B3896">
        <f>Raw_Data!B3896</f>
        <v>45663</v>
      </c>
      <c r="C3896" t="str">
        <f>Raw_Data!C3896</f>
        <v>VITAMIN D2 1.25MG(50,000 UN</v>
      </c>
      <c r="D3896" t="str">
        <f>Raw_Data!D3896</f>
        <v>64380073706</v>
      </c>
      <c r="E3896" t="str">
        <f>Raw_Data!E3896</f>
        <v>FORD, JAMES</v>
      </c>
      <c r="F3896" t="str">
        <f>Raw_Data!F3896</f>
        <v>1033117684</v>
      </c>
      <c r="G3896" t="str">
        <f>Raw_Data!H3896</f>
        <v>1</v>
      </c>
      <c r="H3896">
        <f>IFERROR(VLOOKUP(G3896,Store_Map!$A$2:$I$100,3,FALSE),"")</f>
        <v>0</v>
      </c>
      <c r="I3896">
        <f>IFERROR(VLOOKUP(G3896,Store_Map!$A$2:$I$100,4,FALSE),"")</f>
        <v>0</v>
      </c>
      <c r="J3896">
        <f>IFERROR(VLOOKUP(G3896,Store_Map!$A$2:$I$100,5,FALSE),"")</f>
        <v>0</v>
      </c>
      <c r="K3896">
        <f>IFERROR(VLOOKUP(G3896,Store_Map!$A$2:$I$100,6,FALSE),"")</f>
        <v>0</v>
      </c>
      <c r="L3896">
        <f>IFERROR(VLOOKUP(G3896,Store_Map!$A$2:$I$100,7,FALSE),"")</f>
        <v>0</v>
      </c>
      <c r="M3896">
        <f>IFERROR(VLOOKUP(G3896,Store_Map!$A$2:$I$100,8,FALSE),"")</f>
        <v>0</v>
      </c>
      <c r="N3896">
        <f t="shared" si="540"/>
        <v>0</v>
      </c>
      <c r="O3896" t="str">
        <f t="shared" si="541"/>
        <v>PASS</v>
      </c>
      <c r="P3896" t="str">
        <f t="shared" si="542"/>
        <v>PASS</v>
      </c>
      <c r="Q3896" t="str">
        <f t="shared" si="543"/>
        <v>PASS</v>
      </c>
      <c r="R3896" t="str">
        <f t="shared" si="544"/>
        <v>PASS</v>
      </c>
      <c r="S3896" t="str">
        <f t="shared" si="545"/>
        <v>PASS</v>
      </c>
      <c r="T3896">
        <f t="shared" si="546"/>
        <v>100</v>
      </c>
      <c r="U3896" t="str">
        <f t="shared" si="547"/>
        <v>Low</v>
      </c>
      <c r="V3896" t="str">
        <f t="shared" si="548"/>
        <v>Clean</v>
      </c>
    </row>
    <row r="3897" spans="1:22" x14ac:dyDescent="0.3">
      <c r="A3897" t="str">
        <f>Raw_Data!A3897</f>
        <v>16050852</v>
      </c>
      <c r="B3897">
        <f>Raw_Data!B3897</f>
        <v>45663</v>
      </c>
      <c r="C3897" t="str">
        <f>Raw_Data!C3897</f>
        <v>TRULICITY 0.75 MG/0.5 ML PE</v>
      </c>
      <c r="D3897" t="str">
        <f>Raw_Data!D3897</f>
        <v>2143380</v>
      </c>
      <c r="E3897" t="str">
        <f>Raw_Data!E3897</f>
        <v>FORD, JAMES</v>
      </c>
      <c r="F3897" t="str">
        <f>Raw_Data!F3897</f>
        <v>1033117684</v>
      </c>
      <c r="G3897" t="str">
        <f>Raw_Data!H3897</f>
        <v>1</v>
      </c>
      <c r="H3897">
        <f>IFERROR(VLOOKUP(G3897,Store_Map!$A$2:$I$100,3,FALSE),"")</f>
        <v>0</v>
      </c>
      <c r="I3897">
        <f>IFERROR(VLOOKUP(G3897,Store_Map!$A$2:$I$100,4,FALSE),"")</f>
        <v>0</v>
      </c>
      <c r="J3897">
        <f>IFERROR(VLOOKUP(G3897,Store_Map!$A$2:$I$100,5,FALSE),"")</f>
        <v>0</v>
      </c>
      <c r="K3897">
        <f>IFERROR(VLOOKUP(G3897,Store_Map!$A$2:$I$100,6,FALSE),"")</f>
        <v>0</v>
      </c>
      <c r="L3897">
        <f>IFERROR(VLOOKUP(G3897,Store_Map!$A$2:$I$100,7,FALSE),"")</f>
        <v>0</v>
      </c>
      <c r="M3897">
        <f>IFERROR(VLOOKUP(G3897,Store_Map!$A$2:$I$100,8,FALSE),"")</f>
        <v>0</v>
      </c>
      <c r="N3897">
        <f t="shared" si="540"/>
        <v>0</v>
      </c>
      <c r="O3897" t="str">
        <f t="shared" si="541"/>
        <v>PASS</v>
      </c>
      <c r="P3897" t="str">
        <f t="shared" si="542"/>
        <v>REVIEW</v>
      </c>
      <c r="Q3897" t="str">
        <f t="shared" si="543"/>
        <v>PASS</v>
      </c>
      <c r="R3897" t="str">
        <f t="shared" si="544"/>
        <v>PASS</v>
      </c>
      <c r="S3897" t="str">
        <f t="shared" si="545"/>
        <v>REVIEW</v>
      </c>
      <c r="T3897">
        <f t="shared" si="546"/>
        <v>90</v>
      </c>
      <c r="U3897" t="str">
        <f t="shared" si="547"/>
        <v>Low</v>
      </c>
      <c r="V3897" t="str">
        <f t="shared" si="548"/>
        <v>Invalid NDC</v>
      </c>
    </row>
    <row r="3898" spans="1:22" x14ac:dyDescent="0.3">
      <c r="A3898" t="str">
        <f>Raw_Data!A3898</f>
        <v>16054051</v>
      </c>
      <c r="B3898">
        <f>Raw_Data!B3898</f>
        <v>45663</v>
      </c>
      <c r="C3898" t="str">
        <f>Raw_Data!C3898</f>
        <v>ALBUTEROL HFA 90 MCG INHALE</v>
      </c>
      <c r="D3898" t="str">
        <f>Raw_Data!D3898</f>
        <v>66993001968</v>
      </c>
      <c r="E3898" t="str">
        <f>Raw_Data!E3898</f>
        <v>BYNE, EDMUND</v>
      </c>
      <c r="F3898" t="str">
        <f>Raw_Data!F3898</f>
        <v>1033186648</v>
      </c>
      <c r="G3898" t="str">
        <f>Raw_Data!H3898</f>
        <v>1</v>
      </c>
      <c r="H3898">
        <f>IFERROR(VLOOKUP(G3898,Store_Map!$A$2:$I$100,3,FALSE),"")</f>
        <v>0</v>
      </c>
      <c r="I3898">
        <f>IFERROR(VLOOKUP(G3898,Store_Map!$A$2:$I$100,4,FALSE),"")</f>
        <v>0</v>
      </c>
      <c r="J3898">
        <f>IFERROR(VLOOKUP(G3898,Store_Map!$A$2:$I$100,5,FALSE),"")</f>
        <v>0</v>
      </c>
      <c r="K3898">
        <f>IFERROR(VLOOKUP(G3898,Store_Map!$A$2:$I$100,6,FALSE),"")</f>
        <v>0</v>
      </c>
      <c r="L3898">
        <f>IFERROR(VLOOKUP(G3898,Store_Map!$A$2:$I$100,7,FALSE),"")</f>
        <v>0</v>
      </c>
      <c r="M3898">
        <f>IFERROR(VLOOKUP(G3898,Store_Map!$A$2:$I$100,8,FALSE),"")</f>
        <v>0</v>
      </c>
      <c r="N3898">
        <f t="shared" si="540"/>
        <v>0</v>
      </c>
      <c r="O3898" t="str">
        <f t="shared" si="541"/>
        <v>PASS</v>
      </c>
      <c r="P3898" t="str">
        <f t="shared" si="542"/>
        <v>PASS</v>
      </c>
      <c r="Q3898" t="str">
        <f t="shared" si="543"/>
        <v>PASS</v>
      </c>
      <c r="R3898" t="str">
        <f t="shared" si="544"/>
        <v>PASS</v>
      </c>
      <c r="S3898" t="str">
        <f t="shared" si="545"/>
        <v>PASS</v>
      </c>
      <c r="T3898">
        <f t="shared" si="546"/>
        <v>100</v>
      </c>
      <c r="U3898" t="str">
        <f t="shared" si="547"/>
        <v>Low</v>
      </c>
      <c r="V3898" t="str">
        <f t="shared" si="548"/>
        <v>Clean</v>
      </c>
    </row>
    <row r="3899" spans="1:22" x14ac:dyDescent="0.3">
      <c r="A3899" t="str">
        <f>Raw_Data!A3899</f>
        <v>16053588</v>
      </c>
      <c r="B3899">
        <f>Raw_Data!B3899</f>
        <v>45663</v>
      </c>
      <c r="C3899" t="str">
        <f>Raw_Data!C3899</f>
        <v>LANTUS SOLOSTAR 100 UNIT/ML</v>
      </c>
      <c r="D3899" t="str">
        <f>Raw_Data!D3899</f>
        <v>88221905</v>
      </c>
      <c r="E3899" t="str">
        <f>Raw_Data!E3899</f>
        <v>MACHADO, MARIA</v>
      </c>
      <c r="F3899" t="str">
        <f>Raw_Data!F3899</f>
        <v>1619100302</v>
      </c>
      <c r="G3899" t="str">
        <f>Raw_Data!H3899</f>
        <v>1</v>
      </c>
      <c r="H3899">
        <f>IFERROR(VLOOKUP(G3899,Store_Map!$A$2:$I$100,3,FALSE),"")</f>
        <v>0</v>
      </c>
      <c r="I3899">
        <f>IFERROR(VLOOKUP(G3899,Store_Map!$A$2:$I$100,4,FALSE),"")</f>
        <v>0</v>
      </c>
      <c r="J3899">
        <f>IFERROR(VLOOKUP(G3899,Store_Map!$A$2:$I$100,5,FALSE),"")</f>
        <v>0</v>
      </c>
      <c r="K3899">
        <f>IFERROR(VLOOKUP(G3899,Store_Map!$A$2:$I$100,6,FALSE),"")</f>
        <v>0</v>
      </c>
      <c r="L3899">
        <f>IFERROR(VLOOKUP(G3899,Store_Map!$A$2:$I$100,7,FALSE),"")</f>
        <v>0</v>
      </c>
      <c r="M3899">
        <f>IFERROR(VLOOKUP(G3899,Store_Map!$A$2:$I$100,8,FALSE),"")</f>
        <v>0</v>
      </c>
      <c r="N3899">
        <f t="shared" si="540"/>
        <v>0</v>
      </c>
      <c r="O3899" t="str">
        <f t="shared" si="541"/>
        <v>PASS</v>
      </c>
      <c r="P3899" t="str">
        <f t="shared" si="542"/>
        <v>REVIEW</v>
      </c>
      <c r="Q3899" t="str">
        <f t="shared" si="543"/>
        <v>PASS</v>
      </c>
      <c r="R3899" t="str">
        <f t="shared" si="544"/>
        <v>PASS</v>
      </c>
      <c r="S3899" t="str">
        <f t="shared" si="545"/>
        <v>REVIEW</v>
      </c>
      <c r="T3899">
        <f t="shared" si="546"/>
        <v>90</v>
      </c>
      <c r="U3899" t="str">
        <f t="shared" si="547"/>
        <v>Low</v>
      </c>
      <c r="V3899" t="str">
        <f t="shared" si="548"/>
        <v>Invalid NDC</v>
      </c>
    </row>
    <row r="3900" spans="1:22" x14ac:dyDescent="0.3">
      <c r="A3900" t="str">
        <f>Raw_Data!A3900</f>
        <v>16052987</v>
      </c>
      <c r="B3900">
        <f>Raw_Data!B3900</f>
        <v>45663</v>
      </c>
      <c r="C3900" t="str">
        <f>Raw_Data!C3900</f>
        <v>SPIRONOLACTONE 25 MG TABLET</v>
      </c>
      <c r="D3900" t="str">
        <f>Raw_Data!D3900</f>
        <v>68382066001</v>
      </c>
      <c r="E3900" t="str">
        <f>Raw_Data!E3900</f>
        <v>CHOKKALINGAM, SHOBASHALIN</v>
      </c>
      <c r="F3900" t="str">
        <f>Raw_Data!F3900</f>
        <v>1508865718</v>
      </c>
      <c r="G3900" t="str">
        <f>Raw_Data!H3900</f>
        <v>1</v>
      </c>
      <c r="H3900">
        <f>IFERROR(VLOOKUP(G3900,Store_Map!$A$2:$I$100,3,FALSE),"")</f>
        <v>0</v>
      </c>
      <c r="I3900">
        <f>IFERROR(VLOOKUP(G3900,Store_Map!$A$2:$I$100,4,FALSE),"")</f>
        <v>0</v>
      </c>
      <c r="J3900">
        <f>IFERROR(VLOOKUP(G3900,Store_Map!$A$2:$I$100,5,FALSE),"")</f>
        <v>0</v>
      </c>
      <c r="K3900">
        <f>IFERROR(VLOOKUP(G3900,Store_Map!$A$2:$I$100,6,FALSE),"")</f>
        <v>0</v>
      </c>
      <c r="L3900">
        <f>IFERROR(VLOOKUP(G3900,Store_Map!$A$2:$I$100,7,FALSE),"")</f>
        <v>0</v>
      </c>
      <c r="M3900">
        <f>IFERROR(VLOOKUP(G3900,Store_Map!$A$2:$I$100,8,FALSE),"")</f>
        <v>0</v>
      </c>
      <c r="N3900">
        <f t="shared" si="540"/>
        <v>0</v>
      </c>
      <c r="O3900" t="str">
        <f t="shared" si="541"/>
        <v>PASS</v>
      </c>
      <c r="P3900" t="str">
        <f t="shared" si="542"/>
        <v>PASS</v>
      </c>
      <c r="Q3900" t="str">
        <f t="shared" si="543"/>
        <v>PASS</v>
      </c>
      <c r="R3900" t="str">
        <f t="shared" si="544"/>
        <v>PASS</v>
      </c>
      <c r="S3900" t="str">
        <f t="shared" si="545"/>
        <v>PASS</v>
      </c>
      <c r="T3900">
        <f t="shared" si="546"/>
        <v>100</v>
      </c>
      <c r="U3900" t="str">
        <f t="shared" si="547"/>
        <v>Low</v>
      </c>
      <c r="V3900" t="str">
        <f t="shared" si="548"/>
        <v>Clean</v>
      </c>
    </row>
    <row r="3901" spans="1:22" x14ac:dyDescent="0.3">
      <c r="A3901" t="str">
        <f>Raw_Data!A3901</f>
        <v>16054060</v>
      </c>
      <c r="B3901">
        <f>Raw_Data!B3901</f>
        <v>45663</v>
      </c>
      <c r="C3901" t="str">
        <f>Raw_Data!C3901</f>
        <v>METOPROLOL SUCC ER 25 MG TA</v>
      </c>
      <c r="D3901" t="str">
        <f>Raw_Data!D3901</f>
        <v>45963070911</v>
      </c>
      <c r="E3901" t="str">
        <f>Raw_Data!E3901</f>
        <v>CHOKKALINGAM, SHOBASHALIN</v>
      </c>
      <c r="F3901" t="str">
        <f>Raw_Data!F3901</f>
        <v>1508865718</v>
      </c>
      <c r="G3901" t="str">
        <f>Raw_Data!H3901</f>
        <v>1</v>
      </c>
      <c r="H3901">
        <f>IFERROR(VLOOKUP(G3901,Store_Map!$A$2:$I$100,3,FALSE),"")</f>
        <v>0</v>
      </c>
      <c r="I3901">
        <f>IFERROR(VLOOKUP(G3901,Store_Map!$A$2:$I$100,4,FALSE),"")</f>
        <v>0</v>
      </c>
      <c r="J3901">
        <f>IFERROR(VLOOKUP(G3901,Store_Map!$A$2:$I$100,5,FALSE),"")</f>
        <v>0</v>
      </c>
      <c r="K3901">
        <f>IFERROR(VLOOKUP(G3901,Store_Map!$A$2:$I$100,6,FALSE),"")</f>
        <v>0</v>
      </c>
      <c r="L3901">
        <f>IFERROR(VLOOKUP(G3901,Store_Map!$A$2:$I$100,7,FALSE),"")</f>
        <v>0</v>
      </c>
      <c r="M3901">
        <f>IFERROR(VLOOKUP(G3901,Store_Map!$A$2:$I$100,8,FALSE),"")</f>
        <v>0</v>
      </c>
      <c r="N3901">
        <f t="shared" si="540"/>
        <v>0</v>
      </c>
      <c r="O3901" t="str">
        <f t="shared" si="541"/>
        <v>PASS</v>
      </c>
      <c r="P3901" t="str">
        <f t="shared" si="542"/>
        <v>PASS</v>
      </c>
      <c r="Q3901" t="str">
        <f t="shared" si="543"/>
        <v>PASS</v>
      </c>
      <c r="R3901" t="str">
        <f t="shared" si="544"/>
        <v>PASS</v>
      </c>
      <c r="S3901" t="str">
        <f t="shared" si="545"/>
        <v>PASS</v>
      </c>
      <c r="T3901">
        <f t="shared" si="546"/>
        <v>100</v>
      </c>
      <c r="U3901" t="str">
        <f t="shared" si="547"/>
        <v>Low</v>
      </c>
      <c r="V3901" t="str">
        <f t="shared" si="548"/>
        <v>Clean</v>
      </c>
    </row>
    <row r="3902" spans="1:22" x14ac:dyDescent="0.3">
      <c r="A3902" t="str">
        <f>Raw_Data!A3902</f>
        <v>16052856</v>
      </c>
      <c r="B3902">
        <f>Raw_Data!B3902</f>
        <v>45663</v>
      </c>
      <c r="C3902" t="str">
        <f>Raw_Data!C3902</f>
        <v>GABAPENTIN 600 MG TABLET</v>
      </c>
      <c r="D3902" t="str">
        <f>Raw_Data!D3902</f>
        <v>65862052301</v>
      </c>
      <c r="E3902" t="str">
        <f>Raw_Data!E3902</f>
        <v>BYNE, EDMUND</v>
      </c>
      <c r="F3902" t="str">
        <f>Raw_Data!F3902</f>
        <v>1033186648</v>
      </c>
      <c r="G3902" t="str">
        <f>Raw_Data!H3902</f>
        <v>1</v>
      </c>
      <c r="H3902">
        <f>IFERROR(VLOOKUP(G3902,Store_Map!$A$2:$I$100,3,FALSE),"")</f>
        <v>0</v>
      </c>
      <c r="I3902">
        <f>IFERROR(VLOOKUP(G3902,Store_Map!$A$2:$I$100,4,FALSE),"")</f>
        <v>0</v>
      </c>
      <c r="J3902">
        <f>IFERROR(VLOOKUP(G3902,Store_Map!$A$2:$I$100,5,FALSE),"")</f>
        <v>0</v>
      </c>
      <c r="K3902">
        <f>IFERROR(VLOOKUP(G3902,Store_Map!$A$2:$I$100,6,FALSE),"")</f>
        <v>0</v>
      </c>
      <c r="L3902">
        <f>IFERROR(VLOOKUP(G3902,Store_Map!$A$2:$I$100,7,FALSE),"")</f>
        <v>0</v>
      </c>
      <c r="M3902">
        <f>IFERROR(VLOOKUP(G3902,Store_Map!$A$2:$I$100,8,FALSE),"")</f>
        <v>0</v>
      </c>
      <c r="N3902">
        <f t="shared" si="540"/>
        <v>0</v>
      </c>
      <c r="O3902" t="str">
        <f t="shared" si="541"/>
        <v>PASS</v>
      </c>
      <c r="P3902" t="str">
        <f t="shared" si="542"/>
        <v>PASS</v>
      </c>
      <c r="Q3902" t="str">
        <f t="shared" si="543"/>
        <v>PASS</v>
      </c>
      <c r="R3902" t="str">
        <f t="shared" si="544"/>
        <v>PASS</v>
      </c>
      <c r="S3902" t="str">
        <f t="shared" si="545"/>
        <v>PASS</v>
      </c>
      <c r="T3902">
        <f t="shared" si="546"/>
        <v>100</v>
      </c>
      <c r="U3902" t="str">
        <f t="shared" si="547"/>
        <v>Low</v>
      </c>
      <c r="V3902" t="str">
        <f t="shared" si="548"/>
        <v>Clean</v>
      </c>
    </row>
    <row r="3903" spans="1:22" x14ac:dyDescent="0.3">
      <c r="A3903" t="str">
        <f>Raw_Data!A3903</f>
        <v>16052853</v>
      </c>
      <c r="B3903">
        <f>Raw_Data!B3903</f>
        <v>45663</v>
      </c>
      <c r="C3903" t="str">
        <f>Raw_Data!C3903</f>
        <v>METFORMIN HCL 1,000 MG TABL</v>
      </c>
      <c r="D3903" t="str">
        <f>Raw_Data!D3903</f>
        <v>70010006509</v>
      </c>
      <c r="E3903" t="str">
        <f>Raw_Data!E3903</f>
        <v>BYNE, EDMUND</v>
      </c>
      <c r="F3903" t="str">
        <f>Raw_Data!F3903</f>
        <v>1033186648</v>
      </c>
      <c r="G3903" t="str">
        <f>Raw_Data!H3903</f>
        <v>1</v>
      </c>
      <c r="H3903">
        <f>IFERROR(VLOOKUP(G3903,Store_Map!$A$2:$I$100,3,FALSE),"")</f>
        <v>0</v>
      </c>
      <c r="I3903">
        <f>IFERROR(VLOOKUP(G3903,Store_Map!$A$2:$I$100,4,FALSE),"")</f>
        <v>0</v>
      </c>
      <c r="J3903">
        <f>IFERROR(VLOOKUP(G3903,Store_Map!$A$2:$I$100,5,FALSE),"")</f>
        <v>0</v>
      </c>
      <c r="K3903">
        <f>IFERROR(VLOOKUP(G3903,Store_Map!$A$2:$I$100,6,FALSE),"")</f>
        <v>0</v>
      </c>
      <c r="L3903">
        <f>IFERROR(VLOOKUP(G3903,Store_Map!$A$2:$I$100,7,FALSE),"")</f>
        <v>0</v>
      </c>
      <c r="M3903">
        <f>IFERROR(VLOOKUP(G3903,Store_Map!$A$2:$I$100,8,FALSE),"")</f>
        <v>0</v>
      </c>
      <c r="N3903">
        <f t="shared" si="540"/>
        <v>0</v>
      </c>
      <c r="O3903" t="str">
        <f t="shared" si="541"/>
        <v>PASS</v>
      </c>
      <c r="P3903" t="str">
        <f t="shared" si="542"/>
        <v>PASS</v>
      </c>
      <c r="Q3903" t="str">
        <f t="shared" si="543"/>
        <v>PASS</v>
      </c>
      <c r="R3903" t="str">
        <f t="shared" si="544"/>
        <v>PASS</v>
      </c>
      <c r="S3903" t="str">
        <f t="shared" si="545"/>
        <v>PASS</v>
      </c>
      <c r="T3903">
        <f t="shared" si="546"/>
        <v>100</v>
      </c>
      <c r="U3903" t="str">
        <f t="shared" si="547"/>
        <v>Low</v>
      </c>
      <c r="V3903" t="str">
        <f t="shared" si="548"/>
        <v>Clean</v>
      </c>
    </row>
    <row r="3904" spans="1:22" x14ac:dyDescent="0.3">
      <c r="A3904" t="str">
        <f>Raw_Data!A3904</f>
        <v>16052988</v>
      </c>
      <c r="B3904">
        <f>Raw_Data!B3904</f>
        <v>45663</v>
      </c>
      <c r="C3904" t="str">
        <f>Raw_Data!C3904</f>
        <v>CLOPIDOGREL 75 MG TABLET</v>
      </c>
      <c r="D3904" t="str">
        <f>Raw_Data!D3904</f>
        <v>60505025302</v>
      </c>
      <c r="E3904" t="str">
        <f>Raw_Data!E3904</f>
        <v>CHOKKALINGAM, SHOBASHALIN</v>
      </c>
      <c r="F3904" t="str">
        <f>Raw_Data!F3904</f>
        <v>1508865718</v>
      </c>
      <c r="G3904" t="str">
        <f>Raw_Data!H3904</f>
        <v>1</v>
      </c>
      <c r="H3904">
        <f>IFERROR(VLOOKUP(G3904,Store_Map!$A$2:$I$100,3,FALSE),"")</f>
        <v>0</v>
      </c>
      <c r="I3904">
        <f>IFERROR(VLOOKUP(G3904,Store_Map!$A$2:$I$100,4,FALSE),"")</f>
        <v>0</v>
      </c>
      <c r="J3904">
        <f>IFERROR(VLOOKUP(G3904,Store_Map!$A$2:$I$100,5,FALSE),"")</f>
        <v>0</v>
      </c>
      <c r="K3904">
        <f>IFERROR(VLOOKUP(G3904,Store_Map!$A$2:$I$100,6,FALSE),"")</f>
        <v>0</v>
      </c>
      <c r="L3904">
        <f>IFERROR(VLOOKUP(G3904,Store_Map!$A$2:$I$100,7,FALSE),"")</f>
        <v>0</v>
      </c>
      <c r="M3904">
        <f>IFERROR(VLOOKUP(G3904,Store_Map!$A$2:$I$100,8,FALSE),"")</f>
        <v>0</v>
      </c>
      <c r="N3904">
        <f t="shared" si="540"/>
        <v>0</v>
      </c>
      <c r="O3904" t="str">
        <f t="shared" si="541"/>
        <v>PASS</v>
      </c>
      <c r="P3904" t="str">
        <f t="shared" si="542"/>
        <v>PASS</v>
      </c>
      <c r="Q3904" t="str">
        <f t="shared" si="543"/>
        <v>PASS</v>
      </c>
      <c r="R3904" t="str">
        <f t="shared" si="544"/>
        <v>PASS</v>
      </c>
      <c r="S3904" t="str">
        <f t="shared" si="545"/>
        <v>PASS</v>
      </c>
      <c r="T3904">
        <f t="shared" si="546"/>
        <v>100</v>
      </c>
      <c r="U3904" t="str">
        <f t="shared" si="547"/>
        <v>Low</v>
      </c>
      <c r="V3904" t="str">
        <f t="shared" si="548"/>
        <v>Clean</v>
      </c>
    </row>
    <row r="3905" spans="1:22" x14ac:dyDescent="0.3">
      <c r="A3905" t="str">
        <f>Raw_Data!A3905</f>
        <v>16052855</v>
      </c>
      <c r="B3905">
        <f>Raw_Data!B3905</f>
        <v>45663</v>
      </c>
      <c r="C3905" t="str">
        <f>Raw_Data!C3905</f>
        <v>GLIMEPIRIDE 4 MG TABLET</v>
      </c>
      <c r="D3905" t="str">
        <f>Raw_Data!D3905</f>
        <v>55111032201</v>
      </c>
      <c r="E3905" t="str">
        <f>Raw_Data!E3905</f>
        <v>BYNE, EDMUND</v>
      </c>
      <c r="F3905" t="str">
        <f>Raw_Data!F3905</f>
        <v>1033186648</v>
      </c>
      <c r="G3905" t="str">
        <f>Raw_Data!H3905</f>
        <v>1</v>
      </c>
      <c r="H3905">
        <f>IFERROR(VLOOKUP(G3905,Store_Map!$A$2:$I$100,3,FALSE),"")</f>
        <v>0</v>
      </c>
      <c r="I3905">
        <f>IFERROR(VLOOKUP(G3905,Store_Map!$A$2:$I$100,4,FALSE),"")</f>
        <v>0</v>
      </c>
      <c r="J3905">
        <f>IFERROR(VLOOKUP(G3905,Store_Map!$A$2:$I$100,5,FALSE),"")</f>
        <v>0</v>
      </c>
      <c r="K3905">
        <f>IFERROR(VLOOKUP(G3905,Store_Map!$A$2:$I$100,6,FALSE),"")</f>
        <v>0</v>
      </c>
      <c r="L3905">
        <f>IFERROR(VLOOKUP(G3905,Store_Map!$A$2:$I$100,7,FALSE),"")</f>
        <v>0</v>
      </c>
      <c r="M3905">
        <f>IFERROR(VLOOKUP(G3905,Store_Map!$A$2:$I$100,8,FALSE),"")</f>
        <v>0</v>
      </c>
      <c r="N3905">
        <f t="shared" si="540"/>
        <v>0</v>
      </c>
      <c r="O3905" t="str">
        <f t="shared" si="541"/>
        <v>PASS</v>
      </c>
      <c r="P3905" t="str">
        <f t="shared" si="542"/>
        <v>PASS</v>
      </c>
      <c r="Q3905" t="str">
        <f t="shared" si="543"/>
        <v>PASS</v>
      </c>
      <c r="R3905" t="str">
        <f t="shared" si="544"/>
        <v>PASS</v>
      </c>
      <c r="S3905" t="str">
        <f t="shared" si="545"/>
        <v>PASS</v>
      </c>
      <c r="T3905">
        <f t="shared" si="546"/>
        <v>100</v>
      </c>
      <c r="U3905" t="str">
        <f t="shared" si="547"/>
        <v>Low</v>
      </c>
      <c r="V3905" t="str">
        <f t="shared" si="548"/>
        <v>Clean</v>
      </c>
    </row>
    <row r="3906" spans="1:22" x14ac:dyDescent="0.3">
      <c r="A3906" t="str">
        <f>Raw_Data!A3906</f>
        <v>16054050</v>
      </c>
      <c r="B3906">
        <f>Raw_Data!B3906</f>
        <v>45663</v>
      </c>
      <c r="C3906" t="str">
        <f>Raw_Data!C3906</f>
        <v>HYDROXYZINE PAM 50 MG CAP</v>
      </c>
      <c r="D3906" t="str">
        <f>Raw_Data!D3906</f>
        <v>185067601</v>
      </c>
      <c r="E3906" t="str">
        <f>Raw_Data!E3906</f>
        <v>BYNE, EDMUND</v>
      </c>
      <c r="F3906" t="str">
        <f>Raw_Data!F3906</f>
        <v>1033186648</v>
      </c>
      <c r="G3906" t="str">
        <f>Raw_Data!H3906</f>
        <v>1</v>
      </c>
      <c r="H3906">
        <f>IFERROR(VLOOKUP(G3906,Store_Map!$A$2:$I$100,3,FALSE),"")</f>
        <v>0</v>
      </c>
      <c r="I3906">
        <f>IFERROR(VLOOKUP(G3906,Store_Map!$A$2:$I$100,4,FALSE),"")</f>
        <v>0</v>
      </c>
      <c r="J3906">
        <f>IFERROR(VLOOKUP(G3906,Store_Map!$A$2:$I$100,5,FALSE),"")</f>
        <v>0</v>
      </c>
      <c r="K3906">
        <f>IFERROR(VLOOKUP(G3906,Store_Map!$A$2:$I$100,6,FALSE),"")</f>
        <v>0</v>
      </c>
      <c r="L3906">
        <f>IFERROR(VLOOKUP(G3906,Store_Map!$A$2:$I$100,7,FALSE),"")</f>
        <v>0</v>
      </c>
      <c r="M3906">
        <f>IFERROR(VLOOKUP(G3906,Store_Map!$A$2:$I$100,8,FALSE),"")</f>
        <v>0</v>
      </c>
      <c r="N3906">
        <f t="shared" ref="N3906:N3969" si="549">COUNTBLANK(A3906:M3906)</f>
        <v>0</v>
      </c>
      <c r="O3906" t="str">
        <f t="shared" ref="O3906:O3969" si="550">IF(AND(F3906&lt;&gt;"",LEN(F3906)=10,ISNUMBER(--F3906)),"PASS","REVIEW")</f>
        <v>PASS</v>
      </c>
      <c r="P3906" t="str">
        <f t="shared" ref="P3906:P3969" si="551">IF(AND(D3906&lt;&gt;"",OR(LEN(D3906)=10,LEN(D3906)=11),ISNUMBER(--D3906)),"PASS","REVIEW")</f>
        <v>REVIEW</v>
      </c>
      <c r="Q3906" t="str">
        <f t="shared" ref="Q3906:Q3969" si="552">IF(H3906&lt;&gt;"","PASS","REVIEW")</f>
        <v>PASS</v>
      </c>
      <c r="R3906" t="str">
        <f t="shared" ref="R3906:R3969" si="553">IF(AND(I3906&lt;&gt;"",J3906&lt;&gt;"",K3906&lt;&gt;"",L3906&lt;&gt;"",M3906&lt;&gt;""),"PASS","REVIEW")</f>
        <v>PASS</v>
      </c>
      <c r="S3906" t="str">
        <f t="shared" ref="S3906:S3969" si="554">IF(OR(N3906&gt;0,O3906="REVIEW",P3906="REVIEW",Q3906="REVIEW",R3906="REVIEW"),"REVIEW","PASS")</f>
        <v>REVIEW</v>
      </c>
      <c r="T3906">
        <f t="shared" ref="T3906:T3969" si="555">MAX(0,100-(N3906*5)-IF(O3906="REVIEW",15,0)-IF(P3906="REVIEW",10,0)-IF(Q3906="REVIEW",10,0)-IF(R3906="REVIEW",20,0))</f>
        <v>90</v>
      </c>
      <c r="U3906" t="str">
        <f t="shared" ref="U3906:U3969" si="556">IF(T3906&gt;=90,"Low",IF(T3906&gt;=70,"Medium","High"))</f>
        <v>Low</v>
      </c>
      <c r="V3906" t="str">
        <f t="shared" ref="V3906:V3969" si="557">IF(N3906&gt;0,"Missing required fields",IF(O3906="REVIEW","Invalid provider NPI",IF(P3906="REVIEW","Invalid NDC",IF(Q3906="REVIEW","Store mapping incomplete",IF(R3906="REVIEW","Entity mapping incomplete","Clean")))))</f>
        <v>Invalid NDC</v>
      </c>
    </row>
    <row r="3907" spans="1:22" x14ac:dyDescent="0.3">
      <c r="A3907" t="str">
        <f>Raw_Data!A3907</f>
        <v>16050444</v>
      </c>
      <c r="B3907">
        <f>Raw_Data!B3907</f>
        <v>45663</v>
      </c>
      <c r="C3907" t="str">
        <f>Raw_Data!C3907</f>
        <v>FLUTICASONE PROP 50 MCG SPR</v>
      </c>
      <c r="D3907" t="str">
        <f>Raw_Data!D3907</f>
        <v>60505082901</v>
      </c>
      <c r="E3907" t="str">
        <f>Raw_Data!E3907</f>
        <v>GIBBS, JON</v>
      </c>
      <c r="F3907" t="str">
        <f>Raw_Data!F3907</f>
        <v>1700896156</v>
      </c>
      <c r="G3907" t="str">
        <f>Raw_Data!H3907</f>
        <v>1</v>
      </c>
      <c r="H3907">
        <f>IFERROR(VLOOKUP(G3907,Store_Map!$A$2:$I$100,3,FALSE),"")</f>
        <v>0</v>
      </c>
      <c r="I3907">
        <f>IFERROR(VLOOKUP(G3907,Store_Map!$A$2:$I$100,4,FALSE),"")</f>
        <v>0</v>
      </c>
      <c r="J3907">
        <f>IFERROR(VLOOKUP(G3907,Store_Map!$A$2:$I$100,5,FALSE),"")</f>
        <v>0</v>
      </c>
      <c r="K3907">
        <f>IFERROR(VLOOKUP(G3907,Store_Map!$A$2:$I$100,6,FALSE),"")</f>
        <v>0</v>
      </c>
      <c r="L3907">
        <f>IFERROR(VLOOKUP(G3907,Store_Map!$A$2:$I$100,7,FALSE),"")</f>
        <v>0</v>
      </c>
      <c r="M3907">
        <f>IFERROR(VLOOKUP(G3907,Store_Map!$A$2:$I$100,8,FALSE),"")</f>
        <v>0</v>
      </c>
      <c r="N3907">
        <f t="shared" si="549"/>
        <v>0</v>
      </c>
      <c r="O3907" t="str">
        <f t="shared" si="550"/>
        <v>PASS</v>
      </c>
      <c r="P3907" t="str">
        <f t="shared" si="551"/>
        <v>PASS</v>
      </c>
      <c r="Q3907" t="str">
        <f t="shared" si="552"/>
        <v>PASS</v>
      </c>
      <c r="R3907" t="str">
        <f t="shared" si="553"/>
        <v>PASS</v>
      </c>
      <c r="S3907" t="str">
        <f t="shared" si="554"/>
        <v>PASS</v>
      </c>
      <c r="T3907">
        <f t="shared" si="555"/>
        <v>100</v>
      </c>
      <c r="U3907" t="str">
        <f t="shared" si="556"/>
        <v>Low</v>
      </c>
      <c r="V3907" t="str">
        <f t="shared" si="557"/>
        <v>Clean</v>
      </c>
    </row>
    <row r="3908" spans="1:22" x14ac:dyDescent="0.3">
      <c r="A3908" t="str">
        <f>Raw_Data!A3908</f>
        <v>16050426</v>
      </c>
      <c r="B3908">
        <f>Raw_Data!B3908</f>
        <v>45663</v>
      </c>
      <c r="C3908" t="str">
        <f>Raw_Data!C3908</f>
        <v>AMLODIPINE BESYLATE 10 MG T</v>
      </c>
      <c r="D3908" t="str">
        <f>Raw_Data!D3908</f>
        <v>69097012805</v>
      </c>
      <c r="E3908" t="str">
        <f>Raw_Data!E3908</f>
        <v>GIBBS, JON</v>
      </c>
      <c r="F3908" t="str">
        <f>Raw_Data!F3908</f>
        <v>1700896156</v>
      </c>
      <c r="G3908" t="str">
        <f>Raw_Data!H3908</f>
        <v>1</v>
      </c>
      <c r="H3908">
        <f>IFERROR(VLOOKUP(G3908,Store_Map!$A$2:$I$100,3,FALSE),"")</f>
        <v>0</v>
      </c>
      <c r="I3908">
        <f>IFERROR(VLOOKUP(G3908,Store_Map!$A$2:$I$100,4,FALSE),"")</f>
        <v>0</v>
      </c>
      <c r="J3908">
        <f>IFERROR(VLOOKUP(G3908,Store_Map!$A$2:$I$100,5,FALSE),"")</f>
        <v>0</v>
      </c>
      <c r="K3908">
        <f>IFERROR(VLOOKUP(G3908,Store_Map!$A$2:$I$100,6,FALSE),"")</f>
        <v>0</v>
      </c>
      <c r="L3908">
        <f>IFERROR(VLOOKUP(G3908,Store_Map!$A$2:$I$100,7,FALSE),"")</f>
        <v>0</v>
      </c>
      <c r="M3908">
        <f>IFERROR(VLOOKUP(G3908,Store_Map!$A$2:$I$100,8,FALSE),"")</f>
        <v>0</v>
      </c>
      <c r="N3908">
        <f t="shared" si="549"/>
        <v>0</v>
      </c>
      <c r="O3908" t="str">
        <f t="shared" si="550"/>
        <v>PASS</v>
      </c>
      <c r="P3908" t="str">
        <f t="shared" si="551"/>
        <v>PASS</v>
      </c>
      <c r="Q3908" t="str">
        <f t="shared" si="552"/>
        <v>PASS</v>
      </c>
      <c r="R3908" t="str">
        <f t="shared" si="553"/>
        <v>PASS</v>
      </c>
      <c r="S3908" t="str">
        <f t="shared" si="554"/>
        <v>PASS</v>
      </c>
      <c r="T3908">
        <f t="shared" si="555"/>
        <v>100</v>
      </c>
      <c r="U3908" t="str">
        <f t="shared" si="556"/>
        <v>Low</v>
      </c>
      <c r="V3908" t="str">
        <f t="shared" si="557"/>
        <v>Clean</v>
      </c>
    </row>
    <row r="3909" spans="1:22" x14ac:dyDescent="0.3">
      <c r="A3909" t="str">
        <f>Raw_Data!A3909</f>
        <v>16050427</v>
      </c>
      <c r="B3909">
        <f>Raw_Data!B3909</f>
        <v>45663</v>
      </c>
      <c r="C3909" t="str">
        <f>Raw_Data!C3909</f>
        <v>CHLORTHALIDONE 50 MG TABLET</v>
      </c>
      <c r="D3909" t="str">
        <f>Raw_Data!D3909</f>
        <v>68382097101</v>
      </c>
      <c r="E3909" t="str">
        <f>Raw_Data!E3909</f>
        <v>GIBBS, JON</v>
      </c>
      <c r="F3909" t="str">
        <f>Raw_Data!F3909</f>
        <v>1700896156</v>
      </c>
      <c r="G3909" t="str">
        <f>Raw_Data!H3909</f>
        <v>1</v>
      </c>
      <c r="H3909">
        <f>IFERROR(VLOOKUP(G3909,Store_Map!$A$2:$I$100,3,FALSE),"")</f>
        <v>0</v>
      </c>
      <c r="I3909">
        <f>IFERROR(VLOOKUP(G3909,Store_Map!$A$2:$I$100,4,FALSE),"")</f>
        <v>0</v>
      </c>
      <c r="J3909">
        <f>IFERROR(VLOOKUP(G3909,Store_Map!$A$2:$I$100,5,FALSE),"")</f>
        <v>0</v>
      </c>
      <c r="K3909">
        <f>IFERROR(VLOOKUP(G3909,Store_Map!$A$2:$I$100,6,FALSE),"")</f>
        <v>0</v>
      </c>
      <c r="L3909">
        <f>IFERROR(VLOOKUP(G3909,Store_Map!$A$2:$I$100,7,FALSE),"")</f>
        <v>0</v>
      </c>
      <c r="M3909">
        <f>IFERROR(VLOOKUP(G3909,Store_Map!$A$2:$I$100,8,FALSE),"")</f>
        <v>0</v>
      </c>
      <c r="N3909">
        <f t="shared" si="549"/>
        <v>0</v>
      </c>
      <c r="O3909" t="str">
        <f t="shared" si="550"/>
        <v>PASS</v>
      </c>
      <c r="P3909" t="str">
        <f t="shared" si="551"/>
        <v>PASS</v>
      </c>
      <c r="Q3909" t="str">
        <f t="shared" si="552"/>
        <v>PASS</v>
      </c>
      <c r="R3909" t="str">
        <f t="shared" si="553"/>
        <v>PASS</v>
      </c>
      <c r="S3909" t="str">
        <f t="shared" si="554"/>
        <v>PASS</v>
      </c>
      <c r="T3909">
        <f t="shared" si="555"/>
        <v>100</v>
      </c>
      <c r="U3909" t="str">
        <f t="shared" si="556"/>
        <v>Low</v>
      </c>
      <c r="V3909" t="str">
        <f t="shared" si="557"/>
        <v>Clean</v>
      </c>
    </row>
    <row r="3910" spans="1:22" x14ac:dyDescent="0.3">
      <c r="A3910" t="str">
        <f>Raw_Data!A3910</f>
        <v>16050431</v>
      </c>
      <c r="B3910">
        <f>Raw_Data!B3910</f>
        <v>45663</v>
      </c>
      <c r="C3910" t="str">
        <f>Raw_Data!C3910</f>
        <v>VITAMIN D2 1.25MG(50,000 UN</v>
      </c>
      <c r="D3910" t="str">
        <f>Raw_Data!D3910</f>
        <v>64380073706</v>
      </c>
      <c r="E3910" t="str">
        <f>Raw_Data!E3910</f>
        <v>GIBBS, JON</v>
      </c>
      <c r="F3910" t="str">
        <f>Raw_Data!F3910</f>
        <v>1700896156</v>
      </c>
      <c r="G3910" t="str">
        <f>Raw_Data!H3910</f>
        <v>1</v>
      </c>
      <c r="H3910">
        <f>IFERROR(VLOOKUP(G3910,Store_Map!$A$2:$I$100,3,FALSE),"")</f>
        <v>0</v>
      </c>
      <c r="I3910">
        <f>IFERROR(VLOOKUP(G3910,Store_Map!$A$2:$I$100,4,FALSE),"")</f>
        <v>0</v>
      </c>
      <c r="J3910">
        <f>IFERROR(VLOOKUP(G3910,Store_Map!$A$2:$I$100,5,FALSE),"")</f>
        <v>0</v>
      </c>
      <c r="K3910">
        <f>IFERROR(VLOOKUP(G3910,Store_Map!$A$2:$I$100,6,FALSE),"")</f>
        <v>0</v>
      </c>
      <c r="L3910">
        <f>IFERROR(VLOOKUP(G3910,Store_Map!$A$2:$I$100,7,FALSE),"")</f>
        <v>0</v>
      </c>
      <c r="M3910">
        <f>IFERROR(VLOOKUP(G3910,Store_Map!$A$2:$I$100,8,FALSE),"")</f>
        <v>0</v>
      </c>
      <c r="N3910">
        <f t="shared" si="549"/>
        <v>0</v>
      </c>
      <c r="O3910" t="str">
        <f t="shared" si="550"/>
        <v>PASS</v>
      </c>
      <c r="P3910" t="str">
        <f t="shared" si="551"/>
        <v>PASS</v>
      </c>
      <c r="Q3910" t="str">
        <f t="shared" si="552"/>
        <v>PASS</v>
      </c>
      <c r="R3910" t="str">
        <f t="shared" si="553"/>
        <v>PASS</v>
      </c>
      <c r="S3910" t="str">
        <f t="shared" si="554"/>
        <v>PASS</v>
      </c>
      <c r="T3910">
        <f t="shared" si="555"/>
        <v>100</v>
      </c>
      <c r="U3910" t="str">
        <f t="shared" si="556"/>
        <v>Low</v>
      </c>
      <c r="V3910" t="str">
        <f t="shared" si="557"/>
        <v>Clean</v>
      </c>
    </row>
    <row r="3911" spans="1:22" x14ac:dyDescent="0.3">
      <c r="A3911" t="str">
        <f>Raw_Data!A3911</f>
        <v>16050430</v>
      </c>
      <c r="B3911">
        <f>Raw_Data!B3911</f>
        <v>45663</v>
      </c>
      <c r="C3911" t="str">
        <f>Raw_Data!C3911</f>
        <v>PANTOPRAZOLE SOD DR 40 MG T</v>
      </c>
      <c r="D3911" t="str">
        <f>Raw_Data!D3911</f>
        <v>65862056090</v>
      </c>
      <c r="E3911" t="str">
        <f>Raw_Data!E3911</f>
        <v>GIBBS, JON</v>
      </c>
      <c r="F3911" t="str">
        <f>Raw_Data!F3911</f>
        <v>1700896156</v>
      </c>
      <c r="G3911" t="str">
        <f>Raw_Data!H3911</f>
        <v>1</v>
      </c>
      <c r="H3911">
        <f>IFERROR(VLOOKUP(G3911,Store_Map!$A$2:$I$100,3,FALSE),"")</f>
        <v>0</v>
      </c>
      <c r="I3911">
        <f>IFERROR(VLOOKUP(G3911,Store_Map!$A$2:$I$100,4,FALSE),"")</f>
        <v>0</v>
      </c>
      <c r="J3911">
        <f>IFERROR(VLOOKUP(G3911,Store_Map!$A$2:$I$100,5,FALSE),"")</f>
        <v>0</v>
      </c>
      <c r="K3911">
        <f>IFERROR(VLOOKUP(G3911,Store_Map!$A$2:$I$100,6,FALSE),"")</f>
        <v>0</v>
      </c>
      <c r="L3911">
        <f>IFERROR(VLOOKUP(G3911,Store_Map!$A$2:$I$100,7,FALSE),"")</f>
        <v>0</v>
      </c>
      <c r="M3911">
        <f>IFERROR(VLOOKUP(G3911,Store_Map!$A$2:$I$100,8,FALSE),"")</f>
        <v>0</v>
      </c>
      <c r="N3911">
        <f t="shared" si="549"/>
        <v>0</v>
      </c>
      <c r="O3911" t="str">
        <f t="shared" si="550"/>
        <v>PASS</v>
      </c>
      <c r="P3911" t="str">
        <f t="shared" si="551"/>
        <v>PASS</v>
      </c>
      <c r="Q3911" t="str">
        <f t="shared" si="552"/>
        <v>PASS</v>
      </c>
      <c r="R3911" t="str">
        <f t="shared" si="553"/>
        <v>PASS</v>
      </c>
      <c r="S3911" t="str">
        <f t="shared" si="554"/>
        <v>PASS</v>
      </c>
      <c r="T3911">
        <f t="shared" si="555"/>
        <v>100</v>
      </c>
      <c r="U3911" t="str">
        <f t="shared" si="556"/>
        <v>Low</v>
      </c>
      <c r="V3911" t="str">
        <f t="shared" si="557"/>
        <v>Clean</v>
      </c>
    </row>
    <row r="3912" spans="1:22" x14ac:dyDescent="0.3">
      <c r="A3912" t="str">
        <f>Raw_Data!A3912</f>
        <v>16051331</v>
      </c>
      <c r="B3912">
        <f>Raw_Data!B3912</f>
        <v>45663</v>
      </c>
      <c r="C3912" t="str">
        <f>Raw_Data!C3912</f>
        <v>TRIAMCINOLONE 0.5% CREAM</v>
      </c>
      <c r="D3912" t="str">
        <f>Raw_Data!D3912</f>
        <v>45802006535</v>
      </c>
      <c r="E3912" t="str">
        <f>Raw_Data!E3912</f>
        <v>GIBBS, JON</v>
      </c>
      <c r="F3912" t="str">
        <f>Raw_Data!F3912</f>
        <v>1700896156</v>
      </c>
      <c r="G3912" t="str">
        <f>Raw_Data!H3912</f>
        <v>1</v>
      </c>
      <c r="H3912">
        <f>IFERROR(VLOOKUP(G3912,Store_Map!$A$2:$I$100,3,FALSE),"")</f>
        <v>0</v>
      </c>
      <c r="I3912">
        <f>IFERROR(VLOOKUP(G3912,Store_Map!$A$2:$I$100,4,FALSE),"")</f>
        <v>0</v>
      </c>
      <c r="J3912">
        <f>IFERROR(VLOOKUP(G3912,Store_Map!$A$2:$I$100,5,FALSE),"")</f>
        <v>0</v>
      </c>
      <c r="K3912">
        <f>IFERROR(VLOOKUP(G3912,Store_Map!$A$2:$I$100,6,FALSE),"")</f>
        <v>0</v>
      </c>
      <c r="L3912">
        <f>IFERROR(VLOOKUP(G3912,Store_Map!$A$2:$I$100,7,FALSE),"")</f>
        <v>0</v>
      </c>
      <c r="M3912">
        <f>IFERROR(VLOOKUP(G3912,Store_Map!$A$2:$I$100,8,FALSE),"")</f>
        <v>0</v>
      </c>
      <c r="N3912">
        <f t="shared" si="549"/>
        <v>0</v>
      </c>
      <c r="O3912" t="str">
        <f t="shared" si="550"/>
        <v>PASS</v>
      </c>
      <c r="P3912" t="str">
        <f t="shared" si="551"/>
        <v>PASS</v>
      </c>
      <c r="Q3912" t="str">
        <f t="shared" si="552"/>
        <v>PASS</v>
      </c>
      <c r="R3912" t="str">
        <f t="shared" si="553"/>
        <v>PASS</v>
      </c>
      <c r="S3912" t="str">
        <f t="shared" si="554"/>
        <v>PASS</v>
      </c>
      <c r="T3912">
        <f t="shared" si="555"/>
        <v>100</v>
      </c>
      <c r="U3912" t="str">
        <f t="shared" si="556"/>
        <v>Low</v>
      </c>
      <c r="V3912" t="str">
        <f t="shared" si="557"/>
        <v>Clean</v>
      </c>
    </row>
    <row r="3913" spans="1:22" x14ac:dyDescent="0.3">
      <c r="A3913" t="str">
        <f>Raw_Data!A3913</f>
        <v>16053240</v>
      </c>
      <c r="B3913">
        <f>Raw_Data!B3913</f>
        <v>45663</v>
      </c>
      <c r="C3913" t="str">
        <f>Raw_Data!C3913</f>
        <v>CARVEDILOL 6.25 MG TABLET</v>
      </c>
      <c r="D3913" t="str">
        <f>Raw_Data!D3913</f>
        <v>68382009301</v>
      </c>
      <c r="E3913" t="str">
        <f>Raw_Data!E3913</f>
        <v>GIBBS, JON</v>
      </c>
      <c r="F3913" t="str">
        <f>Raw_Data!F3913</f>
        <v>1700896156</v>
      </c>
      <c r="G3913" t="str">
        <f>Raw_Data!H3913</f>
        <v>1</v>
      </c>
      <c r="H3913">
        <f>IFERROR(VLOOKUP(G3913,Store_Map!$A$2:$I$100,3,FALSE),"")</f>
        <v>0</v>
      </c>
      <c r="I3913">
        <f>IFERROR(VLOOKUP(G3913,Store_Map!$A$2:$I$100,4,FALSE),"")</f>
        <v>0</v>
      </c>
      <c r="J3913">
        <f>IFERROR(VLOOKUP(G3913,Store_Map!$A$2:$I$100,5,FALSE),"")</f>
        <v>0</v>
      </c>
      <c r="K3913">
        <f>IFERROR(VLOOKUP(G3913,Store_Map!$A$2:$I$100,6,FALSE),"")</f>
        <v>0</v>
      </c>
      <c r="L3913">
        <f>IFERROR(VLOOKUP(G3913,Store_Map!$A$2:$I$100,7,FALSE),"")</f>
        <v>0</v>
      </c>
      <c r="M3913">
        <f>IFERROR(VLOOKUP(G3913,Store_Map!$A$2:$I$100,8,FALSE),"")</f>
        <v>0</v>
      </c>
      <c r="N3913">
        <f t="shared" si="549"/>
        <v>0</v>
      </c>
      <c r="O3913" t="str">
        <f t="shared" si="550"/>
        <v>PASS</v>
      </c>
      <c r="P3913" t="str">
        <f t="shared" si="551"/>
        <v>PASS</v>
      </c>
      <c r="Q3913" t="str">
        <f t="shared" si="552"/>
        <v>PASS</v>
      </c>
      <c r="R3913" t="str">
        <f t="shared" si="553"/>
        <v>PASS</v>
      </c>
      <c r="S3913" t="str">
        <f t="shared" si="554"/>
        <v>PASS</v>
      </c>
      <c r="T3913">
        <f t="shared" si="555"/>
        <v>100</v>
      </c>
      <c r="U3913" t="str">
        <f t="shared" si="556"/>
        <v>Low</v>
      </c>
      <c r="V3913" t="str">
        <f t="shared" si="557"/>
        <v>Clean</v>
      </c>
    </row>
    <row r="3914" spans="1:22" x14ac:dyDescent="0.3">
      <c r="A3914" t="str">
        <f>Raw_Data!A3914</f>
        <v>16053239</v>
      </c>
      <c r="B3914">
        <f>Raw_Data!B3914</f>
        <v>45663</v>
      </c>
      <c r="C3914" t="str">
        <f>Raw_Data!C3914</f>
        <v>OMEPRAZOLE DR 20 MG CAPSULE</v>
      </c>
      <c r="D3914" t="str">
        <f>Raw_Data!D3914</f>
        <v>781286810</v>
      </c>
      <c r="E3914" t="str">
        <f>Raw_Data!E3914</f>
        <v>GIBBS, JON</v>
      </c>
      <c r="F3914" t="str">
        <f>Raw_Data!F3914</f>
        <v>1700896156</v>
      </c>
      <c r="G3914" t="str">
        <f>Raw_Data!H3914</f>
        <v>1</v>
      </c>
      <c r="H3914">
        <f>IFERROR(VLOOKUP(G3914,Store_Map!$A$2:$I$100,3,FALSE),"")</f>
        <v>0</v>
      </c>
      <c r="I3914">
        <f>IFERROR(VLOOKUP(G3914,Store_Map!$A$2:$I$100,4,FALSE),"")</f>
        <v>0</v>
      </c>
      <c r="J3914">
        <f>IFERROR(VLOOKUP(G3914,Store_Map!$A$2:$I$100,5,FALSE),"")</f>
        <v>0</v>
      </c>
      <c r="K3914">
        <f>IFERROR(VLOOKUP(G3914,Store_Map!$A$2:$I$100,6,FALSE),"")</f>
        <v>0</v>
      </c>
      <c r="L3914">
        <f>IFERROR(VLOOKUP(G3914,Store_Map!$A$2:$I$100,7,FALSE),"")</f>
        <v>0</v>
      </c>
      <c r="M3914">
        <f>IFERROR(VLOOKUP(G3914,Store_Map!$A$2:$I$100,8,FALSE),"")</f>
        <v>0</v>
      </c>
      <c r="N3914">
        <f t="shared" si="549"/>
        <v>0</v>
      </c>
      <c r="O3914" t="str">
        <f t="shared" si="550"/>
        <v>PASS</v>
      </c>
      <c r="P3914" t="str">
        <f t="shared" si="551"/>
        <v>REVIEW</v>
      </c>
      <c r="Q3914" t="str">
        <f t="shared" si="552"/>
        <v>PASS</v>
      </c>
      <c r="R3914" t="str">
        <f t="shared" si="553"/>
        <v>PASS</v>
      </c>
      <c r="S3914" t="str">
        <f t="shared" si="554"/>
        <v>REVIEW</v>
      </c>
      <c r="T3914">
        <f t="shared" si="555"/>
        <v>90</v>
      </c>
      <c r="U3914" t="str">
        <f t="shared" si="556"/>
        <v>Low</v>
      </c>
      <c r="V3914" t="str">
        <f t="shared" si="557"/>
        <v>Invalid NDC</v>
      </c>
    </row>
    <row r="3915" spans="1:22" x14ac:dyDescent="0.3">
      <c r="A3915" t="str">
        <f>Raw_Data!A3915</f>
        <v>16052283</v>
      </c>
      <c r="B3915">
        <f>Raw_Data!B3915</f>
        <v>45663</v>
      </c>
      <c r="C3915" t="str">
        <f>Raw_Data!C3915</f>
        <v>LISINOPRIL 40 MG TABLET</v>
      </c>
      <c r="D3915" t="str">
        <f>Raw_Data!D3915</f>
        <v>43547035610</v>
      </c>
      <c r="E3915" t="str">
        <f>Raw_Data!E3915</f>
        <v>GIBBS, JON</v>
      </c>
      <c r="F3915" t="str">
        <f>Raw_Data!F3915</f>
        <v>1700896156</v>
      </c>
      <c r="G3915" t="str">
        <f>Raw_Data!H3915</f>
        <v>1</v>
      </c>
      <c r="H3915">
        <f>IFERROR(VLOOKUP(G3915,Store_Map!$A$2:$I$100,3,FALSE),"")</f>
        <v>0</v>
      </c>
      <c r="I3915">
        <f>IFERROR(VLOOKUP(G3915,Store_Map!$A$2:$I$100,4,FALSE),"")</f>
        <v>0</v>
      </c>
      <c r="J3915">
        <f>IFERROR(VLOOKUP(G3915,Store_Map!$A$2:$I$100,5,FALSE),"")</f>
        <v>0</v>
      </c>
      <c r="K3915">
        <f>IFERROR(VLOOKUP(G3915,Store_Map!$A$2:$I$100,6,FALSE),"")</f>
        <v>0</v>
      </c>
      <c r="L3915">
        <f>IFERROR(VLOOKUP(G3915,Store_Map!$A$2:$I$100,7,FALSE),"")</f>
        <v>0</v>
      </c>
      <c r="M3915">
        <f>IFERROR(VLOOKUP(G3915,Store_Map!$A$2:$I$100,8,FALSE),"")</f>
        <v>0</v>
      </c>
      <c r="N3915">
        <f t="shared" si="549"/>
        <v>0</v>
      </c>
      <c r="O3915" t="str">
        <f t="shared" si="550"/>
        <v>PASS</v>
      </c>
      <c r="P3915" t="str">
        <f t="shared" si="551"/>
        <v>PASS</v>
      </c>
      <c r="Q3915" t="str">
        <f t="shared" si="552"/>
        <v>PASS</v>
      </c>
      <c r="R3915" t="str">
        <f t="shared" si="553"/>
        <v>PASS</v>
      </c>
      <c r="S3915" t="str">
        <f t="shared" si="554"/>
        <v>PASS</v>
      </c>
      <c r="T3915">
        <f t="shared" si="555"/>
        <v>100</v>
      </c>
      <c r="U3915" t="str">
        <f t="shared" si="556"/>
        <v>Low</v>
      </c>
      <c r="V3915" t="str">
        <f t="shared" si="557"/>
        <v>Clean</v>
      </c>
    </row>
    <row r="3916" spans="1:22" x14ac:dyDescent="0.3">
      <c r="A3916" t="str">
        <f>Raw_Data!A3916</f>
        <v>16054898</v>
      </c>
      <c r="B3916">
        <f>Raw_Data!B3916</f>
        <v>45663</v>
      </c>
      <c r="C3916" t="str">
        <f>Raw_Data!C3916</f>
        <v>*TIMOLOL MALEATE 0.5% EYE D</v>
      </c>
      <c r="D3916" t="str">
        <f>Raw_Data!D3916</f>
        <v>61314022715</v>
      </c>
      <c r="E3916" t="str">
        <f>Raw_Data!E3916</f>
        <v>Mays, Christian</v>
      </c>
      <c r="F3916" t="str">
        <f>Raw_Data!F3916</f>
        <v>1003470352</v>
      </c>
      <c r="G3916" t="str">
        <f>Raw_Data!H3916</f>
        <v>1</v>
      </c>
      <c r="H3916">
        <f>IFERROR(VLOOKUP(G3916,Store_Map!$A$2:$I$100,3,FALSE),"")</f>
        <v>0</v>
      </c>
      <c r="I3916">
        <f>IFERROR(VLOOKUP(G3916,Store_Map!$A$2:$I$100,4,FALSE),"")</f>
        <v>0</v>
      </c>
      <c r="J3916">
        <f>IFERROR(VLOOKUP(G3916,Store_Map!$A$2:$I$100,5,FALSE),"")</f>
        <v>0</v>
      </c>
      <c r="K3916">
        <f>IFERROR(VLOOKUP(G3916,Store_Map!$A$2:$I$100,6,FALSE),"")</f>
        <v>0</v>
      </c>
      <c r="L3916">
        <f>IFERROR(VLOOKUP(G3916,Store_Map!$A$2:$I$100,7,FALSE),"")</f>
        <v>0</v>
      </c>
      <c r="M3916">
        <f>IFERROR(VLOOKUP(G3916,Store_Map!$A$2:$I$100,8,FALSE),"")</f>
        <v>0</v>
      </c>
      <c r="N3916">
        <f t="shared" si="549"/>
        <v>0</v>
      </c>
      <c r="O3916" t="str">
        <f t="shared" si="550"/>
        <v>PASS</v>
      </c>
      <c r="P3916" t="str">
        <f t="shared" si="551"/>
        <v>PASS</v>
      </c>
      <c r="Q3916" t="str">
        <f t="shared" si="552"/>
        <v>PASS</v>
      </c>
      <c r="R3916" t="str">
        <f t="shared" si="553"/>
        <v>PASS</v>
      </c>
      <c r="S3916" t="str">
        <f t="shared" si="554"/>
        <v>PASS</v>
      </c>
      <c r="T3916">
        <f t="shared" si="555"/>
        <v>100</v>
      </c>
      <c r="U3916" t="str">
        <f t="shared" si="556"/>
        <v>Low</v>
      </c>
      <c r="V3916" t="str">
        <f t="shared" si="557"/>
        <v>Clean</v>
      </c>
    </row>
    <row r="3917" spans="1:22" x14ac:dyDescent="0.3">
      <c r="A3917" t="str">
        <f>Raw_Data!A3917</f>
        <v>16050528</v>
      </c>
      <c r="B3917">
        <f>Raw_Data!B3917</f>
        <v>45663</v>
      </c>
      <c r="C3917" t="str">
        <f>Raw_Data!C3917</f>
        <v>OLMESARTAN-HCTZ 40-25 MG TA</v>
      </c>
      <c r="D3917" t="str">
        <f>Raw_Data!D3917</f>
        <v>65862078190</v>
      </c>
      <c r="E3917" t="str">
        <f>Raw_Data!E3917</f>
        <v>GIBBS, JON</v>
      </c>
      <c r="F3917" t="str">
        <f>Raw_Data!F3917</f>
        <v>1700896156</v>
      </c>
      <c r="G3917" t="str">
        <f>Raw_Data!H3917</f>
        <v>1</v>
      </c>
      <c r="H3917">
        <f>IFERROR(VLOOKUP(G3917,Store_Map!$A$2:$I$100,3,FALSE),"")</f>
        <v>0</v>
      </c>
      <c r="I3917">
        <f>IFERROR(VLOOKUP(G3917,Store_Map!$A$2:$I$100,4,FALSE),"")</f>
        <v>0</v>
      </c>
      <c r="J3917">
        <f>IFERROR(VLOOKUP(G3917,Store_Map!$A$2:$I$100,5,FALSE),"")</f>
        <v>0</v>
      </c>
      <c r="K3917">
        <f>IFERROR(VLOOKUP(G3917,Store_Map!$A$2:$I$100,6,FALSE),"")</f>
        <v>0</v>
      </c>
      <c r="L3917">
        <f>IFERROR(VLOOKUP(G3917,Store_Map!$A$2:$I$100,7,FALSE),"")</f>
        <v>0</v>
      </c>
      <c r="M3917">
        <f>IFERROR(VLOOKUP(G3917,Store_Map!$A$2:$I$100,8,FALSE),"")</f>
        <v>0</v>
      </c>
      <c r="N3917">
        <f t="shared" si="549"/>
        <v>0</v>
      </c>
      <c r="O3917" t="str">
        <f t="shared" si="550"/>
        <v>PASS</v>
      </c>
      <c r="P3917" t="str">
        <f t="shared" si="551"/>
        <v>PASS</v>
      </c>
      <c r="Q3917" t="str">
        <f t="shared" si="552"/>
        <v>PASS</v>
      </c>
      <c r="R3917" t="str">
        <f t="shared" si="553"/>
        <v>PASS</v>
      </c>
      <c r="S3917" t="str">
        <f t="shared" si="554"/>
        <v>PASS</v>
      </c>
      <c r="T3917">
        <f t="shared" si="555"/>
        <v>100</v>
      </c>
      <c r="U3917" t="str">
        <f t="shared" si="556"/>
        <v>Low</v>
      </c>
      <c r="V3917" t="str">
        <f t="shared" si="557"/>
        <v>Clean</v>
      </c>
    </row>
    <row r="3918" spans="1:22" x14ac:dyDescent="0.3">
      <c r="A3918" t="str">
        <f>Raw_Data!A3918</f>
        <v>16051773</v>
      </c>
      <c r="B3918">
        <f>Raw_Data!B3918</f>
        <v>45663</v>
      </c>
      <c r="C3918" t="str">
        <f>Raw_Data!C3918</f>
        <v>METOPROLOL SUCC ER 200 MG T</v>
      </c>
      <c r="D3918" t="str">
        <f>Raw_Data!D3918</f>
        <v>45963067811</v>
      </c>
      <c r="E3918" t="str">
        <f>Raw_Data!E3918</f>
        <v>GIBBS, JON</v>
      </c>
      <c r="F3918" t="str">
        <f>Raw_Data!F3918</f>
        <v>1700896156</v>
      </c>
      <c r="G3918" t="str">
        <f>Raw_Data!H3918</f>
        <v>1</v>
      </c>
      <c r="H3918">
        <f>IFERROR(VLOOKUP(G3918,Store_Map!$A$2:$I$100,3,FALSE),"")</f>
        <v>0</v>
      </c>
      <c r="I3918">
        <f>IFERROR(VLOOKUP(G3918,Store_Map!$A$2:$I$100,4,FALSE),"")</f>
        <v>0</v>
      </c>
      <c r="J3918">
        <f>IFERROR(VLOOKUP(G3918,Store_Map!$A$2:$I$100,5,FALSE),"")</f>
        <v>0</v>
      </c>
      <c r="K3918">
        <f>IFERROR(VLOOKUP(G3918,Store_Map!$A$2:$I$100,6,FALSE),"")</f>
        <v>0</v>
      </c>
      <c r="L3918">
        <f>IFERROR(VLOOKUP(G3918,Store_Map!$A$2:$I$100,7,FALSE),"")</f>
        <v>0</v>
      </c>
      <c r="M3918">
        <f>IFERROR(VLOOKUP(G3918,Store_Map!$A$2:$I$100,8,FALSE),"")</f>
        <v>0</v>
      </c>
      <c r="N3918">
        <f t="shared" si="549"/>
        <v>0</v>
      </c>
      <c r="O3918" t="str">
        <f t="shared" si="550"/>
        <v>PASS</v>
      </c>
      <c r="P3918" t="str">
        <f t="shared" si="551"/>
        <v>PASS</v>
      </c>
      <c r="Q3918" t="str">
        <f t="shared" si="552"/>
        <v>PASS</v>
      </c>
      <c r="R3918" t="str">
        <f t="shared" si="553"/>
        <v>PASS</v>
      </c>
      <c r="S3918" t="str">
        <f t="shared" si="554"/>
        <v>PASS</v>
      </c>
      <c r="T3918">
        <f t="shared" si="555"/>
        <v>100</v>
      </c>
      <c r="U3918" t="str">
        <f t="shared" si="556"/>
        <v>Low</v>
      </c>
      <c r="V3918" t="str">
        <f t="shared" si="557"/>
        <v>Clean</v>
      </c>
    </row>
    <row r="3919" spans="1:22" x14ac:dyDescent="0.3">
      <c r="A3919" t="str">
        <f>Raw_Data!A3919</f>
        <v>16054055</v>
      </c>
      <c r="B3919">
        <f>Raw_Data!B3919</f>
        <v>45663</v>
      </c>
      <c r="C3919" t="str">
        <f>Raw_Data!C3919</f>
        <v>LIDOCAINE 5% PATCH</v>
      </c>
      <c r="D3919" t="str">
        <f>Raw_Data!D3919</f>
        <v>603188016</v>
      </c>
      <c r="E3919" t="str">
        <f>Raw_Data!E3919</f>
        <v>GIBBS, JON</v>
      </c>
      <c r="F3919" t="str">
        <f>Raw_Data!F3919</f>
        <v>1700896156</v>
      </c>
      <c r="G3919" t="str">
        <f>Raw_Data!H3919</f>
        <v>1</v>
      </c>
      <c r="H3919">
        <f>IFERROR(VLOOKUP(G3919,Store_Map!$A$2:$I$100,3,FALSE),"")</f>
        <v>0</v>
      </c>
      <c r="I3919">
        <f>IFERROR(VLOOKUP(G3919,Store_Map!$A$2:$I$100,4,FALSE),"")</f>
        <v>0</v>
      </c>
      <c r="J3919">
        <f>IFERROR(VLOOKUP(G3919,Store_Map!$A$2:$I$100,5,FALSE),"")</f>
        <v>0</v>
      </c>
      <c r="K3919">
        <f>IFERROR(VLOOKUP(G3919,Store_Map!$A$2:$I$100,6,FALSE),"")</f>
        <v>0</v>
      </c>
      <c r="L3919">
        <f>IFERROR(VLOOKUP(G3919,Store_Map!$A$2:$I$100,7,FALSE),"")</f>
        <v>0</v>
      </c>
      <c r="M3919">
        <f>IFERROR(VLOOKUP(G3919,Store_Map!$A$2:$I$100,8,FALSE),"")</f>
        <v>0</v>
      </c>
      <c r="N3919">
        <f t="shared" si="549"/>
        <v>0</v>
      </c>
      <c r="O3919" t="str">
        <f t="shared" si="550"/>
        <v>PASS</v>
      </c>
      <c r="P3919" t="str">
        <f t="shared" si="551"/>
        <v>REVIEW</v>
      </c>
      <c r="Q3919" t="str">
        <f t="shared" si="552"/>
        <v>PASS</v>
      </c>
      <c r="R3919" t="str">
        <f t="shared" si="553"/>
        <v>PASS</v>
      </c>
      <c r="S3919" t="str">
        <f t="shared" si="554"/>
        <v>REVIEW</v>
      </c>
      <c r="T3919">
        <f t="shared" si="555"/>
        <v>90</v>
      </c>
      <c r="U3919" t="str">
        <f t="shared" si="556"/>
        <v>Low</v>
      </c>
      <c r="V3919" t="str">
        <f t="shared" si="557"/>
        <v>Invalid NDC</v>
      </c>
    </row>
    <row r="3920" spans="1:22" x14ac:dyDescent="0.3">
      <c r="A3920" t="str">
        <f>Raw_Data!A3920</f>
        <v>16053226</v>
      </c>
      <c r="B3920">
        <f>Raw_Data!B3920</f>
        <v>45663</v>
      </c>
      <c r="C3920" t="str">
        <f>Raw_Data!C3920</f>
        <v>DICLOFENAC SODIUM 1% GEL</v>
      </c>
      <c r="D3920" t="str">
        <f>Raw_Data!D3920</f>
        <v>45802095301</v>
      </c>
      <c r="E3920" t="str">
        <f>Raw_Data!E3920</f>
        <v>GIBBS, JON</v>
      </c>
      <c r="F3920" t="str">
        <f>Raw_Data!F3920</f>
        <v>1700896156</v>
      </c>
      <c r="G3920" t="str">
        <f>Raw_Data!H3920</f>
        <v>1</v>
      </c>
      <c r="H3920">
        <f>IFERROR(VLOOKUP(G3920,Store_Map!$A$2:$I$100,3,FALSE),"")</f>
        <v>0</v>
      </c>
      <c r="I3920">
        <f>IFERROR(VLOOKUP(G3920,Store_Map!$A$2:$I$100,4,FALSE),"")</f>
        <v>0</v>
      </c>
      <c r="J3920">
        <f>IFERROR(VLOOKUP(G3920,Store_Map!$A$2:$I$100,5,FALSE),"")</f>
        <v>0</v>
      </c>
      <c r="K3920">
        <f>IFERROR(VLOOKUP(G3920,Store_Map!$A$2:$I$100,6,FALSE),"")</f>
        <v>0</v>
      </c>
      <c r="L3920">
        <f>IFERROR(VLOOKUP(G3920,Store_Map!$A$2:$I$100,7,FALSE),"")</f>
        <v>0</v>
      </c>
      <c r="M3920">
        <f>IFERROR(VLOOKUP(G3920,Store_Map!$A$2:$I$100,8,FALSE),"")</f>
        <v>0</v>
      </c>
      <c r="N3920">
        <f t="shared" si="549"/>
        <v>0</v>
      </c>
      <c r="O3920" t="str">
        <f t="shared" si="550"/>
        <v>PASS</v>
      </c>
      <c r="P3920" t="str">
        <f t="shared" si="551"/>
        <v>PASS</v>
      </c>
      <c r="Q3920" t="str">
        <f t="shared" si="552"/>
        <v>PASS</v>
      </c>
      <c r="R3920" t="str">
        <f t="shared" si="553"/>
        <v>PASS</v>
      </c>
      <c r="S3920" t="str">
        <f t="shared" si="554"/>
        <v>PASS</v>
      </c>
      <c r="T3920">
        <f t="shared" si="555"/>
        <v>100</v>
      </c>
      <c r="U3920" t="str">
        <f t="shared" si="556"/>
        <v>Low</v>
      </c>
      <c r="V3920" t="str">
        <f t="shared" si="557"/>
        <v>Clean</v>
      </c>
    </row>
    <row r="3921" spans="1:22" x14ac:dyDescent="0.3">
      <c r="A3921" t="str">
        <f>Raw_Data!A3921</f>
        <v>16050905</v>
      </c>
      <c r="B3921">
        <f>Raw_Data!B3921</f>
        <v>45663</v>
      </c>
      <c r="C3921" t="str">
        <f>Raw_Data!C3921</f>
        <v>IBUPROFEN 800 MG TABLET</v>
      </c>
      <c r="D3921" t="str">
        <f>Raw_Data!D3921</f>
        <v>55111068405</v>
      </c>
      <c r="E3921" t="str">
        <f>Raw_Data!E3921</f>
        <v>GIBBS, JON</v>
      </c>
      <c r="F3921" t="str">
        <f>Raw_Data!F3921</f>
        <v>1700896156</v>
      </c>
      <c r="G3921" t="str">
        <f>Raw_Data!H3921</f>
        <v>1</v>
      </c>
      <c r="H3921">
        <f>IFERROR(VLOOKUP(G3921,Store_Map!$A$2:$I$100,3,FALSE),"")</f>
        <v>0</v>
      </c>
      <c r="I3921">
        <f>IFERROR(VLOOKUP(G3921,Store_Map!$A$2:$I$100,4,FALSE),"")</f>
        <v>0</v>
      </c>
      <c r="J3921">
        <f>IFERROR(VLOOKUP(G3921,Store_Map!$A$2:$I$100,5,FALSE),"")</f>
        <v>0</v>
      </c>
      <c r="K3921">
        <f>IFERROR(VLOOKUP(G3921,Store_Map!$A$2:$I$100,6,FALSE),"")</f>
        <v>0</v>
      </c>
      <c r="L3921">
        <f>IFERROR(VLOOKUP(G3921,Store_Map!$A$2:$I$100,7,FALSE),"")</f>
        <v>0</v>
      </c>
      <c r="M3921">
        <f>IFERROR(VLOOKUP(G3921,Store_Map!$A$2:$I$100,8,FALSE),"")</f>
        <v>0</v>
      </c>
      <c r="N3921">
        <f t="shared" si="549"/>
        <v>0</v>
      </c>
      <c r="O3921" t="str">
        <f t="shared" si="550"/>
        <v>PASS</v>
      </c>
      <c r="P3921" t="str">
        <f t="shared" si="551"/>
        <v>PASS</v>
      </c>
      <c r="Q3921" t="str">
        <f t="shared" si="552"/>
        <v>PASS</v>
      </c>
      <c r="R3921" t="str">
        <f t="shared" si="553"/>
        <v>PASS</v>
      </c>
      <c r="S3921" t="str">
        <f t="shared" si="554"/>
        <v>PASS</v>
      </c>
      <c r="T3921">
        <f t="shared" si="555"/>
        <v>100</v>
      </c>
      <c r="U3921" t="str">
        <f t="shared" si="556"/>
        <v>Low</v>
      </c>
      <c r="V3921" t="str">
        <f t="shared" si="557"/>
        <v>Clean</v>
      </c>
    </row>
    <row r="3922" spans="1:22" x14ac:dyDescent="0.3">
      <c r="A3922" t="str">
        <f>Raw_Data!A3922</f>
        <v>16051286</v>
      </c>
      <c r="B3922">
        <f>Raw_Data!B3922</f>
        <v>45663</v>
      </c>
      <c r="C3922" t="str">
        <f>Raw_Data!C3922</f>
        <v>AMLODIPINE BESYLATE 5 MG TA</v>
      </c>
      <c r="D3922" t="str">
        <f>Raw_Data!D3922</f>
        <v>69097012705</v>
      </c>
      <c r="E3922" t="str">
        <f>Raw_Data!E3922</f>
        <v>GIBBS, JON</v>
      </c>
      <c r="F3922" t="str">
        <f>Raw_Data!F3922</f>
        <v>1700896156</v>
      </c>
      <c r="G3922" t="str">
        <f>Raw_Data!H3922</f>
        <v>1</v>
      </c>
      <c r="H3922">
        <f>IFERROR(VLOOKUP(G3922,Store_Map!$A$2:$I$100,3,FALSE),"")</f>
        <v>0</v>
      </c>
      <c r="I3922">
        <f>IFERROR(VLOOKUP(G3922,Store_Map!$A$2:$I$100,4,FALSE),"")</f>
        <v>0</v>
      </c>
      <c r="J3922">
        <f>IFERROR(VLOOKUP(G3922,Store_Map!$A$2:$I$100,5,FALSE),"")</f>
        <v>0</v>
      </c>
      <c r="K3922">
        <f>IFERROR(VLOOKUP(G3922,Store_Map!$A$2:$I$100,6,FALSE),"")</f>
        <v>0</v>
      </c>
      <c r="L3922">
        <f>IFERROR(VLOOKUP(G3922,Store_Map!$A$2:$I$100,7,FALSE),"")</f>
        <v>0</v>
      </c>
      <c r="M3922">
        <f>IFERROR(VLOOKUP(G3922,Store_Map!$A$2:$I$100,8,FALSE),"")</f>
        <v>0</v>
      </c>
      <c r="N3922">
        <f t="shared" si="549"/>
        <v>0</v>
      </c>
      <c r="O3922" t="str">
        <f t="shared" si="550"/>
        <v>PASS</v>
      </c>
      <c r="P3922" t="str">
        <f t="shared" si="551"/>
        <v>PASS</v>
      </c>
      <c r="Q3922" t="str">
        <f t="shared" si="552"/>
        <v>PASS</v>
      </c>
      <c r="R3922" t="str">
        <f t="shared" si="553"/>
        <v>PASS</v>
      </c>
      <c r="S3922" t="str">
        <f t="shared" si="554"/>
        <v>PASS</v>
      </c>
      <c r="T3922">
        <f t="shared" si="555"/>
        <v>100</v>
      </c>
      <c r="U3922" t="str">
        <f t="shared" si="556"/>
        <v>Low</v>
      </c>
      <c r="V3922" t="str">
        <f t="shared" si="557"/>
        <v>Clean</v>
      </c>
    </row>
    <row r="3923" spans="1:22" x14ac:dyDescent="0.3">
      <c r="A3923" t="str">
        <f>Raw_Data!A3923</f>
        <v>16054573</v>
      </c>
      <c r="B3923">
        <f>Raw_Data!B3923</f>
        <v>45663</v>
      </c>
      <c r="C3923" t="str">
        <f>Raw_Data!C3923</f>
        <v>FENOFIBRATE 48 MG TABLET</v>
      </c>
      <c r="D3923" t="str">
        <f>Raw_Data!D3923</f>
        <v>43547043009</v>
      </c>
      <c r="E3923" t="str">
        <f>Raw_Data!E3923</f>
        <v>GIBBS, JON</v>
      </c>
      <c r="F3923" t="str">
        <f>Raw_Data!F3923</f>
        <v>1700896156</v>
      </c>
      <c r="G3923" t="str">
        <f>Raw_Data!H3923</f>
        <v>1</v>
      </c>
      <c r="H3923">
        <f>IFERROR(VLOOKUP(G3923,Store_Map!$A$2:$I$100,3,FALSE),"")</f>
        <v>0</v>
      </c>
      <c r="I3923">
        <f>IFERROR(VLOOKUP(G3923,Store_Map!$A$2:$I$100,4,FALSE),"")</f>
        <v>0</v>
      </c>
      <c r="J3923">
        <f>IFERROR(VLOOKUP(G3923,Store_Map!$A$2:$I$100,5,FALSE),"")</f>
        <v>0</v>
      </c>
      <c r="K3923">
        <f>IFERROR(VLOOKUP(G3923,Store_Map!$A$2:$I$100,6,FALSE),"")</f>
        <v>0</v>
      </c>
      <c r="L3923">
        <f>IFERROR(VLOOKUP(G3923,Store_Map!$A$2:$I$100,7,FALSE),"")</f>
        <v>0</v>
      </c>
      <c r="M3923">
        <f>IFERROR(VLOOKUP(G3923,Store_Map!$A$2:$I$100,8,FALSE),"")</f>
        <v>0</v>
      </c>
      <c r="N3923">
        <f t="shared" si="549"/>
        <v>0</v>
      </c>
      <c r="O3923" t="str">
        <f t="shared" si="550"/>
        <v>PASS</v>
      </c>
      <c r="P3923" t="str">
        <f t="shared" si="551"/>
        <v>PASS</v>
      </c>
      <c r="Q3923" t="str">
        <f t="shared" si="552"/>
        <v>PASS</v>
      </c>
      <c r="R3923" t="str">
        <f t="shared" si="553"/>
        <v>PASS</v>
      </c>
      <c r="S3923" t="str">
        <f t="shared" si="554"/>
        <v>PASS</v>
      </c>
      <c r="T3923">
        <f t="shared" si="555"/>
        <v>100</v>
      </c>
      <c r="U3923" t="str">
        <f t="shared" si="556"/>
        <v>Low</v>
      </c>
      <c r="V3923" t="str">
        <f t="shared" si="557"/>
        <v>Clean</v>
      </c>
    </row>
    <row r="3924" spans="1:22" x14ac:dyDescent="0.3">
      <c r="A3924" t="str">
        <f>Raw_Data!A3924</f>
        <v>16054572</v>
      </c>
      <c r="B3924">
        <f>Raw_Data!B3924</f>
        <v>45663</v>
      </c>
      <c r="C3924" t="str">
        <f>Raw_Data!C3924</f>
        <v>COLCHICINE 0.6 MG TABLET</v>
      </c>
      <c r="D3924" t="str">
        <f>Raw_Data!D3924</f>
        <v>67877058901</v>
      </c>
      <c r="E3924" t="str">
        <f>Raw_Data!E3924</f>
        <v>GIBBS, JON</v>
      </c>
      <c r="F3924" t="str">
        <f>Raw_Data!F3924</f>
        <v>1700896156</v>
      </c>
      <c r="G3924" t="str">
        <f>Raw_Data!H3924</f>
        <v>1</v>
      </c>
      <c r="H3924">
        <f>IFERROR(VLOOKUP(G3924,Store_Map!$A$2:$I$100,3,FALSE),"")</f>
        <v>0</v>
      </c>
      <c r="I3924">
        <f>IFERROR(VLOOKUP(G3924,Store_Map!$A$2:$I$100,4,FALSE),"")</f>
        <v>0</v>
      </c>
      <c r="J3924">
        <f>IFERROR(VLOOKUP(G3924,Store_Map!$A$2:$I$100,5,FALSE),"")</f>
        <v>0</v>
      </c>
      <c r="K3924">
        <f>IFERROR(VLOOKUP(G3924,Store_Map!$A$2:$I$100,6,FALSE),"")</f>
        <v>0</v>
      </c>
      <c r="L3924">
        <f>IFERROR(VLOOKUP(G3924,Store_Map!$A$2:$I$100,7,FALSE),"")</f>
        <v>0</v>
      </c>
      <c r="M3924">
        <f>IFERROR(VLOOKUP(G3924,Store_Map!$A$2:$I$100,8,FALSE),"")</f>
        <v>0</v>
      </c>
      <c r="N3924">
        <f t="shared" si="549"/>
        <v>0</v>
      </c>
      <c r="O3924" t="str">
        <f t="shared" si="550"/>
        <v>PASS</v>
      </c>
      <c r="P3924" t="str">
        <f t="shared" si="551"/>
        <v>PASS</v>
      </c>
      <c r="Q3924" t="str">
        <f t="shared" si="552"/>
        <v>PASS</v>
      </c>
      <c r="R3924" t="str">
        <f t="shared" si="553"/>
        <v>PASS</v>
      </c>
      <c r="S3924" t="str">
        <f t="shared" si="554"/>
        <v>PASS</v>
      </c>
      <c r="T3924">
        <f t="shared" si="555"/>
        <v>100</v>
      </c>
      <c r="U3924" t="str">
        <f t="shared" si="556"/>
        <v>Low</v>
      </c>
      <c r="V3924" t="str">
        <f t="shared" si="557"/>
        <v>Clean</v>
      </c>
    </row>
    <row r="3925" spans="1:22" x14ac:dyDescent="0.3">
      <c r="A3925" t="str">
        <f>Raw_Data!A3925</f>
        <v>16053984</v>
      </c>
      <c r="B3925">
        <f>Raw_Data!B3925</f>
        <v>45663</v>
      </c>
      <c r="C3925" t="str">
        <f>Raw_Data!C3925</f>
        <v>TADALAFIL 5 MG TABLET</v>
      </c>
      <c r="D3925" t="str">
        <f>Raw_Data!D3925</f>
        <v>27241011203</v>
      </c>
      <c r="E3925" t="str">
        <f>Raw_Data!E3925</f>
        <v>FORD, JAMES</v>
      </c>
      <c r="F3925" t="str">
        <f>Raw_Data!F3925</f>
        <v>1033117684</v>
      </c>
      <c r="G3925" t="str">
        <f>Raw_Data!H3925</f>
        <v>1</v>
      </c>
      <c r="H3925">
        <f>IFERROR(VLOOKUP(G3925,Store_Map!$A$2:$I$100,3,FALSE),"")</f>
        <v>0</v>
      </c>
      <c r="I3925">
        <f>IFERROR(VLOOKUP(G3925,Store_Map!$A$2:$I$100,4,FALSE),"")</f>
        <v>0</v>
      </c>
      <c r="J3925">
        <f>IFERROR(VLOOKUP(G3925,Store_Map!$A$2:$I$100,5,FALSE),"")</f>
        <v>0</v>
      </c>
      <c r="K3925">
        <f>IFERROR(VLOOKUP(G3925,Store_Map!$A$2:$I$100,6,FALSE),"")</f>
        <v>0</v>
      </c>
      <c r="L3925">
        <f>IFERROR(VLOOKUP(G3925,Store_Map!$A$2:$I$100,7,FALSE),"")</f>
        <v>0</v>
      </c>
      <c r="M3925">
        <f>IFERROR(VLOOKUP(G3925,Store_Map!$A$2:$I$100,8,FALSE),"")</f>
        <v>0</v>
      </c>
      <c r="N3925">
        <f t="shared" si="549"/>
        <v>0</v>
      </c>
      <c r="O3925" t="str">
        <f t="shared" si="550"/>
        <v>PASS</v>
      </c>
      <c r="P3925" t="str">
        <f t="shared" si="551"/>
        <v>PASS</v>
      </c>
      <c r="Q3925" t="str">
        <f t="shared" si="552"/>
        <v>PASS</v>
      </c>
      <c r="R3925" t="str">
        <f t="shared" si="553"/>
        <v>PASS</v>
      </c>
      <c r="S3925" t="str">
        <f t="shared" si="554"/>
        <v>PASS</v>
      </c>
      <c r="T3925">
        <f t="shared" si="555"/>
        <v>100</v>
      </c>
      <c r="U3925" t="str">
        <f t="shared" si="556"/>
        <v>Low</v>
      </c>
      <c r="V3925" t="str">
        <f t="shared" si="557"/>
        <v>Clean</v>
      </c>
    </row>
    <row r="3926" spans="1:22" x14ac:dyDescent="0.3">
      <c r="A3926" t="str">
        <f>Raw_Data!A3926</f>
        <v>16051968</v>
      </c>
      <c r="B3926">
        <f>Raw_Data!B3926</f>
        <v>45663</v>
      </c>
      <c r="C3926" t="str">
        <f>Raw_Data!C3926</f>
        <v>AMLODIPINE BESYLATE 2.5 MG</v>
      </c>
      <c r="D3926" t="str">
        <f>Raw_Data!D3926</f>
        <v>69097012605</v>
      </c>
      <c r="E3926" t="str">
        <f>Raw_Data!E3926</f>
        <v>FORD, JAMES</v>
      </c>
      <c r="F3926" t="str">
        <f>Raw_Data!F3926</f>
        <v>1033117684</v>
      </c>
      <c r="G3926" t="str">
        <f>Raw_Data!H3926</f>
        <v>1</v>
      </c>
      <c r="H3926">
        <f>IFERROR(VLOOKUP(G3926,Store_Map!$A$2:$I$100,3,FALSE),"")</f>
        <v>0</v>
      </c>
      <c r="I3926">
        <f>IFERROR(VLOOKUP(G3926,Store_Map!$A$2:$I$100,4,FALSE),"")</f>
        <v>0</v>
      </c>
      <c r="J3926">
        <f>IFERROR(VLOOKUP(G3926,Store_Map!$A$2:$I$100,5,FALSE),"")</f>
        <v>0</v>
      </c>
      <c r="K3926">
        <f>IFERROR(VLOOKUP(G3926,Store_Map!$A$2:$I$100,6,FALSE),"")</f>
        <v>0</v>
      </c>
      <c r="L3926">
        <f>IFERROR(VLOOKUP(G3926,Store_Map!$A$2:$I$100,7,FALSE),"")</f>
        <v>0</v>
      </c>
      <c r="M3926">
        <f>IFERROR(VLOOKUP(G3926,Store_Map!$A$2:$I$100,8,FALSE),"")</f>
        <v>0</v>
      </c>
      <c r="N3926">
        <f t="shared" si="549"/>
        <v>0</v>
      </c>
      <c r="O3926" t="str">
        <f t="shared" si="550"/>
        <v>PASS</v>
      </c>
      <c r="P3926" t="str">
        <f t="shared" si="551"/>
        <v>PASS</v>
      </c>
      <c r="Q3926" t="str">
        <f t="shared" si="552"/>
        <v>PASS</v>
      </c>
      <c r="R3926" t="str">
        <f t="shared" si="553"/>
        <v>PASS</v>
      </c>
      <c r="S3926" t="str">
        <f t="shared" si="554"/>
        <v>PASS</v>
      </c>
      <c r="T3926">
        <f t="shared" si="555"/>
        <v>100</v>
      </c>
      <c r="U3926" t="str">
        <f t="shared" si="556"/>
        <v>Low</v>
      </c>
      <c r="V3926" t="str">
        <f t="shared" si="557"/>
        <v>Clean</v>
      </c>
    </row>
    <row r="3927" spans="1:22" x14ac:dyDescent="0.3">
      <c r="A3927" t="str">
        <f>Raw_Data!A3927</f>
        <v>16050982</v>
      </c>
      <c r="B3927">
        <f>Raw_Data!B3927</f>
        <v>45663</v>
      </c>
      <c r="C3927" t="str">
        <f>Raw_Data!C3927</f>
        <v>LOSARTAN POTASSIUM 100 MG T</v>
      </c>
      <c r="D3927" t="str">
        <f>Raw_Data!D3927</f>
        <v>68180037809</v>
      </c>
      <c r="E3927" t="str">
        <f>Raw_Data!E3927</f>
        <v>FORD, JAMES</v>
      </c>
      <c r="F3927" t="str">
        <f>Raw_Data!F3927</f>
        <v>1033117684</v>
      </c>
      <c r="G3927" t="str">
        <f>Raw_Data!H3927</f>
        <v>1</v>
      </c>
      <c r="H3927">
        <f>IFERROR(VLOOKUP(G3927,Store_Map!$A$2:$I$100,3,FALSE),"")</f>
        <v>0</v>
      </c>
      <c r="I3927">
        <f>IFERROR(VLOOKUP(G3927,Store_Map!$A$2:$I$100,4,FALSE),"")</f>
        <v>0</v>
      </c>
      <c r="J3927">
        <f>IFERROR(VLOOKUP(G3927,Store_Map!$A$2:$I$100,5,FALSE),"")</f>
        <v>0</v>
      </c>
      <c r="K3927">
        <f>IFERROR(VLOOKUP(G3927,Store_Map!$A$2:$I$100,6,FALSE),"")</f>
        <v>0</v>
      </c>
      <c r="L3927">
        <f>IFERROR(VLOOKUP(G3927,Store_Map!$A$2:$I$100,7,FALSE),"")</f>
        <v>0</v>
      </c>
      <c r="M3927">
        <f>IFERROR(VLOOKUP(G3927,Store_Map!$A$2:$I$100,8,FALSE),"")</f>
        <v>0</v>
      </c>
      <c r="N3927">
        <f t="shared" si="549"/>
        <v>0</v>
      </c>
      <c r="O3927" t="str">
        <f t="shared" si="550"/>
        <v>PASS</v>
      </c>
      <c r="P3927" t="str">
        <f t="shared" si="551"/>
        <v>PASS</v>
      </c>
      <c r="Q3927" t="str">
        <f t="shared" si="552"/>
        <v>PASS</v>
      </c>
      <c r="R3927" t="str">
        <f t="shared" si="553"/>
        <v>PASS</v>
      </c>
      <c r="S3927" t="str">
        <f t="shared" si="554"/>
        <v>PASS</v>
      </c>
      <c r="T3927">
        <f t="shared" si="555"/>
        <v>100</v>
      </c>
      <c r="U3927" t="str">
        <f t="shared" si="556"/>
        <v>Low</v>
      </c>
      <c r="V3927" t="str">
        <f t="shared" si="557"/>
        <v>Clean</v>
      </c>
    </row>
    <row r="3928" spans="1:22" x14ac:dyDescent="0.3">
      <c r="A3928" t="str">
        <f>Raw_Data!A3928</f>
        <v>16054945</v>
      </c>
      <c r="B3928">
        <f>Raw_Data!B3928</f>
        <v>45663</v>
      </c>
      <c r="C3928" t="str">
        <f>Raw_Data!C3928</f>
        <v>AZITHROMYCIN 250 MG TABLET</v>
      </c>
      <c r="D3928" t="str">
        <f>Raw_Data!D3928</f>
        <v>50111078751</v>
      </c>
      <c r="E3928" t="str">
        <f>Raw_Data!E3928</f>
        <v>GIBBS, JON</v>
      </c>
      <c r="F3928" t="str">
        <f>Raw_Data!F3928</f>
        <v>1700896156</v>
      </c>
      <c r="G3928" t="str">
        <f>Raw_Data!H3928</f>
        <v>1</v>
      </c>
      <c r="H3928">
        <f>IFERROR(VLOOKUP(G3928,Store_Map!$A$2:$I$100,3,FALSE),"")</f>
        <v>0</v>
      </c>
      <c r="I3928">
        <f>IFERROR(VLOOKUP(G3928,Store_Map!$A$2:$I$100,4,FALSE),"")</f>
        <v>0</v>
      </c>
      <c r="J3928">
        <f>IFERROR(VLOOKUP(G3928,Store_Map!$A$2:$I$100,5,FALSE),"")</f>
        <v>0</v>
      </c>
      <c r="K3928">
        <f>IFERROR(VLOOKUP(G3928,Store_Map!$A$2:$I$100,6,FALSE),"")</f>
        <v>0</v>
      </c>
      <c r="L3928">
        <f>IFERROR(VLOOKUP(G3928,Store_Map!$A$2:$I$100,7,FALSE),"")</f>
        <v>0</v>
      </c>
      <c r="M3928">
        <f>IFERROR(VLOOKUP(G3928,Store_Map!$A$2:$I$100,8,FALSE),"")</f>
        <v>0</v>
      </c>
      <c r="N3928">
        <f t="shared" si="549"/>
        <v>0</v>
      </c>
      <c r="O3928" t="str">
        <f t="shared" si="550"/>
        <v>PASS</v>
      </c>
      <c r="P3928" t="str">
        <f t="shared" si="551"/>
        <v>PASS</v>
      </c>
      <c r="Q3928" t="str">
        <f t="shared" si="552"/>
        <v>PASS</v>
      </c>
      <c r="R3928" t="str">
        <f t="shared" si="553"/>
        <v>PASS</v>
      </c>
      <c r="S3928" t="str">
        <f t="shared" si="554"/>
        <v>PASS</v>
      </c>
      <c r="T3928">
        <f t="shared" si="555"/>
        <v>100</v>
      </c>
      <c r="U3928" t="str">
        <f t="shared" si="556"/>
        <v>Low</v>
      </c>
      <c r="V3928" t="str">
        <f t="shared" si="557"/>
        <v>Clean</v>
      </c>
    </row>
    <row r="3929" spans="1:22" x14ac:dyDescent="0.3">
      <c r="A3929" t="str">
        <f>Raw_Data!A3929</f>
        <v>16052306</v>
      </c>
      <c r="B3929">
        <f>Raw_Data!B3929</f>
        <v>45663</v>
      </c>
      <c r="C3929" t="str">
        <f>Raw_Data!C3929</f>
        <v>HYDROCHLOROTHIAZIDE 12.5 MG</v>
      </c>
      <c r="D3929" t="str">
        <f>Raw_Data!D3929</f>
        <v>23155076401</v>
      </c>
      <c r="E3929" t="str">
        <f>Raw_Data!E3929</f>
        <v>GIBBS, JON</v>
      </c>
      <c r="F3929" t="str">
        <f>Raw_Data!F3929</f>
        <v>1700896156</v>
      </c>
      <c r="G3929" t="str">
        <f>Raw_Data!H3929</f>
        <v>1</v>
      </c>
      <c r="H3929">
        <f>IFERROR(VLOOKUP(G3929,Store_Map!$A$2:$I$100,3,FALSE),"")</f>
        <v>0</v>
      </c>
      <c r="I3929">
        <f>IFERROR(VLOOKUP(G3929,Store_Map!$A$2:$I$100,4,FALSE),"")</f>
        <v>0</v>
      </c>
      <c r="J3929">
        <f>IFERROR(VLOOKUP(G3929,Store_Map!$A$2:$I$100,5,FALSE),"")</f>
        <v>0</v>
      </c>
      <c r="K3929">
        <f>IFERROR(VLOOKUP(G3929,Store_Map!$A$2:$I$100,6,FALSE),"")</f>
        <v>0</v>
      </c>
      <c r="L3929">
        <f>IFERROR(VLOOKUP(G3929,Store_Map!$A$2:$I$100,7,FALSE),"")</f>
        <v>0</v>
      </c>
      <c r="M3929">
        <f>IFERROR(VLOOKUP(G3929,Store_Map!$A$2:$I$100,8,FALSE),"")</f>
        <v>0</v>
      </c>
      <c r="N3929">
        <f t="shared" si="549"/>
        <v>0</v>
      </c>
      <c r="O3929" t="str">
        <f t="shared" si="550"/>
        <v>PASS</v>
      </c>
      <c r="P3929" t="str">
        <f t="shared" si="551"/>
        <v>PASS</v>
      </c>
      <c r="Q3929" t="str">
        <f t="shared" si="552"/>
        <v>PASS</v>
      </c>
      <c r="R3929" t="str">
        <f t="shared" si="553"/>
        <v>PASS</v>
      </c>
      <c r="S3929" t="str">
        <f t="shared" si="554"/>
        <v>PASS</v>
      </c>
      <c r="T3929">
        <f t="shared" si="555"/>
        <v>100</v>
      </c>
      <c r="U3929" t="str">
        <f t="shared" si="556"/>
        <v>Low</v>
      </c>
      <c r="V3929" t="str">
        <f t="shared" si="557"/>
        <v>Clean</v>
      </c>
    </row>
    <row r="3930" spans="1:22" x14ac:dyDescent="0.3">
      <c r="A3930" t="str">
        <f>Raw_Data!A3930</f>
        <v>16052305</v>
      </c>
      <c r="B3930">
        <f>Raw_Data!B3930</f>
        <v>45663</v>
      </c>
      <c r="C3930" t="str">
        <f>Raw_Data!C3930</f>
        <v>AMLODIPINE BESYLATE 10 MG T</v>
      </c>
      <c r="D3930" t="str">
        <f>Raw_Data!D3930</f>
        <v>69097012805</v>
      </c>
      <c r="E3930" t="str">
        <f>Raw_Data!E3930</f>
        <v>GIBBS, JON</v>
      </c>
      <c r="F3930" t="str">
        <f>Raw_Data!F3930</f>
        <v>1700896156</v>
      </c>
      <c r="G3930" t="str">
        <f>Raw_Data!H3930</f>
        <v>1</v>
      </c>
      <c r="H3930">
        <f>IFERROR(VLOOKUP(G3930,Store_Map!$A$2:$I$100,3,FALSE),"")</f>
        <v>0</v>
      </c>
      <c r="I3930">
        <f>IFERROR(VLOOKUP(G3930,Store_Map!$A$2:$I$100,4,FALSE),"")</f>
        <v>0</v>
      </c>
      <c r="J3930">
        <f>IFERROR(VLOOKUP(G3930,Store_Map!$A$2:$I$100,5,FALSE),"")</f>
        <v>0</v>
      </c>
      <c r="K3930">
        <f>IFERROR(VLOOKUP(G3930,Store_Map!$A$2:$I$100,6,FALSE),"")</f>
        <v>0</v>
      </c>
      <c r="L3930">
        <f>IFERROR(VLOOKUP(G3930,Store_Map!$A$2:$I$100,7,FALSE),"")</f>
        <v>0</v>
      </c>
      <c r="M3930">
        <f>IFERROR(VLOOKUP(G3930,Store_Map!$A$2:$I$100,8,FALSE),"")</f>
        <v>0</v>
      </c>
      <c r="N3930">
        <f t="shared" si="549"/>
        <v>0</v>
      </c>
      <c r="O3930" t="str">
        <f t="shared" si="550"/>
        <v>PASS</v>
      </c>
      <c r="P3930" t="str">
        <f t="shared" si="551"/>
        <v>PASS</v>
      </c>
      <c r="Q3930" t="str">
        <f t="shared" si="552"/>
        <v>PASS</v>
      </c>
      <c r="R3930" t="str">
        <f t="shared" si="553"/>
        <v>PASS</v>
      </c>
      <c r="S3930" t="str">
        <f t="shared" si="554"/>
        <v>PASS</v>
      </c>
      <c r="T3930">
        <f t="shared" si="555"/>
        <v>100</v>
      </c>
      <c r="U3930" t="str">
        <f t="shared" si="556"/>
        <v>Low</v>
      </c>
      <c r="V3930" t="str">
        <f t="shared" si="557"/>
        <v>Clean</v>
      </c>
    </row>
    <row r="3931" spans="1:22" x14ac:dyDescent="0.3">
      <c r="A3931" t="str">
        <f>Raw_Data!A3931</f>
        <v>16054946</v>
      </c>
      <c r="B3931">
        <f>Raw_Data!B3931</f>
        <v>45663</v>
      </c>
      <c r="C3931" t="str">
        <f>Raw_Data!C3931</f>
        <v>*ELIQUIS 5 MG TABLET</v>
      </c>
      <c r="D3931" t="str">
        <f>Raw_Data!D3931</f>
        <v>3089421</v>
      </c>
      <c r="E3931" t="str">
        <f>Raw_Data!E3931</f>
        <v>PILCHER, JAMES</v>
      </c>
      <c r="F3931" t="str">
        <f>Raw_Data!F3931</f>
        <v>1942230107</v>
      </c>
      <c r="G3931" t="str">
        <f>Raw_Data!H3931</f>
        <v>1</v>
      </c>
      <c r="H3931">
        <f>IFERROR(VLOOKUP(G3931,Store_Map!$A$2:$I$100,3,FALSE),"")</f>
        <v>0</v>
      </c>
      <c r="I3931">
        <f>IFERROR(VLOOKUP(G3931,Store_Map!$A$2:$I$100,4,FALSE),"")</f>
        <v>0</v>
      </c>
      <c r="J3931">
        <f>IFERROR(VLOOKUP(G3931,Store_Map!$A$2:$I$100,5,FALSE),"")</f>
        <v>0</v>
      </c>
      <c r="K3931">
        <f>IFERROR(VLOOKUP(G3931,Store_Map!$A$2:$I$100,6,FALSE),"")</f>
        <v>0</v>
      </c>
      <c r="L3931">
        <f>IFERROR(VLOOKUP(G3931,Store_Map!$A$2:$I$100,7,FALSE),"")</f>
        <v>0</v>
      </c>
      <c r="M3931">
        <f>IFERROR(VLOOKUP(G3931,Store_Map!$A$2:$I$100,8,FALSE),"")</f>
        <v>0</v>
      </c>
      <c r="N3931">
        <f t="shared" si="549"/>
        <v>0</v>
      </c>
      <c r="O3931" t="str">
        <f t="shared" si="550"/>
        <v>PASS</v>
      </c>
      <c r="P3931" t="str">
        <f t="shared" si="551"/>
        <v>REVIEW</v>
      </c>
      <c r="Q3931" t="str">
        <f t="shared" si="552"/>
        <v>PASS</v>
      </c>
      <c r="R3931" t="str">
        <f t="shared" si="553"/>
        <v>PASS</v>
      </c>
      <c r="S3931" t="str">
        <f t="shared" si="554"/>
        <v>REVIEW</v>
      </c>
      <c r="T3931">
        <f t="shared" si="555"/>
        <v>90</v>
      </c>
      <c r="U3931" t="str">
        <f t="shared" si="556"/>
        <v>Low</v>
      </c>
      <c r="V3931" t="str">
        <f t="shared" si="557"/>
        <v>Invalid NDC</v>
      </c>
    </row>
    <row r="3932" spans="1:22" x14ac:dyDescent="0.3">
      <c r="A3932" t="str">
        <f>Raw_Data!A3932</f>
        <v>16054947</v>
      </c>
      <c r="B3932">
        <f>Raw_Data!B3932</f>
        <v>45663</v>
      </c>
      <c r="C3932" t="str">
        <f>Raw_Data!C3932</f>
        <v>*PANTOPRAZOLE SOD DR 40 MG</v>
      </c>
      <c r="D3932" t="str">
        <f>Raw_Data!D3932</f>
        <v>65862056090</v>
      </c>
      <c r="E3932" t="str">
        <f>Raw_Data!E3932</f>
        <v>COX, NANCY</v>
      </c>
      <c r="F3932" t="str">
        <f>Raw_Data!F3932</f>
        <v>1811191638</v>
      </c>
      <c r="G3932" t="str">
        <f>Raw_Data!H3932</f>
        <v>1</v>
      </c>
      <c r="H3932">
        <f>IFERROR(VLOOKUP(G3932,Store_Map!$A$2:$I$100,3,FALSE),"")</f>
        <v>0</v>
      </c>
      <c r="I3932">
        <f>IFERROR(VLOOKUP(G3932,Store_Map!$A$2:$I$100,4,FALSE),"")</f>
        <v>0</v>
      </c>
      <c r="J3932">
        <f>IFERROR(VLOOKUP(G3932,Store_Map!$A$2:$I$100,5,FALSE),"")</f>
        <v>0</v>
      </c>
      <c r="K3932">
        <f>IFERROR(VLOOKUP(G3932,Store_Map!$A$2:$I$100,6,FALSE),"")</f>
        <v>0</v>
      </c>
      <c r="L3932">
        <f>IFERROR(VLOOKUP(G3932,Store_Map!$A$2:$I$100,7,FALSE),"")</f>
        <v>0</v>
      </c>
      <c r="M3932">
        <f>IFERROR(VLOOKUP(G3932,Store_Map!$A$2:$I$100,8,FALSE),"")</f>
        <v>0</v>
      </c>
      <c r="N3932">
        <f t="shared" si="549"/>
        <v>0</v>
      </c>
      <c r="O3932" t="str">
        <f t="shared" si="550"/>
        <v>PASS</v>
      </c>
      <c r="P3932" t="str">
        <f t="shared" si="551"/>
        <v>PASS</v>
      </c>
      <c r="Q3932" t="str">
        <f t="shared" si="552"/>
        <v>PASS</v>
      </c>
      <c r="R3932" t="str">
        <f t="shared" si="553"/>
        <v>PASS</v>
      </c>
      <c r="S3932" t="str">
        <f t="shared" si="554"/>
        <v>PASS</v>
      </c>
      <c r="T3932">
        <f t="shared" si="555"/>
        <v>100</v>
      </c>
      <c r="U3932" t="str">
        <f t="shared" si="556"/>
        <v>Low</v>
      </c>
      <c r="V3932" t="str">
        <f t="shared" si="557"/>
        <v>Clean</v>
      </c>
    </row>
    <row r="3933" spans="1:22" x14ac:dyDescent="0.3">
      <c r="A3933" t="str">
        <f>Raw_Data!A3933</f>
        <v>16054949</v>
      </c>
      <c r="B3933">
        <f>Raw_Data!B3933</f>
        <v>45663</v>
      </c>
      <c r="C3933" t="str">
        <f>Raw_Data!C3933</f>
        <v>*FENOFIBRATE 48 MG TABLET</v>
      </c>
      <c r="D3933" t="str">
        <f>Raw_Data!D3933</f>
        <v>68180038809</v>
      </c>
      <c r="E3933" t="str">
        <f>Raw_Data!E3933</f>
        <v>COX, NANCY</v>
      </c>
      <c r="F3933" t="str">
        <f>Raw_Data!F3933</f>
        <v>1811191638</v>
      </c>
      <c r="G3933" t="str">
        <f>Raw_Data!H3933</f>
        <v>1</v>
      </c>
      <c r="H3933">
        <f>IFERROR(VLOOKUP(G3933,Store_Map!$A$2:$I$100,3,FALSE),"")</f>
        <v>0</v>
      </c>
      <c r="I3933">
        <f>IFERROR(VLOOKUP(G3933,Store_Map!$A$2:$I$100,4,FALSE),"")</f>
        <v>0</v>
      </c>
      <c r="J3933">
        <f>IFERROR(VLOOKUP(G3933,Store_Map!$A$2:$I$100,5,FALSE),"")</f>
        <v>0</v>
      </c>
      <c r="K3933">
        <f>IFERROR(VLOOKUP(G3933,Store_Map!$A$2:$I$100,6,FALSE),"")</f>
        <v>0</v>
      </c>
      <c r="L3933">
        <f>IFERROR(VLOOKUP(G3933,Store_Map!$A$2:$I$100,7,FALSE),"")</f>
        <v>0</v>
      </c>
      <c r="M3933">
        <f>IFERROR(VLOOKUP(G3933,Store_Map!$A$2:$I$100,8,FALSE),"")</f>
        <v>0</v>
      </c>
      <c r="N3933">
        <f t="shared" si="549"/>
        <v>0</v>
      </c>
      <c r="O3933" t="str">
        <f t="shared" si="550"/>
        <v>PASS</v>
      </c>
      <c r="P3933" t="str">
        <f t="shared" si="551"/>
        <v>PASS</v>
      </c>
      <c r="Q3933" t="str">
        <f t="shared" si="552"/>
        <v>PASS</v>
      </c>
      <c r="R3933" t="str">
        <f t="shared" si="553"/>
        <v>PASS</v>
      </c>
      <c r="S3933" t="str">
        <f t="shared" si="554"/>
        <v>PASS</v>
      </c>
      <c r="T3933">
        <f t="shared" si="555"/>
        <v>100</v>
      </c>
      <c r="U3933" t="str">
        <f t="shared" si="556"/>
        <v>Low</v>
      </c>
      <c r="V3933" t="str">
        <f t="shared" si="557"/>
        <v>Clean</v>
      </c>
    </row>
    <row r="3934" spans="1:22" x14ac:dyDescent="0.3">
      <c r="A3934" t="str">
        <f>Raw_Data!A3934</f>
        <v>16054950</v>
      </c>
      <c r="B3934">
        <f>Raw_Data!B3934</f>
        <v>45663</v>
      </c>
      <c r="C3934" t="str">
        <f>Raw_Data!C3934</f>
        <v>*PRAVASTATIN SODIUM 20 MG T</v>
      </c>
      <c r="D3934" t="str">
        <f>Raw_Data!D3934</f>
        <v>93720198</v>
      </c>
      <c r="E3934" t="str">
        <f>Raw_Data!E3934</f>
        <v>COX, NANCY</v>
      </c>
      <c r="F3934" t="str">
        <f>Raw_Data!F3934</f>
        <v>1811191638</v>
      </c>
      <c r="G3934" t="str">
        <f>Raw_Data!H3934</f>
        <v>1</v>
      </c>
      <c r="H3934">
        <f>IFERROR(VLOOKUP(G3934,Store_Map!$A$2:$I$100,3,FALSE),"")</f>
        <v>0</v>
      </c>
      <c r="I3934">
        <f>IFERROR(VLOOKUP(G3934,Store_Map!$A$2:$I$100,4,FALSE),"")</f>
        <v>0</v>
      </c>
      <c r="J3934">
        <f>IFERROR(VLOOKUP(G3934,Store_Map!$A$2:$I$100,5,FALSE),"")</f>
        <v>0</v>
      </c>
      <c r="K3934">
        <f>IFERROR(VLOOKUP(G3934,Store_Map!$A$2:$I$100,6,FALSE),"")</f>
        <v>0</v>
      </c>
      <c r="L3934">
        <f>IFERROR(VLOOKUP(G3934,Store_Map!$A$2:$I$100,7,FALSE),"")</f>
        <v>0</v>
      </c>
      <c r="M3934">
        <f>IFERROR(VLOOKUP(G3934,Store_Map!$A$2:$I$100,8,FALSE),"")</f>
        <v>0</v>
      </c>
      <c r="N3934">
        <f t="shared" si="549"/>
        <v>0</v>
      </c>
      <c r="O3934" t="str">
        <f t="shared" si="550"/>
        <v>PASS</v>
      </c>
      <c r="P3934" t="str">
        <f t="shared" si="551"/>
        <v>REVIEW</v>
      </c>
      <c r="Q3934" t="str">
        <f t="shared" si="552"/>
        <v>PASS</v>
      </c>
      <c r="R3934" t="str">
        <f t="shared" si="553"/>
        <v>PASS</v>
      </c>
      <c r="S3934" t="str">
        <f t="shared" si="554"/>
        <v>REVIEW</v>
      </c>
      <c r="T3934">
        <f t="shared" si="555"/>
        <v>90</v>
      </c>
      <c r="U3934" t="str">
        <f t="shared" si="556"/>
        <v>Low</v>
      </c>
      <c r="V3934" t="str">
        <f t="shared" si="557"/>
        <v>Invalid NDC</v>
      </c>
    </row>
    <row r="3935" spans="1:22" x14ac:dyDescent="0.3">
      <c r="A3935" t="str">
        <f>Raw_Data!A3935</f>
        <v>16054952</v>
      </c>
      <c r="B3935">
        <f>Raw_Data!B3935</f>
        <v>45663</v>
      </c>
      <c r="C3935" t="str">
        <f>Raw_Data!C3935</f>
        <v>*FLUTICASONE PROP 50 MCG SP</v>
      </c>
      <c r="D3935" t="str">
        <f>Raw_Data!D3935</f>
        <v>60505082901</v>
      </c>
      <c r="E3935" t="str">
        <f>Raw_Data!E3935</f>
        <v>COX, NANCY</v>
      </c>
      <c r="F3935" t="str">
        <f>Raw_Data!F3935</f>
        <v>1811191638</v>
      </c>
      <c r="G3935" t="str">
        <f>Raw_Data!H3935</f>
        <v>1</v>
      </c>
      <c r="H3935">
        <f>IFERROR(VLOOKUP(G3935,Store_Map!$A$2:$I$100,3,FALSE),"")</f>
        <v>0</v>
      </c>
      <c r="I3935">
        <f>IFERROR(VLOOKUP(G3935,Store_Map!$A$2:$I$100,4,FALSE),"")</f>
        <v>0</v>
      </c>
      <c r="J3935">
        <f>IFERROR(VLOOKUP(G3935,Store_Map!$A$2:$I$100,5,FALSE),"")</f>
        <v>0</v>
      </c>
      <c r="K3935">
        <f>IFERROR(VLOOKUP(G3935,Store_Map!$A$2:$I$100,6,FALSE),"")</f>
        <v>0</v>
      </c>
      <c r="L3935">
        <f>IFERROR(VLOOKUP(G3935,Store_Map!$A$2:$I$100,7,FALSE),"")</f>
        <v>0</v>
      </c>
      <c r="M3935">
        <f>IFERROR(VLOOKUP(G3935,Store_Map!$A$2:$I$100,8,FALSE),"")</f>
        <v>0</v>
      </c>
      <c r="N3935">
        <f t="shared" si="549"/>
        <v>0</v>
      </c>
      <c r="O3935" t="str">
        <f t="shared" si="550"/>
        <v>PASS</v>
      </c>
      <c r="P3935" t="str">
        <f t="shared" si="551"/>
        <v>PASS</v>
      </c>
      <c r="Q3935" t="str">
        <f t="shared" si="552"/>
        <v>PASS</v>
      </c>
      <c r="R3935" t="str">
        <f t="shared" si="553"/>
        <v>PASS</v>
      </c>
      <c r="S3935" t="str">
        <f t="shared" si="554"/>
        <v>PASS</v>
      </c>
      <c r="T3935">
        <f t="shared" si="555"/>
        <v>100</v>
      </c>
      <c r="U3935" t="str">
        <f t="shared" si="556"/>
        <v>Low</v>
      </c>
      <c r="V3935" t="str">
        <f t="shared" si="557"/>
        <v>Clean</v>
      </c>
    </row>
    <row r="3936" spans="1:22" x14ac:dyDescent="0.3">
      <c r="A3936" t="str">
        <f>Raw_Data!A3936</f>
        <v>16054953</v>
      </c>
      <c r="B3936">
        <f>Raw_Data!B3936</f>
        <v>45663</v>
      </c>
      <c r="C3936" t="str">
        <f>Raw_Data!C3936</f>
        <v>*AMLODIPINE BESYLATE 5 MG T</v>
      </c>
      <c r="D3936" t="str">
        <f>Raw_Data!D3936</f>
        <v>67877019890</v>
      </c>
      <c r="E3936" t="str">
        <f>Raw_Data!E3936</f>
        <v>COX, NANCY</v>
      </c>
      <c r="F3936" t="str">
        <f>Raw_Data!F3936</f>
        <v>1811191638</v>
      </c>
      <c r="G3936" t="str">
        <f>Raw_Data!H3936</f>
        <v>1</v>
      </c>
      <c r="H3936">
        <f>IFERROR(VLOOKUP(G3936,Store_Map!$A$2:$I$100,3,FALSE),"")</f>
        <v>0</v>
      </c>
      <c r="I3936">
        <f>IFERROR(VLOOKUP(G3936,Store_Map!$A$2:$I$100,4,FALSE),"")</f>
        <v>0</v>
      </c>
      <c r="J3936">
        <f>IFERROR(VLOOKUP(G3936,Store_Map!$A$2:$I$100,5,FALSE),"")</f>
        <v>0</v>
      </c>
      <c r="K3936">
        <f>IFERROR(VLOOKUP(G3936,Store_Map!$A$2:$I$100,6,FALSE),"")</f>
        <v>0</v>
      </c>
      <c r="L3936">
        <f>IFERROR(VLOOKUP(G3936,Store_Map!$A$2:$I$100,7,FALSE),"")</f>
        <v>0</v>
      </c>
      <c r="M3936">
        <f>IFERROR(VLOOKUP(G3936,Store_Map!$A$2:$I$100,8,FALSE),"")</f>
        <v>0</v>
      </c>
      <c r="N3936">
        <f t="shared" si="549"/>
        <v>0</v>
      </c>
      <c r="O3936" t="str">
        <f t="shared" si="550"/>
        <v>PASS</v>
      </c>
      <c r="P3936" t="str">
        <f t="shared" si="551"/>
        <v>PASS</v>
      </c>
      <c r="Q3936" t="str">
        <f t="shared" si="552"/>
        <v>PASS</v>
      </c>
      <c r="R3936" t="str">
        <f t="shared" si="553"/>
        <v>PASS</v>
      </c>
      <c r="S3936" t="str">
        <f t="shared" si="554"/>
        <v>PASS</v>
      </c>
      <c r="T3936">
        <f t="shared" si="555"/>
        <v>100</v>
      </c>
      <c r="U3936" t="str">
        <f t="shared" si="556"/>
        <v>Low</v>
      </c>
      <c r="V3936" t="str">
        <f t="shared" si="557"/>
        <v>Clean</v>
      </c>
    </row>
    <row r="3937" spans="1:22" x14ac:dyDescent="0.3">
      <c r="A3937" t="str">
        <f>Raw_Data!A3937</f>
        <v>16054954</v>
      </c>
      <c r="B3937">
        <f>Raw_Data!B3937</f>
        <v>45663</v>
      </c>
      <c r="C3937" t="str">
        <f>Raw_Data!C3937</f>
        <v>*ERYTHROMYCIN 0.5% EYE OINT</v>
      </c>
      <c r="D3937" t="str">
        <f>Raw_Data!D3937</f>
        <v>24208091055</v>
      </c>
      <c r="E3937" t="str">
        <f>Raw_Data!E3937</f>
        <v>COX, NANCY</v>
      </c>
      <c r="F3937" t="str">
        <f>Raw_Data!F3937</f>
        <v>1811191638</v>
      </c>
      <c r="G3937" t="str">
        <f>Raw_Data!H3937</f>
        <v>1</v>
      </c>
      <c r="H3937">
        <f>IFERROR(VLOOKUP(G3937,Store_Map!$A$2:$I$100,3,FALSE),"")</f>
        <v>0</v>
      </c>
      <c r="I3937">
        <f>IFERROR(VLOOKUP(G3937,Store_Map!$A$2:$I$100,4,FALSE),"")</f>
        <v>0</v>
      </c>
      <c r="J3937">
        <f>IFERROR(VLOOKUP(G3937,Store_Map!$A$2:$I$100,5,FALSE),"")</f>
        <v>0</v>
      </c>
      <c r="K3937">
        <f>IFERROR(VLOOKUP(G3937,Store_Map!$A$2:$I$100,6,FALSE),"")</f>
        <v>0</v>
      </c>
      <c r="L3937">
        <f>IFERROR(VLOOKUP(G3937,Store_Map!$A$2:$I$100,7,FALSE),"")</f>
        <v>0</v>
      </c>
      <c r="M3937">
        <f>IFERROR(VLOOKUP(G3937,Store_Map!$A$2:$I$100,8,FALSE),"")</f>
        <v>0</v>
      </c>
      <c r="N3937">
        <f t="shared" si="549"/>
        <v>0</v>
      </c>
      <c r="O3937" t="str">
        <f t="shared" si="550"/>
        <v>PASS</v>
      </c>
      <c r="P3937" t="str">
        <f t="shared" si="551"/>
        <v>PASS</v>
      </c>
      <c r="Q3937" t="str">
        <f t="shared" si="552"/>
        <v>PASS</v>
      </c>
      <c r="R3937" t="str">
        <f t="shared" si="553"/>
        <v>PASS</v>
      </c>
      <c r="S3937" t="str">
        <f t="shared" si="554"/>
        <v>PASS</v>
      </c>
      <c r="T3937">
        <f t="shared" si="555"/>
        <v>100</v>
      </c>
      <c r="U3937" t="str">
        <f t="shared" si="556"/>
        <v>Low</v>
      </c>
      <c r="V3937" t="str">
        <f t="shared" si="557"/>
        <v>Clean</v>
      </c>
    </row>
    <row r="3938" spans="1:22" x14ac:dyDescent="0.3">
      <c r="A3938" t="str">
        <f>Raw_Data!A3938</f>
        <v>14003140</v>
      </c>
      <c r="B3938">
        <f>Raw_Data!B3938</f>
        <v>45663</v>
      </c>
      <c r="C3938" t="str">
        <f>Raw_Data!C3938</f>
        <v>ALPRAZOLAM 0.5 MG TABLET</v>
      </c>
      <c r="D3938" t="str">
        <f>Raw_Data!D3938</f>
        <v>781107701</v>
      </c>
      <c r="E3938" t="str">
        <f>Raw_Data!E3938</f>
        <v>WILEY, DARYL</v>
      </c>
      <c r="F3938" t="str">
        <f>Raw_Data!F3938</f>
        <v>1508859448</v>
      </c>
      <c r="G3938" t="str">
        <f>Raw_Data!H3938</f>
        <v>1</v>
      </c>
      <c r="H3938">
        <f>IFERROR(VLOOKUP(G3938,Store_Map!$A$2:$I$100,3,FALSE),"")</f>
        <v>0</v>
      </c>
      <c r="I3938">
        <f>IFERROR(VLOOKUP(G3938,Store_Map!$A$2:$I$100,4,FALSE),"")</f>
        <v>0</v>
      </c>
      <c r="J3938">
        <f>IFERROR(VLOOKUP(G3938,Store_Map!$A$2:$I$100,5,FALSE),"")</f>
        <v>0</v>
      </c>
      <c r="K3938">
        <f>IFERROR(VLOOKUP(G3938,Store_Map!$A$2:$I$100,6,FALSE),"")</f>
        <v>0</v>
      </c>
      <c r="L3938">
        <f>IFERROR(VLOOKUP(G3938,Store_Map!$A$2:$I$100,7,FALSE),"")</f>
        <v>0</v>
      </c>
      <c r="M3938">
        <f>IFERROR(VLOOKUP(G3938,Store_Map!$A$2:$I$100,8,FALSE),"")</f>
        <v>0</v>
      </c>
      <c r="N3938">
        <f t="shared" si="549"/>
        <v>0</v>
      </c>
      <c r="O3938" t="str">
        <f t="shared" si="550"/>
        <v>PASS</v>
      </c>
      <c r="P3938" t="str">
        <f t="shared" si="551"/>
        <v>REVIEW</v>
      </c>
      <c r="Q3938" t="str">
        <f t="shared" si="552"/>
        <v>PASS</v>
      </c>
      <c r="R3938" t="str">
        <f t="shared" si="553"/>
        <v>PASS</v>
      </c>
      <c r="S3938" t="str">
        <f t="shared" si="554"/>
        <v>REVIEW</v>
      </c>
      <c r="T3938">
        <f t="shared" si="555"/>
        <v>90</v>
      </c>
      <c r="U3938" t="str">
        <f t="shared" si="556"/>
        <v>Low</v>
      </c>
      <c r="V3938" t="str">
        <f t="shared" si="557"/>
        <v>Invalid NDC</v>
      </c>
    </row>
    <row r="3939" spans="1:22" x14ac:dyDescent="0.3">
      <c r="A3939" t="str">
        <f>Raw_Data!A3939</f>
        <v>16054955</v>
      </c>
      <c r="B3939">
        <f>Raw_Data!B3939</f>
        <v>45663</v>
      </c>
      <c r="C3939" t="str">
        <f>Raw_Data!C3939</f>
        <v>FENOFIBRATE 160 MG TABLET</v>
      </c>
      <c r="D3939" t="str">
        <f>Raw_Data!D3939</f>
        <v>27241011703</v>
      </c>
      <c r="E3939" t="str">
        <f>Raw_Data!E3939</f>
        <v>WILEY, DARYL</v>
      </c>
      <c r="F3939" t="str">
        <f>Raw_Data!F3939</f>
        <v>1508859448</v>
      </c>
      <c r="G3939" t="str">
        <f>Raw_Data!H3939</f>
        <v>1</v>
      </c>
      <c r="H3939">
        <f>IFERROR(VLOOKUP(G3939,Store_Map!$A$2:$I$100,3,FALSE),"")</f>
        <v>0</v>
      </c>
      <c r="I3939">
        <f>IFERROR(VLOOKUP(G3939,Store_Map!$A$2:$I$100,4,FALSE),"")</f>
        <v>0</v>
      </c>
      <c r="J3939">
        <f>IFERROR(VLOOKUP(G3939,Store_Map!$A$2:$I$100,5,FALSE),"")</f>
        <v>0</v>
      </c>
      <c r="K3939">
        <f>IFERROR(VLOOKUP(G3939,Store_Map!$A$2:$I$100,6,FALSE),"")</f>
        <v>0</v>
      </c>
      <c r="L3939">
        <f>IFERROR(VLOOKUP(G3939,Store_Map!$A$2:$I$100,7,FALSE),"")</f>
        <v>0</v>
      </c>
      <c r="M3939">
        <f>IFERROR(VLOOKUP(G3939,Store_Map!$A$2:$I$100,8,FALSE),"")</f>
        <v>0</v>
      </c>
      <c r="N3939">
        <f t="shared" si="549"/>
        <v>0</v>
      </c>
      <c r="O3939" t="str">
        <f t="shared" si="550"/>
        <v>PASS</v>
      </c>
      <c r="P3939" t="str">
        <f t="shared" si="551"/>
        <v>PASS</v>
      </c>
      <c r="Q3939" t="str">
        <f t="shared" si="552"/>
        <v>PASS</v>
      </c>
      <c r="R3939" t="str">
        <f t="shared" si="553"/>
        <v>PASS</v>
      </c>
      <c r="S3939" t="str">
        <f t="shared" si="554"/>
        <v>PASS</v>
      </c>
      <c r="T3939">
        <f t="shared" si="555"/>
        <v>100</v>
      </c>
      <c r="U3939" t="str">
        <f t="shared" si="556"/>
        <v>Low</v>
      </c>
      <c r="V3939" t="str">
        <f t="shared" si="557"/>
        <v>Clean</v>
      </c>
    </row>
    <row r="3940" spans="1:22" x14ac:dyDescent="0.3">
      <c r="A3940" t="str">
        <f>Raw_Data!A3940</f>
        <v>14003141</v>
      </c>
      <c r="B3940">
        <f>Raw_Data!B3940</f>
        <v>45663</v>
      </c>
      <c r="C3940" t="str">
        <f>Raw_Data!C3940</f>
        <v>TRAMADOL HCL 50 MG TABLET</v>
      </c>
      <c r="D3940" t="str">
        <f>Raw_Data!D3940</f>
        <v>29300035505</v>
      </c>
      <c r="E3940" t="str">
        <f>Raw_Data!E3940</f>
        <v>GIBBS, JON</v>
      </c>
      <c r="F3940" t="str">
        <f>Raw_Data!F3940</f>
        <v>1700896156</v>
      </c>
      <c r="G3940" t="str">
        <f>Raw_Data!H3940</f>
        <v>1</v>
      </c>
      <c r="H3940">
        <f>IFERROR(VLOOKUP(G3940,Store_Map!$A$2:$I$100,3,FALSE),"")</f>
        <v>0</v>
      </c>
      <c r="I3940">
        <f>IFERROR(VLOOKUP(G3940,Store_Map!$A$2:$I$100,4,FALSE),"")</f>
        <v>0</v>
      </c>
      <c r="J3940">
        <f>IFERROR(VLOOKUP(G3940,Store_Map!$A$2:$I$100,5,FALSE),"")</f>
        <v>0</v>
      </c>
      <c r="K3940">
        <f>IFERROR(VLOOKUP(G3940,Store_Map!$A$2:$I$100,6,FALSE),"")</f>
        <v>0</v>
      </c>
      <c r="L3940">
        <f>IFERROR(VLOOKUP(G3940,Store_Map!$A$2:$I$100,7,FALSE),"")</f>
        <v>0</v>
      </c>
      <c r="M3940">
        <f>IFERROR(VLOOKUP(G3940,Store_Map!$A$2:$I$100,8,FALSE),"")</f>
        <v>0</v>
      </c>
      <c r="N3940">
        <f t="shared" si="549"/>
        <v>0</v>
      </c>
      <c r="O3940" t="str">
        <f t="shared" si="550"/>
        <v>PASS</v>
      </c>
      <c r="P3940" t="str">
        <f t="shared" si="551"/>
        <v>PASS</v>
      </c>
      <c r="Q3940" t="str">
        <f t="shared" si="552"/>
        <v>PASS</v>
      </c>
      <c r="R3940" t="str">
        <f t="shared" si="553"/>
        <v>PASS</v>
      </c>
      <c r="S3940" t="str">
        <f t="shared" si="554"/>
        <v>PASS</v>
      </c>
      <c r="T3940">
        <f t="shared" si="555"/>
        <v>100</v>
      </c>
      <c r="U3940" t="str">
        <f t="shared" si="556"/>
        <v>Low</v>
      </c>
      <c r="V3940" t="str">
        <f t="shared" si="557"/>
        <v>Clean</v>
      </c>
    </row>
    <row r="3941" spans="1:22" x14ac:dyDescent="0.3">
      <c r="A3941" t="str">
        <f>Raw_Data!A3941</f>
        <v>16050826</v>
      </c>
      <c r="B3941">
        <f>Raw_Data!B3941</f>
        <v>45663</v>
      </c>
      <c r="C3941" t="str">
        <f>Raw_Data!C3941</f>
        <v>FOSINOPRIL-HCTZ 20-12.5 MG</v>
      </c>
      <c r="D3941" t="str">
        <f>Raw_Data!D3941</f>
        <v>65862030901</v>
      </c>
      <c r="E3941" t="str">
        <f>Raw_Data!E3941</f>
        <v>GIBBS, JON</v>
      </c>
      <c r="F3941" t="str">
        <f>Raw_Data!F3941</f>
        <v>1700896156</v>
      </c>
      <c r="G3941" t="str">
        <f>Raw_Data!H3941</f>
        <v>1</v>
      </c>
      <c r="H3941">
        <f>IFERROR(VLOOKUP(G3941,Store_Map!$A$2:$I$100,3,FALSE),"")</f>
        <v>0</v>
      </c>
      <c r="I3941">
        <f>IFERROR(VLOOKUP(G3941,Store_Map!$A$2:$I$100,4,FALSE),"")</f>
        <v>0</v>
      </c>
      <c r="J3941">
        <f>IFERROR(VLOOKUP(G3941,Store_Map!$A$2:$I$100,5,FALSE),"")</f>
        <v>0</v>
      </c>
      <c r="K3941">
        <f>IFERROR(VLOOKUP(G3941,Store_Map!$A$2:$I$100,6,FALSE),"")</f>
        <v>0</v>
      </c>
      <c r="L3941">
        <f>IFERROR(VLOOKUP(G3941,Store_Map!$A$2:$I$100,7,FALSE),"")</f>
        <v>0</v>
      </c>
      <c r="M3941">
        <f>IFERROR(VLOOKUP(G3941,Store_Map!$A$2:$I$100,8,FALSE),"")</f>
        <v>0</v>
      </c>
      <c r="N3941">
        <f t="shared" si="549"/>
        <v>0</v>
      </c>
      <c r="O3941" t="str">
        <f t="shared" si="550"/>
        <v>PASS</v>
      </c>
      <c r="P3941" t="str">
        <f t="shared" si="551"/>
        <v>PASS</v>
      </c>
      <c r="Q3941" t="str">
        <f t="shared" si="552"/>
        <v>PASS</v>
      </c>
      <c r="R3941" t="str">
        <f t="shared" si="553"/>
        <v>PASS</v>
      </c>
      <c r="S3941" t="str">
        <f t="shared" si="554"/>
        <v>PASS</v>
      </c>
      <c r="T3941">
        <f t="shared" si="555"/>
        <v>100</v>
      </c>
      <c r="U3941" t="str">
        <f t="shared" si="556"/>
        <v>Low</v>
      </c>
      <c r="V3941" t="str">
        <f t="shared" si="557"/>
        <v>Clean</v>
      </c>
    </row>
    <row r="3942" spans="1:22" x14ac:dyDescent="0.3">
      <c r="A3942" t="str">
        <f>Raw_Data!A3942</f>
        <v>16054962</v>
      </c>
      <c r="B3942">
        <f>Raw_Data!B3942</f>
        <v>45663</v>
      </c>
      <c r="C3942" t="str">
        <f>Raw_Data!C3942</f>
        <v>*JARDIANCE 25 MG TABLET</v>
      </c>
      <c r="D3942" t="str">
        <f>Raw_Data!D3942</f>
        <v>597015330</v>
      </c>
      <c r="E3942" t="str">
        <f>Raw_Data!E3942</f>
        <v>PILCHER, JAMES</v>
      </c>
      <c r="F3942" t="str">
        <f>Raw_Data!F3942</f>
        <v>1942230107</v>
      </c>
      <c r="G3942" t="str">
        <f>Raw_Data!H3942</f>
        <v>1</v>
      </c>
      <c r="H3942">
        <f>IFERROR(VLOOKUP(G3942,Store_Map!$A$2:$I$100,3,FALSE),"")</f>
        <v>0</v>
      </c>
      <c r="I3942">
        <f>IFERROR(VLOOKUP(G3942,Store_Map!$A$2:$I$100,4,FALSE),"")</f>
        <v>0</v>
      </c>
      <c r="J3942">
        <f>IFERROR(VLOOKUP(G3942,Store_Map!$A$2:$I$100,5,FALSE),"")</f>
        <v>0</v>
      </c>
      <c r="K3942">
        <f>IFERROR(VLOOKUP(G3942,Store_Map!$A$2:$I$100,6,FALSE),"")</f>
        <v>0</v>
      </c>
      <c r="L3942">
        <f>IFERROR(VLOOKUP(G3942,Store_Map!$A$2:$I$100,7,FALSE),"")</f>
        <v>0</v>
      </c>
      <c r="M3942">
        <f>IFERROR(VLOOKUP(G3942,Store_Map!$A$2:$I$100,8,FALSE),"")</f>
        <v>0</v>
      </c>
      <c r="N3942">
        <f t="shared" si="549"/>
        <v>0</v>
      </c>
      <c r="O3942" t="str">
        <f t="shared" si="550"/>
        <v>PASS</v>
      </c>
      <c r="P3942" t="str">
        <f t="shared" si="551"/>
        <v>REVIEW</v>
      </c>
      <c r="Q3942" t="str">
        <f t="shared" si="552"/>
        <v>PASS</v>
      </c>
      <c r="R3942" t="str">
        <f t="shared" si="553"/>
        <v>PASS</v>
      </c>
      <c r="S3942" t="str">
        <f t="shared" si="554"/>
        <v>REVIEW</v>
      </c>
      <c r="T3942">
        <f t="shared" si="555"/>
        <v>90</v>
      </c>
      <c r="U3942" t="str">
        <f t="shared" si="556"/>
        <v>Low</v>
      </c>
      <c r="V3942" t="str">
        <f t="shared" si="557"/>
        <v>Invalid NDC</v>
      </c>
    </row>
    <row r="3943" spans="1:22" x14ac:dyDescent="0.3">
      <c r="A3943" t="str">
        <f>Raw_Data!A3943</f>
        <v>16054963</v>
      </c>
      <c r="B3943">
        <f>Raw_Data!B3943</f>
        <v>45663</v>
      </c>
      <c r="C3943" t="str">
        <f>Raw_Data!C3943</f>
        <v>*AMLODIPINE BESYLATE 2.5 MG</v>
      </c>
      <c r="D3943" t="str">
        <f>Raw_Data!D3943</f>
        <v>69097012605</v>
      </c>
      <c r="E3943" t="str">
        <f>Raw_Data!E3943</f>
        <v>PILCHER, JAMES</v>
      </c>
      <c r="F3943" t="str">
        <f>Raw_Data!F3943</f>
        <v>1942230107</v>
      </c>
      <c r="G3943" t="str">
        <f>Raw_Data!H3943</f>
        <v>1</v>
      </c>
      <c r="H3943">
        <f>IFERROR(VLOOKUP(G3943,Store_Map!$A$2:$I$100,3,FALSE),"")</f>
        <v>0</v>
      </c>
      <c r="I3943">
        <f>IFERROR(VLOOKUP(G3943,Store_Map!$A$2:$I$100,4,FALSE),"")</f>
        <v>0</v>
      </c>
      <c r="J3943">
        <f>IFERROR(VLOOKUP(G3943,Store_Map!$A$2:$I$100,5,FALSE),"")</f>
        <v>0</v>
      </c>
      <c r="K3943">
        <f>IFERROR(VLOOKUP(G3943,Store_Map!$A$2:$I$100,6,FALSE),"")</f>
        <v>0</v>
      </c>
      <c r="L3943">
        <f>IFERROR(VLOOKUP(G3943,Store_Map!$A$2:$I$100,7,FALSE),"")</f>
        <v>0</v>
      </c>
      <c r="M3943">
        <f>IFERROR(VLOOKUP(G3943,Store_Map!$A$2:$I$100,8,FALSE),"")</f>
        <v>0</v>
      </c>
      <c r="N3943">
        <f t="shared" si="549"/>
        <v>0</v>
      </c>
      <c r="O3943" t="str">
        <f t="shared" si="550"/>
        <v>PASS</v>
      </c>
      <c r="P3943" t="str">
        <f t="shared" si="551"/>
        <v>PASS</v>
      </c>
      <c r="Q3943" t="str">
        <f t="shared" si="552"/>
        <v>PASS</v>
      </c>
      <c r="R3943" t="str">
        <f t="shared" si="553"/>
        <v>PASS</v>
      </c>
      <c r="S3943" t="str">
        <f t="shared" si="554"/>
        <v>PASS</v>
      </c>
      <c r="T3943">
        <f t="shared" si="555"/>
        <v>100</v>
      </c>
      <c r="U3943" t="str">
        <f t="shared" si="556"/>
        <v>Low</v>
      </c>
      <c r="V3943" t="str">
        <f t="shared" si="557"/>
        <v>Clean</v>
      </c>
    </row>
    <row r="3944" spans="1:22" x14ac:dyDescent="0.3">
      <c r="A3944" t="str">
        <f>Raw_Data!A3944</f>
        <v>16054956</v>
      </c>
      <c r="B3944">
        <f>Raw_Data!B3944</f>
        <v>45663</v>
      </c>
      <c r="C3944" t="str">
        <f>Raw_Data!C3944</f>
        <v>TRESIBA FLEXTOUCH 200 UNIT/</v>
      </c>
      <c r="D3944" t="str">
        <f>Raw_Data!D3944</f>
        <v>169255013</v>
      </c>
      <c r="E3944" t="str">
        <f>Raw_Data!E3944</f>
        <v>FORD, JAMES</v>
      </c>
      <c r="F3944" t="str">
        <f>Raw_Data!F3944</f>
        <v>1033117684</v>
      </c>
      <c r="G3944" t="str">
        <f>Raw_Data!H3944</f>
        <v>1</v>
      </c>
      <c r="H3944">
        <f>IFERROR(VLOOKUP(G3944,Store_Map!$A$2:$I$100,3,FALSE),"")</f>
        <v>0</v>
      </c>
      <c r="I3944">
        <f>IFERROR(VLOOKUP(G3944,Store_Map!$A$2:$I$100,4,FALSE),"")</f>
        <v>0</v>
      </c>
      <c r="J3944">
        <f>IFERROR(VLOOKUP(G3944,Store_Map!$A$2:$I$100,5,FALSE),"")</f>
        <v>0</v>
      </c>
      <c r="K3944">
        <f>IFERROR(VLOOKUP(G3944,Store_Map!$A$2:$I$100,6,FALSE),"")</f>
        <v>0</v>
      </c>
      <c r="L3944">
        <f>IFERROR(VLOOKUP(G3944,Store_Map!$A$2:$I$100,7,FALSE),"")</f>
        <v>0</v>
      </c>
      <c r="M3944">
        <f>IFERROR(VLOOKUP(G3944,Store_Map!$A$2:$I$100,8,FALSE),"")</f>
        <v>0</v>
      </c>
      <c r="N3944">
        <f t="shared" si="549"/>
        <v>0</v>
      </c>
      <c r="O3944" t="str">
        <f t="shared" si="550"/>
        <v>PASS</v>
      </c>
      <c r="P3944" t="str">
        <f t="shared" si="551"/>
        <v>REVIEW</v>
      </c>
      <c r="Q3944" t="str">
        <f t="shared" si="552"/>
        <v>PASS</v>
      </c>
      <c r="R3944" t="str">
        <f t="shared" si="553"/>
        <v>PASS</v>
      </c>
      <c r="S3944" t="str">
        <f t="shared" si="554"/>
        <v>REVIEW</v>
      </c>
      <c r="T3944">
        <f t="shared" si="555"/>
        <v>90</v>
      </c>
      <c r="U3944" t="str">
        <f t="shared" si="556"/>
        <v>Low</v>
      </c>
      <c r="V3944" t="str">
        <f t="shared" si="557"/>
        <v>Invalid NDC</v>
      </c>
    </row>
    <row r="3945" spans="1:22" x14ac:dyDescent="0.3">
      <c r="A3945" t="str">
        <f>Raw_Data!A3945</f>
        <v>16054964</v>
      </c>
      <c r="B3945">
        <f>Raw_Data!B3945</f>
        <v>45663</v>
      </c>
      <c r="C3945" t="str">
        <f>Raw_Data!C3945</f>
        <v>*CARVEDILOL 25 MG TABLET</v>
      </c>
      <c r="D3945" t="str">
        <f>Raw_Data!D3945</f>
        <v>68382009501</v>
      </c>
      <c r="E3945" t="str">
        <f>Raw_Data!E3945</f>
        <v>PILCHER, JAMES</v>
      </c>
      <c r="F3945" t="str">
        <f>Raw_Data!F3945</f>
        <v>1942230107</v>
      </c>
      <c r="G3945" t="str">
        <f>Raw_Data!H3945</f>
        <v>1</v>
      </c>
      <c r="H3945">
        <f>IFERROR(VLOOKUP(G3945,Store_Map!$A$2:$I$100,3,FALSE),"")</f>
        <v>0</v>
      </c>
      <c r="I3945">
        <f>IFERROR(VLOOKUP(G3945,Store_Map!$A$2:$I$100,4,FALSE),"")</f>
        <v>0</v>
      </c>
      <c r="J3945">
        <f>IFERROR(VLOOKUP(G3945,Store_Map!$A$2:$I$100,5,FALSE),"")</f>
        <v>0</v>
      </c>
      <c r="K3945">
        <f>IFERROR(VLOOKUP(G3945,Store_Map!$A$2:$I$100,6,FALSE),"")</f>
        <v>0</v>
      </c>
      <c r="L3945">
        <f>IFERROR(VLOOKUP(G3945,Store_Map!$A$2:$I$100,7,FALSE),"")</f>
        <v>0</v>
      </c>
      <c r="M3945">
        <f>IFERROR(VLOOKUP(G3945,Store_Map!$A$2:$I$100,8,FALSE),"")</f>
        <v>0</v>
      </c>
      <c r="N3945">
        <f t="shared" si="549"/>
        <v>0</v>
      </c>
      <c r="O3945" t="str">
        <f t="shared" si="550"/>
        <v>PASS</v>
      </c>
      <c r="P3945" t="str">
        <f t="shared" si="551"/>
        <v>PASS</v>
      </c>
      <c r="Q3945" t="str">
        <f t="shared" si="552"/>
        <v>PASS</v>
      </c>
      <c r="R3945" t="str">
        <f t="shared" si="553"/>
        <v>PASS</v>
      </c>
      <c r="S3945" t="str">
        <f t="shared" si="554"/>
        <v>PASS</v>
      </c>
      <c r="T3945">
        <f t="shared" si="555"/>
        <v>100</v>
      </c>
      <c r="U3945" t="str">
        <f t="shared" si="556"/>
        <v>Low</v>
      </c>
      <c r="V3945" t="str">
        <f t="shared" si="557"/>
        <v>Clean</v>
      </c>
    </row>
    <row r="3946" spans="1:22" x14ac:dyDescent="0.3">
      <c r="A3946" t="str">
        <f>Raw_Data!A3946</f>
        <v>16054965</v>
      </c>
      <c r="B3946">
        <f>Raw_Data!B3946</f>
        <v>45663</v>
      </c>
      <c r="C3946" t="str">
        <f>Raw_Data!C3946</f>
        <v>*ATORVASTATIN 80 MG TABLET</v>
      </c>
      <c r="D3946" t="str">
        <f>Raw_Data!D3946</f>
        <v>43598083390</v>
      </c>
      <c r="E3946" t="str">
        <f>Raw_Data!E3946</f>
        <v>PILCHER, JAMES</v>
      </c>
      <c r="F3946" t="str">
        <f>Raw_Data!F3946</f>
        <v>1942230107</v>
      </c>
      <c r="G3946" t="str">
        <f>Raw_Data!H3946</f>
        <v>1</v>
      </c>
      <c r="H3946">
        <f>IFERROR(VLOOKUP(G3946,Store_Map!$A$2:$I$100,3,FALSE),"")</f>
        <v>0</v>
      </c>
      <c r="I3946">
        <f>IFERROR(VLOOKUP(G3946,Store_Map!$A$2:$I$100,4,FALSE),"")</f>
        <v>0</v>
      </c>
      <c r="J3946">
        <f>IFERROR(VLOOKUP(G3946,Store_Map!$A$2:$I$100,5,FALSE),"")</f>
        <v>0</v>
      </c>
      <c r="K3946">
        <f>IFERROR(VLOOKUP(G3946,Store_Map!$A$2:$I$100,6,FALSE),"")</f>
        <v>0</v>
      </c>
      <c r="L3946">
        <f>IFERROR(VLOOKUP(G3946,Store_Map!$A$2:$I$100,7,FALSE),"")</f>
        <v>0</v>
      </c>
      <c r="M3946">
        <f>IFERROR(VLOOKUP(G3946,Store_Map!$A$2:$I$100,8,FALSE),"")</f>
        <v>0</v>
      </c>
      <c r="N3946">
        <f t="shared" si="549"/>
        <v>0</v>
      </c>
      <c r="O3946" t="str">
        <f t="shared" si="550"/>
        <v>PASS</v>
      </c>
      <c r="P3946" t="str">
        <f t="shared" si="551"/>
        <v>PASS</v>
      </c>
      <c r="Q3946" t="str">
        <f t="shared" si="552"/>
        <v>PASS</v>
      </c>
      <c r="R3946" t="str">
        <f t="shared" si="553"/>
        <v>PASS</v>
      </c>
      <c r="S3946" t="str">
        <f t="shared" si="554"/>
        <v>PASS</v>
      </c>
      <c r="T3946">
        <f t="shared" si="555"/>
        <v>100</v>
      </c>
      <c r="U3946" t="str">
        <f t="shared" si="556"/>
        <v>Low</v>
      </c>
      <c r="V3946" t="str">
        <f t="shared" si="557"/>
        <v>Clean</v>
      </c>
    </row>
    <row r="3947" spans="1:22" x14ac:dyDescent="0.3">
      <c r="A3947" t="str">
        <f>Raw_Data!A3947</f>
        <v>16054966</v>
      </c>
      <c r="B3947">
        <f>Raw_Data!B3947</f>
        <v>45663</v>
      </c>
      <c r="C3947" t="str">
        <f>Raw_Data!C3947</f>
        <v>*CHLORTHALIDONE 25 MG TABLE</v>
      </c>
      <c r="D3947" t="str">
        <f>Raw_Data!D3947</f>
        <v>67877069601</v>
      </c>
      <c r="E3947" t="str">
        <f>Raw_Data!E3947</f>
        <v>PILCHER, JAMES</v>
      </c>
      <c r="F3947" t="str">
        <f>Raw_Data!F3947</f>
        <v>1942230107</v>
      </c>
      <c r="G3947" t="str">
        <f>Raw_Data!H3947</f>
        <v>1</v>
      </c>
      <c r="H3947">
        <f>IFERROR(VLOOKUP(G3947,Store_Map!$A$2:$I$100,3,FALSE),"")</f>
        <v>0</v>
      </c>
      <c r="I3947">
        <f>IFERROR(VLOOKUP(G3947,Store_Map!$A$2:$I$100,4,FALSE),"")</f>
        <v>0</v>
      </c>
      <c r="J3947">
        <f>IFERROR(VLOOKUP(G3947,Store_Map!$A$2:$I$100,5,FALSE),"")</f>
        <v>0</v>
      </c>
      <c r="K3947">
        <f>IFERROR(VLOOKUP(G3947,Store_Map!$A$2:$I$100,6,FALSE),"")</f>
        <v>0</v>
      </c>
      <c r="L3947">
        <f>IFERROR(VLOOKUP(G3947,Store_Map!$A$2:$I$100,7,FALSE),"")</f>
        <v>0</v>
      </c>
      <c r="M3947">
        <f>IFERROR(VLOOKUP(G3947,Store_Map!$A$2:$I$100,8,FALSE),"")</f>
        <v>0</v>
      </c>
      <c r="N3947">
        <f t="shared" si="549"/>
        <v>0</v>
      </c>
      <c r="O3947" t="str">
        <f t="shared" si="550"/>
        <v>PASS</v>
      </c>
      <c r="P3947" t="str">
        <f t="shared" si="551"/>
        <v>PASS</v>
      </c>
      <c r="Q3947" t="str">
        <f t="shared" si="552"/>
        <v>PASS</v>
      </c>
      <c r="R3947" t="str">
        <f t="shared" si="553"/>
        <v>PASS</v>
      </c>
      <c r="S3947" t="str">
        <f t="shared" si="554"/>
        <v>PASS</v>
      </c>
      <c r="T3947">
        <f t="shared" si="555"/>
        <v>100</v>
      </c>
      <c r="U3947" t="str">
        <f t="shared" si="556"/>
        <v>Low</v>
      </c>
      <c r="V3947" t="str">
        <f t="shared" si="557"/>
        <v>Clean</v>
      </c>
    </row>
    <row r="3948" spans="1:22" x14ac:dyDescent="0.3">
      <c r="A3948" t="str">
        <f>Raw_Data!A3948</f>
        <v>16054967</v>
      </c>
      <c r="B3948">
        <f>Raw_Data!B3948</f>
        <v>45663</v>
      </c>
      <c r="C3948" t="str">
        <f>Raw_Data!C3948</f>
        <v>*DONEPEZIL HCL 5 MG TABLET</v>
      </c>
      <c r="D3948" t="str">
        <f>Raw_Data!D3948</f>
        <v>43547027509</v>
      </c>
      <c r="E3948" t="str">
        <f>Raw_Data!E3948</f>
        <v>PILCHER, JAMES</v>
      </c>
      <c r="F3948" t="str">
        <f>Raw_Data!F3948</f>
        <v>1942230107</v>
      </c>
      <c r="G3948" t="str">
        <f>Raw_Data!H3948</f>
        <v>1</v>
      </c>
      <c r="H3948">
        <f>IFERROR(VLOOKUP(G3948,Store_Map!$A$2:$I$100,3,FALSE),"")</f>
        <v>0</v>
      </c>
      <c r="I3948">
        <f>IFERROR(VLOOKUP(G3948,Store_Map!$A$2:$I$100,4,FALSE),"")</f>
        <v>0</v>
      </c>
      <c r="J3948">
        <f>IFERROR(VLOOKUP(G3948,Store_Map!$A$2:$I$100,5,FALSE),"")</f>
        <v>0</v>
      </c>
      <c r="K3948">
        <f>IFERROR(VLOOKUP(G3948,Store_Map!$A$2:$I$100,6,FALSE),"")</f>
        <v>0</v>
      </c>
      <c r="L3948">
        <f>IFERROR(VLOOKUP(G3948,Store_Map!$A$2:$I$100,7,FALSE),"")</f>
        <v>0</v>
      </c>
      <c r="M3948">
        <f>IFERROR(VLOOKUP(G3948,Store_Map!$A$2:$I$100,8,FALSE),"")</f>
        <v>0</v>
      </c>
      <c r="N3948">
        <f t="shared" si="549"/>
        <v>0</v>
      </c>
      <c r="O3948" t="str">
        <f t="shared" si="550"/>
        <v>PASS</v>
      </c>
      <c r="P3948" t="str">
        <f t="shared" si="551"/>
        <v>PASS</v>
      </c>
      <c r="Q3948" t="str">
        <f t="shared" si="552"/>
        <v>PASS</v>
      </c>
      <c r="R3948" t="str">
        <f t="shared" si="553"/>
        <v>PASS</v>
      </c>
      <c r="S3948" t="str">
        <f t="shared" si="554"/>
        <v>PASS</v>
      </c>
      <c r="T3948">
        <f t="shared" si="555"/>
        <v>100</v>
      </c>
      <c r="U3948" t="str">
        <f t="shared" si="556"/>
        <v>Low</v>
      </c>
      <c r="V3948" t="str">
        <f t="shared" si="557"/>
        <v>Clean</v>
      </c>
    </row>
    <row r="3949" spans="1:22" x14ac:dyDescent="0.3">
      <c r="A3949" t="str">
        <f>Raw_Data!A3949</f>
        <v>16053914</v>
      </c>
      <c r="B3949">
        <f>Raw_Data!B3949</f>
        <v>45663</v>
      </c>
      <c r="C3949" t="str">
        <f>Raw_Data!C3949</f>
        <v>FREESTYLE LIBRE 3 PLUS SENS</v>
      </c>
      <c r="D3949" t="str">
        <f>Raw_Data!D3949</f>
        <v>57599084400</v>
      </c>
      <c r="E3949" t="str">
        <f>Raw_Data!E3949</f>
        <v>EL- CHOUFI, LEYLA</v>
      </c>
      <c r="F3949" t="str">
        <f>Raw_Data!F3949</f>
        <v>1942355342</v>
      </c>
      <c r="G3949" t="str">
        <f>Raw_Data!H3949</f>
        <v>1</v>
      </c>
      <c r="H3949">
        <f>IFERROR(VLOOKUP(G3949,Store_Map!$A$2:$I$100,3,FALSE),"")</f>
        <v>0</v>
      </c>
      <c r="I3949">
        <f>IFERROR(VLOOKUP(G3949,Store_Map!$A$2:$I$100,4,FALSE),"")</f>
        <v>0</v>
      </c>
      <c r="J3949">
        <f>IFERROR(VLOOKUP(G3949,Store_Map!$A$2:$I$100,5,FALSE),"")</f>
        <v>0</v>
      </c>
      <c r="K3949">
        <f>IFERROR(VLOOKUP(G3949,Store_Map!$A$2:$I$100,6,FALSE),"")</f>
        <v>0</v>
      </c>
      <c r="L3949">
        <f>IFERROR(VLOOKUP(G3949,Store_Map!$A$2:$I$100,7,FALSE),"")</f>
        <v>0</v>
      </c>
      <c r="M3949">
        <f>IFERROR(VLOOKUP(G3949,Store_Map!$A$2:$I$100,8,FALSE),"")</f>
        <v>0</v>
      </c>
      <c r="N3949">
        <f t="shared" si="549"/>
        <v>0</v>
      </c>
      <c r="O3949" t="str">
        <f t="shared" si="550"/>
        <v>PASS</v>
      </c>
      <c r="P3949" t="str">
        <f t="shared" si="551"/>
        <v>PASS</v>
      </c>
      <c r="Q3949" t="str">
        <f t="shared" si="552"/>
        <v>PASS</v>
      </c>
      <c r="R3949" t="str">
        <f t="shared" si="553"/>
        <v>PASS</v>
      </c>
      <c r="S3949" t="str">
        <f t="shared" si="554"/>
        <v>PASS</v>
      </c>
      <c r="T3949">
        <f t="shared" si="555"/>
        <v>100</v>
      </c>
      <c r="U3949" t="str">
        <f t="shared" si="556"/>
        <v>Low</v>
      </c>
      <c r="V3949" t="str">
        <f t="shared" si="557"/>
        <v>Clean</v>
      </c>
    </row>
    <row r="3950" spans="1:22" x14ac:dyDescent="0.3">
      <c r="A3950" t="str">
        <f>Raw_Data!A3950</f>
        <v>16052381</v>
      </c>
      <c r="B3950">
        <f>Raw_Data!B3950</f>
        <v>45663</v>
      </c>
      <c r="C3950" t="str">
        <f>Raw_Data!C3950</f>
        <v>ESTRADIOL 1 MG TABLET</v>
      </c>
      <c r="D3950" t="str">
        <f>Raw_Data!D3950</f>
        <v>555088602</v>
      </c>
      <c r="E3950" t="str">
        <f>Raw_Data!E3950</f>
        <v>GIBBS, JON</v>
      </c>
      <c r="F3950" t="str">
        <f>Raw_Data!F3950</f>
        <v>1700896156</v>
      </c>
      <c r="G3950" t="str">
        <f>Raw_Data!H3950</f>
        <v>1</v>
      </c>
      <c r="H3950">
        <f>IFERROR(VLOOKUP(G3950,Store_Map!$A$2:$I$100,3,FALSE),"")</f>
        <v>0</v>
      </c>
      <c r="I3950">
        <f>IFERROR(VLOOKUP(G3950,Store_Map!$A$2:$I$100,4,FALSE),"")</f>
        <v>0</v>
      </c>
      <c r="J3950">
        <f>IFERROR(VLOOKUP(G3950,Store_Map!$A$2:$I$100,5,FALSE),"")</f>
        <v>0</v>
      </c>
      <c r="K3950">
        <f>IFERROR(VLOOKUP(G3950,Store_Map!$A$2:$I$100,6,FALSE),"")</f>
        <v>0</v>
      </c>
      <c r="L3950">
        <f>IFERROR(VLOOKUP(G3950,Store_Map!$A$2:$I$100,7,FALSE),"")</f>
        <v>0</v>
      </c>
      <c r="M3950">
        <f>IFERROR(VLOOKUP(G3950,Store_Map!$A$2:$I$100,8,FALSE),"")</f>
        <v>0</v>
      </c>
      <c r="N3950">
        <f t="shared" si="549"/>
        <v>0</v>
      </c>
      <c r="O3950" t="str">
        <f t="shared" si="550"/>
        <v>PASS</v>
      </c>
      <c r="P3950" t="str">
        <f t="shared" si="551"/>
        <v>REVIEW</v>
      </c>
      <c r="Q3950" t="str">
        <f t="shared" si="552"/>
        <v>PASS</v>
      </c>
      <c r="R3950" t="str">
        <f t="shared" si="553"/>
        <v>PASS</v>
      </c>
      <c r="S3950" t="str">
        <f t="shared" si="554"/>
        <v>REVIEW</v>
      </c>
      <c r="T3950">
        <f t="shared" si="555"/>
        <v>90</v>
      </c>
      <c r="U3950" t="str">
        <f t="shared" si="556"/>
        <v>Low</v>
      </c>
      <c r="V3950" t="str">
        <f t="shared" si="557"/>
        <v>Invalid NDC</v>
      </c>
    </row>
    <row r="3951" spans="1:22" x14ac:dyDescent="0.3">
      <c r="A3951" t="str">
        <f>Raw_Data!A3951</f>
        <v>16049441</v>
      </c>
      <c r="B3951">
        <f>Raw_Data!B3951</f>
        <v>45663</v>
      </c>
      <c r="C3951" t="str">
        <f>Raw_Data!C3951</f>
        <v>EZETIMIBE 10 MG TABLET</v>
      </c>
      <c r="D3951" t="str">
        <f>Raw_Data!D3951</f>
        <v>69238115409</v>
      </c>
      <c r="E3951" t="str">
        <f>Raw_Data!E3951</f>
        <v>GIBBS, JON</v>
      </c>
      <c r="F3951" t="str">
        <f>Raw_Data!F3951</f>
        <v>1700896156</v>
      </c>
      <c r="G3951" t="str">
        <f>Raw_Data!H3951</f>
        <v>1</v>
      </c>
      <c r="H3951">
        <f>IFERROR(VLOOKUP(G3951,Store_Map!$A$2:$I$100,3,FALSE),"")</f>
        <v>0</v>
      </c>
      <c r="I3951">
        <f>IFERROR(VLOOKUP(G3951,Store_Map!$A$2:$I$100,4,FALSE),"")</f>
        <v>0</v>
      </c>
      <c r="J3951">
        <f>IFERROR(VLOOKUP(G3951,Store_Map!$A$2:$I$100,5,FALSE),"")</f>
        <v>0</v>
      </c>
      <c r="K3951">
        <f>IFERROR(VLOOKUP(G3951,Store_Map!$A$2:$I$100,6,FALSE),"")</f>
        <v>0</v>
      </c>
      <c r="L3951">
        <f>IFERROR(VLOOKUP(G3951,Store_Map!$A$2:$I$100,7,FALSE),"")</f>
        <v>0</v>
      </c>
      <c r="M3951">
        <f>IFERROR(VLOOKUP(G3951,Store_Map!$A$2:$I$100,8,FALSE),"")</f>
        <v>0</v>
      </c>
      <c r="N3951">
        <f t="shared" si="549"/>
        <v>0</v>
      </c>
      <c r="O3951" t="str">
        <f t="shared" si="550"/>
        <v>PASS</v>
      </c>
      <c r="P3951" t="str">
        <f t="shared" si="551"/>
        <v>PASS</v>
      </c>
      <c r="Q3951" t="str">
        <f t="shared" si="552"/>
        <v>PASS</v>
      </c>
      <c r="R3951" t="str">
        <f t="shared" si="553"/>
        <v>PASS</v>
      </c>
      <c r="S3951" t="str">
        <f t="shared" si="554"/>
        <v>PASS</v>
      </c>
      <c r="T3951">
        <f t="shared" si="555"/>
        <v>100</v>
      </c>
      <c r="U3951" t="str">
        <f t="shared" si="556"/>
        <v>Low</v>
      </c>
      <c r="V3951" t="str">
        <f t="shared" si="557"/>
        <v>Clean</v>
      </c>
    </row>
    <row r="3952" spans="1:22" x14ac:dyDescent="0.3">
      <c r="A3952" t="str">
        <f>Raw_Data!A3952</f>
        <v>16049437</v>
      </c>
      <c r="B3952">
        <f>Raw_Data!B3952</f>
        <v>45663</v>
      </c>
      <c r="C3952" t="str">
        <f>Raw_Data!C3952</f>
        <v>OMEPRAZOLE DR 40 MG CAPSULE</v>
      </c>
      <c r="D3952" t="str">
        <f>Raw_Data!D3952</f>
        <v>68462039790</v>
      </c>
      <c r="E3952" t="str">
        <f>Raw_Data!E3952</f>
        <v>GIBBS, JON</v>
      </c>
      <c r="F3952" t="str">
        <f>Raw_Data!F3952</f>
        <v>1700896156</v>
      </c>
      <c r="G3952" t="str">
        <f>Raw_Data!H3952</f>
        <v>1</v>
      </c>
      <c r="H3952">
        <f>IFERROR(VLOOKUP(G3952,Store_Map!$A$2:$I$100,3,FALSE),"")</f>
        <v>0</v>
      </c>
      <c r="I3952">
        <f>IFERROR(VLOOKUP(G3952,Store_Map!$A$2:$I$100,4,FALSE),"")</f>
        <v>0</v>
      </c>
      <c r="J3952">
        <f>IFERROR(VLOOKUP(G3952,Store_Map!$A$2:$I$100,5,FALSE),"")</f>
        <v>0</v>
      </c>
      <c r="K3952">
        <f>IFERROR(VLOOKUP(G3952,Store_Map!$A$2:$I$100,6,FALSE),"")</f>
        <v>0</v>
      </c>
      <c r="L3952">
        <f>IFERROR(VLOOKUP(G3952,Store_Map!$A$2:$I$100,7,FALSE),"")</f>
        <v>0</v>
      </c>
      <c r="M3952">
        <f>IFERROR(VLOOKUP(G3952,Store_Map!$A$2:$I$100,8,FALSE),"")</f>
        <v>0</v>
      </c>
      <c r="N3952">
        <f t="shared" si="549"/>
        <v>0</v>
      </c>
      <c r="O3952" t="str">
        <f t="shared" si="550"/>
        <v>PASS</v>
      </c>
      <c r="P3952" t="str">
        <f t="shared" si="551"/>
        <v>PASS</v>
      </c>
      <c r="Q3952" t="str">
        <f t="shared" si="552"/>
        <v>PASS</v>
      </c>
      <c r="R3952" t="str">
        <f t="shared" si="553"/>
        <v>PASS</v>
      </c>
      <c r="S3952" t="str">
        <f t="shared" si="554"/>
        <v>PASS</v>
      </c>
      <c r="T3952">
        <f t="shared" si="555"/>
        <v>100</v>
      </c>
      <c r="U3952" t="str">
        <f t="shared" si="556"/>
        <v>Low</v>
      </c>
      <c r="V3952" t="str">
        <f t="shared" si="557"/>
        <v>Clean</v>
      </c>
    </row>
    <row r="3953" spans="1:22" x14ac:dyDescent="0.3">
      <c r="A3953" t="str">
        <f>Raw_Data!A3953</f>
        <v>16054419</v>
      </c>
      <c r="B3953">
        <f>Raw_Data!B3953</f>
        <v>45663</v>
      </c>
      <c r="C3953" t="str">
        <f>Raw_Data!C3953</f>
        <v>TRAZODONE 100 MG TABLET</v>
      </c>
      <c r="D3953" t="str">
        <f>Raw_Data!D3953</f>
        <v>68382080601</v>
      </c>
      <c r="E3953" t="str">
        <f>Raw_Data!E3953</f>
        <v>GIBBS, JON</v>
      </c>
      <c r="F3953" t="str">
        <f>Raw_Data!F3953</f>
        <v>1700896156</v>
      </c>
      <c r="G3953" t="str">
        <f>Raw_Data!H3953</f>
        <v>1</v>
      </c>
      <c r="H3953">
        <f>IFERROR(VLOOKUP(G3953,Store_Map!$A$2:$I$100,3,FALSE),"")</f>
        <v>0</v>
      </c>
      <c r="I3953">
        <f>IFERROR(VLOOKUP(G3953,Store_Map!$A$2:$I$100,4,FALSE),"")</f>
        <v>0</v>
      </c>
      <c r="J3953">
        <f>IFERROR(VLOOKUP(G3953,Store_Map!$A$2:$I$100,5,FALSE),"")</f>
        <v>0</v>
      </c>
      <c r="K3953">
        <f>IFERROR(VLOOKUP(G3953,Store_Map!$A$2:$I$100,6,FALSE),"")</f>
        <v>0</v>
      </c>
      <c r="L3953">
        <f>IFERROR(VLOOKUP(G3953,Store_Map!$A$2:$I$100,7,FALSE),"")</f>
        <v>0</v>
      </c>
      <c r="M3953">
        <f>IFERROR(VLOOKUP(G3953,Store_Map!$A$2:$I$100,8,FALSE),"")</f>
        <v>0</v>
      </c>
      <c r="N3953">
        <f t="shared" si="549"/>
        <v>0</v>
      </c>
      <c r="O3953" t="str">
        <f t="shared" si="550"/>
        <v>PASS</v>
      </c>
      <c r="P3953" t="str">
        <f t="shared" si="551"/>
        <v>PASS</v>
      </c>
      <c r="Q3953" t="str">
        <f t="shared" si="552"/>
        <v>PASS</v>
      </c>
      <c r="R3953" t="str">
        <f t="shared" si="553"/>
        <v>PASS</v>
      </c>
      <c r="S3953" t="str">
        <f t="shared" si="554"/>
        <v>PASS</v>
      </c>
      <c r="T3953">
        <f t="shared" si="555"/>
        <v>100</v>
      </c>
      <c r="U3953" t="str">
        <f t="shared" si="556"/>
        <v>Low</v>
      </c>
      <c r="V3953" t="str">
        <f t="shared" si="557"/>
        <v>Clean</v>
      </c>
    </row>
    <row r="3954" spans="1:22" x14ac:dyDescent="0.3">
      <c r="A3954" t="str">
        <f>Raw_Data!A3954</f>
        <v>16050787</v>
      </c>
      <c r="B3954">
        <f>Raw_Data!B3954</f>
        <v>45663</v>
      </c>
      <c r="C3954" t="str">
        <f>Raw_Data!C3954</f>
        <v>ATENOLOL 50 MG TABLET</v>
      </c>
      <c r="D3954" t="str">
        <f>Raw_Data!D3954</f>
        <v>93075201</v>
      </c>
      <c r="E3954" t="str">
        <f>Raw_Data!E3954</f>
        <v>GIBBS, JON</v>
      </c>
      <c r="F3954" t="str">
        <f>Raw_Data!F3954</f>
        <v>1700896156</v>
      </c>
      <c r="G3954" t="str">
        <f>Raw_Data!H3954</f>
        <v>1</v>
      </c>
      <c r="H3954">
        <f>IFERROR(VLOOKUP(G3954,Store_Map!$A$2:$I$100,3,FALSE),"")</f>
        <v>0</v>
      </c>
      <c r="I3954">
        <f>IFERROR(VLOOKUP(G3954,Store_Map!$A$2:$I$100,4,FALSE),"")</f>
        <v>0</v>
      </c>
      <c r="J3954">
        <f>IFERROR(VLOOKUP(G3954,Store_Map!$A$2:$I$100,5,FALSE),"")</f>
        <v>0</v>
      </c>
      <c r="K3954">
        <f>IFERROR(VLOOKUP(G3954,Store_Map!$A$2:$I$100,6,FALSE),"")</f>
        <v>0</v>
      </c>
      <c r="L3954">
        <f>IFERROR(VLOOKUP(G3954,Store_Map!$A$2:$I$100,7,FALSE),"")</f>
        <v>0</v>
      </c>
      <c r="M3954">
        <f>IFERROR(VLOOKUP(G3954,Store_Map!$A$2:$I$100,8,FALSE),"")</f>
        <v>0</v>
      </c>
      <c r="N3954">
        <f t="shared" si="549"/>
        <v>0</v>
      </c>
      <c r="O3954" t="str">
        <f t="shared" si="550"/>
        <v>PASS</v>
      </c>
      <c r="P3954" t="str">
        <f t="shared" si="551"/>
        <v>REVIEW</v>
      </c>
      <c r="Q3954" t="str">
        <f t="shared" si="552"/>
        <v>PASS</v>
      </c>
      <c r="R3954" t="str">
        <f t="shared" si="553"/>
        <v>PASS</v>
      </c>
      <c r="S3954" t="str">
        <f t="shared" si="554"/>
        <v>REVIEW</v>
      </c>
      <c r="T3954">
        <f t="shared" si="555"/>
        <v>90</v>
      </c>
      <c r="U3954" t="str">
        <f t="shared" si="556"/>
        <v>Low</v>
      </c>
      <c r="V3954" t="str">
        <f t="shared" si="557"/>
        <v>Invalid NDC</v>
      </c>
    </row>
    <row r="3955" spans="1:22" x14ac:dyDescent="0.3">
      <c r="A3955" t="str">
        <f>Raw_Data!A3955</f>
        <v>16053976</v>
      </c>
      <c r="B3955">
        <f>Raw_Data!B3955</f>
        <v>45663</v>
      </c>
      <c r="C3955" t="str">
        <f>Raw_Data!C3955</f>
        <v>SYNTHROID 100 MCG TABLET</v>
      </c>
      <c r="D3955" t="str">
        <f>Raw_Data!D3955</f>
        <v>74662490</v>
      </c>
      <c r="E3955" t="str">
        <f>Raw_Data!E3955</f>
        <v>MACHADO, MARIA</v>
      </c>
      <c r="F3955" t="str">
        <f>Raw_Data!F3955</f>
        <v>1619100302</v>
      </c>
      <c r="G3955" t="str">
        <f>Raw_Data!H3955</f>
        <v>1</v>
      </c>
      <c r="H3955">
        <f>IFERROR(VLOOKUP(G3955,Store_Map!$A$2:$I$100,3,FALSE),"")</f>
        <v>0</v>
      </c>
      <c r="I3955">
        <f>IFERROR(VLOOKUP(G3955,Store_Map!$A$2:$I$100,4,FALSE),"")</f>
        <v>0</v>
      </c>
      <c r="J3955">
        <f>IFERROR(VLOOKUP(G3955,Store_Map!$A$2:$I$100,5,FALSE),"")</f>
        <v>0</v>
      </c>
      <c r="K3955">
        <f>IFERROR(VLOOKUP(G3955,Store_Map!$A$2:$I$100,6,FALSE),"")</f>
        <v>0</v>
      </c>
      <c r="L3955">
        <f>IFERROR(VLOOKUP(G3955,Store_Map!$A$2:$I$100,7,FALSE),"")</f>
        <v>0</v>
      </c>
      <c r="M3955">
        <f>IFERROR(VLOOKUP(G3955,Store_Map!$A$2:$I$100,8,FALSE),"")</f>
        <v>0</v>
      </c>
      <c r="N3955">
        <f t="shared" si="549"/>
        <v>0</v>
      </c>
      <c r="O3955" t="str">
        <f t="shared" si="550"/>
        <v>PASS</v>
      </c>
      <c r="P3955" t="str">
        <f t="shared" si="551"/>
        <v>REVIEW</v>
      </c>
      <c r="Q3955" t="str">
        <f t="shared" si="552"/>
        <v>PASS</v>
      </c>
      <c r="R3955" t="str">
        <f t="shared" si="553"/>
        <v>PASS</v>
      </c>
      <c r="S3955" t="str">
        <f t="shared" si="554"/>
        <v>REVIEW</v>
      </c>
      <c r="T3955">
        <f t="shared" si="555"/>
        <v>90</v>
      </c>
      <c r="U3955" t="str">
        <f t="shared" si="556"/>
        <v>Low</v>
      </c>
      <c r="V3955" t="str">
        <f t="shared" si="557"/>
        <v>Invalid NDC</v>
      </c>
    </row>
    <row r="3956" spans="1:22" x14ac:dyDescent="0.3">
      <c r="A3956" t="str">
        <f>Raw_Data!A3956</f>
        <v>16054396</v>
      </c>
      <c r="B3956">
        <f>Raw_Data!B3956</f>
        <v>45663</v>
      </c>
      <c r="C3956" t="str">
        <f>Raw_Data!C3956</f>
        <v>DICLOFENAC SODIUM 1% GEL</v>
      </c>
      <c r="D3956" t="str">
        <f>Raw_Data!D3956</f>
        <v>45802095301</v>
      </c>
      <c r="E3956" t="str">
        <f>Raw_Data!E3956</f>
        <v>GIBBS, JON</v>
      </c>
      <c r="F3956" t="str">
        <f>Raw_Data!F3956</f>
        <v>1700896156</v>
      </c>
      <c r="G3956" t="str">
        <f>Raw_Data!H3956</f>
        <v>1</v>
      </c>
      <c r="H3956">
        <f>IFERROR(VLOOKUP(G3956,Store_Map!$A$2:$I$100,3,FALSE),"")</f>
        <v>0</v>
      </c>
      <c r="I3956">
        <f>IFERROR(VLOOKUP(G3956,Store_Map!$A$2:$I$100,4,FALSE),"")</f>
        <v>0</v>
      </c>
      <c r="J3956">
        <f>IFERROR(VLOOKUP(G3956,Store_Map!$A$2:$I$100,5,FALSE),"")</f>
        <v>0</v>
      </c>
      <c r="K3956">
        <f>IFERROR(VLOOKUP(G3956,Store_Map!$A$2:$I$100,6,FALSE),"")</f>
        <v>0</v>
      </c>
      <c r="L3956">
        <f>IFERROR(VLOOKUP(G3956,Store_Map!$A$2:$I$100,7,FALSE),"")</f>
        <v>0</v>
      </c>
      <c r="M3956">
        <f>IFERROR(VLOOKUP(G3956,Store_Map!$A$2:$I$100,8,FALSE),"")</f>
        <v>0</v>
      </c>
      <c r="N3956">
        <f t="shared" si="549"/>
        <v>0</v>
      </c>
      <c r="O3956" t="str">
        <f t="shared" si="550"/>
        <v>PASS</v>
      </c>
      <c r="P3956" t="str">
        <f t="shared" si="551"/>
        <v>PASS</v>
      </c>
      <c r="Q3956" t="str">
        <f t="shared" si="552"/>
        <v>PASS</v>
      </c>
      <c r="R3956" t="str">
        <f t="shared" si="553"/>
        <v>PASS</v>
      </c>
      <c r="S3956" t="str">
        <f t="shared" si="554"/>
        <v>PASS</v>
      </c>
      <c r="T3956">
        <f t="shared" si="555"/>
        <v>100</v>
      </c>
      <c r="U3956" t="str">
        <f t="shared" si="556"/>
        <v>Low</v>
      </c>
      <c r="V3956" t="str">
        <f t="shared" si="557"/>
        <v>Clean</v>
      </c>
    </row>
    <row r="3957" spans="1:22" x14ac:dyDescent="0.3">
      <c r="A3957" t="str">
        <f>Raw_Data!A3957</f>
        <v>16054395</v>
      </c>
      <c r="B3957">
        <f>Raw_Data!B3957</f>
        <v>45663</v>
      </c>
      <c r="C3957" t="str">
        <f>Raw_Data!C3957</f>
        <v>GABAPENTIN 800 MG TABLET</v>
      </c>
      <c r="D3957" t="str">
        <f>Raw_Data!D3957</f>
        <v>71093011204</v>
      </c>
      <c r="E3957" t="str">
        <f>Raw_Data!E3957</f>
        <v>GIBBS, JON</v>
      </c>
      <c r="F3957" t="str">
        <f>Raw_Data!F3957</f>
        <v>1700896156</v>
      </c>
      <c r="G3957" t="str">
        <f>Raw_Data!H3957</f>
        <v>1</v>
      </c>
      <c r="H3957">
        <f>IFERROR(VLOOKUP(G3957,Store_Map!$A$2:$I$100,3,FALSE),"")</f>
        <v>0</v>
      </c>
      <c r="I3957">
        <f>IFERROR(VLOOKUP(G3957,Store_Map!$A$2:$I$100,4,FALSE),"")</f>
        <v>0</v>
      </c>
      <c r="J3957">
        <f>IFERROR(VLOOKUP(G3957,Store_Map!$A$2:$I$100,5,FALSE),"")</f>
        <v>0</v>
      </c>
      <c r="K3957">
        <f>IFERROR(VLOOKUP(G3957,Store_Map!$A$2:$I$100,6,FALSE),"")</f>
        <v>0</v>
      </c>
      <c r="L3957">
        <f>IFERROR(VLOOKUP(G3957,Store_Map!$A$2:$I$100,7,FALSE),"")</f>
        <v>0</v>
      </c>
      <c r="M3957">
        <f>IFERROR(VLOOKUP(G3957,Store_Map!$A$2:$I$100,8,FALSE),"")</f>
        <v>0</v>
      </c>
      <c r="N3957">
        <f t="shared" si="549"/>
        <v>0</v>
      </c>
      <c r="O3957" t="str">
        <f t="shared" si="550"/>
        <v>PASS</v>
      </c>
      <c r="P3957" t="str">
        <f t="shared" si="551"/>
        <v>PASS</v>
      </c>
      <c r="Q3957" t="str">
        <f t="shared" si="552"/>
        <v>PASS</v>
      </c>
      <c r="R3957" t="str">
        <f t="shared" si="553"/>
        <v>PASS</v>
      </c>
      <c r="S3957" t="str">
        <f t="shared" si="554"/>
        <v>PASS</v>
      </c>
      <c r="T3957">
        <f t="shared" si="555"/>
        <v>100</v>
      </c>
      <c r="U3957" t="str">
        <f t="shared" si="556"/>
        <v>Low</v>
      </c>
      <c r="V3957" t="str">
        <f t="shared" si="557"/>
        <v>Clean</v>
      </c>
    </row>
    <row r="3958" spans="1:22" x14ac:dyDescent="0.3">
      <c r="A3958" t="str">
        <f>Raw_Data!A3958</f>
        <v>16050313</v>
      </c>
      <c r="B3958">
        <f>Raw_Data!B3958</f>
        <v>45663</v>
      </c>
      <c r="C3958" t="str">
        <f>Raw_Data!C3958</f>
        <v>ELIQUIS 5 MG TABLET</v>
      </c>
      <c r="D3958" t="str">
        <f>Raw_Data!D3958</f>
        <v>3089421</v>
      </c>
      <c r="E3958" t="str">
        <f>Raw_Data!E3958</f>
        <v>ABDULLA, ABDULLA</v>
      </c>
      <c r="F3958" t="str">
        <f>Raw_Data!F3958</f>
        <v>1174502694</v>
      </c>
      <c r="G3958" t="str">
        <f>Raw_Data!H3958</f>
        <v>1</v>
      </c>
      <c r="H3958">
        <f>IFERROR(VLOOKUP(G3958,Store_Map!$A$2:$I$100,3,FALSE),"")</f>
        <v>0</v>
      </c>
      <c r="I3958">
        <f>IFERROR(VLOOKUP(G3958,Store_Map!$A$2:$I$100,4,FALSE),"")</f>
        <v>0</v>
      </c>
      <c r="J3958">
        <f>IFERROR(VLOOKUP(G3958,Store_Map!$A$2:$I$100,5,FALSE),"")</f>
        <v>0</v>
      </c>
      <c r="K3958">
        <f>IFERROR(VLOOKUP(G3958,Store_Map!$A$2:$I$100,6,FALSE),"")</f>
        <v>0</v>
      </c>
      <c r="L3958">
        <f>IFERROR(VLOOKUP(G3958,Store_Map!$A$2:$I$100,7,FALSE),"")</f>
        <v>0</v>
      </c>
      <c r="M3958">
        <f>IFERROR(VLOOKUP(G3958,Store_Map!$A$2:$I$100,8,FALSE),"")</f>
        <v>0</v>
      </c>
      <c r="N3958">
        <f t="shared" si="549"/>
        <v>0</v>
      </c>
      <c r="O3958" t="str">
        <f t="shared" si="550"/>
        <v>PASS</v>
      </c>
      <c r="P3958" t="str">
        <f t="shared" si="551"/>
        <v>REVIEW</v>
      </c>
      <c r="Q3958" t="str">
        <f t="shared" si="552"/>
        <v>PASS</v>
      </c>
      <c r="R3958" t="str">
        <f t="shared" si="553"/>
        <v>PASS</v>
      </c>
      <c r="S3958" t="str">
        <f t="shared" si="554"/>
        <v>REVIEW</v>
      </c>
      <c r="T3958">
        <f t="shared" si="555"/>
        <v>90</v>
      </c>
      <c r="U3958" t="str">
        <f t="shared" si="556"/>
        <v>Low</v>
      </c>
      <c r="V3958" t="str">
        <f t="shared" si="557"/>
        <v>Invalid NDC</v>
      </c>
    </row>
    <row r="3959" spans="1:22" x14ac:dyDescent="0.3">
      <c r="A3959" t="str">
        <f>Raw_Data!A3959</f>
        <v>16054968</v>
      </c>
      <c r="B3959">
        <f>Raw_Data!B3959</f>
        <v>45663</v>
      </c>
      <c r="C3959" t="str">
        <f>Raw_Data!C3959</f>
        <v>*ELIQUIS 5 MG TABLET</v>
      </c>
      <c r="D3959" t="str">
        <f>Raw_Data!D3959</f>
        <v>3089421</v>
      </c>
      <c r="E3959" t="str">
        <f>Raw_Data!E3959</f>
        <v>LAND, SUSAN</v>
      </c>
      <c r="F3959" t="str">
        <f>Raw_Data!F3959</f>
        <v>1215935903</v>
      </c>
      <c r="G3959" t="str">
        <f>Raw_Data!H3959</f>
        <v>1</v>
      </c>
      <c r="H3959">
        <f>IFERROR(VLOOKUP(G3959,Store_Map!$A$2:$I$100,3,FALSE),"")</f>
        <v>0</v>
      </c>
      <c r="I3959">
        <f>IFERROR(VLOOKUP(G3959,Store_Map!$A$2:$I$100,4,FALSE),"")</f>
        <v>0</v>
      </c>
      <c r="J3959">
        <f>IFERROR(VLOOKUP(G3959,Store_Map!$A$2:$I$100,5,FALSE),"")</f>
        <v>0</v>
      </c>
      <c r="K3959">
        <f>IFERROR(VLOOKUP(G3959,Store_Map!$A$2:$I$100,6,FALSE),"")</f>
        <v>0</v>
      </c>
      <c r="L3959">
        <f>IFERROR(VLOOKUP(G3959,Store_Map!$A$2:$I$100,7,FALSE),"")</f>
        <v>0</v>
      </c>
      <c r="M3959">
        <f>IFERROR(VLOOKUP(G3959,Store_Map!$A$2:$I$100,8,FALSE),"")</f>
        <v>0</v>
      </c>
      <c r="N3959">
        <f t="shared" si="549"/>
        <v>0</v>
      </c>
      <c r="O3959" t="str">
        <f t="shared" si="550"/>
        <v>PASS</v>
      </c>
      <c r="P3959" t="str">
        <f t="shared" si="551"/>
        <v>REVIEW</v>
      </c>
      <c r="Q3959" t="str">
        <f t="shared" si="552"/>
        <v>PASS</v>
      </c>
      <c r="R3959" t="str">
        <f t="shared" si="553"/>
        <v>PASS</v>
      </c>
      <c r="S3959" t="str">
        <f t="shared" si="554"/>
        <v>REVIEW</v>
      </c>
      <c r="T3959">
        <f t="shared" si="555"/>
        <v>90</v>
      </c>
      <c r="U3959" t="str">
        <f t="shared" si="556"/>
        <v>Low</v>
      </c>
      <c r="V3959" t="str">
        <f t="shared" si="557"/>
        <v>Invalid NDC</v>
      </c>
    </row>
    <row r="3960" spans="1:22" x14ac:dyDescent="0.3">
      <c r="A3960" t="str">
        <f>Raw_Data!A3960</f>
        <v>16053304</v>
      </c>
      <c r="B3960">
        <f>Raw_Data!B3960</f>
        <v>45663</v>
      </c>
      <c r="C3960" t="str">
        <f>Raw_Data!C3960</f>
        <v>COMBIGAN 0.2%-0.5% EYE DROP</v>
      </c>
      <c r="D3960" t="str">
        <f>Raw_Data!D3960</f>
        <v>23921105</v>
      </c>
      <c r="E3960" t="str">
        <f>Raw_Data!E3960</f>
        <v>GIBBS, JON</v>
      </c>
      <c r="F3960" t="str">
        <f>Raw_Data!F3960</f>
        <v>1700896156</v>
      </c>
      <c r="G3960" t="str">
        <f>Raw_Data!H3960</f>
        <v>1</v>
      </c>
      <c r="H3960">
        <f>IFERROR(VLOOKUP(G3960,Store_Map!$A$2:$I$100,3,FALSE),"")</f>
        <v>0</v>
      </c>
      <c r="I3960">
        <f>IFERROR(VLOOKUP(G3960,Store_Map!$A$2:$I$100,4,FALSE),"")</f>
        <v>0</v>
      </c>
      <c r="J3960">
        <f>IFERROR(VLOOKUP(G3960,Store_Map!$A$2:$I$100,5,FALSE),"")</f>
        <v>0</v>
      </c>
      <c r="K3960">
        <f>IFERROR(VLOOKUP(G3960,Store_Map!$A$2:$I$100,6,FALSE),"")</f>
        <v>0</v>
      </c>
      <c r="L3960">
        <f>IFERROR(VLOOKUP(G3960,Store_Map!$A$2:$I$100,7,FALSE),"")</f>
        <v>0</v>
      </c>
      <c r="M3960">
        <f>IFERROR(VLOOKUP(G3960,Store_Map!$A$2:$I$100,8,FALSE),"")</f>
        <v>0</v>
      </c>
      <c r="N3960">
        <f t="shared" si="549"/>
        <v>0</v>
      </c>
      <c r="O3960" t="str">
        <f t="shared" si="550"/>
        <v>PASS</v>
      </c>
      <c r="P3960" t="str">
        <f t="shared" si="551"/>
        <v>REVIEW</v>
      </c>
      <c r="Q3960" t="str">
        <f t="shared" si="552"/>
        <v>PASS</v>
      </c>
      <c r="R3960" t="str">
        <f t="shared" si="553"/>
        <v>PASS</v>
      </c>
      <c r="S3960" t="str">
        <f t="shared" si="554"/>
        <v>REVIEW</v>
      </c>
      <c r="T3960">
        <f t="shared" si="555"/>
        <v>90</v>
      </c>
      <c r="U3960" t="str">
        <f t="shared" si="556"/>
        <v>Low</v>
      </c>
      <c r="V3960" t="str">
        <f t="shared" si="557"/>
        <v>Invalid NDC</v>
      </c>
    </row>
    <row r="3961" spans="1:22" x14ac:dyDescent="0.3">
      <c r="A3961" t="str">
        <f>Raw_Data!A3961</f>
        <v>16050559</v>
      </c>
      <c r="B3961">
        <f>Raw_Data!B3961</f>
        <v>45663</v>
      </c>
      <c r="C3961" t="str">
        <f>Raw_Data!C3961</f>
        <v>AMLODIPINE BESYLATE 10 MG T</v>
      </c>
      <c r="D3961" t="str">
        <f>Raw_Data!D3961</f>
        <v>69097012805</v>
      </c>
      <c r="E3961" t="str">
        <f>Raw_Data!E3961</f>
        <v>GIBBS, JON</v>
      </c>
      <c r="F3961" t="str">
        <f>Raw_Data!F3961</f>
        <v>1700896156</v>
      </c>
      <c r="G3961" t="str">
        <f>Raw_Data!H3961</f>
        <v>1</v>
      </c>
      <c r="H3961">
        <f>IFERROR(VLOOKUP(G3961,Store_Map!$A$2:$I$100,3,FALSE),"")</f>
        <v>0</v>
      </c>
      <c r="I3961">
        <f>IFERROR(VLOOKUP(G3961,Store_Map!$A$2:$I$100,4,FALSE),"")</f>
        <v>0</v>
      </c>
      <c r="J3961">
        <f>IFERROR(VLOOKUP(G3961,Store_Map!$A$2:$I$100,5,FALSE),"")</f>
        <v>0</v>
      </c>
      <c r="K3961">
        <f>IFERROR(VLOOKUP(G3961,Store_Map!$A$2:$I$100,6,FALSE),"")</f>
        <v>0</v>
      </c>
      <c r="L3961">
        <f>IFERROR(VLOOKUP(G3961,Store_Map!$A$2:$I$100,7,FALSE),"")</f>
        <v>0</v>
      </c>
      <c r="M3961">
        <f>IFERROR(VLOOKUP(G3961,Store_Map!$A$2:$I$100,8,FALSE),"")</f>
        <v>0</v>
      </c>
      <c r="N3961">
        <f t="shared" si="549"/>
        <v>0</v>
      </c>
      <c r="O3961" t="str">
        <f t="shared" si="550"/>
        <v>PASS</v>
      </c>
      <c r="P3961" t="str">
        <f t="shared" si="551"/>
        <v>PASS</v>
      </c>
      <c r="Q3961" t="str">
        <f t="shared" si="552"/>
        <v>PASS</v>
      </c>
      <c r="R3961" t="str">
        <f t="shared" si="553"/>
        <v>PASS</v>
      </c>
      <c r="S3961" t="str">
        <f t="shared" si="554"/>
        <v>PASS</v>
      </c>
      <c r="T3961">
        <f t="shared" si="555"/>
        <v>100</v>
      </c>
      <c r="U3961" t="str">
        <f t="shared" si="556"/>
        <v>Low</v>
      </c>
      <c r="V3961" t="str">
        <f t="shared" si="557"/>
        <v>Clean</v>
      </c>
    </row>
    <row r="3962" spans="1:22" x14ac:dyDescent="0.3">
      <c r="A3962" t="str">
        <f>Raw_Data!A3962</f>
        <v>16050560</v>
      </c>
      <c r="B3962">
        <f>Raw_Data!B3962</f>
        <v>45663</v>
      </c>
      <c r="C3962" t="str">
        <f>Raw_Data!C3962</f>
        <v>UNITHROID 75 MCG TABLET</v>
      </c>
      <c r="D3962" t="str">
        <f>Raw_Data!D3962</f>
        <v>60846080301</v>
      </c>
      <c r="E3962" t="str">
        <f>Raw_Data!E3962</f>
        <v>GIBBS, JON</v>
      </c>
      <c r="F3962" t="str">
        <f>Raw_Data!F3962</f>
        <v>1700896156</v>
      </c>
      <c r="G3962" t="str">
        <f>Raw_Data!H3962</f>
        <v>1</v>
      </c>
      <c r="H3962">
        <f>IFERROR(VLOOKUP(G3962,Store_Map!$A$2:$I$100,3,FALSE),"")</f>
        <v>0</v>
      </c>
      <c r="I3962">
        <f>IFERROR(VLOOKUP(G3962,Store_Map!$A$2:$I$100,4,FALSE),"")</f>
        <v>0</v>
      </c>
      <c r="J3962">
        <f>IFERROR(VLOOKUP(G3962,Store_Map!$A$2:$I$100,5,FALSE),"")</f>
        <v>0</v>
      </c>
      <c r="K3962">
        <f>IFERROR(VLOOKUP(G3962,Store_Map!$A$2:$I$100,6,FALSE),"")</f>
        <v>0</v>
      </c>
      <c r="L3962">
        <f>IFERROR(VLOOKUP(G3962,Store_Map!$A$2:$I$100,7,FALSE),"")</f>
        <v>0</v>
      </c>
      <c r="M3962">
        <f>IFERROR(VLOOKUP(G3962,Store_Map!$A$2:$I$100,8,FALSE),"")</f>
        <v>0</v>
      </c>
      <c r="N3962">
        <f t="shared" si="549"/>
        <v>0</v>
      </c>
      <c r="O3962" t="str">
        <f t="shared" si="550"/>
        <v>PASS</v>
      </c>
      <c r="P3962" t="str">
        <f t="shared" si="551"/>
        <v>PASS</v>
      </c>
      <c r="Q3962" t="str">
        <f t="shared" si="552"/>
        <v>PASS</v>
      </c>
      <c r="R3962" t="str">
        <f t="shared" si="553"/>
        <v>PASS</v>
      </c>
      <c r="S3962" t="str">
        <f t="shared" si="554"/>
        <v>PASS</v>
      </c>
      <c r="T3962">
        <f t="shared" si="555"/>
        <v>100</v>
      </c>
      <c r="U3962" t="str">
        <f t="shared" si="556"/>
        <v>Low</v>
      </c>
      <c r="V3962" t="str">
        <f t="shared" si="557"/>
        <v>Clean</v>
      </c>
    </row>
    <row r="3963" spans="1:22" x14ac:dyDescent="0.3">
      <c r="A3963" t="str">
        <f>Raw_Data!A3963</f>
        <v>16050561</v>
      </c>
      <c r="B3963">
        <f>Raw_Data!B3963</f>
        <v>45663</v>
      </c>
      <c r="C3963" t="str">
        <f>Raw_Data!C3963</f>
        <v>METOPROLOL TARTRATE 25 MG T</v>
      </c>
      <c r="D3963" t="str">
        <f>Raw_Data!D3963</f>
        <v>65862006299</v>
      </c>
      <c r="E3963" t="str">
        <f>Raw_Data!E3963</f>
        <v>GIBBS, JON</v>
      </c>
      <c r="F3963" t="str">
        <f>Raw_Data!F3963</f>
        <v>1700896156</v>
      </c>
      <c r="G3963" t="str">
        <f>Raw_Data!H3963</f>
        <v>1</v>
      </c>
      <c r="H3963">
        <f>IFERROR(VLOOKUP(G3963,Store_Map!$A$2:$I$100,3,FALSE),"")</f>
        <v>0</v>
      </c>
      <c r="I3963">
        <f>IFERROR(VLOOKUP(G3963,Store_Map!$A$2:$I$100,4,FALSE),"")</f>
        <v>0</v>
      </c>
      <c r="J3963">
        <f>IFERROR(VLOOKUP(G3963,Store_Map!$A$2:$I$100,5,FALSE),"")</f>
        <v>0</v>
      </c>
      <c r="K3963">
        <f>IFERROR(VLOOKUP(G3963,Store_Map!$A$2:$I$100,6,FALSE),"")</f>
        <v>0</v>
      </c>
      <c r="L3963">
        <f>IFERROR(VLOOKUP(G3963,Store_Map!$A$2:$I$100,7,FALSE),"")</f>
        <v>0</v>
      </c>
      <c r="M3963">
        <f>IFERROR(VLOOKUP(G3963,Store_Map!$A$2:$I$100,8,FALSE),"")</f>
        <v>0</v>
      </c>
      <c r="N3963">
        <f t="shared" si="549"/>
        <v>0</v>
      </c>
      <c r="O3963" t="str">
        <f t="shared" si="550"/>
        <v>PASS</v>
      </c>
      <c r="P3963" t="str">
        <f t="shared" si="551"/>
        <v>PASS</v>
      </c>
      <c r="Q3963" t="str">
        <f t="shared" si="552"/>
        <v>PASS</v>
      </c>
      <c r="R3963" t="str">
        <f t="shared" si="553"/>
        <v>PASS</v>
      </c>
      <c r="S3963" t="str">
        <f t="shared" si="554"/>
        <v>PASS</v>
      </c>
      <c r="T3963">
        <f t="shared" si="555"/>
        <v>100</v>
      </c>
      <c r="U3963" t="str">
        <f t="shared" si="556"/>
        <v>Low</v>
      </c>
      <c r="V3963" t="str">
        <f t="shared" si="557"/>
        <v>Clean</v>
      </c>
    </row>
    <row r="3964" spans="1:22" x14ac:dyDescent="0.3">
      <c r="A3964" t="str">
        <f>Raw_Data!A3964</f>
        <v>16050562</v>
      </c>
      <c r="B3964">
        <f>Raw_Data!B3964</f>
        <v>45663</v>
      </c>
      <c r="C3964" t="str">
        <f>Raw_Data!C3964</f>
        <v>FLECAINIDE ACETATE 100 MG T</v>
      </c>
      <c r="D3964" t="str">
        <f>Raw_Data!D3964</f>
        <v>62559038101</v>
      </c>
      <c r="E3964" t="str">
        <f>Raw_Data!E3964</f>
        <v>GIBBS, JON</v>
      </c>
      <c r="F3964" t="str">
        <f>Raw_Data!F3964</f>
        <v>1700896156</v>
      </c>
      <c r="G3964" t="str">
        <f>Raw_Data!H3964</f>
        <v>1</v>
      </c>
      <c r="H3964">
        <f>IFERROR(VLOOKUP(G3964,Store_Map!$A$2:$I$100,3,FALSE),"")</f>
        <v>0</v>
      </c>
      <c r="I3964">
        <f>IFERROR(VLOOKUP(G3964,Store_Map!$A$2:$I$100,4,FALSE),"")</f>
        <v>0</v>
      </c>
      <c r="J3964">
        <f>IFERROR(VLOOKUP(G3964,Store_Map!$A$2:$I$100,5,FALSE),"")</f>
        <v>0</v>
      </c>
      <c r="K3964">
        <f>IFERROR(VLOOKUP(G3964,Store_Map!$A$2:$I$100,6,FALSE),"")</f>
        <v>0</v>
      </c>
      <c r="L3964">
        <f>IFERROR(VLOOKUP(G3964,Store_Map!$A$2:$I$100,7,FALSE),"")</f>
        <v>0</v>
      </c>
      <c r="M3964">
        <f>IFERROR(VLOOKUP(G3964,Store_Map!$A$2:$I$100,8,FALSE),"")</f>
        <v>0</v>
      </c>
      <c r="N3964">
        <f t="shared" si="549"/>
        <v>0</v>
      </c>
      <c r="O3964" t="str">
        <f t="shared" si="550"/>
        <v>PASS</v>
      </c>
      <c r="P3964" t="str">
        <f t="shared" si="551"/>
        <v>PASS</v>
      </c>
      <c r="Q3964" t="str">
        <f t="shared" si="552"/>
        <v>PASS</v>
      </c>
      <c r="R3964" t="str">
        <f t="shared" si="553"/>
        <v>PASS</v>
      </c>
      <c r="S3964" t="str">
        <f t="shared" si="554"/>
        <v>PASS</v>
      </c>
      <c r="T3964">
        <f t="shared" si="555"/>
        <v>100</v>
      </c>
      <c r="U3964" t="str">
        <f t="shared" si="556"/>
        <v>Low</v>
      </c>
      <c r="V3964" t="str">
        <f t="shared" si="557"/>
        <v>Clean</v>
      </c>
    </row>
    <row r="3965" spans="1:22" x14ac:dyDescent="0.3">
      <c r="A3965" t="str">
        <f>Raw_Data!A3965</f>
        <v>14003132</v>
      </c>
      <c r="B3965">
        <f>Raw_Data!B3965</f>
        <v>45663</v>
      </c>
      <c r="C3965" t="str">
        <f>Raw_Data!C3965</f>
        <v>BUTALB-ACETA-CAFF 50-325-40</v>
      </c>
      <c r="D3965" t="str">
        <f>Raw_Data!D3965</f>
        <v>70010014901</v>
      </c>
      <c r="E3965" t="str">
        <f>Raw_Data!E3965</f>
        <v>GIBBS, JON</v>
      </c>
      <c r="F3965" t="str">
        <f>Raw_Data!F3965</f>
        <v>1700896156</v>
      </c>
      <c r="G3965" t="str">
        <f>Raw_Data!H3965</f>
        <v>1</v>
      </c>
      <c r="H3965">
        <f>IFERROR(VLOOKUP(G3965,Store_Map!$A$2:$I$100,3,FALSE),"")</f>
        <v>0</v>
      </c>
      <c r="I3965">
        <f>IFERROR(VLOOKUP(G3965,Store_Map!$A$2:$I$100,4,FALSE),"")</f>
        <v>0</v>
      </c>
      <c r="J3965">
        <f>IFERROR(VLOOKUP(G3965,Store_Map!$A$2:$I$100,5,FALSE),"")</f>
        <v>0</v>
      </c>
      <c r="K3965">
        <f>IFERROR(VLOOKUP(G3965,Store_Map!$A$2:$I$100,6,FALSE),"")</f>
        <v>0</v>
      </c>
      <c r="L3965">
        <f>IFERROR(VLOOKUP(G3965,Store_Map!$A$2:$I$100,7,FALSE),"")</f>
        <v>0</v>
      </c>
      <c r="M3965">
        <f>IFERROR(VLOOKUP(G3965,Store_Map!$A$2:$I$100,8,FALSE),"")</f>
        <v>0</v>
      </c>
      <c r="N3965">
        <f t="shared" si="549"/>
        <v>0</v>
      </c>
      <c r="O3965" t="str">
        <f t="shared" si="550"/>
        <v>PASS</v>
      </c>
      <c r="P3965" t="str">
        <f t="shared" si="551"/>
        <v>PASS</v>
      </c>
      <c r="Q3965" t="str">
        <f t="shared" si="552"/>
        <v>PASS</v>
      </c>
      <c r="R3965" t="str">
        <f t="shared" si="553"/>
        <v>PASS</v>
      </c>
      <c r="S3965" t="str">
        <f t="shared" si="554"/>
        <v>PASS</v>
      </c>
      <c r="T3965">
        <f t="shared" si="555"/>
        <v>100</v>
      </c>
      <c r="U3965" t="str">
        <f t="shared" si="556"/>
        <v>Low</v>
      </c>
      <c r="V3965" t="str">
        <f t="shared" si="557"/>
        <v>Clean</v>
      </c>
    </row>
    <row r="3966" spans="1:22" x14ac:dyDescent="0.3">
      <c r="A3966" t="str">
        <f>Raw_Data!A3966</f>
        <v>16054988</v>
      </c>
      <c r="B3966">
        <f>Raw_Data!B3966</f>
        <v>45663</v>
      </c>
      <c r="C3966" t="str">
        <f>Raw_Data!C3966</f>
        <v>*PANTOPRAZOLE SOD DR 40 MG</v>
      </c>
      <c r="D3966" t="str">
        <f>Raw_Data!D3966</f>
        <v>65862056090</v>
      </c>
      <c r="E3966" t="str">
        <f>Raw_Data!E3966</f>
        <v>PILCHER, JAMES</v>
      </c>
      <c r="F3966" t="str">
        <f>Raw_Data!F3966</f>
        <v>1942230107</v>
      </c>
      <c r="G3966" t="str">
        <f>Raw_Data!H3966</f>
        <v>1</v>
      </c>
      <c r="H3966">
        <f>IFERROR(VLOOKUP(G3966,Store_Map!$A$2:$I$100,3,FALSE),"")</f>
        <v>0</v>
      </c>
      <c r="I3966">
        <f>IFERROR(VLOOKUP(G3966,Store_Map!$A$2:$I$100,4,FALSE),"")</f>
        <v>0</v>
      </c>
      <c r="J3966">
        <f>IFERROR(VLOOKUP(G3966,Store_Map!$A$2:$I$100,5,FALSE),"")</f>
        <v>0</v>
      </c>
      <c r="K3966">
        <f>IFERROR(VLOOKUP(G3966,Store_Map!$A$2:$I$100,6,FALSE),"")</f>
        <v>0</v>
      </c>
      <c r="L3966">
        <f>IFERROR(VLOOKUP(G3966,Store_Map!$A$2:$I$100,7,FALSE),"")</f>
        <v>0</v>
      </c>
      <c r="M3966">
        <f>IFERROR(VLOOKUP(G3966,Store_Map!$A$2:$I$100,8,FALSE),"")</f>
        <v>0</v>
      </c>
      <c r="N3966">
        <f t="shared" si="549"/>
        <v>0</v>
      </c>
      <c r="O3966" t="str">
        <f t="shared" si="550"/>
        <v>PASS</v>
      </c>
      <c r="P3966" t="str">
        <f t="shared" si="551"/>
        <v>PASS</v>
      </c>
      <c r="Q3966" t="str">
        <f t="shared" si="552"/>
        <v>PASS</v>
      </c>
      <c r="R3966" t="str">
        <f t="shared" si="553"/>
        <v>PASS</v>
      </c>
      <c r="S3966" t="str">
        <f t="shared" si="554"/>
        <v>PASS</v>
      </c>
      <c r="T3966">
        <f t="shared" si="555"/>
        <v>100</v>
      </c>
      <c r="U3966" t="str">
        <f t="shared" si="556"/>
        <v>Low</v>
      </c>
      <c r="V3966" t="str">
        <f t="shared" si="557"/>
        <v>Clean</v>
      </c>
    </row>
    <row r="3967" spans="1:22" x14ac:dyDescent="0.3">
      <c r="A3967" t="str">
        <f>Raw_Data!A3967</f>
        <v>16054989</v>
      </c>
      <c r="B3967">
        <f>Raw_Data!B3967</f>
        <v>45663</v>
      </c>
      <c r="C3967" t="str">
        <f>Raw_Data!C3967</f>
        <v>*MONTELUKAST SOD 10 MG TABL</v>
      </c>
      <c r="D3967" t="str">
        <f>Raw_Data!D3967</f>
        <v>29300022019</v>
      </c>
      <c r="E3967" t="str">
        <f>Raw_Data!E3967</f>
        <v>PILCHER, JAMES</v>
      </c>
      <c r="F3967" t="str">
        <f>Raw_Data!F3967</f>
        <v>1942230107</v>
      </c>
      <c r="G3967" t="str">
        <f>Raw_Data!H3967</f>
        <v>1</v>
      </c>
      <c r="H3967">
        <f>IFERROR(VLOOKUP(G3967,Store_Map!$A$2:$I$100,3,FALSE),"")</f>
        <v>0</v>
      </c>
      <c r="I3967">
        <f>IFERROR(VLOOKUP(G3967,Store_Map!$A$2:$I$100,4,FALSE),"")</f>
        <v>0</v>
      </c>
      <c r="J3967">
        <f>IFERROR(VLOOKUP(G3967,Store_Map!$A$2:$I$100,5,FALSE),"")</f>
        <v>0</v>
      </c>
      <c r="K3967">
        <f>IFERROR(VLOOKUP(G3967,Store_Map!$A$2:$I$100,6,FALSE),"")</f>
        <v>0</v>
      </c>
      <c r="L3967">
        <f>IFERROR(VLOOKUP(G3967,Store_Map!$A$2:$I$100,7,FALSE),"")</f>
        <v>0</v>
      </c>
      <c r="M3967">
        <f>IFERROR(VLOOKUP(G3967,Store_Map!$A$2:$I$100,8,FALSE),"")</f>
        <v>0</v>
      </c>
      <c r="N3967">
        <f t="shared" si="549"/>
        <v>0</v>
      </c>
      <c r="O3967" t="str">
        <f t="shared" si="550"/>
        <v>PASS</v>
      </c>
      <c r="P3967" t="str">
        <f t="shared" si="551"/>
        <v>PASS</v>
      </c>
      <c r="Q3967" t="str">
        <f t="shared" si="552"/>
        <v>PASS</v>
      </c>
      <c r="R3967" t="str">
        <f t="shared" si="553"/>
        <v>PASS</v>
      </c>
      <c r="S3967" t="str">
        <f t="shared" si="554"/>
        <v>PASS</v>
      </c>
      <c r="T3967">
        <f t="shared" si="555"/>
        <v>100</v>
      </c>
      <c r="U3967" t="str">
        <f t="shared" si="556"/>
        <v>Low</v>
      </c>
      <c r="V3967" t="str">
        <f t="shared" si="557"/>
        <v>Clean</v>
      </c>
    </row>
    <row r="3968" spans="1:22" x14ac:dyDescent="0.3">
      <c r="A3968" t="str">
        <f>Raw_Data!A3968</f>
        <v>16053160</v>
      </c>
      <c r="B3968">
        <f>Raw_Data!B3968</f>
        <v>45663</v>
      </c>
      <c r="C3968" t="str">
        <f>Raw_Data!C3968</f>
        <v>CITALOPRAM HBR 20 MG TABLET</v>
      </c>
      <c r="D3968" t="str">
        <f>Raw_Data!D3968</f>
        <v>13668001001</v>
      </c>
      <c r="E3968" t="str">
        <f>Raw_Data!E3968</f>
        <v>GIBBS, JON</v>
      </c>
      <c r="F3968" t="str">
        <f>Raw_Data!F3968</f>
        <v>1700896156</v>
      </c>
      <c r="G3968" t="str">
        <f>Raw_Data!H3968</f>
        <v>1</v>
      </c>
      <c r="H3968">
        <f>IFERROR(VLOOKUP(G3968,Store_Map!$A$2:$I$100,3,FALSE),"")</f>
        <v>0</v>
      </c>
      <c r="I3968">
        <f>IFERROR(VLOOKUP(G3968,Store_Map!$A$2:$I$100,4,FALSE),"")</f>
        <v>0</v>
      </c>
      <c r="J3968">
        <f>IFERROR(VLOOKUP(G3968,Store_Map!$A$2:$I$100,5,FALSE),"")</f>
        <v>0</v>
      </c>
      <c r="K3968">
        <f>IFERROR(VLOOKUP(G3968,Store_Map!$A$2:$I$100,6,FALSE),"")</f>
        <v>0</v>
      </c>
      <c r="L3968">
        <f>IFERROR(VLOOKUP(G3968,Store_Map!$A$2:$I$100,7,FALSE),"")</f>
        <v>0</v>
      </c>
      <c r="M3968">
        <f>IFERROR(VLOOKUP(G3968,Store_Map!$A$2:$I$100,8,FALSE),"")</f>
        <v>0</v>
      </c>
      <c r="N3968">
        <f t="shared" si="549"/>
        <v>0</v>
      </c>
      <c r="O3968" t="str">
        <f t="shared" si="550"/>
        <v>PASS</v>
      </c>
      <c r="P3968" t="str">
        <f t="shared" si="551"/>
        <v>PASS</v>
      </c>
      <c r="Q3968" t="str">
        <f t="shared" si="552"/>
        <v>PASS</v>
      </c>
      <c r="R3968" t="str">
        <f t="shared" si="553"/>
        <v>PASS</v>
      </c>
      <c r="S3968" t="str">
        <f t="shared" si="554"/>
        <v>PASS</v>
      </c>
      <c r="T3968">
        <f t="shared" si="555"/>
        <v>100</v>
      </c>
      <c r="U3968" t="str">
        <f t="shared" si="556"/>
        <v>Low</v>
      </c>
      <c r="V3968" t="str">
        <f t="shared" si="557"/>
        <v>Clean</v>
      </c>
    </row>
    <row r="3969" spans="1:22" x14ac:dyDescent="0.3">
      <c r="A3969" t="str">
        <f>Raw_Data!A3969</f>
        <v>16050816</v>
      </c>
      <c r="B3969">
        <f>Raw_Data!B3969</f>
        <v>45663</v>
      </c>
      <c r="C3969" t="str">
        <f>Raw_Data!C3969</f>
        <v>METOPROLOL SUCC ER 25 MG TA</v>
      </c>
      <c r="D3969" t="str">
        <f>Raw_Data!D3969</f>
        <v>45963070911</v>
      </c>
      <c r="E3969" t="str">
        <f>Raw_Data!E3969</f>
        <v>GIBBS, JON</v>
      </c>
      <c r="F3969" t="str">
        <f>Raw_Data!F3969</f>
        <v>1700896156</v>
      </c>
      <c r="G3969" t="str">
        <f>Raw_Data!H3969</f>
        <v>1</v>
      </c>
      <c r="H3969">
        <f>IFERROR(VLOOKUP(G3969,Store_Map!$A$2:$I$100,3,FALSE),"")</f>
        <v>0</v>
      </c>
      <c r="I3969">
        <f>IFERROR(VLOOKUP(G3969,Store_Map!$A$2:$I$100,4,FALSE),"")</f>
        <v>0</v>
      </c>
      <c r="J3969">
        <f>IFERROR(VLOOKUP(G3969,Store_Map!$A$2:$I$100,5,FALSE),"")</f>
        <v>0</v>
      </c>
      <c r="K3969">
        <f>IFERROR(VLOOKUP(G3969,Store_Map!$A$2:$I$100,6,FALSE),"")</f>
        <v>0</v>
      </c>
      <c r="L3969">
        <f>IFERROR(VLOOKUP(G3969,Store_Map!$A$2:$I$100,7,FALSE),"")</f>
        <v>0</v>
      </c>
      <c r="M3969">
        <f>IFERROR(VLOOKUP(G3969,Store_Map!$A$2:$I$100,8,FALSE),"")</f>
        <v>0</v>
      </c>
      <c r="N3969">
        <f t="shared" si="549"/>
        <v>0</v>
      </c>
      <c r="O3969" t="str">
        <f t="shared" si="550"/>
        <v>PASS</v>
      </c>
      <c r="P3969" t="str">
        <f t="shared" si="551"/>
        <v>PASS</v>
      </c>
      <c r="Q3969" t="str">
        <f t="shared" si="552"/>
        <v>PASS</v>
      </c>
      <c r="R3969" t="str">
        <f t="shared" si="553"/>
        <v>PASS</v>
      </c>
      <c r="S3969" t="str">
        <f t="shared" si="554"/>
        <v>PASS</v>
      </c>
      <c r="T3969">
        <f t="shared" si="555"/>
        <v>100</v>
      </c>
      <c r="U3969" t="str">
        <f t="shared" si="556"/>
        <v>Low</v>
      </c>
      <c r="V3969" t="str">
        <f t="shared" si="557"/>
        <v>Clean</v>
      </c>
    </row>
    <row r="3970" spans="1:22" x14ac:dyDescent="0.3">
      <c r="A3970" t="str">
        <f>Raw_Data!A3970</f>
        <v>16053041</v>
      </c>
      <c r="B3970">
        <f>Raw_Data!B3970</f>
        <v>45663</v>
      </c>
      <c r="C3970" t="str">
        <f>Raw_Data!C3970</f>
        <v>LOSARTAN POTASSIUM 50 MG TA</v>
      </c>
      <c r="D3970" t="str">
        <f>Raw_Data!D3970</f>
        <v>65862020290</v>
      </c>
      <c r="E3970" t="str">
        <f>Raw_Data!E3970</f>
        <v>GIBBS, JON</v>
      </c>
      <c r="F3970" t="str">
        <f>Raw_Data!F3970</f>
        <v>1700896156</v>
      </c>
      <c r="G3970" t="str">
        <f>Raw_Data!H3970</f>
        <v>1</v>
      </c>
      <c r="H3970">
        <f>IFERROR(VLOOKUP(G3970,Store_Map!$A$2:$I$100,3,FALSE),"")</f>
        <v>0</v>
      </c>
      <c r="I3970">
        <f>IFERROR(VLOOKUP(G3970,Store_Map!$A$2:$I$100,4,FALSE),"")</f>
        <v>0</v>
      </c>
      <c r="J3970">
        <f>IFERROR(VLOOKUP(G3970,Store_Map!$A$2:$I$100,5,FALSE),"")</f>
        <v>0</v>
      </c>
      <c r="K3970">
        <f>IFERROR(VLOOKUP(G3970,Store_Map!$A$2:$I$100,6,FALSE),"")</f>
        <v>0</v>
      </c>
      <c r="L3970">
        <f>IFERROR(VLOOKUP(G3970,Store_Map!$A$2:$I$100,7,FALSE),"")</f>
        <v>0</v>
      </c>
      <c r="M3970">
        <f>IFERROR(VLOOKUP(G3970,Store_Map!$A$2:$I$100,8,FALSE),"")</f>
        <v>0</v>
      </c>
      <c r="N3970">
        <f t="shared" ref="N3970:N4033" si="558">COUNTBLANK(A3970:M3970)</f>
        <v>0</v>
      </c>
      <c r="O3970" t="str">
        <f t="shared" ref="O3970:O4033" si="559">IF(AND(F3970&lt;&gt;"",LEN(F3970)=10,ISNUMBER(--F3970)),"PASS","REVIEW")</f>
        <v>PASS</v>
      </c>
      <c r="P3970" t="str">
        <f t="shared" ref="P3970:P4033" si="560">IF(AND(D3970&lt;&gt;"",OR(LEN(D3970)=10,LEN(D3970)=11),ISNUMBER(--D3970)),"PASS","REVIEW")</f>
        <v>PASS</v>
      </c>
      <c r="Q3970" t="str">
        <f t="shared" ref="Q3970:Q4033" si="561">IF(H3970&lt;&gt;"","PASS","REVIEW")</f>
        <v>PASS</v>
      </c>
      <c r="R3970" t="str">
        <f t="shared" ref="R3970:R4033" si="562">IF(AND(I3970&lt;&gt;"",J3970&lt;&gt;"",K3970&lt;&gt;"",L3970&lt;&gt;"",M3970&lt;&gt;""),"PASS","REVIEW")</f>
        <v>PASS</v>
      </c>
      <c r="S3970" t="str">
        <f t="shared" ref="S3970:S4033" si="563">IF(OR(N3970&gt;0,O3970="REVIEW",P3970="REVIEW",Q3970="REVIEW",R3970="REVIEW"),"REVIEW","PASS")</f>
        <v>PASS</v>
      </c>
      <c r="T3970">
        <f t="shared" ref="T3970:T4033" si="564">MAX(0,100-(N3970*5)-IF(O3970="REVIEW",15,0)-IF(P3970="REVIEW",10,0)-IF(Q3970="REVIEW",10,0)-IF(R3970="REVIEW",20,0))</f>
        <v>100</v>
      </c>
      <c r="U3970" t="str">
        <f t="shared" ref="U3970:U4033" si="565">IF(T3970&gt;=90,"Low",IF(T3970&gt;=70,"Medium","High"))</f>
        <v>Low</v>
      </c>
      <c r="V3970" t="str">
        <f t="shared" ref="V3970:V4033" si="566">IF(N3970&gt;0,"Missing required fields",IF(O3970="REVIEW","Invalid provider NPI",IF(P3970="REVIEW","Invalid NDC",IF(Q3970="REVIEW","Store mapping incomplete",IF(R3970="REVIEW","Entity mapping incomplete","Clean")))))</f>
        <v>Clean</v>
      </c>
    </row>
    <row r="3971" spans="1:22" x14ac:dyDescent="0.3">
      <c r="A3971" t="str">
        <f>Raw_Data!A3971</f>
        <v>16053334</v>
      </c>
      <c r="B3971">
        <f>Raw_Data!B3971</f>
        <v>45663</v>
      </c>
      <c r="C3971" t="str">
        <f>Raw_Data!C3971</f>
        <v>BENAZEPRIL HCL 10 MG TABLET</v>
      </c>
      <c r="D3971" t="str">
        <f>Raw_Data!D3971</f>
        <v>43547033610</v>
      </c>
      <c r="E3971" t="str">
        <f>Raw_Data!E3971</f>
        <v>GIBBS, JON</v>
      </c>
      <c r="F3971" t="str">
        <f>Raw_Data!F3971</f>
        <v>1700896156</v>
      </c>
      <c r="G3971" t="str">
        <f>Raw_Data!H3971</f>
        <v>1</v>
      </c>
      <c r="H3971">
        <f>IFERROR(VLOOKUP(G3971,Store_Map!$A$2:$I$100,3,FALSE),"")</f>
        <v>0</v>
      </c>
      <c r="I3971">
        <f>IFERROR(VLOOKUP(G3971,Store_Map!$A$2:$I$100,4,FALSE),"")</f>
        <v>0</v>
      </c>
      <c r="J3971">
        <f>IFERROR(VLOOKUP(G3971,Store_Map!$A$2:$I$100,5,FALSE),"")</f>
        <v>0</v>
      </c>
      <c r="K3971">
        <f>IFERROR(VLOOKUP(G3971,Store_Map!$A$2:$I$100,6,FALSE),"")</f>
        <v>0</v>
      </c>
      <c r="L3971">
        <f>IFERROR(VLOOKUP(G3971,Store_Map!$A$2:$I$100,7,FALSE),"")</f>
        <v>0</v>
      </c>
      <c r="M3971">
        <f>IFERROR(VLOOKUP(G3971,Store_Map!$A$2:$I$100,8,FALSE),"")</f>
        <v>0</v>
      </c>
      <c r="N3971">
        <f t="shared" si="558"/>
        <v>0</v>
      </c>
      <c r="O3971" t="str">
        <f t="shared" si="559"/>
        <v>PASS</v>
      </c>
      <c r="P3971" t="str">
        <f t="shared" si="560"/>
        <v>PASS</v>
      </c>
      <c r="Q3971" t="str">
        <f t="shared" si="561"/>
        <v>PASS</v>
      </c>
      <c r="R3971" t="str">
        <f t="shared" si="562"/>
        <v>PASS</v>
      </c>
      <c r="S3971" t="str">
        <f t="shared" si="563"/>
        <v>PASS</v>
      </c>
      <c r="T3971">
        <f t="shared" si="564"/>
        <v>100</v>
      </c>
      <c r="U3971" t="str">
        <f t="shared" si="565"/>
        <v>Low</v>
      </c>
      <c r="V3971" t="str">
        <f t="shared" si="566"/>
        <v>Clean</v>
      </c>
    </row>
    <row r="3972" spans="1:22" x14ac:dyDescent="0.3">
      <c r="A3972" t="str">
        <f>Raw_Data!A3972</f>
        <v>16054855</v>
      </c>
      <c r="B3972">
        <f>Raw_Data!B3972</f>
        <v>45663</v>
      </c>
      <c r="C3972" t="str">
        <f>Raw_Data!C3972</f>
        <v>DOVATO 50-300 MG TABLET</v>
      </c>
      <c r="D3972" t="str">
        <f>Raw_Data!D3972</f>
        <v>49702024613</v>
      </c>
      <c r="E3972" t="str">
        <f>Raw_Data!E3972</f>
        <v>KILGORE, RICHARD</v>
      </c>
      <c r="F3972" t="str">
        <f>Raw_Data!F3972</f>
        <v>1760812010</v>
      </c>
      <c r="G3972" t="str">
        <f>Raw_Data!H3972</f>
        <v>1</v>
      </c>
      <c r="H3972">
        <f>IFERROR(VLOOKUP(G3972,Store_Map!$A$2:$I$100,3,FALSE),"")</f>
        <v>0</v>
      </c>
      <c r="I3972">
        <f>IFERROR(VLOOKUP(G3972,Store_Map!$A$2:$I$100,4,FALSE),"")</f>
        <v>0</v>
      </c>
      <c r="J3972">
        <f>IFERROR(VLOOKUP(G3972,Store_Map!$A$2:$I$100,5,FALSE),"")</f>
        <v>0</v>
      </c>
      <c r="K3972">
        <f>IFERROR(VLOOKUP(G3972,Store_Map!$A$2:$I$100,6,FALSE),"")</f>
        <v>0</v>
      </c>
      <c r="L3972">
        <f>IFERROR(VLOOKUP(G3972,Store_Map!$A$2:$I$100,7,FALSE),"")</f>
        <v>0</v>
      </c>
      <c r="M3972">
        <f>IFERROR(VLOOKUP(G3972,Store_Map!$A$2:$I$100,8,FALSE),"")</f>
        <v>0</v>
      </c>
      <c r="N3972">
        <f t="shared" si="558"/>
        <v>0</v>
      </c>
      <c r="O3972" t="str">
        <f t="shared" si="559"/>
        <v>PASS</v>
      </c>
      <c r="P3972" t="str">
        <f t="shared" si="560"/>
        <v>PASS</v>
      </c>
      <c r="Q3972" t="str">
        <f t="shared" si="561"/>
        <v>PASS</v>
      </c>
      <c r="R3972" t="str">
        <f t="shared" si="562"/>
        <v>PASS</v>
      </c>
      <c r="S3972" t="str">
        <f t="shared" si="563"/>
        <v>PASS</v>
      </c>
      <c r="T3972">
        <f t="shared" si="564"/>
        <v>100</v>
      </c>
      <c r="U3972" t="str">
        <f t="shared" si="565"/>
        <v>Low</v>
      </c>
      <c r="V3972" t="str">
        <f t="shared" si="566"/>
        <v>Clean</v>
      </c>
    </row>
    <row r="3973" spans="1:22" x14ac:dyDescent="0.3">
      <c r="A3973" t="str">
        <f>Raw_Data!A3973</f>
        <v>16052823</v>
      </c>
      <c r="B3973">
        <f>Raw_Data!B3973</f>
        <v>45663</v>
      </c>
      <c r="C3973" t="str">
        <f>Raw_Data!C3973</f>
        <v>*ONETOUCH ULTRA TEST STRIP</v>
      </c>
      <c r="D3973" t="str">
        <f>Raw_Data!D3973</f>
        <v>53885024450</v>
      </c>
      <c r="E3973" t="str">
        <f>Raw_Data!E3973</f>
        <v>WILLIAMS, ROBERT</v>
      </c>
      <c r="F3973" t="str">
        <f>Raw_Data!F3973</f>
        <v>1548202401</v>
      </c>
      <c r="G3973" t="str">
        <f>Raw_Data!H3973</f>
        <v>1</v>
      </c>
      <c r="H3973">
        <f>IFERROR(VLOOKUP(G3973,Store_Map!$A$2:$I$100,3,FALSE),"")</f>
        <v>0</v>
      </c>
      <c r="I3973">
        <f>IFERROR(VLOOKUP(G3973,Store_Map!$A$2:$I$100,4,FALSE),"")</f>
        <v>0</v>
      </c>
      <c r="J3973">
        <f>IFERROR(VLOOKUP(G3973,Store_Map!$A$2:$I$100,5,FALSE),"")</f>
        <v>0</v>
      </c>
      <c r="K3973">
        <f>IFERROR(VLOOKUP(G3973,Store_Map!$A$2:$I$100,6,FALSE),"")</f>
        <v>0</v>
      </c>
      <c r="L3973">
        <f>IFERROR(VLOOKUP(G3973,Store_Map!$A$2:$I$100,7,FALSE),"")</f>
        <v>0</v>
      </c>
      <c r="M3973">
        <f>IFERROR(VLOOKUP(G3973,Store_Map!$A$2:$I$100,8,FALSE),"")</f>
        <v>0</v>
      </c>
      <c r="N3973">
        <f t="shared" si="558"/>
        <v>0</v>
      </c>
      <c r="O3973" t="str">
        <f t="shared" si="559"/>
        <v>PASS</v>
      </c>
      <c r="P3973" t="str">
        <f t="shared" si="560"/>
        <v>PASS</v>
      </c>
      <c r="Q3973" t="str">
        <f t="shared" si="561"/>
        <v>PASS</v>
      </c>
      <c r="R3973" t="str">
        <f t="shared" si="562"/>
        <v>PASS</v>
      </c>
      <c r="S3973" t="str">
        <f t="shared" si="563"/>
        <v>PASS</v>
      </c>
      <c r="T3973">
        <f t="shared" si="564"/>
        <v>100</v>
      </c>
      <c r="U3973" t="str">
        <f t="shared" si="565"/>
        <v>Low</v>
      </c>
      <c r="V3973" t="str">
        <f t="shared" si="566"/>
        <v>Clean</v>
      </c>
    </row>
    <row r="3974" spans="1:22" x14ac:dyDescent="0.3">
      <c r="A3974" t="str">
        <f>Raw_Data!A3974</f>
        <v>16054990</v>
      </c>
      <c r="B3974">
        <f>Raw_Data!B3974</f>
        <v>45663</v>
      </c>
      <c r="C3974" t="str">
        <f>Raw_Data!C3974</f>
        <v>*REXULTI 1 MG TABLET</v>
      </c>
      <c r="D3974" t="str">
        <f>Raw_Data!D3974</f>
        <v>59148003713</v>
      </c>
      <c r="E3974" t="str">
        <f>Raw_Data!E3974</f>
        <v>JOHNSON, CAYLOR</v>
      </c>
      <c r="F3974" t="str">
        <f>Raw_Data!F3974</f>
        <v>1700449956</v>
      </c>
      <c r="G3974" t="str">
        <f>Raw_Data!H3974</f>
        <v>1</v>
      </c>
      <c r="H3974">
        <f>IFERROR(VLOOKUP(G3974,Store_Map!$A$2:$I$100,3,FALSE),"")</f>
        <v>0</v>
      </c>
      <c r="I3974">
        <f>IFERROR(VLOOKUP(G3974,Store_Map!$A$2:$I$100,4,FALSE),"")</f>
        <v>0</v>
      </c>
      <c r="J3974">
        <f>IFERROR(VLOOKUP(G3974,Store_Map!$A$2:$I$100,5,FALSE),"")</f>
        <v>0</v>
      </c>
      <c r="K3974">
        <f>IFERROR(VLOOKUP(G3974,Store_Map!$A$2:$I$100,6,FALSE),"")</f>
        <v>0</v>
      </c>
      <c r="L3974">
        <f>IFERROR(VLOOKUP(G3974,Store_Map!$A$2:$I$100,7,FALSE),"")</f>
        <v>0</v>
      </c>
      <c r="M3974">
        <f>IFERROR(VLOOKUP(G3974,Store_Map!$A$2:$I$100,8,FALSE),"")</f>
        <v>0</v>
      </c>
      <c r="N3974">
        <f t="shared" si="558"/>
        <v>0</v>
      </c>
      <c r="O3974" t="str">
        <f t="shared" si="559"/>
        <v>PASS</v>
      </c>
      <c r="P3974" t="str">
        <f t="shared" si="560"/>
        <v>PASS</v>
      </c>
      <c r="Q3974" t="str">
        <f t="shared" si="561"/>
        <v>PASS</v>
      </c>
      <c r="R3974" t="str">
        <f t="shared" si="562"/>
        <v>PASS</v>
      </c>
      <c r="S3974" t="str">
        <f t="shared" si="563"/>
        <v>PASS</v>
      </c>
      <c r="T3974">
        <f t="shared" si="564"/>
        <v>100</v>
      </c>
      <c r="U3974" t="str">
        <f t="shared" si="565"/>
        <v>Low</v>
      </c>
      <c r="V3974" t="str">
        <f t="shared" si="566"/>
        <v>Clean</v>
      </c>
    </row>
    <row r="3975" spans="1:22" x14ac:dyDescent="0.3">
      <c r="A3975" t="str">
        <f>Raw_Data!A3975</f>
        <v>16054393</v>
      </c>
      <c r="B3975">
        <f>Raw_Data!B3975</f>
        <v>45663</v>
      </c>
      <c r="C3975" t="str">
        <f>Raw_Data!C3975</f>
        <v>HYDROXYZINE HCL 25 MG TABLE</v>
      </c>
      <c r="D3975" t="str">
        <f>Raw_Data!D3975</f>
        <v>23155050101</v>
      </c>
      <c r="E3975" t="str">
        <f>Raw_Data!E3975</f>
        <v>GIBBS, JON</v>
      </c>
      <c r="F3975" t="str">
        <f>Raw_Data!F3975</f>
        <v>1700896156</v>
      </c>
      <c r="G3975" t="str">
        <f>Raw_Data!H3975</f>
        <v>1</v>
      </c>
      <c r="H3975">
        <f>IFERROR(VLOOKUP(G3975,Store_Map!$A$2:$I$100,3,FALSE),"")</f>
        <v>0</v>
      </c>
      <c r="I3975">
        <f>IFERROR(VLOOKUP(G3975,Store_Map!$A$2:$I$100,4,FALSE),"")</f>
        <v>0</v>
      </c>
      <c r="J3975">
        <f>IFERROR(VLOOKUP(G3975,Store_Map!$A$2:$I$100,5,FALSE),"")</f>
        <v>0</v>
      </c>
      <c r="K3975">
        <f>IFERROR(VLOOKUP(G3975,Store_Map!$A$2:$I$100,6,FALSE),"")</f>
        <v>0</v>
      </c>
      <c r="L3975">
        <f>IFERROR(VLOOKUP(G3975,Store_Map!$A$2:$I$100,7,FALSE),"")</f>
        <v>0</v>
      </c>
      <c r="M3975">
        <f>IFERROR(VLOOKUP(G3975,Store_Map!$A$2:$I$100,8,FALSE),"")</f>
        <v>0</v>
      </c>
      <c r="N3975">
        <f t="shared" si="558"/>
        <v>0</v>
      </c>
      <c r="O3975" t="str">
        <f t="shared" si="559"/>
        <v>PASS</v>
      </c>
      <c r="P3975" t="str">
        <f t="shared" si="560"/>
        <v>PASS</v>
      </c>
      <c r="Q3975" t="str">
        <f t="shared" si="561"/>
        <v>PASS</v>
      </c>
      <c r="R3975" t="str">
        <f t="shared" si="562"/>
        <v>PASS</v>
      </c>
      <c r="S3975" t="str">
        <f t="shared" si="563"/>
        <v>PASS</v>
      </c>
      <c r="T3975">
        <f t="shared" si="564"/>
        <v>100</v>
      </c>
      <c r="U3975" t="str">
        <f t="shared" si="565"/>
        <v>Low</v>
      </c>
      <c r="V3975" t="str">
        <f t="shared" si="566"/>
        <v>Clean</v>
      </c>
    </row>
    <row r="3976" spans="1:22" x14ac:dyDescent="0.3">
      <c r="A3976" t="str">
        <f>Raw_Data!A3976</f>
        <v>16054394</v>
      </c>
      <c r="B3976">
        <f>Raw_Data!B3976</f>
        <v>45663</v>
      </c>
      <c r="C3976" t="str">
        <f>Raw_Data!C3976</f>
        <v>CYCLOBENZAPRINE 5 MG TABLET</v>
      </c>
      <c r="D3976" t="str">
        <f>Raw_Data!D3976</f>
        <v>16571078201</v>
      </c>
      <c r="E3976" t="str">
        <f>Raw_Data!E3976</f>
        <v>GIBBS, JON</v>
      </c>
      <c r="F3976" t="str">
        <f>Raw_Data!F3976</f>
        <v>1700896156</v>
      </c>
      <c r="G3976" t="str">
        <f>Raw_Data!H3976</f>
        <v>1</v>
      </c>
      <c r="H3976">
        <f>IFERROR(VLOOKUP(G3976,Store_Map!$A$2:$I$100,3,FALSE),"")</f>
        <v>0</v>
      </c>
      <c r="I3976">
        <f>IFERROR(VLOOKUP(G3976,Store_Map!$A$2:$I$100,4,FALSE),"")</f>
        <v>0</v>
      </c>
      <c r="J3976">
        <f>IFERROR(VLOOKUP(G3976,Store_Map!$A$2:$I$100,5,FALSE),"")</f>
        <v>0</v>
      </c>
      <c r="K3976">
        <f>IFERROR(VLOOKUP(G3976,Store_Map!$A$2:$I$100,6,FALSE),"")</f>
        <v>0</v>
      </c>
      <c r="L3976">
        <f>IFERROR(VLOOKUP(G3976,Store_Map!$A$2:$I$100,7,FALSE),"")</f>
        <v>0</v>
      </c>
      <c r="M3976">
        <f>IFERROR(VLOOKUP(G3976,Store_Map!$A$2:$I$100,8,FALSE),"")</f>
        <v>0</v>
      </c>
      <c r="N3976">
        <f t="shared" si="558"/>
        <v>0</v>
      </c>
      <c r="O3976" t="str">
        <f t="shared" si="559"/>
        <v>PASS</v>
      </c>
      <c r="P3976" t="str">
        <f t="shared" si="560"/>
        <v>PASS</v>
      </c>
      <c r="Q3976" t="str">
        <f t="shared" si="561"/>
        <v>PASS</v>
      </c>
      <c r="R3976" t="str">
        <f t="shared" si="562"/>
        <v>PASS</v>
      </c>
      <c r="S3976" t="str">
        <f t="shared" si="563"/>
        <v>PASS</v>
      </c>
      <c r="T3976">
        <f t="shared" si="564"/>
        <v>100</v>
      </c>
      <c r="U3976" t="str">
        <f t="shared" si="565"/>
        <v>Low</v>
      </c>
      <c r="V3976" t="str">
        <f t="shared" si="566"/>
        <v>Clean</v>
      </c>
    </row>
    <row r="3977" spans="1:22" x14ac:dyDescent="0.3">
      <c r="A3977" t="str">
        <f>Raw_Data!A3977</f>
        <v>16051278</v>
      </c>
      <c r="B3977">
        <f>Raw_Data!B3977</f>
        <v>45663</v>
      </c>
      <c r="C3977" t="str">
        <f>Raw_Data!C3977</f>
        <v>CLINPRO 5000 1.1% TOOTHPAST</v>
      </c>
      <c r="D3977" t="str">
        <f>Raw_Data!D3977</f>
        <v>48878313004</v>
      </c>
      <c r="E3977" t="str">
        <f>Raw_Data!E3977</f>
        <v>COOK, JAMES</v>
      </c>
      <c r="F3977" t="str">
        <f>Raw_Data!F3977</f>
        <v>1275150294</v>
      </c>
      <c r="G3977" t="str">
        <f>Raw_Data!H3977</f>
        <v>1</v>
      </c>
      <c r="H3977">
        <f>IFERROR(VLOOKUP(G3977,Store_Map!$A$2:$I$100,3,FALSE),"")</f>
        <v>0</v>
      </c>
      <c r="I3977">
        <f>IFERROR(VLOOKUP(G3977,Store_Map!$A$2:$I$100,4,FALSE),"")</f>
        <v>0</v>
      </c>
      <c r="J3977">
        <f>IFERROR(VLOOKUP(G3977,Store_Map!$A$2:$I$100,5,FALSE),"")</f>
        <v>0</v>
      </c>
      <c r="K3977">
        <f>IFERROR(VLOOKUP(G3977,Store_Map!$A$2:$I$100,6,FALSE),"")</f>
        <v>0</v>
      </c>
      <c r="L3977">
        <f>IFERROR(VLOOKUP(G3977,Store_Map!$A$2:$I$100,7,FALSE),"")</f>
        <v>0</v>
      </c>
      <c r="M3977">
        <f>IFERROR(VLOOKUP(G3977,Store_Map!$A$2:$I$100,8,FALSE),"")</f>
        <v>0</v>
      </c>
      <c r="N3977">
        <f t="shared" si="558"/>
        <v>0</v>
      </c>
      <c r="O3977" t="str">
        <f t="shared" si="559"/>
        <v>PASS</v>
      </c>
      <c r="P3977" t="str">
        <f t="shared" si="560"/>
        <v>PASS</v>
      </c>
      <c r="Q3977" t="str">
        <f t="shared" si="561"/>
        <v>PASS</v>
      </c>
      <c r="R3977" t="str">
        <f t="shared" si="562"/>
        <v>PASS</v>
      </c>
      <c r="S3977" t="str">
        <f t="shared" si="563"/>
        <v>PASS</v>
      </c>
      <c r="T3977">
        <f t="shared" si="564"/>
        <v>100</v>
      </c>
      <c r="U3977" t="str">
        <f t="shared" si="565"/>
        <v>Low</v>
      </c>
      <c r="V3977" t="str">
        <f t="shared" si="566"/>
        <v>Clean</v>
      </c>
    </row>
    <row r="3978" spans="1:22" x14ac:dyDescent="0.3">
      <c r="A3978" t="str">
        <f>Raw_Data!A3978</f>
        <v>16052179</v>
      </c>
      <c r="B3978">
        <f>Raw_Data!B3978</f>
        <v>45663</v>
      </c>
      <c r="C3978" t="str">
        <f>Raw_Data!C3978</f>
        <v>LORATADINE 10 MG TABLET</v>
      </c>
      <c r="D3978" t="str">
        <f>Raw_Data!D3978</f>
        <v>16571082203</v>
      </c>
      <c r="E3978" t="str">
        <f>Raw_Data!E3978</f>
        <v>GIBBS, JON</v>
      </c>
      <c r="F3978" t="str">
        <f>Raw_Data!F3978</f>
        <v>1700896156</v>
      </c>
      <c r="G3978" t="str">
        <f>Raw_Data!H3978</f>
        <v>1</v>
      </c>
      <c r="H3978">
        <f>IFERROR(VLOOKUP(G3978,Store_Map!$A$2:$I$100,3,FALSE),"")</f>
        <v>0</v>
      </c>
      <c r="I3978">
        <f>IFERROR(VLOOKUP(G3978,Store_Map!$A$2:$I$100,4,FALSE),"")</f>
        <v>0</v>
      </c>
      <c r="J3978">
        <f>IFERROR(VLOOKUP(G3978,Store_Map!$A$2:$I$100,5,FALSE),"")</f>
        <v>0</v>
      </c>
      <c r="K3978">
        <f>IFERROR(VLOOKUP(G3978,Store_Map!$A$2:$I$100,6,FALSE),"")</f>
        <v>0</v>
      </c>
      <c r="L3978">
        <f>IFERROR(VLOOKUP(G3978,Store_Map!$A$2:$I$100,7,FALSE),"")</f>
        <v>0</v>
      </c>
      <c r="M3978">
        <f>IFERROR(VLOOKUP(G3978,Store_Map!$A$2:$I$100,8,FALSE),"")</f>
        <v>0</v>
      </c>
      <c r="N3978">
        <f t="shared" si="558"/>
        <v>0</v>
      </c>
      <c r="O3978" t="str">
        <f t="shared" si="559"/>
        <v>PASS</v>
      </c>
      <c r="P3978" t="str">
        <f t="shared" si="560"/>
        <v>PASS</v>
      </c>
      <c r="Q3978" t="str">
        <f t="shared" si="561"/>
        <v>PASS</v>
      </c>
      <c r="R3978" t="str">
        <f t="shared" si="562"/>
        <v>PASS</v>
      </c>
      <c r="S3978" t="str">
        <f t="shared" si="563"/>
        <v>PASS</v>
      </c>
      <c r="T3978">
        <f t="shared" si="564"/>
        <v>100</v>
      </c>
      <c r="U3978" t="str">
        <f t="shared" si="565"/>
        <v>Low</v>
      </c>
      <c r="V3978" t="str">
        <f t="shared" si="566"/>
        <v>Clean</v>
      </c>
    </row>
    <row r="3979" spans="1:22" x14ac:dyDescent="0.3">
      <c r="A3979" t="str">
        <f>Raw_Data!A3979</f>
        <v>16054991</v>
      </c>
      <c r="B3979">
        <f>Raw_Data!B3979</f>
        <v>45663</v>
      </c>
      <c r="C3979" t="str">
        <f>Raw_Data!C3979</f>
        <v>CYCLOBENZAPRINE 10 MG TABLE</v>
      </c>
      <c r="D3979" t="str">
        <f>Raw_Data!D3979</f>
        <v>52817033210</v>
      </c>
      <c r="E3979" t="str">
        <f>Raw_Data!E3979</f>
        <v>GIBBS, JON</v>
      </c>
      <c r="F3979" t="str">
        <f>Raw_Data!F3979</f>
        <v>1700896156</v>
      </c>
      <c r="G3979" t="str">
        <f>Raw_Data!H3979</f>
        <v>1</v>
      </c>
      <c r="H3979">
        <f>IFERROR(VLOOKUP(G3979,Store_Map!$A$2:$I$100,3,FALSE),"")</f>
        <v>0</v>
      </c>
      <c r="I3979">
        <f>IFERROR(VLOOKUP(G3979,Store_Map!$A$2:$I$100,4,FALSE),"")</f>
        <v>0</v>
      </c>
      <c r="J3979">
        <f>IFERROR(VLOOKUP(G3979,Store_Map!$A$2:$I$100,5,FALSE),"")</f>
        <v>0</v>
      </c>
      <c r="K3979">
        <f>IFERROR(VLOOKUP(G3979,Store_Map!$A$2:$I$100,6,FALSE),"")</f>
        <v>0</v>
      </c>
      <c r="L3979">
        <f>IFERROR(VLOOKUP(G3979,Store_Map!$A$2:$I$100,7,FALSE),"")</f>
        <v>0</v>
      </c>
      <c r="M3979">
        <f>IFERROR(VLOOKUP(G3979,Store_Map!$A$2:$I$100,8,FALSE),"")</f>
        <v>0</v>
      </c>
      <c r="N3979">
        <f t="shared" si="558"/>
        <v>0</v>
      </c>
      <c r="O3979" t="str">
        <f t="shared" si="559"/>
        <v>PASS</v>
      </c>
      <c r="P3979" t="str">
        <f t="shared" si="560"/>
        <v>PASS</v>
      </c>
      <c r="Q3979" t="str">
        <f t="shared" si="561"/>
        <v>PASS</v>
      </c>
      <c r="R3979" t="str">
        <f t="shared" si="562"/>
        <v>PASS</v>
      </c>
      <c r="S3979" t="str">
        <f t="shared" si="563"/>
        <v>PASS</v>
      </c>
      <c r="T3979">
        <f t="shared" si="564"/>
        <v>100</v>
      </c>
      <c r="U3979" t="str">
        <f t="shared" si="565"/>
        <v>Low</v>
      </c>
      <c r="V3979" t="str">
        <f t="shared" si="566"/>
        <v>Clean</v>
      </c>
    </row>
    <row r="3980" spans="1:22" x14ac:dyDescent="0.3">
      <c r="A3980" t="str">
        <f>Raw_Data!A3980</f>
        <v>16054992</v>
      </c>
      <c r="B3980">
        <f>Raw_Data!B3980</f>
        <v>45663</v>
      </c>
      <c r="C3980" t="str">
        <f>Raw_Data!C3980</f>
        <v>TELMISARTAN-HCTZ 80-25 MG T</v>
      </c>
      <c r="D3980" t="str">
        <f>Raw_Data!D3980</f>
        <v>43547044303</v>
      </c>
      <c r="E3980" t="str">
        <f>Raw_Data!E3980</f>
        <v>FORD, JAMES</v>
      </c>
      <c r="F3980" t="str">
        <f>Raw_Data!F3980</f>
        <v>1033117684</v>
      </c>
      <c r="G3980" t="str">
        <f>Raw_Data!H3980</f>
        <v>1</v>
      </c>
      <c r="H3980">
        <f>IFERROR(VLOOKUP(G3980,Store_Map!$A$2:$I$100,3,FALSE),"")</f>
        <v>0</v>
      </c>
      <c r="I3980">
        <f>IFERROR(VLOOKUP(G3980,Store_Map!$A$2:$I$100,4,FALSE),"")</f>
        <v>0</v>
      </c>
      <c r="J3980">
        <f>IFERROR(VLOOKUP(G3980,Store_Map!$A$2:$I$100,5,FALSE),"")</f>
        <v>0</v>
      </c>
      <c r="K3980">
        <f>IFERROR(VLOOKUP(G3980,Store_Map!$A$2:$I$100,6,FALSE),"")</f>
        <v>0</v>
      </c>
      <c r="L3980">
        <f>IFERROR(VLOOKUP(G3980,Store_Map!$A$2:$I$100,7,FALSE),"")</f>
        <v>0</v>
      </c>
      <c r="M3980">
        <f>IFERROR(VLOOKUP(G3980,Store_Map!$A$2:$I$100,8,FALSE),"")</f>
        <v>0</v>
      </c>
      <c r="N3980">
        <f t="shared" si="558"/>
        <v>0</v>
      </c>
      <c r="O3980" t="str">
        <f t="shared" si="559"/>
        <v>PASS</v>
      </c>
      <c r="P3980" t="str">
        <f t="shared" si="560"/>
        <v>PASS</v>
      </c>
      <c r="Q3980" t="str">
        <f t="shared" si="561"/>
        <v>PASS</v>
      </c>
      <c r="R3980" t="str">
        <f t="shared" si="562"/>
        <v>PASS</v>
      </c>
      <c r="S3980" t="str">
        <f t="shared" si="563"/>
        <v>PASS</v>
      </c>
      <c r="T3980">
        <f t="shared" si="564"/>
        <v>100</v>
      </c>
      <c r="U3980" t="str">
        <f t="shared" si="565"/>
        <v>Low</v>
      </c>
      <c r="V3980" t="str">
        <f t="shared" si="566"/>
        <v>Clean</v>
      </c>
    </row>
    <row r="3981" spans="1:22" x14ac:dyDescent="0.3">
      <c r="A3981" t="str">
        <f>Raw_Data!A3981</f>
        <v>16054993</v>
      </c>
      <c r="B3981">
        <f>Raw_Data!B3981</f>
        <v>45663</v>
      </c>
      <c r="C3981" t="str">
        <f>Raw_Data!C3981</f>
        <v>ATORVASTATIN 20 MG TABLET</v>
      </c>
      <c r="D3981" t="str">
        <f>Raw_Data!D3981</f>
        <v>67877051290</v>
      </c>
      <c r="E3981" t="str">
        <f>Raw_Data!E3981</f>
        <v>FORD, JAMES</v>
      </c>
      <c r="F3981" t="str">
        <f>Raw_Data!F3981</f>
        <v>1033117684</v>
      </c>
      <c r="G3981" t="str">
        <f>Raw_Data!H3981</f>
        <v>1</v>
      </c>
      <c r="H3981">
        <f>IFERROR(VLOOKUP(G3981,Store_Map!$A$2:$I$100,3,FALSE),"")</f>
        <v>0</v>
      </c>
      <c r="I3981">
        <f>IFERROR(VLOOKUP(G3981,Store_Map!$A$2:$I$100,4,FALSE),"")</f>
        <v>0</v>
      </c>
      <c r="J3981">
        <f>IFERROR(VLOOKUP(G3981,Store_Map!$A$2:$I$100,5,FALSE),"")</f>
        <v>0</v>
      </c>
      <c r="K3981">
        <f>IFERROR(VLOOKUP(G3981,Store_Map!$A$2:$I$100,6,FALSE),"")</f>
        <v>0</v>
      </c>
      <c r="L3981">
        <f>IFERROR(VLOOKUP(G3981,Store_Map!$A$2:$I$100,7,FALSE),"")</f>
        <v>0</v>
      </c>
      <c r="M3981">
        <f>IFERROR(VLOOKUP(G3981,Store_Map!$A$2:$I$100,8,FALSE),"")</f>
        <v>0</v>
      </c>
      <c r="N3981">
        <f t="shared" si="558"/>
        <v>0</v>
      </c>
      <c r="O3981" t="str">
        <f t="shared" si="559"/>
        <v>PASS</v>
      </c>
      <c r="P3981" t="str">
        <f t="shared" si="560"/>
        <v>PASS</v>
      </c>
      <c r="Q3981" t="str">
        <f t="shared" si="561"/>
        <v>PASS</v>
      </c>
      <c r="R3981" t="str">
        <f t="shared" si="562"/>
        <v>PASS</v>
      </c>
      <c r="S3981" t="str">
        <f t="shared" si="563"/>
        <v>PASS</v>
      </c>
      <c r="T3981">
        <f t="shared" si="564"/>
        <v>100</v>
      </c>
      <c r="U3981" t="str">
        <f t="shared" si="565"/>
        <v>Low</v>
      </c>
      <c r="V3981" t="str">
        <f t="shared" si="566"/>
        <v>Clean</v>
      </c>
    </row>
    <row r="3982" spans="1:22" x14ac:dyDescent="0.3">
      <c r="A3982" t="str">
        <f>Raw_Data!A3982</f>
        <v>16054994</v>
      </c>
      <c r="B3982">
        <f>Raw_Data!B3982</f>
        <v>45663</v>
      </c>
      <c r="C3982" t="str">
        <f>Raw_Data!C3982</f>
        <v>FENOFIBRIC ACID DR 135 MG C</v>
      </c>
      <c r="D3982" t="str">
        <f>Raw_Data!D3982</f>
        <v>115155510</v>
      </c>
      <c r="E3982" t="str">
        <f>Raw_Data!E3982</f>
        <v>FORD, JAMES</v>
      </c>
      <c r="F3982" t="str">
        <f>Raw_Data!F3982</f>
        <v>1033117684</v>
      </c>
      <c r="G3982" t="str">
        <f>Raw_Data!H3982</f>
        <v>1</v>
      </c>
      <c r="H3982">
        <f>IFERROR(VLOOKUP(G3982,Store_Map!$A$2:$I$100,3,FALSE),"")</f>
        <v>0</v>
      </c>
      <c r="I3982">
        <f>IFERROR(VLOOKUP(G3982,Store_Map!$A$2:$I$100,4,FALSE),"")</f>
        <v>0</v>
      </c>
      <c r="J3982">
        <f>IFERROR(VLOOKUP(G3982,Store_Map!$A$2:$I$100,5,FALSE),"")</f>
        <v>0</v>
      </c>
      <c r="K3982">
        <f>IFERROR(VLOOKUP(G3982,Store_Map!$A$2:$I$100,6,FALSE),"")</f>
        <v>0</v>
      </c>
      <c r="L3982">
        <f>IFERROR(VLOOKUP(G3982,Store_Map!$A$2:$I$100,7,FALSE),"")</f>
        <v>0</v>
      </c>
      <c r="M3982">
        <f>IFERROR(VLOOKUP(G3982,Store_Map!$A$2:$I$100,8,FALSE),"")</f>
        <v>0</v>
      </c>
      <c r="N3982">
        <f t="shared" si="558"/>
        <v>0</v>
      </c>
      <c r="O3982" t="str">
        <f t="shared" si="559"/>
        <v>PASS</v>
      </c>
      <c r="P3982" t="str">
        <f t="shared" si="560"/>
        <v>REVIEW</v>
      </c>
      <c r="Q3982" t="str">
        <f t="shared" si="561"/>
        <v>PASS</v>
      </c>
      <c r="R3982" t="str">
        <f t="shared" si="562"/>
        <v>PASS</v>
      </c>
      <c r="S3982" t="str">
        <f t="shared" si="563"/>
        <v>REVIEW</v>
      </c>
      <c r="T3982">
        <f t="shared" si="564"/>
        <v>90</v>
      </c>
      <c r="U3982" t="str">
        <f t="shared" si="565"/>
        <v>Low</v>
      </c>
      <c r="V3982" t="str">
        <f t="shared" si="566"/>
        <v>Invalid NDC</v>
      </c>
    </row>
    <row r="3983" spans="1:22" x14ac:dyDescent="0.3">
      <c r="A3983" t="str">
        <f>Raw_Data!A3983</f>
        <v>16054995</v>
      </c>
      <c r="B3983">
        <f>Raw_Data!B3983</f>
        <v>45663</v>
      </c>
      <c r="C3983" t="str">
        <f>Raw_Data!C3983</f>
        <v>OMEPRAZOLE DR 20 MG CAPSULE</v>
      </c>
      <c r="D3983" t="str">
        <f>Raw_Data!D3983</f>
        <v>781286810</v>
      </c>
      <c r="E3983" t="str">
        <f>Raw_Data!E3983</f>
        <v>FORD, JAMES</v>
      </c>
      <c r="F3983" t="str">
        <f>Raw_Data!F3983</f>
        <v>1033117684</v>
      </c>
      <c r="G3983" t="str">
        <f>Raw_Data!H3983</f>
        <v>1</v>
      </c>
      <c r="H3983">
        <f>IFERROR(VLOOKUP(G3983,Store_Map!$A$2:$I$100,3,FALSE),"")</f>
        <v>0</v>
      </c>
      <c r="I3983">
        <f>IFERROR(VLOOKUP(G3983,Store_Map!$A$2:$I$100,4,FALSE),"")</f>
        <v>0</v>
      </c>
      <c r="J3983">
        <f>IFERROR(VLOOKUP(G3983,Store_Map!$A$2:$I$100,5,FALSE),"")</f>
        <v>0</v>
      </c>
      <c r="K3983">
        <f>IFERROR(VLOOKUP(G3983,Store_Map!$A$2:$I$100,6,FALSE),"")</f>
        <v>0</v>
      </c>
      <c r="L3983">
        <f>IFERROR(VLOOKUP(G3983,Store_Map!$A$2:$I$100,7,FALSE),"")</f>
        <v>0</v>
      </c>
      <c r="M3983">
        <f>IFERROR(VLOOKUP(G3983,Store_Map!$A$2:$I$100,8,FALSE),"")</f>
        <v>0</v>
      </c>
      <c r="N3983">
        <f t="shared" si="558"/>
        <v>0</v>
      </c>
      <c r="O3983" t="str">
        <f t="shared" si="559"/>
        <v>PASS</v>
      </c>
      <c r="P3983" t="str">
        <f t="shared" si="560"/>
        <v>REVIEW</v>
      </c>
      <c r="Q3983" t="str">
        <f t="shared" si="561"/>
        <v>PASS</v>
      </c>
      <c r="R3983" t="str">
        <f t="shared" si="562"/>
        <v>PASS</v>
      </c>
      <c r="S3983" t="str">
        <f t="shared" si="563"/>
        <v>REVIEW</v>
      </c>
      <c r="T3983">
        <f t="shared" si="564"/>
        <v>90</v>
      </c>
      <c r="U3983" t="str">
        <f t="shared" si="565"/>
        <v>Low</v>
      </c>
      <c r="V3983" t="str">
        <f t="shared" si="566"/>
        <v>Invalid NDC</v>
      </c>
    </row>
    <row r="3984" spans="1:22" x14ac:dyDescent="0.3">
      <c r="A3984" t="str">
        <f>Raw_Data!A3984</f>
        <v>16055003</v>
      </c>
      <c r="B3984">
        <f>Raw_Data!B3984</f>
        <v>45664</v>
      </c>
      <c r="C3984" t="str">
        <f>Raw_Data!C3984</f>
        <v>HYDROCHLOROTHIAZIDE 12.5 MG</v>
      </c>
      <c r="D3984" t="str">
        <f>Raw_Data!D3984</f>
        <v>23155076401</v>
      </c>
      <c r="E3984" t="str">
        <f>Raw_Data!E3984</f>
        <v>GIBBS, JON</v>
      </c>
      <c r="F3984" t="str">
        <f>Raw_Data!F3984</f>
        <v>1700896156</v>
      </c>
      <c r="G3984" t="str">
        <f>Raw_Data!H3984</f>
        <v>1</v>
      </c>
      <c r="H3984">
        <f>IFERROR(VLOOKUP(G3984,Store_Map!$A$2:$I$100,3,FALSE),"")</f>
        <v>0</v>
      </c>
      <c r="I3984">
        <f>IFERROR(VLOOKUP(G3984,Store_Map!$A$2:$I$100,4,FALSE),"")</f>
        <v>0</v>
      </c>
      <c r="J3984">
        <f>IFERROR(VLOOKUP(G3984,Store_Map!$A$2:$I$100,5,FALSE),"")</f>
        <v>0</v>
      </c>
      <c r="K3984">
        <f>IFERROR(VLOOKUP(G3984,Store_Map!$A$2:$I$100,6,FALSE),"")</f>
        <v>0</v>
      </c>
      <c r="L3984">
        <f>IFERROR(VLOOKUP(G3984,Store_Map!$A$2:$I$100,7,FALSE),"")</f>
        <v>0</v>
      </c>
      <c r="M3984">
        <f>IFERROR(VLOOKUP(G3984,Store_Map!$A$2:$I$100,8,FALSE),"")</f>
        <v>0</v>
      </c>
      <c r="N3984">
        <f t="shared" si="558"/>
        <v>0</v>
      </c>
      <c r="O3984" t="str">
        <f t="shared" si="559"/>
        <v>PASS</v>
      </c>
      <c r="P3984" t="str">
        <f t="shared" si="560"/>
        <v>PASS</v>
      </c>
      <c r="Q3984" t="str">
        <f t="shared" si="561"/>
        <v>PASS</v>
      </c>
      <c r="R3984" t="str">
        <f t="shared" si="562"/>
        <v>PASS</v>
      </c>
      <c r="S3984" t="str">
        <f t="shared" si="563"/>
        <v>PASS</v>
      </c>
      <c r="T3984">
        <f t="shared" si="564"/>
        <v>100</v>
      </c>
      <c r="U3984" t="str">
        <f t="shared" si="565"/>
        <v>Low</v>
      </c>
      <c r="V3984" t="str">
        <f t="shared" si="566"/>
        <v>Clean</v>
      </c>
    </row>
    <row r="3985" spans="1:22" x14ac:dyDescent="0.3">
      <c r="A3985" t="str">
        <f>Raw_Data!A3985</f>
        <v>16055004</v>
      </c>
      <c r="B3985">
        <f>Raw_Data!B3985</f>
        <v>45664</v>
      </c>
      <c r="C3985" t="str">
        <f>Raw_Data!C3985</f>
        <v>LOSARTAN POTASSIUM 25 MG TA</v>
      </c>
      <c r="D3985" t="str">
        <f>Raw_Data!D3985</f>
        <v>65862020190</v>
      </c>
      <c r="E3985" t="str">
        <f>Raw_Data!E3985</f>
        <v>GIBBS, JON</v>
      </c>
      <c r="F3985" t="str">
        <f>Raw_Data!F3985</f>
        <v>1700896156</v>
      </c>
      <c r="G3985" t="str">
        <f>Raw_Data!H3985</f>
        <v>1</v>
      </c>
      <c r="H3985">
        <f>IFERROR(VLOOKUP(G3985,Store_Map!$A$2:$I$100,3,FALSE),"")</f>
        <v>0</v>
      </c>
      <c r="I3985">
        <f>IFERROR(VLOOKUP(G3985,Store_Map!$A$2:$I$100,4,FALSE),"")</f>
        <v>0</v>
      </c>
      <c r="J3985">
        <f>IFERROR(VLOOKUP(G3985,Store_Map!$A$2:$I$100,5,FALSE),"")</f>
        <v>0</v>
      </c>
      <c r="K3985">
        <f>IFERROR(VLOOKUP(G3985,Store_Map!$A$2:$I$100,6,FALSE),"")</f>
        <v>0</v>
      </c>
      <c r="L3985">
        <f>IFERROR(VLOOKUP(G3985,Store_Map!$A$2:$I$100,7,FALSE),"")</f>
        <v>0</v>
      </c>
      <c r="M3985">
        <f>IFERROR(VLOOKUP(G3985,Store_Map!$A$2:$I$100,8,FALSE),"")</f>
        <v>0</v>
      </c>
      <c r="N3985">
        <f t="shared" si="558"/>
        <v>0</v>
      </c>
      <c r="O3985" t="str">
        <f t="shared" si="559"/>
        <v>PASS</v>
      </c>
      <c r="P3985" t="str">
        <f t="shared" si="560"/>
        <v>PASS</v>
      </c>
      <c r="Q3985" t="str">
        <f t="shared" si="561"/>
        <v>PASS</v>
      </c>
      <c r="R3985" t="str">
        <f t="shared" si="562"/>
        <v>PASS</v>
      </c>
      <c r="S3985" t="str">
        <f t="shared" si="563"/>
        <v>PASS</v>
      </c>
      <c r="T3985">
        <f t="shared" si="564"/>
        <v>100</v>
      </c>
      <c r="U3985" t="str">
        <f t="shared" si="565"/>
        <v>Low</v>
      </c>
      <c r="V3985" t="str">
        <f t="shared" si="566"/>
        <v>Clean</v>
      </c>
    </row>
    <row r="3986" spans="1:22" x14ac:dyDescent="0.3">
      <c r="A3986" t="str">
        <f>Raw_Data!A3986</f>
        <v>16055005</v>
      </c>
      <c r="B3986">
        <f>Raw_Data!B3986</f>
        <v>45664</v>
      </c>
      <c r="C3986" t="str">
        <f>Raw_Data!C3986</f>
        <v>AMLODIPINE BESYLATE 10 MG T</v>
      </c>
      <c r="D3986" t="str">
        <f>Raw_Data!D3986</f>
        <v>69097012805</v>
      </c>
      <c r="E3986" t="str">
        <f>Raw_Data!E3986</f>
        <v>GIBBS, JON</v>
      </c>
      <c r="F3986" t="str">
        <f>Raw_Data!F3986</f>
        <v>1700896156</v>
      </c>
      <c r="G3986" t="str">
        <f>Raw_Data!H3986</f>
        <v>1</v>
      </c>
      <c r="H3986">
        <f>IFERROR(VLOOKUP(G3986,Store_Map!$A$2:$I$100,3,FALSE),"")</f>
        <v>0</v>
      </c>
      <c r="I3986">
        <f>IFERROR(VLOOKUP(G3986,Store_Map!$A$2:$I$100,4,FALSE),"")</f>
        <v>0</v>
      </c>
      <c r="J3986">
        <f>IFERROR(VLOOKUP(G3986,Store_Map!$A$2:$I$100,5,FALSE),"")</f>
        <v>0</v>
      </c>
      <c r="K3986">
        <f>IFERROR(VLOOKUP(G3986,Store_Map!$A$2:$I$100,6,FALSE),"")</f>
        <v>0</v>
      </c>
      <c r="L3986">
        <f>IFERROR(VLOOKUP(G3986,Store_Map!$A$2:$I$100,7,FALSE),"")</f>
        <v>0</v>
      </c>
      <c r="M3986">
        <f>IFERROR(VLOOKUP(G3986,Store_Map!$A$2:$I$100,8,FALSE),"")</f>
        <v>0</v>
      </c>
      <c r="N3986">
        <f t="shared" si="558"/>
        <v>0</v>
      </c>
      <c r="O3986" t="str">
        <f t="shared" si="559"/>
        <v>PASS</v>
      </c>
      <c r="P3986" t="str">
        <f t="shared" si="560"/>
        <v>PASS</v>
      </c>
      <c r="Q3986" t="str">
        <f t="shared" si="561"/>
        <v>PASS</v>
      </c>
      <c r="R3986" t="str">
        <f t="shared" si="562"/>
        <v>PASS</v>
      </c>
      <c r="S3986" t="str">
        <f t="shared" si="563"/>
        <v>PASS</v>
      </c>
      <c r="T3986">
        <f t="shared" si="564"/>
        <v>100</v>
      </c>
      <c r="U3986" t="str">
        <f t="shared" si="565"/>
        <v>Low</v>
      </c>
      <c r="V3986" t="str">
        <f t="shared" si="566"/>
        <v>Clean</v>
      </c>
    </row>
    <row r="3987" spans="1:22" x14ac:dyDescent="0.3">
      <c r="A3987" t="str">
        <f>Raw_Data!A3987</f>
        <v>16055006</v>
      </c>
      <c r="B3987">
        <f>Raw_Data!B3987</f>
        <v>45664</v>
      </c>
      <c r="C3987" t="str">
        <f>Raw_Data!C3987</f>
        <v>DULOXETINE HCL DR 60 MG CAP</v>
      </c>
      <c r="D3987" t="str">
        <f>Raw_Data!D3987</f>
        <v>68180029609</v>
      </c>
      <c r="E3987" t="str">
        <f>Raw_Data!E3987</f>
        <v>GIBBS, JON</v>
      </c>
      <c r="F3987" t="str">
        <f>Raw_Data!F3987</f>
        <v>1700896156</v>
      </c>
      <c r="G3987" t="str">
        <f>Raw_Data!H3987</f>
        <v>1</v>
      </c>
      <c r="H3987">
        <f>IFERROR(VLOOKUP(G3987,Store_Map!$A$2:$I$100,3,FALSE),"")</f>
        <v>0</v>
      </c>
      <c r="I3987">
        <f>IFERROR(VLOOKUP(G3987,Store_Map!$A$2:$I$100,4,FALSE),"")</f>
        <v>0</v>
      </c>
      <c r="J3987">
        <f>IFERROR(VLOOKUP(G3987,Store_Map!$A$2:$I$100,5,FALSE),"")</f>
        <v>0</v>
      </c>
      <c r="K3987">
        <f>IFERROR(VLOOKUP(G3987,Store_Map!$A$2:$I$100,6,FALSE),"")</f>
        <v>0</v>
      </c>
      <c r="L3987">
        <f>IFERROR(VLOOKUP(G3987,Store_Map!$A$2:$I$100,7,FALSE),"")</f>
        <v>0</v>
      </c>
      <c r="M3987">
        <f>IFERROR(VLOOKUP(G3987,Store_Map!$A$2:$I$100,8,FALSE),"")</f>
        <v>0</v>
      </c>
      <c r="N3987">
        <f t="shared" si="558"/>
        <v>0</v>
      </c>
      <c r="O3987" t="str">
        <f t="shared" si="559"/>
        <v>PASS</v>
      </c>
      <c r="P3987" t="str">
        <f t="shared" si="560"/>
        <v>PASS</v>
      </c>
      <c r="Q3987" t="str">
        <f t="shared" si="561"/>
        <v>PASS</v>
      </c>
      <c r="R3987" t="str">
        <f t="shared" si="562"/>
        <v>PASS</v>
      </c>
      <c r="S3987" t="str">
        <f t="shared" si="563"/>
        <v>PASS</v>
      </c>
      <c r="T3987">
        <f t="shared" si="564"/>
        <v>100</v>
      </c>
      <c r="U3987" t="str">
        <f t="shared" si="565"/>
        <v>Low</v>
      </c>
      <c r="V3987" t="str">
        <f t="shared" si="566"/>
        <v>Clean</v>
      </c>
    </row>
    <row r="3988" spans="1:22" x14ac:dyDescent="0.3">
      <c r="A3988" t="str">
        <f>Raw_Data!A3988</f>
        <v>16052857</v>
      </c>
      <c r="B3988">
        <f>Raw_Data!B3988</f>
        <v>45664</v>
      </c>
      <c r="C3988" t="str">
        <f>Raw_Data!C3988</f>
        <v>AMLODIPINE BESYLATE 5 MG TA</v>
      </c>
      <c r="D3988" t="str">
        <f>Raw_Data!D3988</f>
        <v>69097012705</v>
      </c>
      <c r="E3988" t="str">
        <f>Raw_Data!E3988</f>
        <v>GIBBS, JON</v>
      </c>
      <c r="F3988" t="str">
        <f>Raw_Data!F3988</f>
        <v>1700896156</v>
      </c>
      <c r="G3988" t="str">
        <f>Raw_Data!H3988</f>
        <v>1</v>
      </c>
      <c r="H3988">
        <f>IFERROR(VLOOKUP(G3988,Store_Map!$A$2:$I$100,3,FALSE),"")</f>
        <v>0</v>
      </c>
      <c r="I3988">
        <f>IFERROR(VLOOKUP(G3988,Store_Map!$A$2:$I$100,4,FALSE),"")</f>
        <v>0</v>
      </c>
      <c r="J3988">
        <f>IFERROR(VLOOKUP(G3988,Store_Map!$A$2:$I$100,5,FALSE),"")</f>
        <v>0</v>
      </c>
      <c r="K3988">
        <f>IFERROR(VLOOKUP(G3988,Store_Map!$A$2:$I$100,6,FALSE),"")</f>
        <v>0</v>
      </c>
      <c r="L3988">
        <f>IFERROR(VLOOKUP(G3988,Store_Map!$A$2:$I$100,7,FALSE),"")</f>
        <v>0</v>
      </c>
      <c r="M3988">
        <f>IFERROR(VLOOKUP(G3988,Store_Map!$A$2:$I$100,8,FALSE),"")</f>
        <v>0</v>
      </c>
      <c r="N3988">
        <f t="shared" si="558"/>
        <v>0</v>
      </c>
      <c r="O3988" t="str">
        <f t="shared" si="559"/>
        <v>PASS</v>
      </c>
      <c r="P3988" t="str">
        <f t="shared" si="560"/>
        <v>PASS</v>
      </c>
      <c r="Q3988" t="str">
        <f t="shared" si="561"/>
        <v>PASS</v>
      </c>
      <c r="R3988" t="str">
        <f t="shared" si="562"/>
        <v>PASS</v>
      </c>
      <c r="S3988" t="str">
        <f t="shared" si="563"/>
        <v>PASS</v>
      </c>
      <c r="T3988">
        <f t="shared" si="564"/>
        <v>100</v>
      </c>
      <c r="U3988" t="str">
        <f t="shared" si="565"/>
        <v>Low</v>
      </c>
      <c r="V3988" t="str">
        <f t="shared" si="566"/>
        <v>Clean</v>
      </c>
    </row>
    <row r="3989" spans="1:22" x14ac:dyDescent="0.3">
      <c r="A3989" t="str">
        <f>Raw_Data!A3989</f>
        <v>16052469</v>
      </c>
      <c r="B3989">
        <f>Raw_Data!B3989</f>
        <v>45664</v>
      </c>
      <c r="C3989" t="str">
        <f>Raw_Data!C3989</f>
        <v>EZETIMIBE 10 MG TABLET</v>
      </c>
      <c r="D3989" t="str">
        <f>Raw_Data!D3989</f>
        <v>69238115409</v>
      </c>
      <c r="E3989" t="str">
        <f>Raw_Data!E3989</f>
        <v>GIBBS, JON</v>
      </c>
      <c r="F3989" t="str">
        <f>Raw_Data!F3989</f>
        <v>1700896156</v>
      </c>
      <c r="G3989" t="str">
        <f>Raw_Data!H3989</f>
        <v>1</v>
      </c>
      <c r="H3989">
        <f>IFERROR(VLOOKUP(G3989,Store_Map!$A$2:$I$100,3,FALSE),"")</f>
        <v>0</v>
      </c>
      <c r="I3989">
        <f>IFERROR(VLOOKUP(G3989,Store_Map!$A$2:$I$100,4,FALSE),"")</f>
        <v>0</v>
      </c>
      <c r="J3989">
        <f>IFERROR(VLOOKUP(G3989,Store_Map!$A$2:$I$100,5,FALSE),"")</f>
        <v>0</v>
      </c>
      <c r="K3989">
        <f>IFERROR(VLOOKUP(G3989,Store_Map!$A$2:$I$100,6,FALSE),"")</f>
        <v>0</v>
      </c>
      <c r="L3989">
        <f>IFERROR(VLOOKUP(G3989,Store_Map!$A$2:$I$100,7,FALSE),"")</f>
        <v>0</v>
      </c>
      <c r="M3989">
        <f>IFERROR(VLOOKUP(G3989,Store_Map!$A$2:$I$100,8,FALSE),"")</f>
        <v>0</v>
      </c>
      <c r="N3989">
        <f t="shared" si="558"/>
        <v>0</v>
      </c>
      <c r="O3989" t="str">
        <f t="shared" si="559"/>
        <v>PASS</v>
      </c>
      <c r="P3989" t="str">
        <f t="shared" si="560"/>
        <v>PASS</v>
      </c>
      <c r="Q3989" t="str">
        <f t="shared" si="561"/>
        <v>PASS</v>
      </c>
      <c r="R3989" t="str">
        <f t="shared" si="562"/>
        <v>PASS</v>
      </c>
      <c r="S3989" t="str">
        <f t="shared" si="563"/>
        <v>PASS</v>
      </c>
      <c r="T3989">
        <f t="shared" si="564"/>
        <v>100</v>
      </c>
      <c r="U3989" t="str">
        <f t="shared" si="565"/>
        <v>Low</v>
      </c>
      <c r="V3989" t="str">
        <f t="shared" si="566"/>
        <v>Clean</v>
      </c>
    </row>
    <row r="3990" spans="1:22" x14ac:dyDescent="0.3">
      <c r="A3990" t="str">
        <f>Raw_Data!A3990</f>
        <v>16052168</v>
      </c>
      <c r="B3990">
        <f>Raw_Data!B3990</f>
        <v>45664</v>
      </c>
      <c r="C3990" t="str">
        <f>Raw_Data!C3990</f>
        <v>LOSARTAN POTASSIUM 100 MG T</v>
      </c>
      <c r="D3990" t="str">
        <f>Raw_Data!D3990</f>
        <v>68180037809</v>
      </c>
      <c r="E3990" t="str">
        <f>Raw_Data!E3990</f>
        <v>GIBBS, JON</v>
      </c>
      <c r="F3990" t="str">
        <f>Raw_Data!F3990</f>
        <v>1700896156</v>
      </c>
      <c r="G3990" t="str">
        <f>Raw_Data!H3990</f>
        <v>1</v>
      </c>
      <c r="H3990">
        <f>IFERROR(VLOOKUP(G3990,Store_Map!$A$2:$I$100,3,FALSE),"")</f>
        <v>0</v>
      </c>
      <c r="I3990">
        <f>IFERROR(VLOOKUP(G3990,Store_Map!$A$2:$I$100,4,FALSE),"")</f>
        <v>0</v>
      </c>
      <c r="J3990">
        <f>IFERROR(VLOOKUP(G3990,Store_Map!$A$2:$I$100,5,FALSE),"")</f>
        <v>0</v>
      </c>
      <c r="K3990">
        <f>IFERROR(VLOOKUP(G3990,Store_Map!$A$2:$I$100,6,FALSE),"")</f>
        <v>0</v>
      </c>
      <c r="L3990">
        <f>IFERROR(VLOOKUP(G3990,Store_Map!$A$2:$I$100,7,FALSE),"")</f>
        <v>0</v>
      </c>
      <c r="M3990">
        <f>IFERROR(VLOOKUP(G3990,Store_Map!$A$2:$I$100,8,FALSE),"")</f>
        <v>0</v>
      </c>
      <c r="N3990">
        <f t="shared" si="558"/>
        <v>0</v>
      </c>
      <c r="O3990" t="str">
        <f t="shared" si="559"/>
        <v>PASS</v>
      </c>
      <c r="P3990" t="str">
        <f t="shared" si="560"/>
        <v>PASS</v>
      </c>
      <c r="Q3990" t="str">
        <f t="shared" si="561"/>
        <v>PASS</v>
      </c>
      <c r="R3990" t="str">
        <f t="shared" si="562"/>
        <v>PASS</v>
      </c>
      <c r="S3990" t="str">
        <f t="shared" si="563"/>
        <v>PASS</v>
      </c>
      <c r="T3990">
        <f t="shared" si="564"/>
        <v>100</v>
      </c>
      <c r="U3990" t="str">
        <f t="shared" si="565"/>
        <v>Low</v>
      </c>
      <c r="V3990" t="str">
        <f t="shared" si="566"/>
        <v>Clean</v>
      </c>
    </row>
    <row r="3991" spans="1:22" x14ac:dyDescent="0.3">
      <c r="A3991" t="str">
        <f>Raw_Data!A3991</f>
        <v>16054061</v>
      </c>
      <c r="B3991">
        <f>Raw_Data!B3991</f>
        <v>45664</v>
      </c>
      <c r="C3991" t="str">
        <f>Raw_Data!C3991</f>
        <v>ASPIRIN EC 81 MG TABLET</v>
      </c>
      <c r="D3991" t="str">
        <f>Raw_Data!D3991</f>
        <v>536123441</v>
      </c>
      <c r="E3991" t="str">
        <f>Raw_Data!E3991</f>
        <v>GIBBS, JON</v>
      </c>
      <c r="F3991" t="str">
        <f>Raw_Data!F3991</f>
        <v>1700896156</v>
      </c>
      <c r="G3991" t="str">
        <f>Raw_Data!H3991</f>
        <v>1</v>
      </c>
      <c r="H3991">
        <f>IFERROR(VLOOKUP(G3991,Store_Map!$A$2:$I$100,3,FALSE),"")</f>
        <v>0</v>
      </c>
      <c r="I3991">
        <f>IFERROR(VLOOKUP(G3991,Store_Map!$A$2:$I$100,4,FALSE),"")</f>
        <v>0</v>
      </c>
      <c r="J3991">
        <f>IFERROR(VLOOKUP(G3991,Store_Map!$A$2:$I$100,5,FALSE),"")</f>
        <v>0</v>
      </c>
      <c r="K3991">
        <f>IFERROR(VLOOKUP(G3991,Store_Map!$A$2:$I$100,6,FALSE),"")</f>
        <v>0</v>
      </c>
      <c r="L3991">
        <f>IFERROR(VLOOKUP(G3991,Store_Map!$A$2:$I$100,7,FALSE),"")</f>
        <v>0</v>
      </c>
      <c r="M3991">
        <f>IFERROR(VLOOKUP(G3991,Store_Map!$A$2:$I$100,8,FALSE),"")</f>
        <v>0</v>
      </c>
      <c r="N3991">
        <f t="shared" si="558"/>
        <v>0</v>
      </c>
      <c r="O3991" t="str">
        <f t="shared" si="559"/>
        <v>PASS</v>
      </c>
      <c r="P3991" t="str">
        <f t="shared" si="560"/>
        <v>REVIEW</v>
      </c>
      <c r="Q3991" t="str">
        <f t="shared" si="561"/>
        <v>PASS</v>
      </c>
      <c r="R3991" t="str">
        <f t="shared" si="562"/>
        <v>PASS</v>
      </c>
      <c r="S3991" t="str">
        <f t="shared" si="563"/>
        <v>REVIEW</v>
      </c>
      <c r="T3991">
        <f t="shared" si="564"/>
        <v>90</v>
      </c>
      <c r="U3991" t="str">
        <f t="shared" si="565"/>
        <v>Low</v>
      </c>
      <c r="V3991" t="str">
        <f t="shared" si="566"/>
        <v>Invalid NDC</v>
      </c>
    </row>
    <row r="3992" spans="1:22" x14ac:dyDescent="0.3">
      <c r="A3992" t="str">
        <f>Raw_Data!A3992</f>
        <v>14003100</v>
      </c>
      <c r="B3992">
        <f>Raw_Data!B3992</f>
        <v>45664</v>
      </c>
      <c r="C3992" t="str">
        <f>Raw_Data!C3992</f>
        <v>PHENTERMINE 37.5 MG TABLET</v>
      </c>
      <c r="D3992" t="str">
        <f>Raw_Data!D3992</f>
        <v>10702002501</v>
      </c>
      <c r="E3992" t="str">
        <f>Raw_Data!E3992</f>
        <v>GIBBS, JON</v>
      </c>
      <c r="F3992" t="str">
        <f>Raw_Data!F3992</f>
        <v>1700896156</v>
      </c>
      <c r="G3992" t="str">
        <f>Raw_Data!H3992</f>
        <v>1</v>
      </c>
      <c r="H3992">
        <f>IFERROR(VLOOKUP(G3992,Store_Map!$A$2:$I$100,3,FALSE),"")</f>
        <v>0</v>
      </c>
      <c r="I3992">
        <f>IFERROR(VLOOKUP(G3992,Store_Map!$A$2:$I$100,4,FALSE),"")</f>
        <v>0</v>
      </c>
      <c r="J3992">
        <f>IFERROR(VLOOKUP(G3992,Store_Map!$A$2:$I$100,5,FALSE),"")</f>
        <v>0</v>
      </c>
      <c r="K3992">
        <f>IFERROR(VLOOKUP(G3992,Store_Map!$A$2:$I$100,6,FALSE),"")</f>
        <v>0</v>
      </c>
      <c r="L3992">
        <f>IFERROR(VLOOKUP(G3992,Store_Map!$A$2:$I$100,7,FALSE),"")</f>
        <v>0</v>
      </c>
      <c r="M3992">
        <f>IFERROR(VLOOKUP(G3992,Store_Map!$A$2:$I$100,8,FALSE),"")</f>
        <v>0</v>
      </c>
      <c r="N3992">
        <f t="shared" si="558"/>
        <v>0</v>
      </c>
      <c r="O3992" t="str">
        <f t="shared" si="559"/>
        <v>PASS</v>
      </c>
      <c r="P3992" t="str">
        <f t="shared" si="560"/>
        <v>PASS</v>
      </c>
      <c r="Q3992" t="str">
        <f t="shared" si="561"/>
        <v>PASS</v>
      </c>
      <c r="R3992" t="str">
        <f t="shared" si="562"/>
        <v>PASS</v>
      </c>
      <c r="S3992" t="str">
        <f t="shared" si="563"/>
        <v>PASS</v>
      </c>
      <c r="T3992">
        <f t="shared" si="564"/>
        <v>100</v>
      </c>
      <c r="U3992" t="str">
        <f t="shared" si="565"/>
        <v>Low</v>
      </c>
      <c r="V3992" t="str">
        <f t="shared" si="566"/>
        <v>Clean</v>
      </c>
    </row>
    <row r="3993" spans="1:22" x14ac:dyDescent="0.3">
      <c r="A3993" t="str">
        <f>Raw_Data!A3993</f>
        <v>16053555</v>
      </c>
      <c r="B3993">
        <f>Raw_Data!B3993</f>
        <v>45664</v>
      </c>
      <c r="C3993" t="str">
        <f>Raw_Data!C3993</f>
        <v>MOUNJARO 5 MG/0.5 ML PEN</v>
      </c>
      <c r="D3993" t="str">
        <f>Raw_Data!D3993</f>
        <v>2149580</v>
      </c>
      <c r="E3993" t="str">
        <f>Raw_Data!E3993</f>
        <v>GIBBS, JON</v>
      </c>
      <c r="F3993" t="str">
        <f>Raw_Data!F3993</f>
        <v>1700896156</v>
      </c>
      <c r="G3993" t="str">
        <f>Raw_Data!H3993</f>
        <v>1</v>
      </c>
      <c r="H3993">
        <f>IFERROR(VLOOKUP(G3993,Store_Map!$A$2:$I$100,3,FALSE),"")</f>
        <v>0</v>
      </c>
      <c r="I3993">
        <f>IFERROR(VLOOKUP(G3993,Store_Map!$A$2:$I$100,4,FALSE),"")</f>
        <v>0</v>
      </c>
      <c r="J3993">
        <f>IFERROR(VLOOKUP(G3993,Store_Map!$A$2:$I$100,5,FALSE),"")</f>
        <v>0</v>
      </c>
      <c r="K3993">
        <f>IFERROR(VLOOKUP(G3993,Store_Map!$A$2:$I$100,6,FALSE),"")</f>
        <v>0</v>
      </c>
      <c r="L3993">
        <f>IFERROR(VLOOKUP(G3993,Store_Map!$A$2:$I$100,7,FALSE),"")</f>
        <v>0</v>
      </c>
      <c r="M3993">
        <f>IFERROR(VLOOKUP(G3993,Store_Map!$A$2:$I$100,8,FALSE),"")</f>
        <v>0</v>
      </c>
      <c r="N3993">
        <f t="shared" si="558"/>
        <v>0</v>
      </c>
      <c r="O3993" t="str">
        <f t="shared" si="559"/>
        <v>PASS</v>
      </c>
      <c r="P3993" t="str">
        <f t="shared" si="560"/>
        <v>REVIEW</v>
      </c>
      <c r="Q3993" t="str">
        <f t="shared" si="561"/>
        <v>PASS</v>
      </c>
      <c r="R3993" t="str">
        <f t="shared" si="562"/>
        <v>PASS</v>
      </c>
      <c r="S3993" t="str">
        <f t="shared" si="563"/>
        <v>REVIEW</v>
      </c>
      <c r="T3993">
        <f t="shared" si="564"/>
        <v>90</v>
      </c>
      <c r="U3993" t="str">
        <f t="shared" si="565"/>
        <v>Low</v>
      </c>
      <c r="V3993" t="str">
        <f t="shared" si="566"/>
        <v>Invalid NDC</v>
      </c>
    </row>
    <row r="3994" spans="1:22" x14ac:dyDescent="0.3">
      <c r="A3994" t="str">
        <f>Raw_Data!A3994</f>
        <v>16054492</v>
      </c>
      <c r="B3994">
        <f>Raw_Data!B3994</f>
        <v>45664</v>
      </c>
      <c r="C3994" t="str">
        <f>Raw_Data!C3994</f>
        <v>ONETOUCH VERIO TEST STRIP</v>
      </c>
      <c r="D3994" t="str">
        <f>Raw_Data!D3994</f>
        <v>53885027150</v>
      </c>
      <c r="E3994" t="str">
        <f>Raw_Data!E3994</f>
        <v>GIBBS, JON</v>
      </c>
      <c r="F3994" t="str">
        <f>Raw_Data!F3994</f>
        <v>1700896156</v>
      </c>
      <c r="G3994" t="str">
        <f>Raw_Data!H3994</f>
        <v>1</v>
      </c>
      <c r="H3994">
        <f>IFERROR(VLOOKUP(G3994,Store_Map!$A$2:$I$100,3,FALSE),"")</f>
        <v>0</v>
      </c>
      <c r="I3994">
        <f>IFERROR(VLOOKUP(G3994,Store_Map!$A$2:$I$100,4,FALSE),"")</f>
        <v>0</v>
      </c>
      <c r="J3994">
        <f>IFERROR(VLOOKUP(G3994,Store_Map!$A$2:$I$100,5,FALSE),"")</f>
        <v>0</v>
      </c>
      <c r="K3994">
        <f>IFERROR(VLOOKUP(G3994,Store_Map!$A$2:$I$100,6,FALSE),"")</f>
        <v>0</v>
      </c>
      <c r="L3994">
        <f>IFERROR(VLOOKUP(G3994,Store_Map!$A$2:$I$100,7,FALSE),"")</f>
        <v>0</v>
      </c>
      <c r="M3994">
        <f>IFERROR(VLOOKUP(G3994,Store_Map!$A$2:$I$100,8,FALSE),"")</f>
        <v>0</v>
      </c>
      <c r="N3994">
        <f t="shared" si="558"/>
        <v>0</v>
      </c>
      <c r="O3994" t="str">
        <f t="shared" si="559"/>
        <v>PASS</v>
      </c>
      <c r="P3994" t="str">
        <f t="shared" si="560"/>
        <v>PASS</v>
      </c>
      <c r="Q3994" t="str">
        <f t="shared" si="561"/>
        <v>PASS</v>
      </c>
      <c r="R3994" t="str">
        <f t="shared" si="562"/>
        <v>PASS</v>
      </c>
      <c r="S3994" t="str">
        <f t="shared" si="563"/>
        <v>PASS</v>
      </c>
      <c r="T3994">
        <f t="shared" si="564"/>
        <v>100</v>
      </c>
      <c r="U3994" t="str">
        <f t="shared" si="565"/>
        <v>Low</v>
      </c>
      <c r="V3994" t="str">
        <f t="shared" si="566"/>
        <v>Clean</v>
      </c>
    </row>
    <row r="3995" spans="1:22" x14ac:dyDescent="0.3">
      <c r="A3995" t="str">
        <f>Raw_Data!A3995</f>
        <v>16049772</v>
      </c>
      <c r="B3995">
        <f>Raw_Data!B3995</f>
        <v>45664</v>
      </c>
      <c r="C3995" t="str">
        <f>Raw_Data!C3995</f>
        <v>COLCHICINE 0.6 MG TABLET</v>
      </c>
      <c r="D3995" t="str">
        <f>Raw_Data!D3995</f>
        <v>67877058901</v>
      </c>
      <c r="E3995" t="str">
        <f>Raw_Data!E3995</f>
        <v>FORD, JAMES</v>
      </c>
      <c r="F3995" t="str">
        <f>Raw_Data!F3995</f>
        <v>1033117684</v>
      </c>
      <c r="G3995" t="str">
        <f>Raw_Data!H3995</f>
        <v>1</v>
      </c>
      <c r="H3995">
        <f>IFERROR(VLOOKUP(G3995,Store_Map!$A$2:$I$100,3,FALSE),"")</f>
        <v>0</v>
      </c>
      <c r="I3995">
        <f>IFERROR(VLOOKUP(G3995,Store_Map!$A$2:$I$100,4,FALSE),"")</f>
        <v>0</v>
      </c>
      <c r="J3995">
        <f>IFERROR(VLOOKUP(G3995,Store_Map!$A$2:$I$100,5,FALSE),"")</f>
        <v>0</v>
      </c>
      <c r="K3995">
        <f>IFERROR(VLOOKUP(G3995,Store_Map!$A$2:$I$100,6,FALSE),"")</f>
        <v>0</v>
      </c>
      <c r="L3995">
        <f>IFERROR(VLOOKUP(G3995,Store_Map!$A$2:$I$100,7,FALSE),"")</f>
        <v>0</v>
      </c>
      <c r="M3995">
        <f>IFERROR(VLOOKUP(G3995,Store_Map!$A$2:$I$100,8,FALSE),"")</f>
        <v>0</v>
      </c>
      <c r="N3995">
        <f t="shared" si="558"/>
        <v>0</v>
      </c>
      <c r="O3995" t="str">
        <f t="shared" si="559"/>
        <v>PASS</v>
      </c>
      <c r="P3995" t="str">
        <f t="shared" si="560"/>
        <v>PASS</v>
      </c>
      <c r="Q3995" t="str">
        <f t="shared" si="561"/>
        <v>PASS</v>
      </c>
      <c r="R3995" t="str">
        <f t="shared" si="562"/>
        <v>PASS</v>
      </c>
      <c r="S3995" t="str">
        <f t="shared" si="563"/>
        <v>PASS</v>
      </c>
      <c r="T3995">
        <f t="shared" si="564"/>
        <v>100</v>
      </c>
      <c r="U3995" t="str">
        <f t="shared" si="565"/>
        <v>Low</v>
      </c>
      <c r="V3995" t="str">
        <f t="shared" si="566"/>
        <v>Clean</v>
      </c>
    </row>
    <row r="3996" spans="1:22" x14ac:dyDescent="0.3">
      <c r="A3996" t="str">
        <f>Raw_Data!A3996</f>
        <v>16049771</v>
      </c>
      <c r="B3996">
        <f>Raw_Data!B3996</f>
        <v>45664</v>
      </c>
      <c r="C3996" t="str">
        <f>Raw_Data!C3996</f>
        <v>ATORVASTATIN 20 MG TABLET</v>
      </c>
      <c r="D3996" t="str">
        <f>Raw_Data!D3996</f>
        <v>67877051290</v>
      </c>
      <c r="E3996" t="str">
        <f>Raw_Data!E3996</f>
        <v>FORD, JAMES</v>
      </c>
      <c r="F3996" t="str">
        <f>Raw_Data!F3996</f>
        <v>1033117684</v>
      </c>
      <c r="G3996" t="str">
        <f>Raw_Data!H3996</f>
        <v>1</v>
      </c>
      <c r="H3996">
        <f>IFERROR(VLOOKUP(G3996,Store_Map!$A$2:$I$100,3,FALSE),"")</f>
        <v>0</v>
      </c>
      <c r="I3996">
        <f>IFERROR(VLOOKUP(G3996,Store_Map!$A$2:$I$100,4,FALSE),"")</f>
        <v>0</v>
      </c>
      <c r="J3996">
        <f>IFERROR(VLOOKUP(G3996,Store_Map!$A$2:$I$100,5,FALSE),"")</f>
        <v>0</v>
      </c>
      <c r="K3996">
        <f>IFERROR(VLOOKUP(G3996,Store_Map!$A$2:$I$100,6,FALSE),"")</f>
        <v>0</v>
      </c>
      <c r="L3996">
        <f>IFERROR(VLOOKUP(G3996,Store_Map!$A$2:$I$100,7,FALSE),"")</f>
        <v>0</v>
      </c>
      <c r="M3996">
        <f>IFERROR(VLOOKUP(G3996,Store_Map!$A$2:$I$100,8,FALSE),"")</f>
        <v>0</v>
      </c>
      <c r="N3996">
        <f t="shared" si="558"/>
        <v>0</v>
      </c>
      <c r="O3996" t="str">
        <f t="shared" si="559"/>
        <v>PASS</v>
      </c>
      <c r="P3996" t="str">
        <f t="shared" si="560"/>
        <v>PASS</v>
      </c>
      <c r="Q3996" t="str">
        <f t="shared" si="561"/>
        <v>PASS</v>
      </c>
      <c r="R3996" t="str">
        <f t="shared" si="562"/>
        <v>PASS</v>
      </c>
      <c r="S3996" t="str">
        <f t="shared" si="563"/>
        <v>PASS</v>
      </c>
      <c r="T3996">
        <f t="shared" si="564"/>
        <v>100</v>
      </c>
      <c r="U3996" t="str">
        <f t="shared" si="565"/>
        <v>Low</v>
      </c>
      <c r="V3996" t="str">
        <f t="shared" si="566"/>
        <v>Clean</v>
      </c>
    </row>
    <row r="3997" spans="1:22" x14ac:dyDescent="0.3">
      <c r="A3997" t="str">
        <f>Raw_Data!A3997</f>
        <v>16055016</v>
      </c>
      <c r="B3997">
        <f>Raw_Data!B3997</f>
        <v>45664</v>
      </c>
      <c r="C3997" t="str">
        <f>Raw_Data!C3997</f>
        <v>TOBRAMYCIN 0.3% EYE DROP</v>
      </c>
      <c r="D3997" t="str">
        <f>Raw_Data!D3997</f>
        <v>24208029005</v>
      </c>
      <c r="E3997" t="str">
        <f>Raw_Data!E3997</f>
        <v>GIBBS, JON</v>
      </c>
      <c r="F3997" t="str">
        <f>Raw_Data!F3997</f>
        <v>1700896156</v>
      </c>
      <c r="G3997" t="str">
        <f>Raw_Data!H3997</f>
        <v>1</v>
      </c>
      <c r="H3997">
        <f>IFERROR(VLOOKUP(G3997,Store_Map!$A$2:$I$100,3,FALSE),"")</f>
        <v>0</v>
      </c>
      <c r="I3997">
        <f>IFERROR(VLOOKUP(G3997,Store_Map!$A$2:$I$100,4,FALSE),"")</f>
        <v>0</v>
      </c>
      <c r="J3997">
        <f>IFERROR(VLOOKUP(G3997,Store_Map!$A$2:$I$100,5,FALSE),"")</f>
        <v>0</v>
      </c>
      <c r="K3997">
        <f>IFERROR(VLOOKUP(G3997,Store_Map!$A$2:$I$100,6,FALSE),"")</f>
        <v>0</v>
      </c>
      <c r="L3997">
        <f>IFERROR(VLOOKUP(G3997,Store_Map!$A$2:$I$100,7,FALSE),"")</f>
        <v>0</v>
      </c>
      <c r="M3997">
        <f>IFERROR(VLOOKUP(G3997,Store_Map!$A$2:$I$100,8,FALSE),"")</f>
        <v>0</v>
      </c>
      <c r="N3997">
        <f t="shared" si="558"/>
        <v>0</v>
      </c>
      <c r="O3997" t="str">
        <f t="shared" si="559"/>
        <v>PASS</v>
      </c>
      <c r="P3997" t="str">
        <f t="shared" si="560"/>
        <v>PASS</v>
      </c>
      <c r="Q3997" t="str">
        <f t="shared" si="561"/>
        <v>PASS</v>
      </c>
      <c r="R3997" t="str">
        <f t="shared" si="562"/>
        <v>PASS</v>
      </c>
      <c r="S3997" t="str">
        <f t="shared" si="563"/>
        <v>PASS</v>
      </c>
      <c r="T3997">
        <f t="shared" si="564"/>
        <v>100</v>
      </c>
      <c r="U3997" t="str">
        <f t="shared" si="565"/>
        <v>Low</v>
      </c>
      <c r="V3997" t="str">
        <f t="shared" si="566"/>
        <v>Clean</v>
      </c>
    </row>
    <row r="3998" spans="1:22" x14ac:dyDescent="0.3">
      <c r="A3998" t="str">
        <f>Raw_Data!A3998</f>
        <v>16055017</v>
      </c>
      <c r="B3998">
        <f>Raw_Data!B3998</f>
        <v>45664</v>
      </c>
      <c r="C3998" t="str">
        <f>Raw_Data!C3998</f>
        <v>METFORMIN HCL ER 500 MG TAB</v>
      </c>
      <c r="D3998" t="str">
        <f>Raw_Data!D3998</f>
        <v>67877015901</v>
      </c>
      <c r="E3998" t="str">
        <f>Raw_Data!E3998</f>
        <v>GIBBS, JON</v>
      </c>
      <c r="F3998" t="str">
        <f>Raw_Data!F3998</f>
        <v>1700896156</v>
      </c>
      <c r="G3998" t="str">
        <f>Raw_Data!H3998</f>
        <v>1</v>
      </c>
      <c r="H3998">
        <f>IFERROR(VLOOKUP(G3998,Store_Map!$A$2:$I$100,3,FALSE),"")</f>
        <v>0</v>
      </c>
      <c r="I3998">
        <f>IFERROR(VLOOKUP(G3998,Store_Map!$A$2:$I$100,4,FALSE),"")</f>
        <v>0</v>
      </c>
      <c r="J3998">
        <f>IFERROR(VLOOKUP(G3998,Store_Map!$A$2:$I$100,5,FALSE),"")</f>
        <v>0</v>
      </c>
      <c r="K3998">
        <f>IFERROR(VLOOKUP(G3998,Store_Map!$A$2:$I$100,6,FALSE),"")</f>
        <v>0</v>
      </c>
      <c r="L3998">
        <f>IFERROR(VLOOKUP(G3998,Store_Map!$A$2:$I$100,7,FALSE),"")</f>
        <v>0</v>
      </c>
      <c r="M3998">
        <f>IFERROR(VLOOKUP(G3998,Store_Map!$A$2:$I$100,8,FALSE),"")</f>
        <v>0</v>
      </c>
      <c r="N3998">
        <f t="shared" si="558"/>
        <v>0</v>
      </c>
      <c r="O3998" t="str">
        <f t="shared" si="559"/>
        <v>PASS</v>
      </c>
      <c r="P3998" t="str">
        <f t="shared" si="560"/>
        <v>PASS</v>
      </c>
      <c r="Q3998" t="str">
        <f t="shared" si="561"/>
        <v>PASS</v>
      </c>
      <c r="R3998" t="str">
        <f t="shared" si="562"/>
        <v>PASS</v>
      </c>
      <c r="S3998" t="str">
        <f t="shared" si="563"/>
        <v>PASS</v>
      </c>
      <c r="T3998">
        <f t="shared" si="564"/>
        <v>100</v>
      </c>
      <c r="U3998" t="str">
        <f t="shared" si="565"/>
        <v>Low</v>
      </c>
      <c r="V3998" t="str">
        <f t="shared" si="566"/>
        <v>Clean</v>
      </c>
    </row>
    <row r="3999" spans="1:22" x14ac:dyDescent="0.3">
      <c r="A3999" t="str">
        <f>Raw_Data!A3999</f>
        <v>16055018</v>
      </c>
      <c r="B3999">
        <f>Raw_Data!B3999</f>
        <v>45664</v>
      </c>
      <c r="C3999" t="str">
        <f>Raw_Data!C3999</f>
        <v>ATORVASTATIN 40 MG TABLET</v>
      </c>
      <c r="D3999" t="str">
        <f>Raw_Data!D3999</f>
        <v>378395277</v>
      </c>
      <c r="E3999" t="str">
        <f>Raw_Data!E3999</f>
        <v>GIBBS, JON</v>
      </c>
      <c r="F3999" t="str">
        <f>Raw_Data!F3999</f>
        <v>1700896156</v>
      </c>
      <c r="G3999" t="str">
        <f>Raw_Data!H3999</f>
        <v>1</v>
      </c>
      <c r="H3999">
        <f>IFERROR(VLOOKUP(G3999,Store_Map!$A$2:$I$100,3,FALSE),"")</f>
        <v>0</v>
      </c>
      <c r="I3999">
        <f>IFERROR(VLOOKUP(G3999,Store_Map!$A$2:$I$100,4,FALSE),"")</f>
        <v>0</v>
      </c>
      <c r="J3999">
        <f>IFERROR(VLOOKUP(G3999,Store_Map!$A$2:$I$100,5,FALSE),"")</f>
        <v>0</v>
      </c>
      <c r="K3999">
        <f>IFERROR(VLOOKUP(G3999,Store_Map!$A$2:$I$100,6,FALSE),"")</f>
        <v>0</v>
      </c>
      <c r="L3999">
        <f>IFERROR(VLOOKUP(G3999,Store_Map!$A$2:$I$100,7,FALSE),"")</f>
        <v>0</v>
      </c>
      <c r="M3999">
        <f>IFERROR(VLOOKUP(G3999,Store_Map!$A$2:$I$100,8,FALSE),"")</f>
        <v>0</v>
      </c>
      <c r="N3999">
        <f t="shared" si="558"/>
        <v>0</v>
      </c>
      <c r="O3999" t="str">
        <f t="shared" si="559"/>
        <v>PASS</v>
      </c>
      <c r="P3999" t="str">
        <f t="shared" si="560"/>
        <v>REVIEW</v>
      </c>
      <c r="Q3999" t="str">
        <f t="shared" si="561"/>
        <v>PASS</v>
      </c>
      <c r="R3999" t="str">
        <f t="shared" si="562"/>
        <v>PASS</v>
      </c>
      <c r="S3999" t="str">
        <f t="shared" si="563"/>
        <v>REVIEW</v>
      </c>
      <c r="T3999">
        <f t="shared" si="564"/>
        <v>90</v>
      </c>
      <c r="U3999" t="str">
        <f t="shared" si="565"/>
        <v>Low</v>
      </c>
      <c r="V3999" t="str">
        <f t="shared" si="566"/>
        <v>Invalid NDC</v>
      </c>
    </row>
    <row r="4000" spans="1:22" x14ac:dyDescent="0.3">
      <c r="A4000" t="str">
        <f>Raw_Data!A4000</f>
        <v>16055019</v>
      </c>
      <c r="B4000">
        <f>Raw_Data!B4000</f>
        <v>45664</v>
      </c>
      <c r="C4000" t="str">
        <f>Raw_Data!C4000</f>
        <v>TAMSULOSIN HCL 0.4 MG CAPSU</v>
      </c>
      <c r="D4000" t="str">
        <f>Raw_Data!D4000</f>
        <v>65862059801</v>
      </c>
      <c r="E4000" t="str">
        <f>Raw_Data!E4000</f>
        <v>GIBBS, JON</v>
      </c>
      <c r="F4000" t="str">
        <f>Raw_Data!F4000</f>
        <v>1700896156</v>
      </c>
      <c r="G4000" t="str">
        <f>Raw_Data!H4000</f>
        <v>1</v>
      </c>
      <c r="H4000">
        <f>IFERROR(VLOOKUP(G4000,Store_Map!$A$2:$I$100,3,FALSE),"")</f>
        <v>0</v>
      </c>
      <c r="I4000">
        <f>IFERROR(VLOOKUP(G4000,Store_Map!$A$2:$I$100,4,FALSE),"")</f>
        <v>0</v>
      </c>
      <c r="J4000">
        <f>IFERROR(VLOOKUP(G4000,Store_Map!$A$2:$I$100,5,FALSE),"")</f>
        <v>0</v>
      </c>
      <c r="K4000">
        <f>IFERROR(VLOOKUP(G4000,Store_Map!$A$2:$I$100,6,FALSE),"")</f>
        <v>0</v>
      </c>
      <c r="L4000">
        <f>IFERROR(VLOOKUP(G4000,Store_Map!$A$2:$I$100,7,FALSE),"")</f>
        <v>0</v>
      </c>
      <c r="M4000">
        <f>IFERROR(VLOOKUP(G4000,Store_Map!$A$2:$I$100,8,FALSE),"")</f>
        <v>0</v>
      </c>
      <c r="N4000">
        <f t="shared" si="558"/>
        <v>0</v>
      </c>
      <c r="O4000" t="str">
        <f t="shared" si="559"/>
        <v>PASS</v>
      </c>
      <c r="P4000" t="str">
        <f t="shared" si="560"/>
        <v>PASS</v>
      </c>
      <c r="Q4000" t="str">
        <f t="shared" si="561"/>
        <v>PASS</v>
      </c>
      <c r="R4000" t="str">
        <f t="shared" si="562"/>
        <v>PASS</v>
      </c>
      <c r="S4000" t="str">
        <f t="shared" si="563"/>
        <v>PASS</v>
      </c>
      <c r="T4000">
        <f t="shared" si="564"/>
        <v>100</v>
      </c>
      <c r="U4000" t="str">
        <f t="shared" si="565"/>
        <v>Low</v>
      </c>
      <c r="V4000" t="str">
        <f t="shared" si="566"/>
        <v>Clean</v>
      </c>
    </row>
    <row r="4001" spans="1:22" x14ac:dyDescent="0.3">
      <c r="A4001" t="str">
        <f>Raw_Data!A4001</f>
        <v>16055020</v>
      </c>
      <c r="B4001">
        <f>Raw_Data!B4001</f>
        <v>45664</v>
      </c>
      <c r="C4001" t="str">
        <f>Raw_Data!C4001</f>
        <v>CIPROFLOXACIN HCL 500 MG TA</v>
      </c>
      <c r="D4001" t="str">
        <f>Raw_Data!D4001</f>
        <v>59651086701</v>
      </c>
      <c r="E4001" t="str">
        <f>Raw_Data!E4001</f>
        <v>GIBBS, JON</v>
      </c>
      <c r="F4001" t="str">
        <f>Raw_Data!F4001</f>
        <v>1700896156</v>
      </c>
      <c r="G4001" t="str">
        <f>Raw_Data!H4001</f>
        <v>1</v>
      </c>
      <c r="H4001">
        <f>IFERROR(VLOOKUP(G4001,Store_Map!$A$2:$I$100,3,FALSE),"")</f>
        <v>0</v>
      </c>
      <c r="I4001">
        <f>IFERROR(VLOOKUP(G4001,Store_Map!$A$2:$I$100,4,FALSE),"")</f>
        <v>0</v>
      </c>
      <c r="J4001">
        <f>IFERROR(VLOOKUP(G4001,Store_Map!$A$2:$I$100,5,FALSE),"")</f>
        <v>0</v>
      </c>
      <c r="K4001">
        <f>IFERROR(VLOOKUP(G4001,Store_Map!$A$2:$I$100,6,FALSE),"")</f>
        <v>0</v>
      </c>
      <c r="L4001">
        <f>IFERROR(VLOOKUP(G4001,Store_Map!$A$2:$I$100,7,FALSE),"")</f>
        <v>0</v>
      </c>
      <c r="M4001">
        <f>IFERROR(VLOOKUP(G4001,Store_Map!$A$2:$I$100,8,FALSE),"")</f>
        <v>0</v>
      </c>
      <c r="N4001">
        <f t="shared" si="558"/>
        <v>0</v>
      </c>
      <c r="O4001" t="str">
        <f t="shared" si="559"/>
        <v>PASS</v>
      </c>
      <c r="P4001" t="str">
        <f t="shared" si="560"/>
        <v>PASS</v>
      </c>
      <c r="Q4001" t="str">
        <f t="shared" si="561"/>
        <v>PASS</v>
      </c>
      <c r="R4001" t="str">
        <f t="shared" si="562"/>
        <v>PASS</v>
      </c>
      <c r="S4001" t="str">
        <f t="shared" si="563"/>
        <v>PASS</v>
      </c>
      <c r="T4001">
        <f t="shared" si="564"/>
        <v>100</v>
      </c>
      <c r="U4001" t="str">
        <f t="shared" si="565"/>
        <v>Low</v>
      </c>
      <c r="V4001" t="str">
        <f t="shared" si="566"/>
        <v>Clean</v>
      </c>
    </row>
    <row r="4002" spans="1:22" x14ac:dyDescent="0.3">
      <c r="A4002" t="str">
        <f>Raw_Data!A4002</f>
        <v>16055021</v>
      </c>
      <c r="B4002">
        <f>Raw_Data!B4002</f>
        <v>45664</v>
      </c>
      <c r="C4002" t="str">
        <f>Raw_Data!C4002</f>
        <v>LISINOPRIL 20 MG TABLET</v>
      </c>
      <c r="D4002" t="str">
        <f>Raw_Data!D4002</f>
        <v>68180098103</v>
      </c>
      <c r="E4002" t="str">
        <f>Raw_Data!E4002</f>
        <v>GIBBS, JON</v>
      </c>
      <c r="F4002" t="str">
        <f>Raw_Data!F4002</f>
        <v>1700896156</v>
      </c>
      <c r="G4002" t="str">
        <f>Raw_Data!H4002</f>
        <v>1</v>
      </c>
      <c r="H4002">
        <f>IFERROR(VLOOKUP(G4002,Store_Map!$A$2:$I$100,3,FALSE),"")</f>
        <v>0</v>
      </c>
      <c r="I4002">
        <f>IFERROR(VLOOKUP(G4002,Store_Map!$A$2:$I$100,4,FALSE),"")</f>
        <v>0</v>
      </c>
      <c r="J4002">
        <f>IFERROR(VLOOKUP(G4002,Store_Map!$A$2:$I$100,5,FALSE),"")</f>
        <v>0</v>
      </c>
      <c r="K4002">
        <f>IFERROR(VLOOKUP(G4002,Store_Map!$A$2:$I$100,6,FALSE),"")</f>
        <v>0</v>
      </c>
      <c r="L4002">
        <f>IFERROR(VLOOKUP(G4002,Store_Map!$A$2:$I$100,7,FALSE),"")</f>
        <v>0</v>
      </c>
      <c r="M4002">
        <f>IFERROR(VLOOKUP(G4002,Store_Map!$A$2:$I$100,8,FALSE),"")</f>
        <v>0</v>
      </c>
      <c r="N4002">
        <f t="shared" si="558"/>
        <v>0</v>
      </c>
      <c r="O4002" t="str">
        <f t="shared" si="559"/>
        <v>PASS</v>
      </c>
      <c r="P4002" t="str">
        <f t="shared" si="560"/>
        <v>PASS</v>
      </c>
      <c r="Q4002" t="str">
        <f t="shared" si="561"/>
        <v>PASS</v>
      </c>
      <c r="R4002" t="str">
        <f t="shared" si="562"/>
        <v>PASS</v>
      </c>
      <c r="S4002" t="str">
        <f t="shared" si="563"/>
        <v>PASS</v>
      </c>
      <c r="T4002">
        <f t="shared" si="564"/>
        <v>100</v>
      </c>
      <c r="U4002" t="str">
        <f t="shared" si="565"/>
        <v>Low</v>
      </c>
      <c r="V4002" t="str">
        <f t="shared" si="566"/>
        <v>Clean</v>
      </c>
    </row>
    <row r="4003" spans="1:22" x14ac:dyDescent="0.3">
      <c r="A4003" t="str">
        <f>Raw_Data!A4003</f>
        <v>16055022</v>
      </c>
      <c r="B4003">
        <f>Raw_Data!B4003</f>
        <v>45664</v>
      </c>
      <c r="C4003" t="str">
        <f>Raw_Data!C4003</f>
        <v>JANUMET XR 50-1,000 MG TABL</v>
      </c>
      <c r="D4003" t="str">
        <f>Raw_Data!D4003</f>
        <v>6008061</v>
      </c>
      <c r="E4003" t="str">
        <f>Raw_Data!E4003</f>
        <v>FORD, JAMES</v>
      </c>
      <c r="F4003" t="str">
        <f>Raw_Data!F4003</f>
        <v>1033117684</v>
      </c>
      <c r="G4003" t="str">
        <f>Raw_Data!H4003</f>
        <v>1</v>
      </c>
      <c r="H4003">
        <f>IFERROR(VLOOKUP(G4003,Store_Map!$A$2:$I$100,3,FALSE),"")</f>
        <v>0</v>
      </c>
      <c r="I4003">
        <f>IFERROR(VLOOKUP(G4003,Store_Map!$A$2:$I$100,4,FALSE),"")</f>
        <v>0</v>
      </c>
      <c r="J4003">
        <f>IFERROR(VLOOKUP(G4003,Store_Map!$A$2:$I$100,5,FALSE),"")</f>
        <v>0</v>
      </c>
      <c r="K4003">
        <f>IFERROR(VLOOKUP(G4003,Store_Map!$A$2:$I$100,6,FALSE),"")</f>
        <v>0</v>
      </c>
      <c r="L4003">
        <f>IFERROR(VLOOKUP(G4003,Store_Map!$A$2:$I$100,7,FALSE),"")</f>
        <v>0</v>
      </c>
      <c r="M4003">
        <f>IFERROR(VLOOKUP(G4003,Store_Map!$A$2:$I$100,8,FALSE),"")</f>
        <v>0</v>
      </c>
      <c r="N4003">
        <f t="shared" si="558"/>
        <v>0</v>
      </c>
      <c r="O4003" t="str">
        <f t="shared" si="559"/>
        <v>PASS</v>
      </c>
      <c r="P4003" t="str">
        <f t="shared" si="560"/>
        <v>REVIEW</v>
      </c>
      <c r="Q4003" t="str">
        <f t="shared" si="561"/>
        <v>PASS</v>
      </c>
      <c r="R4003" t="str">
        <f t="shared" si="562"/>
        <v>PASS</v>
      </c>
      <c r="S4003" t="str">
        <f t="shared" si="563"/>
        <v>REVIEW</v>
      </c>
      <c r="T4003">
        <f t="shared" si="564"/>
        <v>90</v>
      </c>
      <c r="U4003" t="str">
        <f t="shared" si="565"/>
        <v>Low</v>
      </c>
      <c r="V4003" t="str">
        <f t="shared" si="566"/>
        <v>Invalid NDC</v>
      </c>
    </row>
    <row r="4004" spans="1:22" x14ac:dyDescent="0.3">
      <c r="A4004" t="str">
        <f>Raw_Data!A4004</f>
        <v>16055023</v>
      </c>
      <c r="B4004">
        <f>Raw_Data!B4004</f>
        <v>45664</v>
      </c>
      <c r="C4004" t="str">
        <f>Raw_Data!C4004</f>
        <v>*IPRATROPIUM 0.03% SPRAY</v>
      </c>
      <c r="D4004" t="str">
        <f>Raw_Data!D4004</f>
        <v>69238201603</v>
      </c>
      <c r="E4004" t="str">
        <f>Raw_Data!E4004</f>
        <v>BARFIELD, WILLIAM</v>
      </c>
      <c r="F4004" t="str">
        <f>Raw_Data!F4004</f>
        <v>1043220569</v>
      </c>
      <c r="G4004" t="str">
        <f>Raw_Data!H4004</f>
        <v>1</v>
      </c>
      <c r="H4004">
        <f>IFERROR(VLOOKUP(G4004,Store_Map!$A$2:$I$100,3,FALSE),"")</f>
        <v>0</v>
      </c>
      <c r="I4004">
        <f>IFERROR(VLOOKUP(G4004,Store_Map!$A$2:$I$100,4,FALSE),"")</f>
        <v>0</v>
      </c>
      <c r="J4004">
        <f>IFERROR(VLOOKUP(G4004,Store_Map!$A$2:$I$100,5,FALSE),"")</f>
        <v>0</v>
      </c>
      <c r="K4004">
        <f>IFERROR(VLOOKUP(G4004,Store_Map!$A$2:$I$100,6,FALSE),"")</f>
        <v>0</v>
      </c>
      <c r="L4004">
        <f>IFERROR(VLOOKUP(G4004,Store_Map!$A$2:$I$100,7,FALSE),"")</f>
        <v>0</v>
      </c>
      <c r="M4004">
        <f>IFERROR(VLOOKUP(G4004,Store_Map!$A$2:$I$100,8,FALSE),"")</f>
        <v>0</v>
      </c>
      <c r="N4004">
        <f t="shared" si="558"/>
        <v>0</v>
      </c>
      <c r="O4004" t="str">
        <f t="shared" si="559"/>
        <v>PASS</v>
      </c>
      <c r="P4004" t="str">
        <f t="shared" si="560"/>
        <v>PASS</v>
      </c>
      <c r="Q4004" t="str">
        <f t="shared" si="561"/>
        <v>PASS</v>
      </c>
      <c r="R4004" t="str">
        <f t="shared" si="562"/>
        <v>PASS</v>
      </c>
      <c r="S4004" t="str">
        <f t="shared" si="563"/>
        <v>PASS</v>
      </c>
      <c r="T4004">
        <f t="shared" si="564"/>
        <v>100</v>
      </c>
      <c r="U4004" t="str">
        <f t="shared" si="565"/>
        <v>Low</v>
      </c>
      <c r="V4004" t="str">
        <f t="shared" si="566"/>
        <v>Clean</v>
      </c>
    </row>
    <row r="4005" spans="1:22" x14ac:dyDescent="0.3">
      <c r="A4005" t="str">
        <f>Raw_Data!A4005</f>
        <v>14003127</v>
      </c>
      <c r="B4005">
        <f>Raw_Data!B4005</f>
        <v>45664</v>
      </c>
      <c r="C4005" t="str">
        <f>Raw_Data!C4005</f>
        <v>ZOLPIDEM TARTRATE 10 MG TAB</v>
      </c>
      <c r="D4005" t="str">
        <f>Raw_Data!D4005</f>
        <v>13668000801</v>
      </c>
      <c r="E4005" t="str">
        <f>Raw_Data!E4005</f>
        <v>GIBBS, JON</v>
      </c>
      <c r="F4005" t="str">
        <f>Raw_Data!F4005</f>
        <v>1700896156</v>
      </c>
      <c r="G4005" t="str">
        <f>Raw_Data!H4005</f>
        <v>1</v>
      </c>
      <c r="H4005">
        <f>IFERROR(VLOOKUP(G4005,Store_Map!$A$2:$I$100,3,FALSE),"")</f>
        <v>0</v>
      </c>
      <c r="I4005">
        <f>IFERROR(VLOOKUP(G4005,Store_Map!$A$2:$I$100,4,FALSE),"")</f>
        <v>0</v>
      </c>
      <c r="J4005">
        <f>IFERROR(VLOOKUP(G4005,Store_Map!$A$2:$I$100,5,FALSE),"")</f>
        <v>0</v>
      </c>
      <c r="K4005">
        <f>IFERROR(VLOOKUP(G4005,Store_Map!$A$2:$I$100,6,FALSE),"")</f>
        <v>0</v>
      </c>
      <c r="L4005">
        <f>IFERROR(VLOOKUP(G4005,Store_Map!$A$2:$I$100,7,FALSE),"")</f>
        <v>0</v>
      </c>
      <c r="M4005">
        <f>IFERROR(VLOOKUP(G4005,Store_Map!$A$2:$I$100,8,FALSE),"")</f>
        <v>0</v>
      </c>
      <c r="N4005">
        <f t="shared" si="558"/>
        <v>0</v>
      </c>
      <c r="O4005" t="str">
        <f t="shared" si="559"/>
        <v>PASS</v>
      </c>
      <c r="P4005" t="str">
        <f t="shared" si="560"/>
        <v>PASS</v>
      </c>
      <c r="Q4005" t="str">
        <f t="shared" si="561"/>
        <v>PASS</v>
      </c>
      <c r="R4005" t="str">
        <f t="shared" si="562"/>
        <v>PASS</v>
      </c>
      <c r="S4005" t="str">
        <f t="shared" si="563"/>
        <v>PASS</v>
      </c>
      <c r="T4005">
        <f t="shared" si="564"/>
        <v>100</v>
      </c>
      <c r="U4005" t="str">
        <f t="shared" si="565"/>
        <v>Low</v>
      </c>
      <c r="V4005" t="str">
        <f t="shared" si="566"/>
        <v>Clean</v>
      </c>
    </row>
    <row r="4006" spans="1:22" x14ac:dyDescent="0.3">
      <c r="A4006" t="str">
        <f>Raw_Data!A4006</f>
        <v>16052223</v>
      </c>
      <c r="B4006">
        <f>Raw_Data!B4006</f>
        <v>45664</v>
      </c>
      <c r="C4006" t="str">
        <f>Raw_Data!C4006</f>
        <v>CYANOCOBALAMIN 1,000 MCG/ML</v>
      </c>
      <c r="D4006" t="str">
        <f>Raw_Data!D4006</f>
        <v>517003125</v>
      </c>
      <c r="E4006" t="str">
        <f>Raw_Data!E4006</f>
        <v>GIBBS, JON</v>
      </c>
      <c r="F4006" t="str">
        <f>Raw_Data!F4006</f>
        <v>1700896156</v>
      </c>
      <c r="G4006" t="str">
        <f>Raw_Data!H4006</f>
        <v>1</v>
      </c>
      <c r="H4006">
        <f>IFERROR(VLOOKUP(G4006,Store_Map!$A$2:$I$100,3,FALSE),"")</f>
        <v>0</v>
      </c>
      <c r="I4006">
        <f>IFERROR(VLOOKUP(G4006,Store_Map!$A$2:$I$100,4,FALSE),"")</f>
        <v>0</v>
      </c>
      <c r="J4006">
        <f>IFERROR(VLOOKUP(G4006,Store_Map!$A$2:$I$100,5,FALSE),"")</f>
        <v>0</v>
      </c>
      <c r="K4006">
        <f>IFERROR(VLOOKUP(G4006,Store_Map!$A$2:$I$100,6,FALSE),"")</f>
        <v>0</v>
      </c>
      <c r="L4006">
        <f>IFERROR(VLOOKUP(G4006,Store_Map!$A$2:$I$100,7,FALSE),"")</f>
        <v>0</v>
      </c>
      <c r="M4006">
        <f>IFERROR(VLOOKUP(G4006,Store_Map!$A$2:$I$100,8,FALSE),"")</f>
        <v>0</v>
      </c>
      <c r="N4006">
        <f t="shared" si="558"/>
        <v>0</v>
      </c>
      <c r="O4006" t="str">
        <f t="shared" si="559"/>
        <v>PASS</v>
      </c>
      <c r="P4006" t="str">
        <f t="shared" si="560"/>
        <v>REVIEW</v>
      </c>
      <c r="Q4006" t="str">
        <f t="shared" si="561"/>
        <v>PASS</v>
      </c>
      <c r="R4006" t="str">
        <f t="shared" si="562"/>
        <v>PASS</v>
      </c>
      <c r="S4006" t="str">
        <f t="shared" si="563"/>
        <v>REVIEW</v>
      </c>
      <c r="T4006">
        <f t="shared" si="564"/>
        <v>90</v>
      </c>
      <c r="U4006" t="str">
        <f t="shared" si="565"/>
        <v>Low</v>
      </c>
      <c r="V4006" t="str">
        <f t="shared" si="566"/>
        <v>Invalid NDC</v>
      </c>
    </row>
    <row r="4007" spans="1:22" x14ac:dyDescent="0.3">
      <c r="A4007" t="str">
        <f>Raw_Data!A4007</f>
        <v>16055024</v>
      </c>
      <c r="B4007">
        <f>Raw_Data!B4007</f>
        <v>45664</v>
      </c>
      <c r="C4007" t="str">
        <f>Raw_Data!C4007</f>
        <v>*ATORVASTATIN 40 MG TABLET</v>
      </c>
      <c r="D4007" t="str">
        <f>Raw_Data!D4007</f>
        <v>67877051390</v>
      </c>
      <c r="E4007" t="str">
        <f>Raw_Data!E4007</f>
        <v>COX, NANCY</v>
      </c>
      <c r="F4007" t="str">
        <f>Raw_Data!F4007</f>
        <v>1811191638</v>
      </c>
      <c r="G4007" t="str">
        <f>Raw_Data!H4007</f>
        <v>1</v>
      </c>
      <c r="H4007">
        <f>IFERROR(VLOOKUP(G4007,Store_Map!$A$2:$I$100,3,FALSE),"")</f>
        <v>0</v>
      </c>
      <c r="I4007">
        <f>IFERROR(VLOOKUP(G4007,Store_Map!$A$2:$I$100,4,FALSE),"")</f>
        <v>0</v>
      </c>
      <c r="J4007">
        <f>IFERROR(VLOOKUP(G4007,Store_Map!$A$2:$I$100,5,FALSE),"")</f>
        <v>0</v>
      </c>
      <c r="K4007">
        <f>IFERROR(VLOOKUP(G4007,Store_Map!$A$2:$I$100,6,FALSE),"")</f>
        <v>0</v>
      </c>
      <c r="L4007">
        <f>IFERROR(VLOOKUP(G4007,Store_Map!$A$2:$I$100,7,FALSE),"")</f>
        <v>0</v>
      </c>
      <c r="M4007">
        <f>IFERROR(VLOOKUP(G4007,Store_Map!$A$2:$I$100,8,FALSE),"")</f>
        <v>0</v>
      </c>
      <c r="N4007">
        <f t="shared" si="558"/>
        <v>0</v>
      </c>
      <c r="O4007" t="str">
        <f t="shared" si="559"/>
        <v>PASS</v>
      </c>
      <c r="P4007" t="str">
        <f t="shared" si="560"/>
        <v>PASS</v>
      </c>
      <c r="Q4007" t="str">
        <f t="shared" si="561"/>
        <v>PASS</v>
      </c>
      <c r="R4007" t="str">
        <f t="shared" si="562"/>
        <v>PASS</v>
      </c>
      <c r="S4007" t="str">
        <f t="shared" si="563"/>
        <v>PASS</v>
      </c>
      <c r="T4007">
        <f t="shared" si="564"/>
        <v>100</v>
      </c>
      <c r="U4007" t="str">
        <f t="shared" si="565"/>
        <v>Low</v>
      </c>
      <c r="V4007" t="str">
        <f t="shared" si="566"/>
        <v>Clean</v>
      </c>
    </row>
    <row r="4008" spans="1:22" x14ac:dyDescent="0.3">
      <c r="A4008" t="str">
        <f>Raw_Data!A4008</f>
        <v>16055025</v>
      </c>
      <c r="B4008">
        <f>Raw_Data!B4008</f>
        <v>45664</v>
      </c>
      <c r="C4008" t="str">
        <f>Raw_Data!C4008</f>
        <v>MONTELUKAST SOD 10 MG TABLE</v>
      </c>
      <c r="D4008" t="str">
        <f>Raw_Data!D4008</f>
        <v>65862057490</v>
      </c>
      <c r="E4008" t="str">
        <f>Raw_Data!E4008</f>
        <v>GIBBS, JON</v>
      </c>
      <c r="F4008" t="str">
        <f>Raw_Data!F4008</f>
        <v>1700896156</v>
      </c>
      <c r="G4008" t="str">
        <f>Raw_Data!H4008</f>
        <v>1</v>
      </c>
      <c r="H4008">
        <f>IFERROR(VLOOKUP(G4008,Store_Map!$A$2:$I$100,3,FALSE),"")</f>
        <v>0</v>
      </c>
      <c r="I4008">
        <f>IFERROR(VLOOKUP(G4008,Store_Map!$A$2:$I$100,4,FALSE),"")</f>
        <v>0</v>
      </c>
      <c r="J4008">
        <f>IFERROR(VLOOKUP(G4008,Store_Map!$A$2:$I$100,5,FALSE),"")</f>
        <v>0</v>
      </c>
      <c r="K4008">
        <f>IFERROR(VLOOKUP(G4008,Store_Map!$A$2:$I$100,6,FALSE),"")</f>
        <v>0</v>
      </c>
      <c r="L4008">
        <f>IFERROR(VLOOKUP(G4008,Store_Map!$A$2:$I$100,7,FALSE),"")</f>
        <v>0</v>
      </c>
      <c r="M4008">
        <f>IFERROR(VLOOKUP(G4008,Store_Map!$A$2:$I$100,8,FALSE),"")</f>
        <v>0</v>
      </c>
      <c r="N4008">
        <f t="shared" si="558"/>
        <v>0</v>
      </c>
      <c r="O4008" t="str">
        <f t="shared" si="559"/>
        <v>PASS</v>
      </c>
      <c r="P4008" t="str">
        <f t="shared" si="560"/>
        <v>PASS</v>
      </c>
      <c r="Q4008" t="str">
        <f t="shared" si="561"/>
        <v>PASS</v>
      </c>
      <c r="R4008" t="str">
        <f t="shared" si="562"/>
        <v>PASS</v>
      </c>
      <c r="S4008" t="str">
        <f t="shared" si="563"/>
        <v>PASS</v>
      </c>
      <c r="T4008">
        <f t="shared" si="564"/>
        <v>100</v>
      </c>
      <c r="U4008" t="str">
        <f t="shared" si="565"/>
        <v>Low</v>
      </c>
      <c r="V4008" t="str">
        <f t="shared" si="566"/>
        <v>Clean</v>
      </c>
    </row>
    <row r="4009" spans="1:22" x14ac:dyDescent="0.3">
      <c r="A4009" t="str">
        <f>Raw_Data!A4009</f>
        <v>16055027</v>
      </c>
      <c r="B4009">
        <f>Raw_Data!B4009</f>
        <v>45664</v>
      </c>
      <c r="C4009" t="str">
        <f>Raw_Data!C4009</f>
        <v>*AZITHROMYCIN 250 MG TABLET</v>
      </c>
      <c r="D4009" t="str">
        <f>Raw_Data!D4009</f>
        <v>781808926</v>
      </c>
      <c r="E4009" t="str">
        <f>Raw_Data!E4009</f>
        <v>COX, NANCY</v>
      </c>
      <c r="F4009" t="str">
        <f>Raw_Data!F4009</f>
        <v>1811191638</v>
      </c>
      <c r="G4009" t="str">
        <f>Raw_Data!H4009</f>
        <v>1</v>
      </c>
      <c r="H4009">
        <f>IFERROR(VLOOKUP(G4009,Store_Map!$A$2:$I$100,3,FALSE),"")</f>
        <v>0</v>
      </c>
      <c r="I4009">
        <f>IFERROR(VLOOKUP(G4009,Store_Map!$A$2:$I$100,4,FALSE),"")</f>
        <v>0</v>
      </c>
      <c r="J4009">
        <f>IFERROR(VLOOKUP(G4009,Store_Map!$A$2:$I$100,5,FALSE),"")</f>
        <v>0</v>
      </c>
      <c r="K4009">
        <f>IFERROR(VLOOKUP(G4009,Store_Map!$A$2:$I$100,6,FALSE),"")</f>
        <v>0</v>
      </c>
      <c r="L4009">
        <f>IFERROR(VLOOKUP(G4009,Store_Map!$A$2:$I$100,7,FALSE),"")</f>
        <v>0</v>
      </c>
      <c r="M4009">
        <f>IFERROR(VLOOKUP(G4009,Store_Map!$A$2:$I$100,8,FALSE),"")</f>
        <v>0</v>
      </c>
      <c r="N4009">
        <f t="shared" si="558"/>
        <v>0</v>
      </c>
      <c r="O4009" t="str">
        <f t="shared" si="559"/>
        <v>PASS</v>
      </c>
      <c r="P4009" t="str">
        <f t="shared" si="560"/>
        <v>REVIEW</v>
      </c>
      <c r="Q4009" t="str">
        <f t="shared" si="561"/>
        <v>PASS</v>
      </c>
      <c r="R4009" t="str">
        <f t="shared" si="562"/>
        <v>PASS</v>
      </c>
      <c r="S4009" t="str">
        <f t="shared" si="563"/>
        <v>REVIEW</v>
      </c>
      <c r="T4009">
        <f t="shared" si="564"/>
        <v>90</v>
      </c>
      <c r="U4009" t="str">
        <f t="shared" si="565"/>
        <v>Low</v>
      </c>
      <c r="V4009" t="str">
        <f t="shared" si="566"/>
        <v>Invalid NDC</v>
      </c>
    </row>
    <row r="4010" spans="1:22" x14ac:dyDescent="0.3">
      <c r="A4010" t="str">
        <f>Raw_Data!A4010</f>
        <v>16055028</v>
      </c>
      <c r="B4010">
        <f>Raw_Data!B4010</f>
        <v>45664</v>
      </c>
      <c r="C4010" t="str">
        <f>Raw_Data!C4010</f>
        <v>*ATENOLOL-CHLORTHALIDONE 50</v>
      </c>
      <c r="D4010" t="str">
        <f>Raw_Data!D4010</f>
        <v>70710116701</v>
      </c>
      <c r="E4010" t="str">
        <f>Raw_Data!E4010</f>
        <v>COX, NANCY</v>
      </c>
      <c r="F4010" t="str">
        <f>Raw_Data!F4010</f>
        <v>1811191638</v>
      </c>
      <c r="G4010" t="str">
        <f>Raw_Data!H4010</f>
        <v>1</v>
      </c>
      <c r="H4010">
        <f>IFERROR(VLOOKUP(G4010,Store_Map!$A$2:$I$100,3,FALSE),"")</f>
        <v>0</v>
      </c>
      <c r="I4010">
        <f>IFERROR(VLOOKUP(G4010,Store_Map!$A$2:$I$100,4,FALSE),"")</f>
        <v>0</v>
      </c>
      <c r="J4010">
        <f>IFERROR(VLOOKUP(G4010,Store_Map!$A$2:$I$100,5,FALSE),"")</f>
        <v>0</v>
      </c>
      <c r="K4010">
        <f>IFERROR(VLOOKUP(G4010,Store_Map!$A$2:$I$100,6,FALSE),"")</f>
        <v>0</v>
      </c>
      <c r="L4010">
        <f>IFERROR(VLOOKUP(G4010,Store_Map!$A$2:$I$100,7,FALSE),"")</f>
        <v>0</v>
      </c>
      <c r="M4010">
        <f>IFERROR(VLOOKUP(G4010,Store_Map!$A$2:$I$100,8,FALSE),"")</f>
        <v>0</v>
      </c>
      <c r="N4010">
        <f t="shared" si="558"/>
        <v>0</v>
      </c>
      <c r="O4010" t="str">
        <f t="shared" si="559"/>
        <v>PASS</v>
      </c>
      <c r="P4010" t="str">
        <f t="shared" si="560"/>
        <v>PASS</v>
      </c>
      <c r="Q4010" t="str">
        <f t="shared" si="561"/>
        <v>PASS</v>
      </c>
      <c r="R4010" t="str">
        <f t="shared" si="562"/>
        <v>PASS</v>
      </c>
      <c r="S4010" t="str">
        <f t="shared" si="563"/>
        <v>PASS</v>
      </c>
      <c r="T4010">
        <f t="shared" si="564"/>
        <v>100</v>
      </c>
      <c r="U4010" t="str">
        <f t="shared" si="565"/>
        <v>Low</v>
      </c>
      <c r="V4010" t="str">
        <f t="shared" si="566"/>
        <v>Clean</v>
      </c>
    </row>
    <row r="4011" spans="1:22" x14ac:dyDescent="0.3">
      <c r="A4011" t="str">
        <f>Raw_Data!A4011</f>
        <v>16055032</v>
      </c>
      <c r="B4011">
        <f>Raw_Data!B4011</f>
        <v>45664</v>
      </c>
      <c r="C4011" t="str">
        <f>Raw_Data!C4011</f>
        <v>*ALLOPURINOL 300 MG TABLET</v>
      </c>
      <c r="D4011" t="str">
        <f>Raw_Data!D4011</f>
        <v>31722025301</v>
      </c>
      <c r="E4011" t="str">
        <f>Raw_Data!E4011</f>
        <v>COX, NANCY</v>
      </c>
      <c r="F4011" t="str">
        <f>Raw_Data!F4011</f>
        <v>1811191638</v>
      </c>
      <c r="G4011" t="str">
        <f>Raw_Data!H4011</f>
        <v>1</v>
      </c>
      <c r="H4011">
        <f>IFERROR(VLOOKUP(G4011,Store_Map!$A$2:$I$100,3,FALSE),"")</f>
        <v>0</v>
      </c>
      <c r="I4011">
        <f>IFERROR(VLOOKUP(G4011,Store_Map!$A$2:$I$100,4,FALSE),"")</f>
        <v>0</v>
      </c>
      <c r="J4011">
        <f>IFERROR(VLOOKUP(G4011,Store_Map!$A$2:$I$100,5,FALSE),"")</f>
        <v>0</v>
      </c>
      <c r="K4011">
        <f>IFERROR(VLOOKUP(G4011,Store_Map!$A$2:$I$100,6,FALSE),"")</f>
        <v>0</v>
      </c>
      <c r="L4011">
        <f>IFERROR(VLOOKUP(G4011,Store_Map!$A$2:$I$100,7,FALSE),"")</f>
        <v>0</v>
      </c>
      <c r="M4011">
        <f>IFERROR(VLOOKUP(G4011,Store_Map!$A$2:$I$100,8,FALSE),"")</f>
        <v>0</v>
      </c>
      <c r="N4011">
        <f t="shared" si="558"/>
        <v>0</v>
      </c>
      <c r="O4011" t="str">
        <f t="shared" si="559"/>
        <v>PASS</v>
      </c>
      <c r="P4011" t="str">
        <f t="shared" si="560"/>
        <v>PASS</v>
      </c>
      <c r="Q4011" t="str">
        <f t="shared" si="561"/>
        <v>PASS</v>
      </c>
      <c r="R4011" t="str">
        <f t="shared" si="562"/>
        <v>PASS</v>
      </c>
      <c r="S4011" t="str">
        <f t="shared" si="563"/>
        <v>PASS</v>
      </c>
      <c r="T4011">
        <f t="shared" si="564"/>
        <v>100</v>
      </c>
      <c r="U4011" t="str">
        <f t="shared" si="565"/>
        <v>Low</v>
      </c>
      <c r="V4011" t="str">
        <f t="shared" si="566"/>
        <v>Clean</v>
      </c>
    </row>
    <row r="4012" spans="1:22" x14ac:dyDescent="0.3">
      <c r="A4012" t="str">
        <f>Raw_Data!A4012</f>
        <v>16055029</v>
      </c>
      <c r="B4012">
        <f>Raw_Data!B4012</f>
        <v>45664</v>
      </c>
      <c r="C4012" t="str">
        <f>Raw_Data!C4012</f>
        <v>*GLIPIZIDE 10 MG TABLET</v>
      </c>
      <c r="D4012" t="str">
        <f>Raw_Data!D4012</f>
        <v>591046101</v>
      </c>
      <c r="E4012" t="str">
        <f>Raw_Data!E4012</f>
        <v>COX, NANCY</v>
      </c>
      <c r="F4012" t="str">
        <f>Raw_Data!F4012</f>
        <v>1811191638</v>
      </c>
      <c r="G4012" t="str">
        <f>Raw_Data!H4012</f>
        <v>1</v>
      </c>
      <c r="H4012">
        <f>IFERROR(VLOOKUP(G4012,Store_Map!$A$2:$I$100,3,FALSE),"")</f>
        <v>0</v>
      </c>
      <c r="I4012">
        <f>IFERROR(VLOOKUP(G4012,Store_Map!$A$2:$I$100,4,FALSE),"")</f>
        <v>0</v>
      </c>
      <c r="J4012">
        <f>IFERROR(VLOOKUP(G4012,Store_Map!$A$2:$I$100,5,FALSE),"")</f>
        <v>0</v>
      </c>
      <c r="K4012">
        <f>IFERROR(VLOOKUP(G4012,Store_Map!$A$2:$I$100,6,FALSE),"")</f>
        <v>0</v>
      </c>
      <c r="L4012">
        <f>IFERROR(VLOOKUP(G4012,Store_Map!$A$2:$I$100,7,FALSE),"")</f>
        <v>0</v>
      </c>
      <c r="M4012">
        <f>IFERROR(VLOOKUP(G4012,Store_Map!$A$2:$I$100,8,FALSE),"")</f>
        <v>0</v>
      </c>
      <c r="N4012">
        <f t="shared" si="558"/>
        <v>0</v>
      </c>
      <c r="O4012" t="str">
        <f t="shared" si="559"/>
        <v>PASS</v>
      </c>
      <c r="P4012" t="str">
        <f t="shared" si="560"/>
        <v>REVIEW</v>
      </c>
      <c r="Q4012" t="str">
        <f t="shared" si="561"/>
        <v>PASS</v>
      </c>
      <c r="R4012" t="str">
        <f t="shared" si="562"/>
        <v>PASS</v>
      </c>
      <c r="S4012" t="str">
        <f t="shared" si="563"/>
        <v>REVIEW</v>
      </c>
      <c r="T4012">
        <f t="shared" si="564"/>
        <v>90</v>
      </c>
      <c r="U4012" t="str">
        <f t="shared" si="565"/>
        <v>Low</v>
      </c>
      <c r="V4012" t="str">
        <f t="shared" si="566"/>
        <v>Invalid NDC</v>
      </c>
    </row>
    <row r="4013" spans="1:22" x14ac:dyDescent="0.3">
      <c r="A4013" t="str">
        <f>Raw_Data!A4013</f>
        <v>16051289</v>
      </c>
      <c r="B4013">
        <f>Raw_Data!B4013</f>
        <v>45664</v>
      </c>
      <c r="C4013" t="str">
        <f>Raw_Data!C4013</f>
        <v>MOUNJARO 12.5 MG/0.5 ML PEN</v>
      </c>
      <c r="D4013" t="str">
        <f>Raw_Data!D4013</f>
        <v>2146080</v>
      </c>
      <c r="E4013" t="str">
        <f>Raw_Data!E4013</f>
        <v>PEDERSEN, JENNIFER</v>
      </c>
      <c r="F4013" t="str">
        <f>Raw_Data!F4013</f>
        <v>1073606661</v>
      </c>
      <c r="G4013" t="str">
        <f>Raw_Data!H4013</f>
        <v>1</v>
      </c>
      <c r="H4013">
        <f>IFERROR(VLOOKUP(G4013,Store_Map!$A$2:$I$100,3,FALSE),"")</f>
        <v>0</v>
      </c>
      <c r="I4013">
        <f>IFERROR(VLOOKUP(G4013,Store_Map!$A$2:$I$100,4,FALSE),"")</f>
        <v>0</v>
      </c>
      <c r="J4013">
        <f>IFERROR(VLOOKUP(G4013,Store_Map!$A$2:$I$100,5,FALSE),"")</f>
        <v>0</v>
      </c>
      <c r="K4013">
        <f>IFERROR(VLOOKUP(G4013,Store_Map!$A$2:$I$100,6,FALSE),"")</f>
        <v>0</v>
      </c>
      <c r="L4013">
        <f>IFERROR(VLOOKUP(G4013,Store_Map!$A$2:$I$100,7,FALSE),"")</f>
        <v>0</v>
      </c>
      <c r="M4013">
        <f>IFERROR(VLOOKUP(G4013,Store_Map!$A$2:$I$100,8,FALSE),"")</f>
        <v>0</v>
      </c>
      <c r="N4013">
        <f t="shared" si="558"/>
        <v>0</v>
      </c>
      <c r="O4013" t="str">
        <f t="shared" si="559"/>
        <v>PASS</v>
      </c>
      <c r="P4013" t="str">
        <f t="shared" si="560"/>
        <v>REVIEW</v>
      </c>
      <c r="Q4013" t="str">
        <f t="shared" si="561"/>
        <v>PASS</v>
      </c>
      <c r="R4013" t="str">
        <f t="shared" si="562"/>
        <v>PASS</v>
      </c>
      <c r="S4013" t="str">
        <f t="shared" si="563"/>
        <v>REVIEW</v>
      </c>
      <c r="T4013">
        <f t="shared" si="564"/>
        <v>90</v>
      </c>
      <c r="U4013" t="str">
        <f t="shared" si="565"/>
        <v>Low</v>
      </c>
      <c r="V4013" t="str">
        <f t="shared" si="566"/>
        <v>Invalid NDC</v>
      </c>
    </row>
    <row r="4014" spans="1:22" x14ac:dyDescent="0.3">
      <c r="A4014" t="str">
        <f>Raw_Data!A4014</f>
        <v>16055037</v>
      </c>
      <c r="B4014">
        <f>Raw_Data!B4014</f>
        <v>45664</v>
      </c>
      <c r="C4014" t="str">
        <f>Raw_Data!C4014</f>
        <v>TERBINAFINE HCL 250 MG TABL</v>
      </c>
      <c r="D4014" t="str">
        <f>Raw_Data!D4014</f>
        <v>51991052601</v>
      </c>
      <c r="E4014" t="str">
        <f>Raw_Data!E4014</f>
        <v>GIBBS, JON</v>
      </c>
      <c r="F4014" t="str">
        <f>Raw_Data!F4014</f>
        <v>1700896156</v>
      </c>
      <c r="G4014" t="str">
        <f>Raw_Data!H4014</f>
        <v>1</v>
      </c>
      <c r="H4014">
        <f>IFERROR(VLOOKUP(G4014,Store_Map!$A$2:$I$100,3,FALSE),"")</f>
        <v>0</v>
      </c>
      <c r="I4014">
        <f>IFERROR(VLOOKUP(G4014,Store_Map!$A$2:$I$100,4,FALSE),"")</f>
        <v>0</v>
      </c>
      <c r="J4014">
        <f>IFERROR(VLOOKUP(G4014,Store_Map!$A$2:$I$100,5,FALSE),"")</f>
        <v>0</v>
      </c>
      <c r="K4014">
        <f>IFERROR(VLOOKUP(G4014,Store_Map!$A$2:$I$100,6,FALSE),"")</f>
        <v>0</v>
      </c>
      <c r="L4014">
        <f>IFERROR(VLOOKUP(G4014,Store_Map!$A$2:$I$100,7,FALSE),"")</f>
        <v>0</v>
      </c>
      <c r="M4014">
        <f>IFERROR(VLOOKUP(G4014,Store_Map!$A$2:$I$100,8,FALSE),"")</f>
        <v>0</v>
      </c>
      <c r="N4014">
        <f t="shared" si="558"/>
        <v>0</v>
      </c>
      <c r="O4014" t="str">
        <f t="shared" si="559"/>
        <v>PASS</v>
      </c>
      <c r="P4014" t="str">
        <f t="shared" si="560"/>
        <v>PASS</v>
      </c>
      <c r="Q4014" t="str">
        <f t="shared" si="561"/>
        <v>PASS</v>
      </c>
      <c r="R4014" t="str">
        <f t="shared" si="562"/>
        <v>PASS</v>
      </c>
      <c r="S4014" t="str">
        <f t="shared" si="563"/>
        <v>PASS</v>
      </c>
      <c r="T4014">
        <f t="shared" si="564"/>
        <v>100</v>
      </c>
      <c r="U4014" t="str">
        <f t="shared" si="565"/>
        <v>Low</v>
      </c>
      <c r="V4014" t="str">
        <f t="shared" si="566"/>
        <v>Clean</v>
      </c>
    </row>
    <row r="4015" spans="1:22" x14ac:dyDescent="0.3">
      <c r="A4015" t="str">
        <f>Raw_Data!A4015</f>
        <v>16052284</v>
      </c>
      <c r="B4015">
        <f>Raw_Data!B4015</f>
        <v>45664</v>
      </c>
      <c r="C4015" t="str">
        <f>Raw_Data!C4015</f>
        <v>HYDROCHLOROTHIAZIDE 12.5 MG</v>
      </c>
      <c r="D4015" t="str">
        <f>Raw_Data!D4015</f>
        <v>23155076401</v>
      </c>
      <c r="E4015" t="str">
        <f>Raw_Data!E4015</f>
        <v>GIBBS, JON</v>
      </c>
      <c r="F4015" t="str">
        <f>Raw_Data!F4015</f>
        <v>1700896156</v>
      </c>
      <c r="G4015" t="str">
        <f>Raw_Data!H4015</f>
        <v>1</v>
      </c>
      <c r="H4015">
        <f>IFERROR(VLOOKUP(G4015,Store_Map!$A$2:$I$100,3,FALSE),"")</f>
        <v>0</v>
      </c>
      <c r="I4015">
        <f>IFERROR(VLOOKUP(G4015,Store_Map!$A$2:$I$100,4,FALSE),"")</f>
        <v>0</v>
      </c>
      <c r="J4015">
        <f>IFERROR(VLOOKUP(G4015,Store_Map!$A$2:$I$100,5,FALSE),"")</f>
        <v>0</v>
      </c>
      <c r="K4015">
        <f>IFERROR(VLOOKUP(G4015,Store_Map!$A$2:$I$100,6,FALSE),"")</f>
        <v>0</v>
      </c>
      <c r="L4015">
        <f>IFERROR(VLOOKUP(G4015,Store_Map!$A$2:$I$100,7,FALSE),"")</f>
        <v>0</v>
      </c>
      <c r="M4015">
        <f>IFERROR(VLOOKUP(G4015,Store_Map!$A$2:$I$100,8,FALSE),"")</f>
        <v>0</v>
      </c>
      <c r="N4015">
        <f t="shared" si="558"/>
        <v>0</v>
      </c>
      <c r="O4015" t="str">
        <f t="shared" si="559"/>
        <v>PASS</v>
      </c>
      <c r="P4015" t="str">
        <f t="shared" si="560"/>
        <v>PASS</v>
      </c>
      <c r="Q4015" t="str">
        <f t="shared" si="561"/>
        <v>PASS</v>
      </c>
      <c r="R4015" t="str">
        <f t="shared" si="562"/>
        <v>PASS</v>
      </c>
      <c r="S4015" t="str">
        <f t="shared" si="563"/>
        <v>PASS</v>
      </c>
      <c r="T4015">
        <f t="shared" si="564"/>
        <v>100</v>
      </c>
      <c r="U4015" t="str">
        <f t="shared" si="565"/>
        <v>Low</v>
      </c>
      <c r="V4015" t="str">
        <f t="shared" si="566"/>
        <v>Clean</v>
      </c>
    </row>
    <row r="4016" spans="1:22" x14ac:dyDescent="0.3">
      <c r="A4016" t="str">
        <f>Raw_Data!A4016</f>
        <v>16055038</v>
      </c>
      <c r="B4016">
        <f>Raw_Data!B4016</f>
        <v>45664</v>
      </c>
      <c r="C4016" t="str">
        <f>Raw_Data!C4016</f>
        <v>METHOCARBAMOL 750 MG TABLET</v>
      </c>
      <c r="D4016" t="str">
        <f>Raw_Data!D4016</f>
        <v>70010077001</v>
      </c>
      <c r="E4016" t="str">
        <f>Raw_Data!E4016</f>
        <v>GIBBS, JON</v>
      </c>
      <c r="F4016" t="str">
        <f>Raw_Data!F4016</f>
        <v>1700896156</v>
      </c>
      <c r="G4016" t="str">
        <f>Raw_Data!H4016</f>
        <v>1</v>
      </c>
      <c r="H4016">
        <f>IFERROR(VLOOKUP(G4016,Store_Map!$A$2:$I$100,3,FALSE),"")</f>
        <v>0</v>
      </c>
      <c r="I4016">
        <f>IFERROR(VLOOKUP(G4016,Store_Map!$A$2:$I$100,4,FALSE),"")</f>
        <v>0</v>
      </c>
      <c r="J4016">
        <f>IFERROR(VLOOKUP(G4016,Store_Map!$A$2:$I$100,5,FALSE),"")</f>
        <v>0</v>
      </c>
      <c r="K4016">
        <f>IFERROR(VLOOKUP(G4016,Store_Map!$A$2:$I$100,6,FALSE),"")</f>
        <v>0</v>
      </c>
      <c r="L4016">
        <f>IFERROR(VLOOKUP(G4016,Store_Map!$A$2:$I$100,7,FALSE),"")</f>
        <v>0</v>
      </c>
      <c r="M4016">
        <f>IFERROR(VLOOKUP(G4016,Store_Map!$A$2:$I$100,8,FALSE),"")</f>
        <v>0</v>
      </c>
      <c r="N4016">
        <f t="shared" si="558"/>
        <v>0</v>
      </c>
      <c r="O4016" t="str">
        <f t="shared" si="559"/>
        <v>PASS</v>
      </c>
      <c r="P4016" t="str">
        <f t="shared" si="560"/>
        <v>PASS</v>
      </c>
      <c r="Q4016" t="str">
        <f t="shared" si="561"/>
        <v>PASS</v>
      </c>
      <c r="R4016" t="str">
        <f t="shared" si="562"/>
        <v>PASS</v>
      </c>
      <c r="S4016" t="str">
        <f t="shared" si="563"/>
        <v>PASS</v>
      </c>
      <c r="T4016">
        <f t="shared" si="564"/>
        <v>100</v>
      </c>
      <c r="U4016" t="str">
        <f t="shared" si="565"/>
        <v>Low</v>
      </c>
      <c r="V4016" t="str">
        <f t="shared" si="566"/>
        <v>Clean</v>
      </c>
    </row>
    <row r="4017" spans="1:22" x14ac:dyDescent="0.3">
      <c r="A4017" t="str">
        <f>Raw_Data!A4017</f>
        <v>16055039</v>
      </c>
      <c r="B4017">
        <f>Raw_Data!B4017</f>
        <v>45664</v>
      </c>
      <c r="C4017" t="str">
        <f>Raw_Data!C4017</f>
        <v>NITROFURANTOIN MONO-MCR 100</v>
      </c>
      <c r="D4017" t="str">
        <f>Raw_Data!D4017</f>
        <v>13811071910</v>
      </c>
      <c r="E4017" t="str">
        <f>Raw_Data!E4017</f>
        <v>GIBBS, JON</v>
      </c>
      <c r="F4017" t="str">
        <f>Raw_Data!F4017</f>
        <v>1700896156</v>
      </c>
      <c r="G4017" t="str">
        <f>Raw_Data!H4017</f>
        <v>1</v>
      </c>
      <c r="H4017">
        <f>IFERROR(VLOOKUP(G4017,Store_Map!$A$2:$I$100,3,FALSE),"")</f>
        <v>0</v>
      </c>
      <c r="I4017">
        <f>IFERROR(VLOOKUP(G4017,Store_Map!$A$2:$I$100,4,FALSE),"")</f>
        <v>0</v>
      </c>
      <c r="J4017">
        <f>IFERROR(VLOOKUP(G4017,Store_Map!$A$2:$I$100,5,FALSE),"")</f>
        <v>0</v>
      </c>
      <c r="K4017">
        <f>IFERROR(VLOOKUP(G4017,Store_Map!$A$2:$I$100,6,FALSE),"")</f>
        <v>0</v>
      </c>
      <c r="L4017">
        <f>IFERROR(VLOOKUP(G4017,Store_Map!$A$2:$I$100,7,FALSE),"")</f>
        <v>0</v>
      </c>
      <c r="M4017">
        <f>IFERROR(VLOOKUP(G4017,Store_Map!$A$2:$I$100,8,FALSE),"")</f>
        <v>0</v>
      </c>
      <c r="N4017">
        <f t="shared" si="558"/>
        <v>0</v>
      </c>
      <c r="O4017" t="str">
        <f t="shared" si="559"/>
        <v>PASS</v>
      </c>
      <c r="P4017" t="str">
        <f t="shared" si="560"/>
        <v>PASS</v>
      </c>
      <c r="Q4017" t="str">
        <f t="shared" si="561"/>
        <v>PASS</v>
      </c>
      <c r="R4017" t="str">
        <f t="shared" si="562"/>
        <v>PASS</v>
      </c>
      <c r="S4017" t="str">
        <f t="shared" si="563"/>
        <v>PASS</v>
      </c>
      <c r="T4017">
        <f t="shared" si="564"/>
        <v>100</v>
      </c>
      <c r="U4017" t="str">
        <f t="shared" si="565"/>
        <v>Low</v>
      </c>
      <c r="V4017" t="str">
        <f t="shared" si="566"/>
        <v>Clean</v>
      </c>
    </row>
    <row r="4018" spans="1:22" x14ac:dyDescent="0.3">
      <c r="A4018" t="str">
        <f>Raw_Data!A4018</f>
        <v>16055042</v>
      </c>
      <c r="B4018">
        <f>Raw_Data!B4018</f>
        <v>45664</v>
      </c>
      <c r="C4018" t="str">
        <f>Raw_Data!C4018</f>
        <v>ATORVASTATIN 40 MG TABLET</v>
      </c>
      <c r="D4018" t="str">
        <f>Raw_Data!D4018</f>
        <v>378395277</v>
      </c>
      <c r="E4018" t="str">
        <f>Raw_Data!E4018</f>
        <v>FORD, JAMES</v>
      </c>
      <c r="F4018" t="str">
        <f>Raw_Data!F4018</f>
        <v>1033117684</v>
      </c>
      <c r="G4018" t="str">
        <f>Raw_Data!H4018</f>
        <v>1</v>
      </c>
      <c r="H4018">
        <f>IFERROR(VLOOKUP(G4018,Store_Map!$A$2:$I$100,3,FALSE),"")</f>
        <v>0</v>
      </c>
      <c r="I4018">
        <f>IFERROR(VLOOKUP(G4018,Store_Map!$A$2:$I$100,4,FALSE),"")</f>
        <v>0</v>
      </c>
      <c r="J4018">
        <f>IFERROR(VLOOKUP(G4018,Store_Map!$A$2:$I$100,5,FALSE),"")</f>
        <v>0</v>
      </c>
      <c r="K4018">
        <f>IFERROR(VLOOKUP(G4018,Store_Map!$A$2:$I$100,6,FALSE),"")</f>
        <v>0</v>
      </c>
      <c r="L4018">
        <f>IFERROR(VLOOKUP(G4018,Store_Map!$A$2:$I$100,7,FALSE),"")</f>
        <v>0</v>
      </c>
      <c r="M4018">
        <f>IFERROR(VLOOKUP(G4018,Store_Map!$A$2:$I$100,8,FALSE),"")</f>
        <v>0</v>
      </c>
      <c r="N4018">
        <f t="shared" si="558"/>
        <v>0</v>
      </c>
      <c r="O4018" t="str">
        <f t="shared" si="559"/>
        <v>PASS</v>
      </c>
      <c r="P4018" t="str">
        <f t="shared" si="560"/>
        <v>REVIEW</v>
      </c>
      <c r="Q4018" t="str">
        <f t="shared" si="561"/>
        <v>PASS</v>
      </c>
      <c r="R4018" t="str">
        <f t="shared" si="562"/>
        <v>PASS</v>
      </c>
      <c r="S4018" t="str">
        <f t="shared" si="563"/>
        <v>REVIEW</v>
      </c>
      <c r="T4018">
        <f t="shared" si="564"/>
        <v>90</v>
      </c>
      <c r="U4018" t="str">
        <f t="shared" si="565"/>
        <v>Low</v>
      </c>
      <c r="V4018" t="str">
        <f t="shared" si="566"/>
        <v>Invalid NDC</v>
      </c>
    </row>
    <row r="4019" spans="1:22" x14ac:dyDescent="0.3">
      <c r="A4019" t="str">
        <f>Raw_Data!A4019</f>
        <v>16055046</v>
      </c>
      <c r="B4019">
        <f>Raw_Data!B4019</f>
        <v>45664</v>
      </c>
      <c r="C4019" t="str">
        <f>Raw_Data!C4019</f>
        <v>TRUE METRIX GLUCOSE TEST ST</v>
      </c>
      <c r="D4019" t="str">
        <f>Raw_Data!D4019</f>
        <v>56151146001</v>
      </c>
      <c r="E4019" t="str">
        <f>Raw_Data!E4019</f>
        <v>FORD, JAMES</v>
      </c>
      <c r="F4019" t="str">
        <f>Raw_Data!F4019</f>
        <v>1033117684</v>
      </c>
      <c r="G4019" t="str">
        <f>Raw_Data!H4019</f>
        <v>1</v>
      </c>
      <c r="H4019">
        <f>IFERROR(VLOOKUP(G4019,Store_Map!$A$2:$I$100,3,FALSE),"")</f>
        <v>0</v>
      </c>
      <c r="I4019">
        <f>IFERROR(VLOOKUP(G4019,Store_Map!$A$2:$I$100,4,FALSE),"")</f>
        <v>0</v>
      </c>
      <c r="J4019">
        <f>IFERROR(VLOOKUP(G4019,Store_Map!$A$2:$I$100,5,FALSE),"")</f>
        <v>0</v>
      </c>
      <c r="K4019">
        <f>IFERROR(VLOOKUP(G4019,Store_Map!$A$2:$I$100,6,FALSE),"")</f>
        <v>0</v>
      </c>
      <c r="L4019">
        <f>IFERROR(VLOOKUP(G4019,Store_Map!$A$2:$I$100,7,FALSE),"")</f>
        <v>0</v>
      </c>
      <c r="M4019">
        <f>IFERROR(VLOOKUP(G4019,Store_Map!$A$2:$I$100,8,FALSE),"")</f>
        <v>0</v>
      </c>
      <c r="N4019">
        <f t="shared" si="558"/>
        <v>0</v>
      </c>
      <c r="O4019" t="str">
        <f t="shared" si="559"/>
        <v>PASS</v>
      </c>
      <c r="P4019" t="str">
        <f t="shared" si="560"/>
        <v>PASS</v>
      </c>
      <c r="Q4019" t="str">
        <f t="shared" si="561"/>
        <v>PASS</v>
      </c>
      <c r="R4019" t="str">
        <f t="shared" si="562"/>
        <v>PASS</v>
      </c>
      <c r="S4019" t="str">
        <f t="shared" si="563"/>
        <v>PASS</v>
      </c>
      <c r="T4019">
        <f t="shared" si="564"/>
        <v>100</v>
      </c>
      <c r="U4019" t="str">
        <f t="shared" si="565"/>
        <v>Low</v>
      </c>
      <c r="V4019" t="str">
        <f t="shared" si="566"/>
        <v>Clean</v>
      </c>
    </row>
    <row r="4020" spans="1:22" x14ac:dyDescent="0.3">
      <c r="A4020" t="str">
        <f>Raw_Data!A4020</f>
        <v>16054184</v>
      </c>
      <c r="B4020">
        <f>Raw_Data!B4020</f>
        <v>45664</v>
      </c>
      <c r="C4020" t="str">
        <f>Raw_Data!C4020</f>
        <v>ALBUTEROL HFA 90 MCG INHALE</v>
      </c>
      <c r="D4020" t="str">
        <f>Raw_Data!D4020</f>
        <v>93317431</v>
      </c>
      <c r="E4020" t="str">
        <f>Raw_Data!E4020</f>
        <v>GIBBS, JON</v>
      </c>
      <c r="F4020" t="str">
        <f>Raw_Data!F4020</f>
        <v>1700896156</v>
      </c>
      <c r="G4020" t="str">
        <f>Raw_Data!H4020</f>
        <v>1</v>
      </c>
      <c r="H4020">
        <f>IFERROR(VLOOKUP(G4020,Store_Map!$A$2:$I$100,3,FALSE),"")</f>
        <v>0</v>
      </c>
      <c r="I4020">
        <f>IFERROR(VLOOKUP(G4020,Store_Map!$A$2:$I$100,4,FALSE),"")</f>
        <v>0</v>
      </c>
      <c r="J4020">
        <f>IFERROR(VLOOKUP(G4020,Store_Map!$A$2:$I$100,5,FALSE),"")</f>
        <v>0</v>
      </c>
      <c r="K4020">
        <f>IFERROR(VLOOKUP(G4020,Store_Map!$A$2:$I$100,6,FALSE),"")</f>
        <v>0</v>
      </c>
      <c r="L4020">
        <f>IFERROR(VLOOKUP(G4020,Store_Map!$A$2:$I$100,7,FALSE),"")</f>
        <v>0</v>
      </c>
      <c r="M4020">
        <f>IFERROR(VLOOKUP(G4020,Store_Map!$A$2:$I$100,8,FALSE),"")</f>
        <v>0</v>
      </c>
      <c r="N4020">
        <f t="shared" si="558"/>
        <v>0</v>
      </c>
      <c r="O4020" t="str">
        <f t="shared" si="559"/>
        <v>PASS</v>
      </c>
      <c r="P4020" t="str">
        <f t="shared" si="560"/>
        <v>REVIEW</v>
      </c>
      <c r="Q4020" t="str">
        <f t="shared" si="561"/>
        <v>PASS</v>
      </c>
      <c r="R4020" t="str">
        <f t="shared" si="562"/>
        <v>PASS</v>
      </c>
      <c r="S4020" t="str">
        <f t="shared" si="563"/>
        <v>REVIEW</v>
      </c>
      <c r="T4020">
        <f t="shared" si="564"/>
        <v>90</v>
      </c>
      <c r="U4020" t="str">
        <f t="shared" si="565"/>
        <v>Low</v>
      </c>
      <c r="V4020" t="str">
        <f t="shared" si="566"/>
        <v>Invalid NDC</v>
      </c>
    </row>
    <row r="4021" spans="1:22" x14ac:dyDescent="0.3">
      <c r="A4021" t="str">
        <f>Raw_Data!A4021</f>
        <v>16051124</v>
      </c>
      <c r="B4021">
        <f>Raw_Data!B4021</f>
        <v>45664</v>
      </c>
      <c r="C4021" t="str">
        <f>Raw_Data!C4021</f>
        <v>LEVOTHYROXINE 25 MCG TABLET</v>
      </c>
      <c r="D4021" t="str">
        <f>Raw_Data!D4021</f>
        <v>68180096509</v>
      </c>
      <c r="E4021" t="str">
        <f>Raw_Data!E4021</f>
        <v>GIBBS, JON</v>
      </c>
      <c r="F4021" t="str">
        <f>Raw_Data!F4021</f>
        <v>1700896156</v>
      </c>
      <c r="G4021" t="str">
        <f>Raw_Data!H4021</f>
        <v>1</v>
      </c>
      <c r="H4021">
        <f>IFERROR(VLOOKUP(G4021,Store_Map!$A$2:$I$100,3,FALSE),"")</f>
        <v>0</v>
      </c>
      <c r="I4021">
        <f>IFERROR(VLOOKUP(G4021,Store_Map!$A$2:$I$100,4,FALSE),"")</f>
        <v>0</v>
      </c>
      <c r="J4021">
        <f>IFERROR(VLOOKUP(G4021,Store_Map!$A$2:$I$100,5,FALSE),"")</f>
        <v>0</v>
      </c>
      <c r="K4021">
        <f>IFERROR(VLOOKUP(G4021,Store_Map!$A$2:$I$100,6,FALSE),"")</f>
        <v>0</v>
      </c>
      <c r="L4021">
        <f>IFERROR(VLOOKUP(G4021,Store_Map!$A$2:$I$100,7,FALSE),"")</f>
        <v>0</v>
      </c>
      <c r="M4021">
        <f>IFERROR(VLOOKUP(G4021,Store_Map!$A$2:$I$100,8,FALSE),"")</f>
        <v>0</v>
      </c>
      <c r="N4021">
        <f t="shared" si="558"/>
        <v>0</v>
      </c>
      <c r="O4021" t="str">
        <f t="shared" si="559"/>
        <v>PASS</v>
      </c>
      <c r="P4021" t="str">
        <f t="shared" si="560"/>
        <v>PASS</v>
      </c>
      <c r="Q4021" t="str">
        <f t="shared" si="561"/>
        <v>PASS</v>
      </c>
      <c r="R4021" t="str">
        <f t="shared" si="562"/>
        <v>PASS</v>
      </c>
      <c r="S4021" t="str">
        <f t="shared" si="563"/>
        <v>PASS</v>
      </c>
      <c r="T4021">
        <f t="shared" si="564"/>
        <v>100</v>
      </c>
      <c r="U4021" t="str">
        <f t="shared" si="565"/>
        <v>Low</v>
      </c>
      <c r="V4021" t="str">
        <f t="shared" si="566"/>
        <v>Clean</v>
      </c>
    </row>
    <row r="4022" spans="1:22" x14ac:dyDescent="0.3">
      <c r="A4022" t="str">
        <f>Raw_Data!A4022</f>
        <v>16051126</v>
      </c>
      <c r="B4022">
        <f>Raw_Data!B4022</f>
        <v>45664</v>
      </c>
      <c r="C4022" t="str">
        <f>Raw_Data!C4022</f>
        <v>FINASTERIDE 5 MG TABLET</v>
      </c>
      <c r="D4022" t="str">
        <f>Raw_Data!D4022</f>
        <v>57237006290</v>
      </c>
      <c r="E4022" t="str">
        <f>Raw_Data!E4022</f>
        <v>GIBBS, JON</v>
      </c>
      <c r="F4022" t="str">
        <f>Raw_Data!F4022</f>
        <v>1700896156</v>
      </c>
      <c r="G4022" t="str">
        <f>Raw_Data!H4022</f>
        <v>1</v>
      </c>
      <c r="H4022">
        <f>IFERROR(VLOOKUP(G4022,Store_Map!$A$2:$I$100,3,FALSE),"")</f>
        <v>0</v>
      </c>
      <c r="I4022">
        <f>IFERROR(VLOOKUP(G4022,Store_Map!$A$2:$I$100,4,FALSE),"")</f>
        <v>0</v>
      </c>
      <c r="J4022">
        <f>IFERROR(VLOOKUP(G4022,Store_Map!$A$2:$I$100,5,FALSE),"")</f>
        <v>0</v>
      </c>
      <c r="K4022">
        <f>IFERROR(VLOOKUP(G4022,Store_Map!$A$2:$I$100,6,FALSE),"")</f>
        <v>0</v>
      </c>
      <c r="L4022">
        <f>IFERROR(VLOOKUP(G4022,Store_Map!$A$2:$I$100,7,FALSE),"")</f>
        <v>0</v>
      </c>
      <c r="M4022">
        <f>IFERROR(VLOOKUP(G4022,Store_Map!$A$2:$I$100,8,FALSE),"")</f>
        <v>0</v>
      </c>
      <c r="N4022">
        <f t="shared" si="558"/>
        <v>0</v>
      </c>
      <c r="O4022" t="str">
        <f t="shared" si="559"/>
        <v>PASS</v>
      </c>
      <c r="P4022" t="str">
        <f t="shared" si="560"/>
        <v>PASS</v>
      </c>
      <c r="Q4022" t="str">
        <f t="shared" si="561"/>
        <v>PASS</v>
      </c>
      <c r="R4022" t="str">
        <f t="shared" si="562"/>
        <v>PASS</v>
      </c>
      <c r="S4022" t="str">
        <f t="shared" si="563"/>
        <v>PASS</v>
      </c>
      <c r="T4022">
        <f t="shared" si="564"/>
        <v>100</v>
      </c>
      <c r="U4022" t="str">
        <f t="shared" si="565"/>
        <v>Low</v>
      </c>
      <c r="V4022" t="str">
        <f t="shared" si="566"/>
        <v>Clean</v>
      </c>
    </row>
    <row r="4023" spans="1:22" x14ac:dyDescent="0.3">
      <c r="A4023" t="str">
        <f>Raw_Data!A4023</f>
        <v>16052984</v>
      </c>
      <c r="B4023">
        <f>Raw_Data!B4023</f>
        <v>45664</v>
      </c>
      <c r="C4023" t="str">
        <f>Raw_Data!C4023</f>
        <v>METOPROLOL SUCC ER 50 MG TA</v>
      </c>
      <c r="D4023" t="str">
        <f>Raw_Data!D4023</f>
        <v>45963067611</v>
      </c>
      <c r="E4023" t="str">
        <f>Raw_Data!E4023</f>
        <v>GIBBS, JON</v>
      </c>
      <c r="F4023" t="str">
        <f>Raw_Data!F4023</f>
        <v>1700896156</v>
      </c>
      <c r="G4023" t="str">
        <f>Raw_Data!H4023</f>
        <v>1</v>
      </c>
      <c r="H4023">
        <f>IFERROR(VLOOKUP(G4023,Store_Map!$A$2:$I$100,3,FALSE),"")</f>
        <v>0</v>
      </c>
      <c r="I4023">
        <f>IFERROR(VLOOKUP(G4023,Store_Map!$A$2:$I$100,4,FALSE),"")</f>
        <v>0</v>
      </c>
      <c r="J4023">
        <f>IFERROR(VLOOKUP(G4023,Store_Map!$A$2:$I$100,5,FALSE),"")</f>
        <v>0</v>
      </c>
      <c r="K4023">
        <f>IFERROR(VLOOKUP(G4023,Store_Map!$A$2:$I$100,6,FALSE),"")</f>
        <v>0</v>
      </c>
      <c r="L4023">
        <f>IFERROR(VLOOKUP(G4023,Store_Map!$A$2:$I$100,7,FALSE),"")</f>
        <v>0</v>
      </c>
      <c r="M4023">
        <f>IFERROR(VLOOKUP(G4023,Store_Map!$A$2:$I$100,8,FALSE),"")</f>
        <v>0</v>
      </c>
      <c r="N4023">
        <f t="shared" si="558"/>
        <v>0</v>
      </c>
      <c r="O4023" t="str">
        <f t="shared" si="559"/>
        <v>PASS</v>
      </c>
      <c r="P4023" t="str">
        <f t="shared" si="560"/>
        <v>PASS</v>
      </c>
      <c r="Q4023" t="str">
        <f t="shared" si="561"/>
        <v>PASS</v>
      </c>
      <c r="R4023" t="str">
        <f t="shared" si="562"/>
        <v>PASS</v>
      </c>
      <c r="S4023" t="str">
        <f t="shared" si="563"/>
        <v>PASS</v>
      </c>
      <c r="T4023">
        <f t="shared" si="564"/>
        <v>100</v>
      </c>
      <c r="U4023" t="str">
        <f t="shared" si="565"/>
        <v>Low</v>
      </c>
      <c r="V4023" t="str">
        <f t="shared" si="566"/>
        <v>Clean</v>
      </c>
    </row>
    <row r="4024" spans="1:22" x14ac:dyDescent="0.3">
      <c r="A4024" t="str">
        <f>Raw_Data!A4024</f>
        <v>16050372</v>
      </c>
      <c r="B4024">
        <f>Raw_Data!B4024</f>
        <v>45664</v>
      </c>
      <c r="C4024" t="str">
        <f>Raw_Data!C4024</f>
        <v>LOSARTAN POTASSIUM 25 MG TA</v>
      </c>
      <c r="D4024" t="str">
        <f>Raw_Data!D4024</f>
        <v>65862020190</v>
      </c>
      <c r="E4024" t="str">
        <f>Raw_Data!E4024</f>
        <v>GIBBS, JON</v>
      </c>
      <c r="F4024" t="str">
        <f>Raw_Data!F4024</f>
        <v>1700896156</v>
      </c>
      <c r="G4024" t="str">
        <f>Raw_Data!H4024</f>
        <v>1</v>
      </c>
      <c r="H4024">
        <f>IFERROR(VLOOKUP(G4024,Store_Map!$A$2:$I$100,3,FALSE),"")</f>
        <v>0</v>
      </c>
      <c r="I4024">
        <f>IFERROR(VLOOKUP(G4024,Store_Map!$A$2:$I$100,4,FALSE),"")</f>
        <v>0</v>
      </c>
      <c r="J4024">
        <f>IFERROR(VLOOKUP(G4024,Store_Map!$A$2:$I$100,5,FALSE),"")</f>
        <v>0</v>
      </c>
      <c r="K4024">
        <f>IFERROR(VLOOKUP(G4024,Store_Map!$A$2:$I$100,6,FALSE),"")</f>
        <v>0</v>
      </c>
      <c r="L4024">
        <f>IFERROR(VLOOKUP(G4024,Store_Map!$A$2:$I$100,7,FALSE),"")</f>
        <v>0</v>
      </c>
      <c r="M4024">
        <f>IFERROR(VLOOKUP(G4024,Store_Map!$A$2:$I$100,8,FALSE),"")</f>
        <v>0</v>
      </c>
      <c r="N4024">
        <f t="shared" si="558"/>
        <v>0</v>
      </c>
      <c r="O4024" t="str">
        <f t="shared" si="559"/>
        <v>PASS</v>
      </c>
      <c r="P4024" t="str">
        <f t="shared" si="560"/>
        <v>PASS</v>
      </c>
      <c r="Q4024" t="str">
        <f t="shared" si="561"/>
        <v>PASS</v>
      </c>
      <c r="R4024" t="str">
        <f t="shared" si="562"/>
        <v>PASS</v>
      </c>
      <c r="S4024" t="str">
        <f t="shared" si="563"/>
        <v>PASS</v>
      </c>
      <c r="T4024">
        <f t="shared" si="564"/>
        <v>100</v>
      </c>
      <c r="U4024" t="str">
        <f t="shared" si="565"/>
        <v>Low</v>
      </c>
      <c r="V4024" t="str">
        <f t="shared" si="566"/>
        <v>Clean</v>
      </c>
    </row>
    <row r="4025" spans="1:22" x14ac:dyDescent="0.3">
      <c r="A4025" t="str">
        <f>Raw_Data!A4025</f>
        <v>16052982</v>
      </c>
      <c r="B4025">
        <f>Raw_Data!B4025</f>
        <v>45664</v>
      </c>
      <c r="C4025" t="str">
        <f>Raw_Data!C4025</f>
        <v>CITALOPRAM HBR 20 MG TABLET</v>
      </c>
      <c r="D4025" t="str">
        <f>Raw_Data!D4025</f>
        <v>13668001001</v>
      </c>
      <c r="E4025" t="str">
        <f>Raw_Data!E4025</f>
        <v>GIBBS, JON</v>
      </c>
      <c r="F4025" t="str">
        <f>Raw_Data!F4025</f>
        <v>1700896156</v>
      </c>
      <c r="G4025" t="str">
        <f>Raw_Data!H4025</f>
        <v>1</v>
      </c>
      <c r="H4025">
        <f>IFERROR(VLOOKUP(G4025,Store_Map!$A$2:$I$100,3,FALSE),"")</f>
        <v>0</v>
      </c>
      <c r="I4025">
        <f>IFERROR(VLOOKUP(G4025,Store_Map!$A$2:$I$100,4,FALSE),"")</f>
        <v>0</v>
      </c>
      <c r="J4025">
        <f>IFERROR(VLOOKUP(G4025,Store_Map!$A$2:$I$100,5,FALSE),"")</f>
        <v>0</v>
      </c>
      <c r="K4025">
        <f>IFERROR(VLOOKUP(G4025,Store_Map!$A$2:$I$100,6,FALSE),"")</f>
        <v>0</v>
      </c>
      <c r="L4025">
        <f>IFERROR(VLOOKUP(G4025,Store_Map!$A$2:$I$100,7,FALSE),"")</f>
        <v>0</v>
      </c>
      <c r="M4025">
        <f>IFERROR(VLOOKUP(G4025,Store_Map!$A$2:$I$100,8,FALSE),"")</f>
        <v>0</v>
      </c>
      <c r="N4025">
        <f t="shared" si="558"/>
        <v>0</v>
      </c>
      <c r="O4025" t="str">
        <f t="shared" si="559"/>
        <v>PASS</v>
      </c>
      <c r="P4025" t="str">
        <f t="shared" si="560"/>
        <v>PASS</v>
      </c>
      <c r="Q4025" t="str">
        <f t="shared" si="561"/>
        <v>PASS</v>
      </c>
      <c r="R4025" t="str">
        <f t="shared" si="562"/>
        <v>PASS</v>
      </c>
      <c r="S4025" t="str">
        <f t="shared" si="563"/>
        <v>PASS</v>
      </c>
      <c r="T4025">
        <f t="shared" si="564"/>
        <v>100</v>
      </c>
      <c r="U4025" t="str">
        <f t="shared" si="565"/>
        <v>Low</v>
      </c>
      <c r="V4025" t="str">
        <f t="shared" si="566"/>
        <v>Clean</v>
      </c>
    </row>
    <row r="4026" spans="1:22" x14ac:dyDescent="0.3">
      <c r="A4026" t="str">
        <f>Raw_Data!A4026</f>
        <v>16053512</v>
      </c>
      <c r="B4026">
        <f>Raw_Data!B4026</f>
        <v>45664</v>
      </c>
      <c r="C4026" t="str">
        <f>Raw_Data!C4026</f>
        <v>CHLORTHALIDONE 25 MG TABLET</v>
      </c>
      <c r="D4026" t="str">
        <f>Raw_Data!D4026</f>
        <v>75834010901</v>
      </c>
      <c r="E4026" t="str">
        <f>Raw_Data!E4026</f>
        <v>GIBBS, JON</v>
      </c>
      <c r="F4026" t="str">
        <f>Raw_Data!F4026</f>
        <v>1700896156</v>
      </c>
      <c r="G4026" t="str">
        <f>Raw_Data!H4026</f>
        <v>1</v>
      </c>
      <c r="H4026">
        <f>IFERROR(VLOOKUP(G4026,Store_Map!$A$2:$I$100,3,FALSE),"")</f>
        <v>0</v>
      </c>
      <c r="I4026">
        <f>IFERROR(VLOOKUP(G4026,Store_Map!$A$2:$I$100,4,FALSE),"")</f>
        <v>0</v>
      </c>
      <c r="J4026">
        <f>IFERROR(VLOOKUP(G4026,Store_Map!$A$2:$I$100,5,FALSE),"")</f>
        <v>0</v>
      </c>
      <c r="K4026">
        <f>IFERROR(VLOOKUP(G4026,Store_Map!$A$2:$I$100,6,FALSE),"")</f>
        <v>0</v>
      </c>
      <c r="L4026">
        <f>IFERROR(VLOOKUP(G4026,Store_Map!$A$2:$I$100,7,FALSE),"")</f>
        <v>0</v>
      </c>
      <c r="M4026">
        <f>IFERROR(VLOOKUP(G4026,Store_Map!$A$2:$I$100,8,FALSE),"")</f>
        <v>0</v>
      </c>
      <c r="N4026">
        <f t="shared" si="558"/>
        <v>0</v>
      </c>
      <c r="O4026" t="str">
        <f t="shared" si="559"/>
        <v>PASS</v>
      </c>
      <c r="P4026" t="str">
        <f t="shared" si="560"/>
        <v>PASS</v>
      </c>
      <c r="Q4026" t="str">
        <f t="shared" si="561"/>
        <v>PASS</v>
      </c>
      <c r="R4026" t="str">
        <f t="shared" si="562"/>
        <v>PASS</v>
      </c>
      <c r="S4026" t="str">
        <f t="shared" si="563"/>
        <v>PASS</v>
      </c>
      <c r="T4026">
        <f t="shared" si="564"/>
        <v>100</v>
      </c>
      <c r="U4026" t="str">
        <f t="shared" si="565"/>
        <v>Low</v>
      </c>
      <c r="V4026" t="str">
        <f t="shared" si="566"/>
        <v>Clean</v>
      </c>
    </row>
    <row r="4027" spans="1:22" x14ac:dyDescent="0.3">
      <c r="A4027" t="str">
        <f>Raw_Data!A4027</f>
        <v>16053513</v>
      </c>
      <c r="B4027">
        <f>Raw_Data!B4027</f>
        <v>45664</v>
      </c>
      <c r="C4027" t="str">
        <f>Raw_Data!C4027</f>
        <v>ASPIRIN EC 81 MG TABLET</v>
      </c>
      <c r="D4027" t="str">
        <f>Raw_Data!D4027</f>
        <v>536123441</v>
      </c>
      <c r="E4027" t="str">
        <f>Raw_Data!E4027</f>
        <v>GIBBS, JON</v>
      </c>
      <c r="F4027" t="str">
        <f>Raw_Data!F4027</f>
        <v>1700896156</v>
      </c>
      <c r="G4027" t="str">
        <f>Raw_Data!H4027</f>
        <v>1</v>
      </c>
      <c r="H4027">
        <f>IFERROR(VLOOKUP(G4027,Store_Map!$A$2:$I$100,3,FALSE),"")</f>
        <v>0</v>
      </c>
      <c r="I4027">
        <f>IFERROR(VLOOKUP(G4027,Store_Map!$A$2:$I$100,4,FALSE),"")</f>
        <v>0</v>
      </c>
      <c r="J4027">
        <f>IFERROR(VLOOKUP(G4027,Store_Map!$A$2:$I$100,5,FALSE),"")</f>
        <v>0</v>
      </c>
      <c r="K4027">
        <f>IFERROR(VLOOKUP(G4027,Store_Map!$A$2:$I$100,6,FALSE),"")</f>
        <v>0</v>
      </c>
      <c r="L4027">
        <f>IFERROR(VLOOKUP(G4027,Store_Map!$A$2:$I$100,7,FALSE),"")</f>
        <v>0</v>
      </c>
      <c r="M4027">
        <f>IFERROR(VLOOKUP(G4027,Store_Map!$A$2:$I$100,8,FALSE),"")</f>
        <v>0</v>
      </c>
      <c r="N4027">
        <f t="shared" si="558"/>
        <v>0</v>
      </c>
      <c r="O4027" t="str">
        <f t="shared" si="559"/>
        <v>PASS</v>
      </c>
      <c r="P4027" t="str">
        <f t="shared" si="560"/>
        <v>REVIEW</v>
      </c>
      <c r="Q4027" t="str">
        <f t="shared" si="561"/>
        <v>PASS</v>
      </c>
      <c r="R4027" t="str">
        <f t="shared" si="562"/>
        <v>PASS</v>
      </c>
      <c r="S4027" t="str">
        <f t="shared" si="563"/>
        <v>REVIEW</v>
      </c>
      <c r="T4027">
        <f t="shared" si="564"/>
        <v>90</v>
      </c>
      <c r="U4027" t="str">
        <f t="shared" si="565"/>
        <v>Low</v>
      </c>
      <c r="V4027" t="str">
        <f t="shared" si="566"/>
        <v>Invalid NDC</v>
      </c>
    </row>
    <row r="4028" spans="1:22" x14ac:dyDescent="0.3">
      <c r="A4028" t="str">
        <f>Raw_Data!A4028</f>
        <v>16049767</v>
      </c>
      <c r="B4028">
        <f>Raw_Data!B4028</f>
        <v>45664</v>
      </c>
      <c r="C4028" t="str">
        <f>Raw_Data!C4028</f>
        <v>FUROSEMIDE 20 MG TABLET</v>
      </c>
      <c r="D4028" t="str">
        <f>Raw_Data!D4028</f>
        <v>69315011601</v>
      </c>
      <c r="E4028" t="str">
        <f>Raw_Data!E4028</f>
        <v>FORD, JAMES</v>
      </c>
      <c r="F4028" t="str">
        <f>Raw_Data!F4028</f>
        <v>1033117684</v>
      </c>
      <c r="G4028" t="str">
        <f>Raw_Data!H4028</f>
        <v>1</v>
      </c>
      <c r="H4028">
        <f>IFERROR(VLOOKUP(G4028,Store_Map!$A$2:$I$100,3,FALSE),"")</f>
        <v>0</v>
      </c>
      <c r="I4028">
        <f>IFERROR(VLOOKUP(G4028,Store_Map!$A$2:$I$100,4,FALSE),"")</f>
        <v>0</v>
      </c>
      <c r="J4028">
        <f>IFERROR(VLOOKUP(G4028,Store_Map!$A$2:$I$100,5,FALSE),"")</f>
        <v>0</v>
      </c>
      <c r="K4028">
        <f>IFERROR(VLOOKUP(G4028,Store_Map!$A$2:$I$100,6,FALSE),"")</f>
        <v>0</v>
      </c>
      <c r="L4028">
        <f>IFERROR(VLOOKUP(G4028,Store_Map!$A$2:$I$100,7,FALSE),"")</f>
        <v>0</v>
      </c>
      <c r="M4028">
        <f>IFERROR(VLOOKUP(G4028,Store_Map!$A$2:$I$100,8,FALSE),"")</f>
        <v>0</v>
      </c>
      <c r="N4028">
        <f t="shared" si="558"/>
        <v>0</v>
      </c>
      <c r="O4028" t="str">
        <f t="shared" si="559"/>
        <v>PASS</v>
      </c>
      <c r="P4028" t="str">
        <f t="shared" si="560"/>
        <v>PASS</v>
      </c>
      <c r="Q4028" t="str">
        <f t="shared" si="561"/>
        <v>PASS</v>
      </c>
      <c r="R4028" t="str">
        <f t="shared" si="562"/>
        <v>PASS</v>
      </c>
      <c r="S4028" t="str">
        <f t="shared" si="563"/>
        <v>PASS</v>
      </c>
      <c r="T4028">
        <f t="shared" si="564"/>
        <v>100</v>
      </c>
      <c r="U4028" t="str">
        <f t="shared" si="565"/>
        <v>Low</v>
      </c>
      <c r="V4028" t="str">
        <f t="shared" si="566"/>
        <v>Clean</v>
      </c>
    </row>
    <row r="4029" spans="1:22" x14ac:dyDescent="0.3">
      <c r="A4029" t="str">
        <f>Raw_Data!A4029</f>
        <v>16049339</v>
      </c>
      <c r="B4029">
        <f>Raw_Data!B4029</f>
        <v>45664</v>
      </c>
      <c r="C4029" t="str">
        <f>Raw_Data!C4029</f>
        <v>ROPINIROLE HCL 1 MG TABLET</v>
      </c>
      <c r="D4029" t="str">
        <f>Raw_Data!D4029</f>
        <v>62332003231</v>
      </c>
      <c r="E4029" t="str">
        <f>Raw_Data!E4029</f>
        <v>FORD, JAMES</v>
      </c>
      <c r="F4029" t="str">
        <f>Raw_Data!F4029</f>
        <v>1033117684</v>
      </c>
      <c r="G4029" t="str">
        <f>Raw_Data!H4029</f>
        <v>1</v>
      </c>
      <c r="H4029">
        <f>IFERROR(VLOOKUP(G4029,Store_Map!$A$2:$I$100,3,FALSE),"")</f>
        <v>0</v>
      </c>
      <c r="I4029">
        <f>IFERROR(VLOOKUP(G4029,Store_Map!$A$2:$I$100,4,FALSE),"")</f>
        <v>0</v>
      </c>
      <c r="J4029">
        <f>IFERROR(VLOOKUP(G4029,Store_Map!$A$2:$I$100,5,FALSE),"")</f>
        <v>0</v>
      </c>
      <c r="K4029">
        <f>IFERROR(VLOOKUP(G4029,Store_Map!$A$2:$I$100,6,FALSE),"")</f>
        <v>0</v>
      </c>
      <c r="L4029">
        <f>IFERROR(VLOOKUP(G4029,Store_Map!$A$2:$I$100,7,FALSE),"")</f>
        <v>0</v>
      </c>
      <c r="M4029">
        <f>IFERROR(VLOOKUP(G4029,Store_Map!$A$2:$I$100,8,FALSE),"")</f>
        <v>0</v>
      </c>
      <c r="N4029">
        <f t="shared" si="558"/>
        <v>0</v>
      </c>
      <c r="O4029" t="str">
        <f t="shared" si="559"/>
        <v>PASS</v>
      </c>
      <c r="P4029" t="str">
        <f t="shared" si="560"/>
        <v>PASS</v>
      </c>
      <c r="Q4029" t="str">
        <f t="shared" si="561"/>
        <v>PASS</v>
      </c>
      <c r="R4029" t="str">
        <f t="shared" si="562"/>
        <v>PASS</v>
      </c>
      <c r="S4029" t="str">
        <f t="shared" si="563"/>
        <v>PASS</v>
      </c>
      <c r="T4029">
        <f t="shared" si="564"/>
        <v>100</v>
      </c>
      <c r="U4029" t="str">
        <f t="shared" si="565"/>
        <v>Low</v>
      </c>
      <c r="V4029" t="str">
        <f t="shared" si="566"/>
        <v>Clean</v>
      </c>
    </row>
    <row r="4030" spans="1:22" x14ac:dyDescent="0.3">
      <c r="A4030" t="str">
        <f>Raw_Data!A4030</f>
        <v>16049338</v>
      </c>
      <c r="B4030">
        <f>Raw_Data!B4030</f>
        <v>45664</v>
      </c>
      <c r="C4030" t="str">
        <f>Raw_Data!C4030</f>
        <v>FENOFIBRATE 134 MG CAPSULE</v>
      </c>
      <c r="D4030" t="str">
        <f>Raw_Data!D4030</f>
        <v>62332008531</v>
      </c>
      <c r="E4030" t="str">
        <f>Raw_Data!E4030</f>
        <v>FORD, JAMES</v>
      </c>
      <c r="F4030" t="str">
        <f>Raw_Data!F4030</f>
        <v>1033117684</v>
      </c>
      <c r="G4030" t="str">
        <f>Raw_Data!H4030</f>
        <v>1</v>
      </c>
      <c r="H4030">
        <f>IFERROR(VLOOKUP(G4030,Store_Map!$A$2:$I$100,3,FALSE),"")</f>
        <v>0</v>
      </c>
      <c r="I4030">
        <f>IFERROR(VLOOKUP(G4030,Store_Map!$A$2:$I$100,4,FALSE),"")</f>
        <v>0</v>
      </c>
      <c r="J4030">
        <f>IFERROR(VLOOKUP(G4030,Store_Map!$A$2:$I$100,5,FALSE),"")</f>
        <v>0</v>
      </c>
      <c r="K4030">
        <f>IFERROR(VLOOKUP(G4030,Store_Map!$A$2:$I$100,6,FALSE),"")</f>
        <v>0</v>
      </c>
      <c r="L4030">
        <f>IFERROR(VLOOKUP(G4030,Store_Map!$A$2:$I$100,7,FALSE),"")</f>
        <v>0</v>
      </c>
      <c r="M4030">
        <f>IFERROR(VLOOKUP(G4030,Store_Map!$A$2:$I$100,8,FALSE),"")</f>
        <v>0</v>
      </c>
      <c r="N4030">
        <f t="shared" si="558"/>
        <v>0</v>
      </c>
      <c r="O4030" t="str">
        <f t="shared" si="559"/>
        <v>PASS</v>
      </c>
      <c r="P4030" t="str">
        <f t="shared" si="560"/>
        <v>PASS</v>
      </c>
      <c r="Q4030" t="str">
        <f t="shared" si="561"/>
        <v>PASS</v>
      </c>
      <c r="R4030" t="str">
        <f t="shared" si="562"/>
        <v>PASS</v>
      </c>
      <c r="S4030" t="str">
        <f t="shared" si="563"/>
        <v>PASS</v>
      </c>
      <c r="T4030">
        <f t="shared" si="564"/>
        <v>100</v>
      </c>
      <c r="U4030" t="str">
        <f t="shared" si="565"/>
        <v>Low</v>
      </c>
      <c r="V4030" t="str">
        <f t="shared" si="566"/>
        <v>Clean</v>
      </c>
    </row>
    <row r="4031" spans="1:22" x14ac:dyDescent="0.3">
      <c r="A4031" t="str">
        <f>Raw_Data!A4031</f>
        <v>16049337</v>
      </c>
      <c r="B4031">
        <f>Raw_Data!B4031</f>
        <v>45664</v>
      </c>
      <c r="C4031" t="str">
        <f>Raw_Data!C4031</f>
        <v>LISINOPRIL 10 MG TABLET</v>
      </c>
      <c r="D4031" t="str">
        <f>Raw_Data!D4031</f>
        <v>68180098001</v>
      </c>
      <c r="E4031" t="str">
        <f>Raw_Data!E4031</f>
        <v>FORD, JAMES</v>
      </c>
      <c r="F4031" t="str">
        <f>Raw_Data!F4031</f>
        <v>1033117684</v>
      </c>
      <c r="G4031" t="str">
        <f>Raw_Data!H4031</f>
        <v>1</v>
      </c>
      <c r="H4031">
        <f>IFERROR(VLOOKUP(G4031,Store_Map!$A$2:$I$100,3,FALSE),"")</f>
        <v>0</v>
      </c>
      <c r="I4031">
        <f>IFERROR(VLOOKUP(G4031,Store_Map!$A$2:$I$100,4,FALSE),"")</f>
        <v>0</v>
      </c>
      <c r="J4031">
        <f>IFERROR(VLOOKUP(G4031,Store_Map!$A$2:$I$100,5,FALSE),"")</f>
        <v>0</v>
      </c>
      <c r="K4031">
        <f>IFERROR(VLOOKUP(G4031,Store_Map!$A$2:$I$100,6,FALSE),"")</f>
        <v>0</v>
      </c>
      <c r="L4031">
        <f>IFERROR(VLOOKUP(G4031,Store_Map!$A$2:$I$100,7,FALSE),"")</f>
        <v>0</v>
      </c>
      <c r="M4031">
        <f>IFERROR(VLOOKUP(G4031,Store_Map!$A$2:$I$100,8,FALSE),"")</f>
        <v>0</v>
      </c>
      <c r="N4031">
        <f t="shared" si="558"/>
        <v>0</v>
      </c>
      <c r="O4031" t="str">
        <f t="shared" si="559"/>
        <v>PASS</v>
      </c>
      <c r="P4031" t="str">
        <f t="shared" si="560"/>
        <v>PASS</v>
      </c>
      <c r="Q4031" t="str">
        <f t="shared" si="561"/>
        <v>PASS</v>
      </c>
      <c r="R4031" t="str">
        <f t="shared" si="562"/>
        <v>PASS</v>
      </c>
      <c r="S4031" t="str">
        <f t="shared" si="563"/>
        <v>PASS</v>
      </c>
      <c r="T4031">
        <f t="shared" si="564"/>
        <v>100</v>
      </c>
      <c r="U4031" t="str">
        <f t="shared" si="565"/>
        <v>Low</v>
      </c>
      <c r="V4031" t="str">
        <f t="shared" si="566"/>
        <v>Clean</v>
      </c>
    </row>
    <row r="4032" spans="1:22" x14ac:dyDescent="0.3">
      <c r="A4032" t="str">
        <f>Raw_Data!A4032</f>
        <v>16049336</v>
      </c>
      <c r="B4032">
        <f>Raw_Data!B4032</f>
        <v>45664</v>
      </c>
      <c r="C4032" t="str">
        <f>Raw_Data!C4032</f>
        <v>ATORVASTATIN 20 MG TABLET</v>
      </c>
      <c r="D4032" t="str">
        <f>Raw_Data!D4032</f>
        <v>67877051290</v>
      </c>
      <c r="E4032" t="str">
        <f>Raw_Data!E4032</f>
        <v>FORD, JAMES</v>
      </c>
      <c r="F4032" t="str">
        <f>Raw_Data!F4032</f>
        <v>1033117684</v>
      </c>
      <c r="G4032" t="str">
        <f>Raw_Data!H4032</f>
        <v>1</v>
      </c>
      <c r="H4032">
        <f>IFERROR(VLOOKUP(G4032,Store_Map!$A$2:$I$100,3,FALSE),"")</f>
        <v>0</v>
      </c>
      <c r="I4032">
        <f>IFERROR(VLOOKUP(G4032,Store_Map!$A$2:$I$100,4,FALSE),"")</f>
        <v>0</v>
      </c>
      <c r="J4032">
        <f>IFERROR(VLOOKUP(G4032,Store_Map!$A$2:$I$100,5,FALSE),"")</f>
        <v>0</v>
      </c>
      <c r="K4032">
        <f>IFERROR(VLOOKUP(G4032,Store_Map!$A$2:$I$100,6,FALSE),"")</f>
        <v>0</v>
      </c>
      <c r="L4032">
        <f>IFERROR(VLOOKUP(G4032,Store_Map!$A$2:$I$100,7,FALSE),"")</f>
        <v>0</v>
      </c>
      <c r="M4032">
        <f>IFERROR(VLOOKUP(G4032,Store_Map!$A$2:$I$100,8,FALSE),"")</f>
        <v>0</v>
      </c>
      <c r="N4032">
        <f t="shared" si="558"/>
        <v>0</v>
      </c>
      <c r="O4032" t="str">
        <f t="shared" si="559"/>
        <v>PASS</v>
      </c>
      <c r="P4032" t="str">
        <f t="shared" si="560"/>
        <v>PASS</v>
      </c>
      <c r="Q4032" t="str">
        <f t="shared" si="561"/>
        <v>PASS</v>
      </c>
      <c r="R4032" t="str">
        <f t="shared" si="562"/>
        <v>PASS</v>
      </c>
      <c r="S4032" t="str">
        <f t="shared" si="563"/>
        <v>PASS</v>
      </c>
      <c r="T4032">
        <f t="shared" si="564"/>
        <v>100</v>
      </c>
      <c r="U4032" t="str">
        <f t="shared" si="565"/>
        <v>Low</v>
      </c>
      <c r="V4032" t="str">
        <f t="shared" si="566"/>
        <v>Clean</v>
      </c>
    </row>
    <row r="4033" spans="1:22" x14ac:dyDescent="0.3">
      <c r="A4033" t="str">
        <f>Raw_Data!A4033</f>
        <v>16055049</v>
      </c>
      <c r="B4033">
        <f>Raw_Data!B4033</f>
        <v>45664</v>
      </c>
      <c r="C4033" t="str">
        <f>Raw_Data!C4033</f>
        <v>VENLAFAXINE HCL ER 150 MG C</v>
      </c>
      <c r="D4033" t="str">
        <f>Raw_Data!D4033</f>
        <v>70710170009</v>
      </c>
      <c r="E4033" t="str">
        <f>Raw_Data!E4033</f>
        <v>GIBBS, JON</v>
      </c>
      <c r="F4033" t="str">
        <f>Raw_Data!F4033</f>
        <v>1700896156</v>
      </c>
      <c r="G4033" t="str">
        <f>Raw_Data!H4033</f>
        <v>1</v>
      </c>
      <c r="H4033">
        <f>IFERROR(VLOOKUP(G4033,Store_Map!$A$2:$I$100,3,FALSE),"")</f>
        <v>0</v>
      </c>
      <c r="I4033">
        <f>IFERROR(VLOOKUP(G4033,Store_Map!$A$2:$I$100,4,FALSE),"")</f>
        <v>0</v>
      </c>
      <c r="J4033">
        <f>IFERROR(VLOOKUP(G4033,Store_Map!$A$2:$I$100,5,FALSE),"")</f>
        <v>0</v>
      </c>
      <c r="K4033">
        <f>IFERROR(VLOOKUP(G4033,Store_Map!$A$2:$I$100,6,FALSE),"")</f>
        <v>0</v>
      </c>
      <c r="L4033">
        <f>IFERROR(VLOOKUP(G4033,Store_Map!$A$2:$I$100,7,FALSE),"")</f>
        <v>0</v>
      </c>
      <c r="M4033">
        <f>IFERROR(VLOOKUP(G4033,Store_Map!$A$2:$I$100,8,FALSE),"")</f>
        <v>0</v>
      </c>
      <c r="N4033">
        <f t="shared" si="558"/>
        <v>0</v>
      </c>
      <c r="O4033" t="str">
        <f t="shared" si="559"/>
        <v>PASS</v>
      </c>
      <c r="P4033" t="str">
        <f t="shared" si="560"/>
        <v>PASS</v>
      </c>
      <c r="Q4033" t="str">
        <f t="shared" si="561"/>
        <v>PASS</v>
      </c>
      <c r="R4033" t="str">
        <f t="shared" si="562"/>
        <v>PASS</v>
      </c>
      <c r="S4033" t="str">
        <f t="shared" si="563"/>
        <v>PASS</v>
      </c>
      <c r="T4033">
        <f t="shared" si="564"/>
        <v>100</v>
      </c>
      <c r="U4033" t="str">
        <f t="shared" si="565"/>
        <v>Low</v>
      </c>
      <c r="V4033" t="str">
        <f t="shared" si="566"/>
        <v>Clean</v>
      </c>
    </row>
    <row r="4034" spans="1:22" x14ac:dyDescent="0.3">
      <c r="A4034" t="str">
        <f>Raw_Data!A4034</f>
        <v>16055050</v>
      </c>
      <c r="B4034">
        <f>Raw_Data!B4034</f>
        <v>45664</v>
      </c>
      <c r="C4034" t="str">
        <f>Raw_Data!C4034</f>
        <v>AMITRIPTYLINE HCL 50 MG TAB</v>
      </c>
      <c r="D4034" t="str">
        <f>Raw_Data!D4034</f>
        <v>70756020311</v>
      </c>
      <c r="E4034" t="str">
        <f>Raw_Data!E4034</f>
        <v>GIBBS, JON</v>
      </c>
      <c r="F4034" t="str">
        <f>Raw_Data!F4034</f>
        <v>1700896156</v>
      </c>
      <c r="G4034" t="str">
        <f>Raw_Data!H4034</f>
        <v>1</v>
      </c>
      <c r="H4034">
        <f>IFERROR(VLOOKUP(G4034,Store_Map!$A$2:$I$100,3,FALSE),"")</f>
        <v>0</v>
      </c>
      <c r="I4034">
        <f>IFERROR(VLOOKUP(G4034,Store_Map!$A$2:$I$100,4,FALSE),"")</f>
        <v>0</v>
      </c>
      <c r="J4034">
        <f>IFERROR(VLOOKUP(G4034,Store_Map!$A$2:$I$100,5,FALSE),"")</f>
        <v>0</v>
      </c>
      <c r="K4034">
        <f>IFERROR(VLOOKUP(G4034,Store_Map!$A$2:$I$100,6,FALSE),"")</f>
        <v>0</v>
      </c>
      <c r="L4034">
        <f>IFERROR(VLOOKUP(G4034,Store_Map!$A$2:$I$100,7,FALSE),"")</f>
        <v>0</v>
      </c>
      <c r="M4034">
        <f>IFERROR(VLOOKUP(G4034,Store_Map!$A$2:$I$100,8,FALSE),"")</f>
        <v>0</v>
      </c>
      <c r="N4034">
        <f t="shared" ref="N4034:N4097" si="567">COUNTBLANK(A4034:M4034)</f>
        <v>0</v>
      </c>
      <c r="O4034" t="str">
        <f t="shared" ref="O4034:O4097" si="568">IF(AND(F4034&lt;&gt;"",LEN(F4034)=10,ISNUMBER(--F4034)),"PASS","REVIEW")</f>
        <v>PASS</v>
      </c>
      <c r="P4034" t="str">
        <f t="shared" ref="P4034:P4097" si="569">IF(AND(D4034&lt;&gt;"",OR(LEN(D4034)=10,LEN(D4034)=11),ISNUMBER(--D4034)),"PASS","REVIEW")</f>
        <v>PASS</v>
      </c>
      <c r="Q4034" t="str">
        <f t="shared" ref="Q4034:Q4097" si="570">IF(H4034&lt;&gt;"","PASS","REVIEW")</f>
        <v>PASS</v>
      </c>
      <c r="R4034" t="str">
        <f t="shared" ref="R4034:R4097" si="571">IF(AND(I4034&lt;&gt;"",J4034&lt;&gt;"",K4034&lt;&gt;"",L4034&lt;&gt;"",M4034&lt;&gt;""),"PASS","REVIEW")</f>
        <v>PASS</v>
      </c>
      <c r="S4034" t="str">
        <f t="shared" ref="S4034:S4097" si="572">IF(OR(N4034&gt;0,O4034="REVIEW",P4034="REVIEW",Q4034="REVIEW",R4034="REVIEW"),"REVIEW","PASS")</f>
        <v>PASS</v>
      </c>
      <c r="T4034">
        <f t="shared" ref="T4034:T4097" si="573">MAX(0,100-(N4034*5)-IF(O4034="REVIEW",15,0)-IF(P4034="REVIEW",10,0)-IF(Q4034="REVIEW",10,0)-IF(R4034="REVIEW",20,0))</f>
        <v>100</v>
      </c>
      <c r="U4034" t="str">
        <f t="shared" ref="U4034:U4097" si="574">IF(T4034&gt;=90,"Low",IF(T4034&gt;=70,"Medium","High"))</f>
        <v>Low</v>
      </c>
      <c r="V4034" t="str">
        <f t="shared" ref="V4034:V4097" si="575">IF(N4034&gt;0,"Missing required fields",IF(O4034="REVIEW","Invalid provider NPI",IF(P4034="REVIEW","Invalid NDC",IF(Q4034="REVIEW","Store mapping incomplete",IF(R4034="REVIEW","Entity mapping incomplete","Clean")))))</f>
        <v>Clean</v>
      </c>
    </row>
    <row r="4035" spans="1:22" x14ac:dyDescent="0.3">
      <c r="A4035" t="str">
        <f>Raw_Data!A4035</f>
        <v>16055051</v>
      </c>
      <c r="B4035">
        <f>Raw_Data!B4035</f>
        <v>45664</v>
      </c>
      <c r="C4035" t="str">
        <f>Raw_Data!C4035</f>
        <v>KETOCONAZOLE 2% CREAM</v>
      </c>
      <c r="D4035" t="str">
        <f>Raw_Data!D4035</f>
        <v>168009915</v>
      </c>
      <c r="E4035" t="str">
        <f>Raw_Data!E4035</f>
        <v>GIBBS, JON</v>
      </c>
      <c r="F4035" t="str">
        <f>Raw_Data!F4035</f>
        <v>1700896156</v>
      </c>
      <c r="G4035" t="str">
        <f>Raw_Data!H4035</f>
        <v>1</v>
      </c>
      <c r="H4035">
        <f>IFERROR(VLOOKUP(G4035,Store_Map!$A$2:$I$100,3,FALSE),"")</f>
        <v>0</v>
      </c>
      <c r="I4035">
        <f>IFERROR(VLOOKUP(G4035,Store_Map!$A$2:$I$100,4,FALSE),"")</f>
        <v>0</v>
      </c>
      <c r="J4035">
        <f>IFERROR(VLOOKUP(G4035,Store_Map!$A$2:$I$100,5,FALSE),"")</f>
        <v>0</v>
      </c>
      <c r="K4035">
        <f>IFERROR(VLOOKUP(G4035,Store_Map!$A$2:$I$100,6,FALSE),"")</f>
        <v>0</v>
      </c>
      <c r="L4035">
        <f>IFERROR(VLOOKUP(G4035,Store_Map!$A$2:$I$100,7,FALSE),"")</f>
        <v>0</v>
      </c>
      <c r="M4035">
        <f>IFERROR(VLOOKUP(G4035,Store_Map!$A$2:$I$100,8,FALSE),"")</f>
        <v>0</v>
      </c>
      <c r="N4035">
        <f t="shared" si="567"/>
        <v>0</v>
      </c>
      <c r="O4035" t="str">
        <f t="shared" si="568"/>
        <v>PASS</v>
      </c>
      <c r="P4035" t="str">
        <f t="shared" si="569"/>
        <v>REVIEW</v>
      </c>
      <c r="Q4035" t="str">
        <f t="shared" si="570"/>
        <v>PASS</v>
      </c>
      <c r="R4035" t="str">
        <f t="shared" si="571"/>
        <v>PASS</v>
      </c>
      <c r="S4035" t="str">
        <f t="shared" si="572"/>
        <v>REVIEW</v>
      </c>
      <c r="T4035">
        <f t="shared" si="573"/>
        <v>90</v>
      </c>
      <c r="U4035" t="str">
        <f t="shared" si="574"/>
        <v>Low</v>
      </c>
      <c r="V4035" t="str">
        <f t="shared" si="575"/>
        <v>Invalid NDC</v>
      </c>
    </row>
    <row r="4036" spans="1:22" x14ac:dyDescent="0.3">
      <c r="A4036" t="str">
        <f>Raw_Data!A4036</f>
        <v>16055052</v>
      </c>
      <c r="B4036">
        <f>Raw_Data!B4036</f>
        <v>45664</v>
      </c>
      <c r="C4036" t="str">
        <f>Raw_Data!C4036</f>
        <v>METHYLPREDNISOLONE 4 MG TAB</v>
      </c>
      <c r="D4036" t="str">
        <f>Raw_Data!D4036</f>
        <v>59746000106</v>
      </c>
      <c r="E4036" t="str">
        <f>Raw_Data!E4036</f>
        <v>GIBBS, JON</v>
      </c>
      <c r="F4036" t="str">
        <f>Raw_Data!F4036</f>
        <v>1700896156</v>
      </c>
      <c r="G4036" t="str">
        <f>Raw_Data!H4036</f>
        <v>1</v>
      </c>
      <c r="H4036">
        <f>IFERROR(VLOOKUP(G4036,Store_Map!$A$2:$I$100,3,FALSE),"")</f>
        <v>0</v>
      </c>
      <c r="I4036">
        <f>IFERROR(VLOOKUP(G4036,Store_Map!$A$2:$I$100,4,FALSE),"")</f>
        <v>0</v>
      </c>
      <c r="J4036">
        <f>IFERROR(VLOOKUP(G4036,Store_Map!$A$2:$I$100,5,FALSE),"")</f>
        <v>0</v>
      </c>
      <c r="K4036">
        <f>IFERROR(VLOOKUP(G4036,Store_Map!$A$2:$I$100,6,FALSE),"")</f>
        <v>0</v>
      </c>
      <c r="L4036">
        <f>IFERROR(VLOOKUP(G4036,Store_Map!$A$2:$I$100,7,FALSE),"")</f>
        <v>0</v>
      </c>
      <c r="M4036">
        <f>IFERROR(VLOOKUP(G4036,Store_Map!$A$2:$I$100,8,FALSE),"")</f>
        <v>0</v>
      </c>
      <c r="N4036">
        <f t="shared" si="567"/>
        <v>0</v>
      </c>
      <c r="O4036" t="str">
        <f t="shared" si="568"/>
        <v>PASS</v>
      </c>
      <c r="P4036" t="str">
        <f t="shared" si="569"/>
        <v>PASS</v>
      </c>
      <c r="Q4036" t="str">
        <f t="shared" si="570"/>
        <v>PASS</v>
      </c>
      <c r="R4036" t="str">
        <f t="shared" si="571"/>
        <v>PASS</v>
      </c>
      <c r="S4036" t="str">
        <f t="shared" si="572"/>
        <v>PASS</v>
      </c>
      <c r="T4036">
        <f t="shared" si="573"/>
        <v>100</v>
      </c>
      <c r="U4036" t="str">
        <f t="shared" si="574"/>
        <v>Low</v>
      </c>
      <c r="V4036" t="str">
        <f t="shared" si="575"/>
        <v>Clean</v>
      </c>
    </row>
    <row r="4037" spans="1:22" x14ac:dyDescent="0.3">
      <c r="A4037" t="str">
        <f>Raw_Data!A4037</f>
        <v>16055053</v>
      </c>
      <c r="B4037">
        <f>Raw_Data!B4037</f>
        <v>45664</v>
      </c>
      <c r="C4037" t="str">
        <f>Raw_Data!C4037</f>
        <v>AMOXICILLIN 500 MG CAPSULE</v>
      </c>
      <c r="D4037" t="str">
        <f>Raw_Data!D4037</f>
        <v>57237003101</v>
      </c>
      <c r="E4037" t="str">
        <f>Raw_Data!E4037</f>
        <v>GIBBS, JON</v>
      </c>
      <c r="F4037" t="str">
        <f>Raw_Data!F4037</f>
        <v>1700896156</v>
      </c>
      <c r="G4037" t="str">
        <f>Raw_Data!H4037</f>
        <v>1</v>
      </c>
      <c r="H4037">
        <f>IFERROR(VLOOKUP(G4037,Store_Map!$A$2:$I$100,3,FALSE),"")</f>
        <v>0</v>
      </c>
      <c r="I4037">
        <f>IFERROR(VLOOKUP(G4037,Store_Map!$A$2:$I$100,4,FALSE),"")</f>
        <v>0</v>
      </c>
      <c r="J4037">
        <f>IFERROR(VLOOKUP(G4037,Store_Map!$A$2:$I$100,5,FALSE),"")</f>
        <v>0</v>
      </c>
      <c r="K4037">
        <f>IFERROR(VLOOKUP(G4037,Store_Map!$A$2:$I$100,6,FALSE),"")</f>
        <v>0</v>
      </c>
      <c r="L4037">
        <f>IFERROR(VLOOKUP(G4037,Store_Map!$A$2:$I$100,7,FALSE),"")</f>
        <v>0</v>
      </c>
      <c r="M4037">
        <f>IFERROR(VLOOKUP(G4037,Store_Map!$A$2:$I$100,8,FALSE),"")</f>
        <v>0</v>
      </c>
      <c r="N4037">
        <f t="shared" si="567"/>
        <v>0</v>
      </c>
      <c r="O4037" t="str">
        <f t="shared" si="568"/>
        <v>PASS</v>
      </c>
      <c r="P4037" t="str">
        <f t="shared" si="569"/>
        <v>PASS</v>
      </c>
      <c r="Q4037" t="str">
        <f t="shared" si="570"/>
        <v>PASS</v>
      </c>
      <c r="R4037" t="str">
        <f t="shared" si="571"/>
        <v>PASS</v>
      </c>
      <c r="S4037" t="str">
        <f t="shared" si="572"/>
        <v>PASS</v>
      </c>
      <c r="T4037">
        <f t="shared" si="573"/>
        <v>100</v>
      </c>
      <c r="U4037" t="str">
        <f t="shared" si="574"/>
        <v>Low</v>
      </c>
      <c r="V4037" t="str">
        <f t="shared" si="575"/>
        <v>Clean</v>
      </c>
    </row>
    <row r="4038" spans="1:22" x14ac:dyDescent="0.3">
      <c r="A4038" t="str">
        <f>Raw_Data!A4038</f>
        <v>16055055</v>
      </c>
      <c r="B4038">
        <f>Raw_Data!B4038</f>
        <v>45664</v>
      </c>
      <c r="C4038" t="str">
        <f>Raw_Data!C4038</f>
        <v>DOXYCYCLINE HYCLATE 100 MG</v>
      </c>
      <c r="D4038" t="str">
        <f>Raw_Data!D4038</f>
        <v>143980305</v>
      </c>
      <c r="E4038" t="str">
        <f>Raw_Data!E4038</f>
        <v>GIBBS, JON</v>
      </c>
      <c r="F4038" t="str">
        <f>Raw_Data!F4038</f>
        <v>1700896156</v>
      </c>
      <c r="G4038" t="str">
        <f>Raw_Data!H4038</f>
        <v>1</v>
      </c>
      <c r="H4038">
        <f>IFERROR(VLOOKUP(G4038,Store_Map!$A$2:$I$100,3,FALSE),"")</f>
        <v>0</v>
      </c>
      <c r="I4038">
        <f>IFERROR(VLOOKUP(G4038,Store_Map!$A$2:$I$100,4,FALSE),"")</f>
        <v>0</v>
      </c>
      <c r="J4038">
        <f>IFERROR(VLOOKUP(G4038,Store_Map!$A$2:$I$100,5,FALSE),"")</f>
        <v>0</v>
      </c>
      <c r="K4038">
        <f>IFERROR(VLOOKUP(G4038,Store_Map!$A$2:$I$100,6,FALSE),"")</f>
        <v>0</v>
      </c>
      <c r="L4038">
        <f>IFERROR(VLOOKUP(G4038,Store_Map!$A$2:$I$100,7,FALSE),"")</f>
        <v>0</v>
      </c>
      <c r="M4038">
        <f>IFERROR(VLOOKUP(G4038,Store_Map!$A$2:$I$100,8,FALSE),"")</f>
        <v>0</v>
      </c>
      <c r="N4038">
        <f t="shared" si="567"/>
        <v>0</v>
      </c>
      <c r="O4038" t="str">
        <f t="shared" si="568"/>
        <v>PASS</v>
      </c>
      <c r="P4038" t="str">
        <f t="shared" si="569"/>
        <v>REVIEW</v>
      </c>
      <c r="Q4038" t="str">
        <f t="shared" si="570"/>
        <v>PASS</v>
      </c>
      <c r="R4038" t="str">
        <f t="shared" si="571"/>
        <v>PASS</v>
      </c>
      <c r="S4038" t="str">
        <f t="shared" si="572"/>
        <v>REVIEW</v>
      </c>
      <c r="T4038">
        <f t="shared" si="573"/>
        <v>90</v>
      </c>
      <c r="U4038" t="str">
        <f t="shared" si="574"/>
        <v>Low</v>
      </c>
      <c r="V4038" t="str">
        <f t="shared" si="575"/>
        <v>Invalid NDC</v>
      </c>
    </row>
    <row r="4039" spans="1:22" x14ac:dyDescent="0.3">
      <c r="A4039" t="str">
        <f>Raw_Data!A4039</f>
        <v>16054974</v>
      </c>
      <c r="B4039">
        <f>Raw_Data!B4039</f>
        <v>45664</v>
      </c>
      <c r="C4039" t="str">
        <f>Raw_Data!C4039</f>
        <v>*LEVOTHYROXINE 75 MCG TABLE</v>
      </c>
      <c r="D4039" t="str">
        <f>Raw_Data!D4039</f>
        <v>68180096709</v>
      </c>
      <c r="E4039" t="str">
        <f>Raw_Data!E4039</f>
        <v>LAND, SUSAN</v>
      </c>
      <c r="F4039" t="str">
        <f>Raw_Data!F4039</f>
        <v>1215935903</v>
      </c>
      <c r="G4039" t="str">
        <f>Raw_Data!H4039</f>
        <v>1</v>
      </c>
      <c r="H4039">
        <f>IFERROR(VLOOKUP(G4039,Store_Map!$A$2:$I$100,3,FALSE),"")</f>
        <v>0</v>
      </c>
      <c r="I4039">
        <f>IFERROR(VLOOKUP(G4039,Store_Map!$A$2:$I$100,4,FALSE),"")</f>
        <v>0</v>
      </c>
      <c r="J4039">
        <f>IFERROR(VLOOKUP(G4039,Store_Map!$A$2:$I$100,5,FALSE),"")</f>
        <v>0</v>
      </c>
      <c r="K4039">
        <f>IFERROR(VLOOKUP(G4039,Store_Map!$A$2:$I$100,6,FALSE),"")</f>
        <v>0</v>
      </c>
      <c r="L4039">
        <f>IFERROR(VLOOKUP(G4039,Store_Map!$A$2:$I$100,7,FALSE),"")</f>
        <v>0</v>
      </c>
      <c r="M4039">
        <f>IFERROR(VLOOKUP(G4039,Store_Map!$A$2:$I$100,8,FALSE),"")</f>
        <v>0</v>
      </c>
      <c r="N4039">
        <f t="shared" si="567"/>
        <v>0</v>
      </c>
      <c r="O4039" t="str">
        <f t="shared" si="568"/>
        <v>PASS</v>
      </c>
      <c r="P4039" t="str">
        <f t="shared" si="569"/>
        <v>PASS</v>
      </c>
      <c r="Q4039" t="str">
        <f t="shared" si="570"/>
        <v>PASS</v>
      </c>
      <c r="R4039" t="str">
        <f t="shared" si="571"/>
        <v>PASS</v>
      </c>
      <c r="S4039" t="str">
        <f t="shared" si="572"/>
        <v>PASS</v>
      </c>
      <c r="T4039">
        <f t="shared" si="573"/>
        <v>100</v>
      </c>
      <c r="U4039" t="str">
        <f t="shared" si="574"/>
        <v>Low</v>
      </c>
      <c r="V4039" t="str">
        <f t="shared" si="575"/>
        <v>Clean</v>
      </c>
    </row>
    <row r="4040" spans="1:22" x14ac:dyDescent="0.3">
      <c r="A4040" t="str">
        <f>Raw_Data!A4040</f>
        <v>16055054</v>
      </c>
      <c r="B4040">
        <f>Raw_Data!B4040</f>
        <v>45664</v>
      </c>
      <c r="C4040" t="str">
        <f>Raw_Data!C4040</f>
        <v>OZEMPIC 1 MG/DOSE (4 MG/3 M</v>
      </c>
      <c r="D4040" t="str">
        <f>Raw_Data!D4040</f>
        <v>169413013</v>
      </c>
      <c r="E4040" t="str">
        <f>Raw_Data!E4040</f>
        <v>BYNE, EDMUND</v>
      </c>
      <c r="F4040" t="str">
        <f>Raw_Data!F4040</f>
        <v>1033186648</v>
      </c>
      <c r="G4040" t="str">
        <f>Raw_Data!H4040</f>
        <v>1</v>
      </c>
      <c r="H4040">
        <f>IFERROR(VLOOKUP(G4040,Store_Map!$A$2:$I$100,3,FALSE),"")</f>
        <v>0</v>
      </c>
      <c r="I4040">
        <f>IFERROR(VLOOKUP(G4040,Store_Map!$A$2:$I$100,4,FALSE),"")</f>
        <v>0</v>
      </c>
      <c r="J4040">
        <f>IFERROR(VLOOKUP(G4040,Store_Map!$A$2:$I$100,5,FALSE),"")</f>
        <v>0</v>
      </c>
      <c r="K4040">
        <f>IFERROR(VLOOKUP(G4040,Store_Map!$A$2:$I$100,6,FALSE),"")</f>
        <v>0</v>
      </c>
      <c r="L4040">
        <f>IFERROR(VLOOKUP(G4040,Store_Map!$A$2:$I$100,7,FALSE),"")</f>
        <v>0</v>
      </c>
      <c r="M4040">
        <f>IFERROR(VLOOKUP(G4040,Store_Map!$A$2:$I$100,8,FALSE),"")</f>
        <v>0</v>
      </c>
      <c r="N4040">
        <f t="shared" si="567"/>
        <v>0</v>
      </c>
      <c r="O4040" t="str">
        <f t="shared" si="568"/>
        <v>PASS</v>
      </c>
      <c r="P4040" t="str">
        <f t="shared" si="569"/>
        <v>REVIEW</v>
      </c>
      <c r="Q4040" t="str">
        <f t="shared" si="570"/>
        <v>PASS</v>
      </c>
      <c r="R4040" t="str">
        <f t="shared" si="571"/>
        <v>PASS</v>
      </c>
      <c r="S4040" t="str">
        <f t="shared" si="572"/>
        <v>REVIEW</v>
      </c>
      <c r="T4040">
        <f t="shared" si="573"/>
        <v>90</v>
      </c>
      <c r="U4040" t="str">
        <f t="shared" si="574"/>
        <v>Low</v>
      </c>
      <c r="V4040" t="str">
        <f t="shared" si="575"/>
        <v>Invalid NDC</v>
      </c>
    </row>
    <row r="4041" spans="1:22" x14ac:dyDescent="0.3">
      <c r="A4041" t="str">
        <f>Raw_Data!A4041</f>
        <v>16055056</v>
      </c>
      <c r="B4041">
        <f>Raw_Data!B4041</f>
        <v>45664</v>
      </c>
      <c r="C4041" t="str">
        <f>Raw_Data!C4041</f>
        <v>BUPROPION HCL XL 150 MG TAB</v>
      </c>
      <c r="D4041" t="str">
        <f>Raw_Data!D4041</f>
        <v>68180031909</v>
      </c>
      <c r="E4041" t="str">
        <f>Raw_Data!E4041</f>
        <v>FORD, JAMES</v>
      </c>
      <c r="F4041" t="str">
        <f>Raw_Data!F4041</f>
        <v>1033117684</v>
      </c>
      <c r="G4041" t="str">
        <f>Raw_Data!H4041</f>
        <v>1</v>
      </c>
      <c r="H4041">
        <f>IFERROR(VLOOKUP(G4041,Store_Map!$A$2:$I$100,3,FALSE),"")</f>
        <v>0</v>
      </c>
      <c r="I4041">
        <f>IFERROR(VLOOKUP(G4041,Store_Map!$A$2:$I$100,4,FALSE),"")</f>
        <v>0</v>
      </c>
      <c r="J4041">
        <f>IFERROR(VLOOKUP(G4041,Store_Map!$A$2:$I$100,5,FALSE),"")</f>
        <v>0</v>
      </c>
      <c r="K4041">
        <f>IFERROR(VLOOKUP(G4041,Store_Map!$A$2:$I$100,6,FALSE),"")</f>
        <v>0</v>
      </c>
      <c r="L4041">
        <f>IFERROR(VLOOKUP(G4041,Store_Map!$A$2:$I$100,7,FALSE),"")</f>
        <v>0</v>
      </c>
      <c r="M4041">
        <f>IFERROR(VLOOKUP(G4041,Store_Map!$A$2:$I$100,8,FALSE),"")</f>
        <v>0</v>
      </c>
      <c r="N4041">
        <f t="shared" si="567"/>
        <v>0</v>
      </c>
      <c r="O4041" t="str">
        <f t="shared" si="568"/>
        <v>PASS</v>
      </c>
      <c r="P4041" t="str">
        <f t="shared" si="569"/>
        <v>PASS</v>
      </c>
      <c r="Q4041" t="str">
        <f t="shared" si="570"/>
        <v>PASS</v>
      </c>
      <c r="R4041" t="str">
        <f t="shared" si="571"/>
        <v>PASS</v>
      </c>
      <c r="S4041" t="str">
        <f t="shared" si="572"/>
        <v>PASS</v>
      </c>
      <c r="T4041">
        <f t="shared" si="573"/>
        <v>100</v>
      </c>
      <c r="U4041" t="str">
        <f t="shared" si="574"/>
        <v>Low</v>
      </c>
      <c r="V4041" t="str">
        <f t="shared" si="575"/>
        <v>Clean</v>
      </c>
    </row>
    <row r="4042" spans="1:22" x14ac:dyDescent="0.3">
      <c r="A4042" t="str">
        <f>Raw_Data!A4042</f>
        <v>16053408</v>
      </c>
      <c r="B4042">
        <f>Raw_Data!B4042</f>
        <v>45664</v>
      </c>
      <c r="C4042" t="str">
        <f>Raw_Data!C4042</f>
        <v>ATENOLOL 25 MG TABLET</v>
      </c>
      <c r="D4042" t="str">
        <f>Raw_Data!D4042</f>
        <v>93078701</v>
      </c>
      <c r="E4042" t="str">
        <f>Raw_Data!E4042</f>
        <v>GIBBS, JON</v>
      </c>
      <c r="F4042" t="str">
        <f>Raw_Data!F4042</f>
        <v>1700896156</v>
      </c>
      <c r="G4042" t="str">
        <f>Raw_Data!H4042</f>
        <v>1</v>
      </c>
      <c r="H4042">
        <f>IFERROR(VLOOKUP(G4042,Store_Map!$A$2:$I$100,3,FALSE),"")</f>
        <v>0</v>
      </c>
      <c r="I4042">
        <f>IFERROR(VLOOKUP(G4042,Store_Map!$A$2:$I$100,4,FALSE),"")</f>
        <v>0</v>
      </c>
      <c r="J4042">
        <f>IFERROR(VLOOKUP(G4042,Store_Map!$A$2:$I$100,5,FALSE),"")</f>
        <v>0</v>
      </c>
      <c r="K4042">
        <f>IFERROR(VLOOKUP(G4042,Store_Map!$A$2:$I$100,6,FALSE),"")</f>
        <v>0</v>
      </c>
      <c r="L4042">
        <f>IFERROR(VLOOKUP(G4042,Store_Map!$A$2:$I$100,7,FALSE),"")</f>
        <v>0</v>
      </c>
      <c r="M4042">
        <f>IFERROR(VLOOKUP(G4042,Store_Map!$A$2:$I$100,8,FALSE),"")</f>
        <v>0</v>
      </c>
      <c r="N4042">
        <f t="shared" si="567"/>
        <v>0</v>
      </c>
      <c r="O4042" t="str">
        <f t="shared" si="568"/>
        <v>PASS</v>
      </c>
      <c r="P4042" t="str">
        <f t="shared" si="569"/>
        <v>REVIEW</v>
      </c>
      <c r="Q4042" t="str">
        <f t="shared" si="570"/>
        <v>PASS</v>
      </c>
      <c r="R4042" t="str">
        <f t="shared" si="571"/>
        <v>PASS</v>
      </c>
      <c r="S4042" t="str">
        <f t="shared" si="572"/>
        <v>REVIEW</v>
      </c>
      <c r="T4042">
        <f t="shared" si="573"/>
        <v>90</v>
      </c>
      <c r="U4042" t="str">
        <f t="shared" si="574"/>
        <v>Low</v>
      </c>
      <c r="V4042" t="str">
        <f t="shared" si="575"/>
        <v>Invalid NDC</v>
      </c>
    </row>
    <row r="4043" spans="1:22" x14ac:dyDescent="0.3">
      <c r="A4043" t="str">
        <f>Raw_Data!A4043</f>
        <v>16053407</v>
      </c>
      <c r="B4043">
        <f>Raw_Data!B4043</f>
        <v>45664</v>
      </c>
      <c r="C4043" t="str">
        <f>Raw_Data!C4043</f>
        <v>GEMFIBROZIL 600 MG TABLET</v>
      </c>
      <c r="D4043" t="str">
        <f>Raw_Data!D4043</f>
        <v>31722012805</v>
      </c>
      <c r="E4043" t="str">
        <f>Raw_Data!E4043</f>
        <v>GIBBS, JON</v>
      </c>
      <c r="F4043" t="str">
        <f>Raw_Data!F4043</f>
        <v>1700896156</v>
      </c>
      <c r="G4043" t="str">
        <f>Raw_Data!H4043</f>
        <v>1</v>
      </c>
      <c r="H4043">
        <f>IFERROR(VLOOKUP(G4043,Store_Map!$A$2:$I$100,3,FALSE),"")</f>
        <v>0</v>
      </c>
      <c r="I4043">
        <f>IFERROR(VLOOKUP(G4043,Store_Map!$A$2:$I$100,4,FALSE),"")</f>
        <v>0</v>
      </c>
      <c r="J4043">
        <f>IFERROR(VLOOKUP(G4043,Store_Map!$A$2:$I$100,5,FALSE),"")</f>
        <v>0</v>
      </c>
      <c r="K4043">
        <f>IFERROR(VLOOKUP(G4043,Store_Map!$A$2:$I$100,6,FALSE),"")</f>
        <v>0</v>
      </c>
      <c r="L4043">
        <f>IFERROR(VLOOKUP(G4043,Store_Map!$A$2:$I$100,7,FALSE),"")</f>
        <v>0</v>
      </c>
      <c r="M4043">
        <f>IFERROR(VLOOKUP(G4043,Store_Map!$A$2:$I$100,8,FALSE),"")</f>
        <v>0</v>
      </c>
      <c r="N4043">
        <f t="shared" si="567"/>
        <v>0</v>
      </c>
      <c r="O4043" t="str">
        <f t="shared" si="568"/>
        <v>PASS</v>
      </c>
      <c r="P4043" t="str">
        <f t="shared" si="569"/>
        <v>PASS</v>
      </c>
      <c r="Q4043" t="str">
        <f t="shared" si="570"/>
        <v>PASS</v>
      </c>
      <c r="R4043" t="str">
        <f t="shared" si="571"/>
        <v>PASS</v>
      </c>
      <c r="S4043" t="str">
        <f t="shared" si="572"/>
        <v>PASS</v>
      </c>
      <c r="T4043">
        <f t="shared" si="573"/>
        <v>100</v>
      </c>
      <c r="U4043" t="str">
        <f t="shared" si="574"/>
        <v>Low</v>
      </c>
      <c r="V4043" t="str">
        <f t="shared" si="575"/>
        <v>Clean</v>
      </c>
    </row>
    <row r="4044" spans="1:22" x14ac:dyDescent="0.3">
      <c r="A4044" t="str">
        <f>Raw_Data!A4044</f>
        <v>16052893</v>
      </c>
      <c r="B4044">
        <f>Raw_Data!B4044</f>
        <v>45664</v>
      </c>
      <c r="C4044" t="str">
        <f>Raw_Data!C4044</f>
        <v>AMLODIPINE BESYLATE 10 MG T</v>
      </c>
      <c r="D4044" t="str">
        <f>Raw_Data!D4044</f>
        <v>69097012805</v>
      </c>
      <c r="E4044" t="str">
        <f>Raw_Data!E4044</f>
        <v>GIBBS, JON</v>
      </c>
      <c r="F4044" t="str">
        <f>Raw_Data!F4044</f>
        <v>1700896156</v>
      </c>
      <c r="G4044" t="str">
        <f>Raw_Data!H4044</f>
        <v>1</v>
      </c>
      <c r="H4044">
        <f>IFERROR(VLOOKUP(G4044,Store_Map!$A$2:$I$100,3,FALSE),"")</f>
        <v>0</v>
      </c>
      <c r="I4044">
        <f>IFERROR(VLOOKUP(G4044,Store_Map!$A$2:$I$100,4,FALSE),"")</f>
        <v>0</v>
      </c>
      <c r="J4044">
        <f>IFERROR(VLOOKUP(G4044,Store_Map!$A$2:$I$100,5,FALSE),"")</f>
        <v>0</v>
      </c>
      <c r="K4044">
        <f>IFERROR(VLOOKUP(G4044,Store_Map!$A$2:$I$100,6,FALSE),"")</f>
        <v>0</v>
      </c>
      <c r="L4044">
        <f>IFERROR(VLOOKUP(G4044,Store_Map!$A$2:$I$100,7,FALSE),"")</f>
        <v>0</v>
      </c>
      <c r="M4044">
        <f>IFERROR(VLOOKUP(G4044,Store_Map!$A$2:$I$100,8,FALSE),"")</f>
        <v>0</v>
      </c>
      <c r="N4044">
        <f t="shared" si="567"/>
        <v>0</v>
      </c>
      <c r="O4044" t="str">
        <f t="shared" si="568"/>
        <v>PASS</v>
      </c>
      <c r="P4044" t="str">
        <f t="shared" si="569"/>
        <v>PASS</v>
      </c>
      <c r="Q4044" t="str">
        <f t="shared" si="570"/>
        <v>PASS</v>
      </c>
      <c r="R4044" t="str">
        <f t="shared" si="571"/>
        <v>PASS</v>
      </c>
      <c r="S4044" t="str">
        <f t="shared" si="572"/>
        <v>PASS</v>
      </c>
      <c r="T4044">
        <f t="shared" si="573"/>
        <v>100</v>
      </c>
      <c r="U4044" t="str">
        <f t="shared" si="574"/>
        <v>Low</v>
      </c>
      <c r="V4044" t="str">
        <f t="shared" si="575"/>
        <v>Clean</v>
      </c>
    </row>
    <row r="4045" spans="1:22" x14ac:dyDescent="0.3">
      <c r="A4045" t="str">
        <f>Raw_Data!A4045</f>
        <v>16055063</v>
      </c>
      <c r="B4045">
        <f>Raw_Data!B4045</f>
        <v>45664</v>
      </c>
      <c r="C4045" t="str">
        <f>Raw_Data!C4045</f>
        <v>CIPROFLOXACIN HCL 500 MG TA</v>
      </c>
      <c r="D4045" t="str">
        <f>Raw_Data!D4045</f>
        <v>59651086701</v>
      </c>
      <c r="E4045" t="str">
        <f>Raw_Data!E4045</f>
        <v>GIBBS, JON</v>
      </c>
      <c r="F4045" t="str">
        <f>Raw_Data!F4045</f>
        <v>1700896156</v>
      </c>
      <c r="G4045" t="str">
        <f>Raw_Data!H4045</f>
        <v>1</v>
      </c>
      <c r="H4045">
        <f>IFERROR(VLOOKUP(G4045,Store_Map!$A$2:$I$100,3,FALSE),"")</f>
        <v>0</v>
      </c>
      <c r="I4045">
        <f>IFERROR(VLOOKUP(G4045,Store_Map!$A$2:$I$100,4,FALSE),"")</f>
        <v>0</v>
      </c>
      <c r="J4045">
        <f>IFERROR(VLOOKUP(G4045,Store_Map!$A$2:$I$100,5,FALSE),"")</f>
        <v>0</v>
      </c>
      <c r="K4045">
        <f>IFERROR(VLOOKUP(G4045,Store_Map!$A$2:$I$100,6,FALSE),"")</f>
        <v>0</v>
      </c>
      <c r="L4045">
        <f>IFERROR(VLOOKUP(G4045,Store_Map!$A$2:$I$100,7,FALSE),"")</f>
        <v>0</v>
      </c>
      <c r="M4045">
        <f>IFERROR(VLOOKUP(G4045,Store_Map!$A$2:$I$100,8,FALSE),"")</f>
        <v>0</v>
      </c>
      <c r="N4045">
        <f t="shared" si="567"/>
        <v>0</v>
      </c>
      <c r="O4045" t="str">
        <f t="shared" si="568"/>
        <v>PASS</v>
      </c>
      <c r="P4045" t="str">
        <f t="shared" si="569"/>
        <v>PASS</v>
      </c>
      <c r="Q4045" t="str">
        <f t="shared" si="570"/>
        <v>PASS</v>
      </c>
      <c r="R4045" t="str">
        <f t="shared" si="571"/>
        <v>PASS</v>
      </c>
      <c r="S4045" t="str">
        <f t="shared" si="572"/>
        <v>PASS</v>
      </c>
      <c r="T4045">
        <f t="shared" si="573"/>
        <v>100</v>
      </c>
      <c r="U4045" t="str">
        <f t="shared" si="574"/>
        <v>Low</v>
      </c>
      <c r="V4045" t="str">
        <f t="shared" si="575"/>
        <v>Clean</v>
      </c>
    </row>
    <row r="4046" spans="1:22" x14ac:dyDescent="0.3">
      <c r="A4046" t="str">
        <f>Raw_Data!A4046</f>
        <v>16055064</v>
      </c>
      <c r="B4046">
        <f>Raw_Data!B4046</f>
        <v>45664</v>
      </c>
      <c r="C4046" t="str">
        <f>Raw_Data!C4046</f>
        <v>CETIRIZINE HCL 10 MG TABLET</v>
      </c>
      <c r="D4046" t="str">
        <f>Raw_Data!D4046</f>
        <v>45802091939</v>
      </c>
      <c r="E4046" t="str">
        <f>Raw_Data!E4046</f>
        <v>GIBBS, JON</v>
      </c>
      <c r="F4046" t="str">
        <f>Raw_Data!F4046</f>
        <v>1700896156</v>
      </c>
      <c r="G4046" t="str">
        <f>Raw_Data!H4046</f>
        <v>1</v>
      </c>
      <c r="H4046">
        <f>IFERROR(VLOOKUP(G4046,Store_Map!$A$2:$I$100,3,FALSE),"")</f>
        <v>0</v>
      </c>
      <c r="I4046">
        <f>IFERROR(VLOOKUP(G4046,Store_Map!$A$2:$I$100,4,FALSE),"")</f>
        <v>0</v>
      </c>
      <c r="J4046">
        <f>IFERROR(VLOOKUP(G4046,Store_Map!$A$2:$I$100,5,FALSE),"")</f>
        <v>0</v>
      </c>
      <c r="K4046">
        <f>IFERROR(VLOOKUP(G4046,Store_Map!$A$2:$I$100,6,FALSE),"")</f>
        <v>0</v>
      </c>
      <c r="L4046">
        <f>IFERROR(VLOOKUP(G4046,Store_Map!$A$2:$I$100,7,FALSE),"")</f>
        <v>0</v>
      </c>
      <c r="M4046">
        <f>IFERROR(VLOOKUP(G4046,Store_Map!$A$2:$I$100,8,FALSE),"")</f>
        <v>0</v>
      </c>
      <c r="N4046">
        <f t="shared" si="567"/>
        <v>0</v>
      </c>
      <c r="O4046" t="str">
        <f t="shared" si="568"/>
        <v>PASS</v>
      </c>
      <c r="P4046" t="str">
        <f t="shared" si="569"/>
        <v>PASS</v>
      </c>
      <c r="Q4046" t="str">
        <f t="shared" si="570"/>
        <v>PASS</v>
      </c>
      <c r="R4046" t="str">
        <f t="shared" si="571"/>
        <v>PASS</v>
      </c>
      <c r="S4046" t="str">
        <f t="shared" si="572"/>
        <v>PASS</v>
      </c>
      <c r="T4046">
        <f t="shared" si="573"/>
        <v>100</v>
      </c>
      <c r="U4046" t="str">
        <f t="shared" si="574"/>
        <v>Low</v>
      </c>
      <c r="V4046" t="str">
        <f t="shared" si="575"/>
        <v>Clean</v>
      </c>
    </row>
    <row r="4047" spans="1:22" x14ac:dyDescent="0.3">
      <c r="A4047" t="str">
        <f>Raw_Data!A4047</f>
        <v>16055065</v>
      </c>
      <c r="B4047">
        <f>Raw_Data!B4047</f>
        <v>45664</v>
      </c>
      <c r="C4047" t="str">
        <f>Raw_Data!C4047</f>
        <v>FLUTICASONE PROP 50 MCG SPR</v>
      </c>
      <c r="D4047" t="str">
        <f>Raw_Data!D4047</f>
        <v>60505082901</v>
      </c>
      <c r="E4047" t="str">
        <f>Raw_Data!E4047</f>
        <v>GIBBS, JON</v>
      </c>
      <c r="F4047" t="str">
        <f>Raw_Data!F4047</f>
        <v>1700896156</v>
      </c>
      <c r="G4047" t="str">
        <f>Raw_Data!H4047</f>
        <v>1</v>
      </c>
      <c r="H4047">
        <f>IFERROR(VLOOKUP(G4047,Store_Map!$A$2:$I$100,3,FALSE),"")</f>
        <v>0</v>
      </c>
      <c r="I4047">
        <f>IFERROR(VLOOKUP(G4047,Store_Map!$A$2:$I$100,4,FALSE),"")</f>
        <v>0</v>
      </c>
      <c r="J4047">
        <f>IFERROR(VLOOKUP(G4047,Store_Map!$A$2:$I$100,5,FALSE),"")</f>
        <v>0</v>
      </c>
      <c r="K4047">
        <f>IFERROR(VLOOKUP(G4047,Store_Map!$A$2:$I$100,6,FALSE),"")</f>
        <v>0</v>
      </c>
      <c r="L4047">
        <f>IFERROR(VLOOKUP(G4047,Store_Map!$A$2:$I$100,7,FALSE),"")</f>
        <v>0</v>
      </c>
      <c r="M4047">
        <f>IFERROR(VLOOKUP(G4047,Store_Map!$A$2:$I$100,8,FALSE),"")</f>
        <v>0</v>
      </c>
      <c r="N4047">
        <f t="shared" si="567"/>
        <v>0</v>
      </c>
      <c r="O4047" t="str">
        <f t="shared" si="568"/>
        <v>PASS</v>
      </c>
      <c r="P4047" t="str">
        <f t="shared" si="569"/>
        <v>PASS</v>
      </c>
      <c r="Q4047" t="str">
        <f t="shared" si="570"/>
        <v>PASS</v>
      </c>
      <c r="R4047" t="str">
        <f t="shared" si="571"/>
        <v>PASS</v>
      </c>
      <c r="S4047" t="str">
        <f t="shared" si="572"/>
        <v>PASS</v>
      </c>
      <c r="T4047">
        <f t="shared" si="573"/>
        <v>100</v>
      </c>
      <c r="U4047" t="str">
        <f t="shared" si="574"/>
        <v>Low</v>
      </c>
      <c r="V4047" t="str">
        <f t="shared" si="575"/>
        <v>Clean</v>
      </c>
    </row>
    <row r="4048" spans="1:22" x14ac:dyDescent="0.3">
      <c r="A4048" t="str">
        <f>Raw_Data!A4048</f>
        <v>16055066</v>
      </c>
      <c r="B4048">
        <f>Raw_Data!B4048</f>
        <v>45664</v>
      </c>
      <c r="C4048" t="str">
        <f>Raw_Data!C4048</f>
        <v>VALSARTAN 160 MG TABLET</v>
      </c>
      <c r="D4048" t="str">
        <f>Raw_Data!D4048</f>
        <v>378581477</v>
      </c>
      <c r="E4048" t="str">
        <f>Raw_Data!E4048</f>
        <v>GIBBS, JON</v>
      </c>
      <c r="F4048" t="str">
        <f>Raw_Data!F4048</f>
        <v>1700896156</v>
      </c>
      <c r="G4048" t="str">
        <f>Raw_Data!H4048</f>
        <v>1</v>
      </c>
      <c r="H4048">
        <f>IFERROR(VLOOKUP(G4048,Store_Map!$A$2:$I$100,3,FALSE),"")</f>
        <v>0</v>
      </c>
      <c r="I4048">
        <f>IFERROR(VLOOKUP(G4048,Store_Map!$A$2:$I$100,4,FALSE),"")</f>
        <v>0</v>
      </c>
      <c r="J4048">
        <f>IFERROR(VLOOKUP(G4048,Store_Map!$A$2:$I$100,5,FALSE),"")</f>
        <v>0</v>
      </c>
      <c r="K4048">
        <f>IFERROR(VLOOKUP(G4048,Store_Map!$A$2:$I$100,6,FALSE),"")</f>
        <v>0</v>
      </c>
      <c r="L4048">
        <f>IFERROR(VLOOKUP(G4048,Store_Map!$A$2:$I$100,7,FALSE),"")</f>
        <v>0</v>
      </c>
      <c r="M4048">
        <f>IFERROR(VLOOKUP(G4048,Store_Map!$A$2:$I$100,8,FALSE),"")</f>
        <v>0</v>
      </c>
      <c r="N4048">
        <f t="shared" si="567"/>
        <v>0</v>
      </c>
      <c r="O4048" t="str">
        <f t="shared" si="568"/>
        <v>PASS</v>
      </c>
      <c r="P4048" t="str">
        <f t="shared" si="569"/>
        <v>REVIEW</v>
      </c>
      <c r="Q4048" t="str">
        <f t="shared" si="570"/>
        <v>PASS</v>
      </c>
      <c r="R4048" t="str">
        <f t="shared" si="571"/>
        <v>PASS</v>
      </c>
      <c r="S4048" t="str">
        <f t="shared" si="572"/>
        <v>REVIEW</v>
      </c>
      <c r="T4048">
        <f t="shared" si="573"/>
        <v>90</v>
      </c>
      <c r="U4048" t="str">
        <f t="shared" si="574"/>
        <v>Low</v>
      </c>
      <c r="V4048" t="str">
        <f t="shared" si="575"/>
        <v>Invalid NDC</v>
      </c>
    </row>
    <row r="4049" spans="1:22" x14ac:dyDescent="0.3">
      <c r="A4049" t="str">
        <f>Raw_Data!A4049</f>
        <v>16055057</v>
      </c>
      <c r="B4049">
        <f>Raw_Data!B4049</f>
        <v>45664</v>
      </c>
      <c r="C4049" t="str">
        <f>Raw_Data!C4049</f>
        <v>LEVOTHYROXINE 25 MCG TABLET</v>
      </c>
      <c r="D4049" t="str">
        <f>Raw_Data!D4049</f>
        <v>68180096509</v>
      </c>
      <c r="E4049" t="str">
        <f>Raw_Data!E4049</f>
        <v>GIBBS, JON</v>
      </c>
      <c r="F4049" t="str">
        <f>Raw_Data!F4049</f>
        <v>1700896156</v>
      </c>
      <c r="G4049" t="str">
        <f>Raw_Data!H4049</f>
        <v>1</v>
      </c>
      <c r="H4049">
        <f>IFERROR(VLOOKUP(G4049,Store_Map!$A$2:$I$100,3,FALSE),"")</f>
        <v>0</v>
      </c>
      <c r="I4049">
        <f>IFERROR(VLOOKUP(G4049,Store_Map!$A$2:$I$100,4,FALSE),"")</f>
        <v>0</v>
      </c>
      <c r="J4049">
        <f>IFERROR(VLOOKUP(G4049,Store_Map!$A$2:$I$100,5,FALSE),"")</f>
        <v>0</v>
      </c>
      <c r="K4049">
        <f>IFERROR(VLOOKUP(G4049,Store_Map!$A$2:$I$100,6,FALSE),"")</f>
        <v>0</v>
      </c>
      <c r="L4049">
        <f>IFERROR(VLOOKUP(G4049,Store_Map!$A$2:$I$100,7,FALSE),"")</f>
        <v>0</v>
      </c>
      <c r="M4049">
        <f>IFERROR(VLOOKUP(G4049,Store_Map!$A$2:$I$100,8,FALSE),"")</f>
        <v>0</v>
      </c>
      <c r="N4049">
        <f t="shared" si="567"/>
        <v>0</v>
      </c>
      <c r="O4049" t="str">
        <f t="shared" si="568"/>
        <v>PASS</v>
      </c>
      <c r="P4049" t="str">
        <f t="shared" si="569"/>
        <v>PASS</v>
      </c>
      <c r="Q4049" t="str">
        <f t="shared" si="570"/>
        <v>PASS</v>
      </c>
      <c r="R4049" t="str">
        <f t="shared" si="571"/>
        <v>PASS</v>
      </c>
      <c r="S4049" t="str">
        <f t="shared" si="572"/>
        <v>PASS</v>
      </c>
      <c r="T4049">
        <f t="shared" si="573"/>
        <v>100</v>
      </c>
      <c r="U4049" t="str">
        <f t="shared" si="574"/>
        <v>Low</v>
      </c>
      <c r="V4049" t="str">
        <f t="shared" si="575"/>
        <v>Clean</v>
      </c>
    </row>
    <row r="4050" spans="1:22" x14ac:dyDescent="0.3">
      <c r="A4050" t="str">
        <f>Raw_Data!A4050</f>
        <v>16055058</v>
      </c>
      <c r="B4050">
        <f>Raw_Data!B4050</f>
        <v>45664</v>
      </c>
      <c r="C4050" t="str">
        <f>Raw_Data!C4050</f>
        <v>SERTRALINE HCL 50 MG TABLET</v>
      </c>
      <c r="D4050" t="str">
        <f>Raw_Data!D4050</f>
        <v>68180035209</v>
      </c>
      <c r="E4050" t="str">
        <f>Raw_Data!E4050</f>
        <v>GIBBS, JON</v>
      </c>
      <c r="F4050" t="str">
        <f>Raw_Data!F4050</f>
        <v>1700896156</v>
      </c>
      <c r="G4050" t="str">
        <f>Raw_Data!H4050</f>
        <v>1</v>
      </c>
      <c r="H4050">
        <f>IFERROR(VLOOKUP(G4050,Store_Map!$A$2:$I$100,3,FALSE),"")</f>
        <v>0</v>
      </c>
      <c r="I4050">
        <f>IFERROR(VLOOKUP(G4050,Store_Map!$A$2:$I$100,4,FALSE),"")</f>
        <v>0</v>
      </c>
      <c r="J4050">
        <f>IFERROR(VLOOKUP(G4050,Store_Map!$A$2:$I$100,5,FALSE),"")</f>
        <v>0</v>
      </c>
      <c r="K4050">
        <f>IFERROR(VLOOKUP(G4050,Store_Map!$A$2:$I$100,6,FALSE),"")</f>
        <v>0</v>
      </c>
      <c r="L4050">
        <f>IFERROR(VLOOKUP(G4050,Store_Map!$A$2:$I$100,7,FALSE),"")</f>
        <v>0</v>
      </c>
      <c r="M4050">
        <f>IFERROR(VLOOKUP(G4050,Store_Map!$A$2:$I$100,8,FALSE),"")</f>
        <v>0</v>
      </c>
      <c r="N4050">
        <f t="shared" si="567"/>
        <v>0</v>
      </c>
      <c r="O4050" t="str">
        <f t="shared" si="568"/>
        <v>PASS</v>
      </c>
      <c r="P4050" t="str">
        <f t="shared" si="569"/>
        <v>PASS</v>
      </c>
      <c r="Q4050" t="str">
        <f t="shared" si="570"/>
        <v>PASS</v>
      </c>
      <c r="R4050" t="str">
        <f t="shared" si="571"/>
        <v>PASS</v>
      </c>
      <c r="S4050" t="str">
        <f t="shared" si="572"/>
        <v>PASS</v>
      </c>
      <c r="T4050">
        <f t="shared" si="573"/>
        <v>100</v>
      </c>
      <c r="U4050" t="str">
        <f t="shared" si="574"/>
        <v>Low</v>
      </c>
      <c r="V4050" t="str">
        <f t="shared" si="575"/>
        <v>Clean</v>
      </c>
    </row>
    <row r="4051" spans="1:22" x14ac:dyDescent="0.3">
      <c r="A4051" t="str">
        <f>Raw_Data!A4051</f>
        <v>16055059</v>
      </c>
      <c r="B4051">
        <f>Raw_Data!B4051</f>
        <v>45664</v>
      </c>
      <c r="C4051" t="str">
        <f>Raw_Data!C4051</f>
        <v>BENZTROPINE MES 0.5 MG TAB</v>
      </c>
      <c r="D4051" t="str">
        <f>Raw_Data!D4051</f>
        <v>69315013601</v>
      </c>
      <c r="E4051" t="str">
        <f>Raw_Data!E4051</f>
        <v>GIBBS, JON</v>
      </c>
      <c r="F4051" t="str">
        <f>Raw_Data!F4051</f>
        <v>1700896156</v>
      </c>
      <c r="G4051" t="str">
        <f>Raw_Data!H4051</f>
        <v>1</v>
      </c>
      <c r="H4051">
        <f>IFERROR(VLOOKUP(G4051,Store_Map!$A$2:$I$100,3,FALSE),"")</f>
        <v>0</v>
      </c>
      <c r="I4051">
        <f>IFERROR(VLOOKUP(G4051,Store_Map!$A$2:$I$100,4,FALSE),"")</f>
        <v>0</v>
      </c>
      <c r="J4051">
        <f>IFERROR(VLOOKUP(G4051,Store_Map!$A$2:$I$100,5,FALSE),"")</f>
        <v>0</v>
      </c>
      <c r="K4051">
        <f>IFERROR(VLOOKUP(G4051,Store_Map!$A$2:$I$100,6,FALSE),"")</f>
        <v>0</v>
      </c>
      <c r="L4051">
        <f>IFERROR(VLOOKUP(G4051,Store_Map!$A$2:$I$100,7,FALSE),"")</f>
        <v>0</v>
      </c>
      <c r="M4051">
        <f>IFERROR(VLOOKUP(G4051,Store_Map!$A$2:$I$100,8,FALSE),"")</f>
        <v>0</v>
      </c>
      <c r="N4051">
        <f t="shared" si="567"/>
        <v>0</v>
      </c>
      <c r="O4051" t="str">
        <f t="shared" si="568"/>
        <v>PASS</v>
      </c>
      <c r="P4051" t="str">
        <f t="shared" si="569"/>
        <v>PASS</v>
      </c>
      <c r="Q4051" t="str">
        <f t="shared" si="570"/>
        <v>PASS</v>
      </c>
      <c r="R4051" t="str">
        <f t="shared" si="571"/>
        <v>PASS</v>
      </c>
      <c r="S4051" t="str">
        <f t="shared" si="572"/>
        <v>PASS</v>
      </c>
      <c r="T4051">
        <f t="shared" si="573"/>
        <v>100</v>
      </c>
      <c r="U4051" t="str">
        <f t="shared" si="574"/>
        <v>Low</v>
      </c>
      <c r="V4051" t="str">
        <f t="shared" si="575"/>
        <v>Clean</v>
      </c>
    </row>
    <row r="4052" spans="1:22" x14ac:dyDescent="0.3">
      <c r="A4052" t="str">
        <f>Raw_Data!A4052</f>
        <v>16055060</v>
      </c>
      <c r="B4052">
        <f>Raw_Data!B4052</f>
        <v>45664</v>
      </c>
      <c r="C4052" t="str">
        <f>Raw_Data!C4052</f>
        <v>QUETIAPINE FUMARATE 100 MG</v>
      </c>
      <c r="D4052" t="str">
        <f>Raw_Data!D4052</f>
        <v>29300014901</v>
      </c>
      <c r="E4052" t="str">
        <f>Raw_Data!E4052</f>
        <v>GIBBS, JON</v>
      </c>
      <c r="F4052" t="str">
        <f>Raw_Data!F4052</f>
        <v>1700896156</v>
      </c>
      <c r="G4052" t="str">
        <f>Raw_Data!H4052</f>
        <v>1</v>
      </c>
      <c r="H4052">
        <f>IFERROR(VLOOKUP(G4052,Store_Map!$A$2:$I$100,3,FALSE),"")</f>
        <v>0</v>
      </c>
      <c r="I4052">
        <f>IFERROR(VLOOKUP(G4052,Store_Map!$A$2:$I$100,4,FALSE),"")</f>
        <v>0</v>
      </c>
      <c r="J4052">
        <f>IFERROR(VLOOKUP(G4052,Store_Map!$A$2:$I$100,5,FALSE),"")</f>
        <v>0</v>
      </c>
      <c r="K4052">
        <f>IFERROR(VLOOKUP(G4052,Store_Map!$A$2:$I$100,6,FALSE),"")</f>
        <v>0</v>
      </c>
      <c r="L4052">
        <f>IFERROR(VLOOKUP(G4052,Store_Map!$A$2:$I$100,7,FALSE),"")</f>
        <v>0</v>
      </c>
      <c r="M4052">
        <f>IFERROR(VLOOKUP(G4052,Store_Map!$A$2:$I$100,8,FALSE),"")</f>
        <v>0</v>
      </c>
      <c r="N4052">
        <f t="shared" si="567"/>
        <v>0</v>
      </c>
      <c r="O4052" t="str">
        <f t="shared" si="568"/>
        <v>PASS</v>
      </c>
      <c r="P4052" t="str">
        <f t="shared" si="569"/>
        <v>PASS</v>
      </c>
      <c r="Q4052" t="str">
        <f t="shared" si="570"/>
        <v>PASS</v>
      </c>
      <c r="R4052" t="str">
        <f t="shared" si="571"/>
        <v>PASS</v>
      </c>
      <c r="S4052" t="str">
        <f t="shared" si="572"/>
        <v>PASS</v>
      </c>
      <c r="T4052">
        <f t="shared" si="573"/>
        <v>100</v>
      </c>
      <c r="U4052" t="str">
        <f t="shared" si="574"/>
        <v>Low</v>
      </c>
      <c r="V4052" t="str">
        <f t="shared" si="575"/>
        <v>Clean</v>
      </c>
    </row>
    <row r="4053" spans="1:22" x14ac:dyDescent="0.3">
      <c r="A4053" t="str">
        <f>Raw_Data!A4053</f>
        <v>16055061</v>
      </c>
      <c r="B4053">
        <f>Raw_Data!B4053</f>
        <v>45664</v>
      </c>
      <c r="C4053" t="str">
        <f>Raw_Data!C4053</f>
        <v>HYDROXYZINE HCL 50 MG TABLE</v>
      </c>
      <c r="D4053" t="str">
        <f>Raw_Data!D4053</f>
        <v>23155050201</v>
      </c>
      <c r="E4053" t="str">
        <f>Raw_Data!E4053</f>
        <v>GIBBS, JON</v>
      </c>
      <c r="F4053" t="str">
        <f>Raw_Data!F4053</f>
        <v>1700896156</v>
      </c>
      <c r="G4053" t="str">
        <f>Raw_Data!H4053</f>
        <v>1</v>
      </c>
      <c r="H4053">
        <f>IFERROR(VLOOKUP(G4053,Store_Map!$A$2:$I$100,3,FALSE),"")</f>
        <v>0</v>
      </c>
      <c r="I4053">
        <f>IFERROR(VLOOKUP(G4053,Store_Map!$A$2:$I$100,4,FALSE),"")</f>
        <v>0</v>
      </c>
      <c r="J4053">
        <f>IFERROR(VLOOKUP(G4053,Store_Map!$A$2:$I$100,5,FALSE),"")</f>
        <v>0</v>
      </c>
      <c r="K4053">
        <f>IFERROR(VLOOKUP(G4053,Store_Map!$A$2:$I$100,6,FALSE),"")</f>
        <v>0</v>
      </c>
      <c r="L4053">
        <f>IFERROR(VLOOKUP(G4053,Store_Map!$A$2:$I$100,7,FALSE),"")</f>
        <v>0</v>
      </c>
      <c r="M4053">
        <f>IFERROR(VLOOKUP(G4053,Store_Map!$A$2:$I$100,8,FALSE),"")</f>
        <v>0</v>
      </c>
      <c r="N4053">
        <f t="shared" si="567"/>
        <v>0</v>
      </c>
      <c r="O4053" t="str">
        <f t="shared" si="568"/>
        <v>PASS</v>
      </c>
      <c r="P4053" t="str">
        <f t="shared" si="569"/>
        <v>PASS</v>
      </c>
      <c r="Q4053" t="str">
        <f t="shared" si="570"/>
        <v>PASS</v>
      </c>
      <c r="R4053" t="str">
        <f t="shared" si="571"/>
        <v>PASS</v>
      </c>
      <c r="S4053" t="str">
        <f t="shared" si="572"/>
        <v>PASS</v>
      </c>
      <c r="T4053">
        <f t="shared" si="573"/>
        <v>100</v>
      </c>
      <c r="U4053" t="str">
        <f t="shared" si="574"/>
        <v>Low</v>
      </c>
      <c r="V4053" t="str">
        <f t="shared" si="575"/>
        <v>Clean</v>
      </c>
    </row>
    <row r="4054" spans="1:22" x14ac:dyDescent="0.3">
      <c r="A4054" t="str">
        <f>Raw_Data!A4054</f>
        <v>16055062</v>
      </c>
      <c r="B4054">
        <f>Raw_Data!B4054</f>
        <v>45664</v>
      </c>
      <c r="C4054" t="str">
        <f>Raw_Data!C4054</f>
        <v>SERTRALINE HCL 100 MG TABLE</v>
      </c>
      <c r="D4054" t="str">
        <f>Raw_Data!D4054</f>
        <v>68180035309</v>
      </c>
      <c r="E4054" t="str">
        <f>Raw_Data!E4054</f>
        <v>GIBBS, JON</v>
      </c>
      <c r="F4054" t="str">
        <f>Raw_Data!F4054</f>
        <v>1700896156</v>
      </c>
      <c r="G4054" t="str">
        <f>Raw_Data!H4054</f>
        <v>1</v>
      </c>
      <c r="H4054">
        <f>IFERROR(VLOOKUP(G4054,Store_Map!$A$2:$I$100,3,FALSE),"")</f>
        <v>0</v>
      </c>
      <c r="I4054">
        <f>IFERROR(VLOOKUP(G4054,Store_Map!$A$2:$I$100,4,FALSE),"")</f>
        <v>0</v>
      </c>
      <c r="J4054">
        <f>IFERROR(VLOOKUP(G4054,Store_Map!$A$2:$I$100,5,FALSE),"")</f>
        <v>0</v>
      </c>
      <c r="K4054">
        <f>IFERROR(VLOOKUP(G4054,Store_Map!$A$2:$I$100,6,FALSE),"")</f>
        <v>0</v>
      </c>
      <c r="L4054">
        <f>IFERROR(VLOOKUP(G4054,Store_Map!$A$2:$I$100,7,FALSE),"")</f>
        <v>0</v>
      </c>
      <c r="M4054">
        <f>IFERROR(VLOOKUP(G4054,Store_Map!$A$2:$I$100,8,FALSE),"")</f>
        <v>0</v>
      </c>
      <c r="N4054">
        <f t="shared" si="567"/>
        <v>0</v>
      </c>
      <c r="O4054" t="str">
        <f t="shared" si="568"/>
        <v>PASS</v>
      </c>
      <c r="P4054" t="str">
        <f t="shared" si="569"/>
        <v>PASS</v>
      </c>
      <c r="Q4054" t="str">
        <f t="shared" si="570"/>
        <v>PASS</v>
      </c>
      <c r="R4054" t="str">
        <f t="shared" si="571"/>
        <v>PASS</v>
      </c>
      <c r="S4054" t="str">
        <f t="shared" si="572"/>
        <v>PASS</v>
      </c>
      <c r="T4054">
        <f t="shared" si="573"/>
        <v>100</v>
      </c>
      <c r="U4054" t="str">
        <f t="shared" si="574"/>
        <v>Low</v>
      </c>
      <c r="V4054" t="str">
        <f t="shared" si="575"/>
        <v>Clean</v>
      </c>
    </row>
    <row r="4055" spans="1:22" x14ac:dyDescent="0.3">
      <c r="A4055" t="str">
        <f>Raw_Data!A4055</f>
        <v>16055067</v>
      </c>
      <c r="B4055">
        <f>Raw_Data!B4055</f>
        <v>45664</v>
      </c>
      <c r="C4055" t="str">
        <f>Raw_Data!C4055</f>
        <v>HALOPERIDOL 2 MG TABLET</v>
      </c>
      <c r="D4055" t="str">
        <f>Raw_Data!D4055</f>
        <v>378021401</v>
      </c>
      <c r="E4055" t="str">
        <f>Raw_Data!E4055</f>
        <v>GIBBS, JON</v>
      </c>
      <c r="F4055" t="str">
        <f>Raw_Data!F4055</f>
        <v>1700896156</v>
      </c>
      <c r="G4055" t="str">
        <f>Raw_Data!H4055</f>
        <v>1</v>
      </c>
      <c r="H4055">
        <f>IFERROR(VLOOKUP(G4055,Store_Map!$A$2:$I$100,3,FALSE),"")</f>
        <v>0</v>
      </c>
      <c r="I4055">
        <f>IFERROR(VLOOKUP(G4055,Store_Map!$A$2:$I$100,4,FALSE),"")</f>
        <v>0</v>
      </c>
      <c r="J4055">
        <f>IFERROR(VLOOKUP(G4055,Store_Map!$A$2:$I$100,5,FALSE),"")</f>
        <v>0</v>
      </c>
      <c r="K4055">
        <f>IFERROR(VLOOKUP(G4055,Store_Map!$A$2:$I$100,6,FALSE),"")</f>
        <v>0</v>
      </c>
      <c r="L4055">
        <f>IFERROR(VLOOKUP(G4055,Store_Map!$A$2:$I$100,7,FALSE),"")</f>
        <v>0</v>
      </c>
      <c r="M4055">
        <f>IFERROR(VLOOKUP(G4055,Store_Map!$A$2:$I$100,8,FALSE),"")</f>
        <v>0</v>
      </c>
      <c r="N4055">
        <f t="shared" si="567"/>
        <v>0</v>
      </c>
      <c r="O4055" t="str">
        <f t="shared" si="568"/>
        <v>PASS</v>
      </c>
      <c r="P4055" t="str">
        <f t="shared" si="569"/>
        <v>REVIEW</v>
      </c>
      <c r="Q4055" t="str">
        <f t="shared" si="570"/>
        <v>PASS</v>
      </c>
      <c r="R4055" t="str">
        <f t="shared" si="571"/>
        <v>PASS</v>
      </c>
      <c r="S4055" t="str">
        <f t="shared" si="572"/>
        <v>REVIEW</v>
      </c>
      <c r="T4055">
        <f t="shared" si="573"/>
        <v>90</v>
      </c>
      <c r="U4055" t="str">
        <f t="shared" si="574"/>
        <v>Low</v>
      </c>
      <c r="V4055" t="str">
        <f t="shared" si="575"/>
        <v>Invalid NDC</v>
      </c>
    </row>
    <row r="4056" spans="1:22" x14ac:dyDescent="0.3">
      <c r="A4056" t="str">
        <f>Raw_Data!A4056</f>
        <v>16053256</v>
      </c>
      <c r="B4056">
        <f>Raw_Data!B4056</f>
        <v>45664</v>
      </c>
      <c r="C4056" t="str">
        <f>Raw_Data!C4056</f>
        <v>GLIPIZIDE ER 10 MG TABLET</v>
      </c>
      <c r="D4056" t="str">
        <f>Raw_Data!D4056</f>
        <v>59651078201</v>
      </c>
      <c r="E4056" t="str">
        <f>Raw_Data!E4056</f>
        <v>GIBBS, JON</v>
      </c>
      <c r="F4056" t="str">
        <f>Raw_Data!F4056</f>
        <v>1700896156</v>
      </c>
      <c r="G4056" t="str">
        <f>Raw_Data!H4056</f>
        <v>1</v>
      </c>
      <c r="H4056">
        <f>IFERROR(VLOOKUP(G4056,Store_Map!$A$2:$I$100,3,FALSE),"")</f>
        <v>0</v>
      </c>
      <c r="I4056">
        <f>IFERROR(VLOOKUP(G4056,Store_Map!$A$2:$I$100,4,FALSE),"")</f>
        <v>0</v>
      </c>
      <c r="J4056">
        <f>IFERROR(VLOOKUP(G4056,Store_Map!$A$2:$I$100,5,FALSE),"")</f>
        <v>0</v>
      </c>
      <c r="K4056">
        <f>IFERROR(VLOOKUP(G4056,Store_Map!$A$2:$I$100,6,FALSE),"")</f>
        <v>0</v>
      </c>
      <c r="L4056">
        <f>IFERROR(VLOOKUP(G4056,Store_Map!$A$2:$I$100,7,FALSE),"")</f>
        <v>0</v>
      </c>
      <c r="M4056">
        <f>IFERROR(VLOOKUP(G4056,Store_Map!$A$2:$I$100,8,FALSE),"")</f>
        <v>0</v>
      </c>
      <c r="N4056">
        <f t="shared" si="567"/>
        <v>0</v>
      </c>
      <c r="O4056" t="str">
        <f t="shared" si="568"/>
        <v>PASS</v>
      </c>
      <c r="P4056" t="str">
        <f t="shared" si="569"/>
        <v>PASS</v>
      </c>
      <c r="Q4056" t="str">
        <f t="shared" si="570"/>
        <v>PASS</v>
      </c>
      <c r="R4056" t="str">
        <f t="shared" si="571"/>
        <v>PASS</v>
      </c>
      <c r="S4056" t="str">
        <f t="shared" si="572"/>
        <v>PASS</v>
      </c>
      <c r="T4056">
        <f t="shared" si="573"/>
        <v>100</v>
      </c>
      <c r="U4056" t="str">
        <f t="shared" si="574"/>
        <v>Low</v>
      </c>
      <c r="V4056" t="str">
        <f t="shared" si="575"/>
        <v>Clean</v>
      </c>
    </row>
    <row r="4057" spans="1:22" x14ac:dyDescent="0.3">
      <c r="A4057" t="str">
        <f>Raw_Data!A4057</f>
        <v>16054882</v>
      </c>
      <c r="B4057">
        <f>Raw_Data!B4057</f>
        <v>45664</v>
      </c>
      <c r="C4057" t="str">
        <f>Raw_Data!C4057</f>
        <v>LEVETIRACETAM 500 MG TABLET</v>
      </c>
      <c r="D4057" t="str">
        <f>Raw_Data!D4057</f>
        <v>65862024608</v>
      </c>
      <c r="E4057" t="str">
        <f>Raw_Data!E4057</f>
        <v>GIBBS, JON</v>
      </c>
      <c r="F4057" t="str">
        <f>Raw_Data!F4057</f>
        <v>1700896156</v>
      </c>
      <c r="G4057" t="str">
        <f>Raw_Data!H4057</f>
        <v>1</v>
      </c>
      <c r="H4057">
        <f>IFERROR(VLOOKUP(G4057,Store_Map!$A$2:$I$100,3,FALSE),"")</f>
        <v>0</v>
      </c>
      <c r="I4057">
        <f>IFERROR(VLOOKUP(G4057,Store_Map!$A$2:$I$100,4,FALSE),"")</f>
        <v>0</v>
      </c>
      <c r="J4057">
        <f>IFERROR(VLOOKUP(G4057,Store_Map!$A$2:$I$100,5,FALSE),"")</f>
        <v>0</v>
      </c>
      <c r="K4057">
        <f>IFERROR(VLOOKUP(G4057,Store_Map!$A$2:$I$100,6,FALSE),"")</f>
        <v>0</v>
      </c>
      <c r="L4057">
        <f>IFERROR(VLOOKUP(G4057,Store_Map!$A$2:$I$100,7,FALSE),"")</f>
        <v>0</v>
      </c>
      <c r="M4057">
        <f>IFERROR(VLOOKUP(G4057,Store_Map!$A$2:$I$100,8,FALSE),"")</f>
        <v>0</v>
      </c>
      <c r="N4057">
        <f t="shared" si="567"/>
        <v>0</v>
      </c>
      <c r="O4057" t="str">
        <f t="shared" si="568"/>
        <v>PASS</v>
      </c>
      <c r="P4057" t="str">
        <f t="shared" si="569"/>
        <v>PASS</v>
      </c>
      <c r="Q4057" t="str">
        <f t="shared" si="570"/>
        <v>PASS</v>
      </c>
      <c r="R4057" t="str">
        <f t="shared" si="571"/>
        <v>PASS</v>
      </c>
      <c r="S4057" t="str">
        <f t="shared" si="572"/>
        <v>PASS</v>
      </c>
      <c r="T4057">
        <f t="shared" si="573"/>
        <v>100</v>
      </c>
      <c r="U4057" t="str">
        <f t="shared" si="574"/>
        <v>Low</v>
      </c>
      <c r="V4057" t="str">
        <f t="shared" si="575"/>
        <v>Clean</v>
      </c>
    </row>
    <row r="4058" spans="1:22" x14ac:dyDescent="0.3">
      <c r="A4058" t="str">
        <f>Raw_Data!A4058</f>
        <v>16054879</v>
      </c>
      <c r="B4058">
        <f>Raw_Data!B4058</f>
        <v>45664</v>
      </c>
      <c r="C4058" t="str">
        <f>Raw_Data!C4058</f>
        <v>AMLODIPINE BESYLATE 10 MG T</v>
      </c>
      <c r="D4058" t="str">
        <f>Raw_Data!D4058</f>
        <v>69097012805</v>
      </c>
      <c r="E4058" t="str">
        <f>Raw_Data!E4058</f>
        <v>GIBBS, JON</v>
      </c>
      <c r="F4058" t="str">
        <f>Raw_Data!F4058</f>
        <v>1700896156</v>
      </c>
      <c r="G4058" t="str">
        <f>Raw_Data!H4058</f>
        <v>1</v>
      </c>
      <c r="H4058">
        <f>IFERROR(VLOOKUP(G4058,Store_Map!$A$2:$I$100,3,FALSE),"")</f>
        <v>0</v>
      </c>
      <c r="I4058">
        <f>IFERROR(VLOOKUP(G4058,Store_Map!$A$2:$I$100,4,FALSE),"")</f>
        <v>0</v>
      </c>
      <c r="J4058">
        <f>IFERROR(VLOOKUP(G4058,Store_Map!$A$2:$I$100,5,FALSE),"")</f>
        <v>0</v>
      </c>
      <c r="K4058">
        <f>IFERROR(VLOOKUP(G4058,Store_Map!$A$2:$I$100,6,FALSE),"")</f>
        <v>0</v>
      </c>
      <c r="L4058">
        <f>IFERROR(VLOOKUP(G4058,Store_Map!$A$2:$I$100,7,FALSE),"")</f>
        <v>0</v>
      </c>
      <c r="M4058">
        <f>IFERROR(VLOOKUP(G4058,Store_Map!$A$2:$I$100,8,FALSE),"")</f>
        <v>0</v>
      </c>
      <c r="N4058">
        <f t="shared" si="567"/>
        <v>0</v>
      </c>
      <c r="O4058" t="str">
        <f t="shared" si="568"/>
        <v>PASS</v>
      </c>
      <c r="P4058" t="str">
        <f t="shared" si="569"/>
        <v>PASS</v>
      </c>
      <c r="Q4058" t="str">
        <f t="shared" si="570"/>
        <v>PASS</v>
      </c>
      <c r="R4058" t="str">
        <f t="shared" si="571"/>
        <v>PASS</v>
      </c>
      <c r="S4058" t="str">
        <f t="shared" si="572"/>
        <v>PASS</v>
      </c>
      <c r="T4058">
        <f t="shared" si="573"/>
        <v>100</v>
      </c>
      <c r="U4058" t="str">
        <f t="shared" si="574"/>
        <v>Low</v>
      </c>
      <c r="V4058" t="str">
        <f t="shared" si="575"/>
        <v>Clean</v>
      </c>
    </row>
    <row r="4059" spans="1:22" x14ac:dyDescent="0.3">
      <c r="A4059" t="str">
        <f>Raw_Data!A4059</f>
        <v>16055074</v>
      </c>
      <c r="B4059">
        <f>Raw_Data!B4059</f>
        <v>45664</v>
      </c>
      <c r="C4059" t="str">
        <f>Raw_Data!C4059</f>
        <v>METOPROLOL TARTRATE 50 MG T</v>
      </c>
      <c r="D4059" t="str">
        <f>Raw_Data!D4059</f>
        <v>378003201</v>
      </c>
      <c r="E4059" t="str">
        <f>Raw_Data!E4059</f>
        <v>GIBBS, JON</v>
      </c>
      <c r="F4059" t="str">
        <f>Raw_Data!F4059</f>
        <v>1700896156</v>
      </c>
      <c r="G4059" t="str">
        <f>Raw_Data!H4059</f>
        <v>1</v>
      </c>
      <c r="H4059">
        <f>IFERROR(VLOOKUP(G4059,Store_Map!$A$2:$I$100,3,FALSE),"")</f>
        <v>0</v>
      </c>
      <c r="I4059">
        <f>IFERROR(VLOOKUP(G4059,Store_Map!$A$2:$I$100,4,FALSE),"")</f>
        <v>0</v>
      </c>
      <c r="J4059">
        <f>IFERROR(VLOOKUP(G4059,Store_Map!$A$2:$I$100,5,FALSE),"")</f>
        <v>0</v>
      </c>
      <c r="K4059">
        <f>IFERROR(VLOOKUP(G4059,Store_Map!$A$2:$I$100,6,FALSE),"")</f>
        <v>0</v>
      </c>
      <c r="L4059">
        <f>IFERROR(VLOOKUP(G4059,Store_Map!$A$2:$I$100,7,FALSE),"")</f>
        <v>0</v>
      </c>
      <c r="M4059">
        <f>IFERROR(VLOOKUP(G4059,Store_Map!$A$2:$I$100,8,FALSE),"")</f>
        <v>0</v>
      </c>
      <c r="N4059">
        <f t="shared" si="567"/>
        <v>0</v>
      </c>
      <c r="O4059" t="str">
        <f t="shared" si="568"/>
        <v>PASS</v>
      </c>
      <c r="P4059" t="str">
        <f t="shared" si="569"/>
        <v>REVIEW</v>
      </c>
      <c r="Q4059" t="str">
        <f t="shared" si="570"/>
        <v>PASS</v>
      </c>
      <c r="R4059" t="str">
        <f t="shared" si="571"/>
        <v>PASS</v>
      </c>
      <c r="S4059" t="str">
        <f t="shared" si="572"/>
        <v>REVIEW</v>
      </c>
      <c r="T4059">
        <f t="shared" si="573"/>
        <v>90</v>
      </c>
      <c r="U4059" t="str">
        <f t="shared" si="574"/>
        <v>Low</v>
      </c>
      <c r="V4059" t="str">
        <f t="shared" si="575"/>
        <v>Invalid NDC</v>
      </c>
    </row>
    <row r="4060" spans="1:22" x14ac:dyDescent="0.3">
      <c r="A4060" t="str">
        <f>Raw_Data!A4060</f>
        <v>16055075</v>
      </c>
      <c r="B4060">
        <f>Raw_Data!B4060</f>
        <v>45664</v>
      </c>
      <c r="C4060" t="str">
        <f>Raw_Data!C4060</f>
        <v>AMLODIPINE BESYLATE 10 MG T</v>
      </c>
      <c r="D4060" t="str">
        <f>Raw_Data!D4060</f>
        <v>69097012805</v>
      </c>
      <c r="E4060" t="str">
        <f>Raw_Data!E4060</f>
        <v>GIBBS, JON</v>
      </c>
      <c r="F4060" t="str">
        <f>Raw_Data!F4060</f>
        <v>1700896156</v>
      </c>
      <c r="G4060" t="str">
        <f>Raw_Data!H4060</f>
        <v>1</v>
      </c>
      <c r="H4060">
        <f>IFERROR(VLOOKUP(G4060,Store_Map!$A$2:$I$100,3,FALSE),"")</f>
        <v>0</v>
      </c>
      <c r="I4060">
        <f>IFERROR(VLOOKUP(G4060,Store_Map!$A$2:$I$100,4,FALSE),"")</f>
        <v>0</v>
      </c>
      <c r="J4060">
        <f>IFERROR(VLOOKUP(G4060,Store_Map!$A$2:$I$100,5,FALSE),"")</f>
        <v>0</v>
      </c>
      <c r="K4060">
        <f>IFERROR(VLOOKUP(G4060,Store_Map!$A$2:$I$100,6,FALSE),"")</f>
        <v>0</v>
      </c>
      <c r="L4060">
        <f>IFERROR(VLOOKUP(G4060,Store_Map!$A$2:$I$100,7,FALSE),"")</f>
        <v>0</v>
      </c>
      <c r="M4060">
        <f>IFERROR(VLOOKUP(G4060,Store_Map!$A$2:$I$100,8,FALSE),"")</f>
        <v>0</v>
      </c>
      <c r="N4060">
        <f t="shared" si="567"/>
        <v>0</v>
      </c>
      <c r="O4060" t="str">
        <f t="shared" si="568"/>
        <v>PASS</v>
      </c>
      <c r="P4060" t="str">
        <f t="shared" si="569"/>
        <v>PASS</v>
      </c>
      <c r="Q4060" t="str">
        <f t="shared" si="570"/>
        <v>PASS</v>
      </c>
      <c r="R4060" t="str">
        <f t="shared" si="571"/>
        <v>PASS</v>
      </c>
      <c r="S4060" t="str">
        <f t="shared" si="572"/>
        <v>PASS</v>
      </c>
      <c r="T4060">
        <f t="shared" si="573"/>
        <v>100</v>
      </c>
      <c r="U4060" t="str">
        <f t="shared" si="574"/>
        <v>Low</v>
      </c>
      <c r="V4060" t="str">
        <f t="shared" si="575"/>
        <v>Clean</v>
      </c>
    </row>
    <row r="4061" spans="1:22" x14ac:dyDescent="0.3">
      <c r="A4061" t="str">
        <f>Raw_Data!A4061</f>
        <v>16055077</v>
      </c>
      <c r="B4061">
        <f>Raw_Data!B4061</f>
        <v>45664</v>
      </c>
      <c r="C4061" t="str">
        <f>Raw_Data!C4061</f>
        <v>ATORVASTATIN 10 MG TABLET</v>
      </c>
      <c r="D4061" t="str">
        <f>Raw_Data!D4061</f>
        <v>378395077</v>
      </c>
      <c r="E4061" t="str">
        <f>Raw_Data!E4061</f>
        <v>GIBBS, JON</v>
      </c>
      <c r="F4061" t="str">
        <f>Raw_Data!F4061</f>
        <v>1700896156</v>
      </c>
      <c r="G4061" t="str">
        <f>Raw_Data!H4061</f>
        <v>1</v>
      </c>
      <c r="H4061">
        <f>IFERROR(VLOOKUP(G4061,Store_Map!$A$2:$I$100,3,FALSE),"")</f>
        <v>0</v>
      </c>
      <c r="I4061">
        <f>IFERROR(VLOOKUP(G4061,Store_Map!$A$2:$I$100,4,FALSE),"")</f>
        <v>0</v>
      </c>
      <c r="J4061">
        <f>IFERROR(VLOOKUP(G4061,Store_Map!$A$2:$I$100,5,FALSE),"")</f>
        <v>0</v>
      </c>
      <c r="K4061">
        <f>IFERROR(VLOOKUP(G4061,Store_Map!$A$2:$I$100,6,FALSE),"")</f>
        <v>0</v>
      </c>
      <c r="L4061">
        <f>IFERROR(VLOOKUP(G4061,Store_Map!$A$2:$I$100,7,FALSE),"")</f>
        <v>0</v>
      </c>
      <c r="M4061">
        <f>IFERROR(VLOOKUP(G4061,Store_Map!$A$2:$I$100,8,FALSE),"")</f>
        <v>0</v>
      </c>
      <c r="N4061">
        <f t="shared" si="567"/>
        <v>0</v>
      </c>
      <c r="O4061" t="str">
        <f t="shared" si="568"/>
        <v>PASS</v>
      </c>
      <c r="P4061" t="str">
        <f t="shared" si="569"/>
        <v>REVIEW</v>
      </c>
      <c r="Q4061" t="str">
        <f t="shared" si="570"/>
        <v>PASS</v>
      </c>
      <c r="R4061" t="str">
        <f t="shared" si="571"/>
        <v>PASS</v>
      </c>
      <c r="S4061" t="str">
        <f t="shared" si="572"/>
        <v>REVIEW</v>
      </c>
      <c r="T4061">
        <f t="shared" si="573"/>
        <v>90</v>
      </c>
      <c r="U4061" t="str">
        <f t="shared" si="574"/>
        <v>Low</v>
      </c>
      <c r="V4061" t="str">
        <f t="shared" si="575"/>
        <v>Invalid NDC</v>
      </c>
    </row>
    <row r="4062" spans="1:22" x14ac:dyDescent="0.3">
      <c r="A4062" t="str">
        <f>Raw_Data!A4062</f>
        <v>16055078</v>
      </c>
      <c r="B4062">
        <f>Raw_Data!B4062</f>
        <v>45664</v>
      </c>
      <c r="C4062" t="str">
        <f>Raw_Data!C4062</f>
        <v>FUROSEMIDE 20 MG TABLET</v>
      </c>
      <c r="D4062" t="str">
        <f>Raw_Data!D4062</f>
        <v>69315011601</v>
      </c>
      <c r="E4062" t="str">
        <f>Raw_Data!E4062</f>
        <v>GIBBS, JON</v>
      </c>
      <c r="F4062" t="str">
        <f>Raw_Data!F4062</f>
        <v>1700896156</v>
      </c>
      <c r="G4062" t="str">
        <f>Raw_Data!H4062</f>
        <v>1</v>
      </c>
      <c r="H4062">
        <f>IFERROR(VLOOKUP(G4062,Store_Map!$A$2:$I$100,3,FALSE),"")</f>
        <v>0</v>
      </c>
      <c r="I4062">
        <f>IFERROR(VLOOKUP(G4062,Store_Map!$A$2:$I$100,4,FALSE),"")</f>
        <v>0</v>
      </c>
      <c r="J4062">
        <f>IFERROR(VLOOKUP(G4062,Store_Map!$A$2:$I$100,5,FALSE),"")</f>
        <v>0</v>
      </c>
      <c r="K4062">
        <f>IFERROR(VLOOKUP(G4062,Store_Map!$A$2:$I$100,6,FALSE),"")</f>
        <v>0</v>
      </c>
      <c r="L4062">
        <f>IFERROR(VLOOKUP(G4062,Store_Map!$A$2:$I$100,7,FALSE),"")</f>
        <v>0</v>
      </c>
      <c r="M4062">
        <f>IFERROR(VLOOKUP(G4062,Store_Map!$A$2:$I$100,8,FALSE),"")</f>
        <v>0</v>
      </c>
      <c r="N4062">
        <f t="shared" si="567"/>
        <v>0</v>
      </c>
      <c r="O4062" t="str">
        <f t="shared" si="568"/>
        <v>PASS</v>
      </c>
      <c r="P4062" t="str">
        <f t="shared" si="569"/>
        <v>PASS</v>
      </c>
      <c r="Q4062" t="str">
        <f t="shared" si="570"/>
        <v>PASS</v>
      </c>
      <c r="R4062" t="str">
        <f t="shared" si="571"/>
        <v>PASS</v>
      </c>
      <c r="S4062" t="str">
        <f t="shared" si="572"/>
        <v>PASS</v>
      </c>
      <c r="T4062">
        <f t="shared" si="573"/>
        <v>100</v>
      </c>
      <c r="U4062" t="str">
        <f t="shared" si="574"/>
        <v>Low</v>
      </c>
      <c r="V4062" t="str">
        <f t="shared" si="575"/>
        <v>Clean</v>
      </c>
    </row>
    <row r="4063" spans="1:22" x14ac:dyDescent="0.3">
      <c r="A4063" t="str">
        <f>Raw_Data!A4063</f>
        <v>16055079</v>
      </c>
      <c r="B4063">
        <f>Raw_Data!B4063</f>
        <v>45664</v>
      </c>
      <c r="C4063" t="str">
        <f>Raw_Data!C4063</f>
        <v>HYDROCHLOROTHIAZIDE 25 MG T</v>
      </c>
      <c r="D4063" t="str">
        <f>Raw_Data!D4063</f>
        <v>23155000810</v>
      </c>
      <c r="E4063" t="str">
        <f>Raw_Data!E4063</f>
        <v>GIBBS, JON</v>
      </c>
      <c r="F4063" t="str">
        <f>Raw_Data!F4063</f>
        <v>1700896156</v>
      </c>
      <c r="G4063" t="str">
        <f>Raw_Data!H4063</f>
        <v>1</v>
      </c>
      <c r="H4063">
        <f>IFERROR(VLOOKUP(G4063,Store_Map!$A$2:$I$100,3,FALSE),"")</f>
        <v>0</v>
      </c>
      <c r="I4063">
        <f>IFERROR(VLOOKUP(G4063,Store_Map!$A$2:$I$100,4,FALSE),"")</f>
        <v>0</v>
      </c>
      <c r="J4063">
        <f>IFERROR(VLOOKUP(G4063,Store_Map!$A$2:$I$100,5,FALSE),"")</f>
        <v>0</v>
      </c>
      <c r="K4063">
        <f>IFERROR(VLOOKUP(G4063,Store_Map!$A$2:$I$100,6,FALSE),"")</f>
        <v>0</v>
      </c>
      <c r="L4063">
        <f>IFERROR(VLOOKUP(G4063,Store_Map!$A$2:$I$100,7,FALSE),"")</f>
        <v>0</v>
      </c>
      <c r="M4063">
        <f>IFERROR(VLOOKUP(G4063,Store_Map!$A$2:$I$100,8,FALSE),"")</f>
        <v>0</v>
      </c>
      <c r="N4063">
        <f t="shared" si="567"/>
        <v>0</v>
      </c>
      <c r="O4063" t="str">
        <f t="shared" si="568"/>
        <v>PASS</v>
      </c>
      <c r="P4063" t="str">
        <f t="shared" si="569"/>
        <v>PASS</v>
      </c>
      <c r="Q4063" t="str">
        <f t="shared" si="570"/>
        <v>PASS</v>
      </c>
      <c r="R4063" t="str">
        <f t="shared" si="571"/>
        <v>PASS</v>
      </c>
      <c r="S4063" t="str">
        <f t="shared" si="572"/>
        <v>PASS</v>
      </c>
      <c r="T4063">
        <f t="shared" si="573"/>
        <v>100</v>
      </c>
      <c r="U4063" t="str">
        <f t="shared" si="574"/>
        <v>Low</v>
      </c>
      <c r="V4063" t="str">
        <f t="shared" si="575"/>
        <v>Clean</v>
      </c>
    </row>
    <row r="4064" spans="1:22" x14ac:dyDescent="0.3">
      <c r="A4064" t="str">
        <f>Raw_Data!A4064</f>
        <v>16055083</v>
      </c>
      <c r="B4064">
        <f>Raw_Data!B4064</f>
        <v>45665</v>
      </c>
      <c r="C4064" t="str">
        <f>Raw_Data!C4064</f>
        <v>SERTRALINE HCL 25 MG TABLET</v>
      </c>
      <c r="D4064" t="str">
        <f>Raw_Data!D4064</f>
        <v>68180035109</v>
      </c>
      <c r="E4064" t="str">
        <f>Raw_Data!E4064</f>
        <v>GIBBS, JON</v>
      </c>
      <c r="F4064" t="str">
        <f>Raw_Data!F4064</f>
        <v>1700896156</v>
      </c>
      <c r="G4064" t="str">
        <f>Raw_Data!H4064</f>
        <v>1</v>
      </c>
      <c r="H4064">
        <f>IFERROR(VLOOKUP(G4064,Store_Map!$A$2:$I$100,3,FALSE),"")</f>
        <v>0</v>
      </c>
      <c r="I4064">
        <f>IFERROR(VLOOKUP(G4064,Store_Map!$A$2:$I$100,4,FALSE),"")</f>
        <v>0</v>
      </c>
      <c r="J4064">
        <f>IFERROR(VLOOKUP(G4064,Store_Map!$A$2:$I$100,5,FALSE),"")</f>
        <v>0</v>
      </c>
      <c r="K4064">
        <f>IFERROR(VLOOKUP(G4064,Store_Map!$A$2:$I$100,6,FALSE),"")</f>
        <v>0</v>
      </c>
      <c r="L4064">
        <f>IFERROR(VLOOKUP(G4064,Store_Map!$A$2:$I$100,7,FALSE),"")</f>
        <v>0</v>
      </c>
      <c r="M4064">
        <f>IFERROR(VLOOKUP(G4064,Store_Map!$A$2:$I$100,8,FALSE),"")</f>
        <v>0</v>
      </c>
      <c r="N4064">
        <f t="shared" si="567"/>
        <v>0</v>
      </c>
      <c r="O4064" t="str">
        <f t="shared" si="568"/>
        <v>PASS</v>
      </c>
      <c r="P4064" t="str">
        <f t="shared" si="569"/>
        <v>PASS</v>
      </c>
      <c r="Q4064" t="str">
        <f t="shared" si="570"/>
        <v>PASS</v>
      </c>
      <c r="R4064" t="str">
        <f t="shared" si="571"/>
        <v>PASS</v>
      </c>
      <c r="S4064" t="str">
        <f t="shared" si="572"/>
        <v>PASS</v>
      </c>
      <c r="T4064">
        <f t="shared" si="573"/>
        <v>100</v>
      </c>
      <c r="U4064" t="str">
        <f t="shared" si="574"/>
        <v>Low</v>
      </c>
      <c r="V4064" t="str">
        <f t="shared" si="575"/>
        <v>Clean</v>
      </c>
    </row>
    <row r="4065" spans="1:22" x14ac:dyDescent="0.3">
      <c r="A4065" t="str">
        <f>Raw_Data!A4065</f>
        <v>16055084</v>
      </c>
      <c r="B4065">
        <f>Raw_Data!B4065</f>
        <v>45665</v>
      </c>
      <c r="C4065" t="str">
        <f>Raw_Data!C4065</f>
        <v>METHYLPREDNISOLONE 4 MG TAB</v>
      </c>
      <c r="D4065" t="str">
        <f>Raw_Data!D4065</f>
        <v>59746000106</v>
      </c>
      <c r="E4065" t="str">
        <f>Raw_Data!E4065</f>
        <v>GIBBS, JON</v>
      </c>
      <c r="F4065" t="str">
        <f>Raw_Data!F4065</f>
        <v>1700896156</v>
      </c>
      <c r="G4065" t="str">
        <f>Raw_Data!H4065</f>
        <v>1</v>
      </c>
      <c r="H4065">
        <f>IFERROR(VLOOKUP(G4065,Store_Map!$A$2:$I$100,3,FALSE),"")</f>
        <v>0</v>
      </c>
      <c r="I4065">
        <f>IFERROR(VLOOKUP(G4065,Store_Map!$A$2:$I$100,4,FALSE),"")</f>
        <v>0</v>
      </c>
      <c r="J4065">
        <f>IFERROR(VLOOKUP(G4065,Store_Map!$A$2:$I$100,5,FALSE),"")</f>
        <v>0</v>
      </c>
      <c r="K4065">
        <f>IFERROR(VLOOKUP(G4065,Store_Map!$A$2:$I$100,6,FALSE),"")</f>
        <v>0</v>
      </c>
      <c r="L4065">
        <f>IFERROR(VLOOKUP(G4065,Store_Map!$A$2:$I$100,7,FALSE),"")</f>
        <v>0</v>
      </c>
      <c r="M4065">
        <f>IFERROR(VLOOKUP(G4065,Store_Map!$A$2:$I$100,8,FALSE),"")</f>
        <v>0</v>
      </c>
      <c r="N4065">
        <f t="shared" si="567"/>
        <v>0</v>
      </c>
      <c r="O4065" t="str">
        <f t="shared" si="568"/>
        <v>PASS</v>
      </c>
      <c r="P4065" t="str">
        <f t="shared" si="569"/>
        <v>PASS</v>
      </c>
      <c r="Q4065" t="str">
        <f t="shared" si="570"/>
        <v>PASS</v>
      </c>
      <c r="R4065" t="str">
        <f t="shared" si="571"/>
        <v>PASS</v>
      </c>
      <c r="S4065" t="str">
        <f t="shared" si="572"/>
        <v>PASS</v>
      </c>
      <c r="T4065">
        <f t="shared" si="573"/>
        <v>100</v>
      </c>
      <c r="U4065" t="str">
        <f t="shared" si="574"/>
        <v>Low</v>
      </c>
      <c r="V4065" t="str">
        <f t="shared" si="575"/>
        <v>Clean</v>
      </c>
    </row>
    <row r="4066" spans="1:22" x14ac:dyDescent="0.3">
      <c r="A4066" t="str">
        <f>Raw_Data!A4066</f>
        <v>16055085</v>
      </c>
      <c r="B4066">
        <f>Raw_Data!B4066</f>
        <v>45665</v>
      </c>
      <c r="C4066" t="str">
        <f>Raw_Data!C4066</f>
        <v>IBUPROFEN 800 MG TABLET</v>
      </c>
      <c r="D4066" t="str">
        <f>Raw_Data!D4066</f>
        <v>55111068405</v>
      </c>
      <c r="E4066" t="str">
        <f>Raw_Data!E4066</f>
        <v>GIBBS, JON</v>
      </c>
      <c r="F4066" t="str">
        <f>Raw_Data!F4066</f>
        <v>1700896156</v>
      </c>
      <c r="G4066" t="str">
        <f>Raw_Data!H4066</f>
        <v>1</v>
      </c>
      <c r="H4066">
        <f>IFERROR(VLOOKUP(G4066,Store_Map!$A$2:$I$100,3,FALSE),"")</f>
        <v>0</v>
      </c>
      <c r="I4066">
        <f>IFERROR(VLOOKUP(G4066,Store_Map!$A$2:$I$100,4,FALSE),"")</f>
        <v>0</v>
      </c>
      <c r="J4066">
        <f>IFERROR(VLOOKUP(G4066,Store_Map!$A$2:$I$100,5,FALSE),"")</f>
        <v>0</v>
      </c>
      <c r="K4066">
        <f>IFERROR(VLOOKUP(G4066,Store_Map!$A$2:$I$100,6,FALSE),"")</f>
        <v>0</v>
      </c>
      <c r="L4066">
        <f>IFERROR(VLOOKUP(G4066,Store_Map!$A$2:$I$100,7,FALSE),"")</f>
        <v>0</v>
      </c>
      <c r="M4066">
        <f>IFERROR(VLOOKUP(G4066,Store_Map!$A$2:$I$100,8,FALSE),"")</f>
        <v>0</v>
      </c>
      <c r="N4066">
        <f t="shared" si="567"/>
        <v>0</v>
      </c>
      <c r="O4066" t="str">
        <f t="shared" si="568"/>
        <v>PASS</v>
      </c>
      <c r="P4066" t="str">
        <f t="shared" si="569"/>
        <v>PASS</v>
      </c>
      <c r="Q4066" t="str">
        <f t="shared" si="570"/>
        <v>PASS</v>
      </c>
      <c r="R4066" t="str">
        <f t="shared" si="571"/>
        <v>PASS</v>
      </c>
      <c r="S4066" t="str">
        <f t="shared" si="572"/>
        <v>PASS</v>
      </c>
      <c r="T4066">
        <f t="shared" si="573"/>
        <v>100</v>
      </c>
      <c r="U4066" t="str">
        <f t="shared" si="574"/>
        <v>Low</v>
      </c>
      <c r="V4066" t="str">
        <f t="shared" si="575"/>
        <v>Clean</v>
      </c>
    </row>
    <row r="4067" spans="1:22" x14ac:dyDescent="0.3">
      <c r="A4067" t="str">
        <f>Raw_Data!A4067</f>
        <v>16055086</v>
      </c>
      <c r="B4067">
        <f>Raw_Data!B4067</f>
        <v>45665</v>
      </c>
      <c r="C4067" t="str">
        <f>Raw_Data!C4067</f>
        <v>AMOX-CLAV 875-125 MG TABLET</v>
      </c>
      <c r="D4067" t="str">
        <f>Raw_Data!D4067</f>
        <v>143924920</v>
      </c>
      <c r="E4067" t="str">
        <f>Raw_Data!E4067</f>
        <v>GIBBS, JON</v>
      </c>
      <c r="F4067" t="str">
        <f>Raw_Data!F4067</f>
        <v>1700896156</v>
      </c>
      <c r="G4067" t="str">
        <f>Raw_Data!H4067</f>
        <v>1</v>
      </c>
      <c r="H4067">
        <f>IFERROR(VLOOKUP(G4067,Store_Map!$A$2:$I$100,3,FALSE),"")</f>
        <v>0</v>
      </c>
      <c r="I4067">
        <f>IFERROR(VLOOKUP(G4067,Store_Map!$A$2:$I$100,4,FALSE),"")</f>
        <v>0</v>
      </c>
      <c r="J4067">
        <f>IFERROR(VLOOKUP(G4067,Store_Map!$A$2:$I$100,5,FALSE),"")</f>
        <v>0</v>
      </c>
      <c r="K4067">
        <f>IFERROR(VLOOKUP(G4067,Store_Map!$A$2:$I$100,6,FALSE),"")</f>
        <v>0</v>
      </c>
      <c r="L4067">
        <f>IFERROR(VLOOKUP(G4067,Store_Map!$A$2:$I$100,7,FALSE),"")</f>
        <v>0</v>
      </c>
      <c r="M4067">
        <f>IFERROR(VLOOKUP(G4067,Store_Map!$A$2:$I$100,8,FALSE),"")</f>
        <v>0</v>
      </c>
      <c r="N4067">
        <f t="shared" si="567"/>
        <v>0</v>
      </c>
      <c r="O4067" t="str">
        <f t="shared" si="568"/>
        <v>PASS</v>
      </c>
      <c r="P4067" t="str">
        <f t="shared" si="569"/>
        <v>REVIEW</v>
      </c>
      <c r="Q4067" t="str">
        <f t="shared" si="570"/>
        <v>PASS</v>
      </c>
      <c r="R4067" t="str">
        <f t="shared" si="571"/>
        <v>PASS</v>
      </c>
      <c r="S4067" t="str">
        <f t="shared" si="572"/>
        <v>REVIEW</v>
      </c>
      <c r="T4067">
        <f t="shared" si="573"/>
        <v>90</v>
      </c>
      <c r="U4067" t="str">
        <f t="shared" si="574"/>
        <v>Low</v>
      </c>
      <c r="V4067" t="str">
        <f t="shared" si="575"/>
        <v>Invalid NDC</v>
      </c>
    </row>
    <row r="4068" spans="1:22" x14ac:dyDescent="0.3">
      <c r="A4068" t="str">
        <f>Raw_Data!A4068</f>
        <v>16055087</v>
      </c>
      <c r="B4068">
        <f>Raw_Data!B4068</f>
        <v>45665</v>
      </c>
      <c r="C4068" t="str">
        <f>Raw_Data!C4068</f>
        <v>LORATADINE 10 MG TABLET</v>
      </c>
      <c r="D4068" t="str">
        <f>Raw_Data!D4068</f>
        <v>16571082203</v>
      </c>
      <c r="E4068" t="str">
        <f>Raw_Data!E4068</f>
        <v>GIBBS, JON</v>
      </c>
      <c r="F4068" t="str">
        <f>Raw_Data!F4068</f>
        <v>1700896156</v>
      </c>
      <c r="G4068" t="str">
        <f>Raw_Data!H4068</f>
        <v>1</v>
      </c>
      <c r="H4068">
        <f>IFERROR(VLOOKUP(G4068,Store_Map!$A$2:$I$100,3,FALSE),"")</f>
        <v>0</v>
      </c>
      <c r="I4068">
        <f>IFERROR(VLOOKUP(G4068,Store_Map!$A$2:$I$100,4,FALSE),"")</f>
        <v>0</v>
      </c>
      <c r="J4068">
        <f>IFERROR(VLOOKUP(G4068,Store_Map!$A$2:$I$100,5,FALSE),"")</f>
        <v>0</v>
      </c>
      <c r="K4068">
        <f>IFERROR(VLOOKUP(G4068,Store_Map!$A$2:$I$100,6,FALSE),"")</f>
        <v>0</v>
      </c>
      <c r="L4068">
        <f>IFERROR(VLOOKUP(G4068,Store_Map!$A$2:$I$100,7,FALSE),"")</f>
        <v>0</v>
      </c>
      <c r="M4068">
        <f>IFERROR(VLOOKUP(G4068,Store_Map!$A$2:$I$100,8,FALSE),"")</f>
        <v>0</v>
      </c>
      <c r="N4068">
        <f t="shared" si="567"/>
        <v>0</v>
      </c>
      <c r="O4068" t="str">
        <f t="shared" si="568"/>
        <v>PASS</v>
      </c>
      <c r="P4068" t="str">
        <f t="shared" si="569"/>
        <v>PASS</v>
      </c>
      <c r="Q4068" t="str">
        <f t="shared" si="570"/>
        <v>PASS</v>
      </c>
      <c r="R4068" t="str">
        <f t="shared" si="571"/>
        <v>PASS</v>
      </c>
      <c r="S4068" t="str">
        <f t="shared" si="572"/>
        <v>PASS</v>
      </c>
      <c r="T4068">
        <f t="shared" si="573"/>
        <v>100</v>
      </c>
      <c r="U4068" t="str">
        <f t="shared" si="574"/>
        <v>Low</v>
      </c>
      <c r="V4068" t="str">
        <f t="shared" si="575"/>
        <v>Clean</v>
      </c>
    </row>
    <row r="4069" spans="1:22" x14ac:dyDescent="0.3">
      <c r="A4069" t="str">
        <f>Raw_Data!A4069</f>
        <v>16055089</v>
      </c>
      <c r="B4069">
        <f>Raw_Data!B4069</f>
        <v>45665</v>
      </c>
      <c r="C4069" t="str">
        <f>Raw_Data!C4069</f>
        <v>FLUTICASONE PROP 50 MCG SPR</v>
      </c>
      <c r="D4069" t="str">
        <f>Raw_Data!D4069</f>
        <v>60505082901</v>
      </c>
      <c r="E4069" t="str">
        <f>Raw_Data!E4069</f>
        <v>GIBBS, JON</v>
      </c>
      <c r="F4069" t="str">
        <f>Raw_Data!F4069</f>
        <v>1700896156</v>
      </c>
      <c r="G4069" t="str">
        <f>Raw_Data!H4069</f>
        <v>1</v>
      </c>
      <c r="H4069">
        <f>IFERROR(VLOOKUP(G4069,Store_Map!$A$2:$I$100,3,FALSE),"")</f>
        <v>0</v>
      </c>
      <c r="I4069">
        <f>IFERROR(VLOOKUP(G4069,Store_Map!$A$2:$I$100,4,FALSE),"")</f>
        <v>0</v>
      </c>
      <c r="J4069">
        <f>IFERROR(VLOOKUP(G4069,Store_Map!$A$2:$I$100,5,FALSE),"")</f>
        <v>0</v>
      </c>
      <c r="K4069">
        <f>IFERROR(VLOOKUP(G4069,Store_Map!$A$2:$I$100,6,FALSE),"")</f>
        <v>0</v>
      </c>
      <c r="L4069">
        <f>IFERROR(VLOOKUP(G4069,Store_Map!$A$2:$I$100,7,FALSE),"")</f>
        <v>0</v>
      </c>
      <c r="M4069">
        <f>IFERROR(VLOOKUP(G4069,Store_Map!$A$2:$I$100,8,FALSE),"")</f>
        <v>0</v>
      </c>
      <c r="N4069">
        <f t="shared" si="567"/>
        <v>0</v>
      </c>
      <c r="O4069" t="str">
        <f t="shared" si="568"/>
        <v>PASS</v>
      </c>
      <c r="P4069" t="str">
        <f t="shared" si="569"/>
        <v>PASS</v>
      </c>
      <c r="Q4069" t="str">
        <f t="shared" si="570"/>
        <v>PASS</v>
      </c>
      <c r="R4069" t="str">
        <f t="shared" si="571"/>
        <v>PASS</v>
      </c>
      <c r="S4069" t="str">
        <f t="shared" si="572"/>
        <v>PASS</v>
      </c>
      <c r="T4069">
        <f t="shared" si="573"/>
        <v>100</v>
      </c>
      <c r="U4069" t="str">
        <f t="shared" si="574"/>
        <v>Low</v>
      </c>
      <c r="V4069" t="str">
        <f t="shared" si="575"/>
        <v>Clean</v>
      </c>
    </row>
    <row r="4070" spans="1:22" x14ac:dyDescent="0.3">
      <c r="A4070" t="str">
        <f>Raw_Data!A4070</f>
        <v>16055088</v>
      </c>
      <c r="B4070">
        <f>Raw_Data!B4070</f>
        <v>45665</v>
      </c>
      <c r="C4070" t="str">
        <f>Raw_Data!C4070</f>
        <v>FINASTERIDE 5 MG TABLET</v>
      </c>
      <c r="D4070" t="str">
        <f>Raw_Data!D4070</f>
        <v>57237006290</v>
      </c>
      <c r="E4070" t="str">
        <f>Raw_Data!E4070</f>
        <v>WILEY, DARYL</v>
      </c>
      <c r="F4070" t="str">
        <f>Raw_Data!F4070</f>
        <v>1508859448</v>
      </c>
      <c r="G4070" t="str">
        <f>Raw_Data!H4070</f>
        <v>1</v>
      </c>
      <c r="H4070">
        <f>IFERROR(VLOOKUP(G4070,Store_Map!$A$2:$I$100,3,FALSE),"")</f>
        <v>0</v>
      </c>
      <c r="I4070">
        <f>IFERROR(VLOOKUP(G4070,Store_Map!$A$2:$I$100,4,FALSE),"")</f>
        <v>0</v>
      </c>
      <c r="J4070">
        <f>IFERROR(VLOOKUP(G4070,Store_Map!$A$2:$I$100,5,FALSE),"")</f>
        <v>0</v>
      </c>
      <c r="K4070">
        <f>IFERROR(VLOOKUP(G4070,Store_Map!$A$2:$I$100,6,FALSE),"")</f>
        <v>0</v>
      </c>
      <c r="L4070">
        <f>IFERROR(VLOOKUP(G4070,Store_Map!$A$2:$I$100,7,FALSE),"")</f>
        <v>0</v>
      </c>
      <c r="M4070">
        <f>IFERROR(VLOOKUP(G4070,Store_Map!$A$2:$I$100,8,FALSE),"")</f>
        <v>0</v>
      </c>
      <c r="N4070">
        <f t="shared" si="567"/>
        <v>0</v>
      </c>
      <c r="O4070" t="str">
        <f t="shared" si="568"/>
        <v>PASS</v>
      </c>
      <c r="P4070" t="str">
        <f t="shared" si="569"/>
        <v>PASS</v>
      </c>
      <c r="Q4070" t="str">
        <f t="shared" si="570"/>
        <v>PASS</v>
      </c>
      <c r="R4070" t="str">
        <f t="shared" si="571"/>
        <v>PASS</v>
      </c>
      <c r="S4070" t="str">
        <f t="shared" si="572"/>
        <v>PASS</v>
      </c>
      <c r="T4070">
        <f t="shared" si="573"/>
        <v>100</v>
      </c>
      <c r="U4070" t="str">
        <f t="shared" si="574"/>
        <v>Low</v>
      </c>
      <c r="V4070" t="str">
        <f t="shared" si="575"/>
        <v>Clean</v>
      </c>
    </row>
    <row r="4071" spans="1:22" x14ac:dyDescent="0.3">
      <c r="A4071" t="str">
        <f>Raw_Data!A4071</f>
        <v>16055109</v>
      </c>
      <c r="B4071">
        <f>Raw_Data!B4071</f>
        <v>45665</v>
      </c>
      <c r="C4071" t="str">
        <f>Raw_Data!C4071</f>
        <v>DOXYCYCLINE HYCLATE 100 MG</v>
      </c>
      <c r="D4071" t="str">
        <f>Raw_Data!D4071</f>
        <v>143980305</v>
      </c>
      <c r="E4071" t="str">
        <f>Raw_Data!E4071</f>
        <v>GIBBS, JON</v>
      </c>
      <c r="F4071" t="str">
        <f>Raw_Data!F4071</f>
        <v>1700896156</v>
      </c>
      <c r="G4071" t="str">
        <f>Raw_Data!H4071</f>
        <v>1</v>
      </c>
      <c r="H4071">
        <f>IFERROR(VLOOKUP(G4071,Store_Map!$A$2:$I$100,3,FALSE),"")</f>
        <v>0</v>
      </c>
      <c r="I4071">
        <f>IFERROR(VLOOKUP(G4071,Store_Map!$A$2:$I$100,4,FALSE),"")</f>
        <v>0</v>
      </c>
      <c r="J4071">
        <f>IFERROR(VLOOKUP(G4071,Store_Map!$A$2:$I$100,5,FALSE),"")</f>
        <v>0</v>
      </c>
      <c r="K4071">
        <f>IFERROR(VLOOKUP(G4071,Store_Map!$A$2:$I$100,6,FALSE),"")</f>
        <v>0</v>
      </c>
      <c r="L4071">
        <f>IFERROR(VLOOKUP(G4071,Store_Map!$A$2:$I$100,7,FALSE),"")</f>
        <v>0</v>
      </c>
      <c r="M4071">
        <f>IFERROR(VLOOKUP(G4071,Store_Map!$A$2:$I$100,8,FALSE),"")</f>
        <v>0</v>
      </c>
      <c r="N4071">
        <f t="shared" si="567"/>
        <v>0</v>
      </c>
      <c r="O4071" t="str">
        <f t="shared" si="568"/>
        <v>PASS</v>
      </c>
      <c r="P4071" t="str">
        <f t="shared" si="569"/>
        <v>REVIEW</v>
      </c>
      <c r="Q4071" t="str">
        <f t="shared" si="570"/>
        <v>PASS</v>
      </c>
      <c r="R4071" t="str">
        <f t="shared" si="571"/>
        <v>PASS</v>
      </c>
      <c r="S4071" t="str">
        <f t="shared" si="572"/>
        <v>REVIEW</v>
      </c>
      <c r="T4071">
        <f t="shared" si="573"/>
        <v>90</v>
      </c>
      <c r="U4071" t="str">
        <f t="shared" si="574"/>
        <v>Low</v>
      </c>
      <c r="V4071" t="str">
        <f t="shared" si="575"/>
        <v>Invalid NDC</v>
      </c>
    </row>
    <row r="4072" spans="1:22" x14ac:dyDescent="0.3">
      <c r="A4072" t="str">
        <f>Raw_Data!A4072</f>
        <v>16055110</v>
      </c>
      <c r="B4072">
        <f>Raw_Data!B4072</f>
        <v>45665</v>
      </c>
      <c r="C4072" t="str">
        <f>Raw_Data!C4072</f>
        <v>METHYLPREDNISOLONE 4 MG TAB</v>
      </c>
      <c r="D4072" t="str">
        <f>Raw_Data!D4072</f>
        <v>59746000106</v>
      </c>
      <c r="E4072" t="str">
        <f>Raw_Data!E4072</f>
        <v>GIBBS, JON</v>
      </c>
      <c r="F4072" t="str">
        <f>Raw_Data!F4072</f>
        <v>1700896156</v>
      </c>
      <c r="G4072" t="str">
        <f>Raw_Data!H4072</f>
        <v>1</v>
      </c>
      <c r="H4072">
        <f>IFERROR(VLOOKUP(G4072,Store_Map!$A$2:$I$100,3,FALSE),"")</f>
        <v>0</v>
      </c>
      <c r="I4072">
        <f>IFERROR(VLOOKUP(G4072,Store_Map!$A$2:$I$100,4,FALSE),"")</f>
        <v>0</v>
      </c>
      <c r="J4072">
        <f>IFERROR(VLOOKUP(G4072,Store_Map!$A$2:$I$100,5,FALSE),"")</f>
        <v>0</v>
      </c>
      <c r="K4072">
        <f>IFERROR(VLOOKUP(G4072,Store_Map!$A$2:$I$100,6,FALSE),"")</f>
        <v>0</v>
      </c>
      <c r="L4072">
        <f>IFERROR(VLOOKUP(G4072,Store_Map!$A$2:$I$100,7,FALSE),"")</f>
        <v>0</v>
      </c>
      <c r="M4072">
        <f>IFERROR(VLOOKUP(G4072,Store_Map!$A$2:$I$100,8,FALSE),"")</f>
        <v>0</v>
      </c>
      <c r="N4072">
        <f t="shared" si="567"/>
        <v>0</v>
      </c>
      <c r="O4072" t="str">
        <f t="shared" si="568"/>
        <v>PASS</v>
      </c>
      <c r="P4072" t="str">
        <f t="shared" si="569"/>
        <v>PASS</v>
      </c>
      <c r="Q4072" t="str">
        <f t="shared" si="570"/>
        <v>PASS</v>
      </c>
      <c r="R4072" t="str">
        <f t="shared" si="571"/>
        <v>PASS</v>
      </c>
      <c r="S4072" t="str">
        <f t="shared" si="572"/>
        <v>PASS</v>
      </c>
      <c r="T4072">
        <f t="shared" si="573"/>
        <v>100</v>
      </c>
      <c r="U4072" t="str">
        <f t="shared" si="574"/>
        <v>Low</v>
      </c>
      <c r="V4072" t="str">
        <f t="shared" si="575"/>
        <v>Clean</v>
      </c>
    </row>
    <row r="4073" spans="1:22" x14ac:dyDescent="0.3">
      <c r="A4073" t="str">
        <f>Raw_Data!A4073</f>
        <v>16055108</v>
      </c>
      <c r="B4073">
        <f>Raw_Data!B4073</f>
        <v>45665</v>
      </c>
      <c r="C4073" t="str">
        <f>Raw_Data!C4073</f>
        <v>SERTRALINE HCL 25 MG TABLET</v>
      </c>
      <c r="D4073" t="str">
        <f>Raw_Data!D4073</f>
        <v>68180035109</v>
      </c>
      <c r="E4073" t="str">
        <f>Raw_Data!E4073</f>
        <v>GIBBS, JON</v>
      </c>
      <c r="F4073" t="str">
        <f>Raw_Data!F4073</f>
        <v>1700896156</v>
      </c>
      <c r="G4073" t="str">
        <f>Raw_Data!H4073</f>
        <v>1</v>
      </c>
      <c r="H4073">
        <f>IFERROR(VLOOKUP(G4073,Store_Map!$A$2:$I$100,3,FALSE),"")</f>
        <v>0</v>
      </c>
      <c r="I4073">
        <f>IFERROR(VLOOKUP(G4073,Store_Map!$A$2:$I$100,4,FALSE),"")</f>
        <v>0</v>
      </c>
      <c r="J4073">
        <f>IFERROR(VLOOKUP(G4073,Store_Map!$A$2:$I$100,5,FALSE),"")</f>
        <v>0</v>
      </c>
      <c r="K4073">
        <f>IFERROR(VLOOKUP(G4073,Store_Map!$A$2:$I$100,6,FALSE),"")</f>
        <v>0</v>
      </c>
      <c r="L4073">
        <f>IFERROR(VLOOKUP(G4073,Store_Map!$A$2:$I$100,7,FALSE),"")</f>
        <v>0</v>
      </c>
      <c r="M4073">
        <f>IFERROR(VLOOKUP(G4073,Store_Map!$A$2:$I$100,8,FALSE),"")</f>
        <v>0</v>
      </c>
      <c r="N4073">
        <f t="shared" si="567"/>
        <v>0</v>
      </c>
      <c r="O4073" t="str">
        <f t="shared" si="568"/>
        <v>PASS</v>
      </c>
      <c r="P4073" t="str">
        <f t="shared" si="569"/>
        <v>PASS</v>
      </c>
      <c r="Q4073" t="str">
        <f t="shared" si="570"/>
        <v>PASS</v>
      </c>
      <c r="R4073" t="str">
        <f t="shared" si="571"/>
        <v>PASS</v>
      </c>
      <c r="S4073" t="str">
        <f t="shared" si="572"/>
        <v>PASS</v>
      </c>
      <c r="T4073">
        <f t="shared" si="573"/>
        <v>100</v>
      </c>
      <c r="U4073" t="str">
        <f t="shared" si="574"/>
        <v>Low</v>
      </c>
      <c r="V4073" t="str">
        <f t="shared" si="575"/>
        <v>Clean</v>
      </c>
    </row>
    <row r="4074" spans="1:22" x14ac:dyDescent="0.3">
      <c r="A4074" t="str">
        <f>Raw_Data!A4074</f>
        <v>16055106</v>
      </c>
      <c r="B4074">
        <f>Raw_Data!B4074</f>
        <v>45665</v>
      </c>
      <c r="C4074" t="str">
        <f>Raw_Data!C4074</f>
        <v>*DEXCOM G6 SENSOR</v>
      </c>
      <c r="D4074" t="str">
        <f>Raw_Data!D4074</f>
        <v>8627005303</v>
      </c>
      <c r="E4074" t="str">
        <f>Raw_Data!E4074</f>
        <v>COX, NANCY</v>
      </c>
      <c r="F4074" t="str">
        <f>Raw_Data!F4074</f>
        <v>1811191638</v>
      </c>
      <c r="G4074" t="str">
        <f>Raw_Data!H4074</f>
        <v>1</v>
      </c>
      <c r="H4074">
        <f>IFERROR(VLOOKUP(G4074,Store_Map!$A$2:$I$100,3,FALSE),"")</f>
        <v>0</v>
      </c>
      <c r="I4074">
        <f>IFERROR(VLOOKUP(G4074,Store_Map!$A$2:$I$100,4,FALSE),"")</f>
        <v>0</v>
      </c>
      <c r="J4074">
        <f>IFERROR(VLOOKUP(G4074,Store_Map!$A$2:$I$100,5,FALSE),"")</f>
        <v>0</v>
      </c>
      <c r="K4074">
        <f>IFERROR(VLOOKUP(G4074,Store_Map!$A$2:$I$100,6,FALSE),"")</f>
        <v>0</v>
      </c>
      <c r="L4074">
        <f>IFERROR(VLOOKUP(G4074,Store_Map!$A$2:$I$100,7,FALSE),"")</f>
        <v>0</v>
      </c>
      <c r="M4074">
        <f>IFERROR(VLOOKUP(G4074,Store_Map!$A$2:$I$100,8,FALSE),"")</f>
        <v>0</v>
      </c>
      <c r="N4074">
        <f t="shared" si="567"/>
        <v>0</v>
      </c>
      <c r="O4074" t="str">
        <f t="shared" si="568"/>
        <v>PASS</v>
      </c>
      <c r="P4074" t="str">
        <f t="shared" si="569"/>
        <v>PASS</v>
      </c>
      <c r="Q4074" t="str">
        <f t="shared" si="570"/>
        <v>PASS</v>
      </c>
      <c r="R4074" t="str">
        <f t="shared" si="571"/>
        <v>PASS</v>
      </c>
      <c r="S4074" t="str">
        <f t="shared" si="572"/>
        <v>PASS</v>
      </c>
      <c r="T4074">
        <f t="shared" si="573"/>
        <v>100</v>
      </c>
      <c r="U4074" t="str">
        <f t="shared" si="574"/>
        <v>Low</v>
      </c>
      <c r="V4074" t="str">
        <f t="shared" si="575"/>
        <v>Clean</v>
      </c>
    </row>
    <row r="4075" spans="1:22" x14ac:dyDescent="0.3">
      <c r="A4075" t="str">
        <f>Raw_Data!A4075</f>
        <v>16050773</v>
      </c>
      <c r="B4075">
        <f>Raw_Data!B4075</f>
        <v>45665</v>
      </c>
      <c r="C4075" t="str">
        <f>Raw_Data!C4075</f>
        <v>IBUPROFEN 800 MG TABLET</v>
      </c>
      <c r="D4075" t="str">
        <f>Raw_Data!D4075</f>
        <v>55111068405</v>
      </c>
      <c r="E4075" t="str">
        <f>Raw_Data!E4075</f>
        <v>GIBBS, JON</v>
      </c>
      <c r="F4075" t="str">
        <f>Raw_Data!F4075</f>
        <v>1700896156</v>
      </c>
      <c r="G4075" t="str">
        <f>Raw_Data!H4075</f>
        <v>1</v>
      </c>
      <c r="H4075">
        <f>IFERROR(VLOOKUP(G4075,Store_Map!$A$2:$I$100,3,FALSE),"")</f>
        <v>0</v>
      </c>
      <c r="I4075">
        <f>IFERROR(VLOOKUP(G4075,Store_Map!$A$2:$I$100,4,FALSE),"")</f>
        <v>0</v>
      </c>
      <c r="J4075">
        <f>IFERROR(VLOOKUP(G4075,Store_Map!$A$2:$I$100,5,FALSE),"")</f>
        <v>0</v>
      </c>
      <c r="K4075">
        <f>IFERROR(VLOOKUP(G4075,Store_Map!$A$2:$I$100,6,FALSE),"")</f>
        <v>0</v>
      </c>
      <c r="L4075">
        <f>IFERROR(VLOOKUP(G4075,Store_Map!$A$2:$I$100,7,FALSE),"")</f>
        <v>0</v>
      </c>
      <c r="M4075">
        <f>IFERROR(VLOOKUP(G4075,Store_Map!$A$2:$I$100,8,FALSE),"")</f>
        <v>0</v>
      </c>
      <c r="N4075">
        <f t="shared" si="567"/>
        <v>0</v>
      </c>
      <c r="O4075" t="str">
        <f t="shared" si="568"/>
        <v>PASS</v>
      </c>
      <c r="P4075" t="str">
        <f t="shared" si="569"/>
        <v>PASS</v>
      </c>
      <c r="Q4075" t="str">
        <f t="shared" si="570"/>
        <v>PASS</v>
      </c>
      <c r="R4075" t="str">
        <f t="shared" si="571"/>
        <v>PASS</v>
      </c>
      <c r="S4075" t="str">
        <f t="shared" si="572"/>
        <v>PASS</v>
      </c>
      <c r="T4075">
        <f t="shared" si="573"/>
        <v>100</v>
      </c>
      <c r="U4075" t="str">
        <f t="shared" si="574"/>
        <v>Low</v>
      </c>
      <c r="V4075" t="str">
        <f t="shared" si="575"/>
        <v>Clean</v>
      </c>
    </row>
    <row r="4076" spans="1:22" x14ac:dyDescent="0.3">
      <c r="A4076" t="str">
        <f>Raw_Data!A4076</f>
        <v>16050772</v>
      </c>
      <c r="B4076">
        <f>Raw_Data!B4076</f>
        <v>45665</v>
      </c>
      <c r="C4076" t="str">
        <f>Raw_Data!C4076</f>
        <v>METHYLPREDNISOLONE 4 MG TAB</v>
      </c>
      <c r="D4076" t="str">
        <f>Raw_Data!D4076</f>
        <v>59746000106</v>
      </c>
      <c r="E4076" t="str">
        <f>Raw_Data!E4076</f>
        <v>GIBBS, JON</v>
      </c>
      <c r="F4076" t="str">
        <f>Raw_Data!F4076</f>
        <v>1700896156</v>
      </c>
      <c r="G4076" t="str">
        <f>Raw_Data!H4076</f>
        <v>1</v>
      </c>
      <c r="H4076">
        <f>IFERROR(VLOOKUP(G4076,Store_Map!$A$2:$I$100,3,FALSE),"")</f>
        <v>0</v>
      </c>
      <c r="I4076">
        <f>IFERROR(VLOOKUP(G4076,Store_Map!$A$2:$I$100,4,FALSE),"")</f>
        <v>0</v>
      </c>
      <c r="J4076">
        <f>IFERROR(VLOOKUP(G4076,Store_Map!$A$2:$I$100,5,FALSE),"")</f>
        <v>0</v>
      </c>
      <c r="K4076">
        <f>IFERROR(VLOOKUP(G4076,Store_Map!$A$2:$I$100,6,FALSE),"")</f>
        <v>0</v>
      </c>
      <c r="L4076">
        <f>IFERROR(VLOOKUP(G4076,Store_Map!$A$2:$I$100,7,FALSE),"")</f>
        <v>0</v>
      </c>
      <c r="M4076">
        <f>IFERROR(VLOOKUP(G4076,Store_Map!$A$2:$I$100,8,FALSE),"")</f>
        <v>0</v>
      </c>
      <c r="N4076">
        <f t="shared" si="567"/>
        <v>0</v>
      </c>
      <c r="O4076" t="str">
        <f t="shared" si="568"/>
        <v>PASS</v>
      </c>
      <c r="P4076" t="str">
        <f t="shared" si="569"/>
        <v>PASS</v>
      </c>
      <c r="Q4076" t="str">
        <f t="shared" si="570"/>
        <v>PASS</v>
      </c>
      <c r="R4076" t="str">
        <f t="shared" si="571"/>
        <v>PASS</v>
      </c>
      <c r="S4076" t="str">
        <f t="shared" si="572"/>
        <v>PASS</v>
      </c>
      <c r="T4076">
        <f t="shared" si="573"/>
        <v>100</v>
      </c>
      <c r="U4076" t="str">
        <f t="shared" si="574"/>
        <v>Low</v>
      </c>
      <c r="V4076" t="str">
        <f t="shared" si="575"/>
        <v>Clean</v>
      </c>
    </row>
    <row r="4077" spans="1:22" x14ac:dyDescent="0.3">
      <c r="A4077" t="str">
        <f>Raw_Data!A4077</f>
        <v>16055116</v>
      </c>
      <c r="B4077">
        <f>Raw_Data!B4077</f>
        <v>45665</v>
      </c>
      <c r="C4077" t="str">
        <f>Raw_Data!C4077</f>
        <v>LISINOPRIL 40 MG TABLET</v>
      </c>
      <c r="D4077" t="str">
        <f>Raw_Data!D4077</f>
        <v>43547035610</v>
      </c>
      <c r="E4077" t="str">
        <f>Raw_Data!E4077</f>
        <v>BYNE, EDMUND</v>
      </c>
      <c r="F4077" t="str">
        <f>Raw_Data!F4077</f>
        <v>1033186648</v>
      </c>
      <c r="G4077" t="str">
        <f>Raw_Data!H4077</f>
        <v>1</v>
      </c>
      <c r="H4077">
        <f>IFERROR(VLOOKUP(G4077,Store_Map!$A$2:$I$100,3,FALSE),"")</f>
        <v>0</v>
      </c>
      <c r="I4077">
        <f>IFERROR(VLOOKUP(G4077,Store_Map!$A$2:$I$100,4,FALSE),"")</f>
        <v>0</v>
      </c>
      <c r="J4077">
        <f>IFERROR(VLOOKUP(G4077,Store_Map!$A$2:$I$100,5,FALSE),"")</f>
        <v>0</v>
      </c>
      <c r="K4077">
        <f>IFERROR(VLOOKUP(G4077,Store_Map!$A$2:$I$100,6,FALSE),"")</f>
        <v>0</v>
      </c>
      <c r="L4077">
        <f>IFERROR(VLOOKUP(G4077,Store_Map!$A$2:$I$100,7,FALSE),"")</f>
        <v>0</v>
      </c>
      <c r="M4077">
        <f>IFERROR(VLOOKUP(G4077,Store_Map!$A$2:$I$100,8,FALSE),"")</f>
        <v>0</v>
      </c>
      <c r="N4077">
        <f t="shared" si="567"/>
        <v>0</v>
      </c>
      <c r="O4077" t="str">
        <f t="shared" si="568"/>
        <v>PASS</v>
      </c>
      <c r="P4077" t="str">
        <f t="shared" si="569"/>
        <v>PASS</v>
      </c>
      <c r="Q4077" t="str">
        <f t="shared" si="570"/>
        <v>PASS</v>
      </c>
      <c r="R4077" t="str">
        <f t="shared" si="571"/>
        <v>PASS</v>
      </c>
      <c r="S4077" t="str">
        <f t="shared" si="572"/>
        <v>PASS</v>
      </c>
      <c r="T4077">
        <f t="shared" si="573"/>
        <v>100</v>
      </c>
      <c r="U4077" t="str">
        <f t="shared" si="574"/>
        <v>Low</v>
      </c>
      <c r="V4077" t="str">
        <f t="shared" si="575"/>
        <v>Clean</v>
      </c>
    </row>
    <row r="4078" spans="1:22" x14ac:dyDescent="0.3">
      <c r="A4078" t="str">
        <f>Raw_Data!A4078</f>
        <v>14003091</v>
      </c>
      <c r="B4078">
        <f>Raw_Data!B4078</f>
        <v>45665</v>
      </c>
      <c r="C4078" t="str">
        <f>Raw_Data!C4078</f>
        <v>TESTOSTERONE CYP 200 MG/ML</v>
      </c>
      <c r="D4078" t="str">
        <f>Raw_Data!D4078</f>
        <v>143965901</v>
      </c>
      <c r="E4078" t="str">
        <f>Raw_Data!E4078</f>
        <v>GIBBS, JON</v>
      </c>
      <c r="F4078" t="str">
        <f>Raw_Data!F4078</f>
        <v>1700896156</v>
      </c>
      <c r="G4078" t="str">
        <f>Raw_Data!H4078</f>
        <v>1</v>
      </c>
      <c r="H4078">
        <f>IFERROR(VLOOKUP(G4078,Store_Map!$A$2:$I$100,3,FALSE),"")</f>
        <v>0</v>
      </c>
      <c r="I4078">
        <f>IFERROR(VLOOKUP(G4078,Store_Map!$A$2:$I$100,4,FALSE),"")</f>
        <v>0</v>
      </c>
      <c r="J4078">
        <f>IFERROR(VLOOKUP(G4078,Store_Map!$A$2:$I$100,5,FALSE),"")</f>
        <v>0</v>
      </c>
      <c r="K4078">
        <f>IFERROR(VLOOKUP(G4078,Store_Map!$A$2:$I$100,6,FALSE),"")</f>
        <v>0</v>
      </c>
      <c r="L4078">
        <f>IFERROR(VLOOKUP(G4078,Store_Map!$A$2:$I$100,7,FALSE),"")</f>
        <v>0</v>
      </c>
      <c r="M4078">
        <f>IFERROR(VLOOKUP(G4078,Store_Map!$A$2:$I$100,8,FALSE),"")</f>
        <v>0</v>
      </c>
      <c r="N4078">
        <f t="shared" si="567"/>
        <v>0</v>
      </c>
      <c r="O4078" t="str">
        <f t="shared" si="568"/>
        <v>PASS</v>
      </c>
      <c r="P4078" t="str">
        <f t="shared" si="569"/>
        <v>REVIEW</v>
      </c>
      <c r="Q4078" t="str">
        <f t="shared" si="570"/>
        <v>PASS</v>
      </c>
      <c r="R4078" t="str">
        <f t="shared" si="571"/>
        <v>PASS</v>
      </c>
      <c r="S4078" t="str">
        <f t="shared" si="572"/>
        <v>REVIEW</v>
      </c>
      <c r="T4078">
        <f t="shared" si="573"/>
        <v>90</v>
      </c>
      <c r="U4078" t="str">
        <f t="shared" si="574"/>
        <v>Low</v>
      </c>
      <c r="V4078" t="str">
        <f t="shared" si="575"/>
        <v>Invalid NDC</v>
      </c>
    </row>
    <row r="4079" spans="1:22" x14ac:dyDescent="0.3">
      <c r="A4079" t="str">
        <f>Raw_Data!A4079</f>
        <v>16054130</v>
      </c>
      <c r="B4079">
        <f>Raw_Data!B4079</f>
        <v>45665</v>
      </c>
      <c r="C4079" t="str">
        <f>Raw_Data!C4079</f>
        <v>OMEPRAZOLE DR 10 MG CAPSULE</v>
      </c>
      <c r="D4079" t="str">
        <f>Raw_Data!D4079</f>
        <v>68382041101</v>
      </c>
      <c r="E4079" t="str">
        <f>Raw_Data!E4079</f>
        <v>PEDERSEN, JENNIFER</v>
      </c>
      <c r="F4079" t="str">
        <f>Raw_Data!F4079</f>
        <v>1073606661</v>
      </c>
      <c r="G4079" t="str">
        <f>Raw_Data!H4079</f>
        <v>1</v>
      </c>
      <c r="H4079">
        <f>IFERROR(VLOOKUP(G4079,Store_Map!$A$2:$I$100,3,FALSE),"")</f>
        <v>0</v>
      </c>
      <c r="I4079">
        <f>IFERROR(VLOOKUP(G4079,Store_Map!$A$2:$I$100,4,FALSE),"")</f>
        <v>0</v>
      </c>
      <c r="J4079">
        <f>IFERROR(VLOOKUP(G4079,Store_Map!$A$2:$I$100,5,FALSE),"")</f>
        <v>0</v>
      </c>
      <c r="K4079">
        <f>IFERROR(VLOOKUP(G4079,Store_Map!$A$2:$I$100,6,FALSE),"")</f>
        <v>0</v>
      </c>
      <c r="L4079">
        <f>IFERROR(VLOOKUP(G4079,Store_Map!$A$2:$I$100,7,FALSE),"")</f>
        <v>0</v>
      </c>
      <c r="M4079">
        <f>IFERROR(VLOOKUP(G4079,Store_Map!$A$2:$I$100,8,FALSE),"")</f>
        <v>0</v>
      </c>
      <c r="N4079">
        <f t="shared" si="567"/>
        <v>0</v>
      </c>
      <c r="O4079" t="str">
        <f t="shared" si="568"/>
        <v>PASS</v>
      </c>
      <c r="P4079" t="str">
        <f t="shared" si="569"/>
        <v>PASS</v>
      </c>
      <c r="Q4079" t="str">
        <f t="shared" si="570"/>
        <v>PASS</v>
      </c>
      <c r="R4079" t="str">
        <f t="shared" si="571"/>
        <v>PASS</v>
      </c>
      <c r="S4079" t="str">
        <f t="shared" si="572"/>
        <v>PASS</v>
      </c>
      <c r="T4079">
        <f t="shared" si="573"/>
        <v>100</v>
      </c>
      <c r="U4079" t="str">
        <f t="shared" si="574"/>
        <v>Low</v>
      </c>
      <c r="V4079" t="str">
        <f t="shared" si="575"/>
        <v>Clean</v>
      </c>
    </row>
    <row r="4080" spans="1:22" x14ac:dyDescent="0.3">
      <c r="A4080" t="str">
        <f>Raw_Data!A4080</f>
        <v>16049686</v>
      </c>
      <c r="B4080">
        <f>Raw_Data!B4080</f>
        <v>45665</v>
      </c>
      <c r="C4080" t="str">
        <f>Raw_Data!C4080</f>
        <v>SILDENAFIL 100 MG TABLET</v>
      </c>
      <c r="D4080" t="str">
        <f>Raw_Data!D4080</f>
        <v>13668018830</v>
      </c>
      <c r="E4080" t="str">
        <f>Raw_Data!E4080</f>
        <v>FORD, JAMES</v>
      </c>
      <c r="F4080" t="str">
        <f>Raw_Data!F4080</f>
        <v>1033117684</v>
      </c>
      <c r="G4080" t="str">
        <f>Raw_Data!H4080</f>
        <v>1</v>
      </c>
      <c r="H4080">
        <f>IFERROR(VLOOKUP(G4080,Store_Map!$A$2:$I$100,3,FALSE),"")</f>
        <v>0</v>
      </c>
      <c r="I4080">
        <f>IFERROR(VLOOKUP(G4080,Store_Map!$A$2:$I$100,4,FALSE),"")</f>
        <v>0</v>
      </c>
      <c r="J4080">
        <f>IFERROR(VLOOKUP(G4080,Store_Map!$A$2:$I$100,5,FALSE),"")</f>
        <v>0</v>
      </c>
      <c r="K4080">
        <f>IFERROR(VLOOKUP(G4080,Store_Map!$A$2:$I$100,6,FALSE),"")</f>
        <v>0</v>
      </c>
      <c r="L4080">
        <f>IFERROR(VLOOKUP(G4080,Store_Map!$A$2:$I$100,7,FALSE),"")</f>
        <v>0</v>
      </c>
      <c r="M4080">
        <f>IFERROR(VLOOKUP(G4080,Store_Map!$A$2:$I$100,8,FALSE),"")</f>
        <v>0</v>
      </c>
      <c r="N4080">
        <f t="shared" si="567"/>
        <v>0</v>
      </c>
      <c r="O4080" t="str">
        <f t="shared" si="568"/>
        <v>PASS</v>
      </c>
      <c r="P4080" t="str">
        <f t="shared" si="569"/>
        <v>PASS</v>
      </c>
      <c r="Q4080" t="str">
        <f t="shared" si="570"/>
        <v>PASS</v>
      </c>
      <c r="R4080" t="str">
        <f t="shared" si="571"/>
        <v>PASS</v>
      </c>
      <c r="S4080" t="str">
        <f t="shared" si="572"/>
        <v>PASS</v>
      </c>
      <c r="T4080">
        <f t="shared" si="573"/>
        <v>100</v>
      </c>
      <c r="U4080" t="str">
        <f t="shared" si="574"/>
        <v>Low</v>
      </c>
      <c r="V4080" t="str">
        <f t="shared" si="575"/>
        <v>Clean</v>
      </c>
    </row>
    <row r="4081" spans="1:22" x14ac:dyDescent="0.3">
      <c r="A4081" t="str">
        <f>Raw_Data!A4081</f>
        <v>16052026</v>
      </c>
      <c r="B4081">
        <f>Raw_Data!B4081</f>
        <v>45665</v>
      </c>
      <c r="C4081" t="str">
        <f>Raw_Data!C4081</f>
        <v>PANTOPRAZOLE SOD DR 40 MG T</v>
      </c>
      <c r="D4081" t="str">
        <f>Raw_Data!D4081</f>
        <v>65862056090</v>
      </c>
      <c r="E4081" t="str">
        <f>Raw_Data!E4081</f>
        <v>BYNE, EDMUND</v>
      </c>
      <c r="F4081" t="str">
        <f>Raw_Data!F4081</f>
        <v>1033186648</v>
      </c>
      <c r="G4081" t="str">
        <f>Raw_Data!H4081</f>
        <v>1</v>
      </c>
      <c r="H4081">
        <f>IFERROR(VLOOKUP(G4081,Store_Map!$A$2:$I$100,3,FALSE),"")</f>
        <v>0</v>
      </c>
      <c r="I4081">
        <f>IFERROR(VLOOKUP(G4081,Store_Map!$A$2:$I$100,4,FALSE),"")</f>
        <v>0</v>
      </c>
      <c r="J4081">
        <f>IFERROR(VLOOKUP(G4081,Store_Map!$A$2:$I$100,5,FALSE),"")</f>
        <v>0</v>
      </c>
      <c r="K4081">
        <f>IFERROR(VLOOKUP(G4081,Store_Map!$A$2:$I$100,6,FALSE),"")</f>
        <v>0</v>
      </c>
      <c r="L4081">
        <f>IFERROR(VLOOKUP(G4081,Store_Map!$A$2:$I$100,7,FALSE),"")</f>
        <v>0</v>
      </c>
      <c r="M4081">
        <f>IFERROR(VLOOKUP(G4081,Store_Map!$A$2:$I$100,8,FALSE),"")</f>
        <v>0</v>
      </c>
      <c r="N4081">
        <f t="shared" si="567"/>
        <v>0</v>
      </c>
      <c r="O4081" t="str">
        <f t="shared" si="568"/>
        <v>PASS</v>
      </c>
      <c r="P4081" t="str">
        <f t="shared" si="569"/>
        <v>PASS</v>
      </c>
      <c r="Q4081" t="str">
        <f t="shared" si="570"/>
        <v>PASS</v>
      </c>
      <c r="R4081" t="str">
        <f t="shared" si="571"/>
        <v>PASS</v>
      </c>
      <c r="S4081" t="str">
        <f t="shared" si="572"/>
        <v>PASS</v>
      </c>
      <c r="T4081">
        <f t="shared" si="573"/>
        <v>100</v>
      </c>
      <c r="U4081" t="str">
        <f t="shared" si="574"/>
        <v>Low</v>
      </c>
      <c r="V4081" t="str">
        <f t="shared" si="575"/>
        <v>Clean</v>
      </c>
    </row>
    <row r="4082" spans="1:22" x14ac:dyDescent="0.3">
      <c r="A4082" t="str">
        <f>Raw_Data!A4082</f>
        <v>16053444</v>
      </c>
      <c r="B4082">
        <f>Raw_Data!B4082</f>
        <v>45665</v>
      </c>
      <c r="C4082" t="str">
        <f>Raw_Data!C4082</f>
        <v>FERREX 150 CAPSULE</v>
      </c>
      <c r="D4082" t="str">
        <f>Raw_Data!D4082</f>
        <v>904539561</v>
      </c>
      <c r="E4082" t="str">
        <f>Raw_Data!E4082</f>
        <v>GIBBS, JON</v>
      </c>
      <c r="F4082" t="str">
        <f>Raw_Data!F4082</f>
        <v>1700896156</v>
      </c>
      <c r="G4082" t="str">
        <f>Raw_Data!H4082</f>
        <v>1</v>
      </c>
      <c r="H4082">
        <f>IFERROR(VLOOKUP(G4082,Store_Map!$A$2:$I$100,3,FALSE),"")</f>
        <v>0</v>
      </c>
      <c r="I4082">
        <f>IFERROR(VLOOKUP(G4082,Store_Map!$A$2:$I$100,4,FALSE),"")</f>
        <v>0</v>
      </c>
      <c r="J4082">
        <f>IFERROR(VLOOKUP(G4082,Store_Map!$A$2:$I$100,5,FALSE),"")</f>
        <v>0</v>
      </c>
      <c r="K4082">
        <f>IFERROR(VLOOKUP(G4082,Store_Map!$A$2:$I$100,6,FALSE),"")</f>
        <v>0</v>
      </c>
      <c r="L4082">
        <f>IFERROR(VLOOKUP(G4082,Store_Map!$A$2:$I$100,7,FALSE),"")</f>
        <v>0</v>
      </c>
      <c r="M4082">
        <f>IFERROR(VLOOKUP(G4082,Store_Map!$A$2:$I$100,8,FALSE),"")</f>
        <v>0</v>
      </c>
      <c r="N4082">
        <f t="shared" si="567"/>
        <v>0</v>
      </c>
      <c r="O4082" t="str">
        <f t="shared" si="568"/>
        <v>PASS</v>
      </c>
      <c r="P4082" t="str">
        <f t="shared" si="569"/>
        <v>REVIEW</v>
      </c>
      <c r="Q4082" t="str">
        <f t="shared" si="570"/>
        <v>PASS</v>
      </c>
      <c r="R4082" t="str">
        <f t="shared" si="571"/>
        <v>PASS</v>
      </c>
      <c r="S4082" t="str">
        <f t="shared" si="572"/>
        <v>REVIEW</v>
      </c>
      <c r="T4082">
        <f t="shared" si="573"/>
        <v>90</v>
      </c>
      <c r="U4082" t="str">
        <f t="shared" si="574"/>
        <v>Low</v>
      </c>
      <c r="V4082" t="str">
        <f t="shared" si="575"/>
        <v>Invalid NDC</v>
      </c>
    </row>
    <row r="4083" spans="1:22" x14ac:dyDescent="0.3">
      <c r="A4083" t="str">
        <f>Raw_Data!A4083</f>
        <v>16055117</v>
      </c>
      <c r="B4083">
        <f>Raw_Data!B4083</f>
        <v>45665</v>
      </c>
      <c r="C4083" t="str">
        <f>Raw_Data!C4083</f>
        <v>LISINOPRIL 40 MG TABLET</v>
      </c>
      <c r="D4083" t="str">
        <f>Raw_Data!D4083</f>
        <v>43547035610</v>
      </c>
      <c r="E4083" t="str">
        <f>Raw_Data!E4083</f>
        <v>GIBBS, JON</v>
      </c>
      <c r="F4083" t="str">
        <f>Raw_Data!F4083</f>
        <v>1700896156</v>
      </c>
      <c r="G4083" t="str">
        <f>Raw_Data!H4083</f>
        <v>1</v>
      </c>
      <c r="H4083">
        <f>IFERROR(VLOOKUP(G4083,Store_Map!$A$2:$I$100,3,FALSE),"")</f>
        <v>0</v>
      </c>
      <c r="I4083">
        <f>IFERROR(VLOOKUP(G4083,Store_Map!$A$2:$I$100,4,FALSE),"")</f>
        <v>0</v>
      </c>
      <c r="J4083">
        <f>IFERROR(VLOOKUP(G4083,Store_Map!$A$2:$I$100,5,FALSE),"")</f>
        <v>0</v>
      </c>
      <c r="K4083">
        <f>IFERROR(VLOOKUP(G4083,Store_Map!$A$2:$I$100,6,FALSE),"")</f>
        <v>0</v>
      </c>
      <c r="L4083">
        <f>IFERROR(VLOOKUP(G4083,Store_Map!$A$2:$I$100,7,FALSE),"")</f>
        <v>0</v>
      </c>
      <c r="M4083">
        <f>IFERROR(VLOOKUP(G4083,Store_Map!$A$2:$I$100,8,FALSE),"")</f>
        <v>0</v>
      </c>
      <c r="N4083">
        <f t="shared" si="567"/>
        <v>0</v>
      </c>
      <c r="O4083" t="str">
        <f t="shared" si="568"/>
        <v>PASS</v>
      </c>
      <c r="P4083" t="str">
        <f t="shared" si="569"/>
        <v>PASS</v>
      </c>
      <c r="Q4083" t="str">
        <f t="shared" si="570"/>
        <v>PASS</v>
      </c>
      <c r="R4083" t="str">
        <f t="shared" si="571"/>
        <v>PASS</v>
      </c>
      <c r="S4083" t="str">
        <f t="shared" si="572"/>
        <v>PASS</v>
      </c>
      <c r="T4083">
        <f t="shared" si="573"/>
        <v>100</v>
      </c>
      <c r="U4083" t="str">
        <f t="shared" si="574"/>
        <v>Low</v>
      </c>
      <c r="V4083" t="str">
        <f t="shared" si="575"/>
        <v>Clean</v>
      </c>
    </row>
    <row r="4084" spans="1:22" x14ac:dyDescent="0.3">
      <c r="A4084" t="str">
        <f>Raw_Data!A4084</f>
        <v>16055118</v>
      </c>
      <c r="B4084">
        <f>Raw_Data!B4084</f>
        <v>45665</v>
      </c>
      <c r="C4084" t="str">
        <f>Raw_Data!C4084</f>
        <v>OXYBUTYNIN CL ER 5 MG TABLE</v>
      </c>
      <c r="D4084" t="str">
        <f>Raw_Data!D4084</f>
        <v>68382025501</v>
      </c>
      <c r="E4084" t="str">
        <f>Raw_Data!E4084</f>
        <v>GIBBS, JON</v>
      </c>
      <c r="F4084" t="str">
        <f>Raw_Data!F4084</f>
        <v>1700896156</v>
      </c>
      <c r="G4084" t="str">
        <f>Raw_Data!H4084</f>
        <v>1</v>
      </c>
      <c r="H4084">
        <f>IFERROR(VLOOKUP(G4084,Store_Map!$A$2:$I$100,3,FALSE),"")</f>
        <v>0</v>
      </c>
      <c r="I4084">
        <f>IFERROR(VLOOKUP(G4084,Store_Map!$A$2:$I$100,4,FALSE),"")</f>
        <v>0</v>
      </c>
      <c r="J4084">
        <f>IFERROR(VLOOKUP(G4084,Store_Map!$A$2:$I$100,5,FALSE),"")</f>
        <v>0</v>
      </c>
      <c r="K4084">
        <f>IFERROR(VLOOKUP(G4084,Store_Map!$A$2:$I$100,6,FALSE),"")</f>
        <v>0</v>
      </c>
      <c r="L4084">
        <f>IFERROR(VLOOKUP(G4084,Store_Map!$A$2:$I$100,7,FALSE),"")</f>
        <v>0</v>
      </c>
      <c r="M4084">
        <f>IFERROR(VLOOKUP(G4084,Store_Map!$A$2:$I$100,8,FALSE),"")</f>
        <v>0</v>
      </c>
      <c r="N4084">
        <f t="shared" si="567"/>
        <v>0</v>
      </c>
      <c r="O4084" t="str">
        <f t="shared" si="568"/>
        <v>PASS</v>
      </c>
      <c r="P4084" t="str">
        <f t="shared" si="569"/>
        <v>PASS</v>
      </c>
      <c r="Q4084" t="str">
        <f t="shared" si="570"/>
        <v>PASS</v>
      </c>
      <c r="R4084" t="str">
        <f t="shared" si="571"/>
        <v>PASS</v>
      </c>
      <c r="S4084" t="str">
        <f t="shared" si="572"/>
        <v>PASS</v>
      </c>
      <c r="T4084">
        <f t="shared" si="573"/>
        <v>100</v>
      </c>
      <c r="U4084" t="str">
        <f t="shared" si="574"/>
        <v>Low</v>
      </c>
      <c r="V4084" t="str">
        <f t="shared" si="575"/>
        <v>Clean</v>
      </c>
    </row>
    <row r="4085" spans="1:22" x14ac:dyDescent="0.3">
      <c r="A4085" t="str">
        <f>Raw_Data!A4085</f>
        <v>16055119</v>
      </c>
      <c r="B4085">
        <f>Raw_Data!B4085</f>
        <v>45665</v>
      </c>
      <c r="C4085" t="str">
        <f>Raw_Data!C4085</f>
        <v>ROPINIROLE HCL 0.5 MG TABLE</v>
      </c>
      <c r="D4085" t="str">
        <f>Raw_Data!D4085</f>
        <v>68462025401</v>
      </c>
      <c r="E4085" t="str">
        <f>Raw_Data!E4085</f>
        <v>GIBBS, JON</v>
      </c>
      <c r="F4085" t="str">
        <f>Raw_Data!F4085</f>
        <v>1700896156</v>
      </c>
      <c r="G4085" t="str">
        <f>Raw_Data!H4085</f>
        <v>1</v>
      </c>
      <c r="H4085">
        <f>IFERROR(VLOOKUP(G4085,Store_Map!$A$2:$I$100,3,FALSE),"")</f>
        <v>0</v>
      </c>
      <c r="I4085">
        <f>IFERROR(VLOOKUP(G4085,Store_Map!$A$2:$I$100,4,FALSE),"")</f>
        <v>0</v>
      </c>
      <c r="J4085">
        <f>IFERROR(VLOOKUP(G4085,Store_Map!$A$2:$I$100,5,FALSE),"")</f>
        <v>0</v>
      </c>
      <c r="K4085">
        <f>IFERROR(VLOOKUP(G4085,Store_Map!$A$2:$I$100,6,FALSE),"")</f>
        <v>0</v>
      </c>
      <c r="L4085">
        <f>IFERROR(VLOOKUP(G4085,Store_Map!$A$2:$I$100,7,FALSE),"")</f>
        <v>0</v>
      </c>
      <c r="M4085">
        <f>IFERROR(VLOOKUP(G4085,Store_Map!$A$2:$I$100,8,FALSE),"")</f>
        <v>0</v>
      </c>
      <c r="N4085">
        <f t="shared" si="567"/>
        <v>0</v>
      </c>
      <c r="O4085" t="str">
        <f t="shared" si="568"/>
        <v>PASS</v>
      </c>
      <c r="P4085" t="str">
        <f t="shared" si="569"/>
        <v>PASS</v>
      </c>
      <c r="Q4085" t="str">
        <f t="shared" si="570"/>
        <v>PASS</v>
      </c>
      <c r="R4085" t="str">
        <f t="shared" si="571"/>
        <v>PASS</v>
      </c>
      <c r="S4085" t="str">
        <f t="shared" si="572"/>
        <v>PASS</v>
      </c>
      <c r="T4085">
        <f t="shared" si="573"/>
        <v>100</v>
      </c>
      <c r="U4085" t="str">
        <f t="shared" si="574"/>
        <v>Low</v>
      </c>
      <c r="V4085" t="str">
        <f t="shared" si="575"/>
        <v>Clean</v>
      </c>
    </row>
    <row r="4086" spans="1:22" x14ac:dyDescent="0.3">
      <c r="A4086" t="str">
        <f>Raw_Data!A4086</f>
        <v>14003143</v>
      </c>
      <c r="B4086">
        <f>Raw_Data!B4086</f>
        <v>45665</v>
      </c>
      <c r="C4086" t="str">
        <f>Raw_Data!C4086</f>
        <v>CLONAZEPAM 0.5 MG TABLET</v>
      </c>
      <c r="D4086" t="str">
        <f>Raw_Data!D4086</f>
        <v>93083205</v>
      </c>
      <c r="E4086" t="str">
        <f>Raw_Data!E4086</f>
        <v>SHEPPARD, JAMES</v>
      </c>
      <c r="F4086" t="str">
        <f>Raw_Data!F4086</f>
        <v>1528075835</v>
      </c>
      <c r="G4086" t="str">
        <f>Raw_Data!H4086</f>
        <v>1</v>
      </c>
      <c r="H4086">
        <f>IFERROR(VLOOKUP(G4086,Store_Map!$A$2:$I$100,3,FALSE),"")</f>
        <v>0</v>
      </c>
      <c r="I4086">
        <f>IFERROR(VLOOKUP(G4086,Store_Map!$A$2:$I$100,4,FALSE),"")</f>
        <v>0</v>
      </c>
      <c r="J4086">
        <f>IFERROR(VLOOKUP(G4086,Store_Map!$A$2:$I$100,5,FALSE),"")</f>
        <v>0</v>
      </c>
      <c r="K4086">
        <f>IFERROR(VLOOKUP(G4086,Store_Map!$A$2:$I$100,6,FALSE),"")</f>
        <v>0</v>
      </c>
      <c r="L4086">
        <f>IFERROR(VLOOKUP(G4086,Store_Map!$A$2:$I$100,7,FALSE),"")</f>
        <v>0</v>
      </c>
      <c r="M4086">
        <f>IFERROR(VLOOKUP(G4086,Store_Map!$A$2:$I$100,8,FALSE),"")</f>
        <v>0</v>
      </c>
      <c r="N4086">
        <f t="shared" si="567"/>
        <v>0</v>
      </c>
      <c r="O4086" t="str">
        <f t="shared" si="568"/>
        <v>PASS</v>
      </c>
      <c r="P4086" t="str">
        <f t="shared" si="569"/>
        <v>REVIEW</v>
      </c>
      <c r="Q4086" t="str">
        <f t="shared" si="570"/>
        <v>PASS</v>
      </c>
      <c r="R4086" t="str">
        <f t="shared" si="571"/>
        <v>PASS</v>
      </c>
      <c r="S4086" t="str">
        <f t="shared" si="572"/>
        <v>REVIEW</v>
      </c>
      <c r="T4086">
        <f t="shared" si="573"/>
        <v>90</v>
      </c>
      <c r="U4086" t="str">
        <f t="shared" si="574"/>
        <v>Low</v>
      </c>
      <c r="V4086" t="str">
        <f t="shared" si="575"/>
        <v>Invalid NDC</v>
      </c>
    </row>
    <row r="4087" spans="1:22" x14ac:dyDescent="0.3">
      <c r="A4087" t="str">
        <f>Raw_Data!A4087</f>
        <v>16055120</v>
      </c>
      <c r="B4087">
        <f>Raw_Data!B4087</f>
        <v>45665</v>
      </c>
      <c r="C4087" t="str">
        <f>Raw_Data!C4087</f>
        <v>LEFLUNOMIDE 10 MG TABLET</v>
      </c>
      <c r="D4087" t="str">
        <f>Raw_Data!D4087</f>
        <v>23155004303</v>
      </c>
      <c r="E4087" t="str">
        <f>Raw_Data!E4087</f>
        <v>SHEPPARD, JAMES</v>
      </c>
      <c r="F4087" t="str">
        <f>Raw_Data!F4087</f>
        <v>1528075835</v>
      </c>
      <c r="G4087" t="str">
        <f>Raw_Data!H4087</f>
        <v>1</v>
      </c>
      <c r="H4087">
        <f>IFERROR(VLOOKUP(G4087,Store_Map!$A$2:$I$100,3,FALSE),"")</f>
        <v>0</v>
      </c>
      <c r="I4087">
        <f>IFERROR(VLOOKUP(G4087,Store_Map!$A$2:$I$100,4,FALSE),"")</f>
        <v>0</v>
      </c>
      <c r="J4087">
        <f>IFERROR(VLOOKUP(G4087,Store_Map!$A$2:$I$100,5,FALSE),"")</f>
        <v>0</v>
      </c>
      <c r="K4087">
        <f>IFERROR(VLOOKUP(G4087,Store_Map!$A$2:$I$100,6,FALSE),"")</f>
        <v>0</v>
      </c>
      <c r="L4087">
        <f>IFERROR(VLOOKUP(G4087,Store_Map!$A$2:$I$100,7,FALSE),"")</f>
        <v>0</v>
      </c>
      <c r="M4087">
        <f>IFERROR(VLOOKUP(G4087,Store_Map!$A$2:$I$100,8,FALSE),"")</f>
        <v>0</v>
      </c>
      <c r="N4087">
        <f t="shared" si="567"/>
        <v>0</v>
      </c>
      <c r="O4087" t="str">
        <f t="shared" si="568"/>
        <v>PASS</v>
      </c>
      <c r="P4087" t="str">
        <f t="shared" si="569"/>
        <v>PASS</v>
      </c>
      <c r="Q4087" t="str">
        <f t="shared" si="570"/>
        <v>PASS</v>
      </c>
      <c r="R4087" t="str">
        <f t="shared" si="571"/>
        <v>PASS</v>
      </c>
      <c r="S4087" t="str">
        <f t="shared" si="572"/>
        <v>PASS</v>
      </c>
      <c r="T4087">
        <f t="shared" si="573"/>
        <v>100</v>
      </c>
      <c r="U4087" t="str">
        <f t="shared" si="574"/>
        <v>Low</v>
      </c>
      <c r="V4087" t="str">
        <f t="shared" si="575"/>
        <v>Clean</v>
      </c>
    </row>
    <row r="4088" spans="1:22" x14ac:dyDescent="0.3">
      <c r="A4088" t="str">
        <f>Raw_Data!A4088</f>
        <v>16054941</v>
      </c>
      <c r="B4088">
        <f>Raw_Data!B4088</f>
        <v>45665</v>
      </c>
      <c r="C4088" t="str">
        <f>Raw_Data!C4088</f>
        <v>*AMLODIPINE BESYLATE 5 MG T</v>
      </c>
      <c r="D4088" t="str">
        <f>Raw_Data!D4088</f>
        <v>67877019890</v>
      </c>
      <c r="E4088" t="str">
        <f>Raw_Data!E4088</f>
        <v>COX, NANCY</v>
      </c>
      <c r="F4088" t="str">
        <f>Raw_Data!F4088</f>
        <v>1811191638</v>
      </c>
      <c r="G4088" t="str">
        <f>Raw_Data!H4088</f>
        <v>1</v>
      </c>
      <c r="H4088">
        <f>IFERROR(VLOOKUP(G4088,Store_Map!$A$2:$I$100,3,FALSE),"")</f>
        <v>0</v>
      </c>
      <c r="I4088">
        <f>IFERROR(VLOOKUP(G4088,Store_Map!$A$2:$I$100,4,FALSE),"")</f>
        <v>0</v>
      </c>
      <c r="J4088">
        <f>IFERROR(VLOOKUP(G4088,Store_Map!$A$2:$I$100,5,FALSE),"")</f>
        <v>0</v>
      </c>
      <c r="K4088">
        <f>IFERROR(VLOOKUP(G4088,Store_Map!$A$2:$I$100,6,FALSE),"")</f>
        <v>0</v>
      </c>
      <c r="L4088">
        <f>IFERROR(VLOOKUP(G4088,Store_Map!$A$2:$I$100,7,FALSE),"")</f>
        <v>0</v>
      </c>
      <c r="M4088">
        <f>IFERROR(VLOOKUP(G4088,Store_Map!$A$2:$I$100,8,FALSE),"")</f>
        <v>0</v>
      </c>
      <c r="N4088">
        <f t="shared" si="567"/>
        <v>0</v>
      </c>
      <c r="O4088" t="str">
        <f t="shared" si="568"/>
        <v>PASS</v>
      </c>
      <c r="P4088" t="str">
        <f t="shared" si="569"/>
        <v>PASS</v>
      </c>
      <c r="Q4088" t="str">
        <f t="shared" si="570"/>
        <v>PASS</v>
      </c>
      <c r="R4088" t="str">
        <f t="shared" si="571"/>
        <v>PASS</v>
      </c>
      <c r="S4088" t="str">
        <f t="shared" si="572"/>
        <v>PASS</v>
      </c>
      <c r="T4088">
        <f t="shared" si="573"/>
        <v>100</v>
      </c>
      <c r="U4088" t="str">
        <f t="shared" si="574"/>
        <v>Low</v>
      </c>
      <c r="V4088" t="str">
        <f t="shared" si="575"/>
        <v>Clean</v>
      </c>
    </row>
    <row r="4089" spans="1:22" x14ac:dyDescent="0.3">
      <c r="A4089" t="str">
        <f>Raw_Data!A4089</f>
        <v>14003142</v>
      </c>
      <c r="B4089">
        <f>Raw_Data!B4089</f>
        <v>45665</v>
      </c>
      <c r="C4089" t="str">
        <f>Raw_Data!C4089</f>
        <v>*TRAMADOL HCL 50 MG TAB</v>
      </c>
      <c r="D4089" t="str">
        <f>Raw_Data!D4089</f>
        <v>29300035501</v>
      </c>
      <c r="E4089" t="str">
        <f>Raw_Data!E4089</f>
        <v>COX, NANCY</v>
      </c>
      <c r="F4089" t="str">
        <f>Raw_Data!F4089</f>
        <v>1811191638</v>
      </c>
      <c r="G4089" t="str">
        <f>Raw_Data!H4089</f>
        <v>1</v>
      </c>
      <c r="H4089">
        <f>IFERROR(VLOOKUP(G4089,Store_Map!$A$2:$I$100,3,FALSE),"")</f>
        <v>0</v>
      </c>
      <c r="I4089">
        <f>IFERROR(VLOOKUP(G4089,Store_Map!$A$2:$I$100,4,FALSE),"")</f>
        <v>0</v>
      </c>
      <c r="J4089">
        <f>IFERROR(VLOOKUP(G4089,Store_Map!$A$2:$I$100,5,FALSE),"")</f>
        <v>0</v>
      </c>
      <c r="K4089">
        <f>IFERROR(VLOOKUP(G4089,Store_Map!$A$2:$I$100,6,FALSE),"")</f>
        <v>0</v>
      </c>
      <c r="L4089">
        <f>IFERROR(VLOOKUP(G4089,Store_Map!$A$2:$I$100,7,FALSE),"")</f>
        <v>0</v>
      </c>
      <c r="M4089">
        <f>IFERROR(VLOOKUP(G4089,Store_Map!$A$2:$I$100,8,FALSE),"")</f>
        <v>0</v>
      </c>
      <c r="N4089">
        <f t="shared" si="567"/>
        <v>0</v>
      </c>
      <c r="O4089" t="str">
        <f t="shared" si="568"/>
        <v>PASS</v>
      </c>
      <c r="P4089" t="str">
        <f t="shared" si="569"/>
        <v>PASS</v>
      </c>
      <c r="Q4089" t="str">
        <f t="shared" si="570"/>
        <v>PASS</v>
      </c>
      <c r="R4089" t="str">
        <f t="shared" si="571"/>
        <v>PASS</v>
      </c>
      <c r="S4089" t="str">
        <f t="shared" si="572"/>
        <v>PASS</v>
      </c>
      <c r="T4089">
        <f t="shared" si="573"/>
        <v>100</v>
      </c>
      <c r="U4089" t="str">
        <f t="shared" si="574"/>
        <v>Low</v>
      </c>
      <c r="V4089" t="str">
        <f t="shared" si="575"/>
        <v>Clean</v>
      </c>
    </row>
    <row r="4090" spans="1:22" x14ac:dyDescent="0.3">
      <c r="A4090" t="str">
        <f>Raw_Data!A4090</f>
        <v>16055015</v>
      </c>
      <c r="B4090">
        <f>Raw_Data!B4090</f>
        <v>45665</v>
      </c>
      <c r="C4090" t="str">
        <f>Raw_Data!C4090</f>
        <v>*ATORVASTATIN 40 MG TABLET</v>
      </c>
      <c r="D4090" t="str">
        <f>Raw_Data!D4090</f>
        <v>67877051390</v>
      </c>
      <c r="E4090" t="str">
        <f>Raw_Data!E4090</f>
        <v>COX, NANCY</v>
      </c>
      <c r="F4090" t="str">
        <f>Raw_Data!F4090</f>
        <v>1811191638</v>
      </c>
      <c r="G4090" t="str">
        <f>Raw_Data!H4090</f>
        <v>1</v>
      </c>
      <c r="H4090">
        <f>IFERROR(VLOOKUP(G4090,Store_Map!$A$2:$I$100,3,FALSE),"")</f>
        <v>0</v>
      </c>
      <c r="I4090">
        <f>IFERROR(VLOOKUP(G4090,Store_Map!$A$2:$I$100,4,FALSE),"")</f>
        <v>0</v>
      </c>
      <c r="J4090">
        <f>IFERROR(VLOOKUP(G4090,Store_Map!$A$2:$I$100,5,FALSE),"")</f>
        <v>0</v>
      </c>
      <c r="K4090">
        <f>IFERROR(VLOOKUP(G4090,Store_Map!$A$2:$I$100,6,FALSE),"")</f>
        <v>0</v>
      </c>
      <c r="L4090">
        <f>IFERROR(VLOOKUP(G4090,Store_Map!$A$2:$I$100,7,FALSE),"")</f>
        <v>0</v>
      </c>
      <c r="M4090">
        <f>IFERROR(VLOOKUP(G4090,Store_Map!$A$2:$I$100,8,FALSE),"")</f>
        <v>0</v>
      </c>
      <c r="N4090">
        <f t="shared" si="567"/>
        <v>0</v>
      </c>
      <c r="O4090" t="str">
        <f t="shared" si="568"/>
        <v>PASS</v>
      </c>
      <c r="P4090" t="str">
        <f t="shared" si="569"/>
        <v>PASS</v>
      </c>
      <c r="Q4090" t="str">
        <f t="shared" si="570"/>
        <v>PASS</v>
      </c>
      <c r="R4090" t="str">
        <f t="shared" si="571"/>
        <v>PASS</v>
      </c>
      <c r="S4090" t="str">
        <f t="shared" si="572"/>
        <v>PASS</v>
      </c>
      <c r="T4090">
        <f t="shared" si="573"/>
        <v>100</v>
      </c>
      <c r="U4090" t="str">
        <f t="shared" si="574"/>
        <v>Low</v>
      </c>
      <c r="V4090" t="str">
        <f t="shared" si="575"/>
        <v>Clean</v>
      </c>
    </row>
    <row r="4091" spans="1:22" x14ac:dyDescent="0.3">
      <c r="A4091" t="str">
        <f>Raw_Data!A4091</f>
        <v>16055012</v>
      </c>
      <c r="B4091">
        <f>Raw_Data!B4091</f>
        <v>45665</v>
      </c>
      <c r="C4091" t="str">
        <f>Raw_Data!C4091</f>
        <v>*LOSARTAN-HCTZ 100-25 MG TA</v>
      </c>
      <c r="D4091" t="str">
        <f>Raw_Data!D4091</f>
        <v>43547042409</v>
      </c>
      <c r="E4091" t="str">
        <f>Raw_Data!E4091</f>
        <v>COX, NANCY</v>
      </c>
      <c r="F4091" t="str">
        <f>Raw_Data!F4091</f>
        <v>1811191638</v>
      </c>
      <c r="G4091" t="str">
        <f>Raw_Data!H4091</f>
        <v>1</v>
      </c>
      <c r="H4091">
        <f>IFERROR(VLOOKUP(G4091,Store_Map!$A$2:$I$100,3,FALSE),"")</f>
        <v>0</v>
      </c>
      <c r="I4091">
        <f>IFERROR(VLOOKUP(G4091,Store_Map!$A$2:$I$100,4,FALSE),"")</f>
        <v>0</v>
      </c>
      <c r="J4091">
        <f>IFERROR(VLOOKUP(G4091,Store_Map!$A$2:$I$100,5,FALSE),"")</f>
        <v>0</v>
      </c>
      <c r="K4091">
        <f>IFERROR(VLOOKUP(G4091,Store_Map!$A$2:$I$100,6,FALSE),"")</f>
        <v>0</v>
      </c>
      <c r="L4091">
        <f>IFERROR(VLOOKUP(G4091,Store_Map!$A$2:$I$100,7,FALSE),"")</f>
        <v>0</v>
      </c>
      <c r="M4091">
        <f>IFERROR(VLOOKUP(G4091,Store_Map!$A$2:$I$100,8,FALSE),"")</f>
        <v>0</v>
      </c>
      <c r="N4091">
        <f t="shared" si="567"/>
        <v>0</v>
      </c>
      <c r="O4091" t="str">
        <f t="shared" si="568"/>
        <v>PASS</v>
      </c>
      <c r="P4091" t="str">
        <f t="shared" si="569"/>
        <v>PASS</v>
      </c>
      <c r="Q4091" t="str">
        <f t="shared" si="570"/>
        <v>PASS</v>
      </c>
      <c r="R4091" t="str">
        <f t="shared" si="571"/>
        <v>PASS</v>
      </c>
      <c r="S4091" t="str">
        <f t="shared" si="572"/>
        <v>PASS</v>
      </c>
      <c r="T4091">
        <f t="shared" si="573"/>
        <v>100</v>
      </c>
      <c r="U4091" t="str">
        <f t="shared" si="574"/>
        <v>Low</v>
      </c>
      <c r="V4091" t="str">
        <f t="shared" si="575"/>
        <v>Clean</v>
      </c>
    </row>
    <row r="4092" spans="1:22" x14ac:dyDescent="0.3">
      <c r="A4092" t="str">
        <f>Raw_Data!A4092</f>
        <v>16054996</v>
      </c>
      <c r="B4092">
        <f>Raw_Data!B4092</f>
        <v>45665</v>
      </c>
      <c r="C4092" t="str">
        <f>Raw_Data!C4092</f>
        <v>*AMLODIPINE BESYLATE 10 MG</v>
      </c>
      <c r="D4092" t="str">
        <f>Raw_Data!D4092</f>
        <v>69097012805</v>
      </c>
      <c r="E4092" t="str">
        <f>Raw_Data!E4092</f>
        <v>COX, NANCY</v>
      </c>
      <c r="F4092" t="str">
        <f>Raw_Data!F4092</f>
        <v>1811191638</v>
      </c>
      <c r="G4092" t="str">
        <f>Raw_Data!H4092</f>
        <v>1</v>
      </c>
      <c r="H4092">
        <f>IFERROR(VLOOKUP(G4092,Store_Map!$A$2:$I$100,3,FALSE),"")</f>
        <v>0</v>
      </c>
      <c r="I4092">
        <f>IFERROR(VLOOKUP(G4092,Store_Map!$A$2:$I$100,4,FALSE),"")</f>
        <v>0</v>
      </c>
      <c r="J4092">
        <f>IFERROR(VLOOKUP(G4092,Store_Map!$A$2:$I$100,5,FALSE),"")</f>
        <v>0</v>
      </c>
      <c r="K4092">
        <f>IFERROR(VLOOKUP(G4092,Store_Map!$A$2:$I$100,6,FALSE),"")</f>
        <v>0</v>
      </c>
      <c r="L4092">
        <f>IFERROR(VLOOKUP(G4092,Store_Map!$A$2:$I$100,7,FALSE),"")</f>
        <v>0</v>
      </c>
      <c r="M4092">
        <f>IFERROR(VLOOKUP(G4092,Store_Map!$A$2:$I$100,8,FALSE),"")</f>
        <v>0</v>
      </c>
      <c r="N4092">
        <f t="shared" si="567"/>
        <v>0</v>
      </c>
      <c r="O4092" t="str">
        <f t="shared" si="568"/>
        <v>PASS</v>
      </c>
      <c r="P4092" t="str">
        <f t="shared" si="569"/>
        <v>PASS</v>
      </c>
      <c r="Q4092" t="str">
        <f t="shared" si="570"/>
        <v>PASS</v>
      </c>
      <c r="R4092" t="str">
        <f t="shared" si="571"/>
        <v>PASS</v>
      </c>
      <c r="S4092" t="str">
        <f t="shared" si="572"/>
        <v>PASS</v>
      </c>
      <c r="T4092">
        <f t="shared" si="573"/>
        <v>100</v>
      </c>
      <c r="U4092" t="str">
        <f t="shared" si="574"/>
        <v>Low</v>
      </c>
      <c r="V4092" t="str">
        <f t="shared" si="575"/>
        <v>Clean</v>
      </c>
    </row>
    <row r="4093" spans="1:22" x14ac:dyDescent="0.3">
      <c r="A4093" t="str">
        <f>Raw_Data!A4093</f>
        <v>16055121</v>
      </c>
      <c r="B4093">
        <f>Raw_Data!B4093</f>
        <v>45665</v>
      </c>
      <c r="C4093" t="str">
        <f>Raw_Data!C4093</f>
        <v>METHOCARBAMOL 500 MG TABLE</v>
      </c>
      <c r="D4093" t="str">
        <f>Raw_Data!D4093</f>
        <v>70010075401</v>
      </c>
      <c r="E4093" t="str">
        <f>Raw_Data!E4093</f>
        <v>SHEPPARD, JAMES</v>
      </c>
      <c r="F4093" t="str">
        <f>Raw_Data!F4093</f>
        <v>1528075835</v>
      </c>
      <c r="G4093" t="str">
        <f>Raw_Data!H4093</f>
        <v>1</v>
      </c>
      <c r="H4093">
        <f>IFERROR(VLOOKUP(G4093,Store_Map!$A$2:$I$100,3,FALSE),"")</f>
        <v>0</v>
      </c>
      <c r="I4093">
        <f>IFERROR(VLOOKUP(G4093,Store_Map!$A$2:$I$100,4,FALSE),"")</f>
        <v>0</v>
      </c>
      <c r="J4093">
        <f>IFERROR(VLOOKUP(G4093,Store_Map!$A$2:$I$100,5,FALSE),"")</f>
        <v>0</v>
      </c>
      <c r="K4093">
        <f>IFERROR(VLOOKUP(G4093,Store_Map!$A$2:$I$100,6,FALSE),"")</f>
        <v>0</v>
      </c>
      <c r="L4093">
        <f>IFERROR(VLOOKUP(G4093,Store_Map!$A$2:$I$100,7,FALSE),"")</f>
        <v>0</v>
      </c>
      <c r="M4093">
        <f>IFERROR(VLOOKUP(G4093,Store_Map!$A$2:$I$100,8,FALSE),"")</f>
        <v>0</v>
      </c>
      <c r="N4093">
        <f t="shared" si="567"/>
        <v>0</v>
      </c>
      <c r="O4093" t="str">
        <f t="shared" si="568"/>
        <v>PASS</v>
      </c>
      <c r="P4093" t="str">
        <f t="shared" si="569"/>
        <v>PASS</v>
      </c>
      <c r="Q4093" t="str">
        <f t="shared" si="570"/>
        <v>PASS</v>
      </c>
      <c r="R4093" t="str">
        <f t="shared" si="571"/>
        <v>PASS</v>
      </c>
      <c r="S4093" t="str">
        <f t="shared" si="572"/>
        <v>PASS</v>
      </c>
      <c r="T4093">
        <f t="shared" si="573"/>
        <v>100</v>
      </c>
      <c r="U4093" t="str">
        <f t="shared" si="574"/>
        <v>Low</v>
      </c>
      <c r="V4093" t="str">
        <f t="shared" si="575"/>
        <v>Clean</v>
      </c>
    </row>
    <row r="4094" spans="1:22" x14ac:dyDescent="0.3">
      <c r="A4094" t="str">
        <f>Raw_Data!A4094</f>
        <v>16055122</v>
      </c>
      <c r="B4094">
        <f>Raw_Data!B4094</f>
        <v>45665</v>
      </c>
      <c r="C4094" t="str">
        <f>Raw_Data!C4094</f>
        <v>*POTASSIUM CL ER 10 MEQ TAB</v>
      </c>
      <c r="D4094" t="str">
        <f>Raw_Data!D4094</f>
        <v>832532311</v>
      </c>
      <c r="E4094" t="str">
        <f>Raw_Data!E4094</f>
        <v>PILCHER, JAMES</v>
      </c>
      <c r="F4094" t="str">
        <f>Raw_Data!F4094</f>
        <v>1942230107</v>
      </c>
      <c r="G4094" t="str">
        <f>Raw_Data!H4094</f>
        <v>1</v>
      </c>
      <c r="H4094">
        <f>IFERROR(VLOOKUP(G4094,Store_Map!$A$2:$I$100,3,FALSE),"")</f>
        <v>0</v>
      </c>
      <c r="I4094">
        <f>IFERROR(VLOOKUP(G4094,Store_Map!$A$2:$I$100,4,FALSE),"")</f>
        <v>0</v>
      </c>
      <c r="J4094">
        <f>IFERROR(VLOOKUP(G4094,Store_Map!$A$2:$I$100,5,FALSE),"")</f>
        <v>0</v>
      </c>
      <c r="K4094">
        <f>IFERROR(VLOOKUP(G4094,Store_Map!$A$2:$I$100,6,FALSE),"")</f>
        <v>0</v>
      </c>
      <c r="L4094">
        <f>IFERROR(VLOOKUP(G4094,Store_Map!$A$2:$I$100,7,FALSE),"")</f>
        <v>0</v>
      </c>
      <c r="M4094">
        <f>IFERROR(VLOOKUP(G4094,Store_Map!$A$2:$I$100,8,FALSE),"")</f>
        <v>0</v>
      </c>
      <c r="N4094">
        <f t="shared" si="567"/>
        <v>0</v>
      </c>
      <c r="O4094" t="str">
        <f t="shared" si="568"/>
        <v>PASS</v>
      </c>
      <c r="P4094" t="str">
        <f t="shared" si="569"/>
        <v>REVIEW</v>
      </c>
      <c r="Q4094" t="str">
        <f t="shared" si="570"/>
        <v>PASS</v>
      </c>
      <c r="R4094" t="str">
        <f t="shared" si="571"/>
        <v>PASS</v>
      </c>
      <c r="S4094" t="str">
        <f t="shared" si="572"/>
        <v>REVIEW</v>
      </c>
      <c r="T4094">
        <f t="shared" si="573"/>
        <v>90</v>
      </c>
      <c r="U4094" t="str">
        <f t="shared" si="574"/>
        <v>Low</v>
      </c>
      <c r="V4094" t="str">
        <f t="shared" si="575"/>
        <v>Invalid NDC</v>
      </c>
    </row>
    <row r="4095" spans="1:22" x14ac:dyDescent="0.3">
      <c r="A4095" t="str">
        <f>Raw_Data!A4095</f>
        <v>16052436</v>
      </c>
      <c r="B4095">
        <f>Raw_Data!B4095</f>
        <v>45665</v>
      </c>
      <c r="C4095" t="str">
        <f>Raw_Data!C4095</f>
        <v>CLONIDINE HCL 0.2 MG TABLET</v>
      </c>
      <c r="D4095" t="str">
        <f>Raw_Data!D4095</f>
        <v>52817018110</v>
      </c>
      <c r="E4095" t="str">
        <f>Raw_Data!E4095</f>
        <v>FORD, JAMES</v>
      </c>
      <c r="F4095" t="str">
        <f>Raw_Data!F4095</f>
        <v>1033117684</v>
      </c>
      <c r="G4095" t="str">
        <f>Raw_Data!H4095</f>
        <v>1</v>
      </c>
      <c r="H4095">
        <f>IFERROR(VLOOKUP(G4095,Store_Map!$A$2:$I$100,3,FALSE),"")</f>
        <v>0</v>
      </c>
      <c r="I4095">
        <f>IFERROR(VLOOKUP(G4095,Store_Map!$A$2:$I$100,4,FALSE),"")</f>
        <v>0</v>
      </c>
      <c r="J4095">
        <f>IFERROR(VLOOKUP(G4095,Store_Map!$A$2:$I$100,5,FALSE),"")</f>
        <v>0</v>
      </c>
      <c r="K4095">
        <f>IFERROR(VLOOKUP(G4095,Store_Map!$A$2:$I$100,6,FALSE),"")</f>
        <v>0</v>
      </c>
      <c r="L4095">
        <f>IFERROR(VLOOKUP(G4095,Store_Map!$A$2:$I$100,7,FALSE),"")</f>
        <v>0</v>
      </c>
      <c r="M4095">
        <f>IFERROR(VLOOKUP(G4095,Store_Map!$A$2:$I$100,8,FALSE),"")</f>
        <v>0</v>
      </c>
      <c r="N4095">
        <f t="shared" si="567"/>
        <v>0</v>
      </c>
      <c r="O4095" t="str">
        <f t="shared" si="568"/>
        <v>PASS</v>
      </c>
      <c r="P4095" t="str">
        <f t="shared" si="569"/>
        <v>PASS</v>
      </c>
      <c r="Q4095" t="str">
        <f t="shared" si="570"/>
        <v>PASS</v>
      </c>
      <c r="R4095" t="str">
        <f t="shared" si="571"/>
        <v>PASS</v>
      </c>
      <c r="S4095" t="str">
        <f t="shared" si="572"/>
        <v>PASS</v>
      </c>
      <c r="T4095">
        <f t="shared" si="573"/>
        <v>100</v>
      </c>
      <c r="U4095" t="str">
        <f t="shared" si="574"/>
        <v>Low</v>
      </c>
      <c r="V4095" t="str">
        <f t="shared" si="575"/>
        <v>Clean</v>
      </c>
    </row>
    <row r="4096" spans="1:22" x14ac:dyDescent="0.3">
      <c r="A4096" t="str">
        <f>Raw_Data!A4096</f>
        <v>16052435</v>
      </c>
      <c r="B4096">
        <f>Raw_Data!B4096</f>
        <v>45665</v>
      </c>
      <c r="C4096" t="str">
        <f>Raw_Data!C4096</f>
        <v>NIFEDIPINE ER 30 MG TABLET</v>
      </c>
      <c r="D4096" t="str">
        <f>Raw_Data!D4096</f>
        <v>50742062001</v>
      </c>
      <c r="E4096" t="str">
        <f>Raw_Data!E4096</f>
        <v>FORD, JAMES</v>
      </c>
      <c r="F4096" t="str">
        <f>Raw_Data!F4096</f>
        <v>1033117684</v>
      </c>
      <c r="G4096" t="str">
        <f>Raw_Data!H4096</f>
        <v>1</v>
      </c>
      <c r="H4096">
        <f>IFERROR(VLOOKUP(G4096,Store_Map!$A$2:$I$100,3,FALSE),"")</f>
        <v>0</v>
      </c>
      <c r="I4096">
        <f>IFERROR(VLOOKUP(G4096,Store_Map!$A$2:$I$100,4,FALSE),"")</f>
        <v>0</v>
      </c>
      <c r="J4096">
        <f>IFERROR(VLOOKUP(G4096,Store_Map!$A$2:$I$100,5,FALSE),"")</f>
        <v>0</v>
      </c>
      <c r="K4096">
        <f>IFERROR(VLOOKUP(G4096,Store_Map!$A$2:$I$100,6,FALSE),"")</f>
        <v>0</v>
      </c>
      <c r="L4096">
        <f>IFERROR(VLOOKUP(G4096,Store_Map!$A$2:$I$100,7,FALSE),"")</f>
        <v>0</v>
      </c>
      <c r="M4096">
        <f>IFERROR(VLOOKUP(G4096,Store_Map!$A$2:$I$100,8,FALSE),"")</f>
        <v>0</v>
      </c>
      <c r="N4096">
        <f t="shared" si="567"/>
        <v>0</v>
      </c>
      <c r="O4096" t="str">
        <f t="shared" si="568"/>
        <v>PASS</v>
      </c>
      <c r="P4096" t="str">
        <f t="shared" si="569"/>
        <v>PASS</v>
      </c>
      <c r="Q4096" t="str">
        <f t="shared" si="570"/>
        <v>PASS</v>
      </c>
      <c r="R4096" t="str">
        <f t="shared" si="571"/>
        <v>PASS</v>
      </c>
      <c r="S4096" t="str">
        <f t="shared" si="572"/>
        <v>PASS</v>
      </c>
      <c r="T4096">
        <f t="shared" si="573"/>
        <v>100</v>
      </c>
      <c r="U4096" t="str">
        <f t="shared" si="574"/>
        <v>Low</v>
      </c>
      <c r="V4096" t="str">
        <f t="shared" si="575"/>
        <v>Clean</v>
      </c>
    </row>
    <row r="4097" spans="1:22" x14ac:dyDescent="0.3">
      <c r="A4097" t="str">
        <f>Raw_Data!A4097</f>
        <v>16055125</v>
      </c>
      <c r="B4097">
        <f>Raw_Data!B4097</f>
        <v>45665</v>
      </c>
      <c r="C4097" t="str">
        <f>Raw_Data!C4097</f>
        <v>ALBUTEROL SUL 2.5 MG/3 ML S</v>
      </c>
      <c r="D4097" t="str">
        <f>Raw_Data!D4097</f>
        <v>47335070352</v>
      </c>
      <c r="E4097" t="str">
        <f>Raw_Data!E4097</f>
        <v>GIBBS, JON</v>
      </c>
      <c r="F4097" t="str">
        <f>Raw_Data!F4097</f>
        <v>1700896156</v>
      </c>
      <c r="G4097" t="str">
        <f>Raw_Data!H4097</f>
        <v>1</v>
      </c>
      <c r="H4097">
        <f>IFERROR(VLOOKUP(G4097,Store_Map!$A$2:$I$100,3,FALSE),"")</f>
        <v>0</v>
      </c>
      <c r="I4097">
        <f>IFERROR(VLOOKUP(G4097,Store_Map!$A$2:$I$100,4,FALSE),"")</f>
        <v>0</v>
      </c>
      <c r="J4097">
        <f>IFERROR(VLOOKUP(G4097,Store_Map!$A$2:$I$100,5,FALSE),"")</f>
        <v>0</v>
      </c>
      <c r="K4097">
        <f>IFERROR(VLOOKUP(G4097,Store_Map!$A$2:$I$100,6,FALSE),"")</f>
        <v>0</v>
      </c>
      <c r="L4097">
        <f>IFERROR(VLOOKUP(G4097,Store_Map!$A$2:$I$100,7,FALSE),"")</f>
        <v>0</v>
      </c>
      <c r="M4097">
        <f>IFERROR(VLOOKUP(G4097,Store_Map!$A$2:$I$100,8,FALSE),"")</f>
        <v>0</v>
      </c>
      <c r="N4097">
        <f t="shared" si="567"/>
        <v>0</v>
      </c>
      <c r="O4097" t="str">
        <f t="shared" si="568"/>
        <v>PASS</v>
      </c>
      <c r="P4097" t="str">
        <f t="shared" si="569"/>
        <v>PASS</v>
      </c>
      <c r="Q4097" t="str">
        <f t="shared" si="570"/>
        <v>PASS</v>
      </c>
      <c r="R4097" t="str">
        <f t="shared" si="571"/>
        <v>PASS</v>
      </c>
      <c r="S4097" t="str">
        <f t="shared" si="572"/>
        <v>PASS</v>
      </c>
      <c r="T4097">
        <f t="shared" si="573"/>
        <v>100</v>
      </c>
      <c r="U4097" t="str">
        <f t="shared" si="574"/>
        <v>Low</v>
      </c>
      <c r="V4097" t="str">
        <f t="shared" si="575"/>
        <v>Clean</v>
      </c>
    </row>
    <row r="4098" spans="1:22" x14ac:dyDescent="0.3">
      <c r="A4098" t="str">
        <f>Raw_Data!A4098</f>
        <v>16055126</v>
      </c>
      <c r="B4098">
        <f>Raw_Data!B4098</f>
        <v>45665</v>
      </c>
      <c r="C4098" t="str">
        <f>Raw_Data!C4098</f>
        <v>FLUTICASONE-SALMETEROL 250-</v>
      </c>
      <c r="D4098" t="str">
        <f>Raw_Data!D4098</f>
        <v>66993058597</v>
      </c>
      <c r="E4098" t="str">
        <f>Raw_Data!E4098</f>
        <v>GIBBS, JON</v>
      </c>
      <c r="F4098" t="str">
        <f>Raw_Data!F4098</f>
        <v>1700896156</v>
      </c>
      <c r="G4098" t="str">
        <f>Raw_Data!H4098</f>
        <v>1</v>
      </c>
      <c r="H4098">
        <f>IFERROR(VLOOKUP(G4098,Store_Map!$A$2:$I$100,3,FALSE),"")</f>
        <v>0</v>
      </c>
      <c r="I4098">
        <f>IFERROR(VLOOKUP(G4098,Store_Map!$A$2:$I$100,4,FALSE),"")</f>
        <v>0</v>
      </c>
      <c r="J4098">
        <f>IFERROR(VLOOKUP(G4098,Store_Map!$A$2:$I$100,5,FALSE),"")</f>
        <v>0</v>
      </c>
      <c r="K4098">
        <f>IFERROR(VLOOKUP(G4098,Store_Map!$A$2:$I$100,6,FALSE),"")</f>
        <v>0</v>
      </c>
      <c r="L4098">
        <f>IFERROR(VLOOKUP(G4098,Store_Map!$A$2:$I$100,7,FALSE),"")</f>
        <v>0</v>
      </c>
      <c r="M4098">
        <f>IFERROR(VLOOKUP(G4098,Store_Map!$A$2:$I$100,8,FALSE),"")</f>
        <v>0</v>
      </c>
      <c r="N4098">
        <f t="shared" ref="N4098:N4161" si="576">COUNTBLANK(A4098:M4098)</f>
        <v>0</v>
      </c>
      <c r="O4098" t="str">
        <f t="shared" ref="O4098:O4161" si="577">IF(AND(F4098&lt;&gt;"",LEN(F4098)=10,ISNUMBER(--F4098)),"PASS","REVIEW")</f>
        <v>PASS</v>
      </c>
      <c r="P4098" t="str">
        <f t="shared" ref="P4098:P4161" si="578">IF(AND(D4098&lt;&gt;"",OR(LEN(D4098)=10,LEN(D4098)=11),ISNUMBER(--D4098)),"PASS","REVIEW")</f>
        <v>PASS</v>
      </c>
      <c r="Q4098" t="str">
        <f t="shared" ref="Q4098:Q4161" si="579">IF(H4098&lt;&gt;"","PASS","REVIEW")</f>
        <v>PASS</v>
      </c>
      <c r="R4098" t="str">
        <f t="shared" ref="R4098:R4161" si="580">IF(AND(I4098&lt;&gt;"",J4098&lt;&gt;"",K4098&lt;&gt;"",L4098&lt;&gt;"",M4098&lt;&gt;""),"PASS","REVIEW")</f>
        <v>PASS</v>
      </c>
      <c r="S4098" t="str">
        <f t="shared" ref="S4098:S4161" si="581">IF(OR(N4098&gt;0,O4098="REVIEW",P4098="REVIEW",Q4098="REVIEW",R4098="REVIEW"),"REVIEW","PASS")</f>
        <v>PASS</v>
      </c>
      <c r="T4098">
        <f t="shared" ref="T4098:T4161" si="582">MAX(0,100-(N4098*5)-IF(O4098="REVIEW",15,0)-IF(P4098="REVIEW",10,0)-IF(Q4098="REVIEW",10,0)-IF(R4098="REVIEW",20,0))</f>
        <v>100</v>
      </c>
      <c r="U4098" t="str">
        <f t="shared" ref="U4098:U4161" si="583">IF(T4098&gt;=90,"Low",IF(T4098&gt;=70,"Medium","High"))</f>
        <v>Low</v>
      </c>
      <c r="V4098" t="str">
        <f t="shared" ref="V4098:V4161" si="584">IF(N4098&gt;0,"Missing required fields",IF(O4098="REVIEW","Invalid provider NPI",IF(P4098="REVIEW","Invalid NDC",IF(Q4098="REVIEW","Store mapping incomplete",IF(R4098="REVIEW","Entity mapping incomplete","Clean")))))</f>
        <v>Clean</v>
      </c>
    </row>
    <row r="4099" spans="1:22" x14ac:dyDescent="0.3">
      <c r="A4099" t="str">
        <f>Raw_Data!A4099</f>
        <v>16055127</v>
      </c>
      <c r="B4099">
        <f>Raw_Data!B4099</f>
        <v>45665</v>
      </c>
      <c r="C4099" t="str">
        <f>Raw_Data!C4099</f>
        <v>MONTELUKAST SOD 10 MG TABLE</v>
      </c>
      <c r="D4099" t="str">
        <f>Raw_Data!D4099</f>
        <v>65862057490</v>
      </c>
      <c r="E4099" t="str">
        <f>Raw_Data!E4099</f>
        <v>GIBBS, JON</v>
      </c>
      <c r="F4099" t="str">
        <f>Raw_Data!F4099</f>
        <v>1700896156</v>
      </c>
      <c r="G4099" t="str">
        <f>Raw_Data!H4099</f>
        <v>1</v>
      </c>
      <c r="H4099">
        <f>IFERROR(VLOOKUP(G4099,Store_Map!$A$2:$I$100,3,FALSE),"")</f>
        <v>0</v>
      </c>
      <c r="I4099">
        <f>IFERROR(VLOOKUP(G4099,Store_Map!$A$2:$I$100,4,FALSE),"")</f>
        <v>0</v>
      </c>
      <c r="J4099">
        <f>IFERROR(VLOOKUP(G4099,Store_Map!$A$2:$I$100,5,FALSE),"")</f>
        <v>0</v>
      </c>
      <c r="K4099">
        <f>IFERROR(VLOOKUP(G4099,Store_Map!$A$2:$I$100,6,FALSE),"")</f>
        <v>0</v>
      </c>
      <c r="L4099">
        <f>IFERROR(VLOOKUP(G4099,Store_Map!$A$2:$I$100,7,FALSE),"")</f>
        <v>0</v>
      </c>
      <c r="M4099">
        <f>IFERROR(VLOOKUP(G4099,Store_Map!$A$2:$I$100,8,FALSE),"")</f>
        <v>0</v>
      </c>
      <c r="N4099">
        <f t="shared" si="576"/>
        <v>0</v>
      </c>
      <c r="O4099" t="str">
        <f t="shared" si="577"/>
        <v>PASS</v>
      </c>
      <c r="P4099" t="str">
        <f t="shared" si="578"/>
        <v>PASS</v>
      </c>
      <c r="Q4099" t="str">
        <f t="shared" si="579"/>
        <v>PASS</v>
      </c>
      <c r="R4099" t="str">
        <f t="shared" si="580"/>
        <v>PASS</v>
      </c>
      <c r="S4099" t="str">
        <f t="shared" si="581"/>
        <v>PASS</v>
      </c>
      <c r="T4099">
        <f t="shared" si="582"/>
        <v>100</v>
      </c>
      <c r="U4099" t="str">
        <f t="shared" si="583"/>
        <v>Low</v>
      </c>
      <c r="V4099" t="str">
        <f t="shared" si="584"/>
        <v>Clean</v>
      </c>
    </row>
    <row r="4100" spans="1:22" x14ac:dyDescent="0.3">
      <c r="A4100" t="str">
        <f>Raw_Data!A4100</f>
        <v>16053060</v>
      </c>
      <c r="B4100">
        <f>Raw_Data!B4100</f>
        <v>45665</v>
      </c>
      <c r="C4100" t="str">
        <f>Raw_Data!C4100</f>
        <v>POTASSIUM CL ER 10 MEQ CAPS</v>
      </c>
      <c r="D4100" t="str">
        <f>Raw_Data!D4100</f>
        <v>70010014801</v>
      </c>
      <c r="E4100" t="str">
        <f>Raw_Data!E4100</f>
        <v>GIBBS, JON</v>
      </c>
      <c r="F4100" t="str">
        <f>Raw_Data!F4100</f>
        <v>1700896156</v>
      </c>
      <c r="G4100" t="str">
        <f>Raw_Data!H4100</f>
        <v>1</v>
      </c>
      <c r="H4100">
        <f>IFERROR(VLOOKUP(G4100,Store_Map!$A$2:$I$100,3,FALSE),"")</f>
        <v>0</v>
      </c>
      <c r="I4100">
        <f>IFERROR(VLOOKUP(G4100,Store_Map!$A$2:$I$100,4,FALSE),"")</f>
        <v>0</v>
      </c>
      <c r="J4100">
        <f>IFERROR(VLOOKUP(G4100,Store_Map!$A$2:$I$100,5,FALSE),"")</f>
        <v>0</v>
      </c>
      <c r="K4100">
        <f>IFERROR(VLOOKUP(G4100,Store_Map!$A$2:$I$100,6,FALSE),"")</f>
        <v>0</v>
      </c>
      <c r="L4100">
        <f>IFERROR(VLOOKUP(G4100,Store_Map!$A$2:$I$100,7,FALSE),"")</f>
        <v>0</v>
      </c>
      <c r="M4100">
        <f>IFERROR(VLOOKUP(G4100,Store_Map!$A$2:$I$100,8,FALSE),"")</f>
        <v>0</v>
      </c>
      <c r="N4100">
        <f t="shared" si="576"/>
        <v>0</v>
      </c>
      <c r="O4100" t="str">
        <f t="shared" si="577"/>
        <v>PASS</v>
      </c>
      <c r="P4100" t="str">
        <f t="shared" si="578"/>
        <v>PASS</v>
      </c>
      <c r="Q4100" t="str">
        <f t="shared" si="579"/>
        <v>PASS</v>
      </c>
      <c r="R4100" t="str">
        <f t="shared" si="580"/>
        <v>PASS</v>
      </c>
      <c r="S4100" t="str">
        <f t="shared" si="581"/>
        <v>PASS</v>
      </c>
      <c r="T4100">
        <f t="shared" si="582"/>
        <v>100</v>
      </c>
      <c r="U4100" t="str">
        <f t="shared" si="583"/>
        <v>Low</v>
      </c>
      <c r="V4100" t="str">
        <f t="shared" si="584"/>
        <v>Clean</v>
      </c>
    </row>
    <row r="4101" spans="1:22" x14ac:dyDescent="0.3">
      <c r="A4101" t="str">
        <f>Raw_Data!A4101</f>
        <v>16051038</v>
      </c>
      <c r="B4101">
        <f>Raw_Data!B4101</f>
        <v>45665</v>
      </c>
      <c r="C4101" t="str">
        <f>Raw_Data!C4101</f>
        <v>BD 3 ML SYRINGE 25GX1</v>
      </c>
      <c r="D4101" t="str">
        <f>Raw_Data!D4101</f>
        <v>8290309581</v>
      </c>
      <c r="E4101" t="str">
        <f>Raw_Data!E4101</f>
        <v>FORD, JAMES</v>
      </c>
      <c r="F4101" t="str">
        <f>Raw_Data!F4101</f>
        <v>1033117684</v>
      </c>
      <c r="G4101" t="str">
        <f>Raw_Data!H4101</f>
        <v>1</v>
      </c>
      <c r="H4101">
        <f>IFERROR(VLOOKUP(G4101,Store_Map!$A$2:$I$100,3,FALSE),"")</f>
        <v>0</v>
      </c>
      <c r="I4101">
        <f>IFERROR(VLOOKUP(G4101,Store_Map!$A$2:$I$100,4,FALSE),"")</f>
        <v>0</v>
      </c>
      <c r="J4101">
        <f>IFERROR(VLOOKUP(G4101,Store_Map!$A$2:$I$100,5,FALSE),"")</f>
        <v>0</v>
      </c>
      <c r="K4101">
        <f>IFERROR(VLOOKUP(G4101,Store_Map!$A$2:$I$100,6,FALSE),"")</f>
        <v>0</v>
      </c>
      <c r="L4101">
        <f>IFERROR(VLOOKUP(G4101,Store_Map!$A$2:$I$100,7,FALSE),"")</f>
        <v>0</v>
      </c>
      <c r="M4101">
        <f>IFERROR(VLOOKUP(G4101,Store_Map!$A$2:$I$100,8,FALSE),"")</f>
        <v>0</v>
      </c>
      <c r="N4101">
        <f t="shared" si="576"/>
        <v>0</v>
      </c>
      <c r="O4101" t="str">
        <f t="shared" si="577"/>
        <v>PASS</v>
      </c>
      <c r="P4101" t="str">
        <f t="shared" si="578"/>
        <v>PASS</v>
      </c>
      <c r="Q4101" t="str">
        <f t="shared" si="579"/>
        <v>PASS</v>
      </c>
      <c r="R4101" t="str">
        <f t="shared" si="580"/>
        <v>PASS</v>
      </c>
      <c r="S4101" t="str">
        <f t="shared" si="581"/>
        <v>PASS</v>
      </c>
      <c r="T4101">
        <f t="shared" si="582"/>
        <v>100</v>
      </c>
      <c r="U4101" t="str">
        <f t="shared" si="583"/>
        <v>Low</v>
      </c>
      <c r="V4101" t="str">
        <f t="shared" si="584"/>
        <v>Clean</v>
      </c>
    </row>
    <row r="4102" spans="1:22" x14ac:dyDescent="0.3">
      <c r="A4102" t="str">
        <f>Raw_Data!A4102</f>
        <v>16051030</v>
      </c>
      <c r="B4102">
        <f>Raw_Data!B4102</f>
        <v>45665</v>
      </c>
      <c r="C4102" t="str">
        <f>Raw_Data!C4102</f>
        <v>CYANOCOBALAMIN 1,000 MCG/ML</v>
      </c>
      <c r="D4102" t="str">
        <f>Raw_Data!D4102</f>
        <v>517003125</v>
      </c>
      <c r="E4102" t="str">
        <f>Raw_Data!E4102</f>
        <v>FORD, JAMES</v>
      </c>
      <c r="F4102" t="str">
        <f>Raw_Data!F4102</f>
        <v>1033117684</v>
      </c>
      <c r="G4102" t="str">
        <f>Raw_Data!H4102</f>
        <v>1</v>
      </c>
      <c r="H4102">
        <f>IFERROR(VLOOKUP(G4102,Store_Map!$A$2:$I$100,3,FALSE),"")</f>
        <v>0</v>
      </c>
      <c r="I4102">
        <f>IFERROR(VLOOKUP(G4102,Store_Map!$A$2:$I$100,4,FALSE),"")</f>
        <v>0</v>
      </c>
      <c r="J4102">
        <f>IFERROR(VLOOKUP(G4102,Store_Map!$A$2:$I$100,5,FALSE),"")</f>
        <v>0</v>
      </c>
      <c r="K4102">
        <f>IFERROR(VLOOKUP(G4102,Store_Map!$A$2:$I$100,6,FALSE),"")</f>
        <v>0</v>
      </c>
      <c r="L4102">
        <f>IFERROR(VLOOKUP(G4102,Store_Map!$A$2:$I$100,7,FALSE),"")</f>
        <v>0</v>
      </c>
      <c r="M4102">
        <f>IFERROR(VLOOKUP(G4102,Store_Map!$A$2:$I$100,8,FALSE),"")</f>
        <v>0</v>
      </c>
      <c r="N4102">
        <f t="shared" si="576"/>
        <v>0</v>
      </c>
      <c r="O4102" t="str">
        <f t="shared" si="577"/>
        <v>PASS</v>
      </c>
      <c r="P4102" t="str">
        <f t="shared" si="578"/>
        <v>REVIEW</v>
      </c>
      <c r="Q4102" t="str">
        <f t="shared" si="579"/>
        <v>PASS</v>
      </c>
      <c r="R4102" t="str">
        <f t="shared" si="580"/>
        <v>PASS</v>
      </c>
      <c r="S4102" t="str">
        <f t="shared" si="581"/>
        <v>REVIEW</v>
      </c>
      <c r="T4102">
        <f t="shared" si="582"/>
        <v>90</v>
      </c>
      <c r="U4102" t="str">
        <f t="shared" si="583"/>
        <v>Low</v>
      </c>
      <c r="V4102" t="str">
        <f t="shared" si="584"/>
        <v>Invalid NDC</v>
      </c>
    </row>
    <row r="4103" spans="1:22" x14ac:dyDescent="0.3">
      <c r="A4103" t="str">
        <f>Raw_Data!A4103</f>
        <v>16052960</v>
      </c>
      <c r="B4103">
        <f>Raw_Data!B4103</f>
        <v>45665</v>
      </c>
      <c r="C4103" t="str">
        <f>Raw_Data!C4103</f>
        <v>ALBUTEROL HFA 90 MCG INHALE</v>
      </c>
      <c r="D4103" t="str">
        <f>Raw_Data!D4103</f>
        <v>66993001968</v>
      </c>
      <c r="E4103" t="str">
        <f>Raw_Data!E4103</f>
        <v>GIBBS, JON</v>
      </c>
      <c r="F4103" t="str">
        <f>Raw_Data!F4103</f>
        <v>1700896156</v>
      </c>
      <c r="G4103" t="str">
        <f>Raw_Data!H4103</f>
        <v>1</v>
      </c>
      <c r="H4103">
        <f>IFERROR(VLOOKUP(G4103,Store_Map!$A$2:$I$100,3,FALSE),"")</f>
        <v>0</v>
      </c>
      <c r="I4103">
        <f>IFERROR(VLOOKUP(G4103,Store_Map!$A$2:$I$100,4,FALSE),"")</f>
        <v>0</v>
      </c>
      <c r="J4103">
        <f>IFERROR(VLOOKUP(G4103,Store_Map!$A$2:$I$100,5,FALSE),"")</f>
        <v>0</v>
      </c>
      <c r="K4103">
        <f>IFERROR(VLOOKUP(G4103,Store_Map!$A$2:$I$100,6,FALSE),"")</f>
        <v>0</v>
      </c>
      <c r="L4103">
        <f>IFERROR(VLOOKUP(G4103,Store_Map!$A$2:$I$100,7,FALSE),"")</f>
        <v>0</v>
      </c>
      <c r="M4103">
        <f>IFERROR(VLOOKUP(G4103,Store_Map!$A$2:$I$100,8,FALSE),"")</f>
        <v>0</v>
      </c>
      <c r="N4103">
        <f t="shared" si="576"/>
        <v>0</v>
      </c>
      <c r="O4103" t="str">
        <f t="shared" si="577"/>
        <v>PASS</v>
      </c>
      <c r="P4103" t="str">
        <f t="shared" si="578"/>
        <v>PASS</v>
      </c>
      <c r="Q4103" t="str">
        <f t="shared" si="579"/>
        <v>PASS</v>
      </c>
      <c r="R4103" t="str">
        <f t="shared" si="580"/>
        <v>PASS</v>
      </c>
      <c r="S4103" t="str">
        <f t="shared" si="581"/>
        <v>PASS</v>
      </c>
      <c r="T4103">
        <f t="shared" si="582"/>
        <v>100</v>
      </c>
      <c r="U4103" t="str">
        <f t="shared" si="583"/>
        <v>Low</v>
      </c>
      <c r="V4103" t="str">
        <f t="shared" si="584"/>
        <v>Clean</v>
      </c>
    </row>
    <row r="4104" spans="1:22" x14ac:dyDescent="0.3">
      <c r="A4104" t="str">
        <f>Raw_Data!A4104</f>
        <v>16054316</v>
      </c>
      <c r="B4104">
        <f>Raw_Data!B4104</f>
        <v>45666</v>
      </c>
      <c r="C4104" t="str">
        <f>Raw_Data!C4104</f>
        <v>OZEMPIC 0.25-0.5 MG/DOSE PE</v>
      </c>
      <c r="D4104" t="str">
        <f>Raw_Data!D4104</f>
        <v>169418113</v>
      </c>
      <c r="E4104" t="str">
        <f>Raw_Data!E4104</f>
        <v>GIBBS, JON</v>
      </c>
      <c r="F4104" t="str">
        <f>Raw_Data!F4104</f>
        <v>1700896156</v>
      </c>
      <c r="G4104" t="str">
        <f>Raw_Data!H4104</f>
        <v>1</v>
      </c>
      <c r="H4104">
        <f>IFERROR(VLOOKUP(G4104,Store_Map!$A$2:$I$100,3,FALSE),"")</f>
        <v>0</v>
      </c>
      <c r="I4104">
        <f>IFERROR(VLOOKUP(G4104,Store_Map!$A$2:$I$100,4,FALSE),"")</f>
        <v>0</v>
      </c>
      <c r="J4104">
        <f>IFERROR(VLOOKUP(G4104,Store_Map!$A$2:$I$100,5,FALSE),"")</f>
        <v>0</v>
      </c>
      <c r="K4104">
        <f>IFERROR(VLOOKUP(G4104,Store_Map!$A$2:$I$100,6,FALSE),"")</f>
        <v>0</v>
      </c>
      <c r="L4104">
        <f>IFERROR(VLOOKUP(G4104,Store_Map!$A$2:$I$100,7,FALSE),"")</f>
        <v>0</v>
      </c>
      <c r="M4104">
        <f>IFERROR(VLOOKUP(G4104,Store_Map!$A$2:$I$100,8,FALSE),"")</f>
        <v>0</v>
      </c>
      <c r="N4104">
        <f t="shared" si="576"/>
        <v>0</v>
      </c>
      <c r="O4104" t="str">
        <f t="shared" si="577"/>
        <v>PASS</v>
      </c>
      <c r="P4104" t="str">
        <f t="shared" si="578"/>
        <v>REVIEW</v>
      </c>
      <c r="Q4104" t="str">
        <f t="shared" si="579"/>
        <v>PASS</v>
      </c>
      <c r="R4104" t="str">
        <f t="shared" si="580"/>
        <v>PASS</v>
      </c>
      <c r="S4104" t="str">
        <f t="shared" si="581"/>
        <v>REVIEW</v>
      </c>
      <c r="T4104">
        <f t="shared" si="582"/>
        <v>90</v>
      </c>
      <c r="U4104" t="str">
        <f t="shared" si="583"/>
        <v>Low</v>
      </c>
      <c r="V4104" t="str">
        <f t="shared" si="584"/>
        <v>Invalid NDC</v>
      </c>
    </row>
    <row r="4105" spans="1:22" x14ac:dyDescent="0.3">
      <c r="A4105" t="str">
        <f>Raw_Data!A4105</f>
        <v>16055134</v>
      </c>
      <c r="B4105">
        <f>Raw_Data!B4105</f>
        <v>45666</v>
      </c>
      <c r="C4105" t="str">
        <f>Raw_Data!C4105</f>
        <v>DICLOFENAC POT 50 MG TABLET</v>
      </c>
      <c r="D4105" t="str">
        <f>Raw_Data!D4105</f>
        <v>50742027901</v>
      </c>
      <c r="E4105" t="str">
        <f>Raw_Data!E4105</f>
        <v>GIBBS, JON</v>
      </c>
      <c r="F4105" t="str">
        <f>Raw_Data!F4105</f>
        <v>1700896156</v>
      </c>
      <c r="G4105" t="str">
        <f>Raw_Data!H4105</f>
        <v>1</v>
      </c>
      <c r="H4105">
        <f>IFERROR(VLOOKUP(G4105,Store_Map!$A$2:$I$100,3,FALSE),"")</f>
        <v>0</v>
      </c>
      <c r="I4105">
        <f>IFERROR(VLOOKUP(G4105,Store_Map!$A$2:$I$100,4,FALSE),"")</f>
        <v>0</v>
      </c>
      <c r="J4105">
        <f>IFERROR(VLOOKUP(G4105,Store_Map!$A$2:$I$100,5,FALSE),"")</f>
        <v>0</v>
      </c>
      <c r="K4105">
        <f>IFERROR(VLOOKUP(G4105,Store_Map!$A$2:$I$100,6,FALSE),"")</f>
        <v>0</v>
      </c>
      <c r="L4105">
        <f>IFERROR(VLOOKUP(G4105,Store_Map!$A$2:$I$100,7,FALSE),"")</f>
        <v>0</v>
      </c>
      <c r="M4105">
        <f>IFERROR(VLOOKUP(G4105,Store_Map!$A$2:$I$100,8,FALSE),"")</f>
        <v>0</v>
      </c>
      <c r="N4105">
        <f t="shared" si="576"/>
        <v>0</v>
      </c>
      <c r="O4105" t="str">
        <f t="shared" si="577"/>
        <v>PASS</v>
      </c>
      <c r="P4105" t="str">
        <f t="shared" si="578"/>
        <v>PASS</v>
      </c>
      <c r="Q4105" t="str">
        <f t="shared" si="579"/>
        <v>PASS</v>
      </c>
      <c r="R4105" t="str">
        <f t="shared" si="580"/>
        <v>PASS</v>
      </c>
      <c r="S4105" t="str">
        <f t="shared" si="581"/>
        <v>PASS</v>
      </c>
      <c r="T4105">
        <f t="shared" si="582"/>
        <v>100</v>
      </c>
      <c r="U4105" t="str">
        <f t="shared" si="583"/>
        <v>Low</v>
      </c>
      <c r="V4105" t="str">
        <f t="shared" si="584"/>
        <v>Clean</v>
      </c>
    </row>
    <row r="4106" spans="1:22" x14ac:dyDescent="0.3">
      <c r="A4106" t="str">
        <f>Raw_Data!A4106</f>
        <v>16052149</v>
      </c>
      <c r="B4106">
        <f>Raw_Data!B4106</f>
        <v>45666</v>
      </c>
      <c r="C4106" t="str">
        <f>Raw_Data!C4106</f>
        <v>LORATADINE 10 MG TABLET</v>
      </c>
      <c r="D4106" t="str">
        <f>Raw_Data!D4106</f>
        <v>16571082203</v>
      </c>
      <c r="E4106" t="str">
        <f>Raw_Data!E4106</f>
        <v>GIBBS, JON</v>
      </c>
      <c r="F4106" t="str">
        <f>Raw_Data!F4106</f>
        <v>1700896156</v>
      </c>
      <c r="G4106" t="str">
        <f>Raw_Data!H4106</f>
        <v>1</v>
      </c>
      <c r="H4106">
        <f>IFERROR(VLOOKUP(G4106,Store_Map!$A$2:$I$100,3,FALSE),"")</f>
        <v>0</v>
      </c>
      <c r="I4106">
        <f>IFERROR(VLOOKUP(G4106,Store_Map!$A$2:$I$100,4,FALSE),"")</f>
        <v>0</v>
      </c>
      <c r="J4106">
        <f>IFERROR(VLOOKUP(G4106,Store_Map!$A$2:$I$100,5,FALSE),"")</f>
        <v>0</v>
      </c>
      <c r="K4106">
        <f>IFERROR(VLOOKUP(G4106,Store_Map!$A$2:$I$100,6,FALSE),"")</f>
        <v>0</v>
      </c>
      <c r="L4106">
        <f>IFERROR(VLOOKUP(G4106,Store_Map!$A$2:$I$100,7,FALSE),"")</f>
        <v>0</v>
      </c>
      <c r="M4106">
        <f>IFERROR(VLOOKUP(G4106,Store_Map!$A$2:$I$100,8,FALSE),"")</f>
        <v>0</v>
      </c>
      <c r="N4106">
        <f t="shared" si="576"/>
        <v>0</v>
      </c>
      <c r="O4106" t="str">
        <f t="shared" si="577"/>
        <v>PASS</v>
      </c>
      <c r="P4106" t="str">
        <f t="shared" si="578"/>
        <v>PASS</v>
      </c>
      <c r="Q4106" t="str">
        <f t="shared" si="579"/>
        <v>PASS</v>
      </c>
      <c r="R4106" t="str">
        <f t="shared" si="580"/>
        <v>PASS</v>
      </c>
      <c r="S4106" t="str">
        <f t="shared" si="581"/>
        <v>PASS</v>
      </c>
      <c r="T4106">
        <f t="shared" si="582"/>
        <v>100</v>
      </c>
      <c r="U4106" t="str">
        <f t="shared" si="583"/>
        <v>Low</v>
      </c>
      <c r="V4106" t="str">
        <f t="shared" si="584"/>
        <v>Clean</v>
      </c>
    </row>
    <row r="4107" spans="1:22" x14ac:dyDescent="0.3">
      <c r="A4107" t="str">
        <f>Raw_Data!A4107</f>
        <v>16055135</v>
      </c>
      <c r="B4107">
        <f>Raw_Data!B4107</f>
        <v>45666</v>
      </c>
      <c r="C4107" t="str">
        <f>Raw_Data!C4107</f>
        <v>LORATADINE 10 MG TABLET</v>
      </c>
      <c r="D4107" t="str">
        <f>Raw_Data!D4107</f>
        <v>16571082203</v>
      </c>
      <c r="E4107" t="str">
        <f>Raw_Data!E4107</f>
        <v>GIBBS, JON</v>
      </c>
      <c r="F4107" t="str">
        <f>Raw_Data!F4107</f>
        <v>1700896156</v>
      </c>
      <c r="G4107" t="str">
        <f>Raw_Data!H4107</f>
        <v>1</v>
      </c>
      <c r="H4107">
        <f>IFERROR(VLOOKUP(G4107,Store_Map!$A$2:$I$100,3,FALSE),"")</f>
        <v>0</v>
      </c>
      <c r="I4107">
        <f>IFERROR(VLOOKUP(G4107,Store_Map!$A$2:$I$100,4,FALSE),"")</f>
        <v>0</v>
      </c>
      <c r="J4107">
        <f>IFERROR(VLOOKUP(G4107,Store_Map!$A$2:$I$100,5,FALSE),"")</f>
        <v>0</v>
      </c>
      <c r="K4107">
        <f>IFERROR(VLOOKUP(G4107,Store_Map!$A$2:$I$100,6,FALSE),"")</f>
        <v>0</v>
      </c>
      <c r="L4107">
        <f>IFERROR(VLOOKUP(G4107,Store_Map!$A$2:$I$100,7,FALSE),"")</f>
        <v>0</v>
      </c>
      <c r="M4107">
        <f>IFERROR(VLOOKUP(G4107,Store_Map!$A$2:$I$100,8,FALSE),"")</f>
        <v>0</v>
      </c>
      <c r="N4107">
        <f t="shared" si="576"/>
        <v>0</v>
      </c>
      <c r="O4107" t="str">
        <f t="shared" si="577"/>
        <v>PASS</v>
      </c>
      <c r="P4107" t="str">
        <f t="shared" si="578"/>
        <v>PASS</v>
      </c>
      <c r="Q4107" t="str">
        <f t="shared" si="579"/>
        <v>PASS</v>
      </c>
      <c r="R4107" t="str">
        <f t="shared" si="580"/>
        <v>PASS</v>
      </c>
      <c r="S4107" t="str">
        <f t="shared" si="581"/>
        <v>PASS</v>
      </c>
      <c r="T4107">
        <f t="shared" si="582"/>
        <v>100</v>
      </c>
      <c r="U4107" t="str">
        <f t="shared" si="583"/>
        <v>Low</v>
      </c>
      <c r="V4107" t="str">
        <f t="shared" si="584"/>
        <v>Clean</v>
      </c>
    </row>
    <row r="4108" spans="1:22" x14ac:dyDescent="0.3">
      <c r="A4108" t="str">
        <f>Raw_Data!A4108</f>
        <v>16055136</v>
      </c>
      <c r="B4108">
        <f>Raw_Data!B4108</f>
        <v>45666</v>
      </c>
      <c r="C4108" t="str">
        <f>Raw_Data!C4108</f>
        <v>VITAMIN D2 1.25MG(50,000 UN</v>
      </c>
      <c r="D4108" t="str">
        <f>Raw_Data!D4108</f>
        <v>64380073706</v>
      </c>
      <c r="E4108" t="str">
        <f>Raw_Data!E4108</f>
        <v>GIBBS, JON</v>
      </c>
      <c r="F4108" t="str">
        <f>Raw_Data!F4108</f>
        <v>1700896156</v>
      </c>
      <c r="G4108" t="str">
        <f>Raw_Data!H4108</f>
        <v>1</v>
      </c>
      <c r="H4108">
        <f>IFERROR(VLOOKUP(G4108,Store_Map!$A$2:$I$100,3,FALSE),"")</f>
        <v>0</v>
      </c>
      <c r="I4108">
        <f>IFERROR(VLOOKUP(G4108,Store_Map!$A$2:$I$100,4,FALSE),"")</f>
        <v>0</v>
      </c>
      <c r="J4108">
        <f>IFERROR(VLOOKUP(G4108,Store_Map!$A$2:$I$100,5,FALSE),"")</f>
        <v>0</v>
      </c>
      <c r="K4108">
        <f>IFERROR(VLOOKUP(G4108,Store_Map!$A$2:$I$100,6,FALSE),"")</f>
        <v>0</v>
      </c>
      <c r="L4108">
        <f>IFERROR(VLOOKUP(G4108,Store_Map!$A$2:$I$100,7,FALSE),"")</f>
        <v>0</v>
      </c>
      <c r="M4108">
        <f>IFERROR(VLOOKUP(G4108,Store_Map!$A$2:$I$100,8,FALSE),"")</f>
        <v>0</v>
      </c>
      <c r="N4108">
        <f t="shared" si="576"/>
        <v>0</v>
      </c>
      <c r="O4108" t="str">
        <f t="shared" si="577"/>
        <v>PASS</v>
      </c>
      <c r="P4108" t="str">
        <f t="shared" si="578"/>
        <v>PASS</v>
      </c>
      <c r="Q4108" t="str">
        <f t="shared" si="579"/>
        <v>PASS</v>
      </c>
      <c r="R4108" t="str">
        <f t="shared" si="580"/>
        <v>PASS</v>
      </c>
      <c r="S4108" t="str">
        <f t="shared" si="581"/>
        <v>PASS</v>
      </c>
      <c r="T4108">
        <f t="shared" si="582"/>
        <v>100</v>
      </c>
      <c r="U4108" t="str">
        <f t="shared" si="583"/>
        <v>Low</v>
      </c>
      <c r="V4108" t="str">
        <f t="shared" si="584"/>
        <v>Clean</v>
      </c>
    </row>
    <row r="4109" spans="1:22" x14ac:dyDescent="0.3">
      <c r="A4109" t="str">
        <f>Raw_Data!A4109</f>
        <v>16055137</v>
      </c>
      <c r="B4109">
        <f>Raw_Data!B4109</f>
        <v>45666</v>
      </c>
      <c r="C4109" t="str">
        <f>Raw_Data!C4109</f>
        <v>AMLODIPINE BESYLATE 10 MG T</v>
      </c>
      <c r="D4109" t="str">
        <f>Raw_Data!D4109</f>
        <v>69097012805</v>
      </c>
      <c r="E4109" t="str">
        <f>Raw_Data!E4109</f>
        <v>GIBBS, JON</v>
      </c>
      <c r="F4109" t="str">
        <f>Raw_Data!F4109</f>
        <v>1700896156</v>
      </c>
      <c r="G4109" t="str">
        <f>Raw_Data!H4109</f>
        <v>1</v>
      </c>
      <c r="H4109">
        <f>IFERROR(VLOOKUP(G4109,Store_Map!$A$2:$I$100,3,FALSE),"")</f>
        <v>0</v>
      </c>
      <c r="I4109">
        <f>IFERROR(VLOOKUP(G4109,Store_Map!$A$2:$I$100,4,FALSE),"")</f>
        <v>0</v>
      </c>
      <c r="J4109">
        <f>IFERROR(VLOOKUP(G4109,Store_Map!$A$2:$I$100,5,FALSE),"")</f>
        <v>0</v>
      </c>
      <c r="K4109">
        <f>IFERROR(VLOOKUP(G4109,Store_Map!$A$2:$I$100,6,FALSE),"")</f>
        <v>0</v>
      </c>
      <c r="L4109">
        <f>IFERROR(VLOOKUP(G4109,Store_Map!$A$2:$I$100,7,FALSE),"")</f>
        <v>0</v>
      </c>
      <c r="M4109">
        <f>IFERROR(VLOOKUP(G4109,Store_Map!$A$2:$I$100,8,FALSE),"")</f>
        <v>0</v>
      </c>
      <c r="N4109">
        <f t="shared" si="576"/>
        <v>0</v>
      </c>
      <c r="O4109" t="str">
        <f t="shared" si="577"/>
        <v>PASS</v>
      </c>
      <c r="P4109" t="str">
        <f t="shared" si="578"/>
        <v>PASS</v>
      </c>
      <c r="Q4109" t="str">
        <f t="shared" si="579"/>
        <v>PASS</v>
      </c>
      <c r="R4109" t="str">
        <f t="shared" si="580"/>
        <v>PASS</v>
      </c>
      <c r="S4109" t="str">
        <f t="shared" si="581"/>
        <v>PASS</v>
      </c>
      <c r="T4109">
        <f t="shared" si="582"/>
        <v>100</v>
      </c>
      <c r="U4109" t="str">
        <f t="shared" si="583"/>
        <v>Low</v>
      </c>
      <c r="V4109" t="str">
        <f t="shared" si="584"/>
        <v>Clean</v>
      </c>
    </row>
    <row r="4110" spans="1:22" x14ac:dyDescent="0.3">
      <c r="A4110" t="str">
        <f>Raw_Data!A4110</f>
        <v>16055138</v>
      </c>
      <c r="B4110">
        <f>Raw_Data!B4110</f>
        <v>45666</v>
      </c>
      <c r="C4110" t="str">
        <f>Raw_Data!C4110</f>
        <v>AMOX-CLAV 875-125 MG TABLET</v>
      </c>
      <c r="D4110" t="str">
        <f>Raw_Data!D4110</f>
        <v>143924920</v>
      </c>
      <c r="E4110" t="str">
        <f>Raw_Data!E4110</f>
        <v>GIBBS, JON</v>
      </c>
      <c r="F4110" t="str">
        <f>Raw_Data!F4110</f>
        <v>1700896156</v>
      </c>
      <c r="G4110" t="str">
        <f>Raw_Data!H4110</f>
        <v>1</v>
      </c>
      <c r="H4110">
        <f>IFERROR(VLOOKUP(G4110,Store_Map!$A$2:$I$100,3,FALSE),"")</f>
        <v>0</v>
      </c>
      <c r="I4110">
        <f>IFERROR(VLOOKUP(G4110,Store_Map!$A$2:$I$100,4,FALSE),"")</f>
        <v>0</v>
      </c>
      <c r="J4110">
        <f>IFERROR(VLOOKUP(G4110,Store_Map!$A$2:$I$100,5,FALSE),"")</f>
        <v>0</v>
      </c>
      <c r="K4110">
        <f>IFERROR(VLOOKUP(G4110,Store_Map!$A$2:$I$100,6,FALSE),"")</f>
        <v>0</v>
      </c>
      <c r="L4110">
        <f>IFERROR(VLOOKUP(G4110,Store_Map!$A$2:$I$100,7,FALSE),"")</f>
        <v>0</v>
      </c>
      <c r="M4110">
        <f>IFERROR(VLOOKUP(G4110,Store_Map!$A$2:$I$100,8,FALSE),"")</f>
        <v>0</v>
      </c>
      <c r="N4110">
        <f t="shared" si="576"/>
        <v>0</v>
      </c>
      <c r="O4110" t="str">
        <f t="shared" si="577"/>
        <v>PASS</v>
      </c>
      <c r="P4110" t="str">
        <f t="shared" si="578"/>
        <v>REVIEW</v>
      </c>
      <c r="Q4110" t="str">
        <f t="shared" si="579"/>
        <v>PASS</v>
      </c>
      <c r="R4110" t="str">
        <f t="shared" si="580"/>
        <v>PASS</v>
      </c>
      <c r="S4110" t="str">
        <f t="shared" si="581"/>
        <v>REVIEW</v>
      </c>
      <c r="T4110">
        <f t="shared" si="582"/>
        <v>90</v>
      </c>
      <c r="U4110" t="str">
        <f t="shared" si="583"/>
        <v>Low</v>
      </c>
      <c r="V4110" t="str">
        <f t="shared" si="584"/>
        <v>Invalid NDC</v>
      </c>
    </row>
    <row r="4111" spans="1:22" x14ac:dyDescent="0.3">
      <c r="A4111" t="str">
        <f>Raw_Data!A4111</f>
        <v>16055139</v>
      </c>
      <c r="B4111">
        <f>Raw_Data!B4111</f>
        <v>45666</v>
      </c>
      <c r="C4111" t="str">
        <f>Raw_Data!C4111</f>
        <v>IBUPROFEN 800 MG TABLET</v>
      </c>
      <c r="D4111" t="str">
        <f>Raw_Data!D4111</f>
        <v>55111068405</v>
      </c>
      <c r="E4111" t="str">
        <f>Raw_Data!E4111</f>
        <v>GIBBS, JON</v>
      </c>
      <c r="F4111" t="str">
        <f>Raw_Data!F4111</f>
        <v>1700896156</v>
      </c>
      <c r="G4111" t="str">
        <f>Raw_Data!H4111</f>
        <v>1</v>
      </c>
      <c r="H4111">
        <f>IFERROR(VLOOKUP(G4111,Store_Map!$A$2:$I$100,3,FALSE),"")</f>
        <v>0</v>
      </c>
      <c r="I4111">
        <f>IFERROR(VLOOKUP(G4111,Store_Map!$A$2:$I$100,4,FALSE),"")</f>
        <v>0</v>
      </c>
      <c r="J4111">
        <f>IFERROR(VLOOKUP(G4111,Store_Map!$A$2:$I$100,5,FALSE),"")</f>
        <v>0</v>
      </c>
      <c r="K4111">
        <f>IFERROR(VLOOKUP(G4111,Store_Map!$A$2:$I$100,6,FALSE),"")</f>
        <v>0</v>
      </c>
      <c r="L4111">
        <f>IFERROR(VLOOKUP(G4111,Store_Map!$A$2:$I$100,7,FALSE),"")</f>
        <v>0</v>
      </c>
      <c r="M4111">
        <f>IFERROR(VLOOKUP(G4111,Store_Map!$A$2:$I$100,8,FALSE),"")</f>
        <v>0</v>
      </c>
      <c r="N4111">
        <f t="shared" si="576"/>
        <v>0</v>
      </c>
      <c r="O4111" t="str">
        <f t="shared" si="577"/>
        <v>PASS</v>
      </c>
      <c r="P4111" t="str">
        <f t="shared" si="578"/>
        <v>PASS</v>
      </c>
      <c r="Q4111" t="str">
        <f t="shared" si="579"/>
        <v>PASS</v>
      </c>
      <c r="R4111" t="str">
        <f t="shared" si="580"/>
        <v>PASS</v>
      </c>
      <c r="S4111" t="str">
        <f t="shared" si="581"/>
        <v>PASS</v>
      </c>
      <c r="T4111">
        <f t="shared" si="582"/>
        <v>100</v>
      </c>
      <c r="U4111" t="str">
        <f t="shared" si="583"/>
        <v>Low</v>
      </c>
      <c r="V4111" t="str">
        <f t="shared" si="584"/>
        <v>Clean</v>
      </c>
    </row>
    <row r="4112" spans="1:22" x14ac:dyDescent="0.3">
      <c r="A4112" t="str">
        <f>Raw_Data!A4112</f>
        <v>16055140</v>
      </c>
      <c r="B4112">
        <f>Raw_Data!B4112</f>
        <v>45666</v>
      </c>
      <c r="C4112" t="str">
        <f>Raw_Data!C4112</f>
        <v>METHYLPREDNISOLONE 4 MG TAB</v>
      </c>
      <c r="D4112" t="str">
        <f>Raw_Data!D4112</f>
        <v>59746000106</v>
      </c>
      <c r="E4112" t="str">
        <f>Raw_Data!E4112</f>
        <v>GIBBS, JON</v>
      </c>
      <c r="F4112" t="str">
        <f>Raw_Data!F4112</f>
        <v>1700896156</v>
      </c>
      <c r="G4112" t="str">
        <f>Raw_Data!H4112</f>
        <v>1</v>
      </c>
      <c r="H4112">
        <f>IFERROR(VLOOKUP(G4112,Store_Map!$A$2:$I$100,3,FALSE),"")</f>
        <v>0</v>
      </c>
      <c r="I4112">
        <f>IFERROR(VLOOKUP(G4112,Store_Map!$A$2:$I$100,4,FALSE),"")</f>
        <v>0</v>
      </c>
      <c r="J4112">
        <f>IFERROR(VLOOKUP(G4112,Store_Map!$A$2:$I$100,5,FALSE),"")</f>
        <v>0</v>
      </c>
      <c r="K4112">
        <f>IFERROR(VLOOKUP(G4112,Store_Map!$A$2:$I$100,6,FALSE),"")</f>
        <v>0</v>
      </c>
      <c r="L4112">
        <f>IFERROR(VLOOKUP(G4112,Store_Map!$A$2:$I$100,7,FALSE),"")</f>
        <v>0</v>
      </c>
      <c r="M4112">
        <f>IFERROR(VLOOKUP(G4112,Store_Map!$A$2:$I$100,8,FALSE),"")</f>
        <v>0</v>
      </c>
      <c r="N4112">
        <f t="shared" si="576"/>
        <v>0</v>
      </c>
      <c r="O4112" t="str">
        <f t="shared" si="577"/>
        <v>PASS</v>
      </c>
      <c r="P4112" t="str">
        <f t="shared" si="578"/>
        <v>PASS</v>
      </c>
      <c r="Q4112" t="str">
        <f t="shared" si="579"/>
        <v>PASS</v>
      </c>
      <c r="R4112" t="str">
        <f t="shared" si="580"/>
        <v>PASS</v>
      </c>
      <c r="S4112" t="str">
        <f t="shared" si="581"/>
        <v>PASS</v>
      </c>
      <c r="T4112">
        <f t="shared" si="582"/>
        <v>100</v>
      </c>
      <c r="U4112" t="str">
        <f t="shared" si="583"/>
        <v>Low</v>
      </c>
      <c r="V4112" t="str">
        <f t="shared" si="584"/>
        <v>Clean</v>
      </c>
    </row>
    <row r="4113" spans="1:22" x14ac:dyDescent="0.3">
      <c r="A4113" t="str">
        <f>Raw_Data!A4113</f>
        <v>16055141</v>
      </c>
      <c r="B4113">
        <f>Raw_Data!B4113</f>
        <v>45666</v>
      </c>
      <c r="C4113" t="str">
        <f>Raw_Data!C4113</f>
        <v>AZITHROMYCIN 250 MG TABLET</v>
      </c>
      <c r="D4113" t="str">
        <f>Raw_Data!D4113</f>
        <v>50111078751</v>
      </c>
      <c r="E4113" t="str">
        <f>Raw_Data!E4113</f>
        <v>GIBBS, JON</v>
      </c>
      <c r="F4113" t="str">
        <f>Raw_Data!F4113</f>
        <v>1700896156</v>
      </c>
      <c r="G4113" t="str">
        <f>Raw_Data!H4113</f>
        <v>1</v>
      </c>
      <c r="H4113">
        <f>IFERROR(VLOOKUP(G4113,Store_Map!$A$2:$I$100,3,FALSE),"")</f>
        <v>0</v>
      </c>
      <c r="I4113">
        <f>IFERROR(VLOOKUP(G4113,Store_Map!$A$2:$I$100,4,FALSE),"")</f>
        <v>0</v>
      </c>
      <c r="J4113">
        <f>IFERROR(VLOOKUP(G4113,Store_Map!$A$2:$I$100,5,FALSE),"")</f>
        <v>0</v>
      </c>
      <c r="K4113">
        <f>IFERROR(VLOOKUP(G4113,Store_Map!$A$2:$I$100,6,FALSE),"")</f>
        <v>0</v>
      </c>
      <c r="L4113">
        <f>IFERROR(VLOOKUP(G4113,Store_Map!$A$2:$I$100,7,FALSE),"")</f>
        <v>0</v>
      </c>
      <c r="M4113">
        <f>IFERROR(VLOOKUP(G4113,Store_Map!$A$2:$I$100,8,FALSE),"")</f>
        <v>0</v>
      </c>
      <c r="N4113">
        <f t="shared" si="576"/>
        <v>0</v>
      </c>
      <c r="O4113" t="str">
        <f t="shared" si="577"/>
        <v>PASS</v>
      </c>
      <c r="P4113" t="str">
        <f t="shared" si="578"/>
        <v>PASS</v>
      </c>
      <c r="Q4113" t="str">
        <f t="shared" si="579"/>
        <v>PASS</v>
      </c>
      <c r="R4113" t="str">
        <f t="shared" si="580"/>
        <v>PASS</v>
      </c>
      <c r="S4113" t="str">
        <f t="shared" si="581"/>
        <v>PASS</v>
      </c>
      <c r="T4113">
        <f t="shared" si="582"/>
        <v>100</v>
      </c>
      <c r="U4113" t="str">
        <f t="shared" si="583"/>
        <v>Low</v>
      </c>
      <c r="V4113" t="str">
        <f t="shared" si="584"/>
        <v>Clean</v>
      </c>
    </row>
    <row r="4114" spans="1:22" x14ac:dyDescent="0.3">
      <c r="A4114" t="str">
        <f>Raw_Data!A4114</f>
        <v>16055142</v>
      </c>
      <c r="B4114">
        <f>Raw_Data!B4114</f>
        <v>45666</v>
      </c>
      <c r="C4114" t="str">
        <f>Raw_Data!C4114</f>
        <v>HYDROCHLOROTHIAZIDE 12.5 MG</v>
      </c>
      <c r="D4114" t="str">
        <f>Raw_Data!D4114</f>
        <v>23155076401</v>
      </c>
      <c r="E4114" t="str">
        <f>Raw_Data!E4114</f>
        <v>GIBBS, JON</v>
      </c>
      <c r="F4114" t="str">
        <f>Raw_Data!F4114</f>
        <v>1700896156</v>
      </c>
      <c r="G4114" t="str">
        <f>Raw_Data!H4114</f>
        <v>1</v>
      </c>
      <c r="H4114">
        <f>IFERROR(VLOOKUP(G4114,Store_Map!$A$2:$I$100,3,FALSE),"")</f>
        <v>0</v>
      </c>
      <c r="I4114">
        <f>IFERROR(VLOOKUP(G4114,Store_Map!$A$2:$I$100,4,FALSE),"")</f>
        <v>0</v>
      </c>
      <c r="J4114">
        <f>IFERROR(VLOOKUP(G4114,Store_Map!$A$2:$I$100,5,FALSE),"")</f>
        <v>0</v>
      </c>
      <c r="K4114">
        <f>IFERROR(VLOOKUP(G4114,Store_Map!$A$2:$I$100,6,FALSE),"")</f>
        <v>0</v>
      </c>
      <c r="L4114">
        <f>IFERROR(VLOOKUP(G4114,Store_Map!$A$2:$I$100,7,FALSE),"")</f>
        <v>0</v>
      </c>
      <c r="M4114">
        <f>IFERROR(VLOOKUP(G4114,Store_Map!$A$2:$I$100,8,FALSE),"")</f>
        <v>0</v>
      </c>
      <c r="N4114">
        <f t="shared" si="576"/>
        <v>0</v>
      </c>
      <c r="O4114" t="str">
        <f t="shared" si="577"/>
        <v>PASS</v>
      </c>
      <c r="P4114" t="str">
        <f t="shared" si="578"/>
        <v>PASS</v>
      </c>
      <c r="Q4114" t="str">
        <f t="shared" si="579"/>
        <v>PASS</v>
      </c>
      <c r="R4114" t="str">
        <f t="shared" si="580"/>
        <v>PASS</v>
      </c>
      <c r="S4114" t="str">
        <f t="shared" si="581"/>
        <v>PASS</v>
      </c>
      <c r="T4114">
        <f t="shared" si="582"/>
        <v>100</v>
      </c>
      <c r="U4114" t="str">
        <f t="shared" si="583"/>
        <v>Low</v>
      </c>
      <c r="V4114" t="str">
        <f t="shared" si="584"/>
        <v>Clean</v>
      </c>
    </row>
    <row r="4115" spans="1:22" x14ac:dyDescent="0.3">
      <c r="A4115" t="str">
        <f>Raw_Data!A4115</f>
        <v>16052937</v>
      </c>
      <c r="B4115">
        <f>Raw_Data!B4115</f>
        <v>45666</v>
      </c>
      <c r="C4115" t="str">
        <f>Raw_Data!C4115</f>
        <v>ATORVASTATIN 10 MG TABLET</v>
      </c>
      <c r="D4115" t="str">
        <f>Raw_Data!D4115</f>
        <v>378395077</v>
      </c>
      <c r="E4115" t="str">
        <f>Raw_Data!E4115</f>
        <v>GIBBS, JON</v>
      </c>
      <c r="F4115" t="str">
        <f>Raw_Data!F4115</f>
        <v>1700896156</v>
      </c>
      <c r="G4115" t="str">
        <f>Raw_Data!H4115</f>
        <v>1</v>
      </c>
      <c r="H4115">
        <f>IFERROR(VLOOKUP(G4115,Store_Map!$A$2:$I$100,3,FALSE),"")</f>
        <v>0</v>
      </c>
      <c r="I4115">
        <f>IFERROR(VLOOKUP(G4115,Store_Map!$A$2:$I$100,4,FALSE),"")</f>
        <v>0</v>
      </c>
      <c r="J4115">
        <f>IFERROR(VLOOKUP(G4115,Store_Map!$A$2:$I$100,5,FALSE),"")</f>
        <v>0</v>
      </c>
      <c r="K4115">
        <f>IFERROR(VLOOKUP(G4115,Store_Map!$A$2:$I$100,6,FALSE),"")</f>
        <v>0</v>
      </c>
      <c r="L4115">
        <f>IFERROR(VLOOKUP(G4115,Store_Map!$A$2:$I$100,7,FALSE),"")</f>
        <v>0</v>
      </c>
      <c r="M4115">
        <f>IFERROR(VLOOKUP(G4115,Store_Map!$A$2:$I$100,8,FALSE),"")</f>
        <v>0</v>
      </c>
      <c r="N4115">
        <f t="shared" si="576"/>
        <v>0</v>
      </c>
      <c r="O4115" t="str">
        <f t="shared" si="577"/>
        <v>PASS</v>
      </c>
      <c r="P4115" t="str">
        <f t="shared" si="578"/>
        <v>REVIEW</v>
      </c>
      <c r="Q4115" t="str">
        <f t="shared" si="579"/>
        <v>PASS</v>
      </c>
      <c r="R4115" t="str">
        <f t="shared" si="580"/>
        <v>PASS</v>
      </c>
      <c r="S4115" t="str">
        <f t="shared" si="581"/>
        <v>REVIEW</v>
      </c>
      <c r="T4115">
        <f t="shared" si="582"/>
        <v>90</v>
      </c>
      <c r="U4115" t="str">
        <f t="shared" si="583"/>
        <v>Low</v>
      </c>
      <c r="V4115" t="str">
        <f t="shared" si="584"/>
        <v>Invalid NDC</v>
      </c>
    </row>
    <row r="4116" spans="1:22" x14ac:dyDescent="0.3">
      <c r="A4116" t="str">
        <f>Raw_Data!A4116</f>
        <v>16049766</v>
      </c>
      <c r="B4116">
        <f>Raw_Data!B4116</f>
        <v>45666</v>
      </c>
      <c r="C4116" t="str">
        <f>Raw_Data!C4116</f>
        <v>LISINOPRIL 10 MG TABLET</v>
      </c>
      <c r="D4116" t="str">
        <f>Raw_Data!D4116</f>
        <v>68180098001</v>
      </c>
      <c r="E4116" t="str">
        <f>Raw_Data!E4116</f>
        <v>GIBBS, JON</v>
      </c>
      <c r="F4116" t="str">
        <f>Raw_Data!F4116</f>
        <v>1700896156</v>
      </c>
      <c r="G4116" t="str">
        <f>Raw_Data!H4116</f>
        <v>1</v>
      </c>
      <c r="H4116">
        <f>IFERROR(VLOOKUP(G4116,Store_Map!$A$2:$I$100,3,FALSE),"")</f>
        <v>0</v>
      </c>
      <c r="I4116">
        <f>IFERROR(VLOOKUP(G4116,Store_Map!$A$2:$I$100,4,FALSE),"")</f>
        <v>0</v>
      </c>
      <c r="J4116">
        <f>IFERROR(VLOOKUP(G4116,Store_Map!$A$2:$I$100,5,FALSE),"")</f>
        <v>0</v>
      </c>
      <c r="K4116">
        <f>IFERROR(VLOOKUP(G4116,Store_Map!$A$2:$I$100,6,FALSE),"")</f>
        <v>0</v>
      </c>
      <c r="L4116">
        <f>IFERROR(VLOOKUP(G4116,Store_Map!$A$2:$I$100,7,FALSE),"")</f>
        <v>0</v>
      </c>
      <c r="M4116">
        <f>IFERROR(VLOOKUP(G4116,Store_Map!$A$2:$I$100,8,FALSE),"")</f>
        <v>0</v>
      </c>
      <c r="N4116">
        <f t="shared" si="576"/>
        <v>0</v>
      </c>
      <c r="O4116" t="str">
        <f t="shared" si="577"/>
        <v>PASS</v>
      </c>
      <c r="P4116" t="str">
        <f t="shared" si="578"/>
        <v>PASS</v>
      </c>
      <c r="Q4116" t="str">
        <f t="shared" si="579"/>
        <v>PASS</v>
      </c>
      <c r="R4116" t="str">
        <f t="shared" si="580"/>
        <v>PASS</v>
      </c>
      <c r="S4116" t="str">
        <f t="shared" si="581"/>
        <v>PASS</v>
      </c>
      <c r="T4116">
        <f t="shared" si="582"/>
        <v>100</v>
      </c>
      <c r="U4116" t="str">
        <f t="shared" si="583"/>
        <v>Low</v>
      </c>
      <c r="V4116" t="str">
        <f t="shared" si="584"/>
        <v>Clean</v>
      </c>
    </row>
    <row r="4117" spans="1:22" x14ac:dyDescent="0.3">
      <c r="A4117" t="str">
        <f>Raw_Data!A4117</f>
        <v>16053463</v>
      </c>
      <c r="B4117">
        <f>Raw_Data!B4117</f>
        <v>45666</v>
      </c>
      <c r="C4117" t="str">
        <f>Raw_Data!C4117</f>
        <v>MONTELUKAST SOD 10 MG TABLE</v>
      </c>
      <c r="D4117" t="str">
        <f>Raw_Data!D4117</f>
        <v>65862057490</v>
      </c>
      <c r="E4117" t="str">
        <f>Raw_Data!E4117</f>
        <v>FORD, JAMES</v>
      </c>
      <c r="F4117" t="str">
        <f>Raw_Data!F4117</f>
        <v>1033117684</v>
      </c>
      <c r="G4117" t="str">
        <f>Raw_Data!H4117</f>
        <v>1</v>
      </c>
      <c r="H4117">
        <f>IFERROR(VLOOKUP(G4117,Store_Map!$A$2:$I$100,3,FALSE),"")</f>
        <v>0</v>
      </c>
      <c r="I4117">
        <f>IFERROR(VLOOKUP(G4117,Store_Map!$A$2:$I$100,4,FALSE),"")</f>
        <v>0</v>
      </c>
      <c r="J4117">
        <f>IFERROR(VLOOKUP(G4117,Store_Map!$A$2:$I$100,5,FALSE),"")</f>
        <v>0</v>
      </c>
      <c r="K4117">
        <f>IFERROR(VLOOKUP(G4117,Store_Map!$A$2:$I$100,6,FALSE),"")</f>
        <v>0</v>
      </c>
      <c r="L4117">
        <f>IFERROR(VLOOKUP(G4117,Store_Map!$A$2:$I$100,7,FALSE),"")</f>
        <v>0</v>
      </c>
      <c r="M4117">
        <f>IFERROR(VLOOKUP(G4117,Store_Map!$A$2:$I$100,8,FALSE),"")</f>
        <v>0</v>
      </c>
      <c r="N4117">
        <f t="shared" si="576"/>
        <v>0</v>
      </c>
      <c r="O4117" t="str">
        <f t="shared" si="577"/>
        <v>PASS</v>
      </c>
      <c r="P4117" t="str">
        <f t="shared" si="578"/>
        <v>PASS</v>
      </c>
      <c r="Q4117" t="str">
        <f t="shared" si="579"/>
        <v>PASS</v>
      </c>
      <c r="R4117" t="str">
        <f t="shared" si="580"/>
        <v>PASS</v>
      </c>
      <c r="S4117" t="str">
        <f t="shared" si="581"/>
        <v>PASS</v>
      </c>
      <c r="T4117">
        <f t="shared" si="582"/>
        <v>100</v>
      </c>
      <c r="U4117" t="str">
        <f t="shared" si="583"/>
        <v>Low</v>
      </c>
      <c r="V4117" t="str">
        <f t="shared" si="584"/>
        <v>Clean</v>
      </c>
    </row>
    <row r="4118" spans="1:22" x14ac:dyDescent="0.3">
      <c r="A4118" t="str">
        <f>Raw_Data!A4118</f>
        <v>16053092</v>
      </c>
      <c r="B4118">
        <f>Raw_Data!B4118</f>
        <v>45666</v>
      </c>
      <c r="C4118" t="str">
        <f>Raw_Data!C4118</f>
        <v>LOSARTAN POTASSIUM 50 MG TA</v>
      </c>
      <c r="D4118" t="str">
        <f>Raw_Data!D4118</f>
        <v>65862020290</v>
      </c>
      <c r="E4118" t="str">
        <f>Raw_Data!E4118</f>
        <v>FORD, JAMES</v>
      </c>
      <c r="F4118" t="str">
        <f>Raw_Data!F4118</f>
        <v>1033117684</v>
      </c>
      <c r="G4118" t="str">
        <f>Raw_Data!H4118</f>
        <v>1</v>
      </c>
      <c r="H4118">
        <f>IFERROR(VLOOKUP(G4118,Store_Map!$A$2:$I$100,3,FALSE),"")</f>
        <v>0</v>
      </c>
      <c r="I4118">
        <f>IFERROR(VLOOKUP(G4118,Store_Map!$A$2:$I$100,4,FALSE),"")</f>
        <v>0</v>
      </c>
      <c r="J4118">
        <f>IFERROR(VLOOKUP(G4118,Store_Map!$A$2:$I$100,5,FALSE),"")</f>
        <v>0</v>
      </c>
      <c r="K4118">
        <f>IFERROR(VLOOKUP(G4118,Store_Map!$A$2:$I$100,6,FALSE),"")</f>
        <v>0</v>
      </c>
      <c r="L4118">
        <f>IFERROR(VLOOKUP(G4118,Store_Map!$A$2:$I$100,7,FALSE),"")</f>
        <v>0</v>
      </c>
      <c r="M4118">
        <f>IFERROR(VLOOKUP(G4118,Store_Map!$A$2:$I$100,8,FALSE),"")</f>
        <v>0</v>
      </c>
      <c r="N4118">
        <f t="shared" si="576"/>
        <v>0</v>
      </c>
      <c r="O4118" t="str">
        <f t="shared" si="577"/>
        <v>PASS</v>
      </c>
      <c r="P4118" t="str">
        <f t="shared" si="578"/>
        <v>PASS</v>
      </c>
      <c r="Q4118" t="str">
        <f t="shared" si="579"/>
        <v>PASS</v>
      </c>
      <c r="R4118" t="str">
        <f t="shared" si="580"/>
        <v>PASS</v>
      </c>
      <c r="S4118" t="str">
        <f t="shared" si="581"/>
        <v>PASS</v>
      </c>
      <c r="T4118">
        <f t="shared" si="582"/>
        <v>100</v>
      </c>
      <c r="U4118" t="str">
        <f t="shared" si="583"/>
        <v>Low</v>
      </c>
      <c r="V4118" t="str">
        <f t="shared" si="584"/>
        <v>Clean</v>
      </c>
    </row>
    <row r="4119" spans="1:22" x14ac:dyDescent="0.3">
      <c r="A4119" t="str">
        <f>Raw_Data!A4119</f>
        <v>16052203</v>
      </c>
      <c r="B4119">
        <f>Raw_Data!B4119</f>
        <v>45666</v>
      </c>
      <c r="C4119" t="str">
        <f>Raw_Data!C4119</f>
        <v>ATORVASTATIN 40 MG TABLET</v>
      </c>
      <c r="D4119" t="str">
        <f>Raw_Data!D4119</f>
        <v>378395277</v>
      </c>
      <c r="E4119" t="str">
        <f>Raw_Data!E4119</f>
        <v>FORD, JAMES</v>
      </c>
      <c r="F4119" t="str">
        <f>Raw_Data!F4119</f>
        <v>1033117684</v>
      </c>
      <c r="G4119" t="str">
        <f>Raw_Data!H4119</f>
        <v>1</v>
      </c>
      <c r="H4119">
        <f>IFERROR(VLOOKUP(G4119,Store_Map!$A$2:$I$100,3,FALSE),"")</f>
        <v>0</v>
      </c>
      <c r="I4119">
        <f>IFERROR(VLOOKUP(G4119,Store_Map!$A$2:$I$100,4,FALSE),"")</f>
        <v>0</v>
      </c>
      <c r="J4119">
        <f>IFERROR(VLOOKUP(G4119,Store_Map!$A$2:$I$100,5,FALSE),"")</f>
        <v>0</v>
      </c>
      <c r="K4119">
        <f>IFERROR(VLOOKUP(G4119,Store_Map!$A$2:$I$100,6,FALSE),"")</f>
        <v>0</v>
      </c>
      <c r="L4119">
        <f>IFERROR(VLOOKUP(G4119,Store_Map!$A$2:$I$100,7,FALSE),"")</f>
        <v>0</v>
      </c>
      <c r="M4119">
        <f>IFERROR(VLOOKUP(G4119,Store_Map!$A$2:$I$100,8,FALSE),"")</f>
        <v>0</v>
      </c>
      <c r="N4119">
        <f t="shared" si="576"/>
        <v>0</v>
      </c>
      <c r="O4119" t="str">
        <f t="shared" si="577"/>
        <v>PASS</v>
      </c>
      <c r="P4119" t="str">
        <f t="shared" si="578"/>
        <v>REVIEW</v>
      </c>
      <c r="Q4119" t="str">
        <f t="shared" si="579"/>
        <v>PASS</v>
      </c>
      <c r="R4119" t="str">
        <f t="shared" si="580"/>
        <v>PASS</v>
      </c>
      <c r="S4119" t="str">
        <f t="shared" si="581"/>
        <v>REVIEW</v>
      </c>
      <c r="T4119">
        <f t="shared" si="582"/>
        <v>90</v>
      </c>
      <c r="U4119" t="str">
        <f t="shared" si="583"/>
        <v>Low</v>
      </c>
      <c r="V4119" t="str">
        <f t="shared" si="584"/>
        <v>Invalid NDC</v>
      </c>
    </row>
    <row r="4120" spans="1:22" x14ac:dyDescent="0.3">
      <c r="A4120" t="str">
        <f>Raw_Data!A4120</f>
        <v>16055130</v>
      </c>
      <c r="B4120">
        <f>Raw_Data!B4120</f>
        <v>45666</v>
      </c>
      <c r="C4120" t="str">
        <f>Raw_Data!C4120</f>
        <v>*ELIQUIS 5 MG TABLET</v>
      </c>
      <c r="D4120" t="str">
        <f>Raw_Data!D4120</f>
        <v>3089421</v>
      </c>
      <c r="E4120" t="str">
        <f>Raw_Data!E4120</f>
        <v>Lamiy, Sameh</v>
      </c>
      <c r="F4120" t="str">
        <f>Raw_Data!F4120</f>
        <v>1952375537</v>
      </c>
      <c r="G4120" t="str">
        <f>Raw_Data!H4120</f>
        <v>1</v>
      </c>
      <c r="H4120">
        <f>IFERROR(VLOOKUP(G4120,Store_Map!$A$2:$I$100,3,FALSE),"")</f>
        <v>0</v>
      </c>
      <c r="I4120">
        <f>IFERROR(VLOOKUP(G4120,Store_Map!$A$2:$I$100,4,FALSE),"")</f>
        <v>0</v>
      </c>
      <c r="J4120">
        <f>IFERROR(VLOOKUP(G4120,Store_Map!$A$2:$I$100,5,FALSE),"")</f>
        <v>0</v>
      </c>
      <c r="K4120">
        <f>IFERROR(VLOOKUP(G4120,Store_Map!$A$2:$I$100,6,FALSE),"")</f>
        <v>0</v>
      </c>
      <c r="L4120">
        <f>IFERROR(VLOOKUP(G4120,Store_Map!$A$2:$I$100,7,FALSE),"")</f>
        <v>0</v>
      </c>
      <c r="M4120">
        <f>IFERROR(VLOOKUP(G4120,Store_Map!$A$2:$I$100,8,FALSE),"")</f>
        <v>0</v>
      </c>
      <c r="N4120">
        <f t="shared" si="576"/>
        <v>0</v>
      </c>
      <c r="O4120" t="str">
        <f t="shared" si="577"/>
        <v>PASS</v>
      </c>
      <c r="P4120" t="str">
        <f t="shared" si="578"/>
        <v>REVIEW</v>
      </c>
      <c r="Q4120" t="str">
        <f t="shared" si="579"/>
        <v>PASS</v>
      </c>
      <c r="R4120" t="str">
        <f t="shared" si="580"/>
        <v>PASS</v>
      </c>
      <c r="S4120" t="str">
        <f t="shared" si="581"/>
        <v>REVIEW</v>
      </c>
      <c r="T4120">
        <f t="shared" si="582"/>
        <v>90</v>
      </c>
      <c r="U4120" t="str">
        <f t="shared" si="583"/>
        <v>Low</v>
      </c>
      <c r="V4120" t="str">
        <f t="shared" si="584"/>
        <v>Invalid NDC</v>
      </c>
    </row>
    <row r="4121" spans="1:22" x14ac:dyDescent="0.3">
      <c r="A4121" t="str">
        <f>Raw_Data!A4121</f>
        <v>16055129</v>
      </c>
      <c r="B4121">
        <f>Raw_Data!B4121</f>
        <v>45666</v>
      </c>
      <c r="C4121" t="str">
        <f>Raw_Data!C4121</f>
        <v>*ENTRESTO 97 MG-103 MG TABL</v>
      </c>
      <c r="D4121" t="str">
        <f>Raw_Data!D4121</f>
        <v>78069620</v>
      </c>
      <c r="E4121" t="str">
        <f>Raw_Data!E4121</f>
        <v>ABDULLA, ABDULLA</v>
      </c>
      <c r="F4121" t="str">
        <f>Raw_Data!F4121</f>
        <v>1174502694</v>
      </c>
      <c r="G4121" t="str">
        <f>Raw_Data!H4121</f>
        <v>1</v>
      </c>
      <c r="H4121">
        <f>IFERROR(VLOOKUP(G4121,Store_Map!$A$2:$I$100,3,FALSE),"")</f>
        <v>0</v>
      </c>
      <c r="I4121">
        <f>IFERROR(VLOOKUP(G4121,Store_Map!$A$2:$I$100,4,FALSE),"")</f>
        <v>0</v>
      </c>
      <c r="J4121">
        <f>IFERROR(VLOOKUP(G4121,Store_Map!$A$2:$I$100,5,FALSE),"")</f>
        <v>0</v>
      </c>
      <c r="K4121">
        <f>IFERROR(VLOOKUP(G4121,Store_Map!$A$2:$I$100,6,FALSE),"")</f>
        <v>0</v>
      </c>
      <c r="L4121">
        <f>IFERROR(VLOOKUP(G4121,Store_Map!$A$2:$I$100,7,FALSE),"")</f>
        <v>0</v>
      </c>
      <c r="M4121">
        <f>IFERROR(VLOOKUP(G4121,Store_Map!$A$2:$I$100,8,FALSE),"")</f>
        <v>0</v>
      </c>
      <c r="N4121">
        <f t="shared" si="576"/>
        <v>0</v>
      </c>
      <c r="O4121" t="str">
        <f t="shared" si="577"/>
        <v>PASS</v>
      </c>
      <c r="P4121" t="str">
        <f t="shared" si="578"/>
        <v>REVIEW</v>
      </c>
      <c r="Q4121" t="str">
        <f t="shared" si="579"/>
        <v>PASS</v>
      </c>
      <c r="R4121" t="str">
        <f t="shared" si="580"/>
        <v>PASS</v>
      </c>
      <c r="S4121" t="str">
        <f t="shared" si="581"/>
        <v>REVIEW</v>
      </c>
      <c r="T4121">
        <f t="shared" si="582"/>
        <v>90</v>
      </c>
      <c r="U4121" t="str">
        <f t="shared" si="583"/>
        <v>Low</v>
      </c>
      <c r="V4121" t="str">
        <f t="shared" si="584"/>
        <v>Invalid NDC</v>
      </c>
    </row>
    <row r="4122" spans="1:22" x14ac:dyDescent="0.3">
      <c r="A4122" t="str">
        <f>Raw_Data!A4122</f>
        <v>16055145</v>
      </c>
      <c r="B4122">
        <f>Raw_Data!B4122</f>
        <v>45666</v>
      </c>
      <c r="C4122" t="str">
        <f>Raw_Data!C4122</f>
        <v>DOXYCYCLINE HYCLATE 50 MG C</v>
      </c>
      <c r="D4122" t="str">
        <f>Raw_Data!D4122</f>
        <v>53489011802</v>
      </c>
      <c r="E4122" t="str">
        <f>Raw_Data!E4122</f>
        <v>GIBBS, JON</v>
      </c>
      <c r="F4122" t="str">
        <f>Raw_Data!F4122</f>
        <v>1700896156</v>
      </c>
      <c r="G4122" t="str">
        <f>Raw_Data!H4122</f>
        <v>1</v>
      </c>
      <c r="H4122">
        <f>IFERROR(VLOOKUP(G4122,Store_Map!$A$2:$I$100,3,FALSE),"")</f>
        <v>0</v>
      </c>
      <c r="I4122">
        <f>IFERROR(VLOOKUP(G4122,Store_Map!$A$2:$I$100,4,FALSE),"")</f>
        <v>0</v>
      </c>
      <c r="J4122">
        <f>IFERROR(VLOOKUP(G4122,Store_Map!$A$2:$I$100,5,FALSE),"")</f>
        <v>0</v>
      </c>
      <c r="K4122">
        <f>IFERROR(VLOOKUP(G4122,Store_Map!$A$2:$I$100,6,FALSE),"")</f>
        <v>0</v>
      </c>
      <c r="L4122">
        <f>IFERROR(VLOOKUP(G4122,Store_Map!$A$2:$I$100,7,FALSE),"")</f>
        <v>0</v>
      </c>
      <c r="M4122">
        <f>IFERROR(VLOOKUP(G4122,Store_Map!$A$2:$I$100,8,FALSE),"")</f>
        <v>0</v>
      </c>
      <c r="N4122">
        <f t="shared" si="576"/>
        <v>0</v>
      </c>
      <c r="O4122" t="str">
        <f t="shared" si="577"/>
        <v>PASS</v>
      </c>
      <c r="P4122" t="str">
        <f t="shared" si="578"/>
        <v>PASS</v>
      </c>
      <c r="Q4122" t="str">
        <f t="shared" si="579"/>
        <v>PASS</v>
      </c>
      <c r="R4122" t="str">
        <f t="shared" si="580"/>
        <v>PASS</v>
      </c>
      <c r="S4122" t="str">
        <f t="shared" si="581"/>
        <v>PASS</v>
      </c>
      <c r="T4122">
        <f t="shared" si="582"/>
        <v>100</v>
      </c>
      <c r="U4122" t="str">
        <f t="shared" si="583"/>
        <v>Low</v>
      </c>
      <c r="V4122" t="str">
        <f t="shared" si="584"/>
        <v>Clean</v>
      </c>
    </row>
    <row r="4123" spans="1:22" x14ac:dyDescent="0.3">
      <c r="A4123" t="str">
        <f>Raw_Data!A4123</f>
        <v>16055146</v>
      </c>
      <c r="B4123">
        <f>Raw_Data!B4123</f>
        <v>45666</v>
      </c>
      <c r="C4123" t="str">
        <f>Raw_Data!C4123</f>
        <v>ELIQUIS 5 MG TABLET</v>
      </c>
      <c r="D4123" t="str">
        <f>Raw_Data!D4123</f>
        <v>3089421</v>
      </c>
      <c r="E4123" t="str">
        <f>Raw_Data!E4123</f>
        <v>GIBBS, JON</v>
      </c>
      <c r="F4123" t="str">
        <f>Raw_Data!F4123</f>
        <v>1700896156</v>
      </c>
      <c r="G4123" t="str">
        <f>Raw_Data!H4123</f>
        <v>1</v>
      </c>
      <c r="H4123">
        <f>IFERROR(VLOOKUP(G4123,Store_Map!$A$2:$I$100,3,FALSE),"")</f>
        <v>0</v>
      </c>
      <c r="I4123">
        <f>IFERROR(VLOOKUP(G4123,Store_Map!$A$2:$I$100,4,FALSE),"")</f>
        <v>0</v>
      </c>
      <c r="J4123">
        <f>IFERROR(VLOOKUP(G4123,Store_Map!$A$2:$I$100,5,FALSE),"")</f>
        <v>0</v>
      </c>
      <c r="K4123">
        <f>IFERROR(VLOOKUP(G4123,Store_Map!$A$2:$I$100,6,FALSE),"")</f>
        <v>0</v>
      </c>
      <c r="L4123">
        <f>IFERROR(VLOOKUP(G4123,Store_Map!$A$2:$I$100,7,FALSE),"")</f>
        <v>0</v>
      </c>
      <c r="M4123">
        <f>IFERROR(VLOOKUP(G4123,Store_Map!$A$2:$I$100,8,FALSE),"")</f>
        <v>0</v>
      </c>
      <c r="N4123">
        <f t="shared" si="576"/>
        <v>0</v>
      </c>
      <c r="O4123" t="str">
        <f t="shared" si="577"/>
        <v>PASS</v>
      </c>
      <c r="P4123" t="str">
        <f t="shared" si="578"/>
        <v>REVIEW</v>
      </c>
      <c r="Q4123" t="str">
        <f t="shared" si="579"/>
        <v>PASS</v>
      </c>
      <c r="R4123" t="str">
        <f t="shared" si="580"/>
        <v>PASS</v>
      </c>
      <c r="S4123" t="str">
        <f t="shared" si="581"/>
        <v>REVIEW</v>
      </c>
      <c r="T4123">
        <f t="shared" si="582"/>
        <v>90</v>
      </c>
      <c r="U4123" t="str">
        <f t="shared" si="583"/>
        <v>Low</v>
      </c>
      <c r="V4123" t="str">
        <f t="shared" si="584"/>
        <v>Invalid NDC</v>
      </c>
    </row>
    <row r="4124" spans="1:22" x14ac:dyDescent="0.3">
      <c r="A4124" t="str">
        <f>Raw_Data!A4124</f>
        <v>16055147</v>
      </c>
      <c r="B4124">
        <f>Raw_Data!B4124</f>
        <v>45666</v>
      </c>
      <c r="C4124" t="str">
        <f>Raw_Data!C4124</f>
        <v>OMEPRAZOLE DR 40 MG CAPSULE</v>
      </c>
      <c r="D4124" t="str">
        <f>Raw_Data!D4124</f>
        <v>68462039790</v>
      </c>
      <c r="E4124" t="str">
        <f>Raw_Data!E4124</f>
        <v>GIBBS, JON</v>
      </c>
      <c r="F4124" t="str">
        <f>Raw_Data!F4124</f>
        <v>1700896156</v>
      </c>
      <c r="G4124" t="str">
        <f>Raw_Data!H4124</f>
        <v>1</v>
      </c>
      <c r="H4124">
        <f>IFERROR(VLOOKUP(G4124,Store_Map!$A$2:$I$100,3,FALSE),"")</f>
        <v>0</v>
      </c>
      <c r="I4124">
        <f>IFERROR(VLOOKUP(G4124,Store_Map!$A$2:$I$100,4,FALSE),"")</f>
        <v>0</v>
      </c>
      <c r="J4124">
        <f>IFERROR(VLOOKUP(G4124,Store_Map!$A$2:$I$100,5,FALSE),"")</f>
        <v>0</v>
      </c>
      <c r="K4124">
        <f>IFERROR(VLOOKUP(G4124,Store_Map!$A$2:$I$100,6,FALSE),"")</f>
        <v>0</v>
      </c>
      <c r="L4124">
        <f>IFERROR(VLOOKUP(G4124,Store_Map!$A$2:$I$100,7,FALSE),"")</f>
        <v>0</v>
      </c>
      <c r="M4124">
        <f>IFERROR(VLOOKUP(G4124,Store_Map!$A$2:$I$100,8,FALSE),"")</f>
        <v>0</v>
      </c>
      <c r="N4124">
        <f t="shared" si="576"/>
        <v>0</v>
      </c>
      <c r="O4124" t="str">
        <f t="shared" si="577"/>
        <v>PASS</v>
      </c>
      <c r="P4124" t="str">
        <f t="shared" si="578"/>
        <v>PASS</v>
      </c>
      <c r="Q4124" t="str">
        <f t="shared" si="579"/>
        <v>PASS</v>
      </c>
      <c r="R4124" t="str">
        <f t="shared" si="580"/>
        <v>PASS</v>
      </c>
      <c r="S4124" t="str">
        <f t="shared" si="581"/>
        <v>PASS</v>
      </c>
      <c r="T4124">
        <f t="shared" si="582"/>
        <v>100</v>
      </c>
      <c r="U4124" t="str">
        <f t="shared" si="583"/>
        <v>Low</v>
      </c>
      <c r="V4124" t="str">
        <f t="shared" si="584"/>
        <v>Clean</v>
      </c>
    </row>
    <row r="4125" spans="1:22" x14ac:dyDescent="0.3">
      <c r="A4125" t="str">
        <f>Raw_Data!A4125</f>
        <v>16055148</v>
      </c>
      <c r="B4125">
        <f>Raw_Data!B4125</f>
        <v>45666</v>
      </c>
      <c r="C4125" t="str">
        <f>Raw_Data!C4125</f>
        <v>ASPIRIN EC 81 MG TABLET</v>
      </c>
      <c r="D4125" t="str">
        <f>Raw_Data!D4125</f>
        <v>536123441</v>
      </c>
      <c r="E4125" t="str">
        <f>Raw_Data!E4125</f>
        <v>GIBBS, JON</v>
      </c>
      <c r="F4125" t="str">
        <f>Raw_Data!F4125</f>
        <v>1700896156</v>
      </c>
      <c r="G4125" t="str">
        <f>Raw_Data!H4125</f>
        <v>1</v>
      </c>
      <c r="H4125">
        <f>IFERROR(VLOOKUP(G4125,Store_Map!$A$2:$I$100,3,FALSE),"")</f>
        <v>0</v>
      </c>
      <c r="I4125">
        <f>IFERROR(VLOOKUP(G4125,Store_Map!$A$2:$I$100,4,FALSE),"")</f>
        <v>0</v>
      </c>
      <c r="J4125">
        <f>IFERROR(VLOOKUP(G4125,Store_Map!$A$2:$I$100,5,FALSE),"")</f>
        <v>0</v>
      </c>
      <c r="K4125">
        <f>IFERROR(VLOOKUP(G4125,Store_Map!$A$2:$I$100,6,FALSE),"")</f>
        <v>0</v>
      </c>
      <c r="L4125">
        <f>IFERROR(VLOOKUP(G4125,Store_Map!$A$2:$I$100,7,FALSE),"")</f>
        <v>0</v>
      </c>
      <c r="M4125">
        <f>IFERROR(VLOOKUP(G4125,Store_Map!$A$2:$I$100,8,FALSE),"")</f>
        <v>0</v>
      </c>
      <c r="N4125">
        <f t="shared" si="576"/>
        <v>0</v>
      </c>
      <c r="O4125" t="str">
        <f t="shared" si="577"/>
        <v>PASS</v>
      </c>
      <c r="P4125" t="str">
        <f t="shared" si="578"/>
        <v>REVIEW</v>
      </c>
      <c r="Q4125" t="str">
        <f t="shared" si="579"/>
        <v>PASS</v>
      </c>
      <c r="R4125" t="str">
        <f t="shared" si="580"/>
        <v>PASS</v>
      </c>
      <c r="S4125" t="str">
        <f t="shared" si="581"/>
        <v>REVIEW</v>
      </c>
      <c r="T4125">
        <f t="shared" si="582"/>
        <v>90</v>
      </c>
      <c r="U4125" t="str">
        <f t="shared" si="583"/>
        <v>Low</v>
      </c>
      <c r="V4125" t="str">
        <f t="shared" si="584"/>
        <v>Invalid NDC</v>
      </c>
    </row>
    <row r="4126" spans="1:22" x14ac:dyDescent="0.3">
      <c r="A4126" t="str">
        <f>Raw_Data!A4126</f>
        <v>16055149</v>
      </c>
      <c r="B4126">
        <f>Raw_Data!B4126</f>
        <v>45666</v>
      </c>
      <c r="C4126" t="str">
        <f>Raw_Data!C4126</f>
        <v>SERTRALINE HCL 100 MG TABLE</v>
      </c>
      <c r="D4126" t="str">
        <f>Raw_Data!D4126</f>
        <v>68180035309</v>
      </c>
      <c r="E4126" t="str">
        <f>Raw_Data!E4126</f>
        <v>GIBBS, JON</v>
      </c>
      <c r="F4126" t="str">
        <f>Raw_Data!F4126</f>
        <v>1700896156</v>
      </c>
      <c r="G4126" t="str">
        <f>Raw_Data!H4126</f>
        <v>1</v>
      </c>
      <c r="H4126">
        <f>IFERROR(VLOOKUP(G4126,Store_Map!$A$2:$I$100,3,FALSE),"")</f>
        <v>0</v>
      </c>
      <c r="I4126">
        <f>IFERROR(VLOOKUP(G4126,Store_Map!$A$2:$I$100,4,FALSE),"")</f>
        <v>0</v>
      </c>
      <c r="J4126">
        <f>IFERROR(VLOOKUP(G4126,Store_Map!$A$2:$I$100,5,FALSE),"")</f>
        <v>0</v>
      </c>
      <c r="K4126">
        <f>IFERROR(VLOOKUP(G4126,Store_Map!$A$2:$I$100,6,FALSE),"")</f>
        <v>0</v>
      </c>
      <c r="L4126">
        <f>IFERROR(VLOOKUP(G4126,Store_Map!$A$2:$I$100,7,FALSE),"")</f>
        <v>0</v>
      </c>
      <c r="M4126">
        <f>IFERROR(VLOOKUP(G4126,Store_Map!$A$2:$I$100,8,FALSE),"")</f>
        <v>0</v>
      </c>
      <c r="N4126">
        <f t="shared" si="576"/>
        <v>0</v>
      </c>
      <c r="O4126" t="str">
        <f t="shared" si="577"/>
        <v>PASS</v>
      </c>
      <c r="P4126" t="str">
        <f t="shared" si="578"/>
        <v>PASS</v>
      </c>
      <c r="Q4126" t="str">
        <f t="shared" si="579"/>
        <v>PASS</v>
      </c>
      <c r="R4126" t="str">
        <f t="shared" si="580"/>
        <v>PASS</v>
      </c>
      <c r="S4126" t="str">
        <f t="shared" si="581"/>
        <v>PASS</v>
      </c>
      <c r="T4126">
        <f t="shared" si="582"/>
        <v>100</v>
      </c>
      <c r="U4126" t="str">
        <f t="shared" si="583"/>
        <v>Low</v>
      </c>
      <c r="V4126" t="str">
        <f t="shared" si="584"/>
        <v>Clean</v>
      </c>
    </row>
    <row r="4127" spans="1:22" x14ac:dyDescent="0.3">
      <c r="A4127" t="str">
        <f>Raw_Data!A4127</f>
        <v>16054355</v>
      </c>
      <c r="B4127">
        <f>Raw_Data!B4127</f>
        <v>45666</v>
      </c>
      <c r="C4127" t="str">
        <f>Raw_Data!C4127</f>
        <v>OZEMPIC 2 MG/DOSE (8 MG/3 M</v>
      </c>
      <c r="D4127" t="str">
        <f>Raw_Data!D4127</f>
        <v>169477212</v>
      </c>
      <c r="E4127" t="str">
        <f>Raw_Data!E4127</f>
        <v>GIBBS, JON</v>
      </c>
      <c r="F4127" t="str">
        <f>Raw_Data!F4127</f>
        <v>1700896156</v>
      </c>
      <c r="G4127" t="str">
        <f>Raw_Data!H4127</f>
        <v>1</v>
      </c>
      <c r="H4127">
        <f>IFERROR(VLOOKUP(G4127,Store_Map!$A$2:$I$100,3,FALSE),"")</f>
        <v>0</v>
      </c>
      <c r="I4127">
        <f>IFERROR(VLOOKUP(G4127,Store_Map!$A$2:$I$100,4,FALSE),"")</f>
        <v>0</v>
      </c>
      <c r="J4127">
        <f>IFERROR(VLOOKUP(G4127,Store_Map!$A$2:$I$100,5,FALSE),"")</f>
        <v>0</v>
      </c>
      <c r="K4127">
        <f>IFERROR(VLOOKUP(G4127,Store_Map!$A$2:$I$100,6,FALSE),"")</f>
        <v>0</v>
      </c>
      <c r="L4127">
        <f>IFERROR(VLOOKUP(G4127,Store_Map!$A$2:$I$100,7,FALSE),"")</f>
        <v>0</v>
      </c>
      <c r="M4127">
        <f>IFERROR(VLOOKUP(G4127,Store_Map!$A$2:$I$100,8,FALSE),"")</f>
        <v>0</v>
      </c>
      <c r="N4127">
        <f t="shared" si="576"/>
        <v>0</v>
      </c>
      <c r="O4127" t="str">
        <f t="shared" si="577"/>
        <v>PASS</v>
      </c>
      <c r="P4127" t="str">
        <f t="shared" si="578"/>
        <v>REVIEW</v>
      </c>
      <c r="Q4127" t="str">
        <f t="shared" si="579"/>
        <v>PASS</v>
      </c>
      <c r="R4127" t="str">
        <f t="shared" si="580"/>
        <v>PASS</v>
      </c>
      <c r="S4127" t="str">
        <f t="shared" si="581"/>
        <v>REVIEW</v>
      </c>
      <c r="T4127">
        <f t="shared" si="582"/>
        <v>90</v>
      </c>
      <c r="U4127" t="str">
        <f t="shared" si="583"/>
        <v>Low</v>
      </c>
      <c r="V4127" t="str">
        <f t="shared" si="584"/>
        <v>Invalid NDC</v>
      </c>
    </row>
    <row r="4128" spans="1:22" x14ac:dyDescent="0.3">
      <c r="A4128" t="str">
        <f>Raw_Data!A4128</f>
        <v>16055151</v>
      </c>
      <c r="B4128">
        <f>Raw_Data!B4128</f>
        <v>45666</v>
      </c>
      <c r="C4128" t="str">
        <f>Raw_Data!C4128</f>
        <v>CLONIDINE HCL 0.1 MG TABLET</v>
      </c>
      <c r="D4128" t="str">
        <f>Raw_Data!D4128</f>
        <v>52817018010</v>
      </c>
      <c r="E4128" t="str">
        <f>Raw_Data!E4128</f>
        <v>GIBBS, JON</v>
      </c>
      <c r="F4128" t="str">
        <f>Raw_Data!F4128</f>
        <v>1700896156</v>
      </c>
      <c r="G4128" t="str">
        <f>Raw_Data!H4128</f>
        <v>1</v>
      </c>
      <c r="H4128">
        <f>IFERROR(VLOOKUP(G4128,Store_Map!$A$2:$I$100,3,FALSE),"")</f>
        <v>0</v>
      </c>
      <c r="I4128">
        <f>IFERROR(VLOOKUP(G4128,Store_Map!$A$2:$I$100,4,FALSE),"")</f>
        <v>0</v>
      </c>
      <c r="J4128">
        <f>IFERROR(VLOOKUP(G4128,Store_Map!$A$2:$I$100,5,FALSE),"")</f>
        <v>0</v>
      </c>
      <c r="K4128">
        <f>IFERROR(VLOOKUP(G4128,Store_Map!$A$2:$I$100,6,FALSE),"")</f>
        <v>0</v>
      </c>
      <c r="L4128">
        <f>IFERROR(VLOOKUP(G4128,Store_Map!$A$2:$I$100,7,FALSE),"")</f>
        <v>0</v>
      </c>
      <c r="M4128">
        <f>IFERROR(VLOOKUP(G4128,Store_Map!$A$2:$I$100,8,FALSE),"")</f>
        <v>0</v>
      </c>
      <c r="N4128">
        <f t="shared" si="576"/>
        <v>0</v>
      </c>
      <c r="O4128" t="str">
        <f t="shared" si="577"/>
        <v>PASS</v>
      </c>
      <c r="P4128" t="str">
        <f t="shared" si="578"/>
        <v>PASS</v>
      </c>
      <c r="Q4128" t="str">
        <f t="shared" si="579"/>
        <v>PASS</v>
      </c>
      <c r="R4128" t="str">
        <f t="shared" si="580"/>
        <v>PASS</v>
      </c>
      <c r="S4128" t="str">
        <f t="shared" si="581"/>
        <v>PASS</v>
      </c>
      <c r="T4128">
        <f t="shared" si="582"/>
        <v>100</v>
      </c>
      <c r="U4128" t="str">
        <f t="shared" si="583"/>
        <v>Low</v>
      </c>
      <c r="V4128" t="str">
        <f t="shared" si="584"/>
        <v>Clean</v>
      </c>
    </row>
    <row r="4129" spans="1:22" x14ac:dyDescent="0.3">
      <c r="A4129" t="str">
        <f>Raw_Data!A4129</f>
        <v>16055152</v>
      </c>
      <c r="B4129">
        <f>Raw_Data!B4129</f>
        <v>45666</v>
      </c>
      <c r="C4129" t="str">
        <f>Raw_Data!C4129</f>
        <v>HYDRALAZINE 50 MG TABLET</v>
      </c>
      <c r="D4129" t="str">
        <f>Raw_Data!D4129</f>
        <v>50111032801</v>
      </c>
      <c r="E4129" t="str">
        <f>Raw_Data!E4129</f>
        <v>GIBBS, JON</v>
      </c>
      <c r="F4129" t="str">
        <f>Raw_Data!F4129</f>
        <v>1700896156</v>
      </c>
      <c r="G4129" t="str">
        <f>Raw_Data!H4129</f>
        <v>1</v>
      </c>
      <c r="H4129">
        <f>IFERROR(VLOOKUP(G4129,Store_Map!$A$2:$I$100,3,FALSE),"")</f>
        <v>0</v>
      </c>
      <c r="I4129">
        <f>IFERROR(VLOOKUP(G4129,Store_Map!$A$2:$I$100,4,FALSE),"")</f>
        <v>0</v>
      </c>
      <c r="J4129">
        <f>IFERROR(VLOOKUP(G4129,Store_Map!$A$2:$I$100,5,FALSE),"")</f>
        <v>0</v>
      </c>
      <c r="K4129">
        <f>IFERROR(VLOOKUP(G4129,Store_Map!$A$2:$I$100,6,FALSE),"")</f>
        <v>0</v>
      </c>
      <c r="L4129">
        <f>IFERROR(VLOOKUP(G4129,Store_Map!$A$2:$I$100,7,FALSE),"")</f>
        <v>0</v>
      </c>
      <c r="M4129">
        <f>IFERROR(VLOOKUP(G4129,Store_Map!$A$2:$I$100,8,FALSE),"")</f>
        <v>0</v>
      </c>
      <c r="N4129">
        <f t="shared" si="576"/>
        <v>0</v>
      </c>
      <c r="O4129" t="str">
        <f t="shared" si="577"/>
        <v>PASS</v>
      </c>
      <c r="P4129" t="str">
        <f t="shared" si="578"/>
        <v>PASS</v>
      </c>
      <c r="Q4129" t="str">
        <f t="shared" si="579"/>
        <v>PASS</v>
      </c>
      <c r="R4129" t="str">
        <f t="shared" si="580"/>
        <v>PASS</v>
      </c>
      <c r="S4129" t="str">
        <f t="shared" si="581"/>
        <v>PASS</v>
      </c>
      <c r="T4129">
        <f t="shared" si="582"/>
        <v>100</v>
      </c>
      <c r="U4129" t="str">
        <f t="shared" si="583"/>
        <v>Low</v>
      </c>
      <c r="V4129" t="str">
        <f t="shared" si="584"/>
        <v>Clean</v>
      </c>
    </row>
    <row r="4130" spans="1:22" x14ac:dyDescent="0.3">
      <c r="A4130" t="str">
        <f>Raw_Data!A4130</f>
        <v>16055153</v>
      </c>
      <c r="B4130">
        <f>Raw_Data!B4130</f>
        <v>45666</v>
      </c>
      <c r="C4130" t="str">
        <f>Raw_Data!C4130</f>
        <v>LOSARTAN POTASSIUM 50 MG TA</v>
      </c>
      <c r="D4130" t="str">
        <f>Raw_Data!D4130</f>
        <v>65862020290</v>
      </c>
      <c r="E4130" t="str">
        <f>Raw_Data!E4130</f>
        <v>GIBBS, JON</v>
      </c>
      <c r="F4130" t="str">
        <f>Raw_Data!F4130</f>
        <v>1700896156</v>
      </c>
      <c r="G4130" t="str">
        <f>Raw_Data!H4130</f>
        <v>1</v>
      </c>
      <c r="H4130">
        <f>IFERROR(VLOOKUP(G4130,Store_Map!$A$2:$I$100,3,FALSE),"")</f>
        <v>0</v>
      </c>
      <c r="I4130">
        <f>IFERROR(VLOOKUP(G4130,Store_Map!$A$2:$I$100,4,FALSE),"")</f>
        <v>0</v>
      </c>
      <c r="J4130">
        <f>IFERROR(VLOOKUP(G4130,Store_Map!$A$2:$I$100,5,FALSE),"")</f>
        <v>0</v>
      </c>
      <c r="K4130">
        <f>IFERROR(VLOOKUP(G4130,Store_Map!$A$2:$I$100,6,FALSE),"")</f>
        <v>0</v>
      </c>
      <c r="L4130">
        <f>IFERROR(VLOOKUP(G4130,Store_Map!$A$2:$I$100,7,FALSE),"")</f>
        <v>0</v>
      </c>
      <c r="M4130">
        <f>IFERROR(VLOOKUP(G4130,Store_Map!$A$2:$I$100,8,FALSE),"")</f>
        <v>0</v>
      </c>
      <c r="N4130">
        <f t="shared" si="576"/>
        <v>0</v>
      </c>
      <c r="O4130" t="str">
        <f t="shared" si="577"/>
        <v>PASS</v>
      </c>
      <c r="P4130" t="str">
        <f t="shared" si="578"/>
        <v>PASS</v>
      </c>
      <c r="Q4130" t="str">
        <f t="shared" si="579"/>
        <v>PASS</v>
      </c>
      <c r="R4130" t="str">
        <f t="shared" si="580"/>
        <v>PASS</v>
      </c>
      <c r="S4130" t="str">
        <f t="shared" si="581"/>
        <v>PASS</v>
      </c>
      <c r="T4130">
        <f t="shared" si="582"/>
        <v>100</v>
      </c>
      <c r="U4130" t="str">
        <f t="shared" si="583"/>
        <v>Low</v>
      </c>
      <c r="V4130" t="str">
        <f t="shared" si="584"/>
        <v>Clean</v>
      </c>
    </row>
    <row r="4131" spans="1:22" x14ac:dyDescent="0.3">
      <c r="A4131" t="str">
        <f>Raw_Data!A4131</f>
        <v>16055155</v>
      </c>
      <c r="B4131">
        <f>Raw_Data!B4131</f>
        <v>45666</v>
      </c>
      <c r="C4131" t="str">
        <f>Raw_Data!C4131</f>
        <v>LISINOPRIL 20 MG TABLET</v>
      </c>
      <c r="D4131" t="str">
        <f>Raw_Data!D4131</f>
        <v>68180098103</v>
      </c>
      <c r="E4131" t="str">
        <f>Raw_Data!E4131</f>
        <v>GIBBS, JON</v>
      </c>
      <c r="F4131" t="str">
        <f>Raw_Data!F4131</f>
        <v>1700896156</v>
      </c>
      <c r="G4131" t="str">
        <f>Raw_Data!H4131</f>
        <v>1</v>
      </c>
      <c r="H4131">
        <f>IFERROR(VLOOKUP(G4131,Store_Map!$A$2:$I$100,3,FALSE),"")</f>
        <v>0</v>
      </c>
      <c r="I4131">
        <f>IFERROR(VLOOKUP(G4131,Store_Map!$A$2:$I$100,4,FALSE),"")</f>
        <v>0</v>
      </c>
      <c r="J4131">
        <f>IFERROR(VLOOKUP(G4131,Store_Map!$A$2:$I$100,5,FALSE),"")</f>
        <v>0</v>
      </c>
      <c r="K4131">
        <f>IFERROR(VLOOKUP(G4131,Store_Map!$A$2:$I$100,6,FALSE),"")</f>
        <v>0</v>
      </c>
      <c r="L4131">
        <f>IFERROR(VLOOKUP(G4131,Store_Map!$A$2:$I$100,7,FALSE),"")</f>
        <v>0</v>
      </c>
      <c r="M4131">
        <f>IFERROR(VLOOKUP(G4131,Store_Map!$A$2:$I$100,8,FALSE),"")</f>
        <v>0</v>
      </c>
      <c r="N4131">
        <f t="shared" si="576"/>
        <v>0</v>
      </c>
      <c r="O4131" t="str">
        <f t="shared" si="577"/>
        <v>PASS</v>
      </c>
      <c r="P4131" t="str">
        <f t="shared" si="578"/>
        <v>PASS</v>
      </c>
      <c r="Q4131" t="str">
        <f t="shared" si="579"/>
        <v>PASS</v>
      </c>
      <c r="R4131" t="str">
        <f t="shared" si="580"/>
        <v>PASS</v>
      </c>
      <c r="S4131" t="str">
        <f t="shared" si="581"/>
        <v>PASS</v>
      </c>
      <c r="T4131">
        <f t="shared" si="582"/>
        <v>100</v>
      </c>
      <c r="U4131" t="str">
        <f t="shared" si="583"/>
        <v>Low</v>
      </c>
      <c r="V4131" t="str">
        <f t="shared" si="584"/>
        <v>Clean</v>
      </c>
    </row>
    <row r="4132" spans="1:22" x14ac:dyDescent="0.3">
      <c r="A4132" t="str">
        <f>Raw_Data!A4132</f>
        <v>16055154</v>
      </c>
      <c r="B4132">
        <f>Raw_Data!B4132</f>
        <v>45666</v>
      </c>
      <c r="C4132" t="str">
        <f>Raw_Data!C4132</f>
        <v>AZITHROMYCIN 250 MG TABLET</v>
      </c>
      <c r="D4132" t="str">
        <f>Raw_Data!D4132</f>
        <v>50111078751</v>
      </c>
      <c r="E4132" t="str">
        <f>Raw_Data!E4132</f>
        <v>GIBBS, JON</v>
      </c>
      <c r="F4132" t="str">
        <f>Raw_Data!F4132</f>
        <v>1700896156</v>
      </c>
      <c r="G4132" t="str">
        <f>Raw_Data!H4132</f>
        <v>1</v>
      </c>
      <c r="H4132">
        <f>IFERROR(VLOOKUP(G4132,Store_Map!$A$2:$I$100,3,FALSE),"")</f>
        <v>0</v>
      </c>
      <c r="I4132">
        <f>IFERROR(VLOOKUP(G4132,Store_Map!$A$2:$I$100,4,FALSE),"")</f>
        <v>0</v>
      </c>
      <c r="J4132">
        <f>IFERROR(VLOOKUP(G4132,Store_Map!$A$2:$I$100,5,FALSE),"")</f>
        <v>0</v>
      </c>
      <c r="K4132">
        <f>IFERROR(VLOOKUP(G4132,Store_Map!$A$2:$I$100,6,FALSE),"")</f>
        <v>0</v>
      </c>
      <c r="L4132">
        <f>IFERROR(VLOOKUP(G4132,Store_Map!$A$2:$I$100,7,FALSE),"")</f>
        <v>0</v>
      </c>
      <c r="M4132">
        <f>IFERROR(VLOOKUP(G4132,Store_Map!$A$2:$I$100,8,FALSE),"")</f>
        <v>0</v>
      </c>
      <c r="N4132">
        <f t="shared" si="576"/>
        <v>0</v>
      </c>
      <c r="O4132" t="str">
        <f t="shared" si="577"/>
        <v>PASS</v>
      </c>
      <c r="P4132" t="str">
        <f t="shared" si="578"/>
        <v>PASS</v>
      </c>
      <c r="Q4132" t="str">
        <f t="shared" si="579"/>
        <v>PASS</v>
      </c>
      <c r="R4132" t="str">
        <f t="shared" si="580"/>
        <v>PASS</v>
      </c>
      <c r="S4132" t="str">
        <f t="shared" si="581"/>
        <v>PASS</v>
      </c>
      <c r="T4132">
        <f t="shared" si="582"/>
        <v>100</v>
      </c>
      <c r="U4132" t="str">
        <f t="shared" si="583"/>
        <v>Low</v>
      </c>
      <c r="V4132" t="str">
        <f t="shared" si="584"/>
        <v>Clean</v>
      </c>
    </row>
    <row r="4133" spans="1:22" x14ac:dyDescent="0.3">
      <c r="A4133" t="str">
        <f>Raw_Data!A4133</f>
        <v>16055158</v>
      </c>
      <c r="B4133">
        <f>Raw_Data!B4133</f>
        <v>45666</v>
      </c>
      <c r="C4133" t="str">
        <f>Raw_Data!C4133</f>
        <v>TOBRAMYCIN 0.3% EYE DROP</v>
      </c>
      <c r="D4133" t="str">
        <f>Raw_Data!D4133</f>
        <v>24208029005</v>
      </c>
      <c r="E4133" t="str">
        <f>Raw_Data!E4133</f>
        <v>GIBBS, JON</v>
      </c>
      <c r="F4133" t="str">
        <f>Raw_Data!F4133</f>
        <v>1700896156</v>
      </c>
      <c r="G4133" t="str">
        <f>Raw_Data!H4133</f>
        <v>1</v>
      </c>
      <c r="H4133">
        <f>IFERROR(VLOOKUP(G4133,Store_Map!$A$2:$I$100,3,FALSE),"")</f>
        <v>0</v>
      </c>
      <c r="I4133">
        <f>IFERROR(VLOOKUP(G4133,Store_Map!$A$2:$I$100,4,FALSE),"")</f>
        <v>0</v>
      </c>
      <c r="J4133">
        <f>IFERROR(VLOOKUP(G4133,Store_Map!$A$2:$I$100,5,FALSE),"")</f>
        <v>0</v>
      </c>
      <c r="K4133">
        <f>IFERROR(VLOOKUP(G4133,Store_Map!$A$2:$I$100,6,FALSE),"")</f>
        <v>0</v>
      </c>
      <c r="L4133">
        <f>IFERROR(VLOOKUP(G4133,Store_Map!$A$2:$I$100,7,FALSE),"")</f>
        <v>0</v>
      </c>
      <c r="M4133">
        <f>IFERROR(VLOOKUP(G4133,Store_Map!$A$2:$I$100,8,FALSE),"")</f>
        <v>0</v>
      </c>
      <c r="N4133">
        <f t="shared" si="576"/>
        <v>0</v>
      </c>
      <c r="O4133" t="str">
        <f t="shared" si="577"/>
        <v>PASS</v>
      </c>
      <c r="P4133" t="str">
        <f t="shared" si="578"/>
        <v>PASS</v>
      </c>
      <c r="Q4133" t="str">
        <f t="shared" si="579"/>
        <v>PASS</v>
      </c>
      <c r="R4133" t="str">
        <f t="shared" si="580"/>
        <v>PASS</v>
      </c>
      <c r="S4133" t="str">
        <f t="shared" si="581"/>
        <v>PASS</v>
      </c>
      <c r="T4133">
        <f t="shared" si="582"/>
        <v>100</v>
      </c>
      <c r="U4133" t="str">
        <f t="shared" si="583"/>
        <v>Low</v>
      </c>
      <c r="V4133" t="str">
        <f t="shared" si="584"/>
        <v>Clean</v>
      </c>
    </row>
    <row r="4134" spans="1:22" x14ac:dyDescent="0.3">
      <c r="A4134" t="str">
        <f>Raw_Data!A4134</f>
        <v>16055159</v>
      </c>
      <c r="B4134">
        <f>Raw_Data!B4134</f>
        <v>45666</v>
      </c>
      <c r="C4134" t="str">
        <f>Raw_Data!C4134</f>
        <v>JARDIANCE 10 MG TABLET</v>
      </c>
      <c r="D4134" t="str">
        <f>Raw_Data!D4134</f>
        <v>597015290</v>
      </c>
      <c r="E4134" t="str">
        <f>Raw_Data!E4134</f>
        <v>PEDERSEN, JENNIFER</v>
      </c>
      <c r="F4134" t="str">
        <f>Raw_Data!F4134</f>
        <v>1073606661</v>
      </c>
      <c r="G4134" t="str">
        <f>Raw_Data!H4134</f>
        <v>1</v>
      </c>
      <c r="H4134">
        <f>IFERROR(VLOOKUP(G4134,Store_Map!$A$2:$I$100,3,FALSE),"")</f>
        <v>0</v>
      </c>
      <c r="I4134">
        <f>IFERROR(VLOOKUP(G4134,Store_Map!$A$2:$I$100,4,FALSE),"")</f>
        <v>0</v>
      </c>
      <c r="J4134">
        <f>IFERROR(VLOOKUP(G4134,Store_Map!$A$2:$I$100,5,FALSE),"")</f>
        <v>0</v>
      </c>
      <c r="K4134">
        <f>IFERROR(VLOOKUP(G4134,Store_Map!$A$2:$I$100,6,FALSE),"")</f>
        <v>0</v>
      </c>
      <c r="L4134">
        <f>IFERROR(VLOOKUP(G4134,Store_Map!$A$2:$I$100,7,FALSE),"")</f>
        <v>0</v>
      </c>
      <c r="M4134">
        <f>IFERROR(VLOOKUP(G4134,Store_Map!$A$2:$I$100,8,FALSE),"")</f>
        <v>0</v>
      </c>
      <c r="N4134">
        <f t="shared" si="576"/>
        <v>0</v>
      </c>
      <c r="O4134" t="str">
        <f t="shared" si="577"/>
        <v>PASS</v>
      </c>
      <c r="P4134" t="str">
        <f t="shared" si="578"/>
        <v>REVIEW</v>
      </c>
      <c r="Q4134" t="str">
        <f t="shared" si="579"/>
        <v>PASS</v>
      </c>
      <c r="R4134" t="str">
        <f t="shared" si="580"/>
        <v>PASS</v>
      </c>
      <c r="S4134" t="str">
        <f t="shared" si="581"/>
        <v>REVIEW</v>
      </c>
      <c r="T4134">
        <f t="shared" si="582"/>
        <v>90</v>
      </c>
      <c r="U4134" t="str">
        <f t="shared" si="583"/>
        <v>Low</v>
      </c>
      <c r="V4134" t="str">
        <f t="shared" si="584"/>
        <v>Invalid NDC</v>
      </c>
    </row>
    <row r="4135" spans="1:22" x14ac:dyDescent="0.3">
      <c r="A4135" t="str">
        <f>Raw_Data!A4135</f>
        <v>16055160</v>
      </c>
      <c r="B4135">
        <f>Raw_Data!B4135</f>
        <v>45666</v>
      </c>
      <c r="C4135" t="str">
        <f>Raw_Data!C4135</f>
        <v>OZEMPIC 0.25-0.5 MG/DOSE PE</v>
      </c>
      <c r="D4135" t="str">
        <f>Raw_Data!D4135</f>
        <v>169418113</v>
      </c>
      <c r="E4135" t="str">
        <f>Raw_Data!E4135</f>
        <v>PEDERSEN, JENNIFER</v>
      </c>
      <c r="F4135" t="str">
        <f>Raw_Data!F4135</f>
        <v>1073606661</v>
      </c>
      <c r="G4135" t="str">
        <f>Raw_Data!H4135</f>
        <v>1</v>
      </c>
      <c r="H4135">
        <f>IFERROR(VLOOKUP(G4135,Store_Map!$A$2:$I$100,3,FALSE),"")</f>
        <v>0</v>
      </c>
      <c r="I4135">
        <f>IFERROR(VLOOKUP(G4135,Store_Map!$A$2:$I$100,4,FALSE),"")</f>
        <v>0</v>
      </c>
      <c r="J4135">
        <f>IFERROR(VLOOKUP(G4135,Store_Map!$A$2:$I$100,5,FALSE),"")</f>
        <v>0</v>
      </c>
      <c r="K4135">
        <f>IFERROR(VLOOKUP(G4135,Store_Map!$A$2:$I$100,6,FALSE),"")</f>
        <v>0</v>
      </c>
      <c r="L4135">
        <f>IFERROR(VLOOKUP(G4135,Store_Map!$A$2:$I$100,7,FALSE),"")</f>
        <v>0</v>
      </c>
      <c r="M4135">
        <f>IFERROR(VLOOKUP(G4135,Store_Map!$A$2:$I$100,8,FALSE),"")</f>
        <v>0</v>
      </c>
      <c r="N4135">
        <f t="shared" si="576"/>
        <v>0</v>
      </c>
      <c r="O4135" t="str">
        <f t="shared" si="577"/>
        <v>PASS</v>
      </c>
      <c r="P4135" t="str">
        <f t="shared" si="578"/>
        <v>REVIEW</v>
      </c>
      <c r="Q4135" t="str">
        <f t="shared" si="579"/>
        <v>PASS</v>
      </c>
      <c r="R4135" t="str">
        <f t="shared" si="580"/>
        <v>PASS</v>
      </c>
      <c r="S4135" t="str">
        <f t="shared" si="581"/>
        <v>REVIEW</v>
      </c>
      <c r="T4135">
        <f t="shared" si="582"/>
        <v>90</v>
      </c>
      <c r="U4135" t="str">
        <f t="shared" si="583"/>
        <v>Low</v>
      </c>
      <c r="V4135" t="str">
        <f t="shared" si="584"/>
        <v>Invalid NDC</v>
      </c>
    </row>
    <row r="4136" spans="1:22" x14ac:dyDescent="0.3">
      <c r="A4136" t="str">
        <f>Raw_Data!A4136</f>
        <v>16053069</v>
      </c>
      <c r="B4136">
        <f>Raw_Data!B4136</f>
        <v>45666</v>
      </c>
      <c r="C4136" t="str">
        <f>Raw_Data!C4136</f>
        <v>IPRAT-ALBUT 0.5-3(2.5) MG/3</v>
      </c>
      <c r="D4136" t="str">
        <f>Raw_Data!D4136</f>
        <v>378967160</v>
      </c>
      <c r="E4136" t="str">
        <f>Raw_Data!E4136</f>
        <v>BYNE, EDMUND</v>
      </c>
      <c r="F4136" t="str">
        <f>Raw_Data!F4136</f>
        <v>1033186648</v>
      </c>
      <c r="G4136" t="str">
        <f>Raw_Data!H4136</f>
        <v>1</v>
      </c>
      <c r="H4136">
        <f>IFERROR(VLOOKUP(G4136,Store_Map!$A$2:$I$100,3,FALSE),"")</f>
        <v>0</v>
      </c>
      <c r="I4136">
        <f>IFERROR(VLOOKUP(G4136,Store_Map!$A$2:$I$100,4,FALSE),"")</f>
        <v>0</v>
      </c>
      <c r="J4136">
        <f>IFERROR(VLOOKUP(G4136,Store_Map!$A$2:$I$100,5,FALSE),"")</f>
        <v>0</v>
      </c>
      <c r="K4136">
        <f>IFERROR(VLOOKUP(G4136,Store_Map!$A$2:$I$100,6,FALSE),"")</f>
        <v>0</v>
      </c>
      <c r="L4136">
        <f>IFERROR(VLOOKUP(G4136,Store_Map!$A$2:$I$100,7,FALSE),"")</f>
        <v>0</v>
      </c>
      <c r="M4136">
        <f>IFERROR(VLOOKUP(G4136,Store_Map!$A$2:$I$100,8,FALSE),"")</f>
        <v>0</v>
      </c>
      <c r="N4136">
        <f t="shared" si="576"/>
        <v>0</v>
      </c>
      <c r="O4136" t="str">
        <f t="shared" si="577"/>
        <v>PASS</v>
      </c>
      <c r="P4136" t="str">
        <f t="shared" si="578"/>
        <v>REVIEW</v>
      </c>
      <c r="Q4136" t="str">
        <f t="shared" si="579"/>
        <v>PASS</v>
      </c>
      <c r="R4136" t="str">
        <f t="shared" si="580"/>
        <v>PASS</v>
      </c>
      <c r="S4136" t="str">
        <f t="shared" si="581"/>
        <v>REVIEW</v>
      </c>
      <c r="T4136">
        <f t="shared" si="582"/>
        <v>90</v>
      </c>
      <c r="U4136" t="str">
        <f t="shared" si="583"/>
        <v>Low</v>
      </c>
      <c r="V4136" t="str">
        <f t="shared" si="584"/>
        <v>Invalid NDC</v>
      </c>
    </row>
    <row r="4137" spans="1:22" x14ac:dyDescent="0.3">
      <c r="A4137" t="str">
        <f>Raw_Data!A4137</f>
        <v>16053435</v>
      </c>
      <c r="B4137">
        <f>Raw_Data!B4137</f>
        <v>45666</v>
      </c>
      <c r="C4137" t="str">
        <f>Raw_Data!C4137</f>
        <v>VENTOLIN HFA 90 MCG INHALER</v>
      </c>
      <c r="D4137" t="str">
        <f>Raw_Data!D4137</f>
        <v>173068220</v>
      </c>
      <c r="E4137" t="str">
        <f>Raw_Data!E4137</f>
        <v>BYNE, EDMUND</v>
      </c>
      <c r="F4137" t="str">
        <f>Raw_Data!F4137</f>
        <v>1033186648</v>
      </c>
      <c r="G4137" t="str">
        <f>Raw_Data!H4137</f>
        <v>1</v>
      </c>
      <c r="H4137">
        <f>IFERROR(VLOOKUP(G4137,Store_Map!$A$2:$I$100,3,FALSE),"")</f>
        <v>0</v>
      </c>
      <c r="I4137">
        <f>IFERROR(VLOOKUP(G4137,Store_Map!$A$2:$I$100,4,FALSE),"")</f>
        <v>0</v>
      </c>
      <c r="J4137">
        <f>IFERROR(VLOOKUP(G4137,Store_Map!$A$2:$I$100,5,FALSE),"")</f>
        <v>0</v>
      </c>
      <c r="K4137">
        <f>IFERROR(VLOOKUP(G4137,Store_Map!$A$2:$I$100,6,FALSE),"")</f>
        <v>0</v>
      </c>
      <c r="L4137">
        <f>IFERROR(VLOOKUP(G4137,Store_Map!$A$2:$I$100,7,FALSE),"")</f>
        <v>0</v>
      </c>
      <c r="M4137">
        <f>IFERROR(VLOOKUP(G4137,Store_Map!$A$2:$I$100,8,FALSE),"")</f>
        <v>0</v>
      </c>
      <c r="N4137">
        <f t="shared" si="576"/>
        <v>0</v>
      </c>
      <c r="O4137" t="str">
        <f t="shared" si="577"/>
        <v>PASS</v>
      </c>
      <c r="P4137" t="str">
        <f t="shared" si="578"/>
        <v>REVIEW</v>
      </c>
      <c r="Q4137" t="str">
        <f t="shared" si="579"/>
        <v>PASS</v>
      </c>
      <c r="R4137" t="str">
        <f t="shared" si="580"/>
        <v>PASS</v>
      </c>
      <c r="S4137" t="str">
        <f t="shared" si="581"/>
        <v>REVIEW</v>
      </c>
      <c r="T4137">
        <f t="shared" si="582"/>
        <v>90</v>
      </c>
      <c r="U4137" t="str">
        <f t="shared" si="583"/>
        <v>Low</v>
      </c>
      <c r="V4137" t="str">
        <f t="shared" si="584"/>
        <v>Invalid NDC</v>
      </c>
    </row>
    <row r="4138" spans="1:22" x14ac:dyDescent="0.3">
      <c r="A4138" t="str">
        <f>Raw_Data!A4138</f>
        <v>16055161</v>
      </c>
      <c r="B4138">
        <f>Raw_Data!B4138</f>
        <v>45666</v>
      </c>
      <c r="C4138" t="str">
        <f>Raw_Data!C4138</f>
        <v>FREESTYLE LIBRE 3 PLUS SENS</v>
      </c>
      <c r="D4138" t="str">
        <f>Raw_Data!D4138</f>
        <v>57599084400</v>
      </c>
      <c r="E4138" t="str">
        <f>Raw_Data!E4138</f>
        <v>PEDERSEN, JENNIFER</v>
      </c>
      <c r="F4138" t="str">
        <f>Raw_Data!F4138</f>
        <v>1073606661</v>
      </c>
      <c r="G4138" t="str">
        <f>Raw_Data!H4138</f>
        <v>1</v>
      </c>
      <c r="H4138">
        <f>IFERROR(VLOOKUP(G4138,Store_Map!$A$2:$I$100,3,FALSE),"")</f>
        <v>0</v>
      </c>
      <c r="I4138">
        <f>IFERROR(VLOOKUP(G4138,Store_Map!$A$2:$I$100,4,FALSE),"")</f>
        <v>0</v>
      </c>
      <c r="J4138">
        <f>IFERROR(VLOOKUP(G4138,Store_Map!$A$2:$I$100,5,FALSE),"")</f>
        <v>0</v>
      </c>
      <c r="K4138">
        <f>IFERROR(VLOOKUP(G4138,Store_Map!$A$2:$I$100,6,FALSE),"")</f>
        <v>0</v>
      </c>
      <c r="L4138">
        <f>IFERROR(VLOOKUP(G4138,Store_Map!$A$2:$I$100,7,FALSE),"")</f>
        <v>0</v>
      </c>
      <c r="M4138">
        <f>IFERROR(VLOOKUP(G4138,Store_Map!$A$2:$I$100,8,FALSE),"")</f>
        <v>0</v>
      </c>
      <c r="N4138">
        <f t="shared" si="576"/>
        <v>0</v>
      </c>
      <c r="O4138" t="str">
        <f t="shared" si="577"/>
        <v>PASS</v>
      </c>
      <c r="P4138" t="str">
        <f t="shared" si="578"/>
        <v>PASS</v>
      </c>
      <c r="Q4138" t="str">
        <f t="shared" si="579"/>
        <v>PASS</v>
      </c>
      <c r="R4138" t="str">
        <f t="shared" si="580"/>
        <v>PASS</v>
      </c>
      <c r="S4138" t="str">
        <f t="shared" si="581"/>
        <v>PASS</v>
      </c>
      <c r="T4138">
        <f t="shared" si="582"/>
        <v>100</v>
      </c>
      <c r="U4138" t="str">
        <f t="shared" si="583"/>
        <v>Low</v>
      </c>
      <c r="V4138" t="str">
        <f t="shared" si="584"/>
        <v>Clean</v>
      </c>
    </row>
    <row r="4139" spans="1:22" x14ac:dyDescent="0.3">
      <c r="A4139" t="str">
        <f>Raw_Data!A4139</f>
        <v>16055123</v>
      </c>
      <c r="B4139">
        <f>Raw_Data!B4139</f>
        <v>45666</v>
      </c>
      <c r="C4139" t="str">
        <f>Raw_Data!C4139</f>
        <v>AIRSUPRA 90-80 MCG INHALER</v>
      </c>
      <c r="D4139" t="str">
        <f>Raw_Data!D4139</f>
        <v>310908012</v>
      </c>
      <c r="E4139" t="str">
        <f>Raw_Data!E4139</f>
        <v>GIBBS, JON</v>
      </c>
      <c r="F4139" t="str">
        <f>Raw_Data!F4139</f>
        <v>1700896156</v>
      </c>
      <c r="G4139" t="str">
        <f>Raw_Data!H4139</f>
        <v>1</v>
      </c>
      <c r="H4139">
        <f>IFERROR(VLOOKUP(G4139,Store_Map!$A$2:$I$100,3,FALSE),"")</f>
        <v>0</v>
      </c>
      <c r="I4139">
        <f>IFERROR(VLOOKUP(G4139,Store_Map!$A$2:$I$100,4,FALSE),"")</f>
        <v>0</v>
      </c>
      <c r="J4139">
        <f>IFERROR(VLOOKUP(G4139,Store_Map!$A$2:$I$100,5,FALSE),"")</f>
        <v>0</v>
      </c>
      <c r="K4139">
        <f>IFERROR(VLOOKUP(G4139,Store_Map!$A$2:$I$100,6,FALSE),"")</f>
        <v>0</v>
      </c>
      <c r="L4139">
        <f>IFERROR(VLOOKUP(G4139,Store_Map!$A$2:$I$100,7,FALSE),"")</f>
        <v>0</v>
      </c>
      <c r="M4139">
        <f>IFERROR(VLOOKUP(G4139,Store_Map!$A$2:$I$100,8,FALSE),"")</f>
        <v>0</v>
      </c>
      <c r="N4139">
        <f t="shared" si="576"/>
        <v>0</v>
      </c>
      <c r="O4139" t="str">
        <f t="shared" si="577"/>
        <v>PASS</v>
      </c>
      <c r="P4139" t="str">
        <f t="shared" si="578"/>
        <v>REVIEW</v>
      </c>
      <c r="Q4139" t="str">
        <f t="shared" si="579"/>
        <v>PASS</v>
      </c>
      <c r="R4139" t="str">
        <f t="shared" si="580"/>
        <v>PASS</v>
      </c>
      <c r="S4139" t="str">
        <f t="shared" si="581"/>
        <v>REVIEW</v>
      </c>
      <c r="T4139">
        <f t="shared" si="582"/>
        <v>90</v>
      </c>
      <c r="U4139" t="str">
        <f t="shared" si="583"/>
        <v>Low</v>
      </c>
      <c r="V4139" t="str">
        <f t="shared" si="584"/>
        <v>Invalid NDC</v>
      </c>
    </row>
    <row r="4140" spans="1:22" x14ac:dyDescent="0.3">
      <c r="A4140" t="str">
        <f>Raw_Data!A4140</f>
        <v>16052525</v>
      </c>
      <c r="B4140">
        <f>Raw_Data!B4140</f>
        <v>45666</v>
      </c>
      <c r="C4140" t="str">
        <f>Raw_Data!C4140</f>
        <v>RANOLAZINE ER 500 MG TABLET</v>
      </c>
      <c r="D4140" t="str">
        <f>Raw_Data!D4140</f>
        <v>27241012502</v>
      </c>
      <c r="E4140" t="str">
        <f>Raw_Data!E4140</f>
        <v>FORD, JAMES</v>
      </c>
      <c r="F4140" t="str">
        <f>Raw_Data!F4140</f>
        <v>1033117684</v>
      </c>
      <c r="G4140" t="str">
        <f>Raw_Data!H4140</f>
        <v>1</v>
      </c>
      <c r="H4140">
        <f>IFERROR(VLOOKUP(G4140,Store_Map!$A$2:$I$100,3,FALSE),"")</f>
        <v>0</v>
      </c>
      <c r="I4140">
        <f>IFERROR(VLOOKUP(G4140,Store_Map!$A$2:$I$100,4,FALSE),"")</f>
        <v>0</v>
      </c>
      <c r="J4140">
        <f>IFERROR(VLOOKUP(G4140,Store_Map!$A$2:$I$100,5,FALSE),"")</f>
        <v>0</v>
      </c>
      <c r="K4140">
        <f>IFERROR(VLOOKUP(G4140,Store_Map!$A$2:$I$100,6,FALSE),"")</f>
        <v>0</v>
      </c>
      <c r="L4140">
        <f>IFERROR(VLOOKUP(G4140,Store_Map!$A$2:$I$100,7,FALSE),"")</f>
        <v>0</v>
      </c>
      <c r="M4140">
        <f>IFERROR(VLOOKUP(G4140,Store_Map!$A$2:$I$100,8,FALSE),"")</f>
        <v>0</v>
      </c>
      <c r="N4140">
        <f t="shared" si="576"/>
        <v>0</v>
      </c>
      <c r="O4140" t="str">
        <f t="shared" si="577"/>
        <v>PASS</v>
      </c>
      <c r="P4140" t="str">
        <f t="shared" si="578"/>
        <v>PASS</v>
      </c>
      <c r="Q4140" t="str">
        <f t="shared" si="579"/>
        <v>PASS</v>
      </c>
      <c r="R4140" t="str">
        <f t="shared" si="580"/>
        <v>PASS</v>
      </c>
      <c r="S4140" t="str">
        <f t="shared" si="581"/>
        <v>PASS</v>
      </c>
      <c r="T4140">
        <f t="shared" si="582"/>
        <v>100</v>
      </c>
      <c r="U4140" t="str">
        <f t="shared" si="583"/>
        <v>Low</v>
      </c>
      <c r="V4140" t="str">
        <f t="shared" si="584"/>
        <v>Clean</v>
      </c>
    </row>
    <row r="4141" spans="1:22" x14ac:dyDescent="0.3">
      <c r="A4141" t="str">
        <f>Raw_Data!A4141</f>
        <v>16052881</v>
      </c>
      <c r="B4141">
        <f>Raw_Data!B4141</f>
        <v>45666</v>
      </c>
      <c r="C4141" t="str">
        <f>Raw_Data!C4141</f>
        <v>OMEPRAZOLE DR 40 MG CAPSULE</v>
      </c>
      <c r="D4141" t="str">
        <f>Raw_Data!D4141</f>
        <v>68462039790</v>
      </c>
      <c r="E4141" t="str">
        <f>Raw_Data!E4141</f>
        <v>FORD, JAMES</v>
      </c>
      <c r="F4141" t="str">
        <f>Raw_Data!F4141</f>
        <v>1033117684</v>
      </c>
      <c r="G4141" t="str">
        <f>Raw_Data!H4141</f>
        <v>1</v>
      </c>
      <c r="H4141">
        <f>IFERROR(VLOOKUP(G4141,Store_Map!$A$2:$I$100,3,FALSE),"")</f>
        <v>0</v>
      </c>
      <c r="I4141">
        <f>IFERROR(VLOOKUP(G4141,Store_Map!$A$2:$I$100,4,FALSE),"")</f>
        <v>0</v>
      </c>
      <c r="J4141">
        <f>IFERROR(VLOOKUP(G4141,Store_Map!$A$2:$I$100,5,FALSE),"")</f>
        <v>0</v>
      </c>
      <c r="K4141">
        <f>IFERROR(VLOOKUP(G4141,Store_Map!$A$2:$I$100,6,FALSE),"")</f>
        <v>0</v>
      </c>
      <c r="L4141">
        <f>IFERROR(VLOOKUP(G4141,Store_Map!$A$2:$I$100,7,FALSE),"")</f>
        <v>0</v>
      </c>
      <c r="M4141">
        <f>IFERROR(VLOOKUP(G4141,Store_Map!$A$2:$I$100,8,FALSE),"")</f>
        <v>0</v>
      </c>
      <c r="N4141">
        <f t="shared" si="576"/>
        <v>0</v>
      </c>
      <c r="O4141" t="str">
        <f t="shared" si="577"/>
        <v>PASS</v>
      </c>
      <c r="P4141" t="str">
        <f t="shared" si="578"/>
        <v>PASS</v>
      </c>
      <c r="Q4141" t="str">
        <f t="shared" si="579"/>
        <v>PASS</v>
      </c>
      <c r="R4141" t="str">
        <f t="shared" si="580"/>
        <v>PASS</v>
      </c>
      <c r="S4141" t="str">
        <f t="shared" si="581"/>
        <v>PASS</v>
      </c>
      <c r="T4141">
        <f t="shared" si="582"/>
        <v>100</v>
      </c>
      <c r="U4141" t="str">
        <f t="shared" si="583"/>
        <v>Low</v>
      </c>
      <c r="V4141" t="str">
        <f t="shared" si="584"/>
        <v>Clean</v>
      </c>
    </row>
    <row r="4142" spans="1:22" x14ac:dyDescent="0.3">
      <c r="A4142" t="str">
        <f>Raw_Data!A4142</f>
        <v>16052522</v>
      </c>
      <c r="B4142">
        <f>Raw_Data!B4142</f>
        <v>45666</v>
      </c>
      <c r="C4142" t="str">
        <f>Raw_Data!C4142</f>
        <v>LOSARTAN POTASSIUM 50 MG TA</v>
      </c>
      <c r="D4142" t="str">
        <f>Raw_Data!D4142</f>
        <v>65862020290</v>
      </c>
      <c r="E4142" t="str">
        <f>Raw_Data!E4142</f>
        <v>FORD, JAMES</v>
      </c>
      <c r="F4142" t="str">
        <f>Raw_Data!F4142</f>
        <v>1033117684</v>
      </c>
      <c r="G4142" t="str">
        <f>Raw_Data!H4142</f>
        <v>1</v>
      </c>
      <c r="H4142">
        <f>IFERROR(VLOOKUP(G4142,Store_Map!$A$2:$I$100,3,FALSE),"")</f>
        <v>0</v>
      </c>
      <c r="I4142">
        <f>IFERROR(VLOOKUP(G4142,Store_Map!$A$2:$I$100,4,FALSE),"")</f>
        <v>0</v>
      </c>
      <c r="J4142">
        <f>IFERROR(VLOOKUP(G4142,Store_Map!$A$2:$I$100,5,FALSE),"")</f>
        <v>0</v>
      </c>
      <c r="K4142">
        <f>IFERROR(VLOOKUP(G4142,Store_Map!$A$2:$I$100,6,FALSE),"")</f>
        <v>0</v>
      </c>
      <c r="L4142">
        <f>IFERROR(VLOOKUP(G4142,Store_Map!$A$2:$I$100,7,FALSE),"")</f>
        <v>0</v>
      </c>
      <c r="M4142">
        <f>IFERROR(VLOOKUP(G4142,Store_Map!$A$2:$I$100,8,FALSE),"")</f>
        <v>0</v>
      </c>
      <c r="N4142">
        <f t="shared" si="576"/>
        <v>0</v>
      </c>
      <c r="O4142" t="str">
        <f t="shared" si="577"/>
        <v>PASS</v>
      </c>
      <c r="P4142" t="str">
        <f t="shared" si="578"/>
        <v>PASS</v>
      </c>
      <c r="Q4142" t="str">
        <f t="shared" si="579"/>
        <v>PASS</v>
      </c>
      <c r="R4142" t="str">
        <f t="shared" si="580"/>
        <v>PASS</v>
      </c>
      <c r="S4142" t="str">
        <f t="shared" si="581"/>
        <v>PASS</v>
      </c>
      <c r="T4142">
        <f t="shared" si="582"/>
        <v>100</v>
      </c>
      <c r="U4142" t="str">
        <f t="shared" si="583"/>
        <v>Low</v>
      </c>
      <c r="V4142" t="str">
        <f t="shared" si="584"/>
        <v>Clean</v>
      </c>
    </row>
    <row r="4143" spans="1:22" x14ac:dyDescent="0.3">
      <c r="A4143" t="str">
        <f>Raw_Data!A4143</f>
        <v>16052520</v>
      </c>
      <c r="B4143">
        <f>Raw_Data!B4143</f>
        <v>45666</v>
      </c>
      <c r="C4143" t="str">
        <f>Raw_Data!C4143</f>
        <v>METOPROLOL SUCC ER 50 MG TA</v>
      </c>
      <c r="D4143" t="str">
        <f>Raw_Data!D4143</f>
        <v>45963067611</v>
      </c>
      <c r="E4143" t="str">
        <f>Raw_Data!E4143</f>
        <v>FORD, JAMES</v>
      </c>
      <c r="F4143" t="str">
        <f>Raw_Data!F4143</f>
        <v>1033117684</v>
      </c>
      <c r="G4143" t="str">
        <f>Raw_Data!H4143</f>
        <v>1</v>
      </c>
      <c r="H4143">
        <f>IFERROR(VLOOKUP(G4143,Store_Map!$A$2:$I$100,3,FALSE),"")</f>
        <v>0</v>
      </c>
      <c r="I4143">
        <f>IFERROR(VLOOKUP(G4143,Store_Map!$A$2:$I$100,4,FALSE),"")</f>
        <v>0</v>
      </c>
      <c r="J4143">
        <f>IFERROR(VLOOKUP(G4143,Store_Map!$A$2:$I$100,5,FALSE),"")</f>
        <v>0</v>
      </c>
      <c r="K4143">
        <f>IFERROR(VLOOKUP(G4143,Store_Map!$A$2:$I$100,6,FALSE),"")</f>
        <v>0</v>
      </c>
      <c r="L4143">
        <f>IFERROR(VLOOKUP(G4143,Store_Map!$A$2:$I$100,7,FALSE),"")</f>
        <v>0</v>
      </c>
      <c r="M4143">
        <f>IFERROR(VLOOKUP(G4143,Store_Map!$A$2:$I$100,8,FALSE),"")</f>
        <v>0</v>
      </c>
      <c r="N4143">
        <f t="shared" si="576"/>
        <v>0</v>
      </c>
      <c r="O4143" t="str">
        <f t="shared" si="577"/>
        <v>PASS</v>
      </c>
      <c r="P4143" t="str">
        <f t="shared" si="578"/>
        <v>PASS</v>
      </c>
      <c r="Q4143" t="str">
        <f t="shared" si="579"/>
        <v>PASS</v>
      </c>
      <c r="R4143" t="str">
        <f t="shared" si="580"/>
        <v>PASS</v>
      </c>
      <c r="S4143" t="str">
        <f t="shared" si="581"/>
        <v>PASS</v>
      </c>
      <c r="T4143">
        <f t="shared" si="582"/>
        <v>100</v>
      </c>
      <c r="U4143" t="str">
        <f t="shared" si="583"/>
        <v>Low</v>
      </c>
      <c r="V4143" t="str">
        <f t="shared" si="584"/>
        <v>Clean</v>
      </c>
    </row>
    <row r="4144" spans="1:22" x14ac:dyDescent="0.3">
      <c r="A4144" t="str">
        <f>Raw_Data!A4144</f>
        <v>16055014</v>
      </c>
      <c r="B4144">
        <f>Raw_Data!B4144</f>
        <v>45666</v>
      </c>
      <c r="C4144" t="str">
        <f>Raw_Data!C4144</f>
        <v>*DICLOFENAC SODIUM 1% GEL</v>
      </c>
      <c r="D4144" t="str">
        <f>Raw_Data!D4144</f>
        <v>43598097710</v>
      </c>
      <c r="E4144" t="str">
        <f>Raw_Data!E4144</f>
        <v>COX, NANCY</v>
      </c>
      <c r="F4144" t="str">
        <f>Raw_Data!F4144</f>
        <v>1811191638</v>
      </c>
      <c r="G4144" t="str">
        <f>Raw_Data!H4144</f>
        <v>1</v>
      </c>
      <c r="H4144">
        <f>IFERROR(VLOOKUP(G4144,Store_Map!$A$2:$I$100,3,FALSE),"")</f>
        <v>0</v>
      </c>
      <c r="I4144">
        <f>IFERROR(VLOOKUP(G4144,Store_Map!$A$2:$I$100,4,FALSE),"")</f>
        <v>0</v>
      </c>
      <c r="J4144">
        <f>IFERROR(VLOOKUP(G4144,Store_Map!$A$2:$I$100,5,FALSE),"")</f>
        <v>0</v>
      </c>
      <c r="K4144">
        <f>IFERROR(VLOOKUP(G4144,Store_Map!$A$2:$I$100,6,FALSE),"")</f>
        <v>0</v>
      </c>
      <c r="L4144">
        <f>IFERROR(VLOOKUP(G4144,Store_Map!$A$2:$I$100,7,FALSE),"")</f>
        <v>0</v>
      </c>
      <c r="M4144">
        <f>IFERROR(VLOOKUP(G4144,Store_Map!$A$2:$I$100,8,FALSE),"")</f>
        <v>0</v>
      </c>
      <c r="N4144">
        <f t="shared" si="576"/>
        <v>0</v>
      </c>
      <c r="O4144" t="str">
        <f t="shared" si="577"/>
        <v>PASS</v>
      </c>
      <c r="P4144" t="str">
        <f t="shared" si="578"/>
        <v>PASS</v>
      </c>
      <c r="Q4144" t="str">
        <f t="shared" si="579"/>
        <v>PASS</v>
      </c>
      <c r="R4144" t="str">
        <f t="shared" si="580"/>
        <v>PASS</v>
      </c>
      <c r="S4144" t="str">
        <f t="shared" si="581"/>
        <v>PASS</v>
      </c>
      <c r="T4144">
        <f t="shared" si="582"/>
        <v>100</v>
      </c>
      <c r="U4144" t="str">
        <f t="shared" si="583"/>
        <v>Low</v>
      </c>
      <c r="V4144" t="str">
        <f t="shared" si="584"/>
        <v>Clean</v>
      </c>
    </row>
    <row r="4145" spans="1:22" x14ac:dyDescent="0.3">
      <c r="A4145" t="str">
        <f>Raw_Data!A4145</f>
        <v>16052521</v>
      </c>
      <c r="B4145">
        <f>Raw_Data!B4145</f>
        <v>45666</v>
      </c>
      <c r="C4145" t="str">
        <f>Raw_Data!C4145</f>
        <v>ATORVASTATIN 80 MG TABLET</v>
      </c>
      <c r="D4145" t="str">
        <f>Raw_Data!D4145</f>
        <v>378395377</v>
      </c>
      <c r="E4145" t="str">
        <f>Raw_Data!E4145</f>
        <v>FORD, JAMES</v>
      </c>
      <c r="F4145" t="str">
        <f>Raw_Data!F4145</f>
        <v>1033117684</v>
      </c>
      <c r="G4145" t="str">
        <f>Raw_Data!H4145</f>
        <v>1</v>
      </c>
      <c r="H4145">
        <f>IFERROR(VLOOKUP(G4145,Store_Map!$A$2:$I$100,3,FALSE),"")</f>
        <v>0</v>
      </c>
      <c r="I4145">
        <f>IFERROR(VLOOKUP(G4145,Store_Map!$A$2:$I$100,4,FALSE),"")</f>
        <v>0</v>
      </c>
      <c r="J4145">
        <f>IFERROR(VLOOKUP(G4145,Store_Map!$A$2:$I$100,5,FALSE),"")</f>
        <v>0</v>
      </c>
      <c r="K4145">
        <f>IFERROR(VLOOKUP(G4145,Store_Map!$A$2:$I$100,6,FALSE),"")</f>
        <v>0</v>
      </c>
      <c r="L4145">
        <f>IFERROR(VLOOKUP(G4145,Store_Map!$A$2:$I$100,7,FALSE),"")</f>
        <v>0</v>
      </c>
      <c r="M4145">
        <f>IFERROR(VLOOKUP(G4145,Store_Map!$A$2:$I$100,8,FALSE),"")</f>
        <v>0</v>
      </c>
      <c r="N4145">
        <f t="shared" si="576"/>
        <v>0</v>
      </c>
      <c r="O4145" t="str">
        <f t="shared" si="577"/>
        <v>PASS</v>
      </c>
      <c r="P4145" t="str">
        <f t="shared" si="578"/>
        <v>REVIEW</v>
      </c>
      <c r="Q4145" t="str">
        <f t="shared" si="579"/>
        <v>PASS</v>
      </c>
      <c r="R4145" t="str">
        <f t="shared" si="580"/>
        <v>PASS</v>
      </c>
      <c r="S4145" t="str">
        <f t="shared" si="581"/>
        <v>REVIEW</v>
      </c>
      <c r="T4145">
        <f t="shared" si="582"/>
        <v>90</v>
      </c>
      <c r="U4145" t="str">
        <f t="shared" si="583"/>
        <v>Low</v>
      </c>
      <c r="V4145" t="str">
        <f t="shared" si="584"/>
        <v>Invalid NDC</v>
      </c>
    </row>
    <row r="4146" spans="1:22" x14ac:dyDescent="0.3">
      <c r="A4146" t="str">
        <f>Raw_Data!A4146</f>
        <v>16055163</v>
      </c>
      <c r="B4146">
        <f>Raw_Data!B4146</f>
        <v>45666</v>
      </c>
      <c r="C4146" t="str">
        <f>Raw_Data!C4146</f>
        <v>CETIRIZINE HCL 10 MG TABLET</v>
      </c>
      <c r="D4146" t="str">
        <f>Raw_Data!D4146</f>
        <v>904671746</v>
      </c>
      <c r="E4146" t="str">
        <f>Raw_Data!E4146</f>
        <v>WILEY, DARYL</v>
      </c>
      <c r="F4146" t="str">
        <f>Raw_Data!F4146</f>
        <v>1508859448</v>
      </c>
      <c r="G4146" t="str">
        <f>Raw_Data!H4146</f>
        <v>1</v>
      </c>
      <c r="H4146">
        <f>IFERROR(VLOOKUP(G4146,Store_Map!$A$2:$I$100,3,FALSE),"")</f>
        <v>0</v>
      </c>
      <c r="I4146">
        <f>IFERROR(VLOOKUP(G4146,Store_Map!$A$2:$I$100,4,FALSE),"")</f>
        <v>0</v>
      </c>
      <c r="J4146">
        <f>IFERROR(VLOOKUP(G4146,Store_Map!$A$2:$I$100,5,FALSE),"")</f>
        <v>0</v>
      </c>
      <c r="K4146">
        <f>IFERROR(VLOOKUP(G4146,Store_Map!$A$2:$I$100,6,FALSE),"")</f>
        <v>0</v>
      </c>
      <c r="L4146">
        <f>IFERROR(VLOOKUP(G4146,Store_Map!$A$2:$I$100,7,FALSE),"")</f>
        <v>0</v>
      </c>
      <c r="M4146">
        <f>IFERROR(VLOOKUP(G4146,Store_Map!$A$2:$I$100,8,FALSE),"")</f>
        <v>0</v>
      </c>
      <c r="N4146">
        <f t="shared" si="576"/>
        <v>0</v>
      </c>
      <c r="O4146" t="str">
        <f t="shared" si="577"/>
        <v>PASS</v>
      </c>
      <c r="P4146" t="str">
        <f t="shared" si="578"/>
        <v>REVIEW</v>
      </c>
      <c r="Q4146" t="str">
        <f t="shared" si="579"/>
        <v>PASS</v>
      </c>
      <c r="R4146" t="str">
        <f t="shared" si="580"/>
        <v>PASS</v>
      </c>
      <c r="S4146" t="str">
        <f t="shared" si="581"/>
        <v>REVIEW</v>
      </c>
      <c r="T4146">
        <f t="shared" si="582"/>
        <v>90</v>
      </c>
      <c r="U4146" t="str">
        <f t="shared" si="583"/>
        <v>Low</v>
      </c>
      <c r="V4146" t="str">
        <f t="shared" si="584"/>
        <v>Invalid NDC</v>
      </c>
    </row>
    <row r="4147" spans="1:22" x14ac:dyDescent="0.3">
      <c r="A4147" t="str">
        <f>Raw_Data!A4147</f>
        <v>16055164</v>
      </c>
      <c r="B4147">
        <f>Raw_Data!B4147</f>
        <v>45666</v>
      </c>
      <c r="C4147" t="str">
        <f>Raw_Data!C4147</f>
        <v>BUPROPION HCL XL 300 MG TAB</v>
      </c>
      <c r="D4147" t="str">
        <f>Raw_Data!D4147</f>
        <v>68180032009</v>
      </c>
      <c r="E4147" t="str">
        <f>Raw_Data!E4147</f>
        <v>WILEY, DARYL</v>
      </c>
      <c r="F4147" t="str">
        <f>Raw_Data!F4147</f>
        <v>1508859448</v>
      </c>
      <c r="G4147" t="str">
        <f>Raw_Data!H4147</f>
        <v>1</v>
      </c>
      <c r="H4147">
        <f>IFERROR(VLOOKUP(G4147,Store_Map!$A$2:$I$100,3,FALSE),"")</f>
        <v>0</v>
      </c>
      <c r="I4147">
        <f>IFERROR(VLOOKUP(G4147,Store_Map!$A$2:$I$100,4,FALSE),"")</f>
        <v>0</v>
      </c>
      <c r="J4147">
        <f>IFERROR(VLOOKUP(G4147,Store_Map!$A$2:$I$100,5,FALSE),"")</f>
        <v>0</v>
      </c>
      <c r="K4147">
        <f>IFERROR(VLOOKUP(G4147,Store_Map!$A$2:$I$100,6,FALSE),"")</f>
        <v>0</v>
      </c>
      <c r="L4147">
        <f>IFERROR(VLOOKUP(G4147,Store_Map!$A$2:$I$100,7,FALSE),"")</f>
        <v>0</v>
      </c>
      <c r="M4147">
        <f>IFERROR(VLOOKUP(G4147,Store_Map!$A$2:$I$100,8,FALSE),"")</f>
        <v>0</v>
      </c>
      <c r="N4147">
        <f t="shared" si="576"/>
        <v>0</v>
      </c>
      <c r="O4147" t="str">
        <f t="shared" si="577"/>
        <v>PASS</v>
      </c>
      <c r="P4147" t="str">
        <f t="shared" si="578"/>
        <v>PASS</v>
      </c>
      <c r="Q4147" t="str">
        <f t="shared" si="579"/>
        <v>PASS</v>
      </c>
      <c r="R4147" t="str">
        <f t="shared" si="580"/>
        <v>PASS</v>
      </c>
      <c r="S4147" t="str">
        <f t="shared" si="581"/>
        <v>PASS</v>
      </c>
      <c r="T4147">
        <f t="shared" si="582"/>
        <v>100</v>
      </c>
      <c r="U4147" t="str">
        <f t="shared" si="583"/>
        <v>Low</v>
      </c>
      <c r="V4147" t="str">
        <f t="shared" si="584"/>
        <v>Clean</v>
      </c>
    </row>
    <row r="4148" spans="1:22" x14ac:dyDescent="0.3">
      <c r="A4148" t="str">
        <f>Raw_Data!A4148</f>
        <v>16055165</v>
      </c>
      <c r="B4148">
        <f>Raw_Data!B4148</f>
        <v>45666</v>
      </c>
      <c r="C4148" t="str">
        <f>Raw_Data!C4148</f>
        <v>PANTOPRAZOLE SOD DR 40 MG T</v>
      </c>
      <c r="D4148" t="str">
        <f>Raw_Data!D4148</f>
        <v>65862056090</v>
      </c>
      <c r="E4148" t="str">
        <f>Raw_Data!E4148</f>
        <v>WILEY, DARYL</v>
      </c>
      <c r="F4148" t="str">
        <f>Raw_Data!F4148</f>
        <v>1508859448</v>
      </c>
      <c r="G4148" t="str">
        <f>Raw_Data!H4148</f>
        <v>1</v>
      </c>
      <c r="H4148">
        <f>IFERROR(VLOOKUP(G4148,Store_Map!$A$2:$I$100,3,FALSE),"")</f>
        <v>0</v>
      </c>
      <c r="I4148">
        <f>IFERROR(VLOOKUP(G4148,Store_Map!$A$2:$I$100,4,FALSE),"")</f>
        <v>0</v>
      </c>
      <c r="J4148">
        <f>IFERROR(VLOOKUP(G4148,Store_Map!$A$2:$I$100,5,FALSE),"")</f>
        <v>0</v>
      </c>
      <c r="K4148">
        <f>IFERROR(VLOOKUP(G4148,Store_Map!$A$2:$I$100,6,FALSE),"")</f>
        <v>0</v>
      </c>
      <c r="L4148">
        <f>IFERROR(VLOOKUP(G4148,Store_Map!$A$2:$I$100,7,FALSE),"")</f>
        <v>0</v>
      </c>
      <c r="M4148">
        <f>IFERROR(VLOOKUP(G4148,Store_Map!$A$2:$I$100,8,FALSE),"")</f>
        <v>0</v>
      </c>
      <c r="N4148">
        <f t="shared" si="576"/>
        <v>0</v>
      </c>
      <c r="O4148" t="str">
        <f t="shared" si="577"/>
        <v>PASS</v>
      </c>
      <c r="P4148" t="str">
        <f t="shared" si="578"/>
        <v>PASS</v>
      </c>
      <c r="Q4148" t="str">
        <f t="shared" si="579"/>
        <v>PASS</v>
      </c>
      <c r="R4148" t="str">
        <f t="shared" si="580"/>
        <v>PASS</v>
      </c>
      <c r="S4148" t="str">
        <f t="shared" si="581"/>
        <v>PASS</v>
      </c>
      <c r="T4148">
        <f t="shared" si="582"/>
        <v>100</v>
      </c>
      <c r="U4148" t="str">
        <f t="shared" si="583"/>
        <v>Low</v>
      </c>
      <c r="V4148" t="str">
        <f t="shared" si="584"/>
        <v>Clean</v>
      </c>
    </row>
    <row r="4149" spans="1:22" x14ac:dyDescent="0.3">
      <c r="A4149" t="str">
        <f>Raw_Data!A4149</f>
        <v>16055166</v>
      </c>
      <c r="B4149">
        <f>Raw_Data!B4149</f>
        <v>45666</v>
      </c>
      <c r="C4149" t="str">
        <f>Raw_Data!C4149</f>
        <v>FAMOTIDINE 40 MG TABLET</v>
      </c>
      <c r="D4149" t="str">
        <f>Raw_Data!D4149</f>
        <v>65862086001</v>
      </c>
      <c r="E4149" t="str">
        <f>Raw_Data!E4149</f>
        <v>WILEY, DARYL</v>
      </c>
      <c r="F4149" t="str">
        <f>Raw_Data!F4149</f>
        <v>1508859448</v>
      </c>
      <c r="G4149" t="str">
        <f>Raw_Data!H4149</f>
        <v>1</v>
      </c>
      <c r="H4149">
        <f>IFERROR(VLOOKUP(G4149,Store_Map!$A$2:$I$100,3,FALSE),"")</f>
        <v>0</v>
      </c>
      <c r="I4149">
        <f>IFERROR(VLOOKUP(G4149,Store_Map!$A$2:$I$100,4,FALSE),"")</f>
        <v>0</v>
      </c>
      <c r="J4149">
        <f>IFERROR(VLOOKUP(G4149,Store_Map!$A$2:$I$100,5,FALSE),"")</f>
        <v>0</v>
      </c>
      <c r="K4149">
        <f>IFERROR(VLOOKUP(G4149,Store_Map!$A$2:$I$100,6,FALSE),"")</f>
        <v>0</v>
      </c>
      <c r="L4149">
        <f>IFERROR(VLOOKUP(G4149,Store_Map!$A$2:$I$100,7,FALSE),"")</f>
        <v>0</v>
      </c>
      <c r="M4149">
        <f>IFERROR(VLOOKUP(G4149,Store_Map!$A$2:$I$100,8,FALSE),"")</f>
        <v>0</v>
      </c>
      <c r="N4149">
        <f t="shared" si="576"/>
        <v>0</v>
      </c>
      <c r="O4149" t="str">
        <f t="shared" si="577"/>
        <v>PASS</v>
      </c>
      <c r="P4149" t="str">
        <f t="shared" si="578"/>
        <v>PASS</v>
      </c>
      <c r="Q4149" t="str">
        <f t="shared" si="579"/>
        <v>PASS</v>
      </c>
      <c r="R4149" t="str">
        <f t="shared" si="580"/>
        <v>PASS</v>
      </c>
      <c r="S4149" t="str">
        <f t="shared" si="581"/>
        <v>PASS</v>
      </c>
      <c r="T4149">
        <f t="shared" si="582"/>
        <v>100</v>
      </c>
      <c r="U4149" t="str">
        <f t="shared" si="583"/>
        <v>Low</v>
      </c>
      <c r="V4149" t="str">
        <f t="shared" si="584"/>
        <v>Clean</v>
      </c>
    </row>
    <row r="4150" spans="1:22" x14ac:dyDescent="0.3">
      <c r="A4150" t="str">
        <f>Raw_Data!A4150</f>
        <v>16055167</v>
      </c>
      <c r="B4150">
        <f>Raw_Data!B4150</f>
        <v>45666</v>
      </c>
      <c r="C4150" t="str">
        <f>Raw_Data!C4150</f>
        <v>HYDROCHLOROTHIAZIDE 12.5 MG</v>
      </c>
      <c r="D4150" t="str">
        <f>Raw_Data!D4150</f>
        <v>23155076401</v>
      </c>
      <c r="E4150" t="str">
        <f>Raw_Data!E4150</f>
        <v>GIBBS, JON</v>
      </c>
      <c r="F4150" t="str">
        <f>Raw_Data!F4150</f>
        <v>1700896156</v>
      </c>
      <c r="G4150" t="str">
        <f>Raw_Data!H4150</f>
        <v>1</v>
      </c>
      <c r="H4150">
        <f>IFERROR(VLOOKUP(G4150,Store_Map!$A$2:$I$100,3,FALSE),"")</f>
        <v>0</v>
      </c>
      <c r="I4150">
        <f>IFERROR(VLOOKUP(G4150,Store_Map!$A$2:$I$100,4,FALSE),"")</f>
        <v>0</v>
      </c>
      <c r="J4150">
        <f>IFERROR(VLOOKUP(G4150,Store_Map!$A$2:$I$100,5,FALSE),"")</f>
        <v>0</v>
      </c>
      <c r="K4150">
        <f>IFERROR(VLOOKUP(G4150,Store_Map!$A$2:$I$100,6,FALSE),"")</f>
        <v>0</v>
      </c>
      <c r="L4150">
        <f>IFERROR(VLOOKUP(G4150,Store_Map!$A$2:$I$100,7,FALSE),"")</f>
        <v>0</v>
      </c>
      <c r="M4150">
        <f>IFERROR(VLOOKUP(G4150,Store_Map!$A$2:$I$100,8,FALSE),"")</f>
        <v>0</v>
      </c>
      <c r="N4150">
        <f t="shared" si="576"/>
        <v>0</v>
      </c>
      <c r="O4150" t="str">
        <f t="shared" si="577"/>
        <v>PASS</v>
      </c>
      <c r="P4150" t="str">
        <f t="shared" si="578"/>
        <v>PASS</v>
      </c>
      <c r="Q4150" t="str">
        <f t="shared" si="579"/>
        <v>PASS</v>
      </c>
      <c r="R4150" t="str">
        <f t="shared" si="580"/>
        <v>PASS</v>
      </c>
      <c r="S4150" t="str">
        <f t="shared" si="581"/>
        <v>PASS</v>
      </c>
      <c r="T4150">
        <f t="shared" si="582"/>
        <v>100</v>
      </c>
      <c r="U4150" t="str">
        <f t="shared" si="583"/>
        <v>Low</v>
      </c>
      <c r="V4150" t="str">
        <f t="shared" si="584"/>
        <v>Clean</v>
      </c>
    </row>
    <row r="4151" spans="1:22" x14ac:dyDescent="0.3">
      <c r="A4151" t="str">
        <f>Raw_Data!A4151</f>
        <v>16055168</v>
      </c>
      <c r="B4151">
        <f>Raw_Data!B4151</f>
        <v>45666</v>
      </c>
      <c r="C4151" t="str">
        <f>Raw_Data!C4151</f>
        <v>LEVOTHYROXINE 25 MCG TABLET</v>
      </c>
      <c r="D4151" t="str">
        <f>Raw_Data!D4151</f>
        <v>68180096509</v>
      </c>
      <c r="E4151" t="str">
        <f>Raw_Data!E4151</f>
        <v>GIBBS, JON</v>
      </c>
      <c r="F4151" t="str">
        <f>Raw_Data!F4151</f>
        <v>1700896156</v>
      </c>
      <c r="G4151" t="str">
        <f>Raw_Data!H4151</f>
        <v>1</v>
      </c>
      <c r="H4151">
        <f>IFERROR(VLOOKUP(G4151,Store_Map!$A$2:$I$100,3,FALSE),"")</f>
        <v>0</v>
      </c>
      <c r="I4151">
        <f>IFERROR(VLOOKUP(G4151,Store_Map!$A$2:$I$100,4,FALSE),"")</f>
        <v>0</v>
      </c>
      <c r="J4151">
        <f>IFERROR(VLOOKUP(G4151,Store_Map!$A$2:$I$100,5,FALSE),"")</f>
        <v>0</v>
      </c>
      <c r="K4151">
        <f>IFERROR(VLOOKUP(G4151,Store_Map!$A$2:$I$100,6,FALSE),"")</f>
        <v>0</v>
      </c>
      <c r="L4151">
        <f>IFERROR(VLOOKUP(G4151,Store_Map!$A$2:$I$100,7,FALSE),"")</f>
        <v>0</v>
      </c>
      <c r="M4151">
        <f>IFERROR(VLOOKUP(G4151,Store_Map!$A$2:$I$100,8,FALSE),"")</f>
        <v>0</v>
      </c>
      <c r="N4151">
        <f t="shared" si="576"/>
        <v>0</v>
      </c>
      <c r="O4151" t="str">
        <f t="shared" si="577"/>
        <v>PASS</v>
      </c>
      <c r="P4151" t="str">
        <f t="shared" si="578"/>
        <v>PASS</v>
      </c>
      <c r="Q4151" t="str">
        <f t="shared" si="579"/>
        <v>PASS</v>
      </c>
      <c r="R4151" t="str">
        <f t="shared" si="580"/>
        <v>PASS</v>
      </c>
      <c r="S4151" t="str">
        <f t="shared" si="581"/>
        <v>PASS</v>
      </c>
      <c r="T4151">
        <f t="shared" si="582"/>
        <v>100</v>
      </c>
      <c r="U4151" t="str">
        <f t="shared" si="583"/>
        <v>Low</v>
      </c>
      <c r="V4151" t="str">
        <f t="shared" si="584"/>
        <v>Clean</v>
      </c>
    </row>
    <row r="4152" spans="1:22" x14ac:dyDescent="0.3">
      <c r="A4152" t="str">
        <f>Raw_Data!A4152</f>
        <v>16055169</v>
      </c>
      <c r="B4152">
        <f>Raw_Data!B4152</f>
        <v>45667</v>
      </c>
      <c r="C4152" t="str">
        <f>Raw_Data!C4152</f>
        <v>*MUPIROCIN 2% OINTMENT</v>
      </c>
      <c r="D4152" t="str">
        <f>Raw_Data!D4152</f>
        <v>51672131200</v>
      </c>
      <c r="E4152" t="str">
        <f>Raw_Data!E4152</f>
        <v>SHEEHAN, DANIEL</v>
      </c>
      <c r="F4152" t="str">
        <f>Raw_Data!F4152</f>
        <v>1619088671</v>
      </c>
      <c r="G4152" t="str">
        <f>Raw_Data!H4152</f>
        <v>1</v>
      </c>
      <c r="H4152">
        <f>IFERROR(VLOOKUP(G4152,Store_Map!$A$2:$I$100,3,FALSE),"")</f>
        <v>0</v>
      </c>
      <c r="I4152">
        <f>IFERROR(VLOOKUP(G4152,Store_Map!$A$2:$I$100,4,FALSE),"")</f>
        <v>0</v>
      </c>
      <c r="J4152">
        <f>IFERROR(VLOOKUP(G4152,Store_Map!$A$2:$I$100,5,FALSE),"")</f>
        <v>0</v>
      </c>
      <c r="K4152">
        <f>IFERROR(VLOOKUP(G4152,Store_Map!$A$2:$I$100,6,FALSE),"")</f>
        <v>0</v>
      </c>
      <c r="L4152">
        <f>IFERROR(VLOOKUP(G4152,Store_Map!$A$2:$I$100,7,FALSE),"")</f>
        <v>0</v>
      </c>
      <c r="M4152">
        <f>IFERROR(VLOOKUP(G4152,Store_Map!$A$2:$I$100,8,FALSE),"")</f>
        <v>0</v>
      </c>
      <c r="N4152">
        <f t="shared" si="576"/>
        <v>0</v>
      </c>
      <c r="O4152" t="str">
        <f t="shared" si="577"/>
        <v>PASS</v>
      </c>
      <c r="P4152" t="str">
        <f t="shared" si="578"/>
        <v>PASS</v>
      </c>
      <c r="Q4152" t="str">
        <f t="shared" si="579"/>
        <v>PASS</v>
      </c>
      <c r="R4152" t="str">
        <f t="shared" si="580"/>
        <v>PASS</v>
      </c>
      <c r="S4152" t="str">
        <f t="shared" si="581"/>
        <v>PASS</v>
      </c>
      <c r="T4152">
        <f t="shared" si="582"/>
        <v>100</v>
      </c>
      <c r="U4152" t="str">
        <f t="shared" si="583"/>
        <v>Low</v>
      </c>
      <c r="V4152" t="str">
        <f t="shared" si="584"/>
        <v>Clean</v>
      </c>
    </row>
    <row r="4153" spans="1:22" x14ac:dyDescent="0.3">
      <c r="A4153" t="str">
        <f>Raw_Data!A4153</f>
        <v>16055170</v>
      </c>
      <c r="B4153">
        <f>Raw_Data!B4153</f>
        <v>45667</v>
      </c>
      <c r="C4153" t="str">
        <f>Raw_Data!C4153</f>
        <v>*COSENTYX UNOREADY 300 MG P</v>
      </c>
      <c r="D4153" t="str">
        <f>Raw_Data!D4153</f>
        <v>78107068</v>
      </c>
      <c r="E4153" t="str">
        <f>Raw_Data!E4153</f>
        <v>SHEEHAN, DANIEL</v>
      </c>
      <c r="F4153" t="str">
        <f>Raw_Data!F4153</f>
        <v>1619088671</v>
      </c>
      <c r="G4153" t="str">
        <f>Raw_Data!H4153</f>
        <v>1</v>
      </c>
      <c r="H4153">
        <f>IFERROR(VLOOKUP(G4153,Store_Map!$A$2:$I$100,3,FALSE),"")</f>
        <v>0</v>
      </c>
      <c r="I4153">
        <f>IFERROR(VLOOKUP(G4153,Store_Map!$A$2:$I$100,4,FALSE),"")</f>
        <v>0</v>
      </c>
      <c r="J4153">
        <f>IFERROR(VLOOKUP(G4153,Store_Map!$A$2:$I$100,5,FALSE),"")</f>
        <v>0</v>
      </c>
      <c r="K4153">
        <f>IFERROR(VLOOKUP(G4153,Store_Map!$A$2:$I$100,6,FALSE),"")</f>
        <v>0</v>
      </c>
      <c r="L4153">
        <f>IFERROR(VLOOKUP(G4153,Store_Map!$A$2:$I$100,7,FALSE),"")</f>
        <v>0</v>
      </c>
      <c r="M4153">
        <f>IFERROR(VLOOKUP(G4153,Store_Map!$A$2:$I$100,8,FALSE),"")</f>
        <v>0</v>
      </c>
      <c r="N4153">
        <f t="shared" si="576"/>
        <v>0</v>
      </c>
      <c r="O4153" t="str">
        <f t="shared" si="577"/>
        <v>PASS</v>
      </c>
      <c r="P4153" t="str">
        <f t="shared" si="578"/>
        <v>REVIEW</v>
      </c>
      <c r="Q4153" t="str">
        <f t="shared" si="579"/>
        <v>PASS</v>
      </c>
      <c r="R4153" t="str">
        <f t="shared" si="580"/>
        <v>PASS</v>
      </c>
      <c r="S4153" t="str">
        <f t="shared" si="581"/>
        <v>REVIEW</v>
      </c>
      <c r="T4153">
        <f t="shared" si="582"/>
        <v>90</v>
      </c>
      <c r="U4153" t="str">
        <f t="shared" si="583"/>
        <v>Low</v>
      </c>
      <c r="V4153" t="str">
        <f t="shared" si="584"/>
        <v>Invalid NDC</v>
      </c>
    </row>
    <row r="4154" spans="1:22" x14ac:dyDescent="0.3">
      <c r="A4154" t="str">
        <f>Raw_Data!A4154</f>
        <v>16055105</v>
      </c>
      <c r="B4154">
        <f>Raw_Data!B4154</f>
        <v>45667</v>
      </c>
      <c r="C4154" t="str">
        <f>Raw_Data!C4154</f>
        <v>*IPRAT-ALBUT 0.5-3(2.5) MG/</v>
      </c>
      <c r="D4154" t="str">
        <f>Raw_Data!D4154</f>
        <v>487020103</v>
      </c>
      <c r="E4154" t="str">
        <f>Raw_Data!E4154</f>
        <v>COX, NANCY</v>
      </c>
      <c r="F4154" t="str">
        <f>Raw_Data!F4154</f>
        <v>1811191638</v>
      </c>
      <c r="G4154" t="str">
        <f>Raw_Data!H4154</f>
        <v>1</v>
      </c>
      <c r="H4154">
        <f>IFERROR(VLOOKUP(G4154,Store_Map!$A$2:$I$100,3,FALSE),"")</f>
        <v>0</v>
      </c>
      <c r="I4154">
        <f>IFERROR(VLOOKUP(G4154,Store_Map!$A$2:$I$100,4,FALSE),"")</f>
        <v>0</v>
      </c>
      <c r="J4154">
        <f>IFERROR(VLOOKUP(G4154,Store_Map!$A$2:$I$100,5,FALSE),"")</f>
        <v>0</v>
      </c>
      <c r="K4154">
        <f>IFERROR(VLOOKUP(G4154,Store_Map!$A$2:$I$100,6,FALSE),"")</f>
        <v>0</v>
      </c>
      <c r="L4154">
        <f>IFERROR(VLOOKUP(G4154,Store_Map!$A$2:$I$100,7,FALSE),"")</f>
        <v>0</v>
      </c>
      <c r="M4154">
        <f>IFERROR(VLOOKUP(G4154,Store_Map!$A$2:$I$100,8,FALSE),"")</f>
        <v>0</v>
      </c>
      <c r="N4154">
        <f t="shared" si="576"/>
        <v>0</v>
      </c>
      <c r="O4154" t="str">
        <f t="shared" si="577"/>
        <v>PASS</v>
      </c>
      <c r="P4154" t="str">
        <f t="shared" si="578"/>
        <v>REVIEW</v>
      </c>
      <c r="Q4154" t="str">
        <f t="shared" si="579"/>
        <v>PASS</v>
      </c>
      <c r="R4154" t="str">
        <f t="shared" si="580"/>
        <v>PASS</v>
      </c>
      <c r="S4154" t="str">
        <f t="shared" si="581"/>
        <v>REVIEW</v>
      </c>
      <c r="T4154">
        <f t="shared" si="582"/>
        <v>90</v>
      </c>
      <c r="U4154" t="str">
        <f t="shared" si="583"/>
        <v>Low</v>
      </c>
      <c r="V4154" t="str">
        <f t="shared" si="584"/>
        <v>Invalid NDC</v>
      </c>
    </row>
    <row r="4155" spans="1:22" x14ac:dyDescent="0.3">
      <c r="A4155" t="str">
        <f>Raw_Data!A4155</f>
        <v>16055104</v>
      </c>
      <c r="B4155">
        <f>Raw_Data!B4155</f>
        <v>45667</v>
      </c>
      <c r="C4155" t="str">
        <f>Raw_Data!C4155</f>
        <v>*NYSTATIN 100,000 UNIT/GM C</v>
      </c>
      <c r="D4155" t="str">
        <f>Raw_Data!D4155</f>
        <v>45802005911</v>
      </c>
      <c r="E4155" t="str">
        <f>Raw_Data!E4155</f>
        <v>COX, NANCY</v>
      </c>
      <c r="F4155" t="str">
        <f>Raw_Data!F4155</f>
        <v>1811191638</v>
      </c>
      <c r="G4155" t="str">
        <f>Raw_Data!H4155</f>
        <v>1</v>
      </c>
      <c r="H4155">
        <f>IFERROR(VLOOKUP(G4155,Store_Map!$A$2:$I$100,3,FALSE),"")</f>
        <v>0</v>
      </c>
      <c r="I4155">
        <f>IFERROR(VLOOKUP(G4155,Store_Map!$A$2:$I$100,4,FALSE),"")</f>
        <v>0</v>
      </c>
      <c r="J4155">
        <f>IFERROR(VLOOKUP(G4155,Store_Map!$A$2:$I$100,5,FALSE),"")</f>
        <v>0</v>
      </c>
      <c r="K4155">
        <f>IFERROR(VLOOKUP(G4155,Store_Map!$A$2:$I$100,6,FALSE),"")</f>
        <v>0</v>
      </c>
      <c r="L4155">
        <f>IFERROR(VLOOKUP(G4155,Store_Map!$A$2:$I$100,7,FALSE),"")</f>
        <v>0</v>
      </c>
      <c r="M4155">
        <f>IFERROR(VLOOKUP(G4155,Store_Map!$A$2:$I$100,8,FALSE),"")</f>
        <v>0</v>
      </c>
      <c r="N4155">
        <f t="shared" si="576"/>
        <v>0</v>
      </c>
      <c r="O4155" t="str">
        <f t="shared" si="577"/>
        <v>PASS</v>
      </c>
      <c r="P4155" t="str">
        <f t="shared" si="578"/>
        <v>PASS</v>
      </c>
      <c r="Q4155" t="str">
        <f t="shared" si="579"/>
        <v>PASS</v>
      </c>
      <c r="R4155" t="str">
        <f t="shared" si="580"/>
        <v>PASS</v>
      </c>
      <c r="S4155" t="str">
        <f t="shared" si="581"/>
        <v>PASS</v>
      </c>
      <c r="T4155">
        <f t="shared" si="582"/>
        <v>100</v>
      </c>
      <c r="U4155" t="str">
        <f t="shared" si="583"/>
        <v>Low</v>
      </c>
      <c r="V4155" t="str">
        <f t="shared" si="584"/>
        <v>Clean</v>
      </c>
    </row>
    <row r="4156" spans="1:22" x14ac:dyDescent="0.3">
      <c r="A4156" t="str">
        <f>Raw_Data!A4156</f>
        <v>16055100</v>
      </c>
      <c r="B4156">
        <f>Raw_Data!B4156</f>
        <v>45667</v>
      </c>
      <c r="C4156" t="str">
        <f>Raw_Data!C4156</f>
        <v>*LINZESS 72 MCG CAPSULE</v>
      </c>
      <c r="D4156" t="str">
        <f>Raw_Data!D4156</f>
        <v>456120330</v>
      </c>
      <c r="E4156" t="str">
        <f>Raw_Data!E4156</f>
        <v>COX, NANCY</v>
      </c>
      <c r="F4156" t="str">
        <f>Raw_Data!F4156</f>
        <v>1811191638</v>
      </c>
      <c r="G4156" t="str">
        <f>Raw_Data!H4156</f>
        <v>1</v>
      </c>
      <c r="H4156">
        <f>IFERROR(VLOOKUP(G4156,Store_Map!$A$2:$I$100,3,FALSE),"")</f>
        <v>0</v>
      </c>
      <c r="I4156">
        <f>IFERROR(VLOOKUP(G4156,Store_Map!$A$2:$I$100,4,FALSE),"")</f>
        <v>0</v>
      </c>
      <c r="J4156">
        <f>IFERROR(VLOOKUP(G4156,Store_Map!$A$2:$I$100,5,FALSE),"")</f>
        <v>0</v>
      </c>
      <c r="K4156">
        <f>IFERROR(VLOOKUP(G4156,Store_Map!$A$2:$I$100,6,FALSE),"")</f>
        <v>0</v>
      </c>
      <c r="L4156">
        <f>IFERROR(VLOOKUP(G4156,Store_Map!$A$2:$I$100,7,FALSE),"")</f>
        <v>0</v>
      </c>
      <c r="M4156">
        <f>IFERROR(VLOOKUP(G4156,Store_Map!$A$2:$I$100,8,FALSE),"")</f>
        <v>0</v>
      </c>
      <c r="N4156">
        <f t="shared" si="576"/>
        <v>0</v>
      </c>
      <c r="O4156" t="str">
        <f t="shared" si="577"/>
        <v>PASS</v>
      </c>
      <c r="P4156" t="str">
        <f t="shared" si="578"/>
        <v>REVIEW</v>
      </c>
      <c r="Q4156" t="str">
        <f t="shared" si="579"/>
        <v>PASS</v>
      </c>
      <c r="R4156" t="str">
        <f t="shared" si="580"/>
        <v>PASS</v>
      </c>
      <c r="S4156" t="str">
        <f t="shared" si="581"/>
        <v>REVIEW</v>
      </c>
      <c r="T4156">
        <f t="shared" si="582"/>
        <v>90</v>
      </c>
      <c r="U4156" t="str">
        <f t="shared" si="583"/>
        <v>Low</v>
      </c>
      <c r="V4156" t="str">
        <f t="shared" si="584"/>
        <v>Invalid NDC</v>
      </c>
    </row>
    <row r="4157" spans="1:22" x14ac:dyDescent="0.3">
      <c r="A4157" t="str">
        <f>Raw_Data!A4157</f>
        <v>16055096</v>
      </c>
      <c r="B4157">
        <f>Raw_Data!B4157</f>
        <v>45667</v>
      </c>
      <c r="C4157" t="str">
        <f>Raw_Data!C4157</f>
        <v>*ANORO ELLIPTA 62.5-25 MCG</v>
      </c>
      <c r="D4157" t="str">
        <f>Raw_Data!D4157</f>
        <v>173086910</v>
      </c>
      <c r="E4157" t="str">
        <f>Raw_Data!E4157</f>
        <v>COX, NANCY</v>
      </c>
      <c r="F4157" t="str">
        <f>Raw_Data!F4157</f>
        <v>1811191638</v>
      </c>
      <c r="G4157" t="str">
        <f>Raw_Data!H4157</f>
        <v>1</v>
      </c>
      <c r="H4157">
        <f>IFERROR(VLOOKUP(G4157,Store_Map!$A$2:$I$100,3,FALSE),"")</f>
        <v>0</v>
      </c>
      <c r="I4157">
        <f>IFERROR(VLOOKUP(G4157,Store_Map!$A$2:$I$100,4,FALSE),"")</f>
        <v>0</v>
      </c>
      <c r="J4157">
        <f>IFERROR(VLOOKUP(G4157,Store_Map!$A$2:$I$100,5,FALSE),"")</f>
        <v>0</v>
      </c>
      <c r="K4157">
        <f>IFERROR(VLOOKUP(G4157,Store_Map!$A$2:$I$100,6,FALSE),"")</f>
        <v>0</v>
      </c>
      <c r="L4157">
        <f>IFERROR(VLOOKUP(G4157,Store_Map!$A$2:$I$100,7,FALSE),"")</f>
        <v>0</v>
      </c>
      <c r="M4157">
        <f>IFERROR(VLOOKUP(G4157,Store_Map!$A$2:$I$100,8,FALSE),"")</f>
        <v>0</v>
      </c>
      <c r="N4157">
        <f t="shared" si="576"/>
        <v>0</v>
      </c>
      <c r="O4157" t="str">
        <f t="shared" si="577"/>
        <v>PASS</v>
      </c>
      <c r="P4157" t="str">
        <f t="shared" si="578"/>
        <v>REVIEW</v>
      </c>
      <c r="Q4157" t="str">
        <f t="shared" si="579"/>
        <v>PASS</v>
      </c>
      <c r="R4157" t="str">
        <f t="shared" si="580"/>
        <v>PASS</v>
      </c>
      <c r="S4157" t="str">
        <f t="shared" si="581"/>
        <v>REVIEW</v>
      </c>
      <c r="T4157">
        <f t="shared" si="582"/>
        <v>90</v>
      </c>
      <c r="U4157" t="str">
        <f t="shared" si="583"/>
        <v>Low</v>
      </c>
      <c r="V4157" t="str">
        <f t="shared" si="584"/>
        <v>Invalid NDC</v>
      </c>
    </row>
    <row r="4158" spans="1:22" x14ac:dyDescent="0.3">
      <c r="A4158" t="str">
        <f>Raw_Data!A4158</f>
        <v>16055095</v>
      </c>
      <c r="B4158">
        <f>Raw_Data!B4158</f>
        <v>45667</v>
      </c>
      <c r="C4158" t="str">
        <f>Raw_Data!C4158</f>
        <v>*ALBUTEROL HFA 90 MCG INHAL</v>
      </c>
      <c r="D4158" t="str">
        <f>Raw_Data!D4158</f>
        <v>93317431</v>
      </c>
      <c r="E4158" t="str">
        <f>Raw_Data!E4158</f>
        <v>COX, NANCY</v>
      </c>
      <c r="F4158" t="str">
        <f>Raw_Data!F4158</f>
        <v>1811191638</v>
      </c>
      <c r="G4158" t="str">
        <f>Raw_Data!H4158</f>
        <v>1</v>
      </c>
      <c r="H4158">
        <f>IFERROR(VLOOKUP(G4158,Store_Map!$A$2:$I$100,3,FALSE),"")</f>
        <v>0</v>
      </c>
      <c r="I4158">
        <f>IFERROR(VLOOKUP(G4158,Store_Map!$A$2:$I$100,4,FALSE),"")</f>
        <v>0</v>
      </c>
      <c r="J4158">
        <f>IFERROR(VLOOKUP(G4158,Store_Map!$A$2:$I$100,5,FALSE),"")</f>
        <v>0</v>
      </c>
      <c r="K4158">
        <f>IFERROR(VLOOKUP(G4158,Store_Map!$A$2:$I$100,6,FALSE),"")</f>
        <v>0</v>
      </c>
      <c r="L4158">
        <f>IFERROR(VLOOKUP(G4158,Store_Map!$A$2:$I$100,7,FALSE),"")</f>
        <v>0</v>
      </c>
      <c r="M4158">
        <f>IFERROR(VLOOKUP(G4158,Store_Map!$A$2:$I$100,8,FALSE),"")</f>
        <v>0</v>
      </c>
      <c r="N4158">
        <f t="shared" si="576"/>
        <v>0</v>
      </c>
      <c r="O4158" t="str">
        <f t="shared" si="577"/>
        <v>PASS</v>
      </c>
      <c r="P4158" t="str">
        <f t="shared" si="578"/>
        <v>REVIEW</v>
      </c>
      <c r="Q4158" t="str">
        <f t="shared" si="579"/>
        <v>PASS</v>
      </c>
      <c r="R4158" t="str">
        <f t="shared" si="580"/>
        <v>PASS</v>
      </c>
      <c r="S4158" t="str">
        <f t="shared" si="581"/>
        <v>REVIEW</v>
      </c>
      <c r="T4158">
        <f t="shared" si="582"/>
        <v>90</v>
      </c>
      <c r="U4158" t="str">
        <f t="shared" si="583"/>
        <v>Low</v>
      </c>
      <c r="V4158" t="str">
        <f t="shared" si="584"/>
        <v>Invalid NDC</v>
      </c>
    </row>
    <row r="4159" spans="1:22" x14ac:dyDescent="0.3">
      <c r="A4159" t="str">
        <f>Raw_Data!A4159</f>
        <v>16055092</v>
      </c>
      <c r="B4159">
        <f>Raw_Data!B4159</f>
        <v>45667</v>
      </c>
      <c r="C4159" t="str">
        <f>Raw_Data!C4159</f>
        <v>*DICLOFENAC SOD DR 75 MG TA</v>
      </c>
      <c r="D4159" t="str">
        <f>Raw_Data!D4159</f>
        <v>61442010360</v>
      </c>
      <c r="E4159" t="str">
        <f>Raw_Data!E4159</f>
        <v>COX, NANCY</v>
      </c>
      <c r="F4159" t="str">
        <f>Raw_Data!F4159</f>
        <v>1811191638</v>
      </c>
      <c r="G4159" t="str">
        <f>Raw_Data!H4159</f>
        <v>1</v>
      </c>
      <c r="H4159">
        <f>IFERROR(VLOOKUP(G4159,Store_Map!$A$2:$I$100,3,FALSE),"")</f>
        <v>0</v>
      </c>
      <c r="I4159">
        <f>IFERROR(VLOOKUP(G4159,Store_Map!$A$2:$I$100,4,FALSE),"")</f>
        <v>0</v>
      </c>
      <c r="J4159">
        <f>IFERROR(VLOOKUP(G4159,Store_Map!$A$2:$I$100,5,FALSE),"")</f>
        <v>0</v>
      </c>
      <c r="K4159">
        <f>IFERROR(VLOOKUP(G4159,Store_Map!$A$2:$I$100,6,FALSE),"")</f>
        <v>0</v>
      </c>
      <c r="L4159">
        <f>IFERROR(VLOOKUP(G4159,Store_Map!$A$2:$I$100,7,FALSE),"")</f>
        <v>0</v>
      </c>
      <c r="M4159">
        <f>IFERROR(VLOOKUP(G4159,Store_Map!$A$2:$I$100,8,FALSE),"")</f>
        <v>0</v>
      </c>
      <c r="N4159">
        <f t="shared" si="576"/>
        <v>0</v>
      </c>
      <c r="O4159" t="str">
        <f t="shared" si="577"/>
        <v>PASS</v>
      </c>
      <c r="P4159" t="str">
        <f t="shared" si="578"/>
        <v>PASS</v>
      </c>
      <c r="Q4159" t="str">
        <f t="shared" si="579"/>
        <v>PASS</v>
      </c>
      <c r="R4159" t="str">
        <f t="shared" si="580"/>
        <v>PASS</v>
      </c>
      <c r="S4159" t="str">
        <f t="shared" si="581"/>
        <v>PASS</v>
      </c>
      <c r="T4159">
        <f t="shared" si="582"/>
        <v>100</v>
      </c>
      <c r="U4159" t="str">
        <f t="shared" si="583"/>
        <v>Low</v>
      </c>
      <c r="V4159" t="str">
        <f t="shared" si="584"/>
        <v>Clean</v>
      </c>
    </row>
    <row r="4160" spans="1:22" x14ac:dyDescent="0.3">
      <c r="A4160" t="str">
        <f>Raw_Data!A4160</f>
        <v>16055171</v>
      </c>
      <c r="B4160">
        <f>Raw_Data!B4160</f>
        <v>45667</v>
      </c>
      <c r="C4160" t="str">
        <f>Raw_Data!C4160</f>
        <v>ATORVASTATIN 80 MG TABLET</v>
      </c>
      <c r="D4160" t="str">
        <f>Raw_Data!D4160</f>
        <v>378395377</v>
      </c>
      <c r="E4160" t="str">
        <f>Raw_Data!E4160</f>
        <v>GIBBS, JON</v>
      </c>
      <c r="F4160" t="str">
        <f>Raw_Data!F4160</f>
        <v>1700896156</v>
      </c>
      <c r="G4160" t="str">
        <f>Raw_Data!H4160</f>
        <v>1</v>
      </c>
      <c r="H4160">
        <f>IFERROR(VLOOKUP(G4160,Store_Map!$A$2:$I$100,3,FALSE),"")</f>
        <v>0</v>
      </c>
      <c r="I4160">
        <f>IFERROR(VLOOKUP(G4160,Store_Map!$A$2:$I$100,4,FALSE),"")</f>
        <v>0</v>
      </c>
      <c r="J4160">
        <f>IFERROR(VLOOKUP(G4160,Store_Map!$A$2:$I$100,5,FALSE),"")</f>
        <v>0</v>
      </c>
      <c r="K4160">
        <f>IFERROR(VLOOKUP(G4160,Store_Map!$A$2:$I$100,6,FALSE),"")</f>
        <v>0</v>
      </c>
      <c r="L4160">
        <f>IFERROR(VLOOKUP(G4160,Store_Map!$A$2:$I$100,7,FALSE),"")</f>
        <v>0</v>
      </c>
      <c r="M4160">
        <f>IFERROR(VLOOKUP(G4160,Store_Map!$A$2:$I$100,8,FALSE),"")</f>
        <v>0</v>
      </c>
      <c r="N4160">
        <f t="shared" si="576"/>
        <v>0</v>
      </c>
      <c r="O4160" t="str">
        <f t="shared" si="577"/>
        <v>PASS</v>
      </c>
      <c r="P4160" t="str">
        <f t="shared" si="578"/>
        <v>REVIEW</v>
      </c>
      <c r="Q4160" t="str">
        <f t="shared" si="579"/>
        <v>PASS</v>
      </c>
      <c r="R4160" t="str">
        <f t="shared" si="580"/>
        <v>PASS</v>
      </c>
      <c r="S4160" t="str">
        <f t="shared" si="581"/>
        <v>REVIEW</v>
      </c>
      <c r="T4160">
        <f t="shared" si="582"/>
        <v>90</v>
      </c>
      <c r="U4160" t="str">
        <f t="shared" si="583"/>
        <v>Low</v>
      </c>
      <c r="V4160" t="str">
        <f t="shared" si="584"/>
        <v>Invalid NDC</v>
      </c>
    </row>
    <row r="4161" spans="1:22" x14ac:dyDescent="0.3">
      <c r="A4161" t="str">
        <f>Raw_Data!A4161</f>
        <v>16052148</v>
      </c>
      <c r="B4161">
        <f>Raw_Data!B4161</f>
        <v>45667</v>
      </c>
      <c r="C4161" t="str">
        <f>Raw_Data!C4161</f>
        <v>IBUPROFEN 800 MG TABLET</v>
      </c>
      <c r="D4161" t="str">
        <f>Raw_Data!D4161</f>
        <v>55111068405</v>
      </c>
      <c r="E4161" t="str">
        <f>Raw_Data!E4161</f>
        <v>GIBBS, JON</v>
      </c>
      <c r="F4161" t="str">
        <f>Raw_Data!F4161</f>
        <v>1700896156</v>
      </c>
      <c r="G4161" t="str">
        <f>Raw_Data!H4161</f>
        <v>1</v>
      </c>
      <c r="H4161">
        <f>IFERROR(VLOOKUP(G4161,Store_Map!$A$2:$I$100,3,FALSE),"")</f>
        <v>0</v>
      </c>
      <c r="I4161">
        <f>IFERROR(VLOOKUP(G4161,Store_Map!$A$2:$I$100,4,FALSE),"")</f>
        <v>0</v>
      </c>
      <c r="J4161">
        <f>IFERROR(VLOOKUP(G4161,Store_Map!$A$2:$I$100,5,FALSE),"")</f>
        <v>0</v>
      </c>
      <c r="K4161">
        <f>IFERROR(VLOOKUP(G4161,Store_Map!$A$2:$I$100,6,FALSE),"")</f>
        <v>0</v>
      </c>
      <c r="L4161">
        <f>IFERROR(VLOOKUP(G4161,Store_Map!$A$2:$I$100,7,FALSE),"")</f>
        <v>0</v>
      </c>
      <c r="M4161">
        <f>IFERROR(VLOOKUP(G4161,Store_Map!$A$2:$I$100,8,FALSE),"")</f>
        <v>0</v>
      </c>
      <c r="N4161">
        <f t="shared" si="576"/>
        <v>0</v>
      </c>
      <c r="O4161" t="str">
        <f t="shared" si="577"/>
        <v>PASS</v>
      </c>
      <c r="P4161" t="str">
        <f t="shared" si="578"/>
        <v>PASS</v>
      </c>
      <c r="Q4161" t="str">
        <f t="shared" si="579"/>
        <v>PASS</v>
      </c>
      <c r="R4161" t="str">
        <f t="shared" si="580"/>
        <v>PASS</v>
      </c>
      <c r="S4161" t="str">
        <f t="shared" si="581"/>
        <v>PASS</v>
      </c>
      <c r="T4161">
        <f t="shared" si="582"/>
        <v>100</v>
      </c>
      <c r="U4161" t="str">
        <f t="shared" si="583"/>
        <v>Low</v>
      </c>
      <c r="V4161" t="str">
        <f t="shared" si="584"/>
        <v>Clean</v>
      </c>
    </row>
    <row r="4162" spans="1:22" x14ac:dyDescent="0.3">
      <c r="A4162" t="str">
        <f>Raw_Data!A4162</f>
        <v>16055175</v>
      </c>
      <c r="B4162">
        <f>Raw_Data!B4162</f>
        <v>45667</v>
      </c>
      <c r="C4162" t="str">
        <f>Raw_Data!C4162</f>
        <v>*GABAPENTIN 300 MG CAPSULE</v>
      </c>
      <c r="D4162" t="str">
        <f>Raw_Data!D4162</f>
        <v>67877022301</v>
      </c>
      <c r="E4162" t="str">
        <f>Raw_Data!E4162</f>
        <v>EICHER, RACHEL</v>
      </c>
      <c r="F4162" t="str">
        <f>Raw_Data!F4162</f>
        <v>1164906996</v>
      </c>
      <c r="G4162" t="str">
        <f>Raw_Data!H4162</f>
        <v>1</v>
      </c>
      <c r="H4162">
        <f>IFERROR(VLOOKUP(G4162,Store_Map!$A$2:$I$100,3,FALSE),"")</f>
        <v>0</v>
      </c>
      <c r="I4162">
        <f>IFERROR(VLOOKUP(G4162,Store_Map!$A$2:$I$100,4,FALSE),"")</f>
        <v>0</v>
      </c>
      <c r="J4162">
        <f>IFERROR(VLOOKUP(G4162,Store_Map!$A$2:$I$100,5,FALSE),"")</f>
        <v>0</v>
      </c>
      <c r="K4162">
        <f>IFERROR(VLOOKUP(G4162,Store_Map!$A$2:$I$100,6,FALSE),"")</f>
        <v>0</v>
      </c>
      <c r="L4162">
        <f>IFERROR(VLOOKUP(G4162,Store_Map!$A$2:$I$100,7,FALSE),"")</f>
        <v>0</v>
      </c>
      <c r="M4162">
        <f>IFERROR(VLOOKUP(G4162,Store_Map!$A$2:$I$100,8,FALSE),"")</f>
        <v>0</v>
      </c>
      <c r="N4162">
        <f t="shared" ref="N4162:N4225" si="585">COUNTBLANK(A4162:M4162)</f>
        <v>0</v>
      </c>
      <c r="O4162" t="str">
        <f t="shared" ref="O4162:O4225" si="586">IF(AND(F4162&lt;&gt;"",LEN(F4162)=10,ISNUMBER(--F4162)),"PASS","REVIEW")</f>
        <v>PASS</v>
      </c>
      <c r="P4162" t="str">
        <f t="shared" ref="P4162:P4225" si="587">IF(AND(D4162&lt;&gt;"",OR(LEN(D4162)=10,LEN(D4162)=11),ISNUMBER(--D4162)),"PASS","REVIEW")</f>
        <v>PASS</v>
      </c>
      <c r="Q4162" t="str">
        <f t="shared" ref="Q4162:Q4225" si="588">IF(H4162&lt;&gt;"","PASS","REVIEW")</f>
        <v>PASS</v>
      </c>
      <c r="R4162" t="str">
        <f t="shared" ref="R4162:R4225" si="589">IF(AND(I4162&lt;&gt;"",J4162&lt;&gt;"",K4162&lt;&gt;"",L4162&lt;&gt;"",M4162&lt;&gt;""),"PASS","REVIEW")</f>
        <v>PASS</v>
      </c>
      <c r="S4162" t="str">
        <f t="shared" ref="S4162:S4225" si="590">IF(OR(N4162&gt;0,O4162="REVIEW",P4162="REVIEW",Q4162="REVIEW",R4162="REVIEW"),"REVIEW","PASS")</f>
        <v>PASS</v>
      </c>
      <c r="T4162">
        <f t="shared" ref="T4162:T4225" si="591">MAX(0,100-(N4162*5)-IF(O4162="REVIEW",15,0)-IF(P4162="REVIEW",10,0)-IF(Q4162="REVIEW",10,0)-IF(R4162="REVIEW",20,0))</f>
        <v>100</v>
      </c>
      <c r="U4162" t="str">
        <f t="shared" ref="U4162:U4225" si="592">IF(T4162&gt;=90,"Low",IF(T4162&gt;=70,"Medium","High"))</f>
        <v>Low</v>
      </c>
      <c r="V4162" t="str">
        <f t="shared" ref="V4162:V4225" si="593">IF(N4162&gt;0,"Missing required fields",IF(O4162="REVIEW","Invalid provider NPI",IF(P4162="REVIEW","Invalid NDC",IF(Q4162="REVIEW","Store mapping incomplete",IF(R4162="REVIEW","Entity mapping incomplete","Clean")))))</f>
        <v>Clean</v>
      </c>
    </row>
    <row r="4163" spans="1:22" x14ac:dyDescent="0.3">
      <c r="A4163" t="str">
        <f>Raw_Data!A4163</f>
        <v>14003146</v>
      </c>
      <c r="B4163">
        <f>Raw_Data!B4163</f>
        <v>45667</v>
      </c>
      <c r="C4163" t="str">
        <f>Raw_Data!C4163</f>
        <v>*TRAMADOL HCL 50 MG TAB</v>
      </c>
      <c r="D4163" t="str">
        <f>Raw_Data!D4163</f>
        <v>29300035501</v>
      </c>
      <c r="E4163" t="str">
        <f>Raw_Data!E4163</f>
        <v>BUNDY, JUSTIN</v>
      </c>
      <c r="F4163" t="str">
        <f>Raw_Data!F4163</f>
        <v>1508986589</v>
      </c>
      <c r="G4163" t="str">
        <f>Raw_Data!H4163</f>
        <v>1</v>
      </c>
      <c r="H4163">
        <f>IFERROR(VLOOKUP(G4163,Store_Map!$A$2:$I$100,3,FALSE),"")</f>
        <v>0</v>
      </c>
      <c r="I4163">
        <f>IFERROR(VLOOKUP(G4163,Store_Map!$A$2:$I$100,4,FALSE),"")</f>
        <v>0</v>
      </c>
      <c r="J4163">
        <f>IFERROR(VLOOKUP(G4163,Store_Map!$A$2:$I$100,5,FALSE),"")</f>
        <v>0</v>
      </c>
      <c r="K4163">
        <f>IFERROR(VLOOKUP(G4163,Store_Map!$A$2:$I$100,6,FALSE),"")</f>
        <v>0</v>
      </c>
      <c r="L4163">
        <f>IFERROR(VLOOKUP(G4163,Store_Map!$A$2:$I$100,7,FALSE),"")</f>
        <v>0</v>
      </c>
      <c r="M4163">
        <f>IFERROR(VLOOKUP(G4163,Store_Map!$A$2:$I$100,8,FALSE),"")</f>
        <v>0</v>
      </c>
      <c r="N4163">
        <f t="shared" si="585"/>
        <v>0</v>
      </c>
      <c r="O4163" t="str">
        <f t="shared" si="586"/>
        <v>PASS</v>
      </c>
      <c r="P4163" t="str">
        <f t="shared" si="587"/>
        <v>PASS</v>
      </c>
      <c r="Q4163" t="str">
        <f t="shared" si="588"/>
        <v>PASS</v>
      </c>
      <c r="R4163" t="str">
        <f t="shared" si="589"/>
        <v>PASS</v>
      </c>
      <c r="S4163" t="str">
        <f t="shared" si="590"/>
        <v>PASS</v>
      </c>
      <c r="T4163">
        <f t="shared" si="591"/>
        <v>100</v>
      </c>
      <c r="U4163" t="str">
        <f t="shared" si="592"/>
        <v>Low</v>
      </c>
      <c r="V4163" t="str">
        <f t="shared" si="593"/>
        <v>Clean</v>
      </c>
    </row>
    <row r="4164" spans="1:22" x14ac:dyDescent="0.3">
      <c r="A4164" t="str">
        <f>Raw_Data!A4164</f>
        <v>16055176</v>
      </c>
      <c r="B4164">
        <f>Raw_Data!B4164</f>
        <v>45667</v>
      </c>
      <c r="C4164" t="str">
        <f>Raw_Data!C4164</f>
        <v>BAQSIMI 3 MG SPRAY ONE PACK</v>
      </c>
      <c r="D4164" t="str">
        <f>Raw_Data!D4164</f>
        <v>548835101</v>
      </c>
      <c r="E4164" t="str">
        <f>Raw_Data!E4164</f>
        <v>PEDERSEN, JENNIFER</v>
      </c>
      <c r="F4164" t="str">
        <f>Raw_Data!F4164</f>
        <v>1073606661</v>
      </c>
      <c r="G4164" t="str">
        <f>Raw_Data!H4164</f>
        <v>1</v>
      </c>
      <c r="H4164">
        <f>IFERROR(VLOOKUP(G4164,Store_Map!$A$2:$I$100,3,FALSE),"")</f>
        <v>0</v>
      </c>
      <c r="I4164">
        <f>IFERROR(VLOOKUP(G4164,Store_Map!$A$2:$I$100,4,FALSE),"")</f>
        <v>0</v>
      </c>
      <c r="J4164">
        <f>IFERROR(VLOOKUP(G4164,Store_Map!$A$2:$I$100,5,FALSE),"")</f>
        <v>0</v>
      </c>
      <c r="K4164">
        <f>IFERROR(VLOOKUP(G4164,Store_Map!$A$2:$I$100,6,FALSE),"")</f>
        <v>0</v>
      </c>
      <c r="L4164">
        <f>IFERROR(VLOOKUP(G4164,Store_Map!$A$2:$I$100,7,FALSE),"")</f>
        <v>0</v>
      </c>
      <c r="M4164">
        <f>IFERROR(VLOOKUP(G4164,Store_Map!$A$2:$I$100,8,FALSE),"")</f>
        <v>0</v>
      </c>
      <c r="N4164">
        <f t="shared" si="585"/>
        <v>0</v>
      </c>
      <c r="O4164" t="str">
        <f t="shared" si="586"/>
        <v>PASS</v>
      </c>
      <c r="P4164" t="str">
        <f t="shared" si="587"/>
        <v>REVIEW</v>
      </c>
      <c r="Q4164" t="str">
        <f t="shared" si="588"/>
        <v>PASS</v>
      </c>
      <c r="R4164" t="str">
        <f t="shared" si="589"/>
        <v>PASS</v>
      </c>
      <c r="S4164" t="str">
        <f t="shared" si="590"/>
        <v>REVIEW</v>
      </c>
      <c r="T4164">
        <f t="shared" si="591"/>
        <v>90</v>
      </c>
      <c r="U4164" t="str">
        <f t="shared" si="592"/>
        <v>Low</v>
      </c>
      <c r="V4164" t="str">
        <f t="shared" si="593"/>
        <v>Invalid NDC</v>
      </c>
    </row>
    <row r="4165" spans="1:22" x14ac:dyDescent="0.3">
      <c r="A4165" t="str">
        <f>Raw_Data!A4165</f>
        <v>16054610</v>
      </c>
      <c r="B4165">
        <f>Raw_Data!B4165</f>
        <v>45670</v>
      </c>
      <c r="C4165" t="str">
        <f>Raw_Data!C4165</f>
        <v>*DULOXETINE HCL DR 30 MG CA</v>
      </c>
      <c r="D4165" t="str">
        <f>Raw_Data!D4165</f>
        <v>68180029506</v>
      </c>
      <c r="E4165" t="str">
        <f>Raw_Data!E4165</f>
        <v>PONKSHE MD, SONALI</v>
      </c>
      <c r="F4165" t="str">
        <f>Raw_Data!F4165</f>
        <v>1619606084</v>
      </c>
      <c r="G4165" t="str">
        <f>Raw_Data!H4165</f>
        <v>1</v>
      </c>
      <c r="H4165">
        <f>IFERROR(VLOOKUP(G4165,Store_Map!$A$2:$I$100,3,FALSE),"")</f>
        <v>0</v>
      </c>
      <c r="I4165">
        <f>IFERROR(VLOOKUP(G4165,Store_Map!$A$2:$I$100,4,FALSE),"")</f>
        <v>0</v>
      </c>
      <c r="J4165">
        <f>IFERROR(VLOOKUP(G4165,Store_Map!$A$2:$I$100,5,FALSE),"")</f>
        <v>0</v>
      </c>
      <c r="K4165">
        <f>IFERROR(VLOOKUP(G4165,Store_Map!$A$2:$I$100,6,FALSE),"")</f>
        <v>0</v>
      </c>
      <c r="L4165">
        <f>IFERROR(VLOOKUP(G4165,Store_Map!$A$2:$I$100,7,FALSE),"")</f>
        <v>0</v>
      </c>
      <c r="M4165">
        <f>IFERROR(VLOOKUP(G4165,Store_Map!$A$2:$I$100,8,FALSE),"")</f>
        <v>0</v>
      </c>
      <c r="N4165">
        <f t="shared" si="585"/>
        <v>0</v>
      </c>
      <c r="O4165" t="str">
        <f t="shared" si="586"/>
        <v>PASS</v>
      </c>
      <c r="P4165" t="str">
        <f t="shared" si="587"/>
        <v>PASS</v>
      </c>
      <c r="Q4165" t="str">
        <f t="shared" si="588"/>
        <v>PASS</v>
      </c>
      <c r="R4165" t="str">
        <f t="shared" si="589"/>
        <v>PASS</v>
      </c>
      <c r="S4165" t="str">
        <f t="shared" si="590"/>
        <v>PASS</v>
      </c>
      <c r="T4165">
        <f t="shared" si="591"/>
        <v>100</v>
      </c>
      <c r="U4165" t="str">
        <f t="shared" si="592"/>
        <v>Low</v>
      </c>
      <c r="V4165" t="str">
        <f t="shared" si="593"/>
        <v>Clean</v>
      </c>
    </row>
    <row r="4166" spans="1:22" x14ac:dyDescent="0.3">
      <c r="A4166" t="str">
        <f>Raw_Data!A4166</f>
        <v>16055090</v>
      </c>
      <c r="B4166">
        <f>Raw_Data!B4166</f>
        <v>45670</v>
      </c>
      <c r="C4166" t="str">
        <f>Raw_Data!C4166</f>
        <v>*GABAPENTIN 300 MG CAPSULE</v>
      </c>
      <c r="D4166" t="str">
        <f>Raw_Data!D4166</f>
        <v>67877022301</v>
      </c>
      <c r="E4166" t="str">
        <f>Raw_Data!E4166</f>
        <v>COX, NANCY</v>
      </c>
      <c r="F4166" t="str">
        <f>Raw_Data!F4166</f>
        <v>1811191638</v>
      </c>
      <c r="G4166" t="str">
        <f>Raw_Data!H4166</f>
        <v>1</v>
      </c>
      <c r="H4166">
        <f>IFERROR(VLOOKUP(G4166,Store_Map!$A$2:$I$100,3,FALSE),"")</f>
        <v>0</v>
      </c>
      <c r="I4166">
        <f>IFERROR(VLOOKUP(G4166,Store_Map!$A$2:$I$100,4,FALSE),"")</f>
        <v>0</v>
      </c>
      <c r="J4166">
        <f>IFERROR(VLOOKUP(G4166,Store_Map!$A$2:$I$100,5,FALSE),"")</f>
        <v>0</v>
      </c>
      <c r="K4166">
        <f>IFERROR(VLOOKUP(G4166,Store_Map!$A$2:$I$100,6,FALSE),"")</f>
        <v>0</v>
      </c>
      <c r="L4166">
        <f>IFERROR(VLOOKUP(G4166,Store_Map!$A$2:$I$100,7,FALSE),"")</f>
        <v>0</v>
      </c>
      <c r="M4166">
        <f>IFERROR(VLOOKUP(G4166,Store_Map!$A$2:$I$100,8,FALSE),"")</f>
        <v>0</v>
      </c>
      <c r="N4166">
        <f t="shared" si="585"/>
        <v>0</v>
      </c>
      <c r="O4166" t="str">
        <f t="shared" si="586"/>
        <v>PASS</v>
      </c>
      <c r="P4166" t="str">
        <f t="shared" si="587"/>
        <v>PASS</v>
      </c>
      <c r="Q4166" t="str">
        <f t="shared" si="588"/>
        <v>PASS</v>
      </c>
      <c r="R4166" t="str">
        <f t="shared" si="589"/>
        <v>PASS</v>
      </c>
      <c r="S4166" t="str">
        <f t="shared" si="590"/>
        <v>PASS</v>
      </c>
      <c r="T4166">
        <f t="shared" si="591"/>
        <v>100</v>
      </c>
      <c r="U4166" t="str">
        <f t="shared" si="592"/>
        <v>Low</v>
      </c>
      <c r="V4166" t="str">
        <f t="shared" si="593"/>
        <v>Clean</v>
      </c>
    </row>
    <row r="4167" spans="1:22" x14ac:dyDescent="0.3">
      <c r="A4167" t="str">
        <f>Raw_Data!A4167</f>
        <v>16055187</v>
      </c>
      <c r="B4167">
        <f>Raw_Data!B4167</f>
        <v>45670</v>
      </c>
      <c r="C4167" t="str">
        <f>Raw_Data!C4167</f>
        <v>ONETOUCH DELICA PLUS 33G LA</v>
      </c>
      <c r="D4167" t="str">
        <f>Raw_Data!D4167</f>
        <v>53885000810</v>
      </c>
      <c r="E4167" t="str">
        <f>Raw_Data!E4167</f>
        <v>PEDERSEN, JENNIFER</v>
      </c>
      <c r="F4167" t="str">
        <f>Raw_Data!F4167</f>
        <v>1073606661</v>
      </c>
      <c r="G4167" t="str">
        <f>Raw_Data!H4167</f>
        <v>1</v>
      </c>
      <c r="H4167">
        <f>IFERROR(VLOOKUP(G4167,Store_Map!$A$2:$I$100,3,FALSE),"")</f>
        <v>0</v>
      </c>
      <c r="I4167">
        <f>IFERROR(VLOOKUP(G4167,Store_Map!$A$2:$I$100,4,FALSE),"")</f>
        <v>0</v>
      </c>
      <c r="J4167">
        <f>IFERROR(VLOOKUP(G4167,Store_Map!$A$2:$I$100,5,FALSE),"")</f>
        <v>0</v>
      </c>
      <c r="K4167">
        <f>IFERROR(VLOOKUP(G4167,Store_Map!$A$2:$I$100,6,FALSE),"")</f>
        <v>0</v>
      </c>
      <c r="L4167">
        <f>IFERROR(VLOOKUP(G4167,Store_Map!$A$2:$I$100,7,FALSE),"")</f>
        <v>0</v>
      </c>
      <c r="M4167">
        <f>IFERROR(VLOOKUP(G4167,Store_Map!$A$2:$I$100,8,FALSE),"")</f>
        <v>0</v>
      </c>
      <c r="N4167">
        <f t="shared" si="585"/>
        <v>0</v>
      </c>
      <c r="O4167" t="str">
        <f t="shared" si="586"/>
        <v>PASS</v>
      </c>
      <c r="P4167" t="str">
        <f t="shared" si="587"/>
        <v>PASS</v>
      </c>
      <c r="Q4167" t="str">
        <f t="shared" si="588"/>
        <v>PASS</v>
      </c>
      <c r="R4167" t="str">
        <f t="shared" si="589"/>
        <v>PASS</v>
      </c>
      <c r="S4167" t="str">
        <f t="shared" si="590"/>
        <v>PASS</v>
      </c>
      <c r="T4167">
        <f t="shared" si="591"/>
        <v>100</v>
      </c>
      <c r="U4167" t="str">
        <f t="shared" si="592"/>
        <v>Low</v>
      </c>
      <c r="V4167" t="str">
        <f t="shared" si="593"/>
        <v>Clean</v>
      </c>
    </row>
    <row r="4168" spans="1:22" x14ac:dyDescent="0.3">
      <c r="A4168" t="str">
        <f>Raw_Data!A4168</f>
        <v>16055188</v>
      </c>
      <c r="B4168">
        <f>Raw_Data!B4168</f>
        <v>45670</v>
      </c>
      <c r="C4168" t="str">
        <f>Raw_Data!C4168</f>
        <v>ONETOUCH VERIO TEST STRIP</v>
      </c>
      <c r="D4168" t="str">
        <f>Raw_Data!D4168</f>
        <v>53885027210</v>
      </c>
      <c r="E4168" t="str">
        <f>Raw_Data!E4168</f>
        <v>PEDERSEN, JENNIFER</v>
      </c>
      <c r="F4168" t="str">
        <f>Raw_Data!F4168</f>
        <v>1073606661</v>
      </c>
      <c r="G4168" t="str">
        <f>Raw_Data!H4168</f>
        <v>1</v>
      </c>
      <c r="H4168">
        <f>IFERROR(VLOOKUP(G4168,Store_Map!$A$2:$I$100,3,FALSE),"")</f>
        <v>0</v>
      </c>
      <c r="I4168">
        <f>IFERROR(VLOOKUP(G4168,Store_Map!$A$2:$I$100,4,FALSE),"")</f>
        <v>0</v>
      </c>
      <c r="J4168">
        <f>IFERROR(VLOOKUP(G4168,Store_Map!$A$2:$I$100,5,FALSE),"")</f>
        <v>0</v>
      </c>
      <c r="K4168">
        <f>IFERROR(VLOOKUP(G4168,Store_Map!$A$2:$I$100,6,FALSE),"")</f>
        <v>0</v>
      </c>
      <c r="L4168">
        <f>IFERROR(VLOOKUP(G4168,Store_Map!$A$2:$I$100,7,FALSE),"")</f>
        <v>0</v>
      </c>
      <c r="M4168">
        <f>IFERROR(VLOOKUP(G4168,Store_Map!$A$2:$I$100,8,FALSE),"")</f>
        <v>0</v>
      </c>
      <c r="N4168">
        <f t="shared" si="585"/>
        <v>0</v>
      </c>
      <c r="O4168" t="str">
        <f t="shared" si="586"/>
        <v>PASS</v>
      </c>
      <c r="P4168" t="str">
        <f t="shared" si="587"/>
        <v>PASS</v>
      </c>
      <c r="Q4168" t="str">
        <f t="shared" si="588"/>
        <v>PASS</v>
      </c>
      <c r="R4168" t="str">
        <f t="shared" si="589"/>
        <v>PASS</v>
      </c>
      <c r="S4168" t="str">
        <f t="shared" si="590"/>
        <v>PASS</v>
      </c>
      <c r="T4168">
        <f t="shared" si="591"/>
        <v>100</v>
      </c>
      <c r="U4168" t="str">
        <f t="shared" si="592"/>
        <v>Low</v>
      </c>
      <c r="V4168" t="str">
        <f t="shared" si="593"/>
        <v>Clean</v>
      </c>
    </row>
    <row r="4169" spans="1:22" x14ac:dyDescent="0.3">
      <c r="A4169" t="str">
        <f>Raw_Data!A4169</f>
        <v>16055189</v>
      </c>
      <c r="B4169">
        <f>Raw_Data!B4169</f>
        <v>45670</v>
      </c>
      <c r="C4169" t="str">
        <f>Raw_Data!C4169</f>
        <v>ONETOUCH VERIO FLEX METER</v>
      </c>
      <c r="D4169" t="str">
        <f>Raw_Data!D4169</f>
        <v>53885004401</v>
      </c>
      <c r="E4169" t="str">
        <f>Raw_Data!E4169</f>
        <v>RICHARDSON, KEIFER</v>
      </c>
      <c r="F4169" t="str">
        <f>Raw_Data!F4169</f>
        <v>1174031660</v>
      </c>
      <c r="G4169" t="str">
        <f>Raw_Data!H4169</f>
        <v>1</v>
      </c>
      <c r="H4169">
        <f>IFERROR(VLOOKUP(G4169,Store_Map!$A$2:$I$100,3,FALSE),"")</f>
        <v>0</v>
      </c>
      <c r="I4169">
        <f>IFERROR(VLOOKUP(G4169,Store_Map!$A$2:$I$100,4,FALSE),"")</f>
        <v>0</v>
      </c>
      <c r="J4169">
        <f>IFERROR(VLOOKUP(G4169,Store_Map!$A$2:$I$100,5,FALSE),"")</f>
        <v>0</v>
      </c>
      <c r="K4169">
        <f>IFERROR(VLOOKUP(G4169,Store_Map!$A$2:$I$100,6,FALSE),"")</f>
        <v>0</v>
      </c>
      <c r="L4169">
        <f>IFERROR(VLOOKUP(G4169,Store_Map!$A$2:$I$100,7,FALSE),"")</f>
        <v>0</v>
      </c>
      <c r="M4169">
        <f>IFERROR(VLOOKUP(G4169,Store_Map!$A$2:$I$100,8,FALSE),"")</f>
        <v>0</v>
      </c>
      <c r="N4169">
        <f t="shared" si="585"/>
        <v>0</v>
      </c>
      <c r="O4169" t="str">
        <f t="shared" si="586"/>
        <v>PASS</v>
      </c>
      <c r="P4169" t="str">
        <f t="shared" si="587"/>
        <v>PASS</v>
      </c>
      <c r="Q4169" t="str">
        <f t="shared" si="588"/>
        <v>PASS</v>
      </c>
      <c r="R4169" t="str">
        <f t="shared" si="589"/>
        <v>PASS</v>
      </c>
      <c r="S4169" t="str">
        <f t="shared" si="590"/>
        <v>PASS</v>
      </c>
      <c r="T4169">
        <f t="shared" si="591"/>
        <v>100</v>
      </c>
      <c r="U4169" t="str">
        <f t="shared" si="592"/>
        <v>Low</v>
      </c>
      <c r="V4169" t="str">
        <f t="shared" si="593"/>
        <v>Clean</v>
      </c>
    </row>
    <row r="4170" spans="1:22" x14ac:dyDescent="0.3">
      <c r="A4170" t="str">
        <f>Raw_Data!A4170</f>
        <v>16055191</v>
      </c>
      <c r="B4170">
        <f>Raw_Data!B4170</f>
        <v>45670</v>
      </c>
      <c r="C4170" t="str">
        <f>Raw_Data!C4170</f>
        <v>SILDENAFIL 100 MG TABLET</v>
      </c>
      <c r="D4170" t="str">
        <f>Raw_Data!D4170</f>
        <v>13668018830</v>
      </c>
      <c r="E4170" t="str">
        <f>Raw_Data!E4170</f>
        <v>FORD, JAMES</v>
      </c>
      <c r="F4170" t="str">
        <f>Raw_Data!F4170</f>
        <v>1033117684</v>
      </c>
      <c r="G4170" t="str">
        <f>Raw_Data!H4170</f>
        <v>1</v>
      </c>
      <c r="H4170">
        <f>IFERROR(VLOOKUP(G4170,Store_Map!$A$2:$I$100,3,FALSE),"")</f>
        <v>0</v>
      </c>
      <c r="I4170">
        <f>IFERROR(VLOOKUP(G4170,Store_Map!$A$2:$I$100,4,FALSE),"")</f>
        <v>0</v>
      </c>
      <c r="J4170">
        <f>IFERROR(VLOOKUP(G4170,Store_Map!$A$2:$I$100,5,FALSE),"")</f>
        <v>0</v>
      </c>
      <c r="K4170">
        <f>IFERROR(VLOOKUP(G4170,Store_Map!$A$2:$I$100,6,FALSE),"")</f>
        <v>0</v>
      </c>
      <c r="L4170">
        <f>IFERROR(VLOOKUP(G4170,Store_Map!$A$2:$I$100,7,FALSE),"")</f>
        <v>0</v>
      </c>
      <c r="M4170">
        <f>IFERROR(VLOOKUP(G4170,Store_Map!$A$2:$I$100,8,FALSE),"")</f>
        <v>0</v>
      </c>
      <c r="N4170">
        <f t="shared" si="585"/>
        <v>0</v>
      </c>
      <c r="O4170" t="str">
        <f t="shared" si="586"/>
        <v>PASS</v>
      </c>
      <c r="P4170" t="str">
        <f t="shared" si="587"/>
        <v>PASS</v>
      </c>
      <c r="Q4170" t="str">
        <f t="shared" si="588"/>
        <v>PASS</v>
      </c>
      <c r="R4170" t="str">
        <f t="shared" si="589"/>
        <v>PASS</v>
      </c>
      <c r="S4170" t="str">
        <f t="shared" si="590"/>
        <v>PASS</v>
      </c>
      <c r="T4170">
        <f t="shared" si="591"/>
        <v>100</v>
      </c>
      <c r="U4170" t="str">
        <f t="shared" si="592"/>
        <v>Low</v>
      </c>
      <c r="V4170" t="str">
        <f t="shared" si="593"/>
        <v>Clean</v>
      </c>
    </row>
    <row r="4171" spans="1:22" x14ac:dyDescent="0.3">
      <c r="A4171" t="str">
        <f>Raw_Data!A4171</f>
        <v>16053678</v>
      </c>
      <c r="B4171">
        <f>Raw_Data!B4171</f>
        <v>45670</v>
      </c>
      <c r="C4171" t="str">
        <f>Raw_Data!C4171</f>
        <v>CYPROHEPTADINE 4 MG TABLET</v>
      </c>
      <c r="D4171" t="str">
        <f>Raw_Data!D4171</f>
        <v>115175701</v>
      </c>
      <c r="E4171" t="str">
        <f>Raw_Data!E4171</f>
        <v>GIBBS, JON</v>
      </c>
      <c r="F4171" t="str">
        <f>Raw_Data!F4171</f>
        <v>1700896156</v>
      </c>
      <c r="G4171" t="str">
        <f>Raw_Data!H4171</f>
        <v>1</v>
      </c>
      <c r="H4171">
        <f>IFERROR(VLOOKUP(G4171,Store_Map!$A$2:$I$100,3,FALSE),"")</f>
        <v>0</v>
      </c>
      <c r="I4171">
        <f>IFERROR(VLOOKUP(G4171,Store_Map!$A$2:$I$100,4,FALSE),"")</f>
        <v>0</v>
      </c>
      <c r="J4171">
        <f>IFERROR(VLOOKUP(G4171,Store_Map!$A$2:$I$100,5,FALSE),"")</f>
        <v>0</v>
      </c>
      <c r="K4171">
        <f>IFERROR(VLOOKUP(G4171,Store_Map!$A$2:$I$100,6,FALSE),"")</f>
        <v>0</v>
      </c>
      <c r="L4171">
        <f>IFERROR(VLOOKUP(G4171,Store_Map!$A$2:$I$100,7,FALSE),"")</f>
        <v>0</v>
      </c>
      <c r="M4171">
        <f>IFERROR(VLOOKUP(G4171,Store_Map!$A$2:$I$100,8,FALSE),"")</f>
        <v>0</v>
      </c>
      <c r="N4171">
        <f t="shared" si="585"/>
        <v>0</v>
      </c>
      <c r="O4171" t="str">
        <f t="shared" si="586"/>
        <v>PASS</v>
      </c>
      <c r="P4171" t="str">
        <f t="shared" si="587"/>
        <v>REVIEW</v>
      </c>
      <c r="Q4171" t="str">
        <f t="shared" si="588"/>
        <v>PASS</v>
      </c>
      <c r="R4171" t="str">
        <f t="shared" si="589"/>
        <v>PASS</v>
      </c>
      <c r="S4171" t="str">
        <f t="shared" si="590"/>
        <v>REVIEW</v>
      </c>
      <c r="T4171">
        <f t="shared" si="591"/>
        <v>90</v>
      </c>
      <c r="U4171" t="str">
        <f t="shared" si="592"/>
        <v>Low</v>
      </c>
      <c r="V4171" t="str">
        <f t="shared" si="593"/>
        <v>Invalid NDC</v>
      </c>
    </row>
    <row r="4172" spans="1:22" x14ac:dyDescent="0.3">
      <c r="A4172" t="str">
        <f>Raw_Data!A4172</f>
        <v>16050861</v>
      </c>
      <c r="B4172">
        <f>Raw_Data!B4172</f>
        <v>45670</v>
      </c>
      <c r="C4172" t="str">
        <f>Raw_Data!C4172</f>
        <v>TOLTERODINE TARTRATE 1 MG T</v>
      </c>
      <c r="D4172" t="str">
        <f>Raw_Data!D4172</f>
        <v>59762017006</v>
      </c>
      <c r="E4172" t="str">
        <f>Raw_Data!E4172</f>
        <v>GIBBS, JON</v>
      </c>
      <c r="F4172" t="str">
        <f>Raw_Data!F4172</f>
        <v>1700896156</v>
      </c>
      <c r="G4172" t="str">
        <f>Raw_Data!H4172</f>
        <v>1</v>
      </c>
      <c r="H4172">
        <f>IFERROR(VLOOKUP(G4172,Store_Map!$A$2:$I$100,3,FALSE),"")</f>
        <v>0</v>
      </c>
      <c r="I4172">
        <f>IFERROR(VLOOKUP(G4172,Store_Map!$A$2:$I$100,4,FALSE),"")</f>
        <v>0</v>
      </c>
      <c r="J4172">
        <f>IFERROR(VLOOKUP(G4172,Store_Map!$A$2:$I$100,5,FALSE),"")</f>
        <v>0</v>
      </c>
      <c r="K4172">
        <f>IFERROR(VLOOKUP(G4172,Store_Map!$A$2:$I$100,6,FALSE),"")</f>
        <v>0</v>
      </c>
      <c r="L4172">
        <f>IFERROR(VLOOKUP(G4172,Store_Map!$A$2:$I$100,7,FALSE),"")</f>
        <v>0</v>
      </c>
      <c r="M4172">
        <f>IFERROR(VLOOKUP(G4172,Store_Map!$A$2:$I$100,8,FALSE),"")</f>
        <v>0</v>
      </c>
      <c r="N4172">
        <f t="shared" si="585"/>
        <v>0</v>
      </c>
      <c r="O4172" t="str">
        <f t="shared" si="586"/>
        <v>PASS</v>
      </c>
      <c r="P4172" t="str">
        <f t="shared" si="587"/>
        <v>PASS</v>
      </c>
      <c r="Q4172" t="str">
        <f t="shared" si="588"/>
        <v>PASS</v>
      </c>
      <c r="R4172" t="str">
        <f t="shared" si="589"/>
        <v>PASS</v>
      </c>
      <c r="S4172" t="str">
        <f t="shared" si="590"/>
        <v>PASS</v>
      </c>
      <c r="T4172">
        <f t="shared" si="591"/>
        <v>100</v>
      </c>
      <c r="U4172" t="str">
        <f t="shared" si="592"/>
        <v>Low</v>
      </c>
      <c r="V4172" t="str">
        <f t="shared" si="593"/>
        <v>Clean</v>
      </c>
    </row>
    <row r="4173" spans="1:22" x14ac:dyDescent="0.3">
      <c r="A4173" t="str">
        <f>Raw_Data!A4173</f>
        <v>16049790</v>
      </c>
      <c r="B4173">
        <f>Raw_Data!B4173</f>
        <v>45670</v>
      </c>
      <c r="C4173" t="str">
        <f>Raw_Data!C4173</f>
        <v>HYDROCHLOROTHIAZIDE 12.5 MG</v>
      </c>
      <c r="D4173" t="str">
        <f>Raw_Data!D4173</f>
        <v>23155076401</v>
      </c>
      <c r="E4173" t="str">
        <f>Raw_Data!E4173</f>
        <v>GIBBS, JON</v>
      </c>
      <c r="F4173" t="str">
        <f>Raw_Data!F4173</f>
        <v>1700896156</v>
      </c>
      <c r="G4173" t="str">
        <f>Raw_Data!H4173</f>
        <v>1</v>
      </c>
      <c r="H4173">
        <f>IFERROR(VLOOKUP(G4173,Store_Map!$A$2:$I$100,3,FALSE),"")</f>
        <v>0</v>
      </c>
      <c r="I4173">
        <f>IFERROR(VLOOKUP(G4173,Store_Map!$A$2:$I$100,4,FALSE),"")</f>
        <v>0</v>
      </c>
      <c r="J4173">
        <f>IFERROR(VLOOKUP(G4173,Store_Map!$A$2:$I$100,5,FALSE),"")</f>
        <v>0</v>
      </c>
      <c r="K4173">
        <f>IFERROR(VLOOKUP(G4173,Store_Map!$A$2:$I$100,6,FALSE),"")</f>
        <v>0</v>
      </c>
      <c r="L4173">
        <f>IFERROR(VLOOKUP(G4173,Store_Map!$A$2:$I$100,7,FALSE),"")</f>
        <v>0</v>
      </c>
      <c r="M4173">
        <f>IFERROR(VLOOKUP(G4173,Store_Map!$A$2:$I$100,8,FALSE),"")</f>
        <v>0</v>
      </c>
      <c r="N4173">
        <f t="shared" si="585"/>
        <v>0</v>
      </c>
      <c r="O4173" t="str">
        <f t="shared" si="586"/>
        <v>PASS</v>
      </c>
      <c r="P4173" t="str">
        <f t="shared" si="587"/>
        <v>PASS</v>
      </c>
      <c r="Q4173" t="str">
        <f t="shared" si="588"/>
        <v>PASS</v>
      </c>
      <c r="R4173" t="str">
        <f t="shared" si="589"/>
        <v>PASS</v>
      </c>
      <c r="S4173" t="str">
        <f t="shared" si="590"/>
        <v>PASS</v>
      </c>
      <c r="T4173">
        <f t="shared" si="591"/>
        <v>100</v>
      </c>
      <c r="U4173" t="str">
        <f t="shared" si="592"/>
        <v>Low</v>
      </c>
      <c r="V4173" t="str">
        <f t="shared" si="593"/>
        <v>Clean</v>
      </c>
    </row>
    <row r="4174" spans="1:22" x14ac:dyDescent="0.3">
      <c r="A4174" t="str">
        <f>Raw_Data!A4174</f>
        <v>16053921</v>
      </c>
      <c r="B4174">
        <f>Raw_Data!B4174</f>
        <v>45670</v>
      </c>
      <c r="C4174" t="str">
        <f>Raw_Data!C4174</f>
        <v>AMLODIPINE BESYLATE 10 MG T</v>
      </c>
      <c r="D4174" t="str">
        <f>Raw_Data!D4174</f>
        <v>69097012805</v>
      </c>
      <c r="E4174" t="str">
        <f>Raw_Data!E4174</f>
        <v>GIBBS, JON</v>
      </c>
      <c r="F4174" t="str">
        <f>Raw_Data!F4174</f>
        <v>1700896156</v>
      </c>
      <c r="G4174" t="str">
        <f>Raw_Data!H4174</f>
        <v>1</v>
      </c>
      <c r="H4174">
        <f>IFERROR(VLOOKUP(G4174,Store_Map!$A$2:$I$100,3,FALSE),"")</f>
        <v>0</v>
      </c>
      <c r="I4174">
        <f>IFERROR(VLOOKUP(G4174,Store_Map!$A$2:$I$100,4,FALSE),"")</f>
        <v>0</v>
      </c>
      <c r="J4174">
        <f>IFERROR(VLOOKUP(G4174,Store_Map!$A$2:$I$100,5,FALSE),"")</f>
        <v>0</v>
      </c>
      <c r="K4174">
        <f>IFERROR(VLOOKUP(G4174,Store_Map!$A$2:$I$100,6,FALSE),"")</f>
        <v>0</v>
      </c>
      <c r="L4174">
        <f>IFERROR(VLOOKUP(G4174,Store_Map!$A$2:$I$100,7,FALSE),"")</f>
        <v>0</v>
      </c>
      <c r="M4174">
        <f>IFERROR(VLOOKUP(G4174,Store_Map!$A$2:$I$100,8,FALSE),"")</f>
        <v>0</v>
      </c>
      <c r="N4174">
        <f t="shared" si="585"/>
        <v>0</v>
      </c>
      <c r="O4174" t="str">
        <f t="shared" si="586"/>
        <v>PASS</v>
      </c>
      <c r="P4174" t="str">
        <f t="shared" si="587"/>
        <v>PASS</v>
      </c>
      <c r="Q4174" t="str">
        <f t="shared" si="588"/>
        <v>PASS</v>
      </c>
      <c r="R4174" t="str">
        <f t="shared" si="589"/>
        <v>PASS</v>
      </c>
      <c r="S4174" t="str">
        <f t="shared" si="590"/>
        <v>PASS</v>
      </c>
      <c r="T4174">
        <f t="shared" si="591"/>
        <v>100</v>
      </c>
      <c r="U4174" t="str">
        <f t="shared" si="592"/>
        <v>Low</v>
      </c>
      <c r="V4174" t="str">
        <f t="shared" si="593"/>
        <v>Clean</v>
      </c>
    </row>
    <row r="4175" spans="1:22" x14ac:dyDescent="0.3">
      <c r="A4175" t="str">
        <f>Raw_Data!A4175</f>
        <v>16053917</v>
      </c>
      <c r="B4175">
        <f>Raw_Data!B4175</f>
        <v>45670</v>
      </c>
      <c r="C4175" t="str">
        <f>Raw_Data!C4175</f>
        <v>NEBIVOLOL 5 MG TABLET</v>
      </c>
      <c r="D4175" t="str">
        <f>Raw_Data!D4175</f>
        <v>67877039290</v>
      </c>
      <c r="E4175" t="str">
        <f>Raw_Data!E4175</f>
        <v>GIBBS, JON</v>
      </c>
      <c r="F4175" t="str">
        <f>Raw_Data!F4175</f>
        <v>1700896156</v>
      </c>
      <c r="G4175" t="str">
        <f>Raw_Data!H4175</f>
        <v>1</v>
      </c>
      <c r="H4175">
        <f>IFERROR(VLOOKUP(G4175,Store_Map!$A$2:$I$100,3,FALSE),"")</f>
        <v>0</v>
      </c>
      <c r="I4175">
        <f>IFERROR(VLOOKUP(G4175,Store_Map!$A$2:$I$100,4,FALSE),"")</f>
        <v>0</v>
      </c>
      <c r="J4175">
        <f>IFERROR(VLOOKUP(G4175,Store_Map!$A$2:$I$100,5,FALSE),"")</f>
        <v>0</v>
      </c>
      <c r="K4175">
        <f>IFERROR(VLOOKUP(G4175,Store_Map!$A$2:$I$100,6,FALSE),"")</f>
        <v>0</v>
      </c>
      <c r="L4175">
        <f>IFERROR(VLOOKUP(G4175,Store_Map!$A$2:$I$100,7,FALSE),"")</f>
        <v>0</v>
      </c>
      <c r="M4175">
        <f>IFERROR(VLOOKUP(G4175,Store_Map!$A$2:$I$100,8,FALSE),"")</f>
        <v>0</v>
      </c>
      <c r="N4175">
        <f t="shared" si="585"/>
        <v>0</v>
      </c>
      <c r="O4175" t="str">
        <f t="shared" si="586"/>
        <v>PASS</v>
      </c>
      <c r="P4175" t="str">
        <f t="shared" si="587"/>
        <v>PASS</v>
      </c>
      <c r="Q4175" t="str">
        <f t="shared" si="588"/>
        <v>PASS</v>
      </c>
      <c r="R4175" t="str">
        <f t="shared" si="589"/>
        <v>PASS</v>
      </c>
      <c r="S4175" t="str">
        <f t="shared" si="590"/>
        <v>PASS</v>
      </c>
      <c r="T4175">
        <f t="shared" si="591"/>
        <v>100</v>
      </c>
      <c r="U4175" t="str">
        <f t="shared" si="592"/>
        <v>Low</v>
      </c>
      <c r="V4175" t="str">
        <f t="shared" si="593"/>
        <v>Clean</v>
      </c>
    </row>
    <row r="4176" spans="1:22" x14ac:dyDescent="0.3">
      <c r="A4176" t="str">
        <f>Raw_Data!A4176</f>
        <v>16050405</v>
      </c>
      <c r="B4176">
        <f>Raw_Data!B4176</f>
        <v>45670</v>
      </c>
      <c r="C4176" t="str">
        <f>Raw_Data!C4176</f>
        <v>TRUE METRIX GLUCOSE TEST ST</v>
      </c>
      <c r="D4176" t="str">
        <f>Raw_Data!D4176</f>
        <v>56151146001</v>
      </c>
      <c r="E4176" t="str">
        <f>Raw_Data!E4176</f>
        <v>FORD, JAMES</v>
      </c>
      <c r="F4176" t="str">
        <f>Raw_Data!F4176</f>
        <v>1033117684</v>
      </c>
      <c r="G4176" t="str">
        <f>Raw_Data!H4176</f>
        <v>1</v>
      </c>
      <c r="H4176">
        <f>IFERROR(VLOOKUP(G4176,Store_Map!$A$2:$I$100,3,FALSE),"")</f>
        <v>0</v>
      </c>
      <c r="I4176">
        <f>IFERROR(VLOOKUP(G4176,Store_Map!$A$2:$I$100,4,FALSE),"")</f>
        <v>0</v>
      </c>
      <c r="J4176">
        <f>IFERROR(VLOOKUP(G4176,Store_Map!$A$2:$I$100,5,FALSE),"")</f>
        <v>0</v>
      </c>
      <c r="K4176">
        <f>IFERROR(VLOOKUP(G4176,Store_Map!$A$2:$I$100,6,FALSE),"")</f>
        <v>0</v>
      </c>
      <c r="L4176">
        <f>IFERROR(VLOOKUP(G4176,Store_Map!$A$2:$I$100,7,FALSE),"")</f>
        <v>0</v>
      </c>
      <c r="M4176">
        <f>IFERROR(VLOOKUP(G4176,Store_Map!$A$2:$I$100,8,FALSE),"")</f>
        <v>0</v>
      </c>
      <c r="N4176">
        <f t="shared" si="585"/>
        <v>0</v>
      </c>
      <c r="O4176" t="str">
        <f t="shared" si="586"/>
        <v>PASS</v>
      </c>
      <c r="P4176" t="str">
        <f t="shared" si="587"/>
        <v>PASS</v>
      </c>
      <c r="Q4176" t="str">
        <f t="shared" si="588"/>
        <v>PASS</v>
      </c>
      <c r="R4176" t="str">
        <f t="shared" si="589"/>
        <v>PASS</v>
      </c>
      <c r="S4176" t="str">
        <f t="shared" si="590"/>
        <v>PASS</v>
      </c>
      <c r="T4176">
        <f t="shared" si="591"/>
        <v>100</v>
      </c>
      <c r="U4176" t="str">
        <f t="shared" si="592"/>
        <v>Low</v>
      </c>
      <c r="V4176" t="str">
        <f t="shared" si="593"/>
        <v>Clean</v>
      </c>
    </row>
    <row r="4177" spans="1:22" x14ac:dyDescent="0.3">
      <c r="A4177" t="str">
        <f>Raw_Data!A4177</f>
        <v>16055194</v>
      </c>
      <c r="B4177">
        <f>Raw_Data!B4177</f>
        <v>45670</v>
      </c>
      <c r="C4177" t="str">
        <f>Raw_Data!C4177</f>
        <v>VALSARTAN-HCTZ 80-12.5 MG T</v>
      </c>
      <c r="D4177" t="str">
        <f>Raw_Data!D4177</f>
        <v>378632177</v>
      </c>
      <c r="E4177" t="str">
        <f>Raw_Data!E4177</f>
        <v>YASIN, NURA</v>
      </c>
      <c r="F4177" t="str">
        <f>Raw_Data!F4177</f>
        <v>1265518567</v>
      </c>
      <c r="G4177" t="str">
        <f>Raw_Data!H4177</f>
        <v>1</v>
      </c>
      <c r="H4177">
        <f>IFERROR(VLOOKUP(G4177,Store_Map!$A$2:$I$100,3,FALSE),"")</f>
        <v>0</v>
      </c>
      <c r="I4177">
        <f>IFERROR(VLOOKUP(G4177,Store_Map!$A$2:$I$100,4,FALSE),"")</f>
        <v>0</v>
      </c>
      <c r="J4177">
        <f>IFERROR(VLOOKUP(G4177,Store_Map!$A$2:$I$100,5,FALSE),"")</f>
        <v>0</v>
      </c>
      <c r="K4177">
        <f>IFERROR(VLOOKUP(G4177,Store_Map!$A$2:$I$100,6,FALSE),"")</f>
        <v>0</v>
      </c>
      <c r="L4177">
        <f>IFERROR(VLOOKUP(G4177,Store_Map!$A$2:$I$100,7,FALSE),"")</f>
        <v>0</v>
      </c>
      <c r="M4177">
        <f>IFERROR(VLOOKUP(G4177,Store_Map!$A$2:$I$100,8,FALSE),"")</f>
        <v>0</v>
      </c>
      <c r="N4177">
        <f t="shared" si="585"/>
        <v>0</v>
      </c>
      <c r="O4177" t="str">
        <f t="shared" si="586"/>
        <v>PASS</v>
      </c>
      <c r="P4177" t="str">
        <f t="shared" si="587"/>
        <v>REVIEW</v>
      </c>
      <c r="Q4177" t="str">
        <f t="shared" si="588"/>
        <v>PASS</v>
      </c>
      <c r="R4177" t="str">
        <f t="shared" si="589"/>
        <v>PASS</v>
      </c>
      <c r="S4177" t="str">
        <f t="shared" si="590"/>
        <v>REVIEW</v>
      </c>
      <c r="T4177">
        <f t="shared" si="591"/>
        <v>90</v>
      </c>
      <c r="U4177" t="str">
        <f t="shared" si="592"/>
        <v>Low</v>
      </c>
      <c r="V4177" t="str">
        <f t="shared" si="593"/>
        <v>Invalid NDC</v>
      </c>
    </row>
    <row r="4178" spans="1:22" x14ac:dyDescent="0.3">
      <c r="A4178" t="str">
        <f>Raw_Data!A4178</f>
        <v>16055196</v>
      </c>
      <c r="B4178">
        <f>Raw_Data!B4178</f>
        <v>45670</v>
      </c>
      <c r="C4178" t="str">
        <f>Raw_Data!C4178</f>
        <v>*BUSPIRONE HCL 5 MG TABLET</v>
      </c>
      <c r="D4178" t="str">
        <f>Raw_Data!D4178</f>
        <v>93005301</v>
      </c>
      <c r="E4178" t="str">
        <f>Raw_Data!E4178</f>
        <v>CHRISTIAN, JOHNNY</v>
      </c>
      <c r="F4178" t="str">
        <f>Raw_Data!F4178</f>
        <v>1962445841</v>
      </c>
      <c r="G4178" t="str">
        <f>Raw_Data!H4178</f>
        <v>1</v>
      </c>
      <c r="H4178">
        <f>IFERROR(VLOOKUP(G4178,Store_Map!$A$2:$I$100,3,FALSE),"")</f>
        <v>0</v>
      </c>
      <c r="I4178">
        <f>IFERROR(VLOOKUP(G4178,Store_Map!$A$2:$I$100,4,FALSE),"")</f>
        <v>0</v>
      </c>
      <c r="J4178">
        <f>IFERROR(VLOOKUP(G4178,Store_Map!$A$2:$I$100,5,FALSE),"")</f>
        <v>0</v>
      </c>
      <c r="K4178">
        <f>IFERROR(VLOOKUP(G4178,Store_Map!$A$2:$I$100,6,FALSE),"")</f>
        <v>0</v>
      </c>
      <c r="L4178">
        <f>IFERROR(VLOOKUP(G4178,Store_Map!$A$2:$I$100,7,FALSE),"")</f>
        <v>0</v>
      </c>
      <c r="M4178">
        <f>IFERROR(VLOOKUP(G4178,Store_Map!$A$2:$I$100,8,FALSE),"")</f>
        <v>0</v>
      </c>
      <c r="N4178">
        <f t="shared" si="585"/>
        <v>0</v>
      </c>
      <c r="O4178" t="str">
        <f t="shared" si="586"/>
        <v>PASS</v>
      </c>
      <c r="P4178" t="str">
        <f t="shared" si="587"/>
        <v>REVIEW</v>
      </c>
      <c r="Q4178" t="str">
        <f t="shared" si="588"/>
        <v>PASS</v>
      </c>
      <c r="R4178" t="str">
        <f t="shared" si="589"/>
        <v>PASS</v>
      </c>
      <c r="S4178" t="str">
        <f t="shared" si="590"/>
        <v>REVIEW</v>
      </c>
      <c r="T4178">
        <f t="shared" si="591"/>
        <v>90</v>
      </c>
      <c r="U4178" t="str">
        <f t="shared" si="592"/>
        <v>Low</v>
      </c>
      <c r="V4178" t="str">
        <f t="shared" si="593"/>
        <v>Invalid NDC</v>
      </c>
    </row>
    <row r="4179" spans="1:22" x14ac:dyDescent="0.3">
      <c r="A4179" t="str">
        <f>Raw_Data!A4179</f>
        <v>16055197</v>
      </c>
      <c r="B4179">
        <f>Raw_Data!B4179</f>
        <v>45670</v>
      </c>
      <c r="C4179" t="str">
        <f>Raw_Data!C4179</f>
        <v>*PAROXETINE ER 25 MG TABLET</v>
      </c>
      <c r="D4179" t="str">
        <f>Raw_Data!D4179</f>
        <v>69367033630</v>
      </c>
      <c r="E4179" t="str">
        <f>Raw_Data!E4179</f>
        <v>CHRISTIAN, JOHNNY</v>
      </c>
      <c r="F4179" t="str">
        <f>Raw_Data!F4179</f>
        <v>1962445841</v>
      </c>
      <c r="G4179" t="str">
        <f>Raw_Data!H4179</f>
        <v>1</v>
      </c>
      <c r="H4179">
        <f>IFERROR(VLOOKUP(G4179,Store_Map!$A$2:$I$100,3,FALSE),"")</f>
        <v>0</v>
      </c>
      <c r="I4179">
        <f>IFERROR(VLOOKUP(G4179,Store_Map!$A$2:$I$100,4,FALSE),"")</f>
        <v>0</v>
      </c>
      <c r="J4179">
        <f>IFERROR(VLOOKUP(G4179,Store_Map!$A$2:$I$100,5,FALSE),"")</f>
        <v>0</v>
      </c>
      <c r="K4179">
        <f>IFERROR(VLOOKUP(G4179,Store_Map!$A$2:$I$100,6,FALSE),"")</f>
        <v>0</v>
      </c>
      <c r="L4179">
        <f>IFERROR(VLOOKUP(G4179,Store_Map!$A$2:$I$100,7,FALSE),"")</f>
        <v>0</v>
      </c>
      <c r="M4179">
        <f>IFERROR(VLOOKUP(G4179,Store_Map!$A$2:$I$100,8,FALSE),"")</f>
        <v>0</v>
      </c>
      <c r="N4179">
        <f t="shared" si="585"/>
        <v>0</v>
      </c>
      <c r="O4179" t="str">
        <f t="shared" si="586"/>
        <v>PASS</v>
      </c>
      <c r="P4179" t="str">
        <f t="shared" si="587"/>
        <v>PASS</v>
      </c>
      <c r="Q4179" t="str">
        <f t="shared" si="588"/>
        <v>PASS</v>
      </c>
      <c r="R4179" t="str">
        <f t="shared" si="589"/>
        <v>PASS</v>
      </c>
      <c r="S4179" t="str">
        <f t="shared" si="590"/>
        <v>PASS</v>
      </c>
      <c r="T4179">
        <f t="shared" si="591"/>
        <v>100</v>
      </c>
      <c r="U4179" t="str">
        <f t="shared" si="592"/>
        <v>Low</v>
      </c>
      <c r="V4179" t="str">
        <f t="shared" si="593"/>
        <v>Clean</v>
      </c>
    </row>
    <row r="4180" spans="1:22" x14ac:dyDescent="0.3">
      <c r="A4180" t="str">
        <f>Raw_Data!A4180</f>
        <v>16055198</v>
      </c>
      <c r="B4180">
        <f>Raw_Data!B4180</f>
        <v>45670</v>
      </c>
      <c r="C4180" t="str">
        <f>Raw_Data!C4180</f>
        <v>*DARIFENACIN ER 15 MG TABLE</v>
      </c>
      <c r="D4180" t="str">
        <f>Raw_Data!D4180</f>
        <v>69097043205</v>
      </c>
      <c r="E4180" t="str">
        <f>Raw_Data!E4180</f>
        <v>CHRISTIAN, JOHNNY</v>
      </c>
      <c r="F4180" t="str">
        <f>Raw_Data!F4180</f>
        <v>1962445841</v>
      </c>
      <c r="G4180" t="str">
        <f>Raw_Data!H4180</f>
        <v>1</v>
      </c>
      <c r="H4180">
        <f>IFERROR(VLOOKUP(G4180,Store_Map!$A$2:$I$100,3,FALSE),"")</f>
        <v>0</v>
      </c>
      <c r="I4180">
        <f>IFERROR(VLOOKUP(G4180,Store_Map!$A$2:$I$100,4,FALSE),"")</f>
        <v>0</v>
      </c>
      <c r="J4180">
        <f>IFERROR(VLOOKUP(G4180,Store_Map!$A$2:$I$100,5,FALSE),"")</f>
        <v>0</v>
      </c>
      <c r="K4180">
        <f>IFERROR(VLOOKUP(G4180,Store_Map!$A$2:$I$100,6,FALSE),"")</f>
        <v>0</v>
      </c>
      <c r="L4180">
        <f>IFERROR(VLOOKUP(G4180,Store_Map!$A$2:$I$100,7,FALSE),"")</f>
        <v>0</v>
      </c>
      <c r="M4180">
        <f>IFERROR(VLOOKUP(G4180,Store_Map!$A$2:$I$100,8,FALSE),"")</f>
        <v>0</v>
      </c>
      <c r="N4180">
        <f t="shared" si="585"/>
        <v>0</v>
      </c>
      <c r="O4180" t="str">
        <f t="shared" si="586"/>
        <v>PASS</v>
      </c>
      <c r="P4180" t="str">
        <f t="shared" si="587"/>
        <v>PASS</v>
      </c>
      <c r="Q4180" t="str">
        <f t="shared" si="588"/>
        <v>PASS</v>
      </c>
      <c r="R4180" t="str">
        <f t="shared" si="589"/>
        <v>PASS</v>
      </c>
      <c r="S4180" t="str">
        <f t="shared" si="590"/>
        <v>PASS</v>
      </c>
      <c r="T4180">
        <f t="shared" si="591"/>
        <v>100</v>
      </c>
      <c r="U4180" t="str">
        <f t="shared" si="592"/>
        <v>Low</v>
      </c>
      <c r="V4180" t="str">
        <f t="shared" si="593"/>
        <v>Clean</v>
      </c>
    </row>
    <row r="4181" spans="1:22" x14ac:dyDescent="0.3">
      <c r="A4181" t="str">
        <f>Raw_Data!A4181</f>
        <v>16055199</v>
      </c>
      <c r="B4181">
        <f>Raw_Data!B4181</f>
        <v>45670</v>
      </c>
      <c r="C4181" t="str">
        <f>Raw_Data!C4181</f>
        <v>*DILTIAZE 24H ER(CD) 180 MG</v>
      </c>
      <c r="D4181" t="str">
        <f>Raw_Data!D4181</f>
        <v>10370083009</v>
      </c>
      <c r="E4181" t="str">
        <f>Raw_Data!E4181</f>
        <v>CHRISTIAN, JOHNNY</v>
      </c>
      <c r="F4181" t="str">
        <f>Raw_Data!F4181</f>
        <v>1962445841</v>
      </c>
      <c r="G4181" t="str">
        <f>Raw_Data!H4181</f>
        <v>1</v>
      </c>
      <c r="H4181">
        <f>IFERROR(VLOOKUP(G4181,Store_Map!$A$2:$I$100,3,FALSE),"")</f>
        <v>0</v>
      </c>
      <c r="I4181">
        <f>IFERROR(VLOOKUP(G4181,Store_Map!$A$2:$I$100,4,FALSE),"")</f>
        <v>0</v>
      </c>
      <c r="J4181">
        <f>IFERROR(VLOOKUP(G4181,Store_Map!$A$2:$I$100,5,FALSE),"")</f>
        <v>0</v>
      </c>
      <c r="K4181">
        <f>IFERROR(VLOOKUP(G4181,Store_Map!$A$2:$I$100,6,FALSE),"")</f>
        <v>0</v>
      </c>
      <c r="L4181">
        <f>IFERROR(VLOOKUP(G4181,Store_Map!$A$2:$I$100,7,FALSE),"")</f>
        <v>0</v>
      </c>
      <c r="M4181">
        <f>IFERROR(VLOOKUP(G4181,Store_Map!$A$2:$I$100,8,FALSE),"")</f>
        <v>0</v>
      </c>
      <c r="N4181">
        <f t="shared" si="585"/>
        <v>0</v>
      </c>
      <c r="O4181" t="str">
        <f t="shared" si="586"/>
        <v>PASS</v>
      </c>
      <c r="P4181" t="str">
        <f t="shared" si="587"/>
        <v>PASS</v>
      </c>
      <c r="Q4181" t="str">
        <f t="shared" si="588"/>
        <v>PASS</v>
      </c>
      <c r="R4181" t="str">
        <f t="shared" si="589"/>
        <v>PASS</v>
      </c>
      <c r="S4181" t="str">
        <f t="shared" si="590"/>
        <v>PASS</v>
      </c>
      <c r="T4181">
        <f t="shared" si="591"/>
        <v>100</v>
      </c>
      <c r="U4181" t="str">
        <f t="shared" si="592"/>
        <v>Low</v>
      </c>
      <c r="V4181" t="str">
        <f t="shared" si="593"/>
        <v>Clean</v>
      </c>
    </row>
    <row r="4182" spans="1:22" x14ac:dyDescent="0.3">
      <c r="A4182" t="str">
        <f>Raw_Data!A4182</f>
        <v>16052953</v>
      </c>
      <c r="B4182">
        <f>Raw_Data!B4182</f>
        <v>45670</v>
      </c>
      <c r="C4182" t="str">
        <f>Raw_Data!C4182</f>
        <v>*ROSUVASTATIN CALCIUM 20 MG</v>
      </c>
      <c r="D4182" t="str">
        <f>Raw_Data!D4182</f>
        <v>68462026390</v>
      </c>
      <c r="E4182" t="str">
        <f>Raw_Data!E4182</f>
        <v>SHELLITO, ROBIN</v>
      </c>
      <c r="F4182" t="str">
        <f>Raw_Data!F4182</f>
        <v>1659315448</v>
      </c>
      <c r="G4182" t="str">
        <f>Raw_Data!H4182</f>
        <v>1</v>
      </c>
      <c r="H4182">
        <f>IFERROR(VLOOKUP(G4182,Store_Map!$A$2:$I$100,3,FALSE),"")</f>
        <v>0</v>
      </c>
      <c r="I4182">
        <f>IFERROR(VLOOKUP(G4182,Store_Map!$A$2:$I$100,4,FALSE),"")</f>
        <v>0</v>
      </c>
      <c r="J4182">
        <f>IFERROR(VLOOKUP(G4182,Store_Map!$A$2:$I$100,5,FALSE),"")</f>
        <v>0</v>
      </c>
      <c r="K4182">
        <f>IFERROR(VLOOKUP(G4182,Store_Map!$A$2:$I$100,6,FALSE),"")</f>
        <v>0</v>
      </c>
      <c r="L4182">
        <f>IFERROR(VLOOKUP(G4182,Store_Map!$A$2:$I$100,7,FALSE),"")</f>
        <v>0</v>
      </c>
      <c r="M4182">
        <f>IFERROR(VLOOKUP(G4182,Store_Map!$A$2:$I$100,8,FALSE),"")</f>
        <v>0</v>
      </c>
      <c r="N4182">
        <f t="shared" si="585"/>
        <v>0</v>
      </c>
      <c r="O4182" t="str">
        <f t="shared" si="586"/>
        <v>PASS</v>
      </c>
      <c r="P4182" t="str">
        <f t="shared" si="587"/>
        <v>PASS</v>
      </c>
      <c r="Q4182" t="str">
        <f t="shared" si="588"/>
        <v>PASS</v>
      </c>
      <c r="R4182" t="str">
        <f t="shared" si="589"/>
        <v>PASS</v>
      </c>
      <c r="S4182" t="str">
        <f t="shared" si="590"/>
        <v>PASS</v>
      </c>
      <c r="T4182">
        <f t="shared" si="591"/>
        <v>100</v>
      </c>
      <c r="U4182" t="str">
        <f t="shared" si="592"/>
        <v>Low</v>
      </c>
      <c r="V4182" t="str">
        <f t="shared" si="593"/>
        <v>Clean</v>
      </c>
    </row>
    <row r="4183" spans="1:22" x14ac:dyDescent="0.3">
      <c r="A4183" t="str">
        <f>Raw_Data!A4183</f>
        <v>16052952</v>
      </c>
      <c r="B4183">
        <f>Raw_Data!B4183</f>
        <v>45670</v>
      </c>
      <c r="C4183" t="str">
        <f>Raw_Data!C4183</f>
        <v>*LISINOPRIL-HCTZ 20-12.5 MG</v>
      </c>
      <c r="D4183" t="str">
        <f>Raw_Data!D4183</f>
        <v>68180051901</v>
      </c>
      <c r="E4183" t="str">
        <f>Raw_Data!E4183</f>
        <v>SHELLITO, ROBIN</v>
      </c>
      <c r="F4183" t="str">
        <f>Raw_Data!F4183</f>
        <v>1659315448</v>
      </c>
      <c r="G4183" t="str">
        <f>Raw_Data!H4183</f>
        <v>1</v>
      </c>
      <c r="H4183">
        <f>IFERROR(VLOOKUP(G4183,Store_Map!$A$2:$I$100,3,FALSE),"")</f>
        <v>0</v>
      </c>
      <c r="I4183">
        <f>IFERROR(VLOOKUP(G4183,Store_Map!$A$2:$I$100,4,FALSE),"")</f>
        <v>0</v>
      </c>
      <c r="J4183">
        <f>IFERROR(VLOOKUP(G4183,Store_Map!$A$2:$I$100,5,FALSE),"")</f>
        <v>0</v>
      </c>
      <c r="K4183">
        <f>IFERROR(VLOOKUP(G4183,Store_Map!$A$2:$I$100,6,FALSE),"")</f>
        <v>0</v>
      </c>
      <c r="L4183">
        <f>IFERROR(VLOOKUP(G4183,Store_Map!$A$2:$I$100,7,FALSE),"")</f>
        <v>0</v>
      </c>
      <c r="M4183">
        <f>IFERROR(VLOOKUP(G4183,Store_Map!$A$2:$I$100,8,FALSE),"")</f>
        <v>0</v>
      </c>
      <c r="N4183">
        <f t="shared" si="585"/>
        <v>0</v>
      </c>
      <c r="O4183" t="str">
        <f t="shared" si="586"/>
        <v>PASS</v>
      </c>
      <c r="P4183" t="str">
        <f t="shared" si="587"/>
        <v>PASS</v>
      </c>
      <c r="Q4183" t="str">
        <f t="shared" si="588"/>
        <v>PASS</v>
      </c>
      <c r="R4183" t="str">
        <f t="shared" si="589"/>
        <v>PASS</v>
      </c>
      <c r="S4183" t="str">
        <f t="shared" si="590"/>
        <v>PASS</v>
      </c>
      <c r="T4183">
        <f t="shared" si="591"/>
        <v>100</v>
      </c>
      <c r="U4183" t="str">
        <f t="shared" si="592"/>
        <v>Low</v>
      </c>
      <c r="V4183" t="str">
        <f t="shared" si="593"/>
        <v>Clean</v>
      </c>
    </row>
    <row r="4184" spans="1:22" x14ac:dyDescent="0.3">
      <c r="A4184" t="str">
        <f>Raw_Data!A4184</f>
        <v>16055193</v>
      </c>
      <c r="B4184">
        <f>Raw_Data!B4184</f>
        <v>45670</v>
      </c>
      <c r="C4184" t="str">
        <f>Raw_Data!C4184</f>
        <v>TRULICITY 3 MG/0.5 ML PEN</v>
      </c>
      <c r="D4184" t="str">
        <f>Raw_Data!D4184</f>
        <v>2223680</v>
      </c>
      <c r="E4184" t="str">
        <f>Raw_Data!E4184</f>
        <v>YASIN, NURA</v>
      </c>
      <c r="F4184" t="str">
        <f>Raw_Data!F4184</f>
        <v>1265518567</v>
      </c>
      <c r="G4184" t="str">
        <f>Raw_Data!H4184</f>
        <v>1</v>
      </c>
      <c r="H4184">
        <f>IFERROR(VLOOKUP(G4184,Store_Map!$A$2:$I$100,3,FALSE),"")</f>
        <v>0</v>
      </c>
      <c r="I4184">
        <f>IFERROR(VLOOKUP(G4184,Store_Map!$A$2:$I$100,4,FALSE),"")</f>
        <v>0</v>
      </c>
      <c r="J4184">
        <f>IFERROR(VLOOKUP(G4184,Store_Map!$A$2:$I$100,5,FALSE),"")</f>
        <v>0</v>
      </c>
      <c r="K4184">
        <f>IFERROR(VLOOKUP(G4184,Store_Map!$A$2:$I$100,6,FALSE),"")</f>
        <v>0</v>
      </c>
      <c r="L4184">
        <f>IFERROR(VLOOKUP(G4184,Store_Map!$A$2:$I$100,7,FALSE),"")</f>
        <v>0</v>
      </c>
      <c r="M4184">
        <f>IFERROR(VLOOKUP(G4184,Store_Map!$A$2:$I$100,8,FALSE),"")</f>
        <v>0</v>
      </c>
      <c r="N4184">
        <f t="shared" si="585"/>
        <v>0</v>
      </c>
      <c r="O4184" t="str">
        <f t="shared" si="586"/>
        <v>PASS</v>
      </c>
      <c r="P4184" t="str">
        <f t="shared" si="587"/>
        <v>REVIEW</v>
      </c>
      <c r="Q4184" t="str">
        <f t="shared" si="588"/>
        <v>PASS</v>
      </c>
      <c r="R4184" t="str">
        <f t="shared" si="589"/>
        <v>PASS</v>
      </c>
      <c r="S4184" t="str">
        <f t="shared" si="590"/>
        <v>REVIEW</v>
      </c>
      <c r="T4184">
        <f t="shared" si="591"/>
        <v>90</v>
      </c>
      <c r="U4184" t="str">
        <f t="shared" si="592"/>
        <v>Low</v>
      </c>
      <c r="V4184" t="str">
        <f t="shared" si="593"/>
        <v>Invalid NDC</v>
      </c>
    </row>
    <row r="4185" spans="1:22" x14ac:dyDescent="0.3">
      <c r="A4185" t="str">
        <f>Raw_Data!A4185</f>
        <v>16052788</v>
      </c>
      <c r="B4185">
        <f>Raw_Data!B4185</f>
        <v>45670</v>
      </c>
      <c r="C4185" t="str">
        <f>Raw_Data!C4185</f>
        <v>OMEPRAZOLE DR 20 MG CAPSULE</v>
      </c>
      <c r="D4185" t="str">
        <f>Raw_Data!D4185</f>
        <v>781286810</v>
      </c>
      <c r="E4185" t="str">
        <f>Raw_Data!E4185</f>
        <v>GIBBS, JON</v>
      </c>
      <c r="F4185" t="str">
        <f>Raw_Data!F4185</f>
        <v>1700896156</v>
      </c>
      <c r="G4185" t="str">
        <f>Raw_Data!H4185</f>
        <v>1</v>
      </c>
      <c r="H4185">
        <f>IFERROR(VLOOKUP(G4185,Store_Map!$A$2:$I$100,3,FALSE),"")</f>
        <v>0</v>
      </c>
      <c r="I4185">
        <f>IFERROR(VLOOKUP(G4185,Store_Map!$A$2:$I$100,4,FALSE),"")</f>
        <v>0</v>
      </c>
      <c r="J4185">
        <f>IFERROR(VLOOKUP(G4185,Store_Map!$A$2:$I$100,5,FALSE),"")</f>
        <v>0</v>
      </c>
      <c r="K4185">
        <f>IFERROR(VLOOKUP(G4185,Store_Map!$A$2:$I$100,6,FALSE),"")</f>
        <v>0</v>
      </c>
      <c r="L4185">
        <f>IFERROR(VLOOKUP(G4185,Store_Map!$A$2:$I$100,7,FALSE),"")</f>
        <v>0</v>
      </c>
      <c r="M4185">
        <f>IFERROR(VLOOKUP(G4185,Store_Map!$A$2:$I$100,8,FALSE),"")</f>
        <v>0</v>
      </c>
      <c r="N4185">
        <f t="shared" si="585"/>
        <v>0</v>
      </c>
      <c r="O4185" t="str">
        <f t="shared" si="586"/>
        <v>PASS</v>
      </c>
      <c r="P4185" t="str">
        <f t="shared" si="587"/>
        <v>REVIEW</v>
      </c>
      <c r="Q4185" t="str">
        <f t="shared" si="588"/>
        <v>PASS</v>
      </c>
      <c r="R4185" t="str">
        <f t="shared" si="589"/>
        <v>PASS</v>
      </c>
      <c r="S4185" t="str">
        <f t="shared" si="590"/>
        <v>REVIEW</v>
      </c>
      <c r="T4185">
        <f t="shared" si="591"/>
        <v>90</v>
      </c>
      <c r="U4185" t="str">
        <f t="shared" si="592"/>
        <v>Low</v>
      </c>
      <c r="V4185" t="str">
        <f t="shared" si="593"/>
        <v>Invalid NDC</v>
      </c>
    </row>
    <row r="4186" spans="1:22" x14ac:dyDescent="0.3">
      <c r="A4186" t="str">
        <f>Raw_Data!A4186</f>
        <v>16052973</v>
      </c>
      <c r="B4186">
        <f>Raw_Data!B4186</f>
        <v>45670</v>
      </c>
      <c r="C4186" t="str">
        <f>Raw_Data!C4186</f>
        <v>SIMVASTATIN 10 MG TABLET</v>
      </c>
      <c r="D4186" t="str">
        <f>Raw_Data!D4186</f>
        <v>65862005190</v>
      </c>
      <c r="E4186" t="str">
        <f>Raw_Data!E4186</f>
        <v>GIBBS, JON</v>
      </c>
      <c r="F4186" t="str">
        <f>Raw_Data!F4186</f>
        <v>1700896156</v>
      </c>
      <c r="G4186" t="str">
        <f>Raw_Data!H4186</f>
        <v>1</v>
      </c>
      <c r="H4186">
        <f>IFERROR(VLOOKUP(G4186,Store_Map!$A$2:$I$100,3,FALSE),"")</f>
        <v>0</v>
      </c>
      <c r="I4186">
        <f>IFERROR(VLOOKUP(G4186,Store_Map!$A$2:$I$100,4,FALSE),"")</f>
        <v>0</v>
      </c>
      <c r="J4186">
        <f>IFERROR(VLOOKUP(G4186,Store_Map!$A$2:$I$100,5,FALSE),"")</f>
        <v>0</v>
      </c>
      <c r="K4186">
        <f>IFERROR(VLOOKUP(G4186,Store_Map!$A$2:$I$100,6,FALSE),"")</f>
        <v>0</v>
      </c>
      <c r="L4186">
        <f>IFERROR(VLOOKUP(G4186,Store_Map!$A$2:$I$100,7,FALSE),"")</f>
        <v>0</v>
      </c>
      <c r="M4186">
        <f>IFERROR(VLOOKUP(G4186,Store_Map!$A$2:$I$100,8,FALSE),"")</f>
        <v>0</v>
      </c>
      <c r="N4186">
        <f t="shared" si="585"/>
        <v>0</v>
      </c>
      <c r="O4186" t="str">
        <f t="shared" si="586"/>
        <v>PASS</v>
      </c>
      <c r="P4186" t="str">
        <f t="shared" si="587"/>
        <v>PASS</v>
      </c>
      <c r="Q4186" t="str">
        <f t="shared" si="588"/>
        <v>PASS</v>
      </c>
      <c r="R4186" t="str">
        <f t="shared" si="589"/>
        <v>PASS</v>
      </c>
      <c r="S4186" t="str">
        <f t="shared" si="590"/>
        <v>PASS</v>
      </c>
      <c r="T4186">
        <f t="shared" si="591"/>
        <v>100</v>
      </c>
      <c r="U4186" t="str">
        <f t="shared" si="592"/>
        <v>Low</v>
      </c>
      <c r="V4186" t="str">
        <f t="shared" si="593"/>
        <v>Clean</v>
      </c>
    </row>
    <row r="4187" spans="1:22" x14ac:dyDescent="0.3">
      <c r="A4187" t="str">
        <f>Raw_Data!A4187</f>
        <v>16055200</v>
      </c>
      <c r="B4187">
        <f>Raw_Data!B4187</f>
        <v>45670</v>
      </c>
      <c r="C4187" t="str">
        <f>Raw_Data!C4187</f>
        <v>METOPROLOL SUCC ER 50 MG TA</v>
      </c>
      <c r="D4187" t="str">
        <f>Raw_Data!D4187</f>
        <v>45963067611</v>
      </c>
      <c r="E4187" t="str">
        <f>Raw_Data!E4187</f>
        <v>GIBBS, JON</v>
      </c>
      <c r="F4187" t="str">
        <f>Raw_Data!F4187</f>
        <v>1700896156</v>
      </c>
      <c r="G4187" t="str">
        <f>Raw_Data!H4187</f>
        <v>1</v>
      </c>
      <c r="H4187">
        <f>IFERROR(VLOOKUP(G4187,Store_Map!$A$2:$I$100,3,FALSE),"")</f>
        <v>0</v>
      </c>
      <c r="I4187">
        <f>IFERROR(VLOOKUP(G4187,Store_Map!$A$2:$I$100,4,FALSE),"")</f>
        <v>0</v>
      </c>
      <c r="J4187">
        <f>IFERROR(VLOOKUP(G4187,Store_Map!$A$2:$I$100,5,FALSE),"")</f>
        <v>0</v>
      </c>
      <c r="K4187">
        <f>IFERROR(VLOOKUP(G4187,Store_Map!$A$2:$I$100,6,FALSE),"")</f>
        <v>0</v>
      </c>
      <c r="L4187">
        <f>IFERROR(VLOOKUP(G4187,Store_Map!$A$2:$I$100,7,FALSE),"")</f>
        <v>0</v>
      </c>
      <c r="M4187">
        <f>IFERROR(VLOOKUP(G4187,Store_Map!$A$2:$I$100,8,FALSE),"")</f>
        <v>0</v>
      </c>
      <c r="N4187">
        <f t="shared" si="585"/>
        <v>0</v>
      </c>
      <c r="O4187" t="str">
        <f t="shared" si="586"/>
        <v>PASS</v>
      </c>
      <c r="P4187" t="str">
        <f t="shared" si="587"/>
        <v>PASS</v>
      </c>
      <c r="Q4187" t="str">
        <f t="shared" si="588"/>
        <v>PASS</v>
      </c>
      <c r="R4187" t="str">
        <f t="shared" si="589"/>
        <v>PASS</v>
      </c>
      <c r="S4187" t="str">
        <f t="shared" si="590"/>
        <v>PASS</v>
      </c>
      <c r="T4187">
        <f t="shared" si="591"/>
        <v>100</v>
      </c>
      <c r="U4187" t="str">
        <f t="shared" si="592"/>
        <v>Low</v>
      </c>
      <c r="V4187" t="str">
        <f t="shared" si="593"/>
        <v>Clean</v>
      </c>
    </row>
    <row r="4188" spans="1:22" x14ac:dyDescent="0.3">
      <c r="A4188" t="str">
        <f>Raw_Data!A4188</f>
        <v>16055201</v>
      </c>
      <c r="B4188">
        <f>Raw_Data!B4188</f>
        <v>45670</v>
      </c>
      <c r="C4188" t="str">
        <f>Raw_Data!C4188</f>
        <v>WARFARIN SODIUM 5 MG TABLET</v>
      </c>
      <c r="D4188" t="str">
        <f>Raw_Data!D4188</f>
        <v>65162076610</v>
      </c>
      <c r="E4188" t="str">
        <f>Raw_Data!E4188</f>
        <v>GIBBS, JON</v>
      </c>
      <c r="F4188" t="str">
        <f>Raw_Data!F4188</f>
        <v>1700896156</v>
      </c>
      <c r="G4188" t="str">
        <f>Raw_Data!H4188</f>
        <v>1</v>
      </c>
      <c r="H4188">
        <f>IFERROR(VLOOKUP(G4188,Store_Map!$A$2:$I$100,3,FALSE),"")</f>
        <v>0</v>
      </c>
      <c r="I4188">
        <f>IFERROR(VLOOKUP(G4188,Store_Map!$A$2:$I$100,4,FALSE),"")</f>
        <v>0</v>
      </c>
      <c r="J4188">
        <f>IFERROR(VLOOKUP(G4188,Store_Map!$A$2:$I$100,5,FALSE),"")</f>
        <v>0</v>
      </c>
      <c r="K4188">
        <f>IFERROR(VLOOKUP(G4188,Store_Map!$A$2:$I$100,6,FALSE),"")</f>
        <v>0</v>
      </c>
      <c r="L4188">
        <f>IFERROR(VLOOKUP(G4188,Store_Map!$A$2:$I$100,7,FALSE),"")</f>
        <v>0</v>
      </c>
      <c r="M4188">
        <f>IFERROR(VLOOKUP(G4188,Store_Map!$A$2:$I$100,8,FALSE),"")</f>
        <v>0</v>
      </c>
      <c r="N4188">
        <f t="shared" si="585"/>
        <v>0</v>
      </c>
      <c r="O4188" t="str">
        <f t="shared" si="586"/>
        <v>PASS</v>
      </c>
      <c r="P4188" t="str">
        <f t="shared" si="587"/>
        <v>PASS</v>
      </c>
      <c r="Q4188" t="str">
        <f t="shared" si="588"/>
        <v>PASS</v>
      </c>
      <c r="R4188" t="str">
        <f t="shared" si="589"/>
        <v>PASS</v>
      </c>
      <c r="S4188" t="str">
        <f t="shared" si="590"/>
        <v>PASS</v>
      </c>
      <c r="T4188">
        <f t="shared" si="591"/>
        <v>100</v>
      </c>
      <c r="U4188" t="str">
        <f t="shared" si="592"/>
        <v>Low</v>
      </c>
      <c r="V4188" t="str">
        <f t="shared" si="593"/>
        <v>Clean</v>
      </c>
    </row>
    <row r="4189" spans="1:22" x14ac:dyDescent="0.3">
      <c r="A4189" t="str">
        <f>Raw_Data!A4189</f>
        <v>16055202</v>
      </c>
      <c r="B4189">
        <f>Raw_Data!B4189</f>
        <v>45670</v>
      </c>
      <c r="C4189" t="str">
        <f>Raw_Data!C4189</f>
        <v>FEROSUL (FERROUS SULFATE) 3</v>
      </c>
      <c r="D4189" t="str">
        <f>Raw_Data!D4189</f>
        <v>904759160</v>
      </c>
      <c r="E4189" t="str">
        <f>Raw_Data!E4189</f>
        <v>GIBBS, JON</v>
      </c>
      <c r="F4189" t="str">
        <f>Raw_Data!F4189</f>
        <v>1700896156</v>
      </c>
      <c r="G4189" t="str">
        <f>Raw_Data!H4189</f>
        <v>1</v>
      </c>
      <c r="H4189">
        <f>IFERROR(VLOOKUP(G4189,Store_Map!$A$2:$I$100,3,FALSE),"")</f>
        <v>0</v>
      </c>
      <c r="I4189">
        <f>IFERROR(VLOOKUP(G4189,Store_Map!$A$2:$I$100,4,FALSE),"")</f>
        <v>0</v>
      </c>
      <c r="J4189">
        <f>IFERROR(VLOOKUP(G4189,Store_Map!$A$2:$I$100,5,FALSE),"")</f>
        <v>0</v>
      </c>
      <c r="K4189">
        <f>IFERROR(VLOOKUP(G4189,Store_Map!$A$2:$I$100,6,FALSE),"")</f>
        <v>0</v>
      </c>
      <c r="L4189">
        <f>IFERROR(VLOOKUP(G4189,Store_Map!$A$2:$I$100,7,FALSE),"")</f>
        <v>0</v>
      </c>
      <c r="M4189">
        <f>IFERROR(VLOOKUP(G4189,Store_Map!$A$2:$I$100,8,FALSE),"")</f>
        <v>0</v>
      </c>
      <c r="N4189">
        <f t="shared" si="585"/>
        <v>0</v>
      </c>
      <c r="O4189" t="str">
        <f t="shared" si="586"/>
        <v>PASS</v>
      </c>
      <c r="P4189" t="str">
        <f t="shared" si="587"/>
        <v>REVIEW</v>
      </c>
      <c r="Q4189" t="str">
        <f t="shared" si="588"/>
        <v>PASS</v>
      </c>
      <c r="R4189" t="str">
        <f t="shared" si="589"/>
        <v>PASS</v>
      </c>
      <c r="S4189" t="str">
        <f t="shared" si="590"/>
        <v>REVIEW</v>
      </c>
      <c r="T4189">
        <f t="shared" si="591"/>
        <v>90</v>
      </c>
      <c r="U4189" t="str">
        <f t="shared" si="592"/>
        <v>Low</v>
      </c>
      <c r="V4189" t="str">
        <f t="shared" si="593"/>
        <v>Invalid NDC</v>
      </c>
    </row>
    <row r="4190" spans="1:22" x14ac:dyDescent="0.3">
      <c r="A4190" t="str">
        <f>Raw_Data!A4190</f>
        <v>16054507</v>
      </c>
      <c r="B4190">
        <f>Raw_Data!B4190</f>
        <v>45670</v>
      </c>
      <c r="C4190" t="str">
        <f>Raw_Data!C4190</f>
        <v>AMLODIPINE BESYLATE 10 MG T</v>
      </c>
      <c r="D4190" t="str">
        <f>Raw_Data!D4190</f>
        <v>69097012805</v>
      </c>
      <c r="E4190" t="str">
        <f>Raw_Data!E4190</f>
        <v>GIBBS, JON</v>
      </c>
      <c r="F4190" t="str">
        <f>Raw_Data!F4190</f>
        <v>1700896156</v>
      </c>
      <c r="G4190" t="str">
        <f>Raw_Data!H4190</f>
        <v>1</v>
      </c>
      <c r="H4190">
        <f>IFERROR(VLOOKUP(G4190,Store_Map!$A$2:$I$100,3,FALSE),"")</f>
        <v>0</v>
      </c>
      <c r="I4190">
        <f>IFERROR(VLOOKUP(G4190,Store_Map!$A$2:$I$100,4,FALSE),"")</f>
        <v>0</v>
      </c>
      <c r="J4190">
        <f>IFERROR(VLOOKUP(G4190,Store_Map!$A$2:$I$100,5,FALSE),"")</f>
        <v>0</v>
      </c>
      <c r="K4190">
        <f>IFERROR(VLOOKUP(G4190,Store_Map!$A$2:$I$100,6,FALSE),"")</f>
        <v>0</v>
      </c>
      <c r="L4190">
        <f>IFERROR(VLOOKUP(G4190,Store_Map!$A$2:$I$100,7,FALSE),"")</f>
        <v>0</v>
      </c>
      <c r="M4190">
        <f>IFERROR(VLOOKUP(G4190,Store_Map!$A$2:$I$100,8,FALSE),"")</f>
        <v>0</v>
      </c>
      <c r="N4190">
        <f t="shared" si="585"/>
        <v>0</v>
      </c>
      <c r="O4190" t="str">
        <f t="shared" si="586"/>
        <v>PASS</v>
      </c>
      <c r="P4190" t="str">
        <f t="shared" si="587"/>
        <v>PASS</v>
      </c>
      <c r="Q4190" t="str">
        <f t="shared" si="588"/>
        <v>PASS</v>
      </c>
      <c r="R4190" t="str">
        <f t="shared" si="589"/>
        <v>PASS</v>
      </c>
      <c r="S4190" t="str">
        <f t="shared" si="590"/>
        <v>PASS</v>
      </c>
      <c r="T4190">
        <f t="shared" si="591"/>
        <v>100</v>
      </c>
      <c r="U4190" t="str">
        <f t="shared" si="592"/>
        <v>Low</v>
      </c>
      <c r="V4190" t="str">
        <f t="shared" si="593"/>
        <v>Clean</v>
      </c>
    </row>
    <row r="4191" spans="1:22" x14ac:dyDescent="0.3">
      <c r="A4191" t="str">
        <f>Raw_Data!A4191</f>
        <v>16051721</v>
      </c>
      <c r="B4191">
        <f>Raw_Data!B4191</f>
        <v>45670</v>
      </c>
      <c r="C4191" t="str">
        <f>Raw_Data!C4191</f>
        <v>VITAMIN D2 1.25MG(50,000 UN</v>
      </c>
      <c r="D4191" t="str">
        <f>Raw_Data!D4191</f>
        <v>64380073706</v>
      </c>
      <c r="E4191" t="str">
        <f>Raw_Data!E4191</f>
        <v>FORD, JAMES</v>
      </c>
      <c r="F4191" t="str">
        <f>Raw_Data!F4191</f>
        <v>1033117684</v>
      </c>
      <c r="G4191" t="str">
        <f>Raw_Data!H4191</f>
        <v>1</v>
      </c>
      <c r="H4191">
        <f>IFERROR(VLOOKUP(G4191,Store_Map!$A$2:$I$100,3,FALSE),"")</f>
        <v>0</v>
      </c>
      <c r="I4191">
        <f>IFERROR(VLOOKUP(G4191,Store_Map!$A$2:$I$100,4,FALSE),"")</f>
        <v>0</v>
      </c>
      <c r="J4191">
        <f>IFERROR(VLOOKUP(G4191,Store_Map!$A$2:$I$100,5,FALSE),"")</f>
        <v>0</v>
      </c>
      <c r="K4191">
        <f>IFERROR(VLOOKUP(G4191,Store_Map!$A$2:$I$100,6,FALSE),"")</f>
        <v>0</v>
      </c>
      <c r="L4191">
        <f>IFERROR(VLOOKUP(G4191,Store_Map!$A$2:$I$100,7,FALSE),"")</f>
        <v>0</v>
      </c>
      <c r="M4191">
        <f>IFERROR(VLOOKUP(G4191,Store_Map!$A$2:$I$100,8,FALSE),"")</f>
        <v>0</v>
      </c>
      <c r="N4191">
        <f t="shared" si="585"/>
        <v>0</v>
      </c>
      <c r="O4191" t="str">
        <f t="shared" si="586"/>
        <v>PASS</v>
      </c>
      <c r="P4191" t="str">
        <f t="shared" si="587"/>
        <v>PASS</v>
      </c>
      <c r="Q4191" t="str">
        <f t="shared" si="588"/>
        <v>PASS</v>
      </c>
      <c r="R4191" t="str">
        <f t="shared" si="589"/>
        <v>PASS</v>
      </c>
      <c r="S4191" t="str">
        <f t="shared" si="590"/>
        <v>PASS</v>
      </c>
      <c r="T4191">
        <f t="shared" si="591"/>
        <v>100</v>
      </c>
      <c r="U4191" t="str">
        <f t="shared" si="592"/>
        <v>Low</v>
      </c>
      <c r="V4191" t="str">
        <f t="shared" si="593"/>
        <v>Clean</v>
      </c>
    </row>
    <row r="4192" spans="1:22" x14ac:dyDescent="0.3">
      <c r="A4192" t="str">
        <f>Raw_Data!A4192</f>
        <v>16051583</v>
      </c>
      <c r="B4192">
        <f>Raw_Data!B4192</f>
        <v>45670</v>
      </c>
      <c r="C4192" t="str">
        <f>Raw_Data!C4192</f>
        <v>BD LUER-LOK SYR 3 ML 25GX5/</v>
      </c>
      <c r="D4192" t="str">
        <f>Raw_Data!D4192</f>
        <v>8290309570</v>
      </c>
      <c r="E4192" t="str">
        <f>Raw_Data!E4192</f>
        <v>FORD, JAMES</v>
      </c>
      <c r="F4192" t="str">
        <f>Raw_Data!F4192</f>
        <v>1033117684</v>
      </c>
      <c r="G4192" t="str">
        <f>Raw_Data!H4192</f>
        <v>1</v>
      </c>
      <c r="H4192">
        <f>IFERROR(VLOOKUP(G4192,Store_Map!$A$2:$I$100,3,FALSE),"")</f>
        <v>0</v>
      </c>
      <c r="I4192">
        <f>IFERROR(VLOOKUP(G4192,Store_Map!$A$2:$I$100,4,FALSE),"")</f>
        <v>0</v>
      </c>
      <c r="J4192">
        <f>IFERROR(VLOOKUP(G4192,Store_Map!$A$2:$I$100,5,FALSE),"")</f>
        <v>0</v>
      </c>
      <c r="K4192">
        <f>IFERROR(VLOOKUP(G4192,Store_Map!$A$2:$I$100,6,FALSE),"")</f>
        <v>0</v>
      </c>
      <c r="L4192">
        <f>IFERROR(VLOOKUP(G4192,Store_Map!$A$2:$I$100,7,FALSE),"")</f>
        <v>0</v>
      </c>
      <c r="M4192">
        <f>IFERROR(VLOOKUP(G4192,Store_Map!$A$2:$I$100,8,FALSE),"")</f>
        <v>0</v>
      </c>
      <c r="N4192">
        <f t="shared" si="585"/>
        <v>0</v>
      </c>
      <c r="O4192" t="str">
        <f t="shared" si="586"/>
        <v>PASS</v>
      </c>
      <c r="P4192" t="str">
        <f t="shared" si="587"/>
        <v>PASS</v>
      </c>
      <c r="Q4192" t="str">
        <f t="shared" si="588"/>
        <v>PASS</v>
      </c>
      <c r="R4192" t="str">
        <f t="shared" si="589"/>
        <v>PASS</v>
      </c>
      <c r="S4192" t="str">
        <f t="shared" si="590"/>
        <v>PASS</v>
      </c>
      <c r="T4192">
        <f t="shared" si="591"/>
        <v>100</v>
      </c>
      <c r="U4192" t="str">
        <f t="shared" si="592"/>
        <v>Low</v>
      </c>
      <c r="V4192" t="str">
        <f t="shared" si="593"/>
        <v>Clean</v>
      </c>
    </row>
    <row r="4193" spans="1:22" x14ac:dyDescent="0.3">
      <c r="A4193" t="str">
        <f>Raw_Data!A4193</f>
        <v>16050552</v>
      </c>
      <c r="B4193">
        <f>Raw_Data!B4193</f>
        <v>45670</v>
      </c>
      <c r="C4193" t="str">
        <f>Raw_Data!C4193</f>
        <v>CYANOCOBALAMIN 1,000 MCG/ML</v>
      </c>
      <c r="D4193" t="str">
        <f>Raw_Data!D4193</f>
        <v>517003125</v>
      </c>
      <c r="E4193" t="str">
        <f>Raw_Data!E4193</f>
        <v>FORD, JAMES</v>
      </c>
      <c r="F4193" t="str">
        <f>Raw_Data!F4193</f>
        <v>1033117684</v>
      </c>
      <c r="G4193" t="str">
        <f>Raw_Data!H4193</f>
        <v>1</v>
      </c>
      <c r="H4193">
        <f>IFERROR(VLOOKUP(G4193,Store_Map!$A$2:$I$100,3,FALSE),"")</f>
        <v>0</v>
      </c>
      <c r="I4193">
        <f>IFERROR(VLOOKUP(G4193,Store_Map!$A$2:$I$100,4,FALSE),"")</f>
        <v>0</v>
      </c>
      <c r="J4193">
        <f>IFERROR(VLOOKUP(G4193,Store_Map!$A$2:$I$100,5,FALSE),"")</f>
        <v>0</v>
      </c>
      <c r="K4193">
        <f>IFERROR(VLOOKUP(G4193,Store_Map!$A$2:$I$100,6,FALSE),"")</f>
        <v>0</v>
      </c>
      <c r="L4193">
        <f>IFERROR(VLOOKUP(G4193,Store_Map!$A$2:$I$100,7,FALSE),"")</f>
        <v>0</v>
      </c>
      <c r="M4193">
        <f>IFERROR(VLOOKUP(G4193,Store_Map!$A$2:$I$100,8,FALSE),"")</f>
        <v>0</v>
      </c>
      <c r="N4193">
        <f t="shared" si="585"/>
        <v>0</v>
      </c>
      <c r="O4193" t="str">
        <f t="shared" si="586"/>
        <v>PASS</v>
      </c>
      <c r="P4193" t="str">
        <f t="shared" si="587"/>
        <v>REVIEW</v>
      </c>
      <c r="Q4193" t="str">
        <f t="shared" si="588"/>
        <v>PASS</v>
      </c>
      <c r="R4193" t="str">
        <f t="shared" si="589"/>
        <v>PASS</v>
      </c>
      <c r="S4193" t="str">
        <f t="shared" si="590"/>
        <v>REVIEW</v>
      </c>
      <c r="T4193">
        <f t="shared" si="591"/>
        <v>90</v>
      </c>
      <c r="U4193" t="str">
        <f t="shared" si="592"/>
        <v>Low</v>
      </c>
      <c r="V4193" t="str">
        <f t="shared" si="593"/>
        <v>Invalid NDC</v>
      </c>
    </row>
    <row r="4194" spans="1:22" x14ac:dyDescent="0.3">
      <c r="A4194" t="str">
        <f>Raw_Data!A4194</f>
        <v>16052062</v>
      </c>
      <c r="B4194">
        <f>Raw_Data!B4194</f>
        <v>45670</v>
      </c>
      <c r="C4194" t="str">
        <f>Raw_Data!C4194</f>
        <v>ATORVASTATIN 40 MG TABLET</v>
      </c>
      <c r="D4194" t="str">
        <f>Raw_Data!D4194</f>
        <v>378395277</v>
      </c>
      <c r="E4194" t="str">
        <f>Raw_Data!E4194</f>
        <v>BYNE, EDMUND</v>
      </c>
      <c r="F4194" t="str">
        <f>Raw_Data!F4194</f>
        <v>1033186648</v>
      </c>
      <c r="G4194" t="str">
        <f>Raw_Data!H4194</f>
        <v>1</v>
      </c>
      <c r="H4194">
        <f>IFERROR(VLOOKUP(G4194,Store_Map!$A$2:$I$100,3,FALSE),"")</f>
        <v>0</v>
      </c>
      <c r="I4194">
        <f>IFERROR(VLOOKUP(G4194,Store_Map!$A$2:$I$100,4,FALSE),"")</f>
        <v>0</v>
      </c>
      <c r="J4194">
        <f>IFERROR(VLOOKUP(G4194,Store_Map!$A$2:$I$100,5,FALSE),"")</f>
        <v>0</v>
      </c>
      <c r="K4194">
        <f>IFERROR(VLOOKUP(G4194,Store_Map!$A$2:$I$100,6,FALSE),"")</f>
        <v>0</v>
      </c>
      <c r="L4194">
        <f>IFERROR(VLOOKUP(G4194,Store_Map!$A$2:$I$100,7,FALSE),"")</f>
        <v>0</v>
      </c>
      <c r="M4194">
        <f>IFERROR(VLOOKUP(G4194,Store_Map!$A$2:$I$100,8,FALSE),"")</f>
        <v>0</v>
      </c>
      <c r="N4194">
        <f t="shared" si="585"/>
        <v>0</v>
      </c>
      <c r="O4194" t="str">
        <f t="shared" si="586"/>
        <v>PASS</v>
      </c>
      <c r="P4194" t="str">
        <f t="shared" si="587"/>
        <v>REVIEW</v>
      </c>
      <c r="Q4194" t="str">
        <f t="shared" si="588"/>
        <v>PASS</v>
      </c>
      <c r="R4194" t="str">
        <f t="shared" si="589"/>
        <v>PASS</v>
      </c>
      <c r="S4194" t="str">
        <f t="shared" si="590"/>
        <v>REVIEW</v>
      </c>
      <c r="T4194">
        <f t="shared" si="591"/>
        <v>90</v>
      </c>
      <c r="U4194" t="str">
        <f t="shared" si="592"/>
        <v>Low</v>
      </c>
      <c r="V4194" t="str">
        <f t="shared" si="593"/>
        <v>Invalid NDC</v>
      </c>
    </row>
    <row r="4195" spans="1:22" x14ac:dyDescent="0.3">
      <c r="A4195" t="str">
        <f>Raw_Data!A4195</f>
        <v>14003102</v>
      </c>
      <c r="B4195">
        <f>Raw_Data!B4195</f>
        <v>45670</v>
      </c>
      <c r="C4195" t="str">
        <f>Raw_Data!C4195</f>
        <v>PREGABALIN 150 MG CAPSULE</v>
      </c>
      <c r="D4195" t="str">
        <f>Raw_Data!D4195</f>
        <v>69238131409</v>
      </c>
      <c r="E4195" t="str">
        <f>Raw_Data!E4195</f>
        <v>GIBBS, JON</v>
      </c>
      <c r="F4195" t="str">
        <f>Raw_Data!F4195</f>
        <v>1700896156</v>
      </c>
      <c r="G4195" t="str">
        <f>Raw_Data!H4195</f>
        <v>1</v>
      </c>
      <c r="H4195">
        <f>IFERROR(VLOOKUP(G4195,Store_Map!$A$2:$I$100,3,FALSE),"")</f>
        <v>0</v>
      </c>
      <c r="I4195">
        <f>IFERROR(VLOOKUP(G4195,Store_Map!$A$2:$I$100,4,FALSE),"")</f>
        <v>0</v>
      </c>
      <c r="J4195">
        <f>IFERROR(VLOOKUP(G4195,Store_Map!$A$2:$I$100,5,FALSE),"")</f>
        <v>0</v>
      </c>
      <c r="K4195">
        <f>IFERROR(VLOOKUP(G4195,Store_Map!$A$2:$I$100,6,FALSE),"")</f>
        <v>0</v>
      </c>
      <c r="L4195">
        <f>IFERROR(VLOOKUP(G4195,Store_Map!$A$2:$I$100,7,FALSE),"")</f>
        <v>0</v>
      </c>
      <c r="M4195">
        <f>IFERROR(VLOOKUP(G4195,Store_Map!$A$2:$I$100,8,FALSE),"")</f>
        <v>0</v>
      </c>
      <c r="N4195">
        <f t="shared" si="585"/>
        <v>0</v>
      </c>
      <c r="O4195" t="str">
        <f t="shared" si="586"/>
        <v>PASS</v>
      </c>
      <c r="P4195" t="str">
        <f t="shared" si="587"/>
        <v>PASS</v>
      </c>
      <c r="Q4195" t="str">
        <f t="shared" si="588"/>
        <v>PASS</v>
      </c>
      <c r="R4195" t="str">
        <f t="shared" si="589"/>
        <v>PASS</v>
      </c>
      <c r="S4195" t="str">
        <f t="shared" si="590"/>
        <v>PASS</v>
      </c>
      <c r="T4195">
        <f t="shared" si="591"/>
        <v>100</v>
      </c>
      <c r="U4195" t="str">
        <f t="shared" si="592"/>
        <v>Low</v>
      </c>
      <c r="V4195" t="str">
        <f t="shared" si="593"/>
        <v>Clean</v>
      </c>
    </row>
    <row r="4196" spans="1:22" x14ac:dyDescent="0.3">
      <c r="A4196" t="str">
        <f>Raw_Data!A4196</f>
        <v>16054063</v>
      </c>
      <c r="B4196">
        <f>Raw_Data!B4196</f>
        <v>45670</v>
      </c>
      <c r="C4196" t="str">
        <f>Raw_Data!C4196</f>
        <v>TOUJEO MAX SOLOSTR 300 UNIT</v>
      </c>
      <c r="D4196" t="str">
        <f>Raw_Data!D4196</f>
        <v>24587102</v>
      </c>
      <c r="E4196" t="str">
        <f>Raw_Data!E4196</f>
        <v>GIBBS, JON</v>
      </c>
      <c r="F4196" t="str">
        <f>Raw_Data!F4196</f>
        <v>1700896156</v>
      </c>
      <c r="G4196" t="str">
        <f>Raw_Data!H4196</f>
        <v>1</v>
      </c>
      <c r="H4196">
        <f>IFERROR(VLOOKUP(G4196,Store_Map!$A$2:$I$100,3,FALSE),"")</f>
        <v>0</v>
      </c>
      <c r="I4196">
        <f>IFERROR(VLOOKUP(G4196,Store_Map!$A$2:$I$100,4,FALSE),"")</f>
        <v>0</v>
      </c>
      <c r="J4196">
        <f>IFERROR(VLOOKUP(G4196,Store_Map!$A$2:$I$100,5,FALSE),"")</f>
        <v>0</v>
      </c>
      <c r="K4196">
        <f>IFERROR(VLOOKUP(G4196,Store_Map!$A$2:$I$100,6,FALSE),"")</f>
        <v>0</v>
      </c>
      <c r="L4196">
        <f>IFERROR(VLOOKUP(G4196,Store_Map!$A$2:$I$100,7,FALSE),"")</f>
        <v>0</v>
      </c>
      <c r="M4196">
        <f>IFERROR(VLOOKUP(G4196,Store_Map!$A$2:$I$100,8,FALSE),"")</f>
        <v>0</v>
      </c>
      <c r="N4196">
        <f t="shared" si="585"/>
        <v>0</v>
      </c>
      <c r="O4196" t="str">
        <f t="shared" si="586"/>
        <v>PASS</v>
      </c>
      <c r="P4196" t="str">
        <f t="shared" si="587"/>
        <v>REVIEW</v>
      </c>
      <c r="Q4196" t="str">
        <f t="shared" si="588"/>
        <v>PASS</v>
      </c>
      <c r="R4196" t="str">
        <f t="shared" si="589"/>
        <v>PASS</v>
      </c>
      <c r="S4196" t="str">
        <f t="shared" si="590"/>
        <v>REVIEW</v>
      </c>
      <c r="T4196">
        <f t="shared" si="591"/>
        <v>90</v>
      </c>
      <c r="U4196" t="str">
        <f t="shared" si="592"/>
        <v>Low</v>
      </c>
      <c r="V4196" t="str">
        <f t="shared" si="593"/>
        <v>Invalid NDC</v>
      </c>
    </row>
    <row r="4197" spans="1:22" x14ac:dyDescent="0.3">
      <c r="A4197" t="str">
        <f>Raw_Data!A4197</f>
        <v>16054501</v>
      </c>
      <c r="B4197">
        <f>Raw_Data!B4197</f>
        <v>45670</v>
      </c>
      <c r="C4197" t="str">
        <f>Raw_Data!C4197</f>
        <v>AMLODIPINE BESYLATE 10 MG T</v>
      </c>
      <c r="D4197" t="str">
        <f>Raw_Data!D4197</f>
        <v>69097012805</v>
      </c>
      <c r="E4197" t="str">
        <f>Raw_Data!E4197</f>
        <v>GIBBS, JON</v>
      </c>
      <c r="F4197" t="str">
        <f>Raw_Data!F4197</f>
        <v>1700896156</v>
      </c>
      <c r="G4197" t="str">
        <f>Raw_Data!H4197</f>
        <v>1</v>
      </c>
      <c r="H4197">
        <f>IFERROR(VLOOKUP(G4197,Store_Map!$A$2:$I$100,3,FALSE),"")</f>
        <v>0</v>
      </c>
      <c r="I4197">
        <f>IFERROR(VLOOKUP(G4197,Store_Map!$A$2:$I$100,4,FALSE),"")</f>
        <v>0</v>
      </c>
      <c r="J4197">
        <f>IFERROR(VLOOKUP(G4197,Store_Map!$A$2:$I$100,5,FALSE),"")</f>
        <v>0</v>
      </c>
      <c r="K4197">
        <f>IFERROR(VLOOKUP(G4197,Store_Map!$A$2:$I$100,6,FALSE),"")</f>
        <v>0</v>
      </c>
      <c r="L4197">
        <f>IFERROR(VLOOKUP(G4197,Store_Map!$A$2:$I$100,7,FALSE),"")</f>
        <v>0</v>
      </c>
      <c r="M4197">
        <f>IFERROR(VLOOKUP(G4197,Store_Map!$A$2:$I$100,8,FALSE),"")</f>
        <v>0</v>
      </c>
      <c r="N4197">
        <f t="shared" si="585"/>
        <v>0</v>
      </c>
      <c r="O4197" t="str">
        <f t="shared" si="586"/>
        <v>PASS</v>
      </c>
      <c r="P4197" t="str">
        <f t="shared" si="587"/>
        <v>PASS</v>
      </c>
      <c r="Q4197" t="str">
        <f t="shared" si="588"/>
        <v>PASS</v>
      </c>
      <c r="R4197" t="str">
        <f t="shared" si="589"/>
        <v>PASS</v>
      </c>
      <c r="S4197" t="str">
        <f t="shared" si="590"/>
        <v>PASS</v>
      </c>
      <c r="T4197">
        <f t="shared" si="591"/>
        <v>100</v>
      </c>
      <c r="U4197" t="str">
        <f t="shared" si="592"/>
        <v>Low</v>
      </c>
      <c r="V4197" t="str">
        <f t="shared" si="593"/>
        <v>Clean</v>
      </c>
    </row>
    <row r="4198" spans="1:22" x14ac:dyDescent="0.3">
      <c r="A4198" t="str">
        <f>Raw_Data!A4198</f>
        <v>16054114</v>
      </c>
      <c r="B4198">
        <f>Raw_Data!B4198</f>
        <v>45670</v>
      </c>
      <c r="C4198" t="str">
        <f>Raw_Data!C4198</f>
        <v>LOSARTAN-HCTZ 50-12.5 MG TA</v>
      </c>
      <c r="D4198" t="str">
        <f>Raw_Data!D4198</f>
        <v>68180021509</v>
      </c>
      <c r="E4198" t="str">
        <f>Raw_Data!E4198</f>
        <v>GIBBS, JON</v>
      </c>
      <c r="F4198" t="str">
        <f>Raw_Data!F4198</f>
        <v>1700896156</v>
      </c>
      <c r="G4198" t="str">
        <f>Raw_Data!H4198</f>
        <v>1</v>
      </c>
      <c r="H4198">
        <f>IFERROR(VLOOKUP(G4198,Store_Map!$A$2:$I$100,3,FALSE),"")</f>
        <v>0</v>
      </c>
      <c r="I4198">
        <f>IFERROR(VLOOKUP(G4198,Store_Map!$A$2:$I$100,4,FALSE),"")</f>
        <v>0</v>
      </c>
      <c r="J4198">
        <f>IFERROR(VLOOKUP(G4198,Store_Map!$A$2:$I$100,5,FALSE),"")</f>
        <v>0</v>
      </c>
      <c r="K4198">
        <f>IFERROR(VLOOKUP(G4198,Store_Map!$A$2:$I$100,6,FALSE),"")</f>
        <v>0</v>
      </c>
      <c r="L4198">
        <f>IFERROR(VLOOKUP(G4198,Store_Map!$A$2:$I$100,7,FALSE),"")</f>
        <v>0</v>
      </c>
      <c r="M4198">
        <f>IFERROR(VLOOKUP(G4198,Store_Map!$A$2:$I$100,8,FALSE),"")</f>
        <v>0</v>
      </c>
      <c r="N4198">
        <f t="shared" si="585"/>
        <v>0</v>
      </c>
      <c r="O4198" t="str">
        <f t="shared" si="586"/>
        <v>PASS</v>
      </c>
      <c r="P4198" t="str">
        <f t="shared" si="587"/>
        <v>PASS</v>
      </c>
      <c r="Q4198" t="str">
        <f t="shared" si="588"/>
        <v>PASS</v>
      </c>
      <c r="R4198" t="str">
        <f t="shared" si="589"/>
        <v>PASS</v>
      </c>
      <c r="S4198" t="str">
        <f t="shared" si="590"/>
        <v>PASS</v>
      </c>
      <c r="T4198">
        <f t="shared" si="591"/>
        <v>100</v>
      </c>
      <c r="U4198" t="str">
        <f t="shared" si="592"/>
        <v>Low</v>
      </c>
      <c r="V4198" t="str">
        <f t="shared" si="593"/>
        <v>Clean</v>
      </c>
    </row>
    <row r="4199" spans="1:22" x14ac:dyDescent="0.3">
      <c r="A4199" t="str">
        <f>Raw_Data!A4199</f>
        <v>16054411</v>
      </c>
      <c r="B4199">
        <f>Raw_Data!B4199</f>
        <v>45670</v>
      </c>
      <c r="C4199" t="str">
        <f>Raw_Data!C4199</f>
        <v>KETOCONAZOLE 2% CREAM</v>
      </c>
      <c r="D4199" t="str">
        <f>Raw_Data!D4199</f>
        <v>168009960</v>
      </c>
      <c r="E4199" t="str">
        <f>Raw_Data!E4199</f>
        <v>GIBBS, JON</v>
      </c>
      <c r="F4199" t="str">
        <f>Raw_Data!F4199</f>
        <v>1700896156</v>
      </c>
      <c r="G4199" t="str">
        <f>Raw_Data!H4199</f>
        <v>1</v>
      </c>
      <c r="H4199">
        <f>IFERROR(VLOOKUP(G4199,Store_Map!$A$2:$I$100,3,FALSE),"")</f>
        <v>0</v>
      </c>
      <c r="I4199">
        <f>IFERROR(VLOOKUP(G4199,Store_Map!$A$2:$I$100,4,FALSE),"")</f>
        <v>0</v>
      </c>
      <c r="J4199">
        <f>IFERROR(VLOOKUP(G4199,Store_Map!$A$2:$I$100,5,FALSE),"")</f>
        <v>0</v>
      </c>
      <c r="K4199">
        <f>IFERROR(VLOOKUP(G4199,Store_Map!$A$2:$I$100,6,FALSE),"")</f>
        <v>0</v>
      </c>
      <c r="L4199">
        <f>IFERROR(VLOOKUP(G4199,Store_Map!$A$2:$I$100,7,FALSE),"")</f>
        <v>0</v>
      </c>
      <c r="M4199">
        <f>IFERROR(VLOOKUP(G4199,Store_Map!$A$2:$I$100,8,FALSE),"")</f>
        <v>0</v>
      </c>
      <c r="N4199">
        <f t="shared" si="585"/>
        <v>0</v>
      </c>
      <c r="O4199" t="str">
        <f t="shared" si="586"/>
        <v>PASS</v>
      </c>
      <c r="P4199" t="str">
        <f t="shared" si="587"/>
        <v>REVIEW</v>
      </c>
      <c r="Q4199" t="str">
        <f t="shared" si="588"/>
        <v>PASS</v>
      </c>
      <c r="R4199" t="str">
        <f t="shared" si="589"/>
        <v>PASS</v>
      </c>
      <c r="S4199" t="str">
        <f t="shared" si="590"/>
        <v>REVIEW</v>
      </c>
      <c r="T4199">
        <f t="shared" si="591"/>
        <v>90</v>
      </c>
      <c r="U4199" t="str">
        <f t="shared" si="592"/>
        <v>Low</v>
      </c>
      <c r="V4199" t="str">
        <f t="shared" si="593"/>
        <v>Invalid NDC</v>
      </c>
    </row>
    <row r="4200" spans="1:22" x14ac:dyDescent="0.3">
      <c r="A4200" t="str">
        <f>Raw_Data!A4200</f>
        <v>16053563</v>
      </c>
      <c r="B4200">
        <f>Raw_Data!B4200</f>
        <v>45670</v>
      </c>
      <c r="C4200" t="str">
        <f>Raw_Data!C4200</f>
        <v>GABAPENTIN 100 MG CAPSULE</v>
      </c>
      <c r="D4200" t="str">
        <f>Raw_Data!D4200</f>
        <v>65862019801</v>
      </c>
      <c r="E4200" t="str">
        <f>Raw_Data!E4200</f>
        <v>GIBBS, JON</v>
      </c>
      <c r="F4200" t="str">
        <f>Raw_Data!F4200</f>
        <v>1700896156</v>
      </c>
      <c r="G4200" t="str">
        <f>Raw_Data!H4200</f>
        <v>1</v>
      </c>
      <c r="H4200">
        <f>IFERROR(VLOOKUP(G4200,Store_Map!$A$2:$I$100,3,FALSE),"")</f>
        <v>0</v>
      </c>
      <c r="I4200">
        <f>IFERROR(VLOOKUP(G4200,Store_Map!$A$2:$I$100,4,FALSE),"")</f>
        <v>0</v>
      </c>
      <c r="J4200">
        <f>IFERROR(VLOOKUP(G4200,Store_Map!$A$2:$I$100,5,FALSE),"")</f>
        <v>0</v>
      </c>
      <c r="K4200">
        <f>IFERROR(VLOOKUP(G4200,Store_Map!$A$2:$I$100,6,FALSE),"")</f>
        <v>0</v>
      </c>
      <c r="L4200">
        <f>IFERROR(VLOOKUP(G4200,Store_Map!$A$2:$I$100,7,FALSE),"")</f>
        <v>0</v>
      </c>
      <c r="M4200">
        <f>IFERROR(VLOOKUP(G4200,Store_Map!$A$2:$I$100,8,FALSE),"")</f>
        <v>0</v>
      </c>
      <c r="N4200">
        <f t="shared" si="585"/>
        <v>0</v>
      </c>
      <c r="O4200" t="str">
        <f t="shared" si="586"/>
        <v>PASS</v>
      </c>
      <c r="P4200" t="str">
        <f t="shared" si="587"/>
        <v>PASS</v>
      </c>
      <c r="Q4200" t="str">
        <f t="shared" si="588"/>
        <v>PASS</v>
      </c>
      <c r="R4200" t="str">
        <f t="shared" si="589"/>
        <v>PASS</v>
      </c>
      <c r="S4200" t="str">
        <f t="shared" si="590"/>
        <v>PASS</v>
      </c>
      <c r="T4200">
        <f t="shared" si="591"/>
        <v>100</v>
      </c>
      <c r="U4200" t="str">
        <f t="shared" si="592"/>
        <v>Low</v>
      </c>
      <c r="V4200" t="str">
        <f t="shared" si="593"/>
        <v>Clean</v>
      </c>
    </row>
    <row r="4201" spans="1:22" x14ac:dyDescent="0.3">
      <c r="A4201" t="str">
        <f>Raw_Data!A4201</f>
        <v>16051854</v>
      </c>
      <c r="B4201">
        <f>Raw_Data!B4201</f>
        <v>45670</v>
      </c>
      <c r="C4201" t="str">
        <f>Raw_Data!C4201</f>
        <v>NIFEDIPINE ER 30 MG TABLET</v>
      </c>
      <c r="D4201" t="str">
        <f>Raw_Data!D4201</f>
        <v>50742062001</v>
      </c>
      <c r="E4201" t="str">
        <f>Raw_Data!E4201</f>
        <v>GIBBS, JON</v>
      </c>
      <c r="F4201" t="str">
        <f>Raw_Data!F4201</f>
        <v>1700896156</v>
      </c>
      <c r="G4201" t="str">
        <f>Raw_Data!H4201</f>
        <v>1</v>
      </c>
      <c r="H4201">
        <f>IFERROR(VLOOKUP(G4201,Store_Map!$A$2:$I$100,3,FALSE),"")</f>
        <v>0</v>
      </c>
      <c r="I4201">
        <f>IFERROR(VLOOKUP(G4201,Store_Map!$A$2:$I$100,4,FALSE),"")</f>
        <v>0</v>
      </c>
      <c r="J4201">
        <f>IFERROR(VLOOKUP(G4201,Store_Map!$A$2:$I$100,5,FALSE),"")</f>
        <v>0</v>
      </c>
      <c r="K4201">
        <f>IFERROR(VLOOKUP(G4201,Store_Map!$A$2:$I$100,6,FALSE),"")</f>
        <v>0</v>
      </c>
      <c r="L4201">
        <f>IFERROR(VLOOKUP(G4201,Store_Map!$A$2:$I$100,7,FALSE),"")</f>
        <v>0</v>
      </c>
      <c r="M4201">
        <f>IFERROR(VLOOKUP(G4201,Store_Map!$A$2:$I$100,8,FALSE),"")</f>
        <v>0</v>
      </c>
      <c r="N4201">
        <f t="shared" si="585"/>
        <v>0</v>
      </c>
      <c r="O4201" t="str">
        <f t="shared" si="586"/>
        <v>PASS</v>
      </c>
      <c r="P4201" t="str">
        <f t="shared" si="587"/>
        <v>PASS</v>
      </c>
      <c r="Q4201" t="str">
        <f t="shared" si="588"/>
        <v>PASS</v>
      </c>
      <c r="R4201" t="str">
        <f t="shared" si="589"/>
        <v>PASS</v>
      </c>
      <c r="S4201" t="str">
        <f t="shared" si="590"/>
        <v>PASS</v>
      </c>
      <c r="T4201">
        <f t="shared" si="591"/>
        <v>100</v>
      </c>
      <c r="U4201" t="str">
        <f t="shared" si="592"/>
        <v>Low</v>
      </c>
      <c r="V4201" t="str">
        <f t="shared" si="593"/>
        <v>Clean</v>
      </c>
    </row>
    <row r="4202" spans="1:22" x14ac:dyDescent="0.3">
      <c r="A4202" t="str">
        <f>Raw_Data!A4202</f>
        <v>16051853</v>
      </c>
      <c r="B4202">
        <f>Raw_Data!B4202</f>
        <v>45670</v>
      </c>
      <c r="C4202" t="str">
        <f>Raw_Data!C4202</f>
        <v>SIMVASTATIN 20 MG TABLET</v>
      </c>
      <c r="D4202" t="str">
        <f>Raw_Data!D4202</f>
        <v>65862005290</v>
      </c>
      <c r="E4202" t="str">
        <f>Raw_Data!E4202</f>
        <v>GIBBS, JON</v>
      </c>
      <c r="F4202" t="str">
        <f>Raw_Data!F4202</f>
        <v>1700896156</v>
      </c>
      <c r="G4202" t="str">
        <f>Raw_Data!H4202</f>
        <v>1</v>
      </c>
      <c r="H4202">
        <f>IFERROR(VLOOKUP(G4202,Store_Map!$A$2:$I$100,3,FALSE),"")</f>
        <v>0</v>
      </c>
      <c r="I4202">
        <f>IFERROR(VLOOKUP(G4202,Store_Map!$A$2:$I$100,4,FALSE),"")</f>
        <v>0</v>
      </c>
      <c r="J4202">
        <f>IFERROR(VLOOKUP(G4202,Store_Map!$A$2:$I$100,5,FALSE),"")</f>
        <v>0</v>
      </c>
      <c r="K4202">
        <f>IFERROR(VLOOKUP(G4202,Store_Map!$A$2:$I$100,6,FALSE),"")</f>
        <v>0</v>
      </c>
      <c r="L4202">
        <f>IFERROR(VLOOKUP(G4202,Store_Map!$A$2:$I$100,7,FALSE),"")</f>
        <v>0</v>
      </c>
      <c r="M4202">
        <f>IFERROR(VLOOKUP(G4202,Store_Map!$A$2:$I$100,8,FALSE),"")</f>
        <v>0</v>
      </c>
      <c r="N4202">
        <f t="shared" si="585"/>
        <v>0</v>
      </c>
      <c r="O4202" t="str">
        <f t="shared" si="586"/>
        <v>PASS</v>
      </c>
      <c r="P4202" t="str">
        <f t="shared" si="587"/>
        <v>PASS</v>
      </c>
      <c r="Q4202" t="str">
        <f t="shared" si="588"/>
        <v>PASS</v>
      </c>
      <c r="R4202" t="str">
        <f t="shared" si="589"/>
        <v>PASS</v>
      </c>
      <c r="S4202" t="str">
        <f t="shared" si="590"/>
        <v>PASS</v>
      </c>
      <c r="T4202">
        <f t="shared" si="591"/>
        <v>100</v>
      </c>
      <c r="U4202" t="str">
        <f t="shared" si="592"/>
        <v>Low</v>
      </c>
      <c r="V4202" t="str">
        <f t="shared" si="593"/>
        <v>Clean</v>
      </c>
    </row>
    <row r="4203" spans="1:22" x14ac:dyDescent="0.3">
      <c r="A4203" t="str">
        <f>Raw_Data!A4203</f>
        <v>14003147</v>
      </c>
      <c r="B4203">
        <f>Raw_Data!B4203</f>
        <v>45670</v>
      </c>
      <c r="C4203" t="str">
        <f>Raw_Data!C4203</f>
        <v>*CARISOPRODOL 350 MG TABLET</v>
      </c>
      <c r="D4203" t="str">
        <f>Raw_Data!D4203</f>
        <v>50228010901</v>
      </c>
      <c r="E4203" t="str">
        <f>Raw_Data!E4203</f>
        <v>BUNDY, JUSTIN</v>
      </c>
      <c r="F4203" t="str">
        <f>Raw_Data!F4203</f>
        <v>1508986589</v>
      </c>
      <c r="G4203" t="str">
        <f>Raw_Data!H4203</f>
        <v>1</v>
      </c>
      <c r="H4203">
        <f>IFERROR(VLOOKUP(G4203,Store_Map!$A$2:$I$100,3,FALSE),"")</f>
        <v>0</v>
      </c>
      <c r="I4203">
        <f>IFERROR(VLOOKUP(G4203,Store_Map!$A$2:$I$100,4,FALSE),"")</f>
        <v>0</v>
      </c>
      <c r="J4203">
        <f>IFERROR(VLOOKUP(G4203,Store_Map!$A$2:$I$100,5,FALSE),"")</f>
        <v>0</v>
      </c>
      <c r="K4203">
        <f>IFERROR(VLOOKUP(G4203,Store_Map!$A$2:$I$100,6,FALSE),"")</f>
        <v>0</v>
      </c>
      <c r="L4203">
        <f>IFERROR(VLOOKUP(G4203,Store_Map!$A$2:$I$100,7,FALSE),"")</f>
        <v>0</v>
      </c>
      <c r="M4203">
        <f>IFERROR(VLOOKUP(G4203,Store_Map!$A$2:$I$100,8,FALSE),"")</f>
        <v>0</v>
      </c>
      <c r="N4203">
        <f t="shared" si="585"/>
        <v>0</v>
      </c>
      <c r="O4203" t="str">
        <f t="shared" si="586"/>
        <v>PASS</v>
      </c>
      <c r="P4203" t="str">
        <f t="shared" si="587"/>
        <v>PASS</v>
      </c>
      <c r="Q4203" t="str">
        <f t="shared" si="588"/>
        <v>PASS</v>
      </c>
      <c r="R4203" t="str">
        <f t="shared" si="589"/>
        <v>PASS</v>
      </c>
      <c r="S4203" t="str">
        <f t="shared" si="590"/>
        <v>PASS</v>
      </c>
      <c r="T4203">
        <f t="shared" si="591"/>
        <v>100</v>
      </c>
      <c r="U4203" t="str">
        <f t="shared" si="592"/>
        <v>Low</v>
      </c>
      <c r="V4203" t="str">
        <f t="shared" si="593"/>
        <v>Clean</v>
      </c>
    </row>
    <row r="4204" spans="1:22" x14ac:dyDescent="0.3">
      <c r="A4204" t="str">
        <f>Raw_Data!A4204</f>
        <v>16052033</v>
      </c>
      <c r="B4204">
        <f>Raw_Data!B4204</f>
        <v>45670</v>
      </c>
      <c r="C4204" t="str">
        <f>Raw_Data!C4204</f>
        <v>OMEPRAZOLE DR 40 MG CAPSULE</v>
      </c>
      <c r="D4204" t="str">
        <f>Raw_Data!D4204</f>
        <v>68462039790</v>
      </c>
      <c r="E4204" t="str">
        <f>Raw_Data!E4204</f>
        <v>GIBBS, JON</v>
      </c>
      <c r="F4204" t="str">
        <f>Raw_Data!F4204</f>
        <v>1700896156</v>
      </c>
      <c r="G4204" t="str">
        <f>Raw_Data!H4204</f>
        <v>1</v>
      </c>
      <c r="H4204">
        <f>IFERROR(VLOOKUP(G4204,Store_Map!$A$2:$I$100,3,FALSE),"")</f>
        <v>0</v>
      </c>
      <c r="I4204">
        <f>IFERROR(VLOOKUP(G4204,Store_Map!$A$2:$I$100,4,FALSE),"")</f>
        <v>0</v>
      </c>
      <c r="J4204">
        <f>IFERROR(VLOOKUP(G4204,Store_Map!$A$2:$I$100,5,FALSE),"")</f>
        <v>0</v>
      </c>
      <c r="K4204">
        <f>IFERROR(VLOOKUP(G4204,Store_Map!$A$2:$I$100,6,FALSE),"")</f>
        <v>0</v>
      </c>
      <c r="L4204">
        <f>IFERROR(VLOOKUP(G4204,Store_Map!$A$2:$I$100,7,FALSE),"")</f>
        <v>0</v>
      </c>
      <c r="M4204">
        <f>IFERROR(VLOOKUP(G4204,Store_Map!$A$2:$I$100,8,FALSE),"")</f>
        <v>0</v>
      </c>
      <c r="N4204">
        <f t="shared" si="585"/>
        <v>0</v>
      </c>
      <c r="O4204" t="str">
        <f t="shared" si="586"/>
        <v>PASS</v>
      </c>
      <c r="P4204" t="str">
        <f t="shared" si="587"/>
        <v>PASS</v>
      </c>
      <c r="Q4204" t="str">
        <f t="shared" si="588"/>
        <v>PASS</v>
      </c>
      <c r="R4204" t="str">
        <f t="shared" si="589"/>
        <v>PASS</v>
      </c>
      <c r="S4204" t="str">
        <f t="shared" si="590"/>
        <v>PASS</v>
      </c>
      <c r="T4204">
        <f t="shared" si="591"/>
        <v>100</v>
      </c>
      <c r="U4204" t="str">
        <f t="shared" si="592"/>
        <v>Low</v>
      </c>
      <c r="V4204" t="str">
        <f t="shared" si="593"/>
        <v>Clean</v>
      </c>
    </row>
    <row r="4205" spans="1:22" x14ac:dyDescent="0.3">
      <c r="A4205" t="str">
        <f>Raw_Data!A4205</f>
        <v>16053466</v>
      </c>
      <c r="B4205">
        <f>Raw_Data!B4205</f>
        <v>45670</v>
      </c>
      <c r="C4205" t="str">
        <f>Raw_Data!C4205</f>
        <v>TRULICITY 1.5 MG/0.5 ML PEN</v>
      </c>
      <c r="D4205" t="str">
        <f>Raw_Data!D4205</f>
        <v>2143480</v>
      </c>
      <c r="E4205" t="str">
        <f>Raw_Data!E4205</f>
        <v>FORD, JAMES</v>
      </c>
      <c r="F4205" t="str">
        <f>Raw_Data!F4205</f>
        <v>1033117684</v>
      </c>
      <c r="G4205" t="str">
        <f>Raw_Data!H4205</f>
        <v>1</v>
      </c>
      <c r="H4205">
        <f>IFERROR(VLOOKUP(G4205,Store_Map!$A$2:$I$100,3,FALSE),"")</f>
        <v>0</v>
      </c>
      <c r="I4205">
        <f>IFERROR(VLOOKUP(G4205,Store_Map!$A$2:$I$100,4,FALSE),"")</f>
        <v>0</v>
      </c>
      <c r="J4205">
        <f>IFERROR(VLOOKUP(G4205,Store_Map!$A$2:$I$100,5,FALSE),"")</f>
        <v>0</v>
      </c>
      <c r="K4205">
        <f>IFERROR(VLOOKUP(G4205,Store_Map!$A$2:$I$100,6,FALSE),"")</f>
        <v>0</v>
      </c>
      <c r="L4205">
        <f>IFERROR(VLOOKUP(G4205,Store_Map!$A$2:$I$100,7,FALSE),"")</f>
        <v>0</v>
      </c>
      <c r="M4205">
        <f>IFERROR(VLOOKUP(G4205,Store_Map!$A$2:$I$100,8,FALSE),"")</f>
        <v>0</v>
      </c>
      <c r="N4205">
        <f t="shared" si="585"/>
        <v>0</v>
      </c>
      <c r="O4205" t="str">
        <f t="shared" si="586"/>
        <v>PASS</v>
      </c>
      <c r="P4205" t="str">
        <f t="shared" si="587"/>
        <v>REVIEW</v>
      </c>
      <c r="Q4205" t="str">
        <f t="shared" si="588"/>
        <v>PASS</v>
      </c>
      <c r="R4205" t="str">
        <f t="shared" si="589"/>
        <v>PASS</v>
      </c>
      <c r="S4205" t="str">
        <f t="shared" si="590"/>
        <v>REVIEW</v>
      </c>
      <c r="T4205">
        <f t="shared" si="591"/>
        <v>90</v>
      </c>
      <c r="U4205" t="str">
        <f t="shared" si="592"/>
        <v>Low</v>
      </c>
      <c r="V4205" t="str">
        <f t="shared" si="593"/>
        <v>Invalid NDC</v>
      </c>
    </row>
    <row r="4206" spans="1:22" x14ac:dyDescent="0.3">
      <c r="A4206" t="str">
        <f>Raw_Data!A4206</f>
        <v>16054526</v>
      </c>
      <c r="B4206">
        <f>Raw_Data!B4206</f>
        <v>45670</v>
      </c>
      <c r="C4206" t="str">
        <f>Raw_Data!C4206</f>
        <v>UNIFINE PENTIPS 32G 4MM0*8</v>
      </c>
      <c r="D4206" t="str">
        <f>Raw_Data!D4206</f>
        <v>8470114001</v>
      </c>
      <c r="E4206" t="str">
        <f>Raw_Data!E4206</f>
        <v>GIBBS, JON</v>
      </c>
      <c r="F4206" t="str">
        <f>Raw_Data!F4206</f>
        <v>1700896156</v>
      </c>
      <c r="G4206" t="str">
        <f>Raw_Data!H4206</f>
        <v>1</v>
      </c>
      <c r="H4206">
        <f>IFERROR(VLOOKUP(G4206,Store_Map!$A$2:$I$100,3,FALSE),"")</f>
        <v>0</v>
      </c>
      <c r="I4206">
        <f>IFERROR(VLOOKUP(G4206,Store_Map!$A$2:$I$100,4,FALSE),"")</f>
        <v>0</v>
      </c>
      <c r="J4206">
        <f>IFERROR(VLOOKUP(G4206,Store_Map!$A$2:$I$100,5,FALSE),"")</f>
        <v>0</v>
      </c>
      <c r="K4206">
        <f>IFERROR(VLOOKUP(G4206,Store_Map!$A$2:$I$100,6,FALSE),"")</f>
        <v>0</v>
      </c>
      <c r="L4206">
        <f>IFERROR(VLOOKUP(G4206,Store_Map!$A$2:$I$100,7,FALSE),"")</f>
        <v>0</v>
      </c>
      <c r="M4206">
        <f>IFERROR(VLOOKUP(G4206,Store_Map!$A$2:$I$100,8,FALSE),"")</f>
        <v>0</v>
      </c>
      <c r="N4206">
        <f t="shared" si="585"/>
        <v>0</v>
      </c>
      <c r="O4206" t="str">
        <f t="shared" si="586"/>
        <v>PASS</v>
      </c>
      <c r="P4206" t="str">
        <f t="shared" si="587"/>
        <v>PASS</v>
      </c>
      <c r="Q4206" t="str">
        <f t="shared" si="588"/>
        <v>PASS</v>
      </c>
      <c r="R4206" t="str">
        <f t="shared" si="589"/>
        <v>PASS</v>
      </c>
      <c r="S4206" t="str">
        <f t="shared" si="590"/>
        <v>PASS</v>
      </c>
      <c r="T4206">
        <f t="shared" si="591"/>
        <v>100</v>
      </c>
      <c r="U4206" t="str">
        <f t="shared" si="592"/>
        <v>Low</v>
      </c>
      <c r="V4206" t="str">
        <f t="shared" si="593"/>
        <v>Clean</v>
      </c>
    </row>
    <row r="4207" spans="1:22" x14ac:dyDescent="0.3">
      <c r="A4207" t="str">
        <f>Raw_Data!A4207</f>
        <v>16053181</v>
      </c>
      <c r="B4207">
        <f>Raw_Data!B4207</f>
        <v>45670</v>
      </c>
      <c r="C4207" t="str">
        <f>Raw_Data!C4207</f>
        <v>AMLODIPINE BESYLATE 5 MG TA</v>
      </c>
      <c r="D4207" t="str">
        <f>Raw_Data!D4207</f>
        <v>69097012705</v>
      </c>
      <c r="E4207" t="str">
        <f>Raw_Data!E4207</f>
        <v>GIBBS, JON</v>
      </c>
      <c r="F4207" t="str">
        <f>Raw_Data!F4207</f>
        <v>1700896156</v>
      </c>
      <c r="G4207" t="str">
        <f>Raw_Data!H4207</f>
        <v>1</v>
      </c>
      <c r="H4207">
        <f>IFERROR(VLOOKUP(G4207,Store_Map!$A$2:$I$100,3,FALSE),"")</f>
        <v>0</v>
      </c>
      <c r="I4207">
        <f>IFERROR(VLOOKUP(G4207,Store_Map!$A$2:$I$100,4,FALSE),"")</f>
        <v>0</v>
      </c>
      <c r="J4207">
        <f>IFERROR(VLOOKUP(G4207,Store_Map!$A$2:$I$100,5,FALSE),"")</f>
        <v>0</v>
      </c>
      <c r="K4207">
        <f>IFERROR(VLOOKUP(G4207,Store_Map!$A$2:$I$100,6,FALSE),"")</f>
        <v>0</v>
      </c>
      <c r="L4207">
        <f>IFERROR(VLOOKUP(G4207,Store_Map!$A$2:$I$100,7,FALSE),"")</f>
        <v>0</v>
      </c>
      <c r="M4207">
        <f>IFERROR(VLOOKUP(G4207,Store_Map!$A$2:$I$100,8,FALSE),"")</f>
        <v>0</v>
      </c>
      <c r="N4207">
        <f t="shared" si="585"/>
        <v>0</v>
      </c>
      <c r="O4207" t="str">
        <f t="shared" si="586"/>
        <v>PASS</v>
      </c>
      <c r="P4207" t="str">
        <f t="shared" si="587"/>
        <v>PASS</v>
      </c>
      <c r="Q4207" t="str">
        <f t="shared" si="588"/>
        <v>PASS</v>
      </c>
      <c r="R4207" t="str">
        <f t="shared" si="589"/>
        <v>PASS</v>
      </c>
      <c r="S4207" t="str">
        <f t="shared" si="590"/>
        <v>PASS</v>
      </c>
      <c r="T4207">
        <f t="shared" si="591"/>
        <v>100</v>
      </c>
      <c r="U4207" t="str">
        <f t="shared" si="592"/>
        <v>Low</v>
      </c>
      <c r="V4207" t="str">
        <f t="shared" si="593"/>
        <v>Clean</v>
      </c>
    </row>
    <row r="4208" spans="1:22" x14ac:dyDescent="0.3">
      <c r="A4208" t="str">
        <f>Raw_Data!A4208</f>
        <v>16053180</v>
      </c>
      <c r="B4208">
        <f>Raw_Data!B4208</f>
        <v>45670</v>
      </c>
      <c r="C4208" t="str">
        <f>Raw_Data!C4208</f>
        <v>ATENOLOL 50 MG TABLET</v>
      </c>
      <c r="D4208" t="str">
        <f>Raw_Data!D4208</f>
        <v>93075201</v>
      </c>
      <c r="E4208" t="str">
        <f>Raw_Data!E4208</f>
        <v>GIBBS, JON</v>
      </c>
      <c r="F4208" t="str">
        <f>Raw_Data!F4208</f>
        <v>1700896156</v>
      </c>
      <c r="G4208" t="str">
        <f>Raw_Data!H4208</f>
        <v>1</v>
      </c>
      <c r="H4208">
        <f>IFERROR(VLOOKUP(G4208,Store_Map!$A$2:$I$100,3,FALSE),"")</f>
        <v>0</v>
      </c>
      <c r="I4208">
        <f>IFERROR(VLOOKUP(G4208,Store_Map!$A$2:$I$100,4,FALSE),"")</f>
        <v>0</v>
      </c>
      <c r="J4208">
        <f>IFERROR(VLOOKUP(G4208,Store_Map!$A$2:$I$100,5,FALSE),"")</f>
        <v>0</v>
      </c>
      <c r="K4208">
        <f>IFERROR(VLOOKUP(G4208,Store_Map!$A$2:$I$100,6,FALSE),"")</f>
        <v>0</v>
      </c>
      <c r="L4208">
        <f>IFERROR(VLOOKUP(G4208,Store_Map!$A$2:$I$100,7,FALSE),"")</f>
        <v>0</v>
      </c>
      <c r="M4208">
        <f>IFERROR(VLOOKUP(G4208,Store_Map!$A$2:$I$100,8,FALSE),"")</f>
        <v>0</v>
      </c>
      <c r="N4208">
        <f t="shared" si="585"/>
        <v>0</v>
      </c>
      <c r="O4208" t="str">
        <f t="shared" si="586"/>
        <v>PASS</v>
      </c>
      <c r="P4208" t="str">
        <f t="shared" si="587"/>
        <v>REVIEW</v>
      </c>
      <c r="Q4208" t="str">
        <f t="shared" si="588"/>
        <v>PASS</v>
      </c>
      <c r="R4208" t="str">
        <f t="shared" si="589"/>
        <v>PASS</v>
      </c>
      <c r="S4208" t="str">
        <f t="shared" si="590"/>
        <v>REVIEW</v>
      </c>
      <c r="T4208">
        <f t="shared" si="591"/>
        <v>90</v>
      </c>
      <c r="U4208" t="str">
        <f t="shared" si="592"/>
        <v>Low</v>
      </c>
      <c r="V4208" t="str">
        <f t="shared" si="593"/>
        <v>Invalid NDC</v>
      </c>
    </row>
    <row r="4209" spans="1:22" x14ac:dyDescent="0.3">
      <c r="A4209" t="str">
        <f>Raw_Data!A4209</f>
        <v>16055204</v>
      </c>
      <c r="B4209">
        <f>Raw_Data!B4209</f>
        <v>45670</v>
      </c>
      <c r="C4209" t="str">
        <f>Raw_Data!C4209</f>
        <v>MIRTAZAPINE 45 MG TABLET</v>
      </c>
      <c r="D4209" t="str">
        <f>Raw_Data!D4209</f>
        <v>60505024901</v>
      </c>
      <c r="E4209" t="str">
        <f>Raw_Data!E4209</f>
        <v>GIBBS, JON</v>
      </c>
      <c r="F4209" t="str">
        <f>Raw_Data!F4209</f>
        <v>1700896156</v>
      </c>
      <c r="G4209" t="str">
        <f>Raw_Data!H4209</f>
        <v>1</v>
      </c>
      <c r="H4209">
        <f>IFERROR(VLOOKUP(G4209,Store_Map!$A$2:$I$100,3,FALSE),"")</f>
        <v>0</v>
      </c>
      <c r="I4209">
        <f>IFERROR(VLOOKUP(G4209,Store_Map!$A$2:$I$100,4,FALSE),"")</f>
        <v>0</v>
      </c>
      <c r="J4209">
        <f>IFERROR(VLOOKUP(G4209,Store_Map!$A$2:$I$100,5,FALSE),"")</f>
        <v>0</v>
      </c>
      <c r="K4209">
        <f>IFERROR(VLOOKUP(G4209,Store_Map!$A$2:$I$100,6,FALSE),"")</f>
        <v>0</v>
      </c>
      <c r="L4209">
        <f>IFERROR(VLOOKUP(G4209,Store_Map!$A$2:$I$100,7,FALSE),"")</f>
        <v>0</v>
      </c>
      <c r="M4209">
        <f>IFERROR(VLOOKUP(G4209,Store_Map!$A$2:$I$100,8,FALSE),"")</f>
        <v>0</v>
      </c>
      <c r="N4209">
        <f t="shared" si="585"/>
        <v>0</v>
      </c>
      <c r="O4209" t="str">
        <f t="shared" si="586"/>
        <v>PASS</v>
      </c>
      <c r="P4209" t="str">
        <f t="shared" si="587"/>
        <v>PASS</v>
      </c>
      <c r="Q4209" t="str">
        <f t="shared" si="588"/>
        <v>PASS</v>
      </c>
      <c r="R4209" t="str">
        <f t="shared" si="589"/>
        <v>PASS</v>
      </c>
      <c r="S4209" t="str">
        <f t="shared" si="590"/>
        <v>PASS</v>
      </c>
      <c r="T4209">
        <f t="shared" si="591"/>
        <v>100</v>
      </c>
      <c r="U4209" t="str">
        <f t="shared" si="592"/>
        <v>Low</v>
      </c>
      <c r="V4209" t="str">
        <f t="shared" si="593"/>
        <v>Clean</v>
      </c>
    </row>
    <row r="4210" spans="1:22" x14ac:dyDescent="0.3">
      <c r="A4210" t="str">
        <f>Raw_Data!A4210</f>
        <v>16055206</v>
      </c>
      <c r="B4210">
        <f>Raw_Data!B4210</f>
        <v>45670</v>
      </c>
      <c r="C4210" t="str">
        <f>Raw_Data!C4210</f>
        <v>FLUTICASONE PROP 50 MCG SPR</v>
      </c>
      <c r="D4210" t="str">
        <f>Raw_Data!D4210</f>
        <v>60505082901</v>
      </c>
      <c r="E4210" t="str">
        <f>Raw_Data!E4210</f>
        <v>GIBBS, JON</v>
      </c>
      <c r="F4210" t="str">
        <f>Raw_Data!F4210</f>
        <v>1700896156</v>
      </c>
      <c r="G4210" t="str">
        <f>Raw_Data!H4210</f>
        <v>1</v>
      </c>
      <c r="H4210">
        <f>IFERROR(VLOOKUP(G4210,Store_Map!$A$2:$I$100,3,FALSE),"")</f>
        <v>0</v>
      </c>
      <c r="I4210">
        <f>IFERROR(VLOOKUP(G4210,Store_Map!$A$2:$I$100,4,FALSE),"")</f>
        <v>0</v>
      </c>
      <c r="J4210">
        <f>IFERROR(VLOOKUP(G4210,Store_Map!$A$2:$I$100,5,FALSE),"")</f>
        <v>0</v>
      </c>
      <c r="K4210">
        <f>IFERROR(VLOOKUP(G4210,Store_Map!$A$2:$I$100,6,FALSE),"")</f>
        <v>0</v>
      </c>
      <c r="L4210">
        <f>IFERROR(VLOOKUP(G4210,Store_Map!$A$2:$I$100,7,FALSE),"")</f>
        <v>0</v>
      </c>
      <c r="M4210">
        <f>IFERROR(VLOOKUP(G4210,Store_Map!$A$2:$I$100,8,FALSE),"")</f>
        <v>0</v>
      </c>
      <c r="N4210">
        <f t="shared" si="585"/>
        <v>0</v>
      </c>
      <c r="O4210" t="str">
        <f t="shared" si="586"/>
        <v>PASS</v>
      </c>
      <c r="P4210" t="str">
        <f t="shared" si="587"/>
        <v>PASS</v>
      </c>
      <c r="Q4210" t="str">
        <f t="shared" si="588"/>
        <v>PASS</v>
      </c>
      <c r="R4210" t="str">
        <f t="shared" si="589"/>
        <v>PASS</v>
      </c>
      <c r="S4210" t="str">
        <f t="shared" si="590"/>
        <v>PASS</v>
      </c>
      <c r="T4210">
        <f t="shared" si="591"/>
        <v>100</v>
      </c>
      <c r="U4210" t="str">
        <f t="shared" si="592"/>
        <v>Low</v>
      </c>
      <c r="V4210" t="str">
        <f t="shared" si="593"/>
        <v>Clean</v>
      </c>
    </row>
    <row r="4211" spans="1:22" x14ac:dyDescent="0.3">
      <c r="A4211" t="str">
        <f>Raw_Data!A4211</f>
        <v>16050319</v>
      </c>
      <c r="B4211">
        <f>Raw_Data!B4211</f>
        <v>45670</v>
      </c>
      <c r="C4211" t="str">
        <f>Raw_Data!C4211</f>
        <v>BENZONATATE 200 MG CAPSULE</v>
      </c>
      <c r="D4211" t="str">
        <f>Raw_Data!D4211</f>
        <v>42806071501</v>
      </c>
      <c r="E4211" t="str">
        <f>Raw_Data!E4211</f>
        <v>GIBBS, JON</v>
      </c>
      <c r="F4211" t="str">
        <f>Raw_Data!F4211</f>
        <v>1700896156</v>
      </c>
      <c r="G4211" t="str">
        <f>Raw_Data!H4211</f>
        <v>1</v>
      </c>
      <c r="H4211">
        <f>IFERROR(VLOOKUP(G4211,Store_Map!$A$2:$I$100,3,FALSE),"")</f>
        <v>0</v>
      </c>
      <c r="I4211">
        <f>IFERROR(VLOOKUP(G4211,Store_Map!$A$2:$I$100,4,FALSE),"")</f>
        <v>0</v>
      </c>
      <c r="J4211">
        <f>IFERROR(VLOOKUP(G4211,Store_Map!$A$2:$I$100,5,FALSE),"")</f>
        <v>0</v>
      </c>
      <c r="K4211">
        <f>IFERROR(VLOOKUP(G4211,Store_Map!$A$2:$I$100,6,FALSE),"")</f>
        <v>0</v>
      </c>
      <c r="L4211">
        <f>IFERROR(VLOOKUP(G4211,Store_Map!$A$2:$I$100,7,FALSE),"")</f>
        <v>0</v>
      </c>
      <c r="M4211">
        <f>IFERROR(VLOOKUP(G4211,Store_Map!$A$2:$I$100,8,FALSE),"")</f>
        <v>0</v>
      </c>
      <c r="N4211">
        <f t="shared" si="585"/>
        <v>0</v>
      </c>
      <c r="O4211" t="str">
        <f t="shared" si="586"/>
        <v>PASS</v>
      </c>
      <c r="P4211" t="str">
        <f t="shared" si="587"/>
        <v>PASS</v>
      </c>
      <c r="Q4211" t="str">
        <f t="shared" si="588"/>
        <v>PASS</v>
      </c>
      <c r="R4211" t="str">
        <f t="shared" si="589"/>
        <v>PASS</v>
      </c>
      <c r="S4211" t="str">
        <f t="shared" si="590"/>
        <v>PASS</v>
      </c>
      <c r="T4211">
        <f t="shared" si="591"/>
        <v>100</v>
      </c>
      <c r="U4211" t="str">
        <f t="shared" si="592"/>
        <v>Low</v>
      </c>
      <c r="V4211" t="str">
        <f t="shared" si="593"/>
        <v>Clean</v>
      </c>
    </row>
    <row r="4212" spans="1:22" x14ac:dyDescent="0.3">
      <c r="A4212" t="str">
        <f>Raw_Data!A4212</f>
        <v>16055203</v>
      </c>
      <c r="B4212">
        <f>Raw_Data!B4212</f>
        <v>45670</v>
      </c>
      <c r="C4212" t="str">
        <f>Raw_Data!C4212</f>
        <v>FARXIGA 5 MG TABLET</v>
      </c>
      <c r="D4212" t="str">
        <f>Raw_Data!D4212</f>
        <v>310620530</v>
      </c>
      <c r="E4212" t="str">
        <f>Raw_Data!E4212</f>
        <v>FORD, JAMES</v>
      </c>
      <c r="F4212" t="str">
        <f>Raw_Data!F4212</f>
        <v>1033117684</v>
      </c>
      <c r="G4212" t="str">
        <f>Raw_Data!H4212</f>
        <v>1</v>
      </c>
      <c r="H4212">
        <f>IFERROR(VLOOKUP(G4212,Store_Map!$A$2:$I$100,3,FALSE),"")</f>
        <v>0</v>
      </c>
      <c r="I4212">
        <f>IFERROR(VLOOKUP(G4212,Store_Map!$A$2:$I$100,4,FALSE),"")</f>
        <v>0</v>
      </c>
      <c r="J4212">
        <f>IFERROR(VLOOKUP(G4212,Store_Map!$A$2:$I$100,5,FALSE),"")</f>
        <v>0</v>
      </c>
      <c r="K4212">
        <f>IFERROR(VLOOKUP(G4212,Store_Map!$A$2:$I$100,6,FALSE),"")</f>
        <v>0</v>
      </c>
      <c r="L4212">
        <f>IFERROR(VLOOKUP(G4212,Store_Map!$A$2:$I$100,7,FALSE),"")</f>
        <v>0</v>
      </c>
      <c r="M4212">
        <f>IFERROR(VLOOKUP(G4212,Store_Map!$A$2:$I$100,8,FALSE),"")</f>
        <v>0</v>
      </c>
      <c r="N4212">
        <f t="shared" si="585"/>
        <v>0</v>
      </c>
      <c r="O4212" t="str">
        <f t="shared" si="586"/>
        <v>PASS</v>
      </c>
      <c r="P4212" t="str">
        <f t="shared" si="587"/>
        <v>REVIEW</v>
      </c>
      <c r="Q4212" t="str">
        <f t="shared" si="588"/>
        <v>PASS</v>
      </c>
      <c r="R4212" t="str">
        <f t="shared" si="589"/>
        <v>PASS</v>
      </c>
      <c r="S4212" t="str">
        <f t="shared" si="590"/>
        <v>REVIEW</v>
      </c>
      <c r="T4212">
        <f t="shared" si="591"/>
        <v>90</v>
      </c>
      <c r="U4212" t="str">
        <f t="shared" si="592"/>
        <v>Low</v>
      </c>
      <c r="V4212" t="str">
        <f t="shared" si="593"/>
        <v>Invalid NDC</v>
      </c>
    </row>
    <row r="4213" spans="1:22" x14ac:dyDescent="0.3">
      <c r="A4213" t="str">
        <f>Raw_Data!A4213</f>
        <v>16055207</v>
      </c>
      <c r="B4213">
        <f>Raw_Data!B4213</f>
        <v>45670</v>
      </c>
      <c r="C4213" t="str">
        <f>Raw_Data!C4213</f>
        <v>CITALOPRAM HBR 40 MG TABLET</v>
      </c>
      <c r="D4213" t="str">
        <f>Raw_Data!D4213</f>
        <v>378623301</v>
      </c>
      <c r="E4213" t="str">
        <f>Raw_Data!E4213</f>
        <v>GIBBS, JON</v>
      </c>
      <c r="F4213" t="str">
        <f>Raw_Data!F4213</f>
        <v>1700896156</v>
      </c>
      <c r="G4213" t="str">
        <f>Raw_Data!H4213</f>
        <v>1</v>
      </c>
      <c r="H4213">
        <f>IFERROR(VLOOKUP(G4213,Store_Map!$A$2:$I$100,3,FALSE),"")</f>
        <v>0</v>
      </c>
      <c r="I4213">
        <f>IFERROR(VLOOKUP(G4213,Store_Map!$A$2:$I$100,4,FALSE),"")</f>
        <v>0</v>
      </c>
      <c r="J4213">
        <f>IFERROR(VLOOKUP(G4213,Store_Map!$A$2:$I$100,5,FALSE),"")</f>
        <v>0</v>
      </c>
      <c r="K4213">
        <f>IFERROR(VLOOKUP(G4213,Store_Map!$A$2:$I$100,6,FALSE),"")</f>
        <v>0</v>
      </c>
      <c r="L4213">
        <f>IFERROR(VLOOKUP(G4213,Store_Map!$A$2:$I$100,7,FALSE),"")</f>
        <v>0</v>
      </c>
      <c r="M4213">
        <f>IFERROR(VLOOKUP(G4213,Store_Map!$A$2:$I$100,8,FALSE),"")</f>
        <v>0</v>
      </c>
      <c r="N4213">
        <f t="shared" si="585"/>
        <v>0</v>
      </c>
      <c r="O4213" t="str">
        <f t="shared" si="586"/>
        <v>PASS</v>
      </c>
      <c r="P4213" t="str">
        <f t="shared" si="587"/>
        <v>REVIEW</v>
      </c>
      <c r="Q4213" t="str">
        <f t="shared" si="588"/>
        <v>PASS</v>
      </c>
      <c r="R4213" t="str">
        <f t="shared" si="589"/>
        <v>PASS</v>
      </c>
      <c r="S4213" t="str">
        <f t="shared" si="590"/>
        <v>REVIEW</v>
      </c>
      <c r="T4213">
        <f t="shared" si="591"/>
        <v>90</v>
      </c>
      <c r="U4213" t="str">
        <f t="shared" si="592"/>
        <v>Low</v>
      </c>
      <c r="V4213" t="str">
        <f t="shared" si="593"/>
        <v>Invalid NDC</v>
      </c>
    </row>
    <row r="4214" spans="1:22" x14ac:dyDescent="0.3">
      <c r="A4214" t="str">
        <f>Raw_Data!A4214</f>
        <v>16055208</v>
      </c>
      <c r="B4214">
        <f>Raw_Data!B4214</f>
        <v>45670</v>
      </c>
      <c r="C4214" t="str">
        <f>Raw_Data!C4214</f>
        <v>GLIPIZIDE 10 MG TABLET</v>
      </c>
      <c r="D4214" t="str">
        <f>Raw_Data!D4214</f>
        <v>60505014200</v>
      </c>
      <c r="E4214" t="str">
        <f>Raw_Data!E4214</f>
        <v>GIBBS, JON</v>
      </c>
      <c r="F4214" t="str">
        <f>Raw_Data!F4214</f>
        <v>1700896156</v>
      </c>
      <c r="G4214" t="str">
        <f>Raw_Data!H4214</f>
        <v>1</v>
      </c>
      <c r="H4214">
        <f>IFERROR(VLOOKUP(G4214,Store_Map!$A$2:$I$100,3,FALSE),"")</f>
        <v>0</v>
      </c>
      <c r="I4214">
        <f>IFERROR(VLOOKUP(G4214,Store_Map!$A$2:$I$100,4,FALSE),"")</f>
        <v>0</v>
      </c>
      <c r="J4214">
        <f>IFERROR(VLOOKUP(G4214,Store_Map!$A$2:$I$100,5,FALSE),"")</f>
        <v>0</v>
      </c>
      <c r="K4214">
        <f>IFERROR(VLOOKUP(G4214,Store_Map!$A$2:$I$100,6,FALSE),"")</f>
        <v>0</v>
      </c>
      <c r="L4214">
        <f>IFERROR(VLOOKUP(G4214,Store_Map!$A$2:$I$100,7,FALSE),"")</f>
        <v>0</v>
      </c>
      <c r="M4214">
        <f>IFERROR(VLOOKUP(G4214,Store_Map!$A$2:$I$100,8,FALSE),"")</f>
        <v>0</v>
      </c>
      <c r="N4214">
        <f t="shared" si="585"/>
        <v>0</v>
      </c>
      <c r="O4214" t="str">
        <f t="shared" si="586"/>
        <v>PASS</v>
      </c>
      <c r="P4214" t="str">
        <f t="shared" si="587"/>
        <v>PASS</v>
      </c>
      <c r="Q4214" t="str">
        <f t="shared" si="588"/>
        <v>PASS</v>
      </c>
      <c r="R4214" t="str">
        <f t="shared" si="589"/>
        <v>PASS</v>
      </c>
      <c r="S4214" t="str">
        <f t="shared" si="590"/>
        <v>PASS</v>
      </c>
      <c r="T4214">
        <f t="shared" si="591"/>
        <v>100</v>
      </c>
      <c r="U4214" t="str">
        <f t="shared" si="592"/>
        <v>Low</v>
      </c>
      <c r="V4214" t="str">
        <f t="shared" si="593"/>
        <v>Clean</v>
      </c>
    </row>
    <row r="4215" spans="1:22" x14ac:dyDescent="0.3">
      <c r="A4215" t="str">
        <f>Raw_Data!A4215</f>
        <v>16055209</v>
      </c>
      <c r="B4215">
        <f>Raw_Data!B4215</f>
        <v>45670</v>
      </c>
      <c r="C4215" t="str">
        <f>Raw_Data!C4215</f>
        <v>FAMOTIDINE 20 MG TABLET</v>
      </c>
      <c r="D4215" t="str">
        <f>Raw_Data!D4215</f>
        <v>65862085901</v>
      </c>
      <c r="E4215" t="str">
        <f>Raw_Data!E4215</f>
        <v>GIBBS, JON</v>
      </c>
      <c r="F4215" t="str">
        <f>Raw_Data!F4215</f>
        <v>1700896156</v>
      </c>
      <c r="G4215" t="str">
        <f>Raw_Data!H4215</f>
        <v>1</v>
      </c>
      <c r="H4215">
        <f>IFERROR(VLOOKUP(G4215,Store_Map!$A$2:$I$100,3,FALSE),"")</f>
        <v>0</v>
      </c>
      <c r="I4215">
        <f>IFERROR(VLOOKUP(G4215,Store_Map!$A$2:$I$100,4,FALSE),"")</f>
        <v>0</v>
      </c>
      <c r="J4215">
        <f>IFERROR(VLOOKUP(G4215,Store_Map!$A$2:$I$100,5,FALSE),"")</f>
        <v>0</v>
      </c>
      <c r="K4215">
        <f>IFERROR(VLOOKUP(G4215,Store_Map!$A$2:$I$100,6,FALSE),"")</f>
        <v>0</v>
      </c>
      <c r="L4215">
        <f>IFERROR(VLOOKUP(G4215,Store_Map!$A$2:$I$100,7,FALSE),"")</f>
        <v>0</v>
      </c>
      <c r="M4215">
        <f>IFERROR(VLOOKUP(G4215,Store_Map!$A$2:$I$100,8,FALSE),"")</f>
        <v>0</v>
      </c>
      <c r="N4215">
        <f t="shared" si="585"/>
        <v>0</v>
      </c>
      <c r="O4215" t="str">
        <f t="shared" si="586"/>
        <v>PASS</v>
      </c>
      <c r="P4215" t="str">
        <f t="shared" si="587"/>
        <v>PASS</v>
      </c>
      <c r="Q4215" t="str">
        <f t="shared" si="588"/>
        <v>PASS</v>
      </c>
      <c r="R4215" t="str">
        <f t="shared" si="589"/>
        <v>PASS</v>
      </c>
      <c r="S4215" t="str">
        <f t="shared" si="590"/>
        <v>PASS</v>
      </c>
      <c r="T4215">
        <f t="shared" si="591"/>
        <v>100</v>
      </c>
      <c r="U4215" t="str">
        <f t="shared" si="592"/>
        <v>Low</v>
      </c>
      <c r="V4215" t="str">
        <f t="shared" si="593"/>
        <v>Clean</v>
      </c>
    </row>
    <row r="4216" spans="1:22" x14ac:dyDescent="0.3">
      <c r="A4216" t="str">
        <f>Raw_Data!A4216</f>
        <v>16055211</v>
      </c>
      <c r="B4216">
        <f>Raw_Data!B4216</f>
        <v>45670</v>
      </c>
      <c r="C4216" t="str">
        <f>Raw_Data!C4216</f>
        <v>METHYLPREDNISOLONE 4 MG TAB</v>
      </c>
      <c r="D4216" t="str">
        <f>Raw_Data!D4216</f>
        <v>59746000106</v>
      </c>
      <c r="E4216" t="str">
        <f>Raw_Data!E4216</f>
        <v>GIBBS, JON</v>
      </c>
      <c r="F4216" t="str">
        <f>Raw_Data!F4216</f>
        <v>1700896156</v>
      </c>
      <c r="G4216" t="str">
        <f>Raw_Data!H4216</f>
        <v>1</v>
      </c>
      <c r="H4216">
        <f>IFERROR(VLOOKUP(G4216,Store_Map!$A$2:$I$100,3,FALSE),"")</f>
        <v>0</v>
      </c>
      <c r="I4216">
        <f>IFERROR(VLOOKUP(G4216,Store_Map!$A$2:$I$100,4,FALSE),"")</f>
        <v>0</v>
      </c>
      <c r="J4216">
        <f>IFERROR(VLOOKUP(G4216,Store_Map!$A$2:$I$100,5,FALSE),"")</f>
        <v>0</v>
      </c>
      <c r="K4216">
        <f>IFERROR(VLOOKUP(G4216,Store_Map!$A$2:$I$100,6,FALSE),"")</f>
        <v>0</v>
      </c>
      <c r="L4216">
        <f>IFERROR(VLOOKUP(G4216,Store_Map!$A$2:$I$100,7,FALSE),"")</f>
        <v>0</v>
      </c>
      <c r="M4216">
        <f>IFERROR(VLOOKUP(G4216,Store_Map!$A$2:$I$100,8,FALSE),"")</f>
        <v>0</v>
      </c>
      <c r="N4216">
        <f t="shared" si="585"/>
        <v>0</v>
      </c>
      <c r="O4216" t="str">
        <f t="shared" si="586"/>
        <v>PASS</v>
      </c>
      <c r="P4216" t="str">
        <f t="shared" si="587"/>
        <v>PASS</v>
      </c>
      <c r="Q4216" t="str">
        <f t="shared" si="588"/>
        <v>PASS</v>
      </c>
      <c r="R4216" t="str">
        <f t="shared" si="589"/>
        <v>PASS</v>
      </c>
      <c r="S4216" t="str">
        <f t="shared" si="590"/>
        <v>PASS</v>
      </c>
      <c r="T4216">
        <f t="shared" si="591"/>
        <v>100</v>
      </c>
      <c r="U4216" t="str">
        <f t="shared" si="592"/>
        <v>Low</v>
      </c>
      <c r="V4216" t="str">
        <f t="shared" si="593"/>
        <v>Clean</v>
      </c>
    </row>
    <row r="4217" spans="1:22" x14ac:dyDescent="0.3">
      <c r="A4217" t="str">
        <f>Raw_Data!A4217</f>
        <v>16055212</v>
      </c>
      <c r="B4217">
        <f>Raw_Data!B4217</f>
        <v>45670</v>
      </c>
      <c r="C4217" t="str">
        <f>Raw_Data!C4217</f>
        <v>*AMOXICILLIN 500 MG CAPSULE</v>
      </c>
      <c r="D4217" t="str">
        <f>Raw_Data!D4217</f>
        <v>781261301</v>
      </c>
      <c r="E4217" t="str">
        <f>Raw_Data!E4217</f>
        <v>REAL, WILLIAM</v>
      </c>
      <c r="F4217" t="str">
        <f>Raw_Data!F4217</f>
        <v>1104875020</v>
      </c>
      <c r="G4217" t="str">
        <f>Raw_Data!H4217</f>
        <v>1</v>
      </c>
      <c r="H4217">
        <f>IFERROR(VLOOKUP(G4217,Store_Map!$A$2:$I$100,3,FALSE),"")</f>
        <v>0</v>
      </c>
      <c r="I4217">
        <f>IFERROR(VLOOKUP(G4217,Store_Map!$A$2:$I$100,4,FALSE),"")</f>
        <v>0</v>
      </c>
      <c r="J4217">
        <f>IFERROR(VLOOKUP(G4217,Store_Map!$A$2:$I$100,5,FALSE),"")</f>
        <v>0</v>
      </c>
      <c r="K4217">
        <f>IFERROR(VLOOKUP(G4217,Store_Map!$A$2:$I$100,6,FALSE),"")</f>
        <v>0</v>
      </c>
      <c r="L4217">
        <f>IFERROR(VLOOKUP(G4217,Store_Map!$A$2:$I$100,7,FALSE),"")</f>
        <v>0</v>
      </c>
      <c r="M4217">
        <f>IFERROR(VLOOKUP(G4217,Store_Map!$A$2:$I$100,8,FALSE),"")</f>
        <v>0</v>
      </c>
      <c r="N4217">
        <f t="shared" si="585"/>
        <v>0</v>
      </c>
      <c r="O4217" t="str">
        <f t="shared" si="586"/>
        <v>PASS</v>
      </c>
      <c r="P4217" t="str">
        <f t="shared" si="587"/>
        <v>REVIEW</v>
      </c>
      <c r="Q4217" t="str">
        <f t="shared" si="588"/>
        <v>PASS</v>
      </c>
      <c r="R4217" t="str">
        <f t="shared" si="589"/>
        <v>PASS</v>
      </c>
      <c r="S4217" t="str">
        <f t="shared" si="590"/>
        <v>REVIEW</v>
      </c>
      <c r="T4217">
        <f t="shared" si="591"/>
        <v>90</v>
      </c>
      <c r="U4217" t="str">
        <f t="shared" si="592"/>
        <v>Low</v>
      </c>
      <c r="V4217" t="str">
        <f t="shared" si="593"/>
        <v>Invalid NDC</v>
      </c>
    </row>
    <row r="4218" spans="1:22" x14ac:dyDescent="0.3">
      <c r="A4218" t="str">
        <f>Raw_Data!A4218</f>
        <v>16055213</v>
      </c>
      <c r="B4218">
        <f>Raw_Data!B4218</f>
        <v>45670</v>
      </c>
      <c r="C4218" t="str">
        <f>Raw_Data!C4218</f>
        <v>TRADJENTA 5 MG TABLET</v>
      </c>
      <c r="D4218" t="str">
        <f>Raw_Data!D4218</f>
        <v>597014090</v>
      </c>
      <c r="E4218" t="str">
        <f>Raw_Data!E4218</f>
        <v>FORD, JAMES</v>
      </c>
      <c r="F4218" t="str">
        <f>Raw_Data!F4218</f>
        <v>1033117684</v>
      </c>
      <c r="G4218" t="str">
        <f>Raw_Data!H4218</f>
        <v>1</v>
      </c>
      <c r="H4218">
        <f>IFERROR(VLOOKUP(G4218,Store_Map!$A$2:$I$100,3,FALSE),"")</f>
        <v>0</v>
      </c>
      <c r="I4218">
        <f>IFERROR(VLOOKUP(G4218,Store_Map!$A$2:$I$100,4,FALSE),"")</f>
        <v>0</v>
      </c>
      <c r="J4218">
        <f>IFERROR(VLOOKUP(G4218,Store_Map!$A$2:$I$100,5,FALSE),"")</f>
        <v>0</v>
      </c>
      <c r="K4218">
        <f>IFERROR(VLOOKUP(G4218,Store_Map!$A$2:$I$100,6,FALSE),"")</f>
        <v>0</v>
      </c>
      <c r="L4218">
        <f>IFERROR(VLOOKUP(G4218,Store_Map!$A$2:$I$100,7,FALSE),"")</f>
        <v>0</v>
      </c>
      <c r="M4218">
        <f>IFERROR(VLOOKUP(G4218,Store_Map!$A$2:$I$100,8,FALSE),"")</f>
        <v>0</v>
      </c>
      <c r="N4218">
        <f t="shared" si="585"/>
        <v>0</v>
      </c>
      <c r="O4218" t="str">
        <f t="shared" si="586"/>
        <v>PASS</v>
      </c>
      <c r="P4218" t="str">
        <f t="shared" si="587"/>
        <v>REVIEW</v>
      </c>
      <c r="Q4218" t="str">
        <f t="shared" si="588"/>
        <v>PASS</v>
      </c>
      <c r="R4218" t="str">
        <f t="shared" si="589"/>
        <v>PASS</v>
      </c>
      <c r="S4218" t="str">
        <f t="shared" si="590"/>
        <v>REVIEW</v>
      </c>
      <c r="T4218">
        <f t="shared" si="591"/>
        <v>90</v>
      </c>
      <c r="U4218" t="str">
        <f t="shared" si="592"/>
        <v>Low</v>
      </c>
      <c r="V4218" t="str">
        <f t="shared" si="593"/>
        <v>Invalid NDC</v>
      </c>
    </row>
    <row r="4219" spans="1:22" x14ac:dyDescent="0.3">
      <c r="A4219" t="str">
        <f>Raw_Data!A4219</f>
        <v>16055162</v>
      </c>
      <c r="B4219">
        <f>Raw_Data!B4219</f>
        <v>45670</v>
      </c>
      <c r="C4219" t="str">
        <f>Raw_Data!C4219</f>
        <v>*LOSARTAN POTASSIUM 100 MG</v>
      </c>
      <c r="D4219" t="str">
        <f>Raw_Data!D4219</f>
        <v>68180037809</v>
      </c>
      <c r="E4219" t="str">
        <f>Raw_Data!E4219</f>
        <v>COX, NANCY</v>
      </c>
      <c r="F4219" t="str">
        <f>Raw_Data!F4219</f>
        <v>1811191638</v>
      </c>
      <c r="G4219" t="str">
        <f>Raw_Data!H4219</f>
        <v>1</v>
      </c>
      <c r="H4219">
        <f>IFERROR(VLOOKUP(G4219,Store_Map!$A$2:$I$100,3,FALSE),"")</f>
        <v>0</v>
      </c>
      <c r="I4219">
        <f>IFERROR(VLOOKUP(G4219,Store_Map!$A$2:$I$100,4,FALSE),"")</f>
        <v>0</v>
      </c>
      <c r="J4219">
        <f>IFERROR(VLOOKUP(G4219,Store_Map!$A$2:$I$100,5,FALSE),"")</f>
        <v>0</v>
      </c>
      <c r="K4219">
        <f>IFERROR(VLOOKUP(G4219,Store_Map!$A$2:$I$100,6,FALSE),"")</f>
        <v>0</v>
      </c>
      <c r="L4219">
        <f>IFERROR(VLOOKUP(G4219,Store_Map!$A$2:$I$100,7,FALSE),"")</f>
        <v>0</v>
      </c>
      <c r="M4219">
        <f>IFERROR(VLOOKUP(G4219,Store_Map!$A$2:$I$100,8,FALSE),"")</f>
        <v>0</v>
      </c>
      <c r="N4219">
        <f t="shared" si="585"/>
        <v>0</v>
      </c>
      <c r="O4219" t="str">
        <f t="shared" si="586"/>
        <v>PASS</v>
      </c>
      <c r="P4219" t="str">
        <f t="shared" si="587"/>
        <v>PASS</v>
      </c>
      <c r="Q4219" t="str">
        <f t="shared" si="588"/>
        <v>PASS</v>
      </c>
      <c r="R4219" t="str">
        <f t="shared" si="589"/>
        <v>PASS</v>
      </c>
      <c r="S4219" t="str">
        <f t="shared" si="590"/>
        <v>PASS</v>
      </c>
      <c r="T4219">
        <f t="shared" si="591"/>
        <v>100</v>
      </c>
      <c r="U4219" t="str">
        <f t="shared" si="592"/>
        <v>Low</v>
      </c>
      <c r="V4219" t="str">
        <f t="shared" si="593"/>
        <v>Clean</v>
      </c>
    </row>
    <row r="4220" spans="1:22" x14ac:dyDescent="0.3">
      <c r="A4220" t="str">
        <f>Raw_Data!A4220</f>
        <v>16052785</v>
      </c>
      <c r="B4220">
        <f>Raw_Data!B4220</f>
        <v>45670</v>
      </c>
      <c r="C4220" t="str">
        <f>Raw_Data!C4220</f>
        <v>LEVOTHYROXINE 25 MCG TABLET</v>
      </c>
      <c r="D4220" t="str">
        <f>Raw_Data!D4220</f>
        <v>68180096509</v>
      </c>
      <c r="E4220" t="str">
        <f>Raw_Data!E4220</f>
        <v>GIBBS, JON</v>
      </c>
      <c r="F4220" t="str">
        <f>Raw_Data!F4220</f>
        <v>1700896156</v>
      </c>
      <c r="G4220" t="str">
        <f>Raw_Data!H4220</f>
        <v>1</v>
      </c>
      <c r="H4220">
        <f>IFERROR(VLOOKUP(G4220,Store_Map!$A$2:$I$100,3,FALSE),"")</f>
        <v>0</v>
      </c>
      <c r="I4220">
        <f>IFERROR(VLOOKUP(G4220,Store_Map!$A$2:$I$100,4,FALSE),"")</f>
        <v>0</v>
      </c>
      <c r="J4220">
        <f>IFERROR(VLOOKUP(G4220,Store_Map!$A$2:$I$100,5,FALSE),"")</f>
        <v>0</v>
      </c>
      <c r="K4220">
        <f>IFERROR(VLOOKUP(G4220,Store_Map!$A$2:$I$100,6,FALSE),"")</f>
        <v>0</v>
      </c>
      <c r="L4220">
        <f>IFERROR(VLOOKUP(G4220,Store_Map!$A$2:$I$100,7,FALSE),"")</f>
        <v>0</v>
      </c>
      <c r="M4220">
        <f>IFERROR(VLOOKUP(G4220,Store_Map!$A$2:$I$100,8,FALSE),"")</f>
        <v>0</v>
      </c>
      <c r="N4220">
        <f t="shared" si="585"/>
        <v>0</v>
      </c>
      <c r="O4220" t="str">
        <f t="shared" si="586"/>
        <v>PASS</v>
      </c>
      <c r="P4220" t="str">
        <f t="shared" si="587"/>
        <v>PASS</v>
      </c>
      <c r="Q4220" t="str">
        <f t="shared" si="588"/>
        <v>PASS</v>
      </c>
      <c r="R4220" t="str">
        <f t="shared" si="589"/>
        <v>PASS</v>
      </c>
      <c r="S4220" t="str">
        <f t="shared" si="590"/>
        <v>PASS</v>
      </c>
      <c r="T4220">
        <f t="shared" si="591"/>
        <v>100</v>
      </c>
      <c r="U4220" t="str">
        <f t="shared" si="592"/>
        <v>Low</v>
      </c>
      <c r="V4220" t="str">
        <f t="shared" si="593"/>
        <v>Clean</v>
      </c>
    </row>
    <row r="4221" spans="1:22" x14ac:dyDescent="0.3">
      <c r="A4221" t="str">
        <f>Raw_Data!A4221</f>
        <v>16052787</v>
      </c>
      <c r="B4221">
        <f>Raw_Data!B4221</f>
        <v>45670</v>
      </c>
      <c r="C4221" t="str">
        <f>Raw_Data!C4221</f>
        <v>GABAPENTIN 300 MG CAPSULE</v>
      </c>
      <c r="D4221" t="str">
        <f>Raw_Data!D4221</f>
        <v>67877022301</v>
      </c>
      <c r="E4221" t="str">
        <f>Raw_Data!E4221</f>
        <v>GIBBS, JON</v>
      </c>
      <c r="F4221" t="str">
        <f>Raw_Data!F4221</f>
        <v>1700896156</v>
      </c>
      <c r="G4221" t="str">
        <f>Raw_Data!H4221</f>
        <v>1</v>
      </c>
      <c r="H4221">
        <f>IFERROR(VLOOKUP(G4221,Store_Map!$A$2:$I$100,3,FALSE),"")</f>
        <v>0</v>
      </c>
      <c r="I4221">
        <f>IFERROR(VLOOKUP(G4221,Store_Map!$A$2:$I$100,4,FALSE),"")</f>
        <v>0</v>
      </c>
      <c r="J4221">
        <f>IFERROR(VLOOKUP(G4221,Store_Map!$A$2:$I$100,5,FALSE),"")</f>
        <v>0</v>
      </c>
      <c r="K4221">
        <f>IFERROR(VLOOKUP(G4221,Store_Map!$A$2:$I$100,6,FALSE),"")</f>
        <v>0</v>
      </c>
      <c r="L4221">
        <f>IFERROR(VLOOKUP(G4221,Store_Map!$A$2:$I$100,7,FALSE),"")</f>
        <v>0</v>
      </c>
      <c r="M4221">
        <f>IFERROR(VLOOKUP(G4221,Store_Map!$A$2:$I$100,8,FALSE),"")</f>
        <v>0</v>
      </c>
      <c r="N4221">
        <f t="shared" si="585"/>
        <v>0</v>
      </c>
      <c r="O4221" t="str">
        <f t="shared" si="586"/>
        <v>PASS</v>
      </c>
      <c r="P4221" t="str">
        <f t="shared" si="587"/>
        <v>PASS</v>
      </c>
      <c r="Q4221" t="str">
        <f t="shared" si="588"/>
        <v>PASS</v>
      </c>
      <c r="R4221" t="str">
        <f t="shared" si="589"/>
        <v>PASS</v>
      </c>
      <c r="S4221" t="str">
        <f t="shared" si="590"/>
        <v>PASS</v>
      </c>
      <c r="T4221">
        <f t="shared" si="591"/>
        <v>100</v>
      </c>
      <c r="U4221" t="str">
        <f t="shared" si="592"/>
        <v>Low</v>
      </c>
      <c r="V4221" t="str">
        <f t="shared" si="593"/>
        <v>Clean</v>
      </c>
    </row>
    <row r="4222" spans="1:22" x14ac:dyDescent="0.3">
      <c r="A4222" t="str">
        <f>Raw_Data!A4222</f>
        <v>16055210</v>
      </c>
      <c r="B4222">
        <f>Raw_Data!B4222</f>
        <v>45670</v>
      </c>
      <c r="C4222" t="str">
        <f>Raw_Data!C4222</f>
        <v>JARDIANCE 25 MG TABLET</v>
      </c>
      <c r="D4222" t="str">
        <f>Raw_Data!D4222</f>
        <v>597015390</v>
      </c>
      <c r="E4222" t="str">
        <f>Raw_Data!E4222</f>
        <v>GIBBS, JON</v>
      </c>
      <c r="F4222" t="str">
        <f>Raw_Data!F4222</f>
        <v>1700896156</v>
      </c>
      <c r="G4222" t="str">
        <f>Raw_Data!H4222</f>
        <v>1</v>
      </c>
      <c r="H4222">
        <f>IFERROR(VLOOKUP(G4222,Store_Map!$A$2:$I$100,3,FALSE),"")</f>
        <v>0</v>
      </c>
      <c r="I4222">
        <f>IFERROR(VLOOKUP(G4222,Store_Map!$A$2:$I$100,4,FALSE),"")</f>
        <v>0</v>
      </c>
      <c r="J4222">
        <f>IFERROR(VLOOKUP(G4222,Store_Map!$A$2:$I$100,5,FALSE),"")</f>
        <v>0</v>
      </c>
      <c r="K4222">
        <f>IFERROR(VLOOKUP(G4222,Store_Map!$A$2:$I$100,6,FALSE),"")</f>
        <v>0</v>
      </c>
      <c r="L4222">
        <f>IFERROR(VLOOKUP(G4222,Store_Map!$A$2:$I$100,7,FALSE),"")</f>
        <v>0</v>
      </c>
      <c r="M4222">
        <f>IFERROR(VLOOKUP(G4222,Store_Map!$A$2:$I$100,8,FALSE),"")</f>
        <v>0</v>
      </c>
      <c r="N4222">
        <f t="shared" si="585"/>
        <v>0</v>
      </c>
      <c r="O4222" t="str">
        <f t="shared" si="586"/>
        <v>PASS</v>
      </c>
      <c r="P4222" t="str">
        <f t="shared" si="587"/>
        <v>REVIEW</v>
      </c>
      <c r="Q4222" t="str">
        <f t="shared" si="588"/>
        <v>PASS</v>
      </c>
      <c r="R4222" t="str">
        <f t="shared" si="589"/>
        <v>PASS</v>
      </c>
      <c r="S4222" t="str">
        <f t="shared" si="590"/>
        <v>REVIEW</v>
      </c>
      <c r="T4222">
        <f t="shared" si="591"/>
        <v>90</v>
      </c>
      <c r="U4222" t="str">
        <f t="shared" si="592"/>
        <v>Low</v>
      </c>
      <c r="V4222" t="str">
        <f t="shared" si="593"/>
        <v>Invalid NDC</v>
      </c>
    </row>
    <row r="4223" spans="1:22" x14ac:dyDescent="0.3">
      <c r="A4223" t="str">
        <f>Raw_Data!A4223</f>
        <v>16055031</v>
      </c>
      <c r="B4223">
        <f>Raw_Data!B4223</f>
        <v>45670</v>
      </c>
      <c r="C4223" t="str">
        <f>Raw_Data!C4223</f>
        <v>*PIOGLITAZONE HCL 15 MG TAB</v>
      </c>
      <c r="D4223" t="str">
        <f>Raw_Data!D4223</f>
        <v>65862051290</v>
      </c>
      <c r="E4223" t="str">
        <f>Raw_Data!E4223</f>
        <v>COX, NANCY</v>
      </c>
      <c r="F4223" t="str">
        <f>Raw_Data!F4223</f>
        <v>1811191638</v>
      </c>
      <c r="G4223" t="str">
        <f>Raw_Data!H4223</f>
        <v>1</v>
      </c>
      <c r="H4223">
        <f>IFERROR(VLOOKUP(G4223,Store_Map!$A$2:$I$100,3,FALSE),"")</f>
        <v>0</v>
      </c>
      <c r="I4223">
        <f>IFERROR(VLOOKUP(G4223,Store_Map!$A$2:$I$100,4,FALSE),"")</f>
        <v>0</v>
      </c>
      <c r="J4223">
        <f>IFERROR(VLOOKUP(G4223,Store_Map!$A$2:$I$100,5,FALSE),"")</f>
        <v>0</v>
      </c>
      <c r="K4223">
        <f>IFERROR(VLOOKUP(G4223,Store_Map!$A$2:$I$100,6,FALSE),"")</f>
        <v>0</v>
      </c>
      <c r="L4223">
        <f>IFERROR(VLOOKUP(G4223,Store_Map!$A$2:$I$100,7,FALSE),"")</f>
        <v>0</v>
      </c>
      <c r="M4223">
        <f>IFERROR(VLOOKUP(G4223,Store_Map!$A$2:$I$100,8,FALSE),"")</f>
        <v>0</v>
      </c>
      <c r="N4223">
        <f t="shared" si="585"/>
        <v>0</v>
      </c>
      <c r="O4223" t="str">
        <f t="shared" si="586"/>
        <v>PASS</v>
      </c>
      <c r="P4223" t="str">
        <f t="shared" si="587"/>
        <v>PASS</v>
      </c>
      <c r="Q4223" t="str">
        <f t="shared" si="588"/>
        <v>PASS</v>
      </c>
      <c r="R4223" t="str">
        <f t="shared" si="589"/>
        <v>PASS</v>
      </c>
      <c r="S4223" t="str">
        <f t="shared" si="590"/>
        <v>PASS</v>
      </c>
      <c r="T4223">
        <f t="shared" si="591"/>
        <v>100</v>
      </c>
      <c r="U4223" t="str">
        <f t="shared" si="592"/>
        <v>Low</v>
      </c>
      <c r="V4223" t="str">
        <f t="shared" si="593"/>
        <v>Clean</v>
      </c>
    </row>
    <row r="4224" spans="1:22" x14ac:dyDescent="0.3">
      <c r="A4224" t="str">
        <f>Raw_Data!A4224</f>
        <v>16055205</v>
      </c>
      <c r="B4224">
        <f>Raw_Data!B4224</f>
        <v>45670</v>
      </c>
      <c r="C4224" t="str">
        <f>Raw_Data!C4224</f>
        <v>HUMALOG MIX 75-25 VIAL</v>
      </c>
      <c r="D4224" t="str">
        <f>Raw_Data!D4224</f>
        <v>2751101</v>
      </c>
      <c r="E4224" t="str">
        <f>Raw_Data!E4224</f>
        <v>FORD, JAMES</v>
      </c>
      <c r="F4224" t="str">
        <f>Raw_Data!F4224</f>
        <v>1033117684</v>
      </c>
      <c r="G4224" t="str">
        <f>Raw_Data!H4224</f>
        <v>1</v>
      </c>
      <c r="H4224">
        <f>IFERROR(VLOOKUP(G4224,Store_Map!$A$2:$I$100,3,FALSE),"")</f>
        <v>0</v>
      </c>
      <c r="I4224">
        <f>IFERROR(VLOOKUP(G4224,Store_Map!$A$2:$I$100,4,FALSE),"")</f>
        <v>0</v>
      </c>
      <c r="J4224">
        <f>IFERROR(VLOOKUP(G4224,Store_Map!$A$2:$I$100,5,FALSE),"")</f>
        <v>0</v>
      </c>
      <c r="K4224">
        <f>IFERROR(VLOOKUP(G4224,Store_Map!$A$2:$I$100,6,FALSE),"")</f>
        <v>0</v>
      </c>
      <c r="L4224">
        <f>IFERROR(VLOOKUP(G4224,Store_Map!$A$2:$I$100,7,FALSE),"")</f>
        <v>0</v>
      </c>
      <c r="M4224">
        <f>IFERROR(VLOOKUP(G4224,Store_Map!$A$2:$I$100,8,FALSE),"")</f>
        <v>0</v>
      </c>
      <c r="N4224">
        <f t="shared" si="585"/>
        <v>0</v>
      </c>
      <c r="O4224" t="str">
        <f t="shared" si="586"/>
        <v>PASS</v>
      </c>
      <c r="P4224" t="str">
        <f t="shared" si="587"/>
        <v>REVIEW</v>
      </c>
      <c r="Q4224" t="str">
        <f t="shared" si="588"/>
        <v>PASS</v>
      </c>
      <c r="R4224" t="str">
        <f t="shared" si="589"/>
        <v>PASS</v>
      </c>
      <c r="S4224" t="str">
        <f t="shared" si="590"/>
        <v>REVIEW</v>
      </c>
      <c r="T4224">
        <f t="shared" si="591"/>
        <v>90</v>
      </c>
      <c r="U4224" t="str">
        <f t="shared" si="592"/>
        <v>Low</v>
      </c>
      <c r="V4224" t="str">
        <f t="shared" si="593"/>
        <v>Invalid NDC</v>
      </c>
    </row>
    <row r="4225" spans="1:22" x14ac:dyDescent="0.3">
      <c r="A4225" t="str">
        <f>Raw_Data!A4225</f>
        <v>16054960</v>
      </c>
      <c r="B4225">
        <f>Raw_Data!B4225</f>
        <v>45670</v>
      </c>
      <c r="C4225" t="str">
        <f>Raw_Data!C4225</f>
        <v>*FLECAINIDE ACETATE 100 MG</v>
      </c>
      <c r="D4225" t="str">
        <f>Raw_Data!D4225</f>
        <v>62559038101</v>
      </c>
      <c r="E4225" t="str">
        <f>Raw_Data!E4225</f>
        <v>PILCHER, JAMES</v>
      </c>
      <c r="F4225" t="str">
        <f>Raw_Data!F4225</f>
        <v>1942230107</v>
      </c>
      <c r="G4225" t="str">
        <f>Raw_Data!H4225</f>
        <v>1</v>
      </c>
      <c r="H4225">
        <f>IFERROR(VLOOKUP(G4225,Store_Map!$A$2:$I$100,3,FALSE),"")</f>
        <v>0</v>
      </c>
      <c r="I4225">
        <f>IFERROR(VLOOKUP(G4225,Store_Map!$A$2:$I$100,4,FALSE),"")</f>
        <v>0</v>
      </c>
      <c r="J4225">
        <f>IFERROR(VLOOKUP(G4225,Store_Map!$A$2:$I$100,5,FALSE),"")</f>
        <v>0</v>
      </c>
      <c r="K4225">
        <f>IFERROR(VLOOKUP(G4225,Store_Map!$A$2:$I$100,6,FALSE),"")</f>
        <v>0</v>
      </c>
      <c r="L4225">
        <f>IFERROR(VLOOKUP(G4225,Store_Map!$A$2:$I$100,7,FALSE),"")</f>
        <v>0</v>
      </c>
      <c r="M4225">
        <f>IFERROR(VLOOKUP(G4225,Store_Map!$A$2:$I$100,8,FALSE),"")</f>
        <v>0</v>
      </c>
      <c r="N4225">
        <f t="shared" si="585"/>
        <v>0</v>
      </c>
      <c r="O4225" t="str">
        <f t="shared" si="586"/>
        <v>PASS</v>
      </c>
      <c r="P4225" t="str">
        <f t="shared" si="587"/>
        <v>PASS</v>
      </c>
      <c r="Q4225" t="str">
        <f t="shared" si="588"/>
        <v>PASS</v>
      </c>
      <c r="R4225" t="str">
        <f t="shared" si="589"/>
        <v>PASS</v>
      </c>
      <c r="S4225" t="str">
        <f t="shared" si="590"/>
        <v>PASS</v>
      </c>
      <c r="T4225">
        <f t="shared" si="591"/>
        <v>100</v>
      </c>
      <c r="U4225" t="str">
        <f t="shared" si="592"/>
        <v>Low</v>
      </c>
      <c r="V4225" t="str">
        <f t="shared" si="593"/>
        <v>Clean</v>
      </c>
    </row>
    <row r="4226" spans="1:22" x14ac:dyDescent="0.3">
      <c r="A4226" t="str">
        <f>Raw_Data!A4226</f>
        <v>16055234</v>
      </c>
      <c r="B4226">
        <f>Raw_Data!B4226</f>
        <v>45671</v>
      </c>
      <c r="C4226" t="str">
        <f>Raw_Data!C4226</f>
        <v>*GLIPIZIDE ER 10 MG TABLET</v>
      </c>
      <c r="D4226" t="str">
        <f>Raw_Data!D4226</f>
        <v>59651078201</v>
      </c>
      <c r="E4226" t="str">
        <f>Raw_Data!E4226</f>
        <v>COX, NANCY</v>
      </c>
      <c r="F4226" t="str">
        <f>Raw_Data!F4226</f>
        <v>1811191638</v>
      </c>
      <c r="G4226" t="str">
        <f>Raw_Data!H4226</f>
        <v>1</v>
      </c>
      <c r="H4226">
        <f>IFERROR(VLOOKUP(G4226,Store_Map!$A$2:$I$100,3,FALSE),"")</f>
        <v>0</v>
      </c>
      <c r="I4226">
        <f>IFERROR(VLOOKUP(G4226,Store_Map!$A$2:$I$100,4,FALSE),"")</f>
        <v>0</v>
      </c>
      <c r="J4226">
        <f>IFERROR(VLOOKUP(G4226,Store_Map!$A$2:$I$100,5,FALSE),"")</f>
        <v>0</v>
      </c>
      <c r="K4226">
        <f>IFERROR(VLOOKUP(G4226,Store_Map!$A$2:$I$100,6,FALSE),"")</f>
        <v>0</v>
      </c>
      <c r="L4226">
        <f>IFERROR(VLOOKUP(G4226,Store_Map!$A$2:$I$100,7,FALSE),"")</f>
        <v>0</v>
      </c>
      <c r="M4226">
        <f>IFERROR(VLOOKUP(G4226,Store_Map!$A$2:$I$100,8,FALSE),"")</f>
        <v>0</v>
      </c>
      <c r="N4226">
        <f t="shared" ref="N4226:N4289" si="594">COUNTBLANK(A4226:M4226)</f>
        <v>0</v>
      </c>
      <c r="O4226" t="str">
        <f t="shared" ref="O4226:O4289" si="595">IF(AND(F4226&lt;&gt;"",LEN(F4226)=10,ISNUMBER(--F4226)),"PASS","REVIEW")</f>
        <v>PASS</v>
      </c>
      <c r="P4226" t="str">
        <f t="shared" ref="P4226:P4289" si="596">IF(AND(D4226&lt;&gt;"",OR(LEN(D4226)=10,LEN(D4226)=11),ISNUMBER(--D4226)),"PASS","REVIEW")</f>
        <v>PASS</v>
      </c>
      <c r="Q4226" t="str">
        <f t="shared" ref="Q4226:Q4289" si="597">IF(H4226&lt;&gt;"","PASS","REVIEW")</f>
        <v>PASS</v>
      </c>
      <c r="R4226" t="str">
        <f t="shared" ref="R4226:R4289" si="598">IF(AND(I4226&lt;&gt;"",J4226&lt;&gt;"",K4226&lt;&gt;"",L4226&lt;&gt;"",M4226&lt;&gt;""),"PASS","REVIEW")</f>
        <v>PASS</v>
      </c>
      <c r="S4226" t="str">
        <f t="shared" ref="S4226:S4289" si="599">IF(OR(N4226&gt;0,O4226="REVIEW",P4226="REVIEW",Q4226="REVIEW",R4226="REVIEW"),"REVIEW","PASS")</f>
        <v>PASS</v>
      </c>
      <c r="T4226">
        <f t="shared" ref="T4226:T4289" si="600">MAX(0,100-(N4226*5)-IF(O4226="REVIEW",15,0)-IF(P4226="REVIEW",10,0)-IF(Q4226="REVIEW",10,0)-IF(R4226="REVIEW",20,0))</f>
        <v>100</v>
      </c>
      <c r="U4226" t="str">
        <f t="shared" ref="U4226:U4289" si="601">IF(T4226&gt;=90,"Low",IF(T4226&gt;=70,"Medium","High"))</f>
        <v>Low</v>
      </c>
      <c r="V4226" t="str">
        <f t="shared" ref="V4226:V4289" si="602">IF(N4226&gt;0,"Missing required fields",IF(O4226="REVIEW","Invalid provider NPI",IF(P4226="REVIEW","Invalid NDC",IF(Q4226="REVIEW","Store mapping incomplete",IF(R4226="REVIEW","Entity mapping incomplete","Clean")))))</f>
        <v>Clean</v>
      </c>
    </row>
    <row r="4227" spans="1:22" x14ac:dyDescent="0.3">
      <c r="A4227" t="str">
        <f>Raw_Data!A4227</f>
        <v>16055195</v>
      </c>
      <c r="B4227">
        <f>Raw_Data!B4227</f>
        <v>45671</v>
      </c>
      <c r="C4227" t="str">
        <f>Raw_Data!C4227</f>
        <v>*ELIQUIS 5 MG TABLET</v>
      </c>
      <c r="D4227" t="str">
        <f>Raw_Data!D4227</f>
        <v>3089421</v>
      </c>
      <c r="E4227" t="str">
        <f>Raw_Data!E4227</f>
        <v>CHRISTIAN, JOHNNY</v>
      </c>
      <c r="F4227" t="str">
        <f>Raw_Data!F4227</f>
        <v>1962445841</v>
      </c>
      <c r="G4227" t="str">
        <f>Raw_Data!H4227</f>
        <v>1</v>
      </c>
      <c r="H4227">
        <f>IFERROR(VLOOKUP(G4227,Store_Map!$A$2:$I$100,3,FALSE),"")</f>
        <v>0</v>
      </c>
      <c r="I4227">
        <f>IFERROR(VLOOKUP(G4227,Store_Map!$A$2:$I$100,4,FALSE),"")</f>
        <v>0</v>
      </c>
      <c r="J4227">
        <f>IFERROR(VLOOKUP(G4227,Store_Map!$A$2:$I$100,5,FALSE),"")</f>
        <v>0</v>
      </c>
      <c r="K4227">
        <f>IFERROR(VLOOKUP(G4227,Store_Map!$A$2:$I$100,6,FALSE),"")</f>
        <v>0</v>
      </c>
      <c r="L4227">
        <f>IFERROR(VLOOKUP(G4227,Store_Map!$A$2:$I$100,7,FALSE),"")</f>
        <v>0</v>
      </c>
      <c r="M4227">
        <f>IFERROR(VLOOKUP(G4227,Store_Map!$A$2:$I$100,8,FALSE),"")</f>
        <v>0</v>
      </c>
      <c r="N4227">
        <f t="shared" si="594"/>
        <v>0</v>
      </c>
      <c r="O4227" t="str">
        <f t="shared" si="595"/>
        <v>PASS</v>
      </c>
      <c r="P4227" t="str">
        <f t="shared" si="596"/>
        <v>REVIEW</v>
      </c>
      <c r="Q4227" t="str">
        <f t="shared" si="597"/>
        <v>PASS</v>
      </c>
      <c r="R4227" t="str">
        <f t="shared" si="598"/>
        <v>PASS</v>
      </c>
      <c r="S4227" t="str">
        <f t="shared" si="599"/>
        <v>REVIEW</v>
      </c>
      <c r="T4227">
        <f t="shared" si="600"/>
        <v>90</v>
      </c>
      <c r="U4227" t="str">
        <f t="shared" si="601"/>
        <v>Low</v>
      </c>
      <c r="V4227" t="str">
        <f t="shared" si="602"/>
        <v>Invalid NDC</v>
      </c>
    </row>
    <row r="4228" spans="1:22" x14ac:dyDescent="0.3">
      <c r="A4228" t="str">
        <f>Raw_Data!A4228</f>
        <v>16050492</v>
      </c>
      <c r="B4228">
        <f>Raw_Data!B4228</f>
        <v>45671</v>
      </c>
      <c r="C4228" t="str">
        <f>Raw_Data!C4228</f>
        <v>BUSPIRONE HCL 15 MG TABLET</v>
      </c>
      <c r="D4228" t="str">
        <f>Raw_Data!D4228</f>
        <v>64380074303</v>
      </c>
      <c r="E4228" t="str">
        <f>Raw_Data!E4228</f>
        <v>FORD, JAMES</v>
      </c>
      <c r="F4228" t="str">
        <f>Raw_Data!F4228</f>
        <v>1033117684</v>
      </c>
      <c r="G4228" t="str">
        <f>Raw_Data!H4228</f>
        <v>1</v>
      </c>
      <c r="H4228">
        <f>IFERROR(VLOOKUP(G4228,Store_Map!$A$2:$I$100,3,FALSE),"")</f>
        <v>0</v>
      </c>
      <c r="I4228">
        <f>IFERROR(VLOOKUP(G4228,Store_Map!$A$2:$I$100,4,FALSE),"")</f>
        <v>0</v>
      </c>
      <c r="J4228">
        <f>IFERROR(VLOOKUP(G4228,Store_Map!$A$2:$I$100,5,FALSE),"")</f>
        <v>0</v>
      </c>
      <c r="K4228">
        <f>IFERROR(VLOOKUP(G4228,Store_Map!$A$2:$I$100,6,FALSE),"")</f>
        <v>0</v>
      </c>
      <c r="L4228">
        <f>IFERROR(VLOOKUP(G4228,Store_Map!$A$2:$I$100,7,FALSE),"")</f>
        <v>0</v>
      </c>
      <c r="M4228">
        <f>IFERROR(VLOOKUP(G4228,Store_Map!$A$2:$I$100,8,FALSE),"")</f>
        <v>0</v>
      </c>
      <c r="N4228">
        <f t="shared" si="594"/>
        <v>0</v>
      </c>
      <c r="O4228" t="str">
        <f t="shared" si="595"/>
        <v>PASS</v>
      </c>
      <c r="P4228" t="str">
        <f t="shared" si="596"/>
        <v>PASS</v>
      </c>
      <c r="Q4228" t="str">
        <f t="shared" si="597"/>
        <v>PASS</v>
      </c>
      <c r="R4228" t="str">
        <f t="shared" si="598"/>
        <v>PASS</v>
      </c>
      <c r="S4228" t="str">
        <f t="shared" si="599"/>
        <v>PASS</v>
      </c>
      <c r="T4228">
        <f t="shared" si="600"/>
        <v>100</v>
      </c>
      <c r="U4228" t="str">
        <f t="shared" si="601"/>
        <v>Low</v>
      </c>
      <c r="V4228" t="str">
        <f t="shared" si="602"/>
        <v>Clean</v>
      </c>
    </row>
    <row r="4229" spans="1:22" x14ac:dyDescent="0.3">
      <c r="A4229" t="str">
        <f>Raw_Data!A4229</f>
        <v>16050491</v>
      </c>
      <c r="B4229">
        <f>Raw_Data!B4229</f>
        <v>45671</v>
      </c>
      <c r="C4229" t="str">
        <f>Raw_Data!C4229</f>
        <v>ALLOPURINOL 100 MG TABLET</v>
      </c>
      <c r="D4229" t="str">
        <f>Raw_Data!D4229</f>
        <v>591554301</v>
      </c>
      <c r="E4229" t="str">
        <f>Raw_Data!E4229</f>
        <v>FORD, JAMES</v>
      </c>
      <c r="F4229" t="str">
        <f>Raw_Data!F4229</f>
        <v>1033117684</v>
      </c>
      <c r="G4229" t="str">
        <f>Raw_Data!H4229</f>
        <v>1</v>
      </c>
      <c r="H4229">
        <f>IFERROR(VLOOKUP(G4229,Store_Map!$A$2:$I$100,3,FALSE),"")</f>
        <v>0</v>
      </c>
      <c r="I4229">
        <f>IFERROR(VLOOKUP(G4229,Store_Map!$A$2:$I$100,4,FALSE),"")</f>
        <v>0</v>
      </c>
      <c r="J4229">
        <f>IFERROR(VLOOKUP(G4229,Store_Map!$A$2:$I$100,5,FALSE),"")</f>
        <v>0</v>
      </c>
      <c r="K4229">
        <f>IFERROR(VLOOKUP(G4229,Store_Map!$A$2:$I$100,6,FALSE),"")</f>
        <v>0</v>
      </c>
      <c r="L4229">
        <f>IFERROR(VLOOKUP(G4229,Store_Map!$A$2:$I$100,7,FALSE),"")</f>
        <v>0</v>
      </c>
      <c r="M4229">
        <f>IFERROR(VLOOKUP(G4229,Store_Map!$A$2:$I$100,8,FALSE),"")</f>
        <v>0</v>
      </c>
      <c r="N4229">
        <f t="shared" si="594"/>
        <v>0</v>
      </c>
      <c r="O4229" t="str">
        <f t="shared" si="595"/>
        <v>PASS</v>
      </c>
      <c r="P4229" t="str">
        <f t="shared" si="596"/>
        <v>REVIEW</v>
      </c>
      <c r="Q4229" t="str">
        <f t="shared" si="597"/>
        <v>PASS</v>
      </c>
      <c r="R4229" t="str">
        <f t="shared" si="598"/>
        <v>PASS</v>
      </c>
      <c r="S4229" t="str">
        <f t="shared" si="599"/>
        <v>REVIEW</v>
      </c>
      <c r="T4229">
        <f t="shared" si="600"/>
        <v>90</v>
      </c>
      <c r="U4229" t="str">
        <f t="shared" si="601"/>
        <v>Low</v>
      </c>
      <c r="V4229" t="str">
        <f t="shared" si="602"/>
        <v>Invalid NDC</v>
      </c>
    </row>
    <row r="4230" spans="1:22" x14ac:dyDescent="0.3">
      <c r="A4230" t="str">
        <f>Raw_Data!A4230</f>
        <v>16050490</v>
      </c>
      <c r="B4230">
        <f>Raw_Data!B4230</f>
        <v>45671</v>
      </c>
      <c r="C4230" t="str">
        <f>Raw_Data!C4230</f>
        <v>UNITHROID 150 MCG TABLET</v>
      </c>
      <c r="D4230" t="str">
        <f>Raw_Data!D4230</f>
        <v>60846080901</v>
      </c>
      <c r="E4230" t="str">
        <f>Raw_Data!E4230</f>
        <v>FORD, JAMES</v>
      </c>
      <c r="F4230" t="str">
        <f>Raw_Data!F4230</f>
        <v>1033117684</v>
      </c>
      <c r="G4230" t="str">
        <f>Raw_Data!H4230</f>
        <v>1</v>
      </c>
      <c r="H4230">
        <f>IFERROR(VLOOKUP(G4230,Store_Map!$A$2:$I$100,3,FALSE),"")</f>
        <v>0</v>
      </c>
      <c r="I4230">
        <f>IFERROR(VLOOKUP(G4230,Store_Map!$A$2:$I$100,4,FALSE),"")</f>
        <v>0</v>
      </c>
      <c r="J4230">
        <f>IFERROR(VLOOKUP(G4230,Store_Map!$A$2:$I$100,5,FALSE),"")</f>
        <v>0</v>
      </c>
      <c r="K4230">
        <f>IFERROR(VLOOKUP(G4230,Store_Map!$A$2:$I$100,6,FALSE),"")</f>
        <v>0</v>
      </c>
      <c r="L4230">
        <f>IFERROR(VLOOKUP(G4230,Store_Map!$A$2:$I$100,7,FALSE),"")</f>
        <v>0</v>
      </c>
      <c r="M4230">
        <f>IFERROR(VLOOKUP(G4230,Store_Map!$A$2:$I$100,8,FALSE),"")</f>
        <v>0</v>
      </c>
      <c r="N4230">
        <f t="shared" si="594"/>
        <v>0</v>
      </c>
      <c r="O4230" t="str">
        <f t="shared" si="595"/>
        <v>PASS</v>
      </c>
      <c r="P4230" t="str">
        <f t="shared" si="596"/>
        <v>PASS</v>
      </c>
      <c r="Q4230" t="str">
        <f t="shared" si="597"/>
        <v>PASS</v>
      </c>
      <c r="R4230" t="str">
        <f t="shared" si="598"/>
        <v>PASS</v>
      </c>
      <c r="S4230" t="str">
        <f t="shared" si="599"/>
        <v>PASS</v>
      </c>
      <c r="T4230">
        <f t="shared" si="600"/>
        <v>100</v>
      </c>
      <c r="U4230" t="str">
        <f t="shared" si="601"/>
        <v>Low</v>
      </c>
      <c r="V4230" t="str">
        <f t="shared" si="602"/>
        <v>Clean</v>
      </c>
    </row>
    <row r="4231" spans="1:22" x14ac:dyDescent="0.3">
      <c r="A4231" t="str">
        <f>Raw_Data!A4231</f>
        <v>16050489</v>
      </c>
      <c r="B4231">
        <f>Raw_Data!B4231</f>
        <v>45671</v>
      </c>
      <c r="C4231" t="str">
        <f>Raw_Data!C4231</f>
        <v>CARVEDILOL 25 MG TABLET</v>
      </c>
      <c r="D4231" t="str">
        <f>Raw_Data!D4231</f>
        <v>68382009501</v>
      </c>
      <c r="E4231" t="str">
        <f>Raw_Data!E4231</f>
        <v>FORD, JAMES</v>
      </c>
      <c r="F4231" t="str">
        <f>Raw_Data!F4231</f>
        <v>1033117684</v>
      </c>
      <c r="G4231" t="str">
        <f>Raw_Data!H4231</f>
        <v>1</v>
      </c>
      <c r="H4231">
        <f>IFERROR(VLOOKUP(G4231,Store_Map!$A$2:$I$100,3,FALSE),"")</f>
        <v>0</v>
      </c>
      <c r="I4231">
        <f>IFERROR(VLOOKUP(G4231,Store_Map!$A$2:$I$100,4,FALSE),"")</f>
        <v>0</v>
      </c>
      <c r="J4231">
        <f>IFERROR(VLOOKUP(G4231,Store_Map!$A$2:$I$100,5,FALSE),"")</f>
        <v>0</v>
      </c>
      <c r="K4231">
        <f>IFERROR(VLOOKUP(G4231,Store_Map!$A$2:$I$100,6,FALSE),"")</f>
        <v>0</v>
      </c>
      <c r="L4231">
        <f>IFERROR(VLOOKUP(G4231,Store_Map!$A$2:$I$100,7,FALSE),"")</f>
        <v>0</v>
      </c>
      <c r="M4231">
        <f>IFERROR(VLOOKUP(G4231,Store_Map!$A$2:$I$100,8,FALSE),"")</f>
        <v>0</v>
      </c>
      <c r="N4231">
        <f t="shared" si="594"/>
        <v>0</v>
      </c>
      <c r="O4231" t="str">
        <f t="shared" si="595"/>
        <v>PASS</v>
      </c>
      <c r="P4231" t="str">
        <f t="shared" si="596"/>
        <v>PASS</v>
      </c>
      <c r="Q4231" t="str">
        <f t="shared" si="597"/>
        <v>PASS</v>
      </c>
      <c r="R4231" t="str">
        <f t="shared" si="598"/>
        <v>PASS</v>
      </c>
      <c r="S4231" t="str">
        <f t="shared" si="599"/>
        <v>PASS</v>
      </c>
      <c r="T4231">
        <f t="shared" si="600"/>
        <v>100</v>
      </c>
      <c r="U4231" t="str">
        <f t="shared" si="601"/>
        <v>Low</v>
      </c>
      <c r="V4231" t="str">
        <f t="shared" si="602"/>
        <v>Clean</v>
      </c>
    </row>
    <row r="4232" spans="1:22" x14ac:dyDescent="0.3">
      <c r="A4232" t="str">
        <f>Raw_Data!A4232</f>
        <v>16050488</v>
      </c>
      <c r="B4232">
        <f>Raw_Data!B4232</f>
        <v>45671</v>
      </c>
      <c r="C4232" t="str">
        <f>Raw_Data!C4232</f>
        <v>AMLODIPINE BESYLATE 5 MG TA</v>
      </c>
      <c r="D4232" t="str">
        <f>Raw_Data!D4232</f>
        <v>69097012705</v>
      </c>
      <c r="E4232" t="str">
        <f>Raw_Data!E4232</f>
        <v>FORD, JAMES</v>
      </c>
      <c r="F4232" t="str">
        <f>Raw_Data!F4232</f>
        <v>1033117684</v>
      </c>
      <c r="G4232" t="str">
        <f>Raw_Data!H4232</f>
        <v>1</v>
      </c>
      <c r="H4232">
        <f>IFERROR(VLOOKUP(G4232,Store_Map!$A$2:$I$100,3,FALSE),"")</f>
        <v>0</v>
      </c>
      <c r="I4232">
        <f>IFERROR(VLOOKUP(G4232,Store_Map!$A$2:$I$100,4,FALSE),"")</f>
        <v>0</v>
      </c>
      <c r="J4232">
        <f>IFERROR(VLOOKUP(G4232,Store_Map!$A$2:$I$100,5,FALSE),"")</f>
        <v>0</v>
      </c>
      <c r="K4232">
        <f>IFERROR(VLOOKUP(G4232,Store_Map!$A$2:$I$100,6,FALSE),"")</f>
        <v>0</v>
      </c>
      <c r="L4232">
        <f>IFERROR(VLOOKUP(G4232,Store_Map!$A$2:$I$100,7,FALSE),"")</f>
        <v>0</v>
      </c>
      <c r="M4232">
        <f>IFERROR(VLOOKUP(G4232,Store_Map!$A$2:$I$100,8,FALSE),"")</f>
        <v>0</v>
      </c>
      <c r="N4232">
        <f t="shared" si="594"/>
        <v>0</v>
      </c>
      <c r="O4232" t="str">
        <f t="shared" si="595"/>
        <v>PASS</v>
      </c>
      <c r="P4232" t="str">
        <f t="shared" si="596"/>
        <v>PASS</v>
      </c>
      <c r="Q4232" t="str">
        <f t="shared" si="597"/>
        <v>PASS</v>
      </c>
      <c r="R4232" t="str">
        <f t="shared" si="598"/>
        <v>PASS</v>
      </c>
      <c r="S4232" t="str">
        <f t="shared" si="599"/>
        <v>PASS</v>
      </c>
      <c r="T4232">
        <f t="shared" si="600"/>
        <v>100</v>
      </c>
      <c r="U4232" t="str">
        <f t="shared" si="601"/>
        <v>Low</v>
      </c>
      <c r="V4232" t="str">
        <f t="shared" si="602"/>
        <v>Clean</v>
      </c>
    </row>
    <row r="4233" spans="1:22" x14ac:dyDescent="0.3">
      <c r="A4233" t="str">
        <f>Raw_Data!A4233</f>
        <v>16050487</v>
      </c>
      <c r="B4233">
        <f>Raw_Data!B4233</f>
        <v>45671</v>
      </c>
      <c r="C4233" t="str">
        <f>Raw_Data!C4233</f>
        <v>BENAZEPRIL-HCTZ 20-25 MG TA</v>
      </c>
      <c r="D4233" t="str">
        <f>Raw_Data!D4233</f>
        <v>574022801</v>
      </c>
      <c r="E4233" t="str">
        <f>Raw_Data!E4233</f>
        <v>FORD, JAMES</v>
      </c>
      <c r="F4233" t="str">
        <f>Raw_Data!F4233</f>
        <v>1033117684</v>
      </c>
      <c r="G4233" t="str">
        <f>Raw_Data!H4233</f>
        <v>1</v>
      </c>
      <c r="H4233">
        <f>IFERROR(VLOOKUP(G4233,Store_Map!$A$2:$I$100,3,FALSE),"")</f>
        <v>0</v>
      </c>
      <c r="I4233">
        <f>IFERROR(VLOOKUP(G4233,Store_Map!$A$2:$I$100,4,FALSE),"")</f>
        <v>0</v>
      </c>
      <c r="J4233">
        <f>IFERROR(VLOOKUP(G4233,Store_Map!$A$2:$I$100,5,FALSE),"")</f>
        <v>0</v>
      </c>
      <c r="K4233">
        <f>IFERROR(VLOOKUP(G4233,Store_Map!$A$2:$I$100,6,FALSE),"")</f>
        <v>0</v>
      </c>
      <c r="L4233">
        <f>IFERROR(VLOOKUP(G4233,Store_Map!$A$2:$I$100,7,FALSE),"")</f>
        <v>0</v>
      </c>
      <c r="M4233">
        <f>IFERROR(VLOOKUP(G4233,Store_Map!$A$2:$I$100,8,FALSE),"")</f>
        <v>0</v>
      </c>
      <c r="N4233">
        <f t="shared" si="594"/>
        <v>0</v>
      </c>
      <c r="O4233" t="str">
        <f t="shared" si="595"/>
        <v>PASS</v>
      </c>
      <c r="P4233" t="str">
        <f t="shared" si="596"/>
        <v>REVIEW</v>
      </c>
      <c r="Q4233" t="str">
        <f t="shared" si="597"/>
        <v>PASS</v>
      </c>
      <c r="R4233" t="str">
        <f t="shared" si="598"/>
        <v>PASS</v>
      </c>
      <c r="S4233" t="str">
        <f t="shared" si="599"/>
        <v>REVIEW</v>
      </c>
      <c r="T4233">
        <f t="shared" si="600"/>
        <v>90</v>
      </c>
      <c r="U4233" t="str">
        <f t="shared" si="601"/>
        <v>Low</v>
      </c>
      <c r="V4233" t="str">
        <f t="shared" si="602"/>
        <v>Invalid NDC</v>
      </c>
    </row>
    <row r="4234" spans="1:22" x14ac:dyDescent="0.3">
      <c r="A4234" t="str">
        <f>Raw_Data!A4234</f>
        <v>16052107</v>
      </c>
      <c r="B4234">
        <f>Raw_Data!B4234</f>
        <v>45671</v>
      </c>
      <c r="C4234" t="str">
        <f>Raw_Data!C4234</f>
        <v>ATORVASTATIN 80 MG TABLET</v>
      </c>
      <c r="D4234" t="str">
        <f>Raw_Data!D4234</f>
        <v>378395377</v>
      </c>
      <c r="E4234" t="str">
        <f>Raw_Data!E4234</f>
        <v>FORD, JAMES</v>
      </c>
      <c r="F4234" t="str">
        <f>Raw_Data!F4234</f>
        <v>1033117684</v>
      </c>
      <c r="G4234" t="str">
        <f>Raw_Data!H4234</f>
        <v>1</v>
      </c>
      <c r="H4234">
        <f>IFERROR(VLOOKUP(G4234,Store_Map!$A$2:$I$100,3,FALSE),"")</f>
        <v>0</v>
      </c>
      <c r="I4234">
        <f>IFERROR(VLOOKUP(G4234,Store_Map!$A$2:$I$100,4,FALSE),"")</f>
        <v>0</v>
      </c>
      <c r="J4234">
        <f>IFERROR(VLOOKUP(G4234,Store_Map!$A$2:$I$100,5,FALSE),"")</f>
        <v>0</v>
      </c>
      <c r="K4234">
        <f>IFERROR(VLOOKUP(G4234,Store_Map!$A$2:$I$100,6,FALSE),"")</f>
        <v>0</v>
      </c>
      <c r="L4234">
        <f>IFERROR(VLOOKUP(G4234,Store_Map!$A$2:$I$100,7,FALSE),"")</f>
        <v>0</v>
      </c>
      <c r="M4234">
        <f>IFERROR(VLOOKUP(G4234,Store_Map!$A$2:$I$100,8,FALSE),"")</f>
        <v>0</v>
      </c>
      <c r="N4234">
        <f t="shared" si="594"/>
        <v>0</v>
      </c>
      <c r="O4234" t="str">
        <f t="shared" si="595"/>
        <v>PASS</v>
      </c>
      <c r="P4234" t="str">
        <f t="shared" si="596"/>
        <v>REVIEW</v>
      </c>
      <c r="Q4234" t="str">
        <f t="shared" si="597"/>
        <v>PASS</v>
      </c>
      <c r="R4234" t="str">
        <f t="shared" si="598"/>
        <v>PASS</v>
      </c>
      <c r="S4234" t="str">
        <f t="shared" si="599"/>
        <v>REVIEW</v>
      </c>
      <c r="T4234">
        <f t="shared" si="600"/>
        <v>90</v>
      </c>
      <c r="U4234" t="str">
        <f t="shared" si="601"/>
        <v>Low</v>
      </c>
      <c r="V4234" t="str">
        <f t="shared" si="602"/>
        <v>Invalid NDC</v>
      </c>
    </row>
    <row r="4235" spans="1:22" x14ac:dyDescent="0.3">
      <c r="A4235" t="str">
        <f>Raw_Data!A4235</f>
        <v>16052291</v>
      </c>
      <c r="B4235">
        <f>Raw_Data!B4235</f>
        <v>45671</v>
      </c>
      <c r="C4235" t="str">
        <f>Raw_Data!C4235</f>
        <v>ISOSORBIDE MONONIT ER 60 MG</v>
      </c>
      <c r="D4235" t="str">
        <f>Raw_Data!D4235</f>
        <v>59651054001</v>
      </c>
      <c r="E4235" t="str">
        <f>Raw_Data!E4235</f>
        <v>FORD, JAMES</v>
      </c>
      <c r="F4235" t="str">
        <f>Raw_Data!F4235</f>
        <v>1033117684</v>
      </c>
      <c r="G4235" t="str">
        <f>Raw_Data!H4235</f>
        <v>1</v>
      </c>
      <c r="H4235">
        <f>IFERROR(VLOOKUP(G4235,Store_Map!$A$2:$I$100,3,FALSE),"")</f>
        <v>0</v>
      </c>
      <c r="I4235">
        <f>IFERROR(VLOOKUP(G4235,Store_Map!$A$2:$I$100,4,FALSE),"")</f>
        <v>0</v>
      </c>
      <c r="J4235">
        <f>IFERROR(VLOOKUP(G4235,Store_Map!$A$2:$I$100,5,FALSE),"")</f>
        <v>0</v>
      </c>
      <c r="K4235">
        <f>IFERROR(VLOOKUP(G4235,Store_Map!$A$2:$I$100,6,FALSE),"")</f>
        <v>0</v>
      </c>
      <c r="L4235">
        <f>IFERROR(VLOOKUP(G4235,Store_Map!$A$2:$I$100,7,FALSE),"")</f>
        <v>0</v>
      </c>
      <c r="M4235">
        <f>IFERROR(VLOOKUP(G4235,Store_Map!$A$2:$I$100,8,FALSE),"")</f>
        <v>0</v>
      </c>
      <c r="N4235">
        <f t="shared" si="594"/>
        <v>0</v>
      </c>
      <c r="O4235" t="str">
        <f t="shared" si="595"/>
        <v>PASS</v>
      </c>
      <c r="P4235" t="str">
        <f t="shared" si="596"/>
        <v>PASS</v>
      </c>
      <c r="Q4235" t="str">
        <f t="shared" si="597"/>
        <v>PASS</v>
      </c>
      <c r="R4235" t="str">
        <f t="shared" si="598"/>
        <v>PASS</v>
      </c>
      <c r="S4235" t="str">
        <f t="shared" si="599"/>
        <v>PASS</v>
      </c>
      <c r="T4235">
        <f t="shared" si="600"/>
        <v>100</v>
      </c>
      <c r="U4235" t="str">
        <f t="shared" si="601"/>
        <v>Low</v>
      </c>
      <c r="V4235" t="str">
        <f t="shared" si="602"/>
        <v>Clean</v>
      </c>
    </row>
    <row r="4236" spans="1:22" x14ac:dyDescent="0.3">
      <c r="A4236" t="str">
        <f>Raw_Data!A4236</f>
        <v>16049599</v>
      </c>
      <c r="B4236">
        <f>Raw_Data!B4236</f>
        <v>45671</v>
      </c>
      <c r="C4236" t="str">
        <f>Raw_Data!C4236</f>
        <v>FENOFIBRATE 145 MG TABLET</v>
      </c>
      <c r="D4236" t="str">
        <f>Raw_Data!D4236</f>
        <v>43547043109</v>
      </c>
      <c r="E4236" t="str">
        <f>Raw_Data!E4236</f>
        <v>FORD, JAMES</v>
      </c>
      <c r="F4236" t="str">
        <f>Raw_Data!F4236</f>
        <v>1033117684</v>
      </c>
      <c r="G4236" t="str">
        <f>Raw_Data!H4236</f>
        <v>1</v>
      </c>
      <c r="H4236">
        <f>IFERROR(VLOOKUP(G4236,Store_Map!$A$2:$I$100,3,FALSE),"")</f>
        <v>0</v>
      </c>
      <c r="I4236">
        <f>IFERROR(VLOOKUP(G4236,Store_Map!$A$2:$I$100,4,FALSE),"")</f>
        <v>0</v>
      </c>
      <c r="J4236">
        <f>IFERROR(VLOOKUP(G4236,Store_Map!$A$2:$I$100,5,FALSE),"")</f>
        <v>0</v>
      </c>
      <c r="K4236">
        <f>IFERROR(VLOOKUP(G4236,Store_Map!$A$2:$I$100,6,FALSE),"")</f>
        <v>0</v>
      </c>
      <c r="L4236">
        <f>IFERROR(VLOOKUP(G4236,Store_Map!$A$2:$I$100,7,FALSE),"")</f>
        <v>0</v>
      </c>
      <c r="M4236">
        <f>IFERROR(VLOOKUP(G4236,Store_Map!$A$2:$I$100,8,FALSE),"")</f>
        <v>0</v>
      </c>
      <c r="N4236">
        <f t="shared" si="594"/>
        <v>0</v>
      </c>
      <c r="O4236" t="str">
        <f t="shared" si="595"/>
        <v>PASS</v>
      </c>
      <c r="P4236" t="str">
        <f t="shared" si="596"/>
        <v>PASS</v>
      </c>
      <c r="Q4236" t="str">
        <f t="shared" si="597"/>
        <v>PASS</v>
      </c>
      <c r="R4236" t="str">
        <f t="shared" si="598"/>
        <v>PASS</v>
      </c>
      <c r="S4236" t="str">
        <f t="shared" si="599"/>
        <v>PASS</v>
      </c>
      <c r="T4236">
        <f t="shared" si="600"/>
        <v>100</v>
      </c>
      <c r="U4236" t="str">
        <f t="shared" si="601"/>
        <v>Low</v>
      </c>
      <c r="V4236" t="str">
        <f t="shared" si="602"/>
        <v>Clean</v>
      </c>
    </row>
    <row r="4237" spans="1:22" x14ac:dyDescent="0.3">
      <c r="A4237" t="str">
        <f>Raw_Data!A4237</f>
        <v>16053528</v>
      </c>
      <c r="B4237">
        <f>Raw_Data!B4237</f>
        <v>45671</v>
      </c>
      <c r="C4237" t="str">
        <f>Raw_Data!C4237</f>
        <v>FUROSEMIDE 20 MG TABLET</v>
      </c>
      <c r="D4237" t="str">
        <f>Raw_Data!D4237</f>
        <v>69315011601</v>
      </c>
      <c r="E4237" t="str">
        <f>Raw_Data!E4237</f>
        <v>FORD, JAMES</v>
      </c>
      <c r="F4237" t="str">
        <f>Raw_Data!F4237</f>
        <v>1033117684</v>
      </c>
      <c r="G4237" t="str">
        <f>Raw_Data!H4237</f>
        <v>1</v>
      </c>
      <c r="H4237">
        <f>IFERROR(VLOOKUP(G4237,Store_Map!$A$2:$I$100,3,FALSE),"")</f>
        <v>0</v>
      </c>
      <c r="I4237">
        <f>IFERROR(VLOOKUP(G4237,Store_Map!$A$2:$I$100,4,FALSE),"")</f>
        <v>0</v>
      </c>
      <c r="J4237">
        <f>IFERROR(VLOOKUP(G4237,Store_Map!$A$2:$I$100,5,FALSE),"")</f>
        <v>0</v>
      </c>
      <c r="K4237">
        <f>IFERROR(VLOOKUP(G4237,Store_Map!$A$2:$I$100,6,FALSE),"")</f>
        <v>0</v>
      </c>
      <c r="L4237">
        <f>IFERROR(VLOOKUP(G4237,Store_Map!$A$2:$I$100,7,FALSE),"")</f>
        <v>0</v>
      </c>
      <c r="M4237">
        <f>IFERROR(VLOOKUP(G4237,Store_Map!$A$2:$I$100,8,FALSE),"")</f>
        <v>0</v>
      </c>
      <c r="N4237">
        <f t="shared" si="594"/>
        <v>0</v>
      </c>
      <c r="O4237" t="str">
        <f t="shared" si="595"/>
        <v>PASS</v>
      </c>
      <c r="P4237" t="str">
        <f t="shared" si="596"/>
        <v>PASS</v>
      </c>
      <c r="Q4237" t="str">
        <f t="shared" si="597"/>
        <v>PASS</v>
      </c>
      <c r="R4237" t="str">
        <f t="shared" si="598"/>
        <v>PASS</v>
      </c>
      <c r="S4237" t="str">
        <f t="shared" si="599"/>
        <v>PASS</v>
      </c>
      <c r="T4237">
        <f t="shared" si="600"/>
        <v>100</v>
      </c>
      <c r="U4237" t="str">
        <f t="shared" si="601"/>
        <v>Low</v>
      </c>
      <c r="V4237" t="str">
        <f t="shared" si="602"/>
        <v>Clean</v>
      </c>
    </row>
    <row r="4238" spans="1:22" x14ac:dyDescent="0.3">
      <c r="A4238" t="str">
        <f>Raw_Data!A4238</f>
        <v>16052106</v>
      </c>
      <c r="B4238">
        <f>Raw_Data!B4238</f>
        <v>45671</v>
      </c>
      <c r="C4238" t="str">
        <f>Raw_Data!C4238</f>
        <v>FARXIGA 10 MG TABLET</v>
      </c>
      <c r="D4238" t="str">
        <f>Raw_Data!D4238</f>
        <v>310621030</v>
      </c>
      <c r="E4238" t="str">
        <f>Raw_Data!E4238</f>
        <v>FORD, JAMES</v>
      </c>
      <c r="F4238" t="str">
        <f>Raw_Data!F4238</f>
        <v>1033117684</v>
      </c>
      <c r="G4238" t="str">
        <f>Raw_Data!H4238</f>
        <v>1</v>
      </c>
      <c r="H4238">
        <f>IFERROR(VLOOKUP(G4238,Store_Map!$A$2:$I$100,3,FALSE),"")</f>
        <v>0</v>
      </c>
      <c r="I4238">
        <f>IFERROR(VLOOKUP(G4238,Store_Map!$A$2:$I$100,4,FALSE),"")</f>
        <v>0</v>
      </c>
      <c r="J4238">
        <f>IFERROR(VLOOKUP(G4238,Store_Map!$A$2:$I$100,5,FALSE),"")</f>
        <v>0</v>
      </c>
      <c r="K4238">
        <f>IFERROR(VLOOKUP(G4238,Store_Map!$A$2:$I$100,6,FALSE),"")</f>
        <v>0</v>
      </c>
      <c r="L4238">
        <f>IFERROR(VLOOKUP(G4238,Store_Map!$A$2:$I$100,7,FALSE),"")</f>
        <v>0</v>
      </c>
      <c r="M4238">
        <f>IFERROR(VLOOKUP(G4238,Store_Map!$A$2:$I$100,8,FALSE),"")</f>
        <v>0</v>
      </c>
      <c r="N4238">
        <f t="shared" si="594"/>
        <v>0</v>
      </c>
      <c r="O4238" t="str">
        <f t="shared" si="595"/>
        <v>PASS</v>
      </c>
      <c r="P4238" t="str">
        <f t="shared" si="596"/>
        <v>REVIEW</v>
      </c>
      <c r="Q4238" t="str">
        <f t="shared" si="597"/>
        <v>PASS</v>
      </c>
      <c r="R4238" t="str">
        <f t="shared" si="598"/>
        <v>PASS</v>
      </c>
      <c r="S4238" t="str">
        <f t="shared" si="599"/>
        <v>REVIEW</v>
      </c>
      <c r="T4238">
        <f t="shared" si="600"/>
        <v>90</v>
      </c>
      <c r="U4238" t="str">
        <f t="shared" si="601"/>
        <v>Low</v>
      </c>
      <c r="V4238" t="str">
        <f t="shared" si="602"/>
        <v>Invalid NDC</v>
      </c>
    </row>
    <row r="4239" spans="1:22" x14ac:dyDescent="0.3">
      <c r="A4239" t="str">
        <f>Raw_Data!A4239</f>
        <v>16055237</v>
      </c>
      <c r="B4239">
        <f>Raw_Data!B4239</f>
        <v>45671</v>
      </c>
      <c r="C4239" t="str">
        <f>Raw_Data!C4239</f>
        <v>OZEMPIC 1 MG/DOSE (4 MG/3 M</v>
      </c>
      <c r="D4239" t="str">
        <f>Raw_Data!D4239</f>
        <v>169413013</v>
      </c>
      <c r="E4239" t="str">
        <f>Raw_Data!E4239</f>
        <v>MACHADO, MARIA</v>
      </c>
      <c r="F4239" t="str">
        <f>Raw_Data!F4239</f>
        <v>1619100302</v>
      </c>
      <c r="G4239" t="str">
        <f>Raw_Data!H4239</f>
        <v>1</v>
      </c>
      <c r="H4239">
        <f>IFERROR(VLOOKUP(G4239,Store_Map!$A$2:$I$100,3,FALSE),"")</f>
        <v>0</v>
      </c>
      <c r="I4239">
        <f>IFERROR(VLOOKUP(G4239,Store_Map!$A$2:$I$100,4,FALSE),"")</f>
        <v>0</v>
      </c>
      <c r="J4239">
        <f>IFERROR(VLOOKUP(G4239,Store_Map!$A$2:$I$100,5,FALSE),"")</f>
        <v>0</v>
      </c>
      <c r="K4239">
        <f>IFERROR(VLOOKUP(G4239,Store_Map!$A$2:$I$100,6,FALSE),"")</f>
        <v>0</v>
      </c>
      <c r="L4239">
        <f>IFERROR(VLOOKUP(G4239,Store_Map!$A$2:$I$100,7,FALSE),"")</f>
        <v>0</v>
      </c>
      <c r="M4239">
        <f>IFERROR(VLOOKUP(G4239,Store_Map!$A$2:$I$100,8,FALSE),"")</f>
        <v>0</v>
      </c>
      <c r="N4239">
        <f t="shared" si="594"/>
        <v>0</v>
      </c>
      <c r="O4239" t="str">
        <f t="shared" si="595"/>
        <v>PASS</v>
      </c>
      <c r="P4239" t="str">
        <f t="shared" si="596"/>
        <v>REVIEW</v>
      </c>
      <c r="Q4239" t="str">
        <f t="shared" si="597"/>
        <v>PASS</v>
      </c>
      <c r="R4239" t="str">
        <f t="shared" si="598"/>
        <v>PASS</v>
      </c>
      <c r="S4239" t="str">
        <f t="shared" si="599"/>
        <v>REVIEW</v>
      </c>
      <c r="T4239">
        <f t="shared" si="600"/>
        <v>90</v>
      </c>
      <c r="U4239" t="str">
        <f t="shared" si="601"/>
        <v>Low</v>
      </c>
      <c r="V4239" t="str">
        <f t="shared" si="602"/>
        <v>Invalid NDC</v>
      </c>
    </row>
    <row r="4240" spans="1:22" x14ac:dyDescent="0.3">
      <c r="A4240" t="str">
        <f>Raw_Data!A4240</f>
        <v>16054959</v>
      </c>
      <c r="B4240">
        <f>Raw_Data!B4240</f>
        <v>45671</v>
      </c>
      <c r="C4240" t="str">
        <f>Raw_Data!C4240</f>
        <v>*LISINOPRIL 10 MG TABLET</v>
      </c>
      <c r="D4240" t="str">
        <f>Raw_Data!D4240</f>
        <v>68180098001</v>
      </c>
      <c r="E4240" t="str">
        <f>Raw_Data!E4240</f>
        <v>PILCHER, JAMES</v>
      </c>
      <c r="F4240" t="str">
        <f>Raw_Data!F4240</f>
        <v>1942230107</v>
      </c>
      <c r="G4240" t="str">
        <f>Raw_Data!H4240</f>
        <v>1</v>
      </c>
      <c r="H4240">
        <f>IFERROR(VLOOKUP(G4240,Store_Map!$A$2:$I$100,3,FALSE),"")</f>
        <v>0</v>
      </c>
      <c r="I4240">
        <f>IFERROR(VLOOKUP(G4240,Store_Map!$A$2:$I$100,4,FALSE),"")</f>
        <v>0</v>
      </c>
      <c r="J4240">
        <f>IFERROR(VLOOKUP(G4240,Store_Map!$A$2:$I$100,5,FALSE),"")</f>
        <v>0</v>
      </c>
      <c r="K4240">
        <f>IFERROR(VLOOKUP(G4240,Store_Map!$A$2:$I$100,6,FALSE),"")</f>
        <v>0</v>
      </c>
      <c r="L4240">
        <f>IFERROR(VLOOKUP(G4240,Store_Map!$A$2:$I$100,7,FALSE),"")</f>
        <v>0</v>
      </c>
      <c r="M4240">
        <f>IFERROR(VLOOKUP(G4240,Store_Map!$A$2:$I$100,8,FALSE),"")</f>
        <v>0</v>
      </c>
      <c r="N4240">
        <f t="shared" si="594"/>
        <v>0</v>
      </c>
      <c r="O4240" t="str">
        <f t="shared" si="595"/>
        <v>PASS</v>
      </c>
      <c r="P4240" t="str">
        <f t="shared" si="596"/>
        <v>PASS</v>
      </c>
      <c r="Q4240" t="str">
        <f t="shared" si="597"/>
        <v>PASS</v>
      </c>
      <c r="R4240" t="str">
        <f t="shared" si="598"/>
        <v>PASS</v>
      </c>
      <c r="S4240" t="str">
        <f t="shared" si="599"/>
        <v>PASS</v>
      </c>
      <c r="T4240">
        <f t="shared" si="600"/>
        <v>100</v>
      </c>
      <c r="U4240" t="str">
        <f t="shared" si="601"/>
        <v>Low</v>
      </c>
      <c r="V4240" t="str">
        <f t="shared" si="602"/>
        <v>Clean</v>
      </c>
    </row>
    <row r="4241" spans="1:22" x14ac:dyDescent="0.3">
      <c r="A4241" t="str">
        <f>Raw_Data!A4241</f>
        <v>16050093</v>
      </c>
      <c r="B4241">
        <f>Raw_Data!B4241</f>
        <v>45671</v>
      </c>
      <c r="C4241" t="str">
        <f>Raw_Data!C4241</f>
        <v>LEVOTHYROXINE 125 MCG TABLE</v>
      </c>
      <c r="D4241" t="str">
        <f>Raw_Data!D4241</f>
        <v>16729045315</v>
      </c>
      <c r="E4241" t="str">
        <f>Raw_Data!E4241</f>
        <v>GIBBS, JON</v>
      </c>
      <c r="F4241" t="str">
        <f>Raw_Data!F4241</f>
        <v>1700896156</v>
      </c>
      <c r="G4241" t="str">
        <f>Raw_Data!H4241</f>
        <v>1</v>
      </c>
      <c r="H4241">
        <f>IFERROR(VLOOKUP(G4241,Store_Map!$A$2:$I$100,3,FALSE),"")</f>
        <v>0</v>
      </c>
      <c r="I4241">
        <f>IFERROR(VLOOKUP(G4241,Store_Map!$A$2:$I$100,4,FALSE),"")</f>
        <v>0</v>
      </c>
      <c r="J4241">
        <f>IFERROR(VLOOKUP(G4241,Store_Map!$A$2:$I$100,5,FALSE),"")</f>
        <v>0</v>
      </c>
      <c r="K4241">
        <f>IFERROR(VLOOKUP(G4241,Store_Map!$A$2:$I$100,6,FALSE),"")</f>
        <v>0</v>
      </c>
      <c r="L4241">
        <f>IFERROR(VLOOKUP(G4241,Store_Map!$A$2:$I$100,7,FALSE),"")</f>
        <v>0</v>
      </c>
      <c r="M4241">
        <f>IFERROR(VLOOKUP(G4241,Store_Map!$A$2:$I$100,8,FALSE),"")</f>
        <v>0</v>
      </c>
      <c r="N4241">
        <f t="shared" si="594"/>
        <v>0</v>
      </c>
      <c r="O4241" t="str">
        <f t="shared" si="595"/>
        <v>PASS</v>
      </c>
      <c r="P4241" t="str">
        <f t="shared" si="596"/>
        <v>PASS</v>
      </c>
      <c r="Q4241" t="str">
        <f t="shared" si="597"/>
        <v>PASS</v>
      </c>
      <c r="R4241" t="str">
        <f t="shared" si="598"/>
        <v>PASS</v>
      </c>
      <c r="S4241" t="str">
        <f t="shared" si="599"/>
        <v>PASS</v>
      </c>
      <c r="T4241">
        <f t="shared" si="600"/>
        <v>100</v>
      </c>
      <c r="U4241" t="str">
        <f t="shared" si="601"/>
        <v>Low</v>
      </c>
      <c r="V4241" t="str">
        <f t="shared" si="602"/>
        <v>Clean</v>
      </c>
    </row>
    <row r="4242" spans="1:22" x14ac:dyDescent="0.3">
      <c r="A4242" t="str">
        <f>Raw_Data!A4242</f>
        <v>16054986</v>
      </c>
      <c r="B4242">
        <f>Raw_Data!B4242</f>
        <v>45671</v>
      </c>
      <c r="C4242" t="str">
        <f>Raw_Data!C4242</f>
        <v>*NAPROXEN 500MG TABLETS</v>
      </c>
      <c r="D4242" t="str">
        <f>Raw_Data!D4242</f>
        <v>70010013901</v>
      </c>
      <c r="E4242" t="str">
        <f>Raw_Data!E4242</f>
        <v>PILCHER, JAMES</v>
      </c>
      <c r="F4242" t="str">
        <f>Raw_Data!F4242</f>
        <v>1942230107</v>
      </c>
      <c r="G4242" t="str">
        <f>Raw_Data!H4242</f>
        <v>1</v>
      </c>
      <c r="H4242">
        <f>IFERROR(VLOOKUP(G4242,Store_Map!$A$2:$I$100,3,FALSE),"")</f>
        <v>0</v>
      </c>
      <c r="I4242">
        <f>IFERROR(VLOOKUP(G4242,Store_Map!$A$2:$I$100,4,FALSE),"")</f>
        <v>0</v>
      </c>
      <c r="J4242">
        <f>IFERROR(VLOOKUP(G4242,Store_Map!$A$2:$I$100,5,FALSE),"")</f>
        <v>0</v>
      </c>
      <c r="K4242">
        <f>IFERROR(VLOOKUP(G4242,Store_Map!$A$2:$I$100,6,FALSE),"")</f>
        <v>0</v>
      </c>
      <c r="L4242">
        <f>IFERROR(VLOOKUP(G4242,Store_Map!$A$2:$I$100,7,FALSE),"")</f>
        <v>0</v>
      </c>
      <c r="M4242">
        <f>IFERROR(VLOOKUP(G4242,Store_Map!$A$2:$I$100,8,FALSE),"")</f>
        <v>0</v>
      </c>
      <c r="N4242">
        <f t="shared" si="594"/>
        <v>0</v>
      </c>
      <c r="O4242" t="str">
        <f t="shared" si="595"/>
        <v>PASS</v>
      </c>
      <c r="P4242" t="str">
        <f t="shared" si="596"/>
        <v>PASS</v>
      </c>
      <c r="Q4242" t="str">
        <f t="shared" si="597"/>
        <v>PASS</v>
      </c>
      <c r="R4242" t="str">
        <f t="shared" si="598"/>
        <v>PASS</v>
      </c>
      <c r="S4242" t="str">
        <f t="shared" si="599"/>
        <v>PASS</v>
      </c>
      <c r="T4242">
        <f t="shared" si="600"/>
        <v>100</v>
      </c>
      <c r="U4242" t="str">
        <f t="shared" si="601"/>
        <v>Low</v>
      </c>
      <c r="V4242" t="str">
        <f t="shared" si="602"/>
        <v>Clean</v>
      </c>
    </row>
    <row r="4243" spans="1:22" x14ac:dyDescent="0.3">
      <c r="A4243" t="str">
        <f>Raw_Data!A4243</f>
        <v>16055244</v>
      </c>
      <c r="B4243">
        <f>Raw_Data!B4243</f>
        <v>45671</v>
      </c>
      <c r="C4243" t="str">
        <f>Raw_Data!C4243</f>
        <v>ATORVASTATIN 40 MG TABLET</v>
      </c>
      <c r="D4243" t="str">
        <f>Raw_Data!D4243</f>
        <v>378395277</v>
      </c>
      <c r="E4243" t="str">
        <f>Raw_Data!E4243</f>
        <v>FORD, JAMES</v>
      </c>
      <c r="F4243" t="str">
        <f>Raw_Data!F4243</f>
        <v>1033117684</v>
      </c>
      <c r="G4243" t="str">
        <f>Raw_Data!H4243</f>
        <v>1</v>
      </c>
      <c r="H4243">
        <f>IFERROR(VLOOKUP(G4243,Store_Map!$A$2:$I$100,3,FALSE),"")</f>
        <v>0</v>
      </c>
      <c r="I4243">
        <f>IFERROR(VLOOKUP(G4243,Store_Map!$A$2:$I$100,4,FALSE),"")</f>
        <v>0</v>
      </c>
      <c r="J4243">
        <f>IFERROR(VLOOKUP(G4243,Store_Map!$A$2:$I$100,5,FALSE),"")</f>
        <v>0</v>
      </c>
      <c r="K4243">
        <f>IFERROR(VLOOKUP(G4243,Store_Map!$A$2:$I$100,6,FALSE),"")</f>
        <v>0</v>
      </c>
      <c r="L4243">
        <f>IFERROR(VLOOKUP(G4243,Store_Map!$A$2:$I$100,7,FALSE),"")</f>
        <v>0</v>
      </c>
      <c r="M4243">
        <f>IFERROR(VLOOKUP(G4243,Store_Map!$A$2:$I$100,8,FALSE),"")</f>
        <v>0</v>
      </c>
      <c r="N4243">
        <f t="shared" si="594"/>
        <v>0</v>
      </c>
      <c r="O4243" t="str">
        <f t="shared" si="595"/>
        <v>PASS</v>
      </c>
      <c r="P4243" t="str">
        <f t="shared" si="596"/>
        <v>REVIEW</v>
      </c>
      <c r="Q4243" t="str">
        <f t="shared" si="597"/>
        <v>PASS</v>
      </c>
      <c r="R4243" t="str">
        <f t="shared" si="598"/>
        <v>PASS</v>
      </c>
      <c r="S4243" t="str">
        <f t="shared" si="599"/>
        <v>REVIEW</v>
      </c>
      <c r="T4243">
        <f t="shared" si="600"/>
        <v>90</v>
      </c>
      <c r="U4243" t="str">
        <f t="shared" si="601"/>
        <v>Low</v>
      </c>
      <c r="V4243" t="str">
        <f t="shared" si="602"/>
        <v>Invalid NDC</v>
      </c>
    </row>
    <row r="4244" spans="1:22" x14ac:dyDescent="0.3">
      <c r="A4244" t="str">
        <f>Raw_Data!A4244</f>
        <v>16053296</v>
      </c>
      <c r="B4244">
        <f>Raw_Data!B4244</f>
        <v>45671</v>
      </c>
      <c r="C4244" t="str">
        <f>Raw_Data!C4244</f>
        <v>SIMVASTATIN 10 MG TABLET</v>
      </c>
      <c r="D4244" t="str">
        <f>Raw_Data!D4244</f>
        <v>65862005190</v>
      </c>
      <c r="E4244" t="str">
        <f>Raw_Data!E4244</f>
        <v>GIBBS, JON</v>
      </c>
      <c r="F4244" t="str">
        <f>Raw_Data!F4244</f>
        <v>1700896156</v>
      </c>
      <c r="G4244" t="str">
        <f>Raw_Data!H4244</f>
        <v>1</v>
      </c>
      <c r="H4244">
        <f>IFERROR(VLOOKUP(G4244,Store_Map!$A$2:$I$100,3,FALSE),"")</f>
        <v>0</v>
      </c>
      <c r="I4244">
        <f>IFERROR(VLOOKUP(G4244,Store_Map!$A$2:$I$100,4,FALSE),"")</f>
        <v>0</v>
      </c>
      <c r="J4244">
        <f>IFERROR(VLOOKUP(G4244,Store_Map!$A$2:$I$100,5,FALSE),"")</f>
        <v>0</v>
      </c>
      <c r="K4244">
        <f>IFERROR(VLOOKUP(G4244,Store_Map!$A$2:$I$100,6,FALSE),"")</f>
        <v>0</v>
      </c>
      <c r="L4244">
        <f>IFERROR(VLOOKUP(G4244,Store_Map!$A$2:$I$100,7,FALSE),"")</f>
        <v>0</v>
      </c>
      <c r="M4244">
        <f>IFERROR(VLOOKUP(G4244,Store_Map!$A$2:$I$100,8,FALSE),"")</f>
        <v>0</v>
      </c>
      <c r="N4244">
        <f t="shared" si="594"/>
        <v>0</v>
      </c>
      <c r="O4244" t="str">
        <f t="shared" si="595"/>
        <v>PASS</v>
      </c>
      <c r="P4244" t="str">
        <f t="shared" si="596"/>
        <v>PASS</v>
      </c>
      <c r="Q4244" t="str">
        <f t="shared" si="597"/>
        <v>PASS</v>
      </c>
      <c r="R4244" t="str">
        <f t="shared" si="598"/>
        <v>PASS</v>
      </c>
      <c r="S4244" t="str">
        <f t="shared" si="599"/>
        <v>PASS</v>
      </c>
      <c r="T4244">
        <f t="shared" si="600"/>
        <v>100</v>
      </c>
      <c r="U4244" t="str">
        <f t="shared" si="601"/>
        <v>Low</v>
      </c>
      <c r="V4244" t="str">
        <f t="shared" si="602"/>
        <v>Clean</v>
      </c>
    </row>
    <row r="4245" spans="1:22" x14ac:dyDescent="0.3">
      <c r="A4245" t="str">
        <f>Raw_Data!A4245</f>
        <v>16053295</v>
      </c>
      <c r="B4245">
        <f>Raw_Data!B4245</f>
        <v>45671</v>
      </c>
      <c r="C4245" t="str">
        <f>Raw_Data!C4245</f>
        <v>DICLOFENAC SOD DR 50 MG TAB</v>
      </c>
      <c r="D4245" t="str">
        <f>Raw_Data!D4245</f>
        <v>228255011</v>
      </c>
      <c r="E4245" t="str">
        <f>Raw_Data!E4245</f>
        <v>GIBBS, JON</v>
      </c>
      <c r="F4245" t="str">
        <f>Raw_Data!F4245</f>
        <v>1700896156</v>
      </c>
      <c r="G4245" t="str">
        <f>Raw_Data!H4245</f>
        <v>1</v>
      </c>
      <c r="H4245">
        <f>IFERROR(VLOOKUP(G4245,Store_Map!$A$2:$I$100,3,FALSE),"")</f>
        <v>0</v>
      </c>
      <c r="I4245">
        <f>IFERROR(VLOOKUP(G4245,Store_Map!$A$2:$I$100,4,FALSE),"")</f>
        <v>0</v>
      </c>
      <c r="J4245">
        <f>IFERROR(VLOOKUP(G4245,Store_Map!$A$2:$I$100,5,FALSE),"")</f>
        <v>0</v>
      </c>
      <c r="K4245">
        <f>IFERROR(VLOOKUP(G4245,Store_Map!$A$2:$I$100,6,FALSE),"")</f>
        <v>0</v>
      </c>
      <c r="L4245">
        <f>IFERROR(VLOOKUP(G4245,Store_Map!$A$2:$I$100,7,FALSE),"")</f>
        <v>0</v>
      </c>
      <c r="M4245">
        <f>IFERROR(VLOOKUP(G4245,Store_Map!$A$2:$I$100,8,FALSE),"")</f>
        <v>0</v>
      </c>
      <c r="N4245">
        <f t="shared" si="594"/>
        <v>0</v>
      </c>
      <c r="O4245" t="str">
        <f t="shared" si="595"/>
        <v>PASS</v>
      </c>
      <c r="P4245" t="str">
        <f t="shared" si="596"/>
        <v>REVIEW</v>
      </c>
      <c r="Q4245" t="str">
        <f t="shared" si="597"/>
        <v>PASS</v>
      </c>
      <c r="R4245" t="str">
        <f t="shared" si="598"/>
        <v>PASS</v>
      </c>
      <c r="S4245" t="str">
        <f t="shared" si="599"/>
        <v>REVIEW</v>
      </c>
      <c r="T4245">
        <f t="shared" si="600"/>
        <v>90</v>
      </c>
      <c r="U4245" t="str">
        <f t="shared" si="601"/>
        <v>Low</v>
      </c>
      <c r="V4245" t="str">
        <f t="shared" si="602"/>
        <v>Invalid NDC</v>
      </c>
    </row>
    <row r="4246" spans="1:22" x14ac:dyDescent="0.3">
      <c r="A4246" t="str">
        <f>Raw_Data!A4246</f>
        <v>16055245</v>
      </c>
      <c r="B4246">
        <f>Raw_Data!B4246</f>
        <v>45671</v>
      </c>
      <c r="C4246" t="str">
        <f>Raw_Data!C4246</f>
        <v>BD UF MINI PEN NEEDLE 5MMX3</v>
      </c>
      <c r="D4246" t="str">
        <f>Raw_Data!D4246</f>
        <v>8290320119</v>
      </c>
      <c r="E4246" t="str">
        <f>Raw_Data!E4246</f>
        <v>GIBBS, JON</v>
      </c>
      <c r="F4246" t="str">
        <f>Raw_Data!F4246</f>
        <v>1700896156</v>
      </c>
      <c r="G4246" t="str">
        <f>Raw_Data!H4246</f>
        <v>1</v>
      </c>
      <c r="H4246">
        <f>IFERROR(VLOOKUP(G4246,Store_Map!$A$2:$I$100,3,FALSE),"")</f>
        <v>0</v>
      </c>
      <c r="I4246">
        <f>IFERROR(VLOOKUP(G4246,Store_Map!$A$2:$I$100,4,FALSE),"")</f>
        <v>0</v>
      </c>
      <c r="J4246">
        <f>IFERROR(VLOOKUP(G4246,Store_Map!$A$2:$I$100,5,FALSE),"")</f>
        <v>0</v>
      </c>
      <c r="K4246">
        <f>IFERROR(VLOOKUP(G4246,Store_Map!$A$2:$I$100,6,FALSE),"")</f>
        <v>0</v>
      </c>
      <c r="L4246">
        <f>IFERROR(VLOOKUP(G4246,Store_Map!$A$2:$I$100,7,FALSE),"")</f>
        <v>0</v>
      </c>
      <c r="M4246">
        <f>IFERROR(VLOOKUP(G4246,Store_Map!$A$2:$I$100,8,FALSE),"")</f>
        <v>0</v>
      </c>
      <c r="N4246">
        <f t="shared" si="594"/>
        <v>0</v>
      </c>
      <c r="O4246" t="str">
        <f t="shared" si="595"/>
        <v>PASS</v>
      </c>
      <c r="P4246" t="str">
        <f t="shared" si="596"/>
        <v>PASS</v>
      </c>
      <c r="Q4246" t="str">
        <f t="shared" si="597"/>
        <v>PASS</v>
      </c>
      <c r="R4246" t="str">
        <f t="shared" si="598"/>
        <v>PASS</v>
      </c>
      <c r="S4246" t="str">
        <f t="shared" si="599"/>
        <v>PASS</v>
      </c>
      <c r="T4246">
        <f t="shared" si="600"/>
        <v>100</v>
      </c>
      <c r="U4246" t="str">
        <f t="shared" si="601"/>
        <v>Low</v>
      </c>
      <c r="V4246" t="str">
        <f t="shared" si="602"/>
        <v>Clean</v>
      </c>
    </row>
    <row r="4247" spans="1:22" x14ac:dyDescent="0.3">
      <c r="A4247" t="str">
        <f>Raw_Data!A4247</f>
        <v>16053455</v>
      </c>
      <c r="B4247">
        <f>Raw_Data!B4247</f>
        <v>45671</v>
      </c>
      <c r="C4247" t="str">
        <f>Raw_Data!C4247</f>
        <v>METFORMIN HCL 1,000 MG TABL</v>
      </c>
      <c r="D4247" t="str">
        <f>Raw_Data!D4247</f>
        <v>70010006509</v>
      </c>
      <c r="E4247" t="str">
        <f>Raw_Data!E4247</f>
        <v>PEDERSEN, JENNIFER</v>
      </c>
      <c r="F4247" t="str">
        <f>Raw_Data!F4247</f>
        <v>1073606661</v>
      </c>
      <c r="G4247" t="str">
        <f>Raw_Data!H4247</f>
        <v>1</v>
      </c>
      <c r="H4247">
        <f>IFERROR(VLOOKUP(G4247,Store_Map!$A$2:$I$100,3,FALSE),"")</f>
        <v>0</v>
      </c>
      <c r="I4247">
        <f>IFERROR(VLOOKUP(G4247,Store_Map!$A$2:$I$100,4,FALSE),"")</f>
        <v>0</v>
      </c>
      <c r="J4247">
        <f>IFERROR(VLOOKUP(G4247,Store_Map!$A$2:$I$100,5,FALSE),"")</f>
        <v>0</v>
      </c>
      <c r="K4247">
        <f>IFERROR(VLOOKUP(G4247,Store_Map!$A$2:$I$100,6,FALSE),"")</f>
        <v>0</v>
      </c>
      <c r="L4247">
        <f>IFERROR(VLOOKUP(G4247,Store_Map!$A$2:$I$100,7,FALSE),"")</f>
        <v>0</v>
      </c>
      <c r="M4247">
        <f>IFERROR(VLOOKUP(G4247,Store_Map!$A$2:$I$100,8,FALSE),"")</f>
        <v>0</v>
      </c>
      <c r="N4247">
        <f t="shared" si="594"/>
        <v>0</v>
      </c>
      <c r="O4247" t="str">
        <f t="shared" si="595"/>
        <v>PASS</v>
      </c>
      <c r="P4247" t="str">
        <f t="shared" si="596"/>
        <v>PASS</v>
      </c>
      <c r="Q4247" t="str">
        <f t="shared" si="597"/>
        <v>PASS</v>
      </c>
      <c r="R4247" t="str">
        <f t="shared" si="598"/>
        <v>PASS</v>
      </c>
      <c r="S4247" t="str">
        <f t="shared" si="599"/>
        <v>PASS</v>
      </c>
      <c r="T4247">
        <f t="shared" si="600"/>
        <v>100</v>
      </c>
      <c r="U4247" t="str">
        <f t="shared" si="601"/>
        <v>Low</v>
      </c>
      <c r="V4247" t="str">
        <f t="shared" si="602"/>
        <v>Clean</v>
      </c>
    </row>
    <row r="4248" spans="1:22" x14ac:dyDescent="0.3">
      <c r="A4248" t="str">
        <f>Raw_Data!A4248</f>
        <v>16053065</v>
      </c>
      <c r="B4248">
        <f>Raw_Data!B4248</f>
        <v>45671</v>
      </c>
      <c r="C4248" t="str">
        <f>Raw_Data!C4248</f>
        <v>POTASSIUM CL ER 20 MEQ TABL</v>
      </c>
      <c r="D4248" t="str">
        <f>Raw_Data!D4248</f>
        <v>70010013501</v>
      </c>
      <c r="E4248" t="str">
        <f>Raw_Data!E4248</f>
        <v>GIBBS, JON</v>
      </c>
      <c r="F4248" t="str">
        <f>Raw_Data!F4248</f>
        <v>1700896156</v>
      </c>
      <c r="G4248" t="str">
        <f>Raw_Data!H4248</f>
        <v>1</v>
      </c>
      <c r="H4248">
        <f>IFERROR(VLOOKUP(G4248,Store_Map!$A$2:$I$100,3,FALSE),"")</f>
        <v>0</v>
      </c>
      <c r="I4248">
        <f>IFERROR(VLOOKUP(G4248,Store_Map!$A$2:$I$100,4,FALSE),"")</f>
        <v>0</v>
      </c>
      <c r="J4248">
        <f>IFERROR(VLOOKUP(G4248,Store_Map!$A$2:$I$100,5,FALSE),"")</f>
        <v>0</v>
      </c>
      <c r="K4248">
        <f>IFERROR(VLOOKUP(G4248,Store_Map!$A$2:$I$100,6,FALSE),"")</f>
        <v>0</v>
      </c>
      <c r="L4248">
        <f>IFERROR(VLOOKUP(G4248,Store_Map!$A$2:$I$100,7,FALSE),"")</f>
        <v>0</v>
      </c>
      <c r="M4248">
        <f>IFERROR(VLOOKUP(G4248,Store_Map!$A$2:$I$100,8,FALSE),"")</f>
        <v>0</v>
      </c>
      <c r="N4248">
        <f t="shared" si="594"/>
        <v>0</v>
      </c>
      <c r="O4248" t="str">
        <f t="shared" si="595"/>
        <v>PASS</v>
      </c>
      <c r="P4248" t="str">
        <f t="shared" si="596"/>
        <v>PASS</v>
      </c>
      <c r="Q4248" t="str">
        <f t="shared" si="597"/>
        <v>PASS</v>
      </c>
      <c r="R4248" t="str">
        <f t="shared" si="598"/>
        <v>PASS</v>
      </c>
      <c r="S4248" t="str">
        <f t="shared" si="599"/>
        <v>PASS</v>
      </c>
      <c r="T4248">
        <f t="shared" si="600"/>
        <v>100</v>
      </c>
      <c r="U4248" t="str">
        <f t="shared" si="601"/>
        <v>Low</v>
      </c>
      <c r="V4248" t="str">
        <f t="shared" si="602"/>
        <v>Clean</v>
      </c>
    </row>
    <row r="4249" spans="1:22" x14ac:dyDescent="0.3">
      <c r="A4249" t="str">
        <f>Raw_Data!A4249</f>
        <v>16054137</v>
      </c>
      <c r="B4249">
        <f>Raw_Data!B4249</f>
        <v>45671</v>
      </c>
      <c r="C4249" t="str">
        <f>Raw_Data!C4249</f>
        <v>ESCITALOPRAM 10 MG TABLET</v>
      </c>
      <c r="D4249" t="str">
        <f>Raw_Data!D4249</f>
        <v>65862037401</v>
      </c>
      <c r="E4249" t="str">
        <f>Raw_Data!E4249</f>
        <v>GIBBS, JON</v>
      </c>
      <c r="F4249" t="str">
        <f>Raw_Data!F4249</f>
        <v>1700896156</v>
      </c>
      <c r="G4249" t="str">
        <f>Raw_Data!H4249</f>
        <v>1</v>
      </c>
      <c r="H4249">
        <f>IFERROR(VLOOKUP(G4249,Store_Map!$A$2:$I$100,3,FALSE),"")</f>
        <v>0</v>
      </c>
      <c r="I4249">
        <f>IFERROR(VLOOKUP(G4249,Store_Map!$A$2:$I$100,4,FALSE),"")</f>
        <v>0</v>
      </c>
      <c r="J4249">
        <f>IFERROR(VLOOKUP(G4249,Store_Map!$A$2:$I$100,5,FALSE),"")</f>
        <v>0</v>
      </c>
      <c r="K4249">
        <f>IFERROR(VLOOKUP(G4249,Store_Map!$A$2:$I$100,6,FALSE),"")</f>
        <v>0</v>
      </c>
      <c r="L4249">
        <f>IFERROR(VLOOKUP(G4249,Store_Map!$A$2:$I$100,7,FALSE),"")</f>
        <v>0</v>
      </c>
      <c r="M4249">
        <f>IFERROR(VLOOKUP(G4249,Store_Map!$A$2:$I$100,8,FALSE),"")</f>
        <v>0</v>
      </c>
      <c r="N4249">
        <f t="shared" si="594"/>
        <v>0</v>
      </c>
      <c r="O4249" t="str">
        <f t="shared" si="595"/>
        <v>PASS</v>
      </c>
      <c r="P4249" t="str">
        <f t="shared" si="596"/>
        <v>PASS</v>
      </c>
      <c r="Q4249" t="str">
        <f t="shared" si="597"/>
        <v>PASS</v>
      </c>
      <c r="R4249" t="str">
        <f t="shared" si="598"/>
        <v>PASS</v>
      </c>
      <c r="S4249" t="str">
        <f t="shared" si="599"/>
        <v>PASS</v>
      </c>
      <c r="T4249">
        <f t="shared" si="600"/>
        <v>100</v>
      </c>
      <c r="U4249" t="str">
        <f t="shared" si="601"/>
        <v>Low</v>
      </c>
      <c r="V4249" t="str">
        <f t="shared" si="602"/>
        <v>Clean</v>
      </c>
    </row>
    <row r="4250" spans="1:22" x14ac:dyDescent="0.3">
      <c r="A4250" t="str">
        <f>Raw_Data!A4250</f>
        <v>16050470</v>
      </c>
      <c r="B4250">
        <f>Raw_Data!B4250</f>
        <v>45671</v>
      </c>
      <c r="C4250" t="str">
        <f>Raw_Data!C4250</f>
        <v>LISINOPRIL-HCTZ 10-12.5 MG</v>
      </c>
      <c r="D4250" t="str">
        <f>Raw_Data!D4250</f>
        <v>68180051801</v>
      </c>
      <c r="E4250" t="str">
        <f>Raw_Data!E4250</f>
        <v>GIBBS, JON</v>
      </c>
      <c r="F4250" t="str">
        <f>Raw_Data!F4250</f>
        <v>1700896156</v>
      </c>
      <c r="G4250" t="str">
        <f>Raw_Data!H4250</f>
        <v>1</v>
      </c>
      <c r="H4250">
        <f>IFERROR(VLOOKUP(G4250,Store_Map!$A$2:$I$100,3,FALSE),"")</f>
        <v>0</v>
      </c>
      <c r="I4250">
        <f>IFERROR(VLOOKUP(G4250,Store_Map!$A$2:$I$100,4,FALSE),"")</f>
        <v>0</v>
      </c>
      <c r="J4250">
        <f>IFERROR(VLOOKUP(G4250,Store_Map!$A$2:$I$100,5,FALSE),"")</f>
        <v>0</v>
      </c>
      <c r="K4250">
        <f>IFERROR(VLOOKUP(G4250,Store_Map!$A$2:$I$100,6,FALSE),"")</f>
        <v>0</v>
      </c>
      <c r="L4250">
        <f>IFERROR(VLOOKUP(G4250,Store_Map!$A$2:$I$100,7,FALSE),"")</f>
        <v>0</v>
      </c>
      <c r="M4250">
        <f>IFERROR(VLOOKUP(G4250,Store_Map!$A$2:$I$100,8,FALSE),"")</f>
        <v>0</v>
      </c>
      <c r="N4250">
        <f t="shared" si="594"/>
        <v>0</v>
      </c>
      <c r="O4250" t="str">
        <f t="shared" si="595"/>
        <v>PASS</v>
      </c>
      <c r="P4250" t="str">
        <f t="shared" si="596"/>
        <v>PASS</v>
      </c>
      <c r="Q4250" t="str">
        <f t="shared" si="597"/>
        <v>PASS</v>
      </c>
      <c r="R4250" t="str">
        <f t="shared" si="598"/>
        <v>PASS</v>
      </c>
      <c r="S4250" t="str">
        <f t="shared" si="599"/>
        <v>PASS</v>
      </c>
      <c r="T4250">
        <f t="shared" si="600"/>
        <v>100</v>
      </c>
      <c r="U4250" t="str">
        <f t="shared" si="601"/>
        <v>Low</v>
      </c>
      <c r="V4250" t="str">
        <f t="shared" si="602"/>
        <v>Clean</v>
      </c>
    </row>
    <row r="4251" spans="1:22" x14ac:dyDescent="0.3">
      <c r="A4251" t="str">
        <f>Raw_Data!A4251</f>
        <v>16050708</v>
      </c>
      <c r="B4251">
        <f>Raw_Data!B4251</f>
        <v>45671</v>
      </c>
      <c r="C4251" t="str">
        <f>Raw_Data!C4251</f>
        <v>LISINOPRIL-HCTZ 20-12.5 MG</v>
      </c>
      <c r="D4251" t="str">
        <f>Raw_Data!D4251</f>
        <v>68180051901</v>
      </c>
      <c r="E4251" t="str">
        <f>Raw_Data!E4251</f>
        <v>GIBBS, JON</v>
      </c>
      <c r="F4251" t="str">
        <f>Raw_Data!F4251</f>
        <v>1700896156</v>
      </c>
      <c r="G4251" t="str">
        <f>Raw_Data!H4251</f>
        <v>1</v>
      </c>
      <c r="H4251">
        <f>IFERROR(VLOOKUP(G4251,Store_Map!$A$2:$I$100,3,FALSE),"")</f>
        <v>0</v>
      </c>
      <c r="I4251">
        <f>IFERROR(VLOOKUP(G4251,Store_Map!$A$2:$I$100,4,FALSE),"")</f>
        <v>0</v>
      </c>
      <c r="J4251">
        <f>IFERROR(VLOOKUP(G4251,Store_Map!$A$2:$I$100,5,FALSE),"")</f>
        <v>0</v>
      </c>
      <c r="K4251">
        <f>IFERROR(VLOOKUP(G4251,Store_Map!$A$2:$I$100,6,FALSE),"")</f>
        <v>0</v>
      </c>
      <c r="L4251">
        <f>IFERROR(VLOOKUP(G4251,Store_Map!$A$2:$I$100,7,FALSE),"")</f>
        <v>0</v>
      </c>
      <c r="M4251">
        <f>IFERROR(VLOOKUP(G4251,Store_Map!$A$2:$I$100,8,FALSE),"")</f>
        <v>0</v>
      </c>
      <c r="N4251">
        <f t="shared" si="594"/>
        <v>0</v>
      </c>
      <c r="O4251" t="str">
        <f t="shared" si="595"/>
        <v>PASS</v>
      </c>
      <c r="P4251" t="str">
        <f t="shared" si="596"/>
        <v>PASS</v>
      </c>
      <c r="Q4251" t="str">
        <f t="shared" si="597"/>
        <v>PASS</v>
      </c>
      <c r="R4251" t="str">
        <f t="shared" si="598"/>
        <v>PASS</v>
      </c>
      <c r="S4251" t="str">
        <f t="shared" si="599"/>
        <v>PASS</v>
      </c>
      <c r="T4251">
        <f t="shared" si="600"/>
        <v>100</v>
      </c>
      <c r="U4251" t="str">
        <f t="shared" si="601"/>
        <v>Low</v>
      </c>
      <c r="V4251" t="str">
        <f t="shared" si="602"/>
        <v>Clean</v>
      </c>
    </row>
    <row r="4252" spans="1:22" x14ac:dyDescent="0.3">
      <c r="A4252" t="str">
        <f>Raw_Data!A4252</f>
        <v>16053515</v>
      </c>
      <c r="B4252">
        <f>Raw_Data!B4252</f>
        <v>45671</v>
      </c>
      <c r="C4252" t="str">
        <f>Raw_Data!C4252</f>
        <v>MIRTAZAPINE 30 MG TABLET</v>
      </c>
      <c r="D4252" t="str">
        <f>Raw_Data!D4252</f>
        <v>13107000334</v>
      </c>
      <c r="E4252" t="str">
        <f>Raw_Data!E4252</f>
        <v>GIBBS, JON</v>
      </c>
      <c r="F4252" t="str">
        <f>Raw_Data!F4252</f>
        <v>1700896156</v>
      </c>
      <c r="G4252" t="str">
        <f>Raw_Data!H4252</f>
        <v>1</v>
      </c>
      <c r="H4252">
        <f>IFERROR(VLOOKUP(G4252,Store_Map!$A$2:$I$100,3,FALSE),"")</f>
        <v>0</v>
      </c>
      <c r="I4252">
        <f>IFERROR(VLOOKUP(G4252,Store_Map!$A$2:$I$100,4,FALSE),"")</f>
        <v>0</v>
      </c>
      <c r="J4252">
        <f>IFERROR(VLOOKUP(G4252,Store_Map!$A$2:$I$100,5,FALSE),"")</f>
        <v>0</v>
      </c>
      <c r="K4252">
        <f>IFERROR(VLOOKUP(G4252,Store_Map!$A$2:$I$100,6,FALSE),"")</f>
        <v>0</v>
      </c>
      <c r="L4252">
        <f>IFERROR(VLOOKUP(G4252,Store_Map!$A$2:$I$100,7,FALSE),"")</f>
        <v>0</v>
      </c>
      <c r="M4252">
        <f>IFERROR(VLOOKUP(G4252,Store_Map!$A$2:$I$100,8,FALSE),"")</f>
        <v>0</v>
      </c>
      <c r="N4252">
        <f t="shared" si="594"/>
        <v>0</v>
      </c>
      <c r="O4252" t="str">
        <f t="shared" si="595"/>
        <v>PASS</v>
      </c>
      <c r="P4252" t="str">
        <f t="shared" si="596"/>
        <v>PASS</v>
      </c>
      <c r="Q4252" t="str">
        <f t="shared" si="597"/>
        <v>PASS</v>
      </c>
      <c r="R4252" t="str">
        <f t="shared" si="598"/>
        <v>PASS</v>
      </c>
      <c r="S4252" t="str">
        <f t="shared" si="599"/>
        <v>PASS</v>
      </c>
      <c r="T4252">
        <f t="shared" si="600"/>
        <v>100</v>
      </c>
      <c r="U4252" t="str">
        <f t="shared" si="601"/>
        <v>Low</v>
      </c>
      <c r="V4252" t="str">
        <f t="shared" si="602"/>
        <v>Clean</v>
      </c>
    </row>
    <row r="4253" spans="1:22" x14ac:dyDescent="0.3">
      <c r="A4253" t="str">
        <f>Raw_Data!A4253</f>
        <v>16050772</v>
      </c>
      <c r="B4253">
        <f>Raw_Data!B4253</f>
        <v>45671</v>
      </c>
      <c r="C4253" t="str">
        <f>Raw_Data!C4253</f>
        <v>METHYLPREDNISOLONE 4 MG TAB</v>
      </c>
      <c r="D4253" t="str">
        <f>Raw_Data!D4253</f>
        <v>59746000106</v>
      </c>
      <c r="E4253" t="str">
        <f>Raw_Data!E4253</f>
        <v>GIBBS, JON</v>
      </c>
      <c r="F4253" t="str">
        <f>Raw_Data!F4253</f>
        <v>1700896156</v>
      </c>
      <c r="G4253" t="str">
        <f>Raw_Data!H4253</f>
        <v>1</v>
      </c>
      <c r="H4253">
        <f>IFERROR(VLOOKUP(G4253,Store_Map!$A$2:$I$100,3,FALSE),"")</f>
        <v>0</v>
      </c>
      <c r="I4253">
        <f>IFERROR(VLOOKUP(G4253,Store_Map!$A$2:$I$100,4,FALSE),"")</f>
        <v>0</v>
      </c>
      <c r="J4253">
        <f>IFERROR(VLOOKUP(G4253,Store_Map!$A$2:$I$100,5,FALSE),"")</f>
        <v>0</v>
      </c>
      <c r="K4253">
        <f>IFERROR(VLOOKUP(G4253,Store_Map!$A$2:$I$100,6,FALSE),"")</f>
        <v>0</v>
      </c>
      <c r="L4253">
        <f>IFERROR(VLOOKUP(G4253,Store_Map!$A$2:$I$100,7,FALSE),"")</f>
        <v>0</v>
      </c>
      <c r="M4253">
        <f>IFERROR(VLOOKUP(G4253,Store_Map!$A$2:$I$100,8,FALSE),"")</f>
        <v>0</v>
      </c>
      <c r="N4253">
        <f t="shared" si="594"/>
        <v>0</v>
      </c>
      <c r="O4253" t="str">
        <f t="shared" si="595"/>
        <v>PASS</v>
      </c>
      <c r="P4253" t="str">
        <f t="shared" si="596"/>
        <v>PASS</v>
      </c>
      <c r="Q4253" t="str">
        <f t="shared" si="597"/>
        <v>PASS</v>
      </c>
      <c r="R4253" t="str">
        <f t="shared" si="598"/>
        <v>PASS</v>
      </c>
      <c r="S4253" t="str">
        <f t="shared" si="599"/>
        <v>PASS</v>
      </c>
      <c r="T4253">
        <f t="shared" si="600"/>
        <v>100</v>
      </c>
      <c r="U4253" t="str">
        <f t="shared" si="601"/>
        <v>Low</v>
      </c>
      <c r="V4253" t="str">
        <f t="shared" si="602"/>
        <v>Clean</v>
      </c>
    </row>
    <row r="4254" spans="1:22" x14ac:dyDescent="0.3">
      <c r="A4254" t="str">
        <f>Raw_Data!A4254</f>
        <v>16053520</v>
      </c>
      <c r="B4254">
        <f>Raw_Data!B4254</f>
        <v>45671</v>
      </c>
      <c r="C4254" t="str">
        <f>Raw_Data!C4254</f>
        <v>SERTRALINE HCL 100 MG TABLE</v>
      </c>
      <c r="D4254" t="str">
        <f>Raw_Data!D4254</f>
        <v>68180035309</v>
      </c>
      <c r="E4254" t="str">
        <f>Raw_Data!E4254</f>
        <v>GIBBS, JON</v>
      </c>
      <c r="F4254" t="str">
        <f>Raw_Data!F4254</f>
        <v>1700896156</v>
      </c>
      <c r="G4254" t="str">
        <f>Raw_Data!H4254</f>
        <v>1</v>
      </c>
      <c r="H4254">
        <f>IFERROR(VLOOKUP(G4254,Store_Map!$A$2:$I$100,3,FALSE),"")</f>
        <v>0</v>
      </c>
      <c r="I4254">
        <f>IFERROR(VLOOKUP(G4254,Store_Map!$A$2:$I$100,4,FALSE),"")</f>
        <v>0</v>
      </c>
      <c r="J4254">
        <f>IFERROR(VLOOKUP(G4254,Store_Map!$A$2:$I$100,5,FALSE),"")</f>
        <v>0</v>
      </c>
      <c r="K4254">
        <f>IFERROR(VLOOKUP(G4254,Store_Map!$A$2:$I$100,6,FALSE),"")</f>
        <v>0</v>
      </c>
      <c r="L4254">
        <f>IFERROR(VLOOKUP(G4254,Store_Map!$A$2:$I$100,7,FALSE),"")</f>
        <v>0</v>
      </c>
      <c r="M4254">
        <f>IFERROR(VLOOKUP(G4254,Store_Map!$A$2:$I$100,8,FALSE),"")</f>
        <v>0</v>
      </c>
      <c r="N4254">
        <f t="shared" si="594"/>
        <v>0</v>
      </c>
      <c r="O4254" t="str">
        <f t="shared" si="595"/>
        <v>PASS</v>
      </c>
      <c r="P4254" t="str">
        <f t="shared" si="596"/>
        <v>PASS</v>
      </c>
      <c r="Q4254" t="str">
        <f t="shared" si="597"/>
        <v>PASS</v>
      </c>
      <c r="R4254" t="str">
        <f t="shared" si="598"/>
        <v>PASS</v>
      </c>
      <c r="S4254" t="str">
        <f t="shared" si="599"/>
        <v>PASS</v>
      </c>
      <c r="T4254">
        <f t="shared" si="600"/>
        <v>100</v>
      </c>
      <c r="U4254" t="str">
        <f t="shared" si="601"/>
        <v>Low</v>
      </c>
      <c r="V4254" t="str">
        <f t="shared" si="602"/>
        <v>Clean</v>
      </c>
    </row>
    <row r="4255" spans="1:22" x14ac:dyDescent="0.3">
      <c r="A4255" t="str">
        <f>Raw_Data!A4255</f>
        <v>16050228</v>
      </c>
      <c r="B4255">
        <f>Raw_Data!B4255</f>
        <v>45671</v>
      </c>
      <c r="C4255" t="str">
        <f>Raw_Data!C4255</f>
        <v>LEVOTHYROXINE 50 MCG TABLET</v>
      </c>
      <c r="D4255" t="str">
        <f>Raw_Data!D4255</f>
        <v>68180096601</v>
      </c>
      <c r="E4255" t="str">
        <f>Raw_Data!E4255</f>
        <v>GIBBS, JON</v>
      </c>
      <c r="F4255" t="str">
        <f>Raw_Data!F4255</f>
        <v>1700896156</v>
      </c>
      <c r="G4255" t="str">
        <f>Raw_Data!H4255</f>
        <v>1</v>
      </c>
      <c r="H4255">
        <f>IFERROR(VLOOKUP(G4255,Store_Map!$A$2:$I$100,3,FALSE),"")</f>
        <v>0</v>
      </c>
      <c r="I4255">
        <f>IFERROR(VLOOKUP(G4255,Store_Map!$A$2:$I$100,4,FALSE),"")</f>
        <v>0</v>
      </c>
      <c r="J4255">
        <f>IFERROR(VLOOKUP(G4255,Store_Map!$A$2:$I$100,5,FALSE),"")</f>
        <v>0</v>
      </c>
      <c r="K4255">
        <f>IFERROR(VLOOKUP(G4255,Store_Map!$A$2:$I$100,6,FALSE),"")</f>
        <v>0</v>
      </c>
      <c r="L4255">
        <f>IFERROR(VLOOKUP(G4255,Store_Map!$A$2:$I$100,7,FALSE),"")</f>
        <v>0</v>
      </c>
      <c r="M4255">
        <f>IFERROR(VLOOKUP(G4255,Store_Map!$A$2:$I$100,8,FALSE),"")</f>
        <v>0</v>
      </c>
      <c r="N4255">
        <f t="shared" si="594"/>
        <v>0</v>
      </c>
      <c r="O4255" t="str">
        <f t="shared" si="595"/>
        <v>PASS</v>
      </c>
      <c r="P4255" t="str">
        <f t="shared" si="596"/>
        <v>PASS</v>
      </c>
      <c r="Q4255" t="str">
        <f t="shared" si="597"/>
        <v>PASS</v>
      </c>
      <c r="R4255" t="str">
        <f t="shared" si="598"/>
        <v>PASS</v>
      </c>
      <c r="S4255" t="str">
        <f t="shared" si="599"/>
        <v>PASS</v>
      </c>
      <c r="T4255">
        <f t="shared" si="600"/>
        <v>100</v>
      </c>
      <c r="U4255" t="str">
        <f t="shared" si="601"/>
        <v>Low</v>
      </c>
      <c r="V4255" t="str">
        <f t="shared" si="602"/>
        <v>Clean</v>
      </c>
    </row>
    <row r="4256" spans="1:22" x14ac:dyDescent="0.3">
      <c r="A4256" t="str">
        <f>Raw_Data!A4256</f>
        <v>16053589</v>
      </c>
      <c r="B4256">
        <f>Raw_Data!B4256</f>
        <v>45671</v>
      </c>
      <c r="C4256" t="str">
        <f>Raw_Data!C4256</f>
        <v>VITAMIN D2 1.25MG(50,000 UN</v>
      </c>
      <c r="D4256" t="str">
        <f>Raw_Data!D4256</f>
        <v>64380073706</v>
      </c>
      <c r="E4256" t="str">
        <f>Raw_Data!E4256</f>
        <v>GIBBS, JON</v>
      </c>
      <c r="F4256" t="str">
        <f>Raw_Data!F4256</f>
        <v>1700896156</v>
      </c>
      <c r="G4256" t="str">
        <f>Raw_Data!H4256</f>
        <v>1</v>
      </c>
      <c r="H4256">
        <f>IFERROR(VLOOKUP(G4256,Store_Map!$A$2:$I$100,3,FALSE),"")</f>
        <v>0</v>
      </c>
      <c r="I4256">
        <f>IFERROR(VLOOKUP(G4256,Store_Map!$A$2:$I$100,4,FALSE),"")</f>
        <v>0</v>
      </c>
      <c r="J4256">
        <f>IFERROR(VLOOKUP(G4256,Store_Map!$A$2:$I$100,5,FALSE),"")</f>
        <v>0</v>
      </c>
      <c r="K4256">
        <f>IFERROR(VLOOKUP(G4256,Store_Map!$A$2:$I$100,6,FALSE),"")</f>
        <v>0</v>
      </c>
      <c r="L4256">
        <f>IFERROR(VLOOKUP(G4256,Store_Map!$A$2:$I$100,7,FALSE),"")</f>
        <v>0</v>
      </c>
      <c r="M4256">
        <f>IFERROR(VLOOKUP(G4256,Store_Map!$A$2:$I$100,8,FALSE),"")</f>
        <v>0</v>
      </c>
      <c r="N4256">
        <f t="shared" si="594"/>
        <v>0</v>
      </c>
      <c r="O4256" t="str">
        <f t="shared" si="595"/>
        <v>PASS</v>
      </c>
      <c r="P4256" t="str">
        <f t="shared" si="596"/>
        <v>PASS</v>
      </c>
      <c r="Q4256" t="str">
        <f t="shared" si="597"/>
        <v>PASS</v>
      </c>
      <c r="R4256" t="str">
        <f t="shared" si="598"/>
        <v>PASS</v>
      </c>
      <c r="S4256" t="str">
        <f t="shared" si="599"/>
        <v>PASS</v>
      </c>
      <c r="T4256">
        <f t="shared" si="600"/>
        <v>100</v>
      </c>
      <c r="U4256" t="str">
        <f t="shared" si="601"/>
        <v>Low</v>
      </c>
      <c r="V4256" t="str">
        <f t="shared" si="602"/>
        <v>Clean</v>
      </c>
    </row>
    <row r="4257" spans="1:22" x14ac:dyDescent="0.3">
      <c r="A4257" t="str">
        <f>Raw_Data!A4257</f>
        <v>16050226</v>
      </c>
      <c r="B4257">
        <f>Raw_Data!B4257</f>
        <v>45671</v>
      </c>
      <c r="C4257" t="str">
        <f>Raw_Data!C4257</f>
        <v>LISINOPRIL 20 MG TABLET</v>
      </c>
      <c r="D4257" t="str">
        <f>Raw_Data!D4257</f>
        <v>68180098103</v>
      </c>
      <c r="E4257" t="str">
        <f>Raw_Data!E4257</f>
        <v>GIBBS, JON</v>
      </c>
      <c r="F4257" t="str">
        <f>Raw_Data!F4257</f>
        <v>1700896156</v>
      </c>
      <c r="G4257" t="str">
        <f>Raw_Data!H4257</f>
        <v>1</v>
      </c>
      <c r="H4257">
        <f>IFERROR(VLOOKUP(G4257,Store_Map!$A$2:$I$100,3,FALSE),"")</f>
        <v>0</v>
      </c>
      <c r="I4257">
        <f>IFERROR(VLOOKUP(G4257,Store_Map!$A$2:$I$100,4,FALSE),"")</f>
        <v>0</v>
      </c>
      <c r="J4257">
        <f>IFERROR(VLOOKUP(G4257,Store_Map!$A$2:$I$100,5,FALSE),"")</f>
        <v>0</v>
      </c>
      <c r="K4257">
        <f>IFERROR(VLOOKUP(G4257,Store_Map!$A$2:$I$100,6,FALSE),"")</f>
        <v>0</v>
      </c>
      <c r="L4257">
        <f>IFERROR(VLOOKUP(G4257,Store_Map!$A$2:$I$100,7,FALSE),"")</f>
        <v>0</v>
      </c>
      <c r="M4257">
        <f>IFERROR(VLOOKUP(G4257,Store_Map!$A$2:$I$100,8,FALSE),"")</f>
        <v>0</v>
      </c>
      <c r="N4257">
        <f t="shared" si="594"/>
        <v>0</v>
      </c>
      <c r="O4257" t="str">
        <f t="shared" si="595"/>
        <v>PASS</v>
      </c>
      <c r="P4257" t="str">
        <f t="shared" si="596"/>
        <v>PASS</v>
      </c>
      <c r="Q4257" t="str">
        <f t="shared" si="597"/>
        <v>PASS</v>
      </c>
      <c r="R4257" t="str">
        <f t="shared" si="598"/>
        <v>PASS</v>
      </c>
      <c r="S4257" t="str">
        <f t="shared" si="599"/>
        <v>PASS</v>
      </c>
      <c r="T4257">
        <f t="shared" si="600"/>
        <v>100</v>
      </c>
      <c r="U4257" t="str">
        <f t="shared" si="601"/>
        <v>Low</v>
      </c>
      <c r="V4257" t="str">
        <f t="shared" si="602"/>
        <v>Clean</v>
      </c>
    </row>
    <row r="4258" spans="1:22" x14ac:dyDescent="0.3">
      <c r="A4258" t="str">
        <f>Raw_Data!A4258</f>
        <v>16054603</v>
      </c>
      <c r="B4258">
        <f>Raw_Data!B4258</f>
        <v>45671</v>
      </c>
      <c r="C4258" t="str">
        <f>Raw_Data!C4258</f>
        <v>PIOGLITAZONE HCL 45 MG TABL</v>
      </c>
      <c r="D4258" t="str">
        <f>Raw_Data!D4258</f>
        <v>65862051430</v>
      </c>
      <c r="E4258" t="str">
        <f>Raw_Data!E4258</f>
        <v>GIBBS, JON</v>
      </c>
      <c r="F4258" t="str">
        <f>Raw_Data!F4258</f>
        <v>1700896156</v>
      </c>
      <c r="G4258" t="str">
        <f>Raw_Data!H4258</f>
        <v>1</v>
      </c>
      <c r="H4258">
        <f>IFERROR(VLOOKUP(G4258,Store_Map!$A$2:$I$100,3,FALSE),"")</f>
        <v>0</v>
      </c>
      <c r="I4258">
        <f>IFERROR(VLOOKUP(G4258,Store_Map!$A$2:$I$100,4,FALSE),"")</f>
        <v>0</v>
      </c>
      <c r="J4258">
        <f>IFERROR(VLOOKUP(G4258,Store_Map!$A$2:$I$100,5,FALSE),"")</f>
        <v>0</v>
      </c>
      <c r="K4258">
        <f>IFERROR(VLOOKUP(G4258,Store_Map!$A$2:$I$100,6,FALSE),"")</f>
        <v>0</v>
      </c>
      <c r="L4258">
        <f>IFERROR(VLOOKUP(G4258,Store_Map!$A$2:$I$100,7,FALSE),"")</f>
        <v>0</v>
      </c>
      <c r="M4258">
        <f>IFERROR(VLOOKUP(G4258,Store_Map!$A$2:$I$100,8,FALSE),"")</f>
        <v>0</v>
      </c>
      <c r="N4258">
        <f t="shared" si="594"/>
        <v>0</v>
      </c>
      <c r="O4258" t="str">
        <f t="shared" si="595"/>
        <v>PASS</v>
      </c>
      <c r="P4258" t="str">
        <f t="shared" si="596"/>
        <v>PASS</v>
      </c>
      <c r="Q4258" t="str">
        <f t="shared" si="597"/>
        <v>PASS</v>
      </c>
      <c r="R4258" t="str">
        <f t="shared" si="598"/>
        <v>PASS</v>
      </c>
      <c r="S4258" t="str">
        <f t="shared" si="599"/>
        <v>PASS</v>
      </c>
      <c r="T4258">
        <f t="shared" si="600"/>
        <v>100</v>
      </c>
      <c r="U4258" t="str">
        <f t="shared" si="601"/>
        <v>Low</v>
      </c>
      <c r="V4258" t="str">
        <f t="shared" si="602"/>
        <v>Clean</v>
      </c>
    </row>
    <row r="4259" spans="1:22" x14ac:dyDescent="0.3">
      <c r="A4259" t="str">
        <f>Raw_Data!A4259</f>
        <v>16050238</v>
      </c>
      <c r="B4259">
        <f>Raw_Data!B4259</f>
        <v>45671</v>
      </c>
      <c r="C4259" t="str">
        <f>Raw_Data!C4259</f>
        <v>PRAMIPEXOLE 1.5 MG TABLET</v>
      </c>
      <c r="D4259" t="str">
        <f>Raw_Data!D4259</f>
        <v>13668009590</v>
      </c>
      <c r="E4259" t="str">
        <f>Raw_Data!E4259</f>
        <v>GIBBS, JON</v>
      </c>
      <c r="F4259" t="str">
        <f>Raw_Data!F4259</f>
        <v>1700896156</v>
      </c>
      <c r="G4259" t="str">
        <f>Raw_Data!H4259</f>
        <v>1</v>
      </c>
      <c r="H4259">
        <f>IFERROR(VLOOKUP(G4259,Store_Map!$A$2:$I$100,3,FALSE),"")</f>
        <v>0</v>
      </c>
      <c r="I4259">
        <f>IFERROR(VLOOKUP(G4259,Store_Map!$A$2:$I$100,4,FALSE),"")</f>
        <v>0</v>
      </c>
      <c r="J4259">
        <f>IFERROR(VLOOKUP(G4259,Store_Map!$A$2:$I$100,5,FALSE),"")</f>
        <v>0</v>
      </c>
      <c r="K4259">
        <f>IFERROR(VLOOKUP(G4259,Store_Map!$A$2:$I$100,6,FALSE),"")</f>
        <v>0</v>
      </c>
      <c r="L4259">
        <f>IFERROR(VLOOKUP(G4259,Store_Map!$A$2:$I$100,7,FALSE),"")</f>
        <v>0</v>
      </c>
      <c r="M4259">
        <f>IFERROR(VLOOKUP(G4259,Store_Map!$A$2:$I$100,8,FALSE),"")</f>
        <v>0</v>
      </c>
      <c r="N4259">
        <f t="shared" si="594"/>
        <v>0</v>
      </c>
      <c r="O4259" t="str">
        <f t="shared" si="595"/>
        <v>PASS</v>
      </c>
      <c r="P4259" t="str">
        <f t="shared" si="596"/>
        <v>PASS</v>
      </c>
      <c r="Q4259" t="str">
        <f t="shared" si="597"/>
        <v>PASS</v>
      </c>
      <c r="R4259" t="str">
        <f t="shared" si="598"/>
        <v>PASS</v>
      </c>
      <c r="S4259" t="str">
        <f t="shared" si="599"/>
        <v>PASS</v>
      </c>
      <c r="T4259">
        <f t="shared" si="600"/>
        <v>100</v>
      </c>
      <c r="U4259" t="str">
        <f t="shared" si="601"/>
        <v>Low</v>
      </c>
      <c r="V4259" t="str">
        <f t="shared" si="602"/>
        <v>Clean</v>
      </c>
    </row>
    <row r="4260" spans="1:22" x14ac:dyDescent="0.3">
      <c r="A4260" t="str">
        <f>Raw_Data!A4260</f>
        <v>16050237</v>
      </c>
      <c r="B4260">
        <f>Raw_Data!B4260</f>
        <v>45671</v>
      </c>
      <c r="C4260" t="str">
        <f>Raw_Data!C4260</f>
        <v>LISINOPRIL-HCTZ 10-12.5 MG</v>
      </c>
      <c r="D4260" t="str">
        <f>Raw_Data!D4260</f>
        <v>68180051801</v>
      </c>
      <c r="E4260" t="str">
        <f>Raw_Data!E4260</f>
        <v>GIBBS, JON</v>
      </c>
      <c r="F4260" t="str">
        <f>Raw_Data!F4260</f>
        <v>1700896156</v>
      </c>
      <c r="G4260" t="str">
        <f>Raw_Data!H4260</f>
        <v>1</v>
      </c>
      <c r="H4260">
        <f>IFERROR(VLOOKUP(G4260,Store_Map!$A$2:$I$100,3,FALSE),"")</f>
        <v>0</v>
      </c>
      <c r="I4260">
        <f>IFERROR(VLOOKUP(G4260,Store_Map!$A$2:$I$100,4,FALSE),"")</f>
        <v>0</v>
      </c>
      <c r="J4260">
        <f>IFERROR(VLOOKUP(G4260,Store_Map!$A$2:$I$100,5,FALSE),"")</f>
        <v>0</v>
      </c>
      <c r="K4260">
        <f>IFERROR(VLOOKUP(G4260,Store_Map!$A$2:$I$100,6,FALSE),"")</f>
        <v>0</v>
      </c>
      <c r="L4260">
        <f>IFERROR(VLOOKUP(G4260,Store_Map!$A$2:$I$100,7,FALSE),"")</f>
        <v>0</v>
      </c>
      <c r="M4260">
        <f>IFERROR(VLOOKUP(G4260,Store_Map!$A$2:$I$100,8,FALSE),"")</f>
        <v>0</v>
      </c>
      <c r="N4260">
        <f t="shared" si="594"/>
        <v>0</v>
      </c>
      <c r="O4260" t="str">
        <f t="shared" si="595"/>
        <v>PASS</v>
      </c>
      <c r="P4260" t="str">
        <f t="shared" si="596"/>
        <v>PASS</v>
      </c>
      <c r="Q4260" t="str">
        <f t="shared" si="597"/>
        <v>PASS</v>
      </c>
      <c r="R4260" t="str">
        <f t="shared" si="598"/>
        <v>PASS</v>
      </c>
      <c r="S4260" t="str">
        <f t="shared" si="599"/>
        <v>PASS</v>
      </c>
      <c r="T4260">
        <f t="shared" si="600"/>
        <v>100</v>
      </c>
      <c r="U4260" t="str">
        <f t="shared" si="601"/>
        <v>Low</v>
      </c>
      <c r="V4260" t="str">
        <f t="shared" si="602"/>
        <v>Clean</v>
      </c>
    </row>
    <row r="4261" spans="1:22" x14ac:dyDescent="0.3">
      <c r="A4261" t="str">
        <f>Raw_Data!A4261</f>
        <v>16050236</v>
      </c>
      <c r="B4261">
        <f>Raw_Data!B4261</f>
        <v>45671</v>
      </c>
      <c r="C4261" t="str">
        <f>Raw_Data!C4261</f>
        <v>LANSOPRAZOLE DR 30 MG CAPSU</v>
      </c>
      <c r="D4261" t="str">
        <f>Raw_Data!D4261</f>
        <v>70756080790</v>
      </c>
      <c r="E4261" t="str">
        <f>Raw_Data!E4261</f>
        <v>GIBBS, JON</v>
      </c>
      <c r="F4261" t="str">
        <f>Raw_Data!F4261</f>
        <v>1700896156</v>
      </c>
      <c r="G4261" t="str">
        <f>Raw_Data!H4261</f>
        <v>1</v>
      </c>
      <c r="H4261">
        <f>IFERROR(VLOOKUP(G4261,Store_Map!$A$2:$I$100,3,FALSE),"")</f>
        <v>0</v>
      </c>
      <c r="I4261">
        <f>IFERROR(VLOOKUP(G4261,Store_Map!$A$2:$I$100,4,FALSE),"")</f>
        <v>0</v>
      </c>
      <c r="J4261">
        <f>IFERROR(VLOOKUP(G4261,Store_Map!$A$2:$I$100,5,FALSE),"")</f>
        <v>0</v>
      </c>
      <c r="K4261">
        <f>IFERROR(VLOOKUP(G4261,Store_Map!$A$2:$I$100,6,FALSE),"")</f>
        <v>0</v>
      </c>
      <c r="L4261">
        <f>IFERROR(VLOOKUP(G4261,Store_Map!$A$2:$I$100,7,FALSE),"")</f>
        <v>0</v>
      </c>
      <c r="M4261">
        <f>IFERROR(VLOOKUP(G4261,Store_Map!$A$2:$I$100,8,FALSE),"")</f>
        <v>0</v>
      </c>
      <c r="N4261">
        <f t="shared" si="594"/>
        <v>0</v>
      </c>
      <c r="O4261" t="str">
        <f t="shared" si="595"/>
        <v>PASS</v>
      </c>
      <c r="P4261" t="str">
        <f t="shared" si="596"/>
        <v>PASS</v>
      </c>
      <c r="Q4261" t="str">
        <f t="shared" si="597"/>
        <v>PASS</v>
      </c>
      <c r="R4261" t="str">
        <f t="shared" si="598"/>
        <v>PASS</v>
      </c>
      <c r="S4261" t="str">
        <f t="shared" si="599"/>
        <v>PASS</v>
      </c>
      <c r="T4261">
        <f t="shared" si="600"/>
        <v>100</v>
      </c>
      <c r="U4261" t="str">
        <f t="shared" si="601"/>
        <v>Low</v>
      </c>
      <c r="V4261" t="str">
        <f t="shared" si="602"/>
        <v>Clean</v>
      </c>
    </row>
    <row r="4262" spans="1:22" x14ac:dyDescent="0.3">
      <c r="A4262" t="str">
        <f>Raw_Data!A4262</f>
        <v>16050234</v>
      </c>
      <c r="B4262">
        <f>Raw_Data!B4262</f>
        <v>45671</v>
      </c>
      <c r="C4262" t="str">
        <f>Raw_Data!C4262</f>
        <v>SIMVASTATIN 20 MG TABLET</v>
      </c>
      <c r="D4262" t="str">
        <f>Raw_Data!D4262</f>
        <v>65862005290</v>
      </c>
      <c r="E4262" t="str">
        <f>Raw_Data!E4262</f>
        <v>GIBBS, JON</v>
      </c>
      <c r="F4262" t="str">
        <f>Raw_Data!F4262</f>
        <v>1700896156</v>
      </c>
      <c r="G4262" t="str">
        <f>Raw_Data!H4262</f>
        <v>1</v>
      </c>
      <c r="H4262">
        <f>IFERROR(VLOOKUP(G4262,Store_Map!$A$2:$I$100,3,FALSE),"")</f>
        <v>0</v>
      </c>
      <c r="I4262">
        <f>IFERROR(VLOOKUP(G4262,Store_Map!$A$2:$I$100,4,FALSE),"")</f>
        <v>0</v>
      </c>
      <c r="J4262">
        <f>IFERROR(VLOOKUP(G4262,Store_Map!$A$2:$I$100,5,FALSE),"")</f>
        <v>0</v>
      </c>
      <c r="K4262">
        <f>IFERROR(VLOOKUP(G4262,Store_Map!$A$2:$I$100,6,FALSE),"")</f>
        <v>0</v>
      </c>
      <c r="L4262">
        <f>IFERROR(VLOOKUP(G4262,Store_Map!$A$2:$I$100,7,FALSE),"")</f>
        <v>0</v>
      </c>
      <c r="M4262">
        <f>IFERROR(VLOOKUP(G4262,Store_Map!$A$2:$I$100,8,FALSE),"")</f>
        <v>0</v>
      </c>
      <c r="N4262">
        <f t="shared" si="594"/>
        <v>0</v>
      </c>
      <c r="O4262" t="str">
        <f t="shared" si="595"/>
        <v>PASS</v>
      </c>
      <c r="P4262" t="str">
        <f t="shared" si="596"/>
        <v>PASS</v>
      </c>
      <c r="Q4262" t="str">
        <f t="shared" si="597"/>
        <v>PASS</v>
      </c>
      <c r="R4262" t="str">
        <f t="shared" si="598"/>
        <v>PASS</v>
      </c>
      <c r="S4262" t="str">
        <f t="shared" si="599"/>
        <v>PASS</v>
      </c>
      <c r="T4262">
        <f t="shared" si="600"/>
        <v>100</v>
      </c>
      <c r="U4262" t="str">
        <f t="shared" si="601"/>
        <v>Low</v>
      </c>
      <c r="V4262" t="str">
        <f t="shared" si="602"/>
        <v>Clean</v>
      </c>
    </row>
    <row r="4263" spans="1:22" x14ac:dyDescent="0.3">
      <c r="A4263" t="str">
        <f>Raw_Data!A4263</f>
        <v>16050232</v>
      </c>
      <c r="B4263">
        <f>Raw_Data!B4263</f>
        <v>45671</v>
      </c>
      <c r="C4263" t="str">
        <f>Raw_Data!C4263</f>
        <v>PIOGLITAZONE HCL 15 MG TABL</v>
      </c>
      <c r="D4263" t="str">
        <f>Raw_Data!D4263</f>
        <v>65862051290</v>
      </c>
      <c r="E4263" t="str">
        <f>Raw_Data!E4263</f>
        <v>GIBBS, JON</v>
      </c>
      <c r="F4263" t="str">
        <f>Raw_Data!F4263</f>
        <v>1700896156</v>
      </c>
      <c r="G4263" t="str">
        <f>Raw_Data!H4263</f>
        <v>1</v>
      </c>
      <c r="H4263">
        <f>IFERROR(VLOOKUP(G4263,Store_Map!$A$2:$I$100,3,FALSE),"")</f>
        <v>0</v>
      </c>
      <c r="I4263">
        <f>IFERROR(VLOOKUP(G4263,Store_Map!$A$2:$I$100,4,FALSE),"")</f>
        <v>0</v>
      </c>
      <c r="J4263">
        <f>IFERROR(VLOOKUP(G4263,Store_Map!$A$2:$I$100,5,FALSE),"")</f>
        <v>0</v>
      </c>
      <c r="K4263">
        <f>IFERROR(VLOOKUP(G4263,Store_Map!$A$2:$I$100,6,FALSE),"")</f>
        <v>0</v>
      </c>
      <c r="L4263">
        <f>IFERROR(VLOOKUP(G4263,Store_Map!$A$2:$I$100,7,FALSE),"")</f>
        <v>0</v>
      </c>
      <c r="M4263">
        <f>IFERROR(VLOOKUP(G4263,Store_Map!$A$2:$I$100,8,FALSE),"")</f>
        <v>0</v>
      </c>
      <c r="N4263">
        <f t="shared" si="594"/>
        <v>0</v>
      </c>
      <c r="O4263" t="str">
        <f t="shared" si="595"/>
        <v>PASS</v>
      </c>
      <c r="P4263" t="str">
        <f t="shared" si="596"/>
        <v>PASS</v>
      </c>
      <c r="Q4263" t="str">
        <f t="shared" si="597"/>
        <v>PASS</v>
      </c>
      <c r="R4263" t="str">
        <f t="shared" si="598"/>
        <v>PASS</v>
      </c>
      <c r="S4263" t="str">
        <f t="shared" si="599"/>
        <v>PASS</v>
      </c>
      <c r="T4263">
        <f t="shared" si="600"/>
        <v>100</v>
      </c>
      <c r="U4263" t="str">
        <f t="shared" si="601"/>
        <v>Low</v>
      </c>
      <c r="V4263" t="str">
        <f t="shared" si="602"/>
        <v>Clean</v>
      </c>
    </row>
    <row r="4264" spans="1:22" x14ac:dyDescent="0.3">
      <c r="A4264" t="str">
        <f>Raw_Data!A4264</f>
        <v>16054602</v>
      </c>
      <c r="B4264">
        <f>Raw_Data!B4264</f>
        <v>45671</v>
      </c>
      <c r="C4264" t="str">
        <f>Raw_Data!C4264</f>
        <v>GLIPIZIDE 5 MG TABLET</v>
      </c>
      <c r="D4264" t="str">
        <f>Raw_Data!D4264</f>
        <v>60505014100</v>
      </c>
      <c r="E4264" t="str">
        <f>Raw_Data!E4264</f>
        <v>GIBBS, JON</v>
      </c>
      <c r="F4264" t="str">
        <f>Raw_Data!F4264</f>
        <v>1700896156</v>
      </c>
      <c r="G4264" t="str">
        <f>Raw_Data!H4264</f>
        <v>1</v>
      </c>
      <c r="H4264">
        <f>IFERROR(VLOOKUP(G4264,Store_Map!$A$2:$I$100,3,FALSE),"")</f>
        <v>0</v>
      </c>
      <c r="I4264">
        <f>IFERROR(VLOOKUP(G4264,Store_Map!$A$2:$I$100,4,FALSE),"")</f>
        <v>0</v>
      </c>
      <c r="J4264">
        <f>IFERROR(VLOOKUP(G4264,Store_Map!$A$2:$I$100,5,FALSE),"")</f>
        <v>0</v>
      </c>
      <c r="K4264">
        <f>IFERROR(VLOOKUP(G4264,Store_Map!$A$2:$I$100,6,FALSE),"")</f>
        <v>0</v>
      </c>
      <c r="L4264">
        <f>IFERROR(VLOOKUP(G4264,Store_Map!$A$2:$I$100,7,FALSE),"")</f>
        <v>0</v>
      </c>
      <c r="M4264">
        <f>IFERROR(VLOOKUP(G4264,Store_Map!$A$2:$I$100,8,FALSE),"")</f>
        <v>0</v>
      </c>
      <c r="N4264">
        <f t="shared" si="594"/>
        <v>0</v>
      </c>
      <c r="O4264" t="str">
        <f t="shared" si="595"/>
        <v>PASS</v>
      </c>
      <c r="P4264" t="str">
        <f t="shared" si="596"/>
        <v>PASS</v>
      </c>
      <c r="Q4264" t="str">
        <f t="shared" si="597"/>
        <v>PASS</v>
      </c>
      <c r="R4264" t="str">
        <f t="shared" si="598"/>
        <v>PASS</v>
      </c>
      <c r="S4264" t="str">
        <f t="shared" si="599"/>
        <v>PASS</v>
      </c>
      <c r="T4264">
        <f t="shared" si="600"/>
        <v>100</v>
      </c>
      <c r="U4264" t="str">
        <f t="shared" si="601"/>
        <v>Low</v>
      </c>
      <c r="V4264" t="str">
        <f t="shared" si="602"/>
        <v>Clean</v>
      </c>
    </row>
    <row r="4265" spans="1:22" x14ac:dyDescent="0.3">
      <c r="A4265" t="str">
        <f>Raw_Data!A4265</f>
        <v>16050231</v>
      </c>
      <c r="B4265">
        <f>Raw_Data!B4265</f>
        <v>45671</v>
      </c>
      <c r="C4265" t="str">
        <f>Raw_Data!C4265</f>
        <v>NAPROXEN 500 MG TABLET</v>
      </c>
      <c r="D4265" t="str">
        <f>Raw_Data!D4265</f>
        <v>65862052201</v>
      </c>
      <c r="E4265" t="str">
        <f>Raw_Data!E4265</f>
        <v>GIBBS, JON</v>
      </c>
      <c r="F4265" t="str">
        <f>Raw_Data!F4265</f>
        <v>1700896156</v>
      </c>
      <c r="G4265" t="str">
        <f>Raw_Data!H4265</f>
        <v>1</v>
      </c>
      <c r="H4265">
        <f>IFERROR(VLOOKUP(G4265,Store_Map!$A$2:$I$100,3,FALSE),"")</f>
        <v>0</v>
      </c>
      <c r="I4265">
        <f>IFERROR(VLOOKUP(G4265,Store_Map!$A$2:$I$100,4,FALSE),"")</f>
        <v>0</v>
      </c>
      <c r="J4265">
        <f>IFERROR(VLOOKUP(G4265,Store_Map!$A$2:$I$100,5,FALSE),"")</f>
        <v>0</v>
      </c>
      <c r="K4265">
        <f>IFERROR(VLOOKUP(G4265,Store_Map!$A$2:$I$100,6,FALSE),"")</f>
        <v>0</v>
      </c>
      <c r="L4265">
        <f>IFERROR(VLOOKUP(G4265,Store_Map!$A$2:$I$100,7,FALSE),"")</f>
        <v>0</v>
      </c>
      <c r="M4265">
        <f>IFERROR(VLOOKUP(G4265,Store_Map!$A$2:$I$100,8,FALSE),"")</f>
        <v>0</v>
      </c>
      <c r="N4265">
        <f t="shared" si="594"/>
        <v>0</v>
      </c>
      <c r="O4265" t="str">
        <f t="shared" si="595"/>
        <v>PASS</v>
      </c>
      <c r="P4265" t="str">
        <f t="shared" si="596"/>
        <v>PASS</v>
      </c>
      <c r="Q4265" t="str">
        <f t="shared" si="597"/>
        <v>PASS</v>
      </c>
      <c r="R4265" t="str">
        <f t="shared" si="598"/>
        <v>PASS</v>
      </c>
      <c r="S4265" t="str">
        <f t="shared" si="599"/>
        <v>PASS</v>
      </c>
      <c r="T4265">
        <f t="shared" si="600"/>
        <v>100</v>
      </c>
      <c r="U4265" t="str">
        <f t="shared" si="601"/>
        <v>Low</v>
      </c>
      <c r="V4265" t="str">
        <f t="shared" si="602"/>
        <v>Clean</v>
      </c>
    </row>
    <row r="4266" spans="1:22" x14ac:dyDescent="0.3">
      <c r="A4266" t="str">
        <f>Raw_Data!A4266</f>
        <v>16050230</v>
      </c>
      <c r="B4266">
        <f>Raw_Data!B4266</f>
        <v>45671</v>
      </c>
      <c r="C4266" t="str">
        <f>Raw_Data!C4266</f>
        <v>METFORMIN HCL 500MG TABS</v>
      </c>
      <c r="D4266" t="str">
        <f>Raw_Data!D4266</f>
        <v>70010006309</v>
      </c>
      <c r="E4266" t="str">
        <f>Raw_Data!E4266</f>
        <v>GIBBS, JON</v>
      </c>
      <c r="F4266" t="str">
        <f>Raw_Data!F4266</f>
        <v>1700896156</v>
      </c>
      <c r="G4266" t="str">
        <f>Raw_Data!H4266</f>
        <v>1</v>
      </c>
      <c r="H4266">
        <f>IFERROR(VLOOKUP(G4266,Store_Map!$A$2:$I$100,3,FALSE),"")</f>
        <v>0</v>
      </c>
      <c r="I4266">
        <f>IFERROR(VLOOKUP(G4266,Store_Map!$A$2:$I$100,4,FALSE),"")</f>
        <v>0</v>
      </c>
      <c r="J4266">
        <f>IFERROR(VLOOKUP(G4266,Store_Map!$A$2:$I$100,5,FALSE),"")</f>
        <v>0</v>
      </c>
      <c r="K4266">
        <f>IFERROR(VLOOKUP(G4266,Store_Map!$A$2:$I$100,6,FALSE),"")</f>
        <v>0</v>
      </c>
      <c r="L4266">
        <f>IFERROR(VLOOKUP(G4266,Store_Map!$A$2:$I$100,7,FALSE),"")</f>
        <v>0</v>
      </c>
      <c r="M4266">
        <f>IFERROR(VLOOKUP(G4266,Store_Map!$A$2:$I$100,8,FALSE),"")</f>
        <v>0</v>
      </c>
      <c r="N4266">
        <f t="shared" si="594"/>
        <v>0</v>
      </c>
      <c r="O4266" t="str">
        <f t="shared" si="595"/>
        <v>PASS</v>
      </c>
      <c r="P4266" t="str">
        <f t="shared" si="596"/>
        <v>PASS</v>
      </c>
      <c r="Q4266" t="str">
        <f t="shared" si="597"/>
        <v>PASS</v>
      </c>
      <c r="R4266" t="str">
        <f t="shared" si="598"/>
        <v>PASS</v>
      </c>
      <c r="S4266" t="str">
        <f t="shared" si="599"/>
        <v>PASS</v>
      </c>
      <c r="T4266">
        <f t="shared" si="600"/>
        <v>100</v>
      </c>
      <c r="U4266" t="str">
        <f t="shared" si="601"/>
        <v>Low</v>
      </c>
      <c r="V4266" t="str">
        <f t="shared" si="602"/>
        <v>Clean</v>
      </c>
    </row>
    <row r="4267" spans="1:22" x14ac:dyDescent="0.3">
      <c r="A4267" t="str">
        <f>Raw_Data!A4267</f>
        <v>16054883</v>
      </c>
      <c r="B4267">
        <f>Raw_Data!B4267</f>
        <v>45671</v>
      </c>
      <c r="C4267" t="str">
        <f>Raw_Data!C4267</f>
        <v>TRUE METRIX GLUCOSE TEST ST</v>
      </c>
      <c r="D4267" t="str">
        <f>Raw_Data!D4267</f>
        <v>56151146004</v>
      </c>
      <c r="E4267" t="str">
        <f>Raw_Data!E4267</f>
        <v>GIBBS, JON</v>
      </c>
      <c r="F4267" t="str">
        <f>Raw_Data!F4267</f>
        <v>1700896156</v>
      </c>
      <c r="G4267" t="str">
        <f>Raw_Data!H4267</f>
        <v>1</v>
      </c>
      <c r="H4267">
        <f>IFERROR(VLOOKUP(G4267,Store_Map!$A$2:$I$100,3,FALSE),"")</f>
        <v>0</v>
      </c>
      <c r="I4267">
        <f>IFERROR(VLOOKUP(G4267,Store_Map!$A$2:$I$100,4,FALSE),"")</f>
        <v>0</v>
      </c>
      <c r="J4267">
        <f>IFERROR(VLOOKUP(G4267,Store_Map!$A$2:$I$100,5,FALSE),"")</f>
        <v>0</v>
      </c>
      <c r="K4267">
        <f>IFERROR(VLOOKUP(G4267,Store_Map!$A$2:$I$100,6,FALSE),"")</f>
        <v>0</v>
      </c>
      <c r="L4267">
        <f>IFERROR(VLOOKUP(G4267,Store_Map!$A$2:$I$100,7,FALSE),"")</f>
        <v>0</v>
      </c>
      <c r="M4267">
        <f>IFERROR(VLOOKUP(G4267,Store_Map!$A$2:$I$100,8,FALSE),"")</f>
        <v>0</v>
      </c>
      <c r="N4267">
        <f t="shared" si="594"/>
        <v>0</v>
      </c>
      <c r="O4267" t="str">
        <f t="shared" si="595"/>
        <v>PASS</v>
      </c>
      <c r="P4267" t="str">
        <f t="shared" si="596"/>
        <v>PASS</v>
      </c>
      <c r="Q4267" t="str">
        <f t="shared" si="597"/>
        <v>PASS</v>
      </c>
      <c r="R4267" t="str">
        <f t="shared" si="598"/>
        <v>PASS</v>
      </c>
      <c r="S4267" t="str">
        <f t="shared" si="599"/>
        <v>PASS</v>
      </c>
      <c r="T4267">
        <f t="shared" si="600"/>
        <v>100</v>
      </c>
      <c r="U4267" t="str">
        <f t="shared" si="601"/>
        <v>Low</v>
      </c>
      <c r="V4267" t="str">
        <f t="shared" si="602"/>
        <v>Clean</v>
      </c>
    </row>
    <row r="4268" spans="1:22" x14ac:dyDescent="0.3">
      <c r="A4268" t="str">
        <f>Raw_Data!A4268</f>
        <v>16050224</v>
      </c>
      <c r="B4268">
        <f>Raw_Data!B4268</f>
        <v>45671</v>
      </c>
      <c r="C4268" t="str">
        <f>Raw_Data!C4268</f>
        <v>METOPROLOL SUCC ER 25 MG TA</v>
      </c>
      <c r="D4268" t="str">
        <f>Raw_Data!D4268</f>
        <v>45963070911</v>
      </c>
      <c r="E4268" t="str">
        <f>Raw_Data!E4268</f>
        <v>GIBBS, JON</v>
      </c>
      <c r="F4268" t="str">
        <f>Raw_Data!F4268</f>
        <v>1700896156</v>
      </c>
      <c r="G4268" t="str">
        <f>Raw_Data!H4268</f>
        <v>1</v>
      </c>
      <c r="H4268">
        <f>IFERROR(VLOOKUP(G4268,Store_Map!$A$2:$I$100,3,FALSE),"")</f>
        <v>0</v>
      </c>
      <c r="I4268">
        <f>IFERROR(VLOOKUP(G4268,Store_Map!$A$2:$I$100,4,FALSE),"")</f>
        <v>0</v>
      </c>
      <c r="J4268">
        <f>IFERROR(VLOOKUP(G4268,Store_Map!$A$2:$I$100,5,FALSE),"")</f>
        <v>0</v>
      </c>
      <c r="K4268">
        <f>IFERROR(VLOOKUP(G4268,Store_Map!$A$2:$I$100,6,FALSE),"")</f>
        <v>0</v>
      </c>
      <c r="L4268">
        <f>IFERROR(VLOOKUP(G4268,Store_Map!$A$2:$I$100,7,FALSE),"")</f>
        <v>0</v>
      </c>
      <c r="M4268">
        <f>IFERROR(VLOOKUP(G4268,Store_Map!$A$2:$I$100,8,FALSE),"")</f>
        <v>0</v>
      </c>
      <c r="N4268">
        <f t="shared" si="594"/>
        <v>0</v>
      </c>
      <c r="O4268" t="str">
        <f t="shared" si="595"/>
        <v>PASS</v>
      </c>
      <c r="P4268" t="str">
        <f t="shared" si="596"/>
        <v>PASS</v>
      </c>
      <c r="Q4268" t="str">
        <f t="shared" si="597"/>
        <v>PASS</v>
      </c>
      <c r="R4268" t="str">
        <f t="shared" si="598"/>
        <v>PASS</v>
      </c>
      <c r="S4268" t="str">
        <f t="shared" si="599"/>
        <v>PASS</v>
      </c>
      <c r="T4268">
        <f t="shared" si="600"/>
        <v>100</v>
      </c>
      <c r="U4268" t="str">
        <f t="shared" si="601"/>
        <v>Low</v>
      </c>
      <c r="V4268" t="str">
        <f t="shared" si="602"/>
        <v>Clean</v>
      </c>
    </row>
    <row r="4269" spans="1:22" x14ac:dyDescent="0.3">
      <c r="A4269" t="str">
        <f>Raw_Data!A4269</f>
        <v>16055246</v>
      </c>
      <c r="B4269">
        <f>Raw_Data!B4269</f>
        <v>45671</v>
      </c>
      <c r="C4269" t="str">
        <f>Raw_Data!C4269</f>
        <v>GLIMEPIRIDE 4 MG TABLET</v>
      </c>
      <c r="D4269" t="str">
        <f>Raw_Data!D4269</f>
        <v>55111032201</v>
      </c>
      <c r="E4269" t="str">
        <f>Raw_Data!E4269</f>
        <v>GIBBS, JON</v>
      </c>
      <c r="F4269" t="str">
        <f>Raw_Data!F4269</f>
        <v>1700896156</v>
      </c>
      <c r="G4269" t="str">
        <f>Raw_Data!H4269</f>
        <v>1</v>
      </c>
      <c r="H4269">
        <f>IFERROR(VLOOKUP(G4269,Store_Map!$A$2:$I$100,3,FALSE),"")</f>
        <v>0</v>
      </c>
      <c r="I4269">
        <f>IFERROR(VLOOKUP(G4269,Store_Map!$A$2:$I$100,4,FALSE),"")</f>
        <v>0</v>
      </c>
      <c r="J4269">
        <f>IFERROR(VLOOKUP(G4269,Store_Map!$A$2:$I$100,5,FALSE),"")</f>
        <v>0</v>
      </c>
      <c r="K4269">
        <f>IFERROR(VLOOKUP(G4269,Store_Map!$A$2:$I$100,6,FALSE),"")</f>
        <v>0</v>
      </c>
      <c r="L4269">
        <f>IFERROR(VLOOKUP(G4269,Store_Map!$A$2:$I$100,7,FALSE),"")</f>
        <v>0</v>
      </c>
      <c r="M4269">
        <f>IFERROR(VLOOKUP(G4269,Store_Map!$A$2:$I$100,8,FALSE),"")</f>
        <v>0</v>
      </c>
      <c r="N4269">
        <f t="shared" si="594"/>
        <v>0</v>
      </c>
      <c r="O4269" t="str">
        <f t="shared" si="595"/>
        <v>PASS</v>
      </c>
      <c r="P4269" t="str">
        <f t="shared" si="596"/>
        <v>PASS</v>
      </c>
      <c r="Q4269" t="str">
        <f t="shared" si="597"/>
        <v>PASS</v>
      </c>
      <c r="R4269" t="str">
        <f t="shared" si="598"/>
        <v>PASS</v>
      </c>
      <c r="S4269" t="str">
        <f t="shared" si="599"/>
        <v>PASS</v>
      </c>
      <c r="T4269">
        <f t="shared" si="600"/>
        <v>100</v>
      </c>
      <c r="U4269" t="str">
        <f t="shared" si="601"/>
        <v>Low</v>
      </c>
      <c r="V4269" t="str">
        <f t="shared" si="602"/>
        <v>Clean</v>
      </c>
    </row>
    <row r="4270" spans="1:22" x14ac:dyDescent="0.3">
      <c r="A4270" t="str">
        <f>Raw_Data!A4270</f>
        <v>16055247</v>
      </c>
      <c r="B4270">
        <f>Raw_Data!B4270</f>
        <v>45671</v>
      </c>
      <c r="C4270" t="str">
        <f>Raw_Data!C4270</f>
        <v>BENZONATATE 200 MG CAPSULE</v>
      </c>
      <c r="D4270" t="str">
        <f>Raw_Data!D4270</f>
        <v>42806071501</v>
      </c>
      <c r="E4270" t="str">
        <f>Raw_Data!E4270</f>
        <v>GIBBS, JON</v>
      </c>
      <c r="F4270" t="str">
        <f>Raw_Data!F4270</f>
        <v>1700896156</v>
      </c>
      <c r="G4270" t="str">
        <f>Raw_Data!H4270</f>
        <v>1</v>
      </c>
      <c r="H4270">
        <f>IFERROR(VLOOKUP(G4270,Store_Map!$A$2:$I$100,3,FALSE),"")</f>
        <v>0</v>
      </c>
      <c r="I4270">
        <f>IFERROR(VLOOKUP(G4270,Store_Map!$A$2:$I$100,4,FALSE),"")</f>
        <v>0</v>
      </c>
      <c r="J4270">
        <f>IFERROR(VLOOKUP(G4270,Store_Map!$A$2:$I$100,5,FALSE),"")</f>
        <v>0</v>
      </c>
      <c r="K4270">
        <f>IFERROR(VLOOKUP(G4270,Store_Map!$A$2:$I$100,6,FALSE),"")</f>
        <v>0</v>
      </c>
      <c r="L4270">
        <f>IFERROR(VLOOKUP(G4270,Store_Map!$A$2:$I$100,7,FALSE),"")</f>
        <v>0</v>
      </c>
      <c r="M4270">
        <f>IFERROR(VLOOKUP(G4270,Store_Map!$A$2:$I$100,8,FALSE),"")</f>
        <v>0</v>
      </c>
      <c r="N4270">
        <f t="shared" si="594"/>
        <v>0</v>
      </c>
      <c r="O4270" t="str">
        <f t="shared" si="595"/>
        <v>PASS</v>
      </c>
      <c r="P4270" t="str">
        <f t="shared" si="596"/>
        <v>PASS</v>
      </c>
      <c r="Q4270" t="str">
        <f t="shared" si="597"/>
        <v>PASS</v>
      </c>
      <c r="R4270" t="str">
        <f t="shared" si="598"/>
        <v>PASS</v>
      </c>
      <c r="S4270" t="str">
        <f t="shared" si="599"/>
        <v>PASS</v>
      </c>
      <c r="T4270">
        <f t="shared" si="600"/>
        <v>100</v>
      </c>
      <c r="U4270" t="str">
        <f t="shared" si="601"/>
        <v>Low</v>
      </c>
      <c r="V4270" t="str">
        <f t="shared" si="602"/>
        <v>Clean</v>
      </c>
    </row>
    <row r="4271" spans="1:22" x14ac:dyDescent="0.3">
      <c r="A4271" t="str">
        <f>Raw_Data!A4271</f>
        <v>16055249</v>
      </c>
      <c r="B4271">
        <f>Raw_Data!B4271</f>
        <v>45671</v>
      </c>
      <c r="C4271" t="str">
        <f>Raw_Data!C4271</f>
        <v>SIMVASTATIN 40 MG TABLET</v>
      </c>
      <c r="D4271" t="str">
        <f>Raw_Data!D4271</f>
        <v>68180046409</v>
      </c>
      <c r="E4271" t="str">
        <f>Raw_Data!E4271</f>
        <v>GIBBS, JON</v>
      </c>
      <c r="F4271" t="str">
        <f>Raw_Data!F4271</f>
        <v>1700896156</v>
      </c>
      <c r="G4271" t="str">
        <f>Raw_Data!H4271</f>
        <v>1</v>
      </c>
      <c r="H4271">
        <f>IFERROR(VLOOKUP(G4271,Store_Map!$A$2:$I$100,3,FALSE),"")</f>
        <v>0</v>
      </c>
      <c r="I4271">
        <f>IFERROR(VLOOKUP(G4271,Store_Map!$A$2:$I$100,4,FALSE),"")</f>
        <v>0</v>
      </c>
      <c r="J4271">
        <f>IFERROR(VLOOKUP(G4271,Store_Map!$A$2:$I$100,5,FALSE),"")</f>
        <v>0</v>
      </c>
      <c r="K4271">
        <f>IFERROR(VLOOKUP(G4271,Store_Map!$A$2:$I$100,6,FALSE),"")</f>
        <v>0</v>
      </c>
      <c r="L4271">
        <f>IFERROR(VLOOKUP(G4271,Store_Map!$A$2:$I$100,7,FALSE),"")</f>
        <v>0</v>
      </c>
      <c r="M4271">
        <f>IFERROR(VLOOKUP(G4271,Store_Map!$A$2:$I$100,8,FALSE),"")</f>
        <v>0</v>
      </c>
      <c r="N4271">
        <f t="shared" si="594"/>
        <v>0</v>
      </c>
      <c r="O4271" t="str">
        <f t="shared" si="595"/>
        <v>PASS</v>
      </c>
      <c r="P4271" t="str">
        <f t="shared" si="596"/>
        <v>PASS</v>
      </c>
      <c r="Q4271" t="str">
        <f t="shared" si="597"/>
        <v>PASS</v>
      </c>
      <c r="R4271" t="str">
        <f t="shared" si="598"/>
        <v>PASS</v>
      </c>
      <c r="S4271" t="str">
        <f t="shared" si="599"/>
        <v>PASS</v>
      </c>
      <c r="T4271">
        <f t="shared" si="600"/>
        <v>100</v>
      </c>
      <c r="U4271" t="str">
        <f t="shared" si="601"/>
        <v>Low</v>
      </c>
      <c r="V4271" t="str">
        <f t="shared" si="602"/>
        <v>Clean</v>
      </c>
    </row>
    <row r="4272" spans="1:22" x14ac:dyDescent="0.3">
      <c r="A4272" t="str">
        <f>Raw_Data!A4272</f>
        <v>16055250</v>
      </c>
      <c r="B4272">
        <f>Raw_Data!B4272</f>
        <v>45671</v>
      </c>
      <c r="C4272" t="str">
        <f>Raw_Data!C4272</f>
        <v>AMOX-CLAV 875-125 MG TABLET</v>
      </c>
      <c r="D4272" t="str">
        <f>Raw_Data!D4272</f>
        <v>143924920</v>
      </c>
      <c r="E4272" t="str">
        <f>Raw_Data!E4272</f>
        <v>GIBBS, JON</v>
      </c>
      <c r="F4272" t="str">
        <f>Raw_Data!F4272</f>
        <v>1700896156</v>
      </c>
      <c r="G4272" t="str">
        <f>Raw_Data!H4272</f>
        <v>1</v>
      </c>
      <c r="H4272">
        <f>IFERROR(VLOOKUP(G4272,Store_Map!$A$2:$I$100,3,FALSE),"")</f>
        <v>0</v>
      </c>
      <c r="I4272">
        <f>IFERROR(VLOOKUP(G4272,Store_Map!$A$2:$I$100,4,FALSE),"")</f>
        <v>0</v>
      </c>
      <c r="J4272">
        <f>IFERROR(VLOOKUP(G4272,Store_Map!$A$2:$I$100,5,FALSE),"")</f>
        <v>0</v>
      </c>
      <c r="K4272">
        <f>IFERROR(VLOOKUP(G4272,Store_Map!$A$2:$I$100,6,FALSE),"")</f>
        <v>0</v>
      </c>
      <c r="L4272">
        <f>IFERROR(VLOOKUP(G4272,Store_Map!$A$2:$I$100,7,FALSE),"")</f>
        <v>0</v>
      </c>
      <c r="M4272">
        <f>IFERROR(VLOOKUP(G4272,Store_Map!$A$2:$I$100,8,FALSE),"")</f>
        <v>0</v>
      </c>
      <c r="N4272">
        <f t="shared" si="594"/>
        <v>0</v>
      </c>
      <c r="O4272" t="str">
        <f t="shared" si="595"/>
        <v>PASS</v>
      </c>
      <c r="P4272" t="str">
        <f t="shared" si="596"/>
        <v>REVIEW</v>
      </c>
      <c r="Q4272" t="str">
        <f t="shared" si="597"/>
        <v>PASS</v>
      </c>
      <c r="R4272" t="str">
        <f t="shared" si="598"/>
        <v>PASS</v>
      </c>
      <c r="S4272" t="str">
        <f t="shared" si="599"/>
        <v>REVIEW</v>
      </c>
      <c r="T4272">
        <f t="shared" si="600"/>
        <v>90</v>
      </c>
      <c r="U4272" t="str">
        <f t="shared" si="601"/>
        <v>Low</v>
      </c>
      <c r="V4272" t="str">
        <f t="shared" si="602"/>
        <v>Invalid NDC</v>
      </c>
    </row>
    <row r="4273" spans="1:22" x14ac:dyDescent="0.3">
      <c r="A4273" t="str">
        <f>Raw_Data!A4273</f>
        <v>16055251</v>
      </c>
      <c r="B4273">
        <f>Raw_Data!B4273</f>
        <v>45671</v>
      </c>
      <c r="C4273" t="str">
        <f>Raw_Data!C4273</f>
        <v>AZITHROMYCIN 250 MG TABLET</v>
      </c>
      <c r="D4273" t="str">
        <f>Raw_Data!D4273</f>
        <v>50111078751</v>
      </c>
      <c r="E4273" t="str">
        <f>Raw_Data!E4273</f>
        <v>FORD, JAMES</v>
      </c>
      <c r="F4273" t="str">
        <f>Raw_Data!F4273</f>
        <v>1033117684</v>
      </c>
      <c r="G4273" t="str">
        <f>Raw_Data!H4273</f>
        <v>1</v>
      </c>
      <c r="H4273">
        <f>IFERROR(VLOOKUP(G4273,Store_Map!$A$2:$I$100,3,FALSE),"")</f>
        <v>0</v>
      </c>
      <c r="I4273">
        <f>IFERROR(VLOOKUP(G4273,Store_Map!$A$2:$I$100,4,FALSE),"")</f>
        <v>0</v>
      </c>
      <c r="J4273">
        <f>IFERROR(VLOOKUP(G4273,Store_Map!$A$2:$I$100,5,FALSE),"")</f>
        <v>0</v>
      </c>
      <c r="K4273">
        <f>IFERROR(VLOOKUP(G4273,Store_Map!$A$2:$I$100,6,FALSE),"")</f>
        <v>0</v>
      </c>
      <c r="L4273">
        <f>IFERROR(VLOOKUP(G4273,Store_Map!$A$2:$I$100,7,FALSE),"")</f>
        <v>0</v>
      </c>
      <c r="M4273">
        <f>IFERROR(VLOOKUP(G4273,Store_Map!$A$2:$I$100,8,FALSE),"")</f>
        <v>0</v>
      </c>
      <c r="N4273">
        <f t="shared" si="594"/>
        <v>0</v>
      </c>
      <c r="O4273" t="str">
        <f t="shared" si="595"/>
        <v>PASS</v>
      </c>
      <c r="P4273" t="str">
        <f t="shared" si="596"/>
        <v>PASS</v>
      </c>
      <c r="Q4273" t="str">
        <f t="shared" si="597"/>
        <v>PASS</v>
      </c>
      <c r="R4273" t="str">
        <f t="shared" si="598"/>
        <v>PASS</v>
      </c>
      <c r="S4273" t="str">
        <f t="shared" si="599"/>
        <v>PASS</v>
      </c>
      <c r="T4273">
        <f t="shared" si="600"/>
        <v>100</v>
      </c>
      <c r="U4273" t="str">
        <f t="shared" si="601"/>
        <v>Low</v>
      </c>
      <c r="V4273" t="str">
        <f t="shared" si="602"/>
        <v>Clean</v>
      </c>
    </row>
    <row r="4274" spans="1:22" x14ac:dyDescent="0.3">
      <c r="A4274" t="str">
        <f>Raw_Data!A4274</f>
        <v>16055248</v>
      </c>
      <c r="B4274">
        <f>Raw_Data!B4274</f>
        <v>45671</v>
      </c>
      <c r="C4274" t="str">
        <f>Raw_Data!C4274</f>
        <v>AZELASTINE 0.1% (137 MCG) S</v>
      </c>
      <c r="D4274" t="str">
        <f>Raw_Data!D4274</f>
        <v>59651021430</v>
      </c>
      <c r="E4274" t="str">
        <f>Raw_Data!E4274</f>
        <v>GIBBS, JON</v>
      </c>
      <c r="F4274" t="str">
        <f>Raw_Data!F4274</f>
        <v>1700896156</v>
      </c>
      <c r="G4274" t="str">
        <f>Raw_Data!H4274</f>
        <v>1</v>
      </c>
      <c r="H4274">
        <f>IFERROR(VLOOKUP(G4274,Store_Map!$A$2:$I$100,3,FALSE),"")</f>
        <v>0</v>
      </c>
      <c r="I4274">
        <f>IFERROR(VLOOKUP(G4274,Store_Map!$A$2:$I$100,4,FALSE),"")</f>
        <v>0</v>
      </c>
      <c r="J4274">
        <f>IFERROR(VLOOKUP(G4274,Store_Map!$A$2:$I$100,5,FALSE),"")</f>
        <v>0</v>
      </c>
      <c r="K4274">
        <f>IFERROR(VLOOKUP(G4274,Store_Map!$A$2:$I$100,6,FALSE),"")</f>
        <v>0</v>
      </c>
      <c r="L4274">
        <f>IFERROR(VLOOKUP(G4274,Store_Map!$A$2:$I$100,7,FALSE),"")</f>
        <v>0</v>
      </c>
      <c r="M4274">
        <f>IFERROR(VLOOKUP(G4274,Store_Map!$A$2:$I$100,8,FALSE),"")</f>
        <v>0</v>
      </c>
      <c r="N4274">
        <f t="shared" si="594"/>
        <v>0</v>
      </c>
      <c r="O4274" t="str">
        <f t="shared" si="595"/>
        <v>PASS</v>
      </c>
      <c r="P4274" t="str">
        <f t="shared" si="596"/>
        <v>PASS</v>
      </c>
      <c r="Q4274" t="str">
        <f t="shared" si="597"/>
        <v>PASS</v>
      </c>
      <c r="R4274" t="str">
        <f t="shared" si="598"/>
        <v>PASS</v>
      </c>
      <c r="S4274" t="str">
        <f t="shared" si="599"/>
        <v>PASS</v>
      </c>
      <c r="T4274">
        <f t="shared" si="600"/>
        <v>100</v>
      </c>
      <c r="U4274" t="str">
        <f t="shared" si="601"/>
        <v>Low</v>
      </c>
      <c r="V4274" t="str">
        <f t="shared" si="602"/>
        <v>Clean</v>
      </c>
    </row>
    <row r="4275" spans="1:22" x14ac:dyDescent="0.3">
      <c r="A4275" t="str">
        <f>Raw_Data!A4275</f>
        <v>16055256</v>
      </c>
      <c r="B4275">
        <f>Raw_Data!B4275</f>
        <v>45671</v>
      </c>
      <c r="C4275" t="str">
        <f>Raw_Data!C4275</f>
        <v>OMEPRAZOLE DR 40 MG CAPSULE</v>
      </c>
      <c r="D4275" t="str">
        <f>Raw_Data!D4275</f>
        <v>68462039790</v>
      </c>
      <c r="E4275" t="str">
        <f>Raw_Data!E4275</f>
        <v>GIBBS, JON</v>
      </c>
      <c r="F4275" t="str">
        <f>Raw_Data!F4275</f>
        <v>1700896156</v>
      </c>
      <c r="G4275" t="str">
        <f>Raw_Data!H4275</f>
        <v>1</v>
      </c>
      <c r="H4275">
        <f>IFERROR(VLOOKUP(G4275,Store_Map!$A$2:$I$100,3,FALSE),"")</f>
        <v>0</v>
      </c>
      <c r="I4275">
        <f>IFERROR(VLOOKUP(G4275,Store_Map!$A$2:$I$100,4,FALSE),"")</f>
        <v>0</v>
      </c>
      <c r="J4275">
        <f>IFERROR(VLOOKUP(G4275,Store_Map!$A$2:$I$100,5,FALSE),"")</f>
        <v>0</v>
      </c>
      <c r="K4275">
        <f>IFERROR(VLOOKUP(G4275,Store_Map!$A$2:$I$100,6,FALSE),"")</f>
        <v>0</v>
      </c>
      <c r="L4275">
        <f>IFERROR(VLOOKUP(G4275,Store_Map!$A$2:$I$100,7,FALSE),"")</f>
        <v>0</v>
      </c>
      <c r="M4275">
        <f>IFERROR(VLOOKUP(G4275,Store_Map!$A$2:$I$100,8,FALSE),"")</f>
        <v>0</v>
      </c>
      <c r="N4275">
        <f t="shared" si="594"/>
        <v>0</v>
      </c>
      <c r="O4275" t="str">
        <f t="shared" si="595"/>
        <v>PASS</v>
      </c>
      <c r="P4275" t="str">
        <f t="shared" si="596"/>
        <v>PASS</v>
      </c>
      <c r="Q4275" t="str">
        <f t="shared" si="597"/>
        <v>PASS</v>
      </c>
      <c r="R4275" t="str">
        <f t="shared" si="598"/>
        <v>PASS</v>
      </c>
      <c r="S4275" t="str">
        <f t="shared" si="599"/>
        <v>PASS</v>
      </c>
      <c r="T4275">
        <f t="shared" si="600"/>
        <v>100</v>
      </c>
      <c r="U4275" t="str">
        <f t="shared" si="601"/>
        <v>Low</v>
      </c>
      <c r="V4275" t="str">
        <f t="shared" si="602"/>
        <v>Clean</v>
      </c>
    </row>
    <row r="4276" spans="1:22" x14ac:dyDescent="0.3">
      <c r="A4276" t="str">
        <f>Raw_Data!A4276</f>
        <v>16055258</v>
      </c>
      <c r="B4276">
        <f>Raw_Data!B4276</f>
        <v>45671</v>
      </c>
      <c r="C4276" t="str">
        <f>Raw_Data!C4276</f>
        <v>CHLORTHALIDONE 25 MG TABLET</v>
      </c>
      <c r="D4276" t="str">
        <f>Raw_Data!D4276</f>
        <v>75834010901</v>
      </c>
      <c r="E4276" t="str">
        <f>Raw_Data!E4276</f>
        <v>GIBBS, JON</v>
      </c>
      <c r="F4276" t="str">
        <f>Raw_Data!F4276</f>
        <v>1700896156</v>
      </c>
      <c r="G4276" t="str">
        <f>Raw_Data!H4276</f>
        <v>1</v>
      </c>
      <c r="H4276">
        <f>IFERROR(VLOOKUP(G4276,Store_Map!$A$2:$I$100,3,FALSE),"")</f>
        <v>0</v>
      </c>
      <c r="I4276">
        <f>IFERROR(VLOOKUP(G4276,Store_Map!$A$2:$I$100,4,FALSE),"")</f>
        <v>0</v>
      </c>
      <c r="J4276">
        <f>IFERROR(VLOOKUP(G4276,Store_Map!$A$2:$I$100,5,FALSE),"")</f>
        <v>0</v>
      </c>
      <c r="K4276">
        <f>IFERROR(VLOOKUP(G4276,Store_Map!$A$2:$I$100,6,FALSE),"")</f>
        <v>0</v>
      </c>
      <c r="L4276">
        <f>IFERROR(VLOOKUP(G4276,Store_Map!$A$2:$I$100,7,FALSE),"")</f>
        <v>0</v>
      </c>
      <c r="M4276">
        <f>IFERROR(VLOOKUP(G4276,Store_Map!$A$2:$I$100,8,FALSE),"")</f>
        <v>0</v>
      </c>
      <c r="N4276">
        <f t="shared" si="594"/>
        <v>0</v>
      </c>
      <c r="O4276" t="str">
        <f t="shared" si="595"/>
        <v>PASS</v>
      </c>
      <c r="P4276" t="str">
        <f t="shared" si="596"/>
        <v>PASS</v>
      </c>
      <c r="Q4276" t="str">
        <f t="shared" si="597"/>
        <v>PASS</v>
      </c>
      <c r="R4276" t="str">
        <f t="shared" si="598"/>
        <v>PASS</v>
      </c>
      <c r="S4276" t="str">
        <f t="shared" si="599"/>
        <v>PASS</v>
      </c>
      <c r="T4276">
        <f t="shared" si="600"/>
        <v>100</v>
      </c>
      <c r="U4276" t="str">
        <f t="shared" si="601"/>
        <v>Low</v>
      </c>
      <c r="V4276" t="str">
        <f t="shared" si="602"/>
        <v>Clean</v>
      </c>
    </row>
    <row r="4277" spans="1:22" x14ac:dyDescent="0.3">
      <c r="A4277" t="str">
        <f>Raw_Data!A4277</f>
        <v>16053711</v>
      </c>
      <c r="B4277">
        <f>Raw_Data!B4277</f>
        <v>45671</v>
      </c>
      <c r="C4277" t="str">
        <f>Raw_Data!C4277</f>
        <v>SERTRALINE HCL 25 MG TABLET</v>
      </c>
      <c r="D4277" t="str">
        <f>Raw_Data!D4277</f>
        <v>68180035109</v>
      </c>
      <c r="E4277" t="str">
        <f>Raw_Data!E4277</f>
        <v>GIBBS, JON</v>
      </c>
      <c r="F4277" t="str">
        <f>Raw_Data!F4277</f>
        <v>1700896156</v>
      </c>
      <c r="G4277" t="str">
        <f>Raw_Data!H4277</f>
        <v>1</v>
      </c>
      <c r="H4277">
        <f>IFERROR(VLOOKUP(G4277,Store_Map!$A$2:$I$100,3,FALSE),"")</f>
        <v>0</v>
      </c>
      <c r="I4277">
        <f>IFERROR(VLOOKUP(G4277,Store_Map!$A$2:$I$100,4,FALSE),"")</f>
        <v>0</v>
      </c>
      <c r="J4277">
        <f>IFERROR(VLOOKUP(G4277,Store_Map!$A$2:$I$100,5,FALSE),"")</f>
        <v>0</v>
      </c>
      <c r="K4277">
        <f>IFERROR(VLOOKUP(G4277,Store_Map!$A$2:$I$100,6,FALSE),"")</f>
        <v>0</v>
      </c>
      <c r="L4277">
        <f>IFERROR(VLOOKUP(G4277,Store_Map!$A$2:$I$100,7,FALSE),"")</f>
        <v>0</v>
      </c>
      <c r="M4277">
        <f>IFERROR(VLOOKUP(G4277,Store_Map!$A$2:$I$100,8,FALSE),"")</f>
        <v>0</v>
      </c>
      <c r="N4277">
        <f t="shared" si="594"/>
        <v>0</v>
      </c>
      <c r="O4277" t="str">
        <f t="shared" si="595"/>
        <v>PASS</v>
      </c>
      <c r="P4277" t="str">
        <f t="shared" si="596"/>
        <v>PASS</v>
      </c>
      <c r="Q4277" t="str">
        <f t="shared" si="597"/>
        <v>PASS</v>
      </c>
      <c r="R4277" t="str">
        <f t="shared" si="598"/>
        <v>PASS</v>
      </c>
      <c r="S4277" t="str">
        <f t="shared" si="599"/>
        <v>PASS</v>
      </c>
      <c r="T4277">
        <f t="shared" si="600"/>
        <v>100</v>
      </c>
      <c r="U4277" t="str">
        <f t="shared" si="601"/>
        <v>Low</v>
      </c>
      <c r="V4277" t="str">
        <f t="shared" si="602"/>
        <v>Clean</v>
      </c>
    </row>
    <row r="4278" spans="1:22" x14ac:dyDescent="0.3">
      <c r="A4278" t="str">
        <f>Raw_Data!A4278</f>
        <v>16054269</v>
      </c>
      <c r="B4278">
        <f>Raw_Data!B4278</f>
        <v>45671</v>
      </c>
      <c r="C4278" t="str">
        <f>Raw_Data!C4278</f>
        <v>DICYCLOMINE 10 MG CAPSULE</v>
      </c>
      <c r="D4278" t="str">
        <f>Raw_Data!D4278</f>
        <v>54074825</v>
      </c>
      <c r="E4278" t="str">
        <f>Raw_Data!E4278</f>
        <v>GIBBS, JON</v>
      </c>
      <c r="F4278" t="str">
        <f>Raw_Data!F4278</f>
        <v>1700896156</v>
      </c>
      <c r="G4278" t="str">
        <f>Raw_Data!H4278</f>
        <v>1</v>
      </c>
      <c r="H4278">
        <f>IFERROR(VLOOKUP(G4278,Store_Map!$A$2:$I$100,3,FALSE),"")</f>
        <v>0</v>
      </c>
      <c r="I4278">
        <f>IFERROR(VLOOKUP(G4278,Store_Map!$A$2:$I$100,4,FALSE),"")</f>
        <v>0</v>
      </c>
      <c r="J4278">
        <f>IFERROR(VLOOKUP(G4278,Store_Map!$A$2:$I$100,5,FALSE),"")</f>
        <v>0</v>
      </c>
      <c r="K4278">
        <f>IFERROR(VLOOKUP(G4278,Store_Map!$A$2:$I$100,6,FALSE),"")</f>
        <v>0</v>
      </c>
      <c r="L4278">
        <f>IFERROR(VLOOKUP(G4278,Store_Map!$A$2:$I$100,7,FALSE),"")</f>
        <v>0</v>
      </c>
      <c r="M4278">
        <f>IFERROR(VLOOKUP(G4278,Store_Map!$A$2:$I$100,8,FALSE),"")</f>
        <v>0</v>
      </c>
      <c r="N4278">
        <f t="shared" si="594"/>
        <v>0</v>
      </c>
      <c r="O4278" t="str">
        <f t="shared" si="595"/>
        <v>PASS</v>
      </c>
      <c r="P4278" t="str">
        <f t="shared" si="596"/>
        <v>REVIEW</v>
      </c>
      <c r="Q4278" t="str">
        <f t="shared" si="597"/>
        <v>PASS</v>
      </c>
      <c r="R4278" t="str">
        <f t="shared" si="598"/>
        <v>PASS</v>
      </c>
      <c r="S4278" t="str">
        <f t="shared" si="599"/>
        <v>REVIEW</v>
      </c>
      <c r="T4278">
        <f t="shared" si="600"/>
        <v>90</v>
      </c>
      <c r="U4278" t="str">
        <f t="shared" si="601"/>
        <v>Low</v>
      </c>
      <c r="V4278" t="str">
        <f t="shared" si="602"/>
        <v>Invalid NDC</v>
      </c>
    </row>
    <row r="4279" spans="1:22" x14ac:dyDescent="0.3">
      <c r="A4279" t="str">
        <f>Raw_Data!A4279</f>
        <v>16055260</v>
      </c>
      <c r="B4279">
        <f>Raw_Data!B4279</f>
        <v>45671</v>
      </c>
      <c r="C4279" t="str">
        <f>Raw_Data!C4279</f>
        <v>FEXOFENADINE HCL 180 MG TAB</v>
      </c>
      <c r="D4279" t="str">
        <f>Raw_Data!D4279</f>
        <v>55111078430</v>
      </c>
      <c r="E4279" t="str">
        <f>Raw_Data!E4279</f>
        <v>POLGLASE, ROBERT</v>
      </c>
      <c r="F4279" t="str">
        <f>Raw_Data!F4279</f>
        <v>1871630483</v>
      </c>
      <c r="G4279" t="str">
        <f>Raw_Data!H4279</f>
        <v>1</v>
      </c>
      <c r="H4279">
        <f>IFERROR(VLOOKUP(G4279,Store_Map!$A$2:$I$100,3,FALSE),"")</f>
        <v>0</v>
      </c>
      <c r="I4279">
        <f>IFERROR(VLOOKUP(G4279,Store_Map!$A$2:$I$100,4,FALSE),"")</f>
        <v>0</v>
      </c>
      <c r="J4279">
        <f>IFERROR(VLOOKUP(G4279,Store_Map!$A$2:$I$100,5,FALSE),"")</f>
        <v>0</v>
      </c>
      <c r="K4279">
        <f>IFERROR(VLOOKUP(G4279,Store_Map!$A$2:$I$100,6,FALSE),"")</f>
        <v>0</v>
      </c>
      <c r="L4279">
        <f>IFERROR(VLOOKUP(G4279,Store_Map!$A$2:$I$100,7,FALSE),"")</f>
        <v>0</v>
      </c>
      <c r="M4279">
        <f>IFERROR(VLOOKUP(G4279,Store_Map!$A$2:$I$100,8,FALSE),"")</f>
        <v>0</v>
      </c>
      <c r="N4279">
        <f t="shared" si="594"/>
        <v>0</v>
      </c>
      <c r="O4279" t="str">
        <f t="shared" si="595"/>
        <v>PASS</v>
      </c>
      <c r="P4279" t="str">
        <f t="shared" si="596"/>
        <v>PASS</v>
      </c>
      <c r="Q4279" t="str">
        <f t="shared" si="597"/>
        <v>PASS</v>
      </c>
      <c r="R4279" t="str">
        <f t="shared" si="598"/>
        <v>PASS</v>
      </c>
      <c r="S4279" t="str">
        <f t="shared" si="599"/>
        <v>PASS</v>
      </c>
      <c r="T4279">
        <f t="shared" si="600"/>
        <v>100</v>
      </c>
      <c r="U4279" t="str">
        <f t="shared" si="601"/>
        <v>Low</v>
      </c>
      <c r="V4279" t="str">
        <f t="shared" si="602"/>
        <v>Clean</v>
      </c>
    </row>
    <row r="4280" spans="1:22" x14ac:dyDescent="0.3">
      <c r="A4280" t="str">
        <f>Raw_Data!A4280</f>
        <v>16055261</v>
      </c>
      <c r="B4280">
        <f>Raw_Data!B4280</f>
        <v>45671</v>
      </c>
      <c r="C4280" t="str">
        <f>Raw_Data!C4280</f>
        <v>AMOXICILLIN 875 MG TABLET</v>
      </c>
      <c r="D4280" t="str">
        <f>Raw_Data!D4280</f>
        <v>781506101</v>
      </c>
      <c r="E4280" t="str">
        <f>Raw_Data!E4280</f>
        <v>POLGLASE, ROBERT</v>
      </c>
      <c r="F4280" t="str">
        <f>Raw_Data!F4280</f>
        <v>1871630483</v>
      </c>
      <c r="G4280" t="str">
        <f>Raw_Data!H4280</f>
        <v>1</v>
      </c>
      <c r="H4280">
        <f>IFERROR(VLOOKUP(G4280,Store_Map!$A$2:$I$100,3,FALSE),"")</f>
        <v>0</v>
      </c>
      <c r="I4280">
        <f>IFERROR(VLOOKUP(G4280,Store_Map!$A$2:$I$100,4,FALSE),"")</f>
        <v>0</v>
      </c>
      <c r="J4280">
        <f>IFERROR(VLOOKUP(G4280,Store_Map!$A$2:$I$100,5,FALSE),"")</f>
        <v>0</v>
      </c>
      <c r="K4280">
        <f>IFERROR(VLOOKUP(G4280,Store_Map!$A$2:$I$100,6,FALSE),"")</f>
        <v>0</v>
      </c>
      <c r="L4280">
        <f>IFERROR(VLOOKUP(G4280,Store_Map!$A$2:$I$100,7,FALSE),"")</f>
        <v>0</v>
      </c>
      <c r="M4280">
        <f>IFERROR(VLOOKUP(G4280,Store_Map!$A$2:$I$100,8,FALSE),"")</f>
        <v>0</v>
      </c>
      <c r="N4280">
        <f t="shared" si="594"/>
        <v>0</v>
      </c>
      <c r="O4280" t="str">
        <f t="shared" si="595"/>
        <v>PASS</v>
      </c>
      <c r="P4280" t="str">
        <f t="shared" si="596"/>
        <v>REVIEW</v>
      </c>
      <c r="Q4280" t="str">
        <f t="shared" si="597"/>
        <v>PASS</v>
      </c>
      <c r="R4280" t="str">
        <f t="shared" si="598"/>
        <v>PASS</v>
      </c>
      <c r="S4280" t="str">
        <f t="shared" si="599"/>
        <v>REVIEW</v>
      </c>
      <c r="T4280">
        <f t="shared" si="600"/>
        <v>90</v>
      </c>
      <c r="U4280" t="str">
        <f t="shared" si="601"/>
        <v>Low</v>
      </c>
      <c r="V4280" t="str">
        <f t="shared" si="602"/>
        <v>Invalid NDC</v>
      </c>
    </row>
    <row r="4281" spans="1:22" x14ac:dyDescent="0.3">
      <c r="A4281" t="str">
        <f>Raw_Data!A4281</f>
        <v>16055264</v>
      </c>
      <c r="B4281">
        <f>Raw_Data!B4281</f>
        <v>45671</v>
      </c>
      <c r="C4281" t="str">
        <f>Raw_Data!C4281</f>
        <v>CEPHALEXIN 500 MG CAPSULE</v>
      </c>
      <c r="D4281" t="str">
        <f>Raw_Data!D4281</f>
        <v>68180012202</v>
      </c>
      <c r="E4281" t="str">
        <f>Raw_Data!E4281</f>
        <v>GIBBS, JON</v>
      </c>
      <c r="F4281" t="str">
        <f>Raw_Data!F4281</f>
        <v>1700896156</v>
      </c>
      <c r="G4281" t="str">
        <f>Raw_Data!H4281</f>
        <v>1</v>
      </c>
      <c r="H4281">
        <f>IFERROR(VLOOKUP(G4281,Store_Map!$A$2:$I$100,3,FALSE),"")</f>
        <v>0</v>
      </c>
      <c r="I4281">
        <f>IFERROR(VLOOKUP(G4281,Store_Map!$A$2:$I$100,4,FALSE),"")</f>
        <v>0</v>
      </c>
      <c r="J4281">
        <f>IFERROR(VLOOKUP(G4281,Store_Map!$A$2:$I$100,5,FALSE),"")</f>
        <v>0</v>
      </c>
      <c r="K4281">
        <f>IFERROR(VLOOKUP(G4281,Store_Map!$A$2:$I$100,6,FALSE),"")</f>
        <v>0</v>
      </c>
      <c r="L4281">
        <f>IFERROR(VLOOKUP(G4281,Store_Map!$A$2:$I$100,7,FALSE),"")</f>
        <v>0</v>
      </c>
      <c r="M4281">
        <f>IFERROR(VLOOKUP(G4281,Store_Map!$A$2:$I$100,8,FALSE),"")</f>
        <v>0</v>
      </c>
      <c r="N4281">
        <f t="shared" si="594"/>
        <v>0</v>
      </c>
      <c r="O4281" t="str">
        <f t="shared" si="595"/>
        <v>PASS</v>
      </c>
      <c r="P4281" t="str">
        <f t="shared" si="596"/>
        <v>PASS</v>
      </c>
      <c r="Q4281" t="str">
        <f t="shared" si="597"/>
        <v>PASS</v>
      </c>
      <c r="R4281" t="str">
        <f t="shared" si="598"/>
        <v>PASS</v>
      </c>
      <c r="S4281" t="str">
        <f t="shared" si="599"/>
        <v>PASS</v>
      </c>
      <c r="T4281">
        <f t="shared" si="600"/>
        <v>100</v>
      </c>
      <c r="U4281" t="str">
        <f t="shared" si="601"/>
        <v>Low</v>
      </c>
      <c r="V4281" t="str">
        <f t="shared" si="602"/>
        <v>Clean</v>
      </c>
    </row>
    <row r="4282" spans="1:22" x14ac:dyDescent="0.3">
      <c r="A4282" t="str">
        <f>Raw_Data!A4282</f>
        <v>16055263</v>
      </c>
      <c r="B4282">
        <f>Raw_Data!B4282</f>
        <v>45671</v>
      </c>
      <c r="C4282" t="str">
        <f>Raw_Data!C4282</f>
        <v>MUPIROCIN 2% OINTMENT</v>
      </c>
      <c r="D4282" t="str">
        <f>Raw_Data!D4282</f>
        <v>51672131200</v>
      </c>
      <c r="E4282" t="str">
        <f>Raw_Data!E4282</f>
        <v>GIBBS, JON</v>
      </c>
      <c r="F4282" t="str">
        <f>Raw_Data!F4282</f>
        <v>1700896156</v>
      </c>
      <c r="G4282" t="str">
        <f>Raw_Data!H4282</f>
        <v>1</v>
      </c>
      <c r="H4282">
        <f>IFERROR(VLOOKUP(G4282,Store_Map!$A$2:$I$100,3,FALSE),"")</f>
        <v>0</v>
      </c>
      <c r="I4282">
        <f>IFERROR(VLOOKUP(G4282,Store_Map!$A$2:$I$100,4,FALSE),"")</f>
        <v>0</v>
      </c>
      <c r="J4282">
        <f>IFERROR(VLOOKUP(G4282,Store_Map!$A$2:$I$100,5,FALSE),"")</f>
        <v>0</v>
      </c>
      <c r="K4282">
        <f>IFERROR(VLOOKUP(G4282,Store_Map!$A$2:$I$100,6,FALSE),"")</f>
        <v>0</v>
      </c>
      <c r="L4282">
        <f>IFERROR(VLOOKUP(G4282,Store_Map!$A$2:$I$100,7,FALSE),"")</f>
        <v>0</v>
      </c>
      <c r="M4282">
        <f>IFERROR(VLOOKUP(G4282,Store_Map!$A$2:$I$100,8,FALSE),"")</f>
        <v>0</v>
      </c>
      <c r="N4282">
        <f t="shared" si="594"/>
        <v>0</v>
      </c>
      <c r="O4282" t="str">
        <f t="shared" si="595"/>
        <v>PASS</v>
      </c>
      <c r="P4282" t="str">
        <f t="shared" si="596"/>
        <v>PASS</v>
      </c>
      <c r="Q4282" t="str">
        <f t="shared" si="597"/>
        <v>PASS</v>
      </c>
      <c r="R4282" t="str">
        <f t="shared" si="598"/>
        <v>PASS</v>
      </c>
      <c r="S4282" t="str">
        <f t="shared" si="599"/>
        <v>PASS</v>
      </c>
      <c r="T4282">
        <f t="shared" si="600"/>
        <v>100</v>
      </c>
      <c r="U4282" t="str">
        <f t="shared" si="601"/>
        <v>Low</v>
      </c>
      <c r="V4282" t="str">
        <f t="shared" si="602"/>
        <v>Clean</v>
      </c>
    </row>
    <row r="4283" spans="1:22" x14ac:dyDescent="0.3">
      <c r="A4283" t="str">
        <f>Raw_Data!A4283</f>
        <v>16055266</v>
      </c>
      <c r="B4283">
        <f>Raw_Data!B4283</f>
        <v>45671</v>
      </c>
      <c r="C4283" t="str">
        <f>Raw_Data!C4283</f>
        <v>TRIAMCINOLONE 0.025% CREAM</v>
      </c>
      <c r="D4283" t="str">
        <f>Raw_Data!D4283</f>
        <v>67877031715</v>
      </c>
      <c r="E4283" t="str">
        <f>Raw_Data!E4283</f>
        <v>GIBBS, JON</v>
      </c>
      <c r="F4283" t="str">
        <f>Raw_Data!F4283</f>
        <v>1700896156</v>
      </c>
      <c r="G4283" t="str">
        <f>Raw_Data!H4283</f>
        <v>1</v>
      </c>
      <c r="H4283">
        <f>IFERROR(VLOOKUP(G4283,Store_Map!$A$2:$I$100,3,FALSE),"")</f>
        <v>0</v>
      </c>
      <c r="I4283">
        <f>IFERROR(VLOOKUP(G4283,Store_Map!$A$2:$I$100,4,FALSE),"")</f>
        <v>0</v>
      </c>
      <c r="J4283">
        <f>IFERROR(VLOOKUP(G4283,Store_Map!$A$2:$I$100,5,FALSE),"")</f>
        <v>0</v>
      </c>
      <c r="K4283">
        <f>IFERROR(VLOOKUP(G4283,Store_Map!$A$2:$I$100,6,FALSE),"")</f>
        <v>0</v>
      </c>
      <c r="L4283">
        <f>IFERROR(VLOOKUP(G4283,Store_Map!$A$2:$I$100,7,FALSE),"")</f>
        <v>0</v>
      </c>
      <c r="M4283">
        <f>IFERROR(VLOOKUP(G4283,Store_Map!$A$2:$I$100,8,FALSE),"")</f>
        <v>0</v>
      </c>
      <c r="N4283">
        <f t="shared" si="594"/>
        <v>0</v>
      </c>
      <c r="O4283" t="str">
        <f t="shared" si="595"/>
        <v>PASS</v>
      </c>
      <c r="P4283" t="str">
        <f t="shared" si="596"/>
        <v>PASS</v>
      </c>
      <c r="Q4283" t="str">
        <f t="shared" si="597"/>
        <v>PASS</v>
      </c>
      <c r="R4283" t="str">
        <f t="shared" si="598"/>
        <v>PASS</v>
      </c>
      <c r="S4283" t="str">
        <f t="shared" si="599"/>
        <v>PASS</v>
      </c>
      <c r="T4283">
        <f t="shared" si="600"/>
        <v>100</v>
      </c>
      <c r="U4283" t="str">
        <f t="shared" si="601"/>
        <v>Low</v>
      </c>
      <c r="V4283" t="str">
        <f t="shared" si="602"/>
        <v>Clean</v>
      </c>
    </row>
    <row r="4284" spans="1:22" x14ac:dyDescent="0.3">
      <c r="A4284" t="str">
        <f>Raw_Data!A4284</f>
        <v>16051557</v>
      </c>
      <c r="B4284">
        <f>Raw_Data!B4284</f>
        <v>45671</v>
      </c>
      <c r="C4284" t="str">
        <f>Raw_Data!C4284</f>
        <v>ATORVASTATIN 40 MG TABLET</v>
      </c>
      <c r="D4284" t="str">
        <f>Raw_Data!D4284</f>
        <v>378395277</v>
      </c>
      <c r="E4284" t="str">
        <f>Raw_Data!E4284</f>
        <v>BYNE, EDMUND</v>
      </c>
      <c r="F4284" t="str">
        <f>Raw_Data!F4284</f>
        <v>1033186648</v>
      </c>
      <c r="G4284" t="str">
        <f>Raw_Data!H4284</f>
        <v>1</v>
      </c>
      <c r="H4284">
        <f>IFERROR(VLOOKUP(G4284,Store_Map!$A$2:$I$100,3,FALSE),"")</f>
        <v>0</v>
      </c>
      <c r="I4284">
        <f>IFERROR(VLOOKUP(G4284,Store_Map!$A$2:$I$100,4,FALSE),"")</f>
        <v>0</v>
      </c>
      <c r="J4284">
        <f>IFERROR(VLOOKUP(G4284,Store_Map!$A$2:$I$100,5,FALSE),"")</f>
        <v>0</v>
      </c>
      <c r="K4284">
        <f>IFERROR(VLOOKUP(G4284,Store_Map!$A$2:$I$100,6,FALSE),"")</f>
        <v>0</v>
      </c>
      <c r="L4284">
        <f>IFERROR(VLOOKUP(G4284,Store_Map!$A$2:$I$100,7,FALSE),"")</f>
        <v>0</v>
      </c>
      <c r="M4284">
        <f>IFERROR(VLOOKUP(G4284,Store_Map!$A$2:$I$100,8,FALSE),"")</f>
        <v>0</v>
      </c>
      <c r="N4284">
        <f t="shared" si="594"/>
        <v>0</v>
      </c>
      <c r="O4284" t="str">
        <f t="shared" si="595"/>
        <v>PASS</v>
      </c>
      <c r="P4284" t="str">
        <f t="shared" si="596"/>
        <v>REVIEW</v>
      </c>
      <c r="Q4284" t="str">
        <f t="shared" si="597"/>
        <v>PASS</v>
      </c>
      <c r="R4284" t="str">
        <f t="shared" si="598"/>
        <v>PASS</v>
      </c>
      <c r="S4284" t="str">
        <f t="shared" si="599"/>
        <v>REVIEW</v>
      </c>
      <c r="T4284">
        <f t="shared" si="600"/>
        <v>90</v>
      </c>
      <c r="U4284" t="str">
        <f t="shared" si="601"/>
        <v>Low</v>
      </c>
      <c r="V4284" t="str">
        <f t="shared" si="602"/>
        <v>Invalid NDC</v>
      </c>
    </row>
    <row r="4285" spans="1:22" x14ac:dyDescent="0.3">
      <c r="A4285" t="str">
        <f>Raw_Data!A4285</f>
        <v>16055268</v>
      </c>
      <c r="B4285">
        <f>Raw_Data!B4285</f>
        <v>45671</v>
      </c>
      <c r="C4285" t="str">
        <f>Raw_Data!C4285</f>
        <v>AZITHROMYCIN 250 MG TABLET</v>
      </c>
      <c r="D4285" t="str">
        <f>Raw_Data!D4285</f>
        <v>50111078751</v>
      </c>
      <c r="E4285" t="str">
        <f>Raw_Data!E4285</f>
        <v>GIBBS, JON</v>
      </c>
      <c r="F4285" t="str">
        <f>Raw_Data!F4285</f>
        <v>1700896156</v>
      </c>
      <c r="G4285" t="str">
        <f>Raw_Data!H4285</f>
        <v>1</v>
      </c>
      <c r="H4285">
        <f>IFERROR(VLOOKUP(G4285,Store_Map!$A$2:$I$100,3,FALSE),"")</f>
        <v>0</v>
      </c>
      <c r="I4285">
        <f>IFERROR(VLOOKUP(G4285,Store_Map!$A$2:$I$100,4,FALSE),"")</f>
        <v>0</v>
      </c>
      <c r="J4285">
        <f>IFERROR(VLOOKUP(G4285,Store_Map!$A$2:$I$100,5,FALSE),"")</f>
        <v>0</v>
      </c>
      <c r="K4285">
        <f>IFERROR(VLOOKUP(G4285,Store_Map!$A$2:$I$100,6,FALSE),"")</f>
        <v>0</v>
      </c>
      <c r="L4285">
        <f>IFERROR(VLOOKUP(G4285,Store_Map!$A$2:$I$100,7,FALSE),"")</f>
        <v>0</v>
      </c>
      <c r="M4285">
        <f>IFERROR(VLOOKUP(G4285,Store_Map!$A$2:$I$100,8,FALSE),"")</f>
        <v>0</v>
      </c>
      <c r="N4285">
        <f t="shared" si="594"/>
        <v>0</v>
      </c>
      <c r="O4285" t="str">
        <f t="shared" si="595"/>
        <v>PASS</v>
      </c>
      <c r="P4285" t="str">
        <f t="shared" si="596"/>
        <v>PASS</v>
      </c>
      <c r="Q4285" t="str">
        <f t="shared" si="597"/>
        <v>PASS</v>
      </c>
      <c r="R4285" t="str">
        <f t="shared" si="598"/>
        <v>PASS</v>
      </c>
      <c r="S4285" t="str">
        <f t="shared" si="599"/>
        <v>PASS</v>
      </c>
      <c r="T4285">
        <f t="shared" si="600"/>
        <v>100</v>
      </c>
      <c r="U4285" t="str">
        <f t="shared" si="601"/>
        <v>Low</v>
      </c>
      <c r="V4285" t="str">
        <f t="shared" si="602"/>
        <v>Clean</v>
      </c>
    </row>
    <row r="4286" spans="1:22" x14ac:dyDescent="0.3">
      <c r="A4286" t="str">
        <f>Raw_Data!A4286</f>
        <v>12001800</v>
      </c>
      <c r="B4286">
        <f>Raw_Data!B4286</f>
        <v>45672</v>
      </c>
      <c r="C4286" t="str">
        <f>Raw_Data!C4286</f>
        <v>DEXTROAMP-AMPHETAMIN 30 MG</v>
      </c>
      <c r="D4286" t="str">
        <f>Raw_Data!D4286</f>
        <v>555097402</v>
      </c>
      <c r="E4286" t="str">
        <f>Raw_Data!E4286</f>
        <v>STEINER, DAVID</v>
      </c>
      <c r="F4286" t="str">
        <f>Raw_Data!F4286</f>
        <v>1972508802</v>
      </c>
      <c r="G4286" t="str">
        <f>Raw_Data!H4286</f>
        <v>1</v>
      </c>
      <c r="H4286">
        <f>IFERROR(VLOOKUP(G4286,Store_Map!$A$2:$I$100,3,FALSE),"")</f>
        <v>0</v>
      </c>
      <c r="I4286">
        <f>IFERROR(VLOOKUP(G4286,Store_Map!$A$2:$I$100,4,FALSE),"")</f>
        <v>0</v>
      </c>
      <c r="J4286">
        <f>IFERROR(VLOOKUP(G4286,Store_Map!$A$2:$I$100,5,FALSE),"")</f>
        <v>0</v>
      </c>
      <c r="K4286">
        <f>IFERROR(VLOOKUP(G4286,Store_Map!$A$2:$I$100,6,FALSE),"")</f>
        <v>0</v>
      </c>
      <c r="L4286">
        <f>IFERROR(VLOOKUP(G4286,Store_Map!$A$2:$I$100,7,FALSE),"")</f>
        <v>0</v>
      </c>
      <c r="M4286">
        <f>IFERROR(VLOOKUP(G4286,Store_Map!$A$2:$I$100,8,FALSE),"")</f>
        <v>0</v>
      </c>
      <c r="N4286">
        <f t="shared" si="594"/>
        <v>0</v>
      </c>
      <c r="O4286" t="str">
        <f t="shared" si="595"/>
        <v>PASS</v>
      </c>
      <c r="P4286" t="str">
        <f t="shared" si="596"/>
        <v>REVIEW</v>
      </c>
      <c r="Q4286" t="str">
        <f t="shared" si="597"/>
        <v>PASS</v>
      </c>
      <c r="R4286" t="str">
        <f t="shared" si="598"/>
        <v>PASS</v>
      </c>
      <c r="S4286" t="str">
        <f t="shared" si="599"/>
        <v>REVIEW</v>
      </c>
      <c r="T4286">
        <f t="shared" si="600"/>
        <v>90</v>
      </c>
      <c r="U4286" t="str">
        <f t="shared" si="601"/>
        <v>Low</v>
      </c>
      <c r="V4286" t="str">
        <f t="shared" si="602"/>
        <v>Invalid NDC</v>
      </c>
    </row>
    <row r="4287" spans="1:22" x14ac:dyDescent="0.3">
      <c r="A4287" t="str">
        <f>Raw_Data!A4287</f>
        <v>16055270</v>
      </c>
      <c r="B4287">
        <f>Raw_Data!B4287</f>
        <v>45672</v>
      </c>
      <c r="C4287" t="str">
        <f>Raw_Data!C4287</f>
        <v>TRAZODONE 50 MG TABLET</v>
      </c>
      <c r="D4287" t="str">
        <f>Raw_Data!D4287</f>
        <v>68382080501</v>
      </c>
      <c r="E4287" t="str">
        <f>Raw_Data!E4287</f>
        <v>STEINER, DAVID</v>
      </c>
      <c r="F4287" t="str">
        <f>Raw_Data!F4287</f>
        <v>1972508802</v>
      </c>
      <c r="G4287" t="str">
        <f>Raw_Data!H4287</f>
        <v>1</v>
      </c>
      <c r="H4287">
        <f>IFERROR(VLOOKUP(G4287,Store_Map!$A$2:$I$100,3,FALSE),"")</f>
        <v>0</v>
      </c>
      <c r="I4287">
        <f>IFERROR(VLOOKUP(G4287,Store_Map!$A$2:$I$100,4,FALSE),"")</f>
        <v>0</v>
      </c>
      <c r="J4287">
        <f>IFERROR(VLOOKUP(G4287,Store_Map!$A$2:$I$100,5,FALSE),"")</f>
        <v>0</v>
      </c>
      <c r="K4287">
        <f>IFERROR(VLOOKUP(G4287,Store_Map!$A$2:$I$100,6,FALSE),"")</f>
        <v>0</v>
      </c>
      <c r="L4287">
        <f>IFERROR(VLOOKUP(G4287,Store_Map!$A$2:$I$100,7,FALSE),"")</f>
        <v>0</v>
      </c>
      <c r="M4287">
        <f>IFERROR(VLOOKUP(G4287,Store_Map!$A$2:$I$100,8,FALSE),"")</f>
        <v>0</v>
      </c>
      <c r="N4287">
        <f t="shared" si="594"/>
        <v>0</v>
      </c>
      <c r="O4287" t="str">
        <f t="shared" si="595"/>
        <v>PASS</v>
      </c>
      <c r="P4287" t="str">
        <f t="shared" si="596"/>
        <v>PASS</v>
      </c>
      <c r="Q4287" t="str">
        <f t="shared" si="597"/>
        <v>PASS</v>
      </c>
      <c r="R4287" t="str">
        <f t="shared" si="598"/>
        <v>PASS</v>
      </c>
      <c r="S4287" t="str">
        <f t="shared" si="599"/>
        <v>PASS</v>
      </c>
      <c r="T4287">
        <f t="shared" si="600"/>
        <v>100</v>
      </c>
      <c r="U4287" t="str">
        <f t="shared" si="601"/>
        <v>Low</v>
      </c>
      <c r="V4287" t="str">
        <f t="shared" si="602"/>
        <v>Clean</v>
      </c>
    </row>
    <row r="4288" spans="1:22" x14ac:dyDescent="0.3">
      <c r="A4288" t="str">
        <f>Raw_Data!A4288</f>
        <v>16054872</v>
      </c>
      <c r="B4288">
        <f>Raw_Data!B4288</f>
        <v>45672</v>
      </c>
      <c r="C4288" t="str">
        <f>Raw_Data!C4288</f>
        <v>*PANTOPRAZOLE SOD DR 40 MG</v>
      </c>
      <c r="D4288" t="str">
        <f>Raw_Data!D4288</f>
        <v>65862056090</v>
      </c>
      <c r="E4288" t="str">
        <f>Raw_Data!E4288</f>
        <v>LAL, SUNIL</v>
      </c>
      <c r="F4288" t="str">
        <f>Raw_Data!F4288</f>
        <v>1952320236</v>
      </c>
      <c r="G4288" t="str">
        <f>Raw_Data!H4288</f>
        <v>1</v>
      </c>
      <c r="H4288">
        <f>IFERROR(VLOOKUP(G4288,Store_Map!$A$2:$I$100,3,FALSE),"")</f>
        <v>0</v>
      </c>
      <c r="I4288">
        <f>IFERROR(VLOOKUP(G4288,Store_Map!$A$2:$I$100,4,FALSE),"")</f>
        <v>0</v>
      </c>
      <c r="J4288">
        <f>IFERROR(VLOOKUP(G4288,Store_Map!$A$2:$I$100,5,FALSE),"")</f>
        <v>0</v>
      </c>
      <c r="K4288">
        <f>IFERROR(VLOOKUP(G4288,Store_Map!$A$2:$I$100,6,FALSE),"")</f>
        <v>0</v>
      </c>
      <c r="L4288">
        <f>IFERROR(VLOOKUP(G4288,Store_Map!$A$2:$I$100,7,FALSE),"")</f>
        <v>0</v>
      </c>
      <c r="M4288">
        <f>IFERROR(VLOOKUP(G4288,Store_Map!$A$2:$I$100,8,FALSE),"")</f>
        <v>0</v>
      </c>
      <c r="N4288">
        <f t="shared" si="594"/>
        <v>0</v>
      </c>
      <c r="O4288" t="str">
        <f t="shared" si="595"/>
        <v>PASS</v>
      </c>
      <c r="P4288" t="str">
        <f t="shared" si="596"/>
        <v>PASS</v>
      </c>
      <c r="Q4288" t="str">
        <f t="shared" si="597"/>
        <v>PASS</v>
      </c>
      <c r="R4288" t="str">
        <f t="shared" si="598"/>
        <v>PASS</v>
      </c>
      <c r="S4288" t="str">
        <f t="shared" si="599"/>
        <v>PASS</v>
      </c>
      <c r="T4288">
        <f t="shared" si="600"/>
        <v>100</v>
      </c>
      <c r="U4288" t="str">
        <f t="shared" si="601"/>
        <v>Low</v>
      </c>
      <c r="V4288" t="str">
        <f t="shared" si="602"/>
        <v>Clean</v>
      </c>
    </row>
    <row r="4289" spans="1:22" x14ac:dyDescent="0.3">
      <c r="A4289" t="str">
        <f>Raw_Data!A4289</f>
        <v>16055271</v>
      </c>
      <c r="B4289">
        <f>Raw_Data!B4289</f>
        <v>45672</v>
      </c>
      <c r="C4289" t="str">
        <f>Raw_Data!C4289</f>
        <v>CETIRIZINE HCL 10 MG TABLET</v>
      </c>
      <c r="D4289" t="str">
        <f>Raw_Data!D4289</f>
        <v>45802091939</v>
      </c>
      <c r="E4289" t="str">
        <f>Raw_Data!E4289</f>
        <v>BYNE, EDMUND</v>
      </c>
      <c r="F4289" t="str">
        <f>Raw_Data!F4289</f>
        <v>1033186648</v>
      </c>
      <c r="G4289" t="str">
        <f>Raw_Data!H4289</f>
        <v>1</v>
      </c>
      <c r="H4289">
        <f>IFERROR(VLOOKUP(G4289,Store_Map!$A$2:$I$100,3,FALSE),"")</f>
        <v>0</v>
      </c>
      <c r="I4289">
        <f>IFERROR(VLOOKUP(G4289,Store_Map!$A$2:$I$100,4,FALSE),"")</f>
        <v>0</v>
      </c>
      <c r="J4289">
        <f>IFERROR(VLOOKUP(G4289,Store_Map!$A$2:$I$100,5,FALSE),"")</f>
        <v>0</v>
      </c>
      <c r="K4289">
        <f>IFERROR(VLOOKUP(G4289,Store_Map!$A$2:$I$100,6,FALSE),"")</f>
        <v>0</v>
      </c>
      <c r="L4289">
        <f>IFERROR(VLOOKUP(G4289,Store_Map!$A$2:$I$100,7,FALSE),"")</f>
        <v>0</v>
      </c>
      <c r="M4289">
        <f>IFERROR(VLOOKUP(G4289,Store_Map!$A$2:$I$100,8,FALSE),"")</f>
        <v>0</v>
      </c>
      <c r="N4289">
        <f t="shared" si="594"/>
        <v>0</v>
      </c>
      <c r="O4289" t="str">
        <f t="shared" si="595"/>
        <v>PASS</v>
      </c>
      <c r="P4289" t="str">
        <f t="shared" si="596"/>
        <v>PASS</v>
      </c>
      <c r="Q4289" t="str">
        <f t="shared" si="597"/>
        <v>PASS</v>
      </c>
      <c r="R4289" t="str">
        <f t="shared" si="598"/>
        <v>PASS</v>
      </c>
      <c r="S4289" t="str">
        <f t="shared" si="599"/>
        <v>PASS</v>
      </c>
      <c r="T4289">
        <f t="shared" si="600"/>
        <v>100</v>
      </c>
      <c r="U4289" t="str">
        <f t="shared" si="601"/>
        <v>Low</v>
      </c>
      <c r="V4289" t="str">
        <f t="shared" si="602"/>
        <v>Clean</v>
      </c>
    </row>
    <row r="4290" spans="1:22" x14ac:dyDescent="0.3">
      <c r="A4290" t="str">
        <f>Raw_Data!A4290</f>
        <v>16055272</v>
      </c>
      <c r="B4290">
        <f>Raw_Data!B4290</f>
        <v>45672</v>
      </c>
      <c r="C4290" t="str">
        <f>Raw_Data!C4290</f>
        <v>PANTOPRAZOLE SOD DR 40 MG T</v>
      </c>
      <c r="D4290" t="str">
        <f>Raw_Data!D4290</f>
        <v>65862056090</v>
      </c>
      <c r="E4290" t="str">
        <f>Raw_Data!E4290</f>
        <v>SHEPPARD, JAMES</v>
      </c>
      <c r="F4290" t="str">
        <f>Raw_Data!F4290</f>
        <v>1528075835</v>
      </c>
      <c r="G4290" t="str">
        <f>Raw_Data!H4290</f>
        <v>1</v>
      </c>
      <c r="H4290">
        <f>IFERROR(VLOOKUP(G4290,Store_Map!$A$2:$I$100,3,FALSE),"")</f>
        <v>0</v>
      </c>
      <c r="I4290">
        <f>IFERROR(VLOOKUP(G4290,Store_Map!$A$2:$I$100,4,FALSE),"")</f>
        <v>0</v>
      </c>
      <c r="J4290">
        <f>IFERROR(VLOOKUP(G4290,Store_Map!$A$2:$I$100,5,FALSE),"")</f>
        <v>0</v>
      </c>
      <c r="K4290">
        <f>IFERROR(VLOOKUP(G4290,Store_Map!$A$2:$I$100,6,FALSE),"")</f>
        <v>0</v>
      </c>
      <c r="L4290">
        <f>IFERROR(VLOOKUP(G4290,Store_Map!$A$2:$I$100,7,FALSE),"")</f>
        <v>0</v>
      </c>
      <c r="M4290">
        <f>IFERROR(VLOOKUP(G4290,Store_Map!$A$2:$I$100,8,FALSE),"")</f>
        <v>0</v>
      </c>
      <c r="N4290">
        <f t="shared" ref="N4290:N4353" si="603">COUNTBLANK(A4290:M4290)</f>
        <v>0</v>
      </c>
      <c r="O4290" t="str">
        <f t="shared" ref="O4290:O4353" si="604">IF(AND(F4290&lt;&gt;"",LEN(F4290)=10,ISNUMBER(--F4290)),"PASS","REVIEW")</f>
        <v>PASS</v>
      </c>
      <c r="P4290" t="str">
        <f t="shared" ref="P4290:P4353" si="605">IF(AND(D4290&lt;&gt;"",OR(LEN(D4290)=10,LEN(D4290)=11),ISNUMBER(--D4290)),"PASS","REVIEW")</f>
        <v>PASS</v>
      </c>
      <c r="Q4290" t="str">
        <f t="shared" ref="Q4290:Q4353" si="606">IF(H4290&lt;&gt;"","PASS","REVIEW")</f>
        <v>PASS</v>
      </c>
      <c r="R4290" t="str">
        <f t="shared" ref="R4290:R4353" si="607">IF(AND(I4290&lt;&gt;"",J4290&lt;&gt;"",K4290&lt;&gt;"",L4290&lt;&gt;"",M4290&lt;&gt;""),"PASS","REVIEW")</f>
        <v>PASS</v>
      </c>
      <c r="S4290" t="str">
        <f t="shared" ref="S4290:S4353" si="608">IF(OR(N4290&gt;0,O4290="REVIEW",P4290="REVIEW",Q4290="REVIEW",R4290="REVIEW"),"REVIEW","PASS")</f>
        <v>PASS</v>
      </c>
      <c r="T4290">
        <f t="shared" ref="T4290:T4353" si="609">MAX(0,100-(N4290*5)-IF(O4290="REVIEW",15,0)-IF(P4290="REVIEW",10,0)-IF(Q4290="REVIEW",10,0)-IF(R4290="REVIEW",20,0))</f>
        <v>100</v>
      </c>
      <c r="U4290" t="str">
        <f t="shared" ref="U4290:U4353" si="610">IF(T4290&gt;=90,"Low",IF(T4290&gt;=70,"Medium","High"))</f>
        <v>Low</v>
      </c>
      <c r="V4290" t="str">
        <f t="shared" ref="V4290:V4353" si="611">IF(N4290&gt;0,"Missing required fields",IF(O4290="REVIEW","Invalid provider NPI",IF(P4290="REVIEW","Invalid NDC",IF(Q4290="REVIEW","Store mapping incomplete",IF(R4290="REVIEW","Entity mapping incomplete","Clean")))))</f>
        <v>Clean</v>
      </c>
    </row>
    <row r="4291" spans="1:22" x14ac:dyDescent="0.3">
      <c r="A4291" t="str">
        <f>Raw_Data!A4291</f>
        <v>16055273</v>
      </c>
      <c r="B4291">
        <f>Raw_Data!B4291</f>
        <v>45672</v>
      </c>
      <c r="C4291" t="str">
        <f>Raw_Data!C4291</f>
        <v>*DORZOLAMID-TIMOLOL EYE DRO</v>
      </c>
      <c r="D4291" t="str">
        <f>Raw_Data!D4291</f>
        <v>24208048610</v>
      </c>
      <c r="E4291" t="str">
        <f>Raw_Data!E4291</f>
        <v>TIPPETT, TIMOTHY</v>
      </c>
      <c r="F4291" t="str">
        <f>Raw_Data!F4291</f>
        <v>1770575649</v>
      </c>
      <c r="G4291" t="str">
        <f>Raw_Data!H4291</f>
        <v>1</v>
      </c>
      <c r="H4291">
        <f>IFERROR(VLOOKUP(G4291,Store_Map!$A$2:$I$100,3,FALSE),"")</f>
        <v>0</v>
      </c>
      <c r="I4291">
        <f>IFERROR(VLOOKUP(G4291,Store_Map!$A$2:$I$100,4,FALSE),"")</f>
        <v>0</v>
      </c>
      <c r="J4291">
        <f>IFERROR(VLOOKUP(G4291,Store_Map!$A$2:$I$100,5,FALSE),"")</f>
        <v>0</v>
      </c>
      <c r="K4291">
        <f>IFERROR(VLOOKUP(G4291,Store_Map!$A$2:$I$100,6,FALSE),"")</f>
        <v>0</v>
      </c>
      <c r="L4291">
        <f>IFERROR(VLOOKUP(G4291,Store_Map!$A$2:$I$100,7,FALSE),"")</f>
        <v>0</v>
      </c>
      <c r="M4291">
        <f>IFERROR(VLOOKUP(G4291,Store_Map!$A$2:$I$100,8,FALSE),"")</f>
        <v>0</v>
      </c>
      <c r="N4291">
        <f t="shared" si="603"/>
        <v>0</v>
      </c>
      <c r="O4291" t="str">
        <f t="shared" si="604"/>
        <v>PASS</v>
      </c>
      <c r="P4291" t="str">
        <f t="shared" si="605"/>
        <v>PASS</v>
      </c>
      <c r="Q4291" t="str">
        <f t="shared" si="606"/>
        <v>PASS</v>
      </c>
      <c r="R4291" t="str">
        <f t="shared" si="607"/>
        <v>PASS</v>
      </c>
      <c r="S4291" t="str">
        <f t="shared" si="608"/>
        <v>PASS</v>
      </c>
      <c r="T4291">
        <f t="shared" si="609"/>
        <v>100</v>
      </c>
      <c r="U4291" t="str">
        <f t="shared" si="610"/>
        <v>Low</v>
      </c>
      <c r="V4291" t="str">
        <f t="shared" si="611"/>
        <v>Clean</v>
      </c>
    </row>
    <row r="4292" spans="1:22" x14ac:dyDescent="0.3">
      <c r="A4292" t="str">
        <f>Raw_Data!A4292</f>
        <v>16050849</v>
      </c>
      <c r="B4292">
        <f>Raw_Data!B4292</f>
        <v>45672</v>
      </c>
      <c r="C4292" t="str">
        <f>Raw_Data!C4292</f>
        <v>GABAPENTIN 800 MG TABLET</v>
      </c>
      <c r="D4292" t="str">
        <f>Raw_Data!D4292</f>
        <v>71093011204</v>
      </c>
      <c r="E4292" t="str">
        <f>Raw_Data!E4292</f>
        <v>GIBBS, JON</v>
      </c>
      <c r="F4292" t="str">
        <f>Raw_Data!F4292</f>
        <v>1700896156</v>
      </c>
      <c r="G4292" t="str">
        <f>Raw_Data!H4292</f>
        <v>1</v>
      </c>
      <c r="H4292">
        <f>IFERROR(VLOOKUP(G4292,Store_Map!$A$2:$I$100,3,FALSE),"")</f>
        <v>0</v>
      </c>
      <c r="I4292">
        <f>IFERROR(VLOOKUP(G4292,Store_Map!$A$2:$I$100,4,FALSE),"")</f>
        <v>0</v>
      </c>
      <c r="J4292">
        <f>IFERROR(VLOOKUP(G4292,Store_Map!$A$2:$I$100,5,FALSE),"")</f>
        <v>0</v>
      </c>
      <c r="K4292">
        <f>IFERROR(VLOOKUP(G4292,Store_Map!$A$2:$I$100,6,FALSE),"")</f>
        <v>0</v>
      </c>
      <c r="L4292">
        <f>IFERROR(VLOOKUP(G4292,Store_Map!$A$2:$I$100,7,FALSE),"")</f>
        <v>0</v>
      </c>
      <c r="M4292">
        <f>IFERROR(VLOOKUP(G4292,Store_Map!$A$2:$I$100,8,FALSE),"")</f>
        <v>0</v>
      </c>
      <c r="N4292">
        <f t="shared" si="603"/>
        <v>0</v>
      </c>
      <c r="O4292" t="str">
        <f t="shared" si="604"/>
        <v>PASS</v>
      </c>
      <c r="P4292" t="str">
        <f t="shared" si="605"/>
        <v>PASS</v>
      </c>
      <c r="Q4292" t="str">
        <f t="shared" si="606"/>
        <v>PASS</v>
      </c>
      <c r="R4292" t="str">
        <f t="shared" si="607"/>
        <v>PASS</v>
      </c>
      <c r="S4292" t="str">
        <f t="shared" si="608"/>
        <v>PASS</v>
      </c>
      <c r="T4292">
        <f t="shared" si="609"/>
        <v>100</v>
      </c>
      <c r="U4292" t="str">
        <f t="shared" si="610"/>
        <v>Low</v>
      </c>
      <c r="V4292" t="str">
        <f t="shared" si="611"/>
        <v>Clean</v>
      </c>
    </row>
    <row r="4293" spans="1:22" x14ac:dyDescent="0.3">
      <c r="A4293" t="str">
        <f>Raw_Data!A4293</f>
        <v>16054671</v>
      </c>
      <c r="B4293">
        <f>Raw_Data!B4293</f>
        <v>45672</v>
      </c>
      <c r="C4293" t="str">
        <f>Raw_Data!C4293</f>
        <v>*ATORVASTATIN 80 MG TABLET</v>
      </c>
      <c r="D4293" t="str">
        <f>Raw_Data!D4293</f>
        <v>67877051490</v>
      </c>
      <c r="E4293" t="str">
        <f>Raw_Data!E4293</f>
        <v>COX, NANCY</v>
      </c>
      <c r="F4293" t="str">
        <f>Raw_Data!F4293</f>
        <v>1811191638</v>
      </c>
      <c r="G4293" t="str">
        <f>Raw_Data!H4293</f>
        <v>1</v>
      </c>
      <c r="H4293">
        <f>IFERROR(VLOOKUP(G4293,Store_Map!$A$2:$I$100,3,FALSE),"")</f>
        <v>0</v>
      </c>
      <c r="I4293">
        <f>IFERROR(VLOOKUP(G4293,Store_Map!$A$2:$I$100,4,FALSE),"")</f>
        <v>0</v>
      </c>
      <c r="J4293">
        <f>IFERROR(VLOOKUP(G4293,Store_Map!$A$2:$I$100,5,FALSE),"")</f>
        <v>0</v>
      </c>
      <c r="K4293">
        <f>IFERROR(VLOOKUP(G4293,Store_Map!$A$2:$I$100,6,FALSE),"")</f>
        <v>0</v>
      </c>
      <c r="L4293">
        <f>IFERROR(VLOOKUP(G4293,Store_Map!$A$2:$I$100,7,FALSE),"")</f>
        <v>0</v>
      </c>
      <c r="M4293">
        <f>IFERROR(VLOOKUP(G4293,Store_Map!$A$2:$I$100,8,FALSE),"")</f>
        <v>0</v>
      </c>
      <c r="N4293">
        <f t="shared" si="603"/>
        <v>0</v>
      </c>
      <c r="O4293" t="str">
        <f t="shared" si="604"/>
        <v>PASS</v>
      </c>
      <c r="P4293" t="str">
        <f t="shared" si="605"/>
        <v>PASS</v>
      </c>
      <c r="Q4293" t="str">
        <f t="shared" si="606"/>
        <v>PASS</v>
      </c>
      <c r="R4293" t="str">
        <f t="shared" si="607"/>
        <v>PASS</v>
      </c>
      <c r="S4293" t="str">
        <f t="shared" si="608"/>
        <v>PASS</v>
      </c>
      <c r="T4293">
        <f t="shared" si="609"/>
        <v>100</v>
      </c>
      <c r="U4293" t="str">
        <f t="shared" si="610"/>
        <v>Low</v>
      </c>
      <c r="V4293" t="str">
        <f t="shared" si="611"/>
        <v>Clean</v>
      </c>
    </row>
    <row r="4294" spans="1:22" x14ac:dyDescent="0.3">
      <c r="A4294" t="str">
        <f>Raw_Data!A4294</f>
        <v>16055277</v>
      </c>
      <c r="B4294">
        <f>Raw_Data!B4294</f>
        <v>45672</v>
      </c>
      <c r="C4294" t="str">
        <f>Raw_Data!C4294</f>
        <v>TRETINOIN 0.1% CREAM</v>
      </c>
      <c r="D4294" t="str">
        <f>Raw_Data!D4294</f>
        <v>51672139500</v>
      </c>
      <c r="E4294" t="str">
        <f>Raw_Data!E4294</f>
        <v>GIBBS, JON</v>
      </c>
      <c r="F4294" t="str">
        <f>Raw_Data!F4294</f>
        <v>1700896156</v>
      </c>
      <c r="G4294" t="str">
        <f>Raw_Data!H4294</f>
        <v>1</v>
      </c>
      <c r="H4294">
        <f>IFERROR(VLOOKUP(G4294,Store_Map!$A$2:$I$100,3,FALSE),"")</f>
        <v>0</v>
      </c>
      <c r="I4294">
        <f>IFERROR(VLOOKUP(G4294,Store_Map!$A$2:$I$100,4,FALSE),"")</f>
        <v>0</v>
      </c>
      <c r="J4294">
        <f>IFERROR(VLOOKUP(G4294,Store_Map!$A$2:$I$100,5,FALSE),"")</f>
        <v>0</v>
      </c>
      <c r="K4294">
        <f>IFERROR(VLOOKUP(G4294,Store_Map!$A$2:$I$100,6,FALSE),"")</f>
        <v>0</v>
      </c>
      <c r="L4294">
        <f>IFERROR(VLOOKUP(G4294,Store_Map!$A$2:$I$100,7,FALSE),"")</f>
        <v>0</v>
      </c>
      <c r="M4294">
        <f>IFERROR(VLOOKUP(G4294,Store_Map!$A$2:$I$100,8,FALSE),"")</f>
        <v>0</v>
      </c>
      <c r="N4294">
        <f t="shared" si="603"/>
        <v>0</v>
      </c>
      <c r="O4294" t="str">
        <f t="shared" si="604"/>
        <v>PASS</v>
      </c>
      <c r="P4294" t="str">
        <f t="shared" si="605"/>
        <v>PASS</v>
      </c>
      <c r="Q4294" t="str">
        <f t="shared" si="606"/>
        <v>PASS</v>
      </c>
      <c r="R4294" t="str">
        <f t="shared" si="607"/>
        <v>PASS</v>
      </c>
      <c r="S4294" t="str">
        <f t="shared" si="608"/>
        <v>PASS</v>
      </c>
      <c r="T4294">
        <f t="shared" si="609"/>
        <v>100</v>
      </c>
      <c r="U4294" t="str">
        <f t="shared" si="610"/>
        <v>Low</v>
      </c>
      <c r="V4294" t="str">
        <f t="shared" si="611"/>
        <v>Clean</v>
      </c>
    </row>
    <row r="4295" spans="1:22" x14ac:dyDescent="0.3">
      <c r="A4295" t="str">
        <f>Raw_Data!A4295</f>
        <v>16055278</v>
      </c>
      <c r="B4295">
        <f>Raw_Data!B4295</f>
        <v>45672</v>
      </c>
      <c r="C4295" t="str">
        <f>Raw_Data!C4295</f>
        <v>ENTRESTO 24 MG-26 MG TABLET</v>
      </c>
      <c r="D4295" t="str">
        <f>Raw_Data!D4295</f>
        <v>78065967</v>
      </c>
      <c r="E4295" t="str">
        <f>Raw_Data!E4295</f>
        <v>ABDULLA, ABDULLA</v>
      </c>
      <c r="F4295" t="str">
        <f>Raw_Data!F4295</f>
        <v>1174502694</v>
      </c>
      <c r="G4295" t="str">
        <f>Raw_Data!H4295</f>
        <v>1</v>
      </c>
      <c r="H4295">
        <f>IFERROR(VLOOKUP(G4295,Store_Map!$A$2:$I$100,3,FALSE),"")</f>
        <v>0</v>
      </c>
      <c r="I4295">
        <f>IFERROR(VLOOKUP(G4295,Store_Map!$A$2:$I$100,4,FALSE),"")</f>
        <v>0</v>
      </c>
      <c r="J4295">
        <f>IFERROR(VLOOKUP(G4295,Store_Map!$A$2:$I$100,5,FALSE),"")</f>
        <v>0</v>
      </c>
      <c r="K4295">
        <f>IFERROR(VLOOKUP(G4295,Store_Map!$A$2:$I$100,6,FALSE),"")</f>
        <v>0</v>
      </c>
      <c r="L4295">
        <f>IFERROR(VLOOKUP(G4295,Store_Map!$A$2:$I$100,7,FALSE),"")</f>
        <v>0</v>
      </c>
      <c r="M4295">
        <f>IFERROR(VLOOKUP(G4295,Store_Map!$A$2:$I$100,8,FALSE),"")</f>
        <v>0</v>
      </c>
      <c r="N4295">
        <f t="shared" si="603"/>
        <v>0</v>
      </c>
      <c r="O4295" t="str">
        <f t="shared" si="604"/>
        <v>PASS</v>
      </c>
      <c r="P4295" t="str">
        <f t="shared" si="605"/>
        <v>REVIEW</v>
      </c>
      <c r="Q4295" t="str">
        <f t="shared" si="606"/>
        <v>PASS</v>
      </c>
      <c r="R4295" t="str">
        <f t="shared" si="607"/>
        <v>PASS</v>
      </c>
      <c r="S4295" t="str">
        <f t="shared" si="608"/>
        <v>REVIEW</v>
      </c>
      <c r="T4295">
        <f t="shared" si="609"/>
        <v>90</v>
      </c>
      <c r="U4295" t="str">
        <f t="shared" si="610"/>
        <v>Low</v>
      </c>
      <c r="V4295" t="str">
        <f t="shared" si="611"/>
        <v>Invalid NDC</v>
      </c>
    </row>
    <row r="4296" spans="1:22" x14ac:dyDescent="0.3">
      <c r="A4296" t="str">
        <f>Raw_Data!A4296</f>
        <v>16050782</v>
      </c>
      <c r="B4296">
        <f>Raw_Data!B4296</f>
        <v>45672</v>
      </c>
      <c r="C4296" t="str">
        <f>Raw_Data!C4296</f>
        <v>POTASSIUM CL ER 10 MEQ TABL</v>
      </c>
      <c r="D4296" t="str">
        <f>Raw_Data!D4296</f>
        <v>65862098701</v>
      </c>
      <c r="E4296" t="str">
        <f>Raw_Data!E4296</f>
        <v>FORD, JAMES</v>
      </c>
      <c r="F4296" t="str">
        <f>Raw_Data!F4296</f>
        <v>1033117684</v>
      </c>
      <c r="G4296" t="str">
        <f>Raw_Data!H4296</f>
        <v>1</v>
      </c>
      <c r="H4296">
        <f>IFERROR(VLOOKUP(G4296,Store_Map!$A$2:$I$100,3,FALSE),"")</f>
        <v>0</v>
      </c>
      <c r="I4296">
        <f>IFERROR(VLOOKUP(G4296,Store_Map!$A$2:$I$100,4,FALSE),"")</f>
        <v>0</v>
      </c>
      <c r="J4296">
        <f>IFERROR(VLOOKUP(G4296,Store_Map!$A$2:$I$100,5,FALSE),"")</f>
        <v>0</v>
      </c>
      <c r="K4296">
        <f>IFERROR(VLOOKUP(G4296,Store_Map!$A$2:$I$100,6,FALSE),"")</f>
        <v>0</v>
      </c>
      <c r="L4296">
        <f>IFERROR(VLOOKUP(G4296,Store_Map!$A$2:$I$100,7,FALSE),"")</f>
        <v>0</v>
      </c>
      <c r="M4296">
        <f>IFERROR(VLOOKUP(G4296,Store_Map!$A$2:$I$100,8,FALSE),"")</f>
        <v>0</v>
      </c>
      <c r="N4296">
        <f t="shared" si="603"/>
        <v>0</v>
      </c>
      <c r="O4296" t="str">
        <f t="shared" si="604"/>
        <v>PASS</v>
      </c>
      <c r="P4296" t="str">
        <f t="shared" si="605"/>
        <v>PASS</v>
      </c>
      <c r="Q4296" t="str">
        <f t="shared" si="606"/>
        <v>PASS</v>
      </c>
      <c r="R4296" t="str">
        <f t="shared" si="607"/>
        <v>PASS</v>
      </c>
      <c r="S4296" t="str">
        <f t="shared" si="608"/>
        <v>PASS</v>
      </c>
      <c r="T4296">
        <f t="shared" si="609"/>
        <v>100</v>
      </c>
      <c r="U4296" t="str">
        <f t="shared" si="610"/>
        <v>Low</v>
      </c>
      <c r="V4296" t="str">
        <f t="shared" si="611"/>
        <v>Clean</v>
      </c>
    </row>
    <row r="4297" spans="1:22" x14ac:dyDescent="0.3">
      <c r="A4297" t="str">
        <f>Raw_Data!A4297</f>
        <v>16052747</v>
      </c>
      <c r="B4297">
        <f>Raw_Data!B4297</f>
        <v>45672</v>
      </c>
      <c r="C4297" t="str">
        <f>Raw_Data!C4297</f>
        <v>IBUPROFEN 600 MG TABLET</v>
      </c>
      <c r="D4297" t="str">
        <f>Raw_Data!D4297</f>
        <v>67877032001</v>
      </c>
      <c r="E4297" t="str">
        <f>Raw_Data!E4297</f>
        <v>BYNE, EDMUND</v>
      </c>
      <c r="F4297" t="str">
        <f>Raw_Data!F4297</f>
        <v>1033186648</v>
      </c>
      <c r="G4297" t="str">
        <f>Raw_Data!H4297</f>
        <v>1</v>
      </c>
      <c r="H4297">
        <f>IFERROR(VLOOKUP(G4297,Store_Map!$A$2:$I$100,3,FALSE),"")</f>
        <v>0</v>
      </c>
      <c r="I4297">
        <f>IFERROR(VLOOKUP(G4297,Store_Map!$A$2:$I$100,4,FALSE),"")</f>
        <v>0</v>
      </c>
      <c r="J4297">
        <f>IFERROR(VLOOKUP(G4297,Store_Map!$A$2:$I$100,5,FALSE),"")</f>
        <v>0</v>
      </c>
      <c r="K4297">
        <f>IFERROR(VLOOKUP(G4297,Store_Map!$A$2:$I$100,6,FALSE),"")</f>
        <v>0</v>
      </c>
      <c r="L4297">
        <f>IFERROR(VLOOKUP(G4297,Store_Map!$A$2:$I$100,7,FALSE),"")</f>
        <v>0</v>
      </c>
      <c r="M4297">
        <f>IFERROR(VLOOKUP(G4297,Store_Map!$A$2:$I$100,8,FALSE),"")</f>
        <v>0</v>
      </c>
      <c r="N4297">
        <f t="shared" si="603"/>
        <v>0</v>
      </c>
      <c r="O4297" t="str">
        <f t="shared" si="604"/>
        <v>PASS</v>
      </c>
      <c r="P4297" t="str">
        <f t="shared" si="605"/>
        <v>PASS</v>
      </c>
      <c r="Q4297" t="str">
        <f t="shared" si="606"/>
        <v>PASS</v>
      </c>
      <c r="R4297" t="str">
        <f t="shared" si="607"/>
        <v>PASS</v>
      </c>
      <c r="S4297" t="str">
        <f t="shared" si="608"/>
        <v>PASS</v>
      </c>
      <c r="T4297">
        <f t="shared" si="609"/>
        <v>100</v>
      </c>
      <c r="U4297" t="str">
        <f t="shared" si="610"/>
        <v>Low</v>
      </c>
      <c r="V4297" t="str">
        <f t="shared" si="611"/>
        <v>Clean</v>
      </c>
    </row>
    <row r="4298" spans="1:22" x14ac:dyDescent="0.3">
      <c r="A4298" t="str">
        <f>Raw_Data!A4298</f>
        <v>16055282</v>
      </c>
      <c r="B4298">
        <f>Raw_Data!B4298</f>
        <v>45672</v>
      </c>
      <c r="C4298" t="str">
        <f>Raw_Data!C4298</f>
        <v>ATORVASTATIN 40 MG TABLET</v>
      </c>
      <c r="D4298" t="str">
        <f>Raw_Data!D4298</f>
        <v>378395277</v>
      </c>
      <c r="E4298" t="str">
        <f>Raw_Data!E4298</f>
        <v>GIBBS, JON</v>
      </c>
      <c r="F4298" t="str">
        <f>Raw_Data!F4298</f>
        <v>1700896156</v>
      </c>
      <c r="G4298" t="str">
        <f>Raw_Data!H4298</f>
        <v>1</v>
      </c>
      <c r="H4298">
        <f>IFERROR(VLOOKUP(G4298,Store_Map!$A$2:$I$100,3,FALSE),"")</f>
        <v>0</v>
      </c>
      <c r="I4298">
        <f>IFERROR(VLOOKUP(G4298,Store_Map!$A$2:$I$100,4,FALSE),"")</f>
        <v>0</v>
      </c>
      <c r="J4298">
        <f>IFERROR(VLOOKUP(G4298,Store_Map!$A$2:$I$100,5,FALSE),"")</f>
        <v>0</v>
      </c>
      <c r="K4298">
        <f>IFERROR(VLOOKUP(G4298,Store_Map!$A$2:$I$100,6,FALSE),"")</f>
        <v>0</v>
      </c>
      <c r="L4298">
        <f>IFERROR(VLOOKUP(G4298,Store_Map!$A$2:$I$100,7,FALSE),"")</f>
        <v>0</v>
      </c>
      <c r="M4298">
        <f>IFERROR(VLOOKUP(G4298,Store_Map!$A$2:$I$100,8,FALSE),"")</f>
        <v>0</v>
      </c>
      <c r="N4298">
        <f t="shared" si="603"/>
        <v>0</v>
      </c>
      <c r="O4298" t="str">
        <f t="shared" si="604"/>
        <v>PASS</v>
      </c>
      <c r="P4298" t="str">
        <f t="shared" si="605"/>
        <v>REVIEW</v>
      </c>
      <c r="Q4298" t="str">
        <f t="shared" si="606"/>
        <v>PASS</v>
      </c>
      <c r="R4298" t="str">
        <f t="shared" si="607"/>
        <v>PASS</v>
      </c>
      <c r="S4298" t="str">
        <f t="shared" si="608"/>
        <v>REVIEW</v>
      </c>
      <c r="T4298">
        <f t="shared" si="609"/>
        <v>90</v>
      </c>
      <c r="U4298" t="str">
        <f t="shared" si="610"/>
        <v>Low</v>
      </c>
      <c r="V4298" t="str">
        <f t="shared" si="611"/>
        <v>Invalid NDC</v>
      </c>
    </row>
    <row r="4299" spans="1:22" x14ac:dyDescent="0.3">
      <c r="A4299" t="str">
        <f>Raw_Data!A4299</f>
        <v>16055283</v>
      </c>
      <c r="B4299">
        <f>Raw_Data!B4299</f>
        <v>45672</v>
      </c>
      <c r="C4299" t="str">
        <f>Raw_Data!C4299</f>
        <v>FLUOXETINE HCL 20 MG CAPSUL</v>
      </c>
      <c r="D4299" t="str">
        <f>Raw_Data!D4299</f>
        <v>50111064801</v>
      </c>
      <c r="E4299" t="str">
        <f>Raw_Data!E4299</f>
        <v>GIBBS, JON</v>
      </c>
      <c r="F4299" t="str">
        <f>Raw_Data!F4299</f>
        <v>1700896156</v>
      </c>
      <c r="G4299" t="str">
        <f>Raw_Data!H4299</f>
        <v>1</v>
      </c>
      <c r="H4299">
        <f>IFERROR(VLOOKUP(G4299,Store_Map!$A$2:$I$100,3,FALSE),"")</f>
        <v>0</v>
      </c>
      <c r="I4299">
        <f>IFERROR(VLOOKUP(G4299,Store_Map!$A$2:$I$100,4,FALSE),"")</f>
        <v>0</v>
      </c>
      <c r="J4299">
        <f>IFERROR(VLOOKUP(G4299,Store_Map!$A$2:$I$100,5,FALSE),"")</f>
        <v>0</v>
      </c>
      <c r="K4299">
        <f>IFERROR(VLOOKUP(G4299,Store_Map!$A$2:$I$100,6,FALSE),"")</f>
        <v>0</v>
      </c>
      <c r="L4299">
        <f>IFERROR(VLOOKUP(G4299,Store_Map!$A$2:$I$100,7,FALSE),"")</f>
        <v>0</v>
      </c>
      <c r="M4299">
        <f>IFERROR(VLOOKUP(G4299,Store_Map!$A$2:$I$100,8,FALSE),"")</f>
        <v>0</v>
      </c>
      <c r="N4299">
        <f t="shared" si="603"/>
        <v>0</v>
      </c>
      <c r="O4299" t="str">
        <f t="shared" si="604"/>
        <v>PASS</v>
      </c>
      <c r="P4299" t="str">
        <f t="shared" si="605"/>
        <v>PASS</v>
      </c>
      <c r="Q4299" t="str">
        <f t="shared" si="606"/>
        <v>PASS</v>
      </c>
      <c r="R4299" t="str">
        <f t="shared" si="607"/>
        <v>PASS</v>
      </c>
      <c r="S4299" t="str">
        <f t="shared" si="608"/>
        <v>PASS</v>
      </c>
      <c r="T4299">
        <f t="shared" si="609"/>
        <v>100</v>
      </c>
      <c r="U4299" t="str">
        <f t="shared" si="610"/>
        <v>Low</v>
      </c>
      <c r="V4299" t="str">
        <f t="shared" si="611"/>
        <v>Clean</v>
      </c>
    </row>
    <row r="4300" spans="1:22" x14ac:dyDescent="0.3">
      <c r="A4300" t="str">
        <f>Raw_Data!A4300</f>
        <v>16055133</v>
      </c>
      <c r="B4300">
        <f>Raw_Data!B4300</f>
        <v>45672</v>
      </c>
      <c r="C4300" t="str">
        <f>Raw_Data!C4300</f>
        <v>WEGOVY 0.25 MG/0.5 ML PEN</v>
      </c>
      <c r="D4300" t="str">
        <f>Raw_Data!D4300</f>
        <v>169452514</v>
      </c>
      <c r="E4300" t="str">
        <f>Raw_Data!E4300</f>
        <v>GIBBS, JON</v>
      </c>
      <c r="F4300" t="str">
        <f>Raw_Data!F4300</f>
        <v>1700896156</v>
      </c>
      <c r="G4300" t="str">
        <f>Raw_Data!H4300</f>
        <v>1</v>
      </c>
      <c r="H4300">
        <f>IFERROR(VLOOKUP(G4300,Store_Map!$A$2:$I$100,3,FALSE),"")</f>
        <v>0</v>
      </c>
      <c r="I4300">
        <f>IFERROR(VLOOKUP(G4300,Store_Map!$A$2:$I$100,4,FALSE),"")</f>
        <v>0</v>
      </c>
      <c r="J4300">
        <f>IFERROR(VLOOKUP(G4300,Store_Map!$A$2:$I$100,5,FALSE),"")</f>
        <v>0</v>
      </c>
      <c r="K4300">
        <f>IFERROR(VLOOKUP(G4300,Store_Map!$A$2:$I$100,6,FALSE),"")</f>
        <v>0</v>
      </c>
      <c r="L4300">
        <f>IFERROR(VLOOKUP(G4300,Store_Map!$A$2:$I$100,7,FALSE),"")</f>
        <v>0</v>
      </c>
      <c r="M4300">
        <f>IFERROR(VLOOKUP(G4300,Store_Map!$A$2:$I$100,8,FALSE),"")</f>
        <v>0</v>
      </c>
      <c r="N4300">
        <f t="shared" si="603"/>
        <v>0</v>
      </c>
      <c r="O4300" t="str">
        <f t="shared" si="604"/>
        <v>PASS</v>
      </c>
      <c r="P4300" t="str">
        <f t="shared" si="605"/>
        <v>REVIEW</v>
      </c>
      <c r="Q4300" t="str">
        <f t="shared" si="606"/>
        <v>PASS</v>
      </c>
      <c r="R4300" t="str">
        <f t="shared" si="607"/>
        <v>PASS</v>
      </c>
      <c r="S4300" t="str">
        <f t="shared" si="608"/>
        <v>REVIEW</v>
      </c>
      <c r="T4300">
        <f t="shared" si="609"/>
        <v>90</v>
      </c>
      <c r="U4300" t="str">
        <f t="shared" si="610"/>
        <v>Low</v>
      </c>
      <c r="V4300" t="str">
        <f t="shared" si="611"/>
        <v>Invalid NDC</v>
      </c>
    </row>
    <row r="4301" spans="1:22" x14ac:dyDescent="0.3">
      <c r="A4301" t="str">
        <f>Raw_Data!A4301</f>
        <v>16055285</v>
      </c>
      <c r="B4301">
        <f>Raw_Data!B4301</f>
        <v>45672</v>
      </c>
      <c r="C4301" t="str">
        <f>Raw_Data!C4301</f>
        <v>AZITHROMYCIN 250 MG TABLET</v>
      </c>
      <c r="D4301" t="str">
        <f>Raw_Data!D4301</f>
        <v>50111078751</v>
      </c>
      <c r="E4301" t="str">
        <f>Raw_Data!E4301</f>
        <v>GIBBS, JON</v>
      </c>
      <c r="F4301" t="str">
        <f>Raw_Data!F4301</f>
        <v>1700896156</v>
      </c>
      <c r="G4301" t="str">
        <f>Raw_Data!H4301</f>
        <v>1</v>
      </c>
      <c r="H4301">
        <f>IFERROR(VLOOKUP(G4301,Store_Map!$A$2:$I$100,3,FALSE),"")</f>
        <v>0</v>
      </c>
      <c r="I4301">
        <f>IFERROR(VLOOKUP(G4301,Store_Map!$A$2:$I$100,4,FALSE),"")</f>
        <v>0</v>
      </c>
      <c r="J4301">
        <f>IFERROR(VLOOKUP(G4301,Store_Map!$A$2:$I$100,5,FALSE),"")</f>
        <v>0</v>
      </c>
      <c r="K4301">
        <f>IFERROR(VLOOKUP(G4301,Store_Map!$A$2:$I$100,6,FALSE),"")</f>
        <v>0</v>
      </c>
      <c r="L4301">
        <f>IFERROR(VLOOKUP(G4301,Store_Map!$A$2:$I$100,7,FALSE),"")</f>
        <v>0</v>
      </c>
      <c r="M4301">
        <f>IFERROR(VLOOKUP(G4301,Store_Map!$A$2:$I$100,8,FALSE),"")</f>
        <v>0</v>
      </c>
      <c r="N4301">
        <f t="shared" si="603"/>
        <v>0</v>
      </c>
      <c r="O4301" t="str">
        <f t="shared" si="604"/>
        <v>PASS</v>
      </c>
      <c r="P4301" t="str">
        <f t="shared" si="605"/>
        <v>PASS</v>
      </c>
      <c r="Q4301" t="str">
        <f t="shared" si="606"/>
        <v>PASS</v>
      </c>
      <c r="R4301" t="str">
        <f t="shared" si="607"/>
        <v>PASS</v>
      </c>
      <c r="S4301" t="str">
        <f t="shared" si="608"/>
        <v>PASS</v>
      </c>
      <c r="T4301">
        <f t="shared" si="609"/>
        <v>100</v>
      </c>
      <c r="U4301" t="str">
        <f t="shared" si="610"/>
        <v>Low</v>
      </c>
      <c r="V4301" t="str">
        <f t="shared" si="611"/>
        <v>Clean</v>
      </c>
    </row>
    <row r="4302" spans="1:22" x14ac:dyDescent="0.3">
      <c r="A4302" t="str">
        <f>Raw_Data!A4302</f>
        <v>16055286</v>
      </c>
      <c r="B4302">
        <f>Raw_Data!B4302</f>
        <v>45672</v>
      </c>
      <c r="C4302" t="str">
        <f>Raw_Data!C4302</f>
        <v>METHYLPREDNISOLONE 4 MG TAB</v>
      </c>
      <c r="D4302" t="str">
        <f>Raw_Data!D4302</f>
        <v>59746000106</v>
      </c>
      <c r="E4302" t="str">
        <f>Raw_Data!E4302</f>
        <v>GIBBS, JON</v>
      </c>
      <c r="F4302" t="str">
        <f>Raw_Data!F4302</f>
        <v>1700896156</v>
      </c>
      <c r="G4302" t="str">
        <f>Raw_Data!H4302</f>
        <v>1</v>
      </c>
      <c r="H4302">
        <f>IFERROR(VLOOKUP(G4302,Store_Map!$A$2:$I$100,3,FALSE),"")</f>
        <v>0</v>
      </c>
      <c r="I4302">
        <f>IFERROR(VLOOKUP(G4302,Store_Map!$A$2:$I$100,4,FALSE),"")</f>
        <v>0</v>
      </c>
      <c r="J4302">
        <f>IFERROR(VLOOKUP(G4302,Store_Map!$A$2:$I$100,5,FALSE),"")</f>
        <v>0</v>
      </c>
      <c r="K4302">
        <f>IFERROR(VLOOKUP(G4302,Store_Map!$A$2:$I$100,6,FALSE),"")</f>
        <v>0</v>
      </c>
      <c r="L4302">
        <f>IFERROR(VLOOKUP(G4302,Store_Map!$A$2:$I$100,7,FALSE),"")</f>
        <v>0</v>
      </c>
      <c r="M4302">
        <f>IFERROR(VLOOKUP(G4302,Store_Map!$A$2:$I$100,8,FALSE),"")</f>
        <v>0</v>
      </c>
      <c r="N4302">
        <f t="shared" si="603"/>
        <v>0</v>
      </c>
      <c r="O4302" t="str">
        <f t="shared" si="604"/>
        <v>PASS</v>
      </c>
      <c r="P4302" t="str">
        <f t="shared" si="605"/>
        <v>PASS</v>
      </c>
      <c r="Q4302" t="str">
        <f t="shared" si="606"/>
        <v>PASS</v>
      </c>
      <c r="R4302" t="str">
        <f t="shared" si="607"/>
        <v>PASS</v>
      </c>
      <c r="S4302" t="str">
        <f t="shared" si="608"/>
        <v>PASS</v>
      </c>
      <c r="T4302">
        <f t="shared" si="609"/>
        <v>100</v>
      </c>
      <c r="U4302" t="str">
        <f t="shared" si="610"/>
        <v>Low</v>
      </c>
      <c r="V4302" t="str">
        <f t="shared" si="611"/>
        <v>Clean</v>
      </c>
    </row>
    <row r="4303" spans="1:22" x14ac:dyDescent="0.3">
      <c r="A4303" t="str">
        <f>Raw_Data!A4303</f>
        <v>16051918</v>
      </c>
      <c r="B4303">
        <f>Raw_Data!B4303</f>
        <v>45672</v>
      </c>
      <c r="C4303" t="str">
        <f>Raw_Data!C4303</f>
        <v>MELOXICAM 15 MG TABLET</v>
      </c>
      <c r="D4303" t="str">
        <f>Raw_Data!D4303</f>
        <v>69097015907</v>
      </c>
      <c r="E4303" t="str">
        <f>Raw_Data!E4303</f>
        <v>GIBBS, JON</v>
      </c>
      <c r="F4303" t="str">
        <f>Raw_Data!F4303</f>
        <v>1700896156</v>
      </c>
      <c r="G4303" t="str">
        <f>Raw_Data!H4303</f>
        <v>1</v>
      </c>
      <c r="H4303">
        <f>IFERROR(VLOOKUP(G4303,Store_Map!$A$2:$I$100,3,FALSE),"")</f>
        <v>0</v>
      </c>
      <c r="I4303">
        <f>IFERROR(VLOOKUP(G4303,Store_Map!$A$2:$I$100,4,FALSE),"")</f>
        <v>0</v>
      </c>
      <c r="J4303">
        <f>IFERROR(VLOOKUP(G4303,Store_Map!$A$2:$I$100,5,FALSE),"")</f>
        <v>0</v>
      </c>
      <c r="K4303">
        <f>IFERROR(VLOOKUP(G4303,Store_Map!$A$2:$I$100,6,FALSE),"")</f>
        <v>0</v>
      </c>
      <c r="L4303">
        <f>IFERROR(VLOOKUP(G4303,Store_Map!$A$2:$I$100,7,FALSE),"")</f>
        <v>0</v>
      </c>
      <c r="M4303">
        <f>IFERROR(VLOOKUP(G4303,Store_Map!$A$2:$I$100,8,FALSE),"")</f>
        <v>0</v>
      </c>
      <c r="N4303">
        <f t="shared" si="603"/>
        <v>0</v>
      </c>
      <c r="O4303" t="str">
        <f t="shared" si="604"/>
        <v>PASS</v>
      </c>
      <c r="P4303" t="str">
        <f t="shared" si="605"/>
        <v>PASS</v>
      </c>
      <c r="Q4303" t="str">
        <f t="shared" si="606"/>
        <v>PASS</v>
      </c>
      <c r="R4303" t="str">
        <f t="shared" si="607"/>
        <v>PASS</v>
      </c>
      <c r="S4303" t="str">
        <f t="shared" si="608"/>
        <v>PASS</v>
      </c>
      <c r="T4303">
        <f t="shared" si="609"/>
        <v>100</v>
      </c>
      <c r="U4303" t="str">
        <f t="shared" si="610"/>
        <v>Low</v>
      </c>
      <c r="V4303" t="str">
        <f t="shared" si="611"/>
        <v>Clean</v>
      </c>
    </row>
    <row r="4304" spans="1:22" x14ac:dyDescent="0.3">
      <c r="A4304" t="str">
        <f>Raw_Data!A4304</f>
        <v>16055288</v>
      </c>
      <c r="B4304">
        <f>Raw_Data!B4304</f>
        <v>45672</v>
      </c>
      <c r="C4304" t="str">
        <f>Raw_Data!C4304</f>
        <v>AMOX-CLAV 875-125 MG TABLET</v>
      </c>
      <c r="D4304" t="str">
        <f>Raw_Data!D4304</f>
        <v>143924920</v>
      </c>
      <c r="E4304" t="str">
        <f>Raw_Data!E4304</f>
        <v>GIBBS, JON</v>
      </c>
      <c r="F4304" t="str">
        <f>Raw_Data!F4304</f>
        <v>1700896156</v>
      </c>
      <c r="G4304" t="str">
        <f>Raw_Data!H4304</f>
        <v>1</v>
      </c>
      <c r="H4304">
        <f>IFERROR(VLOOKUP(G4304,Store_Map!$A$2:$I$100,3,FALSE),"")</f>
        <v>0</v>
      </c>
      <c r="I4304">
        <f>IFERROR(VLOOKUP(G4304,Store_Map!$A$2:$I$100,4,FALSE),"")</f>
        <v>0</v>
      </c>
      <c r="J4304">
        <f>IFERROR(VLOOKUP(G4304,Store_Map!$A$2:$I$100,5,FALSE),"")</f>
        <v>0</v>
      </c>
      <c r="K4304">
        <f>IFERROR(VLOOKUP(G4304,Store_Map!$A$2:$I$100,6,FALSE),"")</f>
        <v>0</v>
      </c>
      <c r="L4304">
        <f>IFERROR(VLOOKUP(G4304,Store_Map!$A$2:$I$100,7,FALSE),"")</f>
        <v>0</v>
      </c>
      <c r="M4304">
        <f>IFERROR(VLOOKUP(G4304,Store_Map!$A$2:$I$100,8,FALSE),"")</f>
        <v>0</v>
      </c>
      <c r="N4304">
        <f t="shared" si="603"/>
        <v>0</v>
      </c>
      <c r="O4304" t="str">
        <f t="shared" si="604"/>
        <v>PASS</v>
      </c>
      <c r="P4304" t="str">
        <f t="shared" si="605"/>
        <v>REVIEW</v>
      </c>
      <c r="Q4304" t="str">
        <f t="shared" si="606"/>
        <v>PASS</v>
      </c>
      <c r="R4304" t="str">
        <f t="shared" si="607"/>
        <v>PASS</v>
      </c>
      <c r="S4304" t="str">
        <f t="shared" si="608"/>
        <v>REVIEW</v>
      </c>
      <c r="T4304">
        <f t="shared" si="609"/>
        <v>90</v>
      </c>
      <c r="U4304" t="str">
        <f t="shared" si="610"/>
        <v>Low</v>
      </c>
      <c r="V4304" t="str">
        <f t="shared" si="611"/>
        <v>Invalid NDC</v>
      </c>
    </row>
    <row r="4305" spans="1:22" x14ac:dyDescent="0.3">
      <c r="A4305" t="str">
        <f>Raw_Data!A4305</f>
        <v>16055289</v>
      </c>
      <c r="B4305">
        <f>Raw_Data!B4305</f>
        <v>45672</v>
      </c>
      <c r="C4305" t="str">
        <f>Raw_Data!C4305</f>
        <v>PIOGLITAZONE HCL 15 MG TABL</v>
      </c>
      <c r="D4305" t="str">
        <f>Raw_Data!D4305</f>
        <v>65862051290</v>
      </c>
      <c r="E4305" t="str">
        <f>Raw_Data!E4305</f>
        <v>FORD, JAMES</v>
      </c>
      <c r="F4305" t="str">
        <f>Raw_Data!F4305</f>
        <v>1033117684</v>
      </c>
      <c r="G4305" t="str">
        <f>Raw_Data!H4305</f>
        <v>1</v>
      </c>
      <c r="H4305">
        <f>IFERROR(VLOOKUP(G4305,Store_Map!$A$2:$I$100,3,FALSE),"")</f>
        <v>0</v>
      </c>
      <c r="I4305">
        <f>IFERROR(VLOOKUP(G4305,Store_Map!$A$2:$I$100,4,FALSE),"")</f>
        <v>0</v>
      </c>
      <c r="J4305">
        <f>IFERROR(VLOOKUP(G4305,Store_Map!$A$2:$I$100,5,FALSE),"")</f>
        <v>0</v>
      </c>
      <c r="K4305">
        <f>IFERROR(VLOOKUP(G4305,Store_Map!$A$2:$I$100,6,FALSE),"")</f>
        <v>0</v>
      </c>
      <c r="L4305">
        <f>IFERROR(VLOOKUP(G4305,Store_Map!$A$2:$I$100,7,FALSE),"")</f>
        <v>0</v>
      </c>
      <c r="M4305">
        <f>IFERROR(VLOOKUP(G4305,Store_Map!$A$2:$I$100,8,FALSE),"")</f>
        <v>0</v>
      </c>
      <c r="N4305">
        <f t="shared" si="603"/>
        <v>0</v>
      </c>
      <c r="O4305" t="str">
        <f t="shared" si="604"/>
        <v>PASS</v>
      </c>
      <c r="P4305" t="str">
        <f t="shared" si="605"/>
        <v>PASS</v>
      </c>
      <c r="Q4305" t="str">
        <f t="shared" si="606"/>
        <v>PASS</v>
      </c>
      <c r="R4305" t="str">
        <f t="shared" si="607"/>
        <v>PASS</v>
      </c>
      <c r="S4305" t="str">
        <f t="shared" si="608"/>
        <v>PASS</v>
      </c>
      <c r="T4305">
        <f t="shared" si="609"/>
        <v>100</v>
      </c>
      <c r="U4305" t="str">
        <f t="shared" si="610"/>
        <v>Low</v>
      </c>
      <c r="V4305" t="str">
        <f t="shared" si="611"/>
        <v>Clean</v>
      </c>
    </row>
    <row r="4306" spans="1:22" x14ac:dyDescent="0.3">
      <c r="A4306" t="str">
        <f>Raw_Data!A4306</f>
        <v>16055294</v>
      </c>
      <c r="B4306">
        <f>Raw_Data!B4306</f>
        <v>45672</v>
      </c>
      <c r="C4306" t="str">
        <f>Raw_Data!C4306</f>
        <v>HYDRALAZINE 50 MG TABLET</v>
      </c>
      <c r="D4306" t="str">
        <f>Raw_Data!D4306</f>
        <v>50111032801</v>
      </c>
      <c r="E4306" t="str">
        <f>Raw_Data!E4306</f>
        <v>GIBBS, JON</v>
      </c>
      <c r="F4306" t="str">
        <f>Raw_Data!F4306</f>
        <v>1700896156</v>
      </c>
      <c r="G4306" t="str">
        <f>Raw_Data!H4306</f>
        <v>1</v>
      </c>
      <c r="H4306">
        <f>IFERROR(VLOOKUP(G4306,Store_Map!$A$2:$I$100,3,FALSE),"")</f>
        <v>0</v>
      </c>
      <c r="I4306">
        <f>IFERROR(VLOOKUP(G4306,Store_Map!$A$2:$I$100,4,FALSE),"")</f>
        <v>0</v>
      </c>
      <c r="J4306">
        <f>IFERROR(VLOOKUP(G4306,Store_Map!$A$2:$I$100,5,FALSE),"")</f>
        <v>0</v>
      </c>
      <c r="K4306">
        <f>IFERROR(VLOOKUP(G4306,Store_Map!$A$2:$I$100,6,FALSE),"")</f>
        <v>0</v>
      </c>
      <c r="L4306">
        <f>IFERROR(VLOOKUP(G4306,Store_Map!$A$2:$I$100,7,FALSE),"")</f>
        <v>0</v>
      </c>
      <c r="M4306">
        <f>IFERROR(VLOOKUP(G4306,Store_Map!$A$2:$I$100,8,FALSE),"")</f>
        <v>0</v>
      </c>
      <c r="N4306">
        <f t="shared" si="603"/>
        <v>0</v>
      </c>
      <c r="O4306" t="str">
        <f t="shared" si="604"/>
        <v>PASS</v>
      </c>
      <c r="P4306" t="str">
        <f t="shared" si="605"/>
        <v>PASS</v>
      </c>
      <c r="Q4306" t="str">
        <f t="shared" si="606"/>
        <v>PASS</v>
      </c>
      <c r="R4306" t="str">
        <f t="shared" si="607"/>
        <v>PASS</v>
      </c>
      <c r="S4306" t="str">
        <f t="shared" si="608"/>
        <v>PASS</v>
      </c>
      <c r="T4306">
        <f t="shared" si="609"/>
        <v>100</v>
      </c>
      <c r="U4306" t="str">
        <f t="shared" si="610"/>
        <v>Low</v>
      </c>
      <c r="V4306" t="str">
        <f t="shared" si="611"/>
        <v>Clean</v>
      </c>
    </row>
    <row r="4307" spans="1:22" x14ac:dyDescent="0.3">
      <c r="A4307" t="str">
        <f>Raw_Data!A4307</f>
        <v>16055296</v>
      </c>
      <c r="B4307">
        <f>Raw_Data!B4307</f>
        <v>45672</v>
      </c>
      <c r="C4307" t="str">
        <f>Raw_Data!C4307</f>
        <v>MELOXICAM 7.5 MG TABLET</v>
      </c>
      <c r="D4307" t="str">
        <f>Raw_Data!D4307</f>
        <v>69097015807</v>
      </c>
      <c r="E4307" t="str">
        <f>Raw_Data!E4307</f>
        <v>GIBBS, JON</v>
      </c>
      <c r="F4307" t="str">
        <f>Raw_Data!F4307</f>
        <v>1700896156</v>
      </c>
      <c r="G4307" t="str">
        <f>Raw_Data!H4307</f>
        <v>1</v>
      </c>
      <c r="H4307">
        <f>IFERROR(VLOOKUP(G4307,Store_Map!$A$2:$I$100,3,FALSE),"")</f>
        <v>0</v>
      </c>
      <c r="I4307">
        <f>IFERROR(VLOOKUP(G4307,Store_Map!$A$2:$I$100,4,FALSE),"")</f>
        <v>0</v>
      </c>
      <c r="J4307">
        <f>IFERROR(VLOOKUP(G4307,Store_Map!$A$2:$I$100,5,FALSE),"")</f>
        <v>0</v>
      </c>
      <c r="K4307">
        <f>IFERROR(VLOOKUP(G4307,Store_Map!$A$2:$I$100,6,FALSE),"")</f>
        <v>0</v>
      </c>
      <c r="L4307">
        <f>IFERROR(VLOOKUP(G4307,Store_Map!$A$2:$I$100,7,FALSE),"")</f>
        <v>0</v>
      </c>
      <c r="M4307">
        <f>IFERROR(VLOOKUP(G4307,Store_Map!$A$2:$I$100,8,FALSE),"")</f>
        <v>0</v>
      </c>
      <c r="N4307">
        <f t="shared" si="603"/>
        <v>0</v>
      </c>
      <c r="O4307" t="str">
        <f t="shared" si="604"/>
        <v>PASS</v>
      </c>
      <c r="P4307" t="str">
        <f t="shared" si="605"/>
        <v>PASS</v>
      </c>
      <c r="Q4307" t="str">
        <f t="shared" si="606"/>
        <v>PASS</v>
      </c>
      <c r="R4307" t="str">
        <f t="shared" si="607"/>
        <v>PASS</v>
      </c>
      <c r="S4307" t="str">
        <f t="shared" si="608"/>
        <v>PASS</v>
      </c>
      <c r="T4307">
        <f t="shared" si="609"/>
        <v>100</v>
      </c>
      <c r="U4307" t="str">
        <f t="shared" si="610"/>
        <v>Low</v>
      </c>
      <c r="V4307" t="str">
        <f t="shared" si="611"/>
        <v>Clean</v>
      </c>
    </row>
    <row r="4308" spans="1:22" x14ac:dyDescent="0.3">
      <c r="A4308" t="str">
        <f>Raw_Data!A4308</f>
        <v>16055299</v>
      </c>
      <c r="B4308">
        <f>Raw_Data!B4308</f>
        <v>45672</v>
      </c>
      <c r="C4308" t="str">
        <f>Raw_Data!C4308</f>
        <v>METHYLPREDNISOLONE 4 MG TAB</v>
      </c>
      <c r="D4308" t="str">
        <f>Raw_Data!D4308</f>
        <v>59746000106</v>
      </c>
      <c r="E4308" t="str">
        <f>Raw_Data!E4308</f>
        <v>GIBBS, JON</v>
      </c>
      <c r="F4308" t="str">
        <f>Raw_Data!F4308</f>
        <v>1700896156</v>
      </c>
      <c r="G4308" t="str">
        <f>Raw_Data!H4308</f>
        <v>1</v>
      </c>
      <c r="H4308">
        <f>IFERROR(VLOOKUP(G4308,Store_Map!$A$2:$I$100,3,FALSE),"")</f>
        <v>0</v>
      </c>
      <c r="I4308">
        <f>IFERROR(VLOOKUP(G4308,Store_Map!$A$2:$I$100,4,FALSE),"")</f>
        <v>0</v>
      </c>
      <c r="J4308">
        <f>IFERROR(VLOOKUP(G4308,Store_Map!$A$2:$I$100,5,FALSE),"")</f>
        <v>0</v>
      </c>
      <c r="K4308">
        <f>IFERROR(VLOOKUP(G4308,Store_Map!$A$2:$I$100,6,FALSE),"")</f>
        <v>0</v>
      </c>
      <c r="L4308">
        <f>IFERROR(VLOOKUP(G4308,Store_Map!$A$2:$I$100,7,FALSE),"")</f>
        <v>0</v>
      </c>
      <c r="M4308">
        <f>IFERROR(VLOOKUP(G4308,Store_Map!$A$2:$I$100,8,FALSE),"")</f>
        <v>0</v>
      </c>
      <c r="N4308">
        <f t="shared" si="603"/>
        <v>0</v>
      </c>
      <c r="O4308" t="str">
        <f t="shared" si="604"/>
        <v>PASS</v>
      </c>
      <c r="P4308" t="str">
        <f t="shared" si="605"/>
        <v>PASS</v>
      </c>
      <c r="Q4308" t="str">
        <f t="shared" si="606"/>
        <v>PASS</v>
      </c>
      <c r="R4308" t="str">
        <f t="shared" si="607"/>
        <v>PASS</v>
      </c>
      <c r="S4308" t="str">
        <f t="shared" si="608"/>
        <v>PASS</v>
      </c>
      <c r="T4308">
        <f t="shared" si="609"/>
        <v>100</v>
      </c>
      <c r="U4308" t="str">
        <f t="shared" si="610"/>
        <v>Low</v>
      </c>
      <c r="V4308" t="str">
        <f t="shared" si="611"/>
        <v>Clean</v>
      </c>
    </row>
    <row r="4309" spans="1:22" x14ac:dyDescent="0.3">
      <c r="A4309" t="str">
        <f>Raw_Data!A4309</f>
        <v>16055300</v>
      </c>
      <c r="B4309">
        <f>Raw_Data!B4309</f>
        <v>45672</v>
      </c>
      <c r="C4309" t="str">
        <f>Raw_Data!C4309</f>
        <v>METFORMIN HCL 1,000 MG TABL</v>
      </c>
      <c r="D4309" t="str">
        <f>Raw_Data!D4309</f>
        <v>70010006509</v>
      </c>
      <c r="E4309" t="str">
        <f>Raw_Data!E4309</f>
        <v>FORD, JAMES</v>
      </c>
      <c r="F4309" t="str">
        <f>Raw_Data!F4309</f>
        <v>1033117684</v>
      </c>
      <c r="G4309" t="str">
        <f>Raw_Data!H4309</f>
        <v>1</v>
      </c>
      <c r="H4309">
        <f>IFERROR(VLOOKUP(G4309,Store_Map!$A$2:$I$100,3,FALSE),"")</f>
        <v>0</v>
      </c>
      <c r="I4309">
        <f>IFERROR(VLOOKUP(G4309,Store_Map!$A$2:$I$100,4,FALSE),"")</f>
        <v>0</v>
      </c>
      <c r="J4309">
        <f>IFERROR(VLOOKUP(G4309,Store_Map!$A$2:$I$100,5,FALSE),"")</f>
        <v>0</v>
      </c>
      <c r="K4309">
        <f>IFERROR(VLOOKUP(G4309,Store_Map!$A$2:$I$100,6,FALSE),"")</f>
        <v>0</v>
      </c>
      <c r="L4309">
        <f>IFERROR(VLOOKUP(G4309,Store_Map!$A$2:$I$100,7,FALSE),"")</f>
        <v>0</v>
      </c>
      <c r="M4309">
        <f>IFERROR(VLOOKUP(G4309,Store_Map!$A$2:$I$100,8,FALSE),"")</f>
        <v>0</v>
      </c>
      <c r="N4309">
        <f t="shared" si="603"/>
        <v>0</v>
      </c>
      <c r="O4309" t="str">
        <f t="shared" si="604"/>
        <v>PASS</v>
      </c>
      <c r="P4309" t="str">
        <f t="shared" si="605"/>
        <v>PASS</v>
      </c>
      <c r="Q4309" t="str">
        <f t="shared" si="606"/>
        <v>PASS</v>
      </c>
      <c r="R4309" t="str">
        <f t="shared" si="607"/>
        <v>PASS</v>
      </c>
      <c r="S4309" t="str">
        <f t="shared" si="608"/>
        <v>PASS</v>
      </c>
      <c r="T4309">
        <f t="shared" si="609"/>
        <v>100</v>
      </c>
      <c r="U4309" t="str">
        <f t="shared" si="610"/>
        <v>Low</v>
      </c>
      <c r="V4309" t="str">
        <f t="shared" si="611"/>
        <v>Clean</v>
      </c>
    </row>
    <row r="4310" spans="1:22" x14ac:dyDescent="0.3">
      <c r="A4310" t="str">
        <f>Raw_Data!A4310</f>
        <v>16055301</v>
      </c>
      <c r="B4310">
        <f>Raw_Data!B4310</f>
        <v>45672</v>
      </c>
      <c r="C4310" t="str">
        <f>Raw_Data!C4310</f>
        <v>FUROSEMIDE 20 MG TABLET</v>
      </c>
      <c r="D4310" t="str">
        <f>Raw_Data!D4310</f>
        <v>69315011601</v>
      </c>
      <c r="E4310" t="str">
        <f>Raw_Data!E4310</f>
        <v>GIBBS, JON</v>
      </c>
      <c r="F4310" t="str">
        <f>Raw_Data!F4310</f>
        <v>1700896156</v>
      </c>
      <c r="G4310" t="str">
        <f>Raw_Data!H4310</f>
        <v>1</v>
      </c>
      <c r="H4310">
        <f>IFERROR(VLOOKUP(G4310,Store_Map!$A$2:$I$100,3,FALSE),"")</f>
        <v>0</v>
      </c>
      <c r="I4310">
        <f>IFERROR(VLOOKUP(G4310,Store_Map!$A$2:$I$100,4,FALSE),"")</f>
        <v>0</v>
      </c>
      <c r="J4310">
        <f>IFERROR(VLOOKUP(G4310,Store_Map!$A$2:$I$100,5,FALSE),"")</f>
        <v>0</v>
      </c>
      <c r="K4310">
        <f>IFERROR(VLOOKUP(G4310,Store_Map!$A$2:$I$100,6,FALSE),"")</f>
        <v>0</v>
      </c>
      <c r="L4310">
        <f>IFERROR(VLOOKUP(G4310,Store_Map!$A$2:$I$100,7,FALSE),"")</f>
        <v>0</v>
      </c>
      <c r="M4310">
        <f>IFERROR(VLOOKUP(G4310,Store_Map!$A$2:$I$100,8,FALSE),"")</f>
        <v>0</v>
      </c>
      <c r="N4310">
        <f t="shared" si="603"/>
        <v>0</v>
      </c>
      <c r="O4310" t="str">
        <f t="shared" si="604"/>
        <v>PASS</v>
      </c>
      <c r="P4310" t="str">
        <f t="shared" si="605"/>
        <v>PASS</v>
      </c>
      <c r="Q4310" t="str">
        <f t="shared" si="606"/>
        <v>PASS</v>
      </c>
      <c r="R4310" t="str">
        <f t="shared" si="607"/>
        <v>PASS</v>
      </c>
      <c r="S4310" t="str">
        <f t="shared" si="608"/>
        <v>PASS</v>
      </c>
      <c r="T4310">
        <f t="shared" si="609"/>
        <v>100</v>
      </c>
      <c r="U4310" t="str">
        <f t="shared" si="610"/>
        <v>Low</v>
      </c>
      <c r="V4310" t="str">
        <f t="shared" si="611"/>
        <v>Clean</v>
      </c>
    </row>
    <row r="4311" spans="1:22" x14ac:dyDescent="0.3">
      <c r="A4311" t="str">
        <f>Raw_Data!A4311</f>
        <v>16055302</v>
      </c>
      <c r="B4311">
        <f>Raw_Data!B4311</f>
        <v>45672</v>
      </c>
      <c r="C4311" t="str">
        <f>Raw_Data!C4311</f>
        <v>SIMVASTATIN 20 MG TABLET</v>
      </c>
      <c r="D4311" t="str">
        <f>Raw_Data!D4311</f>
        <v>65862005290</v>
      </c>
      <c r="E4311" t="str">
        <f>Raw_Data!E4311</f>
        <v>GIBBS, JON</v>
      </c>
      <c r="F4311" t="str">
        <f>Raw_Data!F4311</f>
        <v>1700896156</v>
      </c>
      <c r="G4311" t="str">
        <f>Raw_Data!H4311</f>
        <v>1</v>
      </c>
      <c r="H4311">
        <f>IFERROR(VLOOKUP(G4311,Store_Map!$A$2:$I$100,3,FALSE),"")</f>
        <v>0</v>
      </c>
      <c r="I4311">
        <f>IFERROR(VLOOKUP(G4311,Store_Map!$A$2:$I$100,4,FALSE),"")</f>
        <v>0</v>
      </c>
      <c r="J4311">
        <f>IFERROR(VLOOKUP(G4311,Store_Map!$A$2:$I$100,5,FALSE),"")</f>
        <v>0</v>
      </c>
      <c r="K4311">
        <f>IFERROR(VLOOKUP(G4311,Store_Map!$A$2:$I$100,6,FALSE),"")</f>
        <v>0</v>
      </c>
      <c r="L4311">
        <f>IFERROR(VLOOKUP(G4311,Store_Map!$A$2:$I$100,7,FALSE),"")</f>
        <v>0</v>
      </c>
      <c r="M4311">
        <f>IFERROR(VLOOKUP(G4311,Store_Map!$A$2:$I$100,8,FALSE),"")</f>
        <v>0</v>
      </c>
      <c r="N4311">
        <f t="shared" si="603"/>
        <v>0</v>
      </c>
      <c r="O4311" t="str">
        <f t="shared" si="604"/>
        <v>PASS</v>
      </c>
      <c r="P4311" t="str">
        <f t="shared" si="605"/>
        <v>PASS</v>
      </c>
      <c r="Q4311" t="str">
        <f t="shared" si="606"/>
        <v>PASS</v>
      </c>
      <c r="R4311" t="str">
        <f t="shared" si="607"/>
        <v>PASS</v>
      </c>
      <c r="S4311" t="str">
        <f t="shared" si="608"/>
        <v>PASS</v>
      </c>
      <c r="T4311">
        <f t="shared" si="609"/>
        <v>100</v>
      </c>
      <c r="U4311" t="str">
        <f t="shared" si="610"/>
        <v>Low</v>
      </c>
      <c r="V4311" t="str">
        <f t="shared" si="611"/>
        <v>Clean</v>
      </c>
    </row>
    <row r="4312" spans="1:22" x14ac:dyDescent="0.3">
      <c r="A4312" t="str">
        <f>Raw_Data!A4312</f>
        <v>16055307</v>
      </c>
      <c r="B4312">
        <f>Raw_Data!B4312</f>
        <v>45672</v>
      </c>
      <c r="C4312" t="str">
        <f>Raw_Data!C4312</f>
        <v>ALBUTEROL HFA 90 MCG INHALE</v>
      </c>
      <c r="D4312" t="str">
        <f>Raw_Data!D4312</f>
        <v>93317431</v>
      </c>
      <c r="E4312" t="str">
        <f>Raw_Data!E4312</f>
        <v>GIBBS, JON</v>
      </c>
      <c r="F4312" t="str">
        <f>Raw_Data!F4312</f>
        <v>1700896156</v>
      </c>
      <c r="G4312" t="str">
        <f>Raw_Data!H4312</f>
        <v>1</v>
      </c>
      <c r="H4312">
        <f>IFERROR(VLOOKUP(G4312,Store_Map!$A$2:$I$100,3,FALSE),"")</f>
        <v>0</v>
      </c>
      <c r="I4312">
        <f>IFERROR(VLOOKUP(G4312,Store_Map!$A$2:$I$100,4,FALSE),"")</f>
        <v>0</v>
      </c>
      <c r="J4312">
        <f>IFERROR(VLOOKUP(G4312,Store_Map!$A$2:$I$100,5,FALSE),"")</f>
        <v>0</v>
      </c>
      <c r="K4312">
        <f>IFERROR(VLOOKUP(G4312,Store_Map!$A$2:$I$100,6,FALSE),"")</f>
        <v>0</v>
      </c>
      <c r="L4312">
        <f>IFERROR(VLOOKUP(G4312,Store_Map!$A$2:$I$100,7,FALSE),"")</f>
        <v>0</v>
      </c>
      <c r="M4312">
        <f>IFERROR(VLOOKUP(G4312,Store_Map!$A$2:$I$100,8,FALSE),"")</f>
        <v>0</v>
      </c>
      <c r="N4312">
        <f t="shared" si="603"/>
        <v>0</v>
      </c>
      <c r="O4312" t="str">
        <f t="shared" si="604"/>
        <v>PASS</v>
      </c>
      <c r="P4312" t="str">
        <f t="shared" si="605"/>
        <v>REVIEW</v>
      </c>
      <c r="Q4312" t="str">
        <f t="shared" si="606"/>
        <v>PASS</v>
      </c>
      <c r="R4312" t="str">
        <f t="shared" si="607"/>
        <v>PASS</v>
      </c>
      <c r="S4312" t="str">
        <f t="shared" si="608"/>
        <v>REVIEW</v>
      </c>
      <c r="T4312">
        <f t="shared" si="609"/>
        <v>90</v>
      </c>
      <c r="U4312" t="str">
        <f t="shared" si="610"/>
        <v>Low</v>
      </c>
      <c r="V4312" t="str">
        <f t="shared" si="611"/>
        <v>Invalid NDC</v>
      </c>
    </row>
    <row r="4313" spans="1:22" x14ac:dyDescent="0.3">
      <c r="A4313" t="str">
        <f>Raw_Data!A4313</f>
        <v>16055308</v>
      </c>
      <c r="B4313">
        <f>Raw_Data!B4313</f>
        <v>45672</v>
      </c>
      <c r="C4313" t="str">
        <f>Raw_Data!C4313</f>
        <v>AMOX-CLAV 875-125 MG TABLET</v>
      </c>
      <c r="D4313" t="str">
        <f>Raw_Data!D4313</f>
        <v>781185220</v>
      </c>
      <c r="E4313" t="str">
        <f>Raw_Data!E4313</f>
        <v>GIBBS, JON</v>
      </c>
      <c r="F4313" t="str">
        <f>Raw_Data!F4313</f>
        <v>1700896156</v>
      </c>
      <c r="G4313" t="str">
        <f>Raw_Data!H4313</f>
        <v>1</v>
      </c>
      <c r="H4313">
        <f>IFERROR(VLOOKUP(G4313,Store_Map!$A$2:$I$100,3,FALSE),"")</f>
        <v>0</v>
      </c>
      <c r="I4313">
        <f>IFERROR(VLOOKUP(G4313,Store_Map!$A$2:$I$100,4,FALSE),"")</f>
        <v>0</v>
      </c>
      <c r="J4313">
        <f>IFERROR(VLOOKUP(G4313,Store_Map!$A$2:$I$100,5,FALSE),"")</f>
        <v>0</v>
      </c>
      <c r="K4313">
        <f>IFERROR(VLOOKUP(G4313,Store_Map!$A$2:$I$100,6,FALSE),"")</f>
        <v>0</v>
      </c>
      <c r="L4313">
        <f>IFERROR(VLOOKUP(G4313,Store_Map!$A$2:$I$100,7,FALSE),"")</f>
        <v>0</v>
      </c>
      <c r="M4313">
        <f>IFERROR(VLOOKUP(G4313,Store_Map!$A$2:$I$100,8,FALSE),"")</f>
        <v>0</v>
      </c>
      <c r="N4313">
        <f t="shared" si="603"/>
        <v>0</v>
      </c>
      <c r="O4313" t="str">
        <f t="shared" si="604"/>
        <v>PASS</v>
      </c>
      <c r="P4313" t="str">
        <f t="shared" si="605"/>
        <v>REVIEW</v>
      </c>
      <c r="Q4313" t="str">
        <f t="shared" si="606"/>
        <v>PASS</v>
      </c>
      <c r="R4313" t="str">
        <f t="shared" si="607"/>
        <v>PASS</v>
      </c>
      <c r="S4313" t="str">
        <f t="shared" si="608"/>
        <v>REVIEW</v>
      </c>
      <c r="T4313">
        <f t="shared" si="609"/>
        <v>90</v>
      </c>
      <c r="U4313" t="str">
        <f t="shared" si="610"/>
        <v>Low</v>
      </c>
      <c r="V4313" t="str">
        <f t="shared" si="611"/>
        <v>Invalid NDC</v>
      </c>
    </row>
    <row r="4314" spans="1:22" x14ac:dyDescent="0.3">
      <c r="A4314" t="str">
        <f>Raw_Data!A4314</f>
        <v>16055311</v>
      </c>
      <c r="B4314">
        <f>Raw_Data!B4314</f>
        <v>45672</v>
      </c>
      <c r="C4314" t="str">
        <f>Raw_Data!C4314</f>
        <v>OZEMPIC 0.25-0.5 MG/DOSE PE</v>
      </c>
      <c r="D4314" t="str">
        <f>Raw_Data!D4314</f>
        <v>169418113</v>
      </c>
      <c r="E4314" t="str">
        <f>Raw_Data!E4314</f>
        <v>GIBBS, JON</v>
      </c>
      <c r="F4314" t="str">
        <f>Raw_Data!F4314</f>
        <v>1700896156</v>
      </c>
      <c r="G4314" t="str">
        <f>Raw_Data!H4314</f>
        <v>1</v>
      </c>
      <c r="H4314">
        <f>IFERROR(VLOOKUP(G4314,Store_Map!$A$2:$I$100,3,FALSE),"")</f>
        <v>0</v>
      </c>
      <c r="I4314">
        <f>IFERROR(VLOOKUP(G4314,Store_Map!$A$2:$I$100,4,FALSE),"")</f>
        <v>0</v>
      </c>
      <c r="J4314">
        <f>IFERROR(VLOOKUP(G4314,Store_Map!$A$2:$I$100,5,FALSE),"")</f>
        <v>0</v>
      </c>
      <c r="K4314">
        <f>IFERROR(VLOOKUP(G4314,Store_Map!$A$2:$I$100,6,FALSE),"")</f>
        <v>0</v>
      </c>
      <c r="L4314">
        <f>IFERROR(VLOOKUP(G4314,Store_Map!$A$2:$I$100,7,FALSE),"")</f>
        <v>0</v>
      </c>
      <c r="M4314">
        <f>IFERROR(VLOOKUP(G4314,Store_Map!$A$2:$I$100,8,FALSE),"")</f>
        <v>0</v>
      </c>
      <c r="N4314">
        <f t="shared" si="603"/>
        <v>0</v>
      </c>
      <c r="O4314" t="str">
        <f t="shared" si="604"/>
        <v>PASS</v>
      </c>
      <c r="P4314" t="str">
        <f t="shared" si="605"/>
        <v>REVIEW</v>
      </c>
      <c r="Q4314" t="str">
        <f t="shared" si="606"/>
        <v>PASS</v>
      </c>
      <c r="R4314" t="str">
        <f t="shared" si="607"/>
        <v>PASS</v>
      </c>
      <c r="S4314" t="str">
        <f t="shared" si="608"/>
        <v>REVIEW</v>
      </c>
      <c r="T4314">
        <f t="shared" si="609"/>
        <v>90</v>
      </c>
      <c r="U4314" t="str">
        <f t="shared" si="610"/>
        <v>Low</v>
      </c>
      <c r="V4314" t="str">
        <f t="shared" si="611"/>
        <v>Invalid NDC</v>
      </c>
    </row>
    <row r="4315" spans="1:22" x14ac:dyDescent="0.3">
      <c r="A4315" t="str">
        <f>Raw_Data!A4315</f>
        <v>16055313</v>
      </c>
      <c r="B4315">
        <f>Raw_Data!B4315</f>
        <v>45672</v>
      </c>
      <c r="C4315" t="str">
        <f>Raw_Data!C4315</f>
        <v>LOSARTAN POTASSIUM 50 MG TA</v>
      </c>
      <c r="D4315" t="str">
        <f>Raw_Data!D4315</f>
        <v>65862020290</v>
      </c>
      <c r="E4315" t="str">
        <f>Raw_Data!E4315</f>
        <v>GIBBS, JON</v>
      </c>
      <c r="F4315" t="str">
        <f>Raw_Data!F4315</f>
        <v>1700896156</v>
      </c>
      <c r="G4315" t="str">
        <f>Raw_Data!H4315</f>
        <v>1</v>
      </c>
      <c r="H4315">
        <f>IFERROR(VLOOKUP(G4315,Store_Map!$A$2:$I$100,3,FALSE),"")</f>
        <v>0</v>
      </c>
      <c r="I4315">
        <f>IFERROR(VLOOKUP(G4315,Store_Map!$A$2:$I$100,4,FALSE),"")</f>
        <v>0</v>
      </c>
      <c r="J4315">
        <f>IFERROR(VLOOKUP(G4315,Store_Map!$A$2:$I$100,5,FALSE),"")</f>
        <v>0</v>
      </c>
      <c r="K4315">
        <f>IFERROR(VLOOKUP(G4315,Store_Map!$A$2:$I$100,6,FALSE),"")</f>
        <v>0</v>
      </c>
      <c r="L4315">
        <f>IFERROR(VLOOKUP(G4315,Store_Map!$A$2:$I$100,7,FALSE),"")</f>
        <v>0</v>
      </c>
      <c r="M4315">
        <f>IFERROR(VLOOKUP(G4315,Store_Map!$A$2:$I$100,8,FALSE),"")</f>
        <v>0</v>
      </c>
      <c r="N4315">
        <f t="shared" si="603"/>
        <v>0</v>
      </c>
      <c r="O4315" t="str">
        <f t="shared" si="604"/>
        <v>PASS</v>
      </c>
      <c r="P4315" t="str">
        <f t="shared" si="605"/>
        <v>PASS</v>
      </c>
      <c r="Q4315" t="str">
        <f t="shared" si="606"/>
        <v>PASS</v>
      </c>
      <c r="R4315" t="str">
        <f t="shared" si="607"/>
        <v>PASS</v>
      </c>
      <c r="S4315" t="str">
        <f t="shared" si="608"/>
        <v>PASS</v>
      </c>
      <c r="T4315">
        <f t="shared" si="609"/>
        <v>100</v>
      </c>
      <c r="U4315" t="str">
        <f t="shared" si="610"/>
        <v>Low</v>
      </c>
      <c r="V4315" t="str">
        <f t="shared" si="611"/>
        <v>Clean</v>
      </c>
    </row>
    <row r="4316" spans="1:22" x14ac:dyDescent="0.3">
      <c r="A4316" t="str">
        <f>Raw_Data!A4316</f>
        <v>16055314</v>
      </c>
      <c r="B4316">
        <f>Raw_Data!B4316</f>
        <v>45672</v>
      </c>
      <c r="C4316" t="str">
        <f>Raw_Data!C4316</f>
        <v>ASPIRIN EC 81 MG TABLET</v>
      </c>
      <c r="D4316" t="str">
        <f>Raw_Data!D4316</f>
        <v>536123441</v>
      </c>
      <c r="E4316" t="str">
        <f>Raw_Data!E4316</f>
        <v>GIBBS, JON</v>
      </c>
      <c r="F4316" t="str">
        <f>Raw_Data!F4316</f>
        <v>1700896156</v>
      </c>
      <c r="G4316" t="str">
        <f>Raw_Data!H4316</f>
        <v>1</v>
      </c>
      <c r="H4316">
        <f>IFERROR(VLOOKUP(G4316,Store_Map!$A$2:$I$100,3,FALSE),"")</f>
        <v>0</v>
      </c>
      <c r="I4316">
        <f>IFERROR(VLOOKUP(G4316,Store_Map!$A$2:$I$100,4,FALSE),"")</f>
        <v>0</v>
      </c>
      <c r="J4316">
        <f>IFERROR(VLOOKUP(G4316,Store_Map!$A$2:$I$100,5,FALSE),"")</f>
        <v>0</v>
      </c>
      <c r="K4316">
        <f>IFERROR(VLOOKUP(G4316,Store_Map!$A$2:$I$100,6,FALSE),"")</f>
        <v>0</v>
      </c>
      <c r="L4316">
        <f>IFERROR(VLOOKUP(G4316,Store_Map!$A$2:$I$100,7,FALSE),"")</f>
        <v>0</v>
      </c>
      <c r="M4316">
        <f>IFERROR(VLOOKUP(G4316,Store_Map!$A$2:$I$100,8,FALSE),"")</f>
        <v>0</v>
      </c>
      <c r="N4316">
        <f t="shared" si="603"/>
        <v>0</v>
      </c>
      <c r="O4316" t="str">
        <f t="shared" si="604"/>
        <v>PASS</v>
      </c>
      <c r="P4316" t="str">
        <f t="shared" si="605"/>
        <v>REVIEW</v>
      </c>
      <c r="Q4316" t="str">
        <f t="shared" si="606"/>
        <v>PASS</v>
      </c>
      <c r="R4316" t="str">
        <f t="shared" si="607"/>
        <v>PASS</v>
      </c>
      <c r="S4316" t="str">
        <f t="shared" si="608"/>
        <v>REVIEW</v>
      </c>
      <c r="T4316">
        <f t="shared" si="609"/>
        <v>90</v>
      </c>
      <c r="U4316" t="str">
        <f t="shared" si="610"/>
        <v>Low</v>
      </c>
      <c r="V4316" t="str">
        <f t="shared" si="611"/>
        <v>Invalid NDC</v>
      </c>
    </row>
    <row r="4317" spans="1:22" x14ac:dyDescent="0.3">
      <c r="A4317" t="str">
        <f>Raw_Data!A4317</f>
        <v>16055315</v>
      </c>
      <c r="B4317">
        <f>Raw_Data!B4317</f>
        <v>45672</v>
      </c>
      <c r="C4317" t="str">
        <f>Raw_Data!C4317</f>
        <v>DICLOFENAC SODIUM 1% GEL</v>
      </c>
      <c r="D4317" t="str">
        <f>Raw_Data!D4317</f>
        <v>45802095301</v>
      </c>
      <c r="E4317" t="str">
        <f>Raw_Data!E4317</f>
        <v>GIBBS, JON</v>
      </c>
      <c r="F4317" t="str">
        <f>Raw_Data!F4317</f>
        <v>1700896156</v>
      </c>
      <c r="G4317" t="str">
        <f>Raw_Data!H4317</f>
        <v>1</v>
      </c>
      <c r="H4317">
        <f>IFERROR(VLOOKUP(G4317,Store_Map!$A$2:$I$100,3,FALSE),"")</f>
        <v>0</v>
      </c>
      <c r="I4317">
        <f>IFERROR(VLOOKUP(G4317,Store_Map!$A$2:$I$100,4,FALSE),"")</f>
        <v>0</v>
      </c>
      <c r="J4317">
        <f>IFERROR(VLOOKUP(G4317,Store_Map!$A$2:$I$100,5,FALSE),"")</f>
        <v>0</v>
      </c>
      <c r="K4317">
        <f>IFERROR(VLOOKUP(G4317,Store_Map!$A$2:$I$100,6,FALSE),"")</f>
        <v>0</v>
      </c>
      <c r="L4317">
        <f>IFERROR(VLOOKUP(G4317,Store_Map!$A$2:$I$100,7,FALSE),"")</f>
        <v>0</v>
      </c>
      <c r="M4317">
        <f>IFERROR(VLOOKUP(G4317,Store_Map!$A$2:$I$100,8,FALSE),"")</f>
        <v>0</v>
      </c>
      <c r="N4317">
        <f t="shared" si="603"/>
        <v>0</v>
      </c>
      <c r="O4317" t="str">
        <f t="shared" si="604"/>
        <v>PASS</v>
      </c>
      <c r="P4317" t="str">
        <f t="shared" si="605"/>
        <v>PASS</v>
      </c>
      <c r="Q4317" t="str">
        <f t="shared" si="606"/>
        <v>PASS</v>
      </c>
      <c r="R4317" t="str">
        <f t="shared" si="607"/>
        <v>PASS</v>
      </c>
      <c r="S4317" t="str">
        <f t="shared" si="608"/>
        <v>PASS</v>
      </c>
      <c r="T4317">
        <f t="shared" si="609"/>
        <v>100</v>
      </c>
      <c r="U4317" t="str">
        <f t="shared" si="610"/>
        <v>Low</v>
      </c>
      <c r="V4317" t="str">
        <f t="shared" si="611"/>
        <v>Clean</v>
      </c>
    </row>
    <row r="4318" spans="1:22" x14ac:dyDescent="0.3">
      <c r="A4318" t="str">
        <f>Raw_Data!A4318</f>
        <v>16055322</v>
      </c>
      <c r="B4318">
        <f>Raw_Data!B4318</f>
        <v>45672</v>
      </c>
      <c r="C4318" t="str">
        <f>Raw_Data!C4318</f>
        <v>IBUPROFEN 800 MG TABLET</v>
      </c>
      <c r="D4318" t="str">
        <f>Raw_Data!D4318</f>
        <v>55111068405</v>
      </c>
      <c r="E4318" t="str">
        <f>Raw_Data!E4318</f>
        <v>GIBBS, JON</v>
      </c>
      <c r="F4318" t="str">
        <f>Raw_Data!F4318</f>
        <v>1700896156</v>
      </c>
      <c r="G4318" t="str">
        <f>Raw_Data!H4318</f>
        <v>1</v>
      </c>
      <c r="H4318">
        <f>IFERROR(VLOOKUP(G4318,Store_Map!$A$2:$I$100,3,FALSE),"")</f>
        <v>0</v>
      </c>
      <c r="I4318">
        <f>IFERROR(VLOOKUP(G4318,Store_Map!$A$2:$I$100,4,FALSE),"")</f>
        <v>0</v>
      </c>
      <c r="J4318">
        <f>IFERROR(VLOOKUP(G4318,Store_Map!$A$2:$I$100,5,FALSE),"")</f>
        <v>0</v>
      </c>
      <c r="K4318">
        <f>IFERROR(VLOOKUP(G4318,Store_Map!$A$2:$I$100,6,FALSE),"")</f>
        <v>0</v>
      </c>
      <c r="L4318">
        <f>IFERROR(VLOOKUP(G4318,Store_Map!$A$2:$I$100,7,FALSE),"")</f>
        <v>0</v>
      </c>
      <c r="M4318">
        <f>IFERROR(VLOOKUP(G4318,Store_Map!$A$2:$I$100,8,FALSE),"")</f>
        <v>0</v>
      </c>
      <c r="N4318">
        <f t="shared" si="603"/>
        <v>0</v>
      </c>
      <c r="O4318" t="str">
        <f t="shared" si="604"/>
        <v>PASS</v>
      </c>
      <c r="P4318" t="str">
        <f t="shared" si="605"/>
        <v>PASS</v>
      </c>
      <c r="Q4318" t="str">
        <f t="shared" si="606"/>
        <v>PASS</v>
      </c>
      <c r="R4318" t="str">
        <f t="shared" si="607"/>
        <v>PASS</v>
      </c>
      <c r="S4318" t="str">
        <f t="shared" si="608"/>
        <v>PASS</v>
      </c>
      <c r="T4318">
        <f t="shared" si="609"/>
        <v>100</v>
      </c>
      <c r="U4318" t="str">
        <f t="shared" si="610"/>
        <v>Low</v>
      </c>
      <c r="V4318" t="str">
        <f t="shared" si="611"/>
        <v>Clean</v>
      </c>
    </row>
    <row r="4319" spans="1:22" x14ac:dyDescent="0.3">
      <c r="A4319" t="str">
        <f>Raw_Data!A4319</f>
        <v>16055323</v>
      </c>
      <c r="B4319">
        <f>Raw_Data!B4319</f>
        <v>45672</v>
      </c>
      <c r="C4319" t="str">
        <f>Raw_Data!C4319</f>
        <v>METHYLPREDNISOLONE 4 MG TAB</v>
      </c>
      <c r="D4319" t="str">
        <f>Raw_Data!D4319</f>
        <v>59746000106</v>
      </c>
      <c r="E4319" t="str">
        <f>Raw_Data!E4319</f>
        <v>GIBBS, JON</v>
      </c>
      <c r="F4319" t="str">
        <f>Raw_Data!F4319</f>
        <v>1700896156</v>
      </c>
      <c r="G4319" t="str">
        <f>Raw_Data!H4319</f>
        <v>1</v>
      </c>
      <c r="H4319">
        <f>IFERROR(VLOOKUP(G4319,Store_Map!$A$2:$I$100,3,FALSE),"")</f>
        <v>0</v>
      </c>
      <c r="I4319">
        <f>IFERROR(VLOOKUP(G4319,Store_Map!$A$2:$I$100,4,FALSE),"")</f>
        <v>0</v>
      </c>
      <c r="J4319">
        <f>IFERROR(VLOOKUP(G4319,Store_Map!$A$2:$I$100,5,FALSE),"")</f>
        <v>0</v>
      </c>
      <c r="K4319">
        <f>IFERROR(VLOOKUP(G4319,Store_Map!$A$2:$I$100,6,FALSE),"")</f>
        <v>0</v>
      </c>
      <c r="L4319">
        <f>IFERROR(VLOOKUP(G4319,Store_Map!$A$2:$I$100,7,FALSE),"")</f>
        <v>0</v>
      </c>
      <c r="M4319">
        <f>IFERROR(VLOOKUP(G4319,Store_Map!$A$2:$I$100,8,FALSE),"")</f>
        <v>0</v>
      </c>
      <c r="N4319">
        <f t="shared" si="603"/>
        <v>0</v>
      </c>
      <c r="O4319" t="str">
        <f t="shared" si="604"/>
        <v>PASS</v>
      </c>
      <c r="P4319" t="str">
        <f t="shared" si="605"/>
        <v>PASS</v>
      </c>
      <c r="Q4319" t="str">
        <f t="shared" si="606"/>
        <v>PASS</v>
      </c>
      <c r="R4319" t="str">
        <f t="shared" si="607"/>
        <v>PASS</v>
      </c>
      <c r="S4319" t="str">
        <f t="shared" si="608"/>
        <v>PASS</v>
      </c>
      <c r="T4319">
        <f t="shared" si="609"/>
        <v>100</v>
      </c>
      <c r="U4319" t="str">
        <f t="shared" si="610"/>
        <v>Low</v>
      </c>
      <c r="V4319" t="str">
        <f t="shared" si="611"/>
        <v>Clean</v>
      </c>
    </row>
    <row r="4320" spans="1:22" x14ac:dyDescent="0.3">
      <c r="A4320" t="str">
        <f>Raw_Data!A4320</f>
        <v>16055324</v>
      </c>
      <c r="B4320">
        <f>Raw_Data!B4320</f>
        <v>45672</v>
      </c>
      <c r="C4320" t="str">
        <f>Raw_Data!C4320</f>
        <v>TRUE METRIX GLUCOSE TEST ST</v>
      </c>
      <c r="D4320" t="str">
        <f>Raw_Data!D4320</f>
        <v>56151146001</v>
      </c>
      <c r="E4320" t="str">
        <f>Raw_Data!E4320</f>
        <v>GIBBS, JON</v>
      </c>
      <c r="F4320" t="str">
        <f>Raw_Data!F4320</f>
        <v>1700896156</v>
      </c>
      <c r="G4320" t="str">
        <f>Raw_Data!H4320</f>
        <v>1</v>
      </c>
      <c r="H4320">
        <f>IFERROR(VLOOKUP(G4320,Store_Map!$A$2:$I$100,3,FALSE),"")</f>
        <v>0</v>
      </c>
      <c r="I4320">
        <f>IFERROR(VLOOKUP(G4320,Store_Map!$A$2:$I$100,4,FALSE),"")</f>
        <v>0</v>
      </c>
      <c r="J4320">
        <f>IFERROR(VLOOKUP(G4320,Store_Map!$A$2:$I$100,5,FALSE),"")</f>
        <v>0</v>
      </c>
      <c r="K4320">
        <f>IFERROR(VLOOKUP(G4320,Store_Map!$A$2:$I$100,6,FALSE),"")</f>
        <v>0</v>
      </c>
      <c r="L4320">
        <f>IFERROR(VLOOKUP(G4320,Store_Map!$A$2:$I$100,7,FALSE),"")</f>
        <v>0</v>
      </c>
      <c r="M4320">
        <f>IFERROR(VLOOKUP(G4320,Store_Map!$A$2:$I$100,8,FALSE),"")</f>
        <v>0</v>
      </c>
      <c r="N4320">
        <f t="shared" si="603"/>
        <v>0</v>
      </c>
      <c r="O4320" t="str">
        <f t="shared" si="604"/>
        <v>PASS</v>
      </c>
      <c r="P4320" t="str">
        <f t="shared" si="605"/>
        <v>PASS</v>
      </c>
      <c r="Q4320" t="str">
        <f t="shared" si="606"/>
        <v>PASS</v>
      </c>
      <c r="R4320" t="str">
        <f t="shared" si="607"/>
        <v>PASS</v>
      </c>
      <c r="S4320" t="str">
        <f t="shared" si="608"/>
        <v>PASS</v>
      </c>
      <c r="T4320">
        <f t="shared" si="609"/>
        <v>100</v>
      </c>
      <c r="U4320" t="str">
        <f t="shared" si="610"/>
        <v>Low</v>
      </c>
      <c r="V4320" t="str">
        <f t="shared" si="611"/>
        <v>Clean</v>
      </c>
    </row>
    <row r="4321" spans="1:22" x14ac:dyDescent="0.3">
      <c r="A4321" t="str">
        <f>Raw_Data!A4321</f>
        <v>16055325</v>
      </c>
      <c r="B4321">
        <f>Raw_Data!B4321</f>
        <v>45672</v>
      </c>
      <c r="C4321" t="str">
        <f>Raw_Data!C4321</f>
        <v>AMOX-CLAV 875-125 MG TABLET</v>
      </c>
      <c r="D4321" t="str">
        <f>Raw_Data!D4321</f>
        <v>143924920</v>
      </c>
      <c r="E4321" t="str">
        <f>Raw_Data!E4321</f>
        <v>GIBBS, JON</v>
      </c>
      <c r="F4321" t="str">
        <f>Raw_Data!F4321</f>
        <v>1700896156</v>
      </c>
      <c r="G4321" t="str">
        <f>Raw_Data!H4321</f>
        <v>1</v>
      </c>
      <c r="H4321">
        <f>IFERROR(VLOOKUP(G4321,Store_Map!$A$2:$I$100,3,FALSE),"")</f>
        <v>0</v>
      </c>
      <c r="I4321">
        <f>IFERROR(VLOOKUP(G4321,Store_Map!$A$2:$I$100,4,FALSE),"")</f>
        <v>0</v>
      </c>
      <c r="J4321">
        <f>IFERROR(VLOOKUP(G4321,Store_Map!$A$2:$I$100,5,FALSE),"")</f>
        <v>0</v>
      </c>
      <c r="K4321">
        <f>IFERROR(VLOOKUP(G4321,Store_Map!$A$2:$I$100,6,FALSE),"")</f>
        <v>0</v>
      </c>
      <c r="L4321">
        <f>IFERROR(VLOOKUP(G4321,Store_Map!$A$2:$I$100,7,FALSE),"")</f>
        <v>0</v>
      </c>
      <c r="M4321">
        <f>IFERROR(VLOOKUP(G4321,Store_Map!$A$2:$I$100,8,FALSE),"")</f>
        <v>0</v>
      </c>
      <c r="N4321">
        <f t="shared" si="603"/>
        <v>0</v>
      </c>
      <c r="O4321" t="str">
        <f t="shared" si="604"/>
        <v>PASS</v>
      </c>
      <c r="P4321" t="str">
        <f t="shared" si="605"/>
        <v>REVIEW</v>
      </c>
      <c r="Q4321" t="str">
        <f t="shared" si="606"/>
        <v>PASS</v>
      </c>
      <c r="R4321" t="str">
        <f t="shared" si="607"/>
        <v>PASS</v>
      </c>
      <c r="S4321" t="str">
        <f t="shared" si="608"/>
        <v>REVIEW</v>
      </c>
      <c r="T4321">
        <f t="shared" si="609"/>
        <v>90</v>
      </c>
      <c r="U4321" t="str">
        <f t="shared" si="610"/>
        <v>Low</v>
      </c>
      <c r="V4321" t="str">
        <f t="shared" si="611"/>
        <v>Invalid NDC</v>
      </c>
    </row>
    <row r="4322" spans="1:22" x14ac:dyDescent="0.3">
      <c r="A4322" t="str">
        <f>Raw_Data!A4322</f>
        <v>14003096</v>
      </c>
      <c r="B4322">
        <f>Raw_Data!B4322</f>
        <v>45672</v>
      </c>
      <c r="C4322" t="str">
        <f>Raw_Data!C4322</f>
        <v>TRAMADOL HCL 50 MG TABLET</v>
      </c>
      <c r="D4322" t="str">
        <f>Raw_Data!D4322</f>
        <v>29300035505</v>
      </c>
      <c r="E4322" t="str">
        <f>Raw_Data!E4322</f>
        <v>GIBBS, JON</v>
      </c>
      <c r="F4322" t="str">
        <f>Raw_Data!F4322</f>
        <v>1700896156</v>
      </c>
      <c r="G4322" t="str">
        <f>Raw_Data!H4322</f>
        <v>1</v>
      </c>
      <c r="H4322">
        <f>IFERROR(VLOOKUP(G4322,Store_Map!$A$2:$I$100,3,FALSE),"")</f>
        <v>0</v>
      </c>
      <c r="I4322">
        <f>IFERROR(VLOOKUP(G4322,Store_Map!$A$2:$I$100,4,FALSE),"")</f>
        <v>0</v>
      </c>
      <c r="J4322">
        <f>IFERROR(VLOOKUP(G4322,Store_Map!$A$2:$I$100,5,FALSE),"")</f>
        <v>0</v>
      </c>
      <c r="K4322">
        <f>IFERROR(VLOOKUP(G4322,Store_Map!$A$2:$I$100,6,FALSE),"")</f>
        <v>0</v>
      </c>
      <c r="L4322">
        <f>IFERROR(VLOOKUP(G4322,Store_Map!$A$2:$I$100,7,FALSE),"")</f>
        <v>0</v>
      </c>
      <c r="M4322">
        <f>IFERROR(VLOOKUP(G4322,Store_Map!$A$2:$I$100,8,FALSE),"")</f>
        <v>0</v>
      </c>
      <c r="N4322">
        <f t="shared" si="603"/>
        <v>0</v>
      </c>
      <c r="O4322" t="str">
        <f t="shared" si="604"/>
        <v>PASS</v>
      </c>
      <c r="P4322" t="str">
        <f t="shared" si="605"/>
        <v>PASS</v>
      </c>
      <c r="Q4322" t="str">
        <f t="shared" si="606"/>
        <v>PASS</v>
      </c>
      <c r="R4322" t="str">
        <f t="shared" si="607"/>
        <v>PASS</v>
      </c>
      <c r="S4322" t="str">
        <f t="shared" si="608"/>
        <v>PASS</v>
      </c>
      <c r="T4322">
        <f t="shared" si="609"/>
        <v>100</v>
      </c>
      <c r="U4322" t="str">
        <f t="shared" si="610"/>
        <v>Low</v>
      </c>
      <c r="V4322" t="str">
        <f t="shared" si="611"/>
        <v>Clean</v>
      </c>
    </row>
    <row r="4323" spans="1:22" x14ac:dyDescent="0.3">
      <c r="A4323" t="str">
        <f>Raw_Data!A4323</f>
        <v>16053366</v>
      </c>
      <c r="B4323">
        <f>Raw_Data!B4323</f>
        <v>45672</v>
      </c>
      <c r="C4323" t="str">
        <f>Raw_Data!C4323</f>
        <v>AMITRIPTYLINE HCL 50 MG TAB</v>
      </c>
      <c r="D4323" t="str">
        <f>Raw_Data!D4323</f>
        <v>70756020311</v>
      </c>
      <c r="E4323" t="str">
        <f>Raw_Data!E4323</f>
        <v>GIBBS, JON</v>
      </c>
      <c r="F4323" t="str">
        <f>Raw_Data!F4323</f>
        <v>1700896156</v>
      </c>
      <c r="G4323" t="str">
        <f>Raw_Data!H4323</f>
        <v>1</v>
      </c>
      <c r="H4323">
        <f>IFERROR(VLOOKUP(G4323,Store_Map!$A$2:$I$100,3,FALSE),"")</f>
        <v>0</v>
      </c>
      <c r="I4323">
        <f>IFERROR(VLOOKUP(G4323,Store_Map!$A$2:$I$100,4,FALSE),"")</f>
        <v>0</v>
      </c>
      <c r="J4323">
        <f>IFERROR(VLOOKUP(G4323,Store_Map!$A$2:$I$100,5,FALSE),"")</f>
        <v>0</v>
      </c>
      <c r="K4323">
        <f>IFERROR(VLOOKUP(G4323,Store_Map!$A$2:$I$100,6,FALSE),"")</f>
        <v>0</v>
      </c>
      <c r="L4323">
        <f>IFERROR(VLOOKUP(G4323,Store_Map!$A$2:$I$100,7,FALSE),"")</f>
        <v>0</v>
      </c>
      <c r="M4323">
        <f>IFERROR(VLOOKUP(G4323,Store_Map!$A$2:$I$100,8,FALSE),"")</f>
        <v>0</v>
      </c>
      <c r="N4323">
        <f t="shared" si="603"/>
        <v>0</v>
      </c>
      <c r="O4323" t="str">
        <f t="shared" si="604"/>
        <v>PASS</v>
      </c>
      <c r="P4323" t="str">
        <f t="shared" si="605"/>
        <v>PASS</v>
      </c>
      <c r="Q4323" t="str">
        <f t="shared" si="606"/>
        <v>PASS</v>
      </c>
      <c r="R4323" t="str">
        <f t="shared" si="607"/>
        <v>PASS</v>
      </c>
      <c r="S4323" t="str">
        <f t="shared" si="608"/>
        <v>PASS</v>
      </c>
      <c r="T4323">
        <f t="shared" si="609"/>
        <v>100</v>
      </c>
      <c r="U4323" t="str">
        <f t="shared" si="610"/>
        <v>Low</v>
      </c>
      <c r="V4323" t="str">
        <f t="shared" si="611"/>
        <v>Clean</v>
      </c>
    </row>
    <row r="4324" spans="1:22" x14ac:dyDescent="0.3">
      <c r="A4324" t="str">
        <f>Raw_Data!A4324</f>
        <v>16053368</v>
      </c>
      <c r="B4324">
        <f>Raw_Data!B4324</f>
        <v>45672</v>
      </c>
      <c r="C4324" t="str">
        <f>Raw_Data!C4324</f>
        <v>MELOXICAM 15 MG TABLET</v>
      </c>
      <c r="D4324" t="str">
        <f>Raw_Data!D4324</f>
        <v>69097015907</v>
      </c>
      <c r="E4324" t="str">
        <f>Raw_Data!E4324</f>
        <v>GIBBS, JON</v>
      </c>
      <c r="F4324" t="str">
        <f>Raw_Data!F4324</f>
        <v>1700896156</v>
      </c>
      <c r="G4324" t="str">
        <f>Raw_Data!H4324</f>
        <v>1</v>
      </c>
      <c r="H4324">
        <f>IFERROR(VLOOKUP(G4324,Store_Map!$A$2:$I$100,3,FALSE),"")</f>
        <v>0</v>
      </c>
      <c r="I4324">
        <f>IFERROR(VLOOKUP(G4324,Store_Map!$A$2:$I$100,4,FALSE),"")</f>
        <v>0</v>
      </c>
      <c r="J4324">
        <f>IFERROR(VLOOKUP(G4324,Store_Map!$A$2:$I$100,5,FALSE),"")</f>
        <v>0</v>
      </c>
      <c r="K4324">
        <f>IFERROR(VLOOKUP(G4324,Store_Map!$A$2:$I$100,6,FALSE),"")</f>
        <v>0</v>
      </c>
      <c r="L4324">
        <f>IFERROR(VLOOKUP(G4324,Store_Map!$A$2:$I$100,7,FALSE),"")</f>
        <v>0</v>
      </c>
      <c r="M4324">
        <f>IFERROR(VLOOKUP(G4324,Store_Map!$A$2:$I$100,8,FALSE),"")</f>
        <v>0</v>
      </c>
      <c r="N4324">
        <f t="shared" si="603"/>
        <v>0</v>
      </c>
      <c r="O4324" t="str">
        <f t="shared" si="604"/>
        <v>PASS</v>
      </c>
      <c r="P4324" t="str">
        <f t="shared" si="605"/>
        <v>PASS</v>
      </c>
      <c r="Q4324" t="str">
        <f t="shared" si="606"/>
        <v>PASS</v>
      </c>
      <c r="R4324" t="str">
        <f t="shared" si="607"/>
        <v>PASS</v>
      </c>
      <c r="S4324" t="str">
        <f t="shared" si="608"/>
        <v>PASS</v>
      </c>
      <c r="T4324">
        <f t="shared" si="609"/>
        <v>100</v>
      </c>
      <c r="U4324" t="str">
        <f t="shared" si="610"/>
        <v>Low</v>
      </c>
      <c r="V4324" t="str">
        <f t="shared" si="611"/>
        <v>Clean</v>
      </c>
    </row>
    <row r="4325" spans="1:22" x14ac:dyDescent="0.3">
      <c r="A4325" t="str">
        <f>Raw_Data!A4325</f>
        <v>16053367</v>
      </c>
      <c r="B4325">
        <f>Raw_Data!B4325</f>
        <v>45672</v>
      </c>
      <c r="C4325" t="str">
        <f>Raw_Data!C4325</f>
        <v>VITAMIN D2 1.25MG(50,000 UN</v>
      </c>
      <c r="D4325" t="str">
        <f>Raw_Data!D4325</f>
        <v>64380073706</v>
      </c>
      <c r="E4325" t="str">
        <f>Raw_Data!E4325</f>
        <v>GIBBS, JON</v>
      </c>
      <c r="F4325" t="str">
        <f>Raw_Data!F4325</f>
        <v>1700896156</v>
      </c>
      <c r="G4325" t="str">
        <f>Raw_Data!H4325</f>
        <v>1</v>
      </c>
      <c r="H4325">
        <f>IFERROR(VLOOKUP(G4325,Store_Map!$A$2:$I$100,3,FALSE),"")</f>
        <v>0</v>
      </c>
      <c r="I4325">
        <f>IFERROR(VLOOKUP(G4325,Store_Map!$A$2:$I$100,4,FALSE),"")</f>
        <v>0</v>
      </c>
      <c r="J4325">
        <f>IFERROR(VLOOKUP(G4325,Store_Map!$A$2:$I$100,5,FALSE),"")</f>
        <v>0</v>
      </c>
      <c r="K4325">
        <f>IFERROR(VLOOKUP(G4325,Store_Map!$A$2:$I$100,6,FALSE),"")</f>
        <v>0</v>
      </c>
      <c r="L4325">
        <f>IFERROR(VLOOKUP(G4325,Store_Map!$A$2:$I$100,7,FALSE),"")</f>
        <v>0</v>
      </c>
      <c r="M4325">
        <f>IFERROR(VLOOKUP(G4325,Store_Map!$A$2:$I$100,8,FALSE),"")</f>
        <v>0</v>
      </c>
      <c r="N4325">
        <f t="shared" si="603"/>
        <v>0</v>
      </c>
      <c r="O4325" t="str">
        <f t="shared" si="604"/>
        <v>PASS</v>
      </c>
      <c r="P4325" t="str">
        <f t="shared" si="605"/>
        <v>PASS</v>
      </c>
      <c r="Q4325" t="str">
        <f t="shared" si="606"/>
        <v>PASS</v>
      </c>
      <c r="R4325" t="str">
        <f t="shared" si="607"/>
        <v>PASS</v>
      </c>
      <c r="S4325" t="str">
        <f t="shared" si="608"/>
        <v>PASS</v>
      </c>
      <c r="T4325">
        <f t="shared" si="609"/>
        <v>100</v>
      </c>
      <c r="U4325" t="str">
        <f t="shared" si="610"/>
        <v>Low</v>
      </c>
      <c r="V4325" t="str">
        <f t="shared" si="611"/>
        <v>Clean</v>
      </c>
    </row>
    <row r="4326" spans="1:22" x14ac:dyDescent="0.3">
      <c r="A4326" t="str">
        <f>Raw_Data!A4326</f>
        <v>16050651</v>
      </c>
      <c r="B4326">
        <f>Raw_Data!B4326</f>
        <v>45672</v>
      </c>
      <c r="C4326" t="str">
        <f>Raw_Data!C4326</f>
        <v>METOPROLOL SUCC ER 25 MG TA</v>
      </c>
      <c r="D4326" t="str">
        <f>Raw_Data!D4326</f>
        <v>45963070911</v>
      </c>
      <c r="E4326" t="str">
        <f>Raw_Data!E4326</f>
        <v>GIBBS, JON</v>
      </c>
      <c r="F4326" t="str">
        <f>Raw_Data!F4326</f>
        <v>1700896156</v>
      </c>
      <c r="G4326" t="str">
        <f>Raw_Data!H4326</f>
        <v>1</v>
      </c>
      <c r="H4326">
        <f>IFERROR(VLOOKUP(G4326,Store_Map!$A$2:$I$100,3,FALSE),"")</f>
        <v>0</v>
      </c>
      <c r="I4326">
        <f>IFERROR(VLOOKUP(G4326,Store_Map!$A$2:$I$100,4,FALSE),"")</f>
        <v>0</v>
      </c>
      <c r="J4326">
        <f>IFERROR(VLOOKUP(G4326,Store_Map!$A$2:$I$100,5,FALSE),"")</f>
        <v>0</v>
      </c>
      <c r="K4326">
        <f>IFERROR(VLOOKUP(G4326,Store_Map!$A$2:$I$100,6,FALSE),"")</f>
        <v>0</v>
      </c>
      <c r="L4326">
        <f>IFERROR(VLOOKUP(G4326,Store_Map!$A$2:$I$100,7,FALSE),"")</f>
        <v>0</v>
      </c>
      <c r="M4326">
        <f>IFERROR(VLOOKUP(G4326,Store_Map!$A$2:$I$100,8,FALSE),"")</f>
        <v>0</v>
      </c>
      <c r="N4326">
        <f t="shared" si="603"/>
        <v>0</v>
      </c>
      <c r="O4326" t="str">
        <f t="shared" si="604"/>
        <v>PASS</v>
      </c>
      <c r="P4326" t="str">
        <f t="shared" si="605"/>
        <v>PASS</v>
      </c>
      <c r="Q4326" t="str">
        <f t="shared" si="606"/>
        <v>PASS</v>
      </c>
      <c r="R4326" t="str">
        <f t="shared" si="607"/>
        <v>PASS</v>
      </c>
      <c r="S4326" t="str">
        <f t="shared" si="608"/>
        <v>PASS</v>
      </c>
      <c r="T4326">
        <f t="shared" si="609"/>
        <v>100</v>
      </c>
      <c r="U4326" t="str">
        <f t="shared" si="610"/>
        <v>Low</v>
      </c>
      <c r="V4326" t="str">
        <f t="shared" si="611"/>
        <v>Clean</v>
      </c>
    </row>
    <row r="4327" spans="1:22" x14ac:dyDescent="0.3">
      <c r="A4327" t="str">
        <f>Raw_Data!A4327</f>
        <v>16050650</v>
      </c>
      <c r="B4327">
        <f>Raw_Data!B4327</f>
        <v>45672</v>
      </c>
      <c r="C4327" t="str">
        <f>Raw_Data!C4327</f>
        <v>ROSUVASTATIN CALCIUM 40 MG</v>
      </c>
      <c r="D4327" t="str">
        <f>Raw_Data!D4327</f>
        <v>72205000590</v>
      </c>
      <c r="E4327" t="str">
        <f>Raw_Data!E4327</f>
        <v>GIBBS, JON</v>
      </c>
      <c r="F4327" t="str">
        <f>Raw_Data!F4327</f>
        <v>1700896156</v>
      </c>
      <c r="G4327" t="str">
        <f>Raw_Data!H4327</f>
        <v>1</v>
      </c>
      <c r="H4327">
        <f>IFERROR(VLOOKUP(G4327,Store_Map!$A$2:$I$100,3,FALSE),"")</f>
        <v>0</v>
      </c>
      <c r="I4327">
        <f>IFERROR(VLOOKUP(G4327,Store_Map!$A$2:$I$100,4,FALSE),"")</f>
        <v>0</v>
      </c>
      <c r="J4327">
        <f>IFERROR(VLOOKUP(G4327,Store_Map!$A$2:$I$100,5,FALSE),"")</f>
        <v>0</v>
      </c>
      <c r="K4327">
        <f>IFERROR(VLOOKUP(G4327,Store_Map!$A$2:$I$100,6,FALSE),"")</f>
        <v>0</v>
      </c>
      <c r="L4327">
        <f>IFERROR(VLOOKUP(G4327,Store_Map!$A$2:$I$100,7,FALSE),"")</f>
        <v>0</v>
      </c>
      <c r="M4327">
        <f>IFERROR(VLOOKUP(G4327,Store_Map!$A$2:$I$100,8,FALSE),"")</f>
        <v>0</v>
      </c>
      <c r="N4327">
        <f t="shared" si="603"/>
        <v>0</v>
      </c>
      <c r="O4327" t="str">
        <f t="shared" si="604"/>
        <v>PASS</v>
      </c>
      <c r="P4327" t="str">
        <f t="shared" si="605"/>
        <v>PASS</v>
      </c>
      <c r="Q4327" t="str">
        <f t="shared" si="606"/>
        <v>PASS</v>
      </c>
      <c r="R4327" t="str">
        <f t="shared" si="607"/>
        <v>PASS</v>
      </c>
      <c r="S4327" t="str">
        <f t="shared" si="608"/>
        <v>PASS</v>
      </c>
      <c r="T4327">
        <f t="shared" si="609"/>
        <v>100</v>
      </c>
      <c r="U4327" t="str">
        <f t="shared" si="610"/>
        <v>Low</v>
      </c>
      <c r="V4327" t="str">
        <f t="shared" si="611"/>
        <v>Clean</v>
      </c>
    </row>
    <row r="4328" spans="1:22" x14ac:dyDescent="0.3">
      <c r="A4328" t="str">
        <f>Raw_Data!A4328</f>
        <v>16053932</v>
      </c>
      <c r="B4328">
        <f>Raw_Data!B4328</f>
        <v>45672</v>
      </c>
      <c r="C4328" t="str">
        <f>Raw_Data!C4328</f>
        <v>SHINGRIX VIAL KIT</v>
      </c>
      <c r="D4328" t="str">
        <f>Raw_Data!D4328</f>
        <v>58160081912</v>
      </c>
      <c r="E4328" t="str">
        <f>Raw_Data!E4328</f>
        <v>GIBBS, JON</v>
      </c>
      <c r="F4328" t="str">
        <f>Raw_Data!F4328</f>
        <v>1700896156</v>
      </c>
      <c r="G4328" t="str">
        <f>Raw_Data!H4328</f>
        <v>1</v>
      </c>
      <c r="H4328">
        <f>IFERROR(VLOOKUP(G4328,Store_Map!$A$2:$I$100,3,FALSE),"")</f>
        <v>0</v>
      </c>
      <c r="I4328">
        <f>IFERROR(VLOOKUP(G4328,Store_Map!$A$2:$I$100,4,FALSE),"")</f>
        <v>0</v>
      </c>
      <c r="J4328">
        <f>IFERROR(VLOOKUP(G4328,Store_Map!$A$2:$I$100,5,FALSE),"")</f>
        <v>0</v>
      </c>
      <c r="K4328">
        <f>IFERROR(VLOOKUP(G4328,Store_Map!$A$2:$I$100,6,FALSE),"")</f>
        <v>0</v>
      </c>
      <c r="L4328">
        <f>IFERROR(VLOOKUP(G4328,Store_Map!$A$2:$I$100,7,FALSE),"")</f>
        <v>0</v>
      </c>
      <c r="M4328">
        <f>IFERROR(VLOOKUP(G4328,Store_Map!$A$2:$I$100,8,FALSE),"")</f>
        <v>0</v>
      </c>
      <c r="N4328">
        <f t="shared" si="603"/>
        <v>0</v>
      </c>
      <c r="O4328" t="str">
        <f t="shared" si="604"/>
        <v>PASS</v>
      </c>
      <c r="P4328" t="str">
        <f t="shared" si="605"/>
        <v>PASS</v>
      </c>
      <c r="Q4328" t="str">
        <f t="shared" si="606"/>
        <v>PASS</v>
      </c>
      <c r="R4328" t="str">
        <f t="shared" si="607"/>
        <v>PASS</v>
      </c>
      <c r="S4328" t="str">
        <f t="shared" si="608"/>
        <v>PASS</v>
      </c>
      <c r="T4328">
        <f t="shared" si="609"/>
        <v>100</v>
      </c>
      <c r="U4328" t="str">
        <f t="shared" si="610"/>
        <v>Low</v>
      </c>
      <c r="V4328" t="str">
        <f t="shared" si="611"/>
        <v>Clean</v>
      </c>
    </row>
    <row r="4329" spans="1:22" x14ac:dyDescent="0.3">
      <c r="A4329" t="str">
        <f>Raw_Data!A4329</f>
        <v>14003150</v>
      </c>
      <c r="B4329">
        <f>Raw_Data!B4329</f>
        <v>45672</v>
      </c>
      <c r="C4329" t="str">
        <f>Raw_Data!C4329</f>
        <v>BUTALB-ACETAMIN-CAFF 50-325</v>
      </c>
      <c r="D4329" t="str">
        <f>Raw_Data!D4329</f>
        <v>64380015701</v>
      </c>
      <c r="E4329" t="str">
        <f>Raw_Data!E4329</f>
        <v>GIBBS, JON</v>
      </c>
      <c r="F4329" t="str">
        <f>Raw_Data!F4329</f>
        <v>1700896156</v>
      </c>
      <c r="G4329" t="str">
        <f>Raw_Data!H4329</f>
        <v>1</v>
      </c>
      <c r="H4329">
        <f>IFERROR(VLOOKUP(G4329,Store_Map!$A$2:$I$100,3,FALSE),"")</f>
        <v>0</v>
      </c>
      <c r="I4329">
        <f>IFERROR(VLOOKUP(G4329,Store_Map!$A$2:$I$100,4,FALSE),"")</f>
        <v>0</v>
      </c>
      <c r="J4329">
        <f>IFERROR(VLOOKUP(G4329,Store_Map!$A$2:$I$100,5,FALSE),"")</f>
        <v>0</v>
      </c>
      <c r="K4329">
        <f>IFERROR(VLOOKUP(G4329,Store_Map!$A$2:$I$100,6,FALSE),"")</f>
        <v>0</v>
      </c>
      <c r="L4329">
        <f>IFERROR(VLOOKUP(G4329,Store_Map!$A$2:$I$100,7,FALSE),"")</f>
        <v>0</v>
      </c>
      <c r="M4329">
        <f>IFERROR(VLOOKUP(G4329,Store_Map!$A$2:$I$100,8,FALSE),"")</f>
        <v>0</v>
      </c>
      <c r="N4329">
        <f t="shared" si="603"/>
        <v>0</v>
      </c>
      <c r="O4329" t="str">
        <f t="shared" si="604"/>
        <v>PASS</v>
      </c>
      <c r="P4329" t="str">
        <f t="shared" si="605"/>
        <v>PASS</v>
      </c>
      <c r="Q4329" t="str">
        <f t="shared" si="606"/>
        <v>PASS</v>
      </c>
      <c r="R4329" t="str">
        <f t="shared" si="607"/>
        <v>PASS</v>
      </c>
      <c r="S4329" t="str">
        <f t="shared" si="608"/>
        <v>PASS</v>
      </c>
      <c r="T4329">
        <f t="shared" si="609"/>
        <v>100</v>
      </c>
      <c r="U4329" t="str">
        <f t="shared" si="610"/>
        <v>Low</v>
      </c>
      <c r="V4329" t="str">
        <f t="shared" si="611"/>
        <v>Clean</v>
      </c>
    </row>
    <row r="4330" spans="1:22" x14ac:dyDescent="0.3">
      <c r="A4330" t="str">
        <f>Raw_Data!A4330</f>
        <v>14003151</v>
      </c>
      <c r="B4330">
        <f>Raw_Data!B4330</f>
        <v>45672</v>
      </c>
      <c r="C4330" t="str">
        <f>Raw_Data!C4330</f>
        <v>PHENTERMINE 37.5 MG TABLET</v>
      </c>
      <c r="D4330" t="str">
        <f>Raw_Data!D4330</f>
        <v>10702002501</v>
      </c>
      <c r="E4330" t="str">
        <f>Raw_Data!E4330</f>
        <v>GIBBS, JON</v>
      </c>
      <c r="F4330" t="str">
        <f>Raw_Data!F4330</f>
        <v>1700896156</v>
      </c>
      <c r="G4330" t="str">
        <f>Raw_Data!H4330</f>
        <v>1</v>
      </c>
      <c r="H4330">
        <f>IFERROR(VLOOKUP(G4330,Store_Map!$A$2:$I$100,3,FALSE),"")</f>
        <v>0</v>
      </c>
      <c r="I4330">
        <f>IFERROR(VLOOKUP(G4330,Store_Map!$A$2:$I$100,4,FALSE),"")</f>
        <v>0</v>
      </c>
      <c r="J4330">
        <f>IFERROR(VLOOKUP(G4330,Store_Map!$A$2:$I$100,5,FALSE),"")</f>
        <v>0</v>
      </c>
      <c r="K4330">
        <f>IFERROR(VLOOKUP(G4330,Store_Map!$A$2:$I$100,6,FALSE),"")</f>
        <v>0</v>
      </c>
      <c r="L4330">
        <f>IFERROR(VLOOKUP(G4330,Store_Map!$A$2:$I$100,7,FALSE),"")</f>
        <v>0</v>
      </c>
      <c r="M4330">
        <f>IFERROR(VLOOKUP(G4330,Store_Map!$A$2:$I$100,8,FALSE),"")</f>
        <v>0</v>
      </c>
      <c r="N4330">
        <f t="shared" si="603"/>
        <v>0</v>
      </c>
      <c r="O4330" t="str">
        <f t="shared" si="604"/>
        <v>PASS</v>
      </c>
      <c r="P4330" t="str">
        <f t="shared" si="605"/>
        <v>PASS</v>
      </c>
      <c r="Q4330" t="str">
        <f t="shared" si="606"/>
        <v>PASS</v>
      </c>
      <c r="R4330" t="str">
        <f t="shared" si="607"/>
        <v>PASS</v>
      </c>
      <c r="S4330" t="str">
        <f t="shared" si="608"/>
        <v>PASS</v>
      </c>
      <c r="T4330">
        <f t="shared" si="609"/>
        <v>100</v>
      </c>
      <c r="U4330" t="str">
        <f t="shared" si="610"/>
        <v>Low</v>
      </c>
      <c r="V4330" t="str">
        <f t="shared" si="611"/>
        <v>Clean</v>
      </c>
    </row>
    <row r="4331" spans="1:22" x14ac:dyDescent="0.3">
      <c r="A4331" t="str">
        <f>Raw_Data!A4331</f>
        <v>16050503</v>
      </c>
      <c r="B4331">
        <f>Raw_Data!B4331</f>
        <v>45672</v>
      </c>
      <c r="C4331" t="str">
        <f>Raw_Data!C4331</f>
        <v>LOSARTAN POTASSIUM 100 MG T</v>
      </c>
      <c r="D4331" t="str">
        <f>Raw_Data!D4331</f>
        <v>68180037809</v>
      </c>
      <c r="E4331" t="str">
        <f>Raw_Data!E4331</f>
        <v>GIBBS, JON</v>
      </c>
      <c r="F4331" t="str">
        <f>Raw_Data!F4331</f>
        <v>1700896156</v>
      </c>
      <c r="G4331" t="str">
        <f>Raw_Data!H4331</f>
        <v>1</v>
      </c>
      <c r="H4331">
        <f>IFERROR(VLOOKUP(G4331,Store_Map!$A$2:$I$100,3,FALSE),"")</f>
        <v>0</v>
      </c>
      <c r="I4331">
        <f>IFERROR(VLOOKUP(G4331,Store_Map!$A$2:$I$100,4,FALSE),"")</f>
        <v>0</v>
      </c>
      <c r="J4331">
        <f>IFERROR(VLOOKUP(G4331,Store_Map!$A$2:$I$100,5,FALSE),"")</f>
        <v>0</v>
      </c>
      <c r="K4331">
        <f>IFERROR(VLOOKUP(G4331,Store_Map!$A$2:$I$100,6,FALSE),"")</f>
        <v>0</v>
      </c>
      <c r="L4331">
        <f>IFERROR(VLOOKUP(G4331,Store_Map!$A$2:$I$100,7,FALSE),"")</f>
        <v>0</v>
      </c>
      <c r="M4331">
        <f>IFERROR(VLOOKUP(G4331,Store_Map!$A$2:$I$100,8,FALSE),"")</f>
        <v>0</v>
      </c>
      <c r="N4331">
        <f t="shared" si="603"/>
        <v>0</v>
      </c>
      <c r="O4331" t="str">
        <f t="shared" si="604"/>
        <v>PASS</v>
      </c>
      <c r="P4331" t="str">
        <f t="shared" si="605"/>
        <v>PASS</v>
      </c>
      <c r="Q4331" t="str">
        <f t="shared" si="606"/>
        <v>PASS</v>
      </c>
      <c r="R4331" t="str">
        <f t="shared" si="607"/>
        <v>PASS</v>
      </c>
      <c r="S4331" t="str">
        <f t="shared" si="608"/>
        <v>PASS</v>
      </c>
      <c r="T4331">
        <f t="shared" si="609"/>
        <v>100</v>
      </c>
      <c r="U4331" t="str">
        <f t="shared" si="610"/>
        <v>Low</v>
      </c>
      <c r="V4331" t="str">
        <f t="shared" si="611"/>
        <v>Clean</v>
      </c>
    </row>
    <row r="4332" spans="1:22" x14ac:dyDescent="0.3">
      <c r="A4332" t="str">
        <f>Raw_Data!A4332</f>
        <v>16051354</v>
      </c>
      <c r="B4332">
        <f>Raw_Data!B4332</f>
        <v>45672</v>
      </c>
      <c r="C4332" t="str">
        <f>Raw_Data!C4332</f>
        <v>PRAVASTATIN SODIUM 40 MG TA</v>
      </c>
      <c r="D4332" t="str">
        <f>Raw_Data!D4332</f>
        <v>93720298</v>
      </c>
      <c r="E4332" t="str">
        <f>Raw_Data!E4332</f>
        <v>GIBBS, JON</v>
      </c>
      <c r="F4332" t="str">
        <f>Raw_Data!F4332</f>
        <v>1700896156</v>
      </c>
      <c r="G4332" t="str">
        <f>Raw_Data!H4332</f>
        <v>1</v>
      </c>
      <c r="H4332">
        <f>IFERROR(VLOOKUP(G4332,Store_Map!$A$2:$I$100,3,FALSE),"")</f>
        <v>0</v>
      </c>
      <c r="I4332">
        <f>IFERROR(VLOOKUP(G4332,Store_Map!$A$2:$I$100,4,FALSE),"")</f>
        <v>0</v>
      </c>
      <c r="J4332">
        <f>IFERROR(VLOOKUP(G4332,Store_Map!$A$2:$I$100,5,FALSE),"")</f>
        <v>0</v>
      </c>
      <c r="K4332">
        <f>IFERROR(VLOOKUP(G4332,Store_Map!$A$2:$I$100,6,FALSE),"")</f>
        <v>0</v>
      </c>
      <c r="L4332">
        <f>IFERROR(VLOOKUP(G4332,Store_Map!$A$2:$I$100,7,FALSE),"")</f>
        <v>0</v>
      </c>
      <c r="M4332">
        <f>IFERROR(VLOOKUP(G4332,Store_Map!$A$2:$I$100,8,FALSE),"")</f>
        <v>0</v>
      </c>
      <c r="N4332">
        <f t="shared" si="603"/>
        <v>0</v>
      </c>
      <c r="O4332" t="str">
        <f t="shared" si="604"/>
        <v>PASS</v>
      </c>
      <c r="P4332" t="str">
        <f t="shared" si="605"/>
        <v>REVIEW</v>
      </c>
      <c r="Q4332" t="str">
        <f t="shared" si="606"/>
        <v>PASS</v>
      </c>
      <c r="R4332" t="str">
        <f t="shared" si="607"/>
        <v>PASS</v>
      </c>
      <c r="S4332" t="str">
        <f t="shared" si="608"/>
        <v>REVIEW</v>
      </c>
      <c r="T4332">
        <f t="shared" si="609"/>
        <v>90</v>
      </c>
      <c r="U4332" t="str">
        <f t="shared" si="610"/>
        <v>Low</v>
      </c>
      <c r="V4332" t="str">
        <f t="shared" si="611"/>
        <v>Invalid NDC</v>
      </c>
    </row>
    <row r="4333" spans="1:22" x14ac:dyDescent="0.3">
      <c r="A4333" t="str">
        <f>Raw_Data!A4333</f>
        <v>16052580</v>
      </c>
      <c r="B4333">
        <f>Raw_Data!B4333</f>
        <v>45672</v>
      </c>
      <c r="C4333" t="str">
        <f>Raw_Data!C4333</f>
        <v>CYPROHEPTADINE 4 MG TABLET</v>
      </c>
      <c r="D4333" t="str">
        <f>Raw_Data!D4333</f>
        <v>115175701</v>
      </c>
      <c r="E4333" t="str">
        <f>Raw_Data!E4333</f>
        <v>GIBBS, JON</v>
      </c>
      <c r="F4333" t="str">
        <f>Raw_Data!F4333</f>
        <v>1700896156</v>
      </c>
      <c r="G4333" t="str">
        <f>Raw_Data!H4333</f>
        <v>1</v>
      </c>
      <c r="H4333">
        <f>IFERROR(VLOOKUP(G4333,Store_Map!$A$2:$I$100,3,FALSE),"")</f>
        <v>0</v>
      </c>
      <c r="I4333">
        <f>IFERROR(VLOOKUP(G4333,Store_Map!$A$2:$I$100,4,FALSE),"")</f>
        <v>0</v>
      </c>
      <c r="J4333">
        <f>IFERROR(VLOOKUP(G4333,Store_Map!$A$2:$I$100,5,FALSE),"")</f>
        <v>0</v>
      </c>
      <c r="K4333">
        <f>IFERROR(VLOOKUP(G4333,Store_Map!$A$2:$I$100,6,FALSE),"")</f>
        <v>0</v>
      </c>
      <c r="L4333">
        <f>IFERROR(VLOOKUP(G4333,Store_Map!$A$2:$I$100,7,FALSE),"")</f>
        <v>0</v>
      </c>
      <c r="M4333">
        <f>IFERROR(VLOOKUP(G4333,Store_Map!$A$2:$I$100,8,FALSE),"")</f>
        <v>0</v>
      </c>
      <c r="N4333">
        <f t="shared" si="603"/>
        <v>0</v>
      </c>
      <c r="O4333" t="str">
        <f t="shared" si="604"/>
        <v>PASS</v>
      </c>
      <c r="P4333" t="str">
        <f t="shared" si="605"/>
        <v>REVIEW</v>
      </c>
      <c r="Q4333" t="str">
        <f t="shared" si="606"/>
        <v>PASS</v>
      </c>
      <c r="R4333" t="str">
        <f t="shared" si="607"/>
        <v>PASS</v>
      </c>
      <c r="S4333" t="str">
        <f t="shared" si="608"/>
        <v>REVIEW</v>
      </c>
      <c r="T4333">
        <f t="shared" si="609"/>
        <v>90</v>
      </c>
      <c r="U4333" t="str">
        <f t="shared" si="610"/>
        <v>Low</v>
      </c>
      <c r="V4333" t="str">
        <f t="shared" si="611"/>
        <v>Invalid NDC</v>
      </c>
    </row>
    <row r="4334" spans="1:22" x14ac:dyDescent="0.3">
      <c r="A4334" t="str">
        <f>Raw_Data!A4334</f>
        <v>16052578</v>
      </c>
      <c r="B4334">
        <f>Raw_Data!B4334</f>
        <v>45672</v>
      </c>
      <c r="C4334" t="str">
        <f>Raw_Data!C4334</f>
        <v>GABAPENTIN 600 MG TABLET</v>
      </c>
      <c r="D4334" t="str">
        <f>Raw_Data!D4334</f>
        <v>65862052301</v>
      </c>
      <c r="E4334" t="str">
        <f>Raw_Data!E4334</f>
        <v>GIBBS, JON</v>
      </c>
      <c r="F4334" t="str">
        <f>Raw_Data!F4334</f>
        <v>1700896156</v>
      </c>
      <c r="G4334" t="str">
        <f>Raw_Data!H4334</f>
        <v>1</v>
      </c>
      <c r="H4334">
        <f>IFERROR(VLOOKUP(G4334,Store_Map!$A$2:$I$100,3,FALSE),"")</f>
        <v>0</v>
      </c>
      <c r="I4334">
        <f>IFERROR(VLOOKUP(G4334,Store_Map!$A$2:$I$100,4,FALSE),"")</f>
        <v>0</v>
      </c>
      <c r="J4334">
        <f>IFERROR(VLOOKUP(G4334,Store_Map!$A$2:$I$100,5,FALSE),"")</f>
        <v>0</v>
      </c>
      <c r="K4334">
        <f>IFERROR(VLOOKUP(G4334,Store_Map!$A$2:$I$100,6,FALSE),"")</f>
        <v>0</v>
      </c>
      <c r="L4334">
        <f>IFERROR(VLOOKUP(G4334,Store_Map!$A$2:$I$100,7,FALSE),"")</f>
        <v>0</v>
      </c>
      <c r="M4334">
        <f>IFERROR(VLOOKUP(G4334,Store_Map!$A$2:$I$100,8,FALSE),"")</f>
        <v>0</v>
      </c>
      <c r="N4334">
        <f t="shared" si="603"/>
        <v>0</v>
      </c>
      <c r="O4334" t="str">
        <f t="shared" si="604"/>
        <v>PASS</v>
      </c>
      <c r="P4334" t="str">
        <f t="shared" si="605"/>
        <v>PASS</v>
      </c>
      <c r="Q4334" t="str">
        <f t="shared" si="606"/>
        <v>PASS</v>
      </c>
      <c r="R4334" t="str">
        <f t="shared" si="607"/>
        <v>PASS</v>
      </c>
      <c r="S4334" t="str">
        <f t="shared" si="608"/>
        <v>PASS</v>
      </c>
      <c r="T4334">
        <f t="shared" si="609"/>
        <v>100</v>
      </c>
      <c r="U4334" t="str">
        <f t="shared" si="610"/>
        <v>Low</v>
      </c>
      <c r="V4334" t="str">
        <f t="shared" si="611"/>
        <v>Clean</v>
      </c>
    </row>
    <row r="4335" spans="1:22" x14ac:dyDescent="0.3">
      <c r="A4335" t="str">
        <f>Raw_Data!A4335</f>
        <v>16052574</v>
      </c>
      <c r="B4335">
        <f>Raw_Data!B4335</f>
        <v>45672</v>
      </c>
      <c r="C4335" t="str">
        <f>Raw_Data!C4335</f>
        <v>ARIPIPRAZOLE 10 MG TABLET</v>
      </c>
      <c r="D4335" t="str">
        <f>Raw_Data!D4335</f>
        <v>43598096730</v>
      </c>
      <c r="E4335" t="str">
        <f>Raw_Data!E4335</f>
        <v>GIBBS, JON</v>
      </c>
      <c r="F4335" t="str">
        <f>Raw_Data!F4335</f>
        <v>1700896156</v>
      </c>
      <c r="G4335" t="str">
        <f>Raw_Data!H4335</f>
        <v>1</v>
      </c>
      <c r="H4335">
        <f>IFERROR(VLOOKUP(G4335,Store_Map!$A$2:$I$100,3,FALSE),"")</f>
        <v>0</v>
      </c>
      <c r="I4335">
        <f>IFERROR(VLOOKUP(G4335,Store_Map!$A$2:$I$100,4,FALSE),"")</f>
        <v>0</v>
      </c>
      <c r="J4335">
        <f>IFERROR(VLOOKUP(G4335,Store_Map!$A$2:$I$100,5,FALSE),"")</f>
        <v>0</v>
      </c>
      <c r="K4335">
        <f>IFERROR(VLOOKUP(G4335,Store_Map!$A$2:$I$100,6,FALSE),"")</f>
        <v>0</v>
      </c>
      <c r="L4335">
        <f>IFERROR(VLOOKUP(G4335,Store_Map!$A$2:$I$100,7,FALSE),"")</f>
        <v>0</v>
      </c>
      <c r="M4335">
        <f>IFERROR(VLOOKUP(G4335,Store_Map!$A$2:$I$100,8,FALSE),"")</f>
        <v>0</v>
      </c>
      <c r="N4335">
        <f t="shared" si="603"/>
        <v>0</v>
      </c>
      <c r="O4335" t="str">
        <f t="shared" si="604"/>
        <v>PASS</v>
      </c>
      <c r="P4335" t="str">
        <f t="shared" si="605"/>
        <v>PASS</v>
      </c>
      <c r="Q4335" t="str">
        <f t="shared" si="606"/>
        <v>PASS</v>
      </c>
      <c r="R4335" t="str">
        <f t="shared" si="607"/>
        <v>PASS</v>
      </c>
      <c r="S4335" t="str">
        <f t="shared" si="608"/>
        <v>PASS</v>
      </c>
      <c r="T4335">
        <f t="shared" si="609"/>
        <v>100</v>
      </c>
      <c r="U4335" t="str">
        <f t="shared" si="610"/>
        <v>Low</v>
      </c>
      <c r="V4335" t="str">
        <f t="shared" si="611"/>
        <v>Clean</v>
      </c>
    </row>
    <row r="4336" spans="1:22" x14ac:dyDescent="0.3">
      <c r="A4336" t="str">
        <f>Raw_Data!A4336</f>
        <v>14003130</v>
      </c>
      <c r="B4336">
        <f>Raw_Data!B4336</f>
        <v>45672</v>
      </c>
      <c r="C4336" t="str">
        <f>Raw_Data!C4336</f>
        <v>LORAZEPAM 0.5 MG TABLET</v>
      </c>
      <c r="D4336" t="str">
        <f>Raw_Data!D4336</f>
        <v>69315090401</v>
      </c>
      <c r="E4336" t="str">
        <f>Raw_Data!E4336</f>
        <v>FORD, JAMES</v>
      </c>
      <c r="F4336" t="str">
        <f>Raw_Data!F4336</f>
        <v>1033117684</v>
      </c>
      <c r="G4336" t="str">
        <f>Raw_Data!H4336</f>
        <v>1</v>
      </c>
      <c r="H4336">
        <f>IFERROR(VLOOKUP(G4336,Store_Map!$A$2:$I$100,3,FALSE),"")</f>
        <v>0</v>
      </c>
      <c r="I4336">
        <f>IFERROR(VLOOKUP(G4336,Store_Map!$A$2:$I$100,4,FALSE),"")</f>
        <v>0</v>
      </c>
      <c r="J4336">
        <f>IFERROR(VLOOKUP(G4336,Store_Map!$A$2:$I$100,5,FALSE),"")</f>
        <v>0</v>
      </c>
      <c r="K4336">
        <f>IFERROR(VLOOKUP(G4336,Store_Map!$A$2:$I$100,6,FALSE),"")</f>
        <v>0</v>
      </c>
      <c r="L4336">
        <f>IFERROR(VLOOKUP(G4336,Store_Map!$A$2:$I$100,7,FALSE),"")</f>
        <v>0</v>
      </c>
      <c r="M4336">
        <f>IFERROR(VLOOKUP(G4336,Store_Map!$A$2:$I$100,8,FALSE),"")</f>
        <v>0</v>
      </c>
      <c r="N4336">
        <f t="shared" si="603"/>
        <v>0</v>
      </c>
      <c r="O4336" t="str">
        <f t="shared" si="604"/>
        <v>PASS</v>
      </c>
      <c r="P4336" t="str">
        <f t="shared" si="605"/>
        <v>PASS</v>
      </c>
      <c r="Q4336" t="str">
        <f t="shared" si="606"/>
        <v>PASS</v>
      </c>
      <c r="R4336" t="str">
        <f t="shared" si="607"/>
        <v>PASS</v>
      </c>
      <c r="S4336" t="str">
        <f t="shared" si="608"/>
        <v>PASS</v>
      </c>
      <c r="T4336">
        <f t="shared" si="609"/>
        <v>100</v>
      </c>
      <c r="U4336" t="str">
        <f t="shared" si="610"/>
        <v>Low</v>
      </c>
      <c r="V4336" t="str">
        <f t="shared" si="611"/>
        <v>Clean</v>
      </c>
    </row>
    <row r="4337" spans="1:22" x14ac:dyDescent="0.3">
      <c r="A4337" t="str">
        <f>Raw_Data!A4337</f>
        <v>16050563</v>
      </c>
      <c r="B4337">
        <f>Raw_Data!B4337</f>
        <v>45672</v>
      </c>
      <c r="C4337" t="str">
        <f>Raw_Data!C4337</f>
        <v>VITAMIN D2 1.25MG(50,000 UN</v>
      </c>
      <c r="D4337" t="str">
        <f>Raw_Data!D4337</f>
        <v>64380073706</v>
      </c>
      <c r="E4337" t="str">
        <f>Raw_Data!E4337</f>
        <v>DAVIS, JANET</v>
      </c>
      <c r="F4337" t="str">
        <f>Raw_Data!F4337</f>
        <v>1417949066</v>
      </c>
      <c r="G4337" t="str">
        <f>Raw_Data!H4337</f>
        <v>1</v>
      </c>
      <c r="H4337">
        <f>IFERROR(VLOOKUP(G4337,Store_Map!$A$2:$I$100,3,FALSE),"")</f>
        <v>0</v>
      </c>
      <c r="I4337">
        <f>IFERROR(VLOOKUP(G4337,Store_Map!$A$2:$I$100,4,FALSE),"")</f>
        <v>0</v>
      </c>
      <c r="J4337">
        <f>IFERROR(VLOOKUP(G4337,Store_Map!$A$2:$I$100,5,FALSE),"")</f>
        <v>0</v>
      </c>
      <c r="K4337">
        <f>IFERROR(VLOOKUP(G4337,Store_Map!$A$2:$I$100,6,FALSE),"")</f>
        <v>0</v>
      </c>
      <c r="L4337">
        <f>IFERROR(VLOOKUP(G4337,Store_Map!$A$2:$I$100,7,FALSE),"")</f>
        <v>0</v>
      </c>
      <c r="M4337">
        <f>IFERROR(VLOOKUP(G4337,Store_Map!$A$2:$I$100,8,FALSE),"")</f>
        <v>0</v>
      </c>
      <c r="N4337">
        <f t="shared" si="603"/>
        <v>0</v>
      </c>
      <c r="O4337" t="str">
        <f t="shared" si="604"/>
        <v>PASS</v>
      </c>
      <c r="P4337" t="str">
        <f t="shared" si="605"/>
        <v>PASS</v>
      </c>
      <c r="Q4337" t="str">
        <f t="shared" si="606"/>
        <v>PASS</v>
      </c>
      <c r="R4337" t="str">
        <f t="shared" si="607"/>
        <v>PASS</v>
      </c>
      <c r="S4337" t="str">
        <f t="shared" si="608"/>
        <v>PASS</v>
      </c>
      <c r="T4337">
        <f t="shared" si="609"/>
        <v>100</v>
      </c>
      <c r="U4337" t="str">
        <f t="shared" si="610"/>
        <v>Low</v>
      </c>
      <c r="V4337" t="str">
        <f t="shared" si="611"/>
        <v>Clean</v>
      </c>
    </row>
    <row r="4338" spans="1:22" x14ac:dyDescent="0.3">
      <c r="A4338" t="str">
        <f>Raw_Data!A4338</f>
        <v>16053213</v>
      </c>
      <c r="B4338">
        <f>Raw_Data!B4338</f>
        <v>45672</v>
      </c>
      <c r="C4338" t="str">
        <f>Raw_Data!C4338</f>
        <v>ESCITALOPRAM 10 MG TABLET</v>
      </c>
      <c r="D4338" t="str">
        <f>Raw_Data!D4338</f>
        <v>65862037401</v>
      </c>
      <c r="E4338" t="str">
        <f>Raw_Data!E4338</f>
        <v>SHEPPARD, JAMES</v>
      </c>
      <c r="F4338" t="str">
        <f>Raw_Data!F4338</f>
        <v>1528075835</v>
      </c>
      <c r="G4338" t="str">
        <f>Raw_Data!H4338</f>
        <v>1</v>
      </c>
      <c r="H4338">
        <f>IFERROR(VLOOKUP(G4338,Store_Map!$A$2:$I$100,3,FALSE),"")</f>
        <v>0</v>
      </c>
      <c r="I4338">
        <f>IFERROR(VLOOKUP(G4338,Store_Map!$A$2:$I$100,4,FALSE),"")</f>
        <v>0</v>
      </c>
      <c r="J4338">
        <f>IFERROR(VLOOKUP(G4338,Store_Map!$A$2:$I$100,5,FALSE),"")</f>
        <v>0</v>
      </c>
      <c r="K4338">
        <f>IFERROR(VLOOKUP(G4338,Store_Map!$A$2:$I$100,6,FALSE),"")</f>
        <v>0</v>
      </c>
      <c r="L4338">
        <f>IFERROR(VLOOKUP(G4338,Store_Map!$A$2:$I$100,7,FALSE),"")</f>
        <v>0</v>
      </c>
      <c r="M4338">
        <f>IFERROR(VLOOKUP(G4338,Store_Map!$A$2:$I$100,8,FALSE),"")</f>
        <v>0</v>
      </c>
      <c r="N4338">
        <f t="shared" si="603"/>
        <v>0</v>
      </c>
      <c r="O4338" t="str">
        <f t="shared" si="604"/>
        <v>PASS</v>
      </c>
      <c r="P4338" t="str">
        <f t="shared" si="605"/>
        <v>PASS</v>
      </c>
      <c r="Q4338" t="str">
        <f t="shared" si="606"/>
        <v>PASS</v>
      </c>
      <c r="R4338" t="str">
        <f t="shared" si="607"/>
        <v>PASS</v>
      </c>
      <c r="S4338" t="str">
        <f t="shared" si="608"/>
        <v>PASS</v>
      </c>
      <c r="T4338">
        <f t="shared" si="609"/>
        <v>100</v>
      </c>
      <c r="U4338" t="str">
        <f t="shared" si="610"/>
        <v>Low</v>
      </c>
      <c r="V4338" t="str">
        <f t="shared" si="611"/>
        <v>Clean</v>
      </c>
    </row>
    <row r="4339" spans="1:22" x14ac:dyDescent="0.3">
      <c r="A4339" t="str">
        <f>Raw_Data!A4339</f>
        <v>16054578</v>
      </c>
      <c r="B4339">
        <f>Raw_Data!B4339</f>
        <v>45672</v>
      </c>
      <c r="C4339" t="str">
        <f>Raw_Data!C4339</f>
        <v>FIASP PUMPCART 100 UNIT/ML</v>
      </c>
      <c r="D4339" t="str">
        <f>Raw_Data!D4339</f>
        <v>169320615</v>
      </c>
      <c r="E4339" t="str">
        <f>Raw_Data!E4339</f>
        <v>PEDERSEN, JENNIFER</v>
      </c>
      <c r="F4339" t="str">
        <f>Raw_Data!F4339</f>
        <v>1073606661</v>
      </c>
      <c r="G4339" t="str">
        <f>Raw_Data!H4339</f>
        <v>1</v>
      </c>
      <c r="H4339">
        <f>IFERROR(VLOOKUP(G4339,Store_Map!$A$2:$I$100,3,FALSE),"")</f>
        <v>0</v>
      </c>
      <c r="I4339">
        <f>IFERROR(VLOOKUP(G4339,Store_Map!$A$2:$I$100,4,FALSE),"")</f>
        <v>0</v>
      </c>
      <c r="J4339">
        <f>IFERROR(VLOOKUP(G4339,Store_Map!$A$2:$I$100,5,FALSE),"")</f>
        <v>0</v>
      </c>
      <c r="K4339">
        <f>IFERROR(VLOOKUP(G4339,Store_Map!$A$2:$I$100,6,FALSE),"")</f>
        <v>0</v>
      </c>
      <c r="L4339">
        <f>IFERROR(VLOOKUP(G4339,Store_Map!$A$2:$I$100,7,FALSE),"")</f>
        <v>0</v>
      </c>
      <c r="M4339">
        <f>IFERROR(VLOOKUP(G4339,Store_Map!$A$2:$I$100,8,FALSE),"")</f>
        <v>0</v>
      </c>
      <c r="N4339">
        <f t="shared" si="603"/>
        <v>0</v>
      </c>
      <c r="O4339" t="str">
        <f t="shared" si="604"/>
        <v>PASS</v>
      </c>
      <c r="P4339" t="str">
        <f t="shared" si="605"/>
        <v>REVIEW</v>
      </c>
      <c r="Q4339" t="str">
        <f t="shared" si="606"/>
        <v>PASS</v>
      </c>
      <c r="R4339" t="str">
        <f t="shared" si="607"/>
        <v>PASS</v>
      </c>
      <c r="S4339" t="str">
        <f t="shared" si="608"/>
        <v>REVIEW</v>
      </c>
      <c r="T4339">
        <f t="shared" si="609"/>
        <v>90</v>
      </c>
      <c r="U4339" t="str">
        <f t="shared" si="610"/>
        <v>Low</v>
      </c>
      <c r="V4339" t="str">
        <f t="shared" si="611"/>
        <v>Invalid NDC</v>
      </c>
    </row>
    <row r="4340" spans="1:22" x14ac:dyDescent="0.3">
      <c r="A4340" t="str">
        <f>Raw_Data!A4340</f>
        <v>16054185</v>
      </c>
      <c r="B4340">
        <f>Raw_Data!B4340</f>
        <v>45672</v>
      </c>
      <c r="C4340" t="str">
        <f>Raw_Data!C4340</f>
        <v>VRAYLAR 1.5 MG CAPSULE</v>
      </c>
      <c r="D4340" t="str">
        <f>Raw_Data!D4340</f>
        <v>61874011530</v>
      </c>
      <c r="E4340" t="str">
        <f>Raw_Data!E4340</f>
        <v>GIBBS, JON</v>
      </c>
      <c r="F4340" t="str">
        <f>Raw_Data!F4340</f>
        <v>1700896156</v>
      </c>
      <c r="G4340" t="str">
        <f>Raw_Data!H4340</f>
        <v>1</v>
      </c>
      <c r="H4340">
        <f>IFERROR(VLOOKUP(G4340,Store_Map!$A$2:$I$100,3,FALSE),"")</f>
        <v>0</v>
      </c>
      <c r="I4340">
        <f>IFERROR(VLOOKUP(G4340,Store_Map!$A$2:$I$100,4,FALSE),"")</f>
        <v>0</v>
      </c>
      <c r="J4340">
        <f>IFERROR(VLOOKUP(G4340,Store_Map!$A$2:$I$100,5,FALSE),"")</f>
        <v>0</v>
      </c>
      <c r="K4340">
        <f>IFERROR(VLOOKUP(G4340,Store_Map!$A$2:$I$100,6,FALSE),"")</f>
        <v>0</v>
      </c>
      <c r="L4340">
        <f>IFERROR(VLOOKUP(G4340,Store_Map!$A$2:$I$100,7,FALSE),"")</f>
        <v>0</v>
      </c>
      <c r="M4340">
        <f>IFERROR(VLOOKUP(G4340,Store_Map!$A$2:$I$100,8,FALSE),"")</f>
        <v>0</v>
      </c>
      <c r="N4340">
        <f t="shared" si="603"/>
        <v>0</v>
      </c>
      <c r="O4340" t="str">
        <f t="shared" si="604"/>
        <v>PASS</v>
      </c>
      <c r="P4340" t="str">
        <f t="shared" si="605"/>
        <v>PASS</v>
      </c>
      <c r="Q4340" t="str">
        <f t="shared" si="606"/>
        <v>PASS</v>
      </c>
      <c r="R4340" t="str">
        <f t="shared" si="607"/>
        <v>PASS</v>
      </c>
      <c r="S4340" t="str">
        <f t="shared" si="608"/>
        <v>PASS</v>
      </c>
      <c r="T4340">
        <f t="shared" si="609"/>
        <v>100</v>
      </c>
      <c r="U4340" t="str">
        <f t="shared" si="610"/>
        <v>Low</v>
      </c>
      <c r="V4340" t="str">
        <f t="shared" si="611"/>
        <v>Clean</v>
      </c>
    </row>
    <row r="4341" spans="1:22" x14ac:dyDescent="0.3">
      <c r="A4341" t="str">
        <f>Raw_Data!A4341</f>
        <v>16055309</v>
      </c>
      <c r="B4341">
        <f>Raw_Data!B4341</f>
        <v>45672</v>
      </c>
      <c r="C4341" t="str">
        <f>Raw_Data!C4341</f>
        <v>TAMSULOSIN HCL 0.4 MG CAPSU</v>
      </c>
      <c r="D4341" t="str">
        <f>Raw_Data!D4341</f>
        <v>65862059801</v>
      </c>
      <c r="E4341" t="str">
        <f>Raw_Data!E4341</f>
        <v>GIBBS, JON</v>
      </c>
      <c r="F4341" t="str">
        <f>Raw_Data!F4341</f>
        <v>1700896156</v>
      </c>
      <c r="G4341" t="str">
        <f>Raw_Data!H4341</f>
        <v>1</v>
      </c>
      <c r="H4341">
        <f>IFERROR(VLOOKUP(G4341,Store_Map!$A$2:$I$100,3,FALSE),"")</f>
        <v>0</v>
      </c>
      <c r="I4341">
        <f>IFERROR(VLOOKUP(G4341,Store_Map!$A$2:$I$100,4,FALSE),"")</f>
        <v>0</v>
      </c>
      <c r="J4341">
        <f>IFERROR(VLOOKUP(G4341,Store_Map!$A$2:$I$100,5,FALSE),"")</f>
        <v>0</v>
      </c>
      <c r="K4341">
        <f>IFERROR(VLOOKUP(G4341,Store_Map!$A$2:$I$100,6,FALSE),"")</f>
        <v>0</v>
      </c>
      <c r="L4341">
        <f>IFERROR(VLOOKUP(G4341,Store_Map!$A$2:$I$100,7,FALSE),"")</f>
        <v>0</v>
      </c>
      <c r="M4341">
        <f>IFERROR(VLOOKUP(G4341,Store_Map!$A$2:$I$100,8,FALSE),"")</f>
        <v>0</v>
      </c>
      <c r="N4341">
        <f t="shared" si="603"/>
        <v>0</v>
      </c>
      <c r="O4341" t="str">
        <f t="shared" si="604"/>
        <v>PASS</v>
      </c>
      <c r="P4341" t="str">
        <f t="shared" si="605"/>
        <v>PASS</v>
      </c>
      <c r="Q4341" t="str">
        <f t="shared" si="606"/>
        <v>PASS</v>
      </c>
      <c r="R4341" t="str">
        <f t="shared" si="607"/>
        <v>PASS</v>
      </c>
      <c r="S4341" t="str">
        <f t="shared" si="608"/>
        <v>PASS</v>
      </c>
      <c r="T4341">
        <f t="shared" si="609"/>
        <v>100</v>
      </c>
      <c r="U4341" t="str">
        <f t="shared" si="610"/>
        <v>Low</v>
      </c>
      <c r="V4341" t="str">
        <f t="shared" si="611"/>
        <v>Clean</v>
      </c>
    </row>
    <row r="4342" spans="1:22" x14ac:dyDescent="0.3">
      <c r="A4342" t="str">
        <f>Raw_Data!A4342</f>
        <v>16055337</v>
      </c>
      <c r="B4342">
        <f>Raw_Data!B4342</f>
        <v>45672</v>
      </c>
      <c r="C4342" t="str">
        <f>Raw_Data!C4342</f>
        <v>VENLAFAXINE HCL ER 75 MG CA</v>
      </c>
      <c r="D4342" t="str">
        <f>Raw_Data!D4342</f>
        <v>65862052890</v>
      </c>
      <c r="E4342" t="str">
        <f>Raw_Data!E4342</f>
        <v>GIBBS, JON</v>
      </c>
      <c r="F4342" t="str">
        <f>Raw_Data!F4342</f>
        <v>1700896156</v>
      </c>
      <c r="G4342" t="str">
        <f>Raw_Data!H4342</f>
        <v>1</v>
      </c>
      <c r="H4342">
        <f>IFERROR(VLOOKUP(G4342,Store_Map!$A$2:$I$100,3,FALSE),"")</f>
        <v>0</v>
      </c>
      <c r="I4342">
        <f>IFERROR(VLOOKUP(G4342,Store_Map!$A$2:$I$100,4,FALSE),"")</f>
        <v>0</v>
      </c>
      <c r="J4342">
        <f>IFERROR(VLOOKUP(G4342,Store_Map!$A$2:$I$100,5,FALSE),"")</f>
        <v>0</v>
      </c>
      <c r="K4342">
        <f>IFERROR(VLOOKUP(G4342,Store_Map!$A$2:$I$100,6,FALSE),"")</f>
        <v>0</v>
      </c>
      <c r="L4342">
        <f>IFERROR(VLOOKUP(G4342,Store_Map!$A$2:$I$100,7,FALSE),"")</f>
        <v>0</v>
      </c>
      <c r="M4342">
        <f>IFERROR(VLOOKUP(G4342,Store_Map!$A$2:$I$100,8,FALSE),"")</f>
        <v>0</v>
      </c>
      <c r="N4342">
        <f t="shared" si="603"/>
        <v>0</v>
      </c>
      <c r="O4342" t="str">
        <f t="shared" si="604"/>
        <v>PASS</v>
      </c>
      <c r="P4342" t="str">
        <f t="shared" si="605"/>
        <v>PASS</v>
      </c>
      <c r="Q4342" t="str">
        <f t="shared" si="606"/>
        <v>PASS</v>
      </c>
      <c r="R4342" t="str">
        <f t="shared" si="607"/>
        <v>PASS</v>
      </c>
      <c r="S4342" t="str">
        <f t="shared" si="608"/>
        <v>PASS</v>
      </c>
      <c r="T4342">
        <f t="shared" si="609"/>
        <v>100</v>
      </c>
      <c r="U4342" t="str">
        <f t="shared" si="610"/>
        <v>Low</v>
      </c>
      <c r="V4342" t="str">
        <f t="shared" si="611"/>
        <v>Clean</v>
      </c>
    </row>
    <row r="4343" spans="1:22" x14ac:dyDescent="0.3">
      <c r="A4343" t="str">
        <f>Raw_Data!A4343</f>
        <v>16055342</v>
      </c>
      <c r="B4343">
        <f>Raw_Data!B4343</f>
        <v>45673</v>
      </c>
      <c r="C4343" t="str">
        <f>Raw_Data!C4343</f>
        <v>DIVALPROEX SOD ER 250 MG TA</v>
      </c>
      <c r="D4343" t="str">
        <f>Raw_Data!D4343</f>
        <v>55111053301</v>
      </c>
      <c r="E4343" t="str">
        <f>Raw_Data!E4343</f>
        <v>GIBBS, JON</v>
      </c>
      <c r="F4343" t="str">
        <f>Raw_Data!F4343</f>
        <v>1700896156</v>
      </c>
      <c r="G4343" t="str">
        <f>Raw_Data!H4343</f>
        <v>1</v>
      </c>
      <c r="H4343">
        <f>IFERROR(VLOOKUP(G4343,Store_Map!$A$2:$I$100,3,FALSE),"")</f>
        <v>0</v>
      </c>
      <c r="I4343">
        <f>IFERROR(VLOOKUP(G4343,Store_Map!$A$2:$I$100,4,FALSE),"")</f>
        <v>0</v>
      </c>
      <c r="J4343">
        <f>IFERROR(VLOOKUP(G4343,Store_Map!$A$2:$I$100,5,FALSE),"")</f>
        <v>0</v>
      </c>
      <c r="K4343">
        <f>IFERROR(VLOOKUP(G4343,Store_Map!$A$2:$I$100,6,FALSE),"")</f>
        <v>0</v>
      </c>
      <c r="L4343">
        <f>IFERROR(VLOOKUP(G4343,Store_Map!$A$2:$I$100,7,FALSE),"")</f>
        <v>0</v>
      </c>
      <c r="M4343">
        <f>IFERROR(VLOOKUP(G4343,Store_Map!$A$2:$I$100,8,FALSE),"")</f>
        <v>0</v>
      </c>
      <c r="N4343">
        <f t="shared" si="603"/>
        <v>0</v>
      </c>
      <c r="O4343" t="str">
        <f t="shared" si="604"/>
        <v>PASS</v>
      </c>
      <c r="P4343" t="str">
        <f t="shared" si="605"/>
        <v>PASS</v>
      </c>
      <c r="Q4343" t="str">
        <f t="shared" si="606"/>
        <v>PASS</v>
      </c>
      <c r="R4343" t="str">
        <f t="shared" si="607"/>
        <v>PASS</v>
      </c>
      <c r="S4343" t="str">
        <f t="shared" si="608"/>
        <v>PASS</v>
      </c>
      <c r="T4343">
        <f t="shared" si="609"/>
        <v>100</v>
      </c>
      <c r="U4343" t="str">
        <f t="shared" si="610"/>
        <v>Low</v>
      </c>
      <c r="V4343" t="str">
        <f t="shared" si="611"/>
        <v>Clean</v>
      </c>
    </row>
    <row r="4344" spans="1:22" x14ac:dyDescent="0.3">
      <c r="A4344" t="str">
        <f>Raw_Data!A4344</f>
        <v>16055107</v>
      </c>
      <c r="B4344">
        <f>Raw_Data!B4344</f>
        <v>45673</v>
      </c>
      <c r="C4344" t="str">
        <f>Raw_Data!C4344</f>
        <v>*DEXCOM G6 TRANSMITTER</v>
      </c>
      <c r="D4344" t="str">
        <f>Raw_Data!D4344</f>
        <v>8627001601</v>
      </c>
      <c r="E4344" t="str">
        <f>Raw_Data!E4344</f>
        <v>COX, NANCY</v>
      </c>
      <c r="F4344" t="str">
        <f>Raw_Data!F4344</f>
        <v>1811191638</v>
      </c>
      <c r="G4344" t="str">
        <f>Raw_Data!H4344</f>
        <v>1</v>
      </c>
      <c r="H4344">
        <f>IFERROR(VLOOKUP(G4344,Store_Map!$A$2:$I$100,3,FALSE),"")</f>
        <v>0</v>
      </c>
      <c r="I4344">
        <f>IFERROR(VLOOKUP(G4344,Store_Map!$A$2:$I$100,4,FALSE),"")</f>
        <v>0</v>
      </c>
      <c r="J4344">
        <f>IFERROR(VLOOKUP(G4344,Store_Map!$A$2:$I$100,5,FALSE),"")</f>
        <v>0</v>
      </c>
      <c r="K4344">
        <f>IFERROR(VLOOKUP(G4344,Store_Map!$A$2:$I$100,6,FALSE),"")</f>
        <v>0</v>
      </c>
      <c r="L4344">
        <f>IFERROR(VLOOKUP(G4344,Store_Map!$A$2:$I$100,7,FALSE),"")</f>
        <v>0</v>
      </c>
      <c r="M4344">
        <f>IFERROR(VLOOKUP(G4344,Store_Map!$A$2:$I$100,8,FALSE),"")</f>
        <v>0</v>
      </c>
      <c r="N4344">
        <f t="shared" si="603"/>
        <v>0</v>
      </c>
      <c r="O4344" t="str">
        <f t="shared" si="604"/>
        <v>PASS</v>
      </c>
      <c r="P4344" t="str">
        <f t="shared" si="605"/>
        <v>PASS</v>
      </c>
      <c r="Q4344" t="str">
        <f t="shared" si="606"/>
        <v>PASS</v>
      </c>
      <c r="R4344" t="str">
        <f t="shared" si="607"/>
        <v>PASS</v>
      </c>
      <c r="S4344" t="str">
        <f t="shared" si="608"/>
        <v>PASS</v>
      </c>
      <c r="T4344">
        <f t="shared" si="609"/>
        <v>100</v>
      </c>
      <c r="U4344" t="str">
        <f t="shared" si="610"/>
        <v>Low</v>
      </c>
      <c r="V4344" t="str">
        <f t="shared" si="611"/>
        <v>Clean</v>
      </c>
    </row>
    <row r="4345" spans="1:22" x14ac:dyDescent="0.3">
      <c r="A4345" t="str">
        <f>Raw_Data!A4345</f>
        <v>16054332</v>
      </c>
      <c r="B4345">
        <f>Raw_Data!B4345</f>
        <v>45673</v>
      </c>
      <c r="C4345" t="str">
        <f>Raw_Data!C4345</f>
        <v>CYANOCOBALAMIN 1,000 MCG/ML</v>
      </c>
      <c r="D4345" t="str">
        <f>Raw_Data!D4345</f>
        <v>517003125</v>
      </c>
      <c r="E4345" t="str">
        <f>Raw_Data!E4345</f>
        <v>BYNE, EDMUND</v>
      </c>
      <c r="F4345" t="str">
        <f>Raw_Data!F4345</f>
        <v>1033186648</v>
      </c>
      <c r="G4345" t="str">
        <f>Raw_Data!H4345</f>
        <v>1</v>
      </c>
      <c r="H4345">
        <f>IFERROR(VLOOKUP(G4345,Store_Map!$A$2:$I$100,3,FALSE),"")</f>
        <v>0</v>
      </c>
      <c r="I4345">
        <f>IFERROR(VLOOKUP(G4345,Store_Map!$A$2:$I$100,4,FALSE),"")</f>
        <v>0</v>
      </c>
      <c r="J4345">
        <f>IFERROR(VLOOKUP(G4345,Store_Map!$A$2:$I$100,5,FALSE),"")</f>
        <v>0</v>
      </c>
      <c r="K4345">
        <f>IFERROR(VLOOKUP(G4345,Store_Map!$A$2:$I$100,6,FALSE),"")</f>
        <v>0</v>
      </c>
      <c r="L4345">
        <f>IFERROR(VLOOKUP(G4345,Store_Map!$A$2:$I$100,7,FALSE),"")</f>
        <v>0</v>
      </c>
      <c r="M4345">
        <f>IFERROR(VLOOKUP(G4345,Store_Map!$A$2:$I$100,8,FALSE),"")</f>
        <v>0</v>
      </c>
      <c r="N4345">
        <f t="shared" si="603"/>
        <v>0</v>
      </c>
      <c r="O4345" t="str">
        <f t="shared" si="604"/>
        <v>PASS</v>
      </c>
      <c r="P4345" t="str">
        <f t="shared" si="605"/>
        <v>REVIEW</v>
      </c>
      <c r="Q4345" t="str">
        <f t="shared" si="606"/>
        <v>PASS</v>
      </c>
      <c r="R4345" t="str">
        <f t="shared" si="607"/>
        <v>PASS</v>
      </c>
      <c r="S4345" t="str">
        <f t="shared" si="608"/>
        <v>REVIEW</v>
      </c>
      <c r="T4345">
        <f t="shared" si="609"/>
        <v>90</v>
      </c>
      <c r="U4345" t="str">
        <f t="shared" si="610"/>
        <v>Low</v>
      </c>
      <c r="V4345" t="str">
        <f t="shared" si="611"/>
        <v>Invalid NDC</v>
      </c>
    </row>
    <row r="4346" spans="1:22" x14ac:dyDescent="0.3">
      <c r="A4346" t="str">
        <f>Raw_Data!A4346</f>
        <v>16055343</v>
      </c>
      <c r="B4346">
        <f>Raw_Data!B4346</f>
        <v>45673</v>
      </c>
      <c r="C4346" t="str">
        <f>Raw_Data!C4346</f>
        <v>ALBUTEROL HFA 90 MCG INHALE</v>
      </c>
      <c r="D4346" t="str">
        <f>Raw_Data!D4346</f>
        <v>66993001968</v>
      </c>
      <c r="E4346" t="str">
        <f>Raw_Data!E4346</f>
        <v>GIBBS, JON</v>
      </c>
      <c r="F4346" t="str">
        <f>Raw_Data!F4346</f>
        <v>1700896156</v>
      </c>
      <c r="G4346" t="str">
        <f>Raw_Data!H4346</f>
        <v>1</v>
      </c>
      <c r="H4346">
        <f>IFERROR(VLOOKUP(G4346,Store_Map!$A$2:$I$100,3,FALSE),"")</f>
        <v>0</v>
      </c>
      <c r="I4346">
        <f>IFERROR(VLOOKUP(G4346,Store_Map!$A$2:$I$100,4,FALSE),"")</f>
        <v>0</v>
      </c>
      <c r="J4346">
        <f>IFERROR(VLOOKUP(G4346,Store_Map!$A$2:$I$100,5,FALSE),"")</f>
        <v>0</v>
      </c>
      <c r="K4346">
        <f>IFERROR(VLOOKUP(G4346,Store_Map!$A$2:$I$100,6,FALSE),"")</f>
        <v>0</v>
      </c>
      <c r="L4346">
        <f>IFERROR(VLOOKUP(G4346,Store_Map!$A$2:$I$100,7,FALSE),"")</f>
        <v>0</v>
      </c>
      <c r="M4346">
        <f>IFERROR(VLOOKUP(G4346,Store_Map!$A$2:$I$100,8,FALSE),"")</f>
        <v>0</v>
      </c>
      <c r="N4346">
        <f t="shared" si="603"/>
        <v>0</v>
      </c>
      <c r="O4346" t="str">
        <f t="shared" si="604"/>
        <v>PASS</v>
      </c>
      <c r="P4346" t="str">
        <f t="shared" si="605"/>
        <v>PASS</v>
      </c>
      <c r="Q4346" t="str">
        <f t="shared" si="606"/>
        <v>PASS</v>
      </c>
      <c r="R4346" t="str">
        <f t="shared" si="607"/>
        <v>PASS</v>
      </c>
      <c r="S4346" t="str">
        <f t="shared" si="608"/>
        <v>PASS</v>
      </c>
      <c r="T4346">
        <f t="shared" si="609"/>
        <v>100</v>
      </c>
      <c r="U4346" t="str">
        <f t="shared" si="610"/>
        <v>Low</v>
      </c>
      <c r="V4346" t="str">
        <f t="shared" si="611"/>
        <v>Clean</v>
      </c>
    </row>
    <row r="4347" spans="1:22" x14ac:dyDescent="0.3">
      <c r="A4347" t="str">
        <f>Raw_Data!A4347</f>
        <v>16055344</v>
      </c>
      <c r="B4347">
        <f>Raw_Data!B4347</f>
        <v>45673</v>
      </c>
      <c r="C4347" t="str">
        <f>Raw_Data!C4347</f>
        <v>METHYLPREDNISOLONE 4 MG TAB</v>
      </c>
      <c r="D4347" t="str">
        <f>Raw_Data!D4347</f>
        <v>59746000106</v>
      </c>
      <c r="E4347" t="str">
        <f>Raw_Data!E4347</f>
        <v>GIBBS, JON</v>
      </c>
      <c r="F4347" t="str">
        <f>Raw_Data!F4347</f>
        <v>1700896156</v>
      </c>
      <c r="G4347" t="str">
        <f>Raw_Data!H4347</f>
        <v>1</v>
      </c>
      <c r="H4347">
        <f>IFERROR(VLOOKUP(G4347,Store_Map!$A$2:$I$100,3,FALSE),"")</f>
        <v>0</v>
      </c>
      <c r="I4347">
        <f>IFERROR(VLOOKUP(G4347,Store_Map!$A$2:$I$100,4,FALSE),"")</f>
        <v>0</v>
      </c>
      <c r="J4347">
        <f>IFERROR(VLOOKUP(G4347,Store_Map!$A$2:$I$100,5,FALSE),"")</f>
        <v>0</v>
      </c>
      <c r="K4347">
        <f>IFERROR(VLOOKUP(G4347,Store_Map!$A$2:$I$100,6,FALSE),"")</f>
        <v>0</v>
      </c>
      <c r="L4347">
        <f>IFERROR(VLOOKUP(G4347,Store_Map!$A$2:$I$100,7,FALSE),"")</f>
        <v>0</v>
      </c>
      <c r="M4347">
        <f>IFERROR(VLOOKUP(G4347,Store_Map!$A$2:$I$100,8,FALSE),"")</f>
        <v>0</v>
      </c>
      <c r="N4347">
        <f t="shared" si="603"/>
        <v>0</v>
      </c>
      <c r="O4347" t="str">
        <f t="shared" si="604"/>
        <v>PASS</v>
      </c>
      <c r="P4347" t="str">
        <f t="shared" si="605"/>
        <v>PASS</v>
      </c>
      <c r="Q4347" t="str">
        <f t="shared" si="606"/>
        <v>PASS</v>
      </c>
      <c r="R4347" t="str">
        <f t="shared" si="607"/>
        <v>PASS</v>
      </c>
      <c r="S4347" t="str">
        <f t="shared" si="608"/>
        <v>PASS</v>
      </c>
      <c r="T4347">
        <f t="shared" si="609"/>
        <v>100</v>
      </c>
      <c r="U4347" t="str">
        <f t="shared" si="610"/>
        <v>Low</v>
      </c>
      <c r="V4347" t="str">
        <f t="shared" si="611"/>
        <v>Clean</v>
      </c>
    </row>
    <row r="4348" spans="1:22" x14ac:dyDescent="0.3">
      <c r="A4348" t="str">
        <f>Raw_Data!A4348</f>
        <v>16055345</v>
      </c>
      <c r="B4348">
        <f>Raw_Data!B4348</f>
        <v>45673</v>
      </c>
      <c r="C4348" t="str">
        <f>Raw_Data!C4348</f>
        <v>DOXYCYCLINE HYCLATE 100 MG</v>
      </c>
      <c r="D4348" t="str">
        <f>Raw_Data!D4348</f>
        <v>143980305</v>
      </c>
      <c r="E4348" t="str">
        <f>Raw_Data!E4348</f>
        <v>GIBBS, JON</v>
      </c>
      <c r="F4348" t="str">
        <f>Raw_Data!F4348</f>
        <v>1700896156</v>
      </c>
      <c r="G4348" t="str">
        <f>Raw_Data!H4348</f>
        <v>1</v>
      </c>
      <c r="H4348">
        <f>IFERROR(VLOOKUP(G4348,Store_Map!$A$2:$I$100,3,FALSE),"")</f>
        <v>0</v>
      </c>
      <c r="I4348">
        <f>IFERROR(VLOOKUP(G4348,Store_Map!$A$2:$I$100,4,FALSE),"")</f>
        <v>0</v>
      </c>
      <c r="J4348">
        <f>IFERROR(VLOOKUP(G4348,Store_Map!$A$2:$I$100,5,FALSE),"")</f>
        <v>0</v>
      </c>
      <c r="K4348">
        <f>IFERROR(VLOOKUP(G4348,Store_Map!$A$2:$I$100,6,FALSE),"")</f>
        <v>0</v>
      </c>
      <c r="L4348">
        <f>IFERROR(VLOOKUP(G4348,Store_Map!$A$2:$I$100,7,FALSE),"")</f>
        <v>0</v>
      </c>
      <c r="M4348">
        <f>IFERROR(VLOOKUP(G4348,Store_Map!$A$2:$I$100,8,FALSE),"")</f>
        <v>0</v>
      </c>
      <c r="N4348">
        <f t="shared" si="603"/>
        <v>0</v>
      </c>
      <c r="O4348" t="str">
        <f t="shared" si="604"/>
        <v>PASS</v>
      </c>
      <c r="P4348" t="str">
        <f t="shared" si="605"/>
        <v>REVIEW</v>
      </c>
      <c r="Q4348" t="str">
        <f t="shared" si="606"/>
        <v>PASS</v>
      </c>
      <c r="R4348" t="str">
        <f t="shared" si="607"/>
        <v>PASS</v>
      </c>
      <c r="S4348" t="str">
        <f t="shared" si="608"/>
        <v>REVIEW</v>
      </c>
      <c r="T4348">
        <f t="shared" si="609"/>
        <v>90</v>
      </c>
      <c r="U4348" t="str">
        <f t="shared" si="610"/>
        <v>Low</v>
      </c>
      <c r="V4348" t="str">
        <f t="shared" si="611"/>
        <v>Invalid NDC</v>
      </c>
    </row>
    <row r="4349" spans="1:22" x14ac:dyDescent="0.3">
      <c r="A4349" t="str">
        <f>Raw_Data!A4349</f>
        <v>16055346</v>
      </c>
      <c r="B4349">
        <f>Raw_Data!B4349</f>
        <v>45673</v>
      </c>
      <c r="C4349" t="str">
        <f>Raw_Data!C4349</f>
        <v>IBUPROFEN 800 MG TABLET</v>
      </c>
      <c r="D4349" t="str">
        <f>Raw_Data!D4349</f>
        <v>55111068405</v>
      </c>
      <c r="E4349" t="str">
        <f>Raw_Data!E4349</f>
        <v>GIBBS, JON</v>
      </c>
      <c r="F4349" t="str">
        <f>Raw_Data!F4349</f>
        <v>1700896156</v>
      </c>
      <c r="G4349" t="str">
        <f>Raw_Data!H4349</f>
        <v>1</v>
      </c>
      <c r="H4349">
        <f>IFERROR(VLOOKUP(G4349,Store_Map!$A$2:$I$100,3,FALSE),"")</f>
        <v>0</v>
      </c>
      <c r="I4349">
        <f>IFERROR(VLOOKUP(G4349,Store_Map!$A$2:$I$100,4,FALSE),"")</f>
        <v>0</v>
      </c>
      <c r="J4349">
        <f>IFERROR(VLOOKUP(G4349,Store_Map!$A$2:$I$100,5,FALSE),"")</f>
        <v>0</v>
      </c>
      <c r="K4349">
        <f>IFERROR(VLOOKUP(G4349,Store_Map!$A$2:$I$100,6,FALSE),"")</f>
        <v>0</v>
      </c>
      <c r="L4349">
        <f>IFERROR(VLOOKUP(G4349,Store_Map!$A$2:$I$100,7,FALSE),"")</f>
        <v>0</v>
      </c>
      <c r="M4349">
        <f>IFERROR(VLOOKUP(G4349,Store_Map!$A$2:$I$100,8,FALSE),"")</f>
        <v>0</v>
      </c>
      <c r="N4349">
        <f t="shared" si="603"/>
        <v>0</v>
      </c>
      <c r="O4349" t="str">
        <f t="shared" si="604"/>
        <v>PASS</v>
      </c>
      <c r="P4349" t="str">
        <f t="shared" si="605"/>
        <v>PASS</v>
      </c>
      <c r="Q4349" t="str">
        <f t="shared" si="606"/>
        <v>PASS</v>
      </c>
      <c r="R4349" t="str">
        <f t="shared" si="607"/>
        <v>PASS</v>
      </c>
      <c r="S4349" t="str">
        <f t="shared" si="608"/>
        <v>PASS</v>
      </c>
      <c r="T4349">
        <f t="shared" si="609"/>
        <v>100</v>
      </c>
      <c r="U4349" t="str">
        <f t="shared" si="610"/>
        <v>Low</v>
      </c>
      <c r="V4349" t="str">
        <f t="shared" si="611"/>
        <v>Clean</v>
      </c>
    </row>
    <row r="4350" spans="1:22" x14ac:dyDescent="0.3">
      <c r="A4350" t="str">
        <f>Raw_Data!A4350</f>
        <v>16055347</v>
      </c>
      <c r="B4350">
        <f>Raw_Data!B4350</f>
        <v>45673</v>
      </c>
      <c r="C4350" t="str">
        <f>Raw_Data!C4350</f>
        <v>HYDROXYZINE HCL 25 MG TABLE</v>
      </c>
      <c r="D4350" t="str">
        <f>Raw_Data!D4350</f>
        <v>23155050101</v>
      </c>
      <c r="E4350" t="str">
        <f>Raw_Data!E4350</f>
        <v>GIBBS, JON</v>
      </c>
      <c r="F4350" t="str">
        <f>Raw_Data!F4350</f>
        <v>1700896156</v>
      </c>
      <c r="G4350" t="str">
        <f>Raw_Data!H4350</f>
        <v>1</v>
      </c>
      <c r="H4350">
        <f>IFERROR(VLOOKUP(G4350,Store_Map!$A$2:$I$100,3,FALSE),"")</f>
        <v>0</v>
      </c>
      <c r="I4350">
        <f>IFERROR(VLOOKUP(G4350,Store_Map!$A$2:$I$100,4,FALSE),"")</f>
        <v>0</v>
      </c>
      <c r="J4350">
        <f>IFERROR(VLOOKUP(G4350,Store_Map!$A$2:$I$100,5,FALSE),"")</f>
        <v>0</v>
      </c>
      <c r="K4350">
        <f>IFERROR(VLOOKUP(G4350,Store_Map!$A$2:$I$100,6,FALSE),"")</f>
        <v>0</v>
      </c>
      <c r="L4350">
        <f>IFERROR(VLOOKUP(G4350,Store_Map!$A$2:$I$100,7,FALSE),"")</f>
        <v>0</v>
      </c>
      <c r="M4350">
        <f>IFERROR(VLOOKUP(G4350,Store_Map!$A$2:$I$100,8,FALSE),"")</f>
        <v>0</v>
      </c>
      <c r="N4350">
        <f t="shared" si="603"/>
        <v>0</v>
      </c>
      <c r="O4350" t="str">
        <f t="shared" si="604"/>
        <v>PASS</v>
      </c>
      <c r="P4350" t="str">
        <f t="shared" si="605"/>
        <v>PASS</v>
      </c>
      <c r="Q4350" t="str">
        <f t="shared" si="606"/>
        <v>PASS</v>
      </c>
      <c r="R4350" t="str">
        <f t="shared" si="607"/>
        <v>PASS</v>
      </c>
      <c r="S4350" t="str">
        <f t="shared" si="608"/>
        <v>PASS</v>
      </c>
      <c r="T4350">
        <f t="shared" si="609"/>
        <v>100</v>
      </c>
      <c r="U4350" t="str">
        <f t="shared" si="610"/>
        <v>Low</v>
      </c>
      <c r="V4350" t="str">
        <f t="shared" si="611"/>
        <v>Clean</v>
      </c>
    </row>
    <row r="4351" spans="1:22" x14ac:dyDescent="0.3">
      <c r="A4351" t="str">
        <f>Raw_Data!A4351</f>
        <v>16055348</v>
      </c>
      <c r="B4351">
        <f>Raw_Data!B4351</f>
        <v>45673</v>
      </c>
      <c r="C4351" t="str">
        <f>Raw_Data!C4351</f>
        <v>METOPROLOL TARTRATE 50 MG T</v>
      </c>
      <c r="D4351" t="str">
        <f>Raw_Data!D4351</f>
        <v>378003201</v>
      </c>
      <c r="E4351" t="str">
        <f>Raw_Data!E4351</f>
        <v>GIBBS, JON</v>
      </c>
      <c r="F4351" t="str">
        <f>Raw_Data!F4351</f>
        <v>1700896156</v>
      </c>
      <c r="G4351" t="str">
        <f>Raw_Data!H4351</f>
        <v>1</v>
      </c>
      <c r="H4351">
        <f>IFERROR(VLOOKUP(G4351,Store_Map!$A$2:$I$100,3,FALSE),"")</f>
        <v>0</v>
      </c>
      <c r="I4351">
        <f>IFERROR(VLOOKUP(G4351,Store_Map!$A$2:$I$100,4,FALSE),"")</f>
        <v>0</v>
      </c>
      <c r="J4351">
        <f>IFERROR(VLOOKUP(G4351,Store_Map!$A$2:$I$100,5,FALSE),"")</f>
        <v>0</v>
      </c>
      <c r="K4351">
        <f>IFERROR(VLOOKUP(G4351,Store_Map!$A$2:$I$100,6,FALSE),"")</f>
        <v>0</v>
      </c>
      <c r="L4351">
        <f>IFERROR(VLOOKUP(G4351,Store_Map!$A$2:$I$100,7,FALSE),"")</f>
        <v>0</v>
      </c>
      <c r="M4351">
        <f>IFERROR(VLOOKUP(G4351,Store_Map!$A$2:$I$100,8,FALSE),"")</f>
        <v>0</v>
      </c>
      <c r="N4351">
        <f t="shared" si="603"/>
        <v>0</v>
      </c>
      <c r="O4351" t="str">
        <f t="shared" si="604"/>
        <v>PASS</v>
      </c>
      <c r="P4351" t="str">
        <f t="shared" si="605"/>
        <v>REVIEW</v>
      </c>
      <c r="Q4351" t="str">
        <f t="shared" si="606"/>
        <v>PASS</v>
      </c>
      <c r="R4351" t="str">
        <f t="shared" si="607"/>
        <v>PASS</v>
      </c>
      <c r="S4351" t="str">
        <f t="shared" si="608"/>
        <v>REVIEW</v>
      </c>
      <c r="T4351">
        <f t="shared" si="609"/>
        <v>90</v>
      </c>
      <c r="U4351" t="str">
        <f t="shared" si="610"/>
        <v>Low</v>
      </c>
      <c r="V4351" t="str">
        <f t="shared" si="611"/>
        <v>Invalid NDC</v>
      </c>
    </row>
    <row r="4352" spans="1:22" x14ac:dyDescent="0.3">
      <c r="A4352" t="str">
        <f>Raw_Data!A4352</f>
        <v>16055354</v>
      </c>
      <c r="B4352">
        <f>Raw_Data!B4352</f>
        <v>45673</v>
      </c>
      <c r="C4352" t="str">
        <f>Raw_Data!C4352</f>
        <v>CYCLOBENZAPRINE 10 MG TABLE</v>
      </c>
      <c r="D4352" t="str">
        <f>Raw_Data!D4352</f>
        <v>52817033210</v>
      </c>
      <c r="E4352" t="str">
        <f>Raw_Data!E4352</f>
        <v>GIBBS, JON</v>
      </c>
      <c r="F4352" t="str">
        <f>Raw_Data!F4352</f>
        <v>1700896156</v>
      </c>
      <c r="G4352" t="str">
        <f>Raw_Data!H4352</f>
        <v>1</v>
      </c>
      <c r="H4352">
        <f>IFERROR(VLOOKUP(G4352,Store_Map!$A$2:$I$100,3,FALSE),"")</f>
        <v>0</v>
      </c>
      <c r="I4352">
        <f>IFERROR(VLOOKUP(G4352,Store_Map!$A$2:$I$100,4,FALSE),"")</f>
        <v>0</v>
      </c>
      <c r="J4352">
        <f>IFERROR(VLOOKUP(G4352,Store_Map!$A$2:$I$100,5,FALSE),"")</f>
        <v>0</v>
      </c>
      <c r="K4352">
        <f>IFERROR(VLOOKUP(G4352,Store_Map!$A$2:$I$100,6,FALSE),"")</f>
        <v>0</v>
      </c>
      <c r="L4352">
        <f>IFERROR(VLOOKUP(G4352,Store_Map!$A$2:$I$100,7,FALSE),"")</f>
        <v>0</v>
      </c>
      <c r="M4352">
        <f>IFERROR(VLOOKUP(G4352,Store_Map!$A$2:$I$100,8,FALSE),"")</f>
        <v>0</v>
      </c>
      <c r="N4352">
        <f t="shared" si="603"/>
        <v>0</v>
      </c>
      <c r="O4352" t="str">
        <f t="shared" si="604"/>
        <v>PASS</v>
      </c>
      <c r="P4352" t="str">
        <f t="shared" si="605"/>
        <v>PASS</v>
      </c>
      <c r="Q4352" t="str">
        <f t="shared" si="606"/>
        <v>PASS</v>
      </c>
      <c r="R4352" t="str">
        <f t="shared" si="607"/>
        <v>PASS</v>
      </c>
      <c r="S4352" t="str">
        <f t="shared" si="608"/>
        <v>PASS</v>
      </c>
      <c r="T4352">
        <f t="shared" si="609"/>
        <v>100</v>
      </c>
      <c r="U4352" t="str">
        <f t="shared" si="610"/>
        <v>Low</v>
      </c>
      <c r="V4352" t="str">
        <f t="shared" si="611"/>
        <v>Clean</v>
      </c>
    </row>
    <row r="4353" spans="1:22" x14ac:dyDescent="0.3">
      <c r="A4353" t="str">
        <f>Raw_Data!A4353</f>
        <v>16055355</v>
      </c>
      <c r="B4353">
        <f>Raw_Data!B4353</f>
        <v>45673</v>
      </c>
      <c r="C4353" t="str">
        <f>Raw_Data!C4353</f>
        <v>DICLOFENAC SOD DR 75 MG TAB</v>
      </c>
      <c r="D4353" t="str">
        <f>Raw_Data!D4353</f>
        <v>16571020106</v>
      </c>
      <c r="E4353" t="str">
        <f>Raw_Data!E4353</f>
        <v>GIBBS, JON</v>
      </c>
      <c r="F4353" t="str">
        <f>Raw_Data!F4353</f>
        <v>1700896156</v>
      </c>
      <c r="G4353" t="str">
        <f>Raw_Data!H4353</f>
        <v>1</v>
      </c>
      <c r="H4353">
        <f>IFERROR(VLOOKUP(G4353,Store_Map!$A$2:$I$100,3,FALSE),"")</f>
        <v>0</v>
      </c>
      <c r="I4353">
        <f>IFERROR(VLOOKUP(G4353,Store_Map!$A$2:$I$100,4,FALSE),"")</f>
        <v>0</v>
      </c>
      <c r="J4353">
        <f>IFERROR(VLOOKUP(G4353,Store_Map!$A$2:$I$100,5,FALSE),"")</f>
        <v>0</v>
      </c>
      <c r="K4353">
        <f>IFERROR(VLOOKUP(G4353,Store_Map!$A$2:$I$100,6,FALSE),"")</f>
        <v>0</v>
      </c>
      <c r="L4353">
        <f>IFERROR(VLOOKUP(G4353,Store_Map!$A$2:$I$100,7,FALSE),"")</f>
        <v>0</v>
      </c>
      <c r="M4353">
        <f>IFERROR(VLOOKUP(G4353,Store_Map!$A$2:$I$100,8,FALSE),"")</f>
        <v>0</v>
      </c>
      <c r="N4353">
        <f t="shared" si="603"/>
        <v>0</v>
      </c>
      <c r="O4353" t="str">
        <f t="shared" si="604"/>
        <v>PASS</v>
      </c>
      <c r="P4353" t="str">
        <f t="shared" si="605"/>
        <v>PASS</v>
      </c>
      <c r="Q4353" t="str">
        <f t="shared" si="606"/>
        <v>PASS</v>
      </c>
      <c r="R4353" t="str">
        <f t="shared" si="607"/>
        <v>PASS</v>
      </c>
      <c r="S4353" t="str">
        <f t="shared" si="608"/>
        <v>PASS</v>
      </c>
      <c r="T4353">
        <f t="shared" si="609"/>
        <v>100</v>
      </c>
      <c r="U4353" t="str">
        <f t="shared" si="610"/>
        <v>Low</v>
      </c>
      <c r="V4353" t="str">
        <f t="shared" si="611"/>
        <v>Clean</v>
      </c>
    </row>
    <row r="4354" spans="1:22" x14ac:dyDescent="0.3">
      <c r="A4354" t="str">
        <f>Raw_Data!A4354</f>
        <v>16055357</v>
      </c>
      <c r="B4354">
        <f>Raw_Data!B4354</f>
        <v>45673</v>
      </c>
      <c r="C4354" t="str">
        <f>Raw_Data!C4354</f>
        <v>TADALAFIL 20 MG TABLET</v>
      </c>
      <c r="D4354" t="str">
        <f>Raw_Data!D4354</f>
        <v>27241011403</v>
      </c>
      <c r="E4354" t="str">
        <f>Raw_Data!E4354</f>
        <v>GIBBS, JON</v>
      </c>
      <c r="F4354" t="str">
        <f>Raw_Data!F4354</f>
        <v>1700896156</v>
      </c>
      <c r="G4354" t="str">
        <f>Raw_Data!H4354</f>
        <v>1</v>
      </c>
      <c r="H4354">
        <f>IFERROR(VLOOKUP(G4354,Store_Map!$A$2:$I$100,3,FALSE),"")</f>
        <v>0</v>
      </c>
      <c r="I4354">
        <f>IFERROR(VLOOKUP(G4354,Store_Map!$A$2:$I$100,4,FALSE),"")</f>
        <v>0</v>
      </c>
      <c r="J4354">
        <f>IFERROR(VLOOKUP(G4354,Store_Map!$A$2:$I$100,5,FALSE),"")</f>
        <v>0</v>
      </c>
      <c r="K4354">
        <f>IFERROR(VLOOKUP(G4354,Store_Map!$A$2:$I$100,6,FALSE),"")</f>
        <v>0</v>
      </c>
      <c r="L4354">
        <f>IFERROR(VLOOKUP(G4354,Store_Map!$A$2:$I$100,7,FALSE),"")</f>
        <v>0</v>
      </c>
      <c r="M4354">
        <f>IFERROR(VLOOKUP(G4354,Store_Map!$A$2:$I$100,8,FALSE),"")</f>
        <v>0</v>
      </c>
      <c r="N4354">
        <f t="shared" ref="N4354:N4417" si="612">COUNTBLANK(A4354:M4354)</f>
        <v>0</v>
      </c>
      <c r="O4354" t="str">
        <f t="shared" ref="O4354:O4417" si="613">IF(AND(F4354&lt;&gt;"",LEN(F4354)=10,ISNUMBER(--F4354)),"PASS","REVIEW")</f>
        <v>PASS</v>
      </c>
      <c r="P4354" t="str">
        <f t="shared" ref="P4354:P4417" si="614">IF(AND(D4354&lt;&gt;"",OR(LEN(D4354)=10,LEN(D4354)=11),ISNUMBER(--D4354)),"PASS","REVIEW")</f>
        <v>PASS</v>
      </c>
      <c r="Q4354" t="str">
        <f t="shared" ref="Q4354:Q4417" si="615">IF(H4354&lt;&gt;"","PASS","REVIEW")</f>
        <v>PASS</v>
      </c>
      <c r="R4354" t="str">
        <f t="shared" ref="R4354:R4417" si="616">IF(AND(I4354&lt;&gt;"",J4354&lt;&gt;"",K4354&lt;&gt;"",L4354&lt;&gt;"",M4354&lt;&gt;""),"PASS","REVIEW")</f>
        <v>PASS</v>
      </c>
      <c r="S4354" t="str">
        <f t="shared" ref="S4354:S4417" si="617">IF(OR(N4354&gt;0,O4354="REVIEW",P4354="REVIEW",Q4354="REVIEW",R4354="REVIEW"),"REVIEW","PASS")</f>
        <v>PASS</v>
      </c>
      <c r="T4354">
        <f t="shared" ref="T4354:T4417" si="618">MAX(0,100-(N4354*5)-IF(O4354="REVIEW",15,0)-IF(P4354="REVIEW",10,0)-IF(Q4354="REVIEW",10,0)-IF(R4354="REVIEW",20,0))</f>
        <v>100</v>
      </c>
      <c r="U4354" t="str">
        <f t="shared" ref="U4354:U4417" si="619">IF(T4354&gt;=90,"Low",IF(T4354&gt;=70,"Medium","High"))</f>
        <v>Low</v>
      </c>
      <c r="V4354" t="str">
        <f t="shared" ref="V4354:V4417" si="620">IF(N4354&gt;0,"Missing required fields",IF(O4354="REVIEW","Invalid provider NPI",IF(P4354="REVIEW","Invalid NDC",IF(Q4354="REVIEW","Store mapping incomplete",IF(R4354="REVIEW","Entity mapping incomplete","Clean")))))</f>
        <v>Clean</v>
      </c>
    </row>
    <row r="4355" spans="1:22" x14ac:dyDescent="0.3">
      <c r="A4355" t="str">
        <f>Raw_Data!A4355</f>
        <v>16055359</v>
      </c>
      <c r="B4355">
        <f>Raw_Data!B4355</f>
        <v>45673</v>
      </c>
      <c r="C4355" t="str">
        <f>Raw_Data!C4355</f>
        <v>METHYLPREDNISOLONE 4 MG TAB</v>
      </c>
      <c r="D4355" t="str">
        <f>Raw_Data!D4355</f>
        <v>59746000106</v>
      </c>
      <c r="E4355" t="str">
        <f>Raw_Data!E4355</f>
        <v>GIBBS, JON</v>
      </c>
      <c r="F4355" t="str">
        <f>Raw_Data!F4355</f>
        <v>1700896156</v>
      </c>
      <c r="G4355" t="str">
        <f>Raw_Data!H4355</f>
        <v>1</v>
      </c>
      <c r="H4355">
        <f>IFERROR(VLOOKUP(G4355,Store_Map!$A$2:$I$100,3,FALSE),"")</f>
        <v>0</v>
      </c>
      <c r="I4355">
        <f>IFERROR(VLOOKUP(G4355,Store_Map!$A$2:$I$100,4,FALSE),"")</f>
        <v>0</v>
      </c>
      <c r="J4355">
        <f>IFERROR(VLOOKUP(G4355,Store_Map!$A$2:$I$100,5,FALSE),"")</f>
        <v>0</v>
      </c>
      <c r="K4355">
        <f>IFERROR(VLOOKUP(G4355,Store_Map!$A$2:$I$100,6,FALSE),"")</f>
        <v>0</v>
      </c>
      <c r="L4355">
        <f>IFERROR(VLOOKUP(G4355,Store_Map!$A$2:$I$100,7,FALSE),"")</f>
        <v>0</v>
      </c>
      <c r="M4355">
        <f>IFERROR(VLOOKUP(G4355,Store_Map!$A$2:$I$100,8,FALSE),"")</f>
        <v>0</v>
      </c>
      <c r="N4355">
        <f t="shared" si="612"/>
        <v>0</v>
      </c>
      <c r="O4355" t="str">
        <f t="shared" si="613"/>
        <v>PASS</v>
      </c>
      <c r="P4355" t="str">
        <f t="shared" si="614"/>
        <v>PASS</v>
      </c>
      <c r="Q4355" t="str">
        <f t="shared" si="615"/>
        <v>PASS</v>
      </c>
      <c r="R4355" t="str">
        <f t="shared" si="616"/>
        <v>PASS</v>
      </c>
      <c r="S4355" t="str">
        <f t="shared" si="617"/>
        <v>PASS</v>
      </c>
      <c r="T4355">
        <f t="shared" si="618"/>
        <v>100</v>
      </c>
      <c r="U4355" t="str">
        <f t="shared" si="619"/>
        <v>Low</v>
      </c>
      <c r="V4355" t="str">
        <f t="shared" si="620"/>
        <v>Clean</v>
      </c>
    </row>
    <row r="4356" spans="1:22" x14ac:dyDescent="0.3">
      <c r="A4356" t="str">
        <f>Raw_Data!A4356</f>
        <v>16055360</v>
      </c>
      <c r="B4356">
        <f>Raw_Data!B4356</f>
        <v>45673</v>
      </c>
      <c r="C4356" t="str">
        <f>Raw_Data!C4356</f>
        <v>AMOX-CLAV 875-125 MG TABLET</v>
      </c>
      <c r="D4356" t="str">
        <f>Raw_Data!D4356</f>
        <v>781185220</v>
      </c>
      <c r="E4356" t="str">
        <f>Raw_Data!E4356</f>
        <v>GIBBS, JON</v>
      </c>
      <c r="F4356" t="str">
        <f>Raw_Data!F4356</f>
        <v>1700896156</v>
      </c>
      <c r="G4356" t="str">
        <f>Raw_Data!H4356</f>
        <v>1</v>
      </c>
      <c r="H4356">
        <f>IFERROR(VLOOKUP(G4356,Store_Map!$A$2:$I$100,3,FALSE),"")</f>
        <v>0</v>
      </c>
      <c r="I4356">
        <f>IFERROR(VLOOKUP(G4356,Store_Map!$A$2:$I$100,4,FALSE),"")</f>
        <v>0</v>
      </c>
      <c r="J4356">
        <f>IFERROR(VLOOKUP(G4356,Store_Map!$A$2:$I$100,5,FALSE),"")</f>
        <v>0</v>
      </c>
      <c r="K4356">
        <f>IFERROR(VLOOKUP(G4356,Store_Map!$A$2:$I$100,6,FALSE),"")</f>
        <v>0</v>
      </c>
      <c r="L4356">
        <f>IFERROR(VLOOKUP(G4356,Store_Map!$A$2:$I$100,7,FALSE),"")</f>
        <v>0</v>
      </c>
      <c r="M4356">
        <f>IFERROR(VLOOKUP(G4356,Store_Map!$A$2:$I$100,8,FALSE),"")</f>
        <v>0</v>
      </c>
      <c r="N4356">
        <f t="shared" si="612"/>
        <v>0</v>
      </c>
      <c r="O4356" t="str">
        <f t="shared" si="613"/>
        <v>PASS</v>
      </c>
      <c r="P4356" t="str">
        <f t="shared" si="614"/>
        <v>REVIEW</v>
      </c>
      <c r="Q4356" t="str">
        <f t="shared" si="615"/>
        <v>PASS</v>
      </c>
      <c r="R4356" t="str">
        <f t="shared" si="616"/>
        <v>PASS</v>
      </c>
      <c r="S4356" t="str">
        <f t="shared" si="617"/>
        <v>REVIEW</v>
      </c>
      <c r="T4356">
        <f t="shared" si="618"/>
        <v>90</v>
      </c>
      <c r="U4356" t="str">
        <f t="shared" si="619"/>
        <v>Low</v>
      </c>
      <c r="V4356" t="str">
        <f t="shared" si="620"/>
        <v>Invalid NDC</v>
      </c>
    </row>
    <row r="4357" spans="1:22" x14ac:dyDescent="0.3">
      <c r="A4357" t="str">
        <f>Raw_Data!A4357</f>
        <v>14003059</v>
      </c>
      <c r="B4357">
        <f>Raw_Data!B4357</f>
        <v>45673</v>
      </c>
      <c r="C4357" t="str">
        <f>Raw_Data!C4357</f>
        <v>DIAZEPAM 10 MG TABLET</v>
      </c>
      <c r="D4357" t="str">
        <f>Raw_Data!D4357</f>
        <v>378047701</v>
      </c>
      <c r="E4357" t="str">
        <f>Raw_Data!E4357</f>
        <v>Surya MBBS, Sandarsh</v>
      </c>
      <c r="F4357" t="str">
        <f>Raw_Data!F4357</f>
        <v>1346538774</v>
      </c>
      <c r="G4357" t="str">
        <f>Raw_Data!H4357</f>
        <v>1</v>
      </c>
      <c r="H4357">
        <f>IFERROR(VLOOKUP(G4357,Store_Map!$A$2:$I$100,3,FALSE),"")</f>
        <v>0</v>
      </c>
      <c r="I4357">
        <f>IFERROR(VLOOKUP(G4357,Store_Map!$A$2:$I$100,4,FALSE),"")</f>
        <v>0</v>
      </c>
      <c r="J4357">
        <f>IFERROR(VLOOKUP(G4357,Store_Map!$A$2:$I$100,5,FALSE),"")</f>
        <v>0</v>
      </c>
      <c r="K4357">
        <f>IFERROR(VLOOKUP(G4357,Store_Map!$A$2:$I$100,6,FALSE),"")</f>
        <v>0</v>
      </c>
      <c r="L4357">
        <f>IFERROR(VLOOKUP(G4357,Store_Map!$A$2:$I$100,7,FALSE),"")</f>
        <v>0</v>
      </c>
      <c r="M4357">
        <f>IFERROR(VLOOKUP(G4357,Store_Map!$A$2:$I$100,8,FALSE),"")</f>
        <v>0</v>
      </c>
      <c r="N4357">
        <f t="shared" si="612"/>
        <v>0</v>
      </c>
      <c r="O4357" t="str">
        <f t="shared" si="613"/>
        <v>PASS</v>
      </c>
      <c r="P4357" t="str">
        <f t="shared" si="614"/>
        <v>REVIEW</v>
      </c>
      <c r="Q4357" t="str">
        <f t="shared" si="615"/>
        <v>PASS</v>
      </c>
      <c r="R4357" t="str">
        <f t="shared" si="616"/>
        <v>PASS</v>
      </c>
      <c r="S4357" t="str">
        <f t="shared" si="617"/>
        <v>REVIEW</v>
      </c>
      <c r="T4357">
        <f t="shared" si="618"/>
        <v>90</v>
      </c>
      <c r="U4357" t="str">
        <f t="shared" si="619"/>
        <v>Low</v>
      </c>
      <c r="V4357" t="str">
        <f t="shared" si="620"/>
        <v>Invalid NDC</v>
      </c>
    </row>
    <row r="4358" spans="1:22" x14ac:dyDescent="0.3">
      <c r="A4358" t="str">
        <f>Raw_Data!A4358</f>
        <v>16051262</v>
      </c>
      <c r="B4358">
        <f>Raw_Data!B4358</f>
        <v>45673</v>
      </c>
      <c r="C4358" t="str">
        <f>Raw_Data!C4358</f>
        <v>MELOXICAM 15 MG TABLET</v>
      </c>
      <c r="D4358" t="str">
        <f>Raw_Data!D4358</f>
        <v>69097015907</v>
      </c>
      <c r="E4358" t="str">
        <f>Raw_Data!E4358</f>
        <v>GIBBS, JON</v>
      </c>
      <c r="F4358" t="str">
        <f>Raw_Data!F4358</f>
        <v>1700896156</v>
      </c>
      <c r="G4358" t="str">
        <f>Raw_Data!H4358</f>
        <v>1</v>
      </c>
      <c r="H4358">
        <f>IFERROR(VLOOKUP(G4358,Store_Map!$A$2:$I$100,3,FALSE),"")</f>
        <v>0</v>
      </c>
      <c r="I4358">
        <f>IFERROR(VLOOKUP(G4358,Store_Map!$A$2:$I$100,4,FALSE),"")</f>
        <v>0</v>
      </c>
      <c r="J4358">
        <f>IFERROR(VLOOKUP(G4358,Store_Map!$A$2:$I$100,5,FALSE),"")</f>
        <v>0</v>
      </c>
      <c r="K4358">
        <f>IFERROR(VLOOKUP(G4358,Store_Map!$A$2:$I$100,6,FALSE),"")</f>
        <v>0</v>
      </c>
      <c r="L4358">
        <f>IFERROR(VLOOKUP(G4358,Store_Map!$A$2:$I$100,7,FALSE),"")</f>
        <v>0</v>
      </c>
      <c r="M4358">
        <f>IFERROR(VLOOKUP(G4358,Store_Map!$A$2:$I$100,8,FALSE),"")</f>
        <v>0</v>
      </c>
      <c r="N4358">
        <f t="shared" si="612"/>
        <v>0</v>
      </c>
      <c r="O4358" t="str">
        <f t="shared" si="613"/>
        <v>PASS</v>
      </c>
      <c r="P4358" t="str">
        <f t="shared" si="614"/>
        <v>PASS</v>
      </c>
      <c r="Q4358" t="str">
        <f t="shared" si="615"/>
        <v>PASS</v>
      </c>
      <c r="R4358" t="str">
        <f t="shared" si="616"/>
        <v>PASS</v>
      </c>
      <c r="S4358" t="str">
        <f t="shared" si="617"/>
        <v>PASS</v>
      </c>
      <c r="T4358">
        <f t="shared" si="618"/>
        <v>100</v>
      </c>
      <c r="U4358" t="str">
        <f t="shared" si="619"/>
        <v>Low</v>
      </c>
      <c r="V4358" t="str">
        <f t="shared" si="620"/>
        <v>Clean</v>
      </c>
    </row>
    <row r="4359" spans="1:22" x14ac:dyDescent="0.3">
      <c r="A4359" t="str">
        <f>Raw_Data!A4359</f>
        <v>16055361</v>
      </c>
      <c r="B4359">
        <f>Raw_Data!B4359</f>
        <v>45673</v>
      </c>
      <c r="C4359" t="str">
        <f>Raw_Data!C4359</f>
        <v>TOPIRAMATE 25 MG TABLET</v>
      </c>
      <c r="D4359" t="str">
        <f>Raw_Data!D4359</f>
        <v>68382013814</v>
      </c>
      <c r="E4359" t="str">
        <f>Raw_Data!E4359</f>
        <v>GIBBS, JON</v>
      </c>
      <c r="F4359" t="str">
        <f>Raw_Data!F4359</f>
        <v>1700896156</v>
      </c>
      <c r="G4359" t="str">
        <f>Raw_Data!H4359</f>
        <v>1</v>
      </c>
      <c r="H4359">
        <f>IFERROR(VLOOKUP(G4359,Store_Map!$A$2:$I$100,3,FALSE),"")</f>
        <v>0</v>
      </c>
      <c r="I4359">
        <f>IFERROR(VLOOKUP(G4359,Store_Map!$A$2:$I$100,4,FALSE),"")</f>
        <v>0</v>
      </c>
      <c r="J4359">
        <f>IFERROR(VLOOKUP(G4359,Store_Map!$A$2:$I$100,5,FALSE),"")</f>
        <v>0</v>
      </c>
      <c r="K4359">
        <f>IFERROR(VLOOKUP(G4359,Store_Map!$A$2:$I$100,6,FALSE),"")</f>
        <v>0</v>
      </c>
      <c r="L4359">
        <f>IFERROR(VLOOKUP(G4359,Store_Map!$A$2:$I$100,7,FALSE),"")</f>
        <v>0</v>
      </c>
      <c r="M4359">
        <f>IFERROR(VLOOKUP(G4359,Store_Map!$A$2:$I$100,8,FALSE),"")</f>
        <v>0</v>
      </c>
      <c r="N4359">
        <f t="shared" si="612"/>
        <v>0</v>
      </c>
      <c r="O4359" t="str">
        <f t="shared" si="613"/>
        <v>PASS</v>
      </c>
      <c r="P4359" t="str">
        <f t="shared" si="614"/>
        <v>PASS</v>
      </c>
      <c r="Q4359" t="str">
        <f t="shared" si="615"/>
        <v>PASS</v>
      </c>
      <c r="R4359" t="str">
        <f t="shared" si="616"/>
        <v>PASS</v>
      </c>
      <c r="S4359" t="str">
        <f t="shared" si="617"/>
        <v>PASS</v>
      </c>
      <c r="T4359">
        <f t="shared" si="618"/>
        <v>100</v>
      </c>
      <c r="U4359" t="str">
        <f t="shared" si="619"/>
        <v>Low</v>
      </c>
      <c r="V4359" t="str">
        <f t="shared" si="620"/>
        <v>Clean</v>
      </c>
    </row>
    <row r="4360" spans="1:22" x14ac:dyDescent="0.3">
      <c r="A4360" t="str">
        <f>Raw_Data!A4360</f>
        <v>16053559</v>
      </c>
      <c r="B4360">
        <f>Raw_Data!B4360</f>
        <v>45673</v>
      </c>
      <c r="C4360" t="str">
        <f>Raw_Data!C4360</f>
        <v>VALSARTAN-HCTZ 80-12.5 MG T</v>
      </c>
      <c r="D4360" t="str">
        <f>Raw_Data!D4360</f>
        <v>378632177</v>
      </c>
      <c r="E4360" t="str">
        <f>Raw_Data!E4360</f>
        <v>GIBBS, JON</v>
      </c>
      <c r="F4360" t="str">
        <f>Raw_Data!F4360</f>
        <v>1700896156</v>
      </c>
      <c r="G4360" t="str">
        <f>Raw_Data!H4360</f>
        <v>1</v>
      </c>
      <c r="H4360">
        <f>IFERROR(VLOOKUP(G4360,Store_Map!$A$2:$I$100,3,FALSE),"")</f>
        <v>0</v>
      </c>
      <c r="I4360">
        <f>IFERROR(VLOOKUP(G4360,Store_Map!$A$2:$I$100,4,FALSE),"")</f>
        <v>0</v>
      </c>
      <c r="J4360">
        <f>IFERROR(VLOOKUP(G4360,Store_Map!$A$2:$I$100,5,FALSE),"")</f>
        <v>0</v>
      </c>
      <c r="K4360">
        <f>IFERROR(VLOOKUP(G4360,Store_Map!$A$2:$I$100,6,FALSE),"")</f>
        <v>0</v>
      </c>
      <c r="L4360">
        <f>IFERROR(VLOOKUP(G4360,Store_Map!$A$2:$I$100,7,FALSE),"")</f>
        <v>0</v>
      </c>
      <c r="M4360">
        <f>IFERROR(VLOOKUP(G4360,Store_Map!$A$2:$I$100,8,FALSE),"")</f>
        <v>0</v>
      </c>
      <c r="N4360">
        <f t="shared" si="612"/>
        <v>0</v>
      </c>
      <c r="O4360" t="str">
        <f t="shared" si="613"/>
        <v>PASS</v>
      </c>
      <c r="P4360" t="str">
        <f t="shared" si="614"/>
        <v>REVIEW</v>
      </c>
      <c r="Q4360" t="str">
        <f t="shared" si="615"/>
        <v>PASS</v>
      </c>
      <c r="R4360" t="str">
        <f t="shared" si="616"/>
        <v>PASS</v>
      </c>
      <c r="S4360" t="str">
        <f t="shared" si="617"/>
        <v>REVIEW</v>
      </c>
      <c r="T4360">
        <f t="shared" si="618"/>
        <v>90</v>
      </c>
      <c r="U4360" t="str">
        <f t="shared" si="619"/>
        <v>Low</v>
      </c>
      <c r="V4360" t="str">
        <f t="shared" si="620"/>
        <v>Invalid NDC</v>
      </c>
    </row>
    <row r="4361" spans="1:22" x14ac:dyDescent="0.3">
      <c r="A4361" t="str">
        <f>Raw_Data!A4361</f>
        <v>16053311</v>
      </c>
      <c r="B4361">
        <f>Raw_Data!B4361</f>
        <v>45673</v>
      </c>
      <c r="C4361" t="str">
        <f>Raw_Data!C4361</f>
        <v>ESCITALOPRAM 20 MG TABLET</v>
      </c>
      <c r="D4361" t="str">
        <f>Raw_Data!D4361</f>
        <v>65862037501</v>
      </c>
      <c r="E4361" t="str">
        <f>Raw_Data!E4361</f>
        <v>GIBBS, JON</v>
      </c>
      <c r="F4361" t="str">
        <f>Raw_Data!F4361</f>
        <v>1700896156</v>
      </c>
      <c r="G4361" t="str">
        <f>Raw_Data!H4361</f>
        <v>1</v>
      </c>
      <c r="H4361">
        <f>IFERROR(VLOOKUP(G4361,Store_Map!$A$2:$I$100,3,FALSE),"")</f>
        <v>0</v>
      </c>
      <c r="I4361">
        <f>IFERROR(VLOOKUP(G4361,Store_Map!$A$2:$I$100,4,FALSE),"")</f>
        <v>0</v>
      </c>
      <c r="J4361">
        <f>IFERROR(VLOOKUP(G4361,Store_Map!$A$2:$I$100,5,FALSE),"")</f>
        <v>0</v>
      </c>
      <c r="K4361">
        <f>IFERROR(VLOOKUP(G4361,Store_Map!$A$2:$I$100,6,FALSE),"")</f>
        <v>0</v>
      </c>
      <c r="L4361">
        <f>IFERROR(VLOOKUP(G4361,Store_Map!$A$2:$I$100,7,FALSE),"")</f>
        <v>0</v>
      </c>
      <c r="M4361">
        <f>IFERROR(VLOOKUP(G4361,Store_Map!$A$2:$I$100,8,FALSE),"")</f>
        <v>0</v>
      </c>
      <c r="N4361">
        <f t="shared" si="612"/>
        <v>0</v>
      </c>
      <c r="O4361" t="str">
        <f t="shared" si="613"/>
        <v>PASS</v>
      </c>
      <c r="P4361" t="str">
        <f t="shared" si="614"/>
        <v>PASS</v>
      </c>
      <c r="Q4361" t="str">
        <f t="shared" si="615"/>
        <v>PASS</v>
      </c>
      <c r="R4361" t="str">
        <f t="shared" si="616"/>
        <v>PASS</v>
      </c>
      <c r="S4361" t="str">
        <f t="shared" si="617"/>
        <v>PASS</v>
      </c>
      <c r="T4361">
        <f t="shared" si="618"/>
        <v>100</v>
      </c>
      <c r="U4361" t="str">
        <f t="shared" si="619"/>
        <v>Low</v>
      </c>
      <c r="V4361" t="str">
        <f t="shared" si="620"/>
        <v>Clean</v>
      </c>
    </row>
    <row r="4362" spans="1:22" x14ac:dyDescent="0.3">
      <c r="A4362" t="str">
        <f>Raw_Data!A4362</f>
        <v>16053312</v>
      </c>
      <c r="B4362">
        <f>Raw_Data!B4362</f>
        <v>45673</v>
      </c>
      <c r="C4362" t="str">
        <f>Raw_Data!C4362</f>
        <v>POTASSIUM CL ER 10 MEQ TABL</v>
      </c>
      <c r="D4362" t="str">
        <f>Raw_Data!D4362</f>
        <v>65862098701</v>
      </c>
      <c r="E4362" t="str">
        <f>Raw_Data!E4362</f>
        <v>GIBBS, JON</v>
      </c>
      <c r="F4362" t="str">
        <f>Raw_Data!F4362</f>
        <v>1700896156</v>
      </c>
      <c r="G4362" t="str">
        <f>Raw_Data!H4362</f>
        <v>1</v>
      </c>
      <c r="H4362">
        <f>IFERROR(VLOOKUP(G4362,Store_Map!$A$2:$I$100,3,FALSE),"")</f>
        <v>0</v>
      </c>
      <c r="I4362">
        <f>IFERROR(VLOOKUP(G4362,Store_Map!$A$2:$I$100,4,FALSE),"")</f>
        <v>0</v>
      </c>
      <c r="J4362">
        <f>IFERROR(VLOOKUP(G4362,Store_Map!$A$2:$I$100,5,FALSE),"")</f>
        <v>0</v>
      </c>
      <c r="K4362">
        <f>IFERROR(VLOOKUP(G4362,Store_Map!$A$2:$I$100,6,FALSE),"")</f>
        <v>0</v>
      </c>
      <c r="L4362">
        <f>IFERROR(VLOOKUP(G4362,Store_Map!$A$2:$I$100,7,FALSE),"")</f>
        <v>0</v>
      </c>
      <c r="M4362">
        <f>IFERROR(VLOOKUP(G4362,Store_Map!$A$2:$I$100,8,FALSE),"")</f>
        <v>0</v>
      </c>
      <c r="N4362">
        <f t="shared" si="612"/>
        <v>0</v>
      </c>
      <c r="O4362" t="str">
        <f t="shared" si="613"/>
        <v>PASS</v>
      </c>
      <c r="P4362" t="str">
        <f t="shared" si="614"/>
        <v>PASS</v>
      </c>
      <c r="Q4362" t="str">
        <f t="shared" si="615"/>
        <v>PASS</v>
      </c>
      <c r="R4362" t="str">
        <f t="shared" si="616"/>
        <v>PASS</v>
      </c>
      <c r="S4362" t="str">
        <f t="shared" si="617"/>
        <v>PASS</v>
      </c>
      <c r="T4362">
        <f t="shared" si="618"/>
        <v>100</v>
      </c>
      <c r="U4362" t="str">
        <f t="shared" si="619"/>
        <v>Low</v>
      </c>
      <c r="V4362" t="str">
        <f t="shared" si="620"/>
        <v>Clean</v>
      </c>
    </row>
    <row r="4363" spans="1:22" x14ac:dyDescent="0.3">
      <c r="A4363" t="str">
        <f>Raw_Data!A4363</f>
        <v>16052854</v>
      </c>
      <c r="B4363">
        <f>Raw_Data!B4363</f>
        <v>45673</v>
      </c>
      <c r="C4363" t="str">
        <f>Raw_Data!C4363</f>
        <v>ATORVASTATIN 80 MG TABLET</v>
      </c>
      <c r="D4363" t="str">
        <f>Raw_Data!D4363</f>
        <v>378395377</v>
      </c>
      <c r="E4363" t="str">
        <f>Raw_Data!E4363</f>
        <v>BYNE, EDMUND</v>
      </c>
      <c r="F4363" t="str">
        <f>Raw_Data!F4363</f>
        <v>1033186648</v>
      </c>
      <c r="G4363" t="str">
        <f>Raw_Data!H4363</f>
        <v>1</v>
      </c>
      <c r="H4363">
        <f>IFERROR(VLOOKUP(G4363,Store_Map!$A$2:$I$100,3,FALSE),"")</f>
        <v>0</v>
      </c>
      <c r="I4363">
        <f>IFERROR(VLOOKUP(G4363,Store_Map!$A$2:$I$100,4,FALSE),"")</f>
        <v>0</v>
      </c>
      <c r="J4363">
        <f>IFERROR(VLOOKUP(G4363,Store_Map!$A$2:$I$100,5,FALSE),"")</f>
        <v>0</v>
      </c>
      <c r="K4363">
        <f>IFERROR(VLOOKUP(G4363,Store_Map!$A$2:$I$100,6,FALSE),"")</f>
        <v>0</v>
      </c>
      <c r="L4363">
        <f>IFERROR(VLOOKUP(G4363,Store_Map!$A$2:$I$100,7,FALSE),"")</f>
        <v>0</v>
      </c>
      <c r="M4363">
        <f>IFERROR(VLOOKUP(G4363,Store_Map!$A$2:$I$100,8,FALSE),"")</f>
        <v>0</v>
      </c>
      <c r="N4363">
        <f t="shared" si="612"/>
        <v>0</v>
      </c>
      <c r="O4363" t="str">
        <f t="shared" si="613"/>
        <v>PASS</v>
      </c>
      <c r="P4363" t="str">
        <f t="shared" si="614"/>
        <v>REVIEW</v>
      </c>
      <c r="Q4363" t="str">
        <f t="shared" si="615"/>
        <v>PASS</v>
      </c>
      <c r="R4363" t="str">
        <f t="shared" si="616"/>
        <v>PASS</v>
      </c>
      <c r="S4363" t="str">
        <f t="shared" si="617"/>
        <v>REVIEW</v>
      </c>
      <c r="T4363">
        <f t="shared" si="618"/>
        <v>90</v>
      </c>
      <c r="U4363" t="str">
        <f t="shared" si="619"/>
        <v>Low</v>
      </c>
      <c r="V4363" t="str">
        <f t="shared" si="620"/>
        <v>Invalid NDC</v>
      </c>
    </row>
    <row r="4364" spans="1:22" x14ac:dyDescent="0.3">
      <c r="A4364" t="str">
        <f>Raw_Data!A4364</f>
        <v>16052503</v>
      </c>
      <c r="B4364">
        <f>Raw_Data!B4364</f>
        <v>45673</v>
      </c>
      <c r="C4364" t="str">
        <f>Raw_Data!C4364</f>
        <v>GABAPENTIN 800 MG TABLET</v>
      </c>
      <c r="D4364" t="str">
        <f>Raw_Data!D4364</f>
        <v>71093011204</v>
      </c>
      <c r="E4364" t="str">
        <f>Raw_Data!E4364</f>
        <v>GIBBS, JON</v>
      </c>
      <c r="F4364" t="str">
        <f>Raw_Data!F4364</f>
        <v>1700896156</v>
      </c>
      <c r="G4364" t="str">
        <f>Raw_Data!H4364</f>
        <v>1</v>
      </c>
      <c r="H4364">
        <f>IFERROR(VLOOKUP(G4364,Store_Map!$A$2:$I$100,3,FALSE),"")</f>
        <v>0</v>
      </c>
      <c r="I4364">
        <f>IFERROR(VLOOKUP(G4364,Store_Map!$A$2:$I$100,4,FALSE),"")</f>
        <v>0</v>
      </c>
      <c r="J4364">
        <f>IFERROR(VLOOKUP(G4364,Store_Map!$A$2:$I$100,5,FALSE),"")</f>
        <v>0</v>
      </c>
      <c r="K4364">
        <f>IFERROR(VLOOKUP(G4364,Store_Map!$A$2:$I$100,6,FALSE),"")</f>
        <v>0</v>
      </c>
      <c r="L4364">
        <f>IFERROR(VLOOKUP(G4364,Store_Map!$A$2:$I$100,7,FALSE),"")</f>
        <v>0</v>
      </c>
      <c r="M4364">
        <f>IFERROR(VLOOKUP(G4364,Store_Map!$A$2:$I$100,8,FALSE),"")</f>
        <v>0</v>
      </c>
      <c r="N4364">
        <f t="shared" si="612"/>
        <v>0</v>
      </c>
      <c r="O4364" t="str">
        <f t="shared" si="613"/>
        <v>PASS</v>
      </c>
      <c r="P4364" t="str">
        <f t="shared" si="614"/>
        <v>PASS</v>
      </c>
      <c r="Q4364" t="str">
        <f t="shared" si="615"/>
        <v>PASS</v>
      </c>
      <c r="R4364" t="str">
        <f t="shared" si="616"/>
        <v>PASS</v>
      </c>
      <c r="S4364" t="str">
        <f t="shared" si="617"/>
        <v>PASS</v>
      </c>
      <c r="T4364">
        <f t="shared" si="618"/>
        <v>100</v>
      </c>
      <c r="U4364" t="str">
        <f t="shared" si="619"/>
        <v>Low</v>
      </c>
      <c r="V4364" t="str">
        <f t="shared" si="620"/>
        <v>Clean</v>
      </c>
    </row>
    <row r="4365" spans="1:22" x14ac:dyDescent="0.3">
      <c r="A4365" t="str">
        <f>Raw_Data!A4365</f>
        <v>16055365</v>
      </c>
      <c r="B4365">
        <f>Raw_Data!B4365</f>
        <v>45673</v>
      </c>
      <c r="C4365" t="str">
        <f>Raw_Data!C4365</f>
        <v>OMEPRAZOLE DR 40 MG CAPSULE</v>
      </c>
      <c r="D4365" t="str">
        <f>Raw_Data!D4365</f>
        <v>68462039790</v>
      </c>
      <c r="E4365" t="str">
        <f>Raw_Data!E4365</f>
        <v>FORD, JAMES</v>
      </c>
      <c r="F4365" t="str">
        <f>Raw_Data!F4365</f>
        <v>1033117684</v>
      </c>
      <c r="G4365" t="str">
        <f>Raw_Data!H4365</f>
        <v>1</v>
      </c>
      <c r="H4365">
        <f>IFERROR(VLOOKUP(G4365,Store_Map!$A$2:$I$100,3,FALSE),"")</f>
        <v>0</v>
      </c>
      <c r="I4365">
        <f>IFERROR(VLOOKUP(G4365,Store_Map!$A$2:$I$100,4,FALSE),"")</f>
        <v>0</v>
      </c>
      <c r="J4365">
        <f>IFERROR(VLOOKUP(G4365,Store_Map!$A$2:$I$100,5,FALSE),"")</f>
        <v>0</v>
      </c>
      <c r="K4365">
        <f>IFERROR(VLOOKUP(G4365,Store_Map!$A$2:$I$100,6,FALSE),"")</f>
        <v>0</v>
      </c>
      <c r="L4365">
        <f>IFERROR(VLOOKUP(G4365,Store_Map!$A$2:$I$100,7,FALSE),"")</f>
        <v>0</v>
      </c>
      <c r="M4365">
        <f>IFERROR(VLOOKUP(G4365,Store_Map!$A$2:$I$100,8,FALSE),"")</f>
        <v>0</v>
      </c>
      <c r="N4365">
        <f t="shared" si="612"/>
        <v>0</v>
      </c>
      <c r="O4365" t="str">
        <f t="shared" si="613"/>
        <v>PASS</v>
      </c>
      <c r="P4365" t="str">
        <f t="shared" si="614"/>
        <v>PASS</v>
      </c>
      <c r="Q4365" t="str">
        <f t="shared" si="615"/>
        <v>PASS</v>
      </c>
      <c r="R4365" t="str">
        <f t="shared" si="616"/>
        <v>PASS</v>
      </c>
      <c r="S4365" t="str">
        <f t="shared" si="617"/>
        <v>PASS</v>
      </c>
      <c r="T4365">
        <f t="shared" si="618"/>
        <v>100</v>
      </c>
      <c r="U4365" t="str">
        <f t="shared" si="619"/>
        <v>Low</v>
      </c>
      <c r="V4365" t="str">
        <f t="shared" si="620"/>
        <v>Clean</v>
      </c>
    </row>
    <row r="4366" spans="1:22" x14ac:dyDescent="0.3">
      <c r="A4366" t="str">
        <f>Raw_Data!A4366</f>
        <v>16052848</v>
      </c>
      <c r="B4366">
        <f>Raw_Data!B4366</f>
        <v>45673</v>
      </c>
      <c r="C4366" t="str">
        <f>Raw_Data!C4366</f>
        <v>SIMVASTATIN 20 MG TABLET</v>
      </c>
      <c r="D4366" t="str">
        <f>Raw_Data!D4366</f>
        <v>65862005290</v>
      </c>
      <c r="E4366" t="str">
        <f>Raw_Data!E4366</f>
        <v>GIBBS, JON</v>
      </c>
      <c r="F4366" t="str">
        <f>Raw_Data!F4366</f>
        <v>1700896156</v>
      </c>
      <c r="G4366" t="str">
        <f>Raw_Data!H4366</f>
        <v>1</v>
      </c>
      <c r="H4366">
        <f>IFERROR(VLOOKUP(G4366,Store_Map!$A$2:$I$100,3,FALSE),"")</f>
        <v>0</v>
      </c>
      <c r="I4366">
        <f>IFERROR(VLOOKUP(G4366,Store_Map!$A$2:$I$100,4,FALSE),"")</f>
        <v>0</v>
      </c>
      <c r="J4366">
        <f>IFERROR(VLOOKUP(G4366,Store_Map!$A$2:$I$100,5,FALSE),"")</f>
        <v>0</v>
      </c>
      <c r="K4366">
        <f>IFERROR(VLOOKUP(G4366,Store_Map!$A$2:$I$100,6,FALSE),"")</f>
        <v>0</v>
      </c>
      <c r="L4366">
        <f>IFERROR(VLOOKUP(G4366,Store_Map!$A$2:$I$100,7,FALSE),"")</f>
        <v>0</v>
      </c>
      <c r="M4366">
        <f>IFERROR(VLOOKUP(G4366,Store_Map!$A$2:$I$100,8,FALSE),"")</f>
        <v>0</v>
      </c>
      <c r="N4366">
        <f t="shared" si="612"/>
        <v>0</v>
      </c>
      <c r="O4366" t="str">
        <f t="shared" si="613"/>
        <v>PASS</v>
      </c>
      <c r="P4366" t="str">
        <f t="shared" si="614"/>
        <v>PASS</v>
      </c>
      <c r="Q4366" t="str">
        <f t="shared" si="615"/>
        <v>PASS</v>
      </c>
      <c r="R4366" t="str">
        <f t="shared" si="616"/>
        <v>PASS</v>
      </c>
      <c r="S4366" t="str">
        <f t="shared" si="617"/>
        <v>PASS</v>
      </c>
      <c r="T4366">
        <f t="shared" si="618"/>
        <v>100</v>
      </c>
      <c r="U4366" t="str">
        <f t="shared" si="619"/>
        <v>Low</v>
      </c>
      <c r="V4366" t="str">
        <f t="shared" si="620"/>
        <v>Clean</v>
      </c>
    </row>
    <row r="4367" spans="1:22" x14ac:dyDescent="0.3">
      <c r="A4367" t="str">
        <f>Raw_Data!A4367</f>
        <v>16052849</v>
      </c>
      <c r="B4367">
        <f>Raw_Data!B4367</f>
        <v>45673</v>
      </c>
      <c r="C4367" t="str">
        <f>Raw_Data!C4367</f>
        <v>MECLIZINE 25 MG TABLET</v>
      </c>
      <c r="D4367" t="str">
        <f>Raw_Data!D4367</f>
        <v>16571066101</v>
      </c>
      <c r="E4367" t="str">
        <f>Raw_Data!E4367</f>
        <v>GIBBS, JON</v>
      </c>
      <c r="F4367" t="str">
        <f>Raw_Data!F4367</f>
        <v>1700896156</v>
      </c>
      <c r="G4367" t="str">
        <f>Raw_Data!H4367</f>
        <v>1</v>
      </c>
      <c r="H4367">
        <f>IFERROR(VLOOKUP(G4367,Store_Map!$A$2:$I$100,3,FALSE),"")</f>
        <v>0</v>
      </c>
      <c r="I4367">
        <f>IFERROR(VLOOKUP(G4367,Store_Map!$A$2:$I$100,4,FALSE),"")</f>
        <v>0</v>
      </c>
      <c r="J4367">
        <f>IFERROR(VLOOKUP(G4367,Store_Map!$A$2:$I$100,5,FALSE),"")</f>
        <v>0</v>
      </c>
      <c r="K4367">
        <f>IFERROR(VLOOKUP(G4367,Store_Map!$A$2:$I$100,6,FALSE),"")</f>
        <v>0</v>
      </c>
      <c r="L4367">
        <f>IFERROR(VLOOKUP(G4367,Store_Map!$A$2:$I$100,7,FALSE),"")</f>
        <v>0</v>
      </c>
      <c r="M4367">
        <f>IFERROR(VLOOKUP(G4367,Store_Map!$A$2:$I$100,8,FALSE),"")</f>
        <v>0</v>
      </c>
      <c r="N4367">
        <f t="shared" si="612"/>
        <v>0</v>
      </c>
      <c r="O4367" t="str">
        <f t="shared" si="613"/>
        <v>PASS</v>
      </c>
      <c r="P4367" t="str">
        <f t="shared" si="614"/>
        <v>PASS</v>
      </c>
      <c r="Q4367" t="str">
        <f t="shared" si="615"/>
        <v>PASS</v>
      </c>
      <c r="R4367" t="str">
        <f t="shared" si="616"/>
        <v>PASS</v>
      </c>
      <c r="S4367" t="str">
        <f t="shared" si="617"/>
        <v>PASS</v>
      </c>
      <c r="T4367">
        <f t="shared" si="618"/>
        <v>100</v>
      </c>
      <c r="U4367" t="str">
        <f t="shared" si="619"/>
        <v>Low</v>
      </c>
      <c r="V4367" t="str">
        <f t="shared" si="620"/>
        <v>Clean</v>
      </c>
    </row>
    <row r="4368" spans="1:22" x14ac:dyDescent="0.3">
      <c r="A4368" t="str">
        <f>Raw_Data!A4368</f>
        <v>16052850</v>
      </c>
      <c r="B4368">
        <f>Raw_Data!B4368</f>
        <v>45673</v>
      </c>
      <c r="C4368" t="str">
        <f>Raw_Data!C4368</f>
        <v>AMLODIPINE BESYLATE 2.5 MG</v>
      </c>
      <c r="D4368" t="str">
        <f>Raw_Data!D4368</f>
        <v>69097012605</v>
      </c>
      <c r="E4368" t="str">
        <f>Raw_Data!E4368</f>
        <v>GIBBS, JON</v>
      </c>
      <c r="F4368" t="str">
        <f>Raw_Data!F4368</f>
        <v>1700896156</v>
      </c>
      <c r="G4368" t="str">
        <f>Raw_Data!H4368</f>
        <v>1</v>
      </c>
      <c r="H4368">
        <f>IFERROR(VLOOKUP(G4368,Store_Map!$A$2:$I$100,3,FALSE),"")</f>
        <v>0</v>
      </c>
      <c r="I4368">
        <f>IFERROR(VLOOKUP(G4368,Store_Map!$A$2:$I$100,4,FALSE),"")</f>
        <v>0</v>
      </c>
      <c r="J4368">
        <f>IFERROR(VLOOKUP(G4368,Store_Map!$A$2:$I$100,5,FALSE),"")</f>
        <v>0</v>
      </c>
      <c r="K4368">
        <f>IFERROR(VLOOKUP(G4368,Store_Map!$A$2:$I$100,6,FALSE),"")</f>
        <v>0</v>
      </c>
      <c r="L4368">
        <f>IFERROR(VLOOKUP(G4368,Store_Map!$A$2:$I$100,7,FALSE),"")</f>
        <v>0</v>
      </c>
      <c r="M4368">
        <f>IFERROR(VLOOKUP(G4368,Store_Map!$A$2:$I$100,8,FALSE),"")</f>
        <v>0</v>
      </c>
      <c r="N4368">
        <f t="shared" si="612"/>
        <v>0</v>
      </c>
      <c r="O4368" t="str">
        <f t="shared" si="613"/>
        <v>PASS</v>
      </c>
      <c r="P4368" t="str">
        <f t="shared" si="614"/>
        <v>PASS</v>
      </c>
      <c r="Q4368" t="str">
        <f t="shared" si="615"/>
        <v>PASS</v>
      </c>
      <c r="R4368" t="str">
        <f t="shared" si="616"/>
        <v>PASS</v>
      </c>
      <c r="S4368" t="str">
        <f t="shared" si="617"/>
        <v>PASS</v>
      </c>
      <c r="T4368">
        <f t="shared" si="618"/>
        <v>100</v>
      </c>
      <c r="U4368" t="str">
        <f t="shared" si="619"/>
        <v>Low</v>
      </c>
      <c r="V4368" t="str">
        <f t="shared" si="620"/>
        <v>Clean</v>
      </c>
    </row>
    <row r="4369" spans="1:22" x14ac:dyDescent="0.3">
      <c r="A4369" t="str">
        <f>Raw_Data!A4369</f>
        <v>16055367</v>
      </c>
      <c r="B4369">
        <f>Raw_Data!B4369</f>
        <v>45673</v>
      </c>
      <c r="C4369" t="str">
        <f>Raw_Data!C4369</f>
        <v>OMEPRAZOLE DR 40 MG CAPSULE</v>
      </c>
      <c r="D4369" t="str">
        <f>Raw_Data!D4369</f>
        <v>68462039790</v>
      </c>
      <c r="E4369" t="str">
        <f>Raw_Data!E4369</f>
        <v>GIBBS, JON</v>
      </c>
      <c r="F4369" t="str">
        <f>Raw_Data!F4369</f>
        <v>1700896156</v>
      </c>
      <c r="G4369" t="str">
        <f>Raw_Data!H4369</f>
        <v>1</v>
      </c>
      <c r="H4369">
        <f>IFERROR(VLOOKUP(G4369,Store_Map!$A$2:$I$100,3,FALSE),"")</f>
        <v>0</v>
      </c>
      <c r="I4369">
        <f>IFERROR(VLOOKUP(G4369,Store_Map!$A$2:$I$100,4,FALSE),"")</f>
        <v>0</v>
      </c>
      <c r="J4369">
        <f>IFERROR(VLOOKUP(G4369,Store_Map!$A$2:$I$100,5,FALSE),"")</f>
        <v>0</v>
      </c>
      <c r="K4369">
        <f>IFERROR(VLOOKUP(G4369,Store_Map!$A$2:$I$100,6,FALSE),"")</f>
        <v>0</v>
      </c>
      <c r="L4369">
        <f>IFERROR(VLOOKUP(G4369,Store_Map!$A$2:$I$100,7,FALSE),"")</f>
        <v>0</v>
      </c>
      <c r="M4369">
        <f>IFERROR(VLOOKUP(G4369,Store_Map!$A$2:$I$100,8,FALSE),"")</f>
        <v>0</v>
      </c>
      <c r="N4369">
        <f t="shared" si="612"/>
        <v>0</v>
      </c>
      <c r="O4369" t="str">
        <f t="shared" si="613"/>
        <v>PASS</v>
      </c>
      <c r="P4369" t="str">
        <f t="shared" si="614"/>
        <v>PASS</v>
      </c>
      <c r="Q4369" t="str">
        <f t="shared" si="615"/>
        <v>PASS</v>
      </c>
      <c r="R4369" t="str">
        <f t="shared" si="616"/>
        <v>PASS</v>
      </c>
      <c r="S4369" t="str">
        <f t="shared" si="617"/>
        <v>PASS</v>
      </c>
      <c r="T4369">
        <f t="shared" si="618"/>
        <v>100</v>
      </c>
      <c r="U4369" t="str">
        <f t="shared" si="619"/>
        <v>Low</v>
      </c>
      <c r="V4369" t="str">
        <f t="shared" si="620"/>
        <v>Clean</v>
      </c>
    </row>
    <row r="4370" spans="1:22" x14ac:dyDescent="0.3">
      <c r="A4370" t="str">
        <f>Raw_Data!A4370</f>
        <v>16055368</v>
      </c>
      <c r="B4370">
        <f>Raw_Data!B4370</f>
        <v>45673</v>
      </c>
      <c r="C4370" t="str">
        <f>Raw_Data!C4370</f>
        <v>MUPIROCIN 2% OINTMENT</v>
      </c>
      <c r="D4370" t="str">
        <f>Raw_Data!D4370</f>
        <v>45802011222</v>
      </c>
      <c r="E4370" t="str">
        <f>Raw_Data!E4370</f>
        <v>GIBBS, JON</v>
      </c>
      <c r="F4370" t="str">
        <f>Raw_Data!F4370</f>
        <v>1700896156</v>
      </c>
      <c r="G4370" t="str">
        <f>Raw_Data!H4370</f>
        <v>1</v>
      </c>
      <c r="H4370">
        <f>IFERROR(VLOOKUP(G4370,Store_Map!$A$2:$I$100,3,FALSE),"")</f>
        <v>0</v>
      </c>
      <c r="I4370">
        <f>IFERROR(VLOOKUP(G4370,Store_Map!$A$2:$I$100,4,FALSE),"")</f>
        <v>0</v>
      </c>
      <c r="J4370">
        <f>IFERROR(VLOOKUP(G4370,Store_Map!$A$2:$I$100,5,FALSE),"")</f>
        <v>0</v>
      </c>
      <c r="K4370">
        <f>IFERROR(VLOOKUP(G4370,Store_Map!$A$2:$I$100,6,FALSE),"")</f>
        <v>0</v>
      </c>
      <c r="L4370">
        <f>IFERROR(VLOOKUP(G4370,Store_Map!$A$2:$I$100,7,FALSE),"")</f>
        <v>0</v>
      </c>
      <c r="M4370">
        <f>IFERROR(VLOOKUP(G4370,Store_Map!$A$2:$I$100,8,FALSE),"")</f>
        <v>0</v>
      </c>
      <c r="N4370">
        <f t="shared" si="612"/>
        <v>0</v>
      </c>
      <c r="O4370" t="str">
        <f t="shared" si="613"/>
        <v>PASS</v>
      </c>
      <c r="P4370" t="str">
        <f t="shared" si="614"/>
        <v>PASS</v>
      </c>
      <c r="Q4370" t="str">
        <f t="shared" si="615"/>
        <v>PASS</v>
      </c>
      <c r="R4370" t="str">
        <f t="shared" si="616"/>
        <v>PASS</v>
      </c>
      <c r="S4370" t="str">
        <f t="shared" si="617"/>
        <v>PASS</v>
      </c>
      <c r="T4370">
        <f t="shared" si="618"/>
        <v>100</v>
      </c>
      <c r="U4370" t="str">
        <f t="shared" si="619"/>
        <v>Low</v>
      </c>
      <c r="V4370" t="str">
        <f t="shared" si="620"/>
        <v>Clean</v>
      </c>
    </row>
    <row r="4371" spans="1:22" x14ac:dyDescent="0.3">
      <c r="A4371" t="str">
        <f>Raw_Data!A4371</f>
        <v>16055369</v>
      </c>
      <c r="B4371">
        <f>Raw_Data!B4371</f>
        <v>45673</v>
      </c>
      <c r="C4371" t="str">
        <f>Raw_Data!C4371</f>
        <v>DOXYCYCLINE HYCLATE 100 MG</v>
      </c>
      <c r="D4371" t="str">
        <f>Raw_Data!D4371</f>
        <v>143980305</v>
      </c>
      <c r="E4371" t="str">
        <f>Raw_Data!E4371</f>
        <v>GIBBS, JON</v>
      </c>
      <c r="F4371" t="str">
        <f>Raw_Data!F4371</f>
        <v>1700896156</v>
      </c>
      <c r="G4371" t="str">
        <f>Raw_Data!H4371</f>
        <v>1</v>
      </c>
      <c r="H4371">
        <f>IFERROR(VLOOKUP(G4371,Store_Map!$A$2:$I$100,3,FALSE),"")</f>
        <v>0</v>
      </c>
      <c r="I4371">
        <f>IFERROR(VLOOKUP(G4371,Store_Map!$A$2:$I$100,4,FALSE),"")</f>
        <v>0</v>
      </c>
      <c r="J4371">
        <f>IFERROR(VLOOKUP(G4371,Store_Map!$A$2:$I$100,5,FALSE),"")</f>
        <v>0</v>
      </c>
      <c r="K4371">
        <f>IFERROR(VLOOKUP(G4371,Store_Map!$A$2:$I$100,6,FALSE),"")</f>
        <v>0</v>
      </c>
      <c r="L4371">
        <f>IFERROR(VLOOKUP(G4371,Store_Map!$A$2:$I$100,7,FALSE),"")</f>
        <v>0</v>
      </c>
      <c r="M4371">
        <f>IFERROR(VLOOKUP(G4371,Store_Map!$A$2:$I$100,8,FALSE),"")</f>
        <v>0</v>
      </c>
      <c r="N4371">
        <f t="shared" si="612"/>
        <v>0</v>
      </c>
      <c r="O4371" t="str">
        <f t="shared" si="613"/>
        <v>PASS</v>
      </c>
      <c r="P4371" t="str">
        <f t="shared" si="614"/>
        <v>REVIEW</v>
      </c>
      <c r="Q4371" t="str">
        <f t="shared" si="615"/>
        <v>PASS</v>
      </c>
      <c r="R4371" t="str">
        <f t="shared" si="616"/>
        <v>PASS</v>
      </c>
      <c r="S4371" t="str">
        <f t="shared" si="617"/>
        <v>REVIEW</v>
      </c>
      <c r="T4371">
        <f t="shared" si="618"/>
        <v>90</v>
      </c>
      <c r="U4371" t="str">
        <f t="shared" si="619"/>
        <v>Low</v>
      </c>
      <c r="V4371" t="str">
        <f t="shared" si="620"/>
        <v>Invalid NDC</v>
      </c>
    </row>
    <row r="4372" spans="1:22" x14ac:dyDescent="0.3">
      <c r="A4372" t="str">
        <f>Raw_Data!A4372</f>
        <v>16051820</v>
      </c>
      <c r="B4372">
        <f>Raw_Data!B4372</f>
        <v>45673</v>
      </c>
      <c r="C4372" t="str">
        <f>Raw_Data!C4372</f>
        <v>MUPIROCIN 2% OINTMENT</v>
      </c>
      <c r="D4372" t="str">
        <f>Raw_Data!D4372</f>
        <v>45802011222</v>
      </c>
      <c r="E4372" t="str">
        <f>Raw_Data!E4372</f>
        <v>GIBBS, JON</v>
      </c>
      <c r="F4372" t="str">
        <f>Raw_Data!F4372</f>
        <v>1700896156</v>
      </c>
      <c r="G4372" t="str">
        <f>Raw_Data!H4372</f>
        <v>1</v>
      </c>
      <c r="H4372">
        <f>IFERROR(VLOOKUP(G4372,Store_Map!$A$2:$I$100,3,FALSE),"")</f>
        <v>0</v>
      </c>
      <c r="I4372">
        <f>IFERROR(VLOOKUP(G4372,Store_Map!$A$2:$I$100,4,FALSE),"")</f>
        <v>0</v>
      </c>
      <c r="J4372">
        <f>IFERROR(VLOOKUP(G4372,Store_Map!$A$2:$I$100,5,FALSE),"")</f>
        <v>0</v>
      </c>
      <c r="K4372">
        <f>IFERROR(VLOOKUP(G4372,Store_Map!$A$2:$I$100,6,FALSE),"")</f>
        <v>0</v>
      </c>
      <c r="L4372">
        <f>IFERROR(VLOOKUP(G4372,Store_Map!$A$2:$I$100,7,FALSE),"")</f>
        <v>0</v>
      </c>
      <c r="M4372">
        <f>IFERROR(VLOOKUP(G4372,Store_Map!$A$2:$I$100,8,FALSE),"")</f>
        <v>0</v>
      </c>
      <c r="N4372">
        <f t="shared" si="612"/>
        <v>0</v>
      </c>
      <c r="O4372" t="str">
        <f t="shared" si="613"/>
        <v>PASS</v>
      </c>
      <c r="P4372" t="str">
        <f t="shared" si="614"/>
        <v>PASS</v>
      </c>
      <c r="Q4372" t="str">
        <f t="shared" si="615"/>
        <v>PASS</v>
      </c>
      <c r="R4372" t="str">
        <f t="shared" si="616"/>
        <v>PASS</v>
      </c>
      <c r="S4372" t="str">
        <f t="shared" si="617"/>
        <v>PASS</v>
      </c>
      <c r="T4372">
        <f t="shared" si="618"/>
        <v>100</v>
      </c>
      <c r="U4372" t="str">
        <f t="shared" si="619"/>
        <v>Low</v>
      </c>
      <c r="V4372" t="str">
        <f t="shared" si="620"/>
        <v>Clean</v>
      </c>
    </row>
    <row r="4373" spans="1:22" x14ac:dyDescent="0.3">
      <c r="A4373" t="str">
        <f>Raw_Data!A4373</f>
        <v>16055370</v>
      </c>
      <c r="B4373">
        <f>Raw_Data!B4373</f>
        <v>45673</v>
      </c>
      <c r="C4373" t="str">
        <f>Raw_Data!C4373</f>
        <v>MELOXICAM 7.5 MG TABLET</v>
      </c>
      <c r="D4373" t="str">
        <f>Raw_Data!D4373</f>
        <v>69097015807</v>
      </c>
      <c r="E4373" t="str">
        <f>Raw_Data!E4373</f>
        <v>GIBBS, JON</v>
      </c>
      <c r="F4373" t="str">
        <f>Raw_Data!F4373</f>
        <v>1700896156</v>
      </c>
      <c r="G4373" t="str">
        <f>Raw_Data!H4373</f>
        <v>1</v>
      </c>
      <c r="H4373">
        <f>IFERROR(VLOOKUP(G4373,Store_Map!$A$2:$I$100,3,FALSE),"")</f>
        <v>0</v>
      </c>
      <c r="I4373">
        <f>IFERROR(VLOOKUP(G4373,Store_Map!$A$2:$I$100,4,FALSE),"")</f>
        <v>0</v>
      </c>
      <c r="J4373">
        <f>IFERROR(VLOOKUP(G4373,Store_Map!$A$2:$I$100,5,FALSE),"")</f>
        <v>0</v>
      </c>
      <c r="K4373">
        <f>IFERROR(VLOOKUP(G4373,Store_Map!$A$2:$I$100,6,FALSE),"")</f>
        <v>0</v>
      </c>
      <c r="L4373">
        <f>IFERROR(VLOOKUP(G4373,Store_Map!$A$2:$I$100,7,FALSE),"")</f>
        <v>0</v>
      </c>
      <c r="M4373">
        <f>IFERROR(VLOOKUP(G4373,Store_Map!$A$2:$I$100,8,FALSE),"")</f>
        <v>0</v>
      </c>
      <c r="N4373">
        <f t="shared" si="612"/>
        <v>0</v>
      </c>
      <c r="O4373" t="str">
        <f t="shared" si="613"/>
        <v>PASS</v>
      </c>
      <c r="P4373" t="str">
        <f t="shared" si="614"/>
        <v>PASS</v>
      </c>
      <c r="Q4373" t="str">
        <f t="shared" si="615"/>
        <v>PASS</v>
      </c>
      <c r="R4373" t="str">
        <f t="shared" si="616"/>
        <v>PASS</v>
      </c>
      <c r="S4373" t="str">
        <f t="shared" si="617"/>
        <v>PASS</v>
      </c>
      <c r="T4373">
        <f t="shared" si="618"/>
        <v>100</v>
      </c>
      <c r="U4373" t="str">
        <f t="shared" si="619"/>
        <v>Low</v>
      </c>
      <c r="V4373" t="str">
        <f t="shared" si="620"/>
        <v>Clean</v>
      </c>
    </row>
    <row r="4374" spans="1:22" x14ac:dyDescent="0.3">
      <c r="A4374" t="str">
        <f>Raw_Data!A4374</f>
        <v>16055371</v>
      </c>
      <c r="B4374">
        <f>Raw_Data!B4374</f>
        <v>45673</v>
      </c>
      <c r="C4374" t="str">
        <f>Raw_Data!C4374</f>
        <v>LISINOPRIL 40 MG TABLET</v>
      </c>
      <c r="D4374" t="str">
        <f>Raw_Data!D4374</f>
        <v>43547035610</v>
      </c>
      <c r="E4374" t="str">
        <f>Raw_Data!E4374</f>
        <v>GIBBS, JON</v>
      </c>
      <c r="F4374" t="str">
        <f>Raw_Data!F4374</f>
        <v>1700896156</v>
      </c>
      <c r="G4374" t="str">
        <f>Raw_Data!H4374</f>
        <v>1</v>
      </c>
      <c r="H4374">
        <f>IFERROR(VLOOKUP(G4374,Store_Map!$A$2:$I$100,3,FALSE),"")</f>
        <v>0</v>
      </c>
      <c r="I4374">
        <f>IFERROR(VLOOKUP(G4374,Store_Map!$A$2:$I$100,4,FALSE),"")</f>
        <v>0</v>
      </c>
      <c r="J4374">
        <f>IFERROR(VLOOKUP(G4374,Store_Map!$A$2:$I$100,5,FALSE),"")</f>
        <v>0</v>
      </c>
      <c r="K4374">
        <f>IFERROR(VLOOKUP(G4374,Store_Map!$A$2:$I$100,6,FALSE),"")</f>
        <v>0</v>
      </c>
      <c r="L4374">
        <f>IFERROR(VLOOKUP(G4374,Store_Map!$A$2:$I$100,7,FALSE),"")</f>
        <v>0</v>
      </c>
      <c r="M4374">
        <f>IFERROR(VLOOKUP(G4374,Store_Map!$A$2:$I$100,8,FALSE),"")</f>
        <v>0</v>
      </c>
      <c r="N4374">
        <f t="shared" si="612"/>
        <v>0</v>
      </c>
      <c r="O4374" t="str">
        <f t="shared" si="613"/>
        <v>PASS</v>
      </c>
      <c r="P4374" t="str">
        <f t="shared" si="614"/>
        <v>PASS</v>
      </c>
      <c r="Q4374" t="str">
        <f t="shared" si="615"/>
        <v>PASS</v>
      </c>
      <c r="R4374" t="str">
        <f t="shared" si="616"/>
        <v>PASS</v>
      </c>
      <c r="S4374" t="str">
        <f t="shared" si="617"/>
        <v>PASS</v>
      </c>
      <c r="T4374">
        <f t="shared" si="618"/>
        <v>100</v>
      </c>
      <c r="U4374" t="str">
        <f t="shared" si="619"/>
        <v>Low</v>
      </c>
      <c r="V4374" t="str">
        <f t="shared" si="620"/>
        <v>Clean</v>
      </c>
    </row>
    <row r="4375" spans="1:22" x14ac:dyDescent="0.3">
      <c r="A4375" t="str">
        <f>Raw_Data!A4375</f>
        <v>16055366</v>
      </c>
      <c r="B4375">
        <f>Raw_Data!B4375</f>
        <v>45674</v>
      </c>
      <c r="C4375" t="str">
        <f>Raw_Data!C4375</f>
        <v>MOUNJARO 12.5 MG/0.5 ML PEN</v>
      </c>
      <c r="D4375" t="str">
        <f>Raw_Data!D4375</f>
        <v>2146080</v>
      </c>
      <c r="E4375" t="str">
        <f>Raw_Data!E4375</f>
        <v>PEDERSEN, JENNIFER</v>
      </c>
      <c r="F4375" t="str">
        <f>Raw_Data!F4375</f>
        <v>1073606661</v>
      </c>
      <c r="G4375" t="str">
        <f>Raw_Data!H4375</f>
        <v>1</v>
      </c>
      <c r="H4375">
        <f>IFERROR(VLOOKUP(G4375,Store_Map!$A$2:$I$100,3,FALSE),"")</f>
        <v>0</v>
      </c>
      <c r="I4375">
        <f>IFERROR(VLOOKUP(G4375,Store_Map!$A$2:$I$100,4,FALSE),"")</f>
        <v>0</v>
      </c>
      <c r="J4375">
        <f>IFERROR(VLOOKUP(G4375,Store_Map!$A$2:$I$100,5,FALSE),"")</f>
        <v>0</v>
      </c>
      <c r="K4375">
        <f>IFERROR(VLOOKUP(G4375,Store_Map!$A$2:$I$100,6,FALSE),"")</f>
        <v>0</v>
      </c>
      <c r="L4375">
        <f>IFERROR(VLOOKUP(G4375,Store_Map!$A$2:$I$100,7,FALSE),"")</f>
        <v>0</v>
      </c>
      <c r="M4375">
        <f>IFERROR(VLOOKUP(G4375,Store_Map!$A$2:$I$100,8,FALSE),"")</f>
        <v>0</v>
      </c>
      <c r="N4375">
        <f t="shared" si="612"/>
        <v>0</v>
      </c>
      <c r="O4375" t="str">
        <f t="shared" si="613"/>
        <v>PASS</v>
      </c>
      <c r="P4375" t="str">
        <f t="shared" si="614"/>
        <v>REVIEW</v>
      </c>
      <c r="Q4375" t="str">
        <f t="shared" si="615"/>
        <v>PASS</v>
      </c>
      <c r="R4375" t="str">
        <f t="shared" si="616"/>
        <v>PASS</v>
      </c>
      <c r="S4375" t="str">
        <f t="shared" si="617"/>
        <v>REVIEW</v>
      </c>
      <c r="T4375">
        <f t="shared" si="618"/>
        <v>90</v>
      </c>
      <c r="U4375" t="str">
        <f t="shared" si="619"/>
        <v>Low</v>
      </c>
      <c r="V4375" t="str">
        <f t="shared" si="620"/>
        <v>Invalid NDC</v>
      </c>
    </row>
    <row r="4376" spans="1:22" x14ac:dyDescent="0.3">
      <c r="A4376" t="str">
        <f>Raw_Data!A4376</f>
        <v>16053001</v>
      </c>
      <c r="B4376">
        <f>Raw_Data!B4376</f>
        <v>45674</v>
      </c>
      <c r="C4376" t="str">
        <f>Raw_Data!C4376</f>
        <v>LANTUS SOLOSTAR 100 UNIT/ML</v>
      </c>
      <c r="D4376" t="str">
        <f>Raw_Data!D4376</f>
        <v>88221905</v>
      </c>
      <c r="E4376" t="str">
        <f>Raw_Data!E4376</f>
        <v>BYNE, EDMUND</v>
      </c>
      <c r="F4376" t="str">
        <f>Raw_Data!F4376</f>
        <v>1033186648</v>
      </c>
      <c r="G4376" t="str">
        <f>Raw_Data!H4376</f>
        <v>1</v>
      </c>
      <c r="H4376">
        <f>IFERROR(VLOOKUP(G4376,Store_Map!$A$2:$I$100,3,FALSE),"")</f>
        <v>0</v>
      </c>
      <c r="I4376">
        <f>IFERROR(VLOOKUP(G4376,Store_Map!$A$2:$I$100,4,FALSE),"")</f>
        <v>0</v>
      </c>
      <c r="J4376">
        <f>IFERROR(VLOOKUP(G4376,Store_Map!$A$2:$I$100,5,FALSE),"")</f>
        <v>0</v>
      </c>
      <c r="K4376">
        <f>IFERROR(VLOOKUP(G4376,Store_Map!$A$2:$I$100,6,FALSE),"")</f>
        <v>0</v>
      </c>
      <c r="L4376">
        <f>IFERROR(VLOOKUP(G4376,Store_Map!$A$2:$I$100,7,FALSE),"")</f>
        <v>0</v>
      </c>
      <c r="M4376">
        <f>IFERROR(VLOOKUP(G4376,Store_Map!$A$2:$I$100,8,FALSE),"")</f>
        <v>0</v>
      </c>
      <c r="N4376">
        <f t="shared" si="612"/>
        <v>0</v>
      </c>
      <c r="O4376" t="str">
        <f t="shared" si="613"/>
        <v>PASS</v>
      </c>
      <c r="P4376" t="str">
        <f t="shared" si="614"/>
        <v>REVIEW</v>
      </c>
      <c r="Q4376" t="str">
        <f t="shared" si="615"/>
        <v>PASS</v>
      </c>
      <c r="R4376" t="str">
        <f t="shared" si="616"/>
        <v>PASS</v>
      </c>
      <c r="S4376" t="str">
        <f t="shared" si="617"/>
        <v>REVIEW</v>
      </c>
      <c r="T4376">
        <f t="shared" si="618"/>
        <v>90</v>
      </c>
      <c r="U4376" t="str">
        <f t="shared" si="619"/>
        <v>Low</v>
      </c>
      <c r="V4376" t="str">
        <f t="shared" si="620"/>
        <v>Invalid NDC</v>
      </c>
    </row>
    <row r="4377" spans="1:22" x14ac:dyDescent="0.3">
      <c r="A4377" t="str">
        <f>Raw_Data!A4377</f>
        <v>16053005</v>
      </c>
      <c r="B4377">
        <f>Raw_Data!B4377</f>
        <v>45674</v>
      </c>
      <c r="C4377" t="str">
        <f>Raw_Data!C4377</f>
        <v>METFORMIN HCL 500MG TABS</v>
      </c>
      <c r="D4377" t="str">
        <f>Raw_Data!D4377</f>
        <v>70010006309</v>
      </c>
      <c r="E4377" t="str">
        <f>Raw_Data!E4377</f>
        <v>BYNE, EDMUND</v>
      </c>
      <c r="F4377" t="str">
        <f>Raw_Data!F4377</f>
        <v>1033186648</v>
      </c>
      <c r="G4377" t="str">
        <f>Raw_Data!H4377</f>
        <v>1</v>
      </c>
      <c r="H4377">
        <f>IFERROR(VLOOKUP(G4377,Store_Map!$A$2:$I$100,3,FALSE),"")</f>
        <v>0</v>
      </c>
      <c r="I4377">
        <f>IFERROR(VLOOKUP(G4377,Store_Map!$A$2:$I$100,4,FALSE),"")</f>
        <v>0</v>
      </c>
      <c r="J4377">
        <f>IFERROR(VLOOKUP(G4377,Store_Map!$A$2:$I$100,5,FALSE),"")</f>
        <v>0</v>
      </c>
      <c r="K4377">
        <f>IFERROR(VLOOKUP(G4377,Store_Map!$A$2:$I$100,6,FALSE),"")</f>
        <v>0</v>
      </c>
      <c r="L4377">
        <f>IFERROR(VLOOKUP(G4377,Store_Map!$A$2:$I$100,7,FALSE),"")</f>
        <v>0</v>
      </c>
      <c r="M4377">
        <f>IFERROR(VLOOKUP(G4377,Store_Map!$A$2:$I$100,8,FALSE),"")</f>
        <v>0</v>
      </c>
      <c r="N4377">
        <f t="shared" si="612"/>
        <v>0</v>
      </c>
      <c r="O4377" t="str">
        <f t="shared" si="613"/>
        <v>PASS</v>
      </c>
      <c r="P4377" t="str">
        <f t="shared" si="614"/>
        <v>PASS</v>
      </c>
      <c r="Q4377" t="str">
        <f t="shared" si="615"/>
        <v>PASS</v>
      </c>
      <c r="R4377" t="str">
        <f t="shared" si="616"/>
        <v>PASS</v>
      </c>
      <c r="S4377" t="str">
        <f t="shared" si="617"/>
        <v>PASS</v>
      </c>
      <c r="T4377">
        <f t="shared" si="618"/>
        <v>100</v>
      </c>
      <c r="U4377" t="str">
        <f t="shared" si="619"/>
        <v>Low</v>
      </c>
      <c r="V4377" t="str">
        <f t="shared" si="620"/>
        <v>Clean</v>
      </c>
    </row>
    <row r="4378" spans="1:22" x14ac:dyDescent="0.3">
      <c r="A4378" t="str">
        <f>Raw_Data!A4378</f>
        <v>12001801</v>
      </c>
      <c r="B4378">
        <f>Raw_Data!B4378</f>
        <v>45674</v>
      </c>
      <c r="C4378" t="str">
        <f>Raw_Data!C4378</f>
        <v>DEXTROAMP-AMPHETAMIN 10 MG</v>
      </c>
      <c r="D4378" t="str">
        <f>Raw_Data!D4378</f>
        <v>555097202</v>
      </c>
      <c r="E4378" t="str">
        <f>Raw_Data!E4378</f>
        <v>ALLEN, AMANDA</v>
      </c>
      <c r="F4378" t="str">
        <f>Raw_Data!F4378</f>
        <v>1982231882</v>
      </c>
      <c r="G4378" t="str">
        <f>Raw_Data!H4378</f>
        <v>1</v>
      </c>
      <c r="H4378">
        <f>IFERROR(VLOOKUP(G4378,Store_Map!$A$2:$I$100,3,FALSE),"")</f>
        <v>0</v>
      </c>
      <c r="I4378">
        <f>IFERROR(VLOOKUP(G4378,Store_Map!$A$2:$I$100,4,FALSE),"")</f>
        <v>0</v>
      </c>
      <c r="J4378">
        <f>IFERROR(VLOOKUP(G4378,Store_Map!$A$2:$I$100,5,FALSE),"")</f>
        <v>0</v>
      </c>
      <c r="K4378">
        <f>IFERROR(VLOOKUP(G4378,Store_Map!$A$2:$I$100,6,FALSE),"")</f>
        <v>0</v>
      </c>
      <c r="L4378">
        <f>IFERROR(VLOOKUP(G4378,Store_Map!$A$2:$I$100,7,FALSE),"")</f>
        <v>0</v>
      </c>
      <c r="M4378">
        <f>IFERROR(VLOOKUP(G4378,Store_Map!$A$2:$I$100,8,FALSE),"")</f>
        <v>0</v>
      </c>
      <c r="N4378">
        <f t="shared" si="612"/>
        <v>0</v>
      </c>
      <c r="O4378" t="str">
        <f t="shared" si="613"/>
        <v>PASS</v>
      </c>
      <c r="P4378" t="str">
        <f t="shared" si="614"/>
        <v>REVIEW</v>
      </c>
      <c r="Q4378" t="str">
        <f t="shared" si="615"/>
        <v>PASS</v>
      </c>
      <c r="R4378" t="str">
        <f t="shared" si="616"/>
        <v>PASS</v>
      </c>
      <c r="S4378" t="str">
        <f t="shared" si="617"/>
        <v>REVIEW</v>
      </c>
      <c r="T4378">
        <f t="shared" si="618"/>
        <v>90</v>
      </c>
      <c r="U4378" t="str">
        <f t="shared" si="619"/>
        <v>Low</v>
      </c>
      <c r="V4378" t="str">
        <f t="shared" si="620"/>
        <v>Invalid NDC</v>
      </c>
    </row>
    <row r="4379" spans="1:22" x14ac:dyDescent="0.3">
      <c r="A4379" t="str">
        <f>Raw_Data!A4379</f>
        <v>16054931</v>
      </c>
      <c r="B4379">
        <f>Raw_Data!B4379</f>
        <v>45674</v>
      </c>
      <c r="C4379" t="str">
        <f>Raw_Data!C4379</f>
        <v>*ONETOUCH VERIO TEST STRIP</v>
      </c>
      <c r="D4379" t="str">
        <f>Raw_Data!D4379</f>
        <v>53885027150</v>
      </c>
      <c r="E4379" t="str">
        <f>Raw_Data!E4379</f>
        <v>COX, NANCY</v>
      </c>
      <c r="F4379" t="str">
        <f>Raw_Data!F4379</f>
        <v>1811191638</v>
      </c>
      <c r="G4379" t="str">
        <f>Raw_Data!H4379</f>
        <v>1</v>
      </c>
      <c r="H4379">
        <f>IFERROR(VLOOKUP(G4379,Store_Map!$A$2:$I$100,3,FALSE),"")</f>
        <v>0</v>
      </c>
      <c r="I4379">
        <f>IFERROR(VLOOKUP(G4379,Store_Map!$A$2:$I$100,4,FALSE),"")</f>
        <v>0</v>
      </c>
      <c r="J4379">
        <f>IFERROR(VLOOKUP(G4379,Store_Map!$A$2:$I$100,5,FALSE),"")</f>
        <v>0</v>
      </c>
      <c r="K4379">
        <f>IFERROR(VLOOKUP(G4379,Store_Map!$A$2:$I$100,6,FALSE),"")</f>
        <v>0</v>
      </c>
      <c r="L4379">
        <f>IFERROR(VLOOKUP(G4379,Store_Map!$A$2:$I$100,7,FALSE),"")</f>
        <v>0</v>
      </c>
      <c r="M4379">
        <f>IFERROR(VLOOKUP(G4379,Store_Map!$A$2:$I$100,8,FALSE),"")</f>
        <v>0</v>
      </c>
      <c r="N4379">
        <f t="shared" si="612"/>
        <v>0</v>
      </c>
      <c r="O4379" t="str">
        <f t="shared" si="613"/>
        <v>PASS</v>
      </c>
      <c r="P4379" t="str">
        <f t="shared" si="614"/>
        <v>PASS</v>
      </c>
      <c r="Q4379" t="str">
        <f t="shared" si="615"/>
        <v>PASS</v>
      </c>
      <c r="R4379" t="str">
        <f t="shared" si="616"/>
        <v>PASS</v>
      </c>
      <c r="S4379" t="str">
        <f t="shared" si="617"/>
        <v>PASS</v>
      </c>
      <c r="T4379">
        <f t="shared" si="618"/>
        <v>100</v>
      </c>
      <c r="U4379" t="str">
        <f t="shared" si="619"/>
        <v>Low</v>
      </c>
      <c r="V4379" t="str">
        <f t="shared" si="620"/>
        <v>Clean</v>
      </c>
    </row>
    <row r="4380" spans="1:22" x14ac:dyDescent="0.3">
      <c r="A4380" t="str">
        <f>Raw_Data!A4380</f>
        <v>16054804</v>
      </c>
      <c r="B4380">
        <f>Raw_Data!B4380</f>
        <v>45674</v>
      </c>
      <c r="C4380" t="str">
        <f>Raw_Data!C4380</f>
        <v>*OMEPRAZOLE DR 20 MG CAPSUL</v>
      </c>
      <c r="D4380" t="str">
        <f>Raw_Data!D4380</f>
        <v>781286892</v>
      </c>
      <c r="E4380" t="str">
        <f>Raw_Data!E4380</f>
        <v>CHRISTIAN, JOHNNY</v>
      </c>
      <c r="F4380" t="str">
        <f>Raw_Data!F4380</f>
        <v>1962445841</v>
      </c>
      <c r="G4380" t="str">
        <f>Raw_Data!H4380</f>
        <v>1</v>
      </c>
      <c r="H4380">
        <f>IFERROR(VLOOKUP(G4380,Store_Map!$A$2:$I$100,3,FALSE),"")</f>
        <v>0</v>
      </c>
      <c r="I4380">
        <f>IFERROR(VLOOKUP(G4380,Store_Map!$A$2:$I$100,4,FALSE),"")</f>
        <v>0</v>
      </c>
      <c r="J4380">
        <f>IFERROR(VLOOKUP(G4380,Store_Map!$A$2:$I$100,5,FALSE),"")</f>
        <v>0</v>
      </c>
      <c r="K4380">
        <f>IFERROR(VLOOKUP(G4380,Store_Map!$A$2:$I$100,6,FALSE),"")</f>
        <v>0</v>
      </c>
      <c r="L4380">
        <f>IFERROR(VLOOKUP(G4380,Store_Map!$A$2:$I$100,7,FALSE),"")</f>
        <v>0</v>
      </c>
      <c r="M4380">
        <f>IFERROR(VLOOKUP(G4380,Store_Map!$A$2:$I$100,8,FALSE),"")</f>
        <v>0</v>
      </c>
      <c r="N4380">
        <f t="shared" si="612"/>
        <v>0</v>
      </c>
      <c r="O4380" t="str">
        <f t="shared" si="613"/>
        <v>PASS</v>
      </c>
      <c r="P4380" t="str">
        <f t="shared" si="614"/>
        <v>REVIEW</v>
      </c>
      <c r="Q4380" t="str">
        <f t="shared" si="615"/>
        <v>PASS</v>
      </c>
      <c r="R4380" t="str">
        <f t="shared" si="616"/>
        <v>PASS</v>
      </c>
      <c r="S4380" t="str">
        <f t="shared" si="617"/>
        <v>REVIEW</v>
      </c>
      <c r="T4380">
        <f t="shared" si="618"/>
        <v>90</v>
      </c>
      <c r="U4380" t="str">
        <f t="shared" si="619"/>
        <v>Low</v>
      </c>
      <c r="V4380" t="str">
        <f t="shared" si="620"/>
        <v>Invalid NDC</v>
      </c>
    </row>
    <row r="4381" spans="1:22" x14ac:dyDescent="0.3">
      <c r="A4381" t="str">
        <f>Raw_Data!A4381</f>
        <v>16054798</v>
      </c>
      <c r="B4381">
        <f>Raw_Data!B4381</f>
        <v>45674</v>
      </c>
      <c r="C4381" t="str">
        <f>Raw_Data!C4381</f>
        <v>*CETIRIZINE HCL 10 MG TABLE</v>
      </c>
      <c r="D4381" t="str">
        <f>Raw_Data!D4381</f>
        <v>904671746</v>
      </c>
      <c r="E4381" t="str">
        <f>Raw_Data!E4381</f>
        <v>KULKARNI, VARSHA</v>
      </c>
      <c r="F4381" t="str">
        <f>Raw_Data!F4381</f>
        <v>1366528333</v>
      </c>
      <c r="G4381" t="str">
        <f>Raw_Data!H4381</f>
        <v>1</v>
      </c>
      <c r="H4381">
        <f>IFERROR(VLOOKUP(G4381,Store_Map!$A$2:$I$100,3,FALSE),"")</f>
        <v>0</v>
      </c>
      <c r="I4381">
        <f>IFERROR(VLOOKUP(G4381,Store_Map!$A$2:$I$100,4,FALSE),"")</f>
        <v>0</v>
      </c>
      <c r="J4381">
        <f>IFERROR(VLOOKUP(G4381,Store_Map!$A$2:$I$100,5,FALSE),"")</f>
        <v>0</v>
      </c>
      <c r="K4381">
        <f>IFERROR(VLOOKUP(G4381,Store_Map!$A$2:$I$100,6,FALSE),"")</f>
        <v>0</v>
      </c>
      <c r="L4381">
        <f>IFERROR(VLOOKUP(G4381,Store_Map!$A$2:$I$100,7,FALSE),"")</f>
        <v>0</v>
      </c>
      <c r="M4381">
        <f>IFERROR(VLOOKUP(G4381,Store_Map!$A$2:$I$100,8,FALSE),"")</f>
        <v>0</v>
      </c>
      <c r="N4381">
        <f t="shared" si="612"/>
        <v>0</v>
      </c>
      <c r="O4381" t="str">
        <f t="shared" si="613"/>
        <v>PASS</v>
      </c>
      <c r="P4381" t="str">
        <f t="shared" si="614"/>
        <v>REVIEW</v>
      </c>
      <c r="Q4381" t="str">
        <f t="shared" si="615"/>
        <v>PASS</v>
      </c>
      <c r="R4381" t="str">
        <f t="shared" si="616"/>
        <v>PASS</v>
      </c>
      <c r="S4381" t="str">
        <f t="shared" si="617"/>
        <v>REVIEW</v>
      </c>
      <c r="T4381">
        <f t="shared" si="618"/>
        <v>90</v>
      </c>
      <c r="U4381" t="str">
        <f t="shared" si="619"/>
        <v>Low</v>
      </c>
      <c r="V4381" t="str">
        <f t="shared" si="620"/>
        <v>Invalid NDC</v>
      </c>
    </row>
    <row r="4382" spans="1:22" x14ac:dyDescent="0.3">
      <c r="A4382" t="str">
        <f>Raw_Data!A4382</f>
        <v>16054634</v>
      </c>
      <c r="B4382">
        <f>Raw_Data!B4382</f>
        <v>45674</v>
      </c>
      <c r="C4382" t="str">
        <f>Raw_Data!C4382</f>
        <v>TIZANIDINE HCL 4 MG TABLET</v>
      </c>
      <c r="D4382" t="str">
        <f>Raw_Data!D4382</f>
        <v>29300016915</v>
      </c>
      <c r="E4382" t="str">
        <f>Raw_Data!E4382</f>
        <v>GIBBS, JON</v>
      </c>
      <c r="F4382" t="str">
        <f>Raw_Data!F4382</f>
        <v>1700896156</v>
      </c>
      <c r="G4382" t="str">
        <f>Raw_Data!H4382</f>
        <v>1</v>
      </c>
      <c r="H4382">
        <f>IFERROR(VLOOKUP(G4382,Store_Map!$A$2:$I$100,3,FALSE),"")</f>
        <v>0</v>
      </c>
      <c r="I4382">
        <f>IFERROR(VLOOKUP(G4382,Store_Map!$A$2:$I$100,4,FALSE),"")</f>
        <v>0</v>
      </c>
      <c r="J4382">
        <f>IFERROR(VLOOKUP(G4382,Store_Map!$A$2:$I$100,5,FALSE),"")</f>
        <v>0</v>
      </c>
      <c r="K4382">
        <f>IFERROR(VLOOKUP(G4382,Store_Map!$A$2:$I$100,6,FALSE),"")</f>
        <v>0</v>
      </c>
      <c r="L4382">
        <f>IFERROR(VLOOKUP(G4382,Store_Map!$A$2:$I$100,7,FALSE),"")</f>
        <v>0</v>
      </c>
      <c r="M4382">
        <f>IFERROR(VLOOKUP(G4382,Store_Map!$A$2:$I$100,8,FALSE),"")</f>
        <v>0</v>
      </c>
      <c r="N4382">
        <f t="shared" si="612"/>
        <v>0</v>
      </c>
      <c r="O4382" t="str">
        <f t="shared" si="613"/>
        <v>PASS</v>
      </c>
      <c r="P4382" t="str">
        <f t="shared" si="614"/>
        <v>PASS</v>
      </c>
      <c r="Q4382" t="str">
        <f t="shared" si="615"/>
        <v>PASS</v>
      </c>
      <c r="R4382" t="str">
        <f t="shared" si="616"/>
        <v>PASS</v>
      </c>
      <c r="S4382" t="str">
        <f t="shared" si="617"/>
        <v>PASS</v>
      </c>
      <c r="T4382">
        <f t="shared" si="618"/>
        <v>100</v>
      </c>
      <c r="U4382" t="str">
        <f t="shared" si="619"/>
        <v>Low</v>
      </c>
      <c r="V4382" t="str">
        <f t="shared" si="620"/>
        <v>Clean</v>
      </c>
    </row>
    <row r="4383" spans="1:22" x14ac:dyDescent="0.3">
      <c r="A4383" t="str">
        <f>Raw_Data!A4383</f>
        <v>16051656</v>
      </c>
      <c r="B4383">
        <f>Raw_Data!B4383</f>
        <v>45674</v>
      </c>
      <c r="C4383" t="str">
        <f>Raw_Data!C4383</f>
        <v>FLUTICASONE PROP 50 MCG SPR</v>
      </c>
      <c r="D4383" t="str">
        <f>Raw_Data!D4383</f>
        <v>60505082901</v>
      </c>
      <c r="E4383" t="str">
        <f>Raw_Data!E4383</f>
        <v>GIBBS, JON</v>
      </c>
      <c r="F4383" t="str">
        <f>Raw_Data!F4383</f>
        <v>1700896156</v>
      </c>
      <c r="G4383" t="str">
        <f>Raw_Data!H4383</f>
        <v>1</v>
      </c>
      <c r="H4383">
        <f>IFERROR(VLOOKUP(G4383,Store_Map!$A$2:$I$100,3,FALSE),"")</f>
        <v>0</v>
      </c>
      <c r="I4383">
        <f>IFERROR(VLOOKUP(G4383,Store_Map!$A$2:$I$100,4,FALSE),"")</f>
        <v>0</v>
      </c>
      <c r="J4383">
        <f>IFERROR(VLOOKUP(G4383,Store_Map!$A$2:$I$100,5,FALSE),"")</f>
        <v>0</v>
      </c>
      <c r="K4383">
        <f>IFERROR(VLOOKUP(G4383,Store_Map!$A$2:$I$100,6,FALSE),"")</f>
        <v>0</v>
      </c>
      <c r="L4383">
        <f>IFERROR(VLOOKUP(G4383,Store_Map!$A$2:$I$100,7,FALSE),"")</f>
        <v>0</v>
      </c>
      <c r="M4383">
        <f>IFERROR(VLOOKUP(G4383,Store_Map!$A$2:$I$100,8,FALSE),"")</f>
        <v>0</v>
      </c>
      <c r="N4383">
        <f t="shared" si="612"/>
        <v>0</v>
      </c>
      <c r="O4383" t="str">
        <f t="shared" si="613"/>
        <v>PASS</v>
      </c>
      <c r="P4383" t="str">
        <f t="shared" si="614"/>
        <v>PASS</v>
      </c>
      <c r="Q4383" t="str">
        <f t="shared" si="615"/>
        <v>PASS</v>
      </c>
      <c r="R4383" t="str">
        <f t="shared" si="616"/>
        <v>PASS</v>
      </c>
      <c r="S4383" t="str">
        <f t="shared" si="617"/>
        <v>PASS</v>
      </c>
      <c r="T4383">
        <f t="shared" si="618"/>
        <v>100</v>
      </c>
      <c r="U4383" t="str">
        <f t="shared" si="619"/>
        <v>Low</v>
      </c>
      <c r="V4383" t="str">
        <f t="shared" si="620"/>
        <v>Clean</v>
      </c>
    </row>
    <row r="4384" spans="1:22" x14ac:dyDescent="0.3">
      <c r="A4384" t="str">
        <f>Raw_Data!A4384</f>
        <v>16051650</v>
      </c>
      <c r="B4384">
        <f>Raw_Data!B4384</f>
        <v>45674</v>
      </c>
      <c r="C4384" t="str">
        <f>Raw_Data!C4384</f>
        <v>GABAPENTIN 300 MG CAPSULE</v>
      </c>
      <c r="D4384" t="str">
        <f>Raw_Data!D4384</f>
        <v>67877022301</v>
      </c>
      <c r="E4384" t="str">
        <f>Raw_Data!E4384</f>
        <v>GIBBS, JON</v>
      </c>
      <c r="F4384" t="str">
        <f>Raw_Data!F4384</f>
        <v>1700896156</v>
      </c>
      <c r="G4384" t="str">
        <f>Raw_Data!H4384</f>
        <v>1</v>
      </c>
      <c r="H4384">
        <f>IFERROR(VLOOKUP(G4384,Store_Map!$A$2:$I$100,3,FALSE),"")</f>
        <v>0</v>
      </c>
      <c r="I4384">
        <f>IFERROR(VLOOKUP(G4384,Store_Map!$A$2:$I$100,4,FALSE),"")</f>
        <v>0</v>
      </c>
      <c r="J4384">
        <f>IFERROR(VLOOKUP(G4384,Store_Map!$A$2:$I$100,5,FALSE),"")</f>
        <v>0</v>
      </c>
      <c r="K4384">
        <f>IFERROR(VLOOKUP(G4384,Store_Map!$A$2:$I$100,6,FALSE),"")</f>
        <v>0</v>
      </c>
      <c r="L4384">
        <f>IFERROR(VLOOKUP(G4384,Store_Map!$A$2:$I$100,7,FALSE),"")</f>
        <v>0</v>
      </c>
      <c r="M4384">
        <f>IFERROR(VLOOKUP(G4384,Store_Map!$A$2:$I$100,8,FALSE),"")</f>
        <v>0</v>
      </c>
      <c r="N4384">
        <f t="shared" si="612"/>
        <v>0</v>
      </c>
      <c r="O4384" t="str">
        <f t="shared" si="613"/>
        <v>PASS</v>
      </c>
      <c r="P4384" t="str">
        <f t="shared" si="614"/>
        <v>PASS</v>
      </c>
      <c r="Q4384" t="str">
        <f t="shared" si="615"/>
        <v>PASS</v>
      </c>
      <c r="R4384" t="str">
        <f t="shared" si="616"/>
        <v>PASS</v>
      </c>
      <c r="S4384" t="str">
        <f t="shared" si="617"/>
        <v>PASS</v>
      </c>
      <c r="T4384">
        <f t="shared" si="618"/>
        <v>100</v>
      </c>
      <c r="U4384" t="str">
        <f t="shared" si="619"/>
        <v>Low</v>
      </c>
      <c r="V4384" t="str">
        <f t="shared" si="620"/>
        <v>Clean</v>
      </c>
    </row>
    <row r="4385" spans="1:22" x14ac:dyDescent="0.3">
      <c r="A4385" t="str">
        <f>Raw_Data!A4385</f>
        <v>16053979</v>
      </c>
      <c r="B4385">
        <f>Raw_Data!B4385</f>
        <v>45674</v>
      </c>
      <c r="C4385" t="str">
        <f>Raw_Data!C4385</f>
        <v>SPIRONOLACTONE 25 MG TABLET</v>
      </c>
      <c r="D4385" t="str">
        <f>Raw_Data!D4385</f>
        <v>68382066001</v>
      </c>
      <c r="E4385" t="str">
        <f>Raw_Data!E4385</f>
        <v>REHMAN, FAIZ-UR</v>
      </c>
      <c r="F4385" t="str">
        <f>Raw_Data!F4385</f>
        <v>1518304534</v>
      </c>
      <c r="G4385" t="str">
        <f>Raw_Data!H4385</f>
        <v>1</v>
      </c>
      <c r="H4385">
        <f>IFERROR(VLOOKUP(G4385,Store_Map!$A$2:$I$100,3,FALSE),"")</f>
        <v>0</v>
      </c>
      <c r="I4385">
        <f>IFERROR(VLOOKUP(G4385,Store_Map!$A$2:$I$100,4,FALSE),"")</f>
        <v>0</v>
      </c>
      <c r="J4385">
        <f>IFERROR(VLOOKUP(G4385,Store_Map!$A$2:$I$100,5,FALSE),"")</f>
        <v>0</v>
      </c>
      <c r="K4385">
        <f>IFERROR(VLOOKUP(G4385,Store_Map!$A$2:$I$100,6,FALSE),"")</f>
        <v>0</v>
      </c>
      <c r="L4385">
        <f>IFERROR(VLOOKUP(G4385,Store_Map!$A$2:$I$100,7,FALSE),"")</f>
        <v>0</v>
      </c>
      <c r="M4385">
        <f>IFERROR(VLOOKUP(G4385,Store_Map!$A$2:$I$100,8,FALSE),"")</f>
        <v>0</v>
      </c>
      <c r="N4385">
        <f t="shared" si="612"/>
        <v>0</v>
      </c>
      <c r="O4385" t="str">
        <f t="shared" si="613"/>
        <v>PASS</v>
      </c>
      <c r="P4385" t="str">
        <f t="shared" si="614"/>
        <v>PASS</v>
      </c>
      <c r="Q4385" t="str">
        <f t="shared" si="615"/>
        <v>PASS</v>
      </c>
      <c r="R4385" t="str">
        <f t="shared" si="616"/>
        <v>PASS</v>
      </c>
      <c r="S4385" t="str">
        <f t="shared" si="617"/>
        <v>PASS</v>
      </c>
      <c r="T4385">
        <f t="shared" si="618"/>
        <v>100</v>
      </c>
      <c r="U4385" t="str">
        <f t="shared" si="619"/>
        <v>Low</v>
      </c>
      <c r="V4385" t="str">
        <f t="shared" si="620"/>
        <v>Clean</v>
      </c>
    </row>
    <row r="4386" spans="1:22" x14ac:dyDescent="0.3">
      <c r="A4386" t="str">
        <f>Raw_Data!A4386</f>
        <v>16053978</v>
      </c>
      <c r="B4386">
        <f>Raw_Data!B4386</f>
        <v>45674</v>
      </c>
      <c r="C4386" t="str">
        <f>Raw_Data!C4386</f>
        <v>VALSARTAN-HCTZ 160-12.5 MG</v>
      </c>
      <c r="D4386" t="str">
        <f>Raw_Data!D4386</f>
        <v>33342007510</v>
      </c>
      <c r="E4386" t="str">
        <f>Raw_Data!E4386</f>
        <v>REHMAN, FAIZ-UR</v>
      </c>
      <c r="F4386" t="str">
        <f>Raw_Data!F4386</f>
        <v>1518304534</v>
      </c>
      <c r="G4386" t="str">
        <f>Raw_Data!H4386</f>
        <v>1</v>
      </c>
      <c r="H4386">
        <f>IFERROR(VLOOKUP(G4386,Store_Map!$A$2:$I$100,3,FALSE),"")</f>
        <v>0</v>
      </c>
      <c r="I4386">
        <f>IFERROR(VLOOKUP(G4386,Store_Map!$A$2:$I$100,4,FALSE),"")</f>
        <v>0</v>
      </c>
      <c r="J4386">
        <f>IFERROR(VLOOKUP(G4386,Store_Map!$A$2:$I$100,5,FALSE),"")</f>
        <v>0</v>
      </c>
      <c r="K4386">
        <f>IFERROR(VLOOKUP(G4386,Store_Map!$A$2:$I$100,6,FALSE),"")</f>
        <v>0</v>
      </c>
      <c r="L4386">
        <f>IFERROR(VLOOKUP(G4386,Store_Map!$A$2:$I$100,7,FALSE),"")</f>
        <v>0</v>
      </c>
      <c r="M4386">
        <f>IFERROR(VLOOKUP(G4386,Store_Map!$A$2:$I$100,8,FALSE),"")</f>
        <v>0</v>
      </c>
      <c r="N4386">
        <f t="shared" si="612"/>
        <v>0</v>
      </c>
      <c r="O4386" t="str">
        <f t="shared" si="613"/>
        <v>PASS</v>
      </c>
      <c r="P4386" t="str">
        <f t="shared" si="614"/>
        <v>PASS</v>
      </c>
      <c r="Q4386" t="str">
        <f t="shared" si="615"/>
        <v>PASS</v>
      </c>
      <c r="R4386" t="str">
        <f t="shared" si="616"/>
        <v>PASS</v>
      </c>
      <c r="S4386" t="str">
        <f t="shared" si="617"/>
        <v>PASS</v>
      </c>
      <c r="T4386">
        <f t="shared" si="618"/>
        <v>100</v>
      </c>
      <c r="U4386" t="str">
        <f t="shared" si="619"/>
        <v>Low</v>
      </c>
      <c r="V4386" t="str">
        <f t="shared" si="620"/>
        <v>Clean</v>
      </c>
    </row>
    <row r="4387" spans="1:22" x14ac:dyDescent="0.3">
      <c r="A4387" t="str">
        <f>Raw_Data!A4387</f>
        <v>16051920</v>
      </c>
      <c r="B4387">
        <f>Raw_Data!B4387</f>
        <v>45674</v>
      </c>
      <c r="C4387" t="str">
        <f>Raw_Data!C4387</f>
        <v>SIMVASTATIN 20 MG TABLET</v>
      </c>
      <c r="D4387" t="str">
        <f>Raw_Data!D4387</f>
        <v>65862005290</v>
      </c>
      <c r="E4387" t="str">
        <f>Raw_Data!E4387</f>
        <v>GIBBS, JON</v>
      </c>
      <c r="F4387" t="str">
        <f>Raw_Data!F4387</f>
        <v>1700896156</v>
      </c>
      <c r="G4387" t="str">
        <f>Raw_Data!H4387</f>
        <v>1</v>
      </c>
      <c r="H4387">
        <f>IFERROR(VLOOKUP(G4387,Store_Map!$A$2:$I$100,3,FALSE),"")</f>
        <v>0</v>
      </c>
      <c r="I4387">
        <f>IFERROR(VLOOKUP(G4387,Store_Map!$A$2:$I$100,4,FALSE),"")</f>
        <v>0</v>
      </c>
      <c r="J4387">
        <f>IFERROR(VLOOKUP(G4387,Store_Map!$A$2:$I$100,5,FALSE),"")</f>
        <v>0</v>
      </c>
      <c r="K4387">
        <f>IFERROR(VLOOKUP(G4387,Store_Map!$A$2:$I$100,6,FALSE),"")</f>
        <v>0</v>
      </c>
      <c r="L4387">
        <f>IFERROR(VLOOKUP(G4387,Store_Map!$A$2:$I$100,7,FALSE),"")</f>
        <v>0</v>
      </c>
      <c r="M4387">
        <f>IFERROR(VLOOKUP(G4387,Store_Map!$A$2:$I$100,8,FALSE),"")</f>
        <v>0</v>
      </c>
      <c r="N4387">
        <f t="shared" si="612"/>
        <v>0</v>
      </c>
      <c r="O4387" t="str">
        <f t="shared" si="613"/>
        <v>PASS</v>
      </c>
      <c r="P4387" t="str">
        <f t="shared" si="614"/>
        <v>PASS</v>
      </c>
      <c r="Q4387" t="str">
        <f t="shared" si="615"/>
        <v>PASS</v>
      </c>
      <c r="R4387" t="str">
        <f t="shared" si="616"/>
        <v>PASS</v>
      </c>
      <c r="S4387" t="str">
        <f t="shared" si="617"/>
        <v>PASS</v>
      </c>
      <c r="T4387">
        <f t="shared" si="618"/>
        <v>100</v>
      </c>
      <c r="U4387" t="str">
        <f t="shared" si="619"/>
        <v>Low</v>
      </c>
      <c r="V4387" t="str">
        <f t="shared" si="620"/>
        <v>Clean</v>
      </c>
    </row>
    <row r="4388" spans="1:22" x14ac:dyDescent="0.3">
      <c r="A4388" t="str">
        <f>Raw_Data!A4388</f>
        <v>16054078</v>
      </c>
      <c r="B4388">
        <f>Raw_Data!B4388</f>
        <v>45674</v>
      </c>
      <c r="C4388" t="str">
        <f>Raw_Data!C4388</f>
        <v>AMLODIPINE BESYLATE 10 MG T</v>
      </c>
      <c r="D4388" t="str">
        <f>Raw_Data!D4388</f>
        <v>69097012805</v>
      </c>
      <c r="E4388" t="str">
        <f>Raw_Data!E4388</f>
        <v>GIBBS, JON</v>
      </c>
      <c r="F4388" t="str">
        <f>Raw_Data!F4388</f>
        <v>1700896156</v>
      </c>
      <c r="G4388" t="str">
        <f>Raw_Data!H4388</f>
        <v>1</v>
      </c>
      <c r="H4388">
        <f>IFERROR(VLOOKUP(G4388,Store_Map!$A$2:$I$100,3,FALSE),"")</f>
        <v>0</v>
      </c>
      <c r="I4388">
        <f>IFERROR(VLOOKUP(G4388,Store_Map!$A$2:$I$100,4,FALSE),"")</f>
        <v>0</v>
      </c>
      <c r="J4388">
        <f>IFERROR(VLOOKUP(G4388,Store_Map!$A$2:$I$100,5,FALSE),"")</f>
        <v>0</v>
      </c>
      <c r="K4388">
        <f>IFERROR(VLOOKUP(G4388,Store_Map!$A$2:$I$100,6,FALSE),"")</f>
        <v>0</v>
      </c>
      <c r="L4388">
        <f>IFERROR(VLOOKUP(G4388,Store_Map!$A$2:$I$100,7,FALSE),"")</f>
        <v>0</v>
      </c>
      <c r="M4388">
        <f>IFERROR(VLOOKUP(G4388,Store_Map!$A$2:$I$100,8,FALSE),"")</f>
        <v>0</v>
      </c>
      <c r="N4388">
        <f t="shared" si="612"/>
        <v>0</v>
      </c>
      <c r="O4388" t="str">
        <f t="shared" si="613"/>
        <v>PASS</v>
      </c>
      <c r="P4388" t="str">
        <f t="shared" si="614"/>
        <v>PASS</v>
      </c>
      <c r="Q4388" t="str">
        <f t="shared" si="615"/>
        <v>PASS</v>
      </c>
      <c r="R4388" t="str">
        <f t="shared" si="616"/>
        <v>PASS</v>
      </c>
      <c r="S4388" t="str">
        <f t="shared" si="617"/>
        <v>PASS</v>
      </c>
      <c r="T4388">
        <f t="shared" si="618"/>
        <v>100</v>
      </c>
      <c r="U4388" t="str">
        <f t="shared" si="619"/>
        <v>Low</v>
      </c>
      <c r="V4388" t="str">
        <f t="shared" si="620"/>
        <v>Clean</v>
      </c>
    </row>
    <row r="4389" spans="1:22" x14ac:dyDescent="0.3">
      <c r="A4389" t="str">
        <f>Raw_Data!A4389</f>
        <v>16054079</v>
      </c>
      <c r="B4389">
        <f>Raw_Data!B4389</f>
        <v>45674</v>
      </c>
      <c r="C4389" t="str">
        <f>Raw_Data!C4389</f>
        <v>FERROUS GLUCONATE 324 MG TA</v>
      </c>
      <c r="D4389" t="str">
        <f>Raw_Data!D4389</f>
        <v>574050801</v>
      </c>
      <c r="E4389" t="str">
        <f>Raw_Data!E4389</f>
        <v>GIBBS, JON</v>
      </c>
      <c r="F4389" t="str">
        <f>Raw_Data!F4389</f>
        <v>1700896156</v>
      </c>
      <c r="G4389" t="str">
        <f>Raw_Data!H4389</f>
        <v>1</v>
      </c>
      <c r="H4389">
        <f>IFERROR(VLOOKUP(G4389,Store_Map!$A$2:$I$100,3,FALSE),"")</f>
        <v>0</v>
      </c>
      <c r="I4389">
        <f>IFERROR(VLOOKUP(G4389,Store_Map!$A$2:$I$100,4,FALSE),"")</f>
        <v>0</v>
      </c>
      <c r="J4389">
        <f>IFERROR(VLOOKUP(G4389,Store_Map!$A$2:$I$100,5,FALSE),"")</f>
        <v>0</v>
      </c>
      <c r="K4389">
        <f>IFERROR(VLOOKUP(G4389,Store_Map!$A$2:$I$100,6,FALSE),"")</f>
        <v>0</v>
      </c>
      <c r="L4389">
        <f>IFERROR(VLOOKUP(G4389,Store_Map!$A$2:$I$100,7,FALSE),"")</f>
        <v>0</v>
      </c>
      <c r="M4389">
        <f>IFERROR(VLOOKUP(G4389,Store_Map!$A$2:$I$100,8,FALSE),"")</f>
        <v>0</v>
      </c>
      <c r="N4389">
        <f t="shared" si="612"/>
        <v>0</v>
      </c>
      <c r="O4389" t="str">
        <f t="shared" si="613"/>
        <v>PASS</v>
      </c>
      <c r="P4389" t="str">
        <f t="shared" si="614"/>
        <v>REVIEW</v>
      </c>
      <c r="Q4389" t="str">
        <f t="shared" si="615"/>
        <v>PASS</v>
      </c>
      <c r="R4389" t="str">
        <f t="shared" si="616"/>
        <v>PASS</v>
      </c>
      <c r="S4389" t="str">
        <f t="shared" si="617"/>
        <v>REVIEW</v>
      </c>
      <c r="T4389">
        <f t="shared" si="618"/>
        <v>90</v>
      </c>
      <c r="U4389" t="str">
        <f t="shared" si="619"/>
        <v>Low</v>
      </c>
      <c r="V4389" t="str">
        <f t="shared" si="620"/>
        <v>Invalid NDC</v>
      </c>
    </row>
    <row r="4390" spans="1:22" x14ac:dyDescent="0.3">
      <c r="A4390" t="str">
        <f>Raw_Data!A4390</f>
        <v>16052170</v>
      </c>
      <c r="B4390">
        <f>Raw_Data!B4390</f>
        <v>45674</v>
      </c>
      <c r="C4390" t="str">
        <f>Raw_Data!C4390</f>
        <v>FUROSEMIDE 20 MG TABLET</v>
      </c>
      <c r="D4390" t="str">
        <f>Raw_Data!D4390</f>
        <v>69315011601</v>
      </c>
      <c r="E4390" t="str">
        <f>Raw_Data!E4390</f>
        <v>GIBBS, JON</v>
      </c>
      <c r="F4390" t="str">
        <f>Raw_Data!F4390</f>
        <v>1700896156</v>
      </c>
      <c r="G4390" t="str">
        <f>Raw_Data!H4390</f>
        <v>1</v>
      </c>
      <c r="H4390">
        <f>IFERROR(VLOOKUP(G4390,Store_Map!$A$2:$I$100,3,FALSE),"")</f>
        <v>0</v>
      </c>
      <c r="I4390">
        <f>IFERROR(VLOOKUP(G4390,Store_Map!$A$2:$I$100,4,FALSE),"")</f>
        <v>0</v>
      </c>
      <c r="J4390">
        <f>IFERROR(VLOOKUP(G4390,Store_Map!$A$2:$I$100,5,FALSE),"")</f>
        <v>0</v>
      </c>
      <c r="K4390">
        <f>IFERROR(VLOOKUP(G4390,Store_Map!$A$2:$I$100,6,FALSE),"")</f>
        <v>0</v>
      </c>
      <c r="L4390">
        <f>IFERROR(VLOOKUP(G4390,Store_Map!$A$2:$I$100,7,FALSE),"")</f>
        <v>0</v>
      </c>
      <c r="M4390">
        <f>IFERROR(VLOOKUP(G4390,Store_Map!$A$2:$I$100,8,FALSE),"")</f>
        <v>0</v>
      </c>
      <c r="N4390">
        <f t="shared" si="612"/>
        <v>0</v>
      </c>
      <c r="O4390" t="str">
        <f t="shared" si="613"/>
        <v>PASS</v>
      </c>
      <c r="P4390" t="str">
        <f t="shared" si="614"/>
        <v>PASS</v>
      </c>
      <c r="Q4390" t="str">
        <f t="shared" si="615"/>
        <v>PASS</v>
      </c>
      <c r="R4390" t="str">
        <f t="shared" si="616"/>
        <v>PASS</v>
      </c>
      <c r="S4390" t="str">
        <f t="shared" si="617"/>
        <v>PASS</v>
      </c>
      <c r="T4390">
        <f t="shared" si="618"/>
        <v>100</v>
      </c>
      <c r="U4390" t="str">
        <f t="shared" si="619"/>
        <v>Low</v>
      </c>
      <c r="V4390" t="str">
        <f t="shared" si="620"/>
        <v>Clean</v>
      </c>
    </row>
    <row r="4391" spans="1:22" x14ac:dyDescent="0.3">
      <c r="A4391" t="str">
        <f>Raw_Data!A4391</f>
        <v>16051436</v>
      </c>
      <c r="B4391">
        <f>Raw_Data!B4391</f>
        <v>45674</v>
      </c>
      <c r="C4391" t="str">
        <f>Raw_Data!C4391</f>
        <v>HYDROCHLOROTHIAZIDE 25 MG T</v>
      </c>
      <c r="D4391" t="str">
        <f>Raw_Data!D4391</f>
        <v>23155000810</v>
      </c>
      <c r="E4391" t="str">
        <f>Raw_Data!E4391</f>
        <v>GIBBS, JON</v>
      </c>
      <c r="F4391" t="str">
        <f>Raw_Data!F4391</f>
        <v>1700896156</v>
      </c>
      <c r="G4391" t="str">
        <f>Raw_Data!H4391</f>
        <v>1</v>
      </c>
      <c r="H4391">
        <f>IFERROR(VLOOKUP(G4391,Store_Map!$A$2:$I$100,3,FALSE),"")</f>
        <v>0</v>
      </c>
      <c r="I4391">
        <f>IFERROR(VLOOKUP(G4391,Store_Map!$A$2:$I$100,4,FALSE),"")</f>
        <v>0</v>
      </c>
      <c r="J4391">
        <f>IFERROR(VLOOKUP(G4391,Store_Map!$A$2:$I$100,5,FALSE),"")</f>
        <v>0</v>
      </c>
      <c r="K4391">
        <f>IFERROR(VLOOKUP(G4391,Store_Map!$A$2:$I$100,6,FALSE),"")</f>
        <v>0</v>
      </c>
      <c r="L4391">
        <f>IFERROR(VLOOKUP(G4391,Store_Map!$A$2:$I$100,7,FALSE),"")</f>
        <v>0</v>
      </c>
      <c r="M4391">
        <f>IFERROR(VLOOKUP(G4391,Store_Map!$A$2:$I$100,8,FALSE),"")</f>
        <v>0</v>
      </c>
      <c r="N4391">
        <f t="shared" si="612"/>
        <v>0</v>
      </c>
      <c r="O4391" t="str">
        <f t="shared" si="613"/>
        <v>PASS</v>
      </c>
      <c r="P4391" t="str">
        <f t="shared" si="614"/>
        <v>PASS</v>
      </c>
      <c r="Q4391" t="str">
        <f t="shared" si="615"/>
        <v>PASS</v>
      </c>
      <c r="R4391" t="str">
        <f t="shared" si="616"/>
        <v>PASS</v>
      </c>
      <c r="S4391" t="str">
        <f t="shared" si="617"/>
        <v>PASS</v>
      </c>
      <c r="T4391">
        <f t="shared" si="618"/>
        <v>100</v>
      </c>
      <c r="U4391" t="str">
        <f t="shared" si="619"/>
        <v>Low</v>
      </c>
      <c r="V4391" t="str">
        <f t="shared" si="620"/>
        <v>Clean</v>
      </c>
    </row>
    <row r="4392" spans="1:22" x14ac:dyDescent="0.3">
      <c r="A4392" t="str">
        <f>Raw_Data!A4392</f>
        <v>16051926</v>
      </c>
      <c r="B4392">
        <f>Raw_Data!B4392</f>
        <v>45674</v>
      </c>
      <c r="C4392" t="str">
        <f>Raw_Data!C4392</f>
        <v>OMEPRAZOLE DR 40 MG CAPSULE</v>
      </c>
      <c r="D4392" t="str">
        <f>Raw_Data!D4392</f>
        <v>68462039790</v>
      </c>
      <c r="E4392" t="str">
        <f>Raw_Data!E4392</f>
        <v>GIBBS, JON</v>
      </c>
      <c r="F4392" t="str">
        <f>Raw_Data!F4392</f>
        <v>1700896156</v>
      </c>
      <c r="G4392" t="str">
        <f>Raw_Data!H4392</f>
        <v>1</v>
      </c>
      <c r="H4392">
        <f>IFERROR(VLOOKUP(G4392,Store_Map!$A$2:$I$100,3,FALSE),"")</f>
        <v>0</v>
      </c>
      <c r="I4392">
        <f>IFERROR(VLOOKUP(G4392,Store_Map!$A$2:$I$100,4,FALSE),"")</f>
        <v>0</v>
      </c>
      <c r="J4392">
        <f>IFERROR(VLOOKUP(G4392,Store_Map!$A$2:$I$100,5,FALSE),"")</f>
        <v>0</v>
      </c>
      <c r="K4392">
        <f>IFERROR(VLOOKUP(G4392,Store_Map!$A$2:$I$100,6,FALSE),"")</f>
        <v>0</v>
      </c>
      <c r="L4392">
        <f>IFERROR(VLOOKUP(G4392,Store_Map!$A$2:$I$100,7,FALSE),"")</f>
        <v>0</v>
      </c>
      <c r="M4392">
        <f>IFERROR(VLOOKUP(G4392,Store_Map!$A$2:$I$100,8,FALSE),"")</f>
        <v>0</v>
      </c>
      <c r="N4392">
        <f t="shared" si="612"/>
        <v>0</v>
      </c>
      <c r="O4392" t="str">
        <f t="shared" si="613"/>
        <v>PASS</v>
      </c>
      <c r="P4392" t="str">
        <f t="shared" si="614"/>
        <v>PASS</v>
      </c>
      <c r="Q4392" t="str">
        <f t="shared" si="615"/>
        <v>PASS</v>
      </c>
      <c r="R4392" t="str">
        <f t="shared" si="616"/>
        <v>PASS</v>
      </c>
      <c r="S4392" t="str">
        <f t="shared" si="617"/>
        <v>PASS</v>
      </c>
      <c r="T4392">
        <f t="shared" si="618"/>
        <v>100</v>
      </c>
      <c r="U4392" t="str">
        <f t="shared" si="619"/>
        <v>Low</v>
      </c>
      <c r="V4392" t="str">
        <f t="shared" si="620"/>
        <v>Clean</v>
      </c>
    </row>
    <row r="4393" spans="1:22" x14ac:dyDescent="0.3">
      <c r="A4393" t="str">
        <f>Raw_Data!A4393</f>
        <v>16054081</v>
      </c>
      <c r="B4393">
        <f>Raw_Data!B4393</f>
        <v>45674</v>
      </c>
      <c r="C4393" t="str">
        <f>Raw_Data!C4393</f>
        <v>GLIMEPIRIDE 4 MG TABLET</v>
      </c>
      <c r="D4393" t="str">
        <f>Raw_Data!D4393</f>
        <v>55111032201</v>
      </c>
      <c r="E4393" t="str">
        <f>Raw_Data!E4393</f>
        <v>GIBBS, JON</v>
      </c>
      <c r="F4393" t="str">
        <f>Raw_Data!F4393</f>
        <v>1700896156</v>
      </c>
      <c r="G4393" t="str">
        <f>Raw_Data!H4393</f>
        <v>1</v>
      </c>
      <c r="H4393">
        <f>IFERROR(VLOOKUP(G4393,Store_Map!$A$2:$I$100,3,FALSE),"")</f>
        <v>0</v>
      </c>
      <c r="I4393">
        <f>IFERROR(VLOOKUP(G4393,Store_Map!$A$2:$I$100,4,FALSE),"")</f>
        <v>0</v>
      </c>
      <c r="J4393">
        <f>IFERROR(VLOOKUP(G4393,Store_Map!$A$2:$I$100,5,FALSE),"")</f>
        <v>0</v>
      </c>
      <c r="K4393">
        <f>IFERROR(VLOOKUP(G4393,Store_Map!$A$2:$I$100,6,FALSE),"")</f>
        <v>0</v>
      </c>
      <c r="L4393">
        <f>IFERROR(VLOOKUP(G4393,Store_Map!$A$2:$I$100,7,FALSE),"")</f>
        <v>0</v>
      </c>
      <c r="M4393">
        <f>IFERROR(VLOOKUP(G4393,Store_Map!$A$2:$I$100,8,FALSE),"")</f>
        <v>0</v>
      </c>
      <c r="N4393">
        <f t="shared" si="612"/>
        <v>0</v>
      </c>
      <c r="O4393" t="str">
        <f t="shared" si="613"/>
        <v>PASS</v>
      </c>
      <c r="P4393" t="str">
        <f t="shared" si="614"/>
        <v>PASS</v>
      </c>
      <c r="Q4393" t="str">
        <f t="shared" si="615"/>
        <v>PASS</v>
      </c>
      <c r="R4393" t="str">
        <f t="shared" si="616"/>
        <v>PASS</v>
      </c>
      <c r="S4393" t="str">
        <f t="shared" si="617"/>
        <v>PASS</v>
      </c>
      <c r="T4393">
        <f t="shared" si="618"/>
        <v>100</v>
      </c>
      <c r="U4393" t="str">
        <f t="shared" si="619"/>
        <v>Low</v>
      </c>
      <c r="V4393" t="str">
        <f t="shared" si="620"/>
        <v>Clean</v>
      </c>
    </row>
    <row r="4394" spans="1:22" x14ac:dyDescent="0.3">
      <c r="A4394" t="str">
        <f>Raw_Data!A4394</f>
        <v>16053983</v>
      </c>
      <c r="B4394">
        <f>Raw_Data!B4394</f>
        <v>45674</v>
      </c>
      <c r="C4394" t="str">
        <f>Raw_Data!C4394</f>
        <v>SERTRALINE HCL 100 MG TABLE</v>
      </c>
      <c r="D4394" t="str">
        <f>Raw_Data!D4394</f>
        <v>68180035309</v>
      </c>
      <c r="E4394" t="str">
        <f>Raw_Data!E4394</f>
        <v>FORD, JAMES</v>
      </c>
      <c r="F4394" t="str">
        <f>Raw_Data!F4394</f>
        <v>1033117684</v>
      </c>
      <c r="G4394" t="str">
        <f>Raw_Data!H4394</f>
        <v>1</v>
      </c>
      <c r="H4394">
        <f>IFERROR(VLOOKUP(G4394,Store_Map!$A$2:$I$100,3,FALSE),"")</f>
        <v>0</v>
      </c>
      <c r="I4394">
        <f>IFERROR(VLOOKUP(G4394,Store_Map!$A$2:$I$100,4,FALSE),"")</f>
        <v>0</v>
      </c>
      <c r="J4394">
        <f>IFERROR(VLOOKUP(G4394,Store_Map!$A$2:$I$100,5,FALSE),"")</f>
        <v>0</v>
      </c>
      <c r="K4394">
        <f>IFERROR(VLOOKUP(G4394,Store_Map!$A$2:$I$100,6,FALSE),"")</f>
        <v>0</v>
      </c>
      <c r="L4394">
        <f>IFERROR(VLOOKUP(G4394,Store_Map!$A$2:$I$100,7,FALSE),"")</f>
        <v>0</v>
      </c>
      <c r="M4394">
        <f>IFERROR(VLOOKUP(G4394,Store_Map!$A$2:$I$100,8,FALSE),"")</f>
        <v>0</v>
      </c>
      <c r="N4394">
        <f t="shared" si="612"/>
        <v>0</v>
      </c>
      <c r="O4394" t="str">
        <f t="shared" si="613"/>
        <v>PASS</v>
      </c>
      <c r="P4394" t="str">
        <f t="shared" si="614"/>
        <v>PASS</v>
      </c>
      <c r="Q4394" t="str">
        <f t="shared" si="615"/>
        <v>PASS</v>
      </c>
      <c r="R4394" t="str">
        <f t="shared" si="616"/>
        <v>PASS</v>
      </c>
      <c r="S4394" t="str">
        <f t="shared" si="617"/>
        <v>PASS</v>
      </c>
      <c r="T4394">
        <f t="shared" si="618"/>
        <v>100</v>
      </c>
      <c r="U4394" t="str">
        <f t="shared" si="619"/>
        <v>Low</v>
      </c>
      <c r="V4394" t="str">
        <f t="shared" si="620"/>
        <v>Clean</v>
      </c>
    </row>
    <row r="4395" spans="1:22" x14ac:dyDescent="0.3">
      <c r="A4395" t="str">
        <f>Raw_Data!A4395</f>
        <v>16052899</v>
      </c>
      <c r="B4395">
        <f>Raw_Data!B4395</f>
        <v>45674</v>
      </c>
      <c r="C4395" t="str">
        <f>Raw_Data!C4395</f>
        <v>LOSARTAN POTASSIUM 100 MG T</v>
      </c>
      <c r="D4395" t="str">
        <f>Raw_Data!D4395</f>
        <v>68180037809</v>
      </c>
      <c r="E4395" t="str">
        <f>Raw_Data!E4395</f>
        <v>GIBBS, JON</v>
      </c>
      <c r="F4395" t="str">
        <f>Raw_Data!F4395</f>
        <v>1700896156</v>
      </c>
      <c r="G4395" t="str">
        <f>Raw_Data!H4395</f>
        <v>1</v>
      </c>
      <c r="H4395">
        <f>IFERROR(VLOOKUP(G4395,Store_Map!$A$2:$I$100,3,FALSE),"")</f>
        <v>0</v>
      </c>
      <c r="I4395">
        <f>IFERROR(VLOOKUP(G4395,Store_Map!$A$2:$I$100,4,FALSE),"")</f>
        <v>0</v>
      </c>
      <c r="J4395">
        <f>IFERROR(VLOOKUP(G4395,Store_Map!$A$2:$I$100,5,FALSE),"")</f>
        <v>0</v>
      </c>
      <c r="K4395">
        <f>IFERROR(VLOOKUP(G4395,Store_Map!$A$2:$I$100,6,FALSE),"")</f>
        <v>0</v>
      </c>
      <c r="L4395">
        <f>IFERROR(VLOOKUP(G4395,Store_Map!$A$2:$I$100,7,FALSE),"")</f>
        <v>0</v>
      </c>
      <c r="M4395">
        <f>IFERROR(VLOOKUP(G4395,Store_Map!$A$2:$I$100,8,FALSE),"")</f>
        <v>0</v>
      </c>
      <c r="N4395">
        <f t="shared" si="612"/>
        <v>0</v>
      </c>
      <c r="O4395" t="str">
        <f t="shared" si="613"/>
        <v>PASS</v>
      </c>
      <c r="P4395" t="str">
        <f t="shared" si="614"/>
        <v>PASS</v>
      </c>
      <c r="Q4395" t="str">
        <f t="shared" si="615"/>
        <v>PASS</v>
      </c>
      <c r="R4395" t="str">
        <f t="shared" si="616"/>
        <v>PASS</v>
      </c>
      <c r="S4395" t="str">
        <f t="shared" si="617"/>
        <v>PASS</v>
      </c>
      <c r="T4395">
        <f t="shared" si="618"/>
        <v>100</v>
      </c>
      <c r="U4395" t="str">
        <f t="shared" si="619"/>
        <v>Low</v>
      </c>
      <c r="V4395" t="str">
        <f t="shared" si="620"/>
        <v>Clean</v>
      </c>
    </row>
    <row r="4396" spans="1:22" x14ac:dyDescent="0.3">
      <c r="A4396" t="str">
        <f>Raw_Data!A4396</f>
        <v>16052904</v>
      </c>
      <c r="B4396">
        <f>Raw_Data!B4396</f>
        <v>45674</v>
      </c>
      <c r="C4396" t="str">
        <f>Raw_Data!C4396</f>
        <v>METFORMIN HCL 1,000 MG TABL</v>
      </c>
      <c r="D4396" t="str">
        <f>Raw_Data!D4396</f>
        <v>70010006509</v>
      </c>
      <c r="E4396" t="str">
        <f>Raw_Data!E4396</f>
        <v>GIBBS, JON</v>
      </c>
      <c r="F4396" t="str">
        <f>Raw_Data!F4396</f>
        <v>1700896156</v>
      </c>
      <c r="G4396" t="str">
        <f>Raw_Data!H4396</f>
        <v>1</v>
      </c>
      <c r="H4396">
        <f>IFERROR(VLOOKUP(G4396,Store_Map!$A$2:$I$100,3,FALSE),"")</f>
        <v>0</v>
      </c>
      <c r="I4396">
        <f>IFERROR(VLOOKUP(G4396,Store_Map!$A$2:$I$100,4,FALSE),"")</f>
        <v>0</v>
      </c>
      <c r="J4396">
        <f>IFERROR(VLOOKUP(G4396,Store_Map!$A$2:$I$100,5,FALSE),"")</f>
        <v>0</v>
      </c>
      <c r="K4396">
        <f>IFERROR(VLOOKUP(G4396,Store_Map!$A$2:$I$100,6,FALSE),"")</f>
        <v>0</v>
      </c>
      <c r="L4396">
        <f>IFERROR(VLOOKUP(G4396,Store_Map!$A$2:$I$100,7,FALSE),"")</f>
        <v>0</v>
      </c>
      <c r="M4396">
        <f>IFERROR(VLOOKUP(G4396,Store_Map!$A$2:$I$100,8,FALSE),"")</f>
        <v>0</v>
      </c>
      <c r="N4396">
        <f t="shared" si="612"/>
        <v>0</v>
      </c>
      <c r="O4396" t="str">
        <f t="shared" si="613"/>
        <v>PASS</v>
      </c>
      <c r="P4396" t="str">
        <f t="shared" si="614"/>
        <v>PASS</v>
      </c>
      <c r="Q4396" t="str">
        <f t="shared" si="615"/>
        <v>PASS</v>
      </c>
      <c r="R4396" t="str">
        <f t="shared" si="616"/>
        <v>PASS</v>
      </c>
      <c r="S4396" t="str">
        <f t="shared" si="617"/>
        <v>PASS</v>
      </c>
      <c r="T4396">
        <f t="shared" si="618"/>
        <v>100</v>
      </c>
      <c r="U4396" t="str">
        <f t="shared" si="619"/>
        <v>Low</v>
      </c>
      <c r="V4396" t="str">
        <f t="shared" si="620"/>
        <v>Clean</v>
      </c>
    </row>
    <row r="4397" spans="1:22" x14ac:dyDescent="0.3">
      <c r="A4397" t="str">
        <f>Raw_Data!A4397</f>
        <v>16052903</v>
      </c>
      <c r="B4397">
        <f>Raw_Data!B4397</f>
        <v>45674</v>
      </c>
      <c r="C4397" t="str">
        <f>Raw_Data!C4397</f>
        <v>AMLODIPINE BESYLATE 10 MG T</v>
      </c>
      <c r="D4397" t="str">
        <f>Raw_Data!D4397</f>
        <v>69097012805</v>
      </c>
      <c r="E4397" t="str">
        <f>Raw_Data!E4397</f>
        <v>GIBBS, JON</v>
      </c>
      <c r="F4397" t="str">
        <f>Raw_Data!F4397</f>
        <v>1700896156</v>
      </c>
      <c r="G4397" t="str">
        <f>Raw_Data!H4397</f>
        <v>1</v>
      </c>
      <c r="H4397">
        <f>IFERROR(VLOOKUP(G4397,Store_Map!$A$2:$I$100,3,FALSE),"")</f>
        <v>0</v>
      </c>
      <c r="I4397">
        <f>IFERROR(VLOOKUP(G4397,Store_Map!$A$2:$I$100,4,FALSE),"")</f>
        <v>0</v>
      </c>
      <c r="J4397">
        <f>IFERROR(VLOOKUP(G4397,Store_Map!$A$2:$I$100,5,FALSE),"")</f>
        <v>0</v>
      </c>
      <c r="K4397">
        <f>IFERROR(VLOOKUP(G4397,Store_Map!$A$2:$I$100,6,FALSE),"")</f>
        <v>0</v>
      </c>
      <c r="L4397">
        <f>IFERROR(VLOOKUP(G4397,Store_Map!$A$2:$I$100,7,FALSE),"")</f>
        <v>0</v>
      </c>
      <c r="M4397">
        <f>IFERROR(VLOOKUP(G4397,Store_Map!$A$2:$I$100,8,FALSE),"")</f>
        <v>0</v>
      </c>
      <c r="N4397">
        <f t="shared" si="612"/>
        <v>0</v>
      </c>
      <c r="O4397" t="str">
        <f t="shared" si="613"/>
        <v>PASS</v>
      </c>
      <c r="P4397" t="str">
        <f t="shared" si="614"/>
        <v>PASS</v>
      </c>
      <c r="Q4397" t="str">
        <f t="shared" si="615"/>
        <v>PASS</v>
      </c>
      <c r="R4397" t="str">
        <f t="shared" si="616"/>
        <v>PASS</v>
      </c>
      <c r="S4397" t="str">
        <f t="shared" si="617"/>
        <v>PASS</v>
      </c>
      <c r="T4397">
        <f t="shared" si="618"/>
        <v>100</v>
      </c>
      <c r="U4397" t="str">
        <f t="shared" si="619"/>
        <v>Low</v>
      </c>
      <c r="V4397" t="str">
        <f t="shared" si="620"/>
        <v>Clean</v>
      </c>
    </row>
    <row r="4398" spans="1:22" x14ac:dyDescent="0.3">
      <c r="A4398" t="str">
        <f>Raw_Data!A4398</f>
        <v>16052902</v>
      </c>
      <c r="B4398">
        <f>Raw_Data!B4398</f>
        <v>45674</v>
      </c>
      <c r="C4398" t="str">
        <f>Raw_Data!C4398</f>
        <v>GLIMEPIRIDE 4 MG TABLET</v>
      </c>
      <c r="D4398" t="str">
        <f>Raw_Data!D4398</f>
        <v>55111032201</v>
      </c>
      <c r="E4398" t="str">
        <f>Raw_Data!E4398</f>
        <v>GIBBS, JON</v>
      </c>
      <c r="F4398" t="str">
        <f>Raw_Data!F4398</f>
        <v>1700896156</v>
      </c>
      <c r="G4398" t="str">
        <f>Raw_Data!H4398</f>
        <v>1</v>
      </c>
      <c r="H4398">
        <f>IFERROR(VLOOKUP(G4398,Store_Map!$A$2:$I$100,3,FALSE),"")</f>
        <v>0</v>
      </c>
      <c r="I4398">
        <f>IFERROR(VLOOKUP(G4398,Store_Map!$A$2:$I$100,4,FALSE),"")</f>
        <v>0</v>
      </c>
      <c r="J4398">
        <f>IFERROR(VLOOKUP(G4398,Store_Map!$A$2:$I$100,5,FALSE),"")</f>
        <v>0</v>
      </c>
      <c r="K4398">
        <f>IFERROR(VLOOKUP(G4398,Store_Map!$A$2:$I$100,6,FALSE),"")</f>
        <v>0</v>
      </c>
      <c r="L4398">
        <f>IFERROR(VLOOKUP(G4398,Store_Map!$A$2:$I$100,7,FALSE),"")</f>
        <v>0</v>
      </c>
      <c r="M4398">
        <f>IFERROR(VLOOKUP(G4398,Store_Map!$A$2:$I$100,8,FALSE),"")</f>
        <v>0</v>
      </c>
      <c r="N4398">
        <f t="shared" si="612"/>
        <v>0</v>
      </c>
      <c r="O4398" t="str">
        <f t="shared" si="613"/>
        <v>PASS</v>
      </c>
      <c r="P4398" t="str">
        <f t="shared" si="614"/>
        <v>PASS</v>
      </c>
      <c r="Q4398" t="str">
        <f t="shared" si="615"/>
        <v>PASS</v>
      </c>
      <c r="R4398" t="str">
        <f t="shared" si="616"/>
        <v>PASS</v>
      </c>
      <c r="S4398" t="str">
        <f t="shared" si="617"/>
        <v>PASS</v>
      </c>
      <c r="T4398">
        <f t="shared" si="618"/>
        <v>100</v>
      </c>
      <c r="U4398" t="str">
        <f t="shared" si="619"/>
        <v>Low</v>
      </c>
      <c r="V4398" t="str">
        <f t="shared" si="620"/>
        <v>Clean</v>
      </c>
    </row>
    <row r="4399" spans="1:22" x14ac:dyDescent="0.3">
      <c r="A4399" t="str">
        <f>Raw_Data!A4399</f>
        <v>16052900</v>
      </c>
      <c r="B4399">
        <f>Raw_Data!B4399</f>
        <v>45674</v>
      </c>
      <c r="C4399" t="str">
        <f>Raw_Data!C4399</f>
        <v>ATORVASTATIN 10 MG TABLET</v>
      </c>
      <c r="D4399" t="str">
        <f>Raw_Data!D4399</f>
        <v>378395077</v>
      </c>
      <c r="E4399" t="str">
        <f>Raw_Data!E4399</f>
        <v>GIBBS, JON</v>
      </c>
      <c r="F4399" t="str">
        <f>Raw_Data!F4399</f>
        <v>1700896156</v>
      </c>
      <c r="G4399" t="str">
        <f>Raw_Data!H4399</f>
        <v>1</v>
      </c>
      <c r="H4399">
        <f>IFERROR(VLOOKUP(G4399,Store_Map!$A$2:$I$100,3,FALSE),"")</f>
        <v>0</v>
      </c>
      <c r="I4399">
        <f>IFERROR(VLOOKUP(G4399,Store_Map!$A$2:$I$100,4,FALSE),"")</f>
        <v>0</v>
      </c>
      <c r="J4399">
        <f>IFERROR(VLOOKUP(G4399,Store_Map!$A$2:$I$100,5,FALSE),"")</f>
        <v>0</v>
      </c>
      <c r="K4399">
        <f>IFERROR(VLOOKUP(G4399,Store_Map!$A$2:$I$100,6,FALSE),"")</f>
        <v>0</v>
      </c>
      <c r="L4399">
        <f>IFERROR(VLOOKUP(G4399,Store_Map!$A$2:$I$100,7,FALSE),"")</f>
        <v>0</v>
      </c>
      <c r="M4399">
        <f>IFERROR(VLOOKUP(G4399,Store_Map!$A$2:$I$100,8,FALSE),"")</f>
        <v>0</v>
      </c>
      <c r="N4399">
        <f t="shared" si="612"/>
        <v>0</v>
      </c>
      <c r="O4399" t="str">
        <f t="shared" si="613"/>
        <v>PASS</v>
      </c>
      <c r="P4399" t="str">
        <f t="shared" si="614"/>
        <v>REVIEW</v>
      </c>
      <c r="Q4399" t="str">
        <f t="shared" si="615"/>
        <v>PASS</v>
      </c>
      <c r="R4399" t="str">
        <f t="shared" si="616"/>
        <v>PASS</v>
      </c>
      <c r="S4399" t="str">
        <f t="shared" si="617"/>
        <v>REVIEW</v>
      </c>
      <c r="T4399">
        <f t="shared" si="618"/>
        <v>90</v>
      </c>
      <c r="U4399" t="str">
        <f t="shared" si="619"/>
        <v>Low</v>
      </c>
      <c r="V4399" t="str">
        <f t="shared" si="620"/>
        <v>Invalid NDC</v>
      </c>
    </row>
    <row r="4400" spans="1:22" x14ac:dyDescent="0.3">
      <c r="A4400" t="str">
        <f>Raw_Data!A4400</f>
        <v>14003114</v>
      </c>
      <c r="B4400">
        <f>Raw_Data!B4400</f>
        <v>45674</v>
      </c>
      <c r="C4400" t="str">
        <f>Raw_Data!C4400</f>
        <v>DIPHENOXYLATE-ATROP 2.5-0.0</v>
      </c>
      <c r="D4400" t="str">
        <f>Raw_Data!D4400</f>
        <v>69315091001</v>
      </c>
      <c r="E4400" t="str">
        <f>Raw_Data!E4400</f>
        <v>GIBBS, JON</v>
      </c>
      <c r="F4400" t="str">
        <f>Raw_Data!F4400</f>
        <v>1700896156</v>
      </c>
      <c r="G4400" t="str">
        <f>Raw_Data!H4400</f>
        <v>1</v>
      </c>
      <c r="H4400">
        <f>IFERROR(VLOOKUP(G4400,Store_Map!$A$2:$I$100,3,FALSE),"")</f>
        <v>0</v>
      </c>
      <c r="I4400">
        <f>IFERROR(VLOOKUP(G4400,Store_Map!$A$2:$I$100,4,FALSE),"")</f>
        <v>0</v>
      </c>
      <c r="J4400">
        <f>IFERROR(VLOOKUP(G4400,Store_Map!$A$2:$I$100,5,FALSE),"")</f>
        <v>0</v>
      </c>
      <c r="K4400">
        <f>IFERROR(VLOOKUP(G4400,Store_Map!$A$2:$I$100,6,FALSE),"")</f>
        <v>0</v>
      </c>
      <c r="L4400">
        <f>IFERROR(VLOOKUP(G4400,Store_Map!$A$2:$I$100,7,FALSE),"")</f>
        <v>0</v>
      </c>
      <c r="M4400">
        <f>IFERROR(VLOOKUP(G4400,Store_Map!$A$2:$I$100,8,FALSE),"")</f>
        <v>0</v>
      </c>
      <c r="N4400">
        <f t="shared" si="612"/>
        <v>0</v>
      </c>
      <c r="O4400" t="str">
        <f t="shared" si="613"/>
        <v>PASS</v>
      </c>
      <c r="P4400" t="str">
        <f t="shared" si="614"/>
        <v>PASS</v>
      </c>
      <c r="Q4400" t="str">
        <f t="shared" si="615"/>
        <v>PASS</v>
      </c>
      <c r="R4400" t="str">
        <f t="shared" si="616"/>
        <v>PASS</v>
      </c>
      <c r="S4400" t="str">
        <f t="shared" si="617"/>
        <v>PASS</v>
      </c>
      <c r="T4400">
        <f t="shared" si="618"/>
        <v>100</v>
      </c>
      <c r="U4400" t="str">
        <f t="shared" si="619"/>
        <v>Low</v>
      </c>
      <c r="V4400" t="str">
        <f t="shared" si="620"/>
        <v>Clean</v>
      </c>
    </row>
    <row r="4401" spans="1:22" x14ac:dyDescent="0.3">
      <c r="A4401" t="str">
        <f>Raw_Data!A4401</f>
        <v>16055373</v>
      </c>
      <c r="B4401">
        <f>Raw_Data!B4401</f>
        <v>45674</v>
      </c>
      <c r="C4401" t="str">
        <f>Raw_Data!C4401</f>
        <v>*SERTRALINE HCL 50 MG TABLE</v>
      </c>
      <c r="D4401" t="str">
        <f>Raw_Data!D4401</f>
        <v>68180035209</v>
      </c>
      <c r="E4401" t="str">
        <f>Raw_Data!E4401</f>
        <v>JOHNSON, CAYLOR</v>
      </c>
      <c r="F4401" t="str">
        <f>Raw_Data!F4401</f>
        <v>1700449956</v>
      </c>
      <c r="G4401" t="str">
        <f>Raw_Data!H4401</f>
        <v>1</v>
      </c>
      <c r="H4401">
        <f>IFERROR(VLOOKUP(G4401,Store_Map!$A$2:$I$100,3,FALSE),"")</f>
        <v>0</v>
      </c>
      <c r="I4401">
        <f>IFERROR(VLOOKUP(G4401,Store_Map!$A$2:$I$100,4,FALSE),"")</f>
        <v>0</v>
      </c>
      <c r="J4401">
        <f>IFERROR(VLOOKUP(G4401,Store_Map!$A$2:$I$100,5,FALSE),"")</f>
        <v>0</v>
      </c>
      <c r="K4401">
        <f>IFERROR(VLOOKUP(G4401,Store_Map!$A$2:$I$100,6,FALSE),"")</f>
        <v>0</v>
      </c>
      <c r="L4401">
        <f>IFERROR(VLOOKUP(G4401,Store_Map!$A$2:$I$100,7,FALSE),"")</f>
        <v>0</v>
      </c>
      <c r="M4401">
        <f>IFERROR(VLOOKUP(G4401,Store_Map!$A$2:$I$100,8,FALSE),"")</f>
        <v>0</v>
      </c>
      <c r="N4401">
        <f t="shared" si="612"/>
        <v>0</v>
      </c>
      <c r="O4401" t="str">
        <f t="shared" si="613"/>
        <v>PASS</v>
      </c>
      <c r="P4401" t="str">
        <f t="shared" si="614"/>
        <v>PASS</v>
      </c>
      <c r="Q4401" t="str">
        <f t="shared" si="615"/>
        <v>PASS</v>
      </c>
      <c r="R4401" t="str">
        <f t="shared" si="616"/>
        <v>PASS</v>
      </c>
      <c r="S4401" t="str">
        <f t="shared" si="617"/>
        <v>PASS</v>
      </c>
      <c r="T4401">
        <f t="shared" si="618"/>
        <v>100</v>
      </c>
      <c r="U4401" t="str">
        <f t="shared" si="619"/>
        <v>Low</v>
      </c>
      <c r="V4401" t="str">
        <f t="shared" si="620"/>
        <v>Clean</v>
      </c>
    </row>
    <row r="4402" spans="1:22" x14ac:dyDescent="0.3">
      <c r="A4402" t="str">
        <f>Raw_Data!A4402</f>
        <v>16052891</v>
      </c>
      <c r="B4402">
        <f>Raw_Data!B4402</f>
        <v>45674</v>
      </c>
      <c r="C4402" t="str">
        <f>Raw_Data!C4402</f>
        <v>SILDENAFIL 100 MG TABLET</v>
      </c>
      <c r="D4402" t="str">
        <f>Raw_Data!D4402</f>
        <v>13668018830</v>
      </c>
      <c r="E4402" t="str">
        <f>Raw_Data!E4402</f>
        <v>GIBBS, JON</v>
      </c>
      <c r="F4402" t="str">
        <f>Raw_Data!F4402</f>
        <v>1700896156</v>
      </c>
      <c r="G4402" t="str">
        <f>Raw_Data!H4402</f>
        <v>1</v>
      </c>
      <c r="H4402">
        <f>IFERROR(VLOOKUP(G4402,Store_Map!$A$2:$I$100,3,FALSE),"")</f>
        <v>0</v>
      </c>
      <c r="I4402">
        <f>IFERROR(VLOOKUP(G4402,Store_Map!$A$2:$I$100,4,FALSE),"")</f>
        <v>0</v>
      </c>
      <c r="J4402">
        <f>IFERROR(VLOOKUP(G4402,Store_Map!$A$2:$I$100,5,FALSE),"")</f>
        <v>0</v>
      </c>
      <c r="K4402">
        <f>IFERROR(VLOOKUP(G4402,Store_Map!$A$2:$I$100,6,FALSE),"")</f>
        <v>0</v>
      </c>
      <c r="L4402">
        <f>IFERROR(VLOOKUP(G4402,Store_Map!$A$2:$I$100,7,FALSE),"")</f>
        <v>0</v>
      </c>
      <c r="M4402">
        <f>IFERROR(VLOOKUP(G4402,Store_Map!$A$2:$I$100,8,FALSE),"")</f>
        <v>0</v>
      </c>
      <c r="N4402">
        <f t="shared" si="612"/>
        <v>0</v>
      </c>
      <c r="O4402" t="str">
        <f t="shared" si="613"/>
        <v>PASS</v>
      </c>
      <c r="P4402" t="str">
        <f t="shared" si="614"/>
        <v>PASS</v>
      </c>
      <c r="Q4402" t="str">
        <f t="shared" si="615"/>
        <v>PASS</v>
      </c>
      <c r="R4402" t="str">
        <f t="shared" si="616"/>
        <v>PASS</v>
      </c>
      <c r="S4402" t="str">
        <f t="shared" si="617"/>
        <v>PASS</v>
      </c>
      <c r="T4402">
        <f t="shared" si="618"/>
        <v>100</v>
      </c>
      <c r="U4402" t="str">
        <f t="shared" si="619"/>
        <v>Low</v>
      </c>
      <c r="V4402" t="str">
        <f t="shared" si="620"/>
        <v>Clean</v>
      </c>
    </row>
    <row r="4403" spans="1:22" x14ac:dyDescent="0.3">
      <c r="A4403" t="str">
        <f>Raw_Data!A4403</f>
        <v>16055374</v>
      </c>
      <c r="B4403">
        <f>Raw_Data!B4403</f>
        <v>45674</v>
      </c>
      <c r="C4403" t="str">
        <f>Raw_Data!C4403</f>
        <v>AMLODIPINE BESYLATE 10 MG T</v>
      </c>
      <c r="D4403" t="str">
        <f>Raw_Data!D4403</f>
        <v>69097012805</v>
      </c>
      <c r="E4403" t="str">
        <f>Raw_Data!E4403</f>
        <v>GIBBS, JON</v>
      </c>
      <c r="F4403" t="str">
        <f>Raw_Data!F4403</f>
        <v>1700896156</v>
      </c>
      <c r="G4403" t="str">
        <f>Raw_Data!H4403</f>
        <v>1</v>
      </c>
      <c r="H4403">
        <f>IFERROR(VLOOKUP(G4403,Store_Map!$A$2:$I$100,3,FALSE),"")</f>
        <v>0</v>
      </c>
      <c r="I4403">
        <f>IFERROR(VLOOKUP(G4403,Store_Map!$A$2:$I$100,4,FALSE),"")</f>
        <v>0</v>
      </c>
      <c r="J4403">
        <f>IFERROR(VLOOKUP(G4403,Store_Map!$A$2:$I$100,5,FALSE),"")</f>
        <v>0</v>
      </c>
      <c r="K4403">
        <f>IFERROR(VLOOKUP(G4403,Store_Map!$A$2:$I$100,6,FALSE),"")</f>
        <v>0</v>
      </c>
      <c r="L4403">
        <f>IFERROR(VLOOKUP(G4403,Store_Map!$A$2:$I$100,7,FALSE),"")</f>
        <v>0</v>
      </c>
      <c r="M4403">
        <f>IFERROR(VLOOKUP(G4403,Store_Map!$A$2:$I$100,8,FALSE),"")</f>
        <v>0</v>
      </c>
      <c r="N4403">
        <f t="shared" si="612"/>
        <v>0</v>
      </c>
      <c r="O4403" t="str">
        <f t="shared" si="613"/>
        <v>PASS</v>
      </c>
      <c r="P4403" t="str">
        <f t="shared" si="614"/>
        <v>PASS</v>
      </c>
      <c r="Q4403" t="str">
        <f t="shared" si="615"/>
        <v>PASS</v>
      </c>
      <c r="R4403" t="str">
        <f t="shared" si="616"/>
        <v>PASS</v>
      </c>
      <c r="S4403" t="str">
        <f t="shared" si="617"/>
        <v>PASS</v>
      </c>
      <c r="T4403">
        <f t="shared" si="618"/>
        <v>100</v>
      </c>
      <c r="U4403" t="str">
        <f t="shared" si="619"/>
        <v>Low</v>
      </c>
      <c r="V4403" t="str">
        <f t="shared" si="620"/>
        <v>Clean</v>
      </c>
    </row>
    <row r="4404" spans="1:22" x14ac:dyDescent="0.3">
      <c r="A4404" t="str">
        <f>Raw_Data!A4404</f>
        <v>16055375</v>
      </c>
      <c r="B4404">
        <f>Raw_Data!B4404</f>
        <v>45674</v>
      </c>
      <c r="C4404" t="str">
        <f>Raw_Data!C4404</f>
        <v>METOPROLOL SUCC ER 50 MG TA</v>
      </c>
      <c r="D4404" t="str">
        <f>Raw_Data!D4404</f>
        <v>45963067611</v>
      </c>
      <c r="E4404" t="str">
        <f>Raw_Data!E4404</f>
        <v>GIBBS, JON</v>
      </c>
      <c r="F4404" t="str">
        <f>Raw_Data!F4404</f>
        <v>1700896156</v>
      </c>
      <c r="G4404" t="str">
        <f>Raw_Data!H4404</f>
        <v>1</v>
      </c>
      <c r="H4404">
        <f>IFERROR(VLOOKUP(G4404,Store_Map!$A$2:$I$100,3,FALSE),"")</f>
        <v>0</v>
      </c>
      <c r="I4404">
        <f>IFERROR(VLOOKUP(G4404,Store_Map!$A$2:$I$100,4,FALSE),"")</f>
        <v>0</v>
      </c>
      <c r="J4404">
        <f>IFERROR(VLOOKUP(G4404,Store_Map!$A$2:$I$100,5,FALSE),"")</f>
        <v>0</v>
      </c>
      <c r="K4404">
        <f>IFERROR(VLOOKUP(G4404,Store_Map!$A$2:$I$100,6,FALSE),"")</f>
        <v>0</v>
      </c>
      <c r="L4404">
        <f>IFERROR(VLOOKUP(G4404,Store_Map!$A$2:$I$100,7,FALSE),"")</f>
        <v>0</v>
      </c>
      <c r="M4404">
        <f>IFERROR(VLOOKUP(G4404,Store_Map!$A$2:$I$100,8,FALSE),"")</f>
        <v>0</v>
      </c>
      <c r="N4404">
        <f t="shared" si="612"/>
        <v>0</v>
      </c>
      <c r="O4404" t="str">
        <f t="shared" si="613"/>
        <v>PASS</v>
      </c>
      <c r="P4404" t="str">
        <f t="shared" si="614"/>
        <v>PASS</v>
      </c>
      <c r="Q4404" t="str">
        <f t="shared" si="615"/>
        <v>PASS</v>
      </c>
      <c r="R4404" t="str">
        <f t="shared" si="616"/>
        <v>PASS</v>
      </c>
      <c r="S4404" t="str">
        <f t="shared" si="617"/>
        <v>PASS</v>
      </c>
      <c r="T4404">
        <f t="shared" si="618"/>
        <v>100</v>
      </c>
      <c r="U4404" t="str">
        <f t="shared" si="619"/>
        <v>Low</v>
      </c>
      <c r="V4404" t="str">
        <f t="shared" si="620"/>
        <v>Clean</v>
      </c>
    </row>
    <row r="4405" spans="1:22" x14ac:dyDescent="0.3">
      <c r="A4405" t="str">
        <f>Raw_Data!A4405</f>
        <v>14003144</v>
      </c>
      <c r="B4405">
        <f>Raw_Data!B4405</f>
        <v>45678</v>
      </c>
      <c r="C4405" t="str">
        <f>Raw_Data!C4405</f>
        <v>PHENTERMINE 37.5 MG CAPSULE</v>
      </c>
      <c r="D4405" t="str">
        <f>Raw_Data!D4405</f>
        <v>10702002901</v>
      </c>
      <c r="E4405" t="str">
        <f>Raw_Data!E4405</f>
        <v>GIBBS, JON</v>
      </c>
      <c r="F4405" t="str">
        <f>Raw_Data!F4405</f>
        <v>1700896156</v>
      </c>
      <c r="G4405" t="str">
        <f>Raw_Data!H4405</f>
        <v>1</v>
      </c>
      <c r="H4405">
        <f>IFERROR(VLOOKUP(G4405,Store_Map!$A$2:$I$100,3,FALSE),"")</f>
        <v>0</v>
      </c>
      <c r="I4405">
        <f>IFERROR(VLOOKUP(G4405,Store_Map!$A$2:$I$100,4,FALSE),"")</f>
        <v>0</v>
      </c>
      <c r="J4405">
        <f>IFERROR(VLOOKUP(G4405,Store_Map!$A$2:$I$100,5,FALSE),"")</f>
        <v>0</v>
      </c>
      <c r="K4405">
        <f>IFERROR(VLOOKUP(G4405,Store_Map!$A$2:$I$100,6,FALSE),"")</f>
        <v>0</v>
      </c>
      <c r="L4405">
        <f>IFERROR(VLOOKUP(G4405,Store_Map!$A$2:$I$100,7,FALSE),"")</f>
        <v>0</v>
      </c>
      <c r="M4405">
        <f>IFERROR(VLOOKUP(G4405,Store_Map!$A$2:$I$100,8,FALSE),"")</f>
        <v>0</v>
      </c>
      <c r="N4405">
        <f t="shared" si="612"/>
        <v>0</v>
      </c>
      <c r="O4405" t="str">
        <f t="shared" si="613"/>
        <v>PASS</v>
      </c>
      <c r="P4405" t="str">
        <f t="shared" si="614"/>
        <v>PASS</v>
      </c>
      <c r="Q4405" t="str">
        <f t="shared" si="615"/>
        <v>PASS</v>
      </c>
      <c r="R4405" t="str">
        <f t="shared" si="616"/>
        <v>PASS</v>
      </c>
      <c r="S4405" t="str">
        <f t="shared" si="617"/>
        <v>PASS</v>
      </c>
      <c r="T4405">
        <f t="shared" si="618"/>
        <v>100</v>
      </c>
      <c r="U4405" t="str">
        <f t="shared" si="619"/>
        <v>Low</v>
      </c>
      <c r="V4405" t="str">
        <f t="shared" si="620"/>
        <v>Clean</v>
      </c>
    </row>
    <row r="4406" spans="1:22" x14ac:dyDescent="0.3">
      <c r="A4406" t="str">
        <f>Raw_Data!A4406</f>
        <v>16055377</v>
      </c>
      <c r="B4406">
        <f>Raw_Data!B4406</f>
        <v>45678</v>
      </c>
      <c r="C4406" t="str">
        <f>Raw_Data!C4406</f>
        <v>*TIZANIDINE HCL 4 MG TABLET</v>
      </c>
      <c r="D4406" t="str">
        <f>Raw_Data!D4406</f>
        <v>55111018015</v>
      </c>
      <c r="E4406" t="str">
        <f>Raw_Data!E4406</f>
        <v>Carter, Frank</v>
      </c>
      <c r="F4406" t="str">
        <f>Raw_Data!F4406</f>
        <v>1164464087</v>
      </c>
      <c r="G4406" t="str">
        <f>Raw_Data!H4406</f>
        <v>1</v>
      </c>
      <c r="H4406">
        <f>IFERROR(VLOOKUP(G4406,Store_Map!$A$2:$I$100,3,FALSE),"")</f>
        <v>0</v>
      </c>
      <c r="I4406">
        <f>IFERROR(VLOOKUP(G4406,Store_Map!$A$2:$I$100,4,FALSE),"")</f>
        <v>0</v>
      </c>
      <c r="J4406">
        <f>IFERROR(VLOOKUP(G4406,Store_Map!$A$2:$I$100,5,FALSE),"")</f>
        <v>0</v>
      </c>
      <c r="K4406">
        <f>IFERROR(VLOOKUP(G4406,Store_Map!$A$2:$I$100,6,FALSE),"")</f>
        <v>0</v>
      </c>
      <c r="L4406">
        <f>IFERROR(VLOOKUP(G4406,Store_Map!$A$2:$I$100,7,FALSE),"")</f>
        <v>0</v>
      </c>
      <c r="M4406">
        <f>IFERROR(VLOOKUP(G4406,Store_Map!$A$2:$I$100,8,FALSE),"")</f>
        <v>0</v>
      </c>
      <c r="N4406">
        <f t="shared" si="612"/>
        <v>0</v>
      </c>
      <c r="O4406" t="str">
        <f t="shared" si="613"/>
        <v>PASS</v>
      </c>
      <c r="P4406" t="str">
        <f t="shared" si="614"/>
        <v>PASS</v>
      </c>
      <c r="Q4406" t="str">
        <f t="shared" si="615"/>
        <v>PASS</v>
      </c>
      <c r="R4406" t="str">
        <f t="shared" si="616"/>
        <v>PASS</v>
      </c>
      <c r="S4406" t="str">
        <f t="shared" si="617"/>
        <v>PASS</v>
      </c>
      <c r="T4406">
        <f t="shared" si="618"/>
        <v>100</v>
      </c>
      <c r="U4406" t="str">
        <f t="shared" si="619"/>
        <v>Low</v>
      </c>
      <c r="V4406" t="str">
        <f t="shared" si="620"/>
        <v>Clean</v>
      </c>
    </row>
    <row r="4407" spans="1:22" x14ac:dyDescent="0.3">
      <c r="A4407" t="str">
        <f>Raw_Data!A4407</f>
        <v>16055378</v>
      </c>
      <c r="B4407">
        <f>Raw_Data!B4407</f>
        <v>45678</v>
      </c>
      <c r="C4407" t="str">
        <f>Raw_Data!C4407</f>
        <v>*PRAVASTATIN SODIUM 40 MG T</v>
      </c>
      <c r="D4407" t="str">
        <f>Raw_Data!D4407</f>
        <v>93720298</v>
      </c>
      <c r="E4407" t="str">
        <f>Raw_Data!E4407</f>
        <v>Carter, Frank</v>
      </c>
      <c r="F4407" t="str">
        <f>Raw_Data!F4407</f>
        <v>1164464087</v>
      </c>
      <c r="G4407" t="str">
        <f>Raw_Data!H4407</f>
        <v>1</v>
      </c>
      <c r="H4407">
        <f>IFERROR(VLOOKUP(G4407,Store_Map!$A$2:$I$100,3,FALSE),"")</f>
        <v>0</v>
      </c>
      <c r="I4407">
        <f>IFERROR(VLOOKUP(G4407,Store_Map!$A$2:$I$100,4,FALSE),"")</f>
        <v>0</v>
      </c>
      <c r="J4407">
        <f>IFERROR(VLOOKUP(G4407,Store_Map!$A$2:$I$100,5,FALSE),"")</f>
        <v>0</v>
      </c>
      <c r="K4407">
        <f>IFERROR(VLOOKUP(G4407,Store_Map!$A$2:$I$100,6,FALSE),"")</f>
        <v>0</v>
      </c>
      <c r="L4407">
        <f>IFERROR(VLOOKUP(G4407,Store_Map!$A$2:$I$100,7,FALSE),"")</f>
        <v>0</v>
      </c>
      <c r="M4407">
        <f>IFERROR(VLOOKUP(G4407,Store_Map!$A$2:$I$100,8,FALSE),"")</f>
        <v>0</v>
      </c>
      <c r="N4407">
        <f t="shared" si="612"/>
        <v>0</v>
      </c>
      <c r="O4407" t="str">
        <f t="shared" si="613"/>
        <v>PASS</v>
      </c>
      <c r="P4407" t="str">
        <f t="shared" si="614"/>
        <v>REVIEW</v>
      </c>
      <c r="Q4407" t="str">
        <f t="shared" si="615"/>
        <v>PASS</v>
      </c>
      <c r="R4407" t="str">
        <f t="shared" si="616"/>
        <v>PASS</v>
      </c>
      <c r="S4407" t="str">
        <f t="shared" si="617"/>
        <v>REVIEW</v>
      </c>
      <c r="T4407">
        <f t="shared" si="618"/>
        <v>90</v>
      </c>
      <c r="U4407" t="str">
        <f t="shared" si="619"/>
        <v>Low</v>
      </c>
      <c r="V4407" t="str">
        <f t="shared" si="620"/>
        <v>Invalid NDC</v>
      </c>
    </row>
    <row r="4408" spans="1:22" x14ac:dyDescent="0.3">
      <c r="A4408" t="str">
        <f>Raw_Data!A4408</f>
        <v>16055379</v>
      </c>
      <c r="B4408">
        <f>Raw_Data!B4408</f>
        <v>45678</v>
      </c>
      <c r="C4408" t="str">
        <f>Raw_Data!C4408</f>
        <v>*FAMOTIDINE 20 MG TABLET</v>
      </c>
      <c r="D4408" t="str">
        <f>Raw_Data!D4408</f>
        <v>67877084201</v>
      </c>
      <c r="E4408" t="str">
        <f>Raw_Data!E4408</f>
        <v>Carter, Frank</v>
      </c>
      <c r="F4408" t="str">
        <f>Raw_Data!F4408</f>
        <v>1164464087</v>
      </c>
      <c r="G4408" t="str">
        <f>Raw_Data!H4408</f>
        <v>1</v>
      </c>
      <c r="H4408">
        <f>IFERROR(VLOOKUP(G4408,Store_Map!$A$2:$I$100,3,FALSE),"")</f>
        <v>0</v>
      </c>
      <c r="I4408">
        <f>IFERROR(VLOOKUP(G4408,Store_Map!$A$2:$I$100,4,FALSE),"")</f>
        <v>0</v>
      </c>
      <c r="J4408">
        <f>IFERROR(VLOOKUP(G4408,Store_Map!$A$2:$I$100,5,FALSE),"")</f>
        <v>0</v>
      </c>
      <c r="K4408">
        <f>IFERROR(VLOOKUP(G4408,Store_Map!$A$2:$I$100,6,FALSE),"")</f>
        <v>0</v>
      </c>
      <c r="L4408">
        <f>IFERROR(VLOOKUP(G4408,Store_Map!$A$2:$I$100,7,FALSE),"")</f>
        <v>0</v>
      </c>
      <c r="M4408">
        <f>IFERROR(VLOOKUP(G4408,Store_Map!$A$2:$I$100,8,FALSE),"")</f>
        <v>0</v>
      </c>
      <c r="N4408">
        <f t="shared" si="612"/>
        <v>0</v>
      </c>
      <c r="O4408" t="str">
        <f t="shared" si="613"/>
        <v>PASS</v>
      </c>
      <c r="P4408" t="str">
        <f t="shared" si="614"/>
        <v>PASS</v>
      </c>
      <c r="Q4408" t="str">
        <f t="shared" si="615"/>
        <v>PASS</v>
      </c>
      <c r="R4408" t="str">
        <f t="shared" si="616"/>
        <v>PASS</v>
      </c>
      <c r="S4408" t="str">
        <f t="shared" si="617"/>
        <v>PASS</v>
      </c>
      <c r="T4408">
        <f t="shared" si="618"/>
        <v>100</v>
      </c>
      <c r="U4408" t="str">
        <f t="shared" si="619"/>
        <v>Low</v>
      </c>
      <c r="V4408" t="str">
        <f t="shared" si="620"/>
        <v>Clean</v>
      </c>
    </row>
    <row r="4409" spans="1:22" x14ac:dyDescent="0.3">
      <c r="A4409" t="str">
        <f>Raw_Data!A4409</f>
        <v>16055380</v>
      </c>
      <c r="B4409">
        <f>Raw_Data!B4409</f>
        <v>45678</v>
      </c>
      <c r="C4409" t="str">
        <f>Raw_Data!C4409</f>
        <v>*MELOXICAM 15 MG TABLET</v>
      </c>
      <c r="D4409" t="str">
        <f>Raw_Data!D4409</f>
        <v>69097015907</v>
      </c>
      <c r="E4409" t="str">
        <f>Raw_Data!E4409</f>
        <v>Carter, Frank</v>
      </c>
      <c r="F4409" t="str">
        <f>Raw_Data!F4409</f>
        <v>1164464087</v>
      </c>
      <c r="G4409" t="str">
        <f>Raw_Data!H4409</f>
        <v>1</v>
      </c>
      <c r="H4409">
        <f>IFERROR(VLOOKUP(G4409,Store_Map!$A$2:$I$100,3,FALSE),"")</f>
        <v>0</v>
      </c>
      <c r="I4409">
        <f>IFERROR(VLOOKUP(G4409,Store_Map!$A$2:$I$100,4,FALSE),"")</f>
        <v>0</v>
      </c>
      <c r="J4409">
        <f>IFERROR(VLOOKUP(G4409,Store_Map!$A$2:$I$100,5,FALSE),"")</f>
        <v>0</v>
      </c>
      <c r="K4409">
        <f>IFERROR(VLOOKUP(G4409,Store_Map!$A$2:$I$100,6,FALSE),"")</f>
        <v>0</v>
      </c>
      <c r="L4409">
        <f>IFERROR(VLOOKUP(G4409,Store_Map!$A$2:$I$100,7,FALSE),"")</f>
        <v>0</v>
      </c>
      <c r="M4409">
        <f>IFERROR(VLOOKUP(G4409,Store_Map!$A$2:$I$100,8,FALSE),"")</f>
        <v>0</v>
      </c>
      <c r="N4409">
        <f t="shared" si="612"/>
        <v>0</v>
      </c>
      <c r="O4409" t="str">
        <f t="shared" si="613"/>
        <v>PASS</v>
      </c>
      <c r="P4409" t="str">
        <f t="shared" si="614"/>
        <v>PASS</v>
      </c>
      <c r="Q4409" t="str">
        <f t="shared" si="615"/>
        <v>PASS</v>
      </c>
      <c r="R4409" t="str">
        <f t="shared" si="616"/>
        <v>PASS</v>
      </c>
      <c r="S4409" t="str">
        <f t="shared" si="617"/>
        <v>PASS</v>
      </c>
      <c r="T4409">
        <f t="shared" si="618"/>
        <v>100</v>
      </c>
      <c r="U4409" t="str">
        <f t="shared" si="619"/>
        <v>Low</v>
      </c>
      <c r="V4409" t="str">
        <f t="shared" si="620"/>
        <v>Clean</v>
      </c>
    </row>
    <row r="4410" spans="1:22" x14ac:dyDescent="0.3">
      <c r="A4410" t="str">
        <f>Raw_Data!A4410</f>
        <v>16055381</v>
      </c>
      <c r="B4410">
        <f>Raw_Data!B4410</f>
        <v>45678</v>
      </c>
      <c r="C4410" t="str">
        <f>Raw_Data!C4410</f>
        <v>*LISINOPRIL-HCTZ 20-12.5 MG</v>
      </c>
      <c r="D4410" t="str">
        <f>Raw_Data!D4410</f>
        <v>68180051901</v>
      </c>
      <c r="E4410" t="str">
        <f>Raw_Data!E4410</f>
        <v>Carter, Frank</v>
      </c>
      <c r="F4410" t="str">
        <f>Raw_Data!F4410</f>
        <v>1164464087</v>
      </c>
      <c r="G4410" t="str">
        <f>Raw_Data!H4410</f>
        <v>1</v>
      </c>
      <c r="H4410">
        <f>IFERROR(VLOOKUP(G4410,Store_Map!$A$2:$I$100,3,FALSE),"")</f>
        <v>0</v>
      </c>
      <c r="I4410">
        <f>IFERROR(VLOOKUP(G4410,Store_Map!$A$2:$I$100,4,FALSE),"")</f>
        <v>0</v>
      </c>
      <c r="J4410">
        <f>IFERROR(VLOOKUP(G4410,Store_Map!$A$2:$I$100,5,FALSE),"")</f>
        <v>0</v>
      </c>
      <c r="K4410">
        <f>IFERROR(VLOOKUP(G4410,Store_Map!$A$2:$I$100,6,FALSE),"")</f>
        <v>0</v>
      </c>
      <c r="L4410">
        <f>IFERROR(VLOOKUP(G4410,Store_Map!$A$2:$I$100,7,FALSE),"")</f>
        <v>0</v>
      </c>
      <c r="M4410">
        <f>IFERROR(VLOOKUP(G4410,Store_Map!$A$2:$I$100,8,FALSE),"")</f>
        <v>0</v>
      </c>
      <c r="N4410">
        <f t="shared" si="612"/>
        <v>0</v>
      </c>
      <c r="O4410" t="str">
        <f t="shared" si="613"/>
        <v>PASS</v>
      </c>
      <c r="P4410" t="str">
        <f t="shared" si="614"/>
        <v>PASS</v>
      </c>
      <c r="Q4410" t="str">
        <f t="shared" si="615"/>
        <v>PASS</v>
      </c>
      <c r="R4410" t="str">
        <f t="shared" si="616"/>
        <v>PASS</v>
      </c>
      <c r="S4410" t="str">
        <f t="shared" si="617"/>
        <v>PASS</v>
      </c>
      <c r="T4410">
        <f t="shared" si="618"/>
        <v>100</v>
      </c>
      <c r="U4410" t="str">
        <f t="shared" si="619"/>
        <v>Low</v>
      </c>
      <c r="V4410" t="str">
        <f t="shared" si="620"/>
        <v>Clean</v>
      </c>
    </row>
    <row r="4411" spans="1:22" x14ac:dyDescent="0.3">
      <c r="A4411" t="str">
        <f>Raw_Data!A4411</f>
        <v>16055382</v>
      </c>
      <c r="B4411">
        <f>Raw_Data!B4411</f>
        <v>45678</v>
      </c>
      <c r="C4411" t="str">
        <f>Raw_Data!C4411</f>
        <v>*CLOPIDOGREL 75 MG TABLET</v>
      </c>
      <c r="D4411" t="str">
        <f>Raw_Data!D4411</f>
        <v>55111019630</v>
      </c>
      <c r="E4411" t="str">
        <f>Raw_Data!E4411</f>
        <v>Carter, Frank</v>
      </c>
      <c r="F4411" t="str">
        <f>Raw_Data!F4411</f>
        <v>1164464087</v>
      </c>
      <c r="G4411" t="str">
        <f>Raw_Data!H4411</f>
        <v>1</v>
      </c>
      <c r="H4411">
        <f>IFERROR(VLOOKUP(G4411,Store_Map!$A$2:$I$100,3,FALSE),"")</f>
        <v>0</v>
      </c>
      <c r="I4411">
        <f>IFERROR(VLOOKUP(G4411,Store_Map!$A$2:$I$100,4,FALSE),"")</f>
        <v>0</v>
      </c>
      <c r="J4411">
        <f>IFERROR(VLOOKUP(G4411,Store_Map!$A$2:$I$100,5,FALSE),"")</f>
        <v>0</v>
      </c>
      <c r="K4411">
        <f>IFERROR(VLOOKUP(G4411,Store_Map!$A$2:$I$100,6,FALSE),"")</f>
        <v>0</v>
      </c>
      <c r="L4411">
        <f>IFERROR(VLOOKUP(G4411,Store_Map!$A$2:$I$100,7,FALSE),"")</f>
        <v>0</v>
      </c>
      <c r="M4411">
        <f>IFERROR(VLOOKUP(G4411,Store_Map!$A$2:$I$100,8,FALSE),"")</f>
        <v>0</v>
      </c>
      <c r="N4411">
        <f t="shared" si="612"/>
        <v>0</v>
      </c>
      <c r="O4411" t="str">
        <f t="shared" si="613"/>
        <v>PASS</v>
      </c>
      <c r="P4411" t="str">
        <f t="shared" si="614"/>
        <v>PASS</v>
      </c>
      <c r="Q4411" t="str">
        <f t="shared" si="615"/>
        <v>PASS</v>
      </c>
      <c r="R4411" t="str">
        <f t="shared" si="616"/>
        <v>PASS</v>
      </c>
      <c r="S4411" t="str">
        <f t="shared" si="617"/>
        <v>PASS</v>
      </c>
      <c r="T4411">
        <f t="shared" si="618"/>
        <v>100</v>
      </c>
      <c r="U4411" t="str">
        <f t="shared" si="619"/>
        <v>Low</v>
      </c>
      <c r="V4411" t="str">
        <f t="shared" si="620"/>
        <v>Clean</v>
      </c>
    </row>
    <row r="4412" spans="1:22" x14ac:dyDescent="0.3">
      <c r="A4412" t="str">
        <f>Raw_Data!A4412</f>
        <v>16055383</v>
      </c>
      <c r="B4412">
        <f>Raw_Data!B4412</f>
        <v>45678</v>
      </c>
      <c r="C4412" t="str">
        <f>Raw_Data!C4412</f>
        <v>*METOPROLOL TARTRATE 100MG</v>
      </c>
      <c r="D4412" t="str">
        <f>Raw_Data!D4412</f>
        <v>378004701</v>
      </c>
      <c r="E4412" t="str">
        <f>Raw_Data!E4412</f>
        <v>Carter, Frank</v>
      </c>
      <c r="F4412" t="str">
        <f>Raw_Data!F4412</f>
        <v>1164464087</v>
      </c>
      <c r="G4412" t="str">
        <f>Raw_Data!H4412</f>
        <v>1</v>
      </c>
      <c r="H4412">
        <f>IFERROR(VLOOKUP(G4412,Store_Map!$A$2:$I$100,3,FALSE),"")</f>
        <v>0</v>
      </c>
      <c r="I4412">
        <f>IFERROR(VLOOKUP(G4412,Store_Map!$A$2:$I$100,4,FALSE),"")</f>
        <v>0</v>
      </c>
      <c r="J4412">
        <f>IFERROR(VLOOKUP(G4412,Store_Map!$A$2:$I$100,5,FALSE),"")</f>
        <v>0</v>
      </c>
      <c r="K4412">
        <f>IFERROR(VLOOKUP(G4412,Store_Map!$A$2:$I$100,6,FALSE),"")</f>
        <v>0</v>
      </c>
      <c r="L4412">
        <f>IFERROR(VLOOKUP(G4412,Store_Map!$A$2:$I$100,7,FALSE),"")</f>
        <v>0</v>
      </c>
      <c r="M4412">
        <f>IFERROR(VLOOKUP(G4412,Store_Map!$A$2:$I$100,8,FALSE),"")</f>
        <v>0</v>
      </c>
      <c r="N4412">
        <f t="shared" si="612"/>
        <v>0</v>
      </c>
      <c r="O4412" t="str">
        <f t="shared" si="613"/>
        <v>PASS</v>
      </c>
      <c r="P4412" t="str">
        <f t="shared" si="614"/>
        <v>REVIEW</v>
      </c>
      <c r="Q4412" t="str">
        <f t="shared" si="615"/>
        <v>PASS</v>
      </c>
      <c r="R4412" t="str">
        <f t="shared" si="616"/>
        <v>PASS</v>
      </c>
      <c r="S4412" t="str">
        <f t="shared" si="617"/>
        <v>REVIEW</v>
      </c>
      <c r="T4412">
        <f t="shared" si="618"/>
        <v>90</v>
      </c>
      <c r="U4412" t="str">
        <f t="shared" si="619"/>
        <v>Low</v>
      </c>
      <c r="V4412" t="str">
        <f t="shared" si="620"/>
        <v>Invalid NDC</v>
      </c>
    </row>
    <row r="4413" spans="1:22" x14ac:dyDescent="0.3">
      <c r="A4413" t="str">
        <f>Raw_Data!A4413</f>
        <v>16055384</v>
      </c>
      <c r="B4413">
        <f>Raw_Data!B4413</f>
        <v>45678</v>
      </c>
      <c r="C4413" t="str">
        <f>Raw_Data!C4413</f>
        <v>*POTASSIUM CL ER 10 MEQ TAB</v>
      </c>
      <c r="D4413" t="str">
        <f>Raw_Data!D4413</f>
        <v>832532311</v>
      </c>
      <c r="E4413" t="str">
        <f>Raw_Data!E4413</f>
        <v>Carter, Frank</v>
      </c>
      <c r="F4413" t="str">
        <f>Raw_Data!F4413</f>
        <v>1164464087</v>
      </c>
      <c r="G4413" t="str">
        <f>Raw_Data!H4413</f>
        <v>1</v>
      </c>
      <c r="H4413">
        <f>IFERROR(VLOOKUP(G4413,Store_Map!$A$2:$I$100,3,FALSE),"")</f>
        <v>0</v>
      </c>
      <c r="I4413">
        <f>IFERROR(VLOOKUP(G4413,Store_Map!$A$2:$I$100,4,FALSE),"")</f>
        <v>0</v>
      </c>
      <c r="J4413">
        <f>IFERROR(VLOOKUP(G4413,Store_Map!$A$2:$I$100,5,FALSE),"")</f>
        <v>0</v>
      </c>
      <c r="K4413">
        <f>IFERROR(VLOOKUP(G4413,Store_Map!$A$2:$I$100,6,FALSE),"")</f>
        <v>0</v>
      </c>
      <c r="L4413">
        <f>IFERROR(VLOOKUP(G4413,Store_Map!$A$2:$I$100,7,FALSE),"")</f>
        <v>0</v>
      </c>
      <c r="M4413">
        <f>IFERROR(VLOOKUP(G4413,Store_Map!$A$2:$I$100,8,FALSE),"")</f>
        <v>0</v>
      </c>
      <c r="N4413">
        <f t="shared" si="612"/>
        <v>0</v>
      </c>
      <c r="O4413" t="str">
        <f t="shared" si="613"/>
        <v>PASS</v>
      </c>
      <c r="P4413" t="str">
        <f t="shared" si="614"/>
        <v>REVIEW</v>
      </c>
      <c r="Q4413" t="str">
        <f t="shared" si="615"/>
        <v>PASS</v>
      </c>
      <c r="R4413" t="str">
        <f t="shared" si="616"/>
        <v>PASS</v>
      </c>
      <c r="S4413" t="str">
        <f t="shared" si="617"/>
        <v>REVIEW</v>
      </c>
      <c r="T4413">
        <f t="shared" si="618"/>
        <v>90</v>
      </c>
      <c r="U4413" t="str">
        <f t="shared" si="619"/>
        <v>Low</v>
      </c>
      <c r="V4413" t="str">
        <f t="shared" si="620"/>
        <v>Invalid NDC</v>
      </c>
    </row>
    <row r="4414" spans="1:22" x14ac:dyDescent="0.3">
      <c r="A4414" t="str">
        <f>Raw_Data!A4414</f>
        <v>16055385</v>
      </c>
      <c r="B4414">
        <f>Raw_Data!B4414</f>
        <v>45678</v>
      </c>
      <c r="C4414" t="str">
        <f>Raw_Data!C4414</f>
        <v>*VITAMIN D2 1.25MG(50,000 U</v>
      </c>
      <c r="D4414" t="str">
        <f>Raw_Data!D4414</f>
        <v>64380073706</v>
      </c>
      <c r="E4414" t="str">
        <f>Raw_Data!E4414</f>
        <v>Carter, Frank</v>
      </c>
      <c r="F4414" t="str">
        <f>Raw_Data!F4414</f>
        <v>1164464087</v>
      </c>
      <c r="G4414" t="str">
        <f>Raw_Data!H4414</f>
        <v>1</v>
      </c>
      <c r="H4414">
        <f>IFERROR(VLOOKUP(G4414,Store_Map!$A$2:$I$100,3,FALSE),"")</f>
        <v>0</v>
      </c>
      <c r="I4414">
        <f>IFERROR(VLOOKUP(G4414,Store_Map!$A$2:$I$100,4,FALSE),"")</f>
        <v>0</v>
      </c>
      <c r="J4414">
        <f>IFERROR(VLOOKUP(G4414,Store_Map!$A$2:$I$100,5,FALSE),"")</f>
        <v>0</v>
      </c>
      <c r="K4414">
        <f>IFERROR(VLOOKUP(G4414,Store_Map!$A$2:$I$100,6,FALSE),"")</f>
        <v>0</v>
      </c>
      <c r="L4414">
        <f>IFERROR(VLOOKUP(G4414,Store_Map!$A$2:$I$100,7,FALSE),"")</f>
        <v>0</v>
      </c>
      <c r="M4414">
        <f>IFERROR(VLOOKUP(G4414,Store_Map!$A$2:$I$100,8,FALSE),"")</f>
        <v>0</v>
      </c>
      <c r="N4414">
        <f t="shared" si="612"/>
        <v>0</v>
      </c>
      <c r="O4414" t="str">
        <f t="shared" si="613"/>
        <v>PASS</v>
      </c>
      <c r="P4414" t="str">
        <f t="shared" si="614"/>
        <v>PASS</v>
      </c>
      <c r="Q4414" t="str">
        <f t="shared" si="615"/>
        <v>PASS</v>
      </c>
      <c r="R4414" t="str">
        <f t="shared" si="616"/>
        <v>PASS</v>
      </c>
      <c r="S4414" t="str">
        <f t="shared" si="617"/>
        <v>PASS</v>
      </c>
      <c r="T4414">
        <f t="shared" si="618"/>
        <v>100</v>
      </c>
      <c r="U4414" t="str">
        <f t="shared" si="619"/>
        <v>Low</v>
      </c>
      <c r="V4414" t="str">
        <f t="shared" si="620"/>
        <v>Clean</v>
      </c>
    </row>
    <row r="4415" spans="1:22" x14ac:dyDescent="0.3">
      <c r="A4415" t="str">
        <f>Raw_Data!A4415</f>
        <v>16055386</v>
      </c>
      <c r="B4415">
        <f>Raw_Data!B4415</f>
        <v>45678</v>
      </c>
      <c r="C4415" t="str">
        <f>Raw_Data!C4415</f>
        <v>*ESOMEPRAZOLE MAG DR 40 MG</v>
      </c>
      <c r="D4415" t="str">
        <f>Raw_Data!D4415</f>
        <v>43598051090</v>
      </c>
      <c r="E4415" t="str">
        <f>Raw_Data!E4415</f>
        <v>HENSON, STEPHAN</v>
      </c>
      <c r="F4415" t="str">
        <f>Raw_Data!F4415</f>
        <v>1285117259</v>
      </c>
      <c r="G4415" t="str">
        <f>Raw_Data!H4415</f>
        <v>1</v>
      </c>
      <c r="H4415">
        <f>IFERROR(VLOOKUP(G4415,Store_Map!$A$2:$I$100,3,FALSE),"")</f>
        <v>0</v>
      </c>
      <c r="I4415">
        <f>IFERROR(VLOOKUP(G4415,Store_Map!$A$2:$I$100,4,FALSE),"")</f>
        <v>0</v>
      </c>
      <c r="J4415">
        <f>IFERROR(VLOOKUP(G4415,Store_Map!$A$2:$I$100,5,FALSE),"")</f>
        <v>0</v>
      </c>
      <c r="K4415">
        <f>IFERROR(VLOOKUP(G4415,Store_Map!$A$2:$I$100,6,FALSE),"")</f>
        <v>0</v>
      </c>
      <c r="L4415">
        <f>IFERROR(VLOOKUP(G4415,Store_Map!$A$2:$I$100,7,FALSE),"")</f>
        <v>0</v>
      </c>
      <c r="M4415">
        <f>IFERROR(VLOOKUP(G4415,Store_Map!$A$2:$I$100,8,FALSE),"")</f>
        <v>0</v>
      </c>
      <c r="N4415">
        <f t="shared" si="612"/>
        <v>0</v>
      </c>
      <c r="O4415" t="str">
        <f t="shared" si="613"/>
        <v>PASS</v>
      </c>
      <c r="P4415" t="str">
        <f t="shared" si="614"/>
        <v>PASS</v>
      </c>
      <c r="Q4415" t="str">
        <f t="shared" si="615"/>
        <v>PASS</v>
      </c>
      <c r="R4415" t="str">
        <f t="shared" si="616"/>
        <v>PASS</v>
      </c>
      <c r="S4415" t="str">
        <f t="shared" si="617"/>
        <v>PASS</v>
      </c>
      <c r="T4415">
        <f t="shared" si="618"/>
        <v>100</v>
      </c>
      <c r="U4415" t="str">
        <f t="shared" si="619"/>
        <v>Low</v>
      </c>
      <c r="V4415" t="str">
        <f t="shared" si="620"/>
        <v>Clean</v>
      </c>
    </row>
    <row r="4416" spans="1:22" x14ac:dyDescent="0.3">
      <c r="A4416" t="str">
        <f>Raw_Data!A4416</f>
        <v>16055388</v>
      </c>
      <c r="B4416">
        <f>Raw_Data!B4416</f>
        <v>45678</v>
      </c>
      <c r="C4416" t="str">
        <f>Raw_Data!C4416</f>
        <v>*ONDANSETRON ODT 4 MG TABLE</v>
      </c>
      <c r="D4416" t="str">
        <f>Raw_Data!D4416</f>
        <v>68462015713</v>
      </c>
      <c r="E4416" t="str">
        <f>Raw_Data!E4416</f>
        <v>Shrestha, Alok</v>
      </c>
      <c r="F4416" t="str">
        <f>Raw_Data!F4416</f>
        <v>1629426663</v>
      </c>
      <c r="G4416" t="str">
        <f>Raw_Data!H4416</f>
        <v>1</v>
      </c>
      <c r="H4416">
        <f>IFERROR(VLOOKUP(G4416,Store_Map!$A$2:$I$100,3,FALSE),"")</f>
        <v>0</v>
      </c>
      <c r="I4416">
        <f>IFERROR(VLOOKUP(G4416,Store_Map!$A$2:$I$100,4,FALSE),"")</f>
        <v>0</v>
      </c>
      <c r="J4416">
        <f>IFERROR(VLOOKUP(G4416,Store_Map!$A$2:$I$100,5,FALSE),"")</f>
        <v>0</v>
      </c>
      <c r="K4416">
        <f>IFERROR(VLOOKUP(G4416,Store_Map!$A$2:$I$100,6,FALSE),"")</f>
        <v>0</v>
      </c>
      <c r="L4416">
        <f>IFERROR(VLOOKUP(G4416,Store_Map!$A$2:$I$100,7,FALSE),"")</f>
        <v>0</v>
      </c>
      <c r="M4416">
        <f>IFERROR(VLOOKUP(G4416,Store_Map!$A$2:$I$100,8,FALSE),"")</f>
        <v>0</v>
      </c>
      <c r="N4416">
        <f t="shared" si="612"/>
        <v>0</v>
      </c>
      <c r="O4416" t="str">
        <f t="shared" si="613"/>
        <v>PASS</v>
      </c>
      <c r="P4416" t="str">
        <f t="shared" si="614"/>
        <v>PASS</v>
      </c>
      <c r="Q4416" t="str">
        <f t="shared" si="615"/>
        <v>PASS</v>
      </c>
      <c r="R4416" t="str">
        <f t="shared" si="616"/>
        <v>PASS</v>
      </c>
      <c r="S4416" t="str">
        <f t="shared" si="617"/>
        <v>PASS</v>
      </c>
      <c r="T4416">
        <f t="shared" si="618"/>
        <v>100</v>
      </c>
      <c r="U4416" t="str">
        <f t="shared" si="619"/>
        <v>Low</v>
      </c>
      <c r="V4416" t="str">
        <f t="shared" si="620"/>
        <v>Clean</v>
      </c>
    </row>
    <row r="4417" spans="1:22" x14ac:dyDescent="0.3">
      <c r="A4417" t="str">
        <f>Raw_Data!A4417</f>
        <v>16055389</v>
      </c>
      <c r="B4417">
        <f>Raw_Data!B4417</f>
        <v>45678</v>
      </c>
      <c r="C4417" t="str">
        <f>Raw_Data!C4417</f>
        <v>*PEG-3350 AND ELECTROLYTES</v>
      </c>
      <c r="D4417" t="str">
        <f>Raw_Data!D4417</f>
        <v>10572010001</v>
      </c>
      <c r="E4417" t="str">
        <f>Raw_Data!E4417</f>
        <v>Shrestha, Alok</v>
      </c>
      <c r="F4417" t="str">
        <f>Raw_Data!F4417</f>
        <v>1629426663</v>
      </c>
      <c r="G4417" t="str">
        <f>Raw_Data!H4417</f>
        <v>1</v>
      </c>
      <c r="H4417">
        <f>IFERROR(VLOOKUP(G4417,Store_Map!$A$2:$I$100,3,FALSE),"")</f>
        <v>0</v>
      </c>
      <c r="I4417">
        <f>IFERROR(VLOOKUP(G4417,Store_Map!$A$2:$I$100,4,FALSE),"")</f>
        <v>0</v>
      </c>
      <c r="J4417">
        <f>IFERROR(VLOOKUP(G4417,Store_Map!$A$2:$I$100,5,FALSE),"")</f>
        <v>0</v>
      </c>
      <c r="K4417">
        <f>IFERROR(VLOOKUP(G4417,Store_Map!$A$2:$I$100,6,FALSE),"")</f>
        <v>0</v>
      </c>
      <c r="L4417">
        <f>IFERROR(VLOOKUP(G4417,Store_Map!$A$2:$I$100,7,FALSE),"")</f>
        <v>0</v>
      </c>
      <c r="M4417">
        <f>IFERROR(VLOOKUP(G4417,Store_Map!$A$2:$I$100,8,FALSE),"")</f>
        <v>0</v>
      </c>
      <c r="N4417">
        <f t="shared" si="612"/>
        <v>0</v>
      </c>
      <c r="O4417" t="str">
        <f t="shared" si="613"/>
        <v>PASS</v>
      </c>
      <c r="P4417" t="str">
        <f t="shared" si="614"/>
        <v>PASS</v>
      </c>
      <c r="Q4417" t="str">
        <f t="shared" si="615"/>
        <v>PASS</v>
      </c>
      <c r="R4417" t="str">
        <f t="shared" si="616"/>
        <v>PASS</v>
      </c>
      <c r="S4417" t="str">
        <f t="shared" si="617"/>
        <v>PASS</v>
      </c>
      <c r="T4417">
        <f t="shared" si="618"/>
        <v>100</v>
      </c>
      <c r="U4417" t="str">
        <f t="shared" si="619"/>
        <v>Low</v>
      </c>
      <c r="V4417" t="str">
        <f t="shared" si="620"/>
        <v>Clean</v>
      </c>
    </row>
    <row r="4418" spans="1:22" x14ac:dyDescent="0.3">
      <c r="A4418" t="str">
        <f>Raw_Data!A4418</f>
        <v>16055390</v>
      </c>
      <c r="B4418">
        <f>Raw_Data!B4418</f>
        <v>45678</v>
      </c>
      <c r="C4418" t="str">
        <f>Raw_Data!C4418</f>
        <v>*LEVOTHYROXINE 50 MCG TABLE</v>
      </c>
      <c r="D4418" t="str">
        <f>Raw_Data!D4418</f>
        <v>68180096609</v>
      </c>
      <c r="E4418" t="str">
        <f>Raw_Data!E4418</f>
        <v>CHRISTIAN, JOHNNY</v>
      </c>
      <c r="F4418" t="str">
        <f>Raw_Data!F4418</f>
        <v>1962445841</v>
      </c>
      <c r="G4418" t="str">
        <f>Raw_Data!H4418</f>
        <v>1</v>
      </c>
      <c r="H4418">
        <f>IFERROR(VLOOKUP(G4418,Store_Map!$A$2:$I$100,3,FALSE),"")</f>
        <v>0</v>
      </c>
      <c r="I4418">
        <f>IFERROR(VLOOKUP(G4418,Store_Map!$A$2:$I$100,4,FALSE),"")</f>
        <v>0</v>
      </c>
      <c r="J4418">
        <f>IFERROR(VLOOKUP(G4418,Store_Map!$A$2:$I$100,5,FALSE),"")</f>
        <v>0</v>
      </c>
      <c r="K4418">
        <f>IFERROR(VLOOKUP(G4418,Store_Map!$A$2:$I$100,6,FALSE),"")</f>
        <v>0</v>
      </c>
      <c r="L4418">
        <f>IFERROR(VLOOKUP(G4418,Store_Map!$A$2:$I$100,7,FALSE),"")</f>
        <v>0</v>
      </c>
      <c r="M4418">
        <f>IFERROR(VLOOKUP(G4418,Store_Map!$A$2:$I$100,8,FALSE),"")</f>
        <v>0</v>
      </c>
      <c r="N4418">
        <f t="shared" ref="N4418:N4481" si="621">COUNTBLANK(A4418:M4418)</f>
        <v>0</v>
      </c>
      <c r="O4418" t="str">
        <f t="shared" ref="O4418:O4481" si="622">IF(AND(F4418&lt;&gt;"",LEN(F4418)=10,ISNUMBER(--F4418)),"PASS","REVIEW")</f>
        <v>PASS</v>
      </c>
      <c r="P4418" t="str">
        <f t="shared" ref="P4418:P4481" si="623">IF(AND(D4418&lt;&gt;"",OR(LEN(D4418)=10,LEN(D4418)=11),ISNUMBER(--D4418)),"PASS","REVIEW")</f>
        <v>PASS</v>
      </c>
      <c r="Q4418" t="str">
        <f t="shared" ref="Q4418:Q4481" si="624">IF(H4418&lt;&gt;"","PASS","REVIEW")</f>
        <v>PASS</v>
      </c>
      <c r="R4418" t="str">
        <f t="shared" ref="R4418:R4481" si="625">IF(AND(I4418&lt;&gt;"",J4418&lt;&gt;"",K4418&lt;&gt;"",L4418&lt;&gt;"",M4418&lt;&gt;""),"PASS","REVIEW")</f>
        <v>PASS</v>
      </c>
      <c r="S4418" t="str">
        <f t="shared" ref="S4418:S4481" si="626">IF(OR(N4418&gt;0,O4418="REVIEW",P4418="REVIEW",Q4418="REVIEW",R4418="REVIEW"),"REVIEW","PASS")</f>
        <v>PASS</v>
      </c>
      <c r="T4418">
        <f t="shared" ref="T4418:T4481" si="627">MAX(0,100-(N4418*5)-IF(O4418="REVIEW",15,0)-IF(P4418="REVIEW",10,0)-IF(Q4418="REVIEW",10,0)-IF(R4418="REVIEW",20,0))</f>
        <v>100</v>
      </c>
      <c r="U4418" t="str">
        <f t="shared" ref="U4418:U4481" si="628">IF(T4418&gt;=90,"Low",IF(T4418&gt;=70,"Medium","High"))</f>
        <v>Low</v>
      </c>
      <c r="V4418" t="str">
        <f t="shared" ref="V4418:V4481" si="629">IF(N4418&gt;0,"Missing required fields",IF(O4418="REVIEW","Invalid provider NPI",IF(P4418="REVIEW","Invalid NDC",IF(Q4418="REVIEW","Store mapping incomplete",IF(R4418="REVIEW","Entity mapping incomplete","Clean")))))</f>
        <v>Clean</v>
      </c>
    </row>
    <row r="4419" spans="1:22" x14ac:dyDescent="0.3">
      <c r="A4419" t="str">
        <f>Raw_Data!A4419</f>
        <v>16054785</v>
      </c>
      <c r="B4419">
        <f>Raw_Data!B4419</f>
        <v>45678</v>
      </c>
      <c r="C4419" t="str">
        <f>Raw_Data!C4419</f>
        <v>FUROSEMIDE 40 MG TABLET</v>
      </c>
      <c r="D4419" t="str">
        <f>Raw_Data!D4419</f>
        <v>69315011701</v>
      </c>
      <c r="E4419" t="str">
        <f>Raw_Data!E4419</f>
        <v>FORD, JAMES</v>
      </c>
      <c r="F4419" t="str">
        <f>Raw_Data!F4419</f>
        <v>1033117684</v>
      </c>
      <c r="G4419" t="str">
        <f>Raw_Data!H4419</f>
        <v>1</v>
      </c>
      <c r="H4419">
        <f>IFERROR(VLOOKUP(G4419,Store_Map!$A$2:$I$100,3,FALSE),"")</f>
        <v>0</v>
      </c>
      <c r="I4419">
        <f>IFERROR(VLOOKUP(G4419,Store_Map!$A$2:$I$100,4,FALSE),"")</f>
        <v>0</v>
      </c>
      <c r="J4419">
        <f>IFERROR(VLOOKUP(G4419,Store_Map!$A$2:$I$100,5,FALSE),"")</f>
        <v>0</v>
      </c>
      <c r="K4419">
        <f>IFERROR(VLOOKUP(G4419,Store_Map!$A$2:$I$100,6,FALSE),"")</f>
        <v>0</v>
      </c>
      <c r="L4419">
        <f>IFERROR(VLOOKUP(G4419,Store_Map!$A$2:$I$100,7,FALSE),"")</f>
        <v>0</v>
      </c>
      <c r="M4419">
        <f>IFERROR(VLOOKUP(G4419,Store_Map!$A$2:$I$100,8,FALSE),"")</f>
        <v>0</v>
      </c>
      <c r="N4419">
        <f t="shared" si="621"/>
        <v>0</v>
      </c>
      <c r="O4419" t="str">
        <f t="shared" si="622"/>
        <v>PASS</v>
      </c>
      <c r="P4419" t="str">
        <f t="shared" si="623"/>
        <v>PASS</v>
      </c>
      <c r="Q4419" t="str">
        <f t="shared" si="624"/>
        <v>PASS</v>
      </c>
      <c r="R4419" t="str">
        <f t="shared" si="625"/>
        <v>PASS</v>
      </c>
      <c r="S4419" t="str">
        <f t="shared" si="626"/>
        <v>PASS</v>
      </c>
      <c r="T4419">
        <f t="shared" si="627"/>
        <v>100</v>
      </c>
      <c r="U4419" t="str">
        <f t="shared" si="628"/>
        <v>Low</v>
      </c>
      <c r="V4419" t="str">
        <f t="shared" si="629"/>
        <v>Clean</v>
      </c>
    </row>
    <row r="4420" spans="1:22" x14ac:dyDescent="0.3">
      <c r="A4420" t="str">
        <f>Raw_Data!A4420</f>
        <v>16055391</v>
      </c>
      <c r="B4420">
        <f>Raw_Data!B4420</f>
        <v>45678</v>
      </c>
      <c r="C4420" t="str">
        <f>Raw_Data!C4420</f>
        <v>BENZONATATE 200 MG CAPSULE</v>
      </c>
      <c r="D4420" t="str">
        <f>Raw_Data!D4420</f>
        <v>42806071501</v>
      </c>
      <c r="E4420" t="str">
        <f>Raw_Data!E4420</f>
        <v>GIBBS, JON</v>
      </c>
      <c r="F4420" t="str">
        <f>Raw_Data!F4420</f>
        <v>1700896156</v>
      </c>
      <c r="G4420" t="str">
        <f>Raw_Data!H4420</f>
        <v>1</v>
      </c>
      <c r="H4420">
        <f>IFERROR(VLOOKUP(G4420,Store_Map!$A$2:$I$100,3,FALSE),"")</f>
        <v>0</v>
      </c>
      <c r="I4420">
        <f>IFERROR(VLOOKUP(G4420,Store_Map!$A$2:$I$100,4,FALSE),"")</f>
        <v>0</v>
      </c>
      <c r="J4420">
        <f>IFERROR(VLOOKUP(G4420,Store_Map!$A$2:$I$100,5,FALSE),"")</f>
        <v>0</v>
      </c>
      <c r="K4420">
        <f>IFERROR(VLOOKUP(G4420,Store_Map!$A$2:$I$100,6,FALSE),"")</f>
        <v>0</v>
      </c>
      <c r="L4420">
        <f>IFERROR(VLOOKUP(G4420,Store_Map!$A$2:$I$100,7,FALSE),"")</f>
        <v>0</v>
      </c>
      <c r="M4420">
        <f>IFERROR(VLOOKUP(G4420,Store_Map!$A$2:$I$100,8,FALSE),"")</f>
        <v>0</v>
      </c>
      <c r="N4420">
        <f t="shared" si="621"/>
        <v>0</v>
      </c>
      <c r="O4420" t="str">
        <f t="shared" si="622"/>
        <v>PASS</v>
      </c>
      <c r="P4420" t="str">
        <f t="shared" si="623"/>
        <v>PASS</v>
      </c>
      <c r="Q4420" t="str">
        <f t="shared" si="624"/>
        <v>PASS</v>
      </c>
      <c r="R4420" t="str">
        <f t="shared" si="625"/>
        <v>PASS</v>
      </c>
      <c r="S4420" t="str">
        <f t="shared" si="626"/>
        <v>PASS</v>
      </c>
      <c r="T4420">
        <f t="shared" si="627"/>
        <v>100</v>
      </c>
      <c r="U4420" t="str">
        <f t="shared" si="628"/>
        <v>Low</v>
      </c>
      <c r="V4420" t="str">
        <f t="shared" si="629"/>
        <v>Clean</v>
      </c>
    </row>
    <row r="4421" spans="1:22" x14ac:dyDescent="0.3">
      <c r="A4421" t="str">
        <f>Raw_Data!A4421</f>
        <v>16052597</v>
      </c>
      <c r="B4421">
        <f>Raw_Data!B4421</f>
        <v>45678</v>
      </c>
      <c r="C4421" t="str">
        <f>Raw_Data!C4421</f>
        <v>HYDROCHLOROTHIAZIDE 25 MG T</v>
      </c>
      <c r="D4421" t="str">
        <f>Raw_Data!D4421</f>
        <v>23155000810</v>
      </c>
      <c r="E4421" t="str">
        <f>Raw_Data!E4421</f>
        <v>GIBBS, JON</v>
      </c>
      <c r="F4421" t="str">
        <f>Raw_Data!F4421</f>
        <v>1700896156</v>
      </c>
      <c r="G4421" t="str">
        <f>Raw_Data!H4421</f>
        <v>1</v>
      </c>
      <c r="H4421">
        <f>IFERROR(VLOOKUP(G4421,Store_Map!$A$2:$I$100,3,FALSE),"")</f>
        <v>0</v>
      </c>
      <c r="I4421">
        <f>IFERROR(VLOOKUP(G4421,Store_Map!$A$2:$I$100,4,FALSE),"")</f>
        <v>0</v>
      </c>
      <c r="J4421">
        <f>IFERROR(VLOOKUP(G4421,Store_Map!$A$2:$I$100,5,FALSE),"")</f>
        <v>0</v>
      </c>
      <c r="K4421">
        <f>IFERROR(VLOOKUP(G4421,Store_Map!$A$2:$I$100,6,FALSE),"")</f>
        <v>0</v>
      </c>
      <c r="L4421">
        <f>IFERROR(VLOOKUP(G4421,Store_Map!$A$2:$I$100,7,FALSE),"")</f>
        <v>0</v>
      </c>
      <c r="M4421">
        <f>IFERROR(VLOOKUP(G4421,Store_Map!$A$2:$I$100,8,FALSE),"")</f>
        <v>0</v>
      </c>
      <c r="N4421">
        <f t="shared" si="621"/>
        <v>0</v>
      </c>
      <c r="O4421" t="str">
        <f t="shared" si="622"/>
        <v>PASS</v>
      </c>
      <c r="P4421" t="str">
        <f t="shared" si="623"/>
        <v>PASS</v>
      </c>
      <c r="Q4421" t="str">
        <f t="shared" si="624"/>
        <v>PASS</v>
      </c>
      <c r="R4421" t="str">
        <f t="shared" si="625"/>
        <v>PASS</v>
      </c>
      <c r="S4421" t="str">
        <f t="shared" si="626"/>
        <v>PASS</v>
      </c>
      <c r="T4421">
        <f t="shared" si="627"/>
        <v>100</v>
      </c>
      <c r="U4421" t="str">
        <f t="shared" si="628"/>
        <v>Low</v>
      </c>
      <c r="V4421" t="str">
        <f t="shared" si="629"/>
        <v>Clean</v>
      </c>
    </row>
    <row r="4422" spans="1:22" x14ac:dyDescent="0.3">
      <c r="A4422" t="str">
        <f>Raw_Data!A4422</f>
        <v>16051591</v>
      </c>
      <c r="B4422">
        <f>Raw_Data!B4422</f>
        <v>45678</v>
      </c>
      <c r="C4422" t="str">
        <f>Raw_Data!C4422</f>
        <v>CETIRIZINE HCL 10 MG TABLET</v>
      </c>
      <c r="D4422" t="str">
        <f>Raw_Data!D4422</f>
        <v>45802091939</v>
      </c>
      <c r="E4422" t="str">
        <f>Raw_Data!E4422</f>
        <v>GIBBS, JON</v>
      </c>
      <c r="F4422" t="str">
        <f>Raw_Data!F4422</f>
        <v>1700896156</v>
      </c>
      <c r="G4422" t="str">
        <f>Raw_Data!H4422</f>
        <v>1</v>
      </c>
      <c r="H4422">
        <f>IFERROR(VLOOKUP(G4422,Store_Map!$A$2:$I$100,3,FALSE),"")</f>
        <v>0</v>
      </c>
      <c r="I4422">
        <f>IFERROR(VLOOKUP(G4422,Store_Map!$A$2:$I$100,4,FALSE),"")</f>
        <v>0</v>
      </c>
      <c r="J4422">
        <f>IFERROR(VLOOKUP(G4422,Store_Map!$A$2:$I$100,5,FALSE),"")</f>
        <v>0</v>
      </c>
      <c r="K4422">
        <f>IFERROR(VLOOKUP(G4422,Store_Map!$A$2:$I$100,6,FALSE),"")</f>
        <v>0</v>
      </c>
      <c r="L4422">
        <f>IFERROR(VLOOKUP(G4422,Store_Map!$A$2:$I$100,7,FALSE),"")</f>
        <v>0</v>
      </c>
      <c r="M4422">
        <f>IFERROR(VLOOKUP(G4422,Store_Map!$A$2:$I$100,8,FALSE),"")</f>
        <v>0</v>
      </c>
      <c r="N4422">
        <f t="shared" si="621"/>
        <v>0</v>
      </c>
      <c r="O4422" t="str">
        <f t="shared" si="622"/>
        <v>PASS</v>
      </c>
      <c r="P4422" t="str">
        <f t="shared" si="623"/>
        <v>PASS</v>
      </c>
      <c r="Q4422" t="str">
        <f t="shared" si="624"/>
        <v>PASS</v>
      </c>
      <c r="R4422" t="str">
        <f t="shared" si="625"/>
        <v>PASS</v>
      </c>
      <c r="S4422" t="str">
        <f t="shared" si="626"/>
        <v>PASS</v>
      </c>
      <c r="T4422">
        <f t="shared" si="627"/>
        <v>100</v>
      </c>
      <c r="U4422" t="str">
        <f t="shared" si="628"/>
        <v>Low</v>
      </c>
      <c r="V4422" t="str">
        <f t="shared" si="629"/>
        <v>Clean</v>
      </c>
    </row>
    <row r="4423" spans="1:22" x14ac:dyDescent="0.3">
      <c r="A4423" t="str">
        <f>Raw_Data!A4423</f>
        <v>16053906</v>
      </c>
      <c r="B4423">
        <f>Raw_Data!B4423</f>
        <v>45678</v>
      </c>
      <c r="C4423" t="str">
        <f>Raw_Data!C4423</f>
        <v>HYDROCHLOROTHIAZIDE 25 MG T</v>
      </c>
      <c r="D4423" t="str">
        <f>Raw_Data!D4423</f>
        <v>23155000810</v>
      </c>
      <c r="E4423" t="str">
        <f>Raw_Data!E4423</f>
        <v>GIBBS, JON</v>
      </c>
      <c r="F4423" t="str">
        <f>Raw_Data!F4423</f>
        <v>1700896156</v>
      </c>
      <c r="G4423" t="str">
        <f>Raw_Data!H4423</f>
        <v>1</v>
      </c>
      <c r="H4423">
        <f>IFERROR(VLOOKUP(G4423,Store_Map!$A$2:$I$100,3,FALSE),"")</f>
        <v>0</v>
      </c>
      <c r="I4423">
        <f>IFERROR(VLOOKUP(G4423,Store_Map!$A$2:$I$100,4,FALSE),"")</f>
        <v>0</v>
      </c>
      <c r="J4423">
        <f>IFERROR(VLOOKUP(G4423,Store_Map!$A$2:$I$100,5,FALSE),"")</f>
        <v>0</v>
      </c>
      <c r="K4423">
        <f>IFERROR(VLOOKUP(G4423,Store_Map!$A$2:$I$100,6,FALSE),"")</f>
        <v>0</v>
      </c>
      <c r="L4423">
        <f>IFERROR(VLOOKUP(G4423,Store_Map!$A$2:$I$100,7,FALSE),"")</f>
        <v>0</v>
      </c>
      <c r="M4423">
        <f>IFERROR(VLOOKUP(G4423,Store_Map!$A$2:$I$100,8,FALSE),"")</f>
        <v>0</v>
      </c>
      <c r="N4423">
        <f t="shared" si="621"/>
        <v>0</v>
      </c>
      <c r="O4423" t="str">
        <f t="shared" si="622"/>
        <v>PASS</v>
      </c>
      <c r="P4423" t="str">
        <f t="shared" si="623"/>
        <v>PASS</v>
      </c>
      <c r="Q4423" t="str">
        <f t="shared" si="624"/>
        <v>PASS</v>
      </c>
      <c r="R4423" t="str">
        <f t="shared" si="625"/>
        <v>PASS</v>
      </c>
      <c r="S4423" t="str">
        <f t="shared" si="626"/>
        <v>PASS</v>
      </c>
      <c r="T4423">
        <f t="shared" si="627"/>
        <v>100</v>
      </c>
      <c r="U4423" t="str">
        <f t="shared" si="628"/>
        <v>Low</v>
      </c>
      <c r="V4423" t="str">
        <f t="shared" si="629"/>
        <v>Clean</v>
      </c>
    </row>
    <row r="4424" spans="1:22" x14ac:dyDescent="0.3">
      <c r="A4424" t="str">
        <f>Raw_Data!A4424</f>
        <v>16053904</v>
      </c>
      <c r="B4424">
        <f>Raw_Data!B4424</f>
        <v>45678</v>
      </c>
      <c r="C4424" t="str">
        <f>Raw_Data!C4424</f>
        <v>AMLODIPINE BESYLATE 10 MG T</v>
      </c>
      <c r="D4424" t="str">
        <f>Raw_Data!D4424</f>
        <v>69097012805</v>
      </c>
      <c r="E4424" t="str">
        <f>Raw_Data!E4424</f>
        <v>GIBBS, JON</v>
      </c>
      <c r="F4424" t="str">
        <f>Raw_Data!F4424</f>
        <v>1700896156</v>
      </c>
      <c r="G4424" t="str">
        <f>Raw_Data!H4424</f>
        <v>1</v>
      </c>
      <c r="H4424">
        <f>IFERROR(VLOOKUP(G4424,Store_Map!$A$2:$I$100,3,FALSE),"")</f>
        <v>0</v>
      </c>
      <c r="I4424">
        <f>IFERROR(VLOOKUP(G4424,Store_Map!$A$2:$I$100,4,FALSE),"")</f>
        <v>0</v>
      </c>
      <c r="J4424">
        <f>IFERROR(VLOOKUP(G4424,Store_Map!$A$2:$I$100,5,FALSE),"")</f>
        <v>0</v>
      </c>
      <c r="K4424">
        <f>IFERROR(VLOOKUP(G4424,Store_Map!$A$2:$I$100,6,FALSE),"")</f>
        <v>0</v>
      </c>
      <c r="L4424">
        <f>IFERROR(VLOOKUP(G4424,Store_Map!$A$2:$I$100,7,FALSE),"")</f>
        <v>0</v>
      </c>
      <c r="M4424">
        <f>IFERROR(VLOOKUP(G4424,Store_Map!$A$2:$I$100,8,FALSE),"")</f>
        <v>0</v>
      </c>
      <c r="N4424">
        <f t="shared" si="621"/>
        <v>0</v>
      </c>
      <c r="O4424" t="str">
        <f t="shared" si="622"/>
        <v>PASS</v>
      </c>
      <c r="P4424" t="str">
        <f t="shared" si="623"/>
        <v>PASS</v>
      </c>
      <c r="Q4424" t="str">
        <f t="shared" si="624"/>
        <v>PASS</v>
      </c>
      <c r="R4424" t="str">
        <f t="shared" si="625"/>
        <v>PASS</v>
      </c>
      <c r="S4424" t="str">
        <f t="shared" si="626"/>
        <v>PASS</v>
      </c>
      <c r="T4424">
        <f t="shared" si="627"/>
        <v>100</v>
      </c>
      <c r="U4424" t="str">
        <f t="shared" si="628"/>
        <v>Low</v>
      </c>
      <c r="V4424" t="str">
        <f t="shared" si="629"/>
        <v>Clean</v>
      </c>
    </row>
    <row r="4425" spans="1:22" x14ac:dyDescent="0.3">
      <c r="A4425" t="str">
        <f>Raw_Data!A4425</f>
        <v>16052733</v>
      </c>
      <c r="B4425">
        <f>Raw_Data!B4425</f>
        <v>45678</v>
      </c>
      <c r="C4425" t="str">
        <f>Raw_Data!C4425</f>
        <v>CLOPIDOGREL 75 MG TABLET</v>
      </c>
      <c r="D4425" t="str">
        <f>Raw_Data!D4425</f>
        <v>60505025302</v>
      </c>
      <c r="E4425" t="str">
        <f>Raw_Data!E4425</f>
        <v>GIBBS, JON</v>
      </c>
      <c r="F4425" t="str">
        <f>Raw_Data!F4425</f>
        <v>1700896156</v>
      </c>
      <c r="G4425" t="str">
        <f>Raw_Data!H4425</f>
        <v>1</v>
      </c>
      <c r="H4425">
        <f>IFERROR(VLOOKUP(G4425,Store_Map!$A$2:$I$100,3,FALSE),"")</f>
        <v>0</v>
      </c>
      <c r="I4425">
        <f>IFERROR(VLOOKUP(G4425,Store_Map!$A$2:$I$100,4,FALSE),"")</f>
        <v>0</v>
      </c>
      <c r="J4425">
        <f>IFERROR(VLOOKUP(G4425,Store_Map!$A$2:$I$100,5,FALSE),"")</f>
        <v>0</v>
      </c>
      <c r="K4425">
        <f>IFERROR(VLOOKUP(G4425,Store_Map!$A$2:$I$100,6,FALSE),"")</f>
        <v>0</v>
      </c>
      <c r="L4425">
        <f>IFERROR(VLOOKUP(G4425,Store_Map!$A$2:$I$100,7,FALSE),"")</f>
        <v>0</v>
      </c>
      <c r="M4425">
        <f>IFERROR(VLOOKUP(G4425,Store_Map!$A$2:$I$100,8,FALSE),"")</f>
        <v>0</v>
      </c>
      <c r="N4425">
        <f t="shared" si="621"/>
        <v>0</v>
      </c>
      <c r="O4425" t="str">
        <f t="shared" si="622"/>
        <v>PASS</v>
      </c>
      <c r="P4425" t="str">
        <f t="shared" si="623"/>
        <v>PASS</v>
      </c>
      <c r="Q4425" t="str">
        <f t="shared" si="624"/>
        <v>PASS</v>
      </c>
      <c r="R4425" t="str">
        <f t="shared" si="625"/>
        <v>PASS</v>
      </c>
      <c r="S4425" t="str">
        <f t="shared" si="626"/>
        <v>PASS</v>
      </c>
      <c r="T4425">
        <f t="shared" si="627"/>
        <v>100</v>
      </c>
      <c r="U4425" t="str">
        <f t="shared" si="628"/>
        <v>Low</v>
      </c>
      <c r="V4425" t="str">
        <f t="shared" si="629"/>
        <v>Clean</v>
      </c>
    </row>
    <row r="4426" spans="1:22" x14ac:dyDescent="0.3">
      <c r="A4426" t="str">
        <f>Raw_Data!A4426</f>
        <v>16051401</v>
      </c>
      <c r="B4426">
        <f>Raw_Data!B4426</f>
        <v>45678</v>
      </c>
      <c r="C4426" t="str">
        <f>Raw_Data!C4426</f>
        <v>AMLODIPINE BESYLATE 10 MG T</v>
      </c>
      <c r="D4426" t="str">
        <f>Raw_Data!D4426</f>
        <v>69097012805</v>
      </c>
      <c r="E4426" t="str">
        <f>Raw_Data!E4426</f>
        <v>GIBBS, JON</v>
      </c>
      <c r="F4426" t="str">
        <f>Raw_Data!F4426</f>
        <v>1700896156</v>
      </c>
      <c r="G4426" t="str">
        <f>Raw_Data!H4426</f>
        <v>1</v>
      </c>
      <c r="H4426">
        <f>IFERROR(VLOOKUP(G4426,Store_Map!$A$2:$I$100,3,FALSE),"")</f>
        <v>0</v>
      </c>
      <c r="I4426">
        <f>IFERROR(VLOOKUP(G4426,Store_Map!$A$2:$I$100,4,FALSE),"")</f>
        <v>0</v>
      </c>
      <c r="J4426">
        <f>IFERROR(VLOOKUP(G4426,Store_Map!$A$2:$I$100,5,FALSE),"")</f>
        <v>0</v>
      </c>
      <c r="K4426">
        <f>IFERROR(VLOOKUP(G4426,Store_Map!$A$2:$I$100,6,FALSE),"")</f>
        <v>0</v>
      </c>
      <c r="L4426">
        <f>IFERROR(VLOOKUP(G4426,Store_Map!$A$2:$I$100,7,FALSE),"")</f>
        <v>0</v>
      </c>
      <c r="M4426">
        <f>IFERROR(VLOOKUP(G4426,Store_Map!$A$2:$I$100,8,FALSE),"")</f>
        <v>0</v>
      </c>
      <c r="N4426">
        <f t="shared" si="621"/>
        <v>0</v>
      </c>
      <c r="O4426" t="str">
        <f t="shared" si="622"/>
        <v>PASS</v>
      </c>
      <c r="P4426" t="str">
        <f t="shared" si="623"/>
        <v>PASS</v>
      </c>
      <c r="Q4426" t="str">
        <f t="shared" si="624"/>
        <v>PASS</v>
      </c>
      <c r="R4426" t="str">
        <f t="shared" si="625"/>
        <v>PASS</v>
      </c>
      <c r="S4426" t="str">
        <f t="shared" si="626"/>
        <v>PASS</v>
      </c>
      <c r="T4426">
        <f t="shared" si="627"/>
        <v>100</v>
      </c>
      <c r="U4426" t="str">
        <f t="shared" si="628"/>
        <v>Low</v>
      </c>
      <c r="V4426" t="str">
        <f t="shared" si="629"/>
        <v>Clean</v>
      </c>
    </row>
    <row r="4427" spans="1:22" x14ac:dyDescent="0.3">
      <c r="A4427" t="str">
        <f>Raw_Data!A4427</f>
        <v>16051400</v>
      </c>
      <c r="B4427">
        <f>Raw_Data!B4427</f>
        <v>45678</v>
      </c>
      <c r="C4427" t="str">
        <f>Raw_Data!C4427</f>
        <v>LOSARTAN POTASSIUM 100 MG T</v>
      </c>
      <c r="D4427" t="str">
        <f>Raw_Data!D4427</f>
        <v>68180037809</v>
      </c>
      <c r="E4427" t="str">
        <f>Raw_Data!E4427</f>
        <v>GIBBS, JON</v>
      </c>
      <c r="F4427" t="str">
        <f>Raw_Data!F4427</f>
        <v>1700896156</v>
      </c>
      <c r="G4427" t="str">
        <f>Raw_Data!H4427</f>
        <v>1</v>
      </c>
      <c r="H4427">
        <f>IFERROR(VLOOKUP(G4427,Store_Map!$A$2:$I$100,3,FALSE),"")</f>
        <v>0</v>
      </c>
      <c r="I4427">
        <f>IFERROR(VLOOKUP(G4427,Store_Map!$A$2:$I$100,4,FALSE),"")</f>
        <v>0</v>
      </c>
      <c r="J4427">
        <f>IFERROR(VLOOKUP(G4427,Store_Map!$A$2:$I$100,5,FALSE),"")</f>
        <v>0</v>
      </c>
      <c r="K4427">
        <f>IFERROR(VLOOKUP(G4427,Store_Map!$A$2:$I$100,6,FALSE),"")</f>
        <v>0</v>
      </c>
      <c r="L4427">
        <f>IFERROR(VLOOKUP(G4427,Store_Map!$A$2:$I$100,7,FALSE),"")</f>
        <v>0</v>
      </c>
      <c r="M4427">
        <f>IFERROR(VLOOKUP(G4427,Store_Map!$A$2:$I$100,8,FALSE),"")</f>
        <v>0</v>
      </c>
      <c r="N4427">
        <f t="shared" si="621"/>
        <v>0</v>
      </c>
      <c r="O4427" t="str">
        <f t="shared" si="622"/>
        <v>PASS</v>
      </c>
      <c r="P4427" t="str">
        <f t="shared" si="623"/>
        <v>PASS</v>
      </c>
      <c r="Q4427" t="str">
        <f t="shared" si="624"/>
        <v>PASS</v>
      </c>
      <c r="R4427" t="str">
        <f t="shared" si="625"/>
        <v>PASS</v>
      </c>
      <c r="S4427" t="str">
        <f t="shared" si="626"/>
        <v>PASS</v>
      </c>
      <c r="T4427">
        <f t="shared" si="627"/>
        <v>100</v>
      </c>
      <c r="U4427" t="str">
        <f t="shared" si="628"/>
        <v>Low</v>
      </c>
      <c r="V4427" t="str">
        <f t="shared" si="629"/>
        <v>Clean</v>
      </c>
    </row>
    <row r="4428" spans="1:22" x14ac:dyDescent="0.3">
      <c r="A4428" t="str">
        <f>Raw_Data!A4428</f>
        <v>16055392</v>
      </c>
      <c r="B4428">
        <f>Raw_Data!B4428</f>
        <v>45678</v>
      </c>
      <c r="C4428" t="str">
        <f>Raw_Data!C4428</f>
        <v>CLONIDINE HCL 0.1 MG TABLET</v>
      </c>
      <c r="D4428" t="str">
        <f>Raw_Data!D4428</f>
        <v>52817018010</v>
      </c>
      <c r="E4428" t="str">
        <f>Raw_Data!E4428</f>
        <v>GIBBS, JON</v>
      </c>
      <c r="F4428" t="str">
        <f>Raw_Data!F4428</f>
        <v>1700896156</v>
      </c>
      <c r="G4428" t="str">
        <f>Raw_Data!H4428</f>
        <v>1</v>
      </c>
      <c r="H4428">
        <f>IFERROR(VLOOKUP(G4428,Store_Map!$A$2:$I$100,3,FALSE),"")</f>
        <v>0</v>
      </c>
      <c r="I4428">
        <f>IFERROR(VLOOKUP(G4428,Store_Map!$A$2:$I$100,4,FALSE),"")</f>
        <v>0</v>
      </c>
      <c r="J4428">
        <f>IFERROR(VLOOKUP(G4428,Store_Map!$A$2:$I$100,5,FALSE),"")</f>
        <v>0</v>
      </c>
      <c r="K4428">
        <f>IFERROR(VLOOKUP(G4428,Store_Map!$A$2:$I$100,6,FALSE),"")</f>
        <v>0</v>
      </c>
      <c r="L4428">
        <f>IFERROR(VLOOKUP(G4428,Store_Map!$A$2:$I$100,7,FALSE),"")</f>
        <v>0</v>
      </c>
      <c r="M4428">
        <f>IFERROR(VLOOKUP(G4428,Store_Map!$A$2:$I$100,8,FALSE),"")</f>
        <v>0</v>
      </c>
      <c r="N4428">
        <f t="shared" si="621"/>
        <v>0</v>
      </c>
      <c r="O4428" t="str">
        <f t="shared" si="622"/>
        <v>PASS</v>
      </c>
      <c r="P4428" t="str">
        <f t="shared" si="623"/>
        <v>PASS</v>
      </c>
      <c r="Q4428" t="str">
        <f t="shared" si="624"/>
        <v>PASS</v>
      </c>
      <c r="R4428" t="str">
        <f t="shared" si="625"/>
        <v>PASS</v>
      </c>
      <c r="S4428" t="str">
        <f t="shared" si="626"/>
        <v>PASS</v>
      </c>
      <c r="T4428">
        <f t="shared" si="627"/>
        <v>100</v>
      </c>
      <c r="U4428" t="str">
        <f t="shared" si="628"/>
        <v>Low</v>
      </c>
      <c r="V4428" t="str">
        <f t="shared" si="629"/>
        <v>Clean</v>
      </c>
    </row>
    <row r="4429" spans="1:22" x14ac:dyDescent="0.3">
      <c r="A4429" t="str">
        <f>Raw_Data!A4429</f>
        <v>16049888</v>
      </c>
      <c r="B4429">
        <f>Raw_Data!B4429</f>
        <v>45678</v>
      </c>
      <c r="C4429" t="str">
        <f>Raw_Data!C4429</f>
        <v>FLECAINIDE ACETATE 50 MG TA</v>
      </c>
      <c r="D4429" t="str">
        <f>Raw_Data!D4429</f>
        <v>65862062101</v>
      </c>
      <c r="E4429" t="str">
        <f>Raw_Data!E4429</f>
        <v>ABDULLA, ABDULLA</v>
      </c>
      <c r="F4429" t="str">
        <f>Raw_Data!F4429</f>
        <v>1174502694</v>
      </c>
      <c r="G4429" t="str">
        <f>Raw_Data!H4429</f>
        <v>1</v>
      </c>
      <c r="H4429">
        <f>IFERROR(VLOOKUP(G4429,Store_Map!$A$2:$I$100,3,FALSE),"")</f>
        <v>0</v>
      </c>
      <c r="I4429">
        <f>IFERROR(VLOOKUP(G4429,Store_Map!$A$2:$I$100,4,FALSE),"")</f>
        <v>0</v>
      </c>
      <c r="J4429">
        <f>IFERROR(VLOOKUP(G4429,Store_Map!$A$2:$I$100,5,FALSE),"")</f>
        <v>0</v>
      </c>
      <c r="K4429">
        <f>IFERROR(VLOOKUP(G4429,Store_Map!$A$2:$I$100,6,FALSE),"")</f>
        <v>0</v>
      </c>
      <c r="L4429">
        <f>IFERROR(VLOOKUP(G4429,Store_Map!$A$2:$I$100,7,FALSE),"")</f>
        <v>0</v>
      </c>
      <c r="M4429">
        <f>IFERROR(VLOOKUP(G4429,Store_Map!$A$2:$I$100,8,FALSE),"")</f>
        <v>0</v>
      </c>
      <c r="N4429">
        <f t="shared" si="621"/>
        <v>0</v>
      </c>
      <c r="O4429" t="str">
        <f t="shared" si="622"/>
        <v>PASS</v>
      </c>
      <c r="P4429" t="str">
        <f t="shared" si="623"/>
        <v>PASS</v>
      </c>
      <c r="Q4429" t="str">
        <f t="shared" si="624"/>
        <v>PASS</v>
      </c>
      <c r="R4429" t="str">
        <f t="shared" si="625"/>
        <v>PASS</v>
      </c>
      <c r="S4429" t="str">
        <f t="shared" si="626"/>
        <v>PASS</v>
      </c>
      <c r="T4429">
        <f t="shared" si="627"/>
        <v>100</v>
      </c>
      <c r="U4429" t="str">
        <f t="shared" si="628"/>
        <v>Low</v>
      </c>
      <c r="V4429" t="str">
        <f t="shared" si="629"/>
        <v>Clean</v>
      </c>
    </row>
    <row r="4430" spans="1:22" x14ac:dyDescent="0.3">
      <c r="A4430" t="str">
        <f>Raw_Data!A4430</f>
        <v>16049887</v>
      </c>
      <c r="B4430">
        <f>Raw_Data!B4430</f>
        <v>45678</v>
      </c>
      <c r="C4430" t="str">
        <f>Raw_Data!C4430</f>
        <v>HYDRALAZINE 25 MG TABLET</v>
      </c>
      <c r="D4430" t="str">
        <f>Raw_Data!D4430</f>
        <v>50111032701</v>
      </c>
      <c r="E4430" t="str">
        <f>Raw_Data!E4430</f>
        <v>ABDULLA, ABDULLA</v>
      </c>
      <c r="F4430" t="str">
        <f>Raw_Data!F4430</f>
        <v>1174502694</v>
      </c>
      <c r="G4430" t="str">
        <f>Raw_Data!H4430</f>
        <v>1</v>
      </c>
      <c r="H4430">
        <f>IFERROR(VLOOKUP(G4430,Store_Map!$A$2:$I$100,3,FALSE),"")</f>
        <v>0</v>
      </c>
      <c r="I4430">
        <f>IFERROR(VLOOKUP(G4430,Store_Map!$A$2:$I$100,4,FALSE),"")</f>
        <v>0</v>
      </c>
      <c r="J4430">
        <f>IFERROR(VLOOKUP(G4430,Store_Map!$A$2:$I$100,5,FALSE),"")</f>
        <v>0</v>
      </c>
      <c r="K4430">
        <f>IFERROR(VLOOKUP(G4430,Store_Map!$A$2:$I$100,6,FALSE),"")</f>
        <v>0</v>
      </c>
      <c r="L4430">
        <f>IFERROR(VLOOKUP(G4430,Store_Map!$A$2:$I$100,7,FALSE),"")</f>
        <v>0</v>
      </c>
      <c r="M4430">
        <f>IFERROR(VLOOKUP(G4430,Store_Map!$A$2:$I$100,8,FALSE),"")</f>
        <v>0</v>
      </c>
      <c r="N4430">
        <f t="shared" si="621"/>
        <v>0</v>
      </c>
      <c r="O4430" t="str">
        <f t="shared" si="622"/>
        <v>PASS</v>
      </c>
      <c r="P4430" t="str">
        <f t="shared" si="623"/>
        <v>PASS</v>
      </c>
      <c r="Q4430" t="str">
        <f t="shared" si="624"/>
        <v>PASS</v>
      </c>
      <c r="R4430" t="str">
        <f t="shared" si="625"/>
        <v>PASS</v>
      </c>
      <c r="S4430" t="str">
        <f t="shared" si="626"/>
        <v>PASS</v>
      </c>
      <c r="T4430">
        <f t="shared" si="627"/>
        <v>100</v>
      </c>
      <c r="U4430" t="str">
        <f t="shared" si="628"/>
        <v>Low</v>
      </c>
      <c r="V4430" t="str">
        <f t="shared" si="629"/>
        <v>Clean</v>
      </c>
    </row>
    <row r="4431" spans="1:22" x14ac:dyDescent="0.3">
      <c r="A4431" t="str">
        <f>Raw_Data!A4431</f>
        <v>16049390</v>
      </c>
      <c r="B4431">
        <f>Raw_Data!B4431</f>
        <v>45678</v>
      </c>
      <c r="C4431" t="str">
        <f>Raw_Data!C4431</f>
        <v>AMLODIPINE BESYLATE 5 MG TA</v>
      </c>
      <c r="D4431" t="str">
        <f>Raw_Data!D4431</f>
        <v>69097012705</v>
      </c>
      <c r="E4431" t="str">
        <f>Raw_Data!E4431</f>
        <v>FORD, JAMES</v>
      </c>
      <c r="F4431" t="str">
        <f>Raw_Data!F4431</f>
        <v>1033117684</v>
      </c>
      <c r="G4431" t="str">
        <f>Raw_Data!H4431</f>
        <v>1</v>
      </c>
      <c r="H4431">
        <f>IFERROR(VLOOKUP(G4431,Store_Map!$A$2:$I$100,3,FALSE),"")</f>
        <v>0</v>
      </c>
      <c r="I4431">
        <f>IFERROR(VLOOKUP(G4431,Store_Map!$A$2:$I$100,4,FALSE),"")</f>
        <v>0</v>
      </c>
      <c r="J4431">
        <f>IFERROR(VLOOKUP(G4431,Store_Map!$A$2:$I$100,5,FALSE),"")</f>
        <v>0</v>
      </c>
      <c r="K4431">
        <f>IFERROR(VLOOKUP(G4431,Store_Map!$A$2:$I$100,6,FALSE),"")</f>
        <v>0</v>
      </c>
      <c r="L4431">
        <f>IFERROR(VLOOKUP(G4431,Store_Map!$A$2:$I$100,7,FALSE),"")</f>
        <v>0</v>
      </c>
      <c r="M4431">
        <f>IFERROR(VLOOKUP(G4431,Store_Map!$A$2:$I$100,8,FALSE),"")</f>
        <v>0</v>
      </c>
      <c r="N4431">
        <f t="shared" si="621"/>
        <v>0</v>
      </c>
      <c r="O4431" t="str">
        <f t="shared" si="622"/>
        <v>PASS</v>
      </c>
      <c r="P4431" t="str">
        <f t="shared" si="623"/>
        <v>PASS</v>
      </c>
      <c r="Q4431" t="str">
        <f t="shared" si="624"/>
        <v>PASS</v>
      </c>
      <c r="R4431" t="str">
        <f t="shared" si="625"/>
        <v>PASS</v>
      </c>
      <c r="S4431" t="str">
        <f t="shared" si="626"/>
        <v>PASS</v>
      </c>
      <c r="T4431">
        <f t="shared" si="627"/>
        <v>100</v>
      </c>
      <c r="U4431" t="str">
        <f t="shared" si="628"/>
        <v>Low</v>
      </c>
      <c r="V4431" t="str">
        <f t="shared" si="629"/>
        <v>Clean</v>
      </c>
    </row>
    <row r="4432" spans="1:22" x14ac:dyDescent="0.3">
      <c r="A4432" t="str">
        <f>Raw_Data!A4432</f>
        <v>16055393</v>
      </c>
      <c r="B4432">
        <f>Raw_Data!B4432</f>
        <v>45678</v>
      </c>
      <c r="C4432" t="str">
        <f>Raw_Data!C4432</f>
        <v>FARXIGA 10 MG TABLET</v>
      </c>
      <c r="D4432" t="str">
        <f>Raw_Data!D4432</f>
        <v>310621030</v>
      </c>
      <c r="E4432" t="str">
        <f>Raw_Data!E4432</f>
        <v>FORD, JAMES</v>
      </c>
      <c r="F4432" t="str">
        <f>Raw_Data!F4432</f>
        <v>1033117684</v>
      </c>
      <c r="G4432" t="str">
        <f>Raw_Data!H4432</f>
        <v>1</v>
      </c>
      <c r="H4432">
        <f>IFERROR(VLOOKUP(G4432,Store_Map!$A$2:$I$100,3,FALSE),"")</f>
        <v>0</v>
      </c>
      <c r="I4432">
        <f>IFERROR(VLOOKUP(G4432,Store_Map!$A$2:$I$100,4,FALSE),"")</f>
        <v>0</v>
      </c>
      <c r="J4432">
        <f>IFERROR(VLOOKUP(G4432,Store_Map!$A$2:$I$100,5,FALSE),"")</f>
        <v>0</v>
      </c>
      <c r="K4432">
        <f>IFERROR(VLOOKUP(G4432,Store_Map!$A$2:$I$100,6,FALSE),"")</f>
        <v>0</v>
      </c>
      <c r="L4432">
        <f>IFERROR(VLOOKUP(G4432,Store_Map!$A$2:$I$100,7,FALSE),"")</f>
        <v>0</v>
      </c>
      <c r="M4432">
        <f>IFERROR(VLOOKUP(G4432,Store_Map!$A$2:$I$100,8,FALSE),"")</f>
        <v>0</v>
      </c>
      <c r="N4432">
        <f t="shared" si="621"/>
        <v>0</v>
      </c>
      <c r="O4432" t="str">
        <f t="shared" si="622"/>
        <v>PASS</v>
      </c>
      <c r="P4432" t="str">
        <f t="shared" si="623"/>
        <v>REVIEW</v>
      </c>
      <c r="Q4432" t="str">
        <f t="shared" si="624"/>
        <v>PASS</v>
      </c>
      <c r="R4432" t="str">
        <f t="shared" si="625"/>
        <v>PASS</v>
      </c>
      <c r="S4432" t="str">
        <f t="shared" si="626"/>
        <v>REVIEW</v>
      </c>
      <c r="T4432">
        <f t="shared" si="627"/>
        <v>90</v>
      </c>
      <c r="U4432" t="str">
        <f t="shared" si="628"/>
        <v>Low</v>
      </c>
      <c r="V4432" t="str">
        <f t="shared" si="629"/>
        <v>Invalid NDC</v>
      </c>
    </row>
    <row r="4433" spans="1:22" x14ac:dyDescent="0.3">
      <c r="A4433" t="str">
        <f>Raw_Data!A4433</f>
        <v>16055403</v>
      </c>
      <c r="B4433">
        <f>Raw_Data!B4433</f>
        <v>45678</v>
      </c>
      <c r="C4433" t="str">
        <f>Raw_Data!C4433</f>
        <v>*ROPINIROLE HCL 1 MG TABLET</v>
      </c>
      <c r="D4433" t="str">
        <f>Raw_Data!D4433</f>
        <v>43547027010</v>
      </c>
      <c r="E4433" t="str">
        <f>Raw_Data!E4433</f>
        <v>CHRISTIAN, JOHNNY</v>
      </c>
      <c r="F4433" t="str">
        <f>Raw_Data!F4433</f>
        <v>1962445841</v>
      </c>
      <c r="G4433" t="str">
        <f>Raw_Data!H4433</f>
        <v>1</v>
      </c>
      <c r="H4433">
        <f>IFERROR(VLOOKUP(G4433,Store_Map!$A$2:$I$100,3,FALSE),"")</f>
        <v>0</v>
      </c>
      <c r="I4433">
        <f>IFERROR(VLOOKUP(G4433,Store_Map!$A$2:$I$100,4,FALSE),"")</f>
        <v>0</v>
      </c>
      <c r="J4433">
        <f>IFERROR(VLOOKUP(G4433,Store_Map!$A$2:$I$100,5,FALSE),"")</f>
        <v>0</v>
      </c>
      <c r="K4433">
        <f>IFERROR(VLOOKUP(G4433,Store_Map!$A$2:$I$100,6,FALSE),"")</f>
        <v>0</v>
      </c>
      <c r="L4433">
        <f>IFERROR(VLOOKUP(G4433,Store_Map!$A$2:$I$100,7,FALSE),"")</f>
        <v>0</v>
      </c>
      <c r="M4433">
        <f>IFERROR(VLOOKUP(G4433,Store_Map!$A$2:$I$100,8,FALSE),"")</f>
        <v>0</v>
      </c>
      <c r="N4433">
        <f t="shared" si="621"/>
        <v>0</v>
      </c>
      <c r="O4433" t="str">
        <f t="shared" si="622"/>
        <v>PASS</v>
      </c>
      <c r="P4433" t="str">
        <f t="shared" si="623"/>
        <v>PASS</v>
      </c>
      <c r="Q4433" t="str">
        <f t="shared" si="624"/>
        <v>PASS</v>
      </c>
      <c r="R4433" t="str">
        <f t="shared" si="625"/>
        <v>PASS</v>
      </c>
      <c r="S4433" t="str">
        <f t="shared" si="626"/>
        <v>PASS</v>
      </c>
      <c r="T4433">
        <f t="shared" si="627"/>
        <v>100</v>
      </c>
      <c r="U4433" t="str">
        <f t="shared" si="628"/>
        <v>Low</v>
      </c>
      <c r="V4433" t="str">
        <f t="shared" si="629"/>
        <v>Clean</v>
      </c>
    </row>
    <row r="4434" spans="1:22" x14ac:dyDescent="0.3">
      <c r="A4434" t="str">
        <f>Raw_Data!A4434</f>
        <v>16055404</v>
      </c>
      <c r="B4434">
        <f>Raw_Data!B4434</f>
        <v>45678</v>
      </c>
      <c r="C4434" t="str">
        <f>Raw_Data!C4434</f>
        <v>*PANTOPRAZOLE SOD DR 40 MG</v>
      </c>
      <c r="D4434" t="str">
        <f>Raw_Data!D4434</f>
        <v>65862056090</v>
      </c>
      <c r="E4434" t="str">
        <f>Raw_Data!E4434</f>
        <v>CHRISTIAN, JOHNNY</v>
      </c>
      <c r="F4434" t="str">
        <f>Raw_Data!F4434</f>
        <v>1962445841</v>
      </c>
      <c r="G4434" t="str">
        <f>Raw_Data!H4434</f>
        <v>1</v>
      </c>
      <c r="H4434">
        <f>IFERROR(VLOOKUP(G4434,Store_Map!$A$2:$I$100,3,FALSE),"")</f>
        <v>0</v>
      </c>
      <c r="I4434">
        <f>IFERROR(VLOOKUP(G4434,Store_Map!$A$2:$I$100,4,FALSE),"")</f>
        <v>0</v>
      </c>
      <c r="J4434">
        <f>IFERROR(VLOOKUP(G4434,Store_Map!$A$2:$I$100,5,FALSE),"")</f>
        <v>0</v>
      </c>
      <c r="K4434">
        <f>IFERROR(VLOOKUP(G4434,Store_Map!$A$2:$I$100,6,FALSE),"")</f>
        <v>0</v>
      </c>
      <c r="L4434">
        <f>IFERROR(VLOOKUP(G4434,Store_Map!$A$2:$I$100,7,FALSE),"")</f>
        <v>0</v>
      </c>
      <c r="M4434">
        <f>IFERROR(VLOOKUP(G4434,Store_Map!$A$2:$I$100,8,FALSE),"")</f>
        <v>0</v>
      </c>
      <c r="N4434">
        <f t="shared" si="621"/>
        <v>0</v>
      </c>
      <c r="O4434" t="str">
        <f t="shared" si="622"/>
        <v>PASS</v>
      </c>
      <c r="P4434" t="str">
        <f t="shared" si="623"/>
        <v>PASS</v>
      </c>
      <c r="Q4434" t="str">
        <f t="shared" si="624"/>
        <v>PASS</v>
      </c>
      <c r="R4434" t="str">
        <f t="shared" si="625"/>
        <v>PASS</v>
      </c>
      <c r="S4434" t="str">
        <f t="shared" si="626"/>
        <v>PASS</v>
      </c>
      <c r="T4434">
        <f t="shared" si="627"/>
        <v>100</v>
      </c>
      <c r="U4434" t="str">
        <f t="shared" si="628"/>
        <v>Low</v>
      </c>
      <c r="V4434" t="str">
        <f t="shared" si="629"/>
        <v>Clean</v>
      </c>
    </row>
    <row r="4435" spans="1:22" x14ac:dyDescent="0.3">
      <c r="A4435" t="str">
        <f>Raw_Data!A4435</f>
        <v>16055406</v>
      </c>
      <c r="B4435">
        <f>Raw_Data!B4435</f>
        <v>45678</v>
      </c>
      <c r="C4435" t="str">
        <f>Raw_Data!C4435</f>
        <v>ELIQUIS 5 MG TABLET</v>
      </c>
      <c r="D4435" t="str">
        <f>Raw_Data!D4435</f>
        <v>3089421</v>
      </c>
      <c r="E4435" t="str">
        <f>Raw_Data!E4435</f>
        <v>GIBBS, JON</v>
      </c>
      <c r="F4435" t="str">
        <f>Raw_Data!F4435</f>
        <v>1700896156</v>
      </c>
      <c r="G4435" t="str">
        <f>Raw_Data!H4435</f>
        <v>1</v>
      </c>
      <c r="H4435">
        <f>IFERROR(VLOOKUP(G4435,Store_Map!$A$2:$I$100,3,FALSE),"")</f>
        <v>0</v>
      </c>
      <c r="I4435">
        <f>IFERROR(VLOOKUP(G4435,Store_Map!$A$2:$I$100,4,FALSE),"")</f>
        <v>0</v>
      </c>
      <c r="J4435">
        <f>IFERROR(VLOOKUP(G4435,Store_Map!$A$2:$I$100,5,FALSE),"")</f>
        <v>0</v>
      </c>
      <c r="K4435">
        <f>IFERROR(VLOOKUP(G4435,Store_Map!$A$2:$I$100,6,FALSE),"")</f>
        <v>0</v>
      </c>
      <c r="L4435">
        <f>IFERROR(VLOOKUP(G4435,Store_Map!$A$2:$I$100,7,FALSE),"")</f>
        <v>0</v>
      </c>
      <c r="M4435">
        <f>IFERROR(VLOOKUP(G4435,Store_Map!$A$2:$I$100,8,FALSE),"")</f>
        <v>0</v>
      </c>
      <c r="N4435">
        <f t="shared" si="621"/>
        <v>0</v>
      </c>
      <c r="O4435" t="str">
        <f t="shared" si="622"/>
        <v>PASS</v>
      </c>
      <c r="P4435" t="str">
        <f t="shared" si="623"/>
        <v>REVIEW</v>
      </c>
      <c r="Q4435" t="str">
        <f t="shared" si="624"/>
        <v>PASS</v>
      </c>
      <c r="R4435" t="str">
        <f t="shared" si="625"/>
        <v>PASS</v>
      </c>
      <c r="S4435" t="str">
        <f t="shared" si="626"/>
        <v>REVIEW</v>
      </c>
      <c r="T4435">
        <f t="shared" si="627"/>
        <v>90</v>
      </c>
      <c r="U4435" t="str">
        <f t="shared" si="628"/>
        <v>Low</v>
      </c>
      <c r="V4435" t="str">
        <f t="shared" si="629"/>
        <v>Invalid NDC</v>
      </c>
    </row>
    <row r="4436" spans="1:22" x14ac:dyDescent="0.3">
      <c r="A4436" t="str">
        <f>Raw_Data!A4436</f>
        <v>16055407</v>
      </c>
      <c r="B4436">
        <f>Raw_Data!B4436</f>
        <v>45678</v>
      </c>
      <c r="C4436" t="str">
        <f>Raw_Data!C4436</f>
        <v>FENOFIBRATE 145 MG TABLET</v>
      </c>
      <c r="D4436" t="str">
        <f>Raw_Data!D4436</f>
        <v>43547043109</v>
      </c>
      <c r="E4436" t="str">
        <f>Raw_Data!E4436</f>
        <v>FORD, JAMES</v>
      </c>
      <c r="F4436" t="str">
        <f>Raw_Data!F4436</f>
        <v>1033117684</v>
      </c>
      <c r="G4436" t="str">
        <f>Raw_Data!H4436</f>
        <v>1</v>
      </c>
      <c r="H4436">
        <f>IFERROR(VLOOKUP(G4436,Store_Map!$A$2:$I$100,3,FALSE),"")</f>
        <v>0</v>
      </c>
      <c r="I4436">
        <f>IFERROR(VLOOKUP(G4436,Store_Map!$A$2:$I$100,4,FALSE),"")</f>
        <v>0</v>
      </c>
      <c r="J4436">
        <f>IFERROR(VLOOKUP(G4436,Store_Map!$A$2:$I$100,5,FALSE),"")</f>
        <v>0</v>
      </c>
      <c r="K4436">
        <f>IFERROR(VLOOKUP(G4436,Store_Map!$A$2:$I$100,6,FALSE),"")</f>
        <v>0</v>
      </c>
      <c r="L4436">
        <f>IFERROR(VLOOKUP(G4436,Store_Map!$A$2:$I$100,7,FALSE),"")</f>
        <v>0</v>
      </c>
      <c r="M4436">
        <f>IFERROR(VLOOKUP(G4436,Store_Map!$A$2:$I$100,8,FALSE),"")</f>
        <v>0</v>
      </c>
      <c r="N4436">
        <f t="shared" si="621"/>
        <v>0</v>
      </c>
      <c r="O4436" t="str">
        <f t="shared" si="622"/>
        <v>PASS</v>
      </c>
      <c r="P4436" t="str">
        <f t="shared" si="623"/>
        <v>PASS</v>
      </c>
      <c r="Q4436" t="str">
        <f t="shared" si="624"/>
        <v>PASS</v>
      </c>
      <c r="R4436" t="str">
        <f t="shared" si="625"/>
        <v>PASS</v>
      </c>
      <c r="S4436" t="str">
        <f t="shared" si="626"/>
        <v>PASS</v>
      </c>
      <c r="T4436">
        <f t="shared" si="627"/>
        <v>100</v>
      </c>
      <c r="U4436" t="str">
        <f t="shared" si="628"/>
        <v>Low</v>
      </c>
      <c r="V4436" t="str">
        <f t="shared" si="629"/>
        <v>Clean</v>
      </c>
    </row>
    <row r="4437" spans="1:22" x14ac:dyDescent="0.3">
      <c r="A4437" t="str">
        <f>Raw_Data!A4437</f>
        <v>16055408</v>
      </c>
      <c r="B4437">
        <f>Raw_Data!B4437</f>
        <v>45678</v>
      </c>
      <c r="C4437" t="str">
        <f>Raw_Data!C4437</f>
        <v>VITAMIN D2 1.25MG(50,000 UN</v>
      </c>
      <c r="D4437" t="str">
        <f>Raw_Data!D4437</f>
        <v>64380073706</v>
      </c>
      <c r="E4437" t="str">
        <f>Raw_Data!E4437</f>
        <v>FORD, JAMES</v>
      </c>
      <c r="F4437" t="str">
        <f>Raw_Data!F4437</f>
        <v>1033117684</v>
      </c>
      <c r="G4437" t="str">
        <f>Raw_Data!H4437</f>
        <v>1</v>
      </c>
      <c r="H4437">
        <f>IFERROR(VLOOKUP(G4437,Store_Map!$A$2:$I$100,3,FALSE),"")</f>
        <v>0</v>
      </c>
      <c r="I4437">
        <f>IFERROR(VLOOKUP(G4437,Store_Map!$A$2:$I$100,4,FALSE),"")</f>
        <v>0</v>
      </c>
      <c r="J4437">
        <f>IFERROR(VLOOKUP(G4437,Store_Map!$A$2:$I$100,5,FALSE),"")</f>
        <v>0</v>
      </c>
      <c r="K4437">
        <f>IFERROR(VLOOKUP(G4437,Store_Map!$A$2:$I$100,6,FALSE),"")</f>
        <v>0</v>
      </c>
      <c r="L4437">
        <f>IFERROR(VLOOKUP(G4437,Store_Map!$A$2:$I$100,7,FALSE),"")</f>
        <v>0</v>
      </c>
      <c r="M4437">
        <f>IFERROR(VLOOKUP(G4437,Store_Map!$A$2:$I$100,8,FALSE),"")</f>
        <v>0</v>
      </c>
      <c r="N4437">
        <f t="shared" si="621"/>
        <v>0</v>
      </c>
      <c r="O4437" t="str">
        <f t="shared" si="622"/>
        <v>PASS</v>
      </c>
      <c r="P4437" t="str">
        <f t="shared" si="623"/>
        <v>PASS</v>
      </c>
      <c r="Q4437" t="str">
        <f t="shared" si="624"/>
        <v>PASS</v>
      </c>
      <c r="R4437" t="str">
        <f t="shared" si="625"/>
        <v>PASS</v>
      </c>
      <c r="S4437" t="str">
        <f t="shared" si="626"/>
        <v>PASS</v>
      </c>
      <c r="T4437">
        <f t="shared" si="627"/>
        <v>100</v>
      </c>
      <c r="U4437" t="str">
        <f t="shared" si="628"/>
        <v>Low</v>
      </c>
      <c r="V4437" t="str">
        <f t="shared" si="629"/>
        <v>Clean</v>
      </c>
    </row>
    <row r="4438" spans="1:22" x14ac:dyDescent="0.3">
      <c r="A4438" t="str">
        <f>Raw_Data!A4438</f>
        <v>16055409</v>
      </c>
      <c r="B4438">
        <f>Raw_Data!B4438</f>
        <v>45678</v>
      </c>
      <c r="C4438" t="str">
        <f>Raw_Data!C4438</f>
        <v>METOPROLOL TARTRATE 100 MG</v>
      </c>
      <c r="D4438" t="str">
        <f>Raw_Data!D4438</f>
        <v>378004701</v>
      </c>
      <c r="E4438" t="str">
        <f>Raw_Data!E4438</f>
        <v>FORD, JAMES</v>
      </c>
      <c r="F4438" t="str">
        <f>Raw_Data!F4438</f>
        <v>1033117684</v>
      </c>
      <c r="G4438" t="str">
        <f>Raw_Data!H4438</f>
        <v>1</v>
      </c>
      <c r="H4438">
        <f>IFERROR(VLOOKUP(G4438,Store_Map!$A$2:$I$100,3,FALSE),"")</f>
        <v>0</v>
      </c>
      <c r="I4438">
        <f>IFERROR(VLOOKUP(G4438,Store_Map!$A$2:$I$100,4,FALSE),"")</f>
        <v>0</v>
      </c>
      <c r="J4438">
        <f>IFERROR(VLOOKUP(G4438,Store_Map!$A$2:$I$100,5,FALSE),"")</f>
        <v>0</v>
      </c>
      <c r="K4438">
        <f>IFERROR(VLOOKUP(G4438,Store_Map!$A$2:$I$100,6,FALSE),"")</f>
        <v>0</v>
      </c>
      <c r="L4438">
        <f>IFERROR(VLOOKUP(G4438,Store_Map!$A$2:$I$100,7,FALSE),"")</f>
        <v>0</v>
      </c>
      <c r="M4438">
        <f>IFERROR(VLOOKUP(G4438,Store_Map!$A$2:$I$100,8,FALSE),"")</f>
        <v>0</v>
      </c>
      <c r="N4438">
        <f t="shared" si="621"/>
        <v>0</v>
      </c>
      <c r="O4438" t="str">
        <f t="shared" si="622"/>
        <v>PASS</v>
      </c>
      <c r="P4438" t="str">
        <f t="shared" si="623"/>
        <v>REVIEW</v>
      </c>
      <c r="Q4438" t="str">
        <f t="shared" si="624"/>
        <v>PASS</v>
      </c>
      <c r="R4438" t="str">
        <f t="shared" si="625"/>
        <v>PASS</v>
      </c>
      <c r="S4438" t="str">
        <f t="shared" si="626"/>
        <v>REVIEW</v>
      </c>
      <c r="T4438">
        <f t="shared" si="627"/>
        <v>90</v>
      </c>
      <c r="U4438" t="str">
        <f t="shared" si="628"/>
        <v>Low</v>
      </c>
      <c r="V4438" t="str">
        <f t="shared" si="629"/>
        <v>Invalid NDC</v>
      </c>
    </row>
    <row r="4439" spans="1:22" x14ac:dyDescent="0.3">
      <c r="A4439" t="str">
        <f>Raw_Data!A4439</f>
        <v>16055410</v>
      </c>
      <c r="B4439">
        <f>Raw_Data!B4439</f>
        <v>45678</v>
      </c>
      <c r="C4439" t="str">
        <f>Raw_Data!C4439</f>
        <v>HYDRALAZINE 50 MG TABLET</v>
      </c>
      <c r="D4439" t="str">
        <f>Raw_Data!D4439</f>
        <v>50111032801</v>
      </c>
      <c r="E4439" t="str">
        <f>Raw_Data!E4439</f>
        <v>FORD, JAMES</v>
      </c>
      <c r="F4439" t="str">
        <f>Raw_Data!F4439</f>
        <v>1033117684</v>
      </c>
      <c r="G4439" t="str">
        <f>Raw_Data!H4439</f>
        <v>1</v>
      </c>
      <c r="H4439">
        <f>IFERROR(VLOOKUP(G4439,Store_Map!$A$2:$I$100,3,FALSE),"")</f>
        <v>0</v>
      </c>
      <c r="I4439">
        <f>IFERROR(VLOOKUP(G4439,Store_Map!$A$2:$I$100,4,FALSE),"")</f>
        <v>0</v>
      </c>
      <c r="J4439">
        <f>IFERROR(VLOOKUP(G4439,Store_Map!$A$2:$I$100,5,FALSE),"")</f>
        <v>0</v>
      </c>
      <c r="K4439">
        <f>IFERROR(VLOOKUP(G4439,Store_Map!$A$2:$I$100,6,FALSE),"")</f>
        <v>0</v>
      </c>
      <c r="L4439">
        <f>IFERROR(VLOOKUP(G4439,Store_Map!$A$2:$I$100,7,FALSE),"")</f>
        <v>0</v>
      </c>
      <c r="M4439">
        <f>IFERROR(VLOOKUP(G4439,Store_Map!$A$2:$I$100,8,FALSE),"")</f>
        <v>0</v>
      </c>
      <c r="N4439">
        <f t="shared" si="621"/>
        <v>0</v>
      </c>
      <c r="O4439" t="str">
        <f t="shared" si="622"/>
        <v>PASS</v>
      </c>
      <c r="P4439" t="str">
        <f t="shared" si="623"/>
        <v>PASS</v>
      </c>
      <c r="Q4439" t="str">
        <f t="shared" si="624"/>
        <v>PASS</v>
      </c>
      <c r="R4439" t="str">
        <f t="shared" si="625"/>
        <v>PASS</v>
      </c>
      <c r="S4439" t="str">
        <f t="shared" si="626"/>
        <v>PASS</v>
      </c>
      <c r="T4439">
        <f t="shared" si="627"/>
        <v>100</v>
      </c>
      <c r="U4439" t="str">
        <f t="shared" si="628"/>
        <v>Low</v>
      </c>
      <c r="V4439" t="str">
        <f t="shared" si="629"/>
        <v>Clean</v>
      </c>
    </row>
    <row r="4440" spans="1:22" x14ac:dyDescent="0.3">
      <c r="A4440" t="str">
        <f>Raw_Data!A4440</f>
        <v>16055238</v>
      </c>
      <c r="B4440">
        <f>Raw_Data!B4440</f>
        <v>45678</v>
      </c>
      <c r="C4440" t="str">
        <f>Raw_Data!C4440</f>
        <v>TRULICITY 0.75 MG/0.5 ML PE</v>
      </c>
      <c r="D4440" t="str">
        <f>Raw_Data!D4440</f>
        <v>2143380</v>
      </c>
      <c r="E4440" t="str">
        <f>Raw_Data!E4440</f>
        <v>FORD, JAMES</v>
      </c>
      <c r="F4440" t="str">
        <f>Raw_Data!F4440</f>
        <v>1033117684</v>
      </c>
      <c r="G4440" t="str">
        <f>Raw_Data!H4440</f>
        <v>1</v>
      </c>
      <c r="H4440">
        <f>IFERROR(VLOOKUP(G4440,Store_Map!$A$2:$I$100,3,FALSE),"")</f>
        <v>0</v>
      </c>
      <c r="I4440">
        <f>IFERROR(VLOOKUP(G4440,Store_Map!$A$2:$I$100,4,FALSE),"")</f>
        <v>0</v>
      </c>
      <c r="J4440">
        <f>IFERROR(VLOOKUP(G4440,Store_Map!$A$2:$I$100,5,FALSE),"")</f>
        <v>0</v>
      </c>
      <c r="K4440">
        <f>IFERROR(VLOOKUP(G4440,Store_Map!$A$2:$I$100,6,FALSE),"")</f>
        <v>0</v>
      </c>
      <c r="L4440">
        <f>IFERROR(VLOOKUP(G4440,Store_Map!$A$2:$I$100,7,FALSE),"")</f>
        <v>0</v>
      </c>
      <c r="M4440">
        <f>IFERROR(VLOOKUP(G4440,Store_Map!$A$2:$I$100,8,FALSE),"")</f>
        <v>0</v>
      </c>
      <c r="N4440">
        <f t="shared" si="621"/>
        <v>0</v>
      </c>
      <c r="O4440" t="str">
        <f t="shared" si="622"/>
        <v>PASS</v>
      </c>
      <c r="P4440" t="str">
        <f t="shared" si="623"/>
        <v>REVIEW</v>
      </c>
      <c r="Q4440" t="str">
        <f t="shared" si="624"/>
        <v>PASS</v>
      </c>
      <c r="R4440" t="str">
        <f t="shared" si="625"/>
        <v>PASS</v>
      </c>
      <c r="S4440" t="str">
        <f t="shared" si="626"/>
        <v>REVIEW</v>
      </c>
      <c r="T4440">
        <f t="shared" si="627"/>
        <v>90</v>
      </c>
      <c r="U4440" t="str">
        <f t="shared" si="628"/>
        <v>Low</v>
      </c>
      <c r="V4440" t="str">
        <f t="shared" si="629"/>
        <v>Invalid NDC</v>
      </c>
    </row>
    <row r="4441" spans="1:22" x14ac:dyDescent="0.3">
      <c r="A4441" t="str">
        <f>Raw_Data!A4441</f>
        <v>16055411</v>
      </c>
      <c r="B4441">
        <f>Raw_Data!B4441</f>
        <v>45678</v>
      </c>
      <c r="C4441" t="str">
        <f>Raw_Data!C4441</f>
        <v>SIMVASTATIN 40 MG TABLET</v>
      </c>
      <c r="D4441" t="str">
        <f>Raw_Data!D4441</f>
        <v>68180046409</v>
      </c>
      <c r="E4441" t="str">
        <f>Raw_Data!E4441</f>
        <v>FORD, JAMES</v>
      </c>
      <c r="F4441" t="str">
        <f>Raw_Data!F4441</f>
        <v>1033117684</v>
      </c>
      <c r="G4441" t="str">
        <f>Raw_Data!H4441</f>
        <v>1</v>
      </c>
      <c r="H4441">
        <f>IFERROR(VLOOKUP(G4441,Store_Map!$A$2:$I$100,3,FALSE),"")</f>
        <v>0</v>
      </c>
      <c r="I4441">
        <f>IFERROR(VLOOKUP(G4441,Store_Map!$A$2:$I$100,4,FALSE),"")</f>
        <v>0</v>
      </c>
      <c r="J4441">
        <f>IFERROR(VLOOKUP(G4441,Store_Map!$A$2:$I$100,5,FALSE),"")</f>
        <v>0</v>
      </c>
      <c r="K4441">
        <f>IFERROR(VLOOKUP(G4441,Store_Map!$A$2:$I$100,6,FALSE),"")</f>
        <v>0</v>
      </c>
      <c r="L4441">
        <f>IFERROR(VLOOKUP(G4441,Store_Map!$A$2:$I$100,7,FALSE),"")</f>
        <v>0</v>
      </c>
      <c r="M4441">
        <f>IFERROR(VLOOKUP(G4441,Store_Map!$A$2:$I$100,8,FALSE),"")</f>
        <v>0</v>
      </c>
      <c r="N4441">
        <f t="shared" si="621"/>
        <v>0</v>
      </c>
      <c r="O4441" t="str">
        <f t="shared" si="622"/>
        <v>PASS</v>
      </c>
      <c r="P4441" t="str">
        <f t="shared" si="623"/>
        <v>PASS</v>
      </c>
      <c r="Q4441" t="str">
        <f t="shared" si="624"/>
        <v>PASS</v>
      </c>
      <c r="R4441" t="str">
        <f t="shared" si="625"/>
        <v>PASS</v>
      </c>
      <c r="S4441" t="str">
        <f t="shared" si="626"/>
        <v>PASS</v>
      </c>
      <c r="T4441">
        <f t="shared" si="627"/>
        <v>100</v>
      </c>
      <c r="U4441" t="str">
        <f t="shared" si="628"/>
        <v>Low</v>
      </c>
      <c r="V4441" t="str">
        <f t="shared" si="629"/>
        <v>Clean</v>
      </c>
    </row>
    <row r="4442" spans="1:22" x14ac:dyDescent="0.3">
      <c r="A4442" t="str">
        <f>Raw_Data!A4442</f>
        <v>16055412</v>
      </c>
      <c r="B4442">
        <f>Raw_Data!B4442</f>
        <v>45678</v>
      </c>
      <c r="C4442" t="str">
        <f>Raw_Data!C4442</f>
        <v>LOSARTAN POTASSIUM 100 MG T</v>
      </c>
      <c r="D4442" t="str">
        <f>Raw_Data!D4442</f>
        <v>68180037809</v>
      </c>
      <c r="E4442" t="str">
        <f>Raw_Data!E4442</f>
        <v>FORD, JAMES</v>
      </c>
      <c r="F4442" t="str">
        <f>Raw_Data!F4442</f>
        <v>1033117684</v>
      </c>
      <c r="G4442" t="str">
        <f>Raw_Data!H4442</f>
        <v>1</v>
      </c>
      <c r="H4442">
        <f>IFERROR(VLOOKUP(G4442,Store_Map!$A$2:$I$100,3,FALSE),"")</f>
        <v>0</v>
      </c>
      <c r="I4442">
        <f>IFERROR(VLOOKUP(G4442,Store_Map!$A$2:$I$100,4,FALSE),"")</f>
        <v>0</v>
      </c>
      <c r="J4442">
        <f>IFERROR(VLOOKUP(G4442,Store_Map!$A$2:$I$100,5,FALSE),"")</f>
        <v>0</v>
      </c>
      <c r="K4442">
        <f>IFERROR(VLOOKUP(G4442,Store_Map!$A$2:$I$100,6,FALSE),"")</f>
        <v>0</v>
      </c>
      <c r="L4442">
        <f>IFERROR(VLOOKUP(G4442,Store_Map!$A$2:$I$100,7,FALSE),"")</f>
        <v>0</v>
      </c>
      <c r="M4442">
        <f>IFERROR(VLOOKUP(G4442,Store_Map!$A$2:$I$100,8,FALSE),"")</f>
        <v>0</v>
      </c>
      <c r="N4442">
        <f t="shared" si="621"/>
        <v>0</v>
      </c>
      <c r="O4442" t="str">
        <f t="shared" si="622"/>
        <v>PASS</v>
      </c>
      <c r="P4442" t="str">
        <f t="shared" si="623"/>
        <v>PASS</v>
      </c>
      <c r="Q4442" t="str">
        <f t="shared" si="624"/>
        <v>PASS</v>
      </c>
      <c r="R4442" t="str">
        <f t="shared" si="625"/>
        <v>PASS</v>
      </c>
      <c r="S4442" t="str">
        <f t="shared" si="626"/>
        <v>PASS</v>
      </c>
      <c r="T4442">
        <f t="shared" si="627"/>
        <v>100</v>
      </c>
      <c r="U4442" t="str">
        <f t="shared" si="628"/>
        <v>Low</v>
      </c>
      <c r="V4442" t="str">
        <f t="shared" si="629"/>
        <v>Clean</v>
      </c>
    </row>
    <row r="4443" spans="1:22" x14ac:dyDescent="0.3">
      <c r="A4443" t="str">
        <f>Raw_Data!A4443</f>
        <v>16055413</v>
      </c>
      <c r="B4443">
        <f>Raw_Data!B4443</f>
        <v>45678</v>
      </c>
      <c r="C4443" t="str">
        <f>Raw_Data!C4443</f>
        <v>FOLIC ACID 1 MG TABLET</v>
      </c>
      <c r="D4443" t="str">
        <f>Raw_Data!D4443</f>
        <v>11534016501</v>
      </c>
      <c r="E4443" t="str">
        <f>Raw_Data!E4443</f>
        <v>FORD, JAMES</v>
      </c>
      <c r="F4443" t="str">
        <f>Raw_Data!F4443</f>
        <v>1033117684</v>
      </c>
      <c r="G4443" t="str">
        <f>Raw_Data!H4443</f>
        <v>1</v>
      </c>
      <c r="H4443">
        <f>IFERROR(VLOOKUP(G4443,Store_Map!$A$2:$I$100,3,FALSE),"")</f>
        <v>0</v>
      </c>
      <c r="I4443">
        <f>IFERROR(VLOOKUP(G4443,Store_Map!$A$2:$I$100,4,FALSE),"")</f>
        <v>0</v>
      </c>
      <c r="J4443">
        <f>IFERROR(VLOOKUP(G4443,Store_Map!$A$2:$I$100,5,FALSE),"")</f>
        <v>0</v>
      </c>
      <c r="K4443">
        <f>IFERROR(VLOOKUP(G4443,Store_Map!$A$2:$I$100,6,FALSE),"")</f>
        <v>0</v>
      </c>
      <c r="L4443">
        <f>IFERROR(VLOOKUP(G4443,Store_Map!$A$2:$I$100,7,FALSE),"")</f>
        <v>0</v>
      </c>
      <c r="M4443">
        <f>IFERROR(VLOOKUP(G4443,Store_Map!$A$2:$I$100,8,FALSE),"")</f>
        <v>0</v>
      </c>
      <c r="N4443">
        <f t="shared" si="621"/>
        <v>0</v>
      </c>
      <c r="O4443" t="str">
        <f t="shared" si="622"/>
        <v>PASS</v>
      </c>
      <c r="P4443" t="str">
        <f t="shared" si="623"/>
        <v>PASS</v>
      </c>
      <c r="Q4443" t="str">
        <f t="shared" si="624"/>
        <v>PASS</v>
      </c>
      <c r="R4443" t="str">
        <f t="shared" si="625"/>
        <v>PASS</v>
      </c>
      <c r="S4443" t="str">
        <f t="shared" si="626"/>
        <v>PASS</v>
      </c>
      <c r="T4443">
        <f t="shared" si="627"/>
        <v>100</v>
      </c>
      <c r="U4443" t="str">
        <f t="shared" si="628"/>
        <v>Low</v>
      </c>
      <c r="V4443" t="str">
        <f t="shared" si="629"/>
        <v>Clean</v>
      </c>
    </row>
    <row r="4444" spans="1:22" x14ac:dyDescent="0.3">
      <c r="A4444" t="str">
        <f>Raw_Data!A4444</f>
        <v>16055414</v>
      </c>
      <c r="B4444">
        <f>Raw_Data!B4444</f>
        <v>45678</v>
      </c>
      <c r="C4444" t="str">
        <f>Raw_Data!C4444</f>
        <v>SERTRALINE HCL 100 MG TABLE</v>
      </c>
      <c r="D4444" t="str">
        <f>Raw_Data!D4444</f>
        <v>68180035309</v>
      </c>
      <c r="E4444" t="str">
        <f>Raw_Data!E4444</f>
        <v>FORD, JAMES</v>
      </c>
      <c r="F4444" t="str">
        <f>Raw_Data!F4444</f>
        <v>1033117684</v>
      </c>
      <c r="G4444" t="str">
        <f>Raw_Data!H4444</f>
        <v>1</v>
      </c>
      <c r="H4444">
        <f>IFERROR(VLOOKUP(G4444,Store_Map!$A$2:$I$100,3,FALSE),"")</f>
        <v>0</v>
      </c>
      <c r="I4444">
        <f>IFERROR(VLOOKUP(G4444,Store_Map!$A$2:$I$100,4,FALSE),"")</f>
        <v>0</v>
      </c>
      <c r="J4444">
        <f>IFERROR(VLOOKUP(G4444,Store_Map!$A$2:$I$100,5,FALSE),"")</f>
        <v>0</v>
      </c>
      <c r="K4444">
        <f>IFERROR(VLOOKUP(G4444,Store_Map!$A$2:$I$100,6,FALSE),"")</f>
        <v>0</v>
      </c>
      <c r="L4444">
        <f>IFERROR(VLOOKUP(G4444,Store_Map!$A$2:$I$100,7,FALSE),"")</f>
        <v>0</v>
      </c>
      <c r="M4444">
        <f>IFERROR(VLOOKUP(G4444,Store_Map!$A$2:$I$100,8,FALSE),"")</f>
        <v>0</v>
      </c>
      <c r="N4444">
        <f t="shared" si="621"/>
        <v>0</v>
      </c>
      <c r="O4444" t="str">
        <f t="shared" si="622"/>
        <v>PASS</v>
      </c>
      <c r="P4444" t="str">
        <f t="shared" si="623"/>
        <v>PASS</v>
      </c>
      <c r="Q4444" t="str">
        <f t="shared" si="624"/>
        <v>PASS</v>
      </c>
      <c r="R4444" t="str">
        <f t="shared" si="625"/>
        <v>PASS</v>
      </c>
      <c r="S4444" t="str">
        <f t="shared" si="626"/>
        <v>PASS</v>
      </c>
      <c r="T4444">
        <f t="shared" si="627"/>
        <v>100</v>
      </c>
      <c r="U4444" t="str">
        <f t="shared" si="628"/>
        <v>Low</v>
      </c>
      <c r="V4444" t="str">
        <f t="shared" si="629"/>
        <v>Clean</v>
      </c>
    </row>
    <row r="4445" spans="1:22" x14ac:dyDescent="0.3">
      <c r="A4445" t="str">
        <f>Raw_Data!A4445</f>
        <v>16055415</v>
      </c>
      <c r="B4445">
        <f>Raw_Data!B4445</f>
        <v>45678</v>
      </c>
      <c r="C4445" t="str">
        <f>Raw_Data!C4445</f>
        <v>MONTELUKAST SOD 10 MG TABLE</v>
      </c>
      <c r="D4445" t="str">
        <f>Raw_Data!D4445</f>
        <v>65862057490</v>
      </c>
      <c r="E4445" t="str">
        <f>Raw_Data!E4445</f>
        <v>FORD, JAMES</v>
      </c>
      <c r="F4445" t="str">
        <f>Raw_Data!F4445</f>
        <v>1033117684</v>
      </c>
      <c r="G4445" t="str">
        <f>Raw_Data!H4445</f>
        <v>1</v>
      </c>
      <c r="H4445">
        <f>IFERROR(VLOOKUP(G4445,Store_Map!$A$2:$I$100,3,FALSE),"")</f>
        <v>0</v>
      </c>
      <c r="I4445">
        <f>IFERROR(VLOOKUP(G4445,Store_Map!$A$2:$I$100,4,FALSE),"")</f>
        <v>0</v>
      </c>
      <c r="J4445">
        <f>IFERROR(VLOOKUP(G4445,Store_Map!$A$2:$I$100,5,FALSE),"")</f>
        <v>0</v>
      </c>
      <c r="K4445">
        <f>IFERROR(VLOOKUP(G4445,Store_Map!$A$2:$I$100,6,FALSE),"")</f>
        <v>0</v>
      </c>
      <c r="L4445">
        <f>IFERROR(VLOOKUP(G4445,Store_Map!$A$2:$I$100,7,FALSE),"")</f>
        <v>0</v>
      </c>
      <c r="M4445">
        <f>IFERROR(VLOOKUP(G4445,Store_Map!$A$2:$I$100,8,FALSE),"")</f>
        <v>0</v>
      </c>
      <c r="N4445">
        <f t="shared" si="621"/>
        <v>0</v>
      </c>
      <c r="O4445" t="str">
        <f t="shared" si="622"/>
        <v>PASS</v>
      </c>
      <c r="P4445" t="str">
        <f t="shared" si="623"/>
        <v>PASS</v>
      </c>
      <c r="Q4445" t="str">
        <f t="shared" si="624"/>
        <v>PASS</v>
      </c>
      <c r="R4445" t="str">
        <f t="shared" si="625"/>
        <v>PASS</v>
      </c>
      <c r="S4445" t="str">
        <f t="shared" si="626"/>
        <v>PASS</v>
      </c>
      <c r="T4445">
        <f t="shared" si="627"/>
        <v>100</v>
      </c>
      <c r="U4445" t="str">
        <f t="shared" si="628"/>
        <v>Low</v>
      </c>
      <c r="V4445" t="str">
        <f t="shared" si="629"/>
        <v>Clean</v>
      </c>
    </row>
    <row r="4446" spans="1:22" x14ac:dyDescent="0.3">
      <c r="A4446" t="str">
        <f>Raw_Data!A4446</f>
        <v>16055416</v>
      </c>
      <c r="B4446">
        <f>Raw_Data!B4446</f>
        <v>45678</v>
      </c>
      <c r="C4446" t="str">
        <f>Raw_Data!C4446</f>
        <v>AMITRIPTYLINE HCL 50 MG TAB</v>
      </c>
      <c r="D4446" t="str">
        <f>Raw_Data!D4446</f>
        <v>70756020311</v>
      </c>
      <c r="E4446" t="str">
        <f>Raw_Data!E4446</f>
        <v>FORD, JAMES</v>
      </c>
      <c r="F4446" t="str">
        <f>Raw_Data!F4446</f>
        <v>1033117684</v>
      </c>
      <c r="G4446" t="str">
        <f>Raw_Data!H4446</f>
        <v>1</v>
      </c>
      <c r="H4446">
        <f>IFERROR(VLOOKUP(G4446,Store_Map!$A$2:$I$100,3,FALSE),"")</f>
        <v>0</v>
      </c>
      <c r="I4446">
        <f>IFERROR(VLOOKUP(G4446,Store_Map!$A$2:$I$100,4,FALSE),"")</f>
        <v>0</v>
      </c>
      <c r="J4446">
        <f>IFERROR(VLOOKUP(G4446,Store_Map!$A$2:$I$100,5,FALSE),"")</f>
        <v>0</v>
      </c>
      <c r="K4446">
        <f>IFERROR(VLOOKUP(G4446,Store_Map!$A$2:$I$100,6,FALSE),"")</f>
        <v>0</v>
      </c>
      <c r="L4446">
        <f>IFERROR(VLOOKUP(G4446,Store_Map!$A$2:$I$100,7,FALSE),"")</f>
        <v>0</v>
      </c>
      <c r="M4446">
        <f>IFERROR(VLOOKUP(G4446,Store_Map!$A$2:$I$100,8,FALSE),"")</f>
        <v>0</v>
      </c>
      <c r="N4446">
        <f t="shared" si="621"/>
        <v>0</v>
      </c>
      <c r="O4446" t="str">
        <f t="shared" si="622"/>
        <v>PASS</v>
      </c>
      <c r="P4446" t="str">
        <f t="shared" si="623"/>
        <v>PASS</v>
      </c>
      <c r="Q4446" t="str">
        <f t="shared" si="624"/>
        <v>PASS</v>
      </c>
      <c r="R4446" t="str">
        <f t="shared" si="625"/>
        <v>PASS</v>
      </c>
      <c r="S4446" t="str">
        <f t="shared" si="626"/>
        <v>PASS</v>
      </c>
      <c r="T4446">
        <f t="shared" si="627"/>
        <v>100</v>
      </c>
      <c r="U4446" t="str">
        <f t="shared" si="628"/>
        <v>Low</v>
      </c>
      <c r="V4446" t="str">
        <f t="shared" si="629"/>
        <v>Clean</v>
      </c>
    </row>
    <row r="4447" spans="1:22" x14ac:dyDescent="0.3">
      <c r="A4447" t="str">
        <f>Raw_Data!A4447</f>
        <v>16055417</v>
      </c>
      <c r="B4447">
        <f>Raw_Data!B4447</f>
        <v>45678</v>
      </c>
      <c r="C4447" t="str">
        <f>Raw_Data!C4447</f>
        <v>DOXYCYCLINE HYCLATE 100 MG</v>
      </c>
      <c r="D4447" t="str">
        <f>Raw_Data!D4447</f>
        <v>143980305</v>
      </c>
      <c r="E4447" t="str">
        <f>Raw_Data!E4447</f>
        <v>GIBBS, JON</v>
      </c>
      <c r="F4447" t="str">
        <f>Raw_Data!F4447</f>
        <v>1700896156</v>
      </c>
      <c r="G4447" t="str">
        <f>Raw_Data!H4447</f>
        <v>1</v>
      </c>
      <c r="H4447">
        <f>IFERROR(VLOOKUP(G4447,Store_Map!$A$2:$I$100,3,FALSE),"")</f>
        <v>0</v>
      </c>
      <c r="I4447">
        <f>IFERROR(VLOOKUP(G4447,Store_Map!$A$2:$I$100,4,FALSE),"")</f>
        <v>0</v>
      </c>
      <c r="J4447">
        <f>IFERROR(VLOOKUP(G4447,Store_Map!$A$2:$I$100,5,FALSE),"")</f>
        <v>0</v>
      </c>
      <c r="K4447">
        <f>IFERROR(VLOOKUP(G4447,Store_Map!$A$2:$I$100,6,FALSE),"")</f>
        <v>0</v>
      </c>
      <c r="L4447">
        <f>IFERROR(VLOOKUP(G4447,Store_Map!$A$2:$I$100,7,FALSE),"")</f>
        <v>0</v>
      </c>
      <c r="M4447">
        <f>IFERROR(VLOOKUP(G4447,Store_Map!$A$2:$I$100,8,FALSE),"")</f>
        <v>0</v>
      </c>
      <c r="N4447">
        <f t="shared" si="621"/>
        <v>0</v>
      </c>
      <c r="O4447" t="str">
        <f t="shared" si="622"/>
        <v>PASS</v>
      </c>
      <c r="P4447" t="str">
        <f t="shared" si="623"/>
        <v>REVIEW</v>
      </c>
      <c r="Q4447" t="str">
        <f t="shared" si="624"/>
        <v>PASS</v>
      </c>
      <c r="R4447" t="str">
        <f t="shared" si="625"/>
        <v>PASS</v>
      </c>
      <c r="S4447" t="str">
        <f t="shared" si="626"/>
        <v>REVIEW</v>
      </c>
      <c r="T4447">
        <f t="shared" si="627"/>
        <v>90</v>
      </c>
      <c r="U4447" t="str">
        <f t="shared" si="628"/>
        <v>Low</v>
      </c>
      <c r="V4447" t="str">
        <f t="shared" si="629"/>
        <v>Invalid NDC</v>
      </c>
    </row>
    <row r="4448" spans="1:22" x14ac:dyDescent="0.3">
      <c r="A4448" t="str">
        <f>Raw_Data!A4448</f>
        <v>16055418</v>
      </c>
      <c r="B4448">
        <f>Raw_Data!B4448</f>
        <v>45678</v>
      </c>
      <c r="C4448" t="str">
        <f>Raw_Data!C4448</f>
        <v>LEVOTHYROXINE 50 MCG TABLET</v>
      </c>
      <c r="D4448" t="str">
        <f>Raw_Data!D4448</f>
        <v>68180096601</v>
      </c>
      <c r="E4448" t="str">
        <f>Raw_Data!E4448</f>
        <v>GIBBS, JON</v>
      </c>
      <c r="F4448" t="str">
        <f>Raw_Data!F4448</f>
        <v>1700896156</v>
      </c>
      <c r="G4448" t="str">
        <f>Raw_Data!H4448</f>
        <v>1</v>
      </c>
      <c r="H4448">
        <f>IFERROR(VLOOKUP(G4448,Store_Map!$A$2:$I$100,3,FALSE),"")</f>
        <v>0</v>
      </c>
      <c r="I4448">
        <f>IFERROR(VLOOKUP(G4448,Store_Map!$A$2:$I$100,4,FALSE),"")</f>
        <v>0</v>
      </c>
      <c r="J4448">
        <f>IFERROR(VLOOKUP(G4448,Store_Map!$A$2:$I$100,5,FALSE),"")</f>
        <v>0</v>
      </c>
      <c r="K4448">
        <f>IFERROR(VLOOKUP(G4448,Store_Map!$A$2:$I$100,6,FALSE),"")</f>
        <v>0</v>
      </c>
      <c r="L4448">
        <f>IFERROR(VLOOKUP(G4448,Store_Map!$A$2:$I$100,7,FALSE),"")</f>
        <v>0</v>
      </c>
      <c r="M4448">
        <f>IFERROR(VLOOKUP(G4448,Store_Map!$A$2:$I$100,8,FALSE),"")</f>
        <v>0</v>
      </c>
      <c r="N4448">
        <f t="shared" si="621"/>
        <v>0</v>
      </c>
      <c r="O4448" t="str">
        <f t="shared" si="622"/>
        <v>PASS</v>
      </c>
      <c r="P4448" t="str">
        <f t="shared" si="623"/>
        <v>PASS</v>
      </c>
      <c r="Q4448" t="str">
        <f t="shared" si="624"/>
        <v>PASS</v>
      </c>
      <c r="R4448" t="str">
        <f t="shared" si="625"/>
        <v>PASS</v>
      </c>
      <c r="S4448" t="str">
        <f t="shared" si="626"/>
        <v>PASS</v>
      </c>
      <c r="T4448">
        <f t="shared" si="627"/>
        <v>100</v>
      </c>
      <c r="U4448" t="str">
        <f t="shared" si="628"/>
        <v>Low</v>
      </c>
      <c r="V4448" t="str">
        <f t="shared" si="629"/>
        <v>Clean</v>
      </c>
    </row>
    <row r="4449" spans="1:22" x14ac:dyDescent="0.3">
      <c r="A4449" t="str">
        <f>Raw_Data!A4449</f>
        <v>16055419</v>
      </c>
      <c r="B4449">
        <f>Raw_Data!B4449</f>
        <v>45678</v>
      </c>
      <c r="C4449" t="str">
        <f>Raw_Data!C4449</f>
        <v>MELOXICAM 7.5 MG TABLET</v>
      </c>
      <c r="D4449" t="str">
        <f>Raw_Data!D4449</f>
        <v>69097015807</v>
      </c>
      <c r="E4449" t="str">
        <f>Raw_Data!E4449</f>
        <v>GIBBS, JON</v>
      </c>
      <c r="F4449" t="str">
        <f>Raw_Data!F4449</f>
        <v>1700896156</v>
      </c>
      <c r="G4449" t="str">
        <f>Raw_Data!H4449</f>
        <v>1</v>
      </c>
      <c r="H4449">
        <f>IFERROR(VLOOKUP(G4449,Store_Map!$A$2:$I$100,3,FALSE),"")</f>
        <v>0</v>
      </c>
      <c r="I4449">
        <f>IFERROR(VLOOKUP(G4449,Store_Map!$A$2:$I$100,4,FALSE),"")</f>
        <v>0</v>
      </c>
      <c r="J4449">
        <f>IFERROR(VLOOKUP(G4449,Store_Map!$A$2:$I$100,5,FALSE),"")</f>
        <v>0</v>
      </c>
      <c r="K4449">
        <f>IFERROR(VLOOKUP(G4449,Store_Map!$A$2:$I$100,6,FALSE),"")</f>
        <v>0</v>
      </c>
      <c r="L4449">
        <f>IFERROR(VLOOKUP(G4449,Store_Map!$A$2:$I$100,7,FALSE),"")</f>
        <v>0</v>
      </c>
      <c r="M4449">
        <f>IFERROR(VLOOKUP(G4449,Store_Map!$A$2:$I$100,8,FALSE),"")</f>
        <v>0</v>
      </c>
      <c r="N4449">
        <f t="shared" si="621"/>
        <v>0</v>
      </c>
      <c r="O4449" t="str">
        <f t="shared" si="622"/>
        <v>PASS</v>
      </c>
      <c r="P4449" t="str">
        <f t="shared" si="623"/>
        <v>PASS</v>
      </c>
      <c r="Q4449" t="str">
        <f t="shared" si="624"/>
        <v>PASS</v>
      </c>
      <c r="R4449" t="str">
        <f t="shared" si="625"/>
        <v>PASS</v>
      </c>
      <c r="S4449" t="str">
        <f t="shared" si="626"/>
        <v>PASS</v>
      </c>
      <c r="T4449">
        <f t="shared" si="627"/>
        <v>100</v>
      </c>
      <c r="U4449" t="str">
        <f t="shared" si="628"/>
        <v>Low</v>
      </c>
      <c r="V4449" t="str">
        <f t="shared" si="629"/>
        <v>Clean</v>
      </c>
    </row>
    <row r="4450" spans="1:22" x14ac:dyDescent="0.3">
      <c r="A4450" t="str">
        <f>Raw_Data!A4450</f>
        <v>16053574</v>
      </c>
      <c r="B4450">
        <f>Raw_Data!B4450</f>
        <v>45678</v>
      </c>
      <c r="C4450" t="str">
        <f>Raw_Data!C4450</f>
        <v>LOSARTAN-HCTZ 50-12.5 MG TA</v>
      </c>
      <c r="D4450" t="str">
        <f>Raw_Data!D4450</f>
        <v>68180021509</v>
      </c>
      <c r="E4450" t="str">
        <f>Raw_Data!E4450</f>
        <v>YASIN, NURA</v>
      </c>
      <c r="F4450" t="str">
        <f>Raw_Data!F4450</f>
        <v>1265518567</v>
      </c>
      <c r="G4450" t="str">
        <f>Raw_Data!H4450</f>
        <v>1</v>
      </c>
      <c r="H4450">
        <f>IFERROR(VLOOKUP(G4450,Store_Map!$A$2:$I$100,3,FALSE),"")</f>
        <v>0</v>
      </c>
      <c r="I4450">
        <f>IFERROR(VLOOKUP(G4450,Store_Map!$A$2:$I$100,4,FALSE),"")</f>
        <v>0</v>
      </c>
      <c r="J4450">
        <f>IFERROR(VLOOKUP(G4450,Store_Map!$A$2:$I$100,5,FALSE),"")</f>
        <v>0</v>
      </c>
      <c r="K4450">
        <f>IFERROR(VLOOKUP(G4450,Store_Map!$A$2:$I$100,6,FALSE),"")</f>
        <v>0</v>
      </c>
      <c r="L4450">
        <f>IFERROR(VLOOKUP(G4450,Store_Map!$A$2:$I$100,7,FALSE),"")</f>
        <v>0</v>
      </c>
      <c r="M4450">
        <f>IFERROR(VLOOKUP(G4450,Store_Map!$A$2:$I$100,8,FALSE),"")</f>
        <v>0</v>
      </c>
      <c r="N4450">
        <f t="shared" si="621"/>
        <v>0</v>
      </c>
      <c r="O4450" t="str">
        <f t="shared" si="622"/>
        <v>PASS</v>
      </c>
      <c r="P4450" t="str">
        <f t="shared" si="623"/>
        <v>PASS</v>
      </c>
      <c r="Q4450" t="str">
        <f t="shared" si="624"/>
        <v>PASS</v>
      </c>
      <c r="R4450" t="str">
        <f t="shared" si="625"/>
        <v>PASS</v>
      </c>
      <c r="S4450" t="str">
        <f t="shared" si="626"/>
        <v>PASS</v>
      </c>
      <c r="T4450">
        <f t="shared" si="627"/>
        <v>100</v>
      </c>
      <c r="U4450" t="str">
        <f t="shared" si="628"/>
        <v>Low</v>
      </c>
      <c r="V4450" t="str">
        <f t="shared" si="629"/>
        <v>Clean</v>
      </c>
    </row>
    <row r="4451" spans="1:22" x14ac:dyDescent="0.3">
      <c r="A4451" t="str">
        <f>Raw_Data!A4451</f>
        <v>16050223</v>
      </c>
      <c r="B4451">
        <f>Raw_Data!B4451</f>
        <v>45678</v>
      </c>
      <c r="C4451" t="str">
        <f>Raw_Data!C4451</f>
        <v>GABAPENTIN 300 MG CAPSULE</v>
      </c>
      <c r="D4451" t="str">
        <f>Raw_Data!D4451</f>
        <v>67877022301</v>
      </c>
      <c r="E4451" t="str">
        <f>Raw_Data!E4451</f>
        <v>GIBBS, JON</v>
      </c>
      <c r="F4451" t="str">
        <f>Raw_Data!F4451</f>
        <v>1700896156</v>
      </c>
      <c r="G4451" t="str">
        <f>Raw_Data!H4451</f>
        <v>1</v>
      </c>
      <c r="H4451">
        <f>IFERROR(VLOOKUP(G4451,Store_Map!$A$2:$I$100,3,FALSE),"")</f>
        <v>0</v>
      </c>
      <c r="I4451">
        <f>IFERROR(VLOOKUP(G4451,Store_Map!$A$2:$I$100,4,FALSE),"")</f>
        <v>0</v>
      </c>
      <c r="J4451">
        <f>IFERROR(VLOOKUP(G4451,Store_Map!$A$2:$I$100,5,FALSE),"")</f>
        <v>0</v>
      </c>
      <c r="K4451">
        <f>IFERROR(VLOOKUP(G4451,Store_Map!$A$2:$I$100,6,FALSE),"")</f>
        <v>0</v>
      </c>
      <c r="L4451">
        <f>IFERROR(VLOOKUP(G4451,Store_Map!$A$2:$I$100,7,FALSE),"")</f>
        <v>0</v>
      </c>
      <c r="M4451">
        <f>IFERROR(VLOOKUP(G4451,Store_Map!$A$2:$I$100,8,FALSE),"")</f>
        <v>0</v>
      </c>
      <c r="N4451">
        <f t="shared" si="621"/>
        <v>0</v>
      </c>
      <c r="O4451" t="str">
        <f t="shared" si="622"/>
        <v>PASS</v>
      </c>
      <c r="P4451" t="str">
        <f t="shared" si="623"/>
        <v>PASS</v>
      </c>
      <c r="Q4451" t="str">
        <f t="shared" si="624"/>
        <v>PASS</v>
      </c>
      <c r="R4451" t="str">
        <f t="shared" si="625"/>
        <v>PASS</v>
      </c>
      <c r="S4451" t="str">
        <f t="shared" si="626"/>
        <v>PASS</v>
      </c>
      <c r="T4451">
        <f t="shared" si="627"/>
        <v>100</v>
      </c>
      <c r="U4451" t="str">
        <f t="shared" si="628"/>
        <v>Low</v>
      </c>
      <c r="V4451" t="str">
        <f t="shared" si="629"/>
        <v>Clean</v>
      </c>
    </row>
    <row r="4452" spans="1:22" x14ac:dyDescent="0.3">
      <c r="A4452" t="str">
        <f>Raw_Data!A4452</f>
        <v>16053863</v>
      </c>
      <c r="B4452">
        <f>Raw_Data!B4452</f>
        <v>45678</v>
      </c>
      <c r="C4452" t="str">
        <f>Raw_Data!C4452</f>
        <v>AMITRIPTYLINE HCL 50 MG TAB</v>
      </c>
      <c r="D4452" t="str">
        <f>Raw_Data!D4452</f>
        <v>70756020311</v>
      </c>
      <c r="E4452" t="str">
        <f>Raw_Data!E4452</f>
        <v>GIBBS, JON</v>
      </c>
      <c r="F4452" t="str">
        <f>Raw_Data!F4452</f>
        <v>1700896156</v>
      </c>
      <c r="G4452" t="str">
        <f>Raw_Data!H4452</f>
        <v>1</v>
      </c>
      <c r="H4452">
        <f>IFERROR(VLOOKUP(G4452,Store_Map!$A$2:$I$100,3,FALSE),"")</f>
        <v>0</v>
      </c>
      <c r="I4452">
        <f>IFERROR(VLOOKUP(G4452,Store_Map!$A$2:$I$100,4,FALSE),"")</f>
        <v>0</v>
      </c>
      <c r="J4452">
        <f>IFERROR(VLOOKUP(G4452,Store_Map!$A$2:$I$100,5,FALSE),"")</f>
        <v>0</v>
      </c>
      <c r="K4452">
        <f>IFERROR(VLOOKUP(G4452,Store_Map!$A$2:$I$100,6,FALSE),"")</f>
        <v>0</v>
      </c>
      <c r="L4452">
        <f>IFERROR(VLOOKUP(G4452,Store_Map!$A$2:$I$100,7,FALSE),"")</f>
        <v>0</v>
      </c>
      <c r="M4452">
        <f>IFERROR(VLOOKUP(G4452,Store_Map!$A$2:$I$100,8,FALSE),"")</f>
        <v>0</v>
      </c>
      <c r="N4452">
        <f t="shared" si="621"/>
        <v>0</v>
      </c>
      <c r="O4452" t="str">
        <f t="shared" si="622"/>
        <v>PASS</v>
      </c>
      <c r="P4452" t="str">
        <f t="shared" si="623"/>
        <v>PASS</v>
      </c>
      <c r="Q4452" t="str">
        <f t="shared" si="624"/>
        <v>PASS</v>
      </c>
      <c r="R4452" t="str">
        <f t="shared" si="625"/>
        <v>PASS</v>
      </c>
      <c r="S4452" t="str">
        <f t="shared" si="626"/>
        <v>PASS</v>
      </c>
      <c r="T4452">
        <f t="shared" si="627"/>
        <v>100</v>
      </c>
      <c r="U4452" t="str">
        <f t="shared" si="628"/>
        <v>Low</v>
      </c>
      <c r="V4452" t="str">
        <f t="shared" si="629"/>
        <v>Clean</v>
      </c>
    </row>
    <row r="4453" spans="1:22" x14ac:dyDescent="0.3">
      <c r="A4453" t="str">
        <f>Raw_Data!A4453</f>
        <v>16055420</v>
      </c>
      <c r="B4453">
        <f>Raw_Data!B4453</f>
        <v>45678</v>
      </c>
      <c r="C4453" t="str">
        <f>Raw_Data!C4453</f>
        <v>AMOX-CLAV 875-125 MG TABLET</v>
      </c>
      <c r="D4453" t="str">
        <f>Raw_Data!D4453</f>
        <v>781185220</v>
      </c>
      <c r="E4453" t="str">
        <f>Raw_Data!E4453</f>
        <v>GIBBS, JON</v>
      </c>
      <c r="F4453" t="str">
        <f>Raw_Data!F4453</f>
        <v>1700896156</v>
      </c>
      <c r="G4453" t="str">
        <f>Raw_Data!H4453</f>
        <v>1</v>
      </c>
      <c r="H4453">
        <f>IFERROR(VLOOKUP(G4453,Store_Map!$A$2:$I$100,3,FALSE),"")</f>
        <v>0</v>
      </c>
      <c r="I4453">
        <f>IFERROR(VLOOKUP(G4453,Store_Map!$A$2:$I$100,4,FALSE),"")</f>
        <v>0</v>
      </c>
      <c r="J4453">
        <f>IFERROR(VLOOKUP(G4453,Store_Map!$A$2:$I$100,5,FALSE),"")</f>
        <v>0</v>
      </c>
      <c r="K4453">
        <f>IFERROR(VLOOKUP(G4453,Store_Map!$A$2:$I$100,6,FALSE),"")</f>
        <v>0</v>
      </c>
      <c r="L4453">
        <f>IFERROR(VLOOKUP(G4453,Store_Map!$A$2:$I$100,7,FALSE),"")</f>
        <v>0</v>
      </c>
      <c r="M4453">
        <f>IFERROR(VLOOKUP(G4453,Store_Map!$A$2:$I$100,8,FALSE),"")</f>
        <v>0</v>
      </c>
      <c r="N4453">
        <f t="shared" si="621"/>
        <v>0</v>
      </c>
      <c r="O4453" t="str">
        <f t="shared" si="622"/>
        <v>PASS</v>
      </c>
      <c r="P4453" t="str">
        <f t="shared" si="623"/>
        <v>REVIEW</v>
      </c>
      <c r="Q4453" t="str">
        <f t="shared" si="624"/>
        <v>PASS</v>
      </c>
      <c r="R4453" t="str">
        <f t="shared" si="625"/>
        <v>PASS</v>
      </c>
      <c r="S4453" t="str">
        <f t="shared" si="626"/>
        <v>REVIEW</v>
      </c>
      <c r="T4453">
        <f t="shared" si="627"/>
        <v>90</v>
      </c>
      <c r="U4453" t="str">
        <f t="shared" si="628"/>
        <v>Low</v>
      </c>
      <c r="V4453" t="str">
        <f t="shared" si="629"/>
        <v>Invalid NDC</v>
      </c>
    </row>
    <row r="4454" spans="1:22" x14ac:dyDescent="0.3">
      <c r="A4454" t="str">
        <f>Raw_Data!A4454</f>
        <v>16055421</v>
      </c>
      <c r="B4454">
        <f>Raw_Data!B4454</f>
        <v>45678</v>
      </c>
      <c r="C4454" t="str">
        <f>Raw_Data!C4454</f>
        <v>METHYLPREDNISOLONE 4 MG DOS</v>
      </c>
      <c r="D4454" t="str">
        <f>Raw_Data!D4454</f>
        <v>59746000103</v>
      </c>
      <c r="E4454" t="str">
        <f>Raw_Data!E4454</f>
        <v>GIBBS, JON</v>
      </c>
      <c r="F4454" t="str">
        <f>Raw_Data!F4454</f>
        <v>1700896156</v>
      </c>
      <c r="G4454" t="str">
        <f>Raw_Data!H4454</f>
        <v>1</v>
      </c>
      <c r="H4454">
        <f>IFERROR(VLOOKUP(G4454,Store_Map!$A$2:$I$100,3,FALSE),"")</f>
        <v>0</v>
      </c>
      <c r="I4454">
        <f>IFERROR(VLOOKUP(G4454,Store_Map!$A$2:$I$100,4,FALSE),"")</f>
        <v>0</v>
      </c>
      <c r="J4454">
        <f>IFERROR(VLOOKUP(G4454,Store_Map!$A$2:$I$100,5,FALSE),"")</f>
        <v>0</v>
      </c>
      <c r="K4454">
        <f>IFERROR(VLOOKUP(G4454,Store_Map!$A$2:$I$100,6,FALSE),"")</f>
        <v>0</v>
      </c>
      <c r="L4454">
        <f>IFERROR(VLOOKUP(G4454,Store_Map!$A$2:$I$100,7,FALSE),"")</f>
        <v>0</v>
      </c>
      <c r="M4454">
        <f>IFERROR(VLOOKUP(G4454,Store_Map!$A$2:$I$100,8,FALSE),"")</f>
        <v>0</v>
      </c>
      <c r="N4454">
        <f t="shared" si="621"/>
        <v>0</v>
      </c>
      <c r="O4454" t="str">
        <f t="shared" si="622"/>
        <v>PASS</v>
      </c>
      <c r="P4454" t="str">
        <f t="shared" si="623"/>
        <v>PASS</v>
      </c>
      <c r="Q4454" t="str">
        <f t="shared" si="624"/>
        <v>PASS</v>
      </c>
      <c r="R4454" t="str">
        <f t="shared" si="625"/>
        <v>PASS</v>
      </c>
      <c r="S4454" t="str">
        <f t="shared" si="626"/>
        <v>PASS</v>
      </c>
      <c r="T4454">
        <f t="shared" si="627"/>
        <v>100</v>
      </c>
      <c r="U4454" t="str">
        <f t="shared" si="628"/>
        <v>Low</v>
      </c>
      <c r="V4454" t="str">
        <f t="shared" si="629"/>
        <v>Clean</v>
      </c>
    </row>
    <row r="4455" spans="1:22" x14ac:dyDescent="0.3">
      <c r="A4455" t="str">
        <f>Raw_Data!A4455</f>
        <v>16055423</v>
      </c>
      <c r="B4455">
        <f>Raw_Data!B4455</f>
        <v>45678</v>
      </c>
      <c r="C4455" t="str">
        <f>Raw_Data!C4455</f>
        <v>DILTIAZEM 24H ER(CD) 180 MG</v>
      </c>
      <c r="D4455" t="str">
        <f>Raw_Data!D4455</f>
        <v>68682099498</v>
      </c>
      <c r="E4455" t="str">
        <f>Raw_Data!E4455</f>
        <v>WILEY, DARYL</v>
      </c>
      <c r="F4455" t="str">
        <f>Raw_Data!F4455</f>
        <v>1508859448</v>
      </c>
      <c r="G4455" t="str">
        <f>Raw_Data!H4455</f>
        <v>1</v>
      </c>
      <c r="H4455">
        <f>IFERROR(VLOOKUP(G4455,Store_Map!$A$2:$I$100,3,FALSE),"")</f>
        <v>0</v>
      </c>
      <c r="I4455">
        <f>IFERROR(VLOOKUP(G4455,Store_Map!$A$2:$I$100,4,FALSE),"")</f>
        <v>0</v>
      </c>
      <c r="J4455">
        <f>IFERROR(VLOOKUP(G4455,Store_Map!$A$2:$I$100,5,FALSE),"")</f>
        <v>0</v>
      </c>
      <c r="K4455">
        <f>IFERROR(VLOOKUP(G4455,Store_Map!$A$2:$I$100,6,FALSE),"")</f>
        <v>0</v>
      </c>
      <c r="L4455">
        <f>IFERROR(VLOOKUP(G4455,Store_Map!$A$2:$I$100,7,FALSE),"")</f>
        <v>0</v>
      </c>
      <c r="M4455">
        <f>IFERROR(VLOOKUP(G4455,Store_Map!$A$2:$I$100,8,FALSE),"")</f>
        <v>0</v>
      </c>
      <c r="N4455">
        <f t="shared" si="621"/>
        <v>0</v>
      </c>
      <c r="O4455" t="str">
        <f t="shared" si="622"/>
        <v>PASS</v>
      </c>
      <c r="P4455" t="str">
        <f t="shared" si="623"/>
        <v>PASS</v>
      </c>
      <c r="Q4455" t="str">
        <f t="shared" si="624"/>
        <v>PASS</v>
      </c>
      <c r="R4455" t="str">
        <f t="shared" si="625"/>
        <v>PASS</v>
      </c>
      <c r="S4455" t="str">
        <f t="shared" si="626"/>
        <v>PASS</v>
      </c>
      <c r="T4455">
        <f t="shared" si="627"/>
        <v>100</v>
      </c>
      <c r="U4455" t="str">
        <f t="shared" si="628"/>
        <v>Low</v>
      </c>
      <c r="V4455" t="str">
        <f t="shared" si="629"/>
        <v>Clean</v>
      </c>
    </row>
    <row r="4456" spans="1:22" x14ac:dyDescent="0.3">
      <c r="A4456" t="str">
        <f>Raw_Data!A4456</f>
        <v>16055424</v>
      </c>
      <c r="B4456">
        <f>Raw_Data!B4456</f>
        <v>45678</v>
      </c>
      <c r="C4456" t="str">
        <f>Raw_Data!C4456</f>
        <v>OMEPRAZOLE DR 20 MG CAPSULE</v>
      </c>
      <c r="D4456" t="str">
        <f>Raw_Data!D4456</f>
        <v>781286810</v>
      </c>
      <c r="E4456" t="str">
        <f>Raw_Data!E4456</f>
        <v>WILEY, DARYL</v>
      </c>
      <c r="F4456" t="str">
        <f>Raw_Data!F4456</f>
        <v>1508859448</v>
      </c>
      <c r="G4456" t="str">
        <f>Raw_Data!H4456</f>
        <v>1</v>
      </c>
      <c r="H4456">
        <f>IFERROR(VLOOKUP(G4456,Store_Map!$A$2:$I$100,3,FALSE),"")</f>
        <v>0</v>
      </c>
      <c r="I4456">
        <f>IFERROR(VLOOKUP(G4456,Store_Map!$A$2:$I$100,4,FALSE),"")</f>
        <v>0</v>
      </c>
      <c r="J4456">
        <f>IFERROR(VLOOKUP(G4456,Store_Map!$A$2:$I$100,5,FALSE),"")</f>
        <v>0</v>
      </c>
      <c r="K4456">
        <f>IFERROR(VLOOKUP(G4456,Store_Map!$A$2:$I$100,6,FALSE),"")</f>
        <v>0</v>
      </c>
      <c r="L4456">
        <f>IFERROR(VLOOKUP(G4456,Store_Map!$A$2:$I$100,7,FALSE),"")</f>
        <v>0</v>
      </c>
      <c r="M4456">
        <f>IFERROR(VLOOKUP(G4456,Store_Map!$A$2:$I$100,8,FALSE),"")</f>
        <v>0</v>
      </c>
      <c r="N4456">
        <f t="shared" si="621"/>
        <v>0</v>
      </c>
      <c r="O4456" t="str">
        <f t="shared" si="622"/>
        <v>PASS</v>
      </c>
      <c r="P4456" t="str">
        <f t="shared" si="623"/>
        <v>REVIEW</v>
      </c>
      <c r="Q4456" t="str">
        <f t="shared" si="624"/>
        <v>PASS</v>
      </c>
      <c r="R4456" t="str">
        <f t="shared" si="625"/>
        <v>PASS</v>
      </c>
      <c r="S4456" t="str">
        <f t="shared" si="626"/>
        <v>REVIEW</v>
      </c>
      <c r="T4456">
        <f t="shared" si="627"/>
        <v>90</v>
      </c>
      <c r="U4456" t="str">
        <f t="shared" si="628"/>
        <v>Low</v>
      </c>
      <c r="V4456" t="str">
        <f t="shared" si="629"/>
        <v>Invalid NDC</v>
      </c>
    </row>
    <row r="4457" spans="1:22" x14ac:dyDescent="0.3">
      <c r="A4457" t="str">
        <f>Raw_Data!A4457</f>
        <v>16055426</v>
      </c>
      <c r="B4457">
        <f>Raw_Data!B4457</f>
        <v>45678</v>
      </c>
      <c r="C4457" t="str">
        <f>Raw_Data!C4457</f>
        <v>TRAZODONE 50 MG TABLET</v>
      </c>
      <c r="D4457" t="str">
        <f>Raw_Data!D4457</f>
        <v>68382080501</v>
      </c>
      <c r="E4457" t="str">
        <f>Raw_Data!E4457</f>
        <v>WILEY, DARYL</v>
      </c>
      <c r="F4457" t="str">
        <f>Raw_Data!F4457</f>
        <v>1508859448</v>
      </c>
      <c r="G4457" t="str">
        <f>Raw_Data!H4457</f>
        <v>1</v>
      </c>
      <c r="H4457">
        <f>IFERROR(VLOOKUP(G4457,Store_Map!$A$2:$I$100,3,FALSE),"")</f>
        <v>0</v>
      </c>
      <c r="I4457">
        <f>IFERROR(VLOOKUP(G4457,Store_Map!$A$2:$I$100,4,FALSE),"")</f>
        <v>0</v>
      </c>
      <c r="J4457">
        <f>IFERROR(VLOOKUP(G4457,Store_Map!$A$2:$I$100,5,FALSE),"")</f>
        <v>0</v>
      </c>
      <c r="K4457">
        <f>IFERROR(VLOOKUP(G4457,Store_Map!$A$2:$I$100,6,FALSE),"")</f>
        <v>0</v>
      </c>
      <c r="L4457">
        <f>IFERROR(VLOOKUP(G4457,Store_Map!$A$2:$I$100,7,FALSE),"")</f>
        <v>0</v>
      </c>
      <c r="M4457">
        <f>IFERROR(VLOOKUP(G4457,Store_Map!$A$2:$I$100,8,FALSE),"")</f>
        <v>0</v>
      </c>
      <c r="N4457">
        <f t="shared" si="621"/>
        <v>0</v>
      </c>
      <c r="O4457" t="str">
        <f t="shared" si="622"/>
        <v>PASS</v>
      </c>
      <c r="P4457" t="str">
        <f t="shared" si="623"/>
        <v>PASS</v>
      </c>
      <c r="Q4457" t="str">
        <f t="shared" si="624"/>
        <v>PASS</v>
      </c>
      <c r="R4457" t="str">
        <f t="shared" si="625"/>
        <v>PASS</v>
      </c>
      <c r="S4457" t="str">
        <f t="shared" si="626"/>
        <v>PASS</v>
      </c>
      <c r="T4457">
        <f t="shared" si="627"/>
        <v>100</v>
      </c>
      <c r="U4457" t="str">
        <f t="shared" si="628"/>
        <v>Low</v>
      </c>
      <c r="V4457" t="str">
        <f t="shared" si="629"/>
        <v>Clean</v>
      </c>
    </row>
    <row r="4458" spans="1:22" x14ac:dyDescent="0.3">
      <c r="A4458" t="str">
        <f>Raw_Data!A4458</f>
        <v>16055427</v>
      </c>
      <c r="B4458">
        <f>Raw_Data!B4458</f>
        <v>45678</v>
      </c>
      <c r="C4458" t="str">
        <f>Raw_Data!C4458</f>
        <v>FAMOTIDINE 20 MG TABLET</v>
      </c>
      <c r="D4458" t="str">
        <f>Raw_Data!D4458</f>
        <v>65862085901</v>
      </c>
      <c r="E4458" t="str">
        <f>Raw_Data!E4458</f>
        <v>WILEY, DARYL</v>
      </c>
      <c r="F4458" t="str">
        <f>Raw_Data!F4458</f>
        <v>1508859448</v>
      </c>
      <c r="G4458" t="str">
        <f>Raw_Data!H4458</f>
        <v>1</v>
      </c>
      <c r="H4458">
        <f>IFERROR(VLOOKUP(G4458,Store_Map!$A$2:$I$100,3,FALSE),"")</f>
        <v>0</v>
      </c>
      <c r="I4458">
        <f>IFERROR(VLOOKUP(G4458,Store_Map!$A$2:$I$100,4,FALSE),"")</f>
        <v>0</v>
      </c>
      <c r="J4458">
        <f>IFERROR(VLOOKUP(G4458,Store_Map!$A$2:$I$100,5,FALSE),"")</f>
        <v>0</v>
      </c>
      <c r="K4458">
        <f>IFERROR(VLOOKUP(G4458,Store_Map!$A$2:$I$100,6,FALSE),"")</f>
        <v>0</v>
      </c>
      <c r="L4458">
        <f>IFERROR(VLOOKUP(G4458,Store_Map!$A$2:$I$100,7,FALSE),"")</f>
        <v>0</v>
      </c>
      <c r="M4458">
        <f>IFERROR(VLOOKUP(G4458,Store_Map!$A$2:$I$100,8,FALSE),"")</f>
        <v>0</v>
      </c>
      <c r="N4458">
        <f t="shared" si="621"/>
        <v>0</v>
      </c>
      <c r="O4458" t="str">
        <f t="shared" si="622"/>
        <v>PASS</v>
      </c>
      <c r="P4458" t="str">
        <f t="shared" si="623"/>
        <v>PASS</v>
      </c>
      <c r="Q4458" t="str">
        <f t="shared" si="624"/>
        <v>PASS</v>
      </c>
      <c r="R4458" t="str">
        <f t="shared" si="625"/>
        <v>PASS</v>
      </c>
      <c r="S4458" t="str">
        <f t="shared" si="626"/>
        <v>PASS</v>
      </c>
      <c r="T4458">
        <f t="shared" si="627"/>
        <v>100</v>
      </c>
      <c r="U4458" t="str">
        <f t="shared" si="628"/>
        <v>Low</v>
      </c>
      <c r="V4458" t="str">
        <f t="shared" si="629"/>
        <v>Clean</v>
      </c>
    </row>
    <row r="4459" spans="1:22" x14ac:dyDescent="0.3">
      <c r="A4459" t="str">
        <f>Raw_Data!A4459</f>
        <v>16055432</v>
      </c>
      <c r="B4459">
        <f>Raw_Data!B4459</f>
        <v>45678</v>
      </c>
      <c r="C4459" t="str">
        <f>Raw_Data!C4459</f>
        <v>DOXYCYCLINE HYCLATE 100 MG</v>
      </c>
      <c r="D4459" t="str">
        <f>Raw_Data!D4459</f>
        <v>143980305</v>
      </c>
      <c r="E4459" t="str">
        <f>Raw_Data!E4459</f>
        <v>GIBBS, JON</v>
      </c>
      <c r="F4459" t="str">
        <f>Raw_Data!F4459</f>
        <v>1700896156</v>
      </c>
      <c r="G4459" t="str">
        <f>Raw_Data!H4459</f>
        <v>1</v>
      </c>
      <c r="H4459">
        <f>IFERROR(VLOOKUP(G4459,Store_Map!$A$2:$I$100,3,FALSE),"")</f>
        <v>0</v>
      </c>
      <c r="I4459">
        <f>IFERROR(VLOOKUP(G4459,Store_Map!$A$2:$I$100,4,FALSE),"")</f>
        <v>0</v>
      </c>
      <c r="J4459">
        <f>IFERROR(VLOOKUP(G4459,Store_Map!$A$2:$I$100,5,FALSE),"")</f>
        <v>0</v>
      </c>
      <c r="K4459">
        <f>IFERROR(VLOOKUP(G4459,Store_Map!$A$2:$I$100,6,FALSE),"")</f>
        <v>0</v>
      </c>
      <c r="L4459">
        <f>IFERROR(VLOOKUP(G4459,Store_Map!$A$2:$I$100,7,FALSE),"")</f>
        <v>0</v>
      </c>
      <c r="M4459">
        <f>IFERROR(VLOOKUP(G4459,Store_Map!$A$2:$I$100,8,FALSE),"")</f>
        <v>0</v>
      </c>
      <c r="N4459">
        <f t="shared" si="621"/>
        <v>0</v>
      </c>
      <c r="O4459" t="str">
        <f t="shared" si="622"/>
        <v>PASS</v>
      </c>
      <c r="P4459" t="str">
        <f t="shared" si="623"/>
        <v>REVIEW</v>
      </c>
      <c r="Q4459" t="str">
        <f t="shared" si="624"/>
        <v>PASS</v>
      </c>
      <c r="R4459" t="str">
        <f t="shared" si="625"/>
        <v>PASS</v>
      </c>
      <c r="S4459" t="str">
        <f t="shared" si="626"/>
        <v>REVIEW</v>
      </c>
      <c r="T4459">
        <f t="shared" si="627"/>
        <v>90</v>
      </c>
      <c r="U4459" t="str">
        <f t="shared" si="628"/>
        <v>Low</v>
      </c>
      <c r="V4459" t="str">
        <f t="shared" si="629"/>
        <v>Invalid NDC</v>
      </c>
    </row>
    <row r="4460" spans="1:22" x14ac:dyDescent="0.3">
      <c r="A4460" t="str">
        <f>Raw_Data!A4460</f>
        <v>16055433</v>
      </c>
      <c r="B4460">
        <f>Raw_Data!B4460</f>
        <v>45678</v>
      </c>
      <c r="C4460" t="str">
        <f>Raw_Data!C4460</f>
        <v>METHYLPREDNISOLONE 4 MG DOS</v>
      </c>
      <c r="D4460" t="str">
        <f>Raw_Data!D4460</f>
        <v>59746000103</v>
      </c>
      <c r="E4460" t="str">
        <f>Raw_Data!E4460</f>
        <v>GIBBS, JON</v>
      </c>
      <c r="F4460" t="str">
        <f>Raw_Data!F4460</f>
        <v>1700896156</v>
      </c>
      <c r="G4460" t="str">
        <f>Raw_Data!H4460</f>
        <v>1</v>
      </c>
      <c r="H4460">
        <f>IFERROR(VLOOKUP(G4460,Store_Map!$A$2:$I$100,3,FALSE),"")</f>
        <v>0</v>
      </c>
      <c r="I4460">
        <f>IFERROR(VLOOKUP(G4460,Store_Map!$A$2:$I$100,4,FALSE),"")</f>
        <v>0</v>
      </c>
      <c r="J4460">
        <f>IFERROR(VLOOKUP(G4460,Store_Map!$A$2:$I$100,5,FALSE),"")</f>
        <v>0</v>
      </c>
      <c r="K4460">
        <f>IFERROR(VLOOKUP(G4460,Store_Map!$A$2:$I$100,6,FALSE),"")</f>
        <v>0</v>
      </c>
      <c r="L4460">
        <f>IFERROR(VLOOKUP(G4460,Store_Map!$A$2:$I$100,7,FALSE),"")</f>
        <v>0</v>
      </c>
      <c r="M4460">
        <f>IFERROR(VLOOKUP(G4460,Store_Map!$A$2:$I$100,8,FALSE),"")</f>
        <v>0</v>
      </c>
      <c r="N4460">
        <f t="shared" si="621"/>
        <v>0</v>
      </c>
      <c r="O4460" t="str">
        <f t="shared" si="622"/>
        <v>PASS</v>
      </c>
      <c r="P4460" t="str">
        <f t="shared" si="623"/>
        <v>PASS</v>
      </c>
      <c r="Q4460" t="str">
        <f t="shared" si="624"/>
        <v>PASS</v>
      </c>
      <c r="R4460" t="str">
        <f t="shared" si="625"/>
        <v>PASS</v>
      </c>
      <c r="S4460" t="str">
        <f t="shared" si="626"/>
        <v>PASS</v>
      </c>
      <c r="T4460">
        <f t="shared" si="627"/>
        <v>100</v>
      </c>
      <c r="U4460" t="str">
        <f t="shared" si="628"/>
        <v>Low</v>
      </c>
      <c r="V4460" t="str">
        <f t="shared" si="629"/>
        <v>Clean</v>
      </c>
    </row>
    <row r="4461" spans="1:22" x14ac:dyDescent="0.3">
      <c r="A4461" t="str">
        <f>Raw_Data!A4461</f>
        <v>16055434</v>
      </c>
      <c r="B4461">
        <f>Raw_Data!B4461</f>
        <v>45678</v>
      </c>
      <c r="C4461" t="str">
        <f>Raw_Data!C4461</f>
        <v>METOPROLOL SUCC ER 25 MG TA</v>
      </c>
      <c r="D4461" t="str">
        <f>Raw_Data!D4461</f>
        <v>45963070911</v>
      </c>
      <c r="E4461" t="str">
        <f>Raw_Data!E4461</f>
        <v>FORD, JAMES</v>
      </c>
      <c r="F4461" t="str">
        <f>Raw_Data!F4461</f>
        <v>1033117684</v>
      </c>
      <c r="G4461" t="str">
        <f>Raw_Data!H4461</f>
        <v>1</v>
      </c>
      <c r="H4461">
        <f>IFERROR(VLOOKUP(G4461,Store_Map!$A$2:$I$100,3,FALSE),"")</f>
        <v>0</v>
      </c>
      <c r="I4461">
        <f>IFERROR(VLOOKUP(G4461,Store_Map!$A$2:$I$100,4,FALSE),"")</f>
        <v>0</v>
      </c>
      <c r="J4461">
        <f>IFERROR(VLOOKUP(G4461,Store_Map!$A$2:$I$100,5,FALSE),"")</f>
        <v>0</v>
      </c>
      <c r="K4461">
        <f>IFERROR(VLOOKUP(G4461,Store_Map!$A$2:$I$100,6,FALSE),"")</f>
        <v>0</v>
      </c>
      <c r="L4461">
        <f>IFERROR(VLOOKUP(G4461,Store_Map!$A$2:$I$100,7,FALSE),"")</f>
        <v>0</v>
      </c>
      <c r="M4461">
        <f>IFERROR(VLOOKUP(G4461,Store_Map!$A$2:$I$100,8,FALSE),"")</f>
        <v>0</v>
      </c>
      <c r="N4461">
        <f t="shared" si="621"/>
        <v>0</v>
      </c>
      <c r="O4461" t="str">
        <f t="shared" si="622"/>
        <v>PASS</v>
      </c>
      <c r="P4461" t="str">
        <f t="shared" si="623"/>
        <v>PASS</v>
      </c>
      <c r="Q4461" t="str">
        <f t="shared" si="624"/>
        <v>PASS</v>
      </c>
      <c r="R4461" t="str">
        <f t="shared" si="625"/>
        <v>PASS</v>
      </c>
      <c r="S4461" t="str">
        <f t="shared" si="626"/>
        <v>PASS</v>
      </c>
      <c r="T4461">
        <f t="shared" si="627"/>
        <v>100</v>
      </c>
      <c r="U4461" t="str">
        <f t="shared" si="628"/>
        <v>Low</v>
      </c>
      <c r="V4461" t="str">
        <f t="shared" si="629"/>
        <v>Clean</v>
      </c>
    </row>
    <row r="4462" spans="1:22" x14ac:dyDescent="0.3">
      <c r="A4462" t="str">
        <f>Raw_Data!A4462</f>
        <v>16054281</v>
      </c>
      <c r="B4462">
        <f>Raw_Data!B4462</f>
        <v>45678</v>
      </c>
      <c r="C4462" t="str">
        <f>Raw_Data!C4462</f>
        <v>FLUCONAZOLE 150 MG TABLET</v>
      </c>
      <c r="D4462" t="str">
        <f>Raw_Data!D4462</f>
        <v>57237000511</v>
      </c>
      <c r="E4462" t="str">
        <f>Raw_Data!E4462</f>
        <v>GIBBS, JON</v>
      </c>
      <c r="F4462" t="str">
        <f>Raw_Data!F4462</f>
        <v>1700896156</v>
      </c>
      <c r="G4462" t="str">
        <f>Raw_Data!H4462</f>
        <v>1</v>
      </c>
      <c r="H4462">
        <f>IFERROR(VLOOKUP(G4462,Store_Map!$A$2:$I$100,3,FALSE),"")</f>
        <v>0</v>
      </c>
      <c r="I4462">
        <f>IFERROR(VLOOKUP(G4462,Store_Map!$A$2:$I$100,4,FALSE),"")</f>
        <v>0</v>
      </c>
      <c r="J4462">
        <f>IFERROR(VLOOKUP(G4462,Store_Map!$A$2:$I$100,5,FALSE),"")</f>
        <v>0</v>
      </c>
      <c r="K4462">
        <f>IFERROR(VLOOKUP(G4462,Store_Map!$A$2:$I$100,6,FALSE),"")</f>
        <v>0</v>
      </c>
      <c r="L4462">
        <f>IFERROR(VLOOKUP(G4462,Store_Map!$A$2:$I$100,7,FALSE),"")</f>
        <v>0</v>
      </c>
      <c r="M4462">
        <f>IFERROR(VLOOKUP(G4462,Store_Map!$A$2:$I$100,8,FALSE),"")</f>
        <v>0</v>
      </c>
      <c r="N4462">
        <f t="shared" si="621"/>
        <v>0</v>
      </c>
      <c r="O4462" t="str">
        <f t="shared" si="622"/>
        <v>PASS</v>
      </c>
      <c r="P4462" t="str">
        <f t="shared" si="623"/>
        <v>PASS</v>
      </c>
      <c r="Q4462" t="str">
        <f t="shared" si="624"/>
        <v>PASS</v>
      </c>
      <c r="R4462" t="str">
        <f t="shared" si="625"/>
        <v>PASS</v>
      </c>
      <c r="S4462" t="str">
        <f t="shared" si="626"/>
        <v>PASS</v>
      </c>
      <c r="T4462">
        <f t="shared" si="627"/>
        <v>100</v>
      </c>
      <c r="U4462" t="str">
        <f t="shared" si="628"/>
        <v>Low</v>
      </c>
      <c r="V4462" t="str">
        <f t="shared" si="629"/>
        <v>Clean</v>
      </c>
    </row>
    <row r="4463" spans="1:22" x14ac:dyDescent="0.3">
      <c r="A4463" t="str">
        <f>Raw_Data!A4463</f>
        <v>16055456</v>
      </c>
      <c r="B4463">
        <f>Raw_Data!B4463</f>
        <v>45678</v>
      </c>
      <c r="C4463" t="str">
        <f>Raw_Data!C4463</f>
        <v>AZITHROMYCIN 250 MG TABLET</v>
      </c>
      <c r="D4463" t="str">
        <f>Raw_Data!D4463</f>
        <v>50111078751</v>
      </c>
      <c r="E4463" t="str">
        <f>Raw_Data!E4463</f>
        <v>GIBBS, JON</v>
      </c>
      <c r="F4463" t="str">
        <f>Raw_Data!F4463</f>
        <v>1700896156</v>
      </c>
      <c r="G4463" t="str">
        <f>Raw_Data!H4463</f>
        <v>1</v>
      </c>
      <c r="H4463">
        <f>IFERROR(VLOOKUP(G4463,Store_Map!$A$2:$I$100,3,FALSE),"")</f>
        <v>0</v>
      </c>
      <c r="I4463">
        <f>IFERROR(VLOOKUP(G4463,Store_Map!$A$2:$I$100,4,FALSE),"")</f>
        <v>0</v>
      </c>
      <c r="J4463">
        <f>IFERROR(VLOOKUP(G4463,Store_Map!$A$2:$I$100,5,FALSE),"")</f>
        <v>0</v>
      </c>
      <c r="K4463">
        <f>IFERROR(VLOOKUP(G4463,Store_Map!$A$2:$I$100,6,FALSE),"")</f>
        <v>0</v>
      </c>
      <c r="L4463">
        <f>IFERROR(VLOOKUP(G4463,Store_Map!$A$2:$I$100,7,FALSE),"")</f>
        <v>0</v>
      </c>
      <c r="M4463">
        <f>IFERROR(VLOOKUP(G4463,Store_Map!$A$2:$I$100,8,FALSE),"")</f>
        <v>0</v>
      </c>
      <c r="N4463">
        <f t="shared" si="621"/>
        <v>0</v>
      </c>
      <c r="O4463" t="str">
        <f t="shared" si="622"/>
        <v>PASS</v>
      </c>
      <c r="P4463" t="str">
        <f t="shared" si="623"/>
        <v>PASS</v>
      </c>
      <c r="Q4463" t="str">
        <f t="shared" si="624"/>
        <v>PASS</v>
      </c>
      <c r="R4463" t="str">
        <f t="shared" si="625"/>
        <v>PASS</v>
      </c>
      <c r="S4463" t="str">
        <f t="shared" si="626"/>
        <v>PASS</v>
      </c>
      <c r="T4463">
        <f t="shared" si="627"/>
        <v>100</v>
      </c>
      <c r="U4463" t="str">
        <f t="shared" si="628"/>
        <v>Low</v>
      </c>
      <c r="V4463" t="str">
        <f t="shared" si="629"/>
        <v>Clean</v>
      </c>
    </row>
    <row r="4464" spans="1:22" x14ac:dyDescent="0.3">
      <c r="A4464" t="str">
        <f>Raw_Data!A4464</f>
        <v>12001802</v>
      </c>
      <c r="B4464">
        <f>Raw_Data!B4464</f>
        <v>45678</v>
      </c>
      <c r="C4464" t="str">
        <f>Raw_Data!C4464</f>
        <v>DEXTROAMP-AMPHET ER 20 MG C</v>
      </c>
      <c r="D4464" t="str">
        <f>Raw_Data!D4464</f>
        <v>115148901</v>
      </c>
      <c r="E4464" t="str">
        <f>Raw_Data!E4464</f>
        <v>PROVOST, TYLER</v>
      </c>
      <c r="F4464" t="str">
        <f>Raw_Data!F4464</f>
        <v>1588186191</v>
      </c>
      <c r="G4464" t="str">
        <f>Raw_Data!H4464</f>
        <v>1</v>
      </c>
      <c r="H4464">
        <f>IFERROR(VLOOKUP(G4464,Store_Map!$A$2:$I$100,3,FALSE),"")</f>
        <v>0</v>
      </c>
      <c r="I4464">
        <f>IFERROR(VLOOKUP(G4464,Store_Map!$A$2:$I$100,4,FALSE),"")</f>
        <v>0</v>
      </c>
      <c r="J4464">
        <f>IFERROR(VLOOKUP(G4464,Store_Map!$A$2:$I$100,5,FALSE),"")</f>
        <v>0</v>
      </c>
      <c r="K4464">
        <f>IFERROR(VLOOKUP(G4464,Store_Map!$A$2:$I$100,6,FALSE),"")</f>
        <v>0</v>
      </c>
      <c r="L4464">
        <f>IFERROR(VLOOKUP(G4464,Store_Map!$A$2:$I$100,7,FALSE),"")</f>
        <v>0</v>
      </c>
      <c r="M4464">
        <f>IFERROR(VLOOKUP(G4464,Store_Map!$A$2:$I$100,8,FALSE),"")</f>
        <v>0</v>
      </c>
      <c r="N4464">
        <f t="shared" si="621"/>
        <v>0</v>
      </c>
      <c r="O4464" t="str">
        <f t="shared" si="622"/>
        <v>PASS</v>
      </c>
      <c r="P4464" t="str">
        <f t="shared" si="623"/>
        <v>REVIEW</v>
      </c>
      <c r="Q4464" t="str">
        <f t="shared" si="624"/>
        <v>PASS</v>
      </c>
      <c r="R4464" t="str">
        <f t="shared" si="625"/>
        <v>PASS</v>
      </c>
      <c r="S4464" t="str">
        <f t="shared" si="626"/>
        <v>REVIEW</v>
      </c>
      <c r="T4464">
        <f t="shared" si="627"/>
        <v>90</v>
      </c>
      <c r="U4464" t="str">
        <f t="shared" si="628"/>
        <v>Low</v>
      </c>
      <c r="V4464" t="str">
        <f t="shared" si="629"/>
        <v>Invalid NDC</v>
      </c>
    </row>
    <row r="4465" spans="1:22" x14ac:dyDescent="0.3">
      <c r="A4465" t="str">
        <f>Raw_Data!A4465</f>
        <v>14003153</v>
      </c>
      <c r="B4465">
        <f>Raw_Data!B4465</f>
        <v>45678</v>
      </c>
      <c r="C4465" t="str">
        <f>Raw_Data!C4465</f>
        <v>CLONAZEPAM 0.5 MG TABLET</v>
      </c>
      <c r="D4465" t="str">
        <f>Raw_Data!D4465</f>
        <v>93083205</v>
      </c>
      <c r="E4465" t="str">
        <f>Raw_Data!E4465</f>
        <v>PROVOST, TYLER</v>
      </c>
      <c r="F4465" t="str">
        <f>Raw_Data!F4465</f>
        <v>1588186191</v>
      </c>
      <c r="G4465" t="str">
        <f>Raw_Data!H4465</f>
        <v>1</v>
      </c>
      <c r="H4465">
        <f>IFERROR(VLOOKUP(G4465,Store_Map!$A$2:$I$100,3,FALSE),"")</f>
        <v>0</v>
      </c>
      <c r="I4465">
        <f>IFERROR(VLOOKUP(G4465,Store_Map!$A$2:$I$100,4,FALSE),"")</f>
        <v>0</v>
      </c>
      <c r="J4465">
        <f>IFERROR(VLOOKUP(G4465,Store_Map!$A$2:$I$100,5,FALSE),"")</f>
        <v>0</v>
      </c>
      <c r="K4465">
        <f>IFERROR(VLOOKUP(G4465,Store_Map!$A$2:$I$100,6,FALSE),"")</f>
        <v>0</v>
      </c>
      <c r="L4465">
        <f>IFERROR(VLOOKUP(G4465,Store_Map!$A$2:$I$100,7,FALSE),"")</f>
        <v>0</v>
      </c>
      <c r="M4465">
        <f>IFERROR(VLOOKUP(G4465,Store_Map!$A$2:$I$100,8,FALSE),"")</f>
        <v>0</v>
      </c>
      <c r="N4465">
        <f t="shared" si="621"/>
        <v>0</v>
      </c>
      <c r="O4465" t="str">
        <f t="shared" si="622"/>
        <v>PASS</v>
      </c>
      <c r="P4465" t="str">
        <f t="shared" si="623"/>
        <v>REVIEW</v>
      </c>
      <c r="Q4465" t="str">
        <f t="shared" si="624"/>
        <v>PASS</v>
      </c>
      <c r="R4465" t="str">
        <f t="shared" si="625"/>
        <v>PASS</v>
      </c>
      <c r="S4465" t="str">
        <f t="shared" si="626"/>
        <v>REVIEW</v>
      </c>
      <c r="T4465">
        <f t="shared" si="627"/>
        <v>90</v>
      </c>
      <c r="U4465" t="str">
        <f t="shared" si="628"/>
        <v>Low</v>
      </c>
      <c r="V4465" t="str">
        <f t="shared" si="629"/>
        <v>Invalid NDC</v>
      </c>
    </row>
    <row r="4466" spans="1:22" x14ac:dyDescent="0.3">
      <c r="A4466" t="str">
        <f>Raw_Data!A4466</f>
        <v>16051689</v>
      </c>
      <c r="B4466">
        <f>Raw_Data!B4466</f>
        <v>45678</v>
      </c>
      <c r="C4466" t="str">
        <f>Raw_Data!C4466</f>
        <v>ALBUTEROL HFA 90 MCG INHALE</v>
      </c>
      <c r="D4466" t="str">
        <f>Raw_Data!D4466</f>
        <v>66993001968</v>
      </c>
      <c r="E4466" t="str">
        <f>Raw_Data!E4466</f>
        <v>BYNE, EDMUND</v>
      </c>
      <c r="F4466" t="str">
        <f>Raw_Data!F4466</f>
        <v>1033186648</v>
      </c>
      <c r="G4466" t="str">
        <f>Raw_Data!H4466</f>
        <v>1</v>
      </c>
      <c r="H4466">
        <f>IFERROR(VLOOKUP(G4466,Store_Map!$A$2:$I$100,3,FALSE),"")</f>
        <v>0</v>
      </c>
      <c r="I4466">
        <f>IFERROR(VLOOKUP(G4466,Store_Map!$A$2:$I$100,4,FALSE),"")</f>
        <v>0</v>
      </c>
      <c r="J4466">
        <f>IFERROR(VLOOKUP(G4466,Store_Map!$A$2:$I$100,5,FALSE),"")</f>
        <v>0</v>
      </c>
      <c r="K4466">
        <f>IFERROR(VLOOKUP(G4466,Store_Map!$A$2:$I$100,6,FALSE),"")</f>
        <v>0</v>
      </c>
      <c r="L4466">
        <f>IFERROR(VLOOKUP(G4466,Store_Map!$A$2:$I$100,7,FALSE),"")</f>
        <v>0</v>
      </c>
      <c r="M4466">
        <f>IFERROR(VLOOKUP(G4466,Store_Map!$A$2:$I$100,8,FALSE),"")</f>
        <v>0</v>
      </c>
      <c r="N4466">
        <f t="shared" si="621"/>
        <v>0</v>
      </c>
      <c r="O4466" t="str">
        <f t="shared" si="622"/>
        <v>PASS</v>
      </c>
      <c r="P4466" t="str">
        <f t="shared" si="623"/>
        <v>PASS</v>
      </c>
      <c r="Q4466" t="str">
        <f t="shared" si="624"/>
        <v>PASS</v>
      </c>
      <c r="R4466" t="str">
        <f t="shared" si="625"/>
        <v>PASS</v>
      </c>
      <c r="S4466" t="str">
        <f t="shared" si="626"/>
        <v>PASS</v>
      </c>
      <c r="T4466">
        <f t="shared" si="627"/>
        <v>100</v>
      </c>
      <c r="U4466" t="str">
        <f t="shared" si="628"/>
        <v>Low</v>
      </c>
      <c r="V4466" t="str">
        <f t="shared" si="629"/>
        <v>Clean</v>
      </c>
    </row>
    <row r="4467" spans="1:22" x14ac:dyDescent="0.3">
      <c r="A4467" t="str">
        <f>Raw_Data!A4467</f>
        <v>16055464</v>
      </c>
      <c r="B4467">
        <f>Raw_Data!B4467</f>
        <v>45678</v>
      </c>
      <c r="C4467" t="str">
        <f>Raw_Data!C4467</f>
        <v>TRUE METRIX BLOOD GLUCOSE M</v>
      </c>
      <c r="D4467" t="str">
        <f>Raw_Data!D4467</f>
        <v>56151147002</v>
      </c>
      <c r="E4467" t="str">
        <f>Raw_Data!E4467</f>
        <v>GIBBS, JON</v>
      </c>
      <c r="F4467" t="str">
        <f>Raw_Data!F4467</f>
        <v>1700896156</v>
      </c>
      <c r="G4467" t="str">
        <f>Raw_Data!H4467</f>
        <v>1</v>
      </c>
      <c r="H4467">
        <f>IFERROR(VLOOKUP(G4467,Store_Map!$A$2:$I$100,3,FALSE),"")</f>
        <v>0</v>
      </c>
      <c r="I4467">
        <f>IFERROR(VLOOKUP(G4467,Store_Map!$A$2:$I$100,4,FALSE),"")</f>
        <v>0</v>
      </c>
      <c r="J4467">
        <f>IFERROR(VLOOKUP(G4467,Store_Map!$A$2:$I$100,5,FALSE),"")</f>
        <v>0</v>
      </c>
      <c r="K4467">
        <f>IFERROR(VLOOKUP(G4467,Store_Map!$A$2:$I$100,6,FALSE),"")</f>
        <v>0</v>
      </c>
      <c r="L4467">
        <f>IFERROR(VLOOKUP(G4467,Store_Map!$A$2:$I$100,7,FALSE),"")</f>
        <v>0</v>
      </c>
      <c r="M4467">
        <f>IFERROR(VLOOKUP(G4467,Store_Map!$A$2:$I$100,8,FALSE),"")</f>
        <v>0</v>
      </c>
      <c r="N4467">
        <f t="shared" si="621"/>
        <v>0</v>
      </c>
      <c r="O4467" t="str">
        <f t="shared" si="622"/>
        <v>PASS</v>
      </c>
      <c r="P4467" t="str">
        <f t="shared" si="623"/>
        <v>PASS</v>
      </c>
      <c r="Q4467" t="str">
        <f t="shared" si="624"/>
        <v>PASS</v>
      </c>
      <c r="R4467" t="str">
        <f t="shared" si="625"/>
        <v>PASS</v>
      </c>
      <c r="S4467" t="str">
        <f t="shared" si="626"/>
        <v>PASS</v>
      </c>
      <c r="T4467">
        <f t="shared" si="627"/>
        <v>100</v>
      </c>
      <c r="U4467" t="str">
        <f t="shared" si="628"/>
        <v>Low</v>
      </c>
      <c r="V4467" t="str">
        <f t="shared" si="629"/>
        <v>Clean</v>
      </c>
    </row>
    <row r="4468" spans="1:22" x14ac:dyDescent="0.3">
      <c r="A4468" t="str">
        <f>Raw_Data!A4468</f>
        <v>16054201</v>
      </c>
      <c r="B4468">
        <f>Raw_Data!B4468</f>
        <v>45680</v>
      </c>
      <c r="C4468" t="str">
        <f>Raw_Data!C4468</f>
        <v>VALSARTAN 80 MG TABLET</v>
      </c>
      <c r="D4468" t="str">
        <f>Raw_Data!D4468</f>
        <v>33342006310</v>
      </c>
      <c r="E4468" t="str">
        <f>Raw_Data!E4468</f>
        <v>GIBBS, JON</v>
      </c>
      <c r="F4468" t="str">
        <f>Raw_Data!F4468</f>
        <v>1700896156</v>
      </c>
      <c r="G4468" t="str">
        <f>Raw_Data!H4468</f>
        <v>1</v>
      </c>
      <c r="H4468">
        <f>IFERROR(VLOOKUP(G4468,Store_Map!$A$2:$I$100,3,FALSE),"")</f>
        <v>0</v>
      </c>
      <c r="I4468">
        <f>IFERROR(VLOOKUP(G4468,Store_Map!$A$2:$I$100,4,FALSE),"")</f>
        <v>0</v>
      </c>
      <c r="J4468">
        <f>IFERROR(VLOOKUP(G4468,Store_Map!$A$2:$I$100,5,FALSE),"")</f>
        <v>0</v>
      </c>
      <c r="K4468">
        <f>IFERROR(VLOOKUP(G4468,Store_Map!$A$2:$I$100,6,FALSE),"")</f>
        <v>0</v>
      </c>
      <c r="L4468">
        <f>IFERROR(VLOOKUP(G4468,Store_Map!$A$2:$I$100,7,FALSE),"")</f>
        <v>0</v>
      </c>
      <c r="M4468">
        <f>IFERROR(VLOOKUP(G4468,Store_Map!$A$2:$I$100,8,FALSE),"")</f>
        <v>0</v>
      </c>
      <c r="N4468">
        <f t="shared" si="621"/>
        <v>0</v>
      </c>
      <c r="O4468" t="str">
        <f t="shared" si="622"/>
        <v>PASS</v>
      </c>
      <c r="P4468" t="str">
        <f t="shared" si="623"/>
        <v>PASS</v>
      </c>
      <c r="Q4468" t="str">
        <f t="shared" si="624"/>
        <v>PASS</v>
      </c>
      <c r="R4468" t="str">
        <f t="shared" si="625"/>
        <v>PASS</v>
      </c>
      <c r="S4468" t="str">
        <f t="shared" si="626"/>
        <v>PASS</v>
      </c>
      <c r="T4468">
        <f t="shared" si="627"/>
        <v>100</v>
      </c>
      <c r="U4468" t="str">
        <f t="shared" si="628"/>
        <v>Low</v>
      </c>
      <c r="V4468" t="str">
        <f t="shared" si="629"/>
        <v>Clean</v>
      </c>
    </row>
    <row r="4469" spans="1:22" x14ac:dyDescent="0.3">
      <c r="A4469" t="str">
        <f>Raw_Data!A4469</f>
        <v>16054199</v>
      </c>
      <c r="B4469">
        <f>Raw_Data!B4469</f>
        <v>45680</v>
      </c>
      <c r="C4469" t="str">
        <f>Raw_Data!C4469</f>
        <v>ATENOLOL 25 MG TABLET</v>
      </c>
      <c r="D4469" t="str">
        <f>Raw_Data!D4469</f>
        <v>93078701</v>
      </c>
      <c r="E4469" t="str">
        <f>Raw_Data!E4469</f>
        <v>GIBBS, JON</v>
      </c>
      <c r="F4469" t="str">
        <f>Raw_Data!F4469</f>
        <v>1700896156</v>
      </c>
      <c r="G4469" t="str">
        <f>Raw_Data!H4469</f>
        <v>1</v>
      </c>
      <c r="H4469">
        <f>IFERROR(VLOOKUP(G4469,Store_Map!$A$2:$I$100,3,FALSE),"")</f>
        <v>0</v>
      </c>
      <c r="I4469">
        <f>IFERROR(VLOOKUP(G4469,Store_Map!$A$2:$I$100,4,FALSE),"")</f>
        <v>0</v>
      </c>
      <c r="J4469">
        <f>IFERROR(VLOOKUP(G4469,Store_Map!$A$2:$I$100,5,FALSE),"")</f>
        <v>0</v>
      </c>
      <c r="K4469">
        <f>IFERROR(VLOOKUP(G4469,Store_Map!$A$2:$I$100,6,FALSE),"")</f>
        <v>0</v>
      </c>
      <c r="L4469">
        <f>IFERROR(VLOOKUP(G4469,Store_Map!$A$2:$I$100,7,FALSE),"")</f>
        <v>0</v>
      </c>
      <c r="M4469">
        <f>IFERROR(VLOOKUP(G4469,Store_Map!$A$2:$I$100,8,FALSE),"")</f>
        <v>0</v>
      </c>
      <c r="N4469">
        <f t="shared" si="621"/>
        <v>0</v>
      </c>
      <c r="O4469" t="str">
        <f t="shared" si="622"/>
        <v>PASS</v>
      </c>
      <c r="P4469" t="str">
        <f t="shared" si="623"/>
        <v>REVIEW</v>
      </c>
      <c r="Q4469" t="str">
        <f t="shared" si="624"/>
        <v>PASS</v>
      </c>
      <c r="R4469" t="str">
        <f t="shared" si="625"/>
        <v>PASS</v>
      </c>
      <c r="S4469" t="str">
        <f t="shared" si="626"/>
        <v>REVIEW</v>
      </c>
      <c r="T4469">
        <f t="shared" si="627"/>
        <v>90</v>
      </c>
      <c r="U4469" t="str">
        <f t="shared" si="628"/>
        <v>Low</v>
      </c>
      <c r="V4469" t="str">
        <f t="shared" si="629"/>
        <v>Invalid NDC</v>
      </c>
    </row>
    <row r="4470" spans="1:22" x14ac:dyDescent="0.3">
      <c r="A4470" t="str">
        <f>Raw_Data!A4470</f>
        <v>16054416</v>
      </c>
      <c r="B4470">
        <f>Raw_Data!B4470</f>
        <v>45680</v>
      </c>
      <c r="C4470" t="str">
        <f>Raw_Data!C4470</f>
        <v>ONDANSETRON ODT 4 MG TABLET</v>
      </c>
      <c r="D4470" t="str">
        <f>Raw_Data!D4470</f>
        <v>57237007710</v>
      </c>
      <c r="E4470" t="str">
        <f>Raw_Data!E4470</f>
        <v>GIBBS, JON</v>
      </c>
      <c r="F4470" t="str">
        <f>Raw_Data!F4470</f>
        <v>1700896156</v>
      </c>
      <c r="G4470" t="str">
        <f>Raw_Data!H4470</f>
        <v>1</v>
      </c>
      <c r="H4470">
        <f>IFERROR(VLOOKUP(G4470,Store_Map!$A$2:$I$100,3,FALSE),"")</f>
        <v>0</v>
      </c>
      <c r="I4470">
        <f>IFERROR(VLOOKUP(G4470,Store_Map!$A$2:$I$100,4,FALSE),"")</f>
        <v>0</v>
      </c>
      <c r="J4470">
        <f>IFERROR(VLOOKUP(G4470,Store_Map!$A$2:$I$100,5,FALSE),"")</f>
        <v>0</v>
      </c>
      <c r="K4470">
        <f>IFERROR(VLOOKUP(G4470,Store_Map!$A$2:$I$100,6,FALSE),"")</f>
        <v>0</v>
      </c>
      <c r="L4470">
        <f>IFERROR(VLOOKUP(G4470,Store_Map!$A$2:$I$100,7,FALSE),"")</f>
        <v>0</v>
      </c>
      <c r="M4470">
        <f>IFERROR(VLOOKUP(G4470,Store_Map!$A$2:$I$100,8,FALSE),"")</f>
        <v>0</v>
      </c>
      <c r="N4470">
        <f t="shared" si="621"/>
        <v>0</v>
      </c>
      <c r="O4470" t="str">
        <f t="shared" si="622"/>
        <v>PASS</v>
      </c>
      <c r="P4470" t="str">
        <f t="shared" si="623"/>
        <v>PASS</v>
      </c>
      <c r="Q4470" t="str">
        <f t="shared" si="624"/>
        <v>PASS</v>
      </c>
      <c r="R4470" t="str">
        <f t="shared" si="625"/>
        <v>PASS</v>
      </c>
      <c r="S4470" t="str">
        <f t="shared" si="626"/>
        <v>PASS</v>
      </c>
      <c r="T4470">
        <f t="shared" si="627"/>
        <v>100</v>
      </c>
      <c r="U4470" t="str">
        <f t="shared" si="628"/>
        <v>Low</v>
      </c>
      <c r="V4470" t="str">
        <f t="shared" si="629"/>
        <v>Clean</v>
      </c>
    </row>
    <row r="4471" spans="1:22" x14ac:dyDescent="0.3">
      <c r="A4471" t="str">
        <f>Raw_Data!A4471</f>
        <v>16054793</v>
      </c>
      <c r="B4471">
        <f>Raw_Data!B4471</f>
        <v>45680</v>
      </c>
      <c r="C4471" t="str">
        <f>Raw_Data!C4471</f>
        <v>LOSARTAN POTASSIUM 25 MG TA</v>
      </c>
      <c r="D4471" t="str">
        <f>Raw_Data!D4471</f>
        <v>65862020190</v>
      </c>
      <c r="E4471" t="str">
        <f>Raw_Data!E4471</f>
        <v>BYNE, EDMUND</v>
      </c>
      <c r="F4471" t="str">
        <f>Raw_Data!F4471</f>
        <v>1033186648</v>
      </c>
      <c r="G4471" t="str">
        <f>Raw_Data!H4471</f>
        <v>1</v>
      </c>
      <c r="H4471">
        <f>IFERROR(VLOOKUP(G4471,Store_Map!$A$2:$I$100,3,FALSE),"")</f>
        <v>0</v>
      </c>
      <c r="I4471">
        <f>IFERROR(VLOOKUP(G4471,Store_Map!$A$2:$I$100,4,FALSE),"")</f>
        <v>0</v>
      </c>
      <c r="J4471">
        <f>IFERROR(VLOOKUP(G4471,Store_Map!$A$2:$I$100,5,FALSE),"")</f>
        <v>0</v>
      </c>
      <c r="K4471">
        <f>IFERROR(VLOOKUP(G4471,Store_Map!$A$2:$I$100,6,FALSE),"")</f>
        <v>0</v>
      </c>
      <c r="L4471">
        <f>IFERROR(VLOOKUP(G4471,Store_Map!$A$2:$I$100,7,FALSE),"")</f>
        <v>0</v>
      </c>
      <c r="M4471">
        <f>IFERROR(VLOOKUP(G4471,Store_Map!$A$2:$I$100,8,FALSE),"")</f>
        <v>0</v>
      </c>
      <c r="N4471">
        <f t="shared" si="621"/>
        <v>0</v>
      </c>
      <c r="O4471" t="str">
        <f t="shared" si="622"/>
        <v>PASS</v>
      </c>
      <c r="P4471" t="str">
        <f t="shared" si="623"/>
        <v>PASS</v>
      </c>
      <c r="Q4471" t="str">
        <f t="shared" si="624"/>
        <v>PASS</v>
      </c>
      <c r="R4471" t="str">
        <f t="shared" si="625"/>
        <v>PASS</v>
      </c>
      <c r="S4471" t="str">
        <f t="shared" si="626"/>
        <v>PASS</v>
      </c>
      <c r="T4471">
        <f t="shared" si="627"/>
        <v>100</v>
      </c>
      <c r="U4471" t="str">
        <f t="shared" si="628"/>
        <v>Low</v>
      </c>
      <c r="V4471" t="str">
        <f t="shared" si="629"/>
        <v>Clean</v>
      </c>
    </row>
    <row r="4472" spans="1:22" x14ac:dyDescent="0.3">
      <c r="A4472" t="str">
        <f>Raw_Data!A4472</f>
        <v>14003154</v>
      </c>
      <c r="B4472">
        <f>Raw_Data!B4472</f>
        <v>45680</v>
      </c>
      <c r="C4472" t="str">
        <f>Raw_Data!C4472</f>
        <v>ZOLPIDEM TARTRATE 5 MG TABL</v>
      </c>
      <c r="D4472" t="str">
        <f>Raw_Data!D4472</f>
        <v>13668000705</v>
      </c>
      <c r="E4472" t="str">
        <f>Raw_Data!E4472</f>
        <v>GIBBS, JON</v>
      </c>
      <c r="F4472" t="str">
        <f>Raw_Data!F4472</f>
        <v>1700896156</v>
      </c>
      <c r="G4472" t="str">
        <f>Raw_Data!H4472</f>
        <v>1</v>
      </c>
      <c r="H4472">
        <f>IFERROR(VLOOKUP(G4472,Store_Map!$A$2:$I$100,3,FALSE),"")</f>
        <v>0</v>
      </c>
      <c r="I4472">
        <f>IFERROR(VLOOKUP(G4472,Store_Map!$A$2:$I$100,4,FALSE),"")</f>
        <v>0</v>
      </c>
      <c r="J4472">
        <f>IFERROR(VLOOKUP(G4472,Store_Map!$A$2:$I$100,5,FALSE),"")</f>
        <v>0</v>
      </c>
      <c r="K4472">
        <f>IFERROR(VLOOKUP(G4472,Store_Map!$A$2:$I$100,6,FALSE),"")</f>
        <v>0</v>
      </c>
      <c r="L4472">
        <f>IFERROR(VLOOKUP(G4472,Store_Map!$A$2:$I$100,7,FALSE),"")</f>
        <v>0</v>
      </c>
      <c r="M4472">
        <f>IFERROR(VLOOKUP(G4472,Store_Map!$A$2:$I$100,8,FALSE),"")</f>
        <v>0</v>
      </c>
      <c r="N4472">
        <f t="shared" si="621"/>
        <v>0</v>
      </c>
      <c r="O4472" t="str">
        <f t="shared" si="622"/>
        <v>PASS</v>
      </c>
      <c r="P4472" t="str">
        <f t="shared" si="623"/>
        <v>PASS</v>
      </c>
      <c r="Q4472" t="str">
        <f t="shared" si="624"/>
        <v>PASS</v>
      </c>
      <c r="R4472" t="str">
        <f t="shared" si="625"/>
        <v>PASS</v>
      </c>
      <c r="S4472" t="str">
        <f t="shared" si="626"/>
        <v>PASS</v>
      </c>
      <c r="T4472">
        <f t="shared" si="627"/>
        <v>100</v>
      </c>
      <c r="U4472" t="str">
        <f t="shared" si="628"/>
        <v>Low</v>
      </c>
      <c r="V4472" t="str">
        <f t="shared" si="629"/>
        <v>Clean</v>
      </c>
    </row>
    <row r="4473" spans="1:22" x14ac:dyDescent="0.3">
      <c r="A4473" t="str">
        <f>Raw_Data!A4473</f>
        <v>16053637</v>
      </c>
      <c r="B4473">
        <f>Raw_Data!B4473</f>
        <v>45680</v>
      </c>
      <c r="C4473" t="str">
        <f>Raw_Data!C4473</f>
        <v>GABAPENTIN 300 MG CAPSULE</v>
      </c>
      <c r="D4473" t="str">
        <f>Raw_Data!D4473</f>
        <v>67877022301</v>
      </c>
      <c r="E4473" t="str">
        <f>Raw_Data!E4473</f>
        <v>GIBBS, JON</v>
      </c>
      <c r="F4473" t="str">
        <f>Raw_Data!F4473</f>
        <v>1700896156</v>
      </c>
      <c r="G4473" t="str">
        <f>Raw_Data!H4473</f>
        <v>1</v>
      </c>
      <c r="H4473">
        <f>IFERROR(VLOOKUP(G4473,Store_Map!$A$2:$I$100,3,FALSE),"")</f>
        <v>0</v>
      </c>
      <c r="I4473">
        <f>IFERROR(VLOOKUP(G4473,Store_Map!$A$2:$I$100,4,FALSE),"")</f>
        <v>0</v>
      </c>
      <c r="J4473">
        <f>IFERROR(VLOOKUP(G4473,Store_Map!$A$2:$I$100,5,FALSE),"")</f>
        <v>0</v>
      </c>
      <c r="K4473">
        <f>IFERROR(VLOOKUP(G4473,Store_Map!$A$2:$I$100,6,FALSE),"")</f>
        <v>0</v>
      </c>
      <c r="L4473">
        <f>IFERROR(VLOOKUP(G4473,Store_Map!$A$2:$I$100,7,FALSE),"")</f>
        <v>0</v>
      </c>
      <c r="M4473">
        <f>IFERROR(VLOOKUP(G4473,Store_Map!$A$2:$I$100,8,FALSE),"")</f>
        <v>0</v>
      </c>
      <c r="N4473">
        <f t="shared" si="621"/>
        <v>0</v>
      </c>
      <c r="O4473" t="str">
        <f t="shared" si="622"/>
        <v>PASS</v>
      </c>
      <c r="P4473" t="str">
        <f t="shared" si="623"/>
        <v>PASS</v>
      </c>
      <c r="Q4473" t="str">
        <f t="shared" si="624"/>
        <v>PASS</v>
      </c>
      <c r="R4473" t="str">
        <f t="shared" si="625"/>
        <v>PASS</v>
      </c>
      <c r="S4473" t="str">
        <f t="shared" si="626"/>
        <v>PASS</v>
      </c>
      <c r="T4473">
        <f t="shared" si="627"/>
        <v>100</v>
      </c>
      <c r="U4473" t="str">
        <f t="shared" si="628"/>
        <v>Low</v>
      </c>
      <c r="V4473" t="str">
        <f t="shared" si="629"/>
        <v>Clean</v>
      </c>
    </row>
    <row r="4474" spans="1:22" x14ac:dyDescent="0.3">
      <c r="A4474" t="str">
        <f>Raw_Data!A4474</f>
        <v>16053636</v>
      </c>
      <c r="B4474">
        <f>Raw_Data!B4474</f>
        <v>45680</v>
      </c>
      <c r="C4474" t="str">
        <f>Raw_Data!C4474</f>
        <v>ESCITALOPRAM 10 MG TABLET</v>
      </c>
      <c r="D4474" t="str">
        <f>Raw_Data!D4474</f>
        <v>65862037401</v>
      </c>
      <c r="E4474" t="str">
        <f>Raw_Data!E4474</f>
        <v>GIBBS, JON</v>
      </c>
      <c r="F4474" t="str">
        <f>Raw_Data!F4474</f>
        <v>1700896156</v>
      </c>
      <c r="G4474" t="str">
        <f>Raw_Data!H4474</f>
        <v>1</v>
      </c>
      <c r="H4474">
        <f>IFERROR(VLOOKUP(G4474,Store_Map!$A$2:$I$100,3,FALSE),"")</f>
        <v>0</v>
      </c>
      <c r="I4474">
        <f>IFERROR(VLOOKUP(G4474,Store_Map!$A$2:$I$100,4,FALSE),"")</f>
        <v>0</v>
      </c>
      <c r="J4474">
        <f>IFERROR(VLOOKUP(G4474,Store_Map!$A$2:$I$100,5,FALSE),"")</f>
        <v>0</v>
      </c>
      <c r="K4474">
        <f>IFERROR(VLOOKUP(G4474,Store_Map!$A$2:$I$100,6,FALSE),"")</f>
        <v>0</v>
      </c>
      <c r="L4474">
        <f>IFERROR(VLOOKUP(G4474,Store_Map!$A$2:$I$100,7,FALSE),"")</f>
        <v>0</v>
      </c>
      <c r="M4474">
        <f>IFERROR(VLOOKUP(G4474,Store_Map!$A$2:$I$100,8,FALSE),"")</f>
        <v>0</v>
      </c>
      <c r="N4474">
        <f t="shared" si="621"/>
        <v>0</v>
      </c>
      <c r="O4474" t="str">
        <f t="shared" si="622"/>
        <v>PASS</v>
      </c>
      <c r="P4474" t="str">
        <f t="shared" si="623"/>
        <v>PASS</v>
      </c>
      <c r="Q4474" t="str">
        <f t="shared" si="624"/>
        <v>PASS</v>
      </c>
      <c r="R4474" t="str">
        <f t="shared" si="625"/>
        <v>PASS</v>
      </c>
      <c r="S4474" t="str">
        <f t="shared" si="626"/>
        <v>PASS</v>
      </c>
      <c r="T4474">
        <f t="shared" si="627"/>
        <v>100</v>
      </c>
      <c r="U4474" t="str">
        <f t="shared" si="628"/>
        <v>Low</v>
      </c>
      <c r="V4474" t="str">
        <f t="shared" si="629"/>
        <v>Clean</v>
      </c>
    </row>
    <row r="4475" spans="1:22" x14ac:dyDescent="0.3">
      <c r="A4475" t="str">
        <f>Raw_Data!A4475</f>
        <v>16053635</v>
      </c>
      <c r="B4475">
        <f>Raw_Data!B4475</f>
        <v>45680</v>
      </c>
      <c r="C4475" t="str">
        <f>Raw_Data!C4475</f>
        <v>SIMVASTATIN 20 MG TABLET</v>
      </c>
      <c r="D4475" t="str">
        <f>Raw_Data!D4475</f>
        <v>65862005290</v>
      </c>
      <c r="E4475" t="str">
        <f>Raw_Data!E4475</f>
        <v>GIBBS, JON</v>
      </c>
      <c r="F4475" t="str">
        <f>Raw_Data!F4475</f>
        <v>1700896156</v>
      </c>
      <c r="G4475" t="str">
        <f>Raw_Data!H4475</f>
        <v>1</v>
      </c>
      <c r="H4475">
        <f>IFERROR(VLOOKUP(G4475,Store_Map!$A$2:$I$100,3,FALSE),"")</f>
        <v>0</v>
      </c>
      <c r="I4475">
        <f>IFERROR(VLOOKUP(G4475,Store_Map!$A$2:$I$100,4,FALSE),"")</f>
        <v>0</v>
      </c>
      <c r="J4475">
        <f>IFERROR(VLOOKUP(G4475,Store_Map!$A$2:$I$100,5,FALSE),"")</f>
        <v>0</v>
      </c>
      <c r="K4475">
        <f>IFERROR(VLOOKUP(G4475,Store_Map!$A$2:$I$100,6,FALSE),"")</f>
        <v>0</v>
      </c>
      <c r="L4475">
        <f>IFERROR(VLOOKUP(G4475,Store_Map!$A$2:$I$100,7,FALSE),"")</f>
        <v>0</v>
      </c>
      <c r="M4475">
        <f>IFERROR(VLOOKUP(G4475,Store_Map!$A$2:$I$100,8,FALSE),"")</f>
        <v>0</v>
      </c>
      <c r="N4475">
        <f t="shared" si="621"/>
        <v>0</v>
      </c>
      <c r="O4475" t="str">
        <f t="shared" si="622"/>
        <v>PASS</v>
      </c>
      <c r="P4475" t="str">
        <f t="shared" si="623"/>
        <v>PASS</v>
      </c>
      <c r="Q4475" t="str">
        <f t="shared" si="624"/>
        <v>PASS</v>
      </c>
      <c r="R4475" t="str">
        <f t="shared" si="625"/>
        <v>PASS</v>
      </c>
      <c r="S4475" t="str">
        <f t="shared" si="626"/>
        <v>PASS</v>
      </c>
      <c r="T4475">
        <f t="shared" si="627"/>
        <v>100</v>
      </c>
      <c r="U4475" t="str">
        <f t="shared" si="628"/>
        <v>Low</v>
      </c>
      <c r="V4475" t="str">
        <f t="shared" si="629"/>
        <v>Clean</v>
      </c>
    </row>
    <row r="4476" spans="1:22" x14ac:dyDescent="0.3">
      <c r="A4476" t="str">
        <f>Raw_Data!A4476</f>
        <v>16053633</v>
      </c>
      <c r="B4476">
        <f>Raw_Data!B4476</f>
        <v>45680</v>
      </c>
      <c r="C4476" t="str">
        <f>Raw_Data!C4476</f>
        <v>LANTUS SOLOSTAR 100 UNIT/ML</v>
      </c>
      <c r="D4476" t="str">
        <f>Raw_Data!D4476</f>
        <v>88221905</v>
      </c>
      <c r="E4476" t="str">
        <f>Raw_Data!E4476</f>
        <v>GIBBS, JON</v>
      </c>
      <c r="F4476" t="str">
        <f>Raw_Data!F4476</f>
        <v>1700896156</v>
      </c>
      <c r="G4476" t="str">
        <f>Raw_Data!H4476</f>
        <v>1</v>
      </c>
      <c r="H4476">
        <f>IFERROR(VLOOKUP(G4476,Store_Map!$A$2:$I$100,3,FALSE),"")</f>
        <v>0</v>
      </c>
      <c r="I4476">
        <f>IFERROR(VLOOKUP(G4476,Store_Map!$A$2:$I$100,4,FALSE),"")</f>
        <v>0</v>
      </c>
      <c r="J4476">
        <f>IFERROR(VLOOKUP(G4476,Store_Map!$A$2:$I$100,5,FALSE),"")</f>
        <v>0</v>
      </c>
      <c r="K4476">
        <f>IFERROR(VLOOKUP(G4476,Store_Map!$A$2:$I$100,6,FALSE),"")</f>
        <v>0</v>
      </c>
      <c r="L4476">
        <f>IFERROR(VLOOKUP(G4476,Store_Map!$A$2:$I$100,7,FALSE),"")</f>
        <v>0</v>
      </c>
      <c r="M4476">
        <f>IFERROR(VLOOKUP(G4476,Store_Map!$A$2:$I$100,8,FALSE),"")</f>
        <v>0</v>
      </c>
      <c r="N4476">
        <f t="shared" si="621"/>
        <v>0</v>
      </c>
      <c r="O4476" t="str">
        <f t="shared" si="622"/>
        <v>PASS</v>
      </c>
      <c r="P4476" t="str">
        <f t="shared" si="623"/>
        <v>REVIEW</v>
      </c>
      <c r="Q4476" t="str">
        <f t="shared" si="624"/>
        <v>PASS</v>
      </c>
      <c r="R4476" t="str">
        <f t="shared" si="625"/>
        <v>PASS</v>
      </c>
      <c r="S4476" t="str">
        <f t="shared" si="626"/>
        <v>REVIEW</v>
      </c>
      <c r="T4476">
        <f t="shared" si="627"/>
        <v>90</v>
      </c>
      <c r="U4476" t="str">
        <f t="shared" si="628"/>
        <v>Low</v>
      </c>
      <c r="V4476" t="str">
        <f t="shared" si="629"/>
        <v>Invalid NDC</v>
      </c>
    </row>
    <row r="4477" spans="1:22" x14ac:dyDescent="0.3">
      <c r="A4477" t="str">
        <f>Raw_Data!A4477</f>
        <v>16052204</v>
      </c>
      <c r="B4477">
        <f>Raw_Data!B4477</f>
        <v>45680</v>
      </c>
      <c r="C4477" t="str">
        <f>Raw_Data!C4477</f>
        <v>VENLAFAXINE HCL ER 150 MG C</v>
      </c>
      <c r="D4477" t="str">
        <f>Raw_Data!D4477</f>
        <v>65862069790</v>
      </c>
      <c r="E4477" t="str">
        <f>Raw_Data!E4477</f>
        <v>GIBBS, JON</v>
      </c>
      <c r="F4477" t="str">
        <f>Raw_Data!F4477</f>
        <v>1700896156</v>
      </c>
      <c r="G4477" t="str">
        <f>Raw_Data!H4477</f>
        <v>1</v>
      </c>
      <c r="H4477">
        <f>IFERROR(VLOOKUP(G4477,Store_Map!$A$2:$I$100,3,FALSE),"")</f>
        <v>0</v>
      </c>
      <c r="I4477">
        <f>IFERROR(VLOOKUP(G4477,Store_Map!$A$2:$I$100,4,FALSE),"")</f>
        <v>0</v>
      </c>
      <c r="J4477">
        <f>IFERROR(VLOOKUP(G4477,Store_Map!$A$2:$I$100,5,FALSE),"")</f>
        <v>0</v>
      </c>
      <c r="K4477">
        <f>IFERROR(VLOOKUP(G4477,Store_Map!$A$2:$I$100,6,FALSE),"")</f>
        <v>0</v>
      </c>
      <c r="L4477">
        <f>IFERROR(VLOOKUP(G4477,Store_Map!$A$2:$I$100,7,FALSE),"")</f>
        <v>0</v>
      </c>
      <c r="M4477">
        <f>IFERROR(VLOOKUP(G4477,Store_Map!$A$2:$I$100,8,FALSE),"")</f>
        <v>0</v>
      </c>
      <c r="N4477">
        <f t="shared" si="621"/>
        <v>0</v>
      </c>
      <c r="O4477" t="str">
        <f t="shared" si="622"/>
        <v>PASS</v>
      </c>
      <c r="P4477" t="str">
        <f t="shared" si="623"/>
        <v>PASS</v>
      </c>
      <c r="Q4477" t="str">
        <f t="shared" si="624"/>
        <v>PASS</v>
      </c>
      <c r="R4477" t="str">
        <f t="shared" si="625"/>
        <v>PASS</v>
      </c>
      <c r="S4477" t="str">
        <f t="shared" si="626"/>
        <v>PASS</v>
      </c>
      <c r="T4477">
        <f t="shared" si="627"/>
        <v>100</v>
      </c>
      <c r="U4477" t="str">
        <f t="shared" si="628"/>
        <v>Low</v>
      </c>
      <c r="V4477" t="str">
        <f t="shared" si="629"/>
        <v>Clean</v>
      </c>
    </row>
    <row r="4478" spans="1:22" x14ac:dyDescent="0.3">
      <c r="A4478" t="str">
        <f>Raw_Data!A4478</f>
        <v>16054275</v>
      </c>
      <c r="B4478">
        <f>Raw_Data!B4478</f>
        <v>45680</v>
      </c>
      <c r="C4478" t="str">
        <f>Raw_Data!C4478</f>
        <v>DULOXETINE HCL DR 30 MG CAP</v>
      </c>
      <c r="D4478" t="str">
        <f>Raw_Data!D4478</f>
        <v>51991074790</v>
      </c>
      <c r="E4478" t="str">
        <f>Raw_Data!E4478</f>
        <v>STEINER, DAVID</v>
      </c>
      <c r="F4478" t="str">
        <f>Raw_Data!F4478</f>
        <v>1972508802</v>
      </c>
      <c r="G4478" t="str">
        <f>Raw_Data!H4478</f>
        <v>1</v>
      </c>
      <c r="H4478">
        <f>IFERROR(VLOOKUP(G4478,Store_Map!$A$2:$I$100,3,FALSE),"")</f>
        <v>0</v>
      </c>
      <c r="I4478">
        <f>IFERROR(VLOOKUP(G4478,Store_Map!$A$2:$I$100,4,FALSE),"")</f>
        <v>0</v>
      </c>
      <c r="J4478">
        <f>IFERROR(VLOOKUP(G4478,Store_Map!$A$2:$I$100,5,FALSE),"")</f>
        <v>0</v>
      </c>
      <c r="K4478">
        <f>IFERROR(VLOOKUP(G4478,Store_Map!$A$2:$I$100,6,FALSE),"")</f>
        <v>0</v>
      </c>
      <c r="L4478">
        <f>IFERROR(VLOOKUP(G4478,Store_Map!$A$2:$I$100,7,FALSE),"")</f>
        <v>0</v>
      </c>
      <c r="M4478">
        <f>IFERROR(VLOOKUP(G4478,Store_Map!$A$2:$I$100,8,FALSE),"")</f>
        <v>0</v>
      </c>
      <c r="N4478">
        <f t="shared" si="621"/>
        <v>0</v>
      </c>
      <c r="O4478" t="str">
        <f t="shared" si="622"/>
        <v>PASS</v>
      </c>
      <c r="P4478" t="str">
        <f t="shared" si="623"/>
        <v>PASS</v>
      </c>
      <c r="Q4478" t="str">
        <f t="shared" si="624"/>
        <v>PASS</v>
      </c>
      <c r="R4478" t="str">
        <f t="shared" si="625"/>
        <v>PASS</v>
      </c>
      <c r="S4478" t="str">
        <f t="shared" si="626"/>
        <v>PASS</v>
      </c>
      <c r="T4478">
        <f t="shared" si="627"/>
        <v>100</v>
      </c>
      <c r="U4478" t="str">
        <f t="shared" si="628"/>
        <v>Low</v>
      </c>
      <c r="V4478" t="str">
        <f t="shared" si="629"/>
        <v>Clean</v>
      </c>
    </row>
    <row r="4479" spans="1:22" x14ac:dyDescent="0.3">
      <c r="A4479" t="str">
        <f>Raw_Data!A4479</f>
        <v>16054374</v>
      </c>
      <c r="B4479">
        <f>Raw_Data!B4479</f>
        <v>45680</v>
      </c>
      <c r="C4479" t="str">
        <f>Raw_Data!C4479</f>
        <v>IBUPROFEN 800 MG TABLET</v>
      </c>
      <c r="D4479" t="str">
        <f>Raw_Data!D4479</f>
        <v>55111068405</v>
      </c>
      <c r="E4479" t="str">
        <f>Raw_Data!E4479</f>
        <v>GIBBS, JON</v>
      </c>
      <c r="F4479" t="str">
        <f>Raw_Data!F4479</f>
        <v>1700896156</v>
      </c>
      <c r="G4479" t="str">
        <f>Raw_Data!H4479</f>
        <v>1</v>
      </c>
      <c r="H4479">
        <f>IFERROR(VLOOKUP(G4479,Store_Map!$A$2:$I$100,3,FALSE),"")</f>
        <v>0</v>
      </c>
      <c r="I4479">
        <f>IFERROR(VLOOKUP(G4479,Store_Map!$A$2:$I$100,4,FALSE),"")</f>
        <v>0</v>
      </c>
      <c r="J4479">
        <f>IFERROR(VLOOKUP(G4479,Store_Map!$A$2:$I$100,5,FALSE),"")</f>
        <v>0</v>
      </c>
      <c r="K4479">
        <f>IFERROR(VLOOKUP(G4479,Store_Map!$A$2:$I$100,6,FALSE),"")</f>
        <v>0</v>
      </c>
      <c r="L4479">
        <f>IFERROR(VLOOKUP(G4479,Store_Map!$A$2:$I$100,7,FALSE),"")</f>
        <v>0</v>
      </c>
      <c r="M4479">
        <f>IFERROR(VLOOKUP(G4479,Store_Map!$A$2:$I$100,8,FALSE),"")</f>
        <v>0</v>
      </c>
      <c r="N4479">
        <f t="shared" si="621"/>
        <v>0</v>
      </c>
      <c r="O4479" t="str">
        <f t="shared" si="622"/>
        <v>PASS</v>
      </c>
      <c r="P4479" t="str">
        <f t="shared" si="623"/>
        <v>PASS</v>
      </c>
      <c r="Q4479" t="str">
        <f t="shared" si="624"/>
        <v>PASS</v>
      </c>
      <c r="R4479" t="str">
        <f t="shared" si="625"/>
        <v>PASS</v>
      </c>
      <c r="S4479" t="str">
        <f t="shared" si="626"/>
        <v>PASS</v>
      </c>
      <c r="T4479">
        <f t="shared" si="627"/>
        <v>100</v>
      </c>
      <c r="U4479" t="str">
        <f t="shared" si="628"/>
        <v>Low</v>
      </c>
      <c r="V4479" t="str">
        <f t="shared" si="629"/>
        <v>Clean</v>
      </c>
    </row>
    <row r="4480" spans="1:22" x14ac:dyDescent="0.3">
      <c r="A4480" t="str">
        <f>Raw_Data!A4480</f>
        <v>16053684</v>
      </c>
      <c r="B4480">
        <f>Raw_Data!B4480</f>
        <v>45680</v>
      </c>
      <c r="C4480" t="str">
        <f>Raw_Data!C4480</f>
        <v>LOSARTAN POTASSIUM 25 MG TA</v>
      </c>
      <c r="D4480" t="str">
        <f>Raw_Data!D4480</f>
        <v>65862020190</v>
      </c>
      <c r="E4480" t="str">
        <f>Raw_Data!E4480</f>
        <v>GIBBS, JON</v>
      </c>
      <c r="F4480" t="str">
        <f>Raw_Data!F4480</f>
        <v>1700896156</v>
      </c>
      <c r="G4480" t="str">
        <f>Raw_Data!H4480</f>
        <v>1</v>
      </c>
      <c r="H4480">
        <f>IFERROR(VLOOKUP(G4480,Store_Map!$A$2:$I$100,3,FALSE),"")</f>
        <v>0</v>
      </c>
      <c r="I4480">
        <f>IFERROR(VLOOKUP(G4480,Store_Map!$A$2:$I$100,4,FALSE),"")</f>
        <v>0</v>
      </c>
      <c r="J4480">
        <f>IFERROR(VLOOKUP(G4480,Store_Map!$A$2:$I$100,5,FALSE),"")</f>
        <v>0</v>
      </c>
      <c r="K4480">
        <f>IFERROR(VLOOKUP(G4480,Store_Map!$A$2:$I$100,6,FALSE),"")</f>
        <v>0</v>
      </c>
      <c r="L4480">
        <f>IFERROR(VLOOKUP(G4480,Store_Map!$A$2:$I$100,7,FALSE),"")</f>
        <v>0</v>
      </c>
      <c r="M4480">
        <f>IFERROR(VLOOKUP(G4480,Store_Map!$A$2:$I$100,8,FALSE),"")</f>
        <v>0</v>
      </c>
      <c r="N4480">
        <f t="shared" si="621"/>
        <v>0</v>
      </c>
      <c r="O4480" t="str">
        <f t="shared" si="622"/>
        <v>PASS</v>
      </c>
      <c r="P4480" t="str">
        <f t="shared" si="623"/>
        <v>PASS</v>
      </c>
      <c r="Q4480" t="str">
        <f t="shared" si="624"/>
        <v>PASS</v>
      </c>
      <c r="R4480" t="str">
        <f t="shared" si="625"/>
        <v>PASS</v>
      </c>
      <c r="S4480" t="str">
        <f t="shared" si="626"/>
        <v>PASS</v>
      </c>
      <c r="T4480">
        <f t="shared" si="627"/>
        <v>100</v>
      </c>
      <c r="U4480" t="str">
        <f t="shared" si="628"/>
        <v>Low</v>
      </c>
      <c r="V4480" t="str">
        <f t="shared" si="629"/>
        <v>Clean</v>
      </c>
    </row>
    <row r="4481" spans="1:22" x14ac:dyDescent="0.3">
      <c r="A4481" t="str">
        <f>Raw_Data!A4481</f>
        <v>16052215</v>
      </c>
      <c r="B4481">
        <f>Raw_Data!B4481</f>
        <v>45680</v>
      </c>
      <c r="C4481" t="str">
        <f>Raw_Data!C4481</f>
        <v>LOSARTAN POTASSIUM 25 MG TA</v>
      </c>
      <c r="D4481" t="str">
        <f>Raw_Data!D4481</f>
        <v>65862020190</v>
      </c>
      <c r="E4481" t="str">
        <f>Raw_Data!E4481</f>
        <v>GIBBS, JON</v>
      </c>
      <c r="F4481" t="str">
        <f>Raw_Data!F4481</f>
        <v>1700896156</v>
      </c>
      <c r="G4481" t="str">
        <f>Raw_Data!H4481</f>
        <v>1</v>
      </c>
      <c r="H4481">
        <f>IFERROR(VLOOKUP(G4481,Store_Map!$A$2:$I$100,3,FALSE),"")</f>
        <v>0</v>
      </c>
      <c r="I4481">
        <f>IFERROR(VLOOKUP(G4481,Store_Map!$A$2:$I$100,4,FALSE),"")</f>
        <v>0</v>
      </c>
      <c r="J4481">
        <f>IFERROR(VLOOKUP(G4481,Store_Map!$A$2:$I$100,5,FALSE),"")</f>
        <v>0</v>
      </c>
      <c r="K4481">
        <f>IFERROR(VLOOKUP(G4481,Store_Map!$A$2:$I$100,6,FALSE),"")</f>
        <v>0</v>
      </c>
      <c r="L4481">
        <f>IFERROR(VLOOKUP(G4481,Store_Map!$A$2:$I$100,7,FALSE),"")</f>
        <v>0</v>
      </c>
      <c r="M4481">
        <f>IFERROR(VLOOKUP(G4481,Store_Map!$A$2:$I$100,8,FALSE),"")</f>
        <v>0</v>
      </c>
      <c r="N4481">
        <f t="shared" si="621"/>
        <v>0</v>
      </c>
      <c r="O4481" t="str">
        <f t="shared" si="622"/>
        <v>PASS</v>
      </c>
      <c r="P4481" t="str">
        <f t="shared" si="623"/>
        <v>PASS</v>
      </c>
      <c r="Q4481" t="str">
        <f t="shared" si="624"/>
        <v>PASS</v>
      </c>
      <c r="R4481" t="str">
        <f t="shared" si="625"/>
        <v>PASS</v>
      </c>
      <c r="S4481" t="str">
        <f t="shared" si="626"/>
        <v>PASS</v>
      </c>
      <c r="T4481">
        <f t="shared" si="627"/>
        <v>100</v>
      </c>
      <c r="U4481" t="str">
        <f t="shared" si="628"/>
        <v>Low</v>
      </c>
      <c r="V4481" t="str">
        <f t="shared" si="629"/>
        <v>Clean</v>
      </c>
    </row>
    <row r="4482" spans="1:22" x14ac:dyDescent="0.3">
      <c r="A4482" t="str">
        <f>Raw_Data!A4482</f>
        <v>16053776</v>
      </c>
      <c r="B4482">
        <f>Raw_Data!B4482</f>
        <v>45680</v>
      </c>
      <c r="C4482" t="str">
        <f>Raw_Data!C4482</f>
        <v>JANUVIA 100 MG TABLET</v>
      </c>
      <c r="D4482" t="str">
        <f>Raw_Data!D4482</f>
        <v>6027754</v>
      </c>
      <c r="E4482" t="str">
        <f>Raw_Data!E4482</f>
        <v>GIBBS, JON</v>
      </c>
      <c r="F4482" t="str">
        <f>Raw_Data!F4482</f>
        <v>1700896156</v>
      </c>
      <c r="G4482" t="str">
        <f>Raw_Data!H4482</f>
        <v>1</v>
      </c>
      <c r="H4482">
        <f>IFERROR(VLOOKUP(G4482,Store_Map!$A$2:$I$100,3,FALSE),"")</f>
        <v>0</v>
      </c>
      <c r="I4482">
        <f>IFERROR(VLOOKUP(G4482,Store_Map!$A$2:$I$100,4,FALSE),"")</f>
        <v>0</v>
      </c>
      <c r="J4482">
        <f>IFERROR(VLOOKUP(G4482,Store_Map!$A$2:$I$100,5,FALSE),"")</f>
        <v>0</v>
      </c>
      <c r="K4482">
        <f>IFERROR(VLOOKUP(G4482,Store_Map!$A$2:$I$100,6,FALSE),"")</f>
        <v>0</v>
      </c>
      <c r="L4482">
        <f>IFERROR(VLOOKUP(G4482,Store_Map!$A$2:$I$100,7,FALSE),"")</f>
        <v>0</v>
      </c>
      <c r="M4482">
        <f>IFERROR(VLOOKUP(G4482,Store_Map!$A$2:$I$100,8,FALSE),"")</f>
        <v>0</v>
      </c>
      <c r="N4482">
        <f t="shared" ref="N4482:N4545" si="630">COUNTBLANK(A4482:M4482)</f>
        <v>0</v>
      </c>
      <c r="O4482" t="str">
        <f t="shared" ref="O4482:O4545" si="631">IF(AND(F4482&lt;&gt;"",LEN(F4482)=10,ISNUMBER(--F4482)),"PASS","REVIEW")</f>
        <v>PASS</v>
      </c>
      <c r="P4482" t="str">
        <f t="shared" ref="P4482:P4545" si="632">IF(AND(D4482&lt;&gt;"",OR(LEN(D4482)=10,LEN(D4482)=11),ISNUMBER(--D4482)),"PASS","REVIEW")</f>
        <v>REVIEW</v>
      </c>
      <c r="Q4482" t="str">
        <f t="shared" ref="Q4482:Q4545" si="633">IF(H4482&lt;&gt;"","PASS","REVIEW")</f>
        <v>PASS</v>
      </c>
      <c r="R4482" t="str">
        <f t="shared" ref="R4482:R4545" si="634">IF(AND(I4482&lt;&gt;"",J4482&lt;&gt;"",K4482&lt;&gt;"",L4482&lt;&gt;"",M4482&lt;&gt;""),"PASS","REVIEW")</f>
        <v>PASS</v>
      </c>
      <c r="S4482" t="str">
        <f t="shared" ref="S4482:S4545" si="635">IF(OR(N4482&gt;0,O4482="REVIEW",P4482="REVIEW",Q4482="REVIEW",R4482="REVIEW"),"REVIEW","PASS")</f>
        <v>REVIEW</v>
      </c>
      <c r="T4482">
        <f t="shared" ref="T4482:T4545" si="636">MAX(0,100-(N4482*5)-IF(O4482="REVIEW",15,0)-IF(P4482="REVIEW",10,0)-IF(Q4482="REVIEW",10,0)-IF(R4482="REVIEW",20,0))</f>
        <v>90</v>
      </c>
      <c r="U4482" t="str">
        <f t="shared" ref="U4482:U4545" si="637">IF(T4482&gt;=90,"Low",IF(T4482&gt;=70,"Medium","High"))</f>
        <v>Low</v>
      </c>
      <c r="V4482" t="str">
        <f t="shared" ref="V4482:V4545" si="638">IF(N4482&gt;0,"Missing required fields",IF(O4482="REVIEW","Invalid provider NPI",IF(P4482="REVIEW","Invalid NDC",IF(Q4482="REVIEW","Store mapping incomplete",IF(R4482="REVIEW","Entity mapping incomplete","Clean")))))</f>
        <v>Invalid NDC</v>
      </c>
    </row>
    <row r="4483" spans="1:22" x14ac:dyDescent="0.3">
      <c r="A4483" t="str">
        <f>Raw_Data!A4483</f>
        <v>16053777</v>
      </c>
      <c r="B4483">
        <f>Raw_Data!B4483</f>
        <v>45680</v>
      </c>
      <c r="C4483" t="str">
        <f>Raw_Data!C4483</f>
        <v>OMEPRAZOLE DR 40 MG CAPSULE</v>
      </c>
      <c r="D4483" t="str">
        <f>Raw_Data!D4483</f>
        <v>57237016290</v>
      </c>
      <c r="E4483" t="str">
        <f>Raw_Data!E4483</f>
        <v>GIBBS, JON</v>
      </c>
      <c r="F4483" t="str">
        <f>Raw_Data!F4483</f>
        <v>1700896156</v>
      </c>
      <c r="G4483" t="str">
        <f>Raw_Data!H4483</f>
        <v>1</v>
      </c>
      <c r="H4483">
        <f>IFERROR(VLOOKUP(G4483,Store_Map!$A$2:$I$100,3,FALSE),"")</f>
        <v>0</v>
      </c>
      <c r="I4483">
        <f>IFERROR(VLOOKUP(G4483,Store_Map!$A$2:$I$100,4,FALSE),"")</f>
        <v>0</v>
      </c>
      <c r="J4483">
        <f>IFERROR(VLOOKUP(G4483,Store_Map!$A$2:$I$100,5,FALSE),"")</f>
        <v>0</v>
      </c>
      <c r="K4483">
        <f>IFERROR(VLOOKUP(G4483,Store_Map!$A$2:$I$100,6,FALSE),"")</f>
        <v>0</v>
      </c>
      <c r="L4483">
        <f>IFERROR(VLOOKUP(G4483,Store_Map!$A$2:$I$100,7,FALSE),"")</f>
        <v>0</v>
      </c>
      <c r="M4483">
        <f>IFERROR(VLOOKUP(G4483,Store_Map!$A$2:$I$100,8,FALSE),"")</f>
        <v>0</v>
      </c>
      <c r="N4483">
        <f t="shared" si="630"/>
        <v>0</v>
      </c>
      <c r="O4483" t="str">
        <f t="shared" si="631"/>
        <v>PASS</v>
      </c>
      <c r="P4483" t="str">
        <f t="shared" si="632"/>
        <v>PASS</v>
      </c>
      <c r="Q4483" t="str">
        <f t="shared" si="633"/>
        <v>PASS</v>
      </c>
      <c r="R4483" t="str">
        <f t="shared" si="634"/>
        <v>PASS</v>
      </c>
      <c r="S4483" t="str">
        <f t="shared" si="635"/>
        <v>PASS</v>
      </c>
      <c r="T4483">
        <f t="shared" si="636"/>
        <v>100</v>
      </c>
      <c r="U4483" t="str">
        <f t="shared" si="637"/>
        <v>Low</v>
      </c>
      <c r="V4483" t="str">
        <f t="shared" si="638"/>
        <v>Clean</v>
      </c>
    </row>
    <row r="4484" spans="1:22" x14ac:dyDescent="0.3">
      <c r="A4484" t="str">
        <f>Raw_Data!A4484</f>
        <v>16054644</v>
      </c>
      <c r="B4484">
        <f>Raw_Data!B4484</f>
        <v>45680</v>
      </c>
      <c r="C4484" t="str">
        <f>Raw_Data!C4484</f>
        <v>LANTUS SOLOSTAR 100 UNIT/ML</v>
      </c>
      <c r="D4484" t="str">
        <f>Raw_Data!D4484</f>
        <v>88221905</v>
      </c>
      <c r="E4484" t="str">
        <f>Raw_Data!E4484</f>
        <v>BYNE, EDMUND</v>
      </c>
      <c r="F4484" t="str">
        <f>Raw_Data!F4484</f>
        <v>1033186648</v>
      </c>
      <c r="G4484" t="str">
        <f>Raw_Data!H4484</f>
        <v>1</v>
      </c>
      <c r="H4484">
        <f>IFERROR(VLOOKUP(G4484,Store_Map!$A$2:$I$100,3,FALSE),"")</f>
        <v>0</v>
      </c>
      <c r="I4484">
        <f>IFERROR(VLOOKUP(G4484,Store_Map!$A$2:$I$100,4,FALSE),"")</f>
        <v>0</v>
      </c>
      <c r="J4484">
        <f>IFERROR(VLOOKUP(G4484,Store_Map!$A$2:$I$100,5,FALSE),"")</f>
        <v>0</v>
      </c>
      <c r="K4484">
        <f>IFERROR(VLOOKUP(G4484,Store_Map!$A$2:$I$100,6,FALSE),"")</f>
        <v>0</v>
      </c>
      <c r="L4484">
        <f>IFERROR(VLOOKUP(G4484,Store_Map!$A$2:$I$100,7,FALSE),"")</f>
        <v>0</v>
      </c>
      <c r="M4484">
        <f>IFERROR(VLOOKUP(G4484,Store_Map!$A$2:$I$100,8,FALSE),"")</f>
        <v>0</v>
      </c>
      <c r="N4484">
        <f t="shared" si="630"/>
        <v>0</v>
      </c>
      <c r="O4484" t="str">
        <f t="shared" si="631"/>
        <v>PASS</v>
      </c>
      <c r="P4484" t="str">
        <f t="shared" si="632"/>
        <v>REVIEW</v>
      </c>
      <c r="Q4484" t="str">
        <f t="shared" si="633"/>
        <v>PASS</v>
      </c>
      <c r="R4484" t="str">
        <f t="shared" si="634"/>
        <v>PASS</v>
      </c>
      <c r="S4484" t="str">
        <f t="shared" si="635"/>
        <v>REVIEW</v>
      </c>
      <c r="T4484">
        <f t="shared" si="636"/>
        <v>90</v>
      </c>
      <c r="U4484" t="str">
        <f t="shared" si="637"/>
        <v>Low</v>
      </c>
      <c r="V4484" t="str">
        <f t="shared" si="638"/>
        <v>Invalid NDC</v>
      </c>
    </row>
    <row r="4485" spans="1:22" x14ac:dyDescent="0.3">
      <c r="A4485" t="str">
        <f>Raw_Data!A4485</f>
        <v>16055465</v>
      </c>
      <c r="B4485">
        <f>Raw_Data!B4485</f>
        <v>45680</v>
      </c>
      <c r="C4485" t="str">
        <f>Raw_Data!C4485</f>
        <v>BUSPIRONE HCL 7.5 MG TABLET</v>
      </c>
      <c r="D4485" t="str">
        <f>Raw_Data!D4485</f>
        <v>64380078706</v>
      </c>
      <c r="E4485" t="str">
        <f>Raw_Data!E4485</f>
        <v>GIBBS, JON</v>
      </c>
      <c r="F4485" t="str">
        <f>Raw_Data!F4485</f>
        <v>1700896156</v>
      </c>
      <c r="G4485" t="str">
        <f>Raw_Data!H4485</f>
        <v>1</v>
      </c>
      <c r="H4485">
        <f>IFERROR(VLOOKUP(G4485,Store_Map!$A$2:$I$100,3,FALSE),"")</f>
        <v>0</v>
      </c>
      <c r="I4485">
        <f>IFERROR(VLOOKUP(G4485,Store_Map!$A$2:$I$100,4,FALSE),"")</f>
        <v>0</v>
      </c>
      <c r="J4485">
        <f>IFERROR(VLOOKUP(G4485,Store_Map!$A$2:$I$100,5,FALSE),"")</f>
        <v>0</v>
      </c>
      <c r="K4485">
        <f>IFERROR(VLOOKUP(G4485,Store_Map!$A$2:$I$100,6,FALSE),"")</f>
        <v>0</v>
      </c>
      <c r="L4485">
        <f>IFERROR(VLOOKUP(G4485,Store_Map!$A$2:$I$100,7,FALSE),"")</f>
        <v>0</v>
      </c>
      <c r="M4485">
        <f>IFERROR(VLOOKUP(G4485,Store_Map!$A$2:$I$100,8,FALSE),"")</f>
        <v>0</v>
      </c>
      <c r="N4485">
        <f t="shared" si="630"/>
        <v>0</v>
      </c>
      <c r="O4485" t="str">
        <f t="shared" si="631"/>
        <v>PASS</v>
      </c>
      <c r="P4485" t="str">
        <f t="shared" si="632"/>
        <v>PASS</v>
      </c>
      <c r="Q4485" t="str">
        <f t="shared" si="633"/>
        <v>PASS</v>
      </c>
      <c r="R4485" t="str">
        <f t="shared" si="634"/>
        <v>PASS</v>
      </c>
      <c r="S4485" t="str">
        <f t="shared" si="635"/>
        <v>PASS</v>
      </c>
      <c r="T4485">
        <f t="shared" si="636"/>
        <v>100</v>
      </c>
      <c r="U4485" t="str">
        <f t="shared" si="637"/>
        <v>Low</v>
      </c>
      <c r="V4485" t="str">
        <f t="shared" si="638"/>
        <v>Clean</v>
      </c>
    </row>
    <row r="4486" spans="1:22" x14ac:dyDescent="0.3">
      <c r="A4486" t="str">
        <f>Raw_Data!A4486</f>
        <v>16049552</v>
      </c>
      <c r="B4486">
        <f>Raw_Data!B4486</f>
        <v>45680</v>
      </c>
      <c r="C4486" t="str">
        <f>Raw_Data!C4486</f>
        <v>ALLOPURINOL 300 MG TABLET</v>
      </c>
      <c r="D4486" t="str">
        <f>Raw_Data!D4486</f>
        <v>23155069401</v>
      </c>
      <c r="E4486" t="str">
        <f>Raw_Data!E4486</f>
        <v>GIBBS, JON</v>
      </c>
      <c r="F4486" t="str">
        <f>Raw_Data!F4486</f>
        <v>1700896156</v>
      </c>
      <c r="G4486" t="str">
        <f>Raw_Data!H4486</f>
        <v>1</v>
      </c>
      <c r="H4486">
        <f>IFERROR(VLOOKUP(G4486,Store_Map!$A$2:$I$100,3,FALSE),"")</f>
        <v>0</v>
      </c>
      <c r="I4486">
        <f>IFERROR(VLOOKUP(G4486,Store_Map!$A$2:$I$100,4,FALSE),"")</f>
        <v>0</v>
      </c>
      <c r="J4486">
        <f>IFERROR(VLOOKUP(G4486,Store_Map!$A$2:$I$100,5,FALSE),"")</f>
        <v>0</v>
      </c>
      <c r="K4486">
        <f>IFERROR(VLOOKUP(G4486,Store_Map!$A$2:$I$100,6,FALSE),"")</f>
        <v>0</v>
      </c>
      <c r="L4486">
        <f>IFERROR(VLOOKUP(G4486,Store_Map!$A$2:$I$100,7,FALSE),"")</f>
        <v>0</v>
      </c>
      <c r="M4486">
        <f>IFERROR(VLOOKUP(G4486,Store_Map!$A$2:$I$100,8,FALSE),"")</f>
        <v>0</v>
      </c>
      <c r="N4486">
        <f t="shared" si="630"/>
        <v>0</v>
      </c>
      <c r="O4486" t="str">
        <f t="shared" si="631"/>
        <v>PASS</v>
      </c>
      <c r="P4486" t="str">
        <f t="shared" si="632"/>
        <v>PASS</v>
      </c>
      <c r="Q4486" t="str">
        <f t="shared" si="633"/>
        <v>PASS</v>
      </c>
      <c r="R4486" t="str">
        <f t="shared" si="634"/>
        <v>PASS</v>
      </c>
      <c r="S4486" t="str">
        <f t="shared" si="635"/>
        <v>PASS</v>
      </c>
      <c r="T4486">
        <f t="shared" si="636"/>
        <v>100</v>
      </c>
      <c r="U4486" t="str">
        <f t="shared" si="637"/>
        <v>Low</v>
      </c>
      <c r="V4486" t="str">
        <f t="shared" si="638"/>
        <v>Clean</v>
      </c>
    </row>
    <row r="4487" spans="1:22" x14ac:dyDescent="0.3">
      <c r="A4487" t="str">
        <f>Raw_Data!A4487</f>
        <v>16055466</v>
      </c>
      <c r="B4487">
        <f>Raw_Data!B4487</f>
        <v>45680</v>
      </c>
      <c r="C4487" t="str">
        <f>Raw_Data!C4487</f>
        <v>ALBUTEROL HFA 90 MCG INHALE</v>
      </c>
      <c r="D4487" t="str">
        <f>Raw_Data!D4487</f>
        <v>69097014260</v>
      </c>
      <c r="E4487" t="str">
        <f>Raw_Data!E4487</f>
        <v>GIBBS, JON</v>
      </c>
      <c r="F4487" t="str">
        <f>Raw_Data!F4487</f>
        <v>1700896156</v>
      </c>
      <c r="G4487" t="str">
        <f>Raw_Data!H4487</f>
        <v>1</v>
      </c>
      <c r="H4487">
        <f>IFERROR(VLOOKUP(G4487,Store_Map!$A$2:$I$100,3,FALSE),"")</f>
        <v>0</v>
      </c>
      <c r="I4487">
        <f>IFERROR(VLOOKUP(G4487,Store_Map!$A$2:$I$100,4,FALSE),"")</f>
        <v>0</v>
      </c>
      <c r="J4487">
        <f>IFERROR(VLOOKUP(G4487,Store_Map!$A$2:$I$100,5,FALSE),"")</f>
        <v>0</v>
      </c>
      <c r="K4487">
        <f>IFERROR(VLOOKUP(G4487,Store_Map!$A$2:$I$100,6,FALSE),"")</f>
        <v>0</v>
      </c>
      <c r="L4487">
        <f>IFERROR(VLOOKUP(G4487,Store_Map!$A$2:$I$100,7,FALSE),"")</f>
        <v>0</v>
      </c>
      <c r="M4487">
        <f>IFERROR(VLOOKUP(G4487,Store_Map!$A$2:$I$100,8,FALSE),"")</f>
        <v>0</v>
      </c>
      <c r="N4487">
        <f t="shared" si="630"/>
        <v>0</v>
      </c>
      <c r="O4487" t="str">
        <f t="shared" si="631"/>
        <v>PASS</v>
      </c>
      <c r="P4487" t="str">
        <f t="shared" si="632"/>
        <v>PASS</v>
      </c>
      <c r="Q4487" t="str">
        <f t="shared" si="633"/>
        <v>PASS</v>
      </c>
      <c r="R4487" t="str">
        <f t="shared" si="634"/>
        <v>PASS</v>
      </c>
      <c r="S4487" t="str">
        <f t="shared" si="635"/>
        <v>PASS</v>
      </c>
      <c r="T4487">
        <f t="shared" si="636"/>
        <v>100</v>
      </c>
      <c r="U4487" t="str">
        <f t="shared" si="637"/>
        <v>Low</v>
      </c>
      <c r="V4487" t="str">
        <f t="shared" si="638"/>
        <v>Clean</v>
      </c>
    </row>
    <row r="4488" spans="1:22" x14ac:dyDescent="0.3">
      <c r="A4488" t="str">
        <f>Raw_Data!A4488</f>
        <v>16055467</v>
      </c>
      <c r="B4488">
        <f>Raw_Data!B4488</f>
        <v>45680</v>
      </c>
      <c r="C4488" t="str">
        <f>Raw_Data!C4488</f>
        <v>TRIAMCINOLONE 0.1% CREAM</v>
      </c>
      <c r="D4488" t="str">
        <f>Raw_Data!D4488</f>
        <v>168000415</v>
      </c>
      <c r="E4488" t="str">
        <f>Raw_Data!E4488</f>
        <v>GIBBS, JON</v>
      </c>
      <c r="F4488" t="str">
        <f>Raw_Data!F4488</f>
        <v>1700896156</v>
      </c>
      <c r="G4488" t="str">
        <f>Raw_Data!H4488</f>
        <v>1</v>
      </c>
      <c r="H4488">
        <f>IFERROR(VLOOKUP(G4488,Store_Map!$A$2:$I$100,3,FALSE),"")</f>
        <v>0</v>
      </c>
      <c r="I4488">
        <f>IFERROR(VLOOKUP(G4488,Store_Map!$A$2:$I$100,4,FALSE),"")</f>
        <v>0</v>
      </c>
      <c r="J4488">
        <f>IFERROR(VLOOKUP(G4488,Store_Map!$A$2:$I$100,5,FALSE),"")</f>
        <v>0</v>
      </c>
      <c r="K4488">
        <f>IFERROR(VLOOKUP(G4488,Store_Map!$A$2:$I$100,6,FALSE),"")</f>
        <v>0</v>
      </c>
      <c r="L4488">
        <f>IFERROR(VLOOKUP(G4488,Store_Map!$A$2:$I$100,7,FALSE),"")</f>
        <v>0</v>
      </c>
      <c r="M4488">
        <f>IFERROR(VLOOKUP(G4488,Store_Map!$A$2:$I$100,8,FALSE),"")</f>
        <v>0</v>
      </c>
      <c r="N4488">
        <f t="shared" si="630"/>
        <v>0</v>
      </c>
      <c r="O4488" t="str">
        <f t="shared" si="631"/>
        <v>PASS</v>
      </c>
      <c r="P4488" t="str">
        <f t="shared" si="632"/>
        <v>REVIEW</v>
      </c>
      <c r="Q4488" t="str">
        <f t="shared" si="633"/>
        <v>PASS</v>
      </c>
      <c r="R4488" t="str">
        <f t="shared" si="634"/>
        <v>PASS</v>
      </c>
      <c r="S4488" t="str">
        <f t="shared" si="635"/>
        <v>REVIEW</v>
      </c>
      <c r="T4488">
        <f t="shared" si="636"/>
        <v>90</v>
      </c>
      <c r="U4488" t="str">
        <f t="shared" si="637"/>
        <v>Low</v>
      </c>
      <c r="V4488" t="str">
        <f t="shared" si="638"/>
        <v>Invalid NDC</v>
      </c>
    </row>
    <row r="4489" spans="1:22" x14ac:dyDescent="0.3">
      <c r="A4489" t="str">
        <f>Raw_Data!A4489</f>
        <v>16054051</v>
      </c>
      <c r="B4489">
        <f>Raw_Data!B4489</f>
        <v>45680</v>
      </c>
      <c r="C4489" t="str">
        <f>Raw_Data!C4489</f>
        <v>ALBUTEROL HFA 90 MCG INHALE</v>
      </c>
      <c r="D4489" t="str">
        <f>Raw_Data!D4489</f>
        <v>66993001968</v>
      </c>
      <c r="E4489" t="str">
        <f>Raw_Data!E4489</f>
        <v>BYNE, EDMUND</v>
      </c>
      <c r="F4489" t="str">
        <f>Raw_Data!F4489</f>
        <v>1033186648</v>
      </c>
      <c r="G4489" t="str">
        <f>Raw_Data!H4489</f>
        <v>1</v>
      </c>
      <c r="H4489">
        <f>IFERROR(VLOOKUP(G4489,Store_Map!$A$2:$I$100,3,FALSE),"")</f>
        <v>0</v>
      </c>
      <c r="I4489">
        <f>IFERROR(VLOOKUP(G4489,Store_Map!$A$2:$I$100,4,FALSE),"")</f>
        <v>0</v>
      </c>
      <c r="J4489">
        <f>IFERROR(VLOOKUP(G4489,Store_Map!$A$2:$I$100,5,FALSE),"")</f>
        <v>0</v>
      </c>
      <c r="K4489">
        <f>IFERROR(VLOOKUP(G4489,Store_Map!$A$2:$I$100,6,FALSE),"")</f>
        <v>0</v>
      </c>
      <c r="L4489">
        <f>IFERROR(VLOOKUP(G4489,Store_Map!$A$2:$I$100,7,FALSE),"")</f>
        <v>0</v>
      </c>
      <c r="M4489">
        <f>IFERROR(VLOOKUP(G4489,Store_Map!$A$2:$I$100,8,FALSE),"")</f>
        <v>0</v>
      </c>
      <c r="N4489">
        <f t="shared" si="630"/>
        <v>0</v>
      </c>
      <c r="O4489" t="str">
        <f t="shared" si="631"/>
        <v>PASS</v>
      </c>
      <c r="P4489" t="str">
        <f t="shared" si="632"/>
        <v>PASS</v>
      </c>
      <c r="Q4489" t="str">
        <f t="shared" si="633"/>
        <v>PASS</v>
      </c>
      <c r="R4489" t="str">
        <f t="shared" si="634"/>
        <v>PASS</v>
      </c>
      <c r="S4489" t="str">
        <f t="shared" si="635"/>
        <v>PASS</v>
      </c>
      <c r="T4489">
        <f t="shared" si="636"/>
        <v>100</v>
      </c>
      <c r="U4489" t="str">
        <f t="shared" si="637"/>
        <v>Low</v>
      </c>
      <c r="V4489" t="str">
        <f t="shared" si="638"/>
        <v>Clean</v>
      </c>
    </row>
    <row r="4490" spans="1:22" x14ac:dyDescent="0.3">
      <c r="A4490" t="str">
        <f>Raw_Data!A4490</f>
        <v>16049495</v>
      </c>
      <c r="B4490">
        <f>Raw_Data!B4490</f>
        <v>45680</v>
      </c>
      <c r="C4490" t="str">
        <f>Raw_Data!C4490</f>
        <v>TADALAFIL 5 MG TABLET</v>
      </c>
      <c r="D4490" t="str">
        <f>Raw_Data!D4490</f>
        <v>27241011203</v>
      </c>
      <c r="E4490" t="str">
        <f>Raw_Data!E4490</f>
        <v>GIBBS, JON</v>
      </c>
      <c r="F4490" t="str">
        <f>Raw_Data!F4490</f>
        <v>1700896156</v>
      </c>
      <c r="G4490" t="str">
        <f>Raw_Data!H4490</f>
        <v>1</v>
      </c>
      <c r="H4490">
        <f>IFERROR(VLOOKUP(G4490,Store_Map!$A$2:$I$100,3,FALSE),"")</f>
        <v>0</v>
      </c>
      <c r="I4490">
        <f>IFERROR(VLOOKUP(G4490,Store_Map!$A$2:$I$100,4,FALSE),"")</f>
        <v>0</v>
      </c>
      <c r="J4490">
        <f>IFERROR(VLOOKUP(G4490,Store_Map!$A$2:$I$100,5,FALSE),"")</f>
        <v>0</v>
      </c>
      <c r="K4490">
        <f>IFERROR(VLOOKUP(G4490,Store_Map!$A$2:$I$100,6,FALSE),"")</f>
        <v>0</v>
      </c>
      <c r="L4490">
        <f>IFERROR(VLOOKUP(G4490,Store_Map!$A$2:$I$100,7,FALSE),"")</f>
        <v>0</v>
      </c>
      <c r="M4490">
        <f>IFERROR(VLOOKUP(G4490,Store_Map!$A$2:$I$100,8,FALSE),"")</f>
        <v>0</v>
      </c>
      <c r="N4490">
        <f t="shared" si="630"/>
        <v>0</v>
      </c>
      <c r="O4490" t="str">
        <f t="shared" si="631"/>
        <v>PASS</v>
      </c>
      <c r="P4490" t="str">
        <f t="shared" si="632"/>
        <v>PASS</v>
      </c>
      <c r="Q4490" t="str">
        <f t="shared" si="633"/>
        <v>PASS</v>
      </c>
      <c r="R4490" t="str">
        <f t="shared" si="634"/>
        <v>PASS</v>
      </c>
      <c r="S4490" t="str">
        <f t="shared" si="635"/>
        <v>PASS</v>
      </c>
      <c r="T4490">
        <f t="shared" si="636"/>
        <v>100</v>
      </c>
      <c r="U4490" t="str">
        <f t="shared" si="637"/>
        <v>Low</v>
      </c>
      <c r="V4490" t="str">
        <f t="shared" si="638"/>
        <v>Clean</v>
      </c>
    </row>
    <row r="4491" spans="1:22" x14ac:dyDescent="0.3">
      <c r="A4491" t="str">
        <f>Raw_Data!A4491</f>
        <v>16052187</v>
      </c>
      <c r="B4491">
        <f>Raw_Data!B4491</f>
        <v>45680</v>
      </c>
      <c r="C4491" t="str">
        <f>Raw_Data!C4491</f>
        <v>ALENDRONATE SODIUM 70 MG TA</v>
      </c>
      <c r="D4491" t="str">
        <f>Raw_Data!D4491</f>
        <v>69097022416</v>
      </c>
      <c r="E4491" t="str">
        <f>Raw_Data!E4491</f>
        <v>GIBBS, JON</v>
      </c>
      <c r="F4491" t="str">
        <f>Raw_Data!F4491</f>
        <v>1700896156</v>
      </c>
      <c r="G4491" t="str">
        <f>Raw_Data!H4491</f>
        <v>1</v>
      </c>
      <c r="H4491">
        <f>IFERROR(VLOOKUP(G4491,Store_Map!$A$2:$I$100,3,FALSE),"")</f>
        <v>0</v>
      </c>
      <c r="I4491">
        <f>IFERROR(VLOOKUP(G4491,Store_Map!$A$2:$I$100,4,FALSE),"")</f>
        <v>0</v>
      </c>
      <c r="J4491">
        <f>IFERROR(VLOOKUP(G4491,Store_Map!$A$2:$I$100,5,FALSE),"")</f>
        <v>0</v>
      </c>
      <c r="K4491">
        <f>IFERROR(VLOOKUP(G4491,Store_Map!$A$2:$I$100,6,FALSE),"")</f>
        <v>0</v>
      </c>
      <c r="L4491">
        <f>IFERROR(VLOOKUP(G4491,Store_Map!$A$2:$I$100,7,FALSE),"")</f>
        <v>0</v>
      </c>
      <c r="M4491">
        <f>IFERROR(VLOOKUP(G4491,Store_Map!$A$2:$I$100,8,FALSE),"")</f>
        <v>0</v>
      </c>
      <c r="N4491">
        <f t="shared" si="630"/>
        <v>0</v>
      </c>
      <c r="O4491" t="str">
        <f t="shared" si="631"/>
        <v>PASS</v>
      </c>
      <c r="P4491" t="str">
        <f t="shared" si="632"/>
        <v>PASS</v>
      </c>
      <c r="Q4491" t="str">
        <f t="shared" si="633"/>
        <v>PASS</v>
      </c>
      <c r="R4491" t="str">
        <f t="shared" si="634"/>
        <v>PASS</v>
      </c>
      <c r="S4491" t="str">
        <f t="shared" si="635"/>
        <v>PASS</v>
      </c>
      <c r="T4491">
        <f t="shared" si="636"/>
        <v>100</v>
      </c>
      <c r="U4491" t="str">
        <f t="shared" si="637"/>
        <v>Low</v>
      </c>
      <c r="V4491" t="str">
        <f t="shared" si="638"/>
        <v>Clean</v>
      </c>
    </row>
    <row r="4492" spans="1:22" x14ac:dyDescent="0.3">
      <c r="A4492" t="str">
        <f>Raw_Data!A4492</f>
        <v>16053591</v>
      </c>
      <c r="B4492">
        <f>Raw_Data!B4492</f>
        <v>45680</v>
      </c>
      <c r="C4492" t="str">
        <f>Raw_Data!C4492</f>
        <v>LISINOPRIL 10 MG TABLET</v>
      </c>
      <c r="D4492" t="str">
        <f>Raw_Data!D4492</f>
        <v>68180098001</v>
      </c>
      <c r="E4492" t="str">
        <f>Raw_Data!E4492</f>
        <v>GIBBS, JON</v>
      </c>
      <c r="F4492" t="str">
        <f>Raw_Data!F4492</f>
        <v>1700896156</v>
      </c>
      <c r="G4492" t="str">
        <f>Raw_Data!H4492</f>
        <v>1</v>
      </c>
      <c r="H4492">
        <f>IFERROR(VLOOKUP(G4492,Store_Map!$A$2:$I$100,3,FALSE),"")</f>
        <v>0</v>
      </c>
      <c r="I4492">
        <f>IFERROR(VLOOKUP(G4492,Store_Map!$A$2:$I$100,4,FALSE),"")</f>
        <v>0</v>
      </c>
      <c r="J4492">
        <f>IFERROR(VLOOKUP(G4492,Store_Map!$A$2:$I$100,5,FALSE),"")</f>
        <v>0</v>
      </c>
      <c r="K4492">
        <f>IFERROR(VLOOKUP(G4492,Store_Map!$A$2:$I$100,6,FALSE),"")</f>
        <v>0</v>
      </c>
      <c r="L4492">
        <f>IFERROR(VLOOKUP(G4492,Store_Map!$A$2:$I$100,7,FALSE),"")</f>
        <v>0</v>
      </c>
      <c r="M4492">
        <f>IFERROR(VLOOKUP(G4492,Store_Map!$A$2:$I$100,8,FALSE),"")</f>
        <v>0</v>
      </c>
      <c r="N4492">
        <f t="shared" si="630"/>
        <v>0</v>
      </c>
      <c r="O4492" t="str">
        <f t="shared" si="631"/>
        <v>PASS</v>
      </c>
      <c r="P4492" t="str">
        <f t="shared" si="632"/>
        <v>PASS</v>
      </c>
      <c r="Q4492" t="str">
        <f t="shared" si="633"/>
        <v>PASS</v>
      </c>
      <c r="R4492" t="str">
        <f t="shared" si="634"/>
        <v>PASS</v>
      </c>
      <c r="S4492" t="str">
        <f t="shared" si="635"/>
        <v>PASS</v>
      </c>
      <c r="T4492">
        <f t="shared" si="636"/>
        <v>100</v>
      </c>
      <c r="U4492" t="str">
        <f t="shared" si="637"/>
        <v>Low</v>
      </c>
      <c r="V4492" t="str">
        <f t="shared" si="638"/>
        <v>Clean</v>
      </c>
    </row>
    <row r="4493" spans="1:22" x14ac:dyDescent="0.3">
      <c r="A4493" t="str">
        <f>Raw_Data!A4493</f>
        <v>16050544</v>
      </c>
      <c r="B4493">
        <f>Raw_Data!B4493</f>
        <v>45680</v>
      </c>
      <c r="C4493" t="str">
        <f>Raw_Data!C4493</f>
        <v>VARDENAFIL HCL 20 MG TABLET</v>
      </c>
      <c r="D4493" t="str">
        <f>Raw_Data!D4493</f>
        <v>70710107103</v>
      </c>
      <c r="E4493" t="str">
        <f>Raw_Data!E4493</f>
        <v>FORD, JAMES</v>
      </c>
      <c r="F4493" t="str">
        <f>Raw_Data!F4493</f>
        <v>1033117684</v>
      </c>
      <c r="G4493" t="str">
        <f>Raw_Data!H4493</f>
        <v>1</v>
      </c>
      <c r="H4493">
        <f>IFERROR(VLOOKUP(G4493,Store_Map!$A$2:$I$100,3,FALSE),"")</f>
        <v>0</v>
      </c>
      <c r="I4493">
        <f>IFERROR(VLOOKUP(G4493,Store_Map!$A$2:$I$100,4,FALSE),"")</f>
        <v>0</v>
      </c>
      <c r="J4493">
        <f>IFERROR(VLOOKUP(G4493,Store_Map!$A$2:$I$100,5,FALSE),"")</f>
        <v>0</v>
      </c>
      <c r="K4493">
        <f>IFERROR(VLOOKUP(G4493,Store_Map!$A$2:$I$100,6,FALSE),"")</f>
        <v>0</v>
      </c>
      <c r="L4493">
        <f>IFERROR(VLOOKUP(G4493,Store_Map!$A$2:$I$100,7,FALSE),"")</f>
        <v>0</v>
      </c>
      <c r="M4493">
        <f>IFERROR(VLOOKUP(G4493,Store_Map!$A$2:$I$100,8,FALSE),"")</f>
        <v>0</v>
      </c>
      <c r="N4493">
        <f t="shared" si="630"/>
        <v>0</v>
      </c>
      <c r="O4493" t="str">
        <f t="shared" si="631"/>
        <v>PASS</v>
      </c>
      <c r="P4493" t="str">
        <f t="shared" si="632"/>
        <v>PASS</v>
      </c>
      <c r="Q4493" t="str">
        <f t="shared" si="633"/>
        <v>PASS</v>
      </c>
      <c r="R4493" t="str">
        <f t="shared" si="634"/>
        <v>PASS</v>
      </c>
      <c r="S4493" t="str">
        <f t="shared" si="635"/>
        <v>PASS</v>
      </c>
      <c r="T4493">
        <f t="shared" si="636"/>
        <v>100</v>
      </c>
      <c r="U4493" t="str">
        <f t="shared" si="637"/>
        <v>Low</v>
      </c>
      <c r="V4493" t="str">
        <f t="shared" si="638"/>
        <v>Clean</v>
      </c>
    </row>
    <row r="4494" spans="1:22" x14ac:dyDescent="0.3">
      <c r="A4494" t="str">
        <f>Raw_Data!A4494</f>
        <v>16055470</v>
      </c>
      <c r="B4494">
        <f>Raw_Data!B4494</f>
        <v>45680</v>
      </c>
      <c r="C4494" t="str">
        <f>Raw_Data!C4494</f>
        <v>ATENOLOL 50 MG TABLET</v>
      </c>
      <c r="D4494" t="str">
        <f>Raw_Data!D4494</f>
        <v>93075201</v>
      </c>
      <c r="E4494" t="str">
        <f>Raw_Data!E4494</f>
        <v>GIBBS, JON</v>
      </c>
      <c r="F4494" t="str">
        <f>Raw_Data!F4494</f>
        <v>1700896156</v>
      </c>
      <c r="G4494" t="str">
        <f>Raw_Data!H4494</f>
        <v>1</v>
      </c>
      <c r="H4494">
        <f>IFERROR(VLOOKUP(G4494,Store_Map!$A$2:$I$100,3,FALSE),"")</f>
        <v>0</v>
      </c>
      <c r="I4494">
        <f>IFERROR(VLOOKUP(G4494,Store_Map!$A$2:$I$100,4,FALSE),"")</f>
        <v>0</v>
      </c>
      <c r="J4494">
        <f>IFERROR(VLOOKUP(G4494,Store_Map!$A$2:$I$100,5,FALSE),"")</f>
        <v>0</v>
      </c>
      <c r="K4494">
        <f>IFERROR(VLOOKUP(G4494,Store_Map!$A$2:$I$100,6,FALSE),"")</f>
        <v>0</v>
      </c>
      <c r="L4494">
        <f>IFERROR(VLOOKUP(G4494,Store_Map!$A$2:$I$100,7,FALSE),"")</f>
        <v>0</v>
      </c>
      <c r="M4494">
        <f>IFERROR(VLOOKUP(G4494,Store_Map!$A$2:$I$100,8,FALSE),"")</f>
        <v>0</v>
      </c>
      <c r="N4494">
        <f t="shared" si="630"/>
        <v>0</v>
      </c>
      <c r="O4494" t="str">
        <f t="shared" si="631"/>
        <v>PASS</v>
      </c>
      <c r="P4494" t="str">
        <f t="shared" si="632"/>
        <v>REVIEW</v>
      </c>
      <c r="Q4494" t="str">
        <f t="shared" si="633"/>
        <v>PASS</v>
      </c>
      <c r="R4494" t="str">
        <f t="shared" si="634"/>
        <v>PASS</v>
      </c>
      <c r="S4494" t="str">
        <f t="shared" si="635"/>
        <v>REVIEW</v>
      </c>
      <c r="T4494">
        <f t="shared" si="636"/>
        <v>90</v>
      </c>
      <c r="U4494" t="str">
        <f t="shared" si="637"/>
        <v>Low</v>
      </c>
      <c r="V4494" t="str">
        <f t="shared" si="638"/>
        <v>Invalid NDC</v>
      </c>
    </row>
    <row r="4495" spans="1:22" x14ac:dyDescent="0.3">
      <c r="A4495" t="str">
        <f>Raw_Data!A4495</f>
        <v>16055471</v>
      </c>
      <c r="B4495">
        <f>Raw_Data!B4495</f>
        <v>45680</v>
      </c>
      <c r="C4495" t="str">
        <f>Raw_Data!C4495</f>
        <v>POTASSIUM CL ER 20 MEQ TABL</v>
      </c>
      <c r="D4495" t="str">
        <f>Raw_Data!D4495</f>
        <v>70010013501</v>
      </c>
      <c r="E4495" t="str">
        <f>Raw_Data!E4495</f>
        <v>GIBBS, JON</v>
      </c>
      <c r="F4495" t="str">
        <f>Raw_Data!F4495</f>
        <v>1700896156</v>
      </c>
      <c r="G4495" t="str">
        <f>Raw_Data!H4495</f>
        <v>1</v>
      </c>
      <c r="H4495">
        <f>IFERROR(VLOOKUP(G4495,Store_Map!$A$2:$I$100,3,FALSE),"")</f>
        <v>0</v>
      </c>
      <c r="I4495">
        <f>IFERROR(VLOOKUP(G4495,Store_Map!$A$2:$I$100,4,FALSE),"")</f>
        <v>0</v>
      </c>
      <c r="J4495">
        <f>IFERROR(VLOOKUP(G4495,Store_Map!$A$2:$I$100,5,FALSE),"")</f>
        <v>0</v>
      </c>
      <c r="K4495">
        <f>IFERROR(VLOOKUP(G4495,Store_Map!$A$2:$I$100,6,FALSE),"")</f>
        <v>0</v>
      </c>
      <c r="L4495">
        <f>IFERROR(VLOOKUP(G4495,Store_Map!$A$2:$I$100,7,FALSE),"")</f>
        <v>0</v>
      </c>
      <c r="M4495">
        <f>IFERROR(VLOOKUP(G4495,Store_Map!$A$2:$I$100,8,FALSE),"")</f>
        <v>0</v>
      </c>
      <c r="N4495">
        <f t="shared" si="630"/>
        <v>0</v>
      </c>
      <c r="O4495" t="str">
        <f t="shared" si="631"/>
        <v>PASS</v>
      </c>
      <c r="P4495" t="str">
        <f t="shared" si="632"/>
        <v>PASS</v>
      </c>
      <c r="Q4495" t="str">
        <f t="shared" si="633"/>
        <v>PASS</v>
      </c>
      <c r="R4495" t="str">
        <f t="shared" si="634"/>
        <v>PASS</v>
      </c>
      <c r="S4495" t="str">
        <f t="shared" si="635"/>
        <v>PASS</v>
      </c>
      <c r="T4495">
        <f t="shared" si="636"/>
        <v>100</v>
      </c>
      <c r="U4495" t="str">
        <f t="shared" si="637"/>
        <v>Low</v>
      </c>
      <c r="V4495" t="str">
        <f t="shared" si="638"/>
        <v>Clean</v>
      </c>
    </row>
    <row r="4496" spans="1:22" x14ac:dyDescent="0.3">
      <c r="A4496" t="str">
        <f>Raw_Data!A4496</f>
        <v>16055472</v>
      </c>
      <c r="B4496">
        <f>Raw_Data!B4496</f>
        <v>45680</v>
      </c>
      <c r="C4496" t="str">
        <f>Raw_Data!C4496</f>
        <v>LORATADINE 10 MG TABLET</v>
      </c>
      <c r="D4496" t="str">
        <f>Raw_Data!D4496</f>
        <v>16571082203</v>
      </c>
      <c r="E4496" t="str">
        <f>Raw_Data!E4496</f>
        <v>GIBBS, JON</v>
      </c>
      <c r="F4496" t="str">
        <f>Raw_Data!F4496</f>
        <v>1700896156</v>
      </c>
      <c r="G4496" t="str">
        <f>Raw_Data!H4496</f>
        <v>1</v>
      </c>
      <c r="H4496">
        <f>IFERROR(VLOOKUP(G4496,Store_Map!$A$2:$I$100,3,FALSE),"")</f>
        <v>0</v>
      </c>
      <c r="I4496">
        <f>IFERROR(VLOOKUP(G4496,Store_Map!$A$2:$I$100,4,FALSE),"")</f>
        <v>0</v>
      </c>
      <c r="J4496">
        <f>IFERROR(VLOOKUP(G4496,Store_Map!$A$2:$I$100,5,FALSE),"")</f>
        <v>0</v>
      </c>
      <c r="K4496">
        <f>IFERROR(VLOOKUP(G4496,Store_Map!$A$2:$I$100,6,FALSE),"")</f>
        <v>0</v>
      </c>
      <c r="L4496">
        <f>IFERROR(VLOOKUP(G4496,Store_Map!$A$2:$I$100,7,FALSE),"")</f>
        <v>0</v>
      </c>
      <c r="M4496">
        <f>IFERROR(VLOOKUP(G4496,Store_Map!$A$2:$I$100,8,FALSE),"")</f>
        <v>0</v>
      </c>
      <c r="N4496">
        <f t="shared" si="630"/>
        <v>0</v>
      </c>
      <c r="O4496" t="str">
        <f t="shared" si="631"/>
        <v>PASS</v>
      </c>
      <c r="P4496" t="str">
        <f t="shared" si="632"/>
        <v>PASS</v>
      </c>
      <c r="Q4496" t="str">
        <f t="shared" si="633"/>
        <v>PASS</v>
      </c>
      <c r="R4496" t="str">
        <f t="shared" si="634"/>
        <v>PASS</v>
      </c>
      <c r="S4496" t="str">
        <f t="shared" si="635"/>
        <v>PASS</v>
      </c>
      <c r="T4496">
        <f t="shared" si="636"/>
        <v>100</v>
      </c>
      <c r="U4496" t="str">
        <f t="shared" si="637"/>
        <v>Low</v>
      </c>
      <c r="V4496" t="str">
        <f t="shared" si="638"/>
        <v>Clean</v>
      </c>
    </row>
    <row r="4497" spans="1:22" x14ac:dyDescent="0.3">
      <c r="A4497" t="str">
        <f>Raw_Data!A4497</f>
        <v>16055473</v>
      </c>
      <c r="B4497">
        <f>Raw_Data!B4497</f>
        <v>45680</v>
      </c>
      <c r="C4497" t="str">
        <f>Raw_Data!C4497</f>
        <v>FUROSEMIDE 40 MG TABLET</v>
      </c>
      <c r="D4497" t="str">
        <f>Raw_Data!D4497</f>
        <v>69315011701</v>
      </c>
      <c r="E4497" t="str">
        <f>Raw_Data!E4497</f>
        <v>GIBBS, JON</v>
      </c>
      <c r="F4497" t="str">
        <f>Raw_Data!F4497</f>
        <v>1700896156</v>
      </c>
      <c r="G4497" t="str">
        <f>Raw_Data!H4497</f>
        <v>1</v>
      </c>
      <c r="H4497">
        <f>IFERROR(VLOOKUP(G4497,Store_Map!$A$2:$I$100,3,FALSE),"")</f>
        <v>0</v>
      </c>
      <c r="I4497">
        <f>IFERROR(VLOOKUP(G4497,Store_Map!$A$2:$I$100,4,FALSE),"")</f>
        <v>0</v>
      </c>
      <c r="J4497">
        <f>IFERROR(VLOOKUP(G4497,Store_Map!$A$2:$I$100,5,FALSE),"")</f>
        <v>0</v>
      </c>
      <c r="K4497">
        <f>IFERROR(VLOOKUP(G4497,Store_Map!$A$2:$I$100,6,FALSE),"")</f>
        <v>0</v>
      </c>
      <c r="L4497">
        <f>IFERROR(VLOOKUP(G4497,Store_Map!$A$2:$I$100,7,FALSE),"")</f>
        <v>0</v>
      </c>
      <c r="M4497">
        <f>IFERROR(VLOOKUP(G4497,Store_Map!$A$2:$I$100,8,FALSE),"")</f>
        <v>0</v>
      </c>
      <c r="N4497">
        <f t="shared" si="630"/>
        <v>0</v>
      </c>
      <c r="O4497" t="str">
        <f t="shared" si="631"/>
        <v>PASS</v>
      </c>
      <c r="P4497" t="str">
        <f t="shared" si="632"/>
        <v>PASS</v>
      </c>
      <c r="Q4497" t="str">
        <f t="shared" si="633"/>
        <v>PASS</v>
      </c>
      <c r="R4497" t="str">
        <f t="shared" si="634"/>
        <v>PASS</v>
      </c>
      <c r="S4497" t="str">
        <f t="shared" si="635"/>
        <v>PASS</v>
      </c>
      <c r="T4497">
        <f t="shared" si="636"/>
        <v>100</v>
      </c>
      <c r="U4497" t="str">
        <f t="shared" si="637"/>
        <v>Low</v>
      </c>
      <c r="V4497" t="str">
        <f t="shared" si="638"/>
        <v>Clean</v>
      </c>
    </row>
    <row r="4498" spans="1:22" x14ac:dyDescent="0.3">
      <c r="A4498" t="str">
        <f>Raw_Data!A4498</f>
        <v>16053474</v>
      </c>
      <c r="B4498">
        <f>Raw_Data!B4498</f>
        <v>45680</v>
      </c>
      <c r="C4498" t="str">
        <f>Raw_Data!C4498</f>
        <v>BYSTOLIC 10 MG TABLET</v>
      </c>
      <c r="D4498" t="str">
        <f>Raw_Data!D4498</f>
        <v>456141090</v>
      </c>
      <c r="E4498" t="str">
        <f>Raw_Data!E4498</f>
        <v>FORD, JAMES</v>
      </c>
      <c r="F4498" t="str">
        <f>Raw_Data!F4498</f>
        <v>1033117684</v>
      </c>
      <c r="G4498" t="str">
        <f>Raw_Data!H4498</f>
        <v>1</v>
      </c>
      <c r="H4498">
        <f>IFERROR(VLOOKUP(G4498,Store_Map!$A$2:$I$100,3,FALSE),"")</f>
        <v>0</v>
      </c>
      <c r="I4498">
        <f>IFERROR(VLOOKUP(G4498,Store_Map!$A$2:$I$100,4,FALSE),"")</f>
        <v>0</v>
      </c>
      <c r="J4498">
        <f>IFERROR(VLOOKUP(G4498,Store_Map!$A$2:$I$100,5,FALSE),"")</f>
        <v>0</v>
      </c>
      <c r="K4498">
        <f>IFERROR(VLOOKUP(G4498,Store_Map!$A$2:$I$100,6,FALSE),"")</f>
        <v>0</v>
      </c>
      <c r="L4498">
        <f>IFERROR(VLOOKUP(G4498,Store_Map!$A$2:$I$100,7,FALSE),"")</f>
        <v>0</v>
      </c>
      <c r="M4498">
        <f>IFERROR(VLOOKUP(G4498,Store_Map!$A$2:$I$100,8,FALSE),"")</f>
        <v>0</v>
      </c>
      <c r="N4498">
        <f t="shared" si="630"/>
        <v>0</v>
      </c>
      <c r="O4498" t="str">
        <f t="shared" si="631"/>
        <v>PASS</v>
      </c>
      <c r="P4498" t="str">
        <f t="shared" si="632"/>
        <v>REVIEW</v>
      </c>
      <c r="Q4498" t="str">
        <f t="shared" si="633"/>
        <v>PASS</v>
      </c>
      <c r="R4498" t="str">
        <f t="shared" si="634"/>
        <v>PASS</v>
      </c>
      <c r="S4498" t="str">
        <f t="shared" si="635"/>
        <v>REVIEW</v>
      </c>
      <c r="T4498">
        <f t="shared" si="636"/>
        <v>90</v>
      </c>
      <c r="U4498" t="str">
        <f t="shared" si="637"/>
        <v>Low</v>
      </c>
      <c r="V4498" t="str">
        <f t="shared" si="638"/>
        <v>Invalid NDC</v>
      </c>
    </row>
    <row r="4499" spans="1:22" x14ac:dyDescent="0.3">
      <c r="A4499" t="str">
        <f>Raw_Data!A4499</f>
        <v>16050752</v>
      </c>
      <c r="B4499">
        <f>Raw_Data!B4499</f>
        <v>45680</v>
      </c>
      <c r="C4499" t="str">
        <f>Raw_Data!C4499</f>
        <v>SYMBICORT 160-4.5 MCG INHAL</v>
      </c>
      <c r="D4499" t="str">
        <f>Raw_Data!D4499</f>
        <v>186037020</v>
      </c>
      <c r="E4499" t="str">
        <f>Raw_Data!E4499</f>
        <v>BYNE, EDMUND</v>
      </c>
      <c r="F4499" t="str">
        <f>Raw_Data!F4499</f>
        <v>1033186648</v>
      </c>
      <c r="G4499" t="str">
        <f>Raw_Data!H4499</f>
        <v>1</v>
      </c>
      <c r="H4499">
        <f>IFERROR(VLOOKUP(G4499,Store_Map!$A$2:$I$100,3,FALSE),"")</f>
        <v>0</v>
      </c>
      <c r="I4499">
        <f>IFERROR(VLOOKUP(G4499,Store_Map!$A$2:$I$100,4,FALSE),"")</f>
        <v>0</v>
      </c>
      <c r="J4499">
        <f>IFERROR(VLOOKUP(G4499,Store_Map!$A$2:$I$100,5,FALSE),"")</f>
        <v>0</v>
      </c>
      <c r="K4499">
        <f>IFERROR(VLOOKUP(G4499,Store_Map!$A$2:$I$100,6,FALSE),"")</f>
        <v>0</v>
      </c>
      <c r="L4499">
        <f>IFERROR(VLOOKUP(G4499,Store_Map!$A$2:$I$100,7,FALSE),"")</f>
        <v>0</v>
      </c>
      <c r="M4499">
        <f>IFERROR(VLOOKUP(G4499,Store_Map!$A$2:$I$100,8,FALSE),"")</f>
        <v>0</v>
      </c>
      <c r="N4499">
        <f t="shared" si="630"/>
        <v>0</v>
      </c>
      <c r="O4499" t="str">
        <f t="shared" si="631"/>
        <v>PASS</v>
      </c>
      <c r="P4499" t="str">
        <f t="shared" si="632"/>
        <v>REVIEW</v>
      </c>
      <c r="Q4499" t="str">
        <f t="shared" si="633"/>
        <v>PASS</v>
      </c>
      <c r="R4499" t="str">
        <f t="shared" si="634"/>
        <v>PASS</v>
      </c>
      <c r="S4499" t="str">
        <f t="shared" si="635"/>
        <v>REVIEW</v>
      </c>
      <c r="T4499">
        <f t="shared" si="636"/>
        <v>90</v>
      </c>
      <c r="U4499" t="str">
        <f t="shared" si="637"/>
        <v>Low</v>
      </c>
      <c r="V4499" t="str">
        <f t="shared" si="638"/>
        <v>Invalid NDC</v>
      </c>
    </row>
    <row r="4500" spans="1:22" x14ac:dyDescent="0.3">
      <c r="A4500" t="str">
        <f>Raw_Data!A4500</f>
        <v>16053069</v>
      </c>
      <c r="B4500">
        <f>Raw_Data!B4500</f>
        <v>45680</v>
      </c>
      <c r="C4500" t="str">
        <f>Raw_Data!C4500</f>
        <v>IPRAT-ALBUT 0.5-3(2.5) MG/3</v>
      </c>
      <c r="D4500" t="str">
        <f>Raw_Data!D4500</f>
        <v>378967160</v>
      </c>
      <c r="E4500" t="str">
        <f>Raw_Data!E4500</f>
        <v>BYNE, EDMUND</v>
      </c>
      <c r="F4500" t="str">
        <f>Raw_Data!F4500</f>
        <v>1033186648</v>
      </c>
      <c r="G4500" t="str">
        <f>Raw_Data!H4500</f>
        <v>1</v>
      </c>
      <c r="H4500">
        <f>IFERROR(VLOOKUP(G4500,Store_Map!$A$2:$I$100,3,FALSE),"")</f>
        <v>0</v>
      </c>
      <c r="I4500">
        <f>IFERROR(VLOOKUP(G4500,Store_Map!$A$2:$I$100,4,FALSE),"")</f>
        <v>0</v>
      </c>
      <c r="J4500">
        <f>IFERROR(VLOOKUP(G4500,Store_Map!$A$2:$I$100,5,FALSE),"")</f>
        <v>0</v>
      </c>
      <c r="K4500">
        <f>IFERROR(VLOOKUP(G4500,Store_Map!$A$2:$I$100,6,FALSE),"")</f>
        <v>0</v>
      </c>
      <c r="L4500">
        <f>IFERROR(VLOOKUP(G4500,Store_Map!$A$2:$I$100,7,FALSE),"")</f>
        <v>0</v>
      </c>
      <c r="M4500">
        <f>IFERROR(VLOOKUP(G4500,Store_Map!$A$2:$I$100,8,FALSE),"")</f>
        <v>0</v>
      </c>
      <c r="N4500">
        <f t="shared" si="630"/>
        <v>0</v>
      </c>
      <c r="O4500" t="str">
        <f t="shared" si="631"/>
        <v>PASS</v>
      </c>
      <c r="P4500" t="str">
        <f t="shared" si="632"/>
        <v>REVIEW</v>
      </c>
      <c r="Q4500" t="str">
        <f t="shared" si="633"/>
        <v>PASS</v>
      </c>
      <c r="R4500" t="str">
        <f t="shared" si="634"/>
        <v>PASS</v>
      </c>
      <c r="S4500" t="str">
        <f t="shared" si="635"/>
        <v>REVIEW</v>
      </c>
      <c r="T4500">
        <f t="shared" si="636"/>
        <v>90</v>
      </c>
      <c r="U4500" t="str">
        <f t="shared" si="637"/>
        <v>Low</v>
      </c>
      <c r="V4500" t="str">
        <f t="shared" si="638"/>
        <v>Invalid NDC</v>
      </c>
    </row>
    <row r="4501" spans="1:22" x14ac:dyDescent="0.3">
      <c r="A4501" t="str">
        <f>Raw_Data!A4501</f>
        <v>16055476</v>
      </c>
      <c r="B4501">
        <f>Raw_Data!B4501</f>
        <v>45680</v>
      </c>
      <c r="C4501" t="str">
        <f>Raw_Data!C4501</f>
        <v>METFORMIN HCL 500MG TABS</v>
      </c>
      <c r="D4501" t="str">
        <f>Raw_Data!D4501</f>
        <v>70010006309</v>
      </c>
      <c r="E4501" t="str">
        <f>Raw_Data!E4501</f>
        <v>BYNE, EDMUND</v>
      </c>
      <c r="F4501" t="str">
        <f>Raw_Data!F4501</f>
        <v>1033186648</v>
      </c>
      <c r="G4501" t="str">
        <f>Raw_Data!H4501</f>
        <v>1</v>
      </c>
      <c r="H4501">
        <f>IFERROR(VLOOKUP(G4501,Store_Map!$A$2:$I$100,3,FALSE),"")</f>
        <v>0</v>
      </c>
      <c r="I4501">
        <f>IFERROR(VLOOKUP(G4501,Store_Map!$A$2:$I$100,4,FALSE),"")</f>
        <v>0</v>
      </c>
      <c r="J4501">
        <f>IFERROR(VLOOKUP(G4501,Store_Map!$A$2:$I$100,5,FALSE),"")</f>
        <v>0</v>
      </c>
      <c r="K4501">
        <f>IFERROR(VLOOKUP(G4501,Store_Map!$A$2:$I$100,6,FALSE),"")</f>
        <v>0</v>
      </c>
      <c r="L4501">
        <f>IFERROR(VLOOKUP(G4501,Store_Map!$A$2:$I$100,7,FALSE),"")</f>
        <v>0</v>
      </c>
      <c r="M4501">
        <f>IFERROR(VLOOKUP(G4501,Store_Map!$A$2:$I$100,8,FALSE),"")</f>
        <v>0</v>
      </c>
      <c r="N4501">
        <f t="shared" si="630"/>
        <v>0</v>
      </c>
      <c r="O4501" t="str">
        <f t="shared" si="631"/>
        <v>PASS</v>
      </c>
      <c r="P4501" t="str">
        <f t="shared" si="632"/>
        <v>PASS</v>
      </c>
      <c r="Q4501" t="str">
        <f t="shared" si="633"/>
        <v>PASS</v>
      </c>
      <c r="R4501" t="str">
        <f t="shared" si="634"/>
        <v>PASS</v>
      </c>
      <c r="S4501" t="str">
        <f t="shared" si="635"/>
        <v>PASS</v>
      </c>
      <c r="T4501">
        <f t="shared" si="636"/>
        <v>100</v>
      </c>
      <c r="U4501" t="str">
        <f t="shared" si="637"/>
        <v>Low</v>
      </c>
      <c r="V4501" t="str">
        <f t="shared" si="638"/>
        <v>Clean</v>
      </c>
    </row>
    <row r="4502" spans="1:22" x14ac:dyDescent="0.3">
      <c r="A4502" t="str">
        <f>Raw_Data!A4502</f>
        <v>16055477</v>
      </c>
      <c r="B4502">
        <f>Raw_Data!B4502</f>
        <v>45680</v>
      </c>
      <c r="C4502" t="str">
        <f>Raw_Data!C4502</f>
        <v>OLMESARTAN-HCTZ 20-12.5 MG</v>
      </c>
      <c r="D4502" t="str">
        <f>Raw_Data!D4502</f>
        <v>65862077990</v>
      </c>
      <c r="E4502" t="str">
        <f>Raw_Data!E4502</f>
        <v>BYNE, EDMUND</v>
      </c>
      <c r="F4502" t="str">
        <f>Raw_Data!F4502</f>
        <v>1033186648</v>
      </c>
      <c r="G4502" t="str">
        <f>Raw_Data!H4502</f>
        <v>1</v>
      </c>
      <c r="H4502">
        <f>IFERROR(VLOOKUP(G4502,Store_Map!$A$2:$I$100,3,FALSE),"")</f>
        <v>0</v>
      </c>
      <c r="I4502">
        <f>IFERROR(VLOOKUP(G4502,Store_Map!$A$2:$I$100,4,FALSE),"")</f>
        <v>0</v>
      </c>
      <c r="J4502">
        <f>IFERROR(VLOOKUP(G4502,Store_Map!$A$2:$I$100,5,FALSE),"")</f>
        <v>0</v>
      </c>
      <c r="K4502">
        <f>IFERROR(VLOOKUP(G4502,Store_Map!$A$2:$I$100,6,FALSE),"")</f>
        <v>0</v>
      </c>
      <c r="L4502">
        <f>IFERROR(VLOOKUP(G4502,Store_Map!$A$2:$I$100,7,FALSE),"")</f>
        <v>0</v>
      </c>
      <c r="M4502">
        <f>IFERROR(VLOOKUP(G4502,Store_Map!$A$2:$I$100,8,FALSE),"")</f>
        <v>0</v>
      </c>
      <c r="N4502">
        <f t="shared" si="630"/>
        <v>0</v>
      </c>
      <c r="O4502" t="str">
        <f t="shared" si="631"/>
        <v>PASS</v>
      </c>
      <c r="P4502" t="str">
        <f t="shared" si="632"/>
        <v>PASS</v>
      </c>
      <c r="Q4502" t="str">
        <f t="shared" si="633"/>
        <v>PASS</v>
      </c>
      <c r="R4502" t="str">
        <f t="shared" si="634"/>
        <v>PASS</v>
      </c>
      <c r="S4502" t="str">
        <f t="shared" si="635"/>
        <v>PASS</v>
      </c>
      <c r="T4502">
        <f t="shared" si="636"/>
        <v>100</v>
      </c>
      <c r="U4502" t="str">
        <f t="shared" si="637"/>
        <v>Low</v>
      </c>
      <c r="V4502" t="str">
        <f t="shared" si="638"/>
        <v>Clean</v>
      </c>
    </row>
    <row r="4503" spans="1:22" x14ac:dyDescent="0.3">
      <c r="A4503" t="str">
        <f>Raw_Data!A4503</f>
        <v>16055479</v>
      </c>
      <c r="B4503">
        <f>Raw_Data!B4503</f>
        <v>45680</v>
      </c>
      <c r="C4503" t="str">
        <f>Raw_Data!C4503</f>
        <v>ATORVASTATIN 20 MG TABLET</v>
      </c>
      <c r="D4503" t="str">
        <f>Raw_Data!D4503</f>
        <v>67877051290</v>
      </c>
      <c r="E4503" t="str">
        <f>Raw_Data!E4503</f>
        <v>BYNE, EDMUND</v>
      </c>
      <c r="F4503" t="str">
        <f>Raw_Data!F4503</f>
        <v>1033186648</v>
      </c>
      <c r="G4503" t="str">
        <f>Raw_Data!H4503</f>
        <v>1</v>
      </c>
      <c r="H4503">
        <f>IFERROR(VLOOKUP(G4503,Store_Map!$A$2:$I$100,3,FALSE),"")</f>
        <v>0</v>
      </c>
      <c r="I4503">
        <f>IFERROR(VLOOKUP(G4503,Store_Map!$A$2:$I$100,4,FALSE),"")</f>
        <v>0</v>
      </c>
      <c r="J4503">
        <f>IFERROR(VLOOKUP(G4503,Store_Map!$A$2:$I$100,5,FALSE),"")</f>
        <v>0</v>
      </c>
      <c r="K4503">
        <f>IFERROR(VLOOKUP(G4503,Store_Map!$A$2:$I$100,6,FALSE),"")</f>
        <v>0</v>
      </c>
      <c r="L4503">
        <f>IFERROR(VLOOKUP(G4503,Store_Map!$A$2:$I$100,7,FALSE),"")</f>
        <v>0</v>
      </c>
      <c r="M4503">
        <f>IFERROR(VLOOKUP(G4503,Store_Map!$A$2:$I$100,8,FALSE),"")</f>
        <v>0</v>
      </c>
      <c r="N4503">
        <f t="shared" si="630"/>
        <v>0</v>
      </c>
      <c r="O4503" t="str">
        <f t="shared" si="631"/>
        <v>PASS</v>
      </c>
      <c r="P4503" t="str">
        <f t="shared" si="632"/>
        <v>PASS</v>
      </c>
      <c r="Q4503" t="str">
        <f t="shared" si="633"/>
        <v>PASS</v>
      </c>
      <c r="R4503" t="str">
        <f t="shared" si="634"/>
        <v>PASS</v>
      </c>
      <c r="S4503" t="str">
        <f t="shared" si="635"/>
        <v>PASS</v>
      </c>
      <c r="T4503">
        <f t="shared" si="636"/>
        <v>100</v>
      </c>
      <c r="U4503" t="str">
        <f t="shared" si="637"/>
        <v>Low</v>
      </c>
      <c r="V4503" t="str">
        <f t="shared" si="638"/>
        <v>Clean</v>
      </c>
    </row>
    <row r="4504" spans="1:22" x14ac:dyDescent="0.3">
      <c r="A4504" t="str">
        <f>Raw_Data!A4504</f>
        <v>16055480</v>
      </c>
      <c r="B4504">
        <f>Raw_Data!B4504</f>
        <v>45680</v>
      </c>
      <c r="C4504" t="str">
        <f>Raw_Data!C4504</f>
        <v>SILDENAFIL 100 MG TABLET</v>
      </c>
      <c r="D4504" t="str">
        <f>Raw_Data!D4504</f>
        <v>13668018830</v>
      </c>
      <c r="E4504" t="str">
        <f>Raw_Data!E4504</f>
        <v>BYNE, EDMUND</v>
      </c>
      <c r="F4504" t="str">
        <f>Raw_Data!F4504</f>
        <v>1033186648</v>
      </c>
      <c r="G4504" t="str">
        <f>Raw_Data!H4504</f>
        <v>1</v>
      </c>
      <c r="H4504">
        <f>IFERROR(VLOOKUP(G4504,Store_Map!$A$2:$I$100,3,FALSE),"")</f>
        <v>0</v>
      </c>
      <c r="I4504">
        <f>IFERROR(VLOOKUP(G4504,Store_Map!$A$2:$I$100,4,FALSE),"")</f>
        <v>0</v>
      </c>
      <c r="J4504">
        <f>IFERROR(VLOOKUP(G4504,Store_Map!$A$2:$I$100,5,FALSE),"")</f>
        <v>0</v>
      </c>
      <c r="K4504">
        <f>IFERROR(VLOOKUP(G4504,Store_Map!$A$2:$I$100,6,FALSE),"")</f>
        <v>0</v>
      </c>
      <c r="L4504">
        <f>IFERROR(VLOOKUP(G4504,Store_Map!$A$2:$I$100,7,FALSE),"")</f>
        <v>0</v>
      </c>
      <c r="M4504">
        <f>IFERROR(VLOOKUP(G4504,Store_Map!$A$2:$I$100,8,FALSE),"")</f>
        <v>0</v>
      </c>
      <c r="N4504">
        <f t="shared" si="630"/>
        <v>0</v>
      </c>
      <c r="O4504" t="str">
        <f t="shared" si="631"/>
        <v>PASS</v>
      </c>
      <c r="P4504" t="str">
        <f t="shared" si="632"/>
        <v>PASS</v>
      </c>
      <c r="Q4504" t="str">
        <f t="shared" si="633"/>
        <v>PASS</v>
      </c>
      <c r="R4504" t="str">
        <f t="shared" si="634"/>
        <v>PASS</v>
      </c>
      <c r="S4504" t="str">
        <f t="shared" si="635"/>
        <v>PASS</v>
      </c>
      <c r="T4504">
        <f t="shared" si="636"/>
        <v>100</v>
      </c>
      <c r="U4504" t="str">
        <f t="shared" si="637"/>
        <v>Low</v>
      </c>
      <c r="V4504" t="str">
        <f t="shared" si="638"/>
        <v>Clean</v>
      </c>
    </row>
    <row r="4505" spans="1:22" x14ac:dyDescent="0.3">
      <c r="A4505" t="str">
        <f>Raw_Data!A4505</f>
        <v>16055475</v>
      </c>
      <c r="B4505">
        <f>Raw_Data!B4505</f>
        <v>45680</v>
      </c>
      <c r="C4505" t="str">
        <f>Raw_Data!C4505</f>
        <v>*LEVOTHYROXINE 100 MCG TABL</v>
      </c>
      <c r="D4505" t="str">
        <f>Raw_Data!D4505</f>
        <v>68180096909</v>
      </c>
      <c r="E4505" t="str">
        <f>Raw_Data!E4505</f>
        <v>WIRSING-BLACK, ROBYN</v>
      </c>
      <c r="F4505" t="str">
        <f>Raw_Data!F4505</f>
        <v>1861695629</v>
      </c>
      <c r="G4505" t="str">
        <f>Raw_Data!H4505</f>
        <v>1</v>
      </c>
      <c r="H4505">
        <f>IFERROR(VLOOKUP(G4505,Store_Map!$A$2:$I$100,3,FALSE),"")</f>
        <v>0</v>
      </c>
      <c r="I4505">
        <f>IFERROR(VLOOKUP(G4505,Store_Map!$A$2:$I$100,4,FALSE),"")</f>
        <v>0</v>
      </c>
      <c r="J4505">
        <f>IFERROR(VLOOKUP(G4505,Store_Map!$A$2:$I$100,5,FALSE),"")</f>
        <v>0</v>
      </c>
      <c r="K4505">
        <f>IFERROR(VLOOKUP(G4505,Store_Map!$A$2:$I$100,6,FALSE),"")</f>
        <v>0</v>
      </c>
      <c r="L4505">
        <f>IFERROR(VLOOKUP(G4505,Store_Map!$A$2:$I$100,7,FALSE),"")</f>
        <v>0</v>
      </c>
      <c r="M4505">
        <f>IFERROR(VLOOKUP(G4505,Store_Map!$A$2:$I$100,8,FALSE),"")</f>
        <v>0</v>
      </c>
      <c r="N4505">
        <f t="shared" si="630"/>
        <v>0</v>
      </c>
      <c r="O4505" t="str">
        <f t="shared" si="631"/>
        <v>PASS</v>
      </c>
      <c r="P4505" t="str">
        <f t="shared" si="632"/>
        <v>PASS</v>
      </c>
      <c r="Q4505" t="str">
        <f t="shared" si="633"/>
        <v>PASS</v>
      </c>
      <c r="R4505" t="str">
        <f t="shared" si="634"/>
        <v>PASS</v>
      </c>
      <c r="S4505" t="str">
        <f t="shared" si="635"/>
        <v>PASS</v>
      </c>
      <c r="T4505">
        <f t="shared" si="636"/>
        <v>100</v>
      </c>
      <c r="U4505" t="str">
        <f t="shared" si="637"/>
        <v>Low</v>
      </c>
      <c r="V4505" t="str">
        <f t="shared" si="638"/>
        <v>Clean</v>
      </c>
    </row>
    <row r="4506" spans="1:22" x14ac:dyDescent="0.3">
      <c r="A4506" t="str">
        <f>Raw_Data!A4506</f>
        <v>16053707</v>
      </c>
      <c r="B4506">
        <f>Raw_Data!B4506</f>
        <v>45680</v>
      </c>
      <c r="C4506" t="str">
        <f>Raw_Data!C4506</f>
        <v>CYCLOBENZAPRINE 10 MG TABLE</v>
      </c>
      <c r="D4506" t="str">
        <f>Raw_Data!D4506</f>
        <v>52817033210</v>
      </c>
      <c r="E4506" t="str">
        <f>Raw_Data!E4506</f>
        <v>BYNE, EDMUND</v>
      </c>
      <c r="F4506" t="str">
        <f>Raw_Data!F4506</f>
        <v>1033186648</v>
      </c>
      <c r="G4506" t="str">
        <f>Raw_Data!H4506</f>
        <v>1</v>
      </c>
      <c r="H4506">
        <f>IFERROR(VLOOKUP(G4506,Store_Map!$A$2:$I$100,3,FALSE),"")</f>
        <v>0</v>
      </c>
      <c r="I4506">
        <f>IFERROR(VLOOKUP(G4506,Store_Map!$A$2:$I$100,4,FALSE),"")</f>
        <v>0</v>
      </c>
      <c r="J4506">
        <f>IFERROR(VLOOKUP(G4506,Store_Map!$A$2:$I$100,5,FALSE),"")</f>
        <v>0</v>
      </c>
      <c r="K4506">
        <f>IFERROR(VLOOKUP(G4506,Store_Map!$A$2:$I$100,6,FALSE),"")</f>
        <v>0</v>
      </c>
      <c r="L4506">
        <f>IFERROR(VLOOKUP(G4506,Store_Map!$A$2:$I$100,7,FALSE),"")</f>
        <v>0</v>
      </c>
      <c r="M4506">
        <f>IFERROR(VLOOKUP(G4506,Store_Map!$A$2:$I$100,8,FALSE),"")</f>
        <v>0</v>
      </c>
      <c r="N4506">
        <f t="shared" si="630"/>
        <v>0</v>
      </c>
      <c r="O4506" t="str">
        <f t="shared" si="631"/>
        <v>PASS</v>
      </c>
      <c r="P4506" t="str">
        <f t="shared" si="632"/>
        <v>PASS</v>
      </c>
      <c r="Q4506" t="str">
        <f t="shared" si="633"/>
        <v>PASS</v>
      </c>
      <c r="R4506" t="str">
        <f t="shared" si="634"/>
        <v>PASS</v>
      </c>
      <c r="S4506" t="str">
        <f t="shared" si="635"/>
        <v>PASS</v>
      </c>
      <c r="T4506">
        <f t="shared" si="636"/>
        <v>100</v>
      </c>
      <c r="U4506" t="str">
        <f t="shared" si="637"/>
        <v>Low</v>
      </c>
      <c r="V4506" t="str">
        <f t="shared" si="638"/>
        <v>Clean</v>
      </c>
    </row>
    <row r="4507" spans="1:22" x14ac:dyDescent="0.3">
      <c r="A4507" t="str">
        <f>Raw_Data!A4507</f>
        <v>16055481</v>
      </c>
      <c r="B4507">
        <f>Raw_Data!B4507</f>
        <v>45680</v>
      </c>
      <c r="C4507" t="str">
        <f>Raw_Data!C4507</f>
        <v>LISINOPRIL 40 MG TABLET</v>
      </c>
      <c r="D4507" t="str">
        <f>Raw_Data!D4507</f>
        <v>43547035610</v>
      </c>
      <c r="E4507" t="str">
        <f>Raw_Data!E4507</f>
        <v>GIBBS, JON</v>
      </c>
      <c r="F4507" t="str">
        <f>Raw_Data!F4507</f>
        <v>1700896156</v>
      </c>
      <c r="G4507" t="str">
        <f>Raw_Data!H4507</f>
        <v>1</v>
      </c>
      <c r="H4507">
        <f>IFERROR(VLOOKUP(G4507,Store_Map!$A$2:$I$100,3,FALSE),"")</f>
        <v>0</v>
      </c>
      <c r="I4507">
        <f>IFERROR(VLOOKUP(G4507,Store_Map!$A$2:$I$100,4,FALSE),"")</f>
        <v>0</v>
      </c>
      <c r="J4507">
        <f>IFERROR(VLOOKUP(G4507,Store_Map!$A$2:$I$100,5,FALSE),"")</f>
        <v>0</v>
      </c>
      <c r="K4507">
        <f>IFERROR(VLOOKUP(G4507,Store_Map!$A$2:$I$100,6,FALSE),"")</f>
        <v>0</v>
      </c>
      <c r="L4507">
        <f>IFERROR(VLOOKUP(G4507,Store_Map!$A$2:$I$100,7,FALSE),"")</f>
        <v>0</v>
      </c>
      <c r="M4507">
        <f>IFERROR(VLOOKUP(G4507,Store_Map!$A$2:$I$100,8,FALSE),"")</f>
        <v>0</v>
      </c>
      <c r="N4507">
        <f t="shared" si="630"/>
        <v>0</v>
      </c>
      <c r="O4507" t="str">
        <f t="shared" si="631"/>
        <v>PASS</v>
      </c>
      <c r="P4507" t="str">
        <f t="shared" si="632"/>
        <v>PASS</v>
      </c>
      <c r="Q4507" t="str">
        <f t="shared" si="633"/>
        <v>PASS</v>
      </c>
      <c r="R4507" t="str">
        <f t="shared" si="634"/>
        <v>PASS</v>
      </c>
      <c r="S4507" t="str">
        <f t="shared" si="635"/>
        <v>PASS</v>
      </c>
      <c r="T4507">
        <f t="shared" si="636"/>
        <v>100</v>
      </c>
      <c r="U4507" t="str">
        <f t="shared" si="637"/>
        <v>Low</v>
      </c>
      <c r="V4507" t="str">
        <f t="shared" si="638"/>
        <v>Clean</v>
      </c>
    </row>
    <row r="4508" spans="1:22" x14ac:dyDescent="0.3">
      <c r="A4508" t="str">
        <f>Raw_Data!A4508</f>
        <v>16055482</v>
      </c>
      <c r="B4508">
        <f>Raw_Data!B4508</f>
        <v>45680</v>
      </c>
      <c r="C4508" t="str">
        <f>Raw_Data!C4508</f>
        <v>ONDANSETRON HCL 4 MG TABLET</v>
      </c>
      <c r="D4508" t="str">
        <f>Raw_Data!D4508</f>
        <v>55111015330</v>
      </c>
      <c r="E4508" t="str">
        <f>Raw_Data!E4508</f>
        <v>GIBBS, JON</v>
      </c>
      <c r="F4508" t="str">
        <f>Raw_Data!F4508</f>
        <v>1700896156</v>
      </c>
      <c r="G4508" t="str">
        <f>Raw_Data!H4508</f>
        <v>1</v>
      </c>
      <c r="H4508">
        <f>IFERROR(VLOOKUP(G4508,Store_Map!$A$2:$I$100,3,FALSE),"")</f>
        <v>0</v>
      </c>
      <c r="I4508">
        <f>IFERROR(VLOOKUP(G4508,Store_Map!$A$2:$I$100,4,FALSE),"")</f>
        <v>0</v>
      </c>
      <c r="J4508">
        <f>IFERROR(VLOOKUP(G4508,Store_Map!$A$2:$I$100,5,FALSE),"")</f>
        <v>0</v>
      </c>
      <c r="K4508">
        <f>IFERROR(VLOOKUP(G4508,Store_Map!$A$2:$I$100,6,FALSE),"")</f>
        <v>0</v>
      </c>
      <c r="L4508">
        <f>IFERROR(VLOOKUP(G4508,Store_Map!$A$2:$I$100,7,FALSE),"")</f>
        <v>0</v>
      </c>
      <c r="M4508">
        <f>IFERROR(VLOOKUP(G4508,Store_Map!$A$2:$I$100,8,FALSE),"")</f>
        <v>0</v>
      </c>
      <c r="N4508">
        <f t="shared" si="630"/>
        <v>0</v>
      </c>
      <c r="O4508" t="str">
        <f t="shared" si="631"/>
        <v>PASS</v>
      </c>
      <c r="P4508" t="str">
        <f t="shared" si="632"/>
        <v>PASS</v>
      </c>
      <c r="Q4508" t="str">
        <f t="shared" si="633"/>
        <v>PASS</v>
      </c>
      <c r="R4508" t="str">
        <f t="shared" si="634"/>
        <v>PASS</v>
      </c>
      <c r="S4508" t="str">
        <f t="shared" si="635"/>
        <v>PASS</v>
      </c>
      <c r="T4508">
        <f t="shared" si="636"/>
        <v>100</v>
      </c>
      <c r="U4508" t="str">
        <f t="shared" si="637"/>
        <v>Low</v>
      </c>
      <c r="V4508" t="str">
        <f t="shared" si="638"/>
        <v>Clean</v>
      </c>
    </row>
    <row r="4509" spans="1:22" x14ac:dyDescent="0.3">
      <c r="A4509" t="str">
        <f>Raw_Data!A4509</f>
        <v>16055483</v>
      </c>
      <c r="B4509">
        <f>Raw_Data!B4509</f>
        <v>45680</v>
      </c>
      <c r="C4509" t="str">
        <f>Raw_Data!C4509</f>
        <v>AMOXICILLIN 500 MG CAPSULE</v>
      </c>
      <c r="D4509" t="str">
        <f>Raw_Data!D4509</f>
        <v>57237003101</v>
      </c>
      <c r="E4509" t="str">
        <f>Raw_Data!E4509</f>
        <v>BYNE, EDMUND</v>
      </c>
      <c r="F4509" t="str">
        <f>Raw_Data!F4509</f>
        <v>1033186648</v>
      </c>
      <c r="G4509" t="str">
        <f>Raw_Data!H4509</f>
        <v>1</v>
      </c>
      <c r="H4509">
        <f>IFERROR(VLOOKUP(G4509,Store_Map!$A$2:$I$100,3,FALSE),"")</f>
        <v>0</v>
      </c>
      <c r="I4509">
        <f>IFERROR(VLOOKUP(G4509,Store_Map!$A$2:$I$100,4,FALSE),"")</f>
        <v>0</v>
      </c>
      <c r="J4509">
        <f>IFERROR(VLOOKUP(G4509,Store_Map!$A$2:$I$100,5,FALSE),"")</f>
        <v>0</v>
      </c>
      <c r="K4509">
        <f>IFERROR(VLOOKUP(G4509,Store_Map!$A$2:$I$100,6,FALSE),"")</f>
        <v>0</v>
      </c>
      <c r="L4509">
        <f>IFERROR(VLOOKUP(G4509,Store_Map!$A$2:$I$100,7,FALSE),"")</f>
        <v>0</v>
      </c>
      <c r="M4509">
        <f>IFERROR(VLOOKUP(G4509,Store_Map!$A$2:$I$100,8,FALSE),"")</f>
        <v>0</v>
      </c>
      <c r="N4509">
        <f t="shared" si="630"/>
        <v>0</v>
      </c>
      <c r="O4509" t="str">
        <f t="shared" si="631"/>
        <v>PASS</v>
      </c>
      <c r="P4509" t="str">
        <f t="shared" si="632"/>
        <v>PASS</v>
      </c>
      <c r="Q4509" t="str">
        <f t="shared" si="633"/>
        <v>PASS</v>
      </c>
      <c r="R4509" t="str">
        <f t="shared" si="634"/>
        <v>PASS</v>
      </c>
      <c r="S4509" t="str">
        <f t="shared" si="635"/>
        <v>PASS</v>
      </c>
      <c r="T4509">
        <f t="shared" si="636"/>
        <v>100</v>
      </c>
      <c r="U4509" t="str">
        <f t="shared" si="637"/>
        <v>Low</v>
      </c>
      <c r="V4509" t="str">
        <f t="shared" si="638"/>
        <v>Clean</v>
      </c>
    </row>
    <row r="4510" spans="1:22" x14ac:dyDescent="0.3">
      <c r="A4510" t="str">
        <f>Raw_Data!A4510</f>
        <v>12001803</v>
      </c>
      <c r="B4510">
        <f>Raw_Data!B4510</f>
        <v>45680</v>
      </c>
      <c r="C4510" t="str">
        <f>Raw_Data!C4510</f>
        <v>METHYLPHENIDATE 20 MG TABLE</v>
      </c>
      <c r="D4510" t="str">
        <f>Raw_Data!D4510</f>
        <v>10702010201</v>
      </c>
      <c r="E4510" t="str">
        <f>Raw_Data!E4510</f>
        <v>BYNE, EDMUND</v>
      </c>
      <c r="F4510" t="str">
        <f>Raw_Data!F4510</f>
        <v>1033186648</v>
      </c>
      <c r="G4510" t="str">
        <f>Raw_Data!H4510</f>
        <v>1</v>
      </c>
      <c r="H4510">
        <f>IFERROR(VLOOKUP(G4510,Store_Map!$A$2:$I$100,3,FALSE),"")</f>
        <v>0</v>
      </c>
      <c r="I4510">
        <f>IFERROR(VLOOKUP(G4510,Store_Map!$A$2:$I$100,4,FALSE),"")</f>
        <v>0</v>
      </c>
      <c r="J4510">
        <f>IFERROR(VLOOKUP(G4510,Store_Map!$A$2:$I$100,5,FALSE),"")</f>
        <v>0</v>
      </c>
      <c r="K4510">
        <f>IFERROR(VLOOKUP(G4510,Store_Map!$A$2:$I$100,6,FALSE),"")</f>
        <v>0</v>
      </c>
      <c r="L4510">
        <f>IFERROR(VLOOKUP(G4510,Store_Map!$A$2:$I$100,7,FALSE),"")</f>
        <v>0</v>
      </c>
      <c r="M4510">
        <f>IFERROR(VLOOKUP(G4510,Store_Map!$A$2:$I$100,8,FALSE),"")</f>
        <v>0</v>
      </c>
      <c r="N4510">
        <f t="shared" si="630"/>
        <v>0</v>
      </c>
      <c r="O4510" t="str">
        <f t="shared" si="631"/>
        <v>PASS</v>
      </c>
      <c r="P4510" t="str">
        <f t="shared" si="632"/>
        <v>PASS</v>
      </c>
      <c r="Q4510" t="str">
        <f t="shared" si="633"/>
        <v>PASS</v>
      </c>
      <c r="R4510" t="str">
        <f t="shared" si="634"/>
        <v>PASS</v>
      </c>
      <c r="S4510" t="str">
        <f t="shared" si="635"/>
        <v>PASS</v>
      </c>
      <c r="T4510">
        <f t="shared" si="636"/>
        <v>100</v>
      </c>
      <c r="U4510" t="str">
        <f t="shared" si="637"/>
        <v>Low</v>
      </c>
      <c r="V4510" t="str">
        <f t="shared" si="638"/>
        <v>Clean</v>
      </c>
    </row>
    <row r="4511" spans="1:22" x14ac:dyDescent="0.3">
      <c r="A4511" t="str">
        <f>Raw_Data!A4511</f>
        <v>16055484</v>
      </c>
      <c r="B4511">
        <f>Raw_Data!B4511</f>
        <v>45680</v>
      </c>
      <c r="C4511" t="str">
        <f>Raw_Data!C4511</f>
        <v>ALBUTEROL HFA 90 MCG INHALE</v>
      </c>
      <c r="D4511" t="str">
        <f>Raw_Data!D4511</f>
        <v>93317431</v>
      </c>
      <c r="E4511" t="str">
        <f>Raw_Data!E4511</f>
        <v>BYNE, EDMUND</v>
      </c>
      <c r="F4511" t="str">
        <f>Raw_Data!F4511</f>
        <v>1033186648</v>
      </c>
      <c r="G4511" t="str">
        <f>Raw_Data!H4511</f>
        <v>1</v>
      </c>
      <c r="H4511">
        <f>IFERROR(VLOOKUP(G4511,Store_Map!$A$2:$I$100,3,FALSE),"")</f>
        <v>0</v>
      </c>
      <c r="I4511">
        <f>IFERROR(VLOOKUP(G4511,Store_Map!$A$2:$I$100,4,FALSE),"")</f>
        <v>0</v>
      </c>
      <c r="J4511">
        <f>IFERROR(VLOOKUP(G4511,Store_Map!$A$2:$I$100,5,FALSE),"")</f>
        <v>0</v>
      </c>
      <c r="K4511">
        <f>IFERROR(VLOOKUP(G4511,Store_Map!$A$2:$I$100,6,FALSE),"")</f>
        <v>0</v>
      </c>
      <c r="L4511">
        <f>IFERROR(VLOOKUP(G4511,Store_Map!$A$2:$I$100,7,FALSE),"")</f>
        <v>0</v>
      </c>
      <c r="M4511">
        <f>IFERROR(VLOOKUP(G4511,Store_Map!$A$2:$I$100,8,FALSE),"")</f>
        <v>0</v>
      </c>
      <c r="N4511">
        <f t="shared" si="630"/>
        <v>0</v>
      </c>
      <c r="O4511" t="str">
        <f t="shared" si="631"/>
        <v>PASS</v>
      </c>
      <c r="P4511" t="str">
        <f t="shared" si="632"/>
        <v>REVIEW</v>
      </c>
      <c r="Q4511" t="str">
        <f t="shared" si="633"/>
        <v>PASS</v>
      </c>
      <c r="R4511" t="str">
        <f t="shared" si="634"/>
        <v>PASS</v>
      </c>
      <c r="S4511" t="str">
        <f t="shared" si="635"/>
        <v>REVIEW</v>
      </c>
      <c r="T4511">
        <f t="shared" si="636"/>
        <v>90</v>
      </c>
      <c r="U4511" t="str">
        <f t="shared" si="637"/>
        <v>Low</v>
      </c>
      <c r="V4511" t="str">
        <f t="shared" si="638"/>
        <v>Invalid NDC</v>
      </c>
    </row>
    <row r="4512" spans="1:22" x14ac:dyDescent="0.3">
      <c r="A4512" t="str">
        <f>Raw_Data!A4512</f>
        <v>16052759</v>
      </c>
      <c r="B4512">
        <f>Raw_Data!B4512</f>
        <v>45680</v>
      </c>
      <c r="C4512" t="str">
        <f>Raw_Data!C4512</f>
        <v>AMLODIPINE BESYLATE 10 MG T</v>
      </c>
      <c r="D4512" t="str">
        <f>Raw_Data!D4512</f>
        <v>69097012805</v>
      </c>
      <c r="E4512" t="str">
        <f>Raw_Data!E4512</f>
        <v>FORD, JAMES</v>
      </c>
      <c r="F4512" t="str">
        <f>Raw_Data!F4512</f>
        <v>1033117684</v>
      </c>
      <c r="G4512" t="str">
        <f>Raw_Data!H4512</f>
        <v>1</v>
      </c>
      <c r="H4512">
        <f>IFERROR(VLOOKUP(G4512,Store_Map!$A$2:$I$100,3,FALSE),"")</f>
        <v>0</v>
      </c>
      <c r="I4512">
        <f>IFERROR(VLOOKUP(G4512,Store_Map!$A$2:$I$100,4,FALSE),"")</f>
        <v>0</v>
      </c>
      <c r="J4512">
        <f>IFERROR(VLOOKUP(G4512,Store_Map!$A$2:$I$100,5,FALSE),"")</f>
        <v>0</v>
      </c>
      <c r="K4512">
        <f>IFERROR(VLOOKUP(G4512,Store_Map!$A$2:$I$100,6,FALSE),"")</f>
        <v>0</v>
      </c>
      <c r="L4512">
        <f>IFERROR(VLOOKUP(G4512,Store_Map!$A$2:$I$100,7,FALSE),"")</f>
        <v>0</v>
      </c>
      <c r="M4512">
        <f>IFERROR(VLOOKUP(G4512,Store_Map!$A$2:$I$100,8,FALSE),"")</f>
        <v>0</v>
      </c>
      <c r="N4512">
        <f t="shared" si="630"/>
        <v>0</v>
      </c>
      <c r="O4512" t="str">
        <f t="shared" si="631"/>
        <v>PASS</v>
      </c>
      <c r="P4512" t="str">
        <f t="shared" si="632"/>
        <v>PASS</v>
      </c>
      <c r="Q4512" t="str">
        <f t="shared" si="633"/>
        <v>PASS</v>
      </c>
      <c r="R4512" t="str">
        <f t="shared" si="634"/>
        <v>PASS</v>
      </c>
      <c r="S4512" t="str">
        <f t="shared" si="635"/>
        <v>PASS</v>
      </c>
      <c r="T4512">
        <f t="shared" si="636"/>
        <v>100</v>
      </c>
      <c r="U4512" t="str">
        <f t="shared" si="637"/>
        <v>Low</v>
      </c>
      <c r="V4512" t="str">
        <f t="shared" si="638"/>
        <v>Clean</v>
      </c>
    </row>
    <row r="4513" spans="1:22" x14ac:dyDescent="0.3">
      <c r="A4513" t="str">
        <f>Raw_Data!A4513</f>
        <v>16052758</v>
      </c>
      <c r="B4513">
        <f>Raw_Data!B4513</f>
        <v>45680</v>
      </c>
      <c r="C4513" t="str">
        <f>Raw_Data!C4513</f>
        <v>FENOFIBRATE 145 MG TABLET</v>
      </c>
      <c r="D4513" t="str">
        <f>Raw_Data!D4513</f>
        <v>43547043109</v>
      </c>
      <c r="E4513" t="str">
        <f>Raw_Data!E4513</f>
        <v>FORD, JAMES</v>
      </c>
      <c r="F4513" t="str">
        <f>Raw_Data!F4513</f>
        <v>1033117684</v>
      </c>
      <c r="G4513" t="str">
        <f>Raw_Data!H4513</f>
        <v>1</v>
      </c>
      <c r="H4513">
        <f>IFERROR(VLOOKUP(G4513,Store_Map!$A$2:$I$100,3,FALSE),"")</f>
        <v>0</v>
      </c>
      <c r="I4513">
        <f>IFERROR(VLOOKUP(G4513,Store_Map!$A$2:$I$100,4,FALSE),"")</f>
        <v>0</v>
      </c>
      <c r="J4513">
        <f>IFERROR(VLOOKUP(G4513,Store_Map!$A$2:$I$100,5,FALSE),"")</f>
        <v>0</v>
      </c>
      <c r="K4513">
        <f>IFERROR(VLOOKUP(G4513,Store_Map!$A$2:$I$100,6,FALSE),"")</f>
        <v>0</v>
      </c>
      <c r="L4513">
        <f>IFERROR(VLOOKUP(G4513,Store_Map!$A$2:$I$100,7,FALSE),"")</f>
        <v>0</v>
      </c>
      <c r="M4513">
        <f>IFERROR(VLOOKUP(G4513,Store_Map!$A$2:$I$100,8,FALSE),"")</f>
        <v>0</v>
      </c>
      <c r="N4513">
        <f t="shared" si="630"/>
        <v>0</v>
      </c>
      <c r="O4513" t="str">
        <f t="shared" si="631"/>
        <v>PASS</v>
      </c>
      <c r="P4513" t="str">
        <f t="shared" si="632"/>
        <v>PASS</v>
      </c>
      <c r="Q4513" t="str">
        <f t="shared" si="633"/>
        <v>PASS</v>
      </c>
      <c r="R4513" t="str">
        <f t="shared" si="634"/>
        <v>PASS</v>
      </c>
      <c r="S4513" t="str">
        <f t="shared" si="635"/>
        <v>PASS</v>
      </c>
      <c r="T4513">
        <f t="shared" si="636"/>
        <v>100</v>
      </c>
      <c r="U4513" t="str">
        <f t="shared" si="637"/>
        <v>Low</v>
      </c>
      <c r="V4513" t="str">
        <f t="shared" si="638"/>
        <v>Clean</v>
      </c>
    </row>
    <row r="4514" spans="1:22" x14ac:dyDescent="0.3">
      <c r="A4514" t="str">
        <f>Raw_Data!A4514</f>
        <v>16049743</v>
      </c>
      <c r="B4514">
        <f>Raw_Data!B4514</f>
        <v>45680</v>
      </c>
      <c r="C4514" t="str">
        <f>Raw_Data!C4514</f>
        <v>PAROXETINE HCL 20 MG TABLET</v>
      </c>
      <c r="D4514" t="str">
        <f>Raw_Data!D4514</f>
        <v>68382009816</v>
      </c>
      <c r="E4514" t="str">
        <f>Raw_Data!E4514</f>
        <v>BYNE, EDMUND</v>
      </c>
      <c r="F4514" t="str">
        <f>Raw_Data!F4514</f>
        <v>1033186648</v>
      </c>
      <c r="G4514" t="str">
        <f>Raw_Data!H4514</f>
        <v>1</v>
      </c>
      <c r="H4514">
        <f>IFERROR(VLOOKUP(G4514,Store_Map!$A$2:$I$100,3,FALSE),"")</f>
        <v>0</v>
      </c>
      <c r="I4514">
        <f>IFERROR(VLOOKUP(G4514,Store_Map!$A$2:$I$100,4,FALSE),"")</f>
        <v>0</v>
      </c>
      <c r="J4514">
        <f>IFERROR(VLOOKUP(G4514,Store_Map!$A$2:$I$100,5,FALSE),"")</f>
        <v>0</v>
      </c>
      <c r="K4514">
        <f>IFERROR(VLOOKUP(G4514,Store_Map!$A$2:$I$100,6,FALSE),"")</f>
        <v>0</v>
      </c>
      <c r="L4514">
        <f>IFERROR(VLOOKUP(G4514,Store_Map!$A$2:$I$100,7,FALSE),"")</f>
        <v>0</v>
      </c>
      <c r="M4514">
        <f>IFERROR(VLOOKUP(G4514,Store_Map!$A$2:$I$100,8,FALSE),"")</f>
        <v>0</v>
      </c>
      <c r="N4514">
        <f t="shared" si="630"/>
        <v>0</v>
      </c>
      <c r="O4514" t="str">
        <f t="shared" si="631"/>
        <v>PASS</v>
      </c>
      <c r="P4514" t="str">
        <f t="shared" si="632"/>
        <v>PASS</v>
      </c>
      <c r="Q4514" t="str">
        <f t="shared" si="633"/>
        <v>PASS</v>
      </c>
      <c r="R4514" t="str">
        <f t="shared" si="634"/>
        <v>PASS</v>
      </c>
      <c r="S4514" t="str">
        <f t="shared" si="635"/>
        <v>PASS</v>
      </c>
      <c r="T4514">
        <f t="shared" si="636"/>
        <v>100</v>
      </c>
      <c r="U4514" t="str">
        <f t="shared" si="637"/>
        <v>Low</v>
      </c>
      <c r="V4514" t="str">
        <f t="shared" si="638"/>
        <v>Clean</v>
      </c>
    </row>
    <row r="4515" spans="1:22" x14ac:dyDescent="0.3">
      <c r="A4515" t="str">
        <f>Raw_Data!A4515</f>
        <v>16053741</v>
      </c>
      <c r="B4515">
        <f>Raw_Data!B4515</f>
        <v>45680</v>
      </c>
      <c r="C4515" t="str">
        <f>Raw_Data!C4515</f>
        <v>OZEMPIC 2 MG/DOSE (8 MG/3 M</v>
      </c>
      <c r="D4515" t="str">
        <f>Raw_Data!D4515</f>
        <v>169477212</v>
      </c>
      <c r="E4515" t="str">
        <f>Raw_Data!E4515</f>
        <v>GIBBS, JON</v>
      </c>
      <c r="F4515" t="str">
        <f>Raw_Data!F4515</f>
        <v>1700896156</v>
      </c>
      <c r="G4515" t="str">
        <f>Raw_Data!H4515</f>
        <v>1</v>
      </c>
      <c r="H4515">
        <f>IFERROR(VLOOKUP(G4515,Store_Map!$A$2:$I$100,3,FALSE),"")</f>
        <v>0</v>
      </c>
      <c r="I4515">
        <f>IFERROR(VLOOKUP(G4515,Store_Map!$A$2:$I$100,4,FALSE),"")</f>
        <v>0</v>
      </c>
      <c r="J4515">
        <f>IFERROR(VLOOKUP(G4515,Store_Map!$A$2:$I$100,5,FALSE),"")</f>
        <v>0</v>
      </c>
      <c r="K4515">
        <f>IFERROR(VLOOKUP(G4515,Store_Map!$A$2:$I$100,6,FALSE),"")</f>
        <v>0</v>
      </c>
      <c r="L4515">
        <f>IFERROR(VLOOKUP(G4515,Store_Map!$A$2:$I$100,7,FALSE),"")</f>
        <v>0</v>
      </c>
      <c r="M4515">
        <f>IFERROR(VLOOKUP(G4515,Store_Map!$A$2:$I$100,8,FALSE),"")</f>
        <v>0</v>
      </c>
      <c r="N4515">
        <f t="shared" si="630"/>
        <v>0</v>
      </c>
      <c r="O4515" t="str">
        <f t="shared" si="631"/>
        <v>PASS</v>
      </c>
      <c r="P4515" t="str">
        <f t="shared" si="632"/>
        <v>REVIEW</v>
      </c>
      <c r="Q4515" t="str">
        <f t="shared" si="633"/>
        <v>PASS</v>
      </c>
      <c r="R4515" t="str">
        <f t="shared" si="634"/>
        <v>PASS</v>
      </c>
      <c r="S4515" t="str">
        <f t="shared" si="635"/>
        <v>REVIEW</v>
      </c>
      <c r="T4515">
        <f t="shared" si="636"/>
        <v>90</v>
      </c>
      <c r="U4515" t="str">
        <f t="shared" si="637"/>
        <v>Low</v>
      </c>
      <c r="V4515" t="str">
        <f t="shared" si="638"/>
        <v>Invalid NDC</v>
      </c>
    </row>
    <row r="4516" spans="1:22" x14ac:dyDescent="0.3">
      <c r="A4516" t="str">
        <f>Raw_Data!A4516</f>
        <v>14003155</v>
      </c>
      <c r="B4516">
        <f>Raw_Data!B4516</f>
        <v>45680</v>
      </c>
      <c r="C4516" t="str">
        <f>Raw_Data!C4516</f>
        <v>TRAMADOL HCL 50 MG TABLET</v>
      </c>
      <c r="D4516" t="str">
        <f>Raw_Data!D4516</f>
        <v>29300035505</v>
      </c>
      <c r="E4516" t="str">
        <f>Raw_Data!E4516</f>
        <v>BYNE, EDMUND</v>
      </c>
      <c r="F4516" t="str">
        <f>Raw_Data!F4516</f>
        <v>1033186648</v>
      </c>
      <c r="G4516" t="str">
        <f>Raw_Data!H4516</f>
        <v>1</v>
      </c>
      <c r="H4516">
        <f>IFERROR(VLOOKUP(G4516,Store_Map!$A$2:$I$100,3,FALSE),"")</f>
        <v>0</v>
      </c>
      <c r="I4516">
        <f>IFERROR(VLOOKUP(G4516,Store_Map!$A$2:$I$100,4,FALSE),"")</f>
        <v>0</v>
      </c>
      <c r="J4516">
        <f>IFERROR(VLOOKUP(G4516,Store_Map!$A$2:$I$100,5,FALSE),"")</f>
        <v>0</v>
      </c>
      <c r="K4516">
        <f>IFERROR(VLOOKUP(G4516,Store_Map!$A$2:$I$100,6,FALSE),"")</f>
        <v>0</v>
      </c>
      <c r="L4516">
        <f>IFERROR(VLOOKUP(G4516,Store_Map!$A$2:$I$100,7,FALSE),"")</f>
        <v>0</v>
      </c>
      <c r="M4516">
        <f>IFERROR(VLOOKUP(G4516,Store_Map!$A$2:$I$100,8,FALSE),"")</f>
        <v>0</v>
      </c>
      <c r="N4516">
        <f t="shared" si="630"/>
        <v>0</v>
      </c>
      <c r="O4516" t="str">
        <f t="shared" si="631"/>
        <v>PASS</v>
      </c>
      <c r="P4516" t="str">
        <f t="shared" si="632"/>
        <v>PASS</v>
      </c>
      <c r="Q4516" t="str">
        <f t="shared" si="633"/>
        <v>PASS</v>
      </c>
      <c r="R4516" t="str">
        <f t="shared" si="634"/>
        <v>PASS</v>
      </c>
      <c r="S4516" t="str">
        <f t="shared" si="635"/>
        <v>PASS</v>
      </c>
      <c r="T4516">
        <f t="shared" si="636"/>
        <v>100</v>
      </c>
      <c r="U4516" t="str">
        <f t="shared" si="637"/>
        <v>Low</v>
      </c>
      <c r="V4516" t="str">
        <f t="shared" si="638"/>
        <v>Clean</v>
      </c>
    </row>
    <row r="4517" spans="1:22" x14ac:dyDescent="0.3">
      <c r="A4517" t="str">
        <f>Raw_Data!A4517</f>
        <v>16053198</v>
      </c>
      <c r="B4517">
        <f>Raw_Data!B4517</f>
        <v>45680</v>
      </c>
      <c r="C4517" t="str">
        <f>Raw_Data!C4517</f>
        <v>PIOGLITAZONE HCL 30 MG TABL</v>
      </c>
      <c r="D4517" t="str">
        <f>Raw_Data!D4517</f>
        <v>65862051330</v>
      </c>
      <c r="E4517" t="str">
        <f>Raw_Data!E4517</f>
        <v>GIBBS, JON</v>
      </c>
      <c r="F4517" t="str">
        <f>Raw_Data!F4517</f>
        <v>1700896156</v>
      </c>
      <c r="G4517" t="str">
        <f>Raw_Data!H4517</f>
        <v>1</v>
      </c>
      <c r="H4517">
        <f>IFERROR(VLOOKUP(G4517,Store_Map!$A$2:$I$100,3,FALSE),"")</f>
        <v>0</v>
      </c>
      <c r="I4517">
        <f>IFERROR(VLOOKUP(G4517,Store_Map!$A$2:$I$100,4,FALSE),"")</f>
        <v>0</v>
      </c>
      <c r="J4517">
        <f>IFERROR(VLOOKUP(G4517,Store_Map!$A$2:$I$100,5,FALSE),"")</f>
        <v>0</v>
      </c>
      <c r="K4517">
        <f>IFERROR(VLOOKUP(G4517,Store_Map!$A$2:$I$100,6,FALSE),"")</f>
        <v>0</v>
      </c>
      <c r="L4517">
        <f>IFERROR(VLOOKUP(G4517,Store_Map!$A$2:$I$100,7,FALSE),"")</f>
        <v>0</v>
      </c>
      <c r="M4517">
        <f>IFERROR(VLOOKUP(G4517,Store_Map!$A$2:$I$100,8,FALSE),"")</f>
        <v>0</v>
      </c>
      <c r="N4517">
        <f t="shared" si="630"/>
        <v>0</v>
      </c>
      <c r="O4517" t="str">
        <f t="shared" si="631"/>
        <v>PASS</v>
      </c>
      <c r="P4517" t="str">
        <f t="shared" si="632"/>
        <v>PASS</v>
      </c>
      <c r="Q4517" t="str">
        <f t="shared" si="633"/>
        <v>PASS</v>
      </c>
      <c r="R4517" t="str">
        <f t="shared" si="634"/>
        <v>PASS</v>
      </c>
      <c r="S4517" t="str">
        <f t="shared" si="635"/>
        <v>PASS</v>
      </c>
      <c r="T4517">
        <f t="shared" si="636"/>
        <v>100</v>
      </c>
      <c r="U4517" t="str">
        <f t="shared" si="637"/>
        <v>Low</v>
      </c>
      <c r="V4517" t="str">
        <f t="shared" si="638"/>
        <v>Clean</v>
      </c>
    </row>
    <row r="4518" spans="1:22" x14ac:dyDescent="0.3">
      <c r="A4518" t="str">
        <f>Raw_Data!A4518</f>
        <v>16055485</v>
      </c>
      <c r="B4518">
        <f>Raw_Data!B4518</f>
        <v>45680</v>
      </c>
      <c r="C4518" t="str">
        <f>Raw_Data!C4518</f>
        <v>METFORMIN HCL 500MG TABS</v>
      </c>
      <c r="D4518" t="str">
        <f>Raw_Data!D4518</f>
        <v>70010006309</v>
      </c>
      <c r="E4518" t="str">
        <f>Raw_Data!E4518</f>
        <v>GIBBS, JON</v>
      </c>
      <c r="F4518" t="str">
        <f>Raw_Data!F4518</f>
        <v>1700896156</v>
      </c>
      <c r="G4518" t="str">
        <f>Raw_Data!H4518</f>
        <v>1</v>
      </c>
      <c r="H4518">
        <f>IFERROR(VLOOKUP(G4518,Store_Map!$A$2:$I$100,3,FALSE),"")</f>
        <v>0</v>
      </c>
      <c r="I4518">
        <f>IFERROR(VLOOKUP(G4518,Store_Map!$A$2:$I$100,4,FALSE),"")</f>
        <v>0</v>
      </c>
      <c r="J4518">
        <f>IFERROR(VLOOKUP(G4518,Store_Map!$A$2:$I$100,5,FALSE),"")</f>
        <v>0</v>
      </c>
      <c r="K4518">
        <f>IFERROR(VLOOKUP(G4518,Store_Map!$A$2:$I$100,6,FALSE),"")</f>
        <v>0</v>
      </c>
      <c r="L4518">
        <f>IFERROR(VLOOKUP(G4518,Store_Map!$A$2:$I$100,7,FALSE),"")</f>
        <v>0</v>
      </c>
      <c r="M4518">
        <f>IFERROR(VLOOKUP(G4518,Store_Map!$A$2:$I$100,8,FALSE),"")</f>
        <v>0</v>
      </c>
      <c r="N4518">
        <f t="shared" si="630"/>
        <v>0</v>
      </c>
      <c r="O4518" t="str">
        <f t="shared" si="631"/>
        <v>PASS</v>
      </c>
      <c r="P4518" t="str">
        <f t="shared" si="632"/>
        <v>PASS</v>
      </c>
      <c r="Q4518" t="str">
        <f t="shared" si="633"/>
        <v>PASS</v>
      </c>
      <c r="R4518" t="str">
        <f t="shared" si="634"/>
        <v>PASS</v>
      </c>
      <c r="S4518" t="str">
        <f t="shared" si="635"/>
        <v>PASS</v>
      </c>
      <c r="T4518">
        <f t="shared" si="636"/>
        <v>100</v>
      </c>
      <c r="U4518" t="str">
        <f t="shared" si="637"/>
        <v>Low</v>
      </c>
      <c r="V4518" t="str">
        <f t="shared" si="638"/>
        <v>Clean</v>
      </c>
    </row>
    <row r="4519" spans="1:22" x14ac:dyDescent="0.3">
      <c r="A4519" t="str">
        <f>Raw_Data!A4519</f>
        <v>16055487</v>
      </c>
      <c r="B4519">
        <f>Raw_Data!B4519</f>
        <v>45680</v>
      </c>
      <c r="C4519" t="str">
        <f>Raw_Data!C4519</f>
        <v>VITAMIN D2 1.25MG(50,000 UN</v>
      </c>
      <c r="D4519" t="str">
        <f>Raw_Data!D4519</f>
        <v>64380073706</v>
      </c>
      <c r="E4519" t="str">
        <f>Raw_Data!E4519</f>
        <v>GIBBS, JON</v>
      </c>
      <c r="F4519" t="str">
        <f>Raw_Data!F4519</f>
        <v>1700896156</v>
      </c>
      <c r="G4519" t="str">
        <f>Raw_Data!H4519</f>
        <v>1</v>
      </c>
      <c r="H4519">
        <f>IFERROR(VLOOKUP(G4519,Store_Map!$A$2:$I$100,3,FALSE),"")</f>
        <v>0</v>
      </c>
      <c r="I4519">
        <f>IFERROR(VLOOKUP(G4519,Store_Map!$A$2:$I$100,4,FALSE),"")</f>
        <v>0</v>
      </c>
      <c r="J4519">
        <f>IFERROR(VLOOKUP(G4519,Store_Map!$A$2:$I$100,5,FALSE),"")</f>
        <v>0</v>
      </c>
      <c r="K4519">
        <f>IFERROR(VLOOKUP(G4519,Store_Map!$A$2:$I$100,6,FALSE),"")</f>
        <v>0</v>
      </c>
      <c r="L4519">
        <f>IFERROR(VLOOKUP(G4519,Store_Map!$A$2:$I$100,7,FALSE),"")</f>
        <v>0</v>
      </c>
      <c r="M4519">
        <f>IFERROR(VLOOKUP(G4519,Store_Map!$A$2:$I$100,8,FALSE),"")</f>
        <v>0</v>
      </c>
      <c r="N4519">
        <f t="shared" si="630"/>
        <v>0</v>
      </c>
      <c r="O4519" t="str">
        <f t="shared" si="631"/>
        <v>PASS</v>
      </c>
      <c r="P4519" t="str">
        <f t="shared" si="632"/>
        <v>PASS</v>
      </c>
      <c r="Q4519" t="str">
        <f t="shared" si="633"/>
        <v>PASS</v>
      </c>
      <c r="R4519" t="str">
        <f t="shared" si="634"/>
        <v>PASS</v>
      </c>
      <c r="S4519" t="str">
        <f t="shared" si="635"/>
        <v>PASS</v>
      </c>
      <c r="T4519">
        <f t="shared" si="636"/>
        <v>100</v>
      </c>
      <c r="U4519" t="str">
        <f t="shared" si="637"/>
        <v>Low</v>
      </c>
      <c r="V4519" t="str">
        <f t="shared" si="638"/>
        <v>Clean</v>
      </c>
    </row>
    <row r="4520" spans="1:22" x14ac:dyDescent="0.3">
      <c r="A4520" t="str">
        <f>Raw_Data!A4520</f>
        <v>16055233</v>
      </c>
      <c r="B4520">
        <f>Raw_Data!B4520</f>
        <v>45680</v>
      </c>
      <c r="C4520" t="str">
        <f>Raw_Data!C4520</f>
        <v>*RISPERIDONE 3 MG TABLET</v>
      </c>
      <c r="D4520" t="str">
        <f>Raw_Data!D4520</f>
        <v>68382011614</v>
      </c>
      <c r="E4520" t="str">
        <f>Raw_Data!E4520</f>
        <v>DALEY, LYDIA</v>
      </c>
      <c r="F4520" t="str">
        <f>Raw_Data!F4520</f>
        <v>1245385855</v>
      </c>
      <c r="G4520" t="str">
        <f>Raw_Data!H4520</f>
        <v>1</v>
      </c>
      <c r="H4520">
        <f>IFERROR(VLOOKUP(G4520,Store_Map!$A$2:$I$100,3,FALSE),"")</f>
        <v>0</v>
      </c>
      <c r="I4520">
        <f>IFERROR(VLOOKUP(G4520,Store_Map!$A$2:$I$100,4,FALSE),"")</f>
        <v>0</v>
      </c>
      <c r="J4520">
        <f>IFERROR(VLOOKUP(G4520,Store_Map!$A$2:$I$100,5,FALSE),"")</f>
        <v>0</v>
      </c>
      <c r="K4520">
        <f>IFERROR(VLOOKUP(G4520,Store_Map!$A$2:$I$100,6,FALSE),"")</f>
        <v>0</v>
      </c>
      <c r="L4520">
        <f>IFERROR(VLOOKUP(G4520,Store_Map!$A$2:$I$100,7,FALSE),"")</f>
        <v>0</v>
      </c>
      <c r="M4520">
        <f>IFERROR(VLOOKUP(G4520,Store_Map!$A$2:$I$100,8,FALSE),"")</f>
        <v>0</v>
      </c>
      <c r="N4520">
        <f t="shared" si="630"/>
        <v>0</v>
      </c>
      <c r="O4520" t="str">
        <f t="shared" si="631"/>
        <v>PASS</v>
      </c>
      <c r="P4520" t="str">
        <f t="shared" si="632"/>
        <v>PASS</v>
      </c>
      <c r="Q4520" t="str">
        <f t="shared" si="633"/>
        <v>PASS</v>
      </c>
      <c r="R4520" t="str">
        <f t="shared" si="634"/>
        <v>PASS</v>
      </c>
      <c r="S4520" t="str">
        <f t="shared" si="635"/>
        <v>PASS</v>
      </c>
      <c r="T4520">
        <f t="shared" si="636"/>
        <v>100</v>
      </c>
      <c r="U4520" t="str">
        <f t="shared" si="637"/>
        <v>Low</v>
      </c>
      <c r="V4520" t="str">
        <f t="shared" si="638"/>
        <v>Clean</v>
      </c>
    </row>
    <row r="4521" spans="1:22" x14ac:dyDescent="0.3">
      <c r="A4521" t="str">
        <f>Raw_Data!A4521</f>
        <v>16055231</v>
      </c>
      <c r="B4521">
        <f>Raw_Data!B4521</f>
        <v>45680</v>
      </c>
      <c r="C4521" t="str">
        <f>Raw_Data!C4521</f>
        <v>*ARIPIPRAZOLE 10 MG TABLET</v>
      </c>
      <c r="D4521" t="str">
        <f>Raw_Data!D4521</f>
        <v>65162089803</v>
      </c>
      <c r="E4521" t="str">
        <f>Raw_Data!E4521</f>
        <v>ALSTON, MARION</v>
      </c>
      <c r="F4521" t="str">
        <f>Raw_Data!F4521</f>
        <v>1801166749</v>
      </c>
      <c r="G4521" t="str">
        <f>Raw_Data!H4521</f>
        <v>1</v>
      </c>
      <c r="H4521">
        <f>IFERROR(VLOOKUP(G4521,Store_Map!$A$2:$I$100,3,FALSE),"")</f>
        <v>0</v>
      </c>
      <c r="I4521">
        <f>IFERROR(VLOOKUP(G4521,Store_Map!$A$2:$I$100,4,FALSE),"")</f>
        <v>0</v>
      </c>
      <c r="J4521">
        <f>IFERROR(VLOOKUP(G4521,Store_Map!$A$2:$I$100,5,FALSE),"")</f>
        <v>0</v>
      </c>
      <c r="K4521">
        <f>IFERROR(VLOOKUP(G4521,Store_Map!$A$2:$I$100,6,FALSE),"")</f>
        <v>0</v>
      </c>
      <c r="L4521">
        <f>IFERROR(VLOOKUP(G4521,Store_Map!$A$2:$I$100,7,FALSE),"")</f>
        <v>0</v>
      </c>
      <c r="M4521">
        <f>IFERROR(VLOOKUP(G4521,Store_Map!$A$2:$I$100,8,FALSE),"")</f>
        <v>0</v>
      </c>
      <c r="N4521">
        <f t="shared" si="630"/>
        <v>0</v>
      </c>
      <c r="O4521" t="str">
        <f t="shared" si="631"/>
        <v>PASS</v>
      </c>
      <c r="P4521" t="str">
        <f t="shared" si="632"/>
        <v>PASS</v>
      </c>
      <c r="Q4521" t="str">
        <f t="shared" si="633"/>
        <v>PASS</v>
      </c>
      <c r="R4521" t="str">
        <f t="shared" si="634"/>
        <v>PASS</v>
      </c>
      <c r="S4521" t="str">
        <f t="shared" si="635"/>
        <v>PASS</v>
      </c>
      <c r="T4521">
        <f t="shared" si="636"/>
        <v>100</v>
      </c>
      <c r="U4521" t="str">
        <f t="shared" si="637"/>
        <v>Low</v>
      </c>
      <c r="V4521" t="str">
        <f t="shared" si="638"/>
        <v>Clean</v>
      </c>
    </row>
    <row r="4522" spans="1:22" x14ac:dyDescent="0.3">
      <c r="A4522" t="str">
        <f>Raw_Data!A4522</f>
        <v>16055229</v>
      </c>
      <c r="B4522">
        <f>Raw_Data!B4522</f>
        <v>45680</v>
      </c>
      <c r="C4522" t="str">
        <f>Raw_Data!C4522</f>
        <v>*OXCARBAZEPINE 150 MG TABLE</v>
      </c>
      <c r="D4522" t="str">
        <f>Raw_Data!D4522</f>
        <v>51991029201</v>
      </c>
      <c r="E4522" t="str">
        <f>Raw_Data!E4522</f>
        <v>ALSTON, MARION</v>
      </c>
      <c r="F4522" t="str">
        <f>Raw_Data!F4522</f>
        <v>1801166749</v>
      </c>
      <c r="G4522" t="str">
        <f>Raw_Data!H4522</f>
        <v>1</v>
      </c>
      <c r="H4522">
        <f>IFERROR(VLOOKUP(G4522,Store_Map!$A$2:$I$100,3,FALSE),"")</f>
        <v>0</v>
      </c>
      <c r="I4522">
        <f>IFERROR(VLOOKUP(G4522,Store_Map!$A$2:$I$100,4,FALSE),"")</f>
        <v>0</v>
      </c>
      <c r="J4522">
        <f>IFERROR(VLOOKUP(G4522,Store_Map!$A$2:$I$100,5,FALSE),"")</f>
        <v>0</v>
      </c>
      <c r="K4522">
        <f>IFERROR(VLOOKUP(G4522,Store_Map!$A$2:$I$100,6,FALSE),"")</f>
        <v>0</v>
      </c>
      <c r="L4522">
        <f>IFERROR(VLOOKUP(G4522,Store_Map!$A$2:$I$100,7,FALSE),"")</f>
        <v>0</v>
      </c>
      <c r="M4522">
        <f>IFERROR(VLOOKUP(G4522,Store_Map!$A$2:$I$100,8,FALSE),"")</f>
        <v>0</v>
      </c>
      <c r="N4522">
        <f t="shared" si="630"/>
        <v>0</v>
      </c>
      <c r="O4522" t="str">
        <f t="shared" si="631"/>
        <v>PASS</v>
      </c>
      <c r="P4522" t="str">
        <f t="shared" si="632"/>
        <v>PASS</v>
      </c>
      <c r="Q4522" t="str">
        <f t="shared" si="633"/>
        <v>PASS</v>
      </c>
      <c r="R4522" t="str">
        <f t="shared" si="634"/>
        <v>PASS</v>
      </c>
      <c r="S4522" t="str">
        <f t="shared" si="635"/>
        <v>PASS</v>
      </c>
      <c r="T4522">
        <f t="shared" si="636"/>
        <v>100</v>
      </c>
      <c r="U4522" t="str">
        <f t="shared" si="637"/>
        <v>Low</v>
      </c>
      <c r="V4522" t="str">
        <f t="shared" si="638"/>
        <v>Clean</v>
      </c>
    </row>
    <row r="4523" spans="1:22" x14ac:dyDescent="0.3">
      <c r="A4523" t="str">
        <f>Raw_Data!A4523</f>
        <v>16055219</v>
      </c>
      <c r="B4523">
        <f>Raw_Data!B4523</f>
        <v>45680</v>
      </c>
      <c r="C4523" t="str">
        <f>Raw_Data!C4523</f>
        <v>*OXCARBAZEPINE 600 MG TABLE</v>
      </c>
      <c r="D4523" t="str">
        <f>Raw_Data!D4523</f>
        <v>51991029401</v>
      </c>
      <c r="E4523" t="str">
        <f>Raw_Data!E4523</f>
        <v>ALSTON, MARION</v>
      </c>
      <c r="F4523" t="str">
        <f>Raw_Data!F4523</f>
        <v>1801166749</v>
      </c>
      <c r="G4523" t="str">
        <f>Raw_Data!H4523</f>
        <v>1</v>
      </c>
      <c r="H4523">
        <f>IFERROR(VLOOKUP(G4523,Store_Map!$A$2:$I$100,3,FALSE),"")</f>
        <v>0</v>
      </c>
      <c r="I4523">
        <f>IFERROR(VLOOKUP(G4523,Store_Map!$A$2:$I$100,4,FALSE),"")</f>
        <v>0</v>
      </c>
      <c r="J4523">
        <f>IFERROR(VLOOKUP(G4523,Store_Map!$A$2:$I$100,5,FALSE),"")</f>
        <v>0</v>
      </c>
      <c r="K4523">
        <f>IFERROR(VLOOKUP(G4523,Store_Map!$A$2:$I$100,6,FALSE),"")</f>
        <v>0</v>
      </c>
      <c r="L4523">
        <f>IFERROR(VLOOKUP(G4523,Store_Map!$A$2:$I$100,7,FALSE),"")</f>
        <v>0</v>
      </c>
      <c r="M4523">
        <f>IFERROR(VLOOKUP(G4523,Store_Map!$A$2:$I$100,8,FALSE),"")</f>
        <v>0</v>
      </c>
      <c r="N4523">
        <f t="shared" si="630"/>
        <v>0</v>
      </c>
      <c r="O4523" t="str">
        <f t="shared" si="631"/>
        <v>PASS</v>
      </c>
      <c r="P4523" t="str">
        <f t="shared" si="632"/>
        <v>PASS</v>
      </c>
      <c r="Q4523" t="str">
        <f t="shared" si="633"/>
        <v>PASS</v>
      </c>
      <c r="R4523" t="str">
        <f t="shared" si="634"/>
        <v>PASS</v>
      </c>
      <c r="S4523" t="str">
        <f t="shared" si="635"/>
        <v>PASS</v>
      </c>
      <c r="T4523">
        <f t="shared" si="636"/>
        <v>100</v>
      </c>
      <c r="U4523" t="str">
        <f t="shared" si="637"/>
        <v>Low</v>
      </c>
      <c r="V4523" t="str">
        <f t="shared" si="638"/>
        <v>Clean</v>
      </c>
    </row>
    <row r="4524" spans="1:22" x14ac:dyDescent="0.3">
      <c r="A4524" t="str">
        <f>Raw_Data!A4524</f>
        <v>16055486</v>
      </c>
      <c r="B4524">
        <f>Raw_Data!B4524</f>
        <v>45680</v>
      </c>
      <c r="C4524" t="str">
        <f>Raw_Data!C4524</f>
        <v>NYSTATIN 100,000 UNIT/GM OI</v>
      </c>
      <c r="D4524" t="str">
        <f>Raw_Data!D4524</f>
        <v>45802004811</v>
      </c>
      <c r="E4524" t="str">
        <f>Raw_Data!E4524</f>
        <v>GIBBS, JON</v>
      </c>
      <c r="F4524" t="str">
        <f>Raw_Data!F4524</f>
        <v>1700896156</v>
      </c>
      <c r="G4524" t="str">
        <f>Raw_Data!H4524</f>
        <v>1</v>
      </c>
      <c r="H4524">
        <f>IFERROR(VLOOKUP(G4524,Store_Map!$A$2:$I$100,3,FALSE),"")</f>
        <v>0</v>
      </c>
      <c r="I4524">
        <f>IFERROR(VLOOKUP(G4524,Store_Map!$A$2:$I$100,4,FALSE),"")</f>
        <v>0</v>
      </c>
      <c r="J4524">
        <f>IFERROR(VLOOKUP(G4524,Store_Map!$A$2:$I$100,5,FALSE),"")</f>
        <v>0</v>
      </c>
      <c r="K4524">
        <f>IFERROR(VLOOKUP(G4524,Store_Map!$A$2:$I$100,6,FALSE),"")</f>
        <v>0</v>
      </c>
      <c r="L4524">
        <f>IFERROR(VLOOKUP(G4524,Store_Map!$A$2:$I$100,7,FALSE),"")</f>
        <v>0</v>
      </c>
      <c r="M4524">
        <f>IFERROR(VLOOKUP(G4524,Store_Map!$A$2:$I$100,8,FALSE),"")</f>
        <v>0</v>
      </c>
      <c r="N4524">
        <f t="shared" si="630"/>
        <v>0</v>
      </c>
      <c r="O4524" t="str">
        <f t="shared" si="631"/>
        <v>PASS</v>
      </c>
      <c r="P4524" t="str">
        <f t="shared" si="632"/>
        <v>PASS</v>
      </c>
      <c r="Q4524" t="str">
        <f t="shared" si="633"/>
        <v>PASS</v>
      </c>
      <c r="R4524" t="str">
        <f t="shared" si="634"/>
        <v>PASS</v>
      </c>
      <c r="S4524" t="str">
        <f t="shared" si="635"/>
        <v>PASS</v>
      </c>
      <c r="T4524">
        <f t="shared" si="636"/>
        <v>100</v>
      </c>
      <c r="U4524" t="str">
        <f t="shared" si="637"/>
        <v>Low</v>
      </c>
      <c r="V4524" t="str">
        <f t="shared" si="638"/>
        <v>Clean</v>
      </c>
    </row>
    <row r="4525" spans="1:22" x14ac:dyDescent="0.3">
      <c r="A4525" t="str">
        <f>Raw_Data!A4525</f>
        <v>16055491</v>
      </c>
      <c r="B4525">
        <f>Raw_Data!B4525</f>
        <v>45680</v>
      </c>
      <c r="C4525" t="str">
        <f>Raw_Data!C4525</f>
        <v>AZITHROMYCIN 250 MG TABLET</v>
      </c>
      <c r="D4525" t="str">
        <f>Raw_Data!D4525</f>
        <v>50111078751</v>
      </c>
      <c r="E4525" t="str">
        <f>Raw_Data!E4525</f>
        <v>FORD, JAMES</v>
      </c>
      <c r="F4525" t="str">
        <f>Raw_Data!F4525</f>
        <v>1033117684</v>
      </c>
      <c r="G4525" t="str">
        <f>Raw_Data!H4525</f>
        <v>1</v>
      </c>
      <c r="H4525">
        <f>IFERROR(VLOOKUP(G4525,Store_Map!$A$2:$I$100,3,FALSE),"")</f>
        <v>0</v>
      </c>
      <c r="I4525">
        <f>IFERROR(VLOOKUP(G4525,Store_Map!$A$2:$I$100,4,FALSE),"")</f>
        <v>0</v>
      </c>
      <c r="J4525">
        <f>IFERROR(VLOOKUP(G4525,Store_Map!$A$2:$I$100,5,FALSE),"")</f>
        <v>0</v>
      </c>
      <c r="K4525">
        <f>IFERROR(VLOOKUP(G4525,Store_Map!$A$2:$I$100,6,FALSE),"")</f>
        <v>0</v>
      </c>
      <c r="L4525">
        <f>IFERROR(VLOOKUP(G4525,Store_Map!$A$2:$I$100,7,FALSE),"")</f>
        <v>0</v>
      </c>
      <c r="M4525">
        <f>IFERROR(VLOOKUP(G4525,Store_Map!$A$2:$I$100,8,FALSE),"")</f>
        <v>0</v>
      </c>
      <c r="N4525">
        <f t="shared" si="630"/>
        <v>0</v>
      </c>
      <c r="O4525" t="str">
        <f t="shared" si="631"/>
        <v>PASS</v>
      </c>
      <c r="P4525" t="str">
        <f t="shared" si="632"/>
        <v>PASS</v>
      </c>
      <c r="Q4525" t="str">
        <f t="shared" si="633"/>
        <v>PASS</v>
      </c>
      <c r="R4525" t="str">
        <f t="shared" si="634"/>
        <v>PASS</v>
      </c>
      <c r="S4525" t="str">
        <f t="shared" si="635"/>
        <v>PASS</v>
      </c>
      <c r="T4525">
        <f t="shared" si="636"/>
        <v>100</v>
      </c>
      <c r="U4525" t="str">
        <f t="shared" si="637"/>
        <v>Low</v>
      </c>
      <c r="V4525" t="str">
        <f t="shared" si="638"/>
        <v>Clean</v>
      </c>
    </row>
    <row r="4526" spans="1:22" x14ac:dyDescent="0.3">
      <c r="A4526" t="str">
        <f>Raw_Data!A4526</f>
        <v>16055492</v>
      </c>
      <c r="B4526">
        <f>Raw_Data!B4526</f>
        <v>45680</v>
      </c>
      <c r="C4526" t="str">
        <f>Raw_Data!C4526</f>
        <v>METHYLPREDNISOLONE 4 MG DOS</v>
      </c>
      <c r="D4526" t="str">
        <f>Raw_Data!D4526</f>
        <v>59746000103</v>
      </c>
      <c r="E4526" t="str">
        <f>Raw_Data!E4526</f>
        <v>FORD, JAMES</v>
      </c>
      <c r="F4526" t="str">
        <f>Raw_Data!F4526</f>
        <v>1033117684</v>
      </c>
      <c r="G4526" t="str">
        <f>Raw_Data!H4526</f>
        <v>1</v>
      </c>
      <c r="H4526">
        <f>IFERROR(VLOOKUP(G4526,Store_Map!$A$2:$I$100,3,FALSE),"")</f>
        <v>0</v>
      </c>
      <c r="I4526">
        <f>IFERROR(VLOOKUP(G4526,Store_Map!$A$2:$I$100,4,FALSE),"")</f>
        <v>0</v>
      </c>
      <c r="J4526">
        <f>IFERROR(VLOOKUP(G4526,Store_Map!$A$2:$I$100,5,FALSE),"")</f>
        <v>0</v>
      </c>
      <c r="K4526">
        <f>IFERROR(VLOOKUP(G4526,Store_Map!$A$2:$I$100,6,FALSE),"")</f>
        <v>0</v>
      </c>
      <c r="L4526">
        <f>IFERROR(VLOOKUP(G4526,Store_Map!$A$2:$I$100,7,FALSE),"")</f>
        <v>0</v>
      </c>
      <c r="M4526">
        <f>IFERROR(VLOOKUP(G4526,Store_Map!$A$2:$I$100,8,FALSE),"")</f>
        <v>0</v>
      </c>
      <c r="N4526">
        <f t="shared" si="630"/>
        <v>0</v>
      </c>
      <c r="O4526" t="str">
        <f t="shared" si="631"/>
        <v>PASS</v>
      </c>
      <c r="P4526" t="str">
        <f t="shared" si="632"/>
        <v>PASS</v>
      </c>
      <c r="Q4526" t="str">
        <f t="shared" si="633"/>
        <v>PASS</v>
      </c>
      <c r="R4526" t="str">
        <f t="shared" si="634"/>
        <v>PASS</v>
      </c>
      <c r="S4526" t="str">
        <f t="shared" si="635"/>
        <v>PASS</v>
      </c>
      <c r="T4526">
        <f t="shared" si="636"/>
        <v>100</v>
      </c>
      <c r="U4526" t="str">
        <f t="shared" si="637"/>
        <v>Low</v>
      </c>
      <c r="V4526" t="str">
        <f t="shared" si="638"/>
        <v>Clean</v>
      </c>
    </row>
    <row r="4527" spans="1:22" x14ac:dyDescent="0.3">
      <c r="A4527" t="str">
        <f>Raw_Data!A4527</f>
        <v>16055496</v>
      </c>
      <c r="B4527">
        <f>Raw_Data!B4527</f>
        <v>45680</v>
      </c>
      <c r="C4527" t="str">
        <f>Raw_Data!C4527</f>
        <v>TRAZODONE 50 MG TABLET</v>
      </c>
      <c r="D4527" t="str">
        <f>Raw_Data!D4527</f>
        <v>68382080501</v>
      </c>
      <c r="E4527" t="str">
        <f>Raw_Data!E4527</f>
        <v>GIBBS, JON</v>
      </c>
      <c r="F4527" t="str">
        <f>Raw_Data!F4527</f>
        <v>1700896156</v>
      </c>
      <c r="G4527" t="str">
        <f>Raw_Data!H4527</f>
        <v>1</v>
      </c>
      <c r="H4527">
        <f>IFERROR(VLOOKUP(G4527,Store_Map!$A$2:$I$100,3,FALSE),"")</f>
        <v>0</v>
      </c>
      <c r="I4527">
        <f>IFERROR(VLOOKUP(G4527,Store_Map!$A$2:$I$100,4,FALSE),"")</f>
        <v>0</v>
      </c>
      <c r="J4527">
        <f>IFERROR(VLOOKUP(G4527,Store_Map!$A$2:$I$100,5,FALSE),"")</f>
        <v>0</v>
      </c>
      <c r="K4527">
        <f>IFERROR(VLOOKUP(G4527,Store_Map!$A$2:$I$100,6,FALSE),"")</f>
        <v>0</v>
      </c>
      <c r="L4527">
        <f>IFERROR(VLOOKUP(G4527,Store_Map!$A$2:$I$100,7,FALSE),"")</f>
        <v>0</v>
      </c>
      <c r="M4527">
        <f>IFERROR(VLOOKUP(G4527,Store_Map!$A$2:$I$100,8,FALSE),"")</f>
        <v>0</v>
      </c>
      <c r="N4527">
        <f t="shared" si="630"/>
        <v>0</v>
      </c>
      <c r="O4527" t="str">
        <f t="shared" si="631"/>
        <v>PASS</v>
      </c>
      <c r="P4527" t="str">
        <f t="shared" si="632"/>
        <v>PASS</v>
      </c>
      <c r="Q4527" t="str">
        <f t="shared" si="633"/>
        <v>PASS</v>
      </c>
      <c r="R4527" t="str">
        <f t="shared" si="634"/>
        <v>PASS</v>
      </c>
      <c r="S4527" t="str">
        <f t="shared" si="635"/>
        <v>PASS</v>
      </c>
      <c r="T4527">
        <f t="shared" si="636"/>
        <v>100</v>
      </c>
      <c r="U4527" t="str">
        <f t="shared" si="637"/>
        <v>Low</v>
      </c>
      <c r="V4527" t="str">
        <f t="shared" si="638"/>
        <v>Clean</v>
      </c>
    </row>
    <row r="4528" spans="1:22" x14ac:dyDescent="0.3">
      <c r="A4528" t="str">
        <f>Raw_Data!A4528</f>
        <v>16053632</v>
      </c>
      <c r="B4528">
        <f>Raw_Data!B4528</f>
        <v>45680</v>
      </c>
      <c r="C4528" t="str">
        <f>Raw_Data!C4528</f>
        <v>METOCLOPRAMIDE 10 MG TABLET</v>
      </c>
      <c r="D4528" t="str">
        <f>Raw_Data!D4528</f>
        <v>93220301</v>
      </c>
      <c r="E4528" t="str">
        <f>Raw_Data!E4528</f>
        <v>GIBBS, JON</v>
      </c>
      <c r="F4528" t="str">
        <f>Raw_Data!F4528</f>
        <v>1700896156</v>
      </c>
      <c r="G4528" t="str">
        <f>Raw_Data!H4528</f>
        <v>1</v>
      </c>
      <c r="H4528">
        <f>IFERROR(VLOOKUP(G4528,Store_Map!$A$2:$I$100,3,FALSE),"")</f>
        <v>0</v>
      </c>
      <c r="I4528">
        <f>IFERROR(VLOOKUP(G4528,Store_Map!$A$2:$I$100,4,FALSE),"")</f>
        <v>0</v>
      </c>
      <c r="J4528">
        <f>IFERROR(VLOOKUP(G4528,Store_Map!$A$2:$I$100,5,FALSE),"")</f>
        <v>0</v>
      </c>
      <c r="K4528">
        <f>IFERROR(VLOOKUP(G4528,Store_Map!$A$2:$I$100,6,FALSE),"")</f>
        <v>0</v>
      </c>
      <c r="L4528">
        <f>IFERROR(VLOOKUP(G4528,Store_Map!$A$2:$I$100,7,FALSE),"")</f>
        <v>0</v>
      </c>
      <c r="M4528">
        <f>IFERROR(VLOOKUP(G4528,Store_Map!$A$2:$I$100,8,FALSE),"")</f>
        <v>0</v>
      </c>
      <c r="N4528">
        <f t="shared" si="630"/>
        <v>0</v>
      </c>
      <c r="O4528" t="str">
        <f t="shared" si="631"/>
        <v>PASS</v>
      </c>
      <c r="P4528" t="str">
        <f t="shared" si="632"/>
        <v>REVIEW</v>
      </c>
      <c r="Q4528" t="str">
        <f t="shared" si="633"/>
        <v>PASS</v>
      </c>
      <c r="R4528" t="str">
        <f t="shared" si="634"/>
        <v>PASS</v>
      </c>
      <c r="S4528" t="str">
        <f t="shared" si="635"/>
        <v>REVIEW</v>
      </c>
      <c r="T4528">
        <f t="shared" si="636"/>
        <v>90</v>
      </c>
      <c r="U4528" t="str">
        <f t="shared" si="637"/>
        <v>Low</v>
      </c>
      <c r="V4528" t="str">
        <f t="shared" si="638"/>
        <v>Invalid NDC</v>
      </c>
    </row>
    <row r="4529" spans="1:22" x14ac:dyDescent="0.3">
      <c r="A4529" t="str">
        <f>Raw_Data!A4529</f>
        <v>16055510</v>
      </c>
      <c r="B4529">
        <f>Raw_Data!B4529</f>
        <v>45680</v>
      </c>
      <c r="C4529" t="str">
        <f>Raw_Data!C4529</f>
        <v>NITROFURANTOIN MONO-MCR 100</v>
      </c>
      <c r="D4529" t="str">
        <f>Raw_Data!D4529</f>
        <v>13811071910</v>
      </c>
      <c r="E4529" t="str">
        <f>Raw_Data!E4529</f>
        <v>GIBBS, JON</v>
      </c>
      <c r="F4529" t="str">
        <f>Raw_Data!F4529</f>
        <v>1700896156</v>
      </c>
      <c r="G4529" t="str">
        <f>Raw_Data!H4529</f>
        <v>1</v>
      </c>
      <c r="H4529">
        <f>IFERROR(VLOOKUP(G4529,Store_Map!$A$2:$I$100,3,FALSE),"")</f>
        <v>0</v>
      </c>
      <c r="I4529">
        <f>IFERROR(VLOOKUP(G4529,Store_Map!$A$2:$I$100,4,FALSE),"")</f>
        <v>0</v>
      </c>
      <c r="J4529">
        <f>IFERROR(VLOOKUP(G4529,Store_Map!$A$2:$I$100,5,FALSE),"")</f>
        <v>0</v>
      </c>
      <c r="K4529">
        <f>IFERROR(VLOOKUP(G4529,Store_Map!$A$2:$I$100,6,FALSE),"")</f>
        <v>0</v>
      </c>
      <c r="L4529">
        <f>IFERROR(VLOOKUP(G4529,Store_Map!$A$2:$I$100,7,FALSE),"")</f>
        <v>0</v>
      </c>
      <c r="M4529">
        <f>IFERROR(VLOOKUP(G4529,Store_Map!$A$2:$I$100,8,FALSE),"")</f>
        <v>0</v>
      </c>
      <c r="N4529">
        <f t="shared" si="630"/>
        <v>0</v>
      </c>
      <c r="O4529" t="str">
        <f t="shared" si="631"/>
        <v>PASS</v>
      </c>
      <c r="P4529" t="str">
        <f t="shared" si="632"/>
        <v>PASS</v>
      </c>
      <c r="Q4529" t="str">
        <f t="shared" si="633"/>
        <v>PASS</v>
      </c>
      <c r="R4529" t="str">
        <f t="shared" si="634"/>
        <v>PASS</v>
      </c>
      <c r="S4529" t="str">
        <f t="shared" si="635"/>
        <v>PASS</v>
      </c>
      <c r="T4529">
        <f t="shared" si="636"/>
        <v>100</v>
      </c>
      <c r="U4529" t="str">
        <f t="shared" si="637"/>
        <v>Low</v>
      </c>
      <c r="V4529" t="str">
        <f t="shared" si="638"/>
        <v>Clean</v>
      </c>
    </row>
    <row r="4530" spans="1:22" x14ac:dyDescent="0.3">
      <c r="A4530" t="str">
        <f>Raw_Data!A4530</f>
        <v>16055511</v>
      </c>
      <c r="B4530">
        <f>Raw_Data!B4530</f>
        <v>45680</v>
      </c>
      <c r="C4530" t="str">
        <f>Raw_Data!C4530</f>
        <v>PHENAZOPYRIDINE 100 MG TAB</v>
      </c>
      <c r="D4530" t="str">
        <f>Raw_Data!D4530</f>
        <v>65162068110</v>
      </c>
      <c r="E4530" t="str">
        <f>Raw_Data!E4530</f>
        <v>GIBBS, JON</v>
      </c>
      <c r="F4530" t="str">
        <f>Raw_Data!F4530</f>
        <v>1700896156</v>
      </c>
      <c r="G4530" t="str">
        <f>Raw_Data!H4530</f>
        <v>1</v>
      </c>
      <c r="H4530">
        <f>IFERROR(VLOOKUP(G4530,Store_Map!$A$2:$I$100,3,FALSE),"")</f>
        <v>0</v>
      </c>
      <c r="I4530">
        <f>IFERROR(VLOOKUP(G4530,Store_Map!$A$2:$I$100,4,FALSE),"")</f>
        <v>0</v>
      </c>
      <c r="J4530">
        <f>IFERROR(VLOOKUP(G4530,Store_Map!$A$2:$I$100,5,FALSE),"")</f>
        <v>0</v>
      </c>
      <c r="K4530">
        <f>IFERROR(VLOOKUP(G4530,Store_Map!$A$2:$I$100,6,FALSE),"")</f>
        <v>0</v>
      </c>
      <c r="L4530">
        <f>IFERROR(VLOOKUP(G4530,Store_Map!$A$2:$I$100,7,FALSE),"")</f>
        <v>0</v>
      </c>
      <c r="M4530">
        <f>IFERROR(VLOOKUP(G4530,Store_Map!$A$2:$I$100,8,FALSE),"")</f>
        <v>0</v>
      </c>
      <c r="N4530">
        <f t="shared" si="630"/>
        <v>0</v>
      </c>
      <c r="O4530" t="str">
        <f t="shared" si="631"/>
        <v>PASS</v>
      </c>
      <c r="P4530" t="str">
        <f t="shared" si="632"/>
        <v>PASS</v>
      </c>
      <c r="Q4530" t="str">
        <f t="shared" si="633"/>
        <v>PASS</v>
      </c>
      <c r="R4530" t="str">
        <f t="shared" si="634"/>
        <v>PASS</v>
      </c>
      <c r="S4530" t="str">
        <f t="shared" si="635"/>
        <v>PASS</v>
      </c>
      <c r="T4530">
        <f t="shared" si="636"/>
        <v>100</v>
      </c>
      <c r="U4530" t="str">
        <f t="shared" si="637"/>
        <v>Low</v>
      </c>
      <c r="V4530" t="str">
        <f t="shared" si="638"/>
        <v>Clean</v>
      </c>
    </row>
    <row r="4531" spans="1:22" x14ac:dyDescent="0.3">
      <c r="A4531" t="str">
        <f>Raw_Data!A4531</f>
        <v>16055512</v>
      </c>
      <c r="B4531">
        <f>Raw_Data!B4531</f>
        <v>45680</v>
      </c>
      <c r="C4531" t="str">
        <f>Raw_Data!C4531</f>
        <v>AMOX-CLAV 875-125 MG TABLET</v>
      </c>
      <c r="D4531" t="str">
        <f>Raw_Data!D4531</f>
        <v>781185220</v>
      </c>
      <c r="E4531" t="str">
        <f>Raw_Data!E4531</f>
        <v>GIBBS, JON</v>
      </c>
      <c r="F4531" t="str">
        <f>Raw_Data!F4531</f>
        <v>1700896156</v>
      </c>
      <c r="G4531" t="str">
        <f>Raw_Data!H4531</f>
        <v>1</v>
      </c>
      <c r="H4531">
        <f>IFERROR(VLOOKUP(G4531,Store_Map!$A$2:$I$100,3,FALSE),"")</f>
        <v>0</v>
      </c>
      <c r="I4531">
        <f>IFERROR(VLOOKUP(G4531,Store_Map!$A$2:$I$100,4,FALSE),"")</f>
        <v>0</v>
      </c>
      <c r="J4531">
        <f>IFERROR(VLOOKUP(G4531,Store_Map!$A$2:$I$100,5,FALSE),"")</f>
        <v>0</v>
      </c>
      <c r="K4531">
        <f>IFERROR(VLOOKUP(G4531,Store_Map!$A$2:$I$100,6,FALSE),"")</f>
        <v>0</v>
      </c>
      <c r="L4531">
        <f>IFERROR(VLOOKUP(G4531,Store_Map!$A$2:$I$100,7,FALSE),"")</f>
        <v>0</v>
      </c>
      <c r="M4531">
        <f>IFERROR(VLOOKUP(G4531,Store_Map!$A$2:$I$100,8,FALSE),"")</f>
        <v>0</v>
      </c>
      <c r="N4531">
        <f t="shared" si="630"/>
        <v>0</v>
      </c>
      <c r="O4531" t="str">
        <f t="shared" si="631"/>
        <v>PASS</v>
      </c>
      <c r="P4531" t="str">
        <f t="shared" si="632"/>
        <v>REVIEW</v>
      </c>
      <c r="Q4531" t="str">
        <f t="shared" si="633"/>
        <v>PASS</v>
      </c>
      <c r="R4531" t="str">
        <f t="shared" si="634"/>
        <v>PASS</v>
      </c>
      <c r="S4531" t="str">
        <f t="shared" si="635"/>
        <v>REVIEW</v>
      </c>
      <c r="T4531">
        <f t="shared" si="636"/>
        <v>90</v>
      </c>
      <c r="U4531" t="str">
        <f t="shared" si="637"/>
        <v>Low</v>
      </c>
      <c r="V4531" t="str">
        <f t="shared" si="638"/>
        <v>Invalid NDC</v>
      </c>
    </row>
    <row r="4532" spans="1:22" x14ac:dyDescent="0.3">
      <c r="A4532" t="str">
        <f>Raw_Data!A4532</f>
        <v>16053634</v>
      </c>
      <c r="B4532">
        <f>Raw_Data!B4532</f>
        <v>45681</v>
      </c>
      <c r="C4532" t="str">
        <f>Raw_Data!C4532</f>
        <v>INSULIN LISPRO 100 UNIT/MLP</v>
      </c>
      <c r="D4532" t="str">
        <f>Raw_Data!D4532</f>
        <v>2822259</v>
      </c>
      <c r="E4532" t="str">
        <f>Raw_Data!E4532</f>
        <v>GIBBS, JON</v>
      </c>
      <c r="F4532" t="str">
        <f>Raw_Data!F4532</f>
        <v>1700896156</v>
      </c>
      <c r="G4532" t="str">
        <f>Raw_Data!H4532</f>
        <v>1</v>
      </c>
      <c r="H4532">
        <f>IFERROR(VLOOKUP(G4532,Store_Map!$A$2:$I$100,3,FALSE),"")</f>
        <v>0</v>
      </c>
      <c r="I4532">
        <f>IFERROR(VLOOKUP(G4532,Store_Map!$A$2:$I$100,4,FALSE),"")</f>
        <v>0</v>
      </c>
      <c r="J4532">
        <f>IFERROR(VLOOKUP(G4532,Store_Map!$A$2:$I$100,5,FALSE),"")</f>
        <v>0</v>
      </c>
      <c r="K4532">
        <f>IFERROR(VLOOKUP(G4532,Store_Map!$A$2:$I$100,6,FALSE),"")</f>
        <v>0</v>
      </c>
      <c r="L4532">
        <f>IFERROR(VLOOKUP(G4532,Store_Map!$A$2:$I$100,7,FALSE),"")</f>
        <v>0</v>
      </c>
      <c r="M4532">
        <f>IFERROR(VLOOKUP(G4532,Store_Map!$A$2:$I$100,8,FALSE),"")</f>
        <v>0</v>
      </c>
      <c r="N4532">
        <f t="shared" si="630"/>
        <v>0</v>
      </c>
      <c r="O4532" t="str">
        <f t="shared" si="631"/>
        <v>PASS</v>
      </c>
      <c r="P4532" t="str">
        <f t="shared" si="632"/>
        <v>REVIEW</v>
      </c>
      <c r="Q4532" t="str">
        <f t="shared" si="633"/>
        <v>PASS</v>
      </c>
      <c r="R4532" t="str">
        <f t="shared" si="634"/>
        <v>PASS</v>
      </c>
      <c r="S4532" t="str">
        <f t="shared" si="635"/>
        <v>REVIEW</v>
      </c>
      <c r="T4532">
        <f t="shared" si="636"/>
        <v>90</v>
      </c>
      <c r="U4532" t="str">
        <f t="shared" si="637"/>
        <v>Low</v>
      </c>
      <c r="V4532" t="str">
        <f t="shared" si="638"/>
        <v>Invalid NDC</v>
      </c>
    </row>
    <row r="4533" spans="1:22" x14ac:dyDescent="0.3">
      <c r="A4533" t="str">
        <f>Raw_Data!A4533</f>
        <v>16053639</v>
      </c>
      <c r="B4533">
        <f>Raw_Data!B4533</f>
        <v>45681</v>
      </c>
      <c r="C4533" t="str">
        <f>Raw_Data!C4533</f>
        <v>METOPROLOL SUCC ER 100 MG T</v>
      </c>
      <c r="D4533" t="str">
        <f>Raw_Data!D4533</f>
        <v>45963067711</v>
      </c>
      <c r="E4533" t="str">
        <f>Raw_Data!E4533</f>
        <v>GIBBS, JON</v>
      </c>
      <c r="F4533" t="str">
        <f>Raw_Data!F4533</f>
        <v>1700896156</v>
      </c>
      <c r="G4533" t="str">
        <f>Raw_Data!H4533</f>
        <v>1</v>
      </c>
      <c r="H4533">
        <f>IFERROR(VLOOKUP(G4533,Store_Map!$A$2:$I$100,3,FALSE),"")</f>
        <v>0</v>
      </c>
      <c r="I4533">
        <f>IFERROR(VLOOKUP(G4533,Store_Map!$A$2:$I$100,4,FALSE),"")</f>
        <v>0</v>
      </c>
      <c r="J4533">
        <f>IFERROR(VLOOKUP(G4533,Store_Map!$A$2:$I$100,5,FALSE),"")</f>
        <v>0</v>
      </c>
      <c r="K4533">
        <f>IFERROR(VLOOKUP(G4533,Store_Map!$A$2:$I$100,6,FALSE),"")</f>
        <v>0</v>
      </c>
      <c r="L4533">
        <f>IFERROR(VLOOKUP(G4533,Store_Map!$A$2:$I$100,7,FALSE),"")</f>
        <v>0</v>
      </c>
      <c r="M4533">
        <f>IFERROR(VLOOKUP(G4533,Store_Map!$A$2:$I$100,8,FALSE),"")</f>
        <v>0</v>
      </c>
      <c r="N4533">
        <f t="shared" si="630"/>
        <v>0</v>
      </c>
      <c r="O4533" t="str">
        <f t="shared" si="631"/>
        <v>PASS</v>
      </c>
      <c r="P4533" t="str">
        <f t="shared" si="632"/>
        <v>PASS</v>
      </c>
      <c r="Q4533" t="str">
        <f t="shared" si="633"/>
        <v>PASS</v>
      </c>
      <c r="R4533" t="str">
        <f t="shared" si="634"/>
        <v>PASS</v>
      </c>
      <c r="S4533" t="str">
        <f t="shared" si="635"/>
        <v>PASS</v>
      </c>
      <c r="T4533">
        <f t="shared" si="636"/>
        <v>100</v>
      </c>
      <c r="U4533" t="str">
        <f t="shared" si="637"/>
        <v>Low</v>
      </c>
      <c r="V4533" t="str">
        <f t="shared" si="638"/>
        <v>Clean</v>
      </c>
    </row>
    <row r="4534" spans="1:22" x14ac:dyDescent="0.3">
      <c r="A4534" t="str">
        <f>Raw_Data!A4534</f>
        <v>16051863</v>
      </c>
      <c r="B4534">
        <f>Raw_Data!B4534</f>
        <v>45681</v>
      </c>
      <c r="C4534" t="str">
        <f>Raw_Data!C4534</f>
        <v>ONETOUCH VERIO TEST STRIP</v>
      </c>
      <c r="D4534" t="str">
        <f>Raw_Data!D4534</f>
        <v>53885027210</v>
      </c>
      <c r="E4534" t="str">
        <f>Raw_Data!E4534</f>
        <v>FORD, JAMES</v>
      </c>
      <c r="F4534" t="str">
        <f>Raw_Data!F4534</f>
        <v>1033117684</v>
      </c>
      <c r="G4534" t="str">
        <f>Raw_Data!H4534</f>
        <v>1</v>
      </c>
      <c r="H4534">
        <f>IFERROR(VLOOKUP(G4534,Store_Map!$A$2:$I$100,3,FALSE),"")</f>
        <v>0</v>
      </c>
      <c r="I4534">
        <f>IFERROR(VLOOKUP(G4534,Store_Map!$A$2:$I$100,4,FALSE),"")</f>
        <v>0</v>
      </c>
      <c r="J4534">
        <f>IFERROR(VLOOKUP(G4534,Store_Map!$A$2:$I$100,5,FALSE),"")</f>
        <v>0</v>
      </c>
      <c r="K4534">
        <f>IFERROR(VLOOKUP(G4534,Store_Map!$A$2:$I$100,6,FALSE),"")</f>
        <v>0</v>
      </c>
      <c r="L4534">
        <f>IFERROR(VLOOKUP(G4534,Store_Map!$A$2:$I$100,7,FALSE),"")</f>
        <v>0</v>
      </c>
      <c r="M4534">
        <f>IFERROR(VLOOKUP(G4534,Store_Map!$A$2:$I$100,8,FALSE),"")</f>
        <v>0</v>
      </c>
      <c r="N4534">
        <f t="shared" si="630"/>
        <v>0</v>
      </c>
      <c r="O4534" t="str">
        <f t="shared" si="631"/>
        <v>PASS</v>
      </c>
      <c r="P4534" t="str">
        <f t="shared" si="632"/>
        <v>PASS</v>
      </c>
      <c r="Q4534" t="str">
        <f t="shared" si="633"/>
        <v>PASS</v>
      </c>
      <c r="R4534" t="str">
        <f t="shared" si="634"/>
        <v>PASS</v>
      </c>
      <c r="S4534" t="str">
        <f t="shared" si="635"/>
        <v>PASS</v>
      </c>
      <c r="T4534">
        <f t="shared" si="636"/>
        <v>100</v>
      </c>
      <c r="U4534" t="str">
        <f t="shared" si="637"/>
        <v>Low</v>
      </c>
      <c r="V4534" t="str">
        <f t="shared" si="638"/>
        <v>Clean</v>
      </c>
    </row>
    <row r="4535" spans="1:22" x14ac:dyDescent="0.3">
      <c r="A4535" t="str">
        <f>Raw_Data!A4535</f>
        <v>16053484</v>
      </c>
      <c r="B4535">
        <f>Raw_Data!B4535</f>
        <v>45681</v>
      </c>
      <c r="C4535" t="str">
        <f>Raw_Data!C4535</f>
        <v>JARDIANCE 10 MG TABLET</v>
      </c>
      <c r="D4535" t="str">
        <f>Raw_Data!D4535</f>
        <v>597015290</v>
      </c>
      <c r="E4535" t="str">
        <f>Raw_Data!E4535</f>
        <v>FORD, JAMES</v>
      </c>
      <c r="F4535" t="str">
        <f>Raw_Data!F4535</f>
        <v>1033117684</v>
      </c>
      <c r="G4535" t="str">
        <f>Raw_Data!H4535</f>
        <v>1</v>
      </c>
      <c r="H4535">
        <f>IFERROR(VLOOKUP(G4535,Store_Map!$A$2:$I$100,3,FALSE),"")</f>
        <v>0</v>
      </c>
      <c r="I4535">
        <f>IFERROR(VLOOKUP(G4535,Store_Map!$A$2:$I$100,4,FALSE),"")</f>
        <v>0</v>
      </c>
      <c r="J4535">
        <f>IFERROR(VLOOKUP(G4535,Store_Map!$A$2:$I$100,5,FALSE),"")</f>
        <v>0</v>
      </c>
      <c r="K4535">
        <f>IFERROR(VLOOKUP(G4535,Store_Map!$A$2:$I$100,6,FALSE),"")</f>
        <v>0</v>
      </c>
      <c r="L4535">
        <f>IFERROR(VLOOKUP(G4535,Store_Map!$A$2:$I$100,7,FALSE),"")</f>
        <v>0</v>
      </c>
      <c r="M4535">
        <f>IFERROR(VLOOKUP(G4535,Store_Map!$A$2:$I$100,8,FALSE),"")</f>
        <v>0</v>
      </c>
      <c r="N4535">
        <f t="shared" si="630"/>
        <v>0</v>
      </c>
      <c r="O4535" t="str">
        <f t="shared" si="631"/>
        <v>PASS</v>
      </c>
      <c r="P4535" t="str">
        <f t="shared" si="632"/>
        <v>REVIEW</v>
      </c>
      <c r="Q4535" t="str">
        <f t="shared" si="633"/>
        <v>PASS</v>
      </c>
      <c r="R4535" t="str">
        <f t="shared" si="634"/>
        <v>PASS</v>
      </c>
      <c r="S4535" t="str">
        <f t="shared" si="635"/>
        <v>REVIEW</v>
      </c>
      <c r="T4535">
        <f t="shared" si="636"/>
        <v>90</v>
      </c>
      <c r="U4535" t="str">
        <f t="shared" si="637"/>
        <v>Low</v>
      </c>
      <c r="V4535" t="str">
        <f t="shared" si="638"/>
        <v>Invalid NDC</v>
      </c>
    </row>
    <row r="4536" spans="1:22" x14ac:dyDescent="0.3">
      <c r="A4536" t="str">
        <f>Raw_Data!A4536</f>
        <v>16053490</v>
      </c>
      <c r="B4536">
        <f>Raw_Data!B4536</f>
        <v>45681</v>
      </c>
      <c r="C4536" t="str">
        <f>Raw_Data!C4536</f>
        <v>LISINOPRIL 20 MG TABLET</v>
      </c>
      <c r="D4536" t="str">
        <f>Raw_Data!D4536</f>
        <v>68180098103</v>
      </c>
      <c r="E4536" t="str">
        <f>Raw_Data!E4536</f>
        <v>FORD, JAMES</v>
      </c>
      <c r="F4536" t="str">
        <f>Raw_Data!F4536</f>
        <v>1033117684</v>
      </c>
      <c r="G4536" t="str">
        <f>Raw_Data!H4536</f>
        <v>1</v>
      </c>
      <c r="H4536">
        <f>IFERROR(VLOOKUP(G4536,Store_Map!$A$2:$I$100,3,FALSE),"")</f>
        <v>0</v>
      </c>
      <c r="I4536">
        <f>IFERROR(VLOOKUP(G4536,Store_Map!$A$2:$I$100,4,FALSE),"")</f>
        <v>0</v>
      </c>
      <c r="J4536">
        <f>IFERROR(VLOOKUP(G4536,Store_Map!$A$2:$I$100,5,FALSE),"")</f>
        <v>0</v>
      </c>
      <c r="K4536">
        <f>IFERROR(VLOOKUP(G4536,Store_Map!$A$2:$I$100,6,FALSE),"")</f>
        <v>0</v>
      </c>
      <c r="L4536">
        <f>IFERROR(VLOOKUP(G4536,Store_Map!$A$2:$I$100,7,FALSE),"")</f>
        <v>0</v>
      </c>
      <c r="M4536">
        <f>IFERROR(VLOOKUP(G4536,Store_Map!$A$2:$I$100,8,FALSE),"")</f>
        <v>0</v>
      </c>
      <c r="N4536">
        <f t="shared" si="630"/>
        <v>0</v>
      </c>
      <c r="O4536" t="str">
        <f t="shared" si="631"/>
        <v>PASS</v>
      </c>
      <c r="P4536" t="str">
        <f t="shared" si="632"/>
        <v>PASS</v>
      </c>
      <c r="Q4536" t="str">
        <f t="shared" si="633"/>
        <v>PASS</v>
      </c>
      <c r="R4536" t="str">
        <f t="shared" si="634"/>
        <v>PASS</v>
      </c>
      <c r="S4536" t="str">
        <f t="shared" si="635"/>
        <v>PASS</v>
      </c>
      <c r="T4536">
        <f t="shared" si="636"/>
        <v>100</v>
      </c>
      <c r="U4536" t="str">
        <f t="shared" si="637"/>
        <v>Low</v>
      </c>
      <c r="V4536" t="str">
        <f t="shared" si="638"/>
        <v>Clean</v>
      </c>
    </row>
    <row r="4537" spans="1:22" x14ac:dyDescent="0.3">
      <c r="A4537" t="str">
        <f>Raw_Data!A4537</f>
        <v>16053489</v>
      </c>
      <c r="B4537">
        <f>Raw_Data!B4537</f>
        <v>45681</v>
      </c>
      <c r="C4537" t="str">
        <f>Raw_Data!C4537</f>
        <v>CARVEDILOL 25 MG TABLET</v>
      </c>
      <c r="D4537" t="str">
        <f>Raw_Data!D4537</f>
        <v>68382009501</v>
      </c>
      <c r="E4537" t="str">
        <f>Raw_Data!E4537</f>
        <v>FORD, JAMES</v>
      </c>
      <c r="F4537" t="str">
        <f>Raw_Data!F4537</f>
        <v>1033117684</v>
      </c>
      <c r="G4537" t="str">
        <f>Raw_Data!H4537</f>
        <v>1</v>
      </c>
      <c r="H4537">
        <f>IFERROR(VLOOKUP(G4537,Store_Map!$A$2:$I$100,3,FALSE),"")</f>
        <v>0</v>
      </c>
      <c r="I4537">
        <f>IFERROR(VLOOKUP(G4537,Store_Map!$A$2:$I$100,4,FALSE),"")</f>
        <v>0</v>
      </c>
      <c r="J4537">
        <f>IFERROR(VLOOKUP(G4537,Store_Map!$A$2:$I$100,5,FALSE),"")</f>
        <v>0</v>
      </c>
      <c r="K4537">
        <f>IFERROR(VLOOKUP(G4537,Store_Map!$A$2:$I$100,6,FALSE),"")</f>
        <v>0</v>
      </c>
      <c r="L4537">
        <f>IFERROR(VLOOKUP(G4537,Store_Map!$A$2:$I$100,7,FALSE),"")</f>
        <v>0</v>
      </c>
      <c r="M4537">
        <f>IFERROR(VLOOKUP(G4537,Store_Map!$A$2:$I$100,8,FALSE),"")</f>
        <v>0</v>
      </c>
      <c r="N4537">
        <f t="shared" si="630"/>
        <v>0</v>
      </c>
      <c r="O4537" t="str">
        <f t="shared" si="631"/>
        <v>PASS</v>
      </c>
      <c r="P4537" t="str">
        <f t="shared" si="632"/>
        <v>PASS</v>
      </c>
      <c r="Q4537" t="str">
        <f t="shared" si="633"/>
        <v>PASS</v>
      </c>
      <c r="R4537" t="str">
        <f t="shared" si="634"/>
        <v>PASS</v>
      </c>
      <c r="S4537" t="str">
        <f t="shared" si="635"/>
        <v>PASS</v>
      </c>
      <c r="T4537">
        <f t="shared" si="636"/>
        <v>100</v>
      </c>
      <c r="U4537" t="str">
        <f t="shared" si="637"/>
        <v>Low</v>
      </c>
      <c r="V4537" t="str">
        <f t="shared" si="638"/>
        <v>Clean</v>
      </c>
    </row>
    <row r="4538" spans="1:22" x14ac:dyDescent="0.3">
      <c r="A4538" t="str">
        <f>Raw_Data!A4538</f>
        <v>16053487</v>
      </c>
      <c r="B4538">
        <f>Raw_Data!B4538</f>
        <v>45681</v>
      </c>
      <c r="C4538" t="str">
        <f>Raw_Data!C4538</f>
        <v>GLIPIZIDE ER 10 MG TABLET</v>
      </c>
      <c r="D4538" t="str">
        <f>Raw_Data!D4538</f>
        <v>59651078201</v>
      </c>
      <c r="E4538" t="str">
        <f>Raw_Data!E4538</f>
        <v>FORD, JAMES</v>
      </c>
      <c r="F4538" t="str">
        <f>Raw_Data!F4538</f>
        <v>1033117684</v>
      </c>
      <c r="G4538" t="str">
        <f>Raw_Data!H4538</f>
        <v>1</v>
      </c>
      <c r="H4538">
        <f>IFERROR(VLOOKUP(G4538,Store_Map!$A$2:$I$100,3,FALSE),"")</f>
        <v>0</v>
      </c>
      <c r="I4538">
        <f>IFERROR(VLOOKUP(G4538,Store_Map!$A$2:$I$100,4,FALSE),"")</f>
        <v>0</v>
      </c>
      <c r="J4538">
        <f>IFERROR(VLOOKUP(G4538,Store_Map!$A$2:$I$100,5,FALSE),"")</f>
        <v>0</v>
      </c>
      <c r="K4538">
        <f>IFERROR(VLOOKUP(G4538,Store_Map!$A$2:$I$100,6,FALSE),"")</f>
        <v>0</v>
      </c>
      <c r="L4538">
        <f>IFERROR(VLOOKUP(G4538,Store_Map!$A$2:$I$100,7,FALSE),"")</f>
        <v>0</v>
      </c>
      <c r="M4538">
        <f>IFERROR(VLOOKUP(G4538,Store_Map!$A$2:$I$100,8,FALSE),"")</f>
        <v>0</v>
      </c>
      <c r="N4538">
        <f t="shared" si="630"/>
        <v>0</v>
      </c>
      <c r="O4538" t="str">
        <f t="shared" si="631"/>
        <v>PASS</v>
      </c>
      <c r="P4538" t="str">
        <f t="shared" si="632"/>
        <v>PASS</v>
      </c>
      <c r="Q4538" t="str">
        <f t="shared" si="633"/>
        <v>PASS</v>
      </c>
      <c r="R4538" t="str">
        <f t="shared" si="634"/>
        <v>PASS</v>
      </c>
      <c r="S4538" t="str">
        <f t="shared" si="635"/>
        <v>PASS</v>
      </c>
      <c r="T4538">
        <f t="shared" si="636"/>
        <v>100</v>
      </c>
      <c r="U4538" t="str">
        <f t="shared" si="637"/>
        <v>Low</v>
      </c>
      <c r="V4538" t="str">
        <f t="shared" si="638"/>
        <v>Clean</v>
      </c>
    </row>
    <row r="4539" spans="1:22" x14ac:dyDescent="0.3">
      <c r="A4539" t="str">
        <f>Raw_Data!A4539</f>
        <v>16053486</v>
      </c>
      <c r="B4539">
        <f>Raw_Data!B4539</f>
        <v>45681</v>
      </c>
      <c r="C4539" t="str">
        <f>Raw_Data!C4539</f>
        <v>ALLOPURINOL 300 MG TABLET</v>
      </c>
      <c r="D4539" t="str">
        <f>Raw_Data!D4539</f>
        <v>23155069401</v>
      </c>
      <c r="E4539" t="str">
        <f>Raw_Data!E4539</f>
        <v>FORD, JAMES</v>
      </c>
      <c r="F4539" t="str">
        <f>Raw_Data!F4539</f>
        <v>1033117684</v>
      </c>
      <c r="G4539" t="str">
        <f>Raw_Data!H4539</f>
        <v>1</v>
      </c>
      <c r="H4539">
        <f>IFERROR(VLOOKUP(G4539,Store_Map!$A$2:$I$100,3,FALSE),"")</f>
        <v>0</v>
      </c>
      <c r="I4539">
        <f>IFERROR(VLOOKUP(G4539,Store_Map!$A$2:$I$100,4,FALSE),"")</f>
        <v>0</v>
      </c>
      <c r="J4539">
        <f>IFERROR(VLOOKUP(G4539,Store_Map!$A$2:$I$100,5,FALSE),"")</f>
        <v>0</v>
      </c>
      <c r="K4539">
        <f>IFERROR(VLOOKUP(G4539,Store_Map!$A$2:$I$100,6,FALSE),"")</f>
        <v>0</v>
      </c>
      <c r="L4539">
        <f>IFERROR(VLOOKUP(G4539,Store_Map!$A$2:$I$100,7,FALSE),"")</f>
        <v>0</v>
      </c>
      <c r="M4539">
        <f>IFERROR(VLOOKUP(G4539,Store_Map!$A$2:$I$100,8,FALSE),"")</f>
        <v>0</v>
      </c>
      <c r="N4539">
        <f t="shared" si="630"/>
        <v>0</v>
      </c>
      <c r="O4539" t="str">
        <f t="shared" si="631"/>
        <v>PASS</v>
      </c>
      <c r="P4539" t="str">
        <f t="shared" si="632"/>
        <v>PASS</v>
      </c>
      <c r="Q4539" t="str">
        <f t="shared" si="633"/>
        <v>PASS</v>
      </c>
      <c r="R4539" t="str">
        <f t="shared" si="634"/>
        <v>PASS</v>
      </c>
      <c r="S4539" t="str">
        <f t="shared" si="635"/>
        <v>PASS</v>
      </c>
      <c r="T4539">
        <f t="shared" si="636"/>
        <v>100</v>
      </c>
      <c r="U4539" t="str">
        <f t="shared" si="637"/>
        <v>Low</v>
      </c>
      <c r="V4539" t="str">
        <f t="shared" si="638"/>
        <v>Clean</v>
      </c>
    </row>
    <row r="4540" spans="1:22" x14ac:dyDescent="0.3">
      <c r="A4540" t="str">
        <f>Raw_Data!A4540</f>
        <v>16053485</v>
      </c>
      <c r="B4540">
        <f>Raw_Data!B4540</f>
        <v>45681</v>
      </c>
      <c r="C4540" t="str">
        <f>Raw_Data!C4540</f>
        <v>ROSUVASTATIN CALCIUM 20 MG</v>
      </c>
      <c r="D4540" t="str">
        <f>Raw_Data!D4540</f>
        <v>65862029590</v>
      </c>
      <c r="E4540" t="str">
        <f>Raw_Data!E4540</f>
        <v>FORD, JAMES</v>
      </c>
      <c r="F4540" t="str">
        <f>Raw_Data!F4540</f>
        <v>1033117684</v>
      </c>
      <c r="G4540" t="str">
        <f>Raw_Data!H4540</f>
        <v>1</v>
      </c>
      <c r="H4540">
        <f>IFERROR(VLOOKUP(G4540,Store_Map!$A$2:$I$100,3,FALSE),"")</f>
        <v>0</v>
      </c>
      <c r="I4540">
        <f>IFERROR(VLOOKUP(G4540,Store_Map!$A$2:$I$100,4,FALSE),"")</f>
        <v>0</v>
      </c>
      <c r="J4540">
        <f>IFERROR(VLOOKUP(G4540,Store_Map!$A$2:$I$100,5,FALSE),"")</f>
        <v>0</v>
      </c>
      <c r="K4540">
        <f>IFERROR(VLOOKUP(G4540,Store_Map!$A$2:$I$100,6,FALSE),"")</f>
        <v>0</v>
      </c>
      <c r="L4540">
        <f>IFERROR(VLOOKUP(G4540,Store_Map!$A$2:$I$100,7,FALSE),"")</f>
        <v>0</v>
      </c>
      <c r="M4540">
        <f>IFERROR(VLOOKUP(G4540,Store_Map!$A$2:$I$100,8,FALSE),"")</f>
        <v>0</v>
      </c>
      <c r="N4540">
        <f t="shared" si="630"/>
        <v>0</v>
      </c>
      <c r="O4540" t="str">
        <f t="shared" si="631"/>
        <v>PASS</v>
      </c>
      <c r="P4540" t="str">
        <f t="shared" si="632"/>
        <v>PASS</v>
      </c>
      <c r="Q4540" t="str">
        <f t="shared" si="633"/>
        <v>PASS</v>
      </c>
      <c r="R4540" t="str">
        <f t="shared" si="634"/>
        <v>PASS</v>
      </c>
      <c r="S4540" t="str">
        <f t="shared" si="635"/>
        <v>PASS</v>
      </c>
      <c r="T4540">
        <f t="shared" si="636"/>
        <v>100</v>
      </c>
      <c r="U4540" t="str">
        <f t="shared" si="637"/>
        <v>Low</v>
      </c>
      <c r="V4540" t="str">
        <f t="shared" si="638"/>
        <v>Clean</v>
      </c>
    </row>
    <row r="4541" spans="1:22" x14ac:dyDescent="0.3">
      <c r="A4541" t="str">
        <f>Raw_Data!A4541</f>
        <v>16053483</v>
      </c>
      <c r="B4541">
        <f>Raw_Data!B4541</f>
        <v>45681</v>
      </c>
      <c r="C4541" t="str">
        <f>Raw_Data!C4541</f>
        <v>ROPINIROLE HCL 0.5 MG TABLE</v>
      </c>
      <c r="D4541" t="str">
        <f>Raw_Data!D4541</f>
        <v>68462025401</v>
      </c>
      <c r="E4541" t="str">
        <f>Raw_Data!E4541</f>
        <v>FORD, JAMES</v>
      </c>
      <c r="F4541" t="str">
        <f>Raw_Data!F4541</f>
        <v>1033117684</v>
      </c>
      <c r="G4541" t="str">
        <f>Raw_Data!H4541</f>
        <v>1</v>
      </c>
      <c r="H4541">
        <f>IFERROR(VLOOKUP(G4541,Store_Map!$A$2:$I$100,3,FALSE),"")</f>
        <v>0</v>
      </c>
      <c r="I4541">
        <f>IFERROR(VLOOKUP(G4541,Store_Map!$A$2:$I$100,4,FALSE),"")</f>
        <v>0</v>
      </c>
      <c r="J4541">
        <f>IFERROR(VLOOKUP(G4541,Store_Map!$A$2:$I$100,5,FALSE),"")</f>
        <v>0</v>
      </c>
      <c r="K4541">
        <f>IFERROR(VLOOKUP(G4541,Store_Map!$A$2:$I$100,6,FALSE),"")</f>
        <v>0</v>
      </c>
      <c r="L4541">
        <f>IFERROR(VLOOKUP(G4541,Store_Map!$A$2:$I$100,7,FALSE),"")</f>
        <v>0</v>
      </c>
      <c r="M4541">
        <f>IFERROR(VLOOKUP(G4541,Store_Map!$A$2:$I$100,8,FALSE),"")</f>
        <v>0</v>
      </c>
      <c r="N4541">
        <f t="shared" si="630"/>
        <v>0</v>
      </c>
      <c r="O4541" t="str">
        <f t="shared" si="631"/>
        <v>PASS</v>
      </c>
      <c r="P4541" t="str">
        <f t="shared" si="632"/>
        <v>PASS</v>
      </c>
      <c r="Q4541" t="str">
        <f t="shared" si="633"/>
        <v>PASS</v>
      </c>
      <c r="R4541" t="str">
        <f t="shared" si="634"/>
        <v>PASS</v>
      </c>
      <c r="S4541" t="str">
        <f t="shared" si="635"/>
        <v>PASS</v>
      </c>
      <c r="T4541">
        <f t="shared" si="636"/>
        <v>100</v>
      </c>
      <c r="U4541" t="str">
        <f t="shared" si="637"/>
        <v>Low</v>
      </c>
      <c r="V4541" t="str">
        <f t="shared" si="638"/>
        <v>Clean</v>
      </c>
    </row>
    <row r="4542" spans="1:22" x14ac:dyDescent="0.3">
      <c r="A4542" t="str">
        <f>Raw_Data!A4542</f>
        <v>16052153</v>
      </c>
      <c r="B4542">
        <f>Raw_Data!B4542</f>
        <v>45681</v>
      </c>
      <c r="C4542" t="str">
        <f>Raw_Data!C4542</f>
        <v>DESMOPRESSIN ACETATE 0.2 MG</v>
      </c>
      <c r="D4542" t="str">
        <f>Raw_Data!D4542</f>
        <v>23155049001</v>
      </c>
      <c r="E4542" t="str">
        <f>Raw_Data!E4542</f>
        <v>FORD, JAMES</v>
      </c>
      <c r="F4542" t="str">
        <f>Raw_Data!F4542</f>
        <v>1033117684</v>
      </c>
      <c r="G4542" t="str">
        <f>Raw_Data!H4542</f>
        <v>1</v>
      </c>
      <c r="H4542">
        <f>IFERROR(VLOOKUP(G4542,Store_Map!$A$2:$I$100,3,FALSE),"")</f>
        <v>0</v>
      </c>
      <c r="I4542">
        <f>IFERROR(VLOOKUP(G4542,Store_Map!$A$2:$I$100,4,FALSE),"")</f>
        <v>0</v>
      </c>
      <c r="J4542">
        <f>IFERROR(VLOOKUP(G4542,Store_Map!$A$2:$I$100,5,FALSE),"")</f>
        <v>0</v>
      </c>
      <c r="K4542">
        <f>IFERROR(VLOOKUP(G4542,Store_Map!$A$2:$I$100,6,FALSE),"")</f>
        <v>0</v>
      </c>
      <c r="L4542">
        <f>IFERROR(VLOOKUP(G4542,Store_Map!$A$2:$I$100,7,FALSE),"")</f>
        <v>0</v>
      </c>
      <c r="M4542">
        <f>IFERROR(VLOOKUP(G4542,Store_Map!$A$2:$I$100,8,FALSE),"")</f>
        <v>0</v>
      </c>
      <c r="N4542">
        <f t="shared" si="630"/>
        <v>0</v>
      </c>
      <c r="O4542" t="str">
        <f t="shared" si="631"/>
        <v>PASS</v>
      </c>
      <c r="P4542" t="str">
        <f t="shared" si="632"/>
        <v>PASS</v>
      </c>
      <c r="Q4542" t="str">
        <f t="shared" si="633"/>
        <v>PASS</v>
      </c>
      <c r="R4542" t="str">
        <f t="shared" si="634"/>
        <v>PASS</v>
      </c>
      <c r="S4542" t="str">
        <f t="shared" si="635"/>
        <v>PASS</v>
      </c>
      <c r="T4542">
        <f t="shared" si="636"/>
        <v>100</v>
      </c>
      <c r="U4542" t="str">
        <f t="shared" si="637"/>
        <v>Low</v>
      </c>
      <c r="V4542" t="str">
        <f t="shared" si="638"/>
        <v>Clean</v>
      </c>
    </row>
    <row r="4543" spans="1:22" x14ac:dyDescent="0.3">
      <c r="A4543" t="str">
        <f>Raw_Data!A4543</f>
        <v>16051819</v>
      </c>
      <c r="B4543">
        <f>Raw_Data!B4543</f>
        <v>45681</v>
      </c>
      <c r="C4543" t="str">
        <f>Raw_Data!C4543</f>
        <v>TAMSULOSIN HCL 0.4 MG CAPSU</v>
      </c>
      <c r="D4543" t="str">
        <f>Raw_Data!D4543</f>
        <v>65862059801</v>
      </c>
      <c r="E4543" t="str">
        <f>Raw_Data!E4543</f>
        <v>FORD, JAMES</v>
      </c>
      <c r="F4543" t="str">
        <f>Raw_Data!F4543</f>
        <v>1033117684</v>
      </c>
      <c r="G4543" t="str">
        <f>Raw_Data!H4543</f>
        <v>1</v>
      </c>
      <c r="H4543">
        <f>IFERROR(VLOOKUP(G4543,Store_Map!$A$2:$I$100,3,FALSE),"")</f>
        <v>0</v>
      </c>
      <c r="I4543">
        <f>IFERROR(VLOOKUP(G4543,Store_Map!$A$2:$I$100,4,FALSE),"")</f>
        <v>0</v>
      </c>
      <c r="J4543">
        <f>IFERROR(VLOOKUP(G4543,Store_Map!$A$2:$I$100,5,FALSE),"")</f>
        <v>0</v>
      </c>
      <c r="K4543">
        <f>IFERROR(VLOOKUP(G4543,Store_Map!$A$2:$I$100,6,FALSE),"")</f>
        <v>0</v>
      </c>
      <c r="L4543">
        <f>IFERROR(VLOOKUP(G4543,Store_Map!$A$2:$I$100,7,FALSE),"")</f>
        <v>0</v>
      </c>
      <c r="M4543">
        <f>IFERROR(VLOOKUP(G4543,Store_Map!$A$2:$I$100,8,FALSE),"")</f>
        <v>0</v>
      </c>
      <c r="N4543">
        <f t="shared" si="630"/>
        <v>0</v>
      </c>
      <c r="O4543" t="str">
        <f t="shared" si="631"/>
        <v>PASS</v>
      </c>
      <c r="P4543" t="str">
        <f t="shared" si="632"/>
        <v>PASS</v>
      </c>
      <c r="Q4543" t="str">
        <f t="shared" si="633"/>
        <v>PASS</v>
      </c>
      <c r="R4543" t="str">
        <f t="shared" si="634"/>
        <v>PASS</v>
      </c>
      <c r="S4543" t="str">
        <f t="shared" si="635"/>
        <v>PASS</v>
      </c>
      <c r="T4543">
        <f t="shared" si="636"/>
        <v>100</v>
      </c>
      <c r="U4543" t="str">
        <f t="shared" si="637"/>
        <v>Low</v>
      </c>
      <c r="V4543" t="str">
        <f t="shared" si="638"/>
        <v>Clean</v>
      </c>
    </row>
    <row r="4544" spans="1:22" x14ac:dyDescent="0.3">
      <c r="A4544" t="str">
        <f>Raw_Data!A4544</f>
        <v>16051818</v>
      </c>
      <c r="B4544">
        <f>Raw_Data!B4544</f>
        <v>45681</v>
      </c>
      <c r="C4544" t="str">
        <f>Raw_Data!C4544</f>
        <v>FINASTERIDE 1 MG TABLET</v>
      </c>
      <c r="D4544" t="str">
        <f>Raw_Data!D4544</f>
        <v>65862092790</v>
      </c>
      <c r="E4544" t="str">
        <f>Raw_Data!E4544</f>
        <v>FORD, JAMES</v>
      </c>
      <c r="F4544" t="str">
        <f>Raw_Data!F4544</f>
        <v>1033117684</v>
      </c>
      <c r="G4544" t="str">
        <f>Raw_Data!H4544</f>
        <v>1</v>
      </c>
      <c r="H4544">
        <f>IFERROR(VLOOKUP(G4544,Store_Map!$A$2:$I$100,3,FALSE),"")</f>
        <v>0</v>
      </c>
      <c r="I4544">
        <f>IFERROR(VLOOKUP(G4544,Store_Map!$A$2:$I$100,4,FALSE),"")</f>
        <v>0</v>
      </c>
      <c r="J4544">
        <f>IFERROR(VLOOKUP(G4544,Store_Map!$A$2:$I$100,5,FALSE),"")</f>
        <v>0</v>
      </c>
      <c r="K4544">
        <f>IFERROR(VLOOKUP(G4544,Store_Map!$A$2:$I$100,6,FALSE),"")</f>
        <v>0</v>
      </c>
      <c r="L4544">
        <f>IFERROR(VLOOKUP(G4544,Store_Map!$A$2:$I$100,7,FALSE),"")</f>
        <v>0</v>
      </c>
      <c r="M4544">
        <f>IFERROR(VLOOKUP(G4544,Store_Map!$A$2:$I$100,8,FALSE),"")</f>
        <v>0</v>
      </c>
      <c r="N4544">
        <f t="shared" si="630"/>
        <v>0</v>
      </c>
      <c r="O4544" t="str">
        <f t="shared" si="631"/>
        <v>PASS</v>
      </c>
      <c r="P4544" t="str">
        <f t="shared" si="632"/>
        <v>PASS</v>
      </c>
      <c r="Q4544" t="str">
        <f t="shared" si="633"/>
        <v>PASS</v>
      </c>
      <c r="R4544" t="str">
        <f t="shared" si="634"/>
        <v>PASS</v>
      </c>
      <c r="S4544" t="str">
        <f t="shared" si="635"/>
        <v>PASS</v>
      </c>
      <c r="T4544">
        <f t="shared" si="636"/>
        <v>100</v>
      </c>
      <c r="U4544" t="str">
        <f t="shared" si="637"/>
        <v>Low</v>
      </c>
      <c r="V4544" t="str">
        <f t="shared" si="638"/>
        <v>Clean</v>
      </c>
    </row>
    <row r="4545" spans="1:22" x14ac:dyDescent="0.3">
      <c r="A4545" t="str">
        <f>Raw_Data!A4545</f>
        <v>16055513</v>
      </c>
      <c r="B4545">
        <f>Raw_Data!B4545</f>
        <v>45681</v>
      </c>
      <c r="C4545" t="str">
        <f>Raw_Data!C4545</f>
        <v>TRUEPLUS 33G LANCETS</v>
      </c>
      <c r="D4545" t="str">
        <f>Raw_Data!D4545</f>
        <v>56151014701</v>
      </c>
      <c r="E4545" t="str">
        <f>Raw_Data!E4545</f>
        <v>GIBBS, JON</v>
      </c>
      <c r="F4545" t="str">
        <f>Raw_Data!F4545</f>
        <v>1700896156</v>
      </c>
      <c r="G4545" t="str">
        <f>Raw_Data!H4545</f>
        <v>1</v>
      </c>
      <c r="H4545">
        <f>IFERROR(VLOOKUP(G4545,Store_Map!$A$2:$I$100,3,FALSE),"")</f>
        <v>0</v>
      </c>
      <c r="I4545">
        <f>IFERROR(VLOOKUP(G4545,Store_Map!$A$2:$I$100,4,FALSE),"")</f>
        <v>0</v>
      </c>
      <c r="J4545">
        <f>IFERROR(VLOOKUP(G4545,Store_Map!$A$2:$I$100,5,FALSE),"")</f>
        <v>0</v>
      </c>
      <c r="K4545">
        <f>IFERROR(VLOOKUP(G4545,Store_Map!$A$2:$I$100,6,FALSE),"")</f>
        <v>0</v>
      </c>
      <c r="L4545">
        <f>IFERROR(VLOOKUP(G4545,Store_Map!$A$2:$I$100,7,FALSE),"")</f>
        <v>0</v>
      </c>
      <c r="M4545">
        <f>IFERROR(VLOOKUP(G4545,Store_Map!$A$2:$I$100,8,FALSE),"")</f>
        <v>0</v>
      </c>
      <c r="N4545">
        <f t="shared" si="630"/>
        <v>0</v>
      </c>
      <c r="O4545" t="str">
        <f t="shared" si="631"/>
        <v>PASS</v>
      </c>
      <c r="P4545" t="str">
        <f t="shared" si="632"/>
        <v>PASS</v>
      </c>
      <c r="Q4545" t="str">
        <f t="shared" si="633"/>
        <v>PASS</v>
      </c>
      <c r="R4545" t="str">
        <f t="shared" si="634"/>
        <v>PASS</v>
      </c>
      <c r="S4545" t="str">
        <f t="shared" si="635"/>
        <v>PASS</v>
      </c>
      <c r="T4545">
        <f t="shared" si="636"/>
        <v>100</v>
      </c>
      <c r="U4545" t="str">
        <f t="shared" si="637"/>
        <v>Low</v>
      </c>
      <c r="V4545" t="str">
        <f t="shared" si="638"/>
        <v>Clean</v>
      </c>
    </row>
    <row r="4546" spans="1:22" x14ac:dyDescent="0.3">
      <c r="A4546" t="str">
        <f>Raw_Data!A4546</f>
        <v>16055514</v>
      </c>
      <c r="B4546">
        <f>Raw_Data!B4546</f>
        <v>45681</v>
      </c>
      <c r="C4546" t="str">
        <f>Raw_Data!C4546</f>
        <v>OMEPRAZOLE DR 20 MG CAPSULE</v>
      </c>
      <c r="D4546" t="str">
        <f>Raw_Data!D4546</f>
        <v>781286810</v>
      </c>
      <c r="E4546" t="str">
        <f>Raw_Data!E4546</f>
        <v>GIBBS, JON</v>
      </c>
      <c r="F4546" t="str">
        <f>Raw_Data!F4546</f>
        <v>1700896156</v>
      </c>
      <c r="G4546" t="str">
        <f>Raw_Data!H4546</f>
        <v>1</v>
      </c>
      <c r="H4546">
        <f>IFERROR(VLOOKUP(G4546,Store_Map!$A$2:$I$100,3,FALSE),"")</f>
        <v>0</v>
      </c>
      <c r="I4546">
        <f>IFERROR(VLOOKUP(G4546,Store_Map!$A$2:$I$100,4,FALSE),"")</f>
        <v>0</v>
      </c>
      <c r="J4546">
        <f>IFERROR(VLOOKUP(G4546,Store_Map!$A$2:$I$100,5,FALSE),"")</f>
        <v>0</v>
      </c>
      <c r="K4546">
        <f>IFERROR(VLOOKUP(G4546,Store_Map!$A$2:$I$100,6,FALSE),"")</f>
        <v>0</v>
      </c>
      <c r="L4546">
        <f>IFERROR(VLOOKUP(G4546,Store_Map!$A$2:$I$100,7,FALSE),"")</f>
        <v>0</v>
      </c>
      <c r="M4546">
        <f>IFERROR(VLOOKUP(G4546,Store_Map!$A$2:$I$100,8,FALSE),"")</f>
        <v>0</v>
      </c>
      <c r="N4546">
        <f t="shared" ref="N4546:N4609" si="639">COUNTBLANK(A4546:M4546)</f>
        <v>0</v>
      </c>
      <c r="O4546" t="str">
        <f t="shared" ref="O4546:O4609" si="640">IF(AND(F4546&lt;&gt;"",LEN(F4546)=10,ISNUMBER(--F4546)),"PASS","REVIEW")</f>
        <v>PASS</v>
      </c>
      <c r="P4546" t="str">
        <f t="shared" ref="P4546:P4609" si="641">IF(AND(D4546&lt;&gt;"",OR(LEN(D4546)=10,LEN(D4546)=11),ISNUMBER(--D4546)),"PASS","REVIEW")</f>
        <v>REVIEW</v>
      </c>
      <c r="Q4546" t="str">
        <f t="shared" ref="Q4546:Q4609" si="642">IF(H4546&lt;&gt;"","PASS","REVIEW")</f>
        <v>PASS</v>
      </c>
      <c r="R4546" t="str">
        <f t="shared" ref="R4546:R4609" si="643">IF(AND(I4546&lt;&gt;"",J4546&lt;&gt;"",K4546&lt;&gt;"",L4546&lt;&gt;"",M4546&lt;&gt;""),"PASS","REVIEW")</f>
        <v>PASS</v>
      </c>
      <c r="S4546" t="str">
        <f t="shared" ref="S4546:S4609" si="644">IF(OR(N4546&gt;0,O4546="REVIEW",P4546="REVIEW",Q4546="REVIEW",R4546="REVIEW"),"REVIEW","PASS")</f>
        <v>REVIEW</v>
      </c>
      <c r="T4546">
        <f t="shared" ref="T4546:T4609" si="645">MAX(0,100-(N4546*5)-IF(O4546="REVIEW",15,0)-IF(P4546="REVIEW",10,0)-IF(Q4546="REVIEW",10,0)-IF(R4546="REVIEW",20,0))</f>
        <v>90</v>
      </c>
      <c r="U4546" t="str">
        <f t="shared" ref="U4546:U4609" si="646">IF(T4546&gt;=90,"Low",IF(T4546&gt;=70,"Medium","High"))</f>
        <v>Low</v>
      </c>
      <c r="V4546" t="str">
        <f t="shared" ref="V4546:V4609" si="647">IF(N4546&gt;0,"Missing required fields",IF(O4546="REVIEW","Invalid provider NPI",IF(P4546="REVIEW","Invalid NDC",IF(Q4546="REVIEW","Store mapping incomplete",IF(R4546="REVIEW","Entity mapping incomplete","Clean")))))</f>
        <v>Invalid NDC</v>
      </c>
    </row>
    <row r="4547" spans="1:22" x14ac:dyDescent="0.3">
      <c r="A4547" t="str">
        <f>Raw_Data!A4547</f>
        <v>16055515</v>
      </c>
      <c r="B4547">
        <f>Raw_Data!B4547</f>
        <v>45681</v>
      </c>
      <c r="C4547" t="str">
        <f>Raw_Data!C4547</f>
        <v>DEXCOM G7 SENSOR</v>
      </c>
      <c r="D4547" t="str">
        <f>Raw_Data!D4547</f>
        <v>8627007701</v>
      </c>
      <c r="E4547" t="str">
        <f>Raw_Data!E4547</f>
        <v>GIBBS, JON</v>
      </c>
      <c r="F4547" t="str">
        <f>Raw_Data!F4547</f>
        <v>1700896156</v>
      </c>
      <c r="G4547" t="str">
        <f>Raw_Data!H4547</f>
        <v>1</v>
      </c>
      <c r="H4547">
        <f>IFERROR(VLOOKUP(G4547,Store_Map!$A$2:$I$100,3,FALSE),"")</f>
        <v>0</v>
      </c>
      <c r="I4547">
        <f>IFERROR(VLOOKUP(G4547,Store_Map!$A$2:$I$100,4,FALSE),"")</f>
        <v>0</v>
      </c>
      <c r="J4547">
        <f>IFERROR(VLOOKUP(G4547,Store_Map!$A$2:$I$100,5,FALSE),"")</f>
        <v>0</v>
      </c>
      <c r="K4547">
        <f>IFERROR(VLOOKUP(G4547,Store_Map!$A$2:$I$100,6,FALSE),"")</f>
        <v>0</v>
      </c>
      <c r="L4547">
        <f>IFERROR(VLOOKUP(G4547,Store_Map!$A$2:$I$100,7,FALSE),"")</f>
        <v>0</v>
      </c>
      <c r="M4547">
        <f>IFERROR(VLOOKUP(G4547,Store_Map!$A$2:$I$100,8,FALSE),"")</f>
        <v>0</v>
      </c>
      <c r="N4547">
        <f t="shared" si="639"/>
        <v>0</v>
      </c>
      <c r="O4547" t="str">
        <f t="shared" si="640"/>
        <v>PASS</v>
      </c>
      <c r="P4547" t="str">
        <f t="shared" si="641"/>
        <v>PASS</v>
      </c>
      <c r="Q4547" t="str">
        <f t="shared" si="642"/>
        <v>PASS</v>
      </c>
      <c r="R4547" t="str">
        <f t="shared" si="643"/>
        <v>PASS</v>
      </c>
      <c r="S4547" t="str">
        <f t="shared" si="644"/>
        <v>PASS</v>
      </c>
      <c r="T4547">
        <f t="shared" si="645"/>
        <v>100</v>
      </c>
      <c r="U4547" t="str">
        <f t="shared" si="646"/>
        <v>Low</v>
      </c>
      <c r="V4547" t="str">
        <f t="shared" si="647"/>
        <v>Clean</v>
      </c>
    </row>
    <row r="4548" spans="1:22" x14ac:dyDescent="0.3">
      <c r="A4548" t="str">
        <f>Raw_Data!A4548</f>
        <v>16055522</v>
      </c>
      <c r="B4548">
        <f>Raw_Data!B4548</f>
        <v>45681</v>
      </c>
      <c r="C4548" t="str">
        <f>Raw_Data!C4548</f>
        <v>TRAZODONE 50 MG TABLET</v>
      </c>
      <c r="D4548" t="str">
        <f>Raw_Data!D4548</f>
        <v>68382080501</v>
      </c>
      <c r="E4548" t="str">
        <f>Raw_Data!E4548</f>
        <v>GIBBS, JON</v>
      </c>
      <c r="F4548" t="str">
        <f>Raw_Data!F4548</f>
        <v>1700896156</v>
      </c>
      <c r="G4548" t="str">
        <f>Raw_Data!H4548</f>
        <v>1</v>
      </c>
      <c r="H4548">
        <f>IFERROR(VLOOKUP(G4548,Store_Map!$A$2:$I$100,3,FALSE),"")</f>
        <v>0</v>
      </c>
      <c r="I4548">
        <f>IFERROR(VLOOKUP(G4548,Store_Map!$A$2:$I$100,4,FALSE),"")</f>
        <v>0</v>
      </c>
      <c r="J4548">
        <f>IFERROR(VLOOKUP(G4548,Store_Map!$A$2:$I$100,5,FALSE),"")</f>
        <v>0</v>
      </c>
      <c r="K4548">
        <f>IFERROR(VLOOKUP(G4548,Store_Map!$A$2:$I$100,6,FALSE),"")</f>
        <v>0</v>
      </c>
      <c r="L4548">
        <f>IFERROR(VLOOKUP(G4548,Store_Map!$A$2:$I$100,7,FALSE),"")</f>
        <v>0</v>
      </c>
      <c r="M4548">
        <f>IFERROR(VLOOKUP(G4548,Store_Map!$A$2:$I$100,8,FALSE),"")</f>
        <v>0</v>
      </c>
      <c r="N4548">
        <f t="shared" si="639"/>
        <v>0</v>
      </c>
      <c r="O4548" t="str">
        <f t="shared" si="640"/>
        <v>PASS</v>
      </c>
      <c r="P4548" t="str">
        <f t="shared" si="641"/>
        <v>PASS</v>
      </c>
      <c r="Q4548" t="str">
        <f t="shared" si="642"/>
        <v>PASS</v>
      </c>
      <c r="R4548" t="str">
        <f t="shared" si="643"/>
        <v>PASS</v>
      </c>
      <c r="S4548" t="str">
        <f t="shared" si="644"/>
        <v>PASS</v>
      </c>
      <c r="T4548">
        <f t="shared" si="645"/>
        <v>100</v>
      </c>
      <c r="U4548" t="str">
        <f t="shared" si="646"/>
        <v>Low</v>
      </c>
      <c r="V4548" t="str">
        <f t="shared" si="647"/>
        <v>Clean</v>
      </c>
    </row>
    <row r="4549" spans="1:22" x14ac:dyDescent="0.3">
      <c r="A4549" t="str">
        <f>Raw_Data!A4549</f>
        <v>16055523</v>
      </c>
      <c r="B4549">
        <f>Raw_Data!B4549</f>
        <v>45681</v>
      </c>
      <c r="C4549" t="str">
        <f>Raw_Data!C4549</f>
        <v>LEVOTHYROXINE 25 MCG TABLET</v>
      </c>
      <c r="D4549" t="str">
        <f>Raw_Data!D4549</f>
        <v>68180096509</v>
      </c>
      <c r="E4549" t="str">
        <f>Raw_Data!E4549</f>
        <v>GIBBS, JON</v>
      </c>
      <c r="F4549" t="str">
        <f>Raw_Data!F4549</f>
        <v>1700896156</v>
      </c>
      <c r="G4549" t="str">
        <f>Raw_Data!H4549</f>
        <v>1</v>
      </c>
      <c r="H4549">
        <f>IFERROR(VLOOKUP(G4549,Store_Map!$A$2:$I$100,3,FALSE),"")</f>
        <v>0</v>
      </c>
      <c r="I4549">
        <f>IFERROR(VLOOKUP(G4549,Store_Map!$A$2:$I$100,4,FALSE),"")</f>
        <v>0</v>
      </c>
      <c r="J4549">
        <f>IFERROR(VLOOKUP(G4549,Store_Map!$A$2:$I$100,5,FALSE),"")</f>
        <v>0</v>
      </c>
      <c r="K4549">
        <f>IFERROR(VLOOKUP(G4549,Store_Map!$A$2:$I$100,6,FALSE),"")</f>
        <v>0</v>
      </c>
      <c r="L4549">
        <f>IFERROR(VLOOKUP(G4549,Store_Map!$A$2:$I$100,7,FALSE),"")</f>
        <v>0</v>
      </c>
      <c r="M4549">
        <f>IFERROR(VLOOKUP(G4549,Store_Map!$A$2:$I$100,8,FALSE),"")</f>
        <v>0</v>
      </c>
      <c r="N4549">
        <f t="shared" si="639"/>
        <v>0</v>
      </c>
      <c r="O4549" t="str">
        <f t="shared" si="640"/>
        <v>PASS</v>
      </c>
      <c r="P4549" t="str">
        <f t="shared" si="641"/>
        <v>PASS</v>
      </c>
      <c r="Q4549" t="str">
        <f t="shared" si="642"/>
        <v>PASS</v>
      </c>
      <c r="R4549" t="str">
        <f t="shared" si="643"/>
        <v>PASS</v>
      </c>
      <c r="S4549" t="str">
        <f t="shared" si="644"/>
        <v>PASS</v>
      </c>
      <c r="T4549">
        <f t="shared" si="645"/>
        <v>100</v>
      </c>
      <c r="U4549" t="str">
        <f t="shared" si="646"/>
        <v>Low</v>
      </c>
      <c r="V4549" t="str">
        <f t="shared" si="647"/>
        <v>Clean</v>
      </c>
    </row>
    <row r="4550" spans="1:22" x14ac:dyDescent="0.3">
      <c r="A4550" t="str">
        <f>Raw_Data!A4550</f>
        <v>16055524</v>
      </c>
      <c r="B4550">
        <f>Raw_Data!B4550</f>
        <v>45681</v>
      </c>
      <c r="C4550" t="str">
        <f>Raw_Data!C4550</f>
        <v>VITAMIN D2 1.25MG(50,000 UN</v>
      </c>
      <c r="D4550" t="str">
        <f>Raw_Data!D4550</f>
        <v>64380073706</v>
      </c>
      <c r="E4550" t="str">
        <f>Raw_Data!E4550</f>
        <v>GIBBS, JON</v>
      </c>
      <c r="F4550" t="str">
        <f>Raw_Data!F4550</f>
        <v>1700896156</v>
      </c>
      <c r="G4550" t="str">
        <f>Raw_Data!H4550</f>
        <v>1</v>
      </c>
      <c r="H4550">
        <f>IFERROR(VLOOKUP(G4550,Store_Map!$A$2:$I$100,3,FALSE),"")</f>
        <v>0</v>
      </c>
      <c r="I4550">
        <f>IFERROR(VLOOKUP(G4550,Store_Map!$A$2:$I$100,4,FALSE),"")</f>
        <v>0</v>
      </c>
      <c r="J4550">
        <f>IFERROR(VLOOKUP(G4550,Store_Map!$A$2:$I$100,5,FALSE),"")</f>
        <v>0</v>
      </c>
      <c r="K4550">
        <f>IFERROR(VLOOKUP(G4550,Store_Map!$A$2:$I$100,6,FALSE),"")</f>
        <v>0</v>
      </c>
      <c r="L4550">
        <f>IFERROR(VLOOKUP(G4550,Store_Map!$A$2:$I$100,7,FALSE),"")</f>
        <v>0</v>
      </c>
      <c r="M4550">
        <f>IFERROR(VLOOKUP(G4550,Store_Map!$A$2:$I$100,8,FALSE),"")</f>
        <v>0</v>
      </c>
      <c r="N4550">
        <f t="shared" si="639"/>
        <v>0</v>
      </c>
      <c r="O4550" t="str">
        <f t="shared" si="640"/>
        <v>PASS</v>
      </c>
      <c r="P4550" t="str">
        <f t="shared" si="641"/>
        <v>PASS</v>
      </c>
      <c r="Q4550" t="str">
        <f t="shared" si="642"/>
        <v>PASS</v>
      </c>
      <c r="R4550" t="str">
        <f t="shared" si="643"/>
        <v>PASS</v>
      </c>
      <c r="S4550" t="str">
        <f t="shared" si="644"/>
        <v>PASS</v>
      </c>
      <c r="T4550">
        <f t="shared" si="645"/>
        <v>100</v>
      </c>
      <c r="U4550" t="str">
        <f t="shared" si="646"/>
        <v>Low</v>
      </c>
      <c r="V4550" t="str">
        <f t="shared" si="647"/>
        <v>Clean</v>
      </c>
    </row>
    <row r="4551" spans="1:22" x14ac:dyDescent="0.3">
      <c r="A4551" t="str">
        <f>Raw_Data!A4551</f>
        <v>16055525</v>
      </c>
      <c r="B4551">
        <f>Raw_Data!B4551</f>
        <v>45681</v>
      </c>
      <c r="C4551" t="str">
        <f>Raw_Data!C4551</f>
        <v>ACYCLOVIR 800 MG TABLET</v>
      </c>
      <c r="D4551" t="str">
        <f>Raw_Data!D4551</f>
        <v>23155022801</v>
      </c>
      <c r="E4551" t="str">
        <f>Raw_Data!E4551</f>
        <v>GIBBS, JON</v>
      </c>
      <c r="F4551" t="str">
        <f>Raw_Data!F4551</f>
        <v>1700896156</v>
      </c>
      <c r="G4551" t="str">
        <f>Raw_Data!H4551</f>
        <v>1</v>
      </c>
      <c r="H4551">
        <f>IFERROR(VLOOKUP(G4551,Store_Map!$A$2:$I$100,3,FALSE),"")</f>
        <v>0</v>
      </c>
      <c r="I4551">
        <f>IFERROR(VLOOKUP(G4551,Store_Map!$A$2:$I$100,4,FALSE),"")</f>
        <v>0</v>
      </c>
      <c r="J4551">
        <f>IFERROR(VLOOKUP(G4551,Store_Map!$A$2:$I$100,5,FALSE),"")</f>
        <v>0</v>
      </c>
      <c r="K4551">
        <f>IFERROR(VLOOKUP(G4551,Store_Map!$A$2:$I$100,6,FALSE),"")</f>
        <v>0</v>
      </c>
      <c r="L4551">
        <f>IFERROR(VLOOKUP(G4551,Store_Map!$A$2:$I$100,7,FALSE),"")</f>
        <v>0</v>
      </c>
      <c r="M4551">
        <f>IFERROR(VLOOKUP(G4551,Store_Map!$A$2:$I$100,8,FALSE),"")</f>
        <v>0</v>
      </c>
      <c r="N4551">
        <f t="shared" si="639"/>
        <v>0</v>
      </c>
      <c r="O4551" t="str">
        <f t="shared" si="640"/>
        <v>PASS</v>
      </c>
      <c r="P4551" t="str">
        <f t="shared" si="641"/>
        <v>PASS</v>
      </c>
      <c r="Q4551" t="str">
        <f t="shared" si="642"/>
        <v>PASS</v>
      </c>
      <c r="R4551" t="str">
        <f t="shared" si="643"/>
        <v>PASS</v>
      </c>
      <c r="S4551" t="str">
        <f t="shared" si="644"/>
        <v>PASS</v>
      </c>
      <c r="T4551">
        <f t="shared" si="645"/>
        <v>100</v>
      </c>
      <c r="U4551" t="str">
        <f t="shared" si="646"/>
        <v>Low</v>
      </c>
      <c r="V4551" t="str">
        <f t="shared" si="647"/>
        <v>Clean</v>
      </c>
    </row>
    <row r="4552" spans="1:22" x14ac:dyDescent="0.3">
      <c r="A4552" t="str">
        <f>Raw_Data!A4552</f>
        <v>16055526</v>
      </c>
      <c r="B4552">
        <f>Raw_Data!B4552</f>
        <v>45681</v>
      </c>
      <c r="C4552" t="str">
        <f>Raw_Data!C4552</f>
        <v>ONDANSETRON ODT 4 MG TABLET</v>
      </c>
      <c r="D4552" t="str">
        <f>Raw_Data!D4552</f>
        <v>57237007710</v>
      </c>
      <c r="E4552" t="str">
        <f>Raw_Data!E4552</f>
        <v>GIBBS, JON</v>
      </c>
      <c r="F4552" t="str">
        <f>Raw_Data!F4552</f>
        <v>1700896156</v>
      </c>
      <c r="G4552" t="str">
        <f>Raw_Data!H4552</f>
        <v>1</v>
      </c>
      <c r="H4552">
        <f>IFERROR(VLOOKUP(G4552,Store_Map!$A$2:$I$100,3,FALSE),"")</f>
        <v>0</v>
      </c>
      <c r="I4552">
        <f>IFERROR(VLOOKUP(G4552,Store_Map!$A$2:$I$100,4,FALSE),"")</f>
        <v>0</v>
      </c>
      <c r="J4552">
        <f>IFERROR(VLOOKUP(G4552,Store_Map!$A$2:$I$100,5,FALSE),"")</f>
        <v>0</v>
      </c>
      <c r="K4552">
        <f>IFERROR(VLOOKUP(G4552,Store_Map!$A$2:$I$100,6,FALSE),"")</f>
        <v>0</v>
      </c>
      <c r="L4552">
        <f>IFERROR(VLOOKUP(G4552,Store_Map!$A$2:$I$100,7,FALSE),"")</f>
        <v>0</v>
      </c>
      <c r="M4552">
        <f>IFERROR(VLOOKUP(G4552,Store_Map!$A$2:$I$100,8,FALSE),"")</f>
        <v>0</v>
      </c>
      <c r="N4552">
        <f t="shared" si="639"/>
        <v>0</v>
      </c>
      <c r="O4552" t="str">
        <f t="shared" si="640"/>
        <v>PASS</v>
      </c>
      <c r="P4552" t="str">
        <f t="shared" si="641"/>
        <v>PASS</v>
      </c>
      <c r="Q4552" t="str">
        <f t="shared" si="642"/>
        <v>PASS</v>
      </c>
      <c r="R4552" t="str">
        <f t="shared" si="643"/>
        <v>PASS</v>
      </c>
      <c r="S4552" t="str">
        <f t="shared" si="644"/>
        <v>PASS</v>
      </c>
      <c r="T4552">
        <f t="shared" si="645"/>
        <v>100</v>
      </c>
      <c r="U4552" t="str">
        <f t="shared" si="646"/>
        <v>Low</v>
      </c>
      <c r="V4552" t="str">
        <f t="shared" si="647"/>
        <v>Clean</v>
      </c>
    </row>
    <row r="4553" spans="1:22" x14ac:dyDescent="0.3">
      <c r="A4553" t="str">
        <f>Raw_Data!A4553</f>
        <v>16055527</v>
      </c>
      <c r="B4553">
        <f>Raw_Data!B4553</f>
        <v>45681</v>
      </c>
      <c r="C4553" t="str">
        <f>Raw_Data!C4553</f>
        <v>IBUPROFEN 800 MG TABLET</v>
      </c>
      <c r="D4553" t="str">
        <f>Raw_Data!D4553</f>
        <v>55111068405</v>
      </c>
      <c r="E4553" t="str">
        <f>Raw_Data!E4553</f>
        <v>GIBBS, JON</v>
      </c>
      <c r="F4553" t="str">
        <f>Raw_Data!F4553</f>
        <v>1700896156</v>
      </c>
      <c r="G4553" t="str">
        <f>Raw_Data!H4553</f>
        <v>1</v>
      </c>
      <c r="H4553">
        <f>IFERROR(VLOOKUP(G4553,Store_Map!$A$2:$I$100,3,FALSE),"")</f>
        <v>0</v>
      </c>
      <c r="I4553">
        <f>IFERROR(VLOOKUP(G4553,Store_Map!$A$2:$I$100,4,FALSE),"")</f>
        <v>0</v>
      </c>
      <c r="J4553">
        <f>IFERROR(VLOOKUP(G4553,Store_Map!$A$2:$I$100,5,FALSE),"")</f>
        <v>0</v>
      </c>
      <c r="K4553">
        <f>IFERROR(VLOOKUP(G4553,Store_Map!$A$2:$I$100,6,FALSE),"")</f>
        <v>0</v>
      </c>
      <c r="L4553">
        <f>IFERROR(VLOOKUP(G4553,Store_Map!$A$2:$I$100,7,FALSE),"")</f>
        <v>0</v>
      </c>
      <c r="M4553">
        <f>IFERROR(VLOOKUP(G4553,Store_Map!$A$2:$I$100,8,FALSE),"")</f>
        <v>0</v>
      </c>
      <c r="N4553">
        <f t="shared" si="639"/>
        <v>0</v>
      </c>
      <c r="O4553" t="str">
        <f t="shared" si="640"/>
        <v>PASS</v>
      </c>
      <c r="P4553" t="str">
        <f t="shared" si="641"/>
        <v>PASS</v>
      </c>
      <c r="Q4553" t="str">
        <f t="shared" si="642"/>
        <v>PASS</v>
      </c>
      <c r="R4553" t="str">
        <f t="shared" si="643"/>
        <v>PASS</v>
      </c>
      <c r="S4553" t="str">
        <f t="shared" si="644"/>
        <v>PASS</v>
      </c>
      <c r="T4553">
        <f t="shared" si="645"/>
        <v>100</v>
      </c>
      <c r="U4553" t="str">
        <f t="shared" si="646"/>
        <v>Low</v>
      </c>
      <c r="V4553" t="str">
        <f t="shared" si="647"/>
        <v>Clean</v>
      </c>
    </row>
    <row r="4554" spans="1:22" x14ac:dyDescent="0.3">
      <c r="A4554" t="str">
        <f>Raw_Data!A4554</f>
        <v>16055528</v>
      </c>
      <c r="B4554">
        <f>Raw_Data!B4554</f>
        <v>45681</v>
      </c>
      <c r="C4554" t="str">
        <f>Raw_Data!C4554</f>
        <v>ESOMEPRAZOLE MAG DR 40 MG C</v>
      </c>
      <c r="D4554" t="str">
        <f>Raw_Data!D4554</f>
        <v>67877057290</v>
      </c>
      <c r="E4554" t="str">
        <f>Raw_Data!E4554</f>
        <v>GIBBS, JON</v>
      </c>
      <c r="F4554" t="str">
        <f>Raw_Data!F4554</f>
        <v>1700896156</v>
      </c>
      <c r="G4554" t="str">
        <f>Raw_Data!H4554</f>
        <v>1</v>
      </c>
      <c r="H4554">
        <f>IFERROR(VLOOKUP(G4554,Store_Map!$A$2:$I$100,3,FALSE),"")</f>
        <v>0</v>
      </c>
      <c r="I4554">
        <f>IFERROR(VLOOKUP(G4554,Store_Map!$A$2:$I$100,4,FALSE),"")</f>
        <v>0</v>
      </c>
      <c r="J4554">
        <f>IFERROR(VLOOKUP(G4554,Store_Map!$A$2:$I$100,5,FALSE),"")</f>
        <v>0</v>
      </c>
      <c r="K4554">
        <f>IFERROR(VLOOKUP(G4554,Store_Map!$A$2:$I$100,6,FALSE),"")</f>
        <v>0</v>
      </c>
      <c r="L4554">
        <f>IFERROR(VLOOKUP(G4554,Store_Map!$A$2:$I$100,7,FALSE),"")</f>
        <v>0</v>
      </c>
      <c r="M4554">
        <f>IFERROR(VLOOKUP(G4554,Store_Map!$A$2:$I$100,8,FALSE),"")</f>
        <v>0</v>
      </c>
      <c r="N4554">
        <f t="shared" si="639"/>
        <v>0</v>
      </c>
      <c r="O4554" t="str">
        <f t="shared" si="640"/>
        <v>PASS</v>
      </c>
      <c r="P4554" t="str">
        <f t="shared" si="641"/>
        <v>PASS</v>
      </c>
      <c r="Q4554" t="str">
        <f t="shared" si="642"/>
        <v>PASS</v>
      </c>
      <c r="R4554" t="str">
        <f t="shared" si="643"/>
        <v>PASS</v>
      </c>
      <c r="S4554" t="str">
        <f t="shared" si="644"/>
        <v>PASS</v>
      </c>
      <c r="T4554">
        <f t="shared" si="645"/>
        <v>100</v>
      </c>
      <c r="U4554" t="str">
        <f t="shared" si="646"/>
        <v>Low</v>
      </c>
      <c r="V4554" t="str">
        <f t="shared" si="647"/>
        <v>Clean</v>
      </c>
    </row>
    <row r="4555" spans="1:22" x14ac:dyDescent="0.3">
      <c r="A4555" t="str">
        <f>Raw_Data!A4555</f>
        <v>16055529</v>
      </c>
      <c r="B4555">
        <f>Raw_Data!B4555</f>
        <v>45681</v>
      </c>
      <c r="C4555" t="str">
        <f>Raw_Data!C4555</f>
        <v>METHOTREXATE 2.5 MG TABLET</v>
      </c>
      <c r="D4555" t="str">
        <f>Raw_Data!D4555</f>
        <v>555057202</v>
      </c>
      <c r="E4555" t="str">
        <f>Raw_Data!E4555</f>
        <v>Wolff, Zachary</v>
      </c>
      <c r="F4555" t="str">
        <f>Raw_Data!F4555</f>
        <v>1467628032</v>
      </c>
      <c r="G4555" t="str">
        <f>Raw_Data!H4555</f>
        <v>1</v>
      </c>
      <c r="H4555">
        <f>IFERROR(VLOOKUP(G4555,Store_Map!$A$2:$I$100,3,FALSE),"")</f>
        <v>0</v>
      </c>
      <c r="I4555">
        <f>IFERROR(VLOOKUP(G4555,Store_Map!$A$2:$I$100,4,FALSE),"")</f>
        <v>0</v>
      </c>
      <c r="J4555">
        <f>IFERROR(VLOOKUP(G4555,Store_Map!$A$2:$I$100,5,FALSE),"")</f>
        <v>0</v>
      </c>
      <c r="K4555">
        <f>IFERROR(VLOOKUP(G4555,Store_Map!$A$2:$I$100,6,FALSE),"")</f>
        <v>0</v>
      </c>
      <c r="L4555">
        <f>IFERROR(VLOOKUP(G4555,Store_Map!$A$2:$I$100,7,FALSE),"")</f>
        <v>0</v>
      </c>
      <c r="M4555">
        <f>IFERROR(VLOOKUP(G4555,Store_Map!$A$2:$I$100,8,FALSE),"")</f>
        <v>0</v>
      </c>
      <c r="N4555">
        <f t="shared" si="639"/>
        <v>0</v>
      </c>
      <c r="O4555" t="str">
        <f t="shared" si="640"/>
        <v>PASS</v>
      </c>
      <c r="P4555" t="str">
        <f t="shared" si="641"/>
        <v>REVIEW</v>
      </c>
      <c r="Q4555" t="str">
        <f t="shared" si="642"/>
        <v>PASS</v>
      </c>
      <c r="R4555" t="str">
        <f t="shared" si="643"/>
        <v>PASS</v>
      </c>
      <c r="S4555" t="str">
        <f t="shared" si="644"/>
        <v>REVIEW</v>
      </c>
      <c r="T4555">
        <f t="shared" si="645"/>
        <v>90</v>
      </c>
      <c r="U4555" t="str">
        <f t="shared" si="646"/>
        <v>Low</v>
      </c>
      <c r="V4555" t="str">
        <f t="shared" si="647"/>
        <v>Invalid NDC</v>
      </c>
    </row>
    <row r="4556" spans="1:22" x14ac:dyDescent="0.3">
      <c r="A4556" t="str">
        <f>Raw_Data!A4556</f>
        <v>16053109</v>
      </c>
      <c r="B4556">
        <f>Raw_Data!B4556</f>
        <v>45681</v>
      </c>
      <c r="C4556" t="str">
        <f>Raw_Data!C4556</f>
        <v>LISINOPRIL 20 MG TABLET</v>
      </c>
      <c r="D4556" t="str">
        <f>Raw_Data!D4556</f>
        <v>68180098103</v>
      </c>
      <c r="E4556" t="str">
        <f>Raw_Data!E4556</f>
        <v>GIBBS, JON</v>
      </c>
      <c r="F4556" t="str">
        <f>Raw_Data!F4556</f>
        <v>1700896156</v>
      </c>
      <c r="G4556" t="str">
        <f>Raw_Data!H4556</f>
        <v>1</v>
      </c>
      <c r="H4556">
        <f>IFERROR(VLOOKUP(G4556,Store_Map!$A$2:$I$100,3,FALSE),"")</f>
        <v>0</v>
      </c>
      <c r="I4556">
        <f>IFERROR(VLOOKUP(G4556,Store_Map!$A$2:$I$100,4,FALSE),"")</f>
        <v>0</v>
      </c>
      <c r="J4556">
        <f>IFERROR(VLOOKUP(G4556,Store_Map!$A$2:$I$100,5,FALSE),"")</f>
        <v>0</v>
      </c>
      <c r="K4556">
        <f>IFERROR(VLOOKUP(G4556,Store_Map!$A$2:$I$100,6,FALSE),"")</f>
        <v>0</v>
      </c>
      <c r="L4556">
        <f>IFERROR(VLOOKUP(G4556,Store_Map!$A$2:$I$100,7,FALSE),"")</f>
        <v>0</v>
      </c>
      <c r="M4556">
        <f>IFERROR(VLOOKUP(G4556,Store_Map!$A$2:$I$100,8,FALSE),"")</f>
        <v>0</v>
      </c>
      <c r="N4556">
        <f t="shared" si="639"/>
        <v>0</v>
      </c>
      <c r="O4556" t="str">
        <f t="shared" si="640"/>
        <v>PASS</v>
      </c>
      <c r="P4556" t="str">
        <f t="shared" si="641"/>
        <v>PASS</v>
      </c>
      <c r="Q4556" t="str">
        <f t="shared" si="642"/>
        <v>PASS</v>
      </c>
      <c r="R4556" t="str">
        <f t="shared" si="643"/>
        <v>PASS</v>
      </c>
      <c r="S4556" t="str">
        <f t="shared" si="644"/>
        <v>PASS</v>
      </c>
      <c r="T4556">
        <f t="shared" si="645"/>
        <v>100</v>
      </c>
      <c r="U4556" t="str">
        <f t="shared" si="646"/>
        <v>Low</v>
      </c>
      <c r="V4556" t="str">
        <f t="shared" si="647"/>
        <v>Clean</v>
      </c>
    </row>
    <row r="4557" spans="1:22" x14ac:dyDescent="0.3">
      <c r="A4557" t="str">
        <f>Raw_Data!A4557</f>
        <v>16049577</v>
      </c>
      <c r="B4557">
        <f>Raw_Data!B4557</f>
        <v>45681</v>
      </c>
      <c r="C4557" t="str">
        <f>Raw_Data!C4557</f>
        <v>SERTRALINE HCL 50 MG TABLET</v>
      </c>
      <c r="D4557" t="str">
        <f>Raw_Data!D4557</f>
        <v>68180035209</v>
      </c>
      <c r="E4557" t="str">
        <f>Raw_Data!E4557</f>
        <v>GIBBS, JON</v>
      </c>
      <c r="F4557" t="str">
        <f>Raw_Data!F4557</f>
        <v>1700896156</v>
      </c>
      <c r="G4557" t="str">
        <f>Raw_Data!H4557</f>
        <v>1</v>
      </c>
      <c r="H4557">
        <f>IFERROR(VLOOKUP(G4557,Store_Map!$A$2:$I$100,3,FALSE),"")</f>
        <v>0</v>
      </c>
      <c r="I4557">
        <f>IFERROR(VLOOKUP(G4557,Store_Map!$A$2:$I$100,4,FALSE),"")</f>
        <v>0</v>
      </c>
      <c r="J4557">
        <f>IFERROR(VLOOKUP(G4557,Store_Map!$A$2:$I$100,5,FALSE),"")</f>
        <v>0</v>
      </c>
      <c r="K4557">
        <f>IFERROR(VLOOKUP(G4557,Store_Map!$A$2:$I$100,6,FALSE),"")</f>
        <v>0</v>
      </c>
      <c r="L4557">
        <f>IFERROR(VLOOKUP(G4557,Store_Map!$A$2:$I$100,7,FALSE),"")</f>
        <v>0</v>
      </c>
      <c r="M4557">
        <f>IFERROR(VLOOKUP(G4557,Store_Map!$A$2:$I$100,8,FALSE),"")</f>
        <v>0</v>
      </c>
      <c r="N4557">
        <f t="shared" si="639"/>
        <v>0</v>
      </c>
      <c r="O4557" t="str">
        <f t="shared" si="640"/>
        <v>PASS</v>
      </c>
      <c r="P4557" t="str">
        <f t="shared" si="641"/>
        <v>PASS</v>
      </c>
      <c r="Q4557" t="str">
        <f t="shared" si="642"/>
        <v>PASS</v>
      </c>
      <c r="R4557" t="str">
        <f t="shared" si="643"/>
        <v>PASS</v>
      </c>
      <c r="S4557" t="str">
        <f t="shared" si="644"/>
        <v>PASS</v>
      </c>
      <c r="T4557">
        <f t="shared" si="645"/>
        <v>100</v>
      </c>
      <c r="U4557" t="str">
        <f t="shared" si="646"/>
        <v>Low</v>
      </c>
      <c r="V4557" t="str">
        <f t="shared" si="647"/>
        <v>Clean</v>
      </c>
    </row>
    <row r="4558" spans="1:22" x14ac:dyDescent="0.3">
      <c r="A4558" t="str">
        <f>Raw_Data!A4558</f>
        <v>16055453</v>
      </c>
      <c r="B4558">
        <f>Raw_Data!B4558</f>
        <v>45681</v>
      </c>
      <c r="C4558" t="str">
        <f>Raw_Data!C4558</f>
        <v>AZITHROMYCIN 250 MG TABLET</v>
      </c>
      <c r="D4558" t="str">
        <f>Raw_Data!D4558</f>
        <v>50111078751</v>
      </c>
      <c r="E4558" t="str">
        <f>Raw_Data!E4558</f>
        <v>GIBBS, JON</v>
      </c>
      <c r="F4558" t="str">
        <f>Raw_Data!F4558</f>
        <v>1700896156</v>
      </c>
      <c r="G4558" t="str">
        <f>Raw_Data!H4558</f>
        <v>1</v>
      </c>
      <c r="H4558">
        <f>IFERROR(VLOOKUP(G4558,Store_Map!$A$2:$I$100,3,FALSE),"")</f>
        <v>0</v>
      </c>
      <c r="I4558">
        <f>IFERROR(VLOOKUP(G4558,Store_Map!$A$2:$I$100,4,FALSE),"")</f>
        <v>0</v>
      </c>
      <c r="J4558">
        <f>IFERROR(VLOOKUP(G4558,Store_Map!$A$2:$I$100,5,FALSE),"")</f>
        <v>0</v>
      </c>
      <c r="K4558">
        <f>IFERROR(VLOOKUP(G4558,Store_Map!$A$2:$I$100,6,FALSE),"")</f>
        <v>0</v>
      </c>
      <c r="L4558">
        <f>IFERROR(VLOOKUP(G4558,Store_Map!$A$2:$I$100,7,FALSE),"")</f>
        <v>0</v>
      </c>
      <c r="M4558">
        <f>IFERROR(VLOOKUP(G4558,Store_Map!$A$2:$I$100,8,FALSE),"")</f>
        <v>0</v>
      </c>
      <c r="N4558">
        <f t="shared" si="639"/>
        <v>0</v>
      </c>
      <c r="O4558" t="str">
        <f t="shared" si="640"/>
        <v>PASS</v>
      </c>
      <c r="P4558" t="str">
        <f t="shared" si="641"/>
        <v>PASS</v>
      </c>
      <c r="Q4558" t="str">
        <f t="shared" si="642"/>
        <v>PASS</v>
      </c>
      <c r="R4558" t="str">
        <f t="shared" si="643"/>
        <v>PASS</v>
      </c>
      <c r="S4558" t="str">
        <f t="shared" si="644"/>
        <v>PASS</v>
      </c>
      <c r="T4558">
        <f t="shared" si="645"/>
        <v>100</v>
      </c>
      <c r="U4558" t="str">
        <f t="shared" si="646"/>
        <v>Low</v>
      </c>
      <c r="V4558" t="str">
        <f t="shared" si="647"/>
        <v>Clean</v>
      </c>
    </row>
    <row r="4559" spans="1:22" x14ac:dyDescent="0.3">
      <c r="A4559" t="str">
        <f>Raw_Data!A4559</f>
        <v>16055454</v>
      </c>
      <c r="B4559">
        <f>Raw_Data!B4559</f>
        <v>45681</v>
      </c>
      <c r="C4559" t="str">
        <f>Raw_Data!C4559</f>
        <v>BENZONATATE 200 MG CAPSULE</v>
      </c>
      <c r="D4559" t="str">
        <f>Raw_Data!D4559</f>
        <v>42806071501</v>
      </c>
      <c r="E4559" t="str">
        <f>Raw_Data!E4559</f>
        <v>GIBBS, JON</v>
      </c>
      <c r="F4559" t="str">
        <f>Raw_Data!F4559</f>
        <v>1700896156</v>
      </c>
      <c r="G4559" t="str">
        <f>Raw_Data!H4559</f>
        <v>1</v>
      </c>
      <c r="H4559">
        <f>IFERROR(VLOOKUP(G4559,Store_Map!$A$2:$I$100,3,FALSE),"")</f>
        <v>0</v>
      </c>
      <c r="I4559">
        <f>IFERROR(VLOOKUP(G4559,Store_Map!$A$2:$I$100,4,FALSE),"")</f>
        <v>0</v>
      </c>
      <c r="J4559">
        <f>IFERROR(VLOOKUP(G4559,Store_Map!$A$2:$I$100,5,FALSE),"")</f>
        <v>0</v>
      </c>
      <c r="K4559">
        <f>IFERROR(VLOOKUP(G4559,Store_Map!$A$2:$I$100,6,FALSE),"")</f>
        <v>0</v>
      </c>
      <c r="L4559">
        <f>IFERROR(VLOOKUP(G4559,Store_Map!$A$2:$I$100,7,FALSE),"")</f>
        <v>0</v>
      </c>
      <c r="M4559">
        <f>IFERROR(VLOOKUP(G4559,Store_Map!$A$2:$I$100,8,FALSE),"")</f>
        <v>0</v>
      </c>
      <c r="N4559">
        <f t="shared" si="639"/>
        <v>0</v>
      </c>
      <c r="O4559" t="str">
        <f t="shared" si="640"/>
        <v>PASS</v>
      </c>
      <c r="P4559" t="str">
        <f t="shared" si="641"/>
        <v>PASS</v>
      </c>
      <c r="Q4559" t="str">
        <f t="shared" si="642"/>
        <v>PASS</v>
      </c>
      <c r="R4559" t="str">
        <f t="shared" si="643"/>
        <v>PASS</v>
      </c>
      <c r="S4559" t="str">
        <f t="shared" si="644"/>
        <v>PASS</v>
      </c>
      <c r="T4559">
        <f t="shared" si="645"/>
        <v>100</v>
      </c>
      <c r="U4559" t="str">
        <f t="shared" si="646"/>
        <v>Low</v>
      </c>
      <c r="V4559" t="str">
        <f t="shared" si="647"/>
        <v>Clean</v>
      </c>
    </row>
    <row r="4560" spans="1:22" x14ac:dyDescent="0.3">
      <c r="A4560" t="str">
        <f>Raw_Data!A4560</f>
        <v>16055532</v>
      </c>
      <c r="B4560">
        <f>Raw_Data!B4560</f>
        <v>45681</v>
      </c>
      <c r="C4560" t="str">
        <f>Raw_Data!C4560</f>
        <v>ZENATANE 40 MG CAPSULE</v>
      </c>
      <c r="D4560" t="str">
        <f>Raw_Data!D4560</f>
        <v>55111013781</v>
      </c>
      <c r="E4560" t="str">
        <f>Raw_Data!E4560</f>
        <v>THAKORE, MORGAN</v>
      </c>
      <c r="F4560" t="str">
        <f>Raw_Data!F4560</f>
        <v>1770875130</v>
      </c>
      <c r="G4560" t="str">
        <f>Raw_Data!H4560</f>
        <v>1</v>
      </c>
      <c r="H4560">
        <f>IFERROR(VLOOKUP(G4560,Store_Map!$A$2:$I$100,3,FALSE),"")</f>
        <v>0</v>
      </c>
      <c r="I4560">
        <f>IFERROR(VLOOKUP(G4560,Store_Map!$A$2:$I$100,4,FALSE),"")</f>
        <v>0</v>
      </c>
      <c r="J4560">
        <f>IFERROR(VLOOKUP(G4560,Store_Map!$A$2:$I$100,5,FALSE),"")</f>
        <v>0</v>
      </c>
      <c r="K4560">
        <f>IFERROR(VLOOKUP(G4560,Store_Map!$A$2:$I$100,6,FALSE),"")</f>
        <v>0</v>
      </c>
      <c r="L4560">
        <f>IFERROR(VLOOKUP(G4560,Store_Map!$A$2:$I$100,7,FALSE),"")</f>
        <v>0</v>
      </c>
      <c r="M4560">
        <f>IFERROR(VLOOKUP(G4560,Store_Map!$A$2:$I$100,8,FALSE),"")</f>
        <v>0</v>
      </c>
      <c r="N4560">
        <f t="shared" si="639"/>
        <v>0</v>
      </c>
      <c r="O4560" t="str">
        <f t="shared" si="640"/>
        <v>PASS</v>
      </c>
      <c r="P4560" t="str">
        <f t="shared" si="641"/>
        <v>PASS</v>
      </c>
      <c r="Q4560" t="str">
        <f t="shared" si="642"/>
        <v>PASS</v>
      </c>
      <c r="R4560" t="str">
        <f t="shared" si="643"/>
        <v>PASS</v>
      </c>
      <c r="S4560" t="str">
        <f t="shared" si="644"/>
        <v>PASS</v>
      </c>
      <c r="T4560">
        <f t="shared" si="645"/>
        <v>100</v>
      </c>
      <c r="U4560" t="str">
        <f t="shared" si="646"/>
        <v>Low</v>
      </c>
      <c r="V4560" t="str">
        <f t="shared" si="647"/>
        <v>Clean</v>
      </c>
    </row>
    <row r="4561" spans="1:22" x14ac:dyDescent="0.3">
      <c r="A4561" t="str">
        <f>Raw_Data!A4561</f>
        <v>16053876</v>
      </c>
      <c r="B4561">
        <f>Raw_Data!B4561</f>
        <v>45681</v>
      </c>
      <c r="C4561" t="str">
        <f>Raw_Data!C4561</f>
        <v>POTASSIUM CL ER 20 MEQ TABL</v>
      </c>
      <c r="D4561" t="str">
        <f>Raw_Data!D4561</f>
        <v>70010013501</v>
      </c>
      <c r="E4561" t="str">
        <f>Raw_Data!E4561</f>
        <v>GIBBS, JON</v>
      </c>
      <c r="F4561" t="str">
        <f>Raw_Data!F4561</f>
        <v>1700896156</v>
      </c>
      <c r="G4561" t="str">
        <f>Raw_Data!H4561</f>
        <v>1</v>
      </c>
      <c r="H4561">
        <f>IFERROR(VLOOKUP(G4561,Store_Map!$A$2:$I$100,3,FALSE),"")</f>
        <v>0</v>
      </c>
      <c r="I4561">
        <f>IFERROR(VLOOKUP(G4561,Store_Map!$A$2:$I$100,4,FALSE),"")</f>
        <v>0</v>
      </c>
      <c r="J4561">
        <f>IFERROR(VLOOKUP(G4561,Store_Map!$A$2:$I$100,5,FALSE),"")</f>
        <v>0</v>
      </c>
      <c r="K4561">
        <f>IFERROR(VLOOKUP(G4561,Store_Map!$A$2:$I$100,6,FALSE),"")</f>
        <v>0</v>
      </c>
      <c r="L4561">
        <f>IFERROR(VLOOKUP(G4561,Store_Map!$A$2:$I$100,7,FALSE),"")</f>
        <v>0</v>
      </c>
      <c r="M4561">
        <f>IFERROR(VLOOKUP(G4561,Store_Map!$A$2:$I$100,8,FALSE),"")</f>
        <v>0</v>
      </c>
      <c r="N4561">
        <f t="shared" si="639"/>
        <v>0</v>
      </c>
      <c r="O4561" t="str">
        <f t="shared" si="640"/>
        <v>PASS</v>
      </c>
      <c r="P4561" t="str">
        <f t="shared" si="641"/>
        <v>PASS</v>
      </c>
      <c r="Q4561" t="str">
        <f t="shared" si="642"/>
        <v>PASS</v>
      </c>
      <c r="R4561" t="str">
        <f t="shared" si="643"/>
        <v>PASS</v>
      </c>
      <c r="S4561" t="str">
        <f t="shared" si="644"/>
        <v>PASS</v>
      </c>
      <c r="T4561">
        <f t="shared" si="645"/>
        <v>100</v>
      </c>
      <c r="U4561" t="str">
        <f t="shared" si="646"/>
        <v>Low</v>
      </c>
      <c r="V4561" t="str">
        <f t="shared" si="647"/>
        <v>Clean</v>
      </c>
    </row>
    <row r="4562" spans="1:22" x14ac:dyDescent="0.3">
      <c r="A4562" t="str">
        <f>Raw_Data!A4562</f>
        <v>16052754</v>
      </c>
      <c r="B4562">
        <f>Raw_Data!B4562</f>
        <v>45681</v>
      </c>
      <c r="C4562" t="str">
        <f>Raw_Data!C4562</f>
        <v>LOVASTATIN 10 MG TABLET</v>
      </c>
      <c r="D4562" t="str">
        <f>Raw_Data!D4562</f>
        <v>68180046701</v>
      </c>
      <c r="E4562" t="str">
        <f>Raw_Data!E4562</f>
        <v>GIBBS, JON</v>
      </c>
      <c r="F4562" t="str">
        <f>Raw_Data!F4562</f>
        <v>1700896156</v>
      </c>
      <c r="G4562" t="str">
        <f>Raw_Data!H4562</f>
        <v>1</v>
      </c>
      <c r="H4562">
        <f>IFERROR(VLOOKUP(G4562,Store_Map!$A$2:$I$100,3,FALSE),"")</f>
        <v>0</v>
      </c>
      <c r="I4562">
        <f>IFERROR(VLOOKUP(G4562,Store_Map!$A$2:$I$100,4,FALSE),"")</f>
        <v>0</v>
      </c>
      <c r="J4562">
        <f>IFERROR(VLOOKUP(G4562,Store_Map!$A$2:$I$100,5,FALSE),"")</f>
        <v>0</v>
      </c>
      <c r="K4562">
        <f>IFERROR(VLOOKUP(G4562,Store_Map!$A$2:$I$100,6,FALSE),"")</f>
        <v>0</v>
      </c>
      <c r="L4562">
        <f>IFERROR(VLOOKUP(G4562,Store_Map!$A$2:$I$100,7,FALSE),"")</f>
        <v>0</v>
      </c>
      <c r="M4562">
        <f>IFERROR(VLOOKUP(G4562,Store_Map!$A$2:$I$100,8,FALSE),"")</f>
        <v>0</v>
      </c>
      <c r="N4562">
        <f t="shared" si="639"/>
        <v>0</v>
      </c>
      <c r="O4562" t="str">
        <f t="shared" si="640"/>
        <v>PASS</v>
      </c>
      <c r="P4562" t="str">
        <f t="shared" si="641"/>
        <v>PASS</v>
      </c>
      <c r="Q4562" t="str">
        <f t="shared" si="642"/>
        <v>PASS</v>
      </c>
      <c r="R4562" t="str">
        <f t="shared" si="643"/>
        <v>PASS</v>
      </c>
      <c r="S4562" t="str">
        <f t="shared" si="644"/>
        <v>PASS</v>
      </c>
      <c r="T4562">
        <f t="shared" si="645"/>
        <v>100</v>
      </c>
      <c r="U4562" t="str">
        <f t="shared" si="646"/>
        <v>Low</v>
      </c>
      <c r="V4562" t="str">
        <f t="shared" si="647"/>
        <v>Clean</v>
      </c>
    </row>
    <row r="4563" spans="1:22" x14ac:dyDescent="0.3">
      <c r="A4563" t="str">
        <f>Raw_Data!A4563</f>
        <v>16049898</v>
      </c>
      <c r="B4563">
        <f>Raw_Data!B4563</f>
        <v>45681</v>
      </c>
      <c r="C4563" t="str">
        <f>Raw_Data!C4563</f>
        <v>VITAMIN D2 1.25MG(50,000 UN</v>
      </c>
      <c r="D4563" t="str">
        <f>Raw_Data!D4563</f>
        <v>64380073706</v>
      </c>
      <c r="E4563" t="str">
        <f>Raw_Data!E4563</f>
        <v>GIBBS, JON</v>
      </c>
      <c r="F4563" t="str">
        <f>Raw_Data!F4563</f>
        <v>1700896156</v>
      </c>
      <c r="G4563" t="str">
        <f>Raw_Data!H4563</f>
        <v>1</v>
      </c>
      <c r="H4563">
        <f>IFERROR(VLOOKUP(G4563,Store_Map!$A$2:$I$100,3,FALSE),"")</f>
        <v>0</v>
      </c>
      <c r="I4563">
        <f>IFERROR(VLOOKUP(G4563,Store_Map!$A$2:$I$100,4,FALSE),"")</f>
        <v>0</v>
      </c>
      <c r="J4563">
        <f>IFERROR(VLOOKUP(G4563,Store_Map!$A$2:$I$100,5,FALSE),"")</f>
        <v>0</v>
      </c>
      <c r="K4563">
        <f>IFERROR(VLOOKUP(G4563,Store_Map!$A$2:$I$100,6,FALSE),"")</f>
        <v>0</v>
      </c>
      <c r="L4563">
        <f>IFERROR(VLOOKUP(G4563,Store_Map!$A$2:$I$100,7,FALSE),"")</f>
        <v>0</v>
      </c>
      <c r="M4563">
        <f>IFERROR(VLOOKUP(G4563,Store_Map!$A$2:$I$100,8,FALSE),"")</f>
        <v>0</v>
      </c>
      <c r="N4563">
        <f t="shared" si="639"/>
        <v>0</v>
      </c>
      <c r="O4563" t="str">
        <f t="shared" si="640"/>
        <v>PASS</v>
      </c>
      <c r="P4563" t="str">
        <f t="shared" si="641"/>
        <v>PASS</v>
      </c>
      <c r="Q4563" t="str">
        <f t="shared" si="642"/>
        <v>PASS</v>
      </c>
      <c r="R4563" t="str">
        <f t="shared" si="643"/>
        <v>PASS</v>
      </c>
      <c r="S4563" t="str">
        <f t="shared" si="644"/>
        <v>PASS</v>
      </c>
      <c r="T4563">
        <f t="shared" si="645"/>
        <v>100</v>
      </c>
      <c r="U4563" t="str">
        <f t="shared" si="646"/>
        <v>Low</v>
      </c>
      <c r="V4563" t="str">
        <f t="shared" si="647"/>
        <v>Clean</v>
      </c>
    </row>
    <row r="4564" spans="1:22" x14ac:dyDescent="0.3">
      <c r="A4564" t="str">
        <f>Raw_Data!A4564</f>
        <v>16052756</v>
      </c>
      <c r="B4564">
        <f>Raw_Data!B4564</f>
        <v>45681</v>
      </c>
      <c r="C4564" t="str">
        <f>Raw_Data!C4564</f>
        <v>LISINOPRIL 5 MG TABLET</v>
      </c>
      <c r="D4564" t="str">
        <f>Raw_Data!D4564</f>
        <v>68180051301</v>
      </c>
      <c r="E4564" t="str">
        <f>Raw_Data!E4564</f>
        <v>GIBBS, JON</v>
      </c>
      <c r="F4564" t="str">
        <f>Raw_Data!F4564</f>
        <v>1700896156</v>
      </c>
      <c r="G4564" t="str">
        <f>Raw_Data!H4564</f>
        <v>1</v>
      </c>
      <c r="H4564">
        <f>IFERROR(VLOOKUP(G4564,Store_Map!$A$2:$I$100,3,FALSE),"")</f>
        <v>0</v>
      </c>
      <c r="I4564">
        <f>IFERROR(VLOOKUP(G4564,Store_Map!$A$2:$I$100,4,FALSE),"")</f>
        <v>0</v>
      </c>
      <c r="J4564">
        <f>IFERROR(VLOOKUP(G4564,Store_Map!$A$2:$I$100,5,FALSE),"")</f>
        <v>0</v>
      </c>
      <c r="K4564">
        <f>IFERROR(VLOOKUP(G4564,Store_Map!$A$2:$I$100,6,FALSE),"")</f>
        <v>0</v>
      </c>
      <c r="L4564">
        <f>IFERROR(VLOOKUP(G4564,Store_Map!$A$2:$I$100,7,FALSE),"")</f>
        <v>0</v>
      </c>
      <c r="M4564">
        <f>IFERROR(VLOOKUP(G4564,Store_Map!$A$2:$I$100,8,FALSE),"")</f>
        <v>0</v>
      </c>
      <c r="N4564">
        <f t="shared" si="639"/>
        <v>0</v>
      </c>
      <c r="O4564" t="str">
        <f t="shared" si="640"/>
        <v>PASS</v>
      </c>
      <c r="P4564" t="str">
        <f t="shared" si="641"/>
        <v>PASS</v>
      </c>
      <c r="Q4564" t="str">
        <f t="shared" si="642"/>
        <v>PASS</v>
      </c>
      <c r="R4564" t="str">
        <f t="shared" si="643"/>
        <v>PASS</v>
      </c>
      <c r="S4564" t="str">
        <f t="shared" si="644"/>
        <v>PASS</v>
      </c>
      <c r="T4564">
        <f t="shared" si="645"/>
        <v>100</v>
      </c>
      <c r="U4564" t="str">
        <f t="shared" si="646"/>
        <v>Low</v>
      </c>
      <c r="V4564" t="str">
        <f t="shared" si="647"/>
        <v>Clean</v>
      </c>
    </row>
    <row r="4565" spans="1:22" x14ac:dyDescent="0.3">
      <c r="A4565" t="str">
        <f>Raw_Data!A4565</f>
        <v>16055533</v>
      </c>
      <c r="B4565">
        <f>Raw_Data!B4565</f>
        <v>45681</v>
      </c>
      <c r="C4565" t="str">
        <f>Raw_Data!C4565</f>
        <v>VITAMIN D2 1.25MG(50,000 UN</v>
      </c>
      <c r="D4565" t="str">
        <f>Raw_Data!D4565</f>
        <v>64380073706</v>
      </c>
      <c r="E4565" t="str">
        <f>Raw_Data!E4565</f>
        <v>FORD, JAMES</v>
      </c>
      <c r="F4565" t="str">
        <f>Raw_Data!F4565</f>
        <v>1033117684</v>
      </c>
      <c r="G4565" t="str">
        <f>Raw_Data!H4565</f>
        <v>1</v>
      </c>
      <c r="H4565">
        <f>IFERROR(VLOOKUP(G4565,Store_Map!$A$2:$I$100,3,FALSE),"")</f>
        <v>0</v>
      </c>
      <c r="I4565">
        <f>IFERROR(VLOOKUP(G4565,Store_Map!$A$2:$I$100,4,FALSE),"")</f>
        <v>0</v>
      </c>
      <c r="J4565">
        <f>IFERROR(VLOOKUP(G4565,Store_Map!$A$2:$I$100,5,FALSE),"")</f>
        <v>0</v>
      </c>
      <c r="K4565">
        <f>IFERROR(VLOOKUP(G4565,Store_Map!$A$2:$I$100,6,FALSE),"")</f>
        <v>0</v>
      </c>
      <c r="L4565">
        <f>IFERROR(VLOOKUP(G4565,Store_Map!$A$2:$I$100,7,FALSE),"")</f>
        <v>0</v>
      </c>
      <c r="M4565">
        <f>IFERROR(VLOOKUP(G4565,Store_Map!$A$2:$I$100,8,FALSE),"")</f>
        <v>0</v>
      </c>
      <c r="N4565">
        <f t="shared" si="639"/>
        <v>0</v>
      </c>
      <c r="O4565" t="str">
        <f t="shared" si="640"/>
        <v>PASS</v>
      </c>
      <c r="P4565" t="str">
        <f t="shared" si="641"/>
        <v>PASS</v>
      </c>
      <c r="Q4565" t="str">
        <f t="shared" si="642"/>
        <v>PASS</v>
      </c>
      <c r="R4565" t="str">
        <f t="shared" si="643"/>
        <v>PASS</v>
      </c>
      <c r="S4565" t="str">
        <f t="shared" si="644"/>
        <v>PASS</v>
      </c>
      <c r="T4565">
        <f t="shared" si="645"/>
        <v>100</v>
      </c>
      <c r="U4565" t="str">
        <f t="shared" si="646"/>
        <v>Low</v>
      </c>
      <c r="V4565" t="str">
        <f t="shared" si="647"/>
        <v>Clean</v>
      </c>
    </row>
    <row r="4566" spans="1:22" x14ac:dyDescent="0.3">
      <c r="A4566" t="str">
        <f>Raw_Data!A4566</f>
        <v>16055534</v>
      </c>
      <c r="B4566">
        <f>Raw_Data!B4566</f>
        <v>45681</v>
      </c>
      <c r="C4566" t="str">
        <f>Raw_Data!C4566</f>
        <v>FLUCONAZOLE 150 MG TABLET</v>
      </c>
      <c r="D4566" t="str">
        <f>Raw_Data!D4566</f>
        <v>57237000511</v>
      </c>
      <c r="E4566" t="str">
        <f>Raw_Data!E4566</f>
        <v>GIBBS, JON</v>
      </c>
      <c r="F4566" t="str">
        <f>Raw_Data!F4566</f>
        <v>1700896156</v>
      </c>
      <c r="G4566" t="str">
        <f>Raw_Data!H4566</f>
        <v>1</v>
      </c>
      <c r="H4566">
        <f>IFERROR(VLOOKUP(G4566,Store_Map!$A$2:$I$100,3,FALSE),"")</f>
        <v>0</v>
      </c>
      <c r="I4566">
        <f>IFERROR(VLOOKUP(G4566,Store_Map!$A$2:$I$100,4,FALSE),"")</f>
        <v>0</v>
      </c>
      <c r="J4566">
        <f>IFERROR(VLOOKUP(G4566,Store_Map!$A$2:$I$100,5,FALSE),"")</f>
        <v>0</v>
      </c>
      <c r="K4566">
        <f>IFERROR(VLOOKUP(G4566,Store_Map!$A$2:$I$100,6,FALSE),"")</f>
        <v>0</v>
      </c>
      <c r="L4566">
        <f>IFERROR(VLOOKUP(G4566,Store_Map!$A$2:$I$100,7,FALSE),"")</f>
        <v>0</v>
      </c>
      <c r="M4566">
        <f>IFERROR(VLOOKUP(G4566,Store_Map!$A$2:$I$100,8,FALSE),"")</f>
        <v>0</v>
      </c>
      <c r="N4566">
        <f t="shared" si="639"/>
        <v>0</v>
      </c>
      <c r="O4566" t="str">
        <f t="shared" si="640"/>
        <v>PASS</v>
      </c>
      <c r="P4566" t="str">
        <f t="shared" si="641"/>
        <v>PASS</v>
      </c>
      <c r="Q4566" t="str">
        <f t="shared" si="642"/>
        <v>PASS</v>
      </c>
      <c r="R4566" t="str">
        <f t="shared" si="643"/>
        <v>PASS</v>
      </c>
      <c r="S4566" t="str">
        <f t="shared" si="644"/>
        <v>PASS</v>
      </c>
      <c r="T4566">
        <f t="shared" si="645"/>
        <v>100</v>
      </c>
      <c r="U4566" t="str">
        <f t="shared" si="646"/>
        <v>Low</v>
      </c>
      <c r="V4566" t="str">
        <f t="shared" si="647"/>
        <v>Clean</v>
      </c>
    </row>
    <row r="4567" spans="1:22" x14ac:dyDescent="0.3">
      <c r="A4567" t="str">
        <f>Raw_Data!A4567</f>
        <v>16055537</v>
      </c>
      <c r="B4567">
        <f>Raw_Data!B4567</f>
        <v>45681</v>
      </c>
      <c r="C4567" t="str">
        <f>Raw_Data!C4567</f>
        <v>SILVER SULFADIAZINE 1% CREA</v>
      </c>
      <c r="D4567" t="str">
        <f>Raw_Data!D4567</f>
        <v>67877012450</v>
      </c>
      <c r="E4567" t="str">
        <f>Raw_Data!E4567</f>
        <v>FORD, JAMES</v>
      </c>
      <c r="F4567" t="str">
        <f>Raw_Data!F4567</f>
        <v>1033117684</v>
      </c>
      <c r="G4567" t="str">
        <f>Raw_Data!H4567</f>
        <v>1</v>
      </c>
      <c r="H4567">
        <f>IFERROR(VLOOKUP(G4567,Store_Map!$A$2:$I$100,3,FALSE),"")</f>
        <v>0</v>
      </c>
      <c r="I4567">
        <f>IFERROR(VLOOKUP(G4567,Store_Map!$A$2:$I$100,4,FALSE),"")</f>
        <v>0</v>
      </c>
      <c r="J4567">
        <f>IFERROR(VLOOKUP(G4567,Store_Map!$A$2:$I$100,5,FALSE),"")</f>
        <v>0</v>
      </c>
      <c r="K4567">
        <f>IFERROR(VLOOKUP(G4567,Store_Map!$A$2:$I$100,6,FALSE),"")</f>
        <v>0</v>
      </c>
      <c r="L4567">
        <f>IFERROR(VLOOKUP(G4567,Store_Map!$A$2:$I$100,7,FALSE),"")</f>
        <v>0</v>
      </c>
      <c r="M4567">
        <f>IFERROR(VLOOKUP(G4567,Store_Map!$A$2:$I$100,8,FALSE),"")</f>
        <v>0</v>
      </c>
      <c r="N4567">
        <f t="shared" si="639"/>
        <v>0</v>
      </c>
      <c r="O4567" t="str">
        <f t="shared" si="640"/>
        <v>PASS</v>
      </c>
      <c r="P4567" t="str">
        <f t="shared" si="641"/>
        <v>PASS</v>
      </c>
      <c r="Q4567" t="str">
        <f t="shared" si="642"/>
        <v>PASS</v>
      </c>
      <c r="R4567" t="str">
        <f t="shared" si="643"/>
        <v>PASS</v>
      </c>
      <c r="S4567" t="str">
        <f t="shared" si="644"/>
        <v>PASS</v>
      </c>
      <c r="T4567">
        <f t="shared" si="645"/>
        <v>100</v>
      </c>
      <c r="U4567" t="str">
        <f t="shared" si="646"/>
        <v>Low</v>
      </c>
      <c r="V4567" t="str">
        <f t="shared" si="647"/>
        <v>Clean</v>
      </c>
    </row>
    <row r="4568" spans="1:22" x14ac:dyDescent="0.3">
      <c r="A4568" t="str">
        <f>Raw_Data!A4568</f>
        <v>16055538</v>
      </c>
      <c r="B4568">
        <f>Raw_Data!B4568</f>
        <v>45681</v>
      </c>
      <c r="C4568" t="str">
        <f>Raw_Data!C4568</f>
        <v>*TRIAMCINOLONE 0.1% OINTMEN</v>
      </c>
      <c r="D4568" t="str">
        <f>Raw_Data!D4568</f>
        <v>51672128402</v>
      </c>
      <c r="E4568" t="str">
        <f>Raw_Data!E4568</f>
        <v>Griffin, Brent</v>
      </c>
      <c r="F4568" t="str">
        <f>Raw_Data!F4568</f>
        <v>1104208743</v>
      </c>
      <c r="G4568" t="str">
        <f>Raw_Data!H4568</f>
        <v>1</v>
      </c>
      <c r="H4568">
        <f>IFERROR(VLOOKUP(G4568,Store_Map!$A$2:$I$100,3,FALSE),"")</f>
        <v>0</v>
      </c>
      <c r="I4568">
        <f>IFERROR(VLOOKUP(G4568,Store_Map!$A$2:$I$100,4,FALSE),"")</f>
        <v>0</v>
      </c>
      <c r="J4568">
        <f>IFERROR(VLOOKUP(G4568,Store_Map!$A$2:$I$100,5,FALSE),"")</f>
        <v>0</v>
      </c>
      <c r="K4568">
        <f>IFERROR(VLOOKUP(G4568,Store_Map!$A$2:$I$100,6,FALSE),"")</f>
        <v>0</v>
      </c>
      <c r="L4568">
        <f>IFERROR(VLOOKUP(G4568,Store_Map!$A$2:$I$100,7,FALSE),"")</f>
        <v>0</v>
      </c>
      <c r="M4568">
        <f>IFERROR(VLOOKUP(G4568,Store_Map!$A$2:$I$100,8,FALSE),"")</f>
        <v>0</v>
      </c>
      <c r="N4568">
        <f t="shared" si="639"/>
        <v>0</v>
      </c>
      <c r="O4568" t="str">
        <f t="shared" si="640"/>
        <v>PASS</v>
      </c>
      <c r="P4568" t="str">
        <f t="shared" si="641"/>
        <v>PASS</v>
      </c>
      <c r="Q4568" t="str">
        <f t="shared" si="642"/>
        <v>PASS</v>
      </c>
      <c r="R4568" t="str">
        <f t="shared" si="643"/>
        <v>PASS</v>
      </c>
      <c r="S4568" t="str">
        <f t="shared" si="644"/>
        <v>PASS</v>
      </c>
      <c r="T4568">
        <f t="shared" si="645"/>
        <v>100</v>
      </c>
      <c r="U4568" t="str">
        <f t="shared" si="646"/>
        <v>Low</v>
      </c>
      <c r="V4568" t="str">
        <f t="shared" si="647"/>
        <v>Clean</v>
      </c>
    </row>
    <row r="4569" spans="1:22" x14ac:dyDescent="0.3">
      <c r="A4569" t="str">
        <f>Raw_Data!A4569</f>
        <v>16055539</v>
      </c>
      <c r="B4569">
        <f>Raw_Data!B4569</f>
        <v>45681</v>
      </c>
      <c r="C4569" t="str">
        <f>Raw_Data!C4569</f>
        <v>COLCHICINE 0.6 MG TABLET</v>
      </c>
      <c r="D4569" t="str">
        <f>Raw_Data!D4569</f>
        <v>67877058901</v>
      </c>
      <c r="E4569" t="str">
        <f>Raw_Data!E4569</f>
        <v>FORD, JAMES</v>
      </c>
      <c r="F4569" t="str">
        <f>Raw_Data!F4569</f>
        <v>1033117684</v>
      </c>
      <c r="G4569" t="str">
        <f>Raw_Data!H4569</f>
        <v>1</v>
      </c>
      <c r="H4569">
        <f>IFERROR(VLOOKUP(G4569,Store_Map!$A$2:$I$100,3,FALSE),"")</f>
        <v>0</v>
      </c>
      <c r="I4569">
        <f>IFERROR(VLOOKUP(G4569,Store_Map!$A$2:$I$100,4,FALSE),"")</f>
        <v>0</v>
      </c>
      <c r="J4569">
        <f>IFERROR(VLOOKUP(G4569,Store_Map!$A$2:$I$100,5,FALSE),"")</f>
        <v>0</v>
      </c>
      <c r="K4569">
        <f>IFERROR(VLOOKUP(G4569,Store_Map!$A$2:$I$100,6,FALSE),"")</f>
        <v>0</v>
      </c>
      <c r="L4569">
        <f>IFERROR(VLOOKUP(G4569,Store_Map!$A$2:$I$100,7,FALSE),"")</f>
        <v>0</v>
      </c>
      <c r="M4569">
        <f>IFERROR(VLOOKUP(G4569,Store_Map!$A$2:$I$100,8,FALSE),"")</f>
        <v>0</v>
      </c>
      <c r="N4569">
        <f t="shared" si="639"/>
        <v>0</v>
      </c>
      <c r="O4569" t="str">
        <f t="shared" si="640"/>
        <v>PASS</v>
      </c>
      <c r="P4569" t="str">
        <f t="shared" si="641"/>
        <v>PASS</v>
      </c>
      <c r="Q4569" t="str">
        <f t="shared" si="642"/>
        <v>PASS</v>
      </c>
      <c r="R4569" t="str">
        <f t="shared" si="643"/>
        <v>PASS</v>
      </c>
      <c r="S4569" t="str">
        <f t="shared" si="644"/>
        <v>PASS</v>
      </c>
      <c r="T4569">
        <f t="shared" si="645"/>
        <v>100</v>
      </c>
      <c r="U4569" t="str">
        <f t="shared" si="646"/>
        <v>Low</v>
      </c>
      <c r="V4569" t="str">
        <f t="shared" si="647"/>
        <v>Clean</v>
      </c>
    </row>
    <row r="4570" spans="1:22" x14ac:dyDescent="0.3">
      <c r="A4570" t="str">
        <f>Raw_Data!A4570</f>
        <v>16055540</v>
      </c>
      <c r="B4570">
        <f>Raw_Data!B4570</f>
        <v>45681</v>
      </c>
      <c r="C4570" t="str">
        <f>Raw_Data!C4570</f>
        <v>TRULICITY 0.75 MG/0.5 ML PE</v>
      </c>
      <c r="D4570" t="str">
        <f>Raw_Data!D4570</f>
        <v>2143380</v>
      </c>
      <c r="E4570" t="str">
        <f>Raw_Data!E4570</f>
        <v>FORD, JAMES</v>
      </c>
      <c r="F4570" t="str">
        <f>Raw_Data!F4570</f>
        <v>1033117684</v>
      </c>
      <c r="G4570" t="str">
        <f>Raw_Data!H4570</f>
        <v>1</v>
      </c>
      <c r="H4570">
        <f>IFERROR(VLOOKUP(G4570,Store_Map!$A$2:$I$100,3,FALSE),"")</f>
        <v>0</v>
      </c>
      <c r="I4570">
        <f>IFERROR(VLOOKUP(G4570,Store_Map!$A$2:$I$100,4,FALSE),"")</f>
        <v>0</v>
      </c>
      <c r="J4570">
        <f>IFERROR(VLOOKUP(G4570,Store_Map!$A$2:$I$100,5,FALSE),"")</f>
        <v>0</v>
      </c>
      <c r="K4570">
        <f>IFERROR(VLOOKUP(G4570,Store_Map!$A$2:$I$100,6,FALSE),"")</f>
        <v>0</v>
      </c>
      <c r="L4570">
        <f>IFERROR(VLOOKUP(G4570,Store_Map!$A$2:$I$100,7,FALSE),"")</f>
        <v>0</v>
      </c>
      <c r="M4570">
        <f>IFERROR(VLOOKUP(G4570,Store_Map!$A$2:$I$100,8,FALSE),"")</f>
        <v>0</v>
      </c>
      <c r="N4570">
        <f t="shared" si="639"/>
        <v>0</v>
      </c>
      <c r="O4570" t="str">
        <f t="shared" si="640"/>
        <v>PASS</v>
      </c>
      <c r="P4570" t="str">
        <f t="shared" si="641"/>
        <v>REVIEW</v>
      </c>
      <c r="Q4570" t="str">
        <f t="shared" si="642"/>
        <v>PASS</v>
      </c>
      <c r="R4570" t="str">
        <f t="shared" si="643"/>
        <v>PASS</v>
      </c>
      <c r="S4570" t="str">
        <f t="shared" si="644"/>
        <v>REVIEW</v>
      </c>
      <c r="T4570">
        <f t="shared" si="645"/>
        <v>90</v>
      </c>
      <c r="U4570" t="str">
        <f t="shared" si="646"/>
        <v>Low</v>
      </c>
      <c r="V4570" t="str">
        <f t="shared" si="647"/>
        <v>Invalid NDC</v>
      </c>
    </row>
    <row r="4571" spans="1:22" x14ac:dyDescent="0.3">
      <c r="A4571" t="str">
        <f>Raw_Data!A4571</f>
        <v>16055541</v>
      </c>
      <c r="B4571">
        <f>Raw_Data!B4571</f>
        <v>45681</v>
      </c>
      <c r="C4571" t="str">
        <f>Raw_Data!C4571</f>
        <v>JANUMET XR 50-1,000 MG TABL</v>
      </c>
      <c r="D4571" t="str">
        <f>Raw_Data!D4571</f>
        <v>6008061</v>
      </c>
      <c r="E4571" t="str">
        <f>Raw_Data!E4571</f>
        <v>FORD, JAMES</v>
      </c>
      <c r="F4571" t="str">
        <f>Raw_Data!F4571</f>
        <v>1033117684</v>
      </c>
      <c r="G4571" t="str">
        <f>Raw_Data!H4571</f>
        <v>1</v>
      </c>
      <c r="H4571">
        <f>IFERROR(VLOOKUP(G4571,Store_Map!$A$2:$I$100,3,FALSE),"")</f>
        <v>0</v>
      </c>
      <c r="I4571">
        <f>IFERROR(VLOOKUP(G4571,Store_Map!$A$2:$I$100,4,FALSE),"")</f>
        <v>0</v>
      </c>
      <c r="J4571">
        <f>IFERROR(VLOOKUP(G4571,Store_Map!$A$2:$I$100,5,FALSE),"")</f>
        <v>0</v>
      </c>
      <c r="K4571">
        <f>IFERROR(VLOOKUP(G4571,Store_Map!$A$2:$I$100,6,FALSE),"")</f>
        <v>0</v>
      </c>
      <c r="L4571">
        <f>IFERROR(VLOOKUP(G4571,Store_Map!$A$2:$I$100,7,FALSE),"")</f>
        <v>0</v>
      </c>
      <c r="M4571">
        <f>IFERROR(VLOOKUP(G4571,Store_Map!$A$2:$I$100,8,FALSE),"")</f>
        <v>0</v>
      </c>
      <c r="N4571">
        <f t="shared" si="639"/>
        <v>0</v>
      </c>
      <c r="O4571" t="str">
        <f t="shared" si="640"/>
        <v>PASS</v>
      </c>
      <c r="P4571" t="str">
        <f t="shared" si="641"/>
        <v>REVIEW</v>
      </c>
      <c r="Q4571" t="str">
        <f t="shared" si="642"/>
        <v>PASS</v>
      </c>
      <c r="R4571" t="str">
        <f t="shared" si="643"/>
        <v>PASS</v>
      </c>
      <c r="S4571" t="str">
        <f t="shared" si="644"/>
        <v>REVIEW</v>
      </c>
      <c r="T4571">
        <f t="shared" si="645"/>
        <v>90</v>
      </c>
      <c r="U4571" t="str">
        <f t="shared" si="646"/>
        <v>Low</v>
      </c>
      <c r="V4571" t="str">
        <f t="shared" si="647"/>
        <v>Invalid NDC</v>
      </c>
    </row>
    <row r="4572" spans="1:22" x14ac:dyDescent="0.3">
      <c r="A4572" t="str">
        <f>Raw_Data!A4572</f>
        <v>16055542</v>
      </c>
      <c r="B4572">
        <f>Raw_Data!B4572</f>
        <v>45681</v>
      </c>
      <c r="C4572" t="str">
        <f>Raw_Data!C4572</f>
        <v>ATORVASTATIN 40 MG TABLET</v>
      </c>
      <c r="D4572" t="str">
        <f>Raw_Data!D4572</f>
        <v>378395277</v>
      </c>
      <c r="E4572" t="str">
        <f>Raw_Data!E4572</f>
        <v>FORD, JAMES</v>
      </c>
      <c r="F4572" t="str">
        <f>Raw_Data!F4572</f>
        <v>1033117684</v>
      </c>
      <c r="G4572" t="str">
        <f>Raw_Data!H4572</f>
        <v>1</v>
      </c>
      <c r="H4572">
        <f>IFERROR(VLOOKUP(G4572,Store_Map!$A$2:$I$100,3,FALSE),"")</f>
        <v>0</v>
      </c>
      <c r="I4572">
        <f>IFERROR(VLOOKUP(G4572,Store_Map!$A$2:$I$100,4,FALSE),"")</f>
        <v>0</v>
      </c>
      <c r="J4572">
        <f>IFERROR(VLOOKUP(G4572,Store_Map!$A$2:$I$100,5,FALSE),"")</f>
        <v>0</v>
      </c>
      <c r="K4572">
        <f>IFERROR(VLOOKUP(G4572,Store_Map!$A$2:$I$100,6,FALSE),"")</f>
        <v>0</v>
      </c>
      <c r="L4572">
        <f>IFERROR(VLOOKUP(G4572,Store_Map!$A$2:$I$100,7,FALSE),"")</f>
        <v>0</v>
      </c>
      <c r="M4572">
        <f>IFERROR(VLOOKUP(G4572,Store_Map!$A$2:$I$100,8,FALSE),"")</f>
        <v>0</v>
      </c>
      <c r="N4572">
        <f t="shared" si="639"/>
        <v>0</v>
      </c>
      <c r="O4572" t="str">
        <f t="shared" si="640"/>
        <v>PASS</v>
      </c>
      <c r="P4572" t="str">
        <f t="shared" si="641"/>
        <v>REVIEW</v>
      </c>
      <c r="Q4572" t="str">
        <f t="shared" si="642"/>
        <v>PASS</v>
      </c>
      <c r="R4572" t="str">
        <f t="shared" si="643"/>
        <v>PASS</v>
      </c>
      <c r="S4572" t="str">
        <f t="shared" si="644"/>
        <v>REVIEW</v>
      </c>
      <c r="T4572">
        <f t="shared" si="645"/>
        <v>90</v>
      </c>
      <c r="U4572" t="str">
        <f t="shared" si="646"/>
        <v>Low</v>
      </c>
      <c r="V4572" t="str">
        <f t="shared" si="647"/>
        <v>Invalid NDC</v>
      </c>
    </row>
    <row r="4573" spans="1:22" x14ac:dyDescent="0.3">
      <c r="A4573" t="str">
        <f>Raw_Data!A4573</f>
        <v>16055543</v>
      </c>
      <c r="B4573">
        <f>Raw_Data!B4573</f>
        <v>45681</v>
      </c>
      <c r="C4573" t="str">
        <f>Raw_Data!C4573</f>
        <v>CLOPIDOGREL 75 MG TABLET</v>
      </c>
      <c r="D4573" t="str">
        <f>Raw_Data!D4573</f>
        <v>60505025302</v>
      </c>
      <c r="E4573" t="str">
        <f>Raw_Data!E4573</f>
        <v>FORD, JAMES</v>
      </c>
      <c r="F4573" t="str">
        <f>Raw_Data!F4573</f>
        <v>1033117684</v>
      </c>
      <c r="G4573" t="str">
        <f>Raw_Data!H4573</f>
        <v>1</v>
      </c>
      <c r="H4573">
        <f>IFERROR(VLOOKUP(G4573,Store_Map!$A$2:$I$100,3,FALSE),"")</f>
        <v>0</v>
      </c>
      <c r="I4573">
        <f>IFERROR(VLOOKUP(G4573,Store_Map!$A$2:$I$100,4,FALSE),"")</f>
        <v>0</v>
      </c>
      <c r="J4573">
        <f>IFERROR(VLOOKUP(G4573,Store_Map!$A$2:$I$100,5,FALSE),"")</f>
        <v>0</v>
      </c>
      <c r="K4573">
        <f>IFERROR(VLOOKUP(G4573,Store_Map!$A$2:$I$100,6,FALSE),"")</f>
        <v>0</v>
      </c>
      <c r="L4573">
        <f>IFERROR(VLOOKUP(G4573,Store_Map!$A$2:$I$100,7,FALSE),"")</f>
        <v>0</v>
      </c>
      <c r="M4573">
        <f>IFERROR(VLOOKUP(G4573,Store_Map!$A$2:$I$100,8,FALSE),"")</f>
        <v>0</v>
      </c>
      <c r="N4573">
        <f t="shared" si="639"/>
        <v>0</v>
      </c>
      <c r="O4573" t="str">
        <f t="shared" si="640"/>
        <v>PASS</v>
      </c>
      <c r="P4573" t="str">
        <f t="shared" si="641"/>
        <v>PASS</v>
      </c>
      <c r="Q4573" t="str">
        <f t="shared" si="642"/>
        <v>PASS</v>
      </c>
      <c r="R4573" t="str">
        <f t="shared" si="643"/>
        <v>PASS</v>
      </c>
      <c r="S4573" t="str">
        <f t="shared" si="644"/>
        <v>PASS</v>
      </c>
      <c r="T4573">
        <f t="shared" si="645"/>
        <v>100</v>
      </c>
      <c r="U4573" t="str">
        <f t="shared" si="646"/>
        <v>Low</v>
      </c>
      <c r="V4573" t="str">
        <f t="shared" si="647"/>
        <v>Clean</v>
      </c>
    </row>
    <row r="4574" spans="1:22" x14ac:dyDescent="0.3">
      <c r="A4574" t="str">
        <f>Raw_Data!A4574</f>
        <v>16055544</v>
      </c>
      <c r="B4574">
        <f>Raw_Data!B4574</f>
        <v>45681</v>
      </c>
      <c r="C4574" t="str">
        <f>Raw_Data!C4574</f>
        <v>LOSARTAN POTASSIUM 100 MG T</v>
      </c>
      <c r="D4574" t="str">
        <f>Raw_Data!D4574</f>
        <v>68180037809</v>
      </c>
      <c r="E4574" t="str">
        <f>Raw_Data!E4574</f>
        <v>FORD, JAMES</v>
      </c>
      <c r="F4574" t="str">
        <f>Raw_Data!F4574</f>
        <v>1033117684</v>
      </c>
      <c r="G4574" t="str">
        <f>Raw_Data!H4574</f>
        <v>1</v>
      </c>
      <c r="H4574">
        <f>IFERROR(VLOOKUP(G4574,Store_Map!$A$2:$I$100,3,FALSE),"")</f>
        <v>0</v>
      </c>
      <c r="I4574">
        <f>IFERROR(VLOOKUP(G4574,Store_Map!$A$2:$I$100,4,FALSE),"")</f>
        <v>0</v>
      </c>
      <c r="J4574">
        <f>IFERROR(VLOOKUP(G4574,Store_Map!$A$2:$I$100,5,FALSE),"")</f>
        <v>0</v>
      </c>
      <c r="K4574">
        <f>IFERROR(VLOOKUP(G4574,Store_Map!$A$2:$I$100,6,FALSE),"")</f>
        <v>0</v>
      </c>
      <c r="L4574">
        <f>IFERROR(VLOOKUP(G4574,Store_Map!$A$2:$I$100,7,FALSE),"")</f>
        <v>0</v>
      </c>
      <c r="M4574">
        <f>IFERROR(VLOOKUP(G4574,Store_Map!$A$2:$I$100,8,FALSE),"")</f>
        <v>0</v>
      </c>
      <c r="N4574">
        <f t="shared" si="639"/>
        <v>0</v>
      </c>
      <c r="O4574" t="str">
        <f t="shared" si="640"/>
        <v>PASS</v>
      </c>
      <c r="P4574" t="str">
        <f t="shared" si="641"/>
        <v>PASS</v>
      </c>
      <c r="Q4574" t="str">
        <f t="shared" si="642"/>
        <v>PASS</v>
      </c>
      <c r="R4574" t="str">
        <f t="shared" si="643"/>
        <v>PASS</v>
      </c>
      <c r="S4574" t="str">
        <f t="shared" si="644"/>
        <v>PASS</v>
      </c>
      <c r="T4574">
        <f t="shared" si="645"/>
        <v>100</v>
      </c>
      <c r="U4574" t="str">
        <f t="shared" si="646"/>
        <v>Low</v>
      </c>
      <c r="V4574" t="str">
        <f t="shared" si="647"/>
        <v>Clean</v>
      </c>
    </row>
    <row r="4575" spans="1:22" x14ac:dyDescent="0.3">
      <c r="A4575" t="str">
        <f>Raw_Data!A4575</f>
        <v>16055428</v>
      </c>
      <c r="B4575">
        <f>Raw_Data!B4575</f>
        <v>45681</v>
      </c>
      <c r="C4575" t="str">
        <f>Raw_Data!C4575</f>
        <v>TRADJENTA 5 MG TABLET</v>
      </c>
      <c r="D4575" t="str">
        <f>Raw_Data!D4575</f>
        <v>597014090</v>
      </c>
      <c r="E4575" t="str">
        <f>Raw_Data!E4575</f>
        <v>FORD, JAMES</v>
      </c>
      <c r="F4575" t="str">
        <f>Raw_Data!F4575</f>
        <v>1033117684</v>
      </c>
      <c r="G4575" t="str">
        <f>Raw_Data!H4575</f>
        <v>1</v>
      </c>
      <c r="H4575">
        <f>IFERROR(VLOOKUP(G4575,Store_Map!$A$2:$I$100,3,FALSE),"")</f>
        <v>0</v>
      </c>
      <c r="I4575">
        <f>IFERROR(VLOOKUP(G4575,Store_Map!$A$2:$I$100,4,FALSE),"")</f>
        <v>0</v>
      </c>
      <c r="J4575">
        <f>IFERROR(VLOOKUP(G4575,Store_Map!$A$2:$I$100,5,FALSE),"")</f>
        <v>0</v>
      </c>
      <c r="K4575">
        <f>IFERROR(VLOOKUP(G4575,Store_Map!$A$2:$I$100,6,FALSE),"")</f>
        <v>0</v>
      </c>
      <c r="L4575">
        <f>IFERROR(VLOOKUP(G4575,Store_Map!$A$2:$I$100,7,FALSE),"")</f>
        <v>0</v>
      </c>
      <c r="M4575">
        <f>IFERROR(VLOOKUP(G4575,Store_Map!$A$2:$I$100,8,FALSE),"")</f>
        <v>0</v>
      </c>
      <c r="N4575">
        <f t="shared" si="639"/>
        <v>0</v>
      </c>
      <c r="O4575" t="str">
        <f t="shared" si="640"/>
        <v>PASS</v>
      </c>
      <c r="P4575" t="str">
        <f t="shared" si="641"/>
        <v>REVIEW</v>
      </c>
      <c r="Q4575" t="str">
        <f t="shared" si="642"/>
        <v>PASS</v>
      </c>
      <c r="R4575" t="str">
        <f t="shared" si="643"/>
        <v>PASS</v>
      </c>
      <c r="S4575" t="str">
        <f t="shared" si="644"/>
        <v>REVIEW</v>
      </c>
      <c r="T4575">
        <f t="shared" si="645"/>
        <v>90</v>
      </c>
      <c r="U4575" t="str">
        <f t="shared" si="646"/>
        <v>Low</v>
      </c>
      <c r="V4575" t="str">
        <f t="shared" si="647"/>
        <v>Invalid NDC</v>
      </c>
    </row>
    <row r="4576" spans="1:22" x14ac:dyDescent="0.3">
      <c r="A4576" t="str">
        <f>Raw_Data!A4576</f>
        <v>16055545</v>
      </c>
      <c r="B4576">
        <f>Raw_Data!B4576</f>
        <v>45681</v>
      </c>
      <c r="C4576" t="str">
        <f>Raw_Data!C4576</f>
        <v>DULOXETINE HCL DR 20 MG CAP</v>
      </c>
      <c r="D4576" t="str">
        <f>Raw_Data!D4576</f>
        <v>13668010960</v>
      </c>
      <c r="E4576" t="str">
        <f>Raw_Data!E4576</f>
        <v>FORD, JAMES</v>
      </c>
      <c r="F4576" t="str">
        <f>Raw_Data!F4576</f>
        <v>1033117684</v>
      </c>
      <c r="G4576" t="str">
        <f>Raw_Data!H4576</f>
        <v>1</v>
      </c>
      <c r="H4576">
        <f>IFERROR(VLOOKUP(G4576,Store_Map!$A$2:$I$100,3,FALSE),"")</f>
        <v>0</v>
      </c>
      <c r="I4576">
        <f>IFERROR(VLOOKUP(G4576,Store_Map!$A$2:$I$100,4,FALSE),"")</f>
        <v>0</v>
      </c>
      <c r="J4576">
        <f>IFERROR(VLOOKUP(G4576,Store_Map!$A$2:$I$100,5,FALSE),"")</f>
        <v>0</v>
      </c>
      <c r="K4576">
        <f>IFERROR(VLOOKUP(G4576,Store_Map!$A$2:$I$100,6,FALSE),"")</f>
        <v>0</v>
      </c>
      <c r="L4576">
        <f>IFERROR(VLOOKUP(G4576,Store_Map!$A$2:$I$100,7,FALSE),"")</f>
        <v>0</v>
      </c>
      <c r="M4576">
        <f>IFERROR(VLOOKUP(G4576,Store_Map!$A$2:$I$100,8,FALSE),"")</f>
        <v>0</v>
      </c>
      <c r="N4576">
        <f t="shared" si="639"/>
        <v>0</v>
      </c>
      <c r="O4576" t="str">
        <f t="shared" si="640"/>
        <v>PASS</v>
      </c>
      <c r="P4576" t="str">
        <f t="shared" si="641"/>
        <v>PASS</v>
      </c>
      <c r="Q4576" t="str">
        <f t="shared" si="642"/>
        <v>PASS</v>
      </c>
      <c r="R4576" t="str">
        <f t="shared" si="643"/>
        <v>PASS</v>
      </c>
      <c r="S4576" t="str">
        <f t="shared" si="644"/>
        <v>PASS</v>
      </c>
      <c r="T4576">
        <f t="shared" si="645"/>
        <v>100</v>
      </c>
      <c r="U4576" t="str">
        <f t="shared" si="646"/>
        <v>Low</v>
      </c>
      <c r="V4576" t="str">
        <f t="shared" si="647"/>
        <v>Clean</v>
      </c>
    </row>
    <row r="4577" spans="1:22" x14ac:dyDescent="0.3">
      <c r="A4577" t="str">
        <f>Raw_Data!A4577</f>
        <v>16055546</v>
      </c>
      <c r="B4577">
        <f>Raw_Data!B4577</f>
        <v>45684</v>
      </c>
      <c r="C4577" t="str">
        <f>Raw_Data!C4577</f>
        <v>PAXLOVID 150-100 MG DOSE PA</v>
      </c>
      <c r="D4577" t="str">
        <f>Raw_Data!D4577</f>
        <v>69531720</v>
      </c>
      <c r="E4577" t="str">
        <f>Raw_Data!E4577</f>
        <v>WILEY, DARYL</v>
      </c>
      <c r="F4577" t="str">
        <f>Raw_Data!F4577</f>
        <v>1508859448</v>
      </c>
      <c r="G4577" t="str">
        <f>Raw_Data!H4577</f>
        <v>1</v>
      </c>
      <c r="H4577">
        <f>IFERROR(VLOOKUP(G4577,Store_Map!$A$2:$I$100,3,FALSE),"")</f>
        <v>0</v>
      </c>
      <c r="I4577">
        <f>IFERROR(VLOOKUP(G4577,Store_Map!$A$2:$I$100,4,FALSE),"")</f>
        <v>0</v>
      </c>
      <c r="J4577">
        <f>IFERROR(VLOOKUP(G4577,Store_Map!$A$2:$I$100,5,FALSE),"")</f>
        <v>0</v>
      </c>
      <c r="K4577">
        <f>IFERROR(VLOOKUP(G4577,Store_Map!$A$2:$I$100,6,FALSE),"")</f>
        <v>0</v>
      </c>
      <c r="L4577">
        <f>IFERROR(VLOOKUP(G4577,Store_Map!$A$2:$I$100,7,FALSE),"")</f>
        <v>0</v>
      </c>
      <c r="M4577">
        <f>IFERROR(VLOOKUP(G4577,Store_Map!$A$2:$I$100,8,FALSE),"")</f>
        <v>0</v>
      </c>
      <c r="N4577">
        <f t="shared" si="639"/>
        <v>0</v>
      </c>
      <c r="O4577" t="str">
        <f t="shared" si="640"/>
        <v>PASS</v>
      </c>
      <c r="P4577" t="str">
        <f t="shared" si="641"/>
        <v>REVIEW</v>
      </c>
      <c r="Q4577" t="str">
        <f t="shared" si="642"/>
        <v>PASS</v>
      </c>
      <c r="R4577" t="str">
        <f t="shared" si="643"/>
        <v>PASS</v>
      </c>
      <c r="S4577" t="str">
        <f t="shared" si="644"/>
        <v>REVIEW</v>
      </c>
      <c r="T4577">
        <f t="shared" si="645"/>
        <v>90</v>
      </c>
      <c r="U4577" t="str">
        <f t="shared" si="646"/>
        <v>Low</v>
      </c>
      <c r="V4577" t="str">
        <f t="shared" si="647"/>
        <v>Invalid NDC</v>
      </c>
    </row>
    <row r="4578" spans="1:22" x14ac:dyDescent="0.3">
      <c r="A4578" t="str">
        <f>Raw_Data!A4578</f>
        <v>16055236</v>
      </c>
      <c r="B4578">
        <f>Raw_Data!B4578</f>
        <v>45684</v>
      </c>
      <c r="C4578" t="str">
        <f>Raw_Data!C4578</f>
        <v>METFORMIN HCL ER 500 MG TAB</v>
      </c>
      <c r="D4578" t="str">
        <f>Raw_Data!D4578</f>
        <v>67877015901</v>
      </c>
      <c r="E4578" t="str">
        <f>Raw_Data!E4578</f>
        <v>MACHADO, MARIA</v>
      </c>
      <c r="F4578" t="str">
        <f>Raw_Data!F4578</f>
        <v>1619100302</v>
      </c>
      <c r="G4578" t="str">
        <f>Raw_Data!H4578</f>
        <v>1</v>
      </c>
      <c r="H4578">
        <f>IFERROR(VLOOKUP(G4578,Store_Map!$A$2:$I$100,3,FALSE),"")</f>
        <v>0</v>
      </c>
      <c r="I4578">
        <f>IFERROR(VLOOKUP(G4578,Store_Map!$A$2:$I$100,4,FALSE),"")</f>
        <v>0</v>
      </c>
      <c r="J4578">
        <f>IFERROR(VLOOKUP(G4578,Store_Map!$A$2:$I$100,5,FALSE),"")</f>
        <v>0</v>
      </c>
      <c r="K4578">
        <f>IFERROR(VLOOKUP(G4578,Store_Map!$A$2:$I$100,6,FALSE),"")</f>
        <v>0</v>
      </c>
      <c r="L4578">
        <f>IFERROR(VLOOKUP(G4578,Store_Map!$A$2:$I$100,7,FALSE),"")</f>
        <v>0</v>
      </c>
      <c r="M4578">
        <f>IFERROR(VLOOKUP(G4578,Store_Map!$A$2:$I$100,8,FALSE),"")</f>
        <v>0</v>
      </c>
      <c r="N4578">
        <f t="shared" si="639"/>
        <v>0</v>
      </c>
      <c r="O4578" t="str">
        <f t="shared" si="640"/>
        <v>PASS</v>
      </c>
      <c r="P4578" t="str">
        <f t="shared" si="641"/>
        <v>PASS</v>
      </c>
      <c r="Q4578" t="str">
        <f t="shared" si="642"/>
        <v>PASS</v>
      </c>
      <c r="R4578" t="str">
        <f t="shared" si="643"/>
        <v>PASS</v>
      </c>
      <c r="S4578" t="str">
        <f t="shared" si="644"/>
        <v>PASS</v>
      </c>
      <c r="T4578">
        <f t="shared" si="645"/>
        <v>100</v>
      </c>
      <c r="U4578" t="str">
        <f t="shared" si="646"/>
        <v>Low</v>
      </c>
      <c r="V4578" t="str">
        <f t="shared" si="647"/>
        <v>Clean</v>
      </c>
    </row>
    <row r="4579" spans="1:22" x14ac:dyDescent="0.3">
      <c r="A4579" t="str">
        <f>Raw_Data!A4579</f>
        <v>16055425</v>
      </c>
      <c r="B4579">
        <f>Raw_Data!B4579</f>
        <v>45684</v>
      </c>
      <c r="C4579" t="str">
        <f>Raw_Data!C4579</f>
        <v>VENLAFAXINE HCL ER 150 MG C</v>
      </c>
      <c r="D4579" t="str">
        <f>Raw_Data!D4579</f>
        <v>65862069790</v>
      </c>
      <c r="E4579" t="str">
        <f>Raw_Data!E4579</f>
        <v>WILEY, DARYL</v>
      </c>
      <c r="F4579" t="str">
        <f>Raw_Data!F4579</f>
        <v>1508859448</v>
      </c>
      <c r="G4579" t="str">
        <f>Raw_Data!H4579</f>
        <v>1</v>
      </c>
      <c r="H4579">
        <f>IFERROR(VLOOKUP(G4579,Store_Map!$A$2:$I$100,3,FALSE),"")</f>
        <v>0</v>
      </c>
      <c r="I4579">
        <f>IFERROR(VLOOKUP(G4579,Store_Map!$A$2:$I$100,4,FALSE),"")</f>
        <v>0</v>
      </c>
      <c r="J4579">
        <f>IFERROR(VLOOKUP(G4579,Store_Map!$A$2:$I$100,5,FALSE),"")</f>
        <v>0</v>
      </c>
      <c r="K4579">
        <f>IFERROR(VLOOKUP(G4579,Store_Map!$A$2:$I$100,6,FALSE),"")</f>
        <v>0</v>
      </c>
      <c r="L4579">
        <f>IFERROR(VLOOKUP(G4579,Store_Map!$A$2:$I$100,7,FALSE),"")</f>
        <v>0</v>
      </c>
      <c r="M4579">
        <f>IFERROR(VLOOKUP(G4579,Store_Map!$A$2:$I$100,8,FALSE),"")</f>
        <v>0</v>
      </c>
      <c r="N4579">
        <f t="shared" si="639"/>
        <v>0</v>
      </c>
      <c r="O4579" t="str">
        <f t="shared" si="640"/>
        <v>PASS</v>
      </c>
      <c r="P4579" t="str">
        <f t="shared" si="641"/>
        <v>PASS</v>
      </c>
      <c r="Q4579" t="str">
        <f t="shared" si="642"/>
        <v>PASS</v>
      </c>
      <c r="R4579" t="str">
        <f t="shared" si="643"/>
        <v>PASS</v>
      </c>
      <c r="S4579" t="str">
        <f t="shared" si="644"/>
        <v>PASS</v>
      </c>
      <c r="T4579">
        <f t="shared" si="645"/>
        <v>100</v>
      </c>
      <c r="U4579" t="str">
        <f t="shared" si="646"/>
        <v>Low</v>
      </c>
      <c r="V4579" t="str">
        <f t="shared" si="647"/>
        <v>Clean</v>
      </c>
    </row>
    <row r="4580" spans="1:22" x14ac:dyDescent="0.3">
      <c r="A4580" t="str">
        <f>Raw_Data!A4580</f>
        <v>16055488</v>
      </c>
      <c r="B4580">
        <f>Raw_Data!B4580</f>
        <v>45684</v>
      </c>
      <c r="C4580" t="str">
        <f>Raw_Data!C4580</f>
        <v>LOSARTAN POTASSIUM 50 MG TA</v>
      </c>
      <c r="D4580" t="str">
        <f>Raw_Data!D4580</f>
        <v>65862020290</v>
      </c>
      <c r="E4580" t="str">
        <f>Raw_Data!E4580</f>
        <v>GIBBS, JON</v>
      </c>
      <c r="F4580" t="str">
        <f>Raw_Data!F4580</f>
        <v>1700896156</v>
      </c>
      <c r="G4580" t="str">
        <f>Raw_Data!H4580</f>
        <v>1</v>
      </c>
      <c r="H4580">
        <f>IFERROR(VLOOKUP(G4580,Store_Map!$A$2:$I$100,3,FALSE),"")</f>
        <v>0</v>
      </c>
      <c r="I4580">
        <f>IFERROR(VLOOKUP(G4580,Store_Map!$A$2:$I$100,4,FALSE),"")</f>
        <v>0</v>
      </c>
      <c r="J4580">
        <f>IFERROR(VLOOKUP(G4580,Store_Map!$A$2:$I$100,5,FALSE),"")</f>
        <v>0</v>
      </c>
      <c r="K4580">
        <f>IFERROR(VLOOKUP(G4580,Store_Map!$A$2:$I$100,6,FALSE),"")</f>
        <v>0</v>
      </c>
      <c r="L4580">
        <f>IFERROR(VLOOKUP(G4580,Store_Map!$A$2:$I$100,7,FALSE),"")</f>
        <v>0</v>
      </c>
      <c r="M4580">
        <f>IFERROR(VLOOKUP(G4580,Store_Map!$A$2:$I$100,8,FALSE),"")</f>
        <v>0</v>
      </c>
      <c r="N4580">
        <f t="shared" si="639"/>
        <v>0</v>
      </c>
      <c r="O4580" t="str">
        <f t="shared" si="640"/>
        <v>PASS</v>
      </c>
      <c r="P4580" t="str">
        <f t="shared" si="641"/>
        <v>PASS</v>
      </c>
      <c r="Q4580" t="str">
        <f t="shared" si="642"/>
        <v>PASS</v>
      </c>
      <c r="R4580" t="str">
        <f t="shared" si="643"/>
        <v>PASS</v>
      </c>
      <c r="S4580" t="str">
        <f t="shared" si="644"/>
        <v>PASS</v>
      </c>
      <c r="T4580">
        <f t="shared" si="645"/>
        <v>100</v>
      </c>
      <c r="U4580" t="str">
        <f t="shared" si="646"/>
        <v>Low</v>
      </c>
      <c r="V4580" t="str">
        <f t="shared" si="647"/>
        <v>Clean</v>
      </c>
    </row>
    <row r="4581" spans="1:22" x14ac:dyDescent="0.3">
      <c r="A4581" t="str">
        <f>Raw_Data!A4581</f>
        <v>16055489</v>
      </c>
      <c r="B4581">
        <f>Raw_Data!B4581</f>
        <v>45684</v>
      </c>
      <c r="C4581" t="str">
        <f>Raw_Data!C4581</f>
        <v>CHLORTHALIDONE 25 MG TABLET</v>
      </c>
      <c r="D4581" t="str">
        <f>Raw_Data!D4581</f>
        <v>75834010901</v>
      </c>
      <c r="E4581" t="str">
        <f>Raw_Data!E4581</f>
        <v>GIBBS, JON</v>
      </c>
      <c r="F4581" t="str">
        <f>Raw_Data!F4581</f>
        <v>1700896156</v>
      </c>
      <c r="G4581" t="str">
        <f>Raw_Data!H4581</f>
        <v>1</v>
      </c>
      <c r="H4581">
        <f>IFERROR(VLOOKUP(G4581,Store_Map!$A$2:$I$100,3,FALSE),"")</f>
        <v>0</v>
      </c>
      <c r="I4581">
        <f>IFERROR(VLOOKUP(G4581,Store_Map!$A$2:$I$100,4,FALSE),"")</f>
        <v>0</v>
      </c>
      <c r="J4581">
        <f>IFERROR(VLOOKUP(G4581,Store_Map!$A$2:$I$100,5,FALSE),"")</f>
        <v>0</v>
      </c>
      <c r="K4581">
        <f>IFERROR(VLOOKUP(G4581,Store_Map!$A$2:$I$100,6,FALSE),"")</f>
        <v>0</v>
      </c>
      <c r="L4581">
        <f>IFERROR(VLOOKUP(G4581,Store_Map!$A$2:$I$100,7,FALSE),"")</f>
        <v>0</v>
      </c>
      <c r="M4581">
        <f>IFERROR(VLOOKUP(G4581,Store_Map!$A$2:$I$100,8,FALSE),"")</f>
        <v>0</v>
      </c>
      <c r="N4581">
        <f t="shared" si="639"/>
        <v>0</v>
      </c>
      <c r="O4581" t="str">
        <f t="shared" si="640"/>
        <v>PASS</v>
      </c>
      <c r="P4581" t="str">
        <f t="shared" si="641"/>
        <v>PASS</v>
      </c>
      <c r="Q4581" t="str">
        <f t="shared" si="642"/>
        <v>PASS</v>
      </c>
      <c r="R4581" t="str">
        <f t="shared" si="643"/>
        <v>PASS</v>
      </c>
      <c r="S4581" t="str">
        <f t="shared" si="644"/>
        <v>PASS</v>
      </c>
      <c r="T4581">
        <f t="shared" si="645"/>
        <v>100</v>
      </c>
      <c r="U4581" t="str">
        <f t="shared" si="646"/>
        <v>Low</v>
      </c>
      <c r="V4581" t="str">
        <f t="shared" si="647"/>
        <v>Clean</v>
      </c>
    </row>
    <row r="4582" spans="1:22" x14ac:dyDescent="0.3">
      <c r="A4582" t="str">
        <f>Raw_Data!A4582</f>
        <v>16055547</v>
      </c>
      <c r="B4582">
        <f>Raw_Data!B4582</f>
        <v>45684</v>
      </c>
      <c r="C4582" t="str">
        <f>Raw_Data!C4582</f>
        <v>VITAMIN D2 1.25MG(50,000 UN</v>
      </c>
      <c r="D4582" t="str">
        <f>Raw_Data!D4582</f>
        <v>64380073706</v>
      </c>
      <c r="E4582" t="str">
        <f>Raw_Data!E4582</f>
        <v>GIBBS, JON</v>
      </c>
      <c r="F4582" t="str">
        <f>Raw_Data!F4582</f>
        <v>1700896156</v>
      </c>
      <c r="G4582" t="str">
        <f>Raw_Data!H4582</f>
        <v>1</v>
      </c>
      <c r="H4582">
        <f>IFERROR(VLOOKUP(G4582,Store_Map!$A$2:$I$100,3,FALSE),"")</f>
        <v>0</v>
      </c>
      <c r="I4582">
        <f>IFERROR(VLOOKUP(G4582,Store_Map!$A$2:$I$100,4,FALSE),"")</f>
        <v>0</v>
      </c>
      <c r="J4582">
        <f>IFERROR(VLOOKUP(G4582,Store_Map!$A$2:$I$100,5,FALSE),"")</f>
        <v>0</v>
      </c>
      <c r="K4582">
        <f>IFERROR(VLOOKUP(G4582,Store_Map!$A$2:$I$100,6,FALSE),"")</f>
        <v>0</v>
      </c>
      <c r="L4582">
        <f>IFERROR(VLOOKUP(G4582,Store_Map!$A$2:$I$100,7,FALSE),"")</f>
        <v>0</v>
      </c>
      <c r="M4582">
        <f>IFERROR(VLOOKUP(G4582,Store_Map!$A$2:$I$100,8,FALSE),"")</f>
        <v>0</v>
      </c>
      <c r="N4582">
        <f t="shared" si="639"/>
        <v>0</v>
      </c>
      <c r="O4582" t="str">
        <f t="shared" si="640"/>
        <v>PASS</v>
      </c>
      <c r="P4582" t="str">
        <f t="shared" si="641"/>
        <v>PASS</v>
      </c>
      <c r="Q4582" t="str">
        <f t="shared" si="642"/>
        <v>PASS</v>
      </c>
      <c r="R4582" t="str">
        <f t="shared" si="643"/>
        <v>PASS</v>
      </c>
      <c r="S4582" t="str">
        <f t="shared" si="644"/>
        <v>PASS</v>
      </c>
      <c r="T4582">
        <f t="shared" si="645"/>
        <v>100</v>
      </c>
      <c r="U4582" t="str">
        <f t="shared" si="646"/>
        <v>Low</v>
      </c>
      <c r="V4582" t="str">
        <f t="shared" si="647"/>
        <v>Clean</v>
      </c>
    </row>
    <row r="4583" spans="1:22" x14ac:dyDescent="0.3">
      <c r="A4583" t="str">
        <f>Raw_Data!A4583</f>
        <v>16055549</v>
      </c>
      <c r="B4583">
        <f>Raw_Data!B4583</f>
        <v>45684</v>
      </c>
      <c r="C4583" t="str">
        <f>Raw_Data!C4583</f>
        <v>*CLINDAMYCIN HCL 150 MG CAP</v>
      </c>
      <c r="D4583" t="str">
        <f>Raw_Data!D4583</f>
        <v>63304069201</v>
      </c>
      <c r="E4583" t="str">
        <f>Raw_Data!E4583</f>
        <v>LOGAN, NALLEY</v>
      </c>
      <c r="F4583" t="str">
        <f>Raw_Data!F4583</f>
        <v>1235261272</v>
      </c>
      <c r="G4583" t="str">
        <f>Raw_Data!H4583</f>
        <v>1</v>
      </c>
      <c r="H4583">
        <f>IFERROR(VLOOKUP(G4583,Store_Map!$A$2:$I$100,3,FALSE),"")</f>
        <v>0</v>
      </c>
      <c r="I4583">
        <f>IFERROR(VLOOKUP(G4583,Store_Map!$A$2:$I$100,4,FALSE),"")</f>
        <v>0</v>
      </c>
      <c r="J4583">
        <f>IFERROR(VLOOKUP(G4583,Store_Map!$A$2:$I$100,5,FALSE),"")</f>
        <v>0</v>
      </c>
      <c r="K4583">
        <f>IFERROR(VLOOKUP(G4583,Store_Map!$A$2:$I$100,6,FALSE),"")</f>
        <v>0</v>
      </c>
      <c r="L4583">
        <f>IFERROR(VLOOKUP(G4583,Store_Map!$A$2:$I$100,7,FALSE),"")</f>
        <v>0</v>
      </c>
      <c r="M4583">
        <f>IFERROR(VLOOKUP(G4583,Store_Map!$A$2:$I$100,8,FALSE),"")</f>
        <v>0</v>
      </c>
      <c r="N4583">
        <f t="shared" si="639"/>
        <v>0</v>
      </c>
      <c r="O4583" t="str">
        <f t="shared" si="640"/>
        <v>PASS</v>
      </c>
      <c r="P4583" t="str">
        <f t="shared" si="641"/>
        <v>PASS</v>
      </c>
      <c r="Q4583" t="str">
        <f t="shared" si="642"/>
        <v>PASS</v>
      </c>
      <c r="R4583" t="str">
        <f t="shared" si="643"/>
        <v>PASS</v>
      </c>
      <c r="S4583" t="str">
        <f t="shared" si="644"/>
        <v>PASS</v>
      </c>
      <c r="T4583">
        <f t="shared" si="645"/>
        <v>100</v>
      </c>
      <c r="U4583" t="str">
        <f t="shared" si="646"/>
        <v>Low</v>
      </c>
      <c r="V4583" t="str">
        <f t="shared" si="647"/>
        <v>Clean</v>
      </c>
    </row>
    <row r="4584" spans="1:22" x14ac:dyDescent="0.3">
      <c r="A4584" t="str">
        <f>Raw_Data!A4584</f>
        <v>16055550</v>
      </c>
      <c r="B4584">
        <f>Raw_Data!B4584</f>
        <v>45684</v>
      </c>
      <c r="C4584" t="str">
        <f>Raw_Data!C4584</f>
        <v>CEPHALEXIN 250 MG CAPSULE</v>
      </c>
      <c r="D4584" t="str">
        <f>Raw_Data!D4584</f>
        <v>68180012101</v>
      </c>
      <c r="E4584" t="str">
        <f>Raw_Data!E4584</f>
        <v>SHEPPARD, JAMES</v>
      </c>
      <c r="F4584" t="str">
        <f>Raw_Data!F4584</f>
        <v>1528075835</v>
      </c>
      <c r="G4584" t="str">
        <f>Raw_Data!H4584</f>
        <v>1</v>
      </c>
      <c r="H4584">
        <f>IFERROR(VLOOKUP(G4584,Store_Map!$A$2:$I$100,3,FALSE),"")</f>
        <v>0</v>
      </c>
      <c r="I4584">
        <f>IFERROR(VLOOKUP(G4584,Store_Map!$A$2:$I$100,4,FALSE),"")</f>
        <v>0</v>
      </c>
      <c r="J4584">
        <f>IFERROR(VLOOKUP(G4584,Store_Map!$A$2:$I$100,5,FALSE),"")</f>
        <v>0</v>
      </c>
      <c r="K4584">
        <f>IFERROR(VLOOKUP(G4584,Store_Map!$A$2:$I$100,6,FALSE),"")</f>
        <v>0</v>
      </c>
      <c r="L4584">
        <f>IFERROR(VLOOKUP(G4584,Store_Map!$A$2:$I$100,7,FALSE),"")</f>
        <v>0</v>
      </c>
      <c r="M4584">
        <f>IFERROR(VLOOKUP(G4584,Store_Map!$A$2:$I$100,8,FALSE),"")</f>
        <v>0</v>
      </c>
      <c r="N4584">
        <f t="shared" si="639"/>
        <v>0</v>
      </c>
      <c r="O4584" t="str">
        <f t="shared" si="640"/>
        <v>PASS</v>
      </c>
      <c r="P4584" t="str">
        <f t="shared" si="641"/>
        <v>PASS</v>
      </c>
      <c r="Q4584" t="str">
        <f t="shared" si="642"/>
        <v>PASS</v>
      </c>
      <c r="R4584" t="str">
        <f t="shared" si="643"/>
        <v>PASS</v>
      </c>
      <c r="S4584" t="str">
        <f t="shared" si="644"/>
        <v>PASS</v>
      </c>
      <c r="T4584">
        <f t="shared" si="645"/>
        <v>100</v>
      </c>
      <c r="U4584" t="str">
        <f t="shared" si="646"/>
        <v>Low</v>
      </c>
      <c r="V4584" t="str">
        <f t="shared" si="647"/>
        <v>Clean</v>
      </c>
    </row>
    <row r="4585" spans="1:22" x14ac:dyDescent="0.3">
      <c r="A4585" t="str">
        <f>Raw_Data!A4585</f>
        <v>14003156</v>
      </c>
      <c r="B4585">
        <f>Raw_Data!B4585</f>
        <v>45684</v>
      </c>
      <c r="C4585" t="str">
        <f>Raw_Data!C4585</f>
        <v>TESTOSTERONE CYP 200 MG/ML</v>
      </c>
      <c r="D4585" t="str">
        <f>Raw_Data!D4585</f>
        <v>574082701</v>
      </c>
      <c r="E4585" t="str">
        <f>Raw_Data!E4585</f>
        <v>FORD, JAMES</v>
      </c>
      <c r="F4585" t="str">
        <f>Raw_Data!F4585</f>
        <v>1033117684</v>
      </c>
      <c r="G4585" t="str">
        <f>Raw_Data!H4585</f>
        <v>1</v>
      </c>
      <c r="H4585">
        <f>IFERROR(VLOOKUP(G4585,Store_Map!$A$2:$I$100,3,FALSE),"")</f>
        <v>0</v>
      </c>
      <c r="I4585">
        <f>IFERROR(VLOOKUP(G4585,Store_Map!$A$2:$I$100,4,FALSE),"")</f>
        <v>0</v>
      </c>
      <c r="J4585">
        <f>IFERROR(VLOOKUP(G4585,Store_Map!$A$2:$I$100,5,FALSE),"")</f>
        <v>0</v>
      </c>
      <c r="K4585">
        <f>IFERROR(VLOOKUP(G4585,Store_Map!$A$2:$I$100,6,FALSE),"")</f>
        <v>0</v>
      </c>
      <c r="L4585">
        <f>IFERROR(VLOOKUP(G4585,Store_Map!$A$2:$I$100,7,FALSE),"")</f>
        <v>0</v>
      </c>
      <c r="M4585">
        <f>IFERROR(VLOOKUP(G4585,Store_Map!$A$2:$I$100,8,FALSE),"")</f>
        <v>0</v>
      </c>
      <c r="N4585">
        <f t="shared" si="639"/>
        <v>0</v>
      </c>
      <c r="O4585" t="str">
        <f t="shared" si="640"/>
        <v>PASS</v>
      </c>
      <c r="P4585" t="str">
        <f t="shared" si="641"/>
        <v>REVIEW</v>
      </c>
      <c r="Q4585" t="str">
        <f t="shared" si="642"/>
        <v>PASS</v>
      </c>
      <c r="R4585" t="str">
        <f t="shared" si="643"/>
        <v>PASS</v>
      </c>
      <c r="S4585" t="str">
        <f t="shared" si="644"/>
        <v>REVIEW</v>
      </c>
      <c r="T4585">
        <f t="shared" si="645"/>
        <v>90</v>
      </c>
      <c r="U4585" t="str">
        <f t="shared" si="646"/>
        <v>Low</v>
      </c>
      <c r="V4585" t="str">
        <f t="shared" si="647"/>
        <v>Invalid NDC</v>
      </c>
    </row>
    <row r="4586" spans="1:22" x14ac:dyDescent="0.3">
      <c r="A4586" t="str">
        <f>Raw_Data!A4586</f>
        <v>16054803</v>
      </c>
      <c r="B4586">
        <f>Raw_Data!B4586</f>
        <v>45684</v>
      </c>
      <c r="C4586" t="str">
        <f>Raw_Data!C4586</f>
        <v>*BUSPIRONE HCL 5 MG TABLET</v>
      </c>
      <c r="D4586" t="str">
        <f>Raw_Data!D4586</f>
        <v>23155002301</v>
      </c>
      <c r="E4586" t="str">
        <f>Raw_Data!E4586</f>
        <v>CHRISTIAN, JOHNNY</v>
      </c>
      <c r="F4586" t="str">
        <f>Raw_Data!F4586</f>
        <v>1962445841</v>
      </c>
      <c r="G4586" t="str">
        <f>Raw_Data!H4586</f>
        <v>1</v>
      </c>
      <c r="H4586">
        <f>IFERROR(VLOOKUP(G4586,Store_Map!$A$2:$I$100,3,FALSE),"")</f>
        <v>0</v>
      </c>
      <c r="I4586">
        <f>IFERROR(VLOOKUP(G4586,Store_Map!$A$2:$I$100,4,FALSE),"")</f>
        <v>0</v>
      </c>
      <c r="J4586">
        <f>IFERROR(VLOOKUP(G4586,Store_Map!$A$2:$I$100,5,FALSE),"")</f>
        <v>0</v>
      </c>
      <c r="K4586">
        <f>IFERROR(VLOOKUP(G4586,Store_Map!$A$2:$I$100,6,FALSE),"")</f>
        <v>0</v>
      </c>
      <c r="L4586">
        <f>IFERROR(VLOOKUP(G4586,Store_Map!$A$2:$I$100,7,FALSE),"")</f>
        <v>0</v>
      </c>
      <c r="M4586">
        <f>IFERROR(VLOOKUP(G4586,Store_Map!$A$2:$I$100,8,FALSE),"")</f>
        <v>0</v>
      </c>
      <c r="N4586">
        <f t="shared" si="639"/>
        <v>0</v>
      </c>
      <c r="O4586" t="str">
        <f t="shared" si="640"/>
        <v>PASS</v>
      </c>
      <c r="P4586" t="str">
        <f t="shared" si="641"/>
        <v>PASS</v>
      </c>
      <c r="Q4586" t="str">
        <f t="shared" si="642"/>
        <v>PASS</v>
      </c>
      <c r="R4586" t="str">
        <f t="shared" si="643"/>
        <v>PASS</v>
      </c>
      <c r="S4586" t="str">
        <f t="shared" si="644"/>
        <v>PASS</v>
      </c>
      <c r="T4586">
        <f t="shared" si="645"/>
        <v>100</v>
      </c>
      <c r="U4586" t="str">
        <f t="shared" si="646"/>
        <v>Low</v>
      </c>
      <c r="V4586" t="str">
        <f t="shared" si="647"/>
        <v>Clean</v>
      </c>
    </row>
    <row r="4587" spans="1:22" x14ac:dyDescent="0.3">
      <c r="A4587" t="str">
        <f>Raw_Data!A4587</f>
        <v>16055495</v>
      </c>
      <c r="B4587">
        <f>Raw_Data!B4587</f>
        <v>45684</v>
      </c>
      <c r="C4587" t="str">
        <f>Raw_Data!C4587</f>
        <v>GLIPIZIDE 5 MG TABLET</v>
      </c>
      <c r="D4587" t="str">
        <f>Raw_Data!D4587</f>
        <v>60505014100</v>
      </c>
      <c r="E4587" t="str">
        <f>Raw_Data!E4587</f>
        <v>STETZER, BRADLEY</v>
      </c>
      <c r="F4587" t="str">
        <f>Raw_Data!F4587</f>
        <v>1932132511</v>
      </c>
      <c r="G4587" t="str">
        <f>Raw_Data!H4587</f>
        <v>1</v>
      </c>
      <c r="H4587">
        <f>IFERROR(VLOOKUP(G4587,Store_Map!$A$2:$I$100,3,FALSE),"")</f>
        <v>0</v>
      </c>
      <c r="I4587">
        <f>IFERROR(VLOOKUP(G4587,Store_Map!$A$2:$I$100,4,FALSE),"")</f>
        <v>0</v>
      </c>
      <c r="J4587">
        <f>IFERROR(VLOOKUP(G4587,Store_Map!$A$2:$I$100,5,FALSE),"")</f>
        <v>0</v>
      </c>
      <c r="K4587">
        <f>IFERROR(VLOOKUP(G4587,Store_Map!$A$2:$I$100,6,FALSE),"")</f>
        <v>0</v>
      </c>
      <c r="L4587">
        <f>IFERROR(VLOOKUP(G4587,Store_Map!$A$2:$I$100,7,FALSE),"")</f>
        <v>0</v>
      </c>
      <c r="M4587">
        <f>IFERROR(VLOOKUP(G4587,Store_Map!$A$2:$I$100,8,FALSE),"")</f>
        <v>0</v>
      </c>
      <c r="N4587">
        <f t="shared" si="639"/>
        <v>0</v>
      </c>
      <c r="O4587" t="str">
        <f t="shared" si="640"/>
        <v>PASS</v>
      </c>
      <c r="P4587" t="str">
        <f t="shared" si="641"/>
        <v>PASS</v>
      </c>
      <c r="Q4587" t="str">
        <f t="shared" si="642"/>
        <v>PASS</v>
      </c>
      <c r="R4587" t="str">
        <f t="shared" si="643"/>
        <v>PASS</v>
      </c>
      <c r="S4587" t="str">
        <f t="shared" si="644"/>
        <v>PASS</v>
      </c>
      <c r="T4587">
        <f t="shared" si="645"/>
        <v>100</v>
      </c>
      <c r="U4587" t="str">
        <f t="shared" si="646"/>
        <v>Low</v>
      </c>
      <c r="V4587" t="str">
        <f t="shared" si="647"/>
        <v>Clean</v>
      </c>
    </row>
    <row r="4588" spans="1:22" x14ac:dyDescent="0.3">
      <c r="A4588" t="str">
        <f>Raw_Data!A4588</f>
        <v>16055494</v>
      </c>
      <c r="B4588">
        <f>Raw_Data!B4588</f>
        <v>45684</v>
      </c>
      <c r="C4588" t="str">
        <f>Raw_Data!C4588</f>
        <v>LEVOTHYROXINE 100 MCG TABLE</v>
      </c>
      <c r="D4588" t="str">
        <f>Raw_Data!D4588</f>
        <v>68180096909</v>
      </c>
      <c r="E4588" t="str">
        <f>Raw_Data!E4588</f>
        <v>STETZER, BRADLEY</v>
      </c>
      <c r="F4588" t="str">
        <f>Raw_Data!F4588</f>
        <v>1932132511</v>
      </c>
      <c r="G4588" t="str">
        <f>Raw_Data!H4588</f>
        <v>1</v>
      </c>
      <c r="H4588">
        <f>IFERROR(VLOOKUP(G4588,Store_Map!$A$2:$I$100,3,FALSE),"")</f>
        <v>0</v>
      </c>
      <c r="I4588">
        <f>IFERROR(VLOOKUP(G4588,Store_Map!$A$2:$I$100,4,FALSE),"")</f>
        <v>0</v>
      </c>
      <c r="J4588">
        <f>IFERROR(VLOOKUP(G4588,Store_Map!$A$2:$I$100,5,FALSE),"")</f>
        <v>0</v>
      </c>
      <c r="K4588">
        <f>IFERROR(VLOOKUP(G4588,Store_Map!$A$2:$I$100,6,FALSE),"")</f>
        <v>0</v>
      </c>
      <c r="L4588">
        <f>IFERROR(VLOOKUP(G4588,Store_Map!$A$2:$I$100,7,FALSE),"")</f>
        <v>0</v>
      </c>
      <c r="M4588">
        <f>IFERROR(VLOOKUP(G4588,Store_Map!$A$2:$I$100,8,FALSE),"")</f>
        <v>0</v>
      </c>
      <c r="N4588">
        <f t="shared" si="639"/>
        <v>0</v>
      </c>
      <c r="O4588" t="str">
        <f t="shared" si="640"/>
        <v>PASS</v>
      </c>
      <c r="P4588" t="str">
        <f t="shared" si="641"/>
        <v>PASS</v>
      </c>
      <c r="Q4588" t="str">
        <f t="shared" si="642"/>
        <v>PASS</v>
      </c>
      <c r="R4588" t="str">
        <f t="shared" si="643"/>
        <v>PASS</v>
      </c>
      <c r="S4588" t="str">
        <f t="shared" si="644"/>
        <v>PASS</v>
      </c>
      <c r="T4588">
        <f t="shared" si="645"/>
        <v>100</v>
      </c>
      <c r="U4588" t="str">
        <f t="shared" si="646"/>
        <v>Low</v>
      </c>
      <c r="V4588" t="str">
        <f t="shared" si="647"/>
        <v>Clean</v>
      </c>
    </row>
    <row r="4589" spans="1:22" x14ac:dyDescent="0.3">
      <c r="A4589" t="str">
        <f>Raw_Data!A4589</f>
        <v>16055553</v>
      </c>
      <c r="B4589">
        <f>Raw_Data!B4589</f>
        <v>45684</v>
      </c>
      <c r="C4589" t="str">
        <f>Raw_Data!C4589</f>
        <v>*TOPIRAMATE 100 MG TABLET</v>
      </c>
      <c r="D4589" t="str">
        <f>Raw_Data!D4589</f>
        <v>68382014014</v>
      </c>
      <c r="E4589" t="str">
        <f>Raw_Data!E4589</f>
        <v>Stoyle, Sheryl</v>
      </c>
      <c r="F4589" t="str">
        <f>Raw_Data!F4589</f>
        <v>1356747570</v>
      </c>
      <c r="G4589" t="str">
        <f>Raw_Data!H4589</f>
        <v>1</v>
      </c>
      <c r="H4589">
        <f>IFERROR(VLOOKUP(G4589,Store_Map!$A$2:$I$100,3,FALSE),"")</f>
        <v>0</v>
      </c>
      <c r="I4589">
        <f>IFERROR(VLOOKUP(G4589,Store_Map!$A$2:$I$100,4,FALSE),"")</f>
        <v>0</v>
      </c>
      <c r="J4589">
        <f>IFERROR(VLOOKUP(G4589,Store_Map!$A$2:$I$100,5,FALSE),"")</f>
        <v>0</v>
      </c>
      <c r="K4589">
        <f>IFERROR(VLOOKUP(G4589,Store_Map!$A$2:$I$100,6,FALSE),"")</f>
        <v>0</v>
      </c>
      <c r="L4589">
        <f>IFERROR(VLOOKUP(G4589,Store_Map!$A$2:$I$100,7,FALSE),"")</f>
        <v>0</v>
      </c>
      <c r="M4589">
        <f>IFERROR(VLOOKUP(G4589,Store_Map!$A$2:$I$100,8,FALSE),"")</f>
        <v>0</v>
      </c>
      <c r="N4589">
        <f t="shared" si="639"/>
        <v>0</v>
      </c>
      <c r="O4589" t="str">
        <f t="shared" si="640"/>
        <v>PASS</v>
      </c>
      <c r="P4589" t="str">
        <f t="shared" si="641"/>
        <v>PASS</v>
      </c>
      <c r="Q4589" t="str">
        <f t="shared" si="642"/>
        <v>PASS</v>
      </c>
      <c r="R4589" t="str">
        <f t="shared" si="643"/>
        <v>PASS</v>
      </c>
      <c r="S4589" t="str">
        <f t="shared" si="644"/>
        <v>PASS</v>
      </c>
      <c r="T4589">
        <f t="shared" si="645"/>
        <v>100</v>
      </c>
      <c r="U4589" t="str">
        <f t="shared" si="646"/>
        <v>Low</v>
      </c>
      <c r="V4589" t="str">
        <f t="shared" si="647"/>
        <v>Clean</v>
      </c>
    </row>
    <row r="4590" spans="1:22" x14ac:dyDescent="0.3">
      <c r="A4590" t="str">
        <f>Raw_Data!A4590</f>
        <v>16055551</v>
      </c>
      <c r="B4590">
        <f>Raw_Data!B4590</f>
        <v>45684</v>
      </c>
      <c r="C4590" t="str">
        <f>Raw_Data!C4590</f>
        <v>*SAPHRIS 10 MG TAB SUBLINGU</v>
      </c>
      <c r="D4590" t="str">
        <f>Raw_Data!D4590</f>
        <v>456241060</v>
      </c>
      <c r="E4590" t="str">
        <f>Raw_Data!E4590</f>
        <v>Stoyle, Sheryl</v>
      </c>
      <c r="F4590" t="str">
        <f>Raw_Data!F4590</f>
        <v>1356747570</v>
      </c>
      <c r="G4590" t="str">
        <f>Raw_Data!H4590</f>
        <v>1</v>
      </c>
      <c r="H4590">
        <f>IFERROR(VLOOKUP(G4590,Store_Map!$A$2:$I$100,3,FALSE),"")</f>
        <v>0</v>
      </c>
      <c r="I4590">
        <f>IFERROR(VLOOKUP(G4590,Store_Map!$A$2:$I$100,4,FALSE),"")</f>
        <v>0</v>
      </c>
      <c r="J4590">
        <f>IFERROR(VLOOKUP(G4590,Store_Map!$A$2:$I$100,5,FALSE),"")</f>
        <v>0</v>
      </c>
      <c r="K4590">
        <f>IFERROR(VLOOKUP(G4590,Store_Map!$A$2:$I$100,6,FALSE),"")</f>
        <v>0</v>
      </c>
      <c r="L4590">
        <f>IFERROR(VLOOKUP(G4590,Store_Map!$A$2:$I$100,7,FALSE),"")</f>
        <v>0</v>
      </c>
      <c r="M4590">
        <f>IFERROR(VLOOKUP(G4590,Store_Map!$A$2:$I$100,8,FALSE),"")</f>
        <v>0</v>
      </c>
      <c r="N4590">
        <f t="shared" si="639"/>
        <v>0</v>
      </c>
      <c r="O4590" t="str">
        <f t="shared" si="640"/>
        <v>PASS</v>
      </c>
      <c r="P4590" t="str">
        <f t="shared" si="641"/>
        <v>REVIEW</v>
      </c>
      <c r="Q4590" t="str">
        <f t="shared" si="642"/>
        <v>PASS</v>
      </c>
      <c r="R4590" t="str">
        <f t="shared" si="643"/>
        <v>PASS</v>
      </c>
      <c r="S4590" t="str">
        <f t="shared" si="644"/>
        <v>REVIEW</v>
      </c>
      <c r="T4590">
        <f t="shared" si="645"/>
        <v>90</v>
      </c>
      <c r="U4590" t="str">
        <f t="shared" si="646"/>
        <v>Low</v>
      </c>
      <c r="V4590" t="str">
        <f t="shared" si="647"/>
        <v>Invalid NDC</v>
      </c>
    </row>
    <row r="4591" spans="1:22" x14ac:dyDescent="0.3">
      <c r="A4591" t="str">
        <f>Raw_Data!A4591</f>
        <v>16055557</v>
      </c>
      <c r="B4591">
        <f>Raw_Data!B4591</f>
        <v>45684</v>
      </c>
      <c r="C4591" t="str">
        <f>Raw_Data!C4591</f>
        <v>*TOPIRAMATE 25 MG SPRINKLE</v>
      </c>
      <c r="D4591" t="str">
        <f>Raw_Data!D4591</f>
        <v>24979021104</v>
      </c>
      <c r="E4591" t="str">
        <f>Raw_Data!E4591</f>
        <v>Stoyle, Sheryl</v>
      </c>
      <c r="F4591" t="str">
        <f>Raw_Data!F4591</f>
        <v>1356747570</v>
      </c>
      <c r="G4591" t="str">
        <f>Raw_Data!H4591</f>
        <v>1</v>
      </c>
      <c r="H4591">
        <f>IFERROR(VLOOKUP(G4591,Store_Map!$A$2:$I$100,3,FALSE),"")</f>
        <v>0</v>
      </c>
      <c r="I4591">
        <f>IFERROR(VLOOKUP(G4591,Store_Map!$A$2:$I$100,4,FALSE),"")</f>
        <v>0</v>
      </c>
      <c r="J4591">
        <f>IFERROR(VLOOKUP(G4591,Store_Map!$A$2:$I$100,5,FALSE),"")</f>
        <v>0</v>
      </c>
      <c r="K4591">
        <f>IFERROR(VLOOKUP(G4591,Store_Map!$A$2:$I$100,6,FALSE),"")</f>
        <v>0</v>
      </c>
      <c r="L4591">
        <f>IFERROR(VLOOKUP(G4591,Store_Map!$A$2:$I$100,7,FALSE),"")</f>
        <v>0</v>
      </c>
      <c r="M4591">
        <f>IFERROR(VLOOKUP(G4591,Store_Map!$A$2:$I$100,8,FALSE),"")</f>
        <v>0</v>
      </c>
      <c r="N4591">
        <f t="shared" si="639"/>
        <v>0</v>
      </c>
      <c r="O4591" t="str">
        <f t="shared" si="640"/>
        <v>PASS</v>
      </c>
      <c r="P4591" t="str">
        <f t="shared" si="641"/>
        <v>PASS</v>
      </c>
      <c r="Q4591" t="str">
        <f t="shared" si="642"/>
        <v>PASS</v>
      </c>
      <c r="R4591" t="str">
        <f t="shared" si="643"/>
        <v>PASS</v>
      </c>
      <c r="S4591" t="str">
        <f t="shared" si="644"/>
        <v>PASS</v>
      </c>
      <c r="T4591">
        <f t="shared" si="645"/>
        <v>100</v>
      </c>
      <c r="U4591" t="str">
        <f t="shared" si="646"/>
        <v>Low</v>
      </c>
      <c r="V4591" t="str">
        <f t="shared" si="647"/>
        <v>Clean</v>
      </c>
    </row>
    <row r="4592" spans="1:22" x14ac:dyDescent="0.3">
      <c r="A4592" t="str">
        <f>Raw_Data!A4592</f>
        <v>16051221</v>
      </c>
      <c r="B4592">
        <f>Raw_Data!B4592</f>
        <v>45684</v>
      </c>
      <c r="C4592" t="str">
        <f>Raw_Data!C4592</f>
        <v>DEXCOM G6 TRANSMITTER</v>
      </c>
      <c r="D4592" t="str">
        <f>Raw_Data!D4592</f>
        <v>8627001601</v>
      </c>
      <c r="E4592" t="str">
        <f>Raw_Data!E4592</f>
        <v>DAVIS, JANET</v>
      </c>
      <c r="F4592" t="str">
        <f>Raw_Data!F4592</f>
        <v>1417949066</v>
      </c>
      <c r="G4592" t="str">
        <f>Raw_Data!H4592</f>
        <v>1</v>
      </c>
      <c r="H4592">
        <f>IFERROR(VLOOKUP(G4592,Store_Map!$A$2:$I$100,3,FALSE),"")</f>
        <v>0</v>
      </c>
      <c r="I4592">
        <f>IFERROR(VLOOKUP(G4592,Store_Map!$A$2:$I$100,4,FALSE),"")</f>
        <v>0</v>
      </c>
      <c r="J4592">
        <f>IFERROR(VLOOKUP(G4592,Store_Map!$A$2:$I$100,5,FALSE),"")</f>
        <v>0</v>
      </c>
      <c r="K4592">
        <f>IFERROR(VLOOKUP(G4592,Store_Map!$A$2:$I$100,6,FALSE),"")</f>
        <v>0</v>
      </c>
      <c r="L4592">
        <f>IFERROR(VLOOKUP(G4592,Store_Map!$A$2:$I$100,7,FALSE),"")</f>
        <v>0</v>
      </c>
      <c r="M4592">
        <f>IFERROR(VLOOKUP(G4592,Store_Map!$A$2:$I$100,8,FALSE),"")</f>
        <v>0</v>
      </c>
      <c r="N4592">
        <f t="shared" si="639"/>
        <v>0</v>
      </c>
      <c r="O4592" t="str">
        <f t="shared" si="640"/>
        <v>PASS</v>
      </c>
      <c r="P4592" t="str">
        <f t="shared" si="641"/>
        <v>PASS</v>
      </c>
      <c r="Q4592" t="str">
        <f t="shared" si="642"/>
        <v>PASS</v>
      </c>
      <c r="R4592" t="str">
        <f t="shared" si="643"/>
        <v>PASS</v>
      </c>
      <c r="S4592" t="str">
        <f t="shared" si="644"/>
        <v>PASS</v>
      </c>
      <c r="T4592">
        <f t="shared" si="645"/>
        <v>100</v>
      </c>
      <c r="U4592" t="str">
        <f t="shared" si="646"/>
        <v>Low</v>
      </c>
      <c r="V4592" t="str">
        <f t="shared" si="647"/>
        <v>Clean</v>
      </c>
    </row>
    <row r="4593" spans="1:22" x14ac:dyDescent="0.3">
      <c r="A4593" t="str">
        <f>Raw_Data!A4593</f>
        <v>16054788</v>
      </c>
      <c r="B4593">
        <f>Raw_Data!B4593</f>
        <v>45684</v>
      </c>
      <c r="C4593" t="str">
        <f>Raw_Data!C4593</f>
        <v>FLUTICASONE PROP 50 MCG SPR</v>
      </c>
      <c r="D4593" t="str">
        <f>Raw_Data!D4593</f>
        <v>60505082901</v>
      </c>
      <c r="E4593" t="str">
        <f>Raw_Data!E4593</f>
        <v>WILEY, DARYL</v>
      </c>
      <c r="F4593" t="str">
        <f>Raw_Data!F4593</f>
        <v>1508859448</v>
      </c>
      <c r="G4593" t="str">
        <f>Raw_Data!H4593</f>
        <v>1</v>
      </c>
      <c r="H4593">
        <f>IFERROR(VLOOKUP(G4593,Store_Map!$A$2:$I$100,3,FALSE),"")</f>
        <v>0</v>
      </c>
      <c r="I4593">
        <f>IFERROR(VLOOKUP(G4593,Store_Map!$A$2:$I$100,4,FALSE),"")</f>
        <v>0</v>
      </c>
      <c r="J4593">
        <f>IFERROR(VLOOKUP(G4593,Store_Map!$A$2:$I$100,5,FALSE),"")</f>
        <v>0</v>
      </c>
      <c r="K4593">
        <f>IFERROR(VLOOKUP(G4593,Store_Map!$A$2:$I$100,6,FALSE),"")</f>
        <v>0</v>
      </c>
      <c r="L4593">
        <f>IFERROR(VLOOKUP(G4593,Store_Map!$A$2:$I$100,7,FALSE),"")</f>
        <v>0</v>
      </c>
      <c r="M4593">
        <f>IFERROR(VLOOKUP(G4593,Store_Map!$A$2:$I$100,8,FALSE),"")</f>
        <v>0</v>
      </c>
      <c r="N4593">
        <f t="shared" si="639"/>
        <v>0</v>
      </c>
      <c r="O4593" t="str">
        <f t="shared" si="640"/>
        <v>PASS</v>
      </c>
      <c r="P4593" t="str">
        <f t="shared" si="641"/>
        <v>PASS</v>
      </c>
      <c r="Q4593" t="str">
        <f t="shared" si="642"/>
        <v>PASS</v>
      </c>
      <c r="R4593" t="str">
        <f t="shared" si="643"/>
        <v>PASS</v>
      </c>
      <c r="S4593" t="str">
        <f t="shared" si="644"/>
        <v>PASS</v>
      </c>
      <c r="T4593">
        <f t="shared" si="645"/>
        <v>100</v>
      </c>
      <c r="U4593" t="str">
        <f t="shared" si="646"/>
        <v>Low</v>
      </c>
      <c r="V4593" t="str">
        <f t="shared" si="647"/>
        <v>Clean</v>
      </c>
    </row>
    <row r="4594" spans="1:22" x14ac:dyDescent="0.3">
      <c r="A4594" t="str">
        <f>Raw_Data!A4594</f>
        <v>16052272</v>
      </c>
      <c r="B4594">
        <f>Raw_Data!B4594</f>
        <v>45684</v>
      </c>
      <c r="C4594" t="str">
        <f>Raw_Data!C4594</f>
        <v>SIMVASTATIN 20 MG TABLET</v>
      </c>
      <c r="D4594" t="str">
        <f>Raw_Data!D4594</f>
        <v>65862005290</v>
      </c>
      <c r="E4594" t="str">
        <f>Raw_Data!E4594</f>
        <v>YASIN, NURA</v>
      </c>
      <c r="F4594" t="str">
        <f>Raw_Data!F4594</f>
        <v>1265518567</v>
      </c>
      <c r="G4594" t="str">
        <f>Raw_Data!H4594</f>
        <v>1</v>
      </c>
      <c r="H4594">
        <f>IFERROR(VLOOKUP(G4594,Store_Map!$A$2:$I$100,3,FALSE),"")</f>
        <v>0</v>
      </c>
      <c r="I4594">
        <f>IFERROR(VLOOKUP(G4594,Store_Map!$A$2:$I$100,4,FALSE),"")</f>
        <v>0</v>
      </c>
      <c r="J4594">
        <f>IFERROR(VLOOKUP(G4594,Store_Map!$A$2:$I$100,5,FALSE),"")</f>
        <v>0</v>
      </c>
      <c r="K4594">
        <f>IFERROR(VLOOKUP(G4594,Store_Map!$A$2:$I$100,6,FALSE),"")</f>
        <v>0</v>
      </c>
      <c r="L4594">
        <f>IFERROR(VLOOKUP(G4594,Store_Map!$A$2:$I$100,7,FALSE),"")</f>
        <v>0</v>
      </c>
      <c r="M4594">
        <f>IFERROR(VLOOKUP(G4594,Store_Map!$A$2:$I$100,8,FALSE),"")</f>
        <v>0</v>
      </c>
      <c r="N4594">
        <f t="shared" si="639"/>
        <v>0</v>
      </c>
      <c r="O4594" t="str">
        <f t="shared" si="640"/>
        <v>PASS</v>
      </c>
      <c r="P4594" t="str">
        <f t="shared" si="641"/>
        <v>PASS</v>
      </c>
      <c r="Q4594" t="str">
        <f t="shared" si="642"/>
        <v>PASS</v>
      </c>
      <c r="R4594" t="str">
        <f t="shared" si="643"/>
        <v>PASS</v>
      </c>
      <c r="S4594" t="str">
        <f t="shared" si="644"/>
        <v>PASS</v>
      </c>
      <c r="T4594">
        <f t="shared" si="645"/>
        <v>100</v>
      </c>
      <c r="U4594" t="str">
        <f t="shared" si="646"/>
        <v>Low</v>
      </c>
      <c r="V4594" t="str">
        <f t="shared" si="647"/>
        <v>Clean</v>
      </c>
    </row>
    <row r="4595" spans="1:22" x14ac:dyDescent="0.3">
      <c r="A4595" t="str">
        <f>Raw_Data!A4595</f>
        <v>16054792</v>
      </c>
      <c r="B4595">
        <f>Raw_Data!B4595</f>
        <v>45684</v>
      </c>
      <c r="C4595" t="str">
        <f>Raw_Data!C4595</f>
        <v>SIMVASTATIN 10 MG TABLET</v>
      </c>
      <c r="D4595" t="str">
        <f>Raw_Data!D4595</f>
        <v>65862005190</v>
      </c>
      <c r="E4595" t="str">
        <f>Raw_Data!E4595</f>
        <v>GIBBS, JON</v>
      </c>
      <c r="F4595" t="str">
        <f>Raw_Data!F4595</f>
        <v>1700896156</v>
      </c>
      <c r="G4595" t="str">
        <f>Raw_Data!H4595</f>
        <v>1</v>
      </c>
      <c r="H4595">
        <f>IFERROR(VLOOKUP(G4595,Store_Map!$A$2:$I$100,3,FALSE),"")</f>
        <v>0</v>
      </c>
      <c r="I4595">
        <f>IFERROR(VLOOKUP(G4595,Store_Map!$A$2:$I$100,4,FALSE),"")</f>
        <v>0</v>
      </c>
      <c r="J4595">
        <f>IFERROR(VLOOKUP(G4595,Store_Map!$A$2:$I$100,5,FALSE),"")</f>
        <v>0</v>
      </c>
      <c r="K4595">
        <f>IFERROR(VLOOKUP(G4595,Store_Map!$A$2:$I$100,6,FALSE),"")</f>
        <v>0</v>
      </c>
      <c r="L4595">
        <f>IFERROR(VLOOKUP(G4595,Store_Map!$A$2:$I$100,7,FALSE),"")</f>
        <v>0</v>
      </c>
      <c r="M4595">
        <f>IFERROR(VLOOKUP(G4595,Store_Map!$A$2:$I$100,8,FALSE),"")</f>
        <v>0</v>
      </c>
      <c r="N4595">
        <f t="shared" si="639"/>
        <v>0</v>
      </c>
      <c r="O4595" t="str">
        <f t="shared" si="640"/>
        <v>PASS</v>
      </c>
      <c r="P4595" t="str">
        <f t="shared" si="641"/>
        <v>PASS</v>
      </c>
      <c r="Q4595" t="str">
        <f t="shared" si="642"/>
        <v>PASS</v>
      </c>
      <c r="R4595" t="str">
        <f t="shared" si="643"/>
        <v>PASS</v>
      </c>
      <c r="S4595" t="str">
        <f t="shared" si="644"/>
        <v>PASS</v>
      </c>
      <c r="T4595">
        <f t="shared" si="645"/>
        <v>100</v>
      </c>
      <c r="U4595" t="str">
        <f t="shared" si="646"/>
        <v>Low</v>
      </c>
      <c r="V4595" t="str">
        <f t="shared" si="647"/>
        <v>Clean</v>
      </c>
    </row>
    <row r="4596" spans="1:22" x14ac:dyDescent="0.3">
      <c r="A4596" t="str">
        <f>Raw_Data!A4596</f>
        <v>16053802</v>
      </c>
      <c r="B4596">
        <f>Raw_Data!B4596</f>
        <v>45684</v>
      </c>
      <c r="C4596" t="str">
        <f>Raw_Data!C4596</f>
        <v>MELOXICAM 15 MG TABLET</v>
      </c>
      <c r="D4596" t="str">
        <f>Raw_Data!D4596</f>
        <v>69097015907</v>
      </c>
      <c r="E4596" t="str">
        <f>Raw_Data!E4596</f>
        <v>GIBBS, JON</v>
      </c>
      <c r="F4596" t="str">
        <f>Raw_Data!F4596</f>
        <v>1700896156</v>
      </c>
      <c r="G4596" t="str">
        <f>Raw_Data!H4596</f>
        <v>1</v>
      </c>
      <c r="H4596">
        <f>IFERROR(VLOOKUP(G4596,Store_Map!$A$2:$I$100,3,FALSE),"")</f>
        <v>0</v>
      </c>
      <c r="I4596">
        <f>IFERROR(VLOOKUP(G4596,Store_Map!$A$2:$I$100,4,FALSE),"")</f>
        <v>0</v>
      </c>
      <c r="J4596">
        <f>IFERROR(VLOOKUP(G4596,Store_Map!$A$2:$I$100,5,FALSE),"")</f>
        <v>0</v>
      </c>
      <c r="K4596">
        <f>IFERROR(VLOOKUP(G4596,Store_Map!$A$2:$I$100,6,FALSE),"")</f>
        <v>0</v>
      </c>
      <c r="L4596">
        <f>IFERROR(VLOOKUP(G4596,Store_Map!$A$2:$I$100,7,FALSE),"")</f>
        <v>0</v>
      </c>
      <c r="M4596">
        <f>IFERROR(VLOOKUP(G4596,Store_Map!$A$2:$I$100,8,FALSE),"")</f>
        <v>0</v>
      </c>
      <c r="N4596">
        <f t="shared" si="639"/>
        <v>0</v>
      </c>
      <c r="O4596" t="str">
        <f t="shared" si="640"/>
        <v>PASS</v>
      </c>
      <c r="P4596" t="str">
        <f t="shared" si="641"/>
        <v>PASS</v>
      </c>
      <c r="Q4596" t="str">
        <f t="shared" si="642"/>
        <v>PASS</v>
      </c>
      <c r="R4596" t="str">
        <f t="shared" si="643"/>
        <v>PASS</v>
      </c>
      <c r="S4596" t="str">
        <f t="shared" si="644"/>
        <v>PASS</v>
      </c>
      <c r="T4596">
        <f t="shared" si="645"/>
        <v>100</v>
      </c>
      <c r="U4596" t="str">
        <f t="shared" si="646"/>
        <v>Low</v>
      </c>
      <c r="V4596" t="str">
        <f t="shared" si="647"/>
        <v>Clean</v>
      </c>
    </row>
    <row r="4597" spans="1:22" x14ac:dyDescent="0.3">
      <c r="A4597" t="str">
        <f>Raw_Data!A4597</f>
        <v>14003089</v>
      </c>
      <c r="B4597">
        <f>Raw_Data!B4597</f>
        <v>45684</v>
      </c>
      <c r="C4597" t="str">
        <f>Raw_Data!C4597</f>
        <v>PREGABALIN 50 MG CAPSULE</v>
      </c>
      <c r="D4597" t="str">
        <f>Raw_Data!D4597</f>
        <v>69238131109</v>
      </c>
      <c r="E4597" t="str">
        <f>Raw_Data!E4597</f>
        <v>GIBBS, JON</v>
      </c>
      <c r="F4597" t="str">
        <f>Raw_Data!F4597</f>
        <v>1700896156</v>
      </c>
      <c r="G4597" t="str">
        <f>Raw_Data!H4597</f>
        <v>1</v>
      </c>
      <c r="H4597">
        <f>IFERROR(VLOOKUP(G4597,Store_Map!$A$2:$I$100,3,FALSE),"")</f>
        <v>0</v>
      </c>
      <c r="I4597">
        <f>IFERROR(VLOOKUP(G4597,Store_Map!$A$2:$I$100,4,FALSE),"")</f>
        <v>0</v>
      </c>
      <c r="J4597">
        <f>IFERROR(VLOOKUP(G4597,Store_Map!$A$2:$I$100,5,FALSE),"")</f>
        <v>0</v>
      </c>
      <c r="K4597">
        <f>IFERROR(VLOOKUP(G4597,Store_Map!$A$2:$I$100,6,FALSE),"")</f>
        <v>0</v>
      </c>
      <c r="L4597">
        <f>IFERROR(VLOOKUP(G4597,Store_Map!$A$2:$I$100,7,FALSE),"")</f>
        <v>0</v>
      </c>
      <c r="M4597">
        <f>IFERROR(VLOOKUP(G4597,Store_Map!$A$2:$I$100,8,FALSE),"")</f>
        <v>0</v>
      </c>
      <c r="N4597">
        <f t="shared" si="639"/>
        <v>0</v>
      </c>
      <c r="O4597" t="str">
        <f t="shared" si="640"/>
        <v>PASS</v>
      </c>
      <c r="P4597" t="str">
        <f t="shared" si="641"/>
        <v>PASS</v>
      </c>
      <c r="Q4597" t="str">
        <f t="shared" si="642"/>
        <v>PASS</v>
      </c>
      <c r="R4597" t="str">
        <f t="shared" si="643"/>
        <v>PASS</v>
      </c>
      <c r="S4597" t="str">
        <f t="shared" si="644"/>
        <v>PASS</v>
      </c>
      <c r="T4597">
        <f t="shared" si="645"/>
        <v>100</v>
      </c>
      <c r="U4597" t="str">
        <f t="shared" si="646"/>
        <v>Low</v>
      </c>
      <c r="V4597" t="str">
        <f t="shared" si="647"/>
        <v>Clean</v>
      </c>
    </row>
    <row r="4598" spans="1:22" x14ac:dyDescent="0.3">
      <c r="A4598" t="str">
        <f>Raw_Data!A4598</f>
        <v>16051199</v>
      </c>
      <c r="B4598">
        <f>Raw_Data!B4598</f>
        <v>45684</v>
      </c>
      <c r="C4598" t="str">
        <f>Raw_Data!C4598</f>
        <v>DEXCOM G6 SENSOR</v>
      </c>
      <c r="D4598" t="str">
        <f>Raw_Data!D4598</f>
        <v>8627005303</v>
      </c>
      <c r="E4598" t="str">
        <f>Raw_Data!E4598</f>
        <v>DAVIS, JANET</v>
      </c>
      <c r="F4598" t="str">
        <f>Raw_Data!F4598</f>
        <v>1417949066</v>
      </c>
      <c r="G4598" t="str">
        <f>Raw_Data!H4598</f>
        <v>1</v>
      </c>
      <c r="H4598">
        <f>IFERROR(VLOOKUP(G4598,Store_Map!$A$2:$I$100,3,FALSE),"")</f>
        <v>0</v>
      </c>
      <c r="I4598">
        <f>IFERROR(VLOOKUP(G4598,Store_Map!$A$2:$I$100,4,FALSE),"")</f>
        <v>0</v>
      </c>
      <c r="J4598">
        <f>IFERROR(VLOOKUP(G4598,Store_Map!$A$2:$I$100,5,FALSE),"")</f>
        <v>0</v>
      </c>
      <c r="K4598">
        <f>IFERROR(VLOOKUP(G4598,Store_Map!$A$2:$I$100,6,FALSE),"")</f>
        <v>0</v>
      </c>
      <c r="L4598">
        <f>IFERROR(VLOOKUP(G4598,Store_Map!$A$2:$I$100,7,FALSE),"")</f>
        <v>0</v>
      </c>
      <c r="M4598">
        <f>IFERROR(VLOOKUP(G4598,Store_Map!$A$2:$I$100,8,FALSE),"")</f>
        <v>0</v>
      </c>
      <c r="N4598">
        <f t="shared" si="639"/>
        <v>0</v>
      </c>
      <c r="O4598" t="str">
        <f t="shared" si="640"/>
        <v>PASS</v>
      </c>
      <c r="P4598" t="str">
        <f t="shared" si="641"/>
        <v>PASS</v>
      </c>
      <c r="Q4598" t="str">
        <f t="shared" si="642"/>
        <v>PASS</v>
      </c>
      <c r="R4598" t="str">
        <f t="shared" si="643"/>
        <v>PASS</v>
      </c>
      <c r="S4598" t="str">
        <f t="shared" si="644"/>
        <v>PASS</v>
      </c>
      <c r="T4598">
        <f t="shared" si="645"/>
        <v>100</v>
      </c>
      <c r="U4598" t="str">
        <f t="shared" si="646"/>
        <v>Low</v>
      </c>
      <c r="V4598" t="str">
        <f t="shared" si="647"/>
        <v>Clean</v>
      </c>
    </row>
    <row r="4599" spans="1:22" x14ac:dyDescent="0.3">
      <c r="A4599" t="str">
        <f>Raw_Data!A4599</f>
        <v>16052176</v>
      </c>
      <c r="B4599">
        <f>Raw_Data!B4599</f>
        <v>45684</v>
      </c>
      <c r="C4599" t="str">
        <f>Raw_Data!C4599</f>
        <v>OZEMPIC 1 MG/DOSE (4 MG/3 M</v>
      </c>
      <c r="D4599" t="str">
        <f>Raw_Data!D4599</f>
        <v>169413013</v>
      </c>
      <c r="E4599" t="str">
        <f>Raw_Data!E4599</f>
        <v>GIBBS, JON</v>
      </c>
      <c r="F4599" t="str">
        <f>Raw_Data!F4599</f>
        <v>1700896156</v>
      </c>
      <c r="G4599" t="str">
        <f>Raw_Data!H4599</f>
        <v>1</v>
      </c>
      <c r="H4599">
        <f>IFERROR(VLOOKUP(G4599,Store_Map!$A$2:$I$100,3,FALSE),"")</f>
        <v>0</v>
      </c>
      <c r="I4599">
        <f>IFERROR(VLOOKUP(G4599,Store_Map!$A$2:$I$100,4,FALSE),"")</f>
        <v>0</v>
      </c>
      <c r="J4599">
        <f>IFERROR(VLOOKUP(G4599,Store_Map!$A$2:$I$100,5,FALSE),"")</f>
        <v>0</v>
      </c>
      <c r="K4599">
        <f>IFERROR(VLOOKUP(G4599,Store_Map!$A$2:$I$100,6,FALSE),"")</f>
        <v>0</v>
      </c>
      <c r="L4599">
        <f>IFERROR(VLOOKUP(G4599,Store_Map!$A$2:$I$100,7,FALSE),"")</f>
        <v>0</v>
      </c>
      <c r="M4599">
        <f>IFERROR(VLOOKUP(G4599,Store_Map!$A$2:$I$100,8,FALSE),"")</f>
        <v>0</v>
      </c>
      <c r="N4599">
        <f t="shared" si="639"/>
        <v>0</v>
      </c>
      <c r="O4599" t="str">
        <f t="shared" si="640"/>
        <v>PASS</v>
      </c>
      <c r="P4599" t="str">
        <f t="shared" si="641"/>
        <v>REVIEW</v>
      </c>
      <c r="Q4599" t="str">
        <f t="shared" si="642"/>
        <v>PASS</v>
      </c>
      <c r="R4599" t="str">
        <f t="shared" si="643"/>
        <v>PASS</v>
      </c>
      <c r="S4599" t="str">
        <f t="shared" si="644"/>
        <v>REVIEW</v>
      </c>
      <c r="T4599">
        <f t="shared" si="645"/>
        <v>90</v>
      </c>
      <c r="U4599" t="str">
        <f t="shared" si="646"/>
        <v>Low</v>
      </c>
      <c r="V4599" t="str">
        <f t="shared" si="647"/>
        <v>Invalid NDC</v>
      </c>
    </row>
    <row r="4600" spans="1:22" x14ac:dyDescent="0.3">
      <c r="A4600" t="str">
        <f>Raw_Data!A4600</f>
        <v>16055561</v>
      </c>
      <c r="B4600">
        <f>Raw_Data!B4600</f>
        <v>45684</v>
      </c>
      <c r="C4600" t="str">
        <f>Raw_Data!C4600</f>
        <v>FAMOTIDINE 40 MG TABLET</v>
      </c>
      <c r="D4600" t="str">
        <f>Raw_Data!D4600</f>
        <v>65862086001</v>
      </c>
      <c r="E4600" t="str">
        <f>Raw_Data!E4600</f>
        <v>GIBBS, JON</v>
      </c>
      <c r="F4600" t="str">
        <f>Raw_Data!F4600</f>
        <v>1700896156</v>
      </c>
      <c r="G4600" t="str">
        <f>Raw_Data!H4600</f>
        <v>1</v>
      </c>
      <c r="H4600">
        <f>IFERROR(VLOOKUP(G4600,Store_Map!$A$2:$I$100,3,FALSE),"")</f>
        <v>0</v>
      </c>
      <c r="I4600">
        <f>IFERROR(VLOOKUP(G4600,Store_Map!$A$2:$I$100,4,FALSE),"")</f>
        <v>0</v>
      </c>
      <c r="J4600">
        <f>IFERROR(VLOOKUP(G4600,Store_Map!$A$2:$I$100,5,FALSE),"")</f>
        <v>0</v>
      </c>
      <c r="K4600">
        <f>IFERROR(VLOOKUP(G4600,Store_Map!$A$2:$I$100,6,FALSE),"")</f>
        <v>0</v>
      </c>
      <c r="L4600">
        <f>IFERROR(VLOOKUP(G4600,Store_Map!$A$2:$I$100,7,FALSE),"")</f>
        <v>0</v>
      </c>
      <c r="M4600">
        <f>IFERROR(VLOOKUP(G4600,Store_Map!$A$2:$I$100,8,FALSE),"")</f>
        <v>0</v>
      </c>
      <c r="N4600">
        <f t="shared" si="639"/>
        <v>0</v>
      </c>
      <c r="O4600" t="str">
        <f t="shared" si="640"/>
        <v>PASS</v>
      </c>
      <c r="P4600" t="str">
        <f t="shared" si="641"/>
        <v>PASS</v>
      </c>
      <c r="Q4600" t="str">
        <f t="shared" si="642"/>
        <v>PASS</v>
      </c>
      <c r="R4600" t="str">
        <f t="shared" si="643"/>
        <v>PASS</v>
      </c>
      <c r="S4600" t="str">
        <f t="shared" si="644"/>
        <v>PASS</v>
      </c>
      <c r="T4600">
        <f t="shared" si="645"/>
        <v>100</v>
      </c>
      <c r="U4600" t="str">
        <f t="shared" si="646"/>
        <v>Low</v>
      </c>
      <c r="V4600" t="str">
        <f t="shared" si="647"/>
        <v>Clean</v>
      </c>
    </row>
    <row r="4601" spans="1:22" x14ac:dyDescent="0.3">
      <c r="A4601" t="str">
        <f>Raw_Data!A4601</f>
        <v>16055562</v>
      </c>
      <c r="B4601">
        <f>Raw_Data!B4601</f>
        <v>45684</v>
      </c>
      <c r="C4601" t="str">
        <f>Raw_Data!C4601</f>
        <v>*NITROGLYCERIN 0.4 MG TAB S</v>
      </c>
      <c r="D4601" t="str">
        <f>Raw_Data!D4601</f>
        <v>59762330403</v>
      </c>
      <c r="E4601" t="str">
        <f>Raw_Data!E4601</f>
        <v>Cundey, Paul</v>
      </c>
      <c r="F4601" t="str">
        <f>Raw_Data!F4601</f>
        <v>1063447464</v>
      </c>
      <c r="G4601" t="str">
        <f>Raw_Data!H4601</f>
        <v>1</v>
      </c>
      <c r="H4601">
        <f>IFERROR(VLOOKUP(G4601,Store_Map!$A$2:$I$100,3,FALSE),"")</f>
        <v>0</v>
      </c>
      <c r="I4601">
        <f>IFERROR(VLOOKUP(G4601,Store_Map!$A$2:$I$100,4,FALSE),"")</f>
        <v>0</v>
      </c>
      <c r="J4601">
        <f>IFERROR(VLOOKUP(G4601,Store_Map!$A$2:$I$100,5,FALSE),"")</f>
        <v>0</v>
      </c>
      <c r="K4601">
        <f>IFERROR(VLOOKUP(G4601,Store_Map!$A$2:$I$100,6,FALSE),"")</f>
        <v>0</v>
      </c>
      <c r="L4601">
        <f>IFERROR(VLOOKUP(G4601,Store_Map!$A$2:$I$100,7,FALSE),"")</f>
        <v>0</v>
      </c>
      <c r="M4601">
        <f>IFERROR(VLOOKUP(G4601,Store_Map!$A$2:$I$100,8,FALSE),"")</f>
        <v>0</v>
      </c>
      <c r="N4601">
        <f t="shared" si="639"/>
        <v>0</v>
      </c>
      <c r="O4601" t="str">
        <f t="shared" si="640"/>
        <v>PASS</v>
      </c>
      <c r="P4601" t="str">
        <f t="shared" si="641"/>
        <v>PASS</v>
      </c>
      <c r="Q4601" t="str">
        <f t="shared" si="642"/>
        <v>PASS</v>
      </c>
      <c r="R4601" t="str">
        <f t="shared" si="643"/>
        <v>PASS</v>
      </c>
      <c r="S4601" t="str">
        <f t="shared" si="644"/>
        <v>PASS</v>
      </c>
      <c r="T4601">
        <f t="shared" si="645"/>
        <v>100</v>
      </c>
      <c r="U4601" t="str">
        <f t="shared" si="646"/>
        <v>Low</v>
      </c>
      <c r="V4601" t="str">
        <f t="shared" si="647"/>
        <v>Clean</v>
      </c>
    </row>
    <row r="4602" spans="1:22" x14ac:dyDescent="0.3">
      <c r="A4602" t="str">
        <f>Raw_Data!A4602</f>
        <v>16055563</v>
      </c>
      <c r="B4602">
        <f>Raw_Data!B4602</f>
        <v>45684</v>
      </c>
      <c r="C4602" t="str">
        <f>Raw_Data!C4602</f>
        <v>ONDANSETRON ODT 4 MG TABLET</v>
      </c>
      <c r="D4602" t="str">
        <f>Raw_Data!D4602</f>
        <v>57237007710</v>
      </c>
      <c r="E4602" t="str">
        <f>Raw_Data!E4602</f>
        <v>GIBBS, JON</v>
      </c>
      <c r="F4602" t="str">
        <f>Raw_Data!F4602</f>
        <v>1700896156</v>
      </c>
      <c r="G4602" t="str">
        <f>Raw_Data!H4602</f>
        <v>1</v>
      </c>
      <c r="H4602">
        <f>IFERROR(VLOOKUP(G4602,Store_Map!$A$2:$I$100,3,FALSE),"")</f>
        <v>0</v>
      </c>
      <c r="I4602">
        <f>IFERROR(VLOOKUP(G4602,Store_Map!$A$2:$I$100,4,FALSE),"")</f>
        <v>0</v>
      </c>
      <c r="J4602">
        <f>IFERROR(VLOOKUP(G4602,Store_Map!$A$2:$I$100,5,FALSE),"")</f>
        <v>0</v>
      </c>
      <c r="K4602">
        <f>IFERROR(VLOOKUP(G4602,Store_Map!$A$2:$I$100,6,FALSE),"")</f>
        <v>0</v>
      </c>
      <c r="L4602">
        <f>IFERROR(VLOOKUP(G4602,Store_Map!$A$2:$I$100,7,FALSE),"")</f>
        <v>0</v>
      </c>
      <c r="M4602">
        <f>IFERROR(VLOOKUP(G4602,Store_Map!$A$2:$I$100,8,FALSE),"")</f>
        <v>0</v>
      </c>
      <c r="N4602">
        <f t="shared" si="639"/>
        <v>0</v>
      </c>
      <c r="O4602" t="str">
        <f t="shared" si="640"/>
        <v>PASS</v>
      </c>
      <c r="P4602" t="str">
        <f t="shared" si="641"/>
        <v>PASS</v>
      </c>
      <c r="Q4602" t="str">
        <f t="shared" si="642"/>
        <v>PASS</v>
      </c>
      <c r="R4602" t="str">
        <f t="shared" si="643"/>
        <v>PASS</v>
      </c>
      <c r="S4602" t="str">
        <f t="shared" si="644"/>
        <v>PASS</v>
      </c>
      <c r="T4602">
        <f t="shared" si="645"/>
        <v>100</v>
      </c>
      <c r="U4602" t="str">
        <f t="shared" si="646"/>
        <v>Low</v>
      </c>
      <c r="V4602" t="str">
        <f t="shared" si="647"/>
        <v>Clean</v>
      </c>
    </row>
    <row r="4603" spans="1:22" x14ac:dyDescent="0.3">
      <c r="A4603" t="str">
        <f>Raw_Data!A4603</f>
        <v>16055564</v>
      </c>
      <c r="B4603">
        <f>Raw_Data!B4603</f>
        <v>45684</v>
      </c>
      <c r="C4603" t="str">
        <f>Raw_Data!C4603</f>
        <v>AZITHROMYCIN 200 MG/5 ML SU</v>
      </c>
      <c r="D4603" t="str">
        <f>Raw_Data!D4603</f>
        <v>42806015134</v>
      </c>
      <c r="E4603" t="str">
        <f>Raw_Data!E4603</f>
        <v>GIBBS, JON</v>
      </c>
      <c r="F4603" t="str">
        <f>Raw_Data!F4603</f>
        <v>1700896156</v>
      </c>
      <c r="G4603" t="str">
        <f>Raw_Data!H4603</f>
        <v>1</v>
      </c>
      <c r="H4603">
        <f>IFERROR(VLOOKUP(G4603,Store_Map!$A$2:$I$100,3,FALSE),"")</f>
        <v>0</v>
      </c>
      <c r="I4603">
        <f>IFERROR(VLOOKUP(G4603,Store_Map!$A$2:$I$100,4,FALSE),"")</f>
        <v>0</v>
      </c>
      <c r="J4603">
        <f>IFERROR(VLOOKUP(G4603,Store_Map!$A$2:$I$100,5,FALSE),"")</f>
        <v>0</v>
      </c>
      <c r="K4603">
        <f>IFERROR(VLOOKUP(G4603,Store_Map!$A$2:$I$100,6,FALSE),"")</f>
        <v>0</v>
      </c>
      <c r="L4603">
        <f>IFERROR(VLOOKUP(G4603,Store_Map!$A$2:$I$100,7,FALSE),"")</f>
        <v>0</v>
      </c>
      <c r="M4603">
        <f>IFERROR(VLOOKUP(G4603,Store_Map!$A$2:$I$100,8,FALSE),"")</f>
        <v>0</v>
      </c>
      <c r="N4603">
        <f t="shared" si="639"/>
        <v>0</v>
      </c>
      <c r="O4603" t="str">
        <f t="shared" si="640"/>
        <v>PASS</v>
      </c>
      <c r="P4603" t="str">
        <f t="shared" si="641"/>
        <v>PASS</v>
      </c>
      <c r="Q4603" t="str">
        <f t="shared" si="642"/>
        <v>PASS</v>
      </c>
      <c r="R4603" t="str">
        <f t="shared" si="643"/>
        <v>PASS</v>
      </c>
      <c r="S4603" t="str">
        <f t="shared" si="644"/>
        <v>PASS</v>
      </c>
      <c r="T4603">
        <f t="shared" si="645"/>
        <v>100</v>
      </c>
      <c r="U4603" t="str">
        <f t="shared" si="646"/>
        <v>Low</v>
      </c>
      <c r="V4603" t="str">
        <f t="shared" si="647"/>
        <v>Clean</v>
      </c>
    </row>
    <row r="4604" spans="1:22" x14ac:dyDescent="0.3">
      <c r="A4604" t="str">
        <f>Raw_Data!A4604</f>
        <v>16055530</v>
      </c>
      <c r="B4604">
        <f>Raw_Data!B4604</f>
        <v>45684</v>
      </c>
      <c r="C4604" t="str">
        <f>Raw_Data!C4604</f>
        <v>MAG-OXIDE 200 MG TAB</v>
      </c>
      <c r="D4604" t="str">
        <f>Raw_Data!D4604</f>
        <v>79854009043</v>
      </c>
      <c r="E4604" t="str">
        <f>Raw_Data!E4604</f>
        <v>Wolff, Zachary</v>
      </c>
      <c r="F4604" t="str">
        <f>Raw_Data!F4604</f>
        <v>1467628032</v>
      </c>
      <c r="G4604" t="str">
        <f>Raw_Data!H4604</f>
        <v>1</v>
      </c>
      <c r="H4604">
        <f>IFERROR(VLOOKUP(G4604,Store_Map!$A$2:$I$100,3,FALSE),"")</f>
        <v>0</v>
      </c>
      <c r="I4604">
        <f>IFERROR(VLOOKUP(G4604,Store_Map!$A$2:$I$100,4,FALSE),"")</f>
        <v>0</v>
      </c>
      <c r="J4604">
        <f>IFERROR(VLOOKUP(G4604,Store_Map!$A$2:$I$100,5,FALSE),"")</f>
        <v>0</v>
      </c>
      <c r="K4604">
        <f>IFERROR(VLOOKUP(G4604,Store_Map!$A$2:$I$100,6,FALSE),"")</f>
        <v>0</v>
      </c>
      <c r="L4604">
        <f>IFERROR(VLOOKUP(G4604,Store_Map!$A$2:$I$100,7,FALSE),"")</f>
        <v>0</v>
      </c>
      <c r="M4604">
        <f>IFERROR(VLOOKUP(G4604,Store_Map!$A$2:$I$100,8,FALSE),"")</f>
        <v>0</v>
      </c>
      <c r="N4604">
        <f t="shared" si="639"/>
        <v>0</v>
      </c>
      <c r="O4604" t="str">
        <f t="shared" si="640"/>
        <v>PASS</v>
      </c>
      <c r="P4604" t="str">
        <f t="shared" si="641"/>
        <v>PASS</v>
      </c>
      <c r="Q4604" t="str">
        <f t="shared" si="642"/>
        <v>PASS</v>
      </c>
      <c r="R4604" t="str">
        <f t="shared" si="643"/>
        <v>PASS</v>
      </c>
      <c r="S4604" t="str">
        <f t="shared" si="644"/>
        <v>PASS</v>
      </c>
      <c r="T4604">
        <f t="shared" si="645"/>
        <v>100</v>
      </c>
      <c r="U4604" t="str">
        <f t="shared" si="646"/>
        <v>Low</v>
      </c>
      <c r="V4604" t="str">
        <f t="shared" si="647"/>
        <v>Clean</v>
      </c>
    </row>
    <row r="4605" spans="1:22" x14ac:dyDescent="0.3">
      <c r="A4605" t="str">
        <f>Raw_Data!A4605</f>
        <v>16052248</v>
      </c>
      <c r="B4605">
        <f>Raw_Data!B4605</f>
        <v>45684</v>
      </c>
      <c r="C4605" t="str">
        <f>Raw_Data!C4605</f>
        <v>CYANOCOBALAMIN 1,000 MCG/ML</v>
      </c>
      <c r="D4605" t="str">
        <f>Raw_Data!D4605</f>
        <v>517003125</v>
      </c>
      <c r="E4605" t="str">
        <f>Raw_Data!E4605</f>
        <v>FORD, JAMES</v>
      </c>
      <c r="F4605" t="str">
        <f>Raw_Data!F4605</f>
        <v>1033117684</v>
      </c>
      <c r="G4605" t="str">
        <f>Raw_Data!H4605</f>
        <v>1</v>
      </c>
      <c r="H4605">
        <f>IFERROR(VLOOKUP(G4605,Store_Map!$A$2:$I$100,3,FALSE),"")</f>
        <v>0</v>
      </c>
      <c r="I4605">
        <f>IFERROR(VLOOKUP(G4605,Store_Map!$A$2:$I$100,4,FALSE),"")</f>
        <v>0</v>
      </c>
      <c r="J4605">
        <f>IFERROR(VLOOKUP(G4605,Store_Map!$A$2:$I$100,5,FALSE),"")</f>
        <v>0</v>
      </c>
      <c r="K4605">
        <f>IFERROR(VLOOKUP(G4605,Store_Map!$A$2:$I$100,6,FALSE),"")</f>
        <v>0</v>
      </c>
      <c r="L4605">
        <f>IFERROR(VLOOKUP(G4605,Store_Map!$A$2:$I$100,7,FALSE),"")</f>
        <v>0</v>
      </c>
      <c r="M4605">
        <f>IFERROR(VLOOKUP(G4605,Store_Map!$A$2:$I$100,8,FALSE),"")</f>
        <v>0</v>
      </c>
      <c r="N4605">
        <f t="shared" si="639"/>
        <v>0</v>
      </c>
      <c r="O4605" t="str">
        <f t="shared" si="640"/>
        <v>PASS</v>
      </c>
      <c r="P4605" t="str">
        <f t="shared" si="641"/>
        <v>REVIEW</v>
      </c>
      <c r="Q4605" t="str">
        <f t="shared" si="642"/>
        <v>PASS</v>
      </c>
      <c r="R4605" t="str">
        <f t="shared" si="643"/>
        <v>PASS</v>
      </c>
      <c r="S4605" t="str">
        <f t="shared" si="644"/>
        <v>REVIEW</v>
      </c>
      <c r="T4605">
        <f t="shared" si="645"/>
        <v>90</v>
      </c>
      <c r="U4605" t="str">
        <f t="shared" si="646"/>
        <v>Low</v>
      </c>
      <c r="V4605" t="str">
        <f t="shared" si="647"/>
        <v>Invalid NDC</v>
      </c>
    </row>
    <row r="4606" spans="1:22" x14ac:dyDescent="0.3">
      <c r="A4606" t="str">
        <f>Raw_Data!A4606</f>
        <v>16052249</v>
      </c>
      <c r="B4606">
        <f>Raw_Data!B4606</f>
        <v>45684</v>
      </c>
      <c r="C4606" t="str">
        <f>Raw_Data!C4606</f>
        <v>BD LUER-LOK SYR 3 ML 25GX5/</v>
      </c>
      <c r="D4606" t="str">
        <f>Raw_Data!D4606</f>
        <v>8290309570</v>
      </c>
      <c r="E4606" t="str">
        <f>Raw_Data!E4606</f>
        <v>FORD, JAMES</v>
      </c>
      <c r="F4606" t="str">
        <f>Raw_Data!F4606</f>
        <v>1033117684</v>
      </c>
      <c r="G4606" t="str">
        <f>Raw_Data!H4606</f>
        <v>1</v>
      </c>
      <c r="H4606">
        <f>IFERROR(VLOOKUP(G4606,Store_Map!$A$2:$I$100,3,FALSE),"")</f>
        <v>0</v>
      </c>
      <c r="I4606">
        <f>IFERROR(VLOOKUP(G4606,Store_Map!$A$2:$I$100,4,FALSE),"")</f>
        <v>0</v>
      </c>
      <c r="J4606">
        <f>IFERROR(VLOOKUP(G4606,Store_Map!$A$2:$I$100,5,FALSE),"")</f>
        <v>0</v>
      </c>
      <c r="K4606">
        <f>IFERROR(VLOOKUP(G4606,Store_Map!$A$2:$I$100,6,FALSE),"")</f>
        <v>0</v>
      </c>
      <c r="L4606">
        <f>IFERROR(VLOOKUP(G4606,Store_Map!$A$2:$I$100,7,FALSE),"")</f>
        <v>0</v>
      </c>
      <c r="M4606">
        <f>IFERROR(VLOOKUP(G4606,Store_Map!$A$2:$I$100,8,FALSE),"")</f>
        <v>0</v>
      </c>
      <c r="N4606">
        <f t="shared" si="639"/>
        <v>0</v>
      </c>
      <c r="O4606" t="str">
        <f t="shared" si="640"/>
        <v>PASS</v>
      </c>
      <c r="P4606" t="str">
        <f t="shared" si="641"/>
        <v>PASS</v>
      </c>
      <c r="Q4606" t="str">
        <f t="shared" si="642"/>
        <v>PASS</v>
      </c>
      <c r="R4606" t="str">
        <f t="shared" si="643"/>
        <v>PASS</v>
      </c>
      <c r="S4606" t="str">
        <f t="shared" si="644"/>
        <v>PASS</v>
      </c>
      <c r="T4606">
        <f t="shared" si="645"/>
        <v>100</v>
      </c>
      <c r="U4606" t="str">
        <f t="shared" si="646"/>
        <v>Low</v>
      </c>
      <c r="V4606" t="str">
        <f t="shared" si="647"/>
        <v>Clean</v>
      </c>
    </row>
    <row r="4607" spans="1:22" x14ac:dyDescent="0.3">
      <c r="A4607" t="str">
        <f>Raw_Data!A4607</f>
        <v>16053011</v>
      </c>
      <c r="B4607">
        <f>Raw_Data!B4607</f>
        <v>45684</v>
      </c>
      <c r="C4607" t="str">
        <f>Raw_Data!C4607</f>
        <v>MYFEMBREE 40 MG-1 MG-0.5 MG</v>
      </c>
      <c r="D4607" t="str">
        <f>Raw_Data!D4607</f>
        <v>72974041501</v>
      </c>
      <c r="E4607" t="str">
        <f>Raw_Data!E4607</f>
        <v>JOHNSON, PRINCESSA</v>
      </c>
      <c r="F4607" t="str">
        <f>Raw_Data!F4607</f>
        <v>1295754596</v>
      </c>
      <c r="G4607" t="str">
        <f>Raw_Data!H4607</f>
        <v>1</v>
      </c>
      <c r="H4607">
        <f>IFERROR(VLOOKUP(G4607,Store_Map!$A$2:$I$100,3,FALSE),"")</f>
        <v>0</v>
      </c>
      <c r="I4607">
        <f>IFERROR(VLOOKUP(G4607,Store_Map!$A$2:$I$100,4,FALSE),"")</f>
        <v>0</v>
      </c>
      <c r="J4607">
        <f>IFERROR(VLOOKUP(G4607,Store_Map!$A$2:$I$100,5,FALSE),"")</f>
        <v>0</v>
      </c>
      <c r="K4607">
        <f>IFERROR(VLOOKUP(G4607,Store_Map!$A$2:$I$100,6,FALSE),"")</f>
        <v>0</v>
      </c>
      <c r="L4607">
        <f>IFERROR(VLOOKUP(G4607,Store_Map!$A$2:$I$100,7,FALSE),"")</f>
        <v>0</v>
      </c>
      <c r="M4607">
        <f>IFERROR(VLOOKUP(G4607,Store_Map!$A$2:$I$100,8,FALSE),"")</f>
        <v>0</v>
      </c>
      <c r="N4607">
        <f t="shared" si="639"/>
        <v>0</v>
      </c>
      <c r="O4607" t="str">
        <f t="shared" si="640"/>
        <v>PASS</v>
      </c>
      <c r="P4607" t="str">
        <f t="shared" si="641"/>
        <v>PASS</v>
      </c>
      <c r="Q4607" t="str">
        <f t="shared" si="642"/>
        <v>PASS</v>
      </c>
      <c r="R4607" t="str">
        <f t="shared" si="643"/>
        <v>PASS</v>
      </c>
      <c r="S4607" t="str">
        <f t="shared" si="644"/>
        <v>PASS</v>
      </c>
      <c r="T4607">
        <f t="shared" si="645"/>
        <v>100</v>
      </c>
      <c r="U4607" t="str">
        <f t="shared" si="646"/>
        <v>Low</v>
      </c>
      <c r="V4607" t="str">
        <f t="shared" si="647"/>
        <v>Clean</v>
      </c>
    </row>
    <row r="4608" spans="1:22" x14ac:dyDescent="0.3">
      <c r="A4608" t="str">
        <f>Raw_Data!A4608</f>
        <v>16052670</v>
      </c>
      <c r="B4608">
        <f>Raw_Data!B4608</f>
        <v>45684</v>
      </c>
      <c r="C4608" t="str">
        <f>Raw_Data!C4608</f>
        <v>TERBINAFINE HCL 250 MG TABL</v>
      </c>
      <c r="D4608" t="str">
        <f>Raw_Data!D4608</f>
        <v>51991052601</v>
      </c>
      <c r="E4608" t="str">
        <f>Raw_Data!E4608</f>
        <v>GIBBS, JON</v>
      </c>
      <c r="F4608" t="str">
        <f>Raw_Data!F4608</f>
        <v>1700896156</v>
      </c>
      <c r="G4608" t="str">
        <f>Raw_Data!H4608</f>
        <v>1</v>
      </c>
      <c r="H4608">
        <f>IFERROR(VLOOKUP(G4608,Store_Map!$A$2:$I$100,3,FALSE),"")</f>
        <v>0</v>
      </c>
      <c r="I4608">
        <f>IFERROR(VLOOKUP(G4608,Store_Map!$A$2:$I$100,4,FALSE),"")</f>
        <v>0</v>
      </c>
      <c r="J4608">
        <f>IFERROR(VLOOKUP(G4608,Store_Map!$A$2:$I$100,5,FALSE),"")</f>
        <v>0</v>
      </c>
      <c r="K4608">
        <f>IFERROR(VLOOKUP(G4608,Store_Map!$A$2:$I$100,6,FALSE),"")</f>
        <v>0</v>
      </c>
      <c r="L4608">
        <f>IFERROR(VLOOKUP(G4608,Store_Map!$A$2:$I$100,7,FALSE),"")</f>
        <v>0</v>
      </c>
      <c r="M4608">
        <f>IFERROR(VLOOKUP(G4608,Store_Map!$A$2:$I$100,8,FALSE),"")</f>
        <v>0</v>
      </c>
      <c r="N4608">
        <f t="shared" si="639"/>
        <v>0</v>
      </c>
      <c r="O4608" t="str">
        <f t="shared" si="640"/>
        <v>PASS</v>
      </c>
      <c r="P4608" t="str">
        <f t="shared" si="641"/>
        <v>PASS</v>
      </c>
      <c r="Q4608" t="str">
        <f t="shared" si="642"/>
        <v>PASS</v>
      </c>
      <c r="R4608" t="str">
        <f t="shared" si="643"/>
        <v>PASS</v>
      </c>
      <c r="S4608" t="str">
        <f t="shared" si="644"/>
        <v>PASS</v>
      </c>
      <c r="T4608">
        <f t="shared" si="645"/>
        <v>100</v>
      </c>
      <c r="U4608" t="str">
        <f t="shared" si="646"/>
        <v>Low</v>
      </c>
      <c r="V4608" t="str">
        <f t="shared" si="647"/>
        <v>Clean</v>
      </c>
    </row>
    <row r="4609" spans="1:22" x14ac:dyDescent="0.3">
      <c r="A4609" t="str">
        <f>Raw_Data!A4609</f>
        <v>16049807</v>
      </c>
      <c r="B4609">
        <f>Raw_Data!B4609</f>
        <v>45684</v>
      </c>
      <c r="C4609" t="str">
        <f>Raw_Data!C4609</f>
        <v>ROSUVASTATIN CALCIUM 10 MG</v>
      </c>
      <c r="D4609" t="str">
        <f>Raw_Data!D4609</f>
        <v>65862029490</v>
      </c>
      <c r="E4609" t="str">
        <f>Raw_Data!E4609</f>
        <v>FORD, JAMES</v>
      </c>
      <c r="F4609" t="str">
        <f>Raw_Data!F4609</f>
        <v>1033117684</v>
      </c>
      <c r="G4609" t="str">
        <f>Raw_Data!H4609</f>
        <v>1</v>
      </c>
      <c r="H4609">
        <f>IFERROR(VLOOKUP(G4609,Store_Map!$A$2:$I$100,3,FALSE),"")</f>
        <v>0</v>
      </c>
      <c r="I4609">
        <f>IFERROR(VLOOKUP(G4609,Store_Map!$A$2:$I$100,4,FALSE),"")</f>
        <v>0</v>
      </c>
      <c r="J4609">
        <f>IFERROR(VLOOKUP(G4609,Store_Map!$A$2:$I$100,5,FALSE),"")</f>
        <v>0</v>
      </c>
      <c r="K4609">
        <f>IFERROR(VLOOKUP(G4609,Store_Map!$A$2:$I$100,6,FALSE),"")</f>
        <v>0</v>
      </c>
      <c r="L4609">
        <f>IFERROR(VLOOKUP(G4609,Store_Map!$A$2:$I$100,7,FALSE),"")</f>
        <v>0</v>
      </c>
      <c r="M4609">
        <f>IFERROR(VLOOKUP(G4609,Store_Map!$A$2:$I$100,8,FALSE),"")</f>
        <v>0</v>
      </c>
      <c r="N4609">
        <f t="shared" si="639"/>
        <v>0</v>
      </c>
      <c r="O4609" t="str">
        <f t="shared" si="640"/>
        <v>PASS</v>
      </c>
      <c r="P4609" t="str">
        <f t="shared" si="641"/>
        <v>PASS</v>
      </c>
      <c r="Q4609" t="str">
        <f t="shared" si="642"/>
        <v>PASS</v>
      </c>
      <c r="R4609" t="str">
        <f t="shared" si="643"/>
        <v>PASS</v>
      </c>
      <c r="S4609" t="str">
        <f t="shared" si="644"/>
        <v>PASS</v>
      </c>
      <c r="T4609">
        <f t="shared" si="645"/>
        <v>100</v>
      </c>
      <c r="U4609" t="str">
        <f t="shared" si="646"/>
        <v>Low</v>
      </c>
      <c r="V4609" t="str">
        <f t="shared" si="647"/>
        <v>Clean</v>
      </c>
    </row>
    <row r="4610" spans="1:22" x14ac:dyDescent="0.3">
      <c r="A4610" t="str">
        <f>Raw_Data!A4610</f>
        <v>16053272</v>
      </c>
      <c r="B4610">
        <f>Raw_Data!B4610</f>
        <v>45684</v>
      </c>
      <c r="C4610" t="str">
        <f>Raw_Data!C4610</f>
        <v>FLUTICASONE-SALMETEROL 100-</v>
      </c>
      <c r="D4610" t="str">
        <f>Raw_Data!D4610</f>
        <v>66993058497</v>
      </c>
      <c r="E4610" t="str">
        <f>Raw_Data!E4610</f>
        <v>GIBBS, JON</v>
      </c>
      <c r="F4610" t="str">
        <f>Raw_Data!F4610</f>
        <v>1700896156</v>
      </c>
      <c r="G4610" t="str">
        <f>Raw_Data!H4610</f>
        <v>1</v>
      </c>
      <c r="H4610">
        <f>IFERROR(VLOOKUP(G4610,Store_Map!$A$2:$I$100,3,FALSE),"")</f>
        <v>0</v>
      </c>
      <c r="I4610">
        <f>IFERROR(VLOOKUP(G4610,Store_Map!$A$2:$I$100,4,FALSE),"")</f>
        <v>0</v>
      </c>
      <c r="J4610">
        <f>IFERROR(VLOOKUP(G4610,Store_Map!$A$2:$I$100,5,FALSE),"")</f>
        <v>0</v>
      </c>
      <c r="K4610">
        <f>IFERROR(VLOOKUP(G4610,Store_Map!$A$2:$I$100,6,FALSE),"")</f>
        <v>0</v>
      </c>
      <c r="L4610">
        <f>IFERROR(VLOOKUP(G4610,Store_Map!$A$2:$I$100,7,FALSE),"")</f>
        <v>0</v>
      </c>
      <c r="M4610">
        <f>IFERROR(VLOOKUP(G4610,Store_Map!$A$2:$I$100,8,FALSE),"")</f>
        <v>0</v>
      </c>
      <c r="N4610">
        <f t="shared" ref="N4610:N4673" si="648">COUNTBLANK(A4610:M4610)</f>
        <v>0</v>
      </c>
      <c r="O4610" t="str">
        <f t="shared" ref="O4610:O4673" si="649">IF(AND(F4610&lt;&gt;"",LEN(F4610)=10,ISNUMBER(--F4610)),"PASS","REVIEW")</f>
        <v>PASS</v>
      </c>
      <c r="P4610" t="str">
        <f t="shared" ref="P4610:P4673" si="650">IF(AND(D4610&lt;&gt;"",OR(LEN(D4610)=10,LEN(D4610)=11),ISNUMBER(--D4610)),"PASS","REVIEW")</f>
        <v>PASS</v>
      </c>
      <c r="Q4610" t="str">
        <f t="shared" ref="Q4610:Q4673" si="651">IF(H4610&lt;&gt;"","PASS","REVIEW")</f>
        <v>PASS</v>
      </c>
      <c r="R4610" t="str">
        <f t="shared" ref="R4610:R4673" si="652">IF(AND(I4610&lt;&gt;"",J4610&lt;&gt;"",K4610&lt;&gt;"",L4610&lt;&gt;"",M4610&lt;&gt;""),"PASS","REVIEW")</f>
        <v>PASS</v>
      </c>
      <c r="S4610" t="str">
        <f t="shared" ref="S4610:S4673" si="653">IF(OR(N4610&gt;0,O4610="REVIEW",P4610="REVIEW",Q4610="REVIEW",R4610="REVIEW"),"REVIEW","PASS")</f>
        <v>PASS</v>
      </c>
      <c r="T4610">
        <f t="shared" ref="T4610:T4673" si="654">MAX(0,100-(N4610*5)-IF(O4610="REVIEW",15,0)-IF(P4610="REVIEW",10,0)-IF(Q4610="REVIEW",10,0)-IF(R4610="REVIEW",20,0))</f>
        <v>100</v>
      </c>
      <c r="U4610" t="str">
        <f t="shared" ref="U4610:U4673" si="655">IF(T4610&gt;=90,"Low",IF(T4610&gt;=70,"Medium","High"))</f>
        <v>Low</v>
      </c>
      <c r="V4610" t="str">
        <f t="shared" ref="V4610:V4673" si="656">IF(N4610&gt;0,"Missing required fields",IF(O4610="REVIEW","Invalid provider NPI",IF(P4610="REVIEW","Invalid NDC",IF(Q4610="REVIEW","Store mapping incomplete",IF(R4610="REVIEW","Entity mapping incomplete","Clean")))))</f>
        <v>Clean</v>
      </c>
    </row>
    <row r="4611" spans="1:22" x14ac:dyDescent="0.3">
      <c r="A4611" t="str">
        <f>Raw_Data!A4611</f>
        <v>16050827</v>
      </c>
      <c r="B4611">
        <f>Raw_Data!B4611</f>
        <v>45684</v>
      </c>
      <c r="C4611" t="str">
        <f>Raw_Data!C4611</f>
        <v>FUROSEMIDE 20 MG TABLET</v>
      </c>
      <c r="D4611" t="str">
        <f>Raw_Data!D4611</f>
        <v>69315011601</v>
      </c>
      <c r="E4611" t="str">
        <f>Raw_Data!E4611</f>
        <v>GIBBS, JON</v>
      </c>
      <c r="F4611" t="str">
        <f>Raw_Data!F4611</f>
        <v>1700896156</v>
      </c>
      <c r="G4611" t="str">
        <f>Raw_Data!H4611</f>
        <v>1</v>
      </c>
      <c r="H4611">
        <f>IFERROR(VLOOKUP(G4611,Store_Map!$A$2:$I$100,3,FALSE),"")</f>
        <v>0</v>
      </c>
      <c r="I4611">
        <f>IFERROR(VLOOKUP(G4611,Store_Map!$A$2:$I$100,4,FALSE),"")</f>
        <v>0</v>
      </c>
      <c r="J4611">
        <f>IFERROR(VLOOKUP(G4611,Store_Map!$A$2:$I$100,5,FALSE),"")</f>
        <v>0</v>
      </c>
      <c r="K4611">
        <f>IFERROR(VLOOKUP(G4611,Store_Map!$A$2:$I$100,6,FALSE),"")</f>
        <v>0</v>
      </c>
      <c r="L4611">
        <f>IFERROR(VLOOKUP(G4611,Store_Map!$A$2:$I$100,7,FALSE),"")</f>
        <v>0</v>
      </c>
      <c r="M4611">
        <f>IFERROR(VLOOKUP(G4611,Store_Map!$A$2:$I$100,8,FALSE),"")</f>
        <v>0</v>
      </c>
      <c r="N4611">
        <f t="shared" si="648"/>
        <v>0</v>
      </c>
      <c r="O4611" t="str">
        <f t="shared" si="649"/>
        <v>PASS</v>
      </c>
      <c r="P4611" t="str">
        <f t="shared" si="650"/>
        <v>PASS</v>
      </c>
      <c r="Q4611" t="str">
        <f t="shared" si="651"/>
        <v>PASS</v>
      </c>
      <c r="R4611" t="str">
        <f t="shared" si="652"/>
        <v>PASS</v>
      </c>
      <c r="S4611" t="str">
        <f t="shared" si="653"/>
        <v>PASS</v>
      </c>
      <c r="T4611">
        <f t="shared" si="654"/>
        <v>100</v>
      </c>
      <c r="U4611" t="str">
        <f t="shared" si="655"/>
        <v>Low</v>
      </c>
      <c r="V4611" t="str">
        <f t="shared" si="656"/>
        <v>Clean</v>
      </c>
    </row>
    <row r="4612" spans="1:22" x14ac:dyDescent="0.3">
      <c r="A4612" t="str">
        <f>Raw_Data!A4612</f>
        <v>16052458</v>
      </c>
      <c r="B4612">
        <f>Raw_Data!B4612</f>
        <v>45684</v>
      </c>
      <c r="C4612" t="str">
        <f>Raw_Data!C4612</f>
        <v>PANTOPRAZOLE SOD DR 40 MG T</v>
      </c>
      <c r="D4612" t="str">
        <f>Raw_Data!D4612</f>
        <v>65862056090</v>
      </c>
      <c r="E4612" t="str">
        <f>Raw_Data!E4612</f>
        <v>GIBBS, JON</v>
      </c>
      <c r="F4612" t="str">
        <f>Raw_Data!F4612</f>
        <v>1700896156</v>
      </c>
      <c r="G4612" t="str">
        <f>Raw_Data!H4612</f>
        <v>1</v>
      </c>
      <c r="H4612">
        <f>IFERROR(VLOOKUP(G4612,Store_Map!$A$2:$I$100,3,FALSE),"")</f>
        <v>0</v>
      </c>
      <c r="I4612">
        <f>IFERROR(VLOOKUP(G4612,Store_Map!$A$2:$I$100,4,FALSE),"")</f>
        <v>0</v>
      </c>
      <c r="J4612">
        <f>IFERROR(VLOOKUP(G4612,Store_Map!$A$2:$I$100,5,FALSE),"")</f>
        <v>0</v>
      </c>
      <c r="K4612">
        <f>IFERROR(VLOOKUP(G4612,Store_Map!$A$2:$I$100,6,FALSE),"")</f>
        <v>0</v>
      </c>
      <c r="L4612">
        <f>IFERROR(VLOOKUP(G4612,Store_Map!$A$2:$I$100,7,FALSE),"")</f>
        <v>0</v>
      </c>
      <c r="M4612">
        <f>IFERROR(VLOOKUP(G4612,Store_Map!$A$2:$I$100,8,FALSE),"")</f>
        <v>0</v>
      </c>
      <c r="N4612">
        <f t="shared" si="648"/>
        <v>0</v>
      </c>
      <c r="O4612" t="str">
        <f t="shared" si="649"/>
        <v>PASS</v>
      </c>
      <c r="P4612" t="str">
        <f t="shared" si="650"/>
        <v>PASS</v>
      </c>
      <c r="Q4612" t="str">
        <f t="shared" si="651"/>
        <v>PASS</v>
      </c>
      <c r="R4612" t="str">
        <f t="shared" si="652"/>
        <v>PASS</v>
      </c>
      <c r="S4612" t="str">
        <f t="shared" si="653"/>
        <v>PASS</v>
      </c>
      <c r="T4612">
        <f t="shared" si="654"/>
        <v>100</v>
      </c>
      <c r="U4612" t="str">
        <f t="shared" si="655"/>
        <v>Low</v>
      </c>
      <c r="V4612" t="str">
        <f t="shared" si="656"/>
        <v>Clean</v>
      </c>
    </row>
    <row r="4613" spans="1:22" x14ac:dyDescent="0.3">
      <c r="A4613" t="str">
        <f>Raw_Data!A4613</f>
        <v>16053495</v>
      </c>
      <c r="B4613">
        <f>Raw_Data!B4613</f>
        <v>45684</v>
      </c>
      <c r="C4613" t="str">
        <f>Raw_Data!C4613</f>
        <v>LEVOTHYROXINE 25 MCG TABLET</v>
      </c>
      <c r="D4613" t="str">
        <f>Raw_Data!D4613</f>
        <v>68180096509</v>
      </c>
      <c r="E4613" t="str">
        <f>Raw_Data!E4613</f>
        <v>GIBBS, JON</v>
      </c>
      <c r="F4613" t="str">
        <f>Raw_Data!F4613</f>
        <v>1700896156</v>
      </c>
      <c r="G4613" t="str">
        <f>Raw_Data!H4613</f>
        <v>1</v>
      </c>
      <c r="H4613">
        <f>IFERROR(VLOOKUP(G4613,Store_Map!$A$2:$I$100,3,FALSE),"")</f>
        <v>0</v>
      </c>
      <c r="I4613">
        <f>IFERROR(VLOOKUP(G4613,Store_Map!$A$2:$I$100,4,FALSE),"")</f>
        <v>0</v>
      </c>
      <c r="J4613">
        <f>IFERROR(VLOOKUP(G4613,Store_Map!$A$2:$I$100,5,FALSE),"")</f>
        <v>0</v>
      </c>
      <c r="K4613">
        <f>IFERROR(VLOOKUP(G4613,Store_Map!$A$2:$I$100,6,FALSE),"")</f>
        <v>0</v>
      </c>
      <c r="L4613">
        <f>IFERROR(VLOOKUP(G4613,Store_Map!$A$2:$I$100,7,FALSE),"")</f>
        <v>0</v>
      </c>
      <c r="M4613">
        <f>IFERROR(VLOOKUP(G4613,Store_Map!$A$2:$I$100,8,FALSE),"")</f>
        <v>0</v>
      </c>
      <c r="N4613">
        <f t="shared" si="648"/>
        <v>0</v>
      </c>
      <c r="O4613" t="str">
        <f t="shared" si="649"/>
        <v>PASS</v>
      </c>
      <c r="P4613" t="str">
        <f t="shared" si="650"/>
        <v>PASS</v>
      </c>
      <c r="Q4613" t="str">
        <f t="shared" si="651"/>
        <v>PASS</v>
      </c>
      <c r="R4613" t="str">
        <f t="shared" si="652"/>
        <v>PASS</v>
      </c>
      <c r="S4613" t="str">
        <f t="shared" si="653"/>
        <v>PASS</v>
      </c>
      <c r="T4613">
        <f t="shared" si="654"/>
        <v>100</v>
      </c>
      <c r="U4613" t="str">
        <f t="shared" si="655"/>
        <v>Low</v>
      </c>
      <c r="V4613" t="str">
        <f t="shared" si="656"/>
        <v>Clean</v>
      </c>
    </row>
    <row r="4614" spans="1:22" x14ac:dyDescent="0.3">
      <c r="A4614" t="str">
        <f>Raw_Data!A4614</f>
        <v>16053494</v>
      </c>
      <c r="B4614">
        <f>Raw_Data!B4614</f>
        <v>45684</v>
      </c>
      <c r="C4614" t="str">
        <f>Raw_Data!C4614</f>
        <v>FINASTERIDE 5 MG TABLET</v>
      </c>
      <c r="D4614" t="str">
        <f>Raw_Data!D4614</f>
        <v>57237006290</v>
      </c>
      <c r="E4614" t="str">
        <f>Raw_Data!E4614</f>
        <v>GIBBS, JON</v>
      </c>
      <c r="F4614" t="str">
        <f>Raw_Data!F4614</f>
        <v>1700896156</v>
      </c>
      <c r="G4614" t="str">
        <f>Raw_Data!H4614</f>
        <v>1</v>
      </c>
      <c r="H4614">
        <f>IFERROR(VLOOKUP(G4614,Store_Map!$A$2:$I$100,3,FALSE),"")</f>
        <v>0</v>
      </c>
      <c r="I4614">
        <f>IFERROR(VLOOKUP(G4614,Store_Map!$A$2:$I$100,4,FALSE),"")</f>
        <v>0</v>
      </c>
      <c r="J4614">
        <f>IFERROR(VLOOKUP(G4614,Store_Map!$A$2:$I$100,5,FALSE),"")</f>
        <v>0</v>
      </c>
      <c r="K4614">
        <f>IFERROR(VLOOKUP(G4614,Store_Map!$A$2:$I$100,6,FALSE),"")</f>
        <v>0</v>
      </c>
      <c r="L4614">
        <f>IFERROR(VLOOKUP(G4614,Store_Map!$A$2:$I$100,7,FALSE),"")</f>
        <v>0</v>
      </c>
      <c r="M4614">
        <f>IFERROR(VLOOKUP(G4614,Store_Map!$A$2:$I$100,8,FALSE),"")</f>
        <v>0</v>
      </c>
      <c r="N4614">
        <f t="shared" si="648"/>
        <v>0</v>
      </c>
      <c r="O4614" t="str">
        <f t="shared" si="649"/>
        <v>PASS</v>
      </c>
      <c r="P4614" t="str">
        <f t="shared" si="650"/>
        <v>PASS</v>
      </c>
      <c r="Q4614" t="str">
        <f t="shared" si="651"/>
        <v>PASS</v>
      </c>
      <c r="R4614" t="str">
        <f t="shared" si="652"/>
        <v>PASS</v>
      </c>
      <c r="S4614" t="str">
        <f t="shared" si="653"/>
        <v>PASS</v>
      </c>
      <c r="T4614">
        <f t="shared" si="654"/>
        <v>100</v>
      </c>
      <c r="U4614" t="str">
        <f t="shared" si="655"/>
        <v>Low</v>
      </c>
      <c r="V4614" t="str">
        <f t="shared" si="656"/>
        <v>Clean</v>
      </c>
    </row>
    <row r="4615" spans="1:22" x14ac:dyDescent="0.3">
      <c r="A4615" t="str">
        <f>Raw_Data!A4615</f>
        <v>16055566</v>
      </c>
      <c r="B4615">
        <f>Raw_Data!B4615</f>
        <v>45684</v>
      </c>
      <c r="C4615" t="str">
        <f>Raw_Data!C4615</f>
        <v>ATORVASTATIN 40 MG TABLET</v>
      </c>
      <c r="D4615" t="str">
        <f>Raw_Data!D4615</f>
        <v>378395277</v>
      </c>
      <c r="E4615" t="str">
        <f>Raw_Data!E4615</f>
        <v>REHMAN, FAIZ-UR</v>
      </c>
      <c r="F4615" t="str">
        <f>Raw_Data!F4615</f>
        <v>1518304534</v>
      </c>
      <c r="G4615" t="str">
        <f>Raw_Data!H4615</f>
        <v>1</v>
      </c>
      <c r="H4615">
        <f>IFERROR(VLOOKUP(G4615,Store_Map!$A$2:$I$100,3,FALSE),"")</f>
        <v>0</v>
      </c>
      <c r="I4615">
        <f>IFERROR(VLOOKUP(G4615,Store_Map!$A$2:$I$100,4,FALSE),"")</f>
        <v>0</v>
      </c>
      <c r="J4615">
        <f>IFERROR(VLOOKUP(G4615,Store_Map!$A$2:$I$100,5,FALSE),"")</f>
        <v>0</v>
      </c>
      <c r="K4615">
        <f>IFERROR(VLOOKUP(G4615,Store_Map!$A$2:$I$100,6,FALSE),"")</f>
        <v>0</v>
      </c>
      <c r="L4615">
        <f>IFERROR(VLOOKUP(G4615,Store_Map!$A$2:$I$100,7,FALSE),"")</f>
        <v>0</v>
      </c>
      <c r="M4615">
        <f>IFERROR(VLOOKUP(G4615,Store_Map!$A$2:$I$100,8,FALSE),"")</f>
        <v>0</v>
      </c>
      <c r="N4615">
        <f t="shared" si="648"/>
        <v>0</v>
      </c>
      <c r="O4615" t="str">
        <f t="shared" si="649"/>
        <v>PASS</v>
      </c>
      <c r="P4615" t="str">
        <f t="shared" si="650"/>
        <v>REVIEW</v>
      </c>
      <c r="Q4615" t="str">
        <f t="shared" si="651"/>
        <v>PASS</v>
      </c>
      <c r="R4615" t="str">
        <f t="shared" si="652"/>
        <v>PASS</v>
      </c>
      <c r="S4615" t="str">
        <f t="shared" si="653"/>
        <v>REVIEW</v>
      </c>
      <c r="T4615">
        <f t="shared" si="654"/>
        <v>90</v>
      </c>
      <c r="U4615" t="str">
        <f t="shared" si="655"/>
        <v>Low</v>
      </c>
      <c r="V4615" t="str">
        <f t="shared" si="656"/>
        <v>Invalid NDC</v>
      </c>
    </row>
    <row r="4616" spans="1:22" x14ac:dyDescent="0.3">
      <c r="A4616" t="str">
        <f>Raw_Data!A4616</f>
        <v>16055572</v>
      </c>
      <c r="B4616">
        <f>Raw_Data!B4616</f>
        <v>45684</v>
      </c>
      <c r="C4616" t="str">
        <f>Raw_Data!C4616</f>
        <v>ASPIRIN EC 81 MG TABLET</v>
      </c>
      <c r="D4616" t="str">
        <f>Raw_Data!D4616</f>
        <v>536123441</v>
      </c>
      <c r="E4616" t="str">
        <f>Raw_Data!E4616</f>
        <v>REHMAN, FAIZ-UR</v>
      </c>
      <c r="F4616" t="str">
        <f>Raw_Data!F4616</f>
        <v>1518304534</v>
      </c>
      <c r="G4616" t="str">
        <f>Raw_Data!H4616</f>
        <v>1</v>
      </c>
      <c r="H4616">
        <f>IFERROR(VLOOKUP(G4616,Store_Map!$A$2:$I$100,3,FALSE),"")</f>
        <v>0</v>
      </c>
      <c r="I4616">
        <f>IFERROR(VLOOKUP(G4616,Store_Map!$A$2:$I$100,4,FALSE),"")</f>
        <v>0</v>
      </c>
      <c r="J4616">
        <f>IFERROR(VLOOKUP(G4616,Store_Map!$A$2:$I$100,5,FALSE),"")</f>
        <v>0</v>
      </c>
      <c r="K4616">
        <f>IFERROR(VLOOKUP(G4616,Store_Map!$A$2:$I$100,6,FALSE),"")</f>
        <v>0</v>
      </c>
      <c r="L4616">
        <f>IFERROR(VLOOKUP(G4616,Store_Map!$A$2:$I$100,7,FALSE),"")</f>
        <v>0</v>
      </c>
      <c r="M4616">
        <f>IFERROR(VLOOKUP(G4616,Store_Map!$A$2:$I$100,8,FALSE),"")</f>
        <v>0</v>
      </c>
      <c r="N4616">
        <f t="shared" si="648"/>
        <v>0</v>
      </c>
      <c r="O4616" t="str">
        <f t="shared" si="649"/>
        <v>PASS</v>
      </c>
      <c r="P4616" t="str">
        <f t="shared" si="650"/>
        <v>REVIEW</v>
      </c>
      <c r="Q4616" t="str">
        <f t="shared" si="651"/>
        <v>PASS</v>
      </c>
      <c r="R4616" t="str">
        <f t="shared" si="652"/>
        <v>PASS</v>
      </c>
      <c r="S4616" t="str">
        <f t="shared" si="653"/>
        <v>REVIEW</v>
      </c>
      <c r="T4616">
        <f t="shared" si="654"/>
        <v>90</v>
      </c>
      <c r="U4616" t="str">
        <f t="shared" si="655"/>
        <v>Low</v>
      </c>
      <c r="V4616" t="str">
        <f t="shared" si="656"/>
        <v>Invalid NDC</v>
      </c>
    </row>
    <row r="4617" spans="1:22" x14ac:dyDescent="0.3">
      <c r="A4617" t="str">
        <f>Raw_Data!A4617</f>
        <v>14003157</v>
      </c>
      <c r="B4617">
        <f>Raw_Data!B4617</f>
        <v>45684</v>
      </c>
      <c r="C4617" t="str">
        <f>Raw_Data!C4617</f>
        <v>ALPRAZOLAM 0.5 MG TABLET</v>
      </c>
      <c r="D4617" t="str">
        <f>Raw_Data!D4617</f>
        <v>781107701</v>
      </c>
      <c r="E4617" t="str">
        <f>Raw_Data!E4617</f>
        <v>WILEY, DARYL</v>
      </c>
      <c r="F4617" t="str">
        <f>Raw_Data!F4617</f>
        <v>1508859448</v>
      </c>
      <c r="G4617" t="str">
        <f>Raw_Data!H4617</f>
        <v>1</v>
      </c>
      <c r="H4617">
        <f>IFERROR(VLOOKUP(G4617,Store_Map!$A$2:$I$100,3,FALSE),"")</f>
        <v>0</v>
      </c>
      <c r="I4617">
        <f>IFERROR(VLOOKUP(G4617,Store_Map!$A$2:$I$100,4,FALSE),"")</f>
        <v>0</v>
      </c>
      <c r="J4617">
        <f>IFERROR(VLOOKUP(G4617,Store_Map!$A$2:$I$100,5,FALSE),"")</f>
        <v>0</v>
      </c>
      <c r="K4617">
        <f>IFERROR(VLOOKUP(G4617,Store_Map!$A$2:$I$100,6,FALSE),"")</f>
        <v>0</v>
      </c>
      <c r="L4617">
        <f>IFERROR(VLOOKUP(G4617,Store_Map!$A$2:$I$100,7,FALSE),"")</f>
        <v>0</v>
      </c>
      <c r="M4617">
        <f>IFERROR(VLOOKUP(G4617,Store_Map!$A$2:$I$100,8,FALSE),"")</f>
        <v>0</v>
      </c>
      <c r="N4617">
        <f t="shared" si="648"/>
        <v>0</v>
      </c>
      <c r="O4617" t="str">
        <f t="shared" si="649"/>
        <v>PASS</v>
      </c>
      <c r="P4617" t="str">
        <f t="shared" si="650"/>
        <v>REVIEW</v>
      </c>
      <c r="Q4617" t="str">
        <f t="shared" si="651"/>
        <v>PASS</v>
      </c>
      <c r="R4617" t="str">
        <f t="shared" si="652"/>
        <v>PASS</v>
      </c>
      <c r="S4617" t="str">
        <f t="shared" si="653"/>
        <v>REVIEW</v>
      </c>
      <c r="T4617">
        <f t="shared" si="654"/>
        <v>90</v>
      </c>
      <c r="U4617" t="str">
        <f t="shared" si="655"/>
        <v>Low</v>
      </c>
      <c r="V4617" t="str">
        <f t="shared" si="656"/>
        <v>Invalid NDC</v>
      </c>
    </row>
    <row r="4618" spans="1:22" x14ac:dyDescent="0.3">
      <c r="A4618" t="str">
        <f>Raw_Data!A4618</f>
        <v>16055115</v>
      </c>
      <c r="B4618">
        <f>Raw_Data!B4618</f>
        <v>45685</v>
      </c>
      <c r="C4618" t="str">
        <f>Raw_Data!C4618</f>
        <v>METFORMIN HCL 1,000 MG TABL</v>
      </c>
      <c r="D4618" t="str">
        <f>Raw_Data!D4618</f>
        <v>70010006509</v>
      </c>
      <c r="E4618" t="str">
        <f>Raw_Data!E4618</f>
        <v>GIBBS, JON</v>
      </c>
      <c r="F4618" t="str">
        <f>Raw_Data!F4618</f>
        <v>1700896156</v>
      </c>
      <c r="G4618" t="str">
        <f>Raw_Data!H4618</f>
        <v>1</v>
      </c>
      <c r="H4618">
        <f>IFERROR(VLOOKUP(G4618,Store_Map!$A$2:$I$100,3,FALSE),"")</f>
        <v>0</v>
      </c>
      <c r="I4618">
        <f>IFERROR(VLOOKUP(G4618,Store_Map!$A$2:$I$100,4,FALSE),"")</f>
        <v>0</v>
      </c>
      <c r="J4618">
        <f>IFERROR(VLOOKUP(G4618,Store_Map!$A$2:$I$100,5,FALSE),"")</f>
        <v>0</v>
      </c>
      <c r="K4618">
        <f>IFERROR(VLOOKUP(G4618,Store_Map!$A$2:$I$100,6,FALSE),"")</f>
        <v>0</v>
      </c>
      <c r="L4618">
        <f>IFERROR(VLOOKUP(G4618,Store_Map!$A$2:$I$100,7,FALSE),"")</f>
        <v>0</v>
      </c>
      <c r="M4618">
        <f>IFERROR(VLOOKUP(G4618,Store_Map!$A$2:$I$100,8,FALSE),"")</f>
        <v>0</v>
      </c>
      <c r="N4618">
        <f t="shared" si="648"/>
        <v>0</v>
      </c>
      <c r="O4618" t="str">
        <f t="shared" si="649"/>
        <v>PASS</v>
      </c>
      <c r="P4618" t="str">
        <f t="shared" si="650"/>
        <v>PASS</v>
      </c>
      <c r="Q4618" t="str">
        <f t="shared" si="651"/>
        <v>PASS</v>
      </c>
      <c r="R4618" t="str">
        <f t="shared" si="652"/>
        <v>PASS</v>
      </c>
      <c r="S4618" t="str">
        <f t="shared" si="653"/>
        <v>PASS</v>
      </c>
      <c r="T4618">
        <f t="shared" si="654"/>
        <v>100</v>
      </c>
      <c r="U4618" t="str">
        <f t="shared" si="655"/>
        <v>Low</v>
      </c>
      <c r="V4618" t="str">
        <f t="shared" si="656"/>
        <v>Clean</v>
      </c>
    </row>
    <row r="4619" spans="1:22" x14ac:dyDescent="0.3">
      <c r="A4619" t="str">
        <f>Raw_Data!A4619</f>
        <v>16055114</v>
      </c>
      <c r="B4619">
        <f>Raw_Data!B4619</f>
        <v>45685</v>
      </c>
      <c r="C4619" t="str">
        <f>Raw_Data!C4619</f>
        <v>FENOFIBRATE 145 MG TABLET</v>
      </c>
      <c r="D4619" t="str">
        <f>Raw_Data!D4619</f>
        <v>43547043109</v>
      </c>
      <c r="E4619" t="str">
        <f>Raw_Data!E4619</f>
        <v>GIBBS, JON</v>
      </c>
      <c r="F4619" t="str">
        <f>Raw_Data!F4619</f>
        <v>1700896156</v>
      </c>
      <c r="G4619" t="str">
        <f>Raw_Data!H4619</f>
        <v>1</v>
      </c>
      <c r="H4619">
        <f>IFERROR(VLOOKUP(G4619,Store_Map!$A$2:$I$100,3,FALSE),"")</f>
        <v>0</v>
      </c>
      <c r="I4619">
        <f>IFERROR(VLOOKUP(G4619,Store_Map!$A$2:$I$100,4,FALSE),"")</f>
        <v>0</v>
      </c>
      <c r="J4619">
        <f>IFERROR(VLOOKUP(G4619,Store_Map!$A$2:$I$100,5,FALSE),"")</f>
        <v>0</v>
      </c>
      <c r="K4619">
        <f>IFERROR(VLOOKUP(G4619,Store_Map!$A$2:$I$100,6,FALSE),"")</f>
        <v>0</v>
      </c>
      <c r="L4619">
        <f>IFERROR(VLOOKUP(G4619,Store_Map!$A$2:$I$100,7,FALSE),"")</f>
        <v>0</v>
      </c>
      <c r="M4619">
        <f>IFERROR(VLOOKUP(G4619,Store_Map!$A$2:$I$100,8,FALSE),"")</f>
        <v>0</v>
      </c>
      <c r="N4619">
        <f t="shared" si="648"/>
        <v>0</v>
      </c>
      <c r="O4619" t="str">
        <f t="shared" si="649"/>
        <v>PASS</v>
      </c>
      <c r="P4619" t="str">
        <f t="shared" si="650"/>
        <v>PASS</v>
      </c>
      <c r="Q4619" t="str">
        <f t="shared" si="651"/>
        <v>PASS</v>
      </c>
      <c r="R4619" t="str">
        <f t="shared" si="652"/>
        <v>PASS</v>
      </c>
      <c r="S4619" t="str">
        <f t="shared" si="653"/>
        <v>PASS</v>
      </c>
      <c r="T4619">
        <f t="shared" si="654"/>
        <v>100</v>
      </c>
      <c r="U4619" t="str">
        <f t="shared" si="655"/>
        <v>Low</v>
      </c>
      <c r="V4619" t="str">
        <f t="shared" si="656"/>
        <v>Clean</v>
      </c>
    </row>
    <row r="4620" spans="1:22" x14ac:dyDescent="0.3">
      <c r="A4620" t="str">
        <f>Raw_Data!A4620</f>
        <v>16055113</v>
      </c>
      <c r="B4620">
        <f>Raw_Data!B4620</f>
        <v>45685</v>
      </c>
      <c r="C4620" t="str">
        <f>Raw_Data!C4620</f>
        <v>LEVOTHYROXINE 25 MCG TABLET</v>
      </c>
      <c r="D4620" t="str">
        <f>Raw_Data!D4620</f>
        <v>68180096509</v>
      </c>
      <c r="E4620" t="str">
        <f>Raw_Data!E4620</f>
        <v>GIBBS, JON</v>
      </c>
      <c r="F4620" t="str">
        <f>Raw_Data!F4620</f>
        <v>1700896156</v>
      </c>
      <c r="G4620" t="str">
        <f>Raw_Data!H4620</f>
        <v>1</v>
      </c>
      <c r="H4620">
        <f>IFERROR(VLOOKUP(G4620,Store_Map!$A$2:$I$100,3,FALSE),"")</f>
        <v>0</v>
      </c>
      <c r="I4620">
        <f>IFERROR(VLOOKUP(G4620,Store_Map!$A$2:$I$100,4,FALSE),"")</f>
        <v>0</v>
      </c>
      <c r="J4620">
        <f>IFERROR(VLOOKUP(G4620,Store_Map!$A$2:$I$100,5,FALSE),"")</f>
        <v>0</v>
      </c>
      <c r="K4620">
        <f>IFERROR(VLOOKUP(G4620,Store_Map!$A$2:$I$100,6,FALSE),"")</f>
        <v>0</v>
      </c>
      <c r="L4620">
        <f>IFERROR(VLOOKUP(G4620,Store_Map!$A$2:$I$100,7,FALSE),"")</f>
        <v>0</v>
      </c>
      <c r="M4620">
        <f>IFERROR(VLOOKUP(G4620,Store_Map!$A$2:$I$100,8,FALSE),"")</f>
        <v>0</v>
      </c>
      <c r="N4620">
        <f t="shared" si="648"/>
        <v>0</v>
      </c>
      <c r="O4620" t="str">
        <f t="shared" si="649"/>
        <v>PASS</v>
      </c>
      <c r="P4620" t="str">
        <f t="shared" si="650"/>
        <v>PASS</v>
      </c>
      <c r="Q4620" t="str">
        <f t="shared" si="651"/>
        <v>PASS</v>
      </c>
      <c r="R4620" t="str">
        <f t="shared" si="652"/>
        <v>PASS</v>
      </c>
      <c r="S4620" t="str">
        <f t="shared" si="653"/>
        <v>PASS</v>
      </c>
      <c r="T4620">
        <f t="shared" si="654"/>
        <v>100</v>
      </c>
      <c r="U4620" t="str">
        <f t="shared" si="655"/>
        <v>Low</v>
      </c>
      <c r="V4620" t="str">
        <f t="shared" si="656"/>
        <v>Clean</v>
      </c>
    </row>
    <row r="4621" spans="1:22" x14ac:dyDescent="0.3">
      <c r="A4621" t="str">
        <f>Raw_Data!A4621</f>
        <v>16055112</v>
      </c>
      <c r="B4621">
        <f>Raw_Data!B4621</f>
        <v>45685</v>
      </c>
      <c r="C4621" t="str">
        <f>Raw_Data!C4621</f>
        <v>LISINOPRIL 20 MG TABLET</v>
      </c>
      <c r="D4621" t="str">
        <f>Raw_Data!D4621</f>
        <v>68180098103</v>
      </c>
      <c r="E4621" t="str">
        <f>Raw_Data!E4621</f>
        <v>GIBBS, JON</v>
      </c>
      <c r="F4621" t="str">
        <f>Raw_Data!F4621</f>
        <v>1700896156</v>
      </c>
      <c r="G4621" t="str">
        <f>Raw_Data!H4621</f>
        <v>1</v>
      </c>
      <c r="H4621">
        <f>IFERROR(VLOOKUP(G4621,Store_Map!$A$2:$I$100,3,FALSE),"")</f>
        <v>0</v>
      </c>
      <c r="I4621">
        <f>IFERROR(VLOOKUP(G4621,Store_Map!$A$2:$I$100,4,FALSE),"")</f>
        <v>0</v>
      </c>
      <c r="J4621">
        <f>IFERROR(VLOOKUP(G4621,Store_Map!$A$2:$I$100,5,FALSE),"")</f>
        <v>0</v>
      </c>
      <c r="K4621">
        <f>IFERROR(VLOOKUP(G4621,Store_Map!$A$2:$I$100,6,FALSE),"")</f>
        <v>0</v>
      </c>
      <c r="L4621">
        <f>IFERROR(VLOOKUP(G4621,Store_Map!$A$2:$I$100,7,FALSE),"")</f>
        <v>0</v>
      </c>
      <c r="M4621">
        <f>IFERROR(VLOOKUP(G4621,Store_Map!$A$2:$I$100,8,FALSE),"")</f>
        <v>0</v>
      </c>
      <c r="N4621">
        <f t="shared" si="648"/>
        <v>0</v>
      </c>
      <c r="O4621" t="str">
        <f t="shared" si="649"/>
        <v>PASS</v>
      </c>
      <c r="P4621" t="str">
        <f t="shared" si="650"/>
        <v>PASS</v>
      </c>
      <c r="Q4621" t="str">
        <f t="shared" si="651"/>
        <v>PASS</v>
      </c>
      <c r="R4621" t="str">
        <f t="shared" si="652"/>
        <v>PASS</v>
      </c>
      <c r="S4621" t="str">
        <f t="shared" si="653"/>
        <v>PASS</v>
      </c>
      <c r="T4621">
        <f t="shared" si="654"/>
        <v>100</v>
      </c>
      <c r="U4621" t="str">
        <f t="shared" si="655"/>
        <v>Low</v>
      </c>
      <c r="V4621" t="str">
        <f t="shared" si="656"/>
        <v>Clean</v>
      </c>
    </row>
    <row r="4622" spans="1:22" x14ac:dyDescent="0.3">
      <c r="A4622" t="str">
        <f>Raw_Data!A4622</f>
        <v>16055486</v>
      </c>
      <c r="B4622">
        <f>Raw_Data!B4622</f>
        <v>45685</v>
      </c>
      <c r="C4622" t="str">
        <f>Raw_Data!C4622</f>
        <v>NYSTATIN 100,000 UNIT/GM OI</v>
      </c>
      <c r="D4622" t="str">
        <f>Raw_Data!D4622</f>
        <v>45802004811</v>
      </c>
      <c r="E4622" t="str">
        <f>Raw_Data!E4622</f>
        <v>GIBBS, JON</v>
      </c>
      <c r="F4622" t="str">
        <f>Raw_Data!F4622</f>
        <v>1700896156</v>
      </c>
      <c r="G4622" t="str">
        <f>Raw_Data!H4622</f>
        <v>1</v>
      </c>
      <c r="H4622">
        <f>IFERROR(VLOOKUP(G4622,Store_Map!$A$2:$I$100,3,FALSE),"")</f>
        <v>0</v>
      </c>
      <c r="I4622">
        <f>IFERROR(VLOOKUP(G4622,Store_Map!$A$2:$I$100,4,FALSE),"")</f>
        <v>0</v>
      </c>
      <c r="J4622">
        <f>IFERROR(VLOOKUP(G4622,Store_Map!$A$2:$I$100,5,FALSE),"")</f>
        <v>0</v>
      </c>
      <c r="K4622">
        <f>IFERROR(VLOOKUP(G4622,Store_Map!$A$2:$I$100,6,FALSE),"")</f>
        <v>0</v>
      </c>
      <c r="L4622">
        <f>IFERROR(VLOOKUP(G4622,Store_Map!$A$2:$I$100,7,FALSE),"")</f>
        <v>0</v>
      </c>
      <c r="M4622">
        <f>IFERROR(VLOOKUP(G4622,Store_Map!$A$2:$I$100,8,FALSE),"")</f>
        <v>0</v>
      </c>
      <c r="N4622">
        <f t="shared" si="648"/>
        <v>0</v>
      </c>
      <c r="O4622" t="str">
        <f t="shared" si="649"/>
        <v>PASS</v>
      </c>
      <c r="P4622" t="str">
        <f t="shared" si="650"/>
        <v>PASS</v>
      </c>
      <c r="Q4622" t="str">
        <f t="shared" si="651"/>
        <v>PASS</v>
      </c>
      <c r="R4622" t="str">
        <f t="shared" si="652"/>
        <v>PASS</v>
      </c>
      <c r="S4622" t="str">
        <f t="shared" si="653"/>
        <v>PASS</v>
      </c>
      <c r="T4622">
        <f t="shared" si="654"/>
        <v>100</v>
      </c>
      <c r="U4622" t="str">
        <f t="shared" si="655"/>
        <v>Low</v>
      </c>
      <c r="V4622" t="str">
        <f t="shared" si="656"/>
        <v>Clean</v>
      </c>
    </row>
    <row r="4623" spans="1:22" x14ac:dyDescent="0.3">
      <c r="A4623" t="str">
        <f>Raw_Data!A4623</f>
        <v>16055573</v>
      </c>
      <c r="B4623">
        <f>Raw_Data!B4623</f>
        <v>45685</v>
      </c>
      <c r="C4623" t="str">
        <f>Raw_Data!C4623</f>
        <v>LOSARTAN POTASSIUM 25 MG TA</v>
      </c>
      <c r="D4623" t="str">
        <f>Raw_Data!D4623</f>
        <v>65862020190</v>
      </c>
      <c r="E4623" t="str">
        <f>Raw_Data!E4623</f>
        <v>GIBBS, JON</v>
      </c>
      <c r="F4623" t="str">
        <f>Raw_Data!F4623</f>
        <v>1700896156</v>
      </c>
      <c r="G4623" t="str">
        <f>Raw_Data!H4623</f>
        <v>1</v>
      </c>
      <c r="H4623">
        <f>IFERROR(VLOOKUP(G4623,Store_Map!$A$2:$I$100,3,FALSE),"")</f>
        <v>0</v>
      </c>
      <c r="I4623">
        <f>IFERROR(VLOOKUP(G4623,Store_Map!$A$2:$I$100,4,FALSE),"")</f>
        <v>0</v>
      </c>
      <c r="J4623">
        <f>IFERROR(VLOOKUP(G4623,Store_Map!$A$2:$I$100,5,FALSE),"")</f>
        <v>0</v>
      </c>
      <c r="K4623">
        <f>IFERROR(VLOOKUP(G4623,Store_Map!$A$2:$I$100,6,FALSE),"")</f>
        <v>0</v>
      </c>
      <c r="L4623">
        <f>IFERROR(VLOOKUP(G4623,Store_Map!$A$2:$I$100,7,FALSE),"")</f>
        <v>0</v>
      </c>
      <c r="M4623">
        <f>IFERROR(VLOOKUP(G4623,Store_Map!$A$2:$I$100,8,FALSE),"")</f>
        <v>0</v>
      </c>
      <c r="N4623">
        <f t="shared" si="648"/>
        <v>0</v>
      </c>
      <c r="O4623" t="str">
        <f t="shared" si="649"/>
        <v>PASS</v>
      </c>
      <c r="P4623" t="str">
        <f t="shared" si="650"/>
        <v>PASS</v>
      </c>
      <c r="Q4623" t="str">
        <f t="shared" si="651"/>
        <v>PASS</v>
      </c>
      <c r="R4623" t="str">
        <f t="shared" si="652"/>
        <v>PASS</v>
      </c>
      <c r="S4623" t="str">
        <f t="shared" si="653"/>
        <v>PASS</v>
      </c>
      <c r="T4623">
        <f t="shared" si="654"/>
        <v>100</v>
      </c>
      <c r="U4623" t="str">
        <f t="shared" si="655"/>
        <v>Low</v>
      </c>
      <c r="V4623" t="str">
        <f t="shared" si="656"/>
        <v>Clean</v>
      </c>
    </row>
    <row r="4624" spans="1:22" x14ac:dyDescent="0.3">
      <c r="A4624" t="str">
        <f>Raw_Data!A4624</f>
        <v>16053759</v>
      </c>
      <c r="B4624">
        <f>Raw_Data!B4624</f>
        <v>45685</v>
      </c>
      <c r="C4624" t="str">
        <f>Raw_Data!C4624</f>
        <v>ALLOPURINOL 300 MG TABLET</v>
      </c>
      <c r="D4624" t="str">
        <f>Raw_Data!D4624</f>
        <v>23155069401</v>
      </c>
      <c r="E4624" t="str">
        <f>Raw_Data!E4624</f>
        <v>FORD, JAMES</v>
      </c>
      <c r="F4624" t="str">
        <f>Raw_Data!F4624</f>
        <v>1033117684</v>
      </c>
      <c r="G4624" t="str">
        <f>Raw_Data!H4624</f>
        <v>1</v>
      </c>
      <c r="H4624">
        <f>IFERROR(VLOOKUP(G4624,Store_Map!$A$2:$I$100,3,FALSE),"")</f>
        <v>0</v>
      </c>
      <c r="I4624">
        <f>IFERROR(VLOOKUP(G4624,Store_Map!$A$2:$I$100,4,FALSE),"")</f>
        <v>0</v>
      </c>
      <c r="J4624">
        <f>IFERROR(VLOOKUP(G4624,Store_Map!$A$2:$I$100,5,FALSE),"")</f>
        <v>0</v>
      </c>
      <c r="K4624">
        <f>IFERROR(VLOOKUP(G4624,Store_Map!$A$2:$I$100,6,FALSE),"")</f>
        <v>0</v>
      </c>
      <c r="L4624">
        <f>IFERROR(VLOOKUP(G4624,Store_Map!$A$2:$I$100,7,FALSE),"")</f>
        <v>0</v>
      </c>
      <c r="M4624">
        <f>IFERROR(VLOOKUP(G4624,Store_Map!$A$2:$I$100,8,FALSE),"")</f>
        <v>0</v>
      </c>
      <c r="N4624">
        <f t="shared" si="648"/>
        <v>0</v>
      </c>
      <c r="O4624" t="str">
        <f t="shared" si="649"/>
        <v>PASS</v>
      </c>
      <c r="P4624" t="str">
        <f t="shared" si="650"/>
        <v>PASS</v>
      </c>
      <c r="Q4624" t="str">
        <f t="shared" si="651"/>
        <v>PASS</v>
      </c>
      <c r="R4624" t="str">
        <f t="shared" si="652"/>
        <v>PASS</v>
      </c>
      <c r="S4624" t="str">
        <f t="shared" si="653"/>
        <v>PASS</v>
      </c>
      <c r="T4624">
        <f t="shared" si="654"/>
        <v>100</v>
      </c>
      <c r="U4624" t="str">
        <f t="shared" si="655"/>
        <v>Low</v>
      </c>
      <c r="V4624" t="str">
        <f t="shared" si="656"/>
        <v>Clean</v>
      </c>
    </row>
    <row r="4625" spans="1:22" x14ac:dyDescent="0.3">
      <c r="A4625" t="str">
        <f>Raw_Data!A4625</f>
        <v>16053760</v>
      </c>
      <c r="B4625">
        <f>Raw_Data!B4625</f>
        <v>45685</v>
      </c>
      <c r="C4625" t="str">
        <f>Raw_Data!C4625</f>
        <v>LEVOCETIRIZINE 5 MG TABLET</v>
      </c>
      <c r="D4625" t="str">
        <f>Raw_Data!D4625</f>
        <v>33342020010</v>
      </c>
      <c r="E4625" t="str">
        <f>Raw_Data!E4625</f>
        <v>FORD, JAMES</v>
      </c>
      <c r="F4625" t="str">
        <f>Raw_Data!F4625</f>
        <v>1033117684</v>
      </c>
      <c r="G4625" t="str">
        <f>Raw_Data!H4625</f>
        <v>1</v>
      </c>
      <c r="H4625">
        <f>IFERROR(VLOOKUP(G4625,Store_Map!$A$2:$I$100,3,FALSE),"")</f>
        <v>0</v>
      </c>
      <c r="I4625">
        <f>IFERROR(VLOOKUP(G4625,Store_Map!$A$2:$I$100,4,FALSE),"")</f>
        <v>0</v>
      </c>
      <c r="J4625">
        <f>IFERROR(VLOOKUP(G4625,Store_Map!$A$2:$I$100,5,FALSE),"")</f>
        <v>0</v>
      </c>
      <c r="K4625">
        <f>IFERROR(VLOOKUP(G4625,Store_Map!$A$2:$I$100,6,FALSE),"")</f>
        <v>0</v>
      </c>
      <c r="L4625">
        <f>IFERROR(VLOOKUP(G4625,Store_Map!$A$2:$I$100,7,FALSE),"")</f>
        <v>0</v>
      </c>
      <c r="M4625">
        <f>IFERROR(VLOOKUP(G4625,Store_Map!$A$2:$I$100,8,FALSE),"")</f>
        <v>0</v>
      </c>
      <c r="N4625">
        <f t="shared" si="648"/>
        <v>0</v>
      </c>
      <c r="O4625" t="str">
        <f t="shared" si="649"/>
        <v>PASS</v>
      </c>
      <c r="P4625" t="str">
        <f t="shared" si="650"/>
        <v>PASS</v>
      </c>
      <c r="Q4625" t="str">
        <f t="shared" si="651"/>
        <v>PASS</v>
      </c>
      <c r="R4625" t="str">
        <f t="shared" si="652"/>
        <v>PASS</v>
      </c>
      <c r="S4625" t="str">
        <f t="shared" si="653"/>
        <v>PASS</v>
      </c>
      <c r="T4625">
        <f t="shared" si="654"/>
        <v>100</v>
      </c>
      <c r="U4625" t="str">
        <f t="shared" si="655"/>
        <v>Low</v>
      </c>
      <c r="V4625" t="str">
        <f t="shared" si="656"/>
        <v>Clean</v>
      </c>
    </row>
    <row r="4626" spans="1:22" x14ac:dyDescent="0.3">
      <c r="A4626" t="str">
        <f>Raw_Data!A4626</f>
        <v>16053753</v>
      </c>
      <c r="B4626">
        <f>Raw_Data!B4626</f>
        <v>45685</v>
      </c>
      <c r="C4626" t="str">
        <f>Raw_Data!C4626</f>
        <v>FUROSEMIDE 40 MG TABLET</v>
      </c>
      <c r="D4626" t="str">
        <f>Raw_Data!D4626</f>
        <v>69315011701</v>
      </c>
      <c r="E4626" t="str">
        <f>Raw_Data!E4626</f>
        <v>FORD, JAMES</v>
      </c>
      <c r="F4626" t="str">
        <f>Raw_Data!F4626</f>
        <v>1033117684</v>
      </c>
      <c r="G4626" t="str">
        <f>Raw_Data!H4626</f>
        <v>1</v>
      </c>
      <c r="H4626">
        <f>IFERROR(VLOOKUP(G4626,Store_Map!$A$2:$I$100,3,FALSE),"")</f>
        <v>0</v>
      </c>
      <c r="I4626">
        <f>IFERROR(VLOOKUP(G4626,Store_Map!$A$2:$I$100,4,FALSE),"")</f>
        <v>0</v>
      </c>
      <c r="J4626">
        <f>IFERROR(VLOOKUP(G4626,Store_Map!$A$2:$I$100,5,FALSE),"")</f>
        <v>0</v>
      </c>
      <c r="K4626">
        <f>IFERROR(VLOOKUP(G4626,Store_Map!$A$2:$I$100,6,FALSE),"")</f>
        <v>0</v>
      </c>
      <c r="L4626">
        <f>IFERROR(VLOOKUP(G4626,Store_Map!$A$2:$I$100,7,FALSE),"")</f>
        <v>0</v>
      </c>
      <c r="M4626">
        <f>IFERROR(VLOOKUP(G4626,Store_Map!$A$2:$I$100,8,FALSE),"")</f>
        <v>0</v>
      </c>
      <c r="N4626">
        <f t="shared" si="648"/>
        <v>0</v>
      </c>
      <c r="O4626" t="str">
        <f t="shared" si="649"/>
        <v>PASS</v>
      </c>
      <c r="P4626" t="str">
        <f t="shared" si="650"/>
        <v>PASS</v>
      </c>
      <c r="Q4626" t="str">
        <f t="shared" si="651"/>
        <v>PASS</v>
      </c>
      <c r="R4626" t="str">
        <f t="shared" si="652"/>
        <v>PASS</v>
      </c>
      <c r="S4626" t="str">
        <f t="shared" si="653"/>
        <v>PASS</v>
      </c>
      <c r="T4626">
        <f t="shared" si="654"/>
        <v>100</v>
      </c>
      <c r="U4626" t="str">
        <f t="shared" si="655"/>
        <v>Low</v>
      </c>
      <c r="V4626" t="str">
        <f t="shared" si="656"/>
        <v>Clean</v>
      </c>
    </row>
    <row r="4627" spans="1:22" x14ac:dyDescent="0.3">
      <c r="A4627" t="str">
        <f>Raw_Data!A4627</f>
        <v>16053989</v>
      </c>
      <c r="B4627">
        <f>Raw_Data!B4627</f>
        <v>45685</v>
      </c>
      <c r="C4627" t="str">
        <f>Raw_Data!C4627</f>
        <v>PIOGLITAZONE HCL 45 MG TABL</v>
      </c>
      <c r="D4627" t="str">
        <f>Raw_Data!D4627</f>
        <v>65862051430</v>
      </c>
      <c r="E4627" t="str">
        <f>Raw_Data!E4627</f>
        <v>GIBBS, JON</v>
      </c>
      <c r="F4627" t="str">
        <f>Raw_Data!F4627</f>
        <v>1700896156</v>
      </c>
      <c r="G4627" t="str">
        <f>Raw_Data!H4627</f>
        <v>1</v>
      </c>
      <c r="H4627">
        <f>IFERROR(VLOOKUP(G4627,Store_Map!$A$2:$I$100,3,FALSE),"")</f>
        <v>0</v>
      </c>
      <c r="I4627">
        <f>IFERROR(VLOOKUP(G4627,Store_Map!$A$2:$I$100,4,FALSE),"")</f>
        <v>0</v>
      </c>
      <c r="J4627">
        <f>IFERROR(VLOOKUP(G4627,Store_Map!$A$2:$I$100,5,FALSE),"")</f>
        <v>0</v>
      </c>
      <c r="K4627">
        <f>IFERROR(VLOOKUP(G4627,Store_Map!$A$2:$I$100,6,FALSE),"")</f>
        <v>0</v>
      </c>
      <c r="L4627">
        <f>IFERROR(VLOOKUP(G4627,Store_Map!$A$2:$I$100,7,FALSE),"")</f>
        <v>0</v>
      </c>
      <c r="M4627">
        <f>IFERROR(VLOOKUP(G4627,Store_Map!$A$2:$I$100,8,FALSE),"")</f>
        <v>0</v>
      </c>
      <c r="N4627">
        <f t="shared" si="648"/>
        <v>0</v>
      </c>
      <c r="O4627" t="str">
        <f t="shared" si="649"/>
        <v>PASS</v>
      </c>
      <c r="P4627" t="str">
        <f t="shared" si="650"/>
        <v>PASS</v>
      </c>
      <c r="Q4627" t="str">
        <f t="shared" si="651"/>
        <v>PASS</v>
      </c>
      <c r="R4627" t="str">
        <f t="shared" si="652"/>
        <v>PASS</v>
      </c>
      <c r="S4627" t="str">
        <f t="shared" si="653"/>
        <v>PASS</v>
      </c>
      <c r="T4627">
        <f t="shared" si="654"/>
        <v>100</v>
      </c>
      <c r="U4627" t="str">
        <f t="shared" si="655"/>
        <v>Low</v>
      </c>
      <c r="V4627" t="str">
        <f t="shared" si="656"/>
        <v>Clean</v>
      </c>
    </row>
    <row r="4628" spans="1:22" x14ac:dyDescent="0.3">
      <c r="A4628" t="str">
        <f>Raw_Data!A4628</f>
        <v>16052541</v>
      </c>
      <c r="B4628">
        <f>Raw_Data!B4628</f>
        <v>45685</v>
      </c>
      <c r="C4628" t="str">
        <f>Raw_Data!C4628</f>
        <v>TAMSULOSIN HCL 0.4 MG CAPSU</v>
      </c>
      <c r="D4628" t="str">
        <f>Raw_Data!D4628</f>
        <v>65862059801</v>
      </c>
      <c r="E4628" t="str">
        <f>Raw_Data!E4628</f>
        <v>GIBBS, JON</v>
      </c>
      <c r="F4628" t="str">
        <f>Raw_Data!F4628</f>
        <v>1700896156</v>
      </c>
      <c r="G4628" t="str">
        <f>Raw_Data!H4628</f>
        <v>1</v>
      </c>
      <c r="H4628">
        <f>IFERROR(VLOOKUP(G4628,Store_Map!$A$2:$I$100,3,FALSE),"")</f>
        <v>0</v>
      </c>
      <c r="I4628">
        <f>IFERROR(VLOOKUP(G4628,Store_Map!$A$2:$I$100,4,FALSE),"")</f>
        <v>0</v>
      </c>
      <c r="J4628">
        <f>IFERROR(VLOOKUP(G4628,Store_Map!$A$2:$I$100,5,FALSE),"")</f>
        <v>0</v>
      </c>
      <c r="K4628">
        <f>IFERROR(VLOOKUP(G4628,Store_Map!$A$2:$I$100,6,FALSE),"")</f>
        <v>0</v>
      </c>
      <c r="L4628">
        <f>IFERROR(VLOOKUP(G4628,Store_Map!$A$2:$I$100,7,FALSE),"")</f>
        <v>0</v>
      </c>
      <c r="M4628">
        <f>IFERROR(VLOOKUP(G4628,Store_Map!$A$2:$I$100,8,FALSE),"")</f>
        <v>0</v>
      </c>
      <c r="N4628">
        <f t="shared" si="648"/>
        <v>0</v>
      </c>
      <c r="O4628" t="str">
        <f t="shared" si="649"/>
        <v>PASS</v>
      </c>
      <c r="P4628" t="str">
        <f t="shared" si="650"/>
        <v>PASS</v>
      </c>
      <c r="Q4628" t="str">
        <f t="shared" si="651"/>
        <v>PASS</v>
      </c>
      <c r="R4628" t="str">
        <f t="shared" si="652"/>
        <v>PASS</v>
      </c>
      <c r="S4628" t="str">
        <f t="shared" si="653"/>
        <v>PASS</v>
      </c>
      <c r="T4628">
        <f t="shared" si="654"/>
        <v>100</v>
      </c>
      <c r="U4628" t="str">
        <f t="shared" si="655"/>
        <v>Low</v>
      </c>
      <c r="V4628" t="str">
        <f t="shared" si="656"/>
        <v>Clean</v>
      </c>
    </row>
    <row r="4629" spans="1:22" x14ac:dyDescent="0.3">
      <c r="A4629" t="str">
        <f>Raw_Data!A4629</f>
        <v>16052535</v>
      </c>
      <c r="B4629">
        <f>Raw_Data!B4629</f>
        <v>45685</v>
      </c>
      <c r="C4629" t="str">
        <f>Raw_Data!C4629</f>
        <v>SIMVASTATIN 10 MG TABLET</v>
      </c>
      <c r="D4629" t="str">
        <f>Raw_Data!D4629</f>
        <v>65862005190</v>
      </c>
      <c r="E4629" t="str">
        <f>Raw_Data!E4629</f>
        <v>GIBBS, JON</v>
      </c>
      <c r="F4629" t="str">
        <f>Raw_Data!F4629</f>
        <v>1700896156</v>
      </c>
      <c r="G4629" t="str">
        <f>Raw_Data!H4629</f>
        <v>1</v>
      </c>
      <c r="H4629">
        <f>IFERROR(VLOOKUP(G4629,Store_Map!$A$2:$I$100,3,FALSE),"")</f>
        <v>0</v>
      </c>
      <c r="I4629">
        <f>IFERROR(VLOOKUP(G4629,Store_Map!$A$2:$I$100,4,FALSE),"")</f>
        <v>0</v>
      </c>
      <c r="J4629">
        <f>IFERROR(VLOOKUP(G4629,Store_Map!$A$2:$I$100,5,FALSE),"")</f>
        <v>0</v>
      </c>
      <c r="K4629">
        <f>IFERROR(VLOOKUP(G4629,Store_Map!$A$2:$I$100,6,FALSE),"")</f>
        <v>0</v>
      </c>
      <c r="L4629">
        <f>IFERROR(VLOOKUP(G4629,Store_Map!$A$2:$I$100,7,FALSE),"")</f>
        <v>0</v>
      </c>
      <c r="M4629">
        <f>IFERROR(VLOOKUP(G4629,Store_Map!$A$2:$I$100,8,FALSE),"")</f>
        <v>0</v>
      </c>
      <c r="N4629">
        <f t="shared" si="648"/>
        <v>0</v>
      </c>
      <c r="O4629" t="str">
        <f t="shared" si="649"/>
        <v>PASS</v>
      </c>
      <c r="P4629" t="str">
        <f t="shared" si="650"/>
        <v>PASS</v>
      </c>
      <c r="Q4629" t="str">
        <f t="shared" si="651"/>
        <v>PASS</v>
      </c>
      <c r="R4629" t="str">
        <f t="shared" si="652"/>
        <v>PASS</v>
      </c>
      <c r="S4629" t="str">
        <f t="shared" si="653"/>
        <v>PASS</v>
      </c>
      <c r="T4629">
        <f t="shared" si="654"/>
        <v>100</v>
      </c>
      <c r="U4629" t="str">
        <f t="shared" si="655"/>
        <v>Low</v>
      </c>
      <c r="V4629" t="str">
        <f t="shared" si="656"/>
        <v>Clean</v>
      </c>
    </row>
    <row r="4630" spans="1:22" x14ac:dyDescent="0.3">
      <c r="A4630" t="str">
        <f>Raw_Data!A4630</f>
        <v>16052539</v>
      </c>
      <c r="B4630">
        <f>Raw_Data!B4630</f>
        <v>45685</v>
      </c>
      <c r="C4630" t="str">
        <f>Raw_Data!C4630</f>
        <v>LOSARTAN POTASSIUM 100 MG T</v>
      </c>
      <c r="D4630" t="str">
        <f>Raw_Data!D4630</f>
        <v>68180037809</v>
      </c>
      <c r="E4630" t="str">
        <f>Raw_Data!E4630</f>
        <v>GIBBS, JON</v>
      </c>
      <c r="F4630" t="str">
        <f>Raw_Data!F4630</f>
        <v>1700896156</v>
      </c>
      <c r="G4630" t="str">
        <f>Raw_Data!H4630</f>
        <v>1</v>
      </c>
      <c r="H4630">
        <f>IFERROR(VLOOKUP(G4630,Store_Map!$A$2:$I$100,3,FALSE),"")</f>
        <v>0</v>
      </c>
      <c r="I4630">
        <f>IFERROR(VLOOKUP(G4630,Store_Map!$A$2:$I$100,4,FALSE),"")</f>
        <v>0</v>
      </c>
      <c r="J4630">
        <f>IFERROR(VLOOKUP(G4630,Store_Map!$A$2:$I$100,5,FALSE),"")</f>
        <v>0</v>
      </c>
      <c r="K4630">
        <f>IFERROR(VLOOKUP(G4630,Store_Map!$A$2:$I$100,6,FALSE),"")</f>
        <v>0</v>
      </c>
      <c r="L4630">
        <f>IFERROR(VLOOKUP(G4630,Store_Map!$A$2:$I$100,7,FALSE),"")</f>
        <v>0</v>
      </c>
      <c r="M4630">
        <f>IFERROR(VLOOKUP(G4630,Store_Map!$A$2:$I$100,8,FALSE),"")</f>
        <v>0</v>
      </c>
      <c r="N4630">
        <f t="shared" si="648"/>
        <v>0</v>
      </c>
      <c r="O4630" t="str">
        <f t="shared" si="649"/>
        <v>PASS</v>
      </c>
      <c r="P4630" t="str">
        <f t="shared" si="650"/>
        <v>PASS</v>
      </c>
      <c r="Q4630" t="str">
        <f t="shared" si="651"/>
        <v>PASS</v>
      </c>
      <c r="R4630" t="str">
        <f t="shared" si="652"/>
        <v>PASS</v>
      </c>
      <c r="S4630" t="str">
        <f t="shared" si="653"/>
        <v>PASS</v>
      </c>
      <c r="T4630">
        <f t="shared" si="654"/>
        <v>100</v>
      </c>
      <c r="U4630" t="str">
        <f t="shared" si="655"/>
        <v>Low</v>
      </c>
      <c r="V4630" t="str">
        <f t="shared" si="656"/>
        <v>Clean</v>
      </c>
    </row>
    <row r="4631" spans="1:22" x14ac:dyDescent="0.3">
      <c r="A4631" t="str">
        <f>Raw_Data!A4631</f>
        <v>16054824</v>
      </c>
      <c r="B4631">
        <f>Raw_Data!B4631</f>
        <v>45685</v>
      </c>
      <c r="C4631" t="str">
        <f>Raw_Data!C4631</f>
        <v>DILT XR 180 MG CAPSULE</v>
      </c>
      <c r="D4631" t="str">
        <f>Raw_Data!D4631</f>
        <v>60505001506</v>
      </c>
      <c r="E4631" t="str">
        <f>Raw_Data!E4631</f>
        <v>FORD, JAMES</v>
      </c>
      <c r="F4631" t="str">
        <f>Raw_Data!F4631</f>
        <v>1033117684</v>
      </c>
      <c r="G4631" t="str">
        <f>Raw_Data!H4631</f>
        <v>1</v>
      </c>
      <c r="H4631">
        <f>IFERROR(VLOOKUP(G4631,Store_Map!$A$2:$I$100,3,FALSE),"")</f>
        <v>0</v>
      </c>
      <c r="I4631">
        <f>IFERROR(VLOOKUP(G4631,Store_Map!$A$2:$I$100,4,FALSE),"")</f>
        <v>0</v>
      </c>
      <c r="J4631">
        <f>IFERROR(VLOOKUP(G4631,Store_Map!$A$2:$I$100,5,FALSE),"")</f>
        <v>0</v>
      </c>
      <c r="K4631">
        <f>IFERROR(VLOOKUP(G4631,Store_Map!$A$2:$I$100,6,FALSE),"")</f>
        <v>0</v>
      </c>
      <c r="L4631">
        <f>IFERROR(VLOOKUP(G4631,Store_Map!$A$2:$I$100,7,FALSE),"")</f>
        <v>0</v>
      </c>
      <c r="M4631">
        <f>IFERROR(VLOOKUP(G4631,Store_Map!$A$2:$I$100,8,FALSE),"")</f>
        <v>0</v>
      </c>
      <c r="N4631">
        <f t="shared" si="648"/>
        <v>0</v>
      </c>
      <c r="O4631" t="str">
        <f t="shared" si="649"/>
        <v>PASS</v>
      </c>
      <c r="P4631" t="str">
        <f t="shared" si="650"/>
        <v>PASS</v>
      </c>
      <c r="Q4631" t="str">
        <f t="shared" si="651"/>
        <v>PASS</v>
      </c>
      <c r="R4631" t="str">
        <f t="shared" si="652"/>
        <v>PASS</v>
      </c>
      <c r="S4631" t="str">
        <f t="shared" si="653"/>
        <v>PASS</v>
      </c>
      <c r="T4631">
        <f t="shared" si="654"/>
        <v>100</v>
      </c>
      <c r="U4631" t="str">
        <f t="shared" si="655"/>
        <v>Low</v>
      </c>
      <c r="V4631" t="str">
        <f t="shared" si="656"/>
        <v>Clean</v>
      </c>
    </row>
    <row r="4632" spans="1:22" x14ac:dyDescent="0.3">
      <c r="A4632" t="str">
        <f>Raw_Data!A4632</f>
        <v>16050292</v>
      </c>
      <c r="B4632">
        <f>Raw_Data!B4632</f>
        <v>45685</v>
      </c>
      <c r="C4632" t="str">
        <f>Raw_Data!C4632</f>
        <v>ATENOLOL 50 MG TABLET</v>
      </c>
      <c r="D4632" t="str">
        <f>Raw_Data!D4632</f>
        <v>93075201</v>
      </c>
      <c r="E4632" t="str">
        <f>Raw_Data!E4632</f>
        <v>FORD, JAMES</v>
      </c>
      <c r="F4632" t="str">
        <f>Raw_Data!F4632</f>
        <v>1033117684</v>
      </c>
      <c r="G4632" t="str">
        <f>Raw_Data!H4632</f>
        <v>1</v>
      </c>
      <c r="H4632">
        <f>IFERROR(VLOOKUP(G4632,Store_Map!$A$2:$I$100,3,FALSE),"")</f>
        <v>0</v>
      </c>
      <c r="I4632">
        <f>IFERROR(VLOOKUP(G4632,Store_Map!$A$2:$I$100,4,FALSE),"")</f>
        <v>0</v>
      </c>
      <c r="J4632">
        <f>IFERROR(VLOOKUP(G4632,Store_Map!$A$2:$I$100,5,FALSE),"")</f>
        <v>0</v>
      </c>
      <c r="K4632">
        <f>IFERROR(VLOOKUP(G4632,Store_Map!$A$2:$I$100,6,FALSE),"")</f>
        <v>0</v>
      </c>
      <c r="L4632">
        <f>IFERROR(VLOOKUP(G4632,Store_Map!$A$2:$I$100,7,FALSE),"")</f>
        <v>0</v>
      </c>
      <c r="M4632">
        <f>IFERROR(VLOOKUP(G4632,Store_Map!$A$2:$I$100,8,FALSE),"")</f>
        <v>0</v>
      </c>
      <c r="N4632">
        <f t="shared" si="648"/>
        <v>0</v>
      </c>
      <c r="O4632" t="str">
        <f t="shared" si="649"/>
        <v>PASS</v>
      </c>
      <c r="P4632" t="str">
        <f t="shared" si="650"/>
        <v>REVIEW</v>
      </c>
      <c r="Q4632" t="str">
        <f t="shared" si="651"/>
        <v>PASS</v>
      </c>
      <c r="R4632" t="str">
        <f t="shared" si="652"/>
        <v>PASS</v>
      </c>
      <c r="S4632" t="str">
        <f t="shared" si="653"/>
        <v>REVIEW</v>
      </c>
      <c r="T4632">
        <f t="shared" si="654"/>
        <v>90</v>
      </c>
      <c r="U4632" t="str">
        <f t="shared" si="655"/>
        <v>Low</v>
      </c>
      <c r="V4632" t="str">
        <f t="shared" si="656"/>
        <v>Invalid NDC</v>
      </c>
    </row>
    <row r="4633" spans="1:22" x14ac:dyDescent="0.3">
      <c r="A4633" t="str">
        <f>Raw_Data!A4633</f>
        <v>16050289</v>
      </c>
      <c r="B4633">
        <f>Raw_Data!B4633</f>
        <v>45685</v>
      </c>
      <c r="C4633" t="str">
        <f>Raw_Data!C4633</f>
        <v>AMLODIPINE BESYLATE 5 MG TA</v>
      </c>
      <c r="D4633" t="str">
        <f>Raw_Data!D4633</f>
        <v>69097012705</v>
      </c>
      <c r="E4633" t="str">
        <f>Raw_Data!E4633</f>
        <v>FORD, JAMES</v>
      </c>
      <c r="F4633" t="str">
        <f>Raw_Data!F4633</f>
        <v>1033117684</v>
      </c>
      <c r="G4633" t="str">
        <f>Raw_Data!H4633</f>
        <v>1</v>
      </c>
      <c r="H4633">
        <f>IFERROR(VLOOKUP(G4633,Store_Map!$A$2:$I$100,3,FALSE),"")</f>
        <v>0</v>
      </c>
      <c r="I4633">
        <f>IFERROR(VLOOKUP(G4633,Store_Map!$A$2:$I$100,4,FALSE),"")</f>
        <v>0</v>
      </c>
      <c r="J4633">
        <f>IFERROR(VLOOKUP(G4633,Store_Map!$A$2:$I$100,5,FALSE),"")</f>
        <v>0</v>
      </c>
      <c r="K4633">
        <f>IFERROR(VLOOKUP(G4633,Store_Map!$A$2:$I$100,6,FALSE),"")</f>
        <v>0</v>
      </c>
      <c r="L4633">
        <f>IFERROR(VLOOKUP(G4633,Store_Map!$A$2:$I$100,7,FALSE),"")</f>
        <v>0</v>
      </c>
      <c r="M4633">
        <f>IFERROR(VLOOKUP(G4633,Store_Map!$A$2:$I$100,8,FALSE),"")</f>
        <v>0</v>
      </c>
      <c r="N4633">
        <f t="shared" si="648"/>
        <v>0</v>
      </c>
      <c r="O4633" t="str">
        <f t="shared" si="649"/>
        <v>PASS</v>
      </c>
      <c r="P4633" t="str">
        <f t="shared" si="650"/>
        <v>PASS</v>
      </c>
      <c r="Q4633" t="str">
        <f t="shared" si="651"/>
        <v>PASS</v>
      </c>
      <c r="R4633" t="str">
        <f t="shared" si="652"/>
        <v>PASS</v>
      </c>
      <c r="S4633" t="str">
        <f t="shared" si="653"/>
        <v>PASS</v>
      </c>
      <c r="T4633">
        <f t="shared" si="654"/>
        <v>100</v>
      </c>
      <c r="U4633" t="str">
        <f t="shared" si="655"/>
        <v>Low</v>
      </c>
      <c r="V4633" t="str">
        <f t="shared" si="656"/>
        <v>Clean</v>
      </c>
    </row>
    <row r="4634" spans="1:22" x14ac:dyDescent="0.3">
      <c r="A4634" t="str">
        <f>Raw_Data!A4634</f>
        <v>16054700</v>
      </c>
      <c r="B4634">
        <f>Raw_Data!B4634</f>
        <v>45685</v>
      </c>
      <c r="C4634" t="str">
        <f>Raw_Data!C4634</f>
        <v>TRUE METRIX GLUCOSE TEST ST</v>
      </c>
      <c r="D4634" t="str">
        <f>Raw_Data!D4634</f>
        <v>56151146004</v>
      </c>
      <c r="E4634" t="str">
        <f>Raw_Data!E4634</f>
        <v>GIBBS, JON</v>
      </c>
      <c r="F4634" t="str">
        <f>Raw_Data!F4634</f>
        <v>1700896156</v>
      </c>
      <c r="G4634" t="str">
        <f>Raw_Data!H4634</f>
        <v>1</v>
      </c>
      <c r="H4634">
        <f>IFERROR(VLOOKUP(G4634,Store_Map!$A$2:$I$100,3,FALSE),"")</f>
        <v>0</v>
      </c>
      <c r="I4634">
        <f>IFERROR(VLOOKUP(G4634,Store_Map!$A$2:$I$100,4,FALSE),"")</f>
        <v>0</v>
      </c>
      <c r="J4634">
        <f>IFERROR(VLOOKUP(G4634,Store_Map!$A$2:$I$100,5,FALSE),"")</f>
        <v>0</v>
      </c>
      <c r="K4634">
        <f>IFERROR(VLOOKUP(G4634,Store_Map!$A$2:$I$100,6,FALSE),"")</f>
        <v>0</v>
      </c>
      <c r="L4634">
        <f>IFERROR(VLOOKUP(G4634,Store_Map!$A$2:$I$100,7,FALSE),"")</f>
        <v>0</v>
      </c>
      <c r="M4634">
        <f>IFERROR(VLOOKUP(G4634,Store_Map!$A$2:$I$100,8,FALSE),"")</f>
        <v>0</v>
      </c>
      <c r="N4634">
        <f t="shared" si="648"/>
        <v>0</v>
      </c>
      <c r="O4634" t="str">
        <f t="shared" si="649"/>
        <v>PASS</v>
      </c>
      <c r="P4634" t="str">
        <f t="shared" si="650"/>
        <v>PASS</v>
      </c>
      <c r="Q4634" t="str">
        <f t="shared" si="651"/>
        <v>PASS</v>
      </c>
      <c r="R4634" t="str">
        <f t="shared" si="652"/>
        <v>PASS</v>
      </c>
      <c r="S4634" t="str">
        <f t="shared" si="653"/>
        <v>PASS</v>
      </c>
      <c r="T4634">
        <f t="shared" si="654"/>
        <v>100</v>
      </c>
      <c r="U4634" t="str">
        <f t="shared" si="655"/>
        <v>Low</v>
      </c>
      <c r="V4634" t="str">
        <f t="shared" si="656"/>
        <v>Clean</v>
      </c>
    </row>
    <row r="4635" spans="1:22" x14ac:dyDescent="0.3">
      <c r="A4635" t="str">
        <f>Raw_Data!A4635</f>
        <v>16054699</v>
      </c>
      <c r="B4635">
        <f>Raw_Data!B4635</f>
        <v>45685</v>
      </c>
      <c r="C4635" t="str">
        <f>Raw_Data!C4635</f>
        <v>TRUEPLUS 33G LANCETS</v>
      </c>
      <c r="D4635" t="str">
        <f>Raw_Data!D4635</f>
        <v>56151014701</v>
      </c>
      <c r="E4635" t="str">
        <f>Raw_Data!E4635</f>
        <v>GIBBS, JON</v>
      </c>
      <c r="F4635" t="str">
        <f>Raw_Data!F4635</f>
        <v>1700896156</v>
      </c>
      <c r="G4635" t="str">
        <f>Raw_Data!H4635</f>
        <v>1</v>
      </c>
      <c r="H4635">
        <f>IFERROR(VLOOKUP(G4635,Store_Map!$A$2:$I$100,3,FALSE),"")</f>
        <v>0</v>
      </c>
      <c r="I4635">
        <f>IFERROR(VLOOKUP(G4635,Store_Map!$A$2:$I$100,4,FALSE),"")</f>
        <v>0</v>
      </c>
      <c r="J4635">
        <f>IFERROR(VLOOKUP(G4635,Store_Map!$A$2:$I$100,5,FALSE),"")</f>
        <v>0</v>
      </c>
      <c r="K4635">
        <f>IFERROR(VLOOKUP(G4635,Store_Map!$A$2:$I$100,6,FALSE),"")</f>
        <v>0</v>
      </c>
      <c r="L4635">
        <f>IFERROR(VLOOKUP(G4635,Store_Map!$A$2:$I$100,7,FALSE),"")</f>
        <v>0</v>
      </c>
      <c r="M4635">
        <f>IFERROR(VLOOKUP(G4635,Store_Map!$A$2:$I$100,8,FALSE),"")</f>
        <v>0</v>
      </c>
      <c r="N4635">
        <f t="shared" si="648"/>
        <v>0</v>
      </c>
      <c r="O4635" t="str">
        <f t="shared" si="649"/>
        <v>PASS</v>
      </c>
      <c r="P4635" t="str">
        <f t="shared" si="650"/>
        <v>PASS</v>
      </c>
      <c r="Q4635" t="str">
        <f t="shared" si="651"/>
        <v>PASS</v>
      </c>
      <c r="R4635" t="str">
        <f t="shared" si="652"/>
        <v>PASS</v>
      </c>
      <c r="S4635" t="str">
        <f t="shared" si="653"/>
        <v>PASS</v>
      </c>
      <c r="T4635">
        <f t="shared" si="654"/>
        <v>100</v>
      </c>
      <c r="U4635" t="str">
        <f t="shared" si="655"/>
        <v>Low</v>
      </c>
      <c r="V4635" t="str">
        <f t="shared" si="656"/>
        <v>Clean</v>
      </c>
    </row>
    <row r="4636" spans="1:22" x14ac:dyDescent="0.3">
      <c r="A4636" t="str">
        <f>Raw_Data!A4636</f>
        <v>16055577</v>
      </c>
      <c r="B4636">
        <f>Raw_Data!B4636</f>
        <v>45685</v>
      </c>
      <c r="C4636" t="str">
        <f>Raw_Data!C4636</f>
        <v>HYDROCHLOROTHIAZIDE 12.5 MG</v>
      </c>
      <c r="D4636" t="str">
        <f>Raw_Data!D4636</f>
        <v>591034701</v>
      </c>
      <c r="E4636" t="str">
        <f>Raw_Data!E4636</f>
        <v>GIBBS, JON</v>
      </c>
      <c r="F4636" t="str">
        <f>Raw_Data!F4636</f>
        <v>1700896156</v>
      </c>
      <c r="G4636" t="str">
        <f>Raw_Data!H4636</f>
        <v>1</v>
      </c>
      <c r="H4636">
        <f>IFERROR(VLOOKUP(G4636,Store_Map!$A$2:$I$100,3,FALSE),"")</f>
        <v>0</v>
      </c>
      <c r="I4636">
        <f>IFERROR(VLOOKUP(G4636,Store_Map!$A$2:$I$100,4,FALSE),"")</f>
        <v>0</v>
      </c>
      <c r="J4636">
        <f>IFERROR(VLOOKUP(G4636,Store_Map!$A$2:$I$100,5,FALSE),"")</f>
        <v>0</v>
      </c>
      <c r="K4636">
        <f>IFERROR(VLOOKUP(G4636,Store_Map!$A$2:$I$100,6,FALSE),"")</f>
        <v>0</v>
      </c>
      <c r="L4636">
        <f>IFERROR(VLOOKUP(G4636,Store_Map!$A$2:$I$100,7,FALSE),"")</f>
        <v>0</v>
      </c>
      <c r="M4636">
        <f>IFERROR(VLOOKUP(G4636,Store_Map!$A$2:$I$100,8,FALSE),"")</f>
        <v>0</v>
      </c>
      <c r="N4636">
        <f t="shared" si="648"/>
        <v>0</v>
      </c>
      <c r="O4636" t="str">
        <f t="shared" si="649"/>
        <v>PASS</v>
      </c>
      <c r="P4636" t="str">
        <f t="shared" si="650"/>
        <v>REVIEW</v>
      </c>
      <c r="Q4636" t="str">
        <f t="shared" si="651"/>
        <v>PASS</v>
      </c>
      <c r="R4636" t="str">
        <f t="shared" si="652"/>
        <v>PASS</v>
      </c>
      <c r="S4636" t="str">
        <f t="shared" si="653"/>
        <v>REVIEW</v>
      </c>
      <c r="T4636">
        <f t="shared" si="654"/>
        <v>90</v>
      </c>
      <c r="U4636" t="str">
        <f t="shared" si="655"/>
        <v>Low</v>
      </c>
      <c r="V4636" t="str">
        <f t="shared" si="656"/>
        <v>Invalid NDC</v>
      </c>
    </row>
    <row r="4637" spans="1:22" x14ac:dyDescent="0.3">
      <c r="A4637" t="str">
        <f>Raw_Data!A4637</f>
        <v>16055578</v>
      </c>
      <c r="B4637">
        <f>Raw_Data!B4637</f>
        <v>45685</v>
      </c>
      <c r="C4637" t="str">
        <f>Raw_Data!C4637</f>
        <v>AMOX-CLAV 875-125 MG TABLET</v>
      </c>
      <c r="D4637" t="str">
        <f>Raw_Data!D4637</f>
        <v>781185220</v>
      </c>
      <c r="E4637" t="str">
        <f>Raw_Data!E4637</f>
        <v>GIBBS, JON</v>
      </c>
      <c r="F4637" t="str">
        <f>Raw_Data!F4637</f>
        <v>1700896156</v>
      </c>
      <c r="G4637" t="str">
        <f>Raw_Data!H4637</f>
        <v>1</v>
      </c>
      <c r="H4637">
        <f>IFERROR(VLOOKUP(G4637,Store_Map!$A$2:$I$100,3,FALSE),"")</f>
        <v>0</v>
      </c>
      <c r="I4637">
        <f>IFERROR(VLOOKUP(G4637,Store_Map!$A$2:$I$100,4,FALSE),"")</f>
        <v>0</v>
      </c>
      <c r="J4637">
        <f>IFERROR(VLOOKUP(G4637,Store_Map!$A$2:$I$100,5,FALSE),"")</f>
        <v>0</v>
      </c>
      <c r="K4637">
        <f>IFERROR(VLOOKUP(G4637,Store_Map!$A$2:$I$100,6,FALSE),"")</f>
        <v>0</v>
      </c>
      <c r="L4637">
        <f>IFERROR(VLOOKUP(G4637,Store_Map!$A$2:$I$100,7,FALSE),"")</f>
        <v>0</v>
      </c>
      <c r="M4637">
        <f>IFERROR(VLOOKUP(G4637,Store_Map!$A$2:$I$100,8,FALSE),"")</f>
        <v>0</v>
      </c>
      <c r="N4637">
        <f t="shared" si="648"/>
        <v>0</v>
      </c>
      <c r="O4637" t="str">
        <f t="shared" si="649"/>
        <v>PASS</v>
      </c>
      <c r="P4637" t="str">
        <f t="shared" si="650"/>
        <v>REVIEW</v>
      </c>
      <c r="Q4637" t="str">
        <f t="shared" si="651"/>
        <v>PASS</v>
      </c>
      <c r="R4637" t="str">
        <f t="shared" si="652"/>
        <v>PASS</v>
      </c>
      <c r="S4637" t="str">
        <f t="shared" si="653"/>
        <v>REVIEW</v>
      </c>
      <c r="T4637">
        <f t="shared" si="654"/>
        <v>90</v>
      </c>
      <c r="U4637" t="str">
        <f t="shared" si="655"/>
        <v>Low</v>
      </c>
      <c r="V4637" t="str">
        <f t="shared" si="656"/>
        <v>Invalid NDC</v>
      </c>
    </row>
    <row r="4638" spans="1:22" x14ac:dyDescent="0.3">
      <c r="A4638" t="str">
        <f>Raw_Data!A4638</f>
        <v>16055579</v>
      </c>
      <c r="B4638">
        <f>Raw_Data!B4638</f>
        <v>45685</v>
      </c>
      <c r="C4638" t="str">
        <f>Raw_Data!C4638</f>
        <v>AMLODIPINE BESYLATE 10 MG T</v>
      </c>
      <c r="D4638" t="str">
        <f>Raw_Data!D4638</f>
        <v>69097012805</v>
      </c>
      <c r="E4638" t="str">
        <f>Raw_Data!E4638</f>
        <v>GIBBS, JON</v>
      </c>
      <c r="F4638" t="str">
        <f>Raw_Data!F4638</f>
        <v>1700896156</v>
      </c>
      <c r="G4638" t="str">
        <f>Raw_Data!H4638</f>
        <v>1</v>
      </c>
      <c r="H4638">
        <f>IFERROR(VLOOKUP(G4638,Store_Map!$A$2:$I$100,3,FALSE),"")</f>
        <v>0</v>
      </c>
      <c r="I4638">
        <f>IFERROR(VLOOKUP(G4638,Store_Map!$A$2:$I$100,4,FALSE),"")</f>
        <v>0</v>
      </c>
      <c r="J4638">
        <f>IFERROR(VLOOKUP(G4638,Store_Map!$A$2:$I$100,5,FALSE),"")</f>
        <v>0</v>
      </c>
      <c r="K4638">
        <f>IFERROR(VLOOKUP(G4638,Store_Map!$A$2:$I$100,6,FALSE),"")</f>
        <v>0</v>
      </c>
      <c r="L4638">
        <f>IFERROR(VLOOKUP(G4638,Store_Map!$A$2:$I$100,7,FALSE),"")</f>
        <v>0</v>
      </c>
      <c r="M4638">
        <f>IFERROR(VLOOKUP(G4638,Store_Map!$A$2:$I$100,8,FALSE),"")</f>
        <v>0</v>
      </c>
      <c r="N4638">
        <f t="shared" si="648"/>
        <v>0</v>
      </c>
      <c r="O4638" t="str">
        <f t="shared" si="649"/>
        <v>PASS</v>
      </c>
      <c r="P4638" t="str">
        <f t="shared" si="650"/>
        <v>PASS</v>
      </c>
      <c r="Q4638" t="str">
        <f t="shared" si="651"/>
        <v>PASS</v>
      </c>
      <c r="R4638" t="str">
        <f t="shared" si="652"/>
        <v>PASS</v>
      </c>
      <c r="S4638" t="str">
        <f t="shared" si="653"/>
        <v>PASS</v>
      </c>
      <c r="T4638">
        <f t="shared" si="654"/>
        <v>100</v>
      </c>
      <c r="U4638" t="str">
        <f t="shared" si="655"/>
        <v>Low</v>
      </c>
      <c r="V4638" t="str">
        <f t="shared" si="656"/>
        <v>Clean</v>
      </c>
    </row>
    <row r="4639" spans="1:22" x14ac:dyDescent="0.3">
      <c r="A4639" t="str">
        <f>Raw_Data!A4639</f>
        <v>16054431</v>
      </c>
      <c r="B4639">
        <f>Raw_Data!B4639</f>
        <v>45685</v>
      </c>
      <c r="C4639" t="str">
        <f>Raw_Data!C4639</f>
        <v>TADALAFIL 5 MG TABLET</v>
      </c>
      <c r="D4639" t="str">
        <f>Raw_Data!D4639</f>
        <v>27241011203</v>
      </c>
      <c r="E4639" t="str">
        <f>Raw_Data!E4639</f>
        <v>TOJINO, CONRADO</v>
      </c>
      <c r="F4639" t="str">
        <f>Raw_Data!F4639</f>
        <v>1184717902</v>
      </c>
      <c r="G4639" t="str">
        <f>Raw_Data!H4639</f>
        <v>1</v>
      </c>
      <c r="H4639">
        <f>IFERROR(VLOOKUP(G4639,Store_Map!$A$2:$I$100,3,FALSE),"")</f>
        <v>0</v>
      </c>
      <c r="I4639">
        <f>IFERROR(VLOOKUP(G4639,Store_Map!$A$2:$I$100,4,FALSE),"")</f>
        <v>0</v>
      </c>
      <c r="J4639">
        <f>IFERROR(VLOOKUP(G4639,Store_Map!$A$2:$I$100,5,FALSE),"")</f>
        <v>0</v>
      </c>
      <c r="K4639">
        <f>IFERROR(VLOOKUP(G4639,Store_Map!$A$2:$I$100,6,FALSE),"")</f>
        <v>0</v>
      </c>
      <c r="L4639">
        <f>IFERROR(VLOOKUP(G4639,Store_Map!$A$2:$I$100,7,FALSE),"")</f>
        <v>0</v>
      </c>
      <c r="M4639">
        <f>IFERROR(VLOOKUP(G4639,Store_Map!$A$2:$I$100,8,FALSE),"")</f>
        <v>0</v>
      </c>
      <c r="N4639">
        <f t="shared" si="648"/>
        <v>0</v>
      </c>
      <c r="O4639" t="str">
        <f t="shared" si="649"/>
        <v>PASS</v>
      </c>
      <c r="P4639" t="str">
        <f t="shared" si="650"/>
        <v>PASS</v>
      </c>
      <c r="Q4639" t="str">
        <f t="shared" si="651"/>
        <v>PASS</v>
      </c>
      <c r="R4639" t="str">
        <f t="shared" si="652"/>
        <v>PASS</v>
      </c>
      <c r="S4639" t="str">
        <f t="shared" si="653"/>
        <v>PASS</v>
      </c>
      <c r="T4639">
        <f t="shared" si="654"/>
        <v>100</v>
      </c>
      <c r="U4639" t="str">
        <f t="shared" si="655"/>
        <v>Low</v>
      </c>
      <c r="V4639" t="str">
        <f t="shared" si="656"/>
        <v>Clean</v>
      </c>
    </row>
    <row r="4640" spans="1:22" x14ac:dyDescent="0.3">
      <c r="A4640" t="str">
        <f>Raw_Data!A4640</f>
        <v>16054865</v>
      </c>
      <c r="B4640">
        <f>Raw_Data!B4640</f>
        <v>45685</v>
      </c>
      <c r="C4640" t="str">
        <f>Raw_Data!C4640</f>
        <v>LEVOTHYROXINE 100 MCG TABLE</v>
      </c>
      <c r="D4640" t="str">
        <f>Raw_Data!D4640</f>
        <v>68180096909</v>
      </c>
      <c r="E4640" t="str">
        <f>Raw_Data!E4640</f>
        <v>GIBBS, JON</v>
      </c>
      <c r="F4640" t="str">
        <f>Raw_Data!F4640</f>
        <v>1700896156</v>
      </c>
      <c r="G4640" t="str">
        <f>Raw_Data!H4640</f>
        <v>1</v>
      </c>
      <c r="H4640">
        <f>IFERROR(VLOOKUP(G4640,Store_Map!$A$2:$I$100,3,FALSE),"")</f>
        <v>0</v>
      </c>
      <c r="I4640">
        <f>IFERROR(VLOOKUP(G4640,Store_Map!$A$2:$I$100,4,FALSE),"")</f>
        <v>0</v>
      </c>
      <c r="J4640">
        <f>IFERROR(VLOOKUP(G4640,Store_Map!$A$2:$I$100,5,FALSE),"")</f>
        <v>0</v>
      </c>
      <c r="K4640">
        <f>IFERROR(VLOOKUP(G4640,Store_Map!$A$2:$I$100,6,FALSE),"")</f>
        <v>0</v>
      </c>
      <c r="L4640">
        <f>IFERROR(VLOOKUP(G4640,Store_Map!$A$2:$I$100,7,FALSE),"")</f>
        <v>0</v>
      </c>
      <c r="M4640">
        <f>IFERROR(VLOOKUP(G4640,Store_Map!$A$2:$I$100,8,FALSE),"")</f>
        <v>0</v>
      </c>
      <c r="N4640">
        <f t="shared" si="648"/>
        <v>0</v>
      </c>
      <c r="O4640" t="str">
        <f t="shared" si="649"/>
        <v>PASS</v>
      </c>
      <c r="P4640" t="str">
        <f t="shared" si="650"/>
        <v>PASS</v>
      </c>
      <c r="Q4640" t="str">
        <f t="shared" si="651"/>
        <v>PASS</v>
      </c>
      <c r="R4640" t="str">
        <f t="shared" si="652"/>
        <v>PASS</v>
      </c>
      <c r="S4640" t="str">
        <f t="shared" si="653"/>
        <v>PASS</v>
      </c>
      <c r="T4640">
        <f t="shared" si="654"/>
        <v>100</v>
      </c>
      <c r="U4640" t="str">
        <f t="shared" si="655"/>
        <v>Low</v>
      </c>
      <c r="V4640" t="str">
        <f t="shared" si="656"/>
        <v>Clean</v>
      </c>
    </row>
    <row r="4641" spans="1:22" x14ac:dyDescent="0.3">
      <c r="A4641" t="str">
        <f>Raw_Data!A4641</f>
        <v>14003158</v>
      </c>
      <c r="B4641">
        <f>Raw_Data!B4641</f>
        <v>45685</v>
      </c>
      <c r="C4641" t="str">
        <f>Raw_Data!C4641</f>
        <v>ZOLPIDEM TARTRATE 10 MG TAB</v>
      </c>
      <c r="D4641" t="str">
        <f>Raw_Data!D4641</f>
        <v>13668000801</v>
      </c>
      <c r="E4641" t="str">
        <f>Raw_Data!E4641</f>
        <v>GIBBS, JON</v>
      </c>
      <c r="F4641" t="str">
        <f>Raw_Data!F4641</f>
        <v>1700896156</v>
      </c>
      <c r="G4641" t="str">
        <f>Raw_Data!H4641</f>
        <v>1</v>
      </c>
      <c r="H4641">
        <f>IFERROR(VLOOKUP(G4641,Store_Map!$A$2:$I$100,3,FALSE),"")</f>
        <v>0</v>
      </c>
      <c r="I4641">
        <f>IFERROR(VLOOKUP(G4641,Store_Map!$A$2:$I$100,4,FALSE),"")</f>
        <v>0</v>
      </c>
      <c r="J4641">
        <f>IFERROR(VLOOKUP(G4641,Store_Map!$A$2:$I$100,5,FALSE),"")</f>
        <v>0</v>
      </c>
      <c r="K4641">
        <f>IFERROR(VLOOKUP(G4641,Store_Map!$A$2:$I$100,6,FALSE),"")</f>
        <v>0</v>
      </c>
      <c r="L4641">
        <f>IFERROR(VLOOKUP(G4641,Store_Map!$A$2:$I$100,7,FALSE),"")</f>
        <v>0</v>
      </c>
      <c r="M4641">
        <f>IFERROR(VLOOKUP(G4641,Store_Map!$A$2:$I$100,8,FALSE),"")</f>
        <v>0</v>
      </c>
      <c r="N4641">
        <f t="shared" si="648"/>
        <v>0</v>
      </c>
      <c r="O4641" t="str">
        <f t="shared" si="649"/>
        <v>PASS</v>
      </c>
      <c r="P4641" t="str">
        <f t="shared" si="650"/>
        <v>PASS</v>
      </c>
      <c r="Q4641" t="str">
        <f t="shared" si="651"/>
        <v>PASS</v>
      </c>
      <c r="R4641" t="str">
        <f t="shared" si="652"/>
        <v>PASS</v>
      </c>
      <c r="S4641" t="str">
        <f t="shared" si="653"/>
        <v>PASS</v>
      </c>
      <c r="T4641">
        <f t="shared" si="654"/>
        <v>100</v>
      </c>
      <c r="U4641" t="str">
        <f t="shared" si="655"/>
        <v>Low</v>
      </c>
      <c r="V4641" t="str">
        <f t="shared" si="656"/>
        <v>Clean</v>
      </c>
    </row>
    <row r="4642" spans="1:22" x14ac:dyDescent="0.3">
      <c r="A4642" t="str">
        <f>Raw_Data!A4642</f>
        <v>16055581</v>
      </c>
      <c r="B4642">
        <f>Raw_Data!B4642</f>
        <v>45685</v>
      </c>
      <c r="C4642" t="str">
        <f>Raw_Data!C4642</f>
        <v>METHYLPREDNISOLONE 4 MG DOS</v>
      </c>
      <c r="D4642" t="str">
        <f>Raw_Data!D4642</f>
        <v>59746000103</v>
      </c>
      <c r="E4642" t="str">
        <f>Raw_Data!E4642</f>
        <v>FORD, JAMES</v>
      </c>
      <c r="F4642" t="str">
        <f>Raw_Data!F4642</f>
        <v>1033117684</v>
      </c>
      <c r="G4642" t="str">
        <f>Raw_Data!H4642</f>
        <v>1</v>
      </c>
      <c r="H4642">
        <f>IFERROR(VLOOKUP(G4642,Store_Map!$A$2:$I$100,3,FALSE),"")</f>
        <v>0</v>
      </c>
      <c r="I4642">
        <f>IFERROR(VLOOKUP(G4642,Store_Map!$A$2:$I$100,4,FALSE),"")</f>
        <v>0</v>
      </c>
      <c r="J4642">
        <f>IFERROR(VLOOKUP(G4642,Store_Map!$A$2:$I$100,5,FALSE),"")</f>
        <v>0</v>
      </c>
      <c r="K4642">
        <f>IFERROR(VLOOKUP(G4642,Store_Map!$A$2:$I$100,6,FALSE),"")</f>
        <v>0</v>
      </c>
      <c r="L4642">
        <f>IFERROR(VLOOKUP(G4642,Store_Map!$A$2:$I$100,7,FALSE),"")</f>
        <v>0</v>
      </c>
      <c r="M4642">
        <f>IFERROR(VLOOKUP(G4642,Store_Map!$A$2:$I$100,8,FALSE),"")</f>
        <v>0</v>
      </c>
      <c r="N4642">
        <f t="shared" si="648"/>
        <v>0</v>
      </c>
      <c r="O4642" t="str">
        <f t="shared" si="649"/>
        <v>PASS</v>
      </c>
      <c r="P4642" t="str">
        <f t="shared" si="650"/>
        <v>PASS</v>
      </c>
      <c r="Q4642" t="str">
        <f t="shared" si="651"/>
        <v>PASS</v>
      </c>
      <c r="R4642" t="str">
        <f t="shared" si="652"/>
        <v>PASS</v>
      </c>
      <c r="S4642" t="str">
        <f t="shared" si="653"/>
        <v>PASS</v>
      </c>
      <c r="T4642">
        <f t="shared" si="654"/>
        <v>100</v>
      </c>
      <c r="U4642" t="str">
        <f t="shared" si="655"/>
        <v>Low</v>
      </c>
      <c r="V4642" t="str">
        <f t="shared" si="656"/>
        <v>Clean</v>
      </c>
    </row>
    <row r="4643" spans="1:22" x14ac:dyDescent="0.3">
      <c r="A4643" t="str">
        <f>Raw_Data!A4643</f>
        <v>16055582</v>
      </c>
      <c r="B4643">
        <f>Raw_Data!B4643</f>
        <v>45685</v>
      </c>
      <c r="C4643" t="str">
        <f>Raw_Data!C4643</f>
        <v>AZITHROMYCIN 250 MG TABLET</v>
      </c>
      <c r="D4643" t="str">
        <f>Raw_Data!D4643</f>
        <v>50111078751</v>
      </c>
      <c r="E4643" t="str">
        <f>Raw_Data!E4643</f>
        <v>FORD, JAMES</v>
      </c>
      <c r="F4643" t="str">
        <f>Raw_Data!F4643</f>
        <v>1033117684</v>
      </c>
      <c r="G4643" t="str">
        <f>Raw_Data!H4643</f>
        <v>1</v>
      </c>
      <c r="H4643">
        <f>IFERROR(VLOOKUP(G4643,Store_Map!$A$2:$I$100,3,FALSE),"")</f>
        <v>0</v>
      </c>
      <c r="I4643">
        <f>IFERROR(VLOOKUP(G4643,Store_Map!$A$2:$I$100,4,FALSE),"")</f>
        <v>0</v>
      </c>
      <c r="J4643">
        <f>IFERROR(VLOOKUP(G4643,Store_Map!$A$2:$I$100,5,FALSE),"")</f>
        <v>0</v>
      </c>
      <c r="K4643">
        <f>IFERROR(VLOOKUP(G4643,Store_Map!$A$2:$I$100,6,FALSE),"")</f>
        <v>0</v>
      </c>
      <c r="L4643">
        <f>IFERROR(VLOOKUP(G4643,Store_Map!$A$2:$I$100,7,FALSE),"")</f>
        <v>0</v>
      </c>
      <c r="M4643">
        <f>IFERROR(VLOOKUP(G4643,Store_Map!$A$2:$I$100,8,FALSE),"")</f>
        <v>0</v>
      </c>
      <c r="N4643">
        <f t="shared" si="648"/>
        <v>0</v>
      </c>
      <c r="O4643" t="str">
        <f t="shared" si="649"/>
        <v>PASS</v>
      </c>
      <c r="P4643" t="str">
        <f t="shared" si="650"/>
        <v>PASS</v>
      </c>
      <c r="Q4643" t="str">
        <f t="shared" si="651"/>
        <v>PASS</v>
      </c>
      <c r="R4643" t="str">
        <f t="shared" si="652"/>
        <v>PASS</v>
      </c>
      <c r="S4643" t="str">
        <f t="shared" si="653"/>
        <v>PASS</v>
      </c>
      <c r="T4643">
        <f t="shared" si="654"/>
        <v>100</v>
      </c>
      <c r="U4643" t="str">
        <f t="shared" si="655"/>
        <v>Low</v>
      </c>
      <c r="V4643" t="str">
        <f t="shared" si="656"/>
        <v>Clean</v>
      </c>
    </row>
    <row r="4644" spans="1:22" x14ac:dyDescent="0.3">
      <c r="A4644" t="str">
        <f>Raw_Data!A4644</f>
        <v>16055583</v>
      </c>
      <c r="B4644">
        <f>Raw_Data!B4644</f>
        <v>45685</v>
      </c>
      <c r="C4644" t="str">
        <f>Raw_Data!C4644</f>
        <v>AZITHROMYCIN 250 MG TABLET</v>
      </c>
      <c r="D4644" t="str">
        <f>Raw_Data!D4644</f>
        <v>50111078751</v>
      </c>
      <c r="E4644" t="str">
        <f>Raw_Data!E4644</f>
        <v>GIBBS, JON</v>
      </c>
      <c r="F4644" t="str">
        <f>Raw_Data!F4644</f>
        <v>1700896156</v>
      </c>
      <c r="G4644" t="str">
        <f>Raw_Data!H4644</f>
        <v>1</v>
      </c>
      <c r="H4644">
        <f>IFERROR(VLOOKUP(G4644,Store_Map!$A$2:$I$100,3,FALSE),"")</f>
        <v>0</v>
      </c>
      <c r="I4644">
        <f>IFERROR(VLOOKUP(G4644,Store_Map!$A$2:$I$100,4,FALSE),"")</f>
        <v>0</v>
      </c>
      <c r="J4644">
        <f>IFERROR(VLOOKUP(G4644,Store_Map!$A$2:$I$100,5,FALSE),"")</f>
        <v>0</v>
      </c>
      <c r="K4644">
        <f>IFERROR(VLOOKUP(G4644,Store_Map!$A$2:$I$100,6,FALSE),"")</f>
        <v>0</v>
      </c>
      <c r="L4644">
        <f>IFERROR(VLOOKUP(G4644,Store_Map!$A$2:$I$100,7,FALSE),"")</f>
        <v>0</v>
      </c>
      <c r="M4644">
        <f>IFERROR(VLOOKUP(G4644,Store_Map!$A$2:$I$100,8,FALSE),"")</f>
        <v>0</v>
      </c>
      <c r="N4644">
        <f t="shared" si="648"/>
        <v>0</v>
      </c>
      <c r="O4644" t="str">
        <f t="shared" si="649"/>
        <v>PASS</v>
      </c>
      <c r="P4644" t="str">
        <f t="shared" si="650"/>
        <v>PASS</v>
      </c>
      <c r="Q4644" t="str">
        <f t="shared" si="651"/>
        <v>PASS</v>
      </c>
      <c r="R4644" t="str">
        <f t="shared" si="652"/>
        <v>PASS</v>
      </c>
      <c r="S4644" t="str">
        <f t="shared" si="653"/>
        <v>PASS</v>
      </c>
      <c r="T4644">
        <f t="shared" si="654"/>
        <v>100</v>
      </c>
      <c r="U4644" t="str">
        <f t="shared" si="655"/>
        <v>Low</v>
      </c>
      <c r="V4644" t="str">
        <f t="shared" si="656"/>
        <v>Clean</v>
      </c>
    </row>
    <row r="4645" spans="1:22" x14ac:dyDescent="0.3">
      <c r="A4645" t="str">
        <f>Raw_Data!A4645</f>
        <v>16055584</v>
      </c>
      <c r="B4645">
        <f>Raw_Data!B4645</f>
        <v>45685</v>
      </c>
      <c r="C4645" t="str">
        <f>Raw_Data!C4645</f>
        <v>OSELTAMIVIR PHOS 75 MG CAPS</v>
      </c>
      <c r="D4645" t="str">
        <f>Raw_Data!D4645</f>
        <v>62332041510</v>
      </c>
      <c r="E4645" t="str">
        <f>Raw_Data!E4645</f>
        <v>GIBBS, JON</v>
      </c>
      <c r="F4645" t="str">
        <f>Raw_Data!F4645</f>
        <v>1700896156</v>
      </c>
      <c r="G4645" t="str">
        <f>Raw_Data!H4645</f>
        <v>1</v>
      </c>
      <c r="H4645">
        <f>IFERROR(VLOOKUP(G4645,Store_Map!$A$2:$I$100,3,FALSE),"")</f>
        <v>0</v>
      </c>
      <c r="I4645">
        <f>IFERROR(VLOOKUP(G4645,Store_Map!$A$2:$I$100,4,FALSE),"")</f>
        <v>0</v>
      </c>
      <c r="J4645">
        <f>IFERROR(VLOOKUP(G4645,Store_Map!$A$2:$I$100,5,FALSE),"")</f>
        <v>0</v>
      </c>
      <c r="K4645">
        <f>IFERROR(VLOOKUP(G4645,Store_Map!$A$2:$I$100,6,FALSE),"")</f>
        <v>0</v>
      </c>
      <c r="L4645">
        <f>IFERROR(VLOOKUP(G4645,Store_Map!$A$2:$I$100,7,FALSE),"")</f>
        <v>0</v>
      </c>
      <c r="M4645">
        <f>IFERROR(VLOOKUP(G4645,Store_Map!$A$2:$I$100,8,FALSE),"")</f>
        <v>0</v>
      </c>
      <c r="N4645">
        <f t="shared" si="648"/>
        <v>0</v>
      </c>
      <c r="O4645" t="str">
        <f t="shared" si="649"/>
        <v>PASS</v>
      </c>
      <c r="P4645" t="str">
        <f t="shared" si="650"/>
        <v>PASS</v>
      </c>
      <c r="Q4645" t="str">
        <f t="shared" si="651"/>
        <v>PASS</v>
      </c>
      <c r="R4645" t="str">
        <f t="shared" si="652"/>
        <v>PASS</v>
      </c>
      <c r="S4645" t="str">
        <f t="shared" si="653"/>
        <v>PASS</v>
      </c>
      <c r="T4645">
        <f t="shared" si="654"/>
        <v>100</v>
      </c>
      <c r="U4645" t="str">
        <f t="shared" si="655"/>
        <v>Low</v>
      </c>
      <c r="V4645" t="str">
        <f t="shared" si="656"/>
        <v>Clean</v>
      </c>
    </row>
    <row r="4646" spans="1:22" x14ac:dyDescent="0.3">
      <c r="A4646" t="str">
        <f>Raw_Data!A4646</f>
        <v>16055585</v>
      </c>
      <c r="B4646">
        <f>Raw_Data!B4646</f>
        <v>45685</v>
      </c>
      <c r="C4646" t="str">
        <f>Raw_Data!C4646</f>
        <v>METHYLPREDNISOLONE 4 MG DOS</v>
      </c>
      <c r="D4646" t="str">
        <f>Raw_Data!D4646</f>
        <v>59746000103</v>
      </c>
      <c r="E4646" t="str">
        <f>Raw_Data!E4646</f>
        <v>GIBBS, JON</v>
      </c>
      <c r="F4646" t="str">
        <f>Raw_Data!F4646</f>
        <v>1700896156</v>
      </c>
      <c r="G4646" t="str">
        <f>Raw_Data!H4646</f>
        <v>1</v>
      </c>
      <c r="H4646">
        <f>IFERROR(VLOOKUP(G4646,Store_Map!$A$2:$I$100,3,FALSE),"")</f>
        <v>0</v>
      </c>
      <c r="I4646">
        <f>IFERROR(VLOOKUP(G4646,Store_Map!$A$2:$I$100,4,FALSE),"")</f>
        <v>0</v>
      </c>
      <c r="J4646">
        <f>IFERROR(VLOOKUP(G4646,Store_Map!$A$2:$I$100,5,FALSE),"")</f>
        <v>0</v>
      </c>
      <c r="K4646">
        <f>IFERROR(VLOOKUP(G4646,Store_Map!$A$2:$I$100,6,FALSE),"")</f>
        <v>0</v>
      </c>
      <c r="L4646">
        <f>IFERROR(VLOOKUP(G4646,Store_Map!$A$2:$I$100,7,FALSE),"")</f>
        <v>0</v>
      </c>
      <c r="M4646">
        <f>IFERROR(VLOOKUP(G4646,Store_Map!$A$2:$I$100,8,FALSE),"")</f>
        <v>0</v>
      </c>
      <c r="N4646">
        <f t="shared" si="648"/>
        <v>0</v>
      </c>
      <c r="O4646" t="str">
        <f t="shared" si="649"/>
        <v>PASS</v>
      </c>
      <c r="P4646" t="str">
        <f t="shared" si="650"/>
        <v>PASS</v>
      </c>
      <c r="Q4646" t="str">
        <f t="shared" si="651"/>
        <v>PASS</v>
      </c>
      <c r="R4646" t="str">
        <f t="shared" si="652"/>
        <v>PASS</v>
      </c>
      <c r="S4646" t="str">
        <f t="shared" si="653"/>
        <v>PASS</v>
      </c>
      <c r="T4646">
        <f t="shared" si="654"/>
        <v>100</v>
      </c>
      <c r="U4646" t="str">
        <f t="shared" si="655"/>
        <v>Low</v>
      </c>
      <c r="V4646" t="str">
        <f t="shared" si="656"/>
        <v>Clean</v>
      </c>
    </row>
    <row r="4647" spans="1:22" x14ac:dyDescent="0.3">
      <c r="A4647" t="str">
        <f>Raw_Data!A4647</f>
        <v>16055586</v>
      </c>
      <c r="B4647">
        <f>Raw_Data!B4647</f>
        <v>45685</v>
      </c>
      <c r="C4647" t="str">
        <f>Raw_Data!C4647</f>
        <v>ARIPIPRAZOLE 10 MG TABLET</v>
      </c>
      <c r="D4647" t="str">
        <f>Raw_Data!D4647</f>
        <v>43598096730</v>
      </c>
      <c r="E4647" t="str">
        <f>Raw_Data!E4647</f>
        <v>McKeighen, Michael</v>
      </c>
      <c r="F4647" t="str">
        <f>Raw_Data!F4647</f>
        <v>1144959131</v>
      </c>
      <c r="G4647" t="str">
        <f>Raw_Data!H4647</f>
        <v>1</v>
      </c>
      <c r="H4647">
        <f>IFERROR(VLOOKUP(G4647,Store_Map!$A$2:$I$100,3,FALSE),"")</f>
        <v>0</v>
      </c>
      <c r="I4647">
        <f>IFERROR(VLOOKUP(G4647,Store_Map!$A$2:$I$100,4,FALSE),"")</f>
        <v>0</v>
      </c>
      <c r="J4647">
        <f>IFERROR(VLOOKUP(G4647,Store_Map!$A$2:$I$100,5,FALSE),"")</f>
        <v>0</v>
      </c>
      <c r="K4647">
        <f>IFERROR(VLOOKUP(G4647,Store_Map!$A$2:$I$100,6,FALSE),"")</f>
        <v>0</v>
      </c>
      <c r="L4647">
        <f>IFERROR(VLOOKUP(G4647,Store_Map!$A$2:$I$100,7,FALSE),"")</f>
        <v>0</v>
      </c>
      <c r="M4647">
        <f>IFERROR(VLOOKUP(G4647,Store_Map!$A$2:$I$100,8,FALSE),"")</f>
        <v>0</v>
      </c>
      <c r="N4647">
        <f t="shared" si="648"/>
        <v>0</v>
      </c>
      <c r="O4647" t="str">
        <f t="shared" si="649"/>
        <v>PASS</v>
      </c>
      <c r="P4647" t="str">
        <f t="shared" si="650"/>
        <v>PASS</v>
      </c>
      <c r="Q4647" t="str">
        <f t="shared" si="651"/>
        <v>PASS</v>
      </c>
      <c r="R4647" t="str">
        <f t="shared" si="652"/>
        <v>PASS</v>
      </c>
      <c r="S4647" t="str">
        <f t="shared" si="653"/>
        <v>PASS</v>
      </c>
      <c r="T4647">
        <f t="shared" si="654"/>
        <v>100</v>
      </c>
      <c r="U4647" t="str">
        <f t="shared" si="655"/>
        <v>Low</v>
      </c>
      <c r="V4647" t="str">
        <f t="shared" si="656"/>
        <v>Clean</v>
      </c>
    </row>
    <row r="4648" spans="1:22" x14ac:dyDescent="0.3">
      <c r="A4648" t="str">
        <f>Raw_Data!A4648</f>
        <v>16055587</v>
      </c>
      <c r="B4648">
        <f>Raw_Data!B4648</f>
        <v>45685</v>
      </c>
      <c r="C4648" t="str">
        <f>Raw_Data!C4648</f>
        <v>KETOCONAZOLE 2% SHAMPOO</v>
      </c>
      <c r="D4648" t="str">
        <f>Raw_Data!D4648</f>
        <v>45802046564</v>
      </c>
      <c r="E4648" t="str">
        <f>Raw_Data!E4648</f>
        <v>THAKORE, MORGAN</v>
      </c>
      <c r="F4648" t="str">
        <f>Raw_Data!F4648</f>
        <v>1770875130</v>
      </c>
      <c r="G4648" t="str">
        <f>Raw_Data!H4648</f>
        <v>1</v>
      </c>
      <c r="H4648">
        <f>IFERROR(VLOOKUP(G4648,Store_Map!$A$2:$I$100,3,FALSE),"")</f>
        <v>0</v>
      </c>
      <c r="I4648">
        <f>IFERROR(VLOOKUP(G4648,Store_Map!$A$2:$I$100,4,FALSE),"")</f>
        <v>0</v>
      </c>
      <c r="J4648">
        <f>IFERROR(VLOOKUP(G4648,Store_Map!$A$2:$I$100,5,FALSE),"")</f>
        <v>0</v>
      </c>
      <c r="K4648">
        <f>IFERROR(VLOOKUP(G4648,Store_Map!$A$2:$I$100,6,FALSE),"")</f>
        <v>0</v>
      </c>
      <c r="L4648">
        <f>IFERROR(VLOOKUP(G4648,Store_Map!$A$2:$I$100,7,FALSE),"")</f>
        <v>0</v>
      </c>
      <c r="M4648">
        <f>IFERROR(VLOOKUP(G4648,Store_Map!$A$2:$I$100,8,FALSE),"")</f>
        <v>0</v>
      </c>
      <c r="N4648">
        <f t="shared" si="648"/>
        <v>0</v>
      </c>
      <c r="O4648" t="str">
        <f t="shared" si="649"/>
        <v>PASS</v>
      </c>
      <c r="P4648" t="str">
        <f t="shared" si="650"/>
        <v>PASS</v>
      </c>
      <c r="Q4648" t="str">
        <f t="shared" si="651"/>
        <v>PASS</v>
      </c>
      <c r="R4648" t="str">
        <f t="shared" si="652"/>
        <v>PASS</v>
      </c>
      <c r="S4648" t="str">
        <f t="shared" si="653"/>
        <v>PASS</v>
      </c>
      <c r="T4648">
        <f t="shared" si="654"/>
        <v>100</v>
      </c>
      <c r="U4648" t="str">
        <f t="shared" si="655"/>
        <v>Low</v>
      </c>
      <c r="V4648" t="str">
        <f t="shared" si="656"/>
        <v>Clean</v>
      </c>
    </row>
    <row r="4649" spans="1:22" x14ac:dyDescent="0.3">
      <c r="A4649" t="str">
        <f>Raw_Data!A4649</f>
        <v>16055588</v>
      </c>
      <c r="B4649">
        <f>Raw_Data!B4649</f>
        <v>45685</v>
      </c>
      <c r="C4649" t="str">
        <f>Raw_Data!C4649</f>
        <v>PRODIGY NO CODING TEST STRI</v>
      </c>
      <c r="D4649" t="str">
        <f>Raw_Data!D4649</f>
        <v>8484073200</v>
      </c>
      <c r="E4649" t="str">
        <f>Raw_Data!E4649</f>
        <v>FORD, JAMES</v>
      </c>
      <c r="F4649" t="str">
        <f>Raw_Data!F4649</f>
        <v>1033117684</v>
      </c>
      <c r="G4649" t="str">
        <f>Raw_Data!H4649</f>
        <v>1</v>
      </c>
      <c r="H4649">
        <f>IFERROR(VLOOKUP(G4649,Store_Map!$A$2:$I$100,3,FALSE),"")</f>
        <v>0</v>
      </c>
      <c r="I4649">
        <f>IFERROR(VLOOKUP(G4649,Store_Map!$A$2:$I$100,4,FALSE),"")</f>
        <v>0</v>
      </c>
      <c r="J4649">
        <f>IFERROR(VLOOKUP(G4649,Store_Map!$A$2:$I$100,5,FALSE),"")</f>
        <v>0</v>
      </c>
      <c r="K4649">
        <f>IFERROR(VLOOKUP(G4649,Store_Map!$A$2:$I$100,6,FALSE),"")</f>
        <v>0</v>
      </c>
      <c r="L4649">
        <f>IFERROR(VLOOKUP(G4649,Store_Map!$A$2:$I$100,7,FALSE),"")</f>
        <v>0</v>
      </c>
      <c r="M4649">
        <f>IFERROR(VLOOKUP(G4649,Store_Map!$A$2:$I$100,8,FALSE),"")</f>
        <v>0</v>
      </c>
      <c r="N4649">
        <f t="shared" si="648"/>
        <v>0</v>
      </c>
      <c r="O4649" t="str">
        <f t="shared" si="649"/>
        <v>PASS</v>
      </c>
      <c r="P4649" t="str">
        <f t="shared" si="650"/>
        <v>PASS</v>
      </c>
      <c r="Q4649" t="str">
        <f t="shared" si="651"/>
        <v>PASS</v>
      </c>
      <c r="R4649" t="str">
        <f t="shared" si="652"/>
        <v>PASS</v>
      </c>
      <c r="S4649" t="str">
        <f t="shared" si="653"/>
        <v>PASS</v>
      </c>
      <c r="T4649">
        <f t="shared" si="654"/>
        <v>100</v>
      </c>
      <c r="U4649" t="str">
        <f t="shared" si="655"/>
        <v>Low</v>
      </c>
      <c r="V4649" t="str">
        <f t="shared" si="656"/>
        <v>Clean</v>
      </c>
    </row>
    <row r="4650" spans="1:22" x14ac:dyDescent="0.3">
      <c r="A4650" t="str">
        <f>Raw_Data!A4650</f>
        <v>16055589</v>
      </c>
      <c r="B4650">
        <f>Raw_Data!B4650</f>
        <v>45685</v>
      </c>
      <c r="C4650" t="str">
        <f>Raw_Data!C4650</f>
        <v>MUPIROCIN 2% OINTMENT</v>
      </c>
      <c r="D4650" t="str">
        <f>Raw_Data!D4650</f>
        <v>51672131200</v>
      </c>
      <c r="E4650" t="str">
        <f>Raw_Data!E4650</f>
        <v>FORD, JAMES</v>
      </c>
      <c r="F4650" t="str">
        <f>Raw_Data!F4650</f>
        <v>1033117684</v>
      </c>
      <c r="G4650" t="str">
        <f>Raw_Data!H4650</f>
        <v>1</v>
      </c>
      <c r="H4650">
        <f>IFERROR(VLOOKUP(G4650,Store_Map!$A$2:$I$100,3,FALSE),"")</f>
        <v>0</v>
      </c>
      <c r="I4650">
        <f>IFERROR(VLOOKUP(G4650,Store_Map!$A$2:$I$100,4,FALSE),"")</f>
        <v>0</v>
      </c>
      <c r="J4650">
        <f>IFERROR(VLOOKUP(G4650,Store_Map!$A$2:$I$100,5,FALSE),"")</f>
        <v>0</v>
      </c>
      <c r="K4650">
        <f>IFERROR(VLOOKUP(G4650,Store_Map!$A$2:$I$100,6,FALSE),"")</f>
        <v>0</v>
      </c>
      <c r="L4650">
        <f>IFERROR(VLOOKUP(G4650,Store_Map!$A$2:$I$100,7,FALSE),"")</f>
        <v>0</v>
      </c>
      <c r="M4650">
        <f>IFERROR(VLOOKUP(G4650,Store_Map!$A$2:$I$100,8,FALSE),"")</f>
        <v>0</v>
      </c>
      <c r="N4650">
        <f t="shared" si="648"/>
        <v>0</v>
      </c>
      <c r="O4650" t="str">
        <f t="shared" si="649"/>
        <v>PASS</v>
      </c>
      <c r="P4650" t="str">
        <f t="shared" si="650"/>
        <v>PASS</v>
      </c>
      <c r="Q4650" t="str">
        <f t="shared" si="651"/>
        <v>PASS</v>
      </c>
      <c r="R4650" t="str">
        <f t="shared" si="652"/>
        <v>PASS</v>
      </c>
      <c r="S4650" t="str">
        <f t="shared" si="653"/>
        <v>PASS</v>
      </c>
      <c r="T4650">
        <f t="shared" si="654"/>
        <v>100</v>
      </c>
      <c r="U4650" t="str">
        <f t="shared" si="655"/>
        <v>Low</v>
      </c>
      <c r="V4650" t="str">
        <f t="shared" si="656"/>
        <v>Clean</v>
      </c>
    </row>
    <row r="4651" spans="1:22" x14ac:dyDescent="0.3">
      <c r="A4651" t="str">
        <f>Raw_Data!A4651</f>
        <v>16051249</v>
      </c>
      <c r="B4651">
        <f>Raw_Data!B4651</f>
        <v>45685</v>
      </c>
      <c r="C4651" t="str">
        <f>Raw_Data!C4651</f>
        <v>VALACYCLOVIR HCL 1 GRAM TAB</v>
      </c>
      <c r="D4651" t="str">
        <f>Raw_Data!D4651</f>
        <v>378427677</v>
      </c>
      <c r="E4651" t="str">
        <f>Raw_Data!E4651</f>
        <v>GIBBS, JON</v>
      </c>
      <c r="F4651" t="str">
        <f>Raw_Data!F4651</f>
        <v>1700896156</v>
      </c>
      <c r="G4651" t="str">
        <f>Raw_Data!H4651</f>
        <v>1</v>
      </c>
      <c r="H4651">
        <f>IFERROR(VLOOKUP(G4651,Store_Map!$A$2:$I$100,3,FALSE),"")</f>
        <v>0</v>
      </c>
      <c r="I4651">
        <f>IFERROR(VLOOKUP(G4651,Store_Map!$A$2:$I$100,4,FALSE),"")</f>
        <v>0</v>
      </c>
      <c r="J4651">
        <f>IFERROR(VLOOKUP(G4651,Store_Map!$A$2:$I$100,5,FALSE),"")</f>
        <v>0</v>
      </c>
      <c r="K4651">
        <f>IFERROR(VLOOKUP(G4651,Store_Map!$A$2:$I$100,6,FALSE),"")</f>
        <v>0</v>
      </c>
      <c r="L4651">
        <f>IFERROR(VLOOKUP(G4651,Store_Map!$A$2:$I$100,7,FALSE),"")</f>
        <v>0</v>
      </c>
      <c r="M4651">
        <f>IFERROR(VLOOKUP(G4651,Store_Map!$A$2:$I$100,8,FALSE),"")</f>
        <v>0</v>
      </c>
      <c r="N4651">
        <f t="shared" si="648"/>
        <v>0</v>
      </c>
      <c r="O4651" t="str">
        <f t="shared" si="649"/>
        <v>PASS</v>
      </c>
      <c r="P4651" t="str">
        <f t="shared" si="650"/>
        <v>REVIEW</v>
      </c>
      <c r="Q4651" t="str">
        <f t="shared" si="651"/>
        <v>PASS</v>
      </c>
      <c r="R4651" t="str">
        <f t="shared" si="652"/>
        <v>PASS</v>
      </c>
      <c r="S4651" t="str">
        <f t="shared" si="653"/>
        <v>REVIEW</v>
      </c>
      <c r="T4651">
        <f t="shared" si="654"/>
        <v>90</v>
      </c>
      <c r="U4651" t="str">
        <f t="shared" si="655"/>
        <v>Low</v>
      </c>
      <c r="V4651" t="str">
        <f t="shared" si="656"/>
        <v>Invalid NDC</v>
      </c>
    </row>
    <row r="4652" spans="1:22" x14ac:dyDescent="0.3">
      <c r="A4652" t="str">
        <f>Raw_Data!A4652</f>
        <v>16052615</v>
      </c>
      <c r="B4652">
        <f>Raw_Data!B4652</f>
        <v>45685</v>
      </c>
      <c r="C4652" t="str">
        <f>Raw_Data!C4652</f>
        <v>BD UF SHORT PEN NEEDLE 8MMX</v>
      </c>
      <c r="D4652" t="str">
        <f>Raw_Data!D4652</f>
        <v>8290320109</v>
      </c>
      <c r="E4652" t="str">
        <f>Raw_Data!E4652</f>
        <v>FORD, JAMES</v>
      </c>
      <c r="F4652" t="str">
        <f>Raw_Data!F4652</f>
        <v>1033117684</v>
      </c>
      <c r="G4652" t="str">
        <f>Raw_Data!H4652</f>
        <v>1</v>
      </c>
      <c r="H4652">
        <f>IFERROR(VLOOKUP(G4652,Store_Map!$A$2:$I$100,3,FALSE),"")</f>
        <v>0</v>
      </c>
      <c r="I4652">
        <f>IFERROR(VLOOKUP(G4652,Store_Map!$A$2:$I$100,4,FALSE),"")</f>
        <v>0</v>
      </c>
      <c r="J4652">
        <f>IFERROR(VLOOKUP(G4652,Store_Map!$A$2:$I$100,5,FALSE),"")</f>
        <v>0</v>
      </c>
      <c r="K4652">
        <f>IFERROR(VLOOKUP(G4652,Store_Map!$A$2:$I$100,6,FALSE),"")</f>
        <v>0</v>
      </c>
      <c r="L4652">
        <f>IFERROR(VLOOKUP(G4652,Store_Map!$A$2:$I$100,7,FALSE),"")</f>
        <v>0</v>
      </c>
      <c r="M4652">
        <f>IFERROR(VLOOKUP(G4652,Store_Map!$A$2:$I$100,8,FALSE),"")</f>
        <v>0</v>
      </c>
      <c r="N4652">
        <f t="shared" si="648"/>
        <v>0</v>
      </c>
      <c r="O4652" t="str">
        <f t="shared" si="649"/>
        <v>PASS</v>
      </c>
      <c r="P4652" t="str">
        <f t="shared" si="650"/>
        <v>PASS</v>
      </c>
      <c r="Q4652" t="str">
        <f t="shared" si="651"/>
        <v>PASS</v>
      </c>
      <c r="R4652" t="str">
        <f t="shared" si="652"/>
        <v>PASS</v>
      </c>
      <c r="S4652" t="str">
        <f t="shared" si="653"/>
        <v>PASS</v>
      </c>
      <c r="T4652">
        <f t="shared" si="654"/>
        <v>100</v>
      </c>
      <c r="U4652" t="str">
        <f t="shared" si="655"/>
        <v>Low</v>
      </c>
      <c r="V4652" t="str">
        <f t="shared" si="656"/>
        <v>Clean</v>
      </c>
    </row>
    <row r="4653" spans="1:22" x14ac:dyDescent="0.3">
      <c r="A4653" t="str">
        <f>Raw_Data!A4653</f>
        <v>16055431</v>
      </c>
      <c r="B4653">
        <f>Raw_Data!B4653</f>
        <v>45685</v>
      </c>
      <c r="C4653" t="str">
        <f>Raw_Data!C4653</f>
        <v>TAMSULOSIN HCL 0.4 MG CAPSU</v>
      </c>
      <c r="D4653" t="str">
        <f>Raw_Data!D4653</f>
        <v>65862059801</v>
      </c>
      <c r="E4653" t="str">
        <f>Raw_Data!E4653</f>
        <v>FORD, JAMES</v>
      </c>
      <c r="F4653" t="str">
        <f>Raw_Data!F4653</f>
        <v>1033117684</v>
      </c>
      <c r="G4653" t="str">
        <f>Raw_Data!H4653</f>
        <v>1</v>
      </c>
      <c r="H4653">
        <f>IFERROR(VLOOKUP(G4653,Store_Map!$A$2:$I$100,3,FALSE),"")</f>
        <v>0</v>
      </c>
      <c r="I4653">
        <f>IFERROR(VLOOKUP(G4653,Store_Map!$A$2:$I$100,4,FALSE),"")</f>
        <v>0</v>
      </c>
      <c r="J4653">
        <f>IFERROR(VLOOKUP(G4653,Store_Map!$A$2:$I$100,5,FALSE),"")</f>
        <v>0</v>
      </c>
      <c r="K4653">
        <f>IFERROR(VLOOKUP(G4653,Store_Map!$A$2:$I$100,6,FALSE),"")</f>
        <v>0</v>
      </c>
      <c r="L4653">
        <f>IFERROR(VLOOKUP(G4653,Store_Map!$A$2:$I$100,7,FALSE),"")</f>
        <v>0</v>
      </c>
      <c r="M4653">
        <f>IFERROR(VLOOKUP(G4653,Store_Map!$A$2:$I$100,8,FALSE),"")</f>
        <v>0</v>
      </c>
      <c r="N4653">
        <f t="shared" si="648"/>
        <v>0</v>
      </c>
      <c r="O4653" t="str">
        <f t="shared" si="649"/>
        <v>PASS</v>
      </c>
      <c r="P4653" t="str">
        <f t="shared" si="650"/>
        <v>PASS</v>
      </c>
      <c r="Q4653" t="str">
        <f t="shared" si="651"/>
        <v>PASS</v>
      </c>
      <c r="R4653" t="str">
        <f t="shared" si="652"/>
        <v>PASS</v>
      </c>
      <c r="S4653" t="str">
        <f t="shared" si="653"/>
        <v>PASS</v>
      </c>
      <c r="T4653">
        <f t="shared" si="654"/>
        <v>100</v>
      </c>
      <c r="U4653" t="str">
        <f t="shared" si="655"/>
        <v>Low</v>
      </c>
      <c r="V4653" t="str">
        <f t="shared" si="656"/>
        <v>Clean</v>
      </c>
    </row>
    <row r="4654" spans="1:22" x14ac:dyDescent="0.3">
      <c r="A4654" t="str">
        <f>Raw_Data!A4654</f>
        <v>16055590</v>
      </c>
      <c r="B4654">
        <f>Raw_Data!B4654</f>
        <v>45685</v>
      </c>
      <c r="C4654" t="str">
        <f>Raw_Data!C4654</f>
        <v>LOSARTAN POTASSIUM 25 MG TA</v>
      </c>
      <c r="D4654" t="str">
        <f>Raw_Data!D4654</f>
        <v>65862020190</v>
      </c>
      <c r="E4654" t="str">
        <f>Raw_Data!E4654</f>
        <v>GIBBS, JON</v>
      </c>
      <c r="F4654" t="str">
        <f>Raw_Data!F4654</f>
        <v>1700896156</v>
      </c>
      <c r="G4654" t="str">
        <f>Raw_Data!H4654</f>
        <v>1</v>
      </c>
      <c r="H4654">
        <f>IFERROR(VLOOKUP(G4654,Store_Map!$A$2:$I$100,3,FALSE),"")</f>
        <v>0</v>
      </c>
      <c r="I4654">
        <f>IFERROR(VLOOKUP(G4654,Store_Map!$A$2:$I$100,4,FALSE),"")</f>
        <v>0</v>
      </c>
      <c r="J4654">
        <f>IFERROR(VLOOKUP(G4654,Store_Map!$A$2:$I$100,5,FALSE),"")</f>
        <v>0</v>
      </c>
      <c r="K4654">
        <f>IFERROR(VLOOKUP(G4654,Store_Map!$A$2:$I$100,6,FALSE),"")</f>
        <v>0</v>
      </c>
      <c r="L4654">
        <f>IFERROR(VLOOKUP(G4654,Store_Map!$A$2:$I$100,7,FALSE),"")</f>
        <v>0</v>
      </c>
      <c r="M4654">
        <f>IFERROR(VLOOKUP(G4654,Store_Map!$A$2:$I$100,8,FALSE),"")</f>
        <v>0</v>
      </c>
      <c r="N4654">
        <f t="shared" si="648"/>
        <v>0</v>
      </c>
      <c r="O4654" t="str">
        <f t="shared" si="649"/>
        <v>PASS</v>
      </c>
      <c r="P4654" t="str">
        <f t="shared" si="650"/>
        <v>PASS</v>
      </c>
      <c r="Q4654" t="str">
        <f t="shared" si="651"/>
        <v>PASS</v>
      </c>
      <c r="R4654" t="str">
        <f t="shared" si="652"/>
        <v>PASS</v>
      </c>
      <c r="S4654" t="str">
        <f t="shared" si="653"/>
        <v>PASS</v>
      </c>
      <c r="T4654">
        <f t="shared" si="654"/>
        <v>100</v>
      </c>
      <c r="U4654" t="str">
        <f t="shared" si="655"/>
        <v>Low</v>
      </c>
      <c r="V4654" t="str">
        <f t="shared" si="656"/>
        <v>Clean</v>
      </c>
    </row>
    <row r="4655" spans="1:22" x14ac:dyDescent="0.3">
      <c r="A4655" t="str">
        <f>Raw_Data!A4655</f>
        <v>16055591</v>
      </c>
      <c r="B4655">
        <f>Raw_Data!B4655</f>
        <v>45685</v>
      </c>
      <c r="C4655" t="str">
        <f>Raw_Data!C4655</f>
        <v>TIZANIDINE HCL 4 MG TABLET</v>
      </c>
      <c r="D4655" t="str">
        <f>Raw_Data!D4655</f>
        <v>29300016915</v>
      </c>
      <c r="E4655" t="str">
        <f>Raw_Data!E4655</f>
        <v>GIBBS, JON</v>
      </c>
      <c r="F4655" t="str">
        <f>Raw_Data!F4655</f>
        <v>1700896156</v>
      </c>
      <c r="G4655" t="str">
        <f>Raw_Data!H4655</f>
        <v>1</v>
      </c>
      <c r="H4655">
        <f>IFERROR(VLOOKUP(G4655,Store_Map!$A$2:$I$100,3,FALSE),"")</f>
        <v>0</v>
      </c>
      <c r="I4655">
        <f>IFERROR(VLOOKUP(G4655,Store_Map!$A$2:$I$100,4,FALSE),"")</f>
        <v>0</v>
      </c>
      <c r="J4655">
        <f>IFERROR(VLOOKUP(G4655,Store_Map!$A$2:$I$100,5,FALSE),"")</f>
        <v>0</v>
      </c>
      <c r="K4655">
        <f>IFERROR(VLOOKUP(G4655,Store_Map!$A$2:$I$100,6,FALSE),"")</f>
        <v>0</v>
      </c>
      <c r="L4655">
        <f>IFERROR(VLOOKUP(G4655,Store_Map!$A$2:$I$100,7,FALSE),"")</f>
        <v>0</v>
      </c>
      <c r="M4655">
        <f>IFERROR(VLOOKUP(G4655,Store_Map!$A$2:$I$100,8,FALSE),"")</f>
        <v>0</v>
      </c>
      <c r="N4655">
        <f t="shared" si="648"/>
        <v>0</v>
      </c>
      <c r="O4655" t="str">
        <f t="shared" si="649"/>
        <v>PASS</v>
      </c>
      <c r="P4655" t="str">
        <f t="shared" si="650"/>
        <v>PASS</v>
      </c>
      <c r="Q4655" t="str">
        <f t="shared" si="651"/>
        <v>PASS</v>
      </c>
      <c r="R4655" t="str">
        <f t="shared" si="652"/>
        <v>PASS</v>
      </c>
      <c r="S4655" t="str">
        <f t="shared" si="653"/>
        <v>PASS</v>
      </c>
      <c r="T4655">
        <f t="shared" si="654"/>
        <v>100</v>
      </c>
      <c r="U4655" t="str">
        <f t="shared" si="655"/>
        <v>Low</v>
      </c>
      <c r="V4655" t="str">
        <f t="shared" si="656"/>
        <v>Clean</v>
      </c>
    </row>
    <row r="4656" spans="1:22" x14ac:dyDescent="0.3">
      <c r="A4656" t="str">
        <f>Raw_Data!A4656</f>
        <v>16055592</v>
      </c>
      <c r="B4656">
        <f>Raw_Data!B4656</f>
        <v>45685</v>
      </c>
      <c r="C4656" t="str">
        <f>Raw_Data!C4656</f>
        <v>JARDIANCE 25 MG TABLET</v>
      </c>
      <c r="D4656" t="str">
        <f>Raw_Data!D4656</f>
        <v>597015390</v>
      </c>
      <c r="E4656" t="str">
        <f>Raw_Data!E4656</f>
        <v>GIBBS, JON</v>
      </c>
      <c r="F4656" t="str">
        <f>Raw_Data!F4656</f>
        <v>1700896156</v>
      </c>
      <c r="G4656" t="str">
        <f>Raw_Data!H4656</f>
        <v>1</v>
      </c>
      <c r="H4656">
        <f>IFERROR(VLOOKUP(G4656,Store_Map!$A$2:$I$100,3,FALSE),"")</f>
        <v>0</v>
      </c>
      <c r="I4656">
        <f>IFERROR(VLOOKUP(G4656,Store_Map!$A$2:$I$100,4,FALSE),"")</f>
        <v>0</v>
      </c>
      <c r="J4656">
        <f>IFERROR(VLOOKUP(G4656,Store_Map!$A$2:$I$100,5,FALSE),"")</f>
        <v>0</v>
      </c>
      <c r="K4656">
        <f>IFERROR(VLOOKUP(G4656,Store_Map!$A$2:$I$100,6,FALSE),"")</f>
        <v>0</v>
      </c>
      <c r="L4656">
        <f>IFERROR(VLOOKUP(G4656,Store_Map!$A$2:$I$100,7,FALSE),"")</f>
        <v>0</v>
      </c>
      <c r="M4656">
        <f>IFERROR(VLOOKUP(G4656,Store_Map!$A$2:$I$100,8,FALSE),"")</f>
        <v>0</v>
      </c>
      <c r="N4656">
        <f t="shared" si="648"/>
        <v>0</v>
      </c>
      <c r="O4656" t="str">
        <f t="shared" si="649"/>
        <v>PASS</v>
      </c>
      <c r="P4656" t="str">
        <f t="shared" si="650"/>
        <v>REVIEW</v>
      </c>
      <c r="Q4656" t="str">
        <f t="shared" si="651"/>
        <v>PASS</v>
      </c>
      <c r="R4656" t="str">
        <f t="shared" si="652"/>
        <v>PASS</v>
      </c>
      <c r="S4656" t="str">
        <f t="shared" si="653"/>
        <v>REVIEW</v>
      </c>
      <c r="T4656">
        <f t="shared" si="654"/>
        <v>90</v>
      </c>
      <c r="U4656" t="str">
        <f t="shared" si="655"/>
        <v>Low</v>
      </c>
      <c r="V4656" t="str">
        <f t="shared" si="656"/>
        <v>Invalid NDC</v>
      </c>
    </row>
    <row r="4657" spans="1:22" x14ac:dyDescent="0.3">
      <c r="A4657" t="str">
        <f>Raw_Data!A4657</f>
        <v>16055593</v>
      </c>
      <c r="B4657">
        <f>Raw_Data!B4657</f>
        <v>45685</v>
      </c>
      <c r="C4657" t="str">
        <f>Raw_Data!C4657</f>
        <v>ORPHENADRINE ER 100 MG TABL</v>
      </c>
      <c r="D4657" t="str">
        <f>Raw_Data!D4657</f>
        <v>43386048024</v>
      </c>
      <c r="E4657" t="str">
        <f>Raw_Data!E4657</f>
        <v>GIBBS, JON</v>
      </c>
      <c r="F4657" t="str">
        <f>Raw_Data!F4657</f>
        <v>1700896156</v>
      </c>
      <c r="G4657" t="str">
        <f>Raw_Data!H4657</f>
        <v>1</v>
      </c>
      <c r="H4657">
        <f>IFERROR(VLOOKUP(G4657,Store_Map!$A$2:$I$100,3,FALSE),"")</f>
        <v>0</v>
      </c>
      <c r="I4657">
        <f>IFERROR(VLOOKUP(G4657,Store_Map!$A$2:$I$100,4,FALSE),"")</f>
        <v>0</v>
      </c>
      <c r="J4657">
        <f>IFERROR(VLOOKUP(G4657,Store_Map!$A$2:$I$100,5,FALSE),"")</f>
        <v>0</v>
      </c>
      <c r="K4657">
        <f>IFERROR(VLOOKUP(G4657,Store_Map!$A$2:$I$100,6,FALSE),"")</f>
        <v>0</v>
      </c>
      <c r="L4657">
        <f>IFERROR(VLOOKUP(G4657,Store_Map!$A$2:$I$100,7,FALSE),"")</f>
        <v>0</v>
      </c>
      <c r="M4657">
        <f>IFERROR(VLOOKUP(G4657,Store_Map!$A$2:$I$100,8,FALSE),"")</f>
        <v>0</v>
      </c>
      <c r="N4657">
        <f t="shared" si="648"/>
        <v>0</v>
      </c>
      <c r="O4657" t="str">
        <f t="shared" si="649"/>
        <v>PASS</v>
      </c>
      <c r="P4657" t="str">
        <f t="shared" si="650"/>
        <v>PASS</v>
      </c>
      <c r="Q4657" t="str">
        <f t="shared" si="651"/>
        <v>PASS</v>
      </c>
      <c r="R4657" t="str">
        <f t="shared" si="652"/>
        <v>PASS</v>
      </c>
      <c r="S4657" t="str">
        <f t="shared" si="653"/>
        <v>PASS</v>
      </c>
      <c r="T4657">
        <f t="shared" si="654"/>
        <v>100</v>
      </c>
      <c r="U4657" t="str">
        <f t="shared" si="655"/>
        <v>Low</v>
      </c>
      <c r="V4657" t="str">
        <f t="shared" si="656"/>
        <v>Clean</v>
      </c>
    </row>
    <row r="4658" spans="1:22" x14ac:dyDescent="0.3">
      <c r="A4658" t="str">
        <f>Raw_Data!A4658</f>
        <v>16055594</v>
      </c>
      <c r="B4658">
        <f>Raw_Data!B4658</f>
        <v>45685</v>
      </c>
      <c r="C4658" t="str">
        <f>Raw_Data!C4658</f>
        <v>JANUVIA 100 MG TABLET</v>
      </c>
      <c r="D4658" t="str">
        <f>Raw_Data!D4658</f>
        <v>6027754</v>
      </c>
      <c r="E4658" t="str">
        <f>Raw_Data!E4658</f>
        <v>GIBBS, JON</v>
      </c>
      <c r="F4658" t="str">
        <f>Raw_Data!F4658</f>
        <v>1700896156</v>
      </c>
      <c r="G4658" t="str">
        <f>Raw_Data!H4658</f>
        <v>1</v>
      </c>
      <c r="H4658">
        <f>IFERROR(VLOOKUP(G4658,Store_Map!$A$2:$I$100,3,FALSE),"")</f>
        <v>0</v>
      </c>
      <c r="I4658">
        <f>IFERROR(VLOOKUP(G4658,Store_Map!$A$2:$I$100,4,FALSE),"")</f>
        <v>0</v>
      </c>
      <c r="J4658">
        <f>IFERROR(VLOOKUP(G4658,Store_Map!$A$2:$I$100,5,FALSE),"")</f>
        <v>0</v>
      </c>
      <c r="K4658">
        <f>IFERROR(VLOOKUP(G4658,Store_Map!$A$2:$I$100,6,FALSE),"")</f>
        <v>0</v>
      </c>
      <c r="L4658">
        <f>IFERROR(VLOOKUP(G4658,Store_Map!$A$2:$I$100,7,FALSE),"")</f>
        <v>0</v>
      </c>
      <c r="M4658">
        <f>IFERROR(VLOOKUP(G4658,Store_Map!$A$2:$I$100,8,FALSE),"")</f>
        <v>0</v>
      </c>
      <c r="N4658">
        <f t="shared" si="648"/>
        <v>0</v>
      </c>
      <c r="O4658" t="str">
        <f t="shared" si="649"/>
        <v>PASS</v>
      </c>
      <c r="P4658" t="str">
        <f t="shared" si="650"/>
        <v>REVIEW</v>
      </c>
      <c r="Q4658" t="str">
        <f t="shared" si="651"/>
        <v>PASS</v>
      </c>
      <c r="R4658" t="str">
        <f t="shared" si="652"/>
        <v>PASS</v>
      </c>
      <c r="S4658" t="str">
        <f t="shared" si="653"/>
        <v>REVIEW</v>
      </c>
      <c r="T4658">
        <f t="shared" si="654"/>
        <v>90</v>
      </c>
      <c r="U4658" t="str">
        <f t="shared" si="655"/>
        <v>Low</v>
      </c>
      <c r="V4658" t="str">
        <f t="shared" si="656"/>
        <v>Invalid NDC</v>
      </c>
    </row>
    <row r="4659" spans="1:22" x14ac:dyDescent="0.3">
      <c r="A4659" t="str">
        <f>Raw_Data!A4659</f>
        <v>16055595</v>
      </c>
      <c r="B4659">
        <f>Raw_Data!B4659</f>
        <v>45685</v>
      </c>
      <c r="C4659" t="str">
        <f>Raw_Data!C4659</f>
        <v>LOSARTAN POTASSIUM 100 MG T</v>
      </c>
      <c r="D4659" t="str">
        <f>Raw_Data!D4659</f>
        <v>68180037809</v>
      </c>
      <c r="E4659" t="str">
        <f>Raw_Data!E4659</f>
        <v>BYNE, EDMUND</v>
      </c>
      <c r="F4659" t="str">
        <f>Raw_Data!F4659</f>
        <v>1033186648</v>
      </c>
      <c r="G4659" t="str">
        <f>Raw_Data!H4659</f>
        <v>1</v>
      </c>
      <c r="H4659">
        <f>IFERROR(VLOOKUP(G4659,Store_Map!$A$2:$I$100,3,FALSE),"")</f>
        <v>0</v>
      </c>
      <c r="I4659">
        <f>IFERROR(VLOOKUP(G4659,Store_Map!$A$2:$I$100,4,FALSE),"")</f>
        <v>0</v>
      </c>
      <c r="J4659">
        <f>IFERROR(VLOOKUP(G4659,Store_Map!$A$2:$I$100,5,FALSE),"")</f>
        <v>0</v>
      </c>
      <c r="K4659">
        <f>IFERROR(VLOOKUP(G4659,Store_Map!$A$2:$I$100,6,FALSE),"")</f>
        <v>0</v>
      </c>
      <c r="L4659">
        <f>IFERROR(VLOOKUP(G4659,Store_Map!$A$2:$I$100,7,FALSE),"")</f>
        <v>0</v>
      </c>
      <c r="M4659">
        <f>IFERROR(VLOOKUP(G4659,Store_Map!$A$2:$I$100,8,FALSE),"")</f>
        <v>0</v>
      </c>
      <c r="N4659">
        <f t="shared" si="648"/>
        <v>0</v>
      </c>
      <c r="O4659" t="str">
        <f t="shared" si="649"/>
        <v>PASS</v>
      </c>
      <c r="P4659" t="str">
        <f t="shared" si="650"/>
        <v>PASS</v>
      </c>
      <c r="Q4659" t="str">
        <f t="shared" si="651"/>
        <v>PASS</v>
      </c>
      <c r="R4659" t="str">
        <f t="shared" si="652"/>
        <v>PASS</v>
      </c>
      <c r="S4659" t="str">
        <f t="shared" si="653"/>
        <v>PASS</v>
      </c>
      <c r="T4659">
        <f t="shared" si="654"/>
        <v>100</v>
      </c>
      <c r="U4659" t="str">
        <f t="shared" si="655"/>
        <v>Low</v>
      </c>
      <c r="V4659" t="str">
        <f t="shared" si="656"/>
        <v>Clean</v>
      </c>
    </row>
    <row r="4660" spans="1:22" x14ac:dyDescent="0.3">
      <c r="A4660" t="str">
        <f>Raw_Data!A4660</f>
        <v>16051840</v>
      </c>
      <c r="B4660">
        <f>Raw_Data!B4660</f>
        <v>45685</v>
      </c>
      <c r="C4660" t="str">
        <f>Raw_Data!C4660</f>
        <v>LISINOPRIL 10 MG TABLET</v>
      </c>
      <c r="D4660" t="str">
        <f>Raw_Data!D4660</f>
        <v>68180098001</v>
      </c>
      <c r="E4660" t="str">
        <f>Raw_Data!E4660</f>
        <v>GIBBS, JON</v>
      </c>
      <c r="F4660" t="str">
        <f>Raw_Data!F4660</f>
        <v>1700896156</v>
      </c>
      <c r="G4660" t="str">
        <f>Raw_Data!H4660</f>
        <v>1</v>
      </c>
      <c r="H4660">
        <f>IFERROR(VLOOKUP(G4660,Store_Map!$A$2:$I$100,3,FALSE),"")</f>
        <v>0</v>
      </c>
      <c r="I4660">
        <f>IFERROR(VLOOKUP(G4660,Store_Map!$A$2:$I$100,4,FALSE),"")</f>
        <v>0</v>
      </c>
      <c r="J4660">
        <f>IFERROR(VLOOKUP(G4660,Store_Map!$A$2:$I$100,5,FALSE),"")</f>
        <v>0</v>
      </c>
      <c r="K4660">
        <f>IFERROR(VLOOKUP(G4660,Store_Map!$A$2:$I$100,6,FALSE),"")</f>
        <v>0</v>
      </c>
      <c r="L4660">
        <f>IFERROR(VLOOKUP(G4660,Store_Map!$A$2:$I$100,7,FALSE),"")</f>
        <v>0</v>
      </c>
      <c r="M4660">
        <f>IFERROR(VLOOKUP(G4660,Store_Map!$A$2:$I$100,8,FALSE),"")</f>
        <v>0</v>
      </c>
      <c r="N4660">
        <f t="shared" si="648"/>
        <v>0</v>
      </c>
      <c r="O4660" t="str">
        <f t="shared" si="649"/>
        <v>PASS</v>
      </c>
      <c r="P4660" t="str">
        <f t="shared" si="650"/>
        <v>PASS</v>
      </c>
      <c r="Q4660" t="str">
        <f t="shared" si="651"/>
        <v>PASS</v>
      </c>
      <c r="R4660" t="str">
        <f t="shared" si="652"/>
        <v>PASS</v>
      </c>
      <c r="S4660" t="str">
        <f t="shared" si="653"/>
        <v>PASS</v>
      </c>
      <c r="T4660">
        <f t="shared" si="654"/>
        <v>100</v>
      </c>
      <c r="U4660" t="str">
        <f t="shared" si="655"/>
        <v>Low</v>
      </c>
      <c r="V4660" t="str">
        <f t="shared" si="656"/>
        <v>Clean</v>
      </c>
    </row>
    <row r="4661" spans="1:22" x14ac:dyDescent="0.3">
      <c r="A4661" t="str">
        <f>Raw_Data!A4661</f>
        <v>16051841</v>
      </c>
      <c r="B4661">
        <f>Raw_Data!B4661</f>
        <v>45685</v>
      </c>
      <c r="C4661" t="str">
        <f>Raw_Data!C4661</f>
        <v>ATORVASTATIN 40 MG TABLET</v>
      </c>
      <c r="D4661" t="str">
        <f>Raw_Data!D4661</f>
        <v>378395277</v>
      </c>
      <c r="E4661" t="str">
        <f>Raw_Data!E4661</f>
        <v>GIBBS, JON</v>
      </c>
      <c r="F4661" t="str">
        <f>Raw_Data!F4661</f>
        <v>1700896156</v>
      </c>
      <c r="G4661" t="str">
        <f>Raw_Data!H4661</f>
        <v>1</v>
      </c>
      <c r="H4661">
        <f>IFERROR(VLOOKUP(G4661,Store_Map!$A$2:$I$100,3,FALSE),"")</f>
        <v>0</v>
      </c>
      <c r="I4661">
        <f>IFERROR(VLOOKUP(G4661,Store_Map!$A$2:$I$100,4,FALSE),"")</f>
        <v>0</v>
      </c>
      <c r="J4661">
        <f>IFERROR(VLOOKUP(G4661,Store_Map!$A$2:$I$100,5,FALSE),"")</f>
        <v>0</v>
      </c>
      <c r="K4661">
        <f>IFERROR(VLOOKUP(G4661,Store_Map!$A$2:$I$100,6,FALSE),"")</f>
        <v>0</v>
      </c>
      <c r="L4661">
        <f>IFERROR(VLOOKUP(G4661,Store_Map!$A$2:$I$100,7,FALSE),"")</f>
        <v>0</v>
      </c>
      <c r="M4661">
        <f>IFERROR(VLOOKUP(G4661,Store_Map!$A$2:$I$100,8,FALSE),"")</f>
        <v>0</v>
      </c>
      <c r="N4661">
        <f t="shared" si="648"/>
        <v>0</v>
      </c>
      <c r="O4661" t="str">
        <f t="shared" si="649"/>
        <v>PASS</v>
      </c>
      <c r="P4661" t="str">
        <f t="shared" si="650"/>
        <v>REVIEW</v>
      </c>
      <c r="Q4661" t="str">
        <f t="shared" si="651"/>
        <v>PASS</v>
      </c>
      <c r="R4661" t="str">
        <f t="shared" si="652"/>
        <v>PASS</v>
      </c>
      <c r="S4661" t="str">
        <f t="shared" si="653"/>
        <v>REVIEW</v>
      </c>
      <c r="T4661">
        <f t="shared" si="654"/>
        <v>90</v>
      </c>
      <c r="U4661" t="str">
        <f t="shared" si="655"/>
        <v>Low</v>
      </c>
      <c r="V4661" t="str">
        <f t="shared" si="656"/>
        <v>Invalid NDC</v>
      </c>
    </row>
    <row r="4662" spans="1:22" x14ac:dyDescent="0.3">
      <c r="A4662" t="str">
        <f>Raw_Data!A4662</f>
        <v>16051844</v>
      </c>
      <c r="B4662">
        <f>Raw_Data!B4662</f>
        <v>45685</v>
      </c>
      <c r="C4662" t="str">
        <f>Raw_Data!C4662</f>
        <v>BASAGLAR 100 UNIT/ML KWIKPE</v>
      </c>
      <c r="D4662" t="str">
        <f>Raw_Data!D4662</f>
        <v>2771559</v>
      </c>
      <c r="E4662" t="str">
        <f>Raw_Data!E4662</f>
        <v>GIBBS, JON</v>
      </c>
      <c r="F4662" t="str">
        <f>Raw_Data!F4662</f>
        <v>1700896156</v>
      </c>
      <c r="G4662" t="str">
        <f>Raw_Data!H4662</f>
        <v>1</v>
      </c>
      <c r="H4662">
        <f>IFERROR(VLOOKUP(G4662,Store_Map!$A$2:$I$100,3,FALSE),"")</f>
        <v>0</v>
      </c>
      <c r="I4662">
        <f>IFERROR(VLOOKUP(G4662,Store_Map!$A$2:$I$100,4,FALSE),"")</f>
        <v>0</v>
      </c>
      <c r="J4662">
        <f>IFERROR(VLOOKUP(G4662,Store_Map!$A$2:$I$100,5,FALSE),"")</f>
        <v>0</v>
      </c>
      <c r="K4662">
        <f>IFERROR(VLOOKUP(G4662,Store_Map!$A$2:$I$100,6,FALSE),"")</f>
        <v>0</v>
      </c>
      <c r="L4662">
        <f>IFERROR(VLOOKUP(G4662,Store_Map!$A$2:$I$100,7,FALSE),"")</f>
        <v>0</v>
      </c>
      <c r="M4662">
        <f>IFERROR(VLOOKUP(G4662,Store_Map!$A$2:$I$100,8,FALSE),"")</f>
        <v>0</v>
      </c>
      <c r="N4662">
        <f t="shared" si="648"/>
        <v>0</v>
      </c>
      <c r="O4662" t="str">
        <f t="shared" si="649"/>
        <v>PASS</v>
      </c>
      <c r="P4662" t="str">
        <f t="shared" si="650"/>
        <v>REVIEW</v>
      </c>
      <c r="Q4662" t="str">
        <f t="shared" si="651"/>
        <v>PASS</v>
      </c>
      <c r="R4662" t="str">
        <f t="shared" si="652"/>
        <v>PASS</v>
      </c>
      <c r="S4662" t="str">
        <f t="shared" si="653"/>
        <v>REVIEW</v>
      </c>
      <c r="T4662">
        <f t="shared" si="654"/>
        <v>90</v>
      </c>
      <c r="U4662" t="str">
        <f t="shared" si="655"/>
        <v>Low</v>
      </c>
      <c r="V4662" t="str">
        <f t="shared" si="656"/>
        <v>Invalid NDC</v>
      </c>
    </row>
    <row r="4663" spans="1:22" x14ac:dyDescent="0.3">
      <c r="A4663" t="str">
        <f>Raw_Data!A4663</f>
        <v>16051845</v>
      </c>
      <c r="B4663">
        <f>Raw_Data!B4663</f>
        <v>45685</v>
      </c>
      <c r="C4663" t="str">
        <f>Raw_Data!C4663</f>
        <v>METOPROLOL TARTRATE 25 MG T</v>
      </c>
      <c r="D4663" t="str">
        <f>Raw_Data!D4663</f>
        <v>65862006299</v>
      </c>
      <c r="E4663" t="str">
        <f>Raw_Data!E4663</f>
        <v>GIBBS, JON</v>
      </c>
      <c r="F4663" t="str">
        <f>Raw_Data!F4663</f>
        <v>1700896156</v>
      </c>
      <c r="G4663" t="str">
        <f>Raw_Data!H4663</f>
        <v>1</v>
      </c>
      <c r="H4663">
        <f>IFERROR(VLOOKUP(G4663,Store_Map!$A$2:$I$100,3,FALSE),"")</f>
        <v>0</v>
      </c>
      <c r="I4663">
        <f>IFERROR(VLOOKUP(G4663,Store_Map!$A$2:$I$100,4,FALSE),"")</f>
        <v>0</v>
      </c>
      <c r="J4663">
        <f>IFERROR(VLOOKUP(G4663,Store_Map!$A$2:$I$100,5,FALSE),"")</f>
        <v>0</v>
      </c>
      <c r="K4663">
        <f>IFERROR(VLOOKUP(G4663,Store_Map!$A$2:$I$100,6,FALSE),"")</f>
        <v>0</v>
      </c>
      <c r="L4663">
        <f>IFERROR(VLOOKUP(G4663,Store_Map!$A$2:$I$100,7,FALSE),"")</f>
        <v>0</v>
      </c>
      <c r="M4663">
        <f>IFERROR(VLOOKUP(G4663,Store_Map!$A$2:$I$100,8,FALSE),"")</f>
        <v>0</v>
      </c>
      <c r="N4663">
        <f t="shared" si="648"/>
        <v>0</v>
      </c>
      <c r="O4663" t="str">
        <f t="shared" si="649"/>
        <v>PASS</v>
      </c>
      <c r="P4663" t="str">
        <f t="shared" si="650"/>
        <v>PASS</v>
      </c>
      <c r="Q4663" t="str">
        <f t="shared" si="651"/>
        <v>PASS</v>
      </c>
      <c r="R4663" t="str">
        <f t="shared" si="652"/>
        <v>PASS</v>
      </c>
      <c r="S4663" t="str">
        <f t="shared" si="653"/>
        <v>PASS</v>
      </c>
      <c r="T4663">
        <f t="shared" si="654"/>
        <v>100</v>
      </c>
      <c r="U4663" t="str">
        <f t="shared" si="655"/>
        <v>Low</v>
      </c>
      <c r="V4663" t="str">
        <f t="shared" si="656"/>
        <v>Clean</v>
      </c>
    </row>
    <row r="4664" spans="1:22" x14ac:dyDescent="0.3">
      <c r="A4664" t="str">
        <f>Raw_Data!A4664</f>
        <v>16051837</v>
      </c>
      <c r="B4664">
        <f>Raw_Data!B4664</f>
        <v>45685</v>
      </c>
      <c r="C4664" t="str">
        <f>Raw_Data!C4664</f>
        <v>AMLODIPINE BESYLATE 10 MG T</v>
      </c>
      <c r="D4664" t="str">
        <f>Raw_Data!D4664</f>
        <v>69097012805</v>
      </c>
      <c r="E4664" t="str">
        <f>Raw_Data!E4664</f>
        <v>GIBBS, JON</v>
      </c>
      <c r="F4664" t="str">
        <f>Raw_Data!F4664</f>
        <v>1700896156</v>
      </c>
      <c r="G4664" t="str">
        <f>Raw_Data!H4664</f>
        <v>1</v>
      </c>
      <c r="H4664">
        <f>IFERROR(VLOOKUP(G4664,Store_Map!$A$2:$I$100,3,FALSE),"")</f>
        <v>0</v>
      </c>
      <c r="I4664">
        <f>IFERROR(VLOOKUP(G4664,Store_Map!$A$2:$I$100,4,FALSE),"")</f>
        <v>0</v>
      </c>
      <c r="J4664">
        <f>IFERROR(VLOOKUP(G4664,Store_Map!$A$2:$I$100,5,FALSE),"")</f>
        <v>0</v>
      </c>
      <c r="K4664">
        <f>IFERROR(VLOOKUP(G4664,Store_Map!$A$2:$I$100,6,FALSE),"")</f>
        <v>0</v>
      </c>
      <c r="L4664">
        <f>IFERROR(VLOOKUP(G4664,Store_Map!$A$2:$I$100,7,FALSE),"")</f>
        <v>0</v>
      </c>
      <c r="M4664">
        <f>IFERROR(VLOOKUP(G4664,Store_Map!$A$2:$I$100,8,FALSE),"")</f>
        <v>0</v>
      </c>
      <c r="N4664">
        <f t="shared" si="648"/>
        <v>0</v>
      </c>
      <c r="O4664" t="str">
        <f t="shared" si="649"/>
        <v>PASS</v>
      </c>
      <c r="P4664" t="str">
        <f t="shared" si="650"/>
        <v>PASS</v>
      </c>
      <c r="Q4664" t="str">
        <f t="shared" si="651"/>
        <v>PASS</v>
      </c>
      <c r="R4664" t="str">
        <f t="shared" si="652"/>
        <v>PASS</v>
      </c>
      <c r="S4664" t="str">
        <f t="shared" si="653"/>
        <v>PASS</v>
      </c>
      <c r="T4664">
        <f t="shared" si="654"/>
        <v>100</v>
      </c>
      <c r="U4664" t="str">
        <f t="shared" si="655"/>
        <v>Low</v>
      </c>
      <c r="V4664" t="str">
        <f t="shared" si="656"/>
        <v>Clean</v>
      </c>
    </row>
    <row r="4665" spans="1:22" x14ac:dyDescent="0.3">
      <c r="A4665" t="str">
        <f>Raw_Data!A4665</f>
        <v>16052333</v>
      </c>
      <c r="B4665">
        <f>Raw_Data!B4665</f>
        <v>45685</v>
      </c>
      <c r="C4665" t="str">
        <f>Raw_Data!C4665</f>
        <v>SIMVASTATIN 10 MG TABLET</v>
      </c>
      <c r="D4665" t="str">
        <f>Raw_Data!D4665</f>
        <v>65862005190</v>
      </c>
      <c r="E4665" t="str">
        <f>Raw_Data!E4665</f>
        <v>GIBBS, JON</v>
      </c>
      <c r="F4665" t="str">
        <f>Raw_Data!F4665</f>
        <v>1700896156</v>
      </c>
      <c r="G4665" t="str">
        <f>Raw_Data!H4665</f>
        <v>1</v>
      </c>
      <c r="H4665">
        <f>IFERROR(VLOOKUP(G4665,Store_Map!$A$2:$I$100,3,FALSE),"")</f>
        <v>0</v>
      </c>
      <c r="I4665">
        <f>IFERROR(VLOOKUP(G4665,Store_Map!$A$2:$I$100,4,FALSE),"")</f>
        <v>0</v>
      </c>
      <c r="J4665">
        <f>IFERROR(VLOOKUP(G4665,Store_Map!$A$2:$I$100,5,FALSE),"")</f>
        <v>0</v>
      </c>
      <c r="K4665">
        <f>IFERROR(VLOOKUP(G4665,Store_Map!$A$2:$I$100,6,FALSE),"")</f>
        <v>0</v>
      </c>
      <c r="L4665">
        <f>IFERROR(VLOOKUP(G4665,Store_Map!$A$2:$I$100,7,FALSE),"")</f>
        <v>0</v>
      </c>
      <c r="M4665">
        <f>IFERROR(VLOOKUP(G4665,Store_Map!$A$2:$I$100,8,FALSE),"")</f>
        <v>0</v>
      </c>
      <c r="N4665">
        <f t="shared" si="648"/>
        <v>0</v>
      </c>
      <c r="O4665" t="str">
        <f t="shared" si="649"/>
        <v>PASS</v>
      </c>
      <c r="P4665" t="str">
        <f t="shared" si="650"/>
        <v>PASS</v>
      </c>
      <c r="Q4665" t="str">
        <f t="shared" si="651"/>
        <v>PASS</v>
      </c>
      <c r="R4665" t="str">
        <f t="shared" si="652"/>
        <v>PASS</v>
      </c>
      <c r="S4665" t="str">
        <f t="shared" si="653"/>
        <v>PASS</v>
      </c>
      <c r="T4665">
        <f t="shared" si="654"/>
        <v>100</v>
      </c>
      <c r="U4665" t="str">
        <f t="shared" si="655"/>
        <v>Low</v>
      </c>
      <c r="V4665" t="str">
        <f t="shared" si="656"/>
        <v>Clean</v>
      </c>
    </row>
    <row r="4666" spans="1:22" x14ac:dyDescent="0.3">
      <c r="A4666" t="str">
        <f>Raw_Data!A4666</f>
        <v>16052335</v>
      </c>
      <c r="B4666">
        <f>Raw_Data!B4666</f>
        <v>45685</v>
      </c>
      <c r="C4666" t="str">
        <f>Raw_Data!C4666</f>
        <v>AMLODIPINE BESYLATE 10 MG T</v>
      </c>
      <c r="D4666" t="str">
        <f>Raw_Data!D4666</f>
        <v>69097012805</v>
      </c>
      <c r="E4666" t="str">
        <f>Raw_Data!E4666</f>
        <v>GIBBS, JON</v>
      </c>
      <c r="F4666" t="str">
        <f>Raw_Data!F4666</f>
        <v>1700896156</v>
      </c>
      <c r="G4666" t="str">
        <f>Raw_Data!H4666</f>
        <v>1</v>
      </c>
      <c r="H4666">
        <f>IFERROR(VLOOKUP(G4666,Store_Map!$A$2:$I$100,3,FALSE),"")</f>
        <v>0</v>
      </c>
      <c r="I4666">
        <f>IFERROR(VLOOKUP(G4666,Store_Map!$A$2:$I$100,4,FALSE),"")</f>
        <v>0</v>
      </c>
      <c r="J4666">
        <f>IFERROR(VLOOKUP(G4666,Store_Map!$A$2:$I$100,5,FALSE),"")</f>
        <v>0</v>
      </c>
      <c r="K4666">
        <f>IFERROR(VLOOKUP(G4666,Store_Map!$A$2:$I$100,6,FALSE),"")</f>
        <v>0</v>
      </c>
      <c r="L4666">
        <f>IFERROR(VLOOKUP(G4666,Store_Map!$A$2:$I$100,7,FALSE),"")</f>
        <v>0</v>
      </c>
      <c r="M4666">
        <f>IFERROR(VLOOKUP(G4666,Store_Map!$A$2:$I$100,8,FALSE),"")</f>
        <v>0</v>
      </c>
      <c r="N4666">
        <f t="shared" si="648"/>
        <v>0</v>
      </c>
      <c r="O4666" t="str">
        <f t="shared" si="649"/>
        <v>PASS</v>
      </c>
      <c r="P4666" t="str">
        <f t="shared" si="650"/>
        <v>PASS</v>
      </c>
      <c r="Q4666" t="str">
        <f t="shared" si="651"/>
        <v>PASS</v>
      </c>
      <c r="R4666" t="str">
        <f t="shared" si="652"/>
        <v>PASS</v>
      </c>
      <c r="S4666" t="str">
        <f t="shared" si="653"/>
        <v>PASS</v>
      </c>
      <c r="T4666">
        <f t="shared" si="654"/>
        <v>100</v>
      </c>
      <c r="U4666" t="str">
        <f t="shared" si="655"/>
        <v>Low</v>
      </c>
      <c r="V4666" t="str">
        <f t="shared" si="656"/>
        <v>Clean</v>
      </c>
    </row>
    <row r="4667" spans="1:22" x14ac:dyDescent="0.3">
      <c r="A4667" t="str">
        <f>Raw_Data!A4667</f>
        <v>16052336</v>
      </c>
      <c r="B4667">
        <f>Raw_Data!B4667</f>
        <v>45685</v>
      </c>
      <c r="C4667" t="str">
        <f>Raw_Data!C4667</f>
        <v>LOSARTAN POTASSIUM 100 MG T</v>
      </c>
      <c r="D4667" t="str">
        <f>Raw_Data!D4667</f>
        <v>68180037809</v>
      </c>
      <c r="E4667" t="str">
        <f>Raw_Data!E4667</f>
        <v>GIBBS, JON</v>
      </c>
      <c r="F4667" t="str">
        <f>Raw_Data!F4667</f>
        <v>1700896156</v>
      </c>
      <c r="G4667" t="str">
        <f>Raw_Data!H4667</f>
        <v>1</v>
      </c>
      <c r="H4667">
        <f>IFERROR(VLOOKUP(G4667,Store_Map!$A$2:$I$100,3,FALSE),"")</f>
        <v>0</v>
      </c>
      <c r="I4667">
        <f>IFERROR(VLOOKUP(G4667,Store_Map!$A$2:$I$100,4,FALSE),"")</f>
        <v>0</v>
      </c>
      <c r="J4667">
        <f>IFERROR(VLOOKUP(G4667,Store_Map!$A$2:$I$100,5,FALSE),"")</f>
        <v>0</v>
      </c>
      <c r="K4667">
        <f>IFERROR(VLOOKUP(G4667,Store_Map!$A$2:$I$100,6,FALSE),"")</f>
        <v>0</v>
      </c>
      <c r="L4667">
        <f>IFERROR(VLOOKUP(G4667,Store_Map!$A$2:$I$100,7,FALSE),"")</f>
        <v>0</v>
      </c>
      <c r="M4667">
        <f>IFERROR(VLOOKUP(G4667,Store_Map!$A$2:$I$100,8,FALSE),"")</f>
        <v>0</v>
      </c>
      <c r="N4667">
        <f t="shared" si="648"/>
        <v>0</v>
      </c>
      <c r="O4667" t="str">
        <f t="shared" si="649"/>
        <v>PASS</v>
      </c>
      <c r="P4667" t="str">
        <f t="shared" si="650"/>
        <v>PASS</v>
      </c>
      <c r="Q4667" t="str">
        <f t="shared" si="651"/>
        <v>PASS</v>
      </c>
      <c r="R4667" t="str">
        <f t="shared" si="652"/>
        <v>PASS</v>
      </c>
      <c r="S4667" t="str">
        <f t="shared" si="653"/>
        <v>PASS</v>
      </c>
      <c r="T4667">
        <f t="shared" si="654"/>
        <v>100</v>
      </c>
      <c r="U4667" t="str">
        <f t="shared" si="655"/>
        <v>Low</v>
      </c>
      <c r="V4667" t="str">
        <f t="shared" si="656"/>
        <v>Clean</v>
      </c>
    </row>
    <row r="4668" spans="1:22" x14ac:dyDescent="0.3">
      <c r="A4668" t="str">
        <f>Raw_Data!A4668</f>
        <v>16053793</v>
      </c>
      <c r="B4668">
        <f>Raw_Data!B4668</f>
        <v>45685</v>
      </c>
      <c r="C4668" t="str">
        <f>Raw_Data!C4668</f>
        <v>SERTRALINE HCL 50 MG TABLET</v>
      </c>
      <c r="D4668" t="str">
        <f>Raw_Data!D4668</f>
        <v>68180035209</v>
      </c>
      <c r="E4668" t="str">
        <f>Raw_Data!E4668</f>
        <v>BOTET, ALFREDO</v>
      </c>
      <c r="F4668" t="str">
        <f>Raw_Data!F4668</f>
        <v>1497485460</v>
      </c>
      <c r="G4668" t="str">
        <f>Raw_Data!H4668</f>
        <v>1</v>
      </c>
      <c r="H4668">
        <f>IFERROR(VLOOKUP(G4668,Store_Map!$A$2:$I$100,3,FALSE),"")</f>
        <v>0</v>
      </c>
      <c r="I4668">
        <f>IFERROR(VLOOKUP(G4668,Store_Map!$A$2:$I$100,4,FALSE),"")</f>
        <v>0</v>
      </c>
      <c r="J4668">
        <f>IFERROR(VLOOKUP(G4668,Store_Map!$A$2:$I$100,5,FALSE),"")</f>
        <v>0</v>
      </c>
      <c r="K4668">
        <f>IFERROR(VLOOKUP(G4668,Store_Map!$A$2:$I$100,6,FALSE),"")</f>
        <v>0</v>
      </c>
      <c r="L4668">
        <f>IFERROR(VLOOKUP(G4668,Store_Map!$A$2:$I$100,7,FALSE),"")</f>
        <v>0</v>
      </c>
      <c r="M4668">
        <f>IFERROR(VLOOKUP(G4668,Store_Map!$A$2:$I$100,8,FALSE),"")</f>
        <v>0</v>
      </c>
      <c r="N4668">
        <f t="shared" si="648"/>
        <v>0</v>
      </c>
      <c r="O4668" t="str">
        <f t="shared" si="649"/>
        <v>PASS</v>
      </c>
      <c r="P4668" t="str">
        <f t="shared" si="650"/>
        <v>PASS</v>
      </c>
      <c r="Q4668" t="str">
        <f t="shared" si="651"/>
        <v>PASS</v>
      </c>
      <c r="R4668" t="str">
        <f t="shared" si="652"/>
        <v>PASS</v>
      </c>
      <c r="S4668" t="str">
        <f t="shared" si="653"/>
        <v>PASS</v>
      </c>
      <c r="T4668">
        <f t="shared" si="654"/>
        <v>100</v>
      </c>
      <c r="U4668" t="str">
        <f t="shared" si="655"/>
        <v>Low</v>
      </c>
      <c r="V4668" t="str">
        <f t="shared" si="656"/>
        <v>Clean</v>
      </c>
    </row>
    <row r="4669" spans="1:22" x14ac:dyDescent="0.3">
      <c r="A4669" t="str">
        <f>Raw_Data!A4669</f>
        <v>16055596</v>
      </c>
      <c r="B4669">
        <f>Raw_Data!B4669</f>
        <v>45685</v>
      </c>
      <c r="C4669" t="str">
        <f>Raw_Data!C4669</f>
        <v>BD 23 G 3 ML SYR WITH NEEDL</v>
      </c>
      <c r="D4669" t="str">
        <f>Raw_Data!D4669</f>
        <v>8290309571</v>
      </c>
      <c r="E4669" t="str">
        <f>Raw_Data!E4669</f>
        <v>FORD, JAMES</v>
      </c>
      <c r="F4669" t="str">
        <f>Raw_Data!F4669</f>
        <v>1033117684</v>
      </c>
      <c r="G4669" t="str">
        <f>Raw_Data!H4669</f>
        <v>1</v>
      </c>
      <c r="H4669">
        <f>IFERROR(VLOOKUP(G4669,Store_Map!$A$2:$I$100,3,FALSE),"")</f>
        <v>0</v>
      </c>
      <c r="I4669">
        <f>IFERROR(VLOOKUP(G4669,Store_Map!$A$2:$I$100,4,FALSE),"")</f>
        <v>0</v>
      </c>
      <c r="J4669">
        <f>IFERROR(VLOOKUP(G4669,Store_Map!$A$2:$I$100,5,FALSE),"")</f>
        <v>0</v>
      </c>
      <c r="K4669">
        <f>IFERROR(VLOOKUP(G4669,Store_Map!$A$2:$I$100,6,FALSE),"")</f>
        <v>0</v>
      </c>
      <c r="L4669">
        <f>IFERROR(VLOOKUP(G4669,Store_Map!$A$2:$I$100,7,FALSE),"")</f>
        <v>0</v>
      </c>
      <c r="M4669">
        <f>IFERROR(VLOOKUP(G4669,Store_Map!$A$2:$I$100,8,FALSE),"")</f>
        <v>0</v>
      </c>
      <c r="N4669">
        <f t="shared" si="648"/>
        <v>0</v>
      </c>
      <c r="O4669" t="str">
        <f t="shared" si="649"/>
        <v>PASS</v>
      </c>
      <c r="P4669" t="str">
        <f t="shared" si="650"/>
        <v>PASS</v>
      </c>
      <c r="Q4669" t="str">
        <f t="shared" si="651"/>
        <v>PASS</v>
      </c>
      <c r="R4669" t="str">
        <f t="shared" si="652"/>
        <v>PASS</v>
      </c>
      <c r="S4669" t="str">
        <f t="shared" si="653"/>
        <v>PASS</v>
      </c>
      <c r="T4669">
        <f t="shared" si="654"/>
        <v>100</v>
      </c>
      <c r="U4669" t="str">
        <f t="shared" si="655"/>
        <v>Low</v>
      </c>
      <c r="V4669" t="str">
        <f t="shared" si="656"/>
        <v>Clean</v>
      </c>
    </row>
    <row r="4670" spans="1:22" x14ac:dyDescent="0.3">
      <c r="A4670" t="str">
        <f>Raw_Data!A4670</f>
        <v>16052612</v>
      </c>
      <c r="B4670">
        <f>Raw_Data!B4670</f>
        <v>45685</v>
      </c>
      <c r="C4670" t="str">
        <f>Raw_Data!C4670</f>
        <v>ESOMEPRAZOLE MAG DR 40 MG C</v>
      </c>
      <c r="D4670" t="str">
        <f>Raw_Data!D4670</f>
        <v>67877057290</v>
      </c>
      <c r="E4670" t="str">
        <f>Raw_Data!E4670</f>
        <v>GIBBS, JON</v>
      </c>
      <c r="F4670" t="str">
        <f>Raw_Data!F4670</f>
        <v>1700896156</v>
      </c>
      <c r="G4670" t="str">
        <f>Raw_Data!H4670</f>
        <v>1</v>
      </c>
      <c r="H4670">
        <f>IFERROR(VLOOKUP(G4670,Store_Map!$A$2:$I$100,3,FALSE),"")</f>
        <v>0</v>
      </c>
      <c r="I4670">
        <f>IFERROR(VLOOKUP(G4670,Store_Map!$A$2:$I$100,4,FALSE),"")</f>
        <v>0</v>
      </c>
      <c r="J4670">
        <f>IFERROR(VLOOKUP(G4670,Store_Map!$A$2:$I$100,5,FALSE),"")</f>
        <v>0</v>
      </c>
      <c r="K4670">
        <f>IFERROR(VLOOKUP(G4670,Store_Map!$A$2:$I$100,6,FALSE),"")</f>
        <v>0</v>
      </c>
      <c r="L4670">
        <f>IFERROR(VLOOKUP(G4670,Store_Map!$A$2:$I$100,7,FALSE),"")</f>
        <v>0</v>
      </c>
      <c r="M4670">
        <f>IFERROR(VLOOKUP(G4670,Store_Map!$A$2:$I$100,8,FALSE),"")</f>
        <v>0</v>
      </c>
      <c r="N4670">
        <f t="shared" si="648"/>
        <v>0</v>
      </c>
      <c r="O4670" t="str">
        <f t="shared" si="649"/>
        <v>PASS</v>
      </c>
      <c r="P4670" t="str">
        <f t="shared" si="650"/>
        <v>PASS</v>
      </c>
      <c r="Q4670" t="str">
        <f t="shared" si="651"/>
        <v>PASS</v>
      </c>
      <c r="R4670" t="str">
        <f t="shared" si="652"/>
        <v>PASS</v>
      </c>
      <c r="S4670" t="str">
        <f t="shared" si="653"/>
        <v>PASS</v>
      </c>
      <c r="T4670">
        <f t="shared" si="654"/>
        <v>100</v>
      </c>
      <c r="U4670" t="str">
        <f t="shared" si="655"/>
        <v>Low</v>
      </c>
      <c r="V4670" t="str">
        <f t="shared" si="656"/>
        <v>Clean</v>
      </c>
    </row>
    <row r="4671" spans="1:22" x14ac:dyDescent="0.3">
      <c r="A4671" t="str">
        <f>Raw_Data!A4671</f>
        <v>16055597</v>
      </c>
      <c r="B4671">
        <f>Raw_Data!B4671</f>
        <v>45685</v>
      </c>
      <c r="C4671" t="str">
        <f>Raw_Data!C4671</f>
        <v>OMEPRAZOLE DR 40 MG CAPSULE</v>
      </c>
      <c r="D4671" t="str">
        <f>Raw_Data!D4671</f>
        <v>57237016290</v>
      </c>
      <c r="E4671" t="str">
        <f>Raw_Data!E4671</f>
        <v>GIBBS, JON</v>
      </c>
      <c r="F4671" t="str">
        <f>Raw_Data!F4671</f>
        <v>1700896156</v>
      </c>
      <c r="G4671" t="str">
        <f>Raw_Data!H4671</f>
        <v>1</v>
      </c>
      <c r="H4671">
        <f>IFERROR(VLOOKUP(G4671,Store_Map!$A$2:$I$100,3,FALSE),"")</f>
        <v>0</v>
      </c>
      <c r="I4671">
        <f>IFERROR(VLOOKUP(G4671,Store_Map!$A$2:$I$100,4,FALSE),"")</f>
        <v>0</v>
      </c>
      <c r="J4671">
        <f>IFERROR(VLOOKUP(G4671,Store_Map!$A$2:$I$100,5,FALSE),"")</f>
        <v>0</v>
      </c>
      <c r="K4671">
        <f>IFERROR(VLOOKUP(G4671,Store_Map!$A$2:$I$100,6,FALSE),"")</f>
        <v>0</v>
      </c>
      <c r="L4671">
        <f>IFERROR(VLOOKUP(G4671,Store_Map!$A$2:$I$100,7,FALSE),"")</f>
        <v>0</v>
      </c>
      <c r="M4671">
        <f>IFERROR(VLOOKUP(G4671,Store_Map!$A$2:$I$100,8,FALSE),"")</f>
        <v>0</v>
      </c>
      <c r="N4671">
        <f t="shared" si="648"/>
        <v>0</v>
      </c>
      <c r="O4671" t="str">
        <f t="shared" si="649"/>
        <v>PASS</v>
      </c>
      <c r="P4671" t="str">
        <f t="shared" si="650"/>
        <v>PASS</v>
      </c>
      <c r="Q4671" t="str">
        <f t="shared" si="651"/>
        <v>PASS</v>
      </c>
      <c r="R4671" t="str">
        <f t="shared" si="652"/>
        <v>PASS</v>
      </c>
      <c r="S4671" t="str">
        <f t="shared" si="653"/>
        <v>PASS</v>
      </c>
      <c r="T4671">
        <f t="shared" si="654"/>
        <v>100</v>
      </c>
      <c r="U4671" t="str">
        <f t="shared" si="655"/>
        <v>Low</v>
      </c>
      <c r="V4671" t="str">
        <f t="shared" si="656"/>
        <v>Clean</v>
      </c>
    </row>
    <row r="4672" spans="1:22" x14ac:dyDescent="0.3">
      <c r="A4672" t="str">
        <f>Raw_Data!A4672</f>
        <v>16055598</v>
      </c>
      <c r="B4672">
        <f>Raw_Data!B4672</f>
        <v>45685</v>
      </c>
      <c r="C4672" t="str">
        <f>Raw_Data!C4672</f>
        <v>METOPROLOL SUCC ER 100 MG T</v>
      </c>
      <c r="D4672" t="str">
        <f>Raw_Data!D4672</f>
        <v>45963067711</v>
      </c>
      <c r="E4672" t="str">
        <f>Raw_Data!E4672</f>
        <v>GIBBS, JON</v>
      </c>
      <c r="F4672" t="str">
        <f>Raw_Data!F4672</f>
        <v>1700896156</v>
      </c>
      <c r="G4672" t="str">
        <f>Raw_Data!H4672</f>
        <v>1</v>
      </c>
      <c r="H4672">
        <f>IFERROR(VLOOKUP(G4672,Store_Map!$A$2:$I$100,3,FALSE),"")</f>
        <v>0</v>
      </c>
      <c r="I4672">
        <f>IFERROR(VLOOKUP(G4672,Store_Map!$A$2:$I$100,4,FALSE),"")</f>
        <v>0</v>
      </c>
      <c r="J4672">
        <f>IFERROR(VLOOKUP(G4672,Store_Map!$A$2:$I$100,5,FALSE),"")</f>
        <v>0</v>
      </c>
      <c r="K4672">
        <f>IFERROR(VLOOKUP(G4672,Store_Map!$A$2:$I$100,6,FALSE),"")</f>
        <v>0</v>
      </c>
      <c r="L4672">
        <f>IFERROR(VLOOKUP(G4672,Store_Map!$A$2:$I$100,7,FALSE),"")</f>
        <v>0</v>
      </c>
      <c r="M4672">
        <f>IFERROR(VLOOKUP(G4672,Store_Map!$A$2:$I$100,8,FALSE),"")</f>
        <v>0</v>
      </c>
      <c r="N4672">
        <f t="shared" si="648"/>
        <v>0</v>
      </c>
      <c r="O4672" t="str">
        <f t="shared" si="649"/>
        <v>PASS</v>
      </c>
      <c r="P4672" t="str">
        <f t="shared" si="650"/>
        <v>PASS</v>
      </c>
      <c r="Q4672" t="str">
        <f t="shared" si="651"/>
        <v>PASS</v>
      </c>
      <c r="R4672" t="str">
        <f t="shared" si="652"/>
        <v>PASS</v>
      </c>
      <c r="S4672" t="str">
        <f t="shared" si="653"/>
        <v>PASS</v>
      </c>
      <c r="T4672">
        <f t="shared" si="654"/>
        <v>100</v>
      </c>
      <c r="U4672" t="str">
        <f t="shared" si="655"/>
        <v>Low</v>
      </c>
      <c r="V4672" t="str">
        <f t="shared" si="656"/>
        <v>Clean</v>
      </c>
    </row>
    <row r="4673" spans="1:22" x14ac:dyDescent="0.3">
      <c r="A4673" t="str">
        <f>Raw_Data!A4673</f>
        <v>16055599</v>
      </c>
      <c r="B4673">
        <f>Raw_Data!B4673</f>
        <v>45685</v>
      </c>
      <c r="C4673" t="str">
        <f>Raw_Data!C4673</f>
        <v>VENLAFAXINE HCL ER 75 MG CA</v>
      </c>
      <c r="D4673" t="str">
        <f>Raw_Data!D4673</f>
        <v>65862052890</v>
      </c>
      <c r="E4673" t="str">
        <f>Raw_Data!E4673</f>
        <v>GIBBS, JON</v>
      </c>
      <c r="F4673" t="str">
        <f>Raw_Data!F4673</f>
        <v>1700896156</v>
      </c>
      <c r="G4673" t="str">
        <f>Raw_Data!H4673</f>
        <v>1</v>
      </c>
      <c r="H4673">
        <f>IFERROR(VLOOKUP(G4673,Store_Map!$A$2:$I$100,3,FALSE),"")</f>
        <v>0</v>
      </c>
      <c r="I4673">
        <f>IFERROR(VLOOKUP(G4673,Store_Map!$A$2:$I$100,4,FALSE),"")</f>
        <v>0</v>
      </c>
      <c r="J4673">
        <f>IFERROR(VLOOKUP(G4673,Store_Map!$A$2:$I$100,5,FALSE),"")</f>
        <v>0</v>
      </c>
      <c r="K4673">
        <f>IFERROR(VLOOKUP(G4673,Store_Map!$A$2:$I$100,6,FALSE),"")</f>
        <v>0</v>
      </c>
      <c r="L4673">
        <f>IFERROR(VLOOKUP(G4673,Store_Map!$A$2:$I$100,7,FALSE),"")</f>
        <v>0</v>
      </c>
      <c r="M4673">
        <f>IFERROR(VLOOKUP(G4673,Store_Map!$A$2:$I$100,8,FALSE),"")</f>
        <v>0</v>
      </c>
      <c r="N4673">
        <f t="shared" si="648"/>
        <v>0</v>
      </c>
      <c r="O4673" t="str">
        <f t="shared" si="649"/>
        <v>PASS</v>
      </c>
      <c r="P4673" t="str">
        <f t="shared" si="650"/>
        <v>PASS</v>
      </c>
      <c r="Q4673" t="str">
        <f t="shared" si="651"/>
        <v>PASS</v>
      </c>
      <c r="R4673" t="str">
        <f t="shared" si="652"/>
        <v>PASS</v>
      </c>
      <c r="S4673" t="str">
        <f t="shared" si="653"/>
        <v>PASS</v>
      </c>
      <c r="T4673">
        <f t="shared" si="654"/>
        <v>100</v>
      </c>
      <c r="U4673" t="str">
        <f t="shared" si="655"/>
        <v>Low</v>
      </c>
      <c r="V4673" t="str">
        <f t="shared" si="656"/>
        <v>Clean</v>
      </c>
    </row>
    <row r="4674" spans="1:22" x14ac:dyDescent="0.3">
      <c r="A4674" t="str">
        <f>Raw_Data!A4674</f>
        <v>16055600</v>
      </c>
      <c r="B4674">
        <f>Raw_Data!B4674</f>
        <v>45685</v>
      </c>
      <c r="C4674" t="str">
        <f>Raw_Data!C4674</f>
        <v>HYDROCHLOROTHIAZIDE 12.5 MG</v>
      </c>
      <c r="D4674" t="str">
        <f>Raw_Data!D4674</f>
        <v>591034701</v>
      </c>
      <c r="E4674" t="str">
        <f>Raw_Data!E4674</f>
        <v>GIBBS, JON</v>
      </c>
      <c r="F4674" t="str">
        <f>Raw_Data!F4674</f>
        <v>1700896156</v>
      </c>
      <c r="G4674" t="str">
        <f>Raw_Data!H4674</f>
        <v>1</v>
      </c>
      <c r="H4674">
        <f>IFERROR(VLOOKUP(G4674,Store_Map!$A$2:$I$100,3,FALSE),"")</f>
        <v>0</v>
      </c>
      <c r="I4674">
        <f>IFERROR(VLOOKUP(G4674,Store_Map!$A$2:$I$100,4,FALSE),"")</f>
        <v>0</v>
      </c>
      <c r="J4674">
        <f>IFERROR(VLOOKUP(G4674,Store_Map!$A$2:$I$100,5,FALSE),"")</f>
        <v>0</v>
      </c>
      <c r="K4674">
        <f>IFERROR(VLOOKUP(G4674,Store_Map!$A$2:$I$100,6,FALSE),"")</f>
        <v>0</v>
      </c>
      <c r="L4674">
        <f>IFERROR(VLOOKUP(G4674,Store_Map!$A$2:$I$100,7,FALSE),"")</f>
        <v>0</v>
      </c>
      <c r="M4674">
        <f>IFERROR(VLOOKUP(G4674,Store_Map!$A$2:$I$100,8,FALSE),"")</f>
        <v>0</v>
      </c>
      <c r="N4674">
        <f t="shared" ref="N4674:N4737" si="657">COUNTBLANK(A4674:M4674)</f>
        <v>0</v>
      </c>
      <c r="O4674" t="str">
        <f t="shared" ref="O4674:O4737" si="658">IF(AND(F4674&lt;&gt;"",LEN(F4674)=10,ISNUMBER(--F4674)),"PASS","REVIEW")</f>
        <v>PASS</v>
      </c>
      <c r="P4674" t="str">
        <f t="shared" ref="P4674:P4737" si="659">IF(AND(D4674&lt;&gt;"",OR(LEN(D4674)=10,LEN(D4674)=11),ISNUMBER(--D4674)),"PASS","REVIEW")</f>
        <v>REVIEW</v>
      </c>
      <c r="Q4674" t="str">
        <f t="shared" ref="Q4674:Q4737" si="660">IF(H4674&lt;&gt;"","PASS","REVIEW")</f>
        <v>PASS</v>
      </c>
      <c r="R4674" t="str">
        <f t="shared" ref="R4674:R4737" si="661">IF(AND(I4674&lt;&gt;"",J4674&lt;&gt;"",K4674&lt;&gt;"",L4674&lt;&gt;"",M4674&lt;&gt;""),"PASS","REVIEW")</f>
        <v>PASS</v>
      </c>
      <c r="S4674" t="str">
        <f t="shared" ref="S4674:S4737" si="662">IF(OR(N4674&gt;0,O4674="REVIEW",P4674="REVIEW",Q4674="REVIEW",R4674="REVIEW"),"REVIEW","PASS")</f>
        <v>REVIEW</v>
      </c>
      <c r="T4674">
        <f t="shared" ref="T4674:T4737" si="663">MAX(0,100-(N4674*5)-IF(O4674="REVIEW",15,0)-IF(P4674="REVIEW",10,0)-IF(Q4674="REVIEW",10,0)-IF(R4674="REVIEW",20,0))</f>
        <v>90</v>
      </c>
      <c r="U4674" t="str">
        <f t="shared" ref="U4674:U4737" si="664">IF(T4674&gt;=90,"Low",IF(T4674&gt;=70,"Medium","High"))</f>
        <v>Low</v>
      </c>
      <c r="V4674" t="str">
        <f t="shared" ref="V4674:V4737" si="665">IF(N4674&gt;0,"Missing required fields",IF(O4674="REVIEW","Invalid provider NPI",IF(P4674="REVIEW","Invalid NDC",IF(Q4674="REVIEW","Store mapping incomplete",IF(R4674="REVIEW","Entity mapping incomplete","Clean")))))</f>
        <v>Invalid NDC</v>
      </c>
    </row>
    <row r="4675" spans="1:22" x14ac:dyDescent="0.3">
      <c r="A4675" t="str">
        <f>Raw_Data!A4675</f>
        <v>16055601</v>
      </c>
      <c r="B4675">
        <f>Raw_Data!B4675</f>
        <v>45685</v>
      </c>
      <c r="C4675" t="str">
        <f>Raw_Data!C4675</f>
        <v>GLIPIZIDE 10 MG TABLET</v>
      </c>
      <c r="D4675" t="str">
        <f>Raw_Data!D4675</f>
        <v>60505014200</v>
      </c>
      <c r="E4675" t="str">
        <f>Raw_Data!E4675</f>
        <v>GIBBS, JON</v>
      </c>
      <c r="F4675" t="str">
        <f>Raw_Data!F4675</f>
        <v>1700896156</v>
      </c>
      <c r="G4675" t="str">
        <f>Raw_Data!H4675</f>
        <v>1</v>
      </c>
      <c r="H4675">
        <f>IFERROR(VLOOKUP(G4675,Store_Map!$A$2:$I$100,3,FALSE),"")</f>
        <v>0</v>
      </c>
      <c r="I4675">
        <f>IFERROR(VLOOKUP(G4675,Store_Map!$A$2:$I$100,4,FALSE),"")</f>
        <v>0</v>
      </c>
      <c r="J4675">
        <f>IFERROR(VLOOKUP(G4675,Store_Map!$A$2:$I$100,5,FALSE),"")</f>
        <v>0</v>
      </c>
      <c r="K4675">
        <f>IFERROR(VLOOKUP(G4675,Store_Map!$A$2:$I$100,6,FALSE),"")</f>
        <v>0</v>
      </c>
      <c r="L4675">
        <f>IFERROR(VLOOKUP(G4675,Store_Map!$A$2:$I$100,7,FALSE),"")</f>
        <v>0</v>
      </c>
      <c r="M4675">
        <f>IFERROR(VLOOKUP(G4675,Store_Map!$A$2:$I$100,8,FALSE),"")</f>
        <v>0</v>
      </c>
      <c r="N4675">
        <f t="shared" si="657"/>
        <v>0</v>
      </c>
      <c r="O4675" t="str">
        <f t="shared" si="658"/>
        <v>PASS</v>
      </c>
      <c r="P4675" t="str">
        <f t="shared" si="659"/>
        <v>PASS</v>
      </c>
      <c r="Q4675" t="str">
        <f t="shared" si="660"/>
        <v>PASS</v>
      </c>
      <c r="R4675" t="str">
        <f t="shared" si="661"/>
        <v>PASS</v>
      </c>
      <c r="S4675" t="str">
        <f t="shared" si="662"/>
        <v>PASS</v>
      </c>
      <c r="T4675">
        <f t="shared" si="663"/>
        <v>100</v>
      </c>
      <c r="U4675" t="str">
        <f t="shared" si="664"/>
        <v>Low</v>
      </c>
      <c r="V4675" t="str">
        <f t="shared" si="665"/>
        <v>Clean</v>
      </c>
    </row>
    <row r="4676" spans="1:22" x14ac:dyDescent="0.3">
      <c r="A4676" t="str">
        <f>Raw_Data!A4676</f>
        <v>16055602</v>
      </c>
      <c r="B4676">
        <f>Raw_Data!B4676</f>
        <v>45685</v>
      </c>
      <c r="C4676" t="str">
        <f>Raw_Data!C4676</f>
        <v>CYCLOBENZAPRINE 10 MG TABLE</v>
      </c>
      <c r="D4676" t="str">
        <f>Raw_Data!D4676</f>
        <v>52817033210</v>
      </c>
      <c r="E4676" t="str">
        <f>Raw_Data!E4676</f>
        <v>GIBBS, JON</v>
      </c>
      <c r="F4676" t="str">
        <f>Raw_Data!F4676</f>
        <v>1700896156</v>
      </c>
      <c r="G4676" t="str">
        <f>Raw_Data!H4676</f>
        <v>1</v>
      </c>
      <c r="H4676">
        <f>IFERROR(VLOOKUP(G4676,Store_Map!$A$2:$I$100,3,FALSE),"")</f>
        <v>0</v>
      </c>
      <c r="I4676">
        <f>IFERROR(VLOOKUP(G4676,Store_Map!$A$2:$I$100,4,FALSE),"")</f>
        <v>0</v>
      </c>
      <c r="J4676">
        <f>IFERROR(VLOOKUP(G4676,Store_Map!$A$2:$I$100,5,FALSE),"")</f>
        <v>0</v>
      </c>
      <c r="K4676">
        <f>IFERROR(VLOOKUP(G4676,Store_Map!$A$2:$I$100,6,FALSE),"")</f>
        <v>0</v>
      </c>
      <c r="L4676">
        <f>IFERROR(VLOOKUP(G4676,Store_Map!$A$2:$I$100,7,FALSE),"")</f>
        <v>0</v>
      </c>
      <c r="M4676">
        <f>IFERROR(VLOOKUP(G4676,Store_Map!$A$2:$I$100,8,FALSE),"")</f>
        <v>0</v>
      </c>
      <c r="N4676">
        <f t="shared" si="657"/>
        <v>0</v>
      </c>
      <c r="O4676" t="str">
        <f t="shared" si="658"/>
        <v>PASS</v>
      </c>
      <c r="P4676" t="str">
        <f t="shared" si="659"/>
        <v>PASS</v>
      </c>
      <c r="Q4676" t="str">
        <f t="shared" si="660"/>
        <v>PASS</v>
      </c>
      <c r="R4676" t="str">
        <f t="shared" si="661"/>
        <v>PASS</v>
      </c>
      <c r="S4676" t="str">
        <f t="shared" si="662"/>
        <v>PASS</v>
      </c>
      <c r="T4676">
        <f t="shared" si="663"/>
        <v>100</v>
      </c>
      <c r="U4676" t="str">
        <f t="shared" si="664"/>
        <v>Low</v>
      </c>
      <c r="V4676" t="str">
        <f t="shared" si="665"/>
        <v>Clean</v>
      </c>
    </row>
    <row r="4677" spans="1:22" x14ac:dyDescent="0.3">
      <c r="A4677" t="str">
        <f>Raw_Data!A4677</f>
        <v>16055603</v>
      </c>
      <c r="B4677">
        <f>Raw_Data!B4677</f>
        <v>45685</v>
      </c>
      <c r="C4677" t="str">
        <f>Raw_Data!C4677</f>
        <v>LOSARTAN POTASSIUM 50 MG TA</v>
      </c>
      <c r="D4677" t="str">
        <f>Raw_Data!D4677</f>
        <v>65862020290</v>
      </c>
      <c r="E4677" t="str">
        <f>Raw_Data!E4677</f>
        <v>GIBBS, JON</v>
      </c>
      <c r="F4677" t="str">
        <f>Raw_Data!F4677</f>
        <v>1700896156</v>
      </c>
      <c r="G4677" t="str">
        <f>Raw_Data!H4677</f>
        <v>1</v>
      </c>
      <c r="H4677">
        <f>IFERROR(VLOOKUP(G4677,Store_Map!$A$2:$I$100,3,FALSE),"")</f>
        <v>0</v>
      </c>
      <c r="I4677">
        <f>IFERROR(VLOOKUP(G4677,Store_Map!$A$2:$I$100,4,FALSE),"")</f>
        <v>0</v>
      </c>
      <c r="J4677">
        <f>IFERROR(VLOOKUP(G4677,Store_Map!$A$2:$I$100,5,FALSE),"")</f>
        <v>0</v>
      </c>
      <c r="K4677">
        <f>IFERROR(VLOOKUP(G4677,Store_Map!$A$2:$I$100,6,FALSE),"")</f>
        <v>0</v>
      </c>
      <c r="L4677">
        <f>IFERROR(VLOOKUP(G4677,Store_Map!$A$2:$I$100,7,FALSE),"")</f>
        <v>0</v>
      </c>
      <c r="M4677">
        <f>IFERROR(VLOOKUP(G4677,Store_Map!$A$2:$I$100,8,FALSE),"")</f>
        <v>0</v>
      </c>
      <c r="N4677">
        <f t="shared" si="657"/>
        <v>0</v>
      </c>
      <c r="O4677" t="str">
        <f t="shared" si="658"/>
        <v>PASS</v>
      </c>
      <c r="P4677" t="str">
        <f t="shared" si="659"/>
        <v>PASS</v>
      </c>
      <c r="Q4677" t="str">
        <f t="shared" si="660"/>
        <v>PASS</v>
      </c>
      <c r="R4677" t="str">
        <f t="shared" si="661"/>
        <v>PASS</v>
      </c>
      <c r="S4677" t="str">
        <f t="shared" si="662"/>
        <v>PASS</v>
      </c>
      <c r="T4677">
        <f t="shared" si="663"/>
        <v>100</v>
      </c>
      <c r="U4677" t="str">
        <f t="shared" si="664"/>
        <v>Low</v>
      </c>
      <c r="V4677" t="str">
        <f t="shared" si="665"/>
        <v>Clean</v>
      </c>
    </row>
    <row r="4678" spans="1:22" x14ac:dyDescent="0.3">
      <c r="A4678" t="str">
        <f>Raw_Data!A4678</f>
        <v>16055604</v>
      </c>
      <c r="B4678">
        <f>Raw_Data!B4678</f>
        <v>45685</v>
      </c>
      <c r="C4678" t="str">
        <f>Raw_Data!C4678</f>
        <v>OZEMPIC 2 MG/DOSE (8 MG/3 M</v>
      </c>
      <c r="D4678" t="str">
        <f>Raw_Data!D4678</f>
        <v>169477212</v>
      </c>
      <c r="E4678" t="str">
        <f>Raw_Data!E4678</f>
        <v>GIBBS, JON</v>
      </c>
      <c r="F4678" t="str">
        <f>Raw_Data!F4678</f>
        <v>1700896156</v>
      </c>
      <c r="G4678" t="str">
        <f>Raw_Data!H4678</f>
        <v>1</v>
      </c>
      <c r="H4678">
        <f>IFERROR(VLOOKUP(G4678,Store_Map!$A$2:$I$100,3,FALSE),"")</f>
        <v>0</v>
      </c>
      <c r="I4678">
        <f>IFERROR(VLOOKUP(G4678,Store_Map!$A$2:$I$100,4,FALSE),"")</f>
        <v>0</v>
      </c>
      <c r="J4678">
        <f>IFERROR(VLOOKUP(G4678,Store_Map!$A$2:$I$100,5,FALSE),"")</f>
        <v>0</v>
      </c>
      <c r="K4678">
        <f>IFERROR(VLOOKUP(G4678,Store_Map!$A$2:$I$100,6,FALSE),"")</f>
        <v>0</v>
      </c>
      <c r="L4678">
        <f>IFERROR(VLOOKUP(G4678,Store_Map!$A$2:$I$100,7,FALSE),"")</f>
        <v>0</v>
      </c>
      <c r="M4678">
        <f>IFERROR(VLOOKUP(G4678,Store_Map!$A$2:$I$100,8,FALSE),"")</f>
        <v>0</v>
      </c>
      <c r="N4678">
        <f t="shared" si="657"/>
        <v>0</v>
      </c>
      <c r="O4678" t="str">
        <f t="shared" si="658"/>
        <v>PASS</v>
      </c>
      <c r="P4678" t="str">
        <f t="shared" si="659"/>
        <v>REVIEW</v>
      </c>
      <c r="Q4678" t="str">
        <f t="shared" si="660"/>
        <v>PASS</v>
      </c>
      <c r="R4678" t="str">
        <f t="shared" si="661"/>
        <v>PASS</v>
      </c>
      <c r="S4678" t="str">
        <f t="shared" si="662"/>
        <v>REVIEW</v>
      </c>
      <c r="T4678">
        <f t="shared" si="663"/>
        <v>90</v>
      </c>
      <c r="U4678" t="str">
        <f t="shared" si="664"/>
        <v>Low</v>
      </c>
      <c r="V4678" t="str">
        <f t="shared" si="665"/>
        <v>Invalid NDC</v>
      </c>
    </row>
    <row r="4679" spans="1:22" x14ac:dyDescent="0.3">
      <c r="A4679" t="str">
        <f>Raw_Data!A4679</f>
        <v>16053805</v>
      </c>
      <c r="B4679">
        <f>Raw_Data!B4679</f>
        <v>45685</v>
      </c>
      <c r="C4679" t="str">
        <f>Raw_Data!C4679</f>
        <v>FARXIGA 10 MG TABLET</v>
      </c>
      <c r="D4679" t="str">
        <f>Raw_Data!D4679</f>
        <v>310621030</v>
      </c>
      <c r="E4679" t="str">
        <f>Raw_Data!E4679</f>
        <v>GIBBS, JON</v>
      </c>
      <c r="F4679" t="str">
        <f>Raw_Data!F4679</f>
        <v>1700896156</v>
      </c>
      <c r="G4679" t="str">
        <f>Raw_Data!H4679</f>
        <v>1</v>
      </c>
      <c r="H4679">
        <f>IFERROR(VLOOKUP(G4679,Store_Map!$A$2:$I$100,3,FALSE),"")</f>
        <v>0</v>
      </c>
      <c r="I4679">
        <f>IFERROR(VLOOKUP(G4679,Store_Map!$A$2:$I$100,4,FALSE),"")</f>
        <v>0</v>
      </c>
      <c r="J4679">
        <f>IFERROR(VLOOKUP(G4679,Store_Map!$A$2:$I$100,5,FALSE),"")</f>
        <v>0</v>
      </c>
      <c r="K4679">
        <f>IFERROR(VLOOKUP(G4679,Store_Map!$A$2:$I$100,6,FALSE),"")</f>
        <v>0</v>
      </c>
      <c r="L4679">
        <f>IFERROR(VLOOKUP(G4679,Store_Map!$A$2:$I$100,7,FALSE),"")</f>
        <v>0</v>
      </c>
      <c r="M4679">
        <f>IFERROR(VLOOKUP(G4679,Store_Map!$A$2:$I$100,8,FALSE),"")</f>
        <v>0</v>
      </c>
      <c r="N4679">
        <f t="shared" si="657"/>
        <v>0</v>
      </c>
      <c r="O4679" t="str">
        <f t="shared" si="658"/>
        <v>PASS</v>
      </c>
      <c r="P4679" t="str">
        <f t="shared" si="659"/>
        <v>REVIEW</v>
      </c>
      <c r="Q4679" t="str">
        <f t="shared" si="660"/>
        <v>PASS</v>
      </c>
      <c r="R4679" t="str">
        <f t="shared" si="661"/>
        <v>PASS</v>
      </c>
      <c r="S4679" t="str">
        <f t="shared" si="662"/>
        <v>REVIEW</v>
      </c>
      <c r="T4679">
        <f t="shared" si="663"/>
        <v>90</v>
      </c>
      <c r="U4679" t="str">
        <f t="shared" si="664"/>
        <v>Low</v>
      </c>
      <c r="V4679" t="str">
        <f t="shared" si="665"/>
        <v>Invalid NDC</v>
      </c>
    </row>
    <row r="4680" spans="1:22" x14ac:dyDescent="0.3">
      <c r="A4680" t="str">
        <f>Raw_Data!A4680</f>
        <v>16055605</v>
      </c>
      <c r="B4680">
        <f>Raw_Data!B4680</f>
        <v>45686</v>
      </c>
      <c r="C4680" t="str">
        <f>Raw_Data!C4680</f>
        <v>METHYLPREDNISOLONE 4 MG DOS</v>
      </c>
      <c r="D4680" t="str">
        <f>Raw_Data!D4680</f>
        <v>59746000103</v>
      </c>
      <c r="E4680" t="str">
        <f>Raw_Data!E4680</f>
        <v>GIBBS, JON</v>
      </c>
      <c r="F4680" t="str">
        <f>Raw_Data!F4680</f>
        <v>1700896156</v>
      </c>
      <c r="G4680" t="str">
        <f>Raw_Data!H4680</f>
        <v>1</v>
      </c>
      <c r="H4680">
        <f>IFERROR(VLOOKUP(G4680,Store_Map!$A$2:$I$100,3,FALSE),"")</f>
        <v>0</v>
      </c>
      <c r="I4680">
        <f>IFERROR(VLOOKUP(G4680,Store_Map!$A$2:$I$100,4,FALSE),"")</f>
        <v>0</v>
      </c>
      <c r="J4680">
        <f>IFERROR(VLOOKUP(G4680,Store_Map!$A$2:$I$100,5,FALSE),"")</f>
        <v>0</v>
      </c>
      <c r="K4680">
        <f>IFERROR(VLOOKUP(G4680,Store_Map!$A$2:$I$100,6,FALSE),"")</f>
        <v>0</v>
      </c>
      <c r="L4680">
        <f>IFERROR(VLOOKUP(G4680,Store_Map!$A$2:$I$100,7,FALSE),"")</f>
        <v>0</v>
      </c>
      <c r="M4680">
        <f>IFERROR(VLOOKUP(G4680,Store_Map!$A$2:$I$100,8,FALSE),"")</f>
        <v>0</v>
      </c>
      <c r="N4680">
        <f t="shared" si="657"/>
        <v>0</v>
      </c>
      <c r="O4680" t="str">
        <f t="shared" si="658"/>
        <v>PASS</v>
      </c>
      <c r="P4680" t="str">
        <f t="shared" si="659"/>
        <v>PASS</v>
      </c>
      <c r="Q4680" t="str">
        <f t="shared" si="660"/>
        <v>PASS</v>
      </c>
      <c r="R4680" t="str">
        <f t="shared" si="661"/>
        <v>PASS</v>
      </c>
      <c r="S4680" t="str">
        <f t="shared" si="662"/>
        <v>PASS</v>
      </c>
      <c r="T4680">
        <f t="shared" si="663"/>
        <v>100</v>
      </c>
      <c r="U4680" t="str">
        <f t="shared" si="664"/>
        <v>Low</v>
      </c>
      <c r="V4680" t="str">
        <f t="shared" si="665"/>
        <v>Clean</v>
      </c>
    </row>
    <row r="4681" spans="1:22" x14ac:dyDescent="0.3">
      <c r="A4681" t="str">
        <f>Raw_Data!A4681</f>
        <v>16055606</v>
      </c>
      <c r="B4681">
        <f>Raw_Data!B4681</f>
        <v>45686</v>
      </c>
      <c r="C4681" t="str">
        <f>Raw_Data!C4681</f>
        <v>SULFAMETHOXAZOLE-TMP DS TAB</v>
      </c>
      <c r="D4681" t="str">
        <f>Raw_Data!D4681</f>
        <v>65862042001</v>
      </c>
      <c r="E4681" t="str">
        <f>Raw_Data!E4681</f>
        <v>GIBBS, JON</v>
      </c>
      <c r="F4681" t="str">
        <f>Raw_Data!F4681</f>
        <v>1700896156</v>
      </c>
      <c r="G4681" t="str">
        <f>Raw_Data!H4681</f>
        <v>1</v>
      </c>
      <c r="H4681">
        <f>IFERROR(VLOOKUP(G4681,Store_Map!$A$2:$I$100,3,FALSE),"")</f>
        <v>0</v>
      </c>
      <c r="I4681">
        <f>IFERROR(VLOOKUP(G4681,Store_Map!$A$2:$I$100,4,FALSE),"")</f>
        <v>0</v>
      </c>
      <c r="J4681">
        <f>IFERROR(VLOOKUP(G4681,Store_Map!$A$2:$I$100,5,FALSE),"")</f>
        <v>0</v>
      </c>
      <c r="K4681">
        <f>IFERROR(VLOOKUP(G4681,Store_Map!$A$2:$I$100,6,FALSE),"")</f>
        <v>0</v>
      </c>
      <c r="L4681">
        <f>IFERROR(VLOOKUP(G4681,Store_Map!$A$2:$I$100,7,FALSE),"")</f>
        <v>0</v>
      </c>
      <c r="M4681">
        <f>IFERROR(VLOOKUP(G4681,Store_Map!$A$2:$I$100,8,FALSE),"")</f>
        <v>0</v>
      </c>
      <c r="N4681">
        <f t="shared" si="657"/>
        <v>0</v>
      </c>
      <c r="O4681" t="str">
        <f t="shared" si="658"/>
        <v>PASS</v>
      </c>
      <c r="P4681" t="str">
        <f t="shared" si="659"/>
        <v>PASS</v>
      </c>
      <c r="Q4681" t="str">
        <f t="shared" si="660"/>
        <v>PASS</v>
      </c>
      <c r="R4681" t="str">
        <f t="shared" si="661"/>
        <v>PASS</v>
      </c>
      <c r="S4681" t="str">
        <f t="shared" si="662"/>
        <v>PASS</v>
      </c>
      <c r="T4681">
        <f t="shared" si="663"/>
        <v>100</v>
      </c>
      <c r="U4681" t="str">
        <f t="shared" si="664"/>
        <v>Low</v>
      </c>
      <c r="V4681" t="str">
        <f t="shared" si="665"/>
        <v>Clean</v>
      </c>
    </row>
    <row r="4682" spans="1:22" x14ac:dyDescent="0.3">
      <c r="A4682" t="str">
        <f>Raw_Data!A4682</f>
        <v>16055608</v>
      </c>
      <c r="B4682">
        <f>Raw_Data!B4682</f>
        <v>45686</v>
      </c>
      <c r="C4682" t="str">
        <f>Raw_Data!C4682</f>
        <v>OSELTAMIVIR PHOS 75 MG CAPS</v>
      </c>
      <c r="D4682" t="str">
        <f>Raw_Data!D4682</f>
        <v>62332041510</v>
      </c>
      <c r="E4682" t="str">
        <f>Raw_Data!E4682</f>
        <v>FORD, JAMES</v>
      </c>
      <c r="F4682" t="str">
        <f>Raw_Data!F4682</f>
        <v>1033117684</v>
      </c>
      <c r="G4682" t="str">
        <f>Raw_Data!H4682</f>
        <v>1</v>
      </c>
      <c r="H4682">
        <f>IFERROR(VLOOKUP(G4682,Store_Map!$A$2:$I$100,3,FALSE),"")</f>
        <v>0</v>
      </c>
      <c r="I4682">
        <f>IFERROR(VLOOKUP(G4682,Store_Map!$A$2:$I$100,4,FALSE),"")</f>
        <v>0</v>
      </c>
      <c r="J4682">
        <f>IFERROR(VLOOKUP(G4682,Store_Map!$A$2:$I$100,5,FALSE),"")</f>
        <v>0</v>
      </c>
      <c r="K4682">
        <f>IFERROR(VLOOKUP(G4682,Store_Map!$A$2:$I$100,6,FALSE),"")</f>
        <v>0</v>
      </c>
      <c r="L4682">
        <f>IFERROR(VLOOKUP(G4682,Store_Map!$A$2:$I$100,7,FALSE),"")</f>
        <v>0</v>
      </c>
      <c r="M4682">
        <f>IFERROR(VLOOKUP(G4682,Store_Map!$A$2:$I$100,8,FALSE),"")</f>
        <v>0</v>
      </c>
      <c r="N4682">
        <f t="shared" si="657"/>
        <v>0</v>
      </c>
      <c r="O4682" t="str">
        <f t="shared" si="658"/>
        <v>PASS</v>
      </c>
      <c r="P4682" t="str">
        <f t="shared" si="659"/>
        <v>PASS</v>
      </c>
      <c r="Q4682" t="str">
        <f t="shared" si="660"/>
        <v>PASS</v>
      </c>
      <c r="R4682" t="str">
        <f t="shared" si="661"/>
        <v>PASS</v>
      </c>
      <c r="S4682" t="str">
        <f t="shared" si="662"/>
        <v>PASS</v>
      </c>
      <c r="T4682">
        <f t="shared" si="663"/>
        <v>100</v>
      </c>
      <c r="U4682" t="str">
        <f t="shared" si="664"/>
        <v>Low</v>
      </c>
      <c r="V4682" t="str">
        <f t="shared" si="665"/>
        <v>Clean</v>
      </c>
    </row>
    <row r="4683" spans="1:22" x14ac:dyDescent="0.3">
      <c r="A4683" t="str">
        <f>Raw_Data!A4683</f>
        <v>16055609</v>
      </c>
      <c r="B4683">
        <f>Raw_Data!B4683</f>
        <v>45686</v>
      </c>
      <c r="C4683" t="str">
        <f>Raw_Data!C4683</f>
        <v>OSELTAMIVIR PHOS 75 MG CAPS</v>
      </c>
      <c r="D4683" t="str">
        <f>Raw_Data!D4683</f>
        <v>72205004411</v>
      </c>
      <c r="E4683" t="str">
        <f>Raw_Data!E4683</f>
        <v>FORD, JAMES</v>
      </c>
      <c r="F4683" t="str">
        <f>Raw_Data!F4683</f>
        <v>1033117684</v>
      </c>
      <c r="G4683" t="str">
        <f>Raw_Data!H4683</f>
        <v>1</v>
      </c>
      <c r="H4683">
        <f>IFERROR(VLOOKUP(G4683,Store_Map!$A$2:$I$100,3,FALSE),"")</f>
        <v>0</v>
      </c>
      <c r="I4683">
        <f>IFERROR(VLOOKUP(G4683,Store_Map!$A$2:$I$100,4,FALSE),"")</f>
        <v>0</v>
      </c>
      <c r="J4683">
        <f>IFERROR(VLOOKUP(G4683,Store_Map!$A$2:$I$100,5,FALSE),"")</f>
        <v>0</v>
      </c>
      <c r="K4683">
        <f>IFERROR(VLOOKUP(G4683,Store_Map!$A$2:$I$100,6,FALSE),"")</f>
        <v>0</v>
      </c>
      <c r="L4683">
        <f>IFERROR(VLOOKUP(G4683,Store_Map!$A$2:$I$100,7,FALSE),"")</f>
        <v>0</v>
      </c>
      <c r="M4683">
        <f>IFERROR(VLOOKUP(G4683,Store_Map!$A$2:$I$100,8,FALSE),"")</f>
        <v>0</v>
      </c>
      <c r="N4683">
        <f t="shared" si="657"/>
        <v>0</v>
      </c>
      <c r="O4683" t="str">
        <f t="shared" si="658"/>
        <v>PASS</v>
      </c>
      <c r="P4683" t="str">
        <f t="shared" si="659"/>
        <v>PASS</v>
      </c>
      <c r="Q4683" t="str">
        <f t="shared" si="660"/>
        <v>PASS</v>
      </c>
      <c r="R4683" t="str">
        <f t="shared" si="661"/>
        <v>PASS</v>
      </c>
      <c r="S4683" t="str">
        <f t="shared" si="662"/>
        <v>PASS</v>
      </c>
      <c r="T4683">
        <f t="shared" si="663"/>
        <v>100</v>
      </c>
      <c r="U4683" t="str">
        <f t="shared" si="664"/>
        <v>Low</v>
      </c>
      <c r="V4683" t="str">
        <f t="shared" si="665"/>
        <v>Clean</v>
      </c>
    </row>
    <row r="4684" spans="1:22" x14ac:dyDescent="0.3">
      <c r="A4684" t="str">
        <f>Raw_Data!A4684</f>
        <v>16055610</v>
      </c>
      <c r="B4684">
        <f>Raw_Data!B4684</f>
        <v>45686</v>
      </c>
      <c r="C4684" t="str">
        <f>Raw_Data!C4684</f>
        <v>METOPROLOL SUCC ER 25 MG TA</v>
      </c>
      <c r="D4684" t="str">
        <f>Raw_Data!D4684</f>
        <v>45963070911</v>
      </c>
      <c r="E4684" t="str">
        <f>Raw_Data!E4684</f>
        <v>GIBBS, JON</v>
      </c>
      <c r="F4684" t="str">
        <f>Raw_Data!F4684</f>
        <v>1700896156</v>
      </c>
      <c r="G4684" t="str">
        <f>Raw_Data!H4684</f>
        <v>1</v>
      </c>
      <c r="H4684">
        <f>IFERROR(VLOOKUP(G4684,Store_Map!$A$2:$I$100,3,FALSE),"")</f>
        <v>0</v>
      </c>
      <c r="I4684">
        <f>IFERROR(VLOOKUP(G4684,Store_Map!$A$2:$I$100,4,FALSE),"")</f>
        <v>0</v>
      </c>
      <c r="J4684">
        <f>IFERROR(VLOOKUP(G4684,Store_Map!$A$2:$I$100,5,FALSE),"")</f>
        <v>0</v>
      </c>
      <c r="K4684">
        <f>IFERROR(VLOOKUP(G4684,Store_Map!$A$2:$I$100,6,FALSE),"")</f>
        <v>0</v>
      </c>
      <c r="L4684">
        <f>IFERROR(VLOOKUP(G4684,Store_Map!$A$2:$I$100,7,FALSE),"")</f>
        <v>0</v>
      </c>
      <c r="M4684">
        <f>IFERROR(VLOOKUP(G4684,Store_Map!$A$2:$I$100,8,FALSE),"")</f>
        <v>0</v>
      </c>
      <c r="N4684">
        <f t="shared" si="657"/>
        <v>0</v>
      </c>
      <c r="O4684" t="str">
        <f t="shared" si="658"/>
        <v>PASS</v>
      </c>
      <c r="P4684" t="str">
        <f t="shared" si="659"/>
        <v>PASS</v>
      </c>
      <c r="Q4684" t="str">
        <f t="shared" si="660"/>
        <v>PASS</v>
      </c>
      <c r="R4684" t="str">
        <f t="shared" si="661"/>
        <v>PASS</v>
      </c>
      <c r="S4684" t="str">
        <f t="shared" si="662"/>
        <v>PASS</v>
      </c>
      <c r="T4684">
        <f t="shared" si="663"/>
        <v>100</v>
      </c>
      <c r="U4684" t="str">
        <f t="shared" si="664"/>
        <v>Low</v>
      </c>
      <c r="V4684" t="str">
        <f t="shared" si="665"/>
        <v>Clean</v>
      </c>
    </row>
    <row r="4685" spans="1:22" x14ac:dyDescent="0.3">
      <c r="A4685" t="str">
        <f>Raw_Data!A4685</f>
        <v>16055613</v>
      </c>
      <c r="B4685">
        <f>Raw_Data!B4685</f>
        <v>45686</v>
      </c>
      <c r="C4685" t="str">
        <f>Raw_Data!C4685</f>
        <v>VITAMIN D2 1.25MG(50,000 UN</v>
      </c>
      <c r="D4685" t="str">
        <f>Raw_Data!D4685</f>
        <v>64380073706</v>
      </c>
      <c r="E4685" t="str">
        <f>Raw_Data!E4685</f>
        <v>GIBBS, JON</v>
      </c>
      <c r="F4685" t="str">
        <f>Raw_Data!F4685</f>
        <v>1700896156</v>
      </c>
      <c r="G4685" t="str">
        <f>Raw_Data!H4685</f>
        <v>1</v>
      </c>
      <c r="H4685">
        <f>IFERROR(VLOOKUP(G4685,Store_Map!$A$2:$I$100,3,FALSE),"")</f>
        <v>0</v>
      </c>
      <c r="I4685">
        <f>IFERROR(VLOOKUP(G4685,Store_Map!$A$2:$I$100,4,FALSE),"")</f>
        <v>0</v>
      </c>
      <c r="J4685">
        <f>IFERROR(VLOOKUP(G4685,Store_Map!$A$2:$I$100,5,FALSE),"")</f>
        <v>0</v>
      </c>
      <c r="K4685">
        <f>IFERROR(VLOOKUP(G4685,Store_Map!$A$2:$I$100,6,FALSE),"")</f>
        <v>0</v>
      </c>
      <c r="L4685">
        <f>IFERROR(VLOOKUP(G4685,Store_Map!$A$2:$I$100,7,FALSE),"")</f>
        <v>0</v>
      </c>
      <c r="M4685">
        <f>IFERROR(VLOOKUP(G4685,Store_Map!$A$2:$I$100,8,FALSE),"")</f>
        <v>0</v>
      </c>
      <c r="N4685">
        <f t="shared" si="657"/>
        <v>0</v>
      </c>
      <c r="O4685" t="str">
        <f t="shared" si="658"/>
        <v>PASS</v>
      </c>
      <c r="P4685" t="str">
        <f t="shared" si="659"/>
        <v>PASS</v>
      </c>
      <c r="Q4685" t="str">
        <f t="shared" si="660"/>
        <v>PASS</v>
      </c>
      <c r="R4685" t="str">
        <f t="shared" si="661"/>
        <v>PASS</v>
      </c>
      <c r="S4685" t="str">
        <f t="shared" si="662"/>
        <v>PASS</v>
      </c>
      <c r="T4685">
        <f t="shared" si="663"/>
        <v>100</v>
      </c>
      <c r="U4685" t="str">
        <f t="shared" si="664"/>
        <v>Low</v>
      </c>
      <c r="V4685" t="str">
        <f t="shared" si="665"/>
        <v>Clean</v>
      </c>
    </row>
    <row r="4686" spans="1:22" x14ac:dyDescent="0.3">
      <c r="A4686" t="str">
        <f>Raw_Data!A4686</f>
        <v>16054492</v>
      </c>
      <c r="B4686">
        <f>Raw_Data!B4686</f>
        <v>45686</v>
      </c>
      <c r="C4686" t="str">
        <f>Raw_Data!C4686</f>
        <v>ONETOUCH VERIO TEST STRIP</v>
      </c>
      <c r="D4686" t="str">
        <f>Raw_Data!D4686</f>
        <v>53885027150</v>
      </c>
      <c r="E4686" t="str">
        <f>Raw_Data!E4686</f>
        <v>GIBBS, JON</v>
      </c>
      <c r="F4686" t="str">
        <f>Raw_Data!F4686</f>
        <v>1700896156</v>
      </c>
      <c r="G4686" t="str">
        <f>Raw_Data!H4686</f>
        <v>1</v>
      </c>
      <c r="H4686">
        <f>IFERROR(VLOOKUP(G4686,Store_Map!$A$2:$I$100,3,FALSE),"")</f>
        <v>0</v>
      </c>
      <c r="I4686">
        <f>IFERROR(VLOOKUP(G4686,Store_Map!$A$2:$I$100,4,FALSE),"")</f>
        <v>0</v>
      </c>
      <c r="J4686">
        <f>IFERROR(VLOOKUP(G4686,Store_Map!$A$2:$I$100,5,FALSE),"")</f>
        <v>0</v>
      </c>
      <c r="K4686">
        <f>IFERROR(VLOOKUP(G4686,Store_Map!$A$2:$I$100,6,FALSE),"")</f>
        <v>0</v>
      </c>
      <c r="L4686">
        <f>IFERROR(VLOOKUP(G4686,Store_Map!$A$2:$I$100,7,FALSE),"")</f>
        <v>0</v>
      </c>
      <c r="M4686">
        <f>IFERROR(VLOOKUP(G4686,Store_Map!$A$2:$I$100,8,FALSE),"")</f>
        <v>0</v>
      </c>
      <c r="N4686">
        <f t="shared" si="657"/>
        <v>0</v>
      </c>
      <c r="O4686" t="str">
        <f t="shared" si="658"/>
        <v>PASS</v>
      </c>
      <c r="P4686" t="str">
        <f t="shared" si="659"/>
        <v>PASS</v>
      </c>
      <c r="Q4686" t="str">
        <f t="shared" si="660"/>
        <v>PASS</v>
      </c>
      <c r="R4686" t="str">
        <f t="shared" si="661"/>
        <v>PASS</v>
      </c>
      <c r="S4686" t="str">
        <f t="shared" si="662"/>
        <v>PASS</v>
      </c>
      <c r="T4686">
        <f t="shared" si="663"/>
        <v>100</v>
      </c>
      <c r="U4686" t="str">
        <f t="shared" si="664"/>
        <v>Low</v>
      </c>
      <c r="V4686" t="str">
        <f t="shared" si="665"/>
        <v>Clean</v>
      </c>
    </row>
    <row r="4687" spans="1:22" x14ac:dyDescent="0.3">
      <c r="A4687" t="str">
        <f>Raw_Data!A4687</f>
        <v>16055615</v>
      </c>
      <c r="B4687">
        <f>Raw_Data!B4687</f>
        <v>45686</v>
      </c>
      <c r="C4687" t="str">
        <f>Raw_Data!C4687</f>
        <v>VITAMIN D2 1.25MG(50,000 UN</v>
      </c>
      <c r="D4687" t="str">
        <f>Raw_Data!D4687</f>
        <v>64380073706</v>
      </c>
      <c r="E4687" t="str">
        <f>Raw_Data!E4687</f>
        <v>GIBBS, JON</v>
      </c>
      <c r="F4687" t="str">
        <f>Raw_Data!F4687</f>
        <v>1700896156</v>
      </c>
      <c r="G4687" t="str">
        <f>Raw_Data!H4687</f>
        <v>1</v>
      </c>
      <c r="H4687">
        <f>IFERROR(VLOOKUP(G4687,Store_Map!$A$2:$I$100,3,FALSE),"")</f>
        <v>0</v>
      </c>
      <c r="I4687">
        <f>IFERROR(VLOOKUP(G4687,Store_Map!$A$2:$I$100,4,FALSE),"")</f>
        <v>0</v>
      </c>
      <c r="J4687">
        <f>IFERROR(VLOOKUP(G4687,Store_Map!$A$2:$I$100,5,FALSE),"")</f>
        <v>0</v>
      </c>
      <c r="K4687">
        <f>IFERROR(VLOOKUP(G4687,Store_Map!$A$2:$I$100,6,FALSE),"")</f>
        <v>0</v>
      </c>
      <c r="L4687">
        <f>IFERROR(VLOOKUP(G4687,Store_Map!$A$2:$I$100,7,FALSE),"")</f>
        <v>0</v>
      </c>
      <c r="M4687">
        <f>IFERROR(VLOOKUP(G4687,Store_Map!$A$2:$I$100,8,FALSE),"")</f>
        <v>0</v>
      </c>
      <c r="N4687">
        <f t="shared" si="657"/>
        <v>0</v>
      </c>
      <c r="O4687" t="str">
        <f t="shared" si="658"/>
        <v>PASS</v>
      </c>
      <c r="P4687" t="str">
        <f t="shared" si="659"/>
        <v>PASS</v>
      </c>
      <c r="Q4687" t="str">
        <f t="shared" si="660"/>
        <v>PASS</v>
      </c>
      <c r="R4687" t="str">
        <f t="shared" si="661"/>
        <v>PASS</v>
      </c>
      <c r="S4687" t="str">
        <f t="shared" si="662"/>
        <v>PASS</v>
      </c>
      <c r="T4687">
        <f t="shared" si="663"/>
        <v>100</v>
      </c>
      <c r="U4687" t="str">
        <f t="shared" si="664"/>
        <v>Low</v>
      </c>
      <c r="V4687" t="str">
        <f t="shared" si="665"/>
        <v>Clean</v>
      </c>
    </row>
    <row r="4688" spans="1:22" x14ac:dyDescent="0.3">
      <c r="A4688" t="str">
        <f>Raw_Data!A4688</f>
        <v>16055618</v>
      </c>
      <c r="B4688">
        <f>Raw_Data!B4688</f>
        <v>45686</v>
      </c>
      <c r="C4688" t="str">
        <f>Raw_Data!C4688</f>
        <v>LISINOPRIL 20 MG TABLET</v>
      </c>
      <c r="D4688" t="str">
        <f>Raw_Data!D4688</f>
        <v>68180098103</v>
      </c>
      <c r="E4688" t="str">
        <f>Raw_Data!E4688</f>
        <v>BYNE, EDMUND</v>
      </c>
      <c r="F4688" t="str">
        <f>Raw_Data!F4688</f>
        <v>1033186648</v>
      </c>
      <c r="G4688" t="str">
        <f>Raw_Data!H4688</f>
        <v>1</v>
      </c>
      <c r="H4688">
        <f>IFERROR(VLOOKUP(G4688,Store_Map!$A$2:$I$100,3,FALSE),"")</f>
        <v>0</v>
      </c>
      <c r="I4688">
        <f>IFERROR(VLOOKUP(G4688,Store_Map!$A$2:$I$100,4,FALSE),"")</f>
        <v>0</v>
      </c>
      <c r="J4688">
        <f>IFERROR(VLOOKUP(G4688,Store_Map!$A$2:$I$100,5,FALSE),"")</f>
        <v>0</v>
      </c>
      <c r="K4688">
        <f>IFERROR(VLOOKUP(G4688,Store_Map!$A$2:$I$100,6,FALSE),"")</f>
        <v>0</v>
      </c>
      <c r="L4688">
        <f>IFERROR(VLOOKUP(G4688,Store_Map!$A$2:$I$100,7,FALSE),"")</f>
        <v>0</v>
      </c>
      <c r="M4688">
        <f>IFERROR(VLOOKUP(G4688,Store_Map!$A$2:$I$100,8,FALSE),"")</f>
        <v>0</v>
      </c>
      <c r="N4688">
        <f t="shared" si="657"/>
        <v>0</v>
      </c>
      <c r="O4688" t="str">
        <f t="shared" si="658"/>
        <v>PASS</v>
      </c>
      <c r="P4688" t="str">
        <f t="shared" si="659"/>
        <v>PASS</v>
      </c>
      <c r="Q4688" t="str">
        <f t="shared" si="660"/>
        <v>PASS</v>
      </c>
      <c r="R4688" t="str">
        <f t="shared" si="661"/>
        <v>PASS</v>
      </c>
      <c r="S4688" t="str">
        <f t="shared" si="662"/>
        <v>PASS</v>
      </c>
      <c r="T4688">
        <f t="shared" si="663"/>
        <v>100</v>
      </c>
      <c r="U4688" t="str">
        <f t="shared" si="664"/>
        <v>Low</v>
      </c>
      <c r="V4688" t="str">
        <f t="shared" si="665"/>
        <v>Clean</v>
      </c>
    </row>
    <row r="4689" spans="1:22" x14ac:dyDescent="0.3">
      <c r="A4689" t="str">
        <f>Raw_Data!A4689</f>
        <v>16055620</v>
      </c>
      <c r="B4689">
        <f>Raw_Data!B4689</f>
        <v>45686</v>
      </c>
      <c r="C4689" t="str">
        <f>Raw_Data!C4689</f>
        <v>TOPIRAMATE 25 MG TABLET</v>
      </c>
      <c r="D4689" t="str">
        <f>Raw_Data!D4689</f>
        <v>68382013814</v>
      </c>
      <c r="E4689" t="str">
        <f>Raw_Data!E4689</f>
        <v>GIBBS, JON</v>
      </c>
      <c r="F4689" t="str">
        <f>Raw_Data!F4689</f>
        <v>1700896156</v>
      </c>
      <c r="G4689" t="str">
        <f>Raw_Data!H4689</f>
        <v>1</v>
      </c>
      <c r="H4689">
        <f>IFERROR(VLOOKUP(G4689,Store_Map!$A$2:$I$100,3,FALSE),"")</f>
        <v>0</v>
      </c>
      <c r="I4689">
        <f>IFERROR(VLOOKUP(G4689,Store_Map!$A$2:$I$100,4,FALSE),"")</f>
        <v>0</v>
      </c>
      <c r="J4689">
        <f>IFERROR(VLOOKUP(G4689,Store_Map!$A$2:$I$100,5,FALSE),"")</f>
        <v>0</v>
      </c>
      <c r="K4689">
        <f>IFERROR(VLOOKUP(G4689,Store_Map!$A$2:$I$100,6,FALSE),"")</f>
        <v>0</v>
      </c>
      <c r="L4689">
        <f>IFERROR(VLOOKUP(G4689,Store_Map!$A$2:$I$100,7,FALSE),"")</f>
        <v>0</v>
      </c>
      <c r="M4689">
        <f>IFERROR(VLOOKUP(G4689,Store_Map!$A$2:$I$100,8,FALSE),"")</f>
        <v>0</v>
      </c>
      <c r="N4689">
        <f t="shared" si="657"/>
        <v>0</v>
      </c>
      <c r="O4689" t="str">
        <f t="shared" si="658"/>
        <v>PASS</v>
      </c>
      <c r="P4689" t="str">
        <f t="shared" si="659"/>
        <v>PASS</v>
      </c>
      <c r="Q4689" t="str">
        <f t="shared" si="660"/>
        <v>PASS</v>
      </c>
      <c r="R4689" t="str">
        <f t="shared" si="661"/>
        <v>PASS</v>
      </c>
      <c r="S4689" t="str">
        <f t="shared" si="662"/>
        <v>PASS</v>
      </c>
      <c r="T4689">
        <f t="shared" si="663"/>
        <v>100</v>
      </c>
      <c r="U4689" t="str">
        <f t="shared" si="664"/>
        <v>Low</v>
      </c>
      <c r="V4689" t="str">
        <f t="shared" si="665"/>
        <v>Clean</v>
      </c>
    </row>
    <row r="4690" spans="1:22" x14ac:dyDescent="0.3">
      <c r="A4690" t="str">
        <f>Raw_Data!A4690</f>
        <v>16055619</v>
      </c>
      <c r="B4690">
        <f>Raw_Data!B4690</f>
        <v>45686</v>
      </c>
      <c r="C4690" t="str">
        <f>Raw_Data!C4690</f>
        <v>METHYLPREDNISOLONE 4 MG DOS</v>
      </c>
      <c r="D4690" t="str">
        <f>Raw_Data!D4690</f>
        <v>59746000103</v>
      </c>
      <c r="E4690" t="str">
        <f>Raw_Data!E4690</f>
        <v>GIBBS, JON</v>
      </c>
      <c r="F4690" t="str">
        <f>Raw_Data!F4690</f>
        <v>1700896156</v>
      </c>
      <c r="G4690" t="str">
        <f>Raw_Data!H4690</f>
        <v>1</v>
      </c>
      <c r="H4690">
        <f>IFERROR(VLOOKUP(G4690,Store_Map!$A$2:$I$100,3,FALSE),"")</f>
        <v>0</v>
      </c>
      <c r="I4690">
        <f>IFERROR(VLOOKUP(G4690,Store_Map!$A$2:$I$100,4,FALSE),"")</f>
        <v>0</v>
      </c>
      <c r="J4690">
        <f>IFERROR(VLOOKUP(G4690,Store_Map!$A$2:$I$100,5,FALSE),"")</f>
        <v>0</v>
      </c>
      <c r="K4690">
        <f>IFERROR(VLOOKUP(G4690,Store_Map!$A$2:$I$100,6,FALSE),"")</f>
        <v>0</v>
      </c>
      <c r="L4690">
        <f>IFERROR(VLOOKUP(G4690,Store_Map!$A$2:$I$100,7,FALSE),"")</f>
        <v>0</v>
      </c>
      <c r="M4690">
        <f>IFERROR(VLOOKUP(G4690,Store_Map!$A$2:$I$100,8,FALSE),"")</f>
        <v>0</v>
      </c>
      <c r="N4690">
        <f t="shared" si="657"/>
        <v>0</v>
      </c>
      <c r="O4690" t="str">
        <f t="shared" si="658"/>
        <v>PASS</v>
      </c>
      <c r="P4690" t="str">
        <f t="shared" si="659"/>
        <v>PASS</v>
      </c>
      <c r="Q4690" t="str">
        <f t="shared" si="660"/>
        <v>PASS</v>
      </c>
      <c r="R4690" t="str">
        <f t="shared" si="661"/>
        <v>PASS</v>
      </c>
      <c r="S4690" t="str">
        <f t="shared" si="662"/>
        <v>PASS</v>
      </c>
      <c r="T4690">
        <f t="shared" si="663"/>
        <v>100</v>
      </c>
      <c r="U4690" t="str">
        <f t="shared" si="664"/>
        <v>Low</v>
      </c>
      <c r="V4690" t="str">
        <f t="shared" si="665"/>
        <v>Clean</v>
      </c>
    </row>
    <row r="4691" spans="1:22" x14ac:dyDescent="0.3">
      <c r="A4691" t="str">
        <f>Raw_Data!A4691</f>
        <v>16055621</v>
      </c>
      <c r="B4691">
        <f>Raw_Data!B4691</f>
        <v>45686</v>
      </c>
      <c r="C4691" t="str">
        <f>Raw_Data!C4691</f>
        <v>PANTOPRAZOLE SOD DR 40 MG T</v>
      </c>
      <c r="D4691" t="str">
        <f>Raw_Data!D4691</f>
        <v>65862056090</v>
      </c>
      <c r="E4691" t="str">
        <f>Raw_Data!E4691</f>
        <v>GIBBS, JON</v>
      </c>
      <c r="F4691" t="str">
        <f>Raw_Data!F4691</f>
        <v>1700896156</v>
      </c>
      <c r="G4691" t="str">
        <f>Raw_Data!H4691</f>
        <v>1</v>
      </c>
      <c r="H4691">
        <f>IFERROR(VLOOKUP(G4691,Store_Map!$A$2:$I$100,3,FALSE),"")</f>
        <v>0</v>
      </c>
      <c r="I4691">
        <f>IFERROR(VLOOKUP(G4691,Store_Map!$A$2:$I$100,4,FALSE),"")</f>
        <v>0</v>
      </c>
      <c r="J4691">
        <f>IFERROR(VLOOKUP(G4691,Store_Map!$A$2:$I$100,5,FALSE),"")</f>
        <v>0</v>
      </c>
      <c r="K4691">
        <f>IFERROR(VLOOKUP(G4691,Store_Map!$A$2:$I$100,6,FALSE),"")</f>
        <v>0</v>
      </c>
      <c r="L4691">
        <f>IFERROR(VLOOKUP(G4691,Store_Map!$A$2:$I$100,7,FALSE),"")</f>
        <v>0</v>
      </c>
      <c r="M4691">
        <f>IFERROR(VLOOKUP(G4691,Store_Map!$A$2:$I$100,8,FALSE),"")</f>
        <v>0</v>
      </c>
      <c r="N4691">
        <f t="shared" si="657"/>
        <v>0</v>
      </c>
      <c r="O4691" t="str">
        <f t="shared" si="658"/>
        <v>PASS</v>
      </c>
      <c r="P4691" t="str">
        <f t="shared" si="659"/>
        <v>PASS</v>
      </c>
      <c r="Q4691" t="str">
        <f t="shared" si="660"/>
        <v>PASS</v>
      </c>
      <c r="R4691" t="str">
        <f t="shared" si="661"/>
        <v>PASS</v>
      </c>
      <c r="S4691" t="str">
        <f t="shared" si="662"/>
        <v>PASS</v>
      </c>
      <c r="T4691">
        <f t="shared" si="663"/>
        <v>100</v>
      </c>
      <c r="U4691" t="str">
        <f t="shared" si="664"/>
        <v>Low</v>
      </c>
      <c r="V4691" t="str">
        <f t="shared" si="665"/>
        <v>Clean</v>
      </c>
    </row>
    <row r="4692" spans="1:22" x14ac:dyDescent="0.3">
      <c r="A4692" t="str">
        <f>Raw_Data!A4692</f>
        <v>16055612</v>
      </c>
      <c r="B4692">
        <f>Raw_Data!B4692</f>
        <v>45686</v>
      </c>
      <c r="C4692" t="str">
        <f>Raw_Data!C4692</f>
        <v>ESCITALOPRAM 20 MG TABLET</v>
      </c>
      <c r="D4692" t="str">
        <f>Raw_Data!D4692</f>
        <v>65862037501</v>
      </c>
      <c r="E4692" t="str">
        <f>Raw_Data!E4692</f>
        <v>GIBBS, JON</v>
      </c>
      <c r="F4692" t="str">
        <f>Raw_Data!F4692</f>
        <v>1700896156</v>
      </c>
      <c r="G4692" t="str">
        <f>Raw_Data!H4692</f>
        <v>1</v>
      </c>
      <c r="H4692">
        <f>IFERROR(VLOOKUP(G4692,Store_Map!$A$2:$I$100,3,FALSE),"")</f>
        <v>0</v>
      </c>
      <c r="I4692">
        <f>IFERROR(VLOOKUP(G4692,Store_Map!$A$2:$I$100,4,FALSE),"")</f>
        <v>0</v>
      </c>
      <c r="J4692">
        <f>IFERROR(VLOOKUP(G4692,Store_Map!$A$2:$I$100,5,FALSE),"")</f>
        <v>0</v>
      </c>
      <c r="K4692">
        <f>IFERROR(VLOOKUP(G4692,Store_Map!$A$2:$I$100,6,FALSE),"")</f>
        <v>0</v>
      </c>
      <c r="L4692">
        <f>IFERROR(VLOOKUP(G4692,Store_Map!$A$2:$I$100,7,FALSE),"")</f>
        <v>0</v>
      </c>
      <c r="M4692">
        <f>IFERROR(VLOOKUP(G4692,Store_Map!$A$2:$I$100,8,FALSE),"")</f>
        <v>0</v>
      </c>
      <c r="N4692">
        <f t="shared" si="657"/>
        <v>0</v>
      </c>
      <c r="O4692" t="str">
        <f t="shared" si="658"/>
        <v>PASS</v>
      </c>
      <c r="P4692" t="str">
        <f t="shared" si="659"/>
        <v>PASS</v>
      </c>
      <c r="Q4692" t="str">
        <f t="shared" si="660"/>
        <v>PASS</v>
      </c>
      <c r="R4692" t="str">
        <f t="shared" si="661"/>
        <v>PASS</v>
      </c>
      <c r="S4692" t="str">
        <f t="shared" si="662"/>
        <v>PASS</v>
      </c>
      <c r="T4692">
        <f t="shared" si="663"/>
        <v>100</v>
      </c>
      <c r="U4692" t="str">
        <f t="shared" si="664"/>
        <v>Low</v>
      </c>
      <c r="V4692" t="str">
        <f t="shared" si="665"/>
        <v>Clean</v>
      </c>
    </row>
    <row r="4693" spans="1:22" x14ac:dyDescent="0.3">
      <c r="A4693" t="str">
        <f>Raw_Data!A4693</f>
        <v>16055622</v>
      </c>
      <c r="B4693">
        <f>Raw_Data!B4693</f>
        <v>45686</v>
      </c>
      <c r="C4693" t="str">
        <f>Raw_Data!C4693</f>
        <v>AMOX-CLAV 875-125 MG TABLET</v>
      </c>
      <c r="D4693" t="str">
        <f>Raw_Data!D4693</f>
        <v>781185220</v>
      </c>
      <c r="E4693" t="str">
        <f>Raw_Data!E4693</f>
        <v>GIBBS, JON</v>
      </c>
      <c r="F4693" t="str">
        <f>Raw_Data!F4693</f>
        <v>1700896156</v>
      </c>
      <c r="G4693" t="str">
        <f>Raw_Data!H4693</f>
        <v>1</v>
      </c>
      <c r="H4693">
        <f>IFERROR(VLOOKUP(G4693,Store_Map!$A$2:$I$100,3,FALSE),"")</f>
        <v>0</v>
      </c>
      <c r="I4693">
        <f>IFERROR(VLOOKUP(G4693,Store_Map!$A$2:$I$100,4,FALSE),"")</f>
        <v>0</v>
      </c>
      <c r="J4693">
        <f>IFERROR(VLOOKUP(G4693,Store_Map!$A$2:$I$100,5,FALSE),"")</f>
        <v>0</v>
      </c>
      <c r="K4693">
        <f>IFERROR(VLOOKUP(G4693,Store_Map!$A$2:$I$100,6,FALSE),"")</f>
        <v>0</v>
      </c>
      <c r="L4693">
        <f>IFERROR(VLOOKUP(G4693,Store_Map!$A$2:$I$100,7,FALSE),"")</f>
        <v>0</v>
      </c>
      <c r="M4693">
        <f>IFERROR(VLOOKUP(G4693,Store_Map!$A$2:$I$100,8,FALSE),"")</f>
        <v>0</v>
      </c>
      <c r="N4693">
        <f t="shared" si="657"/>
        <v>0</v>
      </c>
      <c r="O4693" t="str">
        <f t="shared" si="658"/>
        <v>PASS</v>
      </c>
      <c r="P4693" t="str">
        <f t="shared" si="659"/>
        <v>REVIEW</v>
      </c>
      <c r="Q4693" t="str">
        <f t="shared" si="660"/>
        <v>PASS</v>
      </c>
      <c r="R4693" t="str">
        <f t="shared" si="661"/>
        <v>PASS</v>
      </c>
      <c r="S4693" t="str">
        <f t="shared" si="662"/>
        <v>REVIEW</v>
      </c>
      <c r="T4693">
        <f t="shared" si="663"/>
        <v>90</v>
      </c>
      <c r="U4693" t="str">
        <f t="shared" si="664"/>
        <v>Low</v>
      </c>
      <c r="V4693" t="str">
        <f t="shared" si="665"/>
        <v>Invalid NDC</v>
      </c>
    </row>
    <row r="4694" spans="1:22" x14ac:dyDescent="0.3">
      <c r="A4694" t="str">
        <f>Raw_Data!A4694</f>
        <v>16055623</v>
      </c>
      <c r="B4694">
        <f>Raw_Data!B4694</f>
        <v>45686</v>
      </c>
      <c r="C4694" t="str">
        <f>Raw_Data!C4694</f>
        <v>METHYLPREDNISOLONE 4 MG DOS</v>
      </c>
      <c r="D4694" t="str">
        <f>Raw_Data!D4694</f>
        <v>59746000103</v>
      </c>
      <c r="E4694" t="str">
        <f>Raw_Data!E4694</f>
        <v>GIBBS, JON</v>
      </c>
      <c r="F4694" t="str">
        <f>Raw_Data!F4694</f>
        <v>1700896156</v>
      </c>
      <c r="G4694" t="str">
        <f>Raw_Data!H4694</f>
        <v>1</v>
      </c>
      <c r="H4694">
        <f>IFERROR(VLOOKUP(G4694,Store_Map!$A$2:$I$100,3,FALSE),"")</f>
        <v>0</v>
      </c>
      <c r="I4694">
        <f>IFERROR(VLOOKUP(G4694,Store_Map!$A$2:$I$100,4,FALSE),"")</f>
        <v>0</v>
      </c>
      <c r="J4694">
        <f>IFERROR(VLOOKUP(G4694,Store_Map!$A$2:$I$100,5,FALSE),"")</f>
        <v>0</v>
      </c>
      <c r="K4694">
        <f>IFERROR(VLOOKUP(G4694,Store_Map!$A$2:$I$100,6,FALSE),"")</f>
        <v>0</v>
      </c>
      <c r="L4694">
        <f>IFERROR(VLOOKUP(G4694,Store_Map!$A$2:$I$100,7,FALSE),"")</f>
        <v>0</v>
      </c>
      <c r="M4694">
        <f>IFERROR(VLOOKUP(G4694,Store_Map!$A$2:$I$100,8,FALSE),"")</f>
        <v>0</v>
      </c>
      <c r="N4694">
        <f t="shared" si="657"/>
        <v>0</v>
      </c>
      <c r="O4694" t="str">
        <f t="shared" si="658"/>
        <v>PASS</v>
      </c>
      <c r="P4694" t="str">
        <f t="shared" si="659"/>
        <v>PASS</v>
      </c>
      <c r="Q4694" t="str">
        <f t="shared" si="660"/>
        <v>PASS</v>
      </c>
      <c r="R4694" t="str">
        <f t="shared" si="661"/>
        <v>PASS</v>
      </c>
      <c r="S4694" t="str">
        <f t="shared" si="662"/>
        <v>PASS</v>
      </c>
      <c r="T4694">
        <f t="shared" si="663"/>
        <v>100</v>
      </c>
      <c r="U4694" t="str">
        <f t="shared" si="664"/>
        <v>Low</v>
      </c>
      <c r="V4694" t="str">
        <f t="shared" si="665"/>
        <v>Clean</v>
      </c>
    </row>
    <row r="4695" spans="1:22" x14ac:dyDescent="0.3">
      <c r="A4695" t="str">
        <f>Raw_Data!A4695</f>
        <v>16051969</v>
      </c>
      <c r="B4695">
        <f>Raw_Data!B4695</f>
        <v>45686</v>
      </c>
      <c r="C4695" t="str">
        <f>Raw_Data!C4695</f>
        <v>DULOXETINE HCL DR 60 MG CAP</v>
      </c>
      <c r="D4695" t="str">
        <f>Raw_Data!D4695</f>
        <v>68180029609</v>
      </c>
      <c r="E4695" t="str">
        <f>Raw_Data!E4695</f>
        <v>GIBBS, JON</v>
      </c>
      <c r="F4695" t="str">
        <f>Raw_Data!F4695</f>
        <v>1700896156</v>
      </c>
      <c r="G4695" t="str">
        <f>Raw_Data!H4695</f>
        <v>1</v>
      </c>
      <c r="H4695">
        <f>IFERROR(VLOOKUP(G4695,Store_Map!$A$2:$I$100,3,FALSE),"")</f>
        <v>0</v>
      </c>
      <c r="I4695">
        <f>IFERROR(VLOOKUP(G4695,Store_Map!$A$2:$I$100,4,FALSE),"")</f>
        <v>0</v>
      </c>
      <c r="J4695">
        <f>IFERROR(VLOOKUP(G4695,Store_Map!$A$2:$I$100,5,FALSE),"")</f>
        <v>0</v>
      </c>
      <c r="K4695">
        <f>IFERROR(VLOOKUP(G4695,Store_Map!$A$2:$I$100,6,FALSE),"")</f>
        <v>0</v>
      </c>
      <c r="L4695">
        <f>IFERROR(VLOOKUP(G4695,Store_Map!$A$2:$I$100,7,FALSE),"")</f>
        <v>0</v>
      </c>
      <c r="M4695">
        <f>IFERROR(VLOOKUP(G4695,Store_Map!$A$2:$I$100,8,FALSE),"")</f>
        <v>0</v>
      </c>
      <c r="N4695">
        <f t="shared" si="657"/>
        <v>0</v>
      </c>
      <c r="O4695" t="str">
        <f t="shared" si="658"/>
        <v>PASS</v>
      </c>
      <c r="P4695" t="str">
        <f t="shared" si="659"/>
        <v>PASS</v>
      </c>
      <c r="Q4695" t="str">
        <f t="shared" si="660"/>
        <v>PASS</v>
      </c>
      <c r="R4695" t="str">
        <f t="shared" si="661"/>
        <v>PASS</v>
      </c>
      <c r="S4695" t="str">
        <f t="shared" si="662"/>
        <v>PASS</v>
      </c>
      <c r="T4695">
        <f t="shared" si="663"/>
        <v>100</v>
      </c>
      <c r="U4695" t="str">
        <f t="shared" si="664"/>
        <v>Low</v>
      </c>
      <c r="V4695" t="str">
        <f t="shared" si="665"/>
        <v>Clean</v>
      </c>
    </row>
    <row r="4696" spans="1:22" x14ac:dyDescent="0.3">
      <c r="A4696" t="str">
        <f>Raw_Data!A4696</f>
        <v>16054976</v>
      </c>
      <c r="B4696">
        <f>Raw_Data!B4696</f>
        <v>45686</v>
      </c>
      <c r="C4696" t="str">
        <f>Raw_Data!C4696</f>
        <v>*METOPROLOL SUCC ER 100 MG</v>
      </c>
      <c r="D4696" t="str">
        <f>Raw_Data!D4696</f>
        <v>70010078201</v>
      </c>
      <c r="E4696" t="str">
        <f>Raw_Data!E4696</f>
        <v>LAND, SUSAN</v>
      </c>
      <c r="F4696" t="str">
        <f>Raw_Data!F4696</f>
        <v>1215935903</v>
      </c>
      <c r="G4696" t="str">
        <f>Raw_Data!H4696</f>
        <v>1</v>
      </c>
      <c r="H4696">
        <f>IFERROR(VLOOKUP(G4696,Store_Map!$A$2:$I$100,3,FALSE),"")</f>
        <v>0</v>
      </c>
      <c r="I4696">
        <f>IFERROR(VLOOKUP(G4696,Store_Map!$A$2:$I$100,4,FALSE),"")</f>
        <v>0</v>
      </c>
      <c r="J4696">
        <f>IFERROR(VLOOKUP(G4696,Store_Map!$A$2:$I$100,5,FALSE),"")</f>
        <v>0</v>
      </c>
      <c r="K4696">
        <f>IFERROR(VLOOKUP(G4696,Store_Map!$A$2:$I$100,6,FALSE),"")</f>
        <v>0</v>
      </c>
      <c r="L4696">
        <f>IFERROR(VLOOKUP(G4696,Store_Map!$A$2:$I$100,7,FALSE),"")</f>
        <v>0</v>
      </c>
      <c r="M4696">
        <f>IFERROR(VLOOKUP(G4696,Store_Map!$A$2:$I$100,8,FALSE),"")</f>
        <v>0</v>
      </c>
      <c r="N4696">
        <f t="shared" si="657"/>
        <v>0</v>
      </c>
      <c r="O4696" t="str">
        <f t="shared" si="658"/>
        <v>PASS</v>
      </c>
      <c r="P4696" t="str">
        <f t="shared" si="659"/>
        <v>PASS</v>
      </c>
      <c r="Q4696" t="str">
        <f t="shared" si="660"/>
        <v>PASS</v>
      </c>
      <c r="R4696" t="str">
        <f t="shared" si="661"/>
        <v>PASS</v>
      </c>
      <c r="S4696" t="str">
        <f t="shared" si="662"/>
        <v>PASS</v>
      </c>
      <c r="T4696">
        <f t="shared" si="663"/>
        <v>100</v>
      </c>
      <c r="U4696" t="str">
        <f t="shared" si="664"/>
        <v>Low</v>
      </c>
      <c r="V4696" t="str">
        <f t="shared" si="665"/>
        <v>Clean</v>
      </c>
    </row>
    <row r="4697" spans="1:22" x14ac:dyDescent="0.3">
      <c r="A4697" t="str">
        <f>Raw_Data!A4697</f>
        <v>16054978</v>
      </c>
      <c r="B4697">
        <f>Raw_Data!B4697</f>
        <v>45686</v>
      </c>
      <c r="C4697" t="str">
        <f>Raw_Data!C4697</f>
        <v>*HYDROCHLOROTHIAZIDE 25 MG</v>
      </c>
      <c r="D4697" t="str">
        <f>Raw_Data!D4697</f>
        <v>43547039710</v>
      </c>
      <c r="E4697" t="str">
        <f>Raw_Data!E4697</f>
        <v>PILCHER, JAMES</v>
      </c>
      <c r="F4697" t="str">
        <f>Raw_Data!F4697</f>
        <v>1942230107</v>
      </c>
      <c r="G4697" t="str">
        <f>Raw_Data!H4697</f>
        <v>1</v>
      </c>
      <c r="H4697">
        <f>IFERROR(VLOOKUP(G4697,Store_Map!$A$2:$I$100,3,FALSE),"")</f>
        <v>0</v>
      </c>
      <c r="I4697">
        <f>IFERROR(VLOOKUP(G4697,Store_Map!$A$2:$I$100,4,FALSE),"")</f>
        <v>0</v>
      </c>
      <c r="J4697">
        <f>IFERROR(VLOOKUP(G4697,Store_Map!$A$2:$I$100,5,FALSE),"")</f>
        <v>0</v>
      </c>
      <c r="K4697">
        <f>IFERROR(VLOOKUP(G4697,Store_Map!$A$2:$I$100,6,FALSE),"")</f>
        <v>0</v>
      </c>
      <c r="L4697">
        <f>IFERROR(VLOOKUP(G4697,Store_Map!$A$2:$I$100,7,FALSE),"")</f>
        <v>0</v>
      </c>
      <c r="M4697">
        <f>IFERROR(VLOOKUP(G4697,Store_Map!$A$2:$I$100,8,FALSE),"")</f>
        <v>0</v>
      </c>
      <c r="N4697">
        <f t="shared" si="657"/>
        <v>0</v>
      </c>
      <c r="O4697" t="str">
        <f t="shared" si="658"/>
        <v>PASS</v>
      </c>
      <c r="P4697" t="str">
        <f t="shared" si="659"/>
        <v>PASS</v>
      </c>
      <c r="Q4697" t="str">
        <f t="shared" si="660"/>
        <v>PASS</v>
      </c>
      <c r="R4697" t="str">
        <f t="shared" si="661"/>
        <v>PASS</v>
      </c>
      <c r="S4697" t="str">
        <f t="shared" si="662"/>
        <v>PASS</v>
      </c>
      <c r="T4697">
        <f t="shared" si="663"/>
        <v>100</v>
      </c>
      <c r="U4697" t="str">
        <f t="shared" si="664"/>
        <v>Low</v>
      </c>
      <c r="V4697" t="str">
        <f t="shared" si="665"/>
        <v>Clean</v>
      </c>
    </row>
    <row r="4698" spans="1:22" x14ac:dyDescent="0.3">
      <c r="A4698" t="str">
        <f>Raw_Data!A4698</f>
        <v>16053614</v>
      </c>
      <c r="B4698">
        <f>Raw_Data!B4698</f>
        <v>45686</v>
      </c>
      <c r="C4698" t="str">
        <f>Raw_Data!C4698</f>
        <v>BD UF NANO PEN NEEDL4MMX32G</v>
      </c>
      <c r="D4698" t="str">
        <f>Raw_Data!D4698</f>
        <v>8290320122</v>
      </c>
      <c r="E4698" t="str">
        <f>Raw_Data!E4698</f>
        <v>GIBBS, JON</v>
      </c>
      <c r="F4698" t="str">
        <f>Raw_Data!F4698</f>
        <v>1700896156</v>
      </c>
      <c r="G4698" t="str">
        <f>Raw_Data!H4698</f>
        <v>1</v>
      </c>
      <c r="H4698">
        <f>IFERROR(VLOOKUP(G4698,Store_Map!$A$2:$I$100,3,FALSE),"")</f>
        <v>0</v>
      </c>
      <c r="I4698">
        <f>IFERROR(VLOOKUP(G4698,Store_Map!$A$2:$I$100,4,FALSE),"")</f>
        <v>0</v>
      </c>
      <c r="J4698">
        <f>IFERROR(VLOOKUP(G4698,Store_Map!$A$2:$I$100,5,FALSE),"")</f>
        <v>0</v>
      </c>
      <c r="K4698">
        <f>IFERROR(VLOOKUP(G4698,Store_Map!$A$2:$I$100,6,FALSE),"")</f>
        <v>0</v>
      </c>
      <c r="L4698">
        <f>IFERROR(VLOOKUP(G4698,Store_Map!$A$2:$I$100,7,FALSE),"")</f>
        <v>0</v>
      </c>
      <c r="M4698">
        <f>IFERROR(VLOOKUP(G4698,Store_Map!$A$2:$I$100,8,FALSE),"")</f>
        <v>0</v>
      </c>
      <c r="N4698">
        <f t="shared" si="657"/>
        <v>0</v>
      </c>
      <c r="O4698" t="str">
        <f t="shared" si="658"/>
        <v>PASS</v>
      </c>
      <c r="P4698" t="str">
        <f t="shared" si="659"/>
        <v>PASS</v>
      </c>
      <c r="Q4698" t="str">
        <f t="shared" si="660"/>
        <v>PASS</v>
      </c>
      <c r="R4698" t="str">
        <f t="shared" si="661"/>
        <v>PASS</v>
      </c>
      <c r="S4698" t="str">
        <f t="shared" si="662"/>
        <v>PASS</v>
      </c>
      <c r="T4698">
        <f t="shared" si="663"/>
        <v>100</v>
      </c>
      <c r="U4698" t="str">
        <f t="shared" si="664"/>
        <v>Low</v>
      </c>
      <c r="V4698" t="str">
        <f t="shared" si="665"/>
        <v>Clean</v>
      </c>
    </row>
    <row r="4699" spans="1:22" x14ac:dyDescent="0.3">
      <c r="A4699" t="str">
        <f>Raw_Data!A4699</f>
        <v>16055625</v>
      </c>
      <c r="B4699">
        <f>Raw_Data!B4699</f>
        <v>45686</v>
      </c>
      <c r="C4699" t="str">
        <f>Raw_Data!C4699</f>
        <v>HYDROXYZINE PAM 25 MG CAP</v>
      </c>
      <c r="D4699" t="str">
        <f>Raw_Data!D4699</f>
        <v>185067401</v>
      </c>
      <c r="E4699" t="str">
        <f>Raw_Data!E4699</f>
        <v>GIBBS, JON</v>
      </c>
      <c r="F4699" t="str">
        <f>Raw_Data!F4699</f>
        <v>1700896156</v>
      </c>
      <c r="G4699" t="str">
        <f>Raw_Data!H4699</f>
        <v>1</v>
      </c>
      <c r="H4699">
        <f>IFERROR(VLOOKUP(G4699,Store_Map!$A$2:$I$100,3,FALSE),"")</f>
        <v>0</v>
      </c>
      <c r="I4699">
        <f>IFERROR(VLOOKUP(G4699,Store_Map!$A$2:$I$100,4,FALSE),"")</f>
        <v>0</v>
      </c>
      <c r="J4699">
        <f>IFERROR(VLOOKUP(G4699,Store_Map!$A$2:$I$100,5,FALSE),"")</f>
        <v>0</v>
      </c>
      <c r="K4699">
        <f>IFERROR(VLOOKUP(G4699,Store_Map!$A$2:$I$100,6,FALSE),"")</f>
        <v>0</v>
      </c>
      <c r="L4699">
        <f>IFERROR(VLOOKUP(G4699,Store_Map!$A$2:$I$100,7,FALSE),"")</f>
        <v>0</v>
      </c>
      <c r="M4699">
        <f>IFERROR(VLOOKUP(G4699,Store_Map!$A$2:$I$100,8,FALSE),"")</f>
        <v>0</v>
      </c>
      <c r="N4699">
        <f t="shared" si="657"/>
        <v>0</v>
      </c>
      <c r="O4699" t="str">
        <f t="shared" si="658"/>
        <v>PASS</v>
      </c>
      <c r="P4699" t="str">
        <f t="shared" si="659"/>
        <v>REVIEW</v>
      </c>
      <c r="Q4699" t="str">
        <f t="shared" si="660"/>
        <v>PASS</v>
      </c>
      <c r="R4699" t="str">
        <f t="shared" si="661"/>
        <v>PASS</v>
      </c>
      <c r="S4699" t="str">
        <f t="shared" si="662"/>
        <v>REVIEW</v>
      </c>
      <c r="T4699">
        <f t="shared" si="663"/>
        <v>90</v>
      </c>
      <c r="U4699" t="str">
        <f t="shared" si="664"/>
        <v>Low</v>
      </c>
      <c r="V4699" t="str">
        <f t="shared" si="665"/>
        <v>Invalid NDC</v>
      </c>
    </row>
    <row r="4700" spans="1:22" x14ac:dyDescent="0.3">
      <c r="A4700" t="str">
        <f>Raw_Data!A4700</f>
        <v>16055626</v>
      </c>
      <c r="B4700">
        <f>Raw_Data!B4700</f>
        <v>45686</v>
      </c>
      <c r="C4700" t="str">
        <f>Raw_Data!C4700</f>
        <v>GABAPENTIN 400 MG CAPSULE</v>
      </c>
      <c r="D4700" t="str">
        <f>Raw_Data!D4700</f>
        <v>67877022401</v>
      </c>
      <c r="E4700" t="str">
        <f>Raw_Data!E4700</f>
        <v>GIBBS, JON</v>
      </c>
      <c r="F4700" t="str">
        <f>Raw_Data!F4700</f>
        <v>1700896156</v>
      </c>
      <c r="G4700" t="str">
        <f>Raw_Data!H4700</f>
        <v>1</v>
      </c>
      <c r="H4700">
        <f>IFERROR(VLOOKUP(G4700,Store_Map!$A$2:$I$100,3,FALSE),"")</f>
        <v>0</v>
      </c>
      <c r="I4700">
        <f>IFERROR(VLOOKUP(G4700,Store_Map!$A$2:$I$100,4,FALSE),"")</f>
        <v>0</v>
      </c>
      <c r="J4700">
        <f>IFERROR(VLOOKUP(G4700,Store_Map!$A$2:$I$100,5,FALSE),"")</f>
        <v>0</v>
      </c>
      <c r="K4700">
        <f>IFERROR(VLOOKUP(G4700,Store_Map!$A$2:$I$100,6,FALSE),"")</f>
        <v>0</v>
      </c>
      <c r="L4700">
        <f>IFERROR(VLOOKUP(G4700,Store_Map!$A$2:$I$100,7,FALSE),"")</f>
        <v>0</v>
      </c>
      <c r="M4700">
        <f>IFERROR(VLOOKUP(G4700,Store_Map!$A$2:$I$100,8,FALSE),"")</f>
        <v>0</v>
      </c>
      <c r="N4700">
        <f t="shared" si="657"/>
        <v>0</v>
      </c>
      <c r="O4700" t="str">
        <f t="shared" si="658"/>
        <v>PASS</v>
      </c>
      <c r="P4700" t="str">
        <f t="shared" si="659"/>
        <v>PASS</v>
      </c>
      <c r="Q4700" t="str">
        <f t="shared" si="660"/>
        <v>PASS</v>
      </c>
      <c r="R4700" t="str">
        <f t="shared" si="661"/>
        <v>PASS</v>
      </c>
      <c r="S4700" t="str">
        <f t="shared" si="662"/>
        <v>PASS</v>
      </c>
      <c r="T4700">
        <f t="shared" si="663"/>
        <v>100</v>
      </c>
      <c r="U4700" t="str">
        <f t="shared" si="664"/>
        <v>Low</v>
      </c>
      <c r="V4700" t="str">
        <f t="shared" si="665"/>
        <v>Clean</v>
      </c>
    </row>
    <row r="4701" spans="1:22" x14ac:dyDescent="0.3">
      <c r="A4701" t="str">
        <f>Raw_Data!A4701</f>
        <v>16054733</v>
      </c>
      <c r="B4701">
        <f>Raw_Data!B4701</f>
        <v>45686</v>
      </c>
      <c r="C4701" t="str">
        <f>Raw_Data!C4701</f>
        <v>LISINOPRIL-HCTZ 10-12.5 MG</v>
      </c>
      <c r="D4701" t="str">
        <f>Raw_Data!D4701</f>
        <v>68180051801</v>
      </c>
      <c r="E4701" t="str">
        <f>Raw_Data!E4701</f>
        <v>GIBBS, JON</v>
      </c>
      <c r="F4701" t="str">
        <f>Raw_Data!F4701</f>
        <v>1700896156</v>
      </c>
      <c r="G4701" t="str">
        <f>Raw_Data!H4701</f>
        <v>1</v>
      </c>
      <c r="H4701">
        <f>IFERROR(VLOOKUP(G4701,Store_Map!$A$2:$I$100,3,FALSE),"")</f>
        <v>0</v>
      </c>
      <c r="I4701">
        <f>IFERROR(VLOOKUP(G4701,Store_Map!$A$2:$I$100,4,FALSE),"")</f>
        <v>0</v>
      </c>
      <c r="J4701">
        <f>IFERROR(VLOOKUP(G4701,Store_Map!$A$2:$I$100,5,FALSE),"")</f>
        <v>0</v>
      </c>
      <c r="K4701">
        <f>IFERROR(VLOOKUP(G4701,Store_Map!$A$2:$I$100,6,FALSE),"")</f>
        <v>0</v>
      </c>
      <c r="L4701">
        <f>IFERROR(VLOOKUP(G4701,Store_Map!$A$2:$I$100,7,FALSE),"")</f>
        <v>0</v>
      </c>
      <c r="M4701">
        <f>IFERROR(VLOOKUP(G4701,Store_Map!$A$2:$I$100,8,FALSE),"")</f>
        <v>0</v>
      </c>
      <c r="N4701">
        <f t="shared" si="657"/>
        <v>0</v>
      </c>
      <c r="O4701" t="str">
        <f t="shared" si="658"/>
        <v>PASS</v>
      </c>
      <c r="P4701" t="str">
        <f t="shared" si="659"/>
        <v>PASS</v>
      </c>
      <c r="Q4701" t="str">
        <f t="shared" si="660"/>
        <v>PASS</v>
      </c>
      <c r="R4701" t="str">
        <f t="shared" si="661"/>
        <v>PASS</v>
      </c>
      <c r="S4701" t="str">
        <f t="shared" si="662"/>
        <v>PASS</v>
      </c>
      <c r="T4701">
        <f t="shared" si="663"/>
        <v>100</v>
      </c>
      <c r="U4701" t="str">
        <f t="shared" si="664"/>
        <v>Low</v>
      </c>
      <c r="V4701" t="str">
        <f t="shared" si="665"/>
        <v>Clean</v>
      </c>
    </row>
    <row r="4702" spans="1:22" x14ac:dyDescent="0.3">
      <c r="A4702" t="str">
        <f>Raw_Data!A4702</f>
        <v>16054734</v>
      </c>
      <c r="B4702">
        <f>Raw_Data!B4702</f>
        <v>45686</v>
      </c>
      <c r="C4702" t="str">
        <f>Raw_Data!C4702</f>
        <v>AMLODIPINE BESYLATE 10 MG T</v>
      </c>
      <c r="D4702" t="str">
        <f>Raw_Data!D4702</f>
        <v>69097012805</v>
      </c>
      <c r="E4702" t="str">
        <f>Raw_Data!E4702</f>
        <v>GIBBS, JON</v>
      </c>
      <c r="F4702" t="str">
        <f>Raw_Data!F4702</f>
        <v>1700896156</v>
      </c>
      <c r="G4702" t="str">
        <f>Raw_Data!H4702</f>
        <v>1</v>
      </c>
      <c r="H4702">
        <f>IFERROR(VLOOKUP(G4702,Store_Map!$A$2:$I$100,3,FALSE),"")</f>
        <v>0</v>
      </c>
      <c r="I4702">
        <f>IFERROR(VLOOKUP(G4702,Store_Map!$A$2:$I$100,4,FALSE),"")</f>
        <v>0</v>
      </c>
      <c r="J4702">
        <f>IFERROR(VLOOKUP(G4702,Store_Map!$A$2:$I$100,5,FALSE),"")</f>
        <v>0</v>
      </c>
      <c r="K4702">
        <f>IFERROR(VLOOKUP(G4702,Store_Map!$A$2:$I$100,6,FALSE),"")</f>
        <v>0</v>
      </c>
      <c r="L4702">
        <f>IFERROR(VLOOKUP(G4702,Store_Map!$A$2:$I$100,7,FALSE),"")</f>
        <v>0</v>
      </c>
      <c r="M4702">
        <f>IFERROR(VLOOKUP(G4702,Store_Map!$A$2:$I$100,8,FALSE),"")</f>
        <v>0</v>
      </c>
      <c r="N4702">
        <f t="shared" si="657"/>
        <v>0</v>
      </c>
      <c r="O4702" t="str">
        <f t="shared" si="658"/>
        <v>PASS</v>
      </c>
      <c r="P4702" t="str">
        <f t="shared" si="659"/>
        <v>PASS</v>
      </c>
      <c r="Q4702" t="str">
        <f t="shared" si="660"/>
        <v>PASS</v>
      </c>
      <c r="R4702" t="str">
        <f t="shared" si="661"/>
        <v>PASS</v>
      </c>
      <c r="S4702" t="str">
        <f t="shared" si="662"/>
        <v>PASS</v>
      </c>
      <c r="T4702">
        <f t="shared" si="663"/>
        <v>100</v>
      </c>
      <c r="U4702" t="str">
        <f t="shared" si="664"/>
        <v>Low</v>
      </c>
      <c r="V4702" t="str">
        <f t="shared" si="665"/>
        <v>Clean</v>
      </c>
    </row>
    <row r="4703" spans="1:22" x14ac:dyDescent="0.3">
      <c r="A4703" t="str">
        <f>Raw_Data!A4703</f>
        <v>16053895</v>
      </c>
      <c r="B4703">
        <f>Raw_Data!B4703</f>
        <v>45686</v>
      </c>
      <c r="C4703" t="str">
        <f>Raw_Data!C4703</f>
        <v>JARDIANCE 10 MG TABLET</v>
      </c>
      <c r="D4703" t="str">
        <f>Raw_Data!D4703</f>
        <v>597015290</v>
      </c>
      <c r="E4703" t="str">
        <f>Raw_Data!E4703</f>
        <v>BYNE, EDMUND</v>
      </c>
      <c r="F4703" t="str">
        <f>Raw_Data!F4703</f>
        <v>1033186648</v>
      </c>
      <c r="G4703" t="str">
        <f>Raw_Data!H4703</f>
        <v>1</v>
      </c>
      <c r="H4703">
        <f>IFERROR(VLOOKUP(G4703,Store_Map!$A$2:$I$100,3,FALSE),"")</f>
        <v>0</v>
      </c>
      <c r="I4703">
        <f>IFERROR(VLOOKUP(G4703,Store_Map!$A$2:$I$100,4,FALSE),"")</f>
        <v>0</v>
      </c>
      <c r="J4703">
        <f>IFERROR(VLOOKUP(G4703,Store_Map!$A$2:$I$100,5,FALSE),"")</f>
        <v>0</v>
      </c>
      <c r="K4703">
        <f>IFERROR(VLOOKUP(G4703,Store_Map!$A$2:$I$100,6,FALSE),"")</f>
        <v>0</v>
      </c>
      <c r="L4703">
        <f>IFERROR(VLOOKUP(G4703,Store_Map!$A$2:$I$100,7,FALSE),"")</f>
        <v>0</v>
      </c>
      <c r="M4703">
        <f>IFERROR(VLOOKUP(G4703,Store_Map!$A$2:$I$100,8,FALSE),"")</f>
        <v>0</v>
      </c>
      <c r="N4703">
        <f t="shared" si="657"/>
        <v>0</v>
      </c>
      <c r="O4703" t="str">
        <f t="shared" si="658"/>
        <v>PASS</v>
      </c>
      <c r="P4703" t="str">
        <f t="shared" si="659"/>
        <v>REVIEW</v>
      </c>
      <c r="Q4703" t="str">
        <f t="shared" si="660"/>
        <v>PASS</v>
      </c>
      <c r="R4703" t="str">
        <f t="shared" si="661"/>
        <v>PASS</v>
      </c>
      <c r="S4703" t="str">
        <f t="shared" si="662"/>
        <v>REVIEW</v>
      </c>
      <c r="T4703">
        <f t="shared" si="663"/>
        <v>90</v>
      </c>
      <c r="U4703" t="str">
        <f t="shared" si="664"/>
        <v>Low</v>
      </c>
      <c r="V4703" t="str">
        <f t="shared" si="665"/>
        <v>Invalid NDC</v>
      </c>
    </row>
    <row r="4704" spans="1:22" x14ac:dyDescent="0.3">
      <c r="A4704" t="str">
        <f>Raw_Data!A4704</f>
        <v>16053897</v>
      </c>
      <c r="B4704">
        <f>Raw_Data!B4704</f>
        <v>45686</v>
      </c>
      <c r="C4704" t="str">
        <f>Raw_Data!C4704</f>
        <v>ESCITALOPRAM 10 MG TABLET</v>
      </c>
      <c r="D4704" t="str">
        <f>Raw_Data!D4704</f>
        <v>65862037401</v>
      </c>
      <c r="E4704" t="str">
        <f>Raw_Data!E4704</f>
        <v>BYNE, EDMUND</v>
      </c>
      <c r="F4704" t="str">
        <f>Raw_Data!F4704</f>
        <v>1033186648</v>
      </c>
      <c r="G4704" t="str">
        <f>Raw_Data!H4704</f>
        <v>1</v>
      </c>
      <c r="H4704">
        <f>IFERROR(VLOOKUP(G4704,Store_Map!$A$2:$I$100,3,FALSE),"")</f>
        <v>0</v>
      </c>
      <c r="I4704">
        <f>IFERROR(VLOOKUP(G4704,Store_Map!$A$2:$I$100,4,FALSE),"")</f>
        <v>0</v>
      </c>
      <c r="J4704">
        <f>IFERROR(VLOOKUP(G4704,Store_Map!$A$2:$I$100,5,FALSE),"")</f>
        <v>0</v>
      </c>
      <c r="K4704">
        <f>IFERROR(VLOOKUP(G4704,Store_Map!$A$2:$I$100,6,FALSE),"")</f>
        <v>0</v>
      </c>
      <c r="L4704">
        <f>IFERROR(VLOOKUP(G4704,Store_Map!$A$2:$I$100,7,FALSE),"")</f>
        <v>0</v>
      </c>
      <c r="M4704">
        <f>IFERROR(VLOOKUP(G4704,Store_Map!$A$2:$I$100,8,FALSE),"")</f>
        <v>0</v>
      </c>
      <c r="N4704">
        <f t="shared" si="657"/>
        <v>0</v>
      </c>
      <c r="O4704" t="str">
        <f t="shared" si="658"/>
        <v>PASS</v>
      </c>
      <c r="P4704" t="str">
        <f t="shared" si="659"/>
        <v>PASS</v>
      </c>
      <c r="Q4704" t="str">
        <f t="shared" si="660"/>
        <v>PASS</v>
      </c>
      <c r="R4704" t="str">
        <f t="shared" si="661"/>
        <v>PASS</v>
      </c>
      <c r="S4704" t="str">
        <f t="shared" si="662"/>
        <v>PASS</v>
      </c>
      <c r="T4704">
        <f t="shared" si="663"/>
        <v>100</v>
      </c>
      <c r="U4704" t="str">
        <f t="shared" si="664"/>
        <v>Low</v>
      </c>
      <c r="V4704" t="str">
        <f t="shared" si="665"/>
        <v>Clean</v>
      </c>
    </row>
    <row r="4705" spans="1:22" x14ac:dyDescent="0.3">
      <c r="A4705" t="str">
        <f>Raw_Data!A4705</f>
        <v>16054391</v>
      </c>
      <c r="B4705">
        <f>Raw_Data!B4705</f>
        <v>45686</v>
      </c>
      <c r="C4705" t="str">
        <f>Raw_Data!C4705</f>
        <v>MOUNJARO 7.5 MG/0.5 ML PEN.</v>
      </c>
      <c r="D4705" t="str">
        <f>Raw_Data!D4705</f>
        <v>2148480</v>
      </c>
      <c r="E4705" t="str">
        <f>Raw_Data!E4705</f>
        <v>YASIN, NURA</v>
      </c>
      <c r="F4705" t="str">
        <f>Raw_Data!F4705</f>
        <v>1265518567</v>
      </c>
      <c r="G4705" t="str">
        <f>Raw_Data!H4705</f>
        <v>1</v>
      </c>
      <c r="H4705">
        <f>IFERROR(VLOOKUP(G4705,Store_Map!$A$2:$I$100,3,FALSE),"")</f>
        <v>0</v>
      </c>
      <c r="I4705">
        <f>IFERROR(VLOOKUP(G4705,Store_Map!$A$2:$I$100,4,FALSE),"")</f>
        <v>0</v>
      </c>
      <c r="J4705">
        <f>IFERROR(VLOOKUP(G4705,Store_Map!$A$2:$I$100,5,FALSE),"")</f>
        <v>0</v>
      </c>
      <c r="K4705">
        <f>IFERROR(VLOOKUP(G4705,Store_Map!$A$2:$I$100,6,FALSE),"")</f>
        <v>0</v>
      </c>
      <c r="L4705">
        <f>IFERROR(VLOOKUP(G4705,Store_Map!$A$2:$I$100,7,FALSE),"")</f>
        <v>0</v>
      </c>
      <c r="M4705">
        <f>IFERROR(VLOOKUP(G4705,Store_Map!$A$2:$I$100,8,FALSE),"")</f>
        <v>0</v>
      </c>
      <c r="N4705">
        <f t="shared" si="657"/>
        <v>0</v>
      </c>
      <c r="O4705" t="str">
        <f t="shared" si="658"/>
        <v>PASS</v>
      </c>
      <c r="P4705" t="str">
        <f t="shared" si="659"/>
        <v>REVIEW</v>
      </c>
      <c r="Q4705" t="str">
        <f t="shared" si="660"/>
        <v>PASS</v>
      </c>
      <c r="R4705" t="str">
        <f t="shared" si="661"/>
        <v>PASS</v>
      </c>
      <c r="S4705" t="str">
        <f t="shared" si="662"/>
        <v>REVIEW</v>
      </c>
      <c r="T4705">
        <f t="shared" si="663"/>
        <v>90</v>
      </c>
      <c r="U4705" t="str">
        <f t="shared" si="664"/>
        <v>Low</v>
      </c>
      <c r="V4705" t="str">
        <f t="shared" si="665"/>
        <v>Invalid NDC</v>
      </c>
    </row>
    <row r="4706" spans="1:22" x14ac:dyDescent="0.3">
      <c r="A4706" t="str">
        <f>Raw_Data!A4706</f>
        <v>16052740</v>
      </c>
      <c r="B4706">
        <f>Raw_Data!B4706</f>
        <v>45686</v>
      </c>
      <c r="C4706" t="str">
        <f>Raw_Data!C4706</f>
        <v>HYDROXYZINE HCL 25 MG TABLE</v>
      </c>
      <c r="D4706" t="str">
        <f>Raw_Data!D4706</f>
        <v>23155050101</v>
      </c>
      <c r="E4706" t="str">
        <f>Raw_Data!E4706</f>
        <v>YASIN, NURA</v>
      </c>
      <c r="F4706" t="str">
        <f>Raw_Data!F4706</f>
        <v>1265518567</v>
      </c>
      <c r="G4706" t="str">
        <f>Raw_Data!H4706</f>
        <v>1</v>
      </c>
      <c r="H4706">
        <f>IFERROR(VLOOKUP(G4706,Store_Map!$A$2:$I$100,3,FALSE),"")</f>
        <v>0</v>
      </c>
      <c r="I4706">
        <f>IFERROR(VLOOKUP(G4706,Store_Map!$A$2:$I$100,4,FALSE),"")</f>
        <v>0</v>
      </c>
      <c r="J4706">
        <f>IFERROR(VLOOKUP(G4706,Store_Map!$A$2:$I$100,5,FALSE),"")</f>
        <v>0</v>
      </c>
      <c r="K4706">
        <f>IFERROR(VLOOKUP(G4706,Store_Map!$A$2:$I$100,6,FALSE),"")</f>
        <v>0</v>
      </c>
      <c r="L4706">
        <f>IFERROR(VLOOKUP(G4706,Store_Map!$A$2:$I$100,7,FALSE),"")</f>
        <v>0</v>
      </c>
      <c r="M4706">
        <f>IFERROR(VLOOKUP(G4706,Store_Map!$A$2:$I$100,8,FALSE),"")</f>
        <v>0</v>
      </c>
      <c r="N4706">
        <f t="shared" si="657"/>
        <v>0</v>
      </c>
      <c r="O4706" t="str">
        <f t="shared" si="658"/>
        <v>PASS</v>
      </c>
      <c r="P4706" t="str">
        <f t="shared" si="659"/>
        <v>PASS</v>
      </c>
      <c r="Q4706" t="str">
        <f t="shared" si="660"/>
        <v>PASS</v>
      </c>
      <c r="R4706" t="str">
        <f t="shared" si="661"/>
        <v>PASS</v>
      </c>
      <c r="S4706" t="str">
        <f t="shared" si="662"/>
        <v>PASS</v>
      </c>
      <c r="T4706">
        <f t="shared" si="663"/>
        <v>100</v>
      </c>
      <c r="U4706" t="str">
        <f t="shared" si="664"/>
        <v>Low</v>
      </c>
      <c r="V4706" t="str">
        <f t="shared" si="665"/>
        <v>Clean</v>
      </c>
    </row>
    <row r="4707" spans="1:22" x14ac:dyDescent="0.3">
      <c r="A4707" t="str">
        <f>Raw_Data!A4707</f>
        <v>16054753</v>
      </c>
      <c r="B4707">
        <f>Raw_Data!B4707</f>
        <v>45686</v>
      </c>
      <c r="C4707" t="str">
        <f>Raw_Data!C4707</f>
        <v>METFORMIN HCL 850MG TABLETS</v>
      </c>
      <c r="D4707" t="str">
        <f>Raw_Data!D4707</f>
        <v>70010006409</v>
      </c>
      <c r="E4707" t="str">
        <f>Raw_Data!E4707</f>
        <v>YASIN, NURA</v>
      </c>
      <c r="F4707" t="str">
        <f>Raw_Data!F4707</f>
        <v>1265518567</v>
      </c>
      <c r="G4707" t="str">
        <f>Raw_Data!H4707</f>
        <v>1</v>
      </c>
      <c r="H4707">
        <f>IFERROR(VLOOKUP(G4707,Store_Map!$A$2:$I$100,3,FALSE),"")</f>
        <v>0</v>
      </c>
      <c r="I4707">
        <f>IFERROR(VLOOKUP(G4707,Store_Map!$A$2:$I$100,4,FALSE),"")</f>
        <v>0</v>
      </c>
      <c r="J4707">
        <f>IFERROR(VLOOKUP(G4707,Store_Map!$A$2:$I$100,5,FALSE),"")</f>
        <v>0</v>
      </c>
      <c r="K4707">
        <f>IFERROR(VLOOKUP(G4707,Store_Map!$A$2:$I$100,6,FALSE),"")</f>
        <v>0</v>
      </c>
      <c r="L4707">
        <f>IFERROR(VLOOKUP(G4707,Store_Map!$A$2:$I$100,7,FALSE),"")</f>
        <v>0</v>
      </c>
      <c r="M4707">
        <f>IFERROR(VLOOKUP(G4707,Store_Map!$A$2:$I$100,8,FALSE),"")</f>
        <v>0</v>
      </c>
      <c r="N4707">
        <f t="shared" si="657"/>
        <v>0</v>
      </c>
      <c r="O4707" t="str">
        <f t="shared" si="658"/>
        <v>PASS</v>
      </c>
      <c r="P4707" t="str">
        <f t="shared" si="659"/>
        <v>PASS</v>
      </c>
      <c r="Q4707" t="str">
        <f t="shared" si="660"/>
        <v>PASS</v>
      </c>
      <c r="R4707" t="str">
        <f t="shared" si="661"/>
        <v>PASS</v>
      </c>
      <c r="S4707" t="str">
        <f t="shared" si="662"/>
        <v>PASS</v>
      </c>
      <c r="T4707">
        <f t="shared" si="663"/>
        <v>100</v>
      </c>
      <c r="U4707" t="str">
        <f t="shared" si="664"/>
        <v>Low</v>
      </c>
      <c r="V4707" t="str">
        <f t="shared" si="665"/>
        <v>Clean</v>
      </c>
    </row>
    <row r="4708" spans="1:22" x14ac:dyDescent="0.3">
      <c r="A4708" t="str">
        <f>Raw_Data!A4708</f>
        <v>16053082</v>
      </c>
      <c r="B4708">
        <f>Raw_Data!B4708</f>
        <v>45686</v>
      </c>
      <c r="C4708" t="str">
        <f>Raw_Data!C4708</f>
        <v>METOPROLOL SUCC ER 25 MG TA</v>
      </c>
      <c r="D4708" t="str">
        <f>Raw_Data!D4708</f>
        <v>45963070911</v>
      </c>
      <c r="E4708" t="str">
        <f>Raw_Data!E4708</f>
        <v>YASIN, NURA</v>
      </c>
      <c r="F4708" t="str">
        <f>Raw_Data!F4708</f>
        <v>1265518567</v>
      </c>
      <c r="G4708" t="str">
        <f>Raw_Data!H4708</f>
        <v>1</v>
      </c>
      <c r="H4708">
        <f>IFERROR(VLOOKUP(G4708,Store_Map!$A$2:$I$100,3,FALSE),"")</f>
        <v>0</v>
      </c>
      <c r="I4708">
        <f>IFERROR(VLOOKUP(G4708,Store_Map!$A$2:$I$100,4,FALSE),"")</f>
        <v>0</v>
      </c>
      <c r="J4708">
        <f>IFERROR(VLOOKUP(G4708,Store_Map!$A$2:$I$100,5,FALSE),"")</f>
        <v>0</v>
      </c>
      <c r="K4708">
        <f>IFERROR(VLOOKUP(G4708,Store_Map!$A$2:$I$100,6,FALSE),"")</f>
        <v>0</v>
      </c>
      <c r="L4708">
        <f>IFERROR(VLOOKUP(G4708,Store_Map!$A$2:$I$100,7,FALSE),"")</f>
        <v>0</v>
      </c>
      <c r="M4708">
        <f>IFERROR(VLOOKUP(G4708,Store_Map!$A$2:$I$100,8,FALSE),"")</f>
        <v>0</v>
      </c>
      <c r="N4708">
        <f t="shared" si="657"/>
        <v>0</v>
      </c>
      <c r="O4708" t="str">
        <f t="shared" si="658"/>
        <v>PASS</v>
      </c>
      <c r="P4708" t="str">
        <f t="shared" si="659"/>
        <v>PASS</v>
      </c>
      <c r="Q4708" t="str">
        <f t="shared" si="660"/>
        <v>PASS</v>
      </c>
      <c r="R4708" t="str">
        <f t="shared" si="661"/>
        <v>PASS</v>
      </c>
      <c r="S4708" t="str">
        <f t="shared" si="662"/>
        <v>PASS</v>
      </c>
      <c r="T4708">
        <f t="shared" si="663"/>
        <v>100</v>
      </c>
      <c r="U4708" t="str">
        <f t="shared" si="664"/>
        <v>Low</v>
      </c>
      <c r="V4708" t="str">
        <f t="shared" si="665"/>
        <v>Clean</v>
      </c>
    </row>
    <row r="4709" spans="1:22" x14ac:dyDescent="0.3">
      <c r="A4709" t="str">
        <f>Raw_Data!A4709</f>
        <v>16054757</v>
      </c>
      <c r="B4709">
        <f>Raw_Data!B4709</f>
        <v>45686</v>
      </c>
      <c r="C4709" t="str">
        <f>Raw_Data!C4709</f>
        <v>GABAPENTIN 100 MG CAPSULE</v>
      </c>
      <c r="D4709" t="str">
        <f>Raw_Data!D4709</f>
        <v>65862019801</v>
      </c>
      <c r="E4709" t="str">
        <f>Raw_Data!E4709</f>
        <v>YASIN, NURA</v>
      </c>
      <c r="F4709" t="str">
        <f>Raw_Data!F4709</f>
        <v>1265518567</v>
      </c>
      <c r="G4709" t="str">
        <f>Raw_Data!H4709</f>
        <v>1</v>
      </c>
      <c r="H4709">
        <f>IFERROR(VLOOKUP(G4709,Store_Map!$A$2:$I$100,3,FALSE),"")</f>
        <v>0</v>
      </c>
      <c r="I4709">
        <f>IFERROR(VLOOKUP(G4709,Store_Map!$A$2:$I$100,4,FALSE),"")</f>
        <v>0</v>
      </c>
      <c r="J4709">
        <f>IFERROR(VLOOKUP(G4709,Store_Map!$A$2:$I$100,5,FALSE),"")</f>
        <v>0</v>
      </c>
      <c r="K4709">
        <f>IFERROR(VLOOKUP(G4709,Store_Map!$A$2:$I$100,6,FALSE),"")</f>
        <v>0</v>
      </c>
      <c r="L4709">
        <f>IFERROR(VLOOKUP(G4709,Store_Map!$A$2:$I$100,7,FALSE),"")</f>
        <v>0</v>
      </c>
      <c r="M4709">
        <f>IFERROR(VLOOKUP(G4709,Store_Map!$A$2:$I$100,8,FALSE),"")</f>
        <v>0</v>
      </c>
      <c r="N4709">
        <f t="shared" si="657"/>
        <v>0</v>
      </c>
      <c r="O4709" t="str">
        <f t="shared" si="658"/>
        <v>PASS</v>
      </c>
      <c r="P4709" t="str">
        <f t="shared" si="659"/>
        <v>PASS</v>
      </c>
      <c r="Q4709" t="str">
        <f t="shared" si="660"/>
        <v>PASS</v>
      </c>
      <c r="R4709" t="str">
        <f t="shared" si="661"/>
        <v>PASS</v>
      </c>
      <c r="S4709" t="str">
        <f t="shared" si="662"/>
        <v>PASS</v>
      </c>
      <c r="T4709">
        <f t="shared" si="663"/>
        <v>100</v>
      </c>
      <c r="U4709" t="str">
        <f t="shared" si="664"/>
        <v>Low</v>
      </c>
      <c r="V4709" t="str">
        <f t="shared" si="665"/>
        <v>Clean</v>
      </c>
    </row>
    <row r="4710" spans="1:22" x14ac:dyDescent="0.3">
      <c r="A4710" t="str">
        <f>Raw_Data!A4710</f>
        <v>16052887</v>
      </c>
      <c r="B4710">
        <f>Raw_Data!B4710</f>
        <v>45686</v>
      </c>
      <c r="C4710" t="str">
        <f>Raw_Data!C4710</f>
        <v>FAMOTIDINE 40 MG TABLET</v>
      </c>
      <c r="D4710" t="str">
        <f>Raw_Data!D4710</f>
        <v>65862086001</v>
      </c>
      <c r="E4710" t="str">
        <f>Raw_Data!E4710</f>
        <v>GIBBS, JON</v>
      </c>
      <c r="F4710" t="str">
        <f>Raw_Data!F4710</f>
        <v>1700896156</v>
      </c>
      <c r="G4710" t="str">
        <f>Raw_Data!H4710</f>
        <v>1</v>
      </c>
      <c r="H4710">
        <f>IFERROR(VLOOKUP(G4710,Store_Map!$A$2:$I$100,3,FALSE),"")</f>
        <v>0</v>
      </c>
      <c r="I4710">
        <f>IFERROR(VLOOKUP(G4710,Store_Map!$A$2:$I$100,4,FALSE),"")</f>
        <v>0</v>
      </c>
      <c r="J4710">
        <f>IFERROR(VLOOKUP(G4710,Store_Map!$A$2:$I$100,5,FALSE),"")</f>
        <v>0</v>
      </c>
      <c r="K4710">
        <f>IFERROR(VLOOKUP(G4710,Store_Map!$A$2:$I$100,6,FALSE),"")</f>
        <v>0</v>
      </c>
      <c r="L4710">
        <f>IFERROR(VLOOKUP(G4710,Store_Map!$A$2:$I$100,7,FALSE),"")</f>
        <v>0</v>
      </c>
      <c r="M4710">
        <f>IFERROR(VLOOKUP(G4710,Store_Map!$A$2:$I$100,8,FALSE),"")</f>
        <v>0</v>
      </c>
      <c r="N4710">
        <f t="shared" si="657"/>
        <v>0</v>
      </c>
      <c r="O4710" t="str">
        <f t="shared" si="658"/>
        <v>PASS</v>
      </c>
      <c r="P4710" t="str">
        <f t="shared" si="659"/>
        <v>PASS</v>
      </c>
      <c r="Q4710" t="str">
        <f t="shared" si="660"/>
        <v>PASS</v>
      </c>
      <c r="R4710" t="str">
        <f t="shared" si="661"/>
        <v>PASS</v>
      </c>
      <c r="S4710" t="str">
        <f t="shared" si="662"/>
        <v>PASS</v>
      </c>
      <c r="T4710">
        <f t="shared" si="663"/>
        <v>100</v>
      </c>
      <c r="U4710" t="str">
        <f t="shared" si="664"/>
        <v>Low</v>
      </c>
      <c r="V4710" t="str">
        <f t="shared" si="665"/>
        <v>Clean</v>
      </c>
    </row>
    <row r="4711" spans="1:22" x14ac:dyDescent="0.3">
      <c r="A4711" t="str">
        <f>Raw_Data!A4711</f>
        <v>16053090</v>
      </c>
      <c r="B4711">
        <f>Raw_Data!B4711</f>
        <v>45686</v>
      </c>
      <c r="C4711" t="str">
        <f>Raw_Data!C4711</f>
        <v>ATORVASTATIN 40 MG TABLET</v>
      </c>
      <c r="D4711" t="str">
        <f>Raw_Data!D4711</f>
        <v>378395277</v>
      </c>
      <c r="E4711" t="str">
        <f>Raw_Data!E4711</f>
        <v>YASIN, NURA</v>
      </c>
      <c r="F4711" t="str">
        <f>Raw_Data!F4711</f>
        <v>1265518567</v>
      </c>
      <c r="G4711" t="str">
        <f>Raw_Data!H4711</f>
        <v>1</v>
      </c>
      <c r="H4711">
        <f>IFERROR(VLOOKUP(G4711,Store_Map!$A$2:$I$100,3,FALSE),"")</f>
        <v>0</v>
      </c>
      <c r="I4711">
        <f>IFERROR(VLOOKUP(G4711,Store_Map!$A$2:$I$100,4,FALSE),"")</f>
        <v>0</v>
      </c>
      <c r="J4711">
        <f>IFERROR(VLOOKUP(G4711,Store_Map!$A$2:$I$100,5,FALSE),"")</f>
        <v>0</v>
      </c>
      <c r="K4711">
        <f>IFERROR(VLOOKUP(G4711,Store_Map!$A$2:$I$100,6,FALSE),"")</f>
        <v>0</v>
      </c>
      <c r="L4711">
        <f>IFERROR(VLOOKUP(G4711,Store_Map!$A$2:$I$100,7,FALSE),"")</f>
        <v>0</v>
      </c>
      <c r="M4711">
        <f>IFERROR(VLOOKUP(G4711,Store_Map!$A$2:$I$100,8,FALSE),"")</f>
        <v>0</v>
      </c>
      <c r="N4711">
        <f t="shared" si="657"/>
        <v>0</v>
      </c>
      <c r="O4711" t="str">
        <f t="shared" si="658"/>
        <v>PASS</v>
      </c>
      <c r="P4711" t="str">
        <f t="shared" si="659"/>
        <v>REVIEW</v>
      </c>
      <c r="Q4711" t="str">
        <f t="shared" si="660"/>
        <v>PASS</v>
      </c>
      <c r="R4711" t="str">
        <f t="shared" si="661"/>
        <v>PASS</v>
      </c>
      <c r="S4711" t="str">
        <f t="shared" si="662"/>
        <v>REVIEW</v>
      </c>
      <c r="T4711">
        <f t="shared" si="663"/>
        <v>90</v>
      </c>
      <c r="U4711" t="str">
        <f t="shared" si="664"/>
        <v>Low</v>
      </c>
      <c r="V4711" t="str">
        <f t="shared" si="665"/>
        <v>Invalid NDC</v>
      </c>
    </row>
    <row r="4712" spans="1:22" x14ac:dyDescent="0.3">
      <c r="A4712" t="str">
        <f>Raw_Data!A4712</f>
        <v>16052392</v>
      </c>
      <c r="B4712">
        <f>Raw_Data!B4712</f>
        <v>45686</v>
      </c>
      <c r="C4712" t="str">
        <f>Raw_Data!C4712</f>
        <v>ATORVASTATIN 10 MG TABLET</v>
      </c>
      <c r="D4712" t="str">
        <f>Raw_Data!D4712</f>
        <v>378395077</v>
      </c>
      <c r="E4712" t="str">
        <f>Raw_Data!E4712</f>
        <v>GIBBS, JON</v>
      </c>
      <c r="F4712" t="str">
        <f>Raw_Data!F4712</f>
        <v>1700896156</v>
      </c>
      <c r="G4712" t="str">
        <f>Raw_Data!H4712</f>
        <v>1</v>
      </c>
      <c r="H4712">
        <f>IFERROR(VLOOKUP(G4712,Store_Map!$A$2:$I$100,3,FALSE),"")</f>
        <v>0</v>
      </c>
      <c r="I4712">
        <f>IFERROR(VLOOKUP(G4712,Store_Map!$A$2:$I$100,4,FALSE),"")</f>
        <v>0</v>
      </c>
      <c r="J4712">
        <f>IFERROR(VLOOKUP(G4712,Store_Map!$A$2:$I$100,5,FALSE),"")</f>
        <v>0</v>
      </c>
      <c r="K4712">
        <f>IFERROR(VLOOKUP(G4712,Store_Map!$A$2:$I$100,6,FALSE),"")</f>
        <v>0</v>
      </c>
      <c r="L4712">
        <f>IFERROR(VLOOKUP(G4712,Store_Map!$A$2:$I$100,7,FALSE),"")</f>
        <v>0</v>
      </c>
      <c r="M4712">
        <f>IFERROR(VLOOKUP(G4712,Store_Map!$A$2:$I$100,8,FALSE),"")</f>
        <v>0</v>
      </c>
      <c r="N4712">
        <f t="shared" si="657"/>
        <v>0</v>
      </c>
      <c r="O4712" t="str">
        <f t="shared" si="658"/>
        <v>PASS</v>
      </c>
      <c r="P4712" t="str">
        <f t="shared" si="659"/>
        <v>REVIEW</v>
      </c>
      <c r="Q4712" t="str">
        <f t="shared" si="660"/>
        <v>PASS</v>
      </c>
      <c r="R4712" t="str">
        <f t="shared" si="661"/>
        <v>PASS</v>
      </c>
      <c r="S4712" t="str">
        <f t="shared" si="662"/>
        <v>REVIEW</v>
      </c>
      <c r="T4712">
        <f t="shared" si="663"/>
        <v>90</v>
      </c>
      <c r="U4712" t="str">
        <f t="shared" si="664"/>
        <v>Low</v>
      </c>
      <c r="V4712" t="str">
        <f t="shared" si="665"/>
        <v>Invalid NDC</v>
      </c>
    </row>
    <row r="4713" spans="1:22" x14ac:dyDescent="0.3">
      <c r="A4713" t="str">
        <f>Raw_Data!A4713</f>
        <v>16055642</v>
      </c>
      <c r="B4713">
        <f>Raw_Data!B4713</f>
        <v>45686</v>
      </c>
      <c r="C4713" t="str">
        <f>Raw_Data!C4713</f>
        <v>CITALOPRAM HBR 10 MG TABLET</v>
      </c>
      <c r="D4713" t="str">
        <f>Raw_Data!D4713</f>
        <v>13668000901</v>
      </c>
      <c r="E4713" t="str">
        <f>Raw_Data!E4713</f>
        <v>GIBBS, JON</v>
      </c>
      <c r="F4713" t="str">
        <f>Raw_Data!F4713</f>
        <v>1700896156</v>
      </c>
      <c r="G4713" t="str">
        <f>Raw_Data!H4713</f>
        <v>1</v>
      </c>
      <c r="H4713">
        <f>IFERROR(VLOOKUP(G4713,Store_Map!$A$2:$I$100,3,FALSE),"")</f>
        <v>0</v>
      </c>
      <c r="I4713">
        <f>IFERROR(VLOOKUP(G4713,Store_Map!$A$2:$I$100,4,FALSE),"")</f>
        <v>0</v>
      </c>
      <c r="J4713">
        <f>IFERROR(VLOOKUP(G4713,Store_Map!$A$2:$I$100,5,FALSE),"")</f>
        <v>0</v>
      </c>
      <c r="K4713">
        <f>IFERROR(VLOOKUP(G4713,Store_Map!$A$2:$I$100,6,FALSE),"")</f>
        <v>0</v>
      </c>
      <c r="L4713">
        <f>IFERROR(VLOOKUP(G4713,Store_Map!$A$2:$I$100,7,FALSE),"")</f>
        <v>0</v>
      </c>
      <c r="M4713">
        <f>IFERROR(VLOOKUP(G4713,Store_Map!$A$2:$I$100,8,FALSE),"")</f>
        <v>0</v>
      </c>
      <c r="N4713">
        <f t="shared" si="657"/>
        <v>0</v>
      </c>
      <c r="O4713" t="str">
        <f t="shared" si="658"/>
        <v>PASS</v>
      </c>
      <c r="P4713" t="str">
        <f t="shared" si="659"/>
        <v>PASS</v>
      </c>
      <c r="Q4713" t="str">
        <f t="shared" si="660"/>
        <v>PASS</v>
      </c>
      <c r="R4713" t="str">
        <f t="shared" si="661"/>
        <v>PASS</v>
      </c>
      <c r="S4713" t="str">
        <f t="shared" si="662"/>
        <v>PASS</v>
      </c>
      <c r="T4713">
        <f t="shared" si="663"/>
        <v>100</v>
      </c>
      <c r="U4713" t="str">
        <f t="shared" si="664"/>
        <v>Low</v>
      </c>
      <c r="V4713" t="str">
        <f t="shared" si="665"/>
        <v>Clean</v>
      </c>
    </row>
    <row r="4714" spans="1:22" x14ac:dyDescent="0.3">
      <c r="A4714" t="str">
        <f>Raw_Data!A4714</f>
        <v>16055643</v>
      </c>
      <c r="B4714">
        <f>Raw_Data!B4714</f>
        <v>45686</v>
      </c>
      <c r="C4714" t="str">
        <f>Raw_Data!C4714</f>
        <v>CYCLOBENZAPRINE 10 MG TABLE</v>
      </c>
      <c r="D4714" t="str">
        <f>Raw_Data!D4714</f>
        <v>52817033210</v>
      </c>
      <c r="E4714" t="str">
        <f>Raw_Data!E4714</f>
        <v>GIBBS, JON</v>
      </c>
      <c r="F4714" t="str">
        <f>Raw_Data!F4714</f>
        <v>1700896156</v>
      </c>
      <c r="G4714" t="str">
        <f>Raw_Data!H4714</f>
        <v>1</v>
      </c>
      <c r="H4714">
        <f>IFERROR(VLOOKUP(G4714,Store_Map!$A$2:$I$100,3,FALSE),"")</f>
        <v>0</v>
      </c>
      <c r="I4714">
        <f>IFERROR(VLOOKUP(G4714,Store_Map!$A$2:$I$100,4,FALSE),"")</f>
        <v>0</v>
      </c>
      <c r="J4714">
        <f>IFERROR(VLOOKUP(G4714,Store_Map!$A$2:$I$100,5,FALSE),"")</f>
        <v>0</v>
      </c>
      <c r="K4714">
        <f>IFERROR(VLOOKUP(G4714,Store_Map!$A$2:$I$100,6,FALSE),"")</f>
        <v>0</v>
      </c>
      <c r="L4714">
        <f>IFERROR(VLOOKUP(G4714,Store_Map!$A$2:$I$100,7,FALSE),"")</f>
        <v>0</v>
      </c>
      <c r="M4714">
        <f>IFERROR(VLOOKUP(G4714,Store_Map!$A$2:$I$100,8,FALSE),"")</f>
        <v>0</v>
      </c>
      <c r="N4714">
        <f t="shared" si="657"/>
        <v>0</v>
      </c>
      <c r="O4714" t="str">
        <f t="shared" si="658"/>
        <v>PASS</v>
      </c>
      <c r="P4714" t="str">
        <f t="shared" si="659"/>
        <v>PASS</v>
      </c>
      <c r="Q4714" t="str">
        <f t="shared" si="660"/>
        <v>PASS</v>
      </c>
      <c r="R4714" t="str">
        <f t="shared" si="661"/>
        <v>PASS</v>
      </c>
      <c r="S4714" t="str">
        <f t="shared" si="662"/>
        <v>PASS</v>
      </c>
      <c r="T4714">
        <f t="shared" si="663"/>
        <v>100</v>
      </c>
      <c r="U4714" t="str">
        <f t="shared" si="664"/>
        <v>Low</v>
      </c>
      <c r="V4714" t="str">
        <f t="shared" si="665"/>
        <v>Clean</v>
      </c>
    </row>
    <row r="4715" spans="1:22" x14ac:dyDescent="0.3">
      <c r="A4715" t="str">
        <f>Raw_Data!A4715</f>
        <v>16055654</v>
      </c>
      <c r="B4715">
        <f>Raw_Data!B4715</f>
        <v>45686</v>
      </c>
      <c r="C4715" t="str">
        <f>Raw_Data!C4715</f>
        <v>*METRONIDAZOLE VAG 0.75% GL</v>
      </c>
      <c r="D4715" t="str">
        <f>Raw_Data!D4715</f>
        <v>73473030370</v>
      </c>
      <c r="E4715" t="str">
        <f>Raw_Data!E4715</f>
        <v>GIBBS, JON</v>
      </c>
      <c r="F4715" t="str">
        <f>Raw_Data!F4715</f>
        <v>1700896156</v>
      </c>
      <c r="G4715" t="str">
        <f>Raw_Data!H4715</f>
        <v>1</v>
      </c>
      <c r="H4715">
        <f>IFERROR(VLOOKUP(G4715,Store_Map!$A$2:$I$100,3,FALSE),"")</f>
        <v>0</v>
      </c>
      <c r="I4715">
        <f>IFERROR(VLOOKUP(G4715,Store_Map!$A$2:$I$100,4,FALSE),"")</f>
        <v>0</v>
      </c>
      <c r="J4715">
        <f>IFERROR(VLOOKUP(G4715,Store_Map!$A$2:$I$100,5,FALSE),"")</f>
        <v>0</v>
      </c>
      <c r="K4715">
        <f>IFERROR(VLOOKUP(G4715,Store_Map!$A$2:$I$100,6,FALSE),"")</f>
        <v>0</v>
      </c>
      <c r="L4715">
        <f>IFERROR(VLOOKUP(G4715,Store_Map!$A$2:$I$100,7,FALSE),"")</f>
        <v>0</v>
      </c>
      <c r="M4715">
        <f>IFERROR(VLOOKUP(G4715,Store_Map!$A$2:$I$100,8,FALSE),"")</f>
        <v>0</v>
      </c>
      <c r="N4715">
        <f t="shared" si="657"/>
        <v>0</v>
      </c>
      <c r="O4715" t="str">
        <f t="shared" si="658"/>
        <v>PASS</v>
      </c>
      <c r="P4715" t="str">
        <f t="shared" si="659"/>
        <v>PASS</v>
      </c>
      <c r="Q4715" t="str">
        <f t="shared" si="660"/>
        <v>PASS</v>
      </c>
      <c r="R4715" t="str">
        <f t="shared" si="661"/>
        <v>PASS</v>
      </c>
      <c r="S4715" t="str">
        <f t="shared" si="662"/>
        <v>PASS</v>
      </c>
      <c r="T4715">
        <f t="shared" si="663"/>
        <v>100</v>
      </c>
      <c r="U4715" t="str">
        <f t="shared" si="664"/>
        <v>Low</v>
      </c>
      <c r="V4715" t="str">
        <f t="shared" si="665"/>
        <v>Clean</v>
      </c>
    </row>
    <row r="4716" spans="1:22" x14ac:dyDescent="0.3">
      <c r="A4716" t="str">
        <f>Raw_Data!A4716</f>
        <v>16055658</v>
      </c>
      <c r="B4716">
        <f>Raw_Data!B4716</f>
        <v>45686</v>
      </c>
      <c r="C4716" t="str">
        <f>Raw_Data!C4716</f>
        <v>LEVOTHYROXINE 112 MCG TABLE</v>
      </c>
      <c r="D4716" t="str">
        <f>Raw_Data!D4716</f>
        <v>16729045215</v>
      </c>
      <c r="E4716" t="str">
        <f>Raw_Data!E4716</f>
        <v>GIBBS, JON</v>
      </c>
      <c r="F4716" t="str">
        <f>Raw_Data!F4716</f>
        <v>1700896156</v>
      </c>
      <c r="G4716" t="str">
        <f>Raw_Data!H4716</f>
        <v>1</v>
      </c>
      <c r="H4716">
        <f>IFERROR(VLOOKUP(G4716,Store_Map!$A$2:$I$100,3,FALSE),"")</f>
        <v>0</v>
      </c>
      <c r="I4716">
        <f>IFERROR(VLOOKUP(G4716,Store_Map!$A$2:$I$100,4,FALSE),"")</f>
        <v>0</v>
      </c>
      <c r="J4716">
        <f>IFERROR(VLOOKUP(G4716,Store_Map!$A$2:$I$100,5,FALSE),"")</f>
        <v>0</v>
      </c>
      <c r="K4716">
        <f>IFERROR(VLOOKUP(G4716,Store_Map!$A$2:$I$100,6,FALSE),"")</f>
        <v>0</v>
      </c>
      <c r="L4716">
        <f>IFERROR(VLOOKUP(G4716,Store_Map!$A$2:$I$100,7,FALSE),"")</f>
        <v>0</v>
      </c>
      <c r="M4716">
        <f>IFERROR(VLOOKUP(G4716,Store_Map!$A$2:$I$100,8,FALSE),"")</f>
        <v>0</v>
      </c>
      <c r="N4716">
        <f t="shared" si="657"/>
        <v>0</v>
      </c>
      <c r="O4716" t="str">
        <f t="shared" si="658"/>
        <v>PASS</v>
      </c>
      <c r="P4716" t="str">
        <f t="shared" si="659"/>
        <v>PASS</v>
      </c>
      <c r="Q4716" t="str">
        <f t="shared" si="660"/>
        <v>PASS</v>
      </c>
      <c r="R4716" t="str">
        <f t="shared" si="661"/>
        <v>PASS</v>
      </c>
      <c r="S4716" t="str">
        <f t="shared" si="662"/>
        <v>PASS</v>
      </c>
      <c r="T4716">
        <f t="shared" si="663"/>
        <v>100</v>
      </c>
      <c r="U4716" t="str">
        <f t="shared" si="664"/>
        <v>Low</v>
      </c>
      <c r="V4716" t="str">
        <f t="shared" si="665"/>
        <v>Clean</v>
      </c>
    </row>
    <row r="4717" spans="1:22" x14ac:dyDescent="0.3">
      <c r="A4717" t="str">
        <f>Raw_Data!A4717</f>
        <v>16055659</v>
      </c>
      <c r="B4717">
        <f>Raw_Data!B4717</f>
        <v>45686</v>
      </c>
      <c r="C4717" t="str">
        <f>Raw_Data!C4717</f>
        <v>MOUNJARO 7.5 MG/0.5 ML PEN.</v>
      </c>
      <c r="D4717" t="str">
        <f>Raw_Data!D4717</f>
        <v>2148480</v>
      </c>
      <c r="E4717" t="str">
        <f>Raw_Data!E4717</f>
        <v>GIBBS, JON</v>
      </c>
      <c r="F4717" t="str">
        <f>Raw_Data!F4717</f>
        <v>1700896156</v>
      </c>
      <c r="G4717" t="str">
        <f>Raw_Data!H4717</f>
        <v>1</v>
      </c>
      <c r="H4717">
        <f>IFERROR(VLOOKUP(G4717,Store_Map!$A$2:$I$100,3,FALSE),"")</f>
        <v>0</v>
      </c>
      <c r="I4717">
        <f>IFERROR(VLOOKUP(G4717,Store_Map!$A$2:$I$100,4,FALSE),"")</f>
        <v>0</v>
      </c>
      <c r="J4717">
        <f>IFERROR(VLOOKUP(G4717,Store_Map!$A$2:$I$100,5,FALSE),"")</f>
        <v>0</v>
      </c>
      <c r="K4717">
        <f>IFERROR(VLOOKUP(G4717,Store_Map!$A$2:$I$100,6,FALSE),"")</f>
        <v>0</v>
      </c>
      <c r="L4717">
        <f>IFERROR(VLOOKUP(G4717,Store_Map!$A$2:$I$100,7,FALSE),"")</f>
        <v>0</v>
      </c>
      <c r="M4717">
        <f>IFERROR(VLOOKUP(G4717,Store_Map!$A$2:$I$100,8,FALSE),"")</f>
        <v>0</v>
      </c>
      <c r="N4717">
        <f t="shared" si="657"/>
        <v>0</v>
      </c>
      <c r="O4717" t="str">
        <f t="shared" si="658"/>
        <v>PASS</v>
      </c>
      <c r="P4717" t="str">
        <f t="shared" si="659"/>
        <v>REVIEW</v>
      </c>
      <c r="Q4717" t="str">
        <f t="shared" si="660"/>
        <v>PASS</v>
      </c>
      <c r="R4717" t="str">
        <f t="shared" si="661"/>
        <v>PASS</v>
      </c>
      <c r="S4717" t="str">
        <f t="shared" si="662"/>
        <v>REVIEW</v>
      </c>
      <c r="T4717">
        <f t="shared" si="663"/>
        <v>90</v>
      </c>
      <c r="U4717" t="str">
        <f t="shared" si="664"/>
        <v>Low</v>
      </c>
      <c r="V4717" t="str">
        <f t="shared" si="665"/>
        <v>Invalid NDC</v>
      </c>
    </row>
    <row r="4718" spans="1:22" x14ac:dyDescent="0.3">
      <c r="A4718" t="str">
        <f>Raw_Data!A4718</f>
        <v>16055660</v>
      </c>
      <c r="B4718">
        <f>Raw_Data!B4718</f>
        <v>45686</v>
      </c>
      <c r="C4718" t="str">
        <f>Raw_Data!C4718</f>
        <v>TERCONAZOLE 0.8% CREAM</v>
      </c>
      <c r="D4718" t="str">
        <f>Raw_Data!D4718</f>
        <v>51672130200</v>
      </c>
      <c r="E4718" t="str">
        <f>Raw_Data!E4718</f>
        <v>DAVIS, JANET</v>
      </c>
      <c r="F4718" t="str">
        <f>Raw_Data!F4718</f>
        <v>1417949066</v>
      </c>
      <c r="G4718" t="str">
        <f>Raw_Data!H4718</f>
        <v>1</v>
      </c>
      <c r="H4718">
        <f>IFERROR(VLOOKUP(G4718,Store_Map!$A$2:$I$100,3,FALSE),"")</f>
        <v>0</v>
      </c>
      <c r="I4718">
        <f>IFERROR(VLOOKUP(G4718,Store_Map!$A$2:$I$100,4,FALSE),"")</f>
        <v>0</v>
      </c>
      <c r="J4718">
        <f>IFERROR(VLOOKUP(G4718,Store_Map!$A$2:$I$100,5,FALSE),"")</f>
        <v>0</v>
      </c>
      <c r="K4718">
        <f>IFERROR(VLOOKUP(G4718,Store_Map!$A$2:$I$100,6,FALSE),"")</f>
        <v>0</v>
      </c>
      <c r="L4718">
        <f>IFERROR(VLOOKUP(G4718,Store_Map!$A$2:$I$100,7,FALSE),"")</f>
        <v>0</v>
      </c>
      <c r="M4718">
        <f>IFERROR(VLOOKUP(G4718,Store_Map!$A$2:$I$100,8,FALSE),"")</f>
        <v>0</v>
      </c>
      <c r="N4718">
        <f t="shared" si="657"/>
        <v>0</v>
      </c>
      <c r="O4718" t="str">
        <f t="shared" si="658"/>
        <v>PASS</v>
      </c>
      <c r="P4718" t="str">
        <f t="shared" si="659"/>
        <v>PASS</v>
      </c>
      <c r="Q4718" t="str">
        <f t="shared" si="660"/>
        <v>PASS</v>
      </c>
      <c r="R4718" t="str">
        <f t="shared" si="661"/>
        <v>PASS</v>
      </c>
      <c r="S4718" t="str">
        <f t="shared" si="662"/>
        <v>PASS</v>
      </c>
      <c r="T4718">
        <f t="shared" si="663"/>
        <v>100</v>
      </c>
      <c r="U4718" t="str">
        <f t="shared" si="664"/>
        <v>Low</v>
      </c>
      <c r="V4718" t="str">
        <f t="shared" si="665"/>
        <v>Clean</v>
      </c>
    </row>
    <row r="4719" spans="1:22" x14ac:dyDescent="0.3">
      <c r="A4719" t="str">
        <f>Raw_Data!A4719</f>
        <v>16055661</v>
      </c>
      <c r="B4719">
        <f>Raw_Data!B4719</f>
        <v>45686</v>
      </c>
      <c r="C4719" t="str">
        <f>Raw_Data!C4719</f>
        <v>AZITHROMYCIN 500 MG TABLET</v>
      </c>
      <c r="D4719" t="str">
        <f>Raw_Data!D4719</f>
        <v>50111078855</v>
      </c>
      <c r="E4719" t="str">
        <f>Raw_Data!E4719</f>
        <v>DAVIS, JANET</v>
      </c>
      <c r="F4719" t="str">
        <f>Raw_Data!F4719</f>
        <v>1417949066</v>
      </c>
      <c r="G4719" t="str">
        <f>Raw_Data!H4719</f>
        <v>1</v>
      </c>
      <c r="H4719">
        <f>IFERROR(VLOOKUP(G4719,Store_Map!$A$2:$I$100,3,FALSE),"")</f>
        <v>0</v>
      </c>
      <c r="I4719">
        <f>IFERROR(VLOOKUP(G4719,Store_Map!$A$2:$I$100,4,FALSE),"")</f>
        <v>0</v>
      </c>
      <c r="J4719">
        <f>IFERROR(VLOOKUP(G4719,Store_Map!$A$2:$I$100,5,FALSE),"")</f>
        <v>0</v>
      </c>
      <c r="K4719">
        <f>IFERROR(VLOOKUP(G4719,Store_Map!$A$2:$I$100,6,FALSE),"")</f>
        <v>0</v>
      </c>
      <c r="L4719">
        <f>IFERROR(VLOOKUP(G4719,Store_Map!$A$2:$I$100,7,FALSE),"")</f>
        <v>0</v>
      </c>
      <c r="M4719">
        <f>IFERROR(VLOOKUP(G4719,Store_Map!$A$2:$I$100,8,FALSE),"")</f>
        <v>0</v>
      </c>
      <c r="N4719">
        <f t="shared" si="657"/>
        <v>0</v>
      </c>
      <c r="O4719" t="str">
        <f t="shared" si="658"/>
        <v>PASS</v>
      </c>
      <c r="P4719" t="str">
        <f t="shared" si="659"/>
        <v>PASS</v>
      </c>
      <c r="Q4719" t="str">
        <f t="shared" si="660"/>
        <v>PASS</v>
      </c>
      <c r="R4719" t="str">
        <f t="shared" si="661"/>
        <v>PASS</v>
      </c>
      <c r="S4719" t="str">
        <f t="shared" si="662"/>
        <v>PASS</v>
      </c>
      <c r="T4719">
        <f t="shared" si="663"/>
        <v>100</v>
      </c>
      <c r="U4719" t="str">
        <f t="shared" si="664"/>
        <v>Low</v>
      </c>
      <c r="V4719" t="str">
        <f t="shared" si="665"/>
        <v>Clean</v>
      </c>
    </row>
    <row r="4720" spans="1:22" x14ac:dyDescent="0.3">
      <c r="A4720" t="str">
        <f>Raw_Data!A4720</f>
        <v>16055662</v>
      </c>
      <c r="B4720">
        <f>Raw_Data!B4720</f>
        <v>45686</v>
      </c>
      <c r="C4720" t="str">
        <f>Raw_Data!C4720</f>
        <v>METRONIDAZOLE 250 MG TABLET</v>
      </c>
      <c r="D4720" t="str">
        <f>Raw_Data!D4720</f>
        <v>23155065101</v>
      </c>
      <c r="E4720" t="str">
        <f>Raw_Data!E4720</f>
        <v>DAVIS, JANET</v>
      </c>
      <c r="F4720" t="str">
        <f>Raw_Data!F4720</f>
        <v>1417949066</v>
      </c>
      <c r="G4720" t="str">
        <f>Raw_Data!H4720</f>
        <v>1</v>
      </c>
      <c r="H4720">
        <f>IFERROR(VLOOKUP(G4720,Store_Map!$A$2:$I$100,3,FALSE),"")</f>
        <v>0</v>
      </c>
      <c r="I4720">
        <f>IFERROR(VLOOKUP(G4720,Store_Map!$A$2:$I$100,4,FALSE),"")</f>
        <v>0</v>
      </c>
      <c r="J4720">
        <f>IFERROR(VLOOKUP(G4720,Store_Map!$A$2:$I$100,5,FALSE),"")</f>
        <v>0</v>
      </c>
      <c r="K4720">
        <f>IFERROR(VLOOKUP(G4720,Store_Map!$A$2:$I$100,6,FALSE),"")</f>
        <v>0</v>
      </c>
      <c r="L4720">
        <f>IFERROR(VLOOKUP(G4720,Store_Map!$A$2:$I$100,7,FALSE),"")</f>
        <v>0</v>
      </c>
      <c r="M4720">
        <f>IFERROR(VLOOKUP(G4720,Store_Map!$A$2:$I$100,8,FALSE),"")</f>
        <v>0</v>
      </c>
      <c r="N4720">
        <f t="shared" si="657"/>
        <v>0</v>
      </c>
      <c r="O4720" t="str">
        <f t="shared" si="658"/>
        <v>PASS</v>
      </c>
      <c r="P4720" t="str">
        <f t="shared" si="659"/>
        <v>PASS</v>
      </c>
      <c r="Q4720" t="str">
        <f t="shared" si="660"/>
        <v>PASS</v>
      </c>
      <c r="R4720" t="str">
        <f t="shared" si="661"/>
        <v>PASS</v>
      </c>
      <c r="S4720" t="str">
        <f t="shared" si="662"/>
        <v>PASS</v>
      </c>
      <c r="T4720">
        <f t="shared" si="663"/>
        <v>100</v>
      </c>
      <c r="U4720" t="str">
        <f t="shared" si="664"/>
        <v>Low</v>
      </c>
      <c r="V4720" t="str">
        <f t="shared" si="665"/>
        <v>Clean</v>
      </c>
    </row>
    <row r="4721" spans="1:22" x14ac:dyDescent="0.3">
      <c r="A4721" t="str">
        <f>Raw_Data!A4721</f>
        <v>16055007</v>
      </c>
      <c r="B4721">
        <f>Raw_Data!B4721</f>
        <v>45686</v>
      </c>
      <c r="C4721" t="str">
        <f>Raw_Data!C4721</f>
        <v>*GABAPENTIN 300 MG CAPSULE</v>
      </c>
      <c r="D4721" t="str">
        <f>Raw_Data!D4721</f>
        <v>67877022301</v>
      </c>
      <c r="E4721" t="str">
        <f>Raw_Data!E4721</f>
        <v>JOHNSON, CAYLOR</v>
      </c>
      <c r="F4721" t="str">
        <f>Raw_Data!F4721</f>
        <v>1700449956</v>
      </c>
      <c r="G4721" t="str">
        <f>Raw_Data!H4721</f>
        <v>1</v>
      </c>
      <c r="H4721">
        <f>IFERROR(VLOOKUP(G4721,Store_Map!$A$2:$I$100,3,FALSE),"")</f>
        <v>0</v>
      </c>
      <c r="I4721">
        <f>IFERROR(VLOOKUP(G4721,Store_Map!$A$2:$I$100,4,FALSE),"")</f>
        <v>0</v>
      </c>
      <c r="J4721">
        <f>IFERROR(VLOOKUP(G4721,Store_Map!$A$2:$I$100,5,FALSE),"")</f>
        <v>0</v>
      </c>
      <c r="K4721">
        <f>IFERROR(VLOOKUP(G4721,Store_Map!$A$2:$I$100,6,FALSE),"")</f>
        <v>0</v>
      </c>
      <c r="L4721">
        <f>IFERROR(VLOOKUP(G4721,Store_Map!$A$2:$I$100,7,FALSE),"")</f>
        <v>0</v>
      </c>
      <c r="M4721">
        <f>IFERROR(VLOOKUP(G4721,Store_Map!$A$2:$I$100,8,FALSE),"")</f>
        <v>0</v>
      </c>
      <c r="N4721">
        <f t="shared" si="657"/>
        <v>0</v>
      </c>
      <c r="O4721" t="str">
        <f t="shared" si="658"/>
        <v>PASS</v>
      </c>
      <c r="P4721" t="str">
        <f t="shared" si="659"/>
        <v>PASS</v>
      </c>
      <c r="Q4721" t="str">
        <f t="shared" si="660"/>
        <v>PASS</v>
      </c>
      <c r="R4721" t="str">
        <f t="shared" si="661"/>
        <v>PASS</v>
      </c>
      <c r="S4721" t="str">
        <f t="shared" si="662"/>
        <v>PASS</v>
      </c>
      <c r="T4721">
        <f t="shared" si="663"/>
        <v>100</v>
      </c>
      <c r="U4721" t="str">
        <f t="shared" si="664"/>
        <v>Low</v>
      </c>
      <c r="V4721" t="str">
        <f t="shared" si="665"/>
        <v>Clean</v>
      </c>
    </row>
    <row r="4722" spans="1:22" x14ac:dyDescent="0.3">
      <c r="A4722" t="str">
        <f>Raw_Data!A4722</f>
        <v>16055663</v>
      </c>
      <c r="B4722">
        <f>Raw_Data!B4722</f>
        <v>45686</v>
      </c>
      <c r="C4722" t="str">
        <f>Raw_Data!C4722</f>
        <v>PROMETHAZINE 25 MG TABLET</v>
      </c>
      <c r="D4722" t="str">
        <f>Raw_Data!D4722</f>
        <v>10702000301</v>
      </c>
      <c r="E4722" t="str">
        <f>Raw_Data!E4722</f>
        <v>GIBBS, JON</v>
      </c>
      <c r="F4722" t="str">
        <f>Raw_Data!F4722</f>
        <v>1700896156</v>
      </c>
      <c r="G4722" t="str">
        <f>Raw_Data!H4722</f>
        <v>1</v>
      </c>
      <c r="H4722">
        <f>IFERROR(VLOOKUP(G4722,Store_Map!$A$2:$I$100,3,FALSE),"")</f>
        <v>0</v>
      </c>
      <c r="I4722">
        <f>IFERROR(VLOOKUP(G4722,Store_Map!$A$2:$I$100,4,FALSE),"")</f>
        <v>0</v>
      </c>
      <c r="J4722">
        <f>IFERROR(VLOOKUP(G4722,Store_Map!$A$2:$I$100,5,FALSE),"")</f>
        <v>0</v>
      </c>
      <c r="K4722">
        <f>IFERROR(VLOOKUP(G4722,Store_Map!$A$2:$I$100,6,FALSE),"")</f>
        <v>0</v>
      </c>
      <c r="L4722">
        <f>IFERROR(VLOOKUP(G4722,Store_Map!$A$2:$I$100,7,FALSE),"")</f>
        <v>0</v>
      </c>
      <c r="M4722">
        <f>IFERROR(VLOOKUP(G4722,Store_Map!$A$2:$I$100,8,FALSE),"")</f>
        <v>0</v>
      </c>
      <c r="N4722">
        <f t="shared" si="657"/>
        <v>0</v>
      </c>
      <c r="O4722" t="str">
        <f t="shared" si="658"/>
        <v>PASS</v>
      </c>
      <c r="P4722" t="str">
        <f t="shared" si="659"/>
        <v>PASS</v>
      </c>
      <c r="Q4722" t="str">
        <f t="shared" si="660"/>
        <v>PASS</v>
      </c>
      <c r="R4722" t="str">
        <f t="shared" si="661"/>
        <v>PASS</v>
      </c>
      <c r="S4722" t="str">
        <f t="shared" si="662"/>
        <v>PASS</v>
      </c>
      <c r="T4722">
        <f t="shared" si="663"/>
        <v>100</v>
      </c>
      <c r="U4722" t="str">
        <f t="shared" si="664"/>
        <v>Low</v>
      </c>
      <c r="V4722" t="str">
        <f t="shared" si="665"/>
        <v>Clean</v>
      </c>
    </row>
    <row r="4723" spans="1:22" x14ac:dyDescent="0.3">
      <c r="A4723" t="str">
        <f>Raw_Data!A4723</f>
        <v>16055664</v>
      </c>
      <c r="B4723">
        <f>Raw_Data!B4723</f>
        <v>45686</v>
      </c>
      <c r="C4723" t="str">
        <f>Raw_Data!C4723</f>
        <v>MUPIROCIN 2% OINTMENT</v>
      </c>
      <c r="D4723" t="str">
        <f>Raw_Data!D4723</f>
        <v>45802011222</v>
      </c>
      <c r="E4723" t="str">
        <f>Raw_Data!E4723</f>
        <v>GIBBS, JON</v>
      </c>
      <c r="F4723" t="str">
        <f>Raw_Data!F4723</f>
        <v>1700896156</v>
      </c>
      <c r="G4723" t="str">
        <f>Raw_Data!H4723</f>
        <v>1</v>
      </c>
      <c r="H4723">
        <f>IFERROR(VLOOKUP(G4723,Store_Map!$A$2:$I$100,3,FALSE),"")</f>
        <v>0</v>
      </c>
      <c r="I4723">
        <f>IFERROR(VLOOKUP(G4723,Store_Map!$A$2:$I$100,4,FALSE),"")</f>
        <v>0</v>
      </c>
      <c r="J4723">
        <f>IFERROR(VLOOKUP(G4723,Store_Map!$A$2:$I$100,5,FALSE),"")</f>
        <v>0</v>
      </c>
      <c r="K4723">
        <f>IFERROR(VLOOKUP(G4723,Store_Map!$A$2:$I$100,6,FALSE),"")</f>
        <v>0</v>
      </c>
      <c r="L4723">
        <f>IFERROR(VLOOKUP(G4723,Store_Map!$A$2:$I$100,7,FALSE),"")</f>
        <v>0</v>
      </c>
      <c r="M4723">
        <f>IFERROR(VLOOKUP(G4723,Store_Map!$A$2:$I$100,8,FALSE),"")</f>
        <v>0</v>
      </c>
      <c r="N4723">
        <f t="shared" si="657"/>
        <v>0</v>
      </c>
      <c r="O4723" t="str">
        <f t="shared" si="658"/>
        <v>PASS</v>
      </c>
      <c r="P4723" t="str">
        <f t="shared" si="659"/>
        <v>PASS</v>
      </c>
      <c r="Q4723" t="str">
        <f t="shared" si="660"/>
        <v>PASS</v>
      </c>
      <c r="R4723" t="str">
        <f t="shared" si="661"/>
        <v>PASS</v>
      </c>
      <c r="S4723" t="str">
        <f t="shared" si="662"/>
        <v>PASS</v>
      </c>
      <c r="T4723">
        <f t="shared" si="663"/>
        <v>100</v>
      </c>
      <c r="U4723" t="str">
        <f t="shared" si="664"/>
        <v>Low</v>
      </c>
      <c r="V4723" t="str">
        <f t="shared" si="665"/>
        <v>Clean</v>
      </c>
    </row>
    <row r="4724" spans="1:22" x14ac:dyDescent="0.3">
      <c r="A4724" t="str">
        <f>Raw_Data!A4724</f>
        <v>16055665</v>
      </c>
      <c r="B4724">
        <f>Raw_Data!B4724</f>
        <v>45686</v>
      </c>
      <c r="C4724" t="str">
        <f>Raw_Data!C4724</f>
        <v>*PANTOPRAZOLE SOD DR 40 MG</v>
      </c>
      <c r="D4724" t="str">
        <f>Raw_Data!D4724</f>
        <v>65862056090</v>
      </c>
      <c r="E4724" t="str">
        <f>Raw_Data!E4724</f>
        <v>COX, NANCY</v>
      </c>
      <c r="F4724" t="str">
        <f>Raw_Data!F4724</f>
        <v>1811191638</v>
      </c>
      <c r="G4724" t="str">
        <f>Raw_Data!H4724</f>
        <v>1</v>
      </c>
      <c r="H4724">
        <f>IFERROR(VLOOKUP(G4724,Store_Map!$A$2:$I$100,3,FALSE),"")</f>
        <v>0</v>
      </c>
      <c r="I4724">
        <f>IFERROR(VLOOKUP(G4724,Store_Map!$A$2:$I$100,4,FALSE),"")</f>
        <v>0</v>
      </c>
      <c r="J4724">
        <f>IFERROR(VLOOKUP(G4724,Store_Map!$A$2:$I$100,5,FALSE),"")</f>
        <v>0</v>
      </c>
      <c r="K4724">
        <f>IFERROR(VLOOKUP(G4724,Store_Map!$A$2:$I$100,6,FALSE),"")</f>
        <v>0</v>
      </c>
      <c r="L4724">
        <f>IFERROR(VLOOKUP(G4724,Store_Map!$A$2:$I$100,7,FALSE),"")</f>
        <v>0</v>
      </c>
      <c r="M4724">
        <f>IFERROR(VLOOKUP(G4724,Store_Map!$A$2:$I$100,8,FALSE),"")</f>
        <v>0</v>
      </c>
      <c r="N4724">
        <f t="shared" si="657"/>
        <v>0</v>
      </c>
      <c r="O4724" t="str">
        <f t="shared" si="658"/>
        <v>PASS</v>
      </c>
      <c r="P4724" t="str">
        <f t="shared" si="659"/>
        <v>PASS</v>
      </c>
      <c r="Q4724" t="str">
        <f t="shared" si="660"/>
        <v>PASS</v>
      </c>
      <c r="R4724" t="str">
        <f t="shared" si="661"/>
        <v>PASS</v>
      </c>
      <c r="S4724" t="str">
        <f t="shared" si="662"/>
        <v>PASS</v>
      </c>
      <c r="T4724">
        <f t="shared" si="663"/>
        <v>100</v>
      </c>
      <c r="U4724" t="str">
        <f t="shared" si="664"/>
        <v>Low</v>
      </c>
      <c r="V4724" t="str">
        <f t="shared" si="665"/>
        <v>Clean</v>
      </c>
    </row>
    <row r="4725" spans="1:22" x14ac:dyDescent="0.3">
      <c r="A4725" t="str">
        <f>Raw_Data!A4725</f>
        <v>16055666</v>
      </c>
      <c r="B4725">
        <f>Raw_Data!B4725</f>
        <v>45686</v>
      </c>
      <c r="C4725" t="str">
        <f>Raw_Data!C4725</f>
        <v>*SUMATRIPTAN SUCC 100 MG TA</v>
      </c>
      <c r="D4725" t="str">
        <f>Raw_Data!D4725</f>
        <v>65862014836</v>
      </c>
      <c r="E4725" t="str">
        <f>Raw_Data!E4725</f>
        <v>COX, NANCY</v>
      </c>
      <c r="F4725" t="str">
        <f>Raw_Data!F4725</f>
        <v>1811191638</v>
      </c>
      <c r="G4725" t="str">
        <f>Raw_Data!H4725</f>
        <v>1</v>
      </c>
      <c r="H4725">
        <f>IFERROR(VLOOKUP(G4725,Store_Map!$A$2:$I$100,3,FALSE),"")</f>
        <v>0</v>
      </c>
      <c r="I4725">
        <f>IFERROR(VLOOKUP(G4725,Store_Map!$A$2:$I$100,4,FALSE),"")</f>
        <v>0</v>
      </c>
      <c r="J4725">
        <f>IFERROR(VLOOKUP(G4725,Store_Map!$A$2:$I$100,5,FALSE),"")</f>
        <v>0</v>
      </c>
      <c r="K4725">
        <f>IFERROR(VLOOKUP(G4725,Store_Map!$A$2:$I$100,6,FALSE),"")</f>
        <v>0</v>
      </c>
      <c r="L4725">
        <f>IFERROR(VLOOKUP(G4725,Store_Map!$A$2:$I$100,7,FALSE),"")</f>
        <v>0</v>
      </c>
      <c r="M4725">
        <f>IFERROR(VLOOKUP(G4725,Store_Map!$A$2:$I$100,8,FALSE),"")</f>
        <v>0</v>
      </c>
      <c r="N4725">
        <f t="shared" si="657"/>
        <v>0</v>
      </c>
      <c r="O4725" t="str">
        <f t="shared" si="658"/>
        <v>PASS</v>
      </c>
      <c r="P4725" t="str">
        <f t="shared" si="659"/>
        <v>PASS</v>
      </c>
      <c r="Q4725" t="str">
        <f t="shared" si="660"/>
        <v>PASS</v>
      </c>
      <c r="R4725" t="str">
        <f t="shared" si="661"/>
        <v>PASS</v>
      </c>
      <c r="S4725" t="str">
        <f t="shared" si="662"/>
        <v>PASS</v>
      </c>
      <c r="T4725">
        <f t="shared" si="663"/>
        <v>100</v>
      </c>
      <c r="U4725" t="str">
        <f t="shared" si="664"/>
        <v>Low</v>
      </c>
      <c r="V4725" t="str">
        <f t="shared" si="665"/>
        <v>Clean</v>
      </c>
    </row>
    <row r="4726" spans="1:22" x14ac:dyDescent="0.3">
      <c r="A4726" t="str">
        <f>Raw_Data!A4726</f>
        <v>16055667</v>
      </c>
      <c r="B4726">
        <f>Raw_Data!B4726</f>
        <v>45686</v>
      </c>
      <c r="C4726" t="str">
        <f>Raw_Data!C4726</f>
        <v>*TOPIRAMATE 25 MG TABLET</v>
      </c>
      <c r="D4726" t="str">
        <f>Raw_Data!D4726</f>
        <v>68382013814</v>
      </c>
      <c r="E4726" t="str">
        <f>Raw_Data!E4726</f>
        <v>COX, NANCY</v>
      </c>
      <c r="F4726" t="str">
        <f>Raw_Data!F4726</f>
        <v>1811191638</v>
      </c>
      <c r="G4726" t="str">
        <f>Raw_Data!H4726</f>
        <v>1</v>
      </c>
      <c r="H4726">
        <f>IFERROR(VLOOKUP(G4726,Store_Map!$A$2:$I$100,3,FALSE),"")</f>
        <v>0</v>
      </c>
      <c r="I4726">
        <f>IFERROR(VLOOKUP(G4726,Store_Map!$A$2:$I$100,4,FALSE),"")</f>
        <v>0</v>
      </c>
      <c r="J4726">
        <f>IFERROR(VLOOKUP(G4726,Store_Map!$A$2:$I$100,5,FALSE),"")</f>
        <v>0</v>
      </c>
      <c r="K4726">
        <f>IFERROR(VLOOKUP(G4726,Store_Map!$A$2:$I$100,6,FALSE),"")</f>
        <v>0</v>
      </c>
      <c r="L4726">
        <f>IFERROR(VLOOKUP(G4726,Store_Map!$A$2:$I$100,7,FALSE),"")</f>
        <v>0</v>
      </c>
      <c r="M4726">
        <f>IFERROR(VLOOKUP(G4726,Store_Map!$A$2:$I$100,8,FALSE),"")</f>
        <v>0</v>
      </c>
      <c r="N4726">
        <f t="shared" si="657"/>
        <v>0</v>
      </c>
      <c r="O4726" t="str">
        <f t="shared" si="658"/>
        <v>PASS</v>
      </c>
      <c r="P4726" t="str">
        <f t="shared" si="659"/>
        <v>PASS</v>
      </c>
      <c r="Q4726" t="str">
        <f t="shared" si="660"/>
        <v>PASS</v>
      </c>
      <c r="R4726" t="str">
        <f t="shared" si="661"/>
        <v>PASS</v>
      </c>
      <c r="S4726" t="str">
        <f t="shared" si="662"/>
        <v>PASS</v>
      </c>
      <c r="T4726">
        <f t="shared" si="663"/>
        <v>100</v>
      </c>
      <c r="U4726" t="str">
        <f t="shared" si="664"/>
        <v>Low</v>
      </c>
      <c r="V4726" t="str">
        <f t="shared" si="665"/>
        <v>Clean</v>
      </c>
    </row>
    <row r="4727" spans="1:22" x14ac:dyDescent="0.3">
      <c r="A4727" t="str">
        <f>Raw_Data!A4727</f>
        <v>16055131</v>
      </c>
      <c r="B4727">
        <f>Raw_Data!B4727</f>
        <v>45686</v>
      </c>
      <c r="C4727" t="str">
        <f>Raw_Data!C4727</f>
        <v>FREESTYLE LIBRE 3 PLUS SENS</v>
      </c>
      <c r="D4727" t="str">
        <f>Raw_Data!D4727</f>
        <v>57599084400</v>
      </c>
      <c r="E4727" t="str">
        <f>Raw_Data!E4727</f>
        <v>EL- CHOUFI, LEYLA</v>
      </c>
      <c r="F4727" t="str">
        <f>Raw_Data!F4727</f>
        <v>1942355342</v>
      </c>
      <c r="G4727" t="str">
        <f>Raw_Data!H4727</f>
        <v>1</v>
      </c>
      <c r="H4727">
        <f>IFERROR(VLOOKUP(G4727,Store_Map!$A$2:$I$100,3,FALSE),"")</f>
        <v>0</v>
      </c>
      <c r="I4727">
        <f>IFERROR(VLOOKUP(G4727,Store_Map!$A$2:$I$100,4,FALSE),"")</f>
        <v>0</v>
      </c>
      <c r="J4727">
        <f>IFERROR(VLOOKUP(G4727,Store_Map!$A$2:$I$100,5,FALSE),"")</f>
        <v>0</v>
      </c>
      <c r="K4727">
        <f>IFERROR(VLOOKUP(G4727,Store_Map!$A$2:$I$100,6,FALSE),"")</f>
        <v>0</v>
      </c>
      <c r="L4727">
        <f>IFERROR(VLOOKUP(G4727,Store_Map!$A$2:$I$100,7,FALSE),"")</f>
        <v>0</v>
      </c>
      <c r="M4727">
        <f>IFERROR(VLOOKUP(G4727,Store_Map!$A$2:$I$100,8,FALSE),"")</f>
        <v>0</v>
      </c>
      <c r="N4727">
        <f t="shared" si="657"/>
        <v>0</v>
      </c>
      <c r="O4727" t="str">
        <f t="shared" si="658"/>
        <v>PASS</v>
      </c>
      <c r="P4727" t="str">
        <f t="shared" si="659"/>
        <v>PASS</v>
      </c>
      <c r="Q4727" t="str">
        <f t="shared" si="660"/>
        <v>PASS</v>
      </c>
      <c r="R4727" t="str">
        <f t="shared" si="661"/>
        <v>PASS</v>
      </c>
      <c r="S4727" t="str">
        <f t="shared" si="662"/>
        <v>PASS</v>
      </c>
      <c r="T4727">
        <f t="shared" si="663"/>
        <v>100</v>
      </c>
      <c r="U4727" t="str">
        <f t="shared" si="664"/>
        <v>Low</v>
      </c>
      <c r="V4727" t="str">
        <f t="shared" si="665"/>
        <v>Clean</v>
      </c>
    </row>
    <row r="4728" spans="1:22" x14ac:dyDescent="0.3">
      <c r="A4728" t="str">
        <f>Raw_Data!A4728</f>
        <v>16052132</v>
      </c>
      <c r="B4728">
        <f>Raw_Data!B4728</f>
        <v>45686</v>
      </c>
      <c r="C4728" t="str">
        <f>Raw_Data!C4728</f>
        <v>ATORVASTATIN 20 MG TABLET</v>
      </c>
      <c r="D4728" t="str">
        <f>Raw_Data!D4728</f>
        <v>67877051290</v>
      </c>
      <c r="E4728" t="str">
        <f>Raw_Data!E4728</f>
        <v>GIBBS, JON</v>
      </c>
      <c r="F4728" t="str">
        <f>Raw_Data!F4728</f>
        <v>1700896156</v>
      </c>
      <c r="G4728" t="str">
        <f>Raw_Data!H4728</f>
        <v>1</v>
      </c>
      <c r="H4728">
        <f>IFERROR(VLOOKUP(G4728,Store_Map!$A$2:$I$100,3,FALSE),"")</f>
        <v>0</v>
      </c>
      <c r="I4728">
        <f>IFERROR(VLOOKUP(G4728,Store_Map!$A$2:$I$100,4,FALSE),"")</f>
        <v>0</v>
      </c>
      <c r="J4728">
        <f>IFERROR(VLOOKUP(G4728,Store_Map!$A$2:$I$100,5,FALSE),"")</f>
        <v>0</v>
      </c>
      <c r="K4728">
        <f>IFERROR(VLOOKUP(G4728,Store_Map!$A$2:$I$100,6,FALSE),"")</f>
        <v>0</v>
      </c>
      <c r="L4728">
        <f>IFERROR(VLOOKUP(G4728,Store_Map!$A$2:$I$100,7,FALSE),"")</f>
        <v>0</v>
      </c>
      <c r="M4728">
        <f>IFERROR(VLOOKUP(G4728,Store_Map!$A$2:$I$100,8,FALSE),"")</f>
        <v>0</v>
      </c>
      <c r="N4728">
        <f t="shared" si="657"/>
        <v>0</v>
      </c>
      <c r="O4728" t="str">
        <f t="shared" si="658"/>
        <v>PASS</v>
      </c>
      <c r="P4728" t="str">
        <f t="shared" si="659"/>
        <v>PASS</v>
      </c>
      <c r="Q4728" t="str">
        <f t="shared" si="660"/>
        <v>PASS</v>
      </c>
      <c r="R4728" t="str">
        <f t="shared" si="661"/>
        <v>PASS</v>
      </c>
      <c r="S4728" t="str">
        <f t="shared" si="662"/>
        <v>PASS</v>
      </c>
      <c r="T4728">
        <f t="shared" si="663"/>
        <v>100</v>
      </c>
      <c r="U4728" t="str">
        <f t="shared" si="664"/>
        <v>Low</v>
      </c>
      <c r="V4728" t="str">
        <f t="shared" si="665"/>
        <v>Clean</v>
      </c>
    </row>
    <row r="4729" spans="1:22" x14ac:dyDescent="0.3">
      <c r="A4729" t="str">
        <f>Raw_Data!A4729</f>
        <v>16052012</v>
      </c>
      <c r="B4729">
        <f>Raw_Data!B4729</f>
        <v>45686</v>
      </c>
      <c r="C4729" t="str">
        <f>Raw_Data!C4729</f>
        <v>VENLAFAXINE HCL ER 150 MG C</v>
      </c>
      <c r="D4729" t="str">
        <f>Raw_Data!D4729</f>
        <v>68382003616</v>
      </c>
      <c r="E4729" t="str">
        <f>Raw_Data!E4729</f>
        <v>GIBBS, JON</v>
      </c>
      <c r="F4729" t="str">
        <f>Raw_Data!F4729</f>
        <v>1700896156</v>
      </c>
      <c r="G4729" t="str">
        <f>Raw_Data!H4729</f>
        <v>1</v>
      </c>
      <c r="H4729">
        <f>IFERROR(VLOOKUP(G4729,Store_Map!$A$2:$I$100,3,FALSE),"")</f>
        <v>0</v>
      </c>
      <c r="I4729">
        <f>IFERROR(VLOOKUP(G4729,Store_Map!$A$2:$I$100,4,FALSE),"")</f>
        <v>0</v>
      </c>
      <c r="J4729">
        <f>IFERROR(VLOOKUP(G4729,Store_Map!$A$2:$I$100,5,FALSE),"")</f>
        <v>0</v>
      </c>
      <c r="K4729">
        <f>IFERROR(VLOOKUP(G4729,Store_Map!$A$2:$I$100,6,FALSE),"")</f>
        <v>0</v>
      </c>
      <c r="L4729">
        <f>IFERROR(VLOOKUP(G4729,Store_Map!$A$2:$I$100,7,FALSE),"")</f>
        <v>0</v>
      </c>
      <c r="M4729">
        <f>IFERROR(VLOOKUP(G4729,Store_Map!$A$2:$I$100,8,FALSE),"")</f>
        <v>0</v>
      </c>
      <c r="N4729">
        <f t="shared" si="657"/>
        <v>0</v>
      </c>
      <c r="O4729" t="str">
        <f t="shared" si="658"/>
        <v>PASS</v>
      </c>
      <c r="P4729" t="str">
        <f t="shared" si="659"/>
        <v>PASS</v>
      </c>
      <c r="Q4729" t="str">
        <f t="shared" si="660"/>
        <v>PASS</v>
      </c>
      <c r="R4729" t="str">
        <f t="shared" si="661"/>
        <v>PASS</v>
      </c>
      <c r="S4729" t="str">
        <f t="shared" si="662"/>
        <v>PASS</v>
      </c>
      <c r="T4729">
        <f t="shared" si="663"/>
        <v>100</v>
      </c>
      <c r="U4729" t="str">
        <f t="shared" si="664"/>
        <v>Low</v>
      </c>
      <c r="V4729" t="str">
        <f t="shared" si="665"/>
        <v>Clean</v>
      </c>
    </row>
    <row r="4730" spans="1:22" x14ac:dyDescent="0.3">
      <c r="A4730" t="str">
        <f>Raw_Data!A4730</f>
        <v>16052300</v>
      </c>
      <c r="B4730">
        <f>Raw_Data!B4730</f>
        <v>45686</v>
      </c>
      <c r="C4730" t="str">
        <f>Raw_Data!C4730</f>
        <v>FLUTICASONE PROP 50 MCG SPR</v>
      </c>
      <c r="D4730" t="str">
        <f>Raw_Data!D4730</f>
        <v>60505082901</v>
      </c>
      <c r="E4730" t="str">
        <f>Raw_Data!E4730</f>
        <v>GIBBS, JON</v>
      </c>
      <c r="F4730" t="str">
        <f>Raw_Data!F4730</f>
        <v>1700896156</v>
      </c>
      <c r="G4730" t="str">
        <f>Raw_Data!H4730</f>
        <v>1</v>
      </c>
      <c r="H4730">
        <f>IFERROR(VLOOKUP(G4730,Store_Map!$A$2:$I$100,3,FALSE),"")</f>
        <v>0</v>
      </c>
      <c r="I4730">
        <f>IFERROR(VLOOKUP(G4730,Store_Map!$A$2:$I$100,4,FALSE),"")</f>
        <v>0</v>
      </c>
      <c r="J4730">
        <f>IFERROR(VLOOKUP(G4730,Store_Map!$A$2:$I$100,5,FALSE),"")</f>
        <v>0</v>
      </c>
      <c r="K4730">
        <f>IFERROR(VLOOKUP(G4730,Store_Map!$A$2:$I$100,6,FALSE),"")</f>
        <v>0</v>
      </c>
      <c r="L4730">
        <f>IFERROR(VLOOKUP(G4730,Store_Map!$A$2:$I$100,7,FALSE),"")</f>
        <v>0</v>
      </c>
      <c r="M4730">
        <f>IFERROR(VLOOKUP(G4730,Store_Map!$A$2:$I$100,8,FALSE),"")</f>
        <v>0</v>
      </c>
      <c r="N4730">
        <f t="shared" si="657"/>
        <v>0</v>
      </c>
      <c r="O4730" t="str">
        <f t="shared" si="658"/>
        <v>PASS</v>
      </c>
      <c r="P4730" t="str">
        <f t="shared" si="659"/>
        <v>PASS</v>
      </c>
      <c r="Q4730" t="str">
        <f t="shared" si="660"/>
        <v>PASS</v>
      </c>
      <c r="R4730" t="str">
        <f t="shared" si="661"/>
        <v>PASS</v>
      </c>
      <c r="S4730" t="str">
        <f t="shared" si="662"/>
        <v>PASS</v>
      </c>
      <c r="T4730">
        <f t="shared" si="663"/>
        <v>100</v>
      </c>
      <c r="U4730" t="str">
        <f t="shared" si="664"/>
        <v>Low</v>
      </c>
      <c r="V4730" t="str">
        <f t="shared" si="665"/>
        <v>Clean</v>
      </c>
    </row>
    <row r="4731" spans="1:22" x14ac:dyDescent="0.3">
      <c r="A4731" t="str">
        <f>Raw_Data!A4731</f>
        <v>16055668</v>
      </c>
      <c r="B4731">
        <f>Raw_Data!B4731</f>
        <v>45686</v>
      </c>
      <c r="C4731" t="str">
        <f>Raw_Data!C4731</f>
        <v>*METFORMIN HCL 500 MG TABLE</v>
      </c>
      <c r="D4731" t="str">
        <f>Raw_Data!D4731</f>
        <v>70010006301</v>
      </c>
      <c r="E4731" t="str">
        <f>Raw_Data!E4731</f>
        <v>GARCIA, REBECCA</v>
      </c>
      <c r="F4731" t="str">
        <f>Raw_Data!F4731</f>
        <v>1548773989</v>
      </c>
      <c r="G4731" t="str">
        <f>Raw_Data!H4731</f>
        <v>1</v>
      </c>
      <c r="H4731">
        <f>IFERROR(VLOOKUP(G4731,Store_Map!$A$2:$I$100,3,FALSE),"")</f>
        <v>0</v>
      </c>
      <c r="I4731">
        <f>IFERROR(VLOOKUP(G4731,Store_Map!$A$2:$I$100,4,FALSE),"")</f>
        <v>0</v>
      </c>
      <c r="J4731">
        <f>IFERROR(VLOOKUP(G4731,Store_Map!$A$2:$I$100,5,FALSE),"")</f>
        <v>0</v>
      </c>
      <c r="K4731">
        <f>IFERROR(VLOOKUP(G4731,Store_Map!$A$2:$I$100,6,FALSE),"")</f>
        <v>0</v>
      </c>
      <c r="L4731">
        <f>IFERROR(VLOOKUP(G4731,Store_Map!$A$2:$I$100,7,FALSE),"")</f>
        <v>0</v>
      </c>
      <c r="M4731">
        <f>IFERROR(VLOOKUP(G4731,Store_Map!$A$2:$I$100,8,FALSE),"")</f>
        <v>0</v>
      </c>
      <c r="N4731">
        <f t="shared" si="657"/>
        <v>0</v>
      </c>
      <c r="O4731" t="str">
        <f t="shared" si="658"/>
        <v>PASS</v>
      </c>
      <c r="P4731" t="str">
        <f t="shared" si="659"/>
        <v>PASS</v>
      </c>
      <c r="Q4731" t="str">
        <f t="shared" si="660"/>
        <v>PASS</v>
      </c>
      <c r="R4731" t="str">
        <f t="shared" si="661"/>
        <v>PASS</v>
      </c>
      <c r="S4731" t="str">
        <f t="shared" si="662"/>
        <v>PASS</v>
      </c>
      <c r="T4731">
        <f t="shared" si="663"/>
        <v>100</v>
      </c>
      <c r="U4731" t="str">
        <f t="shared" si="664"/>
        <v>Low</v>
      </c>
      <c r="V4731" t="str">
        <f t="shared" si="665"/>
        <v>Clean</v>
      </c>
    </row>
    <row r="4732" spans="1:22" x14ac:dyDescent="0.3">
      <c r="A4732" t="str">
        <f>Raw_Data!A4732</f>
        <v>16055669</v>
      </c>
      <c r="B4732">
        <f>Raw_Data!B4732</f>
        <v>45686</v>
      </c>
      <c r="C4732" t="str">
        <f>Raw_Data!C4732</f>
        <v>*CARVEDILOL 25 MG TABLET</v>
      </c>
      <c r="D4732" t="str">
        <f>Raw_Data!D4732</f>
        <v>68382009501</v>
      </c>
      <c r="E4732" t="str">
        <f>Raw_Data!E4732</f>
        <v>PILCHER, JAMES</v>
      </c>
      <c r="F4732" t="str">
        <f>Raw_Data!F4732</f>
        <v>1942230107</v>
      </c>
      <c r="G4732" t="str">
        <f>Raw_Data!H4732</f>
        <v>1</v>
      </c>
      <c r="H4732">
        <f>IFERROR(VLOOKUP(G4732,Store_Map!$A$2:$I$100,3,FALSE),"")</f>
        <v>0</v>
      </c>
      <c r="I4732">
        <f>IFERROR(VLOOKUP(G4732,Store_Map!$A$2:$I$100,4,FALSE),"")</f>
        <v>0</v>
      </c>
      <c r="J4732">
        <f>IFERROR(VLOOKUP(G4732,Store_Map!$A$2:$I$100,5,FALSE),"")</f>
        <v>0</v>
      </c>
      <c r="K4732">
        <f>IFERROR(VLOOKUP(G4732,Store_Map!$A$2:$I$100,6,FALSE),"")</f>
        <v>0</v>
      </c>
      <c r="L4732">
        <f>IFERROR(VLOOKUP(G4732,Store_Map!$A$2:$I$100,7,FALSE),"")</f>
        <v>0</v>
      </c>
      <c r="M4732">
        <f>IFERROR(VLOOKUP(G4732,Store_Map!$A$2:$I$100,8,FALSE),"")</f>
        <v>0</v>
      </c>
      <c r="N4732">
        <f t="shared" si="657"/>
        <v>0</v>
      </c>
      <c r="O4732" t="str">
        <f t="shared" si="658"/>
        <v>PASS</v>
      </c>
      <c r="P4732" t="str">
        <f t="shared" si="659"/>
        <v>PASS</v>
      </c>
      <c r="Q4732" t="str">
        <f t="shared" si="660"/>
        <v>PASS</v>
      </c>
      <c r="R4732" t="str">
        <f t="shared" si="661"/>
        <v>PASS</v>
      </c>
      <c r="S4732" t="str">
        <f t="shared" si="662"/>
        <v>PASS</v>
      </c>
      <c r="T4732">
        <f t="shared" si="663"/>
        <v>100</v>
      </c>
      <c r="U4732" t="str">
        <f t="shared" si="664"/>
        <v>Low</v>
      </c>
      <c r="V4732" t="str">
        <f t="shared" si="665"/>
        <v>Clean</v>
      </c>
    </row>
    <row r="4733" spans="1:22" x14ac:dyDescent="0.3">
      <c r="A4733" t="str">
        <f>Raw_Data!A4733</f>
        <v>16050211</v>
      </c>
      <c r="B4733">
        <f>Raw_Data!B4733</f>
        <v>45686</v>
      </c>
      <c r="C4733" t="str">
        <f>Raw_Data!C4733</f>
        <v>OLANZAPINE 20 MG TABLET</v>
      </c>
      <c r="D4733" t="str">
        <f>Raw_Data!D4733</f>
        <v>55111016830</v>
      </c>
      <c r="E4733" t="str">
        <f>Raw_Data!E4733</f>
        <v>BYNE, EDMUND</v>
      </c>
      <c r="F4733" t="str">
        <f>Raw_Data!F4733</f>
        <v>1033186648</v>
      </c>
      <c r="G4733" t="str">
        <f>Raw_Data!H4733</f>
        <v>1</v>
      </c>
      <c r="H4733">
        <f>IFERROR(VLOOKUP(G4733,Store_Map!$A$2:$I$100,3,FALSE),"")</f>
        <v>0</v>
      </c>
      <c r="I4733">
        <f>IFERROR(VLOOKUP(G4733,Store_Map!$A$2:$I$100,4,FALSE),"")</f>
        <v>0</v>
      </c>
      <c r="J4733">
        <f>IFERROR(VLOOKUP(G4733,Store_Map!$A$2:$I$100,5,FALSE),"")</f>
        <v>0</v>
      </c>
      <c r="K4733">
        <f>IFERROR(VLOOKUP(G4733,Store_Map!$A$2:$I$100,6,FALSE),"")</f>
        <v>0</v>
      </c>
      <c r="L4733">
        <f>IFERROR(VLOOKUP(G4733,Store_Map!$A$2:$I$100,7,FALSE),"")</f>
        <v>0</v>
      </c>
      <c r="M4733">
        <f>IFERROR(VLOOKUP(G4733,Store_Map!$A$2:$I$100,8,FALSE),"")</f>
        <v>0</v>
      </c>
      <c r="N4733">
        <f t="shared" si="657"/>
        <v>0</v>
      </c>
      <c r="O4733" t="str">
        <f t="shared" si="658"/>
        <v>PASS</v>
      </c>
      <c r="P4733" t="str">
        <f t="shared" si="659"/>
        <v>PASS</v>
      </c>
      <c r="Q4733" t="str">
        <f t="shared" si="660"/>
        <v>PASS</v>
      </c>
      <c r="R4733" t="str">
        <f t="shared" si="661"/>
        <v>PASS</v>
      </c>
      <c r="S4733" t="str">
        <f t="shared" si="662"/>
        <v>PASS</v>
      </c>
      <c r="T4733">
        <f t="shared" si="663"/>
        <v>100</v>
      </c>
      <c r="U4733" t="str">
        <f t="shared" si="664"/>
        <v>Low</v>
      </c>
      <c r="V4733" t="str">
        <f t="shared" si="665"/>
        <v>Clean</v>
      </c>
    </row>
    <row r="4734" spans="1:22" x14ac:dyDescent="0.3">
      <c r="A4734" t="str">
        <f>Raw_Data!A4734</f>
        <v>16050210</v>
      </c>
      <c r="B4734">
        <f>Raw_Data!B4734</f>
        <v>45686</v>
      </c>
      <c r="C4734" t="str">
        <f>Raw_Data!C4734</f>
        <v>OLANZAPINE 10 MG TABLET</v>
      </c>
      <c r="D4734" t="str">
        <f>Raw_Data!D4734</f>
        <v>43598016630</v>
      </c>
      <c r="E4734" t="str">
        <f>Raw_Data!E4734</f>
        <v>BYNE, EDMUND</v>
      </c>
      <c r="F4734" t="str">
        <f>Raw_Data!F4734</f>
        <v>1033186648</v>
      </c>
      <c r="G4734" t="str">
        <f>Raw_Data!H4734</f>
        <v>1</v>
      </c>
      <c r="H4734">
        <f>IFERROR(VLOOKUP(G4734,Store_Map!$A$2:$I$100,3,FALSE),"")</f>
        <v>0</v>
      </c>
      <c r="I4734">
        <f>IFERROR(VLOOKUP(G4734,Store_Map!$A$2:$I$100,4,FALSE),"")</f>
        <v>0</v>
      </c>
      <c r="J4734">
        <f>IFERROR(VLOOKUP(G4734,Store_Map!$A$2:$I$100,5,FALSE),"")</f>
        <v>0</v>
      </c>
      <c r="K4734">
        <f>IFERROR(VLOOKUP(G4734,Store_Map!$A$2:$I$100,6,FALSE),"")</f>
        <v>0</v>
      </c>
      <c r="L4734">
        <f>IFERROR(VLOOKUP(G4734,Store_Map!$A$2:$I$100,7,FALSE),"")</f>
        <v>0</v>
      </c>
      <c r="M4734">
        <f>IFERROR(VLOOKUP(G4734,Store_Map!$A$2:$I$100,8,FALSE),"")</f>
        <v>0</v>
      </c>
      <c r="N4734">
        <f t="shared" si="657"/>
        <v>0</v>
      </c>
      <c r="O4734" t="str">
        <f t="shared" si="658"/>
        <v>PASS</v>
      </c>
      <c r="P4734" t="str">
        <f t="shared" si="659"/>
        <v>PASS</v>
      </c>
      <c r="Q4734" t="str">
        <f t="shared" si="660"/>
        <v>PASS</v>
      </c>
      <c r="R4734" t="str">
        <f t="shared" si="661"/>
        <v>PASS</v>
      </c>
      <c r="S4734" t="str">
        <f t="shared" si="662"/>
        <v>PASS</v>
      </c>
      <c r="T4734">
        <f t="shared" si="663"/>
        <v>100</v>
      </c>
      <c r="U4734" t="str">
        <f t="shared" si="664"/>
        <v>Low</v>
      </c>
      <c r="V4734" t="str">
        <f t="shared" si="665"/>
        <v>Clean</v>
      </c>
    </row>
    <row r="4735" spans="1:22" x14ac:dyDescent="0.3">
      <c r="A4735" t="str">
        <f>Raw_Data!A4735</f>
        <v>16050208</v>
      </c>
      <c r="B4735">
        <f>Raw_Data!B4735</f>
        <v>45686</v>
      </c>
      <c r="C4735" t="str">
        <f>Raw_Data!C4735</f>
        <v>QUETIAPINE FUMARATE 200 MG</v>
      </c>
      <c r="D4735" t="str">
        <f>Raw_Data!D4735</f>
        <v>67877024601</v>
      </c>
      <c r="E4735" t="str">
        <f>Raw_Data!E4735</f>
        <v>BYNE, EDMUND</v>
      </c>
      <c r="F4735" t="str">
        <f>Raw_Data!F4735</f>
        <v>1033186648</v>
      </c>
      <c r="G4735" t="str">
        <f>Raw_Data!H4735</f>
        <v>1</v>
      </c>
      <c r="H4735">
        <f>IFERROR(VLOOKUP(G4735,Store_Map!$A$2:$I$100,3,FALSE),"")</f>
        <v>0</v>
      </c>
      <c r="I4735">
        <f>IFERROR(VLOOKUP(G4735,Store_Map!$A$2:$I$100,4,FALSE),"")</f>
        <v>0</v>
      </c>
      <c r="J4735">
        <f>IFERROR(VLOOKUP(G4735,Store_Map!$A$2:$I$100,5,FALSE),"")</f>
        <v>0</v>
      </c>
      <c r="K4735">
        <f>IFERROR(VLOOKUP(G4735,Store_Map!$A$2:$I$100,6,FALSE),"")</f>
        <v>0</v>
      </c>
      <c r="L4735">
        <f>IFERROR(VLOOKUP(G4735,Store_Map!$A$2:$I$100,7,FALSE),"")</f>
        <v>0</v>
      </c>
      <c r="M4735">
        <f>IFERROR(VLOOKUP(G4735,Store_Map!$A$2:$I$100,8,FALSE),"")</f>
        <v>0</v>
      </c>
      <c r="N4735">
        <f t="shared" si="657"/>
        <v>0</v>
      </c>
      <c r="O4735" t="str">
        <f t="shared" si="658"/>
        <v>PASS</v>
      </c>
      <c r="P4735" t="str">
        <f t="shared" si="659"/>
        <v>PASS</v>
      </c>
      <c r="Q4735" t="str">
        <f t="shared" si="660"/>
        <v>PASS</v>
      </c>
      <c r="R4735" t="str">
        <f t="shared" si="661"/>
        <v>PASS</v>
      </c>
      <c r="S4735" t="str">
        <f t="shared" si="662"/>
        <v>PASS</v>
      </c>
      <c r="T4735">
        <f t="shared" si="663"/>
        <v>100</v>
      </c>
      <c r="U4735" t="str">
        <f t="shared" si="664"/>
        <v>Low</v>
      </c>
      <c r="V4735" t="str">
        <f t="shared" si="665"/>
        <v>Clean</v>
      </c>
    </row>
    <row r="4736" spans="1:22" x14ac:dyDescent="0.3">
      <c r="A4736" t="str">
        <f>Raw_Data!A4736</f>
        <v>16052692</v>
      </c>
      <c r="B4736">
        <f>Raw_Data!B4736</f>
        <v>45686</v>
      </c>
      <c r="C4736" t="str">
        <f>Raw_Data!C4736</f>
        <v>*KETOCONAZOLE 2% CREAM</v>
      </c>
      <c r="D4736" t="str">
        <f>Raw_Data!D4736</f>
        <v>168009960</v>
      </c>
      <c r="E4736" t="str">
        <f>Raw_Data!E4736</f>
        <v>KRONOWSKI, KENT</v>
      </c>
      <c r="F4736" t="str">
        <f>Raw_Data!F4736</f>
        <v>1881745842</v>
      </c>
      <c r="G4736" t="str">
        <f>Raw_Data!H4736</f>
        <v>1</v>
      </c>
      <c r="H4736">
        <f>IFERROR(VLOOKUP(G4736,Store_Map!$A$2:$I$100,3,FALSE),"")</f>
        <v>0</v>
      </c>
      <c r="I4736">
        <f>IFERROR(VLOOKUP(G4736,Store_Map!$A$2:$I$100,4,FALSE),"")</f>
        <v>0</v>
      </c>
      <c r="J4736">
        <f>IFERROR(VLOOKUP(G4736,Store_Map!$A$2:$I$100,5,FALSE),"")</f>
        <v>0</v>
      </c>
      <c r="K4736">
        <f>IFERROR(VLOOKUP(G4736,Store_Map!$A$2:$I$100,6,FALSE),"")</f>
        <v>0</v>
      </c>
      <c r="L4736">
        <f>IFERROR(VLOOKUP(G4736,Store_Map!$A$2:$I$100,7,FALSE),"")</f>
        <v>0</v>
      </c>
      <c r="M4736">
        <f>IFERROR(VLOOKUP(G4736,Store_Map!$A$2:$I$100,8,FALSE),"")</f>
        <v>0</v>
      </c>
      <c r="N4736">
        <f t="shared" si="657"/>
        <v>0</v>
      </c>
      <c r="O4736" t="str">
        <f t="shared" si="658"/>
        <v>PASS</v>
      </c>
      <c r="P4736" t="str">
        <f t="shared" si="659"/>
        <v>REVIEW</v>
      </c>
      <c r="Q4736" t="str">
        <f t="shared" si="660"/>
        <v>PASS</v>
      </c>
      <c r="R4736" t="str">
        <f t="shared" si="661"/>
        <v>PASS</v>
      </c>
      <c r="S4736" t="str">
        <f t="shared" si="662"/>
        <v>REVIEW</v>
      </c>
      <c r="T4736">
        <f t="shared" si="663"/>
        <v>90</v>
      </c>
      <c r="U4736" t="str">
        <f t="shared" si="664"/>
        <v>Low</v>
      </c>
      <c r="V4736" t="str">
        <f t="shared" si="665"/>
        <v>Invalid NDC</v>
      </c>
    </row>
    <row r="4737" spans="1:22" x14ac:dyDescent="0.3">
      <c r="A4737" t="str">
        <f>Raw_Data!A4737</f>
        <v>16050818</v>
      </c>
      <c r="B4737">
        <f>Raw_Data!B4737</f>
        <v>45686</v>
      </c>
      <c r="C4737" t="str">
        <f>Raw_Data!C4737</f>
        <v>OMEPRAZOLE DR 20 MG CAPSULE</v>
      </c>
      <c r="D4737" t="str">
        <f>Raw_Data!D4737</f>
        <v>781286810</v>
      </c>
      <c r="E4737" t="str">
        <f>Raw_Data!E4737</f>
        <v>FORD, JAMES</v>
      </c>
      <c r="F4737" t="str">
        <f>Raw_Data!F4737</f>
        <v>1033117684</v>
      </c>
      <c r="G4737" t="str">
        <f>Raw_Data!H4737</f>
        <v>1</v>
      </c>
      <c r="H4737">
        <f>IFERROR(VLOOKUP(G4737,Store_Map!$A$2:$I$100,3,FALSE),"")</f>
        <v>0</v>
      </c>
      <c r="I4737">
        <f>IFERROR(VLOOKUP(G4737,Store_Map!$A$2:$I$100,4,FALSE),"")</f>
        <v>0</v>
      </c>
      <c r="J4737">
        <f>IFERROR(VLOOKUP(G4737,Store_Map!$A$2:$I$100,5,FALSE),"")</f>
        <v>0</v>
      </c>
      <c r="K4737">
        <f>IFERROR(VLOOKUP(G4737,Store_Map!$A$2:$I$100,6,FALSE),"")</f>
        <v>0</v>
      </c>
      <c r="L4737">
        <f>IFERROR(VLOOKUP(G4737,Store_Map!$A$2:$I$100,7,FALSE),"")</f>
        <v>0</v>
      </c>
      <c r="M4737">
        <f>IFERROR(VLOOKUP(G4737,Store_Map!$A$2:$I$100,8,FALSE),"")</f>
        <v>0</v>
      </c>
      <c r="N4737">
        <f t="shared" si="657"/>
        <v>0</v>
      </c>
      <c r="O4737" t="str">
        <f t="shared" si="658"/>
        <v>PASS</v>
      </c>
      <c r="P4737" t="str">
        <f t="shared" si="659"/>
        <v>REVIEW</v>
      </c>
      <c r="Q4737" t="str">
        <f t="shared" si="660"/>
        <v>PASS</v>
      </c>
      <c r="R4737" t="str">
        <f t="shared" si="661"/>
        <v>PASS</v>
      </c>
      <c r="S4737" t="str">
        <f t="shared" si="662"/>
        <v>REVIEW</v>
      </c>
      <c r="T4737">
        <f t="shared" si="663"/>
        <v>90</v>
      </c>
      <c r="U4737" t="str">
        <f t="shared" si="664"/>
        <v>Low</v>
      </c>
      <c r="V4737" t="str">
        <f t="shared" si="665"/>
        <v>Invalid NDC</v>
      </c>
    </row>
    <row r="4738" spans="1:22" x14ac:dyDescent="0.3">
      <c r="A4738" t="str">
        <f>Raw_Data!A4738</f>
        <v>16053834</v>
      </c>
      <c r="B4738">
        <f>Raw_Data!B4738</f>
        <v>45686</v>
      </c>
      <c r="C4738" t="str">
        <f>Raw_Data!C4738</f>
        <v>LOSARTAN POTASSIUM 50 MG TA</v>
      </c>
      <c r="D4738" t="str">
        <f>Raw_Data!D4738</f>
        <v>65862020290</v>
      </c>
      <c r="E4738" t="str">
        <f>Raw_Data!E4738</f>
        <v>ABDULLA, ABDULLA</v>
      </c>
      <c r="F4738" t="str">
        <f>Raw_Data!F4738</f>
        <v>1174502694</v>
      </c>
      <c r="G4738" t="str">
        <f>Raw_Data!H4738</f>
        <v>1</v>
      </c>
      <c r="H4738">
        <f>IFERROR(VLOOKUP(G4738,Store_Map!$A$2:$I$100,3,FALSE),"")</f>
        <v>0</v>
      </c>
      <c r="I4738">
        <f>IFERROR(VLOOKUP(G4738,Store_Map!$A$2:$I$100,4,FALSE),"")</f>
        <v>0</v>
      </c>
      <c r="J4738">
        <f>IFERROR(VLOOKUP(G4738,Store_Map!$A$2:$I$100,5,FALSE),"")</f>
        <v>0</v>
      </c>
      <c r="K4738">
        <f>IFERROR(VLOOKUP(G4738,Store_Map!$A$2:$I$100,6,FALSE),"")</f>
        <v>0</v>
      </c>
      <c r="L4738">
        <f>IFERROR(VLOOKUP(G4738,Store_Map!$A$2:$I$100,7,FALSE),"")</f>
        <v>0</v>
      </c>
      <c r="M4738">
        <f>IFERROR(VLOOKUP(G4738,Store_Map!$A$2:$I$100,8,FALSE),"")</f>
        <v>0</v>
      </c>
      <c r="N4738">
        <f t="shared" ref="N4738:N4801" si="666">COUNTBLANK(A4738:M4738)</f>
        <v>0</v>
      </c>
      <c r="O4738" t="str">
        <f t="shared" ref="O4738:O4801" si="667">IF(AND(F4738&lt;&gt;"",LEN(F4738)=10,ISNUMBER(--F4738)),"PASS","REVIEW")</f>
        <v>PASS</v>
      </c>
      <c r="P4738" t="str">
        <f t="shared" ref="P4738:P4801" si="668">IF(AND(D4738&lt;&gt;"",OR(LEN(D4738)=10,LEN(D4738)=11),ISNUMBER(--D4738)),"PASS","REVIEW")</f>
        <v>PASS</v>
      </c>
      <c r="Q4738" t="str">
        <f t="shared" ref="Q4738:Q4801" si="669">IF(H4738&lt;&gt;"","PASS","REVIEW")</f>
        <v>PASS</v>
      </c>
      <c r="R4738" t="str">
        <f t="shared" ref="R4738:R4801" si="670">IF(AND(I4738&lt;&gt;"",J4738&lt;&gt;"",K4738&lt;&gt;"",L4738&lt;&gt;"",M4738&lt;&gt;""),"PASS","REVIEW")</f>
        <v>PASS</v>
      </c>
      <c r="S4738" t="str">
        <f t="shared" ref="S4738:S4801" si="671">IF(OR(N4738&gt;0,O4738="REVIEW",P4738="REVIEW",Q4738="REVIEW",R4738="REVIEW"),"REVIEW","PASS")</f>
        <v>PASS</v>
      </c>
      <c r="T4738">
        <f t="shared" ref="T4738:T4801" si="672">MAX(0,100-(N4738*5)-IF(O4738="REVIEW",15,0)-IF(P4738="REVIEW",10,0)-IF(Q4738="REVIEW",10,0)-IF(R4738="REVIEW",20,0))</f>
        <v>100</v>
      </c>
      <c r="U4738" t="str">
        <f t="shared" ref="U4738:U4801" si="673">IF(T4738&gt;=90,"Low",IF(T4738&gt;=70,"Medium","High"))</f>
        <v>Low</v>
      </c>
      <c r="V4738" t="str">
        <f t="shared" ref="V4738:V4801" si="674">IF(N4738&gt;0,"Missing required fields",IF(O4738="REVIEW","Invalid provider NPI",IF(P4738="REVIEW","Invalid NDC",IF(Q4738="REVIEW","Store mapping incomplete",IF(R4738="REVIEW","Entity mapping incomplete","Clean")))))</f>
        <v>Clean</v>
      </c>
    </row>
    <row r="4739" spans="1:22" x14ac:dyDescent="0.3">
      <c r="A4739" t="str">
        <f>Raw_Data!A4739</f>
        <v>16053861</v>
      </c>
      <c r="B4739">
        <f>Raw_Data!B4739</f>
        <v>45686</v>
      </c>
      <c r="C4739" t="str">
        <f>Raw_Data!C4739</f>
        <v>OMEPRAZOLE DR 40 MG CAPSULE</v>
      </c>
      <c r="D4739" t="str">
        <f>Raw_Data!D4739</f>
        <v>57237016290</v>
      </c>
      <c r="E4739" t="str">
        <f>Raw_Data!E4739</f>
        <v>GIBBS, JON</v>
      </c>
      <c r="F4739" t="str">
        <f>Raw_Data!F4739</f>
        <v>1700896156</v>
      </c>
      <c r="G4739" t="str">
        <f>Raw_Data!H4739</f>
        <v>1</v>
      </c>
      <c r="H4739">
        <f>IFERROR(VLOOKUP(G4739,Store_Map!$A$2:$I$100,3,FALSE),"")</f>
        <v>0</v>
      </c>
      <c r="I4739">
        <f>IFERROR(VLOOKUP(G4739,Store_Map!$A$2:$I$100,4,FALSE),"")</f>
        <v>0</v>
      </c>
      <c r="J4739">
        <f>IFERROR(VLOOKUP(G4739,Store_Map!$A$2:$I$100,5,FALSE),"")</f>
        <v>0</v>
      </c>
      <c r="K4739">
        <f>IFERROR(VLOOKUP(G4739,Store_Map!$A$2:$I$100,6,FALSE),"")</f>
        <v>0</v>
      </c>
      <c r="L4739">
        <f>IFERROR(VLOOKUP(G4739,Store_Map!$A$2:$I$100,7,FALSE),"")</f>
        <v>0</v>
      </c>
      <c r="M4739">
        <f>IFERROR(VLOOKUP(G4739,Store_Map!$A$2:$I$100,8,FALSE),"")</f>
        <v>0</v>
      </c>
      <c r="N4739">
        <f t="shared" si="666"/>
        <v>0</v>
      </c>
      <c r="O4739" t="str">
        <f t="shared" si="667"/>
        <v>PASS</v>
      </c>
      <c r="P4739" t="str">
        <f t="shared" si="668"/>
        <v>PASS</v>
      </c>
      <c r="Q4739" t="str">
        <f t="shared" si="669"/>
        <v>PASS</v>
      </c>
      <c r="R4739" t="str">
        <f t="shared" si="670"/>
        <v>PASS</v>
      </c>
      <c r="S4739" t="str">
        <f t="shared" si="671"/>
        <v>PASS</v>
      </c>
      <c r="T4739">
        <f t="shared" si="672"/>
        <v>100</v>
      </c>
      <c r="U4739" t="str">
        <f t="shared" si="673"/>
        <v>Low</v>
      </c>
      <c r="V4739" t="str">
        <f t="shared" si="674"/>
        <v>Clean</v>
      </c>
    </row>
    <row r="4740" spans="1:22" x14ac:dyDescent="0.3">
      <c r="A4740" t="str">
        <f>Raw_Data!A4740</f>
        <v>16053860</v>
      </c>
      <c r="B4740">
        <f>Raw_Data!B4740</f>
        <v>45686</v>
      </c>
      <c r="C4740" t="str">
        <f>Raw_Data!C4740</f>
        <v>AMLODIPINE BESYLATE 5 MG TA</v>
      </c>
      <c r="D4740" t="str">
        <f>Raw_Data!D4740</f>
        <v>69097012705</v>
      </c>
      <c r="E4740" t="str">
        <f>Raw_Data!E4740</f>
        <v>GIBBS, JON</v>
      </c>
      <c r="F4740" t="str">
        <f>Raw_Data!F4740</f>
        <v>1700896156</v>
      </c>
      <c r="G4740" t="str">
        <f>Raw_Data!H4740</f>
        <v>1</v>
      </c>
      <c r="H4740">
        <f>IFERROR(VLOOKUP(G4740,Store_Map!$A$2:$I$100,3,FALSE),"")</f>
        <v>0</v>
      </c>
      <c r="I4740">
        <f>IFERROR(VLOOKUP(G4740,Store_Map!$A$2:$I$100,4,FALSE),"")</f>
        <v>0</v>
      </c>
      <c r="J4740">
        <f>IFERROR(VLOOKUP(G4740,Store_Map!$A$2:$I$100,5,FALSE),"")</f>
        <v>0</v>
      </c>
      <c r="K4740">
        <f>IFERROR(VLOOKUP(G4740,Store_Map!$A$2:$I$100,6,FALSE),"")</f>
        <v>0</v>
      </c>
      <c r="L4740">
        <f>IFERROR(VLOOKUP(G4740,Store_Map!$A$2:$I$100,7,FALSE),"")</f>
        <v>0</v>
      </c>
      <c r="M4740">
        <f>IFERROR(VLOOKUP(G4740,Store_Map!$A$2:$I$100,8,FALSE),"")</f>
        <v>0</v>
      </c>
      <c r="N4740">
        <f t="shared" si="666"/>
        <v>0</v>
      </c>
      <c r="O4740" t="str">
        <f t="shared" si="667"/>
        <v>PASS</v>
      </c>
      <c r="P4740" t="str">
        <f t="shared" si="668"/>
        <v>PASS</v>
      </c>
      <c r="Q4740" t="str">
        <f t="shared" si="669"/>
        <v>PASS</v>
      </c>
      <c r="R4740" t="str">
        <f t="shared" si="670"/>
        <v>PASS</v>
      </c>
      <c r="S4740" t="str">
        <f t="shared" si="671"/>
        <v>PASS</v>
      </c>
      <c r="T4740">
        <f t="shared" si="672"/>
        <v>100</v>
      </c>
      <c r="U4740" t="str">
        <f t="shared" si="673"/>
        <v>Low</v>
      </c>
      <c r="V4740" t="str">
        <f t="shared" si="674"/>
        <v>Clean</v>
      </c>
    </row>
    <row r="4741" spans="1:22" x14ac:dyDescent="0.3">
      <c r="A4741" t="str">
        <f>Raw_Data!A4741</f>
        <v>14003057</v>
      </c>
      <c r="B4741">
        <f>Raw_Data!B4741</f>
        <v>45686</v>
      </c>
      <c r="C4741" t="str">
        <f>Raw_Data!C4741</f>
        <v>TESTOSTERONE CYP 200 MG/ML</v>
      </c>
      <c r="D4741" t="str">
        <f>Raw_Data!D4741</f>
        <v>574082701</v>
      </c>
      <c r="E4741" t="str">
        <f>Raw_Data!E4741</f>
        <v>GIBBS, JON</v>
      </c>
      <c r="F4741" t="str">
        <f>Raw_Data!F4741</f>
        <v>1700896156</v>
      </c>
      <c r="G4741" t="str">
        <f>Raw_Data!H4741</f>
        <v>1</v>
      </c>
      <c r="H4741">
        <f>IFERROR(VLOOKUP(G4741,Store_Map!$A$2:$I$100,3,FALSE),"")</f>
        <v>0</v>
      </c>
      <c r="I4741">
        <f>IFERROR(VLOOKUP(G4741,Store_Map!$A$2:$I$100,4,FALSE),"")</f>
        <v>0</v>
      </c>
      <c r="J4741">
        <f>IFERROR(VLOOKUP(G4741,Store_Map!$A$2:$I$100,5,FALSE),"")</f>
        <v>0</v>
      </c>
      <c r="K4741">
        <f>IFERROR(VLOOKUP(G4741,Store_Map!$A$2:$I$100,6,FALSE),"")</f>
        <v>0</v>
      </c>
      <c r="L4741">
        <f>IFERROR(VLOOKUP(G4741,Store_Map!$A$2:$I$100,7,FALSE),"")</f>
        <v>0</v>
      </c>
      <c r="M4741">
        <f>IFERROR(VLOOKUP(G4741,Store_Map!$A$2:$I$100,8,FALSE),"")</f>
        <v>0</v>
      </c>
      <c r="N4741">
        <f t="shared" si="666"/>
        <v>0</v>
      </c>
      <c r="O4741" t="str">
        <f t="shared" si="667"/>
        <v>PASS</v>
      </c>
      <c r="P4741" t="str">
        <f t="shared" si="668"/>
        <v>REVIEW</v>
      </c>
      <c r="Q4741" t="str">
        <f t="shared" si="669"/>
        <v>PASS</v>
      </c>
      <c r="R4741" t="str">
        <f t="shared" si="670"/>
        <v>PASS</v>
      </c>
      <c r="S4741" t="str">
        <f t="shared" si="671"/>
        <v>REVIEW</v>
      </c>
      <c r="T4741">
        <f t="shared" si="672"/>
        <v>90</v>
      </c>
      <c r="U4741" t="str">
        <f t="shared" si="673"/>
        <v>Low</v>
      </c>
      <c r="V4741" t="str">
        <f t="shared" si="674"/>
        <v>Invalid NDC</v>
      </c>
    </row>
    <row r="4742" spans="1:22" x14ac:dyDescent="0.3">
      <c r="A4742" t="str">
        <f>Raw_Data!A4742</f>
        <v>16055671</v>
      </c>
      <c r="B4742">
        <f>Raw_Data!B4742</f>
        <v>45686</v>
      </c>
      <c r="C4742" t="str">
        <f>Raw_Data!C4742</f>
        <v>*LATANOPROST 0.005% EYE DRO</v>
      </c>
      <c r="D4742" t="str">
        <f>Raw_Data!D4742</f>
        <v>59762033302</v>
      </c>
      <c r="E4742" t="str">
        <f>Raw_Data!E4742</f>
        <v>Morgan, Robert</v>
      </c>
      <c r="F4742" t="str">
        <f>Raw_Data!F4742</f>
        <v>1508027343</v>
      </c>
      <c r="G4742" t="str">
        <f>Raw_Data!H4742</f>
        <v>1</v>
      </c>
      <c r="H4742">
        <f>IFERROR(VLOOKUP(G4742,Store_Map!$A$2:$I$100,3,FALSE),"")</f>
        <v>0</v>
      </c>
      <c r="I4742">
        <f>IFERROR(VLOOKUP(G4742,Store_Map!$A$2:$I$100,4,FALSE),"")</f>
        <v>0</v>
      </c>
      <c r="J4742">
        <f>IFERROR(VLOOKUP(G4742,Store_Map!$A$2:$I$100,5,FALSE),"")</f>
        <v>0</v>
      </c>
      <c r="K4742">
        <f>IFERROR(VLOOKUP(G4742,Store_Map!$A$2:$I$100,6,FALSE),"")</f>
        <v>0</v>
      </c>
      <c r="L4742">
        <f>IFERROR(VLOOKUP(G4742,Store_Map!$A$2:$I$100,7,FALSE),"")</f>
        <v>0</v>
      </c>
      <c r="M4742">
        <f>IFERROR(VLOOKUP(G4742,Store_Map!$A$2:$I$100,8,FALSE),"")</f>
        <v>0</v>
      </c>
      <c r="N4742">
        <f t="shared" si="666"/>
        <v>0</v>
      </c>
      <c r="O4742" t="str">
        <f t="shared" si="667"/>
        <v>PASS</v>
      </c>
      <c r="P4742" t="str">
        <f t="shared" si="668"/>
        <v>PASS</v>
      </c>
      <c r="Q4742" t="str">
        <f t="shared" si="669"/>
        <v>PASS</v>
      </c>
      <c r="R4742" t="str">
        <f t="shared" si="670"/>
        <v>PASS</v>
      </c>
      <c r="S4742" t="str">
        <f t="shared" si="671"/>
        <v>PASS</v>
      </c>
      <c r="T4742">
        <f t="shared" si="672"/>
        <v>100</v>
      </c>
      <c r="U4742" t="str">
        <f t="shared" si="673"/>
        <v>Low</v>
      </c>
      <c r="V4742" t="str">
        <f t="shared" si="674"/>
        <v>Clean</v>
      </c>
    </row>
    <row r="4743" spans="1:22" x14ac:dyDescent="0.3">
      <c r="A4743" t="str">
        <f>Raw_Data!A4743</f>
        <v>16054781</v>
      </c>
      <c r="B4743">
        <f>Raw_Data!B4743</f>
        <v>45686</v>
      </c>
      <c r="C4743" t="str">
        <f>Raw_Data!C4743</f>
        <v>CYCLOBENZAPRINE 10 MG TABLE</v>
      </c>
      <c r="D4743" t="str">
        <f>Raw_Data!D4743</f>
        <v>52817033210</v>
      </c>
      <c r="E4743" t="str">
        <f>Raw_Data!E4743</f>
        <v>GIBBS, JON</v>
      </c>
      <c r="F4743" t="str">
        <f>Raw_Data!F4743</f>
        <v>1700896156</v>
      </c>
      <c r="G4743" t="str">
        <f>Raw_Data!H4743</f>
        <v>1</v>
      </c>
      <c r="H4743">
        <f>IFERROR(VLOOKUP(G4743,Store_Map!$A$2:$I$100,3,FALSE),"")</f>
        <v>0</v>
      </c>
      <c r="I4743">
        <f>IFERROR(VLOOKUP(G4743,Store_Map!$A$2:$I$100,4,FALSE),"")</f>
        <v>0</v>
      </c>
      <c r="J4743">
        <f>IFERROR(VLOOKUP(G4743,Store_Map!$A$2:$I$100,5,FALSE),"")</f>
        <v>0</v>
      </c>
      <c r="K4743">
        <f>IFERROR(VLOOKUP(G4743,Store_Map!$A$2:$I$100,6,FALSE),"")</f>
        <v>0</v>
      </c>
      <c r="L4743">
        <f>IFERROR(VLOOKUP(G4743,Store_Map!$A$2:$I$100,7,FALSE),"")</f>
        <v>0</v>
      </c>
      <c r="M4743">
        <f>IFERROR(VLOOKUP(G4743,Store_Map!$A$2:$I$100,8,FALSE),"")</f>
        <v>0</v>
      </c>
      <c r="N4743">
        <f t="shared" si="666"/>
        <v>0</v>
      </c>
      <c r="O4743" t="str">
        <f t="shared" si="667"/>
        <v>PASS</v>
      </c>
      <c r="P4743" t="str">
        <f t="shared" si="668"/>
        <v>PASS</v>
      </c>
      <c r="Q4743" t="str">
        <f t="shared" si="669"/>
        <v>PASS</v>
      </c>
      <c r="R4743" t="str">
        <f t="shared" si="670"/>
        <v>PASS</v>
      </c>
      <c r="S4743" t="str">
        <f t="shared" si="671"/>
        <v>PASS</v>
      </c>
      <c r="T4743">
        <f t="shared" si="672"/>
        <v>100</v>
      </c>
      <c r="U4743" t="str">
        <f t="shared" si="673"/>
        <v>Low</v>
      </c>
      <c r="V4743" t="str">
        <f t="shared" si="674"/>
        <v>Clean</v>
      </c>
    </row>
    <row r="4744" spans="1:22" x14ac:dyDescent="0.3">
      <c r="A4744" t="str">
        <f>Raw_Data!A4744</f>
        <v>16053957</v>
      </c>
      <c r="B4744">
        <f>Raw_Data!B4744</f>
        <v>45686</v>
      </c>
      <c r="C4744" t="str">
        <f>Raw_Data!C4744</f>
        <v>PANTOPRAZOLE SOD DR 40 MG T</v>
      </c>
      <c r="D4744" t="str">
        <f>Raw_Data!D4744</f>
        <v>65862056090</v>
      </c>
      <c r="E4744" t="str">
        <f>Raw_Data!E4744</f>
        <v>GIBBS, JON</v>
      </c>
      <c r="F4744" t="str">
        <f>Raw_Data!F4744</f>
        <v>1700896156</v>
      </c>
      <c r="G4744" t="str">
        <f>Raw_Data!H4744</f>
        <v>1</v>
      </c>
      <c r="H4744">
        <f>IFERROR(VLOOKUP(G4744,Store_Map!$A$2:$I$100,3,FALSE),"")</f>
        <v>0</v>
      </c>
      <c r="I4744">
        <f>IFERROR(VLOOKUP(G4744,Store_Map!$A$2:$I$100,4,FALSE),"")</f>
        <v>0</v>
      </c>
      <c r="J4744">
        <f>IFERROR(VLOOKUP(G4744,Store_Map!$A$2:$I$100,5,FALSE),"")</f>
        <v>0</v>
      </c>
      <c r="K4744">
        <f>IFERROR(VLOOKUP(G4744,Store_Map!$A$2:$I$100,6,FALSE),"")</f>
        <v>0</v>
      </c>
      <c r="L4744">
        <f>IFERROR(VLOOKUP(G4744,Store_Map!$A$2:$I$100,7,FALSE),"")</f>
        <v>0</v>
      </c>
      <c r="M4744">
        <f>IFERROR(VLOOKUP(G4744,Store_Map!$A$2:$I$100,8,FALSE),"")</f>
        <v>0</v>
      </c>
      <c r="N4744">
        <f t="shared" si="666"/>
        <v>0</v>
      </c>
      <c r="O4744" t="str">
        <f t="shared" si="667"/>
        <v>PASS</v>
      </c>
      <c r="P4744" t="str">
        <f t="shared" si="668"/>
        <v>PASS</v>
      </c>
      <c r="Q4744" t="str">
        <f t="shared" si="669"/>
        <v>PASS</v>
      </c>
      <c r="R4744" t="str">
        <f t="shared" si="670"/>
        <v>PASS</v>
      </c>
      <c r="S4744" t="str">
        <f t="shared" si="671"/>
        <v>PASS</v>
      </c>
      <c r="T4744">
        <f t="shared" si="672"/>
        <v>100</v>
      </c>
      <c r="U4744" t="str">
        <f t="shared" si="673"/>
        <v>Low</v>
      </c>
      <c r="V4744" t="str">
        <f t="shared" si="674"/>
        <v>Clean</v>
      </c>
    </row>
    <row r="4745" spans="1:22" x14ac:dyDescent="0.3">
      <c r="A4745" t="str">
        <f>Raw_Data!A4745</f>
        <v>16051190</v>
      </c>
      <c r="B4745">
        <f>Raw_Data!B4745</f>
        <v>45686</v>
      </c>
      <c r="C4745" t="str">
        <f>Raw_Data!C4745</f>
        <v>LEVOCETIRIZINE 5 MG TABLET</v>
      </c>
      <c r="D4745" t="str">
        <f>Raw_Data!D4745</f>
        <v>33342020010</v>
      </c>
      <c r="E4745" t="str">
        <f>Raw_Data!E4745</f>
        <v>GIBBS, JON</v>
      </c>
      <c r="F4745" t="str">
        <f>Raw_Data!F4745</f>
        <v>1700896156</v>
      </c>
      <c r="G4745" t="str">
        <f>Raw_Data!H4745</f>
        <v>1</v>
      </c>
      <c r="H4745">
        <f>IFERROR(VLOOKUP(G4745,Store_Map!$A$2:$I$100,3,FALSE),"")</f>
        <v>0</v>
      </c>
      <c r="I4745">
        <f>IFERROR(VLOOKUP(G4745,Store_Map!$A$2:$I$100,4,FALSE),"")</f>
        <v>0</v>
      </c>
      <c r="J4745">
        <f>IFERROR(VLOOKUP(G4745,Store_Map!$A$2:$I$100,5,FALSE),"")</f>
        <v>0</v>
      </c>
      <c r="K4745">
        <f>IFERROR(VLOOKUP(G4745,Store_Map!$A$2:$I$100,6,FALSE),"")</f>
        <v>0</v>
      </c>
      <c r="L4745">
        <f>IFERROR(VLOOKUP(G4745,Store_Map!$A$2:$I$100,7,FALSE),"")</f>
        <v>0</v>
      </c>
      <c r="M4745">
        <f>IFERROR(VLOOKUP(G4745,Store_Map!$A$2:$I$100,8,FALSE),"")</f>
        <v>0</v>
      </c>
      <c r="N4745">
        <f t="shared" si="666"/>
        <v>0</v>
      </c>
      <c r="O4745" t="str">
        <f t="shared" si="667"/>
        <v>PASS</v>
      </c>
      <c r="P4745" t="str">
        <f t="shared" si="668"/>
        <v>PASS</v>
      </c>
      <c r="Q4745" t="str">
        <f t="shared" si="669"/>
        <v>PASS</v>
      </c>
      <c r="R4745" t="str">
        <f t="shared" si="670"/>
        <v>PASS</v>
      </c>
      <c r="S4745" t="str">
        <f t="shared" si="671"/>
        <v>PASS</v>
      </c>
      <c r="T4745">
        <f t="shared" si="672"/>
        <v>100</v>
      </c>
      <c r="U4745" t="str">
        <f t="shared" si="673"/>
        <v>Low</v>
      </c>
      <c r="V4745" t="str">
        <f t="shared" si="674"/>
        <v>Clean</v>
      </c>
    </row>
    <row r="4746" spans="1:22" x14ac:dyDescent="0.3">
      <c r="A4746" t="str">
        <f>Raw_Data!A4746</f>
        <v>16053958</v>
      </c>
      <c r="B4746">
        <f>Raw_Data!B4746</f>
        <v>45686</v>
      </c>
      <c r="C4746" t="str">
        <f>Raw_Data!C4746</f>
        <v>MONTELUKAST SOD 10 MG TABLE</v>
      </c>
      <c r="D4746" t="str">
        <f>Raw_Data!D4746</f>
        <v>65862057490</v>
      </c>
      <c r="E4746" t="str">
        <f>Raw_Data!E4746</f>
        <v>GIBBS, JON</v>
      </c>
      <c r="F4746" t="str">
        <f>Raw_Data!F4746</f>
        <v>1700896156</v>
      </c>
      <c r="G4746" t="str">
        <f>Raw_Data!H4746</f>
        <v>1</v>
      </c>
      <c r="H4746">
        <f>IFERROR(VLOOKUP(G4746,Store_Map!$A$2:$I$100,3,FALSE),"")</f>
        <v>0</v>
      </c>
      <c r="I4746">
        <f>IFERROR(VLOOKUP(G4746,Store_Map!$A$2:$I$100,4,FALSE),"")</f>
        <v>0</v>
      </c>
      <c r="J4746">
        <f>IFERROR(VLOOKUP(G4746,Store_Map!$A$2:$I$100,5,FALSE),"")</f>
        <v>0</v>
      </c>
      <c r="K4746">
        <f>IFERROR(VLOOKUP(G4746,Store_Map!$A$2:$I$100,6,FALSE),"")</f>
        <v>0</v>
      </c>
      <c r="L4746">
        <f>IFERROR(VLOOKUP(G4746,Store_Map!$A$2:$I$100,7,FALSE),"")</f>
        <v>0</v>
      </c>
      <c r="M4746">
        <f>IFERROR(VLOOKUP(G4746,Store_Map!$A$2:$I$100,8,FALSE),"")</f>
        <v>0</v>
      </c>
      <c r="N4746">
        <f t="shared" si="666"/>
        <v>0</v>
      </c>
      <c r="O4746" t="str">
        <f t="shared" si="667"/>
        <v>PASS</v>
      </c>
      <c r="P4746" t="str">
        <f t="shared" si="668"/>
        <v>PASS</v>
      </c>
      <c r="Q4746" t="str">
        <f t="shared" si="669"/>
        <v>PASS</v>
      </c>
      <c r="R4746" t="str">
        <f t="shared" si="670"/>
        <v>PASS</v>
      </c>
      <c r="S4746" t="str">
        <f t="shared" si="671"/>
        <v>PASS</v>
      </c>
      <c r="T4746">
        <f t="shared" si="672"/>
        <v>100</v>
      </c>
      <c r="U4746" t="str">
        <f t="shared" si="673"/>
        <v>Low</v>
      </c>
      <c r="V4746" t="str">
        <f t="shared" si="674"/>
        <v>Clean</v>
      </c>
    </row>
    <row r="4747" spans="1:22" x14ac:dyDescent="0.3">
      <c r="A4747" t="str">
        <f>Raw_Data!A4747</f>
        <v>16053960</v>
      </c>
      <c r="B4747">
        <f>Raw_Data!B4747</f>
        <v>45686</v>
      </c>
      <c r="C4747" t="str">
        <f>Raw_Data!C4747</f>
        <v>SERTRALINE HCL 50 MG TABLET</v>
      </c>
      <c r="D4747" t="str">
        <f>Raw_Data!D4747</f>
        <v>68180035209</v>
      </c>
      <c r="E4747" t="str">
        <f>Raw_Data!E4747</f>
        <v>GIBBS, JON</v>
      </c>
      <c r="F4747" t="str">
        <f>Raw_Data!F4747</f>
        <v>1700896156</v>
      </c>
      <c r="G4747" t="str">
        <f>Raw_Data!H4747</f>
        <v>1</v>
      </c>
      <c r="H4747">
        <f>IFERROR(VLOOKUP(G4747,Store_Map!$A$2:$I$100,3,FALSE),"")</f>
        <v>0</v>
      </c>
      <c r="I4747">
        <f>IFERROR(VLOOKUP(G4747,Store_Map!$A$2:$I$100,4,FALSE),"")</f>
        <v>0</v>
      </c>
      <c r="J4747">
        <f>IFERROR(VLOOKUP(G4747,Store_Map!$A$2:$I$100,5,FALSE),"")</f>
        <v>0</v>
      </c>
      <c r="K4747">
        <f>IFERROR(VLOOKUP(G4747,Store_Map!$A$2:$I$100,6,FALSE),"")</f>
        <v>0</v>
      </c>
      <c r="L4747">
        <f>IFERROR(VLOOKUP(G4747,Store_Map!$A$2:$I$100,7,FALSE),"")</f>
        <v>0</v>
      </c>
      <c r="M4747">
        <f>IFERROR(VLOOKUP(G4747,Store_Map!$A$2:$I$100,8,FALSE),"")</f>
        <v>0</v>
      </c>
      <c r="N4747">
        <f t="shared" si="666"/>
        <v>0</v>
      </c>
      <c r="O4747" t="str">
        <f t="shared" si="667"/>
        <v>PASS</v>
      </c>
      <c r="P4747" t="str">
        <f t="shared" si="668"/>
        <v>PASS</v>
      </c>
      <c r="Q4747" t="str">
        <f t="shared" si="669"/>
        <v>PASS</v>
      </c>
      <c r="R4747" t="str">
        <f t="shared" si="670"/>
        <v>PASS</v>
      </c>
      <c r="S4747" t="str">
        <f t="shared" si="671"/>
        <v>PASS</v>
      </c>
      <c r="T4747">
        <f t="shared" si="672"/>
        <v>100</v>
      </c>
      <c r="U4747" t="str">
        <f t="shared" si="673"/>
        <v>Low</v>
      </c>
      <c r="V4747" t="str">
        <f t="shared" si="674"/>
        <v>Clean</v>
      </c>
    </row>
    <row r="4748" spans="1:22" x14ac:dyDescent="0.3">
      <c r="A4748" t="str">
        <f>Raw_Data!A4748</f>
        <v>16053255</v>
      </c>
      <c r="B4748">
        <f>Raw_Data!B4748</f>
        <v>45686</v>
      </c>
      <c r="C4748" t="str">
        <f>Raw_Data!C4748</f>
        <v>ASPIRIN EC 81 MG TABLET</v>
      </c>
      <c r="D4748" t="str">
        <f>Raw_Data!D4748</f>
        <v>536123441</v>
      </c>
      <c r="E4748" t="str">
        <f>Raw_Data!E4748</f>
        <v>BYNE, EDMUND</v>
      </c>
      <c r="F4748" t="str">
        <f>Raw_Data!F4748</f>
        <v>1033186648</v>
      </c>
      <c r="G4748" t="str">
        <f>Raw_Data!H4748</f>
        <v>1</v>
      </c>
      <c r="H4748">
        <f>IFERROR(VLOOKUP(G4748,Store_Map!$A$2:$I$100,3,FALSE),"")</f>
        <v>0</v>
      </c>
      <c r="I4748">
        <f>IFERROR(VLOOKUP(G4748,Store_Map!$A$2:$I$100,4,FALSE),"")</f>
        <v>0</v>
      </c>
      <c r="J4748">
        <f>IFERROR(VLOOKUP(G4748,Store_Map!$A$2:$I$100,5,FALSE),"")</f>
        <v>0</v>
      </c>
      <c r="K4748">
        <f>IFERROR(VLOOKUP(G4748,Store_Map!$A$2:$I$100,6,FALSE),"")</f>
        <v>0</v>
      </c>
      <c r="L4748">
        <f>IFERROR(VLOOKUP(G4748,Store_Map!$A$2:$I$100,7,FALSE),"")</f>
        <v>0</v>
      </c>
      <c r="M4748">
        <f>IFERROR(VLOOKUP(G4748,Store_Map!$A$2:$I$100,8,FALSE),"")</f>
        <v>0</v>
      </c>
      <c r="N4748">
        <f t="shared" si="666"/>
        <v>0</v>
      </c>
      <c r="O4748" t="str">
        <f t="shared" si="667"/>
        <v>PASS</v>
      </c>
      <c r="P4748" t="str">
        <f t="shared" si="668"/>
        <v>REVIEW</v>
      </c>
      <c r="Q4748" t="str">
        <f t="shared" si="669"/>
        <v>PASS</v>
      </c>
      <c r="R4748" t="str">
        <f t="shared" si="670"/>
        <v>PASS</v>
      </c>
      <c r="S4748" t="str">
        <f t="shared" si="671"/>
        <v>REVIEW</v>
      </c>
      <c r="T4748">
        <f t="shared" si="672"/>
        <v>90</v>
      </c>
      <c r="U4748" t="str">
        <f t="shared" si="673"/>
        <v>Low</v>
      </c>
      <c r="V4748" t="str">
        <f t="shared" si="674"/>
        <v>Invalid NDC</v>
      </c>
    </row>
    <row r="4749" spans="1:22" x14ac:dyDescent="0.3">
      <c r="A4749" t="str">
        <f>Raw_Data!A4749</f>
        <v>16050207</v>
      </c>
      <c r="B4749">
        <f>Raw_Data!B4749</f>
        <v>45686</v>
      </c>
      <c r="C4749" t="str">
        <f>Raw_Data!C4749</f>
        <v>LORATADINE 10 MG TABLET</v>
      </c>
      <c r="D4749" t="str">
        <f>Raw_Data!D4749</f>
        <v>16571082203</v>
      </c>
      <c r="E4749" t="str">
        <f>Raw_Data!E4749</f>
        <v>BYNE, EDMUND</v>
      </c>
      <c r="F4749" t="str">
        <f>Raw_Data!F4749</f>
        <v>1033186648</v>
      </c>
      <c r="G4749" t="str">
        <f>Raw_Data!H4749</f>
        <v>1</v>
      </c>
      <c r="H4749">
        <f>IFERROR(VLOOKUP(G4749,Store_Map!$A$2:$I$100,3,FALSE),"")</f>
        <v>0</v>
      </c>
      <c r="I4749">
        <f>IFERROR(VLOOKUP(G4749,Store_Map!$A$2:$I$100,4,FALSE),"")</f>
        <v>0</v>
      </c>
      <c r="J4749">
        <f>IFERROR(VLOOKUP(G4749,Store_Map!$A$2:$I$100,5,FALSE),"")</f>
        <v>0</v>
      </c>
      <c r="K4749">
        <f>IFERROR(VLOOKUP(G4749,Store_Map!$A$2:$I$100,6,FALSE),"")</f>
        <v>0</v>
      </c>
      <c r="L4749">
        <f>IFERROR(VLOOKUP(G4749,Store_Map!$A$2:$I$100,7,FALSE),"")</f>
        <v>0</v>
      </c>
      <c r="M4749">
        <f>IFERROR(VLOOKUP(G4749,Store_Map!$A$2:$I$100,8,FALSE),"")</f>
        <v>0</v>
      </c>
      <c r="N4749">
        <f t="shared" si="666"/>
        <v>0</v>
      </c>
      <c r="O4749" t="str">
        <f t="shared" si="667"/>
        <v>PASS</v>
      </c>
      <c r="P4749" t="str">
        <f t="shared" si="668"/>
        <v>PASS</v>
      </c>
      <c r="Q4749" t="str">
        <f t="shared" si="669"/>
        <v>PASS</v>
      </c>
      <c r="R4749" t="str">
        <f t="shared" si="670"/>
        <v>PASS</v>
      </c>
      <c r="S4749" t="str">
        <f t="shared" si="671"/>
        <v>PASS</v>
      </c>
      <c r="T4749">
        <f t="shared" si="672"/>
        <v>100</v>
      </c>
      <c r="U4749" t="str">
        <f t="shared" si="673"/>
        <v>Low</v>
      </c>
      <c r="V4749" t="str">
        <f t="shared" si="674"/>
        <v>Clean</v>
      </c>
    </row>
    <row r="4750" spans="1:22" x14ac:dyDescent="0.3">
      <c r="A4750" t="str">
        <f>Raw_Data!A4750</f>
        <v>16052935</v>
      </c>
      <c r="B4750">
        <f>Raw_Data!B4750</f>
        <v>45686</v>
      </c>
      <c r="C4750" t="str">
        <f>Raw_Data!C4750</f>
        <v>FETZIMA ER 120 MG CAPSULE90</v>
      </c>
      <c r="D4750" t="str">
        <f>Raw_Data!D4750</f>
        <v>456221230</v>
      </c>
      <c r="E4750" t="str">
        <f>Raw_Data!E4750</f>
        <v>SHEPPARD, JAMES</v>
      </c>
      <c r="F4750" t="str">
        <f>Raw_Data!F4750</f>
        <v>1528075835</v>
      </c>
      <c r="G4750" t="str">
        <f>Raw_Data!H4750</f>
        <v>1</v>
      </c>
      <c r="H4750">
        <f>IFERROR(VLOOKUP(G4750,Store_Map!$A$2:$I$100,3,FALSE),"")</f>
        <v>0</v>
      </c>
      <c r="I4750">
        <f>IFERROR(VLOOKUP(G4750,Store_Map!$A$2:$I$100,4,FALSE),"")</f>
        <v>0</v>
      </c>
      <c r="J4750">
        <f>IFERROR(VLOOKUP(G4750,Store_Map!$A$2:$I$100,5,FALSE),"")</f>
        <v>0</v>
      </c>
      <c r="K4750">
        <f>IFERROR(VLOOKUP(G4750,Store_Map!$A$2:$I$100,6,FALSE),"")</f>
        <v>0</v>
      </c>
      <c r="L4750">
        <f>IFERROR(VLOOKUP(G4750,Store_Map!$A$2:$I$100,7,FALSE),"")</f>
        <v>0</v>
      </c>
      <c r="M4750">
        <f>IFERROR(VLOOKUP(G4750,Store_Map!$A$2:$I$100,8,FALSE),"")</f>
        <v>0</v>
      </c>
      <c r="N4750">
        <f t="shared" si="666"/>
        <v>0</v>
      </c>
      <c r="O4750" t="str">
        <f t="shared" si="667"/>
        <v>PASS</v>
      </c>
      <c r="P4750" t="str">
        <f t="shared" si="668"/>
        <v>REVIEW</v>
      </c>
      <c r="Q4750" t="str">
        <f t="shared" si="669"/>
        <v>PASS</v>
      </c>
      <c r="R4750" t="str">
        <f t="shared" si="670"/>
        <v>PASS</v>
      </c>
      <c r="S4750" t="str">
        <f t="shared" si="671"/>
        <v>REVIEW</v>
      </c>
      <c r="T4750">
        <f t="shared" si="672"/>
        <v>90</v>
      </c>
      <c r="U4750" t="str">
        <f t="shared" si="673"/>
        <v>Low</v>
      </c>
      <c r="V4750" t="str">
        <f t="shared" si="674"/>
        <v>Invalid NDC</v>
      </c>
    </row>
    <row r="4751" spans="1:22" x14ac:dyDescent="0.3">
      <c r="A4751" t="str">
        <f>Raw_Data!A4751</f>
        <v>14003095</v>
      </c>
      <c r="B4751">
        <f>Raw_Data!B4751</f>
        <v>45686</v>
      </c>
      <c r="C4751" t="str">
        <f>Raw_Data!C4751</f>
        <v>ZOLPIDEM TARTRATE 10 MG TAB</v>
      </c>
      <c r="D4751" t="str">
        <f>Raw_Data!D4751</f>
        <v>13668000801</v>
      </c>
      <c r="E4751" t="str">
        <f>Raw_Data!E4751</f>
        <v>GIBBS, JON</v>
      </c>
      <c r="F4751" t="str">
        <f>Raw_Data!F4751</f>
        <v>1700896156</v>
      </c>
      <c r="G4751" t="str">
        <f>Raw_Data!H4751</f>
        <v>1</v>
      </c>
      <c r="H4751">
        <f>IFERROR(VLOOKUP(G4751,Store_Map!$A$2:$I$100,3,FALSE),"")</f>
        <v>0</v>
      </c>
      <c r="I4751">
        <f>IFERROR(VLOOKUP(G4751,Store_Map!$A$2:$I$100,4,FALSE),"")</f>
        <v>0</v>
      </c>
      <c r="J4751">
        <f>IFERROR(VLOOKUP(G4751,Store_Map!$A$2:$I$100,5,FALSE),"")</f>
        <v>0</v>
      </c>
      <c r="K4751">
        <f>IFERROR(VLOOKUP(G4751,Store_Map!$A$2:$I$100,6,FALSE),"")</f>
        <v>0</v>
      </c>
      <c r="L4751">
        <f>IFERROR(VLOOKUP(G4751,Store_Map!$A$2:$I$100,7,FALSE),"")</f>
        <v>0</v>
      </c>
      <c r="M4751">
        <f>IFERROR(VLOOKUP(G4751,Store_Map!$A$2:$I$100,8,FALSE),"")</f>
        <v>0</v>
      </c>
      <c r="N4751">
        <f t="shared" si="666"/>
        <v>0</v>
      </c>
      <c r="O4751" t="str">
        <f t="shared" si="667"/>
        <v>PASS</v>
      </c>
      <c r="P4751" t="str">
        <f t="shared" si="668"/>
        <v>PASS</v>
      </c>
      <c r="Q4751" t="str">
        <f t="shared" si="669"/>
        <v>PASS</v>
      </c>
      <c r="R4751" t="str">
        <f t="shared" si="670"/>
        <v>PASS</v>
      </c>
      <c r="S4751" t="str">
        <f t="shared" si="671"/>
        <v>PASS</v>
      </c>
      <c r="T4751">
        <f t="shared" si="672"/>
        <v>100</v>
      </c>
      <c r="U4751" t="str">
        <f t="shared" si="673"/>
        <v>Low</v>
      </c>
      <c r="V4751" t="str">
        <f t="shared" si="674"/>
        <v>Clean</v>
      </c>
    </row>
    <row r="4752" spans="1:22" x14ac:dyDescent="0.3">
      <c r="A4752" t="str">
        <f>Raw_Data!A4752</f>
        <v>16052947</v>
      </c>
      <c r="B4752">
        <f>Raw_Data!B4752</f>
        <v>45686</v>
      </c>
      <c r="C4752" t="str">
        <f>Raw_Data!C4752</f>
        <v>NURTEC ODT 75 MG TABLET</v>
      </c>
      <c r="D4752" t="str">
        <f>Raw_Data!D4752</f>
        <v>72618300002</v>
      </c>
      <c r="E4752" t="str">
        <f>Raw_Data!E4752</f>
        <v>SHEPPARD, JAMES</v>
      </c>
      <c r="F4752" t="str">
        <f>Raw_Data!F4752</f>
        <v>1528075835</v>
      </c>
      <c r="G4752" t="str">
        <f>Raw_Data!H4752</f>
        <v>1</v>
      </c>
      <c r="H4752">
        <f>IFERROR(VLOOKUP(G4752,Store_Map!$A$2:$I$100,3,FALSE),"")</f>
        <v>0</v>
      </c>
      <c r="I4752">
        <f>IFERROR(VLOOKUP(G4752,Store_Map!$A$2:$I$100,4,FALSE),"")</f>
        <v>0</v>
      </c>
      <c r="J4752">
        <f>IFERROR(VLOOKUP(G4752,Store_Map!$A$2:$I$100,5,FALSE),"")</f>
        <v>0</v>
      </c>
      <c r="K4752">
        <f>IFERROR(VLOOKUP(G4752,Store_Map!$A$2:$I$100,6,FALSE),"")</f>
        <v>0</v>
      </c>
      <c r="L4752">
        <f>IFERROR(VLOOKUP(G4752,Store_Map!$A$2:$I$100,7,FALSE),"")</f>
        <v>0</v>
      </c>
      <c r="M4752">
        <f>IFERROR(VLOOKUP(G4752,Store_Map!$A$2:$I$100,8,FALSE),"")</f>
        <v>0</v>
      </c>
      <c r="N4752">
        <f t="shared" si="666"/>
        <v>0</v>
      </c>
      <c r="O4752" t="str">
        <f t="shared" si="667"/>
        <v>PASS</v>
      </c>
      <c r="P4752" t="str">
        <f t="shared" si="668"/>
        <v>PASS</v>
      </c>
      <c r="Q4752" t="str">
        <f t="shared" si="669"/>
        <v>PASS</v>
      </c>
      <c r="R4752" t="str">
        <f t="shared" si="670"/>
        <v>PASS</v>
      </c>
      <c r="S4752" t="str">
        <f t="shared" si="671"/>
        <v>PASS</v>
      </c>
      <c r="T4752">
        <f t="shared" si="672"/>
        <v>100</v>
      </c>
      <c r="U4752" t="str">
        <f t="shared" si="673"/>
        <v>Low</v>
      </c>
      <c r="V4752" t="str">
        <f t="shared" si="674"/>
        <v>Clean</v>
      </c>
    </row>
    <row r="4753" spans="1:22" x14ac:dyDescent="0.3">
      <c r="A4753" t="str">
        <f>Raw_Data!A4753</f>
        <v>16052948</v>
      </c>
      <c r="B4753">
        <f>Raw_Data!B4753</f>
        <v>45686</v>
      </c>
      <c r="C4753" t="str">
        <f>Raw_Data!C4753</f>
        <v>GABAPENTIN 800 MG TABLET</v>
      </c>
      <c r="D4753" t="str">
        <f>Raw_Data!D4753</f>
        <v>71093011204</v>
      </c>
      <c r="E4753" t="str">
        <f>Raw_Data!E4753</f>
        <v>SHEPPARD, JAMES</v>
      </c>
      <c r="F4753" t="str">
        <f>Raw_Data!F4753</f>
        <v>1528075835</v>
      </c>
      <c r="G4753" t="str">
        <f>Raw_Data!H4753</f>
        <v>1</v>
      </c>
      <c r="H4753">
        <f>IFERROR(VLOOKUP(G4753,Store_Map!$A$2:$I$100,3,FALSE),"")</f>
        <v>0</v>
      </c>
      <c r="I4753">
        <f>IFERROR(VLOOKUP(G4753,Store_Map!$A$2:$I$100,4,FALSE),"")</f>
        <v>0</v>
      </c>
      <c r="J4753">
        <f>IFERROR(VLOOKUP(G4753,Store_Map!$A$2:$I$100,5,FALSE),"")</f>
        <v>0</v>
      </c>
      <c r="K4753">
        <f>IFERROR(VLOOKUP(G4753,Store_Map!$A$2:$I$100,6,FALSE),"")</f>
        <v>0</v>
      </c>
      <c r="L4753">
        <f>IFERROR(VLOOKUP(G4753,Store_Map!$A$2:$I$100,7,FALSE),"")</f>
        <v>0</v>
      </c>
      <c r="M4753">
        <f>IFERROR(VLOOKUP(G4753,Store_Map!$A$2:$I$100,8,FALSE),"")</f>
        <v>0</v>
      </c>
      <c r="N4753">
        <f t="shared" si="666"/>
        <v>0</v>
      </c>
      <c r="O4753" t="str">
        <f t="shared" si="667"/>
        <v>PASS</v>
      </c>
      <c r="P4753" t="str">
        <f t="shared" si="668"/>
        <v>PASS</v>
      </c>
      <c r="Q4753" t="str">
        <f t="shared" si="669"/>
        <v>PASS</v>
      </c>
      <c r="R4753" t="str">
        <f t="shared" si="670"/>
        <v>PASS</v>
      </c>
      <c r="S4753" t="str">
        <f t="shared" si="671"/>
        <v>PASS</v>
      </c>
      <c r="T4753">
        <f t="shared" si="672"/>
        <v>100</v>
      </c>
      <c r="U4753" t="str">
        <f t="shared" si="673"/>
        <v>Low</v>
      </c>
      <c r="V4753" t="str">
        <f t="shared" si="674"/>
        <v>Clean</v>
      </c>
    </row>
    <row r="4754" spans="1:22" x14ac:dyDescent="0.3">
      <c r="A4754" t="str">
        <f>Raw_Data!A4754</f>
        <v>16052940</v>
      </c>
      <c r="B4754">
        <f>Raw_Data!B4754</f>
        <v>45686</v>
      </c>
      <c r="C4754" t="str">
        <f>Raw_Data!C4754</f>
        <v>BUPROPION HCL XL 150 MG TAB</v>
      </c>
      <c r="D4754" t="str">
        <f>Raw_Data!D4754</f>
        <v>68180031909</v>
      </c>
      <c r="E4754" t="str">
        <f>Raw_Data!E4754</f>
        <v>SHEPPARD, JAMES</v>
      </c>
      <c r="F4754" t="str">
        <f>Raw_Data!F4754</f>
        <v>1528075835</v>
      </c>
      <c r="G4754" t="str">
        <f>Raw_Data!H4754</f>
        <v>1</v>
      </c>
      <c r="H4754">
        <f>IFERROR(VLOOKUP(G4754,Store_Map!$A$2:$I$100,3,FALSE),"")</f>
        <v>0</v>
      </c>
      <c r="I4754">
        <f>IFERROR(VLOOKUP(G4754,Store_Map!$A$2:$I$100,4,FALSE),"")</f>
        <v>0</v>
      </c>
      <c r="J4754">
        <f>IFERROR(VLOOKUP(G4754,Store_Map!$A$2:$I$100,5,FALSE),"")</f>
        <v>0</v>
      </c>
      <c r="K4754">
        <f>IFERROR(VLOOKUP(G4754,Store_Map!$A$2:$I$100,6,FALSE),"")</f>
        <v>0</v>
      </c>
      <c r="L4754">
        <f>IFERROR(VLOOKUP(G4754,Store_Map!$A$2:$I$100,7,FALSE),"")</f>
        <v>0</v>
      </c>
      <c r="M4754">
        <f>IFERROR(VLOOKUP(G4754,Store_Map!$A$2:$I$100,8,FALSE),"")</f>
        <v>0</v>
      </c>
      <c r="N4754">
        <f t="shared" si="666"/>
        <v>0</v>
      </c>
      <c r="O4754" t="str">
        <f t="shared" si="667"/>
        <v>PASS</v>
      </c>
      <c r="P4754" t="str">
        <f t="shared" si="668"/>
        <v>PASS</v>
      </c>
      <c r="Q4754" t="str">
        <f t="shared" si="669"/>
        <v>PASS</v>
      </c>
      <c r="R4754" t="str">
        <f t="shared" si="670"/>
        <v>PASS</v>
      </c>
      <c r="S4754" t="str">
        <f t="shared" si="671"/>
        <v>PASS</v>
      </c>
      <c r="T4754">
        <f t="shared" si="672"/>
        <v>100</v>
      </c>
      <c r="U4754" t="str">
        <f t="shared" si="673"/>
        <v>Low</v>
      </c>
      <c r="V4754" t="str">
        <f t="shared" si="674"/>
        <v>Clean</v>
      </c>
    </row>
    <row r="4755" spans="1:22" x14ac:dyDescent="0.3">
      <c r="A4755" t="str">
        <f>Raw_Data!A4755</f>
        <v>16052941</v>
      </c>
      <c r="B4755">
        <f>Raw_Data!B4755</f>
        <v>45686</v>
      </c>
      <c r="C4755" t="str">
        <f>Raw_Data!C4755</f>
        <v>BUPROPION HCL XL 300 MG TAB</v>
      </c>
      <c r="D4755" t="str">
        <f>Raw_Data!D4755</f>
        <v>68180032009</v>
      </c>
      <c r="E4755" t="str">
        <f>Raw_Data!E4755</f>
        <v>SHEPPARD, JAMES</v>
      </c>
      <c r="F4755" t="str">
        <f>Raw_Data!F4755</f>
        <v>1528075835</v>
      </c>
      <c r="G4755" t="str">
        <f>Raw_Data!H4755</f>
        <v>1</v>
      </c>
      <c r="H4755">
        <f>IFERROR(VLOOKUP(G4755,Store_Map!$A$2:$I$100,3,FALSE),"")</f>
        <v>0</v>
      </c>
      <c r="I4755">
        <f>IFERROR(VLOOKUP(G4755,Store_Map!$A$2:$I$100,4,FALSE),"")</f>
        <v>0</v>
      </c>
      <c r="J4755">
        <f>IFERROR(VLOOKUP(G4755,Store_Map!$A$2:$I$100,5,FALSE),"")</f>
        <v>0</v>
      </c>
      <c r="K4755">
        <f>IFERROR(VLOOKUP(G4755,Store_Map!$A$2:$I$100,6,FALSE),"")</f>
        <v>0</v>
      </c>
      <c r="L4755">
        <f>IFERROR(VLOOKUP(G4755,Store_Map!$A$2:$I$100,7,FALSE),"")</f>
        <v>0</v>
      </c>
      <c r="M4755">
        <f>IFERROR(VLOOKUP(G4755,Store_Map!$A$2:$I$100,8,FALSE),"")</f>
        <v>0</v>
      </c>
      <c r="N4755">
        <f t="shared" si="666"/>
        <v>0</v>
      </c>
      <c r="O4755" t="str">
        <f t="shared" si="667"/>
        <v>PASS</v>
      </c>
      <c r="P4755" t="str">
        <f t="shared" si="668"/>
        <v>PASS</v>
      </c>
      <c r="Q4755" t="str">
        <f t="shared" si="669"/>
        <v>PASS</v>
      </c>
      <c r="R4755" t="str">
        <f t="shared" si="670"/>
        <v>PASS</v>
      </c>
      <c r="S4755" t="str">
        <f t="shared" si="671"/>
        <v>PASS</v>
      </c>
      <c r="T4755">
        <f t="shared" si="672"/>
        <v>100</v>
      </c>
      <c r="U4755" t="str">
        <f t="shared" si="673"/>
        <v>Low</v>
      </c>
      <c r="V4755" t="str">
        <f t="shared" si="674"/>
        <v>Clean</v>
      </c>
    </row>
    <row r="4756" spans="1:22" x14ac:dyDescent="0.3">
      <c r="A4756" t="str">
        <f>Raw_Data!A4756</f>
        <v>16052930</v>
      </c>
      <c r="B4756">
        <f>Raw_Data!B4756</f>
        <v>45686</v>
      </c>
      <c r="C4756" t="str">
        <f>Raw_Data!C4756</f>
        <v>METHOTREXATE 2.5 MG TABLET</v>
      </c>
      <c r="D4756" t="str">
        <f>Raw_Data!D4756</f>
        <v>555057202</v>
      </c>
      <c r="E4756" t="str">
        <f>Raw_Data!E4756</f>
        <v>FIELD, RICHARD</v>
      </c>
      <c r="F4756" t="str">
        <f>Raw_Data!F4756</f>
        <v>1689632093</v>
      </c>
      <c r="G4756" t="str">
        <f>Raw_Data!H4756</f>
        <v>1</v>
      </c>
      <c r="H4756">
        <f>IFERROR(VLOOKUP(G4756,Store_Map!$A$2:$I$100,3,FALSE),"")</f>
        <v>0</v>
      </c>
      <c r="I4756">
        <f>IFERROR(VLOOKUP(G4756,Store_Map!$A$2:$I$100,4,FALSE),"")</f>
        <v>0</v>
      </c>
      <c r="J4756">
        <f>IFERROR(VLOOKUP(G4756,Store_Map!$A$2:$I$100,5,FALSE),"")</f>
        <v>0</v>
      </c>
      <c r="K4756">
        <f>IFERROR(VLOOKUP(G4756,Store_Map!$A$2:$I$100,6,FALSE),"")</f>
        <v>0</v>
      </c>
      <c r="L4756">
        <f>IFERROR(VLOOKUP(G4756,Store_Map!$A$2:$I$100,7,FALSE),"")</f>
        <v>0</v>
      </c>
      <c r="M4756">
        <f>IFERROR(VLOOKUP(G4756,Store_Map!$A$2:$I$100,8,FALSE),"")</f>
        <v>0</v>
      </c>
      <c r="N4756">
        <f t="shared" si="666"/>
        <v>0</v>
      </c>
      <c r="O4756" t="str">
        <f t="shared" si="667"/>
        <v>PASS</v>
      </c>
      <c r="P4756" t="str">
        <f t="shared" si="668"/>
        <v>REVIEW</v>
      </c>
      <c r="Q4756" t="str">
        <f t="shared" si="669"/>
        <v>PASS</v>
      </c>
      <c r="R4756" t="str">
        <f t="shared" si="670"/>
        <v>PASS</v>
      </c>
      <c r="S4756" t="str">
        <f t="shared" si="671"/>
        <v>REVIEW</v>
      </c>
      <c r="T4756">
        <f t="shared" si="672"/>
        <v>90</v>
      </c>
      <c r="U4756" t="str">
        <f t="shared" si="673"/>
        <v>Low</v>
      </c>
      <c r="V4756" t="str">
        <f t="shared" si="674"/>
        <v>Invalid NDC</v>
      </c>
    </row>
    <row r="4757" spans="1:22" x14ac:dyDescent="0.3">
      <c r="A4757" t="str">
        <f>Raw_Data!A4757</f>
        <v>16052946</v>
      </c>
      <c r="B4757">
        <f>Raw_Data!B4757</f>
        <v>45686</v>
      </c>
      <c r="C4757" t="str">
        <f>Raw_Data!C4757</f>
        <v>RESTASIS 0.05% EYE EMULSION</v>
      </c>
      <c r="D4757" t="str">
        <f>Raw_Data!D4757</f>
        <v>23916360</v>
      </c>
      <c r="E4757" t="str">
        <f>Raw_Data!E4757</f>
        <v>SHEPPARD, JAMES</v>
      </c>
      <c r="F4757" t="str">
        <f>Raw_Data!F4757</f>
        <v>1528075835</v>
      </c>
      <c r="G4757" t="str">
        <f>Raw_Data!H4757</f>
        <v>1</v>
      </c>
      <c r="H4757">
        <f>IFERROR(VLOOKUP(G4757,Store_Map!$A$2:$I$100,3,FALSE),"")</f>
        <v>0</v>
      </c>
      <c r="I4757">
        <f>IFERROR(VLOOKUP(G4757,Store_Map!$A$2:$I$100,4,FALSE),"")</f>
        <v>0</v>
      </c>
      <c r="J4757">
        <f>IFERROR(VLOOKUP(G4757,Store_Map!$A$2:$I$100,5,FALSE),"")</f>
        <v>0</v>
      </c>
      <c r="K4757">
        <f>IFERROR(VLOOKUP(G4757,Store_Map!$A$2:$I$100,6,FALSE),"")</f>
        <v>0</v>
      </c>
      <c r="L4757">
        <f>IFERROR(VLOOKUP(G4757,Store_Map!$A$2:$I$100,7,FALSE),"")</f>
        <v>0</v>
      </c>
      <c r="M4757">
        <f>IFERROR(VLOOKUP(G4757,Store_Map!$A$2:$I$100,8,FALSE),"")</f>
        <v>0</v>
      </c>
      <c r="N4757">
        <f t="shared" si="666"/>
        <v>0</v>
      </c>
      <c r="O4757" t="str">
        <f t="shared" si="667"/>
        <v>PASS</v>
      </c>
      <c r="P4757" t="str">
        <f t="shared" si="668"/>
        <v>REVIEW</v>
      </c>
      <c r="Q4757" t="str">
        <f t="shared" si="669"/>
        <v>PASS</v>
      </c>
      <c r="R4757" t="str">
        <f t="shared" si="670"/>
        <v>PASS</v>
      </c>
      <c r="S4757" t="str">
        <f t="shared" si="671"/>
        <v>REVIEW</v>
      </c>
      <c r="T4757">
        <f t="shared" si="672"/>
        <v>90</v>
      </c>
      <c r="U4757" t="str">
        <f t="shared" si="673"/>
        <v>Low</v>
      </c>
      <c r="V4757" t="str">
        <f t="shared" si="674"/>
        <v>Invalid NDC</v>
      </c>
    </row>
    <row r="4758" spans="1:22" x14ac:dyDescent="0.3">
      <c r="A4758" t="str">
        <f>Raw_Data!A4758</f>
        <v>16055672</v>
      </c>
      <c r="B4758">
        <f>Raw_Data!B4758</f>
        <v>45686</v>
      </c>
      <c r="C4758" t="str">
        <f>Raw_Data!C4758</f>
        <v>PAXLOVID 300-100 MG DOSE PA</v>
      </c>
      <c r="D4758" t="str">
        <f>Raw_Data!D4758</f>
        <v>69532130</v>
      </c>
      <c r="E4758" t="str">
        <f>Raw_Data!E4758</f>
        <v>SHEPPARD, JAMES</v>
      </c>
      <c r="F4758" t="str">
        <f>Raw_Data!F4758</f>
        <v>1528075835</v>
      </c>
      <c r="G4758" t="str">
        <f>Raw_Data!H4758</f>
        <v>1</v>
      </c>
      <c r="H4758">
        <f>IFERROR(VLOOKUP(G4758,Store_Map!$A$2:$I$100,3,FALSE),"")</f>
        <v>0</v>
      </c>
      <c r="I4758">
        <f>IFERROR(VLOOKUP(G4758,Store_Map!$A$2:$I$100,4,FALSE),"")</f>
        <v>0</v>
      </c>
      <c r="J4758">
        <f>IFERROR(VLOOKUP(G4758,Store_Map!$A$2:$I$100,5,FALSE),"")</f>
        <v>0</v>
      </c>
      <c r="K4758">
        <f>IFERROR(VLOOKUP(G4758,Store_Map!$A$2:$I$100,6,FALSE),"")</f>
        <v>0</v>
      </c>
      <c r="L4758">
        <f>IFERROR(VLOOKUP(G4758,Store_Map!$A$2:$I$100,7,FALSE),"")</f>
        <v>0</v>
      </c>
      <c r="M4758">
        <f>IFERROR(VLOOKUP(G4758,Store_Map!$A$2:$I$100,8,FALSE),"")</f>
        <v>0</v>
      </c>
      <c r="N4758">
        <f t="shared" si="666"/>
        <v>0</v>
      </c>
      <c r="O4758" t="str">
        <f t="shared" si="667"/>
        <v>PASS</v>
      </c>
      <c r="P4758" t="str">
        <f t="shared" si="668"/>
        <v>REVIEW</v>
      </c>
      <c r="Q4758" t="str">
        <f t="shared" si="669"/>
        <v>PASS</v>
      </c>
      <c r="R4758" t="str">
        <f t="shared" si="670"/>
        <v>PASS</v>
      </c>
      <c r="S4758" t="str">
        <f t="shared" si="671"/>
        <v>REVIEW</v>
      </c>
      <c r="T4758">
        <f t="shared" si="672"/>
        <v>90</v>
      </c>
      <c r="U4758" t="str">
        <f t="shared" si="673"/>
        <v>Low</v>
      </c>
      <c r="V4758" t="str">
        <f t="shared" si="674"/>
        <v>Invalid NDC</v>
      </c>
    </row>
    <row r="4759" spans="1:22" x14ac:dyDescent="0.3">
      <c r="A4759" t="str">
        <f>Raw_Data!A4759</f>
        <v>16053577</v>
      </c>
      <c r="B4759">
        <f>Raw_Data!B4759</f>
        <v>45687</v>
      </c>
      <c r="C4759" t="str">
        <f>Raw_Data!C4759</f>
        <v>LISINOPRIL 10 MG TABLET</v>
      </c>
      <c r="D4759" t="str">
        <f>Raw_Data!D4759</f>
        <v>68180098001</v>
      </c>
      <c r="E4759" t="str">
        <f>Raw_Data!E4759</f>
        <v>GIBBS, JON</v>
      </c>
      <c r="F4759" t="str">
        <f>Raw_Data!F4759</f>
        <v>1700896156</v>
      </c>
      <c r="G4759" t="str">
        <f>Raw_Data!H4759</f>
        <v>1</v>
      </c>
      <c r="H4759">
        <f>IFERROR(VLOOKUP(G4759,Store_Map!$A$2:$I$100,3,FALSE),"")</f>
        <v>0</v>
      </c>
      <c r="I4759">
        <f>IFERROR(VLOOKUP(G4759,Store_Map!$A$2:$I$100,4,FALSE),"")</f>
        <v>0</v>
      </c>
      <c r="J4759">
        <f>IFERROR(VLOOKUP(G4759,Store_Map!$A$2:$I$100,5,FALSE),"")</f>
        <v>0</v>
      </c>
      <c r="K4759">
        <f>IFERROR(VLOOKUP(G4759,Store_Map!$A$2:$I$100,6,FALSE),"")</f>
        <v>0</v>
      </c>
      <c r="L4759">
        <f>IFERROR(VLOOKUP(G4759,Store_Map!$A$2:$I$100,7,FALSE),"")</f>
        <v>0</v>
      </c>
      <c r="M4759">
        <f>IFERROR(VLOOKUP(G4759,Store_Map!$A$2:$I$100,8,FALSE),"")</f>
        <v>0</v>
      </c>
      <c r="N4759">
        <f t="shared" si="666"/>
        <v>0</v>
      </c>
      <c r="O4759" t="str">
        <f t="shared" si="667"/>
        <v>PASS</v>
      </c>
      <c r="P4759" t="str">
        <f t="shared" si="668"/>
        <v>PASS</v>
      </c>
      <c r="Q4759" t="str">
        <f t="shared" si="669"/>
        <v>PASS</v>
      </c>
      <c r="R4759" t="str">
        <f t="shared" si="670"/>
        <v>PASS</v>
      </c>
      <c r="S4759" t="str">
        <f t="shared" si="671"/>
        <v>PASS</v>
      </c>
      <c r="T4759">
        <f t="shared" si="672"/>
        <v>100</v>
      </c>
      <c r="U4759" t="str">
        <f t="shared" si="673"/>
        <v>Low</v>
      </c>
      <c r="V4759" t="str">
        <f t="shared" si="674"/>
        <v>Clean</v>
      </c>
    </row>
    <row r="4760" spans="1:22" x14ac:dyDescent="0.3">
      <c r="A4760" t="str">
        <f>Raw_Data!A4760</f>
        <v>16055678</v>
      </c>
      <c r="B4760">
        <f>Raw_Data!B4760</f>
        <v>45687</v>
      </c>
      <c r="C4760" t="str">
        <f>Raw_Data!C4760</f>
        <v>AMLODIPINE BESYLATE 10 MG T</v>
      </c>
      <c r="D4760" t="str">
        <f>Raw_Data!D4760</f>
        <v>69097012805</v>
      </c>
      <c r="E4760" t="str">
        <f>Raw_Data!E4760</f>
        <v>GIBBS, JON</v>
      </c>
      <c r="F4760" t="str">
        <f>Raw_Data!F4760</f>
        <v>1700896156</v>
      </c>
      <c r="G4760" t="str">
        <f>Raw_Data!H4760</f>
        <v>1</v>
      </c>
      <c r="H4760">
        <f>IFERROR(VLOOKUP(G4760,Store_Map!$A$2:$I$100,3,FALSE),"")</f>
        <v>0</v>
      </c>
      <c r="I4760">
        <f>IFERROR(VLOOKUP(G4760,Store_Map!$A$2:$I$100,4,FALSE),"")</f>
        <v>0</v>
      </c>
      <c r="J4760">
        <f>IFERROR(VLOOKUP(G4760,Store_Map!$A$2:$I$100,5,FALSE),"")</f>
        <v>0</v>
      </c>
      <c r="K4760">
        <f>IFERROR(VLOOKUP(G4760,Store_Map!$A$2:$I$100,6,FALSE),"")</f>
        <v>0</v>
      </c>
      <c r="L4760">
        <f>IFERROR(VLOOKUP(G4760,Store_Map!$A$2:$I$100,7,FALSE),"")</f>
        <v>0</v>
      </c>
      <c r="M4760">
        <f>IFERROR(VLOOKUP(G4760,Store_Map!$A$2:$I$100,8,FALSE),"")</f>
        <v>0</v>
      </c>
      <c r="N4760">
        <f t="shared" si="666"/>
        <v>0</v>
      </c>
      <c r="O4760" t="str">
        <f t="shared" si="667"/>
        <v>PASS</v>
      </c>
      <c r="P4760" t="str">
        <f t="shared" si="668"/>
        <v>PASS</v>
      </c>
      <c r="Q4760" t="str">
        <f t="shared" si="669"/>
        <v>PASS</v>
      </c>
      <c r="R4760" t="str">
        <f t="shared" si="670"/>
        <v>PASS</v>
      </c>
      <c r="S4760" t="str">
        <f t="shared" si="671"/>
        <v>PASS</v>
      </c>
      <c r="T4760">
        <f t="shared" si="672"/>
        <v>100</v>
      </c>
      <c r="U4760" t="str">
        <f t="shared" si="673"/>
        <v>Low</v>
      </c>
      <c r="V4760" t="str">
        <f t="shared" si="674"/>
        <v>Clean</v>
      </c>
    </row>
    <row r="4761" spans="1:22" x14ac:dyDescent="0.3">
      <c r="A4761" t="str">
        <f>Raw_Data!A4761</f>
        <v>16055683</v>
      </c>
      <c r="B4761">
        <f>Raw_Data!B4761</f>
        <v>45687</v>
      </c>
      <c r="C4761" t="str">
        <f>Raw_Data!C4761</f>
        <v>TRAZODONE 50 MG TABLET</v>
      </c>
      <c r="D4761" t="str">
        <f>Raw_Data!D4761</f>
        <v>68382080501</v>
      </c>
      <c r="E4761" t="str">
        <f>Raw_Data!E4761</f>
        <v>GIBBS, JON</v>
      </c>
      <c r="F4761" t="str">
        <f>Raw_Data!F4761</f>
        <v>1700896156</v>
      </c>
      <c r="G4761" t="str">
        <f>Raw_Data!H4761</f>
        <v>1</v>
      </c>
      <c r="H4761">
        <f>IFERROR(VLOOKUP(G4761,Store_Map!$A$2:$I$100,3,FALSE),"")</f>
        <v>0</v>
      </c>
      <c r="I4761">
        <f>IFERROR(VLOOKUP(G4761,Store_Map!$A$2:$I$100,4,FALSE),"")</f>
        <v>0</v>
      </c>
      <c r="J4761">
        <f>IFERROR(VLOOKUP(G4761,Store_Map!$A$2:$I$100,5,FALSE),"")</f>
        <v>0</v>
      </c>
      <c r="K4761">
        <f>IFERROR(VLOOKUP(G4761,Store_Map!$A$2:$I$100,6,FALSE),"")</f>
        <v>0</v>
      </c>
      <c r="L4761">
        <f>IFERROR(VLOOKUP(G4761,Store_Map!$A$2:$I$100,7,FALSE),"")</f>
        <v>0</v>
      </c>
      <c r="M4761">
        <f>IFERROR(VLOOKUP(G4761,Store_Map!$A$2:$I$100,8,FALSE),"")</f>
        <v>0</v>
      </c>
      <c r="N4761">
        <f t="shared" si="666"/>
        <v>0</v>
      </c>
      <c r="O4761" t="str">
        <f t="shared" si="667"/>
        <v>PASS</v>
      </c>
      <c r="P4761" t="str">
        <f t="shared" si="668"/>
        <v>PASS</v>
      </c>
      <c r="Q4761" t="str">
        <f t="shared" si="669"/>
        <v>PASS</v>
      </c>
      <c r="R4761" t="str">
        <f t="shared" si="670"/>
        <v>PASS</v>
      </c>
      <c r="S4761" t="str">
        <f t="shared" si="671"/>
        <v>PASS</v>
      </c>
      <c r="T4761">
        <f t="shared" si="672"/>
        <v>100</v>
      </c>
      <c r="U4761" t="str">
        <f t="shared" si="673"/>
        <v>Low</v>
      </c>
      <c r="V4761" t="str">
        <f t="shared" si="674"/>
        <v>Clean</v>
      </c>
    </row>
    <row r="4762" spans="1:22" x14ac:dyDescent="0.3">
      <c r="A4762" t="str">
        <f>Raw_Data!A4762</f>
        <v>14003160</v>
      </c>
      <c r="B4762">
        <f>Raw_Data!B4762</f>
        <v>45687</v>
      </c>
      <c r="C4762" t="str">
        <f>Raw_Data!C4762</f>
        <v>PHENTERMINE 37.5 MG TABLET</v>
      </c>
      <c r="D4762" t="str">
        <f>Raw_Data!D4762</f>
        <v>10702002501</v>
      </c>
      <c r="E4762" t="str">
        <f>Raw_Data!E4762</f>
        <v>BYNE, EDMUND</v>
      </c>
      <c r="F4762" t="str">
        <f>Raw_Data!F4762</f>
        <v>1033186648</v>
      </c>
      <c r="G4762" t="str">
        <f>Raw_Data!H4762</f>
        <v>1</v>
      </c>
      <c r="H4762">
        <f>IFERROR(VLOOKUP(G4762,Store_Map!$A$2:$I$100,3,FALSE),"")</f>
        <v>0</v>
      </c>
      <c r="I4762">
        <f>IFERROR(VLOOKUP(G4762,Store_Map!$A$2:$I$100,4,FALSE),"")</f>
        <v>0</v>
      </c>
      <c r="J4762">
        <f>IFERROR(VLOOKUP(G4762,Store_Map!$A$2:$I$100,5,FALSE),"")</f>
        <v>0</v>
      </c>
      <c r="K4762">
        <f>IFERROR(VLOOKUP(G4762,Store_Map!$A$2:$I$100,6,FALSE),"")</f>
        <v>0</v>
      </c>
      <c r="L4762">
        <f>IFERROR(VLOOKUP(G4762,Store_Map!$A$2:$I$100,7,FALSE),"")</f>
        <v>0</v>
      </c>
      <c r="M4762">
        <f>IFERROR(VLOOKUP(G4762,Store_Map!$A$2:$I$100,8,FALSE),"")</f>
        <v>0</v>
      </c>
      <c r="N4762">
        <f t="shared" si="666"/>
        <v>0</v>
      </c>
      <c r="O4762" t="str">
        <f t="shared" si="667"/>
        <v>PASS</v>
      </c>
      <c r="P4762" t="str">
        <f t="shared" si="668"/>
        <v>PASS</v>
      </c>
      <c r="Q4762" t="str">
        <f t="shared" si="669"/>
        <v>PASS</v>
      </c>
      <c r="R4762" t="str">
        <f t="shared" si="670"/>
        <v>PASS</v>
      </c>
      <c r="S4762" t="str">
        <f t="shared" si="671"/>
        <v>PASS</v>
      </c>
      <c r="T4762">
        <f t="shared" si="672"/>
        <v>100</v>
      </c>
      <c r="U4762" t="str">
        <f t="shared" si="673"/>
        <v>Low</v>
      </c>
      <c r="V4762" t="str">
        <f t="shared" si="674"/>
        <v>Clean</v>
      </c>
    </row>
    <row r="4763" spans="1:22" x14ac:dyDescent="0.3">
      <c r="A4763" t="str">
        <f>Raw_Data!A4763</f>
        <v>16055686</v>
      </c>
      <c r="B4763">
        <f>Raw_Data!B4763</f>
        <v>45687</v>
      </c>
      <c r="C4763" t="str">
        <f>Raw_Data!C4763</f>
        <v>OLMESARTAN-HCTZ 40-12.5 MG</v>
      </c>
      <c r="D4763" t="str">
        <f>Raw_Data!D4763</f>
        <v>43547039209</v>
      </c>
      <c r="E4763" t="str">
        <f>Raw_Data!E4763</f>
        <v>GIBBS, JON</v>
      </c>
      <c r="F4763" t="str">
        <f>Raw_Data!F4763</f>
        <v>1700896156</v>
      </c>
      <c r="G4763" t="str">
        <f>Raw_Data!H4763</f>
        <v>1</v>
      </c>
      <c r="H4763">
        <f>IFERROR(VLOOKUP(G4763,Store_Map!$A$2:$I$100,3,FALSE),"")</f>
        <v>0</v>
      </c>
      <c r="I4763">
        <f>IFERROR(VLOOKUP(G4763,Store_Map!$A$2:$I$100,4,FALSE),"")</f>
        <v>0</v>
      </c>
      <c r="J4763">
        <f>IFERROR(VLOOKUP(G4763,Store_Map!$A$2:$I$100,5,FALSE),"")</f>
        <v>0</v>
      </c>
      <c r="K4763">
        <f>IFERROR(VLOOKUP(G4763,Store_Map!$A$2:$I$100,6,FALSE),"")</f>
        <v>0</v>
      </c>
      <c r="L4763">
        <f>IFERROR(VLOOKUP(G4763,Store_Map!$A$2:$I$100,7,FALSE),"")</f>
        <v>0</v>
      </c>
      <c r="M4763">
        <f>IFERROR(VLOOKUP(G4763,Store_Map!$A$2:$I$100,8,FALSE),"")</f>
        <v>0</v>
      </c>
      <c r="N4763">
        <f t="shared" si="666"/>
        <v>0</v>
      </c>
      <c r="O4763" t="str">
        <f t="shared" si="667"/>
        <v>PASS</v>
      </c>
      <c r="P4763" t="str">
        <f t="shared" si="668"/>
        <v>PASS</v>
      </c>
      <c r="Q4763" t="str">
        <f t="shared" si="669"/>
        <v>PASS</v>
      </c>
      <c r="R4763" t="str">
        <f t="shared" si="670"/>
        <v>PASS</v>
      </c>
      <c r="S4763" t="str">
        <f t="shared" si="671"/>
        <v>PASS</v>
      </c>
      <c r="T4763">
        <f t="shared" si="672"/>
        <v>100</v>
      </c>
      <c r="U4763" t="str">
        <f t="shared" si="673"/>
        <v>Low</v>
      </c>
      <c r="V4763" t="str">
        <f t="shared" si="674"/>
        <v>Clean</v>
      </c>
    </row>
    <row r="4764" spans="1:22" x14ac:dyDescent="0.3">
      <c r="A4764" t="str">
        <f>Raw_Data!A4764</f>
        <v>16055687</v>
      </c>
      <c r="B4764">
        <f>Raw_Data!B4764</f>
        <v>45687</v>
      </c>
      <c r="C4764" t="str">
        <f>Raw_Data!C4764</f>
        <v>MECLIZINE 25 MG TABLET</v>
      </c>
      <c r="D4764" t="str">
        <f>Raw_Data!D4764</f>
        <v>16571066101</v>
      </c>
      <c r="E4764" t="str">
        <f>Raw_Data!E4764</f>
        <v>GIBBS, JON</v>
      </c>
      <c r="F4764" t="str">
        <f>Raw_Data!F4764</f>
        <v>1700896156</v>
      </c>
      <c r="G4764" t="str">
        <f>Raw_Data!H4764</f>
        <v>1</v>
      </c>
      <c r="H4764">
        <f>IFERROR(VLOOKUP(G4764,Store_Map!$A$2:$I$100,3,FALSE),"")</f>
        <v>0</v>
      </c>
      <c r="I4764">
        <f>IFERROR(VLOOKUP(G4764,Store_Map!$A$2:$I$100,4,FALSE),"")</f>
        <v>0</v>
      </c>
      <c r="J4764">
        <f>IFERROR(VLOOKUP(G4764,Store_Map!$A$2:$I$100,5,FALSE),"")</f>
        <v>0</v>
      </c>
      <c r="K4764">
        <f>IFERROR(VLOOKUP(G4764,Store_Map!$A$2:$I$100,6,FALSE),"")</f>
        <v>0</v>
      </c>
      <c r="L4764">
        <f>IFERROR(VLOOKUP(G4764,Store_Map!$A$2:$I$100,7,FALSE),"")</f>
        <v>0</v>
      </c>
      <c r="M4764">
        <f>IFERROR(VLOOKUP(G4764,Store_Map!$A$2:$I$100,8,FALSE),"")</f>
        <v>0</v>
      </c>
      <c r="N4764">
        <f t="shared" si="666"/>
        <v>0</v>
      </c>
      <c r="O4764" t="str">
        <f t="shared" si="667"/>
        <v>PASS</v>
      </c>
      <c r="P4764" t="str">
        <f t="shared" si="668"/>
        <v>PASS</v>
      </c>
      <c r="Q4764" t="str">
        <f t="shared" si="669"/>
        <v>PASS</v>
      </c>
      <c r="R4764" t="str">
        <f t="shared" si="670"/>
        <v>PASS</v>
      </c>
      <c r="S4764" t="str">
        <f t="shared" si="671"/>
        <v>PASS</v>
      </c>
      <c r="T4764">
        <f t="shared" si="672"/>
        <v>100</v>
      </c>
      <c r="U4764" t="str">
        <f t="shared" si="673"/>
        <v>Low</v>
      </c>
      <c r="V4764" t="str">
        <f t="shared" si="674"/>
        <v>Clean</v>
      </c>
    </row>
    <row r="4765" spans="1:22" x14ac:dyDescent="0.3">
      <c r="A4765" t="str">
        <f>Raw_Data!A4765</f>
        <v>16055689</v>
      </c>
      <c r="B4765">
        <f>Raw_Data!B4765</f>
        <v>45687</v>
      </c>
      <c r="C4765" t="str">
        <f>Raw_Data!C4765</f>
        <v>LEVOFLOXACIN 750 MG TABLET</v>
      </c>
      <c r="D4765" t="str">
        <f>Raw_Data!D4765</f>
        <v>31722072320</v>
      </c>
      <c r="E4765" t="str">
        <f>Raw_Data!E4765</f>
        <v>GIBBS, JON</v>
      </c>
      <c r="F4765" t="str">
        <f>Raw_Data!F4765</f>
        <v>1700896156</v>
      </c>
      <c r="G4765" t="str">
        <f>Raw_Data!H4765</f>
        <v>1</v>
      </c>
      <c r="H4765">
        <f>IFERROR(VLOOKUP(G4765,Store_Map!$A$2:$I$100,3,FALSE),"")</f>
        <v>0</v>
      </c>
      <c r="I4765">
        <f>IFERROR(VLOOKUP(G4765,Store_Map!$A$2:$I$100,4,FALSE),"")</f>
        <v>0</v>
      </c>
      <c r="J4765">
        <f>IFERROR(VLOOKUP(G4765,Store_Map!$A$2:$I$100,5,FALSE),"")</f>
        <v>0</v>
      </c>
      <c r="K4765">
        <f>IFERROR(VLOOKUP(G4765,Store_Map!$A$2:$I$100,6,FALSE),"")</f>
        <v>0</v>
      </c>
      <c r="L4765">
        <f>IFERROR(VLOOKUP(G4765,Store_Map!$A$2:$I$100,7,FALSE),"")</f>
        <v>0</v>
      </c>
      <c r="M4765">
        <f>IFERROR(VLOOKUP(G4765,Store_Map!$A$2:$I$100,8,FALSE),"")</f>
        <v>0</v>
      </c>
      <c r="N4765">
        <f t="shared" si="666"/>
        <v>0</v>
      </c>
      <c r="O4765" t="str">
        <f t="shared" si="667"/>
        <v>PASS</v>
      </c>
      <c r="P4765" t="str">
        <f t="shared" si="668"/>
        <v>PASS</v>
      </c>
      <c r="Q4765" t="str">
        <f t="shared" si="669"/>
        <v>PASS</v>
      </c>
      <c r="R4765" t="str">
        <f t="shared" si="670"/>
        <v>PASS</v>
      </c>
      <c r="S4765" t="str">
        <f t="shared" si="671"/>
        <v>PASS</v>
      </c>
      <c r="T4765">
        <f t="shared" si="672"/>
        <v>100</v>
      </c>
      <c r="U4765" t="str">
        <f t="shared" si="673"/>
        <v>Low</v>
      </c>
      <c r="V4765" t="str">
        <f t="shared" si="674"/>
        <v>Clean</v>
      </c>
    </row>
    <row r="4766" spans="1:22" x14ac:dyDescent="0.3">
      <c r="A4766" t="str">
        <f>Raw_Data!A4766</f>
        <v>16050518</v>
      </c>
      <c r="B4766">
        <f>Raw_Data!B4766</f>
        <v>45687</v>
      </c>
      <c r="C4766" t="str">
        <f>Raw_Data!C4766</f>
        <v>LEVOTHYROXINE 75 MCG TABLET</v>
      </c>
      <c r="D4766" t="str">
        <f>Raw_Data!D4766</f>
        <v>68180096709</v>
      </c>
      <c r="E4766" t="str">
        <f>Raw_Data!E4766</f>
        <v>FORD, JAMES</v>
      </c>
      <c r="F4766" t="str">
        <f>Raw_Data!F4766</f>
        <v>1033117684</v>
      </c>
      <c r="G4766" t="str">
        <f>Raw_Data!H4766</f>
        <v>1</v>
      </c>
      <c r="H4766">
        <f>IFERROR(VLOOKUP(G4766,Store_Map!$A$2:$I$100,3,FALSE),"")</f>
        <v>0</v>
      </c>
      <c r="I4766">
        <f>IFERROR(VLOOKUP(G4766,Store_Map!$A$2:$I$100,4,FALSE),"")</f>
        <v>0</v>
      </c>
      <c r="J4766">
        <f>IFERROR(VLOOKUP(G4766,Store_Map!$A$2:$I$100,5,FALSE),"")</f>
        <v>0</v>
      </c>
      <c r="K4766">
        <f>IFERROR(VLOOKUP(G4766,Store_Map!$A$2:$I$100,6,FALSE),"")</f>
        <v>0</v>
      </c>
      <c r="L4766">
        <f>IFERROR(VLOOKUP(G4766,Store_Map!$A$2:$I$100,7,FALSE),"")</f>
        <v>0</v>
      </c>
      <c r="M4766">
        <f>IFERROR(VLOOKUP(G4766,Store_Map!$A$2:$I$100,8,FALSE),"")</f>
        <v>0</v>
      </c>
      <c r="N4766">
        <f t="shared" si="666"/>
        <v>0</v>
      </c>
      <c r="O4766" t="str">
        <f t="shared" si="667"/>
        <v>PASS</v>
      </c>
      <c r="P4766" t="str">
        <f t="shared" si="668"/>
        <v>PASS</v>
      </c>
      <c r="Q4766" t="str">
        <f t="shared" si="669"/>
        <v>PASS</v>
      </c>
      <c r="R4766" t="str">
        <f t="shared" si="670"/>
        <v>PASS</v>
      </c>
      <c r="S4766" t="str">
        <f t="shared" si="671"/>
        <v>PASS</v>
      </c>
      <c r="T4766">
        <f t="shared" si="672"/>
        <v>100</v>
      </c>
      <c r="U4766" t="str">
        <f t="shared" si="673"/>
        <v>Low</v>
      </c>
      <c r="V4766" t="str">
        <f t="shared" si="674"/>
        <v>Clean</v>
      </c>
    </row>
    <row r="4767" spans="1:22" x14ac:dyDescent="0.3">
      <c r="A4767" t="str">
        <f>Raw_Data!A4767</f>
        <v>16053901</v>
      </c>
      <c r="B4767">
        <f>Raw_Data!B4767</f>
        <v>45687</v>
      </c>
      <c r="C4767" t="str">
        <f>Raw_Data!C4767</f>
        <v>IBUPROFEN 800 MG TABLET</v>
      </c>
      <c r="D4767" t="str">
        <f>Raw_Data!D4767</f>
        <v>55111068405</v>
      </c>
      <c r="E4767" t="str">
        <f>Raw_Data!E4767</f>
        <v>GIBBS, JON</v>
      </c>
      <c r="F4767" t="str">
        <f>Raw_Data!F4767</f>
        <v>1700896156</v>
      </c>
      <c r="G4767" t="str">
        <f>Raw_Data!H4767</f>
        <v>1</v>
      </c>
      <c r="H4767">
        <f>IFERROR(VLOOKUP(G4767,Store_Map!$A$2:$I$100,3,FALSE),"")</f>
        <v>0</v>
      </c>
      <c r="I4767">
        <f>IFERROR(VLOOKUP(G4767,Store_Map!$A$2:$I$100,4,FALSE),"")</f>
        <v>0</v>
      </c>
      <c r="J4767">
        <f>IFERROR(VLOOKUP(G4767,Store_Map!$A$2:$I$100,5,FALSE),"")</f>
        <v>0</v>
      </c>
      <c r="K4767">
        <f>IFERROR(VLOOKUP(G4767,Store_Map!$A$2:$I$100,6,FALSE),"")</f>
        <v>0</v>
      </c>
      <c r="L4767">
        <f>IFERROR(VLOOKUP(G4767,Store_Map!$A$2:$I$100,7,FALSE),"")</f>
        <v>0</v>
      </c>
      <c r="M4767">
        <f>IFERROR(VLOOKUP(G4767,Store_Map!$A$2:$I$100,8,FALSE),"")</f>
        <v>0</v>
      </c>
      <c r="N4767">
        <f t="shared" si="666"/>
        <v>0</v>
      </c>
      <c r="O4767" t="str">
        <f t="shared" si="667"/>
        <v>PASS</v>
      </c>
      <c r="P4767" t="str">
        <f t="shared" si="668"/>
        <v>PASS</v>
      </c>
      <c r="Q4767" t="str">
        <f t="shared" si="669"/>
        <v>PASS</v>
      </c>
      <c r="R4767" t="str">
        <f t="shared" si="670"/>
        <v>PASS</v>
      </c>
      <c r="S4767" t="str">
        <f t="shared" si="671"/>
        <v>PASS</v>
      </c>
      <c r="T4767">
        <f t="shared" si="672"/>
        <v>100</v>
      </c>
      <c r="U4767" t="str">
        <f t="shared" si="673"/>
        <v>Low</v>
      </c>
      <c r="V4767" t="str">
        <f t="shared" si="674"/>
        <v>Clean</v>
      </c>
    </row>
    <row r="4768" spans="1:22" x14ac:dyDescent="0.3">
      <c r="A4768" t="str">
        <f>Raw_Data!A4768</f>
        <v>16055690</v>
      </c>
      <c r="B4768">
        <f>Raw_Data!B4768</f>
        <v>45687</v>
      </c>
      <c r="C4768" t="str">
        <f>Raw_Data!C4768</f>
        <v>AZITHROMYCIN 250 MG TABLET</v>
      </c>
      <c r="D4768" t="str">
        <f>Raw_Data!D4768</f>
        <v>50111078751</v>
      </c>
      <c r="E4768" t="str">
        <f>Raw_Data!E4768</f>
        <v>BYNE, EDMUND</v>
      </c>
      <c r="F4768" t="str">
        <f>Raw_Data!F4768</f>
        <v>1033186648</v>
      </c>
      <c r="G4768" t="str">
        <f>Raw_Data!H4768</f>
        <v>1</v>
      </c>
      <c r="H4768">
        <f>IFERROR(VLOOKUP(G4768,Store_Map!$A$2:$I$100,3,FALSE),"")</f>
        <v>0</v>
      </c>
      <c r="I4768">
        <f>IFERROR(VLOOKUP(G4768,Store_Map!$A$2:$I$100,4,FALSE),"")</f>
        <v>0</v>
      </c>
      <c r="J4768">
        <f>IFERROR(VLOOKUP(G4768,Store_Map!$A$2:$I$100,5,FALSE),"")</f>
        <v>0</v>
      </c>
      <c r="K4768">
        <f>IFERROR(VLOOKUP(G4768,Store_Map!$A$2:$I$100,6,FALSE),"")</f>
        <v>0</v>
      </c>
      <c r="L4768">
        <f>IFERROR(VLOOKUP(G4768,Store_Map!$A$2:$I$100,7,FALSE),"")</f>
        <v>0</v>
      </c>
      <c r="M4768">
        <f>IFERROR(VLOOKUP(G4768,Store_Map!$A$2:$I$100,8,FALSE),"")</f>
        <v>0</v>
      </c>
      <c r="N4768">
        <f t="shared" si="666"/>
        <v>0</v>
      </c>
      <c r="O4768" t="str">
        <f t="shared" si="667"/>
        <v>PASS</v>
      </c>
      <c r="P4768" t="str">
        <f t="shared" si="668"/>
        <v>PASS</v>
      </c>
      <c r="Q4768" t="str">
        <f t="shared" si="669"/>
        <v>PASS</v>
      </c>
      <c r="R4768" t="str">
        <f t="shared" si="670"/>
        <v>PASS</v>
      </c>
      <c r="S4768" t="str">
        <f t="shared" si="671"/>
        <v>PASS</v>
      </c>
      <c r="T4768">
        <f t="shared" si="672"/>
        <v>100</v>
      </c>
      <c r="U4768" t="str">
        <f t="shared" si="673"/>
        <v>Low</v>
      </c>
      <c r="V4768" t="str">
        <f t="shared" si="674"/>
        <v>Clean</v>
      </c>
    </row>
    <row r="4769" spans="1:22" x14ac:dyDescent="0.3">
      <c r="A4769" t="str">
        <f>Raw_Data!A4769</f>
        <v>14003137</v>
      </c>
      <c r="B4769">
        <f>Raw_Data!B4769</f>
        <v>45687</v>
      </c>
      <c r="C4769" t="str">
        <f>Raw_Data!C4769</f>
        <v>ALPRAZOLAM 0.5 MG TABLET</v>
      </c>
      <c r="D4769" t="str">
        <f>Raw_Data!D4769</f>
        <v>781107701</v>
      </c>
      <c r="E4769" t="str">
        <f>Raw_Data!E4769</f>
        <v>FORD, JAMES</v>
      </c>
      <c r="F4769" t="str">
        <f>Raw_Data!F4769</f>
        <v>1033117684</v>
      </c>
      <c r="G4769" t="str">
        <f>Raw_Data!H4769</f>
        <v>1</v>
      </c>
      <c r="H4769">
        <f>IFERROR(VLOOKUP(G4769,Store_Map!$A$2:$I$100,3,FALSE),"")</f>
        <v>0</v>
      </c>
      <c r="I4769">
        <f>IFERROR(VLOOKUP(G4769,Store_Map!$A$2:$I$100,4,FALSE),"")</f>
        <v>0</v>
      </c>
      <c r="J4769">
        <f>IFERROR(VLOOKUP(G4769,Store_Map!$A$2:$I$100,5,FALSE),"")</f>
        <v>0</v>
      </c>
      <c r="K4769">
        <f>IFERROR(VLOOKUP(G4769,Store_Map!$A$2:$I$100,6,FALSE),"")</f>
        <v>0</v>
      </c>
      <c r="L4769">
        <f>IFERROR(VLOOKUP(G4769,Store_Map!$A$2:$I$100,7,FALSE),"")</f>
        <v>0</v>
      </c>
      <c r="M4769">
        <f>IFERROR(VLOOKUP(G4769,Store_Map!$A$2:$I$100,8,FALSE),"")</f>
        <v>0</v>
      </c>
      <c r="N4769">
        <f t="shared" si="666"/>
        <v>0</v>
      </c>
      <c r="O4769" t="str">
        <f t="shared" si="667"/>
        <v>PASS</v>
      </c>
      <c r="P4769" t="str">
        <f t="shared" si="668"/>
        <v>REVIEW</v>
      </c>
      <c r="Q4769" t="str">
        <f t="shared" si="669"/>
        <v>PASS</v>
      </c>
      <c r="R4769" t="str">
        <f t="shared" si="670"/>
        <v>PASS</v>
      </c>
      <c r="S4769" t="str">
        <f t="shared" si="671"/>
        <v>REVIEW</v>
      </c>
      <c r="T4769">
        <f t="shared" si="672"/>
        <v>90</v>
      </c>
      <c r="U4769" t="str">
        <f t="shared" si="673"/>
        <v>Low</v>
      </c>
      <c r="V4769" t="str">
        <f t="shared" si="674"/>
        <v>Invalid NDC</v>
      </c>
    </row>
    <row r="4770" spans="1:22" x14ac:dyDescent="0.3">
      <c r="A4770" t="str">
        <f>Raw_Data!A4770</f>
        <v>16054826</v>
      </c>
      <c r="B4770">
        <f>Raw_Data!B4770</f>
        <v>45687</v>
      </c>
      <c r="C4770" t="str">
        <f>Raw_Data!C4770</f>
        <v>NICOTINE 21 MG/24HR PATCH</v>
      </c>
      <c r="D4770" t="str">
        <f>Raw_Data!D4770</f>
        <v>43598044828</v>
      </c>
      <c r="E4770" t="str">
        <f>Raw_Data!E4770</f>
        <v>BYNE, EDMUND</v>
      </c>
      <c r="F4770" t="str">
        <f>Raw_Data!F4770</f>
        <v>1033186648</v>
      </c>
      <c r="G4770" t="str">
        <f>Raw_Data!H4770</f>
        <v>1</v>
      </c>
      <c r="H4770">
        <f>IFERROR(VLOOKUP(G4770,Store_Map!$A$2:$I$100,3,FALSE),"")</f>
        <v>0</v>
      </c>
      <c r="I4770">
        <f>IFERROR(VLOOKUP(G4770,Store_Map!$A$2:$I$100,4,FALSE),"")</f>
        <v>0</v>
      </c>
      <c r="J4770">
        <f>IFERROR(VLOOKUP(G4770,Store_Map!$A$2:$I$100,5,FALSE),"")</f>
        <v>0</v>
      </c>
      <c r="K4770">
        <f>IFERROR(VLOOKUP(G4770,Store_Map!$A$2:$I$100,6,FALSE),"")</f>
        <v>0</v>
      </c>
      <c r="L4770">
        <f>IFERROR(VLOOKUP(G4770,Store_Map!$A$2:$I$100,7,FALSE),"")</f>
        <v>0</v>
      </c>
      <c r="M4770">
        <f>IFERROR(VLOOKUP(G4770,Store_Map!$A$2:$I$100,8,FALSE),"")</f>
        <v>0</v>
      </c>
      <c r="N4770">
        <f t="shared" si="666"/>
        <v>0</v>
      </c>
      <c r="O4770" t="str">
        <f t="shared" si="667"/>
        <v>PASS</v>
      </c>
      <c r="P4770" t="str">
        <f t="shared" si="668"/>
        <v>PASS</v>
      </c>
      <c r="Q4770" t="str">
        <f t="shared" si="669"/>
        <v>PASS</v>
      </c>
      <c r="R4770" t="str">
        <f t="shared" si="670"/>
        <v>PASS</v>
      </c>
      <c r="S4770" t="str">
        <f t="shared" si="671"/>
        <v>PASS</v>
      </c>
      <c r="T4770">
        <f t="shared" si="672"/>
        <v>100</v>
      </c>
      <c r="U4770" t="str">
        <f t="shared" si="673"/>
        <v>Low</v>
      </c>
      <c r="V4770" t="str">
        <f t="shared" si="674"/>
        <v>Clean</v>
      </c>
    </row>
    <row r="4771" spans="1:22" x14ac:dyDescent="0.3">
      <c r="A4771" t="str">
        <f>Raw_Data!A4771</f>
        <v>14003138</v>
      </c>
      <c r="B4771">
        <f>Raw_Data!B4771</f>
        <v>45687</v>
      </c>
      <c r="C4771" t="str">
        <f>Raw_Data!C4771</f>
        <v>CLONAZEPAM 1 MG TABLET</v>
      </c>
      <c r="D4771" t="str">
        <f>Raw_Data!D4771</f>
        <v>93321201</v>
      </c>
      <c r="E4771" t="str">
        <f>Raw_Data!E4771</f>
        <v>BYNE, EDMUND</v>
      </c>
      <c r="F4771" t="str">
        <f>Raw_Data!F4771</f>
        <v>1033186648</v>
      </c>
      <c r="G4771" t="str">
        <f>Raw_Data!H4771</f>
        <v>1</v>
      </c>
      <c r="H4771">
        <f>IFERROR(VLOOKUP(G4771,Store_Map!$A$2:$I$100,3,FALSE),"")</f>
        <v>0</v>
      </c>
      <c r="I4771">
        <f>IFERROR(VLOOKUP(G4771,Store_Map!$A$2:$I$100,4,FALSE),"")</f>
        <v>0</v>
      </c>
      <c r="J4771">
        <f>IFERROR(VLOOKUP(G4771,Store_Map!$A$2:$I$100,5,FALSE),"")</f>
        <v>0</v>
      </c>
      <c r="K4771">
        <f>IFERROR(VLOOKUP(G4771,Store_Map!$A$2:$I$100,6,FALSE),"")</f>
        <v>0</v>
      </c>
      <c r="L4771">
        <f>IFERROR(VLOOKUP(G4771,Store_Map!$A$2:$I$100,7,FALSE),"")</f>
        <v>0</v>
      </c>
      <c r="M4771">
        <f>IFERROR(VLOOKUP(G4771,Store_Map!$A$2:$I$100,8,FALSE),"")</f>
        <v>0</v>
      </c>
      <c r="N4771">
        <f t="shared" si="666"/>
        <v>0</v>
      </c>
      <c r="O4771" t="str">
        <f t="shared" si="667"/>
        <v>PASS</v>
      </c>
      <c r="P4771" t="str">
        <f t="shared" si="668"/>
        <v>REVIEW</v>
      </c>
      <c r="Q4771" t="str">
        <f t="shared" si="669"/>
        <v>PASS</v>
      </c>
      <c r="R4771" t="str">
        <f t="shared" si="670"/>
        <v>PASS</v>
      </c>
      <c r="S4771" t="str">
        <f t="shared" si="671"/>
        <v>REVIEW</v>
      </c>
      <c r="T4771">
        <f t="shared" si="672"/>
        <v>90</v>
      </c>
      <c r="U4771" t="str">
        <f t="shared" si="673"/>
        <v>Low</v>
      </c>
      <c r="V4771" t="str">
        <f t="shared" si="674"/>
        <v>Invalid NDC</v>
      </c>
    </row>
    <row r="4772" spans="1:22" x14ac:dyDescent="0.3">
      <c r="A4772" t="str">
        <f>Raw_Data!A4772</f>
        <v>16055692</v>
      </c>
      <c r="B4772">
        <f>Raw_Data!B4772</f>
        <v>45687</v>
      </c>
      <c r="C4772" t="str">
        <f>Raw_Data!C4772</f>
        <v>CYPROHEPTADINE 4 MG TABLET</v>
      </c>
      <c r="D4772" t="str">
        <f>Raw_Data!D4772</f>
        <v>115175701</v>
      </c>
      <c r="E4772" t="str">
        <f>Raw_Data!E4772</f>
        <v>GIBBS, JON</v>
      </c>
      <c r="F4772" t="str">
        <f>Raw_Data!F4772</f>
        <v>1700896156</v>
      </c>
      <c r="G4772" t="str">
        <f>Raw_Data!H4772</f>
        <v>1</v>
      </c>
      <c r="H4772">
        <f>IFERROR(VLOOKUP(G4772,Store_Map!$A$2:$I$100,3,FALSE),"")</f>
        <v>0</v>
      </c>
      <c r="I4772">
        <f>IFERROR(VLOOKUP(G4772,Store_Map!$A$2:$I$100,4,FALSE),"")</f>
        <v>0</v>
      </c>
      <c r="J4772">
        <f>IFERROR(VLOOKUP(G4772,Store_Map!$A$2:$I$100,5,FALSE),"")</f>
        <v>0</v>
      </c>
      <c r="K4772">
        <f>IFERROR(VLOOKUP(G4772,Store_Map!$A$2:$I$100,6,FALSE),"")</f>
        <v>0</v>
      </c>
      <c r="L4772">
        <f>IFERROR(VLOOKUP(G4772,Store_Map!$A$2:$I$100,7,FALSE),"")</f>
        <v>0</v>
      </c>
      <c r="M4772">
        <f>IFERROR(VLOOKUP(G4772,Store_Map!$A$2:$I$100,8,FALSE),"")</f>
        <v>0</v>
      </c>
      <c r="N4772">
        <f t="shared" si="666"/>
        <v>0</v>
      </c>
      <c r="O4772" t="str">
        <f t="shared" si="667"/>
        <v>PASS</v>
      </c>
      <c r="P4772" t="str">
        <f t="shared" si="668"/>
        <v>REVIEW</v>
      </c>
      <c r="Q4772" t="str">
        <f t="shared" si="669"/>
        <v>PASS</v>
      </c>
      <c r="R4772" t="str">
        <f t="shared" si="670"/>
        <v>PASS</v>
      </c>
      <c r="S4772" t="str">
        <f t="shared" si="671"/>
        <v>REVIEW</v>
      </c>
      <c r="T4772">
        <f t="shared" si="672"/>
        <v>90</v>
      </c>
      <c r="U4772" t="str">
        <f t="shared" si="673"/>
        <v>Low</v>
      </c>
      <c r="V4772" t="str">
        <f t="shared" si="674"/>
        <v>Invalid NDC</v>
      </c>
    </row>
    <row r="4773" spans="1:22" x14ac:dyDescent="0.3">
      <c r="A4773" t="str">
        <f>Raw_Data!A4773</f>
        <v>16054566</v>
      </c>
      <c r="B4773">
        <f>Raw_Data!B4773</f>
        <v>45687</v>
      </c>
      <c r="C4773" t="str">
        <f>Raw_Data!C4773</f>
        <v>FEROSUL (FERROUS SULFATE) 3</v>
      </c>
      <c r="D4773" t="str">
        <f>Raw_Data!D4773</f>
        <v>904759160</v>
      </c>
      <c r="E4773" t="str">
        <f>Raw_Data!E4773</f>
        <v>GIBBS, JON</v>
      </c>
      <c r="F4773" t="str">
        <f>Raw_Data!F4773</f>
        <v>1700896156</v>
      </c>
      <c r="G4773" t="str">
        <f>Raw_Data!H4773</f>
        <v>1</v>
      </c>
      <c r="H4773">
        <f>IFERROR(VLOOKUP(G4773,Store_Map!$A$2:$I$100,3,FALSE),"")</f>
        <v>0</v>
      </c>
      <c r="I4773">
        <f>IFERROR(VLOOKUP(G4773,Store_Map!$A$2:$I$100,4,FALSE),"")</f>
        <v>0</v>
      </c>
      <c r="J4773">
        <f>IFERROR(VLOOKUP(G4773,Store_Map!$A$2:$I$100,5,FALSE),"")</f>
        <v>0</v>
      </c>
      <c r="K4773">
        <f>IFERROR(VLOOKUP(G4773,Store_Map!$A$2:$I$100,6,FALSE),"")</f>
        <v>0</v>
      </c>
      <c r="L4773">
        <f>IFERROR(VLOOKUP(G4773,Store_Map!$A$2:$I$100,7,FALSE),"")</f>
        <v>0</v>
      </c>
      <c r="M4773">
        <f>IFERROR(VLOOKUP(G4773,Store_Map!$A$2:$I$100,8,FALSE),"")</f>
        <v>0</v>
      </c>
      <c r="N4773">
        <f t="shared" si="666"/>
        <v>0</v>
      </c>
      <c r="O4773" t="str">
        <f t="shared" si="667"/>
        <v>PASS</v>
      </c>
      <c r="P4773" t="str">
        <f t="shared" si="668"/>
        <v>REVIEW</v>
      </c>
      <c r="Q4773" t="str">
        <f t="shared" si="669"/>
        <v>PASS</v>
      </c>
      <c r="R4773" t="str">
        <f t="shared" si="670"/>
        <v>PASS</v>
      </c>
      <c r="S4773" t="str">
        <f t="shared" si="671"/>
        <v>REVIEW</v>
      </c>
      <c r="T4773">
        <f t="shared" si="672"/>
        <v>90</v>
      </c>
      <c r="U4773" t="str">
        <f t="shared" si="673"/>
        <v>Low</v>
      </c>
      <c r="V4773" t="str">
        <f t="shared" si="674"/>
        <v>Invalid NDC</v>
      </c>
    </row>
    <row r="4774" spans="1:22" x14ac:dyDescent="0.3">
      <c r="A4774" t="str">
        <f>Raw_Data!A4774</f>
        <v>16055696</v>
      </c>
      <c r="B4774">
        <f>Raw_Data!B4774</f>
        <v>45687</v>
      </c>
      <c r="C4774" t="str">
        <f>Raw_Data!C4774</f>
        <v>*ONETOUCH VERIO TEST STRIP</v>
      </c>
      <c r="D4774" t="str">
        <f>Raw_Data!D4774</f>
        <v>53885027150</v>
      </c>
      <c r="E4774" t="str">
        <f>Raw_Data!E4774</f>
        <v>COX, NANCY</v>
      </c>
      <c r="F4774" t="str">
        <f>Raw_Data!F4774</f>
        <v>1811191638</v>
      </c>
      <c r="G4774" t="str">
        <f>Raw_Data!H4774</f>
        <v>1</v>
      </c>
      <c r="H4774">
        <f>IFERROR(VLOOKUP(G4774,Store_Map!$A$2:$I$100,3,FALSE),"")</f>
        <v>0</v>
      </c>
      <c r="I4774">
        <f>IFERROR(VLOOKUP(G4774,Store_Map!$A$2:$I$100,4,FALSE),"")</f>
        <v>0</v>
      </c>
      <c r="J4774">
        <f>IFERROR(VLOOKUP(G4774,Store_Map!$A$2:$I$100,5,FALSE),"")</f>
        <v>0</v>
      </c>
      <c r="K4774">
        <f>IFERROR(VLOOKUP(G4774,Store_Map!$A$2:$I$100,6,FALSE),"")</f>
        <v>0</v>
      </c>
      <c r="L4774">
        <f>IFERROR(VLOOKUP(G4774,Store_Map!$A$2:$I$100,7,FALSE),"")</f>
        <v>0</v>
      </c>
      <c r="M4774">
        <f>IFERROR(VLOOKUP(G4774,Store_Map!$A$2:$I$100,8,FALSE),"")</f>
        <v>0</v>
      </c>
      <c r="N4774">
        <f t="shared" si="666"/>
        <v>0</v>
      </c>
      <c r="O4774" t="str">
        <f t="shared" si="667"/>
        <v>PASS</v>
      </c>
      <c r="P4774" t="str">
        <f t="shared" si="668"/>
        <v>PASS</v>
      </c>
      <c r="Q4774" t="str">
        <f t="shared" si="669"/>
        <v>PASS</v>
      </c>
      <c r="R4774" t="str">
        <f t="shared" si="670"/>
        <v>PASS</v>
      </c>
      <c r="S4774" t="str">
        <f t="shared" si="671"/>
        <v>PASS</v>
      </c>
      <c r="T4774">
        <f t="shared" si="672"/>
        <v>100</v>
      </c>
      <c r="U4774" t="str">
        <f t="shared" si="673"/>
        <v>Low</v>
      </c>
      <c r="V4774" t="str">
        <f t="shared" si="674"/>
        <v>Clean</v>
      </c>
    </row>
    <row r="4775" spans="1:22" x14ac:dyDescent="0.3">
      <c r="A4775" t="str">
        <f>Raw_Data!A4775</f>
        <v>16055697</v>
      </c>
      <c r="B4775">
        <f>Raw_Data!B4775</f>
        <v>45687</v>
      </c>
      <c r="C4775" t="str">
        <f>Raw_Data!C4775</f>
        <v>BACLOFEN 10 MG TABLET</v>
      </c>
      <c r="D4775" t="str">
        <f>Raw_Data!D4775</f>
        <v>172409660</v>
      </c>
      <c r="E4775" t="str">
        <f>Raw_Data!E4775</f>
        <v>GIBBS, JON</v>
      </c>
      <c r="F4775" t="str">
        <f>Raw_Data!F4775</f>
        <v>1700896156</v>
      </c>
      <c r="G4775" t="str">
        <f>Raw_Data!H4775</f>
        <v>1</v>
      </c>
      <c r="H4775">
        <f>IFERROR(VLOOKUP(G4775,Store_Map!$A$2:$I$100,3,FALSE),"")</f>
        <v>0</v>
      </c>
      <c r="I4775">
        <f>IFERROR(VLOOKUP(G4775,Store_Map!$A$2:$I$100,4,FALSE),"")</f>
        <v>0</v>
      </c>
      <c r="J4775">
        <f>IFERROR(VLOOKUP(G4775,Store_Map!$A$2:$I$100,5,FALSE),"")</f>
        <v>0</v>
      </c>
      <c r="K4775">
        <f>IFERROR(VLOOKUP(G4775,Store_Map!$A$2:$I$100,6,FALSE),"")</f>
        <v>0</v>
      </c>
      <c r="L4775">
        <f>IFERROR(VLOOKUP(G4775,Store_Map!$A$2:$I$100,7,FALSE),"")</f>
        <v>0</v>
      </c>
      <c r="M4775">
        <f>IFERROR(VLOOKUP(G4775,Store_Map!$A$2:$I$100,8,FALSE),"")</f>
        <v>0</v>
      </c>
      <c r="N4775">
        <f t="shared" si="666"/>
        <v>0</v>
      </c>
      <c r="O4775" t="str">
        <f t="shared" si="667"/>
        <v>PASS</v>
      </c>
      <c r="P4775" t="str">
        <f t="shared" si="668"/>
        <v>REVIEW</v>
      </c>
      <c r="Q4775" t="str">
        <f t="shared" si="669"/>
        <v>PASS</v>
      </c>
      <c r="R4775" t="str">
        <f t="shared" si="670"/>
        <v>PASS</v>
      </c>
      <c r="S4775" t="str">
        <f t="shared" si="671"/>
        <v>REVIEW</v>
      </c>
      <c r="T4775">
        <f t="shared" si="672"/>
        <v>90</v>
      </c>
      <c r="U4775" t="str">
        <f t="shared" si="673"/>
        <v>Low</v>
      </c>
      <c r="V4775" t="str">
        <f t="shared" si="674"/>
        <v>Invalid NDC</v>
      </c>
    </row>
    <row r="4776" spans="1:22" x14ac:dyDescent="0.3">
      <c r="A4776" t="str">
        <f>Raw_Data!A4776</f>
        <v>16055698</v>
      </c>
      <c r="B4776">
        <f>Raw_Data!B4776</f>
        <v>45687</v>
      </c>
      <c r="C4776" t="str">
        <f>Raw_Data!C4776</f>
        <v>DICLOFENAC POT 50 MG TABLET</v>
      </c>
      <c r="D4776" t="str">
        <f>Raw_Data!D4776</f>
        <v>50742027901</v>
      </c>
      <c r="E4776" t="str">
        <f>Raw_Data!E4776</f>
        <v>GIBBS, JON</v>
      </c>
      <c r="F4776" t="str">
        <f>Raw_Data!F4776</f>
        <v>1700896156</v>
      </c>
      <c r="G4776" t="str">
        <f>Raw_Data!H4776</f>
        <v>1</v>
      </c>
      <c r="H4776">
        <f>IFERROR(VLOOKUP(G4776,Store_Map!$A$2:$I$100,3,FALSE),"")</f>
        <v>0</v>
      </c>
      <c r="I4776">
        <f>IFERROR(VLOOKUP(G4776,Store_Map!$A$2:$I$100,4,FALSE),"")</f>
        <v>0</v>
      </c>
      <c r="J4776">
        <f>IFERROR(VLOOKUP(G4776,Store_Map!$A$2:$I$100,5,FALSE),"")</f>
        <v>0</v>
      </c>
      <c r="K4776">
        <f>IFERROR(VLOOKUP(G4776,Store_Map!$A$2:$I$100,6,FALSE),"")</f>
        <v>0</v>
      </c>
      <c r="L4776">
        <f>IFERROR(VLOOKUP(G4776,Store_Map!$A$2:$I$100,7,FALSE),"")</f>
        <v>0</v>
      </c>
      <c r="M4776">
        <f>IFERROR(VLOOKUP(G4776,Store_Map!$A$2:$I$100,8,FALSE),"")</f>
        <v>0</v>
      </c>
      <c r="N4776">
        <f t="shared" si="666"/>
        <v>0</v>
      </c>
      <c r="O4776" t="str">
        <f t="shared" si="667"/>
        <v>PASS</v>
      </c>
      <c r="P4776" t="str">
        <f t="shared" si="668"/>
        <v>PASS</v>
      </c>
      <c r="Q4776" t="str">
        <f t="shared" si="669"/>
        <v>PASS</v>
      </c>
      <c r="R4776" t="str">
        <f t="shared" si="670"/>
        <v>PASS</v>
      </c>
      <c r="S4776" t="str">
        <f t="shared" si="671"/>
        <v>PASS</v>
      </c>
      <c r="T4776">
        <f t="shared" si="672"/>
        <v>100</v>
      </c>
      <c r="U4776" t="str">
        <f t="shared" si="673"/>
        <v>Low</v>
      </c>
      <c r="V4776" t="str">
        <f t="shared" si="674"/>
        <v>Clean</v>
      </c>
    </row>
    <row r="4777" spans="1:22" x14ac:dyDescent="0.3">
      <c r="A4777" t="str">
        <f>Raw_Data!A4777</f>
        <v>16055699</v>
      </c>
      <c r="B4777">
        <f>Raw_Data!B4777</f>
        <v>45687</v>
      </c>
      <c r="C4777" t="str">
        <f>Raw_Data!C4777</f>
        <v>*ALBUTEROL HFA 90 MCG INHAL</v>
      </c>
      <c r="D4777" t="str">
        <f>Raw_Data!D4777</f>
        <v>68180096301</v>
      </c>
      <c r="E4777" t="str">
        <f>Raw_Data!E4777</f>
        <v>REGIS, NADINE</v>
      </c>
      <c r="F4777" t="str">
        <f>Raw_Data!F4777</f>
        <v>1912295429</v>
      </c>
      <c r="G4777" t="str">
        <f>Raw_Data!H4777</f>
        <v>1</v>
      </c>
      <c r="H4777">
        <f>IFERROR(VLOOKUP(G4777,Store_Map!$A$2:$I$100,3,FALSE),"")</f>
        <v>0</v>
      </c>
      <c r="I4777">
        <f>IFERROR(VLOOKUP(G4777,Store_Map!$A$2:$I$100,4,FALSE),"")</f>
        <v>0</v>
      </c>
      <c r="J4777">
        <f>IFERROR(VLOOKUP(G4777,Store_Map!$A$2:$I$100,5,FALSE),"")</f>
        <v>0</v>
      </c>
      <c r="K4777">
        <f>IFERROR(VLOOKUP(G4777,Store_Map!$A$2:$I$100,6,FALSE),"")</f>
        <v>0</v>
      </c>
      <c r="L4777">
        <f>IFERROR(VLOOKUP(G4777,Store_Map!$A$2:$I$100,7,FALSE),"")</f>
        <v>0</v>
      </c>
      <c r="M4777">
        <f>IFERROR(VLOOKUP(G4777,Store_Map!$A$2:$I$100,8,FALSE),"")</f>
        <v>0</v>
      </c>
      <c r="N4777">
        <f t="shared" si="666"/>
        <v>0</v>
      </c>
      <c r="O4777" t="str">
        <f t="shared" si="667"/>
        <v>PASS</v>
      </c>
      <c r="P4777" t="str">
        <f t="shared" si="668"/>
        <v>PASS</v>
      </c>
      <c r="Q4777" t="str">
        <f t="shared" si="669"/>
        <v>PASS</v>
      </c>
      <c r="R4777" t="str">
        <f t="shared" si="670"/>
        <v>PASS</v>
      </c>
      <c r="S4777" t="str">
        <f t="shared" si="671"/>
        <v>PASS</v>
      </c>
      <c r="T4777">
        <f t="shared" si="672"/>
        <v>100</v>
      </c>
      <c r="U4777" t="str">
        <f t="shared" si="673"/>
        <v>Low</v>
      </c>
      <c r="V4777" t="str">
        <f t="shared" si="674"/>
        <v>Clean</v>
      </c>
    </row>
    <row r="4778" spans="1:22" x14ac:dyDescent="0.3">
      <c r="A4778" t="str">
        <f>Raw_Data!A4778</f>
        <v>16055701</v>
      </c>
      <c r="B4778">
        <f>Raw_Data!B4778</f>
        <v>45687</v>
      </c>
      <c r="C4778" t="str">
        <f>Raw_Data!C4778</f>
        <v>*LEVOCETIRIZINE 5 MG TABLET</v>
      </c>
      <c r="D4778" t="str">
        <f>Raw_Data!D4778</f>
        <v>31722055190</v>
      </c>
      <c r="E4778" t="str">
        <f>Raw_Data!E4778</f>
        <v>REGIS, NADINE</v>
      </c>
      <c r="F4778" t="str">
        <f>Raw_Data!F4778</f>
        <v>1912295429</v>
      </c>
      <c r="G4778" t="str">
        <f>Raw_Data!H4778</f>
        <v>1</v>
      </c>
      <c r="H4778">
        <f>IFERROR(VLOOKUP(G4778,Store_Map!$A$2:$I$100,3,FALSE),"")</f>
        <v>0</v>
      </c>
      <c r="I4778">
        <f>IFERROR(VLOOKUP(G4778,Store_Map!$A$2:$I$100,4,FALSE),"")</f>
        <v>0</v>
      </c>
      <c r="J4778">
        <f>IFERROR(VLOOKUP(G4778,Store_Map!$A$2:$I$100,5,FALSE),"")</f>
        <v>0</v>
      </c>
      <c r="K4778">
        <f>IFERROR(VLOOKUP(G4778,Store_Map!$A$2:$I$100,6,FALSE),"")</f>
        <v>0</v>
      </c>
      <c r="L4778">
        <f>IFERROR(VLOOKUP(G4778,Store_Map!$A$2:$I$100,7,FALSE),"")</f>
        <v>0</v>
      </c>
      <c r="M4778">
        <f>IFERROR(VLOOKUP(G4778,Store_Map!$A$2:$I$100,8,FALSE),"")</f>
        <v>0</v>
      </c>
      <c r="N4778">
        <f t="shared" si="666"/>
        <v>0</v>
      </c>
      <c r="O4778" t="str">
        <f t="shared" si="667"/>
        <v>PASS</v>
      </c>
      <c r="P4778" t="str">
        <f t="shared" si="668"/>
        <v>PASS</v>
      </c>
      <c r="Q4778" t="str">
        <f t="shared" si="669"/>
        <v>PASS</v>
      </c>
      <c r="R4778" t="str">
        <f t="shared" si="670"/>
        <v>PASS</v>
      </c>
      <c r="S4778" t="str">
        <f t="shared" si="671"/>
        <v>PASS</v>
      </c>
      <c r="T4778">
        <f t="shared" si="672"/>
        <v>100</v>
      </c>
      <c r="U4778" t="str">
        <f t="shared" si="673"/>
        <v>Low</v>
      </c>
      <c r="V4778" t="str">
        <f t="shared" si="674"/>
        <v>Clean</v>
      </c>
    </row>
    <row r="4779" spans="1:22" x14ac:dyDescent="0.3">
      <c r="A4779" t="str">
        <f>Raw_Data!A4779</f>
        <v>16055695</v>
      </c>
      <c r="B4779">
        <f>Raw_Data!B4779</f>
        <v>45687</v>
      </c>
      <c r="C4779" t="str">
        <f>Raw_Data!C4779</f>
        <v>TERBINAFINE HCL 250 MG TABL</v>
      </c>
      <c r="D4779" t="str">
        <f>Raw_Data!D4779</f>
        <v>51991052601</v>
      </c>
      <c r="E4779" t="str">
        <f>Raw_Data!E4779</f>
        <v>HAVRILLA, GEORGE</v>
      </c>
      <c r="F4779" t="str">
        <f>Raw_Data!F4779</f>
        <v>1306841374</v>
      </c>
      <c r="G4779" t="str">
        <f>Raw_Data!H4779</f>
        <v>1</v>
      </c>
      <c r="H4779">
        <f>IFERROR(VLOOKUP(G4779,Store_Map!$A$2:$I$100,3,FALSE),"")</f>
        <v>0</v>
      </c>
      <c r="I4779">
        <f>IFERROR(VLOOKUP(G4779,Store_Map!$A$2:$I$100,4,FALSE),"")</f>
        <v>0</v>
      </c>
      <c r="J4779">
        <f>IFERROR(VLOOKUP(G4779,Store_Map!$A$2:$I$100,5,FALSE),"")</f>
        <v>0</v>
      </c>
      <c r="K4779">
        <f>IFERROR(VLOOKUP(G4779,Store_Map!$A$2:$I$100,6,FALSE),"")</f>
        <v>0</v>
      </c>
      <c r="L4779">
        <f>IFERROR(VLOOKUP(G4779,Store_Map!$A$2:$I$100,7,FALSE),"")</f>
        <v>0</v>
      </c>
      <c r="M4779">
        <f>IFERROR(VLOOKUP(G4779,Store_Map!$A$2:$I$100,8,FALSE),"")</f>
        <v>0</v>
      </c>
      <c r="N4779">
        <f t="shared" si="666"/>
        <v>0</v>
      </c>
      <c r="O4779" t="str">
        <f t="shared" si="667"/>
        <v>PASS</v>
      </c>
      <c r="P4779" t="str">
        <f t="shared" si="668"/>
        <v>PASS</v>
      </c>
      <c r="Q4779" t="str">
        <f t="shared" si="669"/>
        <v>PASS</v>
      </c>
      <c r="R4779" t="str">
        <f t="shared" si="670"/>
        <v>PASS</v>
      </c>
      <c r="S4779" t="str">
        <f t="shared" si="671"/>
        <v>PASS</v>
      </c>
      <c r="T4779">
        <f t="shared" si="672"/>
        <v>100</v>
      </c>
      <c r="U4779" t="str">
        <f t="shared" si="673"/>
        <v>Low</v>
      </c>
      <c r="V4779" t="str">
        <f t="shared" si="674"/>
        <v>Clean</v>
      </c>
    </row>
    <row r="4780" spans="1:22" x14ac:dyDescent="0.3">
      <c r="A4780" t="str">
        <f>Raw_Data!A4780</f>
        <v>16054287</v>
      </c>
      <c r="B4780">
        <f>Raw_Data!B4780</f>
        <v>45687</v>
      </c>
      <c r="C4780" t="str">
        <f>Raw_Data!C4780</f>
        <v>ROPINIROLE HCL 0.5 MG TABLE</v>
      </c>
      <c r="D4780" t="str">
        <f>Raw_Data!D4780</f>
        <v>68462025401</v>
      </c>
      <c r="E4780" t="str">
        <f>Raw_Data!E4780</f>
        <v>GIBBS, JON</v>
      </c>
      <c r="F4780" t="str">
        <f>Raw_Data!F4780</f>
        <v>1700896156</v>
      </c>
      <c r="G4780" t="str">
        <f>Raw_Data!H4780</f>
        <v>1</v>
      </c>
      <c r="H4780">
        <f>IFERROR(VLOOKUP(G4780,Store_Map!$A$2:$I$100,3,FALSE),"")</f>
        <v>0</v>
      </c>
      <c r="I4780">
        <f>IFERROR(VLOOKUP(G4780,Store_Map!$A$2:$I$100,4,FALSE),"")</f>
        <v>0</v>
      </c>
      <c r="J4780">
        <f>IFERROR(VLOOKUP(G4780,Store_Map!$A$2:$I$100,5,FALSE),"")</f>
        <v>0</v>
      </c>
      <c r="K4780">
        <f>IFERROR(VLOOKUP(G4780,Store_Map!$A$2:$I$100,6,FALSE),"")</f>
        <v>0</v>
      </c>
      <c r="L4780">
        <f>IFERROR(VLOOKUP(G4780,Store_Map!$A$2:$I$100,7,FALSE),"")</f>
        <v>0</v>
      </c>
      <c r="M4780">
        <f>IFERROR(VLOOKUP(G4780,Store_Map!$A$2:$I$100,8,FALSE),"")</f>
        <v>0</v>
      </c>
      <c r="N4780">
        <f t="shared" si="666"/>
        <v>0</v>
      </c>
      <c r="O4780" t="str">
        <f t="shared" si="667"/>
        <v>PASS</v>
      </c>
      <c r="P4780" t="str">
        <f t="shared" si="668"/>
        <v>PASS</v>
      </c>
      <c r="Q4780" t="str">
        <f t="shared" si="669"/>
        <v>PASS</v>
      </c>
      <c r="R4780" t="str">
        <f t="shared" si="670"/>
        <v>PASS</v>
      </c>
      <c r="S4780" t="str">
        <f t="shared" si="671"/>
        <v>PASS</v>
      </c>
      <c r="T4780">
        <f t="shared" si="672"/>
        <v>100</v>
      </c>
      <c r="U4780" t="str">
        <f t="shared" si="673"/>
        <v>Low</v>
      </c>
      <c r="V4780" t="str">
        <f t="shared" si="674"/>
        <v>Clean</v>
      </c>
    </row>
    <row r="4781" spans="1:22" x14ac:dyDescent="0.3">
      <c r="A4781" t="str">
        <f>Raw_Data!A4781</f>
        <v>16050983</v>
      </c>
      <c r="B4781">
        <f>Raw_Data!B4781</f>
        <v>45687</v>
      </c>
      <c r="C4781" t="str">
        <f>Raw_Data!C4781</f>
        <v>AMLODIPINE BESYLATE 10 MG T</v>
      </c>
      <c r="D4781" t="str">
        <f>Raw_Data!D4781</f>
        <v>69097012805</v>
      </c>
      <c r="E4781" t="str">
        <f>Raw_Data!E4781</f>
        <v>GIBBS, JON</v>
      </c>
      <c r="F4781" t="str">
        <f>Raw_Data!F4781</f>
        <v>1700896156</v>
      </c>
      <c r="G4781" t="str">
        <f>Raw_Data!H4781</f>
        <v>1</v>
      </c>
      <c r="H4781">
        <f>IFERROR(VLOOKUP(G4781,Store_Map!$A$2:$I$100,3,FALSE),"")</f>
        <v>0</v>
      </c>
      <c r="I4781">
        <f>IFERROR(VLOOKUP(G4781,Store_Map!$A$2:$I$100,4,FALSE),"")</f>
        <v>0</v>
      </c>
      <c r="J4781">
        <f>IFERROR(VLOOKUP(G4781,Store_Map!$A$2:$I$100,5,FALSE),"")</f>
        <v>0</v>
      </c>
      <c r="K4781">
        <f>IFERROR(VLOOKUP(G4781,Store_Map!$A$2:$I$100,6,FALSE),"")</f>
        <v>0</v>
      </c>
      <c r="L4781">
        <f>IFERROR(VLOOKUP(G4781,Store_Map!$A$2:$I$100,7,FALSE),"")</f>
        <v>0</v>
      </c>
      <c r="M4781">
        <f>IFERROR(VLOOKUP(G4781,Store_Map!$A$2:$I$100,8,FALSE),"")</f>
        <v>0</v>
      </c>
      <c r="N4781">
        <f t="shared" si="666"/>
        <v>0</v>
      </c>
      <c r="O4781" t="str">
        <f t="shared" si="667"/>
        <v>PASS</v>
      </c>
      <c r="P4781" t="str">
        <f t="shared" si="668"/>
        <v>PASS</v>
      </c>
      <c r="Q4781" t="str">
        <f t="shared" si="669"/>
        <v>PASS</v>
      </c>
      <c r="R4781" t="str">
        <f t="shared" si="670"/>
        <v>PASS</v>
      </c>
      <c r="S4781" t="str">
        <f t="shared" si="671"/>
        <v>PASS</v>
      </c>
      <c r="T4781">
        <f t="shared" si="672"/>
        <v>100</v>
      </c>
      <c r="U4781" t="str">
        <f t="shared" si="673"/>
        <v>Low</v>
      </c>
      <c r="V4781" t="str">
        <f t="shared" si="674"/>
        <v>Clean</v>
      </c>
    </row>
    <row r="4782" spans="1:22" x14ac:dyDescent="0.3">
      <c r="A4782" t="str">
        <f>Raw_Data!A4782</f>
        <v>16049715</v>
      </c>
      <c r="B4782">
        <f>Raw_Data!B4782</f>
        <v>45687</v>
      </c>
      <c r="C4782" t="str">
        <f>Raw_Data!C4782</f>
        <v>LOSARTAN-HCTZ 100-25 MG TAB</v>
      </c>
      <c r="D4782" t="str">
        <f>Raw_Data!D4782</f>
        <v>29300019219</v>
      </c>
      <c r="E4782" t="str">
        <f>Raw_Data!E4782</f>
        <v>GIBBS, JON</v>
      </c>
      <c r="F4782" t="str">
        <f>Raw_Data!F4782</f>
        <v>1700896156</v>
      </c>
      <c r="G4782" t="str">
        <f>Raw_Data!H4782</f>
        <v>1</v>
      </c>
      <c r="H4782">
        <f>IFERROR(VLOOKUP(G4782,Store_Map!$A$2:$I$100,3,FALSE),"")</f>
        <v>0</v>
      </c>
      <c r="I4782">
        <f>IFERROR(VLOOKUP(G4782,Store_Map!$A$2:$I$100,4,FALSE),"")</f>
        <v>0</v>
      </c>
      <c r="J4782">
        <f>IFERROR(VLOOKUP(G4782,Store_Map!$A$2:$I$100,5,FALSE),"")</f>
        <v>0</v>
      </c>
      <c r="K4782">
        <f>IFERROR(VLOOKUP(G4782,Store_Map!$A$2:$I$100,6,FALSE),"")</f>
        <v>0</v>
      </c>
      <c r="L4782">
        <f>IFERROR(VLOOKUP(G4782,Store_Map!$A$2:$I$100,7,FALSE),"")</f>
        <v>0</v>
      </c>
      <c r="M4782">
        <f>IFERROR(VLOOKUP(G4782,Store_Map!$A$2:$I$100,8,FALSE),"")</f>
        <v>0</v>
      </c>
      <c r="N4782">
        <f t="shared" si="666"/>
        <v>0</v>
      </c>
      <c r="O4782" t="str">
        <f t="shared" si="667"/>
        <v>PASS</v>
      </c>
      <c r="P4782" t="str">
        <f t="shared" si="668"/>
        <v>PASS</v>
      </c>
      <c r="Q4782" t="str">
        <f t="shared" si="669"/>
        <v>PASS</v>
      </c>
      <c r="R4782" t="str">
        <f t="shared" si="670"/>
        <v>PASS</v>
      </c>
      <c r="S4782" t="str">
        <f t="shared" si="671"/>
        <v>PASS</v>
      </c>
      <c r="T4782">
        <f t="shared" si="672"/>
        <v>100</v>
      </c>
      <c r="U4782" t="str">
        <f t="shared" si="673"/>
        <v>Low</v>
      </c>
      <c r="V4782" t="str">
        <f t="shared" si="674"/>
        <v>Clean</v>
      </c>
    </row>
    <row r="4783" spans="1:22" x14ac:dyDescent="0.3">
      <c r="A4783" t="str">
        <f>Raw_Data!A4783</f>
        <v>16055702</v>
      </c>
      <c r="B4783">
        <f>Raw_Data!B4783</f>
        <v>45687</v>
      </c>
      <c r="C4783" t="str">
        <f>Raw_Data!C4783</f>
        <v>LOSARTAN POTASSIUM 25 MG TA</v>
      </c>
      <c r="D4783" t="str">
        <f>Raw_Data!D4783</f>
        <v>65862020190</v>
      </c>
      <c r="E4783" t="str">
        <f>Raw_Data!E4783</f>
        <v>GIBBS, JON</v>
      </c>
      <c r="F4783" t="str">
        <f>Raw_Data!F4783</f>
        <v>1700896156</v>
      </c>
      <c r="G4783" t="str">
        <f>Raw_Data!H4783</f>
        <v>1</v>
      </c>
      <c r="H4783">
        <f>IFERROR(VLOOKUP(G4783,Store_Map!$A$2:$I$100,3,FALSE),"")</f>
        <v>0</v>
      </c>
      <c r="I4783">
        <f>IFERROR(VLOOKUP(G4783,Store_Map!$A$2:$I$100,4,FALSE),"")</f>
        <v>0</v>
      </c>
      <c r="J4783">
        <f>IFERROR(VLOOKUP(G4783,Store_Map!$A$2:$I$100,5,FALSE),"")</f>
        <v>0</v>
      </c>
      <c r="K4783">
        <f>IFERROR(VLOOKUP(G4783,Store_Map!$A$2:$I$100,6,FALSE),"")</f>
        <v>0</v>
      </c>
      <c r="L4783">
        <f>IFERROR(VLOOKUP(G4783,Store_Map!$A$2:$I$100,7,FALSE),"")</f>
        <v>0</v>
      </c>
      <c r="M4783">
        <f>IFERROR(VLOOKUP(G4783,Store_Map!$A$2:$I$100,8,FALSE),"")</f>
        <v>0</v>
      </c>
      <c r="N4783">
        <f t="shared" si="666"/>
        <v>0</v>
      </c>
      <c r="O4783" t="str">
        <f t="shared" si="667"/>
        <v>PASS</v>
      </c>
      <c r="P4783" t="str">
        <f t="shared" si="668"/>
        <v>PASS</v>
      </c>
      <c r="Q4783" t="str">
        <f t="shared" si="669"/>
        <v>PASS</v>
      </c>
      <c r="R4783" t="str">
        <f t="shared" si="670"/>
        <v>PASS</v>
      </c>
      <c r="S4783" t="str">
        <f t="shared" si="671"/>
        <v>PASS</v>
      </c>
      <c r="T4783">
        <f t="shared" si="672"/>
        <v>100</v>
      </c>
      <c r="U4783" t="str">
        <f t="shared" si="673"/>
        <v>Low</v>
      </c>
      <c r="V4783" t="str">
        <f t="shared" si="674"/>
        <v>Clean</v>
      </c>
    </row>
    <row r="4784" spans="1:22" x14ac:dyDescent="0.3">
      <c r="A4784" t="str">
        <f>Raw_Data!A4784</f>
        <v>16055703</v>
      </c>
      <c r="B4784">
        <f>Raw_Data!B4784</f>
        <v>45687</v>
      </c>
      <c r="C4784" t="str">
        <f>Raw_Data!C4784</f>
        <v>CITALOPRAM HBR 20 MG TABLET</v>
      </c>
      <c r="D4784" t="str">
        <f>Raw_Data!D4784</f>
        <v>13668001001</v>
      </c>
      <c r="E4784" t="str">
        <f>Raw_Data!E4784</f>
        <v>GIBBS, JON</v>
      </c>
      <c r="F4784" t="str">
        <f>Raw_Data!F4784</f>
        <v>1700896156</v>
      </c>
      <c r="G4784" t="str">
        <f>Raw_Data!H4784</f>
        <v>1</v>
      </c>
      <c r="H4784">
        <f>IFERROR(VLOOKUP(G4784,Store_Map!$A$2:$I$100,3,FALSE),"")</f>
        <v>0</v>
      </c>
      <c r="I4784">
        <f>IFERROR(VLOOKUP(G4784,Store_Map!$A$2:$I$100,4,FALSE),"")</f>
        <v>0</v>
      </c>
      <c r="J4784">
        <f>IFERROR(VLOOKUP(G4784,Store_Map!$A$2:$I$100,5,FALSE),"")</f>
        <v>0</v>
      </c>
      <c r="K4784">
        <f>IFERROR(VLOOKUP(G4784,Store_Map!$A$2:$I$100,6,FALSE),"")</f>
        <v>0</v>
      </c>
      <c r="L4784">
        <f>IFERROR(VLOOKUP(G4784,Store_Map!$A$2:$I$100,7,FALSE),"")</f>
        <v>0</v>
      </c>
      <c r="M4784">
        <f>IFERROR(VLOOKUP(G4784,Store_Map!$A$2:$I$100,8,FALSE),"")</f>
        <v>0</v>
      </c>
      <c r="N4784">
        <f t="shared" si="666"/>
        <v>0</v>
      </c>
      <c r="O4784" t="str">
        <f t="shared" si="667"/>
        <v>PASS</v>
      </c>
      <c r="P4784" t="str">
        <f t="shared" si="668"/>
        <v>PASS</v>
      </c>
      <c r="Q4784" t="str">
        <f t="shared" si="669"/>
        <v>PASS</v>
      </c>
      <c r="R4784" t="str">
        <f t="shared" si="670"/>
        <v>PASS</v>
      </c>
      <c r="S4784" t="str">
        <f t="shared" si="671"/>
        <v>PASS</v>
      </c>
      <c r="T4784">
        <f t="shared" si="672"/>
        <v>100</v>
      </c>
      <c r="U4784" t="str">
        <f t="shared" si="673"/>
        <v>Low</v>
      </c>
      <c r="V4784" t="str">
        <f t="shared" si="674"/>
        <v>Clean</v>
      </c>
    </row>
    <row r="4785" spans="1:22" x14ac:dyDescent="0.3">
      <c r="A4785" t="str">
        <f>Raw_Data!A4785</f>
        <v>16055706</v>
      </c>
      <c r="B4785">
        <f>Raw_Data!B4785</f>
        <v>45687</v>
      </c>
      <c r="C4785" t="str">
        <f>Raw_Data!C4785</f>
        <v>*PREDNISOLONE AC 1% EYE DRO</v>
      </c>
      <c r="D4785" t="str">
        <f>Raw_Data!D4785</f>
        <v>61314063705</v>
      </c>
      <c r="E4785" t="str">
        <f>Raw_Data!E4785</f>
        <v>Staats, Jared</v>
      </c>
      <c r="F4785" t="str">
        <f>Raw_Data!F4785</f>
        <v>1679924542</v>
      </c>
      <c r="G4785" t="str">
        <f>Raw_Data!H4785</f>
        <v>1</v>
      </c>
      <c r="H4785">
        <f>IFERROR(VLOOKUP(G4785,Store_Map!$A$2:$I$100,3,FALSE),"")</f>
        <v>0</v>
      </c>
      <c r="I4785">
        <f>IFERROR(VLOOKUP(G4785,Store_Map!$A$2:$I$100,4,FALSE),"")</f>
        <v>0</v>
      </c>
      <c r="J4785">
        <f>IFERROR(VLOOKUP(G4785,Store_Map!$A$2:$I$100,5,FALSE),"")</f>
        <v>0</v>
      </c>
      <c r="K4785">
        <f>IFERROR(VLOOKUP(G4785,Store_Map!$A$2:$I$100,6,FALSE),"")</f>
        <v>0</v>
      </c>
      <c r="L4785">
        <f>IFERROR(VLOOKUP(G4785,Store_Map!$A$2:$I$100,7,FALSE),"")</f>
        <v>0</v>
      </c>
      <c r="M4785">
        <f>IFERROR(VLOOKUP(G4785,Store_Map!$A$2:$I$100,8,FALSE),"")</f>
        <v>0</v>
      </c>
      <c r="N4785">
        <f t="shared" si="666"/>
        <v>0</v>
      </c>
      <c r="O4785" t="str">
        <f t="shared" si="667"/>
        <v>PASS</v>
      </c>
      <c r="P4785" t="str">
        <f t="shared" si="668"/>
        <v>PASS</v>
      </c>
      <c r="Q4785" t="str">
        <f t="shared" si="669"/>
        <v>PASS</v>
      </c>
      <c r="R4785" t="str">
        <f t="shared" si="670"/>
        <v>PASS</v>
      </c>
      <c r="S4785" t="str">
        <f t="shared" si="671"/>
        <v>PASS</v>
      </c>
      <c r="T4785">
        <f t="shared" si="672"/>
        <v>100</v>
      </c>
      <c r="U4785" t="str">
        <f t="shared" si="673"/>
        <v>Low</v>
      </c>
      <c r="V4785" t="str">
        <f t="shared" si="674"/>
        <v>Clean</v>
      </c>
    </row>
    <row r="4786" spans="1:22" x14ac:dyDescent="0.3">
      <c r="A4786" t="str">
        <f>Raw_Data!A4786</f>
        <v>16050109</v>
      </c>
      <c r="B4786">
        <f>Raw_Data!B4786</f>
        <v>45687</v>
      </c>
      <c r="C4786" t="str">
        <f>Raw_Data!C4786</f>
        <v>FLUTICASONE PROP 50 MCG SPR</v>
      </c>
      <c r="D4786" t="str">
        <f>Raw_Data!D4786</f>
        <v>60505082901</v>
      </c>
      <c r="E4786" t="str">
        <f>Raw_Data!E4786</f>
        <v>GIBBS, JON</v>
      </c>
      <c r="F4786" t="str">
        <f>Raw_Data!F4786</f>
        <v>1700896156</v>
      </c>
      <c r="G4786" t="str">
        <f>Raw_Data!H4786</f>
        <v>1</v>
      </c>
      <c r="H4786">
        <f>IFERROR(VLOOKUP(G4786,Store_Map!$A$2:$I$100,3,FALSE),"")</f>
        <v>0</v>
      </c>
      <c r="I4786">
        <f>IFERROR(VLOOKUP(G4786,Store_Map!$A$2:$I$100,4,FALSE),"")</f>
        <v>0</v>
      </c>
      <c r="J4786">
        <f>IFERROR(VLOOKUP(G4786,Store_Map!$A$2:$I$100,5,FALSE),"")</f>
        <v>0</v>
      </c>
      <c r="K4786">
        <f>IFERROR(VLOOKUP(G4786,Store_Map!$A$2:$I$100,6,FALSE),"")</f>
        <v>0</v>
      </c>
      <c r="L4786">
        <f>IFERROR(VLOOKUP(G4786,Store_Map!$A$2:$I$100,7,FALSE),"")</f>
        <v>0</v>
      </c>
      <c r="M4786">
        <f>IFERROR(VLOOKUP(G4786,Store_Map!$A$2:$I$100,8,FALSE),"")</f>
        <v>0</v>
      </c>
      <c r="N4786">
        <f t="shared" si="666"/>
        <v>0</v>
      </c>
      <c r="O4786" t="str">
        <f t="shared" si="667"/>
        <v>PASS</v>
      </c>
      <c r="P4786" t="str">
        <f t="shared" si="668"/>
        <v>PASS</v>
      </c>
      <c r="Q4786" t="str">
        <f t="shared" si="669"/>
        <v>PASS</v>
      </c>
      <c r="R4786" t="str">
        <f t="shared" si="670"/>
        <v>PASS</v>
      </c>
      <c r="S4786" t="str">
        <f t="shared" si="671"/>
        <v>PASS</v>
      </c>
      <c r="T4786">
        <f t="shared" si="672"/>
        <v>100</v>
      </c>
      <c r="U4786" t="str">
        <f t="shared" si="673"/>
        <v>Low</v>
      </c>
      <c r="V4786" t="str">
        <f t="shared" si="674"/>
        <v>Clean</v>
      </c>
    </row>
    <row r="4787" spans="1:22" x14ac:dyDescent="0.3">
      <c r="A4787" t="str">
        <f>Raw_Data!A4787</f>
        <v>16055707</v>
      </c>
      <c r="B4787">
        <f>Raw_Data!B4787</f>
        <v>45687</v>
      </c>
      <c r="C4787" t="str">
        <f>Raw_Data!C4787</f>
        <v>*POTASSIUM CL ER 10 MEQ TAB</v>
      </c>
      <c r="D4787" t="str">
        <f>Raw_Data!D4787</f>
        <v>832532311</v>
      </c>
      <c r="E4787" t="str">
        <f>Raw_Data!E4787</f>
        <v>JAMIL, MUHAMMAD</v>
      </c>
      <c r="F4787" t="str">
        <f>Raw_Data!F4787</f>
        <v>1124515556</v>
      </c>
      <c r="G4787" t="str">
        <f>Raw_Data!H4787</f>
        <v>1</v>
      </c>
      <c r="H4787">
        <f>IFERROR(VLOOKUP(G4787,Store_Map!$A$2:$I$100,3,FALSE),"")</f>
        <v>0</v>
      </c>
      <c r="I4787">
        <f>IFERROR(VLOOKUP(G4787,Store_Map!$A$2:$I$100,4,FALSE),"")</f>
        <v>0</v>
      </c>
      <c r="J4787">
        <f>IFERROR(VLOOKUP(G4787,Store_Map!$A$2:$I$100,5,FALSE),"")</f>
        <v>0</v>
      </c>
      <c r="K4787">
        <f>IFERROR(VLOOKUP(G4787,Store_Map!$A$2:$I$100,6,FALSE),"")</f>
        <v>0</v>
      </c>
      <c r="L4787">
        <f>IFERROR(VLOOKUP(G4787,Store_Map!$A$2:$I$100,7,FALSE),"")</f>
        <v>0</v>
      </c>
      <c r="M4787">
        <f>IFERROR(VLOOKUP(G4787,Store_Map!$A$2:$I$100,8,FALSE),"")</f>
        <v>0</v>
      </c>
      <c r="N4787">
        <f t="shared" si="666"/>
        <v>0</v>
      </c>
      <c r="O4787" t="str">
        <f t="shared" si="667"/>
        <v>PASS</v>
      </c>
      <c r="P4787" t="str">
        <f t="shared" si="668"/>
        <v>REVIEW</v>
      </c>
      <c r="Q4787" t="str">
        <f t="shared" si="669"/>
        <v>PASS</v>
      </c>
      <c r="R4787" t="str">
        <f t="shared" si="670"/>
        <v>PASS</v>
      </c>
      <c r="S4787" t="str">
        <f t="shared" si="671"/>
        <v>REVIEW</v>
      </c>
      <c r="T4787">
        <f t="shared" si="672"/>
        <v>90</v>
      </c>
      <c r="U4787" t="str">
        <f t="shared" si="673"/>
        <v>Low</v>
      </c>
      <c r="V4787" t="str">
        <f t="shared" si="674"/>
        <v>Invalid NDC</v>
      </c>
    </row>
    <row r="4788" spans="1:22" x14ac:dyDescent="0.3">
      <c r="A4788" t="str">
        <f>Raw_Data!A4788</f>
        <v>16055708</v>
      </c>
      <c r="B4788">
        <f>Raw_Data!B4788</f>
        <v>45687</v>
      </c>
      <c r="C4788" t="str">
        <f>Raw_Data!C4788</f>
        <v>BENZONATATE 200 MG CAPSULE</v>
      </c>
      <c r="D4788" t="str">
        <f>Raw_Data!D4788</f>
        <v>42806071501</v>
      </c>
      <c r="E4788" t="str">
        <f>Raw_Data!E4788</f>
        <v>GIBBS, JON</v>
      </c>
      <c r="F4788" t="str">
        <f>Raw_Data!F4788</f>
        <v>1700896156</v>
      </c>
      <c r="G4788" t="str">
        <f>Raw_Data!H4788</f>
        <v>1</v>
      </c>
      <c r="H4788">
        <f>IFERROR(VLOOKUP(G4788,Store_Map!$A$2:$I$100,3,FALSE),"")</f>
        <v>0</v>
      </c>
      <c r="I4788">
        <f>IFERROR(VLOOKUP(G4788,Store_Map!$A$2:$I$100,4,FALSE),"")</f>
        <v>0</v>
      </c>
      <c r="J4788">
        <f>IFERROR(VLOOKUP(G4788,Store_Map!$A$2:$I$100,5,FALSE),"")</f>
        <v>0</v>
      </c>
      <c r="K4788">
        <f>IFERROR(VLOOKUP(G4788,Store_Map!$A$2:$I$100,6,FALSE),"")</f>
        <v>0</v>
      </c>
      <c r="L4788">
        <f>IFERROR(VLOOKUP(G4788,Store_Map!$A$2:$I$100,7,FALSE),"")</f>
        <v>0</v>
      </c>
      <c r="M4788">
        <f>IFERROR(VLOOKUP(G4788,Store_Map!$A$2:$I$100,8,FALSE),"")</f>
        <v>0</v>
      </c>
      <c r="N4788">
        <f t="shared" si="666"/>
        <v>0</v>
      </c>
      <c r="O4788" t="str">
        <f t="shared" si="667"/>
        <v>PASS</v>
      </c>
      <c r="P4788" t="str">
        <f t="shared" si="668"/>
        <v>PASS</v>
      </c>
      <c r="Q4788" t="str">
        <f t="shared" si="669"/>
        <v>PASS</v>
      </c>
      <c r="R4788" t="str">
        <f t="shared" si="670"/>
        <v>PASS</v>
      </c>
      <c r="S4788" t="str">
        <f t="shared" si="671"/>
        <v>PASS</v>
      </c>
      <c r="T4788">
        <f t="shared" si="672"/>
        <v>100</v>
      </c>
      <c r="U4788" t="str">
        <f t="shared" si="673"/>
        <v>Low</v>
      </c>
      <c r="V4788" t="str">
        <f t="shared" si="674"/>
        <v>Clean</v>
      </c>
    </row>
    <row r="4789" spans="1:22" x14ac:dyDescent="0.3">
      <c r="A4789" t="str">
        <f>Raw_Data!A4789</f>
        <v>16055709</v>
      </c>
      <c r="B4789">
        <f>Raw_Data!B4789</f>
        <v>45687</v>
      </c>
      <c r="C4789" t="str">
        <f>Raw_Data!C4789</f>
        <v>HYDROXYCHLOROQUINE 200 MG T</v>
      </c>
      <c r="D4789" t="str">
        <f>Raw_Data!D4789</f>
        <v>16571068701</v>
      </c>
      <c r="E4789" t="str">
        <f>Raw_Data!E4789</f>
        <v>Wolff, Zachary</v>
      </c>
      <c r="F4789" t="str">
        <f>Raw_Data!F4789</f>
        <v>1467628032</v>
      </c>
      <c r="G4789" t="str">
        <f>Raw_Data!H4789</f>
        <v>1</v>
      </c>
      <c r="H4789">
        <f>IFERROR(VLOOKUP(G4789,Store_Map!$A$2:$I$100,3,FALSE),"")</f>
        <v>0</v>
      </c>
      <c r="I4789">
        <f>IFERROR(VLOOKUP(G4789,Store_Map!$A$2:$I$100,4,FALSE),"")</f>
        <v>0</v>
      </c>
      <c r="J4789">
        <f>IFERROR(VLOOKUP(G4789,Store_Map!$A$2:$I$100,5,FALSE),"")</f>
        <v>0</v>
      </c>
      <c r="K4789">
        <f>IFERROR(VLOOKUP(G4789,Store_Map!$A$2:$I$100,6,FALSE),"")</f>
        <v>0</v>
      </c>
      <c r="L4789">
        <f>IFERROR(VLOOKUP(G4789,Store_Map!$A$2:$I$100,7,FALSE),"")</f>
        <v>0</v>
      </c>
      <c r="M4789">
        <f>IFERROR(VLOOKUP(G4789,Store_Map!$A$2:$I$100,8,FALSE),"")</f>
        <v>0</v>
      </c>
      <c r="N4789">
        <f t="shared" si="666"/>
        <v>0</v>
      </c>
      <c r="O4789" t="str">
        <f t="shared" si="667"/>
        <v>PASS</v>
      </c>
      <c r="P4789" t="str">
        <f t="shared" si="668"/>
        <v>PASS</v>
      </c>
      <c r="Q4789" t="str">
        <f t="shared" si="669"/>
        <v>PASS</v>
      </c>
      <c r="R4789" t="str">
        <f t="shared" si="670"/>
        <v>PASS</v>
      </c>
      <c r="S4789" t="str">
        <f t="shared" si="671"/>
        <v>PASS</v>
      </c>
      <c r="T4789">
        <f t="shared" si="672"/>
        <v>100</v>
      </c>
      <c r="U4789" t="str">
        <f t="shared" si="673"/>
        <v>Low</v>
      </c>
      <c r="V4789" t="str">
        <f t="shared" si="674"/>
        <v>Clean</v>
      </c>
    </row>
    <row r="4790" spans="1:22" x14ac:dyDescent="0.3">
      <c r="A4790" t="str">
        <f>Raw_Data!A4790</f>
        <v>16055710</v>
      </c>
      <c r="B4790">
        <f>Raw_Data!B4790</f>
        <v>45687</v>
      </c>
      <c r="C4790" t="str">
        <f>Raw_Data!C4790</f>
        <v>*HYDROCHLOROTHIAZIDE 12.5 M</v>
      </c>
      <c r="D4790" t="str">
        <f>Raw_Data!D4790</f>
        <v>50228014601</v>
      </c>
      <c r="E4790" t="str">
        <f>Raw_Data!E4790</f>
        <v>JAMIL, MUHAMMAD</v>
      </c>
      <c r="F4790" t="str">
        <f>Raw_Data!F4790</f>
        <v>1124515556</v>
      </c>
      <c r="G4790" t="str">
        <f>Raw_Data!H4790</f>
        <v>1</v>
      </c>
      <c r="H4790">
        <f>IFERROR(VLOOKUP(G4790,Store_Map!$A$2:$I$100,3,FALSE),"")</f>
        <v>0</v>
      </c>
      <c r="I4790">
        <f>IFERROR(VLOOKUP(G4790,Store_Map!$A$2:$I$100,4,FALSE),"")</f>
        <v>0</v>
      </c>
      <c r="J4790">
        <f>IFERROR(VLOOKUP(G4790,Store_Map!$A$2:$I$100,5,FALSE),"")</f>
        <v>0</v>
      </c>
      <c r="K4790">
        <f>IFERROR(VLOOKUP(G4790,Store_Map!$A$2:$I$100,6,FALSE),"")</f>
        <v>0</v>
      </c>
      <c r="L4790">
        <f>IFERROR(VLOOKUP(G4790,Store_Map!$A$2:$I$100,7,FALSE),"")</f>
        <v>0</v>
      </c>
      <c r="M4790">
        <f>IFERROR(VLOOKUP(G4790,Store_Map!$A$2:$I$100,8,FALSE),"")</f>
        <v>0</v>
      </c>
      <c r="N4790">
        <f t="shared" si="666"/>
        <v>0</v>
      </c>
      <c r="O4790" t="str">
        <f t="shared" si="667"/>
        <v>PASS</v>
      </c>
      <c r="P4790" t="str">
        <f t="shared" si="668"/>
        <v>PASS</v>
      </c>
      <c r="Q4790" t="str">
        <f t="shared" si="669"/>
        <v>PASS</v>
      </c>
      <c r="R4790" t="str">
        <f t="shared" si="670"/>
        <v>PASS</v>
      </c>
      <c r="S4790" t="str">
        <f t="shared" si="671"/>
        <v>PASS</v>
      </c>
      <c r="T4790">
        <f t="shared" si="672"/>
        <v>100</v>
      </c>
      <c r="U4790" t="str">
        <f t="shared" si="673"/>
        <v>Low</v>
      </c>
      <c r="V4790" t="str">
        <f t="shared" si="674"/>
        <v>Clean</v>
      </c>
    </row>
    <row r="4791" spans="1:22" x14ac:dyDescent="0.3">
      <c r="A4791" t="str">
        <f>Raw_Data!A4791</f>
        <v>16055711</v>
      </c>
      <c r="B4791">
        <f>Raw_Data!B4791</f>
        <v>45687</v>
      </c>
      <c r="C4791" t="str">
        <f>Raw_Data!C4791</f>
        <v>*LOVASTATIN 40 MG TABLET</v>
      </c>
      <c r="D4791" t="str">
        <f>Raw_Data!D4791</f>
        <v>68180046901</v>
      </c>
      <c r="E4791" t="str">
        <f>Raw_Data!E4791</f>
        <v>JAMIL, MUHAMMAD</v>
      </c>
      <c r="F4791" t="str">
        <f>Raw_Data!F4791</f>
        <v>1124515556</v>
      </c>
      <c r="G4791" t="str">
        <f>Raw_Data!H4791</f>
        <v>1</v>
      </c>
      <c r="H4791">
        <f>IFERROR(VLOOKUP(G4791,Store_Map!$A$2:$I$100,3,FALSE),"")</f>
        <v>0</v>
      </c>
      <c r="I4791">
        <f>IFERROR(VLOOKUP(G4791,Store_Map!$A$2:$I$100,4,FALSE),"")</f>
        <v>0</v>
      </c>
      <c r="J4791">
        <f>IFERROR(VLOOKUP(G4791,Store_Map!$A$2:$I$100,5,FALSE),"")</f>
        <v>0</v>
      </c>
      <c r="K4791">
        <f>IFERROR(VLOOKUP(G4791,Store_Map!$A$2:$I$100,6,FALSE),"")</f>
        <v>0</v>
      </c>
      <c r="L4791">
        <f>IFERROR(VLOOKUP(G4791,Store_Map!$A$2:$I$100,7,FALSE),"")</f>
        <v>0</v>
      </c>
      <c r="M4791">
        <f>IFERROR(VLOOKUP(G4791,Store_Map!$A$2:$I$100,8,FALSE),"")</f>
        <v>0</v>
      </c>
      <c r="N4791">
        <f t="shared" si="666"/>
        <v>0</v>
      </c>
      <c r="O4791" t="str">
        <f t="shared" si="667"/>
        <v>PASS</v>
      </c>
      <c r="P4791" t="str">
        <f t="shared" si="668"/>
        <v>PASS</v>
      </c>
      <c r="Q4791" t="str">
        <f t="shared" si="669"/>
        <v>PASS</v>
      </c>
      <c r="R4791" t="str">
        <f t="shared" si="670"/>
        <v>PASS</v>
      </c>
      <c r="S4791" t="str">
        <f t="shared" si="671"/>
        <v>PASS</v>
      </c>
      <c r="T4791">
        <f t="shared" si="672"/>
        <v>100</v>
      </c>
      <c r="U4791" t="str">
        <f t="shared" si="673"/>
        <v>Low</v>
      </c>
      <c r="V4791" t="str">
        <f t="shared" si="674"/>
        <v>Clean</v>
      </c>
    </row>
    <row r="4792" spans="1:22" x14ac:dyDescent="0.3">
      <c r="A4792" t="str">
        <f>Raw_Data!A4792</f>
        <v>16055712</v>
      </c>
      <c r="B4792">
        <f>Raw_Data!B4792</f>
        <v>45687</v>
      </c>
      <c r="C4792" t="str">
        <f>Raw_Data!C4792</f>
        <v>*PAROXETINE HCL 20 MG TABLE</v>
      </c>
      <c r="D4792" t="str">
        <f>Raw_Data!D4792</f>
        <v>68382009816</v>
      </c>
      <c r="E4792" t="str">
        <f>Raw_Data!E4792</f>
        <v>JAMIL, MUHAMMAD</v>
      </c>
      <c r="F4792" t="str">
        <f>Raw_Data!F4792</f>
        <v>1124515556</v>
      </c>
      <c r="G4792" t="str">
        <f>Raw_Data!H4792</f>
        <v>1</v>
      </c>
      <c r="H4792">
        <f>IFERROR(VLOOKUP(G4792,Store_Map!$A$2:$I$100,3,FALSE),"")</f>
        <v>0</v>
      </c>
      <c r="I4792">
        <f>IFERROR(VLOOKUP(G4792,Store_Map!$A$2:$I$100,4,FALSE),"")</f>
        <v>0</v>
      </c>
      <c r="J4792">
        <f>IFERROR(VLOOKUP(G4792,Store_Map!$A$2:$I$100,5,FALSE),"")</f>
        <v>0</v>
      </c>
      <c r="K4792">
        <f>IFERROR(VLOOKUP(G4792,Store_Map!$A$2:$I$100,6,FALSE),"")</f>
        <v>0</v>
      </c>
      <c r="L4792">
        <f>IFERROR(VLOOKUP(G4792,Store_Map!$A$2:$I$100,7,FALSE),"")</f>
        <v>0</v>
      </c>
      <c r="M4792">
        <f>IFERROR(VLOOKUP(G4792,Store_Map!$A$2:$I$100,8,FALSE),"")</f>
        <v>0</v>
      </c>
      <c r="N4792">
        <f t="shared" si="666"/>
        <v>0</v>
      </c>
      <c r="O4792" t="str">
        <f t="shared" si="667"/>
        <v>PASS</v>
      </c>
      <c r="P4792" t="str">
        <f t="shared" si="668"/>
        <v>PASS</v>
      </c>
      <c r="Q4792" t="str">
        <f t="shared" si="669"/>
        <v>PASS</v>
      </c>
      <c r="R4792" t="str">
        <f t="shared" si="670"/>
        <v>PASS</v>
      </c>
      <c r="S4792" t="str">
        <f t="shared" si="671"/>
        <v>PASS</v>
      </c>
      <c r="T4792">
        <f t="shared" si="672"/>
        <v>100</v>
      </c>
      <c r="U4792" t="str">
        <f t="shared" si="673"/>
        <v>Low</v>
      </c>
      <c r="V4792" t="str">
        <f t="shared" si="674"/>
        <v>Clean</v>
      </c>
    </row>
    <row r="4793" spans="1:22" x14ac:dyDescent="0.3">
      <c r="A4793" t="str">
        <f>Raw_Data!A4793</f>
        <v>16055713</v>
      </c>
      <c r="B4793">
        <f>Raw_Data!B4793</f>
        <v>45687</v>
      </c>
      <c r="C4793" t="str">
        <f>Raw_Data!C4793</f>
        <v>*METFORMIN HCL 500 MG TABLE</v>
      </c>
      <c r="D4793" t="str">
        <f>Raw_Data!D4793</f>
        <v>70010006301</v>
      </c>
      <c r="E4793" t="str">
        <f>Raw_Data!E4793</f>
        <v>JAMIL, MUHAMMAD</v>
      </c>
      <c r="F4793" t="str">
        <f>Raw_Data!F4793</f>
        <v>1124515556</v>
      </c>
      <c r="G4793" t="str">
        <f>Raw_Data!H4793</f>
        <v>1</v>
      </c>
      <c r="H4793">
        <f>IFERROR(VLOOKUP(G4793,Store_Map!$A$2:$I$100,3,FALSE),"")</f>
        <v>0</v>
      </c>
      <c r="I4793">
        <f>IFERROR(VLOOKUP(G4793,Store_Map!$A$2:$I$100,4,FALSE),"")</f>
        <v>0</v>
      </c>
      <c r="J4793">
        <f>IFERROR(VLOOKUP(G4793,Store_Map!$A$2:$I$100,5,FALSE),"")</f>
        <v>0</v>
      </c>
      <c r="K4793">
        <f>IFERROR(VLOOKUP(G4793,Store_Map!$A$2:$I$100,6,FALSE),"")</f>
        <v>0</v>
      </c>
      <c r="L4793">
        <f>IFERROR(VLOOKUP(G4793,Store_Map!$A$2:$I$100,7,FALSE),"")</f>
        <v>0</v>
      </c>
      <c r="M4793">
        <f>IFERROR(VLOOKUP(G4793,Store_Map!$A$2:$I$100,8,FALSE),"")</f>
        <v>0</v>
      </c>
      <c r="N4793">
        <f t="shared" si="666"/>
        <v>0</v>
      </c>
      <c r="O4793" t="str">
        <f t="shared" si="667"/>
        <v>PASS</v>
      </c>
      <c r="P4793" t="str">
        <f t="shared" si="668"/>
        <v>PASS</v>
      </c>
      <c r="Q4793" t="str">
        <f t="shared" si="669"/>
        <v>PASS</v>
      </c>
      <c r="R4793" t="str">
        <f t="shared" si="670"/>
        <v>PASS</v>
      </c>
      <c r="S4793" t="str">
        <f t="shared" si="671"/>
        <v>PASS</v>
      </c>
      <c r="T4793">
        <f t="shared" si="672"/>
        <v>100</v>
      </c>
      <c r="U4793" t="str">
        <f t="shared" si="673"/>
        <v>Low</v>
      </c>
      <c r="V4793" t="str">
        <f t="shared" si="674"/>
        <v>Clean</v>
      </c>
    </row>
    <row r="4794" spans="1:22" x14ac:dyDescent="0.3">
      <c r="A4794" t="str">
        <f>Raw_Data!A4794</f>
        <v>16055714</v>
      </c>
      <c r="B4794">
        <f>Raw_Data!B4794</f>
        <v>45687</v>
      </c>
      <c r="C4794" t="str">
        <f>Raw_Data!C4794</f>
        <v>*GABAPENTIN 300 MG CAPSULE</v>
      </c>
      <c r="D4794" t="str">
        <f>Raw_Data!D4794</f>
        <v>67877022301</v>
      </c>
      <c r="E4794" t="str">
        <f>Raw_Data!E4794</f>
        <v>JAMIL, MUHAMMAD</v>
      </c>
      <c r="F4794" t="str">
        <f>Raw_Data!F4794</f>
        <v>1124515556</v>
      </c>
      <c r="G4794" t="str">
        <f>Raw_Data!H4794</f>
        <v>1</v>
      </c>
      <c r="H4794">
        <f>IFERROR(VLOOKUP(G4794,Store_Map!$A$2:$I$100,3,FALSE),"")</f>
        <v>0</v>
      </c>
      <c r="I4794">
        <f>IFERROR(VLOOKUP(G4794,Store_Map!$A$2:$I$100,4,FALSE),"")</f>
        <v>0</v>
      </c>
      <c r="J4794">
        <f>IFERROR(VLOOKUP(G4794,Store_Map!$A$2:$I$100,5,FALSE),"")</f>
        <v>0</v>
      </c>
      <c r="K4794">
        <f>IFERROR(VLOOKUP(G4794,Store_Map!$A$2:$I$100,6,FALSE),"")</f>
        <v>0</v>
      </c>
      <c r="L4794">
        <f>IFERROR(VLOOKUP(G4794,Store_Map!$A$2:$I$100,7,FALSE),"")</f>
        <v>0</v>
      </c>
      <c r="M4794">
        <f>IFERROR(VLOOKUP(G4794,Store_Map!$A$2:$I$100,8,FALSE),"")</f>
        <v>0</v>
      </c>
      <c r="N4794">
        <f t="shared" si="666"/>
        <v>0</v>
      </c>
      <c r="O4794" t="str">
        <f t="shared" si="667"/>
        <v>PASS</v>
      </c>
      <c r="P4794" t="str">
        <f t="shared" si="668"/>
        <v>PASS</v>
      </c>
      <c r="Q4794" t="str">
        <f t="shared" si="669"/>
        <v>PASS</v>
      </c>
      <c r="R4794" t="str">
        <f t="shared" si="670"/>
        <v>PASS</v>
      </c>
      <c r="S4794" t="str">
        <f t="shared" si="671"/>
        <v>PASS</v>
      </c>
      <c r="T4794">
        <f t="shared" si="672"/>
        <v>100</v>
      </c>
      <c r="U4794" t="str">
        <f t="shared" si="673"/>
        <v>Low</v>
      </c>
      <c r="V4794" t="str">
        <f t="shared" si="674"/>
        <v>Clean</v>
      </c>
    </row>
    <row r="4795" spans="1:22" x14ac:dyDescent="0.3">
      <c r="A4795" t="str">
        <f>Raw_Data!A4795</f>
        <v>16055715</v>
      </c>
      <c r="B4795">
        <f>Raw_Data!B4795</f>
        <v>45687</v>
      </c>
      <c r="C4795" t="str">
        <f>Raw_Data!C4795</f>
        <v>LOSARTAN POTASSIUM 50 MG TA</v>
      </c>
      <c r="D4795" t="str">
        <f>Raw_Data!D4795</f>
        <v>65862020290</v>
      </c>
      <c r="E4795" t="str">
        <f>Raw_Data!E4795</f>
        <v>GIBBS, JON</v>
      </c>
      <c r="F4795" t="str">
        <f>Raw_Data!F4795</f>
        <v>1700896156</v>
      </c>
      <c r="G4795" t="str">
        <f>Raw_Data!H4795</f>
        <v>1</v>
      </c>
      <c r="H4795">
        <f>IFERROR(VLOOKUP(G4795,Store_Map!$A$2:$I$100,3,FALSE),"")</f>
        <v>0</v>
      </c>
      <c r="I4795">
        <f>IFERROR(VLOOKUP(G4795,Store_Map!$A$2:$I$100,4,FALSE),"")</f>
        <v>0</v>
      </c>
      <c r="J4795">
        <f>IFERROR(VLOOKUP(G4795,Store_Map!$A$2:$I$100,5,FALSE),"")</f>
        <v>0</v>
      </c>
      <c r="K4795">
        <f>IFERROR(VLOOKUP(G4795,Store_Map!$A$2:$I$100,6,FALSE),"")</f>
        <v>0</v>
      </c>
      <c r="L4795">
        <f>IFERROR(VLOOKUP(G4795,Store_Map!$A$2:$I$100,7,FALSE),"")</f>
        <v>0</v>
      </c>
      <c r="M4795">
        <f>IFERROR(VLOOKUP(G4795,Store_Map!$A$2:$I$100,8,FALSE),"")</f>
        <v>0</v>
      </c>
      <c r="N4795">
        <f t="shared" si="666"/>
        <v>0</v>
      </c>
      <c r="O4795" t="str">
        <f t="shared" si="667"/>
        <v>PASS</v>
      </c>
      <c r="P4795" t="str">
        <f t="shared" si="668"/>
        <v>PASS</v>
      </c>
      <c r="Q4795" t="str">
        <f t="shared" si="669"/>
        <v>PASS</v>
      </c>
      <c r="R4795" t="str">
        <f t="shared" si="670"/>
        <v>PASS</v>
      </c>
      <c r="S4795" t="str">
        <f t="shared" si="671"/>
        <v>PASS</v>
      </c>
      <c r="T4795">
        <f t="shared" si="672"/>
        <v>100</v>
      </c>
      <c r="U4795" t="str">
        <f t="shared" si="673"/>
        <v>Low</v>
      </c>
      <c r="V4795" t="str">
        <f t="shared" si="674"/>
        <v>Clean</v>
      </c>
    </row>
    <row r="4796" spans="1:22" x14ac:dyDescent="0.3">
      <c r="A4796" t="str">
        <f>Raw_Data!A4796</f>
        <v>14003161</v>
      </c>
      <c r="B4796">
        <f>Raw_Data!B4796</f>
        <v>45688</v>
      </c>
      <c r="C4796" t="str">
        <f>Raw_Data!C4796</f>
        <v>TRAMADOL HCL 50 MG TABLET</v>
      </c>
      <c r="D4796" t="str">
        <f>Raw_Data!D4796</f>
        <v>29300035505</v>
      </c>
      <c r="E4796" t="str">
        <f>Raw_Data!E4796</f>
        <v>GIBBS, JON</v>
      </c>
      <c r="F4796" t="str">
        <f>Raw_Data!F4796</f>
        <v>1700896156</v>
      </c>
      <c r="G4796" t="str">
        <f>Raw_Data!H4796</f>
        <v>1</v>
      </c>
      <c r="H4796">
        <f>IFERROR(VLOOKUP(G4796,Store_Map!$A$2:$I$100,3,FALSE),"")</f>
        <v>0</v>
      </c>
      <c r="I4796">
        <f>IFERROR(VLOOKUP(G4796,Store_Map!$A$2:$I$100,4,FALSE),"")</f>
        <v>0</v>
      </c>
      <c r="J4796">
        <f>IFERROR(VLOOKUP(G4796,Store_Map!$A$2:$I$100,5,FALSE),"")</f>
        <v>0</v>
      </c>
      <c r="K4796">
        <f>IFERROR(VLOOKUP(G4796,Store_Map!$A$2:$I$100,6,FALSE),"")</f>
        <v>0</v>
      </c>
      <c r="L4796">
        <f>IFERROR(VLOOKUP(G4796,Store_Map!$A$2:$I$100,7,FALSE),"")</f>
        <v>0</v>
      </c>
      <c r="M4796">
        <f>IFERROR(VLOOKUP(G4796,Store_Map!$A$2:$I$100,8,FALSE),"")</f>
        <v>0</v>
      </c>
      <c r="N4796">
        <f t="shared" si="666"/>
        <v>0</v>
      </c>
      <c r="O4796" t="str">
        <f t="shared" si="667"/>
        <v>PASS</v>
      </c>
      <c r="P4796" t="str">
        <f t="shared" si="668"/>
        <v>PASS</v>
      </c>
      <c r="Q4796" t="str">
        <f t="shared" si="669"/>
        <v>PASS</v>
      </c>
      <c r="R4796" t="str">
        <f t="shared" si="670"/>
        <v>PASS</v>
      </c>
      <c r="S4796" t="str">
        <f t="shared" si="671"/>
        <v>PASS</v>
      </c>
      <c r="T4796">
        <f t="shared" si="672"/>
        <v>100</v>
      </c>
      <c r="U4796" t="str">
        <f t="shared" si="673"/>
        <v>Low</v>
      </c>
      <c r="V4796" t="str">
        <f t="shared" si="674"/>
        <v>Clean</v>
      </c>
    </row>
    <row r="4797" spans="1:22" x14ac:dyDescent="0.3">
      <c r="A4797" t="str">
        <f>Raw_Data!A4797</f>
        <v>16055716</v>
      </c>
      <c r="B4797">
        <f>Raw_Data!B4797</f>
        <v>45688</v>
      </c>
      <c r="C4797" t="str">
        <f>Raw_Data!C4797</f>
        <v>AZITHROMYCIN 250 MG TABLET</v>
      </c>
      <c r="D4797" t="str">
        <f>Raw_Data!D4797</f>
        <v>50111078751</v>
      </c>
      <c r="E4797" t="str">
        <f>Raw_Data!E4797</f>
        <v>GIBBS, JON</v>
      </c>
      <c r="F4797" t="str">
        <f>Raw_Data!F4797</f>
        <v>1700896156</v>
      </c>
      <c r="G4797" t="str">
        <f>Raw_Data!H4797</f>
        <v>1</v>
      </c>
      <c r="H4797">
        <f>IFERROR(VLOOKUP(G4797,Store_Map!$A$2:$I$100,3,FALSE),"")</f>
        <v>0</v>
      </c>
      <c r="I4797">
        <f>IFERROR(VLOOKUP(G4797,Store_Map!$A$2:$I$100,4,FALSE),"")</f>
        <v>0</v>
      </c>
      <c r="J4797">
        <f>IFERROR(VLOOKUP(G4797,Store_Map!$A$2:$I$100,5,FALSE),"")</f>
        <v>0</v>
      </c>
      <c r="K4797">
        <f>IFERROR(VLOOKUP(G4797,Store_Map!$A$2:$I$100,6,FALSE),"")</f>
        <v>0</v>
      </c>
      <c r="L4797">
        <f>IFERROR(VLOOKUP(G4797,Store_Map!$A$2:$I$100,7,FALSE),"")</f>
        <v>0</v>
      </c>
      <c r="M4797">
        <f>IFERROR(VLOOKUP(G4797,Store_Map!$A$2:$I$100,8,FALSE),"")</f>
        <v>0</v>
      </c>
      <c r="N4797">
        <f t="shared" si="666"/>
        <v>0</v>
      </c>
      <c r="O4797" t="str">
        <f t="shared" si="667"/>
        <v>PASS</v>
      </c>
      <c r="P4797" t="str">
        <f t="shared" si="668"/>
        <v>PASS</v>
      </c>
      <c r="Q4797" t="str">
        <f t="shared" si="669"/>
        <v>PASS</v>
      </c>
      <c r="R4797" t="str">
        <f t="shared" si="670"/>
        <v>PASS</v>
      </c>
      <c r="S4797" t="str">
        <f t="shared" si="671"/>
        <v>PASS</v>
      </c>
      <c r="T4797">
        <f t="shared" si="672"/>
        <v>100</v>
      </c>
      <c r="U4797" t="str">
        <f t="shared" si="673"/>
        <v>Low</v>
      </c>
      <c r="V4797" t="str">
        <f t="shared" si="674"/>
        <v>Clean</v>
      </c>
    </row>
    <row r="4798" spans="1:22" x14ac:dyDescent="0.3">
      <c r="A4798" t="str">
        <f>Raw_Data!A4798</f>
        <v>16049832</v>
      </c>
      <c r="B4798">
        <f>Raw_Data!B4798</f>
        <v>45688</v>
      </c>
      <c r="C4798" t="str">
        <f>Raw_Data!C4798</f>
        <v>TRUE METRIX GLUCOSE TEST ST</v>
      </c>
      <c r="D4798" t="str">
        <f>Raw_Data!D4798</f>
        <v>56151146004</v>
      </c>
      <c r="E4798" t="str">
        <f>Raw_Data!E4798</f>
        <v>FORD, JAMES</v>
      </c>
      <c r="F4798" t="str">
        <f>Raw_Data!F4798</f>
        <v>1033117684</v>
      </c>
      <c r="G4798" t="str">
        <f>Raw_Data!H4798</f>
        <v>1</v>
      </c>
      <c r="H4798">
        <f>IFERROR(VLOOKUP(G4798,Store_Map!$A$2:$I$100,3,FALSE),"")</f>
        <v>0</v>
      </c>
      <c r="I4798">
        <f>IFERROR(VLOOKUP(G4798,Store_Map!$A$2:$I$100,4,FALSE),"")</f>
        <v>0</v>
      </c>
      <c r="J4798">
        <f>IFERROR(VLOOKUP(G4798,Store_Map!$A$2:$I$100,5,FALSE),"")</f>
        <v>0</v>
      </c>
      <c r="K4798">
        <f>IFERROR(VLOOKUP(G4798,Store_Map!$A$2:$I$100,6,FALSE),"")</f>
        <v>0</v>
      </c>
      <c r="L4798">
        <f>IFERROR(VLOOKUP(G4798,Store_Map!$A$2:$I$100,7,FALSE),"")</f>
        <v>0</v>
      </c>
      <c r="M4798">
        <f>IFERROR(VLOOKUP(G4798,Store_Map!$A$2:$I$100,8,FALSE),"")</f>
        <v>0</v>
      </c>
      <c r="N4798">
        <f t="shared" si="666"/>
        <v>0</v>
      </c>
      <c r="O4798" t="str">
        <f t="shared" si="667"/>
        <v>PASS</v>
      </c>
      <c r="P4798" t="str">
        <f t="shared" si="668"/>
        <v>PASS</v>
      </c>
      <c r="Q4798" t="str">
        <f t="shared" si="669"/>
        <v>PASS</v>
      </c>
      <c r="R4798" t="str">
        <f t="shared" si="670"/>
        <v>PASS</v>
      </c>
      <c r="S4798" t="str">
        <f t="shared" si="671"/>
        <v>PASS</v>
      </c>
      <c r="T4798">
        <f t="shared" si="672"/>
        <v>100</v>
      </c>
      <c r="U4798" t="str">
        <f t="shared" si="673"/>
        <v>Low</v>
      </c>
      <c r="V4798" t="str">
        <f t="shared" si="674"/>
        <v>Clean</v>
      </c>
    </row>
    <row r="4799" spans="1:22" x14ac:dyDescent="0.3">
      <c r="A4799" t="str">
        <f>Raw_Data!A4799</f>
        <v>16053304</v>
      </c>
      <c r="B4799">
        <f>Raw_Data!B4799</f>
        <v>45688</v>
      </c>
      <c r="C4799" t="str">
        <f>Raw_Data!C4799</f>
        <v>COMBIGAN 0.2%-0.5% EYE DROP</v>
      </c>
      <c r="D4799" t="str">
        <f>Raw_Data!D4799</f>
        <v>23921105</v>
      </c>
      <c r="E4799" t="str">
        <f>Raw_Data!E4799</f>
        <v>GIBBS, JON</v>
      </c>
      <c r="F4799" t="str">
        <f>Raw_Data!F4799</f>
        <v>1700896156</v>
      </c>
      <c r="G4799" t="str">
        <f>Raw_Data!H4799</f>
        <v>1</v>
      </c>
      <c r="H4799">
        <f>IFERROR(VLOOKUP(G4799,Store_Map!$A$2:$I$100,3,FALSE),"")</f>
        <v>0</v>
      </c>
      <c r="I4799">
        <f>IFERROR(VLOOKUP(G4799,Store_Map!$A$2:$I$100,4,FALSE),"")</f>
        <v>0</v>
      </c>
      <c r="J4799">
        <f>IFERROR(VLOOKUP(G4799,Store_Map!$A$2:$I$100,5,FALSE),"")</f>
        <v>0</v>
      </c>
      <c r="K4799">
        <f>IFERROR(VLOOKUP(G4799,Store_Map!$A$2:$I$100,6,FALSE),"")</f>
        <v>0</v>
      </c>
      <c r="L4799">
        <f>IFERROR(VLOOKUP(G4799,Store_Map!$A$2:$I$100,7,FALSE),"")</f>
        <v>0</v>
      </c>
      <c r="M4799">
        <f>IFERROR(VLOOKUP(G4799,Store_Map!$A$2:$I$100,8,FALSE),"")</f>
        <v>0</v>
      </c>
      <c r="N4799">
        <f t="shared" si="666"/>
        <v>0</v>
      </c>
      <c r="O4799" t="str">
        <f t="shared" si="667"/>
        <v>PASS</v>
      </c>
      <c r="P4799" t="str">
        <f t="shared" si="668"/>
        <v>REVIEW</v>
      </c>
      <c r="Q4799" t="str">
        <f t="shared" si="669"/>
        <v>PASS</v>
      </c>
      <c r="R4799" t="str">
        <f t="shared" si="670"/>
        <v>PASS</v>
      </c>
      <c r="S4799" t="str">
        <f t="shared" si="671"/>
        <v>REVIEW</v>
      </c>
      <c r="T4799">
        <f t="shared" si="672"/>
        <v>90</v>
      </c>
      <c r="U4799" t="str">
        <f t="shared" si="673"/>
        <v>Low</v>
      </c>
      <c r="V4799" t="str">
        <f t="shared" si="674"/>
        <v>Invalid NDC</v>
      </c>
    </row>
    <row r="4800" spans="1:22" x14ac:dyDescent="0.3">
      <c r="A4800" t="str">
        <f>Raw_Data!A4800</f>
        <v>16054358</v>
      </c>
      <c r="B4800">
        <f>Raw_Data!B4800</f>
        <v>45688</v>
      </c>
      <c r="C4800" t="str">
        <f>Raw_Data!C4800</f>
        <v>AJOVY 225 MG/1.5 ML AUTOINJ</v>
      </c>
      <c r="D4800" t="str">
        <f>Raw_Data!D4800</f>
        <v>51759020210</v>
      </c>
      <c r="E4800" t="str">
        <f>Raw_Data!E4800</f>
        <v>Mcclard MD, Jessica</v>
      </c>
      <c r="F4800" t="str">
        <f>Raw_Data!F4800</f>
        <v>1790277556</v>
      </c>
      <c r="G4800" t="str">
        <f>Raw_Data!H4800</f>
        <v>1</v>
      </c>
      <c r="H4800">
        <f>IFERROR(VLOOKUP(G4800,Store_Map!$A$2:$I$100,3,FALSE),"")</f>
        <v>0</v>
      </c>
      <c r="I4800">
        <f>IFERROR(VLOOKUP(G4800,Store_Map!$A$2:$I$100,4,FALSE),"")</f>
        <v>0</v>
      </c>
      <c r="J4800">
        <f>IFERROR(VLOOKUP(G4800,Store_Map!$A$2:$I$100,5,FALSE),"")</f>
        <v>0</v>
      </c>
      <c r="K4800">
        <f>IFERROR(VLOOKUP(G4800,Store_Map!$A$2:$I$100,6,FALSE),"")</f>
        <v>0</v>
      </c>
      <c r="L4800">
        <f>IFERROR(VLOOKUP(G4800,Store_Map!$A$2:$I$100,7,FALSE),"")</f>
        <v>0</v>
      </c>
      <c r="M4800">
        <f>IFERROR(VLOOKUP(G4800,Store_Map!$A$2:$I$100,8,FALSE),"")</f>
        <v>0</v>
      </c>
      <c r="N4800">
        <f t="shared" si="666"/>
        <v>0</v>
      </c>
      <c r="O4800" t="str">
        <f t="shared" si="667"/>
        <v>PASS</v>
      </c>
      <c r="P4800" t="str">
        <f t="shared" si="668"/>
        <v>PASS</v>
      </c>
      <c r="Q4800" t="str">
        <f t="shared" si="669"/>
        <v>PASS</v>
      </c>
      <c r="R4800" t="str">
        <f t="shared" si="670"/>
        <v>PASS</v>
      </c>
      <c r="S4800" t="str">
        <f t="shared" si="671"/>
        <v>PASS</v>
      </c>
      <c r="T4800">
        <f t="shared" si="672"/>
        <v>100</v>
      </c>
      <c r="U4800" t="str">
        <f t="shared" si="673"/>
        <v>Low</v>
      </c>
      <c r="V4800" t="str">
        <f t="shared" si="674"/>
        <v>Clean</v>
      </c>
    </row>
    <row r="4801" spans="1:22" x14ac:dyDescent="0.3">
      <c r="A4801" t="str">
        <f>Raw_Data!A4801</f>
        <v>16053133</v>
      </c>
      <c r="B4801">
        <f>Raw_Data!B4801</f>
        <v>45688</v>
      </c>
      <c r="C4801" t="str">
        <f>Raw_Data!C4801</f>
        <v>BASAGLAR 100 UNIT/ML KWIKPE</v>
      </c>
      <c r="D4801" t="str">
        <f>Raw_Data!D4801</f>
        <v>2771559</v>
      </c>
      <c r="E4801" t="str">
        <f>Raw_Data!E4801</f>
        <v>WILEY, DARYL</v>
      </c>
      <c r="F4801" t="str">
        <f>Raw_Data!F4801</f>
        <v>1508859448</v>
      </c>
      <c r="G4801" t="str">
        <f>Raw_Data!H4801</f>
        <v>1</v>
      </c>
      <c r="H4801">
        <f>IFERROR(VLOOKUP(G4801,Store_Map!$A$2:$I$100,3,FALSE),"")</f>
        <v>0</v>
      </c>
      <c r="I4801">
        <f>IFERROR(VLOOKUP(G4801,Store_Map!$A$2:$I$100,4,FALSE),"")</f>
        <v>0</v>
      </c>
      <c r="J4801">
        <f>IFERROR(VLOOKUP(G4801,Store_Map!$A$2:$I$100,5,FALSE),"")</f>
        <v>0</v>
      </c>
      <c r="K4801">
        <f>IFERROR(VLOOKUP(G4801,Store_Map!$A$2:$I$100,6,FALSE),"")</f>
        <v>0</v>
      </c>
      <c r="L4801">
        <f>IFERROR(VLOOKUP(G4801,Store_Map!$A$2:$I$100,7,FALSE),"")</f>
        <v>0</v>
      </c>
      <c r="M4801">
        <f>IFERROR(VLOOKUP(G4801,Store_Map!$A$2:$I$100,8,FALSE),"")</f>
        <v>0</v>
      </c>
      <c r="N4801">
        <f t="shared" si="666"/>
        <v>0</v>
      </c>
      <c r="O4801" t="str">
        <f t="shared" si="667"/>
        <v>PASS</v>
      </c>
      <c r="P4801" t="str">
        <f t="shared" si="668"/>
        <v>REVIEW</v>
      </c>
      <c r="Q4801" t="str">
        <f t="shared" si="669"/>
        <v>PASS</v>
      </c>
      <c r="R4801" t="str">
        <f t="shared" si="670"/>
        <v>PASS</v>
      </c>
      <c r="S4801" t="str">
        <f t="shared" si="671"/>
        <v>REVIEW</v>
      </c>
      <c r="T4801">
        <f t="shared" si="672"/>
        <v>90</v>
      </c>
      <c r="U4801" t="str">
        <f t="shared" si="673"/>
        <v>Low</v>
      </c>
      <c r="V4801" t="str">
        <f t="shared" si="674"/>
        <v>Invalid NDC</v>
      </c>
    </row>
    <row r="4802" spans="1:22" x14ac:dyDescent="0.3">
      <c r="A4802" t="str">
        <f>Raw_Data!A4802</f>
        <v>16053974</v>
      </c>
      <c r="B4802">
        <f>Raw_Data!B4802</f>
        <v>45688</v>
      </c>
      <c r="C4802" t="str">
        <f>Raw_Data!C4802</f>
        <v>HUMULIN R 100 UNIT/ML VIAL</v>
      </c>
      <c r="D4802" t="str">
        <f>Raw_Data!D4802</f>
        <v>2821501</v>
      </c>
      <c r="E4802" t="str">
        <f>Raw_Data!E4802</f>
        <v>FORD, JAMES</v>
      </c>
      <c r="F4802" t="str">
        <f>Raw_Data!F4802</f>
        <v>1033117684</v>
      </c>
      <c r="G4802" t="str">
        <f>Raw_Data!H4802</f>
        <v>1</v>
      </c>
      <c r="H4802">
        <f>IFERROR(VLOOKUP(G4802,Store_Map!$A$2:$I$100,3,FALSE),"")</f>
        <v>0</v>
      </c>
      <c r="I4802">
        <f>IFERROR(VLOOKUP(G4802,Store_Map!$A$2:$I$100,4,FALSE),"")</f>
        <v>0</v>
      </c>
      <c r="J4802">
        <f>IFERROR(VLOOKUP(G4802,Store_Map!$A$2:$I$100,5,FALSE),"")</f>
        <v>0</v>
      </c>
      <c r="K4802">
        <f>IFERROR(VLOOKUP(G4802,Store_Map!$A$2:$I$100,6,FALSE),"")</f>
        <v>0</v>
      </c>
      <c r="L4802">
        <f>IFERROR(VLOOKUP(G4802,Store_Map!$A$2:$I$100,7,FALSE),"")</f>
        <v>0</v>
      </c>
      <c r="M4802">
        <f>IFERROR(VLOOKUP(G4802,Store_Map!$A$2:$I$100,8,FALSE),"")</f>
        <v>0</v>
      </c>
      <c r="N4802">
        <f t="shared" ref="N4802:N4865" si="675">COUNTBLANK(A4802:M4802)</f>
        <v>0</v>
      </c>
      <c r="O4802" t="str">
        <f t="shared" ref="O4802:O4865" si="676">IF(AND(F4802&lt;&gt;"",LEN(F4802)=10,ISNUMBER(--F4802)),"PASS","REVIEW")</f>
        <v>PASS</v>
      </c>
      <c r="P4802" t="str">
        <f t="shared" ref="P4802:P4865" si="677">IF(AND(D4802&lt;&gt;"",OR(LEN(D4802)=10,LEN(D4802)=11),ISNUMBER(--D4802)),"PASS","REVIEW")</f>
        <v>REVIEW</v>
      </c>
      <c r="Q4802" t="str">
        <f t="shared" ref="Q4802:Q4865" si="678">IF(H4802&lt;&gt;"","PASS","REVIEW")</f>
        <v>PASS</v>
      </c>
      <c r="R4802" t="str">
        <f t="shared" ref="R4802:R4865" si="679">IF(AND(I4802&lt;&gt;"",J4802&lt;&gt;"",K4802&lt;&gt;"",L4802&lt;&gt;"",M4802&lt;&gt;""),"PASS","REVIEW")</f>
        <v>PASS</v>
      </c>
      <c r="S4802" t="str">
        <f t="shared" ref="S4802:S4865" si="680">IF(OR(N4802&gt;0,O4802="REVIEW",P4802="REVIEW",Q4802="REVIEW",R4802="REVIEW"),"REVIEW","PASS")</f>
        <v>REVIEW</v>
      </c>
      <c r="T4802">
        <f t="shared" ref="T4802:T4865" si="681">MAX(0,100-(N4802*5)-IF(O4802="REVIEW",15,0)-IF(P4802="REVIEW",10,0)-IF(Q4802="REVIEW",10,0)-IF(R4802="REVIEW",20,0))</f>
        <v>90</v>
      </c>
      <c r="U4802" t="str">
        <f t="shared" ref="U4802:U4865" si="682">IF(T4802&gt;=90,"Low",IF(T4802&gt;=70,"Medium","High"))</f>
        <v>Low</v>
      </c>
      <c r="V4802" t="str">
        <f t="shared" ref="V4802:V4865" si="683">IF(N4802&gt;0,"Missing required fields",IF(O4802="REVIEW","Invalid provider NPI",IF(P4802="REVIEW","Invalid NDC",IF(Q4802="REVIEW","Store mapping incomplete",IF(R4802="REVIEW","Entity mapping incomplete","Clean")))))</f>
        <v>Invalid NDC</v>
      </c>
    </row>
    <row r="4803" spans="1:22" x14ac:dyDescent="0.3">
      <c r="A4803" t="str">
        <f>Raw_Data!A4803</f>
        <v>16050080</v>
      </c>
      <c r="B4803">
        <f>Raw_Data!B4803</f>
        <v>45688</v>
      </c>
      <c r="C4803" t="str">
        <f>Raw_Data!C4803</f>
        <v>GEMFIBROZIL 600 MG TABLET</v>
      </c>
      <c r="D4803" t="str">
        <f>Raw_Data!D4803</f>
        <v>31722012805</v>
      </c>
      <c r="E4803" t="str">
        <f>Raw_Data!E4803</f>
        <v>GIBBS, JON</v>
      </c>
      <c r="F4803" t="str">
        <f>Raw_Data!F4803</f>
        <v>1700896156</v>
      </c>
      <c r="G4803" t="str">
        <f>Raw_Data!H4803</f>
        <v>1</v>
      </c>
      <c r="H4803">
        <f>IFERROR(VLOOKUP(G4803,Store_Map!$A$2:$I$100,3,FALSE),"")</f>
        <v>0</v>
      </c>
      <c r="I4803">
        <f>IFERROR(VLOOKUP(G4803,Store_Map!$A$2:$I$100,4,FALSE),"")</f>
        <v>0</v>
      </c>
      <c r="J4803">
        <f>IFERROR(VLOOKUP(G4803,Store_Map!$A$2:$I$100,5,FALSE),"")</f>
        <v>0</v>
      </c>
      <c r="K4803">
        <f>IFERROR(VLOOKUP(G4803,Store_Map!$A$2:$I$100,6,FALSE),"")</f>
        <v>0</v>
      </c>
      <c r="L4803">
        <f>IFERROR(VLOOKUP(G4803,Store_Map!$A$2:$I$100,7,FALSE),"")</f>
        <v>0</v>
      </c>
      <c r="M4803">
        <f>IFERROR(VLOOKUP(G4803,Store_Map!$A$2:$I$100,8,FALSE),"")</f>
        <v>0</v>
      </c>
      <c r="N4803">
        <f t="shared" si="675"/>
        <v>0</v>
      </c>
      <c r="O4803" t="str">
        <f t="shared" si="676"/>
        <v>PASS</v>
      </c>
      <c r="P4803" t="str">
        <f t="shared" si="677"/>
        <v>PASS</v>
      </c>
      <c r="Q4803" t="str">
        <f t="shared" si="678"/>
        <v>PASS</v>
      </c>
      <c r="R4803" t="str">
        <f t="shared" si="679"/>
        <v>PASS</v>
      </c>
      <c r="S4803" t="str">
        <f t="shared" si="680"/>
        <v>PASS</v>
      </c>
      <c r="T4803">
        <f t="shared" si="681"/>
        <v>100</v>
      </c>
      <c r="U4803" t="str">
        <f t="shared" si="682"/>
        <v>Low</v>
      </c>
      <c r="V4803" t="str">
        <f t="shared" si="683"/>
        <v>Clean</v>
      </c>
    </row>
    <row r="4804" spans="1:22" x14ac:dyDescent="0.3">
      <c r="A4804" t="str">
        <f>Raw_Data!A4804</f>
        <v>16050079</v>
      </c>
      <c r="B4804">
        <f>Raw_Data!B4804</f>
        <v>45688</v>
      </c>
      <c r="C4804" t="str">
        <f>Raw_Data!C4804</f>
        <v>SIMVASTATIN 10 MG TABLET</v>
      </c>
      <c r="D4804" t="str">
        <f>Raw_Data!D4804</f>
        <v>65862005190</v>
      </c>
      <c r="E4804" t="str">
        <f>Raw_Data!E4804</f>
        <v>GIBBS, JON</v>
      </c>
      <c r="F4804" t="str">
        <f>Raw_Data!F4804</f>
        <v>1700896156</v>
      </c>
      <c r="G4804" t="str">
        <f>Raw_Data!H4804</f>
        <v>1</v>
      </c>
      <c r="H4804">
        <f>IFERROR(VLOOKUP(G4804,Store_Map!$A$2:$I$100,3,FALSE),"")</f>
        <v>0</v>
      </c>
      <c r="I4804">
        <f>IFERROR(VLOOKUP(G4804,Store_Map!$A$2:$I$100,4,FALSE),"")</f>
        <v>0</v>
      </c>
      <c r="J4804">
        <f>IFERROR(VLOOKUP(G4804,Store_Map!$A$2:$I$100,5,FALSE),"")</f>
        <v>0</v>
      </c>
      <c r="K4804">
        <f>IFERROR(VLOOKUP(G4804,Store_Map!$A$2:$I$100,6,FALSE),"")</f>
        <v>0</v>
      </c>
      <c r="L4804">
        <f>IFERROR(VLOOKUP(G4804,Store_Map!$A$2:$I$100,7,FALSE),"")</f>
        <v>0</v>
      </c>
      <c r="M4804">
        <f>IFERROR(VLOOKUP(G4804,Store_Map!$A$2:$I$100,8,FALSE),"")</f>
        <v>0</v>
      </c>
      <c r="N4804">
        <f t="shared" si="675"/>
        <v>0</v>
      </c>
      <c r="O4804" t="str">
        <f t="shared" si="676"/>
        <v>PASS</v>
      </c>
      <c r="P4804" t="str">
        <f t="shared" si="677"/>
        <v>PASS</v>
      </c>
      <c r="Q4804" t="str">
        <f t="shared" si="678"/>
        <v>PASS</v>
      </c>
      <c r="R4804" t="str">
        <f t="shared" si="679"/>
        <v>PASS</v>
      </c>
      <c r="S4804" t="str">
        <f t="shared" si="680"/>
        <v>PASS</v>
      </c>
      <c r="T4804">
        <f t="shared" si="681"/>
        <v>100</v>
      </c>
      <c r="U4804" t="str">
        <f t="shared" si="682"/>
        <v>Low</v>
      </c>
      <c r="V4804" t="str">
        <f t="shared" si="683"/>
        <v>Clean</v>
      </c>
    </row>
    <row r="4805" spans="1:22" x14ac:dyDescent="0.3">
      <c r="A4805" t="str">
        <f>Raw_Data!A4805</f>
        <v>16050078</v>
      </c>
      <c r="B4805">
        <f>Raw_Data!B4805</f>
        <v>45688</v>
      </c>
      <c r="C4805" t="str">
        <f>Raw_Data!C4805</f>
        <v>METFORMIN HCL 1,000 MG TABL</v>
      </c>
      <c r="D4805" t="str">
        <f>Raw_Data!D4805</f>
        <v>70010006509</v>
      </c>
      <c r="E4805" t="str">
        <f>Raw_Data!E4805</f>
        <v>GIBBS, JON</v>
      </c>
      <c r="F4805" t="str">
        <f>Raw_Data!F4805</f>
        <v>1700896156</v>
      </c>
      <c r="G4805" t="str">
        <f>Raw_Data!H4805</f>
        <v>1</v>
      </c>
      <c r="H4805">
        <f>IFERROR(VLOOKUP(G4805,Store_Map!$A$2:$I$100,3,FALSE),"")</f>
        <v>0</v>
      </c>
      <c r="I4805">
        <f>IFERROR(VLOOKUP(G4805,Store_Map!$A$2:$I$100,4,FALSE),"")</f>
        <v>0</v>
      </c>
      <c r="J4805">
        <f>IFERROR(VLOOKUP(G4805,Store_Map!$A$2:$I$100,5,FALSE),"")</f>
        <v>0</v>
      </c>
      <c r="K4805">
        <f>IFERROR(VLOOKUP(G4805,Store_Map!$A$2:$I$100,6,FALSE),"")</f>
        <v>0</v>
      </c>
      <c r="L4805">
        <f>IFERROR(VLOOKUP(G4805,Store_Map!$A$2:$I$100,7,FALSE),"")</f>
        <v>0</v>
      </c>
      <c r="M4805">
        <f>IFERROR(VLOOKUP(G4805,Store_Map!$A$2:$I$100,8,FALSE),"")</f>
        <v>0</v>
      </c>
      <c r="N4805">
        <f t="shared" si="675"/>
        <v>0</v>
      </c>
      <c r="O4805" t="str">
        <f t="shared" si="676"/>
        <v>PASS</v>
      </c>
      <c r="P4805" t="str">
        <f t="shared" si="677"/>
        <v>PASS</v>
      </c>
      <c r="Q4805" t="str">
        <f t="shared" si="678"/>
        <v>PASS</v>
      </c>
      <c r="R4805" t="str">
        <f t="shared" si="679"/>
        <v>PASS</v>
      </c>
      <c r="S4805" t="str">
        <f t="shared" si="680"/>
        <v>PASS</v>
      </c>
      <c r="T4805">
        <f t="shared" si="681"/>
        <v>100</v>
      </c>
      <c r="U4805" t="str">
        <f t="shared" si="682"/>
        <v>Low</v>
      </c>
      <c r="V4805" t="str">
        <f t="shared" si="683"/>
        <v>Clean</v>
      </c>
    </row>
    <row r="4806" spans="1:22" x14ac:dyDescent="0.3">
      <c r="A4806" t="str">
        <f>Raw_Data!A4806</f>
        <v>16055720</v>
      </c>
      <c r="B4806">
        <f>Raw_Data!B4806</f>
        <v>45688</v>
      </c>
      <c r="C4806" t="str">
        <f>Raw_Data!C4806</f>
        <v>HUMULIN N 100 UNIT/ML VIAL</v>
      </c>
      <c r="D4806" t="str">
        <f>Raw_Data!D4806</f>
        <v>2831501</v>
      </c>
      <c r="E4806" t="str">
        <f>Raw_Data!E4806</f>
        <v>FORD, JAMES</v>
      </c>
      <c r="F4806" t="str">
        <f>Raw_Data!F4806</f>
        <v>1033117684</v>
      </c>
      <c r="G4806" t="str">
        <f>Raw_Data!H4806</f>
        <v>1</v>
      </c>
      <c r="H4806">
        <f>IFERROR(VLOOKUP(G4806,Store_Map!$A$2:$I$100,3,FALSE),"")</f>
        <v>0</v>
      </c>
      <c r="I4806">
        <f>IFERROR(VLOOKUP(G4806,Store_Map!$A$2:$I$100,4,FALSE),"")</f>
        <v>0</v>
      </c>
      <c r="J4806">
        <f>IFERROR(VLOOKUP(G4806,Store_Map!$A$2:$I$100,5,FALSE),"")</f>
        <v>0</v>
      </c>
      <c r="K4806">
        <f>IFERROR(VLOOKUP(G4806,Store_Map!$A$2:$I$100,6,FALSE),"")</f>
        <v>0</v>
      </c>
      <c r="L4806">
        <f>IFERROR(VLOOKUP(G4806,Store_Map!$A$2:$I$100,7,FALSE),"")</f>
        <v>0</v>
      </c>
      <c r="M4806">
        <f>IFERROR(VLOOKUP(G4806,Store_Map!$A$2:$I$100,8,FALSE),"")</f>
        <v>0</v>
      </c>
      <c r="N4806">
        <f t="shared" si="675"/>
        <v>0</v>
      </c>
      <c r="O4806" t="str">
        <f t="shared" si="676"/>
        <v>PASS</v>
      </c>
      <c r="P4806" t="str">
        <f t="shared" si="677"/>
        <v>REVIEW</v>
      </c>
      <c r="Q4806" t="str">
        <f t="shared" si="678"/>
        <v>PASS</v>
      </c>
      <c r="R4806" t="str">
        <f t="shared" si="679"/>
        <v>PASS</v>
      </c>
      <c r="S4806" t="str">
        <f t="shared" si="680"/>
        <v>REVIEW</v>
      </c>
      <c r="T4806">
        <f t="shared" si="681"/>
        <v>90</v>
      </c>
      <c r="U4806" t="str">
        <f t="shared" si="682"/>
        <v>Low</v>
      </c>
      <c r="V4806" t="str">
        <f t="shared" si="683"/>
        <v>Invalid NDC</v>
      </c>
    </row>
    <row r="4807" spans="1:22" x14ac:dyDescent="0.3">
      <c r="A4807" t="str">
        <f>Raw_Data!A4807</f>
        <v>16051781</v>
      </c>
      <c r="B4807">
        <f>Raw_Data!B4807</f>
        <v>45688</v>
      </c>
      <c r="C4807" t="str">
        <f>Raw_Data!C4807</f>
        <v>LISINOPRIL-HCTZ 20-12.5 MG</v>
      </c>
      <c r="D4807" t="str">
        <f>Raw_Data!D4807</f>
        <v>68180051901</v>
      </c>
      <c r="E4807" t="str">
        <f>Raw_Data!E4807</f>
        <v>GIBBS, JON</v>
      </c>
      <c r="F4807" t="str">
        <f>Raw_Data!F4807</f>
        <v>1700896156</v>
      </c>
      <c r="G4807" t="str">
        <f>Raw_Data!H4807</f>
        <v>1</v>
      </c>
      <c r="H4807">
        <f>IFERROR(VLOOKUP(G4807,Store_Map!$A$2:$I$100,3,FALSE),"")</f>
        <v>0</v>
      </c>
      <c r="I4807">
        <f>IFERROR(VLOOKUP(G4807,Store_Map!$A$2:$I$100,4,FALSE),"")</f>
        <v>0</v>
      </c>
      <c r="J4807">
        <f>IFERROR(VLOOKUP(G4807,Store_Map!$A$2:$I$100,5,FALSE),"")</f>
        <v>0</v>
      </c>
      <c r="K4807">
        <f>IFERROR(VLOOKUP(G4807,Store_Map!$A$2:$I$100,6,FALSE),"")</f>
        <v>0</v>
      </c>
      <c r="L4807">
        <f>IFERROR(VLOOKUP(G4807,Store_Map!$A$2:$I$100,7,FALSE),"")</f>
        <v>0</v>
      </c>
      <c r="M4807">
        <f>IFERROR(VLOOKUP(G4807,Store_Map!$A$2:$I$100,8,FALSE),"")</f>
        <v>0</v>
      </c>
      <c r="N4807">
        <f t="shared" si="675"/>
        <v>0</v>
      </c>
      <c r="O4807" t="str">
        <f t="shared" si="676"/>
        <v>PASS</v>
      </c>
      <c r="P4807" t="str">
        <f t="shared" si="677"/>
        <v>PASS</v>
      </c>
      <c r="Q4807" t="str">
        <f t="shared" si="678"/>
        <v>PASS</v>
      </c>
      <c r="R4807" t="str">
        <f t="shared" si="679"/>
        <v>PASS</v>
      </c>
      <c r="S4807" t="str">
        <f t="shared" si="680"/>
        <v>PASS</v>
      </c>
      <c r="T4807">
        <f t="shared" si="681"/>
        <v>100</v>
      </c>
      <c r="U4807" t="str">
        <f t="shared" si="682"/>
        <v>Low</v>
      </c>
      <c r="V4807" t="str">
        <f t="shared" si="683"/>
        <v>Clean</v>
      </c>
    </row>
    <row r="4808" spans="1:22" x14ac:dyDescent="0.3">
      <c r="A4808" t="str">
        <f>Raw_Data!A4808</f>
        <v>16055700</v>
      </c>
      <c r="B4808">
        <f>Raw_Data!B4808</f>
        <v>45688</v>
      </c>
      <c r="C4808" t="str">
        <f>Raw_Data!C4808</f>
        <v>*BENZONATATE 100 MG CAPSULE</v>
      </c>
      <c r="D4808" t="str">
        <f>Raw_Data!D4808</f>
        <v>68382024701</v>
      </c>
      <c r="E4808" t="str">
        <f>Raw_Data!E4808</f>
        <v>REGIS, NADINE</v>
      </c>
      <c r="F4808" t="str">
        <f>Raw_Data!F4808</f>
        <v>1912295429</v>
      </c>
      <c r="G4808" t="str">
        <f>Raw_Data!H4808</f>
        <v>1</v>
      </c>
      <c r="H4808">
        <f>IFERROR(VLOOKUP(G4808,Store_Map!$A$2:$I$100,3,FALSE),"")</f>
        <v>0</v>
      </c>
      <c r="I4808">
        <f>IFERROR(VLOOKUP(G4808,Store_Map!$A$2:$I$100,4,FALSE),"")</f>
        <v>0</v>
      </c>
      <c r="J4808">
        <f>IFERROR(VLOOKUP(G4808,Store_Map!$A$2:$I$100,5,FALSE),"")</f>
        <v>0</v>
      </c>
      <c r="K4808">
        <f>IFERROR(VLOOKUP(G4808,Store_Map!$A$2:$I$100,6,FALSE),"")</f>
        <v>0</v>
      </c>
      <c r="L4808">
        <f>IFERROR(VLOOKUP(G4808,Store_Map!$A$2:$I$100,7,FALSE),"")</f>
        <v>0</v>
      </c>
      <c r="M4808">
        <f>IFERROR(VLOOKUP(G4808,Store_Map!$A$2:$I$100,8,FALSE),"")</f>
        <v>0</v>
      </c>
      <c r="N4808">
        <f t="shared" si="675"/>
        <v>0</v>
      </c>
      <c r="O4808" t="str">
        <f t="shared" si="676"/>
        <v>PASS</v>
      </c>
      <c r="P4808" t="str">
        <f t="shared" si="677"/>
        <v>PASS</v>
      </c>
      <c r="Q4808" t="str">
        <f t="shared" si="678"/>
        <v>PASS</v>
      </c>
      <c r="R4808" t="str">
        <f t="shared" si="679"/>
        <v>PASS</v>
      </c>
      <c r="S4808" t="str">
        <f t="shared" si="680"/>
        <v>PASS</v>
      </c>
      <c r="T4808">
        <f t="shared" si="681"/>
        <v>100</v>
      </c>
      <c r="U4808" t="str">
        <f t="shared" si="682"/>
        <v>Low</v>
      </c>
      <c r="V4808" t="str">
        <f t="shared" si="683"/>
        <v>Clean</v>
      </c>
    </row>
    <row r="4809" spans="1:22" x14ac:dyDescent="0.3">
      <c r="A4809" t="str">
        <f>Raw_Data!A4809</f>
        <v>16055722</v>
      </c>
      <c r="B4809">
        <f>Raw_Data!B4809</f>
        <v>45688</v>
      </c>
      <c r="C4809" t="str">
        <f>Raw_Data!C4809</f>
        <v>MECLIZINE 25 MG TABLET</v>
      </c>
      <c r="D4809" t="str">
        <f>Raw_Data!D4809</f>
        <v>16571066101</v>
      </c>
      <c r="E4809" t="str">
        <f>Raw_Data!E4809</f>
        <v>GIBBS, JON</v>
      </c>
      <c r="F4809" t="str">
        <f>Raw_Data!F4809</f>
        <v>1700896156</v>
      </c>
      <c r="G4809" t="str">
        <f>Raw_Data!H4809</f>
        <v>1</v>
      </c>
      <c r="H4809">
        <f>IFERROR(VLOOKUP(G4809,Store_Map!$A$2:$I$100,3,FALSE),"")</f>
        <v>0</v>
      </c>
      <c r="I4809">
        <f>IFERROR(VLOOKUP(G4809,Store_Map!$A$2:$I$100,4,FALSE),"")</f>
        <v>0</v>
      </c>
      <c r="J4809">
        <f>IFERROR(VLOOKUP(G4809,Store_Map!$A$2:$I$100,5,FALSE),"")</f>
        <v>0</v>
      </c>
      <c r="K4809">
        <f>IFERROR(VLOOKUP(G4809,Store_Map!$A$2:$I$100,6,FALSE),"")</f>
        <v>0</v>
      </c>
      <c r="L4809">
        <f>IFERROR(VLOOKUP(G4809,Store_Map!$A$2:$I$100,7,FALSE),"")</f>
        <v>0</v>
      </c>
      <c r="M4809">
        <f>IFERROR(VLOOKUP(G4809,Store_Map!$A$2:$I$100,8,FALSE),"")</f>
        <v>0</v>
      </c>
      <c r="N4809">
        <f t="shared" si="675"/>
        <v>0</v>
      </c>
      <c r="O4809" t="str">
        <f t="shared" si="676"/>
        <v>PASS</v>
      </c>
      <c r="P4809" t="str">
        <f t="shared" si="677"/>
        <v>PASS</v>
      </c>
      <c r="Q4809" t="str">
        <f t="shared" si="678"/>
        <v>PASS</v>
      </c>
      <c r="R4809" t="str">
        <f t="shared" si="679"/>
        <v>PASS</v>
      </c>
      <c r="S4809" t="str">
        <f t="shared" si="680"/>
        <v>PASS</v>
      </c>
      <c r="T4809">
        <f t="shared" si="681"/>
        <v>100</v>
      </c>
      <c r="U4809" t="str">
        <f t="shared" si="682"/>
        <v>Low</v>
      </c>
      <c r="V4809" t="str">
        <f t="shared" si="683"/>
        <v>Clean</v>
      </c>
    </row>
    <row r="4810" spans="1:22" x14ac:dyDescent="0.3">
      <c r="A4810" t="str">
        <f>Raw_Data!A4810</f>
        <v>26084403</v>
      </c>
      <c r="B4810">
        <f>Raw_Data!B4810</f>
        <v>45659</v>
      </c>
      <c r="C4810" t="str">
        <f>Raw_Data!C4810</f>
        <v>LOSARTAN POTASSIUM 25 MG TA</v>
      </c>
      <c r="D4810" t="str">
        <f>Raw_Data!D4810</f>
        <v>65862020199</v>
      </c>
      <c r="E4810" t="str">
        <f>Raw_Data!E4810</f>
        <v>BYNE, EDMUND</v>
      </c>
      <c r="F4810" t="str">
        <f>Raw_Data!F4810</f>
        <v>1033186648</v>
      </c>
      <c r="G4810" t="str">
        <f>Raw_Data!H4810</f>
        <v>2</v>
      </c>
      <c r="H4810">
        <f>IFERROR(VLOOKUP(G4810,Store_Map!$A$2:$I$100,3,FALSE),"")</f>
        <v>0</v>
      </c>
      <c r="I4810">
        <f>IFERROR(VLOOKUP(G4810,Store_Map!$A$2:$I$100,4,FALSE),"")</f>
        <v>0</v>
      </c>
      <c r="J4810">
        <f>IFERROR(VLOOKUP(G4810,Store_Map!$A$2:$I$100,5,FALSE),"")</f>
        <v>0</v>
      </c>
      <c r="K4810">
        <f>IFERROR(VLOOKUP(G4810,Store_Map!$A$2:$I$100,6,FALSE),"")</f>
        <v>0</v>
      </c>
      <c r="L4810">
        <f>IFERROR(VLOOKUP(G4810,Store_Map!$A$2:$I$100,7,FALSE),"")</f>
        <v>0</v>
      </c>
      <c r="M4810">
        <f>IFERROR(VLOOKUP(G4810,Store_Map!$A$2:$I$100,8,FALSE),"")</f>
        <v>0</v>
      </c>
      <c r="N4810">
        <f t="shared" si="675"/>
        <v>0</v>
      </c>
      <c r="O4810" t="str">
        <f t="shared" si="676"/>
        <v>PASS</v>
      </c>
      <c r="P4810" t="str">
        <f t="shared" si="677"/>
        <v>PASS</v>
      </c>
      <c r="Q4810" t="str">
        <f t="shared" si="678"/>
        <v>PASS</v>
      </c>
      <c r="R4810" t="str">
        <f t="shared" si="679"/>
        <v>PASS</v>
      </c>
      <c r="S4810" t="str">
        <f t="shared" si="680"/>
        <v>PASS</v>
      </c>
      <c r="T4810">
        <f t="shared" si="681"/>
        <v>100</v>
      </c>
      <c r="U4810" t="str">
        <f t="shared" si="682"/>
        <v>Low</v>
      </c>
      <c r="V4810" t="str">
        <f t="shared" si="683"/>
        <v>Clean</v>
      </c>
    </row>
    <row r="4811" spans="1:22" x14ac:dyDescent="0.3">
      <c r="A4811" t="str">
        <f>Raw_Data!A4811</f>
        <v>26084404</v>
      </c>
      <c r="B4811">
        <f>Raw_Data!B4811</f>
        <v>45659</v>
      </c>
      <c r="C4811" t="str">
        <f>Raw_Data!C4811</f>
        <v>CETIRIZINE HCL 10 MG TABLET</v>
      </c>
      <c r="D4811" t="str">
        <f>Raw_Data!D4811</f>
        <v>16571040210</v>
      </c>
      <c r="E4811" t="str">
        <f>Raw_Data!E4811</f>
        <v>BYNE, EDMUND</v>
      </c>
      <c r="F4811" t="str">
        <f>Raw_Data!F4811</f>
        <v>1033186648</v>
      </c>
      <c r="G4811" t="str">
        <f>Raw_Data!H4811</f>
        <v>2</v>
      </c>
      <c r="H4811">
        <f>IFERROR(VLOOKUP(G4811,Store_Map!$A$2:$I$100,3,FALSE),"")</f>
        <v>0</v>
      </c>
      <c r="I4811">
        <f>IFERROR(VLOOKUP(G4811,Store_Map!$A$2:$I$100,4,FALSE),"")</f>
        <v>0</v>
      </c>
      <c r="J4811">
        <f>IFERROR(VLOOKUP(G4811,Store_Map!$A$2:$I$100,5,FALSE),"")</f>
        <v>0</v>
      </c>
      <c r="K4811">
        <f>IFERROR(VLOOKUP(G4811,Store_Map!$A$2:$I$100,6,FALSE),"")</f>
        <v>0</v>
      </c>
      <c r="L4811">
        <f>IFERROR(VLOOKUP(G4811,Store_Map!$A$2:$I$100,7,FALSE),"")</f>
        <v>0</v>
      </c>
      <c r="M4811">
        <f>IFERROR(VLOOKUP(G4811,Store_Map!$A$2:$I$100,8,FALSE),"")</f>
        <v>0</v>
      </c>
      <c r="N4811">
        <f t="shared" si="675"/>
        <v>0</v>
      </c>
      <c r="O4811" t="str">
        <f t="shared" si="676"/>
        <v>PASS</v>
      </c>
      <c r="P4811" t="str">
        <f t="shared" si="677"/>
        <v>PASS</v>
      </c>
      <c r="Q4811" t="str">
        <f t="shared" si="678"/>
        <v>PASS</v>
      </c>
      <c r="R4811" t="str">
        <f t="shared" si="679"/>
        <v>PASS</v>
      </c>
      <c r="S4811" t="str">
        <f t="shared" si="680"/>
        <v>PASS</v>
      </c>
      <c r="T4811">
        <f t="shared" si="681"/>
        <v>100</v>
      </c>
      <c r="U4811" t="str">
        <f t="shared" si="682"/>
        <v>Low</v>
      </c>
      <c r="V4811" t="str">
        <f t="shared" si="683"/>
        <v>Clean</v>
      </c>
    </row>
    <row r="4812" spans="1:22" x14ac:dyDescent="0.3">
      <c r="A4812" t="str">
        <f>Raw_Data!A4812</f>
        <v>26080882</v>
      </c>
      <c r="B4812">
        <f>Raw_Data!B4812</f>
        <v>45659</v>
      </c>
      <c r="C4812" t="str">
        <f>Raw_Data!C4812</f>
        <v>GLIPIZIDE 5 MG TABLET</v>
      </c>
      <c r="D4812" t="str">
        <f>Raw_Data!D4812</f>
        <v>60505014101</v>
      </c>
      <c r="E4812" t="str">
        <f>Raw_Data!E4812</f>
        <v>FORD, JAMES</v>
      </c>
      <c r="F4812" t="str">
        <f>Raw_Data!F4812</f>
        <v>1033117684</v>
      </c>
      <c r="G4812" t="str">
        <f>Raw_Data!H4812</f>
        <v>2</v>
      </c>
      <c r="H4812">
        <f>IFERROR(VLOOKUP(G4812,Store_Map!$A$2:$I$100,3,FALSE),"")</f>
        <v>0</v>
      </c>
      <c r="I4812">
        <f>IFERROR(VLOOKUP(G4812,Store_Map!$A$2:$I$100,4,FALSE),"")</f>
        <v>0</v>
      </c>
      <c r="J4812">
        <f>IFERROR(VLOOKUP(G4812,Store_Map!$A$2:$I$100,5,FALSE),"")</f>
        <v>0</v>
      </c>
      <c r="K4812">
        <f>IFERROR(VLOOKUP(G4812,Store_Map!$A$2:$I$100,6,FALSE),"")</f>
        <v>0</v>
      </c>
      <c r="L4812">
        <f>IFERROR(VLOOKUP(G4812,Store_Map!$A$2:$I$100,7,FALSE),"")</f>
        <v>0</v>
      </c>
      <c r="M4812">
        <f>IFERROR(VLOOKUP(G4812,Store_Map!$A$2:$I$100,8,FALSE),"")</f>
        <v>0</v>
      </c>
      <c r="N4812">
        <f t="shared" si="675"/>
        <v>0</v>
      </c>
      <c r="O4812" t="str">
        <f t="shared" si="676"/>
        <v>PASS</v>
      </c>
      <c r="P4812" t="str">
        <f t="shared" si="677"/>
        <v>PASS</v>
      </c>
      <c r="Q4812" t="str">
        <f t="shared" si="678"/>
        <v>PASS</v>
      </c>
      <c r="R4812" t="str">
        <f t="shared" si="679"/>
        <v>PASS</v>
      </c>
      <c r="S4812" t="str">
        <f t="shared" si="680"/>
        <v>PASS</v>
      </c>
      <c r="T4812">
        <f t="shared" si="681"/>
        <v>100</v>
      </c>
      <c r="U4812" t="str">
        <f t="shared" si="682"/>
        <v>Low</v>
      </c>
      <c r="V4812" t="str">
        <f t="shared" si="683"/>
        <v>Clean</v>
      </c>
    </row>
    <row r="4813" spans="1:22" x14ac:dyDescent="0.3">
      <c r="A4813" t="str">
        <f>Raw_Data!A4813</f>
        <v>26078824</v>
      </c>
      <c r="B4813">
        <f>Raw_Data!B4813</f>
        <v>45659</v>
      </c>
      <c r="C4813" t="str">
        <f>Raw_Data!C4813</f>
        <v>LOSARTAN POTASSIUM 50 MG TA</v>
      </c>
      <c r="D4813" t="str">
        <f>Raw_Data!D4813</f>
        <v>65862020299</v>
      </c>
      <c r="E4813" t="str">
        <f>Raw_Data!E4813</f>
        <v>FORD, JAMES</v>
      </c>
      <c r="F4813" t="str">
        <f>Raw_Data!F4813</f>
        <v>1033117684</v>
      </c>
      <c r="G4813" t="str">
        <f>Raw_Data!H4813</f>
        <v>2</v>
      </c>
      <c r="H4813">
        <f>IFERROR(VLOOKUP(G4813,Store_Map!$A$2:$I$100,3,FALSE),"")</f>
        <v>0</v>
      </c>
      <c r="I4813">
        <f>IFERROR(VLOOKUP(G4813,Store_Map!$A$2:$I$100,4,FALSE),"")</f>
        <v>0</v>
      </c>
      <c r="J4813">
        <f>IFERROR(VLOOKUP(G4813,Store_Map!$A$2:$I$100,5,FALSE),"")</f>
        <v>0</v>
      </c>
      <c r="K4813">
        <f>IFERROR(VLOOKUP(G4813,Store_Map!$A$2:$I$100,6,FALSE),"")</f>
        <v>0</v>
      </c>
      <c r="L4813">
        <f>IFERROR(VLOOKUP(G4813,Store_Map!$A$2:$I$100,7,FALSE),"")</f>
        <v>0</v>
      </c>
      <c r="M4813">
        <f>IFERROR(VLOOKUP(G4813,Store_Map!$A$2:$I$100,8,FALSE),"")</f>
        <v>0</v>
      </c>
      <c r="N4813">
        <f t="shared" si="675"/>
        <v>0</v>
      </c>
      <c r="O4813" t="str">
        <f t="shared" si="676"/>
        <v>PASS</v>
      </c>
      <c r="P4813" t="str">
        <f t="shared" si="677"/>
        <v>PASS</v>
      </c>
      <c r="Q4813" t="str">
        <f t="shared" si="678"/>
        <v>PASS</v>
      </c>
      <c r="R4813" t="str">
        <f t="shared" si="679"/>
        <v>PASS</v>
      </c>
      <c r="S4813" t="str">
        <f t="shared" si="680"/>
        <v>PASS</v>
      </c>
      <c r="T4813">
        <f t="shared" si="681"/>
        <v>100</v>
      </c>
      <c r="U4813" t="str">
        <f t="shared" si="682"/>
        <v>Low</v>
      </c>
      <c r="V4813" t="str">
        <f t="shared" si="683"/>
        <v>Clean</v>
      </c>
    </row>
    <row r="4814" spans="1:22" x14ac:dyDescent="0.3">
      <c r="A4814" t="str">
        <f>Raw_Data!A4814</f>
        <v>26082067</v>
      </c>
      <c r="B4814">
        <f>Raw_Data!B4814</f>
        <v>45659</v>
      </c>
      <c r="C4814" t="str">
        <f>Raw_Data!C4814</f>
        <v>HUMULIN R 100 UNIT/ML VIAL</v>
      </c>
      <c r="D4814" t="str">
        <f>Raw_Data!D4814</f>
        <v>2821501</v>
      </c>
      <c r="E4814" t="str">
        <f>Raw_Data!E4814</f>
        <v>FORD, JAMES</v>
      </c>
      <c r="F4814" t="str">
        <f>Raw_Data!F4814</f>
        <v>1033117684</v>
      </c>
      <c r="G4814" t="str">
        <f>Raw_Data!H4814</f>
        <v>2</v>
      </c>
      <c r="H4814">
        <f>IFERROR(VLOOKUP(G4814,Store_Map!$A$2:$I$100,3,FALSE),"")</f>
        <v>0</v>
      </c>
      <c r="I4814">
        <f>IFERROR(VLOOKUP(G4814,Store_Map!$A$2:$I$100,4,FALSE),"")</f>
        <v>0</v>
      </c>
      <c r="J4814">
        <f>IFERROR(VLOOKUP(G4814,Store_Map!$A$2:$I$100,5,FALSE),"")</f>
        <v>0</v>
      </c>
      <c r="K4814">
        <f>IFERROR(VLOOKUP(G4814,Store_Map!$A$2:$I$100,6,FALSE),"")</f>
        <v>0</v>
      </c>
      <c r="L4814">
        <f>IFERROR(VLOOKUP(G4814,Store_Map!$A$2:$I$100,7,FALSE),"")</f>
        <v>0</v>
      </c>
      <c r="M4814">
        <f>IFERROR(VLOOKUP(G4814,Store_Map!$A$2:$I$100,8,FALSE),"")</f>
        <v>0</v>
      </c>
      <c r="N4814">
        <f t="shared" si="675"/>
        <v>0</v>
      </c>
      <c r="O4814" t="str">
        <f t="shared" si="676"/>
        <v>PASS</v>
      </c>
      <c r="P4814" t="str">
        <f t="shared" si="677"/>
        <v>REVIEW</v>
      </c>
      <c r="Q4814" t="str">
        <f t="shared" si="678"/>
        <v>PASS</v>
      </c>
      <c r="R4814" t="str">
        <f t="shared" si="679"/>
        <v>PASS</v>
      </c>
      <c r="S4814" t="str">
        <f t="shared" si="680"/>
        <v>REVIEW</v>
      </c>
      <c r="T4814">
        <f t="shared" si="681"/>
        <v>90</v>
      </c>
      <c r="U4814" t="str">
        <f t="shared" si="682"/>
        <v>Low</v>
      </c>
      <c r="V4814" t="str">
        <f t="shared" si="683"/>
        <v>Invalid NDC</v>
      </c>
    </row>
    <row r="4815" spans="1:22" x14ac:dyDescent="0.3">
      <c r="A4815" t="str">
        <f>Raw_Data!A4815</f>
        <v>26075729</v>
      </c>
      <c r="B4815">
        <f>Raw_Data!B4815</f>
        <v>45659</v>
      </c>
      <c r="C4815" t="str">
        <f>Raw_Data!C4815</f>
        <v>TRIUMEQ 600-50-300 MG TABLE</v>
      </c>
      <c r="D4815" t="str">
        <f>Raw_Data!D4815</f>
        <v>49702023113</v>
      </c>
      <c r="E4815" t="str">
        <f>Raw_Data!E4815</f>
        <v>DAVIS, KEPLER</v>
      </c>
      <c r="F4815" t="str">
        <f>Raw_Data!F4815</f>
        <v>1740357425</v>
      </c>
      <c r="G4815" t="str">
        <f>Raw_Data!H4815</f>
        <v>2</v>
      </c>
      <c r="H4815">
        <f>IFERROR(VLOOKUP(G4815,Store_Map!$A$2:$I$100,3,FALSE),"")</f>
        <v>0</v>
      </c>
      <c r="I4815">
        <f>IFERROR(VLOOKUP(G4815,Store_Map!$A$2:$I$100,4,FALSE),"")</f>
        <v>0</v>
      </c>
      <c r="J4815">
        <f>IFERROR(VLOOKUP(G4815,Store_Map!$A$2:$I$100,5,FALSE),"")</f>
        <v>0</v>
      </c>
      <c r="K4815">
        <f>IFERROR(VLOOKUP(G4815,Store_Map!$A$2:$I$100,6,FALSE),"")</f>
        <v>0</v>
      </c>
      <c r="L4815">
        <f>IFERROR(VLOOKUP(G4815,Store_Map!$A$2:$I$100,7,FALSE),"")</f>
        <v>0</v>
      </c>
      <c r="M4815">
        <f>IFERROR(VLOOKUP(G4815,Store_Map!$A$2:$I$100,8,FALSE),"")</f>
        <v>0</v>
      </c>
      <c r="N4815">
        <f t="shared" si="675"/>
        <v>0</v>
      </c>
      <c r="O4815" t="str">
        <f t="shared" si="676"/>
        <v>PASS</v>
      </c>
      <c r="P4815" t="str">
        <f t="shared" si="677"/>
        <v>PASS</v>
      </c>
      <c r="Q4815" t="str">
        <f t="shared" si="678"/>
        <v>PASS</v>
      </c>
      <c r="R4815" t="str">
        <f t="shared" si="679"/>
        <v>PASS</v>
      </c>
      <c r="S4815" t="str">
        <f t="shared" si="680"/>
        <v>PASS</v>
      </c>
      <c r="T4815">
        <f t="shared" si="681"/>
        <v>100</v>
      </c>
      <c r="U4815" t="str">
        <f t="shared" si="682"/>
        <v>Low</v>
      </c>
      <c r="V4815" t="str">
        <f t="shared" si="683"/>
        <v>Clean</v>
      </c>
    </row>
    <row r="4816" spans="1:22" x14ac:dyDescent="0.3">
      <c r="A4816" t="str">
        <f>Raw_Data!A4816</f>
        <v>24002195</v>
      </c>
      <c r="B4816">
        <f>Raw_Data!B4816</f>
        <v>45659</v>
      </c>
      <c r="C4816" t="str">
        <f>Raw_Data!C4816</f>
        <v>PREGABALIN 75 MG CAPSULE</v>
      </c>
      <c r="D4816" t="str">
        <f>Raw_Data!D4816</f>
        <v>69238131209</v>
      </c>
      <c r="E4816" t="str">
        <f>Raw_Data!E4816</f>
        <v>FORD, JAMES</v>
      </c>
      <c r="F4816" t="str">
        <f>Raw_Data!F4816</f>
        <v>1033117684</v>
      </c>
      <c r="G4816" t="str">
        <f>Raw_Data!H4816</f>
        <v>2</v>
      </c>
      <c r="H4816">
        <f>IFERROR(VLOOKUP(G4816,Store_Map!$A$2:$I$100,3,FALSE),"")</f>
        <v>0</v>
      </c>
      <c r="I4816">
        <f>IFERROR(VLOOKUP(G4816,Store_Map!$A$2:$I$100,4,FALSE),"")</f>
        <v>0</v>
      </c>
      <c r="J4816">
        <f>IFERROR(VLOOKUP(G4816,Store_Map!$A$2:$I$100,5,FALSE),"")</f>
        <v>0</v>
      </c>
      <c r="K4816">
        <f>IFERROR(VLOOKUP(G4816,Store_Map!$A$2:$I$100,6,FALSE),"")</f>
        <v>0</v>
      </c>
      <c r="L4816">
        <f>IFERROR(VLOOKUP(G4816,Store_Map!$A$2:$I$100,7,FALSE),"")</f>
        <v>0</v>
      </c>
      <c r="M4816">
        <f>IFERROR(VLOOKUP(G4816,Store_Map!$A$2:$I$100,8,FALSE),"")</f>
        <v>0</v>
      </c>
      <c r="N4816">
        <f t="shared" si="675"/>
        <v>0</v>
      </c>
      <c r="O4816" t="str">
        <f t="shared" si="676"/>
        <v>PASS</v>
      </c>
      <c r="P4816" t="str">
        <f t="shared" si="677"/>
        <v>PASS</v>
      </c>
      <c r="Q4816" t="str">
        <f t="shared" si="678"/>
        <v>PASS</v>
      </c>
      <c r="R4816" t="str">
        <f t="shared" si="679"/>
        <v>PASS</v>
      </c>
      <c r="S4816" t="str">
        <f t="shared" si="680"/>
        <v>PASS</v>
      </c>
      <c r="T4816">
        <f t="shared" si="681"/>
        <v>100</v>
      </c>
      <c r="U4816" t="str">
        <f t="shared" si="682"/>
        <v>Low</v>
      </c>
      <c r="V4816" t="str">
        <f t="shared" si="683"/>
        <v>Clean</v>
      </c>
    </row>
    <row r="4817" spans="1:22" x14ac:dyDescent="0.3">
      <c r="A4817" t="str">
        <f>Raw_Data!A4817</f>
        <v>26084406</v>
      </c>
      <c r="B4817">
        <f>Raw_Data!B4817</f>
        <v>45659</v>
      </c>
      <c r="C4817" t="str">
        <f>Raw_Data!C4817</f>
        <v>TRULICITY 0.75 MG/0.5 ML PE</v>
      </c>
      <c r="D4817" t="str">
        <f>Raw_Data!D4817</f>
        <v>2143380</v>
      </c>
      <c r="E4817" t="str">
        <f>Raw_Data!E4817</f>
        <v>PEDERSEN, JENNIFER</v>
      </c>
      <c r="F4817" t="str">
        <f>Raw_Data!F4817</f>
        <v>1073606661</v>
      </c>
      <c r="G4817" t="str">
        <f>Raw_Data!H4817</f>
        <v>2</v>
      </c>
      <c r="H4817">
        <f>IFERROR(VLOOKUP(G4817,Store_Map!$A$2:$I$100,3,FALSE),"")</f>
        <v>0</v>
      </c>
      <c r="I4817">
        <f>IFERROR(VLOOKUP(G4817,Store_Map!$A$2:$I$100,4,FALSE),"")</f>
        <v>0</v>
      </c>
      <c r="J4817">
        <f>IFERROR(VLOOKUP(G4817,Store_Map!$A$2:$I$100,5,FALSE),"")</f>
        <v>0</v>
      </c>
      <c r="K4817">
        <f>IFERROR(VLOOKUP(G4817,Store_Map!$A$2:$I$100,6,FALSE),"")</f>
        <v>0</v>
      </c>
      <c r="L4817">
        <f>IFERROR(VLOOKUP(G4817,Store_Map!$A$2:$I$100,7,FALSE),"")</f>
        <v>0</v>
      </c>
      <c r="M4817">
        <f>IFERROR(VLOOKUP(G4817,Store_Map!$A$2:$I$100,8,FALSE),"")</f>
        <v>0</v>
      </c>
      <c r="N4817">
        <f t="shared" si="675"/>
        <v>0</v>
      </c>
      <c r="O4817" t="str">
        <f t="shared" si="676"/>
        <v>PASS</v>
      </c>
      <c r="P4817" t="str">
        <f t="shared" si="677"/>
        <v>REVIEW</v>
      </c>
      <c r="Q4817" t="str">
        <f t="shared" si="678"/>
        <v>PASS</v>
      </c>
      <c r="R4817" t="str">
        <f t="shared" si="679"/>
        <v>PASS</v>
      </c>
      <c r="S4817" t="str">
        <f t="shared" si="680"/>
        <v>REVIEW</v>
      </c>
      <c r="T4817">
        <f t="shared" si="681"/>
        <v>90</v>
      </c>
      <c r="U4817" t="str">
        <f t="shared" si="682"/>
        <v>Low</v>
      </c>
      <c r="V4817" t="str">
        <f t="shared" si="683"/>
        <v>Invalid NDC</v>
      </c>
    </row>
    <row r="4818" spans="1:22" x14ac:dyDescent="0.3">
      <c r="A4818" t="str">
        <f>Raw_Data!A4818</f>
        <v>26072295</v>
      </c>
      <c r="B4818">
        <f>Raw_Data!B4818</f>
        <v>45659</v>
      </c>
      <c r="C4818" t="str">
        <f>Raw_Data!C4818</f>
        <v>FREESTYLE LIBRE 2 SENSOR</v>
      </c>
      <c r="D4818" t="str">
        <f>Raw_Data!D4818</f>
        <v>57599080000</v>
      </c>
      <c r="E4818" t="str">
        <f>Raw_Data!E4818</f>
        <v>PEDERSEN, JENNIFER</v>
      </c>
      <c r="F4818" t="str">
        <f>Raw_Data!F4818</f>
        <v>1073606661</v>
      </c>
      <c r="G4818" t="str">
        <f>Raw_Data!H4818</f>
        <v>2</v>
      </c>
      <c r="H4818">
        <f>IFERROR(VLOOKUP(G4818,Store_Map!$A$2:$I$100,3,FALSE),"")</f>
        <v>0</v>
      </c>
      <c r="I4818">
        <f>IFERROR(VLOOKUP(G4818,Store_Map!$A$2:$I$100,4,FALSE),"")</f>
        <v>0</v>
      </c>
      <c r="J4818">
        <f>IFERROR(VLOOKUP(G4818,Store_Map!$A$2:$I$100,5,FALSE),"")</f>
        <v>0</v>
      </c>
      <c r="K4818">
        <f>IFERROR(VLOOKUP(G4818,Store_Map!$A$2:$I$100,6,FALSE),"")</f>
        <v>0</v>
      </c>
      <c r="L4818">
        <f>IFERROR(VLOOKUP(G4818,Store_Map!$A$2:$I$100,7,FALSE),"")</f>
        <v>0</v>
      </c>
      <c r="M4818">
        <f>IFERROR(VLOOKUP(G4818,Store_Map!$A$2:$I$100,8,FALSE),"")</f>
        <v>0</v>
      </c>
      <c r="N4818">
        <f t="shared" si="675"/>
        <v>0</v>
      </c>
      <c r="O4818" t="str">
        <f t="shared" si="676"/>
        <v>PASS</v>
      </c>
      <c r="P4818" t="str">
        <f t="shared" si="677"/>
        <v>PASS</v>
      </c>
      <c r="Q4818" t="str">
        <f t="shared" si="678"/>
        <v>PASS</v>
      </c>
      <c r="R4818" t="str">
        <f t="shared" si="679"/>
        <v>PASS</v>
      </c>
      <c r="S4818" t="str">
        <f t="shared" si="680"/>
        <v>PASS</v>
      </c>
      <c r="T4818">
        <f t="shared" si="681"/>
        <v>100</v>
      </c>
      <c r="U4818" t="str">
        <f t="shared" si="682"/>
        <v>Low</v>
      </c>
      <c r="V4818" t="str">
        <f t="shared" si="683"/>
        <v>Clean</v>
      </c>
    </row>
    <row r="4819" spans="1:22" x14ac:dyDescent="0.3">
      <c r="A4819" t="str">
        <f>Raw_Data!A4819</f>
        <v>26080680</v>
      </c>
      <c r="B4819">
        <f>Raw_Data!B4819</f>
        <v>45659</v>
      </c>
      <c r="C4819" t="str">
        <f>Raw_Data!C4819</f>
        <v>HYDROCHLOROTHIAZIDE 12.5 MG</v>
      </c>
      <c r="D4819" t="str">
        <f>Raw_Data!D4819</f>
        <v>69315015510</v>
      </c>
      <c r="E4819" t="str">
        <f>Raw_Data!E4819</f>
        <v>FORD, JAMES</v>
      </c>
      <c r="F4819" t="str">
        <f>Raw_Data!F4819</f>
        <v>1033117684</v>
      </c>
      <c r="G4819" t="str">
        <f>Raw_Data!H4819</f>
        <v>2</v>
      </c>
      <c r="H4819">
        <f>IFERROR(VLOOKUP(G4819,Store_Map!$A$2:$I$100,3,FALSE),"")</f>
        <v>0</v>
      </c>
      <c r="I4819">
        <f>IFERROR(VLOOKUP(G4819,Store_Map!$A$2:$I$100,4,FALSE),"")</f>
        <v>0</v>
      </c>
      <c r="J4819">
        <f>IFERROR(VLOOKUP(G4819,Store_Map!$A$2:$I$100,5,FALSE),"")</f>
        <v>0</v>
      </c>
      <c r="K4819">
        <f>IFERROR(VLOOKUP(G4819,Store_Map!$A$2:$I$100,6,FALSE),"")</f>
        <v>0</v>
      </c>
      <c r="L4819">
        <f>IFERROR(VLOOKUP(G4819,Store_Map!$A$2:$I$100,7,FALSE),"")</f>
        <v>0</v>
      </c>
      <c r="M4819">
        <f>IFERROR(VLOOKUP(G4819,Store_Map!$A$2:$I$100,8,FALSE),"")</f>
        <v>0</v>
      </c>
      <c r="N4819">
        <f t="shared" si="675"/>
        <v>0</v>
      </c>
      <c r="O4819" t="str">
        <f t="shared" si="676"/>
        <v>PASS</v>
      </c>
      <c r="P4819" t="str">
        <f t="shared" si="677"/>
        <v>PASS</v>
      </c>
      <c r="Q4819" t="str">
        <f t="shared" si="678"/>
        <v>PASS</v>
      </c>
      <c r="R4819" t="str">
        <f t="shared" si="679"/>
        <v>PASS</v>
      </c>
      <c r="S4819" t="str">
        <f t="shared" si="680"/>
        <v>PASS</v>
      </c>
      <c r="T4819">
        <f t="shared" si="681"/>
        <v>100</v>
      </c>
      <c r="U4819" t="str">
        <f t="shared" si="682"/>
        <v>Low</v>
      </c>
      <c r="V4819" t="str">
        <f t="shared" si="683"/>
        <v>Clean</v>
      </c>
    </row>
    <row r="4820" spans="1:22" x14ac:dyDescent="0.3">
      <c r="A4820" t="str">
        <f>Raw_Data!A4820</f>
        <v>26080677</v>
      </c>
      <c r="B4820">
        <f>Raw_Data!B4820</f>
        <v>45659</v>
      </c>
      <c r="C4820" t="str">
        <f>Raw_Data!C4820</f>
        <v>METFORMIN HCL 500 MG TABLET</v>
      </c>
      <c r="D4820" t="str">
        <f>Raw_Data!D4820</f>
        <v>65862000899</v>
      </c>
      <c r="E4820" t="str">
        <f>Raw_Data!E4820</f>
        <v>FORD, JAMES</v>
      </c>
      <c r="F4820" t="str">
        <f>Raw_Data!F4820</f>
        <v>1033117684</v>
      </c>
      <c r="G4820" t="str">
        <f>Raw_Data!H4820</f>
        <v>2</v>
      </c>
      <c r="H4820">
        <f>IFERROR(VLOOKUP(G4820,Store_Map!$A$2:$I$100,3,FALSE),"")</f>
        <v>0</v>
      </c>
      <c r="I4820">
        <f>IFERROR(VLOOKUP(G4820,Store_Map!$A$2:$I$100,4,FALSE),"")</f>
        <v>0</v>
      </c>
      <c r="J4820">
        <f>IFERROR(VLOOKUP(G4820,Store_Map!$A$2:$I$100,5,FALSE),"")</f>
        <v>0</v>
      </c>
      <c r="K4820">
        <f>IFERROR(VLOOKUP(G4820,Store_Map!$A$2:$I$100,6,FALSE),"")</f>
        <v>0</v>
      </c>
      <c r="L4820">
        <f>IFERROR(VLOOKUP(G4820,Store_Map!$A$2:$I$100,7,FALSE),"")</f>
        <v>0</v>
      </c>
      <c r="M4820">
        <f>IFERROR(VLOOKUP(G4820,Store_Map!$A$2:$I$100,8,FALSE),"")</f>
        <v>0</v>
      </c>
      <c r="N4820">
        <f t="shared" si="675"/>
        <v>0</v>
      </c>
      <c r="O4820" t="str">
        <f t="shared" si="676"/>
        <v>PASS</v>
      </c>
      <c r="P4820" t="str">
        <f t="shared" si="677"/>
        <v>PASS</v>
      </c>
      <c r="Q4820" t="str">
        <f t="shared" si="678"/>
        <v>PASS</v>
      </c>
      <c r="R4820" t="str">
        <f t="shared" si="679"/>
        <v>PASS</v>
      </c>
      <c r="S4820" t="str">
        <f t="shared" si="680"/>
        <v>PASS</v>
      </c>
      <c r="T4820">
        <f t="shared" si="681"/>
        <v>100</v>
      </c>
      <c r="U4820" t="str">
        <f t="shared" si="682"/>
        <v>Low</v>
      </c>
      <c r="V4820" t="str">
        <f t="shared" si="683"/>
        <v>Clean</v>
      </c>
    </row>
    <row r="4821" spans="1:22" x14ac:dyDescent="0.3">
      <c r="A4821" t="str">
        <f>Raw_Data!A4821</f>
        <v>26083984</v>
      </c>
      <c r="B4821">
        <f>Raw_Data!B4821</f>
        <v>45659</v>
      </c>
      <c r="C4821" t="str">
        <f>Raw_Data!C4821</f>
        <v>MECLIZINE 25 MG TABLET</v>
      </c>
      <c r="D4821" t="str">
        <f>Raw_Data!D4821</f>
        <v>16571066101</v>
      </c>
      <c r="E4821" t="str">
        <f>Raw_Data!E4821</f>
        <v>FORD, JAMES</v>
      </c>
      <c r="F4821" t="str">
        <f>Raw_Data!F4821</f>
        <v>1033117684</v>
      </c>
      <c r="G4821" t="str">
        <f>Raw_Data!H4821</f>
        <v>2</v>
      </c>
      <c r="H4821">
        <f>IFERROR(VLOOKUP(G4821,Store_Map!$A$2:$I$100,3,FALSE),"")</f>
        <v>0</v>
      </c>
      <c r="I4821">
        <f>IFERROR(VLOOKUP(G4821,Store_Map!$A$2:$I$100,4,FALSE),"")</f>
        <v>0</v>
      </c>
      <c r="J4821">
        <f>IFERROR(VLOOKUP(G4821,Store_Map!$A$2:$I$100,5,FALSE),"")</f>
        <v>0</v>
      </c>
      <c r="K4821">
        <f>IFERROR(VLOOKUP(G4821,Store_Map!$A$2:$I$100,6,FALSE),"")</f>
        <v>0</v>
      </c>
      <c r="L4821">
        <f>IFERROR(VLOOKUP(G4821,Store_Map!$A$2:$I$100,7,FALSE),"")</f>
        <v>0</v>
      </c>
      <c r="M4821">
        <f>IFERROR(VLOOKUP(G4821,Store_Map!$A$2:$I$100,8,FALSE),"")</f>
        <v>0</v>
      </c>
      <c r="N4821">
        <f t="shared" si="675"/>
        <v>0</v>
      </c>
      <c r="O4821" t="str">
        <f t="shared" si="676"/>
        <v>PASS</v>
      </c>
      <c r="P4821" t="str">
        <f t="shared" si="677"/>
        <v>PASS</v>
      </c>
      <c r="Q4821" t="str">
        <f t="shared" si="678"/>
        <v>PASS</v>
      </c>
      <c r="R4821" t="str">
        <f t="shared" si="679"/>
        <v>PASS</v>
      </c>
      <c r="S4821" t="str">
        <f t="shared" si="680"/>
        <v>PASS</v>
      </c>
      <c r="T4821">
        <f t="shared" si="681"/>
        <v>100</v>
      </c>
      <c r="U4821" t="str">
        <f t="shared" si="682"/>
        <v>Low</v>
      </c>
      <c r="V4821" t="str">
        <f t="shared" si="683"/>
        <v>Clean</v>
      </c>
    </row>
    <row r="4822" spans="1:22" x14ac:dyDescent="0.3">
      <c r="A4822" t="str">
        <f>Raw_Data!A4822</f>
        <v>26083983</v>
      </c>
      <c r="B4822">
        <f>Raw_Data!B4822</f>
        <v>45659</v>
      </c>
      <c r="C4822" t="str">
        <f>Raw_Data!C4822</f>
        <v>ONDANSETRON ODT 4 MG TABLET</v>
      </c>
      <c r="D4822" t="str">
        <f>Raw_Data!D4822</f>
        <v>57237007710</v>
      </c>
      <c r="E4822" t="str">
        <f>Raw_Data!E4822</f>
        <v>FORD, JAMES</v>
      </c>
      <c r="F4822" t="str">
        <f>Raw_Data!F4822</f>
        <v>1033117684</v>
      </c>
      <c r="G4822" t="str">
        <f>Raw_Data!H4822</f>
        <v>2</v>
      </c>
      <c r="H4822">
        <f>IFERROR(VLOOKUP(G4822,Store_Map!$A$2:$I$100,3,FALSE),"")</f>
        <v>0</v>
      </c>
      <c r="I4822">
        <f>IFERROR(VLOOKUP(G4822,Store_Map!$A$2:$I$100,4,FALSE),"")</f>
        <v>0</v>
      </c>
      <c r="J4822">
        <f>IFERROR(VLOOKUP(G4822,Store_Map!$A$2:$I$100,5,FALSE),"")</f>
        <v>0</v>
      </c>
      <c r="K4822">
        <f>IFERROR(VLOOKUP(G4822,Store_Map!$A$2:$I$100,6,FALSE),"")</f>
        <v>0</v>
      </c>
      <c r="L4822">
        <f>IFERROR(VLOOKUP(G4822,Store_Map!$A$2:$I$100,7,FALSE),"")</f>
        <v>0</v>
      </c>
      <c r="M4822">
        <f>IFERROR(VLOOKUP(G4822,Store_Map!$A$2:$I$100,8,FALSE),"")</f>
        <v>0</v>
      </c>
      <c r="N4822">
        <f t="shared" si="675"/>
        <v>0</v>
      </c>
      <c r="O4822" t="str">
        <f t="shared" si="676"/>
        <v>PASS</v>
      </c>
      <c r="P4822" t="str">
        <f t="shared" si="677"/>
        <v>PASS</v>
      </c>
      <c r="Q4822" t="str">
        <f t="shared" si="678"/>
        <v>PASS</v>
      </c>
      <c r="R4822" t="str">
        <f t="shared" si="679"/>
        <v>PASS</v>
      </c>
      <c r="S4822" t="str">
        <f t="shared" si="680"/>
        <v>PASS</v>
      </c>
      <c r="T4822">
        <f t="shared" si="681"/>
        <v>100</v>
      </c>
      <c r="U4822" t="str">
        <f t="shared" si="682"/>
        <v>Low</v>
      </c>
      <c r="V4822" t="str">
        <f t="shared" si="683"/>
        <v>Clean</v>
      </c>
    </row>
    <row r="4823" spans="1:22" x14ac:dyDescent="0.3">
      <c r="A4823" t="str">
        <f>Raw_Data!A4823</f>
        <v>26083985</v>
      </c>
      <c r="B4823">
        <f>Raw_Data!B4823</f>
        <v>45659</v>
      </c>
      <c r="C4823" t="str">
        <f>Raw_Data!C4823</f>
        <v>PROMETHAZINE 25 MG TABLET</v>
      </c>
      <c r="D4823" t="str">
        <f>Raw_Data!D4823</f>
        <v>10702000301</v>
      </c>
      <c r="E4823" t="str">
        <f>Raw_Data!E4823</f>
        <v>FORD, JAMES</v>
      </c>
      <c r="F4823" t="str">
        <f>Raw_Data!F4823</f>
        <v>1033117684</v>
      </c>
      <c r="G4823" t="str">
        <f>Raw_Data!H4823</f>
        <v>2</v>
      </c>
      <c r="H4823">
        <f>IFERROR(VLOOKUP(G4823,Store_Map!$A$2:$I$100,3,FALSE),"")</f>
        <v>0</v>
      </c>
      <c r="I4823">
        <f>IFERROR(VLOOKUP(G4823,Store_Map!$A$2:$I$100,4,FALSE),"")</f>
        <v>0</v>
      </c>
      <c r="J4823">
        <f>IFERROR(VLOOKUP(G4823,Store_Map!$A$2:$I$100,5,FALSE),"")</f>
        <v>0</v>
      </c>
      <c r="K4823">
        <f>IFERROR(VLOOKUP(G4823,Store_Map!$A$2:$I$100,6,FALSE),"")</f>
        <v>0</v>
      </c>
      <c r="L4823">
        <f>IFERROR(VLOOKUP(G4823,Store_Map!$A$2:$I$100,7,FALSE),"")</f>
        <v>0</v>
      </c>
      <c r="M4823">
        <f>IFERROR(VLOOKUP(G4823,Store_Map!$A$2:$I$100,8,FALSE),"")</f>
        <v>0</v>
      </c>
      <c r="N4823">
        <f t="shared" si="675"/>
        <v>0</v>
      </c>
      <c r="O4823" t="str">
        <f t="shared" si="676"/>
        <v>PASS</v>
      </c>
      <c r="P4823" t="str">
        <f t="shared" si="677"/>
        <v>PASS</v>
      </c>
      <c r="Q4823" t="str">
        <f t="shared" si="678"/>
        <v>PASS</v>
      </c>
      <c r="R4823" t="str">
        <f t="shared" si="679"/>
        <v>PASS</v>
      </c>
      <c r="S4823" t="str">
        <f t="shared" si="680"/>
        <v>PASS</v>
      </c>
      <c r="T4823">
        <f t="shared" si="681"/>
        <v>100</v>
      </c>
      <c r="U4823" t="str">
        <f t="shared" si="682"/>
        <v>Low</v>
      </c>
      <c r="V4823" t="str">
        <f t="shared" si="683"/>
        <v>Clean</v>
      </c>
    </row>
    <row r="4824" spans="1:22" x14ac:dyDescent="0.3">
      <c r="A4824" t="str">
        <f>Raw_Data!A4824</f>
        <v>26084182</v>
      </c>
      <c r="B4824">
        <f>Raw_Data!B4824</f>
        <v>45659</v>
      </c>
      <c r="C4824" t="str">
        <f>Raw_Data!C4824</f>
        <v>PROPRANOLOL 20 MG TABLET</v>
      </c>
      <c r="D4824" t="str">
        <f>Raw_Data!D4824</f>
        <v>69238207801</v>
      </c>
      <c r="E4824" t="str">
        <f>Raw_Data!E4824</f>
        <v>Mcleod MD, Colin</v>
      </c>
      <c r="F4824" t="str">
        <f>Raw_Data!F4824</f>
        <v>1750720124</v>
      </c>
      <c r="G4824" t="str">
        <f>Raw_Data!H4824</f>
        <v>2</v>
      </c>
      <c r="H4824">
        <f>IFERROR(VLOOKUP(G4824,Store_Map!$A$2:$I$100,3,FALSE),"")</f>
        <v>0</v>
      </c>
      <c r="I4824">
        <f>IFERROR(VLOOKUP(G4824,Store_Map!$A$2:$I$100,4,FALSE),"")</f>
        <v>0</v>
      </c>
      <c r="J4824">
        <f>IFERROR(VLOOKUP(G4824,Store_Map!$A$2:$I$100,5,FALSE),"")</f>
        <v>0</v>
      </c>
      <c r="K4824">
        <f>IFERROR(VLOOKUP(G4824,Store_Map!$A$2:$I$100,6,FALSE),"")</f>
        <v>0</v>
      </c>
      <c r="L4824">
        <f>IFERROR(VLOOKUP(G4824,Store_Map!$A$2:$I$100,7,FALSE),"")</f>
        <v>0</v>
      </c>
      <c r="M4824">
        <f>IFERROR(VLOOKUP(G4824,Store_Map!$A$2:$I$100,8,FALSE),"")</f>
        <v>0</v>
      </c>
      <c r="N4824">
        <f t="shared" si="675"/>
        <v>0</v>
      </c>
      <c r="O4824" t="str">
        <f t="shared" si="676"/>
        <v>PASS</v>
      </c>
      <c r="P4824" t="str">
        <f t="shared" si="677"/>
        <v>PASS</v>
      </c>
      <c r="Q4824" t="str">
        <f t="shared" si="678"/>
        <v>PASS</v>
      </c>
      <c r="R4824" t="str">
        <f t="shared" si="679"/>
        <v>PASS</v>
      </c>
      <c r="S4824" t="str">
        <f t="shared" si="680"/>
        <v>PASS</v>
      </c>
      <c r="T4824">
        <f t="shared" si="681"/>
        <v>100</v>
      </c>
      <c r="U4824" t="str">
        <f t="shared" si="682"/>
        <v>Low</v>
      </c>
      <c r="V4824" t="str">
        <f t="shared" si="683"/>
        <v>Clean</v>
      </c>
    </row>
    <row r="4825" spans="1:22" x14ac:dyDescent="0.3">
      <c r="A4825" t="str">
        <f>Raw_Data!A4825</f>
        <v>26082852</v>
      </c>
      <c r="B4825">
        <f>Raw_Data!B4825</f>
        <v>45659</v>
      </c>
      <c r="C4825" t="str">
        <f>Raw_Data!C4825</f>
        <v>VALACYCLOVIR HCL 1 GRAM TAB</v>
      </c>
      <c r="D4825" t="str">
        <f>Raw_Data!D4825</f>
        <v>65862044930</v>
      </c>
      <c r="E4825" t="str">
        <f>Raw_Data!E4825</f>
        <v>GRESHAM, J. MARK</v>
      </c>
      <c r="F4825" t="str">
        <f>Raw_Data!F4825</f>
        <v>1326026618</v>
      </c>
      <c r="G4825" t="str">
        <f>Raw_Data!H4825</f>
        <v>2</v>
      </c>
      <c r="H4825">
        <f>IFERROR(VLOOKUP(G4825,Store_Map!$A$2:$I$100,3,FALSE),"")</f>
        <v>0</v>
      </c>
      <c r="I4825">
        <f>IFERROR(VLOOKUP(G4825,Store_Map!$A$2:$I$100,4,FALSE),"")</f>
        <v>0</v>
      </c>
      <c r="J4825">
        <f>IFERROR(VLOOKUP(G4825,Store_Map!$A$2:$I$100,5,FALSE),"")</f>
        <v>0</v>
      </c>
      <c r="K4825">
        <f>IFERROR(VLOOKUP(G4825,Store_Map!$A$2:$I$100,6,FALSE),"")</f>
        <v>0</v>
      </c>
      <c r="L4825">
        <f>IFERROR(VLOOKUP(G4825,Store_Map!$A$2:$I$100,7,FALSE),"")</f>
        <v>0</v>
      </c>
      <c r="M4825">
        <f>IFERROR(VLOOKUP(G4825,Store_Map!$A$2:$I$100,8,FALSE),"")</f>
        <v>0</v>
      </c>
      <c r="N4825">
        <f t="shared" si="675"/>
        <v>0</v>
      </c>
      <c r="O4825" t="str">
        <f t="shared" si="676"/>
        <v>PASS</v>
      </c>
      <c r="P4825" t="str">
        <f t="shared" si="677"/>
        <v>PASS</v>
      </c>
      <c r="Q4825" t="str">
        <f t="shared" si="678"/>
        <v>PASS</v>
      </c>
      <c r="R4825" t="str">
        <f t="shared" si="679"/>
        <v>PASS</v>
      </c>
      <c r="S4825" t="str">
        <f t="shared" si="680"/>
        <v>PASS</v>
      </c>
      <c r="T4825">
        <f t="shared" si="681"/>
        <v>100</v>
      </c>
      <c r="U4825" t="str">
        <f t="shared" si="682"/>
        <v>Low</v>
      </c>
      <c r="V4825" t="str">
        <f t="shared" si="683"/>
        <v>Clean</v>
      </c>
    </row>
    <row r="4826" spans="1:22" x14ac:dyDescent="0.3">
      <c r="A4826" t="str">
        <f>Raw_Data!A4826</f>
        <v>26081679</v>
      </c>
      <c r="B4826">
        <f>Raw_Data!B4826</f>
        <v>45659</v>
      </c>
      <c r="C4826" t="str">
        <f>Raw_Data!C4826</f>
        <v>ALLOPURINOL 100 MG TABLET</v>
      </c>
      <c r="D4826" t="str">
        <f>Raw_Data!D4826</f>
        <v>603211521</v>
      </c>
      <c r="E4826" t="str">
        <f>Raw_Data!E4826</f>
        <v>FORD, JAMES</v>
      </c>
      <c r="F4826" t="str">
        <f>Raw_Data!F4826</f>
        <v>1033117684</v>
      </c>
      <c r="G4826" t="str">
        <f>Raw_Data!H4826</f>
        <v>2</v>
      </c>
      <c r="H4826">
        <f>IFERROR(VLOOKUP(G4826,Store_Map!$A$2:$I$100,3,FALSE),"")</f>
        <v>0</v>
      </c>
      <c r="I4826">
        <f>IFERROR(VLOOKUP(G4826,Store_Map!$A$2:$I$100,4,FALSE),"")</f>
        <v>0</v>
      </c>
      <c r="J4826">
        <f>IFERROR(VLOOKUP(G4826,Store_Map!$A$2:$I$100,5,FALSE),"")</f>
        <v>0</v>
      </c>
      <c r="K4826">
        <f>IFERROR(VLOOKUP(G4826,Store_Map!$A$2:$I$100,6,FALSE),"")</f>
        <v>0</v>
      </c>
      <c r="L4826">
        <f>IFERROR(VLOOKUP(G4826,Store_Map!$A$2:$I$100,7,FALSE),"")</f>
        <v>0</v>
      </c>
      <c r="M4826">
        <f>IFERROR(VLOOKUP(G4826,Store_Map!$A$2:$I$100,8,FALSE),"")</f>
        <v>0</v>
      </c>
      <c r="N4826">
        <f t="shared" si="675"/>
        <v>0</v>
      </c>
      <c r="O4826" t="str">
        <f t="shared" si="676"/>
        <v>PASS</v>
      </c>
      <c r="P4826" t="str">
        <f t="shared" si="677"/>
        <v>REVIEW</v>
      </c>
      <c r="Q4826" t="str">
        <f t="shared" si="678"/>
        <v>PASS</v>
      </c>
      <c r="R4826" t="str">
        <f t="shared" si="679"/>
        <v>PASS</v>
      </c>
      <c r="S4826" t="str">
        <f t="shared" si="680"/>
        <v>REVIEW</v>
      </c>
      <c r="T4826">
        <f t="shared" si="681"/>
        <v>90</v>
      </c>
      <c r="U4826" t="str">
        <f t="shared" si="682"/>
        <v>Low</v>
      </c>
      <c r="V4826" t="str">
        <f t="shared" si="683"/>
        <v>Invalid NDC</v>
      </c>
    </row>
    <row r="4827" spans="1:22" x14ac:dyDescent="0.3">
      <c r="A4827" t="str">
        <f>Raw_Data!A4827</f>
        <v>26081680</v>
      </c>
      <c r="B4827">
        <f>Raw_Data!B4827</f>
        <v>45659</v>
      </c>
      <c r="C4827" t="str">
        <f>Raw_Data!C4827</f>
        <v>HYDROCHLOROTHIAZIDE 25 MG T</v>
      </c>
      <c r="D4827" t="str">
        <f>Raw_Data!D4827</f>
        <v>23155000810</v>
      </c>
      <c r="E4827" t="str">
        <f>Raw_Data!E4827</f>
        <v>FORD, JAMES</v>
      </c>
      <c r="F4827" t="str">
        <f>Raw_Data!F4827</f>
        <v>1033117684</v>
      </c>
      <c r="G4827" t="str">
        <f>Raw_Data!H4827</f>
        <v>2</v>
      </c>
      <c r="H4827">
        <f>IFERROR(VLOOKUP(G4827,Store_Map!$A$2:$I$100,3,FALSE),"")</f>
        <v>0</v>
      </c>
      <c r="I4827">
        <f>IFERROR(VLOOKUP(G4827,Store_Map!$A$2:$I$100,4,FALSE),"")</f>
        <v>0</v>
      </c>
      <c r="J4827">
        <f>IFERROR(VLOOKUP(G4827,Store_Map!$A$2:$I$100,5,FALSE),"")</f>
        <v>0</v>
      </c>
      <c r="K4827">
        <f>IFERROR(VLOOKUP(G4827,Store_Map!$A$2:$I$100,6,FALSE),"")</f>
        <v>0</v>
      </c>
      <c r="L4827">
        <f>IFERROR(VLOOKUP(G4827,Store_Map!$A$2:$I$100,7,FALSE),"")</f>
        <v>0</v>
      </c>
      <c r="M4827">
        <f>IFERROR(VLOOKUP(G4827,Store_Map!$A$2:$I$100,8,FALSE),"")</f>
        <v>0</v>
      </c>
      <c r="N4827">
        <f t="shared" si="675"/>
        <v>0</v>
      </c>
      <c r="O4827" t="str">
        <f t="shared" si="676"/>
        <v>PASS</v>
      </c>
      <c r="P4827" t="str">
        <f t="shared" si="677"/>
        <v>PASS</v>
      </c>
      <c r="Q4827" t="str">
        <f t="shared" si="678"/>
        <v>PASS</v>
      </c>
      <c r="R4827" t="str">
        <f t="shared" si="679"/>
        <v>PASS</v>
      </c>
      <c r="S4827" t="str">
        <f t="shared" si="680"/>
        <v>PASS</v>
      </c>
      <c r="T4827">
        <f t="shared" si="681"/>
        <v>100</v>
      </c>
      <c r="U4827" t="str">
        <f t="shared" si="682"/>
        <v>Low</v>
      </c>
      <c r="V4827" t="str">
        <f t="shared" si="683"/>
        <v>Clean</v>
      </c>
    </row>
    <row r="4828" spans="1:22" x14ac:dyDescent="0.3">
      <c r="A4828" t="str">
        <f>Raw_Data!A4828</f>
        <v>26071893</v>
      </c>
      <c r="B4828">
        <f>Raw_Data!B4828</f>
        <v>45659</v>
      </c>
      <c r="C4828" t="str">
        <f>Raw_Data!C4828</f>
        <v>HYDROCHLOROTHIAZIDE 12.5 MG</v>
      </c>
      <c r="D4828" t="str">
        <f>Raw_Data!D4828</f>
        <v>69315015510</v>
      </c>
      <c r="E4828" t="str">
        <f>Raw_Data!E4828</f>
        <v>FORD, JAMES</v>
      </c>
      <c r="F4828" t="str">
        <f>Raw_Data!F4828</f>
        <v>1033117684</v>
      </c>
      <c r="G4828" t="str">
        <f>Raw_Data!H4828</f>
        <v>2</v>
      </c>
      <c r="H4828">
        <f>IFERROR(VLOOKUP(G4828,Store_Map!$A$2:$I$100,3,FALSE),"")</f>
        <v>0</v>
      </c>
      <c r="I4828">
        <f>IFERROR(VLOOKUP(G4828,Store_Map!$A$2:$I$100,4,FALSE),"")</f>
        <v>0</v>
      </c>
      <c r="J4828">
        <f>IFERROR(VLOOKUP(G4828,Store_Map!$A$2:$I$100,5,FALSE),"")</f>
        <v>0</v>
      </c>
      <c r="K4828">
        <f>IFERROR(VLOOKUP(G4828,Store_Map!$A$2:$I$100,6,FALSE),"")</f>
        <v>0</v>
      </c>
      <c r="L4828">
        <f>IFERROR(VLOOKUP(G4828,Store_Map!$A$2:$I$100,7,FALSE),"")</f>
        <v>0</v>
      </c>
      <c r="M4828">
        <f>IFERROR(VLOOKUP(G4828,Store_Map!$A$2:$I$100,8,FALSE),"")</f>
        <v>0</v>
      </c>
      <c r="N4828">
        <f t="shared" si="675"/>
        <v>0</v>
      </c>
      <c r="O4828" t="str">
        <f t="shared" si="676"/>
        <v>PASS</v>
      </c>
      <c r="P4828" t="str">
        <f t="shared" si="677"/>
        <v>PASS</v>
      </c>
      <c r="Q4828" t="str">
        <f t="shared" si="678"/>
        <v>PASS</v>
      </c>
      <c r="R4828" t="str">
        <f t="shared" si="679"/>
        <v>PASS</v>
      </c>
      <c r="S4828" t="str">
        <f t="shared" si="680"/>
        <v>PASS</v>
      </c>
      <c r="T4828">
        <f t="shared" si="681"/>
        <v>100</v>
      </c>
      <c r="U4828" t="str">
        <f t="shared" si="682"/>
        <v>Low</v>
      </c>
      <c r="V4828" t="str">
        <f t="shared" si="683"/>
        <v>Clean</v>
      </c>
    </row>
    <row r="4829" spans="1:22" x14ac:dyDescent="0.3">
      <c r="A4829" t="str">
        <f>Raw_Data!A4829</f>
        <v>26081681</v>
      </c>
      <c r="B4829">
        <f>Raw_Data!B4829</f>
        <v>45659</v>
      </c>
      <c r="C4829" t="str">
        <f>Raw_Data!C4829</f>
        <v>ATORVASTATIN 40 MG TABLET</v>
      </c>
      <c r="D4829" t="str">
        <f>Raw_Data!D4829</f>
        <v>378395205</v>
      </c>
      <c r="E4829" t="str">
        <f>Raw_Data!E4829</f>
        <v>FORD, JAMES</v>
      </c>
      <c r="F4829" t="str">
        <f>Raw_Data!F4829</f>
        <v>1033117684</v>
      </c>
      <c r="G4829" t="str">
        <f>Raw_Data!H4829</f>
        <v>2</v>
      </c>
      <c r="H4829">
        <f>IFERROR(VLOOKUP(G4829,Store_Map!$A$2:$I$100,3,FALSE),"")</f>
        <v>0</v>
      </c>
      <c r="I4829">
        <f>IFERROR(VLOOKUP(G4829,Store_Map!$A$2:$I$100,4,FALSE),"")</f>
        <v>0</v>
      </c>
      <c r="J4829">
        <f>IFERROR(VLOOKUP(G4829,Store_Map!$A$2:$I$100,5,FALSE),"")</f>
        <v>0</v>
      </c>
      <c r="K4829">
        <f>IFERROR(VLOOKUP(G4829,Store_Map!$A$2:$I$100,6,FALSE),"")</f>
        <v>0</v>
      </c>
      <c r="L4829">
        <f>IFERROR(VLOOKUP(G4829,Store_Map!$A$2:$I$100,7,FALSE),"")</f>
        <v>0</v>
      </c>
      <c r="M4829">
        <f>IFERROR(VLOOKUP(G4829,Store_Map!$A$2:$I$100,8,FALSE),"")</f>
        <v>0</v>
      </c>
      <c r="N4829">
        <f t="shared" si="675"/>
        <v>0</v>
      </c>
      <c r="O4829" t="str">
        <f t="shared" si="676"/>
        <v>PASS</v>
      </c>
      <c r="P4829" t="str">
        <f t="shared" si="677"/>
        <v>REVIEW</v>
      </c>
      <c r="Q4829" t="str">
        <f t="shared" si="678"/>
        <v>PASS</v>
      </c>
      <c r="R4829" t="str">
        <f t="shared" si="679"/>
        <v>PASS</v>
      </c>
      <c r="S4829" t="str">
        <f t="shared" si="680"/>
        <v>REVIEW</v>
      </c>
      <c r="T4829">
        <f t="shared" si="681"/>
        <v>90</v>
      </c>
      <c r="U4829" t="str">
        <f t="shared" si="682"/>
        <v>Low</v>
      </c>
      <c r="V4829" t="str">
        <f t="shared" si="683"/>
        <v>Invalid NDC</v>
      </c>
    </row>
    <row r="4830" spans="1:22" x14ac:dyDescent="0.3">
      <c r="A4830" t="str">
        <f>Raw_Data!A4830</f>
        <v>26081682</v>
      </c>
      <c r="B4830">
        <f>Raw_Data!B4830</f>
        <v>45659</v>
      </c>
      <c r="C4830" t="str">
        <f>Raw_Data!C4830</f>
        <v>AMLODIPINE BESYLATE 10 MG T</v>
      </c>
      <c r="D4830" t="str">
        <f>Raw_Data!D4830</f>
        <v>69097012815</v>
      </c>
      <c r="E4830" t="str">
        <f>Raw_Data!E4830</f>
        <v>FORD, JAMES</v>
      </c>
      <c r="F4830" t="str">
        <f>Raw_Data!F4830</f>
        <v>1033117684</v>
      </c>
      <c r="G4830" t="str">
        <f>Raw_Data!H4830</f>
        <v>2</v>
      </c>
      <c r="H4830">
        <f>IFERROR(VLOOKUP(G4830,Store_Map!$A$2:$I$100,3,FALSE),"")</f>
        <v>0</v>
      </c>
      <c r="I4830">
        <f>IFERROR(VLOOKUP(G4830,Store_Map!$A$2:$I$100,4,FALSE),"")</f>
        <v>0</v>
      </c>
      <c r="J4830">
        <f>IFERROR(VLOOKUP(G4830,Store_Map!$A$2:$I$100,5,FALSE),"")</f>
        <v>0</v>
      </c>
      <c r="K4830">
        <f>IFERROR(VLOOKUP(G4830,Store_Map!$A$2:$I$100,6,FALSE),"")</f>
        <v>0</v>
      </c>
      <c r="L4830">
        <f>IFERROR(VLOOKUP(G4830,Store_Map!$A$2:$I$100,7,FALSE),"")</f>
        <v>0</v>
      </c>
      <c r="M4830">
        <f>IFERROR(VLOOKUP(G4830,Store_Map!$A$2:$I$100,8,FALSE),"")</f>
        <v>0</v>
      </c>
      <c r="N4830">
        <f t="shared" si="675"/>
        <v>0</v>
      </c>
      <c r="O4830" t="str">
        <f t="shared" si="676"/>
        <v>PASS</v>
      </c>
      <c r="P4830" t="str">
        <f t="shared" si="677"/>
        <v>PASS</v>
      </c>
      <c r="Q4830" t="str">
        <f t="shared" si="678"/>
        <v>PASS</v>
      </c>
      <c r="R4830" t="str">
        <f t="shared" si="679"/>
        <v>PASS</v>
      </c>
      <c r="S4830" t="str">
        <f t="shared" si="680"/>
        <v>PASS</v>
      </c>
      <c r="T4830">
        <f t="shared" si="681"/>
        <v>100</v>
      </c>
      <c r="U4830" t="str">
        <f t="shared" si="682"/>
        <v>Low</v>
      </c>
      <c r="V4830" t="str">
        <f t="shared" si="683"/>
        <v>Clean</v>
      </c>
    </row>
    <row r="4831" spans="1:22" x14ac:dyDescent="0.3">
      <c r="A4831" t="str">
        <f>Raw_Data!A4831</f>
        <v>26081683</v>
      </c>
      <c r="B4831">
        <f>Raw_Data!B4831</f>
        <v>45659</v>
      </c>
      <c r="C4831" t="str">
        <f>Raw_Data!C4831</f>
        <v>LISINOPRIL 40 MG TABLET</v>
      </c>
      <c r="D4831" t="str">
        <f>Raw_Data!D4831</f>
        <v>43547035611</v>
      </c>
      <c r="E4831" t="str">
        <f>Raw_Data!E4831</f>
        <v>FORD, JAMES</v>
      </c>
      <c r="F4831" t="str">
        <f>Raw_Data!F4831</f>
        <v>1033117684</v>
      </c>
      <c r="G4831" t="str">
        <f>Raw_Data!H4831</f>
        <v>2</v>
      </c>
      <c r="H4831">
        <f>IFERROR(VLOOKUP(G4831,Store_Map!$A$2:$I$100,3,FALSE),"")</f>
        <v>0</v>
      </c>
      <c r="I4831">
        <f>IFERROR(VLOOKUP(G4831,Store_Map!$A$2:$I$100,4,FALSE),"")</f>
        <v>0</v>
      </c>
      <c r="J4831">
        <f>IFERROR(VLOOKUP(G4831,Store_Map!$A$2:$I$100,5,FALSE),"")</f>
        <v>0</v>
      </c>
      <c r="K4831">
        <f>IFERROR(VLOOKUP(G4831,Store_Map!$A$2:$I$100,6,FALSE),"")</f>
        <v>0</v>
      </c>
      <c r="L4831">
        <f>IFERROR(VLOOKUP(G4831,Store_Map!$A$2:$I$100,7,FALSE),"")</f>
        <v>0</v>
      </c>
      <c r="M4831">
        <f>IFERROR(VLOOKUP(G4831,Store_Map!$A$2:$I$100,8,FALSE),"")</f>
        <v>0</v>
      </c>
      <c r="N4831">
        <f t="shared" si="675"/>
        <v>0</v>
      </c>
      <c r="O4831" t="str">
        <f t="shared" si="676"/>
        <v>PASS</v>
      </c>
      <c r="P4831" t="str">
        <f t="shared" si="677"/>
        <v>PASS</v>
      </c>
      <c r="Q4831" t="str">
        <f t="shared" si="678"/>
        <v>PASS</v>
      </c>
      <c r="R4831" t="str">
        <f t="shared" si="679"/>
        <v>PASS</v>
      </c>
      <c r="S4831" t="str">
        <f t="shared" si="680"/>
        <v>PASS</v>
      </c>
      <c r="T4831">
        <f t="shared" si="681"/>
        <v>100</v>
      </c>
      <c r="U4831" t="str">
        <f t="shared" si="682"/>
        <v>Low</v>
      </c>
      <c r="V4831" t="str">
        <f t="shared" si="683"/>
        <v>Clean</v>
      </c>
    </row>
    <row r="4832" spans="1:22" x14ac:dyDescent="0.3">
      <c r="A4832" t="str">
        <f>Raw_Data!A4832</f>
        <v>26081684</v>
      </c>
      <c r="B4832">
        <f>Raw_Data!B4832</f>
        <v>45659</v>
      </c>
      <c r="C4832" t="str">
        <f>Raw_Data!C4832</f>
        <v>CARVEDILOL 6.25 MG TABLET</v>
      </c>
      <c r="D4832" t="str">
        <f>Raw_Data!D4832</f>
        <v>68462016301</v>
      </c>
      <c r="E4832" t="str">
        <f>Raw_Data!E4832</f>
        <v>FORD, JAMES</v>
      </c>
      <c r="F4832" t="str">
        <f>Raw_Data!F4832</f>
        <v>1033117684</v>
      </c>
      <c r="G4832" t="str">
        <f>Raw_Data!H4832</f>
        <v>2</v>
      </c>
      <c r="H4832">
        <f>IFERROR(VLOOKUP(G4832,Store_Map!$A$2:$I$100,3,FALSE),"")</f>
        <v>0</v>
      </c>
      <c r="I4832">
        <f>IFERROR(VLOOKUP(G4832,Store_Map!$A$2:$I$100,4,FALSE),"")</f>
        <v>0</v>
      </c>
      <c r="J4832">
        <f>IFERROR(VLOOKUP(G4832,Store_Map!$A$2:$I$100,5,FALSE),"")</f>
        <v>0</v>
      </c>
      <c r="K4832">
        <f>IFERROR(VLOOKUP(G4832,Store_Map!$A$2:$I$100,6,FALSE),"")</f>
        <v>0</v>
      </c>
      <c r="L4832">
        <f>IFERROR(VLOOKUP(G4832,Store_Map!$A$2:$I$100,7,FALSE),"")</f>
        <v>0</v>
      </c>
      <c r="M4832">
        <f>IFERROR(VLOOKUP(G4832,Store_Map!$A$2:$I$100,8,FALSE),"")</f>
        <v>0</v>
      </c>
      <c r="N4832">
        <f t="shared" si="675"/>
        <v>0</v>
      </c>
      <c r="O4832" t="str">
        <f t="shared" si="676"/>
        <v>PASS</v>
      </c>
      <c r="P4832" t="str">
        <f t="shared" si="677"/>
        <v>PASS</v>
      </c>
      <c r="Q4832" t="str">
        <f t="shared" si="678"/>
        <v>PASS</v>
      </c>
      <c r="R4832" t="str">
        <f t="shared" si="679"/>
        <v>PASS</v>
      </c>
      <c r="S4832" t="str">
        <f t="shared" si="680"/>
        <v>PASS</v>
      </c>
      <c r="T4832">
        <f t="shared" si="681"/>
        <v>100</v>
      </c>
      <c r="U4832" t="str">
        <f t="shared" si="682"/>
        <v>Low</v>
      </c>
      <c r="V4832" t="str">
        <f t="shared" si="683"/>
        <v>Clean</v>
      </c>
    </row>
    <row r="4833" spans="1:22" x14ac:dyDescent="0.3">
      <c r="A4833" t="str">
        <f>Raw_Data!A4833</f>
        <v>26083159</v>
      </c>
      <c r="B4833">
        <f>Raw_Data!B4833</f>
        <v>45659</v>
      </c>
      <c r="C4833" t="str">
        <f>Raw_Data!C4833</f>
        <v>HUMULIN R 100 UNIT/ML VIAL</v>
      </c>
      <c r="D4833" t="str">
        <f>Raw_Data!D4833</f>
        <v>2821501</v>
      </c>
      <c r="E4833" t="str">
        <f>Raw_Data!E4833</f>
        <v>FORD, JAMES</v>
      </c>
      <c r="F4833" t="str">
        <f>Raw_Data!F4833</f>
        <v>1033117684</v>
      </c>
      <c r="G4833" t="str">
        <f>Raw_Data!H4833</f>
        <v>2</v>
      </c>
      <c r="H4833">
        <f>IFERROR(VLOOKUP(G4833,Store_Map!$A$2:$I$100,3,FALSE),"")</f>
        <v>0</v>
      </c>
      <c r="I4833">
        <f>IFERROR(VLOOKUP(G4833,Store_Map!$A$2:$I$100,4,FALSE),"")</f>
        <v>0</v>
      </c>
      <c r="J4833">
        <f>IFERROR(VLOOKUP(G4833,Store_Map!$A$2:$I$100,5,FALSE),"")</f>
        <v>0</v>
      </c>
      <c r="K4833">
        <f>IFERROR(VLOOKUP(G4833,Store_Map!$A$2:$I$100,6,FALSE),"")</f>
        <v>0</v>
      </c>
      <c r="L4833">
        <f>IFERROR(VLOOKUP(G4833,Store_Map!$A$2:$I$100,7,FALSE),"")</f>
        <v>0</v>
      </c>
      <c r="M4833">
        <f>IFERROR(VLOOKUP(G4833,Store_Map!$A$2:$I$100,8,FALSE),"")</f>
        <v>0</v>
      </c>
      <c r="N4833">
        <f t="shared" si="675"/>
        <v>0</v>
      </c>
      <c r="O4833" t="str">
        <f t="shared" si="676"/>
        <v>PASS</v>
      </c>
      <c r="P4833" t="str">
        <f t="shared" si="677"/>
        <v>REVIEW</v>
      </c>
      <c r="Q4833" t="str">
        <f t="shared" si="678"/>
        <v>PASS</v>
      </c>
      <c r="R4833" t="str">
        <f t="shared" si="679"/>
        <v>PASS</v>
      </c>
      <c r="S4833" t="str">
        <f t="shared" si="680"/>
        <v>REVIEW</v>
      </c>
      <c r="T4833">
        <f t="shared" si="681"/>
        <v>90</v>
      </c>
      <c r="U4833" t="str">
        <f t="shared" si="682"/>
        <v>Low</v>
      </c>
      <c r="V4833" t="str">
        <f t="shared" si="683"/>
        <v>Invalid NDC</v>
      </c>
    </row>
    <row r="4834" spans="1:22" x14ac:dyDescent="0.3">
      <c r="A4834" t="str">
        <f>Raw_Data!A4834</f>
        <v>26081686</v>
      </c>
      <c r="B4834">
        <f>Raw_Data!B4834</f>
        <v>45659</v>
      </c>
      <c r="C4834" t="str">
        <f>Raw_Data!C4834</f>
        <v>ONETOUCH DELICA PLUS 33G LA</v>
      </c>
      <c r="D4834" t="str">
        <f>Raw_Data!D4834</f>
        <v>53885000810</v>
      </c>
      <c r="E4834" t="str">
        <f>Raw_Data!E4834</f>
        <v>FORD, JAMES</v>
      </c>
      <c r="F4834" t="str">
        <f>Raw_Data!F4834</f>
        <v>1033117684</v>
      </c>
      <c r="G4834" t="str">
        <f>Raw_Data!H4834</f>
        <v>2</v>
      </c>
      <c r="H4834">
        <f>IFERROR(VLOOKUP(G4834,Store_Map!$A$2:$I$100,3,FALSE),"")</f>
        <v>0</v>
      </c>
      <c r="I4834">
        <f>IFERROR(VLOOKUP(G4834,Store_Map!$A$2:$I$100,4,FALSE),"")</f>
        <v>0</v>
      </c>
      <c r="J4834">
        <f>IFERROR(VLOOKUP(G4834,Store_Map!$A$2:$I$100,5,FALSE),"")</f>
        <v>0</v>
      </c>
      <c r="K4834">
        <f>IFERROR(VLOOKUP(G4834,Store_Map!$A$2:$I$100,6,FALSE),"")</f>
        <v>0</v>
      </c>
      <c r="L4834">
        <f>IFERROR(VLOOKUP(G4834,Store_Map!$A$2:$I$100,7,FALSE),"")</f>
        <v>0</v>
      </c>
      <c r="M4834">
        <f>IFERROR(VLOOKUP(G4834,Store_Map!$A$2:$I$100,8,FALSE),"")</f>
        <v>0</v>
      </c>
      <c r="N4834">
        <f t="shared" si="675"/>
        <v>0</v>
      </c>
      <c r="O4834" t="str">
        <f t="shared" si="676"/>
        <v>PASS</v>
      </c>
      <c r="P4834" t="str">
        <f t="shared" si="677"/>
        <v>PASS</v>
      </c>
      <c r="Q4834" t="str">
        <f t="shared" si="678"/>
        <v>PASS</v>
      </c>
      <c r="R4834" t="str">
        <f t="shared" si="679"/>
        <v>PASS</v>
      </c>
      <c r="S4834" t="str">
        <f t="shared" si="680"/>
        <v>PASS</v>
      </c>
      <c r="T4834">
        <f t="shared" si="681"/>
        <v>100</v>
      </c>
      <c r="U4834" t="str">
        <f t="shared" si="682"/>
        <v>Low</v>
      </c>
      <c r="V4834" t="str">
        <f t="shared" si="683"/>
        <v>Clean</v>
      </c>
    </row>
    <row r="4835" spans="1:22" x14ac:dyDescent="0.3">
      <c r="A4835" t="str">
        <f>Raw_Data!A4835</f>
        <v>26081824</v>
      </c>
      <c r="B4835">
        <f>Raw_Data!B4835</f>
        <v>45659</v>
      </c>
      <c r="C4835" t="str">
        <f>Raw_Data!C4835</f>
        <v>TRUE METRIX GLUCOSE TEST ST</v>
      </c>
      <c r="D4835" t="str">
        <f>Raw_Data!D4835</f>
        <v>56151146001</v>
      </c>
      <c r="E4835" t="str">
        <f>Raw_Data!E4835</f>
        <v>FORD, JAMES</v>
      </c>
      <c r="F4835" t="str">
        <f>Raw_Data!F4835</f>
        <v>1033117684</v>
      </c>
      <c r="G4835" t="str">
        <f>Raw_Data!H4835</f>
        <v>2</v>
      </c>
      <c r="H4835">
        <f>IFERROR(VLOOKUP(G4835,Store_Map!$A$2:$I$100,3,FALSE),"")</f>
        <v>0</v>
      </c>
      <c r="I4835">
        <f>IFERROR(VLOOKUP(G4835,Store_Map!$A$2:$I$100,4,FALSE),"")</f>
        <v>0</v>
      </c>
      <c r="J4835">
        <f>IFERROR(VLOOKUP(G4835,Store_Map!$A$2:$I$100,5,FALSE),"")</f>
        <v>0</v>
      </c>
      <c r="K4835">
        <f>IFERROR(VLOOKUP(G4835,Store_Map!$A$2:$I$100,6,FALSE),"")</f>
        <v>0</v>
      </c>
      <c r="L4835">
        <f>IFERROR(VLOOKUP(G4835,Store_Map!$A$2:$I$100,7,FALSE),"")</f>
        <v>0</v>
      </c>
      <c r="M4835">
        <f>IFERROR(VLOOKUP(G4835,Store_Map!$A$2:$I$100,8,FALSE),"")</f>
        <v>0</v>
      </c>
      <c r="N4835">
        <f t="shared" si="675"/>
        <v>0</v>
      </c>
      <c r="O4835" t="str">
        <f t="shared" si="676"/>
        <v>PASS</v>
      </c>
      <c r="P4835" t="str">
        <f t="shared" si="677"/>
        <v>PASS</v>
      </c>
      <c r="Q4835" t="str">
        <f t="shared" si="678"/>
        <v>PASS</v>
      </c>
      <c r="R4835" t="str">
        <f t="shared" si="679"/>
        <v>PASS</v>
      </c>
      <c r="S4835" t="str">
        <f t="shared" si="680"/>
        <v>PASS</v>
      </c>
      <c r="T4835">
        <f t="shared" si="681"/>
        <v>100</v>
      </c>
      <c r="U4835" t="str">
        <f t="shared" si="682"/>
        <v>Low</v>
      </c>
      <c r="V4835" t="str">
        <f t="shared" si="683"/>
        <v>Clean</v>
      </c>
    </row>
    <row r="4836" spans="1:22" x14ac:dyDescent="0.3">
      <c r="A4836" t="str">
        <f>Raw_Data!A4836</f>
        <v>26080749</v>
      </c>
      <c r="B4836">
        <f>Raw_Data!B4836</f>
        <v>45659</v>
      </c>
      <c r="C4836" t="str">
        <f>Raw_Data!C4836</f>
        <v>METFORMIN HCL 500 MG TABLET</v>
      </c>
      <c r="D4836" t="str">
        <f>Raw_Data!D4836</f>
        <v>65862000899</v>
      </c>
      <c r="E4836" t="str">
        <f>Raw_Data!E4836</f>
        <v>FORD, JAMES</v>
      </c>
      <c r="F4836" t="str">
        <f>Raw_Data!F4836</f>
        <v>1033117684</v>
      </c>
      <c r="G4836" t="str">
        <f>Raw_Data!H4836</f>
        <v>2</v>
      </c>
      <c r="H4836">
        <f>IFERROR(VLOOKUP(G4836,Store_Map!$A$2:$I$100,3,FALSE),"")</f>
        <v>0</v>
      </c>
      <c r="I4836">
        <f>IFERROR(VLOOKUP(G4836,Store_Map!$A$2:$I$100,4,FALSE),"")</f>
        <v>0</v>
      </c>
      <c r="J4836">
        <f>IFERROR(VLOOKUP(G4836,Store_Map!$A$2:$I$100,5,FALSE),"")</f>
        <v>0</v>
      </c>
      <c r="K4836">
        <f>IFERROR(VLOOKUP(G4836,Store_Map!$A$2:$I$100,6,FALSE),"")</f>
        <v>0</v>
      </c>
      <c r="L4836">
        <f>IFERROR(VLOOKUP(G4836,Store_Map!$A$2:$I$100,7,FALSE),"")</f>
        <v>0</v>
      </c>
      <c r="M4836">
        <f>IFERROR(VLOOKUP(G4836,Store_Map!$A$2:$I$100,8,FALSE),"")</f>
        <v>0</v>
      </c>
      <c r="N4836">
        <f t="shared" si="675"/>
        <v>0</v>
      </c>
      <c r="O4836" t="str">
        <f t="shared" si="676"/>
        <v>PASS</v>
      </c>
      <c r="P4836" t="str">
        <f t="shared" si="677"/>
        <v>PASS</v>
      </c>
      <c r="Q4836" t="str">
        <f t="shared" si="678"/>
        <v>PASS</v>
      </c>
      <c r="R4836" t="str">
        <f t="shared" si="679"/>
        <v>PASS</v>
      </c>
      <c r="S4836" t="str">
        <f t="shared" si="680"/>
        <v>PASS</v>
      </c>
      <c r="T4836">
        <f t="shared" si="681"/>
        <v>100</v>
      </c>
      <c r="U4836" t="str">
        <f t="shared" si="682"/>
        <v>Low</v>
      </c>
      <c r="V4836" t="str">
        <f t="shared" si="683"/>
        <v>Clean</v>
      </c>
    </row>
    <row r="4837" spans="1:22" x14ac:dyDescent="0.3">
      <c r="A4837" t="str">
        <f>Raw_Data!A4837</f>
        <v>26079759</v>
      </c>
      <c r="B4837">
        <f>Raw_Data!B4837</f>
        <v>45659</v>
      </c>
      <c r="C4837" t="str">
        <f>Raw_Data!C4837</f>
        <v>*NICOTINE 21 MG/24HR PATCH</v>
      </c>
      <c r="D4837" t="str">
        <f>Raw_Data!D4837</f>
        <v>70000051202</v>
      </c>
      <c r="E4837" t="str">
        <f>Raw_Data!E4837</f>
        <v>GLENN, WILLIAM</v>
      </c>
      <c r="F4837" t="str">
        <f>Raw_Data!F4837</f>
        <v>1396760625</v>
      </c>
      <c r="G4837" t="str">
        <f>Raw_Data!H4837</f>
        <v>2</v>
      </c>
      <c r="H4837">
        <f>IFERROR(VLOOKUP(G4837,Store_Map!$A$2:$I$100,3,FALSE),"")</f>
        <v>0</v>
      </c>
      <c r="I4837">
        <f>IFERROR(VLOOKUP(G4837,Store_Map!$A$2:$I$100,4,FALSE),"")</f>
        <v>0</v>
      </c>
      <c r="J4837">
        <f>IFERROR(VLOOKUP(G4837,Store_Map!$A$2:$I$100,5,FALSE),"")</f>
        <v>0</v>
      </c>
      <c r="K4837">
        <f>IFERROR(VLOOKUP(G4837,Store_Map!$A$2:$I$100,6,FALSE),"")</f>
        <v>0</v>
      </c>
      <c r="L4837">
        <f>IFERROR(VLOOKUP(G4837,Store_Map!$A$2:$I$100,7,FALSE),"")</f>
        <v>0</v>
      </c>
      <c r="M4837">
        <f>IFERROR(VLOOKUP(G4837,Store_Map!$A$2:$I$100,8,FALSE),"")</f>
        <v>0</v>
      </c>
      <c r="N4837">
        <f t="shared" si="675"/>
        <v>0</v>
      </c>
      <c r="O4837" t="str">
        <f t="shared" si="676"/>
        <v>PASS</v>
      </c>
      <c r="P4837" t="str">
        <f t="shared" si="677"/>
        <v>PASS</v>
      </c>
      <c r="Q4837" t="str">
        <f t="shared" si="678"/>
        <v>PASS</v>
      </c>
      <c r="R4837" t="str">
        <f t="shared" si="679"/>
        <v>PASS</v>
      </c>
      <c r="S4837" t="str">
        <f t="shared" si="680"/>
        <v>PASS</v>
      </c>
      <c r="T4837">
        <f t="shared" si="681"/>
        <v>100</v>
      </c>
      <c r="U4837" t="str">
        <f t="shared" si="682"/>
        <v>Low</v>
      </c>
      <c r="V4837" t="str">
        <f t="shared" si="683"/>
        <v>Clean</v>
      </c>
    </row>
    <row r="4838" spans="1:22" x14ac:dyDescent="0.3">
      <c r="A4838" t="str">
        <f>Raw_Data!A4838</f>
        <v>26079762</v>
      </c>
      <c r="B4838">
        <f>Raw_Data!B4838</f>
        <v>45659</v>
      </c>
      <c r="C4838" t="str">
        <f>Raw_Data!C4838</f>
        <v>*TRIAMTERENE-HCTZ 37.5-25 M</v>
      </c>
      <c r="D4838" t="str">
        <f>Raw_Data!D4838</f>
        <v>60505265601</v>
      </c>
      <c r="E4838" t="str">
        <f>Raw_Data!E4838</f>
        <v>GLENN, WILLIAM</v>
      </c>
      <c r="F4838" t="str">
        <f>Raw_Data!F4838</f>
        <v>1396760625</v>
      </c>
      <c r="G4838" t="str">
        <f>Raw_Data!H4838</f>
        <v>2</v>
      </c>
      <c r="H4838">
        <f>IFERROR(VLOOKUP(G4838,Store_Map!$A$2:$I$100,3,FALSE),"")</f>
        <v>0</v>
      </c>
      <c r="I4838">
        <f>IFERROR(VLOOKUP(G4838,Store_Map!$A$2:$I$100,4,FALSE),"")</f>
        <v>0</v>
      </c>
      <c r="J4838">
        <f>IFERROR(VLOOKUP(G4838,Store_Map!$A$2:$I$100,5,FALSE),"")</f>
        <v>0</v>
      </c>
      <c r="K4838">
        <f>IFERROR(VLOOKUP(G4838,Store_Map!$A$2:$I$100,6,FALSE),"")</f>
        <v>0</v>
      </c>
      <c r="L4838">
        <f>IFERROR(VLOOKUP(G4838,Store_Map!$A$2:$I$100,7,FALSE),"")</f>
        <v>0</v>
      </c>
      <c r="M4838">
        <f>IFERROR(VLOOKUP(G4838,Store_Map!$A$2:$I$100,8,FALSE),"")</f>
        <v>0</v>
      </c>
      <c r="N4838">
        <f t="shared" si="675"/>
        <v>0</v>
      </c>
      <c r="O4838" t="str">
        <f t="shared" si="676"/>
        <v>PASS</v>
      </c>
      <c r="P4838" t="str">
        <f t="shared" si="677"/>
        <v>PASS</v>
      </c>
      <c r="Q4838" t="str">
        <f t="shared" si="678"/>
        <v>PASS</v>
      </c>
      <c r="R4838" t="str">
        <f t="shared" si="679"/>
        <v>PASS</v>
      </c>
      <c r="S4838" t="str">
        <f t="shared" si="680"/>
        <v>PASS</v>
      </c>
      <c r="T4838">
        <f t="shared" si="681"/>
        <v>100</v>
      </c>
      <c r="U4838" t="str">
        <f t="shared" si="682"/>
        <v>Low</v>
      </c>
      <c r="V4838" t="str">
        <f t="shared" si="683"/>
        <v>Clean</v>
      </c>
    </row>
    <row r="4839" spans="1:22" x14ac:dyDescent="0.3">
      <c r="A4839" t="str">
        <f>Raw_Data!A4839</f>
        <v>26077543</v>
      </c>
      <c r="B4839">
        <f>Raw_Data!B4839</f>
        <v>45659</v>
      </c>
      <c r="C4839" t="str">
        <f>Raw_Data!C4839</f>
        <v>METOPROLOL TARTRATE 25 MG T</v>
      </c>
      <c r="D4839" t="str">
        <f>Raw_Data!D4839</f>
        <v>378001801</v>
      </c>
      <c r="E4839" t="str">
        <f>Raw_Data!E4839</f>
        <v>BYNE, EDMUND</v>
      </c>
      <c r="F4839" t="str">
        <f>Raw_Data!F4839</f>
        <v>1033186648</v>
      </c>
      <c r="G4839" t="str">
        <f>Raw_Data!H4839</f>
        <v>2</v>
      </c>
      <c r="H4839">
        <f>IFERROR(VLOOKUP(G4839,Store_Map!$A$2:$I$100,3,FALSE),"")</f>
        <v>0</v>
      </c>
      <c r="I4839">
        <f>IFERROR(VLOOKUP(G4839,Store_Map!$A$2:$I$100,4,FALSE),"")</f>
        <v>0</v>
      </c>
      <c r="J4839">
        <f>IFERROR(VLOOKUP(G4839,Store_Map!$A$2:$I$100,5,FALSE),"")</f>
        <v>0</v>
      </c>
      <c r="K4839">
        <f>IFERROR(VLOOKUP(G4839,Store_Map!$A$2:$I$100,6,FALSE),"")</f>
        <v>0</v>
      </c>
      <c r="L4839">
        <f>IFERROR(VLOOKUP(G4839,Store_Map!$A$2:$I$100,7,FALSE),"")</f>
        <v>0</v>
      </c>
      <c r="M4839">
        <f>IFERROR(VLOOKUP(G4839,Store_Map!$A$2:$I$100,8,FALSE),"")</f>
        <v>0</v>
      </c>
      <c r="N4839">
        <f t="shared" si="675"/>
        <v>0</v>
      </c>
      <c r="O4839" t="str">
        <f t="shared" si="676"/>
        <v>PASS</v>
      </c>
      <c r="P4839" t="str">
        <f t="shared" si="677"/>
        <v>REVIEW</v>
      </c>
      <c r="Q4839" t="str">
        <f t="shared" si="678"/>
        <v>PASS</v>
      </c>
      <c r="R4839" t="str">
        <f t="shared" si="679"/>
        <v>PASS</v>
      </c>
      <c r="S4839" t="str">
        <f t="shared" si="680"/>
        <v>REVIEW</v>
      </c>
      <c r="T4839">
        <f t="shared" si="681"/>
        <v>90</v>
      </c>
      <c r="U4839" t="str">
        <f t="shared" si="682"/>
        <v>Low</v>
      </c>
      <c r="V4839" t="str">
        <f t="shared" si="683"/>
        <v>Invalid NDC</v>
      </c>
    </row>
    <row r="4840" spans="1:22" x14ac:dyDescent="0.3">
      <c r="A4840" t="str">
        <f>Raw_Data!A4840</f>
        <v>26078398</v>
      </c>
      <c r="B4840">
        <f>Raw_Data!B4840</f>
        <v>45659</v>
      </c>
      <c r="C4840" t="str">
        <f>Raw_Data!C4840</f>
        <v>BUSPIRONE HCL 10 MG TABLET</v>
      </c>
      <c r="D4840" t="str">
        <f>Raw_Data!D4840</f>
        <v>16729020216</v>
      </c>
      <c r="E4840" t="str">
        <f>Raw_Data!E4840</f>
        <v>BYNE, EDMUND</v>
      </c>
      <c r="F4840" t="str">
        <f>Raw_Data!F4840</f>
        <v>1033186648</v>
      </c>
      <c r="G4840" t="str">
        <f>Raw_Data!H4840</f>
        <v>2</v>
      </c>
      <c r="H4840">
        <f>IFERROR(VLOOKUP(G4840,Store_Map!$A$2:$I$100,3,FALSE),"")</f>
        <v>0</v>
      </c>
      <c r="I4840">
        <f>IFERROR(VLOOKUP(G4840,Store_Map!$A$2:$I$100,4,FALSE),"")</f>
        <v>0</v>
      </c>
      <c r="J4840">
        <f>IFERROR(VLOOKUP(G4840,Store_Map!$A$2:$I$100,5,FALSE),"")</f>
        <v>0</v>
      </c>
      <c r="K4840">
        <f>IFERROR(VLOOKUP(G4840,Store_Map!$A$2:$I$100,6,FALSE),"")</f>
        <v>0</v>
      </c>
      <c r="L4840">
        <f>IFERROR(VLOOKUP(G4840,Store_Map!$A$2:$I$100,7,FALSE),"")</f>
        <v>0</v>
      </c>
      <c r="M4840">
        <f>IFERROR(VLOOKUP(G4840,Store_Map!$A$2:$I$100,8,FALSE),"")</f>
        <v>0</v>
      </c>
      <c r="N4840">
        <f t="shared" si="675"/>
        <v>0</v>
      </c>
      <c r="O4840" t="str">
        <f t="shared" si="676"/>
        <v>PASS</v>
      </c>
      <c r="P4840" t="str">
        <f t="shared" si="677"/>
        <v>PASS</v>
      </c>
      <c r="Q4840" t="str">
        <f t="shared" si="678"/>
        <v>PASS</v>
      </c>
      <c r="R4840" t="str">
        <f t="shared" si="679"/>
        <v>PASS</v>
      </c>
      <c r="S4840" t="str">
        <f t="shared" si="680"/>
        <v>PASS</v>
      </c>
      <c r="T4840">
        <f t="shared" si="681"/>
        <v>100</v>
      </c>
      <c r="U4840" t="str">
        <f t="shared" si="682"/>
        <v>Low</v>
      </c>
      <c r="V4840" t="str">
        <f t="shared" si="683"/>
        <v>Clean</v>
      </c>
    </row>
    <row r="4841" spans="1:22" x14ac:dyDescent="0.3">
      <c r="A4841" t="str">
        <f>Raw_Data!A4841</f>
        <v>26084247</v>
      </c>
      <c r="B4841">
        <f>Raw_Data!B4841</f>
        <v>45659</v>
      </c>
      <c r="C4841" t="str">
        <f>Raw_Data!C4841</f>
        <v>ALBUTEROL SUL 2.5 MG/3 ML S</v>
      </c>
      <c r="D4841" t="str">
        <f>Raw_Data!D4841</f>
        <v>76204020025</v>
      </c>
      <c r="E4841" t="str">
        <f>Raw_Data!E4841</f>
        <v>BYNE, EDMUND</v>
      </c>
      <c r="F4841" t="str">
        <f>Raw_Data!F4841</f>
        <v>1033186648</v>
      </c>
      <c r="G4841" t="str">
        <f>Raw_Data!H4841</f>
        <v>2</v>
      </c>
      <c r="H4841">
        <f>IFERROR(VLOOKUP(G4841,Store_Map!$A$2:$I$100,3,FALSE),"")</f>
        <v>0</v>
      </c>
      <c r="I4841">
        <f>IFERROR(VLOOKUP(G4841,Store_Map!$A$2:$I$100,4,FALSE),"")</f>
        <v>0</v>
      </c>
      <c r="J4841">
        <f>IFERROR(VLOOKUP(G4841,Store_Map!$A$2:$I$100,5,FALSE),"")</f>
        <v>0</v>
      </c>
      <c r="K4841">
        <f>IFERROR(VLOOKUP(G4841,Store_Map!$A$2:$I$100,6,FALSE),"")</f>
        <v>0</v>
      </c>
      <c r="L4841">
        <f>IFERROR(VLOOKUP(G4841,Store_Map!$A$2:$I$100,7,FALSE),"")</f>
        <v>0</v>
      </c>
      <c r="M4841">
        <f>IFERROR(VLOOKUP(G4841,Store_Map!$A$2:$I$100,8,FALSE),"")</f>
        <v>0</v>
      </c>
      <c r="N4841">
        <f t="shared" si="675"/>
        <v>0</v>
      </c>
      <c r="O4841" t="str">
        <f t="shared" si="676"/>
        <v>PASS</v>
      </c>
      <c r="P4841" t="str">
        <f t="shared" si="677"/>
        <v>PASS</v>
      </c>
      <c r="Q4841" t="str">
        <f t="shared" si="678"/>
        <v>PASS</v>
      </c>
      <c r="R4841" t="str">
        <f t="shared" si="679"/>
        <v>PASS</v>
      </c>
      <c r="S4841" t="str">
        <f t="shared" si="680"/>
        <v>PASS</v>
      </c>
      <c r="T4841">
        <f t="shared" si="681"/>
        <v>100</v>
      </c>
      <c r="U4841" t="str">
        <f t="shared" si="682"/>
        <v>Low</v>
      </c>
      <c r="V4841" t="str">
        <f t="shared" si="683"/>
        <v>Clean</v>
      </c>
    </row>
    <row r="4842" spans="1:22" x14ac:dyDescent="0.3">
      <c r="A4842" t="str">
        <f>Raw_Data!A4842</f>
        <v>26084414</v>
      </c>
      <c r="B4842">
        <f>Raw_Data!B4842</f>
        <v>45659</v>
      </c>
      <c r="C4842" t="str">
        <f>Raw_Data!C4842</f>
        <v>BACLOFEN 10 MG TABLET</v>
      </c>
      <c r="D4842" t="str">
        <f>Raw_Data!D4842</f>
        <v>52817032000</v>
      </c>
      <c r="E4842" t="str">
        <f>Raw_Data!E4842</f>
        <v>FORD, JAMES</v>
      </c>
      <c r="F4842" t="str">
        <f>Raw_Data!F4842</f>
        <v>1033117684</v>
      </c>
      <c r="G4842" t="str">
        <f>Raw_Data!H4842</f>
        <v>2</v>
      </c>
      <c r="H4842">
        <f>IFERROR(VLOOKUP(G4842,Store_Map!$A$2:$I$100,3,FALSE),"")</f>
        <v>0</v>
      </c>
      <c r="I4842">
        <f>IFERROR(VLOOKUP(G4842,Store_Map!$A$2:$I$100,4,FALSE),"")</f>
        <v>0</v>
      </c>
      <c r="J4842">
        <f>IFERROR(VLOOKUP(G4842,Store_Map!$A$2:$I$100,5,FALSE),"")</f>
        <v>0</v>
      </c>
      <c r="K4842">
        <f>IFERROR(VLOOKUP(G4842,Store_Map!$A$2:$I$100,6,FALSE),"")</f>
        <v>0</v>
      </c>
      <c r="L4842">
        <f>IFERROR(VLOOKUP(G4842,Store_Map!$A$2:$I$100,7,FALSE),"")</f>
        <v>0</v>
      </c>
      <c r="M4842">
        <f>IFERROR(VLOOKUP(G4842,Store_Map!$A$2:$I$100,8,FALSE),"")</f>
        <v>0</v>
      </c>
      <c r="N4842">
        <f t="shared" si="675"/>
        <v>0</v>
      </c>
      <c r="O4842" t="str">
        <f t="shared" si="676"/>
        <v>PASS</v>
      </c>
      <c r="P4842" t="str">
        <f t="shared" si="677"/>
        <v>PASS</v>
      </c>
      <c r="Q4842" t="str">
        <f t="shared" si="678"/>
        <v>PASS</v>
      </c>
      <c r="R4842" t="str">
        <f t="shared" si="679"/>
        <v>PASS</v>
      </c>
      <c r="S4842" t="str">
        <f t="shared" si="680"/>
        <v>PASS</v>
      </c>
      <c r="T4842">
        <f t="shared" si="681"/>
        <v>100</v>
      </c>
      <c r="U4842" t="str">
        <f t="shared" si="682"/>
        <v>Low</v>
      </c>
      <c r="V4842" t="str">
        <f t="shared" si="683"/>
        <v>Clean</v>
      </c>
    </row>
    <row r="4843" spans="1:22" x14ac:dyDescent="0.3">
      <c r="A4843" t="str">
        <f>Raw_Data!A4843</f>
        <v>26084415</v>
      </c>
      <c r="B4843">
        <f>Raw_Data!B4843</f>
        <v>45659</v>
      </c>
      <c r="C4843" t="str">
        <f>Raw_Data!C4843</f>
        <v>ALBUTEROL HFA 90 MCG INHALE</v>
      </c>
      <c r="D4843" t="str">
        <f>Raw_Data!D4843</f>
        <v>68180096301</v>
      </c>
      <c r="E4843" t="str">
        <f>Raw_Data!E4843</f>
        <v>FORD, JAMES</v>
      </c>
      <c r="F4843" t="str">
        <f>Raw_Data!F4843</f>
        <v>1033117684</v>
      </c>
      <c r="G4843" t="str">
        <f>Raw_Data!H4843</f>
        <v>2</v>
      </c>
      <c r="H4843">
        <f>IFERROR(VLOOKUP(G4843,Store_Map!$A$2:$I$100,3,FALSE),"")</f>
        <v>0</v>
      </c>
      <c r="I4843">
        <f>IFERROR(VLOOKUP(G4843,Store_Map!$A$2:$I$100,4,FALSE),"")</f>
        <v>0</v>
      </c>
      <c r="J4843">
        <f>IFERROR(VLOOKUP(G4843,Store_Map!$A$2:$I$100,5,FALSE),"")</f>
        <v>0</v>
      </c>
      <c r="K4843">
        <f>IFERROR(VLOOKUP(G4843,Store_Map!$A$2:$I$100,6,FALSE),"")</f>
        <v>0</v>
      </c>
      <c r="L4843">
        <f>IFERROR(VLOOKUP(G4843,Store_Map!$A$2:$I$100,7,FALSE),"")</f>
        <v>0</v>
      </c>
      <c r="M4843">
        <f>IFERROR(VLOOKUP(G4843,Store_Map!$A$2:$I$100,8,FALSE),"")</f>
        <v>0</v>
      </c>
      <c r="N4843">
        <f t="shared" si="675"/>
        <v>0</v>
      </c>
      <c r="O4843" t="str">
        <f t="shared" si="676"/>
        <v>PASS</v>
      </c>
      <c r="P4843" t="str">
        <f t="shared" si="677"/>
        <v>PASS</v>
      </c>
      <c r="Q4843" t="str">
        <f t="shared" si="678"/>
        <v>PASS</v>
      </c>
      <c r="R4843" t="str">
        <f t="shared" si="679"/>
        <v>PASS</v>
      </c>
      <c r="S4843" t="str">
        <f t="shared" si="680"/>
        <v>PASS</v>
      </c>
      <c r="T4843">
        <f t="shared" si="681"/>
        <v>100</v>
      </c>
      <c r="U4843" t="str">
        <f t="shared" si="682"/>
        <v>Low</v>
      </c>
      <c r="V4843" t="str">
        <f t="shared" si="683"/>
        <v>Clean</v>
      </c>
    </row>
    <row r="4844" spans="1:22" x14ac:dyDescent="0.3">
      <c r="A4844" t="str">
        <f>Raw_Data!A4844</f>
        <v>26084416</v>
      </c>
      <c r="B4844">
        <f>Raw_Data!B4844</f>
        <v>45659</v>
      </c>
      <c r="C4844" t="str">
        <f>Raw_Data!C4844</f>
        <v>IBUPROFEN 800 MG TABLET</v>
      </c>
      <c r="D4844" t="str">
        <f>Raw_Data!D4844</f>
        <v>65162046650</v>
      </c>
      <c r="E4844" t="str">
        <f>Raw_Data!E4844</f>
        <v>FORD, JAMES</v>
      </c>
      <c r="F4844" t="str">
        <f>Raw_Data!F4844</f>
        <v>1033117684</v>
      </c>
      <c r="G4844" t="str">
        <f>Raw_Data!H4844</f>
        <v>2</v>
      </c>
      <c r="H4844">
        <f>IFERROR(VLOOKUP(G4844,Store_Map!$A$2:$I$100,3,FALSE),"")</f>
        <v>0</v>
      </c>
      <c r="I4844">
        <f>IFERROR(VLOOKUP(G4844,Store_Map!$A$2:$I$100,4,FALSE),"")</f>
        <v>0</v>
      </c>
      <c r="J4844">
        <f>IFERROR(VLOOKUP(G4844,Store_Map!$A$2:$I$100,5,FALSE),"")</f>
        <v>0</v>
      </c>
      <c r="K4844">
        <f>IFERROR(VLOOKUP(G4844,Store_Map!$A$2:$I$100,6,FALSE),"")</f>
        <v>0</v>
      </c>
      <c r="L4844">
        <f>IFERROR(VLOOKUP(G4844,Store_Map!$A$2:$I$100,7,FALSE),"")</f>
        <v>0</v>
      </c>
      <c r="M4844">
        <f>IFERROR(VLOOKUP(G4844,Store_Map!$A$2:$I$100,8,FALSE),"")</f>
        <v>0</v>
      </c>
      <c r="N4844">
        <f t="shared" si="675"/>
        <v>0</v>
      </c>
      <c r="O4844" t="str">
        <f t="shared" si="676"/>
        <v>PASS</v>
      </c>
      <c r="P4844" t="str">
        <f t="shared" si="677"/>
        <v>PASS</v>
      </c>
      <c r="Q4844" t="str">
        <f t="shared" si="678"/>
        <v>PASS</v>
      </c>
      <c r="R4844" t="str">
        <f t="shared" si="679"/>
        <v>PASS</v>
      </c>
      <c r="S4844" t="str">
        <f t="shared" si="680"/>
        <v>PASS</v>
      </c>
      <c r="T4844">
        <f t="shared" si="681"/>
        <v>100</v>
      </c>
      <c r="U4844" t="str">
        <f t="shared" si="682"/>
        <v>Low</v>
      </c>
      <c r="V4844" t="str">
        <f t="shared" si="683"/>
        <v>Clean</v>
      </c>
    </row>
    <row r="4845" spans="1:22" x14ac:dyDescent="0.3">
      <c r="A4845" t="str">
        <f>Raw_Data!A4845</f>
        <v>26082125</v>
      </c>
      <c r="B4845">
        <f>Raw_Data!B4845</f>
        <v>45659</v>
      </c>
      <c r="C4845" t="str">
        <f>Raw_Data!C4845</f>
        <v>TIROSINT 62.5 MCG CAPSULE37</v>
      </c>
      <c r="D4845" t="str">
        <f>Raw_Data!D4845</f>
        <v>71858001704</v>
      </c>
      <c r="E4845" t="str">
        <f>Raw_Data!E4845</f>
        <v>EL- CHOUFI, LEYLA</v>
      </c>
      <c r="F4845" t="str">
        <f>Raw_Data!F4845</f>
        <v>1942355342</v>
      </c>
      <c r="G4845" t="str">
        <f>Raw_Data!H4845</f>
        <v>2</v>
      </c>
      <c r="H4845">
        <f>IFERROR(VLOOKUP(G4845,Store_Map!$A$2:$I$100,3,FALSE),"")</f>
        <v>0</v>
      </c>
      <c r="I4845">
        <f>IFERROR(VLOOKUP(G4845,Store_Map!$A$2:$I$100,4,FALSE),"")</f>
        <v>0</v>
      </c>
      <c r="J4845">
        <f>IFERROR(VLOOKUP(G4845,Store_Map!$A$2:$I$100,5,FALSE),"")</f>
        <v>0</v>
      </c>
      <c r="K4845">
        <f>IFERROR(VLOOKUP(G4845,Store_Map!$A$2:$I$100,6,FALSE),"")</f>
        <v>0</v>
      </c>
      <c r="L4845">
        <f>IFERROR(VLOOKUP(G4845,Store_Map!$A$2:$I$100,7,FALSE),"")</f>
        <v>0</v>
      </c>
      <c r="M4845">
        <f>IFERROR(VLOOKUP(G4845,Store_Map!$A$2:$I$100,8,FALSE),"")</f>
        <v>0</v>
      </c>
      <c r="N4845">
        <f t="shared" si="675"/>
        <v>0</v>
      </c>
      <c r="O4845" t="str">
        <f t="shared" si="676"/>
        <v>PASS</v>
      </c>
      <c r="P4845" t="str">
        <f t="shared" si="677"/>
        <v>PASS</v>
      </c>
      <c r="Q4845" t="str">
        <f t="shared" si="678"/>
        <v>PASS</v>
      </c>
      <c r="R4845" t="str">
        <f t="shared" si="679"/>
        <v>PASS</v>
      </c>
      <c r="S4845" t="str">
        <f t="shared" si="680"/>
        <v>PASS</v>
      </c>
      <c r="T4845">
        <f t="shared" si="681"/>
        <v>100</v>
      </c>
      <c r="U4845" t="str">
        <f t="shared" si="682"/>
        <v>Low</v>
      </c>
      <c r="V4845" t="str">
        <f t="shared" si="683"/>
        <v>Clean</v>
      </c>
    </row>
    <row r="4846" spans="1:22" x14ac:dyDescent="0.3">
      <c r="A4846" t="str">
        <f>Raw_Data!A4846</f>
        <v>26083046</v>
      </c>
      <c r="B4846">
        <f>Raw_Data!B4846</f>
        <v>45659</v>
      </c>
      <c r="C4846" t="str">
        <f>Raw_Data!C4846</f>
        <v>BUPROPION HCL XL 150 MG TAB</v>
      </c>
      <c r="D4846" t="str">
        <f>Raw_Data!D4846</f>
        <v>68180031906</v>
      </c>
      <c r="E4846" t="str">
        <f>Raw_Data!E4846</f>
        <v>FORD, JAMES</v>
      </c>
      <c r="F4846" t="str">
        <f>Raw_Data!F4846</f>
        <v>1033117684</v>
      </c>
      <c r="G4846" t="str">
        <f>Raw_Data!H4846</f>
        <v>2</v>
      </c>
      <c r="H4846">
        <f>IFERROR(VLOOKUP(G4846,Store_Map!$A$2:$I$100,3,FALSE),"")</f>
        <v>0</v>
      </c>
      <c r="I4846">
        <f>IFERROR(VLOOKUP(G4846,Store_Map!$A$2:$I$100,4,FALSE),"")</f>
        <v>0</v>
      </c>
      <c r="J4846">
        <f>IFERROR(VLOOKUP(G4846,Store_Map!$A$2:$I$100,5,FALSE),"")</f>
        <v>0</v>
      </c>
      <c r="K4846">
        <f>IFERROR(VLOOKUP(G4846,Store_Map!$A$2:$I$100,6,FALSE),"")</f>
        <v>0</v>
      </c>
      <c r="L4846">
        <f>IFERROR(VLOOKUP(G4846,Store_Map!$A$2:$I$100,7,FALSE),"")</f>
        <v>0</v>
      </c>
      <c r="M4846">
        <f>IFERROR(VLOOKUP(G4846,Store_Map!$A$2:$I$100,8,FALSE),"")</f>
        <v>0</v>
      </c>
      <c r="N4846">
        <f t="shared" si="675"/>
        <v>0</v>
      </c>
      <c r="O4846" t="str">
        <f t="shared" si="676"/>
        <v>PASS</v>
      </c>
      <c r="P4846" t="str">
        <f t="shared" si="677"/>
        <v>PASS</v>
      </c>
      <c r="Q4846" t="str">
        <f t="shared" si="678"/>
        <v>PASS</v>
      </c>
      <c r="R4846" t="str">
        <f t="shared" si="679"/>
        <v>PASS</v>
      </c>
      <c r="S4846" t="str">
        <f t="shared" si="680"/>
        <v>PASS</v>
      </c>
      <c r="T4846">
        <f t="shared" si="681"/>
        <v>100</v>
      </c>
      <c r="U4846" t="str">
        <f t="shared" si="682"/>
        <v>Low</v>
      </c>
      <c r="V4846" t="str">
        <f t="shared" si="683"/>
        <v>Clean</v>
      </c>
    </row>
    <row r="4847" spans="1:22" x14ac:dyDescent="0.3">
      <c r="A4847" t="str">
        <f>Raw_Data!A4847</f>
        <v>26084419</v>
      </c>
      <c r="B4847">
        <f>Raw_Data!B4847</f>
        <v>45659</v>
      </c>
      <c r="C4847" t="str">
        <f>Raw_Data!C4847</f>
        <v>ATORVASTATIN 40 MG TABLET</v>
      </c>
      <c r="D4847" t="str">
        <f>Raw_Data!D4847</f>
        <v>378395205</v>
      </c>
      <c r="E4847" t="str">
        <f>Raw_Data!E4847</f>
        <v>FORD, JAMES</v>
      </c>
      <c r="F4847" t="str">
        <f>Raw_Data!F4847</f>
        <v>1033117684</v>
      </c>
      <c r="G4847" t="str">
        <f>Raw_Data!H4847</f>
        <v>2</v>
      </c>
      <c r="H4847">
        <f>IFERROR(VLOOKUP(G4847,Store_Map!$A$2:$I$100,3,FALSE),"")</f>
        <v>0</v>
      </c>
      <c r="I4847">
        <f>IFERROR(VLOOKUP(G4847,Store_Map!$A$2:$I$100,4,FALSE),"")</f>
        <v>0</v>
      </c>
      <c r="J4847">
        <f>IFERROR(VLOOKUP(G4847,Store_Map!$A$2:$I$100,5,FALSE),"")</f>
        <v>0</v>
      </c>
      <c r="K4847">
        <f>IFERROR(VLOOKUP(G4847,Store_Map!$A$2:$I$100,6,FALSE),"")</f>
        <v>0</v>
      </c>
      <c r="L4847">
        <f>IFERROR(VLOOKUP(G4847,Store_Map!$A$2:$I$100,7,FALSE),"")</f>
        <v>0</v>
      </c>
      <c r="M4847">
        <f>IFERROR(VLOOKUP(G4847,Store_Map!$A$2:$I$100,8,FALSE),"")</f>
        <v>0</v>
      </c>
      <c r="N4847">
        <f t="shared" si="675"/>
        <v>0</v>
      </c>
      <c r="O4847" t="str">
        <f t="shared" si="676"/>
        <v>PASS</v>
      </c>
      <c r="P4847" t="str">
        <f t="shared" si="677"/>
        <v>REVIEW</v>
      </c>
      <c r="Q4847" t="str">
        <f t="shared" si="678"/>
        <v>PASS</v>
      </c>
      <c r="R4847" t="str">
        <f t="shared" si="679"/>
        <v>PASS</v>
      </c>
      <c r="S4847" t="str">
        <f t="shared" si="680"/>
        <v>REVIEW</v>
      </c>
      <c r="T4847">
        <f t="shared" si="681"/>
        <v>90</v>
      </c>
      <c r="U4847" t="str">
        <f t="shared" si="682"/>
        <v>Low</v>
      </c>
      <c r="V4847" t="str">
        <f t="shared" si="683"/>
        <v>Invalid NDC</v>
      </c>
    </row>
    <row r="4848" spans="1:22" x14ac:dyDescent="0.3">
      <c r="A4848" t="str">
        <f>Raw_Data!A4848</f>
        <v>26084420</v>
      </c>
      <c r="B4848">
        <f>Raw_Data!B4848</f>
        <v>45659</v>
      </c>
      <c r="C4848" t="str">
        <f>Raw_Data!C4848</f>
        <v>LOSARTAN POTASSIUM 100 MG T</v>
      </c>
      <c r="D4848" t="str">
        <f>Raw_Data!D4848</f>
        <v>65862020399</v>
      </c>
      <c r="E4848" t="str">
        <f>Raw_Data!E4848</f>
        <v>FORD, JAMES</v>
      </c>
      <c r="F4848" t="str">
        <f>Raw_Data!F4848</f>
        <v>1033117684</v>
      </c>
      <c r="G4848" t="str">
        <f>Raw_Data!H4848</f>
        <v>2</v>
      </c>
      <c r="H4848">
        <f>IFERROR(VLOOKUP(G4848,Store_Map!$A$2:$I$100,3,FALSE),"")</f>
        <v>0</v>
      </c>
      <c r="I4848">
        <f>IFERROR(VLOOKUP(G4848,Store_Map!$A$2:$I$100,4,FALSE),"")</f>
        <v>0</v>
      </c>
      <c r="J4848">
        <f>IFERROR(VLOOKUP(G4848,Store_Map!$A$2:$I$100,5,FALSE),"")</f>
        <v>0</v>
      </c>
      <c r="K4848">
        <f>IFERROR(VLOOKUP(G4848,Store_Map!$A$2:$I$100,6,FALSE),"")</f>
        <v>0</v>
      </c>
      <c r="L4848">
        <f>IFERROR(VLOOKUP(G4848,Store_Map!$A$2:$I$100,7,FALSE),"")</f>
        <v>0</v>
      </c>
      <c r="M4848">
        <f>IFERROR(VLOOKUP(G4848,Store_Map!$A$2:$I$100,8,FALSE),"")</f>
        <v>0</v>
      </c>
      <c r="N4848">
        <f t="shared" si="675"/>
        <v>0</v>
      </c>
      <c r="O4848" t="str">
        <f t="shared" si="676"/>
        <v>PASS</v>
      </c>
      <c r="P4848" t="str">
        <f t="shared" si="677"/>
        <v>PASS</v>
      </c>
      <c r="Q4848" t="str">
        <f t="shared" si="678"/>
        <v>PASS</v>
      </c>
      <c r="R4848" t="str">
        <f t="shared" si="679"/>
        <v>PASS</v>
      </c>
      <c r="S4848" t="str">
        <f t="shared" si="680"/>
        <v>PASS</v>
      </c>
      <c r="T4848">
        <f t="shared" si="681"/>
        <v>100</v>
      </c>
      <c r="U4848" t="str">
        <f t="shared" si="682"/>
        <v>Low</v>
      </c>
      <c r="V4848" t="str">
        <f t="shared" si="683"/>
        <v>Clean</v>
      </c>
    </row>
    <row r="4849" spans="1:22" x14ac:dyDescent="0.3">
      <c r="A4849" t="str">
        <f>Raw_Data!A4849</f>
        <v>26084426</v>
      </c>
      <c r="B4849">
        <f>Raw_Data!B4849</f>
        <v>45659</v>
      </c>
      <c r="C4849" t="str">
        <f>Raw_Data!C4849</f>
        <v>SPIRONOLACTONE 50 MG TABLET</v>
      </c>
      <c r="D4849" t="str">
        <f>Raw_Data!D4849</f>
        <v>68382066101</v>
      </c>
      <c r="E4849" t="str">
        <f>Raw_Data!E4849</f>
        <v>FORD, JAMES</v>
      </c>
      <c r="F4849" t="str">
        <f>Raw_Data!F4849</f>
        <v>1033117684</v>
      </c>
      <c r="G4849" t="str">
        <f>Raw_Data!H4849</f>
        <v>2</v>
      </c>
      <c r="H4849">
        <f>IFERROR(VLOOKUP(G4849,Store_Map!$A$2:$I$100,3,FALSE),"")</f>
        <v>0</v>
      </c>
      <c r="I4849">
        <f>IFERROR(VLOOKUP(G4849,Store_Map!$A$2:$I$100,4,FALSE),"")</f>
        <v>0</v>
      </c>
      <c r="J4849">
        <f>IFERROR(VLOOKUP(G4849,Store_Map!$A$2:$I$100,5,FALSE),"")</f>
        <v>0</v>
      </c>
      <c r="K4849">
        <f>IFERROR(VLOOKUP(G4849,Store_Map!$A$2:$I$100,6,FALSE),"")</f>
        <v>0</v>
      </c>
      <c r="L4849">
        <f>IFERROR(VLOOKUP(G4849,Store_Map!$A$2:$I$100,7,FALSE),"")</f>
        <v>0</v>
      </c>
      <c r="M4849">
        <f>IFERROR(VLOOKUP(G4849,Store_Map!$A$2:$I$100,8,FALSE),"")</f>
        <v>0</v>
      </c>
      <c r="N4849">
        <f t="shared" si="675"/>
        <v>0</v>
      </c>
      <c r="O4849" t="str">
        <f t="shared" si="676"/>
        <v>PASS</v>
      </c>
      <c r="P4849" t="str">
        <f t="shared" si="677"/>
        <v>PASS</v>
      </c>
      <c r="Q4849" t="str">
        <f t="shared" si="678"/>
        <v>PASS</v>
      </c>
      <c r="R4849" t="str">
        <f t="shared" si="679"/>
        <v>PASS</v>
      </c>
      <c r="S4849" t="str">
        <f t="shared" si="680"/>
        <v>PASS</v>
      </c>
      <c r="T4849">
        <f t="shared" si="681"/>
        <v>100</v>
      </c>
      <c r="U4849" t="str">
        <f t="shared" si="682"/>
        <v>Low</v>
      </c>
      <c r="V4849" t="str">
        <f t="shared" si="683"/>
        <v>Clean</v>
      </c>
    </row>
    <row r="4850" spans="1:22" x14ac:dyDescent="0.3">
      <c r="A4850" t="str">
        <f>Raw_Data!A4850</f>
        <v>26084427</v>
      </c>
      <c r="B4850">
        <f>Raw_Data!B4850</f>
        <v>45659</v>
      </c>
      <c r="C4850" t="str">
        <f>Raw_Data!C4850</f>
        <v>LOSARTAN POTASSIUM 50 MG TA</v>
      </c>
      <c r="D4850" t="str">
        <f>Raw_Data!D4850</f>
        <v>65862020299</v>
      </c>
      <c r="E4850" t="str">
        <f>Raw_Data!E4850</f>
        <v>FORD, JAMES</v>
      </c>
      <c r="F4850" t="str">
        <f>Raw_Data!F4850</f>
        <v>1033117684</v>
      </c>
      <c r="G4850" t="str">
        <f>Raw_Data!H4850</f>
        <v>2</v>
      </c>
      <c r="H4850">
        <f>IFERROR(VLOOKUP(G4850,Store_Map!$A$2:$I$100,3,FALSE),"")</f>
        <v>0</v>
      </c>
      <c r="I4850">
        <f>IFERROR(VLOOKUP(G4850,Store_Map!$A$2:$I$100,4,FALSE),"")</f>
        <v>0</v>
      </c>
      <c r="J4850">
        <f>IFERROR(VLOOKUP(G4850,Store_Map!$A$2:$I$100,5,FALSE),"")</f>
        <v>0</v>
      </c>
      <c r="K4850">
        <f>IFERROR(VLOOKUP(G4850,Store_Map!$A$2:$I$100,6,FALSE),"")</f>
        <v>0</v>
      </c>
      <c r="L4850">
        <f>IFERROR(VLOOKUP(G4850,Store_Map!$A$2:$I$100,7,FALSE),"")</f>
        <v>0</v>
      </c>
      <c r="M4850">
        <f>IFERROR(VLOOKUP(G4850,Store_Map!$A$2:$I$100,8,FALSE),"")</f>
        <v>0</v>
      </c>
      <c r="N4850">
        <f t="shared" si="675"/>
        <v>0</v>
      </c>
      <c r="O4850" t="str">
        <f t="shared" si="676"/>
        <v>PASS</v>
      </c>
      <c r="P4850" t="str">
        <f t="shared" si="677"/>
        <v>PASS</v>
      </c>
      <c r="Q4850" t="str">
        <f t="shared" si="678"/>
        <v>PASS</v>
      </c>
      <c r="R4850" t="str">
        <f t="shared" si="679"/>
        <v>PASS</v>
      </c>
      <c r="S4850" t="str">
        <f t="shared" si="680"/>
        <v>PASS</v>
      </c>
      <c r="T4850">
        <f t="shared" si="681"/>
        <v>100</v>
      </c>
      <c r="U4850" t="str">
        <f t="shared" si="682"/>
        <v>Low</v>
      </c>
      <c r="V4850" t="str">
        <f t="shared" si="683"/>
        <v>Clean</v>
      </c>
    </row>
    <row r="4851" spans="1:22" x14ac:dyDescent="0.3">
      <c r="A4851" t="str">
        <f>Raw_Data!A4851</f>
        <v>26084428</v>
      </c>
      <c r="B4851">
        <f>Raw_Data!B4851</f>
        <v>45659</v>
      </c>
      <c r="C4851" t="str">
        <f>Raw_Data!C4851</f>
        <v>LORATADINE 10 MG TABLET</v>
      </c>
      <c r="D4851" t="str">
        <f>Raw_Data!D4851</f>
        <v>45802065087</v>
      </c>
      <c r="E4851" t="str">
        <f>Raw_Data!E4851</f>
        <v>FORD, JAMES</v>
      </c>
      <c r="F4851" t="str">
        <f>Raw_Data!F4851</f>
        <v>1033117684</v>
      </c>
      <c r="G4851" t="str">
        <f>Raw_Data!H4851</f>
        <v>2</v>
      </c>
      <c r="H4851">
        <f>IFERROR(VLOOKUP(G4851,Store_Map!$A$2:$I$100,3,FALSE),"")</f>
        <v>0</v>
      </c>
      <c r="I4851">
        <f>IFERROR(VLOOKUP(G4851,Store_Map!$A$2:$I$100,4,FALSE),"")</f>
        <v>0</v>
      </c>
      <c r="J4851">
        <f>IFERROR(VLOOKUP(G4851,Store_Map!$A$2:$I$100,5,FALSE),"")</f>
        <v>0</v>
      </c>
      <c r="K4851">
        <f>IFERROR(VLOOKUP(G4851,Store_Map!$A$2:$I$100,6,FALSE),"")</f>
        <v>0</v>
      </c>
      <c r="L4851">
        <f>IFERROR(VLOOKUP(G4851,Store_Map!$A$2:$I$100,7,FALSE),"")</f>
        <v>0</v>
      </c>
      <c r="M4851">
        <f>IFERROR(VLOOKUP(G4851,Store_Map!$A$2:$I$100,8,FALSE),"")</f>
        <v>0</v>
      </c>
      <c r="N4851">
        <f t="shared" si="675"/>
        <v>0</v>
      </c>
      <c r="O4851" t="str">
        <f t="shared" si="676"/>
        <v>PASS</v>
      </c>
      <c r="P4851" t="str">
        <f t="shared" si="677"/>
        <v>PASS</v>
      </c>
      <c r="Q4851" t="str">
        <f t="shared" si="678"/>
        <v>PASS</v>
      </c>
      <c r="R4851" t="str">
        <f t="shared" si="679"/>
        <v>PASS</v>
      </c>
      <c r="S4851" t="str">
        <f t="shared" si="680"/>
        <v>PASS</v>
      </c>
      <c r="T4851">
        <f t="shared" si="681"/>
        <v>100</v>
      </c>
      <c r="U4851" t="str">
        <f t="shared" si="682"/>
        <v>Low</v>
      </c>
      <c r="V4851" t="str">
        <f t="shared" si="683"/>
        <v>Clean</v>
      </c>
    </row>
    <row r="4852" spans="1:22" x14ac:dyDescent="0.3">
      <c r="A4852" t="str">
        <f>Raw_Data!A4852</f>
        <v>26084430</v>
      </c>
      <c r="B4852">
        <f>Raw_Data!B4852</f>
        <v>45659</v>
      </c>
      <c r="C4852" t="str">
        <f>Raw_Data!C4852</f>
        <v>GABAPENTIN 300 MG CAPSULE</v>
      </c>
      <c r="D4852" t="str">
        <f>Raw_Data!D4852</f>
        <v>50228018010</v>
      </c>
      <c r="E4852" t="str">
        <f>Raw_Data!E4852</f>
        <v>BYNE, EDMUND</v>
      </c>
      <c r="F4852" t="str">
        <f>Raw_Data!F4852</f>
        <v>1033186648</v>
      </c>
      <c r="G4852" t="str">
        <f>Raw_Data!H4852</f>
        <v>2</v>
      </c>
      <c r="H4852">
        <f>IFERROR(VLOOKUP(G4852,Store_Map!$A$2:$I$100,3,FALSE),"")</f>
        <v>0</v>
      </c>
      <c r="I4852">
        <f>IFERROR(VLOOKUP(G4852,Store_Map!$A$2:$I$100,4,FALSE),"")</f>
        <v>0</v>
      </c>
      <c r="J4852">
        <f>IFERROR(VLOOKUP(G4852,Store_Map!$A$2:$I$100,5,FALSE),"")</f>
        <v>0</v>
      </c>
      <c r="K4852">
        <f>IFERROR(VLOOKUP(G4852,Store_Map!$A$2:$I$100,6,FALSE),"")</f>
        <v>0</v>
      </c>
      <c r="L4852">
        <f>IFERROR(VLOOKUP(G4852,Store_Map!$A$2:$I$100,7,FALSE),"")</f>
        <v>0</v>
      </c>
      <c r="M4852">
        <f>IFERROR(VLOOKUP(G4852,Store_Map!$A$2:$I$100,8,FALSE),"")</f>
        <v>0</v>
      </c>
      <c r="N4852">
        <f t="shared" si="675"/>
        <v>0</v>
      </c>
      <c r="O4852" t="str">
        <f t="shared" si="676"/>
        <v>PASS</v>
      </c>
      <c r="P4852" t="str">
        <f t="shared" si="677"/>
        <v>PASS</v>
      </c>
      <c r="Q4852" t="str">
        <f t="shared" si="678"/>
        <v>PASS</v>
      </c>
      <c r="R4852" t="str">
        <f t="shared" si="679"/>
        <v>PASS</v>
      </c>
      <c r="S4852" t="str">
        <f t="shared" si="680"/>
        <v>PASS</v>
      </c>
      <c r="T4852">
        <f t="shared" si="681"/>
        <v>100</v>
      </c>
      <c r="U4852" t="str">
        <f t="shared" si="682"/>
        <v>Low</v>
      </c>
      <c r="V4852" t="str">
        <f t="shared" si="683"/>
        <v>Clean</v>
      </c>
    </row>
    <row r="4853" spans="1:22" x14ac:dyDescent="0.3">
      <c r="A4853" t="str">
        <f>Raw_Data!A4853</f>
        <v>26084434</v>
      </c>
      <c r="B4853">
        <f>Raw_Data!B4853</f>
        <v>45659</v>
      </c>
      <c r="C4853" t="str">
        <f>Raw_Data!C4853</f>
        <v>METOPROLOL SUCC ER 25 MG TA</v>
      </c>
      <c r="D4853" t="str">
        <f>Raw_Data!D4853</f>
        <v>55111046601</v>
      </c>
      <c r="E4853" t="str">
        <f>Raw_Data!E4853</f>
        <v>FORD, JAMES</v>
      </c>
      <c r="F4853" t="str">
        <f>Raw_Data!F4853</f>
        <v>1033117684</v>
      </c>
      <c r="G4853" t="str">
        <f>Raw_Data!H4853</f>
        <v>2</v>
      </c>
      <c r="H4853">
        <f>IFERROR(VLOOKUP(G4853,Store_Map!$A$2:$I$100,3,FALSE),"")</f>
        <v>0</v>
      </c>
      <c r="I4853">
        <f>IFERROR(VLOOKUP(G4853,Store_Map!$A$2:$I$100,4,FALSE),"")</f>
        <v>0</v>
      </c>
      <c r="J4853">
        <f>IFERROR(VLOOKUP(G4853,Store_Map!$A$2:$I$100,5,FALSE),"")</f>
        <v>0</v>
      </c>
      <c r="K4853">
        <f>IFERROR(VLOOKUP(G4853,Store_Map!$A$2:$I$100,6,FALSE),"")</f>
        <v>0</v>
      </c>
      <c r="L4853">
        <f>IFERROR(VLOOKUP(G4853,Store_Map!$A$2:$I$100,7,FALSE),"")</f>
        <v>0</v>
      </c>
      <c r="M4853">
        <f>IFERROR(VLOOKUP(G4853,Store_Map!$A$2:$I$100,8,FALSE),"")</f>
        <v>0</v>
      </c>
      <c r="N4853">
        <f t="shared" si="675"/>
        <v>0</v>
      </c>
      <c r="O4853" t="str">
        <f t="shared" si="676"/>
        <v>PASS</v>
      </c>
      <c r="P4853" t="str">
        <f t="shared" si="677"/>
        <v>PASS</v>
      </c>
      <c r="Q4853" t="str">
        <f t="shared" si="678"/>
        <v>PASS</v>
      </c>
      <c r="R4853" t="str">
        <f t="shared" si="679"/>
        <v>PASS</v>
      </c>
      <c r="S4853" t="str">
        <f t="shared" si="680"/>
        <v>PASS</v>
      </c>
      <c r="T4853">
        <f t="shared" si="681"/>
        <v>100</v>
      </c>
      <c r="U4853" t="str">
        <f t="shared" si="682"/>
        <v>Low</v>
      </c>
      <c r="V4853" t="str">
        <f t="shared" si="683"/>
        <v>Clean</v>
      </c>
    </row>
    <row r="4854" spans="1:22" x14ac:dyDescent="0.3">
      <c r="A4854" t="str">
        <f>Raw_Data!A4854</f>
        <v>26084435</v>
      </c>
      <c r="B4854">
        <f>Raw_Data!B4854</f>
        <v>45659</v>
      </c>
      <c r="C4854" t="str">
        <f>Raw_Data!C4854</f>
        <v>GABAPENTIN 100 MG CAPSULE</v>
      </c>
      <c r="D4854" t="str">
        <f>Raw_Data!D4854</f>
        <v>67877022205</v>
      </c>
      <c r="E4854" t="str">
        <f>Raw_Data!E4854</f>
        <v>FORD, JAMES</v>
      </c>
      <c r="F4854" t="str">
        <f>Raw_Data!F4854</f>
        <v>1033117684</v>
      </c>
      <c r="G4854" t="str">
        <f>Raw_Data!H4854</f>
        <v>2</v>
      </c>
      <c r="H4854">
        <f>IFERROR(VLOOKUP(G4854,Store_Map!$A$2:$I$100,3,FALSE),"")</f>
        <v>0</v>
      </c>
      <c r="I4854">
        <f>IFERROR(VLOOKUP(G4854,Store_Map!$A$2:$I$100,4,FALSE),"")</f>
        <v>0</v>
      </c>
      <c r="J4854">
        <f>IFERROR(VLOOKUP(G4854,Store_Map!$A$2:$I$100,5,FALSE),"")</f>
        <v>0</v>
      </c>
      <c r="K4854">
        <f>IFERROR(VLOOKUP(G4854,Store_Map!$A$2:$I$100,6,FALSE),"")</f>
        <v>0</v>
      </c>
      <c r="L4854">
        <f>IFERROR(VLOOKUP(G4854,Store_Map!$A$2:$I$100,7,FALSE),"")</f>
        <v>0</v>
      </c>
      <c r="M4854">
        <f>IFERROR(VLOOKUP(G4854,Store_Map!$A$2:$I$100,8,FALSE),"")</f>
        <v>0</v>
      </c>
      <c r="N4854">
        <f t="shared" si="675"/>
        <v>0</v>
      </c>
      <c r="O4854" t="str">
        <f t="shared" si="676"/>
        <v>PASS</v>
      </c>
      <c r="P4854" t="str">
        <f t="shared" si="677"/>
        <v>PASS</v>
      </c>
      <c r="Q4854" t="str">
        <f t="shared" si="678"/>
        <v>PASS</v>
      </c>
      <c r="R4854" t="str">
        <f t="shared" si="679"/>
        <v>PASS</v>
      </c>
      <c r="S4854" t="str">
        <f t="shared" si="680"/>
        <v>PASS</v>
      </c>
      <c r="T4854">
        <f t="shared" si="681"/>
        <v>100</v>
      </c>
      <c r="U4854" t="str">
        <f t="shared" si="682"/>
        <v>Low</v>
      </c>
      <c r="V4854" t="str">
        <f t="shared" si="683"/>
        <v>Clean</v>
      </c>
    </row>
    <row r="4855" spans="1:22" x14ac:dyDescent="0.3">
      <c r="A4855" t="str">
        <f>Raw_Data!A4855</f>
        <v>26084436</v>
      </c>
      <c r="B4855">
        <f>Raw_Data!B4855</f>
        <v>45659</v>
      </c>
      <c r="C4855" t="str">
        <f>Raw_Data!C4855</f>
        <v>GLIPIZIDE 5 MG TABLET</v>
      </c>
      <c r="D4855" t="str">
        <f>Raw_Data!D4855</f>
        <v>60505014101</v>
      </c>
      <c r="E4855" t="str">
        <f>Raw_Data!E4855</f>
        <v>FORD, JAMES</v>
      </c>
      <c r="F4855" t="str">
        <f>Raw_Data!F4855</f>
        <v>1033117684</v>
      </c>
      <c r="G4855" t="str">
        <f>Raw_Data!H4855</f>
        <v>2</v>
      </c>
      <c r="H4855">
        <f>IFERROR(VLOOKUP(G4855,Store_Map!$A$2:$I$100,3,FALSE),"")</f>
        <v>0</v>
      </c>
      <c r="I4855">
        <f>IFERROR(VLOOKUP(G4855,Store_Map!$A$2:$I$100,4,FALSE),"")</f>
        <v>0</v>
      </c>
      <c r="J4855">
        <f>IFERROR(VLOOKUP(G4855,Store_Map!$A$2:$I$100,5,FALSE),"")</f>
        <v>0</v>
      </c>
      <c r="K4855">
        <f>IFERROR(VLOOKUP(G4855,Store_Map!$A$2:$I$100,6,FALSE),"")</f>
        <v>0</v>
      </c>
      <c r="L4855">
        <f>IFERROR(VLOOKUP(G4855,Store_Map!$A$2:$I$100,7,FALSE),"")</f>
        <v>0</v>
      </c>
      <c r="M4855">
        <f>IFERROR(VLOOKUP(G4855,Store_Map!$A$2:$I$100,8,FALSE),"")</f>
        <v>0</v>
      </c>
      <c r="N4855">
        <f t="shared" si="675"/>
        <v>0</v>
      </c>
      <c r="O4855" t="str">
        <f t="shared" si="676"/>
        <v>PASS</v>
      </c>
      <c r="P4855" t="str">
        <f t="shared" si="677"/>
        <v>PASS</v>
      </c>
      <c r="Q4855" t="str">
        <f t="shared" si="678"/>
        <v>PASS</v>
      </c>
      <c r="R4855" t="str">
        <f t="shared" si="679"/>
        <v>PASS</v>
      </c>
      <c r="S4855" t="str">
        <f t="shared" si="680"/>
        <v>PASS</v>
      </c>
      <c r="T4855">
        <f t="shared" si="681"/>
        <v>100</v>
      </c>
      <c r="U4855" t="str">
        <f t="shared" si="682"/>
        <v>Low</v>
      </c>
      <c r="V4855" t="str">
        <f t="shared" si="683"/>
        <v>Clean</v>
      </c>
    </row>
    <row r="4856" spans="1:22" x14ac:dyDescent="0.3">
      <c r="A4856" t="str">
        <f>Raw_Data!A4856</f>
        <v>26073879</v>
      </c>
      <c r="B4856">
        <f>Raw_Data!B4856</f>
        <v>45659</v>
      </c>
      <c r="C4856" t="str">
        <f>Raw_Data!C4856</f>
        <v>**LANTUS SOLOSTAR 100 UNIT/</v>
      </c>
      <c r="D4856" t="str">
        <f>Raw_Data!D4856</f>
        <v>88221905</v>
      </c>
      <c r="E4856" t="str">
        <f>Raw_Data!E4856</f>
        <v>MACHADO, MARIA</v>
      </c>
      <c r="F4856" t="str">
        <f>Raw_Data!F4856</f>
        <v>1619100302</v>
      </c>
      <c r="G4856" t="str">
        <f>Raw_Data!H4856</f>
        <v>2</v>
      </c>
      <c r="H4856">
        <f>IFERROR(VLOOKUP(G4856,Store_Map!$A$2:$I$100,3,FALSE),"")</f>
        <v>0</v>
      </c>
      <c r="I4856">
        <f>IFERROR(VLOOKUP(G4856,Store_Map!$A$2:$I$100,4,FALSE),"")</f>
        <v>0</v>
      </c>
      <c r="J4856">
        <f>IFERROR(VLOOKUP(G4856,Store_Map!$A$2:$I$100,5,FALSE),"")</f>
        <v>0</v>
      </c>
      <c r="K4856">
        <f>IFERROR(VLOOKUP(G4856,Store_Map!$A$2:$I$100,6,FALSE),"")</f>
        <v>0</v>
      </c>
      <c r="L4856">
        <f>IFERROR(VLOOKUP(G4856,Store_Map!$A$2:$I$100,7,FALSE),"")</f>
        <v>0</v>
      </c>
      <c r="M4856">
        <f>IFERROR(VLOOKUP(G4856,Store_Map!$A$2:$I$100,8,FALSE),"")</f>
        <v>0</v>
      </c>
      <c r="N4856">
        <f t="shared" si="675"/>
        <v>0</v>
      </c>
      <c r="O4856" t="str">
        <f t="shared" si="676"/>
        <v>PASS</v>
      </c>
      <c r="P4856" t="str">
        <f t="shared" si="677"/>
        <v>REVIEW</v>
      </c>
      <c r="Q4856" t="str">
        <f t="shared" si="678"/>
        <v>PASS</v>
      </c>
      <c r="R4856" t="str">
        <f t="shared" si="679"/>
        <v>PASS</v>
      </c>
      <c r="S4856" t="str">
        <f t="shared" si="680"/>
        <v>REVIEW</v>
      </c>
      <c r="T4856">
        <f t="shared" si="681"/>
        <v>90</v>
      </c>
      <c r="U4856" t="str">
        <f t="shared" si="682"/>
        <v>Low</v>
      </c>
      <c r="V4856" t="str">
        <f t="shared" si="683"/>
        <v>Invalid NDC</v>
      </c>
    </row>
    <row r="4857" spans="1:22" x14ac:dyDescent="0.3">
      <c r="A4857" t="str">
        <f>Raw_Data!A4857</f>
        <v>26084438</v>
      </c>
      <c r="B4857">
        <f>Raw_Data!B4857</f>
        <v>45659</v>
      </c>
      <c r="C4857" t="str">
        <f>Raw_Data!C4857</f>
        <v>FUROSEMIDE 20 MG TABLET</v>
      </c>
      <c r="D4857" t="str">
        <f>Raw_Data!D4857</f>
        <v>69315011610</v>
      </c>
      <c r="E4857" t="str">
        <f>Raw_Data!E4857</f>
        <v>FORD, JAMES</v>
      </c>
      <c r="F4857" t="str">
        <f>Raw_Data!F4857</f>
        <v>1033117684</v>
      </c>
      <c r="G4857" t="str">
        <f>Raw_Data!H4857</f>
        <v>2</v>
      </c>
      <c r="H4857">
        <f>IFERROR(VLOOKUP(G4857,Store_Map!$A$2:$I$100,3,FALSE),"")</f>
        <v>0</v>
      </c>
      <c r="I4857">
        <f>IFERROR(VLOOKUP(G4857,Store_Map!$A$2:$I$100,4,FALSE),"")</f>
        <v>0</v>
      </c>
      <c r="J4857">
        <f>IFERROR(VLOOKUP(G4857,Store_Map!$A$2:$I$100,5,FALSE),"")</f>
        <v>0</v>
      </c>
      <c r="K4857">
        <f>IFERROR(VLOOKUP(G4857,Store_Map!$A$2:$I$100,6,FALSE),"")</f>
        <v>0</v>
      </c>
      <c r="L4857">
        <f>IFERROR(VLOOKUP(G4857,Store_Map!$A$2:$I$100,7,FALSE),"")</f>
        <v>0</v>
      </c>
      <c r="M4857">
        <f>IFERROR(VLOOKUP(G4857,Store_Map!$A$2:$I$100,8,FALSE),"")</f>
        <v>0</v>
      </c>
      <c r="N4857">
        <f t="shared" si="675"/>
        <v>0</v>
      </c>
      <c r="O4857" t="str">
        <f t="shared" si="676"/>
        <v>PASS</v>
      </c>
      <c r="P4857" t="str">
        <f t="shared" si="677"/>
        <v>PASS</v>
      </c>
      <c r="Q4857" t="str">
        <f t="shared" si="678"/>
        <v>PASS</v>
      </c>
      <c r="R4857" t="str">
        <f t="shared" si="679"/>
        <v>PASS</v>
      </c>
      <c r="S4857" t="str">
        <f t="shared" si="680"/>
        <v>PASS</v>
      </c>
      <c r="T4857">
        <f t="shared" si="681"/>
        <v>100</v>
      </c>
      <c r="U4857" t="str">
        <f t="shared" si="682"/>
        <v>Low</v>
      </c>
      <c r="V4857" t="str">
        <f t="shared" si="683"/>
        <v>Clean</v>
      </c>
    </row>
    <row r="4858" spans="1:22" x14ac:dyDescent="0.3">
      <c r="A4858" t="str">
        <f>Raw_Data!A4858</f>
        <v>26083517</v>
      </c>
      <c r="B4858">
        <f>Raw_Data!B4858</f>
        <v>45659</v>
      </c>
      <c r="C4858" t="str">
        <f>Raw_Data!C4858</f>
        <v>JANUMET XR 100-1,000 MG TAB</v>
      </c>
      <c r="D4858" t="str">
        <f>Raw_Data!D4858</f>
        <v>6008131</v>
      </c>
      <c r="E4858" t="str">
        <f>Raw_Data!E4858</f>
        <v>BYNE, EDMUND</v>
      </c>
      <c r="F4858" t="str">
        <f>Raw_Data!F4858</f>
        <v>1033186648</v>
      </c>
      <c r="G4858" t="str">
        <f>Raw_Data!H4858</f>
        <v>2</v>
      </c>
      <c r="H4858">
        <f>IFERROR(VLOOKUP(G4858,Store_Map!$A$2:$I$100,3,FALSE),"")</f>
        <v>0</v>
      </c>
      <c r="I4858">
        <f>IFERROR(VLOOKUP(G4858,Store_Map!$A$2:$I$100,4,FALSE),"")</f>
        <v>0</v>
      </c>
      <c r="J4858">
        <f>IFERROR(VLOOKUP(G4858,Store_Map!$A$2:$I$100,5,FALSE),"")</f>
        <v>0</v>
      </c>
      <c r="K4858">
        <f>IFERROR(VLOOKUP(G4858,Store_Map!$A$2:$I$100,6,FALSE),"")</f>
        <v>0</v>
      </c>
      <c r="L4858">
        <f>IFERROR(VLOOKUP(G4858,Store_Map!$A$2:$I$100,7,FALSE),"")</f>
        <v>0</v>
      </c>
      <c r="M4858">
        <f>IFERROR(VLOOKUP(G4858,Store_Map!$A$2:$I$100,8,FALSE),"")</f>
        <v>0</v>
      </c>
      <c r="N4858">
        <f t="shared" si="675"/>
        <v>0</v>
      </c>
      <c r="O4858" t="str">
        <f t="shared" si="676"/>
        <v>PASS</v>
      </c>
      <c r="P4858" t="str">
        <f t="shared" si="677"/>
        <v>REVIEW</v>
      </c>
      <c r="Q4858" t="str">
        <f t="shared" si="678"/>
        <v>PASS</v>
      </c>
      <c r="R4858" t="str">
        <f t="shared" si="679"/>
        <v>PASS</v>
      </c>
      <c r="S4858" t="str">
        <f t="shared" si="680"/>
        <v>REVIEW</v>
      </c>
      <c r="T4858">
        <f t="shared" si="681"/>
        <v>90</v>
      </c>
      <c r="U4858" t="str">
        <f t="shared" si="682"/>
        <v>Low</v>
      </c>
      <c r="V4858" t="str">
        <f t="shared" si="683"/>
        <v>Invalid NDC</v>
      </c>
    </row>
    <row r="4859" spans="1:22" x14ac:dyDescent="0.3">
      <c r="A4859" t="str">
        <f>Raw_Data!A4859</f>
        <v>26084439</v>
      </c>
      <c r="B4859">
        <f>Raw_Data!B4859</f>
        <v>45659</v>
      </c>
      <c r="C4859" t="str">
        <f>Raw_Data!C4859</f>
        <v>SILDENAFIL 50 MG TABLET</v>
      </c>
      <c r="D4859" t="str">
        <f>Raw_Data!D4859</f>
        <v>31722071030</v>
      </c>
      <c r="E4859" t="str">
        <f>Raw_Data!E4859</f>
        <v>FORD, JAMES</v>
      </c>
      <c r="F4859" t="str">
        <f>Raw_Data!F4859</f>
        <v>1033117684</v>
      </c>
      <c r="G4859" t="str">
        <f>Raw_Data!H4859</f>
        <v>2</v>
      </c>
      <c r="H4859">
        <f>IFERROR(VLOOKUP(G4859,Store_Map!$A$2:$I$100,3,FALSE),"")</f>
        <v>0</v>
      </c>
      <c r="I4859">
        <f>IFERROR(VLOOKUP(G4859,Store_Map!$A$2:$I$100,4,FALSE),"")</f>
        <v>0</v>
      </c>
      <c r="J4859">
        <f>IFERROR(VLOOKUP(G4859,Store_Map!$A$2:$I$100,5,FALSE),"")</f>
        <v>0</v>
      </c>
      <c r="K4859">
        <f>IFERROR(VLOOKUP(G4859,Store_Map!$A$2:$I$100,6,FALSE),"")</f>
        <v>0</v>
      </c>
      <c r="L4859">
        <f>IFERROR(VLOOKUP(G4859,Store_Map!$A$2:$I$100,7,FALSE),"")</f>
        <v>0</v>
      </c>
      <c r="M4859">
        <f>IFERROR(VLOOKUP(G4859,Store_Map!$A$2:$I$100,8,FALSE),"")</f>
        <v>0</v>
      </c>
      <c r="N4859">
        <f t="shared" si="675"/>
        <v>0</v>
      </c>
      <c r="O4859" t="str">
        <f t="shared" si="676"/>
        <v>PASS</v>
      </c>
      <c r="P4859" t="str">
        <f t="shared" si="677"/>
        <v>PASS</v>
      </c>
      <c r="Q4859" t="str">
        <f t="shared" si="678"/>
        <v>PASS</v>
      </c>
      <c r="R4859" t="str">
        <f t="shared" si="679"/>
        <v>PASS</v>
      </c>
      <c r="S4859" t="str">
        <f t="shared" si="680"/>
        <v>PASS</v>
      </c>
      <c r="T4859">
        <f t="shared" si="681"/>
        <v>100</v>
      </c>
      <c r="U4859" t="str">
        <f t="shared" si="682"/>
        <v>Low</v>
      </c>
      <c r="V4859" t="str">
        <f t="shared" si="683"/>
        <v>Clean</v>
      </c>
    </row>
    <row r="4860" spans="1:22" x14ac:dyDescent="0.3">
      <c r="A4860" t="str">
        <f>Raw_Data!A4860</f>
        <v>26076825</v>
      </c>
      <c r="B4860">
        <f>Raw_Data!B4860</f>
        <v>45659</v>
      </c>
      <c r="C4860" t="str">
        <f>Raw_Data!C4860</f>
        <v>**LANTUS SOLOSTAR 100 UNIT/</v>
      </c>
      <c r="D4860" t="str">
        <f>Raw_Data!D4860</f>
        <v>88221905</v>
      </c>
      <c r="E4860" t="str">
        <f>Raw_Data!E4860</f>
        <v>FORD, JAMES</v>
      </c>
      <c r="F4860" t="str">
        <f>Raw_Data!F4860</f>
        <v>1033117684</v>
      </c>
      <c r="G4860" t="str">
        <f>Raw_Data!H4860</f>
        <v>2</v>
      </c>
      <c r="H4860">
        <f>IFERROR(VLOOKUP(G4860,Store_Map!$A$2:$I$100,3,FALSE),"")</f>
        <v>0</v>
      </c>
      <c r="I4860">
        <f>IFERROR(VLOOKUP(G4860,Store_Map!$A$2:$I$100,4,FALSE),"")</f>
        <v>0</v>
      </c>
      <c r="J4860">
        <f>IFERROR(VLOOKUP(G4860,Store_Map!$A$2:$I$100,5,FALSE),"")</f>
        <v>0</v>
      </c>
      <c r="K4860">
        <f>IFERROR(VLOOKUP(G4860,Store_Map!$A$2:$I$100,6,FALSE),"")</f>
        <v>0</v>
      </c>
      <c r="L4860">
        <f>IFERROR(VLOOKUP(G4860,Store_Map!$A$2:$I$100,7,FALSE),"")</f>
        <v>0</v>
      </c>
      <c r="M4860">
        <f>IFERROR(VLOOKUP(G4860,Store_Map!$A$2:$I$100,8,FALSE),"")</f>
        <v>0</v>
      </c>
      <c r="N4860">
        <f t="shared" si="675"/>
        <v>0</v>
      </c>
      <c r="O4860" t="str">
        <f t="shared" si="676"/>
        <v>PASS</v>
      </c>
      <c r="P4860" t="str">
        <f t="shared" si="677"/>
        <v>REVIEW</v>
      </c>
      <c r="Q4860" t="str">
        <f t="shared" si="678"/>
        <v>PASS</v>
      </c>
      <c r="R4860" t="str">
        <f t="shared" si="679"/>
        <v>PASS</v>
      </c>
      <c r="S4860" t="str">
        <f t="shared" si="680"/>
        <v>REVIEW</v>
      </c>
      <c r="T4860">
        <f t="shared" si="681"/>
        <v>90</v>
      </c>
      <c r="U4860" t="str">
        <f t="shared" si="682"/>
        <v>Low</v>
      </c>
      <c r="V4860" t="str">
        <f t="shared" si="683"/>
        <v>Invalid NDC</v>
      </c>
    </row>
    <row r="4861" spans="1:22" x14ac:dyDescent="0.3">
      <c r="A4861" t="str">
        <f>Raw_Data!A4861</f>
        <v>26084440</v>
      </c>
      <c r="B4861">
        <f>Raw_Data!B4861</f>
        <v>45659</v>
      </c>
      <c r="C4861" t="str">
        <f>Raw_Data!C4861</f>
        <v>METOPROLOL SUCC ER 100 MG T</v>
      </c>
      <c r="D4861" t="str">
        <f>Raw_Data!D4861</f>
        <v>45963067711</v>
      </c>
      <c r="E4861" t="str">
        <f>Raw_Data!E4861</f>
        <v>BYNE, EDMUND</v>
      </c>
      <c r="F4861" t="str">
        <f>Raw_Data!F4861</f>
        <v>1033186648</v>
      </c>
      <c r="G4861" t="str">
        <f>Raw_Data!H4861</f>
        <v>2</v>
      </c>
      <c r="H4861">
        <f>IFERROR(VLOOKUP(G4861,Store_Map!$A$2:$I$100,3,FALSE),"")</f>
        <v>0</v>
      </c>
      <c r="I4861">
        <f>IFERROR(VLOOKUP(G4861,Store_Map!$A$2:$I$100,4,FALSE),"")</f>
        <v>0</v>
      </c>
      <c r="J4861">
        <f>IFERROR(VLOOKUP(G4861,Store_Map!$A$2:$I$100,5,FALSE),"")</f>
        <v>0</v>
      </c>
      <c r="K4861">
        <f>IFERROR(VLOOKUP(G4861,Store_Map!$A$2:$I$100,6,FALSE),"")</f>
        <v>0</v>
      </c>
      <c r="L4861">
        <f>IFERROR(VLOOKUP(G4861,Store_Map!$A$2:$I$100,7,FALSE),"")</f>
        <v>0</v>
      </c>
      <c r="M4861">
        <f>IFERROR(VLOOKUP(G4861,Store_Map!$A$2:$I$100,8,FALSE),"")</f>
        <v>0</v>
      </c>
      <c r="N4861">
        <f t="shared" si="675"/>
        <v>0</v>
      </c>
      <c r="O4861" t="str">
        <f t="shared" si="676"/>
        <v>PASS</v>
      </c>
      <c r="P4861" t="str">
        <f t="shared" si="677"/>
        <v>PASS</v>
      </c>
      <c r="Q4861" t="str">
        <f t="shared" si="678"/>
        <v>PASS</v>
      </c>
      <c r="R4861" t="str">
        <f t="shared" si="679"/>
        <v>PASS</v>
      </c>
      <c r="S4861" t="str">
        <f t="shared" si="680"/>
        <v>PASS</v>
      </c>
      <c r="T4861">
        <f t="shared" si="681"/>
        <v>100</v>
      </c>
      <c r="U4861" t="str">
        <f t="shared" si="682"/>
        <v>Low</v>
      </c>
      <c r="V4861" t="str">
        <f t="shared" si="683"/>
        <v>Clean</v>
      </c>
    </row>
    <row r="4862" spans="1:22" x14ac:dyDescent="0.3">
      <c r="A4862" t="str">
        <f>Raw_Data!A4862</f>
        <v>26084441</v>
      </c>
      <c r="B4862">
        <f>Raw_Data!B4862</f>
        <v>45659</v>
      </c>
      <c r="C4862" t="str">
        <f>Raw_Data!C4862</f>
        <v>LOSARTAN POTASSIUM 50 MG TA</v>
      </c>
      <c r="D4862" t="str">
        <f>Raw_Data!D4862</f>
        <v>65862020299</v>
      </c>
      <c r="E4862" t="str">
        <f>Raw_Data!E4862</f>
        <v>FORD, JAMES</v>
      </c>
      <c r="F4862" t="str">
        <f>Raw_Data!F4862</f>
        <v>1033117684</v>
      </c>
      <c r="G4862" t="str">
        <f>Raw_Data!H4862</f>
        <v>2</v>
      </c>
      <c r="H4862">
        <f>IFERROR(VLOOKUP(G4862,Store_Map!$A$2:$I$100,3,FALSE),"")</f>
        <v>0</v>
      </c>
      <c r="I4862">
        <f>IFERROR(VLOOKUP(G4862,Store_Map!$A$2:$I$100,4,FALSE),"")</f>
        <v>0</v>
      </c>
      <c r="J4862">
        <f>IFERROR(VLOOKUP(G4862,Store_Map!$A$2:$I$100,5,FALSE),"")</f>
        <v>0</v>
      </c>
      <c r="K4862">
        <f>IFERROR(VLOOKUP(G4862,Store_Map!$A$2:$I$100,6,FALSE),"")</f>
        <v>0</v>
      </c>
      <c r="L4862">
        <f>IFERROR(VLOOKUP(G4862,Store_Map!$A$2:$I$100,7,FALSE),"")</f>
        <v>0</v>
      </c>
      <c r="M4862">
        <f>IFERROR(VLOOKUP(G4862,Store_Map!$A$2:$I$100,8,FALSE),"")</f>
        <v>0</v>
      </c>
      <c r="N4862">
        <f t="shared" si="675"/>
        <v>0</v>
      </c>
      <c r="O4862" t="str">
        <f t="shared" si="676"/>
        <v>PASS</v>
      </c>
      <c r="P4862" t="str">
        <f t="shared" si="677"/>
        <v>PASS</v>
      </c>
      <c r="Q4862" t="str">
        <f t="shared" si="678"/>
        <v>PASS</v>
      </c>
      <c r="R4862" t="str">
        <f t="shared" si="679"/>
        <v>PASS</v>
      </c>
      <c r="S4862" t="str">
        <f t="shared" si="680"/>
        <v>PASS</v>
      </c>
      <c r="T4862">
        <f t="shared" si="681"/>
        <v>100</v>
      </c>
      <c r="U4862" t="str">
        <f t="shared" si="682"/>
        <v>Low</v>
      </c>
      <c r="V4862" t="str">
        <f t="shared" si="683"/>
        <v>Clean</v>
      </c>
    </row>
    <row r="4863" spans="1:22" x14ac:dyDescent="0.3">
      <c r="A4863" t="str">
        <f>Raw_Data!A4863</f>
        <v>26084442</v>
      </c>
      <c r="B4863">
        <f>Raw_Data!B4863</f>
        <v>45659</v>
      </c>
      <c r="C4863" t="str">
        <f>Raw_Data!C4863</f>
        <v>METOPROLOL SUCC ER 50 MG TA</v>
      </c>
      <c r="D4863" t="str">
        <f>Raw_Data!D4863</f>
        <v>50742061610</v>
      </c>
      <c r="E4863" t="str">
        <f>Raw_Data!E4863</f>
        <v>FORD, JAMES</v>
      </c>
      <c r="F4863" t="str">
        <f>Raw_Data!F4863</f>
        <v>1033117684</v>
      </c>
      <c r="G4863" t="str">
        <f>Raw_Data!H4863</f>
        <v>2</v>
      </c>
      <c r="H4863">
        <f>IFERROR(VLOOKUP(G4863,Store_Map!$A$2:$I$100,3,FALSE),"")</f>
        <v>0</v>
      </c>
      <c r="I4863">
        <f>IFERROR(VLOOKUP(G4863,Store_Map!$A$2:$I$100,4,FALSE),"")</f>
        <v>0</v>
      </c>
      <c r="J4863">
        <f>IFERROR(VLOOKUP(G4863,Store_Map!$A$2:$I$100,5,FALSE),"")</f>
        <v>0</v>
      </c>
      <c r="K4863">
        <f>IFERROR(VLOOKUP(G4863,Store_Map!$A$2:$I$100,6,FALSE),"")</f>
        <v>0</v>
      </c>
      <c r="L4863">
        <f>IFERROR(VLOOKUP(G4863,Store_Map!$A$2:$I$100,7,FALSE),"")</f>
        <v>0</v>
      </c>
      <c r="M4863">
        <f>IFERROR(VLOOKUP(G4863,Store_Map!$A$2:$I$100,8,FALSE),"")</f>
        <v>0</v>
      </c>
      <c r="N4863">
        <f t="shared" si="675"/>
        <v>0</v>
      </c>
      <c r="O4863" t="str">
        <f t="shared" si="676"/>
        <v>PASS</v>
      </c>
      <c r="P4863" t="str">
        <f t="shared" si="677"/>
        <v>PASS</v>
      </c>
      <c r="Q4863" t="str">
        <f t="shared" si="678"/>
        <v>PASS</v>
      </c>
      <c r="R4863" t="str">
        <f t="shared" si="679"/>
        <v>PASS</v>
      </c>
      <c r="S4863" t="str">
        <f t="shared" si="680"/>
        <v>PASS</v>
      </c>
      <c r="T4863">
        <f t="shared" si="681"/>
        <v>100</v>
      </c>
      <c r="U4863" t="str">
        <f t="shared" si="682"/>
        <v>Low</v>
      </c>
      <c r="V4863" t="str">
        <f t="shared" si="683"/>
        <v>Clean</v>
      </c>
    </row>
    <row r="4864" spans="1:22" x14ac:dyDescent="0.3">
      <c r="A4864" t="str">
        <f>Raw_Data!A4864</f>
        <v>26084444</v>
      </c>
      <c r="B4864">
        <f>Raw_Data!B4864</f>
        <v>45659</v>
      </c>
      <c r="C4864" t="str">
        <f>Raw_Data!C4864</f>
        <v>SPIRONOLACTONE 25 MG TABLET</v>
      </c>
      <c r="D4864" t="str">
        <f>Raw_Data!D4864</f>
        <v>53489014301</v>
      </c>
      <c r="E4864" t="str">
        <f>Raw_Data!E4864</f>
        <v>BYNE, EDMUND</v>
      </c>
      <c r="F4864" t="str">
        <f>Raw_Data!F4864</f>
        <v>1033186648</v>
      </c>
      <c r="G4864" t="str">
        <f>Raw_Data!H4864</f>
        <v>2</v>
      </c>
      <c r="H4864">
        <f>IFERROR(VLOOKUP(G4864,Store_Map!$A$2:$I$100,3,FALSE),"")</f>
        <v>0</v>
      </c>
      <c r="I4864">
        <f>IFERROR(VLOOKUP(G4864,Store_Map!$A$2:$I$100,4,FALSE),"")</f>
        <v>0</v>
      </c>
      <c r="J4864">
        <f>IFERROR(VLOOKUP(G4864,Store_Map!$A$2:$I$100,5,FALSE),"")</f>
        <v>0</v>
      </c>
      <c r="K4864">
        <f>IFERROR(VLOOKUP(G4864,Store_Map!$A$2:$I$100,6,FALSE),"")</f>
        <v>0</v>
      </c>
      <c r="L4864">
        <f>IFERROR(VLOOKUP(G4864,Store_Map!$A$2:$I$100,7,FALSE),"")</f>
        <v>0</v>
      </c>
      <c r="M4864">
        <f>IFERROR(VLOOKUP(G4864,Store_Map!$A$2:$I$100,8,FALSE),"")</f>
        <v>0</v>
      </c>
      <c r="N4864">
        <f t="shared" si="675"/>
        <v>0</v>
      </c>
      <c r="O4864" t="str">
        <f t="shared" si="676"/>
        <v>PASS</v>
      </c>
      <c r="P4864" t="str">
        <f t="shared" si="677"/>
        <v>PASS</v>
      </c>
      <c r="Q4864" t="str">
        <f t="shared" si="678"/>
        <v>PASS</v>
      </c>
      <c r="R4864" t="str">
        <f t="shared" si="679"/>
        <v>PASS</v>
      </c>
      <c r="S4864" t="str">
        <f t="shared" si="680"/>
        <v>PASS</v>
      </c>
      <c r="T4864">
        <f t="shared" si="681"/>
        <v>100</v>
      </c>
      <c r="U4864" t="str">
        <f t="shared" si="682"/>
        <v>Low</v>
      </c>
      <c r="V4864" t="str">
        <f t="shared" si="683"/>
        <v>Clean</v>
      </c>
    </row>
    <row r="4865" spans="1:22" x14ac:dyDescent="0.3">
      <c r="A4865" t="str">
        <f>Raw_Data!A4865</f>
        <v>26083252</v>
      </c>
      <c r="B4865">
        <f>Raw_Data!B4865</f>
        <v>45659</v>
      </c>
      <c r="C4865" t="str">
        <f>Raw_Data!C4865</f>
        <v>VENTOLIN HFA 90 MCG INHALER</v>
      </c>
      <c r="D4865" t="str">
        <f>Raw_Data!D4865</f>
        <v>173068220</v>
      </c>
      <c r="E4865" t="str">
        <f>Raw_Data!E4865</f>
        <v>FORD, JAMES</v>
      </c>
      <c r="F4865" t="str">
        <f>Raw_Data!F4865</f>
        <v>1033117684</v>
      </c>
      <c r="G4865" t="str">
        <f>Raw_Data!H4865</f>
        <v>2</v>
      </c>
      <c r="H4865">
        <f>IFERROR(VLOOKUP(G4865,Store_Map!$A$2:$I$100,3,FALSE),"")</f>
        <v>0</v>
      </c>
      <c r="I4865">
        <f>IFERROR(VLOOKUP(G4865,Store_Map!$A$2:$I$100,4,FALSE),"")</f>
        <v>0</v>
      </c>
      <c r="J4865">
        <f>IFERROR(VLOOKUP(G4865,Store_Map!$A$2:$I$100,5,FALSE),"")</f>
        <v>0</v>
      </c>
      <c r="K4865">
        <f>IFERROR(VLOOKUP(G4865,Store_Map!$A$2:$I$100,6,FALSE),"")</f>
        <v>0</v>
      </c>
      <c r="L4865">
        <f>IFERROR(VLOOKUP(G4865,Store_Map!$A$2:$I$100,7,FALSE),"")</f>
        <v>0</v>
      </c>
      <c r="M4865">
        <f>IFERROR(VLOOKUP(G4865,Store_Map!$A$2:$I$100,8,FALSE),"")</f>
        <v>0</v>
      </c>
      <c r="N4865">
        <f t="shared" si="675"/>
        <v>0</v>
      </c>
      <c r="O4865" t="str">
        <f t="shared" si="676"/>
        <v>PASS</v>
      </c>
      <c r="P4865" t="str">
        <f t="shared" si="677"/>
        <v>REVIEW</v>
      </c>
      <c r="Q4865" t="str">
        <f t="shared" si="678"/>
        <v>PASS</v>
      </c>
      <c r="R4865" t="str">
        <f t="shared" si="679"/>
        <v>PASS</v>
      </c>
      <c r="S4865" t="str">
        <f t="shared" si="680"/>
        <v>REVIEW</v>
      </c>
      <c r="T4865">
        <f t="shared" si="681"/>
        <v>90</v>
      </c>
      <c r="U4865" t="str">
        <f t="shared" si="682"/>
        <v>Low</v>
      </c>
      <c r="V4865" t="str">
        <f t="shared" si="683"/>
        <v>Invalid NDC</v>
      </c>
    </row>
    <row r="4866" spans="1:22" x14ac:dyDescent="0.3">
      <c r="A4866" t="str">
        <f>Raw_Data!A4866</f>
        <v>26077386</v>
      </c>
      <c r="B4866">
        <f>Raw_Data!B4866</f>
        <v>45659</v>
      </c>
      <c r="C4866" t="str">
        <f>Raw_Data!C4866</f>
        <v>DILTIAZEM 24HR ER 240 MG CA</v>
      </c>
      <c r="D4866" t="str">
        <f>Raw_Data!D4866</f>
        <v>68682036990</v>
      </c>
      <c r="E4866" t="str">
        <f>Raw_Data!E4866</f>
        <v>FORD, JAMES</v>
      </c>
      <c r="F4866" t="str">
        <f>Raw_Data!F4866</f>
        <v>1033117684</v>
      </c>
      <c r="G4866" t="str">
        <f>Raw_Data!H4866</f>
        <v>2</v>
      </c>
      <c r="H4866">
        <f>IFERROR(VLOOKUP(G4866,Store_Map!$A$2:$I$100,3,FALSE),"")</f>
        <v>0</v>
      </c>
      <c r="I4866">
        <f>IFERROR(VLOOKUP(G4866,Store_Map!$A$2:$I$100,4,FALSE),"")</f>
        <v>0</v>
      </c>
      <c r="J4866">
        <f>IFERROR(VLOOKUP(G4866,Store_Map!$A$2:$I$100,5,FALSE),"")</f>
        <v>0</v>
      </c>
      <c r="K4866">
        <f>IFERROR(VLOOKUP(G4866,Store_Map!$A$2:$I$100,6,FALSE),"")</f>
        <v>0</v>
      </c>
      <c r="L4866">
        <f>IFERROR(VLOOKUP(G4866,Store_Map!$A$2:$I$100,7,FALSE),"")</f>
        <v>0</v>
      </c>
      <c r="M4866">
        <f>IFERROR(VLOOKUP(G4866,Store_Map!$A$2:$I$100,8,FALSE),"")</f>
        <v>0</v>
      </c>
      <c r="N4866">
        <f t="shared" ref="N4866:N4929" si="684">COUNTBLANK(A4866:M4866)</f>
        <v>0</v>
      </c>
      <c r="O4866" t="str">
        <f t="shared" ref="O4866:O4929" si="685">IF(AND(F4866&lt;&gt;"",LEN(F4866)=10,ISNUMBER(--F4866)),"PASS","REVIEW")</f>
        <v>PASS</v>
      </c>
      <c r="P4866" t="str">
        <f t="shared" ref="P4866:P4929" si="686">IF(AND(D4866&lt;&gt;"",OR(LEN(D4866)=10,LEN(D4866)=11),ISNUMBER(--D4866)),"PASS","REVIEW")</f>
        <v>PASS</v>
      </c>
      <c r="Q4866" t="str">
        <f t="shared" ref="Q4866:Q4929" si="687">IF(H4866&lt;&gt;"","PASS","REVIEW")</f>
        <v>PASS</v>
      </c>
      <c r="R4866" t="str">
        <f t="shared" ref="R4866:R4929" si="688">IF(AND(I4866&lt;&gt;"",J4866&lt;&gt;"",K4866&lt;&gt;"",L4866&lt;&gt;"",M4866&lt;&gt;""),"PASS","REVIEW")</f>
        <v>PASS</v>
      </c>
      <c r="S4866" t="str">
        <f t="shared" ref="S4866:S4929" si="689">IF(OR(N4866&gt;0,O4866="REVIEW",P4866="REVIEW",Q4866="REVIEW",R4866="REVIEW"),"REVIEW","PASS")</f>
        <v>PASS</v>
      </c>
      <c r="T4866">
        <f t="shared" ref="T4866:T4929" si="690">MAX(0,100-(N4866*5)-IF(O4866="REVIEW",15,0)-IF(P4866="REVIEW",10,0)-IF(Q4866="REVIEW",10,0)-IF(R4866="REVIEW",20,0))</f>
        <v>100</v>
      </c>
      <c r="U4866" t="str">
        <f t="shared" ref="U4866:U4929" si="691">IF(T4866&gt;=90,"Low",IF(T4866&gt;=70,"Medium","High"))</f>
        <v>Low</v>
      </c>
      <c r="V4866" t="str">
        <f t="shared" ref="V4866:V4929" si="692">IF(N4866&gt;0,"Missing required fields",IF(O4866="REVIEW","Invalid provider NPI",IF(P4866="REVIEW","Invalid NDC",IF(Q4866="REVIEW","Store mapping incomplete",IF(R4866="REVIEW","Entity mapping incomplete","Clean")))))</f>
        <v>Clean</v>
      </c>
    </row>
    <row r="4867" spans="1:22" x14ac:dyDescent="0.3">
      <c r="A4867" t="str">
        <f>Raw_Data!A4867</f>
        <v>26084445</v>
      </c>
      <c r="B4867">
        <f>Raw_Data!B4867</f>
        <v>45659</v>
      </c>
      <c r="C4867" t="str">
        <f>Raw_Data!C4867</f>
        <v>CYPROHEPTADINE 4 MG TABLET</v>
      </c>
      <c r="D4867" t="str">
        <f>Raw_Data!D4867</f>
        <v>52817021010</v>
      </c>
      <c r="E4867" t="str">
        <f>Raw_Data!E4867</f>
        <v>BYNE, EDMUND</v>
      </c>
      <c r="F4867" t="str">
        <f>Raw_Data!F4867</f>
        <v>1033186648</v>
      </c>
      <c r="G4867" t="str">
        <f>Raw_Data!H4867</f>
        <v>2</v>
      </c>
      <c r="H4867">
        <f>IFERROR(VLOOKUP(G4867,Store_Map!$A$2:$I$100,3,FALSE),"")</f>
        <v>0</v>
      </c>
      <c r="I4867">
        <f>IFERROR(VLOOKUP(G4867,Store_Map!$A$2:$I$100,4,FALSE),"")</f>
        <v>0</v>
      </c>
      <c r="J4867">
        <f>IFERROR(VLOOKUP(G4867,Store_Map!$A$2:$I$100,5,FALSE),"")</f>
        <v>0</v>
      </c>
      <c r="K4867">
        <f>IFERROR(VLOOKUP(G4867,Store_Map!$A$2:$I$100,6,FALSE),"")</f>
        <v>0</v>
      </c>
      <c r="L4867">
        <f>IFERROR(VLOOKUP(G4867,Store_Map!$A$2:$I$100,7,FALSE),"")</f>
        <v>0</v>
      </c>
      <c r="M4867">
        <f>IFERROR(VLOOKUP(G4867,Store_Map!$A$2:$I$100,8,FALSE),"")</f>
        <v>0</v>
      </c>
      <c r="N4867">
        <f t="shared" si="684"/>
        <v>0</v>
      </c>
      <c r="O4867" t="str">
        <f t="shared" si="685"/>
        <v>PASS</v>
      </c>
      <c r="P4867" t="str">
        <f t="shared" si="686"/>
        <v>PASS</v>
      </c>
      <c r="Q4867" t="str">
        <f t="shared" si="687"/>
        <v>PASS</v>
      </c>
      <c r="R4867" t="str">
        <f t="shared" si="688"/>
        <v>PASS</v>
      </c>
      <c r="S4867" t="str">
        <f t="shared" si="689"/>
        <v>PASS</v>
      </c>
      <c r="T4867">
        <f t="shared" si="690"/>
        <v>100</v>
      </c>
      <c r="U4867" t="str">
        <f t="shared" si="691"/>
        <v>Low</v>
      </c>
      <c r="V4867" t="str">
        <f t="shared" si="692"/>
        <v>Clean</v>
      </c>
    </row>
    <row r="4868" spans="1:22" x14ac:dyDescent="0.3">
      <c r="A4868" t="str">
        <f>Raw_Data!A4868</f>
        <v>26082016</v>
      </c>
      <c r="B4868">
        <f>Raw_Data!B4868</f>
        <v>45659</v>
      </c>
      <c r="C4868" t="str">
        <f>Raw_Data!C4868</f>
        <v>CYCLOBENZAPRINE 10 MG TABLE</v>
      </c>
      <c r="D4868" t="str">
        <f>Raw_Data!D4868</f>
        <v>72888001400</v>
      </c>
      <c r="E4868" t="str">
        <f>Raw_Data!E4868</f>
        <v>FORD, JAMES</v>
      </c>
      <c r="F4868" t="str">
        <f>Raw_Data!F4868</f>
        <v>1033117684</v>
      </c>
      <c r="G4868" t="str">
        <f>Raw_Data!H4868</f>
        <v>2</v>
      </c>
      <c r="H4868">
        <f>IFERROR(VLOOKUP(G4868,Store_Map!$A$2:$I$100,3,FALSE),"")</f>
        <v>0</v>
      </c>
      <c r="I4868">
        <f>IFERROR(VLOOKUP(G4868,Store_Map!$A$2:$I$100,4,FALSE),"")</f>
        <v>0</v>
      </c>
      <c r="J4868">
        <f>IFERROR(VLOOKUP(G4868,Store_Map!$A$2:$I$100,5,FALSE),"")</f>
        <v>0</v>
      </c>
      <c r="K4868">
        <f>IFERROR(VLOOKUP(G4868,Store_Map!$A$2:$I$100,6,FALSE),"")</f>
        <v>0</v>
      </c>
      <c r="L4868">
        <f>IFERROR(VLOOKUP(G4868,Store_Map!$A$2:$I$100,7,FALSE),"")</f>
        <v>0</v>
      </c>
      <c r="M4868">
        <f>IFERROR(VLOOKUP(G4868,Store_Map!$A$2:$I$100,8,FALSE),"")</f>
        <v>0</v>
      </c>
      <c r="N4868">
        <f t="shared" si="684"/>
        <v>0</v>
      </c>
      <c r="O4868" t="str">
        <f t="shared" si="685"/>
        <v>PASS</v>
      </c>
      <c r="P4868" t="str">
        <f t="shared" si="686"/>
        <v>PASS</v>
      </c>
      <c r="Q4868" t="str">
        <f t="shared" si="687"/>
        <v>PASS</v>
      </c>
      <c r="R4868" t="str">
        <f t="shared" si="688"/>
        <v>PASS</v>
      </c>
      <c r="S4868" t="str">
        <f t="shared" si="689"/>
        <v>PASS</v>
      </c>
      <c r="T4868">
        <f t="shared" si="690"/>
        <v>100</v>
      </c>
      <c r="U4868" t="str">
        <f t="shared" si="691"/>
        <v>Low</v>
      </c>
      <c r="V4868" t="str">
        <f t="shared" si="692"/>
        <v>Clean</v>
      </c>
    </row>
    <row r="4869" spans="1:22" x14ac:dyDescent="0.3">
      <c r="A4869" t="str">
        <f>Raw_Data!A4869</f>
        <v>26082015</v>
      </c>
      <c r="B4869">
        <f>Raw_Data!B4869</f>
        <v>45659</v>
      </c>
      <c r="C4869" t="str">
        <f>Raw_Data!C4869</f>
        <v>LOSARTAN POTASSIUM 25 MG TA</v>
      </c>
      <c r="D4869" t="str">
        <f>Raw_Data!D4869</f>
        <v>65862020199</v>
      </c>
      <c r="E4869" t="str">
        <f>Raw_Data!E4869</f>
        <v>FORD, JAMES</v>
      </c>
      <c r="F4869" t="str">
        <f>Raw_Data!F4869</f>
        <v>1033117684</v>
      </c>
      <c r="G4869" t="str">
        <f>Raw_Data!H4869</f>
        <v>2</v>
      </c>
      <c r="H4869">
        <f>IFERROR(VLOOKUP(G4869,Store_Map!$A$2:$I$100,3,FALSE),"")</f>
        <v>0</v>
      </c>
      <c r="I4869">
        <f>IFERROR(VLOOKUP(G4869,Store_Map!$A$2:$I$100,4,FALSE),"")</f>
        <v>0</v>
      </c>
      <c r="J4869">
        <f>IFERROR(VLOOKUP(G4869,Store_Map!$A$2:$I$100,5,FALSE),"")</f>
        <v>0</v>
      </c>
      <c r="K4869">
        <f>IFERROR(VLOOKUP(G4869,Store_Map!$A$2:$I$100,6,FALSE),"")</f>
        <v>0</v>
      </c>
      <c r="L4869">
        <f>IFERROR(VLOOKUP(G4869,Store_Map!$A$2:$I$100,7,FALSE),"")</f>
        <v>0</v>
      </c>
      <c r="M4869">
        <f>IFERROR(VLOOKUP(G4869,Store_Map!$A$2:$I$100,8,FALSE),"")</f>
        <v>0</v>
      </c>
      <c r="N4869">
        <f t="shared" si="684"/>
        <v>0</v>
      </c>
      <c r="O4869" t="str">
        <f t="shared" si="685"/>
        <v>PASS</v>
      </c>
      <c r="P4869" t="str">
        <f t="shared" si="686"/>
        <v>PASS</v>
      </c>
      <c r="Q4869" t="str">
        <f t="shared" si="687"/>
        <v>PASS</v>
      </c>
      <c r="R4869" t="str">
        <f t="shared" si="688"/>
        <v>PASS</v>
      </c>
      <c r="S4869" t="str">
        <f t="shared" si="689"/>
        <v>PASS</v>
      </c>
      <c r="T4869">
        <f t="shared" si="690"/>
        <v>100</v>
      </c>
      <c r="U4869" t="str">
        <f t="shared" si="691"/>
        <v>Low</v>
      </c>
      <c r="V4869" t="str">
        <f t="shared" si="692"/>
        <v>Clean</v>
      </c>
    </row>
    <row r="4870" spans="1:22" x14ac:dyDescent="0.3">
      <c r="A4870" t="str">
        <f>Raw_Data!A4870</f>
        <v>26082014</v>
      </c>
      <c r="B4870">
        <f>Raw_Data!B4870</f>
        <v>45659</v>
      </c>
      <c r="C4870" t="str">
        <f>Raw_Data!C4870</f>
        <v>ATORVASTATIN 80 MG TABLET</v>
      </c>
      <c r="D4870" t="str">
        <f>Raw_Data!D4870</f>
        <v>378395377</v>
      </c>
      <c r="E4870" t="str">
        <f>Raw_Data!E4870</f>
        <v>FORD, JAMES</v>
      </c>
      <c r="F4870" t="str">
        <f>Raw_Data!F4870</f>
        <v>1033117684</v>
      </c>
      <c r="G4870" t="str">
        <f>Raw_Data!H4870</f>
        <v>2</v>
      </c>
      <c r="H4870">
        <f>IFERROR(VLOOKUP(G4870,Store_Map!$A$2:$I$100,3,FALSE),"")</f>
        <v>0</v>
      </c>
      <c r="I4870">
        <f>IFERROR(VLOOKUP(G4870,Store_Map!$A$2:$I$100,4,FALSE),"")</f>
        <v>0</v>
      </c>
      <c r="J4870">
        <f>IFERROR(VLOOKUP(G4870,Store_Map!$A$2:$I$100,5,FALSE),"")</f>
        <v>0</v>
      </c>
      <c r="K4870">
        <f>IFERROR(VLOOKUP(G4870,Store_Map!$A$2:$I$100,6,FALSE),"")</f>
        <v>0</v>
      </c>
      <c r="L4870">
        <f>IFERROR(VLOOKUP(G4870,Store_Map!$A$2:$I$100,7,FALSE),"")</f>
        <v>0</v>
      </c>
      <c r="M4870">
        <f>IFERROR(VLOOKUP(G4870,Store_Map!$A$2:$I$100,8,FALSE),"")</f>
        <v>0</v>
      </c>
      <c r="N4870">
        <f t="shared" si="684"/>
        <v>0</v>
      </c>
      <c r="O4870" t="str">
        <f t="shared" si="685"/>
        <v>PASS</v>
      </c>
      <c r="P4870" t="str">
        <f t="shared" si="686"/>
        <v>REVIEW</v>
      </c>
      <c r="Q4870" t="str">
        <f t="shared" si="687"/>
        <v>PASS</v>
      </c>
      <c r="R4870" t="str">
        <f t="shared" si="688"/>
        <v>PASS</v>
      </c>
      <c r="S4870" t="str">
        <f t="shared" si="689"/>
        <v>REVIEW</v>
      </c>
      <c r="T4870">
        <f t="shared" si="690"/>
        <v>90</v>
      </c>
      <c r="U4870" t="str">
        <f t="shared" si="691"/>
        <v>Low</v>
      </c>
      <c r="V4870" t="str">
        <f t="shared" si="692"/>
        <v>Invalid NDC</v>
      </c>
    </row>
    <row r="4871" spans="1:22" x14ac:dyDescent="0.3">
      <c r="A4871" t="str">
        <f>Raw_Data!A4871</f>
        <v>26084446</v>
      </c>
      <c r="B4871">
        <f>Raw_Data!B4871</f>
        <v>45659</v>
      </c>
      <c r="C4871" t="str">
        <f>Raw_Data!C4871</f>
        <v>GABAPENTIN 100 MG CAPSULE</v>
      </c>
      <c r="D4871" t="str">
        <f>Raw_Data!D4871</f>
        <v>67877022205</v>
      </c>
      <c r="E4871" t="str">
        <f>Raw_Data!E4871</f>
        <v>MACHADO, MARIA</v>
      </c>
      <c r="F4871" t="str">
        <f>Raw_Data!F4871</f>
        <v>1619100302</v>
      </c>
      <c r="G4871" t="str">
        <f>Raw_Data!H4871</f>
        <v>2</v>
      </c>
      <c r="H4871">
        <f>IFERROR(VLOOKUP(G4871,Store_Map!$A$2:$I$100,3,FALSE),"")</f>
        <v>0</v>
      </c>
      <c r="I4871">
        <f>IFERROR(VLOOKUP(G4871,Store_Map!$A$2:$I$100,4,FALSE),"")</f>
        <v>0</v>
      </c>
      <c r="J4871">
        <f>IFERROR(VLOOKUP(G4871,Store_Map!$A$2:$I$100,5,FALSE),"")</f>
        <v>0</v>
      </c>
      <c r="K4871">
        <f>IFERROR(VLOOKUP(G4871,Store_Map!$A$2:$I$100,6,FALSE),"")</f>
        <v>0</v>
      </c>
      <c r="L4871">
        <f>IFERROR(VLOOKUP(G4871,Store_Map!$A$2:$I$100,7,FALSE),"")</f>
        <v>0</v>
      </c>
      <c r="M4871">
        <f>IFERROR(VLOOKUP(G4871,Store_Map!$A$2:$I$100,8,FALSE),"")</f>
        <v>0</v>
      </c>
      <c r="N4871">
        <f t="shared" si="684"/>
        <v>0</v>
      </c>
      <c r="O4871" t="str">
        <f t="shared" si="685"/>
        <v>PASS</v>
      </c>
      <c r="P4871" t="str">
        <f t="shared" si="686"/>
        <v>PASS</v>
      </c>
      <c r="Q4871" t="str">
        <f t="shared" si="687"/>
        <v>PASS</v>
      </c>
      <c r="R4871" t="str">
        <f t="shared" si="688"/>
        <v>PASS</v>
      </c>
      <c r="S4871" t="str">
        <f t="shared" si="689"/>
        <v>PASS</v>
      </c>
      <c r="T4871">
        <f t="shared" si="690"/>
        <v>100</v>
      </c>
      <c r="U4871" t="str">
        <f t="shared" si="691"/>
        <v>Low</v>
      </c>
      <c r="V4871" t="str">
        <f t="shared" si="692"/>
        <v>Clean</v>
      </c>
    </row>
    <row r="4872" spans="1:22" x14ac:dyDescent="0.3">
      <c r="A4872" t="str">
        <f>Raw_Data!A4872</f>
        <v>26082013</v>
      </c>
      <c r="B4872">
        <f>Raw_Data!B4872</f>
        <v>45659</v>
      </c>
      <c r="C4872" t="str">
        <f>Raw_Data!C4872</f>
        <v>METOPROLOL SUCC ER 25 MG TA</v>
      </c>
      <c r="D4872" t="str">
        <f>Raw_Data!D4872</f>
        <v>55111046601</v>
      </c>
      <c r="E4872" t="str">
        <f>Raw_Data!E4872</f>
        <v>FORD, JAMES</v>
      </c>
      <c r="F4872" t="str">
        <f>Raw_Data!F4872</f>
        <v>1033117684</v>
      </c>
      <c r="G4872" t="str">
        <f>Raw_Data!H4872</f>
        <v>2</v>
      </c>
      <c r="H4872">
        <f>IFERROR(VLOOKUP(G4872,Store_Map!$A$2:$I$100,3,FALSE),"")</f>
        <v>0</v>
      </c>
      <c r="I4872">
        <f>IFERROR(VLOOKUP(G4872,Store_Map!$A$2:$I$100,4,FALSE),"")</f>
        <v>0</v>
      </c>
      <c r="J4872">
        <f>IFERROR(VLOOKUP(G4872,Store_Map!$A$2:$I$100,5,FALSE),"")</f>
        <v>0</v>
      </c>
      <c r="K4872">
        <f>IFERROR(VLOOKUP(G4872,Store_Map!$A$2:$I$100,6,FALSE),"")</f>
        <v>0</v>
      </c>
      <c r="L4872">
        <f>IFERROR(VLOOKUP(G4872,Store_Map!$A$2:$I$100,7,FALSE),"")</f>
        <v>0</v>
      </c>
      <c r="M4872">
        <f>IFERROR(VLOOKUP(G4872,Store_Map!$A$2:$I$100,8,FALSE),"")</f>
        <v>0</v>
      </c>
      <c r="N4872">
        <f t="shared" si="684"/>
        <v>0</v>
      </c>
      <c r="O4872" t="str">
        <f t="shared" si="685"/>
        <v>PASS</v>
      </c>
      <c r="P4872" t="str">
        <f t="shared" si="686"/>
        <v>PASS</v>
      </c>
      <c r="Q4872" t="str">
        <f t="shared" si="687"/>
        <v>PASS</v>
      </c>
      <c r="R4872" t="str">
        <f t="shared" si="688"/>
        <v>PASS</v>
      </c>
      <c r="S4872" t="str">
        <f t="shared" si="689"/>
        <v>PASS</v>
      </c>
      <c r="T4872">
        <f t="shared" si="690"/>
        <v>100</v>
      </c>
      <c r="U4872" t="str">
        <f t="shared" si="691"/>
        <v>Low</v>
      </c>
      <c r="V4872" t="str">
        <f t="shared" si="692"/>
        <v>Clean</v>
      </c>
    </row>
    <row r="4873" spans="1:22" x14ac:dyDescent="0.3">
      <c r="A4873" t="str">
        <f>Raw_Data!A4873</f>
        <v>26082012</v>
      </c>
      <c r="B4873">
        <f>Raw_Data!B4873</f>
        <v>45659</v>
      </c>
      <c r="C4873" t="str">
        <f>Raw_Data!C4873</f>
        <v>HYDROCHLOROTHIAZIDE 12.5 MG</v>
      </c>
      <c r="D4873" t="str">
        <f>Raw_Data!D4873</f>
        <v>69315015510</v>
      </c>
      <c r="E4873" t="str">
        <f>Raw_Data!E4873</f>
        <v>FORD, JAMES</v>
      </c>
      <c r="F4873" t="str">
        <f>Raw_Data!F4873</f>
        <v>1033117684</v>
      </c>
      <c r="G4873" t="str">
        <f>Raw_Data!H4873</f>
        <v>2</v>
      </c>
      <c r="H4873">
        <f>IFERROR(VLOOKUP(G4873,Store_Map!$A$2:$I$100,3,FALSE),"")</f>
        <v>0</v>
      </c>
      <c r="I4873">
        <f>IFERROR(VLOOKUP(G4873,Store_Map!$A$2:$I$100,4,FALSE),"")</f>
        <v>0</v>
      </c>
      <c r="J4873">
        <f>IFERROR(VLOOKUP(G4873,Store_Map!$A$2:$I$100,5,FALSE),"")</f>
        <v>0</v>
      </c>
      <c r="K4873">
        <f>IFERROR(VLOOKUP(G4873,Store_Map!$A$2:$I$100,6,FALSE),"")</f>
        <v>0</v>
      </c>
      <c r="L4873">
        <f>IFERROR(VLOOKUP(G4873,Store_Map!$A$2:$I$100,7,FALSE),"")</f>
        <v>0</v>
      </c>
      <c r="M4873">
        <f>IFERROR(VLOOKUP(G4873,Store_Map!$A$2:$I$100,8,FALSE),"")</f>
        <v>0</v>
      </c>
      <c r="N4873">
        <f t="shared" si="684"/>
        <v>0</v>
      </c>
      <c r="O4873" t="str">
        <f t="shared" si="685"/>
        <v>PASS</v>
      </c>
      <c r="P4873" t="str">
        <f t="shared" si="686"/>
        <v>PASS</v>
      </c>
      <c r="Q4873" t="str">
        <f t="shared" si="687"/>
        <v>PASS</v>
      </c>
      <c r="R4873" t="str">
        <f t="shared" si="688"/>
        <v>PASS</v>
      </c>
      <c r="S4873" t="str">
        <f t="shared" si="689"/>
        <v>PASS</v>
      </c>
      <c r="T4873">
        <f t="shared" si="690"/>
        <v>100</v>
      </c>
      <c r="U4873" t="str">
        <f t="shared" si="691"/>
        <v>Low</v>
      </c>
      <c r="V4873" t="str">
        <f t="shared" si="692"/>
        <v>Clean</v>
      </c>
    </row>
    <row r="4874" spans="1:22" x14ac:dyDescent="0.3">
      <c r="A4874" t="str">
        <f>Raw_Data!A4874</f>
        <v>26079885</v>
      </c>
      <c r="B4874">
        <f>Raw_Data!B4874</f>
        <v>45659</v>
      </c>
      <c r="C4874" t="str">
        <f>Raw_Data!C4874</f>
        <v>METFORMIN HCL 500 MG TABLET</v>
      </c>
      <c r="D4874" t="str">
        <f>Raw_Data!D4874</f>
        <v>65862000899</v>
      </c>
      <c r="E4874" t="str">
        <f>Raw_Data!E4874</f>
        <v>FORD, JAMES</v>
      </c>
      <c r="F4874" t="str">
        <f>Raw_Data!F4874</f>
        <v>1033117684</v>
      </c>
      <c r="G4874" t="str">
        <f>Raw_Data!H4874</f>
        <v>2</v>
      </c>
      <c r="H4874">
        <f>IFERROR(VLOOKUP(G4874,Store_Map!$A$2:$I$100,3,FALSE),"")</f>
        <v>0</v>
      </c>
      <c r="I4874">
        <f>IFERROR(VLOOKUP(G4874,Store_Map!$A$2:$I$100,4,FALSE),"")</f>
        <v>0</v>
      </c>
      <c r="J4874">
        <f>IFERROR(VLOOKUP(G4874,Store_Map!$A$2:$I$100,5,FALSE),"")</f>
        <v>0</v>
      </c>
      <c r="K4874">
        <f>IFERROR(VLOOKUP(G4874,Store_Map!$A$2:$I$100,6,FALSE),"")</f>
        <v>0</v>
      </c>
      <c r="L4874">
        <f>IFERROR(VLOOKUP(G4874,Store_Map!$A$2:$I$100,7,FALSE),"")</f>
        <v>0</v>
      </c>
      <c r="M4874">
        <f>IFERROR(VLOOKUP(G4874,Store_Map!$A$2:$I$100,8,FALSE),"")</f>
        <v>0</v>
      </c>
      <c r="N4874">
        <f t="shared" si="684"/>
        <v>0</v>
      </c>
      <c r="O4874" t="str">
        <f t="shared" si="685"/>
        <v>PASS</v>
      </c>
      <c r="P4874" t="str">
        <f t="shared" si="686"/>
        <v>PASS</v>
      </c>
      <c r="Q4874" t="str">
        <f t="shared" si="687"/>
        <v>PASS</v>
      </c>
      <c r="R4874" t="str">
        <f t="shared" si="688"/>
        <v>PASS</v>
      </c>
      <c r="S4874" t="str">
        <f t="shared" si="689"/>
        <v>PASS</v>
      </c>
      <c r="T4874">
        <f t="shared" si="690"/>
        <v>100</v>
      </c>
      <c r="U4874" t="str">
        <f t="shared" si="691"/>
        <v>Low</v>
      </c>
      <c r="V4874" t="str">
        <f t="shared" si="692"/>
        <v>Clean</v>
      </c>
    </row>
    <row r="4875" spans="1:22" x14ac:dyDescent="0.3">
      <c r="A4875" t="str">
        <f>Raw_Data!A4875</f>
        <v>26078206</v>
      </c>
      <c r="B4875">
        <f>Raw_Data!B4875</f>
        <v>45659</v>
      </c>
      <c r="C4875" t="str">
        <f>Raw_Data!C4875</f>
        <v>GABAPENTIN 100 MG CAPSULE</v>
      </c>
      <c r="D4875" t="str">
        <f>Raw_Data!D4875</f>
        <v>67877022205</v>
      </c>
      <c r="E4875" t="str">
        <f>Raw_Data!E4875</f>
        <v>FORD, JAMES</v>
      </c>
      <c r="F4875" t="str">
        <f>Raw_Data!F4875</f>
        <v>1033117684</v>
      </c>
      <c r="G4875" t="str">
        <f>Raw_Data!H4875</f>
        <v>2</v>
      </c>
      <c r="H4875">
        <f>IFERROR(VLOOKUP(G4875,Store_Map!$A$2:$I$100,3,FALSE),"")</f>
        <v>0</v>
      </c>
      <c r="I4875">
        <f>IFERROR(VLOOKUP(G4875,Store_Map!$A$2:$I$100,4,FALSE),"")</f>
        <v>0</v>
      </c>
      <c r="J4875">
        <f>IFERROR(VLOOKUP(G4875,Store_Map!$A$2:$I$100,5,FALSE),"")</f>
        <v>0</v>
      </c>
      <c r="K4875">
        <f>IFERROR(VLOOKUP(G4875,Store_Map!$A$2:$I$100,6,FALSE),"")</f>
        <v>0</v>
      </c>
      <c r="L4875">
        <f>IFERROR(VLOOKUP(G4875,Store_Map!$A$2:$I$100,7,FALSE),"")</f>
        <v>0</v>
      </c>
      <c r="M4875">
        <f>IFERROR(VLOOKUP(G4875,Store_Map!$A$2:$I$100,8,FALSE),"")</f>
        <v>0</v>
      </c>
      <c r="N4875">
        <f t="shared" si="684"/>
        <v>0</v>
      </c>
      <c r="O4875" t="str">
        <f t="shared" si="685"/>
        <v>PASS</v>
      </c>
      <c r="P4875" t="str">
        <f t="shared" si="686"/>
        <v>PASS</v>
      </c>
      <c r="Q4875" t="str">
        <f t="shared" si="687"/>
        <v>PASS</v>
      </c>
      <c r="R4875" t="str">
        <f t="shared" si="688"/>
        <v>PASS</v>
      </c>
      <c r="S4875" t="str">
        <f t="shared" si="689"/>
        <v>PASS</v>
      </c>
      <c r="T4875">
        <f t="shared" si="690"/>
        <v>100</v>
      </c>
      <c r="U4875" t="str">
        <f t="shared" si="691"/>
        <v>Low</v>
      </c>
      <c r="V4875" t="str">
        <f t="shared" si="692"/>
        <v>Clean</v>
      </c>
    </row>
    <row r="4876" spans="1:22" x14ac:dyDescent="0.3">
      <c r="A4876" t="str">
        <f>Raw_Data!A4876</f>
        <v>26084447</v>
      </c>
      <c r="B4876">
        <f>Raw_Data!B4876</f>
        <v>45659</v>
      </c>
      <c r="C4876" t="str">
        <f>Raw_Data!C4876</f>
        <v>FEROSUL 325 MG TABLET</v>
      </c>
      <c r="D4876" t="str">
        <f>Raw_Data!D4876</f>
        <v>904759180</v>
      </c>
      <c r="E4876" t="str">
        <f>Raw_Data!E4876</f>
        <v>FORD, JAMES</v>
      </c>
      <c r="F4876" t="str">
        <f>Raw_Data!F4876</f>
        <v>1033117684</v>
      </c>
      <c r="G4876" t="str">
        <f>Raw_Data!H4876</f>
        <v>2</v>
      </c>
      <c r="H4876">
        <f>IFERROR(VLOOKUP(G4876,Store_Map!$A$2:$I$100,3,FALSE),"")</f>
        <v>0</v>
      </c>
      <c r="I4876">
        <f>IFERROR(VLOOKUP(G4876,Store_Map!$A$2:$I$100,4,FALSE),"")</f>
        <v>0</v>
      </c>
      <c r="J4876">
        <f>IFERROR(VLOOKUP(G4876,Store_Map!$A$2:$I$100,5,FALSE),"")</f>
        <v>0</v>
      </c>
      <c r="K4876">
        <f>IFERROR(VLOOKUP(G4876,Store_Map!$A$2:$I$100,6,FALSE),"")</f>
        <v>0</v>
      </c>
      <c r="L4876">
        <f>IFERROR(VLOOKUP(G4876,Store_Map!$A$2:$I$100,7,FALSE),"")</f>
        <v>0</v>
      </c>
      <c r="M4876">
        <f>IFERROR(VLOOKUP(G4876,Store_Map!$A$2:$I$100,8,FALSE),"")</f>
        <v>0</v>
      </c>
      <c r="N4876">
        <f t="shared" si="684"/>
        <v>0</v>
      </c>
      <c r="O4876" t="str">
        <f t="shared" si="685"/>
        <v>PASS</v>
      </c>
      <c r="P4876" t="str">
        <f t="shared" si="686"/>
        <v>REVIEW</v>
      </c>
      <c r="Q4876" t="str">
        <f t="shared" si="687"/>
        <v>PASS</v>
      </c>
      <c r="R4876" t="str">
        <f t="shared" si="688"/>
        <v>PASS</v>
      </c>
      <c r="S4876" t="str">
        <f t="shared" si="689"/>
        <v>REVIEW</v>
      </c>
      <c r="T4876">
        <f t="shared" si="690"/>
        <v>90</v>
      </c>
      <c r="U4876" t="str">
        <f t="shared" si="691"/>
        <v>Low</v>
      </c>
      <c r="V4876" t="str">
        <f t="shared" si="692"/>
        <v>Invalid NDC</v>
      </c>
    </row>
    <row r="4877" spans="1:22" x14ac:dyDescent="0.3">
      <c r="A4877" t="str">
        <f>Raw_Data!A4877</f>
        <v>26084448</v>
      </c>
      <c r="B4877">
        <f>Raw_Data!B4877</f>
        <v>45659</v>
      </c>
      <c r="C4877" t="str">
        <f>Raw_Data!C4877</f>
        <v>VITAMIN D2 1.25MG(50,000 UN</v>
      </c>
      <c r="D4877" t="str">
        <f>Raw_Data!D4877</f>
        <v>64380073706</v>
      </c>
      <c r="E4877" t="str">
        <f>Raw_Data!E4877</f>
        <v>FORD, JAMES</v>
      </c>
      <c r="F4877" t="str">
        <f>Raw_Data!F4877</f>
        <v>1033117684</v>
      </c>
      <c r="G4877" t="str">
        <f>Raw_Data!H4877</f>
        <v>2</v>
      </c>
      <c r="H4877">
        <f>IFERROR(VLOOKUP(G4877,Store_Map!$A$2:$I$100,3,FALSE),"")</f>
        <v>0</v>
      </c>
      <c r="I4877">
        <f>IFERROR(VLOOKUP(G4877,Store_Map!$A$2:$I$100,4,FALSE),"")</f>
        <v>0</v>
      </c>
      <c r="J4877">
        <f>IFERROR(VLOOKUP(G4877,Store_Map!$A$2:$I$100,5,FALSE),"")</f>
        <v>0</v>
      </c>
      <c r="K4877">
        <f>IFERROR(VLOOKUP(G4877,Store_Map!$A$2:$I$100,6,FALSE),"")</f>
        <v>0</v>
      </c>
      <c r="L4877">
        <f>IFERROR(VLOOKUP(G4877,Store_Map!$A$2:$I$100,7,FALSE),"")</f>
        <v>0</v>
      </c>
      <c r="M4877">
        <f>IFERROR(VLOOKUP(G4877,Store_Map!$A$2:$I$100,8,FALSE),"")</f>
        <v>0</v>
      </c>
      <c r="N4877">
        <f t="shared" si="684"/>
        <v>0</v>
      </c>
      <c r="O4877" t="str">
        <f t="shared" si="685"/>
        <v>PASS</v>
      </c>
      <c r="P4877" t="str">
        <f t="shared" si="686"/>
        <v>PASS</v>
      </c>
      <c r="Q4877" t="str">
        <f t="shared" si="687"/>
        <v>PASS</v>
      </c>
      <c r="R4877" t="str">
        <f t="shared" si="688"/>
        <v>PASS</v>
      </c>
      <c r="S4877" t="str">
        <f t="shared" si="689"/>
        <v>PASS</v>
      </c>
      <c r="T4877">
        <f t="shared" si="690"/>
        <v>100</v>
      </c>
      <c r="U4877" t="str">
        <f t="shared" si="691"/>
        <v>Low</v>
      </c>
      <c r="V4877" t="str">
        <f t="shared" si="692"/>
        <v>Clean</v>
      </c>
    </row>
    <row r="4878" spans="1:22" x14ac:dyDescent="0.3">
      <c r="A4878" t="str">
        <f>Raw_Data!A4878</f>
        <v>26084449</v>
      </c>
      <c r="B4878">
        <f>Raw_Data!B4878</f>
        <v>45659</v>
      </c>
      <c r="C4878" t="str">
        <f>Raw_Data!C4878</f>
        <v>AZITHROMYCIN 250 MG TABLET</v>
      </c>
      <c r="D4878" t="str">
        <f>Raw_Data!D4878</f>
        <v>50111078751</v>
      </c>
      <c r="E4878" t="str">
        <f>Raw_Data!E4878</f>
        <v>FORD, JAMES</v>
      </c>
      <c r="F4878" t="str">
        <f>Raw_Data!F4878</f>
        <v>1033117684</v>
      </c>
      <c r="G4878" t="str">
        <f>Raw_Data!H4878</f>
        <v>2</v>
      </c>
      <c r="H4878">
        <f>IFERROR(VLOOKUP(G4878,Store_Map!$A$2:$I$100,3,FALSE),"")</f>
        <v>0</v>
      </c>
      <c r="I4878">
        <f>IFERROR(VLOOKUP(G4878,Store_Map!$A$2:$I$100,4,FALSE),"")</f>
        <v>0</v>
      </c>
      <c r="J4878">
        <f>IFERROR(VLOOKUP(G4878,Store_Map!$A$2:$I$100,5,FALSE),"")</f>
        <v>0</v>
      </c>
      <c r="K4878">
        <f>IFERROR(VLOOKUP(G4878,Store_Map!$A$2:$I$100,6,FALSE),"")</f>
        <v>0</v>
      </c>
      <c r="L4878">
        <f>IFERROR(VLOOKUP(G4878,Store_Map!$A$2:$I$100,7,FALSE),"")</f>
        <v>0</v>
      </c>
      <c r="M4878">
        <f>IFERROR(VLOOKUP(G4878,Store_Map!$A$2:$I$100,8,FALSE),"")</f>
        <v>0</v>
      </c>
      <c r="N4878">
        <f t="shared" si="684"/>
        <v>0</v>
      </c>
      <c r="O4878" t="str">
        <f t="shared" si="685"/>
        <v>PASS</v>
      </c>
      <c r="P4878" t="str">
        <f t="shared" si="686"/>
        <v>PASS</v>
      </c>
      <c r="Q4878" t="str">
        <f t="shared" si="687"/>
        <v>PASS</v>
      </c>
      <c r="R4878" t="str">
        <f t="shared" si="688"/>
        <v>PASS</v>
      </c>
      <c r="S4878" t="str">
        <f t="shared" si="689"/>
        <v>PASS</v>
      </c>
      <c r="T4878">
        <f t="shared" si="690"/>
        <v>100</v>
      </c>
      <c r="U4878" t="str">
        <f t="shared" si="691"/>
        <v>Low</v>
      </c>
      <c r="V4878" t="str">
        <f t="shared" si="692"/>
        <v>Clean</v>
      </c>
    </row>
    <row r="4879" spans="1:22" x14ac:dyDescent="0.3">
      <c r="A4879" t="str">
        <f>Raw_Data!A4879</f>
        <v>26084450</v>
      </c>
      <c r="B4879">
        <f>Raw_Data!B4879</f>
        <v>45659</v>
      </c>
      <c r="C4879" t="str">
        <f>Raw_Data!C4879</f>
        <v>PROMETHAZINE-DM 6.25-15 MG/</v>
      </c>
      <c r="D4879" t="str">
        <f>Raw_Data!D4879</f>
        <v>70436015542</v>
      </c>
      <c r="E4879" t="str">
        <f>Raw_Data!E4879</f>
        <v>FORD, JAMES</v>
      </c>
      <c r="F4879" t="str">
        <f>Raw_Data!F4879</f>
        <v>1033117684</v>
      </c>
      <c r="G4879" t="str">
        <f>Raw_Data!H4879</f>
        <v>2</v>
      </c>
      <c r="H4879">
        <f>IFERROR(VLOOKUP(G4879,Store_Map!$A$2:$I$100,3,FALSE),"")</f>
        <v>0</v>
      </c>
      <c r="I4879">
        <f>IFERROR(VLOOKUP(G4879,Store_Map!$A$2:$I$100,4,FALSE),"")</f>
        <v>0</v>
      </c>
      <c r="J4879">
        <f>IFERROR(VLOOKUP(G4879,Store_Map!$A$2:$I$100,5,FALSE),"")</f>
        <v>0</v>
      </c>
      <c r="K4879">
        <f>IFERROR(VLOOKUP(G4879,Store_Map!$A$2:$I$100,6,FALSE),"")</f>
        <v>0</v>
      </c>
      <c r="L4879">
        <f>IFERROR(VLOOKUP(G4879,Store_Map!$A$2:$I$100,7,FALSE),"")</f>
        <v>0</v>
      </c>
      <c r="M4879">
        <f>IFERROR(VLOOKUP(G4879,Store_Map!$A$2:$I$100,8,FALSE),"")</f>
        <v>0</v>
      </c>
      <c r="N4879">
        <f t="shared" si="684"/>
        <v>0</v>
      </c>
      <c r="O4879" t="str">
        <f t="shared" si="685"/>
        <v>PASS</v>
      </c>
      <c r="P4879" t="str">
        <f t="shared" si="686"/>
        <v>PASS</v>
      </c>
      <c r="Q4879" t="str">
        <f t="shared" si="687"/>
        <v>PASS</v>
      </c>
      <c r="R4879" t="str">
        <f t="shared" si="688"/>
        <v>PASS</v>
      </c>
      <c r="S4879" t="str">
        <f t="shared" si="689"/>
        <v>PASS</v>
      </c>
      <c r="T4879">
        <f t="shared" si="690"/>
        <v>100</v>
      </c>
      <c r="U4879" t="str">
        <f t="shared" si="691"/>
        <v>Low</v>
      </c>
      <c r="V4879" t="str">
        <f t="shared" si="692"/>
        <v>Clean</v>
      </c>
    </row>
    <row r="4880" spans="1:22" x14ac:dyDescent="0.3">
      <c r="A4880" t="str">
        <f>Raw_Data!A4880</f>
        <v>26084451</v>
      </c>
      <c r="B4880">
        <f>Raw_Data!B4880</f>
        <v>45659</v>
      </c>
      <c r="C4880" t="str">
        <f>Raw_Data!C4880</f>
        <v>AMLODIPINE BESYLATE 10 MG T</v>
      </c>
      <c r="D4880" t="str">
        <f>Raw_Data!D4880</f>
        <v>69097012815</v>
      </c>
      <c r="E4880" t="str">
        <f>Raw_Data!E4880</f>
        <v>BYNE, EDMUND</v>
      </c>
      <c r="F4880" t="str">
        <f>Raw_Data!F4880</f>
        <v>1033186648</v>
      </c>
      <c r="G4880" t="str">
        <f>Raw_Data!H4880</f>
        <v>2</v>
      </c>
      <c r="H4880">
        <f>IFERROR(VLOOKUP(G4880,Store_Map!$A$2:$I$100,3,FALSE),"")</f>
        <v>0</v>
      </c>
      <c r="I4880">
        <f>IFERROR(VLOOKUP(G4880,Store_Map!$A$2:$I$100,4,FALSE),"")</f>
        <v>0</v>
      </c>
      <c r="J4880">
        <f>IFERROR(VLOOKUP(G4880,Store_Map!$A$2:$I$100,5,FALSE),"")</f>
        <v>0</v>
      </c>
      <c r="K4880">
        <f>IFERROR(VLOOKUP(G4880,Store_Map!$A$2:$I$100,6,FALSE),"")</f>
        <v>0</v>
      </c>
      <c r="L4880">
        <f>IFERROR(VLOOKUP(G4880,Store_Map!$A$2:$I$100,7,FALSE),"")</f>
        <v>0</v>
      </c>
      <c r="M4880">
        <f>IFERROR(VLOOKUP(G4880,Store_Map!$A$2:$I$100,8,FALSE),"")</f>
        <v>0</v>
      </c>
      <c r="N4880">
        <f t="shared" si="684"/>
        <v>0</v>
      </c>
      <c r="O4880" t="str">
        <f t="shared" si="685"/>
        <v>PASS</v>
      </c>
      <c r="P4880" t="str">
        <f t="shared" si="686"/>
        <v>PASS</v>
      </c>
      <c r="Q4880" t="str">
        <f t="shared" si="687"/>
        <v>PASS</v>
      </c>
      <c r="R4880" t="str">
        <f t="shared" si="688"/>
        <v>PASS</v>
      </c>
      <c r="S4880" t="str">
        <f t="shared" si="689"/>
        <v>PASS</v>
      </c>
      <c r="T4880">
        <f t="shared" si="690"/>
        <v>100</v>
      </c>
      <c r="U4880" t="str">
        <f t="shared" si="691"/>
        <v>Low</v>
      </c>
      <c r="V4880" t="str">
        <f t="shared" si="692"/>
        <v>Clean</v>
      </c>
    </row>
    <row r="4881" spans="1:22" x14ac:dyDescent="0.3">
      <c r="A4881" t="str">
        <f>Raw_Data!A4881</f>
        <v>26084452</v>
      </c>
      <c r="B4881">
        <f>Raw_Data!B4881</f>
        <v>45659</v>
      </c>
      <c r="C4881" t="str">
        <f>Raw_Data!C4881</f>
        <v>HYDROCHLOROTHIAZIDE 25 MG T</v>
      </c>
      <c r="D4881" t="str">
        <f>Raw_Data!D4881</f>
        <v>23155000810</v>
      </c>
      <c r="E4881" t="str">
        <f>Raw_Data!E4881</f>
        <v>BYNE, EDMUND</v>
      </c>
      <c r="F4881" t="str">
        <f>Raw_Data!F4881</f>
        <v>1033186648</v>
      </c>
      <c r="G4881" t="str">
        <f>Raw_Data!H4881</f>
        <v>2</v>
      </c>
      <c r="H4881">
        <f>IFERROR(VLOOKUP(G4881,Store_Map!$A$2:$I$100,3,FALSE),"")</f>
        <v>0</v>
      </c>
      <c r="I4881">
        <f>IFERROR(VLOOKUP(G4881,Store_Map!$A$2:$I$100,4,FALSE),"")</f>
        <v>0</v>
      </c>
      <c r="J4881">
        <f>IFERROR(VLOOKUP(G4881,Store_Map!$A$2:$I$100,5,FALSE),"")</f>
        <v>0</v>
      </c>
      <c r="K4881">
        <f>IFERROR(VLOOKUP(G4881,Store_Map!$A$2:$I$100,6,FALSE),"")</f>
        <v>0</v>
      </c>
      <c r="L4881">
        <f>IFERROR(VLOOKUP(G4881,Store_Map!$A$2:$I$100,7,FALSE),"")</f>
        <v>0</v>
      </c>
      <c r="M4881">
        <f>IFERROR(VLOOKUP(G4881,Store_Map!$A$2:$I$100,8,FALSE),"")</f>
        <v>0</v>
      </c>
      <c r="N4881">
        <f t="shared" si="684"/>
        <v>0</v>
      </c>
      <c r="O4881" t="str">
        <f t="shared" si="685"/>
        <v>PASS</v>
      </c>
      <c r="P4881" t="str">
        <f t="shared" si="686"/>
        <v>PASS</v>
      </c>
      <c r="Q4881" t="str">
        <f t="shared" si="687"/>
        <v>PASS</v>
      </c>
      <c r="R4881" t="str">
        <f t="shared" si="688"/>
        <v>PASS</v>
      </c>
      <c r="S4881" t="str">
        <f t="shared" si="689"/>
        <v>PASS</v>
      </c>
      <c r="T4881">
        <f t="shared" si="690"/>
        <v>100</v>
      </c>
      <c r="U4881" t="str">
        <f t="shared" si="691"/>
        <v>Low</v>
      </c>
      <c r="V4881" t="str">
        <f t="shared" si="692"/>
        <v>Clean</v>
      </c>
    </row>
    <row r="4882" spans="1:22" x14ac:dyDescent="0.3">
      <c r="A4882" t="str">
        <f>Raw_Data!A4882</f>
        <v>26084453</v>
      </c>
      <c r="B4882">
        <f>Raw_Data!B4882</f>
        <v>45659</v>
      </c>
      <c r="C4882" t="str">
        <f>Raw_Data!C4882</f>
        <v>ALBUTEROL HFA 90 MCG INHALE</v>
      </c>
      <c r="D4882" t="str">
        <f>Raw_Data!D4882</f>
        <v>66993001968</v>
      </c>
      <c r="E4882" t="str">
        <f>Raw_Data!E4882</f>
        <v>BYNE, EDMUND</v>
      </c>
      <c r="F4882" t="str">
        <f>Raw_Data!F4882</f>
        <v>1033186648</v>
      </c>
      <c r="G4882" t="str">
        <f>Raw_Data!H4882</f>
        <v>2</v>
      </c>
      <c r="H4882">
        <f>IFERROR(VLOOKUP(G4882,Store_Map!$A$2:$I$100,3,FALSE),"")</f>
        <v>0</v>
      </c>
      <c r="I4882">
        <f>IFERROR(VLOOKUP(G4882,Store_Map!$A$2:$I$100,4,FALSE),"")</f>
        <v>0</v>
      </c>
      <c r="J4882">
        <f>IFERROR(VLOOKUP(G4882,Store_Map!$A$2:$I$100,5,FALSE),"")</f>
        <v>0</v>
      </c>
      <c r="K4882">
        <f>IFERROR(VLOOKUP(G4882,Store_Map!$A$2:$I$100,6,FALSE),"")</f>
        <v>0</v>
      </c>
      <c r="L4882">
        <f>IFERROR(VLOOKUP(G4882,Store_Map!$A$2:$I$100,7,FALSE),"")</f>
        <v>0</v>
      </c>
      <c r="M4882">
        <f>IFERROR(VLOOKUP(G4882,Store_Map!$A$2:$I$100,8,FALSE),"")</f>
        <v>0</v>
      </c>
      <c r="N4882">
        <f t="shared" si="684"/>
        <v>0</v>
      </c>
      <c r="O4882" t="str">
        <f t="shared" si="685"/>
        <v>PASS</v>
      </c>
      <c r="P4882" t="str">
        <f t="shared" si="686"/>
        <v>PASS</v>
      </c>
      <c r="Q4882" t="str">
        <f t="shared" si="687"/>
        <v>PASS</v>
      </c>
      <c r="R4882" t="str">
        <f t="shared" si="688"/>
        <v>PASS</v>
      </c>
      <c r="S4882" t="str">
        <f t="shared" si="689"/>
        <v>PASS</v>
      </c>
      <c r="T4882">
        <f t="shared" si="690"/>
        <v>100</v>
      </c>
      <c r="U4882" t="str">
        <f t="shared" si="691"/>
        <v>Low</v>
      </c>
      <c r="V4882" t="str">
        <f t="shared" si="692"/>
        <v>Clean</v>
      </c>
    </row>
    <row r="4883" spans="1:22" x14ac:dyDescent="0.3">
      <c r="A4883" t="str">
        <f>Raw_Data!A4883</f>
        <v>26084454</v>
      </c>
      <c r="B4883">
        <f>Raw_Data!B4883</f>
        <v>45659</v>
      </c>
      <c r="C4883" t="str">
        <f>Raw_Data!C4883</f>
        <v>ATORVASTATIN 40 MG TABLET</v>
      </c>
      <c r="D4883" t="str">
        <f>Raw_Data!D4883</f>
        <v>378395205</v>
      </c>
      <c r="E4883" t="str">
        <f>Raw_Data!E4883</f>
        <v>BYNE, EDMUND</v>
      </c>
      <c r="F4883" t="str">
        <f>Raw_Data!F4883</f>
        <v>1033186648</v>
      </c>
      <c r="G4883" t="str">
        <f>Raw_Data!H4883</f>
        <v>2</v>
      </c>
      <c r="H4883">
        <f>IFERROR(VLOOKUP(G4883,Store_Map!$A$2:$I$100,3,FALSE),"")</f>
        <v>0</v>
      </c>
      <c r="I4883">
        <f>IFERROR(VLOOKUP(G4883,Store_Map!$A$2:$I$100,4,FALSE),"")</f>
        <v>0</v>
      </c>
      <c r="J4883">
        <f>IFERROR(VLOOKUP(G4883,Store_Map!$A$2:$I$100,5,FALSE),"")</f>
        <v>0</v>
      </c>
      <c r="K4883">
        <f>IFERROR(VLOOKUP(G4883,Store_Map!$A$2:$I$100,6,FALSE),"")</f>
        <v>0</v>
      </c>
      <c r="L4883">
        <f>IFERROR(VLOOKUP(G4883,Store_Map!$A$2:$I$100,7,FALSE),"")</f>
        <v>0</v>
      </c>
      <c r="M4883">
        <f>IFERROR(VLOOKUP(G4883,Store_Map!$A$2:$I$100,8,FALSE),"")</f>
        <v>0</v>
      </c>
      <c r="N4883">
        <f t="shared" si="684"/>
        <v>0</v>
      </c>
      <c r="O4883" t="str">
        <f t="shared" si="685"/>
        <v>PASS</v>
      </c>
      <c r="P4883" t="str">
        <f t="shared" si="686"/>
        <v>REVIEW</v>
      </c>
      <c r="Q4883" t="str">
        <f t="shared" si="687"/>
        <v>PASS</v>
      </c>
      <c r="R4883" t="str">
        <f t="shared" si="688"/>
        <v>PASS</v>
      </c>
      <c r="S4883" t="str">
        <f t="shared" si="689"/>
        <v>REVIEW</v>
      </c>
      <c r="T4883">
        <f t="shared" si="690"/>
        <v>90</v>
      </c>
      <c r="U4883" t="str">
        <f t="shared" si="691"/>
        <v>Low</v>
      </c>
      <c r="V4883" t="str">
        <f t="shared" si="692"/>
        <v>Invalid NDC</v>
      </c>
    </row>
    <row r="4884" spans="1:22" x14ac:dyDescent="0.3">
      <c r="A4884" t="str">
        <f>Raw_Data!A4884</f>
        <v>26084455</v>
      </c>
      <c r="B4884">
        <f>Raw_Data!B4884</f>
        <v>45659</v>
      </c>
      <c r="C4884" t="str">
        <f>Raw_Data!C4884</f>
        <v>GABAPENTIN 300 MG CAPSULE</v>
      </c>
      <c r="D4884" t="str">
        <f>Raw_Data!D4884</f>
        <v>50228018010</v>
      </c>
      <c r="E4884" t="str">
        <f>Raw_Data!E4884</f>
        <v>BYNE, EDMUND</v>
      </c>
      <c r="F4884" t="str">
        <f>Raw_Data!F4884</f>
        <v>1033186648</v>
      </c>
      <c r="G4884" t="str">
        <f>Raw_Data!H4884</f>
        <v>2</v>
      </c>
      <c r="H4884">
        <f>IFERROR(VLOOKUP(G4884,Store_Map!$A$2:$I$100,3,FALSE),"")</f>
        <v>0</v>
      </c>
      <c r="I4884">
        <f>IFERROR(VLOOKUP(G4884,Store_Map!$A$2:$I$100,4,FALSE),"")</f>
        <v>0</v>
      </c>
      <c r="J4884">
        <f>IFERROR(VLOOKUP(G4884,Store_Map!$A$2:$I$100,5,FALSE),"")</f>
        <v>0</v>
      </c>
      <c r="K4884">
        <f>IFERROR(VLOOKUP(G4884,Store_Map!$A$2:$I$100,6,FALSE),"")</f>
        <v>0</v>
      </c>
      <c r="L4884">
        <f>IFERROR(VLOOKUP(G4884,Store_Map!$A$2:$I$100,7,FALSE),"")</f>
        <v>0</v>
      </c>
      <c r="M4884">
        <f>IFERROR(VLOOKUP(G4884,Store_Map!$A$2:$I$100,8,FALSE),"")</f>
        <v>0</v>
      </c>
      <c r="N4884">
        <f t="shared" si="684"/>
        <v>0</v>
      </c>
      <c r="O4884" t="str">
        <f t="shared" si="685"/>
        <v>PASS</v>
      </c>
      <c r="P4884" t="str">
        <f t="shared" si="686"/>
        <v>PASS</v>
      </c>
      <c r="Q4884" t="str">
        <f t="shared" si="687"/>
        <v>PASS</v>
      </c>
      <c r="R4884" t="str">
        <f t="shared" si="688"/>
        <v>PASS</v>
      </c>
      <c r="S4884" t="str">
        <f t="shared" si="689"/>
        <v>PASS</v>
      </c>
      <c r="T4884">
        <f t="shared" si="690"/>
        <v>100</v>
      </c>
      <c r="U4884" t="str">
        <f t="shared" si="691"/>
        <v>Low</v>
      </c>
      <c r="V4884" t="str">
        <f t="shared" si="692"/>
        <v>Clean</v>
      </c>
    </row>
    <row r="4885" spans="1:22" x14ac:dyDescent="0.3">
      <c r="A4885" t="str">
        <f>Raw_Data!A4885</f>
        <v>26083677</v>
      </c>
      <c r="B4885">
        <f>Raw_Data!B4885</f>
        <v>45659</v>
      </c>
      <c r="C4885" t="str">
        <f>Raw_Data!C4885</f>
        <v>ATORVASTATIN 40 MG TABLET</v>
      </c>
      <c r="D4885" t="str">
        <f>Raw_Data!D4885</f>
        <v>378395205</v>
      </c>
      <c r="E4885" t="str">
        <f>Raw_Data!E4885</f>
        <v>FORD, JAMES</v>
      </c>
      <c r="F4885" t="str">
        <f>Raw_Data!F4885</f>
        <v>1033117684</v>
      </c>
      <c r="G4885" t="str">
        <f>Raw_Data!H4885</f>
        <v>2</v>
      </c>
      <c r="H4885">
        <f>IFERROR(VLOOKUP(G4885,Store_Map!$A$2:$I$100,3,FALSE),"")</f>
        <v>0</v>
      </c>
      <c r="I4885">
        <f>IFERROR(VLOOKUP(G4885,Store_Map!$A$2:$I$100,4,FALSE),"")</f>
        <v>0</v>
      </c>
      <c r="J4885">
        <f>IFERROR(VLOOKUP(G4885,Store_Map!$A$2:$I$100,5,FALSE),"")</f>
        <v>0</v>
      </c>
      <c r="K4885">
        <f>IFERROR(VLOOKUP(G4885,Store_Map!$A$2:$I$100,6,FALSE),"")</f>
        <v>0</v>
      </c>
      <c r="L4885">
        <f>IFERROR(VLOOKUP(G4885,Store_Map!$A$2:$I$100,7,FALSE),"")</f>
        <v>0</v>
      </c>
      <c r="M4885">
        <f>IFERROR(VLOOKUP(G4885,Store_Map!$A$2:$I$100,8,FALSE),"")</f>
        <v>0</v>
      </c>
      <c r="N4885">
        <f t="shared" si="684"/>
        <v>0</v>
      </c>
      <c r="O4885" t="str">
        <f t="shared" si="685"/>
        <v>PASS</v>
      </c>
      <c r="P4885" t="str">
        <f t="shared" si="686"/>
        <v>REVIEW</v>
      </c>
      <c r="Q4885" t="str">
        <f t="shared" si="687"/>
        <v>PASS</v>
      </c>
      <c r="R4885" t="str">
        <f t="shared" si="688"/>
        <v>PASS</v>
      </c>
      <c r="S4885" t="str">
        <f t="shared" si="689"/>
        <v>REVIEW</v>
      </c>
      <c r="T4885">
        <f t="shared" si="690"/>
        <v>90</v>
      </c>
      <c r="U4885" t="str">
        <f t="shared" si="691"/>
        <v>Low</v>
      </c>
      <c r="V4885" t="str">
        <f t="shared" si="692"/>
        <v>Invalid NDC</v>
      </c>
    </row>
    <row r="4886" spans="1:22" x14ac:dyDescent="0.3">
      <c r="A4886" t="str">
        <f>Raw_Data!A4886</f>
        <v>26083676</v>
      </c>
      <c r="B4886">
        <f>Raw_Data!B4886</f>
        <v>45659</v>
      </c>
      <c r="C4886" t="str">
        <f>Raw_Data!C4886</f>
        <v>AMLODIPINE BESYLATE 5 MG TA</v>
      </c>
      <c r="D4886" t="str">
        <f>Raw_Data!D4886</f>
        <v>69097012715</v>
      </c>
      <c r="E4886" t="str">
        <f>Raw_Data!E4886</f>
        <v>FORD, JAMES</v>
      </c>
      <c r="F4886" t="str">
        <f>Raw_Data!F4886</f>
        <v>1033117684</v>
      </c>
      <c r="G4886" t="str">
        <f>Raw_Data!H4886</f>
        <v>2</v>
      </c>
      <c r="H4886">
        <f>IFERROR(VLOOKUP(G4886,Store_Map!$A$2:$I$100,3,FALSE),"")</f>
        <v>0</v>
      </c>
      <c r="I4886">
        <f>IFERROR(VLOOKUP(G4886,Store_Map!$A$2:$I$100,4,FALSE),"")</f>
        <v>0</v>
      </c>
      <c r="J4886">
        <f>IFERROR(VLOOKUP(G4886,Store_Map!$A$2:$I$100,5,FALSE),"")</f>
        <v>0</v>
      </c>
      <c r="K4886">
        <f>IFERROR(VLOOKUP(G4886,Store_Map!$A$2:$I$100,6,FALSE),"")</f>
        <v>0</v>
      </c>
      <c r="L4886">
        <f>IFERROR(VLOOKUP(G4886,Store_Map!$A$2:$I$100,7,FALSE),"")</f>
        <v>0</v>
      </c>
      <c r="M4886">
        <f>IFERROR(VLOOKUP(G4886,Store_Map!$A$2:$I$100,8,FALSE),"")</f>
        <v>0</v>
      </c>
      <c r="N4886">
        <f t="shared" si="684"/>
        <v>0</v>
      </c>
      <c r="O4886" t="str">
        <f t="shared" si="685"/>
        <v>PASS</v>
      </c>
      <c r="P4886" t="str">
        <f t="shared" si="686"/>
        <v>PASS</v>
      </c>
      <c r="Q4886" t="str">
        <f t="shared" si="687"/>
        <v>PASS</v>
      </c>
      <c r="R4886" t="str">
        <f t="shared" si="688"/>
        <v>PASS</v>
      </c>
      <c r="S4886" t="str">
        <f t="shared" si="689"/>
        <v>PASS</v>
      </c>
      <c r="T4886">
        <f t="shared" si="690"/>
        <v>100</v>
      </c>
      <c r="U4886" t="str">
        <f t="shared" si="691"/>
        <v>Low</v>
      </c>
      <c r="V4886" t="str">
        <f t="shared" si="692"/>
        <v>Clean</v>
      </c>
    </row>
    <row r="4887" spans="1:22" x14ac:dyDescent="0.3">
      <c r="A4887" t="str">
        <f>Raw_Data!A4887</f>
        <v>26081612</v>
      </c>
      <c r="B4887">
        <f>Raw_Data!B4887</f>
        <v>45659</v>
      </c>
      <c r="C4887" t="str">
        <f>Raw_Data!C4887</f>
        <v>LOSARTAN POTASSIUM 25 MG TA</v>
      </c>
      <c r="D4887" t="str">
        <f>Raw_Data!D4887</f>
        <v>65862020199</v>
      </c>
      <c r="E4887" t="str">
        <f>Raw_Data!E4887</f>
        <v>FORD, JAMES</v>
      </c>
      <c r="F4887" t="str">
        <f>Raw_Data!F4887</f>
        <v>1033117684</v>
      </c>
      <c r="G4887" t="str">
        <f>Raw_Data!H4887</f>
        <v>2</v>
      </c>
      <c r="H4887">
        <f>IFERROR(VLOOKUP(G4887,Store_Map!$A$2:$I$100,3,FALSE),"")</f>
        <v>0</v>
      </c>
      <c r="I4887">
        <f>IFERROR(VLOOKUP(G4887,Store_Map!$A$2:$I$100,4,FALSE),"")</f>
        <v>0</v>
      </c>
      <c r="J4887">
        <f>IFERROR(VLOOKUP(G4887,Store_Map!$A$2:$I$100,5,FALSE),"")</f>
        <v>0</v>
      </c>
      <c r="K4887">
        <f>IFERROR(VLOOKUP(G4887,Store_Map!$A$2:$I$100,6,FALSE),"")</f>
        <v>0</v>
      </c>
      <c r="L4887">
        <f>IFERROR(VLOOKUP(G4887,Store_Map!$A$2:$I$100,7,FALSE),"")</f>
        <v>0</v>
      </c>
      <c r="M4887">
        <f>IFERROR(VLOOKUP(G4887,Store_Map!$A$2:$I$100,8,FALSE),"")</f>
        <v>0</v>
      </c>
      <c r="N4887">
        <f t="shared" si="684"/>
        <v>0</v>
      </c>
      <c r="O4887" t="str">
        <f t="shared" si="685"/>
        <v>PASS</v>
      </c>
      <c r="P4887" t="str">
        <f t="shared" si="686"/>
        <v>PASS</v>
      </c>
      <c r="Q4887" t="str">
        <f t="shared" si="687"/>
        <v>PASS</v>
      </c>
      <c r="R4887" t="str">
        <f t="shared" si="688"/>
        <v>PASS</v>
      </c>
      <c r="S4887" t="str">
        <f t="shared" si="689"/>
        <v>PASS</v>
      </c>
      <c r="T4887">
        <f t="shared" si="690"/>
        <v>100</v>
      </c>
      <c r="U4887" t="str">
        <f t="shared" si="691"/>
        <v>Low</v>
      </c>
      <c r="V4887" t="str">
        <f t="shared" si="692"/>
        <v>Clean</v>
      </c>
    </row>
    <row r="4888" spans="1:22" x14ac:dyDescent="0.3">
      <c r="A4888" t="str">
        <f>Raw_Data!A4888</f>
        <v>26080640</v>
      </c>
      <c r="B4888">
        <f>Raw_Data!B4888</f>
        <v>45659</v>
      </c>
      <c r="C4888" t="str">
        <f>Raw_Data!C4888</f>
        <v>JARDIANCE 10 MG TABLET</v>
      </c>
      <c r="D4888" t="str">
        <f>Raw_Data!D4888</f>
        <v>597015290</v>
      </c>
      <c r="E4888" t="str">
        <f>Raw_Data!E4888</f>
        <v>FORD, JAMES</v>
      </c>
      <c r="F4888" t="str">
        <f>Raw_Data!F4888</f>
        <v>1033117684</v>
      </c>
      <c r="G4888" t="str">
        <f>Raw_Data!H4888</f>
        <v>2</v>
      </c>
      <c r="H4888">
        <f>IFERROR(VLOOKUP(G4888,Store_Map!$A$2:$I$100,3,FALSE),"")</f>
        <v>0</v>
      </c>
      <c r="I4888">
        <f>IFERROR(VLOOKUP(G4888,Store_Map!$A$2:$I$100,4,FALSE),"")</f>
        <v>0</v>
      </c>
      <c r="J4888">
        <f>IFERROR(VLOOKUP(G4888,Store_Map!$A$2:$I$100,5,FALSE),"")</f>
        <v>0</v>
      </c>
      <c r="K4888">
        <f>IFERROR(VLOOKUP(G4888,Store_Map!$A$2:$I$100,6,FALSE),"")</f>
        <v>0</v>
      </c>
      <c r="L4888">
        <f>IFERROR(VLOOKUP(G4888,Store_Map!$A$2:$I$100,7,FALSE),"")</f>
        <v>0</v>
      </c>
      <c r="M4888">
        <f>IFERROR(VLOOKUP(G4888,Store_Map!$A$2:$I$100,8,FALSE),"")</f>
        <v>0</v>
      </c>
      <c r="N4888">
        <f t="shared" si="684"/>
        <v>0</v>
      </c>
      <c r="O4888" t="str">
        <f t="shared" si="685"/>
        <v>PASS</v>
      </c>
      <c r="P4888" t="str">
        <f t="shared" si="686"/>
        <v>REVIEW</v>
      </c>
      <c r="Q4888" t="str">
        <f t="shared" si="687"/>
        <v>PASS</v>
      </c>
      <c r="R4888" t="str">
        <f t="shared" si="688"/>
        <v>PASS</v>
      </c>
      <c r="S4888" t="str">
        <f t="shared" si="689"/>
        <v>REVIEW</v>
      </c>
      <c r="T4888">
        <f t="shared" si="690"/>
        <v>90</v>
      </c>
      <c r="U4888" t="str">
        <f t="shared" si="691"/>
        <v>Low</v>
      </c>
      <c r="V4888" t="str">
        <f t="shared" si="692"/>
        <v>Invalid NDC</v>
      </c>
    </row>
    <row r="4889" spans="1:22" x14ac:dyDescent="0.3">
      <c r="A4889" t="str">
        <f>Raw_Data!A4889</f>
        <v>26078946</v>
      </c>
      <c r="B4889">
        <f>Raw_Data!B4889</f>
        <v>45659</v>
      </c>
      <c r="C4889" t="str">
        <f>Raw_Data!C4889</f>
        <v>ELIQUIS 5 MG TABLET</v>
      </c>
      <c r="D4889" t="str">
        <f>Raw_Data!D4889</f>
        <v>3089421</v>
      </c>
      <c r="E4889" t="str">
        <f>Raw_Data!E4889</f>
        <v>FORD, JAMES</v>
      </c>
      <c r="F4889" t="str">
        <f>Raw_Data!F4889</f>
        <v>1033117684</v>
      </c>
      <c r="G4889" t="str">
        <f>Raw_Data!H4889</f>
        <v>2</v>
      </c>
      <c r="H4889">
        <f>IFERROR(VLOOKUP(G4889,Store_Map!$A$2:$I$100,3,FALSE),"")</f>
        <v>0</v>
      </c>
      <c r="I4889">
        <f>IFERROR(VLOOKUP(G4889,Store_Map!$A$2:$I$100,4,FALSE),"")</f>
        <v>0</v>
      </c>
      <c r="J4889">
        <f>IFERROR(VLOOKUP(G4889,Store_Map!$A$2:$I$100,5,FALSE),"")</f>
        <v>0</v>
      </c>
      <c r="K4889">
        <f>IFERROR(VLOOKUP(G4889,Store_Map!$A$2:$I$100,6,FALSE),"")</f>
        <v>0</v>
      </c>
      <c r="L4889">
        <f>IFERROR(VLOOKUP(G4889,Store_Map!$A$2:$I$100,7,FALSE),"")</f>
        <v>0</v>
      </c>
      <c r="M4889">
        <f>IFERROR(VLOOKUP(G4889,Store_Map!$A$2:$I$100,8,FALSE),"")</f>
        <v>0</v>
      </c>
      <c r="N4889">
        <f t="shared" si="684"/>
        <v>0</v>
      </c>
      <c r="O4889" t="str">
        <f t="shared" si="685"/>
        <v>PASS</v>
      </c>
      <c r="P4889" t="str">
        <f t="shared" si="686"/>
        <v>REVIEW</v>
      </c>
      <c r="Q4889" t="str">
        <f t="shared" si="687"/>
        <v>PASS</v>
      </c>
      <c r="R4889" t="str">
        <f t="shared" si="688"/>
        <v>PASS</v>
      </c>
      <c r="S4889" t="str">
        <f t="shared" si="689"/>
        <v>REVIEW</v>
      </c>
      <c r="T4889">
        <f t="shared" si="690"/>
        <v>90</v>
      </c>
      <c r="U4889" t="str">
        <f t="shared" si="691"/>
        <v>Low</v>
      </c>
      <c r="V4889" t="str">
        <f t="shared" si="692"/>
        <v>Invalid NDC</v>
      </c>
    </row>
    <row r="4890" spans="1:22" x14ac:dyDescent="0.3">
      <c r="A4890" t="str">
        <f>Raw_Data!A4890</f>
        <v>26080462</v>
      </c>
      <c r="B4890">
        <f>Raw_Data!B4890</f>
        <v>45659</v>
      </c>
      <c r="C4890" t="str">
        <f>Raw_Data!C4890</f>
        <v>VENTOLIN HFA 90 MCG INHALER</v>
      </c>
      <c r="D4890" t="str">
        <f>Raw_Data!D4890</f>
        <v>173068220</v>
      </c>
      <c r="E4890" t="str">
        <f>Raw_Data!E4890</f>
        <v>FORD, JAMES</v>
      </c>
      <c r="F4890" t="str">
        <f>Raw_Data!F4890</f>
        <v>1033117684</v>
      </c>
      <c r="G4890" t="str">
        <f>Raw_Data!H4890</f>
        <v>2</v>
      </c>
      <c r="H4890">
        <f>IFERROR(VLOOKUP(G4890,Store_Map!$A$2:$I$100,3,FALSE),"")</f>
        <v>0</v>
      </c>
      <c r="I4890">
        <f>IFERROR(VLOOKUP(G4890,Store_Map!$A$2:$I$100,4,FALSE),"")</f>
        <v>0</v>
      </c>
      <c r="J4890">
        <f>IFERROR(VLOOKUP(G4890,Store_Map!$A$2:$I$100,5,FALSE),"")</f>
        <v>0</v>
      </c>
      <c r="K4890">
        <f>IFERROR(VLOOKUP(G4890,Store_Map!$A$2:$I$100,6,FALSE),"")</f>
        <v>0</v>
      </c>
      <c r="L4890">
        <f>IFERROR(VLOOKUP(G4890,Store_Map!$A$2:$I$100,7,FALSE),"")</f>
        <v>0</v>
      </c>
      <c r="M4890">
        <f>IFERROR(VLOOKUP(G4890,Store_Map!$A$2:$I$100,8,FALSE),"")</f>
        <v>0</v>
      </c>
      <c r="N4890">
        <f t="shared" si="684"/>
        <v>0</v>
      </c>
      <c r="O4890" t="str">
        <f t="shared" si="685"/>
        <v>PASS</v>
      </c>
      <c r="P4890" t="str">
        <f t="shared" si="686"/>
        <v>REVIEW</v>
      </c>
      <c r="Q4890" t="str">
        <f t="shared" si="687"/>
        <v>PASS</v>
      </c>
      <c r="R4890" t="str">
        <f t="shared" si="688"/>
        <v>PASS</v>
      </c>
      <c r="S4890" t="str">
        <f t="shared" si="689"/>
        <v>REVIEW</v>
      </c>
      <c r="T4890">
        <f t="shared" si="690"/>
        <v>90</v>
      </c>
      <c r="U4890" t="str">
        <f t="shared" si="691"/>
        <v>Low</v>
      </c>
      <c r="V4890" t="str">
        <f t="shared" si="692"/>
        <v>Invalid NDC</v>
      </c>
    </row>
    <row r="4891" spans="1:22" x14ac:dyDescent="0.3">
      <c r="A4891" t="str">
        <f>Raw_Data!A4891</f>
        <v>26081764</v>
      </c>
      <c r="B4891">
        <f>Raw_Data!B4891</f>
        <v>45659</v>
      </c>
      <c r="C4891" t="str">
        <f>Raw_Data!C4891</f>
        <v>AMLODIPINE BESYLATE 10 MG T</v>
      </c>
      <c r="D4891" t="str">
        <f>Raw_Data!D4891</f>
        <v>69097012815</v>
      </c>
      <c r="E4891" t="str">
        <f>Raw_Data!E4891</f>
        <v>FORD, JAMES</v>
      </c>
      <c r="F4891" t="str">
        <f>Raw_Data!F4891</f>
        <v>1033117684</v>
      </c>
      <c r="G4891" t="str">
        <f>Raw_Data!H4891</f>
        <v>2</v>
      </c>
      <c r="H4891">
        <f>IFERROR(VLOOKUP(G4891,Store_Map!$A$2:$I$100,3,FALSE),"")</f>
        <v>0</v>
      </c>
      <c r="I4891">
        <f>IFERROR(VLOOKUP(G4891,Store_Map!$A$2:$I$100,4,FALSE),"")</f>
        <v>0</v>
      </c>
      <c r="J4891">
        <f>IFERROR(VLOOKUP(G4891,Store_Map!$A$2:$I$100,5,FALSE),"")</f>
        <v>0</v>
      </c>
      <c r="K4891">
        <f>IFERROR(VLOOKUP(G4891,Store_Map!$A$2:$I$100,6,FALSE),"")</f>
        <v>0</v>
      </c>
      <c r="L4891">
        <f>IFERROR(VLOOKUP(G4891,Store_Map!$A$2:$I$100,7,FALSE),"")</f>
        <v>0</v>
      </c>
      <c r="M4891">
        <f>IFERROR(VLOOKUP(G4891,Store_Map!$A$2:$I$100,8,FALSE),"")</f>
        <v>0</v>
      </c>
      <c r="N4891">
        <f t="shared" si="684"/>
        <v>0</v>
      </c>
      <c r="O4891" t="str">
        <f t="shared" si="685"/>
        <v>PASS</v>
      </c>
      <c r="P4891" t="str">
        <f t="shared" si="686"/>
        <v>PASS</v>
      </c>
      <c r="Q4891" t="str">
        <f t="shared" si="687"/>
        <v>PASS</v>
      </c>
      <c r="R4891" t="str">
        <f t="shared" si="688"/>
        <v>PASS</v>
      </c>
      <c r="S4891" t="str">
        <f t="shared" si="689"/>
        <v>PASS</v>
      </c>
      <c r="T4891">
        <f t="shared" si="690"/>
        <v>100</v>
      </c>
      <c r="U4891" t="str">
        <f t="shared" si="691"/>
        <v>Low</v>
      </c>
      <c r="V4891" t="str">
        <f t="shared" si="692"/>
        <v>Clean</v>
      </c>
    </row>
    <row r="4892" spans="1:22" x14ac:dyDescent="0.3">
      <c r="A4892" t="str">
        <f>Raw_Data!A4892</f>
        <v>26081965</v>
      </c>
      <c r="B4892">
        <f>Raw_Data!B4892</f>
        <v>45659</v>
      </c>
      <c r="C4892" t="str">
        <f>Raw_Data!C4892</f>
        <v>ONETOUCH VERIO TEST STRIP</v>
      </c>
      <c r="D4892" t="str">
        <f>Raw_Data!D4892</f>
        <v>53885027150</v>
      </c>
      <c r="E4892" t="str">
        <f>Raw_Data!E4892</f>
        <v>FORD, JAMES</v>
      </c>
      <c r="F4892" t="str">
        <f>Raw_Data!F4892</f>
        <v>1033117684</v>
      </c>
      <c r="G4892" t="str">
        <f>Raw_Data!H4892</f>
        <v>2</v>
      </c>
      <c r="H4892">
        <f>IFERROR(VLOOKUP(G4892,Store_Map!$A$2:$I$100,3,FALSE),"")</f>
        <v>0</v>
      </c>
      <c r="I4892">
        <f>IFERROR(VLOOKUP(G4892,Store_Map!$A$2:$I$100,4,FALSE),"")</f>
        <v>0</v>
      </c>
      <c r="J4892">
        <f>IFERROR(VLOOKUP(G4892,Store_Map!$A$2:$I$100,5,FALSE),"")</f>
        <v>0</v>
      </c>
      <c r="K4892">
        <f>IFERROR(VLOOKUP(G4892,Store_Map!$A$2:$I$100,6,FALSE),"")</f>
        <v>0</v>
      </c>
      <c r="L4892">
        <f>IFERROR(VLOOKUP(G4892,Store_Map!$A$2:$I$100,7,FALSE),"")</f>
        <v>0</v>
      </c>
      <c r="M4892">
        <f>IFERROR(VLOOKUP(G4892,Store_Map!$A$2:$I$100,8,FALSE),"")</f>
        <v>0</v>
      </c>
      <c r="N4892">
        <f t="shared" si="684"/>
        <v>0</v>
      </c>
      <c r="O4892" t="str">
        <f t="shared" si="685"/>
        <v>PASS</v>
      </c>
      <c r="P4892" t="str">
        <f t="shared" si="686"/>
        <v>PASS</v>
      </c>
      <c r="Q4892" t="str">
        <f t="shared" si="687"/>
        <v>PASS</v>
      </c>
      <c r="R4892" t="str">
        <f t="shared" si="688"/>
        <v>PASS</v>
      </c>
      <c r="S4892" t="str">
        <f t="shared" si="689"/>
        <v>PASS</v>
      </c>
      <c r="T4892">
        <f t="shared" si="690"/>
        <v>100</v>
      </c>
      <c r="U4892" t="str">
        <f t="shared" si="691"/>
        <v>Low</v>
      </c>
      <c r="V4892" t="str">
        <f t="shared" si="692"/>
        <v>Clean</v>
      </c>
    </row>
    <row r="4893" spans="1:22" x14ac:dyDescent="0.3">
      <c r="A4893" t="str">
        <f>Raw_Data!A4893</f>
        <v>26071856</v>
      </c>
      <c r="B4893">
        <f>Raw_Data!B4893</f>
        <v>45659</v>
      </c>
      <c r="C4893" t="str">
        <f>Raw_Data!C4893</f>
        <v>ONETOUCH VERIO TEST STRIP</v>
      </c>
      <c r="D4893" t="str">
        <f>Raw_Data!D4893</f>
        <v>53885027210</v>
      </c>
      <c r="E4893" t="str">
        <f>Raw_Data!E4893</f>
        <v>BYNE, EDMUND</v>
      </c>
      <c r="F4893" t="str">
        <f>Raw_Data!F4893</f>
        <v>1033186648</v>
      </c>
      <c r="G4893" t="str">
        <f>Raw_Data!H4893</f>
        <v>2</v>
      </c>
      <c r="H4893">
        <f>IFERROR(VLOOKUP(G4893,Store_Map!$A$2:$I$100,3,FALSE),"")</f>
        <v>0</v>
      </c>
      <c r="I4893">
        <f>IFERROR(VLOOKUP(G4893,Store_Map!$A$2:$I$100,4,FALSE),"")</f>
        <v>0</v>
      </c>
      <c r="J4893">
        <f>IFERROR(VLOOKUP(G4893,Store_Map!$A$2:$I$100,5,FALSE),"")</f>
        <v>0</v>
      </c>
      <c r="K4893">
        <f>IFERROR(VLOOKUP(G4893,Store_Map!$A$2:$I$100,6,FALSE),"")</f>
        <v>0</v>
      </c>
      <c r="L4893">
        <f>IFERROR(VLOOKUP(G4893,Store_Map!$A$2:$I$100,7,FALSE),"")</f>
        <v>0</v>
      </c>
      <c r="M4893">
        <f>IFERROR(VLOOKUP(G4893,Store_Map!$A$2:$I$100,8,FALSE),"")</f>
        <v>0</v>
      </c>
      <c r="N4893">
        <f t="shared" si="684"/>
        <v>0</v>
      </c>
      <c r="O4893" t="str">
        <f t="shared" si="685"/>
        <v>PASS</v>
      </c>
      <c r="P4893" t="str">
        <f t="shared" si="686"/>
        <v>PASS</v>
      </c>
      <c r="Q4893" t="str">
        <f t="shared" si="687"/>
        <v>PASS</v>
      </c>
      <c r="R4893" t="str">
        <f t="shared" si="688"/>
        <v>PASS</v>
      </c>
      <c r="S4893" t="str">
        <f t="shared" si="689"/>
        <v>PASS</v>
      </c>
      <c r="T4893">
        <f t="shared" si="690"/>
        <v>100</v>
      </c>
      <c r="U4893" t="str">
        <f t="shared" si="691"/>
        <v>Low</v>
      </c>
      <c r="V4893" t="str">
        <f t="shared" si="692"/>
        <v>Clean</v>
      </c>
    </row>
    <row r="4894" spans="1:22" x14ac:dyDescent="0.3">
      <c r="A4894" t="str">
        <f>Raw_Data!A4894</f>
        <v>26076179</v>
      </c>
      <c r="B4894">
        <f>Raw_Data!B4894</f>
        <v>45659</v>
      </c>
      <c r="C4894" t="str">
        <f>Raw_Data!C4894</f>
        <v>SERTRALINE HCL 100 MG TABLE</v>
      </c>
      <c r="D4894" t="str">
        <f>Raw_Data!D4894</f>
        <v>65862001305</v>
      </c>
      <c r="E4894" t="str">
        <f>Raw_Data!E4894</f>
        <v>STEINER, DAVID</v>
      </c>
      <c r="F4894" t="str">
        <f>Raw_Data!F4894</f>
        <v>1972508802</v>
      </c>
      <c r="G4894" t="str">
        <f>Raw_Data!H4894</f>
        <v>2</v>
      </c>
      <c r="H4894">
        <f>IFERROR(VLOOKUP(G4894,Store_Map!$A$2:$I$100,3,FALSE),"")</f>
        <v>0</v>
      </c>
      <c r="I4894">
        <f>IFERROR(VLOOKUP(G4894,Store_Map!$A$2:$I$100,4,FALSE),"")</f>
        <v>0</v>
      </c>
      <c r="J4894">
        <f>IFERROR(VLOOKUP(G4894,Store_Map!$A$2:$I$100,5,FALSE),"")</f>
        <v>0</v>
      </c>
      <c r="K4894">
        <f>IFERROR(VLOOKUP(G4894,Store_Map!$A$2:$I$100,6,FALSE),"")</f>
        <v>0</v>
      </c>
      <c r="L4894">
        <f>IFERROR(VLOOKUP(G4894,Store_Map!$A$2:$I$100,7,FALSE),"")</f>
        <v>0</v>
      </c>
      <c r="M4894">
        <f>IFERROR(VLOOKUP(G4894,Store_Map!$A$2:$I$100,8,FALSE),"")</f>
        <v>0</v>
      </c>
      <c r="N4894">
        <f t="shared" si="684"/>
        <v>0</v>
      </c>
      <c r="O4894" t="str">
        <f t="shared" si="685"/>
        <v>PASS</v>
      </c>
      <c r="P4894" t="str">
        <f t="shared" si="686"/>
        <v>PASS</v>
      </c>
      <c r="Q4894" t="str">
        <f t="shared" si="687"/>
        <v>PASS</v>
      </c>
      <c r="R4894" t="str">
        <f t="shared" si="688"/>
        <v>PASS</v>
      </c>
      <c r="S4894" t="str">
        <f t="shared" si="689"/>
        <v>PASS</v>
      </c>
      <c r="T4894">
        <f t="shared" si="690"/>
        <v>100</v>
      </c>
      <c r="U4894" t="str">
        <f t="shared" si="691"/>
        <v>Low</v>
      </c>
      <c r="V4894" t="str">
        <f t="shared" si="692"/>
        <v>Clean</v>
      </c>
    </row>
    <row r="4895" spans="1:22" x14ac:dyDescent="0.3">
      <c r="A4895" t="str">
        <f>Raw_Data!A4895</f>
        <v>26083640</v>
      </c>
      <c r="B4895">
        <f>Raw_Data!B4895</f>
        <v>45659</v>
      </c>
      <c r="C4895" t="str">
        <f>Raw_Data!C4895</f>
        <v>FLUCONAZOLE 200 MG TABLET</v>
      </c>
      <c r="D4895" t="str">
        <f>Raw_Data!D4895</f>
        <v>68462010430</v>
      </c>
      <c r="E4895" t="str">
        <f>Raw_Data!E4895</f>
        <v>MUNOZ, FRANCISCO</v>
      </c>
      <c r="F4895" t="str">
        <f>Raw_Data!F4895</f>
        <v>1194015032</v>
      </c>
      <c r="G4895" t="str">
        <f>Raw_Data!H4895</f>
        <v>2</v>
      </c>
      <c r="H4895">
        <f>IFERROR(VLOOKUP(G4895,Store_Map!$A$2:$I$100,3,FALSE),"")</f>
        <v>0</v>
      </c>
      <c r="I4895">
        <f>IFERROR(VLOOKUP(G4895,Store_Map!$A$2:$I$100,4,FALSE),"")</f>
        <v>0</v>
      </c>
      <c r="J4895">
        <f>IFERROR(VLOOKUP(G4895,Store_Map!$A$2:$I$100,5,FALSE),"")</f>
        <v>0</v>
      </c>
      <c r="K4895">
        <f>IFERROR(VLOOKUP(G4895,Store_Map!$A$2:$I$100,6,FALSE),"")</f>
        <v>0</v>
      </c>
      <c r="L4895">
        <f>IFERROR(VLOOKUP(G4895,Store_Map!$A$2:$I$100,7,FALSE),"")</f>
        <v>0</v>
      </c>
      <c r="M4895">
        <f>IFERROR(VLOOKUP(G4895,Store_Map!$A$2:$I$100,8,FALSE),"")</f>
        <v>0</v>
      </c>
      <c r="N4895">
        <f t="shared" si="684"/>
        <v>0</v>
      </c>
      <c r="O4895" t="str">
        <f t="shared" si="685"/>
        <v>PASS</v>
      </c>
      <c r="P4895" t="str">
        <f t="shared" si="686"/>
        <v>PASS</v>
      </c>
      <c r="Q4895" t="str">
        <f t="shared" si="687"/>
        <v>PASS</v>
      </c>
      <c r="R4895" t="str">
        <f t="shared" si="688"/>
        <v>PASS</v>
      </c>
      <c r="S4895" t="str">
        <f t="shared" si="689"/>
        <v>PASS</v>
      </c>
      <c r="T4895">
        <f t="shared" si="690"/>
        <v>100</v>
      </c>
      <c r="U4895" t="str">
        <f t="shared" si="691"/>
        <v>Low</v>
      </c>
      <c r="V4895" t="str">
        <f t="shared" si="692"/>
        <v>Clean</v>
      </c>
    </row>
    <row r="4896" spans="1:22" x14ac:dyDescent="0.3">
      <c r="A4896" t="str">
        <f>Raw_Data!A4896</f>
        <v>26081565</v>
      </c>
      <c r="B4896">
        <f>Raw_Data!B4896</f>
        <v>45659</v>
      </c>
      <c r="C4896" t="str">
        <f>Raw_Data!C4896</f>
        <v>BENZONATATE 100 MG CAPSULE</v>
      </c>
      <c r="D4896" t="str">
        <f>Raw_Data!D4896</f>
        <v>68382024701</v>
      </c>
      <c r="E4896" t="str">
        <f>Raw_Data!E4896</f>
        <v>BYNE, EDMUND</v>
      </c>
      <c r="F4896" t="str">
        <f>Raw_Data!F4896</f>
        <v>1033186648</v>
      </c>
      <c r="G4896" t="str">
        <f>Raw_Data!H4896</f>
        <v>2</v>
      </c>
      <c r="H4896">
        <f>IFERROR(VLOOKUP(G4896,Store_Map!$A$2:$I$100,3,FALSE),"")</f>
        <v>0</v>
      </c>
      <c r="I4896">
        <f>IFERROR(VLOOKUP(G4896,Store_Map!$A$2:$I$100,4,FALSE),"")</f>
        <v>0</v>
      </c>
      <c r="J4896">
        <f>IFERROR(VLOOKUP(G4896,Store_Map!$A$2:$I$100,5,FALSE),"")</f>
        <v>0</v>
      </c>
      <c r="K4896">
        <f>IFERROR(VLOOKUP(G4896,Store_Map!$A$2:$I$100,6,FALSE),"")</f>
        <v>0</v>
      </c>
      <c r="L4896">
        <f>IFERROR(VLOOKUP(G4896,Store_Map!$A$2:$I$100,7,FALSE),"")</f>
        <v>0</v>
      </c>
      <c r="M4896">
        <f>IFERROR(VLOOKUP(G4896,Store_Map!$A$2:$I$100,8,FALSE),"")</f>
        <v>0</v>
      </c>
      <c r="N4896">
        <f t="shared" si="684"/>
        <v>0</v>
      </c>
      <c r="O4896" t="str">
        <f t="shared" si="685"/>
        <v>PASS</v>
      </c>
      <c r="P4896" t="str">
        <f t="shared" si="686"/>
        <v>PASS</v>
      </c>
      <c r="Q4896" t="str">
        <f t="shared" si="687"/>
        <v>PASS</v>
      </c>
      <c r="R4896" t="str">
        <f t="shared" si="688"/>
        <v>PASS</v>
      </c>
      <c r="S4896" t="str">
        <f t="shared" si="689"/>
        <v>PASS</v>
      </c>
      <c r="T4896">
        <f t="shared" si="690"/>
        <v>100</v>
      </c>
      <c r="U4896" t="str">
        <f t="shared" si="691"/>
        <v>Low</v>
      </c>
      <c r="V4896" t="str">
        <f t="shared" si="692"/>
        <v>Clean</v>
      </c>
    </row>
    <row r="4897" spans="1:22" x14ac:dyDescent="0.3">
      <c r="A4897" t="str">
        <f>Raw_Data!A4897</f>
        <v>26079142</v>
      </c>
      <c r="B4897">
        <f>Raw_Data!B4897</f>
        <v>45659</v>
      </c>
      <c r="C4897" t="str">
        <f>Raw_Data!C4897</f>
        <v>CITALOPRAM HBR 20 MG TABLET</v>
      </c>
      <c r="D4897" t="str">
        <f>Raw_Data!D4897</f>
        <v>65862000601</v>
      </c>
      <c r="E4897" t="str">
        <f>Raw_Data!E4897</f>
        <v>BYNE, EDMUND</v>
      </c>
      <c r="F4897" t="str">
        <f>Raw_Data!F4897</f>
        <v>1033186648</v>
      </c>
      <c r="G4897" t="str">
        <f>Raw_Data!H4897</f>
        <v>2</v>
      </c>
      <c r="H4897">
        <f>IFERROR(VLOOKUP(G4897,Store_Map!$A$2:$I$100,3,FALSE),"")</f>
        <v>0</v>
      </c>
      <c r="I4897">
        <f>IFERROR(VLOOKUP(G4897,Store_Map!$A$2:$I$100,4,FALSE),"")</f>
        <v>0</v>
      </c>
      <c r="J4897">
        <f>IFERROR(VLOOKUP(G4897,Store_Map!$A$2:$I$100,5,FALSE),"")</f>
        <v>0</v>
      </c>
      <c r="K4897">
        <f>IFERROR(VLOOKUP(G4897,Store_Map!$A$2:$I$100,6,FALSE),"")</f>
        <v>0</v>
      </c>
      <c r="L4897">
        <f>IFERROR(VLOOKUP(G4897,Store_Map!$A$2:$I$100,7,FALSE),"")</f>
        <v>0</v>
      </c>
      <c r="M4897">
        <f>IFERROR(VLOOKUP(G4897,Store_Map!$A$2:$I$100,8,FALSE),"")</f>
        <v>0</v>
      </c>
      <c r="N4897">
        <f t="shared" si="684"/>
        <v>0</v>
      </c>
      <c r="O4897" t="str">
        <f t="shared" si="685"/>
        <v>PASS</v>
      </c>
      <c r="P4897" t="str">
        <f t="shared" si="686"/>
        <v>PASS</v>
      </c>
      <c r="Q4897" t="str">
        <f t="shared" si="687"/>
        <v>PASS</v>
      </c>
      <c r="R4897" t="str">
        <f t="shared" si="688"/>
        <v>PASS</v>
      </c>
      <c r="S4897" t="str">
        <f t="shared" si="689"/>
        <v>PASS</v>
      </c>
      <c r="T4897">
        <f t="shared" si="690"/>
        <v>100</v>
      </c>
      <c r="U4897" t="str">
        <f t="shared" si="691"/>
        <v>Low</v>
      </c>
      <c r="V4897" t="str">
        <f t="shared" si="692"/>
        <v>Clean</v>
      </c>
    </row>
    <row r="4898" spans="1:22" x14ac:dyDescent="0.3">
      <c r="A4898" t="str">
        <f>Raw_Data!A4898</f>
        <v>26079155</v>
      </c>
      <c r="B4898">
        <f>Raw_Data!B4898</f>
        <v>45659</v>
      </c>
      <c r="C4898" t="str">
        <f>Raw_Data!C4898</f>
        <v>OXYBUTYNIN 5 MG TABLET</v>
      </c>
      <c r="D4898" t="str">
        <f>Raw_Data!D4898</f>
        <v>70954000520</v>
      </c>
      <c r="E4898" t="str">
        <f>Raw_Data!E4898</f>
        <v>BYNE, EDMUND</v>
      </c>
      <c r="F4898" t="str">
        <f>Raw_Data!F4898</f>
        <v>1033186648</v>
      </c>
      <c r="G4898" t="str">
        <f>Raw_Data!H4898</f>
        <v>2</v>
      </c>
      <c r="H4898">
        <f>IFERROR(VLOOKUP(G4898,Store_Map!$A$2:$I$100,3,FALSE),"")</f>
        <v>0</v>
      </c>
      <c r="I4898">
        <f>IFERROR(VLOOKUP(G4898,Store_Map!$A$2:$I$100,4,FALSE),"")</f>
        <v>0</v>
      </c>
      <c r="J4898">
        <f>IFERROR(VLOOKUP(G4898,Store_Map!$A$2:$I$100,5,FALSE),"")</f>
        <v>0</v>
      </c>
      <c r="K4898">
        <f>IFERROR(VLOOKUP(G4898,Store_Map!$A$2:$I$100,6,FALSE),"")</f>
        <v>0</v>
      </c>
      <c r="L4898">
        <f>IFERROR(VLOOKUP(G4898,Store_Map!$A$2:$I$100,7,FALSE),"")</f>
        <v>0</v>
      </c>
      <c r="M4898">
        <f>IFERROR(VLOOKUP(G4898,Store_Map!$A$2:$I$100,8,FALSE),"")</f>
        <v>0</v>
      </c>
      <c r="N4898">
        <f t="shared" si="684"/>
        <v>0</v>
      </c>
      <c r="O4898" t="str">
        <f t="shared" si="685"/>
        <v>PASS</v>
      </c>
      <c r="P4898" t="str">
        <f t="shared" si="686"/>
        <v>PASS</v>
      </c>
      <c r="Q4898" t="str">
        <f t="shared" si="687"/>
        <v>PASS</v>
      </c>
      <c r="R4898" t="str">
        <f t="shared" si="688"/>
        <v>PASS</v>
      </c>
      <c r="S4898" t="str">
        <f t="shared" si="689"/>
        <v>PASS</v>
      </c>
      <c r="T4898">
        <f t="shared" si="690"/>
        <v>100</v>
      </c>
      <c r="U4898" t="str">
        <f t="shared" si="691"/>
        <v>Low</v>
      </c>
      <c r="V4898" t="str">
        <f t="shared" si="692"/>
        <v>Clean</v>
      </c>
    </row>
    <row r="4899" spans="1:22" x14ac:dyDescent="0.3">
      <c r="A4899" t="str">
        <f>Raw_Data!A4899</f>
        <v>26083224</v>
      </c>
      <c r="B4899">
        <f>Raw_Data!B4899</f>
        <v>45660</v>
      </c>
      <c r="C4899" t="str">
        <f>Raw_Data!C4899</f>
        <v>BIKTARVY 50-200-25 MG TABLE</v>
      </c>
      <c r="D4899" t="str">
        <f>Raw_Data!D4899</f>
        <v>61958250101</v>
      </c>
      <c r="E4899" t="str">
        <f>Raw_Data!E4899</f>
        <v>DAVIS, KEPLER</v>
      </c>
      <c r="F4899" t="str">
        <f>Raw_Data!F4899</f>
        <v>1740357425</v>
      </c>
      <c r="G4899" t="str">
        <f>Raw_Data!H4899</f>
        <v>2</v>
      </c>
      <c r="H4899">
        <f>IFERROR(VLOOKUP(G4899,Store_Map!$A$2:$I$100,3,FALSE),"")</f>
        <v>0</v>
      </c>
      <c r="I4899">
        <f>IFERROR(VLOOKUP(G4899,Store_Map!$A$2:$I$100,4,FALSE),"")</f>
        <v>0</v>
      </c>
      <c r="J4899">
        <f>IFERROR(VLOOKUP(G4899,Store_Map!$A$2:$I$100,5,FALSE),"")</f>
        <v>0</v>
      </c>
      <c r="K4899">
        <f>IFERROR(VLOOKUP(G4899,Store_Map!$A$2:$I$100,6,FALSE),"")</f>
        <v>0</v>
      </c>
      <c r="L4899">
        <f>IFERROR(VLOOKUP(G4899,Store_Map!$A$2:$I$100,7,FALSE),"")</f>
        <v>0</v>
      </c>
      <c r="M4899">
        <f>IFERROR(VLOOKUP(G4899,Store_Map!$A$2:$I$100,8,FALSE),"")</f>
        <v>0</v>
      </c>
      <c r="N4899">
        <f t="shared" si="684"/>
        <v>0</v>
      </c>
      <c r="O4899" t="str">
        <f t="shared" si="685"/>
        <v>PASS</v>
      </c>
      <c r="P4899" t="str">
        <f t="shared" si="686"/>
        <v>PASS</v>
      </c>
      <c r="Q4899" t="str">
        <f t="shared" si="687"/>
        <v>PASS</v>
      </c>
      <c r="R4899" t="str">
        <f t="shared" si="688"/>
        <v>PASS</v>
      </c>
      <c r="S4899" t="str">
        <f t="shared" si="689"/>
        <v>PASS</v>
      </c>
      <c r="T4899">
        <f t="shared" si="690"/>
        <v>100</v>
      </c>
      <c r="U4899" t="str">
        <f t="shared" si="691"/>
        <v>Low</v>
      </c>
      <c r="V4899" t="str">
        <f t="shared" si="692"/>
        <v>Clean</v>
      </c>
    </row>
    <row r="4900" spans="1:22" x14ac:dyDescent="0.3">
      <c r="A4900" t="str">
        <f>Raw_Data!A4900</f>
        <v>26083283</v>
      </c>
      <c r="B4900">
        <f>Raw_Data!B4900</f>
        <v>45660</v>
      </c>
      <c r="C4900" t="str">
        <f>Raw_Data!C4900</f>
        <v>MOUNJARO 2.5 MG/0.5 ML PEN</v>
      </c>
      <c r="D4900" t="str">
        <f>Raw_Data!D4900</f>
        <v>2150680</v>
      </c>
      <c r="E4900" t="str">
        <f>Raw_Data!E4900</f>
        <v>EL- CHOUFI, LEYLA</v>
      </c>
      <c r="F4900" t="str">
        <f>Raw_Data!F4900</f>
        <v>1942355342</v>
      </c>
      <c r="G4900" t="str">
        <f>Raw_Data!H4900</f>
        <v>2</v>
      </c>
      <c r="H4900">
        <f>IFERROR(VLOOKUP(G4900,Store_Map!$A$2:$I$100,3,FALSE),"")</f>
        <v>0</v>
      </c>
      <c r="I4900">
        <f>IFERROR(VLOOKUP(G4900,Store_Map!$A$2:$I$100,4,FALSE),"")</f>
        <v>0</v>
      </c>
      <c r="J4900">
        <f>IFERROR(VLOOKUP(G4900,Store_Map!$A$2:$I$100,5,FALSE),"")</f>
        <v>0</v>
      </c>
      <c r="K4900">
        <f>IFERROR(VLOOKUP(G4900,Store_Map!$A$2:$I$100,6,FALSE),"")</f>
        <v>0</v>
      </c>
      <c r="L4900">
        <f>IFERROR(VLOOKUP(G4900,Store_Map!$A$2:$I$100,7,FALSE),"")</f>
        <v>0</v>
      </c>
      <c r="M4900">
        <f>IFERROR(VLOOKUP(G4900,Store_Map!$A$2:$I$100,8,FALSE),"")</f>
        <v>0</v>
      </c>
      <c r="N4900">
        <f t="shared" si="684"/>
        <v>0</v>
      </c>
      <c r="O4900" t="str">
        <f t="shared" si="685"/>
        <v>PASS</v>
      </c>
      <c r="P4900" t="str">
        <f t="shared" si="686"/>
        <v>REVIEW</v>
      </c>
      <c r="Q4900" t="str">
        <f t="shared" si="687"/>
        <v>PASS</v>
      </c>
      <c r="R4900" t="str">
        <f t="shared" si="688"/>
        <v>PASS</v>
      </c>
      <c r="S4900" t="str">
        <f t="shared" si="689"/>
        <v>REVIEW</v>
      </c>
      <c r="T4900">
        <f t="shared" si="690"/>
        <v>90</v>
      </c>
      <c r="U4900" t="str">
        <f t="shared" si="691"/>
        <v>Low</v>
      </c>
      <c r="V4900" t="str">
        <f t="shared" si="692"/>
        <v>Invalid NDC</v>
      </c>
    </row>
    <row r="4901" spans="1:22" x14ac:dyDescent="0.3">
      <c r="A4901" t="str">
        <f>Raw_Data!A4901</f>
        <v>26082507</v>
      </c>
      <c r="B4901">
        <f>Raw_Data!B4901</f>
        <v>45660</v>
      </c>
      <c r="C4901" t="str">
        <f>Raw_Data!C4901</f>
        <v>CLINDAMYCIN PHOS 1% PLEDGET</v>
      </c>
      <c r="D4901" t="str">
        <f>Raw_Data!D4901</f>
        <v>45802026337</v>
      </c>
      <c r="E4901" t="str">
        <f>Raw_Data!E4901</f>
        <v>THAKORE, MORGAN</v>
      </c>
      <c r="F4901" t="str">
        <f>Raw_Data!F4901</f>
        <v>1770875130</v>
      </c>
      <c r="G4901" t="str">
        <f>Raw_Data!H4901</f>
        <v>2</v>
      </c>
      <c r="H4901">
        <f>IFERROR(VLOOKUP(G4901,Store_Map!$A$2:$I$100,3,FALSE),"")</f>
        <v>0</v>
      </c>
      <c r="I4901">
        <f>IFERROR(VLOOKUP(G4901,Store_Map!$A$2:$I$100,4,FALSE),"")</f>
        <v>0</v>
      </c>
      <c r="J4901">
        <f>IFERROR(VLOOKUP(G4901,Store_Map!$A$2:$I$100,5,FALSE),"")</f>
        <v>0</v>
      </c>
      <c r="K4901">
        <f>IFERROR(VLOOKUP(G4901,Store_Map!$A$2:$I$100,6,FALSE),"")</f>
        <v>0</v>
      </c>
      <c r="L4901">
        <f>IFERROR(VLOOKUP(G4901,Store_Map!$A$2:$I$100,7,FALSE),"")</f>
        <v>0</v>
      </c>
      <c r="M4901">
        <f>IFERROR(VLOOKUP(G4901,Store_Map!$A$2:$I$100,8,FALSE),"")</f>
        <v>0</v>
      </c>
      <c r="N4901">
        <f t="shared" si="684"/>
        <v>0</v>
      </c>
      <c r="O4901" t="str">
        <f t="shared" si="685"/>
        <v>PASS</v>
      </c>
      <c r="P4901" t="str">
        <f t="shared" si="686"/>
        <v>PASS</v>
      </c>
      <c r="Q4901" t="str">
        <f t="shared" si="687"/>
        <v>PASS</v>
      </c>
      <c r="R4901" t="str">
        <f t="shared" si="688"/>
        <v>PASS</v>
      </c>
      <c r="S4901" t="str">
        <f t="shared" si="689"/>
        <v>PASS</v>
      </c>
      <c r="T4901">
        <f t="shared" si="690"/>
        <v>100</v>
      </c>
      <c r="U4901" t="str">
        <f t="shared" si="691"/>
        <v>Low</v>
      </c>
      <c r="V4901" t="str">
        <f t="shared" si="692"/>
        <v>Clean</v>
      </c>
    </row>
    <row r="4902" spans="1:22" x14ac:dyDescent="0.3">
      <c r="A4902" t="str">
        <f>Raw_Data!A4902</f>
        <v>26081333</v>
      </c>
      <c r="B4902">
        <f>Raw_Data!B4902</f>
        <v>45660</v>
      </c>
      <c r="C4902" t="str">
        <f>Raw_Data!C4902</f>
        <v>ATORVASTATIN 40 MG TABLET</v>
      </c>
      <c r="D4902" t="str">
        <f>Raw_Data!D4902</f>
        <v>378395205</v>
      </c>
      <c r="E4902" t="str">
        <f>Raw_Data!E4902</f>
        <v>FORD, JAMES</v>
      </c>
      <c r="F4902" t="str">
        <f>Raw_Data!F4902</f>
        <v>1033117684</v>
      </c>
      <c r="G4902" t="str">
        <f>Raw_Data!H4902</f>
        <v>2</v>
      </c>
      <c r="H4902">
        <f>IFERROR(VLOOKUP(G4902,Store_Map!$A$2:$I$100,3,FALSE),"")</f>
        <v>0</v>
      </c>
      <c r="I4902">
        <f>IFERROR(VLOOKUP(G4902,Store_Map!$A$2:$I$100,4,FALSE),"")</f>
        <v>0</v>
      </c>
      <c r="J4902">
        <f>IFERROR(VLOOKUP(G4902,Store_Map!$A$2:$I$100,5,FALSE),"")</f>
        <v>0</v>
      </c>
      <c r="K4902">
        <f>IFERROR(VLOOKUP(G4902,Store_Map!$A$2:$I$100,6,FALSE),"")</f>
        <v>0</v>
      </c>
      <c r="L4902">
        <f>IFERROR(VLOOKUP(G4902,Store_Map!$A$2:$I$100,7,FALSE),"")</f>
        <v>0</v>
      </c>
      <c r="M4902">
        <f>IFERROR(VLOOKUP(G4902,Store_Map!$A$2:$I$100,8,FALSE),"")</f>
        <v>0</v>
      </c>
      <c r="N4902">
        <f t="shared" si="684"/>
        <v>0</v>
      </c>
      <c r="O4902" t="str">
        <f t="shared" si="685"/>
        <v>PASS</v>
      </c>
      <c r="P4902" t="str">
        <f t="shared" si="686"/>
        <v>REVIEW</v>
      </c>
      <c r="Q4902" t="str">
        <f t="shared" si="687"/>
        <v>PASS</v>
      </c>
      <c r="R4902" t="str">
        <f t="shared" si="688"/>
        <v>PASS</v>
      </c>
      <c r="S4902" t="str">
        <f t="shared" si="689"/>
        <v>REVIEW</v>
      </c>
      <c r="T4902">
        <f t="shared" si="690"/>
        <v>90</v>
      </c>
      <c r="U4902" t="str">
        <f t="shared" si="691"/>
        <v>Low</v>
      </c>
      <c r="V4902" t="str">
        <f t="shared" si="692"/>
        <v>Invalid NDC</v>
      </c>
    </row>
    <row r="4903" spans="1:22" x14ac:dyDescent="0.3">
      <c r="A4903" t="str">
        <f>Raw_Data!A4903</f>
        <v>26082545</v>
      </c>
      <c r="B4903">
        <f>Raw_Data!B4903</f>
        <v>45660</v>
      </c>
      <c r="C4903" t="str">
        <f>Raw_Data!C4903</f>
        <v>LOSARTAN POTASSIUM 50 MG TA</v>
      </c>
      <c r="D4903" t="str">
        <f>Raw_Data!D4903</f>
        <v>65862020299</v>
      </c>
      <c r="E4903" t="str">
        <f>Raw_Data!E4903</f>
        <v>FORD, JAMES</v>
      </c>
      <c r="F4903" t="str">
        <f>Raw_Data!F4903</f>
        <v>1033117684</v>
      </c>
      <c r="G4903" t="str">
        <f>Raw_Data!H4903</f>
        <v>2</v>
      </c>
      <c r="H4903">
        <f>IFERROR(VLOOKUP(G4903,Store_Map!$A$2:$I$100,3,FALSE),"")</f>
        <v>0</v>
      </c>
      <c r="I4903">
        <f>IFERROR(VLOOKUP(G4903,Store_Map!$A$2:$I$100,4,FALSE),"")</f>
        <v>0</v>
      </c>
      <c r="J4903">
        <f>IFERROR(VLOOKUP(G4903,Store_Map!$A$2:$I$100,5,FALSE),"")</f>
        <v>0</v>
      </c>
      <c r="K4903">
        <f>IFERROR(VLOOKUP(G4903,Store_Map!$A$2:$I$100,6,FALSE),"")</f>
        <v>0</v>
      </c>
      <c r="L4903">
        <f>IFERROR(VLOOKUP(G4903,Store_Map!$A$2:$I$100,7,FALSE),"")</f>
        <v>0</v>
      </c>
      <c r="M4903">
        <f>IFERROR(VLOOKUP(G4903,Store_Map!$A$2:$I$100,8,FALSE),"")</f>
        <v>0</v>
      </c>
      <c r="N4903">
        <f t="shared" si="684"/>
        <v>0</v>
      </c>
      <c r="O4903" t="str">
        <f t="shared" si="685"/>
        <v>PASS</v>
      </c>
      <c r="P4903" t="str">
        <f t="shared" si="686"/>
        <v>PASS</v>
      </c>
      <c r="Q4903" t="str">
        <f t="shared" si="687"/>
        <v>PASS</v>
      </c>
      <c r="R4903" t="str">
        <f t="shared" si="688"/>
        <v>PASS</v>
      </c>
      <c r="S4903" t="str">
        <f t="shared" si="689"/>
        <v>PASS</v>
      </c>
      <c r="T4903">
        <f t="shared" si="690"/>
        <v>100</v>
      </c>
      <c r="U4903" t="str">
        <f t="shared" si="691"/>
        <v>Low</v>
      </c>
      <c r="V4903" t="str">
        <f t="shared" si="692"/>
        <v>Clean</v>
      </c>
    </row>
    <row r="4904" spans="1:22" x14ac:dyDescent="0.3">
      <c r="A4904" t="str">
        <f>Raw_Data!A4904</f>
        <v>26079101</v>
      </c>
      <c r="B4904">
        <f>Raw_Data!B4904</f>
        <v>45660</v>
      </c>
      <c r="C4904" t="str">
        <f>Raw_Data!C4904</f>
        <v>DUPIXENT 300 MG/2 ML PEN</v>
      </c>
      <c r="D4904" t="str">
        <f>Raw_Data!D4904</f>
        <v>24591502</v>
      </c>
      <c r="E4904" t="str">
        <f>Raw_Data!E4904</f>
        <v>THAKORE, MORGAN</v>
      </c>
      <c r="F4904" t="str">
        <f>Raw_Data!F4904</f>
        <v>1770875130</v>
      </c>
      <c r="G4904" t="str">
        <f>Raw_Data!H4904</f>
        <v>2</v>
      </c>
      <c r="H4904">
        <f>IFERROR(VLOOKUP(G4904,Store_Map!$A$2:$I$100,3,FALSE),"")</f>
        <v>0</v>
      </c>
      <c r="I4904">
        <f>IFERROR(VLOOKUP(G4904,Store_Map!$A$2:$I$100,4,FALSE),"")</f>
        <v>0</v>
      </c>
      <c r="J4904">
        <f>IFERROR(VLOOKUP(G4904,Store_Map!$A$2:$I$100,5,FALSE),"")</f>
        <v>0</v>
      </c>
      <c r="K4904">
        <f>IFERROR(VLOOKUP(G4904,Store_Map!$A$2:$I$100,6,FALSE),"")</f>
        <v>0</v>
      </c>
      <c r="L4904">
        <f>IFERROR(VLOOKUP(G4904,Store_Map!$A$2:$I$100,7,FALSE),"")</f>
        <v>0</v>
      </c>
      <c r="M4904">
        <f>IFERROR(VLOOKUP(G4904,Store_Map!$A$2:$I$100,8,FALSE),"")</f>
        <v>0</v>
      </c>
      <c r="N4904">
        <f t="shared" si="684"/>
        <v>0</v>
      </c>
      <c r="O4904" t="str">
        <f t="shared" si="685"/>
        <v>PASS</v>
      </c>
      <c r="P4904" t="str">
        <f t="shared" si="686"/>
        <v>REVIEW</v>
      </c>
      <c r="Q4904" t="str">
        <f t="shared" si="687"/>
        <v>PASS</v>
      </c>
      <c r="R4904" t="str">
        <f t="shared" si="688"/>
        <v>PASS</v>
      </c>
      <c r="S4904" t="str">
        <f t="shared" si="689"/>
        <v>REVIEW</v>
      </c>
      <c r="T4904">
        <f t="shared" si="690"/>
        <v>90</v>
      </c>
      <c r="U4904" t="str">
        <f t="shared" si="691"/>
        <v>Low</v>
      </c>
      <c r="V4904" t="str">
        <f t="shared" si="692"/>
        <v>Invalid NDC</v>
      </c>
    </row>
    <row r="4905" spans="1:22" x14ac:dyDescent="0.3">
      <c r="A4905" t="str">
        <f>Raw_Data!A4905</f>
        <v>26079051</v>
      </c>
      <c r="B4905">
        <f>Raw_Data!B4905</f>
        <v>45660</v>
      </c>
      <c r="C4905" t="str">
        <f>Raw_Data!C4905</f>
        <v>LORATADINE 10 MG TABLET</v>
      </c>
      <c r="D4905" t="str">
        <f>Raw_Data!D4905</f>
        <v>45802065087</v>
      </c>
      <c r="E4905" t="str">
        <f>Raw_Data!E4905</f>
        <v>FORD, JAMES</v>
      </c>
      <c r="F4905" t="str">
        <f>Raw_Data!F4905</f>
        <v>1033117684</v>
      </c>
      <c r="G4905" t="str">
        <f>Raw_Data!H4905</f>
        <v>2</v>
      </c>
      <c r="H4905">
        <f>IFERROR(VLOOKUP(G4905,Store_Map!$A$2:$I$100,3,FALSE),"")</f>
        <v>0</v>
      </c>
      <c r="I4905">
        <f>IFERROR(VLOOKUP(G4905,Store_Map!$A$2:$I$100,4,FALSE),"")</f>
        <v>0</v>
      </c>
      <c r="J4905">
        <f>IFERROR(VLOOKUP(G4905,Store_Map!$A$2:$I$100,5,FALSE),"")</f>
        <v>0</v>
      </c>
      <c r="K4905">
        <f>IFERROR(VLOOKUP(G4905,Store_Map!$A$2:$I$100,6,FALSE),"")</f>
        <v>0</v>
      </c>
      <c r="L4905">
        <f>IFERROR(VLOOKUP(G4905,Store_Map!$A$2:$I$100,7,FALSE),"")</f>
        <v>0</v>
      </c>
      <c r="M4905">
        <f>IFERROR(VLOOKUP(G4905,Store_Map!$A$2:$I$100,8,FALSE),"")</f>
        <v>0</v>
      </c>
      <c r="N4905">
        <f t="shared" si="684"/>
        <v>0</v>
      </c>
      <c r="O4905" t="str">
        <f t="shared" si="685"/>
        <v>PASS</v>
      </c>
      <c r="P4905" t="str">
        <f t="shared" si="686"/>
        <v>PASS</v>
      </c>
      <c r="Q4905" t="str">
        <f t="shared" si="687"/>
        <v>PASS</v>
      </c>
      <c r="R4905" t="str">
        <f t="shared" si="688"/>
        <v>PASS</v>
      </c>
      <c r="S4905" t="str">
        <f t="shared" si="689"/>
        <v>PASS</v>
      </c>
      <c r="T4905">
        <f t="shared" si="690"/>
        <v>100</v>
      </c>
      <c r="U4905" t="str">
        <f t="shared" si="691"/>
        <v>Low</v>
      </c>
      <c r="V4905" t="str">
        <f t="shared" si="692"/>
        <v>Clean</v>
      </c>
    </row>
    <row r="4906" spans="1:22" x14ac:dyDescent="0.3">
      <c r="A4906" t="str">
        <f>Raw_Data!A4906</f>
        <v>26079050</v>
      </c>
      <c r="B4906">
        <f>Raw_Data!B4906</f>
        <v>45660</v>
      </c>
      <c r="C4906" t="str">
        <f>Raw_Data!C4906</f>
        <v>MONTELUKAST SOD 10 MG TABLE</v>
      </c>
      <c r="D4906" t="str">
        <f>Raw_Data!D4906</f>
        <v>31722072610</v>
      </c>
      <c r="E4906" t="str">
        <f>Raw_Data!E4906</f>
        <v>FORD, JAMES</v>
      </c>
      <c r="F4906" t="str">
        <f>Raw_Data!F4906</f>
        <v>1033117684</v>
      </c>
      <c r="G4906" t="str">
        <f>Raw_Data!H4906</f>
        <v>2</v>
      </c>
      <c r="H4906">
        <f>IFERROR(VLOOKUP(G4906,Store_Map!$A$2:$I$100,3,FALSE),"")</f>
        <v>0</v>
      </c>
      <c r="I4906">
        <f>IFERROR(VLOOKUP(G4906,Store_Map!$A$2:$I$100,4,FALSE),"")</f>
        <v>0</v>
      </c>
      <c r="J4906">
        <f>IFERROR(VLOOKUP(G4906,Store_Map!$A$2:$I$100,5,FALSE),"")</f>
        <v>0</v>
      </c>
      <c r="K4906">
        <f>IFERROR(VLOOKUP(G4906,Store_Map!$A$2:$I$100,6,FALSE),"")</f>
        <v>0</v>
      </c>
      <c r="L4906">
        <f>IFERROR(VLOOKUP(G4906,Store_Map!$A$2:$I$100,7,FALSE),"")</f>
        <v>0</v>
      </c>
      <c r="M4906">
        <f>IFERROR(VLOOKUP(G4906,Store_Map!$A$2:$I$100,8,FALSE),"")</f>
        <v>0</v>
      </c>
      <c r="N4906">
        <f t="shared" si="684"/>
        <v>0</v>
      </c>
      <c r="O4906" t="str">
        <f t="shared" si="685"/>
        <v>PASS</v>
      </c>
      <c r="P4906" t="str">
        <f t="shared" si="686"/>
        <v>PASS</v>
      </c>
      <c r="Q4906" t="str">
        <f t="shared" si="687"/>
        <v>PASS</v>
      </c>
      <c r="R4906" t="str">
        <f t="shared" si="688"/>
        <v>PASS</v>
      </c>
      <c r="S4906" t="str">
        <f t="shared" si="689"/>
        <v>PASS</v>
      </c>
      <c r="T4906">
        <f t="shared" si="690"/>
        <v>100</v>
      </c>
      <c r="U4906" t="str">
        <f t="shared" si="691"/>
        <v>Low</v>
      </c>
      <c r="V4906" t="str">
        <f t="shared" si="692"/>
        <v>Clean</v>
      </c>
    </row>
    <row r="4907" spans="1:22" x14ac:dyDescent="0.3">
      <c r="A4907" t="str">
        <f>Raw_Data!A4907</f>
        <v>26079049</v>
      </c>
      <c r="B4907">
        <f>Raw_Data!B4907</f>
        <v>45660</v>
      </c>
      <c r="C4907" t="str">
        <f>Raw_Data!C4907</f>
        <v>OMEPRAZOLE DR 20 MG CAPSULE</v>
      </c>
      <c r="D4907" t="str">
        <f>Raw_Data!D4907</f>
        <v>68462039610</v>
      </c>
      <c r="E4907" t="str">
        <f>Raw_Data!E4907</f>
        <v>FORD, JAMES</v>
      </c>
      <c r="F4907" t="str">
        <f>Raw_Data!F4907</f>
        <v>1033117684</v>
      </c>
      <c r="G4907" t="str">
        <f>Raw_Data!H4907</f>
        <v>2</v>
      </c>
      <c r="H4907">
        <f>IFERROR(VLOOKUP(G4907,Store_Map!$A$2:$I$100,3,FALSE),"")</f>
        <v>0</v>
      </c>
      <c r="I4907">
        <f>IFERROR(VLOOKUP(G4907,Store_Map!$A$2:$I$100,4,FALSE),"")</f>
        <v>0</v>
      </c>
      <c r="J4907">
        <f>IFERROR(VLOOKUP(G4907,Store_Map!$A$2:$I$100,5,FALSE),"")</f>
        <v>0</v>
      </c>
      <c r="K4907">
        <f>IFERROR(VLOOKUP(G4907,Store_Map!$A$2:$I$100,6,FALSE),"")</f>
        <v>0</v>
      </c>
      <c r="L4907">
        <f>IFERROR(VLOOKUP(G4907,Store_Map!$A$2:$I$100,7,FALSE),"")</f>
        <v>0</v>
      </c>
      <c r="M4907">
        <f>IFERROR(VLOOKUP(G4907,Store_Map!$A$2:$I$100,8,FALSE),"")</f>
        <v>0</v>
      </c>
      <c r="N4907">
        <f t="shared" si="684"/>
        <v>0</v>
      </c>
      <c r="O4907" t="str">
        <f t="shared" si="685"/>
        <v>PASS</v>
      </c>
      <c r="P4907" t="str">
        <f t="shared" si="686"/>
        <v>PASS</v>
      </c>
      <c r="Q4907" t="str">
        <f t="shared" si="687"/>
        <v>PASS</v>
      </c>
      <c r="R4907" t="str">
        <f t="shared" si="688"/>
        <v>PASS</v>
      </c>
      <c r="S4907" t="str">
        <f t="shared" si="689"/>
        <v>PASS</v>
      </c>
      <c r="T4907">
        <f t="shared" si="690"/>
        <v>100</v>
      </c>
      <c r="U4907" t="str">
        <f t="shared" si="691"/>
        <v>Low</v>
      </c>
      <c r="V4907" t="str">
        <f t="shared" si="692"/>
        <v>Clean</v>
      </c>
    </row>
    <row r="4908" spans="1:22" x14ac:dyDescent="0.3">
      <c r="A4908" t="str">
        <f>Raw_Data!A4908</f>
        <v>26079038</v>
      </c>
      <c r="B4908">
        <f>Raw_Data!B4908</f>
        <v>45660</v>
      </c>
      <c r="C4908" t="str">
        <f>Raw_Data!C4908</f>
        <v>VENTOLIN HFA 90 MCG INHALER</v>
      </c>
      <c r="D4908" t="str">
        <f>Raw_Data!D4908</f>
        <v>173068220</v>
      </c>
      <c r="E4908" t="str">
        <f>Raw_Data!E4908</f>
        <v>FORD, JAMES</v>
      </c>
      <c r="F4908" t="str">
        <f>Raw_Data!F4908</f>
        <v>1033117684</v>
      </c>
      <c r="G4908" t="str">
        <f>Raw_Data!H4908</f>
        <v>2</v>
      </c>
      <c r="H4908">
        <f>IFERROR(VLOOKUP(G4908,Store_Map!$A$2:$I$100,3,FALSE),"")</f>
        <v>0</v>
      </c>
      <c r="I4908">
        <f>IFERROR(VLOOKUP(G4908,Store_Map!$A$2:$I$100,4,FALSE),"")</f>
        <v>0</v>
      </c>
      <c r="J4908">
        <f>IFERROR(VLOOKUP(G4908,Store_Map!$A$2:$I$100,5,FALSE),"")</f>
        <v>0</v>
      </c>
      <c r="K4908">
        <f>IFERROR(VLOOKUP(G4908,Store_Map!$A$2:$I$100,6,FALSE),"")</f>
        <v>0</v>
      </c>
      <c r="L4908">
        <f>IFERROR(VLOOKUP(G4908,Store_Map!$A$2:$I$100,7,FALSE),"")</f>
        <v>0</v>
      </c>
      <c r="M4908">
        <f>IFERROR(VLOOKUP(G4908,Store_Map!$A$2:$I$100,8,FALSE),"")</f>
        <v>0</v>
      </c>
      <c r="N4908">
        <f t="shared" si="684"/>
        <v>0</v>
      </c>
      <c r="O4908" t="str">
        <f t="shared" si="685"/>
        <v>PASS</v>
      </c>
      <c r="P4908" t="str">
        <f t="shared" si="686"/>
        <v>REVIEW</v>
      </c>
      <c r="Q4908" t="str">
        <f t="shared" si="687"/>
        <v>PASS</v>
      </c>
      <c r="R4908" t="str">
        <f t="shared" si="688"/>
        <v>PASS</v>
      </c>
      <c r="S4908" t="str">
        <f t="shared" si="689"/>
        <v>REVIEW</v>
      </c>
      <c r="T4908">
        <f t="shared" si="690"/>
        <v>90</v>
      </c>
      <c r="U4908" t="str">
        <f t="shared" si="691"/>
        <v>Low</v>
      </c>
      <c r="V4908" t="str">
        <f t="shared" si="692"/>
        <v>Invalid NDC</v>
      </c>
    </row>
    <row r="4909" spans="1:22" x14ac:dyDescent="0.3">
      <c r="A4909" t="str">
        <f>Raw_Data!A4909</f>
        <v>26079036</v>
      </c>
      <c r="B4909">
        <f>Raw_Data!B4909</f>
        <v>45660</v>
      </c>
      <c r="C4909" t="str">
        <f>Raw_Data!C4909</f>
        <v>MELOXICAM 15 MG TABLET</v>
      </c>
      <c r="D4909" t="str">
        <f>Raw_Data!D4909</f>
        <v>69097015912</v>
      </c>
      <c r="E4909" t="str">
        <f>Raw_Data!E4909</f>
        <v>FORD, JAMES</v>
      </c>
      <c r="F4909" t="str">
        <f>Raw_Data!F4909</f>
        <v>1033117684</v>
      </c>
      <c r="G4909" t="str">
        <f>Raw_Data!H4909</f>
        <v>2</v>
      </c>
      <c r="H4909">
        <f>IFERROR(VLOOKUP(G4909,Store_Map!$A$2:$I$100,3,FALSE),"")</f>
        <v>0</v>
      </c>
      <c r="I4909">
        <f>IFERROR(VLOOKUP(G4909,Store_Map!$A$2:$I$100,4,FALSE),"")</f>
        <v>0</v>
      </c>
      <c r="J4909">
        <f>IFERROR(VLOOKUP(G4909,Store_Map!$A$2:$I$100,5,FALSE),"")</f>
        <v>0</v>
      </c>
      <c r="K4909">
        <f>IFERROR(VLOOKUP(G4909,Store_Map!$A$2:$I$100,6,FALSE),"")</f>
        <v>0</v>
      </c>
      <c r="L4909">
        <f>IFERROR(VLOOKUP(G4909,Store_Map!$A$2:$I$100,7,FALSE),"")</f>
        <v>0</v>
      </c>
      <c r="M4909">
        <f>IFERROR(VLOOKUP(G4909,Store_Map!$A$2:$I$100,8,FALSE),"")</f>
        <v>0</v>
      </c>
      <c r="N4909">
        <f t="shared" si="684"/>
        <v>0</v>
      </c>
      <c r="O4909" t="str">
        <f t="shared" si="685"/>
        <v>PASS</v>
      </c>
      <c r="P4909" t="str">
        <f t="shared" si="686"/>
        <v>PASS</v>
      </c>
      <c r="Q4909" t="str">
        <f t="shared" si="687"/>
        <v>PASS</v>
      </c>
      <c r="R4909" t="str">
        <f t="shared" si="688"/>
        <v>PASS</v>
      </c>
      <c r="S4909" t="str">
        <f t="shared" si="689"/>
        <v>PASS</v>
      </c>
      <c r="T4909">
        <f t="shared" si="690"/>
        <v>100</v>
      </c>
      <c r="U4909" t="str">
        <f t="shared" si="691"/>
        <v>Low</v>
      </c>
      <c r="V4909" t="str">
        <f t="shared" si="692"/>
        <v>Clean</v>
      </c>
    </row>
    <row r="4910" spans="1:22" x14ac:dyDescent="0.3">
      <c r="A4910" t="str">
        <f>Raw_Data!A4910</f>
        <v>26072672</v>
      </c>
      <c r="B4910">
        <f>Raw_Data!B4910</f>
        <v>45660</v>
      </c>
      <c r="C4910" t="str">
        <f>Raw_Data!C4910</f>
        <v>FLUTICASONE PROP 50 MCG SPR</v>
      </c>
      <c r="D4910" t="str">
        <f>Raw_Data!D4910</f>
        <v>60505082901</v>
      </c>
      <c r="E4910" t="str">
        <f>Raw_Data!E4910</f>
        <v>FORD, JAMES</v>
      </c>
      <c r="F4910" t="str">
        <f>Raw_Data!F4910</f>
        <v>1033117684</v>
      </c>
      <c r="G4910" t="str">
        <f>Raw_Data!H4910</f>
        <v>2</v>
      </c>
      <c r="H4910">
        <f>IFERROR(VLOOKUP(G4910,Store_Map!$A$2:$I$100,3,FALSE),"")</f>
        <v>0</v>
      </c>
      <c r="I4910">
        <f>IFERROR(VLOOKUP(G4910,Store_Map!$A$2:$I$100,4,FALSE),"")</f>
        <v>0</v>
      </c>
      <c r="J4910">
        <f>IFERROR(VLOOKUP(G4910,Store_Map!$A$2:$I$100,5,FALSE),"")</f>
        <v>0</v>
      </c>
      <c r="K4910">
        <f>IFERROR(VLOOKUP(G4910,Store_Map!$A$2:$I$100,6,FALSE),"")</f>
        <v>0</v>
      </c>
      <c r="L4910">
        <f>IFERROR(VLOOKUP(G4910,Store_Map!$A$2:$I$100,7,FALSE),"")</f>
        <v>0</v>
      </c>
      <c r="M4910">
        <f>IFERROR(VLOOKUP(G4910,Store_Map!$A$2:$I$100,8,FALSE),"")</f>
        <v>0</v>
      </c>
      <c r="N4910">
        <f t="shared" si="684"/>
        <v>0</v>
      </c>
      <c r="O4910" t="str">
        <f t="shared" si="685"/>
        <v>PASS</v>
      </c>
      <c r="P4910" t="str">
        <f t="shared" si="686"/>
        <v>PASS</v>
      </c>
      <c r="Q4910" t="str">
        <f t="shared" si="687"/>
        <v>PASS</v>
      </c>
      <c r="R4910" t="str">
        <f t="shared" si="688"/>
        <v>PASS</v>
      </c>
      <c r="S4910" t="str">
        <f t="shared" si="689"/>
        <v>PASS</v>
      </c>
      <c r="T4910">
        <f t="shared" si="690"/>
        <v>100</v>
      </c>
      <c r="U4910" t="str">
        <f t="shared" si="691"/>
        <v>Low</v>
      </c>
      <c r="V4910" t="str">
        <f t="shared" si="692"/>
        <v>Clean</v>
      </c>
    </row>
    <row r="4911" spans="1:22" x14ac:dyDescent="0.3">
      <c r="A4911" t="str">
        <f>Raw_Data!A4911</f>
        <v>26072663</v>
      </c>
      <c r="B4911">
        <f>Raw_Data!B4911</f>
        <v>45660</v>
      </c>
      <c r="C4911" t="str">
        <f>Raw_Data!C4911</f>
        <v>FENOFIBRATE 145 MG TABLET</v>
      </c>
      <c r="D4911" t="str">
        <f>Raw_Data!D4911</f>
        <v>43547043109</v>
      </c>
      <c r="E4911" t="str">
        <f>Raw_Data!E4911</f>
        <v>FORD, JAMES</v>
      </c>
      <c r="F4911" t="str">
        <f>Raw_Data!F4911</f>
        <v>1033117684</v>
      </c>
      <c r="G4911" t="str">
        <f>Raw_Data!H4911</f>
        <v>2</v>
      </c>
      <c r="H4911">
        <f>IFERROR(VLOOKUP(G4911,Store_Map!$A$2:$I$100,3,FALSE),"")</f>
        <v>0</v>
      </c>
      <c r="I4911">
        <f>IFERROR(VLOOKUP(G4911,Store_Map!$A$2:$I$100,4,FALSE),"")</f>
        <v>0</v>
      </c>
      <c r="J4911">
        <f>IFERROR(VLOOKUP(G4911,Store_Map!$A$2:$I$100,5,FALSE),"")</f>
        <v>0</v>
      </c>
      <c r="K4911">
        <f>IFERROR(VLOOKUP(G4911,Store_Map!$A$2:$I$100,6,FALSE),"")</f>
        <v>0</v>
      </c>
      <c r="L4911">
        <f>IFERROR(VLOOKUP(G4911,Store_Map!$A$2:$I$100,7,FALSE),"")</f>
        <v>0</v>
      </c>
      <c r="M4911">
        <f>IFERROR(VLOOKUP(G4911,Store_Map!$A$2:$I$100,8,FALSE),"")</f>
        <v>0</v>
      </c>
      <c r="N4911">
        <f t="shared" si="684"/>
        <v>0</v>
      </c>
      <c r="O4911" t="str">
        <f t="shared" si="685"/>
        <v>PASS</v>
      </c>
      <c r="P4911" t="str">
        <f t="shared" si="686"/>
        <v>PASS</v>
      </c>
      <c r="Q4911" t="str">
        <f t="shared" si="687"/>
        <v>PASS</v>
      </c>
      <c r="R4911" t="str">
        <f t="shared" si="688"/>
        <v>PASS</v>
      </c>
      <c r="S4911" t="str">
        <f t="shared" si="689"/>
        <v>PASS</v>
      </c>
      <c r="T4911">
        <f t="shared" si="690"/>
        <v>100</v>
      </c>
      <c r="U4911" t="str">
        <f t="shared" si="691"/>
        <v>Low</v>
      </c>
      <c r="V4911" t="str">
        <f t="shared" si="692"/>
        <v>Clean</v>
      </c>
    </row>
    <row r="4912" spans="1:22" x14ac:dyDescent="0.3">
      <c r="A4912" t="str">
        <f>Raw_Data!A4912</f>
        <v>26072660</v>
      </c>
      <c r="B4912">
        <f>Raw_Data!B4912</f>
        <v>45660</v>
      </c>
      <c r="C4912" t="str">
        <f>Raw_Data!C4912</f>
        <v>FUROSEMIDE 20 MG TABLET</v>
      </c>
      <c r="D4912" t="str">
        <f>Raw_Data!D4912</f>
        <v>69315011610</v>
      </c>
      <c r="E4912" t="str">
        <f>Raw_Data!E4912</f>
        <v>FORD, JAMES</v>
      </c>
      <c r="F4912" t="str">
        <f>Raw_Data!F4912</f>
        <v>1033117684</v>
      </c>
      <c r="G4912" t="str">
        <f>Raw_Data!H4912</f>
        <v>2</v>
      </c>
      <c r="H4912">
        <f>IFERROR(VLOOKUP(G4912,Store_Map!$A$2:$I$100,3,FALSE),"")</f>
        <v>0</v>
      </c>
      <c r="I4912">
        <f>IFERROR(VLOOKUP(G4912,Store_Map!$A$2:$I$100,4,FALSE),"")</f>
        <v>0</v>
      </c>
      <c r="J4912">
        <f>IFERROR(VLOOKUP(G4912,Store_Map!$A$2:$I$100,5,FALSE),"")</f>
        <v>0</v>
      </c>
      <c r="K4912">
        <f>IFERROR(VLOOKUP(G4912,Store_Map!$A$2:$I$100,6,FALSE),"")</f>
        <v>0</v>
      </c>
      <c r="L4912">
        <f>IFERROR(VLOOKUP(G4912,Store_Map!$A$2:$I$100,7,FALSE),"")</f>
        <v>0</v>
      </c>
      <c r="M4912">
        <f>IFERROR(VLOOKUP(G4912,Store_Map!$A$2:$I$100,8,FALSE),"")</f>
        <v>0</v>
      </c>
      <c r="N4912">
        <f t="shared" si="684"/>
        <v>0</v>
      </c>
      <c r="O4912" t="str">
        <f t="shared" si="685"/>
        <v>PASS</v>
      </c>
      <c r="P4912" t="str">
        <f t="shared" si="686"/>
        <v>PASS</v>
      </c>
      <c r="Q4912" t="str">
        <f t="shared" si="687"/>
        <v>PASS</v>
      </c>
      <c r="R4912" t="str">
        <f t="shared" si="688"/>
        <v>PASS</v>
      </c>
      <c r="S4912" t="str">
        <f t="shared" si="689"/>
        <v>PASS</v>
      </c>
      <c r="T4912">
        <f t="shared" si="690"/>
        <v>100</v>
      </c>
      <c r="U4912" t="str">
        <f t="shared" si="691"/>
        <v>Low</v>
      </c>
      <c r="V4912" t="str">
        <f t="shared" si="692"/>
        <v>Clean</v>
      </c>
    </row>
    <row r="4913" spans="1:22" x14ac:dyDescent="0.3">
      <c r="A4913" t="str">
        <f>Raw_Data!A4913</f>
        <v>26081667</v>
      </c>
      <c r="B4913">
        <f>Raw_Data!B4913</f>
        <v>45660</v>
      </c>
      <c r="C4913" t="str">
        <f>Raw_Data!C4913</f>
        <v>SILDENAFIL 100 MG TABLET</v>
      </c>
      <c r="D4913" t="str">
        <f>Raw_Data!D4913</f>
        <v>60219175303</v>
      </c>
      <c r="E4913" t="str">
        <f>Raw_Data!E4913</f>
        <v>FORD, JAMES</v>
      </c>
      <c r="F4913" t="str">
        <f>Raw_Data!F4913</f>
        <v>1033117684</v>
      </c>
      <c r="G4913" t="str">
        <f>Raw_Data!H4913</f>
        <v>2</v>
      </c>
      <c r="H4913">
        <f>IFERROR(VLOOKUP(G4913,Store_Map!$A$2:$I$100,3,FALSE),"")</f>
        <v>0</v>
      </c>
      <c r="I4913">
        <f>IFERROR(VLOOKUP(G4913,Store_Map!$A$2:$I$100,4,FALSE),"")</f>
        <v>0</v>
      </c>
      <c r="J4913">
        <f>IFERROR(VLOOKUP(G4913,Store_Map!$A$2:$I$100,5,FALSE),"")</f>
        <v>0</v>
      </c>
      <c r="K4913">
        <f>IFERROR(VLOOKUP(G4913,Store_Map!$A$2:$I$100,6,FALSE),"")</f>
        <v>0</v>
      </c>
      <c r="L4913">
        <f>IFERROR(VLOOKUP(G4913,Store_Map!$A$2:$I$100,7,FALSE),"")</f>
        <v>0</v>
      </c>
      <c r="M4913">
        <f>IFERROR(VLOOKUP(G4913,Store_Map!$A$2:$I$100,8,FALSE),"")</f>
        <v>0</v>
      </c>
      <c r="N4913">
        <f t="shared" si="684"/>
        <v>0</v>
      </c>
      <c r="O4913" t="str">
        <f t="shared" si="685"/>
        <v>PASS</v>
      </c>
      <c r="P4913" t="str">
        <f t="shared" si="686"/>
        <v>PASS</v>
      </c>
      <c r="Q4913" t="str">
        <f t="shared" si="687"/>
        <v>PASS</v>
      </c>
      <c r="R4913" t="str">
        <f t="shared" si="688"/>
        <v>PASS</v>
      </c>
      <c r="S4913" t="str">
        <f t="shared" si="689"/>
        <v>PASS</v>
      </c>
      <c r="T4913">
        <f t="shared" si="690"/>
        <v>100</v>
      </c>
      <c r="U4913" t="str">
        <f t="shared" si="691"/>
        <v>Low</v>
      </c>
      <c r="V4913" t="str">
        <f t="shared" si="692"/>
        <v>Clean</v>
      </c>
    </row>
    <row r="4914" spans="1:22" x14ac:dyDescent="0.3">
      <c r="A4914" t="str">
        <f>Raw_Data!A4914</f>
        <v>26080129</v>
      </c>
      <c r="B4914">
        <f>Raw_Data!B4914</f>
        <v>45660</v>
      </c>
      <c r="C4914" t="str">
        <f>Raw_Data!C4914</f>
        <v>HUMALOG 100 UNITS/ML KWIKPE</v>
      </c>
      <c r="D4914" t="str">
        <f>Raw_Data!D4914</f>
        <v>2879959</v>
      </c>
      <c r="E4914" t="str">
        <f>Raw_Data!E4914</f>
        <v>EL- CHOUFI, LEYLA</v>
      </c>
      <c r="F4914" t="str">
        <f>Raw_Data!F4914</f>
        <v>1942355342</v>
      </c>
      <c r="G4914" t="str">
        <f>Raw_Data!H4914</f>
        <v>2</v>
      </c>
      <c r="H4914">
        <f>IFERROR(VLOOKUP(G4914,Store_Map!$A$2:$I$100,3,FALSE),"")</f>
        <v>0</v>
      </c>
      <c r="I4914">
        <f>IFERROR(VLOOKUP(G4914,Store_Map!$A$2:$I$100,4,FALSE),"")</f>
        <v>0</v>
      </c>
      <c r="J4914">
        <f>IFERROR(VLOOKUP(G4914,Store_Map!$A$2:$I$100,5,FALSE),"")</f>
        <v>0</v>
      </c>
      <c r="K4914">
        <f>IFERROR(VLOOKUP(G4914,Store_Map!$A$2:$I$100,6,FALSE),"")</f>
        <v>0</v>
      </c>
      <c r="L4914">
        <f>IFERROR(VLOOKUP(G4914,Store_Map!$A$2:$I$100,7,FALSE),"")</f>
        <v>0</v>
      </c>
      <c r="M4914">
        <f>IFERROR(VLOOKUP(G4914,Store_Map!$A$2:$I$100,8,FALSE),"")</f>
        <v>0</v>
      </c>
      <c r="N4914">
        <f t="shared" si="684"/>
        <v>0</v>
      </c>
      <c r="O4914" t="str">
        <f t="shared" si="685"/>
        <v>PASS</v>
      </c>
      <c r="P4914" t="str">
        <f t="shared" si="686"/>
        <v>REVIEW</v>
      </c>
      <c r="Q4914" t="str">
        <f t="shared" si="687"/>
        <v>PASS</v>
      </c>
      <c r="R4914" t="str">
        <f t="shared" si="688"/>
        <v>PASS</v>
      </c>
      <c r="S4914" t="str">
        <f t="shared" si="689"/>
        <v>REVIEW</v>
      </c>
      <c r="T4914">
        <f t="shared" si="690"/>
        <v>90</v>
      </c>
      <c r="U4914" t="str">
        <f t="shared" si="691"/>
        <v>Low</v>
      </c>
      <c r="V4914" t="str">
        <f t="shared" si="692"/>
        <v>Invalid NDC</v>
      </c>
    </row>
    <row r="4915" spans="1:22" x14ac:dyDescent="0.3">
      <c r="A4915" t="str">
        <f>Raw_Data!A4915</f>
        <v>26084476</v>
      </c>
      <c r="B4915">
        <f>Raw_Data!B4915</f>
        <v>45660</v>
      </c>
      <c r="C4915" t="str">
        <f>Raw_Data!C4915</f>
        <v>TRIAMCINOLONE 0.1% CREAM</v>
      </c>
      <c r="D4915" t="str">
        <f>Raw_Data!D4915</f>
        <v>67877025115</v>
      </c>
      <c r="E4915" t="str">
        <f>Raw_Data!E4915</f>
        <v>FORD, JAMES</v>
      </c>
      <c r="F4915" t="str">
        <f>Raw_Data!F4915</f>
        <v>1033117684</v>
      </c>
      <c r="G4915" t="str">
        <f>Raw_Data!H4915</f>
        <v>2</v>
      </c>
      <c r="H4915">
        <f>IFERROR(VLOOKUP(G4915,Store_Map!$A$2:$I$100,3,FALSE),"")</f>
        <v>0</v>
      </c>
      <c r="I4915">
        <f>IFERROR(VLOOKUP(G4915,Store_Map!$A$2:$I$100,4,FALSE),"")</f>
        <v>0</v>
      </c>
      <c r="J4915">
        <f>IFERROR(VLOOKUP(G4915,Store_Map!$A$2:$I$100,5,FALSE),"")</f>
        <v>0</v>
      </c>
      <c r="K4915">
        <f>IFERROR(VLOOKUP(G4915,Store_Map!$A$2:$I$100,6,FALSE),"")</f>
        <v>0</v>
      </c>
      <c r="L4915">
        <f>IFERROR(VLOOKUP(G4915,Store_Map!$A$2:$I$100,7,FALSE),"")</f>
        <v>0</v>
      </c>
      <c r="M4915">
        <f>IFERROR(VLOOKUP(G4915,Store_Map!$A$2:$I$100,8,FALSE),"")</f>
        <v>0</v>
      </c>
      <c r="N4915">
        <f t="shared" si="684"/>
        <v>0</v>
      </c>
      <c r="O4915" t="str">
        <f t="shared" si="685"/>
        <v>PASS</v>
      </c>
      <c r="P4915" t="str">
        <f t="shared" si="686"/>
        <v>PASS</v>
      </c>
      <c r="Q4915" t="str">
        <f t="shared" si="687"/>
        <v>PASS</v>
      </c>
      <c r="R4915" t="str">
        <f t="shared" si="688"/>
        <v>PASS</v>
      </c>
      <c r="S4915" t="str">
        <f t="shared" si="689"/>
        <v>PASS</v>
      </c>
      <c r="T4915">
        <f t="shared" si="690"/>
        <v>100</v>
      </c>
      <c r="U4915" t="str">
        <f t="shared" si="691"/>
        <v>Low</v>
      </c>
      <c r="V4915" t="str">
        <f t="shared" si="692"/>
        <v>Clean</v>
      </c>
    </row>
    <row r="4916" spans="1:22" x14ac:dyDescent="0.3">
      <c r="A4916" t="str">
        <f>Raw_Data!A4916</f>
        <v>26083125</v>
      </c>
      <c r="B4916">
        <f>Raw_Data!B4916</f>
        <v>45660</v>
      </c>
      <c r="C4916" t="str">
        <f>Raw_Data!C4916</f>
        <v>DOVATO 50-300 MG TABLET</v>
      </c>
      <c r="D4916" t="str">
        <f>Raw_Data!D4916</f>
        <v>49702024613</v>
      </c>
      <c r="E4916" t="str">
        <f>Raw_Data!E4916</f>
        <v>DAVIS, KEPLER</v>
      </c>
      <c r="F4916" t="str">
        <f>Raw_Data!F4916</f>
        <v>1740357425</v>
      </c>
      <c r="G4916" t="str">
        <f>Raw_Data!H4916</f>
        <v>2</v>
      </c>
      <c r="H4916">
        <f>IFERROR(VLOOKUP(G4916,Store_Map!$A$2:$I$100,3,FALSE),"")</f>
        <v>0</v>
      </c>
      <c r="I4916">
        <f>IFERROR(VLOOKUP(G4916,Store_Map!$A$2:$I$100,4,FALSE),"")</f>
        <v>0</v>
      </c>
      <c r="J4916">
        <f>IFERROR(VLOOKUP(G4916,Store_Map!$A$2:$I$100,5,FALSE),"")</f>
        <v>0</v>
      </c>
      <c r="K4916">
        <f>IFERROR(VLOOKUP(G4916,Store_Map!$A$2:$I$100,6,FALSE),"")</f>
        <v>0</v>
      </c>
      <c r="L4916">
        <f>IFERROR(VLOOKUP(G4916,Store_Map!$A$2:$I$100,7,FALSE),"")</f>
        <v>0</v>
      </c>
      <c r="M4916">
        <f>IFERROR(VLOOKUP(G4916,Store_Map!$A$2:$I$100,8,FALSE),"")</f>
        <v>0</v>
      </c>
      <c r="N4916">
        <f t="shared" si="684"/>
        <v>0</v>
      </c>
      <c r="O4916" t="str">
        <f t="shared" si="685"/>
        <v>PASS</v>
      </c>
      <c r="P4916" t="str">
        <f t="shared" si="686"/>
        <v>PASS</v>
      </c>
      <c r="Q4916" t="str">
        <f t="shared" si="687"/>
        <v>PASS</v>
      </c>
      <c r="R4916" t="str">
        <f t="shared" si="688"/>
        <v>PASS</v>
      </c>
      <c r="S4916" t="str">
        <f t="shared" si="689"/>
        <v>PASS</v>
      </c>
      <c r="T4916">
        <f t="shared" si="690"/>
        <v>100</v>
      </c>
      <c r="U4916" t="str">
        <f t="shared" si="691"/>
        <v>Low</v>
      </c>
      <c r="V4916" t="str">
        <f t="shared" si="692"/>
        <v>Clean</v>
      </c>
    </row>
    <row r="4917" spans="1:22" x14ac:dyDescent="0.3">
      <c r="A4917" t="str">
        <f>Raw_Data!A4917</f>
        <v>26078159</v>
      </c>
      <c r="B4917">
        <f>Raw_Data!B4917</f>
        <v>45660</v>
      </c>
      <c r="C4917" t="str">
        <f>Raw_Data!C4917</f>
        <v>METFORMIN HCL 500 MG TABLET</v>
      </c>
      <c r="D4917" t="str">
        <f>Raw_Data!D4917</f>
        <v>65862000899</v>
      </c>
      <c r="E4917" t="str">
        <f>Raw_Data!E4917</f>
        <v>FORD, JAMES</v>
      </c>
      <c r="F4917" t="str">
        <f>Raw_Data!F4917</f>
        <v>1033117684</v>
      </c>
      <c r="G4917" t="str">
        <f>Raw_Data!H4917</f>
        <v>2</v>
      </c>
      <c r="H4917">
        <f>IFERROR(VLOOKUP(G4917,Store_Map!$A$2:$I$100,3,FALSE),"")</f>
        <v>0</v>
      </c>
      <c r="I4917">
        <f>IFERROR(VLOOKUP(G4917,Store_Map!$A$2:$I$100,4,FALSE),"")</f>
        <v>0</v>
      </c>
      <c r="J4917">
        <f>IFERROR(VLOOKUP(G4917,Store_Map!$A$2:$I$100,5,FALSE),"")</f>
        <v>0</v>
      </c>
      <c r="K4917">
        <f>IFERROR(VLOOKUP(G4917,Store_Map!$A$2:$I$100,6,FALSE),"")</f>
        <v>0</v>
      </c>
      <c r="L4917">
        <f>IFERROR(VLOOKUP(G4917,Store_Map!$A$2:$I$100,7,FALSE),"")</f>
        <v>0</v>
      </c>
      <c r="M4917">
        <f>IFERROR(VLOOKUP(G4917,Store_Map!$A$2:$I$100,8,FALSE),"")</f>
        <v>0</v>
      </c>
      <c r="N4917">
        <f t="shared" si="684"/>
        <v>0</v>
      </c>
      <c r="O4917" t="str">
        <f t="shared" si="685"/>
        <v>PASS</v>
      </c>
      <c r="P4917" t="str">
        <f t="shared" si="686"/>
        <v>PASS</v>
      </c>
      <c r="Q4917" t="str">
        <f t="shared" si="687"/>
        <v>PASS</v>
      </c>
      <c r="R4917" t="str">
        <f t="shared" si="688"/>
        <v>PASS</v>
      </c>
      <c r="S4917" t="str">
        <f t="shared" si="689"/>
        <v>PASS</v>
      </c>
      <c r="T4917">
        <f t="shared" si="690"/>
        <v>100</v>
      </c>
      <c r="U4917" t="str">
        <f t="shared" si="691"/>
        <v>Low</v>
      </c>
      <c r="V4917" t="str">
        <f t="shared" si="692"/>
        <v>Clean</v>
      </c>
    </row>
    <row r="4918" spans="1:22" x14ac:dyDescent="0.3">
      <c r="A4918" t="str">
        <f>Raw_Data!A4918</f>
        <v>26078158</v>
      </c>
      <c r="B4918">
        <f>Raw_Data!B4918</f>
        <v>45660</v>
      </c>
      <c r="C4918" t="str">
        <f>Raw_Data!C4918</f>
        <v>HYDROCHLOROTHIAZIDE 12.5 MG</v>
      </c>
      <c r="D4918" t="str">
        <f>Raw_Data!D4918</f>
        <v>69315015510</v>
      </c>
      <c r="E4918" t="str">
        <f>Raw_Data!E4918</f>
        <v>FORD, JAMES</v>
      </c>
      <c r="F4918" t="str">
        <f>Raw_Data!F4918</f>
        <v>1033117684</v>
      </c>
      <c r="G4918" t="str">
        <f>Raw_Data!H4918</f>
        <v>2</v>
      </c>
      <c r="H4918">
        <f>IFERROR(VLOOKUP(G4918,Store_Map!$A$2:$I$100,3,FALSE),"")</f>
        <v>0</v>
      </c>
      <c r="I4918">
        <f>IFERROR(VLOOKUP(G4918,Store_Map!$A$2:$I$100,4,FALSE),"")</f>
        <v>0</v>
      </c>
      <c r="J4918">
        <f>IFERROR(VLOOKUP(G4918,Store_Map!$A$2:$I$100,5,FALSE),"")</f>
        <v>0</v>
      </c>
      <c r="K4918">
        <f>IFERROR(VLOOKUP(G4918,Store_Map!$A$2:$I$100,6,FALSE),"")</f>
        <v>0</v>
      </c>
      <c r="L4918">
        <f>IFERROR(VLOOKUP(G4918,Store_Map!$A$2:$I$100,7,FALSE),"")</f>
        <v>0</v>
      </c>
      <c r="M4918">
        <f>IFERROR(VLOOKUP(G4918,Store_Map!$A$2:$I$100,8,FALSE),"")</f>
        <v>0</v>
      </c>
      <c r="N4918">
        <f t="shared" si="684"/>
        <v>0</v>
      </c>
      <c r="O4918" t="str">
        <f t="shared" si="685"/>
        <v>PASS</v>
      </c>
      <c r="P4918" t="str">
        <f t="shared" si="686"/>
        <v>PASS</v>
      </c>
      <c r="Q4918" t="str">
        <f t="shared" si="687"/>
        <v>PASS</v>
      </c>
      <c r="R4918" t="str">
        <f t="shared" si="688"/>
        <v>PASS</v>
      </c>
      <c r="S4918" t="str">
        <f t="shared" si="689"/>
        <v>PASS</v>
      </c>
      <c r="T4918">
        <f t="shared" si="690"/>
        <v>100</v>
      </c>
      <c r="U4918" t="str">
        <f t="shared" si="691"/>
        <v>Low</v>
      </c>
      <c r="V4918" t="str">
        <f t="shared" si="692"/>
        <v>Clean</v>
      </c>
    </row>
    <row r="4919" spans="1:22" x14ac:dyDescent="0.3">
      <c r="A4919" t="str">
        <f>Raw_Data!A4919</f>
        <v>26084477</v>
      </c>
      <c r="B4919">
        <f>Raw_Data!B4919</f>
        <v>45660</v>
      </c>
      <c r="C4919" t="str">
        <f>Raw_Data!C4919</f>
        <v>FLUTICASONE PROP 50 MCG SPR</v>
      </c>
      <c r="D4919" t="str">
        <f>Raw_Data!D4919</f>
        <v>60505082901</v>
      </c>
      <c r="E4919" t="str">
        <f>Raw_Data!E4919</f>
        <v>GIBBS, JON</v>
      </c>
      <c r="F4919" t="str">
        <f>Raw_Data!F4919</f>
        <v>1700896156</v>
      </c>
      <c r="G4919" t="str">
        <f>Raw_Data!H4919</f>
        <v>2</v>
      </c>
      <c r="H4919">
        <f>IFERROR(VLOOKUP(G4919,Store_Map!$A$2:$I$100,3,FALSE),"")</f>
        <v>0</v>
      </c>
      <c r="I4919">
        <f>IFERROR(VLOOKUP(G4919,Store_Map!$A$2:$I$100,4,FALSE),"")</f>
        <v>0</v>
      </c>
      <c r="J4919">
        <f>IFERROR(VLOOKUP(G4919,Store_Map!$A$2:$I$100,5,FALSE),"")</f>
        <v>0</v>
      </c>
      <c r="K4919">
        <f>IFERROR(VLOOKUP(G4919,Store_Map!$A$2:$I$100,6,FALSE),"")</f>
        <v>0</v>
      </c>
      <c r="L4919">
        <f>IFERROR(VLOOKUP(G4919,Store_Map!$A$2:$I$100,7,FALSE),"")</f>
        <v>0</v>
      </c>
      <c r="M4919">
        <f>IFERROR(VLOOKUP(G4919,Store_Map!$A$2:$I$100,8,FALSE),"")</f>
        <v>0</v>
      </c>
      <c r="N4919">
        <f t="shared" si="684"/>
        <v>0</v>
      </c>
      <c r="O4919" t="str">
        <f t="shared" si="685"/>
        <v>PASS</v>
      </c>
      <c r="P4919" t="str">
        <f t="shared" si="686"/>
        <v>PASS</v>
      </c>
      <c r="Q4919" t="str">
        <f t="shared" si="687"/>
        <v>PASS</v>
      </c>
      <c r="R4919" t="str">
        <f t="shared" si="688"/>
        <v>PASS</v>
      </c>
      <c r="S4919" t="str">
        <f t="shared" si="689"/>
        <v>PASS</v>
      </c>
      <c r="T4919">
        <f t="shared" si="690"/>
        <v>100</v>
      </c>
      <c r="U4919" t="str">
        <f t="shared" si="691"/>
        <v>Low</v>
      </c>
      <c r="V4919" t="str">
        <f t="shared" si="692"/>
        <v>Clean</v>
      </c>
    </row>
    <row r="4920" spans="1:22" x14ac:dyDescent="0.3">
      <c r="A4920" t="str">
        <f>Raw_Data!A4920</f>
        <v>26084478</v>
      </c>
      <c r="B4920">
        <f>Raw_Data!B4920</f>
        <v>45660</v>
      </c>
      <c r="C4920" t="str">
        <f>Raw_Data!C4920</f>
        <v>METOCLOPRAMIDE 5 MG TABLET</v>
      </c>
      <c r="D4920" t="str">
        <f>Raw_Data!D4920</f>
        <v>93220401</v>
      </c>
      <c r="E4920" t="str">
        <f>Raw_Data!E4920</f>
        <v>GIBBS, JON</v>
      </c>
      <c r="F4920" t="str">
        <f>Raw_Data!F4920</f>
        <v>1700896156</v>
      </c>
      <c r="G4920" t="str">
        <f>Raw_Data!H4920</f>
        <v>2</v>
      </c>
      <c r="H4920">
        <f>IFERROR(VLOOKUP(G4920,Store_Map!$A$2:$I$100,3,FALSE),"")</f>
        <v>0</v>
      </c>
      <c r="I4920">
        <f>IFERROR(VLOOKUP(G4920,Store_Map!$A$2:$I$100,4,FALSE),"")</f>
        <v>0</v>
      </c>
      <c r="J4920">
        <f>IFERROR(VLOOKUP(G4920,Store_Map!$A$2:$I$100,5,FALSE),"")</f>
        <v>0</v>
      </c>
      <c r="K4920">
        <f>IFERROR(VLOOKUP(G4920,Store_Map!$A$2:$I$100,6,FALSE),"")</f>
        <v>0</v>
      </c>
      <c r="L4920">
        <f>IFERROR(VLOOKUP(G4920,Store_Map!$A$2:$I$100,7,FALSE),"")</f>
        <v>0</v>
      </c>
      <c r="M4920">
        <f>IFERROR(VLOOKUP(G4920,Store_Map!$A$2:$I$100,8,FALSE),"")</f>
        <v>0</v>
      </c>
      <c r="N4920">
        <f t="shared" si="684"/>
        <v>0</v>
      </c>
      <c r="O4920" t="str">
        <f t="shared" si="685"/>
        <v>PASS</v>
      </c>
      <c r="P4920" t="str">
        <f t="shared" si="686"/>
        <v>REVIEW</v>
      </c>
      <c r="Q4920" t="str">
        <f t="shared" si="687"/>
        <v>PASS</v>
      </c>
      <c r="R4920" t="str">
        <f t="shared" si="688"/>
        <v>PASS</v>
      </c>
      <c r="S4920" t="str">
        <f t="shared" si="689"/>
        <v>REVIEW</v>
      </c>
      <c r="T4920">
        <f t="shared" si="690"/>
        <v>90</v>
      </c>
      <c r="U4920" t="str">
        <f t="shared" si="691"/>
        <v>Low</v>
      </c>
      <c r="V4920" t="str">
        <f t="shared" si="692"/>
        <v>Invalid NDC</v>
      </c>
    </row>
    <row r="4921" spans="1:22" x14ac:dyDescent="0.3">
      <c r="A4921" t="str">
        <f>Raw_Data!A4921</f>
        <v>26084479</v>
      </c>
      <c r="B4921">
        <f>Raw_Data!B4921</f>
        <v>45660</v>
      </c>
      <c r="C4921" t="str">
        <f>Raw_Data!C4921</f>
        <v>UNIFINE PENTIPS 6MM 31G</v>
      </c>
      <c r="D4921" t="str">
        <f>Raw_Data!D4921</f>
        <v>8470359001</v>
      </c>
      <c r="E4921" t="str">
        <f>Raw_Data!E4921</f>
        <v>GIBBS, JON</v>
      </c>
      <c r="F4921" t="str">
        <f>Raw_Data!F4921</f>
        <v>1700896156</v>
      </c>
      <c r="G4921" t="str">
        <f>Raw_Data!H4921</f>
        <v>2</v>
      </c>
      <c r="H4921">
        <f>IFERROR(VLOOKUP(G4921,Store_Map!$A$2:$I$100,3,FALSE),"")</f>
        <v>0</v>
      </c>
      <c r="I4921">
        <f>IFERROR(VLOOKUP(G4921,Store_Map!$A$2:$I$100,4,FALSE),"")</f>
        <v>0</v>
      </c>
      <c r="J4921">
        <f>IFERROR(VLOOKUP(G4921,Store_Map!$A$2:$I$100,5,FALSE),"")</f>
        <v>0</v>
      </c>
      <c r="K4921">
        <f>IFERROR(VLOOKUP(G4921,Store_Map!$A$2:$I$100,6,FALSE),"")</f>
        <v>0</v>
      </c>
      <c r="L4921">
        <f>IFERROR(VLOOKUP(G4921,Store_Map!$A$2:$I$100,7,FALSE),"")</f>
        <v>0</v>
      </c>
      <c r="M4921">
        <f>IFERROR(VLOOKUP(G4921,Store_Map!$A$2:$I$100,8,FALSE),"")</f>
        <v>0</v>
      </c>
      <c r="N4921">
        <f t="shared" si="684"/>
        <v>0</v>
      </c>
      <c r="O4921" t="str">
        <f t="shared" si="685"/>
        <v>PASS</v>
      </c>
      <c r="P4921" t="str">
        <f t="shared" si="686"/>
        <v>PASS</v>
      </c>
      <c r="Q4921" t="str">
        <f t="shared" si="687"/>
        <v>PASS</v>
      </c>
      <c r="R4921" t="str">
        <f t="shared" si="688"/>
        <v>PASS</v>
      </c>
      <c r="S4921" t="str">
        <f t="shared" si="689"/>
        <v>PASS</v>
      </c>
      <c r="T4921">
        <f t="shared" si="690"/>
        <v>100</v>
      </c>
      <c r="U4921" t="str">
        <f t="shared" si="691"/>
        <v>Low</v>
      </c>
      <c r="V4921" t="str">
        <f t="shared" si="692"/>
        <v>Clean</v>
      </c>
    </row>
    <row r="4922" spans="1:22" x14ac:dyDescent="0.3">
      <c r="A4922" t="str">
        <f>Raw_Data!A4922</f>
        <v>26084480</v>
      </c>
      <c r="B4922">
        <f>Raw_Data!B4922</f>
        <v>45660</v>
      </c>
      <c r="C4922" t="str">
        <f>Raw_Data!C4922</f>
        <v>LISINOPRIL 20 MG TABLET</v>
      </c>
      <c r="D4922" t="str">
        <f>Raw_Data!D4922</f>
        <v>68180098103</v>
      </c>
      <c r="E4922" t="str">
        <f>Raw_Data!E4922</f>
        <v>GIBBS, JON</v>
      </c>
      <c r="F4922" t="str">
        <f>Raw_Data!F4922</f>
        <v>1700896156</v>
      </c>
      <c r="G4922" t="str">
        <f>Raw_Data!H4922</f>
        <v>2</v>
      </c>
      <c r="H4922">
        <f>IFERROR(VLOOKUP(G4922,Store_Map!$A$2:$I$100,3,FALSE),"")</f>
        <v>0</v>
      </c>
      <c r="I4922">
        <f>IFERROR(VLOOKUP(G4922,Store_Map!$A$2:$I$100,4,FALSE),"")</f>
        <v>0</v>
      </c>
      <c r="J4922">
        <f>IFERROR(VLOOKUP(G4922,Store_Map!$A$2:$I$100,5,FALSE),"")</f>
        <v>0</v>
      </c>
      <c r="K4922">
        <f>IFERROR(VLOOKUP(G4922,Store_Map!$A$2:$I$100,6,FALSE),"")</f>
        <v>0</v>
      </c>
      <c r="L4922">
        <f>IFERROR(VLOOKUP(G4922,Store_Map!$A$2:$I$100,7,FALSE),"")</f>
        <v>0</v>
      </c>
      <c r="M4922">
        <f>IFERROR(VLOOKUP(G4922,Store_Map!$A$2:$I$100,8,FALSE),"")</f>
        <v>0</v>
      </c>
      <c r="N4922">
        <f t="shared" si="684"/>
        <v>0</v>
      </c>
      <c r="O4922" t="str">
        <f t="shared" si="685"/>
        <v>PASS</v>
      </c>
      <c r="P4922" t="str">
        <f t="shared" si="686"/>
        <v>PASS</v>
      </c>
      <c r="Q4922" t="str">
        <f t="shared" si="687"/>
        <v>PASS</v>
      </c>
      <c r="R4922" t="str">
        <f t="shared" si="688"/>
        <v>PASS</v>
      </c>
      <c r="S4922" t="str">
        <f t="shared" si="689"/>
        <v>PASS</v>
      </c>
      <c r="T4922">
        <f t="shared" si="690"/>
        <v>100</v>
      </c>
      <c r="U4922" t="str">
        <f t="shared" si="691"/>
        <v>Low</v>
      </c>
      <c r="V4922" t="str">
        <f t="shared" si="692"/>
        <v>Clean</v>
      </c>
    </row>
    <row r="4923" spans="1:22" x14ac:dyDescent="0.3">
      <c r="A4923" t="str">
        <f>Raw_Data!A4923</f>
        <v>26082397</v>
      </c>
      <c r="B4923">
        <f>Raw_Data!B4923</f>
        <v>45660</v>
      </c>
      <c r="C4923" t="str">
        <f>Raw_Data!C4923</f>
        <v>DIPHENHYDRAMINE 50 MG/ML VI</v>
      </c>
      <c r="D4923" t="str">
        <f>Raw_Data!D4923</f>
        <v>67457012410</v>
      </c>
      <c r="E4923" t="str">
        <f>Raw_Data!E4923</f>
        <v>GIBBS, JON</v>
      </c>
      <c r="F4923" t="str">
        <f>Raw_Data!F4923</f>
        <v>1700896156</v>
      </c>
      <c r="G4923" t="str">
        <f>Raw_Data!H4923</f>
        <v>2</v>
      </c>
      <c r="H4923">
        <f>IFERROR(VLOOKUP(G4923,Store_Map!$A$2:$I$100,3,FALSE),"")</f>
        <v>0</v>
      </c>
      <c r="I4923">
        <f>IFERROR(VLOOKUP(G4923,Store_Map!$A$2:$I$100,4,FALSE),"")</f>
        <v>0</v>
      </c>
      <c r="J4923">
        <f>IFERROR(VLOOKUP(G4923,Store_Map!$A$2:$I$100,5,FALSE),"")</f>
        <v>0</v>
      </c>
      <c r="K4923">
        <f>IFERROR(VLOOKUP(G4923,Store_Map!$A$2:$I$100,6,FALSE),"")</f>
        <v>0</v>
      </c>
      <c r="L4923">
        <f>IFERROR(VLOOKUP(G4923,Store_Map!$A$2:$I$100,7,FALSE),"")</f>
        <v>0</v>
      </c>
      <c r="M4923">
        <f>IFERROR(VLOOKUP(G4923,Store_Map!$A$2:$I$100,8,FALSE),"")</f>
        <v>0</v>
      </c>
      <c r="N4923">
        <f t="shared" si="684"/>
        <v>0</v>
      </c>
      <c r="O4923" t="str">
        <f t="shared" si="685"/>
        <v>PASS</v>
      </c>
      <c r="P4923" t="str">
        <f t="shared" si="686"/>
        <v>PASS</v>
      </c>
      <c r="Q4923" t="str">
        <f t="shared" si="687"/>
        <v>PASS</v>
      </c>
      <c r="R4923" t="str">
        <f t="shared" si="688"/>
        <v>PASS</v>
      </c>
      <c r="S4923" t="str">
        <f t="shared" si="689"/>
        <v>PASS</v>
      </c>
      <c r="T4923">
        <f t="shared" si="690"/>
        <v>100</v>
      </c>
      <c r="U4923" t="str">
        <f t="shared" si="691"/>
        <v>Low</v>
      </c>
      <c r="V4923" t="str">
        <f t="shared" si="692"/>
        <v>Clean</v>
      </c>
    </row>
    <row r="4924" spans="1:22" x14ac:dyDescent="0.3">
      <c r="A4924" t="str">
        <f>Raw_Data!A4924</f>
        <v>26084481</v>
      </c>
      <c r="B4924">
        <f>Raw_Data!B4924</f>
        <v>45660</v>
      </c>
      <c r="C4924" t="str">
        <f>Raw_Data!C4924</f>
        <v>FARXIGA 10 MG TABLET</v>
      </c>
      <c r="D4924" t="str">
        <f>Raw_Data!D4924</f>
        <v>310621030</v>
      </c>
      <c r="E4924" t="str">
        <f>Raw_Data!E4924</f>
        <v>GIBBS, JON</v>
      </c>
      <c r="F4924" t="str">
        <f>Raw_Data!F4924</f>
        <v>1700896156</v>
      </c>
      <c r="G4924" t="str">
        <f>Raw_Data!H4924</f>
        <v>2</v>
      </c>
      <c r="H4924">
        <f>IFERROR(VLOOKUP(G4924,Store_Map!$A$2:$I$100,3,FALSE),"")</f>
        <v>0</v>
      </c>
      <c r="I4924">
        <f>IFERROR(VLOOKUP(G4924,Store_Map!$A$2:$I$100,4,FALSE),"")</f>
        <v>0</v>
      </c>
      <c r="J4924">
        <f>IFERROR(VLOOKUP(G4924,Store_Map!$A$2:$I$100,5,FALSE),"")</f>
        <v>0</v>
      </c>
      <c r="K4924">
        <f>IFERROR(VLOOKUP(G4924,Store_Map!$A$2:$I$100,6,FALSE),"")</f>
        <v>0</v>
      </c>
      <c r="L4924">
        <f>IFERROR(VLOOKUP(G4924,Store_Map!$A$2:$I$100,7,FALSE),"")</f>
        <v>0</v>
      </c>
      <c r="M4924">
        <f>IFERROR(VLOOKUP(G4924,Store_Map!$A$2:$I$100,8,FALSE),"")</f>
        <v>0</v>
      </c>
      <c r="N4924">
        <f t="shared" si="684"/>
        <v>0</v>
      </c>
      <c r="O4924" t="str">
        <f t="shared" si="685"/>
        <v>PASS</v>
      </c>
      <c r="P4924" t="str">
        <f t="shared" si="686"/>
        <v>REVIEW</v>
      </c>
      <c r="Q4924" t="str">
        <f t="shared" si="687"/>
        <v>PASS</v>
      </c>
      <c r="R4924" t="str">
        <f t="shared" si="688"/>
        <v>PASS</v>
      </c>
      <c r="S4924" t="str">
        <f t="shared" si="689"/>
        <v>REVIEW</v>
      </c>
      <c r="T4924">
        <f t="shared" si="690"/>
        <v>90</v>
      </c>
      <c r="U4924" t="str">
        <f t="shared" si="691"/>
        <v>Low</v>
      </c>
      <c r="V4924" t="str">
        <f t="shared" si="692"/>
        <v>Invalid NDC</v>
      </c>
    </row>
    <row r="4925" spans="1:22" x14ac:dyDescent="0.3">
      <c r="A4925" t="str">
        <f>Raw_Data!A4925</f>
        <v>26084482</v>
      </c>
      <c r="B4925">
        <f>Raw_Data!B4925</f>
        <v>45660</v>
      </c>
      <c r="C4925" t="str">
        <f>Raw_Data!C4925</f>
        <v>FENOFIBRATE 67 MG CAPSULE</v>
      </c>
      <c r="D4925" t="str">
        <f>Raw_Data!D4925</f>
        <v>27241011804</v>
      </c>
      <c r="E4925" t="str">
        <f>Raw_Data!E4925</f>
        <v>GIBBS, JON</v>
      </c>
      <c r="F4925" t="str">
        <f>Raw_Data!F4925</f>
        <v>1700896156</v>
      </c>
      <c r="G4925" t="str">
        <f>Raw_Data!H4925</f>
        <v>2</v>
      </c>
      <c r="H4925">
        <f>IFERROR(VLOOKUP(G4925,Store_Map!$A$2:$I$100,3,FALSE),"")</f>
        <v>0</v>
      </c>
      <c r="I4925">
        <f>IFERROR(VLOOKUP(G4925,Store_Map!$A$2:$I$100,4,FALSE),"")</f>
        <v>0</v>
      </c>
      <c r="J4925">
        <f>IFERROR(VLOOKUP(G4925,Store_Map!$A$2:$I$100,5,FALSE),"")</f>
        <v>0</v>
      </c>
      <c r="K4925">
        <f>IFERROR(VLOOKUP(G4925,Store_Map!$A$2:$I$100,6,FALSE),"")</f>
        <v>0</v>
      </c>
      <c r="L4925">
        <f>IFERROR(VLOOKUP(G4925,Store_Map!$A$2:$I$100,7,FALSE),"")</f>
        <v>0</v>
      </c>
      <c r="M4925">
        <f>IFERROR(VLOOKUP(G4925,Store_Map!$A$2:$I$100,8,FALSE),"")</f>
        <v>0</v>
      </c>
      <c r="N4925">
        <f t="shared" si="684"/>
        <v>0</v>
      </c>
      <c r="O4925" t="str">
        <f t="shared" si="685"/>
        <v>PASS</v>
      </c>
      <c r="P4925" t="str">
        <f t="shared" si="686"/>
        <v>PASS</v>
      </c>
      <c r="Q4925" t="str">
        <f t="shared" si="687"/>
        <v>PASS</v>
      </c>
      <c r="R4925" t="str">
        <f t="shared" si="688"/>
        <v>PASS</v>
      </c>
      <c r="S4925" t="str">
        <f t="shared" si="689"/>
        <v>PASS</v>
      </c>
      <c r="T4925">
        <f t="shared" si="690"/>
        <v>100</v>
      </c>
      <c r="U4925" t="str">
        <f t="shared" si="691"/>
        <v>Low</v>
      </c>
      <c r="V4925" t="str">
        <f t="shared" si="692"/>
        <v>Clean</v>
      </c>
    </row>
    <row r="4926" spans="1:22" x14ac:dyDescent="0.3">
      <c r="A4926" t="str">
        <f>Raw_Data!A4926</f>
        <v>26084483</v>
      </c>
      <c r="B4926">
        <f>Raw_Data!B4926</f>
        <v>45660</v>
      </c>
      <c r="C4926" t="str">
        <f>Raw_Data!C4926</f>
        <v>GABAPENTIN 300 MG CAPSULE</v>
      </c>
      <c r="D4926" t="str">
        <f>Raw_Data!D4926</f>
        <v>50228018010</v>
      </c>
      <c r="E4926" t="str">
        <f>Raw_Data!E4926</f>
        <v>GIBBS, JON</v>
      </c>
      <c r="F4926" t="str">
        <f>Raw_Data!F4926</f>
        <v>1700896156</v>
      </c>
      <c r="G4926" t="str">
        <f>Raw_Data!H4926</f>
        <v>2</v>
      </c>
      <c r="H4926">
        <f>IFERROR(VLOOKUP(G4926,Store_Map!$A$2:$I$100,3,FALSE),"")</f>
        <v>0</v>
      </c>
      <c r="I4926">
        <f>IFERROR(VLOOKUP(G4926,Store_Map!$A$2:$I$100,4,FALSE),"")</f>
        <v>0</v>
      </c>
      <c r="J4926">
        <f>IFERROR(VLOOKUP(G4926,Store_Map!$A$2:$I$100,5,FALSE),"")</f>
        <v>0</v>
      </c>
      <c r="K4926">
        <f>IFERROR(VLOOKUP(G4926,Store_Map!$A$2:$I$100,6,FALSE),"")</f>
        <v>0</v>
      </c>
      <c r="L4926">
        <f>IFERROR(VLOOKUP(G4926,Store_Map!$A$2:$I$100,7,FALSE),"")</f>
        <v>0</v>
      </c>
      <c r="M4926">
        <f>IFERROR(VLOOKUP(G4926,Store_Map!$A$2:$I$100,8,FALSE),"")</f>
        <v>0</v>
      </c>
      <c r="N4926">
        <f t="shared" si="684"/>
        <v>0</v>
      </c>
      <c r="O4926" t="str">
        <f t="shared" si="685"/>
        <v>PASS</v>
      </c>
      <c r="P4926" t="str">
        <f t="shared" si="686"/>
        <v>PASS</v>
      </c>
      <c r="Q4926" t="str">
        <f t="shared" si="687"/>
        <v>PASS</v>
      </c>
      <c r="R4926" t="str">
        <f t="shared" si="688"/>
        <v>PASS</v>
      </c>
      <c r="S4926" t="str">
        <f t="shared" si="689"/>
        <v>PASS</v>
      </c>
      <c r="T4926">
        <f t="shared" si="690"/>
        <v>100</v>
      </c>
      <c r="U4926" t="str">
        <f t="shared" si="691"/>
        <v>Low</v>
      </c>
      <c r="V4926" t="str">
        <f t="shared" si="692"/>
        <v>Clean</v>
      </c>
    </row>
    <row r="4927" spans="1:22" x14ac:dyDescent="0.3">
      <c r="A4927" t="str">
        <f>Raw_Data!A4927</f>
        <v>26084484</v>
      </c>
      <c r="B4927">
        <f>Raw_Data!B4927</f>
        <v>45660</v>
      </c>
      <c r="C4927" t="str">
        <f>Raw_Data!C4927</f>
        <v>TOPIRAMATE 50 MG TABLET</v>
      </c>
      <c r="D4927" t="str">
        <f>Raw_Data!D4927</f>
        <v>68462015360</v>
      </c>
      <c r="E4927" t="str">
        <f>Raw_Data!E4927</f>
        <v>GIBBS, JON</v>
      </c>
      <c r="F4927" t="str">
        <f>Raw_Data!F4927</f>
        <v>1700896156</v>
      </c>
      <c r="G4927" t="str">
        <f>Raw_Data!H4927</f>
        <v>2</v>
      </c>
      <c r="H4927">
        <f>IFERROR(VLOOKUP(G4927,Store_Map!$A$2:$I$100,3,FALSE),"")</f>
        <v>0</v>
      </c>
      <c r="I4927">
        <f>IFERROR(VLOOKUP(G4927,Store_Map!$A$2:$I$100,4,FALSE),"")</f>
        <v>0</v>
      </c>
      <c r="J4927">
        <f>IFERROR(VLOOKUP(G4927,Store_Map!$A$2:$I$100,5,FALSE),"")</f>
        <v>0</v>
      </c>
      <c r="K4927">
        <f>IFERROR(VLOOKUP(G4927,Store_Map!$A$2:$I$100,6,FALSE),"")</f>
        <v>0</v>
      </c>
      <c r="L4927">
        <f>IFERROR(VLOOKUP(G4927,Store_Map!$A$2:$I$100,7,FALSE),"")</f>
        <v>0</v>
      </c>
      <c r="M4927">
        <f>IFERROR(VLOOKUP(G4927,Store_Map!$A$2:$I$100,8,FALSE),"")</f>
        <v>0</v>
      </c>
      <c r="N4927">
        <f t="shared" si="684"/>
        <v>0</v>
      </c>
      <c r="O4927" t="str">
        <f t="shared" si="685"/>
        <v>PASS</v>
      </c>
      <c r="P4927" t="str">
        <f t="shared" si="686"/>
        <v>PASS</v>
      </c>
      <c r="Q4927" t="str">
        <f t="shared" si="687"/>
        <v>PASS</v>
      </c>
      <c r="R4927" t="str">
        <f t="shared" si="688"/>
        <v>PASS</v>
      </c>
      <c r="S4927" t="str">
        <f t="shared" si="689"/>
        <v>PASS</v>
      </c>
      <c r="T4927">
        <f t="shared" si="690"/>
        <v>100</v>
      </c>
      <c r="U4927" t="str">
        <f t="shared" si="691"/>
        <v>Low</v>
      </c>
      <c r="V4927" t="str">
        <f t="shared" si="692"/>
        <v>Clean</v>
      </c>
    </row>
    <row r="4928" spans="1:22" x14ac:dyDescent="0.3">
      <c r="A4928" t="str">
        <f>Raw_Data!A4928</f>
        <v>26084485</v>
      </c>
      <c r="B4928">
        <f>Raw_Data!B4928</f>
        <v>45660</v>
      </c>
      <c r="C4928" t="str">
        <f>Raw_Data!C4928</f>
        <v>METOPROLOL SUCC ER 50 MG TA</v>
      </c>
      <c r="D4928" t="str">
        <f>Raw_Data!D4928</f>
        <v>50742061610</v>
      </c>
      <c r="E4928" t="str">
        <f>Raw_Data!E4928</f>
        <v>GIBBS, JON</v>
      </c>
      <c r="F4928" t="str">
        <f>Raw_Data!F4928</f>
        <v>1700896156</v>
      </c>
      <c r="G4928" t="str">
        <f>Raw_Data!H4928</f>
        <v>2</v>
      </c>
      <c r="H4928">
        <f>IFERROR(VLOOKUP(G4928,Store_Map!$A$2:$I$100,3,FALSE),"")</f>
        <v>0</v>
      </c>
      <c r="I4928">
        <f>IFERROR(VLOOKUP(G4928,Store_Map!$A$2:$I$100,4,FALSE),"")</f>
        <v>0</v>
      </c>
      <c r="J4928">
        <f>IFERROR(VLOOKUP(G4928,Store_Map!$A$2:$I$100,5,FALSE),"")</f>
        <v>0</v>
      </c>
      <c r="K4928">
        <f>IFERROR(VLOOKUP(G4928,Store_Map!$A$2:$I$100,6,FALSE),"")</f>
        <v>0</v>
      </c>
      <c r="L4928">
        <f>IFERROR(VLOOKUP(G4928,Store_Map!$A$2:$I$100,7,FALSE),"")</f>
        <v>0</v>
      </c>
      <c r="M4928">
        <f>IFERROR(VLOOKUP(G4928,Store_Map!$A$2:$I$100,8,FALSE),"")</f>
        <v>0</v>
      </c>
      <c r="N4928">
        <f t="shared" si="684"/>
        <v>0</v>
      </c>
      <c r="O4928" t="str">
        <f t="shared" si="685"/>
        <v>PASS</v>
      </c>
      <c r="P4928" t="str">
        <f t="shared" si="686"/>
        <v>PASS</v>
      </c>
      <c r="Q4928" t="str">
        <f t="shared" si="687"/>
        <v>PASS</v>
      </c>
      <c r="R4928" t="str">
        <f t="shared" si="688"/>
        <v>PASS</v>
      </c>
      <c r="S4928" t="str">
        <f t="shared" si="689"/>
        <v>PASS</v>
      </c>
      <c r="T4928">
        <f t="shared" si="690"/>
        <v>100</v>
      </c>
      <c r="U4928" t="str">
        <f t="shared" si="691"/>
        <v>Low</v>
      </c>
      <c r="V4928" t="str">
        <f t="shared" si="692"/>
        <v>Clean</v>
      </c>
    </row>
    <row r="4929" spans="1:22" x14ac:dyDescent="0.3">
      <c r="A4929" t="str">
        <f>Raw_Data!A4929</f>
        <v>26084486</v>
      </c>
      <c r="B4929">
        <f>Raw_Data!B4929</f>
        <v>45660</v>
      </c>
      <c r="C4929" t="str">
        <f>Raw_Data!C4929</f>
        <v>VITAMIN D3 2,000 UNIT SOFTG</v>
      </c>
      <c r="D4929" t="str">
        <f>Raw_Data!D4929</f>
        <v>69618000901</v>
      </c>
      <c r="E4929" t="str">
        <f>Raw_Data!E4929</f>
        <v>GIBBS, JON</v>
      </c>
      <c r="F4929" t="str">
        <f>Raw_Data!F4929</f>
        <v>1700896156</v>
      </c>
      <c r="G4929" t="str">
        <f>Raw_Data!H4929</f>
        <v>2</v>
      </c>
      <c r="H4929">
        <f>IFERROR(VLOOKUP(G4929,Store_Map!$A$2:$I$100,3,FALSE),"")</f>
        <v>0</v>
      </c>
      <c r="I4929">
        <f>IFERROR(VLOOKUP(G4929,Store_Map!$A$2:$I$100,4,FALSE),"")</f>
        <v>0</v>
      </c>
      <c r="J4929">
        <f>IFERROR(VLOOKUP(G4929,Store_Map!$A$2:$I$100,5,FALSE),"")</f>
        <v>0</v>
      </c>
      <c r="K4929">
        <f>IFERROR(VLOOKUP(G4929,Store_Map!$A$2:$I$100,6,FALSE),"")</f>
        <v>0</v>
      </c>
      <c r="L4929">
        <f>IFERROR(VLOOKUP(G4929,Store_Map!$A$2:$I$100,7,FALSE),"")</f>
        <v>0</v>
      </c>
      <c r="M4929">
        <f>IFERROR(VLOOKUP(G4929,Store_Map!$A$2:$I$100,8,FALSE),"")</f>
        <v>0</v>
      </c>
      <c r="N4929">
        <f t="shared" si="684"/>
        <v>0</v>
      </c>
      <c r="O4929" t="str">
        <f t="shared" si="685"/>
        <v>PASS</v>
      </c>
      <c r="P4929" t="str">
        <f t="shared" si="686"/>
        <v>PASS</v>
      </c>
      <c r="Q4929" t="str">
        <f t="shared" si="687"/>
        <v>PASS</v>
      </c>
      <c r="R4929" t="str">
        <f t="shared" si="688"/>
        <v>PASS</v>
      </c>
      <c r="S4929" t="str">
        <f t="shared" si="689"/>
        <v>PASS</v>
      </c>
      <c r="T4929">
        <f t="shared" si="690"/>
        <v>100</v>
      </c>
      <c r="U4929" t="str">
        <f t="shared" si="691"/>
        <v>Low</v>
      </c>
      <c r="V4929" t="str">
        <f t="shared" si="692"/>
        <v>Clean</v>
      </c>
    </row>
    <row r="4930" spans="1:22" x14ac:dyDescent="0.3">
      <c r="A4930" t="str">
        <f>Raw_Data!A4930</f>
        <v>26084487</v>
      </c>
      <c r="B4930">
        <f>Raw_Data!B4930</f>
        <v>45660</v>
      </c>
      <c r="C4930" t="str">
        <f>Raw_Data!C4930</f>
        <v>TRUE METRIX GLUCOSE TEST ST</v>
      </c>
      <c r="D4930" t="str">
        <f>Raw_Data!D4930</f>
        <v>56151146004</v>
      </c>
      <c r="E4930" t="str">
        <f>Raw_Data!E4930</f>
        <v>FORD, JAMES</v>
      </c>
      <c r="F4930" t="str">
        <f>Raw_Data!F4930</f>
        <v>1033117684</v>
      </c>
      <c r="G4930" t="str">
        <f>Raw_Data!H4930</f>
        <v>2</v>
      </c>
      <c r="H4930">
        <f>IFERROR(VLOOKUP(G4930,Store_Map!$A$2:$I$100,3,FALSE),"")</f>
        <v>0</v>
      </c>
      <c r="I4930">
        <f>IFERROR(VLOOKUP(G4930,Store_Map!$A$2:$I$100,4,FALSE),"")</f>
        <v>0</v>
      </c>
      <c r="J4930">
        <f>IFERROR(VLOOKUP(G4930,Store_Map!$A$2:$I$100,5,FALSE),"")</f>
        <v>0</v>
      </c>
      <c r="K4930">
        <f>IFERROR(VLOOKUP(G4930,Store_Map!$A$2:$I$100,6,FALSE),"")</f>
        <v>0</v>
      </c>
      <c r="L4930">
        <f>IFERROR(VLOOKUP(G4930,Store_Map!$A$2:$I$100,7,FALSE),"")</f>
        <v>0</v>
      </c>
      <c r="M4930">
        <f>IFERROR(VLOOKUP(G4930,Store_Map!$A$2:$I$100,8,FALSE),"")</f>
        <v>0</v>
      </c>
      <c r="N4930">
        <f t="shared" ref="N4930:N4993" si="693">COUNTBLANK(A4930:M4930)</f>
        <v>0</v>
      </c>
      <c r="O4930" t="str">
        <f t="shared" ref="O4930:O4993" si="694">IF(AND(F4930&lt;&gt;"",LEN(F4930)=10,ISNUMBER(--F4930)),"PASS","REVIEW")</f>
        <v>PASS</v>
      </c>
      <c r="P4930" t="str">
        <f t="shared" ref="P4930:P4993" si="695">IF(AND(D4930&lt;&gt;"",OR(LEN(D4930)=10,LEN(D4930)=11),ISNUMBER(--D4930)),"PASS","REVIEW")</f>
        <v>PASS</v>
      </c>
      <c r="Q4930" t="str">
        <f t="shared" ref="Q4930:Q4993" si="696">IF(H4930&lt;&gt;"","PASS","REVIEW")</f>
        <v>PASS</v>
      </c>
      <c r="R4930" t="str">
        <f t="shared" ref="R4930:R4993" si="697">IF(AND(I4930&lt;&gt;"",J4930&lt;&gt;"",K4930&lt;&gt;"",L4930&lt;&gt;"",M4930&lt;&gt;""),"PASS","REVIEW")</f>
        <v>PASS</v>
      </c>
      <c r="S4930" t="str">
        <f t="shared" ref="S4930:S4993" si="698">IF(OR(N4930&gt;0,O4930="REVIEW",P4930="REVIEW",Q4930="REVIEW",R4930="REVIEW"),"REVIEW","PASS")</f>
        <v>PASS</v>
      </c>
      <c r="T4930">
        <f t="shared" ref="T4930:T4993" si="699">MAX(0,100-(N4930*5)-IF(O4930="REVIEW",15,0)-IF(P4930="REVIEW",10,0)-IF(Q4930="REVIEW",10,0)-IF(R4930="REVIEW",20,0))</f>
        <v>100</v>
      </c>
      <c r="U4930" t="str">
        <f t="shared" ref="U4930:U4993" si="700">IF(T4930&gt;=90,"Low",IF(T4930&gt;=70,"Medium","High"))</f>
        <v>Low</v>
      </c>
      <c r="V4930" t="str">
        <f t="shared" ref="V4930:V4993" si="701">IF(N4930&gt;0,"Missing required fields",IF(O4930="REVIEW","Invalid provider NPI",IF(P4930="REVIEW","Invalid NDC",IF(Q4930="REVIEW","Store mapping incomplete",IF(R4930="REVIEW","Entity mapping incomplete","Clean")))))</f>
        <v>Clean</v>
      </c>
    </row>
    <row r="4931" spans="1:22" x14ac:dyDescent="0.3">
      <c r="A4931" t="str">
        <f>Raw_Data!A4931</f>
        <v>26076185</v>
      </c>
      <c r="B4931">
        <f>Raw_Data!B4931</f>
        <v>45660</v>
      </c>
      <c r="C4931" t="str">
        <f>Raw_Data!C4931</f>
        <v>PIOGLITAZONE HCL 15 MG TABL</v>
      </c>
      <c r="D4931" t="str">
        <f>Raw_Data!D4931</f>
        <v>93727198</v>
      </c>
      <c r="E4931" t="str">
        <f>Raw_Data!E4931</f>
        <v>FORD, JAMES</v>
      </c>
      <c r="F4931" t="str">
        <f>Raw_Data!F4931</f>
        <v>1033117684</v>
      </c>
      <c r="G4931" t="str">
        <f>Raw_Data!H4931</f>
        <v>2</v>
      </c>
      <c r="H4931">
        <f>IFERROR(VLOOKUP(G4931,Store_Map!$A$2:$I$100,3,FALSE),"")</f>
        <v>0</v>
      </c>
      <c r="I4931">
        <f>IFERROR(VLOOKUP(G4931,Store_Map!$A$2:$I$100,4,FALSE),"")</f>
        <v>0</v>
      </c>
      <c r="J4931">
        <f>IFERROR(VLOOKUP(G4931,Store_Map!$A$2:$I$100,5,FALSE),"")</f>
        <v>0</v>
      </c>
      <c r="K4931">
        <f>IFERROR(VLOOKUP(G4931,Store_Map!$A$2:$I$100,6,FALSE),"")</f>
        <v>0</v>
      </c>
      <c r="L4931">
        <f>IFERROR(VLOOKUP(G4931,Store_Map!$A$2:$I$100,7,FALSE),"")</f>
        <v>0</v>
      </c>
      <c r="M4931">
        <f>IFERROR(VLOOKUP(G4931,Store_Map!$A$2:$I$100,8,FALSE),"")</f>
        <v>0</v>
      </c>
      <c r="N4931">
        <f t="shared" si="693"/>
        <v>0</v>
      </c>
      <c r="O4931" t="str">
        <f t="shared" si="694"/>
        <v>PASS</v>
      </c>
      <c r="P4931" t="str">
        <f t="shared" si="695"/>
        <v>REVIEW</v>
      </c>
      <c r="Q4931" t="str">
        <f t="shared" si="696"/>
        <v>PASS</v>
      </c>
      <c r="R4931" t="str">
        <f t="shared" si="697"/>
        <v>PASS</v>
      </c>
      <c r="S4931" t="str">
        <f t="shared" si="698"/>
        <v>REVIEW</v>
      </c>
      <c r="T4931">
        <f t="shared" si="699"/>
        <v>90</v>
      </c>
      <c r="U4931" t="str">
        <f t="shared" si="700"/>
        <v>Low</v>
      </c>
      <c r="V4931" t="str">
        <f t="shared" si="701"/>
        <v>Invalid NDC</v>
      </c>
    </row>
    <row r="4932" spans="1:22" x14ac:dyDescent="0.3">
      <c r="A4932" t="str">
        <f>Raw_Data!A4932</f>
        <v>26078242</v>
      </c>
      <c r="B4932">
        <f>Raw_Data!B4932</f>
        <v>45660</v>
      </c>
      <c r="C4932" t="str">
        <f>Raw_Data!C4932</f>
        <v>AMLODIPINE BESYLATE 10 MG T</v>
      </c>
      <c r="D4932" t="str">
        <f>Raw_Data!D4932</f>
        <v>69097012815</v>
      </c>
      <c r="E4932" t="str">
        <f>Raw_Data!E4932</f>
        <v>FORD, JAMES</v>
      </c>
      <c r="F4932" t="str">
        <f>Raw_Data!F4932</f>
        <v>1033117684</v>
      </c>
      <c r="G4932" t="str">
        <f>Raw_Data!H4932</f>
        <v>2</v>
      </c>
      <c r="H4932">
        <f>IFERROR(VLOOKUP(G4932,Store_Map!$A$2:$I$100,3,FALSE),"")</f>
        <v>0</v>
      </c>
      <c r="I4932">
        <f>IFERROR(VLOOKUP(G4932,Store_Map!$A$2:$I$100,4,FALSE),"")</f>
        <v>0</v>
      </c>
      <c r="J4932">
        <f>IFERROR(VLOOKUP(G4932,Store_Map!$A$2:$I$100,5,FALSE),"")</f>
        <v>0</v>
      </c>
      <c r="K4932">
        <f>IFERROR(VLOOKUP(G4932,Store_Map!$A$2:$I$100,6,FALSE),"")</f>
        <v>0</v>
      </c>
      <c r="L4932">
        <f>IFERROR(VLOOKUP(G4932,Store_Map!$A$2:$I$100,7,FALSE),"")</f>
        <v>0</v>
      </c>
      <c r="M4932">
        <f>IFERROR(VLOOKUP(G4932,Store_Map!$A$2:$I$100,8,FALSE),"")</f>
        <v>0</v>
      </c>
      <c r="N4932">
        <f t="shared" si="693"/>
        <v>0</v>
      </c>
      <c r="O4932" t="str">
        <f t="shared" si="694"/>
        <v>PASS</v>
      </c>
      <c r="P4932" t="str">
        <f t="shared" si="695"/>
        <v>PASS</v>
      </c>
      <c r="Q4932" t="str">
        <f t="shared" si="696"/>
        <v>PASS</v>
      </c>
      <c r="R4932" t="str">
        <f t="shared" si="697"/>
        <v>PASS</v>
      </c>
      <c r="S4932" t="str">
        <f t="shared" si="698"/>
        <v>PASS</v>
      </c>
      <c r="T4932">
        <f t="shared" si="699"/>
        <v>100</v>
      </c>
      <c r="U4932" t="str">
        <f t="shared" si="700"/>
        <v>Low</v>
      </c>
      <c r="V4932" t="str">
        <f t="shared" si="701"/>
        <v>Clean</v>
      </c>
    </row>
    <row r="4933" spans="1:22" x14ac:dyDescent="0.3">
      <c r="A4933" t="str">
        <f>Raw_Data!A4933</f>
        <v>26079427</v>
      </c>
      <c r="B4933">
        <f>Raw_Data!B4933</f>
        <v>45660</v>
      </c>
      <c r="C4933" t="str">
        <f>Raw_Data!C4933</f>
        <v>TRUEPLUS 33G LANCETS</v>
      </c>
      <c r="D4933" t="str">
        <f>Raw_Data!D4933</f>
        <v>56151014701</v>
      </c>
      <c r="E4933" t="str">
        <f>Raw_Data!E4933</f>
        <v>FORD, JAMES</v>
      </c>
      <c r="F4933" t="str">
        <f>Raw_Data!F4933</f>
        <v>1033117684</v>
      </c>
      <c r="G4933" t="str">
        <f>Raw_Data!H4933</f>
        <v>2</v>
      </c>
      <c r="H4933">
        <f>IFERROR(VLOOKUP(G4933,Store_Map!$A$2:$I$100,3,FALSE),"")</f>
        <v>0</v>
      </c>
      <c r="I4933">
        <f>IFERROR(VLOOKUP(G4933,Store_Map!$A$2:$I$100,4,FALSE),"")</f>
        <v>0</v>
      </c>
      <c r="J4933">
        <f>IFERROR(VLOOKUP(G4933,Store_Map!$A$2:$I$100,5,FALSE),"")</f>
        <v>0</v>
      </c>
      <c r="K4933">
        <f>IFERROR(VLOOKUP(G4933,Store_Map!$A$2:$I$100,6,FALSE),"")</f>
        <v>0</v>
      </c>
      <c r="L4933">
        <f>IFERROR(VLOOKUP(G4933,Store_Map!$A$2:$I$100,7,FALSE),"")</f>
        <v>0</v>
      </c>
      <c r="M4933">
        <f>IFERROR(VLOOKUP(G4933,Store_Map!$A$2:$I$100,8,FALSE),"")</f>
        <v>0</v>
      </c>
      <c r="N4933">
        <f t="shared" si="693"/>
        <v>0</v>
      </c>
      <c r="O4933" t="str">
        <f t="shared" si="694"/>
        <v>PASS</v>
      </c>
      <c r="P4933" t="str">
        <f t="shared" si="695"/>
        <v>PASS</v>
      </c>
      <c r="Q4933" t="str">
        <f t="shared" si="696"/>
        <v>PASS</v>
      </c>
      <c r="R4933" t="str">
        <f t="shared" si="697"/>
        <v>PASS</v>
      </c>
      <c r="S4933" t="str">
        <f t="shared" si="698"/>
        <v>PASS</v>
      </c>
      <c r="T4933">
        <f t="shared" si="699"/>
        <v>100</v>
      </c>
      <c r="U4933" t="str">
        <f t="shared" si="700"/>
        <v>Low</v>
      </c>
      <c r="V4933" t="str">
        <f t="shared" si="701"/>
        <v>Clean</v>
      </c>
    </row>
    <row r="4934" spans="1:22" x14ac:dyDescent="0.3">
      <c r="A4934" t="str">
        <f>Raw_Data!A4934</f>
        <v>26080683</v>
      </c>
      <c r="B4934">
        <f>Raw_Data!B4934</f>
        <v>45660</v>
      </c>
      <c r="C4934" t="str">
        <f>Raw_Data!C4934</f>
        <v>ONDANSETRON HCL 4 MG TABLET</v>
      </c>
      <c r="D4934" t="str">
        <f>Raw_Data!D4934</f>
        <v>57237007530</v>
      </c>
      <c r="E4934" t="str">
        <f>Raw_Data!E4934</f>
        <v>FORD, JAMES</v>
      </c>
      <c r="F4934" t="str">
        <f>Raw_Data!F4934</f>
        <v>1033117684</v>
      </c>
      <c r="G4934" t="str">
        <f>Raw_Data!H4934</f>
        <v>2</v>
      </c>
      <c r="H4934">
        <f>IFERROR(VLOOKUP(G4934,Store_Map!$A$2:$I$100,3,FALSE),"")</f>
        <v>0</v>
      </c>
      <c r="I4934">
        <f>IFERROR(VLOOKUP(G4934,Store_Map!$A$2:$I$100,4,FALSE),"")</f>
        <v>0</v>
      </c>
      <c r="J4934">
        <f>IFERROR(VLOOKUP(G4934,Store_Map!$A$2:$I$100,5,FALSE),"")</f>
        <v>0</v>
      </c>
      <c r="K4934">
        <f>IFERROR(VLOOKUP(G4934,Store_Map!$A$2:$I$100,6,FALSE),"")</f>
        <v>0</v>
      </c>
      <c r="L4934">
        <f>IFERROR(VLOOKUP(G4934,Store_Map!$A$2:$I$100,7,FALSE),"")</f>
        <v>0</v>
      </c>
      <c r="M4934">
        <f>IFERROR(VLOOKUP(G4934,Store_Map!$A$2:$I$100,8,FALSE),"")</f>
        <v>0</v>
      </c>
      <c r="N4934">
        <f t="shared" si="693"/>
        <v>0</v>
      </c>
      <c r="O4934" t="str">
        <f t="shared" si="694"/>
        <v>PASS</v>
      </c>
      <c r="P4934" t="str">
        <f t="shared" si="695"/>
        <v>PASS</v>
      </c>
      <c r="Q4934" t="str">
        <f t="shared" si="696"/>
        <v>PASS</v>
      </c>
      <c r="R4934" t="str">
        <f t="shared" si="697"/>
        <v>PASS</v>
      </c>
      <c r="S4934" t="str">
        <f t="shared" si="698"/>
        <v>PASS</v>
      </c>
      <c r="T4934">
        <f t="shared" si="699"/>
        <v>100</v>
      </c>
      <c r="U4934" t="str">
        <f t="shared" si="700"/>
        <v>Low</v>
      </c>
      <c r="V4934" t="str">
        <f t="shared" si="701"/>
        <v>Clean</v>
      </c>
    </row>
    <row r="4935" spans="1:22" x14ac:dyDescent="0.3">
      <c r="A4935" t="str">
        <f>Raw_Data!A4935</f>
        <v>26080687</v>
      </c>
      <c r="B4935">
        <f>Raw_Data!B4935</f>
        <v>45660</v>
      </c>
      <c r="C4935" t="str">
        <f>Raw_Data!C4935</f>
        <v>BUPROPION HCL XL 150 MG TAB</v>
      </c>
      <c r="D4935" t="str">
        <f>Raw_Data!D4935</f>
        <v>68180031906</v>
      </c>
      <c r="E4935" t="str">
        <f>Raw_Data!E4935</f>
        <v>FORD, JAMES</v>
      </c>
      <c r="F4935" t="str">
        <f>Raw_Data!F4935</f>
        <v>1033117684</v>
      </c>
      <c r="G4935" t="str">
        <f>Raw_Data!H4935</f>
        <v>2</v>
      </c>
      <c r="H4935">
        <f>IFERROR(VLOOKUP(G4935,Store_Map!$A$2:$I$100,3,FALSE),"")</f>
        <v>0</v>
      </c>
      <c r="I4935">
        <f>IFERROR(VLOOKUP(G4935,Store_Map!$A$2:$I$100,4,FALSE),"")</f>
        <v>0</v>
      </c>
      <c r="J4935">
        <f>IFERROR(VLOOKUP(G4935,Store_Map!$A$2:$I$100,5,FALSE),"")</f>
        <v>0</v>
      </c>
      <c r="K4935">
        <f>IFERROR(VLOOKUP(G4935,Store_Map!$A$2:$I$100,6,FALSE),"")</f>
        <v>0</v>
      </c>
      <c r="L4935">
        <f>IFERROR(VLOOKUP(G4935,Store_Map!$A$2:$I$100,7,FALSE),"")</f>
        <v>0</v>
      </c>
      <c r="M4935">
        <f>IFERROR(VLOOKUP(G4935,Store_Map!$A$2:$I$100,8,FALSE),"")</f>
        <v>0</v>
      </c>
      <c r="N4935">
        <f t="shared" si="693"/>
        <v>0</v>
      </c>
      <c r="O4935" t="str">
        <f t="shared" si="694"/>
        <v>PASS</v>
      </c>
      <c r="P4935" t="str">
        <f t="shared" si="695"/>
        <v>PASS</v>
      </c>
      <c r="Q4935" t="str">
        <f t="shared" si="696"/>
        <v>PASS</v>
      </c>
      <c r="R4935" t="str">
        <f t="shared" si="697"/>
        <v>PASS</v>
      </c>
      <c r="S4935" t="str">
        <f t="shared" si="698"/>
        <v>PASS</v>
      </c>
      <c r="T4935">
        <f t="shared" si="699"/>
        <v>100</v>
      </c>
      <c r="U4935" t="str">
        <f t="shared" si="700"/>
        <v>Low</v>
      </c>
      <c r="V4935" t="str">
        <f t="shared" si="701"/>
        <v>Clean</v>
      </c>
    </row>
    <row r="4936" spans="1:22" x14ac:dyDescent="0.3">
      <c r="A4936" t="str">
        <f>Raw_Data!A4936</f>
        <v>26075384</v>
      </c>
      <c r="B4936">
        <f>Raw_Data!B4936</f>
        <v>45660</v>
      </c>
      <c r="C4936" t="str">
        <f>Raw_Data!C4936</f>
        <v>*ROFLUMILAST 500 MCG TABLET</v>
      </c>
      <c r="D4936" t="str">
        <f>Raw_Data!D4936</f>
        <v>72205020030</v>
      </c>
      <c r="E4936" t="str">
        <f>Raw_Data!E4936</f>
        <v>Johnson, Miek</v>
      </c>
      <c r="F4936" t="str">
        <f>Raw_Data!F4936</f>
        <v>1154622769</v>
      </c>
      <c r="G4936" t="str">
        <f>Raw_Data!H4936</f>
        <v>2</v>
      </c>
      <c r="H4936">
        <f>IFERROR(VLOOKUP(G4936,Store_Map!$A$2:$I$100,3,FALSE),"")</f>
        <v>0</v>
      </c>
      <c r="I4936">
        <f>IFERROR(VLOOKUP(G4936,Store_Map!$A$2:$I$100,4,FALSE),"")</f>
        <v>0</v>
      </c>
      <c r="J4936">
        <f>IFERROR(VLOOKUP(G4936,Store_Map!$A$2:$I$100,5,FALSE),"")</f>
        <v>0</v>
      </c>
      <c r="K4936">
        <f>IFERROR(VLOOKUP(G4936,Store_Map!$A$2:$I$100,6,FALSE),"")</f>
        <v>0</v>
      </c>
      <c r="L4936">
        <f>IFERROR(VLOOKUP(G4936,Store_Map!$A$2:$I$100,7,FALSE),"")</f>
        <v>0</v>
      </c>
      <c r="M4936">
        <f>IFERROR(VLOOKUP(G4936,Store_Map!$A$2:$I$100,8,FALSE),"")</f>
        <v>0</v>
      </c>
      <c r="N4936">
        <f t="shared" si="693"/>
        <v>0</v>
      </c>
      <c r="O4936" t="str">
        <f t="shared" si="694"/>
        <v>PASS</v>
      </c>
      <c r="P4936" t="str">
        <f t="shared" si="695"/>
        <v>PASS</v>
      </c>
      <c r="Q4936" t="str">
        <f t="shared" si="696"/>
        <v>PASS</v>
      </c>
      <c r="R4936" t="str">
        <f t="shared" si="697"/>
        <v>PASS</v>
      </c>
      <c r="S4936" t="str">
        <f t="shared" si="698"/>
        <v>PASS</v>
      </c>
      <c r="T4936">
        <f t="shared" si="699"/>
        <v>100</v>
      </c>
      <c r="U4936" t="str">
        <f t="shared" si="700"/>
        <v>Low</v>
      </c>
      <c r="V4936" t="str">
        <f t="shared" si="701"/>
        <v>Clean</v>
      </c>
    </row>
    <row r="4937" spans="1:22" x14ac:dyDescent="0.3">
      <c r="A4937" t="str">
        <f>Raw_Data!A4937</f>
        <v>26077630</v>
      </c>
      <c r="B4937">
        <f>Raw_Data!B4937</f>
        <v>45660</v>
      </c>
      <c r="C4937" t="str">
        <f>Raw_Data!C4937</f>
        <v>SYMTUZA 800-150-200-10 MG T</v>
      </c>
      <c r="D4937" t="str">
        <f>Raw_Data!D4937</f>
        <v>59676080030</v>
      </c>
      <c r="E4937" t="str">
        <f>Raw_Data!E4937</f>
        <v>MUNOZ, FRANCISCO</v>
      </c>
      <c r="F4937" t="str">
        <f>Raw_Data!F4937</f>
        <v>1194015032</v>
      </c>
      <c r="G4937" t="str">
        <f>Raw_Data!H4937</f>
        <v>2</v>
      </c>
      <c r="H4937">
        <f>IFERROR(VLOOKUP(G4937,Store_Map!$A$2:$I$100,3,FALSE),"")</f>
        <v>0</v>
      </c>
      <c r="I4937">
        <f>IFERROR(VLOOKUP(G4937,Store_Map!$A$2:$I$100,4,FALSE),"")</f>
        <v>0</v>
      </c>
      <c r="J4937">
        <f>IFERROR(VLOOKUP(G4937,Store_Map!$A$2:$I$100,5,FALSE),"")</f>
        <v>0</v>
      </c>
      <c r="K4937">
        <f>IFERROR(VLOOKUP(G4937,Store_Map!$A$2:$I$100,6,FALSE),"")</f>
        <v>0</v>
      </c>
      <c r="L4937">
        <f>IFERROR(VLOOKUP(G4937,Store_Map!$A$2:$I$100,7,FALSE),"")</f>
        <v>0</v>
      </c>
      <c r="M4937">
        <f>IFERROR(VLOOKUP(G4937,Store_Map!$A$2:$I$100,8,FALSE),"")</f>
        <v>0</v>
      </c>
      <c r="N4937">
        <f t="shared" si="693"/>
        <v>0</v>
      </c>
      <c r="O4937" t="str">
        <f t="shared" si="694"/>
        <v>PASS</v>
      </c>
      <c r="P4937" t="str">
        <f t="shared" si="695"/>
        <v>PASS</v>
      </c>
      <c r="Q4937" t="str">
        <f t="shared" si="696"/>
        <v>PASS</v>
      </c>
      <c r="R4937" t="str">
        <f t="shared" si="697"/>
        <v>PASS</v>
      </c>
      <c r="S4937" t="str">
        <f t="shared" si="698"/>
        <v>PASS</v>
      </c>
      <c r="T4937">
        <f t="shared" si="699"/>
        <v>100</v>
      </c>
      <c r="U4937" t="str">
        <f t="shared" si="700"/>
        <v>Low</v>
      </c>
      <c r="V4937" t="str">
        <f t="shared" si="701"/>
        <v>Clean</v>
      </c>
    </row>
    <row r="4938" spans="1:22" x14ac:dyDescent="0.3">
      <c r="A4938" t="str">
        <f>Raw_Data!A4938</f>
        <v>26080685</v>
      </c>
      <c r="B4938">
        <f>Raw_Data!B4938</f>
        <v>45660</v>
      </c>
      <c r="C4938" t="str">
        <f>Raw_Data!C4938</f>
        <v>IBUPROFEN 800 MG TABLET</v>
      </c>
      <c r="D4938" t="str">
        <f>Raw_Data!D4938</f>
        <v>65162046650</v>
      </c>
      <c r="E4938" t="str">
        <f>Raw_Data!E4938</f>
        <v>FORD, JAMES</v>
      </c>
      <c r="F4938" t="str">
        <f>Raw_Data!F4938</f>
        <v>1033117684</v>
      </c>
      <c r="G4938" t="str">
        <f>Raw_Data!H4938</f>
        <v>2</v>
      </c>
      <c r="H4938">
        <f>IFERROR(VLOOKUP(G4938,Store_Map!$A$2:$I$100,3,FALSE),"")</f>
        <v>0</v>
      </c>
      <c r="I4938">
        <f>IFERROR(VLOOKUP(G4938,Store_Map!$A$2:$I$100,4,FALSE),"")</f>
        <v>0</v>
      </c>
      <c r="J4938">
        <f>IFERROR(VLOOKUP(G4938,Store_Map!$A$2:$I$100,5,FALSE),"")</f>
        <v>0</v>
      </c>
      <c r="K4938">
        <f>IFERROR(VLOOKUP(G4938,Store_Map!$A$2:$I$100,6,FALSE),"")</f>
        <v>0</v>
      </c>
      <c r="L4938">
        <f>IFERROR(VLOOKUP(G4938,Store_Map!$A$2:$I$100,7,FALSE),"")</f>
        <v>0</v>
      </c>
      <c r="M4938">
        <f>IFERROR(VLOOKUP(G4938,Store_Map!$A$2:$I$100,8,FALSE),"")</f>
        <v>0</v>
      </c>
      <c r="N4938">
        <f t="shared" si="693"/>
        <v>0</v>
      </c>
      <c r="O4938" t="str">
        <f t="shared" si="694"/>
        <v>PASS</v>
      </c>
      <c r="P4938" t="str">
        <f t="shared" si="695"/>
        <v>PASS</v>
      </c>
      <c r="Q4938" t="str">
        <f t="shared" si="696"/>
        <v>PASS</v>
      </c>
      <c r="R4938" t="str">
        <f t="shared" si="697"/>
        <v>PASS</v>
      </c>
      <c r="S4938" t="str">
        <f t="shared" si="698"/>
        <v>PASS</v>
      </c>
      <c r="T4938">
        <f t="shared" si="699"/>
        <v>100</v>
      </c>
      <c r="U4938" t="str">
        <f t="shared" si="700"/>
        <v>Low</v>
      </c>
      <c r="V4938" t="str">
        <f t="shared" si="701"/>
        <v>Clean</v>
      </c>
    </row>
    <row r="4939" spans="1:22" x14ac:dyDescent="0.3">
      <c r="A4939" t="str">
        <f>Raw_Data!A4939</f>
        <v>26080676</v>
      </c>
      <c r="B4939">
        <f>Raw_Data!B4939</f>
        <v>45660</v>
      </c>
      <c r="C4939" t="str">
        <f>Raw_Data!C4939</f>
        <v>OZEMPIC 0.25-0.5 MG/DOSE PE</v>
      </c>
      <c r="D4939" t="str">
        <f>Raw_Data!D4939</f>
        <v>169418113</v>
      </c>
      <c r="E4939" t="str">
        <f>Raw_Data!E4939</f>
        <v>FORD, JAMES</v>
      </c>
      <c r="F4939" t="str">
        <f>Raw_Data!F4939</f>
        <v>1033117684</v>
      </c>
      <c r="G4939" t="str">
        <f>Raw_Data!H4939</f>
        <v>2</v>
      </c>
      <c r="H4939">
        <f>IFERROR(VLOOKUP(G4939,Store_Map!$A$2:$I$100,3,FALSE),"")</f>
        <v>0</v>
      </c>
      <c r="I4939">
        <f>IFERROR(VLOOKUP(G4939,Store_Map!$A$2:$I$100,4,FALSE),"")</f>
        <v>0</v>
      </c>
      <c r="J4939">
        <f>IFERROR(VLOOKUP(G4939,Store_Map!$A$2:$I$100,5,FALSE),"")</f>
        <v>0</v>
      </c>
      <c r="K4939">
        <f>IFERROR(VLOOKUP(G4939,Store_Map!$A$2:$I$100,6,FALSE),"")</f>
        <v>0</v>
      </c>
      <c r="L4939">
        <f>IFERROR(VLOOKUP(G4939,Store_Map!$A$2:$I$100,7,FALSE),"")</f>
        <v>0</v>
      </c>
      <c r="M4939">
        <f>IFERROR(VLOOKUP(G4939,Store_Map!$A$2:$I$100,8,FALSE),"")</f>
        <v>0</v>
      </c>
      <c r="N4939">
        <f t="shared" si="693"/>
        <v>0</v>
      </c>
      <c r="O4939" t="str">
        <f t="shared" si="694"/>
        <v>PASS</v>
      </c>
      <c r="P4939" t="str">
        <f t="shared" si="695"/>
        <v>REVIEW</v>
      </c>
      <c r="Q4939" t="str">
        <f t="shared" si="696"/>
        <v>PASS</v>
      </c>
      <c r="R4939" t="str">
        <f t="shared" si="697"/>
        <v>PASS</v>
      </c>
      <c r="S4939" t="str">
        <f t="shared" si="698"/>
        <v>REVIEW</v>
      </c>
      <c r="T4939">
        <f t="shared" si="699"/>
        <v>90</v>
      </c>
      <c r="U4939" t="str">
        <f t="shared" si="700"/>
        <v>Low</v>
      </c>
      <c r="V4939" t="str">
        <f t="shared" si="701"/>
        <v>Invalid NDC</v>
      </c>
    </row>
    <row r="4940" spans="1:22" x14ac:dyDescent="0.3">
      <c r="A4940" t="str">
        <f>Raw_Data!A4940</f>
        <v>26077813</v>
      </c>
      <c r="B4940">
        <f>Raw_Data!B4940</f>
        <v>45660</v>
      </c>
      <c r="C4940" t="str">
        <f>Raw_Data!C4940</f>
        <v>BIKTARVY 50-200-25 MG TABLE</v>
      </c>
      <c r="D4940" t="str">
        <f>Raw_Data!D4940</f>
        <v>61958250101</v>
      </c>
      <c r="E4940" t="str">
        <f>Raw_Data!E4940</f>
        <v>CHIRCA, IONA</v>
      </c>
      <c r="F4940" t="str">
        <f>Raw_Data!F4940</f>
        <v>1932494077</v>
      </c>
      <c r="G4940" t="str">
        <f>Raw_Data!H4940</f>
        <v>2</v>
      </c>
      <c r="H4940">
        <f>IFERROR(VLOOKUP(G4940,Store_Map!$A$2:$I$100,3,FALSE),"")</f>
        <v>0</v>
      </c>
      <c r="I4940">
        <f>IFERROR(VLOOKUP(G4940,Store_Map!$A$2:$I$100,4,FALSE),"")</f>
        <v>0</v>
      </c>
      <c r="J4940">
        <f>IFERROR(VLOOKUP(G4940,Store_Map!$A$2:$I$100,5,FALSE),"")</f>
        <v>0</v>
      </c>
      <c r="K4940">
        <f>IFERROR(VLOOKUP(G4940,Store_Map!$A$2:$I$100,6,FALSE),"")</f>
        <v>0</v>
      </c>
      <c r="L4940">
        <f>IFERROR(VLOOKUP(G4940,Store_Map!$A$2:$I$100,7,FALSE),"")</f>
        <v>0</v>
      </c>
      <c r="M4940">
        <f>IFERROR(VLOOKUP(G4940,Store_Map!$A$2:$I$100,8,FALSE),"")</f>
        <v>0</v>
      </c>
      <c r="N4940">
        <f t="shared" si="693"/>
        <v>0</v>
      </c>
      <c r="O4940" t="str">
        <f t="shared" si="694"/>
        <v>PASS</v>
      </c>
      <c r="P4940" t="str">
        <f t="shared" si="695"/>
        <v>PASS</v>
      </c>
      <c r="Q4940" t="str">
        <f t="shared" si="696"/>
        <v>PASS</v>
      </c>
      <c r="R4940" t="str">
        <f t="shared" si="697"/>
        <v>PASS</v>
      </c>
      <c r="S4940" t="str">
        <f t="shared" si="698"/>
        <v>PASS</v>
      </c>
      <c r="T4940">
        <f t="shared" si="699"/>
        <v>100</v>
      </c>
      <c r="U4940" t="str">
        <f t="shared" si="700"/>
        <v>Low</v>
      </c>
      <c r="V4940" t="str">
        <f t="shared" si="701"/>
        <v>Clean</v>
      </c>
    </row>
    <row r="4941" spans="1:22" x14ac:dyDescent="0.3">
      <c r="A4941" t="str">
        <f>Raw_Data!A4941</f>
        <v>26077938</v>
      </c>
      <c r="B4941">
        <f>Raw_Data!B4941</f>
        <v>45660</v>
      </c>
      <c r="C4941" t="str">
        <f>Raw_Data!C4941</f>
        <v>HYDROCHLOROTHIAZIDE 12.5 MG</v>
      </c>
      <c r="D4941" t="str">
        <f>Raw_Data!D4941</f>
        <v>69315015510</v>
      </c>
      <c r="E4941" t="str">
        <f>Raw_Data!E4941</f>
        <v>GIBBS, JON</v>
      </c>
      <c r="F4941" t="str">
        <f>Raw_Data!F4941</f>
        <v>1700896156</v>
      </c>
      <c r="G4941" t="str">
        <f>Raw_Data!H4941</f>
        <v>2</v>
      </c>
      <c r="H4941">
        <f>IFERROR(VLOOKUP(G4941,Store_Map!$A$2:$I$100,3,FALSE),"")</f>
        <v>0</v>
      </c>
      <c r="I4941">
        <f>IFERROR(VLOOKUP(G4941,Store_Map!$A$2:$I$100,4,FALSE),"")</f>
        <v>0</v>
      </c>
      <c r="J4941">
        <f>IFERROR(VLOOKUP(G4941,Store_Map!$A$2:$I$100,5,FALSE),"")</f>
        <v>0</v>
      </c>
      <c r="K4941">
        <f>IFERROR(VLOOKUP(G4941,Store_Map!$A$2:$I$100,6,FALSE),"")</f>
        <v>0</v>
      </c>
      <c r="L4941">
        <f>IFERROR(VLOOKUP(G4941,Store_Map!$A$2:$I$100,7,FALSE),"")</f>
        <v>0</v>
      </c>
      <c r="M4941">
        <f>IFERROR(VLOOKUP(G4941,Store_Map!$A$2:$I$100,8,FALSE),"")</f>
        <v>0</v>
      </c>
      <c r="N4941">
        <f t="shared" si="693"/>
        <v>0</v>
      </c>
      <c r="O4941" t="str">
        <f t="shared" si="694"/>
        <v>PASS</v>
      </c>
      <c r="P4941" t="str">
        <f t="shared" si="695"/>
        <v>PASS</v>
      </c>
      <c r="Q4941" t="str">
        <f t="shared" si="696"/>
        <v>PASS</v>
      </c>
      <c r="R4941" t="str">
        <f t="shared" si="697"/>
        <v>PASS</v>
      </c>
      <c r="S4941" t="str">
        <f t="shared" si="698"/>
        <v>PASS</v>
      </c>
      <c r="T4941">
        <f t="shared" si="699"/>
        <v>100</v>
      </c>
      <c r="U4941" t="str">
        <f t="shared" si="700"/>
        <v>Low</v>
      </c>
      <c r="V4941" t="str">
        <f t="shared" si="701"/>
        <v>Clean</v>
      </c>
    </row>
    <row r="4942" spans="1:22" x14ac:dyDescent="0.3">
      <c r="A4942" t="str">
        <f>Raw_Data!A4942</f>
        <v>26081499</v>
      </c>
      <c r="B4942">
        <f>Raw_Data!B4942</f>
        <v>45660</v>
      </c>
      <c r="C4942" t="str">
        <f>Raw_Data!C4942</f>
        <v>ATORVASTATIN 10 MG TABLET</v>
      </c>
      <c r="D4942" t="str">
        <f>Raw_Data!D4942</f>
        <v>378395077</v>
      </c>
      <c r="E4942" t="str">
        <f>Raw_Data!E4942</f>
        <v>GIBBS, JON</v>
      </c>
      <c r="F4942" t="str">
        <f>Raw_Data!F4942</f>
        <v>1700896156</v>
      </c>
      <c r="G4942" t="str">
        <f>Raw_Data!H4942</f>
        <v>2</v>
      </c>
      <c r="H4942">
        <f>IFERROR(VLOOKUP(G4942,Store_Map!$A$2:$I$100,3,FALSE),"")</f>
        <v>0</v>
      </c>
      <c r="I4942">
        <f>IFERROR(VLOOKUP(G4942,Store_Map!$A$2:$I$100,4,FALSE),"")</f>
        <v>0</v>
      </c>
      <c r="J4942">
        <f>IFERROR(VLOOKUP(G4942,Store_Map!$A$2:$I$100,5,FALSE),"")</f>
        <v>0</v>
      </c>
      <c r="K4942">
        <f>IFERROR(VLOOKUP(G4942,Store_Map!$A$2:$I$100,6,FALSE),"")</f>
        <v>0</v>
      </c>
      <c r="L4942">
        <f>IFERROR(VLOOKUP(G4942,Store_Map!$A$2:$I$100,7,FALSE),"")</f>
        <v>0</v>
      </c>
      <c r="M4942">
        <f>IFERROR(VLOOKUP(G4942,Store_Map!$A$2:$I$100,8,FALSE),"")</f>
        <v>0</v>
      </c>
      <c r="N4942">
        <f t="shared" si="693"/>
        <v>0</v>
      </c>
      <c r="O4942" t="str">
        <f t="shared" si="694"/>
        <v>PASS</v>
      </c>
      <c r="P4942" t="str">
        <f t="shared" si="695"/>
        <v>REVIEW</v>
      </c>
      <c r="Q4942" t="str">
        <f t="shared" si="696"/>
        <v>PASS</v>
      </c>
      <c r="R4942" t="str">
        <f t="shared" si="697"/>
        <v>PASS</v>
      </c>
      <c r="S4942" t="str">
        <f t="shared" si="698"/>
        <v>REVIEW</v>
      </c>
      <c r="T4942">
        <f t="shared" si="699"/>
        <v>90</v>
      </c>
      <c r="U4942" t="str">
        <f t="shared" si="700"/>
        <v>Low</v>
      </c>
      <c r="V4942" t="str">
        <f t="shared" si="701"/>
        <v>Invalid NDC</v>
      </c>
    </row>
    <row r="4943" spans="1:22" x14ac:dyDescent="0.3">
      <c r="A4943" t="str">
        <f>Raw_Data!A4943</f>
        <v>26078271</v>
      </c>
      <c r="B4943">
        <f>Raw_Data!B4943</f>
        <v>45660</v>
      </c>
      <c r="C4943" t="str">
        <f>Raw_Data!C4943</f>
        <v>ATORVASTATIN 20 MG TABLET</v>
      </c>
      <c r="D4943" t="str">
        <f>Raw_Data!D4943</f>
        <v>60505257908</v>
      </c>
      <c r="E4943" t="str">
        <f>Raw_Data!E4943</f>
        <v>FORD, JAMES</v>
      </c>
      <c r="F4943" t="str">
        <f>Raw_Data!F4943</f>
        <v>1033117684</v>
      </c>
      <c r="G4943" t="str">
        <f>Raw_Data!H4943</f>
        <v>2</v>
      </c>
      <c r="H4943">
        <f>IFERROR(VLOOKUP(G4943,Store_Map!$A$2:$I$100,3,FALSE),"")</f>
        <v>0</v>
      </c>
      <c r="I4943">
        <f>IFERROR(VLOOKUP(G4943,Store_Map!$A$2:$I$100,4,FALSE),"")</f>
        <v>0</v>
      </c>
      <c r="J4943">
        <f>IFERROR(VLOOKUP(G4943,Store_Map!$A$2:$I$100,5,FALSE),"")</f>
        <v>0</v>
      </c>
      <c r="K4943">
        <f>IFERROR(VLOOKUP(G4943,Store_Map!$A$2:$I$100,6,FALSE),"")</f>
        <v>0</v>
      </c>
      <c r="L4943">
        <f>IFERROR(VLOOKUP(G4943,Store_Map!$A$2:$I$100,7,FALSE),"")</f>
        <v>0</v>
      </c>
      <c r="M4943">
        <f>IFERROR(VLOOKUP(G4943,Store_Map!$A$2:$I$100,8,FALSE),"")</f>
        <v>0</v>
      </c>
      <c r="N4943">
        <f t="shared" si="693"/>
        <v>0</v>
      </c>
      <c r="O4943" t="str">
        <f t="shared" si="694"/>
        <v>PASS</v>
      </c>
      <c r="P4943" t="str">
        <f t="shared" si="695"/>
        <v>PASS</v>
      </c>
      <c r="Q4943" t="str">
        <f t="shared" si="696"/>
        <v>PASS</v>
      </c>
      <c r="R4943" t="str">
        <f t="shared" si="697"/>
        <v>PASS</v>
      </c>
      <c r="S4943" t="str">
        <f t="shared" si="698"/>
        <v>PASS</v>
      </c>
      <c r="T4943">
        <f t="shared" si="699"/>
        <v>100</v>
      </c>
      <c r="U4943" t="str">
        <f t="shared" si="700"/>
        <v>Low</v>
      </c>
      <c r="V4943" t="str">
        <f t="shared" si="701"/>
        <v>Clean</v>
      </c>
    </row>
    <row r="4944" spans="1:22" x14ac:dyDescent="0.3">
      <c r="A4944" t="str">
        <f>Raw_Data!A4944</f>
        <v>26082927</v>
      </c>
      <c r="B4944">
        <f>Raw_Data!B4944</f>
        <v>45660</v>
      </c>
      <c r="C4944" t="str">
        <f>Raw_Data!C4944</f>
        <v>FREESTYLE LIBRE 3 SENSOR</v>
      </c>
      <c r="D4944" t="str">
        <f>Raw_Data!D4944</f>
        <v>57599081800</v>
      </c>
      <c r="E4944" t="str">
        <f>Raw_Data!E4944</f>
        <v>EL- CHOUFI, LEYLA</v>
      </c>
      <c r="F4944" t="str">
        <f>Raw_Data!F4944</f>
        <v>1942355342</v>
      </c>
      <c r="G4944" t="str">
        <f>Raw_Data!H4944</f>
        <v>2</v>
      </c>
      <c r="H4944">
        <f>IFERROR(VLOOKUP(G4944,Store_Map!$A$2:$I$100,3,FALSE),"")</f>
        <v>0</v>
      </c>
      <c r="I4944">
        <f>IFERROR(VLOOKUP(G4944,Store_Map!$A$2:$I$100,4,FALSE),"")</f>
        <v>0</v>
      </c>
      <c r="J4944">
        <f>IFERROR(VLOOKUP(G4944,Store_Map!$A$2:$I$100,5,FALSE),"")</f>
        <v>0</v>
      </c>
      <c r="K4944">
        <f>IFERROR(VLOOKUP(G4944,Store_Map!$A$2:$I$100,6,FALSE),"")</f>
        <v>0</v>
      </c>
      <c r="L4944">
        <f>IFERROR(VLOOKUP(G4944,Store_Map!$A$2:$I$100,7,FALSE),"")</f>
        <v>0</v>
      </c>
      <c r="M4944">
        <f>IFERROR(VLOOKUP(G4944,Store_Map!$A$2:$I$100,8,FALSE),"")</f>
        <v>0</v>
      </c>
      <c r="N4944">
        <f t="shared" si="693"/>
        <v>0</v>
      </c>
      <c r="O4944" t="str">
        <f t="shared" si="694"/>
        <v>PASS</v>
      </c>
      <c r="P4944" t="str">
        <f t="shared" si="695"/>
        <v>PASS</v>
      </c>
      <c r="Q4944" t="str">
        <f t="shared" si="696"/>
        <v>PASS</v>
      </c>
      <c r="R4944" t="str">
        <f t="shared" si="697"/>
        <v>PASS</v>
      </c>
      <c r="S4944" t="str">
        <f t="shared" si="698"/>
        <v>PASS</v>
      </c>
      <c r="T4944">
        <f t="shared" si="699"/>
        <v>100</v>
      </c>
      <c r="U4944" t="str">
        <f t="shared" si="700"/>
        <v>Low</v>
      </c>
      <c r="V4944" t="str">
        <f t="shared" si="701"/>
        <v>Clean</v>
      </c>
    </row>
    <row r="4945" spans="1:22" x14ac:dyDescent="0.3">
      <c r="A4945" t="str">
        <f>Raw_Data!A4945</f>
        <v>26079590</v>
      </c>
      <c r="B4945">
        <f>Raw_Data!B4945</f>
        <v>45660</v>
      </c>
      <c r="C4945" t="str">
        <f>Raw_Data!C4945</f>
        <v>BIKTARVY 50-200-25 MG TABLE</v>
      </c>
      <c r="D4945" t="str">
        <f>Raw_Data!D4945</f>
        <v>61958250101</v>
      </c>
      <c r="E4945" t="str">
        <f>Raw_Data!E4945</f>
        <v>DAVIS, KEPLER</v>
      </c>
      <c r="F4945" t="str">
        <f>Raw_Data!F4945</f>
        <v>1740357425</v>
      </c>
      <c r="G4945" t="str">
        <f>Raw_Data!H4945</f>
        <v>2</v>
      </c>
      <c r="H4945">
        <f>IFERROR(VLOOKUP(G4945,Store_Map!$A$2:$I$100,3,FALSE),"")</f>
        <v>0</v>
      </c>
      <c r="I4945">
        <f>IFERROR(VLOOKUP(G4945,Store_Map!$A$2:$I$100,4,FALSE),"")</f>
        <v>0</v>
      </c>
      <c r="J4945">
        <f>IFERROR(VLOOKUP(G4945,Store_Map!$A$2:$I$100,5,FALSE),"")</f>
        <v>0</v>
      </c>
      <c r="K4945">
        <f>IFERROR(VLOOKUP(G4945,Store_Map!$A$2:$I$100,6,FALSE),"")</f>
        <v>0</v>
      </c>
      <c r="L4945">
        <f>IFERROR(VLOOKUP(G4945,Store_Map!$A$2:$I$100,7,FALSE),"")</f>
        <v>0</v>
      </c>
      <c r="M4945">
        <f>IFERROR(VLOOKUP(G4945,Store_Map!$A$2:$I$100,8,FALSE),"")</f>
        <v>0</v>
      </c>
      <c r="N4945">
        <f t="shared" si="693"/>
        <v>0</v>
      </c>
      <c r="O4945" t="str">
        <f t="shared" si="694"/>
        <v>PASS</v>
      </c>
      <c r="P4945" t="str">
        <f t="shared" si="695"/>
        <v>PASS</v>
      </c>
      <c r="Q4945" t="str">
        <f t="shared" si="696"/>
        <v>PASS</v>
      </c>
      <c r="R4945" t="str">
        <f t="shared" si="697"/>
        <v>PASS</v>
      </c>
      <c r="S4945" t="str">
        <f t="shared" si="698"/>
        <v>PASS</v>
      </c>
      <c r="T4945">
        <f t="shared" si="699"/>
        <v>100</v>
      </c>
      <c r="U4945" t="str">
        <f t="shared" si="700"/>
        <v>Low</v>
      </c>
      <c r="V4945" t="str">
        <f t="shared" si="701"/>
        <v>Clean</v>
      </c>
    </row>
    <row r="4946" spans="1:22" x14ac:dyDescent="0.3">
      <c r="A4946" t="str">
        <f>Raw_Data!A4946</f>
        <v>26081454</v>
      </c>
      <c r="B4946">
        <f>Raw_Data!B4946</f>
        <v>45660</v>
      </c>
      <c r="C4946" t="str">
        <f>Raw_Data!C4946</f>
        <v>ESCITALOPRAM 20 MG TABLET</v>
      </c>
      <c r="D4946" t="str">
        <f>Raw_Data!D4946</f>
        <v>65862037501</v>
      </c>
      <c r="E4946" t="str">
        <f>Raw_Data!E4946</f>
        <v>FORD, JAMES</v>
      </c>
      <c r="F4946" t="str">
        <f>Raw_Data!F4946</f>
        <v>1033117684</v>
      </c>
      <c r="G4946" t="str">
        <f>Raw_Data!H4946</f>
        <v>2</v>
      </c>
      <c r="H4946">
        <f>IFERROR(VLOOKUP(G4946,Store_Map!$A$2:$I$100,3,FALSE),"")</f>
        <v>0</v>
      </c>
      <c r="I4946">
        <f>IFERROR(VLOOKUP(G4946,Store_Map!$A$2:$I$100,4,FALSE),"")</f>
        <v>0</v>
      </c>
      <c r="J4946">
        <f>IFERROR(VLOOKUP(G4946,Store_Map!$A$2:$I$100,5,FALSE),"")</f>
        <v>0</v>
      </c>
      <c r="K4946">
        <f>IFERROR(VLOOKUP(G4946,Store_Map!$A$2:$I$100,6,FALSE),"")</f>
        <v>0</v>
      </c>
      <c r="L4946">
        <f>IFERROR(VLOOKUP(G4946,Store_Map!$A$2:$I$100,7,FALSE),"")</f>
        <v>0</v>
      </c>
      <c r="M4946">
        <f>IFERROR(VLOOKUP(G4946,Store_Map!$A$2:$I$100,8,FALSE),"")</f>
        <v>0</v>
      </c>
      <c r="N4946">
        <f t="shared" si="693"/>
        <v>0</v>
      </c>
      <c r="O4946" t="str">
        <f t="shared" si="694"/>
        <v>PASS</v>
      </c>
      <c r="P4946" t="str">
        <f t="shared" si="695"/>
        <v>PASS</v>
      </c>
      <c r="Q4946" t="str">
        <f t="shared" si="696"/>
        <v>PASS</v>
      </c>
      <c r="R4946" t="str">
        <f t="shared" si="697"/>
        <v>PASS</v>
      </c>
      <c r="S4946" t="str">
        <f t="shared" si="698"/>
        <v>PASS</v>
      </c>
      <c r="T4946">
        <f t="shared" si="699"/>
        <v>100</v>
      </c>
      <c r="U4946" t="str">
        <f t="shared" si="700"/>
        <v>Low</v>
      </c>
      <c r="V4946" t="str">
        <f t="shared" si="701"/>
        <v>Clean</v>
      </c>
    </row>
    <row r="4947" spans="1:22" x14ac:dyDescent="0.3">
      <c r="A4947" t="str">
        <f>Raw_Data!A4947</f>
        <v>26081477</v>
      </c>
      <c r="B4947">
        <f>Raw_Data!B4947</f>
        <v>45660</v>
      </c>
      <c r="C4947" t="str">
        <f>Raw_Data!C4947</f>
        <v>TRAZODONE 100MG TABLET</v>
      </c>
      <c r="D4947" t="str">
        <f>Raw_Data!D4947</f>
        <v>50111056101</v>
      </c>
      <c r="E4947" t="str">
        <f>Raw_Data!E4947</f>
        <v>FORD, JAMES</v>
      </c>
      <c r="F4947" t="str">
        <f>Raw_Data!F4947</f>
        <v>1033117684</v>
      </c>
      <c r="G4947" t="str">
        <f>Raw_Data!H4947</f>
        <v>2</v>
      </c>
      <c r="H4947">
        <f>IFERROR(VLOOKUP(G4947,Store_Map!$A$2:$I$100,3,FALSE),"")</f>
        <v>0</v>
      </c>
      <c r="I4947">
        <f>IFERROR(VLOOKUP(G4947,Store_Map!$A$2:$I$100,4,FALSE),"")</f>
        <v>0</v>
      </c>
      <c r="J4947">
        <f>IFERROR(VLOOKUP(G4947,Store_Map!$A$2:$I$100,5,FALSE),"")</f>
        <v>0</v>
      </c>
      <c r="K4947">
        <f>IFERROR(VLOOKUP(G4947,Store_Map!$A$2:$I$100,6,FALSE),"")</f>
        <v>0</v>
      </c>
      <c r="L4947">
        <f>IFERROR(VLOOKUP(G4947,Store_Map!$A$2:$I$100,7,FALSE),"")</f>
        <v>0</v>
      </c>
      <c r="M4947">
        <f>IFERROR(VLOOKUP(G4947,Store_Map!$A$2:$I$100,8,FALSE),"")</f>
        <v>0</v>
      </c>
      <c r="N4947">
        <f t="shared" si="693"/>
        <v>0</v>
      </c>
      <c r="O4947" t="str">
        <f t="shared" si="694"/>
        <v>PASS</v>
      </c>
      <c r="P4947" t="str">
        <f t="shared" si="695"/>
        <v>PASS</v>
      </c>
      <c r="Q4947" t="str">
        <f t="shared" si="696"/>
        <v>PASS</v>
      </c>
      <c r="R4947" t="str">
        <f t="shared" si="697"/>
        <v>PASS</v>
      </c>
      <c r="S4947" t="str">
        <f t="shared" si="698"/>
        <v>PASS</v>
      </c>
      <c r="T4947">
        <f t="shared" si="699"/>
        <v>100</v>
      </c>
      <c r="U4947" t="str">
        <f t="shared" si="700"/>
        <v>Low</v>
      </c>
      <c r="V4947" t="str">
        <f t="shared" si="701"/>
        <v>Clean</v>
      </c>
    </row>
    <row r="4948" spans="1:22" x14ac:dyDescent="0.3">
      <c r="A4948" t="str">
        <f>Raw_Data!A4948</f>
        <v>26083539</v>
      </c>
      <c r="B4948">
        <f>Raw_Data!B4948</f>
        <v>45660</v>
      </c>
      <c r="C4948" t="str">
        <f>Raw_Data!C4948</f>
        <v>HYDROCHLOROTHIAZIDE 12.5 MG</v>
      </c>
      <c r="D4948" t="str">
        <f>Raw_Data!D4948</f>
        <v>69315015510</v>
      </c>
      <c r="E4948" t="str">
        <f>Raw_Data!E4948</f>
        <v>FORD, JAMES</v>
      </c>
      <c r="F4948" t="str">
        <f>Raw_Data!F4948</f>
        <v>1033117684</v>
      </c>
      <c r="G4948" t="str">
        <f>Raw_Data!H4948</f>
        <v>2</v>
      </c>
      <c r="H4948">
        <f>IFERROR(VLOOKUP(G4948,Store_Map!$A$2:$I$100,3,FALSE),"")</f>
        <v>0</v>
      </c>
      <c r="I4948">
        <f>IFERROR(VLOOKUP(G4948,Store_Map!$A$2:$I$100,4,FALSE),"")</f>
        <v>0</v>
      </c>
      <c r="J4948">
        <f>IFERROR(VLOOKUP(G4948,Store_Map!$A$2:$I$100,5,FALSE),"")</f>
        <v>0</v>
      </c>
      <c r="K4948">
        <f>IFERROR(VLOOKUP(G4948,Store_Map!$A$2:$I$100,6,FALSE),"")</f>
        <v>0</v>
      </c>
      <c r="L4948">
        <f>IFERROR(VLOOKUP(G4948,Store_Map!$A$2:$I$100,7,FALSE),"")</f>
        <v>0</v>
      </c>
      <c r="M4948">
        <f>IFERROR(VLOOKUP(G4948,Store_Map!$A$2:$I$100,8,FALSE),"")</f>
        <v>0</v>
      </c>
      <c r="N4948">
        <f t="shared" si="693"/>
        <v>0</v>
      </c>
      <c r="O4948" t="str">
        <f t="shared" si="694"/>
        <v>PASS</v>
      </c>
      <c r="P4948" t="str">
        <f t="shared" si="695"/>
        <v>PASS</v>
      </c>
      <c r="Q4948" t="str">
        <f t="shared" si="696"/>
        <v>PASS</v>
      </c>
      <c r="R4948" t="str">
        <f t="shared" si="697"/>
        <v>PASS</v>
      </c>
      <c r="S4948" t="str">
        <f t="shared" si="698"/>
        <v>PASS</v>
      </c>
      <c r="T4948">
        <f t="shared" si="699"/>
        <v>100</v>
      </c>
      <c r="U4948" t="str">
        <f t="shared" si="700"/>
        <v>Low</v>
      </c>
      <c r="V4948" t="str">
        <f t="shared" si="701"/>
        <v>Clean</v>
      </c>
    </row>
    <row r="4949" spans="1:22" x14ac:dyDescent="0.3">
      <c r="A4949" t="str">
        <f>Raw_Data!A4949</f>
        <v>26083568</v>
      </c>
      <c r="B4949">
        <f>Raw_Data!B4949</f>
        <v>45660</v>
      </c>
      <c r="C4949" t="str">
        <f>Raw_Data!C4949</f>
        <v>METFORMIN HCL 500 MG TABLET</v>
      </c>
      <c r="D4949" t="str">
        <f>Raw_Data!D4949</f>
        <v>65862000899</v>
      </c>
      <c r="E4949" t="str">
        <f>Raw_Data!E4949</f>
        <v>BYNE, EDMUND</v>
      </c>
      <c r="F4949" t="str">
        <f>Raw_Data!F4949</f>
        <v>1033186648</v>
      </c>
      <c r="G4949" t="str">
        <f>Raw_Data!H4949</f>
        <v>2</v>
      </c>
      <c r="H4949">
        <f>IFERROR(VLOOKUP(G4949,Store_Map!$A$2:$I$100,3,FALSE),"")</f>
        <v>0</v>
      </c>
      <c r="I4949">
        <f>IFERROR(VLOOKUP(G4949,Store_Map!$A$2:$I$100,4,FALSE),"")</f>
        <v>0</v>
      </c>
      <c r="J4949">
        <f>IFERROR(VLOOKUP(G4949,Store_Map!$A$2:$I$100,5,FALSE),"")</f>
        <v>0</v>
      </c>
      <c r="K4949">
        <f>IFERROR(VLOOKUP(G4949,Store_Map!$A$2:$I$100,6,FALSE),"")</f>
        <v>0</v>
      </c>
      <c r="L4949">
        <f>IFERROR(VLOOKUP(G4949,Store_Map!$A$2:$I$100,7,FALSE),"")</f>
        <v>0</v>
      </c>
      <c r="M4949">
        <f>IFERROR(VLOOKUP(G4949,Store_Map!$A$2:$I$100,8,FALSE),"")</f>
        <v>0</v>
      </c>
      <c r="N4949">
        <f t="shared" si="693"/>
        <v>0</v>
      </c>
      <c r="O4949" t="str">
        <f t="shared" si="694"/>
        <v>PASS</v>
      </c>
      <c r="P4949" t="str">
        <f t="shared" si="695"/>
        <v>PASS</v>
      </c>
      <c r="Q4949" t="str">
        <f t="shared" si="696"/>
        <v>PASS</v>
      </c>
      <c r="R4949" t="str">
        <f t="shared" si="697"/>
        <v>PASS</v>
      </c>
      <c r="S4949" t="str">
        <f t="shared" si="698"/>
        <v>PASS</v>
      </c>
      <c r="T4949">
        <f t="shared" si="699"/>
        <v>100</v>
      </c>
      <c r="U4949" t="str">
        <f t="shared" si="700"/>
        <v>Low</v>
      </c>
      <c r="V4949" t="str">
        <f t="shared" si="701"/>
        <v>Clean</v>
      </c>
    </row>
    <row r="4950" spans="1:22" x14ac:dyDescent="0.3">
      <c r="A4950" t="str">
        <f>Raw_Data!A4950</f>
        <v>26083569</v>
      </c>
      <c r="B4950">
        <f>Raw_Data!B4950</f>
        <v>45660</v>
      </c>
      <c r="C4950" t="str">
        <f>Raw_Data!C4950</f>
        <v>GABAPENTIN 600 MG TABLET</v>
      </c>
      <c r="D4950" t="str">
        <f>Raw_Data!D4950</f>
        <v>68462012605</v>
      </c>
      <c r="E4950" t="str">
        <f>Raw_Data!E4950</f>
        <v>BYNE, EDMUND</v>
      </c>
      <c r="F4950" t="str">
        <f>Raw_Data!F4950</f>
        <v>1033186648</v>
      </c>
      <c r="G4950" t="str">
        <f>Raw_Data!H4950</f>
        <v>2</v>
      </c>
      <c r="H4950">
        <f>IFERROR(VLOOKUP(G4950,Store_Map!$A$2:$I$100,3,FALSE),"")</f>
        <v>0</v>
      </c>
      <c r="I4950">
        <f>IFERROR(VLOOKUP(G4950,Store_Map!$A$2:$I$100,4,FALSE),"")</f>
        <v>0</v>
      </c>
      <c r="J4950">
        <f>IFERROR(VLOOKUP(G4950,Store_Map!$A$2:$I$100,5,FALSE),"")</f>
        <v>0</v>
      </c>
      <c r="K4950">
        <f>IFERROR(VLOOKUP(G4950,Store_Map!$A$2:$I$100,6,FALSE),"")</f>
        <v>0</v>
      </c>
      <c r="L4950">
        <f>IFERROR(VLOOKUP(G4950,Store_Map!$A$2:$I$100,7,FALSE),"")</f>
        <v>0</v>
      </c>
      <c r="M4950">
        <f>IFERROR(VLOOKUP(G4950,Store_Map!$A$2:$I$100,8,FALSE),"")</f>
        <v>0</v>
      </c>
      <c r="N4950">
        <f t="shared" si="693"/>
        <v>0</v>
      </c>
      <c r="O4950" t="str">
        <f t="shared" si="694"/>
        <v>PASS</v>
      </c>
      <c r="P4950" t="str">
        <f t="shared" si="695"/>
        <v>PASS</v>
      </c>
      <c r="Q4950" t="str">
        <f t="shared" si="696"/>
        <v>PASS</v>
      </c>
      <c r="R4950" t="str">
        <f t="shared" si="697"/>
        <v>PASS</v>
      </c>
      <c r="S4950" t="str">
        <f t="shared" si="698"/>
        <v>PASS</v>
      </c>
      <c r="T4950">
        <f t="shared" si="699"/>
        <v>100</v>
      </c>
      <c r="U4950" t="str">
        <f t="shared" si="700"/>
        <v>Low</v>
      </c>
      <c r="V4950" t="str">
        <f t="shared" si="701"/>
        <v>Clean</v>
      </c>
    </row>
    <row r="4951" spans="1:22" x14ac:dyDescent="0.3">
      <c r="A4951" t="str">
        <f>Raw_Data!A4951</f>
        <v>26083303</v>
      </c>
      <c r="B4951">
        <f>Raw_Data!B4951</f>
        <v>45660</v>
      </c>
      <c r="C4951" t="str">
        <f>Raw_Data!C4951</f>
        <v>DELSTRIGO 100-300-300 MG TA</v>
      </c>
      <c r="D4951" t="str">
        <f>Raw_Data!D4951</f>
        <v>6500701</v>
      </c>
      <c r="E4951" t="str">
        <f>Raw_Data!E4951</f>
        <v>KILGORE, RICHARD</v>
      </c>
      <c r="F4951" t="str">
        <f>Raw_Data!F4951</f>
        <v>1760812010</v>
      </c>
      <c r="G4951" t="str">
        <f>Raw_Data!H4951</f>
        <v>2</v>
      </c>
      <c r="H4951">
        <f>IFERROR(VLOOKUP(G4951,Store_Map!$A$2:$I$100,3,FALSE),"")</f>
        <v>0</v>
      </c>
      <c r="I4951">
        <f>IFERROR(VLOOKUP(G4951,Store_Map!$A$2:$I$100,4,FALSE),"")</f>
        <v>0</v>
      </c>
      <c r="J4951">
        <f>IFERROR(VLOOKUP(G4951,Store_Map!$A$2:$I$100,5,FALSE),"")</f>
        <v>0</v>
      </c>
      <c r="K4951">
        <f>IFERROR(VLOOKUP(G4951,Store_Map!$A$2:$I$100,6,FALSE),"")</f>
        <v>0</v>
      </c>
      <c r="L4951">
        <f>IFERROR(VLOOKUP(G4951,Store_Map!$A$2:$I$100,7,FALSE),"")</f>
        <v>0</v>
      </c>
      <c r="M4951">
        <f>IFERROR(VLOOKUP(G4951,Store_Map!$A$2:$I$100,8,FALSE),"")</f>
        <v>0</v>
      </c>
      <c r="N4951">
        <f t="shared" si="693"/>
        <v>0</v>
      </c>
      <c r="O4951" t="str">
        <f t="shared" si="694"/>
        <v>PASS</v>
      </c>
      <c r="P4951" t="str">
        <f t="shared" si="695"/>
        <v>REVIEW</v>
      </c>
      <c r="Q4951" t="str">
        <f t="shared" si="696"/>
        <v>PASS</v>
      </c>
      <c r="R4951" t="str">
        <f t="shared" si="697"/>
        <v>PASS</v>
      </c>
      <c r="S4951" t="str">
        <f t="shared" si="698"/>
        <v>REVIEW</v>
      </c>
      <c r="T4951">
        <f t="shared" si="699"/>
        <v>90</v>
      </c>
      <c r="U4951" t="str">
        <f t="shared" si="700"/>
        <v>Low</v>
      </c>
      <c r="V4951" t="str">
        <f t="shared" si="701"/>
        <v>Invalid NDC</v>
      </c>
    </row>
    <row r="4952" spans="1:22" x14ac:dyDescent="0.3">
      <c r="A4952" t="str">
        <f>Raw_Data!A4952</f>
        <v>26083572</v>
      </c>
      <c r="B4952">
        <f>Raw_Data!B4952</f>
        <v>45660</v>
      </c>
      <c r="C4952" t="str">
        <f>Raw_Data!C4952</f>
        <v>JARDIANCE 10 MG TABLET</v>
      </c>
      <c r="D4952" t="str">
        <f>Raw_Data!D4952</f>
        <v>597015290</v>
      </c>
      <c r="E4952" t="str">
        <f>Raw_Data!E4952</f>
        <v>AKHTAR, NAVEED</v>
      </c>
      <c r="F4952" t="str">
        <f>Raw_Data!F4952</f>
        <v>1467711861</v>
      </c>
      <c r="G4952" t="str">
        <f>Raw_Data!H4952</f>
        <v>2</v>
      </c>
      <c r="H4952">
        <f>IFERROR(VLOOKUP(G4952,Store_Map!$A$2:$I$100,3,FALSE),"")</f>
        <v>0</v>
      </c>
      <c r="I4952">
        <f>IFERROR(VLOOKUP(G4952,Store_Map!$A$2:$I$100,4,FALSE),"")</f>
        <v>0</v>
      </c>
      <c r="J4952">
        <f>IFERROR(VLOOKUP(G4952,Store_Map!$A$2:$I$100,5,FALSE),"")</f>
        <v>0</v>
      </c>
      <c r="K4952">
        <f>IFERROR(VLOOKUP(G4952,Store_Map!$A$2:$I$100,6,FALSE),"")</f>
        <v>0</v>
      </c>
      <c r="L4952">
        <f>IFERROR(VLOOKUP(G4952,Store_Map!$A$2:$I$100,7,FALSE),"")</f>
        <v>0</v>
      </c>
      <c r="M4952">
        <f>IFERROR(VLOOKUP(G4952,Store_Map!$A$2:$I$100,8,FALSE),"")</f>
        <v>0</v>
      </c>
      <c r="N4952">
        <f t="shared" si="693"/>
        <v>0</v>
      </c>
      <c r="O4952" t="str">
        <f t="shared" si="694"/>
        <v>PASS</v>
      </c>
      <c r="P4952" t="str">
        <f t="shared" si="695"/>
        <v>REVIEW</v>
      </c>
      <c r="Q4952" t="str">
        <f t="shared" si="696"/>
        <v>PASS</v>
      </c>
      <c r="R4952" t="str">
        <f t="shared" si="697"/>
        <v>PASS</v>
      </c>
      <c r="S4952" t="str">
        <f t="shared" si="698"/>
        <v>REVIEW</v>
      </c>
      <c r="T4952">
        <f t="shared" si="699"/>
        <v>90</v>
      </c>
      <c r="U4952" t="str">
        <f t="shared" si="700"/>
        <v>Low</v>
      </c>
      <c r="V4952" t="str">
        <f t="shared" si="701"/>
        <v>Invalid NDC</v>
      </c>
    </row>
    <row r="4953" spans="1:22" x14ac:dyDescent="0.3">
      <c r="A4953" t="str">
        <f>Raw_Data!A4953</f>
        <v>26084460</v>
      </c>
      <c r="B4953">
        <f>Raw_Data!B4953</f>
        <v>45660</v>
      </c>
      <c r="C4953" t="str">
        <f>Raw_Data!C4953</f>
        <v>LANTUS SOLOSTAR 100 UNIT/ML</v>
      </c>
      <c r="D4953" t="str">
        <f>Raw_Data!D4953</f>
        <v>88221905</v>
      </c>
      <c r="E4953" t="str">
        <f>Raw_Data!E4953</f>
        <v>GIBBS, JON</v>
      </c>
      <c r="F4953" t="str">
        <f>Raw_Data!F4953</f>
        <v>1700896156</v>
      </c>
      <c r="G4953" t="str">
        <f>Raw_Data!H4953</f>
        <v>2</v>
      </c>
      <c r="H4953">
        <f>IFERROR(VLOOKUP(G4953,Store_Map!$A$2:$I$100,3,FALSE),"")</f>
        <v>0</v>
      </c>
      <c r="I4953">
        <f>IFERROR(VLOOKUP(G4953,Store_Map!$A$2:$I$100,4,FALSE),"")</f>
        <v>0</v>
      </c>
      <c r="J4953">
        <f>IFERROR(VLOOKUP(G4953,Store_Map!$A$2:$I$100,5,FALSE),"")</f>
        <v>0</v>
      </c>
      <c r="K4953">
        <f>IFERROR(VLOOKUP(G4953,Store_Map!$A$2:$I$100,6,FALSE),"")</f>
        <v>0</v>
      </c>
      <c r="L4953">
        <f>IFERROR(VLOOKUP(G4953,Store_Map!$A$2:$I$100,7,FALSE),"")</f>
        <v>0</v>
      </c>
      <c r="M4953">
        <f>IFERROR(VLOOKUP(G4953,Store_Map!$A$2:$I$100,8,FALSE),"")</f>
        <v>0</v>
      </c>
      <c r="N4953">
        <f t="shared" si="693"/>
        <v>0</v>
      </c>
      <c r="O4953" t="str">
        <f t="shared" si="694"/>
        <v>PASS</v>
      </c>
      <c r="P4953" t="str">
        <f t="shared" si="695"/>
        <v>REVIEW</v>
      </c>
      <c r="Q4953" t="str">
        <f t="shared" si="696"/>
        <v>PASS</v>
      </c>
      <c r="R4953" t="str">
        <f t="shared" si="697"/>
        <v>PASS</v>
      </c>
      <c r="S4953" t="str">
        <f t="shared" si="698"/>
        <v>REVIEW</v>
      </c>
      <c r="T4953">
        <f t="shared" si="699"/>
        <v>90</v>
      </c>
      <c r="U4953" t="str">
        <f t="shared" si="700"/>
        <v>Low</v>
      </c>
      <c r="V4953" t="str">
        <f t="shared" si="701"/>
        <v>Invalid NDC</v>
      </c>
    </row>
    <row r="4954" spans="1:22" x14ac:dyDescent="0.3">
      <c r="A4954" t="str">
        <f>Raw_Data!A4954</f>
        <v>26083592</v>
      </c>
      <c r="B4954">
        <f>Raw_Data!B4954</f>
        <v>45660</v>
      </c>
      <c r="C4954" t="str">
        <f>Raw_Data!C4954</f>
        <v>DESVENLAFAXINE SUCC ER 100M</v>
      </c>
      <c r="D4954" t="str">
        <f>Raw_Data!D4954</f>
        <v>72888014430</v>
      </c>
      <c r="E4954" t="str">
        <f>Raw_Data!E4954</f>
        <v>GIBBS, JON</v>
      </c>
      <c r="F4954" t="str">
        <f>Raw_Data!F4954</f>
        <v>1700896156</v>
      </c>
      <c r="G4954" t="str">
        <f>Raw_Data!H4954</f>
        <v>2</v>
      </c>
      <c r="H4954">
        <f>IFERROR(VLOOKUP(G4954,Store_Map!$A$2:$I$100,3,FALSE),"")</f>
        <v>0</v>
      </c>
      <c r="I4954">
        <f>IFERROR(VLOOKUP(G4954,Store_Map!$A$2:$I$100,4,FALSE),"")</f>
        <v>0</v>
      </c>
      <c r="J4954">
        <f>IFERROR(VLOOKUP(G4954,Store_Map!$A$2:$I$100,5,FALSE),"")</f>
        <v>0</v>
      </c>
      <c r="K4954">
        <f>IFERROR(VLOOKUP(G4954,Store_Map!$A$2:$I$100,6,FALSE),"")</f>
        <v>0</v>
      </c>
      <c r="L4954">
        <f>IFERROR(VLOOKUP(G4954,Store_Map!$A$2:$I$100,7,FALSE),"")</f>
        <v>0</v>
      </c>
      <c r="M4954">
        <f>IFERROR(VLOOKUP(G4954,Store_Map!$A$2:$I$100,8,FALSE),"")</f>
        <v>0</v>
      </c>
      <c r="N4954">
        <f t="shared" si="693"/>
        <v>0</v>
      </c>
      <c r="O4954" t="str">
        <f t="shared" si="694"/>
        <v>PASS</v>
      </c>
      <c r="P4954" t="str">
        <f t="shared" si="695"/>
        <v>PASS</v>
      </c>
      <c r="Q4954" t="str">
        <f t="shared" si="696"/>
        <v>PASS</v>
      </c>
      <c r="R4954" t="str">
        <f t="shared" si="697"/>
        <v>PASS</v>
      </c>
      <c r="S4954" t="str">
        <f t="shared" si="698"/>
        <v>PASS</v>
      </c>
      <c r="T4954">
        <f t="shared" si="699"/>
        <v>100</v>
      </c>
      <c r="U4954" t="str">
        <f t="shared" si="700"/>
        <v>Low</v>
      </c>
      <c r="V4954" t="str">
        <f t="shared" si="701"/>
        <v>Clean</v>
      </c>
    </row>
    <row r="4955" spans="1:22" x14ac:dyDescent="0.3">
      <c r="A4955" t="str">
        <f>Raw_Data!A4955</f>
        <v>26080740</v>
      </c>
      <c r="B4955">
        <f>Raw_Data!B4955</f>
        <v>45660</v>
      </c>
      <c r="C4955" t="str">
        <f>Raw_Data!C4955</f>
        <v>TOPIRAMATE 25 MG TABLET</v>
      </c>
      <c r="D4955" t="str">
        <f>Raw_Data!D4955</f>
        <v>68462010860</v>
      </c>
      <c r="E4955" t="str">
        <f>Raw_Data!E4955</f>
        <v>GIBBS, JON</v>
      </c>
      <c r="F4955" t="str">
        <f>Raw_Data!F4955</f>
        <v>1700896156</v>
      </c>
      <c r="G4955" t="str">
        <f>Raw_Data!H4955</f>
        <v>2</v>
      </c>
      <c r="H4955">
        <f>IFERROR(VLOOKUP(G4955,Store_Map!$A$2:$I$100,3,FALSE),"")</f>
        <v>0</v>
      </c>
      <c r="I4955">
        <f>IFERROR(VLOOKUP(G4955,Store_Map!$A$2:$I$100,4,FALSE),"")</f>
        <v>0</v>
      </c>
      <c r="J4955">
        <f>IFERROR(VLOOKUP(G4955,Store_Map!$A$2:$I$100,5,FALSE),"")</f>
        <v>0</v>
      </c>
      <c r="K4955">
        <f>IFERROR(VLOOKUP(G4955,Store_Map!$A$2:$I$100,6,FALSE),"")</f>
        <v>0</v>
      </c>
      <c r="L4955">
        <f>IFERROR(VLOOKUP(G4955,Store_Map!$A$2:$I$100,7,FALSE),"")</f>
        <v>0</v>
      </c>
      <c r="M4955">
        <f>IFERROR(VLOOKUP(G4955,Store_Map!$A$2:$I$100,8,FALSE),"")</f>
        <v>0</v>
      </c>
      <c r="N4955">
        <f t="shared" si="693"/>
        <v>0</v>
      </c>
      <c r="O4955" t="str">
        <f t="shared" si="694"/>
        <v>PASS</v>
      </c>
      <c r="P4955" t="str">
        <f t="shared" si="695"/>
        <v>PASS</v>
      </c>
      <c r="Q4955" t="str">
        <f t="shared" si="696"/>
        <v>PASS</v>
      </c>
      <c r="R4955" t="str">
        <f t="shared" si="697"/>
        <v>PASS</v>
      </c>
      <c r="S4955" t="str">
        <f t="shared" si="698"/>
        <v>PASS</v>
      </c>
      <c r="T4955">
        <f t="shared" si="699"/>
        <v>100</v>
      </c>
      <c r="U4955" t="str">
        <f t="shared" si="700"/>
        <v>Low</v>
      </c>
      <c r="V4955" t="str">
        <f t="shared" si="701"/>
        <v>Clean</v>
      </c>
    </row>
    <row r="4956" spans="1:22" x14ac:dyDescent="0.3">
      <c r="A4956" t="str">
        <f>Raw_Data!A4956</f>
        <v>26082559</v>
      </c>
      <c r="B4956">
        <f>Raw_Data!B4956</f>
        <v>45660</v>
      </c>
      <c r="C4956" t="str">
        <f>Raw_Data!C4956</f>
        <v>JARDIANCE 25 MG TABLET</v>
      </c>
      <c r="D4956" t="str">
        <f>Raw_Data!D4956</f>
        <v>597015390</v>
      </c>
      <c r="E4956" t="str">
        <f>Raw_Data!E4956</f>
        <v>BYNE, EDMUND</v>
      </c>
      <c r="F4956" t="str">
        <f>Raw_Data!F4956</f>
        <v>1033186648</v>
      </c>
      <c r="G4956" t="str">
        <f>Raw_Data!H4956</f>
        <v>2</v>
      </c>
      <c r="H4956">
        <f>IFERROR(VLOOKUP(G4956,Store_Map!$A$2:$I$100,3,FALSE),"")</f>
        <v>0</v>
      </c>
      <c r="I4956">
        <f>IFERROR(VLOOKUP(G4956,Store_Map!$A$2:$I$100,4,FALSE),"")</f>
        <v>0</v>
      </c>
      <c r="J4956">
        <f>IFERROR(VLOOKUP(G4956,Store_Map!$A$2:$I$100,5,FALSE),"")</f>
        <v>0</v>
      </c>
      <c r="K4956">
        <f>IFERROR(VLOOKUP(G4956,Store_Map!$A$2:$I$100,6,FALSE),"")</f>
        <v>0</v>
      </c>
      <c r="L4956">
        <f>IFERROR(VLOOKUP(G4956,Store_Map!$A$2:$I$100,7,FALSE),"")</f>
        <v>0</v>
      </c>
      <c r="M4956">
        <f>IFERROR(VLOOKUP(G4956,Store_Map!$A$2:$I$100,8,FALSE),"")</f>
        <v>0</v>
      </c>
      <c r="N4956">
        <f t="shared" si="693"/>
        <v>0</v>
      </c>
      <c r="O4956" t="str">
        <f t="shared" si="694"/>
        <v>PASS</v>
      </c>
      <c r="P4956" t="str">
        <f t="shared" si="695"/>
        <v>REVIEW</v>
      </c>
      <c r="Q4956" t="str">
        <f t="shared" si="696"/>
        <v>PASS</v>
      </c>
      <c r="R4956" t="str">
        <f t="shared" si="697"/>
        <v>PASS</v>
      </c>
      <c r="S4956" t="str">
        <f t="shared" si="698"/>
        <v>REVIEW</v>
      </c>
      <c r="T4956">
        <f t="shared" si="699"/>
        <v>90</v>
      </c>
      <c r="U4956" t="str">
        <f t="shared" si="700"/>
        <v>Low</v>
      </c>
      <c r="V4956" t="str">
        <f t="shared" si="701"/>
        <v>Invalid NDC</v>
      </c>
    </row>
    <row r="4957" spans="1:22" x14ac:dyDescent="0.3">
      <c r="A4957" t="str">
        <f>Raw_Data!A4957</f>
        <v>26078830</v>
      </c>
      <c r="B4957">
        <f>Raw_Data!B4957</f>
        <v>45660</v>
      </c>
      <c r="C4957" t="str">
        <f>Raw_Data!C4957</f>
        <v>ELIQUIS 5 MG TABLET</v>
      </c>
      <c r="D4957" t="str">
        <f>Raw_Data!D4957</f>
        <v>3089421</v>
      </c>
      <c r="E4957" t="str">
        <f>Raw_Data!E4957</f>
        <v>FORD, JAMES</v>
      </c>
      <c r="F4957" t="str">
        <f>Raw_Data!F4957</f>
        <v>1033117684</v>
      </c>
      <c r="G4957" t="str">
        <f>Raw_Data!H4957</f>
        <v>2</v>
      </c>
      <c r="H4957">
        <f>IFERROR(VLOOKUP(G4957,Store_Map!$A$2:$I$100,3,FALSE),"")</f>
        <v>0</v>
      </c>
      <c r="I4957">
        <f>IFERROR(VLOOKUP(G4957,Store_Map!$A$2:$I$100,4,FALSE),"")</f>
        <v>0</v>
      </c>
      <c r="J4957">
        <f>IFERROR(VLOOKUP(G4957,Store_Map!$A$2:$I$100,5,FALSE),"")</f>
        <v>0</v>
      </c>
      <c r="K4957">
        <f>IFERROR(VLOOKUP(G4957,Store_Map!$A$2:$I$100,6,FALSE),"")</f>
        <v>0</v>
      </c>
      <c r="L4957">
        <f>IFERROR(VLOOKUP(G4957,Store_Map!$A$2:$I$100,7,FALSE),"")</f>
        <v>0</v>
      </c>
      <c r="M4957">
        <f>IFERROR(VLOOKUP(G4957,Store_Map!$A$2:$I$100,8,FALSE),"")</f>
        <v>0</v>
      </c>
      <c r="N4957">
        <f t="shared" si="693"/>
        <v>0</v>
      </c>
      <c r="O4957" t="str">
        <f t="shared" si="694"/>
        <v>PASS</v>
      </c>
      <c r="P4957" t="str">
        <f t="shared" si="695"/>
        <v>REVIEW</v>
      </c>
      <c r="Q4957" t="str">
        <f t="shared" si="696"/>
        <v>PASS</v>
      </c>
      <c r="R4957" t="str">
        <f t="shared" si="697"/>
        <v>PASS</v>
      </c>
      <c r="S4957" t="str">
        <f t="shared" si="698"/>
        <v>REVIEW</v>
      </c>
      <c r="T4957">
        <f t="shared" si="699"/>
        <v>90</v>
      </c>
      <c r="U4957" t="str">
        <f t="shared" si="700"/>
        <v>Low</v>
      </c>
      <c r="V4957" t="str">
        <f t="shared" si="701"/>
        <v>Invalid NDC</v>
      </c>
    </row>
    <row r="4958" spans="1:22" x14ac:dyDescent="0.3">
      <c r="A4958" t="str">
        <f>Raw_Data!A4958</f>
        <v>26081974</v>
      </c>
      <c r="B4958">
        <f>Raw_Data!B4958</f>
        <v>45660</v>
      </c>
      <c r="C4958" t="str">
        <f>Raw_Data!C4958</f>
        <v>HYDROCHLOROTHIAZIDE 25 MG T</v>
      </c>
      <c r="D4958" t="str">
        <f>Raw_Data!D4958</f>
        <v>23155000810</v>
      </c>
      <c r="E4958" t="str">
        <f>Raw_Data!E4958</f>
        <v>FORD, JAMES</v>
      </c>
      <c r="F4958" t="str">
        <f>Raw_Data!F4958</f>
        <v>1033117684</v>
      </c>
      <c r="G4958" t="str">
        <f>Raw_Data!H4958</f>
        <v>2</v>
      </c>
      <c r="H4958">
        <f>IFERROR(VLOOKUP(G4958,Store_Map!$A$2:$I$100,3,FALSE),"")</f>
        <v>0</v>
      </c>
      <c r="I4958">
        <f>IFERROR(VLOOKUP(G4958,Store_Map!$A$2:$I$100,4,FALSE),"")</f>
        <v>0</v>
      </c>
      <c r="J4958">
        <f>IFERROR(VLOOKUP(G4958,Store_Map!$A$2:$I$100,5,FALSE),"")</f>
        <v>0</v>
      </c>
      <c r="K4958">
        <f>IFERROR(VLOOKUP(G4958,Store_Map!$A$2:$I$100,6,FALSE),"")</f>
        <v>0</v>
      </c>
      <c r="L4958">
        <f>IFERROR(VLOOKUP(G4958,Store_Map!$A$2:$I$100,7,FALSE),"")</f>
        <v>0</v>
      </c>
      <c r="M4958">
        <f>IFERROR(VLOOKUP(G4958,Store_Map!$A$2:$I$100,8,FALSE),"")</f>
        <v>0</v>
      </c>
      <c r="N4958">
        <f t="shared" si="693"/>
        <v>0</v>
      </c>
      <c r="O4958" t="str">
        <f t="shared" si="694"/>
        <v>PASS</v>
      </c>
      <c r="P4958" t="str">
        <f t="shared" si="695"/>
        <v>PASS</v>
      </c>
      <c r="Q4958" t="str">
        <f t="shared" si="696"/>
        <v>PASS</v>
      </c>
      <c r="R4958" t="str">
        <f t="shared" si="697"/>
        <v>PASS</v>
      </c>
      <c r="S4958" t="str">
        <f t="shared" si="698"/>
        <v>PASS</v>
      </c>
      <c r="T4958">
        <f t="shared" si="699"/>
        <v>100</v>
      </c>
      <c r="U4958" t="str">
        <f t="shared" si="700"/>
        <v>Low</v>
      </c>
      <c r="V4958" t="str">
        <f t="shared" si="701"/>
        <v>Clean</v>
      </c>
    </row>
    <row r="4959" spans="1:22" x14ac:dyDescent="0.3">
      <c r="A4959" t="str">
        <f>Raw_Data!A4959</f>
        <v>26081975</v>
      </c>
      <c r="B4959">
        <f>Raw_Data!B4959</f>
        <v>45660</v>
      </c>
      <c r="C4959" t="str">
        <f>Raw_Data!C4959</f>
        <v>CLONIDINE HCL 0.2 MG TABLET</v>
      </c>
      <c r="D4959" t="str">
        <f>Raw_Data!D4959</f>
        <v>52817018110</v>
      </c>
      <c r="E4959" t="str">
        <f>Raw_Data!E4959</f>
        <v>FORD, JAMES</v>
      </c>
      <c r="F4959" t="str">
        <f>Raw_Data!F4959</f>
        <v>1033117684</v>
      </c>
      <c r="G4959" t="str">
        <f>Raw_Data!H4959</f>
        <v>2</v>
      </c>
      <c r="H4959">
        <f>IFERROR(VLOOKUP(G4959,Store_Map!$A$2:$I$100,3,FALSE),"")</f>
        <v>0</v>
      </c>
      <c r="I4959">
        <f>IFERROR(VLOOKUP(G4959,Store_Map!$A$2:$I$100,4,FALSE),"")</f>
        <v>0</v>
      </c>
      <c r="J4959">
        <f>IFERROR(VLOOKUP(G4959,Store_Map!$A$2:$I$100,5,FALSE),"")</f>
        <v>0</v>
      </c>
      <c r="K4959">
        <f>IFERROR(VLOOKUP(G4959,Store_Map!$A$2:$I$100,6,FALSE),"")</f>
        <v>0</v>
      </c>
      <c r="L4959">
        <f>IFERROR(VLOOKUP(G4959,Store_Map!$A$2:$I$100,7,FALSE),"")</f>
        <v>0</v>
      </c>
      <c r="M4959">
        <f>IFERROR(VLOOKUP(G4959,Store_Map!$A$2:$I$100,8,FALSE),"")</f>
        <v>0</v>
      </c>
      <c r="N4959">
        <f t="shared" si="693"/>
        <v>0</v>
      </c>
      <c r="O4959" t="str">
        <f t="shared" si="694"/>
        <v>PASS</v>
      </c>
      <c r="P4959" t="str">
        <f t="shared" si="695"/>
        <v>PASS</v>
      </c>
      <c r="Q4959" t="str">
        <f t="shared" si="696"/>
        <v>PASS</v>
      </c>
      <c r="R4959" t="str">
        <f t="shared" si="697"/>
        <v>PASS</v>
      </c>
      <c r="S4959" t="str">
        <f t="shared" si="698"/>
        <v>PASS</v>
      </c>
      <c r="T4959">
        <f t="shared" si="699"/>
        <v>100</v>
      </c>
      <c r="U4959" t="str">
        <f t="shared" si="700"/>
        <v>Low</v>
      </c>
      <c r="V4959" t="str">
        <f t="shared" si="701"/>
        <v>Clean</v>
      </c>
    </row>
    <row r="4960" spans="1:22" x14ac:dyDescent="0.3">
      <c r="A4960" t="str">
        <f>Raw_Data!A4960</f>
        <v>26083989</v>
      </c>
      <c r="B4960">
        <f>Raw_Data!B4960</f>
        <v>45660</v>
      </c>
      <c r="C4960" t="str">
        <f>Raw_Data!C4960</f>
        <v>HYDRALAZINE 100 MG TABLET</v>
      </c>
      <c r="D4960" t="str">
        <f>Raw_Data!D4960</f>
        <v>50111039701</v>
      </c>
      <c r="E4960" t="str">
        <f>Raw_Data!E4960</f>
        <v>FORD, JAMES</v>
      </c>
      <c r="F4960" t="str">
        <f>Raw_Data!F4960</f>
        <v>1033117684</v>
      </c>
      <c r="G4960" t="str">
        <f>Raw_Data!H4960</f>
        <v>2</v>
      </c>
      <c r="H4960">
        <f>IFERROR(VLOOKUP(G4960,Store_Map!$A$2:$I$100,3,FALSE),"")</f>
        <v>0</v>
      </c>
      <c r="I4960">
        <f>IFERROR(VLOOKUP(G4960,Store_Map!$A$2:$I$100,4,FALSE),"")</f>
        <v>0</v>
      </c>
      <c r="J4960">
        <f>IFERROR(VLOOKUP(G4960,Store_Map!$A$2:$I$100,5,FALSE),"")</f>
        <v>0</v>
      </c>
      <c r="K4960">
        <f>IFERROR(VLOOKUP(G4960,Store_Map!$A$2:$I$100,6,FALSE),"")</f>
        <v>0</v>
      </c>
      <c r="L4960">
        <f>IFERROR(VLOOKUP(G4960,Store_Map!$A$2:$I$100,7,FALSE),"")</f>
        <v>0</v>
      </c>
      <c r="M4960">
        <f>IFERROR(VLOOKUP(G4960,Store_Map!$A$2:$I$100,8,FALSE),"")</f>
        <v>0</v>
      </c>
      <c r="N4960">
        <f t="shared" si="693"/>
        <v>0</v>
      </c>
      <c r="O4960" t="str">
        <f t="shared" si="694"/>
        <v>PASS</v>
      </c>
      <c r="P4960" t="str">
        <f t="shared" si="695"/>
        <v>PASS</v>
      </c>
      <c r="Q4960" t="str">
        <f t="shared" si="696"/>
        <v>PASS</v>
      </c>
      <c r="R4960" t="str">
        <f t="shared" si="697"/>
        <v>PASS</v>
      </c>
      <c r="S4960" t="str">
        <f t="shared" si="698"/>
        <v>PASS</v>
      </c>
      <c r="T4960">
        <f t="shared" si="699"/>
        <v>100</v>
      </c>
      <c r="U4960" t="str">
        <f t="shared" si="700"/>
        <v>Low</v>
      </c>
      <c r="V4960" t="str">
        <f t="shared" si="701"/>
        <v>Clean</v>
      </c>
    </row>
    <row r="4961" spans="1:22" x14ac:dyDescent="0.3">
      <c r="A4961" t="str">
        <f>Raw_Data!A4961</f>
        <v>26080613</v>
      </c>
      <c r="B4961">
        <f>Raw_Data!B4961</f>
        <v>45660</v>
      </c>
      <c r="C4961" t="str">
        <f>Raw_Data!C4961</f>
        <v>METOPROLOL SUCC ER 50 MG TA</v>
      </c>
      <c r="D4961" t="str">
        <f>Raw_Data!D4961</f>
        <v>50742061610</v>
      </c>
      <c r="E4961" t="str">
        <f>Raw_Data!E4961</f>
        <v>FORD, JAMES</v>
      </c>
      <c r="F4961" t="str">
        <f>Raw_Data!F4961</f>
        <v>1033117684</v>
      </c>
      <c r="G4961" t="str">
        <f>Raw_Data!H4961</f>
        <v>2</v>
      </c>
      <c r="H4961">
        <f>IFERROR(VLOOKUP(G4961,Store_Map!$A$2:$I$100,3,FALSE),"")</f>
        <v>0</v>
      </c>
      <c r="I4961">
        <f>IFERROR(VLOOKUP(G4961,Store_Map!$A$2:$I$100,4,FALSE),"")</f>
        <v>0</v>
      </c>
      <c r="J4961">
        <f>IFERROR(VLOOKUP(G4961,Store_Map!$A$2:$I$100,5,FALSE),"")</f>
        <v>0</v>
      </c>
      <c r="K4961">
        <f>IFERROR(VLOOKUP(G4961,Store_Map!$A$2:$I$100,6,FALSE),"")</f>
        <v>0</v>
      </c>
      <c r="L4961">
        <f>IFERROR(VLOOKUP(G4961,Store_Map!$A$2:$I$100,7,FALSE),"")</f>
        <v>0</v>
      </c>
      <c r="M4961">
        <f>IFERROR(VLOOKUP(G4961,Store_Map!$A$2:$I$100,8,FALSE),"")</f>
        <v>0</v>
      </c>
      <c r="N4961">
        <f t="shared" si="693"/>
        <v>0</v>
      </c>
      <c r="O4961" t="str">
        <f t="shared" si="694"/>
        <v>PASS</v>
      </c>
      <c r="P4961" t="str">
        <f t="shared" si="695"/>
        <v>PASS</v>
      </c>
      <c r="Q4961" t="str">
        <f t="shared" si="696"/>
        <v>PASS</v>
      </c>
      <c r="R4961" t="str">
        <f t="shared" si="697"/>
        <v>PASS</v>
      </c>
      <c r="S4961" t="str">
        <f t="shared" si="698"/>
        <v>PASS</v>
      </c>
      <c r="T4961">
        <f t="shared" si="699"/>
        <v>100</v>
      </c>
      <c r="U4961" t="str">
        <f t="shared" si="700"/>
        <v>Low</v>
      </c>
      <c r="V4961" t="str">
        <f t="shared" si="701"/>
        <v>Clean</v>
      </c>
    </row>
    <row r="4962" spans="1:22" x14ac:dyDescent="0.3">
      <c r="A4962" t="str">
        <f>Raw_Data!A4962</f>
        <v>26077970</v>
      </c>
      <c r="B4962">
        <f>Raw_Data!B4962</f>
        <v>45660</v>
      </c>
      <c r="C4962" t="str">
        <f>Raw_Data!C4962</f>
        <v>SILDENAFIL 100 MG TABLET</v>
      </c>
      <c r="D4962" t="str">
        <f>Raw_Data!D4962</f>
        <v>60219175303</v>
      </c>
      <c r="E4962" t="str">
        <f>Raw_Data!E4962</f>
        <v>FORD, JAMES</v>
      </c>
      <c r="F4962" t="str">
        <f>Raw_Data!F4962</f>
        <v>1033117684</v>
      </c>
      <c r="G4962" t="str">
        <f>Raw_Data!H4962</f>
        <v>2</v>
      </c>
      <c r="H4962">
        <f>IFERROR(VLOOKUP(G4962,Store_Map!$A$2:$I$100,3,FALSE),"")</f>
        <v>0</v>
      </c>
      <c r="I4962">
        <f>IFERROR(VLOOKUP(G4962,Store_Map!$A$2:$I$100,4,FALSE),"")</f>
        <v>0</v>
      </c>
      <c r="J4962">
        <f>IFERROR(VLOOKUP(G4962,Store_Map!$A$2:$I$100,5,FALSE),"")</f>
        <v>0</v>
      </c>
      <c r="K4962">
        <f>IFERROR(VLOOKUP(G4962,Store_Map!$A$2:$I$100,6,FALSE),"")</f>
        <v>0</v>
      </c>
      <c r="L4962">
        <f>IFERROR(VLOOKUP(G4962,Store_Map!$A$2:$I$100,7,FALSE),"")</f>
        <v>0</v>
      </c>
      <c r="M4962">
        <f>IFERROR(VLOOKUP(G4962,Store_Map!$A$2:$I$100,8,FALSE),"")</f>
        <v>0</v>
      </c>
      <c r="N4962">
        <f t="shared" si="693"/>
        <v>0</v>
      </c>
      <c r="O4962" t="str">
        <f t="shared" si="694"/>
        <v>PASS</v>
      </c>
      <c r="P4962" t="str">
        <f t="shared" si="695"/>
        <v>PASS</v>
      </c>
      <c r="Q4962" t="str">
        <f t="shared" si="696"/>
        <v>PASS</v>
      </c>
      <c r="R4962" t="str">
        <f t="shared" si="697"/>
        <v>PASS</v>
      </c>
      <c r="S4962" t="str">
        <f t="shared" si="698"/>
        <v>PASS</v>
      </c>
      <c r="T4962">
        <f t="shared" si="699"/>
        <v>100</v>
      </c>
      <c r="U4962" t="str">
        <f t="shared" si="700"/>
        <v>Low</v>
      </c>
      <c r="V4962" t="str">
        <f t="shared" si="701"/>
        <v>Clean</v>
      </c>
    </row>
    <row r="4963" spans="1:22" x14ac:dyDescent="0.3">
      <c r="A4963" t="str">
        <f>Raw_Data!A4963</f>
        <v>26077538</v>
      </c>
      <c r="B4963">
        <f>Raw_Data!B4963</f>
        <v>45660</v>
      </c>
      <c r="C4963" t="str">
        <f>Raw_Data!C4963</f>
        <v>SYMBICORT 80-4.5 MCG INHALE</v>
      </c>
      <c r="D4963" t="str">
        <f>Raw_Data!D4963</f>
        <v>186037220</v>
      </c>
      <c r="E4963" t="str">
        <f>Raw_Data!E4963</f>
        <v>BYNE, EDMUND</v>
      </c>
      <c r="F4963" t="str">
        <f>Raw_Data!F4963</f>
        <v>1033186648</v>
      </c>
      <c r="G4963" t="str">
        <f>Raw_Data!H4963</f>
        <v>2</v>
      </c>
      <c r="H4963">
        <f>IFERROR(VLOOKUP(G4963,Store_Map!$A$2:$I$100,3,FALSE),"")</f>
        <v>0</v>
      </c>
      <c r="I4963">
        <f>IFERROR(VLOOKUP(G4963,Store_Map!$A$2:$I$100,4,FALSE),"")</f>
        <v>0</v>
      </c>
      <c r="J4963">
        <f>IFERROR(VLOOKUP(G4963,Store_Map!$A$2:$I$100,5,FALSE),"")</f>
        <v>0</v>
      </c>
      <c r="K4963">
        <f>IFERROR(VLOOKUP(G4963,Store_Map!$A$2:$I$100,6,FALSE),"")</f>
        <v>0</v>
      </c>
      <c r="L4963">
        <f>IFERROR(VLOOKUP(G4963,Store_Map!$A$2:$I$100,7,FALSE),"")</f>
        <v>0</v>
      </c>
      <c r="M4963">
        <f>IFERROR(VLOOKUP(G4963,Store_Map!$A$2:$I$100,8,FALSE),"")</f>
        <v>0</v>
      </c>
      <c r="N4963">
        <f t="shared" si="693"/>
        <v>0</v>
      </c>
      <c r="O4963" t="str">
        <f t="shared" si="694"/>
        <v>PASS</v>
      </c>
      <c r="P4963" t="str">
        <f t="shared" si="695"/>
        <v>REVIEW</v>
      </c>
      <c r="Q4963" t="str">
        <f t="shared" si="696"/>
        <v>PASS</v>
      </c>
      <c r="R4963" t="str">
        <f t="shared" si="697"/>
        <v>PASS</v>
      </c>
      <c r="S4963" t="str">
        <f t="shared" si="698"/>
        <v>REVIEW</v>
      </c>
      <c r="T4963">
        <f t="shared" si="699"/>
        <v>90</v>
      </c>
      <c r="U4963" t="str">
        <f t="shared" si="700"/>
        <v>Low</v>
      </c>
      <c r="V4963" t="str">
        <f t="shared" si="701"/>
        <v>Invalid NDC</v>
      </c>
    </row>
    <row r="4964" spans="1:22" x14ac:dyDescent="0.3">
      <c r="A4964" t="str">
        <f>Raw_Data!A4964</f>
        <v>26083890</v>
      </c>
      <c r="B4964">
        <f>Raw_Data!B4964</f>
        <v>45660</v>
      </c>
      <c r="C4964" t="str">
        <f>Raw_Data!C4964</f>
        <v>FAMOTIDINE 20 MG TABLET</v>
      </c>
      <c r="D4964" t="str">
        <f>Raw_Data!D4964</f>
        <v>172572870</v>
      </c>
      <c r="E4964" t="str">
        <f>Raw_Data!E4964</f>
        <v>FORD, JAMES</v>
      </c>
      <c r="F4964" t="str">
        <f>Raw_Data!F4964</f>
        <v>1033117684</v>
      </c>
      <c r="G4964" t="str">
        <f>Raw_Data!H4964</f>
        <v>2</v>
      </c>
      <c r="H4964">
        <f>IFERROR(VLOOKUP(G4964,Store_Map!$A$2:$I$100,3,FALSE),"")</f>
        <v>0</v>
      </c>
      <c r="I4964">
        <f>IFERROR(VLOOKUP(G4964,Store_Map!$A$2:$I$100,4,FALSE),"")</f>
        <v>0</v>
      </c>
      <c r="J4964">
        <f>IFERROR(VLOOKUP(G4964,Store_Map!$A$2:$I$100,5,FALSE),"")</f>
        <v>0</v>
      </c>
      <c r="K4964">
        <f>IFERROR(VLOOKUP(G4964,Store_Map!$A$2:$I$100,6,FALSE),"")</f>
        <v>0</v>
      </c>
      <c r="L4964">
        <f>IFERROR(VLOOKUP(G4964,Store_Map!$A$2:$I$100,7,FALSE),"")</f>
        <v>0</v>
      </c>
      <c r="M4964">
        <f>IFERROR(VLOOKUP(G4964,Store_Map!$A$2:$I$100,8,FALSE),"")</f>
        <v>0</v>
      </c>
      <c r="N4964">
        <f t="shared" si="693"/>
        <v>0</v>
      </c>
      <c r="O4964" t="str">
        <f t="shared" si="694"/>
        <v>PASS</v>
      </c>
      <c r="P4964" t="str">
        <f t="shared" si="695"/>
        <v>REVIEW</v>
      </c>
      <c r="Q4964" t="str">
        <f t="shared" si="696"/>
        <v>PASS</v>
      </c>
      <c r="R4964" t="str">
        <f t="shared" si="697"/>
        <v>PASS</v>
      </c>
      <c r="S4964" t="str">
        <f t="shared" si="698"/>
        <v>REVIEW</v>
      </c>
      <c r="T4964">
        <f t="shared" si="699"/>
        <v>90</v>
      </c>
      <c r="U4964" t="str">
        <f t="shared" si="700"/>
        <v>Low</v>
      </c>
      <c r="V4964" t="str">
        <f t="shared" si="701"/>
        <v>Invalid NDC</v>
      </c>
    </row>
    <row r="4965" spans="1:22" x14ac:dyDescent="0.3">
      <c r="A4965" t="str">
        <f>Raw_Data!A4965</f>
        <v>26083888</v>
      </c>
      <c r="B4965">
        <f>Raw_Data!B4965</f>
        <v>45660</v>
      </c>
      <c r="C4965" t="str">
        <f>Raw_Data!C4965</f>
        <v>CITALOPRAM HBR 20 MG TABLET</v>
      </c>
      <c r="D4965" t="str">
        <f>Raw_Data!D4965</f>
        <v>65862000601</v>
      </c>
      <c r="E4965" t="str">
        <f>Raw_Data!E4965</f>
        <v>FORD, JAMES</v>
      </c>
      <c r="F4965" t="str">
        <f>Raw_Data!F4965</f>
        <v>1033117684</v>
      </c>
      <c r="G4965" t="str">
        <f>Raw_Data!H4965</f>
        <v>2</v>
      </c>
      <c r="H4965">
        <f>IFERROR(VLOOKUP(G4965,Store_Map!$A$2:$I$100,3,FALSE),"")</f>
        <v>0</v>
      </c>
      <c r="I4965">
        <f>IFERROR(VLOOKUP(G4965,Store_Map!$A$2:$I$100,4,FALSE),"")</f>
        <v>0</v>
      </c>
      <c r="J4965">
        <f>IFERROR(VLOOKUP(G4965,Store_Map!$A$2:$I$100,5,FALSE),"")</f>
        <v>0</v>
      </c>
      <c r="K4965">
        <f>IFERROR(VLOOKUP(G4965,Store_Map!$A$2:$I$100,6,FALSE),"")</f>
        <v>0</v>
      </c>
      <c r="L4965">
        <f>IFERROR(VLOOKUP(G4965,Store_Map!$A$2:$I$100,7,FALSE),"")</f>
        <v>0</v>
      </c>
      <c r="M4965">
        <f>IFERROR(VLOOKUP(G4965,Store_Map!$A$2:$I$100,8,FALSE),"")</f>
        <v>0</v>
      </c>
      <c r="N4965">
        <f t="shared" si="693"/>
        <v>0</v>
      </c>
      <c r="O4965" t="str">
        <f t="shared" si="694"/>
        <v>PASS</v>
      </c>
      <c r="P4965" t="str">
        <f t="shared" si="695"/>
        <v>PASS</v>
      </c>
      <c r="Q4965" t="str">
        <f t="shared" si="696"/>
        <v>PASS</v>
      </c>
      <c r="R4965" t="str">
        <f t="shared" si="697"/>
        <v>PASS</v>
      </c>
      <c r="S4965" t="str">
        <f t="shared" si="698"/>
        <v>PASS</v>
      </c>
      <c r="T4965">
        <f t="shared" si="699"/>
        <v>100</v>
      </c>
      <c r="U4965" t="str">
        <f t="shared" si="700"/>
        <v>Low</v>
      </c>
      <c r="V4965" t="str">
        <f t="shared" si="701"/>
        <v>Clean</v>
      </c>
    </row>
    <row r="4966" spans="1:22" x14ac:dyDescent="0.3">
      <c r="A4966" t="str">
        <f>Raw_Data!A4966</f>
        <v>26083887</v>
      </c>
      <c r="B4966">
        <f>Raw_Data!B4966</f>
        <v>45660</v>
      </c>
      <c r="C4966" t="str">
        <f>Raw_Data!C4966</f>
        <v>ATORVASTATIN 40 MG TABLET</v>
      </c>
      <c r="D4966" t="str">
        <f>Raw_Data!D4966</f>
        <v>378395205</v>
      </c>
      <c r="E4966" t="str">
        <f>Raw_Data!E4966</f>
        <v>FORD, JAMES</v>
      </c>
      <c r="F4966" t="str">
        <f>Raw_Data!F4966</f>
        <v>1033117684</v>
      </c>
      <c r="G4966" t="str">
        <f>Raw_Data!H4966</f>
        <v>2</v>
      </c>
      <c r="H4966">
        <f>IFERROR(VLOOKUP(G4966,Store_Map!$A$2:$I$100,3,FALSE),"")</f>
        <v>0</v>
      </c>
      <c r="I4966">
        <f>IFERROR(VLOOKUP(G4966,Store_Map!$A$2:$I$100,4,FALSE),"")</f>
        <v>0</v>
      </c>
      <c r="J4966">
        <f>IFERROR(VLOOKUP(G4966,Store_Map!$A$2:$I$100,5,FALSE),"")</f>
        <v>0</v>
      </c>
      <c r="K4966">
        <f>IFERROR(VLOOKUP(G4966,Store_Map!$A$2:$I$100,6,FALSE),"")</f>
        <v>0</v>
      </c>
      <c r="L4966">
        <f>IFERROR(VLOOKUP(G4966,Store_Map!$A$2:$I$100,7,FALSE),"")</f>
        <v>0</v>
      </c>
      <c r="M4966">
        <f>IFERROR(VLOOKUP(G4966,Store_Map!$A$2:$I$100,8,FALSE),"")</f>
        <v>0</v>
      </c>
      <c r="N4966">
        <f t="shared" si="693"/>
        <v>0</v>
      </c>
      <c r="O4966" t="str">
        <f t="shared" si="694"/>
        <v>PASS</v>
      </c>
      <c r="P4966" t="str">
        <f t="shared" si="695"/>
        <v>REVIEW</v>
      </c>
      <c r="Q4966" t="str">
        <f t="shared" si="696"/>
        <v>PASS</v>
      </c>
      <c r="R4966" t="str">
        <f t="shared" si="697"/>
        <v>PASS</v>
      </c>
      <c r="S4966" t="str">
        <f t="shared" si="698"/>
        <v>REVIEW</v>
      </c>
      <c r="T4966">
        <f t="shared" si="699"/>
        <v>90</v>
      </c>
      <c r="U4966" t="str">
        <f t="shared" si="700"/>
        <v>Low</v>
      </c>
      <c r="V4966" t="str">
        <f t="shared" si="701"/>
        <v>Invalid NDC</v>
      </c>
    </row>
    <row r="4967" spans="1:22" x14ac:dyDescent="0.3">
      <c r="A4967" t="str">
        <f>Raw_Data!A4967</f>
        <v>26083885</v>
      </c>
      <c r="B4967">
        <f>Raw_Data!B4967</f>
        <v>45660</v>
      </c>
      <c r="C4967" t="str">
        <f>Raw_Data!C4967</f>
        <v>HYDRALAZINE 25 MG TABLET</v>
      </c>
      <c r="D4967" t="str">
        <f>Raw_Data!D4967</f>
        <v>50111032701</v>
      </c>
      <c r="E4967" t="str">
        <f>Raw_Data!E4967</f>
        <v>FORD, JAMES</v>
      </c>
      <c r="F4967" t="str">
        <f>Raw_Data!F4967</f>
        <v>1033117684</v>
      </c>
      <c r="G4967" t="str">
        <f>Raw_Data!H4967</f>
        <v>2</v>
      </c>
      <c r="H4967">
        <f>IFERROR(VLOOKUP(G4967,Store_Map!$A$2:$I$100,3,FALSE),"")</f>
        <v>0</v>
      </c>
      <c r="I4967">
        <f>IFERROR(VLOOKUP(G4967,Store_Map!$A$2:$I$100,4,FALSE),"")</f>
        <v>0</v>
      </c>
      <c r="J4967">
        <f>IFERROR(VLOOKUP(G4967,Store_Map!$A$2:$I$100,5,FALSE),"")</f>
        <v>0</v>
      </c>
      <c r="K4967">
        <f>IFERROR(VLOOKUP(G4967,Store_Map!$A$2:$I$100,6,FALSE),"")</f>
        <v>0</v>
      </c>
      <c r="L4967">
        <f>IFERROR(VLOOKUP(G4967,Store_Map!$A$2:$I$100,7,FALSE),"")</f>
        <v>0</v>
      </c>
      <c r="M4967">
        <f>IFERROR(VLOOKUP(G4967,Store_Map!$A$2:$I$100,8,FALSE),"")</f>
        <v>0</v>
      </c>
      <c r="N4967">
        <f t="shared" si="693"/>
        <v>0</v>
      </c>
      <c r="O4967" t="str">
        <f t="shared" si="694"/>
        <v>PASS</v>
      </c>
      <c r="P4967" t="str">
        <f t="shared" si="695"/>
        <v>PASS</v>
      </c>
      <c r="Q4967" t="str">
        <f t="shared" si="696"/>
        <v>PASS</v>
      </c>
      <c r="R4967" t="str">
        <f t="shared" si="697"/>
        <v>PASS</v>
      </c>
      <c r="S4967" t="str">
        <f t="shared" si="698"/>
        <v>PASS</v>
      </c>
      <c r="T4967">
        <f t="shared" si="699"/>
        <v>100</v>
      </c>
      <c r="U4967" t="str">
        <f t="shared" si="700"/>
        <v>Low</v>
      </c>
      <c r="V4967" t="str">
        <f t="shared" si="701"/>
        <v>Clean</v>
      </c>
    </row>
    <row r="4968" spans="1:22" x14ac:dyDescent="0.3">
      <c r="A4968" t="str">
        <f>Raw_Data!A4968</f>
        <v>26083884</v>
      </c>
      <c r="B4968">
        <f>Raw_Data!B4968</f>
        <v>45660</v>
      </c>
      <c r="C4968" t="str">
        <f>Raw_Data!C4968</f>
        <v>METFORMIN HCL 1,000 MG TABL</v>
      </c>
      <c r="D4968" t="str">
        <f>Raw_Data!D4968</f>
        <v>65862001099</v>
      </c>
      <c r="E4968" t="str">
        <f>Raw_Data!E4968</f>
        <v>FORD, JAMES</v>
      </c>
      <c r="F4968" t="str">
        <f>Raw_Data!F4968</f>
        <v>1033117684</v>
      </c>
      <c r="G4968" t="str">
        <f>Raw_Data!H4968</f>
        <v>2</v>
      </c>
      <c r="H4968">
        <f>IFERROR(VLOOKUP(G4968,Store_Map!$A$2:$I$100,3,FALSE),"")</f>
        <v>0</v>
      </c>
      <c r="I4968">
        <f>IFERROR(VLOOKUP(G4968,Store_Map!$A$2:$I$100,4,FALSE),"")</f>
        <v>0</v>
      </c>
      <c r="J4968">
        <f>IFERROR(VLOOKUP(G4968,Store_Map!$A$2:$I$100,5,FALSE),"")</f>
        <v>0</v>
      </c>
      <c r="K4968">
        <f>IFERROR(VLOOKUP(G4968,Store_Map!$A$2:$I$100,6,FALSE),"")</f>
        <v>0</v>
      </c>
      <c r="L4968">
        <f>IFERROR(VLOOKUP(G4968,Store_Map!$A$2:$I$100,7,FALSE),"")</f>
        <v>0</v>
      </c>
      <c r="M4968">
        <f>IFERROR(VLOOKUP(G4968,Store_Map!$A$2:$I$100,8,FALSE),"")</f>
        <v>0</v>
      </c>
      <c r="N4968">
        <f t="shared" si="693"/>
        <v>0</v>
      </c>
      <c r="O4968" t="str">
        <f t="shared" si="694"/>
        <v>PASS</v>
      </c>
      <c r="P4968" t="str">
        <f t="shared" si="695"/>
        <v>PASS</v>
      </c>
      <c r="Q4968" t="str">
        <f t="shared" si="696"/>
        <v>PASS</v>
      </c>
      <c r="R4968" t="str">
        <f t="shared" si="697"/>
        <v>PASS</v>
      </c>
      <c r="S4968" t="str">
        <f t="shared" si="698"/>
        <v>PASS</v>
      </c>
      <c r="T4968">
        <f t="shared" si="699"/>
        <v>100</v>
      </c>
      <c r="U4968" t="str">
        <f t="shared" si="700"/>
        <v>Low</v>
      </c>
      <c r="V4968" t="str">
        <f t="shared" si="701"/>
        <v>Clean</v>
      </c>
    </row>
    <row r="4969" spans="1:22" x14ac:dyDescent="0.3">
      <c r="A4969" t="str">
        <f>Raw_Data!A4969</f>
        <v>26083117</v>
      </c>
      <c r="B4969">
        <f>Raw_Data!B4969</f>
        <v>45660</v>
      </c>
      <c r="C4969" t="str">
        <f>Raw_Data!C4969</f>
        <v>AMLODIPINE BESYLATE 10 MG T</v>
      </c>
      <c r="D4969" t="str">
        <f>Raw_Data!D4969</f>
        <v>69097012815</v>
      </c>
      <c r="E4969" t="str">
        <f>Raw_Data!E4969</f>
        <v>FORD, JAMES</v>
      </c>
      <c r="F4969" t="str">
        <f>Raw_Data!F4969</f>
        <v>1033117684</v>
      </c>
      <c r="G4969" t="str">
        <f>Raw_Data!H4969</f>
        <v>2</v>
      </c>
      <c r="H4969">
        <f>IFERROR(VLOOKUP(G4969,Store_Map!$A$2:$I$100,3,FALSE),"")</f>
        <v>0</v>
      </c>
      <c r="I4969">
        <f>IFERROR(VLOOKUP(G4969,Store_Map!$A$2:$I$100,4,FALSE),"")</f>
        <v>0</v>
      </c>
      <c r="J4969">
        <f>IFERROR(VLOOKUP(G4969,Store_Map!$A$2:$I$100,5,FALSE),"")</f>
        <v>0</v>
      </c>
      <c r="K4969">
        <f>IFERROR(VLOOKUP(G4969,Store_Map!$A$2:$I$100,6,FALSE),"")</f>
        <v>0</v>
      </c>
      <c r="L4969">
        <f>IFERROR(VLOOKUP(G4969,Store_Map!$A$2:$I$100,7,FALSE),"")</f>
        <v>0</v>
      </c>
      <c r="M4969">
        <f>IFERROR(VLOOKUP(G4969,Store_Map!$A$2:$I$100,8,FALSE),"")</f>
        <v>0</v>
      </c>
      <c r="N4969">
        <f t="shared" si="693"/>
        <v>0</v>
      </c>
      <c r="O4969" t="str">
        <f t="shared" si="694"/>
        <v>PASS</v>
      </c>
      <c r="P4969" t="str">
        <f t="shared" si="695"/>
        <v>PASS</v>
      </c>
      <c r="Q4969" t="str">
        <f t="shared" si="696"/>
        <v>PASS</v>
      </c>
      <c r="R4969" t="str">
        <f t="shared" si="697"/>
        <v>PASS</v>
      </c>
      <c r="S4969" t="str">
        <f t="shared" si="698"/>
        <v>PASS</v>
      </c>
      <c r="T4969">
        <f t="shared" si="699"/>
        <v>100</v>
      </c>
      <c r="U4969" t="str">
        <f t="shared" si="700"/>
        <v>Low</v>
      </c>
      <c r="V4969" t="str">
        <f t="shared" si="701"/>
        <v>Clean</v>
      </c>
    </row>
    <row r="4970" spans="1:22" x14ac:dyDescent="0.3">
      <c r="A4970" t="str">
        <f>Raw_Data!A4970</f>
        <v>26079651</v>
      </c>
      <c r="B4970">
        <f>Raw_Data!B4970</f>
        <v>45660</v>
      </c>
      <c r="C4970" t="str">
        <f>Raw_Data!C4970</f>
        <v>ALBUTEROL HFA 90 MCG INHALE</v>
      </c>
      <c r="D4970" t="str">
        <f>Raw_Data!D4970</f>
        <v>66993001968</v>
      </c>
      <c r="E4970" t="str">
        <f>Raw_Data!E4970</f>
        <v>GIBBS, JON</v>
      </c>
      <c r="F4970" t="str">
        <f>Raw_Data!F4970</f>
        <v>1700896156</v>
      </c>
      <c r="G4970" t="str">
        <f>Raw_Data!H4970</f>
        <v>2</v>
      </c>
      <c r="H4970">
        <f>IFERROR(VLOOKUP(G4970,Store_Map!$A$2:$I$100,3,FALSE),"")</f>
        <v>0</v>
      </c>
      <c r="I4970">
        <f>IFERROR(VLOOKUP(G4970,Store_Map!$A$2:$I$100,4,FALSE),"")</f>
        <v>0</v>
      </c>
      <c r="J4970">
        <f>IFERROR(VLOOKUP(G4970,Store_Map!$A$2:$I$100,5,FALSE),"")</f>
        <v>0</v>
      </c>
      <c r="K4970">
        <f>IFERROR(VLOOKUP(G4970,Store_Map!$A$2:$I$100,6,FALSE),"")</f>
        <v>0</v>
      </c>
      <c r="L4970">
        <f>IFERROR(VLOOKUP(G4970,Store_Map!$A$2:$I$100,7,FALSE),"")</f>
        <v>0</v>
      </c>
      <c r="M4970">
        <f>IFERROR(VLOOKUP(G4970,Store_Map!$A$2:$I$100,8,FALSE),"")</f>
        <v>0</v>
      </c>
      <c r="N4970">
        <f t="shared" si="693"/>
        <v>0</v>
      </c>
      <c r="O4970" t="str">
        <f t="shared" si="694"/>
        <v>PASS</v>
      </c>
      <c r="P4970" t="str">
        <f t="shared" si="695"/>
        <v>PASS</v>
      </c>
      <c r="Q4970" t="str">
        <f t="shared" si="696"/>
        <v>PASS</v>
      </c>
      <c r="R4970" t="str">
        <f t="shared" si="697"/>
        <v>PASS</v>
      </c>
      <c r="S4970" t="str">
        <f t="shared" si="698"/>
        <v>PASS</v>
      </c>
      <c r="T4970">
        <f t="shared" si="699"/>
        <v>100</v>
      </c>
      <c r="U4970" t="str">
        <f t="shared" si="700"/>
        <v>Low</v>
      </c>
      <c r="V4970" t="str">
        <f t="shared" si="701"/>
        <v>Clean</v>
      </c>
    </row>
    <row r="4971" spans="1:22" x14ac:dyDescent="0.3">
      <c r="A4971" t="str">
        <f>Raw_Data!A4971</f>
        <v>26083591</v>
      </c>
      <c r="B4971">
        <f>Raw_Data!B4971</f>
        <v>45660</v>
      </c>
      <c r="C4971" t="str">
        <f>Raw_Data!C4971</f>
        <v>TRELEGY ELLIPTA 100-62.5-25</v>
      </c>
      <c r="D4971" t="str">
        <f>Raw_Data!D4971</f>
        <v>173088710</v>
      </c>
      <c r="E4971" t="str">
        <f>Raw_Data!E4971</f>
        <v>GIBBS, JON</v>
      </c>
      <c r="F4971" t="str">
        <f>Raw_Data!F4971</f>
        <v>1700896156</v>
      </c>
      <c r="G4971" t="str">
        <f>Raw_Data!H4971</f>
        <v>2</v>
      </c>
      <c r="H4971">
        <f>IFERROR(VLOOKUP(G4971,Store_Map!$A$2:$I$100,3,FALSE),"")</f>
        <v>0</v>
      </c>
      <c r="I4971">
        <f>IFERROR(VLOOKUP(G4971,Store_Map!$A$2:$I$100,4,FALSE),"")</f>
        <v>0</v>
      </c>
      <c r="J4971">
        <f>IFERROR(VLOOKUP(G4971,Store_Map!$A$2:$I$100,5,FALSE),"")</f>
        <v>0</v>
      </c>
      <c r="K4971">
        <f>IFERROR(VLOOKUP(G4971,Store_Map!$A$2:$I$100,6,FALSE),"")</f>
        <v>0</v>
      </c>
      <c r="L4971">
        <f>IFERROR(VLOOKUP(G4971,Store_Map!$A$2:$I$100,7,FALSE),"")</f>
        <v>0</v>
      </c>
      <c r="M4971">
        <f>IFERROR(VLOOKUP(G4971,Store_Map!$A$2:$I$100,8,FALSE),"")</f>
        <v>0</v>
      </c>
      <c r="N4971">
        <f t="shared" si="693"/>
        <v>0</v>
      </c>
      <c r="O4971" t="str">
        <f t="shared" si="694"/>
        <v>PASS</v>
      </c>
      <c r="P4971" t="str">
        <f t="shared" si="695"/>
        <v>REVIEW</v>
      </c>
      <c r="Q4971" t="str">
        <f t="shared" si="696"/>
        <v>PASS</v>
      </c>
      <c r="R4971" t="str">
        <f t="shared" si="697"/>
        <v>PASS</v>
      </c>
      <c r="S4971" t="str">
        <f t="shared" si="698"/>
        <v>REVIEW</v>
      </c>
      <c r="T4971">
        <f t="shared" si="699"/>
        <v>90</v>
      </c>
      <c r="U4971" t="str">
        <f t="shared" si="700"/>
        <v>Low</v>
      </c>
      <c r="V4971" t="str">
        <f t="shared" si="701"/>
        <v>Invalid NDC</v>
      </c>
    </row>
    <row r="4972" spans="1:22" x14ac:dyDescent="0.3">
      <c r="A4972" t="str">
        <f>Raw_Data!A4972</f>
        <v>26074235</v>
      </c>
      <c r="B4972">
        <f>Raw_Data!B4972</f>
        <v>45660</v>
      </c>
      <c r="C4972" t="str">
        <f>Raw_Data!C4972</f>
        <v>BIKTARVY 50-200-25 MG TABLE</v>
      </c>
      <c r="D4972" t="str">
        <f>Raw_Data!D4972</f>
        <v>61958250101</v>
      </c>
      <c r="E4972" t="str">
        <f>Raw_Data!E4972</f>
        <v>KILGORE, RICHARD</v>
      </c>
      <c r="F4972" t="str">
        <f>Raw_Data!F4972</f>
        <v>1760812010</v>
      </c>
      <c r="G4972" t="str">
        <f>Raw_Data!H4972</f>
        <v>2</v>
      </c>
      <c r="H4972">
        <f>IFERROR(VLOOKUP(G4972,Store_Map!$A$2:$I$100,3,FALSE),"")</f>
        <v>0</v>
      </c>
      <c r="I4972">
        <f>IFERROR(VLOOKUP(G4972,Store_Map!$A$2:$I$100,4,FALSE),"")</f>
        <v>0</v>
      </c>
      <c r="J4972">
        <f>IFERROR(VLOOKUP(G4972,Store_Map!$A$2:$I$100,5,FALSE),"")</f>
        <v>0</v>
      </c>
      <c r="K4972">
        <f>IFERROR(VLOOKUP(G4972,Store_Map!$A$2:$I$100,6,FALSE),"")</f>
        <v>0</v>
      </c>
      <c r="L4972">
        <f>IFERROR(VLOOKUP(G4972,Store_Map!$A$2:$I$100,7,FALSE),"")</f>
        <v>0</v>
      </c>
      <c r="M4972">
        <f>IFERROR(VLOOKUP(G4972,Store_Map!$A$2:$I$100,8,FALSE),"")</f>
        <v>0</v>
      </c>
      <c r="N4972">
        <f t="shared" si="693"/>
        <v>0</v>
      </c>
      <c r="O4972" t="str">
        <f t="shared" si="694"/>
        <v>PASS</v>
      </c>
      <c r="P4972" t="str">
        <f t="shared" si="695"/>
        <v>PASS</v>
      </c>
      <c r="Q4972" t="str">
        <f t="shared" si="696"/>
        <v>PASS</v>
      </c>
      <c r="R4972" t="str">
        <f t="shared" si="697"/>
        <v>PASS</v>
      </c>
      <c r="S4972" t="str">
        <f t="shared" si="698"/>
        <v>PASS</v>
      </c>
      <c r="T4972">
        <f t="shared" si="699"/>
        <v>100</v>
      </c>
      <c r="U4972" t="str">
        <f t="shared" si="700"/>
        <v>Low</v>
      </c>
      <c r="V4972" t="str">
        <f t="shared" si="701"/>
        <v>Clean</v>
      </c>
    </row>
    <row r="4973" spans="1:22" x14ac:dyDescent="0.3">
      <c r="A4973" t="str">
        <f>Raw_Data!A4973</f>
        <v>26076641</v>
      </c>
      <c r="B4973">
        <f>Raw_Data!B4973</f>
        <v>45660</v>
      </c>
      <c r="C4973" t="str">
        <f>Raw_Data!C4973</f>
        <v>PANTOPRAZOLE SOD DR 40 MG T</v>
      </c>
      <c r="D4973" t="str">
        <f>Raw_Data!D4973</f>
        <v>65862056090</v>
      </c>
      <c r="E4973" t="str">
        <f>Raw_Data!E4973</f>
        <v>GIBBS, JON</v>
      </c>
      <c r="F4973" t="str">
        <f>Raw_Data!F4973</f>
        <v>1700896156</v>
      </c>
      <c r="G4973" t="str">
        <f>Raw_Data!H4973</f>
        <v>2</v>
      </c>
      <c r="H4973">
        <f>IFERROR(VLOOKUP(G4973,Store_Map!$A$2:$I$100,3,FALSE),"")</f>
        <v>0</v>
      </c>
      <c r="I4973">
        <f>IFERROR(VLOOKUP(G4973,Store_Map!$A$2:$I$100,4,FALSE),"")</f>
        <v>0</v>
      </c>
      <c r="J4973">
        <f>IFERROR(VLOOKUP(G4973,Store_Map!$A$2:$I$100,5,FALSE),"")</f>
        <v>0</v>
      </c>
      <c r="K4973">
        <f>IFERROR(VLOOKUP(G4973,Store_Map!$A$2:$I$100,6,FALSE),"")</f>
        <v>0</v>
      </c>
      <c r="L4973">
        <f>IFERROR(VLOOKUP(G4973,Store_Map!$A$2:$I$100,7,FALSE),"")</f>
        <v>0</v>
      </c>
      <c r="M4973">
        <f>IFERROR(VLOOKUP(G4973,Store_Map!$A$2:$I$100,8,FALSE),"")</f>
        <v>0</v>
      </c>
      <c r="N4973">
        <f t="shared" si="693"/>
        <v>0</v>
      </c>
      <c r="O4973" t="str">
        <f t="shared" si="694"/>
        <v>PASS</v>
      </c>
      <c r="P4973" t="str">
        <f t="shared" si="695"/>
        <v>PASS</v>
      </c>
      <c r="Q4973" t="str">
        <f t="shared" si="696"/>
        <v>PASS</v>
      </c>
      <c r="R4973" t="str">
        <f t="shared" si="697"/>
        <v>PASS</v>
      </c>
      <c r="S4973" t="str">
        <f t="shared" si="698"/>
        <v>PASS</v>
      </c>
      <c r="T4973">
        <f t="shared" si="699"/>
        <v>100</v>
      </c>
      <c r="U4973" t="str">
        <f t="shared" si="700"/>
        <v>Low</v>
      </c>
      <c r="V4973" t="str">
        <f t="shared" si="701"/>
        <v>Clean</v>
      </c>
    </row>
    <row r="4974" spans="1:22" x14ac:dyDescent="0.3">
      <c r="A4974" t="str">
        <f>Raw_Data!A4974</f>
        <v>26076642</v>
      </c>
      <c r="B4974">
        <f>Raw_Data!B4974</f>
        <v>45660</v>
      </c>
      <c r="C4974" t="str">
        <f>Raw_Data!C4974</f>
        <v>OXYBUTYNIN CL ER 10 MG TABL</v>
      </c>
      <c r="D4974" t="str">
        <f>Raw_Data!D4974</f>
        <v>65162037210</v>
      </c>
      <c r="E4974" t="str">
        <f>Raw_Data!E4974</f>
        <v>GIBBS, JON</v>
      </c>
      <c r="F4974" t="str">
        <f>Raw_Data!F4974</f>
        <v>1700896156</v>
      </c>
      <c r="G4974" t="str">
        <f>Raw_Data!H4974</f>
        <v>2</v>
      </c>
      <c r="H4974">
        <f>IFERROR(VLOOKUP(G4974,Store_Map!$A$2:$I$100,3,FALSE),"")</f>
        <v>0</v>
      </c>
      <c r="I4974">
        <f>IFERROR(VLOOKUP(G4974,Store_Map!$A$2:$I$100,4,FALSE),"")</f>
        <v>0</v>
      </c>
      <c r="J4974">
        <f>IFERROR(VLOOKUP(G4974,Store_Map!$A$2:$I$100,5,FALSE),"")</f>
        <v>0</v>
      </c>
      <c r="K4974">
        <f>IFERROR(VLOOKUP(G4974,Store_Map!$A$2:$I$100,6,FALSE),"")</f>
        <v>0</v>
      </c>
      <c r="L4974">
        <f>IFERROR(VLOOKUP(G4974,Store_Map!$A$2:$I$100,7,FALSE),"")</f>
        <v>0</v>
      </c>
      <c r="M4974">
        <f>IFERROR(VLOOKUP(G4974,Store_Map!$A$2:$I$100,8,FALSE),"")</f>
        <v>0</v>
      </c>
      <c r="N4974">
        <f t="shared" si="693"/>
        <v>0</v>
      </c>
      <c r="O4974" t="str">
        <f t="shared" si="694"/>
        <v>PASS</v>
      </c>
      <c r="P4974" t="str">
        <f t="shared" si="695"/>
        <v>PASS</v>
      </c>
      <c r="Q4974" t="str">
        <f t="shared" si="696"/>
        <v>PASS</v>
      </c>
      <c r="R4974" t="str">
        <f t="shared" si="697"/>
        <v>PASS</v>
      </c>
      <c r="S4974" t="str">
        <f t="shared" si="698"/>
        <v>PASS</v>
      </c>
      <c r="T4974">
        <f t="shared" si="699"/>
        <v>100</v>
      </c>
      <c r="U4974" t="str">
        <f t="shared" si="700"/>
        <v>Low</v>
      </c>
      <c r="V4974" t="str">
        <f t="shared" si="701"/>
        <v>Clean</v>
      </c>
    </row>
    <row r="4975" spans="1:22" x14ac:dyDescent="0.3">
      <c r="A4975" t="str">
        <f>Raw_Data!A4975</f>
        <v>26079662</v>
      </c>
      <c r="B4975">
        <f>Raw_Data!B4975</f>
        <v>45660</v>
      </c>
      <c r="C4975" t="str">
        <f>Raw_Data!C4975</f>
        <v>LEVOCETIRIZINE 5 MG TABLET</v>
      </c>
      <c r="D4975" t="str">
        <f>Raw_Data!D4975</f>
        <v>33342020010</v>
      </c>
      <c r="E4975" t="str">
        <f>Raw_Data!E4975</f>
        <v>GIBBS, JON</v>
      </c>
      <c r="F4975" t="str">
        <f>Raw_Data!F4975</f>
        <v>1700896156</v>
      </c>
      <c r="G4975" t="str">
        <f>Raw_Data!H4975</f>
        <v>2</v>
      </c>
      <c r="H4975">
        <f>IFERROR(VLOOKUP(G4975,Store_Map!$A$2:$I$100,3,FALSE),"")</f>
        <v>0</v>
      </c>
      <c r="I4975">
        <f>IFERROR(VLOOKUP(G4975,Store_Map!$A$2:$I$100,4,FALSE),"")</f>
        <v>0</v>
      </c>
      <c r="J4975">
        <f>IFERROR(VLOOKUP(G4975,Store_Map!$A$2:$I$100,5,FALSE),"")</f>
        <v>0</v>
      </c>
      <c r="K4975">
        <f>IFERROR(VLOOKUP(G4975,Store_Map!$A$2:$I$100,6,FALSE),"")</f>
        <v>0</v>
      </c>
      <c r="L4975">
        <f>IFERROR(VLOOKUP(G4975,Store_Map!$A$2:$I$100,7,FALSE),"")</f>
        <v>0</v>
      </c>
      <c r="M4975">
        <f>IFERROR(VLOOKUP(G4975,Store_Map!$A$2:$I$100,8,FALSE),"")</f>
        <v>0</v>
      </c>
      <c r="N4975">
        <f t="shared" si="693"/>
        <v>0</v>
      </c>
      <c r="O4975" t="str">
        <f t="shared" si="694"/>
        <v>PASS</v>
      </c>
      <c r="P4975" t="str">
        <f t="shared" si="695"/>
        <v>PASS</v>
      </c>
      <c r="Q4975" t="str">
        <f t="shared" si="696"/>
        <v>PASS</v>
      </c>
      <c r="R4975" t="str">
        <f t="shared" si="697"/>
        <v>PASS</v>
      </c>
      <c r="S4975" t="str">
        <f t="shared" si="698"/>
        <v>PASS</v>
      </c>
      <c r="T4975">
        <f t="shared" si="699"/>
        <v>100</v>
      </c>
      <c r="U4975" t="str">
        <f t="shared" si="700"/>
        <v>Low</v>
      </c>
      <c r="V4975" t="str">
        <f t="shared" si="701"/>
        <v>Clean</v>
      </c>
    </row>
    <row r="4976" spans="1:22" x14ac:dyDescent="0.3">
      <c r="A4976" t="str">
        <f>Raw_Data!A4976</f>
        <v>26081035</v>
      </c>
      <c r="B4976">
        <f>Raw_Data!B4976</f>
        <v>45660</v>
      </c>
      <c r="C4976" t="str">
        <f>Raw_Data!C4976</f>
        <v>BIKTARVY 50-200-25 MG TABLE</v>
      </c>
      <c r="D4976" t="str">
        <f>Raw_Data!D4976</f>
        <v>61958250101</v>
      </c>
      <c r="E4976" t="str">
        <f>Raw_Data!E4976</f>
        <v>DAVIS, KEPLER</v>
      </c>
      <c r="F4976" t="str">
        <f>Raw_Data!F4976</f>
        <v>1740357425</v>
      </c>
      <c r="G4976" t="str">
        <f>Raw_Data!H4976</f>
        <v>2</v>
      </c>
      <c r="H4976">
        <f>IFERROR(VLOOKUP(G4976,Store_Map!$A$2:$I$100,3,FALSE),"")</f>
        <v>0</v>
      </c>
      <c r="I4976">
        <f>IFERROR(VLOOKUP(G4976,Store_Map!$A$2:$I$100,4,FALSE),"")</f>
        <v>0</v>
      </c>
      <c r="J4976">
        <f>IFERROR(VLOOKUP(G4976,Store_Map!$A$2:$I$100,5,FALSE),"")</f>
        <v>0</v>
      </c>
      <c r="K4976">
        <f>IFERROR(VLOOKUP(G4976,Store_Map!$A$2:$I$100,6,FALSE),"")</f>
        <v>0</v>
      </c>
      <c r="L4976">
        <f>IFERROR(VLOOKUP(G4976,Store_Map!$A$2:$I$100,7,FALSE),"")</f>
        <v>0</v>
      </c>
      <c r="M4976">
        <f>IFERROR(VLOOKUP(G4976,Store_Map!$A$2:$I$100,8,FALSE),"")</f>
        <v>0</v>
      </c>
      <c r="N4976">
        <f t="shared" si="693"/>
        <v>0</v>
      </c>
      <c r="O4976" t="str">
        <f t="shared" si="694"/>
        <v>PASS</v>
      </c>
      <c r="P4976" t="str">
        <f t="shared" si="695"/>
        <v>PASS</v>
      </c>
      <c r="Q4976" t="str">
        <f t="shared" si="696"/>
        <v>PASS</v>
      </c>
      <c r="R4976" t="str">
        <f t="shared" si="697"/>
        <v>PASS</v>
      </c>
      <c r="S4976" t="str">
        <f t="shared" si="698"/>
        <v>PASS</v>
      </c>
      <c r="T4976">
        <f t="shared" si="699"/>
        <v>100</v>
      </c>
      <c r="U4976" t="str">
        <f t="shared" si="700"/>
        <v>Low</v>
      </c>
      <c r="V4976" t="str">
        <f t="shared" si="701"/>
        <v>Clean</v>
      </c>
    </row>
    <row r="4977" spans="1:22" x14ac:dyDescent="0.3">
      <c r="A4977" t="str">
        <f>Raw_Data!A4977</f>
        <v>26079650</v>
      </c>
      <c r="B4977">
        <f>Raw_Data!B4977</f>
        <v>45660</v>
      </c>
      <c r="C4977" t="str">
        <f>Raw_Data!C4977</f>
        <v>METFORMIN HCL 1,000 MG TABL</v>
      </c>
      <c r="D4977" t="str">
        <f>Raw_Data!D4977</f>
        <v>65862001099</v>
      </c>
      <c r="E4977" t="str">
        <f>Raw_Data!E4977</f>
        <v>GIBBS, JON</v>
      </c>
      <c r="F4977" t="str">
        <f>Raw_Data!F4977</f>
        <v>1700896156</v>
      </c>
      <c r="G4977" t="str">
        <f>Raw_Data!H4977</f>
        <v>2</v>
      </c>
      <c r="H4977">
        <f>IFERROR(VLOOKUP(G4977,Store_Map!$A$2:$I$100,3,FALSE),"")</f>
        <v>0</v>
      </c>
      <c r="I4977">
        <f>IFERROR(VLOOKUP(G4977,Store_Map!$A$2:$I$100,4,FALSE),"")</f>
        <v>0</v>
      </c>
      <c r="J4977">
        <f>IFERROR(VLOOKUP(G4977,Store_Map!$A$2:$I$100,5,FALSE),"")</f>
        <v>0</v>
      </c>
      <c r="K4977">
        <f>IFERROR(VLOOKUP(G4977,Store_Map!$A$2:$I$100,6,FALSE),"")</f>
        <v>0</v>
      </c>
      <c r="L4977">
        <f>IFERROR(VLOOKUP(G4977,Store_Map!$A$2:$I$100,7,FALSE),"")</f>
        <v>0</v>
      </c>
      <c r="M4977">
        <f>IFERROR(VLOOKUP(G4977,Store_Map!$A$2:$I$100,8,FALSE),"")</f>
        <v>0</v>
      </c>
      <c r="N4977">
        <f t="shared" si="693"/>
        <v>0</v>
      </c>
      <c r="O4977" t="str">
        <f t="shared" si="694"/>
        <v>PASS</v>
      </c>
      <c r="P4977" t="str">
        <f t="shared" si="695"/>
        <v>PASS</v>
      </c>
      <c r="Q4977" t="str">
        <f t="shared" si="696"/>
        <v>PASS</v>
      </c>
      <c r="R4977" t="str">
        <f t="shared" si="697"/>
        <v>PASS</v>
      </c>
      <c r="S4977" t="str">
        <f t="shared" si="698"/>
        <v>PASS</v>
      </c>
      <c r="T4977">
        <f t="shared" si="699"/>
        <v>100</v>
      </c>
      <c r="U4977" t="str">
        <f t="shared" si="700"/>
        <v>Low</v>
      </c>
      <c r="V4977" t="str">
        <f t="shared" si="701"/>
        <v>Clean</v>
      </c>
    </row>
    <row r="4978" spans="1:22" x14ac:dyDescent="0.3">
      <c r="A4978" t="str">
        <f>Raw_Data!A4978</f>
        <v>26084488</v>
      </c>
      <c r="B4978">
        <f>Raw_Data!B4978</f>
        <v>45660</v>
      </c>
      <c r="C4978" t="str">
        <f>Raw_Data!C4978</f>
        <v>LISINOPRIL 40 MG TABLET</v>
      </c>
      <c r="D4978" t="str">
        <f>Raw_Data!D4978</f>
        <v>43547035611</v>
      </c>
      <c r="E4978" t="str">
        <f>Raw_Data!E4978</f>
        <v>FORD, JAMES</v>
      </c>
      <c r="F4978" t="str">
        <f>Raw_Data!F4978</f>
        <v>1033117684</v>
      </c>
      <c r="G4978" t="str">
        <f>Raw_Data!H4978</f>
        <v>2</v>
      </c>
      <c r="H4978">
        <f>IFERROR(VLOOKUP(G4978,Store_Map!$A$2:$I$100,3,FALSE),"")</f>
        <v>0</v>
      </c>
      <c r="I4978">
        <f>IFERROR(VLOOKUP(G4978,Store_Map!$A$2:$I$100,4,FALSE),"")</f>
        <v>0</v>
      </c>
      <c r="J4978">
        <f>IFERROR(VLOOKUP(G4978,Store_Map!$A$2:$I$100,5,FALSE),"")</f>
        <v>0</v>
      </c>
      <c r="K4978">
        <f>IFERROR(VLOOKUP(G4978,Store_Map!$A$2:$I$100,6,FALSE),"")</f>
        <v>0</v>
      </c>
      <c r="L4978">
        <f>IFERROR(VLOOKUP(G4978,Store_Map!$A$2:$I$100,7,FALSE),"")</f>
        <v>0</v>
      </c>
      <c r="M4978">
        <f>IFERROR(VLOOKUP(G4978,Store_Map!$A$2:$I$100,8,FALSE),"")</f>
        <v>0</v>
      </c>
      <c r="N4978">
        <f t="shared" si="693"/>
        <v>0</v>
      </c>
      <c r="O4978" t="str">
        <f t="shared" si="694"/>
        <v>PASS</v>
      </c>
      <c r="P4978" t="str">
        <f t="shared" si="695"/>
        <v>PASS</v>
      </c>
      <c r="Q4978" t="str">
        <f t="shared" si="696"/>
        <v>PASS</v>
      </c>
      <c r="R4978" t="str">
        <f t="shared" si="697"/>
        <v>PASS</v>
      </c>
      <c r="S4978" t="str">
        <f t="shared" si="698"/>
        <v>PASS</v>
      </c>
      <c r="T4978">
        <f t="shared" si="699"/>
        <v>100</v>
      </c>
      <c r="U4978" t="str">
        <f t="shared" si="700"/>
        <v>Low</v>
      </c>
      <c r="V4978" t="str">
        <f t="shared" si="701"/>
        <v>Clean</v>
      </c>
    </row>
    <row r="4979" spans="1:22" x14ac:dyDescent="0.3">
      <c r="A4979" t="str">
        <f>Raw_Data!A4979</f>
        <v>26074966</v>
      </c>
      <c r="B4979">
        <f>Raw_Data!B4979</f>
        <v>45660</v>
      </c>
      <c r="C4979" t="str">
        <f>Raw_Data!C4979</f>
        <v>LOSARTAN-HCTZ 100-25 MG TAB</v>
      </c>
      <c r="D4979" t="str">
        <f>Raw_Data!D4979</f>
        <v>65862047099</v>
      </c>
      <c r="E4979" t="str">
        <f>Raw_Data!E4979</f>
        <v>BYNE, EDMUND</v>
      </c>
      <c r="F4979" t="str">
        <f>Raw_Data!F4979</f>
        <v>1033186648</v>
      </c>
      <c r="G4979" t="str">
        <f>Raw_Data!H4979</f>
        <v>2</v>
      </c>
      <c r="H4979">
        <f>IFERROR(VLOOKUP(G4979,Store_Map!$A$2:$I$100,3,FALSE),"")</f>
        <v>0</v>
      </c>
      <c r="I4979">
        <f>IFERROR(VLOOKUP(G4979,Store_Map!$A$2:$I$100,4,FALSE),"")</f>
        <v>0</v>
      </c>
      <c r="J4979">
        <f>IFERROR(VLOOKUP(G4979,Store_Map!$A$2:$I$100,5,FALSE),"")</f>
        <v>0</v>
      </c>
      <c r="K4979">
        <f>IFERROR(VLOOKUP(G4979,Store_Map!$A$2:$I$100,6,FALSE),"")</f>
        <v>0</v>
      </c>
      <c r="L4979">
        <f>IFERROR(VLOOKUP(G4979,Store_Map!$A$2:$I$100,7,FALSE),"")</f>
        <v>0</v>
      </c>
      <c r="M4979">
        <f>IFERROR(VLOOKUP(G4979,Store_Map!$A$2:$I$100,8,FALSE),"")</f>
        <v>0</v>
      </c>
      <c r="N4979">
        <f t="shared" si="693"/>
        <v>0</v>
      </c>
      <c r="O4979" t="str">
        <f t="shared" si="694"/>
        <v>PASS</v>
      </c>
      <c r="P4979" t="str">
        <f t="shared" si="695"/>
        <v>PASS</v>
      </c>
      <c r="Q4979" t="str">
        <f t="shared" si="696"/>
        <v>PASS</v>
      </c>
      <c r="R4979" t="str">
        <f t="shared" si="697"/>
        <v>PASS</v>
      </c>
      <c r="S4979" t="str">
        <f t="shared" si="698"/>
        <v>PASS</v>
      </c>
      <c r="T4979">
        <f t="shared" si="699"/>
        <v>100</v>
      </c>
      <c r="U4979" t="str">
        <f t="shared" si="700"/>
        <v>Low</v>
      </c>
      <c r="V4979" t="str">
        <f t="shared" si="701"/>
        <v>Clean</v>
      </c>
    </row>
    <row r="4980" spans="1:22" x14ac:dyDescent="0.3">
      <c r="A4980" t="str">
        <f>Raw_Data!A4980</f>
        <v>26074967</v>
      </c>
      <c r="B4980">
        <f>Raw_Data!B4980</f>
        <v>45660</v>
      </c>
      <c r="C4980" t="str">
        <f>Raw_Data!C4980</f>
        <v>AMLODIPINE BESYLATE 5 MG TA</v>
      </c>
      <c r="D4980" t="str">
        <f>Raw_Data!D4980</f>
        <v>69097012715</v>
      </c>
      <c r="E4980" t="str">
        <f>Raw_Data!E4980</f>
        <v>BYNE, EDMUND</v>
      </c>
      <c r="F4980" t="str">
        <f>Raw_Data!F4980</f>
        <v>1033186648</v>
      </c>
      <c r="G4980" t="str">
        <f>Raw_Data!H4980</f>
        <v>2</v>
      </c>
      <c r="H4980">
        <f>IFERROR(VLOOKUP(G4980,Store_Map!$A$2:$I$100,3,FALSE),"")</f>
        <v>0</v>
      </c>
      <c r="I4980">
        <f>IFERROR(VLOOKUP(G4980,Store_Map!$A$2:$I$100,4,FALSE),"")</f>
        <v>0</v>
      </c>
      <c r="J4980">
        <f>IFERROR(VLOOKUP(G4980,Store_Map!$A$2:$I$100,5,FALSE),"")</f>
        <v>0</v>
      </c>
      <c r="K4980">
        <f>IFERROR(VLOOKUP(G4980,Store_Map!$A$2:$I$100,6,FALSE),"")</f>
        <v>0</v>
      </c>
      <c r="L4980">
        <f>IFERROR(VLOOKUP(G4980,Store_Map!$A$2:$I$100,7,FALSE),"")</f>
        <v>0</v>
      </c>
      <c r="M4980">
        <f>IFERROR(VLOOKUP(G4980,Store_Map!$A$2:$I$100,8,FALSE),"")</f>
        <v>0</v>
      </c>
      <c r="N4980">
        <f t="shared" si="693"/>
        <v>0</v>
      </c>
      <c r="O4980" t="str">
        <f t="shared" si="694"/>
        <v>PASS</v>
      </c>
      <c r="P4980" t="str">
        <f t="shared" si="695"/>
        <v>PASS</v>
      </c>
      <c r="Q4980" t="str">
        <f t="shared" si="696"/>
        <v>PASS</v>
      </c>
      <c r="R4980" t="str">
        <f t="shared" si="697"/>
        <v>PASS</v>
      </c>
      <c r="S4980" t="str">
        <f t="shared" si="698"/>
        <v>PASS</v>
      </c>
      <c r="T4980">
        <f t="shared" si="699"/>
        <v>100</v>
      </c>
      <c r="U4980" t="str">
        <f t="shared" si="700"/>
        <v>Low</v>
      </c>
      <c r="V4980" t="str">
        <f t="shared" si="701"/>
        <v>Clean</v>
      </c>
    </row>
    <row r="4981" spans="1:22" x14ac:dyDescent="0.3">
      <c r="A4981" t="str">
        <f>Raw_Data!A4981</f>
        <v>26084489</v>
      </c>
      <c r="B4981">
        <f>Raw_Data!B4981</f>
        <v>45660</v>
      </c>
      <c r="C4981" t="str">
        <f>Raw_Data!C4981</f>
        <v>BUPROPION HCL SR 150 MG TAB</v>
      </c>
      <c r="D4981" t="str">
        <f>Raw_Data!D4981</f>
        <v>43547028910</v>
      </c>
      <c r="E4981" t="str">
        <f>Raw_Data!E4981</f>
        <v>FORD, JAMES</v>
      </c>
      <c r="F4981" t="str">
        <f>Raw_Data!F4981</f>
        <v>1033117684</v>
      </c>
      <c r="G4981" t="str">
        <f>Raw_Data!H4981</f>
        <v>2</v>
      </c>
      <c r="H4981">
        <f>IFERROR(VLOOKUP(G4981,Store_Map!$A$2:$I$100,3,FALSE),"")</f>
        <v>0</v>
      </c>
      <c r="I4981">
        <f>IFERROR(VLOOKUP(G4981,Store_Map!$A$2:$I$100,4,FALSE),"")</f>
        <v>0</v>
      </c>
      <c r="J4981">
        <f>IFERROR(VLOOKUP(G4981,Store_Map!$A$2:$I$100,5,FALSE),"")</f>
        <v>0</v>
      </c>
      <c r="K4981">
        <f>IFERROR(VLOOKUP(G4981,Store_Map!$A$2:$I$100,6,FALSE),"")</f>
        <v>0</v>
      </c>
      <c r="L4981">
        <f>IFERROR(VLOOKUP(G4981,Store_Map!$A$2:$I$100,7,FALSE),"")</f>
        <v>0</v>
      </c>
      <c r="M4981">
        <f>IFERROR(VLOOKUP(G4981,Store_Map!$A$2:$I$100,8,FALSE),"")</f>
        <v>0</v>
      </c>
      <c r="N4981">
        <f t="shared" si="693"/>
        <v>0</v>
      </c>
      <c r="O4981" t="str">
        <f t="shared" si="694"/>
        <v>PASS</v>
      </c>
      <c r="P4981" t="str">
        <f t="shared" si="695"/>
        <v>PASS</v>
      </c>
      <c r="Q4981" t="str">
        <f t="shared" si="696"/>
        <v>PASS</v>
      </c>
      <c r="R4981" t="str">
        <f t="shared" si="697"/>
        <v>PASS</v>
      </c>
      <c r="S4981" t="str">
        <f t="shared" si="698"/>
        <v>PASS</v>
      </c>
      <c r="T4981">
        <f t="shared" si="699"/>
        <v>100</v>
      </c>
      <c r="U4981" t="str">
        <f t="shared" si="700"/>
        <v>Low</v>
      </c>
      <c r="V4981" t="str">
        <f t="shared" si="701"/>
        <v>Clean</v>
      </c>
    </row>
    <row r="4982" spans="1:22" x14ac:dyDescent="0.3">
      <c r="A4982" t="str">
        <f>Raw_Data!A4982</f>
        <v>26078225</v>
      </c>
      <c r="B4982">
        <f>Raw_Data!B4982</f>
        <v>45660</v>
      </c>
      <c r="C4982" t="str">
        <f>Raw_Data!C4982</f>
        <v>ATORVASTATIN 20 MG TABLET</v>
      </c>
      <c r="D4982" t="str">
        <f>Raw_Data!D4982</f>
        <v>60505257908</v>
      </c>
      <c r="E4982" t="str">
        <f>Raw_Data!E4982</f>
        <v>BYNE, EDMUND</v>
      </c>
      <c r="F4982" t="str">
        <f>Raw_Data!F4982</f>
        <v>1033186648</v>
      </c>
      <c r="G4982" t="str">
        <f>Raw_Data!H4982</f>
        <v>2</v>
      </c>
      <c r="H4982">
        <f>IFERROR(VLOOKUP(G4982,Store_Map!$A$2:$I$100,3,FALSE),"")</f>
        <v>0</v>
      </c>
      <c r="I4982">
        <f>IFERROR(VLOOKUP(G4982,Store_Map!$A$2:$I$100,4,FALSE),"")</f>
        <v>0</v>
      </c>
      <c r="J4982">
        <f>IFERROR(VLOOKUP(G4982,Store_Map!$A$2:$I$100,5,FALSE),"")</f>
        <v>0</v>
      </c>
      <c r="K4982">
        <f>IFERROR(VLOOKUP(G4982,Store_Map!$A$2:$I$100,6,FALSE),"")</f>
        <v>0</v>
      </c>
      <c r="L4982">
        <f>IFERROR(VLOOKUP(G4982,Store_Map!$A$2:$I$100,7,FALSE),"")</f>
        <v>0</v>
      </c>
      <c r="M4982">
        <f>IFERROR(VLOOKUP(G4982,Store_Map!$A$2:$I$100,8,FALSE),"")</f>
        <v>0</v>
      </c>
      <c r="N4982">
        <f t="shared" si="693"/>
        <v>0</v>
      </c>
      <c r="O4982" t="str">
        <f t="shared" si="694"/>
        <v>PASS</v>
      </c>
      <c r="P4982" t="str">
        <f t="shared" si="695"/>
        <v>PASS</v>
      </c>
      <c r="Q4982" t="str">
        <f t="shared" si="696"/>
        <v>PASS</v>
      </c>
      <c r="R4982" t="str">
        <f t="shared" si="697"/>
        <v>PASS</v>
      </c>
      <c r="S4982" t="str">
        <f t="shared" si="698"/>
        <v>PASS</v>
      </c>
      <c r="T4982">
        <f t="shared" si="699"/>
        <v>100</v>
      </c>
      <c r="U4982" t="str">
        <f t="shared" si="700"/>
        <v>Low</v>
      </c>
      <c r="V4982" t="str">
        <f t="shared" si="701"/>
        <v>Clean</v>
      </c>
    </row>
    <row r="4983" spans="1:22" x14ac:dyDescent="0.3">
      <c r="A4983" t="str">
        <f>Raw_Data!A4983</f>
        <v>26084491</v>
      </c>
      <c r="B4983">
        <f>Raw_Data!B4983</f>
        <v>45660</v>
      </c>
      <c r="C4983" t="str">
        <f>Raw_Data!C4983</f>
        <v>AMLODIPINE BESYLATE 10 MG T</v>
      </c>
      <c r="D4983" t="str">
        <f>Raw_Data!D4983</f>
        <v>69097012815</v>
      </c>
      <c r="E4983" t="str">
        <f>Raw_Data!E4983</f>
        <v>FORD, JAMES</v>
      </c>
      <c r="F4983" t="str">
        <f>Raw_Data!F4983</f>
        <v>1033117684</v>
      </c>
      <c r="G4983" t="str">
        <f>Raw_Data!H4983</f>
        <v>2</v>
      </c>
      <c r="H4983">
        <f>IFERROR(VLOOKUP(G4983,Store_Map!$A$2:$I$100,3,FALSE),"")</f>
        <v>0</v>
      </c>
      <c r="I4983">
        <f>IFERROR(VLOOKUP(G4983,Store_Map!$A$2:$I$100,4,FALSE),"")</f>
        <v>0</v>
      </c>
      <c r="J4983">
        <f>IFERROR(VLOOKUP(G4983,Store_Map!$A$2:$I$100,5,FALSE),"")</f>
        <v>0</v>
      </c>
      <c r="K4983">
        <f>IFERROR(VLOOKUP(G4983,Store_Map!$A$2:$I$100,6,FALSE),"")</f>
        <v>0</v>
      </c>
      <c r="L4983">
        <f>IFERROR(VLOOKUP(G4983,Store_Map!$A$2:$I$100,7,FALSE),"")</f>
        <v>0</v>
      </c>
      <c r="M4983">
        <f>IFERROR(VLOOKUP(G4983,Store_Map!$A$2:$I$100,8,FALSE),"")</f>
        <v>0</v>
      </c>
      <c r="N4983">
        <f t="shared" si="693"/>
        <v>0</v>
      </c>
      <c r="O4983" t="str">
        <f t="shared" si="694"/>
        <v>PASS</v>
      </c>
      <c r="P4983" t="str">
        <f t="shared" si="695"/>
        <v>PASS</v>
      </c>
      <c r="Q4983" t="str">
        <f t="shared" si="696"/>
        <v>PASS</v>
      </c>
      <c r="R4983" t="str">
        <f t="shared" si="697"/>
        <v>PASS</v>
      </c>
      <c r="S4983" t="str">
        <f t="shared" si="698"/>
        <v>PASS</v>
      </c>
      <c r="T4983">
        <f t="shared" si="699"/>
        <v>100</v>
      </c>
      <c r="U4983" t="str">
        <f t="shared" si="700"/>
        <v>Low</v>
      </c>
      <c r="V4983" t="str">
        <f t="shared" si="701"/>
        <v>Clean</v>
      </c>
    </row>
    <row r="4984" spans="1:22" x14ac:dyDescent="0.3">
      <c r="A4984" t="str">
        <f>Raw_Data!A4984</f>
        <v>26084492</v>
      </c>
      <c r="B4984">
        <f>Raw_Data!B4984</f>
        <v>45660</v>
      </c>
      <c r="C4984" t="str">
        <f>Raw_Data!C4984</f>
        <v>HYDROCHLOROTHIAZIDE 12.5 MG</v>
      </c>
      <c r="D4984" t="str">
        <f>Raw_Data!D4984</f>
        <v>69315015510</v>
      </c>
      <c r="E4984" t="str">
        <f>Raw_Data!E4984</f>
        <v>FORD, JAMES</v>
      </c>
      <c r="F4984" t="str">
        <f>Raw_Data!F4984</f>
        <v>1033117684</v>
      </c>
      <c r="G4984" t="str">
        <f>Raw_Data!H4984</f>
        <v>2</v>
      </c>
      <c r="H4984">
        <f>IFERROR(VLOOKUP(G4984,Store_Map!$A$2:$I$100,3,FALSE),"")</f>
        <v>0</v>
      </c>
      <c r="I4984">
        <f>IFERROR(VLOOKUP(G4984,Store_Map!$A$2:$I$100,4,FALSE),"")</f>
        <v>0</v>
      </c>
      <c r="J4984">
        <f>IFERROR(VLOOKUP(G4984,Store_Map!$A$2:$I$100,5,FALSE),"")</f>
        <v>0</v>
      </c>
      <c r="K4984">
        <f>IFERROR(VLOOKUP(G4984,Store_Map!$A$2:$I$100,6,FALSE),"")</f>
        <v>0</v>
      </c>
      <c r="L4984">
        <f>IFERROR(VLOOKUP(G4984,Store_Map!$A$2:$I$100,7,FALSE),"")</f>
        <v>0</v>
      </c>
      <c r="M4984">
        <f>IFERROR(VLOOKUP(G4984,Store_Map!$A$2:$I$100,8,FALSE),"")</f>
        <v>0</v>
      </c>
      <c r="N4984">
        <f t="shared" si="693"/>
        <v>0</v>
      </c>
      <c r="O4984" t="str">
        <f t="shared" si="694"/>
        <v>PASS</v>
      </c>
      <c r="P4984" t="str">
        <f t="shared" si="695"/>
        <v>PASS</v>
      </c>
      <c r="Q4984" t="str">
        <f t="shared" si="696"/>
        <v>PASS</v>
      </c>
      <c r="R4984" t="str">
        <f t="shared" si="697"/>
        <v>PASS</v>
      </c>
      <c r="S4984" t="str">
        <f t="shared" si="698"/>
        <v>PASS</v>
      </c>
      <c r="T4984">
        <f t="shared" si="699"/>
        <v>100</v>
      </c>
      <c r="U4984" t="str">
        <f t="shared" si="700"/>
        <v>Low</v>
      </c>
      <c r="V4984" t="str">
        <f t="shared" si="701"/>
        <v>Clean</v>
      </c>
    </row>
    <row r="4985" spans="1:22" x14ac:dyDescent="0.3">
      <c r="A4985" t="str">
        <f>Raw_Data!A4985</f>
        <v>26080459</v>
      </c>
      <c r="B4985">
        <f>Raw_Data!B4985</f>
        <v>45660</v>
      </c>
      <c r="C4985" t="str">
        <f>Raw_Data!C4985</f>
        <v>MELOXICAM 15 MG TABLET</v>
      </c>
      <c r="D4985" t="str">
        <f>Raw_Data!D4985</f>
        <v>69097015912</v>
      </c>
      <c r="E4985" t="str">
        <f>Raw_Data!E4985</f>
        <v>BYNE, EDMUND</v>
      </c>
      <c r="F4985" t="str">
        <f>Raw_Data!F4985</f>
        <v>1033186648</v>
      </c>
      <c r="G4985" t="str">
        <f>Raw_Data!H4985</f>
        <v>2</v>
      </c>
      <c r="H4985">
        <f>IFERROR(VLOOKUP(G4985,Store_Map!$A$2:$I$100,3,FALSE),"")</f>
        <v>0</v>
      </c>
      <c r="I4985">
        <f>IFERROR(VLOOKUP(G4985,Store_Map!$A$2:$I$100,4,FALSE),"")</f>
        <v>0</v>
      </c>
      <c r="J4985">
        <f>IFERROR(VLOOKUP(G4985,Store_Map!$A$2:$I$100,5,FALSE),"")</f>
        <v>0</v>
      </c>
      <c r="K4985">
        <f>IFERROR(VLOOKUP(G4985,Store_Map!$A$2:$I$100,6,FALSE),"")</f>
        <v>0</v>
      </c>
      <c r="L4985">
        <f>IFERROR(VLOOKUP(G4985,Store_Map!$A$2:$I$100,7,FALSE),"")</f>
        <v>0</v>
      </c>
      <c r="M4985">
        <f>IFERROR(VLOOKUP(G4985,Store_Map!$A$2:$I$100,8,FALSE),"")</f>
        <v>0</v>
      </c>
      <c r="N4985">
        <f t="shared" si="693"/>
        <v>0</v>
      </c>
      <c r="O4985" t="str">
        <f t="shared" si="694"/>
        <v>PASS</v>
      </c>
      <c r="P4985" t="str">
        <f t="shared" si="695"/>
        <v>PASS</v>
      </c>
      <c r="Q4985" t="str">
        <f t="shared" si="696"/>
        <v>PASS</v>
      </c>
      <c r="R4985" t="str">
        <f t="shared" si="697"/>
        <v>PASS</v>
      </c>
      <c r="S4985" t="str">
        <f t="shared" si="698"/>
        <v>PASS</v>
      </c>
      <c r="T4985">
        <f t="shared" si="699"/>
        <v>100</v>
      </c>
      <c r="U4985" t="str">
        <f t="shared" si="700"/>
        <v>Low</v>
      </c>
      <c r="V4985" t="str">
        <f t="shared" si="701"/>
        <v>Clean</v>
      </c>
    </row>
    <row r="4986" spans="1:22" x14ac:dyDescent="0.3">
      <c r="A4986" t="str">
        <f>Raw_Data!A4986</f>
        <v>26077188</v>
      </c>
      <c r="B4986">
        <f>Raw_Data!B4986</f>
        <v>45660</v>
      </c>
      <c r="C4986" t="str">
        <f>Raw_Data!C4986</f>
        <v>ALBUTEROL HFA 90 MCG INHALE</v>
      </c>
      <c r="D4986" t="str">
        <f>Raw_Data!D4986</f>
        <v>68180096301</v>
      </c>
      <c r="E4986" t="str">
        <f>Raw_Data!E4986</f>
        <v>BYNE, EDMUND</v>
      </c>
      <c r="F4986" t="str">
        <f>Raw_Data!F4986</f>
        <v>1033186648</v>
      </c>
      <c r="G4986" t="str">
        <f>Raw_Data!H4986</f>
        <v>2</v>
      </c>
      <c r="H4986">
        <f>IFERROR(VLOOKUP(G4986,Store_Map!$A$2:$I$100,3,FALSE),"")</f>
        <v>0</v>
      </c>
      <c r="I4986">
        <f>IFERROR(VLOOKUP(G4986,Store_Map!$A$2:$I$100,4,FALSE),"")</f>
        <v>0</v>
      </c>
      <c r="J4986">
        <f>IFERROR(VLOOKUP(G4986,Store_Map!$A$2:$I$100,5,FALSE),"")</f>
        <v>0</v>
      </c>
      <c r="K4986">
        <f>IFERROR(VLOOKUP(G4986,Store_Map!$A$2:$I$100,6,FALSE),"")</f>
        <v>0</v>
      </c>
      <c r="L4986">
        <f>IFERROR(VLOOKUP(G4986,Store_Map!$A$2:$I$100,7,FALSE),"")</f>
        <v>0</v>
      </c>
      <c r="M4986">
        <f>IFERROR(VLOOKUP(G4986,Store_Map!$A$2:$I$100,8,FALSE),"")</f>
        <v>0</v>
      </c>
      <c r="N4986">
        <f t="shared" si="693"/>
        <v>0</v>
      </c>
      <c r="O4986" t="str">
        <f t="shared" si="694"/>
        <v>PASS</v>
      </c>
      <c r="P4986" t="str">
        <f t="shared" si="695"/>
        <v>PASS</v>
      </c>
      <c r="Q4986" t="str">
        <f t="shared" si="696"/>
        <v>PASS</v>
      </c>
      <c r="R4986" t="str">
        <f t="shared" si="697"/>
        <v>PASS</v>
      </c>
      <c r="S4986" t="str">
        <f t="shared" si="698"/>
        <v>PASS</v>
      </c>
      <c r="T4986">
        <f t="shared" si="699"/>
        <v>100</v>
      </c>
      <c r="U4986" t="str">
        <f t="shared" si="700"/>
        <v>Low</v>
      </c>
      <c r="V4986" t="str">
        <f t="shared" si="701"/>
        <v>Clean</v>
      </c>
    </row>
    <row r="4987" spans="1:22" x14ac:dyDescent="0.3">
      <c r="A4987" t="str">
        <f>Raw_Data!A4987</f>
        <v>26083074</v>
      </c>
      <c r="B4987">
        <f>Raw_Data!B4987</f>
        <v>45660</v>
      </c>
      <c r="C4987" t="str">
        <f>Raw_Data!C4987</f>
        <v>DEXCOM G7 SENSOR</v>
      </c>
      <c r="D4987" t="str">
        <f>Raw_Data!D4987</f>
        <v>8627007701</v>
      </c>
      <c r="E4987" t="str">
        <f>Raw_Data!E4987</f>
        <v>PEDERSEN, JENNIFER</v>
      </c>
      <c r="F4987" t="str">
        <f>Raw_Data!F4987</f>
        <v>1073606661</v>
      </c>
      <c r="G4987" t="str">
        <f>Raw_Data!H4987</f>
        <v>2</v>
      </c>
      <c r="H4987">
        <f>IFERROR(VLOOKUP(G4987,Store_Map!$A$2:$I$100,3,FALSE),"")</f>
        <v>0</v>
      </c>
      <c r="I4987">
        <f>IFERROR(VLOOKUP(G4987,Store_Map!$A$2:$I$100,4,FALSE),"")</f>
        <v>0</v>
      </c>
      <c r="J4987">
        <f>IFERROR(VLOOKUP(G4987,Store_Map!$A$2:$I$100,5,FALSE),"")</f>
        <v>0</v>
      </c>
      <c r="K4987">
        <f>IFERROR(VLOOKUP(G4987,Store_Map!$A$2:$I$100,6,FALSE),"")</f>
        <v>0</v>
      </c>
      <c r="L4987">
        <f>IFERROR(VLOOKUP(G4987,Store_Map!$A$2:$I$100,7,FALSE),"")</f>
        <v>0</v>
      </c>
      <c r="M4987">
        <f>IFERROR(VLOOKUP(G4987,Store_Map!$A$2:$I$100,8,FALSE),"")</f>
        <v>0</v>
      </c>
      <c r="N4987">
        <f t="shared" si="693"/>
        <v>0</v>
      </c>
      <c r="O4987" t="str">
        <f t="shared" si="694"/>
        <v>PASS</v>
      </c>
      <c r="P4987" t="str">
        <f t="shared" si="695"/>
        <v>PASS</v>
      </c>
      <c r="Q4987" t="str">
        <f t="shared" si="696"/>
        <v>PASS</v>
      </c>
      <c r="R4987" t="str">
        <f t="shared" si="697"/>
        <v>PASS</v>
      </c>
      <c r="S4987" t="str">
        <f t="shared" si="698"/>
        <v>PASS</v>
      </c>
      <c r="T4987">
        <f t="shared" si="699"/>
        <v>100</v>
      </c>
      <c r="U4987" t="str">
        <f t="shared" si="700"/>
        <v>Low</v>
      </c>
      <c r="V4987" t="str">
        <f t="shared" si="701"/>
        <v>Clean</v>
      </c>
    </row>
    <row r="4988" spans="1:22" x14ac:dyDescent="0.3">
      <c r="A4988" t="str">
        <f>Raw_Data!A4988</f>
        <v>26084031</v>
      </c>
      <c r="B4988">
        <f>Raw_Data!B4988</f>
        <v>45660</v>
      </c>
      <c r="C4988" t="str">
        <f>Raw_Data!C4988</f>
        <v>SULFAMETHOXAZOLE-TMP DS TAB</v>
      </c>
      <c r="D4988" t="str">
        <f>Raw_Data!D4988</f>
        <v>65862042001</v>
      </c>
      <c r="E4988" t="str">
        <f>Raw_Data!E4988</f>
        <v>DAVIS, KEPLER</v>
      </c>
      <c r="F4988" t="str">
        <f>Raw_Data!F4988</f>
        <v>1740357425</v>
      </c>
      <c r="G4988" t="str">
        <f>Raw_Data!H4988</f>
        <v>2</v>
      </c>
      <c r="H4988">
        <f>IFERROR(VLOOKUP(G4988,Store_Map!$A$2:$I$100,3,FALSE),"")</f>
        <v>0</v>
      </c>
      <c r="I4988">
        <f>IFERROR(VLOOKUP(G4988,Store_Map!$A$2:$I$100,4,FALSE),"")</f>
        <v>0</v>
      </c>
      <c r="J4988">
        <f>IFERROR(VLOOKUP(G4988,Store_Map!$A$2:$I$100,5,FALSE),"")</f>
        <v>0</v>
      </c>
      <c r="K4988">
        <f>IFERROR(VLOOKUP(G4988,Store_Map!$A$2:$I$100,6,FALSE),"")</f>
        <v>0</v>
      </c>
      <c r="L4988">
        <f>IFERROR(VLOOKUP(G4988,Store_Map!$A$2:$I$100,7,FALSE),"")</f>
        <v>0</v>
      </c>
      <c r="M4988">
        <f>IFERROR(VLOOKUP(G4988,Store_Map!$A$2:$I$100,8,FALSE),"")</f>
        <v>0</v>
      </c>
      <c r="N4988">
        <f t="shared" si="693"/>
        <v>0</v>
      </c>
      <c r="O4988" t="str">
        <f t="shared" si="694"/>
        <v>PASS</v>
      </c>
      <c r="P4988" t="str">
        <f t="shared" si="695"/>
        <v>PASS</v>
      </c>
      <c r="Q4988" t="str">
        <f t="shared" si="696"/>
        <v>PASS</v>
      </c>
      <c r="R4988" t="str">
        <f t="shared" si="697"/>
        <v>PASS</v>
      </c>
      <c r="S4988" t="str">
        <f t="shared" si="698"/>
        <v>PASS</v>
      </c>
      <c r="T4988">
        <f t="shared" si="699"/>
        <v>100</v>
      </c>
      <c r="U4988" t="str">
        <f t="shared" si="700"/>
        <v>Low</v>
      </c>
      <c r="V4988" t="str">
        <f t="shared" si="701"/>
        <v>Clean</v>
      </c>
    </row>
    <row r="4989" spans="1:22" x14ac:dyDescent="0.3">
      <c r="A4989" t="str">
        <f>Raw_Data!A4989</f>
        <v>26084457</v>
      </c>
      <c r="B4989">
        <f>Raw_Data!B4989</f>
        <v>45660</v>
      </c>
      <c r="C4989" t="str">
        <f>Raw_Data!C4989</f>
        <v>COLCHICINE 0.6 MG TABLET</v>
      </c>
      <c r="D4989" t="str">
        <f>Raw_Data!D4989</f>
        <v>70710135103</v>
      </c>
      <c r="E4989" t="str">
        <f>Raw_Data!E4989</f>
        <v>BYNE, EDMUND</v>
      </c>
      <c r="F4989" t="str">
        <f>Raw_Data!F4989</f>
        <v>1033186648</v>
      </c>
      <c r="G4989" t="str">
        <f>Raw_Data!H4989</f>
        <v>2</v>
      </c>
      <c r="H4989">
        <f>IFERROR(VLOOKUP(G4989,Store_Map!$A$2:$I$100,3,FALSE),"")</f>
        <v>0</v>
      </c>
      <c r="I4989">
        <f>IFERROR(VLOOKUP(G4989,Store_Map!$A$2:$I$100,4,FALSE),"")</f>
        <v>0</v>
      </c>
      <c r="J4989">
        <f>IFERROR(VLOOKUP(G4989,Store_Map!$A$2:$I$100,5,FALSE),"")</f>
        <v>0</v>
      </c>
      <c r="K4989">
        <f>IFERROR(VLOOKUP(G4989,Store_Map!$A$2:$I$100,6,FALSE),"")</f>
        <v>0</v>
      </c>
      <c r="L4989">
        <f>IFERROR(VLOOKUP(G4989,Store_Map!$A$2:$I$100,7,FALSE),"")</f>
        <v>0</v>
      </c>
      <c r="M4989">
        <f>IFERROR(VLOOKUP(G4989,Store_Map!$A$2:$I$100,8,FALSE),"")</f>
        <v>0</v>
      </c>
      <c r="N4989">
        <f t="shared" si="693"/>
        <v>0</v>
      </c>
      <c r="O4989" t="str">
        <f t="shared" si="694"/>
        <v>PASS</v>
      </c>
      <c r="P4989" t="str">
        <f t="shared" si="695"/>
        <v>PASS</v>
      </c>
      <c r="Q4989" t="str">
        <f t="shared" si="696"/>
        <v>PASS</v>
      </c>
      <c r="R4989" t="str">
        <f t="shared" si="697"/>
        <v>PASS</v>
      </c>
      <c r="S4989" t="str">
        <f t="shared" si="698"/>
        <v>PASS</v>
      </c>
      <c r="T4989">
        <f t="shared" si="699"/>
        <v>100</v>
      </c>
      <c r="U4989" t="str">
        <f t="shared" si="700"/>
        <v>Low</v>
      </c>
      <c r="V4989" t="str">
        <f t="shared" si="701"/>
        <v>Clean</v>
      </c>
    </row>
    <row r="4990" spans="1:22" x14ac:dyDescent="0.3">
      <c r="A4990" t="str">
        <f>Raw_Data!A4990</f>
        <v>26075242</v>
      </c>
      <c r="B4990">
        <f>Raw_Data!B4990</f>
        <v>45660</v>
      </c>
      <c r="C4990" t="str">
        <f>Raw_Data!C4990</f>
        <v>*CHLORTHALIDONE 25 MG TABLE</v>
      </c>
      <c r="D4990" t="str">
        <f>Raw_Data!D4990</f>
        <v>67877069601</v>
      </c>
      <c r="E4990" t="str">
        <f>Raw_Data!E4990</f>
        <v>PINTAVORN, PAIRACH</v>
      </c>
      <c r="F4990" t="str">
        <f>Raw_Data!F4990</f>
        <v>1588626030</v>
      </c>
      <c r="G4990" t="str">
        <f>Raw_Data!H4990</f>
        <v>2</v>
      </c>
      <c r="H4990">
        <f>IFERROR(VLOOKUP(G4990,Store_Map!$A$2:$I$100,3,FALSE),"")</f>
        <v>0</v>
      </c>
      <c r="I4990">
        <f>IFERROR(VLOOKUP(G4990,Store_Map!$A$2:$I$100,4,FALSE),"")</f>
        <v>0</v>
      </c>
      <c r="J4990">
        <f>IFERROR(VLOOKUP(G4990,Store_Map!$A$2:$I$100,5,FALSE),"")</f>
        <v>0</v>
      </c>
      <c r="K4990">
        <f>IFERROR(VLOOKUP(G4990,Store_Map!$A$2:$I$100,6,FALSE),"")</f>
        <v>0</v>
      </c>
      <c r="L4990">
        <f>IFERROR(VLOOKUP(G4990,Store_Map!$A$2:$I$100,7,FALSE),"")</f>
        <v>0</v>
      </c>
      <c r="M4990">
        <f>IFERROR(VLOOKUP(G4990,Store_Map!$A$2:$I$100,8,FALSE),"")</f>
        <v>0</v>
      </c>
      <c r="N4990">
        <f t="shared" si="693"/>
        <v>0</v>
      </c>
      <c r="O4990" t="str">
        <f t="shared" si="694"/>
        <v>PASS</v>
      </c>
      <c r="P4990" t="str">
        <f t="shared" si="695"/>
        <v>PASS</v>
      </c>
      <c r="Q4990" t="str">
        <f t="shared" si="696"/>
        <v>PASS</v>
      </c>
      <c r="R4990" t="str">
        <f t="shared" si="697"/>
        <v>PASS</v>
      </c>
      <c r="S4990" t="str">
        <f t="shared" si="698"/>
        <v>PASS</v>
      </c>
      <c r="T4990">
        <f t="shared" si="699"/>
        <v>100</v>
      </c>
      <c r="U4990" t="str">
        <f t="shared" si="700"/>
        <v>Low</v>
      </c>
      <c r="V4990" t="str">
        <f t="shared" si="701"/>
        <v>Clean</v>
      </c>
    </row>
    <row r="4991" spans="1:22" x14ac:dyDescent="0.3">
      <c r="A4991" t="str">
        <f>Raw_Data!A4991</f>
        <v>26084495</v>
      </c>
      <c r="B4991">
        <f>Raw_Data!B4991</f>
        <v>45660</v>
      </c>
      <c r="C4991" t="str">
        <f>Raw_Data!C4991</f>
        <v>HYDROXYZINE HCL 25 MG TABLE</v>
      </c>
      <c r="D4991" t="str">
        <f>Raw_Data!D4991</f>
        <v>23155050110</v>
      </c>
      <c r="E4991" t="str">
        <f>Raw_Data!E4991</f>
        <v>GIBBS, JON</v>
      </c>
      <c r="F4991" t="str">
        <f>Raw_Data!F4991</f>
        <v>1700896156</v>
      </c>
      <c r="G4991" t="str">
        <f>Raw_Data!H4991</f>
        <v>2</v>
      </c>
      <c r="H4991">
        <f>IFERROR(VLOOKUP(G4991,Store_Map!$A$2:$I$100,3,FALSE),"")</f>
        <v>0</v>
      </c>
      <c r="I4991">
        <f>IFERROR(VLOOKUP(G4991,Store_Map!$A$2:$I$100,4,FALSE),"")</f>
        <v>0</v>
      </c>
      <c r="J4991">
        <f>IFERROR(VLOOKUP(G4991,Store_Map!$A$2:$I$100,5,FALSE),"")</f>
        <v>0</v>
      </c>
      <c r="K4991">
        <f>IFERROR(VLOOKUP(G4991,Store_Map!$A$2:$I$100,6,FALSE),"")</f>
        <v>0</v>
      </c>
      <c r="L4991">
        <f>IFERROR(VLOOKUP(G4991,Store_Map!$A$2:$I$100,7,FALSE),"")</f>
        <v>0</v>
      </c>
      <c r="M4991">
        <f>IFERROR(VLOOKUP(G4991,Store_Map!$A$2:$I$100,8,FALSE),"")</f>
        <v>0</v>
      </c>
      <c r="N4991">
        <f t="shared" si="693"/>
        <v>0</v>
      </c>
      <c r="O4991" t="str">
        <f t="shared" si="694"/>
        <v>PASS</v>
      </c>
      <c r="P4991" t="str">
        <f t="shared" si="695"/>
        <v>PASS</v>
      </c>
      <c r="Q4991" t="str">
        <f t="shared" si="696"/>
        <v>PASS</v>
      </c>
      <c r="R4991" t="str">
        <f t="shared" si="697"/>
        <v>PASS</v>
      </c>
      <c r="S4991" t="str">
        <f t="shared" si="698"/>
        <v>PASS</v>
      </c>
      <c r="T4991">
        <f t="shared" si="699"/>
        <v>100</v>
      </c>
      <c r="U4991" t="str">
        <f t="shared" si="700"/>
        <v>Low</v>
      </c>
      <c r="V4991" t="str">
        <f t="shared" si="701"/>
        <v>Clean</v>
      </c>
    </row>
    <row r="4992" spans="1:22" x14ac:dyDescent="0.3">
      <c r="A4992" t="str">
        <f>Raw_Data!A4992</f>
        <v>26084496</v>
      </c>
      <c r="B4992">
        <f>Raw_Data!B4992</f>
        <v>45660</v>
      </c>
      <c r="C4992" t="str">
        <f>Raw_Data!C4992</f>
        <v>FLUTICASONE-SALMETEROL 100-</v>
      </c>
      <c r="D4992" t="str">
        <f>Raw_Data!D4992</f>
        <v>66993058497</v>
      </c>
      <c r="E4992" t="str">
        <f>Raw_Data!E4992</f>
        <v>GIBBS, JON</v>
      </c>
      <c r="F4992" t="str">
        <f>Raw_Data!F4992</f>
        <v>1700896156</v>
      </c>
      <c r="G4992" t="str">
        <f>Raw_Data!H4992</f>
        <v>2</v>
      </c>
      <c r="H4992">
        <f>IFERROR(VLOOKUP(G4992,Store_Map!$A$2:$I$100,3,FALSE),"")</f>
        <v>0</v>
      </c>
      <c r="I4992">
        <f>IFERROR(VLOOKUP(G4992,Store_Map!$A$2:$I$100,4,FALSE),"")</f>
        <v>0</v>
      </c>
      <c r="J4992">
        <f>IFERROR(VLOOKUP(G4992,Store_Map!$A$2:$I$100,5,FALSE),"")</f>
        <v>0</v>
      </c>
      <c r="K4992">
        <f>IFERROR(VLOOKUP(G4992,Store_Map!$A$2:$I$100,6,FALSE),"")</f>
        <v>0</v>
      </c>
      <c r="L4992">
        <f>IFERROR(VLOOKUP(G4992,Store_Map!$A$2:$I$100,7,FALSE),"")</f>
        <v>0</v>
      </c>
      <c r="M4992">
        <f>IFERROR(VLOOKUP(G4992,Store_Map!$A$2:$I$100,8,FALSE),"")</f>
        <v>0</v>
      </c>
      <c r="N4992">
        <f t="shared" si="693"/>
        <v>0</v>
      </c>
      <c r="O4992" t="str">
        <f t="shared" si="694"/>
        <v>PASS</v>
      </c>
      <c r="P4992" t="str">
        <f t="shared" si="695"/>
        <v>PASS</v>
      </c>
      <c r="Q4992" t="str">
        <f t="shared" si="696"/>
        <v>PASS</v>
      </c>
      <c r="R4992" t="str">
        <f t="shared" si="697"/>
        <v>PASS</v>
      </c>
      <c r="S4992" t="str">
        <f t="shared" si="698"/>
        <v>PASS</v>
      </c>
      <c r="T4992">
        <f t="shared" si="699"/>
        <v>100</v>
      </c>
      <c r="U4992" t="str">
        <f t="shared" si="700"/>
        <v>Low</v>
      </c>
      <c r="V4992" t="str">
        <f t="shared" si="701"/>
        <v>Clean</v>
      </c>
    </row>
    <row r="4993" spans="1:22" x14ac:dyDescent="0.3">
      <c r="A4993" t="str">
        <f>Raw_Data!A4993</f>
        <v>26084231</v>
      </c>
      <c r="B4993">
        <f>Raw_Data!B4993</f>
        <v>45660</v>
      </c>
      <c r="C4993" t="str">
        <f>Raw_Data!C4993</f>
        <v>VENTOLIN HFA 90 MCG INHALER</v>
      </c>
      <c r="D4993" t="str">
        <f>Raw_Data!D4993</f>
        <v>173068220</v>
      </c>
      <c r="E4993" t="str">
        <f>Raw_Data!E4993</f>
        <v>GARNER, CLARK</v>
      </c>
      <c r="F4993" t="str">
        <f>Raw_Data!F4993</f>
        <v>1588685382</v>
      </c>
      <c r="G4993" t="str">
        <f>Raw_Data!H4993</f>
        <v>2</v>
      </c>
      <c r="H4993">
        <f>IFERROR(VLOOKUP(G4993,Store_Map!$A$2:$I$100,3,FALSE),"")</f>
        <v>0</v>
      </c>
      <c r="I4993">
        <f>IFERROR(VLOOKUP(G4993,Store_Map!$A$2:$I$100,4,FALSE),"")</f>
        <v>0</v>
      </c>
      <c r="J4993">
        <f>IFERROR(VLOOKUP(G4993,Store_Map!$A$2:$I$100,5,FALSE),"")</f>
        <v>0</v>
      </c>
      <c r="K4993">
        <f>IFERROR(VLOOKUP(G4993,Store_Map!$A$2:$I$100,6,FALSE),"")</f>
        <v>0</v>
      </c>
      <c r="L4993">
        <f>IFERROR(VLOOKUP(G4993,Store_Map!$A$2:$I$100,7,FALSE),"")</f>
        <v>0</v>
      </c>
      <c r="M4993">
        <f>IFERROR(VLOOKUP(G4993,Store_Map!$A$2:$I$100,8,FALSE),"")</f>
        <v>0</v>
      </c>
      <c r="N4993">
        <f t="shared" si="693"/>
        <v>0</v>
      </c>
      <c r="O4993" t="str">
        <f t="shared" si="694"/>
        <v>PASS</v>
      </c>
      <c r="P4993" t="str">
        <f t="shared" si="695"/>
        <v>REVIEW</v>
      </c>
      <c r="Q4993" t="str">
        <f t="shared" si="696"/>
        <v>PASS</v>
      </c>
      <c r="R4993" t="str">
        <f t="shared" si="697"/>
        <v>PASS</v>
      </c>
      <c r="S4993" t="str">
        <f t="shared" si="698"/>
        <v>REVIEW</v>
      </c>
      <c r="T4993">
        <f t="shared" si="699"/>
        <v>90</v>
      </c>
      <c r="U4993" t="str">
        <f t="shared" si="700"/>
        <v>Low</v>
      </c>
      <c r="V4993" t="str">
        <f t="shared" si="701"/>
        <v>Invalid NDC</v>
      </c>
    </row>
    <row r="4994" spans="1:22" x14ac:dyDescent="0.3">
      <c r="A4994" t="str">
        <f>Raw_Data!A4994</f>
        <v>26083894</v>
      </c>
      <c r="B4994">
        <f>Raw_Data!B4994</f>
        <v>45660</v>
      </c>
      <c r="C4994" t="str">
        <f>Raw_Data!C4994</f>
        <v>MONTELUKAST SOD 10 MG TABLE</v>
      </c>
      <c r="D4994" t="str">
        <f>Raw_Data!D4994</f>
        <v>31722072610</v>
      </c>
      <c r="E4994" t="str">
        <f>Raw_Data!E4994</f>
        <v>FORD, JAMES</v>
      </c>
      <c r="F4994" t="str">
        <f>Raw_Data!F4994</f>
        <v>1033117684</v>
      </c>
      <c r="G4994" t="str">
        <f>Raw_Data!H4994</f>
        <v>2</v>
      </c>
      <c r="H4994">
        <f>IFERROR(VLOOKUP(G4994,Store_Map!$A$2:$I$100,3,FALSE),"")</f>
        <v>0</v>
      </c>
      <c r="I4994">
        <f>IFERROR(VLOOKUP(G4994,Store_Map!$A$2:$I$100,4,FALSE),"")</f>
        <v>0</v>
      </c>
      <c r="J4994">
        <f>IFERROR(VLOOKUP(G4994,Store_Map!$A$2:$I$100,5,FALSE),"")</f>
        <v>0</v>
      </c>
      <c r="K4994">
        <f>IFERROR(VLOOKUP(G4994,Store_Map!$A$2:$I$100,6,FALSE),"")</f>
        <v>0</v>
      </c>
      <c r="L4994">
        <f>IFERROR(VLOOKUP(G4994,Store_Map!$A$2:$I$100,7,FALSE),"")</f>
        <v>0</v>
      </c>
      <c r="M4994">
        <f>IFERROR(VLOOKUP(G4994,Store_Map!$A$2:$I$100,8,FALSE),"")</f>
        <v>0</v>
      </c>
      <c r="N4994">
        <f t="shared" ref="N4994:N5057" si="702">COUNTBLANK(A4994:M4994)</f>
        <v>0</v>
      </c>
      <c r="O4994" t="str">
        <f t="shared" ref="O4994:O5057" si="703">IF(AND(F4994&lt;&gt;"",LEN(F4994)=10,ISNUMBER(--F4994)),"PASS","REVIEW")</f>
        <v>PASS</v>
      </c>
      <c r="P4994" t="str">
        <f t="shared" ref="P4994:P5057" si="704">IF(AND(D4994&lt;&gt;"",OR(LEN(D4994)=10,LEN(D4994)=11),ISNUMBER(--D4994)),"PASS","REVIEW")</f>
        <v>PASS</v>
      </c>
      <c r="Q4994" t="str">
        <f t="shared" ref="Q4994:Q5057" si="705">IF(H4994&lt;&gt;"","PASS","REVIEW")</f>
        <v>PASS</v>
      </c>
      <c r="R4994" t="str">
        <f t="shared" ref="R4994:R5057" si="706">IF(AND(I4994&lt;&gt;"",J4994&lt;&gt;"",K4994&lt;&gt;"",L4994&lt;&gt;"",M4994&lt;&gt;""),"PASS","REVIEW")</f>
        <v>PASS</v>
      </c>
      <c r="S4994" t="str">
        <f t="shared" ref="S4994:S5057" si="707">IF(OR(N4994&gt;0,O4994="REVIEW",P4994="REVIEW",Q4994="REVIEW",R4994="REVIEW"),"REVIEW","PASS")</f>
        <v>PASS</v>
      </c>
      <c r="T4994">
        <f t="shared" ref="T4994:T5057" si="708">MAX(0,100-(N4994*5)-IF(O4994="REVIEW",15,0)-IF(P4994="REVIEW",10,0)-IF(Q4994="REVIEW",10,0)-IF(R4994="REVIEW",20,0))</f>
        <v>100</v>
      </c>
      <c r="U4994" t="str">
        <f t="shared" ref="U4994:U5057" si="709">IF(T4994&gt;=90,"Low",IF(T4994&gt;=70,"Medium","High"))</f>
        <v>Low</v>
      </c>
      <c r="V4994" t="str">
        <f t="shared" ref="V4994:V5057" si="710">IF(N4994&gt;0,"Missing required fields",IF(O4994="REVIEW","Invalid provider NPI",IF(P4994="REVIEW","Invalid NDC",IF(Q4994="REVIEW","Store mapping incomplete",IF(R4994="REVIEW","Entity mapping incomplete","Clean")))))</f>
        <v>Clean</v>
      </c>
    </row>
    <row r="4995" spans="1:22" x14ac:dyDescent="0.3">
      <c r="A4995" t="str">
        <f>Raw_Data!A4995</f>
        <v>26076595</v>
      </c>
      <c r="B4995">
        <f>Raw_Data!B4995</f>
        <v>45660</v>
      </c>
      <c r="C4995" t="str">
        <f>Raw_Data!C4995</f>
        <v>LATANOPROST 0.005% EYE DROP</v>
      </c>
      <c r="D4995" t="str">
        <f>Raw_Data!D4995</f>
        <v>61314054701</v>
      </c>
      <c r="E4995" t="str">
        <f>Raw_Data!E4995</f>
        <v>FORD, JAMES</v>
      </c>
      <c r="F4995" t="str">
        <f>Raw_Data!F4995</f>
        <v>1033117684</v>
      </c>
      <c r="G4995" t="str">
        <f>Raw_Data!H4995</f>
        <v>2</v>
      </c>
      <c r="H4995">
        <f>IFERROR(VLOOKUP(G4995,Store_Map!$A$2:$I$100,3,FALSE),"")</f>
        <v>0</v>
      </c>
      <c r="I4995">
        <f>IFERROR(VLOOKUP(G4995,Store_Map!$A$2:$I$100,4,FALSE),"")</f>
        <v>0</v>
      </c>
      <c r="J4995">
        <f>IFERROR(VLOOKUP(G4995,Store_Map!$A$2:$I$100,5,FALSE),"")</f>
        <v>0</v>
      </c>
      <c r="K4995">
        <f>IFERROR(VLOOKUP(G4995,Store_Map!$A$2:$I$100,6,FALSE),"")</f>
        <v>0</v>
      </c>
      <c r="L4995">
        <f>IFERROR(VLOOKUP(G4995,Store_Map!$A$2:$I$100,7,FALSE),"")</f>
        <v>0</v>
      </c>
      <c r="M4995">
        <f>IFERROR(VLOOKUP(G4995,Store_Map!$A$2:$I$100,8,FALSE),"")</f>
        <v>0</v>
      </c>
      <c r="N4995">
        <f t="shared" si="702"/>
        <v>0</v>
      </c>
      <c r="O4995" t="str">
        <f t="shared" si="703"/>
        <v>PASS</v>
      </c>
      <c r="P4995" t="str">
        <f t="shared" si="704"/>
        <v>PASS</v>
      </c>
      <c r="Q4995" t="str">
        <f t="shared" si="705"/>
        <v>PASS</v>
      </c>
      <c r="R4995" t="str">
        <f t="shared" si="706"/>
        <v>PASS</v>
      </c>
      <c r="S4995" t="str">
        <f t="shared" si="707"/>
        <v>PASS</v>
      </c>
      <c r="T4995">
        <f t="shared" si="708"/>
        <v>100</v>
      </c>
      <c r="U4995" t="str">
        <f t="shared" si="709"/>
        <v>Low</v>
      </c>
      <c r="V4995" t="str">
        <f t="shared" si="710"/>
        <v>Clean</v>
      </c>
    </row>
    <row r="4996" spans="1:22" x14ac:dyDescent="0.3">
      <c r="A4996" t="str">
        <f>Raw_Data!A4996</f>
        <v>26078020</v>
      </c>
      <c r="B4996">
        <f>Raw_Data!B4996</f>
        <v>45660</v>
      </c>
      <c r="C4996" t="str">
        <f>Raw_Data!C4996</f>
        <v>METFORMIN HCL 1,000 MG TABL</v>
      </c>
      <c r="D4996" t="str">
        <f>Raw_Data!D4996</f>
        <v>65862001099</v>
      </c>
      <c r="E4996" t="str">
        <f>Raw_Data!E4996</f>
        <v>PEDERSEN, JENNIFER</v>
      </c>
      <c r="F4996" t="str">
        <f>Raw_Data!F4996</f>
        <v>1073606661</v>
      </c>
      <c r="G4996" t="str">
        <f>Raw_Data!H4996</f>
        <v>2</v>
      </c>
      <c r="H4996">
        <f>IFERROR(VLOOKUP(G4996,Store_Map!$A$2:$I$100,3,FALSE),"")</f>
        <v>0</v>
      </c>
      <c r="I4996">
        <f>IFERROR(VLOOKUP(G4996,Store_Map!$A$2:$I$100,4,FALSE),"")</f>
        <v>0</v>
      </c>
      <c r="J4996">
        <f>IFERROR(VLOOKUP(G4996,Store_Map!$A$2:$I$100,5,FALSE),"")</f>
        <v>0</v>
      </c>
      <c r="K4996">
        <f>IFERROR(VLOOKUP(G4996,Store_Map!$A$2:$I$100,6,FALSE),"")</f>
        <v>0</v>
      </c>
      <c r="L4996">
        <f>IFERROR(VLOOKUP(G4996,Store_Map!$A$2:$I$100,7,FALSE),"")</f>
        <v>0</v>
      </c>
      <c r="M4996">
        <f>IFERROR(VLOOKUP(G4996,Store_Map!$A$2:$I$100,8,FALSE),"")</f>
        <v>0</v>
      </c>
      <c r="N4996">
        <f t="shared" si="702"/>
        <v>0</v>
      </c>
      <c r="O4996" t="str">
        <f t="shared" si="703"/>
        <v>PASS</v>
      </c>
      <c r="P4996" t="str">
        <f t="shared" si="704"/>
        <v>PASS</v>
      </c>
      <c r="Q4996" t="str">
        <f t="shared" si="705"/>
        <v>PASS</v>
      </c>
      <c r="R4996" t="str">
        <f t="shared" si="706"/>
        <v>PASS</v>
      </c>
      <c r="S4996" t="str">
        <f t="shared" si="707"/>
        <v>PASS</v>
      </c>
      <c r="T4996">
        <f t="shared" si="708"/>
        <v>100</v>
      </c>
      <c r="U4996" t="str">
        <f t="shared" si="709"/>
        <v>Low</v>
      </c>
      <c r="V4996" t="str">
        <f t="shared" si="710"/>
        <v>Clean</v>
      </c>
    </row>
    <row r="4997" spans="1:22" x14ac:dyDescent="0.3">
      <c r="A4997" t="str">
        <f>Raw_Data!A4997</f>
        <v>26072929</v>
      </c>
      <c r="B4997">
        <f>Raw_Data!B4997</f>
        <v>45660</v>
      </c>
      <c r="C4997" t="str">
        <f>Raw_Data!C4997</f>
        <v>KETOCONAZOLE 2% SHAMPOO</v>
      </c>
      <c r="D4997" t="str">
        <f>Raw_Data!D4997</f>
        <v>45802046564</v>
      </c>
      <c r="E4997" t="str">
        <f>Raw_Data!E4997</f>
        <v>FORD, JAMES</v>
      </c>
      <c r="F4997" t="str">
        <f>Raw_Data!F4997</f>
        <v>1033117684</v>
      </c>
      <c r="G4997" t="str">
        <f>Raw_Data!H4997</f>
        <v>2</v>
      </c>
      <c r="H4997">
        <f>IFERROR(VLOOKUP(G4997,Store_Map!$A$2:$I$100,3,FALSE),"")</f>
        <v>0</v>
      </c>
      <c r="I4997">
        <f>IFERROR(VLOOKUP(G4997,Store_Map!$A$2:$I$100,4,FALSE),"")</f>
        <v>0</v>
      </c>
      <c r="J4997">
        <f>IFERROR(VLOOKUP(G4997,Store_Map!$A$2:$I$100,5,FALSE),"")</f>
        <v>0</v>
      </c>
      <c r="K4997">
        <f>IFERROR(VLOOKUP(G4997,Store_Map!$A$2:$I$100,6,FALSE),"")</f>
        <v>0</v>
      </c>
      <c r="L4997">
        <f>IFERROR(VLOOKUP(G4997,Store_Map!$A$2:$I$100,7,FALSE),"")</f>
        <v>0</v>
      </c>
      <c r="M4997">
        <f>IFERROR(VLOOKUP(G4997,Store_Map!$A$2:$I$100,8,FALSE),"")</f>
        <v>0</v>
      </c>
      <c r="N4997">
        <f t="shared" si="702"/>
        <v>0</v>
      </c>
      <c r="O4997" t="str">
        <f t="shared" si="703"/>
        <v>PASS</v>
      </c>
      <c r="P4997" t="str">
        <f t="shared" si="704"/>
        <v>PASS</v>
      </c>
      <c r="Q4997" t="str">
        <f t="shared" si="705"/>
        <v>PASS</v>
      </c>
      <c r="R4997" t="str">
        <f t="shared" si="706"/>
        <v>PASS</v>
      </c>
      <c r="S4997" t="str">
        <f t="shared" si="707"/>
        <v>PASS</v>
      </c>
      <c r="T4997">
        <f t="shared" si="708"/>
        <v>100</v>
      </c>
      <c r="U4997" t="str">
        <f t="shared" si="709"/>
        <v>Low</v>
      </c>
      <c r="V4997" t="str">
        <f t="shared" si="710"/>
        <v>Clean</v>
      </c>
    </row>
    <row r="4998" spans="1:22" x14ac:dyDescent="0.3">
      <c r="A4998" t="str">
        <f>Raw_Data!A4998</f>
        <v>26079313</v>
      </c>
      <c r="B4998">
        <f>Raw_Data!B4998</f>
        <v>45660</v>
      </c>
      <c r="C4998" t="str">
        <f>Raw_Data!C4998</f>
        <v>ATORVASTATIN 20 MG TABLET</v>
      </c>
      <c r="D4998" t="str">
        <f>Raw_Data!D4998</f>
        <v>60505257908</v>
      </c>
      <c r="E4998" t="str">
        <f>Raw_Data!E4998</f>
        <v>FORD, JAMES</v>
      </c>
      <c r="F4998" t="str">
        <f>Raw_Data!F4998</f>
        <v>1033117684</v>
      </c>
      <c r="G4998" t="str">
        <f>Raw_Data!H4998</f>
        <v>2</v>
      </c>
      <c r="H4998">
        <f>IFERROR(VLOOKUP(G4998,Store_Map!$A$2:$I$100,3,FALSE),"")</f>
        <v>0</v>
      </c>
      <c r="I4998">
        <f>IFERROR(VLOOKUP(G4998,Store_Map!$A$2:$I$100,4,FALSE),"")</f>
        <v>0</v>
      </c>
      <c r="J4998">
        <f>IFERROR(VLOOKUP(G4998,Store_Map!$A$2:$I$100,5,FALSE),"")</f>
        <v>0</v>
      </c>
      <c r="K4998">
        <f>IFERROR(VLOOKUP(G4998,Store_Map!$A$2:$I$100,6,FALSE),"")</f>
        <v>0</v>
      </c>
      <c r="L4998">
        <f>IFERROR(VLOOKUP(G4998,Store_Map!$A$2:$I$100,7,FALSE),"")</f>
        <v>0</v>
      </c>
      <c r="M4998">
        <f>IFERROR(VLOOKUP(G4998,Store_Map!$A$2:$I$100,8,FALSE),"")</f>
        <v>0</v>
      </c>
      <c r="N4998">
        <f t="shared" si="702"/>
        <v>0</v>
      </c>
      <c r="O4998" t="str">
        <f t="shared" si="703"/>
        <v>PASS</v>
      </c>
      <c r="P4998" t="str">
        <f t="shared" si="704"/>
        <v>PASS</v>
      </c>
      <c r="Q4998" t="str">
        <f t="shared" si="705"/>
        <v>PASS</v>
      </c>
      <c r="R4998" t="str">
        <f t="shared" si="706"/>
        <v>PASS</v>
      </c>
      <c r="S4998" t="str">
        <f t="shared" si="707"/>
        <v>PASS</v>
      </c>
      <c r="T4998">
        <f t="shared" si="708"/>
        <v>100</v>
      </c>
      <c r="U4998" t="str">
        <f t="shared" si="709"/>
        <v>Low</v>
      </c>
      <c r="V4998" t="str">
        <f t="shared" si="710"/>
        <v>Clean</v>
      </c>
    </row>
    <row r="4999" spans="1:22" x14ac:dyDescent="0.3">
      <c r="A4999" t="str">
        <f>Raw_Data!A4999</f>
        <v>26083086</v>
      </c>
      <c r="B4999">
        <f>Raw_Data!B4999</f>
        <v>45660</v>
      </c>
      <c r="C4999" t="str">
        <f>Raw_Data!C4999</f>
        <v>SERTRALINE HCL 50 MG TABLET</v>
      </c>
      <c r="D4999" t="str">
        <f>Raw_Data!D4999</f>
        <v>65862001230</v>
      </c>
      <c r="E4999" t="str">
        <f>Raw_Data!E4999</f>
        <v>FORD, JAMES</v>
      </c>
      <c r="F4999" t="str">
        <f>Raw_Data!F4999</f>
        <v>1033117684</v>
      </c>
      <c r="G4999" t="str">
        <f>Raw_Data!H4999</f>
        <v>2</v>
      </c>
      <c r="H4999">
        <f>IFERROR(VLOOKUP(G4999,Store_Map!$A$2:$I$100,3,FALSE),"")</f>
        <v>0</v>
      </c>
      <c r="I4999">
        <f>IFERROR(VLOOKUP(G4999,Store_Map!$A$2:$I$100,4,FALSE),"")</f>
        <v>0</v>
      </c>
      <c r="J4999">
        <f>IFERROR(VLOOKUP(G4999,Store_Map!$A$2:$I$100,5,FALSE),"")</f>
        <v>0</v>
      </c>
      <c r="K4999">
        <f>IFERROR(VLOOKUP(G4999,Store_Map!$A$2:$I$100,6,FALSE),"")</f>
        <v>0</v>
      </c>
      <c r="L4999">
        <f>IFERROR(VLOOKUP(G4999,Store_Map!$A$2:$I$100,7,FALSE),"")</f>
        <v>0</v>
      </c>
      <c r="M4999">
        <f>IFERROR(VLOOKUP(G4999,Store_Map!$A$2:$I$100,8,FALSE),"")</f>
        <v>0</v>
      </c>
      <c r="N4999">
        <f t="shared" si="702"/>
        <v>0</v>
      </c>
      <c r="O4999" t="str">
        <f t="shared" si="703"/>
        <v>PASS</v>
      </c>
      <c r="P4999" t="str">
        <f t="shared" si="704"/>
        <v>PASS</v>
      </c>
      <c r="Q4999" t="str">
        <f t="shared" si="705"/>
        <v>PASS</v>
      </c>
      <c r="R4999" t="str">
        <f t="shared" si="706"/>
        <v>PASS</v>
      </c>
      <c r="S4999" t="str">
        <f t="shared" si="707"/>
        <v>PASS</v>
      </c>
      <c r="T4999">
        <f t="shared" si="708"/>
        <v>100</v>
      </c>
      <c r="U4999" t="str">
        <f t="shared" si="709"/>
        <v>Low</v>
      </c>
      <c r="V4999" t="str">
        <f t="shared" si="710"/>
        <v>Clean</v>
      </c>
    </row>
    <row r="5000" spans="1:22" x14ac:dyDescent="0.3">
      <c r="A5000" t="str">
        <f>Raw_Data!A5000</f>
        <v>26075185</v>
      </c>
      <c r="B5000">
        <f>Raw_Data!B5000</f>
        <v>45660</v>
      </c>
      <c r="C5000" t="str">
        <f>Raw_Data!C5000</f>
        <v>VENTOLIN HFA 90 MCG INHALER</v>
      </c>
      <c r="D5000" t="str">
        <f>Raw_Data!D5000</f>
        <v>173068220</v>
      </c>
      <c r="E5000" t="str">
        <f>Raw_Data!E5000</f>
        <v>FORD, JAMES</v>
      </c>
      <c r="F5000" t="str">
        <f>Raw_Data!F5000</f>
        <v>1033117684</v>
      </c>
      <c r="G5000" t="str">
        <f>Raw_Data!H5000</f>
        <v>2</v>
      </c>
      <c r="H5000">
        <f>IFERROR(VLOOKUP(G5000,Store_Map!$A$2:$I$100,3,FALSE),"")</f>
        <v>0</v>
      </c>
      <c r="I5000">
        <f>IFERROR(VLOOKUP(G5000,Store_Map!$A$2:$I$100,4,FALSE),"")</f>
        <v>0</v>
      </c>
      <c r="J5000">
        <f>IFERROR(VLOOKUP(G5000,Store_Map!$A$2:$I$100,5,FALSE),"")</f>
        <v>0</v>
      </c>
      <c r="K5000">
        <f>IFERROR(VLOOKUP(G5000,Store_Map!$A$2:$I$100,6,FALSE),"")</f>
        <v>0</v>
      </c>
      <c r="L5000">
        <f>IFERROR(VLOOKUP(G5000,Store_Map!$A$2:$I$100,7,FALSE),"")</f>
        <v>0</v>
      </c>
      <c r="M5000">
        <f>IFERROR(VLOOKUP(G5000,Store_Map!$A$2:$I$100,8,FALSE),"")</f>
        <v>0</v>
      </c>
      <c r="N5000">
        <f t="shared" si="702"/>
        <v>0</v>
      </c>
      <c r="O5000" t="str">
        <f t="shared" si="703"/>
        <v>PASS</v>
      </c>
      <c r="P5000" t="str">
        <f t="shared" si="704"/>
        <v>REVIEW</v>
      </c>
      <c r="Q5000" t="str">
        <f t="shared" si="705"/>
        <v>PASS</v>
      </c>
      <c r="R5000" t="str">
        <f t="shared" si="706"/>
        <v>PASS</v>
      </c>
      <c r="S5000" t="str">
        <f t="shared" si="707"/>
        <v>REVIEW</v>
      </c>
      <c r="T5000">
        <f t="shared" si="708"/>
        <v>90</v>
      </c>
      <c r="U5000" t="str">
        <f t="shared" si="709"/>
        <v>Low</v>
      </c>
      <c r="V5000" t="str">
        <f t="shared" si="710"/>
        <v>Invalid NDC</v>
      </c>
    </row>
    <row r="5001" spans="1:22" x14ac:dyDescent="0.3">
      <c r="A5001" t="str">
        <f>Raw_Data!A5001</f>
        <v>26072928</v>
      </c>
      <c r="B5001">
        <f>Raw_Data!B5001</f>
        <v>45660</v>
      </c>
      <c r="C5001" t="str">
        <f>Raw_Data!C5001</f>
        <v>KETOCONAZOLE 2% CREAM</v>
      </c>
      <c r="D5001" t="str">
        <f>Raw_Data!D5001</f>
        <v>21922002505</v>
      </c>
      <c r="E5001" t="str">
        <f>Raw_Data!E5001</f>
        <v>FORD, JAMES</v>
      </c>
      <c r="F5001" t="str">
        <f>Raw_Data!F5001</f>
        <v>1033117684</v>
      </c>
      <c r="G5001" t="str">
        <f>Raw_Data!H5001</f>
        <v>2</v>
      </c>
      <c r="H5001">
        <f>IFERROR(VLOOKUP(G5001,Store_Map!$A$2:$I$100,3,FALSE),"")</f>
        <v>0</v>
      </c>
      <c r="I5001">
        <f>IFERROR(VLOOKUP(G5001,Store_Map!$A$2:$I$100,4,FALSE),"")</f>
        <v>0</v>
      </c>
      <c r="J5001">
        <f>IFERROR(VLOOKUP(G5001,Store_Map!$A$2:$I$100,5,FALSE),"")</f>
        <v>0</v>
      </c>
      <c r="K5001">
        <f>IFERROR(VLOOKUP(G5001,Store_Map!$A$2:$I$100,6,FALSE),"")</f>
        <v>0</v>
      </c>
      <c r="L5001">
        <f>IFERROR(VLOOKUP(G5001,Store_Map!$A$2:$I$100,7,FALSE),"")</f>
        <v>0</v>
      </c>
      <c r="M5001">
        <f>IFERROR(VLOOKUP(G5001,Store_Map!$A$2:$I$100,8,FALSE),"")</f>
        <v>0</v>
      </c>
      <c r="N5001">
        <f t="shared" si="702"/>
        <v>0</v>
      </c>
      <c r="O5001" t="str">
        <f t="shared" si="703"/>
        <v>PASS</v>
      </c>
      <c r="P5001" t="str">
        <f t="shared" si="704"/>
        <v>PASS</v>
      </c>
      <c r="Q5001" t="str">
        <f t="shared" si="705"/>
        <v>PASS</v>
      </c>
      <c r="R5001" t="str">
        <f t="shared" si="706"/>
        <v>PASS</v>
      </c>
      <c r="S5001" t="str">
        <f t="shared" si="707"/>
        <v>PASS</v>
      </c>
      <c r="T5001">
        <f t="shared" si="708"/>
        <v>100</v>
      </c>
      <c r="U5001" t="str">
        <f t="shared" si="709"/>
        <v>Low</v>
      </c>
      <c r="V5001" t="str">
        <f t="shared" si="710"/>
        <v>Clean</v>
      </c>
    </row>
    <row r="5002" spans="1:22" x14ac:dyDescent="0.3">
      <c r="A5002" t="str">
        <f>Raw_Data!A5002</f>
        <v>26072952</v>
      </c>
      <c r="B5002">
        <f>Raw_Data!B5002</f>
        <v>45660</v>
      </c>
      <c r="C5002" t="str">
        <f>Raw_Data!C5002</f>
        <v>AMLODIPINE BESYLATE 5 MG TA</v>
      </c>
      <c r="D5002" t="str">
        <f>Raw_Data!D5002</f>
        <v>69097012715</v>
      </c>
      <c r="E5002" t="str">
        <f>Raw_Data!E5002</f>
        <v>FORD, JAMES</v>
      </c>
      <c r="F5002" t="str">
        <f>Raw_Data!F5002</f>
        <v>1033117684</v>
      </c>
      <c r="G5002" t="str">
        <f>Raw_Data!H5002</f>
        <v>2</v>
      </c>
      <c r="H5002">
        <f>IFERROR(VLOOKUP(G5002,Store_Map!$A$2:$I$100,3,FALSE),"")</f>
        <v>0</v>
      </c>
      <c r="I5002">
        <f>IFERROR(VLOOKUP(G5002,Store_Map!$A$2:$I$100,4,FALSE),"")</f>
        <v>0</v>
      </c>
      <c r="J5002">
        <f>IFERROR(VLOOKUP(G5002,Store_Map!$A$2:$I$100,5,FALSE),"")</f>
        <v>0</v>
      </c>
      <c r="K5002">
        <f>IFERROR(VLOOKUP(G5002,Store_Map!$A$2:$I$100,6,FALSE),"")</f>
        <v>0</v>
      </c>
      <c r="L5002">
        <f>IFERROR(VLOOKUP(G5002,Store_Map!$A$2:$I$100,7,FALSE),"")</f>
        <v>0</v>
      </c>
      <c r="M5002">
        <f>IFERROR(VLOOKUP(G5002,Store_Map!$A$2:$I$100,8,FALSE),"")</f>
        <v>0</v>
      </c>
      <c r="N5002">
        <f t="shared" si="702"/>
        <v>0</v>
      </c>
      <c r="O5002" t="str">
        <f t="shared" si="703"/>
        <v>PASS</v>
      </c>
      <c r="P5002" t="str">
        <f t="shared" si="704"/>
        <v>PASS</v>
      </c>
      <c r="Q5002" t="str">
        <f t="shared" si="705"/>
        <v>PASS</v>
      </c>
      <c r="R5002" t="str">
        <f t="shared" si="706"/>
        <v>PASS</v>
      </c>
      <c r="S5002" t="str">
        <f t="shared" si="707"/>
        <v>PASS</v>
      </c>
      <c r="T5002">
        <f t="shared" si="708"/>
        <v>100</v>
      </c>
      <c r="U5002" t="str">
        <f t="shared" si="709"/>
        <v>Low</v>
      </c>
      <c r="V5002" t="str">
        <f t="shared" si="710"/>
        <v>Clean</v>
      </c>
    </row>
    <row r="5003" spans="1:22" x14ac:dyDescent="0.3">
      <c r="A5003" t="str">
        <f>Raw_Data!A5003</f>
        <v>26073984</v>
      </c>
      <c r="B5003">
        <f>Raw_Data!B5003</f>
        <v>45660</v>
      </c>
      <c r="C5003" t="str">
        <f>Raw_Data!C5003</f>
        <v>SILDENAFIL 100 MG TABLET</v>
      </c>
      <c r="D5003" t="str">
        <f>Raw_Data!D5003</f>
        <v>60219175303</v>
      </c>
      <c r="E5003" t="str">
        <f>Raw_Data!E5003</f>
        <v>BYNE, EDMUND</v>
      </c>
      <c r="F5003" t="str">
        <f>Raw_Data!F5003</f>
        <v>1033186648</v>
      </c>
      <c r="G5003" t="str">
        <f>Raw_Data!H5003</f>
        <v>2</v>
      </c>
      <c r="H5003">
        <f>IFERROR(VLOOKUP(G5003,Store_Map!$A$2:$I$100,3,FALSE),"")</f>
        <v>0</v>
      </c>
      <c r="I5003">
        <f>IFERROR(VLOOKUP(G5003,Store_Map!$A$2:$I$100,4,FALSE),"")</f>
        <v>0</v>
      </c>
      <c r="J5003">
        <f>IFERROR(VLOOKUP(G5003,Store_Map!$A$2:$I$100,5,FALSE),"")</f>
        <v>0</v>
      </c>
      <c r="K5003">
        <f>IFERROR(VLOOKUP(G5003,Store_Map!$A$2:$I$100,6,FALSE),"")</f>
        <v>0</v>
      </c>
      <c r="L5003">
        <f>IFERROR(VLOOKUP(G5003,Store_Map!$A$2:$I$100,7,FALSE),"")</f>
        <v>0</v>
      </c>
      <c r="M5003">
        <f>IFERROR(VLOOKUP(G5003,Store_Map!$A$2:$I$100,8,FALSE),"")</f>
        <v>0</v>
      </c>
      <c r="N5003">
        <f t="shared" si="702"/>
        <v>0</v>
      </c>
      <c r="O5003" t="str">
        <f t="shared" si="703"/>
        <v>PASS</v>
      </c>
      <c r="P5003" t="str">
        <f t="shared" si="704"/>
        <v>PASS</v>
      </c>
      <c r="Q5003" t="str">
        <f t="shared" si="705"/>
        <v>PASS</v>
      </c>
      <c r="R5003" t="str">
        <f t="shared" si="706"/>
        <v>PASS</v>
      </c>
      <c r="S5003" t="str">
        <f t="shared" si="707"/>
        <v>PASS</v>
      </c>
      <c r="T5003">
        <f t="shared" si="708"/>
        <v>100</v>
      </c>
      <c r="U5003" t="str">
        <f t="shared" si="709"/>
        <v>Low</v>
      </c>
      <c r="V5003" t="str">
        <f t="shared" si="710"/>
        <v>Clean</v>
      </c>
    </row>
    <row r="5004" spans="1:22" x14ac:dyDescent="0.3">
      <c r="A5004" t="str">
        <f>Raw_Data!A5004</f>
        <v>26084498</v>
      </c>
      <c r="B5004">
        <f>Raw_Data!B5004</f>
        <v>45660</v>
      </c>
      <c r="C5004" t="str">
        <f>Raw_Data!C5004</f>
        <v>SYMBICORT 160-4.5 MCG INHAL</v>
      </c>
      <c r="D5004" t="str">
        <f>Raw_Data!D5004</f>
        <v>186037020</v>
      </c>
      <c r="E5004" t="str">
        <f>Raw_Data!E5004</f>
        <v>KILGORE, RICHARD</v>
      </c>
      <c r="F5004" t="str">
        <f>Raw_Data!F5004</f>
        <v>1760812010</v>
      </c>
      <c r="G5004" t="str">
        <f>Raw_Data!H5004</f>
        <v>2</v>
      </c>
      <c r="H5004">
        <f>IFERROR(VLOOKUP(G5004,Store_Map!$A$2:$I$100,3,FALSE),"")</f>
        <v>0</v>
      </c>
      <c r="I5004">
        <f>IFERROR(VLOOKUP(G5004,Store_Map!$A$2:$I$100,4,FALSE),"")</f>
        <v>0</v>
      </c>
      <c r="J5004">
        <f>IFERROR(VLOOKUP(G5004,Store_Map!$A$2:$I$100,5,FALSE),"")</f>
        <v>0</v>
      </c>
      <c r="K5004">
        <f>IFERROR(VLOOKUP(G5004,Store_Map!$A$2:$I$100,6,FALSE),"")</f>
        <v>0</v>
      </c>
      <c r="L5004">
        <f>IFERROR(VLOOKUP(G5004,Store_Map!$A$2:$I$100,7,FALSE),"")</f>
        <v>0</v>
      </c>
      <c r="M5004">
        <f>IFERROR(VLOOKUP(G5004,Store_Map!$A$2:$I$100,8,FALSE),"")</f>
        <v>0</v>
      </c>
      <c r="N5004">
        <f t="shared" si="702"/>
        <v>0</v>
      </c>
      <c r="O5004" t="str">
        <f t="shared" si="703"/>
        <v>PASS</v>
      </c>
      <c r="P5004" t="str">
        <f t="shared" si="704"/>
        <v>REVIEW</v>
      </c>
      <c r="Q5004" t="str">
        <f t="shared" si="705"/>
        <v>PASS</v>
      </c>
      <c r="R5004" t="str">
        <f t="shared" si="706"/>
        <v>PASS</v>
      </c>
      <c r="S5004" t="str">
        <f t="shared" si="707"/>
        <v>REVIEW</v>
      </c>
      <c r="T5004">
        <f t="shared" si="708"/>
        <v>90</v>
      </c>
      <c r="U5004" t="str">
        <f t="shared" si="709"/>
        <v>Low</v>
      </c>
      <c r="V5004" t="str">
        <f t="shared" si="710"/>
        <v>Invalid NDC</v>
      </c>
    </row>
    <row r="5005" spans="1:22" x14ac:dyDescent="0.3">
      <c r="A5005" t="str">
        <f>Raw_Data!A5005</f>
        <v>26084499</v>
      </c>
      <c r="B5005">
        <f>Raw_Data!B5005</f>
        <v>45660</v>
      </c>
      <c r="C5005" t="str">
        <f>Raw_Data!C5005</f>
        <v>ALBUTEROL HFA 90 MCG INHALE</v>
      </c>
      <c r="D5005" t="str">
        <f>Raw_Data!D5005</f>
        <v>68180096301</v>
      </c>
      <c r="E5005" t="str">
        <f>Raw_Data!E5005</f>
        <v>KILGORE, RICHARD</v>
      </c>
      <c r="F5005" t="str">
        <f>Raw_Data!F5005</f>
        <v>1760812010</v>
      </c>
      <c r="G5005" t="str">
        <f>Raw_Data!H5005</f>
        <v>2</v>
      </c>
      <c r="H5005">
        <f>IFERROR(VLOOKUP(G5005,Store_Map!$A$2:$I$100,3,FALSE),"")</f>
        <v>0</v>
      </c>
      <c r="I5005">
        <f>IFERROR(VLOOKUP(G5005,Store_Map!$A$2:$I$100,4,FALSE),"")</f>
        <v>0</v>
      </c>
      <c r="J5005">
        <f>IFERROR(VLOOKUP(G5005,Store_Map!$A$2:$I$100,5,FALSE),"")</f>
        <v>0</v>
      </c>
      <c r="K5005">
        <f>IFERROR(VLOOKUP(G5005,Store_Map!$A$2:$I$100,6,FALSE),"")</f>
        <v>0</v>
      </c>
      <c r="L5005">
        <f>IFERROR(VLOOKUP(G5005,Store_Map!$A$2:$I$100,7,FALSE),"")</f>
        <v>0</v>
      </c>
      <c r="M5005">
        <f>IFERROR(VLOOKUP(G5005,Store_Map!$A$2:$I$100,8,FALSE),"")</f>
        <v>0</v>
      </c>
      <c r="N5005">
        <f t="shared" si="702"/>
        <v>0</v>
      </c>
      <c r="O5005" t="str">
        <f t="shared" si="703"/>
        <v>PASS</v>
      </c>
      <c r="P5005" t="str">
        <f t="shared" si="704"/>
        <v>PASS</v>
      </c>
      <c r="Q5005" t="str">
        <f t="shared" si="705"/>
        <v>PASS</v>
      </c>
      <c r="R5005" t="str">
        <f t="shared" si="706"/>
        <v>PASS</v>
      </c>
      <c r="S5005" t="str">
        <f t="shared" si="707"/>
        <v>PASS</v>
      </c>
      <c r="T5005">
        <f t="shared" si="708"/>
        <v>100</v>
      </c>
      <c r="U5005" t="str">
        <f t="shared" si="709"/>
        <v>Low</v>
      </c>
      <c r="V5005" t="str">
        <f t="shared" si="710"/>
        <v>Clean</v>
      </c>
    </row>
    <row r="5006" spans="1:22" x14ac:dyDescent="0.3">
      <c r="A5006" t="str">
        <f>Raw_Data!A5006</f>
        <v>26084501</v>
      </c>
      <c r="B5006">
        <f>Raw_Data!B5006</f>
        <v>45660</v>
      </c>
      <c r="C5006" t="str">
        <f>Raw_Data!C5006</f>
        <v>MONTELUKAST SOD 10 MG TABLE</v>
      </c>
      <c r="D5006" t="str">
        <f>Raw_Data!D5006</f>
        <v>31722072610</v>
      </c>
      <c r="E5006" t="str">
        <f>Raw_Data!E5006</f>
        <v>KILGORE, RICHARD</v>
      </c>
      <c r="F5006" t="str">
        <f>Raw_Data!F5006</f>
        <v>1760812010</v>
      </c>
      <c r="G5006" t="str">
        <f>Raw_Data!H5006</f>
        <v>2</v>
      </c>
      <c r="H5006">
        <f>IFERROR(VLOOKUP(G5006,Store_Map!$A$2:$I$100,3,FALSE),"")</f>
        <v>0</v>
      </c>
      <c r="I5006">
        <f>IFERROR(VLOOKUP(G5006,Store_Map!$A$2:$I$100,4,FALSE),"")</f>
        <v>0</v>
      </c>
      <c r="J5006">
        <f>IFERROR(VLOOKUP(G5006,Store_Map!$A$2:$I$100,5,FALSE),"")</f>
        <v>0</v>
      </c>
      <c r="K5006">
        <f>IFERROR(VLOOKUP(G5006,Store_Map!$A$2:$I$100,6,FALSE),"")</f>
        <v>0</v>
      </c>
      <c r="L5006">
        <f>IFERROR(VLOOKUP(G5006,Store_Map!$A$2:$I$100,7,FALSE),"")</f>
        <v>0</v>
      </c>
      <c r="M5006">
        <f>IFERROR(VLOOKUP(G5006,Store_Map!$A$2:$I$100,8,FALSE),"")</f>
        <v>0</v>
      </c>
      <c r="N5006">
        <f t="shared" si="702"/>
        <v>0</v>
      </c>
      <c r="O5006" t="str">
        <f t="shared" si="703"/>
        <v>PASS</v>
      </c>
      <c r="P5006" t="str">
        <f t="shared" si="704"/>
        <v>PASS</v>
      </c>
      <c r="Q5006" t="str">
        <f t="shared" si="705"/>
        <v>PASS</v>
      </c>
      <c r="R5006" t="str">
        <f t="shared" si="706"/>
        <v>PASS</v>
      </c>
      <c r="S5006" t="str">
        <f t="shared" si="707"/>
        <v>PASS</v>
      </c>
      <c r="T5006">
        <f t="shared" si="708"/>
        <v>100</v>
      </c>
      <c r="U5006" t="str">
        <f t="shared" si="709"/>
        <v>Low</v>
      </c>
      <c r="V5006" t="str">
        <f t="shared" si="710"/>
        <v>Clean</v>
      </c>
    </row>
    <row r="5007" spans="1:22" x14ac:dyDescent="0.3">
      <c r="A5007" t="str">
        <f>Raw_Data!A5007</f>
        <v>26084502</v>
      </c>
      <c r="B5007">
        <f>Raw_Data!B5007</f>
        <v>45660</v>
      </c>
      <c r="C5007" t="str">
        <f>Raw_Data!C5007</f>
        <v>VALACYCLOVIR HCL 500 MG TAB</v>
      </c>
      <c r="D5007" t="str">
        <f>Raw_Data!D5007</f>
        <v>57237004290</v>
      </c>
      <c r="E5007" t="str">
        <f>Raw_Data!E5007</f>
        <v>KILGORE, RICHARD</v>
      </c>
      <c r="F5007" t="str">
        <f>Raw_Data!F5007</f>
        <v>1760812010</v>
      </c>
      <c r="G5007" t="str">
        <f>Raw_Data!H5007</f>
        <v>2</v>
      </c>
      <c r="H5007">
        <f>IFERROR(VLOOKUP(G5007,Store_Map!$A$2:$I$100,3,FALSE),"")</f>
        <v>0</v>
      </c>
      <c r="I5007">
        <f>IFERROR(VLOOKUP(G5007,Store_Map!$A$2:$I$100,4,FALSE),"")</f>
        <v>0</v>
      </c>
      <c r="J5007">
        <f>IFERROR(VLOOKUP(G5007,Store_Map!$A$2:$I$100,5,FALSE),"")</f>
        <v>0</v>
      </c>
      <c r="K5007">
        <f>IFERROR(VLOOKUP(G5007,Store_Map!$A$2:$I$100,6,FALSE),"")</f>
        <v>0</v>
      </c>
      <c r="L5007">
        <f>IFERROR(VLOOKUP(G5007,Store_Map!$A$2:$I$100,7,FALSE),"")</f>
        <v>0</v>
      </c>
      <c r="M5007">
        <f>IFERROR(VLOOKUP(G5007,Store_Map!$A$2:$I$100,8,FALSE),"")</f>
        <v>0</v>
      </c>
      <c r="N5007">
        <f t="shared" si="702"/>
        <v>0</v>
      </c>
      <c r="O5007" t="str">
        <f t="shared" si="703"/>
        <v>PASS</v>
      </c>
      <c r="P5007" t="str">
        <f t="shared" si="704"/>
        <v>PASS</v>
      </c>
      <c r="Q5007" t="str">
        <f t="shared" si="705"/>
        <v>PASS</v>
      </c>
      <c r="R5007" t="str">
        <f t="shared" si="706"/>
        <v>PASS</v>
      </c>
      <c r="S5007" t="str">
        <f t="shared" si="707"/>
        <v>PASS</v>
      </c>
      <c r="T5007">
        <f t="shared" si="708"/>
        <v>100</v>
      </c>
      <c r="U5007" t="str">
        <f t="shared" si="709"/>
        <v>Low</v>
      </c>
      <c r="V5007" t="str">
        <f t="shared" si="710"/>
        <v>Clean</v>
      </c>
    </row>
    <row r="5008" spans="1:22" x14ac:dyDescent="0.3">
      <c r="A5008" t="str">
        <f>Raw_Data!A5008</f>
        <v>26072304</v>
      </c>
      <c r="B5008">
        <f>Raw_Data!B5008</f>
        <v>45660</v>
      </c>
      <c r="C5008" t="str">
        <f>Raw_Data!C5008</f>
        <v>POTASSIUM CL ER 10 MEQ TABL</v>
      </c>
      <c r="D5008" t="str">
        <f>Raw_Data!D5008</f>
        <v>832532310</v>
      </c>
      <c r="E5008" t="str">
        <f>Raw_Data!E5008</f>
        <v>FORD, JAMES</v>
      </c>
      <c r="F5008" t="str">
        <f>Raw_Data!F5008</f>
        <v>1033117684</v>
      </c>
      <c r="G5008" t="str">
        <f>Raw_Data!H5008</f>
        <v>2</v>
      </c>
      <c r="H5008">
        <f>IFERROR(VLOOKUP(G5008,Store_Map!$A$2:$I$100,3,FALSE),"")</f>
        <v>0</v>
      </c>
      <c r="I5008">
        <f>IFERROR(VLOOKUP(G5008,Store_Map!$A$2:$I$100,4,FALSE),"")</f>
        <v>0</v>
      </c>
      <c r="J5008">
        <f>IFERROR(VLOOKUP(G5008,Store_Map!$A$2:$I$100,5,FALSE),"")</f>
        <v>0</v>
      </c>
      <c r="K5008">
        <f>IFERROR(VLOOKUP(G5008,Store_Map!$A$2:$I$100,6,FALSE),"")</f>
        <v>0</v>
      </c>
      <c r="L5008">
        <f>IFERROR(VLOOKUP(G5008,Store_Map!$A$2:$I$100,7,FALSE),"")</f>
        <v>0</v>
      </c>
      <c r="M5008">
        <f>IFERROR(VLOOKUP(G5008,Store_Map!$A$2:$I$100,8,FALSE),"")</f>
        <v>0</v>
      </c>
      <c r="N5008">
        <f t="shared" si="702"/>
        <v>0</v>
      </c>
      <c r="O5008" t="str">
        <f t="shared" si="703"/>
        <v>PASS</v>
      </c>
      <c r="P5008" t="str">
        <f t="shared" si="704"/>
        <v>REVIEW</v>
      </c>
      <c r="Q5008" t="str">
        <f t="shared" si="705"/>
        <v>PASS</v>
      </c>
      <c r="R5008" t="str">
        <f t="shared" si="706"/>
        <v>PASS</v>
      </c>
      <c r="S5008" t="str">
        <f t="shared" si="707"/>
        <v>REVIEW</v>
      </c>
      <c r="T5008">
        <f t="shared" si="708"/>
        <v>90</v>
      </c>
      <c r="U5008" t="str">
        <f t="shared" si="709"/>
        <v>Low</v>
      </c>
      <c r="V5008" t="str">
        <f t="shared" si="710"/>
        <v>Invalid NDC</v>
      </c>
    </row>
    <row r="5009" spans="1:22" x14ac:dyDescent="0.3">
      <c r="A5009" t="str">
        <f>Raw_Data!A5009</f>
        <v>26082810</v>
      </c>
      <c r="B5009">
        <f>Raw_Data!B5009</f>
        <v>45660</v>
      </c>
      <c r="C5009" t="str">
        <f>Raw_Data!C5009</f>
        <v>MOUNJARO 2.5 MG/0.5 ML PEN</v>
      </c>
      <c r="D5009" t="str">
        <f>Raw_Data!D5009</f>
        <v>2150680</v>
      </c>
      <c r="E5009" t="str">
        <f>Raw_Data!E5009</f>
        <v>FORD, JAMES</v>
      </c>
      <c r="F5009" t="str">
        <f>Raw_Data!F5009</f>
        <v>1033117684</v>
      </c>
      <c r="G5009" t="str">
        <f>Raw_Data!H5009</f>
        <v>2</v>
      </c>
      <c r="H5009">
        <f>IFERROR(VLOOKUP(G5009,Store_Map!$A$2:$I$100,3,FALSE),"")</f>
        <v>0</v>
      </c>
      <c r="I5009">
        <f>IFERROR(VLOOKUP(G5009,Store_Map!$A$2:$I$100,4,FALSE),"")</f>
        <v>0</v>
      </c>
      <c r="J5009">
        <f>IFERROR(VLOOKUP(G5009,Store_Map!$A$2:$I$100,5,FALSE),"")</f>
        <v>0</v>
      </c>
      <c r="K5009">
        <f>IFERROR(VLOOKUP(G5009,Store_Map!$A$2:$I$100,6,FALSE),"")</f>
        <v>0</v>
      </c>
      <c r="L5009">
        <f>IFERROR(VLOOKUP(G5009,Store_Map!$A$2:$I$100,7,FALSE),"")</f>
        <v>0</v>
      </c>
      <c r="M5009">
        <f>IFERROR(VLOOKUP(G5009,Store_Map!$A$2:$I$100,8,FALSE),"")</f>
        <v>0</v>
      </c>
      <c r="N5009">
        <f t="shared" si="702"/>
        <v>0</v>
      </c>
      <c r="O5009" t="str">
        <f t="shared" si="703"/>
        <v>PASS</v>
      </c>
      <c r="P5009" t="str">
        <f t="shared" si="704"/>
        <v>REVIEW</v>
      </c>
      <c r="Q5009" t="str">
        <f t="shared" si="705"/>
        <v>PASS</v>
      </c>
      <c r="R5009" t="str">
        <f t="shared" si="706"/>
        <v>PASS</v>
      </c>
      <c r="S5009" t="str">
        <f t="shared" si="707"/>
        <v>REVIEW</v>
      </c>
      <c r="T5009">
        <f t="shared" si="708"/>
        <v>90</v>
      </c>
      <c r="U5009" t="str">
        <f t="shared" si="709"/>
        <v>Low</v>
      </c>
      <c r="V5009" t="str">
        <f t="shared" si="710"/>
        <v>Invalid NDC</v>
      </c>
    </row>
    <row r="5010" spans="1:22" x14ac:dyDescent="0.3">
      <c r="A5010" t="str">
        <f>Raw_Data!A5010</f>
        <v>26075963</v>
      </c>
      <c r="B5010">
        <f>Raw_Data!B5010</f>
        <v>45660</v>
      </c>
      <c r="C5010" t="str">
        <f>Raw_Data!C5010</f>
        <v>SERTRALINE HCL 50 MG TABLET</v>
      </c>
      <c r="D5010" t="str">
        <f>Raw_Data!D5010</f>
        <v>65862001230</v>
      </c>
      <c r="E5010" t="str">
        <f>Raw_Data!E5010</f>
        <v>FORD, JAMES</v>
      </c>
      <c r="F5010" t="str">
        <f>Raw_Data!F5010</f>
        <v>1033117684</v>
      </c>
      <c r="G5010" t="str">
        <f>Raw_Data!H5010</f>
        <v>2</v>
      </c>
      <c r="H5010">
        <f>IFERROR(VLOOKUP(G5010,Store_Map!$A$2:$I$100,3,FALSE),"")</f>
        <v>0</v>
      </c>
      <c r="I5010">
        <f>IFERROR(VLOOKUP(G5010,Store_Map!$A$2:$I$100,4,FALSE),"")</f>
        <v>0</v>
      </c>
      <c r="J5010">
        <f>IFERROR(VLOOKUP(G5010,Store_Map!$A$2:$I$100,5,FALSE),"")</f>
        <v>0</v>
      </c>
      <c r="K5010">
        <f>IFERROR(VLOOKUP(G5010,Store_Map!$A$2:$I$100,6,FALSE),"")</f>
        <v>0</v>
      </c>
      <c r="L5010">
        <f>IFERROR(VLOOKUP(G5010,Store_Map!$A$2:$I$100,7,FALSE),"")</f>
        <v>0</v>
      </c>
      <c r="M5010">
        <f>IFERROR(VLOOKUP(G5010,Store_Map!$A$2:$I$100,8,FALSE),"")</f>
        <v>0</v>
      </c>
      <c r="N5010">
        <f t="shared" si="702"/>
        <v>0</v>
      </c>
      <c r="O5010" t="str">
        <f t="shared" si="703"/>
        <v>PASS</v>
      </c>
      <c r="P5010" t="str">
        <f t="shared" si="704"/>
        <v>PASS</v>
      </c>
      <c r="Q5010" t="str">
        <f t="shared" si="705"/>
        <v>PASS</v>
      </c>
      <c r="R5010" t="str">
        <f t="shared" si="706"/>
        <v>PASS</v>
      </c>
      <c r="S5010" t="str">
        <f t="shared" si="707"/>
        <v>PASS</v>
      </c>
      <c r="T5010">
        <f t="shared" si="708"/>
        <v>100</v>
      </c>
      <c r="U5010" t="str">
        <f t="shared" si="709"/>
        <v>Low</v>
      </c>
      <c r="V5010" t="str">
        <f t="shared" si="710"/>
        <v>Clean</v>
      </c>
    </row>
    <row r="5011" spans="1:22" x14ac:dyDescent="0.3">
      <c r="A5011" t="str">
        <f>Raw_Data!A5011</f>
        <v>26079813</v>
      </c>
      <c r="B5011">
        <f>Raw_Data!B5011</f>
        <v>45660</v>
      </c>
      <c r="C5011" t="str">
        <f>Raw_Data!C5011</f>
        <v>DESCOVY 200-25 MG TABLET</v>
      </c>
      <c r="D5011" t="str">
        <f>Raw_Data!D5011</f>
        <v>61958200201</v>
      </c>
      <c r="E5011" t="str">
        <f>Raw_Data!E5011</f>
        <v>GONZALEZ, ANDREA</v>
      </c>
      <c r="F5011" t="str">
        <f>Raw_Data!F5011</f>
        <v>1336176403</v>
      </c>
      <c r="G5011" t="str">
        <f>Raw_Data!H5011</f>
        <v>2</v>
      </c>
      <c r="H5011">
        <f>IFERROR(VLOOKUP(G5011,Store_Map!$A$2:$I$100,3,FALSE),"")</f>
        <v>0</v>
      </c>
      <c r="I5011">
        <f>IFERROR(VLOOKUP(G5011,Store_Map!$A$2:$I$100,4,FALSE),"")</f>
        <v>0</v>
      </c>
      <c r="J5011">
        <f>IFERROR(VLOOKUP(G5011,Store_Map!$A$2:$I$100,5,FALSE),"")</f>
        <v>0</v>
      </c>
      <c r="K5011">
        <f>IFERROR(VLOOKUP(G5011,Store_Map!$A$2:$I$100,6,FALSE),"")</f>
        <v>0</v>
      </c>
      <c r="L5011">
        <f>IFERROR(VLOOKUP(G5011,Store_Map!$A$2:$I$100,7,FALSE),"")</f>
        <v>0</v>
      </c>
      <c r="M5011">
        <f>IFERROR(VLOOKUP(G5011,Store_Map!$A$2:$I$100,8,FALSE),"")</f>
        <v>0</v>
      </c>
      <c r="N5011">
        <f t="shared" si="702"/>
        <v>0</v>
      </c>
      <c r="O5011" t="str">
        <f t="shared" si="703"/>
        <v>PASS</v>
      </c>
      <c r="P5011" t="str">
        <f t="shared" si="704"/>
        <v>PASS</v>
      </c>
      <c r="Q5011" t="str">
        <f t="shared" si="705"/>
        <v>PASS</v>
      </c>
      <c r="R5011" t="str">
        <f t="shared" si="706"/>
        <v>PASS</v>
      </c>
      <c r="S5011" t="str">
        <f t="shared" si="707"/>
        <v>PASS</v>
      </c>
      <c r="T5011">
        <f t="shared" si="708"/>
        <v>100</v>
      </c>
      <c r="U5011" t="str">
        <f t="shared" si="709"/>
        <v>Low</v>
      </c>
      <c r="V5011" t="str">
        <f t="shared" si="710"/>
        <v>Clean</v>
      </c>
    </row>
    <row r="5012" spans="1:22" x14ac:dyDescent="0.3">
      <c r="A5012" t="str">
        <f>Raw_Data!A5012</f>
        <v>26082040</v>
      </c>
      <c r="B5012">
        <f>Raw_Data!B5012</f>
        <v>45660</v>
      </c>
      <c r="C5012" t="str">
        <f>Raw_Data!C5012</f>
        <v>ISENTRESS HD 600 MG TABLET</v>
      </c>
      <c r="D5012" t="str">
        <f>Raw_Data!D5012</f>
        <v>6308001</v>
      </c>
      <c r="E5012" t="str">
        <f>Raw_Data!E5012</f>
        <v>GONZALEZ, ANDREA</v>
      </c>
      <c r="F5012" t="str">
        <f>Raw_Data!F5012</f>
        <v>1336176403</v>
      </c>
      <c r="G5012" t="str">
        <f>Raw_Data!H5012</f>
        <v>2</v>
      </c>
      <c r="H5012">
        <f>IFERROR(VLOOKUP(G5012,Store_Map!$A$2:$I$100,3,FALSE),"")</f>
        <v>0</v>
      </c>
      <c r="I5012">
        <f>IFERROR(VLOOKUP(G5012,Store_Map!$A$2:$I$100,4,FALSE),"")</f>
        <v>0</v>
      </c>
      <c r="J5012">
        <f>IFERROR(VLOOKUP(G5012,Store_Map!$A$2:$I$100,5,FALSE),"")</f>
        <v>0</v>
      </c>
      <c r="K5012">
        <f>IFERROR(VLOOKUP(G5012,Store_Map!$A$2:$I$100,6,FALSE),"")</f>
        <v>0</v>
      </c>
      <c r="L5012">
        <f>IFERROR(VLOOKUP(G5012,Store_Map!$A$2:$I$100,7,FALSE),"")</f>
        <v>0</v>
      </c>
      <c r="M5012">
        <f>IFERROR(VLOOKUP(G5012,Store_Map!$A$2:$I$100,8,FALSE),"")</f>
        <v>0</v>
      </c>
      <c r="N5012">
        <f t="shared" si="702"/>
        <v>0</v>
      </c>
      <c r="O5012" t="str">
        <f t="shared" si="703"/>
        <v>PASS</v>
      </c>
      <c r="P5012" t="str">
        <f t="shared" si="704"/>
        <v>REVIEW</v>
      </c>
      <c r="Q5012" t="str">
        <f t="shared" si="705"/>
        <v>PASS</v>
      </c>
      <c r="R5012" t="str">
        <f t="shared" si="706"/>
        <v>PASS</v>
      </c>
      <c r="S5012" t="str">
        <f t="shared" si="707"/>
        <v>REVIEW</v>
      </c>
      <c r="T5012">
        <f t="shared" si="708"/>
        <v>90</v>
      </c>
      <c r="U5012" t="str">
        <f t="shared" si="709"/>
        <v>Low</v>
      </c>
      <c r="V5012" t="str">
        <f t="shared" si="710"/>
        <v>Invalid NDC</v>
      </c>
    </row>
    <row r="5013" spans="1:22" x14ac:dyDescent="0.3">
      <c r="A5013" t="str">
        <f>Raw_Data!A5013</f>
        <v>26083619</v>
      </c>
      <c r="B5013">
        <f>Raw_Data!B5013</f>
        <v>45660</v>
      </c>
      <c r="C5013" t="str">
        <f>Raw_Data!C5013</f>
        <v>CARVEDILOL 3.125 MG TABLET</v>
      </c>
      <c r="D5013" t="str">
        <f>Raw_Data!D5013</f>
        <v>93005101</v>
      </c>
      <c r="E5013" t="str">
        <f>Raw_Data!E5013</f>
        <v>FORD, JAMES</v>
      </c>
      <c r="F5013" t="str">
        <f>Raw_Data!F5013</f>
        <v>1033117684</v>
      </c>
      <c r="G5013" t="str">
        <f>Raw_Data!H5013</f>
        <v>2</v>
      </c>
      <c r="H5013">
        <f>IFERROR(VLOOKUP(G5013,Store_Map!$A$2:$I$100,3,FALSE),"")</f>
        <v>0</v>
      </c>
      <c r="I5013">
        <f>IFERROR(VLOOKUP(G5013,Store_Map!$A$2:$I$100,4,FALSE),"")</f>
        <v>0</v>
      </c>
      <c r="J5013">
        <f>IFERROR(VLOOKUP(G5013,Store_Map!$A$2:$I$100,5,FALSE),"")</f>
        <v>0</v>
      </c>
      <c r="K5013">
        <f>IFERROR(VLOOKUP(G5013,Store_Map!$A$2:$I$100,6,FALSE),"")</f>
        <v>0</v>
      </c>
      <c r="L5013">
        <f>IFERROR(VLOOKUP(G5013,Store_Map!$A$2:$I$100,7,FALSE),"")</f>
        <v>0</v>
      </c>
      <c r="M5013">
        <f>IFERROR(VLOOKUP(G5013,Store_Map!$A$2:$I$100,8,FALSE),"")</f>
        <v>0</v>
      </c>
      <c r="N5013">
        <f t="shared" si="702"/>
        <v>0</v>
      </c>
      <c r="O5013" t="str">
        <f t="shared" si="703"/>
        <v>PASS</v>
      </c>
      <c r="P5013" t="str">
        <f t="shared" si="704"/>
        <v>REVIEW</v>
      </c>
      <c r="Q5013" t="str">
        <f t="shared" si="705"/>
        <v>PASS</v>
      </c>
      <c r="R5013" t="str">
        <f t="shared" si="706"/>
        <v>PASS</v>
      </c>
      <c r="S5013" t="str">
        <f t="shared" si="707"/>
        <v>REVIEW</v>
      </c>
      <c r="T5013">
        <f t="shared" si="708"/>
        <v>90</v>
      </c>
      <c r="U5013" t="str">
        <f t="shared" si="709"/>
        <v>Low</v>
      </c>
      <c r="V5013" t="str">
        <f t="shared" si="710"/>
        <v>Invalid NDC</v>
      </c>
    </row>
    <row r="5014" spans="1:22" x14ac:dyDescent="0.3">
      <c r="A5014" t="str">
        <f>Raw_Data!A5014</f>
        <v>26083620</v>
      </c>
      <c r="B5014">
        <f>Raw_Data!B5014</f>
        <v>45660</v>
      </c>
      <c r="C5014" t="str">
        <f>Raw_Data!C5014</f>
        <v>OMEPRAZOLE DR 20 MG CAPSULE</v>
      </c>
      <c r="D5014" t="str">
        <f>Raw_Data!D5014</f>
        <v>68462039610</v>
      </c>
      <c r="E5014" t="str">
        <f>Raw_Data!E5014</f>
        <v>FORD, JAMES</v>
      </c>
      <c r="F5014" t="str">
        <f>Raw_Data!F5014</f>
        <v>1033117684</v>
      </c>
      <c r="G5014" t="str">
        <f>Raw_Data!H5014</f>
        <v>2</v>
      </c>
      <c r="H5014">
        <f>IFERROR(VLOOKUP(G5014,Store_Map!$A$2:$I$100,3,FALSE),"")</f>
        <v>0</v>
      </c>
      <c r="I5014">
        <f>IFERROR(VLOOKUP(G5014,Store_Map!$A$2:$I$100,4,FALSE),"")</f>
        <v>0</v>
      </c>
      <c r="J5014">
        <f>IFERROR(VLOOKUP(G5014,Store_Map!$A$2:$I$100,5,FALSE),"")</f>
        <v>0</v>
      </c>
      <c r="K5014">
        <f>IFERROR(VLOOKUP(G5014,Store_Map!$A$2:$I$100,6,FALSE),"")</f>
        <v>0</v>
      </c>
      <c r="L5014">
        <f>IFERROR(VLOOKUP(G5014,Store_Map!$A$2:$I$100,7,FALSE),"")</f>
        <v>0</v>
      </c>
      <c r="M5014">
        <f>IFERROR(VLOOKUP(G5014,Store_Map!$A$2:$I$100,8,FALSE),"")</f>
        <v>0</v>
      </c>
      <c r="N5014">
        <f t="shared" si="702"/>
        <v>0</v>
      </c>
      <c r="O5014" t="str">
        <f t="shared" si="703"/>
        <v>PASS</v>
      </c>
      <c r="P5014" t="str">
        <f t="shared" si="704"/>
        <v>PASS</v>
      </c>
      <c r="Q5014" t="str">
        <f t="shared" si="705"/>
        <v>PASS</v>
      </c>
      <c r="R5014" t="str">
        <f t="shared" si="706"/>
        <v>PASS</v>
      </c>
      <c r="S5014" t="str">
        <f t="shared" si="707"/>
        <v>PASS</v>
      </c>
      <c r="T5014">
        <f t="shared" si="708"/>
        <v>100</v>
      </c>
      <c r="U5014" t="str">
        <f t="shared" si="709"/>
        <v>Low</v>
      </c>
      <c r="V5014" t="str">
        <f t="shared" si="710"/>
        <v>Clean</v>
      </c>
    </row>
    <row r="5015" spans="1:22" x14ac:dyDescent="0.3">
      <c r="A5015" t="str">
        <f>Raw_Data!A5015</f>
        <v>26083621</v>
      </c>
      <c r="B5015">
        <f>Raw_Data!B5015</f>
        <v>45660</v>
      </c>
      <c r="C5015" t="str">
        <f>Raw_Data!C5015</f>
        <v>MELOXICAM 15 MG TABLET</v>
      </c>
      <c r="D5015" t="str">
        <f>Raw_Data!D5015</f>
        <v>69097015912</v>
      </c>
      <c r="E5015" t="str">
        <f>Raw_Data!E5015</f>
        <v>FORD, JAMES</v>
      </c>
      <c r="F5015" t="str">
        <f>Raw_Data!F5015</f>
        <v>1033117684</v>
      </c>
      <c r="G5015" t="str">
        <f>Raw_Data!H5015</f>
        <v>2</v>
      </c>
      <c r="H5015">
        <f>IFERROR(VLOOKUP(G5015,Store_Map!$A$2:$I$100,3,FALSE),"")</f>
        <v>0</v>
      </c>
      <c r="I5015">
        <f>IFERROR(VLOOKUP(G5015,Store_Map!$A$2:$I$100,4,FALSE),"")</f>
        <v>0</v>
      </c>
      <c r="J5015">
        <f>IFERROR(VLOOKUP(G5015,Store_Map!$A$2:$I$100,5,FALSE),"")</f>
        <v>0</v>
      </c>
      <c r="K5015">
        <f>IFERROR(VLOOKUP(G5015,Store_Map!$A$2:$I$100,6,FALSE),"")</f>
        <v>0</v>
      </c>
      <c r="L5015">
        <f>IFERROR(VLOOKUP(G5015,Store_Map!$A$2:$I$100,7,FALSE),"")</f>
        <v>0</v>
      </c>
      <c r="M5015">
        <f>IFERROR(VLOOKUP(G5015,Store_Map!$A$2:$I$100,8,FALSE),"")</f>
        <v>0</v>
      </c>
      <c r="N5015">
        <f t="shared" si="702"/>
        <v>0</v>
      </c>
      <c r="O5015" t="str">
        <f t="shared" si="703"/>
        <v>PASS</v>
      </c>
      <c r="P5015" t="str">
        <f t="shared" si="704"/>
        <v>PASS</v>
      </c>
      <c r="Q5015" t="str">
        <f t="shared" si="705"/>
        <v>PASS</v>
      </c>
      <c r="R5015" t="str">
        <f t="shared" si="706"/>
        <v>PASS</v>
      </c>
      <c r="S5015" t="str">
        <f t="shared" si="707"/>
        <v>PASS</v>
      </c>
      <c r="T5015">
        <f t="shared" si="708"/>
        <v>100</v>
      </c>
      <c r="U5015" t="str">
        <f t="shared" si="709"/>
        <v>Low</v>
      </c>
      <c r="V5015" t="str">
        <f t="shared" si="710"/>
        <v>Clean</v>
      </c>
    </row>
    <row r="5016" spans="1:22" x14ac:dyDescent="0.3">
      <c r="A5016" t="str">
        <f>Raw_Data!A5016</f>
        <v>26080244</v>
      </c>
      <c r="B5016">
        <f>Raw_Data!B5016</f>
        <v>45660</v>
      </c>
      <c r="C5016" t="str">
        <f>Raw_Data!C5016</f>
        <v>HYDROCHLOROTHIAZIDE 25 MG T</v>
      </c>
      <c r="D5016" t="str">
        <f>Raw_Data!D5016</f>
        <v>23155000810</v>
      </c>
      <c r="E5016" t="str">
        <f>Raw_Data!E5016</f>
        <v>YASIN, NURA</v>
      </c>
      <c r="F5016" t="str">
        <f>Raw_Data!F5016</f>
        <v>1265518567</v>
      </c>
      <c r="G5016" t="str">
        <f>Raw_Data!H5016</f>
        <v>2</v>
      </c>
      <c r="H5016">
        <f>IFERROR(VLOOKUP(G5016,Store_Map!$A$2:$I$100,3,FALSE),"")</f>
        <v>0</v>
      </c>
      <c r="I5016">
        <f>IFERROR(VLOOKUP(G5016,Store_Map!$A$2:$I$100,4,FALSE),"")</f>
        <v>0</v>
      </c>
      <c r="J5016">
        <f>IFERROR(VLOOKUP(G5016,Store_Map!$A$2:$I$100,5,FALSE),"")</f>
        <v>0</v>
      </c>
      <c r="K5016">
        <f>IFERROR(VLOOKUP(G5016,Store_Map!$A$2:$I$100,6,FALSE),"")</f>
        <v>0</v>
      </c>
      <c r="L5016">
        <f>IFERROR(VLOOKUP(G5016,Store_Map!$A$2:$I$100,7,FALSE),"")</f>
        <v>0</v>
      </c>
      <c r="M5016">
        <f>IFERROR(VLOOKUP(G5016,Store_Map!$A$2:$I$100,8,FALSE),"")</f>
        <v>0</v>
      </c>
      <c r="N5016">
        <f t="shared" si="702"/>
        <v>0</v>
      </c>
      <c r="O5016" t="str">
        <f t="shared" si="703"/>
        <v>PASS</v>
      </c>
      <c r="P5016" t="str">
        <f t="shared" si="704"/>
        <v>PASS</v>
      </c>
      <c r="Q5016" t="str">
        <f t="shared" si="705"/>
        <v>PASS</v>
      </c>
      <c r="R5016" t="str">
        <f t="shared" si="706"/>
        <v>PASS</v>
      </c>
      <c r="S5016" t="str">
        <f t="shared" si="707"/>
        <v>PASS</v>
      </c>
      <c r="T5016">
        <f t="shared" si="708"/>
        <v>100</v>
      </c>
      <c r="U5016" t="str">
        <f t="shared" si="709"/>
        <v>Low</v>
      </c>
      <c r="V5016" t="str">
        <f t="shared" si="710"/>
        <v>Clean</v>
      </c>
    </row>
    <row r="5017" spans="1:22" x14ac:dyDescent="0.3">
      <c r="A5017" t="str">
        <f>Raw_Data!A5017</f>
        <v>26081023</v>
      </c>
      <c r="B5017">
        <f>Raw_Data!B5017</f>
        <v>45660</v>
      </c>
      <c r="C5017" t="str">
        <f>Raw_Data!C5017</f>
        <v>BIKTARVY 50-200-25 MG TABLE</v>
      </c>
      <c r="D5017" t="str">
        <f>Raw_Data!D5017</f>
        <v>61958250101</v>
      </c>
      <c r="E5017" t="str">
        <f>Raw_Data!E5017</f>
        <v>GONZALEZ, ANDREA</v>
      </c>
      <c r="F5017" t="str">
        <f>Raw_Data!F5017</f>
        <v>1336176403</v>
      </c>
      <c r="G5017" t="str">
        <f>Raw_Data!H5017</f>
        <v>2</v>
      </c>
      <c r="H5017">
        <f>IFERROR(VLOOKUP(G5017,Store_Map!$A$2:$I$100,3,FALSE),"")</f>
        <v>0</v>
      </c>
      <c r="I5017">
        <f>IFERROR(VLOOKUP(G5017,Store_Map!$A$2:$I$100,4,FALSE),"")</f>
        <v>0</v>
      </c>
      <c r="J5017">
        <f>IFERROR(VLOOKUP(G5017,Store_Map!$A$2:$I$100,5,FALSE),"")</f>
        <v>0</v>
      </c>
      <c r="K5017">
        <f>IFERROR(VLOOKUP(G5017,Store_Map!$A$2:$I$100,6,FALSE),"")</f>
        <v>0</v>
      </c>
      <c r="L5017">
        <f>IFERROR(VLOOKUP(G5017,Store_Map!$A$2:$I$100,7,FALSE),"")</f>
        <v>0</v>
      </c>
      <c r="M5017">
        <f>IFERROR(VLOOKUP(G5017,Store_Map!$A$2:$I$100,8,FALSE),"")</f>
        <v>0</v>
      </c>
      <c r="N5017">
        <f t="shared" si="702"/>
        <v>0</v>
      </c>
      <c r="O5017" t="str">
        <f t="shared" si="703"/>
        <v>PASS</v>
      </c>
      <c r="P5017" t="str">
        <f t="shared" si="704"/>
        <v>PASS</v>
      </c>
      <c r="Q5017" t="str">
        <f t="shared" si="705"/>
        <v>PASS</v>
      </c>
      <c r="R5017" t="str">
        <f t="shared" si="706"/>
        <v>PASS</v>
      </c>
      <c r="S5017" t="str">
        <f t="shared" si="707"/>
        <v>PASS</v>
      </c>
      <c r="T5017">
        <f t="shared" si="708"/>
        <v>100</v>
      </c>
      <c r="U5017" t="str">
        <f t="shared" si="709"/>
        <v>Low</v>
      </c>
      <c r="V5017" t="str">
        <f t="shared" si="710"/>
        <v>Clean</v>
      </c>
    </row>
    <row r="5018" spans="1:22" x14ac:dyDescent="0.3">
      <c r="A5018" t="str">
        <f>Raw_Data!A5018</f>
        <v>26084503</v>
      </c>
      <c r="B5018">
        <f>Raw_Data!B5018</f>
        <v>45660</v>
      </c>
      <c r="C5018" t="str">
        <f>Raw_Data!C5018</f>
        <v>LOSARTAN POTASSIUM 100 MG T</v>
      </c>
      <c r="D5018" t="str">
        <f>Raw_Data!D5018</f>
        <v>65862020399</v>
      </c>
      <c r="E5018" t="str">
        <f>Raw_Data!E5018</f>
        <v>GIBBS, JON</v>
      </c>
      <c r="F5018" t="str">
        <f>Raw_Data!F5018</f>
        <v>1700896156</v>
      </c>
      <c r="G5018" t="str">
        <f>Raw_Data!H5018</f>
        <v>2</v>
      </c>
      <c r="H5018">
        <f>IFERROR(VLOOKUP(G5018,Store_Map!$A$2:$I$100,3,FALSE),"")</f>
        <v>0</v>
      </c>
      <c r="I5018">
        <f>IFERROR(VLOOKUP(G5018,Store_Map!$A$2:$I$100,4,FALSE),"")</f>
        <v>0</v>
      </c>
      <c r="J5018">
        <f>IFERROR(VLOOKUP(G5018,Store_Map!$A$2:$I$100,5,FALSE),"")</f>
        <v>0</v>
      </c>
      <c r="K5018">
        <f>IFERROR(VLOOKUP(G5018,Store_Map!$A$2:$I$100,6,FALSE),"")</f>
        <v>0</v>
      </c>
      <c r="L5018">
        <f>IFERROR(VLOOKUP(G5018,Store_Map!$A$2:$I$100,7,FALSE),"")</f>
        <v>0</v>
      </c>
      <c r="M5018">
        <f>IFERROR(VLOOKUP(G5018,Store_Map!$A$2:$I$100,8,FALSE),"")</f>
        <v>0</v>
      </c>
      <c r="N5018">
        <f t="shared" si="702"/>
        <v>0</v>
      </c>
      <c r="O5018" t="str">
        <f t="shared" si="703"/>
        <v>PASS</v>
      </c>
      <c r="P5018" t="str">
        <f t="shared" si="704"/>
        <v>PASS</v>
      </c>
      <c r="Q5018" t="str">
        <f t="shared" si="705"/>
        <v>PASS</v>
      </c>
      <c r="R5018" t="str">
        <f t="shared" si="706"/>
        <v>PASS</v>
      </c>
      <c r="S5018" t="str">
        <f t="shared" si="707"/>
        <v>PASS</v>
      </c>
      <c r="T5018">
        <f t="shared" si="708"/>
        <v>100</v>
      </c>
      <c r="U5018" t="str">
        <f t="shared" si="709"/>
        <v>Low</v>
      </c>
      <c r="V5018" t="str">
        <f t="shared" si="710"/>
        <v>Clean</v>
      </c>
    </row>
    <row r="5019" spans="1:22" x14ac:dyDescent="0.3">
      <c r="A5019" t="str">
        <f>Raw_Data!A5019</f>
        <v>26080791</v>
      </c>
      <c r="B5019">
        <f>Raw_Data!B5019</f>
        <v>45660</v>
      </c>
      <c r="C5019" t="str">
        <f>Raw_Data!C5019</f>
        <v>JULUCA 50-25 MG TABLET</v>
      </c>
      <c r="D5019" t="str">
        <f>Raw_Data!D5019</f>
        <v>49702024213</v>
      </c>
      <c r="E5019" t="str">
        <f>Raw_Data!E5019</f>
        <v>DAVIS, KEPLER</v>
      </c>
      <c r="F5019" t="str">
        <f>Raw_Data!F5019</f>
        <v>1740357425</v>
      </c>
      <c r="G5019" t="str">
        <f>Raw_Data!H5019</f>
        <v>2</v>
      </c>
      <c r="H5019">
        <f>IFERROR(VLOOKUP(G5019,Store_Map!$A$2:$I$100,3,FALSE),"")</f>
        <v>0</v>
      </c>
      <c r="I5019">
        <f>IFERROR(VLOOKUP(G5019,Store_Map!$A$2:$I$100,4,FALSE),"")</f>
        <v>0</v>
      </c>
      <c r="J5019">
        <f>IFERROR(VLOOKUP(G5019,Store_Map!$A$2:$I$100,5,FALSE),"")</f>
        <v>0</v>
      </c>
      <c r="K5019">
        <f>IFERROR(VLOOKUP(G5019,Store_Map!$A$2:$I$100,6,FALSE),"")</f>
        <v>0</v>
      </c>
      <c r="L5019">
        <f>IFERROR(VLOOKUP(G5019,Store_Map!$A$2:$I$100,7,FALSE),"")</f>
        <v>0</v>
      </c>
      <c r="M5019">
        <f>IFERROR(VLOOKUP(G5019,Store_Map!$A$2:$I$100,8,FALSE),"")</f>
        <v>0</v>
      </c>
      <c r="N5019">
        <f t="shared" si="702"/>
        <v>0</v>
      </c>
      <c r="O5019" t="str">
        <f t="shared" si="703"/>
        <v>PASS</v>
      </c>
      <c r="P5019" t="str">
        <f t="shared" si="704"/>
        <v>PASS</v>
      </c>
      <c r="Q5019" t="str">
        <f t="shared" si="705"/>
        <v>PASS</v>
      </c>
      <c r="R5019" t="str">
        <f t="shared" si="706"/>
        <v>PASS</v>
      </c>
      <c r="S5019" t="str">
        <f t="shared" si="707"/>
        <v>PASS</v>
      </c>
      <c r="T5019">
        <f t="shared" si="708"/>
        <v>100</v>
      </c>
      <c r="U5019" t="str">
        <f t="shared" si="709"/>
        <v>Low</v>
      </c>
      <c r="V5019" t="str">
        <f t="shared" si="710"/>
        <v>Clean</v>
      </c>
    </row>
    <row r="5020" spans="1:22" x14ac:dyDescent="0.3">
      <c r="A5020" t="str">
        <f>Raw_Data!A5020</f>
        <v>26084109</v>
      </c>
      <c r="B5020">
        <f>Raw_Data!B5020</f>
        <v>45660</v>
      </c>
      <c r="C5020" t="str">
        <f>Raw_Data!C5020</f>
        <v>FREESTYLE LIBRE 3 PLUS SENS</v>
      </c>
      <c r="D5020" t="str">
        <f>Raw_Data!D5020</f>
        <v>57599084400</v>
      </c>
      <c r="E5020" t="str">
        <f>Raw_Data!E5020</f>
        <v>PEDERSEN, JENNIFER</v>
      </c>
      <c r="F5020" t="str">
        <f>Raw_Data!F5020</f>
        <v>1073606661</v>
      </c>
      <c r="G5020" t="str">
        <f>Raw_Data!H5020</f>
        <v>2</v>
      </c>
      <c r="H5020">
        <f>IFERROR(VLOOKUP(G5020,Store_Map!$A$2:$I$100,3,FALSE),"")</f>
        <v>0</v>
      </c>
      <c r="I5020">
        <f>IFERROR(VLOOKUP(G5020,Store_Map!$A$2:$I$100,4,FALSE),"")</f>
        <v>0</v>
      </c>
      <c r="J5020">
        <f>IFERROR(VLOOKUP(G5020,Store_Map!$A$2:$I$100,5,FALSE),"")</f>
        <v>0</v>
      </c>
      <c r="K5020">
        <f>IFERROR(VLOOKUP(G5020,Store_Map!$A$2:$I$100,6,FALSE),"")</f>
        <v>0</v>
      </c>
      <c r="L5020">
        <f>IFERROR(VLOOKUP(G5020,Store_Map!$A$2:$I$100,7,FALSE),"")</f>
        <v>0</v>
      </c>
      <c r="M5020">
        <f>IFERROR(VLOOKUP(G5020,Store_Map!$A$2:$I$100,8,FALSE),"")</f>
        <v>0</v>
      </c>
      <c r="N5020">
        <f t="shared" si="702"/>
        <v>0</v>
      </c>
      <c r="O5020" t="str">
        <f t="shared" si="703"/>
        <v>PASS</v>
      </c>
      <c r="P5020" t="str">
        <f t="shared" si="704"/>
        <v>PASS</v>
      </c>
      <c r="Q5020" t="str">
        <f t="shared" si="705"/>
        <v>PASS</v>
      </c>
      <c r="R5020" t="str">
        <f t="shared" si="706"/>
        <v>PASS</v>
      </c>
      <c r="S5020" t="str">
        <f t="shared" si="707"/>
        <v>PASS</v>
      </c>
      <c r="T5020">
        <f t="shared" si="708"/>
        <v>100</v>
      </c>
      <c r="U5020" t="str">
        <f t="shared" si="709"/>
        <v>Low</v>
      </c>
      <c r="V5020" t="str">
        <f t="shared" si="710"/>
        <v>Clean</v>
      </c>
    </row>
    <row r="5021" spans="1:22" x14ac:dyDescent="0.3">
      <c r="A5021" t="str">
        <f>Raw_Data!A5021</f>
        <v>26084456</v>
      </c>
      <c r="B5021">
        <f>Raw_Data!B5021</f>
        <v>45660</v>
      </c>
      <c r="C5021" t="str">
        <f>Raw_Data!C5021</f>
        <v>OMEPRAZOLE DR 20 MG CAPSULE</v>
      </c>
      <c r="D5021" t="str">
        <f>Raw_Data!D5021</f>
        <v>68382041201</v>
      </c>
      <c r="E5021" t="str">
        <f>Raw_Data!E5021</f>
        <v>BYNE, EDMUND</v>
      </c>
      <c r="F5021" t="str">
        <f>Raw_Data!F5021</f>
        <v>1033186648</v>
      </c>
      <c r="G5021" t="str">
        <f>Raw_Data!H5021</f>
        <v>2</v>
      </c>
      <c r="H5021">
        <f>IFERROR(VLOOKUP(G5021,Store_Map!$A$2:$I$100,3,FALSE),"")</f>
        <v>0</v>
      </c>
      <c r="I5021">
        <f>IFERROR(VLOOKUP(G5021,Store_Map!$A$2:$I$100,4,FALSE),"")</f>
        <v>0</v>
      </c>
      <c r="J5021">
        <f>IFERROR(VLOOKUP(G5021,Store_Map!$A$2:$I$100,5,FALSE),"")</f>
        <v>0</v>
      </c>
      <c r="K5021">
        <f>IFERROR(VLOOKUP(G5021,Store_Map!$A$2:$I$100,6,FALSE),"")</f>
        <v>0</v>
      </c>
      <c r="L5021">
        <f>IFERROR(VLOOKUP(G5021,Store_Map!$A$2:$I$100,7,FALSE),"")</f>
        <v>0</v>
      </c>
      <c r="M5021">
        <f>IFERROR(VLOOKUP(G5021,Store_Map!$A$2:$I$100,8,FALSE),"")</f>
        <v>0</v>
      </c>
      <c r="N5021">
        <f t="shared" si="702"/>
        <v>0</v>
      </c>
      <c r="O5021" t="str">
        <f t="shared" si="703"/>
        <v>PASS</v>
      </c>
      <c r="P5021" t="str">
        <f t="shared" si="704"/>
        <v>PASS</v>
      </c>
      <c r="Q5021" t="str">
        <f t="shared" si="705"/>
        <v>PASS</v>
      </c>
      <c r="R5021" t="str">
        <f t="shared" si="706"/>
        <v>PASS</v>
      </c>
      <c r="S5021" t="str">
        <f t="shared" si="707"/>
        <v>PASS</v>
      </c>
      <c r="T5021">
        <f t="shared" si="708"/>
        <v>100</v>
      </c>
      <c r="U5021" t="str">
        <f t="shared" si="709"/>
        <v>Low</v>
      </c>
      <c r="V5021" t="str">
        <f t="shared" si="710"/>
        <v>Clean</v>
      </c>
    </row>
    <row r="5022" spans="1:22" x14ac:dyDescent="0.3">
      <c r="A5022" t="str">
        <f>Raw_Data!A5022</f>
        <v>26083754</v>
      </c>
      <c r="B5022">
        <f>Raw_Data!B5022</f>
        <v>45660</v>
      </c>
      <c r="C5022" t="str">
        <f>Raw_Data!C5022</f>
        <v>*TRAZODONE 100 MG TABLET</v>
      </c>
      <c r="D5022" t="str">
        <f>Raw_Data!D5022</f>
        <v>50111056101</v>
      </c>
      <c r="E5022" t="str">
        <f>Raw_Data!E5022</f>
        <v>Racadag, Ira</v>
      </c>
      <c r="F5022" t="str">
        <f>Raw_Data!F5022</f>
        <v>1922540277</v>
      </c>
      <c r="G5022" t="str">
        <f>Raw_Data!H5022</f>
        <v>2</v>
      </c>
      <c r="H5022">
        <f>IFERROR(VLOOKUP(G5022,Store_Map!$A$2:$I$100,3,FALSE),"")</f>
        <v>0</v>
      </c>
      <c r="I5022">
        <f>IFERROR(VLOOKUP(G5022,Store_Map!$A$2:$I$100,4,FALSE),"")</f>
        <v>0</v>
      </c>
      <c r="J5022">
        <f>IFERROR(VLOOKUP(G5022,Store_Map!$A$2:$I$100,5,FALSE),"")</f>
        <v>0</v>
      </c>
      <c r="K5022">
        <f>IFERROR(VLOOKUP(G5022,Store_Map!$A$2:$I$100,6,FALSE),"")</f>
        <v>0</v>
      </c>
      <c r="L5022">
        <f>IFERROR(VLOOKUP(G5022,Store_Map!$A$2:$I$100,7,FALSE),"")</f>
        <v>0</v>
      </c>
      <c r="M5022">
        <f>IFERROR(VLOOKUP(G5022,Store_Map!$A$2:$I$100,8,FALSE),"")</f>
        <v>0</v>
      </c>
      <c r="N5022">
        <f t="shared" si="702"/>
        <v>0</v>
      </c>
      <c r="O5022" t="str">
        <f t="shared" si="703"/>
        <v>PASS</v>
      </c>
      <c r="P5022" t="str">
        <f t="shared" si="704"/>
        <v>PASS</v>
      </c>
      <c r="Q5022" t="str">
        <f t="shared" si="705"/>
        <v>PASS</v>
      </c>
      <c r="R5022" t="str">
        <f t="shared" si="706"/>
        <v>PASS</v>
      </c>
      <c r="S5022" t="str">
        <f t="shared" si="707"/>
        <v>PASS</v>
      </c>
      <c r="T5022">
        <f t="shared" si="708"/>
        <v>100</v>
      </c>
      <c r="U5022" t="str">
        <f t="shared" si="709"/>
        <v>Low</v>
      </c>
      <c r="V5022" t="str">
        <f t="shared" si="710"/>
        <v>Clean</v>
      </c>
    </row>
    <row r="5023" spans="1:22" x14ac:dyDescent="0.3">
      <c r="A5023" t="str">
        <f>Raw_Data!A5023</f>
        <v>26083753</v>
      </c>
      <c r="B5023">
        <f>Raw_Data!B5023</f>
        <v>45660</v>
      </c>
      <c r="C5023" t="str">
        <f>Raw_Data!C5023</f>
        <v>*LURASIDONE HCL 20 MG TABLE</v>
      </c>
      <c r="D5023" t="str">
        <f>Raw_Data!D5023</f>
        <v>67877063830</v>
      </c>
      <c r="E5023" t="str">
        <f>Raw_Data!E5023</f>
        <v>Racadag, Ira</v>
      </c>
      <c r="F5023" t="str">
        <f>Raw_Data!F5023</f>
        <v>1922540277</v>
      </c>
      <c r="G5023" t="str">
        <f>Raw_Data!H5023</f>
        <v>2</v>
      </c>
      <c r="H5023">
        <f>IFERROR(VLOOKUP(G5023,Store_Map!$A$2:$I$100,3,FALSE),"")</f>
        <v>0</v>
      </c>
      <c r="I5023">
        <f>IFERROR(VLOOKUP(G5023,Store_Map!$A$2:$I$100,4,FALSE),"")</f>
        <v>0</v>
      </c>
      <c r="J5023">
        <f>IFERROR(VLOOKUP(G5023,Store_Map!$A$2:$I$100,5,FALSE),"")</f>
        <v>0</v>
      </c>
      <c r="K5023">
        <f>IFERROR(VLOOKUP(G5023,Store_Map!$A$2:$I$100,6,FALSE),"")</f>
        <v>0</v>
      </c>
      <c r="L5023">
        <f>IFERROR(VLOOKUP(G5023,Store_Map!$A$2:$I$100,7,FALSE),"")</f>
        <v>0</v>
      </c>
      <c r="M5023">
        <f>IFERROR(VLOOKUP(G5023,Store_Map!$A$2:$I$100,8,FALSE),"")</f>
        <v>0</v>
      </c>
      <c r="N5023">
        <f t="shared" si="702"/>
        <v>0</v>
      </c>
      <c r="O5023" t="str">
        <f t="shared" si="703"/>
        <v>PASS</v>
      </c>
      <c r="P5023" t="str">
        <f t="shared" si="704"/>
        <v>PASS</v>
      </c>
      <c r="Q5023" t="str">
        <f t="shared" si="705"/>
        <v>PASS</v>
      </c>
      <c r="R5023" t="str">
        <f t="shared" si="706"/>
        <v>PASS</v>
      </c>
      <c r="S5023" t="str">
        <f t="shared" si="707"/>
        <v>PASS</v>
      </c>
      <c r="T5023">
        <f t="shared" si="708"/>
        <v>100</v>
      </c>
      <c r="U5023" t="str">
        <f t="shared" si="709"/>
        <v>Low</v>
      </c>
      <c r="V5023" t="str">
        <f t="shared" si="710"/>
        <v>Clean</v>
      </c>
    </row>
    <row r="5024" spans="1:22" x14ac:dyDescent="0.3">
      <c r="A5024" t="str">
        <f>Raw_Data!A5024</f>
        <v>26078520</v>
      </c>
      <c r="B5024">
        <f>Raw_Data!B5024</f>
        <v>45660</v>
      </c>
      <c r="C5024" t="str">
        <f>Raw_Data!C5024</f>
        <v>AMITRIPTYLINE HCL 50 MG TAB</v>
      </c>
      <c r="D5024" t="str">
        <f>Raw_Data!D5024</f>
        <v>70756020311</v>
      </c>
      <c r="E5024" t="str">
        <f>Raw_Data!E5024</f>
        <v>GIBBS, JON</v>
      </c>
      <c r="F5024" t="str">
        <f>Raw_Data!F5024</f>
        <v>1700896156</v>
      </c>
      <c r="G5024" t="str">
        <f>Raw_Data!H5024</f>
        <v>2</v>
      </c>
      <c r="H5024">
        <f>IFERROR(VLOOKUP(G5024,Store_Map!$A$2:$I$100,3,FALSE),"")</f>
        <v>0</v>
      </c>
      <c r="I5024">
        <f>IFERROR(VLOOKUP(G5024,Store_Map!$A$2:$I$100,4,FALSE),"")</f>
        <v>0</v>
      </c>
      <c r="J5024">
        <f>IFERROR(VLOOKUP(G5024,Store_Map!$A$2:$I$100,5,FALSE),"")</f>
        <v>0</v>
      </c>
      <c r="K5024">
        <f>IFERROR(VLOOKUP(G5024,Store_Map!$A$2:$I$100,6,FALSE),"")</f>
        <v>0</v>
      </c>
      <c r="L5024">
        <f>IFERROR(VLOOKUP(G5024,Store_Map!$A$2:$I$100,7,FALSE),"")</f>
        <v>0</v>
      </c>
      <c r="M5024">
        <f>IFERROR(VLOOKUP(G5024,Store_Map!$A$2:$I$100,8,FALSE),"")</f>
        <v>0</v>
      </c>
      <c r="N5024">
        <f t="shared" si="702"/>
        <v>0</v>
      </c>
      <c r="O5024" t="str">
        <f t="shared" si="703"/>
        <v>PASS</v>
      </c>
      <c r="P5024" t="str">
        <f t="shared" si="704"/>
        <v>PASS</v>
      </c>
      <c r="Q5024" t="str">
        <f t="shared" si="705"/>
        <v>PASS</v>
      </c>
      <c r="R5024" t="str">
        <f t="shared" si="706"/>
        <v>PASS</v>
      </c>
      <c r="S5024" t="str">
        <f t="shared" si="707"/>
        <v>PASS</v>
      </c>
      <c r="T5024">
        <f t="shared" si="708"/>
        <v>100</v>
      </c>
      <c r="U5024" t="str">
        <f t="shared" si="709"/>
        <v>Low</v>
      </c>
      <c r="V5024" t="str">
        <f t="shared" si="710"/>
        <v>Clean</v>
      </c>
    </row>
    <row r="5025" spans="1:22" x14ac:dyDescent="0.3">
      <c r="A5025" t="str">
        <f>Raw_Data!A5025</f>
        <v>26078322</v>
      </c>
      <c r="B5025">
        <f>Raw_Data!B5025</f>
        <v>45660</v>
      </c>
      <c r="C5025" t="str">
        <f>Raw_Data!C5025</f>
        <v>IBUPROFEN 800 MG TABLET</v>
      </c>
      <c r="D5025" t="str">
        <f>Raw_Data!D5025</f>
        <v>65162046650</v>
      </c>
      <c r="E5025" t="str">
        <f>Raw_Data!E5025</f>
        <v>BYNE, EDMUND</v>
      </c>
      <c r="F5025" t="str">
        <f>Raw_Data!F5025</f>
        <v>1033186648</v>
      </c>
      <c r="G5025" t="str">
        <f>Raw_Data!H5025</f>
        <v>2</v>
      </c>
      <c r="H5025">
        <f>IFERROR(VLOOKUP(G5025,Store_Map!$A$2:$I$100,3,FALSE),"")</f>
        <v>0</v>
      </c>
      <c r="I5025">
        <f>IFERROR(VLOOKUP(G5025,Store_Map!$A$2:$I$100,4,FALSE),"")</f>
        <v>0</v>
      </c>
      <c r="J5025">
        <f>IFERROR(VLOOKUP(G5025,Store_Map!$A$2:$I$100,5,FALSE),"")</f>
        <v>0</v>
      </c>
      <c r="K5025">
        <f>IFERROR(VLOOKUP(G5025,Store_Map!$A$2:$I$100,6,FALSE),"")</f>
        <v>0</v>
      </c>
      <c r="L5025">
        <f>IFERROR(VLOOKUP(G5025,Store_Map!$A$2:$I$100,7,FALSE),"")</f>
        <v>0</v>
      </c>
      <c r="M5025">
        <f>IFERROR(VLOOKUP(G5025,Store_Map!$A$2:$I$100,8,FALSE),"")</f>
        <v>0</v>
      </c>
      <c r="N5025">
        <f t="shared" si="702"/>
        <v>0</v>
      </c>
      <c r="O5025" t="str">
        <f t="shared" si="703"/>
        <v>PASS</v>
      </c>
      <c r="P5025" t="str">
        <f t="shared" si="704"/>
        <v>PASS</v>
      </c>
      <c r="Q5025" t="str">
        <f t="shared" si="705"/>
        <v>PASS</v>
      </c>
      <c r="R5025" t="str">
        <f t="shared" si="706"/>
        <v>PASS</v>
      </c>
      <c r="S5025" t="str">
        <f t="shared" si="707"/>
        <v>PASS</v>
      </c>
      <c r="T5025">
        <f t="shared" si="708"/>
        <v>100</v>
      </c>
      <c r="U5025" t="str">
        <f t="shared" si="709"/>
        <v>Low</v>
      </c>
      <c r="V5025" t="str">
        <f t="shared" si="710"/>
        <v>Clean</v>
      </c>
    </row>
    <row r="5026" spans="1:22" x14ac:dyDescent="0.3">
      <c r="A5026" t="str">
        <f>Raw_Data!A5026</f>
        <v>26081437</v>
      </c>
      <c r="B5026">
        <f>Raw_Data!B5026</f>
        <v>45660</v>
      </c>
      <c r="C5026" t="str">
        <f>Raw_Data!C5026</f>
        <v>AMITRIPTYLINE HCL 50 MG TAB</v>
      </c>
      <c r="D5026" t="str">
        <f>Raw_Data!D5026</f>
        <v>70756020311</v>
      </c>
      <c r="E5026" t="str">
        <f>Raw_Data!E5026</f>
        <v>BYNE, EDMUND</v>
      </c>
      <c r="F5026" t="str">
        <f>Raw_Data!F5026</f>
        <v>1033186648</v>
      </c>
      <c r="G5026" t="str">
        <f>Raw_Data!H5026</f>
        <v>2</v>
      </c>
      <c r="H5026">
        <f>IFERROR(VLOOKUP(G5026,Store_Map!$A$2:$I$100,3,FALSE),"")</f>
        <v>0</v>
      </c>
      <c r="I5026">
        <f>IFERROR(VLOOKUP(G5026,Store_Map!$A$2:$I$100,4,FALSE),"")</f>
        <v>0</v>
      </c>
      <c r="J5026">
        <f>IFERROR(VLOOKUP(G5026,Store_Map!$A$2:$I$100,5,FALSE),"")</f>
        <v>0</v>
      </c>
      <c r="K5026">
        <f>IFERROR(VLOOKUP(G5026,Store_Map!$A$2:$I$100,6,FALSE),"")</f>
        <v>0</v>
      </c>
      <c r="L5026">
        <f>IFERROR(VLOOKUP(G5026,Store_Map!$A$2:$I$100,7,FALSE),"")</f>
        <v>0</v>
      </c>
      <c r="M5026">
        <f>IFERROR(VLOOKUP(G5026,Store_Map!$A$2:$I$100,8,FALSE),"")</f>
        <v>0</v>
      </c>
      <c r="N5026">
        <f t="shared" si="702"/>
        <v>0</v>
      </c>
      <c r="O5026" t="str">
        <f t="shared" si="703"/>
        <v>PASS</v>
      </c>
      <c r="P5026" t="str">
        <f t="shared" si="704"/>
        <v>PASS</v>
      </c>
      <c r="Q5026" t="str">
        <f t="shared" si="705"/>
        <v>PASS</v>
      </c>
      <c r="R5026" t="str">
        <f t="shared" si="706"/>
        <v>PASS</v>
      </c>
      <c r="S5026" t="str">
        <f t="shared" si="707"/>
        <v>PASS</v>
      </c>
      <c r="T5026">
        <f t="shared" si="708"/>
        <v>100</v>
      </c>
      <c r="U5026" t="str">
        <f t="shared" si="709"/>
        <v>Low</v>
      </c>
      <c r="V5026" t="str">
        <f t="shared" si="710"/>
        <v>Clean</v>
      </c>
    </row>
    <row r="5027" spans="1:22" x14ac:dyDescent="0.3">
      <c r="A5027" t="str">
        <f>Raw_Data!A5027</f>
        <v>26080205</v>
      </c>
      <c r="B5027">
        <f>Raw_Data!B5027</f>
        <v>45660</v>
      </c>
      <c r="C5027" t="str">
        <f>Raw_Data!C5027</f>
        <v>*POTASSIUM CL ER 10 MEQ TAB</v>
      </c>
      <c r="D5027" t="str">
        <f>Raw_Data!D5027</f>
        <v>832532311</v>
      </c>
      <c r="E5027" t="str">
        <f>Raw_Data!E5027</f>
        <v>MACHADO, RODOLFO</v>
      </c>
      <c r="F5027" t="str">
        <f>Raw_Data!F5027</f>
        <v>1124235536</v>
      </c>
      <c r="G5027" t="str">
        <f>Raw_Data!H5027</f>
        <v>2</v>
      </c>
      <c r="H5027">
        <f>IFERROR(VLOOKUP(G5027,Store_Map!$A$2:$I$100,3,FALSE),"")</f>
        <v>0</v>
      </c>
      <c r="I5027">
        <f>IFERROR(VLOOKUP(G5027,Store_Map!$A$2:$I$100,4,FALSE),"")</f>
        <v>0</v>
      </c>
      <c r="J5027">
        <f>IFERROR(VLOOKUP(G5027,Store_Map!$A$2:$I$100,5,FALSE),"")</f>
        <v>0</v>
      </c>
      <c r="K5027">
        <f>IFERROR(VLOOKUP(G5027,Store_Map!$A$2:$I$100,6,FALSE),"")</f>
        <v>0</v>
      </c>
      <c r="L5027">
        <f>IFERROR(VLOOKUP(G5027,Store_Map!$A$2:$I$100,7,FALSE),"")</f>
        <v>0</v>
      </c>
      <c r="M5027">
        <f>IFERROR(VLOOKUP(G5027,Store_Map!$A$2:$I$100,8,FALSE),"")</f>
        <v>0</v>
      </c>
      <c r="N5027">
        <f t="shared" si="702"/>
        <v>0</v>
      </c>
      <c r="O5027" t="str">
        <f t="shared" si="703"/>
        <v>PASS</v>
      </c>
      <c r="P5027" t="str">
        <f t="shared" si="704"/>
        <v>REVIEW</v>
      </c>
      <c r="Q5027" t="str">
        <f t="shared" si="705"/>
        <v>PASS</v>
      </c>
      <c r="R5027" t="str">
        <f t="shared" si="706"/>
        <v>PASS</v>
      </c>
      <c r="S5027" t="str">
        <f t="shared" si="707"/>
        <v>REVIEW</v>
      </c>
      <c r="T5027">
        <f t="shared" si="708"/>
        <v>90</v>
      </c>
      <c r="U5027" t="str">
        <f t="shared" si="709"/>
        <v>Low</v>
      </c>
      <c r="V5027" t="str">
        <f t="shared" si="710"/>
        <v>Invalid NDC</v>
      </c>
    </row>
    <row r="5028" spans="1:22" x14ac:dyDescent="0.3">
      <c r="A5028" t="str">
        <f>Raw_Data!A5028</f>
        <v>26080204</v>
      </c>
      <c r="B5028">
        <f>Raw_Data!B5028</f>
        <v>45660</v>
      </c>
      <c r="C5028" t="str">
        <f>Raw_Data!C5028</f>
        <v>*HYDRALAZINE 25 MG TABLET</v>
      </c>
      <c r="D5028" t="str">
        <f>Raw_Data!D5028</f>
        <v>23155000201</v>
      </c>
      <c r="E5028" t="str">
        <f>Raw_Data!E5028</f>
        <v>MACHADO, RODOLFO</v>
      </c>
      <c r="F5028" t="str">
        <f>Raw_Data!F5028</f>
        <v>1124235536</v>
      </c>
      <c r="G5028" t="str">
        <f>Raw_Data!H5028</f>
        <v>2</v>
      </c>
      <c r="H5028">
        <f>IFERROR(VLOOKUP(G5028,Store_Map!$A$2:$I$100,3,FALSE),"")</f>
        <v>0</v>
      </c>
      <c r="I5028">
        <f>IFERROR(VLOOKUP(G5028,Store_Map!$A$2:$I$100,4,FALSE),"")</f>
        <v>0</v>
      </c>
      <c r="J5028">
        <f>IFERROR(VLOOKUP(G5028,Store_Map!$A$2:$I$100,5,FALSE),"")</f>
        <v>0</v>
      </c>
      <c r="K5028">
        <f>IFERROR(VLOOKUP(G5028,Store_Map!$A$2:$I$100,6,FALSE),"")</f>
        <v>0</v>
      </c>
      <c r="L5028">
        <f>IFERROR(VLOOKUP(G5028,Store_Map!$A$2:$I$100,7,FALSE),"")</f>
        <v>0</v>
      </c>
      <c r="M5028">
        <f>IFERROR(VLOOKUP(G5028,Store_Map!$A$2:$I$100,8,FALSE),"")</f>
        <v>0</v>
      </c>
      <c r="N5028">
        <f t="shared" si="702"/>
        <v>0</v>
      </c>
      <c r="O5028" t="str">
        <f t="shared" si="703"/>
        <v>PASS</v>
      </c>
      <c r="P5028" t="str">
        <f t="shared" si="704"/>
        <v>PASS</v>
      </c>
      <c r="Q5028" t="str">
        <f t="shared" si="705"/>
        <v>PASS</v>
      </c>
      <c r="R5028" t="str">
        <f t="shared" si="706"/>
        <v>PASS</v>
      </c>
      <c r="S5028" t="str">
        <f t="shared" si="707"/>
        <v>PASS</v>
      </c>
      <c r="T5028">
        <f t="shared" si="708"/>
        <v>100</v>
      </c>
      <c r="U5028" t="str">
        <f t="shared" si="709"/>
        <v>Low</v>
      </c>
      <c r="V5028" t="str">
        <f t="shared" si="710"/>
        <v>Clean</v>
      </c>
    </row>
    <row r="5029" spans="1:22" x14ac:dyDescent="0.3">
      <c r="A5029" t="str">
        <f>Raw_Data!A5029</f>
        <v>26080203</v>
      </c>
      <c r="B5029">
        <f>Raw_Data!B5029</f>
        <v>45660</v>
      </c>
      <c r="C5029" t="str">
        <f>Raw_Data!C5029</f>
        <v>*ATORVASTATIN 40 MG TABLET</v>
      </c>
      <c r="D5029" t="str">
        <f>Raw_Data!D5029</f>
        <v>67877051390</v>
      </c>
      <c r="E5029" t="str">
        <f>Raw_Data!E5029</f>
        <v>MACHADO, RODOLFO</v>
      </c>
      <c r="F5029" t="str">
        <f>Raw_Data!F5029</f>
        <v>1124235536</v>
      </c>
      <c r="G5029" t="str">
        <f>Raw_Data!H5029</f>
        <v>2</v>
      </c>
      <c r="H5029">
        <f>IFERROR(VLOOKUP(G5029,Store_Map!$A$2:$I$100,3,FALSE),"")</f>
        <v>0</v>
      </c>
      <c r="I5029">
        <f>IFERROR(VLOOKUP(G5029,Store_Map!$A$2:$I$100,4,FALSE),"")</f>
        <v>0</v>
      </c>
      <c r="J5029">
        <f>IFERROR(VLOOKUP(G5029,Store_Map!$A$2:$I$100,5,FALSE),"")</f>
        <v>0</v>
      </c>
      <c r="K5029">
        <f>IFERROR(VLOOKUP(G5029,Store_Map!$A$2:$I$100,6,FALSE),"")</f>
        <v>0</v>
      </c>
      <c r="L5029">
        <f>IFERROR(VLOOKUP(G5029,Store_Map!$A$2:$I$100,7,FALSE),"")</f>
        <v>0</v>
      </c>
      <c r="M5029">
        <f>IFERROR(VLOOKUP(G5029,Store_Map!$A$2:$I$100,8,FALSE),"")</f>
        <v>0</v>
      </c>
      <c r="N5029">
        <f t="shared" si="702"/>
        <v>0</v>
      </c>
      <c r="O5029" t="str">
        <f t="shared" si="703"/>
        <v>PASS</v>
      </c>
      <c r="P5029" t="str">
        <f t="shared" si="704"/>
        <v>PASS</v>
      </c>
      <c r="Q5029" t="str">
        <f t="shared" si="705"/>
        <v>PASS</v>
      </c>
      <c r="R5029" t="str">
        <f t="shared" si="706"/>
        <v>PASS</v>
      </c>
      <c r="S5029" t="str">
        <f t="shared" si="707"/>
        <v>PASS</v>
      </c>
      <c r="T5029">
        <f t="shared" si="708"/>
        <v>100</v>
      </c>
      <c r="U5029" t="str">
        <f t="shared" si="709"/>
        <v>Low</v>
      </c>
      <c r="V5029" t="str">
        <f t="shared" si="710"/>
        <v>Clean</v>
      </c>
    </row>
    <row r="5030" spans="1:22" x14ac:dyDescent="0.3">
      <c r="A5030" t="str">
        <f>Raw_Data!A5030</f>
        <v>26079382</v>
      </c>
      <c r="B5030">
        <f>Raw_Data!B5030</f>
        <v>45660</v>
      </c>
      <c r="C5030" t="str">
        <f>Raw_Data!C5030</f>
        <v>GLIPIZIDE ER 5 MG TABLET</v>
      </c>
      <c r="D5030" t="str">
        <f>Raw_Data!D5030</f>
        <v>64980028001</v>
      </c>
      <c r="E5030" t="str">
        <f>Raw_Data!E5030</f>
        <v>FORD, JAMES</v>
      </c>
      <c r="F5030" t="str">
        <f>Raw_Data!F5030</f>
        <v>1033117684</v>
      </c>
      <c r="G5030" t="str">
        <f>Raw_Data!H5030</f>
        <v>2</v>
      </c>
      <c r="H5030">
        <f>IFERROR(VLOOKUP(G5030,Store_Map!$A$2:$I$100,3,FALSE),"")</f>
        <v>0</v>
      </c>
      <c r="I5030">
        <f>IFERROR(VLOOKUP(G5030,Store_Map!$A$2:$I$100,4,FALSE),"")</f>
        <v>0</v>
      </c>
      <c r="J5030">
        <f>IFERROR(VLOOKUP(G5030,Store_Map!$A$2:$I$100,5,FALSE),"")</f>
        <v>0</v>
      </c>
      <c r="K5030">
        <f>IFERROR(VLOOKUP(G5030,Store_Map!$A$2:$I$100,6,FALSE),"")</f>
        <v>0</v>
      </c>
      <c r="L5030">
        <f>IFERROR(VLOOKUP(G5030,Store_Map!$A$2:$I$100,7,FALSE),"")</f>
        <v>0</v>
      </c>
      <c r="M5030">
        <f>IFERROR(VLOOKUP(G5030,Store_Map!$A$2:$I$100,8,FALSE),"")</f>
        <v>0</v>
      </c>
      <c r="N5030">
        <f t="shared" si="702"/>
        <v>0</v>
      </c>
      <c r="O5030" t="str">
        <f t="shared" si="703"/>
        <v>PASS</v>
      </c>
      <c r="P5030" t="str">
        <f t="shared" si="704"/>
        <v>PASS</v>
      </c>
      <c r="Q5030" t="str">
        <f t="shared" si="705"/>
        <v>PASS</v>
      </c>
      <c r="R5030" t="str">
        <f t="shared" si="706"/>
        <v>PASS</v>
      </c>
      <c r="S5030" t="str">
        <f t="shared" si="707"/>
        <v>PASS</v>
      </c>
      <c r="T5030">
        <f t="shared" si="708"/>
        <v>100</v>
      </c>
      <c r="U5030" t="str">
        <f t="shared" si="709"/>
        <v>Low</v>
      </c>
      <c r="V5030" t="str">
        <f t="shared" si="710"/>
        <v>Clean</v>
      </c>
    </row>
    <row r="5031" spans="1:22" x14ac:dyDescent="0.3">
      <c r="A5031" t="str">
        <f>Raw_Data!A5031</f>
        <v>26082099</v>
      </c>
      <c r="B5031">
        <f>Raw_Data!B5031</f>
        <v>45660</v>
      </c>
      <c r="C5031" t="str">
        <f>Raw_Data!C5031</f>
        <v>LEVETIRACETAM 500 MG TABLET</v>
      </c>
      <c r="D5031" t="str">
        <f>Raw_Data!D5031</f>
        <v>68180011316</v>
      </c>
      <c r="E5031" t="str">
        <f>Raw_Data!E5031</f>
        <v>FORD, JAMES</v>
      </c>
      <c r="F5031" t="str">
        <f>Raw_Data!F5031</f>
        <v>1033117684</v>
      </c>
      <c r="G5031" t="str">
        <f>Raw_Data!H5031</f>
        <v>2</v>
      </c>
      <c r="H5031">
        <f>IFERROR(VLOOKUP(G5031,Store_Map!$A$2:$I$100,3,FALSE),"")</f>
        <v>0</v>
      </c>
      <c r="I5031">
        <f>IFERROR(VLOOKUP(G5031,Store_Map!$A$2:$I$100,4,FALSE),"")</f>
        <v>0</v>
      </c>
      <c r="J5031">
        <f>IFERROR(VLOOKUP(G5031,Store_Map!$A$2:$I$100,5,FALSE),"")</f>
        <v>0</v>
      </c>
      <c r="K5031">
        <f>IFERROR(VLOOKUP(G5031,Store_Map!$A$2:$I$100,6,FALSE),"")</f>
        <v>0</v>
      </c>
      <c r="L5031">
        <f>IFERROR(VLOOKUP(G5031,Store_Map!$A$2:$I$100,7,FALSE),"")</f>
        <v>0</v>
      </c>
      <c r="M5031">
        <f>IFERROR(VLOOKUP(G5031,Store_Map!$A$2:$I$100,8,FALSE),"")</f>
        <v>0</v>
      </c>
      <c r="N5031">
        <f t="shared" si="702"/>
        <v>0</v>
      </c>
      <c r="O5031" t="str">
        <f t="shared" si="703"/>
        <v>PASS</v>
      </c>
      <c r="P5031" t="str">
        <f t="shared" si="704"/>
        <v>PASS</v>
      </c>
      <c r="Q5031" t="str">
        <f t="shared" si="705"/>
        <v>PASS</v>
      </c>
      <c r="R5031" t="str">
        <f t="shared" si="706"/>
        <v>PASS</v>
      </c>
      <c r="S5031" t="str">
        <f t="shared" si="707"/>
        <v>PASS</v>
      </c>
      <c r="T5031">
        <f t="shared" si="708"/>
        <v>100</v>
      </c>
      <c r="U5031" t="str">
        <f t="shared" si="709"/>
        <v>Low</v>
      </c>
      <c r="V5031" t="str">
        <f t="shared" si="710"/>
        <v>Clean</v>
      </c>
    </row>
    <row r="5032" spans="1:22" x14ac:dyDescent="0.3">
      <c r="A5032" t="str">
        <f>Raw_Data!A5032</f>
        <v>26082102</v>
      </c>
      <c r="B5032">
        <f>Raw_Data!B5032</f>
        <v>45660</v>
      </c>
      <c r="C5032" t="str">
        <f>Raw_Data!C5032</f>
        <v>CLONIDINE HCL 0.1 MG TABLET</v>
      </c>
      <c r="D5032" t="str">
        <f>Raw_Data!D5032</f>
        <v>62332005431</v>
      </c>
      <c r="E5032" t="str">
        <f>Raw_Data!E5032</f>
        <v>FORD, JAMES</v>
      </c>
      <c r="F5032" t="str">
        <f>Raw_Data!F5032</f>
        <v>1033117684</v>
      </c>
      <c r="G5032" t="str">
        <f>Raw_Data!H5032</f>
        <v>2</v>
      </c>
      <c r="H5032">
        <f>IFERROR(VLOOKUP(G5032,Store_Map!$A$2:$I$100,3,FALSE),"")</f>
        <v>0</v>
      </c>
      <c r="I5032">
        <f>IFERROR(VLOOKUP(G5032,Store_Map!$A$2:$I$100,4,FALSE),"")</f>
        <v>0</v>
      </c>
      <c r="J5032">
        <f>IFERROR(VLOOKUP(G5032,Store_Map!$A$2:$I$100,5,FALSE),"")</f>
        <v>0</v>
      </c>
      <c r="K5032">
        <f>IFERROR(VLOOKUP(G5032,Store_Map!$A$2:$I$100,6,FALSE),"")</f>
        <v>0</v>
      </c>
      <c r="L5032">
        <f>IFERROR(VLOOKUP(G5032,Store_Map!$A$2:$I$100,7,FALSE),"")</f>
        <v>0</v>
      </c>
      <c r="M5032">
        <f>IFERROR(VLOOKUP(G5032,Store_Map!$A$2:$I$100,8,FALSE),"")</f>
        <v>0</v>
      </c>
      <c r="N5032">
        <f t="shared" si="702"/>
        <v>0</v>
      </c>
      <c r="O5032" t="str">
        <f t="shared" si="703"/>
        <v>PASS</v>
      </c>
      <c r="P5032" t="str">
        <f t="shared" si="704"/>
        <v>PASS</v>
      </c>
      <c r="Q5032" t="str">
        <f t="shared" si="705"/>
        <v>PASS</v>
      </c>
      <c r="R5032" t="str">
        <f t="shared" si="706"/>
        <v>PASS</v>
      </c>
      <c r="S5032" t="str">
        <f t="shared" si="707"/>
        <v>PASS</v>
      </c>
      <c r="T5032">
        <f t="shared" si="708"/>
        <v>100</v>
      </c>
      <c r="U5032" t="str">
        <f t="shared" si="709"/>
        <v>Low</v>
      </c>
      <c r="V5032" t="str">
        <f t="shared" si="710"/>
        <v>Clean</v>
      </c>
    </row>
    <row r="5033" spans="1:22" x14ac:dyDescent="0.3">
      <c r="A5033" t="str">
        <f>Raw_Data!A5033</f>
        <v>26082101</v>
      </c>
      <c r="B5033">
        <f>Raw_Data!B5033</f>
        <v>45660</v>
      </c>
      <c r="C5033" t="str">
        <f>Raw_Data!C5033</f>
        <v>HYDRALAZINE 50 MG TABLET</v>
      </c>
      <c r="D5033" t="str">
        <f>Raw_Data!D5033</f>
        <v>50111032803</v>
      </c>
      <c r="E5033" t="str">
        <f>Raw_Data!E5033</f>
        <v>FORD, JAMES</v>
      </c>
      <c r="F5033" t="str">
        <f>Raw_Data!F5033</f>
        <v>1033117684</v>
      </c>
      <c r="G5033" t="str">
        <f>Raw_Data!H5033</f>
        <v>2</v>
      </c>
      <c r="H5033">
        <f>IFERROR(VLOOKUP(G5033,Store_Map!$A$2:$I$100,3,FALSE),"")</f>
        <v>0</v>
      </c>
      <c r="I5033">
        <f>IFERROR(VLOOKUP(G5033,Store_Map!$A$2:$I$100,4,FALSE),"")</f>
        <v>0</v>
      </c>
      <c r="J5033">
        <f>IFERROR(VLOOKUP(G5033,Store_Map!$A$2:$I$100,5,FALSE),"")</f>
        <v>0</v>
      </c>
      <c r="K5033">
        <f>IFERROR(VLOOKUP(G5033,Store_Map!$A$2:$I$100,6,FALSE),"")</f>
        <v>0</v>
      </c>
      <c r="L5033">
        <f>IFERROR(VLOOKUP(G5033,Store_Map!$A$2:$I$100,7,FALSE),"")</f>
        <v>0</v>
      </c>
      <c r="M5033">
        <f>IFERROR(VLOOKUP(G5033,Store_Map!$A$2:$I$100,8,FALSE),"")</f>
        <v>0</v>
      </c>
      <c r="N5033">
        <f t="shared" si="702"/>
        <v>0</v>
      </c>
      <c r="O5033" t="str">
        <f t="shared" si="703"/>
        <v>PASS</v>
      </c>
      <c r="P5033" t="str">
        <f t="shared" si="704"/>
        <v>PASS</v>
      </c>
      <c r="Q5033" t="str">
        <f t="shared" si="705"/>
        <v>PASS</v>
      </c>
      <c r="R5033" t="str">
        <f t="shared" si="706"/>
        <v>PASS</v>
      </c>
      <c r="S5033" t="str">
        <f t="shared" si="707"/>
        <v>PASS</v>
      </c>
      <c r="T5033">
        <f t="shared" si="708"/>
        <v>100</v>
      </c>
      <c r="U5033" t="str">
        <f t="shared" si="709"/>
        <v>Low</v>
      </c>
      <c r="V5033" t="str">
        <f t="shared" si="710"/>
        <v>Clean</v>
      </c>
    </row>
    <row r="5034" spans="1:22" x14ac:dyDescent="0.3">
      <c r="A5034" t="str">
        <f>Raw_Data!A5034</f>
        <v>26078919</v>
      </c>
      <c r="B5034">
        <f>Raw_Data!B5034</f>
        <v>45660</v>
      </c>
      <c r="C5034" t="str">
        <f>Raw_Data!C5034</f>
        <v>PANTOPRAZOLE SOD DR 40 MG T</v>
      </c>
      <c r="D5034" t="str">
        <f>Raw_Data!D5034</f>
        <v>65862056090</v>
      </c>
      <c r="E5034" t="str">
        <f>Raw_Data!E5034</f>
        <v>FORD, JAMES</v>
      </c>
      <c r="F5034" t="str">
        <f>Raw_Data!F5034</f>
        <v>1033117684</v>
      </c>
      <c r="G5034" t="str">
        <f>Raw_Data!H5034</f>
        <v>2</v>
      </c>
      <c r="H5034">
        <f>IFERROR(VLOOKUP(G5034,Store_Map!$A$2:$I$100,3,FALSE),"")</f>
        <v>0</v>
      </c>
      <c r="I5034">
        <f>IFERROR(VLOOKUP(G5034,Store_Map!$A$2:$I$100,4,FALSE),"")</f>
        <v>0</v>
      </c>
      <c r="J5034">
        <f>IFERROR(VLOOKUP(G5034,Store_Map!$A$2:$I$100,5,FALSE),"")</f>
        <v>0</v>
      </c>
      <c r="K5034">
        <f>IFERROR(VLOOKUP(G5034,Store_Map!$A$2:$I$100,6,FALSE),"")</f>
        <v>0</v>
      </c>
      <c r="L5034">
        <f>IFERROR(VLOOKUP(G5034,Store_Map!$A$2:$I$100,7,FALSE),"")</f>
        <v>0</v>
      </c>
      <c r="M5034">
        <f>IFERROR(VLOOKUP(G5034,Store_Map!$A$2:$I$100,8,FALSE),"")</f>
        <v>0</v>
      </c>
      <c r="N5034">
        <f t="shared" si="702"/>
        <v>0</v>
      </c>
      <c r="O5034" t="str">
        <f t="shared" si="703"/>
        <v>PASS</v>
      </c>
      <c r="P5034" t="str">
        <f t="shared" si="704"/>
        <v>PASS</v>
      </c>
      <c r="Q5034" t="str">
        <f t="shared" si="705"/>
        <v>PASS</v>
      </c>
      <c r="R5034" t="str">
        <f t="shared" si="706"/>
        <v>PASS</v>
      </c>
      <c r="S5034" t="str">
        <f t="shared" si="707"/>
        <v>PASS</v>
      </c>
      <c r="T5034">
        <f t="shared" si="708"/>
        <v>100</v>
      </c>
      <c r="U5034" t="str">
        <f t="shared" si="709"/>
        <v>Low</v>
      </c>
      <c r="V5034" t="str">
        <f t="shared" si="710"/>
        <v>Clean</v>
      </c>
    </row>
    <row r="5035" spans="1:22" x14ac:dyDescent="0.3">
      <c r="A5035" t="str">
        <f>Raw_Data!A5035</f>
        <v>26075939</v>
      </c>
      <c r="B5035">
        <f>Raw_Data!B5035</f>
        <v>45660</v>
      </c>
      <c r="C5035" t="str">
        <f>Raw_Data!C5035</f>
        <v>HYDROCHLOROTHIAZIDE 50 MG T</v>
      </c>
      <c r="D5035" t="str">
        <f>Raw_Data!D5035</f>
        <v>65862013401</v>
      </c>
      <c r="E5035" t="str">
        <f>Raw_Data!E5035</f>
        <v>FORD, JAMES</v>
      </c>
      <c r="F5035" t="str">
        <f>Raw_Data!F5035</f>
        <v>1033117684</v>
      </c>
      <c r="G5035" t="str">
        <f>Raw_Data!H5035</f>
        <v>2</v>
      </c>
      <c r="H5035">
        <f>IFERROR(VLOOKUP(G5035,Store_Map!$A$2:$I$100,3,FALSE),"")</f>
        <v>0</v>
      </c>
      <c r="I5035">
        <f>IFERROR(VLOOKUP(G5035,Store_Map!$A$2:$I$100,4,FALSE),"")</f>
        <v>0</v>
      </c>
      <c r="J5035">
        <f>IFERROR(VLOOKUP(G5035,Store_Map!$A$2:$I$100,5,FALSE),"")</f>
        <v>0</v>
      </c>
      <c r="K5035">
        <f>IFERROR(VLOOKUP(G5035,Store_Map!$A$2:$I$100,6,FALSE),"")</f>
        <v>0</v>
      </c>
      <c r="L5035">
        <f>IFERROR(VLOOKUP(G5035,Store_Map!$A$2:$I$100,7,FALSE),"")</f>
        <v>0</v>
      </c>
      <c r="M5035">
        <f>IFERROR(VLOOKUP(G5035,Store_Map!$A$2:$I$100,8,FALSE),"")</f>
        <v>0</v>
      </c>
      <c r="N5035">
        <f t="shared" si="702"/>
        <v>0</v>
      </c>
      <c r="O5035" t="str">
        <f t="shared" si="703"/>
        <v>PASS</v>
      </c>
      <c r="P5035" t="str">
        <f t="shared" si="704"/>
        <v>PASS</v>
      </c>
      <c r="Q5035" t="str">
        <f t="shared" si="705"/>
        <v>PASS</v>
      </c>
      <c r="R5035" t="str">
        <f t="shared" si="706"/>
        <v>PASS</v>
      </c>
      <c r="S5035" t="str">
        <f t="shared" si="707"/>
        <v>PASS</v>
      </c>
      <c r="T5035">
        <f t="shared" si="708"/>
        <v>100</v>
      </c>
      <c r="U5035" t="str">
        <f t="shared" si="709"/>
        <v>Low</v>
      </c>
      <c r="V5035" t="str">
        <f t="shared" si="710"/>
        <v>Clean</v>
      </c>
    </row>
    <row r="5036" spans="1:22" x14ac:dyDescent="0.3">
      <c r="A5036" t="str">
        <f>Raw_Data!A5036</f>
        <v>26074063</v>
      </c>
      <c r="B5036">
        <f>Raw_Data!B5036</f>
        <v>45660</v>
      </c>
      <c r="C5036" t="str">
        <f>Raw_Data!C5036</f>
        <v>IBUPROFEN 800 MG TABLET</v>
      </c>
      <c r="D5036" t="str">
        <f>Raw_Data!D5036</f>
        <v>65162046650</v>
      </c>
      <c r="E5036" t="str">
        <f>Raw_Data!E5036</f>
        <v>FORD, JAMES</v>
      </c>
      <c r="F5036" t="str">
        <f>Raw_Data!F5036</f>
        <v>1033117684</v>
      </c>
      <c r="G5036" t="str">
        <f>Raw_Data!H5036</f>
        <v>2</v>
      </c>
      <c r="H5036">
        <f>IFERROR(VLOOKUP(G5036,Store_Map!$A$2:$I$100,3,FALSE),"")</f>
        <v>0</v>
      </c>
      <c r="I5036">
        <f>IFERROR(VLOOKUP(G5036,Store_Map!$A$2:$I$100,4,FALSE),"")</f>
        <v>0</v>
      </c>
      <c r="J5036">
        <f>IFERROR(VLOOKUP(G5036,Store_Map!$A$2:$I$100,5,FALSE),"")</f>
        <v>0</v>
      </c>
      <c r="K5036">
        <f>IFERROR(VLOOKUP(G5036,Store_Map!$A$2:$I$100,6,FALSE),"")</f>
        <v>0</v>
      </c>
      <c r="L5036">
        <f>IFERROR(VLOOKUP(G5036,Store_Map!$A$2:$I$100,7,FALSE),"")</f>
        <v>0</v>
      </c>
      <c r="M5036">
        <f>IFERROR(VLOOKUP(G5036,Store_Map!$A$2:$I$100,8,FALSE),"")</f>
        <v>0</v>
      </c>
      <c r="N5036">
        <f t="shared" si="702"/>
        <v>0</v>
      </c>
      <c r="O5036" t="str">
        <f t="shared" si="703"/>
        <v>PASS</v>
      </c>
      <c r="P5036" t="str">
        <f t="shared" si="704"/>
        <v>PASS</v>
      </c>
      <c r="Q5036" t="str">
        <f t="shared" si="705"/>
        <v>PASS</v>
      </c>
      <c r="R5036" t="str">
        <f t="shared" si="706"/>
        <v>PASS</v>
      </c>
      <c r="S5036" t="str">
        <f t="shared" si="707"/>
        <v>PASS</v>
      </c>
      <c r="T5036">
        <f t="shared" si="708"/>
        <v>100</v>
      </c>
      <c r="U5036" t="str">
        <f t="shared" si="709"/>
        <v>Low</v>
      </c>
      <c r="V5036" t="str">
        <f t="shared" si="710"/>
        <v>Clean</v>
      </c>
    </row>
    <row r="5037" spans="1:22" x14ac:dyDescent="0.3">
      <c r="A5037" t="str">
        <f>Raw_Data!A5037</f>
        <v>26080710</v>
      </c>
      <c r="B5037">
        <f>Raw_Data!B5037</f>
        <v>45660</v>
      </c>
      <c r="C5037" t="str">
        <f>Raw_Data!C5037</f>
        <v>MIDODRINE HCL 5 MG TABLET</v>
      </c>
      <c r="D5037" t="str">
        <f>Raw_Data!D5037</f>
        <v>51079045320</v>
      </c>
      <c r="E5037" t="str">
        <f>Raw_Data!E5037</f>
        <v>BYNE, EDMUND</v>
      </c>
      <c r="F5037" t="str">
        <f>Raw_Data!F5037</f>
        <v>1033186648</v>
      </c>
      <c r="G5037" t="str">
        <f>Raw_Data!H5037</f>
        <v>2</v>
      </c>
      <c r="H5037">
        <f>IFERROR(VLOOKUP(G5037,Store_Map!$A$2:$I$100,3,FALSE),"")</f>
        <v>0</v>
      </c>
      <c r="I5037">
        <f>IFERROR(VLOOKUP(G5037,Store_Map!$A$2:$I$100,4,FALSE),"")</f>
        <v>0</v>
      </c>
      <c r="J5037">
        <f>IFERROR(VLOOKUP(G5037,Store_Map!$A$2:$I$100,5,FALSE),"")</f>
        <v>0</v>
      </c>
      <c r="K5037">
        <f>IFERROR(VLOOKUP(G5037,Store_Map!$A$2:$I$100,6,FALSE),"")</f>
        <v>0</v>
      </c>
      <c r="L5037">
        <f>IFERROR(VLOOKUP(G5037,Store_Map!$A$2:$I$100,7,FALSE),"")</f>
        <v>0</v>
      </c>
      <c r="M5037">
        <f>IFERROR(VLOOKUP(G5037,Store_Map!$A$2:$I$100,8,FALSE),"")</f>
        <v>0</v>
      </c>
      <c r="N5037">
        <f t="shared" si="702"/>
        <v>0</v>
      </c>
      <c r="O5037" t="str">
        <f t="shared" si="703"/>
        <v>PASS</v>
      </c>
      <c r="P5037" t="str">
        <f t="shared" si="704"/>
        <v>PASS</v>
      </c>
      <c r="Q5037" t="str">
        <f t="shared" si="705"/>
        <v>PASS</v>
      </c>
      <c r="R5037" t="str">
        <f t="shared" si="706"/>
        <v>PASS</v>
      </c>
      <c r="S5037" t="str">
        <f t="shared" si="707"/>
        <v>PASS</v>
      </c>
      <c r="T5037">
        <f t="shared" si="708"/>
        <v>100</v>
      </c>
      <c r="U5037" t="str">
        <f t="shared" si="709"/>
        <v>Low</v>
      </c>
      <c r="V5037" t="str">
        <f t="shared" si="710"/>
        <v>Clean</v>
      </c>
    </row>
    <row r="5038" spans="1:22" x14ac:dyDescent="0.3">
      <c r="A5038" t="str">
        <f>Raw_Data!A5038</f>
        <v>26080206</v>
      </c>
      <c r="B5038">
        <f>Raw_Data!B5038</f>
        <v>45660</v>
      </c>
      <c r="C5038" t="str">
        <f>Raw_Data!C5038</f>
        <v>*CARVEDILOL 12.5 MG TABLET`</v>
      </c>
      <c r="D5038" t="str">
        <f>Raw_Data!D5038</f>
        <v>68382009401</v>
      </c>
      <c r="E5038" t="str">
        <f>Raw_Data!E5038</f>
        <v>MACHADO, RODOLFO</v>
      </c>
      <c r="F5038" t="str">
        <f>Raw_Data!F5038</f>
        <v>1124235536</v>
      </c>
      <c r="G5038" t="str">
        <f>Raw_Data!H5038</f>
        <v>2</v>
      </c>
      <c r="H5038">
        <f>IFERROR(VLOOKUP(G5038,Store_Map!$A$2:$I$100,3,FALSE),"")</f>
        <v>0</v>
      </c>
      <c r="I5038">
        <f>IFERROR(VLOOKUP(G5038,Store_Map!$A$2:$I$100,4,FALSE),"")</f>
        <v>0</v>
      </c>
      <c r="J5038">
        <f>IFERROR(VLOOKUP(G5038,Store_Map!$A$2:$I$100,5,FALSE),"")</f>
        <v>0</v>
      </c>
      <c r="K5038">
        <f>IFERROR(VLOOKUP(G5038,Store_Map!$A$2:$I$100,6,FALSE),"")</f>
        <v>0</v>
      </c>
      <c r="L5038">
        <f>IFERROR(VLOOKUP(G5038,Store_Map!$A$2:$I$100,7,FALSE),"")</f>
        <v>0</v>
      </c>
      <c r="M5038">
        <f>IFERROR(VLOOKUP(G5038,Store_Map!$A$2:$I$100,8,FALSE),"")</f>
        <v>0</v>
      </c>
      <c r="N5038">
        <f t="shared" si="702"/>
        <v>0</v>
      </c>
      <c r="O5038" t="str">
        <f t="shared" si="703"/>
        <v>PASS</v>
      </c>
      <c r="P5038" t="str">
        <f t="shared" si="704"/>
        <v>PASS</v>
      </c>
      <c r="Q5038" t="str">
        <f t="shared" si="705"/>
        <v>PASS</v>
      </c>
      <c r="R5038" t="str">
        <f t="shared" si="706"/>
        <v>PASS</v>
      </c>
      <c r="S5038" t="str">
        <f t="shared" si="707"/>
        <v>PASS</v>
      </c>
      <c r="T5038">
        <f t="shared" si="708"/>
        <v>100</v>
      </c>
      <c r="U5038" t="str">
        <f t="shared" si="709"/>
        <v>Low</v>
      </c>
      <c r="V5038" t="str">
        <f t="shared" si="710"/>
        <v>Clean</v>
      </c>
    </row>
    <row r="5039" spans="1:22" x14ac:dyDescent="0.3">
      <c r="A5039" t="str">
        <f>Raw_Data!A5039</f>
        <v>26080962</v>
      </c>
      <c r="B5039">
        <f>Raw_Data!B5039</f>
        <v>45660</v>
      </c>
      <c r="C5039" t="str">
        <f>Raw_Data!C5039</f>
        <v>JULUCA 50-25 MG TABLET</v>
      </c>
      <c r="D5039" t="str">
        <f>Raw_Data!D5039</f>
        <v>49702024213</v>
      </c>
      <c r="E5039" t="str">
        <f>Raw_Data!E5039</f>
        <v>DAVIS, KEPLER</v>
      </c>
      <c r="F5039" t="str">
        <f>Raw_Data!F5039</f>
        <v>1740357425</v>
      </c>
      <c r="G5039" t="str">
        <f>Raw_Data!H5039</f>
        <v>2</v>
      </c>
      <c r="H5039">
        <f>IFERROR(VLOOKUP(G5039,Store_Map!$A$2:$I$100,3,FALSE),"")</f>
        <v>0</v>
      </c>
      <c r="I5039">
        <f>IFERROR(VLOOKUP(G5039,Store_Map!$A$2:$I$100,4,FALSE),"")</f>
        <v>0</v>
      </c>
      <c r="J5039">
        <f>IFERROR(VLOOKUP(G5039,Store_Map!$A$2:$I$100,5,FALSE),"")</f>
        <v>0</v>
      </c>
      <c r="K5039">
        <f>IFERROR(VLOOKUP(G5039,Store_Map!$A$2:$I$100,6,FALSE),"")</f>
        <v>0</v>
      </c>
      <c r="L5039">
        <f>IFERROR(VLOOKUP(G5039,Store_Map!$A$2:$I$100,7,FALSE),"")</f>
        <v>0</v>
      </c>
      <c r="M5039">
        <f>IFERROR(VLOOKUP(G5039,Store_Map!$A$2:$I$100,8,FALSE),"")</f>
        <v>0</v>
      </c>
      <c r="N5039">
        <f t="shared" si="702"/>
        <v>0</v>
      </c>
      <c r="O5039" t="str">
        <f t="shared" si="703"/>
        <v>PASS</v>
      </c>
      <c r="P5039" t="str">
        <f t="shared" si="704"/>
        <v>PASS</v>
      </c>
      <c r="Q5039" t="str">
        <f t="shared" si="705"/>
        <v>PASS</v>
      </c>
      <c r="R5039" t="str">
        <f t="shared" si="706"/>
        <v>PASS</v>
      </c>
      <c r="S5039" t="str">
        <f t="shared" si="707"/>
        <v>PASS</v>
      </c>
      <c r="T5039">
        <f t="shared" si="708"/>
        <v>100</v>
      </c>
      <c r="U5039" t="str">
        <f t="shared" si="709"/>
        <v>Low</v>
      </c>
      <c r="V5039" t="str">
        <f t="shared" si="710"/>
        <v>Clean</v>
      </c>
    </row>
    <row r="5040" spans="1:22" x14ac:dyDescent="0.3">
      <c r="A5040" t="str">
        <f>Raw_Data!A5040</f>
        <v>26084505</v>
      </c>
      <c r="B5040">
        <f>Raw_Data!B5040</f>
        <v>45660</v>
      </c>
      <c r="C5040" t="str">
        <f>Raw_Data!C5040</f>
        <v>GLIPIZIDE ER 5 MG TABLET</v>
      </c>
      <c r="D5040" t="str">
        <f>Raw_Data!D5040</f>
        <v>64980028001</v>
      </c>
      <c r="E5040" t="str">
        <f>Raw_Data!E5040</f>
        <v>FORD, JAMES</v>
      </c>
      <c r="F5040" t="str">
        <f>Raw_Data!F5040</f>
        <v>1033117684</v>
      </c>
      <c r="G5040" t="str">
        <f>Raw_Data!H5040</f>
        <v>2</v>
      </c>
      <c r="H5040">
        <f>IFERROR(VLOOKUP(G5040,Store_Map!$A$2:$I$100,3,FALSE),"")</f>
        <v>0</v>
      </c>
      <c r="I5040">
        <f>IFERROR(VLOOKUP(G5040,Store_Map!$A$2:$I$100,4,FALSE),"")</f>
        <v>0</v>
      </c>
      <c r="J5040">
        <f>IFERROR(VLOOKUP(G5040,Store_Map!$A$2:$I$100,5,FALSE),"")</f>
        <v>0</v>
      </c>
      <c r="K5040">
        <f>IFERROR(VLOOKUP(G5040,Store_Map!$A$2:$I$100,6,FALSE),"")</f>
        <v>0</v>
      </c>
      <c r="L5040">
        <f>IFERROR(VLOOKUP(G5040,Store_Map!$A$2:$I$100,7,FALSE),"")</f>
        <v>0</v>
      </c>
      <c r="M5040">
        <f>IFERROR(VLOOKUP(G5040,Store_Map!$A$2:$I$100,8,FALSE),"")</f>
        <v>0</v>
      </c>
      <c r="N5040">
        <f t="shared" si="702"/>
        <v>0</v>
      </c>
      <c r="O5040" t="str">
        <f t="shared" si="703"/>
        <v>PASS</v>
      </c>
      <c r="P5040" t="str">
        <f t="shared" si="704"/>
        <v>PASS</v>
      </c>
      <c r="Q5040" t="str">
        <f t="shared" si="705"/>
        <v>PASS</v>
      </c>
      <c r="R5040" t="str">
        <f t="shared" si="706"/>
        <v>PASS</v>
      </c>
      <c r="S5040" t="str">
        <f t="shared" si="707"/>
        <v>PASS</v>
      </c>
      <c r="T5040">
        <f t="shared" si="708"/>
        <v>100</v>
      </c>
      <c r="U5040" t="str">
        <f t="shared" si="709"/>
        <v>Low</v>
      </c>
      <c r="V5040" t="str">
        <f t="shared" si="710"/>
        <v>Clean</v>
      </c>
    </row>
    <row r="5041" spans="1:22" x14ac:dyDescent="0.3">
      <c r="A5041" t="str">
        <f>Raw_Data!A5041</f>
        <v>26084506</v>
      </c>
      <c r="B5041">
        <f>Raw_Data!B5041</f>
        <v>45660</v>
      </c>
      <c r="C5041" t="str">
        <f>Raw_Data!C5041</f>
        <v>FLUCONAZOLE 100 MG TABLET</v>
      </c>
      <c r="D5041" t="str">
        <f>Raw_Data!D5041</f>
        <v>68462010230</v>
      </c>
      <c r="E5041" t="str">
        <f>Raw_Data!E5041</f>
        <v>FORD, JAMES</v>
      </c>
      <c r="F5041" t="str">
        <f>Raw_Data!F5041</f>
        <v>1033117684</v>
      </c>
      <c r="G5041" t="str">
        <f>Raw_Data!H5041</f>
        <v>2</v>
      </c>
      <c r="H5041">
        <f>IFERROR(VLOOKUP(G5041,Store_Map!$A$2:$I$100,3,FALSE),"")</f>
        <v>0</v>
      </c>
      <c r="I5041">
        <f>IFERROR(VLOOKUP(G5041,Store_Map!$A$2:$I$100,4,FALSE),"")</f>
        <v>0</v>
      </c>
      <c r="J5041">
        <f>IFERROR(VLOOKUP(G5041,Store_Map!$A$2:$I$100,5,FALSE),"")</f>
        <v>0</v>
      </c>
      <c r="K5041">
        <f>IFERROR(VLOOKUP(G5041,Store_Map!$A$2:$I$100,6,FALSE),"")</f>
        <v>0</v>
      </c>
      <c r="L5041">
        <f>IFERROR(VLOOKUP(G5041,Store_Map!$A$2:$I$100,7,FALSE),"")</f>
        <v>0</v>
      </c>
      <c r="M5041">
        <f>IFERROR(VLOOKUP(G5041,Store_Map!$A$2:$I$100,8,FALSE),"")</f>
        <v>0</v>
      </c>
      <c r="N5041">
        <f t="shared" si="702"/>
        <v>0</v>
      </c>
      <c r="O5041" t="str">
        <f t="shared" si="703"/>
        <v>PASS</v>
      </c>
      <c r="P5041" t="str">
        <f t="shared" si="704"/>
        <v>PASS</v>
      </c>
      <c r="Q5041" t="str">
        <f t="shared" si="705"/>
        <v>PASS</v>
      </c>
      <c r="R5041" t="str">
        <f t="shared" si="706"/>
        <v>PASS</v>
      </c>
      <c r="S5041" t="str">
        <f t="shared" si="707"/>
        <v>PASS</v>
      </c>
      <c r="T5041">
        <f t="shared" si="708"/>
        <v>100</v>
      </c>
      <c r="U5041" t="str">
        <f t="shared" si="709"/>
        <v>Low</v>
      </c>
      <c r="V5041" t="str">
        <f t="shared" si="710"/>
        <v>Clean</v>
      </c>
    </row>
    <row r="5042" spans="1:22" x14ac:dyDescent="0.3">
      <c r="A5042" t="str">
        <f>Raw_Data!A5042</f>
        <v>26084507</v>
      </c>
      <c r="B5042">
        <f>Raw_Data!B5042</f>
        <v>45660</v>
      </c>
      <c r="C5042" t="str">
        <f>Raw_Data!C5042</f>
        <v>ATORVASTATIN 20 MG TABLET</v>
      </c>
      <c r="D5042" t="str">
        <f>Raw_Data!D5042</f>
        <v>60505257908</v>
      </c>
      <c r="E5042" t="str">
        <f>Raw_Data!E5042</f>
        <v>FORD, JAMES</v>
      </c>
      <c r="F5042" t="str">
        <f>Raw_Data!F5042</f>
        <v>1033117684</v>
      </c>
      <c r="G5042" t="str">
        <f>Raw_Data!H5042</f>
        <v>2</v>
      </c>
      <c r="H5042">
        <f>IFERROR(VLOOKUP(G5042,Store_Map!$A$2:$I$100,3,FALSE),"")</f>
        <v>0</v>
      </c>
      <c r="I5042">
        <f>IFERROR(VLOOKUP(G5042,Store_Map!$A$2:$I$100,4,FALSE),"")</f>
        <v>0</v>
      </c>
      <c r="J5042">
        <f>IFERROR(VLOOKUP(G5042,Store_Map!$A$2:$I$100,5,FALSE),"")</f>
        <v>0</v>
      </c>
      <c r="K5042">
        <f>IFERROR(VLOOKUP(G5042,Store_Map!$A$2:$I$100,6,FALSE),"")</f>
        <v>0</v>
      </c>
      <c r="L5042">
        <f>IFERROR(VLOOKUP(G5042,Store_Map!$A$2:$I$100,7,FALSE),"")</f>
        <v>0</v>
      </c>
      <c r="M5042">
        <f>IFERROR(VLOOKUP(G5042,Store_Map!$A$2:$I$100,8,FALSE),"")</f>
        <v>0</v>
      </c>
      <c r="N5042">
        <f t="shared" si="702"/>
        <v>0</v>
      </c>
      <c r="O5042" t="str">
        <f t="shared" si="703"/>
        <v>PASS</v>
      </c>
      <c r="P5042" t="str">
        <f t="shared" si="704"/>
        <v>PASS</v>
      </c>
      <c r="Q5042" t="str">
        <f t="shared" si="705"/>
        <v>PASS</v>
      </c>
      <c r="R5042" t="str">
        <f t="shared" si="706"/>
        <v>PASS</v>
      </c>
      <c r="S5042" t="str">
        <f t="shared" si="707"/>
        <v>PASS</v>
      </c>
      <c r="T5042">
        <f t="shared" si="708"/>
        <v>100</v>
      </c>
      <c r="U5042" t="str">
        <f t="shared" si="709"/>
        <v>Low</v>
      </c>
      <c r="V5042" t="str">
        <f t="shared" si="710"/>
        <v>Clean</v>
      </c>
    </row>
    <row r="5043" spans="1:22" x14ac:dyDescent="0.3">
      <c r="A5043" t="str">
        <f>Raw_Data!A5043</f>
        <v>26084508</v>
      </c>
      <c r="B5043">
        <f>Raw_Data!B5043</f>
        <v>45660</v>
      </c>
      <c r="C5043" t="str">
        <f>Raw_Data!C5043</f>
        <v>LOSARTAN POTASSIUM 25 MG TA</v>
      </c>
      <c r="D5043" t="str">
        <f>Raw_Data!D5043</f>
        <v>65862020199</v>
      </c>
      <c r="E5043" t="str">
        <f>Raw_Data!E5043</f>
        <v>FORD, JAMES</v>
      </c>
      <c r="F5043" t="str">
        <f>Raw_Data!F5043</f>
        <v>1033117684</v>
      </c>
      <c r="G5043" t="str">
        <f>Raw_Data!H5043</f>
        <v>2</v>
      </c>
      <c r="H5043">
        <f>IFERROR(VLOOKUP(G5043,Store_Map!$A$2:$I$100,3,FALSE),"")</f>
        <v>0</v>
      </c>
      <c r="I5043">
        <f>IFERROR(VLOOKUP(G5043,Store_Map!$A$2:$I$100,4,FALSE),"")</f>
        <v>0</v>
      </c>
      <c r="J5043">
        <f>IFERROR(VLOOKUP(G5043,Store_Map!$A$2:$I$100,5,FALSE),"")</f>
        <v>0</v>
      </c>
      <c r="K5043">
        <f>IFERROR(VLOOKUP(G5043,Store_Map!$A$2:$I$100,6,FALSE),"")</f>
        <v>0</v>
      </c>
      <c r="L5043">
        <f>IFERROR(VLOOKUP(G5043,Store_Map!$A$2:$I$100,7,FALSE),"")</f>
        <v>0</v>
      </c>
      <c r="M5043">
        <f>IFERROR(VLOOKUP(G5043,Store_Map!$A$2:$I$100,8,FALSE),"")</f>
        <v>0</v>
      </c>
      <c r="N5043">
        <f t="shared" si="702"/>
        <v>0</v>
      </c>
      <c r="O5043" t="str">
        <f t="shared" si="703"/>
        <v>PASS</v>
      </c>
      <c r="P5043" t="str">
        <f t="shared" si="704"/>
        <v>PASS</v>
      </c>
      <c r="Q5043" t="str">
        <f t="shared" si="705"/>
        <v>PASS</v>
      </c>
      <c r="R5043" t="str">
        <f t="shared" si="706"/>
        <v>PASS</v>
      </c>
      <c r="S5043" t="str">
        <f t="shared" si="707"/>
        <v>PASS</v>
      </c>
      <c r="T5043">
        <f t="shared" si="708"/>
        <v>100</v>
      </c>
      <c r="U5043" t="str">
        <f t="shared" si="709"/>
        <v>Low</v>
      </c>
      <c r="V5043" t="str">
        <f t="shared" si="710"/>
        <v>Clean</v>
      </c>
    </row>
    <row r="5044" spans="1:22" x14ac:dyDescent="0.3">
      <c r="A5044" t="str">
        <f>Raw_Data!A5044</f>
        <v>26084509</v>
      </c>
      <c r="B5044">
        <f>Raw_Data!B5044</f>
        <v>45660</v>
      </c>
      <c r="C5044" t="str">
        <f>Raw_Data!C5044</f>
        <v>IBUPROFEN 800 MG TABLET</v>
      </c>
      <c r="D5044" t="str">
        <f>Raw_Data!D5044</f>
        <v>65162046650</v>
      </c>
      <c r="E5044" t="str">
        <f>Raw_Data!E5044</f>
        <v>FORD, JAMES</v>
      </c>
      <c r="F5044" t="str">
        <f>Raw_Data!F5044</f>
        <v>1033117684</v>
      </c>
      <c r="G5044" t="str">
        <f>Raw_Data!H5044</f>
        <v>2</v>
      </c>
      <c r="H5044">
        <f>IFERROR(VLOOKUP(G5044,Store_Map!$A$2:$I$100,3,FALSE),"")</f>
        <v>0</v>
      </c>
      <c r="I5044">
        <f>IFERROR(VLOOKUP(G5044,Store_Map!$A$2:$I$100,4,FALSE),"")</f>
        <v>0</v>
      </c>
      <c r="J5044">
        <f>IFERROR(VLOOKUP(G5044,Store_Map!$A$2:$I$100,5,FALSE),"")</f>
        <v>0</v>
      </c>
      <c r="K5044">
        <f>IFERROR(VLOOKUP(G5044,Store_Map!$A$2:$I$100,6,FALSE),"")</f>
        <v>0</v>
      </c>
      <c r="L5044">
        <f>IFERROR(VLOOKUP(G5044,Store_Map!$A$2:$I$100,7,FALSE),"")</f>
        <v>0</v>
      </c>
      <c r="M5044">
        <f>IFERROR(VLOOKUP(G5044,Store_Map!$A$2:$I$100,8,FALSE),"")</f>
        <v>0</v>
      </c>
      <c r="N5044">
        <f t="shared" si="702"/>
        <v>0</v>
      </c>
      <c r="O5044" t="str">
        <f t="shared" si="703"/>
        <v>PASS</v>
      </c>
      <c r="P5044" t="str">
        <f t="shared" si="704"/>
        <v>PASS</v>
      </c>
      <c r="Q5044" t="str">
        <f t="shared" si="705"/>
        <v>PASS</v>
      </c>
      <c r="R5044" t="str">
        <f t="shared" si="706"/>
        <v>PASS</v>
      </c>
      <c r="S5044" t="str">
        <f t="shared" si="707"/>
        <v>PASS</v>
      </c>
      <c r="T5044">
        <f t="shared" si="708"/>
        <v>100</v>
      </c>
      <c r="U5044" t="str">
        <f t="shared" si="709"/>
        <v>Low</v>
      </c>
      <c r="V5044" t="str">
        <f t="shared" si="710"/>
        <v>Clean</v>
      </c>
    </row>
    <row r="5045" spans="1:22" x14ac:dyDescent="0.3">
      <c r="A5045" t="str">
        <f>Raw_Data!A5045</f>
        <v>26084510</v>
      </c>
      <c r="B5045">
        <f>Raw_Data!B5045</f>
        <v>45660</v>
      </c>
      <c r="C5045" t="str">
        <f>Raw_Data!C5045</f>
        <v>PANTOPRAZOLE SOD DR 40 MG T</v>
      </c>
      <c r="D5045" t="str">
        <f>Raw_Data!D5045</f>
        <v>65862056090</v>
      </c>
      <c r="E5045" t="str">
        <f>Raw_Data!E5045</f>
        <v>FORD, JAMES</v>
      </c>
      <c r="F5045" t="str">
        <f>Raw_Data!F5045</f>
        <v>1033117684</v>
      </c>
      <c r="G5045" t="str">
        <f>Raw_Data!H5045</f>
        <v>2</v>
      </c>
      <c r="H5045">
        <f>IFERROR(VLOOKUP(G5045,Store_Map!$A$2:$I$100,3,FALSE),"")</f>
        <v>0</v>
      </c>
      <c r="I5045">
        <f>IFERROR(VLOOKUP(G5045,Store_Map!$A$2:$I$100,4,FALSE),"")</f>
        <v>0</v>
      </c>
      <c r="J5045">
        <f>IFERROR(VLOOKUP(G5045,Store_Map!$A$2:$I$100,5,FALSE),"")</f>
        <v>0</v>
      </c>
      <c r="K5045">
        <f>IFERROR(VLOOKUP(G5045,Store_Map!$A$2:$I$100,6,FALSE),"")</f>
        <v>0</v>
      </c>
      <c r="L5045">
        <f>IFERROR(VLOOKUP(G5045,Store_Map!$A$2:$I$100,7,FALSE),"")</f>
        <v>0</v>
      </c>
      <c r="M5045">
        <f>IFERROR(VLOOKUP(G5045,Store_Map!$A$2:$I$100,8,FALSE),"")</f>
        <v>0</v>
      </c>
      <c r="N5045">
        <f t="shared" si="702"/>
        <v>0</v>
      </c>
      <c r="O5045" t="str">
        <f t="shared" si="703"/>
        <v>PASS</v>
      </c>
      <c r="P5045" t="str">
        <f t="shared" si="704"/>
        <v>PASS</v>
      </c>
      <c r="Q5045" t="str">
        <f t="shared" si="705"/>
        <v>PASS</v>
      </c>
      <c r="R5045" t="str">
        <f t="shared" si="706"/>
        <v>PASS</v>
      </c>
      <c r="S5045" t="str">
        <f t="shared" si="707"/>
        <v>PASS</v>
      </c>
      <c r="T5045">
        <f t="shared" si="708"/>
        <v>100</v>
      </c>
      <c r="U5045" t="str">
        <f t="shared" si="709"/>
        <v>Low</v>
      </c>
      <c r="V5045" t="str">
        <f t="shared" si="710"/>
        <v>Clean</v>
      </c>
    </row>
    <row r="5046" spans="1:22" x14ac:dyDescent="0.3">
      <c r="A5046" t="str">
        <f>Raw_Data!A5046</f>
        <v>26080128</v>
      </c>
      <c r="B5046">
        <f>Raw_Data!B5046</f>
        <v>45660</v>
      </c>
      <c r="C5046" t="str">
        <f>Raw_Data!C5046</f>
        <v>INSULIN DEGLUDEC PEN (U-200</v>
      </c>
      <c r="D5046" t="str">
        <f>Raw_Data!D5046</f>
        <v>73070050315</v>
      </c>
      <c r="E5046" t="str">
        <f>Raw_Data!E5046</f>
        <v>EL- CHOUFI, LEYLA</v>
      </c>
      <c r="F5046" t="str">
        <f>Raw_Data!F5046</f>
        <v>1942355342</v>
      </c>
      <c r="G5046" t="str">
        <f>Raw_Data!H5046</f>
        <v>2</v>
      </c>
      <c r="H5046">
        <f>IFERROR(VLOOKUP(G5046,Store_Map!$A$2:$I$100,3,FALSE),"")</f>
        <v>0</v>
      </c>
      <c r="I5046">
        <f>IFERROR(VLOOKUP(G5046,Store_Map!$A$2:$I$100,4,FALSE),"")</f>
        <v>0</v>
      </c>
      <c r="J5046">
        <f>IFERROR(VLOOKUP(G5046,Store_Map!$A$2:$I$100,5,FALSE),"")</f>
        <v>0</v>
      </c>
      <c r="K5046">
        <f>IFERROR(VLOOKUP(G5046,Store_Map!$A$2:$I$100,6,FALSE),"")</f>
        <v>0</v>
      </c>
      <c r="L5046">
        <f>IFERROR(VLOOKUP(G5046,Store_Map!$A$2:$I$100,7,FALSE),"")</f>
        <v>0</v>
      </c>
      <c r="M5046">
        <f>IFERROR(VLOOKUP(G5046,Store_Map!$A$2:$I$100,8,FALSE),"")</f>
        <v>0</v>
      </c>
      <c r="N5046">
        <f t="shared" si="702"/>
        <v>0</v>
      </c>
      <c r="O5046" t="str">
        <f t="shared" si="703"/>
        <v>PASS</v>
      </c>
      <c r="P5046" t="str">
        <f t="shared" si="704"/>
        <v>PASS</v>
      </c>
      <c r="Q5046" t="str">
        <f t="shared" si="705"/>
        <v>PASS</v>
      </c>
      <c r="R5046" t="str">
        <f t="shared" si="706"/>
        <v>PASS</v>
      </c>
      <c r="S5046" t="str">
        <f t="shared" si="707"/>
        <v>PASS</v>
      </c>
      <c r="T5046">
        <f t="shared" si="708"/>
        <v>100</v>
      </c>
      <c r="U5046" t="str">
        <f t="shared" si="709"/>
        <v>Low</v>
      </c>
      <c r="V5046" t="str">
        <f t="shared" si="710"/>
        <v>Clean</v>
      </c>
    </row>
    <row r="5047" spans="1:22" x14ac:dyDescent="0.3">
      <c r="A5047" t="str">
        <f>Raw_Data!A5047</f>
        <v>26082619</v>
      </c>
      <c r="B5047">
        <f>Raw_Data!B5047</f>
        <v>45660</v>
      </c>
      <c r="C5047" t="str">
        <f>Raw_Data!C5047</f>
        <v>AMLODIPINE BESYLATE 5 MG TA</v>
      </c>
      <c r="D5047" t="str">
        <f>Raw_Data!D5047</f>
        <v>69097012715</v>
      </c>
      <c r="E5047" t="str">
        <f>Raw_Data!E5047</f>
        <v>YASIN, NURA</v>
      </c>
      <c r="F5047" t="str">
        <f>Raw_Data!F5047</f>
        <v>1265518567</v>
      </c>
      <c r="G5047" t="str">
        <f>Raw_Data!H5047</f>
        <v>2</v>
      </c>
      <c r="H5047">
        <f>IFERROR(VLOOKUP(G5047,Store_Map!$A$2:$I$100,3,FALSE),"")</f>
        <v>0</v>
      </c>
      <c r="I5047">
        <f>IFERROR(VLOOKUP(G5047,Store_Map!$A$2:$I$100,4,FALSE),"")</f>
        <v>0</v>
      </c>
      <c r="J5047">
        <f>IFERROR(VLOOKUP(G5047,Store_Map!$A$2:$I$100,5,FALSE),"")</f>
        <v>0</v>
      </c>
      <c r="K5047">
        <f>IFERROR(VLOOKUP(G5047,Store_Map!$A$2:$I$100,6,FALSE),"")</f>
        <v>0</v>
      </c>
      <c r="L5047">
        <f>IFERROR(VLOOKUP(G5047,Store_Map!$A$2:$I$100,7,FALSE),"")</f>
        <v>0</v>
      </c>
      <c r="M5047">
        <f>IFERROR(VLOOKUP(G5047,Store_Map!$A$2:$I$100,8,FALSE),"")</f>
        <v>0</v>
      </c>
      <c r="N5047">
        <f t="shared" si="702"/>
        <v>0</v>
      </c>
      <c r="O5047" t="str">
        <f t="shared" si="703"/>
        <v>PASS</v>
      </c>
      <c r="P5047" t="str">
        <f t="shared" si="704"/>
        <v>PASS</v>
      </c>
      <c r="Q5047" t="str">
        <f t="shared" si="705"/>
        <v>PASS</v>
      </c>
      <c r="R5047" t="str">
        <f t="shared" si="706"/>
        <v>PASS</v>
      </c>
      <c r="S5047" t="str">
        <f t="shared" si="707"/>
        <v>PASS</v>
      </c>
      <c r="T5047">
        <f t="shared" si="708"/>
        <v>100</v>
      </c>
      <c r="U5047" t="str">
        <f t="shared" si="709"/>
        <v>Low</v>
      </c>
      <c r="V5047" t="str">
        <f t="shared" si="710"/>
        <v>Clean</v>
      </c>
    </row>
    <row r="5048" spans="1:22" x14ac:dyDescent="0.3">
      <c r="A5048" t="str">
        <f>Raw_Data!A5048</f>
        <v>26083666</v>
      </c>
      <c r="B5048">
        <f>Raw_Data!B5048</f>
        <v>45660</v>
      </c>
      <c r="C5048" t="str">
        <f>Raw_Data!C5048</f>
        <v>LYUMJEV 100 UNIT/ML VIAL</v>
      </c>
      <c r="D5048" t="str">
        <f>Raw_Data!D5048</f>
        <v>2772801</v>
      </c>
      <c r="E5048" t="str">
        <f>Raw_Data!E5048</f>
        <v>EL- CHOUFI, LEYLA</v>
      </c>
      <c r="F5048" t="str">
        <f>Raw_Data!F5048</f>
        <v>1942355342</v>
      </c>
      <c r="G5048" t="str">
        <f>Raw_Data!H5048</f>
        <v>2</v>
      </c>
      <c r="H5048">
        <f>IFERROR(VLOOKUP(G5048,Store_Map!$A$2:$I$100,3,FALSE),"")</f>
        <v>0</v>
      </c>
      <c r="I5048">
        <f>IFERROR(VLOOKUP(G5048,Store_Map!$A$2:$I$100,4,FALSE),"")</f>
        <v>0</v>
      </c>
      <c r="J5048">
        <f>IFERROR(VLOOKUP(G5048,Store_Map!$A$2:$I$100,5,FALSE),"")</f>
        <v>0</v>
      </c>
      <c r="K5048">
        <f>IFERROR(VLOOKUP(G5048,Store_Map!$A$2:$I$100,6,FALSE),"")</f>
        <v>0</v>
      </c>
      <c r="L5048">
        <f>IFERROR(VLOOKUP(G5048,Store_Map!$A$2:$I$100,7,FALSE),"")</f>
        <v>0</v>
      </c>
      <c r="M5048">
        <f>IFERROR(VLOOKUP(G5048,Store_Map!$A$2:$I$100,8,FALSE),"")</f>
        <v>0</v>
      </c>
      <c r="N5048">
        <f t="shared" si="702"/>
        <v>0</v>
      </c>
      <c r="O5048" t="str">
        <f t="shared" si="703"/>
        <v>PASS</v>
      </c>
      <c r="P5048" t="str">
        <f t="shared" si="704"/>
        <v>REVIEW</v>
      </c>
      <c r="Q5048" t="str">
        <f t="shared" si="705"/>
        <v>PASS</v>
      </c>
      <c r="R5048" t="str">
        <f t="shared" si="706"/>
        <v>PASS</v>
      </c>
      <c r="S5048" t="str">
        <f t="shared" si="707"/>
        <v>REVIEW</v>
      </c>
      <c r="T5048">
        <f t="shared" si="708"/>
        <v>90</v>
      </c>
      <c r="U5048" t="str">
        <f t="shared" si="709"/>
        <v>Low</v>
      </c>
      <c r="V5048" t="str">
        <f t="shared" si="710"/>
        <v>Invalid NDC</v>
      </c>
    </row>
    <row r="5049" spans="1:22" x14ac:dyDescent="0.3">
      <c r="A5049" t="str">
        <f>Raw_Data!A5049</f>
        <v>26084458</v>
      </c>
      <c r="B5049">
        <f>Raw_Data!B5049</f>
        <v>45660</v>
      </c>
      <c r="C5049" t="str">
        <f>Raw_Data!C5049</f>
        <v>ALBUTEROL HFA 90 MCG INHALE</v>
      </c>
      <c r="D5049" t="str">
        <f>Raw_Data!D5049</f>
        <v>68180096301</v>
      </c>
      <c r="E5049" t="str">
        <f>Raw_Data!E5049</f>
        <v>FORD, JAMES</v>
      </c>
      <c r="F5049" t="str">
        <f>Raw_Data!F5049</f>
        <v>1033117684</v>
      </c>
      <c r="G5049" t="str">
        <f>Raw_Data!H5049</f>
        <v>2</v>
      </c>
      <c r="H5049">
        <f>IFERROR(VLOOKUP(G5049,Store_Map!$A$2:$I$100,3,FALSE),"")</f>
        <v>0</v>
      </c>
      <c r="I5049">
        <f>IFERROR(VLOOKUP(G5049,Store_Map!$A$2:$I$100,4,FALSE),"")</f>
        <v>0</v>
      </c>
      <c r="J5049">
        <f>IFERROR(VLOOKUP(G5049,Store_Map!$A$2:$I$100,5,FALSE),"")</f>
        <v>0</v>
      </c>
      <c r="K5049">
        <f>IFERROR(VLOOKUP(G5049,Store_Map!$A$2:$I$100,6,FALSE),"")</f>
        <v>0</v>
      </c>
      <c r="L5049">
        <f>IFERROR(VLOOKUP(G5049,Store_Map!$A$2:$I$100,7,FALSE),"")</f>
        <v>0</v>
      </c>
      <c r="M5049">
        <f>IFERROR(VLOOKUP(G5049,Store_Map!$A$2:$I$100,8,FALSE),"")</f>
        <v>0</v>
      </c>
      <c r="N5049">
        <f t="shared" si="702"/>
        <v>0</v>
      </c>
      <c r="O5049" t="str">
        <f t="shared" si="703"/>
        <v>PASS</v>
      </c>
      <c r="P5049" t="str">
        <f t="shared" si="704"/>
        <v>PASS</v>
      </c>
      <c r="Q5049" t="str">
        <f t="shared" si="705"/>
        <v>PASS</v>
      </c>
      <c r="R5049" t="str">
        <f t="shared" si="706"/>
        <v>PASS</v>
      </c>
      <c r="S5049" t="str">
        <f t="shared" si="707"/>
        <v>PASS</v>
      </c>
      <c r="T5049">
        <f t="shared" si="708"/>
        <v>100</v>
      </c>
      <c r="U5049" t="str">
        <f t="shared" si="709"/>
        <v>Low</v>
      </c>
      <c r="V5049" t="str">
        <f t="shared" si="710"/>
        <v>Clean</v>
      </c>
    </row>
    <row r="5050" spans="1:22" x14ac:dyDescent="0.3">
      <c r="A5050" t="str">
        <f>Raw_Data!A5050</f>
        <v>26083512</v>
      </c>
      <c r="B5050">
        <f>Raw_Data!B5050</f>
        <v>45660</v>
      </c>
      <c r="C5050" t="str">
        <f>Raw_Data!C5050</f>
        <v>QUETIAPINE FUMARATE 300 MG</v>
      </c>
      <c r="D5050" t="str">
        <f>Raw_Data!D5050</f>
        <v>68180044907</v>
      </c>
      <c r="E5050" t="str">
        <f>Raw_Data!E5050</f>
        <v>FORD, JAMES</v>
      </c>
      <c r="F5050" t="str">
        <f>Raw_Data!F5050</f>
        <v>1033117684</v>
      </c>
      <c r="G5050" t="str">
        <f>Raw_Data!H5050</f>
        <v>2</v>
      </c>
      <c r="H5050">
        <f>IFERROR(VLOOKUP(G5050,Store_Map!$A$2:$I$100,3,FALSE),"")</f>
        <v>0</v>
      </c>
      <c r="I5050">
        <f>IFERROR(VLOOKUP(G5050,Store_Map!$A$2:$I$100,4,FALSE),"")</f>
        <v>0</v>
      </c>
      <c r="J5050">
        <f>IFERROR(VLOOKUP(G5050,Store_Map!$A$2:$I$100,5,FALSE),"")</f>
        <v>0</v>
      </c>
      <c r="K5050">
        <f>IFERROR(VLOOKUP(G5050,Store_Map!$A$2:$I$100,6,FALSE),"")</f>
        <v>0</v>
      </c>
      <c r="L5050">
        <f>IFERROR(VLOOKUP(G5050,Store_Map!$A$2:$I$100,7,FALSE),"")</f>
        <v>0</v>
      </c>
      <c r="M5050">
        <f>IFERROR(VLOOKUP(G5050,Store_Map!$A$2:$I$100,8,FALSE),"")</f>
        <v>0</v>
      </c>
      <c r="N5050">
        <f t="shared" si="702"/>
        <v>0</v>
      </c>
      <c r="O5050" t="str">
        <f t="shared" si="703"/>
        <v>PASS</v>
      </c>
      <c r="P5050" t="str">
        <f t="shared" si="704"/>
        <v>PASS</v>
      </c>
      <c r="Q5050" t="str">
        <f t="shared" si="705"/>
        <v>PASS</v>
      </c>
      <c r="R5050" t="str">
        <f t="shared" si="706"/>
        <v>PASS</v>
      </c>
      <c r="S5050" t="str">
        <f t="shared" si="707"/>
        <v>PASS</v>
      </c>
      <c r="T5050">
        <f t="shared" si="708"/>
        <v>100</v>
      </c>
      <c r="U5050" t="str">
        <f t="shared" si="709"/>
        <v>Low</v>
      </c>
      <c r="V5050" t="str">
        <f t="shared" si="710"/>
        <v>Clean</v>
      </c>
    </row>
    <row r="5051" spans="1:22" x14ac:dyDescent="0.3">
      <c r="A5051" t="str">
        <f>Raw_Data!A5051</f>
        <v>26075414</v>
      </c>
      <c r="B5051">
        <f>Raw_Data!B5051</f>
        <v>45660</v>
      </c>
      <c r="C5051" t="str">
        <f>Raw_Data!C5051</f>
        <v>BUSPIRONE HCL 30 MG TABLET</v>
      </c>
      <c r="D5051" t="str">
        <f>Raw_Data!D5051</f>
        <v>93520006</v>
      </c>
      <c r="E5051" t="str">
        <f>Raw_Data!E5051</f>
        <v>FORD, JAMES</v>
      </c>
      <c r="F5051" t="str">
        <f>Raw_Data!F5051</f>
        <v>1033117684</v>
      </c>
      <c r="G5051" t="str">
        <f>Raw_Data!H5051</f>
        <v>2</v>
      </c>
      <c r="H5051">
        <f>IFERROR(VLOOKUP(G5051,Store_Map!$A$2:$I$100,3,FALSE),"")</f>
        <v>0</v>
      </c>
      <c r="I5051">
        <f>IFERROR(VLOOKUP(G5051,Store_Map!$A$2:$I$100,4,FALSE),"")</f>
        <v>0</v>
      </c>
      <c r="J5051">
        <f>IFERROR(VLOOKUP(G5051,Store_Map!$A$2:$I$100,5,FALSE),"")</f>
        <v>0</v>
      </c>
      <c r="K5051">
        <f>IFERROR(VLOOKUP(G5051,Store_Map!$A$2:$I$100,6,FALSE),"")</f>
        <v>0</v>
      </c>
      <c r="L5051">
        <f>IFERROR(VLOOKUP(G5051,Store_Map!$A$2:$I$100,7,FALSE),"")</f>
        <v>0</v>
      </c>
      <c r="M5051">
        <f>IFERROR(VLOOKUP(G5051,Store_Map!$A$2:$I$100,8,FALSE),"")</f>
        <v>0</v>
      </c>
      <c r="N5051">
        <f t="shared" si="702"/>
        <v>0</v>
      </c>
      <c r="O5051" t="str">
        <f t="shared" si="703"/>
        <v>PASS</v>
      </c>
      <c r="P5051" t="str">
        <f t="shared" si="704"/>
        <v>REVIEW</v>
      </c>
      <c r="Q5051" t="str">
        <f t="shared" si="705"/>
        <v>PASS</v>
      </c>
      <c r="R5051" t="str">
        <f t="shared" si="706"/>
        <v>PASS</v>
      </c>
      <c r="S5051" t="str">
        <f t="shared" si="707"/>
        <v>REVIEW</v>
      </c>
      <c r="T5051">
        <f t="shared" si="708"/>
        <v>90</v>
      </c>
      <c r="U5051" t="str">
        <f t="shared" si="709"/>
        <v>Low</v>
      </c>
      <c r="V5051" t="str">
        <f t="shared" si="710"/>
        <v>Invalid NDC</v>
      </c>
    </row>
    <row r="5052" spans="1:22" x14ac:dyDescent="0.3">
      <c r="A5052" t="str">
        <f>Raw_Data!A5052</f>
        <v>26076211</v>
      </c>
      <c r="B5052">
        <f>Raw_Data!B5052</f>
        <v>45660</v>
      </c>
      <c r="C5052" t="str">
        <f>Raw_Data!C5052</f>
        <v>HYDROCHLOROTHIAZIDE 12.5 MG</v>
      </c>
      <c r="D5052" t="str">
        <f>Raw_Data!D5052</f>
        <v>69315015510</v>
      </c>
      <c r="E5052" t="str">
        <f>Raw_Data!E5052</f>
        <v>FORD, JAMES</v>
      </c>
      <c r="F5052" t="str">
        <f>Raw_Data!F5052</f>
        <v>1033117684</v>
      </c>
      <c r="G5052" t="str">
        <f>Raw_Data!H5052</f>
        <v>2</v>
      </c>
      <c r="H5052">
        <f>IFERROR(VLOOKUP(G5052,Store_Map!$A$2:$I$100,3,FALSE),"")</f>
        <v>0</v>
      </c>
      <c r="I5052">
        <f>IFERROR(VLOOKUP(G5052,Store_Map!$A$2:$I$100,4,FALSE),"")</f>
        <v>0</v>
      </c>
      <c r="J5052">
        <f>IFERROR(VLOOKUP(G5052,Store_Map!$A$2:$I$100,5,FALSE),"")</f>
        <v>0</v>
      </c>
      <c r="K5052">
        <f>IFERROR(VLOOKUP(G5052,Store_Map!$A$2:$I$100,6,FALSE),"")</f>
        <v>0</v>
      </c>
      <c r="L5052">
        <f>IFERROR(VLOOKUP(G5052,Store_Map!$A$2:$I$100,7,FALSE),"")</f>
        <v>0</v>
      </c>
      <c r="M5052">
        <f>IFERROR(VLOOKUP(G5052,Store_Map!$A$2:$I$100,8,FALSE),"")</f>
        <v>0</v>
      </c>
      <c r="N5052">
        <f t="shared" si="702"/>
        <v>0</v>
      </c>
      <c r="O5052" t="str">
        <f t="shared" si="703"/>
        <v>PASS</v>
      </c>
      <c r="P5052" t="str">
        <f t="shared" si="704"/>
        <v>PASS</v>
      </c>
      <c r="Q5052" t="str">
        <f t="shared" si="705"/>
        <v>PASS</v>
      </c>
      <c r="R5052" t="str">
        <f t="shared" si="706"/>
        <v>PASS</v>
      </c>
      <c r="S5052" t="str">
        <f t="shared" si="707"/>
        <v>PASS</v>
      </c>
      <c r="T5052">
        <f t="shared" si="708"/>
        <v>100</v>
      </c>
      <c r="U5052" t="str">
        <f t="shared" si="709"/>
        <v>Low</v>
      </c>
      <c r="V5052" t="str">
        <f t="shared" si="710"/>
        <v>Clean</v>
      </c>
    </row>
    <row r="5053" spans="1:22" x14ac:dyDescent="0.3">
      <c r="A5053" t="str">
        <f>Raw_Data!A5053</f>
        <v>26081580</v>
      </c>
      <c r="B5053">
        <f>Raw_Data!B5053</f>
        <v>45660</v>
      </c>
      <c r="C5053" t="str">
        <f>Raw_Data!C5053</f>
        <v>FARXIGA 10 MG TABLET</v>
      </c>
      <c r="D5053" t="str">
        <f>Raw_Data!D5053</f>
        <v>310621030</v>
      </c>
      <c r="E5053" t="str">
        <f>Raw_Data!E5053</f>
        <v>BYNE, EDMUND</v>
      </c>
      <c r="F5053" t="str">
        <f>Raw_Data!F5053</f>
        <v>1033186648</v>
      </c>
      <c r="G5053" t="str">
        <f>Raw_Data!H5053</f>
        <v>2</v>
      </c>
      <c r="H5053">
        <f>IFERROR(VLOOKUP(G5053,Store_Map!$A$2:$I$100,3,FALSE),"")</f>
        <v>0</v>
      </c>
      <c r="I5053">
        <f>IFERROR(VLOOKUP(G5053,Store_Map!$A$2:$I$100,4,FALSE),"")</f>
        <v>0</v>
      </c>
      <c r="J5053">
        <f>IFERROR(VLOOKUP(G5053,Store_Map!$A$2:$I$100,5,FALSE),"")</f>
        <v>0</v>
      </c>
      <c r="K5053">
        <f>IFERROR(VLOOKUP(G5053,Store_Map!$A$2:$I$100,6,FALSE),"")</f>
        <v>0</v>
      </c>
      <c r="L5053">
        <f>IFERROR(VLOOKUP(G5053,Store_Map!$A$2:$I$100,7,FALSE),"")</f>
        <v>0</v>
      </c>
      <c r="M5053">
        <f>IFERROR(VLOOKUP(G5053,Store_Map!$A$2:$I$100,8,FALSE),"")</f>
        <v>0</v>
      </c>
      <c r="N5053">
        <f t="shared" si="702"/>
        <v>0</v>
      </c>
      <c r="O5053" t="str">
        <f t="shared" si="703"/>
        <v>PASS</v>
      </c>
      <c r="P5053" t="str">
        <f t="shared" si="704"/>
        <v>REVIEW</v>
      </c>
      <c r="Q5053" t="str">
        <f t="shared" si="705"/>
        <v>PASS</v>
      </c>
      <c r="R5053" t="str">
        <f t="shared" si="706"/>
        <v>PASS</v>
      </c>
      <c r="S5053" t="str">
        <f t="shared" si="707"/>
        <v>REVIEW</v>
      </c>
      <c r="T5053">
        <f t="shared" si="708"/>
        <v>90</v>
      </c>
      <c r="U5053" t="str">
        <f t="shared" si="709"/>
        <v>Low</v>
      </c>
      <c r="V5053" t="str">
        <f t="shared" si="710"/>
        <v>Invalid NDC</v>
      </c>
    </row>
    <row r="5054" spans="1:22" x14ac:dyDescent="0.3">
      <c r="A5054" t="str">
        <f>Raw_Data!A5054</f>
        <v>26084517</v>
      </c>
      <c r="B5054">
        <f>Raw_Data!B5054</f>
        <v>45660</v>
      </c>
      <c r="C5054" t="str">
        <f>Raw_Data!C5054</f>
        <v>CEFDINIR 300 MG CAPSULE</v>
      </c>
      <c r="D5054" t="str">
        <f>Raw_Data!D5054</f>
        <v>65862017760</v>
      </c>
      <c r="E5054" t="str">
        <f>Raw_Data!E5054</f>
        <v>FORD, JAMES</v>
      </c>
      <c r="F5054" t="str">
        <f>Raw_Data!F5054</f>
        <v>1033117684</v>
      </c>
      <c r="G5054" t="str">
        <f>Raw_Data!H5054</f>
        <v>2</v>
      </c>
      <c r="H5054">
        <f>IFERROR(VLOOKUP(G5054,Store_Map!$A$2:$I$100,3,FALSE),"")</f>
        <v>0</v>
      </c>
      <c r="I5054">
        <f>IFERROR(VLOOKUP(G5054,Store_Map!$A$2:$I$100,4,FALSE),"")</f>
        <v>0</v>
      </c>
      <c r="J5054">
        <f>IFERROR(VLOOKUP(G5054,Store_Map!$A$2:$I$100,5,FALSE),"")</f>
        <v>0</v>
      </c>
      <c r="K5054">
        <f>IFERROR(VLOOKUP(G5054,Store_Map!$A$2:$I$100,6,FALSE),"")</f>
        <v>0</v>
      </c>
      <c r="L5054">
        <f>IFERROR(VLOOKUP(G5054,Store_Map!$A$2:$I$100,7,FALSE),"")</f>
        <v>0</v>
      </c>
      <c r="M5054">
        <f>IFERROR(VLOOKUP(G5054,Store_Map!$A$2:$I$100,8,FALSE),"")</f>
        <v>0</v>
      </c>
      <c r="N5054">
        <f t="shared" si="702"/>
        <v>0</v>
      </c>
      <c r="O5054" t="str">
        <f t="shared" si="703"/>
        <v>PASS</v>
      </c>
      <c r="P5054" t="str">
        <f t="shared" si="704"/>
        <v>PASS</v>
      </c>
      <c r="Q5054" t="str">
        <f t="shared" si="705"/>
        <v>PASS</v>
      </c>
      <c r="R5054" t="str">
        <f t="shared" si="706"/>
        <v>PASS</v>
      </c>
      <c r="S5054" t="str">
        <f t="shared" si="707"/>
        <v>PASS</v>
      </c>
      <c r="T5054">
        <f t="shared" si="708"/>
        <v>100</v>
      </c>
      <c r="U5054" t="str">
        <f t="shared" si="709"/>
        <v>Low</v>
      </c>
      <c r="V5054" t="str">
        <f t="shared" si="710"/>
        <v>Clean</v>
      </c>
    </row>
    <row r="5055" spans="1:22" x14ac:dyDescent="0.3">
      <c r="A5055" t="str">
        <f>Raw_Data!A5055</f>
        <v>26076256</v>
      </c>
      <c r="B5055">
        <f>Raw_Data!B5055</f>
        <v>45660</v>
      </c>
      <c r="C5055" t="str">
        <f>Raw_Data!C5055</f>
        <v>PANTOPRAZOLE SOD DR 40 MG T</v>
      </c>
      <c r="D5055" t="str">
        <f>Raw_Data!D5055</f>
        <v>65862056090</v>
      </c>
      <c r="E5055" t="str">
        <f>Raw_Data!E5055</f>
        <v>FORD, JAMES</v>
      </c>
      <c r="F5055" t="str">
        <f>Raw_Data!F5055</f>
        <v>1033117684</v>
      </c>
      <c r="G5055" t="str">
        <f>Raw_Data!H5055</f>
        <v>2</v>
      </c>
      <c r="H5055">
        <f>IFERROR(VLOOKUP(G5055,Store_Map!$A$2:$I$100,3,FALSE),"")</f>
        <v>0</v>
      </c>
      <c r="I5055">
        <f>IFERROR(VLOOKUP(G5055,Store_Map!$A$2:$I$100,4,FALSE),"")</f>
        <v>0</v>
      </c>
      <c r="J5055">
        <f>IFERROR(VLOOKUP(G5055,Store_Map!$A$2:$I$100,5,FALSE),"")</f>
        <v>0</v>
      </c>
      <c r="K5055">
        <f>IFERROR(VLOOKUP(G5055,Store_Map!$A$2:$I$100,6,FALSE),"")</f>
        <v>0</v>
      </c>
      <c r="L5055">
        <f>IFERROR(VLOOKUP(G5055,Store_Map!$A$2:$I$100,7,FALSE),"")</f>
        <v>0</v>
      </c>
      <c r="M5055">
        <f>IFERROR(VLOOKUP(G5055,Store_Map!$A$2:$I$100,8,FALSE),"")</f>
        <v>0</v>
      </c>
      <c r="N5055">
        <f t="shared" si="702"/>
        <v>0</v>
      </c>
      <c r="O5055" t="str">
        <f t="shared" si="703"/>
        <v>PASS</v>
      </c>
      <c r="P5055" t="str">
        <f t="shared" si="704"/>
        <v>PASS</v>
      </c>
      <c r="Q5055" t="str">
        <f t="shared" si="705"/>
        <v>PASS</v>
      </c>
      <c r="R5055" t="str">
        <f t="shared" si="706"/>
        <v>PASS</v>
      </c>
      <c r="S5055" t="str">
        <f t="shared" si="707"/>
        <v>PASS</v>
      </c>
      <c r="T5055">
        <f t="shared" si="708"/>
        <v>100</v>
      </c>
      <c r="U5055" t="str">
        <f t="shared" si="709"/>
        <v>Low</v>
      </c>
      <c r="V5055" t="str">
        <f t="shared" si="710"/>
        <v>Clean</v>
      </c>
    </row>
    <row r="5056" spans="1:22" x14ac:dyDescent="0.3">
      <c r="A5056" t="str">
        <f>Raw_Data!A5056</f>
        <v>26084518</v>
      </c>
      <c r="B5056">
        <f>Raw_Data!B5056</f>
        <v>45660</v>
      </c>
      <c r="C5056" t="str">
        <f>Raw_Data!C5056</f>
        <v>METRONIDAZOLE 500 MG TABLET</v>
      </c>
      <c r="D5056" t="str">
        <f>Raw_Data!D5056</f>
        <v>50111033401</v>
      </c>
      <c r="E5056" t="str">
        <f>Raw_Data!E5056</f>
        <v>FORD, JAMES</v>
      </c>
      <c r="F5056" t="str">
        <f>Raw_Data!F5056</f>
        <v>1033117684</v>
      </c>
      <c r="G5056" t="str">
        <f>Raw_Data!H5056</f>
        <v>2</v>
      </c>
      <c r="H5056">
        <f>IFERROR(VLOOKUP(G5056,Store_Map!$A$2:$I$100,3,FALSE),"")</f>
        <v>0</v>
      </c>
      <c r="I5056">
        <f>IFERROR(VLOOKUP(G5056,Store_Map!$A$2:$I$100,4,FALSE),"")</f>
        <v>0</v>
      </c>
      <c r="J5056">
        <f>IFERROR(VLOOKUP(G5056,Store_Map!$A$2:$I$100,5,FALSE),"")</f>
        <v>0</v>
      </c>
      <c r="K5056">
        <f>IFERROR(VLOOKUP(G5056,Store_Map!$A$2:$I$100,6,FALSE),"")</f>
        <v>0</v>
      </c>
      <c r="L5056">
        <f>IFERROR(VLOOKUP(G5056,Store_Map!$A$2:$I$100,7,FALSE),"")</f>
        <v>0</v>
      </c>
      <c r="M5056">
        <f>IFERROR(VLOOKUP(G5056,Store_Map!$A$2:$I$100,8,FALSE),"")</f>
        <v>0</v>
      </c>
      <c r="N5056">
        <f t="shared" si="702"/>
        <v>0</v>
      </c>
      <c r="O5056" t="str">
        <f t="shared" si="703"/>
        <v>PASS</v>
      </c>
      <c r="P5056" t="str">
        <f t="shared" si="704"/>
        <v>PASS</v>
      </c>
      <c r="Q5056" t="str">
        <f t="shared" si="705"/>
        <v>PASS</v>
      </c>
      <c r="R5056" t="str">
        <f t="shared" si="706"/>
        <v>PASS</v>
      </c>
      <c r="S5056" t="str">
        <f t="shared" si="707"/>
        <v>PASS</v>
      </c>
      <c r="T5056">
        <f t="shared" si="708"/>
        <v>100</v>
      </c>
      <c r="U5056" t="str">
        <f t="shared" si="709"/>
        <v>Low</v>
      </c>
      <c r="V5056" t="str">
        <f t="shared" si="710"/>
        <v>Clean</v>
      </c>
    </row>
    <row r="5057" spans="1:22" x14ac:dyDescent="0.3">
      <c r="A5057" t="str">
        <f>Raw_Data!A5057</f>
        <v>26084519</v>
      </c>
      <c r="B5057">
        <f>Raw_Data!B5057</f>
        <v>45660</v>
      </c>
      <c r="C5057" t="str">
        <f>Raw_Data!C5057</f>
        <v>TRIAMCINOLONE 0.1% CREAM</v>
      </c>
      <c r="D5057" t="str">
        <f>Raw_Data!D5057</f>
        <v>67877025115</v>
      </c>
      <c r="E5057" t="str">
        <f>Raw_Data!E5057</f>
        <v>FORD, JAMES</v>
      </c>
      <c r="F5057" t="str">
        <f>Raw_Data!F5057</f>
        <v>1033117684</v>
      </c>
      <c r="G5057" t="str">
        <f>Raw_Data!H5057</f>
        <v>2</v>
      </c>
      <c r="H5057">
        <f>IFERROR(VLOOKUP(G5057,Store_Map!$A$2:$I$100,3,FALSE),"")</f>
        <v>0</v>
      </c>
      <c r="I5057">
        <f>IFERROR(VLOOKUP(G5057,Store_Map!$A$2:$I$100,4,FALSE),"")</f>
        <v>0</v>
      </c>
      <c r="J5057">
        <f>IFERROR(VLOOKUP(G5057,Store_Map!$A$2:$I$100,5,FALSE),"")</f>
        <v>0</v>
      </c>
      <c r="K5057">
        <f>IFERROR(VLOOKUP(G5057,Store_Map!$A$2:$I$100,6,FALSE),"")</f>
        <v>0</v>
      </c>
      <c r="L5057">
        <f>IFERROR(VLOOKUP(G5057,Store_Map!$A$2:$I$100,7,FALSE),"")</f>
        <v>0</v>
      </c>
      <c r="M5057">
        <f>IFERROR(VLOOKUP(G5057,Store_Map!$A$2:$I$100,8,FALSE),"")</f>
        <v>0</v>
      </c>
      <c r="N5057">
        <f t="shared" si="702"/>
        <v>0</v>
      </c>
      <c r="O5057" t="str">
        <f t="shared" si="703"/>
        <v>PASS</v>
      </c>
      <c r="P5057" t="str">
        <f t="shared" si="704"/>
        <v>PASS</v>
      </c>
      <c r="Q5057" t="str">
        <f t="shared" si="705"/>
        <v>PASS</v>
      </c>
      <c r="R5057" t="str">
        <f t="shared" si="706"/>
        <v>PASS</v>
      </c>
      <c r="S5057" t="str">
        <f t="shared" si="707"/>
        <v>PASS</v>
      </c>
      <c r="T5057">
        <f t="shared" si="708"/>
        <v>100</v>
      </c>
      <c r="U5057" t="str">
        <f t="shared" si="709"/>
        <v>Low</v>
      </c>
      <c r="V5057" t="str">
        <f t="shared" si="710"/>
        <v>Clean</v>
      </c>
    </row>
    <row r="5058" spans="1:22" x14ac:dyDescent="0.3">
      <c r="A5058" t="str">
        <f>Raw_Data!A5058</f>
        <v>26084520</v>
      </c>
      <c r="B5058">
        <f>Raw_Data!B5058</f>
        <v>45660</v>
      </c>
      <c r="C5058" t="str">
        <f>Raw_Data!C5058</f>
        <v>MIRTAZAPINE 15 MG TABLET5</v>
      </c>
      <c r="D5058" t="str">
        <f>Raw_Data!D5058</f>
        <v>13107003134</v>
      </c>
      <c r="E5058" t="str">
        <f>Raw_Data!E5058</f>
        <v>FORD, JAMES</v>
      </c>
      <c r="F5058" t="str">
        <f>Raw_Data!F5058</f>
        <v>1033117684</v>
      </c>
      <c r="G5058" t="str">
        <f>Raw_Data!H5058</f>
        <v>2</v>
      </c>
      <c r="H5058">
        <f>IFERROR(VLOOKUP(G5058,Store_Map!$A$2:$I$100,3,FALSE),"")</f>
        <v>0</v>
      </c>
      <c r="I5058">
        <f>IFERROR(VLOOKUP(G5058,Store_Map!$A$2:$I$100,4,FALSE),"")</f>
        <v>0</v>
      </c>
      <c r="J5058">
        <f>IFERROR(VLOOKUP(G5058,Store_Map!$A$2:$I$100,5,FALSE),"")</f>
        <v>0</v>
      </c>
      <c r="K5058">
        <f>IFERROR(VLOOKUP(G5058,Store_Map!$A$2:$I$100,6,FALSE),"")</f>
        <v>0</v>
      </c>
      <c r="L5058">
        <f>IFERROR(VLOOKUP(G5058,Store_Map!$A$2:$I$100,7,FALSE),"")</f>
        <v>0</v>
      </c>
      <c r="M5058">
        <f>IFERROR(VLOOKUP(G5058,Store_Map!$A$2:$I$100,8,FALSE),"")</f>
        <v>0</v>
      </c>
      <c r="N5058">
        <f t="shared" ref="N5058:N5121" si="711">COUNTBLANK(A5058:M5058)</f>
        <v>0</v>
      </c>
      <c r="O5058" t="str">
        <f t="shared" ref="O5058:O5121" si="712">IF(AND(F5058&lt;&gt;"",LEN(F5058)=10,ISNUMBER(--F5058)),"PASS","REVIEW")</f>
        <v>PASS</v>
      </c>
      <c r="P5058" t="str">
        <f t="shared" ref="P5058:P5121" si="713">IF(AND(D5058&lt;&gt;"",OR(LEN(D5058)=10,LEN(D5058)=11),ISNUMBER(--D5058)),"PASS","REVIEW")</f>
        <v>PASS</v>
      </c>
      <c r="Q5058" t="str">
        <f t="shared" ref="Q5058:Q5121" si="714">IF(H5058&lt;&gt;"","PASS","REVIEW")</f>
        <v>PASS</v>
      </c>
      <c r="R5058" t="str">
        <f t="shared" ref="R5058:R5121" si="715">IF(AND(I5058&lt;&gt;"",J5058&lt;&gt;"",K5058&lt;&gt;"",L5058&lt;&gt;"",M5058&lt;&gt;""),"PASS","REVIEW")</f>
        <v>PASS</v>
      </c>
      <c r="S5058" t="str">
        <f t="shared" ref="S5058:S5121" si="716">IF(OR(N5058&gt;0,O5058="REVIEW",P5058="REVIEW",Q5058="REVIEW",R5058="REVIEW"),"REVIEW","PASS")</f>
        <v>PASS</v>
      </c>
      <c r="T5058">
        <f t="shared" ref="T5058:T5121" si="717">MAX(0,100-(N5058*5)-IF(O5058="REVIEW",15,0)-IF(P5058="REVIEW",10,0)-IF(Q5058="REVIEW",10,0)-IF(R5058="REVIEW",20,0))</f>
        <v>100</v>
      </c>
      <c r="U5058" t="str">
        <f t="shared" ref="U5058:U5121" si="718">IF(T5058&gt;=90,"Low",IF(T5058&gt;=70,"Medium","High"))</f>
        <v>Low</v>
      </c>
      <c r="V5058" t="str">
        <f t="shared" ref="V5058:V5121" si="719">IF(N5058&gt;0,"Missing required fields",IF(O5058="REVIEW","Invalid provider NPI",IF(P5058="REVIEW","Invalid NDC",IF(Q5058="REVIEW","Store mapping incomplete",IF(R5058="REVIEW","Entity mapping incomplete","Clean")))))</f>
        <v>Clean</v>
      </c>
    </row>
    <row r="5059" spans="1:22" x14ac:dyDescent="0.3">
      <c r="A5059" t="str">
        <f>Raw_Data!A5059</f>
        <v>26082427</v>
      </c>
      <c r="B5059">
        <f>Raw_Data!B5059</f>
        <v>45660</v>
      </c>
      <c r="C5059" t="str">
        <f>Raw_Data!C5059</f>
        <v>ESCITALOPRAM 10 MG TABLET</v>
      </c>
      <c r="D5059" t="str">
        <f>Raw_Data!D5059</f>
        <v>65862037401</v>
      </c>
      <c r="E5059" t="str">
        <f>Raw_Data!E5059</f>
        <v>FORD, JAMES</v>
      </c>
      <c r="F5059" t="str">
        <f>Raw_Data!F5059</f>
        <v>1033117684</v>
      </c>
      <c r="G5059" t="str">
        <f>Raw_Data!H5059</f>
        <v>2</v>
      </c>
      <c r="H5059">
        <f>IFERROR(VLOOKUP(G5059,Store_Map!$A$2:$I$100,3,FALSE),"")</f>
        <v>0</v>
      </c>
      <c r="I5059">
        <f>IFERROR(VLOOKUP(G5059,Store_Map!$A$2:$I$100,4,FALSE),"")</f>
        <v>0</v>
      </c>
      <c r="J5059">
        <f>IFERROR(VLOOKUP(G5059,Store_Map!$A$2:$I$100,5,FALSE),"")</f>
        <v>0</v>
      </c>
      <c r="K5059">
        <f>IFERROR(VLOOKUP(G5059,Store_Map!$A$2:$I$100,6,FALSE),"")</f>
        <v>0</v>
      </c>
      <c r="L5059">
        <f>IFERROR(VLOOKUP(G5059,Store_Map!$A$2:$I$100,7,FALSE),"")</f>
        <v>0</v>
      </c>
      <c r="M5059">
        <f>IFERROR(VLOOKUP(G5059,Store_Map!$A$2:$I$100,8,FALSE),"")</f>
        <v>0</v>
      </c>
      <c r="N5059">
        <f t="shared" si="711"/>
        <v>0</v>
      </c>
      <c r="O5059" t="str">
        <f t="shared" si="712"/>
        <v>PASS</v>
      </c>
      <c r="P5059" t="str">
        <f t="shared" si="713"/>
        <v>PASS</v>
      </c>
      <c r="Q5059" t="str">
        <f t="shared" si="714"/>
        <v>PASS</v>
      </c>
      <c r="R5059" t="str">
        <f t="shared" si="715"/>
        <v>PASS</v>
      </c>
      <c r="S5059" t="str">
        <f t="shared" si="716"/>
        <v>PASS</v>
      </c>
      <c r="T5059">
        <f t="shared" si="717"/>
        <v>100</v>
      </c>
      <c r="U5059" t="str">
        <f t="shared" si="718"/>
        <v>Low</v>
      </c>
      <c r="V5059" t="str">
        <f t="shared" si="719"/>
        <v>Clean</v>
      </c>
    </row>
    <row r="5060" spans="1:22" x14ac:dyDescent="0.3">
      <c r="A5060" t="str">
        <f>Raw_Data!A5060</f>
        <v>26082426</v>
      </c>
      <c r="B5060">
        <f>Raw_Data!B5060</f>
        <v>45660</v>
      </c>
      <c r="C5060" t="str">
        <f>Raw_Data!C5060</f>
        <v>IBUPROFEN 800 MG TABLET</v>
      </c>
      <c r="D5060" t="str">
        <f>Raw_Data!D5060</f>
        <v>65162046650</v>
      </c>
      <c r="E5060" t="str">
        <f>Raw_Data!E5060</f>
        <v>FORD, JAMES</v>
      </c>
      <c r="F5060" t="str">
        <f>Raw_Data!F5060</f>
        <v>1033117684</v>
      </c>
      <c r="G5060" t="str">
        <f>Raw_Data!H5060</f>
        <v>2</v>
      </c>
      <c r="H5060">
        <f>IFERROR(VLOOKUP(G5060,Store_Map!$A$2:$I$100,3,FALSE),"")</f>
        <v>0</v>
      </c>
      <c r="I5060">
        <f>IFERROR(VLOOKUP(G5060,Store_Map!$A$2:$I$100,4,FALSE),"")</f>
        <v>0</v>
      </c>
      <c r="J5060">
        <f>IFERROR(VLOOKUP(G5060,Store_Map!$A$2:$I$100,5,FALSE),"")</f>
        <v>0</v>
      </c>
      <c r="K5060">
        <f>IFERROR(VLOOKUP(G5060,Store_Map!$A$2:$I$100,6,FALSE),"")</f>
        <v>0</v>
      </c>
      <c r="L5060">
        <f>IFERROR(VLOOKUP(G5060,Store_Map!$A$2:$I$100,7,FALSE),"")</f>
        <v>0</v>
      </c>
      <c r="M5060">
        <f>IFERROR(VLOOKUP(G5060,Store_Map!$A$2:$I$100,8,FALSE),"")</f>
        <v>0</v>
      </c>
      <c r="N5060">
        <f t="shared" si="711"/>
        <v>0</v>
      </c>
      <c r="O5060" t="str">
        <f t="shared" si="712"/>
        <v>PASS</v>
      </c>
      <c r="P5060" t="str">
        <f t="shared" si="713"/>
        <v>PASS</v>
      </c>
      <c r="Q5060" t="str">
        <f t="shared" si="714"/>
        <v>PASS</v>
      </c>
      <c r="R5060" t="str">
        <f t="shared" si="715"/>
        <v>PASS</v>
      </c>
      <c r="S5060" t="str">
        <f t="shared" si="716"/>
        <v>PASS</v>
      </c>
      <c r="T5060">
        <f t="shared" si="717"/>
        <v>100</v>
      </c>
      <c r="U5060" t="str">
        <f t="shared" si="718"/>
        <v>Low</v>
      </c>
      <c r="V5060" t="str">
        <f t="shared" si="719"/>
        <v>Clean</v>
      </c>
    </row>
    <row r="5061" spans="1:22" x14ac:dyDescent="0.3">
      <c r="A5061" t="str">
        <f>Raw_Data!A5061</f>
        <v>26082489</v>
      </c>
      <c r="B5061">
        <f>Raw_Data!B5061</f>
        <v>45660</v>
      </c>
      <c r="C5061" t="str">
        <f>Raw_Data!C5061</f>
        <v>VITAMIN D2 1.25MG(50,000 UN</v>
      </c>
      <c r="D5061" t="str">
        <f>Raw_Data!D5061</f>
        <v>64380073706</v>
      </c>
      <c r="E5061" t="str">
        <f>Raw_Data!E5061</f>
        <v>FORD, JAMES</v>
      </c>
      <c r="F5061" t="str">
        <f>Raw_Data!F5061</f>
        <v>1033117684</v>
      </c>
      <c r="G5061" t="str">
        <f>Raw_Data!H5061</f>
        <v>2</v>
      </c>
      <c r="H5061">
        <f>IFERROR(VLOOKUP(G5061,Store_Map!$A$2:$I$100,3,FALSE),"")</f>
        <v>0</v>
      </c>
      <c r="I5061">
        <f>IFERROR(VLOOKUP(G5061,Store_Map!$A$2:$I$100,4,FALSE),"")</f>
        <v>0</v>
      </c>
      <c r="J5061">
        <f>IFERROR(VLOOKUP(G5061,Store_Map!$A$2:$I$100,5,FALSE),"")</f>
        <v>0</v>
      </c>
      <c r="K5061">
        <f>IFERROR(VLOOKUP(G5061,Store_Map!$A$2:$I$100,6,FALSE),"")</f>
        <v>0</v>
      </c>
      <c r="L5061">
        <f>IFERROR(VLOOKUP(G5061,Store_Map!$A$2:$I$100,7,FALSE),"")</f>
        <v>0</v>
      </c>
      <c r="M5061">
        <f>IFERROR(VLOOKUP(G5061,Store_Map!$A$2:$I$100,8,FALSE),"")</f>
        <v>0</v>
      </c>
      <c r="N5061">
        <f t="shared" si="711"/>
        <v>0</v>
      </c>
      <c r="O5061" t="str">
        <f t="shared" si="712"/>
        <v>PASS</v>
      </c>
      <c r="P5061" t="str">
        <f t="shared" si="713"/>
        <v>PASS</v>
      </c>
      <c r="Q5061" t="str">
        <f t="shared" si="714"/>
        <v>PASS</v>
      </c>
      <c r="R5061" t="str">
        <f t="shared" si="715"/>
        <v>PASS</v>
      </c>
      <c r="S5061" t="str">
        <f t="shared" si="716"/>
        <v>PASS</v>
      </c>
      <c r="T5061">
        <f t="shared" si="717"/>
        <v>100</v>
      </c>
      <c r="U5061" t="str">
        <f t="shared" si="718"/>
        <v>Low</v>
      </c>
      <c r="V5061" t="str">
        <f t="shared" si="719"/>
        <v>Clean</v>
      </c>
    </row>
    <row r="5062" spans="1:22" x14ac:dyDescent="0.3">
      <c r="A5062" t="str">
        <f>Raw_Data!A5062</f>
        <v>26080473</v>
      </c>
      <c r="B5062">
        <f>Raw_Data!B5062</f>
        <v>45660</v>
      </c>
      <c r="C5062" t="str">
        <f>Raw_Data!C5062</f>
        <v>ONETOUCH ULTRA BLUE TEST ST</v>
      </c>
      <c r="D5062" t="str">
        <f>Raw_Data!D5062</f>
        <v>53885024450</v>
      </c>
      <c r="E5062" t="str">
        <f>Raw_Data!E5062</f>
        <v>BYNE, EDMUND</v>
      </c>
      <c r="F5062" t="str">
        <f>Raw_Data!F5062</f>
        <v>1033186648</v>
      </c>
      <c r="G5062" t="str">
        <f>Raw_Data!H5062</f>
        <v>2</v>
      </c>
      <c r="H5062">
        <f>IFERROR(VLOOKUP(G5062,Store_Map!$A$2:$I$100,3,FALSE),"")</f>
        <v>0</v>
      </c>
      <c r="I5062">
        <f>IFERROR(VLOOKUP(G5062,Store_Map!$A$2:$I$100,4,FALSE),"")</f>
        <v>0</v>
      </c>
      <c r="J5062">
        <f>IFERROR(VLOOKUP(G5062,Store_Map!$A$2:$I$100,5,FALSE),"")</f>
        <v>0</v>
      </c>
      <c r="K5062">
        <f>IFERROR(VLOOKUP(G5062,Store_Map!$A$2:$I$100,6,FALSE),"")</f>
        <v>0</v>
      </c>
      <c r="L5062">
        <f>IFERROR(VLOOKUP(G5062,Store_Map!$A$2:$I$100,7,FALSE),"")</f>
        <v>0</v>
      </c>
      <c r="M5062">
        <f>IFERROR(VLOOKUP(G5062,Store_Map!$A$2:$I$100,8,FALSE),"")</f>
        <v>0</v>
      </c>
      <c r="N5062">
        <f t="shared" si="711"/>
        <v>0</v>
      </c>
      <c r="O5062" t="str">
        <f t="shared" si="712"/>
        <v>PASS</v>
      </c>
      <c r="P5062" t="str">
        <f t="shared" si="713"/>
        <v>PASS</v>
      </c>
      <c r="Q5062" t="str">
        <f t="shared" si="714"/>
        <v>PASS</v>
      </c>
      <c r="R5062" t="str">
        <f t="shared" si="715"/>
        <v>PASS</v>
      </c>
      <c r="S5062" t="str">
        <f t="shared" si="716"/>
        <v>PASS</v>
      </c>
      <c r="T5062">
        <f t="shared" si="717"/>
        <v>100</v>
      </c>
      <c r="U5062" t="str">
        <f t="shared" si="718"/>
        <v>Low</v>
      </c>
      <c r="V5062" t="str">
        <f t="shared" si="719"/>
        <v>Clean</v>
      </c>
    </row>
    <row r="5063" spans="1:22" x14ac:dyDescent="0.3">
      <c r="A5063" t="str">
        <f>Raw_Data!A5063</f>
        <v>26078160</v>
      </c>
      <c r="B5063">
        <f>Raw_Data!B5063</f>
        <v>45660</v>
      </c>
      <c r="C5063" t="str">
        <f>Raw_Data!C5063</f>
        <v>PIOGLITAZONE HCL 15 MG TABL</v>
      </c>
      <c r="D5063" t="str">
        <f>Raw_Data!D5063</f>
        <v>93727198</v>
      </c>
      <c r="E5063" t="str">
        <f>Raw_Data!E5063</f>
        <v>FORD, JAMES</v>
      </c>
      <c r="F5063" t="str">
        <f>Raw_Data!F5063</f>
        <v>1033117684</v>
      </c>
      <c r="G5063" t="str">
        <f>Raw_Data!H5063</f>
        <v>2</v>
      </c>
      <c r="H5063">
        <f>IFERROR(VLOOKUP(G5063,Store_Map!$A$2:$I$100,3,FALSE),"")</f>
        <v>0</v>
      </c>
      <c r="I5063">
        <f>IFERROR(VLOOKUP(G5063,Store_Map!$A$2:$I$100,4,FALSE),"")</f>
        <v>0</v>
      </c>
      <c r="J5063">
        <f>IFERROR(VLOOKUP(G5063,Store_Map!$A$2:$I$100,5,FALSE),"")</f>
        <v>0</v>
      </c>
      <c r="K5063">
        <f>IFERROR(VLOOKUP(G5063,Store_Map!$A$2:$I$100,6,FALSE),"")</f>
        <v>0</v>
      </c>
      <c r="L5063">
        <f>IFERROR(VLOOKUP(G5063,Store_Map!$A$2:$I$100,7,FALSE),"")</f>
        <v>0</v>
      </c>
      <c r="M5063">
        <f>IFERROR(VLOOKUP(G5063,Store_Map!$A$2:$I$100,8,FALSE),"")</f>
        <v>0</v>
      </c>
      <c r="N5063">
        <f t="shared" si="711"/>
        <v>0</v>
      </c>
      <c r="O5063" t="str">
        <f t="shared" si="712"/>
        <v>PASS</v>
      </c>
      <c r="P5063" t="str">
        <f t="shared" si="713"/>
        <v>REVIEW</v>
      </c>
      <c r="Q5063" t="str">
        <f t="shared" si="714"/>
        <v>PASS</v>
      </c>
      <c r="R5063" t="str">
        <f t="shared" si="715"/>
        <v>PASS</v>
      </c>
      <c r="S5063" t="str">
        <f t="shared" si="716"/>
        <v>REVIEW</v>
      </c>
      <c r="T5063">
        <f t="shared" si="717"/>
        <v>90</v>
      </c>
      <c r="U5063" t="str">
        <f t="shared" si="718"/>
        <v>Low</v>
      </c>
      <c r="V5063" t="str">
        <f t="shared" si="719"/>
        <v>Invalid NDC</v>
      </c>
    </row>
    <row r="5064" spans="1:22" x14ac:dyDescent="0.3">
      <c r="A5064" t="str">
        <f>Raw_Data!A5064</f>
        <v>26082566</v>
      </c>
      <c r="B5064">
        <f>Raw_Data!B5064</f>
        <v>45660</v>
      </c>
      <c r="C5064" t="str">
        <f>Raw_Data!C5064</f>
        <v>LDR 33G STERILE LANCETS</v>
      </c>
      <c r="D5064" t="str">
        <f>Raw_Data!D5064</f>
        <v>56151014701</v>
      </c>
      <c r="E5064" t="str">
        <f>Raw_Data!E5064</f>
        <v>BYNE, EDMUND</v>
      </c>
      <c r="F5064" t="str">
        <f>Raw_Data!F5064</f>
        <v>1033186648</v>
      </c>
      <c r="G5064" t="str">
        <f>Raw_Data!H5064</f>
        <v>2</v>
      </c>
      <c r="H5064">
        <f>IFERROR(VLOOKUP(G5064,Store_Map!$A$2:$I$100,3,FALSE),"")</f>
        <v>0</v>
      </c>
      <c r="I5064">
        <f>IFERROR(VLOOKUP(G5064,Store_Map!$A$2:$I$100,4,FALSE),"")</f>
        <v>0</v>
      </c>
      <c r="J5064">
        <f>IFERROR(VLOOKUP(G5064,Store_Map!$A$2:$I$100,5,FALSE),"")</f>
        <v>0</v>
      </c>
      <c r="K5064">
        <f>IFERROR(VLOOKUP(G5064,Store_Map!$A$2:$I$100,6,FALSE),"")</f>
        <v>0</v>
      </c>
      <c r="L5064">
        <f>IFERROR(VLOOKUP(G5064,Store_Map!$A$2:$I$100,7,FALSE),"")</f>
        <v>0</v>
      </c>
      <c r="M5064">
        <f>IFERROR(VLOOKUP(G5064,Store_Map!$A$2:$I$100,8,FALSE),"")</f>
        <v>0</v>
      </c>
      <c r="N5064">
        <f t="shared" si="711"/>
        <v>0</v>
      </c>
      <c r="O5064" t="str">
        <f t="shared" si="712"/>
        <v>PASS</v>
      </c>
      <c r="P5064" t="str">
        <f t="shared" si="713"/>
        <v>PASS</v>
      </c>
      <c r="Q5064" t="str">
        <f t="shared" si="714"/>
        <v>PASS</v>
      </c>
      <c r="R5064" t="str">
        <f t="shared" si="715"/>
        <v>PASS</v>
      </c>
      <c r="S5064" t="str">
        <f t="shared" si="716"/>
        <v>PASS</v>
      </c>
      <c r="T5064">
        <f t="shared" si="717"/>
        <v>100</v>
      </c>
      <c r="U5064" t="str">
        <f t="shared" si="718"/>
        <v>Low</v>
      </c>
      <c r="V5064" t="str">
        <f t="shared" si="719"/>
        <v>Clean</v>
      </c>
    </row>
    <row r="5065" spans="1:22" x14ac:dyDescent="0.3">
      <c r="A5065" t="str">
        <f>Raw_Data!A5065</f>
        <v>26083247</v>
      </c>
      <c r="B5065">
        <f>Raw_Data!B5065</f>
        <v>45663</v>
      </c>
      <c r="C5065" t="str">
        <f>Raw_Data!C5065</f>
        <v>DESCOVY 200-25 MG TABLET</v>
      </c>
      <c r="D5065" t="str">
        <f>Raw_Data!D5065</f>
        <v>61958200201</v>
      </c>
      <c r="E5065" t="str">
        <f>Raw_Data!E5065</f>
        <v>KILGORE, RICHARD</v>
      </c>
      <c r="F5065" t="str">
        <f>Raw_Data!F5065</f>
        <v>1760812010</v>
      </c>
      <c r="G5065" t="str">
        <f>Raw_Data!H5065</f>
        <v>2</v>
      </c>
      <c r="H5065">
        <f>IFERROR(VLOOKUP(G5065,Store_Map!$A$2:$I$100,3,FALSE),"")</f>
        <v>0</v>
      </c>
      <c r="I5065">
        <f>IFERROR(VLOOKUP(G5065,Store_Map!$A$2:$I$100,4,FALSE),"")</f>
        <v>0</v>
      </c>
      <c r="J5065">
        <f>IFERROR(VLOOKUP(G5065,Store_Map!$A$2:$I$100,5,FALSE),"")</f>
        <v>0</v>
      </c>
      <c r="K5065">
        <f>IFERROR(VLOOKUP(G5065,Store_Map!$A$2:$I$100,6,FALSE),"")</f>
        <v>0</v>
      </c>
      <c r="L5065">
        <f>IFERROR(VLOOKUP(G5065,Store_Map!$A$2:$I$100,7,FALSE),"")</f>
        <v>0</v>
      </c>
      <c r="M5065">
        <f>IFERROR(VLOOKUP(G5065,Store_Map!$A$2:$I$100,8,FALSE),"")</f>
        <v>0</v>
      </c>
      <c r="N5065">
        <f t="shared" si="711"/>
        <v>0</v>
      </c>
      <c r="O5065" t="str">
        <f t="shared" si="712"/>
        <v>PASS</v>
      </c>
      <c r="P5065" t="str">
        <f t="shared" si="713"/>
        <v>PASS</v>
      </c>
      <c r="Q5065" t="str">
        <f t="shared" si="714"/>
        <v>PASS</v>
      </c>
      <c r="R5065" t="str">
        <f t="shared" si="715"/>
        <v>PASS</v>
      </c>
      <c r="S5065" t="str">
        <f t="shared" si="716"/>
        <v>PASS</v>
      </c>
      <c r="T5065">
        <f t="shared" si="717"/>
        <v>100</v>
      </c>
      <c r="U5065" t="str">
        <f t="shared" si="718"/>
        <v>Low</v>
      </c>
      <c r="V5065" t="str">
        <f t="shared" si="719"/>
        <v>Clean</v>
      </c>
    </row>
    <row r="5066" spans="1:22" x14ac:dyDescent="0.3">
      <c r="A5066" t="str">
        <f>Raw_Data!A5066</f>
        <v>26084500</v>
      </c>
      <c r="B5066">
        <f>Raw_Data!B5066</f>
        <v>45663</v>
      </c>
      <c r="C5066" t="str">
        <f>Raw_Data!C5066</f>
        <v>BIKTARVY 50-200-25 MG TABLE</v>
      </c>
      <c r="D5066" t="str">
        <f>Raw_Data!D5066</f>
        <v>61958250101</v>
      </c>
      <c r="E5066" t="str">
        <f>Raw_Data!E5066</f>
        <v>KILGORE, RICHARD</v>
      </c>
      <c r="F5066" t="str">
        <f>Raw_Data!F5066</f>
        <v>1760812010</v>
      </c>
      <c r="G5066" t="str">
        <f>Raw_Data!H5066</f>
        <v>2</v>
      </c>
      <c r="H5066">
        <f>IFERROR(VLOOKUP(G5066,Store_Map!$A$2:$I$100,3,FALSE),"")</f>
        <v>0</v>
      </c>
      <c r="I5066">
        <f>IFERROR(VLOOKUP(G5066,Store_Map!$A$2:$I$100,4,FALSE),"")</f>
        <v>0</v>
      </c>
      <c r="J5066">
        <f>IFERROR(VLOOKUP(G5066,Store_Map!$A$2:$I$100,5,FALSE),"")</f>
        <v>0</v>
      </c>
      <c r="K5066">
        <f>IFERROR(VLOOKUP(G5066,Store_Map!$A$2:$I$100,6,FALSE),"")</f>
        <v>0</v>
      </c>
      <c r="L5066">
        <f>IFERROR(VLOOKUP(G5066,Store_Map!$A$2:$I$100,7,FALSE),"")</f>
        <v>0</v>
      </c>
      <c r="M5066">
        <f>IFERROR(VLOOKUP(G5066,Store_Map!$A$2:$I$100,8,FALSE),"")</f>
        <v>0</v>
      </c>
      <c r="N5066">
        <f t="shared" si="711"/>
        <v>0</v>
      </c>
      <c r="O5066" t="str">
        <f t="shared" si="712"/>
        <v>PASS</v>
      </c>
      <c r="P5066" t="str">
        <f t="shared" si="713"/>
        <v>PASS</v>
      </c>
      <c r="Q5066" t="str">
        <f t="shared" si="714"/>
        <v>PASS</v>
      </c>
      <c r="R5066" t="str">
        <f t="shared" si="715"/>
        <v>PASS</v>
      </c>
      <c r="S5066" t="str">
        <f t="shared" si="716"/>
        <v>PASS</v>
      </c>
      <c r="T5066">
        <f t="shared" si="717"/>
        <v>100</v>
      </c>
      <c r="U5066" t="str">
        <f t="shared" si="718"/>
        <v>Low</v>
      </c>
      <c r="V5066" t="str">
        <f t="shared" si="719"/>
        <v>Clean</v>
      </c>
    </row>
    <row r="5067" spans="1:22" x14ac:dyDescent="0.3">
      <c r="A5067" t="str">
        <f>Raw_Data!A5067</f>
        <v>26079194</v>
      </c>
      <c r="B5067">
        <f>Raw_Data!B5067</f>
        <v>45663</v>
      </c>
      <c r="C5067" t="str">
        <f>Raw_Data!C5067</f>
        <v>SERTRALINE HCL 100 MG TABLE</v>
      </c>
      <c r="D5067" t="str">
        <f>Raw_Data!D5067</f>
        <v>65862001305</v>
      </c>
      <c r="E5067" t="str">
        <f>Raw_Data!E5067</f>
        <v>BYNE, EDMUND</v>
      </c>
      <c r="F5067" t="str">
        <f>Raw_Data!F5067</f>
        <v>1033186648</v>
      </c>
      <c r="G5067" t="str">
        <f>Raw_Data!H5067</f>
        <v>2</v>
      </c>
      <c r="H5067">
        <f>IFERROR(VLOOKUP(G5067,Store_Map!$A$2:$I$100,3,FALSE),"")</f>
        <v>0</v>
      </c>
      <c r="I5067">
        <f>IFERROR(VLOOKUP(G5067,Store_Map!$A$2:$I$100,4,FALSE),"")</f>
        <v>0</v>
      </c>
      <c r="J5067">
        <f>IFERROR(VLOOKUP(G5067,Store_Map!$A$2:$I$100,5,FALSE),"")</f>
        <v>0</v>
      </c>
      <c r="K5067">
        <f>IFERROR(VLOOKUP(G5067,Store_Map!$A$2:$I$100,6,FALSE),"")</f>
        <v>0</v>
      </c>
      <c r="L5067">
        <f>IFERROR(VLOOKUP(G5067,Store_Map!$A$2:$I$100,7,FALSE),"")</f>
        <v>0</v>
      </c>
      <c r="M5067">
        <f>IFERROR(VLOOKUP(G5067,Store_Map!$A$2:$I$100,8,FALSE),"")</f>
        <v>0</v>
      </c>
      <c r="N5067">
        <f t="shared" si="711"/>
        <v>0</v>
      </c>
      <c r="O5067" t="str">
        <f t="shared" si="712"/>
        <v>PASS</v>
      </c>
      <c r="P5067" t="str">
        <f t="shared" si="713"/>
        <v>PASS</v>
      </c>
      <c r="Q5067" t="str">
        <f t="shared" si="714"/>
        <v>PASS</v>
      </c>
      <c r="R5067" t="str">
        <f t="shared" si="715"/>
        <v>PASS</v>
      </c>
      <c r="S5067" t="str">
        <f t="shared" si="716"/>
        <v>PASS</v>
      </c>
      <c r="T5067">
        <f t="shared" si="717"/>
        <v>100</v>
      </c>
      <c r="U5067" t="str">
        <f t="shared" si="718"/>
        <v>Low</v>
      </c>
      <c r="V5067" t="str">
        <f t="shared" si="719"/>
        <v>Clean</v>
      </c>
    </row>
    <row r="5068" spans="1:22" x14ac:dyDescent="0.3">
      <c r="A5068" t="str">
        <f>Raw_Data!A5068</f>
        <v>26082492</v>
      </c>
      <c r="B5068">
        <f>Raw_Data!B5068</f>
        <v>45663</v>
      </c>
      <c r="C5068" t="str">
        <f>Raw_Data!C5068</f>
        <v>METFORMIN HCL 500 MG TABLET</v>
      </c>
      <c r="D5068" t="str">
        <f>Raw_Data!D5068</f>
        <v>65862000899</v>
      </c>
      <c r="E5068" t="str">
        <f>Raw_Data!E5068</f>
        <v>BYNE, EDMUND</v>
      </c>
      <c r="F5068" t="str">
        <f>Raw_Data!F5068</f>
        <v>1033186648</v>
      </c>
      <c r="G5068" t="str">
        <f>Raw_Data!H5068</f>
        <v>2</v>
      </c>
      <c r="H5068">
        <f>IFERROR(VLOOKUP(G5068,Store_Map!$A$2:$I$100,3,FALSE),"")</f>
        <v>0</v>
      </c>
      <c r="I5068">
        <f>IFERROR(VLOOKUP(G5068,Store_Map!$A$2:$I$100,4,FALSE),"")</f>
        <v>0</v>
      </c>
      <c r="J5068">
        <f>IFERROR(VLOOKUP(G5068,Store_Map!$A$2:$I$100,5,FALSE),"")</f>
        <v>0</v>
      </c>
      <c r="K5068">
        <f>IFERROR(VLOOKUP(G5068,Store_Map!$A$2:$I$100,6,FALSE),"")</f>
        <v>0</v>
      </c>
      <c r="L5068">
        <f>IFERROR(VLOOKUP(G5068,Store_Map!$A$2:$I$100,7,FALSE),"")</f>
        <v>0</v>
      </c>
      <c r="M5068">
        <f>IFERROR(VLOOKUP(G5068,Store_Map!$A$2:$I$100,8,FALSE),"")</f>
        <v>0</v>
      </c>
      <c r="N5068">
        <f t="shared" si="711"/>
        <v>0</v>
      </c>
      <c r="O5068" t="str">
        <f t="shared" si="712"/>
        <v>PASS</v>
      </c>
      <c r="P5068" t="str">
        <f t="shared" si="713"/>
        <v>PASS</v>
      </c>
      <c r="Q5068" t="str">
        <f t="shared" si="714"/>
        <v>PASS</v>
      </c>
      <c r="R5068" t="str">
        <f t="shared" si="715"/>
        <v>PASS</v>
      </c>
      <c r="S5068" t="str">
        <f t="shared" si="716"/>
        <v>PASS</v>
      </c>
      <c r="T5068">
        <f t="shared" si="717"/>
        <v>100</v>
      </c>
      <c r="U5068" t="str">
        <f t="shared" si="718"/>
        <v>Low</v>
      </c>
      <c r="V5068" t="str">
        <f t="shared" si="719"/>
        <v>Clean</v>
      </c>
    </row>
    <row r="5069" spans="1:22" x14ac:dyDescent="0.3">
      <c r="A5069" t="str">
        <f>Raw_Data!A5069</f>
        <v>26084362</v>
      </c>
      <c r="B5069">
        <f>Raw_Data!B5069</f>
        <v>45663</v>
      </c>
      <c r="C5069" t="str">
        <f>Raw_Data!C5069</f>
        <v>VALACYCLOVIR HCL 1 GRAM TAB</v>
      </c>
      <c r="D5069" t="str">
        <f>Raw_Data!D5069</f>
        <v>65862044930</v>
      </c>
      <c r="E5069" t="str">
        <f>Raw_Data!E5069</f>
        <v>KILGORE, RICHARD</v>
      </c>
      <c r="F5069" t="str">
        <f>Raw_Data!F5069</f>
        <v>1760812010</v>
      </c>
      <c r="G5069" t="str">
        <f>Raw_Data!H5069</f>
        <v>2</v>
      </c>
      <c r="H5069">
        <f>IFERROR(VLOOKUP(G5069,Store_Map!$A$2:$I$100,3,FALSE),"")</f>
        <v>0</v>
      </c>
      <c r="I5069">
        <f>IFERROR(VLOOKUP(G5069,Store_Map!$A$2:$I$100,4,FALSE),"")</f>
        <v>0</v>
      </c>
      <c r="J5069">
        <f>IFERROR(VLOOKUP(G5069,Store_Map!$A$2:$I$100,5,FALSE),"")</f>
        <v>0</v>
      </c>
      <c r="K5069">
        <f>IFERROR(VLOOKUP(G5069,Store_Map!$A$2:$I$100,6,FALSE),"")</f>
        <v>0</v>
      </c>
      <c r="L5069">
        <f>IFERROR(VLOOKUP(G5069,Store_Map!$A$2:$I$100,7,FALSE),"")</f>
        <v>0</v>
      </c>
      <c r="M5069">
        <f>IFERROR(VLOOKUP(G5069,Store_Map!$A$2:$I$100,8,FALSE),"")</f>
        <v>0</v>
      </c>
      <c r="N5069">
        <f t="shared" si="711"/>
        <v>0</v>
      </c>
      <c r="O5069" t="str">
        <f t="shared" si="712"/>
        <v>PASS</v>
      </c>
      <c r="P5069" t="str">
        <f t="shared" si="713"/>
        <v>PASS</v>
      </c>
      <c r="Q5069" t="str">
        <f t="shared" si="714"/>
        <v>PASS</v>
      </c>
      <c r="R5069" t="str">
        <f t="shared" si="715"/>
        <v>PASS</v>
      </c>
      <c r="S5069" t="str">
        <f t="shared" si="716"/>
        <v>PASS</v>
      </c>
      <c r="T5069">
        <f t="shared" si="717"/>
        <v>100</v>
      </c>
      <c r="U5069" t="str">
        <f t="shared" si="718"/>
        <v>Low</v>
      </c>
      <c r="V5069" t="str">
        <f t="shared" si="719"/>
        <v>Clean</v>
      </c>
    </row>
    <row r="5070" spans="1:22" x14ac:dyDescent="0.3">
      <c r="A5070" t="str">
        <f>Raw_Data!A5070</f>
        <v>26079196</v>
      </c>
      <c r="B5070">
        <f>Raw_Data!B5070</f>
        <v>45663</v>
      </c>
      <c r="C5070" t="str">
        <f>Raw_Data!C5070</f>
        <v>ATORVASTATIN 20 MG TABLET</v>
      </c>
      <c r="D5070" t="str">
        <f>Raw_Data!D5070</f>
        <v>60505257908</v>
      </c>
      <c r="E5070" t="str">
        <f>Raw_Data!E5070</f>
        <v>BYNE, EDMUND</v>
      </c>
      <c r="F5070" t="str">
        <f>Raw_Data!F5070</f>
        <v>1033186648</v>
      </c>
      <c r="G5070" t="str">
        <f>Raw_Data!H5070</f>
        <v>2</v>
      </c>
      <c r="H5070">
        <f>IFERROR(VLOOKUP(G5070,Store_Map!$A$2:$I$100,3,FALSE),"")</f>
        <v>0</v>
      </c>
      <c r="I5070">
        <f>IFERROR(VLOOKUP(G5070,Store_Map!$A$2:$I$100,4,FALSE),"")</f>
        <v>0</v>
      </c>
      <c r="J5070">
        <f>IFERROR(VLOOKUP(G5070,Store_Map!$A$2:$I$100,5,FALSE),"")</f>
        <v>0</v>
      </c>
      <c r="K5070">
        <f>IFERROR(VLOOKUP(G5070,Store_Map!$A$2:$I$100,6,FALSE),"")</f>
        <v>0</v>
      </c>
      <c r="L5070">
        <f>IFERROR(VLOOKUP(G5070,Store_Map!$A$2:$I$100,7,FALSE),"")</f>
        <v>0</v>
      </c>
      <c r="M5070">
        <f>IFERROR(VLOOKUP(G5070,Store_Map!$A$2:$I$100,8,FALSE),"")</f>
        <v>0</v>
      </c>
      <c r="N5070">
        <f t="shared" si="711"/>
        <v>0</v>
      </c>
      <c r="O5070" t="str">
        <f t="shared" si="712"/>
        <v>PASS</v>
      </c>
      <c r="P5070" t="str">
        <f t="shared" si="713"/>
        <v>PASS</v>
      </c>
      <c r="Q5070" t="str">
        <f t="shared" si="714"/>
        <v>PASS</v>
      </c>
      <c r="R5070" t="str">
        <f t="shared" si="715"/>
        <v>PASS</v>
      </c>
      <c r="S5070" t="str">
        <f t="shared" si="716"/>
        <v>PASS</v>
      </c>
      <c r="T5070">
        <f t="shared" si="717"/>
        <v>100</v>
      </c>
      <c r="U5070" t="str">
        <f t="shared" si="718"/>
        <v>Low</v>
      </c>
      <c r="V5070" t="str">
        <f t="shared" si="719"/>
        <v>Clean</v>
      </c>
    </row>
    <row r="5071" spans="1:22" x14ac:dyDescent="0.3">
      <c r="A5071" t="str">
        <f>Raw_Data!A5071</f>
        <v>26084494</v>
      </c>
      <c r="B5071">
        <f>Raw_Data!B5071</f>
        <v>45663</v>
      </c>
      <c r="C5071" t="str">
        <f>Raw_Data!C5071</f>
        <v>ATORVASTATIN 20 MG TABLET</v>
      </c>
      <c r="D5071" t="str">
        <f>Raw_Data!D5071</f>
        <v>60505257908</v>
      </c>
      <c r="E5071" t="str">
        <f>Raw_Data!E5071</f>
        <v>GIBBS, JON</v>
      </c>
      <c r="F5071" t="str">
        <f>Raw_Data!F5071</f>
        <v>1700896156</v>
      </c>
      <c r="G5071" t="str">
        <f>Raw_Data!H5071</f>
        <v>2</v>
      </c>
      <c r="H5071">
        <f>IFERROR(VLOOKUP(G5071,Store_Map!$A$2:$I$100,3,FALSE),"")</f>
        <v>0</v>
      </c>
      <c r="I5071">
        <f>IFERROR(VLOOKUP(G5071,Store_Map!$A$2:$I$100,4,FALSE),"")</f>
        <v>0</v>
      </c>
      <c r="J5071">
        <f>IFERROR(VLOOKUP(G5071,Store_Map!$A$2:$I$100,5,FALSE),"")</f>
        <v>0</v>
      </c>
      <c r="K5071">
        <f>IFERROR(VLOOKUP(G5071,Store_Map!$A$2:$I$100,6,FALSE),"")</f>
        <v>0</v>
      </c>
      <c r="L5071">
        <f>IFERROR(VLOOKUP(G5071,Store_Map!$A$2:$I$100,7,FALSE),"")</f>
        <v>0</v>
      </c>
      <c r="M5071">
        <f>IFERROR(VLOOKUP(G5071,Store_Map!$A$2:$I$100,8,FALSE),"")</f>
        <v>0</v>
      </c>
      <c r="N5071">
        <f t="shared" si="711"/>
        <v>0</v>
      </c>
      <c r="O5071" t="str">
        <f t="shared" si="712"/>
        <v>PASS</v>
      </c>
      <c r="P5071" t="str">
        <f t="shared" si="713"/>
        <v>PASS</v>
      </c>
      <c r="Q5071" t="str">
        <f t="shared" si="714"/>
        <v>PASS</v>
      </c>
      <c r="R5071" t="str">
        <f t="shared" si="715"/>
        <v>PASS</v>
      </c>
      <c r="S5071" t="str">
        <f t="shared" si="716"/>
        <v>PASS</v>
      </c>
      <c r="T5071">
        <f t="shared" si="717"/>
        <v>100</v>
      </c>
      <c r="U5071" t="str">
        <f t="shared" si="718"/>
        <v>Low</v>
      </c>
      <c r="V5071" t="str">
        <f t="shared" si="719"/>
        <v>Clean</v>
      </c>
    </row>
    <row r="5072" spans="1:22" x14ac:dyDescent="0.3">
      <c r="A5072" t="str">
        <f>Raw_Data!A5072</f>
        <v>26082311</v>
      </c>
      <c r="B5072">
        <f>Raw_Data!B5072</f>
        <v>45663</v>
      </c>
      <c r="C5072" t="str">
        <f>Raw_Data!C5072</f>
        <v>*RIZATRIPTAN 10 MG TABLET</v>
      </c>
      <c r="D5072" t="str">
        <f>Raw_Data!D5072</f>
        <v>67877026218</v>
      </c>
      <c r="E5072" t="str">
        <f>Raw_Data!E5072</f>
        <v>PRESTON, LACEY</v>
      </c>
      <c r="F5072" t="str">
        <f>Raw_Data!F5072</f>
        <v>1912508532</v>
      </c>
      <c r="G5072" t="str">
        <f>Raw_Data!H5072</f>
        <v>2</v>
      </c>
      <c r="H5072">
        <f>IFERROR(VLOOKUP(G5072,Store_Map!$A$2:$I$100,3,FALSE),"")</f>
        <v>0</v>
      </c>
      <c r="I5072">
        <f>IFERROR(VLOOKUP(G5072,Store_Map!$A$2:$I$100,4,FALSE),"")</f>
        <v>0</v>
      </c>
      <c r="J5072">
        <f>IFERROR(VLOOKUP(G5072,Store_Map!$A$2:$I$100,5,FALSE),"")</f>
        <v>0</v>
      </c>
      <c r="K5072">
        <f>IFERROR(VLOOKUP(G5072,Store_Map!$A$2:$I$100,6,FALSE),"")</f>
        <v>0</v>
      </c>
      <c r="L5072">
        <f>IFERROR(VLOOKUP(G5072,Store_Map!$A$2:$I$100,7,FALSE),"")</f>
        <v>0</v>
      </c>
      <c r="M5072">
        <f>IFERROR(VLOOKUP(G5072,Store_Map!$A$2:$I$100,8,FALSE),"")</f>
        <v>0</v>
      </c>
      <c r="N5072">
        <f t="shared" si="711"/>
        <v>0</v>
      </c>
      <c r="O5072" t="str">
        <f t="shared" si="712"/>
        <v>PASS</v>
      </c>
      <c r="P5072" t="str">
        <f t="shared" si="713"/>
        <v>PASS</v>
      </c>
      <c r="Q5072" t="str">
        <f t="shared" si="714"/>
        <v>PASS</v>
      </c>
      <c r="R5072" t="str">
        <f t="shared" si="715"/>
        <v>PASS</v>
      </c>
      <c r="S5072" t="str">
        <f t="shared" si="716"/>
        <v>PASS</v>
      </c>
      <c r="T5072">
        <f t="shared" si="717"/>
        <v>100</v>
      </c>
      <c r="U5072" t="str">
        <f t="shared" si="718"/>
        <v>Low</v>
      </c>
      <c r="V5072" t="str">
        <f t="shared" si="719"/>
        <v>Clean</v>
      </c>
    </row>
    <row r="5073" spans="1:22" x14ac:dyDescent="0.3">
      <c r="A5073" t="str">
        <f>Raw_Data!A5073</f>
        <v>26083963</v>
      </c>
      <c r="B5073">
        <f>Raw_Data!B5073</f>
        <v>45663</v>
      </c>
      <c r="C5073" t="str">
        <f>Raw_Data!C5073</f>
        <v>BACLOFEN 10 MG TABLET</v>
      </c>
      <c r="D5073" t="str">
        <f>Raw_Data!D5073</f>
        <v>52817032000</v>
      </c>
      <c r="E5073" t="str">
        <f>Raw_Data!E5073</f>
        <v>FORD, JAMES</v>
      </c>
      <c r="F5073" t="str">
        <f>Raw_Data!F5073</f>
        <v>1033117684</v>
      </c>
      <c r="G5073" t="str">
        <f>Raw_Data!H5073</f>
        <v>2</v>
      </c>
      <c r="H5073">
        <f>IFERROR(VLOOKUP(G5073,Store_Map!$A$2:$I$100,3,FALSE),"")</f>
        <v>0</v>
      </c>
      <c r="I5073">
        <f>IFERROR(VLOOKUP(G5073,Store_Map!$A$2:$I$100,4,FALSE),"")</f>
        <v>0</v>
      </c>
      <c r="J5073">
        <f>IFERROR(VLOOKUP(G5073,Store_Map!$A$2:$I$100,5,FALSE),"")</f>
        <v>0</v>
      </c>
      <c r="K5073">
        <f>IFERROR(VLOOKUP(G5073,Store_Map!$A$2:$I$100,6,FALSE),"")</f>
        <v>0</v>
      </c>
      <c r="L5073">
        <f>IFERROR(VLOOKUP(G5073,Store_Map!$A$2:$I$100,7,FALSE),"")</f>
        <v>0</v>
      </c>
      <c r="M5073">
        <f>IFERROR(VLOOKUP(G5073,Store_Map!$A$2:$I$100,8,FALSE),"")</f>
        <v>0</v>
      </c>
      <c r="N5073">
        <f t="shared" si="711"/>
        <v>0</v>
      </c>
      <c r="O5073" t="str">
        <f t="shared" si="712"/>
        <v>PASS</v>
      </c>
      <c r="P5073" t="str">
        <f t="shared" si="713"/>
        <v>PASS</v>
      </c>
      <c r="Q5073" t="str">
        <f t="shared" si="714"/>
        <v>PASS</v>
      </c>
      <c r="R5073" t="str">
        <f t="shared" si="715"/>
        <v>PASS</v>
      </c>
      <c r="S5073" t="str">
        <f t="shared" si="716"/>
        <v>PASS</v>
      </c>
      <c r="T5073">
        <f t="shared" si="717"/>
        <v>100</v>
      </c>
      <c r="U5073" t="str">
        <f t="shared" si="718"/>
        <v>Low</v>
      </c>
      <c r="V5073" t="str">
        <f t="shared" si="719"/>
        <v>Clean</v>
      </c>
    </row>
    <row r="5074" spans="1:22" x14ac:dyDescent="0.3">
      <c r="A5074" t="str">
        <f>Raw_Data!A5074</f>
        <v>26082531</v>
      </c>
      <c r="B5074">
        <f>Raw_Data!B5074</f>
        <v>45663</v>
      </c>
      <c r="C5074" t="str">
        <f>Raw_Data!C5074</f>
        <v>GABAPENTIN 300 MG CAPSULE</v>
      </c>
      <c r="D5074" t="str">
        <f>Raw_Data!D5074</f>
        <v>50228018010</v>
      </c>
      <c r="E5074" t="str">
        <f>Raw_Data!E5074</f>
        <v>FORD, JAMES</v>
      </c>
      <c r="F5074" t="str">
        <f>Raw_Data!F5074</f>
        <v>1033117684</v>
      </c>
      <c r="G5074" t="str">
        <f>Raw_Data!H5074</f>
        <v>2</v>
      </c>
      <c r="H5074">
        <f>IFERROR(VLOOKUP(G5074,Store_Map!$A$2:$I$100,3,FALSE),"")</f>
        <v>0</v>
      </c>
      <c r="I5074">
        <f>IFERROR(VLOOKUP(G5074,Store_Map!$A$2:$I$100,4,FALSE),"")</f>
        <v>0</v>
      </c>
      <c r="J5074">
        <f>IFERROR(VLOOKUP(G5074,Store_Map!$A$2:$I$100,5,FALSE),"")</f>
        <v>0</v>
      </c>
      <c r="K5074">
        <f>IFERROR(VLOOKUP(G5074,Store_Map!$A$2:$I$100,6,FALSE),"")</f>
        <v>0</v>
      </c>
      <c r="L5074">
        <f>IFERROR(VLOOKUP(G5074,Store_Map!$A$2:$I$100,7,FALSE),"")</f>
        <v>0</v>
      </c>
      <c r="M5074">
        <f>IFERROR(VLOOKUP(G5074,Store_Map!$A$2:$I$100,8,FALSE),"")</f>
        <v>0</v>
      </c>
      <c r="N5074">
        <f t="shared" si="711"/>
        <v>0</v>
      </c>
      <c r="O5074" t="str">
        <f t="shared" si="712"/>
        <v>PASS</v>
      </c>
      <c r="P5074" t="str">
        <f t="shared" si="713"/>
        <v>PASS</v>
      </c>
      <c r="Q5074" t="str">
        <f t="shared" si="714"/>
        <v>PASS</v>
      </c>
      <c r="R5074" t="str">
        <f t="shared" si="715"/>
        <v>PASS</v>
      </c>
      <c r="S5074" t="str">
        <f t="shared" si="716"/>
        <v>PASS</v>
      </c>
      <c r="T5074">
        <f t="shared" si="717"/>
        <v>100</v>
      </c>
      <c r="U5074" t="str">
        <f t="shared" si="718"/>
        <v>Low</v>
      </c>
      <c r="V5074" t="str">
        <f t="shared" si="719"/>
        <v>Clean</v>
      </c>
    </row>
    <row r="5075" spans="1:22" x14ac:dyDescent="0.3">
      <c r="A5075" t="str">
        <f>Raw_Data!A5075</f>
        <v>26081417</v>
      </c>
      <c r="B5075">
        <f>Raw_Data!B5075</f>
        <v>45663</v>
      </c>
      <c r="C5075" t="str">
        <f>Raw_Data!C5075</f>
        <v>ESTRADIOL 1 MG TABLET</v>
      </c>
      <c r="D5075" t="str">
        <f>Raw_Data!D5075</f>
        <v>555088602</v>
      </c>
      <c r="E5075" t="str">
        <f>Raw_Data!E5075</f>
        <v>WILEY, DARYL</v>
      </c>
      <c r="F5075" t="str">
        <f>Raw_Data!F5075</f>
        <v>1508859448</v>
      </c>
      <c r="G5075" t="str">
        <f>Raw_Data!H5075</f>
        <v>2</v>
      </c>
      <c r="H5075">
        <f>IFERROR(VLOOKUP(G5075,Store_Map!$A$2:$I$100,3,FALSE),"")</f>
        <v>0</v>
      </c>
      <c r="I5075">
        <f>IFERROR(VLOOKUP(G5075,Store_Map!$A$2:$I$100,4,FALSE),"")</f>
        <v>0</v>
      </c>
      <c r="J5075">
        <f>IFERROR(VLOOKUP(G5075,Store_Map!$A$2:$I$100,5,FALSE),"")</f>
        <v>0</v>
      </c>
      <c r="K5075">
        <f>IFERROR(VLOOKUP(G5075,Store_Map!$A$2:$I$100,6,FALSE),"")</f>
        <v>0</v>
      </c>
      <c r="L5075">
        <f>IFERROR(VLOOKUP(G5075,Store_Map!$A$2:$I$100,7,FALSE),"")</f>
        <v>0</v>
      </c>
      <c r="M5075">
        <f>IFERROR(VLOOKUP(G5075,Store_Map!$A$2:$I$100,8,FALSE),"")</f>
        <v>0</v>
      </c>
      <c r="N5075">
        <f t="shared" si="711"/>
        <v>0</v>
      </c>
      <c r="O5075" t="str">
        <f t="shared" si="712"/>
        <v>PASS</v>
      </c>
      <c r="P5075" t="str">
        <f t="shared" si="713"/>
        <v>REVIEW</v>
      </c>
      <c r="Q5075" t="str">
        <f t="shared" si="714"/>
        <v>PASS</v>
      </c>
      <c r="R5075" t="str">
        <f t="shared" si="715"/>
        <v>PASS</v>
      </c>
      <c r="S5075" t="str">
        <f t="shared" si="716"/>
        <v>REVIEW</v>
      </c>
      <c r="T5075">
        <f t="shared" si="717"/>
        <v>90</v>
      </c>
      <c r="U5075" t="str">
        <f t="shared" si="718"/>
        <v>Low</v>
      </c>
      <c r="V5075" t="str">
        <f t="shared" si="719"/>
        <v>Invalid NDC</v>
      </c>
    </row>
    <row r="5076" spans="1:22" x14ac:dyDescent="0.3">
      <c r="A5076" t="str">
        <f>Raw_Data!A5076</f>
        <v>26081416</v>
      </c>
      <c r="B5076">
        <f>Raw_Data!B5076</f>
        <v>45663</v>
      </c>
      <c r="C5076" t="str">
        <f>Raw_Data!C5076</f>
        <v>PROGESTERONE 100 MG CAPSULE</v>
      </c>
      <c r="D5076" t="str">
        <f>Raw_Data!D5076</f>
        <v>65162080710</v>
      </c>
      <c r="E5076" t="str">
        <f>Raw_Data!E5076</f>
        <v>WILEY, DARYL</v>
      </c>
      <c r="F5076" t="str">
        <f>Raw_Data!F5076</f>
        <v>1508859448</v>
      </c>
      <c r="G5076" t="str">
        <f>Raw_Data!H5076</f>
        <v>2</v>
      </c>
      <c r="H5076">
        <f>IFERROR(VLOOKUP(G5076,Store_Map!$A$2:$I$100,3,FALSE),"")</f>
        <v>0</v>
      </c>
      <c r="I5076">
        <f>IFERROR(VLOOKUP(G5076,Store_Map!$A$2:$I$100,4,FALSE),"")</f>
        <v>0</v>
      </c>
      <c r="J5076">
        <f>IFERROR(VLOOKUP(G5076,Store_Map!$A$2:$I$100,5,FALSE),"")</f>
        <v>0</v>
      </c>
      <c r="K5076">
        <f>IFERROR(VLOOKUP(G5076,Store_Map!$A$2:$I$100,6,FALSE),"")</f>
        <v>0</v>
      </c>
      <c r="L5076">
        <f>IFERROR(VLOOKUP(G5076,Store_Map!$A$2:$I$100,7,FALSE),"")</f>
        <v>0</v>
      </c>
      <c r="M5076">
        <f>IFERROR(VLOOKUP(G5076,Store_Map!$A$2:$I$100,8,FALSE),"")</f>
        <v>0</v>
      </c>
      <c r="N5076">
        <f t="shared" si="711"/>
        <v>0</v>
      </c>
      <c r="O5076" t="str">
        <f t="shared" si="712"/>
        <v>PASS</v>
      </c>
      <c r="P5076" t="str">
        <f t="shared" si="713"/>
        <v>PASS</v>
      </c>
      <c r="Q5076" t="str">
        <f t="shared" si="714"/>
        <v>PASS</v>
      </c>
      <c r="R5076" t="str">
        <f t="shared" si="715"/>
        <v>PASS</v>
      </c>
      <c r="S5076" t="str">
        <f t="shared" si="716"/>
        <v>PASS</v>
      </c>
      <c r="T5076">
        <f t="shared" si="717"/>
        <v>100</v>
      </c>
      <c r="U5076" t="str">
        <f t="shared" si="718"/>
        <v>Low</v>
      </c>
      <c r="V5076" t="str">
        <f t="shared" si="719"/>
        <v>Clean</v>
      </c>
    </row>
    <row r="5077" spans="1:22" x14ac:dyDescent="0.3">
      <c r="A5077" t="str">
        <f>Raw_Data!A5077</f>
        <v>26076944</v>
      </c>
      <c r="B5077">
        <f>Raw_Data!B5077</f>
        <v>45663</v>
      </c>
      <c r="C5077" t="str">
        <f>Raw_Data!C5077</f>
        <v>JENTADUETO 2.5 MG-1000 MG T</v>
      </c>
      <c r="D5077" t="str">
        <f>Raw_Data!D5077</f>
        <v>597014860</v>
      </c>
      <c r="E5077" t="str">
        <f>Raw_Data!E5077</f>
        <v>BYNE, EDMUND</v>
      </c>
      <c r="F5077" t="str">
        <f>Raw_Data!F5077</f>
        <v>1033186648</v>
      </c>
      <c r="G5077" t="str">
        <f>Raw_Data!H5077</f>
        <v>2</v>
      </c>
      <c r="H5077">
        <f>IFERROR(VLOOKUP(G5077,Store_Map!$A$2:$I$100,3,FALSE),"")</f>
        <v>0</v>
      </c>
      <c r="I5077">
        <f>IFERROR(VLOOKUP(G5077,Store_Map!$A$2:$I$100,4,FALSE),"")</f>
        <v>0</v>
      </c>
      <c r="J5077">
        <f>IFERROR(VLOOKUP(G5077,Store_Map!$A$2:$I$100,5,FALSE),"")</f>
        <v>0</v>
      </c>
      <c r="K5077">
        <f>IFERROR(VLOOKUP(G5077,Store_Map!$A$2:$I$100,6,FALSE),"")</f>
        <v>0</v>
      </c>
      <c r="L5077">
        <f>IFERROR(VLOOKUP(G5077,Store_Map!$A$2:$I$100,7,FALSE),"")</f>
        <v>0</v>
      </c>
      <c r="M5077">
        <f>IFERROR(VLOOKUP(G5077,Store_Map!$A$2:$I$100,8,FALSE),"")</f>
        <v>0</v>
      </c>
      <c r="N5077">
        <f t="shared" si="711"/>
        <v>0</v>
      </c>
      <c r="O5077" t="str">
        <f t="shared" si="712"/>
        <v>PASS</v>
      </c>
      <c r="P5077" t="str">
        <f t="shared" si="713"/>
        <v>REVIEW</v>
      </c>
      <c r="Q5077" t="str">
        <f t="shared" si="714"/>
        <v>PASS</v>
      </c>
      <c r="R5077" t="str">
        <f t="shared" si="715"/>
        <v>PASS</v>
      </c>
      <c r="S5077" t="str">
        <f t="shared" si="716"/>
        <v>REVIEW</v>
      </c>
      <c r="T5077">
        <f t="shared" si="717"/>
        <v>90</v>
      </c>
      <c r="U5077" t="str">
        <f t="shared" si="718"/>
        <v>Low</v>
      </c>
      <c r="V5077" t="str">
        <f t="shared" si="719"/>
        <v>Invalid NDC</v>
      </c>
    </row>
    <row r="5078" spans="1:22" x14ac:dyDescent="0.3">
      <c r="A5078" t="str">
        <f>Raw_Data!A5078</f>
        <v>26076943</v>
      </c>
      <c r="B5078">
        <f>Raw_Data!B5078</f>
        <v>45663</v>
      </c>
      <c r="C5078" t="str">
        <f>Raw_Data!C5078</f>
        <v>INVOKANA 100 MG TABLET</v>
      </c>
      <c r="D5078" t="str">
        <f>Raw_Data!D5078</f>
        <v>50458014030</v>
      </c>
      <c r="E5078" t="str">
        <f>Raw_Data!E5078</f>
        <v>BYNE, EDMUND</v>
      </c>
      <c r="F5078" t="str">
        <f>Raw_Data!F5078</f>
        <v>1033186648</v>
      </c>
      <c r="G5078" t="str">
        <f>Raw_Data!H5078</f>
        <v>2</v>
      </c>
      <c r="H5078">
        <f>IFERROR(VLOOKUP(G5078,Store_Map!$A$2:$I$100,3,FALSE),"")</f>
        <v>0</v>
      </c>
      <c r="I5078">
        <f>IFERROR(VLOOKUP(G5078,Store_Map!$A$2:$I$100,4,FALSE),"")</f>
        <v>0</v>
      </c>
      <c r="J5078">
        <f>IFERROR(VLOOKUP(G5078,Store_Map!$A$2:$I$100,5,FALSE),"")</f>
        <v>0</v>
      </c>
      <c r="K5078">
        <f>IFERROR(VLOOKUP(G5078,Store_Map!$A$2:$I$100,6,FALSE),"")</f>
        <v>0</v>
      </c>
      <c r="L5078">
        <f>IFERROR(VLOOKUP(G5078,Store_Map!$A$2:$I$100,7,FALSE),"")</f>
        <v>0</v>
      </c>
      <c r="M5078">
        <f>IFERROR(VLOOKUP(G5078,Store_Map!$A$2:$I$100,8,FALSE),"")</f>
        <v>0</v>
      </c>
      <c r="N5078">
        <f t="shared" si="711"/>
        <v>0</v>
      </c>
      <c r="O5078" t="str">
        <f t="shared" si="712"/>
        <v>PASS</v>
      </c>
      <c r="P5078" t="str">
        <f t="shared" si="713"/>
        <v>PASS</v>
      </c>
      <c r="Q5078" t="str">
        <f t="shared" si="714"/>
        <v>PASS</v>
      </c>
      <c r="R5078" t="str">
        <f t="shared" si="715"/>
        <v>PASS</v>
      </c>
      <c r="S5078" t="str">
        <f t="shared" si="716"/>
        <v>PASS</v>
      </c>
      <c r="T5078">
        <f t="shared" si="717"/>
        <v>100</v>
      </c>
      <c r="U5078" t="str">
        <f t="shared" si="718"/>
        <v>Low</v>
      </c>
      <c r="V5078" t="str">
        <f t="shared" si="719"/>
        <v>Clean</v>
      </c>
    </row>
    <row r="5079" spans="1:22" x14ac:dyDescent="0.3">
      <c r="A5079" t="str">
        <f>Raw_Data!A5079</f>
        <v>26076946</v>
      </c>
      <c r="B5079">
        <f>Raw_Data!B5079</f>
        <v>45663</v>
      </c>
      <c r="C5079" t="str">
        <f>Raw_Data!C5079</f>
        <v>LISINOPRIL-HCTZ 20-12.5MG</v>
      </c>
      <c r="D5079" t="str">
        <f>Raw_Data!D5079</f>
        <v>68180051902</v>
      </c>
      <c r="E5079" t="str">
        <f>Raw_Data!E5079</f>
        <v>BYNE, EDMUND</v>
      </c>
      <c r="F5079" t="str">
        <f>Raw_Data!F5079</f>
        <v>1033186648</v>
      </c>
      <c r="G5079" t="str">
        <f>Raw_Data!H5079</f>
        <v>2</v>
      </c>
      <c r="H5079">
        <f>IFERROR(VLOOKUP(G5079,Store_Map!$A$2:$I$100,3,FALSE),"")</f>
        <v>0</v>
      </c>
      <c r="I5079">
        <f>IFERROR(VLOOKUP(G5079,Store_Map!$A$2:$I$100,4,FALSE),"")</f>
        <v>0</v>
      </c>
      <c r="J5079">
        <f>IFERROR(VLOOKUP(G5079,Store_Map!$A$2:$I$100,5,FALSE),"")</f>
        <v>0</v>
      </c>
      <c r="K5079">
        <f>IFERROR(VLOOKUP(G5079,Store_Map!$A$2:$I$100,6,FALSE),"")</f>
        <v>0</v>
      </c>
      <c r="L5079">
        <f>IFERROR(VLOOKUP(G5079,Store_Map!$A$2:$I$100,7,FALSE),"")</f>
        <v>0</v>
      </c>
      <c r="M5079">
        <f>IFERROR(VLOOKUP(G5079,Store_Map!$A$2:$I$100,8,FALSE),"")</f>
        <v>0</v>
      </c>
      <c r="N5079">
        <f t="shared" si="711"/>
        <v>0</v>
      </c>
      <c r="O5079" t="str">
        <f t="shared" si="712"/>
        <v>PASS</v>
      </c>
      <c r="P5079" t="str">
        <f t="shared" si="713"/>
        <v>PASS</v>
      </c>
      <c r="Q5079" t="str">
        <f t="shared" si="714"/>
        <v>PASS</v>
      </c>
      <c r="R5079" t="str">
        <f t="shared" si="715"/>
        <v>PASS</v>
      </c>
      <c r="S5079" t="str">
        <f t="shared" si="716"/>
        <v>PASS</v>
      </c>
      <c r="T5079">
        <f t="shared" si="717"/>
        <v>100</v>
      </c>
      <c r="U5079" t="str">
        <f t="shared" si="718"/>
        <v>Low</v>
      </c>
      <c r="V5079" t="str">
        <f t="shared" si="719"/>
        <v>Clean</v>
      </c>
    </row>
    <row r="5080" spans="1:22" x14ac:dyDescent="0.3">
      <c r="A5080" t="str">
        <f>Raw_Data!A5080</f>
        <v>26078442</v>
      </c>
      <c r="B5080">
        <f>Raw_Data!B5080</f>
        <v>45663</v>
      </c>
      <c r="C5080" t="str">
        <f>Raw_Data!C5080</f>
        <v>ATORVASTATIN 10 MG TABLET</v>
      </c>
      <c r="D5080" t="str">
        <f>Raw_Data!D5080</f>
        <v>378395077</v>
      </c>
      <c r="E5080" t="str">
        <f>Raw_Data!E5080</f>
        <v>FORD, JAMES</v>
      </c>
      <c r="F5080" t="str">
        <f>Raw_Data!F5080</f>
        <v>1033117684</v>
      </c>
      <c r="G5080" t="str">
        <f>Raw_Data!H5080</f>
        <v>2</v>
      </c>
      <c r="H5080">
        <f>IFERROR(VLOOKUP(G5080,Store_Map!$A$2:$I$100,3,FALSE),"")</f>
        <v>0</v>
      </c>
      <c r="I5080">
        <f>IFERROR(VLOOKUP(G5080,Store_Map!$A$2:$I$100,4,FALSE),"")</f>
        <v>0</v>
      </c>
      <c r="J5080">
        <f>IFERROR(VLOOKUP(G5080,Store_Map!$A$2:$I$100,5,FALSE),"")</f>
        <v>0</v>
      </c>
      <c r="K5080">
        <f>IFERROR(VLOOKUP(G5080,Store_Map!$A$2:$I$100,6,FALSE),"")</f>
        <v>0</v>
      </c>
      <c r="L5080">
        <f>IFERROR(VLOOKUP(G5080,Store_Map!$A$2:$I$100,7,FALSE),"")</f>
        <v>0</v>
      </c>
      <c r="M5080">
        <f>IFERROR(VLOOKUP(G5080,Store_Map!$A$2:$I$100,8,FALSE),"")</f>
        <v>0</v>
      </c>
      <c r="N5080">
        <f t="shared" si="711"/>
        <v>0</v>
      </c>
      <c r="O5080" t="str">
        <f t="shared" si="712"/>
        <v>PASS</v>
      </c>
      <c r="P5080" t="str">
        <f t="shared" si="713"/>
        <v>REVIEW</v>
      </c>
      <c r="Q5080" t="str">
        <f t="shared" si="714"/>
        <v>PASS</v>
      </c>
      <c r="R5080" t="str">
        <f t="shared" si="715"/>
        <v>PASS</v>
      </c>
      <c r="S5080" t="str">
        <f t="shared" si="716"/>
        <v>REVIEW</v>
      </c>
      <c r="T5080">
        <f t="shared" si="717"/>
        <v>90</v>
      </c>
      <c r="U5080" t="str">
        <f t="shared" si="718"/>
        <v>Low</v>
      </c>
      <c r="V5080" t="str">
        <f t="shared" si="719"/>
        <v>Invalid NDC</v>
      </c>
    </row>
    <row r="5081" spans="1:22" x14ac:dyDescent="0.3">
      <c r="A5081" t="str">
        <f>Raw_Data!A5081</f>
        <v>26084523</v>
      </c>
      <c r="B5081">
        <f>Raw_Data!B5081</f>
        <v>45663</v>
      </c>
      <c r="C5081" t="str">
        <f>Raw_Data!C5081</f>
        <v>AMLODIPINE BESYLATE 5 MG TA</v>
      </c>
      <c r="D5081" t="str">
        <f>Raw_Data!D5081</f>
        <v>69097012715</v>
      </c>
      <c r="E5081" t="str">
        <f>Raw_Data!E5081</f>
        <v>FORD, JAMES</v>
      </c>
      <c r="F5081" t="str">
        <f>Raw_Data!F5081</f>
        <v>1033117684</v>
      </c>
      <c r="G5081" t="str">
        <f>Raw_Data!H5081</f>
        <v>2</v>
      </c>
      <c r="H5081">
        <f>IFERROR(VLOOKUP(G5081,Store_Map!$A$2:$I$100,3,FALSE),"")</f>
        <v>0</v>
      </c>
      <c r="I5081">
        <f>IFERROR(VLOOKUP(G5081,Store_Map!$A$2:$I$100,4,FALSE),"")</f>
        <v>0</v>
      </c>
      <c r="J5081">
        <f>IFERROR(VLOOKUP(G5081,Store_Map!$A$2:$I$100,5,FALSE),"")</f>
        <v>0</v>
      </c>
      <c r="K5081">
        <f>IFERROR(VLOOKUP(G5081,Store_Map!$A$2:$I$100,6,FALSE),"")</f>
        <v>0</v>
      </c>
      <c r="L5081">
        <f>IFERROR(VLOOKUP(G5081,Store_Map!$A$2:$I$100,7,FALSE),"")</f>
        <v>0</v>
      </c>
      <c r="M5081">
        <f>IFERROR(VLOOKUP(G5081,Store_Map!$A$2:$I$100,8,FALSE),"")</f>
        <v>0</v>
      </c>
      <c r="N5081">
        <f t="shared" si="711"/>
        <v>0</v>
      </c>
      <c r="O5081" t="str">
        <f t="shared" si="712"/>
        <v>PASS</v>
      </c>
      <c r="P5081" t="str">
        <f t="shared" si="713"/>
        <v>PASS</v>
      </c>
      <c r="Q5081" t="str">
        <f t="shared" si="714"/>
        <v>PASS</v>
      </c>
      <c r="R5081" t="str">
        <f t="shared" si="715"/>
        <v>PASS</v>
      </c>
      <c r="S5081" t="str">
        <f t="shared" si="716"/>
        <v>PASS</v>
      </c>
      <c r="T5081">
        <f t="shared" si="717"/>
        <v>100</v>
      </c>
      <c r="U5081" t="str">
        <f t="shared" si="718"/>
        <v>Low</v>
      </c>
      <c r="V5081" t="str">
        <f t="shared" si="719"/>
        <v>Clean</v>
      </c>
    </row>
    <row r="5082" spans="1:22" x14ac:dyDescent="0.3">
      <c r="A5082" t="str">
        <f>Raw_Data!A5082</f>
        <v>26084524</v>
      </c>
      <c r="B5082">
        <f>Raw_Data!B5082</f>
        <v>45663</v>
      </c>
      <c r="C5082" t="str">
        <f>Raw_Data!C5082</f>
        <v>AZITHROMYCIN 250 MG TABLET</v>
      </c>
      <c r="D5082" t="str">
        <f>Raw_Data!D5082</f>
        <v>50111078751</v>
      </c>
      <c r="E5082" t="str">
        <f>Raw_Data!E5082</f>
        <v>EL- CHOUFI, LEYLA</v>
      </c>
      <c r="F5082" t="str">
        <f>Raw_Data!F5082</f>
        <v>1942355342</v>
      </c>
      <c r="G5082" t="str">
        <f>Raw_Data!H5082</f>
        <v>2</v>
      </c>
      <c r="H5082">
        <f>IFERROR(VLOOKUP(G5082,Store_Map!$A$2:$I$100,3,FALSE),"")</f>
        <v>0</v>
      </c>
      <c r="I5082">
        <f>IFERROR(VLOOKUP(G5082,Store_Map!$A$2:$I$100,4,FALSE),"")</f>
        <v>0</v>
      </c>
      <c r="J5082">
        <f>IFERROR(VLOOKUP(G5082,Store_Map!$A$2:$I$100,5,FALSE),"")</f>
        <v>0</v>
      </c>
      <c r="K5082">
        <f>IFERROR(VLOOKUP(G5082,Store_Map!$A$2:$I$100,6,FALSE),"")</f>
        <v>0</v>
      </c>
      <c r="L5082">
        <f>IFERROR(VLOOKUP(G5082,Store_Map!$A$2:$I$100,7,FALSE),"")</f>
        <v>0</v>
      </c>
      <c r="M5082">
        <f>IFERROR(VLOOKUP(G5082,Store_Map!$A$2:$I$100,8,FALSE),"")</f>
        <v>0</v>
      </c>
      <c r="N5082">
        <f t="shared" si="711"/>
        <v>0</v>
      </c>
      <c r="O5082" t="str">
        <f t="shared" si="712"/>
        <v>PASS</v>
      </c>
      <c r="P5082" t="str">
        <f t="shared" si="713"/>
        <v>PASS</v>
      </c>
      <c r="Q5082" t="str">
        <f t="shared" si="714"/>
        <v>PASS</v>
      </c>
      <c r="R5082" t="str">
        <f t="shared" si="715"/>
        <v>PASS</v>
      </c>
      <c r="S5082" t="str">
        <f t="shared" si="716"/>
        <v>PASS</v>
      </c>
      <c r="T5082">
        <f t="shared" si="717"/>
        <v>100</v>
      </c>
      <c r="U5082" t="str">
        <f t="shared" si="718"/>
        <v>Low</v>
      </c>
      <c r="V5082" t="str">
        <f t="shared" si="719"/>
        <v>Clean</v>
      </c>
    </row>
    <row r="5083" spans="1:22" x14ac:dyDescent="0.3">
      <c r="A5083" t="str">
        <f>Raw_Data!A5083</f>
        <v>26081658</v>
      </c>
      <c r="B5083">
        <f>Raw_Data!B5083</f>
        <v>45663</v>
      </c>
      <c r="C5083" t="str">
        <f>Raw_Data!C5083</f>
        <v>ATORVASTATIN 40 MG TABLET</v>
      </c>
      <c r="D5083" t="str">
        <f>Raw_Data!D5083</f>
        <v>378395205</v>
      </c>
      <c r="E5083" t="str">
        <f>Raw_Data!E5083</f>
        <v>FORD, JAMES</v>
      </c>
      <c r="F5083" t="str">
        <f>Raw_Data!F5083</f>
        <v>1033117684</v>
      </c>
      <c r="G5083" t="str">
        <f>Raw_Data!H5083</f>
        <v>2</v>
      </c>
      <c r="H5083">
        <f>IFERROR(VLOOKUP(G5083,Store_Map!$A$2:$I$100,3,FALSE),"")</f>
        <v>0</v>
      </c>
      <c r="I5083">
        <f>IFERROR(VLOOKUP(G5083,Store_Map!$A$2:$I$100,4,FALSE),"")</f>
        <v>0</v>
      </c>
      <c r="J5083">
        <f>IFERROR(VLOOKUP(G5083,Store_Map!$A$2:$I$100,5,FALSE),"")</f>
        <v>0</v>
      </c>
      <c r="K5083">
        <f>IFERROR(VLOOKUP(G5083,Store_Map!$A$2:$I$100,6,FALSE),"")</f>
        <v>0</v>
      </c>
      <c r="L5083">
        <f>IFERROR(VLOOKUP(G5083,Store_Map!$A$2:$I$100,7,FALSE),"")</f>
        <v>0</v>
      </c>
      <c r="M5083">
        <f>IFERROR(VLOOKUP(G5083,Store_Map!$A$2:$I$100,8,FALSE),"")</f>
        <v>0</v>
      </c>
      <c r="N5083">
        <f t="shared" si="711"/>
        <v>0</v>
      </c>
      <c r="O5083" t="str">
        <f t="shared" si="712"/>
        <v>PASS</v>
      </c>
      <c r="P5083" t="str">
        <f t="shared" si="713"/>
        <v>REVIEW</v>
      </c>
      <c r="Q5083" t="str">
        <f t="shared" si="714"/>
        <v>PASS</v>
      </c>
      <c r="R5083" t="str">
        <f t="shared" si="715"/>
        <v>PASS</v>
      </c>
      <c r="S5083" t="str">
        <f t="shared" si="716"/>
        <v>REVIEW</v>
      </c>
      <c r="T5083">
        <f t="shared" si="717"/>
        <v>90</v>
      </c>
      <c r="U5083" t="str">
        <f t="shared" si="718"/>
        <v>Low</v>
      </c>
      <c r="V5083" t="str">
        <f t="shared" si="719"/>
        <v>Invalid NDC</v>
      </c>
    </row>
    <row r="5084" spans="1:22" x14ac:dyDescent="0.3">
      <c r="A5084" t="str">
        <f>Raw_Data!A5084</f>
        <v>26082623</v>
      </c>
      <c r="B5084">
        <f>Raw_Data!B5084</f>
        <v>45663</v>
      </c>
      <c r="C5084" t="str">
        <f>Raw_Data!C5084</f>
        <v>CARVEDILOL 6.25 MG TABLET</v>
      </c>
      <c r="D5084" t="str">
        <f>Raw_Data!D5084</f>
        <v>68462016301</v>
      </c>
      <c r="E5084" t="str">
        <f>Raw_Data!E5084</f>
        <v>FORD, JAMES</v>
      </c>
      <c r="F5084" t="str">
        <f>Raw_Data!F5084</f>
        <v>1033117684</v>
      </c>
      <c r="G5084" t="str">
        <f>Raw_Data!H5084</f>
        <v>2</v>
      </c>
      <c r="H5084">
        <f>IFERROR(VLOOKUP(G5084,Store_Map!$A$2:$I$100,3,FALSE),"")</f>
        <v>0</v>
      </c>
      <c r="I5084">
        <f>IFERROR(VLOOKUP(G5084,Store_Map!$A$2:$I$100,4,FALSE),"")</f>
        <v>0</v>
      </c>
      <c r="J5084">
        <f>IFERROR(VLOOKUP(G5084,Store_Map!$A$2:$I$100,5,FALSE),"")</f>
        <v>0</v>
      </c>
      <c r="K5084">
        <f>IFERROR(VLOOKUP(G5084,Store_Map!$A$2:$I$100,6,FALSE),"")</f>
        <v>0</v>
      </c>
      <c r="L5084">
        <f>IFERROR(VLOOKUP(G5084,Store_Map!$A$2:$I$100,7,FALSE),"")</f>
        <v>0</v>
      </c>
      <c r="M5084">
        <f>IFERROR(VLOOKUP(G5084,Store_Map!$A$2:$I$100,8,FALSE),"")</f>
        <v>0</v>
      </c>
      <c r="N5084">
        <f t="shared" si="711"/>
        <v>0</v>
      </c>
      <c r="O5084" t="str">
        <f t="shared" si="712"/>
        <v>PASS</v>
      </c>
      <c r="P5084" t="str">
        <f t="shared" si="713"/>
        <v>PASS</v>
      </c>
      <c r="Q5084" t="str">
        <f t="shared" si="714"/>
        <v>PASS</v>
      </c>
      <c r="R5084" t="str">
        <f t="shared" si="715"/>
        <v>PASS</v>
      </c>
      <c r="S5084" t="str">
        <f t="shared" si="716"/>
        <v>PASS</v>
      </c>
      <c r="T5084">
        <f t="shared" si="717"/>
        <v>100</v>
      </c>
      <c r="U5084" t="str">
        <f t="shared" si="718"/>
        <v>Low</v>
      </c>
      <c r="V5084" t="str">
        <f t="shared" si="719"/>
        <v>Clean</v>
      </c>
    </row>
    <row r="5085" spans="1:22" x14ac:dyDescent="0.3">
      <c r="A5085" t="str">
        <f>Raw_Data!A5085</f>
        <v>26080238</v>
      </c>
      <c r="B5085">
        <f>Raw_Data!B5085</f>
        <v>45663</v>
      </c>
      <c r="C5085" t="str">
        <f>Raw_Data!C5085</f>
        <v>VALACYCLOVIR HCL 500 MG TAB</v>
      </c>
      <c r="D5085" t="str">
        <f>Raw_Data!D5085</f>
        <v>57237004290</v>
      </c>
      <c r="E5085" t="str">
        <f>Raw_Data!E5085</f>
        <v>GONZALEZ, ANDREA</v>
      </c>
      <c r="F5085" t="str">
        <f>Raw_Data!F5085</f>
        <v>1336176403</v>
      </c>
      <c r="G5085" t="str">
        <f>Raw_Data!H5085</f>
        <v>2</v>
      </c>
      <c r="H5085">
        <f>IFERROR(VLOOKUP(G5085,Store_Map!$A$2:$I$100,3,FALSE),"")</f>
        <v>0</v>
      </c>
      <c r="I5085">
        <f>IFERROR(VLOOKUP(G5085,Store_Map!$A$2:$I$100,4,FALSE),"")</f>
        <v>0</v>
      </c>
      <c r="J5085">
        <f>IFERROR(VLOOKUP(G5085,Store_Map!$A$2:$I$100,5,FALSE),"")</f>
        <v>0</v>
      </c>
      <c r="K5085">
        <f>IFERROR(VLOOKUP(G5085,Store_Map!$A$2:$I$100,6,FALSE),"")</f>
        <v>0</v>
      </c>
      <c r="L5085">
        <f>IFERROR(VLOOKUP(G5085,Store_Map!$A$2:$I$100,7,FALSE),"")</f>
        <v>0</v>
      </c>
      <c r="M5085">
        <f>IFERROR(VLOOKUP(G5085,Store_Map!$A$2:$I$100,8,FALSE),"")</f>
        <v>0</v>
      </c>
      <c r="N5085">
        <f t="shared" si="711"/>
        <v>0</v>
      </c>
      <c r="O5085" t="str">
        <f t="shared" si="712"/>
        <v>PASS</v>
      </c>
      <c r="P5085" t="str">
        <f t="shared" si="713"/>
        <v>PASS</v>
      </c>
      <c r="Q5085" t="str">
        <f t="shared" si="714"/>
        <v>PASS</v>
      </c>
      <c r="R5085" t="str">
        <f t="shared" si="715"/>
        <v>PASS</v>
      </c>
      <c r="S5085" t="str">
        <f t="shared" si="716"/>
        <v>PASS</v>
      </c>
      <c r="T5085">
        <f t="shared" si="717"/>
        <v>100</v>
      </c>
      <c r="U5085" t="str">
        <f t="shared" si="718"/>
        <v>Low</v>
      </c>
      <c r="V5085" t="str">
        <f t="shared" si="719"/>
        <v>Clean</v>
      </c>
    </row>
    <row r="5086" spans="1:22" x14ac:dyDescent="0.3">
      <c r="A5086" t="str">
        <f>Raw_Data!A5086</f>
        <v>26083403</v>
      </c>
      <c r="B5086">
        <f>Raw_Data!B5086</f>
        <v>45663</v>
      </c>
      <c r="C5086" t="str">
        <f>Raw_Data!C5086</f>
        <v>FREESTYLE LIBRE 3 SENSOR</v>
      </c>
      <c r="D5086" t="str">
        <f>Raw_Data!D5086</f>
        <v>57599081800</v>
      </c>
      <c r="E5086" t="str">
        <f>Raw_Data!E5086</f>
        <v>PEDERSEN, JENNIFER</v>
      </c>
      <c r="F5086" t="str">
        <f>Raw_Data!F5086</f>
        <v>1073606661</v>
      </c>
      <c r="G5086" t="str">
        <f>Raw_Data!H5086</f>
        <v>2</v>
      </c>
      <c r="H5086">
        <f>IFERROR(VLOOKUP(G5086,Store_Map!$A$2:$I$100,3,FALSE),"")</f>
        <v>0</v>
      </c>
      <c r="I5086">
        <f>IFERROR(VLOOKUP(G5086,Store_Map!$A$2:$I$100,4,FALSE),"")</f>
        <v>0</v>
      </c>
      <c r="J5086">
        <f>IFERROR(VLOOKUP(G5086,Store_Map!$A$2:$I$100,5,FALSE),"")</f>
        <v>0</v>
      </c>
      <c r="K5086">
        <f>IFERROR(VLOOKUP(G5086,Store_Map!$A$2:$I$100,6,FALSE),"")</f>
        <v>0</v>
      </c>
      <c r="L5086">
        <f>IFERROR(VLOOKUP(G5086,Store_Map!$A$2:$I$100,7,FALSE),"")</f>
        <v>0</v>
      </c>
      <c r="M5086">
        <f>IFERROR(VLOOKUP(G5086,Store_Map!$A$2:$I$100,8,FALSE),"")</f>
        <v>0</v>
      </c>
      <c r="N5086">
        <f t="shared" si="711"/>
        <v>0</v>
      </c>
      <c r="O5086" t="str">
        <f t="shared" si="712"/>
        <v>PASS</v>
      </c>
      <c r="P5086" t="str">
        <f t="shared" si="713"/>
        <v>PASS</v>
      </c>
      <c r="Q5086" t="str">
        <f t="shared" si="714"/>
        <v>PASS</v>
      </c>
      <c r="R5086" t="str">
        <f t="shared" si="715"/>
        <v>PASS</v>
      </c>
      <c r="S5086" t="str">
        <f t="shared" si="716"/>
        <v>PASS</v>
      </c>
      <c r="T5086">
        <f t="shared" si="717"/>
        <v>100</v>
      </c>
      <c r="U5086" t="str">
        <f t="shared" si="718"/>
        <v>Low</v>
      </c>
      <c r="V5086" t="str">
        <f t="shared" si="719"/>
        <v>Clean</v>
      </c>
    </row>
    <row r="5087" spans="1:22" x14ac:dyDescent="0.3">
      <c r="A5087" t="str">
        <f>Raw_Data!A5087</f>
        <v>26084525</v>
      </c>
      <c r="B5087">
        <f>Raw_Data!B5087</f>
        <v>45663</v>
      </c>
      <c r="C5087" t="str">
        <f>Raw_Data!C5087</f>
        <v>HYDROCHLOROTHIAZIDE 12.5 MG</v>
      </c>
      <c r="D5087" t="str">
        <f>Raw_Data!D5087</f>
        <v>50228014601</v>
      </c>
      <c r="E5087" t="str">
        <f>Raw_Data!E5087</f>
        <v>FORD, JAMES</v>
      </c>
      <c r="F5087" t="str">
        <f>Raw_Data!F5087</f>
        <v>1033117684</v>
      </c>
      <c r="G5087" t="str">
        <f>Raw_Data!H5087</f>
        <v>2</v>
      </c>
      <c r="H5087">
        <f>IFERROR(VLOOKUP(G5087,Store_Map!$A$2:$I$100,3,FALSE),"")</f>
        <v>0</v>
      </c>
      <c r="I5087">
        <f>IFERROR(VLOOKUP(G5087,Store_Map!$A$2:$I$100,4,FALSE),"")</f>
        <v>0</v>
      </c>
      <c r="J5087">
        <f>IFERROR(VLOOKUP(G5087,Store_Map!$A$2:$I$100,5,FALSE),"")</f>
        <v>0</v>
      </c>
      <c r="K5087">
        <f>IFERROR(VLOOKUP(G5087,Store_Map!$A$2:$I$100,6,FALSE),"")</f>
        <v>0</v>
      </c>
      <c r="L5087">
        <f>IFERROR(VLOOKUP(G5087,Store_Map!$A$2:$I$100,7,FALSE),"")</f>
        <v>0</v>
      </c>
      <c r="M5087">
        <f>IFERROR(VLOOKUP(G5087,Store_Map!$A$2:$I$100,8,FALSE),"")</f>
        <v>0</v>
      </c>
      <c r="N5087">
        <f t="shared" si="711"/>
        <v>0</v>
      </c>
      <c r="O5087" t="str">
        <f t="shared" si="712"/>
        <v>PASS</v>
      </c>
      <c r="P5087" t="str">
        <f t="shared" si="713"/>
        <v>PASS</v>
      </c>
      <c r="Q5087" t="str">
        <f t="shared" si="714"/>
        <v>PASS</v>
      </c>
      <c r="R5087" t="str">
        <f t="shared" si="715"/>
        <v>PASS</v>
      </c>
      <c r="S5087" t="str">
        <f t="shared" si="716"/>
        <v>PASS</v>
      </c>
      <c r="T5087">
        <f t="shared" si="717"/>
        <v>100</v>
      </c>
      <c r="U5087" t="str">
        <f t="shared" si="718"/>
        <v>Low</v>
      </c>
      <c r="V5087" t="str">
        <f t="shared" si="719"/>
        <v>Clean</v>
      </c>
    </row>
    <row r="5088" spans="1:22" x14ac:dyDescent="0.3">
      <c r="A5088" t="str">
        <f>Raw_Data!A5088</f>
        <v>26084222</v>
      </c>
      <c r="B5088">
        <f>Raw_Data!B5088</f>
        <v>45663</v>
      </c>
      <c r="C5088" t="str">
        <f>Raw_Data!C5088</f>
        <v>CLINDAMYCIN HCL 150 MG CAPS</v>
      </c>
      <c r="D5088" t="str">
        <f>Raw_Data!D5088</f>
        <v>65862018501</v>
      </c>
      <c r="E5088" t="str">
        <f>Raw_Data!E5088</f>
        <v>FORD, JAMES</v>
      </c>
      <c r="F5088" t="str">
        <f>Raw_Data!F5088</f>
        <v>1033117684</v>
      </c>
      <c r="G5088" t="str">
        <f>Raw_Data!H5088</f>
        <v>2</v>
      </c>
      <c r="H5088">
        <f>IFERROR(VLOOKUP(G5088,Store_Map!$A$2:$I$100,3,FALSE),"")</f>
        <v>0</v>
      </c>
      <c r="I5088">
        <f>IFERROR(VLOOKUP(G5088,Store_Map!$A$2:$I$100,4,FALSE),"")</f>
        <v>0</v>
      </c>
      <c r="J5088">
        <f>IFERROR(VLOOKUP(G5088,Store_Map!$A$2:$I$100,5,FALSE),"")</f>
        <v>0</v>
      </c>
      <c r="K5088">
        <f>IFERROR(VLOOKUP(G5088,Store_Map!$A$2:$I$100,6,FALSE),"")</f>
        <v>0</v>
      </c>
      <c r="L5088">
        <f>IFERROR(VLOOKUP(G5088,Store_Map!$A$2:$I$100,7,FALSE),"")</f>
        <v>0</v>
      </c>
      <c r="M5088">
        <f>IFERROR(VLOOKUP(G5088,Store_Map!$A$2:$I$100,8,FALSE),"")</f>
        <v>0</v>
      </c>
      <c r="N5088">
        <f t="shared" si="711"/>
        <v>0</v>
      </c>
      <c r="O5088" t="str">
        <f t="shared" si="712"/>
        <v>PASS</v>
      </c>
      <c r="P5088" t="str">
        <f t="shared" si="713"/>
        <v>PASS</v>
      </c>
      <c r="Q5088" t="str">
        <f t="shared" si="714"/>
        <v>PASS</v>
      </c>
      <c r="R5088" t="str">
        <f t="shared" si="715"/>
        <v>PASS</v>
      </c>
      <c r="S5088" t="str">
        <f t="shared" si="716"/>
        <v>PASS</v>
      </c>
      <c r="T5088">
        <f t="shared" si="717"/>
        <v>100</v>
      </c>
      <c r="U5088" t="str">
        <f t="shared" si="718"/>
        <v>Low</v>
      </c>
      <c r="V5088" t="str">
        <f t="shared" si="719"/>
        <v>Clean</v>
      </c>
    </row>
    <row r="5089" spans="1:22" x14ac:dyDescent="0.3">
      <c r="A5089" t="str">
        <f>Raw_Data!A5089</f>
        <v>26084221</v>
      </c>
      <c r="B5089">
        <f>Raw_Data!B5089</f>
        <v>45663</v>
      </c>
      <c r="C5089" t="str">
        <f>Raw_Data!C5089</f>
        <v>DICLOFENAC SOD EC 75 MG TAB</v>
      </c>
      <c r="D5089" t="str">
        <f>Raw_Data!D5089</f>
        <v>228255196</v>
      </c>
      <c r="E5089" t="str">
        <f>Raw_Data!E5089</f>
        <v>FORD, JAMES</v>
      </c>
      <c r="F5089" t="str">
        <f>Raw_Data!F5089</f>
        <v>1033117684</v>
      </c>
      <c r="G5089" t="str">
        <f>Raw_Data!H5089</f>
        <v>2</v>
      </c>
      <c r="H5089">
        <f>IFERROR(VLOOKUP(G5089,Store_Map!$A$2:$I$100,3,FALSE),"")</f>
        <v>0</v>
      </c>
      <c r="I5089">
        <f>IFERROR(VLOOKUP(G5089,Store_Map!$A$2:$I$100,4,FALSE),"")</f>
        <v>0</v>
      </c>
      <c r="J5089">
        <f>IFERROR(VLOOKUP(G5089,Store_Map!$A$2:$I$100,5,FALSE),"")</f>
        <v>0</v>
      </c>
      <c r="K5089">
        <f>IFERROR(VLOOKUP(G5089,Store_Map!$A$2:$I$100,6,FALSE),"")</f>
        <v>0</v>
      </c>
      <c r="L5089">
        <f>IFERROR(VLOOKUP(G5089,Store_Map!$A$2:$I$100,7,FALSE),"")</f>
        <v>0</v>
      </c>
      <c r="M5089">
        <f>IFERROR(VLOOKUP(G5089,Store_Map!$A$2:$I$100,8,FALSE),"")</f>
        <v>0</v>
      </c>
      <c r="N5089">
        <f t="shared" si="711"/>
        <v>0</v>
      </c>
      <c r="O5089" t="str">
        <f t="shared" si="712"/>
        <v>PASS</v>
      </c>
      <c r="P5089" t="str">
        <f t="shared" si="713"/>
        <v>REVIEW</v>
      </c>
      <c r="Q5089" t="str">
        <f t="shared" si="714"/>
        <v>PASS</v>
      </c>
      <c r="R5089" t="str">
        <f t="shared" si="715"/>
        <v>PASS</v>
      </c>
      <c r="S5089" t="str">
        <f t="shared" si="716"/>
        <v>REVIEW</v>
      </c>
      <c r="T5089">
        <f t="shared" si="717"/>
        <v>90</v>
      </c>
      <c r="U5089" t="str">
        <f t="shared" si="718"/>
        <v>Low</v>
      </c>
      <c r="V5089" t="str">
        <f t="shared" si="719"/>
        <v>Invalid NDC</v>
      </c>
    </row>
    <row r="5090" spans="1:22" x14ac:dyDescent="0.3">
      <c r="A5090" t="str">
        <f>Raw_Data!A5090</f>
        <v>26072650</v>
      </c>
      <c r="B5090">
        <f>Raw_Data!B5090</f>
        <v>45663</v>
      </c>
      <c r="C5090" t="str">
        <f>Raw_Data!C5090</f>
        <v>SIMVASTATIN 40 MG TABLET</v>
      </c>
      <c r="D5090" t="str">
        <f>Raw_Data!D5090</f>
        <v>68180046409</v>
      </c>
      <c r="E5090" t="str">
        <f>Raw_Data!E5090</f>
        <v>GIBBS, JON</v>
      </c>
      <c r="F5090" t="str">
        <f>Raw_Data!F5090</f>
        <v>1700896156</v>
      </c>
      <c r="G5090" t="str">
        <f>Raw_Data!H5090</f>
        <v>2</v>
      </c>
      <c r="H5090">
        <f>IFERROR(VLOOKUP(G5090,Store_Map!$A$2:$I$100,3,FALSE),"")</f>
        <v>0</v>
      </c>
      <c r="I5090">
        <f>IFERROR(VLOOKUP(G5090,Store_Map!$A$2:$I$100,4,FALSE),"")</f>
        <v>0</v>
      </c>
      <c r="J5090">
        <f>IFERROR(VLOOKUP(G5090,Store_Map!$A$2:$I$100,5,FALSE),"")</f>
        <v>0</v>
      </c>
      <c r="K5090">
        <f>IFERROR(VLOOKUP(G5090,Store_Map!$A$2:$I$100,6,FALSE),"")</f>
        <v>0</v>
      </c>
      <c r="L5090">
        <f>IFERROR(VLOOKUP(G5090,Store_Map!$A$2:$I$100,7,FALSE),"")</f>
        <v>0</v>
      </c>
      <c r="M5090">
        <f>IFERROR(VLOOKUP(G5090,Store_Map!$A$2:$I$100,8,FALSE),"")</f>
        <v>0</v>
      </c>
      <c r="N5090">
        <f t="shared" si="711"/>
        <v>0</v>
      </c>
      <c r="O5090" t="str">
        <f t="shared" si="712"/>
        <v>PASS</v>
      </c>
      <c r="P5090" t="str">
        <f t="shared" si="713"/>
        <v>PASS</v>
      </c>
      <c r="Q5090" t="str">
        <f t="shared" si="714"/>
        <v>PASS</v>
      </c>
      <c r="R5090" t="str">
        <f t="shared" si="715"/>
        <v>PASS</v>
      </c>
      <c r="S5090" t="str">
        <f t="shared" si="716"/>
        <v>PASS</v>
      </c>
      <c r="T5090">
        <f t="shared" si="717"/>
        <v>100</v>
      </c>
      <c r="U5090" t="str">
        <f t="shared" si="718"/>
        <v>Low</v>
      </c>
      <c r="V5090" t="str">
        <f t="shared" si="719"/>
        <v>Clean</v>
      </c>
    </row>
    <row r="5091" spans="1:22" x14ac:dyDescent="0.3">
      <c r="A5091" t="str">
        <f>Raw_Data!A5091</f>
        <v>26072651</v>
      </c>
      <c r="B5091">
        <f>Raw_Data!B5091</f>
        <v>45663</v>
      </c>
      <c r="C5091" t="str">
        <f>Raw_Data!C5091</f>
        <v>DOXAZOSIN MESYLATE 8 MG TAB</v>
      </c>
      <c r="D5091" t="str">
        <f>Raw_Data!D5091</f>
        <v>59762248007</v>
      </c>
      <c r="E5091" t="str">
        <f>Raw_Data!E5091</f>
        <v>GIBBS, JON</v>
      </c>
      <c r="F5091" t="str">
        <f>Raw_Data!F5091</f>
        <v>1700896156</v>
      </c>
      <c r="G5091" t="str">
        <f>Raw_Data!H5091</f>
        <v>2</v>
      </c>
      <c r="H5091">
        <f>IFERROR(VLOOKUP(G5091,Store_Map!$A$2:$I$100,3,FALSE),"")</f>
        <v>0</v>
      </c>
      <c r="I5091">
        <f>IFERROR(VLOOKUP(G5091,Store_Map!$A$2:$I$100,4,FALSE),"")</f>
        <v>0</v>
      </c>
      <c r="J5091">
        <f>IFERROR(VLOOKUP(G5091,Store_Map!$A$2:$I$100,5,FALSE),"")</f>
        <v>0</v>
      </c>
      <c r="K5091">
        <f>IFERROR(VLOOKUP(G5091,Store_Map!$A$2:$I$100,6,FALSE),"")</f>
        <v>0</v>
      </c>
      <c r="L5091">
        <f>IFERROR(VLOOKUP(G5091,Store_Map!$A$2:$I$100,7,FALSE),"")</f>
        <v>0</v>
      </c>
      <c r="M5091">
        <f>IFERROR(VLOOKUP(G5091,Store_Map!$A$2:$I$100,8,FALSE),"")</f>
        <v>0</v>
      </c>
      <c r="N5091">
        <f t="shared" si="711"/>
        <v>0</v>
      </c>
      <c r="O5091" t="str">
        <f t="shared" si="712"/>
        <v>PASS</v>
      </c>
      <c r="P5091" t="str">
        <f t="shared" si="713"/>
        <v>PASS</v>
      </c>
      <c r="Q5091" t="str">
        <f t="shared" si="714"/>
        <v>PASS</v>
      </c>
      <c r="R5091" t="str">
        <f t="shared" si="715"/>
        <v>PASS</v>
      </c>
      <c r="S5091" t="str">
        <f t="shared" si="716"/>
        <v>PASS</v>
      </c>
      <c r="T5091">
        <f t="shared" si="717"/>
        <v>100</v>
      </c>
      <c r="U5091" t="str">
        <f t="shared" si="718"/>
        <v>Low</v>
      </c>
      <c r="V5091" t="str">
        <f t="shared" si="719"/>
        <v>Clean</v>
      </c>
    </row>
    <row r="5092" spans="1:22" x14ac:dyDescent="0.3">
      <c r="A5092" t="str">
        <f>Raw_Data!A5092</f>
        <v>26078662</v>
      </c>
      <c r="B5092">
        <f>Raw_Data!B5092</f>
        <v>45663</v>
      </c>
      <c r="C5092" t="str">
        <f>Raw_Data!C5092</f>
        <v>DESCOVY 200-25 MG BPK TAB</v>
      </c>
      <c r="D5092" t="str">
        <f>Raw_Data!D5092</f>
        <v>61958200202</v>
      </c>
      <c r="E5092" t="str">
        <f>Raw_Data!E5092</f>
        <v>GONZALEZ, ANDREA</v>
      </c>
      <c r="F5092" t="str">
        <f>Raw_Data!F5092</f>
        <v>1336176403</v>
      </c>
      <c r="G5092" t="str">
        <f>Raw_Data!H5092</f>
        <v>2</v>
      </c>
      <c r="H5092">
        <f>IFERROR(VLOOKUP(G5092,Store_Map!$A$2:$I$100,3,FALSE),"")</f>
        <v>0</v>
      </c>
      <c r="I5092">
        <f>IFERROR(VLOOKUP(G5092,Store_Map!$A$2:$I$100,4,FALSE),"")</f>
        <v>0</v>
      </c>
      <c r="J5092">
        <f>IFERROR(VLOOKUP(G5092,Store_Map!$A$2:$I$100,5,FALSE),"")</f>
        <v>0</v>
      </c>
      <c r="K5092">
        <f>IFERROR(VLOOKUP(G5092,Store_Map!$A$2:$I$100,6,FALSE),"")</f>
        <v>0</v>
      </c>
      <c r="L5092">
        <f>IFERROR(VLOOKUP(G5092,Store_Map!$A$2:$I$100,7,FALSE),"")</f>
        <v>0</v>
      </c>
      <c r="M5092">
        <f>IFERROR(VLOOKUP(G5092,Store_Map!$A$2:$I$100,8,FALSE),"")</f>
        <v>0</v>
      </c>
      <c r="N5092">
        <f t="shared" si="711"/>
        <v>0</v>
      </c>
      <c r="O5092" t="str">
        <f t="shared" si="712"/>
        <v>PASS</v>
      </c>
      <c r="P5092" t="str">
        <f t="shared" si="713"/>
        <v>PASS</v>
      </c>
      <c r="Q5092" t="str">
        <f t="shared" si="714"/>
        <v>PASS</v>
      </c>
      <c r="R5092" t="str">
        <f t="shared" si="715"/>
        <v>PASS</v>
      </c>
      <c r="S5092" t="str">
        <f t="shared" si="716"/>
        <v>PASS</v>
      </c>
      <c r="T5092">
        <f t="shared" si="717"/>
        <v>100</v>
      </c>
      <c r="U5092" t="str">
        <f t="shared" si="718"/>
        <v>Low</v>
      </c>
      <c r="V5092" t="str">
        <f t="shared" si="719"/>
        <v>Clean</v>
      </c>
    </row>
    <row r="5093" spans="1:22" x14ac:dyDescent="0.3">
      <c r="A5093" t="str">
        <f>Raw_Data!A5093</f>
        <v>26082668</v>
      </c>
      <c r="B5093">
        <f>Raw_Data!B5093</f>
        <v>45663</v>
      </c>
      <c r="C5093" t="str">
        <f>Raw_Data!C5093</f>
        <v>WEGOVY 2.4 MG/0.75 ML PEN</v>
      </c>
      <c r="D5093" t="str">
        <f>Raw_Data!D5093</f>
        <v>169452414</v>
      </c>
      <c r="E5093" t="str">
        <f>Raw_Data!E5093</f>
        <v>PEDERSEN, JENNIFER</v>
      </c>
      <c r="F5093" t="str">
        <f>Raw_Data!F5093</f>
        <v>1073606661</v>
      </c>
      <c r="G5093" t="str">
        <f>Raw_Data!H5093</f>
        <v>2</v>
      </c>
      <c r="H5093">
        <f>IFERROR(VLOOKUP(G5093,Store_Map!$A$2:$I$100,3,FALSE),"")</f>
        <v>0</v>
      </c>
      <c r="I5093">
        <f>IFERROR(VLOOKUP(G5093,Store_Map!$A$2:$I$100,4,FALSE),"")</f>
        <v>0</v>
      </c>
      <c r="J5093">
        <f>IFERROR(VLOOKUP(G5093,Store_Map!$A$2:$I$100,5,FALSE),"")</f>
        <v>0</v>
      </c>
      <c r="K5093">
        <f>IFERROR(VLOOKUP(G5093,Store_Map!$A$2:$I$100,6,FALSE),"")</f>
        <v>0</v>
      </c>
      <c r="L5093">
        <f>IFERROR(VLOOKUP(G5093,Store_Map!$A$2:$I$100,7,FALSE),"")</f>
        <v>0</v>
      </c>
      <c r="M5093">
        <f>IFERROR(VLOOKUP(G5093,Store_Map!$A$2:$I$100,8,FALSE),"")</f>
        <v>0</v>
      </c>
      <c r="N5093">
        <f t="shared" si="711"/>
        <v>0</v>
      </c>
      <c r="O5093" t="str">
        <f t="shared" si="712"/>
        <v>PASS</v>
      </c>
      <c r="P5093" t="str">
        <f t="shared" si="713"/>
        <v>REVIEW</v>
      </c>
      <c r="Q5093" t="str">
        <f t="shared" si="714"/>
        <v>PASS</v>
      </c>
      <c r="R5093" t="str">
        <f t="shared" si="715"/>
        <v>PASS</v>
      </c>
      <c r="S5093" t="str">
        <f t="shared" si="716"/>
        <v>REVIEW</v>
      </c>
      <c r="T5093">
        <f t="shared" si="717"/>
        <v>90</v>
      </c>
      <c r="U5093" t="str">
        <f t="shared" si="718"/>
        <v>Low</v>
      </c>
      <c r="V5093" t="str">
        <f t="shared" si="719"/>
        <v>Invalid NDC</v>
      </c>
    </row>
    <row r="5094" spans="1:22" x14ac:dyDescent="0.3">
      <c r="A5094" t="str">
        <f>Raw_Data!A5094</f>
        <v>26080506</v>
      </c>
      <c r="B5094">
        <f>Raw_Data!B5094</f>
        <v>45663</v>
      </c>
      <c r="C5094" t="str">
        <f>Raw_Data!C5094</f>
        <v>LEVETIRACETAM 1,000 MG TABL</v>
      </c>
      <c r="D5094" t="str">
        <f>Raw_Data!D5094</f>
        <v>31722053960</v>
      </c>
      <c r="E5094" t="str">
        <f>Raw_Data!E5094</f>
        <v>SHEPPARD, JAMES</v>
      </c>
      <c r="F5094" t="str">
        <f>Raw_Data!F5094</f>
        <v>1528075835</v>
      </c>
      <c r="G5094" t="str">
        <f>Raw_Data!H5094</f>
        <v>2</v>
      </c>
      <c r="H5094">
        <f>IFERROR(VLOOKUP(G5094,Store_Map!$A$2:$I$100,3,FALSE),"")</f>
        <v>0</v>
      </c>
      <c r="I5094">
        <f>IFERROR(VLOOKUP(G5094,Store_Map!$A$2:$I$100,4,FALSE),"")</f>
        <v>0</v>
      </c>
      <c r="J5094">
        <f>IFERROR(VLOOKUP(G5094,Store_Map!$A$2:$I$100,5,FALSE),"")</f>
        <v>0</v>
      </c>
      <c r="K5094">
        <f>IFERROR(VLOOKUP(G5094,Store_Map!$A$2:$I$100,6,FALSE),"")</f>
        <v>0</v>
      </c>
      <c r="L5094">
        <f>IFERROR(VLOOKUP(G5094,Store_Map!$A$2:$I$100,7,FALSE),"")</f>
        <v>0</v>
      </c>
      <c r="M5094">
        <f>IFERROR(VLOOKUP(G5094,Store_Map!$A$2:$I$100,8,FALSE),"")</f>
        <v>0</v>
      </c>
      <c r="N5094">
        <f t="shared" si="711"/>
        <v>0</v>
      </c>
      <c r="O5094" t="str">
        <f t="shared" si="712"/>
        <v>PASS</v>
      </c>
      <c r="P5094" t="str">
        <f t="shared" si="713"/>
        <v>PASS</v>
      </c>
      <c r="Q5094" t="str">
        <f t="shared" si="714"/>
        <v>PASS</v>
      </c>
      <c r="R5094" t="str">
        <f t="shared" si="715"/>
        <v>PASS</v>
      </c>
      <c r="S5094" t="str">
        <f t="shared" si="716"/>
        <v>PASS</v>
      </c>
      <c r="T5094">
        <f t="shared" si="717"/>
        <v>100</v>
      </c>
      <c r="U5094" t="str">
        <f t="shared" si="718"/>
        <v>Low</v>
      </c>
      <c r="V5094" t="str">
        <f t="shared" si="719"/>
        <v>Clean</v>
      </c>
    </row>
    <row r="5095" spans="1:22" x14ac:dyDescent="0.3">
      <c r="A5095" t="str">
        <f>Raw_Data!A5095</f>
        <v>26070500</v>
      </c>
      <c r="B5095">
        <f>Raw_Data!B5095</f>
        <v>45663</v>
      </c>
      <c r="C5095" t="str">
        <f>Raw_Data!C5095</f>
        <v>FIASP 100 UNIT/ML FLEXTOUCH</v>
      </c>
      <c r="D5095" t="str">
        <f>Raw_Data!D5095</f>
        <v>169320415</v>
      </c>
      <c r="E5095" t="str">
        <f>Raw_Data!E5095</f>
        <v>PEDERSEN, JENNIFER</v>
      </c>
      <c r="F5095" t="str">
        <f>Raw_Data!F5095</f>
        <v>1073606661</v>
      </c>
      <c r="G5095" t="str">
        <f>Raw_Data!H5095</f>
        <v>2</v>
      </c>
      <c r="H5095">
        <f>IFERROR(VLOOKUP(G5095,Store_Map!$A$2:$I$100,3,FALSE),"")</f>
        <v>0</v>
      </c>
      <c r="I5095">
        <f>IFERROR(VLOOKUP(G5095,Store_Map!$A$2:$I$100,4,FALSE),"")</f>
        <v>0</v>
      </c>
      <c r="J5095">
        <f>IFERROR(VLOOKUP(G5095,Store_Map!$A$2:$I$100,5,FALSE),"")</f>
        <v>0</v>
      </c>
      <c r="K5095">
        <f>IFERROR(VLOOKUP(G5095,Store_Map!$A$2:$I$100,6,FALSE),"")</f>
        <v>0</v>
      </c>
      <c r="L5095">
        <f>IFERROR(VLOOKUP(G5095,Store_Map!$A$2:$I$100,7,FALSE),"")</f>
        <v>0</v>
      </c>
      <c r="M5095">
        <f>IFERROR(VLOOKUP(G5095,Store_Map!$A$2:$I$100,8,FALSE),"")</f>
        <v>0</v>
      </c>
      <c r="N5095">
        <f t="shared" si="711"/>
        <v>0</v>
      </c>
      <c r="O5095" t="str">
        <f t="shared" si="712"/>
        <v>PASS</v>
      </c>
      <c r="P5095" t="str">
        <f t="shared" si="713"/>
        <v>REVIEW</v>
      </c>
      <c r="Q5095" t="str">
        <f t="shared" si="714"/>
        <v>PASS</v>
      </c>
      <c r="R5095" t="str">
        <f t="shared" si="715"/>
        <v>PASS</v>
      </c>
      <c r="S5095" t="str">
        <f t="shared" si="716"/>
        <v>REVIEW</v>
      </c>
      <c r="T5095">
        <f t="shared" si="717"/>
        <v>90</v>
      </c>
      <c r="U5095" t="str">
        <f t="shared" si="718"/>
        <v>Low</v>
      </c>
      <c r="V5095" t="str">
        <f t="shared" si="719"/>
        <v>Invalid NDC</v>
      </c>
    </row>
    <row r="5096" spans="1:22" x14ac:dyDescent="0.3">
      <c r="A5096" t="str">
        <f>Raw_Data!A5096</f>
        <v>26084526</v>
      </c>
      <c r="B5096">
        <f>Raw_Data!B5096</f>
        <v>45663</v>
      </c>
      <c r="C5096" t="str">
        <f>Raw_Data!C5096</f>
        <v>GABAPENTIN 100 MG CAPSULE</v>
      </c>
      <c r="D5096" t="str">
        <f>Raw_Data!D5096</f>
        <v>67877022205</v>
      </c>
      <c r="E5096" t="str">
        <f>Raw_Data!E5096</f>
        <v>FORD, JAMES</v>
      </c>
      <c r="F5096" t="str">
        <f>Raw_Data!F5096</f>
        <v>1033117684</v>
      </c>
      <c r="G5096" t="str">
        <f>Raw_Data!H5096</f>
        <v>2</v>
      </c>
      <c r="H5096">
        <f>IFERROR(VLOOKUP(G5096,Store_Map!$A$2:$I$100,3,FALSE),"")</f>
        <v>0</v>
      </c>
      <c r="I5096">
        <f>IFERROR(VLOOKUP(G5096,Store_Map!$A$2:$I$100,4,FALSE),"")</f>
        <v>0</v>
      </c>
      <c r="J5096">
        <f>IFERROR(VLOOKUP(G5096,Store_Map!$A$2:$I$100,5,FALSE),"")</f>
        <v>0</v>
      </c>
      <c r="K5096">
        <f>IFERROR(VLOOKUP(G5096,Store_Map!$A$2:$I$100,6,FALSE),"")</f>
        <v>0</v>
      </c>
      <c r="L5096">
        <f>IFERROR(VLOOKUP(G5096,Store_Map!$A$2:$I$100,7,FALSE),"")</f>
        <v>0</v>
      </c>
      <c r="M5096">
        <f>IFERROR(VLOOKUP(G5096,Store_Map!$A$2:$I$100,8,FALSE),"")</f>
        <v>0</v>
      </c>
      <c r="N5096">
        <f t="shared" si="711"/>
        <v>0</v>
      </c>
      <c r="O5096" t="str">
        <f t="shared" si="712"/>
        <v>PASS</v>
      </c>
      <c r="P5096" t="str">
        <f t="shared" si="713"/>
        <v>PASS</v>
      </c>
      <c r="Q5096" t="str">
        <f t="shared" si="714"/>
        <v>PASS</v>
      </c>
      <c r="R5096" t="str">
        <f t="shared" si="715"/>
        <v>PASS</v>
      </c>
      <c r="S5096" t="str">
        <f t="shared" si="716"/>
        <v>PASS</v>
      </c>
      <c r="T5096">
        <f t="shared" si="717"/>
        <v>100</v>
      </c>
      <c r="U5096" t="str">
        <f t="shared" si="718"/>
        <v>Low</v>
      </c>
      <c r="V5096" t="str">
        <f t="shared" si="719"/>
        <v>Clean</v>
      </c>
    </row>
    <row r="5097" spans="1:22" x14ac:dyDescent="0.3">
      <c r="A5097" t="str">
        <f>Raw_Data!A5097</f>
        <v>26084527</v>
      </c>
      <c r="B5097">
        <f>Raw_Data!B5097</f>
        <v>45663</v>
      </c>
      <c r="C5097" t="str">
        <f>Raw_Data!C5097</f>
        <v>**BIKTARVY 50-200-25 MG TAB</v>
      </c>
      <c r="D5097" t="str">
        <f>Raw_Data!D5097</f>
        <v>61958250101</v>
      </c>
      <c r="E5097" t="str">
        <f>Raw_Data!E5097</f>
        <v>DAVIS, KEPLER</v>
      </c>
      <c r="F5097" t="str">
        <f>Raw_Data!F5097</f>
        <v>1740357425</v>
      </c>
      <c r="G5097" t="str">
        <f>Raw_Data!H5097</f>
        <v>2</v>
      </c>
      <c r="H5097">
        <f>IFERROR(VLOOKUP(G5097,Store_Map!$A$2:$I$100,3,FALSE),"")</f>
        <v>0</v>
      </c>
      <c r="I5097">
        <f>IFERROR(VLOOKUP(G5097,Store_Map!$A$2:$I$100,4,FALSE),"")</f>
        <v>0</v>
      </c>
      <c r="J5097">
        <f>IFERROR(VLOOKUP(G5097,Store_Map!$A$2:$I$100,5,FALSE),"")</f>
        <v>0</v>
      </c>
      <c r="K5097">
        <f>IFERROR(VLOOKUP(G5097,Store_Map!$A$2:$I$100,6,FALSE),"")</f>
        <v>0</v>
      </c>
      <c r="L5097">
        <f>IFERROR(VLOOKUP(G5097,Store_Map!$A$2:$I$100,7,FALSE),"")</f>
        <v>0</v>
      </c>
      <c r="M5097">
        <f>IFERROR(VLOOKUP(G5097,Store_Map!$A$2:$I$100,8,FALSE),"")</f>
        <v>0</v>
      </c>
      <c r="N5097">
        <f t="shared" si="711"/>
        <v>0</v>
      </c>
      <c r="O5097" t="str">
        <f t="shared" si="712"/>
        <v>PASS</v>
      </c>
      <c r="P5097" t="str">
        <f t="shared" si="713"/>
        <v>PASS</v>
      </c>
      <c r="Q5097" t="str">
        <f t="shared" si="714"/>
        <v>PASS</v>
      </c>
      <c r="R5097" t="str">
        <f t="shared" si="715"/>
        <v>PASS</v>
      </c>
      <c r="S5097" t="str">
        <f t="shared" si="716"/>
        <v>PASS</v>
      </c>
      <c r="T5097">
        <f t="shared" si="717"/>
        <v>100</v>
      </c>
      <c r="U5097" t="str">
        <f t="shared" si="718"/>
        <v>Low</v>
      </c>
      <c r="V5097" t="str">
        <f t="shared" si="719"/>
        <v>Clean</v>
      </c>
    </row>
    <row r="5098" spans="1:22" x14ac:dyDescent="0.3">
      <c r="A5098" t="str">
        <f>Raw_Data!A5098</f>
        <v>26084529</v>
      </c>
      <c r="B5098">
        <f>Raw_Data!B5098</f>
        <v>45663</v>
      </c>
      <c r="C5098" t="str">
        <f>Raw_Data!C5098</f>
        <v>IBUPROFEN 800 MG TABLET</v>
      </c>
      <c r="D5098" t="str">
        <f>Raw_Data!D5098</f>
        <v>65162046650</v>
      </c>
      <c r="E5098" t="str">
        <f>Raw_Data!E5098</f>
        <v>BYNE, EDMUND</v>
      </c>
      <c r="F5098" t="str">
        <f>Raw_Data!F5098</f>
        <v>1033186648</v>
      </c>
      <c r="G5098" t="str">
        <f>Raw_Data!H5098</f>
        <v>2</v>
      </c>
      <c r="H5098">
        <f>IFERROR(VLOOKUP(G5098,Store_Map!$A$2:$I$100,3,FALSE),"")</f>
        <v>0</v>
      </c>
      <c r="I5098">
        <f>IFERROR(VLOOKUP(G5098,Store_Map!$A$2:$I$100,4,FALSE),"")</f>
        <v>0</v>
      </c>
      <c r="J5098">
        <f>IFERROR(VLOOKUP(G5098,Store_Map!$A$2:$I$100,5,FALSE),"")</f>
        <v>0</v>
      </c>
      <c r="K5098">
        <f>IFERROR(VLOOKUP(G5098,Store_Map!$A$2:$I$100,6,FALSE),"")</f>
        <v>0</v>
      </c>
      <c r="L5098">
        <f>IFERROR(VLOOKUP(G5098,Store_Map!$A$2:$I$100,7,FALSE),"")</f>
        <v>0</v>
      </c>
      <c r="M5098">
        <f>IFERROR(VLOOKUP(G5098,Store_Map!$A$2:$I$100,8,FALSE),"")</f>
        <v>0</v>
      </c>
      <c r="N5098">
        <f t="shared" si="711"/>
        <v>0</v>
      </c>
      <c r="O5098" t="str">
        <f t="shared" si="712"/>
        <v>PASS</v>
      </c>
      <c r="P5098" t="str">
        <f t="shared" si="713"/>
        <v>PASS</v>
      </c>
      <c r="Q5098" t="str">
        <f t="shared" si="714"/>
        <v>PASS</v>
      </c>
      <c r="R5098" t="str">
        <f t="shared" si="715"/>
        <v>PASS</v>
      </c>
      <c r="S5098" t="str">
        <f t="shared" si="716"/>
        <v>PASS</v>
      </c>
      <c r="T5098">
        <f t="shared" si="717"/>
        <v>100</v>
      </c>
      <c r="U5098" t="str">
        <f t="shared" si="718"/>
        <v>Low</v>
      </c>
      <c r="V5098" t="str">
        <f t="shared" si="719"/>
        <v>Clean</v>
      </c>
    </row>
    <row r="5099" spans="1:22" x14ac:dyDescent="0.3">
      <c r="A5099" t="str">
        <f>Raw_Data!A5099</f>
        <v>26084530</v>
      </c>
      <c r="B5099">
        <f>Raw_Data!B5099</f>
        <v>45663</v>
      </c>
      <c r="C5099" t="str">
        <f>Raw_Data!C5099</f>
        <v>PANTOPRAZOLE SOD DR 40 MG T</v>
      </c>
      <c r="D5099" t="str">
        <f>Raw_Data!D5099</f>
        <v>65862056090</v>
      </c>
      <c r="E5099" t="str">
        <f>Raw_Data!E5099</f>
        <v>GIBBS, JON</v>
      </c>
      <c r="F5099" t="str">
        <f>Raw_Data!F5099</f>
        <v>1700896156</v>
      </c>
      <c r="G5099" t="str">
        <f>Raw_Data!H5099</f>
        <v>2</v>
      </c>
      <c r="H5099">
        <f>IFERROR(VLOOKUP(G5099,Store_Map!$A$2:$I$100,3,FALSE),"")</f>
        <v>0</v>
      </c>
      <c r="I5099">
        <f>IFERROR(VLOOKUP(G5099,Store_Map!$A$2:$I$100,4,FALSE),"")</f>
        <v>0</v>
      </c>
      <c r="J5099">
        <f>IFERROR(VLOOKUP(G5099,Store_Map!$A$2:$I$100,5,FALSE),"")</f>
        <v>0</v>
      </c>
      <c r="K5099">
        <f>IFERROR(VLOOKUP(G5099,Store_Map!$A$2:$I$100,6,FALSE),"")</f>
        <v>0</v>
      </c>
      <c r="L5099">
        <f>IFERROR(VLOOKUP(G5099,Store_Map!$A$2:$I$100,7,FALSE),"")</f>
        <v>0</v>
      </c>
      <c r="M5099">
        <f>IFERROR(VLOOKUP(G5099,Store_Map!$A$2:$I$100,8,FALSE),"")</f>
        <v>0</v>
      </c>
      <c r="N5099">
        <f t="shared" si="711"/>
        <v>0</v>
      </c>
      <c r="O5099" t="str">
        <f t="shared" si="712"/>
        <v>PASS</v>
      </c>
      <c r="P5099" t="str">
        <f t="shared" si="713"/>
        <v>PASS</v>
      </c>
      <c r="Q5099" t="str">
        <f t="shared" si="714"/>
        <v>PASS</v>
      </c>
      <c r="R5099" t="str">
        <f t="shared" si="715"/>
        <v>PASS</v>
      </c>
      <c r="S5099" t="str">
        <f t="shared" si="716"/>
        <v>PASS</v>
      </c>
      <c r="T5099">
        <f t="shared" si="717"/>
        <v>100</v>
      </c>
      <c r="U5099" t="str">
        <f t="shared" si="718"/>
        <v>Low</v>
      </c>
      <c r="V5099" t="str">
        <f t="shared" si="719"/>
        <v>Clean</v>
      </c>
    </row>
    <row r="5100" spans="1:22" x14ac:dyDescent="0.3">
      <c r="A5100" t="str">
        <f>Raw_Data!A5100</f>
        <v>26084531</v>
      </c>
      <c r="B5100">
        <f>Raw_Data!B5100</f>
        <v>45663</v>
      </c>
      <c r="C5100" t="str">
        <f>Raw_Data!C5100</f>
        <v>LOSARTAN POTASSIUM 100 MG T</v>
      </c>
      <c r="D5100" t="str">
        <f>Raw_Data!D5100</f>
        <v>65862020399</v>
      </c>
      <c r="E5100" t="str">
        <f>Raw_Data!E5100</f>
        <v>YASIN, NURA</v>
      </c>
      <c r="F5100" t="str">
        <f>Raw_Data!F5100</f>
        <v>1265518567</v>
      </c>
      <c r="G5100" t="str">
        <f>Raw_Data!H5100</f>
        <v>2</v>
      </c>
      <c r="H5100">
        <f>IFERROR(VLOOKUP(G5100,Store_Map!$A$2:$I$100,3,FALSE),"")</f>
        <v>0</v>
      </c>
      <c r="I5100">
        <f>IFERROR(VLOOKUP(G5100,Store_Map!$A$2:$I$100,4,FALSE),"")</f>
        <v>0</v>
      </c>
      <c r="J5100">
        <f>IFERROR(VLOOKUP(G5100,Store_Map!$A$2:$I$100,5,FALSE),"")</f>
        <v>0</v>
      </c>
      <c r="K5100">
        <f>IFERROR(VLOOKUP(G5100,Store_Map!$A$2:$I$100,6,FALSE),"")</f>
        <v>0</v>
      </c>
      <c r="L5100">
        <f>IFERROR(VLOOKUP(G5100,Store_Map!$A$2:$I$100,7,FALSE),"")</f>
        <v>0</v>
      </c>
      <c r="M5100">
        <f>IFERROR(VLOOKUP(G5100,Store_Map!$A$2:$I$100,8,FALSE),"")</f>
        <v>0</v>
      </c>
      <c r="N5100">
        <f t="shared" si="711"/>
        <v>0</v>
      </c>
      <c r="O5100" t="str">
        <f t="shared" si="712"/>
        <v>PASS</v>
      </c>
      <c r="P5100" t="str">
        <f t="shared" si="713"/>
        <v>PASS</v>
      </c>
      <c r="Q5100" t="str">
        <f t="shared" si="714"/>
        <v>PASS</v>
      </c>
      <c r="R5100" t="str">
        <f t="shared" si="715"/>
        <v>PASS</v>
      </c>
      <c r="S5100" t="str">
        <f t="shared" si="716"/>
        <v>PASS</v>
      </c>
      <c r="T5100">
        <f t="shared" si="717"/>
        <v>100</v>
      </c>
      <c r="U5100" t="str">
        <f t="shared" si="718"/>
        <v>Low</v>
      </c>
      <c r="V5100" t="str">
        <f t="shared" si="719"/>
        <v>Clean</v>
      </c>
    </row>
    <row r="5101" spans="1:22" x14ac:dyDescent="0.3">
      <c r="A5101" t="str">
        <f>Raw_Data!A5101</f>
        <v>26084532</v>
      </c>
      <c r="B5101">
        <f>Raw_Data!B5101</f>
        <v>45663</v>
      </c>
      <c r="C5101" t="str">
        <f>Raw_Data!C5101</f>
        <v>NIFEDIPINE ER 60 MG TABLET</v>
      </c>
      <c r="D5101" t="str">
        <f>Raw_Data!D5101</f>
        <v>68682010910</v>
      </c>
      <c r="E5101" t="str">
        <f>Raw_Data!E5101</f>
        <v>YASIN, NURA</v>
      </c>
      <c r="F5101" t="str">
        <f>Raw_Data!F5101</f>
        <v>1265518567</v>
      </c>
      <c r="G5101" t="str">
        <f>Raw_Data!H5101</f>
        <v>2</v>
      </c>
      <c r="H5101">
        <f>IFERROR(VLOOKUP(G5101,Store_Map!$A$2:$I$100,3,FALSE),"")</f>
        <v>0</v>
      </c>
      <c r="I5101">
        <f>IFERROR(VLOOKUP(G5101,Store_Map!$A$2:$I$100,4,FALSE),"")</f>
        <v>0</v>
      </c>
      <c r="J5101">
        <f>IFERROR(VLOOKUP(G5101,Store_Map!$A$2:$I$100,5,FALSE),"")</f>
        <v>0</v>
      </c>
      <c r="K5101">
        <f>IFERROR(VLOOKUP(G5101,Store_Map!$A$2:$I$100,6,FALSE),"")</f>
        <v>0</v>
      </c>
      <c r="L5101">
        <f>IFERROR(VLOOKUP(G5101,Store_Map!$A$2:$I$100,7,FALSE),"")</f>
        <v>0</v>
      </c>
      <c r="M5101">
        <f>IFERROR(VLOOKUP(G5101,Store_Map!$A$2:$I$100,8,FALSE),"")</f>
        <v>0</v>
      </c>
      <c r="N5101">
        <f t="shared" si="711"/>
        <v>0</v>
      </c>
      <c r="O5101" t="str">
        <f t="shared" si="712"/>
        <v>PASS</v>
      </c>
      <c r="P5101" t="str">
        <f t="shared" si="713"/>
        <v>PASS</v>
      </c>
      <c r="Q5101" t="str">
        <f t="shared" si="714"/>
        <v>PASS</v>
      </c>
      <c r="R5101" t="str">
        <f t="shared" si="715"/>
        <v>PASS</v>
      </c>
      <c r="S5101" t="str">
        <f t="shared" si="716"/>
        <v>PASS</v>
      </c>
      <c r="T5101">
        <f t="shared" si="717"/>
        <v>100</v>
      </c>
      <c r="U5101" t="str">
        <f t="shared" si="718"/>
        <v>Low</v>
      </c>
      <c r="V5101" t="str">
        <f t="shared" si="719"/>
        <v>Clean</v>
      </c>
    </row>
    <row r="5102" spans="1:22" x14ac:dyDescent="0.3">
      <c r="A5102" t="str">
        <f>Raw_Data!A5102</f>
        <v>26084533</v>
      </c>
      <c r="B5102">
        <f>Raw_Data!B5102</f>
        <v>45663</v>
      </c>
      <c r="C5102" t="str">
        <f>Raw_Data!C5102</f>
        <v>BREZTRI AEROSPHERE INHALER</v>
      </c>
      <c r="D5102" t="str">
        <f>Raw_Data!D5102</f>
        <v>310461612</v>
      </c>
      <c r="E5102" t="str">
        <f>Raw_Data!E5102</f>
        <v>BYNE, EDMUND</v>
      </c>
      <c r="F5102" t="str">
        <f>Raw_Data!F5102</f>
        <v>1033186648</v>
      </c>
      <c r="G5102" t="str">
        <f>Raw_Data!H5102</f>
        <v>2</v>
      </c>
      <c r="H5102">
        <f>IFERROR(VLOOKUP(G5102,Store_Map!$A$2:$I$100,3,FALSE),"")</f>
        <v>0</v>
      </c>
      <c r="I5102">
        <f>IFERROR(VLOOKUP(G5102,Store_Map!$A$2:$I$100,4,FALSE),"")</f>
        <v>0</v>
      </c>
      <c r="J5102">
        <f>IFERROR(VLOOKUP(G5102,Store_Map!$A$2:$I$100,5,FALSE),"")</f>
        <v>0</v>
      </c>
      <c r="K5102">
        <f>IFERROR(VLOOKUP(G5102,Store_Map!$A$2:$I$100,6,FALSE),"")</f>
        <v>0</v>
      </c>
      <c r="L5102">
        <f>IFERROR(VLOOKUP(G5102,Store_Map!$A$2:$I$100,7,FALSE),"")</f>
        <v>0</v>
      </c>
      <c r="M5102">
        <f>IFERROR(VLOOKUP(G5102,Store_Map!$A$2:$I$100,8,FALSE),"")</f>
        <v>0</v>
      </c>
      <c r="N5102">
        <f t="shared" si="711"/>
        <v>0</v>
      </c>
      <c r="O5102" t="str">
        <f t="shared" si="712"/>
        <v>PASS</v>
      </c>
      <c r="P5102" t="str">
        <f t="shared" si="713"/>
        <v>REVIEW</v>
      </c>
      <c r="Q5102" t="str">
        <f t="shared" si="714"/>
        <v>PASS</v>
      </c>
      <c r="R5102" t="str">
        <f t="shared" si="715"/>
        <v>PASS</v>
      </c>
      <c r="S5102" t="str">
        <f t="shared" si="716"/>
        <v>REVIEW</v>
      </c>
      <c r="T5102">
        <f t="shared" si="717"/>
        <v>90</v>
      </c>
      <c r="U5102" t="str">
        <f t="shared" si="718"/>
        <v>Low</v>
      </c>
      <c r="V5102" t="str">
        <f t="shared" si="719"/>
        <v>Invalid NDC</v>
      </c>
    </row>
    <row r="5103" spans="1:22" x14ac:dyDescent="0.3">
      <c r="A5103" t="str">
        <f>Raw_Data!A5103</f>
        <v>26084534</v>
      </c>
      <c r="B5103">
        <f>Raw_Data!B5103</f>
        <v>45663</v>
      </c>
      <c r="C5103" t="str">
        <f>Raw_Data!C5103</f>
        <v>FEROSUL 325 MG TABLET</v>
      </c>
      <c r="D5103" t="str">
        <f>Raw_Data!D5103</f>
        <v>904759180</v>
      </c>
      <c r="E5103" t="str">
        <f>Raw_Data!E5103</f>
        <v>JOHNSON, PRINCESSA</v>
      </c>
      <c r="F5103" t="str">
        <f>Raw_Data!F5103</f>
        <v>1295754596</v>
      </c>
      <c r="G5103" t="str">
        <f>Raw_Data!H5103</f>
        <v>2</v>
      </c>
      <c r="H5103">
        <f>IFERROR(VLOOKUP(G5103,Store_Map!$A$2:$I$100,3,FALSE),"")</f>
        <v>0</v>
      </c>
      <c r="I5103">
        <f>IFERROR(VLOOKUP(G5103,Store_Map!$A$2:$I$100,4,FALSE),"")</f>
        <v>0</v>
      </c>
      <c r="J5103">
        <f>IFERROR(VLOOKUP(G5103,Store_Map!$A$2:$I$100,5,FALSE),"")</f>
        <v>0</v>
      </c>
      <c r="K5103">
        <f>IFERROR(VLOOKUP(G5103,Store_Map!$A$2:$I$100,6,FALSE),"")</f>
        <v>0</v>
      </c>
      <c r="L5103">
        <f>IFERROR(VLOOKUP(G5103,Store_Map!$A$2:$I$100,7,FALSE),"")</f>
        <v>0</v>
      </c>
      <c r="M5103">
        <f>IFERROR(VLOOKUP(G5103,Store_Map!$A$2:$I$100,8,FALSE),"")</f>
        <v>0</v>
      </c>
      <c r="N5103">
        <f t="shared" si="711"/>
        <v>0</v>
      </c>
      <c r="O5103" t="str">
        <f t="shared" si="712"/>
        <v>PASS</v>
      </c>
      <c r="P5103" t="str">
        <f t="shared" si="713"/>
        <v>REVIEW</v>
      </c>
      <c r="Q5103" t="str">
        <f t="shared" si="714"/>
        <v>PASS</v>
      </c>
      <c r="R5103" t="str">
        <f t="shared" si="715"/>
        <v>PASS</v>
      </c>
      <c r="S5103" t="str">
        <f t="shared" si="716"/>
        <v>REVIEW</v>
      </c>
      <c r="T5103">
        <f t="shared" si="717"/>
        <v>90</v>
      </c>
      <c r="U5103" t="str">
        <f t="shared" si="718"/>
        <v>Low</v>
      </c>
      <c r="V5103" t="str">
        <f t="shared" si="719"/>
        <v>Invalid NDC</v>
      </c>
    </row>
    <row r="5104" spans="1:22" x14ac:dyDescent="0.3">
      <c r="A5104" t="str">
        <f>Raw_Data!A5104</f>
        <v>26081695</v>
      </c>
      <c r="B5104">
        <f>Raw_Data!B5104</f>
        <v>45663</v>
      </c>
      <c r="C5104" t="str">
        <f>Raw_Data!C5104</f>
        <v>CLOPIDOGREL 75 MG TABLET</v>
      </c>
      <c r="D5104" t="str">
        <f>Raw_Data!D5104</f>
        <v>65862035790</v>
      </c>
      <c r="E5104" t="str">
        <f>Raw_Data!E5104</f>
        <v>FORD, JAMES</v>
      </c>
      <c r="F5104" t="str">
        <f>Raw_Data!F5104</f>
        <v>1033117684</v>
      </c>
      <c r="G5104" t="str">
        <f>Raw_Data!H5104</f>
        <v>2</v>
      </c>
      <c r="H5104">
        <f>IFERROR(VLOOKUP(G5104,Store_Map!$A$2:$I$100,3,FALSE),"")</f>
        <v>0</v>
      </c>
      <c r="I5104">
        <f>IFERROR(VLOOKUP(G5104,Store_Map!$A$2:$I$100,4,FALSE),"")</f>
        <v>0</v>
      </c>
      <c r="J5104">
        <f>IFERROR(VLOOKUP(G5104,Store_Map!$A$2:$I$100,5,FALSE),"")</f>
        <v>0</v>
      </c>
      <c r="K5104">
        <f>IFERROR(VLOOKUP(G5104,Store_Map!$A$2:$I$100,6,FALSE),"")</f>
        <v>0</v>
      </c>
      <c r="L5104">
        <f>IFERROR(VLOOKUP(G5104,Store_Map!$A$2:$I$100,7,FALSE),"")</f>
        <v>0</v>
      </c>
      <c r="M5104">
        <f>IFERROR(VLOOKUP(G5104,Store_Map!$A$2:$I$100,8,FALSE),"")</f>
        <v>0</v>
      </c>
      <c r="N5104">
        <f t="shared" si="711"/>
        <v>0</v>
      </c>
      <c r="O5104" t="str">
        <f t="shared" si="712"/>
        <v>PASS</v>
      </c>
      <c r="P5104" t="str">
        <f t="shared" si="713"/>
        <v>PASS</v>
      </c>
      <c r="Q5104" t="str">
        <f t="shared" si="714"/>
        <v>PASS</v>
      </c>
      <c r="R5104" t="str">
        <f t="shared" si="715"/>
        <v>PASS</v>
      </c>
      <c r="S5104" t="str">
        <f t="shared" si="716"/>
        <v>PASS</v>
      </c>
      <c r="T5104">
        <f t="shared" si="717"/>
        <v>100</v>
      </c>
      <c r="U5104" t="str">
        <f t="shared" si="718"/>
        <v>Low</v>
      </c>
      <c r="V5104" t="str">
        <f t="shared" si="719"/>
        <v>Clean</v>
      </c>
    </row>
    <row r="5105" spans="1:22" x14ac:dyDescent="0.3">
      <c r="A5105" t="str">
        <f>Raw_Data!A5105</f>
        <v>26084537</v>
      </c>
      <c r="B5105">
        <f>Raw_Data!B5105</f>
        <v>45663</v>
      </c>
      <c r="C5105" t="str">
        <f>Raw_Data!C5105</f>
        <v>IBUPROFEN 800 MG TABLET</v>
      </c>
      <c r="D5105" t="str">
        <f>Raw_Data!D5105</f>
        <v>65162046650</v>
      </c>
      <c r="E5105" t="str">
        <f>Raw_Data!E5105</f>
        <v>BYNE, EDMUND</v>
      </c>
      <c r="F5105" t="str">
        <f>Raw_Data!F5105</f>
        <v>1033186648</v>
      </c>
      <c r="G5105" t="str">
        <f>Raw_Data!H5105</f>
        <v>2</v>
      </c>
      <c r="H5105">
        <f>IFERROR(VLOOKUP(G5105,Store_Map!$A$2:$I$100,3,FALSE),"")</f>
        <v>0</v>
      </c>
      <c r="I5105">
        <f>IFERROR(VLOOKUP(G5105,Store_Map!$A$2:$I$100,4,FALSE),"")</f>
        <v>0</v>
      </c>
      <c r="J5105">
        <f>IFERROR(VLOOKUP(G5105,Store_Map!$A$2:$I$100,5,FALSE),"")</f>
        <v>0</v>
      </c>
      <c r="K5105">
        <f>IFERROR(VLOOKUP(G5105,Store_Map!$A$2:$I$100,6,FALSE),"")</f>
        <v>0</v>
      </c>
      <c r="L5105">
        <f>IFERROR(VLOOKUP(G5105,Store_Map!$A$2:$I$100,7,FALSE),"")</f>
        <v>0</v>
      </c>
      <c r="M5105">
        <f>IFERROR(VLOOKUP(G5105,Store_Map!$A$2:$I$100,8,FALSE),"")</f>
        <v>0</v>
      </c>
      <c r="N5105">
        <f t="shared" si="711"/>
        <v>0</v>
      </c>
      <c r="O5105" t="str">
        <f t="shared" si="712"/>
        <v>PASS</v>
      </c>
      <c r="P5105" t="str">
        <f t="shared" si="713"/>
        <v>PASS</v>
      </c>
      <c r="Q5105" t="str">
        <f t="shared" si="714"/>
        <v>PASS</v>
      </c>
      <c r="R5105" t="str">
        <f t="shared" si="715"/>
        <v>PASS</v>
      </c>
      <c r="S5105" t="str">
        <f t="shared" si="716"/>
        <v>PASS</v>
      </c>
      <c r="T5105">
        <f t="shared" si="717"/>
        <v>100</v>
      </c>
      <c r="U5105" t="str">
        <f t="shared" si="718"/>
        <v>Low</v>
      </c>
      <c r="V5105" t="str">
        <f t="shared" si="719"/>
        <v>Clean</v>
      </c>
    </row>
    <row r="5106" spans="1:22" x14ac:dyDescent="0.3">
      <c r="A5106" t="str">
        <f>Raw_Data!A5106</f>
        <v>26081262</v>
      </c>
      <c r="B5106">
        <f>Raw_Data!B5106</f>
        <v>45663</v>
      </c>
      <c r="C5106" t="str">
        <f>Raw_Data!C5106</f>
        <v>BUSPIRONE HCL 10 MG TABLET</v>
      </c>
      <c r="D5106" t="str">
        <f>Raw_Data!D5106</f>
        <v>16729020216</v>
      </c>
      <c r="E5106" t="str">
        <f>Raw_Data!E5106</f>
        <v>STEINER, DAVID</v>
      </c>
      <c r="F5106" t="str">
        <f>Raw_Data!F5106</f>
        <v>1972508802</v>
      </c>
      <c r="G5106" t="str">
        <f>Raw_Data!H5106</f>
        <v>2</v>
      </c>
      <c r="H5106">
        <f>IFERROR(VLOOKUP(G5106,Store_Map!$A$2:$I$100,3,FALSE),"")</f>
        <v>0</v>
      </c>
      <c r="I5106">
        <f>IFERROR(VLOOKUP(G5106,Store_Map!$A$2:$I$100,4,FALSE),"")</f>
        <v>0</v>
      </c>
      <c r="J5106">
        <f>IFERROR(VLOOKUP(G5106,Store_Map!$A$2:$I$100,5,FALSE),"")</f>
        <v>0</v>
      </c>
      <c r="K5106">
        <f>IFERROR(VLOOKUP(G5106,Store_Map!$A$2:$I$100,6,FALSE),"")</f>
        <v>0</v>
      </c>
      <c r="L5106">
        <f>IFERROR(VLOOKUP(G5106,Store_Map!$A$2:$I$100,7,FALSE),"")</f>
        <v>0</v>
      </c>
      <c r="M5106">
        <f>IFERROR(VLOOKUP(G5106,Store_Map!$A$2:$I$100,8,FALSE),"")</f>
        <v>0</v>
      </c>
      <c r="N5106">
        <f t="shared" si="711"/>
        <v>0</v>
      </c>
      <c r="O5106" t="str">
        <f t="shared" si="712"/>
        <v>PASS</v>
      </c>
      <c r="P5106" t="str">
        <f t="shared" si="713"/>
        <v>PASS</v>
      </c>
      <c r="Q5106" t="str">
        <f t="shared" si="714"/>
        <v>PASS</v>
      </c>
      <c r="R5106" t="str">
        <f t="shared" si="715"/>
        <v>PASS</v>
      </c>
      <c r="S5106" t="str">
        <f t="shared" si="716"/>
        <v>PASS</v>
      </c>
      <c r="T5106">
        <f t="shared" si="717"/>
        <v>100</v>
      </c>
      <c r="U5106" t="str">
        <f t="shared" si="718"/>
        <v>Low</v>
      </c>
      <c r="V5106" t="str">
        <f t="shared" si="719"/>
        <v>Clean</v>
      </c>
    </row>
    <row r="5107" spans="1:22" x14ac:dyDescent="0.3">
      <c r="A5107" t="str">
        <f>Raw_Data!A5107</f>
        <v>26081260</v>
      </c>
      <c r="B5107">
        <f>Raw_Data!B5107</f>
        <v>45663</v>
      </c>
      <c r="C5107" t="str">
        <f>Raw_Data!C5107</f>
        <v>ESCITALOPRAM 20 MG TABLET</v>
      </c>
      <c r="D5107" t="str">
        <f>Raw_Data!D5107</f>
        <v>65862037501</v>
      </c>
      <c r="E5107" t="str">
        <f>Raw_Data!E5107</f>
        <v>STEINER, DAVID</v>
      </c>
      <c r="F5107" t="str">
        <f>Raw_Data!F5107</f>
        <v>1972508802</v>
      </c>
      <c r="G5107" t="str">
        <f>Raw_Data!H5107</f>
        <v>2</v>
      </c>
      <c r="H5107">
        <f>IFERROR(VLOOKUP(G5107,Store_Map!$A$2:$I$100,3,FALSE),"")</f>
        <v>0</v>
      </c>
      <c r="I5107">
        <f>IFERROR(VLOOKUP(G5107,Store_Map!$A$2:$I$100,4,FALSE),"")</f>
        <v>0</v>
      </c>
      <c r="J5107">
        <f>IFERROR(VLOOKUP(G5107,Store_Map!$A$2:$I$100,5,FALSE),"")</f>
        <v>0</v>
      </c>
      <c r="K5107">
        <f>IFERROR(VLOOKUP(G5107,Store_Map!$A$2:$I$100,6,FALSE),"")</f>
        <v>0</v>
      </c>
      <c r="L5107">
        <f>IFERROR(VLOOKUP(G5107,Store_Map!$A$2:$I$100,7,FALSE),"")</f>
        <v>0</v>
      </c>
      <c r="M5107">
        <f>IFERROR(VLOOKUP(G5107,Store_Map!$A$2:$I$100,8,FALSE),"")</f>
        <v>0</v>
      </c>
      <c r="N5107">
        <f t="shared" si="711"/>
        <v>0</v>
      </c>
      <c r="O5107" t="str">
        <f t="shared" si="712"/>
        <v>PASS</v>
      </c>
      <c r="P5107" t="str">
        <f t="shared" si="713"/>
        <v>PASS</v>
      </c>
      <c r="Q5107" t="str">
        <f t="shared" si="714"/>
        <v>PASS</v>
      </c>
      <c r="R5107" t="str">
        <f t="shared" si="715"/>
        <v>PASS</v>
      </c>
      <c r="S5107" t="str">
        <f t="shared" si="716"/>
        <v>PASS</v>
      </c>
      <c r="T5107">
        <f t="shared" si="717"/>
        <v>100</v>
      </c>
      <c r="U5107" t="str">
        <f t="shared" si="718"/>
        <v>Low</v>
      </c>
      <c r="V5107" t="str">
        <f t="shared" si="719"/>
        <v>Clean</v>
      </c>
    </row>
    <row r="5108" spans="1:22" x14ac:dyDescent="0.3">
      <c r="A5108" t="str">
        <f>Raw_Data!A5108</f>
        <v>26074602</v>
      </c>
      <c r="B5108">
        <f>Raw_Data!B5108</f>
        <v>45663</v>
      </c>
      <c r="C5108" t="str">
        <f>Raw_Data!C5108</f>
        <v>TRIUMEQ 600-50-300 MG TABLE</v>
      </c>
      <c r="D5108" t="str">
        <f>Raw_Data!D5108</f>
        <v>49702023113</v>
      </c>
      <c r="E5108" t="str">
        <f>Raw_Data!E5108</f>
        <v>CHIRCA, IOANA</v>
      </c>
      <c r="F5108" t="str">
        <f>Raw_Data!F5108</f>
        <v>1932494077</v>
      </c>
      <c r="G5108" t="str">
        <f>Raw_Data!H5108</f>
        <v>2</v>
      </c>
      <c r="H5108">
        <f>IFERROR(VLOOKUP(G5108,Store_Map!$A$2:$I$100,3,FALSE),"")</f>
        <v>0</v>
      </c>
      <c r="I5108">
        <f>IFERROR(VLOOKUP(G5108,Store_Map!$A$2:$I$100,4,FALSE),"")</f>
        <v>0</v>
      </c>
      <c r="J5108">
        <f>IFERROR(VLOOKUP(G5108,Store_Map!$A$2:$I$100,5,FALSE),"")</f>
        <v>0</v>
      </c>
      <c r="K5108">
        <f>IFERROR(VLOOKUP(G5108,Store_Map!$A$2:$I$100,6,FALSE),"")</f>
        <v>0</v>
      </c>
      <c r="L5108">
        <f>IFERROR(VLOOKUP(G5108,Store_Map!$A$2:$I$100,7,FALSE),"")</f>
        <v>0</v>
      </c>
      <c r="M5108">
        <f>IFERROR(VLOOKUP(G5108,Store_Map!$A$2:$I$100,8,FALSE),"")</f>
        <v>0</v>
      </c>
      <c r="N5108">
        <f t="shared" si="711"/>
        <v>0</v>
      </c>
      <c r="O5108" t="str">
        <f t="shared" si="712"/>
        <v>PASS</v>
      </c>
      <c r="P5108" t="str">
        <f t="shared" si="713"/>
        <v>PASS</v>
      </c>
      <c r="Q5108" t="str">
        <f t="shared" si="714"/>
        <v>PASS</v>
      </c>
      <c r="R5108" t="str">
        <f t="shared" si="715"/>
        <v>PASS</v>
      </c>
      <c r="S5108" t="str">
        <f t="shared" si="716"/>
        <v>PASS</v>
      </c>
      <c r="T5108">
        <f t="shared" si="717"/>
        <v>100</v>
      </c>
      <c r="U5108" t="str">
        <f t="shared" si="718"/>
        <v>Low</v>
      </c>
      <c r="V5108" t="str">
        <f t="shared" si="719"/>
        <v>Clean</v>
      </c>
    </row>
    <row r="5109" spans="1:22" x14ac:dyDescent="0.3">
      <c r="A5109" t="str">
        <f>Raw_Data!A5109</f>
        <v>26084539</v>
      </c>
      <c r="B5109">
        <f>Raw_Data!B5109</f>
        <v>45663</v>
      </c>
      <c r="C5109" t="str">
        <f>Raw_Data!C5109</f>
        <v>LOSARTAN-HCTZ 50-12.5 MG TA</v>
      </c>
      <c r="D5109" t="str">
        <f>Raw_Data!D5109</f>
        <v>65862046899</v>
      </c>
      <c r="E5109" t="str">
        <f>Raw_Data!E5109</f>
        <v>BYNE, EDMUND</v>
      </c>
      <c r="F5109" t="str">
        <f>Raw_Data!F5109</f>
        <v>1033186648</v>
      </c>
      <c r="G5109" t="str">
        <f>Raw_Data!H5109</f>
        <v>2</v>
      </c>
      <c r="H5109">
        <f>IFERROR(VLOOKUP(G5109,Store_Map!$A$2:$I$100,3,FALSE),"")</f>
        <v>0</v>
      </c>
      <c r="I5109">
        <f>IFERROR(VLOOKUP(G5109,Store_Map!$A$2:$I$100,4,FALSE),"")</f>
        <v>0</v>
      </c>
      <c r="J5109">
        <f>IFERROR(VLOOKUP(G5109,Store_Map!$A$2:$I$100,5,FALSE),"")</f>
        <v>0</v>
      </c>
      <c r="K5109">
        <f>IFERROR(VLOOKUP(G5109,Store_Map!$A$2:$I$100,6,FALSE),"")</f>
        <v>0</v>
      </c>
      <c r="L5109">
        <f>IFERROR(VLOOKUP(G5109,Store_Map!$A$2:$I$100,7,FALSE),"")</f>
        <v>0</v>
      </c>
      <c r="M5109">
        <f>IFERROR(VLOOKUP(G5109,Store_Map!$A$2:$I$100,8,FALSE),"")</f>
        <v>0</v>
      </c>
      <c r="N5109">
        <f t="shared" si="711"/>
        <v>0</v>
      </c>
      <c r="O5109" t="str">
        <f t="shared" si="712"/>
        <v>PASS</v>
      </c>
      <c r="P5109" t="str">
        <f t="shared" si="713"/>
        <v>PASS</v>
      </c>
      <c r="Q5109" t="str">
        <f t="shared" si="714"/>
        <v>PASS</v>
      </c>
      <c r="R5109" t="str">
        <f t="shared" si="715"/>
        <v>PASS</v>
      </c>
      <c r="S5109" t="str">
        <f t="shared" si="716"/>
        <v>PASS</v>
      </c>
      <c r="T5109">
        <f t="shared" si="717"/>
        <v>100</v>
      </c>
      <c r="U5109" t="str">
        <f t="shared" si="718"/>
        <v>Low</v>
      </c>
      <c r="V5109" t="str">
        <f t="shared" si="719"/>
        <v>Clean</v>
      </c>
    </row>
    <row r="5110" spans="1:22" x14ac:dyDescent="0.3">
      <c r="A5110" t="str">
        <f>Raw_Data!A5110</f>
        <v>26084540</v>
      </c>
      <c r="B5110">
        <f>Raw_Data!B5110</f>
        <v>45663</v>
      </c>
      <c r="C5110" t="str">
        <f>Raw_Data!C5110</f>
        <v>METFORMIN HCL 500 MG TABLET</v>
      </c>
      <c r="D5110" t="str">
        <f>Raw_Data!D5110</f>
        <v>65862000899</v>
      </c>
      <c r="E5110" t="str">
        <f>Raw_Data!E5110</f>
        <v>BYNE, EDMUND</v>
      </c>
      <c r="F5110" t="str">
        <f>Raw_Data!F5110</f>
        <v>1033186648</v>
      </c>
      <c r="G5110" t="str">
        <f>Raw_Data!H5110</f>
        <v>2</v>
      </c>
      <c r="H5110">
        <f>IFERROR(VLOOKUP(G5110,Store_Map!$A$2:$I$100,3,FALSE),"")</f>
        <v>0</v>
      </c>
      <c r="I5110">
        <f>IFERROR(VLOOKUP(G5110,Store_Map!$A$2:$I$100,4,FALSE),"")</f>
        <v>0</v>
      </c>
      <c r="J5110">
        <f>IFERROR(VLOOKUP(G5110,Store_Map!$A$2:$I$100,5,FALSE),"")</f>
        <v>0</v>
      </c>
      <c r="K5110">
        <f>IFERROR(VLOOKUP(G5110,Store_Map!$A$2:$I$100,6,FALSE),"")</f>
        <v>0</v>
      </c>
      <c r="L5110">
        <f>IFERROR(VLOOKUP(G5110,Store_Map!$A$2:$I$100,7,FALSE),"")</f>
        <v>0</v>
      </c>
      <c r="M5110">
        <f>IFERROR(VLOOKUP(G5110,Store_Map!$A$2:$I$100,8,FALSE),"")</f>
        <v>0</v>
      </c>
      <c r="N5110">
        <f t="shared" si="711"/>
        <v>0</v>
      </c>
      <c r="O5110" t="str">
        <f t="shared" si="712"/>
        <v>PASS</v>
      </c>
      <c r="P5110" t="str">
        <f t="shared" si="713"/>
        <v>PASS</v>
      </c>
      <c r="Q5110" t="str">
        <f t="shared" si="714"/>
        <v>PASS</v>
      </c>
      <c r="R5110" t="str">
        <f t="shared" si="715"/>
        <v>PASS</v>
      </c>
      <c r="S5110" t="str">
        <f t="shared" si="716"/>
        <v>PASS</v>
      </c>
      <c r="T5110">
        <f t="shared" si="717"/>
        <v>100</v>
      </c>
      <c r="U5110" t="str">
        <f t="shared" si="718"/>
        <v>Low</v>
      </c>
      <c r="V5110" t="str">
        <f t="shared" si="719"/>
        <v>Clean</v>
      </c>
    </row>
    <row r="5111" spans="1:22" x14ac:dyDescent="0.3">
      <c r="A5111" t="str">
        <f>Raw_Data!A5111</f>
        <v>26084542</v>
      </c>
      <c r="B5111">
        <f>Raw_Data!B5111</f>
        <v>45663</v>
      </c>
      <c r="C5111" t="str">
        <f>Raw_Data!C5111</f>
        <v>CARVEDILOL 12.5 MG TABLET</v>
      </c>
      <c r="D5111" t="str">
        <f>Raw_Data!D5111</f>
        <v>68382009401</v>
      </c>
      <c r="E5111" t="str">
        <f>Raw_Data!E5111</f>
        <v>BYNE, EDMUND</v>
      </c>
      <c r="F5111" t="str">
        <f>Raw_Data!F5111</f>
        <v>1033186648</v>
      </c>
      <c r="G5111" t="str">
        <f>Raw_Data!H5111</f>
        <v>2</v>
      </c>
      <c r="H5111">
        <f>IFERROR(VLOOKUP(G5111,Store_Map!$A$2:$I$100,3,FALSE),"")</f>
        <v>0</v>
      </c>
      <c r="I5111">
        <f>IFERROR(VLOOKUP(G5111,Store_Map!$A$2:$I$100,4,FALSE),"")</f>
        <v>0</v>
      </c>
      <c r="J5111">
        <f>IFERROR(VLOOKUP(G5111,Store_Map!$A$2:$I$100,5,FALSE),"")</f>
        <v>0</v>
      </c>
      <c r="K5111">
        <f>IFERROR(VLOOKUP(G5111,Store_Map!$A$2:$I$100,6,FALSE),"")</f>
        <v>0</v>
      </c>
      <c r="L5111">
        <f>IFERROR(VLOOKUP(G5111,Store_Map!$A$2:$I$100,7,FALSE),"")</f>
        <v>0</v>
      </c>
      <c r="M5111">
        <f>IFERROR(VLOOKUP(G5111,Store_Map!$A$2:$I$100,8,FALSE),"")</f>
        <v>0</v>
      </c>
      <c r="N5111">
        <f t="shared" si="711"/>
        <v>0</v>
      </c>
      <c r="O5111" t="str">
        <f t="shared" si="712"/>
        <v>PASS</v>
      </c>
      <c r="P5111" t="str">
        <f t="shared" si="713"/>
        <v>PASS</v>
      </c>
      <c r="Q5111" t="str">
        <f t="shared" si="714"/>
        <v>PASS</v>
      </c>
      <c r="R5111" t="str">
        <f t="shared" si="715"/>
        <v>PASS</v>
      </c>
      <c r="S5111" t="str">
        <f t="shared" si="716"/>
        <v>PASS</v>
      </c>
      <c r="T5111">
        <f t="shared" si="717"/>
        <v>100</v>
      </c>
      <c r="U5111" t="str">
        <f t="shared" si="718"/>
        <v>Low</v>
      </c>
      <c r="V5111" t="str">
        <f t="shared" si="719"/>
        <v>Clean</v>
      </c>
    </row>
    <row r="5112" spans="1:22" x14ac:dyDescent="0.3">
      <c r="A5112" t="str">
        <f>Raw_Data!A5112</f>
        <v>26084544</v>
      </c>
      <c r="B5112">
        <f>Raw_Data!B5112</f>
        <v>45663</v>
      </c>
      <c r="C5112" t="str">
        <f>Raw_Data!C5112</f>
        <v>SIMVASTATIN 20 MG TABLET</v>
      </c>
      <c r="D5112" t="str">
        <f>Raw_Data!D5112</f>
        <v>68180047903</v>
      </c>
      <c r="E5112" t="str">
        <f>Raw_Data!E5112</f>
        <v>BYNE, EDMUND</v>
      </c>
      <c r="F5112" t="str">
        <f>Raw_Data!F5112</f>
        <v>1033186648</v>
      </c>
      <c r="G5112" t="str">
        <f>Raw_Data!H5112</f>
        <v>2</v>
      </c>
      <c r="H5112">
        <f>IFERROR(VLOOKUP(G5112,Store_Map!$A$2:$I$100,3,FALSE),"")</f>
        <v>0</v>
      </c>
      <c r="I5112">
        <f>IFERROR(VLOOKUP(G5112,Store_Map!$A$2:$I$100,4,FALSE),"")</f>
        <v>0</v>
      </c>
      <c r="J5112">
        <f>IFERROR(VLOOKUP(G5112,Store_Map!$A$2:$I$100,5,FALSE),"")</f>
        <v>0</v>
      </c>
      <c r="K5112">
        <f>IFERROR(VLOOKUP(G5112,Store_Map!$A$2:$I$100,6,FALSE),"")</f>
        <v>0</v>
      </c>
      <c r="L5112">
        <f>IFERROR(VLOOKUP(G5112,Store_Map!$A$2:$I$100,7,FALSE),"")</f>
        <v>0</v>
      </c>
      <c r="M5112">
        <f>IFERROR(VLOOKUP(G5112,Store_Map!$A$2:$I$100,8,FALSE),"")</f>
        <v>0</v>
      </c>
      <c r="N5112">
        <f t="shared" si="711"/>
        <v>0</v>
      </c>
      <c r="O5112" t="str">
        <f t="shared" si="712"/>
        <v>PASS</v>
      </c>
      <c r="P5112" t="str">
        <f t="shared" si="713"/>
        <v>PASS</v>
      </c>
      <c r="Q5112" t="str">
        <f t="shared" si="714"/>
        <v>PASS</v>
      </c>
      <c r="R5112" t="str">
        <f t="shared" si="715"/>
        <v>PASS</v>
      </c>
      <c r="S5112" t="str">
        <f t="shared" si="716"/>
        <v>PASS</v>
      </c>
      <c r="T5112">
        <f t="shared" si="717"/>
        <v>100</v>
      </c>
      <c r="U5112" t="str">
        <f t="shared" si="718"/>
        <v>Low</v>
      </c>
      <c r="V5112" t="str">
        <f t="shared" si="719"/>
        <v>Clean</v>
      </c>
    </row>
    <row r="5113" spans="1:22" x14ac:dyDescent="0.3">
      <c r="A5113" t="str">
        <f>Raw_Data!A5113</f>
        <v>26084545</v>
      </c>
      <c r="B5113">
        <f>Raw_Data!B5113</f>
        <v>45663</v>
      </c>
      <c r="C5113" t="str">
        <f>Raw_Data!C5113</f>
        <v>ALBUTEROL HFA 90 MCG INHALE</v>
      </c>
      <c r="D5113" t="str">
        <f>Raw_Data!D5113</f>
        <v>68180096301</v>
      </c>
      <c r="E5113" t="str">
        <f>Raw_Data!E5113</f>
        <v>BYNE, EDMUND</v>
      </c>
      <c r="F5113" t="str">
        <f>Raw_Data!F5113</f>
        <v>1033186648</v>
      </c>
      <c r="G5113" t="str">
        <f>Raw_Data!H5113</f>
        <v>2</v>
      </c>
      <c r="H5113">
        <f>IFERROR(VLOOKUP(G5113,Store_Map!$A$2:$I$100,3,FALSE),"")</f>
        <v>0</v>
      </c>
      <c r="I5113">
        <f>IFERROR(VLOOKUP(G5113,Store_Map!$A$2:$I$100,4,FALSE),"")</f>
        <v>0</v>
      </c>
      <c r="J5113">
        <f>IFERROR(VLOOKUP(G5113,Store_Map!$A$2:$I$100,5,FALSE),"")</f>
        <v>0</v>
      </c>
      <c r="K5113">
        <f>IFERROR(VLOOKUP(G5113,Store_Map!$A$2:$I$100,6,FALSE),"")</f>
        <v>0</v>
      </c>
      <c r="L5113">
        <f>IFERROR(VLOOKUP(G5113,Store_Map!$A$2:$I$100,7,FALSE),"")</f>
        <v>0</v>
      </c>
      <c r="M5113">
        <f>IFERROR(VLOOKUP(G5113,Store_Map!$A$2:$I$100,8,FALSE),"")</f>
        <v>0</v>
      </c>
      <c r="N5113">
        <f t="shared" si="711"/>
        <v>0</v>
      </c>
      <c r="O5113" t="str">
        <f t="shared" si="712"/>
        <v>PASS</v>
      </c>
      <c r="P5113" t="str">
        <f t="shared" si="713"/>
        <v>PASS</v>
      </c>
      <c r="Q5113" t="str">
        <f t="shared" si="714"/>
        <v>PASS</v>
      </c>
      <c r="R5113" t="str">
        <f t="shared" si="715"/>
        <v>PASS</v>
      </c>
      <c r="S5113" t="str">
        <f t="shared" si="716"/>
        <v>PASS</v>
      </c>
      <c r="T5113">
        <f t="shared" si="717"/>
        <v>100</v>
      </c>
      <c r="U5113" t="str">
        <f t="shared" si="718"/>
        <v>Low</v>
      </c>
      <c r="V5113" t="str">
        <f t="shared" si="719"/>
        <v>Clean</v>
      </c>
    </row>
    <row r="5114" spans="1:22" x14ac:dyDescent="0.3">
      <c r="A5114" t="str">
        <f>Raw_Data!A5114</f>
        <v>26084546</v>
      </c>
      <c r="B5114">
        <f>Raw_Data!B5114</f>
        <v>45663</v>
      </c>
      <c r="C5114" t="str">
        <f>Raw_Data!C5114</f>
        <v>AMLODIPINE BESYLATE 10 MG T</v>
      </c>
      <c r="D5114" t="str">
        <f>Raw_Data!D5114</f>
        <v>69097012815</v>
      </c>
      <c r="E5114" t="str">
        <f>Raw_Data!E5114</f>
        <v>BYNE, EDMUND</v>
      </c>
      <c r="F5114" t="str">
        <f>Raw_Data!F5114</f>
        <v>1033186648</v>
      </c>
      <c r="G5114" t="str">
        <f>Raw_Data!H5114</f>
        <v>2</v>
      </c>
      <c r="H5114">
        <f>IFERROR(VLOOKUP(G5114,Store_Map!$A$2:$I$100,3,FALSE),"")</f>
        <v>0</v>
      </c>
      <c r="I5114">
        <f>IFERROR(VLOOKUP(G5114,Store_Map!$A$2:$I$100,4,FALSE),"")</f>
        <v>0</v>
      </c>
      <c r="J5114">
        <f>IFERROR(VLOOKUP(G5114,Store_Map!$A$2:$I$100,5,FALSE),"")</f>
        <v>0</v>
      </c>
      <c r="K5114">
        <f>IFERROR(VLOOKUP(G5114,Store_Map!$A$2:$I$100,6,FALSE),"")</f>
        <v>0</v>
      </c>
      <c r="L5114">
        <f>IFERROR(VLOOKUP(G5114,Store_Map!$A$2:$I$100,7,FALSE),"")</f>
        <v>0</v>
      </c>
      <c r="M5114">
        <f>IFERROR(VLOOKUP(G5114,Store_Map!$A$2:$I$100,8,FALSE),"")</f>
        <v>0</v>
      </c>
      <c r="N5114">
        <f t="shared" si="711"/>
        <v>0</v>
      </c>
      <c r="O5114" t="str">
        <f t="shared" si="712"/>
        <v>PASS</v>
      </c>
      <c r="P5114" t="str">
        <f t="shared" si="713"/>
        <v>PASS</v>
      </c>
      <c r="Q5114" t="str">
        <f t="shared" si="714"/>
        <v>PASS</v>
      </c>
      <c r="R5114" t="str">
        <f t="shared" si="715"/>
        <v>PASS</v>
      </c>
      <c r="S5114" t="str">
        <f t="shared" si="716"/>
        <v>PASS</v>
      </c>
      <c r="T5114">
        <f t="shared" si="717"/>
        <v>100</v>
      </c>
      <c r="U5114" t="str">
        <f t="shared" si="718"/>
        <v>Low</v>
      </c>
      <c r="V5114" t="str">
        <f t="shared" si="719"/>
        <v>Clean</v>
      </c>
    </row>
    <row r="5115" spans="1:22" x14ac:dyDescent="0.3">
      <c r="A5115" t="str">
        <f>Raw_Data!A5115</f>
        <v>26078598</v>
      </c>
      <c r="B5115">
        <f>Raw_Data!B5115</f>
        <v>45663</v>
      </c>
      <c r="C5115" t="str">
        <f>Raw_Data!C5115</f>
        <v>BIKTARVY 50-200-25 MG TABLE</v>
      </c>
      <c r="D5115" t="str">
        <f>Raw_Data!D5115</f>
        <v>61958250101</v>
      </c>
      <c r="E5115" t="str">
        <f>Raw_Data!E5115</f>
        <v>GONZALEZ, ANDREA</v>
      </c>
      <c r="F5115" t="str">
        <f>Raw_Data!F5115</f>
        <v>1336176403</v>
      </c>
      <c r="G5115" t="str">
        <f>Raw_Data!H5115</f>
        <v>2</v>
      </c>
      <c r="H5115">
        <f>IFERROR(VLOOKUP(G5115,Store_Map!$A$2:$I$100,3,FALSE),"")</f>
        <v>0</v>
      </c>
      <c r="I5115">
        <f>IFERROR(VLOOKUP(G5115,Store_Map!$A$2:$I$100,4,FALSE),"")</f>
        <v>0</v>
      </c>
      <c r="J5115">
        <f>IFERROR(VLOOKUP(G5115,Store_Map!$A$2:$I$100,5,FALSE),"")</f>
        <v>0</v>
      </c>
      <c r="K5115">
        <f>IFERROR(VLOOKUP(G5115,Store_Map!$A$2:$I$100,6,FALSE),"")</f>
        <v>0</v>
      </c>
      <c r="L5115">
        <f>IFERROR(VLOOKUP(G5115,Store_Map!$A$2:$I$100,7,FALSE),"")</f>
        <v>0</v>
      </c>
      <c r="M5115">
        <f>IFERROR(VLOOKUP(G5115,Store_Map!$A$2:$I$100,8,FALSE),"")</f>
        <v>0</v>
      </c>
      <c r="N5115">
        <f t="shared" si="711"/>
        <v>0</v>
      </c>
      <c r="O5115" t="str">
        <f t="shared" si="712"/>
        <v>PASS</v>
      </c>
      <c r="P5115" t="str">
        <f t="shared" si="713"/>
        <v>PASS</v>
      </c>
      <c r="Q5115" t="str">
        <f t="shared" si="714"/>
        <v>PASS</v>
      </c>
      <c r="R5115" t="str">
        <f t="shared" si="715"/>
        <v>PASS</v>
      </c>
      <c r="S5115" t="str">
        <f t="shared" si="716"/>
        <v>PASS</v>
      </c>
      <c r="T5115">
        <f t="shared" si="717"/>
        <v>100</v>
      </c>
      <c r="U5115" t="str">
        <f t="shared" si="718"/>
        <v>Low</v>
      </c>
      <c r="V5115" t="str">
        <f t="shared" si="719"/>
        <v>Clean</v>
      </c>
    </row>
    <row r="5116" spans="1:22" x14ac:dyDescent="0.3">
      <c r="A5116" t="str">
        <f>Raw_Data!A5116</f>
        <v>26084547</v>
      </c>
      <c r="B5116">
        <f>Raw_Data!B5116</f>
        <v>45663</v>
      </c>
      <c r="C5116" t="str">
        <f>Raw_Data!C5116</f>
        <v>ALLOPURINOL 100 MG TABLET</v>
      </c>
      <c r="D5116" t="str">
        <f>Raw_Data!D5116</f>
        <v>603211521</v>
      </c>
      <c r="E5116" t="str">
        <f>Raw_Data!E5116</f>
        <v>BYNE, EDMUND</v>
      </c>
      <c r="F5116" t="str">
        <f>Raw_Data!F5116</f>
        <v>1033186648</v>
      </c>
      <c r="G5116" t="str">
        <f>Raw_Data!H5116</f>
        <v>2</v>
      </c>
      <c r="H5116">
        <f>IFERROR(VLOOKUP(G5116,Store_Map!$A$2:$I$100,3,FALSE),"")</f>
        <v>0</v>
      </c>
      <c r="I5116">
        <f>IFERROR(VLOOKUP(G5116,Store_Map!$A$2:$I$100,4,FALSE),"")</f>
        <v>0</v>
      </c>
      <c r="J5116">
        <f>IFERROR(VLOOKUP(G5116,Store_Map!$A$2:$I$100,5,FALSE),"")</f>
        <v>0</v>
      </c>
      <c r="K5116">
        <f>IFERROR(VLOOKUP(G5116,Store_Map!$A$2:$I$100,6,FALSE),"")</f>
        <v>0</v>
      </c>
      <c r="L5116">
        <f>IFERROR(VLOOKUP(G5116,Store_Map!$A$2:$I$100,7,FALSE),"")</f>
        <v>0</v>
      </c>
      <c r="M5116">
        <f>IFERROR(VLOOKUP(G5116,Store_Map!$A$2:$I$100,8,FALSE),"")</f>
        <v>0</v>
      </c>
      <c r="N5116">
        <f t="shared" si="711"/>
        <v>0</v>
      </c>
      <c r="O5116" t="str">
        <f t="shared" si="712"/>
        <v>PASS</v>
      </c>
      <c r="P5116" t="str">
        <f t="shared" si="713"/>
        <v>REVIEW</v>
      </c>
      <c r="Q5116" t="str">
        <f t="shared" si="714"/>
        <v>PASS</v>
      </c>
      <c r="R5116" t="str">
        <f t="shared" si="715"/>
        <v>PASS</v>
      </c>
      <c r="S5116" t="str">
        <f t="shared" si="716"/>
        <v>REVIEW</v>
      </c>
      <c r="T5116">
        <f t="shared" si="717"/>
        <v>90</v>
      </c>
      <c r="U5116" t="str">
        <f t="shared" si="718"/>
        <v>Low</v>
      </c>
      <c r="V5116" t="str">
        <f t="shared" si="719"/>
        <v>Invalid NDC</v>
      </c>
    </row>
    <row r="5117" spans="1:22" x14ac:dyDescent="0.3">
      <c r="A5117" t="str">
        <f>Raw_Data!A5117</f>
        <v>26084548</v>
      </c>
      <c r="B5117">
        <f>Raw_Data!B5117</f>
        <v>45663</v>
      </c>
      <c r="C5117" t="str">
        <f>Raw_Data!C5117</f>
        <v>PANTOPRAZOLE SOD DR 40 MG T</v>
      </c>
      <c r="D5117" t="str">
        <f>Raw_Data!D5117</f>
        <v>65862056090</v>
      </c>
      <c r="E5117" t="str">
        <f>Raw_Data!E5117</f>
        <v>BYNE, EDMUND</v>
      </c>
      <c r="F5117" t="str">
        <f>Raw_Data!F5117</f>
        <v>1033186648</v>
      </c>
      <c r="G5117" t="str">
        <f>Raw_Data!H5117</f>
        <v>2</v>
      </c>
      <c r="H5117">
        <f>IFERROR(VLOOKUP(G5117,Store_Map!$A$2:$I$100,3,FALSE),"")</f>
        <v>0</v>
      </c>
      <c r="I5117">
        <f>IFERROR(VLOOKUP(G5117,Store_Map!$A$2:$I$100,4,FALSE),"")</f>
        <v>0</v>
      </c>
      <c r="J5117">
        <f>IFERROR(VLOOKUP(G5117,Store_Map!$A$2:$I$100,5,FALSE),"")</f>
        <v>0</v>
      </c>
      <c r="K5117">
        <f>IFERROR(VLOOKUP(G5117,Store_Map!$A$2:$I$100,6,FALSE),"")</f>
        <v>0</v>
      </c>
      <c r="L5117">
        <f>IFERROR(VLOOKUP(G5117,Store_Map!$A$2:$I$100,7,FALSE),"")</f>
        <v>0</v>
      </c>
      <c r="M5117">
        <f>IFERROR(VLOOKUP(G5117,Store_Map!$A$2:$I$100,8,FALSE),"")</f>
        <v>0</v>
      </c>
      <c r="N5117">
        <f t="shared" si="711"/>
        <v>0</v>
      </c>
      <c r="O5117" t="str">
        <f t="shared" si="712"/>
        <v>PASS</v>
      </c>
      <c r="P5117" t="str">
        <f t="shared" si="713"/>
        <v>PASS</v>
      </c>
      <c r="Q5117" t="str">
        <f t="shared" si="714"/>
        <v>PASS</v>
      </c>
      <c r="R5117" t="str">
        <f t="shared" si="715"/>
        <v>PASS</v>
      </c>
      <c r="S5117" t="str">
        <f t="shared" si="716"/>
        <v>PASS</v>
      </c>
      <c r="T5117">
        <f t="shared" si="717"/>
        <v>100</v>
      </c>
      <c r="U5117" t="str">
        <f t="shared" si="718"/>
        <v>Low</v>
      </c>
      <c r="V5117" t="str">
        <f t="shared" si="719"/>
        <v>Clean</v>
      </c>
    </row>
    <row r="5118" spans="1:22" x14ac:dyDescent="0.3">
      <c r="A5118" t="str">
        <f>Raw_Data!A5118</f>
        <v>26073285</v>
      </c>
      <c r="B5118">
        <f>Raw_Data!B5118</f>
        <v>45663</v>
      </c>
      <c r="C5118" t="str">
        <f>Raw_Data!C5118</f>
        <v>BIKTARVY 50-200-25 MG TABLE</v>
      </c>
      <c r="D5118" t="str">
        <f>Raw_Data!D5118</f>
        <v>61958250101</v>
      </c>
      <c r="E5118" t="str">
        <f>Raw_Data!E5118</f>
        <v>MUNOZ, FRANCISCO</v>
      </c>
      <c r="F5118" t="str">
        <f>Raw_Data!F5118</f>
        <v>1194015032</v>
      </c>
      <c r="G5118" t="str">
        <f>Raw_Data!H5118</f>
        <v>2</v>
      </c>
      <c r="H5118">
        <f>IFERROR(VLOOKUP(G5118,Store_Map!$A$2:$I$100,3,FALSE),"")</f>
        <v>0</v>
      </c>
      <c r="I5118">
        <f>IFERROR(VLOOKUP(G5118,Store_Map!$A$2:$I$100,4,FALSE),"")</f>
        <v>0</v>
      </c>
      <c r="J5118">
        <f>IFERROR(VLOOKUP(G5118,Store_Map!$A$2:$I$100,5,FALSE),"")</f>
        <v>0</v>
      </c>
      <c r="K5118">
        <f>IFERROR(VLOOKUP(G5118,Store_Map!$A$2:$I$100,6,FALSE),"")</f>
        <v>0</v>
      </c>
      <c r="L5118">
        <f>IFERROR(VLOOKUP(G5118,Store_Map!$A$2:$I$100,7,FALSE),"")</f>
        <v>0</v>
      </c>
      <c r="M5118">
        <f>IFERROR(VLOOKUP(G5118,Store_Map!$A$2:$I$100,8,FALSE),"")</f>
        <v>0</v>
      </c>
      <c r="N5118">
        <f t="shared" si="711"/>
        <v>0</v>
      </c>
      <c r="O5118" t="str">
        <f t="shared" si="712"/>
        <v>PASS</v>
      </c>
      <c r="P5118" t="str">
        <f t="shared" si="713"/>
        <v>PASS</v>
      </c>
      <c r="Q5118" t="str">
        <f t="shared" si="714"/>
        <v>PASS</v>
      </c>
      <c r="R5118" t="str">
        <f t="shared" si="715"/>
        <v>PASS</v>
      </c>
      <c r="S5118" t="str">
        <f t="shared" si="716"/>
        <v>PASS</v>
      </c>
      <c r="T5118">
        <f t="shared" si="717"/>
        <v>100</v>
      </c>
      <c r="U5118" t="str">
        <f t="shared" si="718"/>
        <v>Low</v>
      </c>
      <c r="V5118" t="str">
        <f t="shared" si="719"/>
        <v>Clean</v>
      </c>
    </row>
    <row r="5119" spans="1:22" x14ac:dyDescent="0.3">
      <c r="A5119" t="str">
        <f>Raw_Data!A5119</f>
        <v>26084033</v>
      </c>
      <c r="B5119">
        <f>Raw_Data!B5119</f>
        <v>45663</v>
      </c>
      <c r="C5119" t="str">
        <f>Raw_Data!C5119</f>
        <v>ALBUTEROL HFA 90 MCG INHALE</v>
      </c>
      <c r="D5119" t="str">
        <f>Raw_Data!D5119</f>
        <v>66993001968</v>
      </c>
      <c r="E5119" t="str">
        <f>Raw_Data!E5119</f>
        <v>GIBBS, JON</v>
      </c>
      <c r="F5119" t="str">
        <f>Raw_Data!F5119</f>
        <v>1700896156</v>
      </c>
      <c r="G5119" t="str">
        <f>Raw_Data!H5119</f>
        <v>2</v>
      </c>
      <c r="H5119">
        <f>IFERROR(VLOOKUP(G5119,Store_Map!$A$2:$I$100,3,FALSE),"")</f>
        <v>0</v>
      </c>
      <c r="I5119">
        <f>IFERROR(VLOOKUP(G5119,Store_Map!$A$2:$I$100,4,FALSE),"")</f>
        <v>0</v>
      </c>
      <c r="J5119">
        <f>IFERROR(VLOOKUP(G5119,Store_Map!$A$2:$I$100,5,FALSE),"")</f>
        <v>0</v>
      </c>
      <c r="K5119">
        <f>IFERROR(VLOOKUP(G5119,Store_Map!$A$2:$I$100,6,FALSE),"")</f>
        <v>0</v>
      </c>
      <c r="L5119">
        <f>IFERROR(VLOOKUP(G5119,Store_Map!$A$2:$I$100,7,FALSE),"")</f>
        <v>0</v>
      </c>
      <c r="M5119">
        <f>IFERROR(VLOOKUP(G5119,Store_Map!$A$2:$I$100,8,FALSE),"")</f>
        <v>0</v>
      </c>
      <c r="N5119">
        <f t="shared" si="711"/>
        <v>0</v>
      </c>
      <c r="O5119" t="str">
        <f t="shared" si="712"/>
        <v>PASS</v>
      </c>
      <c r="P5119" t="str">
        <f t="shared" si="713"/>
        <v>PASS</v>
      </c>
      <c r="Q5119" t="str">
        <f t="shared" si="714"/>
        <v>PASS</v>
      </c>
      <c r="R5119" t="str">
        <f t="shared" si="715"/>
        <v>PASS</v>
      </c>
      <c r="S5119" t="str">
        <f t="shared" si="716"/>
        <v>PASS</v>
      </c>
      <c r="T5119">
        <f t="shared" si="717"/>
        <v>100</v>
      </c>
      <c r="U5119" t="str">
        <f t="shared" si="718"/>
        <v>Low</v>
      </c>
      <c r="V5119" t="str">
        <f t="shared" si="719"/>
        <v>Clean</v>
      </c>
    </row>
    <row r="5120" spans="1:22" x14ac:dyDescent="0.3">
      <c r="A5120" t="str">
        <f>Raw_Data!A5120</f>
        <v>26078121</v>
      </c>
      <c r="B5120">
        <f>Raw_Data!B5120</f>
        <v>45663</v>
      </c>
      <c r="C5120" t="str">
        <f>Raw_Data!C5120</f>
        <v>*ROFLUMILAST 500 MCG TABLET</v>
      </c>
      <c r="D5120" t="str">
        <f>Raw_Data!D5120</f>
        <v>72205020030</v>
      </c>
      <c r="E5120" t="str">
        <f>Raw_Data!E5120</f>
        <v>Johnson, Miek</v>
      </c>
      <c r="F5120" t="str">
        <f>Raw_Data!F5120</f>
        <v>1154622769</v>
      </c>
      <c r="G5120" t="str">
        <f>Raw_Data!H5120</f>
        <v>2</v>
      </c>
      <c r="H5120">
        <f>IFERROR(VLOOKUP(G5120,Store_Map!$A$2:$I$100,3,FALSE),"")</f>
        <v>0</v>
      </c>
      <c r="I5120">
        <f>IFERROR(VLOOKUP(G5120,Store_Map!$A$2:$I$100,4,FALSE),"")</f>
        <v>0</v>
      </c>
      <c r="J5120">
        <f>IFERROR(VLOOKUP(G5120,Store_Map!$A$2:$I$100,5,FALSE),"")</f>
        <v>0</v>
      </c>
      <c r="K5120">
        <f>IFERROR(VLOOKUP(G5120,Store_Map!$A$2:$I$100,6,FALSE),"")</f>
        <v>0</v>
      </c>
      <c r="L5120">
        <f>IFERROR(VLOOKUP(G5120,Store_Map!$A$2:$I$100,7,FALSE),"")</f>
        <v>0</v>
      </c>
      <c r="M5120">
        <f>IFERROR(VLOOKUP(G5120,Store_Map!$A$2:$I$100,8,FALSE),"")</f>
        <v>0</v>
      </c>
      <c r="N5120">
        <f t="shared" si="711"/>
        <v>0</v>
      </c>
      <c r="O5120" t="str">
        <f t="shared" si="712"/>
        <v>PASS</v>
      </c>
      <c r="P5120" t="str">
        <f t="shared" si="713"/>
        <v>PASS</v>
      </c>
      <c r="Q5120" t="str">
        <f t="shared" si="714"/>
        <v>PASS</v>
      </c>
      <c r="R5120" t="str">
        <f t="shared" si="715"/>
        <v>PASS</v>
      </c>
      <c r="S5120" t="str">
        <f t="shared" si="716"/>
        <v>PASS</v>
      </c>
      <c r="T5120">
        <f t="shared" si="717"/>
        <v>100</v>
      </c>
      <c r="U5120" t="str">
        <f t="shared" si="718"/>
        <v>Low</v>
      </c>
      <c r="V5120" t="str">
        <f t="shared" si="719"/>
        <v>Clean</v>
      </c>
    </row>
    <row r="5121" spans="1:22" x14ac:dyDescent="0.3">
      <c r="A5121" t="str">
        <f>Raw_Data!A5121</f>
        <v>26082224</v>
      </c>
      <c r="B5121">
        <f>Raw_Data!B5121</f>
        <v>45663</v>
      </c>
      <c r="C5121" t="str">
        <f>Raw_Data!C5121</f>
        <v>BACLOFEN 10 MG TABLET</v>
      </c>
      <c r="D5121" t="str">
        <f>Raw_Data!D5121</f>
        <v>52817032000</v>
      </c>
      <c r="E5121" t="str">
        <f>Raw_Data!E5121</f>
        <v>GIBBS, JON</v>
      </c>
      <c r="F5121" t="str">
        <f>Raw_Data!F5121</f>
        <v>1700896156</v>
      </c>
      <c r="G5121" t="str">
        <f>Raw_Data!H5121</f>
        <v>2</v>
      </c>
      <c r="H5121">
        <f>IFERROR(VLOOKUP(G5121,Store_Map!$A$2:$I$100,3,FALSE),"")</f>
        <v>0</v>
      </c>
      <c r="I5121">
        <f>IFERROR(VLOOKUP(G5121,Store_Map!$A$2:$I$100,4,FALSE),"")</f>
        <v>0</v>
      </c>
      <c r="J5121">
        <f>IFERROR(VLOOKUP(G5121,Store_Map!$A$2:$I$100,5,FALSE),"")</f>
        <v>0</v>
      </c>
      <c r="K5121">
        <f>IFERROR(VLOOKUP(G5121,Store_Map!$A$2:$I$100,6,FALSE),"")</f>
        <v>0</v>
      </c>
      <c r="L5121">
        <f>IFERROR(VLOOKUP(G5121,Store_Map!$A$2:$I$100,7,FALSE),"")</f>
        <v>0</v>
      </c>
      <c r="M5121">
        <f>IFERROR(VLOOKUP(G5121,Store_Map!$A$2:$I$100,8,FALSE),"")</f>
        <v>0</v>
      </c>
      <c r="N5121">
        <f t="shared" si="711"/>
        <v>0</v>
      </c>
      <c r="O5121" t="str">
        <f t="shared" si="712"/>
        <v>PASS</v>
      </c>
      <c r="P5121" t="str">
        <f t="shared" si="713"/>
        <v>PASS</v>
      </c>
      <c r="Q5121" t="str">
        <f t="shared" si="714"/>
        <v>PASS</v>
      </c>
      <c r="R5121" t="str">
        <f t="shared" si="715"/>
        <v>PASS</v>
      </c>
      <c r="S5121" t="str">
        <f t="shared" si="716"/>
        <v>PASS</v>
      </c>
      <c r="T5121">
        <f t="shared" si="717"/>
        <v>100</v>
      </c>
      <c r="U5121" t="str">
        <f t="shared" si="718"/>
        <v>Low</v>
      </c>
      <c r="V5121" t="str">
        <f t="shared" si="719"/>
        <v>Clean</v>
      </c>
    </row>
    <row r="5122" spans="1:22" x14ac:dyDescent="0.3">
      <c r="A5122" t="str">
        <f>Raw_Data!A5122</f>
        <v>26081689</v>
      </c>
      <c r="B5122">
        <f>Raw_Data!B5122</f>
        <v>45663</v>
      </c>
      <c r="C5122" t="str">
        <f>Raw_Data!C5122</f>
        <v>AMLODIPINE BESYLATE 10 MG T</v>
      </c>
      <c r="D5122" t="str">
        <f>Raw_Data!D5122</f>
        <v>69097012815</v>
      </c>
      <c r="E5122" t="str">
        <f>Raw_Data!E5122</f>
        <v>BYNE, EDMUND</v>
      </c>
      <c r="F5122" t="str">
        <f>Raw_Data!F5122</f>
        <v>1033186648</v>
      </c>
      <c r="G5122" t="str">
        <f>Raw_Data!H5122</f>
        <v>2</v>
      </c>
      <c r="H5122">
        <f>IFERROR(VLOOKUP(G5122,Store_Map!$A$2:$I$100,3,FALSE),"")</f>
        <v>0</v>
      </c>
      <c r="I5122">
        <f>IFERROR(VLOOKUP(G5122,Store_Map!$A$2:$I$100,4,FALSE),"")</f>
        <v>0</v>
      </c>
      <c r="J5122">
        <f>IFERROR(VLOOKUP(G5122,Store_Map!$A$2:$I$100,5,FALSE),"")</f>
        <v>0</v>
      </c>
      <c r="K5122">
        <f>IFERROR(VLOOKUP(G5122,Store_Map!$A$2:$I$100,6,FALSE),"")</f>
        <v>0</v>
      </c>
      <c r="L5122">
        <f>IFERROR(VLOOKUP(G5122,Store_Map!$A$2:$I$100,7,FALSE),"")</f>
        <v>0</v>
      </c>
      <c r="M5122">
        <f>IFERROR(VLOOKUP(G5122,Store_Map!$A$2:$I$100,8,FALSE),"")</f>
        <v>0</v>
      </c>
      <c r="N5122">
        <f t="shared" ref="N5122:N5185" si="720">COUNTBLANK(A5122:M5122)</f>
        <v>0</v>
      </c>
      <c r="O5122" t="str">
        <f t="shared" ref="O5122:O5185" si="721">IF(AND(F5122&lt;&gt;"",LEN(F5122)=10,ISNUMBER(--F5122)),"PASS","REVIEW")</f>
        <v>PASS</v>
      </c>
      <c r="P5122" t="str">
        <f t="shared" ref="P5122:P5185" si="722">IF(AND(D5122&lt;&gt;"",OR(LEN(D5122)=10,LEN(D5122)=11),ISNUMBER(--D5122)),"PASS","REVIEW")</f>
        <v>PASS</v>
      </c>
      <c r="Q5122" t="str">
        <f t="shared" ref="Q5122:Q5185" si="723">IF(H5122&lt;&gt;"","PASS","REVIEW")</f>
        <v>PASS</v>
      </c>
      <c r="R5122" t="str">
        <f t="shared" ref="R5122:R5185" si="724">IF(AND(I5122&lt;&gt;"",J5122&lt;&gt;"",K5122&lt;&gt;"",L5122&lt;&gt;"",M5122&lt;&gt;""),"PASS","REVIEW")</f>
        <v>PASS</v>
      </c>
      <c r="S5122" t="str">
        <f t="shared" ref="S5122:S5185" si="725">IF(OR(N5122&gt;0,O5122="REVIEW",P5122="REVIEW",Q5122="REVIEW",R5122="REVIEW"),"REVIEW","PASS")</f>
        <v>PASS</v>
      </c>
      <c r="T5122">
        <f t="shared" ref="T5122:T5185" si="726">MAX(0,100-(N5122*5)-IF(O5122="REVIEW",15,0)-IF(P5122="REVIEW",10,0)-IF(Q5122="REVIEW",10,0)-IF(R5122="REVIEW",20,0))</f>
        <v>100</v>
      </c>
      <c r="U5122" t="str">
        <f t="shared" ref="U5122:U5185" si="727">IF(T5122&gt;=90,"Low",IF(T5122&gt;=70,"Medium","High"))</f>
        <v>Low</v>
      </c>
      <c r="V5122" t="str">
        <f t="shared" ref="V5122:V5185" si="728">IF(N5122&gt;0,"Missing required fields",IF(O5122="REVIEW","Invalid provider NPI",IF(P5122="REVIEW","Invalid NDC",IF(Q5122="REVIEW","Store mapping incomplete",IF(R5122="REVIEW","Entity mapping incomplete","Clean")))))</f>
        <v>Clean</v>
      </c>
    </row>
    <row r="5123" spans="1:22" x14ac:dyDescent="0.3">
      <c r="A5123" t="str">
        <f>Raw_Data!A5123</f>
        <v>26081268</v>
      </c>
      <c r="B5123">
        <f>Raw_Data!B5123</f>
        <v>45663</v>
      </c>
      <c r="C5123" t="str">
        <f>Raw_Data!C5123</f>
        <v>CITALOPRAM HBR 20 MG TABLET</v>
      </c>
      <c r="D5123" t="str">
        <f>Raw_Data!D5123</f>
        <v>65862000601</v>
      </c>
      <c r="E5123" t="str">
        <f>Raw_Data!E5123</f>
        <v>BYNE, EDMUND</v>
      </c>
      <c r="F5123" t="str">
        <f>Raw_Data!F5123</f>
        <v>1033186648</v>
      </c>
      <c r="G5123" t="str">
        <f>Raw_Data!H5123</f>
        <v>2</v>
      </c>
      <c r="H5123">
        <f>IFERROR(VLOOKUP(G5123,Store_Map!$A$2:$I$100,3,FALSE),"")</f>
        <v>0</v>
      </c>
      <c r="I5123">
        <f>IFERROR(VLOOKUP(G5123,Store_Map!$A$2:$I$100,4,FALSE),"")</f>
        <v>0</v>
      </c>
      <c r="J5123">
        <f>IFERROR(VLOOKUP(G5123,Store_Map!$A$2:$I$100,5,FALSE),"")</f>
        <v>0</v>
      </c>
      <c r="K5123">
        <f>IFERROR(VLOOKUP(G5123,Store_Map!$A$2:$I$100,6,FALSE),"")</f>
        <v>0</v>
      </c>
      <c r="L5123">
        <f>IFERROR(VLOOKUP(G5123,Store_Map!$A$2:$I$100,7,FALSE),"")</f>
        <v>0</v>
      </c>
      <c r="M5123">
        <f>IFERROR(VLOOKUP(G5123,Store_Map!$A$2:$I$100,8,FALSE),"")</f>
        <v>0</v>
      </c>
      <c r="N5123">
        <f t="shared" si="720"/>
        <v>0</v>
      </c>
      <c r="O5123" t="str">
        <f t="shared" si="721"/>
        <v>PASS</v>
      </c>
      <c r="P5123" t="str">
        <f t="shared" si="722"/>
        <v>PASS</v>
      </c>
      <c r="Q5123" t="str">
        <f t="shared" si="723"/>
        <v>PASS</v>
      </c>
      <c r="R5123" t="str">
        <f t="shared" si="724"/>
        <v>PASS</v>
      </c>
      <c r="S5123" t="str">
        <f t="shared" si="725"/>
        <v>PASS</v>
      </c>
      <c r="T5123">
        <f t="shared" si="726"/>
        <v>100</v>
      </c>
      <c r="U5123" t="str">
        <f t="shared" si="727"/>
        <v>Low</v>
      </c>
      <c r="V5123" t="str">
        <f t="shared" si="728"/>
        <v>Clean</v>
      </c>
    </row>
    <row r="5124" spans="1:22" x14ac:dyDescent="0.3">
      <c r="A5124" t="str">
        <f>Raw_Data!A5124</f>
        <v>26081266</v>
      </c>
      <c r="B5124">
        <f>Raw_Data!B5124</f>
        <v>45663</v>
      </c>
      <c r="C5124" t="str">
        <f>Raw_Data!C5124</f>
        <v>OMEPRAZOLE DR 20 MG CAPSULE</v>
      </c>
      <c r="D5124" t="str">
        <f>Raw_Data!D5124</f>
        <v>68462039610</v>
      </c>
      <c r="E5124" t="str">
        <f>Raw_Data!E5124</f>
        <v>BYNE, EDMUND</v>
      </c>
      <c r="F5124" t="str">
        <f>Raw_Data!F5124</f>
        <v>1033186648</v>
      </c>
      <c r="G5124" t="str">
        <f>Raw_Data!H5124</f>
        <v>2</v>
      </c>
      <c r="H5124">
        <f>IFERROR(VLOOKUP(G5124,Store_Map!$A$2:$I$100,3,FALSE),"")</f>
        <v>0</v>
      </c>
      <c r="I5124">
        <f>IFERROR(VLOOKUP(G5124,Store_Map!$A$2:$I$100,4,FALSE),"")</f>
        <v>0</v>
      </c>
      <c r="J5124">
        <f>IFERROR(VLOOKUP(G5124,Store_Map!$A$2:$I$100,5,FALSE),"")</f>
        <v>0</v>
      </c>
      <c r="K5124">
        <f>IFERROR(VLOOKUP(G5124,Store_Map!$A$2:$I$100,6,FALSE),"")</f>
        <v>0</v>
      </c>
      <c r="L5124">
        <f>IFERROR(VLOOKUP(G5124,Store_Map!$A$2:$I$100,7,FALSE),"")</f>
        <v>0</v>
      </c>
      <c r="M5124">
        <f>IFERROR(VLOOKUP(G5124,Store_Map!$A$2:$I$100,8,FALSE),"")</f>
        <v>0</v>
      </c>
      <c r="N5124">
        <f t="shared" si="720"/>
        <v>0</v>
      </c>
      <c r="O5124" t="str">
        <f t="shared" si="721"/>
        <v>PASS</v>
      </c>
      <c r="P5124" t="str">
        <f t="shared" si="722"/>
        <v>PASS</v>
      </c>
      <c r="Q5124" t="str">
        <f t="shared" si="723"/>
        <v>PASS</v>
      </c>
      <c r="R5124" t="str">
        <f t="shared" si="724"/>
        <v>PASS</v>
      </c>
      <c r="S5124" t="str">
        <f t="shared" si="725"/>
        <v>PASS</v>
      </c>
      <c r="T5124">
        <f t="shared" si="726"/>
        <v>100</v>
      </c>
      <c r="U5124" t="str">
        <f t="shared" si="727"/>
        <v>Low</v>
      </c>
      <c r="V5124" t="str">
        <f t="shared" si="728"/>
        <v>Clean</v>
      </c>
    </row>
    <row r="5125" spans="1:22" x14ac:dyDescent="0.3">
      <c r="A5125" t="str">
        <f>Raw_Data!A5125</f>
        <v>26075986</v>
      </c>
      <c r="B5125">
        <f>Raw_Data!B5125</f>
        <v>45663</v>
      </c>
      <c r="C5125" t="str">
        <f>Raw_Data!C5125</f>
        <v>AMITRIPTYLINE HCL 50 MG TAB</v>
      </c>
      <c r="D5125" t="str">
        <f>Raw_Data!D5125</f>
        <v>70756020311</v>
      </c>
      <c r="E5125" t="str">
        <f>Raw_Data!E5125</f>
        <v>BYNE, EDMUND</v>
      </c>
      <c r="F5125" t="str">
        <f>Raw_Data!F5125</f>
        <v>1033186648</v>
      </c>
      <c r="G5125" t="str">
        <f>Raw_Data!H5125</f>
        <v>2</v>
      </c>
      <c r="H5125">
        <f>IFERROR(VLOOKUP(G5125,Store_Map!$A$2:$I$100,3,FALSE),"")</f>
        <v>0</v>
      </c>
      <c r="I5125">
        <f>IFERROR(VLOOKUP(G5125,Store_Map!$A$2:$I$100,4,FALSE),"")</f>
        <v>0</v>
      </c>
      <c r="J5125">
        <f>IFERROR(VLOOKUP(G5125,Store_Map!$A$2:$I$100,5,FALSE),"")</f>
        <v>0</v>
      </c>
      <c r="K5125">
        <f>IFERROR(VLOOKUP(G5125,Store_Map!$A$2:$I$100,6,FALSE),"")</f>
        <v>0</v>
      </c>
      <c r="L5125">
        <f>IFERROR(VLOOKUP(G5125,Store_Map!$A$2:$I$100,7,FALSE),"")</f>
        <v>0</v>
      </c>
      <c r="M5125">
        <f>IFERROR(VLOOKUP(G5125,Store_Map!$A$2:$I$100,8,FALSE),"")</f>
        <v>0</v>
      </c>
      <c r="N5125">
        <f t="shared" si="720"/>
        <v>0</v>
      </c>
      <c r="O5125" t="str">
        <f t="shared" si="721"/>
        <v>PASS</v>
      </c>
      <c r="P5125" t="str">
        <f t="shared" si="722"/>
        <v>PASS</v>
      </c>
      <c r="Q5125" t="str">
        <f t="shared" si="723"/>
        <v>PASS</v>
      </c>
      <c r="R5125" t="str">
        <f t="shared" si="724"/>
        <v>PASS</v>
      </c>
      <c r="S5125" t="str">
        <f t="shared" si="725"/>
        <v>PASS</v>
      </c>
      <c r="T5125">
        <f t="shared" si="726"/>
        <v>100</v>
      </c>
      <c r="U5125" t="str">
        <f t="shared" si="727"/>
        <v>Low</v>
      </c>
      <c r="V5125" t="str">
        <f t="shared" si="728"/>
        <v>Clean</v>
      </c>
    </row>
    <row r="5126" spans="1:22" x14ac:dyDescent="0.3">
      <c r="A5126" t="str">
        <f>Raw_Data!A5126</f>
        <v>26075985</v>
      </c>
      <c r="B5126">
        <f>Raw_Data!B5126</f>
        <v>45663</v>
      </c>
      <c r="C5126" t="str">
        <f>Raw_Data!C5126</f>
        <v>CLOPIDOGREL 75 MG TABLET</v>
      </c>
      <c r="D5126" t="str">
        <f>Raw_Data!D5126</f>
        <v>65862035790</v>
      </c>
      <c r="E5126" t="str">
        <f>Raw_Data!E5126</f>
        <v>BYNE, EDMUND</v>
      </c>
      <c r="F5126" t="str">
        <f>Raw_Data!F5126</f>
        <v>1033186648</v>
      </c>
      <c r="G5126" t="str">
        <f>Raw_Data!H5126</f>
        <v>2</v>
      </c>
      <c r="H5126">
        <f>IFERROR(VLOOKUP(G5126,Store_Map!$A$2:$I$100,3,FALSE),"")</f>
        <v>0</v>
      </c>
      <c r="I5126">
        <f>IFERROR(VLOOKUP(G5126,Store_Map!$A$2:$I$100,4,FALSE),"")</f>
        <v>0</v>
      </c>
      <c r="J5126">
        <f>IFERROR(VLOOKUP(G5126,Store_Map!$A$2:$I$100,5,FALSE),"")</f>
        <v>0</v>
      </c>
      <c r="K5126">
        <f>IFERROR(VLOOKUP(G5126,Store_Map!$A$2:$I$100,6,FALSE),"")</f>
        <v>0</v>
      </c>
      <c r="L5126">
        <f>IFERROR(VLOOKUP(G5126,Store_Map!$A$2:$I$100,7,FALSE),"")</f>
        <v>0</v>
      </c>
      <c r="M5126">
        <f>IFERROR(VLOOKUP(G5126,Store_Map!$A$2:$I$100,8,FALSE),"")</f>
        <v>0</v>
      </c>
      <c r="N5126">
        <f t="shared" si="720"/>
        <v>0</v>
      </c>
      <c r="O5126" t="str">
        <f t="shared" si="721"/>
        <v>PASS</v>
      </c>
      <c r="P5126" t="str">
        <f t="shared" si="722"/>
        <v>PASS</v>
      </c>
      <c r="Q5126" t="str">
        <f t="shared" si="723"/>
        <v>PASS</v>
      </c>
      <c r="R5126" t="str">
        <f t="shared" si="724"/>
        <v>PASS</v>
      </c>
      <c r="S5126" t="str">
        <f t="shared" si="725"/>
        <v>PASS</v>
      </c>
      <c r="T5126">
        <f t="shared" si="726"/>
        <v>100</v>
      </c>
      <c r="U5126" t="str">
        <f t="shared" si="727"/>
        <v>Low</v>
      </c>
      <c r="V5126" t="str">
        <f t="shared" si="728"/>
        <v>Clean</v>
      </c>
    </row>
    <row r="5127" spans="1:22" x14ac:dyDescent="0.3">
      <c r="A5127" t="str">
        <f>Raw_Data!A5127</f>
        <v>26074843</v>
      </c>
      <c r="B5127">
        <f>Raw_Data!B5127</f>
        <v>45663</v>
      </c>
      <c r="C5127" t="str">
        <f>Raw_Data!C5127</f>
        <v>FOLIC ACID 1 MG TABLET</v>
      </c>
      <c r="D5127" t="str">
        <f>Raw_Data!D5127</f>
        <v>69315012701</v>
      </c>
      <c r="E5127" t="str">
        <f>Raw_Data!E5127</f>
        <v>BYNE, EDMUND</v>
      </c>
      <c r="F5127" t="str">
        <f>Raw_Data!F5127</f>
        <v>1033186648</v>
      </c>
      <c r="G5127" t="str">
        <f>Raw_Data!H5127</f>
        <v>2</v>
      </c>
      <c r="H5127">
        <f>IFERROR(VLOOKUP(G5127,Store_Map!$A$2:$I$100,3,FALSE),"")</f>
        <v>0</v>
      </c>
      <c r="I5127">
        <f>IFERROR(VLOOKUP(G5127,Store_Map!$A$2:$I$100,4,FALSE),"")</f>
        <v>0</v>
      </c>
      <c r="J5127">
        <f>IFERROR(VLOOKUP(G5127,Store_Map!$A$2:$I$100,5,FALSE),"")</f>
        <v>0</v>
      </c>
      <c r="K5127">
        <f>IFERROR(VLOOKUP(G5127,Store_Map!$A$2:$I$100,6,FALSE),"")</f>
        <v>0</v>
      </c>
      <c r="L5127">
        <f>IFERROR(VLOOKUP(G5127,Store_Map!$A$2:$I$100,7,FALSE),"")</f>
        <v>0</v>
      </c>
      <c r="M5127">
        <f>IFERROR(VLOOKUP(G5127,Store_Map!$A$2:$I$100,8,FALSE),"")</f>
        <v>0</v>
      </c>
      <c r="N5127">
        <f t="shared" si="720"/>
        <v>0</v>
      </c>
      <c r="O5127" t="str">
        <f t="shared" si="721"/>
        <v>PASS</v>
      </c>
      <c r="P5127" t="str">
        <f t="shared" si="722"/>
        <v>PASS</v>
      </c>
      <c r="Q5127" t="str">
        <f t="shared" si="723"/>
        <v>PASS</v>
      </c>
      <c r="R5127" t="str">
        <f t="shared" si="724"/>
        <v>PASS</v>
      </c>
      <c r="S5127" t="str">
        <f t="shared" si="725"/>
        <v>PASS</v>
      </c>
      <c r="T5127">
        <f t="shared" si="726"/>
        <v>100</v>
      </c>
      <c r="U5127" t="str">
        <f t="shared" si="727"/>
        <v>Low</v>
      </c>
      <c r="V5127" t="str">
        <f t="shared" si="728"/>
        <v>Clean</v>
      </c>
    </row>
    <row r="5128" spans="1:22" x14ac:dyDescent="0.3">
      <c r="A5128" t="str">
        <f>Raw_Data!A5128</f>
        <v>26080303</v>
      </c>
      <c r="B5128">
        <f>Raw_Data!B5128</f>
        <v>45663</v>
      </c>
      <c r="C5128" t="str">
        <f>Raw_Data!C5128</f>
        <v>ATORVASTATIN 80 MG TABLET</v>
      </c>
      <c r="D5128" t="str">
        <f>Raw_Data!D5128</f>
        <v>378395377</v>
      </c>
      <c r="E5128" t="str">
        <f>Raw_Data!E5128</f>
        <v>FORD, JAMES</v>
      </c>
      <c r="F5128" t="str">
        <f>Raw_Data!F5128</f>
        <v>1033117684</v>
      </c>
      <c r="G5128" t="str">
        <f>Raw_Data!H5128</f>
        <v>2</v>
      </c>
      <c r="H5128">
        <f>IFERROR(VLOOKUP(G5128,Store_Map!$A$2:$I$100,3,FALSE),"")</f>
        <v>0</v>
      </c>
      <c r="I5128">
        <f>IFERROR(VLOOKUP(G5128,Store_Map!$A$2:$I$100,4,FALSE),"")</f>
        <v>0</v>
      </c>
      <c r="J5128">
        <f>IFERROR(VLOOKUP(G5128,Store_Map!$A$2:$I$100,5,FALSE),"")</f>
        <v>0</v>
      </c>
      <c r="K5128">
        <f>IFERROR(VLOOKUP(G5128,Store_Map!$A$2:$I$100,6,FALSE),"")</f>
        <v>0</v>
      </c>
      <c r="L5128">
        <f>IFERROR(VLOOKUP(G5128,Store_Map!$A$2:$I$100,7,FALSE),"")</f>
        <v>0</v>
      </c>
      <c r="M5128">
        <f>IFERROR(VLOOKUP(G5128,Store_Map!$A$2:$I$100,8,FALSE),"")</f>
        <v>0</v>
      </c>
      <c r="N5128">
        <f t="shared" si="720"/>
        <v>0</v>
      </c>
      <c r="O5128" t="str">
        <f t="shared" si="721"/>
        <v>PASS</v>
      </c>
      <c r="P5128" t="str">
        <f t="shared" si="722"/>
        <v>REVIEW</v>
      </c>
      <c r="Q5128" t="str">
        <f t="shared" si="723"/>
        <v>PASS</v>
      </c>
      <c r="R5128" t="str">
        <f t="shared" si="724"/>
        <v>PASS</v>
      </c>
      <c r="S5128" t="str">
        <f t="shared" si="725"/>
        <v>REVIEW</v>
      </c>
      <c r="T5128">
        <f t="shared" si="726"/>
        <v>90</v>
      </c>
      <c r="U5128" t="str">
        <f t="shared" si="727"/>
        <v>Low</v>
      </c>
      <c r="V5128" t="str">
        <f t="shared" si="728"/>
        <v>Invalid NDC</v>
      </c>
    </row>
    <row r="5129" spans="1:22" x14ac:dyDescent="0.3">
      <c r="A5129" t="str">
        <f>Raw_Data!A5129</f>
        <v>26082691</v>
      </c>
      <c r="B5129">
        <f>Raw_Data!B5129</f>
        <v>45663</v>
      </c>
      <c r="C5129" t="str">
        <f>Raw_Data!C5129</f>
        <v>CETIRIZINE HCL 10 MG TABLET</v>
      </c>
      <c r="D5129" t="str">
        <f>Raw_Data!D5129</f>
        <v>16571040210</v>
      </c>
      <c r="E5129" t="str">
        <f>Raw_Data!E5129</f>
        <v>GONZALEZ, ANDREA</v>
      </c>
      <c r="F5129" t="str">
        <f>Raw_Data!F5129</f>
        <v>1336176403</v>
      </c>
      <c r="G5129" t="str">
        <f>Raw_Data!H5129</f>
        <v>2</v>
      </c>
      <c r="H5129">
        <f>IFERROR(VLOOKUP(G5129,Store_Map!$A$2:$I$100,3,FALSE),"")</f>
        <v>0</v>
      </c>
      <c r="I5129">
        <f>IFERROR(VLOOKUP(G5129,Store_Map!$A$2:$I$100,4,FALSE),"")</f>
        <v>0</v>
      </c>
      <c r="J5129">
        <f>IFERROR(VLOOKUP(G5129,Store_Map!$A$2:$I$100,5,FALSE),"")</f>
        <v>0</v>
      </c>
      <c r="K5129">
        <f>IFERROR(VLOOKUP(G5129,Store_Map!$A$2:$I$100,6,FALSE),"")</f>
        <v>0</v>
      </c>
      <c r="L5129">
        <f>IFERROR(VLOOKUP(G5129,Store_Map!$A$2:$I$100,7,FALSE),"")</f>
        <v>0</v>
      </c>
      <c r="M5129">
        <f>IFERROR(VLOOKUP(G5129,Store_Map!$A$2:$I$100,8,FALSE),"")</f>
        <v>0</v>
      </c>
      <c r="N5129">
        <f t="shared" si="720"/>
        <v>0</v>
      </c>
      <c r="O5129" t="str">
        <f t="shared" si="721"/>
        <v>PASS</v>
      </c>
      <c r="P5129" t="str">
        <f t="shared" si="722"/>
        <v>PASS</v>
      </c>
      <c r="Q5129" t="str">
        <f t="shared" si="723"/>
        <v>PASS</v>
      </c>
      <c r="R5129" t="str">
        <f t="shared" si="724"/>
        <v>PASS</v>
      </c>
      <c r="S5129" t="str">
        <f t="shared" si="725"/>
        <v>PASS</v>
      </c>
      <c r="T5129">
        <f t="shared" si="726"/>
        <v>100</v>
      </c>
      <c r="U5129" t="str">
        <f t="shared" si="727"/>
        <v>Low</v>
      </c>
      <c r="V5129" t="str">
        <f t="shared" si="728"/>
        <v>Clean</v>
      </c>
    </row>
    <row r="5130" spans="1:22" x14ac:dyDescent="0.3">
      <c r="A5130" t="str">
        <f>Raw_Data!A5130</f>
        <v>26084549</v>
      </c>
      <c r="B5130">
        <f>Raw_Data!B5130</f>
        <v>45663</v>
      </c>
      <c r="C5130" t="str">
        <f>Raw_Data!C5130</f>
        <v>*AMOXICILLIN 500 MG CAPSULE</v>
      </c>
      <c r="D5130" t="str">
        <f>Raw_Data!D5130</f>
        <v>781261301</v>
      </c>
      <c r="E5130" t="str">
        <f>Raw_Data!E5130</f>
        <v>Arrington, Terry</v>
      </c>
      <c r="F5130" t="str">
        <f>Raw_Data!F5130</f>
        <v>1386868529</v>
      </c>
      <c r="G5130" t="str">
        <f>Raw_Data!H5130</f>
        <v>2</v>
      </c>
      <c r="H5130">
        <f>IFERROR(VLOOKUP(G5130,Store_Map!$A$2:$I$100,3,FALSE),"")</f>
        <v>0</v>
      </c>
      <c r="I5130">
        <f>IFERROR(VLOOKUP(G5130,Store_Map!$A$2:$I$100,4,FALSE),"")</f>
        <v>0</v>
      </c>
      <c r="J5130">
        <f>IFERROR(VLOOKUP(G5130,Store_Map!$A$2:$I$100,5,FALSE),"")</f>
        <v>0</v>
      </c>
      <c r="K5130">
        <f>IFERROR(VLOOKUP(G5130,Store_Map!$A$2:$I$100,6,FALSE),"")</f>
        <v>0</v>
      </c>
      <c r="L5130">
        <f>IFERROR(VLOOKUP(G5130,Store_Map!$A$2:$I$100,7,FALSE),"")</f>
        <v>0</v>
      </c>
      <c r="M5130">
        <f>IFERROR(VLOOKUP(G5130,Store_Map!$A$2:$I$100,8,FALSE),"")</f>
        <v>0</v>
      </c>
      <c r="N5130">
        <f t="shared" si="720"/>
        <v>0</v>
      </c>
      <c r="O5130" t="str">
        <f t="shared" si="721"/>
        <v>PASS</v>
      </c>
      <c r="P5130" t="str">
        <f t="shared" si="722"/>
        <v>REVIEW</v>
      </c>
      <c r="Q5130" t="str">
        <f t="shared" si="723"/>
        <v>PASS</v>
      </c>
      <c r="R5130" t="str">
        <f t="shared" si="724"/>
        <v>PASS</v>
      </c>
      <c r="S5130" t="str">
        <f t="shared" si="725"/>
        <v>REVIEW</v>
      </c>
      <c r="T5130">
        <f t="shared" si="726"/>
        <v>90</v>
      </c>
      <c r="U5130" t="str">
        <f t="shared" si="727"/>
        <v>Low</v>
      </c>
      <c r="V5130" t="str">
        <f t="shared" si="728"/>
        <v>Invalid NDC</v>
      </c>
    </row>
    <row r="5131" spans="1:22" x14ac:dyDescent="0.3">
      <c r="A5131" t="str">
        <f>Raw_Data!A5131</f>
        <v>26084550</v>
      </c>
      <c r="B5131">
        <f>Raw_Data!B5131</f>
        <v>45663</v>
      </c>
      <c r="C5131" t="str">
        <f>Raw_Data!C5131</f>
        <v>METFORMIN HCL 500 MG TABLET</v>
      </c>
      <c r="D5131" t="str">
        <f>Raw_Data!D5131</f>
        <v>65862000899</v>
      </c>
      <c r="E5131" t="str">
        <f>Raw_Data!E5131</f>
        <v>FORD, JAMES</v>
      </c>
      <c r="F5131" t="str">
        <f>Raw_Data!F5131</f>
        <v>1033117684</v>
      </c>
      <c r="G5131" t="str">
        <f>Raw_Data!H5131</f>
        <v>2</v>
      </c>
      <c r="H5131">
        <f>IFERROR(VLOOKUP(G5131,Store_Map!$A$2:$I$100,3,FALSE),"")</f>
        <v>0</v>
      </c>
      <c r="I5131">
        <f>IFERROR(VLOOKUP(G5131,Store_Map!$A$2:$I$100,4,FALSE),"")</f>
        <v>0</v>
      </c>
      <c r="J5131">
        <f>IFERROR(VLOOKUP(G5131,Store_Map!$A$2:$I$100,5,FALSE),"")</f>
        <v>0</v>
      </c>
      <c r="K5131">
        <f>IFERROR(VLOOKUP(G5131,Store_Map!$A$2:$I$100,6,FALSE),"")</f>
        <v>0</v>
      </c>
      <c r="L5131">
        <f>IFERROR(VLOOKUP(G5131,Store_Map!$A$2:$I$100,7,FALSE),"")</f>
        <v>0</v>
      </c>
      <c r="M5131">
        <f>IFERROR(VLOOKUP(G5131,Store_Map!$A$2:$I$100,8,FALSE),"")</f>
        <v>0</v>
      </c>
      <c r="N5131">
        <f t="shared" si="720"/>
        <v>0</v>
      </c>
      <c r="O5131" t="str">
        <f t="shared" si="721"/>
        <v>PASS</v>
      </c>
      <c r="P5131" t="str">
        <f t="shared" si="722"/>
        <v>PASS</v>
      </c>
      <c r="Q5131" t="str">
        <f t="shared" si="723"/>
        <v>PASS</v>
      </c>
      <c r="R5131" t="str">
        <f t="shared" si="724"/>
        <v>PASS</v>
      </c>
      <c r="S5131" t="str">
        <f t="shared" si="725"/>
        <v>PASS</v>
      </c>
      <c r="T5131">
        <f t="shared" si="726"/>
        <v>100</v>
      </c>
      <c r="U5131" t="str">
        <f t="shared" si="727"/>
        <v>Low</v>
      </c>
      <c r="V5131" t="str">
        <f t="shared" si="728"/>
        <v>Clean</v>
      </c>
    </row>
    <row r="5132" spans="1:22" x14ac:dyDescent="0.3">
      <c r="A5132" t="str">
        <f>Raw_Data!A5132</f>
        <v>26084551</v>
      </c>
      <c r="B5132">
        <f>Raw_Data!B5132</f>
        <v>45663</v>
      </c>
      <c r="C5132" t="str">
        <f>Raw_Data!C5132</f>
        <v>ESCITALOPRAM 10 MG TABLET</v>
      </c>
      <c r="D5132" t="str">
        <f>Raw_Data!D5132</f>
        <v>65862037401</v>
      </c>
      <c r="E5132" t="str">
        <f>Raw_Data!E5132</f>
        <v>FORD, JAMES</v>
      </c>
      <c r="F5132" t="str">
        <f>Raw_Data!F5132</f>
        <v>1033117684</v>
      </c>
      <c r="G5132" t="str">
        <f>Raw_Data!H5132</f>
        <v>2</v>
      </c>
      <c r="H5132">
        <f>IFERROR(VLOOKUP(G5132,Store_Map!$A$2:$I$100,3,FALSE),"")</f>
        <v>0</v>
      </c>
      <c r="I5132">
        <f>IFERROR(VLOOKUP(G5132,Store_Map!$A$2:$I$100,4,FALSE),"")</f>
        <v>0</v>
      </c>
      <c r="J5132">
        <f>IFERROR(VLOOKUP(G5132,Store_Map!$A$2:$I$100,5,FALSE),"")</f>
        <v>0</v>
      </c>
      <c r="K5132">
        <f>IFERROR(VLOOKUP(G5132,Store_Map!$A$2:$I$100,6,FALSE),"")</f>
        <v>0</v>
      </c>
      <c r="L5132">
        <f>IFERROR(VLOOKUP(G5132,Store_Map!$A$2:$I$100,7,FALSE),"")</f>
        <v>0</v>
      </c>
      <c r="M5132">
        <f>IFERROR(VLOOKUP(G5132,Store_Map!$A$2:$I$100,8,FALSE),"")</f>
        <v>0</v>
      </c>
      <c r="N5132">
        <f t="shared" si="720"/>
        <v>0</v>
      </c>
      <c r="O5132" t="str">
        <f t="shared" si="721"/>
        <v>PASS</v>
      </c>
      <c r="P5132" t="str">
        <f t="shared" si="722"/>
        <v>PASS</v>
      </c>
      <c r="Q5132" t="str">
        <f t="shared" si="723"/>
        <v>PASS</v>
      </c>
      <c r="R5132" t="str">
        <f t="shared" si="724"/>
        <v>PASS</v>
      </c>
      <c r="S5132" t="str">
        <f t="shared" si="725"/>
        <v>PASS</v>
      </c>
      <c r="T5132">
        <f t="shared" si="726"/>
        <v>100</v>
      </c>
      <c r="U5132" t="str">
        <f t="shared" si="727"/>
        <v>Low</v>
      </c>
      <c r="V5132" t="str">
        <f t="shared" si="728"/>
        <v>Clean</v>
      </c>
    </row>
    <row r="5133" spans="1:22" x14ac:dyDescent="0.3">
      <c r="A5133" t="str">
        <f>Raw_Data!A5133</f>
        <v>26084552</v>
      </c>
      <c r="B5133">
        <f>Raw_Data!B5133</f>
        <v>45663</v>
      </c>
      <c r="C5133" t="str">
        <f>Raw_Data!C5133</f>
        <v>OZEMPIC 0.25-0.5 MG/DOSE PE</v>
      </c>
      <c r="D5133" t="str">
        <f>Raw_Data!D5133</f>
        <v>169418113</v>
      </c>
      <c r="E5133" t="str">
        <f>Raw_Data!E5133</f>
        <v>FORD, JAMES</v>
      </c>
      <c r="F5133" t="str">
        <f>Raw_Data!F5133</f>
        <v>1033117684</v>
      </c>
      <c r="G5133" t="str">
        <f>Raw_Data!H5133</f>
        <v>2</v>
      </c>
      <c r="H5133">
        <f>IFERROR(VLOOKUP(G5133,Store_Map!$A$2:$I$100,3,FALSE),"")</f>
        <v>0</v>
      </c>
      <c r="I5133">
        <f>IFERROR(VLOOKUP(G5133,Store_Map!$A$2:$I$100,4,FALSE),"")</f>
        <v>0</v>
      </c>
      <c r="J5133">
        <f>IFERROR(VLOOKUP(G5133,Store_Map!$A$2:$I$100,5,FALSE),"")</f>
        <v>0</v>
      </c>
      <c r="K5133">
        <f>IFERROR(VLOOKUP(G5133,Store_Map!$A$2:$I$100,6,FALSE),"")</f>
        <v>0</v>
      </c>
      <c r="L5133">
        <f>IFERROR(VLOOKUP(G5133,Store_Map!$A$2:$I$100,7,FALSE),"")</f>
        <v>0</v>
      </c>
      <c r="M5133">
        <f>IFERROR(VLOOKUP(G5133,Store_Map!$A$2:$I$100,8,FALSE),"")</f>
        <v>0</v>
      </c>
      <c r="N5133">
        <f t="shared" si="720"/>
        <v>0</v>
      </c>
      <c r="O5133" t="str">
        <f t="shared" si="721"/>
        <v>PASS</v>
      </c>
      <c r="P5133" t="str">
        <f t="shared" si="722"/>
        <v>REVIEW</v>
      </c>
      <c r="Q5133" t="str">
        <f t="shared" si="723"/>
        <v>PASS</v>
      </c>
      <c r="R5133" t="str">
        <f t="shared" si="724"/>
        <v>PASS</v>
      </c>
      <c r="S5133" t="str">
        <f t="shared" si="725"/>
        <v>REVIEW</v>
      </c>
      <c r="T5133">
        <f t="shared" si="726"/>
        <v>90</v>
      </c>
      <c r="U5133" t="str">
        <f t="shared" si="727"/>
        <v>Low</v>
      </c>
      <c r="V5133" t="str">
        <f t="shared" si="728"/>
        <v>Invalid NDC</v>
      </c>
    </row>
    <row r="5134" spans="1:22" x14ac:dyDescent="0.3">
      <c r="A5134" t="str">
        <f>Raw_Data!A5134</f>
        <v>26084553</v>
      </c>
      <c r="B5134">
        <f>Raw_Data!B5134</f>
        <v>45663</v>
      </c>
      <c r="C5134" t="str">
        <f>Raw_Data!C5134</f>
        <v>BENAZEPRIL HCL 40 MG TABLET</v>
      </c>
      <c r="D5134" t="str">
        <f>Raw_Data!D5134</f>
        <v>43547033810</v>
      </c>
      <c r="E5134" t="str">
        <f>Raw_Data!E5134</f>
        <v>FORD, JAMES</v>
      </c>
      <c r="F5134" t="str">
        <f>Raw_Data!F5134</f>
        <v>1033117684</v>
      </c>
      <c r="G5134" t="str">
        <f>Raw_Data!H5134</f>
        <v>2</v>
      </c>
      <c r="H5134">
        <f>IFERROR(VLOOKUP(G5134,Store_Map!$A$2:$I$100,3,FALSE),"")</f>
        <v>0</v>
      </c>
      <c r="I5134">
        <f>IFERROR(VLOOKUP(G5134,Store_Map!$A$2:$I$100,4,FALSE),"")</f>
        <v>0</v>
      </c>
      <c r="J5134">
        <f>IFERROR(VLOOKUP(G5134,Store_Map!$A$2:$I$100,5,FALSE),"")</f>
        <v>0</v>
      </c>
      <c r="K5134">
        <f>IFERROR(VLOOKUP(G5134,Store_Map!$A$2:$I$100,6,FALSE),"")</f>
        <v>0</v>
      </c>
      <c r="L5134">
        <f>IFERROR(VLOOKUP(G5134,Store_Map!$A$2:$I$100,7,FALSE),"")</f>
        <v>0</v>
      </c>
      <c r="M5134">
        <f>IFERROR(VLOOKUP(G5134,Store_Map!$A$2:$I$100,8,FALSE),"")</f>
        <v>0</v>
      </c>
      <c r="N5134">
        <f t="shared" si="720"/>
        <v>0</v>
      </c>
      <c r="O5134" t="str">
        <f t="shared" si="721"/>
        <v>PASS</v>
      </c>
      <c r="P5134" t="str">
        <f t="shared" si="722"/>
        <v>PASS</v>
      </c>
      <c r="Q5134" t="str">
        <f t="shared" si="723"/>
        <v>PASS</v>
      </c>
      <c r="R5134" t="str">
        <f t="shared" si="724"/>
        <v>PASS</v>
      </c>
      <c r="S5134" t="str">
        <f t="shared" si="725"/>
        <v>PASS</v>
      </c>
      <c r="T5134">
        <f t="shared" si="726"/>
        <v>100</v>
      </c>
      <c r="U5134" t="str">
        <f t="shared" si="727"/>
        <v>Low</v>
      </c>
      <c r="V5134" t="str">
        <f t="shared" si="728"/>
        <v>Clean</v>
      </c>
    </row>
    <row r="5135" spans="1:22" x14ac:dyDescent="0.3">
      <c r="A5135" t="str">
        <f>Raw_Data!A5135</f>
        <v>26084554</v>
      </c>
      <c r="B5135">
        <f>Raw_Data!B5135</f>
        <v>45663</v>
      </c>
      <c r="C5135" t="str">
        <f>Raw_Data!C5135</f>
        <v>AMLODIPINE BESYLATE 5 MG TA</v>
      </c>
      <c r="D5135" t="str">
        <f>Raw_Data!D5135</f>
        <v>69097012715</v>
      </c>
      <c r="E5135" t="str">
        <f>Raw_Data!E5135</f>
        <v>FORD, JAMES</v>
      </c>
      <c r="F5135" t="str">
        <f>Raw_Data!F5135</f>
        <v>1033117684</v>
      </c>
      <c r="G5135" t="str">
        <f>Raw_Data!H5135</f>
        <v>2</v>
      </c>
      <c r="H5135">
        <f>IFERROR(VLOOKUP(G5135,Store_Map!$A$2:$I$100,3,FALSE),"")</f>
        <v>0</v>
      </c>
      <c r="I5135">
        <f>IFERROR(VLOOKUP(G5135,Store_Map!$A$2:$I$100,4,FALSE),"")</f>
        <v>0</v>
      </c>
      <c r="J5135">
        <f>IFERROR(VLOOKUP(G5135,Store_Map!$A$2:$I$100,5,FALSE),"")</f>
        <v>0</v>
      </c>
      <c r="K5135">
        <f>IFERROR(VLOOKUP(G5135,Store_Map!$A$2:$I$100,6,FALSE),"")</f>
        <v>0</v>
      </c>
      <c r="L5135">
        <f>IFERROR(VLOOKUP(G5135,Store_Map!$A$2:$I$100,7,FALSE),"")</f>
        <v>0</v>
      </c>
      <c r="M5135">
        <f>IFERROR(VLOOKUP(G5135,Store_Map!$A$2:$I$100,8,FALSE),"")</f>
        <v>0</v>
      </c>
      <c r="N5135">
        <f t="shared" si="720"/>
        <v>0</v>
      </c>
      <c r="O5135" t="str">
        <f t="shared" si="721"/>
        <v>PASS</v>
      </c>
      <c r="P5135" t="str">
        <f t="shared" si="722"/>
        <v>PASS</v>
      </c>
      <c r="Q5135" t="str">
        <f t="shared" si="723"/>
        <v>PASS</v>
      </c>
      <c r="R5135" t="str">
        <f t="shared" si="724"/>
        <v>PASS</v>
      </c>
      <c r="S5135" t="str">
        <f t="shared" si="725"/>
        <v>PASS</v>
      </c>
      <c r="T5135">
        <f t="shared" si="726"/>
        <v>100</v>
      </c>
      <c r="U5135" t="str">
        <f t="shared" si="727"/>
        <v>Low</v>
      </c>
      <c r="V5135" t="str">
        <f t="shared" si="728"/>
        <v>Clean</v>
      </c>
    </row>
    <row r="5136" spans="1:22" x14ac:dyDescent="0.3">
      <c r="A5136" t="str">
        <f>Raw_Data!A5136</f>
        <v>26084555</v>
      </c>
      <c r="B5136">
        <f>Raw_Data!B5136</f>
        <v>45663</v>
      </c>
      <c r="C5136" t="str">
        <f>Raw_Data!C5136</f>
        <v>ALBUTEROL HFA 90 MCG INHALE</v>
      </c>
      <c r="D5136" t="str">
        <f>Raw_Data!D5136</f>
        <v>66993001968</v>
      </c>
      <c r="E5136" t="str">
        <f>Raw_Data!E5136</f>
        <v>FORD, JAMES</v>
      </c>
      <c r="F5136" t="str">
        <f>Raw_Data!F5136</f>
        <v>1033117684</v>
      </c>
      <c r="G5136" t="str">
        <f>Raw_Data!H5136</f>
        <v>2</v>
      </c>
      <c r="H5136">
        <f>IFERROR(VLOOKUP(G5136,Store_Map!$A$2:$I$100,3,FALSE),"")</f>
        <v>0</v>
      </c>
      <c r="I5136">
        <f>IFERROR(VLOOKUP(G5136,Store_Map!$A$2:$I$100,4,FALSE),"")</f>
        <v>0</v>
      </c>
      <c r="J5136">
        <f>IFERROR(VLOOKUP(G5136,Store_Map!$A$2:$I$100,5,FALSE),"")</f>
        <v>0</v>
      </c>
      <c r="K5136">
        <f>IFERROR(VLOOKUP(G5136,Store_Map!$A$2:$I$100,6,FALSE),"")</f>
        <v>0</v>
      </c>
      <c r="L5136">
        <f>IFERROR(VLOOKUP(G5136,Store_Map!$A$2:$I$100,7,FALSE),"")</f>
        <v>0</v>
      </c>
      <c r="M5136">
        <f>IFERROR(VLOOKUP(G5136,Store_Map!$A$2:$I$100,8,FALSE),"")</f>
        <v>0</v>
      </c>
      <c r="N5136">
        <f t="shared" si="720"/>
        <v>0</v>
      </c>
      <c r="O5136" t="str">
        <f t="shared" si="721"/>
        <v>PASS</v>
      </c>
      <c r="P5136" t="str">
        <f t="shared" si="722"/>
        <v>PASS</v>
      </c>
      <c r="Q5136" t="str">
        <f t="shared" si="723"/>
        <v>PASS</v>
      </c>
      <c r="R5136" t="str">
        <f t="shared" si="724"/>
        <v>PASS</v>
      </c>
      <c r="S5136" t="str">
        <f t="shared" si="725"/>
        <v>PASS</v>
      </c>
      <c r="T5136">
        <f t="shared" si="726"/>
        <v>100</v>
      </c>
      <c r="U5136" t="str">
        <f t="shared" si="727"/>
        <v>Low</v>
      </c>
      <c r="V5136" t="str">
        <f t="shared" si="728"/>
        <v>Clean</v>
      </c>
    </row>
    <row r="5137" spans="1:22" x14ac:dyDescent="0.3">
      <c r="A5137" t="str">
        <f>Raw_Data!A5137</f>
        <v>26080945</v>
      </c>
      <c r="B5137">
        <f>Raw_Data!B5137</f>
        <v>45663</v>
      </c>
      <c r="C5137" t="str">
        <f>Raw_Data!C5137</f>
        <v>METFORMIN HCL 500 MG TABLET</v>
      </c>
      <c r="D5137" t="str">
        <f>Raw_Data!D5137</f>
        <v>65862000899</v>
      </c>
      <c r="E5137" t="str">
        <f>Raw_Data!E5137</f>
        <v>FORD, JAMES</v>
      </c>
      <c r="F5137" t="str">
        <f>Raw_Data!F5137</f>
        <v>1033117684</v>
      </c>
      <c r="G5137" t="str">
        <f>Raw_Data!H5137</f>
        <v>2</v>
      </c>
      <c r="H5137">
        <f>IFERROR(VLOOKUP(G5137,Store_Map!$A$2:$I$100,3,FALSE),"")</f>
        <v>0</v>
      </c>
      <c r="I5137">
        <f>IFERROR(VLOOKUP(G5137,Store_Map!$A$2:$I$100,4,FALSE),"")</f>
        <v>0</v>
      </c>
      <c r="J5137">
        <f>IFERROR(VLOOKUP(G5137,Store_Map!$A$2:$I$100,5,FALSE),"")</f>
        <v>0</v>
      </c>
      <c r="K5137">
        <f>IFERROR(VLOOKUP(G5137,Store_Map!$A$2:$I$100,6,FALSE),"")</f>
        <v>0</v>
      </c>
      <c r="L5137">
        <f>IFERROR(VLOOKUP(G5137,Store_Map!$A$2:$I$100,7,FALSE),"")</f>
        <v>0</v>
      </c>
      <c r="M5137">
        <f>IFERROR(VLOOKUP(G5137,Store_Map!$A$2:$I$100,8,FALSE),"")</f>
        <v>0</v>
      </c>
      <c r="N5137">
        <f t="shared" si="720"/>
        <v>0</v>
      </c>
      <c r="O5137" t="str">
        <f t="shared" si="721"/>
        <v>PASS</v>
      </c>
      <c r="P5137" t="str">
        <f t="shared" si="722"/>
        <v>PASS</v>
      </c>
      <c r="Q5137" t="str">
        <f t="shared" si="723"/>
        <v>PASS</v>
      </c>
      <c r="R5137" t="str">
        <f t="shared" si="724"/>
        <v>PASS</v>
      </c>
      <c r="S5137" t="str">
        <f t="shared" si="725"/>
        <v>PASS</v>
      </c>
      <c r="T5137">
        <f t="shared" si="726"/>
        <v>100</v>
      </c>
      <c r="U5137" t="str">
        <f t="shared" si="727"/>
        <v>Low</v>
      </c>
      <c r="V5137" t="str">
        <f t="shared" si="728"/>
        <v>Clean</v>
      </c>
    </row>
    <row r="5138" spans="1:22" x14ac:dyDescent="0.3">
      <c r="A5138" t="str">
        <f>Raw_Data!A5138</f>
        <v>26079015</v>
      </c>
      <c r="B5138">
        <f>Raw_Data!B5138</f>
        <v>45663</v>
      </c>
      <c r="C5138" t="str">
        <f>Raw_Data!C5138</f>
        <v>LOSARTAN POTASSIUM 50 MG TA</v>
      </c>
      <c r="D5138" t="str">
        <f>Raw_Data!D5138</f>
        <v>65862020299</v>
      </c>
      <c r="E5138" t="str">
        <f>Raw_Data!E5138</f>
        <v>FORD, JAMES</v>
      </c>
      <c r="F5138" t="str">
        <f>Raw_Data!F5138</f>
        <v>1033117684</v>
      </c>
      <c r="G5138" t="str">
        <f>Raw_Data!H5138</f>
        <v>2</v>
      </c>
      <c r="H5138">
        <f>IFERROR(VLOOKUP(G5138,Store_Map!$A$2:$I$100,3,FALSE),"")</f>
        <v>0</v>
      </c>
      <c r="I5138">
        <f>IFERROR(VLOOKUP(G5138,Store_Map!$A$2:$I$100,4,FALSE),"")</f>
        <v>0</v>
      </c>
      <c r="J5138">
        <f>IFERROR(VLOOKUP(G5138,Store_Map!$A$2:$I$100,5,FALSE),"")</f>
        <v>0</v>
      </c>
      <c r="K5138">
        <f>IFERROR(VLOOKUP(G5138,Store_Map!$A$2:$I$100,6,FALSE),"")</f>
        <v>0</v>
      </c>
      <c r="L5138">
        <f>IFERROR(VLOOKUP(G5138,Store_Map!$A$2:$I$100,7,FALSE),"")</f>
        <v>0</v>
      </c>
      <c r="M5138">
        <f>IFERROR(VLOOKUP(G5138,Store_Map!$A$2:$I$100,8,FALSE),"")</f>
        <v>0</v>
      </c>
      <c r="N5138">
        <f t="shared" si="720"/>
        <v>0</v>
      </c>
      <c r="O5138" t="str">
        <f t="shared" si="721"/>
        <v>PASS</v>
      </c>
      <c r="P5138" t="str">
        <f t="shared" si="722"/>
        <v>PASS</v>
      </c>
      <c r="Q5138" t="str">
        <f t="shared" si="723"/>
        <v>PASS</v>
      </c>
      <c r="R5138" t="str">
        <f t="shared" si="724"/>
        <v>PASS</v>
      </c>
      <c r="S5138" t="str">
        <f t="shared" si="725"/>
        <v>PASS</v>
      </c>
      <c r="T5138">
        <f t="shared" si="726"/>
        <v>100</v>
      </c>
      <c r="U5138" t="str">
        <f t="shared" si="727"/>
        <v>Low</v>
      </c>
      <c r="V5138" t="str">
        <f t="shared" si="728"/>
        <v>Clean</v>
      </c>
    </row>
    <row r="5139" spans="1:22" x14ac:dyDescent="0.3">
      <c r="A5139" t="str">
        <f>Raw_Data!A5139</f>
        <v>26080575</v>
      </c>
      <c r="B5139">
        <f>Raw_Data!B5139</f>
        <v>45663</v>
      </c>
      <c r="C5139" t="str">
        <f>Raw_Data!C5139</f>
        <v>HYDROCHLOROTHIAZIDE 12.5 MG</v>
      </c>
      <c r="D5139" t="str">
        <f>Raw_Data!D5139</f>
        <v>69315015510</v>
      </c>
      <c r="E5139" t="str">
        <f>Raw_Data!E5139</f>
        <v>FORD, JAMES</v>
      </c>
      <c r="F5139" t="str">
        <f>Raw_Data!F5139</f>
        <v>1033117684</v>
      </c>
      <c r="G5139" t="str">
        <f>Raw_Data!H5139</f>
        <v>2</v>
      </c>
      <c r="H5139">
        <f>IFERROR(VLOOKUP(G5139,Store_Map!$A$2:$I$100,3,FALSE),"")</f>
        <v>0</v>
      </c>
      <c r="I5139">
        <f>IFERROR(VLOOKUP(G5139,Store_Map!$A$2:$I$100,4,FALSE),"")</f>
        <v>0</v>
      </c>
      <c r="J5139">
        <f>IFERROR(VLOOKUP(G5139,Store_Map!$A$2:$I$100,5,FALSE),"")</f>
        <v>0</v>
      </c>
      <c r="K5139">
        <f>IFERROR(VLOOKUP(G5139,Store_Map!$A$2:$I$100,6,FALSE),"")</f>
        <v>0</v>
      </c>
      <c r="L5139">
        <f>IFERROR(VLOOKUP(G5139,Store_Map!$A$2:$I$100,7,FALSE),"")</f>
        <v>0</v>
      </c>
      <c r="M5139">
        <f>IFERROR(VLOOKUP(G5139,Store_Map!$A$2:$I$100,8,FALSE),"")</f>
        <v>0</v>
      </c>
      <c r="N5139">
        <f t="shared" si="720"/>
        <v>0</v>
      </c>
      <c r="O5139" t="str">
        <f t="shared" si="721"/>
        <v>PASS</v>
      </c>
      <c r="P5139" t="str">
        <f t="shared" si="722"/>
        <v>PASS</v>
      </c>
      <c r="Q5139" t="str">
        <f t="shared" si="723"/>
        <v>PASS</v>
      </c>
      <c r="R5139" t="str">
        <f t="shared" si="724"/>
        <v>PASS</v>
      </c>
      <c r="S5139" t="str">
        <f t="shared" si="725"/>
        <v>PASS</v>
      </c>
      <c r="T5139">
        <f t="shared" si="726"/>
        <v>100</v>
      </c>
      <c r="U5139" t="str">
        <f t="shared" si="727"/>
        <v>Low</v>
      </c>
      <c r="V5139" t="str">
        <f t="shared" si="728"/>
        <v>Clean</v>
      </c>
    </row>
    <row r="5140" spans="1:22" x14ac:dyDescent="0.3">
      <c r="A5140" t="str">
        <f>Raw_Data!A5140</f>
        <v>26082704</v>
      </c>
      <c r="B5140">
        <f>Raw_Data!B5140</f>
        <v>45663</v>
      </c>
      <c r="C5140" t="str">
        <f>Raw_Data!C5140</f>
        <v>LOSARTAN POTASSIUM 100 MG T</v>
      </c>
      <c r="D5140" t="str">
        <f>Raw_Data!D5140</f>
        <v>65862020399</v>
      </c>
      <c r="E5140" t="str">
        <f>Raw_Data!E5140</f>
        <v>FORD, JAMES</v>
      </c>
      <c r="F5140" t="str">
        <f>Raw_Data!F5140</f>
        <v>1033117684</v>
      </c>
      <c r="G5140" t="str">
        <f>Raw_Data!H5140</f>
        <v>2</v>
      </c>
      <c r="H5140">
        <f>IFERROR(VLOOKUP(G5140,Store_Map!$A$2:$I$100,3,FALSE),"")</f>
        <v>0</v>
      </c>
      <c r="I5140">
        <f>IFERROR(VLOOKUP(G5140,Store_Map!$A$2:$I$100,4,FALSE),"")</f>
        <v>0</v>
      </c>
      <c r="J5140">
        <f>IFERROR(VLOOKUP(G5140,Store_Map!$A$2:$I$100,5,FALSE),"")</f>
        <v>0</v>
      </c>
      <c r="K5140">
        <f>IFERROR(VLOOKUP(G5140,Store_Map!$A$2:$I$100,6,FALSE),"")</f>
        <v>0</v>
      </c>
      <c r="L5140">
        <f>IFERROR(VLOOKUP(G5140,Store_Map!$A$2:$I$100,7,FALSE),"")</f>
        <v>0</v>
      </c>
      <c r="M5140">
        <f>IFERROR(VLOOKUP(G5140,Store_Map!$A$2:$I$100,8,FALSE),"")</f>
        <v>0</v>
      </c>
      <c r="N5140">
        <f t="shared" si="720"/>
        <v>0</v>
      </c>
      <c r="O5140" t="str">
        <f t="shared" si="721"/>
        <v>PASS</v>
      </c>
      <c r="P5140" t="str">
        <f t="shared" si="722"/>
        <v>PASS</v>
      </c>
      <c r="Q5140" t="str">
        <f t="shared" si="723"/>
        <v>PASS</v>
      </c>
      <c r="R5140" t="str">
        <f t="shared" si="724"/>
        <v>PASS</v>
      </c>
      <c r="S5140" t="str">
        <f t="shared" si="725"/>
        <v>PASS</v>
      </c>
      <c r="T5140">
        <f t="shared" si="726"/>
        <v>100</v>
      </c>
      <c r="U5140" t="str">
        <f t="shared" si="727"/>
        <v>Low</v>
      </c>
      <c r="V5140" t="str">
        <f t="shared" si="728"/>
        <v>Clean</v>
      </c>
    </row>
    <row r="5141" spans="1:22" x14ac:dyDescent="0.3">
      <c r="A5141" t="str">
        <f>Raw_Data!A5141</f>
        <v>26082703</v>
      </c>
      <c r="B5141">
        <f>Raw_Data!B5141</f>
        <v>45663</v>
      </c>
      <c r="C5141" t="str">
        <f>Raw_Data!C5141</f>
        <v>METFORMIN HCL 1,000 MG TABL</v>
      </c>
      <c r="D5141" t="str">
        <f>Raw_Data!D5141</f>
        <v>65862001099</v>
      </c>
      <c r="E5141" t="str">
        <f>Raw_Data!E5141</f>
        <v>FORD, JAMES</v>
      </c>
      <c r="F5141" t="str">
        <f>Raw_Data!F5141</f>
        <v>1033117684</v>
      </c>
      <c r="G5141" t="str">
        <f>Raw_Data!H5141</f>
        <v>2</v>
      </c>
      <c r="H5141">
        <f>IFERROR(VLOOKUP(G5141,Store_Map!$A$2:$I$100,3,FALSE),"")</f>
        <v>0</v>
      </c>
      <c r="I5141">
        <f>IFERROR(VLOOKUP(G5141,Store_Map!$A$2:$I$100,4,FALSE),"")</f>
        <v>0</v>
      </c>
      <c r="J5141">
        <f>IFERROR(VLOOKUP(G5141,Store_Map!$A$2:$I$100,5,FALSE),"")</f>
        <v>0</v>
      </c>
      <c r="K5141">
        <f>IFERROR(VLOOKUP(G5141,Store_Map!$A$2:$I$100,6,FALSE),"")</f>
        <v>0</v>
      </c>
      <c r="L5141">
        <f>IFERROR(VLOOKUP(G5141,Store_Map!$A$2:$I$100,7,FALSE),"")</f>
        <v>0</v>
      </c>
      <c r="M5141">
        <f>IFERROR(VLOOKUP(G5141,Store_Map!$A$2:$I$100,8,FALSE),"")</f>
        <v>0</v>
      </c>
      <c r="N5141">
        <f t="shared" si="720"/>
        <v>0</v>
      </c>
      <c r="O5141" t="str">
        <f t="shared" si="721"/>
        <v>PASS</v>
      </c>
      <c r="P5141" t="str">
        <f t="shared" si="722"/>
        <v>PASS</v>
      </c>
      <c r="Q5141" t="str">
        <f t="shared" si="723"/>
        <v>PASS</v>
      </c>
      <c r="R5141" t="str">
        <f t="shared" si="724"/>
        <v>PASS</v>
      </c>
      <c r="S5141" t="str">
        <f t="shared" si="725"/>
        <v>PASS</v>
      </c>
      <c r="T5141">
        <f t="shared" si="726"/>
        <v>100</v>
      </c>
      <c r="U5141" t="str">
        <f t="shared" si="727"/>
        <v>Low</v>
      </c>
      <c r="V5141" t="str">
        <f t="shared" si="728"/>
        <v>Clean</v>
      </c>
    </row>
    <row r="5142" spans="1:22" x14ac:dyDescent="0.3">
      <c r="A5142" t="str">
        <f>Raw_Data!A5142</f>
        <v>26082702</v>
      </c>
      <c r="B5142">
        <f>Raw_Data!B5142</f>
        <v>45663</v>
      </c>
      <c r="C5142" t="str">
        <f>Raw_Data!C5142</f>
        <v>GLIPIZIDE 10 MG TABLET</v>
      </c>
      <c r="D5142" t="str">
        <f>Raw_Data!D5142</f>
        <v>60505014201</v>
      </c>
      <c r="E5142" t="str">
        <f>Raw_Data!E5142</f>
        <v>FORD, JAMES</v>
      </c>
      <c r="F5142" t="str">
        <f>Raw_Data!F5142</f>
        <v>1033117684</v>
      </c>
      <c r="G5142" t="str">
        <f>Raw_Data!H5142</f>
        <v>2</v>
      </c>
      <c r="H5142">
        <f>IFERROR(VLOOKUP(G5142,Store_Map!$A$2:$I$100,3,FALSE),"")</f>
        <v>0</v>
      </c>
      <c r="I5142">
        <f>IFERROR(VLOOKUP(G5142,Store_Map!$A$2:$I$100,4,FALSE),"")</f>
        <v>0</v>
      </c>
      <c r="J5142">
        <f>IFERROR(VLOOKUP(G5142,Store_Map!$A$2:$I$100,5,FALSE),"")</f>
        <v>0</v>
      </c>
      <c r="K5142">
        <f>IFERROR(VLOOKUP(G5142,Store_Map!$A$2:$I$100,6,FALSE),"")</f>
        <v>0</v>
      </c>
      <c r="L5142">
        <f>IFERROR(VLOOKUP(G5142,Store_Map!$A$2:$I$100,7,FALSE),"")</f>
        <v>0</v>
      </c>
      <c r="M5142">
        <f>IFERROR(VLOOKUP(G5142,Store_Map!$A$2:$I$100,8,FALSE),"")</f>
        <v>0</v>
      </c>
      <c r="N5142">
        <f t="shared" si="720"/>
        <v>0</v>
      </c>
      <c r="O5142" t="str">
        <f t="shared" si="721"/>
        <v>PASS</v>
      </c>
      <c r="P5142" t="str">
        <f t="shared" si="722"/>
        <v>PASS</v>
      </c>
      <c r="Q5142" t="str">
        <f t="shared" si="723"/>
        <v>PASS</v>
      </c>
      <c r="R5142" t="str">
        <f t="shared" si="724"/>
        <v>PASS</v>
      </c>
      <c r="S5142" t="str">
        <f t="shared" si="725"/>
        <v>PASS</v>
      </c>
      <c r="T5142">
        <f t="shared" si="726"/>
        <v>100</v>
      </c>
      <c r="U5142" t="str">
        <f t="shared" si="727"/>
        <v>Low</v>
      </c>
      <c r="V5142" t="str">
        <f t="shared" si="728"/>
        <v>Clean</v>
      </c>
    </row>
    <row r="5143" spans="1:22" x14ac:dyDescent="0.3">
      <c r="A5143" t="str">
        <f>Raw_Data!A5143</f>
        <v>26082701</v>
      </c>
      <c r="B5143">
        <f>Raw_Data!B5143</f>
        <v>45663</v>
      </c>
      <c r="C5143" t="str">
        <f>Raw_Data!C5143</f>
        <v>CARVEDILOL 12.5 MG TABLET</v>
      </c>
      <c r="D5143" t="str">
        <f>Raw_Data!D5143</f>
        <v>68382009401</v>
      </c>
      <c r="E5143" t="str">
        <f>Raw_Data!E5143</f>
        <v>FORD, JAMES</v>
      </c>
      <c r="F5143" t="str">
        <f>Raw_Data!F5143</f>
        <v>1033117684</v>
      </c>
      <c r="G5143" t="str">
        <f>Raw_Data!H5143</f>
        <v>2</v>
      </c>
      <c r="H5143">
        <f>IFERROR(VLOOKUP(G5143,Store_Map!$A$2:$I$100,3,FALSE),"")</f>
        <v>0</v>
      </c>
      <c r="I5143">
        <f>IFERROR(VLOOKUP(G5143,Store_Map!$A$2:$I$100,4,FALSE),"")</f>
        <v>0</v>
      </c>
      <c r="J5143">
        <f>IFERROR(VLOOKUP(G5143,Store_Map!$A$2:$I$100,5,FALSE),"")</f>
        <v>0</v>
      </c>
      <c r="K5143">
        <f>IFERROR(VLOOKUP(G5143,Store_Map!$A$2:$I$100,6,FALSE),"")</f>
        <v>0</v>
      </c>
      <c r="L5143">
        <f>IFERROR(VLOOKUP(G5143,Store_Map!$A$2:$I$100,7,FALSE),"")</f>
        <v>0</v>
      </c>
      <c r="M5143">
        <f>IFERROR(VLOOKUP(G5143,Store_Map!$A$2:$I$100,8,FALSE),"")</f>
        <v>0</v>
      </c>
      <c r="N5143">
        <f t="shared" si="720"/>
        <v>0</v>
      </c>
      <c r="O5143" t="str">
        <f t="shared" si="721"/>
        <v>PASS</v>
      </c>
      <c r="P5143" t="str">
        <f t="shared" si="722"/>
        <v>PASS</v>
      </c>
      <c r="Q5143" t="str">
        <f t="shared" si="723"/>
        <v>PASS</v>
      </c>
      <c r="R5143" t="str">
        <f t="shared" si="724"/>
        <v>PASS</v>
      </c>
      <c r="S5143" t="str">
        <f t="shared" si="725"/>
        <v>PASS</v>
      </c>
      <c r="T5143">
        <f t="shared" si="726"/>
        <v>100</v>
      </c>
      <c r="U5143" t="str">
        <f t="shared" si="727"/>
        <v>Low</v>
      </c>
      <c r="V5143" t="str">
        <f t="shared" si="728"/>
        <v>Clean</v>
      </c>
    </row>
    <row r="5144" spans="1:22" x14ac:dyDescent="0.3">
      <c r="A5144" t="str">
        <f>Raw_Data!A5144</f>
        <v>26082700</v>
      </c>
      <c r="B5144">
        <f>Raw_Data!B5144</f>
        <v>45663</v>
      </c>
      <c r="C5144" t="str">
        <f>Raw_Data!C5144</f>
        <v>AMLODIPINE BESYLATE 10 MG T</v>
      </c>
      <c r="D5144" t="str">
        <f>Raw_Data!D5144</f>
        <v>69097012815</v>
      </c>
      <c r="E5144" t="str">
        <f>Raw_Data!E5144</f>
        <v>FORD, JAMES</v>
      </c>
      <c r="F5144" t="str">
        <f>Raw_Data!F5144</f>
        <v>1033117684</v>
      </c>
      <c r="G5144" t="str">
        <f>Raw_Data!H5144</f>
        <v>2</v>
      </c>
      <c r="H5144">
        <f>IFERROR(VLOOKUP(G5144,Store_Map!$A$2:$I$100,3,FALSE),"")</f>
        <v>0</v>
      </c>
      <c r="I5144">
        <f>IFERROR(VLOOKUP(G5144,Store_Map!$A$2:$I$100,4,FALSE),"")</f>
        <v>0</v>
      </c>
      <c r="J5144">
        <f>IFERROR(VLOOKUP(G5144,Store_Map!$A$2:$I$100,5,FALSE),"")</f>
        <v>0</v>
      </c>
      <c r="K5144">
        <f>IFERROR(VLOOKUP(G5144,Store_Map!$A$2:$I$100,6,FALSE),"")</f>
        <v>0</v>
      </c>
      <c r="L5144">
        <f>IFERROR(VLOOKUP(G5144,Store_Map!$A$2:$I$100,7,FALSE),"")</f>
        <v>0</v>
      </c>
      <c r="M5144">
        <f>IFERROR(VLOOKUP(G5144,Store_Map!$A$2:$I$100,8,FALSE),"")</f>
        <v>0</v>
      </c>
      <c r="N5144">
        <f t="shared" si="720"/>
        <v>0</v>
      </c>
      <c r="O5144" t="str">
        <f t="shared" si="721"/>
        <v>PASS</v>
      </c>
      <c r="P5144" t="str">
        <f t="shared" si="722"/>
        <v>PASS</v>
      </c>
      <c r="Q5144" t="str">
        <f t="shared" si="723"/>
        <v>PASS</v>
      </c>
      <c r="R5144" t="str">
        <f t="shared" si="724"/>
        <v>PASS</v>
      </c>
      <c r="S5144" t="str">
        <f t="shared" si="725"/>
        <v>PASS</v>
      </c>
      <c r="T5144">
        <f t="shared" si="726"/>
        <v>100</v>
      </c>
      <c r="U5144" t="str">
        <f t="shared" si="727"/>
        <v>Low</v>
      </c>
      <c r="V5144" t="str">
        <f t="shared" si="728"/>
        <v>Clean</v>
      </c>
    </row>
    <row r="5145" spans="1:22" x14ac:dyDescent="0.3">
      <c r="A5145" t="str">
        <f>Raw_Data!A5145</f>
        <v>26082699</v>
      </c>
      <c r="B5145">
        <f>Raw_Data!B5145</f>
        <v>45663</v>
      </c>
      <c r="C5145" t="str">
        <f>Raw_Data!C5145</f>
        <v>ATORVASTATIN 40 MG TABLET</v>
      </c>
      <c r="D5145" t="str">
        <f>Raw_Data!D5145</f>
        <v>378395205</v>
      </c>
      <c r="E5145" t="str">
        <f>Raw_Data!E5145</f>
        <v>FORD, JAMES</v>
      </c>
      <c r="F5145" t="str">
        <f>Raw_Data!F5145</f>
        <v>1033117684</v>
      </c>
      <c r="G5145" t="str">
        <f>Raw_Data!H5145</f>
        <v>2</v>
      </c>
      <c r="H5145">
        <f>IFERROR(VLOOKUP(G5145,Store_Map!$A$2:$I$100,3,FALSE),"")</f>
        <v>0</v>
      </c>
      <c r="I5145">
        <f>IFERROR(VLOOKUP(G5145,Store_Map!$A$2:$I$100,4,FALSE),"")</f>
        <v>0</v>
      </c>
      <c r="J5145">
        <f>IFERROR(VLOOKUP(G5145,Store_Map!$A$2:$I$100,5,FALSE),"")</f>
        <v>0</v>
      </c>
      <c r="K5145">
        <f>IFERROR(VLOOKUP(G5145,Store_Map!$A$2:$I$100,6,FALSE),"")</f>
        <v>0</v>
      </c>
      <c r="L5145">
        <f>IFERROR(VLOOKUP(G5145,Store_Map!$A$2:$I$100,7,FALSE),"")</f>
        <v>0</v>
      </c>
      <c r="M5145">
        <f>IFERROR(VLOOKUP(G5145,Store_Map!$A$2:$I$100,8,FALSE),"")</f>
        <v>0</v>
      </c>
      <c r="N5145">
        <f t="shared" si="720"/>
        <v>0</v>
      </c>
      <c r="O5145" t="str">
        <f t="shared" si="721"/>
        <v>PASS</v>
      </c>
      <c r="P5145" t="str">
        <f t="shared" si="722"/>
        <v>REVIEW</v>
      </c>
      <c r="Q5145" t="str">
        <f t="shared" si="723"/>
        <v>PASS</v>
      </c>
      <c r="R5145" t="str">
        <f t="shared" si="724"/>
        <v>PASS</v>
      </c>
      <c r="S5145" t="str">
        <f t="shared" si="725"/>
        <v>REVIEW</v>
      </c>
      <c r="T5145">
        <f t="shared" si="726"/>
        <v>90</v>
      </c>
      <c r="U5145" t="str">
        <f t="shared" si="727"/>
        <v>Low</v>
      </c>
      <c r="V5145" t="str">
        <f t="shared" si="728"/>
        <v>Invalid NDC</v>
      </c>
    </row>
    <row r="5146" spans="1:22" x14ac:dyDescent="0.3">
      <c r="A5146" t="str">
        <f>Raw_Data!A5146</f>
        <v>24002197</v>
      </c>
      <c r="B5146">
        <f>Raw_Data!B5146</f>
        <v>45663</v>
      </c>
      <c r="C5146" t="str">
        <f>Raw_Data!C5146</f>
        <v>LYRICA 75 MG CAPSULE</v>
      </c>
      <c r="D5146" t="str">
        <f>Raw_Data!D5146</f>
        <v>71101468</v>
      </c>
      <c r="E5146" t="str">
        <f>Raw_Data!E5146</f>
        <v>FORD, JAMES</v>
      </c>
      <c r="F5146" t="str">
        <f>Raw_Data!F5146</f>
        <v>1033117684</v>
      </c>
      <c r="G5146" t="str">
        <f>Raw_Data!H5146</f>
        <v>2</v>
      </c>
      <c r="H5146">
        <f>IFERROR(VLOOKUP(G5146,Store_Map!$A$2:$I$100,3,FALSE),"")</f>
        <v>0</v>
      </c>
      <c r="I5146">
        <f>IFERROR(VLOOKUP(G5146,Store_Map!$A$2:$I$100,4,FALSE),"")</f>
        <v>0</v>
      </c>
      <c r="J5146">
        <f>IFERROR(VLOOKUP(G5146,Store_Map!$A$2:$I$100,5,FALSE),"")</f>
        <v>0</v>
      </c>
      <c r="K5146">
        <f>IFERROR(VLOOKUP(G5146,Store_Map!$A$2:$I$100,6,FALSE),"")</f>
        <v>0</v>
      </c>
      <c r="L5146">
        <f>IFERROR(VLOOKUP(G5146,Store_Map!$A$2:$I$100,7,FALSE),"")</f>
        <v>0</v>
      </c>
      <c r="M5146">
        <f>IFERROR(VLOOKUP(G5146,Store_Map!$A$2:$I$100,8,FALSE),"")</f>
        <v>0</v>
      </c>
      <c r="N5146">
        <f t="shared" si="720"/>
        <v>0</v>
      </c>
      <c r="O5146" t="str">
        <f t="shared" si="721"/>
        <v>PASS</v>
      </c>
      <c r="P5146" t="str">
        <f t="shared" si="722"/>
        <v>REVIEW</v>
      </c>
      <c r="Q5146" t="str">
        <f t="shared" si="723"/>
        <v>PASS</v>
      </c>
      <c r="R5146" t="str">
        <f t="shared" si="724"/>
        <v>PASS</v>
      </c>
      <c r="S5146" t="str">
        <f t="shared" si="725"/>
        <v>REVIEW</v>
      </c>
      <c r="T5146">
        <f t="shared" si="726"/>
        <v>90</v>
      </c>
      <c r="U5146" t="str">
        <f t="shared" si="727"/>
        <v>Low</v>
      </c>
      <c r="V5146" t="str">
        <f t="shared" si="728"/>
        <v>Invalid NDC</v>
      </c>
    </row>
    <row r="5147" spans="1:22" x14ac:dyDescent="0.3">
      <c r="A5147" t="str">
        <f>Raw_Data!A5147</f>
        <v>26078179</v>
      </c>
      <c r="B5147">
        <f>Raw_Data!B5147</f>
        <v>45663</v>
      </c>
      <c r="C5147" t="str">
        <f>Raw_Data!C5147</f>
        <v>PAROXETINE HCL 40 MG TABLET</v>
      </c>
      <c r="D5147" t="str">
        <f>Raw_Data!D5147</f>
        <v>43547035003</v>
      </c>
      <c r="E5147" t="str">
        <f>Raw_Data!E5147</f>
        <v>WILEY, DARYL</v>
      </c>
      <c r="F5147" t="str">
        <f>Raw_Data!F5147</f>
        <v>1508859448</v>
      </c>
      <c r="G5147" t="str">
        <f>Raw_Data!H5147</f>
        <v>2</v>
      </c>
      <c r="H5147">
        <f>IFERROR(VLOOKUP(G5147,Store_Map!$A$2:$I$100,3,FALSE),"")</f>
        <v>0</v>
      </c>
      <c r="I5147">
        <f>IFERROR(VLOOKUP(G5147,Store_Map!$A$2:$I$100,4,FALSE),"")</f>
        <v>0</v>
      </c>
      <c r="J5147">
        <f>IFERROR(VLOOKUP(G5147,Store_Map!$A$2:$I$100,5,FALSE),"")</f>
        <v>0</v>
      </c>
      <c r="K5147">
        <f>IFERROR(VLOOKUP(G5147,Store_Map!$A$2:$I$100,6,FALSE),"")</f>
        <v>0</v>
      </c>
      <c r="L5147">
        <f>IFERROR(VLOOKUP(G5147,Store_Map!$A$2:$I$100,7,FALSE),"")</f>
        <v>0</v>
      </c>
      <c r="M5147">
        <f>IFERROR(VLOOKUP(G5147,Store_Map!$A$2:$I$100,8,FALSE),"")</f>
        <v>0</v>
      </c>
      <c r="N5147">
        <f t="shared" si="720"/>
        <v>0</v>
      </c>
      <c r="O5147" t="str">
        <f t="shared" si="721"/>
        <v>PASS</v>
      </c>
      <c r="P5147" t="str">
        <f t="shared" si="722"/>
        <v>PASS</v>
      </c>
      <c r="Q5147" t="str">
        <f t="shared" si="723"/>
        <v>PASS</v>
      </c>
      <c r="R5147" t="str">
        <f t="shared" si="724"/>
        <v>PASS</v>
      </c>
      <c r="S5147" t="str">
        <f t="shared" si="725"/>
        <v>PASS</v>
      </c>
      <c r="T5147">
        <f t="shared" si="726"/>
        <v>100</v>
      </c>
      <c r="U5147" t="str">
        <f t="shared" si="727"/>
        <v>Low</v>
      </c>
      <c r="V5147" t="str">
        <f t="shared" si="728"/>
        <v>Clean</v>
      </c>
    </row>
    <row r="5148" spans="1:22" x14ac:dyDescent="0.3">
      <c r="A5148" t="str">
        <f>Raw_Data!A5148</f>
        <v>24002167</v>
      </c>
      <c r="B5148">
        <f>Raw_Data!B5148</f>
        <v>45663</v>
      </c>
      <c r="C5148" t="str">
        <f>Raw_Data!C5148</f>
        <v>CLONAZEPAM 0.5 MG TABLET</v>
      </c>
      <c r="D5148" t="str">
        <f>Raw_Data!D5148</f>
        <v>43547040611</v>
      </c>
      <c r="E5148" t="str">
        <f>Raw_Data!E5148</f>
        <v>WILEY, DARYL</v>
      </c>
      <c r="F5148" t="str">
        <f>Raw_Data!F5148</f>
        <v>1508859448</v>
      </c>
      <c r="G5148" t="str">
        <f>Raw_Data!H5148</f>
        <v>2</v>
      </c>
      <c r="H5148">
        <f>IFERROR(VLOOKUP(G5148,Store_Map!$A$2:$I$100,3,FALSE),"")</f>
        <v>0</v>
      </c>
      <c r="I5148">
        <f>IFERROR(VLOOKUP(G5148,Store_Map!$A$2:$I$100,4,FALSE),"")</f>
        <v>0</v>
      </c>
      <c r="J5148">
        <f>IFERROR(VLOOKUP(G5148,Store_Map!$A$2:$I$100,5,FALSE),"")</f>
        <v>0</v>
      </c>
      <c r="K5148">
        <f>IFERROR(VLOOKUP(G5148,Store_Map!$A$2:$I$100,6,FALSE),"")</f>
        <v>0</v>
      </c>
      <c r="L5148">
        <f>IFERROR(VLOOKUP(G5148,Store_Map!$A$2:$I$100,7,FALSE),"")</f>
        <v>0</v>
      </c>
      <c r="M5148">
        <f>IFERROR(VLOOKUP(G5148,Store_Map!$A$2:$I$100,8,FALSE),"")</f>
        <v>0</v>
      </c>
      <c r="N5148">
        <f t="shared" si="720"/>
        <v>0</v>
      </c>
      <c r="O5148" t="str">
        <f t="shared" si="721"/>
        <v>PASS</v>
      </c>
      <c r="P5148" t="str">
        <f t="shared" si="722"/>
        <v>PASS</v>
      </c>
      <c r="Q5148" t="str">
        <f t="shared" si="723"/>
        <v>PASS</v>
      </c>
      <c r="R5148" t="str">
        <f t="shared" si="724"/>
        <v>PASS</v>
      </c>
      <c r="S5148" t="str">
        <f t="shared" si="725"/>
        <v>PASS</v>
      </c>
      <c r="T5148">
        <f t="shared" si="726"/>
        <v>100</v>
      </c>
      <c r="U5148" t="str">
        <f t="shared" si="727"/>
        <v>Low</v>
      </c>
      <c r="V5148" t="str">
        <f t="shared" si="728"/>
        <v>Clean</v>
      </c>
    </row>
    <row r="5149" spans="1:22" x14ac:dyDescent="0.3">
      <c r="A5149" t="str">
        <f>Raw_Data!A5149</f>
        <v>26078180</v>
      </c>
      <c r="B5149">
        <f>Raw_Data!B5149</f>
        <v>45663</v>
      </c>
      <c r="C5149" t="str">
        <f>Raw_Data!C5149</f>
        <v>LANSOPRAZOLE DR 30 MG CAPSU</v>
      </c>
      <c r="D5149" t="str">
        <f>Raw_Data!D5149</f>
        <v>70700026330</v>
      </c>
      <c r="E5149" t="str">
        <f>Raw_Data!E5149</f>
        <v>WILEY, DARYL</v>
      </c>
      <c r="F5149" t="str">
        <f>Raw_Data!F5149</f>
        <v>1508859448</v>
      </c>
      <c r="G5149" t="str">
        <f>Raw_Data!H5149</f>
        <v>2</v>
      </c>
      <c r="H5149">
        <f>IFERROR(VLOOKUP(G5149,Store_Map!$A$2:$I$100,3,FALSE),"")</f>
        <v>0</v>
      </c>
      <c r="I5149">
        <f>IFERROR(VLOOKUP(G5149,Store_Map!$A$2:$I$100,4,FALSE),"")</f>
        <v>0</v>
      </c>
      <c r="J5149">
        <f>IFERROR(VLOOKUP(G5149,Store_Map!$A$2:$I$100,5,FALSE),"")</f>
        <v>0</v>
      </c>
      <c r="K5149">
        <f>IFERROR(VLOOKUP(G5149,Store_Map!$A$2:$I$100,6,FALSE),"")</f>
        <v>0</v>
      </c>
      <c r="L5149">
        <f>IFERROR(VLOOKUP(G5149,Store_Map!$A$2:$I$100,7,FALSE),"")</f>
        <v>0</v>
      </c>
      <c r="M5149">
        <f>IFERROR(VLOOKUP(G5149,Store_Map!$A$2:$I$100,8,FALSE),"")</f>
        <v>0</v>
      </c>
      <c r="N5149">
        <f t="shared" si="720"/>
        <v>0</v>
      </c>
      <c r="O5149" t="str">
        <f t="shared" si="721"/>
        <v>PASS</v>
      </c>
      <c r="P5149" t="str">
        <f t="shared" si="722"/>
        <v>PASS</v>
      </c>
      <c r="Q5149" t="str">
        <f t="shared" si="723"/>
        <v>PASS</v>
      </c>
      <c r="R5149" t="str">
        <f t="shared" si="724"/>
        <v>PASS</v>
      </c>
      <c r="S5149" t="str">
        <f t="shared" si="725"/>
        <v>PASS</v>
      </c>
      <c r="T5149">
        <f t="shared" si="726"/>
        <v>100</v>
      </c>
      <c r="U5149" t="str">
        <f t="shared" si="727"/>
        <v>Low</v>
      </c>
      <c r="V5149" t="str">
        <f t="shared" si="728"/>
        <v>Clean</v>
      </c>
    </row>
    <row r="5150" spans="1:22" x14ac:dyDescent="0.3">
      <c r="A5150" t="str">
        <f>Raw_Data!A5150</f>
        <v>26078178</v>
      </c>
      <c r="B5150">
        <f>Raw_Data!B5150</f>
        <v>45663</v>
      </c>
      <c r="C5150" t="str">
        <f>Raw_Data!C5150</f>
        <v>MINOCYCLINE 50 MG CAPSULE</v>
      </c>
      <c r="D5150" t="str">
        <f>Raw_Data!D5150</f>
        <v>13668048201</v>
      </c>
      <c r="E5150" t="str">
        <f>Raw_Data!E5150</f>
        <v>WILEY, DARYL</v>
      </c>
      <c r="F5150" t="str">
        <f>Raw_Data!F5150</f>
        <v>1508859448</v>
      </c>
      <c r="G5150" t="str">
        <f>Raw_Data!H5150</f>
        <v>2</v>
      </c>
      <c r="H5150">
        <f>IFERROR(VLOOKUP(G5150,Store_Map!$A$2:$I$100,3,FALSE),"")</f>
        <v>0</v>
      </c>
      <c r="I5150">
        <f>IFERROR(VLOOKUP(G5150,Store_Map!$A$2:$I$100,4,FALSE),"")</f>
        <v>0</v>
      </c>
      <c r="J5150">
        <f>IFERROR(VLOOKUP(G5150,Store_Map!$A$2:$I$100,5,FALSE),"")</f>
        <v>0</v>
      </c>
      <c r="K5150">
        <f>IFERROR(VLOOKUP(G5150,Store_Map!$A$2:$I$100,6,FALSE),"")</f>
        <v>0</v>
      </c>
      <c r="L5150">
        <f>IFERROR(VLOOKUP(G5150,Store_Map!$A$2:$I$100,7,FALSE),"")</f>
        <v>0</v>
      </c>
      <c r="M5150">
        <f>IFERROR(VLOOKUP(G5150,Store_Map!$A$2:$I$100,8,FALSE),"")</f>
        <v>0</v>
      </c>
      <c r="N5150">
        <f t="shared" si="720"/>
        <v>0</v>
      </c>
      <c r="O5150" t="str">
        <f t="shared" si="721"/>
        <v>PASS</v>
      </c>
      <c r="P5150" t="str">
        <f t="shared" si="722"/>
        <v>PASS</v>
      </c>
      <c r="Q5150" t="str">
        <f t="shared" si="723"/>
        <v>PASS</v>
      </c>
      <c r="R5150" t="str">
        <f t="shared" si="724"/>
        <v>PASS</v>
      </c>
      <c r="S5150" t="str">
        <f t="shared" si="725"/>
        <v>PASS</v>
      </c>
      <c r="T5150">
        <f t="shared" si="726"/>
        <v>100</v>
      </c>
      <c r="U5150" t="str">
        <f t="shared" si="727"/>
        <v>Low</v>
      </c>
      <c r="V5150" t="str">
        <f t="shared" si="728"/>
        <v>Clean</v>
      </c>
    </row>
    <row r="5151" spans="1:22" x14ac:dyDescent="0.3">
      <c r="A5151" t="str">
        <f>Raw_Data!A5151</f>
        <v>26078175</v>
      </c>
      <c r="B5151">
        <f>Raw_Data!B5151</f>
        <v>45663</v>
      </c>
      <c r="C5151" t="str">
        <f>Raw_Data!C5151</f>
        <v>LOSARTAN-HCTZ 100-12.5 MG T</v>
      </c>
      <c r="D5151" t="str">
        <f>Raw_Data!D5151</f>
        <v>43547042509</v>
      </c>
      <c r="E5151" t="str">
        <f>Raw_Data!E5151</f>
        <v>WILEY, DARYL</v>
      </c>
      <c r="F5151" t="str">
        <f>Raw_Data!F5151</f>
        <v>1508859448</v>
      </c>
      <c r="G5151" t="str">
        <f>Raw_Data!H5151</f>
        <v>2</v>
      </c>
      <c r="H5151">
        <f>IFERROR(VLOOKUP(G5151,Store_Map!$A$2:$I$100,3,FALSE),"")</f>
        <v>0</v>
      </c>
      <c r="I5151">
        <f>IFERROR(VLOOKUP(G5151,Store_Map!$A$2:$I$100,4,FALSE),"")</f>
        <v>0</v>
      </c>
      <c r="J5151">
        <f>IFERROR(VLOOKUP(G5151,Store_Map!$A$2:$I$100,5,FALSE),"")</f>
        <v>0</v>
      </c>
      <c r="K5151">
        <f>IFERROR(VLOOKUP(G5151,Store_Map!$A$2:$I$100,6,FALSE),"")</f>
        <v>0</v>
      </c>
      <c r="L5151">
        <f>IFERROR(VLOOKUP(G5151,Store_Map!$A$2:$I$100,7,FALSE),"")</f>
        <v>0</v>
      </c>
      <c r="M5151">
        <f>IFERROR(VLOOKUP(G5151,Store_Map!$A$2:$I$100,8,FALSE),"")</f>
        <v>0</v>
      </c>
      <c r="N5151">
        <f t="shared" si="720"/>
        <v>0</v>
      </c>
      <c r="O5151" t="str">
        <f t="shared" si="721"/>
        <v>PASS</v>
      </c>
      <c r="P5151" t="str">
        <f t="shared" si="722"/>
        <v>PASS</v>
      </c>
      <c r="Q5151" t="str">
        <f t="shared" si="723"/>
        <v>PASS</v>
      </c>
      <c r="R5151" t="str">
        <f t="shared" si="724"/>
        <v>PASS</v>
      </c>
      <c r="S5151" t="str">
        <f t="shared" si="725"/>
        <v>PASS</v>
      </c>
      <c r="T5151">
        <f t="shared" si="726"/>
        <v>100</v>
      </c>
      <c r="U5151" t="str">
        <f t="shared" si="727"/>
        <v>Low</v>
      </c>
      <c r="V5151" t="str">
        <f t="shared" si="728"/>
        <v>Clean</v>
      </c>
    </row>
    <row r="5152" spans="1:22" x14ac:dyDescent="0.3">
      <c r="A5152" t="str">
        <f>Raw_Data!A5152</f>
        <v>26084559</v>
      </c>
      <c r="B5152">
        <f>Raw_Data!B5152</f>
        <v>45663</v>
      </c>
      <c r="C5152" t="str">
        <f>Raw_Data!C5152</f>
        <v>LEVEMIR 100 UNIT/ML VIAL</v>
      </c>
      <c r="D5152" t="str">
        <f>Raw_Data!D5152</f>
        <v>169368712</v>
      </c>
      <c r="E5152" t="str">
        <f>Raw_Data!E5152</f>
        <v>FORD, JAMES</v>
      </c>
      <c r="F5152" t="str">
        <f>Raw_Data!F5152</f>
        <v>1033117684</v>
      </c>
      <c r="G5152" t="str">
        <f>Raw_Data!H5152</f>
        <v>2</v>
      </c>
      <c r="H5152">
        <f>IFERROR(VLOOKUP(G5152,Store_Map!$A$2:$I$100,3,FALSE),"")</f>
        <v>0</v>
      </c>
      <c r="I5152">
        <f>IFERROR(VLOOKUP(G5152,Store_Map!$A$2:$I$100,4,FALSE),"")</f>
        <v>0</v>
      </c>
      <c r="J5152">
        <f>IFERROR(VLOOKUP(G5152,Store_Map!$A$2:$I$100,5,FALSE),"")</f>
        <v>0</v>
      </c>
      <c r="K5152">
        <f>IFERROR(VLOOKUP(G5152,Store_Map!$A$2:$I$100,6,FALSE),"")</f>
        <v>0</v>
      </c>
      <c r="L5152">
        <f>IFERROR(VLOOKUP(G5152,Store_Map!$A$2:$I$100,7,FALSE),"")</f>
        <v>0</v>
      </c>
      <c r="M5152">
        <f>IFERROR(VLOOKUP(G5152,Store_Map!$A$2:$I$100,8,FALSE),"")</f>
        <v>0</v>
      </c>
      <c r="N5152">
        <f t="shared" si="720"/>
        <v>0</v>
      </c>
      <c r="O5152" t="str">
        <f t="shared" si="721"/>
        <v>PASS</v>
      </c>
      <c r="P5152" t="str">
        <f t="shared" si="722"/>
        <v>REVIEW</v>
      </c>
      <c r="Q5152" t="str">
        <f t="shared" si="723"/>
        <v>PASS</v>
      </c>
      <c r="R5152" t="str">
        <f t="shared" si="724"/>
        <v>PASS</v>
      </c>
      <c r="S5152" t="str">
        <f t="shared" si="725"/>
        <v>REVIEW</v>
      </c>
      <c r="T5152">
        <f t="shared" si="726"/>
        <v>90</v>
      </c>
      <c r="U5152" t="str">
        <f t="shared" si="727"/>
        <v>Low</v>
      </c>
      <c r="V5152" t="str">
        <f t="shared" si="728"/>
        <v>Invalid NDC</v>
      </c>
    </row>
    <row r="5153" spans="1:22" x14ac:dyDescent="0.3">
      <c r="A5153" t="str">
        <f>Raw_Data!A5153</f>
        <v>26084560</v>
      </c>
      <c r="B5153">
        <f>Raw_Data!B5153</f>
        <v>45663</v>
      </c>
      <c r="C5153" t="str">
        <f>Raw_Data!C5153</f>
        <v>TRUEPLUS SYR 1ML 31GX5/16</v>
      </c>
      <c r="D5153" t="str">
        <f>Raw_Data!D5153</f>
        <v>56151173301</v>
      </c>
      <c r="E5153" t="str">
        <f>Raw_Data!E5153</f>
        <v>FORD, JAMES</v>
      </c>
      <c r="F5153" t="str">
        <f>Raw_Data!F5153</f>
        <v>1033117684</v>
      </c>
      <c r="G5153" t="str">
        <f>Raw_Data!H5153</f>
        <v>2</v>
      </c>
      <c r="H5153">
        <f>IFERROR(VLOOKUP(G5153,Store_Map!$A$2:$I$100,3,FALSE),"")</f>
        <v>0</v>
      </c>
      <c r="I5153">
        <f>IFERROR(VLOOKUP(G5153,Store_Map!$A$2:$I$100,4,FALSE),"")</f>
        <v>0</v>
      </c>
      <c r="J5153">
        <f>IFERROR(VLOOKUP(G5153,Store_Map!$A$2:$I$100,5,FALSE),"")</f>
        <v>0</v>
      </c>
      <c r="K5153">
        <f>IFERROR(VLOOKUP(G5153,Store_Map!$A$2:$I$100,6,FALSE),"")</f>
        <v>0</v>
      </c>
      <c r="L5153">
        <f>IFERROR(VLOOKUP(G5153,Store_Map!$A$2:$I$100,7,FALSE),"")</f>
        <v>0</v>
      </c>
      <c r="M5153">
        <f>IFERROR(VLOOKUP(G5153,Store_Map!$A$2:$I$100,8,FALSE),"")</f>
        <v>0</v>
      </c>
      <c r="N5153">
        <f t="shared" si="720"/>
        <v>0</v>
      </c>
      <c r="O5153" t="str">
        <f t="shared" si="721"/>
        <v>PASS</v>
      </c>
      <c r="P5153" t="str">
        <f t="shared" si="722"/>
        <v>PASS</v>
      </c>
      <c r="Q5153" t="str">
        <f t="shared" si="723"/>
        <v>PASS</v>
      </c>
      <c r="R5153" t="str">
        <f t="shared" si="724"/>
        <v>PASS</v>
      </c>
      <c r="S5153" t="str">
        <f t="shared" si="725"/>
        <v>PASS</v>
      </c>
      <c r="T5153">
        <f t="shared" si="726"/>
        <v>100</v>
      </c>
      <c r="U5153" t="str">
        <f t="shared" si="727"/>
        <v>Low</v>
      </c>
      <c r="V5153" t="str">
        <f t="shared" si="728"/>
        <v>Clean</v>
      </c>
    </row>
    <row r="5154" spans="1:22" x14ac:dyDescent="0.3">
      <c r="A5154" t="str">
        <f>Raw_Data!A5154</f>
        <v>26083336</v>
      </c>
      <c r="B5154">
        <f>Raw_Data!B5154</f>
        <v>45663</v>
      </c>
      <c r="C5154" t="str">
        <f>Raw_Data!C5154</f>
        <v>LISINOPRIL 40 MG TABLET</v>
      </c>
      <c r="D5154" t="str">
        <f>Raw_Data!D5154</f>
        <v>43547035611</v>
      </c>
      <c r="E5154" t="str">
        <f>Raw_Data!E5154</f>
        <v>FORD, JAMES</v>
      </c>
      <c r="F5154" t="str">
        <f>Raw_Data!F5154</f>
        <v>1033117684</v>
      </c>
      <c r="G5154" t="str">
        <f>Raw_Data!H5154</f>
        <v>2</v>
      </c>
      <c r="H5154">
        <f>IFERROR(VLOOKUP(G5154,Store_Map!$A$2:$I$100,3,FALSE),"")</f>
        <v>0</v>
      </c>
      <c r="I5154">
        <f>IFERROR(VLOOKUP(G5154,Store_Map!$A$2:$I$100,4,FALSE),"")</f>
        <v>0</v>
      </c>
      <c r="J5154">
        <f>IFERROR(VLOOKUP(G5154,Store_Map!$A$2:$I$100,5,FALSE),"")</f>
        <v>0</v>
      </c>
      <c r="K5154">
        <f>IFERROR(VLOOKUP(G5154,Store_Map!$A$2:$I$100,6,FALSE),"")</f>
        <v>0</v>
      </c>
      <c r="L5154">
        <f>IFERROR(VLOOKUP(G5154,Store_Map!$A$2:$I$100,7,FALSE),"")</f>
        <v>0</v>
      </c>
      <c r="M5154">
        <f>IFERROR(VLOOKUP(G5154,Store_Map!$A$2:$I$100,8,FALSE),"")</f>
        <v>0</v>
      </c>
      <c r="N5154">
        <f t="shared" si="720"/>
        <v>0</v>
      </c>
      <c r="O5154" t="str">
        <f t="shared" si="721"/>
        <v>PASS</v>
      </c>
      <c r="P5154" t="str">
        <f t="shared" si="722"/>
        <v>PASS</v>
      </c>
      <c r="Q5154" t="str">
        <f t="shared" si="723"/>
        <v>PASS</v>
      </c>
      <c r="R5154" t="str">
        <f t="shared" si="724"/>
        <v>PASS</v>
      </c>
      <c r="S5154" t="str">
        <f t="shared" si="725"/>
        <v>PASS</v>
      </c>
      <c r="T5154">
        <f t="shared" si="726"/>
        <v>100</v>
      </c>
      <c r="U5154" t="str">
        <f t="shared" si="727"/>
        <v>Low</v>
      </c>
      <c r="V5154" t="str">
        <f t="shared" si="728"/>
        <v>Clean</v>
      </c>
    </row>
    <row r="5155" spans="1:22" x14ac:dyDescent="0.3">
      <c r="A5155" t="str">
        <f>Raw_Data!A5155</f>
        <v>26084105</v>
      </c>
      <c r="B5155">
        <f>Raw_Data!B5155</f>
        <v>45663</v>
      </c>
      <c r="C5155" t="str">
        <f>Raw_Data!C5155</f>
        <v>METFORMIN HCL 500 MG TABLET</v>
      </c>
      <c r="D5155" t="str">
        <f>Raw_Data!D5155</f>
        <v>65862000899</v>
      </c>
      <c r="E5155" t="str">
        <f>Raw_Data!E5155</f>
        <v>FORD, JAMES</v>
      </c>
      <c r="F5155" t="str">
        <f>Raw_Data!F5155</f>
        <v>1033117684</v>
      </c>
      <c r="G5155" t="str">
        <f>Raw_Data!H5155</f>
        <v>2</v>
      </c>
      <c r="H5155">
        <f>IFERROR(VLOOKUP(G5155,Store_Map!$A$2:$I$100,3,FALSE),"")</f>
        <v>0</v>
      </c>
      <c r="I5155">
        <f>IFERROR(VLOOKUP(G5155,Store_Map!$A$2:$I$100,4,FALSE),"")</f>
        <v>0</v>
      </c>
      <c r="J5155">
        <f>IFERROR(VLOOKUP(G5155,Store_Map!$A$2:$I$100,5,FALSE),"")</f>
        <v>0</v>
      </c>
      <c r="K5155">
        <f>IFERROR(VLOOKUP(G5155,Store_Map!$A$2:$I$100,6,FALSE),"")</f>
        <v>0</v>
      </c>
      <c r="L5155">
        <f>IFERROR(VLOOKUP(G5155,Store_Map!$A$2:$I$100,7,FALSE),"")</f>
        <v>0</v>
      </c>
      <c r="M5155">
        <f>IFERROR(VLOOKUP(G5155,Store_Map!$A$2:$I$100,8,FALSE),"")</f>
        <v>0</v>
      </c>
      <c r="N5155">
        <f t="shared" si="720"/>
        <v>0</v>
      </c>
      <c r="O5155" t="str">
        <f t="shared" si="721"/>
        <v>PASS</v>
      </c>
      <c r="P5155" t="str">
        <f t="shared" si="722"/>
        <v>PASS</v>
      </c>
      <c r="Q5155" t="str">
        <f t="shared" si="723"/>
        <v>PASS</v>
      </c>
      <c r="R5155" t="str">
        <f t="shared" si="724"/>
        <v>PASS</v>
      </c>
      <c r="S5155" t="str">
        <f t="shared" si="725"/>
        <v>PASS</v>
      </c>
      <c r="T5155">
        <f t="shared" si="726"/>
        <v>100</v>
      </c>
      <c r="U5155" t="str">
        <f t="shared" si="727"/>
        <v>Low</v>
      </c>
      <c r="V5155" t="str">
        <f t="shared" si="728"/>
        <v>Clean</v>
      </c>
    </row>
    <row r="5156" spans="1:22" x14ac:dyDescent="0.3">
      <c r="A5156" t="str">
        <f>Raw_Data!A5156</f>
        <v>26083024</v>
      </c>
      <c r="B5156">
        <f>Raw_Data!B5156</f>
        <v>45663</v>
      </c>
      <c r="C5156" t="str">
        <f>Raw_Data!C5156</f>
        <v>SERTRALINE HCL 50 MG TABLET</v>
      </c>
      <c r="D5156" t="str">
        <f>Raw_Data!D5156</f>
        <v>65862001230</v>
      </c>
      <c r="E5156" t="str">
        <f>Raw_Data!E5156</f>
        <v>FORD, JAMES</v>
      </c>
      <c r="F5156" t="str">
        <f>Raw_Data!F5156</f>
        <v>1033117684</v>
      </c>
      <c r="G5156" t="str">
        <f>Raw_Data!H5156</f>
        <v>2</v>
      </c>
      <c r="H5156">
        <f>IFERROR(VLOOKUP(G5156,Store_Map!$A$2:$I$100,3,FALSE),"")</f>
        <v>0</v>
      </c>
      <c r="I5156">
        <f>IFERROR(VLOOKUP(G5156,Store_Map!$A$2:$I$100,4,FALSE),"")</f>
        <v>0</v>
      </c>
      <c r="J5156">
        <f>IFERROR(VLOOKUP(G5156,Store_Map!$A$2:$I$100,5,FALSE),"")</f>
        <v>0</v>
      </c>
      <c r="K5156">
        <f>IFERROR(VLOOKUP(G5156,Store_Map!$A$2:$I$100,6,FALSE),"")</f>
        <v>0</v>
      </c>
      <c r="L5156">
        <f>IFERROR(VLOOKUP(G5156,Store_Map!$A$2:$I$100,7,FALSE),"")</f>
        <v>0</v>
      </c>
      <c r="M5156">
        <f>IFERROR(VLOOKUP(G5156,Store_Map!$A$2:$I$100,8,FALSE),"")</f>
        <v>0</v>
      </c>
      <c r="N5156">
        <f t="shared" si="720"/>
        <v>0</v>
      </c>
      <c r="O5156" t="str">
        <f t="shared" si="721"/>
        <v>PASS</v>
      </c>
      <c r="P5156" t="str">
        <f t="shared" si="722"/>
        <v>PASS</v>
      </c>
      <c r="Q5156" t="str">
        <f t="shared" si="723"/>
        <v>PASS</v>
      </c>
      <c r="R5156" t="str">
        <f t="shared" si="724"/>
        <v>PASS</v>
      </c>
      <c r="S5156" t="str">
        <f t="shared" si="725"/>
        <v>PASS</v>
      </c>
      <c r="T5156">
        <f t="shared" si="726"/>
        <v>100</v>
      </c>
      <c r="U5156" t="str">
        <f t="shared" si="727"/>
        <v>Low</v>
      </c>
      <c r="V5156" t="str">
        <f t="shared" si="728"/>
        <v>Clean</v>
      </c>
    </row>
    <row r="5157" spans="1:22" x14ac:dyDescent="0.3">
      <c r="A5157" t="str">
        <f>Raw_Data!A5157</f>
        <v>26072943</v>
      </c>
      <c r="B5157">
        <f>Raw_Data!B5157</f>
        <v>45663</v>
      </c>
      <c r="C5157" t="str">
        <f>Raw_Data!C5157</f>
        <v>LISINOPRIL 10 MG TABLET</v>
      </c>
      <c r="D5157" t="str">
        <f>Raw_Data!D5157</f>
        <v>43547035311</v>
      </c>
      <c r="E5157" t="str">
        <f>Raw_Data!E5157</f>
        <v>FORD, JAMES</v>
      </c>
      <c r="F5157" t="str">
        <f>Raw_Data!F5157</f>
        <v>1033117684</v>
      </c>
      <c r="G5157" t="str">
        <f>Raw_Data!H5157</f>
        <v>2</v>
      </c>
      <c r="H5157">
        <f>IFERROR(VLOOKUP(G5157,Store_Map!$A$2:$I$100,3,FALSE),"")</f>
        <v>0</v>
      </c>
      <c r="I5157">
        <f>IFERROR(VLOOKUP(G5157,Store_Map!$A$2:$I$100,4,FALSE),"")</f>
        <v>0</v>
      </c>
      <c r="J5157">
        <f>IFERROR(VLOOKUP(G5157,Store_Map!$A$2:$I$100,5,FALSE),"")</f>
        <v>0</v>
      </c>
      <c r="K5157">
        <f>IFERROR(VLOOKUP(G5157,Store_Map!$A$2:$I$100,6,FALSE),"")</f>
        <v>0</v>
      </c>
      <c r="L5157">
        <f>IFERROR(VLOOKUP(G5157,Store_Map!$A$2:$I$100,7,FALSE),"")</f>
        <v>0</v>
      </c>
      <c r="M5157">
        <f>IFERROR(VLOOKUP(G5157,Store_Map!$A$2:$I$100,8,FALSE),"")</f>
        <v>0</v>
      </c>
      <c r="N5157">
        <f t="shared" si="720"/>
        <v>0</v>
      </c>
      <c r="O5157" t="str">
        <f t="shared" si="721"/>
        <v>PASS</v>
      </c>
      <c r="P5157" t="str">
        <f t="shared" si="722"/>
        <v>PASS</v>
      </c>
      <c r="Q5157" t="str">
        <f t="shared" si="723"/>
        <v>PASS</v>
      </c>
      <c r="R5157" t="str">
        <f t="shared" si="724"/>
        <v>PASS</v>
      </c>
      <c r="S5157" t="str">
        <f t="shared" si="725"/>
        <v>PASS</v>
      </c>
      <c r="T5157">
        <f t="shared" si="726"/>
        <v>100</v>
      </c>
      <c r="U5157" t="str">
        <f t="shared" si="727"/>
        <v>Low</v>
      </c>
      <c r="V5157" t="str">
        <f t="shared" si="728"/>
        <v>Clean</v>
      </c>
    </row>
    <row r="5158" spans="1:22" x14ac:dyDescent="0.3">
      <c r="A5158" t="str">
        <f>Raw_Data!A5158</f>
        <v>26072942</v>
      </c>
      <c r="B5158">
        <f>Raw_Data!B5158</f>
        <v>45663</v>
      </c>
      <c r="C5158" t="str">
        <f>Raw_Data!C5158</f>
        <v>CYCLOBENZAPRINE 10 MG TABLE</v>
      </c>
      <c r="D5158" t="str">
        <f>Raw_Data!D5158</f>
        <v>72888001400</v>
      </c>
      <c r="E5158" t="str">
        <f>Raw_Data!E5158</f>
        <v>FORD, JAMES</v>
      </c>
      <c r="F5158" t="str">
        <f>Raw_Data!F5158</f>
        <v>1033117684</v>
      </c>
      <c r="G5158" t="str">
        <f>Raw_Data!H5158</f>
        <v>2</v>
      </c>
      <c r="H5158">
        <f>IFERROR(VLOOKUP(G5158,Store_Map!$A$2:$I$100,3,FALSE),"")</f>
        <v>0</v>
      </c>
      <c r="I5158">
        <f>IFERROR(VLOOKUP(G5158,Store_Map!$A$2:$I$100,4,FALSE),"")</f>
        <v>0</v>
      </c>
      <c r="J5158">
        <f>IFERROR(VLOOKUP(G5158,Store_Map!$A$2:$I$100,5,FALSE),"")</f>
        <v>0</v>
      </c>
      <c r="K5158">
        <f>IFERROR(VLOOKUP(G5158,Store_Map!$A$2:$I$100,6,FALSE),"")</f>
        <v>0</v>
      </c>
      <c r="L5158">
        <f>IFERROR(VLOOKUP(G5158,Store_Map!$A$2:$I$100,7,FALSE),"")</f>
        <v>0</v>
      </c>
      <c r="M5158">
        <f>IFERROR(VLOOKUP(G5158,Store_Map!$A$2:$I$100,8,FALSE),"")</f>
        <v>0</v>
      </c>
      <c r="N5158">
        <f t="shared" si="720"/>
        <v>0</v>
      </c>
      <c r="O5158" t="str">
        <f t="shared" si="721"/>
        <v>PASS</v>
      </c>
      <c r="P5158" t="str">
        <f t="shared" si="722"/>
        <v>PASS</v>
      </c>
      <c r="Q5158" t="str">
        <f t="shared" si="723"/>
        <v>PASS</v>
      </c>
      <c r="R5158" t="str">
        <f t="shared" si="724"/>
        <v>PASS</v>
      </c>
      <c r="S5158" t="str">
        <f t="shared" si="725"/>
        <v>PASS</v>
      </c>
      <c r="T5158">
        <f t="shared" si="726"/>
        <v>100</v>
      </c>
      <c r="U5158" t="str">
        <f t="shared" si="727"/>
        <v>Low</v>
      </c>
      <c r="V5158" t="str">
        <f t="shared" si="728"/>
        <v>Clean</v>
      </c>
    </row>
    <row r="5159" spans="1:22" x14ac:dyDescent="0.3">
      <c r="A5159" t="str">
        <f>Raw_Data!A5159</f>
        <v>26083298</v>
      </c>
      <c r="B5159">
        <f>Raw_Data!B5159</f>
        <v>45663</v>
      </c>
      <c r="C5159" t="str">
        <f>Raw_Data!C5159</f>
        <v>IBUPROFEN 800 MG TABLET</v>
      </c>
      <c r="D5159" t="str">
        <f>Raw_Data!D5159</f>
        <v>65162046650</v>
      </c>
      <c r="E5159" t="str">
        <f>Raw_Data!E5159</f>
        <v>FORD, JAMES</v>
      </c>
      <c r="F5159" t="str">
        <f>Raw_Data!F5159</f>
        <v>1033117684</v>
      </c>
      <c r="G5159" t="str">
        <f>Raw_Data!H5159</f>
        <v>2</v>
      </c>
      <c r="H5159">
        <f>IFERROR(VLOOKUP(G5159,Store_Map!$A$2:$I$100,3,FALSE),"")</f>
        <v>0</v>
      </c>
      <c r="I5159">
        <f>IFERROR(VLOOKUP(G5159,Store_Map!$A$2:$I$100,4,FALSE),"")</f>
        <v>0</v>
      </c>
      <c r="J5159">
        <f>IFERROR(VLOOKUP(G5159,Store_Map!$A$2:$I$100,5,FALSE),"")</f>
        <v>0</v>
      </c>
      <c r="K5159">
        <f>IFERROR(VLOOKUP(G5159,Store_Map!$A$2:$I$100,6,FALSE),"")</f>
        <v>0</v>
      </c>
      <c r="L5159">
        <f>IFERROR(VLOOKUP(G5159,Store_Map!$A$2:$I$100,7,FALSE),"")</f>
        <v>0</v>
      </c>
      <c r="M5159">
        <f>IFERROR(VLOOKUP(G5159,Store_Map!$A$2:$I$100,8,FALSE),"")</f>
        <v>0</v>
      </c>
      <c r="N5159">
        <f t="shared" si="720"/>
        <v>0</v>
      </c>
      <c r="O5159" t="str">
        <f t="shared" si="721"/>
        <v>PASS</v>
      </c>
      <c r="P5159" t="str">
        <f t="shared" si="722"/>
        <v>PASS</v>
      </c>
      <c r="Q5159" t="str">
        <f t="shared" si="723"/>
        <v>PASS</v>
      </c>
      <c r="R5159" t="str">
        <f t="shared" si="724"/>
        <v>PASS</v>
      </c>
      <c r="S5159" t="str">
        <f t="shared" si="725"/>
        <v>PASS</v>
      </c>
      <c r="T5159">
        <f t="shared" si="726"/>
        <v>100</v>
      </c>
      <c r="U5159" t="str">
        <f t="shared" si="727"/>
        <v>Low</v>
      </c>
      <c r="V5159" t="str">
        <f t="shared" si="728"/>
        <v>Clean</v>
      </c>
    </row>
    <row r="5160" spans="1:22" x14ac:dyDescent="0.3">
      <c r="A5160" t="str">
        <f>Raw_Data!A5160</f>
        <v>26079936</v>
      </c>
      <c r="B5160">
        <f>Raw_Data!B5160</f>
        <v>45663</v>
      </c>
      <c r="C5160" t="str">
        <f>Raw_Data!C5160</f>
        <v>JULUCA 50-25 MG TABLET</v>
      </c>
      <c r="D5160" t="str">
        <f>Raw_Data!D5160</f>
        <v>49702024213</v>
      </c>
      <c r="E5160" t="str">
        <f>Raw_Data!E5160</f>
        <v>DAVIS, KEPLER</v>
      </c>
      <c r="F5160" t="str">
        <f>Raw_Data!F5160</f>
        <v>1740357425</v>
      </c>
      <c r="G5160" t="str">
        <f>Raw_Data!H5160</f>
        <v>2</v>
      </c>
      <c r="H5160">
        <f>IFERROR(VLOOKUP(G5160,Store_Map!$A$2:$I$100,3,FALSE),"")</f>
        <v>0</v>
      </c>
      <c r="I5160">
        <f>IFERROR(VLOOKUP(G5160,Store_Map!$A$2:$I$100,4,FALSE),"")</f>
        <v>0</v>
      </c>
      <c r="J5160">
        <f>IFERROR(VLOOKUP(G5160,Store_Map!$A$2:$I$100,5,FALSE),"")</f>
        <v>0</v>
      </c>
      <c r="K5160">
        <f>IFERROR(VLOOKUP(G5160,Store_Map!$A$2:$I$100,6,FALSE),"")</f>
        <v>0</v>
      </c>
      <c r="L5160">
        <f>IFERROR(VLOOKUP(G5160,Store_Map!$A$2:$I$100,7,FALSE),"")</f>
        <v>0</v>
      </c>
      <c r="M5160">
        <f>IFERROR(VLOOKUP(G5160,Store_Map!$A$2:$I$100,8,FALSE),"")</f>
        <v>0</v>
      </c>
      <c r="N5160">
        <f t="shared" si="720"/>
        <v>0</v>
      </c>
      <c r="O5160" t="str">
        <f t="shared" si="721"/>
        <v>PASS</v>
      </c>
      <c r="P5160" t="str">
        <f t="shared" si="722"/>
        <v>PASS</v>
      </c>
      <c r="Q5160" t="str">
        <f t="shared" si="723"/>
        <v>PASS</v>
      </c>
      <c r="R5160" t="str">
        <f t="shared" si="724"/>
        <v>PASS</v>
      </c>
      <c r="S5160" t="str">
        <f t="shared" si="725"/>
        <v>PASS</v>
      </c>
      <c r="T5160">
        <f t="shared" si="726"/>
        <v>100</v>
      </c>
      <c r="U5160" t="str">
        <f t="shared" si="727"/>
        <v>Low</v>
      </c>
      <c r="V5160" t="str">
        <f t="shared" si="728"/>
        <v>Clean</v>
      </c>
    </row>
    <row r="5161" spans="1:22" x14ac:dyDescent="0.3">
      <c r="A5161" t="str">
        <f>Raw_Data!A5161</f>
        <v>26079668</v>
      </c>
      <c r="B5161">
        <f>Raw_Data!B5161</f>
        <v>45663</v>
      </c>
      <c r="C5161" t="str">
        <f>Raw_Data!C5161</f>
        <v>BD UF NANO PEN NEEDL4MMX32G</v>
      </c>
      <c r="D5161" t="str">
        <f>Raw_Data!D5161</f>
        <v>8290320122</v>
      </c>
      <c r="E5161" t="str">
        <f>Raw_Data!E5161</f>
        <v>YASIN, NURA</v>
      </c>
      <c r="F5161" t="str">
        <f>Raw_Data!F5161</f>
        <v>1265518567</v>
      </c>
      <c r="G5161" t="str">
        <f>Raw_Data!H5161</f>
        <v>2</v>
      </c>
      <c r="H5161">
        <f>IFERROR(VLOOKUP(G5161,Store_Map!$A$2:$I$100,3,FALSE),"")</f>
        <v>0</v>
      </c>
      <c r="I5161">
        <f>IFERROR(VLOOKUP(G5161,Store_Map!$A$2:$I$100,4,FALSE),"")</f>
        <v>0</v>
      </c>
      <c r="J5161">
        <f>IFERROR(VLOOKUP(G5161,Store_Map!$A$2:$I$100,5,FALSE),"")</f>
        <v>0</v>
      </c>
      <c r="K5161">
        <f>IFERROR(VLOOKUP(G5161,Store_Map!$A$2:$I$100,6,FALSE),"")</f>
        <v>0</v>
      </c>
      <c r="L5161">
        <f>IFERROR(VLOOKUP(G5161,Store_Map!$A$2:$I$100,7,FALSE),"")</f>
        <v>0</v>
      </c>
      <c r="M5161">
        <f>IFERROR(VLOOKUP(G5161,Store_Map!$A$2:$I$100,8,FALSE),"")</f>
        <v>0</v>
      </c>
      <c r="N5161">
        <f t="shared" si="720"/>
        <v>0</v>
      </c>
      <c r="O5161" t="str">
        <f t="shared" si="721"/>
        <v>PASS</v>
      </c>
      <c r="P5161" t="str">
        <f t="shared" si="722"/>
        <v>PASS</v>
      </c>
      <c r="Q5161" t="str">
        <f t="shared" si="723"/>
        <v>PASS</v>
      </c>
      <c r="R5161" t="str">
        <f t="shared" si="724"/>
        <v>PASS</v>
      </c>
      <c r="S5161" t="str">
        <f t="shared" si="725"/>
        <v>PASS</v>
      </c>
      <c r="T5161">
        <f t="shared" si="726"/>
        <v>100</v>
      </c>
      <c r="U5161" t="str">
        <f t="shared" si="727"/>
        <v>Low</v>
      </c>
      <c r="V5161" t="str">
        <f t="shared" si="728"/>
        <v>Clean</v>
      </c>
    </row>
    <row r="5162" spans="1:22" x14ac:dyDescent="0.3">
      <c r="A5162" t="str">
        <f>Raw_Data!A5162</f>
        <v>26084563</v>
      </c>
      <c r="B5162">
        <f>Raw_Data!B5162</f>
        <v>45663</v>
      </c>
      <c r="C5162" t="str">
        <f>Raw_Data!C5162</f>
        <v>LOSARTAN-HCTZ 100-25 MG TAB</v>
      </c>
      <c r="D5162" t="str">
        <f>Raw_Data!D5162</f>
        <v>65862047099</v>
      </c>
      <c r="E5162" t="str">
        <f>Raw_Data!E5162</f>
        <v>GIBBS, JON</v>
      </c>
      <c r="F5162" t="str">
        <f>Raw_Data!F5162</f>
        <v>1700896156</v>
      </c>
      <c r="G5162" t="str">
        <f>Raw_Data!H5162</f>
        <v>2</v>
      </c>
      <c r="H5162">
        <f>IFERROR(VLOOKUP(G5162,Store_Map!$A$2:$I$100,3,FALSE),"")</f>
        <v>0</v>
      </c>
      <c r="I5162">
        <f>IFERROR(VLOOKUP(G5162,Store_Map!$A$2:$I$100,4,FALSE),"")</f>
        <v>0</v>
      </c>
      <c r="J5162">
        <f>IFERROR(VLOOKUP(G5162,Store_Map!$A$2:$I$100,5,FALSE),"")</f>
        <v>0</v>
      </c>
      <c r="K5162">
        <f>IFERROR(VLOOKUP(G5162,Store_Map!$A$2:$I$100,6,FALSE),"")</f>
        <v>0</v>
      </c>
      <c r="L5162">
        <f>IFERROR(VLOOKUP(G5162,Store_Map!$A$2:$I$100,7,FALSE),"")</f>
        <v>0</v>
      </c>
      <c r="M5162">
        <f>IFERROR(VLOOKUP(G5162,Store_Map!$A$2:$I$100,8,FALSE),"")</f>
        <v>0</v>
      </c>
      <c r="N5162">
        <f t="shared" si="720"/>
        <v>0</v>
      </c>
      <c r="O5162" t="str">
        <f t="shared" si="721"/>
        <v>PASS</v>
      </c>
      <c r="P5162" t="str">
        <f t="shared" si="722"/>
        <v>PASS</v>
      </c>
      <c r="Q5162" t="str">
        <f t="shared" si="723"/>
        <v>PASS</v>
      </c>
      <c r="R5162" t="str">
        <f t="shared" si="724"/>
        <v>PASS</v>
      </c>
      <c r="S5162" t="str">
        <f t="shared" si="725"/>
        <v>PASS</v>
      </c>
      <c r="T5162">
        <f t="shared" si="726"/>
        <v>100</v>
      </c>
      <c r="U5162" t="str">
        <f t="shared" si="727"/>
        <v>Low</v>
      </c>
      <c r="V5162" t="str">
        <f t="shared" si="728"/>
        <v>Clean</v>
      </c>
    </row>
    <row r="5163" spans="1:22" x14ac:dyDescent="0.3">
      <c r="A5163" t="str">
        <f>Raw_Data!A5163</f>
        <v>26084564</v>
      </c>
      <c r="B5163">
        <f>Raw_Data!B5163</f>
        <v>45663</v>
      </c>
      <c r="C5163" t="str">
        <f>Raw_Data!C5163</f>
        <v>METFORMIN HCL ER 500 MG TAB</v>
      </c>
      <c r="D5163" t="str">
        <f>Raw_Data!D5163</f>
        <v>70010049105</v>
      </c>
      <c r="E5163" t="str">
        <f>Raw_Data!E5163</f>
        <v>GIBBS, JON</v>
      </c>
      <c r="F5163" t="str">
        <f>Raw_Data!F5163</f>
        <v>1700896156</v>
      </c>
      <c r="G5163" t="str">
        <f>Raw_Data!H5163</f>
        <v>2</v>
      </c>
      <c r="H5163">
        <f>IFERROR(VLOOKUP(G5163,Store_Map!$A$2:$I$100,3,FALSE),"")</f>
        <v>0</v>
      </c>
      <c r="I5163">
        <f>IFERROR(VLOOKUP(G5163,Store_Map!$A$2:$I$100,4,FALSE),"")</f>
        <v>0</v>
      </c>
      <c r="J5163">
        <f>IFERROR(VLOOKUP(G5163,Store_Map!$A$2:$I$100,5,FALSE),"")</f>
        <v>0</v>
      </c>
      <c r="K5163">
        <f>IFERROR(VLOOKUP(G5163,Store_Map!$A$2:$I$100,6,FALSE),"")</f>
        <v>0</v>
      </c>
      <c r="L5163">
        <f>IFERROR(VLOOKUP(G5163,Store_Map!$A$2:$I$100,7,FALSE),"")</f>
        <v>0</v>
      </c>
      <c r="M5163">
        <f>IFERROR(VLOOKUP(G5163,Store_Map!$A$2:$I$100,8,FALSE),"")</f>
        <v>0</v>
      </c>
      <c r="N5163">
        <f t="shared" si="720"/>
        <v>0</v>
      </c>
      <c r="O5163" t="str">
        <f t="shared" si="721"/>
        <v>PASS</v>
      </c>
      <c r="P5163" t="str">
        <f t="shared" si="722"/>
        <v>PASS</v>
      </c>
      <c r="Q5163" t="str">
        <f t="shared" si="723"/>
        <v>PASS</v>
      </c>
      <c r="R5163" t="str">
        <f t="shared" si="724"/>
        <v>PASS</v>
      </c>
      <c r="S5163" t="str">
        <f t="shared" si="725"/>
        <v>PASS</v>
      </c>
      <c r="T5163">
        <f t="shared" si="726"/>
        <v>100</v>
      </c>
      <c r="U5163" t="str">
        <f t="shared" si="727"/>
        <v>Low</v>
      </c>
      <c r="V5163" t="str">
        <f t="shared" si="728"/>
        <v>Clean</v>
      </c>
    </row>
    <row r="5164" spans="1:22" x14ac:dyDescent="0.3">
      <c r="A5164" t="str">
        <f>Raw_Data!A5164</f>
        <v>26084565</v>
      </c>
      <c r="B5164">
        <f>Raw_Data!B5164</f>
        <v>45663</v>
      </c>
      <c r="C5164" t="str">
        <f>Raw_Data!C5164</f>
        <v>AMLODIPINE BESYLATE 5 MG TA</v>
      </c>
      <c r="D5164" t="str">
        <f>Raw_Data!D5164</f>
        <v>69097012715</v>
      </c>
      <c r="E5164" t="str">
        <f>Raw_Data!E5164</f>
        <v>GIBBS, JON</v>
      </c>
      <c r="F5164" t="str">
        <f>Raw_Data!F5164</f>
        <v>1700896156</v>
      </c>
      <c r="G5164" t="str">
        <f>Raw_Data!H5164</f>
        <v>2</v>
      </c>
      <c r="H5164">
        <f>IFERROR(VLOOKUP(G5164,Store_Map!$A$2:$I$100,3,FALSE),"")</f>
        <v>0</v>
      </c>
      <c r="I5164">
        <f>IFERROR(VLOOKUP(G5164,Store_Map!$A$2:$I$100,4,FALSE),"")</f>
        <v>0</v>
      </c>
      <c r="J5164">
        <f>IFERROR(VLOOKUP(G5164,Store_Map!$A$2:$I$100,5,FALSE),"")</f>
        <v>0</v>
      </c>
      <c r="K5164">
        <f>IFERROR(VLOOKUP(G5164,Store_Map!$A$2:$I$100,6,FALSE),"")</f>
        <v>0</v>
      </c>
      <c r="L5164">
        <f>IFERROR(VLOOKUP(G5164,Store_Map!$A$2:$I$100,7,FALSE),"")</f>
        <v>0</v>
      </c>
      <c r="M5164">
        <f>IFERROR(VLOOKUP(G5164,Store_Map!$A$2:$I$100,8,FALSE),"")</f>
        <v>0</v>
      </c>
      <c r="N5164">
        <f t="shared" si="720"/>
        <v>0</v>
      </c>
      <c r="O5164" t="str">
        <f t="shared" si="721"/>
        <v>PASS</v>
      </c>
      <c r="P5164" t="str">
        <f t="shared" si="722"/>
        <v>PASS</v>
      </c>
      <c r="Q5164" t="str">
        <f t="shared" si="723"/>
        <v>PASS</v>
      </c>
      <c r="R5164" t="str">
        <f t="shared" si="724"/>
        <v>PASS</v>
      </c>
      <c r="S5164" t="str">
        <f t="shared" si="725"/>
        <v>PASS</v>
      </c>
      <c r="T5164">
        <f t="shared" si="726"/>
        <v>100</v>
      </c>
      <c r="U5164" t="str">
        <f t="shared" si="727"/>
        <v>Low</v>
      </c>
      <c r="V5164" t="str">
        <f t="shared" si="728"/>
        <v>Clean</v>
      </c>
    </row>
    <row r="5165" spans="1:22" x14ac:dyDescent="0.3">
      <c r="A5165" t="str">
        <f>Raw_Data!A5165</f>
        <v>26072832</v>
      </c>
      <c r="B5165">
        <f>Raw_Data!B5165</f>
        <v>45663</v>
      </c>
      <c r="C5165" t="str">
        <f>Raw_Data!C5165</f>
        <v>CYCLOBENZAPRINE 10 MG TABLE</v>
      </c>
      <c r="D5165" t="str">
        <f>Raw_Data!D5165</f>
        <v>72888001400</v>
      </c>
      <c r="E5165" t="str">
        <f>Raw_Data!E5165</f>
        <v>FORD, JAMES</v>
      </c>
      <c r="F5165" t="str">
        <f>Raw_Data!F5165</f>
        <v>1033117684</v>
      </c>
      <c r="G5165" t="str">
        <f>Raw_Data!H5165</f>
        <v>2</v>
      </c>
      <c r="H5165">
        <f>IFERROR(VLOOKUP(G5165,Store_Map!$A$2:$I$100,3,FALSE),"")</f>
        <v>0</v>
      </c>
      <c r="I5165">
        <f>IFERROR(VLOOKUP(G5165,Store_Map!$A$2:$I$100,4,FALSE),"")</f>
        <v>0</v>
      </c>
      <c r="J5165">
        <f>IFERROR(VLOOKUP(G5165,Store_Map!$A$2:$I$100,5,FALSE),"")</f>
        <v>0</v>
      </c>
      <c r="K5165">
        <f>IFERROR(VLOOKUP(G5165,Store_Map!$A$2:$I$100,6,FALSE),"")</f>
        <v>0</v>
      </c>
      <c r="L5165">
        <f>IFERROR(VLOOKUP(G5165,Store_Map!$A$2:$I$100,7,FALSE),"")</f>
        <v>0</v>
      </c>
      <c r="M5165">
        <f>IFERROR(VLOOKUP(G5165,Store_Map!$A$2:$I$100,8,FALSE),"")</f>
        <v>0</v>
      </c>
      <c r="N5165">
        <f t="shared" si="720"/>
        <v>0</v>
      </c>
      <c r="O5165" t="str">
        <f t="shared" si="721"/>
        <v>PASS</v>
      </c>
      <c r="P5165" t="str">
        <f t="shared" si="722"/>
        <v>PASS</v>
      </c>
      <c r="Q5165" t="str">
        <f t="shared" si="723"/>
        <v>PASS</v>
      </c>
      <c r="R5165" t="str">
        <f t="shared" si="724"/>
        <v>PASS</v>
      </c>
      <c r="S5165" t="str">
        <f t="shared" si="725"/>
        <v>PASS</v>
      </c>
      <c r="T5165">
        <f t="shared" si="726"/>
        <v>100</v>
      </c>
      <c r="U5165" t="str">
        <f t="shared" si="727"/>
        <v>Low</v>
      </c>
      <c r="V5165" t="str">
        <f t="shared" si="728"/>
        <v>Clean</v>
      </c>
    </row>
    <row r="5166" spans="1:22" x14ac:dyDescent="0.3">
      <c r="A5166" t="str">
        <f>Raw_Data!A5166</f>
        <v>26084567</v>
      </c>
      <c r="B5166">
        <f>Raw_Data!B5166</f>
        <v>45663</v>
      </c>
      <c r="C5166" t="str">
        <f>Raw_Data!C5166</f>
        <v>*METFORMIN HCL ER 500 MG TA</v>
      </c>
      <c r="D5166" t="str">
        <f>Raw_Data!D5166</f>
        <v>67877015901</v>
      </c>
      <c r="E5166" t="str">
        <f>Raw_Data!E5166</f>
        <v>APOSTOL, CHRISTOPHER</v>
      </c>
      <c r="F5166" t="str">
        <f>Raw_Data!F5166</f>
        <v>1750383626</v>
      </c>
      <c r="G5166" t="str">
        <f>Raw_Data!H5166</f>
        <v>2</v>
      </c>
      <c r="H5166">
        <f>IFERROR(VLOOKUP(G5166,Store_Map!$A$2:$I$100,3,FALSE),"")</f>
        <v>0</v>
      </c>
      <c r="I5166">
        <f>IFERROR(VLOOKUP(G5166,Store_Map!$A$2:$I$100,4,FALSE),"")</f>
        <v>0</v>
      </c>
      <c r="J5166">
        <f>IFERROR(VLOOKUP(G5166,Store_Map!$A$2:$I$100,5,FALSE),"")</f>
        <v>0</v>
      </c>
      <c r="K5166">
        <f>IFERROR(VLOOKUP(G5166,Store_Map!$A$2:$I$100,6,FALSE),"")</f>
        <v>0</v>
      </c>
      <c r="L5166">
        <f>IFERROR(VLOOKUP(G5166,Store_Map!$A$2:$I$100,7,FALSE),"")</f>
        <v>0</v>
      </c>
      <c r="M5166">
        <f>IFERROR(VLOOKUP(G5166,Store_Map!$A$2:$I$100,8,FALSE),"")</f>
        <v>0</v>
      </c>
      <c r="N5166">
        <f t="shared" si="720"/>
        <v>0</v>
      </c>
      <c r="O5166" t="str">
        <f t="shared" si="721"/>
        <v>PASS</v>
      </c>
      <c r="P5166" t="str">
        <f t="shared" si="722"/>
        <v>PASS</v>
      </c>
      <c r="Q5166" t="str">
        <f t="shared" si="723"/>
        <v>PASS</v>
      </c>
      <c r="R5166" t="str">
        <f t="shared" si="724"/>
        <v>PASS</v>
      </c>
      <c r="S5166" t="str">
        <f t="shared" si="725"/>
        <v>PASS</v>
      </c>
      <c r="T5166">
        <f t="shared" si="726"/>
        <v>100</v>
      </c>
      <c r="U5166" t="str">
        <f t="shared" si="727"/>
        <v>Low</v>
      </c>
      <c r="V5166" t="str">
        <f t="shared" si="728"/>
        <v>Clean</v>
      </c>
    </row>
    <row r="5167" spans="1:22" x14ac:dyDescent="0.3">
      <c r="A5167" t="str">
        <f>Raw_Data!A5167</f>
        <v>26084569</v>
      </c>
      <c r="B5167">
        <f>Raw_Data!B5167</f>
        <v>45663</v>
      </c>
      <c r="C5167" t="str">
        <f>Raw_Data!C5167</f>
        <v>NOVOLOG 100 UNIT/ML FLEXPEN</v>
      </c>
      <c r="D5167" t="str">
        <f>Raw_Data!D5167</f>
        <v>169633910</v>
      </c>
      <c r="E5167" t="str">
        <f>Raw_Data!E5167</f>
        <v>YASIN, NURA</v>
      </c>
      <c r="F5167" t="str">
        <f>Raw_Data!F5167</f>
        <v>1265518567</v>
      </c>
      <c r="G5167" t="str">
        <f>Raw_Data!H5167</f>
        <v>2</v>
      </c>
      <c r="H5167">
        <f>IFERROR(VLOOKUP(G5167,Store_Map!$A$2:$I$100,3,FALSE),"")</f>
        <v>0</v>
      </c>
      <c r="I5167">
        <f>IFERROR(VLOOKUP(G5167,Store_Map!$A$2:$I$100,4,FALSE),"")</f>
        <v>0</v>
      </c>
      <c r="J5167">
        <f>IFERROR(VLOOKUP(G5167,Store_Map!$A$2:$I$100,5,FALSE),"")</f>
        <v>0</v>
      </c>
      <c r="K5167">
        <f>IFERROR(VLOOKUP(G5167,Store_Map!$A$2:$I$100,6,FALSE),"")</f>
        <v>0</v>
      </c>
      <c r="L5167">
        <f>IFERROR(VLOOKUP(G5167,Store_Map!$A$2:$I$100,7,FALSE),"")</f>
        <v>0</v>
      </c>
      <c r="M5167">
        <f>IFERROR(VLOOKUP(G5167,Store_Map!$A$2:$I$100,8,FALSE),"")</f>
        <v>0</v>
      </c>
      <c r="N5167">
        <f t="shared" si="720"/>
        <v>0</v>
      </c>
      <c r="O5167" t="str">
        <f t="shared" si="721"/>
        <v>PASS</v>
      </c>
      <c r="P5167" t="str">
        <f t="shared" si="722"/>
        <v>REVIEW</v>
      </c>
      <c r="Q5167" t="str">
        <f t="shared" si="723"/>
        <v>PASS</v>
      </c>
      <c r="R5167" t="str">
        <f t="shared" si="724"/>
        <v>PASS</v>
      </c>
      <c r="S5167" t="str">
        <f t="shared" si="725"/>
        <v>REVIEW</v>
      </c>
      <c r="T5167">
        <f t="shared" si="726"/>
        <v>90</v>
      </c>
      <c r="U5167" t="str">
        <f t="shared" si="727"/>
        <v>Low</v>
      </c>
      <c r="V5167" t="str">
        <f t="shared" si="728"/>
        <v>Invalid NDC</v>
      </c>
    </row>
    <row r="5168" spans="1:22" x14ac:dyDescent="0.3">
      <c r="A5168" t="str">
        <f>Raw_Data!A5168</f>
        <v>26081464</v>
      </c>
      <c r="B5168">
        <f>Raw_Data!B5168</f>
        <v>45663</v>
      </c>
      <c r="C5168" t="str">
        <f>Raw_Data!C5168</f>
        <v>LEVOTHYROXINE 50 MCG TABLET</v>
      </c>
      <c r="D5168" t="str">
        <f>Raw_Data!D5168</f>
        <v>527328146</v>
      </c>
      <c r="E5168" t="str">
        <f>Raw_Data!E5168</f>
        <v>PEDERSEN, JENNIFER</v>
      </c>
      <c r="F5168" t="str">
        <f>Raw_Data!F5168</f>
        <v>1073606661</v>
      </c>
      <c r="G5168" t="str">
        <f>Raw_Data!H5168</f>
        <v>2</v>
      </c>
      <c r="H5168">
        <f>IFERROR(VLOOKUP(G5168,Store_Map!$A$2:$I$100,3,FALSE),"")</f>
        <v>0</v>
      </c>
      <c r="I5168">
        <f>IFERROR(VLOOKUP(G5168,Store_Map!$A$2:$I$100,4,FALSE),"")</f>
        <v>0</v>
      </c>
      <c r="J5168">
        <f>IFERROR(VLOOKUP(G5168,Store_Map!$A$2:$I$100,5,FALSE),"")</f>
        <v>0</v>
      </c>
      <c r="K5168">
        <f>IFERROR(VLOOKUP(G5168,Store_Map!$A$2:$I$100,6,FALSE),"")</f>
        <v>0</v>
      </c>
      <c r="L5168">
        <f>IFERROR(VLOOKUP(G5168,Store_Map!$A$2:$I$100,7,FALSE),"")</f>
        <v>0</v>
      </c>
      <c r="M5168">
        <f>IFERROR(VLOOKUP(G5168,Store_Map!$A$2:$I$100,8,FALSE),"")</f>
        <v>0</v>
      </c>
      <c r="N5168">
        <f t="shared" si="720"/>
        <v>0</v>
      </c>
      <c r="O5168" t="str">
        <f t="shared" si="721"/>
        <v>PASS</v>
      </c>
      <c r="P5168" t="str">
        <f t="shared" si="722"/>
        <v>REVIEW</v>
      </c>
      <c r="Q5168" t="str">
        <f t="shared" si="723"/>
        <v>PASS</v>
      </c>
      <c r="R5168" t="str">
        <f t="shared" si="724"/>
        <v>PASS</v>
      </c>
      <c r="S5168" t="str">
        <f t="shared" si="725"/>
        <v>REVIEW</v>
      </c>
      <c r="T5168">
        <f t="shared" si="726"/>
        <v>90</v>
      </c>
      <c r="U5168" t="str">
        <f t="shared" si="727"/>
        <v>Low</v>
      </c>
      <c r="V5168" t="str">
        <f t="shared" si="728"/>
        <v>Invalid NDC</v>
      </c>
    </row>
    <row r="5169" spans="1:22" x14ac:dyDescent="0.3">
      <c r="A5169" t="str">
        <f>Raw_Data!A5169</f>
        <v>26082672</v>
      </c>
      <c r="B5169">
        <f>Raw_Data!B5169</f>
        <v>45663</v>
      </c>
      <c r="C5169" t="str">
        <f>Raw_Data!C5169</f>
        <v>LOSARTAN POTASSIUM 100 MG T</v>
      </c>
      <c r="D5169" t="str">
        <f>Raw_Data!D5169</f>
        <v>65862020399</v>
      </c>
      <c r="E5169" t="str">
        <f>Raw_Data!E5169</f>
        <v>FORD, JAMES</v>
      </c>
      <c r="F5169" t="str">
        <f>Raw_Data!F5169</f>
        <v>1033117684</v>
      </c>
      <c r="G5169" t="str">
        <f>Raw_Data!H5169</f>
        <v>2</v>
      </c>
      <c r="H5169">
        <f>IFERROR(VLOOKUP(G5169,Store_Map!$A$2:$I$100,3,FALSE),"")</f>
        <v>0</v>
      </c>
      <c r="I5169">
        <f>IFERROR(VLOOKUP(G5169,Store_Map!$A$2:$I$100,4,FALSE),"")</f>
        <v>0</v>
      </c>
      <c r="J5169">
        <f>IFERROR(VLOOKUP(G5169,Store_Map!$A$2:$I$100,5,FALSE),"")</f>
        <v>0</v>
      </c>
      <c r="K5169">
        <f>IFERROR(VLOOKUP(G5169,Store_Map!$A$2:$I$100,6,FALSE),"")</f>
        <v>0</v>
      </c>
      <c r="L5169">
        <f>IFERROR(VLOOKUP(G5169,Store_Map!$A$2:$I$100,7,FALSE),"")</f>
        <v>0</v>
      </c>
      <c r="M5169">
        <f>IFERROR(VLOOKUP(G5169,Store_Map!$A$2:$I$100,8,FALSE),"")</f>
        <v>0</v>
      </c>
      <c r="N5169">
        <f t="shared" si="720"/>
        <v>0</v>
      </c>
      <c r="O5169" t="str">
        <f t="shared" si="721"/>
        <v>PASS</v>
      </c>
      <c r="P5169" t="str">
        <f t="shared" si="722"/>
        <v>PASS</v>
      </c>
      <c r="Q5169" t="str">
        <f t="shared" si="723"/>
        <v>PASS</v>
      </c>
      <c r="R5169" t="str">
        <f t="shared" si="724"/>
        <v>PASS</v>
      </c>
      <c r="S5169" t="str">
        <f t="shared" si="725"/>
        <v>PASS</v>
      </c>
      <c r="T5169">
        <f t="shared" si="726"/>
        <v>100</v>
      </c>
      <c r="U5169" t="str">
        <f t="shared" si="727"/>
        <v>Low</v>
      </c>
      <c r="V5169" t="str">
        <f t="shared" si="728"/>
        <v>Clean</v>
      </c>
    </row>
    <row r="5170" spans="1:22" x14ac:dyDescent="0.3">
      <c r="A5170" t="str">
        <f>Raw_Data!A5170</f>
        <v>26081582</v>
      </c>
      <c r="B5170">
        <f>Raw_Data!B5170</f>
        <v>45663</v>
      </c>
      <c r="C5170" t="str">
        <f>Raw_Data!C5170</f>
        <v>ATORVASTATIN 20 MG TABLET</v>
      </c>
      <c r="D5170" t="str">
        <f>Raw_Data!D5170</f>
        <v>60505257908</v>
      </c>
      <c r="E5170" t="str">
        <f>Raw_Data!E5170</f>
        <v>FORD, JAMES</v>
      </c>
      <c r="F5170" t="str">
        <f>Raw_Data!F5170</f>
        <v>1033117684</v>
      </c>
      <c r="G5170" t="str">
        <f>Raw_Data!H5170</f>
        <v>2</v>
      </c>
      <c r="H5170">
        <f>IFERROR(VLOOKUP(G5170,Store_Map!$A$2:$I$100,3,FALSE),"")</f>
        <v>0</v>
      </c>
      <c r="I5170">
        <f>IFERROR(VLOOKUP(G5170,Store_Map!$A$2:$I$100,4,FALSE),"")</f>
        <v>0</v>
      </c>
      <c r="J5170">
        <f>IFERROR(VLOOKUP(G5170,Store_Map!$A$2:$I$100,5,FALSE),"")</f>
        <v>0</v>
      </c>
      <c r="K5170">
        <f>IFERROR(VLOOKUP(G5170,Store_Map!$A$2:$I$100,6,FALSE),"")</f>
        <v>0</v>
      </c>
      <c r="L5170">
        <f>IFERROR(VLOOKUP(G5170,Store_Map!$A$2:$I$100,7,FALSE),"")</f>
        <v>0</v>
      </c>
      <c r="M5170">
        <f>IFERROR(VLOOKUP(G5170,Store_Map!$A$2:$I$100,8,FALSE),"")</f>
        <v>0</v>
      </c>
      <c r="N5170">
        <f t="shared" si="720"/>
        <v>0</v>
      </c>
      <c r="O5170" t="str">
        <f t="shared" si="721"/>
        <v>PASS</v>
      </c>
      <c r="P5170" t="str">
        <f t="shared" si="722"/>
        <v>PASS</v>
      </c>
      <c r="Q5170" t="str">
        <f t="shared" si="723"/>
        <v>PASS</v>
      </c>
      <c r="R5170" t="str">
        <f t="shared" si="724"/>
        <v>PASS</v>
      </c>
      <c r="S5170" t="str">
        <f t="shared" si="725"/>
        <v>PASS</v>
      </c>
      <c r="T5170">
        <f t="shared" si="726"/>
        <v>100</v>
      </c>
      <c r="U5170" t="str">
        <f t="shared" si="727"/>
        <v>Low</v>
      </c>
      <c r="V5170" t="str">
        <f t="shared" si="728"/>
        <v>Clean</v>
      </c>
    </row>
    <row r="5171" spans="1:22" x14ac:dyDescent="0.3">
      <c r="A5171" t="str">
        <f>Raw_Data!A5171</f>
        <v>26083031</v>
      </c>
      <c r="B5171">
        <f>Raw_Data!B5171</f>
        <v>45663</v>
      </c>
      <c r="C5171" t="str">
        <f>Raw_Data!C5171</f>
        <v>GABAPENTIN 100 MG CAPSULE</v>
      </c>
      <c r="D5171" t="str">
        <f>Raw_Data!D5171</f>
        <v>67877022205</v>
      </c>
      <c r="E5171" t="str">
        <f>Raw_Data!E5171</f>
        <v>FORD, JAMES</v>
      </c>
      <c r="F5171" t="str">
        <f>Raw_Data!F5171</f>
        <v>1033117684</v>
      </c>
      <c r="G5171" t="str">
        <f>Raw_Data!H5171</f>
        <v>2</v>
      </c>
      <c r="H5171">
        <f>IFERROR(VLOOKUP(G5171,Store_Map!$A$2:$I$100,3,FALSE),"")</f>
        <v>0</v>
      </c>
      <c r="I5171">
        <f>IFERROR(VLOOKUP(G5171,Store_Map!$A$2:$I$100,4,FALSE),"")</f>
        <v>0</v>
      </c>
      <c r="J5171">
        <f>IFERROR(VLOOKUP(G5171,Store_Map!$A$2:$I$100,5,FALSE),"")</f>
        <v>0</v>
      </c>
      <c r="K5171">
        <f>IFERROR(VLOOKUP(G5171,Store_Map!$A$2:$I$100,6,FALSE),"")</f>
        <v>0</v>
      </c>
      <c r="L5171">
        <f>IFERROR(VLOOKUP(G5171,Store_Map!$A$2:$I$100,7,FALSE),"")</f>
        <v>0</v>
      </c>
      <c r="M5171">
        <f>IFERROR(VLOOKUP(G5171,Store_Map!$A$2:$I$100,8,FALSE),"")</f>
        <v>0</v>
      </c>
      <c r="N5171">
        <f t="shared" si="720"/>
        <v>0</v>
      </c>
      <c r="O5171" t="str">
        <f t="shared" si="721"/>
        <v>PASS</v>
      </c>
      <c r="P5171" t="str">
        <f t="shared" si="722"/>
        <v>PASS</v>
      </c>
      <c r="Q5171" t="str">
        <f t="shared" si="723"/>
        <v>PASS</v>
      </c>
      <c r="R5171" t="str">
        <f t="shared" si="724"/>
        <v>PASS</v>
      </c>
      <c r="S5171" t="str">
        <f t="shared" si="725"/>
        <v>PASS</v>
      </c>
      <c r="T5171">
        <f t="shared" si="726"/>
        <v>100</v>
      </c>
      <c r="U5171" t="str">
        <f t="shared" si="727"/>
        <v>Low</v>
      </c>
      <c r="V5171" t="str">
        <f t="shared" si="728"/>
        <v>Clean</v>
      </c>
    </row>
    <row r="5172" spans="1:22" x14ac:dyDescent="0.3">
      <c r="A5172" t="str">
        <f>Raw_Data!A5172</f>
        <v>26083030</v>
      </c>
      <c r="B5172">
        <f>Raw_Data!B5172</f>
        <v>45663</v>
      </c>
      <c r="C5172" t="str">
        <f>Raw_Data!C5172</f>
        <v>METOLAZONE 10 MG TABLET</v>
      </c>
      <c r="D5172" t="str">
        <f>Raw_Data!D5172</f>
        <v>185560001</v>
      </c>
      <c r="E5172" t="str">
        <f>Raw_Data!E5172</f>
        <v>FORD, JAMES</v>
      </c>
      <c r="F5172" t="str">
        <f>Raw_Data!F5172</f>
        <v>1033117684</v>
      </c>
      <c r="G5172" t="str">
        <f>Raw_Data!H5172</f>
        <v>2</v>
      </c>
      <c r="H5172">
        <f>IFERROR(VLOOKUP(G5172,Store_Map!$A$2:$I$100,3,FALSE),"")</f>
        <v>0</v>
      </c>
      <c r="I5172">
        <f>IFERROR(VLOOKUP(G5172,Store_Map!$A$2:$I$100,4,FALSE),"")</f>
        <v>0</v>
      </c>
      <c r="J5172">
        <f>IFERROR(VLOOKUP(G5172,Store_Map!$A$2:$I$100,5,FALSE),"")</f>
        <v>0</v>
      </c>
      <c r="K5172">
        <f>IFERROR(VLOOKUP(G5172,Store_Map!$A$2:$I$100,6,FALSE),"")</f>
        <v>0</v>
      </c>
      <c r="L5172">
        <f>IFERROR(VLOOKUP(G5172,Store_Map!$A$2:$I$100,7,FALSE),"")</f>
        <v>0</v>
      </c>
      <c r="M5172">
        <f>IFERROR(VLOOKUP(G5172,Store_Map!$A$2:$I$100,8,FALSE),"")</f>
        <v>0</v>
      </c>
      <c r="N5172">
        <f t="shared" si="720"/>
        <v>0</v>
      </c>
      <c r="O5172" t="str">
        <f t="shared" si="721"/>
        <v>PASS</v>
      </c>
      <c r="P5172" t="str">
        <f t="shared" si="722"/>
        <v>REVIEW</v>
      </c>
      <c r="Q5172" t="str">
        <f t="shared" si="723"/>
        <v>PASS</v>
      </c>
      <c r="R5172" t="str">
        <f t="shared" si="724"/>
        <v>PASS</v>
      </c>
      <c r="S5172" t="str">
        <f t="shared" si="725"/>
        <v>REVIEW</v>
      </c>
      <c r="T5172">
        <f t="shared" si="726"/>
        <v>90</v>
      </c>
      <c r="U5172" t="str">
        <f t="shared" si="727"/>
        <v>Low</v>
      </c>
      <c r="V5172" t="str">
        <f t="shared" si="728"/>
        <v>Invalid NDC</v>
      </c>
    </row>
    <row r="5173" spans="1:22" x14ac:dyDescent="0.3">
      <c r="A5173" t="str">
        <f>Raw_Data!A5173</f>
        <v>26083029</v>
      </c>
      <c r="B5173">
        <f>Raw_Data!B5173</f>
        <v>45663</v>
      </c>
      <c r="C5173" t="str">
        <f>Raw_Data!C5173</f>
        <v>LEVOTHYROXINE 75 MCG TABLET</v>
      </c>
      <c r="D5173" t="str">
        <f>Raw_Data!D5173</f>
        <v>378180577</v>
      </c>
      <c r="E5173" t="str">
        <f>Raw_Data!E5173</f>
        <v>FORD, JAMES</v>
      </c>
      <c r="F5173" t="str">
        <f>Raw_Data!F5173</f>
        <v>1033117684</v>
      </c>
      <c r="G5173" t="str">
        <f>Raw_Data!H5173</f>
        <v>2</v>
      </c>
      <c r="H5173">
        <f>IFERROR(VLOOKUP(G5173,Store_Map!$A$2:$I$100,3,FALSE),"")</f>
        <v>0</v>
      </c>
      <c r="I5173">
        <f>IFERROR(VLOOKUP(G5173,Store_Map!$A$2:$I$100,4,FALSE),"")</f>
        <v>0</v>
      </c>
      <c r="J5173">
        <f>IFERROR(VLOOKUP(G5173,Store_Map!$A$2:$I$100,5,FALSE),"")</f>
        <v>0</v>
      </c>
      <c r="K5173">
        <f>IFERROR(VLOOKUP(G5173,Store_Map!$A$2:$I$100,6,FALSE),"")</f>
        <v>0</v>
      </c>
      <c r="L5173">
        <f>IFERROR(VLOOKUP(G5173,Store_Map!$A$2:$I$100,7,FALSE),"")</f>
        <v>0</v>
      </c>
      <c r="M5173">
        <f>IFERROR(VLOOKUP(G5173,Store_Map!$A$2:$I$100,8,FALSE),"")</f>
        <v>0</v>
      </c>
      <c r="N5173">
        <f t="shared" si="720"/>
        <v>0</v>
      </c>
      <c r="O5173" t="str">
        <f t="shared" si="721"/>
        <v>PASS</v>
      </c>
      <c r="P5173" t="str">
        <f t="shared" si="722"/>
        <v>REVIEW</v>
      </c>
      <c r="Q5173" t="str">
        <f t="shared" si="723"/>
        <v>PASS</v>
      </c>
      <c r="R5173" t="str">
        <f t="shared" si="724"/>
        <v>PASS</v>
      </c>
      <c r="S5173" t="str">
        <f t="shared" si="725"/>
        <v>REVIEW</v>
      </c>
      <c r="T5173">
        <f t="shared" si="726"/>
        <v>90</v>
      </c>
      <c r="U5173" t="str">
        <f t="shared" si="727"/>
        <v>Low</v>
      </c>
      <c r="V5173" t="str">
        <f t="shared" si="728"/>
        <v>Invalid NDC</v>
      </c>
    </row>
    <row r="5174" spans="1:22" x14ac:dyDescent="0.3">
      <c r="A5174" t="str">
        <f>Raw_Data!A5174</f>
        <v>26082643</v>
      </c>
      <c r="B5174">
        <f>Raw_Data!B5174</f>
        <v>45663</v>
      </c>
      <c r="C5174" t="str">
        <f>Raw_Data!C5174</f>
        <v>MEGESTROL 40 MG TABLET</v>
      </c>
      <c r="D5174" t="str">
        <f>Raw_Data!D5174</f>
        <v>64380015901</v>
      </c>
      <c r="E5174" t="str">
        <f>Raw_Data!E5174</f>
        <v>FORD, JAMES</v>
      </c>
      <c r="F5174" t="str">
        <f>Raw_Data!F5174</f>
        <v>1033117684</v>
      </c>
      <c r="G5174" t="str">
        <f>Raw_Data!H5174</f>
        <v>2</v>
      </c>
      <c r="H5174">
        <f>IFERROR(VLOOKUP(G5174,Store_Map!$A$2:$I$100,3,FALSE),"")</f>
        <v>0</v>
      </c>
      <c r="I5174">
        <f>IFERROR(VLOOKUP(G5174,Store_Map!$A$2:$I$100,4,FALSE),"")</f>
        <v>0</v>
      </c>
      <c r="J5174">
        <f>IFERROR(VLOOKUP(G5174,Store_Map!$A$2:$I$100,5,FALSE),"")</f>
        <v>0</v>
      </c>
      <c r="K5174">
        <f>IFERROR(VLOOKUP(G5174,Store_Map!$A$2:$I$100,6,FALSE),"")</f>
        <v>0</v>
      </c>
      <c r="L5174">
        <f>IFERROR(VLOOKUP(G5174,Store_Map!$A$2:$I$100,7,FALSE),"")</f>
        <v>0</v>
      </c>
      <c r="M5174">
        <f>IFERROR(VLOOKUP(G5174,Store_Map!$A$2:$I$100,8,FALSE),"")</f>
        <v>0</v>
      </c>
      <c r="N5174">
        <f t="shared" si="720"/>
        <v>0</v>
      </c>
      <c r="O5174" t="str">
        <f t="shared" si="721"/>
        <v>PASS</v>
      </c>
      <c r="P5174" t="str">
        <f t="shared" si="722"/>
        <v>PASS</v>
      </c>
      <c r="Q5174" t="str">
        <f t="shared" si="723"/>
        <v>PASS</v>
      </c>
      <c r="R5174" t="str">
        <f t="shared" si="724"/>
        <v>PASS</v>
      </c>
      <c r="S5174" t="str">
        <f t="shared" si="725"/>
        <v>PASS</v>
      </c>
      <c r="T5174">
        <f t="shared" si="726"/>
        <v>100</v>
      </c>
      <c r="U5174" t="str">
        <f t="shared" si="727"/>
        <v>Low</v>
      </c>
      <c r="V5174" t="str">
        <f t="shared" si="728"/>
        <v>Clean</v>
      </c>
    </row>
    <row r="5175" spans="1:22" x14ac:dyDescent="0.3">
      <c r="A5175" t="str">
        <f>Raw_Data!A5175</f>
        <v>26083673</v>
      </c>
      <c r="B5175">
        <f>Raw_Data!B5175</f>
        <v>45663</v>
      </c>
      <c r="C5175" t="str">
        <f>Raw_Data!C5175</f>
        <v>DEXCOM G7 SENSOR</v>
      </c>
      <c r="D5175" t="str">
        <f>Raw_Data!D5175</f>
        <v>8627007701</v>
      </c>
      <c r="E5175" t="str">
        <f>Raw_Data!E5175</f>
        <v>PEDERSEN, JENNIFER</v>
      </c>
      <c r="F5175" t="str">
        <f>Raw_Data!F5175</f>
        <v>1073606661</v>
      </c>
      <c r="G5175" t="str">
        <f>Raw_Data!H5175</f>
        <v>2</v>
      </c>
      <c r="H5175">
        <f>IFERROR(VLOOKUP(G5175,Store_Map!$A$2:$I$100,3,FALSE),"")</f>
        <v>0</v>
      </c>
      <c r="I5175">
        <f>IFERROR(VLOOKUP(G5175,Store_Map!$A$2:$I$100,4,FALSE),"")</f>
        <v>0</v>
      </c>
      <c r="J5175">
        <f>IFERROR(VLOOKUP(G5175,Store_Map!$A$2:$I$100,5,FALSE),"")</f>
        <v>0</v>
      </c>
      <c r="K5175">
        <f>IFERROR(VLOOKUP(G5175,Store_Map!$A$2:$I$100,6,FALSE),"")</f>
        <v>0</v>
      </c>
      <c r="L5175">
        <f>IFERROR(VLOOKUP(G5175,Store_Map!$A$2:$I$100,7,FALSE),"")</f>
        <v>0</v>
      </c>
      <c r="M5175">
        <f>IFERROR(VLOOKUP(G5175,Store_Map!$A$2:$I$100,8,FALSE),"")</f>
        <v>0</v>
      </c>
      <c r="N5175">
        <f t="shared" si="720"/>
        <v>0</v>
      </c>
      <c r="O5175" t="str">
        <f t="shared" si="721"/>
        <v>PASS</v>
      </c>
      <c r="P5175" t="str">
        <f t="shared" si="722"/>
        <v>PASS</v>
      </c>
      <c r="Q5175" t="str">
        <f t="shared" si="723"/>
        <v>PASS</v>
      </c>
      <c r="R5175" t="str">
        <f t="shared" si="724"/>
        <v>PASS</v>
      </c>
      <c r="S5175" t="str">
        <f t="shared" si="725"/>
        <v>PASS</v>
      </c>
      <c r="T5175">
        <f t="shared" si="726"/>
        <v>100</v>
      </c>
      <c r="U5175" t="str">
        <f t="shared" si="727"/>
        <v>Low</v>
      </c>
      <c r="V5175" t="str">
        <f t="shared" si="728"/>
        <v>Clean</v>
      </c>
    </row>
    <row r="5176" spans="1:22" x14ac:dyDescent="0.3">
      <c r="A5176" t="str">
        <f>Raw_Data!A5176</f>
        <v>26079157</v>
      </c>
      <c r="B5176">
        <f>Raw_Data!B5176</f>
        <v>45663</v>
      </c>
      <c r="C5176" t="str">
        <f>Raw_Data!C5176</f>
        <v>METFORMIN HCL 500 MG TABLET</v>
      </c>
      <c r="D5176" t="str">
        <f>Raw_Data!D5176</f>
        <v>65862000899</v>
      </c>
      <c r="E5176" t="str">
        <f>Raw_Data!E5176</f>
        <v>BYNE, EDMUND</v>
      </c>
      <c r="F5176" t="str">
        <f>Raw_Data!F5176</f>
        <v>1033186648</v>
      </c>
      <c r="G5176" t="str">
        <f>Raw_Data!H5176</f>
        <v>2</v>
      </c>
      <c r="H5176">
        <f>IFERROR(VLOOKUP(G5176,Store_Map!$A$2:$I$100,3,FALSE),"")</f>
        <v>0</v>
      </c>
      <c r="I5176">
        <f>IFERROR(VLOOKUP(G5176,Store_Map!$A$2:$I$100,4,FALSE),"")</f>
        <v>0</v>
      </c>
      <c r="J5176">
        <f>IFERROR(VLOOKUP(G5176,Store_Map!$A$2:$I$100,5,FALSE),"")</f>
        <v>0</v>
      </c>
      <c r="K5176">
        <f>IFERROR(VLOOKUP(G5176,Store_Map!$A$2:$I$100,6,FALSE),"")</f>
        <v>0</v>
      </c>
      <c r="L5176">
        <f>IFERROR(VLOOKUP(G5176,Store_Map!$A$2:$I$100,7,FALSE),"")</f>
        <v>0</v>
      </c>
      <c r="M5176">
        <f>IFERROR(VLOOKUP(G5176,Store_Map!$A$2:$I$100,8,FALSE),"")</f>
        <v>0</v>
      </c>
      <c r="N5176">
        <f t="shared" si="720"/>
        <v>0</v>
      </c>
      <c r="O5176" t="str">
        <f t="shared" si="721"/>
        <v>PASS</v>
      </c>
      <c r="P5176" t="str">
        <f t="shared" si="722"/>
        <v>PASS</v>
      </c>
      <c r="Q5176" t="str">
        <f t="shared" si="723"/>
        <v>PASS</v>
      </c>
      <c r="R5176" t="str">
        <f t="shared" si="724"/>
        <v>PASS</v>
      </c>
      <c r="S5176" t="str">
        <f t="shared" si="725"/>
        <v>PASS</v>
      </c>
      <c r="T5176">
        <f t="shared" si="726"/>
        <v>100</v>
      </c>
      <c r="U5176" t="str">
        <f t="shared" si="727"/>
        <v>Low</v>
      </c>
      <c r="V5176" t="str">
        <f t="shared" si="728"/>
        <v>Clean</v>
      </c>
    </row>
    <row r="5177" spans="1:22" x14ac:dyDescent="0.3">
      <c r="A5177" t="str">
        <f>Raw_Data!A5177</f>
        <v>26078338</v>
      </c>
      <c r="B5177">
        <f>Raw_Data!B5177</f>
        <v>45663</v>
      </c>
      <c r="C5177" t="str">
        <f>Raw_Data!C5177</f>
        <v>TRAZODONE 100MG TABLET</v>
      </c>
      <c r="D5177" t="str">
        <f>Raw_Data!D5177</f>
        <v>50111056101</v>
      </c>
      <c r="E5177" t="str">
        <f>Raw_Data!E5177</f>
        <v>BYNE, EDMUND</v>
      </c>
      <c r="F5177" t="str">
        <f>Raw_Data!F5177</f>
        <v>1033186648</v>
      </c>
      <c r="G5177" t="str">
        <f>Raw_Data!H5177</f>
        <v>2</v>
      </c>
      <c r="H5177">
        <f>IFERROR(VLOOKUP(G5177,Store_Map!$A$2:$I$100,3,FALSE),"")</f>
        <v>0</v>
      </c>
      <c r="I5177">
        <f>IFERROR(VLOOKUP(G5177,Store_Map!$A$2:$I$100,4,FALSE),"")</f>
        <v>0</v>
      </c>
      <c r="J5177">
        <f>IFERROR(VLOOKUP(G5177,Store_Map!$A$2:$I$100,5,FALSE),"")</f>
        <v>0</v>
      </c>
      <c r="K5177">
        <f>IFERROR(VLOOKUP(G5177,Store_Map!$A$2:$I$100,6,FALSE),"")</f>
        <v>0</v>
      </c>
      <c r="L5177">
        <f>IFERROR(VLOOKUP(G5177,Store_Map!$A$2:$I$100,7,FALSE),"")</f>
        <v>0</v>
      </c>
      <c r="M5177">
        <f>IFERROR(VLOOKUP(G5177,Store_Map!$A$2:$I$100,8,FALSE),"")</f>
        <v>0</v>
      </c>
      <c r="N5177">
        <f t="shared" si="720"/>
        <v>0</v>
      </c>
      <c r="O5177" t="str">
        <f t="shared" si="721"/>
        <v>PASS</v>
      </c>
      <c r="P5177" t="str">
        <f t="shared" si="722"/>
        <v>PASS</v>
      </c>
      <c r="Q5177" t="str">
        <f t="shared" si="723"/>
        <v>PASS</v>
      </c>
      <c r="R5177" t="str">
        <f t="shared" si="724"/>
        <v>PASS</v>
      </c>
      <c r="S5177" t="str">
        <f t="shared" si="725"/>
        <v>PASS</v>
      </c>
      <c r="T5177">
        <f t="shared" si="726"/>
        <v>100</v>
      </c>
      <c r="U5177" t="str">
        <f t="shared" si="727"/>
        <v>Low</v>
      </c>
      <c r="V5177" t="str">
        <f t="shared" si="728"/>
        <v>Clean</v>
      </c>
    </row>
    <row r="5178" spans="1:22" x14ac:dyDescent="0.3">
      <c r="A5178" t="str">
        <f>Raw_Data!A5178</f>
        <v>26074211</v>
      </c>
      <c r="B5178">
        <f>Raw_Data!B5178</f>
        <v>45663</v>
      </c>
      <c r="C5178" t="str">
        <f>Raw_Data!C5178</f>
        <v>METFORMIN HCL ER 500 MG TAB</v>
      </c>
      <c r="D5178" t="str">
        <f>Raw_Data!D5178</f>
        <v>70010049105</v>
      </c>
      <c r="E5178" t="str">
        <f>Raw_Data!E5178</f>
        <v>BYNE, EDMUND</v>
      </c>
      <c r="F5178" t="str">
        <f>Raw_Data!F5178</f>
        <v>1033186648</v>
      </c>
      <c r="G5178" t="str">
        <f>Raw_Data!H5178</f>
        <v>2</v>
      </c>
      <c r="H5178">
        <f>IFERROR(VLOOKUP(G5178,Store_Map!$A$2:$I$100,3,FALSE),"")</f>
        <v>0</v>
      </c>
      <c r="I5178">
        <f>IFERROR(VLOOKUP(G5178,Store_Map!$A$2:$I$100,4,FALSE),"")</f>
        <v>0</v>
      </c>
      <c r="J5178">
        <f>IFERROR(VLOOKUP(G5178,Store_Map!$A$2:$I$100,5,FALSE),"")</f>
        <v>0</v>
      </c>
      <c r="K5178">
        <f>IFERROR(VLOOKUP(G5178,Store_Map!$A$2:$I$100,6,FALSE),"")</f>
        <v>0</v>
      </c>
      <c r="L5178">
        <f>IFERROR(VLOOKUP(G5178,Store_Map!$A$2:$I$100,7,FALSE),"")</f>
        <v>0</v>
      </c>
      <c r="M5178">
        <f>IFERROR(VLOOKUP(G5178,Store_Map!$A$2:$I$100,8,FALSE),"")</f>
        <v>0</v>
      </c>
      <c r="N5178">
        <f t="shared" si="720"/>
        <v>0</v>
      </c>
      <c r="O5178" t="str">
        <f t="shared" si="721"/>
        <v>PASS</v>
      </c>
      <c r="P5178" t="str">
        <f t="shared" si="722"/>
        <v>PASS</v>
      </c>
      <c r="Q5178" t="str">
        <f t="shared" si="723"/>
        <v>PASS</v>
      </c>
      <c r="R5178" t="str">
        <f t="shared" si="724"/>
        <v>PASS</v>
      </c>
      <c r="S5178" t="str">
        <f t="shared" si="725"/>
        <v>PASS</v>
      </c>
      <c r="T5178">
        <f t="shared" si="726"/>
        <v>100</v>
      </c>
      <c r="U5178" t="str">
        <f t="shared" si="727"/>
        <v>Low</v>
      </c>
      <c r="V5178" t="str">
        <f t="shared" si="728"/>
        <v>Clean</v>
      </c>
    </row>
    <row r="5179" spans="1:22" x14ac:dyDescent="0.3">
      <c r="A5179" t="str">
        <f>Raw_Data!A5179</f>
        <v>26078312</v>
      </c>
      <c r="B5179">
        <f>Raw_Data!B5179</f>
        <v>45663</v>
      </c>
      <c r="C5179" t="str">
        <f>Raw_Data!C5179</f>
        <v>BD UF MICRO PEN NEEDLE 6MMX</v>
      </c>
      <c r="D5179" t="str">
        <f>Raw_Data!D5179</f>
        <v>8290320749</v>
      </c>
      <c r="E5179" t="str">
        <f>Raw_Data!E5179</f>
        <v>BYNE, EDMUND</v>
      </c>
      <c r="F5179" t="str">
        <f>Raw_Data!F5179</f>
        <v>1033186648</v>
      </c>
      <c r="G5179" t="str">
        <f>Raw_Data!H5179</f>
        <v>2</v>
      </c>
      <c r="H5179">
        <f>IFERROR(VLOOKUP(G5179,Store_Map!$A$2:$I$100,3,FALSE),"")</f>
        <v>0</v>
      </c>
      <c r="I5179">
        <f>IFERROR(VLOOKUP(G5179,Store_Map!$A$2:$I$100,4,FALSE),"")</f>
        <v>0</v>
      </c>
      <c r="J5179">
        <f>IFERROR(VLOOKUP(G5179,Store_Map!$A$2:$I$100,5,FALSE),"")</f>
        <v>0</v>
      </c>
      <c r="K5179">
        <f>IFERROR(VLOOKUP(G5179,Store_Map!$A$2:$I$100,6,FALSE),"")</f>
        <v>0</v>
      </c>
      <c r="L5179">
        <f>IFERROR(VLOOKUP(G5179,Store_Map!$A$2:$I$100,7,FALSE),"")</f>
        <v>0</v>
      </c>
      <c r="M5179">
        <f>IFERROR(VLOOKUP(G5179,Store_Map!$A$2:$I$100,8,FALSE),"")</f>
        <v>0</v>
      </c>
      <c r="N5179">
        <f t="shared" si="720"/>
        <v>0</v>
      </c>
      <c r="O5179" t="str">
        <f t="shared" si="721"/>
        <v>PASS</v>
      </c>
      <c r="P5179" t="str">
        <f t="shared" si="722"/>
        <v>PASS</v>
      </c>
      <c r="Q5179" t="str">
        <f t="shared" si="723"/>
        <v>PASS</v>
      </c>
      <c r="R5179" t="str">
        <f t="shared" si="724"/>
        <v>PASS</v>
      </c>
      <c r="S5179" t="str">
        <f t="shared" si="725"/>
        <v>PASS</v>
      </c>
      <c r="T5179">
        <f t="shared" si="726"/>
        <v>100</v>
      </c>
      <c r="U5179" t="str">
        <f t="shared" si="727"/>
        <v>Low</v>
      </c>
      <c r="V5179" t="str">
        <f t="shared" si="728"/>
        <v>Clean</v>
      </c>
    </row>
    <row r="5180" spans="1:22" x14ac:dyDescent="0.3">
      <c r="A5180" t="str">
        <f>Raw_Data!A5180</f>
        <v>26081997</v>
      </c>
      <c r="B5180">
        <f>Raw_Data!B5180</f>
        <v>45663</v>
      </c>
      <c r="C5180" t="str">
        <f>Raw_Data!C5180</f>
        <v>BIKTARVY 50-200-25 MG TABLE</v>
      </c>
      <c r="D5180" t="str">
        <f>Raw_Data!D5180</f>
        <v>61958250101</v>
      </c>
      <c r="E5180" t="str">
        <f>Raw_Data!E5180</f>
        <v>KILGORE, RICHARD</v>
      </c>
      <c r="F5180" t="str">
        <f>Raw_Data!F5180</f>
        <v>1760812010</v>
      </c>
      <c r="G5180" t="str">
        <f>Raw_Data!H5180</f>
        <v>2</v>
      </c>
      <c r="H5180">
        <f>IFERROR(VLOOKUP(G5180,Store_Map!$A$2:$I$100,3,FALSE),"")</f>
        <v>0</v>
      </c>
      <c r="I5180">
        <f>IFERROR(VLOOKUP(G5180,Store_Map!$A$2:$I$100,4,FALSE),"")</f>
        <v>0</v>
      </c>
      <c r="J5180">
        <f>IFERROR(VLOOKUP(G5180,Store_Map!$A$2:$I$100,5,FALSE),"")</f>
        <v>0</v>
      </c>
      <c r="K5180">
        <f>IFERROR(VLOOKUP(G5180,Store_Map!$A$2:$I$100,6,FALSE),"")</f>
        <v>0</v>
      </c>
      <c r="L5180">
        <f>IFERROR(VLOOKUP(G5180,Store_Map!$A$2:$I$100,7,FALSE),"")</f>
        <v>0</v>
      </c>
      <c r="M5180">
        <f>IFERROR(VLOOKUP(G5180,Store_Map!$A$2:$I$100,8,FALSE),"")</f>
        <v>0</v>
      </c>
      <c r="N5180">
        <f t="shared" si="720"/>
        <v>0</v>
      </c>
      <c r="O5180" t="str">
        <f t="shared" si="721"/>
        <v>PASS</v>
      </c>
      <c r="P5180" t="str">
        <f t="shared" si="722"/>
        <v>PASS</v>
      </c>
      <c r="Q5180" t="str">
        <f t="shared" si="723"/>
        <v>PASS</v>
      </c>
      <c r="R5180" t="str">
        <f t="shared" si="724"/>
        <v>PASS</v>
      </c>
      <c r="S5180" t="str">
        <f t="shared" si="725"/>
        <v>PASS</v>
      </c>
      <c r="T5180">
        <f t="shared" si="726"/>
        <v>100</v>
      </c>
      <c r="U5180" t="str">
        <f t="shared" si="727"/>
        <v>Low</v>
      </c>
      <c r="V5180" t="str">
        <f t="shared" si="728"/>
        <v>Clean</v>
      </c>
    </row>
    <row r="5181" spans="1:22" x14ac:dyDescent="0.3">
      <c r="A5181" t="str">
        <f>Raw_Data!A5181</f>
        <v>26074830</v>
      </c>
      <c r="B5181">
        <f>Raw_Data!B5181</f>
        <v>45663</v>
      </c>
      <c r="C5181" t="str">
        <f>Raw_Data!C5181</f>
        <v>MEDROXYPROGESTERONE 150 MG/</v>
      </c>
      <c r="D5181" t="str">
        <f>Raw_Data!D5181</f>
        <v>66993037083</v>
      </c>
      <c r="E5181" t="str">
        <f>Raw_Data!E5181</f>
        <v>GIBBS, JON</v>
      </c>
      <c r="F5181" t="str">
        <f>Raw_Data!F5181</f>
        <v>1700896156</v>
      </c>
      <c r="G5181" t="str">
        <f>Raw_Data!H5181</f>
        <v>2</v>
      </c>
      <c r="H5181">
        <f>IFERROR(VLOOKUP(G5181,Store_Map!$A$2:$I$100,3,FALSE),"")</f>
        <v>0</v>
      </c>
      <c r="I5181">
        <f>IFERROR(VLOOKUP(G5181,Store_Map!$A$2:$I$100,4,FALSE),"")</f>
        <v>0</v>
      </c>
      <c r="J5181">
        <f>IFERROR(VLOOKUP(G5181,Store_Map!$A$2:$I$100,5,FALSE),"")</f>
        <v>0</v>
      </c>
      <c r="K5181">
        <f>IFERROR(VLOOKUP(G5181,Store_Map!$A$2:$I$100,6,FALSE),"")</f>
        <v>0</v>
      </c>
      <c r="L5181">
        <f>IFERROR(VLOOKUP(G5181,Store_Map!$A$2:$I$100,7,FALSE),"")</f>
        <v>0</v>
      </c>
      <c r="M5181">
        <f>IFERROR(VLOOKUP(G5181,Store_Map!$A$2:$I$100,8,FALSE),"")</f>
        <v>0</v>
      </c>
      <c r="N5181">
        <f t="shared" si="720"/>
        <v>0</v>
      </c>
      <c r="O5181" t="str">
        <f t="shared" si="721"/>
        <v>PASS</v>
      </c>
      <c r="P5181" t="str">
        <f t="shared" si="722"/>
        <v>PASS</v>
      </c>
      <c r="Q5181" t="str">
        <f t="shared" si="723"/>
        <v>PASS</v>
      </c>
      <c r="R5181" t="str">
        <f t="shared" si="724"/>
        <v>PASS</v>
      </c>
      <c r="S5181" t="str">
        <f t="shared" si="725"/>
        <v>PASS</v>
      </c>
      <c r="T5181">
        <f t="shared" si="726"/>
        <v>100</v>
      </c>
      <c r="U5181" t="str">
        <f t="shared" si="727"/>
        <v>Low</v>
      </c>
      <c r="V5181" t="str">
        <f t="shared" si="728"/>
        <v>Clean</v>
      </c>
    </row>
    <row r="5182" spans="1:22" x14ac:dyDescent="0.3">
      <c r="A5182" t="str">
        <f>Raw_Data!A5182</f>
        <v>24002179</v>
      </c>
      <c r="B5182">
        <f>Raw_Data!B5182</f>
        <v>45663</v>
      </c>
      <c r="C5182" t="str">
        <f>Raw_Data!C5182</f>
        <v>TRAMADOL HCL 50 MG TABLET</v>
      </c>
      <c r="D5182" t="str">
        <f>Raw_Data!D5182</f>
        <v>60219234801</v>
      </c>
      <c r="E5182" t="str">
        <f>Raw_Data!E5182</f>
        <v>GIBBS, JON</v>
      </c>
      <c r="F5182" t="str">
        <f>Raw_Data!F5182</f>
        <v>1700896156</v>
      </c>
      <c r="G5182" t="str">
        <f>Raw_Data!H5182</f>
        <v>2</v>
      </c>
      <c r="H5182">
        <f>IFERROR(VLOOKUP(G5182,Store_Map!$A$2:$I$100,3,FALSE),"")</f>
        <v>0</v>
      </c>
      <c r="I5182">
        <f>IFERROR(VLOOKUP(G5182,Store_Map!$A$2:$I$100,4,FALSE),"")</f>
        <v>0</v>
      </c>
      <c r="J5182">
        <f>IFERROR(VLOOKUP(G5182,Store_Map!$A$2:$I$100,5,FALSE),"")</f>
        <v>0</v>
      </c>
      <c r="K5182">
        <f>IFERROR(VLOOKUP(G5182,Store_Map!$A$2:$I$100,6,FALSE),"")</f>
        <v>0</v>
      </c>
      <c r="L5182">
        <f>IFERROR(VLOOKUP(G5182,Store_Map!$A$2:$I$100,7,FALSE),"")</f>
        <v>0</v>
      </c>
      <c r="M5182">
        <f>IFERROR(VLOOKUP(G5182,Store_Map!$A$2:$I$100,8,FALSE),"")</f>
        <v>0</v>
      </c>
      <c r="N5182">
        <f t="shared" si="720"/>
        <v>0</v>
      </c>
      <c r="O5182" t="str">
        <f t="shared" si="721"/>
        <v>PASS</v>
      </c>
      <c r="P5182" t="str">
        <f t="shared" si="722"/>
        <v>PASS</v>
      </c>
      <c r="Q5182" t="str">
        <f t="shared" si="723"/>
        <v>PASS</v>
      </c>
      <c r="R5182" t="str">
        <f t="shared" si="724"/>
        <v>PASS</v>
      </c>
      <c r="S5182" t="str">
        <f t="shared" si="725"/>
        <v>PASS</v>
      </c>
      <c r="T5182">
        <f t="shared" si="726"/>
        <v>100</v>
      </c>
      <c r="U5182" t="str">
        <f t="shared" si="727"/>
        <v>Low</v>
      </c>
      <c r="V5182" t="str">
        <f t="shared" si="728"/>
        <v>Clean</v>
      </c>
    </row>
    <row r="5183" spans="1:22" x14ac:dyDescent="0.3">
      <c r="A5183" t="str">
        <f>Raw_Data!A5183</f>
        <v>24002177</v>
      </c>
      <c r="B5183">
        <f>Raw_Data!B5183</f>
        <v>45663</v>
      </c>
      <c r="C5183" t="str">
        <f>Raw_Data!C5183</f>
        <v>PREGABALIN 75 MG CAPSULE</v>
      </c>
      <c r="D5183" t="str">
        <f>Raw_Data!D5183</f>
        <v>69238131209</v>
      </c>
      <c r="E5183" t="str">
        <f>Raw_Data!E5183</f>
        <v>GIBBS, JON</v>
      </c>
      <c r="F5183" t="str">
        <f>Raw_Data!F5183</f>
        <v>1700896156</v>
      </c>
      <c r="G5183" t="str">
        <f>Raw_Data!H5183</f>
        <v>2</v>
      </c>
      <c r="H5183">
        <f>IFERROR(VLOOKUP(G5183,Store_Map!$A$2:$I$100,3,FALSE),"")</f>
        <v>0</v>
      </c>
      <c r="I5183">
        <f>IFERROR(VLOOKUP(G5183,Store_Map!$A$2:$I$100,4,FALSE),"")</f>
        <v>0</v>
      </c>
      <c r="J5183">
        <f>IFERROR(VLOOKUP(G5183,Store_Map!$A$2:$I$100,5,FALSE),"")</f>
        <v>0</v>
      </c>
      <c r="K5183">
        <f>IFERROR(VLOOKUP(G5183,Store_Map!$A$2:$I$100,6,FALSE),"")</f>
        <v>0</v>
      </c>
      <c r="L5183">
        <f>IFERROR(VLOOKUP(G5183,Store_Map!$A$2:$I$100,7,FALSE),"")</f>
        <v>0</v>
      </c>
      <c r="M5183">
        <f>IFERROR(VLOOKUP(G5183,Store_Map!$A$2:$I$100,8,FALSE),"")</f>
        <v>0</v>
      </c>
      <c r="N5183">
        <f t="shared" si="720"/>
        <v>0</v>
      </c>
      <c r="O5183" t="str">
        <f t="shared" si="721"/>
        <v>PASS</v>
      </c>
      <c r="P5183" t="str">
        <f t="shared" si="722"/>
        <v>PASS</v>
      </c>
      <c r="Q5183" t="str">
        <f t="shared" si="723"/>
        <v>PASS</v>
      </c>
      <c r="R5183" t="str">
        <f t="shared" si="724"/>
        <v>PASS</v>
      </c>
      <c r="S5183" t="str">
        <f t="shared" si="725"/>
        <v>PASS</v>
      </c>
      <c r="T5183">
        <f t="shared" si="726"/>
        <v>100</v>
      </c>
      <c r="U5183" t="str">
        <f t="shared" si="727"/>
        <v>Low</v>
      </c>
      <c r="V5183" t="str">
        <f t="shared" si="728"/>
        <v>Clean</v>
      </c>
    </row>
    <row r="5184" spans="1:22" x14ac:dyDescent="0.3">
      <c r="A5184" t="str">
        <f>Raw_Data!A5184</f>
        <v>26076112</v>
      </c>
      <c r="B5184">
        <f>Raw_Data!B5184</f>
        <v>45663</v>
      </c>
      <c r="C5184" t="str">
        <f>Raw_Data!C5184</f>
        <v>ALBUTEROL HFA 90 MCG INHALE</v>
      </c>
      <c r="D5184" t="str">
        <f>Raw_Data!D5184</f>
        <v>68180096301</v>
      </c>
      <c r="E5184" t="str">
        <f>Raw_Data!E5184</f>
        <v>FORD, JAMES</v>
      </c>
      <c r="F5184" t="str">
        <f>Raw_Data!F5184</f>
        <v>1033117684</v>
      </c>
      <c r="G5184" t="str">
        <f>Raw_Data!H5184</f>
        <v>2</v>
      </c>
      <c r="H5184">
        <f>IFERROR(VLOOKUP(G5184,Store_Map!$A$2:$I$100,3,FALSE),"")</f>
        <v>0</v>
      </c>
      <c r="I5184">
        <f>IFERROR(VLOOKUP(G5184,Store_Map!$A$2:$I$100,4,FALSE),"")</f>
        <v>0</v>
      </c>
      <c r="J5184">
        <f>IFERROR(VLOOKUP(G5184,Store_Map!$A$2:$I$100,5,FALSE),"")</f>
        <v>0</v>
      </c>
      <c r="K5184">
        <f>IFERROR(VLOOKUP(G5184,Store_Map!$A$2:$I$100,6,FALSE),"")</f>
        <v>0</v>
      </c>
      <c r="L5184">
        <f>IFERROR(VLOOKUP(G5184,Store_Map!$A$2:$I$100,7,FALSE),"")</f>
        <v>0</v>
      </c>
      <c r="M5184">
        <f>IFERROR(VLOOKUP(G5184,Store_Map!$A$2:$I$100,8,FALSE),"")</f>
        <v>0</v>
      </c>
      <c r="N5184">
        <f t="shared" si="720"/>
        <v>0</v>
      </c>
      <c r="O5184" t="str">
        <f t="shared" si="721"/>
        <v>PASS</v>
      </c>
      <c r="P5184" t="str">
        <f t="shared" si="722"/>
        <v>PASS</v>
      </c>
      <c r="Q5184" t="str">
        <f t="shared" si="723"/>
        <v>PASS</v>
      </c>
      <c r="R5184" t="str">
        <f t="shared" si="724"/>
        <v>PASS</v>
      </c>
      <c r="S5184" t="str">
        <f t="shared" si="725"/>
        <v>PASS</v>
      </c>
      <c r="T5184">
        <f t="shared" si="726"/>
        <v>100</v>
      </c>
      <c r="U5184" t="str">
        <f t="shared" si="727"/>
        <v>Low</v>
      </c>
      <c r="V5184" t="str">
        <f t="shared" si="728"/>
        <v>Clean</v>
      </c>
    </row>
    <row r="5185" spans="1:22" x14ac:dyDescent="0.3">
      <c r="A5185" t="str">
        <f>Raw_Data!A5185</f>
        <v>26082595</v>
      </c>
      <c r="B5185">
        <f>Raw_Data!B5185</f>
        <v>45663</v>
      </c>
      <c r="C5185" t="str">
        <f>Raw_Data!C5185</f>
        <v>SCOPOLAMINE 1 MG/3 DAY PATC</v>
      </c>
      <c r="D5185" t="str">
        <f>Raw_Data!D5185</f>
        <v>378647097</v>
      </c>
      <c r="E5185" t="str">
        <f>Raw_Data!E5185</f>
        <v>FORD, JAMES</v>
      </c>
      <c r="F5185" t="str">
        <f>Raw_Data!F5185</f>
        <v>1033117684</v>
      </c>
      <c r="G5185" t="str">
        <f>Raw_Data!H5185</f>
        <v>2</v>
      </c>
      <c r="H5185">
        <f>IFERROR(VLOOKUP(G5185,Store_Map!$A$2:$I$100,3,FALSE),"")</f>
        <v>0</v>
      </c>
      <c r="I5185">
        <f>IFERROR(VLOOKUP(G5185,Store_Map!$A$2:$I$100,4,FALSE),"")</f>
        <v>0</v>
      </c>
      <c r="J5185">
        <f>IFERROR(VLOOKUP(G5185,Store_Map!$A$2:$I$100,5,FALSE),"")</f>
        <v>0</v>
      </c>
      <c r="K5185">
        <f>IFERROR(VLOOKUP(G5185,Store_Map!$A$2:$I$100,6,FALSE),"")</f>
        <v>0</v>
      </c>
      <c r="L5185">
        <f>IFERROR(VLOOKUP(G5185,Store_Map!$A$2:$I$100,7,FALSE),"")</f>
        <v>0</v>
      </c>
      <c r="M5185">
        <f>IFERROR(VLOOKUP(G5185,Store_Map!$A$2:$I$100,8,FALSE),"")</f>
        <v>0</v>
      </c>
      <c r="N5185">
        <f t="shared" si="720"/>
        <v>0</v>
      </c>
      <c r="O5185" t="str">
        <f t="shared" si="721"/>
        <v>PASS</v>
      </c>
      <c r="P5185" t="str">
        <f t="shared" si="722"/>
        <v>REVIEW</v>
      </c>
      <c r="Q5185" t="str">
        <f t="shared" si="723"/>
        <v>PASS</v>
      </c>
      <c r="R5185" t="str">
        <f t="shared" si="724"/>
        <v>PASS</v>
      </c>
      <c r="S5185" t="str">
        <f t="shared" si="725"/>
        <v>REVIEW</v>
      </c>
      <c r="T5185">
        <f t="shared" si="726"/>
        <v>90</v>
      </c>
      <c r="U5185" t="str">
        <f t="shared" si="727"/>
        <v>Low</v>
      </c>
      <c r="V5185" t="str">
        <f t="shared" si="728"/>
        <v>Invalid NDC</v>
      </c>
    </row>
    <row r="5186" spans="1:22" x14ac:dyDescent="0.3">
      <c r="A5186" t="str">
        <f>Raw_Data!A5186</f>
        <v>26080938</v>
      </c>
      <c r="B5186">
        <f>Raw_Data!B5186</f>
        <v>45663</v>
      </c>
      <c r="C5186" t="str">
        <f>Raw_Data!C5186</f>
        <v>TRAZODONE 100MG TABLET</v>
      </c>
      <c r="D5186" t="str">
        <f>Raw_Data!D5186</f>
        <v>50111056101</v>
      </c>
      <c r="E5186" t="str">
        <f>Raw_Data!E5186</f>
        <v>FORD, JAMES</v>
      </c>
      <c r="F5186" t="str">
        <f>Raw_Data!F5186</f>
        <v>1033117684</v>
      </c>
      <c r="G5186" t="str">
        <f>Raw_Data!H5186</f>
        <v>2</v>
      </c>
      <c r="H5186">
        <f>IFERROR(VLOOKUP(G5186,Store_Map!$A$2:$I$100,3,FALSE),"")</f>
        <v>0</v>
      </c>
      <c r="I5186">
        <f>IFERROR(VLOOKUP(G5186,Store_Map!$A$2:$I$100,4,FALSE),"")</f>
        <v>0</v>
      </c>
      <c r="J5186">
        <f>IFERROR(VLOOKUP(G5186,Store_Map!$A$2:$I$100,5,FALSE),"")</f>
        <v>0</v>
      </c>
      <c r="K5186">
        <f>IFERROR(VLOOKUP(G5186,Store_Map!$A$2:$I$100,6,FALSE),"")</f>
        <v>0</v>
      </c>
      <c r="L5186">
        <f>IFERROR(VLOOKUP(G5186,Store_Map!$A$2:$I$100,7,FALSE),"")</f>
        <v>0</v>
      </c>
      <c r="M5186">
        <f>IFERROR(VLOOKUP(G5186,Store_Map!$A$2:$I$100,8,FALSE),"")</f>
        <v>0</v>
      </c>
      <c r="N5186">
        <f t="shared" ref="N5186:N5249" si="729">COUNTBLANK(A5186:M5186)</f>
        <v>0</v>
      </c>
      <c r="O5186" t="str">
        <f t="shared" ref="O5186:O5249" si="730">IF(AND(F5186&lt;&gt;"",LEN(F5186)=10,ISNUMBER(--F5186)),"PASS","REVIEW")</f>
        <v>PASS</v>
      </c>
      <c r="P5186" t="str">
        <f t="shared" ref="P5186:P5249" si="731">IF(AND(D5186&lt;&gt;"",OR(LEN(D5186)=10,LEN(D5186)=11),ISNUMBER(--D5186)),"PASS","REVIEW")</f>
        <v>PASS</v>
      </c>
      <c r="Q5186" t="str">
        <f t="shared" ref="Q5186:Q5249" si="732">IF(H5186&lt;&gt;"","PASS","REVIEW")</f>
        <v>PASS</v>
      </c>
      <c r="R5186" t="str">
        <f t="shared" ref="R5186:R5249" si="733">IF(AND(I5186&lt;&gt;"",J5186&lt;&gt;"",K5186&lt;&gt;"",L5186&lt;&gt;"",M5186&lt;&gt;""),"PASS","REVIEW")</f>
        <v>PASS</v>
      </c>
      <c r="S5186" t="str">
        <f t="shared" ref="S5186:S5249" si="734">IF(OR(N5186&gt;0,O5186="REVIEW",P5186="REVIEW",Q5186="REVIEW",R5186="REVIEW"),"REVIEW","PASS")</f>
        <v>PASS</v>
      </c>
      <c r="T5186">
        <f t="shared" ref="T5186:T5249" si="735">MAX(0,100-(N5186*5)-IF(O5186="REVIEW",15,0)-IF(P5186="REVIEW",10,0)-IF(Q5186="REVIEW",10,0)-IF(R5186="REVIEW",20,0))</f>
        <v>100</v>
      </c>
      <c r="U5186" t="str">
        <f t="shared" ref="U5186:U5249" si="736">IF(T5186&gt;=90,"Low",IF(T5186&gt;=70,"Medium","High"))</f>
        <v>Low</v>
      </c>
      <c r="V5186" t="str">
        <f t="shared" ref="V5186:V5249" si="737">IF(N5186&gt;0,"Missing required fields",IF(O5186="REVIEW","Invalid provider NPI",IF(P5186="REVIEW","Invalid NDC",IF(Q5186="REVIEW","Store mapping incomplete",IF(R5186="REVIEW","Entity mapping incomplete","Clean")))))</f>
        <v>Clean</v>
      </c>
    </row>
    <row r="5187" spans="1:22" x14ac:dyDescent="0.3">
      <c r="A5187" t="str">
        <f>Raw_Data!A5187</f>
        <v>24002185</v>
      </c>
      <c r="B5187">
        <f>Raw_Data!B5187</f>
        <v>45663</v>
      </c>
      <c r="C5187" t="str">
        <f>Raw_Data!C5187</f>
        <v>TRAMADOL HCL 50 MG TABLET</v>
      </c>
      <c r="D5187" t="str">
        <f>Raw_Data!D5187</f>
        <v>60219234801</v>
      </c>
      <c r="E5187" t="str">
        <f>Raw_Data!E5187</f>
        <v>FORD, JAMES</v>
      </c>
      <c r="F5187" t="str">
        <f>Raw_Data!F5187</f>
        <v>1033117684</v>
      </c>
      <c r="G5187" t="str">
        <f>Raw_Data!H5187</f>
        <v>2</v>
      </c>
      <c r="H5187">
        <f>IFERROR(VLOOKUP(G5187,Store_Map!$A$2:$I$100,3,FALSE),"")</f>
        <v>0</v>
      </c>
      <c r="I5187">
        <f>IFERROR(VLOOKUP(G5187,Store_Map!$A$2:$I$100,4,FALSE),"")</f>
        <v>0</v>
      </c>
      <c r="J5187">
        <f>IFERROR(VLOOKUP(G5187,Store_Map!$A$2:$I$100,5,FALSE),"")</f>
        <v>0</v>
      </c>
      <c r="K5187">
        <f>IFERROR(VLOOKUP(G5187,Store_Map!$A$2:$I$100,6,FALSE),"")</f>
        <v>0</v>
      </c>
      <c r="L5187">
        <f>IFERROR(VLOOKUP(G5187,Store_Map!$A$2:$I$100,7,FALSE),"")</f>
        <v>0</v>
      </c>
      <c r="M5187">
        <f>IFERROR(VLOOKUP(G5187,Store_Map!$A$2:$I$100,8,FALSE),"")</f>
        <v>0</v>
      </c>
      <c r="N5187">
        <f t="shared" si="729"/>
        <v>0</v>
      </c>
      <c r="O5187" t="str">
        <f t="shared" si="730"/>
        <v>PASS</v>
      </c>
      <c r="P5187" t="str">
        <f t="shared" si="731"/>
        <v>PASS</v>
      </c>
      <c r="Q5187" t="str">
        <f t="shared" si="732"/>
        <v>PASS</v>
      </c>
      <c r="R5187" t="str">
        <f t="shared" si="733"/>
        <v>PASS</v>
      </c>
      <c r="S5187" t="str">
        <f t="shared" si="734"/>
        <v>PASS</v>
      </c>
      <c r="T5187">
        <f t="shared" si="735"/>
        <v>100</v>
      </c>
      <c r="U5187" t="str">
        <f t="shared" si="736"/>
        <v>Low</v>
      </c>
      <c r="V5187" t="str">
        <f t="shared" si="737"/>
        <v>Clean</v>
      </c>
    </row>
    <row r="5188" spans="1:22" x14ac:dyDescent="0.3">
      <c r="A5188" t="str">
        <f>Raw_Data!A5188</f>
        <v>26074517</v>
      </c>
      <c r="B5188">
        <f>Raw_Data!B5188</f>
        <v>45663</v>
      </c>
      <c r="C5188" t="str">
        <f>Raw_Data!C5188</f>
        <v>PREDNISONE 5 MG TABLET</v>
      </c>
      <c r="D5188" t="str">
        <f>Raw_Data!D5188</f>
        <v>70954005810</v>
      </c>
      <c r="E5188" t="str">
        <f>Raw_Data!E5188</f>
        <v>FORD, JAMES</v>
      </c>
      <c r="F5188" t="str">
        <f>Raw_Data!F5188</f>
        <v>1033117684</v>
      </c>
      <c r="G5188" t="str">
        <f>Raw_Data!H5188</f>
        <v>2</v>
      </c>
      <c r="H5188">
        <f>IFERROR(VLOOKUP(G5188,Store_Map!$A$2:$I$100,3,FALSE),"")</f>
        <v>0</v>
      </c>
      <c r="I5188">
        <f>IFERROR(VLOOKUP(G5188,Store_Map!$A$2:$I$100,4,FALSE),"")</f>
        <v>0</v>
      </c>
      <c r="J5188">
        <f>IFERROR(VLOOKUP(G5188,Store_Map!$A$2:$I$100,5,FALSE),"")</f>
        <v>0</v>
      </c>
      <c r="K5188">
        <f>IFERROR(VLOOKUP(G5188,Store_Map!$A$2:$I$100,6,FALSE),"")</f>
        <v>0</v>
      </c>
      <c r="L5188">
        <f>IFERROR(VLOOKUP(G5188,Store_Map!$A$2:$I$100,7,FALSE),"")</f>
        <v>0</v>
      </c>
      <c r="M5188">
        <f>IFERROR(VLOOKUP(G5188,Store_Map!$A$2:$I$100,8,FALSE),"")</f>
        <v>0</v>
      </c>
      <c r="N5188">
        <f t="shared" si="729"/>
        <v>0</v>
      </c>
      <c r="O5188" t="str">
        <f t="shared" si="730"/>
        <v>PASS</v>
      </c>
      <c r="P5188" t="str">
        <f t="shared" si="731"/>
        <v>PASS</v>
      </c>
      <c r="Q5188" t="str">
        <f t="shared" si="732"/>
        <v>PASS</v>
      </c>
      <c r="R5188" t="str">
        <f t="shared" si="733"/>
        <v>PASS</v>
      </c>
      <c r="S5188" t="str">
        <f t="shared" si="734"/>
        <v>PASS</v>
      </c>
      <c r="T5188">
        <f t="shared" si="735"/>
        <v>100</v>
      </c>
      <c r="U5188" t="str">
        <f t="shared" si="736"/>
        <v>Low</v>
      </c>
      <c r="V5188" t="str">
        <f t="shared" si="737"/>
        <v>Clean</v>
      </c>
    </row>
    <row r="5189" spans="1:22" x14ac:dyDescent="0.3">
      <c r="A5189" t="str">
        <f>Raw_Data!A5189</f>
        <v>26082696</v>
      </c>
      <c r="B5189">
        <f>Raw_Data!B5189</f>
        <v>45663</v>
      </c>
      <c r="C5189" t="str">
        <f>Raw_Data!C5189</f>
        <v>BENZONATATE 100 MG CAPSULE</v>
      </c>
      <c r="D5189" t="str">
        <f>Raw_Data!D5189</f>
        <v>68382024701</v>
      </c>
      <c r="E5189" t="str">
        <f>Raw_Data!E5189</f>
        <v>FORD, JAMES</v>
      </c>
      <c r="F5189" t="str">
        <f>Raw_Data!F5189</f>
        <v>1033117684</v>
      </c>
      <c r="G5189" t="str">
        <f>Raw_Data!H5189</f>
        <v>2</v>
      </c>
      <c r="H5189">
        <f>IFERROR(VLOOKUP(G5189,Store_Map!$A$2:$I$100,3,FALSE),"")</f>
        <v>0</v>
      </c>
      <c r="I5189">
        <f>IFERROR(VLOOKUP(G5189,Store_Map!$A$2:$I$100,4,FALSE),"")</f>
        <v>0</v>
      </c>
      <c r="J5189">
        <f>IFERROR(VLOOKUP(G5189,Store_Map!$A$2:$I$100,5,FALSE),"")</f>
        <v>0</v>
      </c>
      <c r="K5189">
        <f>IFERROR(VLOOKUP(G5189,Store_Map!$A$2:$I$100,6,FALSE),"")</f>
        <v>0</v>
      </c>
      <c r="L5189">
        <f>IFERROR(VLOOKUP(G5189,Store_Map!$A$2:$I$100,7,FALSE),"")</f>
        <v>0</v>
      </c>
      <c r="M5189">
        <f>IFERROR(VLOOKUP(G5189,Store_Map!$A$2:$I$100,8,FALSE),"")</f>
        <v>0</v>
      </c>
      <c r="N5189">
        <f t="shared" si="729"/>
        <v>0</v>
      </c>
      <c r="O5189" t="str">
        <f t="shared" si="730"/>
        <v>PASS</v>
      </c>
      <c r="P5189" t="str">
        <f t="shared" si="731"/>
        <v>PASS</v>
      </c>
      <c r="Q5189" t="str">
        <f t="shared" si="732"/>
        <v>PASS</v>
      </c>
      <c r="R5189" t="str">
        <f t="shared" si="733"/>
        <v>PASS</v>
      </c>
      <c r="S5189" t="str">
        <f t="shared" si="734"/>
        <v>PASS</v>
      </c>
      <c r="T5189">
        <f t="shared" si="735"/>
        <v>100</v>
      </c>
      <c r="U5189" t="str">
        <f t="shared" si="736"/>
        <v>Low</v>
      </c>
      <c r="V5189" t="str">
        <f t="shared" si="737"/>
        <v>Clean</v>
      </c>
    </row>
    <row r="5190" spans="1:22" x14ac:dyDescent="0.3">
      <c r="A5190" t="str">
        <f>Raw_Data!A5190</f>
        <v>26083728</v>
      </c>
      <c r="B5190">
        <f>Raw_Data!B5190</f>
        <v>45663</v>
      </c>
      <c r="C5190" t="str">
        <f>Raw_Data!C5190</f>
        <v>LISINOPRIL 20 MG TABLET</v>
      </c>
      <c r="D5190" t="str">
        <f>Raw_Data!D5190</f>
        <v>68180098103</v>
      </c>
      <c r="E5190" t="str">
        <f>Raw_Data!E5190</f>
        <v>FORD, JAMES</v>
      </c>
      <c r="F5190" t="str">
        <f>Raw_Data!F5190</f>
        <v>1033117684</v>
      </c>
      <c r="G5190" t="str">
        <f>Raw_Data!H5190</f>
        <v>2</v>
      </c>
      <c r="H5190">
        <f>IFERROR(VLOOKUP(G5190,Store_Map!$A$2:$I$100,3,FALSE),"")</f>
        <v>0</v>
      </c>
      <c r="I5190">
        <f>IFERROR(VLOOKUP(G5190,Store_Map!$A$2:$I$100,4,FALSE),"")</f>
        <v>0</v>
      </c>
      <c r="J5190">
        <f>IFERROR(VLOOKUP(G5190,Store_Map!$A$2:$I$100,5,FALSE),"")</f>
        <v>0</v>
      </c>
      <c r="K5190">
        <f>IFERROR(VLOOKUP(G5190,Store_Map!$A$2:$I$100,6,FALSE),"")</f>
        <v>0</v>
      </c>
      <c r="L5190">
        <f>IFERROR(VLOOKUP(G5190,Store_Map!$A$2:$I$100,7,FALSE),"")</f>
        <v>0</v>
      </c>
      <c r="M5190">
        <f>IFERROR(VLOOKUP(G5190,Store_Map!$A$2:$I$100,8,FALSE),"")</f>
        <v>0</v>
      </c>
      <c r="N5190">
        <f t="shared" si="729"/>
        <v>0</v>
      </c>
      <c r="O5190" t="str">
        <f t="shared" si="730"/>
        <v>PASS</v>
      </c>
      <c r="P5190" t="str">
        <f t="shared" si="731"/>
        <v>PASS</v>
      </c>
      <c r="Q5190" t="str">
        <f t="shared" si="732"/>
        <v>PASS</v>
      </c>
      <c r="R5190" t="str">
        <f t="shared" si="733"/>
        <v>PASS</v>
      </c>
      <c r="S5190" t="str">
        <f t="shared" si="734"/>
        <v>PASS</v>
      </c>
      <c r="T5190">
        <f t="shared" si="735"/>
        <v>100</v>
      </c>
      <c r="U5190" t="str">
        <f t="shared" si="736"/>
        <v>Low</v>
      </c>
      <c r="V5190" t="str">
        <f t="shared" si="737"/>
        <v>Clean</v>
      </c>
    </row>
    <row r="5191" spans="1:22" x14ac:dyDescent="0.3">
      <c r="A5191" t="str">
        <f>Raw_Data!A5191</f>
        <v>26082821</v>
      </c>
      <c r="B5191">
        <f>Raw_Data!B5191</f>
        <v>45663</v>
      </c>
      <c r="C5191" t="str">
        <f>Raw_Data!C5191</f>
        <v>DIVALPROEX SOD DR 500 MG TA</v>
      </c>
      <c r="D5191" t="str">
        <f>Raw_Data!D5191</f>
        <v>62756079813</v>
      </c>
      <c r="E5191" t="str">
        <f>Raw_Data!E5191</f>
        <v>FORD, JAMES</v>
      </c>
      <c r="F5191" t="str">
        <f>Raw_Data!F5191</f>
        <v>1033117684</v>
      </c>
      <c r="G5191" t="str">
        <f>Raw_Data!H5191</f>
        <v>2</v>
      </c>
      <c r="H5191">
        <f>IFERROR(VLOOKUP(G5191,Store_Map!$A$2:$I$100,3,FALSE),"")</f>
        <v>0</v>
      </c>
      <c r="I5191">
        <f>IFERROR(VLOOKUP(G5191,Store_Map!$A$2:$I$100,4,FALSE),"")</f>
        <v>0</v>
      </c>
      <c r="J5191">
        <f>IFERROR(VLOOKUP(G5191,Store_Map!$A$2:$I$100,5,FALSE),"")</f>
        <v>0</v>
      </c>
      <c r="K5191">
        <f>IFERROR(VLOOKUP(G5191,Store_Map!$A$2:$I$100,6,FALSE),"")</f>
        <v>0</v>
      </c>
      <c r="L5191">
        <f>IFERROR(VLOOKUP(G5191,Store_Map!$A$2:$I$100,7,FALSE),"")</f>
        <v>0</v>
      </c>
      <c r="M5191">
        <f>IFERROR(VLOOKUP(G5191,Store_Map!$A$2:$I$100,8,FALSE),"")</f>
        <v>0</v>
      </c>
      <c r="N5191">
        <f t="shared" si="729"/>
        <v>0</v>
      </c>
      <c r="O5191" t="str">
        <f t="shared" si="730"/>
        <v>PASS</v>
      </c>
      <c r="P5191" t="str">
        <f t="shared" si="731"/>
        <v>PASS</v>
      </c>
      <c r="Q5191" t="str">
        <f t="shared" si="732"/>
        <v>PASS</v>
      </c>
      <c r="R5191" t="str">
        <f t="shared" si="733"/>
        <v>PASS</v>
      </c>
      <c r="S5191" t="str">
        <f t="shared" si="734"/>
        <v>PASS</v>
      </c>
      <c r="T5191">
        <f t="shared" si="735"/>
        <v>100</v>
      </c>
      <c r="U5191" t="str">
        <f t="shared" si="736"/>
        <v>Low</v>
      </c>
      <c r="V5191" t="str">
        <f t="shared" si="737"/>
        <v>Clean</v>
      </c>
    </row>
    <row r="5192" spans="1:22" x14ac:dyDescent="0.3">
      <c r="A5192" t="str">
        <f>Raw_Data!A5192</f>
        <v>26075840</v>
      </c>
      <c r="B5192">
        <f>Raw_Data!B5192</f>
        <v>45663</v>
      </c>
      <c r="C5192" t="str">
        <f>Raw_Data!C5192</f>
        <v>GABAPENTIN 600 MG TABLET</v>
      </c>
      <c r="D5192" t="str">
        <f>Raw_Data!D5192</f>
        <v>68462012605</v>
      </c>
      <c r="E5192" t="str">
        <f>Raw_Data!E5192</f>
        <v>FORD, JAMES</v>
      </c>
      <c r="F5192" t="str">
        <f>Raw_Data!F5192</f>
        <v>1033117684</v>
      </c>
      <c r="G5192" t="str">
        <f>Raw_Data!H5192</f>
        <v>2</v>
      </c>
      <c r="H5192">
        <f>IFERROR(VLOOKUP(G5192,Store_Map!$A$2:$I$100,3,FALSE),"")</f>
        <v>0</v>
      </c>
      <c r="I5192">
        <f>IFERROR(VLOOKUP(G5192,Store_Map!$A$2:$I$100,4,FALSE),"")</f>
        <v>0</v>
      </c>
      <c r="J5192">
        <f>IFERROR(VLOOKUP(G5192,Store_Map!$A$2:$I$100,5,FALSE),"")</f>
        <v>0</v>
      </c>
      <c r="K5192">
        <f>IFERROR(VLOOKUP(G5192,Store_Map!$A$2:$I$100,6,FALSE),"")</f>
        <v>0</v>
      </c>
      <c r="L5192">
        <f>IFERROR(VLOOKUP(G5192,Store_Map!$A$2:$I$100,7,FALSE),"")</f>
        <v>0</v>
      </c>
      <c r="M5192">
        <f>IFERROR(VLOOKUP(G5192,Store_Map!$A$2:$I$100,8,FALSE),"")</f>
        <v>0</v>
      </c>
      <c r="N5192">
        <f t="shared" si="729"/>
        <v>0</v>
      </c>
      <c r="O5192" t="str">
        <f t="shared" si="730"/>
        <v>PASS</v>
      </c>
      <c r="P5192" t="str">
        <f t="shared" si="731"/>
        <v>PASS</v>
      </c>
      <c r="Q5192" t="str">
        <f t="shared" si="732"/>
        <v>PASS</v>
      </c>
      <c r="R5192" t="str">
        <f t="shared" si="733"/>
        <v>PASS</v>
      </c>
      <c r="S5192" t="str">
        <f t="shared" si="734"/>
        <v>PASS</v>
      </c>
      <c r="T5192">
        <f t="shared" si="735"/>
        <v>100</v>
      </c>
      <c r="U5192" t="str">
        <f t="shared" si="736"/>
        <v>Low</v>
      </c>
      <c r="V5192" t="str">
        <f t="shared" si="737"/>
        <v>Clean</v>
      </c>
    </row>
    <row r="5193" spans="1:22" x14ac:dyDescent="0.3">
      <c r="A5193" t="str">
        <f>Raw_Data!A5193</f>
        <v>26079410</v>
      </c>
      <c r="B5193">
        <f>Raw_Data!B5193</f>
        <v>45663</v>
      </c>
      <c r="C5193" t="str">
        <f>Raw_Data!C5193</f>
        <v>FEROSUL 325 MG TABLET</v>
      </c>
      <c r="D5193" t="str">
        <f>Raw_Data!D5193</f>
        <v>904759180</v>
      </c>
      <c r="E5193" t="str">
        <f>Raw_Data!E5193</f>
        <v>GIBBS, JON</v>
      </c>
      <c r="F5193" t="str">
        <f>Raw_Data!F5193</f>
        <v>1700896156</v>
      </c>
      <c r="G5193" t="str">
        <f>Raw_Data!H5193</f>
        <v>2</v>
      </c>
      <c r="H5193">
        <f>IFERROR(VLOOKUP(G5193,Store_Map!$A$2:$I$100,3,FALSE),"")</f>
        <v>0</v>
      </c>
      <c r="I5193">
        <f>IFERROR(VLOOKUP(G5193,Store_Map!$A$2:$I$100,4,FALSE),"")</f>
        <v>0</v>
      </c>
      <c r="J5193">
        <f>IFERROR(VLOOKUP(G5193,Store_Map!$A$2:$I$100,5,FALSE),"")</f>
        <v>0</v>
      </c>
      <c r="K5193">
        <f>IFERROR(VLOOKUP(G5193,Store_Map!$A$2:$I$100,6,FALSE),"")</f>
        <v>0</v>
      </c>
      <c r="L5193">
        <f>IFERROR(VLOOKUP(G5193,Store_Map!$A$2:$I$100,7,FALSE),"")</f>
        <v>0</v>
      </c>
      <c r="M5193">
        <f>IFERROR(VLOOKUP(G5193,Store_Map!$A$2:$I$100,8,FALSE),"")</f>
        <v>0</v>
      </c>
      <c r="N5193">
        <f t="shared" si="729"/>
        <v>0</v>
      </c>
      <c r="O5193" t="str">
        <f t="shared" si="730"/>
        <v>PASS</v>
      </c>
      <c r="P5193" t="str">
        <f t="shared" si="731"/>
        <v>REVIEW</v>
      </c>
      <c r="Q5193" t="str">
        <f t="shared" si="732"/>
        <v>PASS</v>
      </c>
      <c r="R5193" t="str">
        <f t="shared" si="733"/>
        <v>PASS</v>
      </c>
      <c r="S5193" t="str">
        <f t="shared" si="734"/>
        <v>REVIEW</v>
      </c>
      <c r="T5193">
        <f t="shared" si="735"/>
        <v>90</v>
      </c>
      <c r="U5193" t="str">
        <f t="shared" si="736"/>
        <v>Low</v>
      </c>
      <c r="V5193" t="str">
        <f t="shared" si="737"/>
        <v>Invalid NDC</v>
      </c>
    </row>
    <row r="5194" spans="1:22" x14ac:dyDescent="0.3">
      <c r="A5194" t="str">
        <f>Raw_Data!A5194</f>
        <v>26079409</v>
      </c>
      <c r="B5194">
        <f>Raw_Data!B5194</f>
        <v>45663</v>
      </c>
      <c r="C5194" t="str">
        <f>Raw_Data!C5194</f>
        <v>ENALAPRIL MALEATE 20 MG TAB</v>
      </c>
      <c r="D5194" t="str">
        <f>Raw_Data!D5194</f>
        <v>68682071301</v>
      </c>
      <c r="E5194" t="str">
        <f>Raw_Data!E5194</f>
        <v>GIBBS, JON</v>
      </c>
      <c r="F5194" t="str">
        <f>Raw_Data!F5194</f>
        <v>1700896156</v>
      </c>
      <c r="G5194" t="str">
        <f>Raw_Data!H5194</f>
        <v>2</v>
      </c>
      <c r="H5194">
        <f>IFERROR(VLOOKUP(G5194,Store_Map!$A$2:$I$100,3,FALSE),"")</f>
        <v>0</v>
      </c>
      <c r="I5194">
        <f>IFERROR(VLOOKUP(G5194,Store_Map!$A$2:$I$100,4,FALSE),"")</f>
        <v>0</v>
      </c>
      <c r="J5194">
        <f>IFERROR(VLOOKUP(G5194,Store_Map!$A$2:$I$100,5,FALSE),"")</f>
        <v>0</v>
      </c>
      <c r="K5194">
        <f>IFERROR(VLOOKUP(G5194,Store_Map!$A$2:$I$100,6,FALSE),"")</f>
        <v>0</v>
      </c>
      <c r="L5194">
        <f>IFERROR(VLOOKUP(G5194,Store_Map!$A$2:$I$100,7,FALSE),"")</f>
        <v>0</v>
      </c>
      <c r="M5194">
        <f>IFERROR(VLOOKUP(G5194,Store_Map!$A$2:$I$100,8,FALSE),"")</f>
        <v>0</v>
      </c>
      <c r="N5194">
        <f t="shared" si="729"/>
        <v>0</v>
      </c>
      <c r="O5194" t="str">
        <f t="shared" si="730"/>
        <v>PASS</v>
      </c>
      <c r="P5194" t="str">
        <f t="shared" si="731"/>
        <v>PASS</v>
      </c>
      <c r="Q5194" t="str">
        <f t="shared" si="732"/>
        <v>PASS</v>
      </c>
      <c r="R5194" t="str">
        <f t="shared" si="733"/>
        <v>PASS</v>
      </c>
      <c r="S5194" t="str">
        <f t="shared" si="734"/>
        <v>PASS</v>
      </c>
      <c r="T5194">
        <f t="shared" si="735"/>
        <v>100</v>
      </c>
      <c r="U5194" t="str">
        <f t="shared" si="736"/>
        <v>Low</v>
      </c>
      <c r="V5194" t="str">
        <f t="shared" si="737"/>
        <v>Clean</v>
      </c>
    </row>
    <row r="5195" spans="1:22" x14ac:dyDescent="0.3">
      <c r="A5195" t="str">
        <f>Raw_Data!A5195</f>
        <v>26079403</v>
      </c>
      <c r="B5195">
        <f>Raw_Data!B5195</f>
        <v>45663</v>
      </c>
      <c r="C5195" t="str">
        <f>Raw_Data!C5195</f>
        <v>GABAPENTIN 300 MG CAPSULE</v>
      </c>
      <c r="D5195" t="str">
        <f>Raw_Data!D5195</f>
        <v>50228018010</v>
      </c>
      <c r="E5195" t="str">
        <f>Raw_Data!E5195</f>
        <v>GIBBS, JON</v>
      </c>
      <c r="F5195" t="str">
        <f>Raw_Data!F5195</f>
        <v>1700896156</v>
      </c>
      <c r="G5195" t="str">
        <f>Raw_Data!H5195</f>
        <v>2</v>
      </c>
      <c r="H5195">
        <f>IFERROR(VLOOKUP(G5195,Store_Map!$A$2:$I$100,3,FALSE),"")</f>
        <v>0</v>
      </c>
      <c r="I5195">
        <f>IFERROR(VLOOKUP(G5195,Store_Map!$A$2:$I$100,4,FALSE),"")</f>
        <v>0</v>
      </c>
      <c r="J5195">
        <f>IFERROR(VLOOKUP(G5195,Store_Map!$A$2:$I$100,5,FALSE),"")</f>
        <v>0</v>
      </c>
      <c r="K5195">
        <f>IFERROR(VLOOKUP(G5195,Store_Map!$A$2:$I$100,6,FALSE),"")</f>
        <v>0</v>
      </c>
      <c r="L5195">
        <f>IFERROR(VLOOKUP(G5195,Store_Map!$A$2:$I$100,7,FALSE),"")</f>
        <v>0</v>
      </c>
      <c r="M5195">
        <f>IFERROR(VLOOKUP(G5195,Store_Map!$A$2:$I$100,8,FALSE),"")</f>
        <v>0</v>
      </c>
      <c r="N5195">
        <f t="shared" si="729"/>
        <v>0</v>
      </c>
      <c r="O5195" t="str">
        <f t="shared" si="730"/>
        <v>PASS</v>
      </c>
      <c r="P5195" t="str">
        <f t="shared" si="731"/>
        <v>PASS</v>
      </c>
      <c r="Q5195" t="str">
        <f t="shared" si="732"/>
        <v>PASS</v>
      </c>
      <c r="R5195" t="str">
        <f t="shared" si="733"/>
        <v>PASS</v>
      </c>
      <c r="S5195" t="str">
        <f t="shared" si="734"/>
        <v>PASS</v>
      </c>
      <c r="T5195">
        <f t="shared" si="735"/>
        <v>100</v>
      </c>
      <c r="U5195" t="str">
        <f t="shared" si="736"/>
        <v>Low</v>
      </c>
      <c r="V5195" t="str">
        <f t="shared" si="737"/>
        <v>Clean</v>
      </c>
    </row>
    <row r="5196" spans="1:22" x14ac:dyDescent="0.3">
      <c r="A5196" t="str">
        <f>Raw_Data!A5196</f>
        <v>26080025</v>
      </c>
      <c r="B5196">
        <f>Raw_Data!B5196</f>
        <v>45663</v>
      </c>
      <c r="C5196" t="str">
        <f>Raw_Data!C5196</f>
        <v>ROSUVASTATIN CALCIUM 40 MG</v>
      </c>
      <c r="D5196" t="str">
        <f>Raw_Data!D5196</f>
        <v>68462026430</v>
      </c>
      <c r="E5196" t="str">
        <f>Raw_Data!E5196</f>
        <v>PEDERSEN, JENNIFER</v>
      </c>
      <c r="F5196" t="str">
        <f>Raw_Data!F5196</f>
        <v>1073606661</v>
      </c>
      <c r="G5196" t="str">
        <f>Raw_Data!H5196</f>
        <v>2</v>
      </c>
      <c r="H5196">
        <f>IFERROR(VLOOKUP(G5196,Store_Map!$A$2:$I$100,3,FALSE),"")</f>
        <v>0</v>
      </c>
      <c r="I5196">
        <f>IFERROR(VLOOKUP(G5196,Store_Map!$A$2:$I$100,4,FALSE),"")</f>
        <v>0</v>
      </c>
      <c r="J5196">
        <f>IFERROR(VLOOKUP(G5196,Store_Map!$A$2:$I$100,5,FALSE),"")</f>
        <v>0</v>
      </c>
      <c r="K5196">
        <f>IFERROR(VLOOKUP(G5196,Store_Map!$A$2:$I$100,6,FALSE),"")</f>
        <v>0</v>
      </c>
      <c r="L5196">
        <f>IFERROR(VLOOKUP(G5196,Store_Map!$A$2:$I$100,7,FALSE),"")</f>
        <v>0</v>
      </c>
      <c r="M5196">
        <f>IFERROR(VLOOKUP(G5196,Store_Map!$A$2:$I$100,8,FALSE),"")</f>
        <v>0</v>
      </c>
      <c r="N5196">
        <f t="shared" si="729"/>
        <v>0</v>
      </c>
      <c r="O5196" t="str">
        <f t="shared" si="730"/>
        <v>PASS</v>
      </c>
      <c r="P5196" t="str">
        <f t="shared" si="731"/>
        <v>PASS</v>
      </c>
      <c r="Q5196" t="str">
        <f t="shared" si="732"/>
        <v>PASS</v>
      </c>
      <c r="R5196" t="str">
        <f t="shared" si="733"/>
        <v>PASS</v>
      </c>
      <c r="S5196" t="str">
        <f t="shared" si="734"/>
        <v>PASS</v>
      </c>
      <c r="T5196">
        <f t="shared" si="735"/>
        <v>100</v>
      </c>
      <c r="U5196" t="str">
        <f t="shared" si="736"/>
        <v>Low</v>
      </c>
      <c r="V5196" t="str">
        <f t="shared" si="737"/>
        <v>Clean</v>
      </c>
    </row>
    <row r="5197" spans="1:22" x14ac:dyDescent="0.3">
      <c r="A5197" t="str">
        <f>Raw_Data!A5197</f>
        <v>26082349</v>
      </c>
      <c r="B5197">
        <f>Raw_Data!B5197</f>
        <v>45663</v>
      </c>
      <c r="C5197" t="str">
        <f>Raw_Data!C5197</f>
        <v>GLIPIZIDE 5 MG TABLET</v>
      </c>
      <c r="D5197" t="str">
        <f>Raw_Data!D5197</f>
        <v>60505014101</v>
      </c>
      <c r="E5197" t="str">
        <f>Raw_Data!E5197</f>
        <v>PEDERSEN, JENNIFER</v>
      </c>
      <c r="F5197" t="str">
        <f>Raw_Data!F5197</f>
        <v>1073606661</v>
      </c>
      <c r="G5197" t="str">
        <f>Raw_Data!H5197</f>
        <v>2</v>
      </c>
      <c r="H5197">
        <f>IFERROR(VLOOKUP(G5197,Store_Map!$A$2:$I$100,3,FALSE),"")</f>
        <v>0</v>
      </c>
      <c r="I5197">
        <f>IFERROR(VLOOKUP(G5197,Store_Map!$A$2:$I$100,4,FALSE),"")</f>
        <v>0</v>
      </c>
      <c r="J5197">
        <f>IFERROR(VLOOKUP(G5197,Store_Map!$A$2:$I$100,5,FALSE),"")</f>
        <v>0</v>
      </c>
      <c r="K5197">
        <f>IFERROR(VLOOKUP(G5197,Store_Map!$A$2:$I$100,6,FALSE),"")</f>
        <v>0</v>
      </c>
      <c r="L5197">
        <f>IFERROR(VLOOKUP(G5197,Store_Map!$A$2:$I$100,7,FALSE),"")</f>
        <v>0</v>
      </c>
      <c r="M5197">
        <f>IFERROR(VLOOKUP(G5197,Store_Map!$A$2:$I$100,8,FALSE),"")</f>
        <v>0</v>
      </c>
      <c r="N5197">
        <f t="shared" si="729"/>
        <v>0</v>
      </c>
      <c r="O5197" t="str">
        <f t="shared" si="730"/>
        <v>PASS</v>
      </c>
      <c r="P5197" t="str">
        <f t="shared" si="731"/>
        <v>PASS</v>
      </c>
      <c r="Q5197" t="str">
        <f t="shared" si="732"/>
        <v>PASS</v>
      </c>
      <c r="R5197" t="str">
        <f t="shared" si="733"/>
        <v>PASS</v>
      </c>
      <c r="S5197" t="str">
        <f t="shared" si="734"/>
        <v>PASS</v>
      </c>
      <c r="T5197">
        <f t="shared" si="735"/>
        <v>100</v>
      </c>
      <c r="U5197" t="str">
        <f t="shared" si="736"/>
        <v>Low</v>
      </c>
      <c r="V5197" t="str">
        <f t="shared" si="737"/>
        <v>Clean</v>
      </c>
    </row>
    <row r="5198" spans="1:22" x14ac:dyDescent="0.3">
      <c r="A5198" t="str">
        <f>Raw_Data!A5198</f>
        <v>26084571</v>
      </c>
      <c r="B5198">
        <f>Raw_Data!B5198</f>
        <v>45663</v>
      </c>
      <c r="C5198" t="str">
        <f>Raw_Data!C5198</f>
        <v>*BACLOFEN 10 MG TABLET</v>
      </c>
      <c r="D5198" t="str">
        <f>Raw_Data!D5198</f>
        <v>172409660</v>
      </c>
      <c r="E5198" t="str">
        <f>Raw_Data!E5198</f>
        <v>Jackson, Calvin</v>
      </c>
      <c r="F5198" t="str">
        <f>Raw_Data!F5198</f>
        <v>1740398338</v>
      </c>
      <c r="G5198" t="str">
        <f>Raw_Data!H5198</f>
        <v>2</v>
      </c>
      <c r="H5198">
        <f>IFERROR(VLOOKUP(G5198,Store_Map!$A$2:$I$100,3,FALSE),"")</f>
        <v>0</v>
      </c>
      <c r="I5198">
        <f>IFERROR(VLOOKUP(G5198,Store_Map!$A$2:$I$100,4,FALSE),"")</f>
        <v>0</v>
      </c>
      <c r="J5198">
        <f>IFERROR(VLOOKUP(G5198,Store_Map!$A$2:$I$100,5,FALSE),"")</f>
        <v>0</v>
      </c>
      <c r="K5198">
        <f>IFERROR(VLOOKUP(G5198,Store_Map!$A$2:$I$100,6,FALSE),"")</f>
        <v>0</v>
      </c>
      <c r="L5198">
        <f>IFERROR(VLOOKUP(G5198,Store_Map!$A$2:$I$100,7,FALSE),"")</f>
        <v>0</v>
      </c>
      <c r="M5198">
        <f>IFERROR(VLOOKUP(G5198,Store_Map!$A$2:$I$100,8,FALSE),"")</f>
        <v>0</v>
      </c>
      <c r="N5198">
        <f t="shared" si="729"/>
        <v>0</v>
      </c>
      <c r="O5198" t="str">
        <f t="shared" si="730"/>
        <v>PASS</v>
      </c>
      <c r="P5198" t="str">
        <f t="shared" si="731"/>
        <v>REVIEW</v>
      </c>
      <c r="Q5198" t="str">
        <f t="shared" si="732"/>
        <v>PASS</v>
      </c>
      <c r="R5198" t="str">
        <f t="shared" si="733"/>
        <v>PASS</v>
      </c>
      <c r="S5198" t="str">
        <f t="shared" si="734"/>
        <v>REVIEW</v>
      </c>
      <c r="T5198">
        <f t="shared" si="735"/>
        <v>90</v>
      </c>
      <c r="U5198" t="str">
        <f t="shared" si="736"/>
        <v>Low</v>
      </c>
      <c r="V5198" t="str">
        <f t="shared" si="737"/>
        <v>Invalid NDC</v>
      </c>
    </row>
    <row r="5199" spans="1:22" x14ac:dyDescent="0.3">
      <c r="A5199" t="str">
        <f>Raw_Data!A5199</f>
        <v>26084572</v>
      </c>
      <c r="B5199">
        <f>Raw_Data!B5199</f>
        <v>45663</v>
      </c>
      <c r="C5199" t="str">
        <f>Raw_Data!C5199</f>
        <v>*IBUPROFEN 800 MG TABLET</v>
      </c>
      <c r="D5199" t="str">
        <f>Raw_Data!D5199</f>
        <v>49483060401</v>
      </c>
      <c r="E5199" t="str">
        <f>Raw_Data!E5199</f>
        <v>Jackson, Calvin</v>
      </c>
      <c r="F5199" t="str">
        <f>Raw_Data!F5199</f>
        <v>1740398338</v>
      </c>
      <c r="G5199" t="str">
        <f>Raw_Data!H5199</f>
        <v>2</v>
      </c>
      <c r="H5199">
        <f>IFERROR(VLOOKUP(G5199,Store_Map!$A$2:$I$100,3,FALSE),"")</f>
        <v>0</v>
      </c>
      <c r="I5199">
        <f>IFERROR(VLOOKUP(G5199,Store_Map!$A$2:$I$100,4,FALSE),"")</f>
        <v>0</v>
      </c>
      <c r="J5199">
        <f>IFERROR(VLOOKUP(G5199,Store_Map!$A$2:$I$100,5,FALSE),"")</f>
        <v>0</v>
      </c>
      <c r="K5199">
        <f>IFERROR(VLOOKUP(G5199,Store_Map!$A$2:$I$100,6,FALSE),"")</f>
        <v>0</v>
      </c>
      <c r="L5199">
        <f>IFERROR(VLOOKUP(G5199,Store_Map!$A$2:$I$100,7,FALSE),"")</f>
        <v>0</v>
      </c>
      <c r="M5199">
        <f>IFERROR(VLOOKUP(G5199,Store_Map!$A$2:$I$100,8,FALSE),"")</f>
        <v>0</v>
      </c>
      <c r="N5199">
        <f t="shared" si="729"/>
        <v>0</v>
      </c>
      <c r="O5199" t="str">
        <f t="shared" si="730"/>
        <v>PASS</v>
      </c>
      <c r="P5199" t="str">
        <f t="shared" si="731"/>
        <v>PASS</v>
      </c>
      <c r="Q5199" t="str">
        <f t="shared" si="732"/>
        <v>PASS</v>
      </c>
      <c r="R5199" t="str">
        <f t="shared" si="733"/>
        <v>PASS</v>
      </c>
      <c r="S5199" t="str">
        <f t="shared" si="734"/>
        <v>PASS</v>
      </c>
      <c r="T5199">
        <f t="shared" si="735"/>
        <v>100</v>
      </c>
      <c r="U5199" t="str">
        <f t="shared" si="736"/>
        <v>Low</v>
      </c>
      <c r="V5199" t="str">
        <f t="shared" si="737"/>
        <v>Clean</v>
      </c>
    </row>
    <row r="5200" spans="1:22" x14ac:dyDescent="0.3">
      <c r="A5200" t="str">
        <f>Raw_Data!A5200</f>
        <v>26081012</v>
      </c>
      <c r="B5200">
        <f>Raw_Data!B5200</f>
        <v>45663</v>
      </c>
      <c r="C5200" t="str">
        <f>Raw_Data!C5200</f>
        <v>SPIRONOLACTONE 50 MG TABLET</v>
      </c>
      <c r="D5200" t="str">
        <f>Raw_Data!D5200</f>
        <v>68382066101</v>
      </c>
      <c r="E5200" t="str">
        <f>Raw_Data!E5200</f>
        <v>EL- CHOUFI, LEYLA</v>
      </c>
      <c r="F5200" t="str">
        <f>Raw_Data!F5200</f>
        <v>1942355342</v>
      </c>
      <c r="G5200" t="str">
        <f>Raw_Data!H5200</f>
        <v>2</v>
      </c>
      <c r="H5200">
        <f>IFERROR(VLOOKUP(G5200,Store_Map!$A$2:$I$100,3,FALSE),"")</f>
        <v>0</v>
      </c>
      <c r="I5200">
        <f>IFERROR(VLOOKUP(G5200,Store_Map!$A$2:$I$100,4,FALSE),"")</f>
        <v>0</v>
      </c>
      <c r="J5200">
        <f>IFERROR(VLOOKUP(G5200,Store_Map!$A$2:$I$100,5,FALSE),"")</f>
        <v>0</v>
      </c>
      <c r="K5200">
        <f>IFERROR(VLOOKUP(G5200,Store_Map!$A$2:$I$100,6,FALSE),"")</f>
        <v>0</v>
      </c>
      <c r="L5200">
        <f>IFERROR(VLOOKUP(G5200,Store_Map!$A$2:$I$100,7,FALSE),"")</f>
        <v>0</v>
      </c>
      <c r="M5200">
        <f>IFERROR(VLOOKUP(G5200,Store_Map!$A$2:$I$100,8,FALSE),"")</f>
        <v>0</v>
      </c>
      <c r="N5200">
        <f t="shared" si="729"/>
        <v>0</v>
      </c>
      <c r="O5200" t="str">
        <f t="shared" si="730"/>
        <v>PASS</v>
      </c>
      <c r="P5200" t="str">
        <f t="shared" si="731"/>
        <v>PASS</v>
      </c>
      <c r="Q5200" t="str">
        <f t="shared" si="732"/>
        <v>PASS</v>
      </c>
      <c r="R5200" t="str">
        <f t="shared" si="733"/>
        <v>PASS</v>
      </c>
      <c r="S5200" t="str">
        <f t="shared" si="734"/>
        <v>PASS</v>
      </c>
      <c r="T5200">
        <f t="shared" si="735"/>
        <v>100</v>
      </c>
      <c r="U5200" t="str">
        <f t="shared" si="736"/>
        <v>Low</v>
      </c>
      <c r="V5200" t="str">
        <f t="shared" si="737"/>
        <v>Clean</v>
      </c>
    </row>
    <row r="5201" spans="1:22" x14ac:dyDescent="0.3">
      <c r="A5201" t="str">
        <f>Raw_Data!A5201</f>
        <v>26081621</v>
      </c>
      <c r="B5201">
        <f>Raw_Data!B5201</f>
        <v>45663</v>
      </c>
      <c r="C5201" t="str">
        <f>Raw_Data!C5201</f>
        <v>*METOPROLOL SUCC ER 25 MG T</v>
      </c>
      <c r="D5201" t="str">
        <f>Raw_Data!D5201</f>
        <v>378459577</v>
      </c>
      <c r="E5201" t="str">
        <f>Raw_Data!E5201</f>
        <v>RHODES, MARC</v>
      </c>
      <c r="F5201" t="str">
        <f>Raw_Data!F5201</f>
        <v>1487865754</v>
      </c>
      <c r="G5201" t="str">
        <f>Raw_Data!H5201</f>
        <v>2</v>
      </c>
      <c r="H5201">
        <f>IFERROR(VLOOKUP(G5201,Store_Map!$A$2:$I$100,3,FALSE),"")</f>
        <v>0</v>
      </c>
      <c r="I5201">
        <f>IFERROR(VLOOKUP(G5201,Store_Map!$A$2:$I$100,4,FALSE),"")</f>
        <v>0</v>
      </c>
      <c r="J5201">
        <f>IFERROR(VLOOKUP(G5201,Store_Map!$A$2:$I$100,5,FALSE),"")</f>
        <v>0</v>
      </c>
      <c r="K5201">
        <f>IFERROR(VLOOKUP(G5201,Store_Map!$A$2:$I$100,6,FALSE),"")</f>
        <v>0</v>
      </c>
      <c r="L5201">
        <f>IFERROR(VLOOKUP(G5201,Store_Map!$A$2:$I$100,7,FALSE),"")</f>
        <v>0</v>
      </c>
      <c r="M5201">
        <f>IFERROR(VLOOKUP(G5201,Store_Map!$A$2:$I$100,8,FALSE),"")</f>
        <v>0</v>
      </c>
      <c r="N5201">
        <f t="shared" si="729"/>
        <v>0</v>
      </c>
      <c r="O5201" t="str">
        <f t="shared" si="730"/>
        <v>PASS</v>
      </c>
      <c r="P5201" t="str">
        <f t="shared" si="731"/>
        <v>REVIEW</v>
      </c>
      <c r="Q5201" t="str">
        <f t="shared" si="732"/>
        <v>PASS</v>
      </c>
      <c r="R5201" t="str">
        <f t="shared" si="733"/>
        <v>PASS</v>
      </c>
      <c r="S5201" t="str">
        <f t="shared" si="734"/>
        <v>REVIEW</v>
      </c>
      <c r="T5201">
        <f t="shared" si="735"/>
        <v>90</v>
      </c>
      <c r="U5201" t="str">
        <f t="shared" si="736"/>
        <v>Low</v>
      </c>
      <c r="V5201" t="str">
        <f t="shared" si="737"/>
        <v>Invalid NDC</v>
      </c>
    </row>
    <row r="5202" spans="1:22" x14ac:dyDescent="0.3">
      <c r="A5202" t="str">
        <f>Raw_Data!A5202</f>
        <v>26080409</v>
      </c>
      <c r="B5202">
        <f>Raw_Data!B5202</f>
        <v>45663</v>
      </c>
      <c r="C5202" t="str">
        <f>Raw_Data!C5202</f>
        <v>PSYLLIUM FIBER CAPSULES</v>
      </c>
      <c r="D5202" t="str">
        <f>Raw_Data!D5202</f>
        <v>40985027024</v>
      </c>
      <c r="E5202" t="str">
        <f>Raw_Data!E5202</f>
        <v>FORD, JAMES</v>
      </c>
      <c r="F5202" t="str">
        <f>Raw_Data!F5202</f>
        <v>1033117684</v>
      </c>
      <c r="G5202" t="str">
        <f>Raw_Data!H5202</f>
        <v>2</v>
      </c>
      <c r="H5202">
        <f>IFERROR(VLOOKUP(G5202,Store_Map!$A$2:$I$100,3,FALSE),"")</f>
        <v>0</v>
      </c>
      <c r="I5202">
        <f>IFERROR(VLOOKUP(G5202,Store_Map!$A$2:$I$100,4,FALSE),"")</f>
        <v>0</v>
      </c>
      <c r="J5202">
        <f>IFERROR(VLOOKUP(G5202,Store_Map!$A$2:$I$100,5,FALSE),"")</f>
        <v>0</v>
      </c>
      <c r="K5202">
        <f>IFERROR(VLOOKUP(G5202,Store_Map!$A$2:$I$100,6,FALSE),"")</f>
        <v>0</v>
      </c>
      <c r="L5202">
        <f>IFERROR(VLOOKUP(G5202,Store_Map!$A$2:$I$100,7,FALSE),"")</f>
        <v>0</v>
      </c>
      <c r="M5202">
        <f>IFERROR(VLOOKUP(G5202,Store_Map!$A$2:$I$100,8,FALSE),"")</f>
        <v>0</v>
      </c>
      <c r="N5202">
        <f t="shared" si="729"/>
        <v>0</v>
      </c>
      <c r="O5202" t="str">
        <f t="shared" si="730"/>
        <v>PASS</v>
      </c>
      <c r="P5202" t="str">
        <f t="shared" si="731"/>
        <v>PASS</v>
      </c>
      <c r="Q5202" t="str">
        <f t="shared" si="732"/>
        <v>PASS</v>
      </c>
      <c r="R5202" t="str">
        <f t="shared" si="733"/>
        <v>PASS</v>
      </c>
      <c r="S5202" t="str">
        <f t="shared" si="734"/>
        <v>PASS</v>
      </c>
      <c r="T5202">
        <f t="shared" si="735"/>
        <v>100</v>
      </c>
      <c r="U5202" t="str">
        <f t="shared" si="736"/>
        <v>Low</v>
      </c>
      <c r="V5202" t="str">
        <f t="shared" si="737"/>
        <v>Clean</v>
      </c>
    </row>
    <row r="5203" spans="1:22" x14ac:dyDescent="0.3">
      <c r="A5203" t="str">
        <f>Raw_Data!A5203</f>
        <v>26079517</v>
      </c>
      <c r="B5203">
        <f>Raw_Data!B5203</f>
        <v>45663</v>
      </c>
      <c r="C5203" t="str">
        <f>Raw_Data!C5203</f>
        <v>POTASSIUM CL ER 10 MEQ TABL</v>
      </c>
      <c r="D5203" t="str">
        <f>Raw_Data!D5203</f>
        <v>832532310</v>
      </c>
      <c r="E5203" t="str">
        <f>Raw_Data!E5203</f>
        <v>ROBINSON, VINCENT</v>
      </c>
      <c r="F5203" t="str">
        <f>Raw_Data!F5203</f>
        <v>1124695697</v>
      </c>
      <c r="G5203" t="str">
        <f>Raw_Data!H5203</f>
        <v>2</v>
      </c>
      <c r="H5203">
        <f>IFERROR(VLOOKUP(G5203,Store_Map!$A$2:$I$100,3,FALSE),"")</f>
        <v>0</v>
      </c>
      <c r="I5203">
        <f>IFERROR(VLOOKUP(G5203,Store_Map!$A$2:$I$100,4,FALSE),"")</f>
        <v>0</v>
      </c>
      <c r="J5203">
        <f>IFERROR(VLOOKUP(G5203,Store_Map!$A$2:$I$100,5,FALSE),"")</f>
        <v>0</v>
      </c>
      <c r="K5203">
        <f>IFERROR(VLOOKUP(G5203,Store_Map!$A$2:$I$100,6,FALSE),"")</f>
        <v>0</v>
      </c>
      <c r="L5203">
        <f>IFERROR(VLOOKUP(G5203,Store_Map!$A$2:$I$100,7,FALSE),"")</f>
        <v>0</v>
      </c>
      <c r="M5203">
        <f>IFERROR(VLOOKUP(G5203,Store_Map!$A$2:$I$100,8,FALSE),"")</f>
        <v>0</v>
      </c>
      <c r="N5203">
        <f t="shared" si="729"/>
        <v>0</v>
      </c>
      <c r="O5203" t="str">
        <f t="shared" si="730"/>
        <v>PASS</v>
      </c>
      <c r="P5203" t="str">
        <f t="shared" si="731"/>
        <v>REVIEW</v>
      </c>
      <c r="Q5203" t="str">
        <f t="shared" si="732"/>
        <v>PASS</v>
      </c>
      <c r="R5203" t="str">
        <f t="shared" si="733"/>
        <v>PASS</v>
      </c>
      <c r="S5203" t="str">
        <f t="shared" si="734"/>
        <v>REVIEW</v>
      </c>
      <c r="T5203">
        <f t="shared" si="735"/>
        <v>90</v>
      </c>
      <c r="U5203" t="str">
        <f t="shared" si="736"/>
        <v>Low</v>
      </c>
      <c r="V5203" t="str">
        <f t="shared" si="737"/>
        <v>Invalid NDC</v>
      </c>
    </row>
    <row r="5204" spans="1:22" x14ac:dyDescent="0.3">
      <c r="A5204" t="str">
        <f>Raw_Data!A5204</f>
        <v>26078275</v>
      </c>
      <c r="B5204">
        <f>Raw_Data!B5204</f>
        <v>45663</v>
      </c>
      <c r="C5204" t="str">
        <f>Raw_Data!C5204</f>
        <v>BACLOFEN 10 MG TABLET</v>
      </c>
      <c r="D5204" t="str">
        <f>Raw_Data!D5204</f>
        <v>52817032000</v>
      </c>
      <c r="E5204" t="str">
        <f>Raw_Data!E5204</f>
        <v>FORD, JAMES</v>
      </c>
      <c r="F5204" t="str">
        <f>Raw_Data!F5204</f>
        <v>1033117684</v>
      </c>
      <c r="G5204" t="str">
        <f>Raw_Data!H5204</f>
        <v>2</v>
      </c>
      <c r="H5204">
        <f>IFERROR(VLOOKUP(G5204,Store_Map!$A$2:$I$100,3,FALSE),"")</f>
        <v>0</v>
      </c>
      <c r="I5204">
        <f>IFERROR(VLOOKUP(G5204,Store_Map!$A$2:$I$100,4,FALSE),"")</f>
        <v>0</v>
      </c>
      <c r="J5204">
        <f>IFERROR(VLOOKUP(G5204,Store_Map!$A$2:$I$100,5,FALSE),"")</f>
        <v>0</v>
      </c>
      <c r="K5204">
        <f>IFERROR(VLOOKUP(G5204,Store_Map!$A$2:$I$100,6,FALSE),"")</f>
        <v>0</v>
      </c>
      <c r="L5204">
        <f>IFERROR(VLOOKUP(G5204,Store_Map!$A$2:$I$100,7,FALSE),"")</f>
        <v>0</v>
      </c>
      <c r="M5204">
        <f>IFERROR(VLOOKUP(G5204,Store_Map!$A$2:$I$100,8,FALSE),"")</f>
        <v>0</v>
      </c>
      <c r="N5204">
        <f t="shared" si="729"/>
        <v>0</v>
      </c>
      <c r="O5204" t="str">
        <f t="shared" si="730"/>
        <v>PASS</v>
      </c>
      <c r="P5204" t="str">
        <f t="shared" si="731"/>
        <v>PASS</v>
      </c>
      <c r="Q5204" t="str">
        <f t="shared" si="732"/>
        <v>PASS</v>
      </c>
      <c r="R5204" t="str">
        <f t="shared" si="733"/>
        <v>PASS</v>
      </c>
      <c r="S5204" t="str">
        <f t="shared" si="734"/>
        <v>PASS</v>
      </c>
      <c r="T5204">
        <f t="shared" si="735"/>
        <v>100</v>
      </c>
      <c r="U5204" t="str">
        <f t="shared" si="736"/>
        <v>Low</v>
      </c>
      <c r="V5204" t="str">
        <f t="shared" si="737"/>
        <v>Clean</v>
      </c>
    </row>
    <row r="5205" spans="1:22" x14ac:dyDescent="0.3">
      <c r="A5205" t="str">
        <f>Raw_Data!A5205</f>
        <v>26081650</v>
      </c>
      <c r="B5205">
        <f>Raw_Data!B5205</f>
        <v>45663</v>
      </c>
      <c r="C5205" t="str">
        <f>Raw_Data!C5205</f>
        <v>GLIMEPIRIDE 4 MG TABLET</v>
      </c>
      <c r="D5205" t="str">
        <f>Raw_Data!D5205</f>
        <v>55111032205</v>
      </c>
      <c r="E5205" t="str">
        <f>Raw_Data!E5205</f>
        <v>FORD, JAMES</v>
      </c>
      <c r="F5205" t="str">
        <f>Raw_Data!F5205</f>
        <v>1033117684</v>
      </c>
      <c r="G5205" t="str">
        <f>Raw_Data!H5205</f>
        <v>2</v>
      </c>
      <c r="H5205">
        <f>IFERROR(VLOOKUP(G5205,Store_Map!$A$2:$I$100,3,FALSE),"")</f>
        <v>0</v>
      </c>
      <c r="I5205">
        <f>IFERROR(VLOOKUP(G5205,Store_Map!$A$2:$I$100,4,FALSE),"")</f>
        <v>0</v>
      </c>
      <c r="J5205">
        <f>IFERROR(VLOOKUP(G5205,Store_Map!$A$2:$I$100,5,FALSE),"")</f>
        <v>0</v>
      </c>
      <c r="K5205">
        <f>IFERROR(VLOOKUP(G5205,Store_Map!$A$2:$I$100,6,FALSE),"")</f>
        <v>0</v>
      </c>
      <c r="L5205">
        <f>IFERROR(VLOOKUP(G5205,Store_Map!$A$2:$I$100,7,FALSE),"")</f>
        <v>0</v>
      </c>
      <c r="M5205">
        <f>IFERROR(VLOOKUP(G5205,Store_Map!$A$2:$I$100,8,FALSE),"")</f>
        <v>0</v>
      </c>
      <c r="N5205">
        <f t="shared" si="729"/>
        <v>0</v>
      </c>
      <c r="O5205" t="str">
        <f t="shared" si="730"/>
        <v>PASS</v>
      </c>
      <c r="P5205" t="str">
        <f t="shared" si="731"/>
        <v>PASS</v>
      </c>
      <c r="Q5205" t="str">
        <f t="shared" si="732"/>
        <v>PASS</v>
      </c>
      <c r="R5205" t="str">
        <f t="shared" si="733"/>
        <v>PASS</v>
      </c>
      <c r="S5205" t="str">
        <f t="shared" si="734"/>
        <v>PASS</v>
      </c>
      <c r="T5205">
        <f t="shared" si="735"/>
        <v>100</v>
      </c>
      <c r="U5205" t="str">
        <f t="shared" si="736"/>
        <v>Low</v>
      </c>
      <c r="V5205" t="str">
        <f t="shared" si="737"/>
        <v>Clean</v>
      </c>
    </row>
    <row r="5206" spans="1:22" x14ac:dyDescent="0.3">
      <c r="A5206" t="str">
        <f>Raw_Data!A5206</f>
        <v>26081400</v>
      </c>
      <c r="B5206">
        <f>Raw_Data!B5206</f>
        <v>45663</v>
      </c>
      <c r="C5206" t="str">
        <f>Raw_Data!C5206</f>
        <v>BD UF NANO PEN NEEDL4MMX32G</v>
      </c>
      <c r="D5206" t="str">
        <f>Raw_Data!D5206</f>
        <v>8290320122</v>
      </c>
      <c r="E5206" t="str">
        <f>Raw_Data!E5206</f>
        <v>FORD, JAMES</v>
      </c>
      <c r="F5206" t="str">
        <f>Raw_Data!F5206</f>
        <v>1033117684</v>
      </c>
      <c r="G5206" t="str">
        <f>Raw_Data!H5206</f>
        <v>2</v>
      </c>
      <c r="H5206">
        <f>IFERROR(VLOOKUP(G5206,Store_Map!$A$2:$I$100,3,FALSE),"")</f>
        <v>0</v>
      </c>
      <c r="I5206">
        <f>IFERROR(VLOOKUP(G5206,Store_Map!$A$2:$I$100,4,FALSE),"")</f>
        <v>0</v>
      </c>
      <c r="J5206">
        <f>IFERROR(VLOOKUP(G5206,Store_Map!$A$2:$I$100,5,FALSE),"")</f>
        <v>0</v>
      </c>
      <c r="K5206">
        <f>IFERROR(VLOOKUP(G5206,Store_Map!$A$2:$I$100,6,FALSE),"")</f>
        <v>0</v>
      </c>
      <c r="L5206">
        <f>IFERROR(VLOOKUP(G5206,Store_Map!$A$2:$I$100,7,FALSE),"")</f>
        <v>0</v>
      </c>
      <c r="M5206">
        <f>IFERROR(VLOOKUP(G5206,Store_Map!$A$2:$I$100,8,FALSE),"")</f>
        <v>0</v>
      </c>
      <c r="N5206">
        <f t="shared" si="729"/>
        <v>0</v>
      </c>
      <c r="O5206" t="str">
        <f t="shared" si="730"/>
        <v>PASS</v>
      </c>
      <c r="P5206" t="str">
        <f t="shared" si="731"/>
        <v>PASS</v>
      </c>
      <c r="Q5206" t="str">
        <f t="shared" si="732"/>
        <v>PASS</v>
      </c>
      <c r="R5206" t="str">
        <f t="shared" si="733"/>
        <v>PASS</v>
      </c>
      <c r="S5206" t="str">
        <f t="shared" si="734"/>
        <v>PASS</v>
      </c>
      <c r="T5206">
        <f t="shared" si="735"/>
        <v>100</v>
      </c>
      <c r="U5206" t="str">
        <f t="shared" si="736"/>
        <v>Low</v>
      </c>
      <c r="V5206" t="str">
        <f t="shared" si="737"/>
        <v>Clean</v>
      </c>
    </row>
    <row r="5207" spans="1:22" x14ac:dyDescent="0.3">
      <c r="A5207" t="str">
        <f>Raw_Data!A5207</f>
        <v>26084573</v>
      </c>
      <c r="B5207">
        <f>Raw_Data!B5207</f>
        <v>45663</v>
      </c>
      <c r="C5207" t="str">
        <f>Raw_Data!C5207</f>
        <v>BIKTARVY 50-200-25 MG TABLE</v>
      </c>
      <c r="D5207" t="str">
        <f>Raw_Data!D5207</f>
        <v>61958250101</v>
      </c>
      <c r="E5207" t="str">
        <f>Raw_Data!E5207</f>
        <v>DAVIS, KEPLER</v>
      </c>
      <c r="F5207" t="str">
        <f>Raw_Data!F5207</f>
        <v>1740357425</v>
      </c>
      <c r="G5207" t="str">
        <f>Raw_Data!H5207</f>
        <v>2</v>
      </c>
      <c r="H5207">
        <f>IFERROR(VLOOKUP(G5207,Store_Map!$A$2:$I$100,3,FALSE),"")</f>
        <v>0</v>
      </c>
      <c r="I5207">
        <f>IFERROR(VLOOKUP(G5207,Store_Map!$A$2:$I$100,4,FALSE),"")</f>
        <v>0</v>
      </c>
      <c r="J5207">
        <f>IFERROR(VLOOKUP(G5207,Store_Map!$A$2:$I$100,5,FALSE),"")</f>
        <v>0</v>
      </c>
      <c r="K5207">
        <f>IFERROR(VLOOKUP(G5207,Store_Map!$A$2:$I$100,6,FALSE),"")</f>
        <v>0</v>
      </c>
      <c r="L5207">
        <f>IFERROR(VLOOKUP(G5207,Store_Map!$A$2:$I$100,7,FALSE),"")</f>
        <v>0</v>
      </c>
      <c r="M5207">
        <f>IFERROR(VLOOKUP(G5207,Store_Map!$A$2:$I$100,8,FALSE),"")</f>
        <v>0</v>
      </c>
      <c r="N5207">
        <f t="shared" si="729"/>
        <v>0</v>
      </c>
      <c r="O5207" t="str">
        <f t="shared" si="730"/>
        <v>PASS</v>
      </c>
      <c r="P5207" t="str">
        <f t="shared" si="731"/>
        <v>PASS</v>
      </c>
      <c r="Q5207" t="str">
        <f t="shared" si="732"/>
        <v>PASS</v>
      </c>
      <c r="R5207" t="str">
        <f t="shared" si="733"/>
        <v>PASS</v>
      </c>
      <c r="S5207" t="str">
        <f t="shared" si="734"/>
        <v>PASS</v>
      </c>
      <c r="T5207">
        <f t="shared" si="735"/>
        <v>100</v>
      </c>
      <c r="U5207" t="str">
        <f t="shared" si="736"/>
        <v>Low</v>
      </c>
      <c r="V5207" t="str">
        <f t="shared" si="737"/>
        <v>Clean</v>
      </c>
    </row>
    <row r="5208" spans="1:22" x14ac:dyDescent="0.3">
      <c r="A5208" t="str">
        <f>Raw_Data!A5208</f>
        <v>26076910</v>
      </c>
      <c r="B5208">
        <f>Raw_Data!B5208</f>
        <v>45663</v>
      </c>
      <c r="C5208" t="str">
        <f>Raw_Data!C5208</f>
        <v>ATORVASTATIN 80 MG TABLET</v>
      </c>
      <c r="D5208" t="str">
        <f>Raw_Data!D5208</f>
        <v>378395377</v>
      </c>
      <c r="E5208" t="str">
        <f>Raw_Data!E5208</f>
        <v>Pallas, Christopher</v>
      </c>
      <c r="F5208" t="str">
        <f>Raw_Data!F5208</f>
        <v>1053410076</v>
      </c>
      <c r="G5208" t="str">
        <f>Raw_Data!H5208</f>
        <v>2</v>
      </c>
      <c r="H5208">
        <f>IFERROR(VLOOKUP(G5208,Store_Map!$A$2:$I$100,3,FALSE),"")</f>
        <v>0</v>
      </c>
      <c r="I5208">
        <f>IFERROR(VLOOKUP(G5208,Store_Map!$A$2:$I$100,4,FALSE),"")</f>
        <v>0</v>
      </c>
      <c r="J5208">
        <f>IFERROR(VLOOKUP(G5208,Store_Map!$A$2:$I$100,5,FALSE),"")</f>
        <v>0</v>
      </c>
      <c r="K5208">
        <f>IFERROR(VLOOKUP(G5208,Store_Map!$A$2:$I$100,6,FALSE),"")</f>
        <v>0</v>
      </c>
      <c r="L5208">
        <f>IFERROR(VLOOKUP(G5208,Store_Map!$A$2:$I$100,7,FALSE),"")</f>
        <v>0</v>
      </c>
      <c r="M5208">
        <f>IFERROR(VLOOKUP(G5208,Store_Map!$A$2:$I$100,8,FALSE),"")</f>
        <v>0</v>
      </c>
      <c r="N5208">
        <f t="shared" si="729"/>
        <v>0</v>
      </c>
      <c r="O5208" t="str">
        <f t="shared" si="730"/>
        <v>PASS</v>
      </c>
      <c r="P5208" t="str">
        <f t="shared" si="731"/>
        <v>REVIEW</v>
      </c>
      <c r="Q5208" t="str">
        <f t="shared" si="732"/>
        <v>PASS</v>
      </c>
      <c r="R5208" t="str">
        <f t="shared" si="733"/>
        <v>PASS</v>
      </c>
      <c r="S5208" t="str">
        <f t="shared" si="734"/>
        <v>REVIEW</v>
      </c>
      <c r="T5208">
        <f t="shared" si="735"/>
        <v>90</v>
      </c>
      <c r="U5208" t="str">
        <f t="shared" si="736"/>
        <v>Low</v>
      </c>
      <c r="V5208" t="str">
        <f t="shared" si="737"/>
        <v>Invalid NDC</v>
      </c>
    </row>
    <row r="5209" spans="1:22" x14ac:dyDescent="0.3">
      <c r="A5209" t="str">
        <f>Raw_Data!A5209</f>
        <v>26079701</v>
      </c>
      <c r="B5209">
        <f>Raw_Data!B5209</f>
        <v>45663</v>
      </c>
      <c r="C5209" t="str">
        <f>Raw_Data!C5209</f>
        <v>DOVATO 50-300 MG TABLET</v>
      </c>
      <c r="D5209" t="str">
        <f>Raw_Data!D5209</f>
        <v>49702024613</v>
      </c>
      <c r="E5209" t="str">
        <f>Raw_Data!E5209</f>
        <v>DAVIS, KEPLER</v>
      </c>
      <c r="F5209" t="str">
        <f>Raw_Data!F5209</f>
        <v>1740357425</v>
      </c>
      <c r="G5209" t="str">
        <f>Raw_Data!H5209</f>
        <v>2</v>
      </c>
      <c r="H5209">
        <f>IFERROR(VLOOKUP(G5209,Store_Map!$A$2:$I$100,3,FALSE),"")</f>
        <v>0</v>
      </c>
      <c r="I5209">
        <f>IFERROR(VLOOKUP(G5209,Store_Map!$A$2:$I$100,4,FALSE),"")</f>
        <v>0</v>
      </c>
      <c r="J5209">
        <f>IFERROR(VLOOKUP(G5209,Store_Map!$A$2:$I$100,5,FALSE),"")</f>
        <v>0</v>
      </c>
      <c r="K5209">
        <f>IFERROR(VLOOKUP(G5209,Store_Map!$A$2:$I$100,6,FALSE),"")</f>
        <v>0</v>
      </c>
      <c r="L5209">
        <f>IFERROR(VLOOKUP(G5209,Store_Map!$A$2:$I$100,7,FALSE),"")</f>
        <v>0</v>
      </c>
      <c r="M5209">
        <f>IFERROR(VLOOKUP(G5209,Store_Map!$A$2:$I$100,8,FALSE),"")</f>
        <v>0</v>
      </c>
      <c r="N5209">
        <f t="shared" si="729"/>
        <v>0</v>
      </c>
      <c r="O5209" t="str">
        <f t="shared" si="730"/>
        <v>PASS</v>
      </c>
      <c r="P5209" t="str">
        <f t="shared" si="731"/>
        <v>PASS</v>
      </c>
      <c r="Q5209" t="str">
        <f t="shared" si="732"/>
        <v>PASS</v>
      </c>
      <c r="R5209" t="str">
        <f t="shared" si="733"/>
        <v>PASS</v>
      </c>
      <c r="S5209" t="str">
        <f t="shared" si="734"/>
        <v>PASS</v>
      </c>
      <c r="T5209">
        <f t="shared" si="735"/>
        <v>100</v>
      </c>
      <c r="U5209" t="str">
        <f t="shared" si="736"/>
        <v>Low</v>
      </c>
      <c r="V5209" t="str">
        <f t="shared" si="737"/>
        <v>Clean</v>
      </c>
    </row>
    <row r="5210" spans="1:22" x14ac:dyDescent="0.3">
      <c r="A5210" t="str">
        <f>Raw_Data!A5210</f>
        <v>26084561</v>
      </c>
      <c r="B5210">
        <f>Raw_Data!B5210</f>
        <v>45664</v>
      </c>
      <c r="C5210" t="str">
        <f>Raw_Data!C5210</f>
        <v>HUMALOG 100 UNIT/ML VIAL</v>
      </c>
      <c r="D5210" t="str">
        <f>Raw_Data!D5210</f>
        <v>2751001</v>
      </c>
      <c r="E5210" t="str">
        <f>Raw_Data!E5210</f>
        <v>FORD, JAMES</v>
      </c>
      <c r="F5210" t="str">
        <f>Raw_Data!F5210</f>
        <v>1033117684</v>
      </c>
      <c r="G5210" t="str">
        <f>Raw_Data!H5210</f>
        <v>2</v>
      </c>
      <c r="H5210">
        <f>IFERROR(VLOOKUP(G5210,Store_Map!$A$2:$I$100,3,FALSE),"")</f>
        <v>0</v>
      </c>
      <c r="I5210">
        <f>IFERROR(VLOOKUP(G5210,Store_Map!$A$2:$I$100,4,FALSE),"")</f>
        <v>0</v>
      </c>
      <c r="J5210">
        <f>IFERROR(VLOOKUP(G5210,Store_Map!$A$2:$I$100,5,FALSE),"")</f>
        <v>0</v>
      </c>
      <c r="K5210">
        <f>IFERROR(VLOOKUP(G5210,Store_Map!$A$2:$I$100,6,FALSE),"")</f>
        <v>0</v>
      </c>
      <c r="L5210">
        <f>IFERROR(VLOOKUP(G5210,Store_Map!$A$2:$I$100,7,FALSE),"")</f>
        <v>0</v>
      </c>
      <c r="M5210">
        <f>IFERROR(VLOOKUP(G5210,Store_Map!$A$2:$I$100,8,FALSE),"")</f>
        <v>0</v>
      </c>
      <c r="N5210">
        <f t="shared" si="729"/>
        <v>0</v>
      </c>
      <c r="O5210" t="str">
        <f t="shared" si="730"/>
        <v>PASS</v>
      </c>
      <c r="P5210" t="str">
        <f t="shared" si="731"/>
        <v>REVIEW</v>
      </c>
      <c r="Q5210" t="str">
        <f t="shared" si="732"/>
        <v>PASS</v>
      </c>
      <c r="R5210" t="str">
        <f t="shared" si="733"/>
        <v>PASS</v>
      </c>
      <c r="S5210" t="str">
        <f t="shared" si="734"/>
        <v>REVIEW</v>
      </c>
      <c r="T5210">
        <f t="shared" si="735"/>
        <v>90</v>
      </c>
      <c r="U5210" t="str">
        <f t="shared" si="736"/>
        <v>Low</v>
      </c>
      <c r="V5210" t="str">
        <f t="shared" si="737"/>
        <v>Invalid NDC</v>
      </c>
    </row>
    <row r="5211" spans="1:22" x14ac:dyDescent="0.3">
      <c r="A5211" t="str">
        <f>Raw_Data!A5211</f>
        <v>26084575</v>
      </c>
      <c r="B5211">
        <f>Raw_Data!B5211</f>
        <v>45664</v>
      </c>
      <c r="C5211" t="str">
        <f>Raw_Data!C5211</f>
        <v>METRONIDAZOLE 500 MG TABLET</v>
      </c>
      <c r="D5211" t="str">
        <f>Raw_Data!D5211</f>
        <v>50111033401</v>
      </c>
      <c r="E5211" t="str">
        <f>Raw_Data!E5211</f>
        <v>GRESHAM, J. MARK</v>
      </c>
      <c r="F5211" t="str">
        <f>Raw_Data!F5211</f>
        <v>1326026618</v>
      </c>
      <c r="G5211" t="str">
        <f>Raw_Data!H5211</f>
        <v>2</v>
      </c>
      <c r="H5211">
        <f>IFERROR(VLOOKUP(G5211,Store_Map!$A$2:$I$100,3,FALSE),"")</f>
        <v>0</v>
      </c>
      <c r="I5211">
        <f>IFERROR(VLOOKUP(G5211,Store_Map!$A$2:$I$100,4,FALSE),"")</f>
        <v>0</v>
      </c>
      <c r="J5211">
        <f>IFERROR(VLOOKUP(G5211,Store_Map!$A$2:$I$100,5,FALSE),"")</f>
        <v>0</v>
      </c>
      <c r="K5211">
        <f>IFERROR(VLOOKUP(G5211,Store_Map!$A$2:$I$100,6,FALSE),"")</f>
        <v>0</v>
      </c>
      <c r="L5211">
        <f>IFERROR(VLOOKUP(G5211,Store_Map!$A$2:$I$100,7,FALSE),"")</f>
        <v>0</v>
      </c>
      <c r="M5211">
        <f>IFERROR(VLOOKUP(G5211,Store_Map!$A$2:$I$100,8,FALSE),"")</f>
        <v>0</v>
      </c>
      <c r="N5211">
        <f t="shared" si="729"/>
        <v>0</v>
      </c>
      <c r="O5211" t="str">
        <f t="shared" si="730"/>
        <v>PASS</v>
      </c>
      <c r="P5211" t="str">
        <f t="shared" si="731"/>
        <v>PASS</v>
      </c>
      <c r="Q5211" t="str">
        <f t="shared" si="732"/>
        <v>PASS</v>
      </c>
      <c r="R5211" t="str">
        <f t="shared" si="733"/>
        <v>PASS</v>
      </c>
      <c r="S5211" t="str">
        <f t="shared" si="734"/>
        <v>PASS</v>
      </c>
      <c r="T5211">
        <f t="shared" si="735"/>
        <v>100</v>
      </c>
      <c r="U5211" t="str">
        <f t="shared" si="736"/>
        <v>Low</v>
      </c>
      <c r="V5211" t="str">
        <f t="shared" si="737"/>
        <v>Clean</v>
      </c>
    </row>
    <row r="5212" spans="1:22" x14ac:dyDescent="0.3">
      <c r="A5212" t="str">
        <f>Raw_Data!A5212</f>
        <v>26084578</v>
      </c>
      <c r="B5212">
        <f>Raw_Data!B5212</f>
        <v>45664</v>
      </c>
      <c r="C5212" t="str">
        <f>Raw_Data!C5212</f>
        <v>TERAZOSIN 5 MG CAPSULE</v>
      </c>
      <c r="D5212" t="str">
        <f>Raw_Data!D5212</f>
        <v>59746038506</v>
      </c>
      <c r="E5212" t="str">
        <f>Raw_Data!E5212</f>
        <v>FORD, JAMES</v>
      </c>
      <c r="F5212" t="str">
        <f>Raw_Data!F5212</f>
        <v>1033117684</v>
      </c>
      <c r="G5212" t="str">
        <f>Raw_Data!H5212</f>
        <v>2</v>
      </c>
      <c r="H5212">
        <f>IFERROR(VLOOKUP(G5212,Store_Map!$A$2:$I$100,3,FALSE),"")</f>
        <v>0</v>
      </c>
      <c r="I5212">
        <f>IFERROR(VLOOKUP(G5212,Store_Map!$A$2:$I$100,4,FALSE),"")</f>
        <v>0</v>
      </c>
      <c r="J5212">
        <f>IFERROR(VLOOKUP(G5212,Store_Map!$A$2:$I$100,5,FALSE),"")</f>
        <v>0</v>
      </c>
      <c r="K5212">
        <f>IFERROR(VLOOKUP(G5212,Store_Map!$A$2:$I$100,6,FALSE),"")</f>
        <v>0</v>
      </c>
      <c r="L5212">
        <f>IFERROR(VLOOKUP(G5212,Store_Map!$A$2:$I$100,7,FALSE),"")</f>
        <v>0</v>
      </c>
      <c r="M5212">
        <f>IFERROR(VLOOKUP(G5212,Store_Map!$A$2:$I$100,8,FALSE),"")</f>
        <v>0</v>
      </c>
      <c r="N5212">
        <f t="shared" si="729"/>
        <v>0</v>
      </c>
      <c r="O5212" t="str">
        <f t="shared" si="730"/>
        <v>PASS</v>
      </c>
      <c r="P5212" t="str">
        <f t="shared" si="731"/>
        <v>PASS</v>
      </c>
      <c r="Q5212" t="str">
        <f t="shared" si="732"/>
        <v>PASS</v>
      </c>
      <c r="R5212" t="str">
        <f t="shared" si="733"/>
        <v>PASS</v>
      </c>
      <c r="S5212" t="str">
        <f t="shared" si="734"/>
        <v>PASS</v>
      </c>
      <c r="T5212">
        <f t="shared" si="735"/>
        <v>100</v>
      </c>
      <c r="U5212" t="str">
        <f t="shared" si="736"/>
        <v>Low</v>
      </c>
      <c r="V5212" t="str">
        <f t="shared" si="737"/>
        <v>Clean</v>
      </c>
    </row>
    <row r="5213" spans="1:22" x14ac:dyDescent="0.3">
      <c r="A5213" t="str">
        <f>Raw_Data!A5213</f>
        <v>26082891</v>
      </c>
      <c r="B5213">
        <f>Raw_Data!B5213</f>
        <v>45664</v>
      </c>
      <c r="C5213" t="str">
        <f>Raw_Data!C5213</f>
        <v>LANTUS SOLOSTAR 100 UNIT/ML</v>
      </c>
      <c r="D5213" t="str">
        <f>Raw_Data!D5213</f>
        <v>88221905</v>
      </c>
      <c r="E5213" t="str">
        <f>Raw_Data!E5213</f>
        <v>FORD, JAMES</v>
      </c>
      <c r="F5213" t="str">
        <f>Raw_Data!F5213</f>
        <v>1033117684</v>
      </c>
      <c r="G5213" t="str">
        <f>Raw_Data!H5213</f>
        <v>2</v>
      </c>
      <c r="H5213">
        <f>IFERROR(VLOOKUP(G5213,Store_Map!$A$2:$I$100,3,FALSE),"")</f>
        <v>0</v>
      </c>
      <c r="I5213">
        <f>IFERROR(VLOOKUP(G5213,Store_Map!$A$2:$I$100,4,FALSE),"")</f>
        <v>0</v>
      </c>
      <c r="J5213">
        <f>IFERROR(VLOOKUP(G5213,Store_Map!$A$2:$I$100,5,FALSE),"")</f>
        <v>0</v>
      </c>
      <c r="K5213">
        <f>IFERROR(VLOOKUP(G5213,Store_Map!$A$2:$I$100,6,FALSE),"")</f>
        <v>0</v>
      </c>
      <c r="L5213">
        <f>IFERROR(VLOOKUP(G5213,Store_Map!$A$2:$I$100,7,FALSE),"")</f>
        <v>0</v>
      </c>
      <c r="M5213">
        <f>IFERROR(VLOOKUP(G5213,Store_Map!$A$2:$I$100,8,FALSE),"")</f>
        <v>0</v>
      </c>
      <c r="N5213">
        <f t="shared" si="729"/>
        <v>0</v>
      </c>
      <c r="O5213" t="str">
        <f t="shared" si="730"/>
        <v>PASS</v>
      </c>
      <c r="P5213" t="str">
        <f t="shared" si="731"/>
        <v>REVIEW</v>
      </c>
      <c r="Q5213" t="str">
        <f t="shared" si="732"/>
        <v>PASS</v>
      </c>
      <c r="R5213" t="str">
        <f t="shared" si="733"/>
        <v>PASS</v>
      </c>
      <c r="S5213" t="str">
        <f t="shared" si="734"/>
        <v>REVIEW</v>
      </c>
      <c r="T5213">
        <f t="shared" si="735"/>
        <v>90</v>
      </c>
      <c r="U5213" t="str">
        <f t="shared" si="736"/>
        <v>Low</v>
      </c>
      <c r="V5213" t="str">
        <f t="shared" si="737"/>
        <v>Invalid NDC</v>
      </c>
    </row>
    <row r="5214" spans="1:22" x14ac:dyDescent="0.3">
      <c r="A5214" t="str">
        <f>Raw_Data!A5214</f>
        <v>26084579</v>
      </c>
      <c r="B5214">
        <f>Raw_Data!B5214</f>
        <v>45664</v>
      </c>
      <c r="C5214" t="str">
        <f>Raw_Data!C5214</f>
        <v>DICYCLOMINE 20 MG TABLET</v>
      </c>
      <c r="D5214" t="str">
        <f>Raw_Data!D5214</f>
        <v>527128201</v>
      </c>
      <c r="E5214" t="str">
        <f>Raw_Data!E5214</f>
        <v>FORD, JAMES</v>
      </c>
      <c r="F5214" t="str">
        <f>Raw_Data!F5214</f>
        <v>1033117684</v>
      </c>
      <c r="G5214" t="str">
        <f>Raw_Data!H5214</f>
        <v>2</v>
      </c>
      <c r="H5214">
        <f>IFERROR(VLOOKUP(G5214,Store_Map!$A$2:$I$100,3,FALSE),"")</f>
        <v>0</v>
      </c>
      <c r="I5214">
        <f>IFERROR(VLOOKUP(G5214,Store_Map!$A$2:$I$100,4,FALSE),"")</f>
        <v>0</v>
      </c>
      <c r="J5214">
        <f>IFERROR(VLOOKUP(G5214,Store_Map!$A$2:$I$100,5,FALSE),"")</f>
        <v>0</v>
      </c>
      <c r="K5214">
        <f>IFERROR(VLOOKUP(G5214,Store_Map!$A$2:$I$100,6,FALSE),"")</f>
        <v>0</v>
      </c>
      <c r="L5214">
        <f>IFERROR(VLOOKUP(G5214,Store_Map!$A$2:$I$100,7,FALSE),"")</f>
        <v>0</v>
      </c>
      <c r="M5214">
        <f>IFERROR(VLOOKUP(G5214,Store_Map!$A$2:$I$100,8,FALSE),"")</f>
        <v>0</v>
      </c>
      <c r="N5214">
        <f t="shared" si="729"/>
        <v>0</v>
      </c>
      <c r="O5214" t="str">
        <f t="shared" si="730"/>
        <v>PASS</v>
      </c>
      <c r="P5214" t="str">
        <f t="shared" si="731"/>
        <v>REVIEW</v>
      </c>
      <c r="Q5214" t="str">
        <f t="shared" si="732"/>
        <v>PASS</v>
      </c>
      <c r="R5214" t="str">
        <f t="shared" si="733"/>
        <v>PASS</v>
      </c>
      <c r="S5214" t="str">
        <f t="shared" si="734"/>
        <v>REVIEW</v>
      </c>
      <c r="T5214">
        <f t="shared" si="735"/>
        <v>90</v>
      </c>
      <c r="U5214" t="str">
        <f t="shared" si="736"/>
        <v>Low</v>
      </c>
      <c r="V5214" t="str">
        <f t="shared" si="737"/>
        <v>Invalid NDC</v>
      </c>
    </row>
    <row r="5215" spans="1:22" x14ac:dyDescent="0.3">
      <c r="A5215" t="str">
        <f>Raw_Data!A5215</f>
        <v>26084580</v>
      </c>
      <c r="B5215">
        <f>Raw_Data!B5215</f>
        <v>45664</v>
      </c>
      <c r="C5215" t="str">
        <f>Raw_Data!C5215</f>
        <v>CITALOPRAM HBR 40 MG TABLET</v>
      </c>
      <c r="D5215" t="str">
        <f>Raw_Data!D5215</f>
        <v>65862000701</v>
      </c>
      <c r="E5215" t="str">
        <f>Raw_Data!E5215</f>
        <v>FORD, JAMES</v>
      </c>
      <c r="F5215" t="str">
        <f>Raw_Data!F5215</f>
        <v>1033117684</v>
      </c>
      <c r="G5215" t="str">
        <f>Raw_Data!H5215</f>
        <v>2</v>
      </c>
      <c r="H5215">
        <f>IFERROR(VLOOKUP(G5215,Store_Map!$A$2:$I$100,3,FALSE),"")</f>
        <v>0</v>
      </c>
      <c r="I5215">
        <f>IFERROR(VLOOKUP(G5215,Store_Map!$A$2:$I$100,4,FALSE),"")</f>
        <v>0</v>
      </c>
      <c r="J5215">
        <f>IFERROR(VLOOKUP(G5215,Store_Map!$A$2:$I$100,5,FALSE),"")</f>
        <v>0</v>
      </c>
      <c r="K5215">
        <f>IFERROR(VLOOKUP(G5215,Store_Map!$A$2:$I$100,6,FALSE),"")</f>
        <v>0</v>
      </c>
      <c r="L5215">
        <f>IFERROR(VLOOKUP(G5215,Store_Map!$A$2:$I$100,7,FALSE),"")</f>
        <v>0</v>
      </c>
      <c r="M5215">
        <f>IFERROR(VLOOKUP(G5215,Store_Map!$A$2:$I$100,8,FALSE),"")</f>
        <v>0</v>
      </c>
      <c r="N5215">
        <f t="shared" si="729"/>
        <v>0</v>
      </c>
      <c r="O5215" t="str">
        <f t="shared" si="730"/>
        <v>PASS</v>
      </c>
      <c r="P5215" t="str">
        <f t="shared" si="731"/>
        <v>PASS</v>
      </c>
      <c r="Q5215" t="str">
        <f t="shared" si="732"/>
        <v>PASS</v>
      </c>
      <c r="R5215" t="str">
        <f t="shared" si="733"/>
        <v>PASS</v>
      </c>
      <c r="S5215" t="str">
        <f t="shared" si="734"/>
        <v>PASS</v>
      </c>
      <c r="T5215">
        <f t="shared" si="735"/>
        <v>100</v>
      </c>
      <c r="U5215" t="str">
        <f t="shared" si="736"/>
        <v>Low</v>
      </c>
      <c r="V5215" t="str">
        <f t="shared" si="737"/>
        <v>Clean</v>
      </c>
    </row>
    <row r="5216" spans="1:22" x14ac:dyDescent="0.3">
      <c r="A5216" t="str">
        <f>Raw_Data!A5216</f>
        <v>26084581</v>
      </c>
      <c r="B5216">
        <f>Raw_Data!B5216</f>
        <v>45664</v>
      </c>
      <c r="C5216" t="str">
        <f>Raw_Data!C5216</f>
        <v>OMEPRAZOLE DR 40 MG CAPSULE</v>
      </c>
      <c r="D5216" t="str">
        <f>Raw_Data!D5216</f>
        <v>57237016250</v>
      </c>
      <c r="E5216" t="str">
        <f>Raw_Data!E5216</f>
        <v>FORD, JAMES</v>
      </c>
      <c r="F5216" t="str">
        <f>Raw_Data!F5216</f>
        <v>1033117684</v>
      </c>
      <c r="G5216" t="str">
        <f>Raw_Data!H5216</f>
        <v>2</v>
      </c>
      <c r="H5216">
        <f>IFERROR(VLOOKUP(G5216,Store_Map!$A$2:$I$100,3,FALSE),"")</f>
        <v>0</v>
      </c>
      <c r="I5216">
        <f>IFERROR(VLOOKUP(G5216,Store_Map!$A$2:$I$100,4,FALSE),"")</f>
        <v>0</v>
      </c>
      <c r="J5216">
        <f>IFERROR(VLOOKUP(G5216,Store_Map!$A$2:$I$100,5,FALSE),"")</f>
        <v>0</v>
      </c>
      <c r="K5216">
        <f>IFERROR(VLOOKUP(G5216,Store_Map!$A$2:$I$100,6,FALSE),"")</f>
        <v>0</v>
      </c>
      <c r="L5216">
        <f>IFERROR(VLOOKUP(G5216,Store_Map!$A$2:$I$100,7,FALSE),"")</f>
        <v>0</v>
      </c>
      <c r="M5216">
        <f>IFERROR(VLOOKUP(G5216,Store_Map!$A$2:$I$100,8,FALSE),"")</f>
        <v>0</v>
      </c>
      <c r="N5216">
        <f t="shared" si="729"/>
        <v>0</v>
      </c>
      <c r="O5216" t="str">
        <f t="shared" si="730"/>
        <v>PASS</v>
      </c>
      <c r="P5216" t="str">
        <f t="shared" si="731"/>
        <v>PASS</v>
      </c>
      <c r="Q5216" t="str">
        <f t="shared" si="732"/>
        <v>PASS</v>
      </c>
      <c r="R5216" t="str">
        <f t="shared" si="733"/>
        <v>PASS</v>
      </c>
      <c r="S5216" t="str">
        <f t="shared" si="734"/>
        <v>PASS</v>
      </c>
      <c r="T5216">
        <f t="shared" si="735"/>
        <v>100</v>
      </c>
      <c r="U5216" t="str">
        <f t="shared" si="736"/>
        <v>Low</v>
      </c>
      <c r="V5216" t="str">
        <f t="shared" si="737"/>
        <v>Clean</v>
      </c>
    </row>
    <row r="5217" spans="1:22" x14ac:dyDescent="0.3">
      <c r="A5217" t="str">
        <f>Raw_Data!A5217</f>
        <v>26084582</v>
      </c>
      <c r="B5217">
        <f>Raw_Data!B5217</f>
        <v>45664</v>
      </c>
      <c r="C5217" t="str">
        <f>Raw_Data!C5217</f>
        <v>GABAPENTIN 300 MG CAPSULE</v>
      </c>
      <c r="D5217" t="str">
        <f>Raw_Data!D5217</f>
        <v>50228018010</v>
      </c>
      <c r="E5217" t="str">
        <f>Raw_Data!E5217</f>
        <v>FORD, JAMES</v>
      </c>
      <c r="F5217" t="str">
        <f>Raw_Data!F5217</f>
        <v>1033117684</v>
      </c>
      <c r="G5217" t="str">
        <f>Raw_Data!H5217</f>
        <v>2</v>
      </c>
      <c r="H5217">
        <f>IFERROR(VLOOKUP(G5217,Store_Map!$A$2:$I$100,3,FALSE),"")</f>
        <v>0</v>
      </c>
      <c r="I5217">
        <f>IFERROR(VLOOKUP(G5217,Store_Map!$A$2:$I$100,4,FALSE),"")</f>
        <v>0</v>
      </c>
      <c r="J5217">
        <f>IFERROR(VLOOKUP(G5217,Store_Map!$A$2:$I$100,5,FALSE),"")</f>
        <v>0</v>
      </c>
      <c r="K5217">
        <f>IFERROR(VLOOKUP(G5217,Store_Map!$A$2:$I$100,6,FALSE),"")</f>
        <v>0</v>
      </c>
      <c r="L5217">
        <f>IFERROR(VLOOKUP(G5217,Store_Map!$A$2:$I$100,7,FALSE),"")</f>
        <v>0</v>
      </c>
      <c r="M5217">
        <f>IFERROR(VLOOKUP(G5217,Store_Map!$A$2:$I$100,8,FALSE),"")</f>
        <v>0</v>
      </c>
      <c r="N5217">
        <f t="shared" si="729"/>
        <v>0</v>
      </c>
      <c r="O5217" t="str">
        <f t="shared" si="730"/>
        <v>PASS</v>
      </c>
      <c r="P5217" t="str">
        <f t="shared" si="731"/>
        <v>PASS</v>
      </c>
      <c r="Q5217" t="str">
        <f t="shared" si="732"/>
        <v>PASS</v>
      </c>
      <c r="R5217" t="str">
        <f t="shared" si="733"/>
        <v>PASS</v>
      </c>
      <c r="S5217" t="str">
        <f t="shared" si="734"/>
        <v>PASS</v>
      </c>
      <c r="T5217">
        <f t="shared" si="735"/>
        <v>100</v>
      </c>
      <c r="U5217" t="str">
        <f t="shared" si="736"/>
        <v>Low</v>
      </c>
      <c r="V5217" t="str">
        <f t="shared" si="737"/>
        <v>Clean</v>
      </c>
    </row>
    <row r="5218" spans="1:22" x14ac:dyDescent="0.3">
      <c r="A5218" t="str">
        <f>Raw_Data!A5218</f>
        <v>26084583</v>
      </c>
      <c r="B5218">
        <f>Raw_Data!B5218</f>
        <v>45664</v>
      </c>
      <c r="C5218" t="str">
        <f>Raw_Data!C5218</f>
        <v>IBUPROFEN 800 MG TABLET</v>
      </c>
      <c r="D5218" t="str">
        <f>Raw_Data!D5218</f>
        <v>65162046650</v>
      </c>
      <c r="E5218" t="str">
        <f>Raw_Data!E5218</f>
        <v>FORD, JAMES</v>
      </c>
      <c r="F5218" t="str">
        <f>Raw_Data!F5218</f>
        <v>1033117684</v>
      </c>
      <c r="G5218" t="str">
        <f>Raw_Data!H5218</f>
        <v>2</v>
      </c>
      <c r="H5218">
        <f>IFERROR(VLOOKUP(G5218,Store_Map!$A$2:$I$100,3,FALSE),"")</f>
        <v>0</v>
      </c>
      <c r="I5218">
        <f>IFERROR(VLOOKUP(G5218,Store_Map!$A$2:$I$100,4,FALSE),"")</f>
        <v>0</v>
      </c>
      <c r="J5218">
        <f>IFERROR(VLOOKUP(G5218,Store_Map!$A$2:$I$100,5,FALSE),"")</f>
        <v>0</v>
      </c>
      <c r="K5218">
        <f>IFERROR(VLOOKUP(G5218,Store_Map!$A$2:$I$100,6,FALSE),"")</f>
        <v>0</v>
      </c>
      <c r="L5218">
        <f>IFERROR(VLOOKUP(G5218,Store_Map!$A$2:$I$100,7,FALSE),"")</f>
        <v>0</v>
      </c>
      <c r="M5218">
        <f>IFERROR(VLOOKUP(G5218,Store_Map!$A$2:$I$100,8,FALSE),"")</f>
        <v>0</v>
      </c>
      <c r="N5218">
        <f t="shared" si="729"/>
        <v>0</v>
      </c>
      <c r="O5218" t="str">
        <f t="shared" si="730"/>
        <v>PASS</v>
      </c>
      <c r="P5218" t="str">
        <f t="shared" si="731"/>
        <v>PASS</v>
      </c>
      <c r="Q5218" t="str">
        <f t="shared" si="732"/>
        <v>PASS</v>
      </c>
      <c r="R5218" t="str">
        <f t="shared" si="733"/>
        <v>PASS</v>
      </c>
      <c r="S5218" t="str">
        <f t="shared" si="734"/>
        <v>PASS</v>
      </c>
      <c r="T5218">
        <f t="shared" si="735"/>
        <v>100</v>
      </c>
      <c r="U5218" t="str">
        <f t="shared" si="736"/>
        <v>Low</v>
      </c>
      <c r="V5218" t="str">
        <f t="shared" si="737"/>
        <v>Clean</v>
      </c>
    </row>
    <row r="5219" spans="1:22" x14ac:dyDescent="0.3">
      <c r="A5219" t="str">
        <f>Raw_Data!A5219</f>
        <v>26084584</v>
      </c>
      <c r="B5219">
        <f>Raw_Data!B5219</f>
        <v>45664</v>
      </c>
      <c r="C5219" t="str">
        <f>Raw_Data!C5219</f>
        <v>VENTOLIN HFA 90 MCG INHALER</v>
      </c>
      <c r="D5219" t="str">
        <f>Raw_Data!D5219</f>
        <v>173068220</v>
      </c>
      <c r="E5219" t="str">
        <f>Raw_Data!E5219</f>
        <v>FORD, JAMES</v>
      </c>
      <c r="F5219" t="str">
        <f>Raw_Data!F5219</f>
        <v>1033117684</v>
      </c>
      <c r="G5219" t="str">
        <f>Raw_Data!H5219</f>
        <v>2</v>
      </c>
      <c r="H5219">
        <f>IFERROR(VLOOKUP(G5219,Store_Map!$A$2:$I$100,3,FALSE),"")</f>
        <v>0</v>
      </c>
      <c r="I5219">
        <f>IFERROR(VLOOKUP(G5219,Store_Map!$A$2:$I$100,4,FALSE),"")</f>
        <v>0</v>
      </c>
      <c r="J5219">
        <f>IFERROR(VLOOKUP(G5219,Store_Map!$A$2:$I$100,5,FALSE),"")</f>
        <v>0</v>
      </c>
      <c r="K5219">
        <f>IFERROR(VLOOKUP(G5219,Store_Map!$A$2:$I$100,6,FALSE),"")</f>
        <v>0</v>
      </c>
      <c r="L5219">
        <f>IFERROR(VLOOKUP(G5219,Store_Map!$A$2:$I$100,7,FALSE),"")</f>
        <v>0</v>
      </c>
      <c r="M5219">
        <f>IFERROR(VLOOKUP(G5219,Store_Map!$A$2:$I$100,8,FALSE),"")</f>
        <v>0</v>
      </c>
      <c r="N5219">
        <f t="shared" si="729"/>
        <v>0</v>
      </c>
      <c r="O5219" t="str">
        <f t="shared" si="730"/>
        <v>PASS</v>
      </c>
      <c r="P5219" t="str">
        <f t="shared" si="731"/>
        <v>REVIEW</v>
      </c>
      <c r="Q5219" t="str">
        <f t="shared" si="732"/>
        <v>PASS</v>
      </c>
      <c r="R5219" t="str">
        <f t="shared" si="733"/>
        <v>PASS</v>
      </c>
      <c r="S5219" t="str">
        <f t="shared" si="734"/>
        <v>REVIEW</v>
      </c>
      <c r="T5219">
        <f t="shared" si="735"/>
        <v>90</v>
      </c>
      <c r="U5219" t="str">
        <f t="shared" si="736"/>
        <v>Low</v>
      </c>
      <c r="V5219" t="str">
        <f t="shared" si="737"/>
        <v>Invalid NDC</v>
      </c>
    </row>
    <row r="5220" spans="1:22" x14ac:dyDescent="0.3">
      <c r="A5220" t="str">
        <f>Raw_Data!A5220</f>
        <v>26084586</v>
      </c>
      <c r="B5220">
        <f>Raw_Data!B5220</f>
        <v>45664</v>
      </c>
      <c r="C5220" t="str">
        <f>Raw_Data!C5220</f>
        <v>LOSARTAN-HCTZ 100-12.5 MG T</v>
      </c>
      <c r="D5220" t="str">
        <f>Raw_Data!D5220</f>
        <v>43547042509</v>
      </c>
      <c r="E5220" t="str">
        <f>Raw_Data!E5220</f>
        <v>FORD, JAMES</v>
      </c>
      <c r="F5220" t="str">
        <f>Raw_Data!F5220</f>
        <v>1033117684</v>
      </c>
      <c r="G5220" t="str">
        <f>Raw_Data!H5220</f>
        <v>2</v>
      </c>
      <c r="H5220">
        <f>IFERROR(VLOOKUP(G5220,Store_Map!$A$2:$I$100,3,FALSE),"")</f>
        <v>0</v>
      </c>
      <c r="I5220">
        <f>IFERROR(VLOOKUP(G5220,Store_Map!$A$2:$I$100,4,FALSE),"")</f>
        <v>0</v>
      </c>
      <c r="J5220">
        <f>IFERROR(VLOOKUP(G5220,Store_Map!$A$2:$I$100,5,FALSE),"")</f>
        <v>0</v>
      </c>
      <c r="K5220">
        <f>IFERROR(VLOOKUP(G5220,Store_Map!$A$2:$I$100,6,FALSE),"")</f>
        <v>0</v>
      </c>
      <c r="L5220">
        <f>IFERROR(VLOOKUP(G5220,Store_Map!$A$2:$I$100,7,FALSE),"")</f>
        <v>0</v>
      </c>
      <c r="M5220">
        <f>IFERROR(VLOOKUP(G5220,Store_Map!$A$2:$I$100,8,FALSE),"")</f>
        <v>0</v>
      </c>
      <c r="N5220">
        <f t="shared" si="729"/>
        <v>0</v>
      </c>
      <c r="O5220" t="str">
        <f t="shared" si="730"/>
        <v>PASS</v>
      </c>
      <c r="P5220" t="str">
        <f t="shared" si="731"/>
        <v>PASS</v>
      </c>
      <c r="Q5220" t="str">
        <f t="shared" si="732"/>
        <v>PASS</v>
      </c>
      <c r="R5220" t="str">
        <f t="shared" si="733"/>
        <v>PASS</v>
      </c>
      <c r="S5220" t="str">
        <f t="shared" si="734"/>
        <v>PASS</v>
      </c>
      <c r="T5220">
        <f t="shared" si="735"/>
        <v>100</v>
      </c>
      <c r="U5220" t="str">
        <f t="shared" si="736"/>
        <v>Low</v>
      </c>
      <c r="V5220" t="str">
        <f t="shared" si="737"/>
        <v>Clean</v>
      </c>
    </row>
    <row r="5221" spans="1:22" x14ac:dyDescent="0.3">
      <c r="A5221" t="str">
        <f>Raw_Data!A5221</f>
        <v>26084587</v>
      </c>
      <c r="B5221">
        <f>Raw_Data!B5221</f>
        <v>45664</v>
      </c>
      <c r="C5221" t="str">
        <f>Raw_Data!C5221</f>
        <v>AMLODIPINE BESYLATE 2.5 MG</v>
      </c>
      <c r="D5221" t="str">
        <f>Raw_Data!D5221</f>
        <v>69097012605</v>
      </c>
      <c r="E5221" t="str">
        <f>Raw_Data!E5221</f>
        <v>FORD, JAMES</v>
      </c>
      <c r="F5221" t="str">
        <f>Raw_Data!F5221</f>
        <v>1033117684</v>
      </c>
      <c r="G5221" t="str">
        <f>Raw_Data!H5221</f>
        <v>2</v>
      </c>
      <c r="H5221">
        <f>IFERROR(VLOOKUP(G5221,Store_Map!$A$2:$I$100,3,FALSE),"")</f>
        <v>0</v>
      </c>
      <c r="I5221">
        <f>IFERROR(VLOOKUP(G5221,Store_Map!$A$2:$I$100,4,FALSE),"")</f>
        <v>0</v>
      </c>
      <c r="J5221">
        <f>IFERROR(VLOOKUP(G5221,Store_Map!$A$2:$I$100,5,FALSE),"")</f>
        <v>0</v>
      </c>
      <c r="K5221">
        <f>IFERROR(VLOOKUP(G5221,Store_Map!$A$2:$I$100,6,FALSE),"")</f>
        <v>0</v>
      </c>
      <c r="L5221">
        <f>IFERROR(VLOOKUP(G5221,Store_Map!$A$2:$I$100,7,FALSE),"")</f>
        <v>0</v>
      </c>
      <c r="M5221">
        <f>IFERROR(VLOOKUP(G5221,Store_Map!$A$2:$I$100,8,FALSE),"")</f>
        <v>0</v>
      </c>
      <c r="N5221">
        <f t="shared" si="729"/>
        <v>0</v>
      </c>
      <c r="O5221" t="str">
        <f t="shared" si="730"/>
        <v>PASS</v>
      </c>
      <c r="P5221" t="str">
        <f t="shared" si="731"/>
        <v>PASS</v>
      </c>
      <c r="Q5221" t="str">
        <f t="shared" si="732"/>
        <v>PASS</v>
      </c>
      <c r="R5221" t="str">
        <f t="shared" si="733"/>
        <v>PASS</v>
      </c>
      <c r="S5221" t="str">
        <f t="shared" si="734"/>
        <v>PASS</v>
      </c>
      <c r="T5221">
        <f t="shared" si="735"/>
        <v>100</v>
      </c>
      <c r="U5221" t="str">
        <f t="shared" si="736"/>
        <v>Low</v>
      </c>
      <c r="V5221" t="str">
        <f t="shared" si="737"/>
        <v>Clean</v>
      </c>
    </row>
    <row r="5222" spans="1:22" x14ac:dyDescent="0.3">
      <c r="A5222" t="str">
        <f>Raw_Data!A5222</f>
        <v>26083248</v>
      </c>
      <c r="B5222">
        <f>Raw_Data!B5222</f>
        <v>45664</v>
      </c>
      <c r="C5222" t="str">
        <f>Raw_Data!C5222</f>
        <v>JULUCA 50-25 MG TABLET</v>
      </c>
      <c r="D5222" t="str">
        <f>Raw_Data!D5222</f>
        <v>49702024213</v>
      </c>
      <c r="E5222" t="str">
        <f>Raw_Data!E5222</f>
        <v>DAVIS, KEPLER</v>
      </c>
      <c r="F5222" t="str">
        <f>Raw_Data!F5222</f>
        <v>1740357425</v>
      </c>
      <c r="G5222" t="str">
        <f>Raw_Data!H5222</f>
        <v>2</v>
      </c>
      <c r="H5222">
        <f>IFERROR(VLOOKUP(G5222,Store_Map!$A$2:$I$100,3,FALSE),"")</f>
        <v>0</v>
      </c>
      <c r="I5222">
        <f>IFERROR(VLOOKUP(G5222,Store_Map!$A$2:$I$100,4,FALSE),"")</f>
        <v>0</v>
      </c>
      <c r="J5222">
        <f>IFERROR(VLOOKUP(G5222,Store_Map!$A$2:$I$100,5,FALSE),"")</f>
        <v>0</v>
      </c>
      <c r="K5222">
        <f>IFERROR(VLOOKUP(G5222,Store_Map!$A$2:$I$100,6,FALSE),"")</f>
        <v>0</v>
      </c>
      <c r="L5222">
        <f>IFERROR(VLOOKUP(G5222,Store_Map!$A$2:$I$100,7,FALSE),"")</f>
        <v>0</v>
      </c>
      <c r="M5222">
        <f>IFERROR(VLOOKUP(G5222,Store_Map!$A$2:$I$100,8,FALSE),"")</f>
        <v>0</v>
      </c>
      <c r="N5222">
        <f t="shared" si="729"/>
        <v>0</v>
      </c>
      <c r="O5222" t="str">
        <f t="shared" si="730"/>
        <v>PASS</v>
      </c>
      <c r="P5222" t="str">
        <f t="shared" si="731"/>
        <v>PASS</v>
      </c>
      <c r="Q5222" t="str">
        <f t="shared" si="732"/>
        <v>PASS</v>
      </c>
      <c r="R5222" t="str">
        <f t="shared" si="733"/>
        <v>PASS</v>
      </c>
      <c r="S5222" t="str">
        <f t="shared" si="734"/>
        <v>PASS</v>
      </c>
      <c r="T5222">
        <f t="shared" si="735"/>
        <v>100</v>
      </c>
      <c r="U5222" t="str">
        <f t="shared" si="736"/>
        <v>Low</v>
      </c>
      <c r="V5222" t="str">
        <f t="shared" si="737"/>
        <v>Clean</v>
      </c>
    </row>
    <row r="5223" spans="1:22" x14ac:dyDescent="0.3">
      <c r="A5223" t="str">
        <f>Raw_Data!A5223</f>
        <v>26084466</v>
      </c>
      <c r="B5223">
        <f>Raw_Data!B5223</f>
        <v>45664</v>
      </c>
      <c r="C5223" t="str">
        <f>Raw_Data!C5223</f>
        <v>ALBUTEROL HFA 90 MCG INHALE</v>
      </c>
      <c r="D5223" t="str">
        <f>Raw_Data!D5223</f>
        <v>781729685</v>
      </c>
      <c r="E5223" t="str">
        <f>Raw_Data!E5223</f>
        <v>DAVIS, KEPLER</v>
      </c>
      <c r="F5223" t="str">
        <f>Raw_Data!F5223</f>
        <v>1740357425</v>
      </c>
      <c r="G5223" t="str">
        <f>Raw_Data!H5223</f>
        <v>2</v>
      </c>
      <c r="H5223">
        <f>IFERROR(VLOOKUP(G5223,Store_Map!$A$2:$I$100,3,FALSE),"")</f>
        <v>0</v>
      </c>
      <c r="I5223">
        <f>IFERROR(VLOOKUP(G5223,Store_Map!$A$2:$I$100,4,FALSE),"")</f>
        <v>0</v>
      </c>
      <c r="J5223">
        <f>IFERROR(VLOOKUP(G5223,Store_Map!$A$2:$I$100,5,FALSE),"")</f>
        <v>0</v>
      </c>
      <c r="K5223">
        <f>IFERROR(VLOOKUP(G5223,Store_Map!$A$2:$I$100,6,FALSE),"")</f>
        <v>0</v>
      </c>
      <c r="L5223">
        <f>IFERROR(VLOOKUP(G5223,Store_Map!$A$2:$I$100,7,FALSE),"")</f>
        <v>0</v>
      </c>
      <c r="M5223">
        <f>IFERROR(VLOOKUP(G5223,Store_Map!$A$2:$I$100,8,FALSE),"")</f>
        <v>0</v>
      </c>
      <c r="N5223">
        <f t="shared" si="729"/>
        <v>0</v>
      </c>
      <c r="O5223" t="str">
        <f t="shared" si="730"/>
        <v>PASS</v>
      </c>
      <c r="P5223" t="str">
        <f t="shared" si="731"/>
        <v>REVIEW</v>
      </c>
      <c r="Q5223" t="str">
        <f t="shared" si="732"/>
        <v>PASS</v>
      </c>
      <c r="R5223" t="str">
        <f t="shared" si="733"/>
        <v>PASS</v>
      </c>
      <c r="S5223" t="str">
        <f t="shared" si="734"/>
        <v>REVIEW</v>
      </c>
      <c r="T5223">
        <f t="shared" si="735"/>
        <v>90</v>
      </c>
      <c r="U5223" t="str">
        <f t="shared" si="736"/>
        <v>Low</v>
      </c>
      <c r="V5223" t="str">
        <f t="shared" si="737"/>
        <v>Invalid NDC</v>
      </c>
    </row>
    <row r="5224" spans="1:22" x14ac:dyDescent="0.3">
      <c r="A5224" t="str">
        <f>Raw_Data!A5224</f>
        <v>26081988</v>
      </c>
      <c r="B5224">
        <f>Raw_Data!B5224</f>
        <v>45664</v>
      </c>
      <c r="C5224" t="str">
        <f>Raw_Data!C5224</f>
        <v>SERTRALINE HCL 100 MG TABLE</v>
      </c>
      <c r="D5224" t="str">
        <f>Raw_Data!D5224</f>
        <v>65862001305</v>
      </c>
      <c r="E5224" t="str">
        <f>Raw_Data!E5224</f>
        <v>FORD, JAMES</v>
      </c>
      <c r="F5224" t="str">
        <f>Raw_Data!F5224</f>
        <v>1033117684</v>
      </c>
      <c r="G5224" t="str">
        <f>Raw_Data!H5224</f>
        <v>2</v>
      </c>
      <c r="H5224">
        <f>IFERROR(VLOOKUP(G5224,Store_Map!$A$2:$I$100,3,FALSE),"")</f>
        <v>0</v>
      </c>
      <c r="I5224">
        <f>IFERROR(VLOOKUP(G5224,Store_Map!$A$2:$I$100,4,FALSE),"")</f>
        <v>0</v>
      </c>
      <c r="J5224">
        <f>IFERROR(VLOOKUP(G5224,Store_Map!$A$2:$I$100,5,FALSE),"")</f>
        <v>0</v>
      </c>
      <c r="K5224">
        <f>IFERROR(VLOOKUP(G5224,Store_Map!$A$2:$I$100,6,FALSE),"")</f>
        <v>0</v>
      </c>
      <c r="L5224">
        <f>IFERROR(VLOOKUP(G5224,Store_Map!$A$2:$I$100,7,FALSE),"")</f>
        <v>0</v>
      </c>
      <c r="M5224">
        <f>IFERROR(VLOOKUP(G5224,Store_Map!$A$2:$I$100,8,FALSE),"")</f>
        <v>0</v>
      </c>
      <c r="N5224">
        <f t="shared" si="729"/>
        <v>0</v>
      </c>
      <c r="O5224" t="str">
        <f t="shared" si="730"/>
        <v>PASS</v>
      </c>
      <c r="P5224" t="str">
        <f t="shared" si="731"/>
        <v>PASS</v>
      </c>
      <c r="Q5224" t="str">
        <f t="shared" si="732"/>
        <v>PASS</v>
      </c>
      <c r="R5224" t="str">
        <f t="shared" si="733"/>
        <v>PASS</v>
      </c>
      <c r="S5224" t="str">
        <f t="shared" si="734"/>
        <v>PASS</v>
      </c>
      <c r="T5224">
        <f t="shared" si="735"/>
        <v>100</v>
      </c>
      <c r="U5224" t="str">
        <f t="shared" si="736"/>
        <v>Low</v>
      </c>
      <c r="V5224" t="str">
        <f t="shared" si="737"/>
        <v>Clean</v>
      </c>
    </row>
    <row r="5225" spans="1:22" x14ac:dyDescent="0.3">
      <c r="A5225" t="str">
        <f>Raw_Data!A5225</f>
        <v>26083087</v>
      </c>
      <c r="B5225">
        <f>Raw_Data!B5225</f>
        <v>45664</v>
      </c>
      <c r="C5225" t="str">
        <f>Raw_Data!C5225</f>
        <v>BENZONATATE 100 MG CAPSULE</v>
      </c>
      <c r="D5225" t="str">
        <f>Raw_Data!D5225</f>
        <v>68382024701</v>
      </c>
      <c r="E5225" t="str">
        <f>Raw_Data!E5225</f>
        <v>FORD, JAMES</v>
      </c>
      <c r="F5225" t="str">
        <f>Raw_Data!F5225</f>
        <v>1033117684</v>
      </c>
      <c r="G5225" t="str">
        <f>Raw_Data!H5225</f>
        <v>2</v>
      </c>
      <c r="H5225">
        <f>IFERROR(VLOOKUP(G5225,Store_Map!$A$2:$I$100,3,FALSE),"")</f>
        <v>0</v>
      </c>
      <c r="I5225">
        <f>IFERROR(VLOOKUP(G5225,Store_Map!$A$2:$I$100,4,FALSE),"")</f>
        <v>0</v>
      </c>
      <c r="J5225">
        <f>IFERROR(VLOOKUP(G5225,Store_Map!$A$2:$I$100,5,FALSE),"")</f>
        <v>0</v>
      </c>
      <c r="K5225">
        <f>IFERROR(VLOOKUP(G5225,Store_Map!$A$2:$I$100,6,FALSE),"")</f>
        <v>0</v>
      </c>
      <c r="L5225">
        <f>IFERROR(VLOOKUP(G5225,Store_Map!$A$2:$I$100,7,FALSE),"")</f>
        <v>0</v>
      </c>
      <c r="M5225">
        <f>IFERROR(VLOOKUP(G5225,Store_Map!$A$2:$I$100,8,FALSE),"")</f>
        <v>0</v>
      </c>
      <c r="N5225">
        <f t="shared" si="729"/>
        <v>0</v>
      </c>
      <c r="O5225" t="str">
        <f t="shared" si="730"/>
        <v>PASS</v>
      </c>
      <c r="P5225" t="str">
        <f t="shared" si="731"/>
        <v>PASS</v>
      </c>
      <c r="Q5225" t="str">
        <f t="shared" si="732"/>
        <v>PASS</v>
      </c>
      <c r="R5225" t="str">
        <f t="shared" si="733"/>
        <v>PASS</v>
      </c>
      <c r="S5225" t="str">
        <f t="shared" si="734"/>
        <v>PASS</v>
      </c>
      <c r="T5225">
        <f t="shared" si="735"/>
        <v>100</v>
      </c>
      <c r="U5225" t="str">
        <f t="shared" si="736"/>
        <v>Low</v>
      </c>
      <c r="V5225" t="str">
        <f t="shared" si="737"/>
        <v>Clean</v>
      </c>
    </row>
    <row r="5226" spans="1:22" x14ac:dyDescent="0.3">
      <c r="A5226" t="str">
        <f>Raw_Data!A5226</f>
        <v>26083987</v>
      </c>
      <c r="B5226">
        <f>Raw_Data!B5226</f>
        <v>45664</v>
      </c>
      <c r="C5226" t="str">
        <f>Raw_Data!C5226</f>
        <v>METFORMIN HCL 500 MG TABLET</v>
      </c>
      <c r="D5226" t="str">
        <f>Raw_Data!D5226</f>
        <v>65862000899</v>
      </c>
      <c r="E5226" t="str">
        <f>Raw_Data!E5226</f>
        <v>FORD, JAMES</v>
      </c>
      <c r="F5226" t="str">
        <f>Raw_Data!F5226</f>
        <v>1033117684</v>
      </c>
      <c r="G5226" t="str">
        <f>Raw_Data!H5226</f>
        <v>2</v>
      </c>
      <c r="H5226">
        <f>IFERROR(VLOOKUP(G5226,Store_Map!$A$2:$I$100,3,FALSE),"")</f>
        <v>0</v>
      </c>
      <c r="I5226">
        <f>IFERROR(VLOOKUP(G5226,Store_Map!$A$2:$I$100,4,FALSE),"")</f>
        <v>0</v>
      </c>
      <c r="J5226">
        <f>IFERROR(VLOOKUP(G5226,Store_Map!$A$2:$I$100,5,FALSE),"")</f>
        <v>0</v>
      </c>
      <c r="K5226">
        <f>IFERROR(VLOOKUP(G5226,Store_Map!$A$2:$I$100,6,FALSE),"")</f>
        <v>0</v>
      </c>
      <c r="L5226">
        <f>IFERROR(VLOOKUP(G5226,Store_Map!$A$2:$I$100,7,FALSE),"")</f>
        <v>0</v>
      </c>
      <c r="M5226">
        <f>IFERROR(VLOOKUP(G5226,Store_Map!$A$2:$I$100,8,FALSE),"")</f>
        <v>0</v>
      </c>
      <c r="N5226">
        <f t="shared" si="729"/>
        <v>0</v>
      </c>
      <c r="O5226" t="str">
        <f t="shared" si="730"/>
        <v>PASS</v>
      </c>
      <c r="P5226" t="str">
        <f t="shared" si="731"/>
        <v>PASS</v>
      </c>
      <c r="Q5226" t="str">
        <f t="shared" si="732"/>
        <v>PASS</v>
      </c>
      <c r="R5226" t="str">
        <f t="shared" si="733"/>
        <v>PASS</v>
      </c>
      <c r="S5226" t="str">
        <f t="shared" si="734"/>
        <v>PASS</v>
      </c>
      <c r="T5226">
        <f t="shared" si="735"/>
        <v>100</v>
      </c>
      <c r="U5226" t="str">
        <f t="shared" si="736"/>
        <v>Low</v>
      </c>
      <c r="V5226" t="str">
        <f t="shared" si="737"/>
        <v>Clean</v>
      </c>
    </row>
    <row r="5227" spans="1:22" x14ac:dyDescent="0.3">
      <c r="A5227" t="str">
        <f>Raw_Data!A5227</f>
        <v>26084588</v>
      </c>
      <c r="B5227">
        <f>Raw_Data!B5227</f>
        <v>45664</v>
      </c>
      <c r="C5227" t="str">
        <f>Raw_Data!C5227</f>
        <v>SIMVASTATIN 40 MG TABLET</v>
      </c>
      <c r="D5227" t="str">
        <f>Raw_Data!D5227</f>
        <v>68180046409</v>
      </c>
      <c r="E5227" t="str">
        <f>Raw_Data!E5227</f>
        <v>BYNE, EDMUND</v>
      </c>
      <c r="F5227" t="str">
        <f>Raw_Data!F5227</f>
        <v>1033186648</v>
      </c>
      <c r="G5227" t="str">
        <f>Raw_Data!H5227</f>
        <v>2</v>
      </c>
      <c r="H5227">
        <f>IFERROR(VLOOKUP(G5227,Store_Map!$A$2:$I$100,3,FALSE),"")</f>
        <v>0</v>
      </c>
      <c r="I5227">
        <f>IFERROR(VLOOKUP(G5227,Store_Map!$A$2:$I$100,4,FALSE),"")</f>
        <v>0</v>
      </c>
      <c r="J5227">
        <f>IFERROR(VLOOKUP(G5227,Store_Map!$A$2:$I$100,5,FALSE),"")</f>
        <v>0</v>
      </c>
      <c r="K5227">
        <f>IFERROR(VLOOKUP(G5227,Store_Map!$A$2:$I$100,6,FALSE),"")</f>
        <v>0</v>
      </c>
      <c r="L5227">
        <f>IFERROR(VLOOKUP(G5227,Store_Map!$A$2:$I$100,7,FALSE),"")</f>
        <v>0</v>
      </c>
      <c r="M5227">
        <f>IFERROR(VLOOKUP(G5227,Store_Map!$A$2:$I$100,8,FALSE),"")</f>
        <v>0</v>
      </c>
      <c r="N5227">
        <f t="shared" si="729"/>
        <v>0</v>
      </c>
      <c r="O5227" t="str">
        <f t="shared" si="730"/>
        <v>PASS</v>
      </c>
      <c r="P5227" t="str">
        <f t="shared" si="731"/>
        <v>PASS</v>
      </c>
      <c r="Q5227" t="str">
        <f t="shared" si="732"/>
        <v>PASS</v>
      </c>
      <c r="R5227" t="str">
        <f t="shared" si="733"/>
        <v>PASS</v>
      </c>
      <c r="S5227" t="str">
        <f t="shared" si="734"/>
        <v>PASS</v>
      </c>
      <c r="T5227">
        <f t="shared" si="735"/>
        <v>100</v>
      </c>
      <c r="U5227" t="str">
        <f t="shared" si="736"/>
        <v>Low</v>
      </c>
      <c r="V5227" t="str">
        <f t="shared" si="737"/>
        <v>Clean</v>
      </c>
    </row>
    <row r="5228" spans="1:22" x14ac:dyDescent="0.3">
      <c r="A5228" t="str">
        <f>Raw_Data!A5228</f>
        <v>26084589</v>
      </c>
      <c r="B5228">
        <f>Raw_Data!B5228</f>
        <v>45664</v>
      </c>
      <c r="C5228" t="str">
        <f>Raw_Data!C5228</f>
        <v>*DONEPEZIL HCL 10 MG TABLET</v>
      </c>
      <c r="D5228" t="str">
        <f>Raw_Data!D5228</f>
        <v>43547027603</v>
      </c>
      <c r="E5228" t="str">
        <f>Raw_Data!E5228</f>
        <v>AHMAD, KASHIF</v>
      </c>
      <c r="F5228" t="str">
        <f>Raw_Data!F5228</f>
        <v>1194402263</v>
      </c>
      <c r="G5228" t="str">
        <f>Raw_Data!H5228</f>
        <v>2</v>
      </c>
      <c r="H5228">
        <f>IFERROR(VLOOKUP(G5228,Store_Map!$A$2:$I$100,3,FALSE),"")</f>
        <v>0</v>
      </c>
      <c r="I5228">
        <f>IFERROR(VLOOKUP(G5228,Store_Map!$A$2:$I$100,4,FALSE),"")</f>
        <v>0</v>
      </c>
      <c r="J5228">
        <f>IFERROR(VLOOKUP(G5228,Store_Map!$A$2:$I$100,5,FALSE),"")</f>
        <v>0</v>
      </c>
      <c r="K5228">
        <f>IFERROR(VLOOKUP(G5228,Store_Map!$A$2:$I$100,6,FALSE),"")</f>
        <v>0</v>
      </c>
      <c r="L5228">
        <f>IFERROR(VLOOKUP(G5228,Store_Map!$A$2:$I$100,7,FALSE),"")</f>
        <v>0</v>
      </c>
      <c r="M5228">
        <f>IFERROR(VLOOKUP(G5228,Store_Map!$A$2:$I$100,8,FALSE),"")</f>
        <v>0</v>
      </c>
      <c r="N5228">
        <f t="shared" si="729"/>
        <v>0</v>
      </c>
      <c r="O5228" t="str">
        <f t="shared" si="730"/>
        <v>PASS</v>
      </c>
      <c r="P5228" t="str">
        <f t="shared" si="731"/>
        <v>PASS</v>
      </c>
      <c r="Q5228" t="str">
        <f t="shared" si="732"/>
        <v>PASS</v>
      </c>
      <c r="R5228" t="str">
        <f t="shared" si="733"/>
        <v>PASS</v>
      </c>
      <c r="S5228" t="str">
        <f t="shared" si="734"/>
        <v>PASS</v>
      </c>
      <c r="T5228">
        <f t="shared" si="735"/>
        <v>100</v>
      </c>
      <c r="U5228" t="str">
        <f t="shared" si="736"/>
        <v>Low</v>
      </c>
      <c r="V5228" t="str">
        <f t="shared" si="737"/>
        <v>Clean</v>
      </c>
    </row>
    <row r="5229" spans="1:22" x14ac:dyDescent="0.3">
      <c r="A5229" t="str">
        <f>Raw_Data!A5229</f>
        <v>26084049</v>
      </c>
      <c r="B5229">
        <f>Raw_Data!B5229</f>
        <v>45664</v>
      </c>
      <c r="C5229" t="str">
        <f>Raw_Data!C5229</f>
        <v>SYNTHROID 150 MCG TABLET</v>
      </c>
      <c r="D5229" t="str">
        <f>Raw_Data!D5229</f>
        <v>74706990</v>
      </c>
      <c r="E5229" t="str">
        <f>Raw_Data!E5229</f>
        <v>BYNE, EDMUND</v>
      </c>
      <c r="F5229" t="str">
        <f>Raw_Data!F5229</f>
        <v>1033186648</v>
      </c>
      <c r="G5229" t="str">
        <f>Raw_Data!H5229</f>
        <v>2</v>
      </c>
      <c r="H5229">
        <f>IFERROR(VLOOKUP(G5229,Store_Map!$A$2:$I$100,3,FALSE),"")</f>
        <v>0</v>
      </c>
      <c r="I5229">
        <f>IFERROR(VLOOKUP(G5229,Store_Map!$A$2:$I$100,4,FALSE),"")</f>
        <v>0</v>
      </c>
      <c r="J5229">
        <f>IFERROR(VLOOKUP(G5229,Store_Map!$A$2:$I$100,5,FALSE),"")</f>
        <v>0</v>
      </c>
      <c r="K5229">
        <f>IFERROR(VLOOKUP(G5229,Store_Map!$A$2:$I$100,6,FALSE),"")</f>
        <v>0</v>
      </c>
      <c r="L5229">
        <f>IFERROR(VLOOKUP(G5229,Store_Map!$A$2:$I$100,7,FALSE),"")</f>
        <v>0</v>
      </c>
      <c r="M5229">
        <f>IFERROR(VLOOKUP(G5229,Store_Map!$A$2:$I$100,8,FALSE),"")</f>
        <v>0</v>
      </c>
      <c r="N5229">
        <f t="shared" si="729"/>
        <v>0</v>
      </c>
      <c r="O5229" t="str">
        <f t="shared" si="730"/>
        <v>PASS</v>
      </c>
      <c r="P5229" t="str">
        <f t="shared" si="731"/>
        <v>REVIEW</v>
      </c>
      <c r="Q5229" t="str">
        <f t="shared" si="732"/>
        <v>PASS</v>
      </c>
      <c r="R5229" t="str">
        <f t="shared" si="733"/>
        <v>PASS</v>
      </c>
      <c r="S5229" t="str">
        <f t="shared" si="734"/>
        <v>REVIEW</v>
      </c>
      <c r="T5229">
        <f t="shared" si="735"/>
        <v>90</v>
      </c>
      <c r="U5229" t="str">
        <f t="shared" si="736"/>
        <v>Low</v>
      </c>
      <c r="V5229" t="str">
        <f t="shared" si="737"/>
        <v>Invalid NDC</v>
      </c>
    </row>
    <row r="5230" spans="1:22" x14ac:dyDescent="0.3">
      <c r="A5230" t="str">
        <f>Raw_Data!A5230</f>
        <v>26084050</v>
      </c>
      <c r="B5230">
        <f>Raw_Data!B5230</f>
        <v>45664</v>
      </c>
      <c r="C5230" t="str">
        <f>Raw_Data!C5230</f>
        <v>CHLORTHALIDONE 25 MG TABLET</v>
      </c>
      <c r="D5230" t="str">
        <f>Raw_Data!D5230</f>
        <v>57664064888</v>
      </c>
      <c r="E5230" t="str">
        <f>Raw_Data!E5230</f>
        <v>BYNE, EDMUND</v>
      </c>
      <c r="F5230" t="str">
        <f>Raw_Data!F5230</f>
        <v>1033186648</v>
      </c>
      <c r="G5230" t="str">
        <f>Raw_Data!H5230</f>
        <v>2</v>
      </c>
      <c r="H5230">
        <f>IFERROR(VLOOKUP(G5230,Store_Map!$A$2:$I$100,3,FALSE),"")</f>
        <v>0</v>
      </c>
      <c r="I5230">
        <f>IFERROR(VLOOKUP(G5230,Store_Map!$A$2:$I$100,4,FALSE),"")</f>
        <v>0</v>
      </c>
      <c r="J5230">
        <f>IFERROR(VLOOKUP(G5230,Store_Map!$A$2:$I$100,5,FALSE),"")</f>
        <v>0</v>
      </c>
      <c r="K5230">
        <f>IFERROR(VLOOKUP(G5230,Store_Map!$A$2:$I$100,6,FALSE),"")</f>
        <v>0</v>
      </c>
      <c r="L5230">
        <f>IFERROR(VLOOKUP(G5230,Store_Map!$A$2:$I$100,7,FALSE),"")</f>
        <v>0</v>
      </c>
      <c r="M5230">
        <f>IFERROR(VLOOKUP(G5230,Store_Map!$A$2:$I$100,8,FALSE),"")</f>
        <v>0</v>
      </c>
      <c r="N5230">
        <f t="shared" si="729"/>
        <v>0</v>
      </c>
      <c r="O5230" t="str">
        <f t="shared" si="730"/>
        <v>PASS</v>
      </c>
      <c r="P5230" t="str">
        <f t="shared" si="731"/>
        <v>PASS</v>
      </c>
      <c r="Q5230" t="str">
        <f t="shared" si="732"/>
        <v>PASS</v>
      </c>
      <c r="R5230" t="str">
        <f t="shared" si="733"/>
        <v>PASS</v>
      </c>
      <c r="S5230" t="str">
        <f t="shared" si="734"/>
        <v>PASS</v>
      </c>
      <c r="T5230">
        <f t="shared" si="735"/>
        <v>100</v>
      </c>
      <c r="U5230" t="str">
        <f t="shared" si="736"/>
        <v>Low</v>
      </c>
      <c r="V5230" t="str">
        <f t="shared" si="737"/>
        <v>Clean</v>
      </c>
    </row>
    <row r="5231" spans="1:22" x14ac:dyDescent="0.3">
      <c r="A5231" t="str">
        <f>Raw_Data!A5231</f>
        <v>26084051</v>
      </c>
      <c r="B5231">
        <f>Raw_Data!B5231</f>
        <v>45664</v>
      </c>
      <c r="C5231" t="str">
        <f>Raw_Data!C5231</f>
        <v>ROPINIROLE HCL 2 MG TABLET</v>
      </c>
      <c r="D5231" t="str">
        <f>Raw_Data!D5231</f>
        <v>62332003331</v>
      </c>
      <c r="E5231" t="str">
        <f>Raw_Data!E5231</f>
        <v>BYNE, EDMUND</v>
      </c>
      <c r="F5231" t="str">
        <f>Raw_Data!F5231</f>
        <v>1033186648</v>
      </c>
      <c r="G5231" t="str">
        <f>Raw_Data!H5231</f>
        <v>2</v>
      </c>
      <c r="H5231">
        <f>IFERROR(VLOOKUP(G5231,Store_Map!$A$2:$I$100,3,FALSE),"")</f>
        <v>0</v>
      </c>
      <c r="I5231">
        <f>IFERROR(VLOOKUP(G5231,Store_Map!$A$2:$I$100,4,FALSE),"")</f>
        <v>0</v>
      </c>
      <c r="J5231">
        <f>IFERROR(VLOOKUP(G5231,Store_Map!$A$2:$I$100,5,FALSE),"")</f>
        <v>0</v>
      </c>
      <c r="K5231">
        <f>IFERROR(VLOOKUP(G5231,Store_Map!$A$2:$I$100,6,FALSE),"")</f>
        <v>0</v>
      </c>
      <c r="L5231">
        <f>IFERROR(VLOOKUP(G5231,Store_Map!$A$2:$I$100,7,FALSE),"")</f>
        <v>0</v>
      </c>
      <c r="M5231">
        <f>IFERROR(VLOOKUP(G5231,Store_Map!$A$2:$I$100,8,FALSE),"")</f>
        <v>0</v>
      </c>
      <c r="N5231">
        <f t="shared" si="729"/>
        <v>0</v>
      </c>
      <c r="O5231" t="str">
        <f t="shared" si="730"/>
        <v>PASS</v>
      </c>
      <c r="P5231" t="str">
        <f t="shared" si="731"/>
        <v>PASS</v>
      </c>
      <c r="Q5231" t="str">
        <f t="shared" si="732"/>
        <v>PASS</v>
      </c>
      <c r="R5231" t="str">
        <f t="shared" si="733"/>
        <v>PASS</v>
      </c>
      <c r="S5231" t="str">
        <f t="shared" si="734"/>
        <v>PASS</v>
      </c>
      <c r="T5231">
        <f t="shared" si="735"/>
        <v>100</v>
      </c>
      <c r="U5231" t="str">
        <f t="shared" si="736"/>
        <v>Low</v>
      </c>
      <c r="V5231" t="str">
        <f t="shared" si="737"/>
        <v>Clean</v>
      </c>
    </row>
    <row r="5232" spans="1:22" x14ac:dyDescent="0.3">
      <c r="A5232" t="str">
        <f>Raw_Data!A5232</f>
        <v>26084052</v>
      </c>
      <c r="B5232">
        <f>Raw_Data!B5232</f>
        <v>45664</v>
      </c>
      <c r="C5232" t="str">
        <f>Raw_Data!C5232</f>
        <v>BUPROPION HCL XL 300 MG TAB</v>
      </c>
      <c r="D5232" t="str">
        <f>Raw_Data!D5232</f>
        <v>68180032006</v>
      </c>
      <c r="E5232" t="str">
        <f>Raw_Data!E5232</f>
        <v>BYNE, EDMUND</v>
      </c>
      <c r="F5232" t="str">
        <f>Raw_Data!F5232</f>
        <v>1033186648</v>
      </c>
      <c r="G5232" t="str">
        <f>Raw_Data!H5232</f>
        <v>2</v>
      </c>
      <c r="H5232">
        <f>IFERROR(VLOOKUP(G5232,Store_Map!$A$2:$I$100,3,FALSE),"")</f>
        <v>0</v>
      </c>
      <c r="I5232">
        <f>IFERROR(VLOOKUP(G5232,Store_Map!$A$2:$I$100,4,FALSE),"")</f>
        <v>0</v>
      </c>
      <c r="J5232">
        <f>IFERROR(VLOOKUP(G5232,Store_Map!$A$2:$I$100,5,FALSE),"")</f>
        <v>0</v>
      </c>
      <c r="K5232">
        <f>IFERROR(VLOOKUP(G5232,Store_Map!$A$2:$I$100,6,FALSE),"")</f>
        <v>0</v>
      </c>
      <c r="L5232">
        <f>IFERROR(VLOOKUP(G5232,Store_Map!$A$2:$I$100,7,FALSE),"")</f>
        <v>0</v>
      </c>
      <c r="M5232">
        <f>IFERROR(VLOOKUP(G5232,Store_Map!$A$2:$I$100,8,FALSE),"")</f>
        <v>0</v>
      </c>
      <c r="N5232">
        <f t="shared" si="729"/>
        <v>0</v>
      </c>
      <c r="O5232" t="str">
        <f t="shared" si="730"/>
        <v>PASS</v>
      </c>
      <c r="P5232" t="str">
        <f t="shared" si="731"/>
        <v>PASS</v>
      </c>
      <c r="Q5232" t="str">
        <f t="shared" si="732"/>
        <v>PASS</v>
      </c>
      <c r="R5232" t="str">
        <f t="shared" si="733"/>
        <v>PASS</v>
      </c>
      <c r="S5232" t="str">
        <f t="shared" si="734"/>
        <v>PASS</v>
      </c>
      <c r="T5232">
        <f t="shared" si="735"/>
        <v>100</v>
      </c>
      <c r="U5232" t="str">
        <f t="shared" si="736"/>
        <v>Low</v>
      </c>
      <c r="V5232" t="str">
        <f t="shared" si="737"/>
        <v>Clean</v>
      </c>
    </row>
    <row r="5233" spans="1:22" x14ac:dyDescent="0.3">
      <c r="A5233" t="str">
        <f>Raw_Data!A5233</f>
        <v>26084053</v>
      </c>
      <c r="B5233">
        <f>Raw_Data!B5233</f>
        <v>45664</v>
      </c>
      <c r="C5233" t="str">
        <f>Raw_Data!C5233</f>
        <v>MINOXIDIL 2.5 MG TABLET</v>
      </c>
      <c r="D5233" t="str">
        <f>Raw_Data!D5233</f>
        <v>591564201</v>
      </c>
      <c r="E5233" t="str">
        <f>Raw_Data!E5233</f>
        <v>BYNE, EDMUND</v>
      </c>
      <c r="F5233" t="str">
        <f>Raw_Data!F5233</f>
        <v>1033186648</v>
      </c>
      <c r="G5233" t="str">
        <f>Raw_Data!H5233</f>
        <v>2</v>
      </c>
      <c r="H5233">
        <f>IFERROR(VLOOKUP(G5233,Store_Map!$A$2:$I$100,3,FALSE),"")</f>
        <v>0</v>
      </c>
      <c r="I5233">
        <f>IFERROR(VLOOKUP(G5233,Store_Map!$A$2:$I$100,4,FALSE),"")</f>
        <v>0</v>
      </c>
      <c r="J5233">
        <f>IFERROR(VLOOKUP(G5233,Store_Map!$A$2:$I$100,5,FALSE),"")</f>
        <v>0</v>
      </c>
      <c r="K5233">
        <f>IFERROR(VLOOKUP(G5233,Store_Map!$A$2:$I$100,6,FALSE),"")</f>
        <v>0</v>
      </c>
      <c r="L5233">
        <f>IFERROR(VLOOKUP(G5233,Store_Map!$A$2:$I$100,7,FALSE),"")</f>
        <v>0</v>
      </c>
      <c r="M5233">
        <f>IFERROR(VLOOKUP(G5233,Store_Map!$A$2:$I$100,8,FALSE),"")</f>
        <v>0</v>
      </c>
      <c r="N5233">
        <f t="shared" si="729"/>
        <v>0</v>
      </c>
      <c r="O5233" t="str">
        <f t="shared" si="730"/>
        <v>PASS</v>
      </c>
      <c r="P5233" t="str">
        <f t="shared" si="731"/>
        <v>REVIEW</v>
      </c>
      <c r="Q5233" t="str">
        <f t="shared" si="732"/>
        <v>PASS</v>
      </c>
      <c r="R5233" t="str">
        <f t="shared" si="733"/>
        <v>PASS</v>
      </c>
      <c r="S5233" t="str">
        <f t="shared" si="734"/>
        <v>REVIEW</v>
      </c>
      <c r="T5233">
        <f t="shared" si="735"/>
        <v>90</v>
      </c>
      <c r="U5233" t="str">
        <f t="shared" si="736"/>
        <v>Low</v>
      </c>
      <c r="V5233" t="str">
        <f t="shared" si="737"/>
        <v>Invalid NDC</v>
      </c>
    </row>
    <row r="5234" spans="1:22" x14ac:dyDescent="0.3">
      <c r="A5234" t="str">
        <f>Raw_Data!A5234</f>
        <v>26084054</v>
      </c>
      <c r="B5234">
        <f>Raw_Data!B5234</f>
        <v>45664</v>
      </c>
      <c r="C5234" t="str">
        <f>Raw_Data!C5234</f>
        <v>FLUCONAZOLE 150 MG TABLET</v>
      </c>
      <c r="D5234" t="str">
        <f>Raw_Data!D5234</f>
        <v>57237000511</v>
      </c>
      <c r="E5234" t="str">
        <f>Raw_Data!E5234</f>
        <v>BYNE, EDMUND</v>
      </c>
      <c r="F5234" t="str">
        <f>Raw_Data!F5234</f>
        <v>1033186648</v>
      </c>
      <c r="G5234" t="str">
        <f>Raw_Data!H5234</f>
        <v>2</v>
      </c>
      <c r="H5234">
        <f>IFERROR(VLOOKUP(G5234,Store_Map!$A$2:$I$100,3,FALSE),"")</f>
        <v>0</v>
      </c>
      <c r="I5234">
        <f>IFERROR(VLOOKUP(G5234,Store_Map!$A$2:$I$100,4,FALSE),"")</f>
        <v>0</v>
      </c>
      <c r="J5234">
        <f>IFERROR(VLOOKUP(G5234,Store_Map!$A$2:$I$100,5,FALSE),"")</f>
        <v>0</v>
      </c>
      <c r="K5234">
        <f>IFERROR(VLOOKUP(G5234,Store_Map!$A$2:$I$100,6,FALSE),"")</f>
        <v>0</v>
      </c>
      <c r="L5234">
        <f>IFERROR(VLOOKUP(G5234,Store_Map!$A$2:$I$100,7,FALSE),"")</f>
        <v>0</v>
      </c>
      <c r="M5234">
        <f>IFERROR(VLOOKUP(G5234,Store_Map!$A$2:$I$100,8,FALSE),"")</f>
        <v>0</v>
      </c>
      <c r="N5234">
        <f t="shared" si="729"/>
        <v>0</v>
      </c>
      <c r="O5234" t="str">
        <f t="shared" si="730"/>
        <v>PASS</v>
      </c>
      <c r="P5234" t="str">
        <f t="shared" si="731"/>
        <v>PASS</v>
      </c>
      <c r="Q5234" t="str">
        <f t="shared" si="732"/>
        <v>PASS</v>
      </c>
      <c r="R5234" t="str">
        <f t="shared" si="733"/>
        <v>PASS</v>
      </c>
      <c r="S5234" t="str">
        <f t="shared" si="734"/>
        <v>PASS</v>
      </c>
      <c r="T5234">
        <f t="shared" si="735"/>
        <v>100</v>
      </c>
      <c r="U5234" t="str">
        <f t="shared" si="736"/>
        <v>Low</v>
      </c>
      <c r="V5234" t="str">
        <f t="shared" si="737"/>
        <v>Clean</v>
      </c>
    </row>
    <row r="5235" spans="1:22" x14ac:dyDescent="0.3">
      <c r="A5235" t="str">
        <f>Raw_Data!A5235</f>
        <v>26080586</v>
      </c>
      <c r="B5235">
        <f>Raw_Data!B5235</f>
        <v>45664</v>
      </c>
      <c r="C5235" t="str">
        <f>Raw_Data!C5235</f>
        <v>VITAMIN D2 1.25MG(50,000 UN</v>
      </c>
      <c r="D5235" t="str">
        <f>Raw_Data!D5235</f>
        <v>64380073706</v>
      </c>
      <c r="E5235" t="str">
        <f>Raw_Data!E5235</f>
        <v>DAVIS, KEPLER</v>
      </c>
      <c r="F5235" t="str">
        <f>Raw_Data!F5235</f>
        <v>1740357425</v>
      </c>
      <c r="G5235" t="str">
        <f>Raw_Data!H5235</f>
        <v>2</v>
      </c>
      <c r="H5235">
        <f>IFERROR(VLOOKUP(G5235,Store_Map!$A$2:$I$100,3,FALSE),"")</f>
        <v>0</v>
      </c>
      <c r="I5235">
        <f>IFERROR(VLOOKUP(G5235,Store_Map!$A$2:$I$100,4,FALSE),"")</f>
        <v>0</v>
      </c>
      <c r="J5235">
        <f>IFERROR(VLOOKUP(G5235,Store_Map!$A$2:$I$100,5,FALSE),"")</f>
        <v>0</v>
      </c>
      <c r="K5235">
        <f>IFERROR(VLOOKUP(G5235,Store_Map!$A$2:$I$100,6,FALSE),"")</f>
        <v>0</v>
      </c>
      <c r="L5235">
        <f>IFERROR(VLOOKUP(G5235,Store_Map!$A$2:$I$100,7,FALSE),"")</f>
        <v>0</v>
      </c>
      <c r="M5235">
        <f>IFERROR(VLOOKUP(G5235,Store_Map!$A$2:$I$100,8,FALSE),"")</f>
        <v>0</v>
      </c>
      <c r="N5235">
        <f t="shared" si="729"/>
        <v>0</v>
      </c>
      <c r="O5235" t="str">
        <f t="shared" si="730"/>
        <v>PASS</v>
      </c>
      <c r="P5235" t="str">
        <f t="shared" si="731"/>
        <v>PASS</v>
      </c>
      <c r="Q5235" t="str">
        <f t="shared" si="732"/>
        <v>PASS</v>
      </c>
      <c r="R5235" t="str">
        <f t="shared" si="733"/>
        <v>PASS</v>
      </c>
      <c r="S5235" t="str">
        <f t="shared" si="734"/>
        <v>PASS</v>
      </c>
      <c r="T5235">
        <f t="shared" si="735"/>
        <v>100</v>
      </c>
      <c r="U5235" t="str">
        <f t="shared" si="736"/>
        <v>Low</v>
      </c>
      <c r="V5235" t="str">
        <f t="shared" si="737"/>
        <v>Clean</v>
      </c>
    </row>
    <row r="5236" spans="1:22" x14ac:dyDescent="0.3">
      <c r="A5236" t="str">
        <f>Raw_Data!A5236</f>
        <v>26084591</v>
      </c>
      <c r="B5236">
        <f>Raw_Data!B5236</f>
        <v>45664</v>
      </c>
      <c r="C5236" t="str">
        <f>Raw_Data!C5236</f>
        <v>ROSUVASTATIN CALCIUM 20 MG</v>
      </c>
      <c r="D5236" t="str">
        <f>Raw_Data!D5236</f>
        <v>68462026390</v>
      </c>
      <c r="E5236" t="str">
        <f>Raw_Data!E5236</f>
        <v>BYNE, EDMUND</v>
      </c>
      <c r="F5236" t="str">
        <f>Raw_Data!F5236</f>
        <v>1033186648</v>
      </c>
      <c r="G5236" t="str">
        <f>Raw_Data!H5236</f>
        <v>2</v>
      </c>
      <c r="H5236">
        <f>IFERROR(VLOOKUP(G5236,Store_Map!$A$2:$I$100,3,FALSE),"")</f>
        <v>0</v>
      </c>
      <c r="I5236">
        <f>IFERROR(VLOOKUP(G5236,Store_Map!$A$2:$I$100,4,FALSE),"")</f>
        <v>0</v>
      </c>
      <c r="J5236">
        <f>IFERROR(VLOOKUP(G5236,Store_Map!$A$2:$I$100,5,FALSE),"")</f>
        <v>0</v>
      </c>
      <c r="K5236">
        <f>IFERROR(VLOOKUP(G5236,Store_Map!$A$2:$I$100,6,FALSE),"")</f>
        <v>0</v>
      </c>
      <c r="L5236">
        <f>IFERROR(VLOOKUP(G5236,Store_Map!$A$2:$I$100,7,FALSE),"")</f>
        <v>0</v>
      </c>
      <c r="M5236">
        <f>IFERROR(VLOOKUP(G5236,Store_Map!$A$2:$I$100,8,FALSE),"")</f>
        <v>0</v>
      </c>
      <c r="N5236">
        <f t="shared" si="729"/>
        <v>0</v>
      </c>
      <c r="O5236" t="str">
        <f t="shared" si="730"/>
        <v>PASS</v>
      </c>
      <c r="P5236" t="str">
        <f t="shared" si="731"/>
        <v>PASS</v>
      </c>
      <c r="Q5236" t="str">
        <f t="shared" si="732"/>
        <v>PASS</v>
      </c>
      <c r="R5236" t="str">
        <f t="shared" si="733"/>
        <v>PASS</v>
      </c>
      <c r="S5236" t="str">
        <f t="shared" si="734"/>
        <v>PASS</v>
      </c>
      <c r="T5236">
        <f t="shared" si="735"/>
        <v>100</v>
      </c>
      <c r="U5236" t="str">
        <f t="shared" si="736"/>
        <v>Low</v>
      </c>
      <c r="V5236" t="str">
        <f t="shared" si="737"/>
        <v>Clean</v>
      </c>
    </row>
    <row r="5237" spans="1:22" x14ac:dyDescent="0.3">
      <c r="A5237" t="str">
        <f>Raw_Data!A5237</f>
        <v>26084592</v>
      </c>
      <c r="B5237">
        <f>Raw_Data!B5237</f>
        <v>45664</v>
      </c>
      <c r="C5237" t="str">
        <f>Raw_Data!C5237</f>
        <v>NIFEDIPINE ER 30 MG TABLET</v>
      </c>
      <c r="D5237" t="str">
        <f>Raw_Data!D5237</f>
        <v>68682010510</v>
      </c>
      <c r="E5237" t="str">
        <f>Raw_Data!E5237</f>
        <v>BYNE, EDMUND</v>
      </c>
      <c r="F5237" t="str">
        <f>Raw_Data!F5237</f>
        <v>1033186648</v>
      </c>
      <c r="G5237" t="str">
        <f>Raw_Data!H5237</f>
        <v>2</v>
      </c>
      <c r="H5237">
        <f>IFERROR(VLOOKUP(G5237,Store_Map!$A$2:$I$100,3,FALSE),"")</f>
        <v>0</v>
      </c>
      <c r="I5237">
        <f>IFERROR(VLOOKUP(G5237,Store_Map!$A$2:$I$100,4,FALSE),"")</f>
        <v>0</v>
      </c>
      <c r="J5237">
        <f>IFERROR(VLOOKUP(G5237,Store_Map!$A$2:$I$100,5,FALSE),"")</f>
        <v>0</v>
      </c>
      <c r="K5237">
        <f>IFERROR(VLOOKUP(G5237,Store_Map!$A$2:$I$100,6,FALSE),"")</f>
        <v>0</v>
      </c>
      <c r="L5237">
        <f>IFERROR(VLOOKUP(G5237,Store_Map!$A$2:$I$100,7,FALSE),"")</f>
        <v>0</v>
      </c>
      <c r="M5237">
        <f>IFERROR(VLOOKUP(G5237,Store_Map!$A$2:$I$100,8,FALSE),"")</f>
        <v>0</v>
      </c>
      <c r="N5237">
        <f t="shared" si="729"/>
        <v>0</v>
      </c>
      <c r="O5237" t="str">
        <f t="shared" si="730"/>
        <v>PASS</v>
      </c>
      <c r="P5237" t="str">
        <f t="shared" si="731"/>
        <v>PASS</v>
      </c>
      <c r="Q5237" t="str">
        <f t="shared" si="732"/>
        <v>PASS</v>
      </c>
      <c r="R5237" t="str">
        <f t="shared" si="733"/>
        <v>PASS</v>
      </c>
      <c r="S5237" t="str">
        <f t="shared" si="734"/>
        <v>PASS</v>
      </c>
      <c r="T5237">
        <f t="shared" si="735"/>
        <v>100</v>
      </c>
      <c r="U5237" t="str">
        <f t="shared" si="736"/>
        <v>Low</v>
      </c>
      <c r="V5237" t="str">
        <f t="shared" si="737"/>
        <v>Clean</v>
      </c>
    </row>
    <row r="5238" spans="1:22" x14ac:dyDescent="0.3">
      <c r="A5238" t="str">
        <f>Raw_Data!A5238</f>
        <v>26084594</v>
      </c>
      <c r="B5238">
        <f>Raw_Data!B5238</f>
        <v>45664</v>
      </c>
      <c r="C5238" t="str">
        <f>Raw_Data!C5238</f>
        <v>FUROSEMIDE 20 MG TABLET</v>
      </c>
      <c r="D5238" t="str">
        <f>Raw_Data!D5238</f>
        <v>69315011610</v>
      </c>
      <c r="E5238" t="str">
        <f>Raw_Data!E5238</f>
        <v>BYNE, EDMUND</v>
      </c>
      <c r="F5238" t="str">
        <f>Raw_Data!F5238</f>
        <v>1033186648</v>
      </c>
      <c r="G5238" t="str">
        <f>Raw_Data!H5238</f>
        <v>2</v>
      </c>
      <c r="H5238">
        <f>IFERROR(VLOOKUP(G5238,Store_Map!$A$2:$I$100,3,FALSE),"")</f>
        <v>0</v>
      </c>
      <c r="I5238">
        <f>IFERROR(VLOOKUP(G5238,Store_Map!$A$2:$I$100,4,FALSE),"")</f>
        <v>0</v>
      </c>
      <c r="J5238">
        <f>IFERROR(VLOOKUP(G5238,Store_Map!$A$2:$I$100,5,FALSE),"")</f>
        <v>0</v>
      </c>
      <c r="K5238">
        <f>IFERROR(VLOOKUP(G5238,Store_Map!$A$2:$I$100,6,FALSE),"")</f>
        <v>0</v>
      </c>
      <c r="L5238">
        <f>IFERROR(VLOOKUP(G5238,Store_Map!$A$2:$I$100,7,FALSE),"")</f>
        <v>0</v>
      </c>
      <c r="M5238">
        <f>IFERROR(VLOOKUP(G5238,Store_Map!$A$2:$I$100,8,FALSE),"")</f>
        <v>0</v>
      </c>
      <c r="N5238">
        <f t="shared" si="729"/>
        <v>0</v>
      </c>
      <c r="O5238" t="str">
        <f t="shared" si="730"/>
        <v>PASS</v>
      </c>
      <c r="P5238" t="str">
        <f t="shared" si="731"/>
        <v>PASS</v>
      </c>
      <c r="Q5238" t="str">
        <f t="shared" si="732"/>
        <v>PASS</v>
      </c>
      <c r="R5238" t="str">
        <f t="shared" si="733"/>
        <v>PASS</v>
      </c>
      <c r="S5238" t="str">
        <f t="shared" si="734"/>
        <v>PASS</v>
      </c>
      <c r="T5238">
        <f t="shared" si="735"/>
        <v>100</v>
      </c>
      <c r="U5238" t="str">
        <f t="shared" si="736"/>
        <v>Low</v>
      </c>
      <c r="V5238" t="str">
        <f t="shared" si="737"/>
        <v>Clean</v>
      </c>
    </row>
    <row r="5239" spans="1:22" x14ac:dyDescent="0.3">
      <c r="A5239" t="str">
        <f>Raw_Data!A5239</f>
        <v>26083700</v>
      </c>
      <c r="B5239">
        <f>Raw_Data!B5239</f>
        <v>45664</v>
      </c>
      <c r="C5239" t="str">
        <f>Raw_Data!C5239</f>
        <v>OZEMPIC 2 MG/DOSE (8 MG/3 M</v>
      </c>
      <c r="D5239" t="str">
        <f>Raw_Data!D5239</f>
        <v>169477212</v>
      </c>
      <c r="E5239" t="str">
        <f>Raw_Data!E5239</f>
        <v>PEDERSEN, JENNIFER</v>
      </c>
      <c r="F5239" t="str">
        <f>Raw_Data!F5239</f>
        <v>1073606661</v>
      </c>
      <c r="G5239" t="str">
        <f>Raw_Data!H5239</f>
        <v>2</v>
      </c>
      <c r="H5239">
        <f>IFERROR(VLOOKUP(G5239,Store_Map!$A$2:$I$100,3,FALSE),"")</f>
        <v>0</v>
      </c>
      <c r="I5239">
        <f>IFERROR(VLOOKUP(G5239,Store_Map!$A$2:$I$100,4,FALSE),"")</f>
        <v>0</v>
      </c>
      <c r="J5239">
        <f>IFERROR(VLOOKUP(G5239,Store_Map!$A$2:$I$100,5,FALSE),"")</f>
        <v>0</v>
      </c>
      <c r="K5239">
        <f>IFERROR(VLOOKUP(G5239,Store_Map!$A$2:$I$100,6,FALSE),"")</f>
        <v>0</v>
      </c>
      <c r="L5239">
        <f>IFERROR(VLOOKUP(G5239,Store_Map!$A$2:$I$100,7,FALSE),"")</f>
        <v>0</v>
      </c>
      <c r="M5239">
        <f>IFERROR(VLOOKUP(G5239,Store_Map!$A$2:$I$100,8,FALSE),"")</f>
        <v>0</v>
      </c>
      <c r="N5239">
        <f t="shared" si="729"/>
        <v>0</v>
      </c>
      <c r="O5239" t="str">
        <f t="shared" si="730"/>
        <v>PASS</v>
      </c>
      <c r="P5239" t="str">
        <f t="shared" si="731"/>
        <v>REVIEW</v>
      </c>
      <c r="Q5239" t="str">
        <f t="shared" si="732"/>
        <v>PASS</v>
      </c>
      <c r="R5239" t="str">
        <f t="shared" si="733"/>
        <v>PASS</v>
      </c>
      <c r="S5239" t="str">
        <f t="shared" si="734"/>
        <v>REVIEW</v>
      </c>
      <c r="T5239">
        <f t="shared" si="735"/>
        <v>90</v>
      </c>
      <c r="U5239" t="str">
        <f t="shared" si="736"/>
        <v>Low</v>
      </c>
      <c r="V5239" t="str">
        <f t="shared" si="737"/>
        <v>Invalid NDC</v>
      </c>
    </row>
    <row r="5240" spans="1:22" x14ac:dyDescent="0.3">
      <c r="A5240" t="str">
        <f>Raw_Data!A5240</f>
        <v>26084101</v>
      </c>
      <c r="B5240">
        <f>Raw_Data!B5240</f>
        <v>45664</v>
      </c>
      <c r="C5240" t="str">
        <f>Raw_Data!C5240</f>
        <v>BD UF NANO PEN NEEDL4MMX32G</v>
      </c>
      <c r="D5240" t="str">
        <f>Raw_Data!D5240</f>
        <v>8290320122</v>
      </c>
      <c r="E5240" t="str">
        <f>Raw_Data!E5240</f>
        <v>FORD, JAMES</v>
      </c>
      <c r="F5240" t="str">
        <f>Raw_Data!F5240</f>
        <v>1033117684</v>
      </c>
      <c r="G5240" t="str">
        <f>Raw_Data!H5240</f>
        <v>2</v>
      </c>
      <c r="H5240">
        <f>IFERROR(VLOOKUP(G5240,Store_Map!$A$2:$I$100,3,FALSE),"")</f>
        <v>0</v>
      </c>
      <c r="I5240">
        <f>IFERROR(VLOOKUP(G5240,Store_Map!$A$2:$I$100,4,FALSE),"")</f>
        <v>0</v>
      </c>
      <c r="J5240">
        <f>IFERROR(VLOOKUP(G5240,Store_Map!$A$2:$I$100,5,FALSE),"")</f>
        <v>0</v>
      </c>
      <c r="K5240">
        <f>IFERROR(VLOOKUP(G5240,Store_Map!$A$2:$I$100,6,FALSE),"")</f>
        <v>0</v>
      </c>
      <c r="L5240">
        <f>IFERROR(VLOOKUP(G5240,Store_Map!$A$2:$I$100,7,FALSE),"")</f>
        <v>0</v>
      </c>
      <c r="M5240">
        <f>IFERROR(VLOOKUP(G5240,Store_Map!$A$2:$I$100,8,FALSE),"")</f>
        <v>0</v>
      </c>
      <c r="N5240">
        <f t="shared" si="729"/>
        <v>0</v>
      </c>
      <c r="O5240" t="str">
        <f t="shared" si="730"/>
        <v>PASS</v>
      </c>
      <c r="P5240" t="str">
        <f t="shared" si="731"/>
        <v>PASS</v>
      </c>
      <c r="Q5240" t="str">
        <f t="shared" si="732"/>
        <v>PASS</v>
      </c>
      <c r="R5240" t="str">
        <f t="shared" si="733"/>
        <v>PASS</v>
      </c>
      <c r="S5240" t="str">
        <f t="shared" si="734"/>
        <v>PASS</v>
      </c>
      <c r="T5240">
        <f t="shared" si="735"/>
        <v>100</v>
      </c>
      <c r="U5240" t="str">
        <f t="shared" si="736"/>
        <v>Low</v>
      </c>
      <c r="V5240" t="str">
        <f t="shared" si="737"/>
        <v>Clean</v>
      </c>
    </row>
    <row r="5241" spans="1:22" x14ac:dyDescent="0.3">
      <c r="A5241" t="str">
        <f>Raw_Data!A5241</f>
        <v>26082767</v>
      </c>
      <c r="B5241">
        <f>Raw_Data!B5241</f>
        <v>45664</v>
      </c>
      <c r="C5241" t="str">
        <f>Raw_Data!C5241</f>
        <v>CLONIDINE HCL 0.1 MG TABLET</v>
      </c>
      <c r="D5241" t="str">
        <f>Raw_Data!D5241</f>
        <v>62332005431</v>
      </c>
      <c r="E5241" t="str">
        <f>Raw_Data!E5241</f>
        <v>FORD, JAMES</v>
      </c>
      <c r="F5241" t="str">
        <f>Raw_Data!F5241</f>
        <v>1033117684</v>
      </c>
      <c r="G5241" t="str">
        <f>Raw_Data!H5241</f>
        <v>2</v>
      </c>
      <c r="H5241">
        <f>IFERROR(VLOOKUP(G5241,Store_Map!$A$2:$I$100,3,FALSE),"")</f>
        <v>0</v>
      </c>
      <c r="I5241">
        <f>IFERROR(VLOOKUP(G5241,Store_Map!$A$2:$I$100,4,FALSE),"")</f>
        <v>0</v>
      </c>
      <c r="J5241">
        <f>IFERROR(VLOOKUP(G5241,Store_Map!$A$2:$I$100,5,FALSE),"")</f>
        <v>0</v>
      </c>
      <c r="K5241">
        <f>IFERROR(VLOOKUP(G5241,Store_Map!$A$2:$I$100,6,FALSE),"")</f>
        <v>0</v>
      </c>
      <c r="L5241">
        <f>IFERROR(VLOOKUP(G5241,Store_Map!$A$2:$I$100,7,FALSE),"")</f>
        <v>0</v>
      </c>
      <c r="M5241">
        <f>IFERROR(VLOOKUP(G5241,Store_Map!$A$2:$I$100,8,FALSE),"")</f>
        <v>0</v>
      </c>
      <c r="N5241">
        <f t="shared" si="729"/>
        <v>0</v>
      </c>
      <c r="O5241" t="str">
        <f t="shared" si="730"/>
        <v>PASS</v>
      </c>
      <c r="P5241" t="str">
        <f t="shared" si="731"/>
        <v>PASS</v>
      </c>
      <c r="Q5241" t="str">
        <f t="shared" si="732"/>
        <v>PASS</v>
      </c>
      <c r="R5241" t="str">
        <f t="shared" si="733"/>
        <v>PASS</v>
      </c>
      <c r="S5241" t="str">
        <f t="shared" si="734"/>
        <v>PASS</v>
      </c>
      <c r="T5241">
        <f t="shared" si="735"/>
        <v>100</v>
      </c>
      <c r="U5241" t="str">
        <f t="shared" si="736"/>
        <v>Low</v>
      </c>
      <c r="V5241" t="str">
        <f t="shared" si="737"/>
        <v>Clean</v>
      </c>
    </row>
    <row r="5242" spans="1:22" x14ac:dyDescent="0.3">
      <c r="A5242" t="str">
        <f>Raw_Data!A5242</f>
        <v>26080992</v>
      </c>
      <c r="B5242">
        <f>Raw_Data!B5242</f>
        <v>45664</v>
      </c>
      <c r="C5242" t="str">
        <f>Raw_Data!C5242</f>
        <v>BIKTARVY 50-200-25 MG TABLE</v>
      </c>
      <c r="D5242" t="str">
        <f>Raw_Data!D5242</f>
        <v>61958250101</v>
      </c>
      <c r="E5242" t="str">
        <f>Raw_Data!E5242</f>
        <v>GONZALEZ, ANDREA</v>
      </c>
      <c r="F5242" t="str">
        <f>Raw_Data!F5242</f>
        <v>1336176403</v>
      </c>
      <c r="G5242" t="str">
        <f>Raw_Data!H5242</f>
        <v>2</v>
      </c>
      <c r="H5242">
        <f>IFERROR(VLOOKUP(G5242,Store_Map!$A$2:$I$100,3,FALSE),"")</f>
        <v>0</v>
      </c>
      <c r="I5242">
        <f>IFERROR(VLOOKUP(G5242,Store_Map!$A$2:$I$100,4,FALSE),"")</f>
        <v>0</v>
      </c>
      <c r="J5242">
        <f>IFERROR(VLOOKUP(G5242,Store_Map!$A$2:$I$100,5,FALSE),"")</f>
        <v>0</v>
      </c>
      <c r="K5242">
        <f>IFERROR(VLOOKUP(G5242,Store_Map!$A$2:$I$100,6,FALSE),"")</f>
        <v>0</v>
      </c>
      <c r="L5242">
        <f>IFERROR(VLOOKUP(G5242,Store_Map!$A$2:$I$100,7,FALSE),"")</f>
        <v>0</v>
      </c>
      <c r="M5242">
        <f>IFERROR(VLOOKUP(G5242,Store_Map!$A$2:$I$100,8,FALSE),"")</f>
        <v>0</v>
      </c>
      <c r="N5242">
        <f t="shared" si="729"/>
        <v>0</v>
      </c>
      <c r="O5242" t="str">
        <f t="shared" si="730"/>
        <v>PASS</v>
      </c>
      <c r="P5242" t="str">
        <f t="shared" si="731"/>
        <v>PASS</v>
      </c>
      <c r="Q5242" t="str">
        <f t="shared" si="732"/>
        <v>PASS</v>
      </c>
      <c r="R5242" t="str">
        <f t="shared" si="733"/>
        <v>PASS</v>
      </c>
      <c r="S5242" t="str">
        <f t="shared" si="734"/>
        <v>PASS</v>
      </c>
      <c r="T5242">
        <f t="shared" si="735"/>
        <v>100</v>
      </c>
      <c r="U5242" t="str">
        <f t="shared" si="736"/>
        <v>Low</v>
      </c>
      <c r="V5242" t="str">
        <f t="shared" si="737"/>
        <v>Clean</v>
      </c>
    </row>
    <row r="5243" spans="1:22" x14ac:dyDescent="0.3">
      <c r="A5243" t="str">
        <f>Raw_Data!A5243</f>
        <v>26078592</v>
      </c>
      <c r="B5243">
        <f>Raw_Data!B5243</f>
        <v>45664</v>
      </c>
      <c r="C5243" t="str">
        <f>Raw_Data!C5243</f>
        <v>GABAPENTIN 100 MG CAPSULE</v>
      </c>
      <c r="D5243" t="str">
        <f>Raw_Data!D5243</f>
        <v>67877022205</v>
      </c>
      <c r="E5243" t="str">
        <f>Raw_Data!E5243</f>
        <v>FORD, JAMES</v>
      </c>
      <c r="F5243" t="str">
        <f>Raw_Data!F5243</f>
        <v>1033117684</v>
      </c>
      <c r="G5243" t="str">
        <f>Raw_Data!H5243</f>
        <v>2</v>
      </c>
      <c r="H5243">
        <f>IFERROR(VLOOKUP(G5243,Store_Map!$A$2:$I$100,3,FALSE),"")</f>
        <v>0</v>
      </c>
      <c r="I5243">
        <f>IFERROR(VLOOKUP(G5243,Store_Map!$A$2:$I$100,4,FALSE),"")</f>
        <v>0</v>
      </c>
      <c r="J5243">
        <f>IFERROR(VLOOKUP(G5243,Store_Map!$A$2:$I$100,5,FALSE),"")</f>
        <v>0</v>
      </c>
      <c r="K5243">
        <f>IFERROR(VLOOKUP(G5243,Store_Map!$A$2:$I$100,6,FALSE),"")</f>
        <v>0</v>
      </c>
      <c r="L5243">
        <f>IFERROR(VLOOKUP(G5243,Store_Map!$A$2:$I$100,7,FALSE),"")</f>
        <v>0</v>
      </c>
      <c r="M5243">
        <f>IFERROR(VLOOKUP(G5243,Store_Map!$A$2:$I$100,8,FALSE),"")</f>
        <v>0</v>
      </c>
      <c r="N5243">
        <f t="shared" si="729"/>
        <v>0</v>
      </c>
      <c r="O5243" t="str">
        <f t="shared" si="730"/>
        <v>PASS</v>
      </c>
      <c r="P5243" t="str">
        <f t="shared" si="731"/>
        <v>PASS</v>
      </c>
      <c r="Q5243" t="str">
        <f t="shared" si="732"/>
        <v>PASS</v>
      </c>
      <c r="R5243" t="str">
        <f t="shared" si="733"/>
        <v>PASS</v>
      </c>
      <c r="S5243" t="str">
        <f t="shared" si="734"/>
        <v>PASS</v>
      </c>
      <c r="T5243">
        <f t="shared" si="735"/>
        <v>100</v>
      </c>
      <c r="U5243" t="str">
        <f t="shared" si="736"/>
        <v>Low</v>
      </c>
      <c r="V5243" t="str">
        <f t="shared" si="737"/>
        <v>Clean</v>
      </c>
    </row>
    <row r="5244" spans="1:22" x14ac:dyDescent="0.3">
      <c r="A5244" t="str">
        <f>Raw_Data!A5244</f>
        <v>26084595</v>
      </c>
      <c r="B5244">
        <f>Raw_Data!B5244</f>
        <v>45664</v>
      </c>
      <c r="C5244" t="str">
        <f>Raw_Data!C5244</f>
        <v>BIKTARVY 50-200-25 MG TABLE</v>
      </c>
      <c r="D5244" t="str">
        <f>Raw_Data!D5244</f>
        <v>61958250101</v>
      </c>
      <c r="E5244" t="str">
        <f>Raw_Data!E5244</f>
        <v>DAVIS, KEPLER</v>
      </c>
      <c r="F5244" t="str">
        <f>Raw_Data!F5244</f>
        <v>1740357425</v>
      </c>
      <c r="G5244" t="str">
        <f>Raw_Data!H5244</f>
        <v>2</v>
      </c>
      <c r="H5244">
        <f>IFERROR(VLOOKUP(G5244,Store_Map!$A$2:$I$100,3,FALSE),"")</f>
        <v>0</v>
      </c>
      <c r="I5244">
        <f>IFERROR(VLOOKUP(G5244,Store_Map!$A$2:$I$100,4,FALSE),"")</f>
        <v>0</v>
      </c>
      <c r="J5244">
        <f>IFERROR(VLOOKUP(G5244,Store_Map!$A$2:$I$100,5,FALSE),"")</f>
        <v>0</v>
      </c>
      <c r="K5244">
        <f>IFERROR(VLOOKUP(G5244,Store_Map!$A$2:$I$100,6,FALSE),"")</f>
        <v>0</v>
      </c>
      <c r="L5244">
        <f>IFERROR(VLOOKUP(G5244,Store_Map!$A$2:$I$100,7,FALSE),"")</f>
        <v>0</v>
      </c>
      <c r="M5244">
        <f>IFERROR(VLOOKUP(G5244,Store_Map!$A$2:$I$100,8,FALSE),"")</f>
        <v>0</v>
      </c>
      <c r="N5244">
        <f t="shared" si="729"/>
        <v>0</v>
      </c>
      <c r="O5244" t="str">
        <f t="shared" si="730"/>
        <v>PASS</v>
      </c>
      <c r="P5244" t="str">
        <f t="shared" si="731"/>
        <v>PASS</v>
      </c>
      <c r="Q5244" t="str">
        <f t="shared" si="732"/>
        <v>PASS</v>
      </c>
      <c r="R5244" t="str">
        <f t="shared" si="733"/>
        <v>PASS</v>
      </c>
      <c r="S5244" t="str">
        <f t="shared" si="734"/>
        <v>PASS</v>
      </c>
      <c r="T5244">
        <f t="shared" si="735"/>
        <v>100</v>
      </c>
      <c r="U5244" t="str">
        <f t="shared" si="736"/>
        <v>Low</v>
      </c>
      <c r="V5244" t="str">
        <f t="shared" si="737"/>
        <v>Clean</v>
      </c>
    </row>
    <row r="5245" spans="1:22" x14ac:dyDescent="0.3">
      <c r="A5245" t="str">
        <f>Raw_Data!A5245</f>
        <v>26075718</v>
      </c>
      <c r="B5245">
        <f>Raw_Data!B5245</f>
        <v>45664</v>
      </c>
      <c r="C5245" t="str">
        <f>Raw_Data!C5245</f>
        <v>SULFAMETHOXAZOLE-TMP DS TAB</v>
      </c>
      <c r="D5245" t="str">
        <f>Raw_Data!D5245</f>
        <v>65862042001</v>
      </c>
      <c r="E5245" t="str">
        <f>Raw_Data!E5245</f>
        <v>KILGORE, RICHARD</v>
      </c>
      <c r="F5245" t="str">
        <f>Raw_Data!F5245</f>
        <v>1760812010</v>
      </c>
      <c r="G5245" t="str">
        <f>Raw_Data!H5245</f>
        <v>2</v>
      </c>
      <c r="H5245">
        <f>IFERROR(VLOOKUP(G5245,Store_Map!$A$2:$I$100,3,FALSE),"")</f>
        <v>0</v>
      </c>
      <c r="I5245">
        <f>IFERROR(VLOOKUP(G5245,Store_Map!$A$2:$I$100,4,FALSE),"")</f>
        <v>0</v>
      </c>
      <c r="J5245">
        <f>IFERROR(VLOOKUP(G5245,Store_Map!$A$2:$I$100,5,FALSE),"")</f>
        <v>0</v>
      </c>
      <c r="K5245">
        <f>IFERROR(VLOOKUP(G5245,Store_Map!$A$2:$I$100,6,FALSE),"")</f>
        <v>0</v>
      </c>
      <c r="L5245">
        <f>IFERROR(VLOOKUP(G5245,Store_Map!$A$2:$I$100,7,FALSE),"")</f>
        <v>0</v>
      </c>
      <c r="M5245">
        <f>IFERROR(VLOOKUP(G5245,Store_Map!$A$2:$I$100,8,FALSE),"")</f>
        <v>0</v>
      </c>
      <c r="N5245">
        <f t="shared" si="729"/>
        <v>0</v>
      </c>
      <c r="O5245" t="str">
        <f t="shared" si="730"/>
        <v>PASS</v>
      </c>
      <c r="P5245" t="str">
        <f t="shared" si="731"/>
        <v>PASS</v>
      </c>
      <c r="Q5245" t="str">
        <f t="shared" si="732"/>
        <v>PASS</v>
      </c>
      <c r="R5245" t="str">
        <f t="shared" si="733"/>
        <v>PASS</v>
      </c>
      <c r="S5245" t="str">
        <f t="shared" si="734"/>
        <v>PASS</v>
      </c>
      <c r="T5245">
        <f t="shared" si="735"/>
        <v>100</v>
      </c>
      <c r="U5245" t="str">
        <f t="shared" si="736"/>
        <v>Low</v>
      </c>
      <c r="V5245" t="str">
        <f t="shared" si="737"/>
        <v>Clean</v>
      </c>
    </row>
    <row r="5246" spans="1:22" x14ac:dyDescent="0.3">
      <c r="A5246" t="str">
        <f>Raw_Data!A5246</f>
        <v>26079404</v>
      </c>
      <c r="B5246">
        <f>Raw_Data!B5246</f>
        <v>45664</v>
      </c>
      <c r="C5246" t="str">
        <f>Raw_Data!C5246</f>
        <v>GLIPIZIDE ER 10 MG TABLET</v>
      </c>
      <c r="D5246" t="str">
        <f>Raw_Data!D5246</f>
        <v>59651078201</v>
      </c>
      <c r="E5246" t="str">
        <f>Raw_Data!E5246</f>
        <v>GIBBS, JON</v>
      </c>
      <c r="F5246" t="str">
        <f>Raw_Data!F5246</f>
        <v>1700896156</v>
      </c>
      <c r="G5246" t="str">
        <f>Raw_Data!H5246</f>
        <v>2</v>
      </c>
      <c r="H5246">
        <f>IFERROR(VLOOKUP(G5246,Store_Map!$A$2:$I$100,3,FALSE),"")</f>
        <v>0</v>
      </c>
      <c r="I5246">
        <f>IFERROR(VLOOKUP(G5246,Store_Map!$A$2:$I$100,4,FALSE),"")</f>
        <v>0</v>
      </c>
      <c r="J5246">
        <f>IFERROR(VLOOKUP(G5246,Store_Map!$A$2:$I$100,5,FALSE),"")</f>
        <v>0</v>
      </c>
      <c r="K5246">
        <f>IFERROR(VLOOKUP(G5246,Store_Map!$A$2:$I$100,6,FALSE),"")</f>
        <v>0</v>
      </c>
      <c r="L5246">
        <f>IFERROR(VLOOKUP(G5246,Store_Map!$A$2:$I$100,7,FALSE),"")</f>
        <v>0</v>
      </c>
      <c r="M5246">
        <f>IFERROR(VLOOKUP(G5246,Store_Map!$A$2:$I$100,8,FALSE),"")</f>
        <v>0</v>
      </c>
      <c r="N5246">
        <f t="shared" si="729"/>
        <v>0</v>
      </c>
      <c r="O5246" t="str">
        <f t="shared" si="730"/>
        <v>PASS</v>
      </c>
      <c r="P5246" t="str">
        <f t="shared" si="731"/>
        <v>PASS</v>
      </c>
      <c r="Q5246" t="str">
        <f t="shared" si="732"/>
        <v>PASS</v>
      </c>
      <c r="R5246" t="str">
        <f t="shared" si="733"/>
        <v>PASS</v>
      </c>
      <c r="S5246" t="str">
        <f t="shared" si="734"/>
        <v>PASS</v>
      </c>
      <c r="T5246">
        <f t="shared" si="735"/>
        <v>100</v>
      </c>
      <c r="U5246" t="str">
        <f t="shared" si="736"/>
        <v>Low</v>
      </c>
      <c r="V5246" t="str">
        <f t="shared" si="737"/>
        <v>Clean</v>
      </c>
    </row>
    <row r="5247" spans="1:22" x14ac:dyDescent="0.3">
      <c r="A5247" t="str">
        <f>Raw_Data!A5247</f>
        <v>26079400</v>
      </c>
      <c r="B5247">
        <f>Raw_Data!B5247</f>
        <v>45664</v>
      </c>
      <c r="C5247" t="str">
        <f>Raw_Data!C5247</f>
        <v>POTASSIUM CL ER 10 MEQ CAPS</v>
      </c>
      <c r="D5247" t="str">
        <f>Raw_Data!D5247</f>
        <v>70010014805</v>
      </c>
      <c r="E5247" t="str">
        <f>Raw_Data!E5247</f>
        <v>GIBBS, JON</v>
      </c>
      <c r="F5247" t="str">
        <f>Raw_Data!F5247</f>
        <v>1700896156</v>
      </c>
      <c r="G5247" t="str">
        <f>Raw_Data!H5247</f>
        <v>2</v>
      </c>
      <c r="H5247">
        <f>IFERROR(VLOOKUP(G5247,Store_Map!$A$2:$I$100,3,FALSE),"")</f>
        <v>0</v>
      </c>
      <c r="I5247">
        <f>IFERROR(VLOOKUP(G5247,Store_Map!$A$2:$I$100,4,FALSE),"")</f>
        <v>0</v>
      </c>
      <c r="J5247">
        <f>IFERROR(VLOOKUP(G5247,Store_Map!$A$2:$I$100,5,FALSE),"")</f>
        <v>0</v>
      </c>
      <c r="K5247">
        <f>IFERROR(VLOOKUP(G5247,Store_Map!$A$2:$I$100,6,FALSE),"")</f>
        <v>0</v>
      </c>
      <c r="L5247">
        <f>IFERROR(VLOOKUP(G5247,Store_Map!$A$2:$I$100,7,FALSE),"")</f>
        <v>0</v>
      </c>
      <c r="M5247">
        <f>IFERROR(VLOOKUP(G5247,Store_Map!$A$2:$I$100,8,FALSE),"")</f>
        <v>0</v>
      </c>
      <c r="N5247">
        <f t="shared" si="729"/>
        <v>0</v>
      </c>
      <c r="O5247" t="str">
        <f t="shared" si="730"/>
        <v>PASS</v>
      </c>
      <c r="P5247" t="str">
        <f t="shared" si="731"/>
        <v>PASS</v>
      </c>
      <c r="Q5247" t="str">
        <f t="shared" si="732"/>
        <v>PASS</v>
      </c>
      <c r="R5247" t="str">
        <f t="shared" si="733"/>
        <v>PASS</v>
      </c>
      <c r="S5247" t="str">
        <f t="shared" si="734"/>
        <v>PASS</v>
      </c>
      <c r="T5247">
        <f t="shared" si="735"/>
        <v>100</v>
      </c>
      <c r="U5247" t="str">
        <f t="shared" si="736"/>
        <v>Low</v>
      </c>
      <c r="V5247" t="str">
        <f t="shared" si="737"/>
        <v>Clean</v>
      </c>
    </row>
    <row r="5248" spans="1:22" x14ac:dyDescent="0.3">
      <c r="A5248" t="str">
        <f>Raw_Data!A5248</f>
        <v>26079412</v>
      </c>
      <c r="B5248">
        <f>Raw_Data!B5248</f>
        <v>45664</v>
      </c>
      <c r="C5248" t="str">
        <f>Raw_Data!C5248</f>
        <v>METFORMIN HCL 1,000 MG TABL</v>
      </c>
      <c r="D5248" t="str">
        <f>Raw_Data!D5248</f>
        <v>65862001099</v>
      </c>
      <c r="E5248" t="str">
        <f>Raw_Data!E5248</f>
        <v>GIBBS, JON</v>
      </c>
      <c r="F5248" t="str">
        <f>Raw_Data!F5248</f>
        <v>1700896156</v>
      </c>
      <c r="G5248" t="str">
        <f>Raw_Data!H5248</f>
        <v>2</v>
      </c>
      <c r="H5248">
        <f>IFERROR(VLOOKUP(G5248,Store_Map!$A$2:$I$100,3,FALSE),"")</f>
        <v>0</v>
      </c>
      <c r="I5248">
        <f>IFERROR(VLOOKUP(G5248,Store_Map!$A$2:$I$100,4,FALSE),"")</f>
        <v>0</v>
      </c>
      <c r="J5248">
        <f>IFERROR(VLOOKUP(G5248,Store_Map!$A$2:$I$100,5,FALSE),"")</f>
        <v>0</v>
      </c>
      <c r="K5248">
        <f>IFERROR(VLOOKUP(G5248,Store_Map!$A$2:$I$100,6,FALSE),"")</f>
        <v>0</v>
      </c>
      <c r="L5248">
        <f>IFERROR(VLOOKUP(G5248,Store_Map!$A$2:$I$100,7,FALSE),"")</f>
        <v>0</v>
      </c>
      <c r="M5248">
        <f>IFERROR(VLOOKUP(G5248,Store_Map!$A$2:$I$100,8,FALSE),"")</f>
        <v>0</v>
      </c>
      <c r="N5248">
        <f t="shared" si="729"/>
        <v>0</v>
      </c>
      <c r="O5248" t="str">
        <f t="shared" si="730"/>
        <v>PASS</v>
      </c>
      <c r="P5248" t="str">
        <f t="shared" si="731"/>
        <v>PASS</v>
      </c>
      <c r="Q5248" t="str">
        <f t="shared" si="732"/>
        <v>PASS</v>
      </c>
      <c r="R5248" t="str">
        <f t="shared" si="733"/>
        <v>PASS</v>
      </c>
      <c r="S5248" t="str">
        <f t="shared" si="734"/>
        <v>PASS</v>
      </c>
      <c r="T5248">
        <f t="shared" si="735"/>
        <v>100</v>
      </c>
      <c r="U5248" t="str">
        <f t="shared" si="736"/>
        <v>Low</v>
      </c>
      <c r="V5248" t="str">
        <f t="shared" si="737"/>
        <v>Clean</v>
      </c>
    </row>
    <row r="5249" spans="1:22" x14ac:dyDescent="0.3">
      <c r="A5249" t="str">
        <f>Raw_Data!A5249</f>
        <v>26079408</v>
      </c>
      <c r="B5249">
        <f>Raw_Data!B5249</f>
        <v>45664</v>
      </c>
      <c r="C5249" t="str">
        <f>Raw_Data!C5249</f>
        <v>ALBUTEROL HFA 90 MCG INHALE</v>
      </c>
      <c r="D5249" t="str">
        <f>Raw_Data!D5249</f>
        <v>66993001968</v>
      </c>
      <c r="E5249" t="str">
        <f>Raw_Data!E5249</f>
        <v>GIBBS, JON</v>
      </c>
      <c r="F5249" t="str">
        <f>Raw_Data!F5249</f>
        <v>1700896156</v>
      </c>
      <c r="G5249" t="str">
        <f>Raw_Data!H5249</f>
        <v>2</v>
      </c>
      <c r="H5249">
        <f>IFERROR(VLOOKUP(G5249,Store_Map!$A$2:$I$100,3,FALSE),"")</f>
        <v>0</v>
      </c>
      <c r="I5249">
        <f>IFERROR(VLOOKUP(G5249,Store_Map!$A$2:$I$100,4,FALSE),"")</f>
        <v>0</v>
      </c>
      <c r="J5249">
        <f>IFERROR(VLOOKUP(G5249,Store_Map!$A$2:$I$100,5,FALSE),"")</f>
        <v>0</v>
      </c>
      <c r="K5249">
        <f>IFERROR(VLOOKUP(G5249,Store_Map!$A$2:$I$100,6,FALSE),"")</f>
        <v>0</v>
      </c>
      <c r="L5249">
        <f>IFERROR(VLOOKUP(G5249,Store_Map!$A$2:$I$100,7,FALSE),"")</f>
        <v>0</v>
      </c>
      <c r="M5249">
        <f>IFERROR(VLOOKUP(G5249,Store_Map!$A$2:$I$100,8,FALSE),"")</f>
        <v>0</v>
      </c>
      <c r="N5249">
        <f t="shared" si="729"/>
        <v>0</v>
      </c>
      <c r="O5249" t="str">
        <f t="shared" si="730"/>
        <v>PASS</v>
      </c>
      <c r="P5249" t="str">
        <f t="shared" si="731"/>
        <v>PASS</v>
      </c>
      <c r="Q5249" t="str">
        <f t="shared" si="732"/>
        <v>PASS</v>
      </c>
      <c r="R5249" t="str">
        <f t="shared" si="733"/>
        <v>PASS</v>
      </c>
      <c r="S5249" t="str">
        <f t="shared" si="734"/>
        <v>PASS</v>
      </c>
      <c r="T5249">
        <f t="shared" si="735"/>
        <v>100</v>
      </c>
      <c r="U5249" t="str">
        <f t="shared" si="736"/>
        <v>Low</v>
      </c>
      <c r="V5249" t="str">
        <f t="shared" si="737"/>
        <v>Clean</v>
      </c>
    </row>
    <row r="5250" spans="1:22" x14ac:dyDescent="0.3">
      <c r="A5250" t="str">
        <f>Raw_Data!A5250</f>
        <v>26080007</v>
      </c>
      <c r="B5250">
        <f>Raw_Data!B5250</f>
        <v>45664</v>
      </c>
      <c r="C5250" t="str">
        <f>Raw_Data!C5250</f>
        <v>ATORVASTATIN 10 MG TABLET</v>
      </c>
      <c r="D5250" t="str">
        <f>Raw_Data!D5250</f>
        <v>378395077</v>
      </c>
      <c r="E5250" t="str">
        <f>Raw_Data!E5250</f>
        <v>FORD, JAMES</v>
      </c>
      <c r="F5250" t="str">
        <f>Raw_Data!F5250</f>
        <v>1033117684</v>
      </c>
      <c r="G5250" t="str">
        <f>Raw_Data!H5250</f>
        <v>2</v>
      </c>
      <c r="H5250">
        <f>IFERROR(VLOOKUP(G5250,Store_Map!$A$2:$I$100,3,FALSE),"")</f>
        <v>0</v>
      </c>
      <c r="I5250">
        <f>IFERROR(VLOOKUP(G5250,Store_Map!$A$2:$I$100,4,FALSE),"")</f>
        <v>0</v>
      </c>
      <c r="J5250">
        <f>IFERROR(VLOOKUP(G5250,Store_Map!$A$2:$I$100,5,FALSE),"")</f>
        <v>0</v>
      </c>
      <c r="K5250">
        <f>IFERROR(VLOOKUP(G5250,Store_Map!$A$2:$I$100,6,FALSE),"")</f>
        <v>0</v>
      </c>
      <c r="L5250">
        <f>IFERROR(VLOOKUP(G5250,Store_Map!$A$2:$I$100,7,FALSE),"")</f>
        <v>0</v>
      </c>
      <c r="M5250">
        <f>IFERROR(VLOOKUP(G5250,Store_Map!$A$2:$I$100,8,FALSE),"")</f>
        <v>0</v>
      </c>
      <c r="N5250">
        <f t="shared" ref="N5250:N5313" si="738">COUNTBLANK(A5250:M5250)</f>
        <v>0</v>
      </c>
      <c r="O5250" t="str">
        <f t="shared" ref="O5250:O5313" si="739">IF(AND(F5250&lt;&gt;"",LEN(F5250)=10,ISNUMBER(--F5250)),"PASS","REVIEW")</f>
        <v>PASS</v>
      </c>
      <c r="P5250" t="str">
        <f t="shared" ref="P5250:P5313" si="740">IF(AND(D5250&lt;&gt;"",OR(LEN(D5250)=10,LEN(D5250)=11),ISNUMBER(--D5250)),"PASS","REVIEW")</f>
        <v>REVIEW</v>
      </c>
      <c r="Q5250" t="str">
        <f t="shared" ref="Q5250:Q5313" si="741">IF(H5250&lt;&gt;"","PASS","REVIEW")</f>
        <v>PASS</v>
      </c>
      <c r="R5250" t="str">
        <f t="shared" ref="R5250:R5313" si="742">IF(AND(I5250&lt;&gt;"",J5250&lt;&gt;"",K5250&lt;&gt;"",L5250&lt;&gt;"",M5250&lt;&gt;""),"PASS","REVIEW")</f>
        <v>PASS</v>
      </c>
      <c r="S5250" t="str">
        <f t="shared" ref="S5250:S5313" si="743">IF(OR(N5250&gt;0,O5250="REVIEW",P5250="REVIEW",Q5250="REVIEW",R5250="REVIEW"),"REVIEW","PASS")</f>
        <v>REVIEW</v>
      </c>
      <c r="T5250">
        <f t="shared" ref="T5250:T5313" si="744">MAX(0,100-(N5250*5)-IF(O5250="REVIEW",15,0)-IF(P5250="REVIEW",10,0)-IF(Q5250="REVIEW",10,0)-IF(R5250="REVIEW",20,0))</f>
        <v>90</v>
      </c>
      <c r="U5250" t="str">
        <f t="shared" ref="U5250:U5313" si="745">IF(T5250&gt;=90,"Low",IF(T5250&gt;=70,"Medium","High"))</f>
        <v>Low</v>
      </c>
      <c r="V5250" t="str">
        <f t="shared" ref="V5250:V5313" si="746">IF(N5250&gt;0,"Missing required fields",IF(O5250="REVIEW","Invalid provider NPI",IF(P5250="REVIEW","Invalid NDC",IF(Q5250="REVIEW","Store mapping incomplete",IF(R5250="REVIEW","Entity mapping incomplete","Clean")))))</f>
        <v>Invalid NDC</v>
      </c>
    </row>
    <row r="5251" spans="1:22" x14ac:dyDescent="0.3">
      <c r="A5251" t="str">
        <f>Raw_Data!A5251</f>
        <v>26081765</v>
      </c>
      <c r="B5251">
        <f>Raw_Data!B5251</f>
        <v>45664</v>
      </c>
      <c r="C5251" t="str">
        <f>Raw_Data!C5251</f>
        <v>FEXOFENADINE HCL 180 MG TAB</v>
      </c>
      <c r="D5251" t="str">
        <f>Raw_Data!D5251</f>
        <v>55111078430</v>
      </c>
      <c r="E5251" t="str">
        <f>Raw_Data!E5251</f>
        <v>FORD, JAMES</v>
      </c>
      <c r="F5251" t="str">
        <f>Raw_Data!F5251</f>
        <v>1033117684</v>
      </c>
      <c r="G5251" t="str">
        <f>Raw_Data!H5251</f>
        <v>2</v>
      </c>
      <c r="H5251">
        <f>IFERROR(VLOOKUP(G5251,Store_Map!$A$2:$I$100,3,FALSE),"")</f>
        <v>0</v>
      </c>
      <c r="I5251">
        <f>IFERROR(VLOOKUP(G5251,Store_Map!$A$2:$I$100,4,FALSE),"")</f>
        <v>0</v>
      </c>
      <c r="J5251">
        <f>IFERROR(VLOOKUP(G5251,Store_Map!$A$2:$I$100,5,FALSE),"")</f>
        <v>0</v>
      </c>
      <c r="K5251">
        <f>IFERROR(VLOOKUP(G5251,Store_Map!$A$2:$I$100,6,FALSE),"")</f>
        <v>0</v>
      </c>
      <c r="L5251">
        <f>IFERROR(VLOOKUP(G5251,Store_Map!$A$2:$I$100,7,FALSE),"")</f>
        <v>0</v>
      </c>
      <c r="M5251">
        <f>IFERROR(VLOOKUP(G5251,Store_Map!$A$2:$I$100,8,FALSE),"")</f>
        <v>0</v>
      </c>
      <c r="N5251">
        <f t="shared" si="738"/>
        <v>0</v>
      </c>
      <c r="O5251" t="str">
        <f t="shared" si="739"/>
        <v>PASS</v>
      </c>
      <c r="P5251" t="str">
        <f t="shared" si="740"/>
        <v>PASS</v>
      </c>
      <c r="Q5251" t="str">
        <f t="shared" si="741"/>
        <v>PASS</v>
      </c>
      <c r="R5251" t="str">
        <f t="shared" si="742"/>
        <v>PASS</v>
      </c>
      <c r="S5251" t="str">
        <f t="shared" si="743"/>
        <v>PASS</v>
      </c>
      <c r="T5251">
        <f t="shared" si="744"/>
        <v>100</v>
      </c>
      <c r="U5251" t="str">
        <f t="shared" si="745"/>
        <v>Low</v>
      </c>
      <c r="V5251" t="str">
        <f t="shared" si="746"/>
        <v>Clean</v>
      </c>
    </row>
    <row r="5252" spans="1:22" x14ac:dyDescent="0.3">
      <c r="A5252" t="str">
        <f>Raw_Data!A5252</f>
        <v>26084309</v>
      </c>
      <c r="B5252">
        <f>Raw_Data!B5252</f>
        <v>45664</v>
      </c>
      <c r="C5252" t="str">
        <f>Raw_Data!C5252</f>
        <v>LANTUS SOLOSTAR 100 UNIT/ML</v>
      </c>
      <c r="D5252" t="str">
        <f>Raw_Data!D5252</f>
        <v>88221905</v>
      </c>
      <c r="E5252" t="str">
        <f>Raw_Data!E5252</f>
        <v>GIBBS, JON</v>
      </c>
      <c r="F5252" t="str">
        <f>Raw_Data!F5252</f>
        <v>1700896156</v>
      </c>
      <c r="G5252" t="str">
        <f>Raw_Data!H5252</f>
        <v>2</v>
      </c>
      <c r="H5252">
        <f>IFERROR(VLOOKUP(G5252,Store_Map!$A$2:$I$100,3,FALSE),"")</f>
        <v>0</v>
      </c>
      <c r="I5252">
        <f>IFERROR(VLOOKUP(G5252,Store_Map!$A$2:$I$100,4,FALSE),"")</f>
        <v>0</v>
      </c>
      <c r="J5252">
        <f>IFERROR(VLOOKUP(G5252,Store_Map!$A$2:$I$100,5,FALSE),"")</f>
        <v>0</v>
      </c>
      <c r="K5252">
        <f>IFERROR(VLOOKUP(G5252,Store_Map!$A$2:$I$100,6,FALSE),"")</f>
        <v>0</v>
      </c>
      <c r="L5252">
        <f>IFERROR(VLOOKUP(G5252,Store_Map!$A$2:$I$100,7,FALSE),"")</f>
        <v>0</v>
      </c>
      <c r="M5252">
        <f>IFERROR(VLOOKUP(G5252,Store_Map!$A$2:$I$100,8,FALSE),"")</f>
        <v>0</v>
      </c>
      <c r="N5252">
        <f t="shared" si="738"/>
        <v>0</v>
      </c>
      <c r="O5252" t="str">
        <f t="shared" si="739"/>
        <v>PASS</v>
      </c>
      <c r="P5252" t="str">
        <f t="shared" si="740"/>
        <v>REVIEW</v>
      </c>
      <c r="Q5252" t="str">
        <f t="shared" si="741"/>
        <v>PASS</v>
      </c>
      <c r="R5252" t="str">
        <f t="shared" si="742"/>
        <v>PASS</v>
      </c>
      <c r="S5252" t="str">
        <f t="shared" si="743"/>
        <v>REVIEW</v>
      </c>
      <c r="T5252">
        <f t="shared" si="744"/>
        <v>90</v>
      </c>
      <c r="U5252" t="str">
        <f t="shared" si="745"/>
        <v>Low</v>
      </c>
      <c r="V5252" t="str">
        <f t="shared" si="746"/>
        <v>Invalid NDC</v>
      </c>
    </row>
    <row r="5253" spans="1:22" x14ac:dyDescent="0.3">
      <c r="A5253" t="str">
        <f>Raw_Data!A5253</f>
        <v>26084493</v>
      </c>
      <c r="B5253">
        <f>Raw_Data!B5253</f>
        <v>45664</v>
      </c>
      <c r="C5253" t="str">
        <f>Raw_Data!C5253</f>
        <v>BIKTARVY 50-200-25 MG TABLE</v>
      </c>
      <c r="D5253" t="str">
        <f>Raw_Data!D5253</f>
        <v>61958250101</v>
      </c>
      <c r="E5253" t="str">
        <f>Raw_Data!E5253</f>
        <v>KILGORE, RICHARD</v>
      </c>
      <c r="F5253" t="str">
        <f>Raw_Data!F5253</f>
        <v>1760812010</v>
      </c>
      <c r="G5253" t="str">
        <f>Raw_Data!H5253</f>
        <v>2</v>
      </c>
      <c r="H5253">
        <f>IFERROR(VLOOKUP(G5253,Store_Map!$A$2:$I$100,3,FALSE),"")</f>
        <v>0</v>
      </c>
      <c r="I5253">
        <f>IFERROR(VLOOKUP(G5253,Store_Map!$A$2:$I$100,4,FALSE),"")</f>
        <v>0</v>
      </c>
      <c r="J5253">
        <f>IFERROR(VLOOKUP(G5253,Store_Map!$A$2:$I$100,5,FALSE),"")</f>
        <v>0</v>
      </c>
      <c r="K5253">
        <f>IFERROR(VLOOKUP(G5253,Store_Map!$A$2:$I$100,6,FALSE),"")</f>
        <v>0</v>
      </c>
      <c r="L5253">
        <f>IFERROR(VLOOKUP(G5253,Store_Map!$A$2:$I$100,7,FALSE),"")</f>
        <v>0</v>
      </c>
      <c r="M5253">
        <f>IFERROR(VLOOKUP(G5253,Store_Map!$A$2:$I$100,8,FALSE),"")</f>
        <v>0</v>
      </c>
      <c r="N5253">
        <f t="shared" si="738"/>
        <v>0</v>
      </c>
      <c r="O5253" t="str">
        <f t="shared" si="739"/>
        <v>PASS</v>
      </c>
      <c r="P5253" t="str">
        <f t="shared" si="740"/>
        <v>PASS</v>
      </c>
      <c r="Q5253" t="str">
        <f t="shared" si="741"/>
        <v>PASS</v>
      </c>
      <c r="R5253" t="str">
        <f t="shared" si="742"/>
        <v>PASS</v>
      </c>
      <c r="S5253" t="str">
        <f t="shared" si="743"/>
        <v>PASS</v>
      </c>
      <c r="T5253">
        <f t="shared" si="744"/>
        <v>100</v>
      </c>
      <c r="U5253" t="str">
        <f t="shared" si="745"/>
        <v>Low</v>
      </c>
      <c r="V5253" t="str">
        <f t="shared" si="746"/>
        <v>Clean</v>
      </c>
    </row>
    <row r="5254" spans="1:22" x14ac:dyDescent="0.3">
      <c r="A5254" t="str">
        <f>Raw_Data!A5254</f>
        <v>26084596</v>
      </c>
      <c r="B5254">
        <f>Raw_Data!B5254</f>
        <v>45664</v>
      </c>
      <c r="C5254" t="str">
        <f>Raw_Data!C5254</f>
        <v>*PREDNISONE 10 MG TABLET</v>
      </c>
      <c r="D5254" t="str">
        <f>Raw_Data!D5254</f>
        <v>59746017306</v>
      </c>
      <c r="E5254" t="str">
        <f>Raw_Data!E5254</f>
        <v>GARNER, EDWARD</v>
      </c>
      <c r="F5254" t="str">
        <f>Raw_Data!F5254</f>
        <v>1588685382</v>
      </c>
      <c r="G5254" t="str">
        <f>Raw_Data!H5254</f>
        <v>2</v>
      </c>
      <c r="H5254">
        <f>IFERROR(VLOOKUP(G5254,Store_Map!$A$2:$I$100,3,FALSE),"")</f>
        <v>0</v>
      </c>
      <c r="I5254">
        <f>IFERROR(VLOOKUP(G5254,Store_Map!$A$2:$I$100,4,FALSE),"")</f>
        <v>0</v>
      </c>
      <c r="J5254">
        <f>IFERROR(VLOOKUP(G5254,Store_Map!$A$2:$I$100,5,FALSE),"")</f>
        <v>0</v>
      </c>
      <c r="K5254">
        <f>IFERROR(VLOOKUP(G5254,Store_Map!$A$2:$I$100,6,FALSE),"")</f>
        <v>0</v>
      </c>
      <c r="L5254">
        <f>IFERROR(VLOOKUP(G5254,Store_Map!$A$2:$I$100,7,FALSE),"")</f>
        <v>0</v>
      </c>
      <c r="M5254">
        <f>IFERROR(VLOOKUP(G5254,Store_Map!$A$2:$I$100,8,FALSE),"")</f>
        <v>0</v>
      </c>
      <c r="N5254">
        <f t="shared" si="738"/>
        <v>0</v>
      </c>
      <c r="O5254" t="str">
        <f t="shared" si="739"/>
        <v>PASS</v>
      </c>
      <c r="P5254" t="str">
        <f t="shared" si="740"/>
        <v>PASS</v>
      </c>
      <c r="Q5254" t="str">
        <f t="shared" si="741"/>
        <v>PASS</v>
      </c>
      <c r="R5254" t="str">
        <f t="shared" si="742"/>
        <v>PASS</v>
      </c>
      <c r="S5254" t="str">
        <f t="shared" si="743"/>
        <v>PASS</v>
      </c>
      <c r="T5254">
        <f t="shared" si="744"/>
        <v>100</v>
      </c>
      <c r="U5254" t="str">
        <f t="shared" si="745"/>
        <v>Low</v>
      </c>
      <c r="V5254" t="str">
        <f t="shared" si="746"/>
        <v>Clean</v>
      </c>
    </row>
    <row r="5255" spans="1:22" x14ac:dyDescent="0.3">
      <c r="A5255" t="str">
        <f>Raw_Data!A5255</f>
        <v>26084597</v>
      </c>
      <c r="B5255">
        <f>Raw_Data!B5255</f>
        <v>45664</v>
      </c>
      <c r="C5255" t="str">
        <f>Raw_Data!C5255</f>
        <v>*CEFUROXIME AXETIL 500 MG T</v>
      </c>
      <c r="D5255" t="str">
        <f>Raw_Data!D5255</f>
        <v>65862070020</v>
      </c>
      <c r="E5255" t="str">
        <f>Raw_Data!E5255</f>
        <v>GARNER, EDWARD</v>
      </c>
      <c r="F5255" t="str">
        <f>Raw_Data!F5255</f>
        <v>1588685382</v>
      </c>
      <c r="G5255" t="str">
        <f>Raw_Data!H5255</f>
        <v>2</v>
      </c>
      <c r="H5255">
        <f>IFERROR(VLOOKUP(G5255,Store_Map!$A$2:$I$100,3,FALSE),"")</f>
        <v>0</v>
      </c>
      <c r="I5255">
        <f>IFERROR(VLOOKUP(G5255,Store_Map!$A$2:$I$100,4,FALSE),"")</f>
        <v>0</v>
      </c>
      <c r="J5255">
        <f>IFERROR(VLOOKUP(G5255,Store_Map!$A$2:$I$100,5,FALSE),"")</f>
        <v>0</v>
      </c>
      <c r="K5255">
        <f>IFERROR(VLOOKUP(G5255,Store_Map!$A$2:$I$100,6,FALSE),"")</f>
        <v>0</v>
      </c>
      <c r="L5255">
        <f>IFERROR(VLOOKUP(G5255,Store_Map!$A$2:$I$100,7,FALSE),"")</f>
        <v>0</v>
      </c>
      <c r="M5255">
        <f>IFERROR(VLOOKUP(G5255,Store_Map!$A$2:$I$100,8,FALSE),"")</f>
        <v>0</v>
      </c>
      <c r="N5255">
        <f t="shared" si="738"/>
        <v>0</v>
      </c>
      <c r="O5255" t="str">
        <f t="shared" si="739"/>
        <v>PASS</v>
      </c>
      <c r="P5255" t="str">
        <f t="shared" si="740"/>
        <v>PASS</v>
      </c>
      <c r="Q5255" t="str">
        <f t="shared" si="741"/>
        <v>PASS</v>
      </c>
      <c r="R5255" t="str">
        <f t="shared" si="742"/>
        <v>PASS</v>
      </c>
      <c r="S5255" t="str">
        <f t="shared" si="743"/>
        <v>PASS</v>
      </c>
      <c r="T5255">
        <f t="shared" si="744"/>
        <v>100</v>
      </c>
      <c r="U5255" t="str">
        <f t="shared" si="745"/>
        <v>Low</v>
      </c>
      <c r="V5255" t="str">
        <f t="shared" si="746"/>
        <v>Clean</v>
      </c>
    </row>
    <row r="5256" spans="1:22" x14ac:dyDescent="0.3">
      <c r="A5256" t="str">
        <f>Raw_Data!A5256</f>
        <v>26084599</v>
      </c>
      <c r="B5256">
        <f>Raw_Data!B5256</f>
        <v>45664</v>
      </c>
      <c r="C5256" t="str">
        <f>Raw_Data!C5256</f>
        <v>*AMLODIPINE BESYLATE 5 MG T</v>
      </c>
      <c r="D5256" t="str">
        <f>Raw_Data!D5256</f>
        <v>69097012705</v>
      </c>
      <c r="E5256" t="str">
        <f>Raw_Data!E5256</f>
        <v>MILLWOOD, CHARLES</v>
      </c>
      <c r="F5256" t="str">
        <f>Raw_Data!F5256</f>
        <v>1265423545</v>
      </c>
      <c r="G5256" t="str">
        <f>Raw_Data!H5256</f>
        <v>2</v>
      </c>
      <c r="H5256">
        <f>IFERROR(VLOOKUP(G5256,Store_Map!$A$2:$I$100,3,FALSE),"")</f>
        <v>0</v>
      </c>
      <c r="I5256">
        <f>IFERROR(VLOOKUP(G5256,Store_Map!$A$2:$I$100,4,FALSE),"")</f>
        <v>0</v>
      </c>
      <c r="J5256">
        <f>IFERROR(VLOOKUP(G5256,Store_Map!$A$2:$I$100,5,FALSE),"")</f>
        <v>0</v>
      </c>
      <c r="K5256">
        <f>IFERROR(VLOOKUP(G5256,Store_Map!$A$2:$I$100,6,FALSE),"")</f>
        <v>0</v>
      </c>
      <c r="L5256">
        <f>IFERROR(VLOOKUP(G5256,Store_Map!$A$2:$I$100,7,FALSE),"")</f>
        <v>0</v>
      </c>
      <c r="M5256">
        <f>IFERROR(VLOOKUP(G5256,Store_Map!$A$2:$I$100,8,FALSE),"")</f>
        <v>0</v>
      </c>
      <c r="N5256">
        <f t="shared" si="738"/>
        <v>0</v>
      </c>
      <c r="O5256" t="str">
        <f t="shared" si="739"/>
        <v>PASS</v>
      </c>
      <c r="P5256" t="str">
        <f t="shared" si="740"/>
        <v>PASS</v>
      </c>
      <c r="Q5256" t="str">
        <f t="shared" si="741"/>
        <v>PASS</v>
      </c>
      <c r="R5256" t="str">
        <f t="shared" si="742"/>
        <v>PASS</v>
      </c>
      <c r="S5256" t="str">
        <f t="shared" si="743"/>
        <v>PASS</v>
      </c>
      <c r="T5256">
        <f t="shared" si="744"/>
        <v>100</v>
      </c>
      <c r="U5256" t="str">
        <f t="shared" si="745"/>
        <v>Low</v>
      </c>
      <c r="V5256" t="str">
        <f t="shared" si="746"/>
        <v>Clean</v>
      </c>
    </row>
    <row r="5257" spans="1:22" x14ac:dyDescent="0.3">
      <c r="A5257" t="str">
        <f>Raw_Data!A5257</f>
        <v>26078638</v>
      </c>
      <c r="B5257">
        <f>Raw_Data!B5257</f>
        <v>45664</v>
      </c>
      <c r="C5257" t="str">
        <f>Raw_Data!C5257</f>
        <v>STIOLTO RESPIMAT INHAL SPRA</v>
      </c>
      <c r="D5257" t="str">
        <f>Raw_Data!D5257</f>
        <v>597015561</v>
      </c>
      <c r="E5257" t="str">
        <f>Raw_Data!E5257</f>
        <v>DEANGELO, ALAN</v>
      </c>
      <c r="F5257" t="str">
        <f>Raw_Data!F5257</f>
        <v>1982741237</v>
      </c>
      <c r="G5257" t="str">
        <f>Raw_Data!H5257</f>
        <v>2</v>
      </c>
      <c r="H5257">
        <f>IFERROR(VLOOKUP(G5257,Store_Map!$A$2:$I$100,3,FALSE),"")</f>
        <v>0</v>
      </c>
      <c r="I5257">
        <f>IFERROR(VLOOKUP(G5257,Store_Map!$A$2:$I$100,4,FALSE),"")</f>
        <v>0</v>
      </c>
      <c r="J5257">
        <f>IFERROR(VLOOKUP(G5257,Store_Map!$A$2:$I$100,5,FALSE),"")</f>
        <v>0</v>
      </c>
      <c r="K5257">
        <f>IFERROR(VLOOKUP(G5257,Store_Map!$A$2:$I$100,6,FALSE),"")</f>
        <v>0</v>
      </c>
      <c r="L5257">
        <f>IFERROR(VLOOKUP(G5257,Store_Map!$A$2:$I$100,7,FALSE),"")</f>
        <v>0</v>
      </c>
      <c r="M5257">
        <f>IFERROR(VLOOKUP(G5257,Store_Map!$A$2:$I$100,8,FALSE),"")</f>
        <v>0</v>
      </c>
      <c r="N5257">
        <f t="shared" si="738"/>
        <v>0</v>
      </c>
      <c r="O5257" t="str">
        <f t="shared" si="739"/>
        <v>PASS</v>
      </c>
      <c r="P5257" t="str">
        <f t="shared" si="740"/>
        <v>REVIEW</v>
      </c>
      <c r="Q5257" t="str">
        <f t="shared" si="741"/>
        <v>PASS</v>
      </c>
      <c r="R5257" t="str">
        <f t="shared" si="742"/>
        <v>PASS</v>
      </c>
      <c r="S5257" t="str">
        <f t="shared" si="743"/>
        <v>REVIEW</v>
      </c>
      <c r="T5257">
        <f t="shared" si="744"/>
        <v>90</v>
      </c>
      <c r="U5257" t="str">
        <f t="shared" si="745"/>
        <v>Low</v>
      </c>
      <c r="V5257" t="str">
        <f t="shared" si="746"/>
        <v>Invalid NDC</v>
      </c>
    </row>
    <row r="5258" spans="1:22" x14ac:dyDescent="0.3">
      <c r="A5258" t="str">
        <f>Raw_Data!A5258</f>
        <v>26079523</v>
      </c>
      <c r="B5258">
        <f>Raw_Data!B5258</f>
        <v>45664</v>
      </c>
      <c r="C5258" t="str">
        <f>Raw_Data!C5258</f>
        <v>BIKTARVY 50-200-25 MG TABLE</v>
      </c>
      <c r="D5258" t="str">
        <f>Raw_Data!D5258</f>
        <v>61958250101</v>
      </c>
      <c r="E5258" t="str">
        <f>Raw_Data!E5258</f>
        <v>GONZALEZ, ANDREA</v>
      </c>
      <c r="F5258" t="str">
        <f>Raw_Data!F5258</f>
        <v>1336176403</v>
      </c>
      <c r="G5258" t="str">
        <f>Raw_Data!H5258</f>
        <v>2</v>
      </c>
      <c r="H5258">
        <f>IFERROR(VLOOKUP(G5258,Store_Map!$A$2:$I$100,3,FALSE),"")</f>
        <v>0</v>
      </c>
      <c r="I5258">
        <f>IFERROR(VLOOKUP(G5258,Store_Map!$A$2:$I$100,4,FALSE),"")</f>
        <v>0</v>
      </c>
      <c r="J5258">
        <f>IFERROR(VLOOKUP(G5258,Store_Map!$A$2:$I$100,5,FALSE),"")</f>
        <v>0</v>
      </c>
      <c r="K5258">
        <f>IFERROR(VLOOKUP(G5258,Store_Map!$A$2:$I$100,6,FALSE),"")</f>
        <v>0</v>
      </c>
      <c r="L5258">
        <f>IFERROR(VLOOKUP(G5258,Store_Map!$A$2:$I$100,7,FALSE),"")</f>
        <v>0</v>
      </c>
      <c r="M5258">
        <f>IFERROR(VLOOKUP(G5258,Store_Map!$A$2:$I$100,8,FALSE),"")</f>
        <v>0</v>
      </c>
      <c r="N5258">
        <f t="shared" si="738"/>
        <v>0</v>
      </c>
      <c r="O5258" t="str">
        <f t="shared" si="739"/>
        <v>PASS</v>
      </c>
      <c r="P5258" t="str">
        <f t="shared" si="740"/>
        <v>PASS</v>
      </c>
      <c r="Q5258" t="str">
        <f t="shared" si="741"/>
        <v>PASS</v>
      </c>
      <c r="R5258" t="str">
        <f t="shared" si="742"/>
        <v>PASS</v>
      </c>
      <c r="S5258" t="str">
        <f t="shared" si="743"/>
        <v>PASS</v>
      </c>
      <c r="T5258">
        <f t="shared" si="744"/>
        <v>100</v>
      </c>
      <c r="U5258" t="str">
        <f t="shared" si="745"/>
        <v>Low</v>
      </c>
      <c r="V5258" t="str">
        <f t="shared" si="746"/>
        <v>Clean</v>
      </c>
    </row>
    <row r="5259" spans="1:22" x14ac:dyDescent="0.3">
      <c r="A5259" t="str">
        <f>Raw_Data!A5259</f>
        <v>26075417</v>
      </c>
      <c r="B5259">
        <f>Raw_Data!B5259</f>
        <v>45664</v>
      </c>
      <c r="C5259" t="str">
        <f>Raw_Data!C5259</f>
        <v>ALBUTEROL HFA 90 MCG INHALE</v>
      </c>
      <c r="D5259" t="str">
        <f>Raw_Data!D5259</f>
        <v>781729685</v>
      </c>
      <c r="E5259" t="str">
        <f>Raw_Data!E5259</f>
        <v>DEANGELO, ALAN</v>
      </c>
      <c r="F5259" t="str">
        <f>Raw_Data!F5259</f>
        <v>1982741237</v>
      </c>
      <c r="G5259" t="str">
        <f>Raw_Data!H5259</f>
        <v>2</v>
      </c>
      <c r="H5259">
        <f>IFERROR(VLOOKUP(G5259,Store_Map!$A$2:$I$100,3,FALSE),"")</f>
        <v>0</v>
      </c>
      <c r="I5259">
        <f>IFERROR(VLOOKUP(G5259,Store_Map!$A$2:$I$100,4,FALSE),"")</f>
        <v>0</v>
      </c>
      <c r="J5259">
        <f>IFERROR(VLOOKUP(G5259,Store_Map!$A$2:$I$100,5,FALSE),"")</f>
        <v>0</v>
      </c>
      <c r="K5259">
        <f>IFERROR(VLOOKUP(G5259,Store_Map!$A$2:$I$100,6,FALSE),"")</f>
        <v>0</v>
      </c>
      <c r="L5259">
        <f>IFERROR(VLOOKUP(G5259,Store_Map!$A$2:$I$100,7,FALSE),"")</f>
        <v>0</v>
      </c>
      <c r="M5259">
        <f>IFERROR(VLOOKUP(G5259,Store_Map!$A$2:$I$100,8,FALSE),"")</f>
        <v>0</v>
      </c>
      <c r="N5259">
        <f t="shared" si="738"/>
        <v>0</v>
      </c>
      <c r="O5259" t="str">
        <f t="shared" si="739"/>
        <v>PASS</v>
      </c>
      <c r="P5259" t="str">
        <f t="shared" si="740"/>
        <v>REVIEW</v>
      </c>
      <c r="Q5259" t="str">
        <f t="shared" si="741"/>
        <v>PASS</v>
      </c>
      <c r="R5259" t="str">
        <f t="shared" si="742"/>
        <v>PASS</v>
      </c>
      <c r="S5259" t="str">
        <f t="shared" si="743"/>
        <v>REVIEW</v>
      </c>
      <c r="T5259">
        <f t="shared" si="744"/>
        <v>90</v>
      </c>
      <c r="U5259" t="str">
        <f t="shared" si="745"/>
        <v>Low</v>
      </c>
      <c r="V5259" t="str">
        <f t="shared" si="746"/>
        <v>Invalid NDC</v>
      </c>
    </row>
    <row r="5260" spans="1:22" x14ac:dyDescent="0.3">
      <c r="A5260" t="str">
        <f>Raw_Data!A5260</f>
        <v>26083768</v>
      </c>
      <c r="B5260">
        <f>Raw_Data!B5260</f>
        <v>45664</v>
      </c>
      <c r="C5260" t="str">
        <f>Raw_Data!C5260</f>
        <v>DELSTRIGO 100-300-300 MG TA</v>
      </c>
      <c r="D5260" t="str">
        <f>Raw_Data!D5260</f>
        <v>6500701</v>
      </c>
      <c r="E5260" t="str">
        <f>Raw_Data!E5260</f>
        <v>KILGORE, RICHARD</v>
      </c>
      <c r="F5260" t="str">
        <f>Raw_Data!F5260</f>
        <v>1760812010</v>
      </c>
      <c r="G5260" t="str">
        <f>Raw_Data!H5260</f>
        <v>2</v>
      </c>
      <c r="H5260">
        <f>IFERROR(VLOOKUP(G5260,Store_Map!$A$2:$I$100,3,FALSE),"")</f>
        <v>0</v>
      </c>
      <c r="I5260">
        <f>IFERROR(VLOOKUP(G5260,Store_Map!$A$2:$I$100,4,FALSE),"")</f>
        <v>0</v>
      </c>
      <c r="J5260">
        <f>IFERROR(VLOOKUP(G5260,Store_Map!$A$2:$I$100,5,FALSE),"")</f>
        <v>0</v>
      </c>
      <c r="K5260">
        <f>IFERROR(VLOOKUP(G5260,Store_Map!$A$2:$I$100,6,FALSE),"")</f>
        <v>0</v>
      </c>
      <c r="L5260">
        <f>IFERROR(VLOOKUP(G5260,Store_Map!$A$2:$I$100,7,FALSE),"")</f>
        <v>0</v>
      </c>
      <c r="M5260">
        <f>IFERROR(VLOOKUP(G5260,Store_Map!$A$2:$I$100,8,FALSE),"")</f>
        <v>0</v>
      </c>
      <c r="N5260">
        <f t="shared" si="738"/>
        <v>0</v>
      </c>
      <c r="O5260" t="str">
        <f t="shared" si="739"/>
        <v>PASS</v>
      </c>
      <c r="P5260" t="str">
        <f t="shared" si="740"/>
        <v>REVIEW</v>
      </c>
      <c r="Q5260" t="str">
        <f t="shared" si="741"/>
        <v>PASS</v>
      </c>
      <c r="R5260" t="str">
        <f t="shared" si="742"/>
        <v>PASS</v>
      </c>
      <c r="S5260" t="str">
        <f t="shared" si="743"/>
        <v>REVIEW</v>
      </c>
      <c r="T5260">
        <f t="shared" si="744"/>
        <v>90</v>
      </c>
      <c r="U5260" t="str">
        <f t="shared" si="745"/>
        <v>Low</v>
      </c>
      <c r="V5260" t="str">
        <f t="shared" si="746"/>
        <v>Invalid NDC</v>
      </c>
    </row>
    <row r="5261" spans="1:22" x14ac:dyDescent="0.3">
      <c r="A5261" t="str">
        <f>Raw_Data!A5261</f>
        <v>26082857</v>
      </c>
      <c r="B5261">
        <f>Raw_Data!B5261</f>
        <v>45664</v>
      </c>
      <c r="C5261" t="str">
        <f>Raw_Data!C5261</f>
        <v>VITAMIN D2 1.25MG(50,000 UN</v>
      </c>
      <c r="D5261" t="str">
        <f>Raw_Data!D5261</f>
        <v>64380073706</v>
      </c>
      <c r="E5261" t="str">
        <f>Raw_Data!E5261</f>
        <v>GONZALEZ, ANDREA</v>
      </c>
      <c r="F5261" t="str">
        <f>Raw_Data!F5261</f>
        <v>1336176403</v>
      </c>
      <c r="G5261" t="str">
        <f>Raw_Data!H5261</f>
        <v>2</v>
      </c>
      <c r="H5261">
        <f>IFERROR(VLOOKUP(G5261,Store_Map!$A$2:$I$100,3,FALSE),"")</f>
        <v>0</v>
      </c>
      <c r="I5261">
        <f>IFERROR(VLOOKUP(G5261,Store_Map!$A$2:$I$100,4,FALSE),"")</f>
        <v>0</v>
      </c>
      <c r="J5261">
        <f>IFERROR(VLOOKUP(G5261,Store_Map!$A$2:$I$100,5,FALSE),"")</f>
        <v>0</v>
      </c>
      <c r="K5261">
        <f>IFERROR(VLOOKUP(G5261,Store_Map!$A$2:$I$100,6,FALSE),"")</f>
        <v>0</v>
      </c>
      <c r="L5261">
        <f>IFERROR(VLOOKUP(G5261,Store_Map!$A$2:$I$100,7,FALSE),"")</f>
        <v>0</v>
      </c>
      <c r="M5261">
        <f>IFERROR(VLOOKUP(G5261,Store_Map!$A$2:$I$100,8,FALSE),"")</f>
        <v>0</v>
      </c>
      <c r="N5261">
        <f t="shared" si="738"/>
        <v>0</v>
      </c>
      <c r="O5261" t="str">
        <f t="shared" si="739"/>
        <v>PASS</v>
      </c>
      <c r="P5261" t="str">
        <f t="shared" si="740"/>
        <v>PASS</v>
      </c>
      <c r="Q5261" t="str">
        <f t="shared" si="741"/>
        <v>PASS</v>
      </c>
      <c r="R5261" t="str">
        <f t="shared" si="742"/>
        <v>PASS</v>
      </c>
      <c r="S5261" t="str">
        <f t="shared" si="743"/>
        <v>PASS</v>
      </c>
      <c r="T5261">
        <f t="shared" si="744"/>
        <v>100</v>
      </c>
      <c r="U5261" t="str">
        <f t="shared" si="745"/>
        <v>Low</v>
      </c>
      <c r="V5261" t="str">
        <f t="shared" si="746"/>
        <v>Clean</v>
      </c>
    </row>
    <row r="5262" spans="1:22" x14ac:dyDescent="0.3">
      <c r="A5262" t="str">
        <f>Raw_Data!A5262</f>
        <v>26079996</v>
      </c>
      <c r="B5262">
        <f>Raw_Data!B5262</f>
        <v>45664</v>
      </c>
      <c r="C5262" t="str">
        <f>Raw_Data!C5262</f>
        <v>TRIUMEQ 600-50-300 MG TABLE</v>
      </c>
      <c r="D5262" t="str">
        <f>Raw_Data!D5262</f>
        <v>49702023113</v>
      </c>
      <c r="E5262" t="str">
        <f>Raw_Data!E5262</f>
        <v>GONZALEZ, ANDREA</v>
      </c>
      <c r="F5262" t="str">
        <f>Raw_Data!F5262</f>
        <v>1336176403</v>
      </c>
      <c r="G5262" t="str">
        <f>Raw_Data!H5262</f>
        <v>2</v>
      </c>
      <c r="H5262">
        <f>IFERROR(VLOOKUP(G5262,Store_Map!$A$2:$I$100,3,FALSE),"")</f>
        <v>0</v>
      </c>
      <c r="I5262">
        <f>IFERROR(VLOOKUP(G5262,Store_Map!$A$2:$I$100,4,FALSE),"")</f>
        <v>0</v>
      </c>
      <c r="J5262">
        <f>IFERROR(VLOOKUP(G5262,Store_Map!$A$2:$I$100,5,FALSE),"")</f>
        <v>0</v>
      </c>
      <c r="K5262">
        <f>IFERROR(VLOOKUP(G5262,Store_Map!$A$2:$I$100,6,FALSE),"")</f>
        <v>0</v>
      </c>
      <c r="L5262">
        <f>IFERROR(VLOOKUP(G5262,Store_Map!$A$2:$I$100,7,FALSE),"")</f>
        <v>0</v>
      </c>
      <c r="M5262">
        <f>IFERROR(VLOOKUP(G5262,Store_Map!$A$2:$I$100,8,FALSE),"")</f>
        <v>0</v>
      </c>
      <c r="N5262">
        <f t="shared" si="738"/>
        <v>0</v>
      </c>
      <c r="O5262" t="str">
        <f t="shared" si="739"/>
        <v>PASS</v>
      </c>
      <c r="P5262" t="str">
        <f t="shared" si="740"/>
        <v>PASS</v>
      </c>
      <c r="Q5262" t="str">
        <f t="shared" si="741"/>
        <v>PASS</v>
      </c>
      <c r="R5262" t="str">
        <f t="shared" si="742"/>
        <v>PASS</v>
      </c>
      <c r="S5262" t="str">
        <f t="shared" si="743"/>
        <v>PASS</v>
      </c>
      <c r="T5262">
        <f t="shared" si="744"/>
        <v>100</v>
      </c>
      <c r="U5262" t="str">
        <f t="shared" si="745"/>
        <v>Low</v>
      </c>
      <c r="V5262" t="str">
        <f t="shared" si="746"/>
        <v>Clean</v>
      </c>
    </row>
    <row r="5263" spans="1:22" x14ac:dyDescent="0.3">
      <c r="A5263" t="str">
        <f>Raw_Data!A5263</f>
        <v>26080584</v>
      </c>
      <c r="B5263">
        <f>Raw_Data!B5263</f>
        <v>45664</v>
      </c>
      <c r="C5263" t="str">
        <f>Raw_Data!C5263</f>
        <v>BIKTARVY 50-200-25 MG TABLE</v>
      </c>
      <c r="D5263" t="str">
        <f>Raw_Data!D5263</f>
        <v>61958250101</v>
      </c>
      <c r="E5263" t="str">
        <f>Raw_Data!E5263</f>
        <v>DAVIS, KEPLER</v>
      </c>
      <c r="F5263" t="str">
        <f>Raw_Data!F5263</f>
        <v>1740357425</v>
      </c>
      <c r="G5263" t="str">
        <f>Raw_Data!H5263</f>
        <v>2</v>
      </c>
      <c r="H5263">
        <f>IFERROR(VLOOKUP(G5263,Store_Map!$A$2:$I$100,3,FALSE),"")</f>
        <v>0</v>
      </c>
      <c r="I5263">
        <f>IFERROR(VLOOKUP(G5263,Store_Map!$A$2:$I$100,4,FALSE),"")</f>
        <v>0</v>
      </c>
      <c r="J5263">
        <f>IFERROR(VLOOKUP(G5263,Store_Map!$A$2:$I$100,5,FALSE),"")</f>
        <v>0</v>
      </c>
      <c r="K5263">
        <f>IFERROR(VLOOKUP(G5263,Store_Map!$A$2:$I$100,6,FALSE),"")</f>
        <v>0</v>
      </c>
      <c r="L5263">
        <f>IFERROR(VLOOKUP(G5263,Store_Map!$A$2:$I$100,7,FALSE),"")</f>
        <v>0</v>
      </c>
      <c r="M5263">
        <f>IFERROR(VLOOKUP(G5263,Store_Map!$A$2:$I$100,8,FALSE),"")</f>
        <v>0</v>
      </c>
      <c r="N5263">
        <f t="shared" si="738"/>
        <v>0</v>
      </c>
      <c r="O5263" t="str">
        <f t="shared" si="739"/>
        <v>PASS</v>
      </c>
      <c r="P5263" t="str">
        <f t="shared" si="740"/>
        <v>PASS</v>
      </c>
      <c r="Q5263" t="str">
        <f t="shared" si="741"/>
        <v>PASS</v>
      </c>
      <c r="R5263" t="str">
        <f t="shared" si="742"/>
        <v>PASS</v>
      </c>
      <c r="S5263" t="str">
        <f t="shared" si="743"/>
        <v>PASS</v>
      </c>
      <c r="T5263">
        <f t="shared" si="744"/>
        <v>100</v>
      </c>
      <c r="U5263" t="str">
        <f t="shared" si="745"/>
        <v>Low</v>
      </c>
      <c r="V5263" t="str">
        <f t="shared" si="746"/>
        <v>Clean</v>
      </c>
    </row>
    <row r="5264" spans="1:22" x14ac:dyDescent="0.3">
      <c r="A5264" t="str">
        <f>Raw_Data!A5264</f>
        <v>26084467</v>
      </c>
      <c r="B5264">
        <f>Raw_Data!B5264</f>
        <v>45664</v>
      </c>
      <c r="C5264" t="str">
        <f>Raw_Data!C5264</f>
        <v>GLIPIZIDE 10 MG TABLET</v>
      </c>
      <c r="D5264" t="str">
        <f>Raw_Data!D5264</f>
        <v>60505014201</v>
      </c>
      <c r="E5264" t="str">
        <f>Raw_Data!E5264</f>
        <v>FORD, JAMES</v>
      </c>
      <c r="F5264" t="str">
        <f>Raw_Data!F5264</f>
        <v>1033117684</v>
      </c>
      <c r="G5264" t="str">
        <f>Raw_Data!H5264</f>
        <v>2</v>
      </c>
      <c r="H5264">
        <f>IFERROR(VLOOKUP(G5264,Store_Map!$A$2:$I$100,3,FALSE),"")</f>
        <v>0</v>
      </c>
      <c r="I5264">
        <f>IFERROR(VLOOKUP(G5264,Store_Map!$A$2:$I$100,4,FALSE),"")</f>
        <v>0</v>
      </c>
      <c r="J5264">
        <f>IFERROR(VLOOKUP(G5264,Store_Map!$A$2:$I$100,5,FALSE),"")</f>
        <v>0</v>
      </c>
      <c r="K5264">
        <f>IFERROR(VLOOKUP(G5264,Store_Map!$A$2:$I$100,6,FALSE),"")</f>
        <v>0</v>
      </c>
      <c r="L5264">
        <f>IFERROR(VLOOKUP(G5264,Store_Map!$A$2:$I$100,7,FALSE),"")</f>
        <v>0</v>
      </c>
      <c r="M5264">
        <f>IFERROR(VLOOKUP(G5264,Store_Map!$A$2:$I$100,8,FALSE),"")</f>
        <v>0</v>
      </c>
      <c r="N5264">
        <f t="shared" si="738"/>
        <v>0</v>
      </c>
      <c r="O5264" t="str">
        <f t="shared" si="739"/>
        <v>PASS</v>
      </c>
      <c r="P5264" t="str">
        <f t="shared" si="740"/>
        <v>PASS</v>
      </c>
      <c r="Q5264" t="str">
        <f t="shared" si="741"/>
        <v>PASS</v>
      </c>
      <c r="R5264" t="str">
        <f t="shared" si="742"/>
        <v>PASS</v>
      </c>
      <c r="S5264" t="str">
        <f t="shared" si="743"/>
        <v>PASS</v>
      </c>
      <c r="T5264">
        <f t="shared" si="744"/>
        <v>100</v>
      </c>
      <c r="U5264" t="str">
        <f t="shared" si="745"/>
        <v>Low</v>
      </c>
      <c r="V5264" t="str">
        <f t="shared" si="746"/>
        <v>Clean</v>
      </c>
    </row>
    <row r="5265" spans="1:22" x14ac:dyDescent="0.3">
      <c r="A5265" t="str">
        <f>Raw_Data!A5265</f>
        <v>26081814</v>
      </c>
      <c r="B5265">
        <f>Raw_Data!B5265</f>
        <v>45664</v>
      </c>
      <c r="C5265" t="str">
        <f>Raw_Data!C5265</f>
        <v>OZEMPIC 2 MG/DOSE (8 MG/3 M</v>
      </c>
      <c r="D5265" t="str">
        <f>Raw_Data!D5265</f>
        <v>169477212</v>
      </c>
      <c r="E5265" t="str">
        <f>Raw_Data!E5265</f>
        <v>PEDERSEN, JENNIFER</v>
      </c>
      <c r="F5265" t="str">
        <f>Raw_Data!F5265</f>
        <v>1073606661</v>
      </c>
      <c r="G5265" t="str">
        <f>Raw_Data!H5265</f>
        <v>2</v>
      </c>
      <c r="H5265">
        <f>IFERROR(VLOOKUP(G5265,Store_Map!$A$2:$I$100,3,FALSE),"")</f>
        <v>0</v>
      </c>
      <c r="I5265">
        <f>IFERROR(VLOOKUP(G5265,Store_Map!$A$2:$I$100,4,FALSE),"")</f>
        <v>0</v>
      </c>
      <c r="J5265">
        <f>IFERROR(VLOOKUP(G5265,Store_Map!$A$2:$I$100,5,FALSE),"")</f>
        <v>0</v>
      </c>
      <c r="K5265">
        <f>IFERROR(VLOOKUP(G5265,Store_Map!$A$2:$I$100,6,FALSE),"")</f>
        <v>0</v>
      </c>
      <c r="L5265">
        <f>IFERROR(VLOOKUP(G5265,Store_Map!$A$2:$I$100,7,FALSE),"")</f>
        <v>0</v>
      </c>
      <c r="M5265">
        <f>IFERROR(VLOOKUP(G5265,Store_Map!$A$2:$I$100,8,FALSE),"")</f>
        <v>0</v>
      </c>
      <c r="N5265">
        <f t="shared" si="738"/>
        <v>0</v>
      </c>
      <c r="O5265" t="str">
        <f t="shared" si="739"/>
        <v>PASS</v>
      </c>
      <c r="P5265" t="str">
        <f t="shared" si="740"/>
        <v>REVIEW</v>
      </c>
      <c r="Q5265" t="str">
        <f t="shared" si="741"/>
        <v>PASS</v>
      </c>
      <c r="R5265" t="str">
        <f t="shared" si="742"/>
        <v>PASS</v>
      </c>
      <c r="S5265" t="str">
        <f t="shared" si="743"/>
        <v>REVIEW</v>
      </c>
      <c r="T5265">
        <f t="shared" si="744"/>
        <v>90</v>
      </c>
      <c r="U5265" t="str">
        <f t="shared" si="745"/>
        <v>Low</v>
      </c>
      <c r="V5265" t="str">
        <f t="shared" si="746"/>
        <v>Invalid NDC</v>
      </c>
    </row>
    <row r="5266" spans="1:22" x14ac:dyDescent="0.3">
      <c r="A5266" t="str">
        <f>Raw_Data!A5266</f>
        <v>26074896</v>
      </c>
      <c r="B5266">
        <f>Raw_Data!B5266</f>
        <v>45664</v>
      </c>
      <c r="C5266" t="str">
        <f>Raw_Data!C5266</f>
        <v>*LOSARTAN POTASSIUM 50 MG T</v>
      </c>
      <c r="D5266" t="str">
        <f>Raw_Data!D5266</f>
        <v>65862020290</v>
      </c>
      <c r="E5266" t="str">
        <f>Raw_Data!E5266</f>
        <v>WHITTEN, ROSELINE</v>
      </c>
      <c r="F5266" t="str">
        <f>Raw_Data!F5266</f>
        <v>1922778083</v>
      </c>
      <c r="G5266" t="str">
        <f>Raw_Data!H5266</f>
        <v>2</v>
      </c>
      <c r="H5266">
        <f>IFERROR(VLOOKUP(G5266,Store_Map!$A$2:$I$100,3,FALSE),"")</f>
        <v>0</v>
      </c>
      <c r="I5266">
        <f>IFERROR(VLOOKUP(G5266,Store_Map!$A$2:$I$100,4,FALSE),"")</f>
        <v>0</v>
      </c>
      <c r="J5266">
        <f>IFERROR(VLOOKUP(G5266,Store_Map!$A$2:$I$100,5,FALSE),"")</f>
        <v>0</v>
      </c>
      <c r="K5266">
        <f>IFERROR(VLOOKUP(G5266,Store_Map!$A$2:$I$100,6,FALSE),"")</f>
        <v>0</v>
      </c>
      <c r="L5266">
        <f>IFERROR(VLOOKUP(G5266,Store_Map!$A$2:$I$100,7,FALSE),"")</f>
        <v>0</v>
      </c>
      <c r="M5266">
        <f>IFERROR(VLOOKUP(G5266,Store_Map!$A$2:$I$100,8,FALSE),"")</f>
        <v>0</v>
      </c>
      <c r="N5266">
        <f t="shared" si="738"/>
        <v>0</v>
      </c>
      <c r="O5266" t="str">
        <f t="shared" si="739"/>
        <v>PASS</v>
      </c>
      <c r="P5266" t="str">
        <f t="shared" si="740"/>
        <v>PASS</v>
      </c>
      <c r="Q5266" t="str">
        <f t="shared" si="741"/>
        <v>PASS</v>
      </c>
      <c r="R5266" t="str">
        <f t="shared" si="742"/>
        <v>PASS</v>
      </c>
      <c r="S5266" t="str">
        <f t="shared" si="743"/>
        <v>PASS</v>
      </c>
      <c r="T5266">
        <f t="shared" si="744"/>
        <v>100</v>
      </c>
      <c r="U5266" t="str">
        <f t="shared" si="745"/>
        <v>Low</v>
      </c>
      <c r="V5266" t="str">
        <f t="shared" si="746"/>
        <v>Clean</v>
      </c>
    </row>
    <row r="5267" spans="1:22" x14ac:dyDescent="0.3">
      <c r="A5267" t="str">
        <f>Raw_Data!A5267</f>
        <v>26081501</v>
      </c>
      <c r="B5267">
        <f>Raw_Data!B5267</f>
        <v>45664</v>
      </c>
      <c r="C5267" t="str">
        <f>Raw_Data!C5267</f>
        <v>QUETIAPINE FUMARATE 300 MG</v>
      </c>
      <c r="D5267" t="str">
        <f>Raw_Data!D5267</f>
        <v>68180044907</v>
      </c>
      <c r="E5267" t="str">
        <f>Raw_Data!E5267</f>
        <v>STEINER, DAVID</v>
      </c>
      <c r="F5267" t="str">
        <f>Raw_Data!F5267</f>
        <v>1972508802</v>
      </c>
      <c r="G5267" t="str">
        <f>Raw_Data!H5267</f>
        <v>2</v>
      </c>
      <c r="H5267">
        <f>IFERROR(VLOOKUP(G5267,Store_Map!$A$2:$I$100,3,FALSE),"")</f>
        <v>0</v>
      </c>
      <c r="I5267">
        <f>IFERROR(VLOOKUP(G5267,Store_Map!$A$2:$I$100,4,FALSE),"")</f>
        <v>0</v>
      </c>
      <c r="J5267">
        <f>IFERROR(VLOOKUP(G5267,Store_Map!$A$2:$I$100,5,FALSE),"")</f>
        <v>0</v>
      </c>
      <c r="K5267">
        <f>IFERROR(VLOOKUP(G5267,Store_Map!$A$2:$I$100,6,FALSE),"")</f>
        <v>0</v>
      </c>
      <c r="L5267">
        <f>IFERROR(VLOOKUP(G5267,Store_Map!$A$2:$I$100,7,FALSE),"")</f>
        <v>0</v>
      </c>
      <c r="M5267">
        <f>IFERROR(VLOOKUP(G5267,Store_Map!$A$2:$I$100,8,FALSE),"")</f>
        <v>0</v>
      </c>
      <c r="N5267">
        <f t="shared" si="738"/>
        <v>0</v>
      </c>
      <c r="O5267" t="str">
        <f t="shared" si="739"/>
        <v>PASS</v>
      </c>
      <c r="P5267" t="str">
        <f t="shared" si="740"/>
        <v>PASS</v>
      </c>
      <c r="Q5267" t="str">
        <f t="shared" si="741"/>
        <v>PASS</v>
      </c>
      <c r="R5267" t="str">
        <f t="shared" si="742"/>
        <v>PASS</v>
      </c>
      <c r="S5267" t="str">
        <f t="shared" si="743"/>
        <v>PASS</v>
      </c>
      <c r="T5267">
        <f t="shared" si="744"/>
        <v>100</v>
      </c>
      <c r="U5267" t="str">
        <f t="shared" si="745"/>
        <v>Low</v>
      </c>
      <c r="V5267" t="str">
        <f t="shared" si="746"/>
        <v>Clean</v>
      </c>
    </row>
    <row r="5268" spans="1:22" x14ac:dyDescent="0.3">
      <c r="A5268" t="str">
        <f>Raw_Data!A5268</f>
        <v>26081628</v>
      </c>
      <c r="B5268">
        <f>Raw_Data!B5268</f>
        <v>45664</v>
      </c>
      <c r="C5268" t="str">
        <f>Raw_Data!C5268</f>
        <v>CYCLOBENZAPRINE 10 MG TABLE</v>
      </c>
      <c r="D5268" t="str">
        <f>Raw_Data!D5268</f>
        <v>72888001400</v>
      </c>
      <c r="E5268" t="str">
        <f>Raw_Data!E5268</f>
        <v>BYNE, EDMUND</v>
      </c>
      <c r="F5268" t="str">
        <f>Raw_Data!F5268</f>
        <v>1033186648</v>
      </c>
      <c r="G5268" t="str">
        <f>Raw_Data!H5268</f>
        <v>2</v>
      </c>
      <c r="H5268">
        <f>IFERROR(VLOOKUP(G5268,Store_Map!$A$2:$I$100,3,FALSE),"")</f>
        <v>0</v>
      </c>
      <c r="I5268">
        <f>IFERROR(VLOOKUP(G5268,Store_Map!$A$2:$I$100,4,FALSE),"")</f>
        <v>0</v>
      </c>
      <c r="J5268">
        <f>IFERROR(VLOOKUP(G5268,Store_Map!$A$2:$I$100,5,FALSE),"")</f>
        <v>0</v>
      </c>
      <c r="K5268">
        <f>IFERROR(VLOOKUP(G5268,Store_Map!$A$2:$I$100,6,FALSE),"")</f>
        <v>0</v>
      </c>
      <c r="L5268">
        <f>IFERROR(VLOOKUP(G5268,Store_Map!$A$2:$I$100,7,FALSE),"")</f>
        <v>0</v>
      </c>
      <c r="M5268">
        <f>IFERROR(VLOOKUP(G5268,Store_Map!$A$2:$I$100,8,FALSE),"")</f>
        <v>0</v>
      </c>
      <c r="N5268">
        <f t="shared" si="738"/>
        <v>0</v>
      </c>
      <c r="O5268" t="str">
        <f t="shared" si="739"/>
        <v>PASS</v>
      </c>
      <c r="P5268" t="str">
        <f t="shared" si="740"/>
        <v>PASS</v>
      </c>
      <c r="Q5268" t="str">
        <f t="shared" si="741"/>
        <v>PASS</v>
      </c>
      <c r="R5268" t="str">
        <f t="shared" si="742"/>
        <v>PASS</v>
      </c>
      <c r="S5268" t="str">
        <f t="shared" si="743"/>
        <v>PASS</v>
      </c>
      <c r="T5268">
        <f t="shared" si="744"/>
        <v>100</v>
      </c>
      <c r="U5268" t="str">
        <f t="shared" si="745"/>
        <v>Low</v>
      </c>
      <c r="V5268" t="str">
        <f t="shared" si="746"/>
        <v>Clean</v>
      </c>
    </row>
    <row r="5269" spans="1:22" x14ac:dyDescent="0.3">
      <c r="A5269" t="str">
        <f>Raw_Data!A5269</f>
        <v>26081504</v>
      </c>
      <c r="B5269">
        <f>Raw_Data!B5269</f>
        <v>45664</v>
      </c>
      <c r="C5269" t="str">
        <f>Raw_Data!C5269</f>
        <v>DULOXETINE HCL DR 30 MG CAP</v>
      </c>
      <c r="D5269" t="str">
        <f>Raw_Data!D5269</f>
        <v>57237001830</v>
      </c>
      <c r="E5269" t="str">
        <f>Raw_Data!E5269</f>
        <v>STEINER, DAVID</v>
      </c>
      <c r="F5269" t="str">
        <f>Raw_Data!F5269</f>
        <v>1972508802</v>
      </c>
      <c r="G5269" t="str">
        <f>Raw_Data!H5269</f>
        <v>2</v>
      </c>
      <c r="H5269">
        <f>IFERROR(VLOOKUP(G5269,Store_Map!$A$2:$I$100,3,FALSE),"")</f>
        <v>0</v>
      </c>
      <c r="I5269">
        <f>IFERROR(VLOOKUP(G5269,Store_Map!$A$2:$I$100,4,FALSE),"")</f>
        <v>0</v>
      </c>
      <c r="J5269">
        <f>IFERROR(VLOOKUP(G5269,Store_Map!$A$2:$I$100,5,FALSE),"")</f>
        <v>0</v>
      </c>
      <c r="K5269">
        <f>IFERROR(VLOOKUP(G5269,Store_Map!$A$2:$I$100,6,FALSE),"")</f>
        <v>0</v>
      </c>
      <c r="L5269">
        <f>IFERROR(VLOOKUP(G5269,Store_Map!$A$2:$I$100,7,FALSE),"")</f>
        <v>0</v>
      </c>
      <c r="M5269">
        <f>IFERROR(VLOOKUP(G5269,Store_Map!$A$2:$I$100,8,FALSE),"")</f>
        <v>0</v>
      </c>
      <c r="N5269">
        <f t="shared" si="738"/>
        <v>0</v>
      </c>
      <c r="O5269" t="str">
        <f t="shared" si="739"/>
        <v>PASS</v>
      </c>
      <c r="P5269" t="str">
        <f t="shared" si="740"/>
        <v>PASS</v>
      </c>
      <c r="Q5269" t="str">
        <f t="shared" si="741"/>
        <v>PASS</v>
      </c>
      <c r="R5269" t="str">
        <f t="shared" si="742"/>
        <v>PASS</v>
      </c>
      <c r="S5269" t="str">
        <f t="shared" si="743"/>
        <v>PASS</v>
      </c>
      <c r="T5269">
        <f t="shared" si="744"/>
        <v>100</v>
      </c>
      <c r="U5269" t="str">
        <f t="shared" si="745"/>
        <v>Low</v>
      </c>
      <c r="V5269" t="str">
        <f t="shared" si="746"/>
        <v>Clean</v>
      </c>
    </row>
    <row r="5270" spans="1:22" x14ac:dyDescent="0.3">
      <c r="A5270" t="str">
        <f>Raw_Data!A5270</f>
        <v>26081500</v>
      </c>
      <c r="B5270">
        <f>Raw_Data!B5270</f>
        <v>45664</v>
      </c>
      <c r="C5270" t="str">
        <f>Raw_Data!C5270</f>
        <v>MIRTAZAPINE 15 MG TABLET5</v>
      </c>
      <c r="D5270" t="str">
        <f>Raw_Data!D5270</f>
        <v>13107003134</v>
      </c>
      <c r="E5270" t="str">
        <f>Raw_Data!E5270</f>
        <v>STEINER, DAVID</v>
      </c>
      <c r="F5270" t="str">
        <f>Raw_Data!F5270</f>
        <v>1972508802</v>
      </c>
      <c r="G5270" t="str">
        <f>Raw_Data!H5270</f>
        <v>2</v>
      </c>
      <c r="H5270">
        <f>IFERROR(VLOOKUP(G5270,Store_Map!$A$2:$I$100,3,FALSE),"")</f>
        <v>0</v>
      </c>
      <c r="I5270">
        <f>IFERROR(VLOOKUP(G5270,Store_Map!$A$2:$I$100,4,FALSE),"")</f>
        <v>0</v>
      </c>
      <c r="J5270">
        <f>IFERROR(VLOOKUP(G5270,Store_Map!$A$2:$I$100,5,FALSE),"")</f>
        <v>0</v>
      </c>
      <c r="K5270">
        <f>IFERROR(VLOOKUP(G5270,Store_Map!$A$2:$I$100,6,FALSE),"")</f>
        <v>0</v>
      </c>
      <c r="L5270">
        <f>IFERROR(VLOOKUP(G5270,Store_Map!$A$2:$I$100,7,FALSE),"")</f>
        <v>0</v>
      </c>
      <c r="M5270">
        <f>IFERROR(VLOOKUP(G5270,Store_Map!$A$2:$I$100,8,FALSE),"")</f>
        <v>0</v>
      </c>
      <c r="N5270">
        <f t="shared" si="738"/>
        <v>0</v>
      </c>
      <c r="O5270" t="str">
        <f t="shared" si="739"/>
        <v>PASS</v>
      </c>
      <c r="P5270" t="str">
        <f t="shared" si="740"/>
        <v>PASS</v>
      </c>
      <c r="Q5270" t="str">
        <f t="shared" si="741"/>
        <v>PASS</v>
      </c>
      <c r="R5270" t="str">
        <f t="shared" si="742"/>
        <v>PASS</v>
      </c>
      <c r="S5270" t="str">
        <f t="shared" si="743"/>
        <v>PASS</v>
      </c>
      <c r="T5270">
        <f t="shared" si="744"/>
        <v>100</v>
      </c>
      <c r="U5270" t="str">
        <f t="shared" si="745"/>
        <v>Low</v>
      </c>
      <c r="V5270" t="str">
        <f t="shared" si="746"/>
        <v>Clean</v>
      </c>
    </row>
    <row r="5271" spans="1:22" x14ac:dyDescent="0.3">
      <c r="A5271" t="str">
        <f>Raw_Data!A5271</f>
        <v>26081505</v>
      </c>
      <c r="B5271">
        <f>Raw_Data!B5271</f>
        <v>45664</v>
      </c>
      <c r="C5271" t="str">
        <f>Raw_Data!C5271</f>
        <v>DULOXETINE HCL DR 60 MG CAP</v>
      </c>
      <c r="D5271" t="str">
        <f>Raw_Data!D5271</f>
        <v>68180029606</v>
      </c>
      <c r="E5271" t="str">
        <f>Raw_Data!E5271</f>
        <v>STEINER, DAVID</v>
      </c>
      <c r="F5271" t="str">
        <f>Raw_Data!F5271</f>
        <v>1972508802</v>
      </c>
      <c r="G5271" t="str">
        <f>Raw_Data!H5271</f>
        <v>2</v>
      </c>
      <c r="H5271">
        <f>IFERROR(VLOOKUP(G5271,Store_Map!$A$2:$I$100,3,FALSE),"")</f>
        <v>0</v>
      </c>
      <c r="I5271">
        <f>IFERROR(VLOOKUP(G5271,Store_Map!$A$2:$I$100,4,FALSE),"")</f>
        <v>0</v>
      </c>
      <c r="J5271">
        <f>IFERROR(VLOOKUP(G5271,Store_Map!$A$2:$I$100,5,FALSE),"")</f>
        <v>0</v>
      </c>
      <c r="K5271">
        <f>IFERROR(VLOOKUP(G5271,Store_Map!$A$2:$I$100,6,FALSE),"")</f>
        <v>0</v>
      </c>
      <c r="L5271">
        <f>IFERROR(VLOOKUP(G5271,Store_Map!$A$2:$I$100,7,FALSE),"")</f>
        <v>0</v>
      </c>
      <c r="M5271">
        <f>IFERROR(VLOOKUP(G5271,Store_Map!$A$2:$I$100,8,FALSE),"")</f>
        <v>0</v>
      </c>
      <c r="N5271">
        <f t="shared" si="738"/>
        <v>0</v>
      </c>
      <c r="O5271" t="str">
        <f t="shared" si="739"/>
        <v>PASS</v>
      </c>
      <c r="P5271" t="str">
        <f t="shared" si="740"/>
        <v>PASS</v>
      </c>
      <c r="Q5271" t="str">
        <f t="shared" si="741"/>
        <v>PASS</v>
      </c>
      <c r="R5271" t="str">
        <f t="shared" si="742"/>
        <v>PASS</v>
      </c>
      <c r="S5271" t="str">
        <f t="shared" si="743"/>
        <v>PASS</v>
      </c>
      <c r="T5271">
        <f t="shared" si="744"/>
        <v>100</v>
      </c>
      <c r="U5271" t="str">
        <f t="shared" si="745"/>
        <v>Low</v>
      </c>
      <c r="V5271" t="str">
        <f t="shared" si="746"/>
        <v>Clean</v>
      </c>
    </row>
    <row r="5272" spans="1:22" x14ac:dyDescent="0.3">
      <c r="A5272" t="str">
        <f>Raw_Data!A5272</f>
        <v>26073012</v>
      </c>
      <c r="B5272">
        <f>Raw_Data!B5272</f>
        <v>45664</v>
      </c>
      <c r="C5272" t="str">
        <f>Raw_Data!C5272</f>
        <v>TOPIRAMATE 25 MG TABLET</v>
      </c>
      <c r="D5272" t="str">
        <f>Raw_Data!D5272</f>
        <v>68462010860</v>
      </c>
      <c r="E5272" t="str">
        <f>Raw_Data!E5272</f>
        <v>BYNE, EDMUND</v>
      </c>
      <c r="F5272" t="str">
        <f>Raw_Data!F5272</f>
        <v>1033186648</v>
      </c>
      <c r="G5272" t="str">
        <f>Raw_Data!H5272</f>
        <v>2</v>
      </c>
      <c r="H5272">
        <f>IFERROR(VLOOKUP(G5272,Store_Map!$A$2:$I$100,3,FALSE),"")</f>
        <v>0</v>
      </c>
      <c r="I5272">
        <f>IFERROR(VLOOKUP(G5272,Store_Map!$A$2:$I$100,4,FALSE),"")</f>
        <v>0</v>
      </c>
      <c r="J5272">
        <f>IFERROR(VLOOKUP(G5272,Store_Map!$A$2:$I$100,5,FALSE),"")</f>
        <v>0</v>
      </c>
      <c r="K5272">
        <f>IFERROR(VLOOKUP(G5272,Store_Map!$A$2:$I$100,6,FALSE),"")</f>
        <v>0</v>
      </c>
      <c r="L5272">
        <f>IFERROR(VLOOKUP(G5272,Store_Map!$A$2:$I$100,7,FALSE),"")</f>
        <v>0</v>
      </c>
      <c r="M5272">
        <f>IFERROR(VLOOKUP(G5272,Store_Map!$A$2:$I$100,8,FALSE),"")</f>
        <v>0</v>
      </c>
      <c r="N5272">
        <f t="shared" si="738"/>
        <v>0</v>
      </c>
      <c r="O5272" t="str">
        <f t="shared" si="739"/>
        <v>PASS</v>
      </c>
      <c r="P5272" t="str">
        <f t="shared" si="740"/>
        <v>PASS</v>
      </c>
      <c r="Q5272" t="str">
        <f t="shared" si="741"/>
        <v>PASS</v>
      </c>
      <c r="R5272" t="str">
        <f t="shared" si="742"/>
        <v>PASS</v>
      </c>
      <c r="S5272" t="str">
        <f t="shared" si="743"/>
        <v>PASS</v>
      </c>
      <c r="T5272">
        <f t="shared" si="744"/>
        <v>100</v>
      </c>
      <c r="U5272" t="str">
        <f t="shared" si="745"/>
        <v>Low</v>
      </c>
      <c r="V5272" t="str">
        <f t="shared" si="746"/>
        <v>Clean</v>
      </c>
    </row>
    <row r="5273" spans="1:22" x14ac:dyDescent="0.3">
      <c r="A5273" t="str">
        <f>Raw_Data!A5273</f>
        <v>26072477</v>
      </c>
      <c r="B5273">
        <f>Raw_Data!B5273</f>
        <v>45664</v>
      </c>
      <c r="C5273" t="str">
        <f>Raw_Data!C5273</f>
        <v>LOSARTAN-HCTZ 50-12.5 MG TA</v>
      </c>
      <c r="D5273" t="str">
        <f>Raw_Data!D5273</f>
        <v>65862046899</v>
      </c>
      <c r="E5273" t="str">
        <f>Raw_Data!E5273</f>
        <v>YASIN, NURA</v>
      </c>
      <c r="F5273" t="str">
        <f>Raw_Data!F5273</f>
        <v>1265518567</v>
      </c>
      <c r="G5273" t="str">
        <f>Raw_Data!H5273</f>
        <v>2</v>
      </c>
      <c r="H5273">
        <f>IFERROR(VLOOKUP(G5273,Store_Map!$A$2:$I$100,3,FALSE),"")</f>
        <v>0</v>
      </c>
      <c r="I5273">
        <f>IFERROR(VLOOKUP(G5273,Store_Map!$A$2:$I$100,4,FALSE),"")</f>
        <v>0</v>
      </c>
      <c r="J5273">
        <f>IFERROR(VLOOKUP(G5273,Store_Map!$A$2:$I$100,5,FALSE),"")</f>
        <v>0</v>
      </c>
      <c r="K5273">
        <f>IFERROR(VLOOKUP(G5273,Store_Map!$A$2:$I$100,6,FALSE),"")</f>
        <v>0</v>
      </c>
      <c r="L5273">
        <f>IFERROR(VLOOKUP(G5273,Store_Map!$A$2:$I$100,7,FALSE),"")</f>
        <v>0</v>
      </c>
      <c r="M5273">
        <f>IFERROR(VLOOKUP(G5273,Store_Map!$A$2:$I$100,8,FALSE),"")</f>
        <v>0</v>
      </c>
      <c r="N5273">
        <f t="shared" si="738"/>
        <v>0</v>
      </c>
      <c r="O5273" t="str">
        <f t="shared" si="739"/>
        <v>PASS</v>
      </c>
      <c r="P5273" t="str">
        <f t="shared" si="740"/>
        <v>PASS</v>
      </c>
      <c r="Q5273" t="str">
        <f t="shared" si="741"/>
        <v>PASS</v>
      </c>
      <c r="R5273" t="str">
        <f t="shared" si="742"/>
        <v>PASS</v>
      </c>
      <c r="S5273" t="str">
        <f t="shared" si="743"/>
        <v>PASS</v>
      </c>
      <c r="T5273">
        <f t="shared" si="744"/>
        <v>100</v>
      </c>
      <c r="U5273" t="str">
        <f t="shared" si="745"/>
        <v>Low</v>
      </c>
      <c r="V5273" t="str">
        <f t="shared" si="746"/>
        <v>Clean</v>
      </c>
    </row>
    <row r="5274" spans="1:22" x14ac:dyDescent="0.3">
      <c r="A5274" t="str">
        <f>Raw_Data!A5274</f>
        <v>26084600</v>
      </c>
      <c r="B5274">
        <f>Raw_Data!B5274</f>
        <v>45664</v>
      </c>
      <c r="C5274" t="str">
        <f>Raw_Data!C5274</f>
        <v>DEXCOM G7 SENSOR</v>
      </c>
      <c r="D5274" t="str">
        <f>Raw_Data!D5274</f>
        <v>8627007701</v>
      </c>
      <c r="E5274" t="str">
        <f>Raw_Data!E5274</f>
        <v>PEDERSEN, JENNIFER</v>
      </c>
      <c r="F5274" t="str">
        <f>Raw_Data!F5274</f>
        <v>1073606661</v>
      </c>
      <c r="G5274" t="str">
        <f>Raw_Data!H5274</f>
        <v>2</v>
      </c>
      <c r="H5274">
        <f>IFERROR(VLOOKUP(G5274,Store_Map!$A$2:$I$100,3,FALSE),"")</f>
        <v>0</v>
      </c>
      <c r="I5274">
        <f>IFERROR(VLOOKUP(G5274,Store_Map!$A$2:$I$100,4,FALSE),"")</f>
        <v>0</v>
      </c>
      <c r="J5274">
        <f>IFERROR(VLOOKUP(G5274,Store_Map!$A$2:$I$100,5,FALSE),"")</f>
        <v>0</v>
      </c>
      <c r="K5274">
        <f>IFERROR(VLOOKUP(G5274,Store_Map!$A$2:$I$100,6,FALSE),"")</f>
        <v>0</v>
      </c>
      <c r="L5274">
        <f>IFERROR(VLOOKUP(G5274,Store_Map!$A$2:$I$100,7,FALSE),"")</f>
        <v>0</v>
      </c>
      <c r="M5274">
        <f>IFERROR(VLOOKUP(G5274,Store_Map!$A$2:$I$100,8,FALSE),"")</f>
        <v>0</v>
      </c>
      <c r="N5274">
        <f t="shared" si="738"/>
        <v>0</v>
      </c>
      <c r="O5274" t="str">
        <f t="shared" si="739"/>
        <v>PASS</v>
      </c>
      <c r="P5274" t="str">
        <f t="shared" si="740"/>
        <v>PASS</v>
      </c>
      <c r="Q5274" t="str">
        <f t="shared" si="741"/>
        <v>PASS</v>
      </c>
      <c r="R5274" t="str">
        <f t="shared" si="742"/>
        <v>PASS</v>
      </c>
      <c r="S5274" t="str">
        <f t="shared" si="743"/>
        <v>PASS</v>
      </c>
      <c r="T5274">
        <f t="shared" si="744"/>
        <v>100</v>
      </c>
      <c r="U5274" t="str">
        <f t="shared" si="745"/>
        <v>Low</v>
      </c>
      <c r="V5274" t="str">
        <f t="shared" si="746"/>
        <v>Clean</v>
      </c>
    </row>
    <row r="5275" spans="1:22" x14ac:dyDescent="0.3">
      <c r="A5275" t="str">
        <f>Raw_Data!A5275</f>
        <v>26084601</v>
      </c>
      <c r="B5275">
        <f>Raw_Data!B5275</f>
        <v>45664</v>
      </c>
      <c r="C5275" t="str">
        <f>Raw_Data!C5275</f>
        <v>MOUNJARO 15 MG/0.5 ML PEN</v>
      </c>
      <c r="D5275" t="str">
        <f>Raw_Data!D5275</f>
        <v>2145780</v>
      </c>
      <c r="E5275" t="str">
        <f>Raw_Data!E5275</f>
        <v>PEDERSEN, JENNIFER</v>
      </c>
      <c r="F5275" t="str">
        <f>Raw_Data!F5275</f>
        <v>1073606661</v>
      </c>
      <c r="G5275" t="str">
        <f>Raw_Data!H5275</f>
        <v>2</v>
      </c>
      <c r="H5275">
        <f>IFERROR(VLOOKUP(G5275,Store_Map!$A$2:$I$100,3,FALSE),"")</f>
        <v>0</v>
      </c>
      <c r="I5275">
        <f>IFERROR(VLOOKUP(G5275,Store_Map!$A$2:$I$100,4,FALSE),"")</f>
        <v>0</v>
      </c>
      <c r="J5275">
        <f>IFERROR(VLOOKUP(G5275,Store_Map!$A$2:$I$100,5,FALSE),"")</f>
        <v>0</v>
      </c>
      <c r="K5275">
        <f>IFERROR(VLOOKUP(G5275,Store_Map!$A$2:$I$100,6,FALSE),"")</f>
        <v>0</v>
      </c>
      <c r="L5275">
        <f>IFERROR(VLOOKUP(G5275,Store_Map!$A$2:$I$100,7,FALSE),"")</f>
        <v>0</v>
      </c>
      <c r="M5275">
        <f>IFERROR(VLOOKUP(G5275,Store_Map!$A$2:$I$100,8,FALSE),"")</f>
        <v>0</v>
      </c>
      <c r="N5275">
        <f t="shared" si="738"/>
        <v>0</v>
      </c>
      <c r="O5275" t="str">
        <f t="shared" si="739"/>
        <v>PASS</v>
      </c>
      <c r="P5275" t="str">
        <f t="shared" si="740"/>
        <v>REVIEW</v>
      </c>
      <c r="Q5275" t="str">
        <f t="shared" si="741"/>
        <v>PASS</v>
      </c>
      <c r="R5275" t="str">
        <f t="shared" si="742"/>
        <v>PASS</v>
      </c>
      <c r="S5275" t="str">
        <f t="shared" si="743"/>
        <v>REVIEW</v>
      </c>
      <c r="T5275">
        <f t="shared" si="744"/>
        <v>90</v>
      </c>
      <c r="U5275" t="str">
        <f t="shared" si="745"/>
        <v>Low</v>
      </c>
      <c r="V5275" t="str">
        <f t="shared" si="746"/>
        <v>Invalid NDC</v>
      </c>
    </row>
    <row r="5276" spans="1:22" x14ac:dyDescent="0.3">
      <c r="A5276" t="str">
        <f>Raw_Data!A5276</f>
        <v>24002170</v>
      </c>
      <c r="B5276">
        <f>Raw_Data!B5276</f>
        <v>45664</v>
      </c>
      <c r="C5276" t="str">
        <f>Raw_Data!C5276</f>
        <v>PREGABALIN 50 MG CAPSULE</v>
      </c>
      <c r="D5276" t="str">
        <f>Raw_Data!D5276</f>
        <v>69238131109</v>
      </c>
      <c r="E5276" t="str">
        <f>Raw_Data!E5276</f>
        <v>GIBBS, JON</v>
      </c>
      <c r="F5276" t="str">
        <f>Raw_Data!F5276</f>
        <v>1700896156</v>
      </c>
      <c r="G5276" t="str">
        <f>Raw_Data!H5276</f>
        <v>2</v>
      </c>
      <c r="H5276">
        <f>IFERROR(VLOOKUP(G5276,Store_Map!$A$2:$I$100,3,FALSE),"")</f>
        <v>0</v>
      </c>
      <c r="I5276">
        <f>IFERROR(VLOOKUP(G5276,Store_Map!$A$2:$I$100,4,FALSE),"")</f>
        <v>0</v>
      </c>
      <c r="J5276">
        <f>IFERROR(VLOOKUP(G5276,Store_Map!$A$2:$I$100,5,FALSE),"")</f>
        <v>0</v>
      </c>
      <c r="K5276">
        <f>IFERROR(VLOOKUP(G5276,Store_Map!$A$2:$I$100,6,FALSE),"")</f>
        <v>0</v>
      </c>
      <c r="L5276">
        <f>IFERROR(VLOOKUP(G5276,Store_Map!$A$2:$I$100,7,FALSE),"")</f>
        <v>0</v>
      </c>
      <c r="M5276">
        <f>IFERROR(VLOOKUP(G5276,Store_Map!$A$2:$I$100,8,FALSE),"")</f>
        <v>0</v>
      </c>
      <c r="N5276">
        <f t="shared" si="738"/>
        <v>0</v>
      </c>
      <c r="O5276" t="str">
        <f t="shared" si="739"/>
        <v>PASS</v>
      </c>
      <c r="P5276" t="str">
        <f t="shared" si="740"/>
        <v>PASS</v>
      </c>
      <c r="Q5276" t="str">
        <f t="shared" si="741"/>
        <v>PASS</v>
      </c>
      <c r="R5276" t="str">
        <f t="shared" si="742"/>
        <v>PASS</v>
      </c>
      <c r="S5276" t="str">
        <f t="shared" si="743"/>
        <v>PASS</v>
      </c>
      <c r="T5276">
        <f t="shared" si="744"/>
        <v>100</v>
      </c>
      <c r="U5276" t="str">
        <f t="shared" si="745"/>
        <v>Low</v>
      </c>
      <c r="V5276" t="str">
        <f t="shared" si="746"/>
        <v>Clean</v>
      </c>
    </row>
    <row r="5277" spans="1:22" x14ac:dyDescent="0.3">
      <c r="A5277" t="str">
        <f>Raw_Data!A5277</f>
        <v>26078151</v>
      </c>
      <c r="B5277">
        <f>Raw_Data!B5277</f>
        <v>45664</v>
      </c>
      <c r="C5277" t="str">
        <f>Raw_Data!C5277</f>
        <v>MOUNJARO 7.5 MG/0.5 ML PEN.</v>
      </c>
      <c r="D5277" t="str">
        <f>Raw_Data!D5277</f>
        <v>2148480</v>
      </c>
      <c r="E5277" t="str">
        <f>Raw_Data!E5277</f>
        <v>BAHR, EVAN</v>
      </c>
      <c r="F5277" t="str">
        <f>Raw_Data!F5277</f>
        <v>1033105416</v>
      </c>
      <c r="G5277" t="str">
        <f>Raw_Data!H5277</f>
        <v>2</v>
      </c>
      <c r="H5277">
        <f>IFERROR(VLOOKUP(G5277,Store_Map!$A$2:$I$100,3,FALSE),"")</f>
        <v>0</v>
      </c>
      <c r="I5277">
        <f>IFERROR(VLOOKUP(G5277,Store_Map!$A$2:$I$100,4,FALSE),"")</f>
        <v>0</v>
      </c>
      <c r="J5277">
        <f>IFERROR(VLOOKUP(G5277,Store_Map!$A$2:$I$100,5,FALSE),"")</f>
        <v>0</v>
      </c>
      <c r="K5277">
        <f>IFERROR(VLOOKUP(G5277,Store_Map!$A$2:$I$100,6,FALSE),"")</f>
        <v>0</v>
      </c>
      <c r="L5277">
        <f>IFERROR(VLOOKUP(G5277,Store_Map!$A$2:$I$100,7,FALSE),"")</f>
        <v>0</v>
      </c>
      <c r="M5277">
        <f>IFERROR(VLOOKUP(G5277,Store_Map!$A$2:$I$100,8,FALSE),"")</f>
        <v>0</v>
      </c>
      <c r="N5277">
        <f t="shared" si="738"/>
        <v>0</v>
      </c>
      <c r="O5277" t="str">
        <f t="shared" si="739"/>
        <v>PASS</v>
      </c>
      <c r="P5277" t="str">
        <f t="shared" si="740"/>
        <v>REVIEW</v>
      </c>
      <c r="Q5277" t="str">
        <f t="shared" si="741"/>
        <v>PASS</v>
      </c>
      <c r="R5277" t="str">
        <f t="shared" si="742"/>
        <v>PASS</v>
      </c>
      <c r="S5277" t="str">
        <f t="shared" si="743"/>
        <v>REVIEW</v>
      </c>
      <c r="T5277">
        <f t="shared" si="744"/>
        <v>90</v>
      </c>
      <c r="U5277" t="str">
        <f t="shared" si="745"/>
        <v>Low</v>
      </c>
      <c r="V5277" t="str">
        <f t="shared" si="746"/>
        <v>Invalid NDC</v>
      </c>
    </row>
    <row r="5278" spans="1:22" x14ac:dyDescent="0.3">
      <c r="A5278" t="str">
        <f>Raw_Data!A5278</f>
        <v>26084604</v>
      </c>
      <c r="B5278">
        <f>Raw_Data!B5278</f>
        <v>45664</v>
      </c>
      <c r="C5278" t="str">
        <f>Raw_Data!C5278</f>
        <v>SERTRALINE HCL 50 MG TABLET</v>
      </c>
      <c r="D5278" t="str">
        <f>Raw_Data!D5278</f>
        <v>65862001230</v>
      </c>
      <c r="E5278" t="str">
        <f>Raw_Data!E5278</f>
        <v>FORD, JAMES</v>
      </c>
      <c r="F5278" t="str">
        <f>Raw_Data!F5278</f>
        <v>1033117684</v>
      </c>
      <c r="G5278" t="str">
        <f>Raw_Data!H5278</f>
        <v>2</v>
      </c>
      <c r="H5278">
        <f>IFERROR(VLOOKUP(G5278,Store_Map!$A$2:$I$100,3,FALSE),"")</f>
        <v>0</v>
      </c>
      <c r="I5278">
        <f>IFERROR(VLOOKUP(G5278,Store_Map!$A$2:$I$100,4,FALSE),"")</f>
        <v>0</v>
      </c>
      <c r="J5278">
        <f>IFERROR(VLOOKUP(G5278,Store_Map!$A$2:$I$100,5,FALSE),"")</f>
        <v>0</v>
      </c>
      <c r="K5278">
        <f>IFERROR(VLOOKUP(G5278,Store_Map!$A$2:$I$100,6,FALSE),"")</f>
        <v>0</v>
      </c>
      <c r="L5278">
        <f>IFERROR(VLOOKUP(G5278,Store_Map!$A$2:$I$100,7,FALSE),"")</f>
        <v>0</v>
      </c>
      <c r="M5278">
        <f>IFERROR(VLOOKUP(G5278,Store_Map!$A$2:$I$100,8,FALSE),"")</f>
        <v>0</v>
      </c>
      <c r="N5278">
        <f t="shared" si="738"/>
        <v>0</v>
      </c>
      <c r="O5278" t="str">
        <f t="shared" si="739"/>
        <v>PASS</v>
      </c>
      <c r="P5278" t="str">
        <f t="shared" si="740"/>
        <v>PASS</v>
      </c>
      <c r="Q5278" t="str">
        <f t="shared" si="741"/>
        <v>PASS</v>
      </c>
      <c r="R5278" t="str">
        <f t="shared" si="742"/>
        <v>PASS</v>
      </c>
      <c r="S5278" t="str">
        <f t="shared" si="743"/>
        <v>PASS</v>
      </c>
      <c r="T5278">
        <f t="shared" si="744"/>
        <v>100</v>
      </c>
      <c r="U5278" t="str">
        <f t="shared" si="745"/>
        <v>Low</v>
      </c>
      <c r="V5278" t="str">
        <f t="shared" si="746"/>
        <v>Clean</v>
      </c>
    </row>
    <row r="5279" spans="1:22" x14ac:dyDescent="0.3">
      <c r="A5279" t="str">
        <f>Raw_Data!A5279</f>
        <v>26084605</v>
      </c>
      <c r="B5279">
        <f>Raw_Data!B5279</f>
        <v>45664</v>
      </c>
      <c r="C5279" t="str">
        <f>Raw_Data!C5279</f>
        <v>CLONIDINE HCL 0.1 MG TABLET</v>
      </c>
      <c r="D5279" t="str">
        <f>Raw_Data!D5279</f>
        <v>62332005431</v>
      </c>
      <c r="E5279" t="str">
        <f>Raw_Data!E5279</f>
        <v>FORD, JAMES</v>
      </c>
      <c r="F5279" t="str">
        <f>Raw_Data!F5279</f>
        <v>1033117684</v>
      </c>
      <c r="G5279" t="str">
        <f>Raw_Data!H5279</f>
        <v>2</v>
      </c>
      <c r="H5279">
        <f>IFERROR(VLOOKUP(G5279,Store_Map!$A$2:$I$100,3,FALSE),"")</f>
        <v>0</v>
      </c>
      <c r="I5279">
        <f>IFERROR(VLOOKUP(G5279,Store_Map!$A$2:$I$100,4,FALSE),"")</f>
        <v>0</v>
      </c>
      <c r="J5279">
        <f>IFERROR(VLOOKUP(G5279,Store_Map!$A$2:$I$100,5,FALSE),"")</f>
        <v>0</v>
      </c>
      <c r="K5279">
        <f>IFERROR(VLOOKUP(G5279,Store_Map!$A$2:$I$100,6,FALSE),"")</f>
        <v>0</v>
      </c>
      <c r="L5279">
        <f>IFERROR(VLOOKUP(G5279,Store_Map!$A$2:$I$100,7,FALSE),"")</f>
        <v>0</v>
      </c>
      <c r="M5279">
        <f>IFERROR(VLOOKUP(G5279,Store_Map!$A$2:$I$100,8,FALSE),"")</f>
        <v>0</v>
      </c>
      <c r="N5279">
        <f t="shared" si="738"/>
        <v>0</v>
      </c>
      <c r="O5279" t="str">
        <f t="shared" si="739"/>
        <v>PASS</v>
      </c>
      <c r="P5279" t="str">
        <f t="shared" si="740"/>
        <v>PASS</v>
      </c>
      <c r="Q5279" t="str">
        <f t="shared" si="741"/>
        <v>PASS</v>
      </c>
      <c r="R5279" t="str">
        <f t="shared" si="742"/>
        <v>PASS</v>
      </c>
      <c r="S5279" t="str">
        <f t="shared" si="743"/>
        <v>PASS</v>
      </c>
      <c r="T5279">
        <f t="shared" si="744"/>
        <v>100</v>
      </c>
      <c r="U5279" t="str">
        <f t="shared" si="745"/>
        <v>Low</v>
      </c>
      <c r="V5279" t="str">
        <f t="shared" si="746"/>
        <v>Clean</v>
      </c>
    </row>
    <row r="5280" spans="1:22" x14ac:dyDescent="0.3">
      <c r="A5280" t="str">
        <f>Raw_Data!A5280</f>
        <v>26084606</v>
      </c>
      <c r="B5280">
        <f>Raw_Data!B5280</f>
        <v>45664</v>
      </c>
      <c r="C5280" t="str">
        <f>Raw_Data!C5280</f>
        <v>ELIQUIS 5 MG TABLET</v>
      </c>
      <c r="D5280" t="str">
        <f>Raw_Data!D5280</f>
        <v>3089421</v>
      </c>
      <c r="E5280" t="str">
        <f>Raw_Data!E5280</f>
        <v>FORD, JAMES</v>
      </c>
      <c r="F5280" t="str">
        <f>Raw_Data!F5280</f>
        <v>1033117684</v>
      </c>
      <c r="G5280" t="str">
        <f>Raw_Data!H5280</f>
        <v>2</v>
      </c>
      <c r="H5280">
        <f>IFERROR(VLOOKUP(G5280,Store_Map!$A$2:$I$100,3,FALSE),"")</f>
        <v>0</v>
      </c>
      <c r="I5280">
        <f>IFERROR(VLOOKUP(G5280,Store_Map!$A$2:$I$100,4,FALSE),"")</f>
        <v>0</v>
      </c>
      <c r="J5280">
        <f>IFERROR(VLOOKUP(G5280,Store_Map!$A$2:$I$100,5,FALSE),"")</f>
        <v>0</v>
      </c>
      <c r="K5280">
        <f>IFERROR(VLOOKUP(G5280,Store_Map!$A$2:$I$100,6,FALSE),"")</f>
        <v>0</v>
      </c>
      <c r="L5280">
        <f>IFERROR(VLOOKUP(G5280,Store_Map!$A$2:$I$100,7,FALSE),"")</f>
        <v>0</v>
      </c>
      <c r="M5280">
        <f>IFERROR(VLOOKUP(G5280,Store_Map!$A$2:$I$100,8,FALSE),"")</f>
        <v>0</v>
      </c>
      <c r="N5280">
        <f t="shared" si="738"/>
        <v>0</v>
      </c>
      <c r="O5280" t="str">
        <f t="shared" si="739"/>
        <v>PASS</v>
      </c>
      <c r="P5280" t="str">
        <f t="shared" si="740"/>
        <v>REVIEW</v>
      </c>
      <c r="Q5280" t="str">
        <f t="shared" si="741"/>
        <v>PASS</v>
      </c>
      <c r="R5280" t="str">
        <f t="shared" si="742"/>
        <v>PASS</v>
      </c>
      <c r="S5280" t="str">
        <f t="shared" si="743"/>
        <v>REVIEW</v>
      </c>
      <c r="T5280">
        <f t="shared" si="744"/>
        <v>90</v>
      </c>
      <c r="U5280" t="str">
        <f t="shared" si="745"/>
        <v>Low</v>
      </c>
      <c r="V5280" t="str">
        <f t="shared" si="746"/>
        <v>Invalid NDC</v>
      </c>
    </row>
    <row r="5281" spans="1:22" x14ac:dyDescent="0.3">
      <c r="A5281" t="str">
        <f>Raw_Data!A5281</f>
        <v>26084607</v>
      </c>
      <c r="B5281">
        <f>Raw_Data!B5281</f>
        <v>45664</v>
      </c>
      <c r="C5281" t="str">
        <f>Raw_Data!C5281</f>
        <v>HYDRALAZINE 50 MG TABLET</v>
      </c>
      <c r="D5281" t="str">
        <f>Raw_Data!D5281</f>
        <v>50111032803</v>
      </c>
      <c r="E5281" t="str">
        <f>Raw_Data!E5281</f>
        <v>FORD, JAMES</v>
      </c>
      <c r="F5281" t="str">
        <f>Raw_Data!F5281</f>
        <v>1033117684</v>
      </c>
      <c r="G5281" t="str">
        <f>Raw_Data!H5281</f>
        <v>2</v>
      </c>
      <c r="H5281">
        <f>IFERROR(VLOOKUP(G5281,Store_Map!$A$2:$I$100,3,FALSE),"")</f>
        <v>0</v>
      </c>
      <c r="I5281">
        <f>IFERROR(VLOOKUP(G5281,Store_Map!$A$2:$I$100,4,FALSE),"")</f>
        <v>0</v>
      </c>
      <c r="J5281">
        <f>IFERROR(VLOOKUP(G5281,Store_Map!$A$2:$I$100,5,FALSE),"")</f>
        <v>0</v>
      </c>
      <c r="K5281">
        <f>IFERROR(VLOOKUP(G5281,Store_Map!$A$2:$I$100,6,FALSE),"")</f>
        <v>0</v>
      </c>
      <c r="L5281">
        <f>IFERROR(VLOOKUP(G5281,Store_Map!$A$2:$I$100,7,FALSE),"")</f>
        <v>0</v>
      </c>
      <c r="M5281">
        <f>IFERROR(VLOOKUP(G5281,Store_Map!$A$2:$I$100,8,FALSE),"")</f>
        <v>0</v>
      </c>
      <c r="N5281">
        <f t="shared" si="738"/>
        <v>0</v>
      </c>
      <c r="O5281" t="str">
        <f t="shared" si="739"/>
        <v>PASS</v>
      </c>
      <c r="P5281" t="str">
        <f t="shared" si="740"/>
        <v>PASS</v>
      </c>
      <c r="Q5281" t="str">
        <f t="shared" si="741"/>
        <v>PASS</v>
      </c>
      <c r="R5281" t="str">
        <f t="shared" si="742"/>
        <v>PASS</v>
      </c>
      <c r="S5281" t="str">
        <f t="shared" si="743"/>
        <v>PASS</v>
      </c>
      <c r="T5281">
        <f t="shared" si="744"/>
        <v>100</v>
      </c>
      <c r="U5281" t="str">
        <f t="shared" si="745"/>
        <v>Low</v>
      </c>
      <c r="V5281" t="str">
        <f t="shared" si="746"/>
        <v>Clean</v>
      </c>
    </row>
    <row r="5282" spans="1:22" x14ac:dyDescent="0.3">
      <c r="A5282" t="str">
        <f>Raw_Data!A5282</f>
        <v>26083524</v>
      </c>
      <c r="B5282">
        <f>Raw_Data!B5282</f>
        <v>45664</v>
      </c>
      <c r="C5282" t="str">
        <f>Raw_Data!C5282</f>
        <v>ROSUVASTATIN CALCIUM 10 MG</v>
      </c>
      <c r="D5282" t="str">
        <f>Raw_Data!D5282</f>
        <v>68462026290</v>
      </c>
      <c r="E5282" t="str">
        <f>Raw_Data!E5282</f>
        <v>DAVIS, KEPLER</v>
      </c>
      <c r="F5282" t="str">
        <f>Raw_Data!F5282</f>
        <v>1740357425</v>
      </c>
      <c r="G5282" t="str">
        <f>Raw_Data!H5282</f>
        <v>2</v>
      </c>
      <c r="H5282">
        <f>IFERROR(VLOOKUP(G5282,Store_Map!$A$2:$I$100,3,FALSE),"")</f>
        <v>0</v>
      </c>
      <c r="I5282">
        <f>IFERROR(VLOOKUP(G5282,Store_Map!$A$2:$I$100,4,FALSE),"")</f>
        <v>0</v>
      </c>
      <c r="J5282">
        <f>IFERROR(VLOOKUP(G5282,Store_Map!$A$2:$I$100,5,FALSE),"")</f>
        <v>0</v>
      </c>
      <c r="K5282">
        <f>IFERROR(VLOOKUP(G5282,Store_Map!$A$2:$I$100,6,FALSE),"")</f>
        <v>0</v>
      </c>
      <c r="L5282">
        <f>IFERROR(VLOOKUP(G5282,Store_Map!$A$2:$I$100,7,FALSE),"")</f>
        <v>0</v>
      </c>
      <c r="M5282">
        <f>IFERROR(VLOOKUP(G5282,Store_Map!$A$2:$I$100,8,FALSE),"")</f>
        <v>0</v>
      </c>
      <c r="N5282">
        <f t="shared" si="738"/>
        <v>0</v>
      </c>
      <c r="O5282" t="str">
        <f t="shared" si="739"/>
        <v>PASS</v>
      </c>
      <c r="P5282" t="str">
        <f t="shared" si="740"/>
        <v>PASS</v>
      </c>
      <c r="Q5282" t="str">
        <f t="shared" si="741"/>
        <v>PASS</v>
      </c>
      <c r="R5282" t="str">
        <f t="shared" si="742"/>
        <v>PASS</v>
      </c>
      <c r="S5282" t="str">
        <f t="shared" si="743"/>
        <v>PASS</v>
      </c>
      <c r="T5282">
        <f t="shared" si="744"/>
        <v>100</v>
      </c>
      <c r="U5282" t="str">
        <f t="shared" si="745"/>
        <v>Low</v>
      </c>
      <c r="V5282" t="str">
        <f t="shared" si="746"/>
        <v>Clean</v>
      </c>
    </row>
    <row r="5283" spans="1:22" x14ac:dyDescent="0.3">
      <c r="A5283" t="str">
        <f>Raw_Data!A5283</f>
        <v>26083518</v>
      </c>
      <c r="B5283">
        <f>Raw_Data!B5283</f>
        <v>45664</v>
      </c>
      <c r="C5283" t="str">
        <f>Raw_Data!C5283</f>
        <v>GENVOYA TABLET</v>
      </c>
      <c r="D5283" t="str">
        <f>Raw_Data!D5283</f>
        <v>61958190101</v>
      </c>
      <c r="E5283" t="str">
        <f>Raw_Data!E5283</f>
        <v>DAVIS, KEPLER</v>
      </c>
      <c r="F5283" t="str">
        <f>Raw_Data!F5283</f>
        <v>1740357425</v>
      </c>
      <c r="G5283" t="str">
        <f>Raw_Data!H5283</f>
        <v>2</v>
      </c>
      <c r="H5283">
        <f>IFERROR(VLOOKUP(G5283,Store_Map!$A$2:$I$100,3,FALSE),"")</f>
        <v>0</v>
      </c>
      <c r="I5283">
        <f>IFERROR(VLOOKUP(G5283,Store_Map!$A$2:$I$100,4,FALSE),"")</f>
        <v>0</v>
      </c>
      <c r="J5283">
        <f>IFERROR(VLOOKUP(G5283,Store_Map!$A$2:$I$100,5,FALSE),"")</f>
        <v>0</v>
      </c>
      <c r="K5283">
        <f>IFERROR(VLOOKUP(G5283,Store_Map!$A$2:$I$100,6,FALSE),"")</f>
        <v>0</v>
      </c>
      <c r="L5283">
        <f>IFERROR(VLOOKUP(G5283,Store_Map!$A$2:$I$100,7,FALSE),"")</f>
        <v>0</v>
      </c>
      <c r="M5283">
        <f>IFERROR(VLOOKUP(G5283,Store_Map!$A$2:$I$100,8,FALSE),"")</f>
        <v>0</v>
      </c>
      <c r="N5283">
        <f t="shared" si="738"/>
        <v>0</v>
      </c>
      <c r="O5283" t="str">
        <f t="shared" si="739"/>
        <v>PASS</v>
      </c>
      <c r="P5283" t="str">
        <f t="shared" si="740"/>
        <v>PASS</v>
      </c>
      <c r="Q5283" t="str">
        <f t="shared" si="741"/>
        <v>PASS</v>
      </c>
      <c r="R5283" t="str">
        <f t="shared" si="742"/>
        <v>PASS</v>
      </c>
      <c r="S5283" t="str">
        <f t="shared" si="743"/>
        <v>PASS</v>
      </c>
      <c r="T5283">
        <f t="shared" si="744"/>
        <v>100</v>
      </c>
      <c r="U5283" t="str">
        <f t="shared" si="745"/>
        <v>Low</v>
      </c>
      <c r="V5283" t="str">
        <f t="shared" si="746"/>
        <v>Clean</v>
      </c>
    </row>
    <row r="5284" spans="1:22" x14ac:dyDescent="0.3">
      <c r="A5284" t="str">
        <f>Raw_Data!A5284</f>
        <v>26077451</v>
      </c>
      <c r="B5284">
        <f>Raw_Data!B5284</f>
        <v>45664</v>
      </c>
      <c r="C5284" t="str">
        <f>Raw_Data!C5284</f>
        <v>VITAMIN D2 1.25MG(50,000 UN</v>
      </c>
      <c r="D5284" t="str">
        <f>Raw_Data!D5284</f>
        <v>64380073706</v>
      </c>
      <c r="E5284" t="str">
        <f>Raw_Data!E5284</f>
        <v>DAVIS, KEPLER</v>
      </c>
      <c r="F5284" t="str">
        <f>Raw_Data!F5284</f>
        <v>1740357425</v>
      </c>
      <c r="G5284" t="str">
        <f>Raw_Data!H5284</f>
        <v>2</v>
      </c>
      <c r="H5284">
        <f>IFERROR(VLOOKUP(G5284,Store_Map!$A$2:$I$100,3,FALSE),"")</f>
        <v>0</v>
      </c>
      <c r="I5284">
        <f>IFERROR(VLOOKUP(G5284,Store_Map!$A$2:$I$100,4,FALSE),"")</f>
        <v>0</v>
      </c>
      <c r="J5284">
        <f>IFERROR(VLOOKUP(G5284,Store_Map!$A$2:$I$100,5,FALSE),"")</f>
        <v>0</v>
      </c>
      <c r="K5284">
        <f>IFERROR(VLOOKUP(G5284,Store_Map!$A$2:$I$100,6,FALSE),"")</f>
        <v>0</v>
      </c>
      <c r="L5284">
        <f>IFERROR(VLOOKUP(G5284,Store_Map!$A$2:$I$100,7,FALSE),"")</f>
        <v>0</v>
      </c>
      <c r="M5284">
        <f>IFERROR(VLOOKUP(G5284,Store_Map!$A$2:$I$100,8,FALSE),"")</f>
        <v>0</v>
      </c>
      <c r="N5284">
        <f t="shared" si="738"/>
        <v>0</v>
      </c>
      <c r="O5284" t="str">
        <f t="shared" si="739"/>
        <v>PASS</v>
      </c>
      <c r="P5284" t="str">
        <f t="shared" si="740"/>
        <v>PASS</v>
      </c>
      <c r="Q5284" t="str">
        <f t="shared" si="741"/>
        <v>PASS</v>
      </c>
      <c r="R5284" t="str">
        <f t="shared" si="742"/>
        <v>PASS</v>
      </c>
      <c r="S5284" t="str">
        <f t="shared" si="743"/>
        <v>PASS</v>
      </c>
      <c r="T5284">
        <f t="shared" si="744"/>
        <v>100</v>
      </c>
      <c r="U5284" t="str">
        <f t="shared" si="745"/>
        <v>Low</v>
      </c>
      <c r="V5284" t="str">
        <f t="shared" si="746"/>
        <v>Clean</v>
      </c>
    </row>
    <row r="5285" spans="1:22" x14ac:dyDescent="0.3">
      <c r="A5285" t="str">
        <f>Raw_Data!A5285</f>
        <v>26077450</v>
      </c>
      <c r="B5285">
        <f>Raw_Data!B5285</f>
        <v>45664</v>
      </c>
      <c r="C5285" t="str">
        <f>Raw_Data!C5285</f>
        <v>ATORVASTATIN 20 MG TABLET</v>
      </c>
      <c r="D5285" t="str">
        <f>Raw_Data!D5285</f>
        <v>60505257908</v>
      </c>
      <c r="E5285" t="str">
        <f>Raw_Data!E5285</f>
        <v>DAVIS, KEPLER</v>
      </c>
      <c r="F5285" t="str">
        <f>Raw_Data!F5285</f>
        <v>1740357425</v>
      </c>
      <c r="G5285" t="str">
        <f>Raw_Data!H5285</f>
        <v>2</v>
      </c>
      <c r="H5285">
        <f>IFERROR(VLOOKUP(G5285,Store_Map!$A$2:$I$100,3,FALSE),"")</f>
        <v>0</v>
      </c>
      <c r="I5285">
        <f>IFERROR(VLOOKUP(G5285,Store_Map!$A$2:$I$100,4,FALSE),"")</f>
        <v>0</v>
      </c>
      <c r="J5285">
        <f>IFERROR(VLOOKUP(G5285,Store_Map!$A$2:$I$100,5,FALSE),"")</f>
        <v>0</v>
      </c>
      <c r="K5285">
        <f>IFERROR(VLOOKUP(G5285,Store_Map!$A$2:$I$100,6,FALSE),"")</f>
        <v>0</v>
      </c>
      <c r="L5285">
        <f>IFERROR(VLOOKUP(G5285,Store_Map!$A$2:$I$100,7,FALSE),"")</f>
        <v>0</v>
      </c>
      <c r="M5285">
        <f>IFERROR(VLOOKUP(G5285,Store_Map!$A$2:$I$100,8,FALSE),"")</f>
        <v>0</v>
      </c>
      <c r="N5285">
        <f t="shared" si="738"/>
        <v>0</v>
      </c>
      <c r="O5285" t="str">
        <f t="shared" si="739"/>
        <v>PASS</v>
      </c>
      <c r="P5285" t="str">
        <f t="shared" si="740"/>
        <v>PASS</v>
      </c>
      <c r="Q5285" t="str">
        <f t="shared" si="741"/>
        <v>PASS</v>
      </c>
      <c r="R5285" t="str">
        <f t="shared" si="742"/>
        <v>PASS</v>
      </c>
      <c r="S5285" t="str">
        <f t="shared" si="743"/>
        <v>PASS</v>
      </c>
      <c r="T5285">
        <f t="shared" si="744"/>
        <v>100</v>
      </c>
      <c r="U5285" t="str">
        <f t="shared" si="745"/>
        <v>Low</v>
      </c>
      <c r="V5285" t="str">
        <f t="shared" si="746"/>
        <v>Clean</v>
      </c>
    </row>
    <row r="5286" spans="1:22" x14ac:dyDescent="0.3">
      <c r="A5286" t="str">
        <f>Raw_Data!A5286</f>
        <v>26074877</v>
      </c>
      <c r="B5286">
        <f>Raw_Data!B5286</f>
        <v>45664</v>
      </c>
      <c r="C5286" t="str">
        <f>Raw_Data!C5286</f>
        <v>FREESTYLE LIBRE 3 SENSOR</v>
      </c>
      <c r="D5286" t="str">
        <f>Raw_Data!D5286</f>
        <v>57599081800</v>
      </c>
      <c r="E5286" t="str">
        <f>Raw_Data!E5286</f>
        <v>PEDERSEN, JENNIFER</v>
      </c>
      <c r="F5286" t="str">
        <f>Raw_Data!F5286</f>
        <v>1073606661</v>
      </c>
      <c r="G5286" t="str">
        <f>Raw_Data!H5286</f>
        <v>2</v>
      </c>
      <c r="H5286">
        <f>IFERROR(VLOOKUP(G5286,Store_Map!$A$2:$I$100,3,FALSE),"")</f>
        <v>0</v>
      </c>
      <c r="I5286">
        <f>IFERROR(VLOOKUP(G5286,Store_Map!$A$2:$I$100,4,FALSE),"")</f>
        <v>0</v>
      </c>
      <c r="J5286">
        <f>IFERROR(VLOOKUP(G5286,Store_Map!$A$2:$I$100,5,FALSE),"")</f>
        <v>0</v>
      </c>
      <c r="K5286">
        <f>IFERROR(VLOOKUP(G5286,Store_Map!$A$2:$I$100,6,FALSE),"")</f>
        <v>0</v>
      </c>
      <c r="L5286">
        <f>IFERROR(VLOOKUP(G5286,Store_Map!$A$2:$I$100,7,FALSE),"")</f>
        <v>0</v>
      </c>
      <c r="M5286">
        <f>IFERROR(VLOOKUP(G5286,Store_Map!$A$2:$I$100,8,FALSE),"")</f>
        <v>0</v>
      </c>
      <c r="N5286">
        <f t="shared" si="738"/>
        <v>0</v>
      </c>
      <c r="O5286" t="str">
        <f t="shared" si="739"/>
        <v>PASS</v>
      </c>
      <c r="P5286" t="str">
        <f t="shared" si="740"/>
        <v>PASS</v>
      </c>
      <c r="Q5286" t="str">
        <f t="shared" si="741"/>
        <v>PASS</v>
      </c>
      <c r="R5286" t="str">
        <f t="shared" si="742"/>
        <v>PASS</v>
      </c>
      <c r="S5286" t="str">
        <f t="shared" si="743"/>
        <v>PASS</v>
      </c>
      <c r="T5286">
        <f t="shared" si="744"/>
        <v>100</v>
      </c>
      <c r="U5286" t="str">
        <f t="shared" si="745"/>
        <v>Low</v>
      </c>
      <c r="V5286" t="str">
        <f t="shared" si="746"/>
        <v>Clean</v>
      </c>
    </row>
    <row r="5287" spans="1:22" x14ac:dyDescent="0.3">
      <c r="A5287" t="str">
        <f>Raw_Data!A5287</f>
        <v>26079602</v>
      </c>
      <c r="B5287">
        <f>Raw_Data!B5287</f>
        <v>45664</v>
      </c>
      <c r="C5287" t="str">
        <f>Raw_Data!C5287</f>
        <v>WEGOVY 0.5 MG/0.5 ML PEN</v>
      </c>
      <c r="D5287" t="str">
        <f>Raw_Data!D5287</f>
        <v>169450514</v>
      </c>
      <c r="E5287" t="str">
        <f>Raw_Data!E5287</f>
        <v>GIBBS, JON</v>
      </c>
      <c r="F5287" t="str">
        <f>Raw_Data!F5287</f>
        <v>1700896156</v>
      </c>
      <c r="G5287" t="str">
        <f>Raw_Data!H5287</f>
        <v>2</v>
      </c>
      <c r="H5287">
        <f>IFERROR(VLOOKUP(G5287,Store_Map!$A$2:$I$100,3,FALSE),"")</f>
        <v>0</v>
      </c>
      <c r="I5287">
        <f>IFERROR(VLOOKUP(G5287,Store_Map!$A$2:$I$100,4,FALSE),"")</f>
        <v>0</v>
      </c>
      <c r="J5287">
        <f>IFERROR(VLOOKUP(G5287,Store_Map!$A$2:$I$100,5,FALSE),"")</f>
        <v>0</v>
      </c>
      <c r="K5287">
        <f>IFERROR(VLOOKUP(G5287,Store_Map!$A$2:$I$100,6,FALSE),"")</f>
        <v>0</v>
      </c>
      <c r="L5287">
        <f>IFERROR(VLOOKUP(G5287,Store_Map!$A$2:$I$100,7,FALSE),"")</f>
        <v>0</v>
      </c>
      <c r="M5287">
        <f>IFERROR(VLOOKUP(G5287,Store_Map!$A$2:$I$100,8,FALSE),"")</f>
        <v>0</v>
      </c>
      <c r="N5287">
        <f t="shared" si="738"/>
        <v>0</v>
      </c>
      <c r="O5287" t="str">
        <f t="shared" si="739"/>
        <v>PASS</v>
      </c>
      <c r="P5287" t="str">
        <f t="shared" si="740"/>
        <v>REVIEW</v>
      </c>
      <c r="Q5287" t="str">
        <f t="shared" si="741"/>
        <v>PASS</v>
      </c>
      <c r="R5287" t="str">
        <f t="shared" si="742"/>
        <v>PASS</v>
      </c>
      <c r="S5287" t="str">
        <f t="shared" si="743"/>
        <v>REVIEW</v>
      </c>
      <c r="T5287">
        <f t="shared" si="744"/>
        <v>90</v>
      </c>
      <c r="U5287" t="str">
        <f t="shared" si="745"/>
        <v>Low</v>
      </c>
      <c r="V5287" t="str">
        <f t="shared" si="746"/>
        <v>Invalid NDC</v>
      </c>
    </row>
    <row r="5288" spans="1:22" x14ac:dyDescent="0.3">
      <c r="A5288" t="str">
        <f>Raw_Data!A5288</f>
        <v>26072097</v>
      </c>
      <c r="B5288">
        <f>Raw_Data!B5288</f>
        <v>45664</v>
      </c>
      <c r="C5288" t="str">
        <f>Raw_Data!C5288</f>
        <v>CARVEDILOL 6.25 MG TABLET</v>
      </c>
      <c r="D5288" t="str">
        <f>Raw_Data!D5288</f>
        <v>68462016301</v>
      </c>
      <c r="E5288" t="str">
        <f>Raw_Data!E5288</f>
        <v>BYNE, EDMUND</v>
      </c>
      <c r="F5288" t="str">
        <f>Raw_Data!F5288</f>
        <v>1033186648</v>
      </c>
      <c r="G5288" t="str">
        <f>Raw_Data!H5288</f>
        <v>2</v>
      </c>
      <c r="H5288">
        <f>IFERROR(VLOOKUP(G5288,Store_Map!$A$2:$I$100,3,FALSE),"")</f>
        <v>0</v>
      </c>
      <c r="I5288">
        <f>IFERROR(VLOOKUP(G5288,Store_Map!$A$2:$I$100,4,FALSE),"")</f>
        <v>0</v>
      </c>
      <c r="J5288">
        <f>IFERROR(VLOOKUP(G5288,Store_Map!$A$2:$I$100,5,FALSE),"")</f>
        <v>0</v>
      </c>
      <c r="K5288">
        <f>IFERROR(VLOOKUP(G5288,Store_Map!$A$2:$I$100,6,FALSE),"")</f>
        <v>0</v>
      </c>
      <c r="L5288">
        <f>IFERROR(VLOOKUP(G5288,Store_Map!$A$2:$I$100,7,FALSE),"")</f>
        <v>0</v>
      </c>
      <c r="M5288">
        <f>IFERROR(VLOOKUP(G5288,Store_Map!$A$2:$I$100,8,FALSE),"")</f>
        <v>0</v>
      </c>
      <c r="N5288">
        <f t="shared" si="738"/>
        <v>0</v>
      </c>
      <c r="O5288" t="str">
        <f t="shared" si="739"/>
        <v>PASS</v>
      </c>
      <c r="P5288" t="str">
        <f t="shared" si="740"/>
        <v>PASS</v>
      </c>
      <c r="Q5288" t="str">
        <f t="shared" si="741"/>
        <v>PASS</v>
      </c>
      <c r="R5288" t="str">
        <f t="shared" si="742"/>
        <v>PASS</v>
      </c>
      <c r="S5288" t="str">
        <f t="shared" si="743"/>
        <v>PASS</v>
      </c>
      <c r="T5288">
        <f t="shared" si="744"/>
        <v>100</v>
      </c>
      <c r="U5288" t="str">
        <f t="shared" si="745"/>
        <v>Low</v>
      </c>
      <c r="V5288" t="str">
        <f t="shared" si="746"/>
        <v>Clean</v>
      </c>
    </row>
    <row r="5289" spans="1:22" x14ac:dyDescent="0.3">
      <c r="A5289" t="str">
        <f>Raw_Data!A5289</f>
        <v>26074919</v>
      </c>
      <c r="B5289">
        <f>Raw_Data!B5289</f>
        <v>45664</v>
      </c>
      <c r="C5289" t="str">
        <f>Raw_Data!C5289</f>
        <v>AMLODIPINE BESYLATE 10 MG T</v>
      </c>
      <c r="D5289" t="str">
        <f>Raw_Data!D5289</f>
        <v>69097012815</v>
      </c>
      <c r="E5289" t="str">
        <f>Raw_Data!E5289</f>
        <v>BYNE, EDMUND</v>
      </c>
      <c r="F5289" t="str">
        <f>Raw_Data!F5289</f>
        <v>1033186648</v>
      </c>
      <c r="G5289" t="str">
        <f>Raw_Data!H5289</f>
        <v>2</v>
      </c>
      <c r="H5289">
        <f>IFERROR(VLOOKUP(G5289,Store_Map!$A$2:$I$100,3,FALSE),"")</f>
        <v>0</v>
      </c>
      <c r="I5289">
        <f>IFERROR(VLOOKUP(G5289,Store_Map!$A$2:$I$100,4,FALSE),"")</f>
        <v>0</v>
      </c>
      <c r="J5289">
        <f>IFERROR(VLOOKUP(G5289,Store_Map!$A$2:$I$100,5,FALSE),"")</f>
        <v>0</v>
      </c>
      <c r="K5289">
        <f>IFERROR(VLOOKUP(G5289,Store_Map!$A$2:$I$100,6,FALSE),"")</f>
        <v>0</v>
      </c>
      <c r="L5289">
        <f>IFERROR(VLOOKUP(G5289,Store_Map!$A$2:$I$100,7,FALSE),"")</f>
        <v>0</v>
      </c>
      <c r="M5289">
        <f>IFERROR(VLOOKUP(G5289,Store_Map!$A$2:$I$100,8,FALSE),"")</f>
        <v>0</v>
      </c>
      <c r="N5289">
        <f t="shared" si="738"/>
        <v>0</v>
      </c>
      <c r="O5289" t="str">
        <f t="shared" si="739"/>
        <v>PASS</v>
      </c>
      <c r="P5289" t="str">
        <f t="shared" si="740"/>
        <v>PASS</v>
      </c>
      <c r="Q5289" t="str">
        <f t="shared" si="741"/>
        <v>PASS</v>
      </c>
      <c r="R5289" t="str">
        <f t="shared" si="742"/>
        <v>PASS</v>
      </c>
      <c r="S5289" t="str">
        <f t="shared" si="743"/>
        <v>PASS</v>
      </c>
      <c r="T5289">
        <f t="shared" si="744"/>
        <v>100</v>
      </c>
      <c r="U5289" t="str">
        <f t="shared" si="745"/>
        <v>Low</v>
      </c>
      <c r="V5289" t="str">
        <f t="shared" si="746"/>
        <v>Clean</v>
      </c>
    </row>
    <row r="5290" spans="1:22" x14ac:dyDescent="0.3">
      <c r="A5290" t="str">
        <f>Raw_Data!A5290</f>
        <v>26084612</v>
      </c>
      <c r="B5290">
        <f>Raw_Data!B5290</f>
        <v>45664</v>
      </c>
      <c r="C5290" t="str">
        <f>Raw_Data!C5290</f>
        <v>LEVOFLOXACIN 500 MG TABLET</v>
      </c>
      <c r="D5290" t="str">
        <f>Raw_Data!D5290</f>
        <v>65862053750</v>
      </c>
      <c r="E5290" t="str">
        <f>Raw_Data!E5290</f>
        <v>GIBBS, JON</v>
      </c>
      <c r="F5290" t="str">
        <f>Raw_Data!F5290</f>
        <v>1700896156</v>
      </c>
      <c r="G5290" t="str">
        <f>Raw_Data!H5290</f>
        <v>2</v>
      </c>
      <c r="H5290">
        <f>IFERROR(VLOOKUP(G5290,Store_Map!$A$2:$I$100,3,FALSE),"")</f>
        <v>0</v>
      </c>
      <c r="I5290">
        <f>IFERROR(VLOOKUP(G5290,Store_Map!$A$2:$I$100,4,FALSE),"")</f>
        <v>0</v>
      </c>
      <c r="J5290">
        <f>IFERROR(VLOOKUP(G5290,Store_Map!$A$2:$I$100,5,FALSE),"")</f>
        <v>0</v>
      </c>
      <c r="K5290">
        <f>IFERROR(VLOOKUP(G5290,Store_Map!$A$2:$I$100,6,FALSE),"")</f>
        <v>0</v>
      </c>
      <c r="L5290">
        <f>IFERROR(VLOOKUP(G5290,Store_Map!$A$2:$I$100,7,FALSE),"")</f>
        <v>0</v>
      </c>
      <c r="M5290">
        <f>IFERROR(VLOOKUP(G5290,Store_Map!$A$2:$I$100,8,FALSE),"")</f>
        <v>0</v>
      </c>
      <c r="N5290">
        <f t="shared" si="738"/>
        <v>0</v>
      </c>
      <c r="O5290" t="str">
        <f t="shared" si="739"/>
        <v>PASS</v>
      </c>
      <c r="P5290" t="str">
        <f t="shared" si="740"/>
        <v>PASS</v>
      </c>
      <c r="Q5290" t="str">
        <f t="shared" si="741"/>
        <v>PASS</v>
      </c>
      <c r="R5290" t="str">
        <f t="shared" si="742"/>
        <v>PASS</v>
      </c>
      <c r="S5290" t="str">
        <f t="shared" si="743"/>
        <v>PASS</v>
      </c>
      <c r="T5290">
        <f t="shared" si="744"/>
        <v>100</v>
      </c>
      <c r="U5290" t="str">
        <f t="shared" si="745"/>
        <v>Low</v>
      </c>
      <c r="V5290" t="str">
        <f t="shared" si="746"/>
        <v>Clean</v>
      </c>
    </row>
    <row r="5291" spans="1:22" x14ac:dyDescent="0.3">
      <c r="A5291" t="str">
        <f>Raw_Data!A5291</f>
        <v>26083776</v>
      </c>
      <c r="B5291">
        <f>Raw_Data!B5291</f>
        <v>45664</v>
      </c>
      <c r="C5291" t="str">
        <f>Raw_Data!C5291</f>
        <v>LOVASTATIN 10 MG TABLET</v>
      </c>
      <c r="D5291" t="str">
        <f>Raw_Data!D5291</f>
        <v>68180046707</v>
      </c>
      <c r="E5291" t="str">
        <f>Raw_Data!E5291</f>
        <v>FORD, JAMES</v>
      </c>
      <c r="F5291" t="str">
        <f>Raw_Data!F5291</f>
        <v>1033117684</v>
      </c>
      <c r="G5291" t="str">
        <f>Raw_Data!H5291</f>
        <v>2</v>
      </c>
      <c r="H5291">
        <f>IFERROR(VLOOKUP(G5291,Store_Map!$A$2:$I$100,3,FALSE),"")</f>
        <v>0</v>
      </c>
      <c r="I5291">
        <f>IFERROR(VLOOKUP(G5291,Store_Map!$A$2:$I$100,4,FALSE),"")</f>
        <v>0</v>
      </c>
      <c r="J5291">
        <f>IFERROR(VLOOKUP(G5291,Store_Map!$A$2:$I$100,5,FALSE),"")</f>
        <v>0</v>
      </c>
      <c r="K5291">
        <f>IFERROR(VLOOKUP(G5291,Store_Map!$A$2:$I$100,6,FALSE),"")</f>
        <v>0</v>
      </c>
      <c r="L5291">
        <f>IFERROR(VLOOKUP(G5291,Store_Map!$A$2:$I$100,7,FALSE),"")</f>
        <v>0</v>
      </c>
      <c r="M5291">
        <f>IFERROR(VLOOKUP(G5291,Store_Map!$A$2:$I$100,8,FALSE),"")</f>
        <v>0</v>
      </c>
      <c r="N5291">
        <f t="shared" si="738"/>
        <v>0</v>
      </c>
      <c r="O5291" t="str">
        <f t="shared" si="739"/>
        <v>PASS</v>
      </c>
      <c r="P5291" t="str">
        <f t="shared" si="740"/>
        <v>PASS</v>
      </c>
      <c r="Q5291" t="str">
        <f t="shared" si="741"/>
        <v>PASS</v>
      </c>
      <c r="R5291" t="str">
        <f t="shared" si="742"/>
        <v>PASS</v>
      </c>
      <c r="S5291" t="str">
        <f t="shared" si="743"/>
        <v>PASS</v>
      </c>
      <c r="T5291">
        <f t="shared" si="744"/>
        <v>100</v>
      </c>
      <c r="U5291" t="str">
        <f t="shared" si="745"/>
        <v>Low</v>
      </c>
      <c r="V5291" t="str">
        <f t="shared" si="746"/>
        <v>Clean</v>
      </c>
    </row>
    <row r="5292" spans="1:22" x14ac:dyDescent="0.3">
      <c r="A5292" t="str">
        <f>Raw_Data!A5292</f>
        <v>26083775</v>
      </c>
      <c r="B5292">
        <f>Raw_Data!B5292</f>
        <v>45664</v>
      </c>
      <c r="C5292" t="str">
        <f>Raw_Data!C5292</f>
        <v>METOPROLOL TARTRATE 25 MG T</v>
      </c>
      <c r="D5292" t="str">
        <f>Raw_Data!D5292</f>
        <v>378001801</v>
      </c>
      <c r="E5292" t="str">
        <f>Raw_Data!E5292</f>
        <v>FORD, JAMES</v>
      </c>
      <c r="F5292" t="str">
        <f>Raw_Data!F5292</f>
        <v>1033117684</v>
      </c>
      <c r="G5292" t="str">
        <f>Raw_Data!H5292</f>
        <v>2</v>
      </c>
      <c r="H5292">
        <f>IFERROR(VLOOKUP(G5292,Store_Map!$A$2:$I$100,3,FALSE),"")</f>
        <v>0</v>
      </c>
      <c r="I5292">
        <f>IFERROR(VLOOKUP(G5292,Store_Map!$A$2:$I$100,4,FALSE),"")</f>
        <v>0</v>
      </c>
      <c r="J5292">
        <f>IFERROR(VLOOKUP(G5292,Store_Map!$A$2:$I$100,5,FALSE),"")</f>
        <v>0</v>
      </c>
      <c r="K5292">
        <f>IFERROR(VLOOKUP(G5292,Store_Map!$A$2:$I$100,6,FALSE),"")</f>
        <v>0</v>
      </c>
      <c r="L5292">
        <f>IFERROR(VLOOKUP(G5292,Store_Map!$A$2:$I$100,7,FALSE),"")</f>
        <v>0</v>
      </c>
      <c r="M5292">
        <f>IFERROR(VLOOKUP(G5292,Store_Map!$A$2:$I$100,8,FALSE),"")</f>
        <v>0</v>
      </c>
      <c r="N5292">
        <f t="shared" si="738"/>
        <v>0</v>
      </c>
      <c r="O5292" t="str">
        <f t="shared" si="739"/>
        <v>PASS</v>
      </c>
      <c r="P5292" t="str">
        <f t="shared" si="740"/>
        <v>REVIEW</v>
      </c>
      <c r="Q5292" t="str">
        <f t="shared" si="741"/>
        <v>PASS</v>
      </c>
      <c r="R5292" t="str">
        <f t="shared" si="742"/>
        <v>PASS</v>
      </c>
      <c r="S5292" t="str">
        <f t="shared" si="743"/>
        <v>REVIEW</v>
      </c>
      <c r="T5292">
        <f t="shared" si="744"/>
        <v>90</v>
      </c>
      <c r="U5292" t="str">
        <f t="shared" si="745"/>
        <v>Low</v>
      </c>
      <c r="V5292" t="str">
        <f t="shared" si="746"/>
        <v>Invalid NDC</v>
      </c>
    </row>
    <row r="5293" spans="1:22" x14ac:dyDescent="0.3">
      <c r="A5293" t="str">
        <f>Raw_Data!A5293</f>
        <v>26083774</v>
      </c>
      <c r="B5293">
        <f>Raw_Data!B5293</f>
        <v>45664</v>
      </c>
      <c r="C5293" t="str">
        <f>Raw_Data!C5293</f>
        <v>HYDROCHLOROTHIAZIDE 25 MG T</v>
      </c>
      <c r="D5293" t="str">
        <f>Raw_Data!D5293</f>
        <v>23155000810</v>
      </c>
      <c r="E5293" t="str">
        <f>Raw_Data!E5293</f>
        <v>FORD, JAMES</v>
      </c>
      <c r="F5293" t="str">
        <f>Raw_Data!F5293</f>
        <v>1033117684</v>
      </c>
      <c r="G5293" t="str">
        <f>Raw_Data!H5293</f>
        <v>2</v>
      </c>
      <c r="H5293">
        <f>IFERROR(VLOOKUP(G5293,Store_Map!$A$2:$I$100,3,FALSE),"")</f>
        <v>0</v>
      </c>
      <c r="I5293">
        <f>IFERROR(VLOOKUP(G5293,Store_Map!$A$2:$I$100,4,FALSE),"")</f>
        <v>0</v>
      </c>
      <c r="J5293">
        <f>IFERROR(VLOOKUP(G5293,Store_Map!$A$2:$I$100,5,FALSE),"")</f>
        <v>0</v>
      </c>
      <c r="K5293">
        <f>IFERROR(VLOOKUP(G5293,Store_Map!$A$2:$I$100,6,FALSE),"")</f>
        <v>0</v>
      </c>
      <c r="L5293">
        <f>IFERROR(VLOOKUP(G5293,Store_Map!$A$2:$I$100,7,FALSE),"")</f>
        <v>0</v>
      </c>
      <c r="M5293">
        <f>IFERROR(VLOOKUP(G5293,Store_Map!$A$2:$I$100,8,FALSE),"")</f>
        <v>0</v>
      </c>
      <c r="N5293">
        <f t="shared" si="738"/>
        <v>0</v>
      </c>
      <c r="O5293" t="str">
        <f t="shared" si="739"/>
        <v>PASS</v>
      </c>
      <c r="P5293" t="str">
        <f t="shared" si="740"/>
        <v>PASS</v>
      </c>
      <c r="Q5293" t="str">
        <f t="shared" si="741"/>
        <v>PASS</v>
      </c>
      <c r="R5293" t="str">
        <f t="shared" si="742"/>
        <v>PASS</v>
      </c>
      <c r="S5293" t="str">
        <f t="shared" si="743"/>
        <v>PASS</v>
      </c>
      <c r="T5293">
        <f t="shared" si="744"/>
        <v>100</v>
      </c>
      <c r="U5293" t="str">
        <f t="shared" si="745"/>
        <v>Low</v>
      </c>
      <c r="V5293" t="str">
        <f t="shared" si="746"/>
        <v>Clean</v>
      </c>
    </row>
    <row r="5294" spans="1:22" x14ac:dyDescent="0.3">
      <c r="A5294" t="str">
        <f>Raw_Data!A5294</f>
        <v>26083773</v>
      </c>
      <c r="B5294">
        <f>Raw_Data!B5294</f>
        <v>45664</v>
      </c>
      <c r="C5294" t="str">
        <f>Raw_Data!C5294</f>
        <v>AMLODIPINE BESYLATE 10 MG T</v>
      </c>
      <c r="D5294" t="str">
        <f>Raw_Data!D5294</f>
        <v>69097012815</v>
      </c>
      <c r="E5294" t="str">
        <f>Raw_Data!E5294</f>
        <v>FORD, JAMES</v>
      </c>
      <c r="F5294" t="str">
        <f>Raw_Data!F5294</f>
        <v>1033117684</v>
      </c>
      <c r="G5294" t="str">
        <f>Raw_Data!H5294</f>
        <v>2</v>
      </c>
      <c r="H5294">
        <f>IFERROR(VLOOKUP(G5294,Store_Map!$A$2:$I$100,3,FALSE),"")</f>
        <v>0</v>
      </c>
      <c r="I5294">
        <f>IFERROR(VLOOKUP(G5294,Store_Map!$A$2:$I$100,4,FALSE),"")</f>
        <v>0</v>
      </c>
      <c r="J5294">
        <f>IFERROR(VLOOKUP(G5294,Store_Map!$A$2:$I$100,5,FALSE),"")</f>
        <v>0</v>
      </c>
      <c r="K5294">
        <f>IFERROR(VLOOKUP(G5294,Store_Map!$A$2:$I$100,6,FALSE),"")</f>
        <v>0</v>
      </c>
      <c r="L5294">
        <f>IFERROR(VLOOKUP(G5294,Store_Map!$A$2:$I$100,7,FALSE),"")</f>
        <v>0</v>
      </c>
      <c r="M5294">
        <f>IFERROR(VLOOKUP(G5294,Store_Map!$A$2:$I$100,8,FALSE),"")</f>
        <v>0</v>
      </c>
      <c r="N5294">
        <f t="shared" si="738"/>
        <v>0</v>
      </c>
      <c r="O5294" t="str">
        <f t="shared" si="739"/>
        <v>PASS</v>
      </c>
      <c r="P5294" t="str">
        <f t="shared" si="740"/>
        <v>PASS</v>
      </c>
      <c r="Q5294" t="str">
        <f t="shared" si="741"/>
        <v>PASS</v>
      </c>
      <c r="R5294" t="str">
        <f t="shared" si="742"/>
        <v>PASS</v>
      </c>
      <c r="S5294" t="str">
        <f t="shared" si="743"/>
        <v>PASS</v>
      </c>
      <c r="T5294">
        <f t="shared" si="744"/>
        <v>100</v>
      </c>
      <c r="U5294" t="str">
        <f t="shared" si="745"/>
        <v>Low</v>
      </c>
      <c r="V5294" t="str">
        <f t="shared" si="746"/>
        <v>Clean</v>
      </c>
    </row>
    <row r="5295" spans="1:22" x14ac:dyDescent="0.3">
      <c r="A5295" t="str">
        <f>Raw_Data!A5295</f>
        <v>26081887</v>
      </c>
      <c r="B5295">
        <f>Raw_Data!B5295</f>
        <v>45664</v>
      </c>
      <c r="C5295" t="str">
        <f>Raw_Data!C5295</f>
        <v>AMLODIPINE BESYLATE 10 MG T</v>
      </c>
      <c r="D5295" t="str">
        <f>Raw_Data!D5295</f>
        <v>69097012815</v>
      </c>
      <c r="E5295" t="str">
        <f>Raw_Data!E5295</f>
        <v>GIBBS, JON</v>
      </c>
      <c r="F5295" t="str">
        <f>Raw_Data!F5295</f>
        <v>1700896156</v>
      </c>
      <c r="G5295" t="str">
        <f>Raw_Data!H5295</f>
        <v>2</v>
      </c>
      <c r="H5295">
        <f>IFERROR(VLOOKUP(G5295,Store_Map!$A$2:$I$100,3,FALSE),"")</f>
        <v>0</v>
      </c>
      <c r="I5295">
        <f>IFERROR(VLOOKUP(G5295,Store_Map!$A$2:$I$100,4,FALSE),"")</f>
        <v>0</v>
      </c>
      <c r="J5295">
        <f>IFERROR(VLOOKUP(G5295,Store_Map!$A$2:$I$100,5,FALSE),"")</f>
        <v>0</v>
      </c>
      <c r="K5295">
        <f>IFERROR(VLOOKUP(G5295,Store_Map!$A$2:$I$100,6,FALSE),"")</f>
        <v>0</v>
      </c>
      <c r="L5295">
        <f>IFERROR(VLOOKUP(G5295,Store_Map!$A$2:$I$100,7,FALSE),"")</f>
        <v>0</v>
      </c>
      <c r="M5295">
        <f>IFERROR(VLOOKUP(G5295,Store_Map!$A$2:$I$100,8,FALSE),"")</f>
        <v>0</v>
      </c>
      <c r="N5295">
        <f t="shared" si="738"/>
        <v>0</v>
      </c>
      <c r="O5295" t="str">
        <f t="shared" si="739"/>
        <v>PASS</v>
      </c>
      <c r="P5295" t="str">
        <f t="shared" si="740"/>
        <v>PASS</v>
      </c>
      <c r="Q5295" t="str">
        <f t="shared" si="741"/>
        <v>PASS</v>
      </c>
      <c r="R5295" t="str">
        <f t="shared" si="742"/>
        <v>PASS</v>
      </c>
      <c r="S5295" t="str">
        <f t="shared" si="743"/>
        <v>PASS</v>
      </c>
      <c r="T5295">
        <f t="shared" si="744"/>
        <v>100</v>
      </c>
      <c r="U5295" t="str">
        <f t="shared" si="745"/>
        <v>Low</v>
      </c>
      <c r="V5295" t="str">
        <f t="shared" si="746"/>
        <v>Clean</v>
      </c>
    </row>
    <row r="5296" spans="1:22" x14ac:dyDescent="0.3">
      <c r="A5296" t="str">
        <f>Raw_Data!A5296</f>
        <v>26076730</v>
      </c>
      <c r="B5296">
        <f>Raw_Data!B5296</f>
        <v>45664</v>
      </c>
      <c r="C5296" t="str">
        <f>Raw_Data!C5296</f>
        <v>HUMALOG 100 UNITS/ML KWIKPE</v>
      </c>
      <c r="D5296" t="str">
        <f>Raw_Data!D5296</f>
        <v>2879959</v>
      </c>
      <c r="E5296" t="str">
        <f>Raw_Data!E5296</f>
        <v>PEDERSEN, JENNIFER</v>
      </c>
      <c r="F5296" t="str">
        <f>Raw_Data!F5296</f>
        <v>1073606661</v>
      </c>
      <c r="G5296" t="str">
        <f>Raw_Data!H5296</f>
        <v>2</v>
      </c>
      <c r="H5296">
        <f>IFERROR(VLOOKUP(G5296,Store_Map!$A$2:$I$100,3,FALSE),"")</f>
        <v>0</v>
      </c>
      <c r="I5296">
        <f>IFERROR(VLOOKUP(G5296,Store_Map!$A$2:$I$100,4,FALSE),"")</f>
        <v>0</v>
      </c>
      <c r="J5296">
        <f>IFERROR(VLOOKUP(G5296,Store_Map!$A$2:$I$100,5,FALSE),"")</f>
        <v>0</v>
      </c>
      <c r="K5296">
        <f>IFERROR(VLOOKUP(G5296,Store_Map!$A$2:$I$100,6,FALSE),"")</f>
        <v>0</v>
      </c>
      <c r="L5296">
        <f>IFERROR(VLOOKUP(G5296,Store_Map!$A$2:$I$100,7,FALSE),"")</f>
        <v>0</v>
      </c>
      <c r="M5296">
        <f>IFERROR(VLOOKUP(G5296,Store_Map!$A$2:$I$100,8,FALSE),"")</f>
        <v>0</v>
      </c>
      <c r="N5296">
        <f t="shared" si="738"/>
        <v>0</v>
      </c>
      <c r="O5296" t="str">
        <f t="shared" si="739"/>
        <v>PASS</v>
      </c>
      <c r="P5296" t="str">
        <f t="shared" si="740"/>
        <v>REVIEW</v>
      </c>
      <c r="Q5296" t="str">
        <f t="shared" si="741"/>
        <v>PASS</v>
      </c>
      <c r="R5296" t="str">
        <f t="shared" si="742"/>
        <v>PASS</v>
      </c>
      <c r="S5296" t="str">
        <f t="shared" si="743"/>
        <v>REVIEW</v>
      </c>
      <c r="T5296">
        <f t="shared" si="744"/>
        <v>90</v>
      </c>
      <c r="U5296" t="str">
        <f t="shared" si="745"/>
        <v>Low</v>
      </c>
      <c r="V5296" t="str">
        <f t="shared" si="746"/>
        <v>Invalid NDC</v>
      </c>
    </row>
    <row r="5297" spans="1:22" x14ac:dyDescent="0.3">
      <c r="A5297" t="str">
        <f>Raw_Data!A5297</f>
        <v>26075585</v>
      </c>
      <c r="B5297">
        <f>Raw_Data!B5297</f>
        <v>45664</v>
      </c>
      <c r="C5297" t="str">
        <f>Raw_Data!C5297</f>
        <v>LOSARTAN POTASSIUM 25 MG TA</v>
      </c>
      <c r="D5297" t="str">
        <f>Raw_Data!D5297</f>
        <v>65862020199</v>
      </c>
      <c r="E5297" t="str">
        <f>Raw_Data!E5297</f>
        <v>FORD, JAMES</v>
      </c>
      <c r="F5297" t="str">
        <f>Raw_Data!F5297</f>
        <v>1033117684</v>
      </c>
      <c r="G5297" t="str">
        <f>Raw_Data!H5297</f>
        <v>2</v>
      </c>
      <c r="H5297">
        <f>IFERROR(VLOOKUP(G5297,Store_Map!$A$2:$I$100,3,FALSE),"")</f>
        <v>0</v>
      </c>
      <c r="I5297">
        <f>IFERROR(VLOOKUP(G5297,Store_Map!$A$2:$I$100,4,FALSE),"")</f>
        <v>0</v>
      </c>
      <c r="J5297">
        <f>IFERROR(VLOOKUP(G5297,Store_Map!$A$2:$I$100,5,FALSE),"")</f>
        <v>0</v>
      </c>
      <c r="K5297">
        <f>IFERROR(VLOOKUP(G5297,Store_Map!$A$2:$I$100,6,FALSE),"")</f>
        <v>0</v>
      </c>
      <c r="L5297">
        <f>IFERROR(VLOOKUP(G5297,Store_Map!$A$2:$I$100,7,FALSE),"")</f>
        <v>0</v>
      </c>
      <c r="M5297">
        <f>IFERROR(VLOOKUP(G5297,Store_Map!$A$2:$I$100,8,FALSE),"")</f>
        <v>0</v>
      </c>
      <c r="N5297">
        <f t="shared" si="738"/>
        <v>0</v>
      </c>
      <c r="O5297" t="str">
        <f t="shared" si="739"/>
        <v>PASS</v>
      </c>
      <c r="P5297" t="str">
        <f t="shared" si="740"/>
        <v>PASS</v>
      </c>
      <c r="Q5297" t="str">
        <f t="shared" si="741"/>
        <v>PASS</v>
      </c>
      <c r="R5297" t="str">
        <f t="shared" si="742"/>
        <v>PASS</v>
      </c>
      <c r="S5297" t="str">
        <f t="shared" si="743"/>
        <v>PASS</v>
      </c>
      <c r="T5297">
        <f t="shared" si="744"/>
        <v>100</v>
      </c>
      <c r="U5297" t="str">
        <f t="shared" si="745"/>
        <v>Low</v>
      </c>
      <c r="V5297" t="str">
        <f t="shared" si="746"/>
        <v>Clean</v>
      </c>
    </row>
    <row r="5298" spans="1:22" x14ac:dyDescent="0.3">
      <c r="A5298" t="str">
        <f>Raw_Data!A5298</f>
        <v>26075584</v>
      </c>
      <c r="B5298">
        <f>Raw_Data!B5298</f>
        <v>45664</v>
      </c>
      <c r="C5298" t="str">
        <f>Raw_Data!C5298</f>
        <v>IBUPROFEN 800 MG TABLET</v>
      </c>
      <c r="D5298" t="str">
        <f>Raw_Data!D5298</f>
        <v>65162046650</v>
      </c>
      <c r="E5298" t="str">
        <f>Raw_Data!E5298</f>
        <v>FORD, JAMES</v>
      </c>
      <c r="F5298" t="str">
        <f>Raw_Data!F5298</f>
        <v>1033117684</v>
      </c>
      <c r="G5298" t="str">
        <f>Raw_Data!H5298</f>
        <v>2</v>
      </c>
      <c r="H5298">
        <f>IFERROR(VLOOKUP(G5298,Store_Map!$A$2:$I$100,3,FALSE),"")</f>
        <v>0</v>
      </c>
      <c r="I5298">
        <f>IFERROR(VLOOKUP(G5298,Store_Map!$A$2:$I$100,4,FALSE),"")</f>
        <v>0</v>
      </c>
      <c r="J5298">
        <f>IFERROR(VLOOKUP(G5298,Store_Map!$A$2:$I$100,5,FALSE),"")</f>
        <v>0</v>
      </c>
      <c r="K5298">
        <f>IFERROR(VLOOKUP(G5298,Store_Map!$A$2:$I$100,6,FALSE),"")</f>
        <v>0</v>
      </c>
      <c r="L5298">
        <f>IFERROR(VLOOKUP(G5298,Store_Map!$A$2:$I$100,7,FALSE),"")</f>
        <v>0</v>
      </c>
      <c r="M5298">
        <f>IFERROR(VLOOKUP(G5298,Store_Map!$A$2:$I$100,8,FALSE),"")</f>
        <v>0</v>
      </c>
      <c r="N5298">
        <f t="shared" si="738"/>
        <v>0</v>
      </c>
      <c r="O5298" t="str">
        <f t="shared" si="739"/>
        <v>PASS</v>
      </c>
      <c r="P5298" t="str">
        <f t="shared" si="740"/>
        <v>PASS</v>
      </c>
      <c r="Q5298" t="str">
        <f t="shared" si="741"/>
        <v>PASS</v>
      </c>
      <c r="R5298" t="str">
        <f t="shared" si="742"/>
        <v>PASS</v>
      </c>
      <c r="S5298" t="str">
        <f t="shared" si="743"/>
        <v>PASS</v>
      </c>
      <c r="T5298">
        <f t="shared" si="744"/>
        <v>100</v>
      </c>
      <c r="U5298" t="str">
        <f t="shared" si="745"/>
        <v>Low</v>
      </c>
      <c r="V5298" t="str">
        <f t="shared" si="746"/>
        <v>Clean</v>
      </c>
    </row>
    <row r="5299" spans="1:22" x14ac:dyDescent="0.3">
      <c r="A5299" t="str">
        <f>Raw_Data!A5299</f>
        <v>26083744</v>
      </c>
      <c r="B5299">
        <f>Raw_Data!B5299</f>
        <v>45664</v>
      </c>
      <c r="C5299" t="str">
        <f>Raw_Data!C5299</f>
        <v>OZEMPIC 2 MG/DOSE (8 MG/3 M</v>
      </c>
      <c r="D5299" t="str">
        <f>Raw_Data!D5299</f>
        <v>169477212</v>
      </c>
      <c r="E5299" t="str">
        <f>Raw_Data!E5299</f>
        <v>FORD, JAMES</v>
      </c>
      <c r="F5299" t="str">
        <f>Raw_Data!F5299</f>
        <v>1033117684</v>
      </c>
      <c r="G5299" t="str">
        <f>Raw_Data!H5299</f>
        <v>2</v>
      </c>
      <c r="H5299">
        <f>IFERROR(VLOOKUP(G5299,Store_Map!$A$2:$I$100,3,FALSE),"")</f>
        <v>0</v>
      </c>
      <c r="I5299">
        <f>IFERROR(VLOOKUP(G5299,Store_Map!$A$2:$I$100,4,FALSE),"")</f>
        <v>0</v>
      </c>
      <c r="J5299">
        <f>IFERROR(VLOOKUP(G5299,Store_Map!$A$2:$I$100,5,FALSE),"")</f>
        <v>0</v>
      </c>
      <c r="K5299">
        <f>IFERROR(VLOOKUP(G5299,Store_Map!$A$2:$I$100,6,FALSE),"")</f>
        <v>0</v>
      </c>
      <c r="L5299">
        <f>IFERROR(VLOOKUP(G5299,Store_Map!$A$2:$I$100,7,FALSE),"")</f>
        <v>0</v>
      </c>
      <c r="M5299">
        <f>IFERROR(VLOOKUP(G5299,Store_Map!$A$2:$I$100,8,FALSE),"")</f>
        <v>0</v>
      </c>
      <c r="N5299">
        <f t="shared" si="738"/>
        <v>0</v>
      </c>
      <c r="O5299" t="str">
        <f t="shared" si="739"/>
        <v>PASS</v>
      </c>
      <c r="P5299" t="str">
        <f t="shared" si="740"/>
        <v>REVIEW</v>
      </c>
      <c r="Q5299" t="str">
        <f t="shared" si="741"/>
        <v>PASS</v>
      </c>
      <c r="R5299" t="str">
        <f t="shared" si="742"/>
        <v>PASS</v>
      </c>
      <c r="S5299" t="str">
        <f t="shared" si="743"/>
        <v>REVIEW</v>
      </c>
      <c r="T5299">
        <f t="shared" si="744"/>
        <v>90</v>
      </c>
      <c r="U5299" t="str">
        <f t="shared" si="745"/>
        <v>Low</v>
      </c>
      <c r="V5299" t="str">
        <f t="shared" si="746"/>
        <v>Invalid NDC</v>
      </c>
    </row>
    <row r="5300" spans="1:22" x14ac:dyDescent="0.3">
      <c r="A5300" t="str">
        <f>Raw_Data!A5300</f>
        <v>26083742</v>
      </c>
      <c r="B5300">
        <f>Raw_Data!B5300</f>
        <v>45664</v>
      </c>
      <c r="C5300" t="str">
        <f>Raw_Data!C5300</f>
        <v>PROPRANOLOL 10 MG TABLET</v>
      </c>
      <c r="D5300" t="str">
        <f>Raw_Data!D5300</f>
        <v>69238207707</v>
      </c>
      <c r="E5300" t="str">
        <f>Raw_Data!E5300</f>
        <v>FORD, JAMES</v>
      </c>
      <c r="F5300" t="str">
        <f>Raw_Data!F5300</f>
        <v>1033117684</v>
      </c>
      <c r="G5300" t="str">
        <f>Raw_Data!H5300</f>
        <v>2</v>
      </c>
      <c r="H5300">
        <f>IFERROR(VLOOKUP(G5300,Store_Map!$A$2:$I$100,3,FALSE),"")</f>
        <v>0</v>
      </c>
      <c r="I5300">
        <f>IFERROR(VLOOKUP(G5300,Store_Map!$A$2:$I$100,4,FALSE),"")</f>
        <v>0</v>
      </c>
      <c r="J5300">
        <f>IFERROR(VLOOKUP(G5300,Store_Map!$A$2:$I$100,5,FALSE),"")</f>
        <v>0</v>
      </c>
      <c r="K5300">
        <f>IFERROR(VLOOKUP(G5300,Store_Map!$A$2:$I$100,6,FALSE),"")</f>
        <v>0</v>
      </c>
      <c r="L5300">
        <f>IFERROR(VLOOKUP(G5300,Store_Map!$A$2:$I$100,7,FALSE),"")</f>
        <v>0</v>
      </c>
      <c r="M5300">
        <f>IFERROR(VLOOKUP(G5300,Store_Map!$A$2:$I$100,8,FALSE),"")</f>
        <v>0</v>
      </c>
      <c r="N5300">
        <f t="shared" si="738"/>
        <v>0</v>
      </c>
      <c r="O5300" t="str">
        <f t="shared" si="739"/>
        <v>PASS</v>
      </c>
      <c r="P5300" t="str">
        <f t="shared" si="740"/>
        <v>PASS</v>
      </c>
      <c r="Q5300" t="str">
        <f t="shared" si="741"/>
        <v>PASS</v>
      </c>
      <c r="R5300" t="str">
        <f t="shared" si="742"/>
        <v>PASS</v>
      </c>
      <c r="S5300" t="str">
        <f t="shared" si="743"/>
        <v>PASS</v>
      </c>
      <c r="T5300">
        <f t="shared" si="744"/>
        <v>100</v>
      </c>
      <c r="U5300" t="str">
        <f t="shared" si="745"/>
        <v>Low</v>
      </c>
      <c r="V5300" t="str">
        <f t="shared" si="746"/>
        <v>Clean</v>
      </c>
    </row>
    <row r="5301" spans="1:22" x14ac:dyDescent="0.3">
      <c r="A5301" t="str">
        <f>Raw_Data!A5301</f>
        <v>26084614</v>
      </c>
      <c r="B5301">
        <f>Raw_Data!B5301</f>
        <v>45664</v>
      </c>
      <c r="C5301" t="str">
        <f>Raw_Data!C5301</f>
        <v>LINZESS 145 MCG CAPSULE</v>
      </c>
      <c r="D5301" t="str">
        <f>Raw_Data!D5301</f>
        <v>456120130</v>
      </c>
      <c r="E5301" t="str">
        <f>Raw_Data!E5301</f>
        <v>GIBBS, JON</v>
      </c>
      <c r="F5301" t="str">
        <f>Raw_Data!F5301</f>
        <v>1700896156</v>
      </c>
      <c r="G5301" t="str">
        <f>Raw_Data!H5301</f>
        <v>2</v>
      </c>
      <c r="H5301">
        <f>IFERROR(VLOOKUP(G5301,Store_Map!$A$2:$I$100,3,FALSE),"")</f>
        <v>0</v>
      </c>
      <c r="I5301">
        <f>IFERROR(VLOOKUP(G5301,Store_Map!$A$2:$I$100,4,FALSE),"")</f>
        <v>0</v>
      </c>
      <c r="J5301">
        <f>IFERROR(VLOOKUP(G5301,Store_Map!$A$2:$I$100,5,FALSE),"")</f>
        <v>0</v>
      </c>
      <c r="K5301">
        <f>IFERROR(VLOOKUP(G5301,Store_Map!$A$2:$I$100,6,FALSE),"")</f>
        <v>0</v>
      </c>
      <c r="L5301">
        <f>IFERROR(VLOOKUP(G5301,Store_Map!$A$2:$I$100,7,FALSE),"")</f>
        <v>0</v>
      </c>
      <c r="M5301">
        <f>IFERROR(VLOOKUP(G5301,Store_Map!$A$2:$I$100,8,FALSE),"")</f>
        <v>0</v>
      </c>
      <c r="N5301">
        <f t="shared" si="738"/>
        <v>0</v>
      </c>
      <c r="O5301" t="str">
        <f t="shared" si="739"/>
        <v>PASS</v>
      </c>
      <c r="P5301" t="str">
        <f t="shared" si="740"/>
        <v>REVIEW</v>
      </c>
      <c r="Q5301" t="str">
        <f t="shared" si="741"/>
        <v>PASS</v>
      </c>
      <c r="R5301" t="str">
        <f t="shared" si="742"/>
        <v>PASS</v>
      </c>
      <c r="S5301" t="str">
        <f t="shared" si="743"/>
        <v>REVIEW</v>
      </c>
      <c r="T5301">
        <f t="shared" si="744"/>
        <v>90</v>
      </c>
      <c r="U5301" t="str">
        <f t="shared" si="745"/>
        <v>Low</v>
      </c>
      <c r="V5301" t="str">
        <f t="shared" si="746"/>
        <v>Invalid NDC</v>
      </c>
    </row>
    <row r="5302" spans="1:22" x14ac:dyDescent="0.3">
      <c r="A5302" t="str">
        <f>Raw_Data!A5302</f>
        <v>26084615</v>
      </c>
      <c r="B5302">
        <f>Raw_Data!B5302</f>
        <v>45664</v>
      </c>
      <c r="C5302" t="str">
        <f>Raw_Data!C5302</f>
        <v>CLOPIDOGREL 75 MG TABLET</v>
      </c>
      <c r="D5302" t="str">
        <f>Raw_Data!D5302</f>
        <v>65862035790</v>
      </c>
      <c r="E5302" t="str">
        <f>Raw_Data!E5302</f>
        <v>FORD, JAMES</v>
      </c>
      <c r="F5302" t="str">
        <f>Raw_Data!F5302</f>
        <v>1033117684</v>
      </c>
      <c r="G5302" t="str">
        <f>Raw_Data!H5302</f>
        <v>2</v>
      </c>
      <c r="H5302">
        <f>IFERROR(VLOOKUP(G5302,Store_Map!$A$2:$I$100,3,FALSE),"")</f>
        <v>0</v>
      </c>
      <c r="I5302">
        <f>IFERROR(VLOOKUP(G5302,Store_Map!$A$2:$I$100,4,FALSE),"")</f>
        <v>0</v>
      </c>
      <c r="J5302">
        <f>IFERROR(VLOOKUP(G5302,Store_Map!$A$2:$I$100,5,FALSE),"")</f>
        <v>0</v>
      </c>
      <c r="K5302">
        <f>IFERROR(VLOOKUP(G5302,Store_Map!$A$2:$I$100,6,FALSE),"")</f>
        <v>0</v>
      </c>
      <c r="L5302">
        <f>IFERROR(VLOOKUP(G5302,Store_Map!$A$2:$I$100,7,FALSE),"")</f>
        <v>0</v>
      </c>
      <c r="M5302">
        <f>IFERROR(VLOOKUP(G5302,Store_Map!$A$2:$I$100,8,FALSE),"")</f>
        <v>0</v>
      </c>
      <c r="N5302">
        <f t="shared" si="738"/>
        <v>0</v>
      </c>
      <c r="O5302" t="str">
        <f t="shared" si="739"/>
        <v>PASS</v>
      </c>
      <c r="P5302" t="str">
        <f t="shared" si="740"/>
        <v>PASS</v>
      </c>
      <c r="Q5302" t="str">
        <f t="shared" si="741"/>
        <v>PASS</v>
      </c>
      <c r="R5302" t="str">
        <f t="shared" si="742"/>
        <v>PASS</v>
      </c>
      <c r="S5302" t="str">
        <f t="shared" si="743"/>
        <v>PASS</v>
      </c>
      <c r="T5302">
        <f t="shared" si="744"/>
        <v>100</v>
      </c>
      <c r="U5302" t="str">
        <f t="shared" si="745"/>
        <v>Low</v>
      </c>
      <c r="V5302" t="str">
        <f t="shared" si="746"/>
        <v>Clean</v>
      </c>
    </row>
    <row r="5303" spans="1:22" x14ac:dyDescent="0.3">
      <c r="A5303" t="str">
        <f>Raw_Data!A5303</f>
        <v>26084616</v>
      </c>
      <c r="B5303">
        <f>Raw_Data!B5303</f>
        <v>45664</v>
      </c>
      <c r="C5303" t="str">
        <f>Raw_Data!C5303</f>
        <v>HYDROCHLOROTHIAZIDE 12.5 MG</v>
      </c>
      <c r="D5303" t="str">
        <f>Raw_Data!D5303</f>
        <v>50228014601</v>
      </c>
      <c r="E5303" t="str">
        <f>Raw_Data!E5303</f>
        <v>GIBBS, JON</v>
      </c>
      <c r="F5303" t="str">
        <f>Raw_Data!F5303</f>
        <v>1700896156</v>
      </c>
      <c r="G5303" t="str">
        <f>Raw_Data!H5303</f>
        <v>2</v>
      </c>
      <c r="H5303">
        <f>IFERROR(VLOOKUP(G5303,Store_Map!$A$2:$I$100,3,FALSE),"")</f>
        <v>0</v>
      </c>
      <c r="I5303">
        <f>IFERROR(VLOOKUP(G5303,Store_Map!$A$2:$I$100,4,FALSE),"")</f>
        <v>0</v>
      </c>
      <c r="J5303">
        <f>IFERROR(VLOOKUP(G5303,Store_Map!$A$2:$I$100,5,FALSE),"")</f>
        <v>0</v>
      </c>
      <c r="K5303">
        <f>IFERROR(VLOOKUP(G5303,Store_Map!$A$2:$I$100,6,FALSE),"")</f>
        <v>0</v>
      </c>
      <c r="L5303">
        <f>IFERROR(VLOOKUP(G5303,Store_Map!$A$2:$I$100,7,FALSE),"")</f>
        <v>0</v>
      </c>
      <c r="M5303">
        <f>IFERROR(VLOOKUP(G5303,Store_Map!$A$2:$I$100,8,FALSE),"")</f>
        <v>0</v>
      </c>
      <c r="N5303">
        <f t="shared" si="738"/>
        <v>0</v>
      </c>
      <c r="O5303" t="str">
        <f t="shared" si="739"/>
        <v>PASS</v>
      </c>
      <c r="P5303" t="str">
        <f t="shared" si="740"/>
        <v>PASS</v>
      </c>
      <c r="Q5303" t="str">
        <f t="shared" si="741"/>
        <v>PASS</v>
      </c>
      <c r="R5303" t="str">
        <f t="shared" si="742"/>
        <v>PASS</v>
      </c>
      <c r="S5303" t="str">
        <f t="shared" si="743"/>
        <v>PASS</v>
      </c>
      <c r="T5303">
        <f t="shared" si="744"/>
        <v>100</v>
      </c>
      <c r="U5303" t="str">
        <f t="shared" si="745"/>
        <v>Low</v>
      </c>
      <c r="V5303" t="str">
        <f t="shared" si="746"/>
        <v>Clean</v>
      </c>
    </row>
    <row r="5304" spans="1:22" x14ac:dyDescent="0.3">
      <c r="A5304" t="str">
        <f>Raw_Data!A5304</f>
        <v>26084617</v>
      </c>
      <c r="B5304">
        <f>Raw_Data!B5304</f>
        <v>45664</v>
      </c>
      <c r="C5304" t="str">
        <f>Raw_Data!C5304</f>
        <v>BUSPIRONE HCL 15 MG TABLET</v>
      </c>
      <c r="D5304" t="str">
        <f>Raw_Data!D5304</f>
        <v>68382018201</v>
      </c>
      <c r="E5304" t="str">
        <f>Raw_Data!E5304</f>
        <v>GIBBS, JON</v>
      </c>
      <c r="F5304" t="str">
        <f>Raw_Data!F5304</f>
        <v>1700896156</v>
      </c>
      <c r="G5304" t="str">
        <f>Raw_Data!H5304</f>
        <v>2</v>
      </c>
      <c r="H5304">
        <f>IFERROR(VLOOKUP(G5304,Store_Map!$A$2:$I$100,3,FALSE),"")</f>
        <v>0</v>
      </c>
      <c r="I5304">
        <f>IFERROR(VLOOKUP(G5304,Store_Map!$A$2:$I$100,4,FALSE),"")</f>
        <v>0</v>
      </c>
      <c r="J5304">
        <f>IFERROR(VLOOKUP(G5304,Store_Map!$A$2:$I$100,5,FALSE),"")</f>
        <v>0</v>
      </c>
      <c r="K5304">
        <f>IFERROR(VLOOKUP(G5304,Store_Map!$A$2:$I$100,6,FALSE),"")</f>
        <v>0</v>
      </c>
      <c r="L5304">
        <f>IFERROR(VLOOKUP(G5304,Store_Map!$A$2:$I$100,7,FALSE),"")</f>
        <v>0</v>
      </c>
      <c r="M5304">
        <f>IFERROR(VLOOKUP(G5304,Store_Map!$A$2:$I$100,8,FALSE),"")</f>
        <v>0</v>
      </c>
      <c r="N5304">
        <f t="shared" si="738"/>
        <v>0</v>
      </c>
      <c r="O5304" t="str">
        <f t="shared" si="739"/>
        <v>PASS</v>
      </c>
      <c r="P5304" t="str">
        <f t="shared" si="740"/>
        <v>PASS</v>
      </c>
      <c r="Q5304" t="str">
        <f t="shared" si="741"/>
        <v>PASS</v>
      </c>
      <c r="R5304" t="str">
        <f t="shared" si="742"/>
        <v>PASS</v>
      </c>
      <c r="S5304" t="str">
        <f t="shared" si="743"/>
        <v>PASS</v>
      </c>
      <c r="T5304">
        <f t="shared" si="744"/>
        <v>100</v>
      </c>
      <c r="U5304" t="str">
        <f t="shared" si="745"/>
        <v>Low</v>
      </c>
      <c r="V5304" t="str">
        <f t="shared" si="746"/>
        <v>Clean</v>
      </c>
    </row>
    <row r="5305" spans="1:22" x14ac:dyDescent="0.3">
      <c r="A5305" t="str">
        <f>Raw_Data!A5305</f>
        <v>26084618</v>
      </c>
      <c r="B5305">
        <f>Raw_Data!B5305</f>
        <v>45664</v>
      </c>
      <c r="C5305" t="str">
        <f>Raw_Data!C5305</f>
        <v>PANTOPRAZOLE SOD DR 40 MG T</v>
      </c>
      <c r="D5305" t="str">
        <f>Raw_Data!D5305</f>
        <v>65862056090</v>
      </c>
      <c r="E5305" t="str">
        <f>Raw_Data!E5305</f>
        <v>GIBBS, JON</v>
      </c>
      <c r="F5305" t="str">
        <f>Raw_Data!F5305</f>
        <v>1700896156</v>
      </c>
      <c r="G5305" t="str">
        <f>Raw_Data!H5305</f>
        <v>2</v>
      </c>
      <c r="H5305">
        <f>IFERROR(VLOOKUP(G5305,Store_Map!$A$2:$I$100,3,FALSE),"")</f>
        <v>0</v>
      </c>
      <c r="I5305">
        <f>IFERROR(VLOOKUP(G5305,Store_Map!$A$2:$I$100,4,FALSE),"")</f>
        <v>0</v>
      </c>
      <c r="J5305">
        <f>IFERROR(VLOOKUP(G5305,Store_Map!$A$2:$I$100,5,FALSE),"")</f>
        <v>0</v>
      </c>
      <c r="K5305">
        <f>IFERROR(VLOOKUP(G5305,Store_Map!$A$2:$I$100,6,FALSE),"")</f>
        <v>0</v>
      </c>
      <c r="L5305">
        <f>IFERROR(VLOOKUP(G5305,Store_Map!$A$2:$I$100,7,FALSE),"")</f>
        <v>0</v>
      </c>
      <c r="M5305">
        <f>IFERROR(VLOOKUP(G5305,Store_Map!$A$2:$I$100,8,FALSE),"")</f>
        <v>0</v>
      </c>
      <c r="N5305">
        <f t="shared" si="738"/>
        <v>0</v>
      </c>
      <c r="O5305" t="str">
        <f t="shared" si="739"/>
        <v>PASS</v>
      </c>
      <c r="P5305" t="str">
        <f t="shared" si="740"/>
        <v>PASS</v>
      </c>
      <c r="Q5305" t="str">
        <f t="shared" si="741"/>
        <v>PASS</v>
      </c>
      <c r="R5305" t="str">
        <f t="shared" si="742"/>
        <v>PASS</v>
      </c>
      <c r="S5305" t="str">
        <f t="shared" si="743"/>
        <v>PASS</v>
      </c>
      <c r="T5305">
        <f t="shared" si="744"/>
        <v>100</v>
      </c>
      <c r="U5305" t="str">
        <f t="shared" si="745"/>
        <v>Low</v>
      </c>
      <c r="V5305" t="str">
        <f t="shared" si="746"/>
        <v>Clean</v>
      </c>
    </row>
    <row r="5306" spans="1:22" x14ac:dyDescent="0.3">
      <c r="A5306" t="str">
        <f>Raw_Data!A5306</f>
        <v>26083856</v>
      </c>
      <c r="B5306">
        <f>Raw_Data!B5306</f>
        <v>45664</v>
      </c>
      <c r="C5306" t="str">
        <f>Raw_Data!C5306</f>
        <v>MOUNJARO 15 MG/0.5 ML PEN</v>
      </c>
      <c r="D5306" t="str">
        <f>Raw_Data!D5306</f>
        <v>2145780</v>
      </c>
      <c r="E5306" t="str">
        <f>Raw_Data!E5306</f>
        <v>FORD, JAMES</v>
      </c>
      <c r="F5306" t="str">
        <f>Raw_Data!F5306</f>
        <v>1033117684</v>
      </c>
      <c r="G5306" t="str">
        <f>Raw_Data!H5306</f>
        <v>2</v>
      </c>
      <c r="H5306">
        <f>IFERROR(VLOOKUP(G5306,Store_Map!$A$2:$I$100,3,FALSE),"")</f>
        <v>0</v>
      </c>
      <c r="I5306">
        <f>IFERROR(VLOOKUP(G5306,Store_Map!$A$2:$I$100,4,FALSE),"")</f>
        <v>0</v>
      </c>
      <c r="J5306">
        <f>IFERROR(VLOOKUP(G5306,Store_Map!$A$2:$I$100,5,FALSE),"")</f>
        <v>0</v>
      </c>
      <c r="K5306">
        <f>IFERROR(VLOOKUP(G5306,Store_Map!$A$2:$I$100,6,FALSE),"")</f>
        <v>0</v>
      </c>
      <c r="L5306">
        <f>IFERROR(VLOOKUP(G5306,Store_Map!$A$2:$I$100,7,FALSE),"")</f>
        <v>0</v>
      </c>
      <c r="M5306">
        <f>IFERROR(VLOOKUP(G5306,Store_Map!$A$2:$I$100,8,FALSE),"")</f>
        <v>0</v>
      </c>
      <c r="N5306">
        <f t="shared" si="738"/>
        <v>0</v>
      </c>
      <c r="O5306" t="str">
        <f t="shared" si="739"/>
        <v>PASS</v>
      </c>
      <c r="P5306" t="str">
        <f t="shared" si="740"/>
        <v>REVIEW</v>
      </c>
      <c r="Q5306" t="str">
        <f t="shared" si="741"/>
        <v>PASS</v>
      </c>
      <c r="R5306" t="str">
        <f t="shared" si="742"/>
        <v>PASS</v>
      </c>
      <c r="S5306" t="str">
        <f t="shared" si="743"/>
        <v>REVIEW</v>
      </c>
      <c r="T5306">
        <f t="shared" si="744"/>
        <v>90</v>
      </c>
      <c r="U5306" t="str">
        <f t="shared" si="745"/>
        <v>Low</v>
      </c>
      <c r="V5306" t="str">
        <f t="shared" si="746"/>
        <v>Invalid NDC</v>
      </c>
    </row>
    <row r="5307" spans="1:22" x14ac:dyDescent="0.3">
      <c r="A5307" t="str">
        <f>Raw_Data!A5307</f>
        <v>26084619</v>
      </c>
      <c r="B5307">
        <f>Raw_Data!B5307</f>
        <v>45664</v>
      </c>
      <c r="C5307" t="str">
        <f>Raw_Data!C5307</f>
        <v>BD INS SYRNG UF 0.3 ML 8MMX</v>
      </c>
      <c r="D5307" t="str">
        <f>Raw_Data!D5307</f>
        <v>8290328438</v>
      </c>
      <c r="E5307" t="str">
        <f>Raw_Data!E5307</f>
        <v>GIBBS, JON</v>
      </c>
      <c r="F5307" t="str">
        <f>Raw_Data!F5307</f>
        <v>1700896156</v>
      </c>
      <c r="G5307" t="str">
        <f>Raw_Data!H5307</f>
        <v>2</v>
      </c>
      <c r="H5307">
        <f>IFERROR(VLOOKUP(G5307,Store_Map!$A$2:$I$100,3,FALSE),"")</f>
        <v>0</v>
      </c>
      <c r="I5307">
        <f>IFERROR(VLOOKUP(G5307,Store_Map!$A$2:$I$100,4,FALSE),"")</f>
        <v>0</v>
      </c>
      <c r="J5307">
        <f>IFERROR(VLOOKUP(G5307,Store_Map!$A$2:$I$100,5,FALSE),"")</f>
        <v>0</v>
      </c>
      <c r="K5307">
        <f>IFERROR(VLOOKUP(G5307,Store_Map!$A$2:$I$100,6,FALSE),"")</f>
        <v>0</v>
      </c>
      <c r="L5307">
        <f>IFERROR(VLOOKUP(G5307,Store_Map!$A$2:$I$100,7,FALSE),"")</f>
        <v>0</v>
      </c>
      <c r="M5307">
        <f>IFERROR(VLOOKUP(G5307,Store_Map!$A$2:$I$100,8,FALSE),"")</f>
        <v>0</v>
      </c>
      <c r="N5307">
        <f t="shared" si="738"/>
        <v>0</v>
      </c>
      <c r="O5307" t="str">
        <f t="shared" si="739"/>
        <v>PASS</v>
      </c>
      <c r="P5307" t="str">
        <f t="shared" si="740"/>
        <v>PASS</v>
      </c>
      <c r="Q5307" t="str">
        <f t="shared" si="741"/>
        <v>PASS</v>
      </c>
      <c r="R5307" t="str">
        <f t="shared" si="742"/>
        <v>PASS</v>
      </c>
      <c r="S5307" t="str">
        <f t="shared" si="743"/>
        <v>PASS</v>
      </c>
      <c r="T5307">
        <f t="shared" si="744"/>
        <v>100</v>
      </c>
      <c r="U5307" t="str">
        <f t="shared" si="745"/>
        <v>Low</v>
      </c>
      <c r="V5307" t="str">
        <f t="shared" si="746"/>
        <v>Clean</v>
      </c>
    </row>
    <row r="5308" spans="1:22" x14ac:dyDescent="0.3">
      <c r="A5308" t="str">
        <f>Raw_Data!A5308</f>
        <v>26081136</v>
      </c>
      <c r="B5308">
        <f>Raw_Data!B5308</f>
        <v>45664</v>
      </c>
      <c r="C5308" t="str">
        <f>Raw_Data!C5308</f>
        <v>LISINOPRIL-HCTZ 10-12.5 MG</v>
      </c>
      <c r="D5308" t="str">
        <f>Raw_Data!D5308</f>
        <v>68180051801</v>
      </c>
      <c r="E5308" t="str">
        <f>Raw_Data!E5308</f>
        <v>FORD, JAMES</v>
      </c>
      <c r="F5308" t="str">
        <f>Raw_Data!F5308</f>
        <v>1033117684</v>
      </c>
      <c r="G5308" t="str">
        <f>Raw_Data!H5308</f>
        <v>2</v>
      </c>
      <c r="H5308">
        <f>IFERROR(VLOOKUP(G5308,Store_Map!$A$2:$I$100,3,FALSE),"")</f>
        <v>0</v>
      </c>
      <c r="I5308">
        <f>IFERROR(VLOOKUP(G5308,Store_Map!$A$2:$I$100,4,FALSE),"")</f>
        <v>0</v>
      </c>
      <c r="J5308">
        <f>IFERROR(VLOOKUP(G5308,Store_Map!$A$2:$I$100,5,FALSE),"")</f>
        <v>0</v>
      </c>
      <c r="K5308">
        <f>IFERROR(VLOOKUP(G5308,Store_Map!$A$2:$I$100,6,FALSE),"")</f>
        <v>0</v>
      </c>
      <c r="L5308">
        <f>IFERROR(VLOOKUP(G5308,Store_Map!$A$2:$I$100,7,FALSE),"")</f>
        <v>0</v>
      </c>
      <c r="M5308">
        <f>IFERROR(VLOOKUP(G5308,Store_Map!$A$2:$I$100,8,FALSE),"")</f>
        <v>0</v>
      </c>
      <c r="N5308">
        <f t="shared" si="738"/>
        <v>0</v>
      </c>
      <c r="O5308" t="str">
        <f t="shared" si="739"/>
        <v>PASS</v>
      </c>
      <c r="P5308" t="str">
        <f t="shared" si="740"/>
        <v>PASS</v>
      </c>
      <c r="Q5308" t="str">
        <f t="shared" si="741"/>
        <v>PASS</v>
      </c>
      <c r="R5308" t="str">
        <f t="shared" si="742"/>
        <v>PASS</v>
      </c>
      <c r="S5308" t="str">
        <f t="shared" si="743"/>
        <v>PASS</v>
      </c>
      <c r="T5308">
        <f t="shared" si="744"/>
        <v>100</v>
      </c>
      <c r="U5308" t="str">
        <f t="shared" si="745"/>
        <v>Low</v>
      </c>
      <c r="V5308" t="str">
        <f t="shared" si="746"/>
        <v>Clean</v>
      </c>
    </row>
    <row r="5309" spans="1:22" x14ac:dyDescent="0.3">
      <c r="A5309" t="str">
        <f>Raw_Data!A5309</f>
        <v>26072073</v>
      </c>
      <c r="B5309">
        <f>Raw_Data!B5309</f>
        <v>45664</v>
      </c>
      <c r="C5309" t="str">
        <f>Raw_Data!C5309</f>
        <v>METFORMIN HCL 500 MG TABLET</v>
      </c>
      <c r="D5309" t="str">
        <f>Raw_Data!D5309</f>
        <v>65862000899</v>
      </c>
      <c r="E5309" t="str">
        <f>Raw_Data!E5309</f>
        <v>FORD, JAMES</v>
      </c>
      <c r="F5309" t="str">
        <f>Raw_Data!F5309</f>
        <v>1033117684</v>
      </c>
      <c r="G5309" t="str">
        <f>Raw_Data!H5309</f>
        <v>2</v>
      </c>
      <c r="H5309">
        <f>IFERROR(VLOOKUP(G5309,Store_Map!$A$2:$I$100,3,FALSE),"")</f>
        <v>0</v>
      </c>
      <c r="I5309">
        <f>IFERROR(VLOOKUP(G5309,Store_Map!$A$2:$I$100,4,FALSE),"")</f>
        <v>0</v>
      </c>
      <c r="J5309">
        <f>IFERROR(VLOOKUP(G5309,Store_Map!$A$2:$I$100,5,FALSE),"")</f>
        <v>0</v>
      </c>
      <c r="K5309">
        <f>IFERROR(VLOOKUP(G5309,Store_Map!$A$2:$I$100,6,FALSE),"")</f>
        <v>0</v>
      </c>
      <c r="L5309">
        <f>IFERROR(VLOOKUP(G5309,Store_Map!$A$2:$I$100,7,FALSE),"")</f>
        <v>0</v>
      </c>
      <c r="M5309">
        <f>IFERROR(VLOOKUP(G5309,Store_Map!$A$2:$I$100,8,FALSE),"")</f>
        <v>0</v>
      </c>
      <c r="N5309">
        <f t="shared" si="738"/>
        <v>0</v>
      </c>
      <c r="O5309" t="str">
        <f t="shared" si="739"/>
        <v>PASS</v>
      </c>
      <c r="P5309" t="str">
        <f t="shared" si="740"/>
        <v>PASS</v>
      </c>
      <c r="Q5309" t="str">
        <f t="shared" si="741"/>
        <v>PASS</v>
      </c>
      <c r="R5309" t="str">
        <f t="shared" si="742"/>
        <v>PASS</v>
      </c>
      <c r="S5309" t="str">
        <f t="shared" si="743"/>
        <v>PASS</v>
      </c>
      <c r="T5309">
        <f t="shared" si="744"/>
        <v>100</v>
      </c>
      <c r="U5309" t="str">
        <f t="shared" si="745"/>
        <v>Low</v>
      </c>
      <c r="V5309" t="str">
        <f t="shared" si="746"/>
        <v>Clean</v>
      </c>
    </row>
    <row r="5310" spans="1:22" x14ac:dyDescent="0.3">
      <c r="A5310" t="str">
        <f>Raw_Data!A5310</f>
        <v>26076004</v>
      </c>
      <c r="B5310">
        <f>Raw_Data!B5310</f>
        <v>45664</v>
      </c>
      <c r="C5310" t="str">
        <f>Raw_Data!C5310</f>
        <v>BIKTARVY 50-200-25 MG TABLE</v>
      </c>
      <c r="D5310" t="str">
        <f>Raw_Data!D5310</f>
        <v>61958250101</v>
      </c>
      <c r="E5310" t="str">
        <f>Raw_Data!E5310</f>
        <v>GONZALEZ, ANDREA</v>
      </c>
      <c r="F5310" t="str">
        <f>Raw_Data!F5310</f>
        <v>1336176403</v>
      </c>
      <c r="G5310" t="str">
        <f>Raw_Data!H5310</f>
        <v>2</v>
      </c>
      <c r="H5310">
        <f>IFERROR(VLOOKUP(G5310,Store_Map!$A$2:$I$100,3,FALSE),"")</f>
        <v>0</v>
      </c>
      <c r="I5310">
        <f>IFERROR(VLOOKUP(G5310,Store_Map!$A$2:$I$100,4,FALSE),"")</f>
        <v>0</v>
      </c>
      <c r="J5310">
        <f>IFERROR(VLOOKUP(G5310,Store_Map!$A$2:$I$100,5,FALSE),"")</f>
        <v>0</v>
      </c>
      <c r="K5310">
        <f>IFERROR(VLOOKUP(G5310,Store_Map!$A$2:$I$100,6,FALSE),"")</f>
        <v>0</v>
      </c>
      <c r="L5310">
        <f>IFERROR(VLOOKUP(G5310,Store_Map!$A$2:$I$100,7,FALSE),"")</f>
        <v>0</v>
      </c>
      <c r="M5310">
        <f>IFERROR(VLOOKUP(G5310,Store_Map!$A$2:$I$100,8,FALSE),"")</f>
        <v>0</v>
      </c>
      <c r="N5310">
        <f t="shared" si="738"/>
        <v>0</v>
      </c>
      <c r="O5310" t="str">
        <f t="shared" si="739"/>
        <v>PASS</v>
      </c>
      <c r="P5310" t="str">
        <f t="shared" si="740"/>
        <v>PASS</v>
      </c>
      <c r="Q5310" t="str">
        <f t="shared" si="741"/>
        <v>PASS</v>
      </c>
      <c r="R5310" t="str">
        <f t="shared" si="742"/>
        <v>PASS</v>
      </c>
      <c r="S5310" t="str">
        <f t="shared" si="743"/>
        <v>PASS</v>
      </c>
      <c r="T5310">
        <f t="shared" si="744"/>
        <v>100</v>
      </c>
      <c r="U5310" t="str">
        <f t="shared" si="745"/>
        <v>Low</v>
      </c>
      <c r="V5310" t="str">
        <f t="shared" si="746"/>
        <v>Clean</v>
      </c>
    </row>
    <row r="5311" spans="1:22" x14ac:dyDescent="0.3">
      <c r="A5311" t="str">
        <f>Raw_Data!A5311</f>
        <v>26081788</v>
      </c>
      <c r="B5311">
        <f>Raw_Data!B5311</f>
        <v>45664</v>
      </c>
      <c r="C5311" t="str">
        <f>Raw_Data!C5311</f>
        <v>PANTOPRAZOLE SOD DR 40 MG T</v>
      </c>
      <c r="D5311" t="str">
        <f>Raw_Data!D5311</f>
        <v>65862056090</v>
      </c>
      <c r="E5311" t="str">
        <f>Raw_Data!E5311</f>
        <v>FORD, JAMES</v>
      </c>
      <c r="F5311" t="str">
        <f>Raw_Data!F5311</f>
        <v>1033117684</v>
      </c>
      <c r="G5311" t="str">
        <f>Raw_Data!H5311</f>
        <v>2</v>
      </c>
      <c r="H5311">
        <f>IFERROR(VLOOKUP(G5311,Store_Map!$A$2:$I$100,3,FALSE),"")</f>
        <v>0</v>
      </c>
      <c r="I5311">
        <f>IFERROR(VLOOKUP(G5311,Store_Map!$A$2:$I$100,4,FALSE),"")</f>
        <v>0</v>
      </c>
      <c r="J5311">
        <f>IFERROR(VLOOKUP(G5311,Store_Map!$A$2:$I$100,5,FALSE),"")</f>
        <v>0</v>
      </c>
      <c r="K5311">
        <f>IFERROR(VLOOKUP(G5311,Store_Map!$A$2:$I$100,6,FALSE),"")</f>
        <v>0</v>
      </c>
      <c r="L5311">
        <f>IFERROR(VLOOKUP(G5311,Store_Map!$A$2:$I$100,7,FALSE),"")</f>
        <v>0</v>
      </c>
      <c r="M5311">
        <f>IFERROR(VLOOKUP(G5311,Store_Map!$A$2:$I$100,8,FALSE),"")</f>
        <v>0</v>
      </c>
      <c r="N5311">
        <f t="shared" si="738"/>
        <v>0</v>
      </c>
      <c r="O5311" t="str">
        <f t="shared" si="739"/>
        <v>PASS</v>
      </c>
      <c r="P5311" t="str">
        <f t="shared" si="740"/>
        <v>PASS</v>
      </c>
      <c r="Q5311" t="str">
        <f t="shared" si="741"/>
        <v>PASS</v>
      </c>
      <c r="R5311" t="str">
        <f t="shared" si="742"/>
        <v>PASS</v>
      </c>
      <c r="S5311" t="str">
        <f t="shared" si="743"/>
        <v>PASS</v>
      </c>
      <c r="T5311">
        <f t="shared" si="744"/>
        <v>100</v>
      </c>
      <c r="U5311" t="str">
        <f t="shared" si="745"/>
        <v>Low</v>
      </c>
      <c r="V5311" t="str">
        <f t="shared" si="746"/>
        <v>Clean</v>
      </c>
    </row>
    <row r="5312" spans="1:22" x14ac:dyDescent="0.3">
      <c r="A5312" t="str">
        <f>Raw_Data!A5312</f>
        <v>26084620</v>
      </c>
      <c r="B5312">
        <f>Raw_Data!B5312</f>
        <v>45664</v>
      </c>
      <c r="C5312" t="str">
        <f>Raw_Data!C5312</f>
        <v>SILDENAFIL 100 MG TABLET</v>
      </c>
      <c r="D5312" t="str">
        <f>Raw_Data!D5312</f>
        <v>60219175303</v>
      </c>
      <c r="E5312" t="str">
        <f>Raw_Data!E5312</f>
        <v>GIBBS, JON</v>
      </c>
      <c r="F5312" t="str">
        <f>Raw_Data!F5312</f>
        <v>1700896156</v>
      </c>
      <c r="G5312" t="str">
        <f>Raw_Data!H5312</f>
        <v>2</v>
      </c>
      <c r="H5312">
        <f>IFERROR(VLOOKUP(G5312,Store_Map!$A$2:$I$100,3,FALSE),"")</f>
        <v>0</v>
      </c>
      <c r="I5312">
        <f>IFERROR(VLOOKUP(G5312,Store_Map!$A$2:$I$100,4,FALSE),"")</f>
        <v>0</v>
      </c>
      <c r="J5312">
        <f>IFERROR(VLOOKUP(G5312,Store_Map!$A$2:$I$100,5,FALSE),"")</f>
        <v>0</v>
      </c>
      <c r="K5312">
        <f>IFERROR(VLOOKUP(G5312,Store_Map!$A$2:$I$100,6,FALSE),"")</f>
        <v>0</v>
      </c>
      <c r="L5312">
        <f>IFERROR(VLOOKUP(G5312,Store_Map!$A$2:$I$100,7,FALSE),"")</f>
        <v>0</v>
      </c>
      <c r="M5312">
        <f>IFERROR(VLOOKUP(G5312,Store_Map!$A$2:$I$100,8,FALSE),"")</f>
        <v>0</v>
      </c>
      <c r="N5312">
        <f t="shared" si="738"/>
        <v>0</v>
      </c>
      <c r="O5312" t="str">
        <f t="shared" si="739"/>
        <v>PASS</v>
      </c>
      <c r="P5312" t="str">
        <f t="shared" si="740"/>
        <v>PASS</v>
      </c>
      <c r="Q5312" t="str">
        <f t="shared" si="741"/>
        <v>PASS</v>
      </c>
      <c r="R5312" t="str">
        <f t="shared" si="742"/>
        <v>PASS</v>
      </c>
      <c r="S5312" t="str">
        <f t="shared" si="743"/>
        <v>PASS</v>
      </c>
      <c r="T5312">
        <f t="shared" si="744"/>
        <v>100</v>
      </c>
      <c r="U5312" t="str">
        <f t="shared" si="745"/>
        <v>Low</v>
      </c>
      <c r="V5312" t="str">
        <f t="shared" si="746"/>
        <v>Clean</v>
      </c>
    </row>
    <row r="5313" spans="1:22" x14ac:dyDescent="0.3">
      <c r="A5313" t="str">
        <f>Raw_Data!A5313</f>
        <v>26084621</v>
      </c>
      <c r="B5313">
        <f>Raw_Data!B5313</f>
        <v>45664</v>
      </c>
      <c r="C5313" t="str">
        <f>Raw_Data!C5313</f>
        <v>ATORVASTATIN 20 MG TABLET</v>
      </c>
      <c r="D5313" t="str">
        <f>Raw_Data!D5313</f>
        <v>60505257908</v>
      </c>
      <c r="E5313" t="str">
        <f>Raw_Data!E5313</f>
        <v>FORD, JAMES</v>
      </c>
      <c r="F5313" t="str">
        <f>Raw_Data!F5313</f>
        <v>1033117684</v>
      </c>
      <c r="G5313" t="str">
        <f>Raw_Data!H5313</f>
        <v>2</v>
      </c>
      <c r="H5313">
        <f>IFERROR(VLOOKUP(G5313,Store_Map!$A$2:$I$100,3,FALSE),"")</f>
        <v>0</v>
      </c>
      <c r="I5313">
        <f>IFERROR(VLOOKUP(G5313,Store_Map!$A$2:$I$100,4,FALSE),"")</f>
        <v>0</v>
      </c>
      <c r="J5313">
        <f>IFERROR(VLOOKUP(G5313,Store_Map!$A$2:$I$100,5,FALSE),"")</f>
        <v>0</v>
      </c>
      <c r="K5313">
        <f>IFERROR(VLOOKUP(G5313,Store_Map!$A$2:$I$100,6,FALSE),"")</f>
        <v>0</v>
      </c>
      <c r="L5313">
        <f>IFERROR(VLOOKUP(G5313,Store_Map!$A$2:$I$100,7,FALSE),"")</f>
        <v>0</v>
      </c>
      <c r="M5313">
        <f>IFERROR(VLOOKUP(G5313,Store_Map!$A$2:$I$100,8,FALSE),"")</f>
        <v>0</v>
      </c>
      <c r="N5313">
        <f t="shared" si="738"/>
        <v>0</v>
      </c>
      <c r="O5313" t="str">
        <f t="shared" si="739"/>
        <v>PASS</v>
      </c>
      <c r="P5313" t="str">
        <f t="shared" si="740"/>
        <v>PASS</v>
      </c>
      <c r="Q5313" t="str">
        <f t="shared" si="741"/>
        <v>PASS</v>
      </c>
      <c r="R5313" t="str">
        <f t="shared" si="742"/>
        <v>PASS</v>
      </c>
      <c r="S5313" t="str">
        <f t="shared" si="743"/>
        <v>PASS</v>
      </c>
      <c r="T5313">
        <f t="shared" si="744"/>
        <v>100</v>
      </c>
      <c r="U5313" t="str">
        <f t="shared" si="745"/>
        <v>Low</v>
      </c>
      <c r="V5313" t="str">
        <f t="shared" si="746"/>
        <v>Clean</v>
      </c>
    </row>
    <row r="5314" spans="1:22" x14ac:dyDescent="0.3">
      <c r="A5314" t="str">
        <f>Raw_Data!A5314</f>
        <v>26083536</v>
      </c>
      <c r="B5314">
        <f>Raw_Data!B5314</f>
        <v>45664</v>
      </c>
      <c r="C5314" t="str">
        <f>Raw_Data!C5314</f>
        <v>ATORVASTATIN 20 MG TABLET</v>
      </c>
      <c r="D5314" t="str">
        <f>Raw_Data!D5314</f>
        <v>60505257908</v>
      </c>
      <c r="E5314" t="str">
        <f>Raw_Data!E5314</f>
        <v>FORD, JAMES</v>
      </c>
      <c r="F5314" t="str">
        <f>Raw_Data!F5314</f>
        <v>1033117684</v>
      </c>
      <c r="G5314" t="str">
        <f>Raw_Data!H5314</f>
        <v>2</v>
      </c>
      <c r="H5314">
        <f>IFERROR(VLOOKUP(G5314,Store_Map!$A$2:$I$100,3,FALSE),"")</f>
        <v>0</v>
      </c>
      <c r="I5314">
        <f>IFERROR(VLOOKUP(G5314,Store_Map!$A$2:$I$100,4,FALSE),"")</f>
        <v>0</v>
      </c>
      <c r="J5314">
        <f>IFERROR(VLOOKUP(G5314,Store_Map!$A$2:$I$100,5,FALSE),"")</f>
        <v>0</v>
      </c>
      <c r="K5314">
        <f>IFERROR(VLOOKUP(G5314,Store_Map!$A$2:$I$100,6,FALSE),"")</f>
        <v>0</v>
      </c>
      <c r="L5314">
        <f>IFERROR(VLOOKUP(G5314,Store_Map!$A$2:$I$100,7,FALSE),"")</f>
        <v>0</v>
      </c>
      <c r="M5314">
        <f>IFERROR(VLOOKUP(G5314,Store_Map!$A$2:$I$100,8,FALSE),"")</f>
        <v>0</v>
      </c>
      <c r="N5314">
        <f t="shared" ref="N5314:N5377" si="747">COUNTBLANK(A5314:M5314)</f>
        <v>0</v>
      </c>
      <c r="O5314" t="str">
        <f t="shared" ref="O5314:O5377" si="748">IF(AND(F5314&lt;&gt;"",LEN(F5314)=10,ISNUMBER(--F5314)),"PASS","REVIEW")</f>
        <v>PASS</v>
      </c>
      <c r="P5314" t="str">
        <f t="shared" ref="P5314:P5377" si="749">IF(AND(D5314&lt;&gt;"",OR(LEN(D5314)=10,LEN(D5314)=11),ISNUMBER(--D5314)),"PASS","REVIEW")</f>
        <v>PASS</v>
      </c>
      <c r="Q5314" t="str">
        <f t="shared" ref="Q5314:Q5377" si="750">IF(H5314&lt;&gt;"","PASS","REVIEW")</f>
        <v>PASS</v>
      </c>
      <c r="R5314" t="str">
        <f t="shared" ref="R5314:R5377" si="751">IF(AND(I5314&lt;&gt;"",J5314&lt;&gt;"",K5314&lt;&gt;"",L5314&lt;&gt;"",M5314&lt;&gt;""),"PASS","REVIEW")</f>
        <v>PASS</v>
      </c>
      <c r="S5314" t="str">
        <f t="shared" ref="S5314:S5377" si="752">IF(OR(N5314&gt;0,O5314="REVIEW",P5314="REVIEW",Q5314="REVIEW",R5314="REVIEW"),"REVIEW","PASS")</f>
        <v>PASS</v>
      </c>
      <c r="T5314">
        <f t="shared" ref="T5314:T5377" si="753">MAX(0,100-(N5314*5)-IF(O5314="REVIEW",15,0)-IF(P5314="REVIEW",10,0)-IF(Q5314="REVIEW",10,0)-IF(R5314="REVIEW",20,0))</f>
        <v>100</v>
      </c>
      <c r="U5314" t="str">
        <f t="shared" ref="U5314:U5377" si="754">IF(T5314&gt;=90,"Low",IF(T5314&gt;=70,"Medium","High"))</f>
        <v>Low</v>
      </c>
      <c r="V5314" t="str">
        <f t="shared" ref="V5314:V5377" si="755">IF(N5314&gt;0,"Missing required fields",IF(O5314="REVIEW","Invalid provider NPI",IF(P5314="REVIEW","Invalid NDC",IF(Q5314="REVIEW","Store mapping incomplete",IF(R5314="REVIEW","Entity mapping incomplete","Clean")))))</f>
        <v>Clean</v>
      </c>
    </row>
    <row r="5315" spans="1:22" x14ac:dyDescent="0.3">
      <c r="A5315" t="str">
        <f>Raw_Data!A5315</f>
        <v>26083535</v>
      </c>
      <c r="B5315">
        <f>Raw_Data!B5315</f>
        <v>45664</v>
      </c>
      <c r="C5315" t="str">
        <f>Raw_Data!C5315</f>
        <v>GABAPENTIN 300 MG CAPSULE</v>
      </c>
      <c r="D5315" t="str">
        <f>Raw_Data!D5315</f>
        <v>50228018010</v>
      </c>
      <c r="E5315" t="str">
        <f>Raw_Data!E5315</f>
        <v>FORD, JAMES</v>
      </c>
      <c r="F5315" t="str">
        <f>Raw_Data!F5315</f>
        <v>1033117684</v>
      </c>
      <c r="G5315" t="str">
        <f>Raw_Data!H5315</f>
        <v>2</v>
      </c>
      <c r="H5315">
        <f>IFERROR(VLOOKUP(G5315,Store_Map!$A$2:$I$100,3,FALSE),"")</f>
        <v>0</v>
      </c>
      <c r="I5315">
        <f>IFERROR(VLOOKUP(G5315,Store_Map!$A$2:$I$100,4,FALSE),"")</f>
        <v>0</v>
      </c>
      <c r="J5315">
        <f>IFERROR(VLOOKUP(G5315,Store_Map!$A$2:$I$100,5,FALSE),"")</f>
        <v>0</v>
      </c>
      <c r="K5315">
        <f>IFERROR(VLOOKUP(G5315,Store_Map!$A$2:$I$100,6,FALSE),"")</f>
        <v>0</v>
      </c>
      <c r="L5315">
        <f>IFERROR(VLOOKUP(G5315,Store_Map!$A$2:$I$100,7,FALSE),"")</f>
        <v>0</v>
      </c>
      <c r="M5315">
        <f>IFERROR(VLOOKUP(G5315,Store_Map!$A$2:$I$100,8,FALSE),"")</f>
        <v>0</v>
      </c>
      <c r="N5315">
        <f t="shared" si="747"/>
        <v>0</v>
      </c>
      <c r="O5315" t="str">
        <f t="shared" si="748"/>
        <v>PASS</v>
      </c>
      <c r="P5315" t="str">
        <f t="shared" si="749"/>
        <v>PASS</v>
      </c>
      <c r="Q5315" t="str">
        <f t="shared" si="750"/>
        <v>PASS</v>
      </c>
      <c r="R5315" t="str">
        <f t="shared" si="751"/>
        <v>PASS</v>
      </c>
      <c r="S5315" t="str">
        <f t="shared" si="752"/>
        <v>PASS</v>
      </c>
      <c r="T5315">
        <f t="shared" si="753"/>
        <v>100</v>
      </c>
      <c r="U5315" t="str">
        <f t="shared" si="754"/>
        <v>Low</v>
      </c>
      <c r="V5315" t="str">
        <f t="shared" si="755"/>
        <v>Clean</v>
      </c>
    </row>
    <row r="5316" spans="1:22" x14ac:dyDescent="0.3">
      <c r="A5316" t="str">
        <f>Raw_Data!A5316</f>
        <v>26082501</v>
      </c>
      <c r="B5316">
        <f>Raw_Data!B5316</f>
        <v>45664</v>
      </c>
      <c r="C5316" t="str">
        <f>Raw_Data!C5316</f>
        <v>PIOGLITAZONE HCL 30 MG TABL</v>
      </c>
      <c r="D5316" t="str">
        <f>Raw_Data!D5316</f>
        <v>33342005507</v>
      </c>
      <c r="E5316" t="str">
        <f>Raw_Data!E5316</f>
        <v>FORD, JAMES</v>
      </c>
      <c r="F5316" t="str">
        <f>Raw_Data!F5316</f>
        <v>1033117684</v>
      </c>
      <c r="G5316" t="str">
        <f>Raw_Data!H5316</f>
        <v>2</v>
      </c>
      <c r="H5316">
        <f>IFERROR(VLOOKUP(G5316,Store_Map!$A$2:$I$100,3,FALSE),"")</f>
        <v>0</v>
      </c>
      <c r="I5316">
        <f>IFERROR(VLOOKUP(G5316,Store_Map!$A$2:$I$100,4,FALSE),"")</f>
        <v>0</v>
      </c>
      <c r="J5316">
        <f>IFERROR(VLOOKUP(G5316,Store_Map!$A$2:$I$100,5,FALSE),"")</f>
        <v>0</v>
      </c>
      <c r="K5316">
        <f>IFERROR(VLOOKUP(G5316,Store_Map!$A$2:$I$100,6,FALSE),"")</f>
        <v>0</v>
      </c>
      <c r="L5316">
        <f>IFERROR(VLOOKUP(G5316,Store_Map!$A$2:$I$100,7,FALSE),"")</f>
        <v>0</v>
      </c>
      <c r="M5316">
        <f>IFERROR(VLOOKUP(G5316,Store_Map!$A$2:$I$100,8,FALSE),"")</f>
        <v>0</v>
      </c>
      <c r="N5316">
        <f t="shared" si="747"/>
        <v>0</v>
      </c>
      <c r="O5316" t="str">
        <f t="shared" si="748"/>
        <v>PASS</v>
      </c>
      <c r="P5316" t="str">
        <f t="shared" si="749"/>
        <v>PASS</v>
      </c>
      <c r="Q5316" t="str">
        <f t="shared" si="750"/>
        <v>PASS</v>
      </c>
      <c r="R5316" t="str">
        <f t="shared" si="751"/>
        <v>PASS</v>
      </c>
      <c r="S5316" t="str">
        <f t="shared" si="752"/>
        <v>PASS</v>
      </c>
      <c r="T5316">
        <f t="shared" si="753"/>
        <v>100</v>
      </c>
      <c r="U5316" t="str">
        <f t="shared" si="754"/>
        <v>Low</v>
      </c>
      <c r="V5316" t="str">
        <f t="shared" si="755"/>
        <v>Clean</v>
      </c>
    </row>
    <row r="5317" spans="1:22" x14ac:dyDescent="0.3">
      <c r="A5317" t="str">
        <f>Raw_Data!A5317</f>
        <v>26079664</v>
      </c>
      <c r="B5317">
        <f>Raw_Data!B5317</f>
        <v>45664</v>
      </c>
      <c r="C5317" t="str">
        <f>Raw_Data!C5317</f>
        <v>GLIMEPIRIDE 4 MG TABLET</v>
      </c>
      <c r="D5317" t="str">
        <f>Raw_Data!D5317</f>
        <v>55111032205</v>
      </c>
      <c r="E5317" t="str">
        <f>Raw_Data!E5317</f>
        <v>FORD, JAMES</v>
      </c>
      <c r="F5317" t="str">
        <f>Raw_Data!F5317</f>
        <v>1033117684</v>
      </c>
      <c r="G5317" t="str">
        <f>Raw_Data!H5317</f>
        <v>2</v>
      </c>
      <c r="H5317">
        <f>IFERROR(VLOOKUP(G5317,Store_Map!$A$2:$I$100,3,FALSE),"")</f>
        <v>0</v>
      </c>
      <c r="I5317">
        <f>IFERROR(VLOOKUP(G5317,Store_Map!$A$2:$I$100,4,FALSE),"")</f>
        <v>0</v>
      </c>
      <c r="J5317">
        <f>IFERROR(VLOOKUP(G5317,Store_Map!$A$2:$I$100,5,FALSE),"")</f>
        <v>0</v>
      </c>
      <c r="K5317">
        <f>IFERROR(VLOOKUP(G5317,Store_Map!$A$2:$I$100,6,FALSE),"")</f>
        <v>0</v>
      </c>
      <c r="L5317">
        <f>IFERROR(VLOOKUP(G5317,Store_Map!$A$2:$I$100,7,FALSE),"")</f>
        <v>0</v>
      </c>
      <c r="M5317">
        <f>IFERROR(VLOOKUP(G5317,Store_Map!$A$2:$I$100,8,FALSE),"")</f>
        <v>0</v>
      </c>
      <c r="N5317">
        <f t="shared" si="747"/>
        <v>0</v>
      </c>
      <c r="O5317" t="str">
        <f t="shared" si="748"/>
        <v>PASS</v>
      </c>
      <c r="P5317" t="str">
        <f t="shared" si="749"/>
        <v>PASS</v>
      </c>
      <c r="Q5317" t="str">
        <f t="shared" si="750"/>
        <v>PASS</v>
      </c>
      <c r="R5317" t="str">
        <f t="shared" si="751"/>
        <v>PASS</v>
      </c>
      <c r="S5317" t="str">
        <f t="shared" si="752"/>
        <v>PASS</v>
      </c>
      <c r="T5317">
        <f t="shared" si="753"/>
        <v>100</v>
      </c>
      <c r="U5317" t="str">
        <f t="shared" si="754"/>
        <v>Low</v>
      </c>
      <c r="V5317" t="str">
        <f t="shared" si="755"/>
        <v>Clean</v>
      </c>
    </row>
    <row r="5318" spans="1:22" x14ac:dyDescent="0.3">
      <c r="A5318" t="str">
        <f>Raw_Data!A5318</f>
        <v>26079663</v>
      </c>
      <c r="B5318">
        <f>Raw_Data!B5318</f>
        <v>45664</v>
      </c>
      <c r="C5318" t="str">
        <f>Raw_Data!C5318</f>
        <v>LISINOPRIL 10 MG TABLET</v>
      </c>
      <c r="D5318" t="str">
        <f>Raw_Data!D5318</f>
        <v>43547035311</v>
      </c>
      <c r="E5318" t="str">
        <f>Raw_Data!E5318</f>
        <v>FORD, JAMES</v>
      </c>
      <c r="F5318" t="str">
        <f>Raw_Data!F5318</f>
        <v>1033117684</v>
      </c>
      <c r="G5318" t="str">
        <f>Raw_Data!H5318</f>
        <v>2</v>
      </c>
      <c r="H5318">
        <f>IFERROR(VLOOKUP(G5318,Store_Map!$A$2:$I$100,3,FALSE),"")</f>
        <v>0</v>
      </c>
      <c r="I5318">
        <f>IFERROR(VLOOKUP(G5318,Store_Map!$A$2:$I$100,4,FALSE),"")</f>
        <v>0</v>
      </c>
      <c r="J5318">
        <f>IFERROR(VLOOKUP(G5318,Store_Map!$A$2:$I$100,5,FALSE),"")</f>
        <v>0</v>
      </c>
      <c r="K5318">
        <f>IFERROR(VLOOKUP(G5318,Store_Map!$A$2:$I$100,6,FALSE),"")</f>
        <v>0</v>
      </c>
      <c r="L5318">
        <f>IFERROR(VLOOKUP(G5318,Store_Map!$A$2:$I$100,7,FALSE),"")</f>
        <v>0</v>
      </c>
      <c r="M5318">
        <f>IFERROR(VLOOKUP(G5318,Store_Map!$A$2:$I$100,8,FALSE),"")</f>
        <v>0</v>
      </c>
      <c r="N5318">
        <f t="shared" si="747"/>
        <v>0</v>
      </c>
      <c r="O5318" t="str">
        <f t="shared" si="748"/>
        <v>PASS</v>
      </c>
      <c r="P5318" t="str">
        <f t="shared" si="749"/>
        <v>PASS</v>
      </c>
      <c r="Q5318" t="str">
        <f t="shared" si="750"/>
        <v>PASS</v>
      </c>
      <c r="R5318" t="str">
        <f t="shared" si="751"/>
        <v>PASS</v>
      </c>
      <c r="S5318" t="str">
        <f t="shared" si="752"/>
        <v>PASS</v>
      </c>
      <c r="T5318">
        <f t="shared" si="753"/>
        <v>100</v>
      </c>
      <c r="U5318" t="str">
        <f t="shared" si="754"/>
        <v>Low</v>
      </c>
      <c r="V5318" t="str">
        <f t="shared" si="755"/>
        <v>Clean</v>
      </c>
    </row>
    <row r="5319" spans="1:22" x14ac:dyDescent="0.3">
      <c r="A5319" t="str">
        <f>Raw_Data!A5319</f>
        <v>26084622</v>
      </c>
      <c r="B5319">
        <f>Raw_Data!B5319</f>
        <v>45664</v>
      </c>
      <c r="C5319" t="str">
        <f>Raw_Data!C5319</f>
        <v>METRONIDAZOLE VAGINAL 0.75%</v>
      </c>
      <c r="D5319" t="str">
        <f>Raw_Data!D5319</f>
        <v>45802013970</v>
      </c>
      <c r="E5319" t="str">
        <f>Raw_Data!E5319</f>
        <v>FORD, JAMES</v>
      </c>
      <c r="F5319" t="str">
        <f>Raw_Data!F5319</f>
        <v>1033117684</v>
      </c>
      <c r="G5319" t="str">
        <f>Raw_Data!H5319</f>
        <v>2</v>
      </c>
      <c r="H5319">
        <f>IFERROR(VLOOKUP(G5319,Store_Map!$A$2:$I$100,3,FALSE),"")</f>
        <v>0</v>
      </c>
      <c r="I5319">
        <f>IFERROR(VLOOKUP(G5319,Store_Map!$A$2:$I$100,4,FALSE),"")</f>
        <v>0</v>
      </c>
      <c r="J5319">
        <f>IFERROR(VLOOKUP(G5319,Store_Map!$A$2:$I$100,5,FALSE),"")</f>
        <v>0</v>
      </c>
      <c r="K5319">
        <f>IFERROR(VLOOKUP(G5319,Store_Map!$A$2:$I$100,6,FALSE),"")</f>
        <v>0</v>
      </c>
      <c r="L5319">
        <f>IFERROR(VLOOKUP(G5319,Store_Map!$A$2:$I$100,7,FALSE),"")</f>
        <v>0</v>
      </c>
      <c r="M5319">
        <f>IFERROR(VLOOKUP(G5319,Store_Map!$A$2:$I$100,8,FALSE),"")</f>
        <v>0</v>
      </c>
      <c r="N5319">
        <f t="shared" si="747"/>
        <v>0</v>
      </c>
      <c r="O5319" t="str">
        <f t="shared" si="748"/>
        <v>PASS</v>
      </c>
      <c r="P5319" t="str">
        <f t="shared" si="749"/>
        <v>PASS</v>
      </c>
      <c r="Q5319" t="str">
        <f t="shared" si="750"/>
        <v>PASS</v>
      </c>
      <c r="R5319" t="str">
        <f t="shared" si="751"/>
        <v>PASS</v>
      </c>
      <c r="S5319" t="str">
        <f t="shared" si="752"/>
        <v>PASS</v>
      </c>
      <c r="T5319">
        <f t="shared" si="753"/>
        <v>100</v>
      </c>
      <c r="U5319" t="str">
        <f t="shared" si="754"/>
        <v>Low</v>
      </c>
      <c r="V5319" t="str">
        <f t="shared" si="755"/>
        <v>Clean</v>
      </c>
    </row>
    <row r="5320" spans="1:22" x14ac:dyDescent="0.3">
      <c r="A5320" t="str">
        <f>Raw_Data!A5320</f>
        <v>26084623</v>
      </c>
      <c r="B5320">
        <f>Raw_Data!B5320</f>
        <v>45664</v>
      </c>
      <c r="C5320" t="str">
        <f>Raw_Data!C5320</f>
        <v>PANTOPRAZOLE SOD DR 40 MG T</v>
      </c>
      <c r="D5320" t="str">
        <f>Raw_Data!D5320</f>
        <v>65862056090</v>
      </c>
      <c r="E5320" t="str">
        <f>Raw_Data!E5320</f>
        <v>GIBBS, JON</v>
      </c>
      <c r="F5320" t="str">
        <f>Raw_Data!F5320</f>
        <v>1700896156</v>
      </c>
      <c r="G5320" t="str">
        <f>Raw_Data!H5320</f>
        <v>2</v>
      </c>
      <c r="H5320">
        <f>IFERROR(VLOOKUP(G5320,Store_Map!$A$2:$I$100,3,FALSE),"")</f>
        <v>0</v>
      </c>
      <c r="I5320">
        <f>IFERROR(VLOOKUP(G5320,Store_Map!$A$2:$I$100,4,FALSE),"")</f>
        <v>0</v>
      </c>
      <c r="J5320">
        <f>IFERROR(VLOOKUP(G5320,Store_Map!$A$2:$I$100,5,FALSE),"")</f>
        <v>0</v>
      </c>
      <c r="K5320">
        <f>IFERROR(VLOOKUP(G5320,Store_Map!$A$2:$I$100,6,FALSE),"")</f>
        <v>0</v>
      </c>
      <c r="L5320">
        <f>IFERROR(VLOOKUP(G5320,Store_Map!$A$2:$I$100,7,FALSE),"")</f>
        <v>0</v>
      </c>
      <c r="M5320">
        <f>IFERROR(VLOOKUP(G5320,Store_Map!$A$2:$I$100,8,FALSE),"")</f>
        <v>0</v>
      </c>
      <c r="N5320">
        <f t="shared" si="747"/>
        <v>0</v>
      </c>
      <c r="O5320" t="str">
        <f t="shared" si="748"/>
        <v>PASS</v>
      </c>
      <c r="P5320" t="str">
        <f t="shared" si="749"/>
        <v>PASS</v>
      </c>
      <c r="Q5320" t="str">
        <f t="shared" si="750"/>
        <v>PASS</v>
      </c>
      <c r="R5320" t="str">
        <f t="shared" si="751"/>
        <v>PASS</v>
      </c>
      <c r="S5320" t="str">
        <f t="shared" si="752"/>
        <v>PASS</v>
      </c>
      <c r="T5320">
        <f t="shared" si="753"/>
        <v>100</v>
      </c>
      <c r="U5320" t="str">
        <f t="shared" si="754"/>
        <v>Low</v>
      </c>
      <c r="V5320" t="str">
        <f t="shared" si="755"/>
        <v>Clean</v>
      </c>
    </row>
    <row r="5321" spans="1:22" x14ac:dyDescent="0.3">
      <c r="A5321" t="str">
        <f>Raw_Data!A5321</f>
        <v>26084624</v>
      </c>
      <c r="B5321">
        <f>Raw_Data!B5321</f>
        <v>45664</v>
      </c>
      <c r="C5321" t="str">
        <f>Raw_Data!C5321</f>
        <v>LISINOPRIL 10 MG TABLET</v>
      </c>
      <c r="D5321" t="str">
        <f>Raw_Data!D5321</f>
        <v>43547035311</v>
      </c>
      <c r="E5321" t="str">
        <f>Raw_Data!E5321</f>
        <v>FORD, JAMES</v>
      </c>
      <c r="F5321" t="str">
        <f>Raw_Data!F5321</f>
        <v>1033117684</v>
      </c>
      <c r="G5321" t="str">
        <f>Raw_Data!H5321</f>
        <v>2</v>
      </c>
      <c r="H5321">
        <f>IFERROR(VLOOKUP(G5321,Store_Map!$A$2:$I$100,3,FALSE),"")</f>
        <v>0</v>
      </c>
      <c r="I5321">
        <f>IFERROR(VLOOKUP(G5321,Store_Map!$A$2:$I$100,4,FALSE),"")</f>
        <v>0</v>
      </c>
      <c r="J5321">
        <f>IFERROR(VLOOKUP(G5321,Store_Map!$A$2:$I$100,5,FALSE),"")</f>
        <v>0</v>
      </c>
      <c r="K5321">
        <f>IFERROR(VLOOKUP(G5321,Store_Map!$A$2:$I$100,6,FALSE),"")</f>
        <v>0</v>
      </c>
      <c r="L5321">
        <f>IFERROR(VLOOKUP(G5321,Store_Map!$A$2:$I$100,7,FALSE),"")</f>
        <v>0</v>
      </c>
      <c r="M5321">
        <f>IFERROR(VLOOKUP(G5321,Store_Map!$A$2:$I$100,8,FALSE),"")</f>
        <v>0</v>
      </c>
      <c r="N5321">
        <f t="shared" si="747"/>
        <v>0</v>
      </c>
      <c r="O5321" t="str">
        <f t="shared" si="748"/>
        <v>PASS</v>
      </c>
      <c r="P5321" t="str">
        <f t="shared" si="749"/>
        <v>PASS</v>
      </c>
      <c r="Q5321" t="str">
        <f t="shared" si="750"/>
        <v>PASS</v>
      </c>
      <c r="R5321" t="str">
        <f t="shared" si="751"/>
        <v>PASS</v>
      </c>
      <c r="S5321" t="str">
        <f t="shared" si="752"/>
        <v>PASS</v>
      </c>
      <c r="T5321">
        <f t="shared" si="753"/>
        <v>100</v>
      </c>
      <c r="U5321" t="str">
        <f t="shared" si="754"/>
        <v>Low</v>
      </c>
      <c r="V5321" t="str">
        <f t="shared" si="755"/>
        <v>Clean</v>
      </c>
    </row>
    <row r="5322" spans="1:22" x14ac:dyDescent="0.3">
      <c r="A5322" t="str">
        <f>Raw_Data!A5322</f>
        <v>26084625</v>
      </c>
      <c r="B5322">
        <f>Raw_Data!B5322</f>
        <v>45664</v>
      </c>
      <c r="C5322" t="str">
        <f>Raw_Data!C5322</f>
        <v>HYDROCHLOROTHIAZIDE 12.5 MG</v>
      </c>
      <c r="D5322" t="str">
        <f>Raw_Data!D5322</f>
        <v>50228014601</v>
      </c>
      <c r="E5322" t="str">
        <f>Raw_Data!E5322</f>
        <v>FORD, JAMES</v>
      </c>
      <c r="F5322" t="str">
        <f>Raw_Data!F5322</f>
        <v>1033117684</v>
      </c>
      <c r="G5322" t="str">
        <f>Raw_Data!H5322</f>
        <v>2</v>
      </c>
      <c r="H5322">
        <f>IFERROR(VLOOKUP(G5322,Store_Map!$A$2:$I$100,3,FALSE),"")</f>
        <v>0</v>
      </c>
      <c r="I5322">
        <f>IFERROR(VLOOKUP(G5322,Store_Map!$A$2:$I$100,4,FALSE),"")</f>
        <v>0</v>
      </c>
      <c r="J5322">
        <f>IFERROR(VLOOKUP(G5322,Store_Map!$A$2:$I$100,5,FALSE),"")</f>
        <v>0</v>
      </c>
      <c r="K5322">
        <f>IFERROR(VLOOKUP(G5322,Store_Map!$A$2:$I$100,6,FALSE),"")</f>
        <v>0</v>
      </c>
      <c r="L5322">
        <f>IFERROR(VLOOKUP(G5322,Store_Map!$A$2:$I$100,7,FALSE),"")</f>
        <v>0</v>
      </c>
      <c r="M5322">
        <f>IFERROR(VLOOKUP(G5322,Store_Map!$A$2:$I$100,8,FALSE),"")</f>
        <v>0</v>
      </c>
      <c r="N5322">
        <f t="shared" si="747"/>
        <v>0</v>
      </c>
      <c r="O5322" t="str">
        <f t="shared" si="748"/>
        <v>PASS</v>
      </c>
      <c r="P5322" t="str">
        <f t="shared" si="749"/>
        <v>PASS</v>
      </c>
      <c r="Q5322" t="str">
        <f t="shared" si="750"/>
        <v>PASS</v>
      </c>
      <c r="R5322" t="str">
        <f t="shared" si="751"/>
        <v>PASS</v>
      </c>
      <c r="S5322" t="str">
        <f t="shared" si="752"/>
        <v>PASS</v>
      </c>
      <c r="T5322">
        <f t="shared" si="753"/>
        <v>100</v>
      </c>
      <c r="U5322" t="str">
        <f t="shared" si="754"/>
        <v>Low</v>
      </c>
      <c r="V5322" t="str">
        <f t="shared" si="755"/>
        <v>Clean</v>
      </c>
    </row>
    <row r="5323" spans="1:22" x14ac:dyDescent="0.3">
      <c r="A5323" t="str">
        <f>Raw_Data!A5323</f>
        <v>26084626</v>
      </c>
      <c r="B5323">
        <f>Raw_Data!B5323</f>
        <v>45664</v>
      </c>
      <c r="C5323" t="str">
        <f>Raw_Data!C5323</f>
        <v>LOSARTAN-HCTZ 100-25 MG TAB</v>
      </c>
      <c r="D5323" t="str">
        <f>Raw_Data!D5323</f>
        <v>65862047099</v>
      </c>
      <c r="E5323" t="str">
        <f>Raw_Data!E5323</f>
        <v>BYNE, EDMUND</v>
      </c>
      <c r="F5323" t="str">
        <f>Raw_Data!F5323</f>
        <v>1033186648</v>
      </c>
      <c r="G5323" t="str">
        <f>Raw_Data!H5323</f>
        <v>2</v>
      </c>
      <c r="H5323">
        <f>IFERROR(VLOOKUP(G5323,Store_Map!$A$2:$I$100,3,FALSE),"")</f>
        <v>0</v>
      </c>
      <c r="I5323">
        <f>IFERROR(VLOOKUP(G5323,Store_Map!$A$2:$I$100,4,FALSE),"")</f>
        <v>0</v>
      </c>
      <c r="J5323">
        <f>IFERROR(VLOOKUP(G5323,Store_Map!$A$2:$I$100,5,FALSE),"")</f>
        <v>0</v>
      </c>
      <c r="K5323">
        <f>IFERROR(VLOOKUP(G5323,Store_Map!$A$2:$I$100,6,FALSE),"")</f>
        <v>0</v>
      </c>
      <c r="L5323">
        <f>IFERROR(VLOOKUP(G5323,Store_Map!$A$2:$I$100,7,FALSE),"")</f>
        <v>0</v>
      </c>
      <c r="M5323">
        <f>IFERROR(VLOOKUP(G5323,Store_Map!$A$2:$I$100,8,FALSE),"")</f>
        <v>0</v>
      </c>
      <c r="N5323">
        <f t="shared" si="747"/>
        <v>0</v>
      </c>
      <c r="O5323" t="str">
        <f t="shared" si="748"/>
        <v>PASS</v>
      </c>
      <c r="P5323" t="str">
        <f t="shared" si="749"/>
        <v>PASS</v>
      </c>
      <c r="Q5323" t="str">
        <f t="shared" si="750"/>
        <v>PASS</v>
      </c>
      <c r="R5323" t="str">
        <f t="shared" si="751"/>
        <v>PASS</v>
      </c>
      <c r="S5323" t="str">
        <f t="shared" si="752"/>
        <v>PASS</v>
      </c>
      <c r="T5323">
        <f t="shared" si="753"/>
        <v>100</v>
      </c>
      <c r="U5323" t="str">
        <f t="shared" si="754"/>
        <v>Low</v>
      </c>
      <c r="V5323" t="str">
        <f t="shared" si="755"/>
        <v>Clean</v>
      </c>
    </row>
    <row r="5324" spans="1:22" x14ac:dyDescent="0.3">
      <c r="A5324" t="str">
        <f>Raw_Data!A5324</f>
        <v>26084627</v>
      </c>
      <c r="B5324">
        <f>Raw_Data!B5324</f>
        <v>45664</v>
      </c>
      <c r="C5324" t="str">
        <f>Raw_Data!C5324</f>
        <v>MECLIZINE 12.5 MG TABLET</v>
      </c>
      <c r="D5324" t="str">
        <f>Raw_Data!D5324</f>
        <v>16571066001</v>
      </c>
      <c r="E5324" t="str">
        <f>Raw_Data!E5324</f>
        <v>BYNE, EDMUND</v>
      </c>
      <c r="F5324" t="str">
        <f>Raw_Data!F5324</f>
        <v>1033186648</v>
      </c>
      <c r="G5324" t="str">
        <f>Raw_Data!H5324</f>
        <v>2</v>
      </c>
      <c r="H5324">
        <f>IFERROR(VLOOKUP(G5324,Store_Map!$A$2:$I$100,3,FALSE),"")</f>
        <v>0</v>
      </c>
      <c r="I5324">
        <f>IFERROR(VLOOKUP(G5324,Store_Map!$A$2:$I$100,4,FALSE),"")</f>
        <v>0</v>
      </c>
      <c r="J5324">
        <f>IFERROR(VLOOKUP(G5324,Store_Map!$A$2:$I$100,5,FALSE),"")</f>
        <v>0</v>
      </c>
      <c r="K5324">
        <f>IFERROR(VLOOKUP(G5324,Store_Map!$A$2:$I$100,6,FALSE),"")</f>
        <v>0</v>
      </c>
      <c r="L5324">
        <f>IFERROR(VLOOKUP(G5324,Store_Map!$A$2:$I$100,7,FALSE),"")</f>
        <v>0</v>
      </c>
      <c r="M5324">
        <f>IFERROR(VLOOKUP(G5324,Store_Map!$A$2:$I$100,8,FALSE),"")</f>
        <v>0</v>
      </c>
      <c r="N5324">
        <f t="shared" si="747"/>
        <v>0</v>
      </c>
      <c r="O5324" t="str">
        <f t="shared" si="748"/>
        <v>PASS</v>
      </c>
      <c r="P5324" t="str">
        <f t="shared" si="749"/>
        <v>PASS</v>
      </c>
      <c r="Q5324" t="str">
        <f t="shared" si="750"/>
        <v>PASS</v>
      </c>
      <c r="R5324" t="str">
        <f t="shared" si="751"/>
        <v>PASS</v>
      </c>
      <c r="S5324" t="str">
        <f t="shared" si="752"/>
        <v>PASS</v>
      </c>
      <c r="T5324">
        <f t="shared" si="753"/>
        <v>100</v>
      </c>
      <c r="U5324" t="str">
        <f t="shared" si="754"/>
        <v>Low</v>
      </c>
      <c r="V5324" t="str">
        <f t="shared" si="755"/>
        <v>Clean</v>
      </c>
    </row>
    <row r="5325" spans="1:22" x14ac:dyDescent="0.3">
      <c r="A5325" t="str">
        <f>Raw_Data!A5325</f>
        <v>26084628</v>
      </c>
      <c r="B5325">
        <f>Raw_Data!B5325</f>
        <v>45664</v>
      </c>
      <c r="C5325" t="str">
        <f>Raw_Data!C5325</f>
        <v>ATORVASTATIN 20 MG TABLET</v>
      </c>
      <c r="D5325" t="str">
        <f>Raw_Data!D5325</f>
        <v>60505257908</v>
      </c>
      <c r="E5325" t="str">
        <f>Raw_Data!E5325</f>
        <v>BYNE, EDMUND</v>
      </c>
      <c r="F5325" t="str">
        <f>Raw_Data!F5325</f>
        <v>1033186648</v>
      </c>
      <c r="G5325" t="str">
        <f>Raw_Data!H5325</f>
        <v>2</v>
      </c>
      <c r="H5325">
        <f>IFERROR(VLOOKUP(G5325,Store_Map!$A$2:$I$100,3,FALSE),"")</f>
        <v>0</v>
      </c>
      <c r="I5325">
        <f>IFERROR(VLOOKUP(G5325,Store_Map!$A$2:$I$100,4,FALSE),"")</f>
        <v>0</v>
      </c>
      <c r="J5325">
        <f>IFERROR(VLOOKUP(G5325,Store_Map!$A$2:$I$100,5,FALSE),"")</f>
        <v>0</v>
      </c>
      <c r="K5325">
        <f>IFERROR(VLOOKUP(G5325,Store_Map!$A$2:$I$100,6,FALSE),"")</f>
        <v>0</v>
      </c>
      <c r="L5325">
        <f>IFERROR(VLOOKUP(G5325,Store_Map!$A$2:$I$100,7,FALSE),"")</f>
        <v>0</v>
      </c>
      <c r="M5325">
        <f>IFERROR(VLOOKUP(G5325,Store_Map!$A$2:$I$100,8,FALSE),"")</f>
        <v>0</v>
      </c>
      <c r="N5325">
        <f t="shared" si="747"/>
        <v>0</v>
      </c>
      <c r="O5325" t="str">
        <f t="shared" si="748"/>
        <v>PASS</v>
      </c>
      <c r="P5325" t="str">
        <f t="shared" si="749"/>
        <v>PASS</v>
      </c>
      <c r="Q5325" t="str">
        <f t="shared" si="750"/>
        <v>PASS</v>
      </c>
      <c r="R5325" t="str">
        <f t="shared" si="751"/>
        <v>PASS</v>
      </c>
      <c r="S5325" t="str">
        <f t="shared" si="752"/>
        <v>PASS</v>
      </c>
      <c r="T5325">
        <f t="shared" si="753"/>
        <v>100</v>
      </c>
      <c r="U5325" t="str">
        <f t="shared" si="754"/>
        <v>Low</v>
      </c>
      <c r="V5325" t="str">
        <f t="shared" si="755"/>
        <v>Clean</v>
      </c>
    </row>
    <row r="5326" spans="1:22" x14ac:dyDescent="0.3">
      <c r="A5326" t="str">
        <f>Raw_Data!A5326</f>
        <v>26084630</v>
      </c>
      <c r="B5326">
        <f>Raw_Data!B5326</f>
        <v>45664</v>
      </c>
      <c r="C5326" t="str">
        <f>Raw_Data!C5326</f>
        <v>METOPROLOL SUCC ER 100 MG T</v>
      </c>
      <c r="D5326" t="str">
        <f>Raw_Data!D5326</f>
        <v>45963067711</v>
      </c>
      <c r="E5326" t="str">
        <f>Raw_Data!E5326</f>
        <v>FORD, JAMES</v>
      </c>
      <c r="F5326" t="str">
        <f>Raw_Data!F5326</f>
        <v>1033117684</v>
      </c>
      <c r="G5326" t="str">
        <f>Raw_Data!H5326</f>
        <v>2</v>
      </c>
      <c r="H5326">
        <f>IFERROR(VLOOKUP(G5326,Store_Map!$A$2:$I$100,3,FALSE),"")</f>
        <v>0</v>
      </c>
      <c r="I5326">
        <f>IFERROR(VLOOKUP(G5326,Store_Map!$A$2:$I$100,4,FALSE),"")</f>
        <v>0</v>
      </c>
      <c r="J5326">
        <f>IFERROR(VLOOKUP(G5326,Store_Map!$A$2:$I$100,5,FALSE),"")</f>
        <v>0</v>
      </c>
      <c r="K5326">
        <f>IFERROR(VLOOKUP(G5326,Store_Map!$A$2:$I$100,6,FALSE),"")</f>
        <v>0</v>
      </c>
      <c r="L5326">
        <f>IFERROR(VLOOKUP(G5326,Store_Map!$A$2:$I$100,7,FALSE),"")</f>
        <v>0</v>
      </c>
      <c r="M5326">
        <f>IFERROR(VLOOKUP(G5326,Store_Map!$A$2:$I$100,8,FALSE),"")</f>
        <v>0</v>
      </c>
      <c r="N5326">
        <f t="shared" si="747"/>
        <v>0</v>
      </c>
      <c r="O5326" t="str">
        <f t="shared" si="748"/>
        <v>PASS</v>
      </c>
      <c r="P5326" t="str">
        <f t="shared" si="749"/>
        <v>PASS</v>
      </c>
      <c r="Q5326" t="str">
        <f t="shared" si="750"/>
        <v>PASS</v>
      </c>
      <c r="R5326" t="str">
        <f t="shared" si="751"/>
        <v>PASS</v>
      </c>
      <c r="S5326" t="str">
        <f t="shared" si="752"/>
        <v>PASS</v>
      </c>
      <c r="T5326">
        <f t="shared" si="753"/>
        <v>100</v>
      </c>
      <c r="U5326" t="str">
        <f t="shared" si="754"/>
        <v>Low</v>
      </c>
      <c r="V5326" t="str">
        <f t="shared" si="755"/>
        <v>Clean</v>
      </c>
    </row>
    <row r="5327" spans="1:22" x14ac:dyDescent="0.3">
      <c r="A5327" t="str">
        <f>Raw_Data!A5327</f>
        <v>26084632</v>
      </c>
      <c r="B5327">
        <f>Raw_Data!B5327</f>
        <v>45664</v>
      </c>
      <c r="C5327" t="str">
        <f>Raw_Data!C5327</f>
        <v>BUPROPION HCL XL 300 MG TAB</v>
      </c>
      <c r="D5327" t="str">
        <f>Raw_Data!D5327</f>
        <v>68180032006</v>
      </c>
      <c r="E5327" t="str">
        <f>Raw_Data!E5327</f>
        <v>FORD, JAMES</v>
      </c>
      <c r="F5327" t="str">
        <f>Raw_Data!F5327</f>
        <v>1033117684</v>
      </c>
      <c r="G5327" t="str">
        <f>Raw_Data!H5327</f>
        <v>2</v>
      </c>
      <c r="H5327">
        <f>IFERROR(VLOOKUP(G5327,Store_Map!$A$2:$I$100,3,FALSE),"")</f>
        <v>0</v>
      </c>
      <c r="I5327">
        <f>IFERROR(VLOOKUP(G5327,Store_Map!$A$2:$I$100,4,FALSE),"")</f>
        <v>0</v>
      </c>
      <c r="J5327">
        <f>IFERROR(VLOOKUP(G5327,Store_Map!$A$2:$I$100,5,FALSE),"")</f>
        <v>0</v>
      </c>
      <c r="K5327">
        <f>IFERROR(VLOOKUP(G5327,Store_Map!$A$2:$I$100,6,FALSE),"")</f>
        <v>0</v>
      </c>
      <c r="L5327">
        <f>IFERROR(VLOOKUP(G5327,Store_Map!$A$2:$I$100,7,FALSE),"")</f>
        <v>0</v>
      </c>
      <c r="M5327">
        <f>IFERROR(VLOOKUP(G5327,Store_Map!$A$2:$I$100,8,FALSE),"")</f>
        <v>0</v>
      </c>
      <c r="N5327">
        <f t="shared" si="747"/>
        <v>0</v>
      </c>
      <c r="O5327" t="str">
        <f t="shared" si="748"/>
        <v>PASS</v>
      </c>
      <c r="P5327" t="str">
        <f t="shared" si="749"/>
        <v>PASS</v>
      </c>
      <c r="Q5327" t="str">
        <f t="shared" si="750"/>
        <v>PASS</v>
      </c>
      <c r="R5327" t="str">
        <f t="shared" si="751"/>
        <v>PASS</v>
      </c>
      <c r="S5327" t="str">
        <f t="shared" si="752"/>
        <v>PASS</v>
      </c>
      <c r="T5327">
        <f t="shared" si="753"/>
        <v>100</v>
      </c>
      <c r="U5327" t="str">
        <f t="shared" si="754"/>
        <v>Low</v>
      </c>
      <c r="V5327" t="str">
        <f t="shared" si="755"/>
        <v>Clean</v>
      </c>
    </row>
    <row r="5328" spans="1:22" x14ac:dyDescent="0.3">
      <c r="A5328" t="str">
        <f>Raw_Data!A5328</f>
        <v>26084633</v>
      </c>
      <c r="B5328">
        <f>Raw_Data!B5328</f>
        <v>45664</v>
      </c>
      <c r="C5328" t="str">
        <f>Raw_Data!C5328</f>
        <v>HYDROCHLOROTHIAZIDE 12.5 MG</v>
      </c>
      <c r="D5328" t="str">
        <f>Raw_Data!D5328</f>
        <v>50228014601</v>
      </c>
      <c r="E5328" t="str">
        <f>Raw_Data!E5328</f>
        <v>FORD, JAMES</v>
      </c>
      <c r="F5328" t="str">
        <f>Raw_Data!F5328</f>
        <v>1033117684</v>
      </c>
      <c r="G5328" t="str">
        <f>Raw_Data!H5328</f>
        <v>2</v>
      </c>
      <c r="H5328">
        <f>IFERROR(VLOOKUP(G5328,Store_Map!$A$2:$I$100,3,FALSE),"")</f>
        <v>0</v>
      </c>
      <c r="I5328">
        <f>IFERROR(VLOOKUP(G5328,Store_Map!$A$2:$I$100,4,FALSE),"")</f>
        <v>0</v>
      </c>
      <c r="J5328">
        <f>IFERROR(VLOOKUP(G5328,Store_Map!$A$2:$I$100,5,FALSE),"")</f>
        <v>0</v>
      </c>
      <c r="K5328">
        <f>IFERROR(VLOOKUP(G5328,Store_Map!$A$2:$I$100,6,FALSE),"")</f>
        <v>0</v>
      </c>
      <c r="L5328">
        <f>IFERROR(VLOOKUP(G5328,Store_Map!$A$2:$I$100,7,FALSE),"")</f>
        <v>0</v>
      </c>
      <c r="M5328">
        <f>IFERROR(VLOOKUP(G5328,Store_Map!$A$2:$I$100,8,FALSE),"")</f>
        <v>0</v>
      </c>
      <c r="N5328">
        <f t="shared" si="747"/>
        <v>0</v>
      </c>
      <c r="O5328" t="str">
        <f t="shared" si="748"/>
        <v>PASS</v>
      </c>
      <c r="P5328" t="str">
        <f t="shared" si="749"/>
        <v>PASS</v>
      </c>
      <c r="Q5328" t="str">
        <f t="shared" si="750"/>
        <v>PASS</v>
      </c>
      <c r="R5328" t="str">
        <f t="shared" si="751"/>
        <v>PASS</v>
      </c>
      <c r="S5328" t="str">
        <f t="shared" si="752"/>
        <v>PASS</v>
      </c>
      <c r="T5328">
        <f t="shared" si="753"/>
        <v>100</v>
      </c>
      <c r="U5328" t="str">
        <f t="shared" si="754"/>
        <v>Low</v>
      </c>
      <c r="V5328" t="str">
        <f t="shared" si="755"/>
        <v>Clean</v>
      </c>
    </row>
    <row r="5329" spans="1:22" x14ac:dyDescent="0.3">
      <c r="A5329" t="str">
        <f>Raw_Data!A5329</f>
        <v>26084634</v>
      </c>
      <c r="B5329">
        <f>Raw_Data!B5329</f>
        <v>45664</v>
      </c>
      <c r="C5329" t="str">
        <f>Raw_Data!C5329</f>
        <v>ATORVASTATIN 20 MG TABLET</v>
      </c>
      <c r="D5329" t="str">
        <f>Raw_Data!D5329</f>
        <v>60505257908</v>
      </c>
      <c r="E5329" t="str">
        <f>Raw_Data!E5329</f>
        <v>FORD, JAMES</v>
      </c>
      <c r="F5329" t="str">
        <f>Raw_Data!F5329</f>
        <v>1033117684</v>
      </c>
      <c r="G5329" t="str">
        <f>Raw_Data!H5329</f>
        <v>2</v>
      </c>
      <c r="H5329">
        <f>IFERROR(VLOOKUP(G5329,Store_Map!$A$2:$I$100,3,FALSE),"")</f>
        <v>0</v>
      </c>
      <c r="I5329">
        <f>IFERROR(VLOOKUP(G5329,Store_Map!$A$2:$I$100,4,FALSE),"")</f>
        <v>0</v>
      </c>
      <c r="J5329">
        <f>IFERROR(VLOOKUP(G5329,Store_Map!$A$2:$I$100,5,FALSE),"")</f>
        <v>0</v>
      </c>
      <c r="K5329">
        <f>IFERROR(VLOOKUP(G5329,Store_Map!$A$2:$I$100,6,FALSE),"")</f>
        <v>0</v>
      </c>
      <c r="L5329">
        <f>IFERROR(VLOOKUP(G5329,Store_Map!$A$2:$I$100,7,FALSE),"")</f>
        <v>0</v>
      </c>
      <c r="M5329">
        <f>IFERROR(VLOOKUP(G5329,Store_Map!$A$2:$I$100,8,FALSE),"")</f>
        <v>0</v>
      </c>
      <c r="N5329">
        <f t="shared" si="747"/>
        <v>0</v>
      </c>
      <c r="O5329" t="str">
        <f t="shared" si="748"/>
        <v>PASS</v>
      </c>
      <c r="P5329" t="str">
        <f t="shared" si="749"/>
        <v>PASS</v>
      </c>
      <c r="Q5329" t="str">
        <f t="shared" si="750"/>
        <v>PASS</v>
      </c>
      <c r="R5329" t="str">
        <f t="shared" si="751"/>
        <v>PASS</v>
      </c>
      <c r="S5329" t="str">
        <f t="shared" si="752"/>
        <v>PASS</v>
      </c>
      <c r="T5329">
        <f t="shared" si="753"/>
        <v>100</v>
      </c>
      <c r="U5329" t="str">
        <f t="shared" si="754"/>
        <v>Low</v>
      </c>
      <c r="V5329" t="str">
        <f t="shared" si="755"/>
        <v>Clean</v>
      </c>
    </row>
    <row r="5330" spans="1:22" x14ac:dyDescent="0.3">
      <c r="A5330" t="str">
        <f>Raw_Data!A5330</f>
        <v>26084636</v>
      </c>
      <c r="B5330">
        <f>Raw_Data!B5330</f>
        <v>45664</v>
      </c>
      <c r="C5330" t="str">
        <f>Raw_Data!C5330</f>
        <v>*AMILORIDE HCL 5 MG TABLET</v>
      </c>
      <c r="D5330" t="str">
        <f>Raw_Data!D5330</f>
        <v>574029201</v>
      </c>
      <c r="E5330" t="str">
        <f>Raw_Data!E5330</f>
        <v>REHMAN, FAIZ-UR</v>
      </c>
      <c r="F5330" t="str">
        <f>Raw_Data!F5330</f>
        <v>1518304534</v>
      </c>
      <c r="G5330" t="str">
        <f>Raw_Data!H5330</f>
        <v>2</v>
      </c>
      <c r="H5330">
        <f>IFERROR(VLOOKUP(G5330,Store_Map!$A$2:$I$100,3,FALSE),"")</f>
        <v>0</v>
      </c>
      <c r="I5330">
        <f>IFERROR(VLOOKUP(G5330,Store_Map!$A$2:$I$100,4,FALSE),"")</f>
        <v>0</v>
      </c>
      <c r="J5330">
        <f>IFERROR(VLOOKUP(G5330,Store_Map!$A$2:$I$100,5,FALSE),"")</f>
        <v>0</v>
      </c>
      <c r="K5330">
        <f>IFERROR(VLOOKUP(G5330,Store_Map!$A$2:$I$100,6,FALSE),"")</f>
        <v>0</v>
      </c>
      <c r="L5330">
        <f>IFERROR(VLOOKUP(G5330,Store_Map!$A$2:$I$100,7,FALSE),"")</f>
        <v>0</v>
      </c>
      <c r="M5330">
        <f>IFERROR(VLOOKUP(G5330,Store_Map!$A$2:$I$100,8,FALSE),"")</f>
        <v>0</v>
      </c>
      <c r="N5330">
        <f t="shared" si="747"/>
        <v>0</v>
      </c>
      <c r="O5330" t="str">
        <f t="shared" si="748"/>
        <v>PASS</v>
      </c>
      <c r="P5330" t="str">
        <f t="shared" si="749"/>
        <v>REVIEW</v>
      </c>
      <c r="Q5330" t="str">
        <f t="shared" si="750"/>
        <v>PASS</v>
      </c>
      <c r="R5330" t="str">
        <f t="shared" si="751"/>
        <v>PASS</v>
      </c>
      <c r="S5330" t="str">
        <f t="shared" si="752"/>
        <v>REVIEW</v>
      </c>
      <c r="T5330">
        <f t="shared" si="753"/>
        <v>90</v>
      </c>
      <c r="U5330" t="str">
        <f t="shared" si="754"/>
        <v>Low</v>
      </c>
      <c r="V5330" t="str">
        <f t="shared" si="755"/>
        <v>Invalid NDC</v>
      </c>
    </row>
    <row r="5331" spans="1:22" x14ac:dyDescent="0.3">
      <c r="A5331" t="str">
        <f>Raw_Data!A5331</f>
        <v>26083482</v>
      </c>
      <c r="B5331">
        <f>Raw_Data!B5331</f>
        <v>45664</v>
      </c>
      <c r="C5331" t="str">
        <f>Raw_Data!C5331</f>
        <v>SERTRALINE HCL 100 MG TABLE</v>
      </c>
      <c r="D5331" t="str">
        <f>Raw_Data!D5331</f>
        <v>65862001305</v>
      </c>
      <c r="E5331" t="str">
        <f>Raw_Data!E5331</f>
        <v>FORD, JAMES</v>
      </c>
      <c r="F5331" t="str">
        <f>Raw_Data!F5331</f>
        <v>1033117684</v>
      </c>
      <c r="G5331" t="str">
        <f>Raw_Data!H5331</f>
        <v>2</v>
      </c>
      <c r="H5331">
        <f>IFERROR(VLOOKUP(G5331,Store_Map!$A$2:$I$100,3,FALSE),"")</f>
        <v>0</v>
      </c>
      <c r="I5331">
        <f>IFERROR(VLOOKUP(G5331,Store_Map!$A$2:$I$100,4,FALSE),"")</f>
        <v>0</v>
      </c>
      <c r="J5331">
        <f>IFERROR(VLOOKUP(G5331,Store_Map!$A$2:$I$100,5,FALSE),"")</f>
        <v>0</v>
      </c>
      <c r="K5331">
        <f>IFERROR(VLOOKUP(G5331,Store_Map!$A$2:$I$100,6,FALSE),"")</f>
        <v>0</v>
      </c>
      <c r="L5331">
        <f>IFERROR(VLOOKUP(G5331,Store_Map!$A$2:$I$100,7,FALSE),"")</f>
        <v>0</v>
      </c>
      <c r="M5331">
        <f>IFERROR(VLOOKUP(G5331,Store_Map!$A$2:$I$100,8,FALSE),"")</f>
        <v>0</v>
      </c>
      <c r="N5331">
        <f t="shared" si="747"/>
        <v>0</v>
      </c>
      <c r="O5331" t="str">
        <f t="shared" si="748"/>
        <v>PASS</v>
      </c>
      <c r="P5331" t="str">
        <f t="shared" si="749"/>
        <v>PASS</v>
      </c>
      <c r="Q5331" t="str">
        <f t="shared" si="750"/>
        <v>PASS</v>
      </c>
      <c r="R5331" t="str">
        <f t="shared" si="751"/>
        <v>PASS</v>
      </c>
      <c r="S5331" t="str">
        <f t="shared" si="752"/>
        <v>PASS</v>
      </c>
      <c r="T5331">
        <f t="shared" si="753"/>
        <v>100</v>
      </c>
      <c r="U5331" t="str">
        <f t="shared" si="754"/>
        <v>Low</v>
      </c>
      <c r="V5331" t="str">
        <f t="shared" si="755"/>
        <v>Clean</v>
      </c>
    </row>
    <row r="5332" spans="1:22" x14ac:dyDescent="0.3">
      <c r="A5332" t="str">
        <f>Raw_Data!A5332</f>
        <v>26083481</v>
      </c>
      <c r="B5332">
        <f>Raw_Data!B5332</f>
        <v>45664</v>
      </c>
      <c r="C5332" t="str">
        <f>Raw_Data!C5332</f>
        <v>HYDROXYZINE HCL 25 MG TABLE</v>
      </c>
      <c r="D5332" t="str">
        <f>Raw_Data!D5332</f>
        <v>23155050110</v>
      </c>
      <c r="E5332" t="str">
        <f>Raw_Data!E5332</f>
        <v>FORD, JAMES</v>
      </c>
      <c r="F5332" t="str">
        <f>Raw_Data!F5332</f>
        <v>1033117684</v>
      </c>
      <c r="G5332" t="str">
        <f>Raw_Data!H5332</f>
        <v>2</v>
      </c>
      <c r="H5332">
        <f>IFERROR(VLOOKUP(G5332,Store_Map!$A$2:$I$100,3,FALSE),"")</f>
        <v>0</v>
      </c>
      <c r="I5332">
        <f>IFERROR(VLOOKUP(G5332,Store_Map!$A$2:$I$100,4,FALSE),"")</f>
        <v>0</v>
      </c>
      <c r="J5332">
        <f>IFERROR(VLOOKUP(G5332,Store_Map!$A$2:$I$100,5,FALSE),"")</f>
        <v>0</v>
      </c>
      <c r="K5332">
        <f>IFERROR(VLOOKUP(G5332,Store_Map!$A$2:$I$100,6,FALSE),"")</f>
        <v>0</v>
      </c>
      <c r="L5332">
        <f>IFERROR(VLOOKUP(G5332,Store_Map!$A$2:$I$100,7,FALSE),"")</f>
        <v>0</v>
      </c>
      <c r="M5332">
        <f>IFERROR(VLOOKUP(G5332,Store_Map!$A$2:$I$100,8,FALSE),"")</f>
        <v>0</v>
      </c>
      <c r="N5332">
        <f t="shared" si="747"/>
        <v>0</v>
      </c>
      <c r="O5332" t="str">
        <f t="shared" si="748"/>
        <v>PASS</v>
      </c>
      <c r="P5332" t="str">
        <f t="shared" si="749"/>
        <v>PASS</v>
      </c>
      <c r="Q5332" t="str">
        <f t="shared" si="750"/>
        <v>PASS</v>
      </c>
      <c r="R5332" t="str">
        <f t="shared" si="751"/>
        <v>PASS</v>
      </c>
      <c r="S5332" t="str">
        <f t="shared" si="752"/>
        <v>PASS</v>
      </c>
      <c r="T5332">
        <f t="shared" si="753"/>
        <v>100</v>
      </c>
      <c r="U5332" t="str">
        <f t="shared" si="754"/>
        <v>Low</v>
      </c>
      <c r="V5332" t="str">
        <f t="shared" si="755"/>
        <v>Clean</v>
      </c>
    </row>
    <row r="5333" spans="1:22" x14ac:dyDescent="0.3">
      <c r="A5333" t="str">
        <f>Raw_Data!A5333</f>
        <v>26084637</v>
      </c>
      <c r="B5333">
        <f>Raw_Data!B5333</f>
        <v>45664</v>
      </c>
      <c r="C5333" t="str">
        <f>Raw_Data!C5333</f>
        <v>*OZEMPIC 0.25-0.5 MG/DOSE P</v>
      </c>
      <c r="D5333" t="str">
        <f>Raw_Data!D5333</f>
        <v>169418113</v>
      </c>
      <c r="E5333" t="str">
        <f>Raw_Data!E5333</f>
        <v>REHMAN, FAIZ-UR</v>
      </c>
      <c r="F5333" t="str">
        <f>Raw_Data!F5333</f>
        <v>1518304534</v>
      </c>
      <c r="G5333" t="str">
        <f>Raw_Data!H5333</f>
        <v>2</v>
      </c>
      <c r="H5333">
        <f>IFERROR(VLOOKUP(G5333,Store_Map!$A$2:$I$100,3,FALSE),"")</f>
        <v>0</v>
      </c>
      <c r="I5333">
        <f>IFERROR(VLOOKUP(G5333,Store_Map!$A$2:$I$100,4,FALSE),"")</f>
        <v>0</v>
      </c>
      <c r="J5333">
        <f>IFERROR(VLOOKUP(G5333,Store_Map!$A$2:$I$100,5,FALSE),"")</f>
        <v>0</v>
      </c>
      <c r="K5333">
        <f>IFERROR(VLOOKUP(G5333,Store_Map!$A$2:$I$100,6,FALSE),"")</f>
        <v>0</v>
      </c>
      <c r="L5333">
        <f>IFERROR(VLOOKUP(G5333,Store_Map!$A$2:$I$100,7,FALSE),"")</f>
        <v>0</v>
      </c>
      <c r="M5333">
        <f>IFERROR(VLOOKUP(G5333,Store_Map!$A$2:$I$100,8,FALSE),"")</f>
        <v>0</v>
      </c>
      <c r="N5333">
        <f t="shared" si="747"/>
        <v>0</v>
      </c>
      <c r="O5333" t="str">
        <f t="shared" si="748"/>
        <v>PASS</v>
      </c>
      <c r="P5333" t="str">
        <f t="shared" si="749"/>
        <v>REVIEW</v>
      </c>
      <c r="Q5333" t="str">
        <f t="shared" si="750"/>
        <v>PASS</v>
      </c>
      <c r="R5333" t="str">
        <f t="shared" si="751"/>
        <v>PASS</v>
      </c>
      <c r="S5333" t="str">
        <f t="shared" si="752"/>
        <v>REVIEW</v>
      </c>
      <c r="T5333">
        <f t="shared" si="753"/>
        <v>90</v>
      </c>
      <c r="U5333" t="str">
        <f t="shared" si="754"/>
        <v>Low</v>
      </c>
      <c r="V5333" t="str">
        <f t="shared" si="755"/>
        <v>Invalid NDC</v>
      </c>
    </row>
    <row r="5334" spans="1:22" x14ac:dyDescent="0.3">
      <c r="A5334" t="str">
        <f>Raw_Data!A5334</f>
        <v>26084639</v>
      </c>
      <c r="B5334">
        <f>Raw_Data!B5334</f>
        <v>45664</v>
      </c>
      <c r="C5334" t="str">
        <f>Raw_Data!C5334</f>
        <v>LOSARTAN-HCTZ 100-25 MG TAB</v>
      </c>
      <c r="D5334" t="str">
        <f>Raw_Data!D5334</f>
        <v>65862047099</v>
      </c>
      <c r="E5334" t="str">
        <f>Raw_Data!E5334</f>
        <v>BYNE, EDMUND</v>
      </c>
      <c r="F5334" t="str">
        <f>Raw_Data!F5334</f>
        <v>1033186648</v>
      </c>
      <c r="G5334" t="str">
        <f>Raw_Data!H5334</f>
        <v>2</v>
      </c>
      <c r="H5334">
        <f>IFERROR(VLOOKUP(G5334,Store_Map!$A$2:$I$100,3,FALSE),"")</f>
        <v>0</v>
      </c>
      <c r="I5334">
        <f>IFERROR(VLOOKUP(G5334,Store_Map!$A$2:$I$100,4,FALSE),"")</f>
        <v>0</v>
      </c>
      <c r="J5334">
        <f>IFERROR(VLOOKUP(G5334,Store_Map!$A$2:$I$100,5,FALSE),"")</f>
        <v>0</v>
      </c>
      <c r="K5334">
        <f>IFERROR(VLOOKUP(G5334,Store_Map!$A$2:$I$100,6,FALSE),"")</f>
        <v>0</v>
      </c>
      <c r="L5334">
        <f>IFERROR(VLOOKUP(G5334,Store_Map!$A$2:$I$100,7,FALSE),"")</f>
        <v>0</v>
      </c>
      <c r="M5334">
        <f>IFERROR(VLOOKUP(G5334,Store_Map!$A$2:$I$100,8,FALSE),"")</f>
        <v>0</v>
      </c>
      <c r="N5334">
        <f t="shared" si="747"/>
        <v>0</v>
      </c>
      <c r="O5334" t="str">
        <f t="shared" si="748"/>
        <v>PASS</v>
      </c>
      <c r="P5334" t="str">
        <f t="shared" si="749"/>
        <v>PASS</v>
      </c>
      <c r="Q5334" t="str">
        <f t="shared" si="750"/>
        <v>PASS</v>
      </c>
      <c r="R5334" t="str">
        <f t="shared" si="751"/>
        <v>PASS</v>
      </c>
      <c r="S5334" t="str">
        <f t="shared" si="752"/>
        <v>PASS</v>
      </c>
      <c r="T5334">
        <f t="shared" si="753"/>
        <v>100</v>
      </c>
      <c r="U5334" t="str">
        <f t="shared" si="754"/>
        <v>Low</v>
      </c>
      <c r="V5334" t="str">
        <f t="shared" si="755"/>
        <v>Clean</v>
      </c>
    </row>
    <row r="5335" spans="1:22" x14ac:dyDescent="0.3">
      <c r="A5335" t="str">
        <f>Raw_Data!A5335</f>
        <v>26076372</v>
      </c>
      <c r="B5335">
        <f>Raw_Data!B5335</f>
        <v>45664</v>
      </c>
      <c r="C5335" t="str">
        <f>Raw_Data!C5335</f>
        <v>HYDROXYZINE PAM 25 MG CAP</v>
      </c>
      <c r="D5335" t="str">
        <f>Raw_Data!D5335</f>
        <v>185067405</v>
      </c>
      <c r="E5335" t="str">
        <f>Raw_Data!E5335</f>
        <v>FORD, JAMES</v>
      </c>
      <c r="F5335" t="str">
        <f>Raw_Data!F5335</f>
        <v>1033117684</v>
      </c>
      <c r="G5335" t="str">
        <f>Raw_Data!H5335</f>
        <v>2</v>
      </c>
      <c r="H5335">
        <f>IFERROR(VLOOKUP(G5335,Store_Map!$A$2:$I$100,3,FALSE),"")</f>
        <v>0</v>
      </c>
      <c r="I5335">
        <f>IFERROR(VLOOKUP(G5335,Store_Map!$A$2:$I$100,4,FALSE),"")</f>
        <v>0</v>
      </c>
      <c r="J5335">
        <f>IFERROR(VLOOKUP(G5335,Store_Map!$A$2:$I$100,5,FALSE),"")</f>
        <v>0</v>
      </c>
      <c r="K5335">
        <f>IFERROR(VLOOKUP(G5335,Store_Map!$A$2:$I$100,6,FALSE),"")</f>
        <v>0</v>
      </c>
      <c r="L5335">
        <f>IFERROR(VLOOKUP(G5335,Store_Map!$A$2:$I$100,7,FALSE),"")</f>
        <v>0</v>
      </c>
      <c r="M5335">
        <f>IFERROR(VLOOKUP(G5335,Store_Map!$A$2:$I$100,8,FALSE),"")</f>
        <v>0</v>
      </c>
      <c r="N5335">
        <f t="shared" si="747"/>
        <v>0</v>
      </c>
      <c r="O5335" t="str">
        <f t="shared" si="748"/>
        <v>PASS</v>
      </c>
      <c r="P5335" t="str">
        <f t="shared" si="749"/>
        <v>REVIEW</v>
      </c>
      <c r="Q5335" t="str">
        <f t="shared" si="750"/>
        <v>PASS</v>
      </c>
      <c r="R5335" t="str">
        <f t="shared" si="751"/>
        <v>PASS</v>
      </c>
      <c r="S5335" t="str">
        <f t="shared" si="752"/>
        <v>REVIEW</v>
      </c>
      <c r="T5335">
        <f t="shared" si="753"/>
        <v>90</v>
      </c>
      <c r="U5335" t="str">
        <f t="shared" si="754"/>
        <v>Low</v>
      </c>
      <c r="V5335" t="str">
        <f t="shared" si="755"/>
        <v>Invalid NDC</v>
      </c>
    </row>
    <row r="5336" spans="1:22" x14ac:dyDescent="0.3">
      <c r="A5336" t="str">
        <f>Raw_Data!A5336</f>
        <v>26084611</v>
      </c>
      <c r="B5336">
        <f>Raw_Data!B5336</f>
        <v>45665</v>
      </c>
      <c r="C5336" t="str">
        <f>Raw_Data!C5336</f>
        <v>AMOX-CLAV 875-125 MG TABLET</v>
      </c>
      <c r="D5336" t="str">
        <f>Raw_Data!D5336</f>
        <v>93227534</v>
      </c>
      <c r="E5336" t="str">
        <f>Raw_Data!E5336</f>
        <v>DAVIS, KEPLER</v>
      </c>
      <c r="F5336" t="str">
        <f>Raw_Data!F5336</f>
        <v>1740357425</v>
      </c>
      <c r="G5336" t="str">
        <f>Raw_Data!H5336</f>
        <v>2</v>
      </c>
      <c r="H5336">
        <f>IFERROR(VLOOKUP(G5336,Store_Map!$A$2:$I$100,3,FALSE),"")</f>
        <v>0</v>
      </c>
      <c r="I5336">
        <f>IFERROR(VLOOKUP(G5336,Store_Map!$A$2:$I$100,4,FALSE),"")</f>
        <v>0</v>
      </c>
      <c r="J5336">
        <f>IFERROR(VLOOKUP(G5336,Store_Map!$A$2:$I$100,5,FALSE),"")</f>
        <v>0</v>
      </c>
      <c r="K5336">
        <f>IFERROR(VLOOKUP(G5336,Store_Map!$A$2:$I$100,6,FALSE),"")</f>
        <v>0</v>
      </c>
      <c r="L5336">
        <f>IFERROR(VLOOKUP(G5336,Store_Map!$A$2:$I$100,7,FALSE),"")</f>
        <v>0</v>
      </c>
      <c r="M5336">
        <f>IFERROR(VLOOKUP(G5336,Store_Map!$A$2:$I$100,8,FALSE),"")</f>
        <v>0</v>
      </c>
      <c r="N5336">
        <f t="shared" si="747"/>
        <v>0</v>
      </c>
      <c r="O5336" t="str">
        <f t="shared" si="748"/>
        <v>PASS</v>
      </c>
      <c r="P5336" t="str">
        <f t="shared" si="749"/>
        <v>REVIEW</v>
      </c>
      <c r="Q5336" t="str">
        <f t="shared" si="750"/>
        <v>PASS</v>
      </c>
      <c r="R5336" t="str">
        <f t="shared" si="751"/>
        <v>PASS</v>
      </c>
      <c r="S5336" t="str">
        <f t="shared" si="752"/>
        <v>REVIEW</v>
      </c>
      <c r="T5336">
        <f t="shared" si="753"/>
        <v>90</v>
      </c>
      <c r="U5336" t="str">
        <f t="shared" si="754"/>
        <v>Low</v>
      </c>
      <c r="V5336" t="str">
        <f t="shared" si="755"/>
        <v>Invalid NDC</v>
      </c>
    </row>
    <row r="5337" spans="1:22" x14ac:dyDescent="0.3">
      <c r="A5337" t="str">
        <f>Raw_Data!A5337</f>
        <v>26084610</v>
      </c>
      <c r="B5337">
        <f>Raw_Data!B5337</f>
        <v>45665</v>
      </c>
      <c r="C5337" t="str">
        <f>Raw_Data!C5337</f>
        <v>DOXYCYCLINE HYCLATE 100 MG</v>
      </c>
      <c r="D5337" t="str">
        <f>Raw_Data!D5337</f>
        <v>53489011902</v>
      </c>
      <c r="E5337" t="str">
        <f>Raw_Data!E5337</f>
        <v>DAVIS, KEPLER</v>
      </c>
      <c r="F5337" t="str">
        <f>Raw_Data!F5337</f>
        <v>1740357425</v>
      </c>
      <c r="G5337" t="str">
        <f>Raw_Data!H5337</f>
        <v>2</v>
      </c>
      <c r="H5337">
        <f>IFERROR(VLOOKUP(G5337,Store_Map!$A$2:$I$100,3,FALSE),"")</f>
        <v>0</v>
      </c>
      <c r="I5337">
        <f>IFERROR(VLOOKUP(G5337,Store_Map!$A$2:$I$100,4,FALSE),"")</f>
        <v>0</v>
      </c>
      <c r="J5337">
        <f>IFERROR(VLOOKUP(G5337,Store_Map!$A$2:$I$100,5,FALSE),"")</f>
        <v>0</v>
      </c>
      <c r="K5337">
        <f>IFERROR(VLOOKUP(G5337,Store_Map!$A$2:$I$100,6,FALSE),"")</f>
        <v>0</v>
      </c>
      <c r="L5337">
        <f>IFERROR(VLOOKUP(G5337,Store_Map!$A$2:$I$100,7,FALSE),"")</f>
        <v>0</v>
      </c>
      <c r="M5337">
        <f>IFERROR(VLOOKUP(G5337,Store_Map!$A$2:$I$100,8,FALSE),"")</f>
        <v>0</v>
      </c>
      <c r="N5337">
        <f t="shared" si="747"/>
        <v>0</v>
      </c>
      <c r="O5337" t="str">
        <f t="shared" si="748"/>
        <v>PASS</v>
      </c>
      <c r="P5337" t="str">
        <f t="shared" si="749"/>
        <v>PASS</v>
      </c>
      <c r="Q5337" t="str">
        <f t="shared" si="750"/>
        <v>PASS</v>
      </c>
      <c r="R5337" t="str">
        <f t="shared" si="751"/>
        <v>PASS</v>
      </c>
      <c r="S5337" t="str">
        <f t="shared" si="752"/>
        <v>PASS</v>
      </c>
      <c r="T5337">
        <f t="shared" si="753"/>
        <v>100</v>
      </c>
      <c r="U5337" t="str">
        <f t="shared" si="754"/>
        <v>Low</v>
      </c>
      <c r="V5337" t="str">
        <f t="shared" si="755"/>
        <v>Clean</v>
      </c>
    </row>
    <row r="5338" spans="1:22" x14ac:dyDescent="0.3">
      <c r="A5338" t="str">
        <f>Raw_Data!A5338</f>
        <v>26084646</v>
      </c>
      <c r="B5338">
        <f>Raw_Data!B5338</f>
        <v>45665</v>
      </c>
      <c r="C5338" t="str">
        <f>Raw_Data!C5338</f>
        <v>DILTIAZEM 24H ER(CD) 120 MG</v>
      </c>
      <c r="D5338" t="str">
        <f>Raw_Data!D5338</f>
        <v>68682099398</v>
      </c>
      <c r="E5338" t="str">
        <f>Raw_Data!E5338</f>
        <v>FORD, JAMES</v>
      </c>
      <c r="F5338" t="str">
        <f>Raw_Data!F5338</f>
        <v>1033117684</v>
      </c>
      <c r="G5338" t="str">
        <f>Raw_Data!H5338</f>
        <v>2</v>
      </c>
      <c r="H5338">
        <f>IFERROR(VLOOKUP(G5338,Store_Map!$A$2:$I$100,3,FALSE),"")</f>
        <v>0</v>
      </c>
      <c r="I5338">
        <f>IFERROR(VLOOKUP(G5338,Store_Map!$A$2:$I$100,4,FALSE),"")</f>
        <v>0</v>
      </c>
      <c r="J5338">
        <f>IFERROR(VLOOKUP(G5338,Store_Map!$A$2:$I$100,5,FALSE),"")</f>
        <v>0</v>
      </c>
      <c r="K5338">
        <f>IFERROR(VLOOKUP(G5338,Store_Map!$A$2:$I$100,6,FALSE),"")</f>
        <v>0</v>
      </c>
      <c r="L5338">
        <f>IFERROR(VLOOKUP(G5338,Store_Map!$A$2:$I$100,7,FALSE),"")</f>
        <v>0</v>
      </c>
      <c r="M5338">
        <f>IFERROR(VLOOKUP(G5338,Store_Map!$A$2:$I$100,8,FALSE),"")</f>
        <v>0</v>
      </c>
      <c r="N5338">
        <f t="shared" si="747"/>
        <v>0</v>
      </c>
      <c r="O5338" t="str">
        <f t="shared" si="748"/>
        <v>PASS</v>
      </c>
      <c r="P5338" t="str">
        <f t="shared" si="749"/>
        <v>PASS</v>
      </c>
      <c r="Q5338" t="str">
        <f t="shared" si="750"/>
        <v>PASS</v>
      </c>
      <c r="R5338" t="str">
        <f t="shared" si="751"/>
        <v>PASS</v>
      </c>
      <c r="S5338" t="str">
        <f t="shared" si="752"/>
        <v>PASS</v>
      </c>
      <c r="T5338">
        <f t="shared" si="753"/>
        <v>100</v>
      </c>
      <c r="U5338" t="str">
        <f t="shared" si="754"/>
        <v>Low</v>
      </c>
      <c r="V5338" t="str">
        <f t="shared" si="755"/>
        <v>Clean</v>
      </c>
    </row>
    <row r="5339" spans="1:22" x14ac:dyDescent="0.3">
      <c r="A5339" t="str">
        <f>Raw_Data!A5339</f>
        <v>26081586</v>
      </c>
      <c r="B5339">
        <f>Raw_Data!B5339</f>
        <v>45665</v>
      </c>
      <c r="C5339" t="str">
        <f>Raw_Data!C5339</f>
        <v>ALBUTEROL HFA 90 MCG INHALE</v>
      </c>
      <c r="D5339" t="str">
        <f>Raw_Data!D5339</f>
        <v>68180096301</v>
      </c>
      <c r="E5339" t="str">
        <f>Raw_Data!E5339</f>
        <v>FORD, JAMES</v>
      </c>
      <c r="F5339" t="str">
        <f>Raw_Data!F5339</f>
        <v>1033117684</v>
      </c>
      <c r="G5339" t="str">
        <f>Raw_Data!H5339</f>
        <v>2</v>
      </c>
      <c r="H5339">
        <f>IFERROR(VLOOKUP(G5339,Store_Map!$A$2:$I$100,3,FALSE),"")</f>
        <v>0</v>
      </c>
      <c r="I5339">
        <f>IFERROR(VLOOKUP(G5339,Store_Map!$A$2:$I$100,4,FALSE),"")</f>
        <v>0</v>
      </c>
      <c r="J5339">
        <f>IFERROR(VLOOKUP(G5339,Store_Map!$A$2:$I$100,5,FALSE),"")</f>
        <v>0</v>
      </c>
      <c r="K5339">
        <f>IFERROR(VLOOKUP(G5339,Store_Map!$A$2:$I$100,6,FALSE),"")</f>
        <v>0</v>
      </c>
      <c r="L5339">
        <f>IFERROR(VLOOKUP(G5339,Store_Map!$A$2:$I$100,7,FALSE),"")</f>
        <v>0</v>
      </c>
      <c r="M5339">
        <f>IFERROR(VLOOKUP(G5339,Store_Map!$A$2:$I$100,8,FALSE),"")</f>
        <v>0</v>
      </c>
      <c r="N5339">
        <f t="shared" si="747"/>
        <v>0</v>
      </c>
      <c r="O5339" t="str">
        <f t="shared" si="748"/>
        <v>PASS</v>
      </c>
      <c r="P5339" t="str">
        <f t="shared" si="749"/>
        <v>PASS</v>
      </c>
      <c r="Q5339" t="str">
        <f t="shared" si="750"/>
        <v>PASS</v>
      </c>
      <c r="R5339" t="str">
        <f t="shared" si="751"/>
        <v>PASS</v>
      </c>
      <c r="S5339" t="str">
        <f t="shared" si="752"/>
        <v>PASS</v>
      </c>
      <c r="T5339">
        <f t="shared" si="753"/>
        <v>100</v>
      </c>
      <c r="U5339" t="str">
        <f t="shared" si="754"/>
        <v>Low</v>
      </c>
      <c r="V5339" t="str">
        <f t="shared" si="755"/>
        <v>Clean</v>
      </c>
    </row>
    <row r="5340" spans="1:22" x14ac:dyDescent="0.3">
      <c r="A5340" t="str">
        <f>Raw_Data!A5340</f>
        <v>26079867</v>
      </c>
      <c r="B5340">
        <f>Raw_Data!B5340</f>
        <v>45665</v>
      </c>
      <c r="C5340" t="str">
        <f>Raw_Data!C5340</f>
        <v>TRELEGY ELLIPTA 100-62.5-25</v>
      </c>
      <c r="D5340" t="str">
        <f>Raw_Data!D5340</f>
        <v>173088710</v>
      </c>
      <c r="E5340" t="str">
        <f>Raw_Data!E5340</f>
        <v>FORD, JAMES</v>
      </c>
      <c r="F5340" t="str">
        <f>Raw_Data!F5340</f>
        <v>1033117684</v>
      </c>
      <c r="G5340" t="str">
        <f>Raw_Data!H5340</f>
        <v>2</v>
      </c>
      <c r="H5340">
        <f>IFERROR(VLOOKUP(G5340,Store_Map!$A$2:$I$100,3,FALSE),"")</f>
        <v>0</v>
      </c>
      <c r="I5340">
        <f>IFERROR(VLOOKUP(G5340,Store_Map!$A$2:$I$100,4,FALSE),"")</f>
        <v>0</v>
      </c>
      <c r="J5340">
        <f>IFERROR(VLOOKUP(G5340,Store_Map!$A$2:$I$100,5,FALSE),"")</f>
        <v>0</v>
      </c>
      <c r="K5340">
        <f>IFERROR(VLOOKUP(G5340,Store_Map!$A$2:$I$100,6,FALSE),"")</f>
        <v>0</v>
      </c>
      <c r="L5340">
        <f>IFERROR(VLOOKUP(G5340,Store_Map!$A$2:$I$100,7,FALSE),"")</f>
        <v>0</v>
      </c>
      <c r="M5340">
        <f>IFERROR(VLOOKUP(G5340,Store_Map!$A$2:$I$100,8,FALSE),"")</f>
        <v>0</v>
      </c>
      <c r="N5340">
        <f t="shared" si="747"/>
        <v>0</v>
      </c>
      <c r="O5340" t="str">
        <f t="shared" si="748"/>
        <v>PASS</v>
      </c>
      <c r="P5340" t="str">
        <f t="shared" si="749"/>
        <v>REVIEW</v>
      </c>
      <c r="Q5340" t="str">
        <f t="shared" si="750"/>
        <v>PASS</v>
      </c>
      <c r="R5340" t="str">
        <f t="shared" si="751"/>
        <v>PASS</v>
      </c>
      <c r="S5340" t="str">
        <f t="shared" si="752"/>
        <v>REVIEW</v>
      </c>
      <c r="T5340">
        <f t="shared" si="753"/>
        <v>90</v>
      </c>
      <c r="U5340" t="str">
        <f t="shared" si="754"/>
        <v>Low</v>
      </c>
      <c r="V5340" t="str">
        <f t="shared" si="755"/>
        <v>Invalid NDC</v>
      </c>
    </row>
    <row r="5341" spans="1:22" x14ac:dyDescent="0.3">
      <c r="A5341" t="str">
        <f>Raw_Data!A5341</f>
        <v>26082917</v>
      </c>
      <c r="B5341">
        <f>Raw_Data!B5341</f>
        <v>45665</v>
      </c>
      <c r="C5341" t="str">
        <f>Raw_Data!C5341</f>
        <v>METOCLOPRAMIDE 10 MG TABLET</v>
      </c>
      <c r="D5341" t="str">
        <f>Raw_Data!D5341</f>
        <v>93220301</v>
      </c>
      <c r="E5341" t="str">
        <f>Raw_Data!E5341</f>
        <v>FORD, JAMES</v>
      </c>
      <c r="F5341" t="str">
        <f>Raw_Data!F5341</f>
        <v>1033117684</v>
      </c>
      <c r="G5341" t="str">
        <f>Raw_Data!H5341</f>
        <v>2</v>
      </c>
      <c r="H5341">
        <f>IFERROR(VLOOKUP(G5341,Store_Map!$A$2:$I$100,3,FALSE),"")</f>
        <v>0</v>
      </c>
      <c r="I5341">
        <f>IFERROR(VLOOKUP(G5341,Store_Map!$A$2:$I$100,4,FALSE),"")</f>
        <v>0</v>
      </c>
      <c r="J5341">
        <f>IFERROR(VLOOKUP(G5341,Store_Map!$A$2:$I$100,5,FALSE),"")</f>
        <v>0</v>
      </c>
      <c r="K5341">
        <f>IFERROR(VLOOKUP(G5341,Store_Map!$A$2:$I$100,6,FALSE),"")</f>
        <v>0</v>
      </c>
      <c r="L5341">
        <f>IFERROR(VLOOKUP(G5341,Store_Map!$A$2:$I$100,7,FALSE),"")</f>
        <v>0</v>
      </c>
      <c r="M5341">
        <f>IFERROR(VLOOKUP(G5341,Store_Map!$A$2:$I$100,8,FALSE),"")</f>
        <v>0</v>
      </c>
      <c r="N5341">
        <f t="shared" si="747"/>
        <v>0</v>
      </c>
      <c r="O5341" t="str">
        <f t="shared" si="748"/>
        <v>PASS</v>
      </c>
      <c r="P5341" t="str">
        <f t="shared" si="749"/>
        <v>REVIEW</v>
      </c>
      <c r="Q5341" t="str">
        <f t="shared" si="750"/>
        <v>PASS</v>
      </c>
      <c r="R5341" t="str">
        <f t="shared" si="751"/>
        <v>PASS</v>
      </c>
      <c r="S5341" t="str">
        <f t="shared" si="752"/>
        <v>REVIEW</v>
      </c>
      <c r="T5341">
        <f t="shared" si="753"/>
        <v>90</v>
      </c>
      <c r="U5341" t="str">
        <f t="shared" si="754"/>
        <v>Low</v>
      </c>
      <c r="V5341" t="str">
        <f t="shared" si="755"/>
        <v>Invalid NDC</v>
      </c>
    </row>
    <row r="5342" spans="1:22" x14ac:dyDescent="0.3">
      <c r="A5342" t="str">
        <f>Raw_Data!A5342</f>
        <v>26084648</v>
      </c>
      <c r="B5342">
        <f>Raw_Data!B5342</f>
        <v>45665</v>
      </c>
      <c r="C5342" t="str">
        <f>Raw_Data!C5342</f>
        <v>JARDIANCE 10 MG TABLET</v>
      </c>
      <c r="D5342" t="str">
        <f>Raw_Data!D5342</f>
        <v>597015290</v>
      </c>
      <c r="E5342" t="str">
        <f>Raw_Data!E5342</f>
        <v>EL- CHOUFI, LEYLA</v>
      </c>
      <c r="F5342" t="str">
        <f>Raw_Data!F5342</f>
        <v>1942355342</v>
      </c>
      <c r="G5342" t="str">
        <f>Raw_Data!H5342</f>
        <v>2</v>
      </c>
      <c r="H5342">
        <f>IFERROR(VLOOKUP(G5342,Store_Map!$A$2:$I$100,3,FALSE),"")</f>
        <v>0</v>
      </c>
      <c r="I5342">
        <f>IFERROR(VLOOKUP(G5342,Store_Map!$A$2:$I$100,4,FALSE),"")</f>
        <v>0</v>
      </c>
      <c r="J5342">
        <f>IFERROR(VLOOKUP(G5342,Store_Map!$A$2:$I$100,5,FALSE),"")</f>
        <v>0</v>
      </c>
      <c r="K5342">
        <f>IFERROR(VLOOKUP(G5342,Store_Map!$A$2:$I$100,6,FALSE),"")</f>
        <v>0</v>
      </c>
      <c r="L5342">
        <f>IFERROR(VLOOKUP(G5342,Store_Map!$A$2:$I$100,7,FALSE),"")</f>
        <v>0</v>
      </c>
      <c r="M5342">
        <f>IFERROR(VLOOKUP(G5342,Store_Map!$A$2:$I$100,8,FALSE),"")</f>
        <v>0</v>
      </c>
      <c r="N5342">
        <f t="shared" si="747"/>
        <v>0</v>
      </c>
      <c r="O5342" t="str">
        <f t="shared" si="748"/>
        <v>PASS</v>
      </c>
      <c r="P5342" t="str">
        <f t="shared" si="749"/>
        <v>REVIEW</v>
      </c>
      <c r="Q5342" t="str">
        <f t="shared" si="750"/>
        <v>PASS</v>
      </c>
      <c r="R5342" t="str">
        <f t="shared" si="751"/>
        <v>PASS</v>
      </c>
      <c r="S5342" t="str">
        <f t="shared" si="752"/>
        <v>REVIEW</v>
      </c>
      <c r="T5342">
        <f t="shared" si="753"/>
        <v>90</v>
      </c>
      <c r="U5342" t="str">
        <f t="shared" si="754"/>
        <v>Low</v>
      </c>
      <c r="V5342" t="str">
        <f t="shared" si="755"/>
        <v>Invalid NDC</v>
      </c>
    </row>
    <row r="5343" spans="1:22" x14ac:dyDescent="0.3">
      <c r="A5343" t="str">
        <f>Raw_Data!A5343</f>
        <v>26084651</v>
      </c>
      <c r="B5343">
        <f>Raw_Data!B5343</f>
        <v>45665</v>
      </c>
      <c r="C5343" t="str">
        <f>Raw_Data!C5343</f>
        <v>LEVOTHYROXINE 100 MCG TABLE</v>
      </c>
      <c r="D5343" t="str">
        <f>Raw_Data!D5343</f>
        <v>68180096909</v>
      </c>
      <c r="E5343" t="str">
        <f>Raw_Data!E5343</f>
        <v>FORD, JAMES</v>
      </c>
      <c r="F5343" t="str">
        <f>Raw_Data!F5343</f>
        <v>1033117684</v>
      </c>
      <c r="G5343" t="str">
        <f>Raw_Data!H5343</f>
        <v>2</v>
      </c>
      <c r="H5343">
        <f>IFERROR(VLOOKUP(G5343,Store_Map!$A$2:$I$100,3,FALSE),"")</f>
        <v>0</v>
      </c>
      <c r="I5343">
        <f>IFERROR(VLOOKUP(G5343,Store_Map!$A$2:$I$100,4,FALSE),"")</f>
        <v>0</v>
      </c>
      <c r="J5343">
        <f>IFERROR(VLOOKUP(G5343,Store_Map!$A$2:$I$100,5,FALSE),"")</f>
        <v>0</v>
      </c>
      <c r="K5343">
        <f>IFERROR(VLOOKUP(G5343,Store_Map!$A$2:$I$100,6,FALSE),"")</f>
        <v>0</v>
      </c>
      <c r="L5343">
        <f>IFERROR(VLOOKUP(G5343,Store_Map!$A$2:$I$100,7,FALSE),"")</f>
        <v>0</v>
      </c>
      <c r="M5343">
        <f>IFERROR(VLOOKUP(G5343,Store_Map!$A$2:$I$100,8,FALSE),"")</f>
        <v>0</v>
      </c>
      <c r="N5343">
        <f t="shared" si="747"/>
        <v>0</v>
      </c>
      <c r="O5343" t="str">
        <f t="shared" si="748"/>
        <v>PASS</v>
      </c>
      <c r="P5343" t="str">
        <f t="shared" si="749"/>
        <v>PASS</v>
      </c>
      <c r="Q5343" t="str">
        <f t="shared" si="750"/>
        <v>PASS</v>
      </c>
      <c r="R5343" t="str">
        <f t="shared" si="751"/>
        <v>PASS</v>
      </c>
      <c r="S5343" t="str">
        <f t="shared" si="752"/>
        <v>PASS</v>
      </c>
      <c r="T5343">
        <f t="shared" si="753"/>
        <v>100</v>
      </c>
      <c r="U5343" t="str">
        <f t="shared" si="754"/>
        <v>Low</v>
      </c>
      <c r="V5343" t="str">
        <f t="shared" si="755"/>
        <v>Clean</v>
      </c>
    </row>
    <row r="5344" spans="1:22" x14ac:dyDescent="0.3">
      <c r="A5344" t="str">
        <f>Raw_Data!A5344</f>
        <v>26083369</v>
      </c>
      <c r="B5344">
        <f>Raw_Data!B5344</f>
        <v>45665</v>
      </c>
      <c r="C5344" t="str">
        <f>Raw_Data!C5344</f>
        <v>MONTELUKAST SOD 10 MG TABLE</v>
      </c>
      <c r="D5344" t="str">
        <f>Raw_Data!D5344</f>
        <v>31722072610</v>
      </c>
      <c r="E5344" t="str">
        <f>Raw_Data!E5344</f>
        <v>GIBBS, JON</v>
      </c>
      <c r="F5344" t="str">
        <f>Raw_Data!F5344</f>
        <v>1700896156</v>
      </c>
      <c r="G5344" t="str">
        <f>Raw_Data!H5344</f>
        <v>2</v>
      </c>
      <c r="H5344">
        <f>IFERROR(VLOOKUP(G5344,Store_Map!$A$2:$I$100,3,FALSE),"")</f>
        <v>0</v>
      </c>
      <c r="I5344">
        <f>IFERROR(VLOOKUP(G5344,Store_Map!$A$2:$I$100,4,FALSE),"")</f>
        <v>0</v>
      </c>
      <c r="J5344">
        <f>IFERROR(VLOOKUP(G5344,Store_Map!$A$2:$I$100,5,FALSE),"")</f>
        <v>0</v>
      </c>
      <c r="K5344">
        <f>IFERROR(VLOOKUP(G5344,Store_Map!$A$2:$I$100,6,FALSE),"")</f>
        <v>0</v>
      </c>
      <c r="L5344">
        <f>IFERROR(VLOOKUP(G5344,Store_Map!$A$2:$I$100,7,FALSE),"")</f>
        <v>0</v>
      </c>
      <c r="M5344">
        <f>IFERROR(VLOOKUP(G5344,Store_Map!$A$2:$I$100,8,FALSE),"")</f>
        <v>0</v>
      </c>
      <c r="N5344">
        <f t="shared" si="747"/>
        <v>0</v>
      </c>
      <c r="O5344" t="str">
        <f t="shared" si="748"/>
        <v>PASS</v>
      </c>
      <c r="P5344" t="str">
        <f t="shared" si="749"/>
        <v>PASS</v>
      </c>
      <c r="Q5344" t="str">
        <f t="shared" si="750"/>
        <v>PASS</v>
      </c>
      <c r="R5344" t="str">
        <f t="shared" si="751"/>
        <v>PASS</v>
      </c>
      <c r="S5344" t="str">
        <f t="shared" si="752"/>
        <v>PASS</v>
      </c>
      <c r="T5344">
        <f t="shared" si="753"/>
        <v>100</v>
      </c>
      <c r="U5344" t="str">
        <f t="shared" si="754"/>
        <v>Low</v>
      </c>
      <c r="V5344" t="str">
        <f t="shared" si="755"/>
        <v>Clean</v>
      </c>
    </row>
    <row r="5345" spans="1:22" x14ac:dyDescent="0.3">
      <c r="A5345" t="str">
        <f>Raw_Data!A5345</f>
        <v>26084653</v>
      </c>
      <c r="B5345">
        <f>Raw_Data!B5345</f>
        <v>45665</v>
      </c>
      <c r="C5345" t="str">
        <f>Raw_Data!C5345</f>
        <v>CYCLOBENZAPRINE 10 MG TABLE</v>
      </c>
      <c r="D5345" t="str">
        <f>Raw_Data!D5345</f>
        <v>72888001400</v>
      </c>
      <c r="E5345" t="str">
        <f>Raw_Data!E5345</f>
        <v>FORD, JAMES</v>
      </c>
      <c r="F5345" t="str">
        <f>Raw_Data!F5345</f>
        <v>1033117684</v>
      </c>
      <c r="G5345" t="str">
        <f>Raw_Data!H5345</f>
        <v>2</v>
      </c>
      <c r="H5345">
        <f>IFERROR(VLOOKUP(G5345,Store_Map!$A$2:$I$100,3,FALSE),"")</f>
        <v>0</v>
      </c>
      <c r="I5345">
        <f>IFERROR(VLOOKUP(G5345,Store_Map!$A$2:$I$100,4,FALSE),"")</f>
        <v>0</v>
      </c>
      <c r="J5345">
        <f>IFERROR(VLOOKUP(G5345,Store_Map!$A$2:$I$100,5,FALSE),"")</f>
        <v>0</v>
      </c>
      <c r="K5345">
        <f>IFERROR(VLOOKUP(G5345,Store_Map!$A$2:$I$100,6,FALSE),"")</f>
        <v>0</v>
      </c>
      <c r="L5345">
        <f>IFERROR(VLOOKUP(G5345,Store_Map!$A$2:$I$100,7,FALSE),"")</f>
        <v>0</v>
      </c>
      <c r="M5345">
        <f>IFERROR(VLOOKUP(G5345,Store_Map!$A$2:$I$100,8,FALSE),"")</f>
        <v>0</v>
      </c>
      <c r="N5345">
        <f t="shared" si="747"/>
        <v>0</v>
      </c>
      <c r="O5345" t="str">
        <f t="shared" si="748"/>
        <v>PASS</v>
      </c>
      <c r="P5345" t="str">
        <f t="shared" si="749"/>
        <v>PASS</v>
      </c>
      <c r="Q5345" t="str">
        <f t="shared" si="750"/>
        <v>PASS</v>
      </c>
      <c r="R5345" t="str">
        <f t="shared" si="751"/>
        <v>PASS</v>
      </c>
      <c r="S5345" t="str">
        <f t="shared" si="752"/>
        <v>PASS</v>
      </c>
      <c r="T5345">
        <f t="shared" si="753"/>
        <v>100</v>
      </c>
      <c r="U5345" t="str">
        <f t="shared" si="754"/>
        <v>Low</v>
      </c>
      <c r="V5345" t="str">
        <f t="shared" si="755"/>
        <v>Clean</v>
      </c>
    </row>
    <row r="5346" spans="1:22" x14ac:dyDescent="0.3">
      <c r="A5346" t="str">
        <f>Raw_Data!A5346</f>
        <v>26084654</v>
      </c>
      <c r="B5346">
        <f>Raw_Data!B5346</f>
        <v>45665</v>
      </c>
      <c r="C5346" t="str">
        <f>Raw_Data!C5346</f>
        <v>DICLOFENAC SOD EC 75 MG TAB</v>
      </c>
      <c r="D5346" t="str">
        <f>Raw_Data!D5346</f>
        <v>228255196</v>
      </c>
      <c r="E5346" t="str">
        <f>Raw_Data!E5346</f>
        <v>FORD, JAMES</v>
      </c>
      <c r="F5346" t="str">
        <f>Raw_Data!F5346</f>
        <v>1033117684</v>
      </c>
      <c r="G5346" t="str">
        <f>Raw_Data!H5346</f>
        <v>2</v>
      </c>
      <c r="H5346">
        <f>IFERROR(VLOOKUP(G5346,Store_Map!$A$2:$I$100,3,FALSE),"")</f>
        <v>0</v>
      </c>
      <c r="I5346">
        <f>IFERROR(VLOOKUP(G5346,Store_Map!$A$2:$I$100,4,FALSE),"")</f>
        <v>0</v>
      </c>
      <c r="J5346">
        <f>IFERROR(VLOOKUP(G5346,Store_Map!$A$2:$I$100,5,FALSE),"")</f>
        <v>0</v>
      </c>
      <c r="K5346">
        <f>IFERROR(VLOOKUP(G5346,Store_Map!$A$2:$I$100,6,FALSE),"")</f>
        <v>0</v>
      </c>
      <c r="L5346">
        <f>IFERROR(VLOOKUP(G5346,Store_Map!$A$2:$I$100,7,FALSE),"")</f>
        <v>0</v>
      </c>
      <c r="M5346">
        <f>IFERROR(VLOOKUP(G5346,Store_Map!$A$2:$I$100,8,FALSE),"")</f>
        <v>0</v>
      </c>
      <c r="N5346">
        <f t="shared" si="747"/>
        <v>0</v>
      </c>
      <c r="O5346" t="str">
        <f t="shared" si="748"/>
        <v>PASS</v>
      </c>
      <c r="P5346" t="str">
        <f t="shared" si="749"/>
        <v>REVIEW</v>
      </c>
      <c r="Q5346" t="str">
        <f t="shared" si="750"/>
        <v>PASS</v>
      </c>
      <c r="R5346" t="str">
        <f t="shared" si="751"/>
        <v>PASS</v>
      </c>
      <c r="S5346" t="str">
        <f t="shared" si="752"/>
        <v>REVIEW</v>
      </c>
      <c r="T5346">
        <f t="shared" si="753"/>
        <v>90</v>
      </c>
      <c r="U5346" t="str">
        <f t="shared" si="754"/>
        <v>Low</v>
      </c>
      <c r="V5346" t="str">
        <f t="shared" si="755"/>
        <v>Invalid NDC</v>
      </c>
    </row>
    <row r="5347" spans="1:22" x14ac:dyDescent="0.3">
      <c r="A5347" t="str">
        <f>Raw_Data!A5347</f>
        <v>26080060</v>
      </c>
      <c r="B5347">
        <f>Raw_Data!B5347</f>
        <v>45665</v>
      </c>
      <c r="C5347" t="str">
        <f>Raw_Data!C5347</f>
        <v>METFORMIN HCL 500 MG TABLET</v>
      </c>
      <c r="D5347" t="str">
        <f>Raw_Data!D5347</f>
        <v>65862000899</v>
      </c>
      <c r="E5347" t="str">
        <f>Raw_Data!E5347</f>
        <v>FORD, JAMES</v>
      </c>
      <c r="F5347" t="str">
        <f>Raw_Data!F5347</f>
        <v>1033117684</v>
      </c>
      <c r="G5347" t="str">
        <f>Raw_Data!H5347</f>
        <v>2</v>
      </c>
      <c r="H5347">
        <f>IFERROR(VLOOKUP(G5347,Store_Map!$A$2:$I$100,3,FALSE),"")</f>
        <v>0</v>
      </c>
      <c r="I5347">
        <f>IFERROR(VLOOKUP(G5347,Store_Map!$A$2:$I$100,4,FALSE),"")</f>
        <v>0</v>
      </c>
      <c r="J5347">
        <f>IFERROR(VLOOKUP(G5347,Store_Map!$A$2:$I$100,5,FALSE),"")</f>
        <v>0</v>
      </c>
      <c r="K5347">
        <f>IFERROR(VLOOKUP(G5347,Store_Map!$A$2:$I$100,6,FALSE),"")</f>
        <v>0</v>
      </c>
      <c r="L5347">
        <f>IFERROR(VLOOKUP(G5347,Store_Map!$A$2:$I$100,7,FALSE),"")</f>
        <v>0</v>
      </c>
      <c r="M5347">
        <f>IFERROR(VLOOKUP(G5347,Store_Map!$A$2:$I$100,8,FALSE),"")</f>
        <v>0</v>
      </c>
      <c r="N5347">
        <f t="shared" si="747"/>
        <v>0</v>
      </c>
      <c r="O5347" t="str">
        <f t="shared" si="748"/>
        <v>PASS</v>
      </c>
      <c r="P5347" t="str">
        <f t="shared" si="749"/>
        <v>PASS</v>
      </c>
      <c r="Q5347" t="str">
        <f t="shared" si="750"/>
        <v>PASS</v>
      </c>
      <c r="R5347" t="str">
        <f t="shared" si="751"/>
        <v>PASS</v>
      </c>
      <c r="S5347" t="str">
        <f t="shared" si="752"/>
        <v>PASS</v>
      </c>
      <c r="T5347">
        <f t="shared" si="753"/>
        <v>100</v>
      </c>
      <c r="U5347" t="str">
        <f t="shared" si="754"/>
        <v>Low</v>
      </c>
      <c r="V5347" t="str">
        <f t="shared" si="755"/>
        <v>Clean</v>
      </c>
    </row>
    <row r="5348" spans="1:22" x14ac:dyDescent="0.3">
      <c r="A5348" t="str">
        <f>Raw_Data!A5348</f>
        <v>26078196</v>
      </c>
      <c r="B5348">
        <f>Raw_Data!B5348</f>
        <v>45665</v>
      </c>
      <c r="C5348" t="str">
        <f>Raw_Data!C5348</f>
        <v>ISENTRESS 400 MG TABLET</v>
      </c>
      <c r="D5348" t="str">
        <f>Raw_Data!D5348</f>
        <v>6022761</v>
      </c>
      <c r="E5348" t="str">
        <f>Raw_Data!E5348</f>
        <v>GONZALEZ, ANDREA</v>
      </c>
      <c r="F5348" t="str">
        <f>Raw_Data!F5348</f>
        <v>1336176403</v>
      </c>
      <c r="G5348" t="str">
        <f>Raw_Data!H5348</f>
        <v>2</v>
      </c>
      <c r="H5348">
        <f>IFERROR(VLOOKUP(G5348,Store_Map!$A$2:$I$100,3,FALSE),"")</f>
        <v>0</v>
      </c>
      <c r="I5348">
        <f>IFERROR(VLOOKUP(G5348,Store_Map!$A$2:$I$100,4,FALSE),"")</f>
        <v>0</v>
      </c>
      <c r="J5348">
        <f>IFERROR(VLOOKUP(G5348,Store_Map!$A$2:$I$100,5,FALSE),"")</f>
        <v>0</v>
      </c>
      <c r="K5348">
        <f>IFERROR(VLOOKUP(G5348,Store_Map!$A$2:$I$100,6,FALSE),"")</f>
        <v>0</v>
      </c>
      <c r="L5348">
        <f>IFERROR(VLOOKUP(G5348,Store_Map!$A$2:$I$100,7,FALSE),"")</f>
        <v>0</v>
      </c>
      <c r="M5348">
        <f>IFERROR(VLOOKUP(G5348,Store_Map!$A$2:$I$100,8,FALSE),"")</f>
        <v>0</v>
      </c>
      <c r="N5348">
        <f t="shared" si="747"/>
        <v>0</v>
      </c>
      <c r="O5348" t="str">
        <f t="shared" si="748"/>
        <v>PASS</v>
      </c>
      <c r="P5348" t="str">
        <f t="shared" si="749"/>
        <v>REVIEW</v>
      </c>
      <c r="Q5348" t="str">
        <f t="shared" si="750"/>
        <v>PASS</v>
      </c>
      <c r="R5348" t="str">
        <f t="shared" si="751"/>
        <v>PASS</v>
      </c>
      <c r="S5348" t="str">
        <f t="shared" si="752"/>
        <v>REVIEW</v>
      </c>
      <c r="T5348">
        <f t="shared" si="753"/>
        <v>90</v>
      </c>
      <c r="U5348" t="str">
        <f t="shared" si="754"/>
        <v>Low</v>
      </c>
      <c r="V5348" t="str">
        <f t="shared" si="755"/>
        <v>Invalid NDC</v>
      </c>
    </row>
    <row r="5349" spans="1:22" x14ac:dyDescent="0.3">
      <c r="A5349" t="str">
        <f>Raw_Data!A5349</f>
        <v>26084655</v>
      </c>
      <c r="B5349">
        <f>Raw_Data!B5349</f>
        <v>45665</v>
      </c>
      <c r="C5349" t="str">
        <f>Raw_Data!C5349</f>
        <v>LOSARTAN POTASSIUM 100 MG T</v>
      </c>
      <c r="D5349" t="str">
        <f>Raw_Data!D5349</f>
        <v>65862020399</v>
      </c>
      <c r="E5349" t="str">
        <f>Raw_Data!E5349</f>
        <v>PEDERSEN, JENNIFER</v>
      </c>
      <c r="F5349" t="str">
        <f>Raw_Data!F5349</f>
        <v>1073606661</v>
      </c>
      <c r="G5349" t="str">
        <f>Raw_Data!H5349</f>
        <v>2</v>
      </c>
      <c r="H5349">
        <f>IFERROR(VLOOKUP(G5349,Store_Map!$A$2:$I$100,3,FALSE),"")</f>
        <v>0</v>
      </c>
      <c r="I5349">
        <f>IFERROR(VLOOKUP(G5349,Store_Map!$A$2:$I$100,4,FALSE),"")</f>
        <v>0</v>
      </c>
      <c r="J5349">
        <f>IFERROR(VLOOKUP(G5349,Store_Map!$A$2:$I$100,5,FALSE),"")</f>
        <v>0</v>
      </c>
      <c r="K5349">
        <f>IFERROR(VLOOKUP(G5349,Store_Map!$A$2:$I$100,6,FALSE),"")</f>
        <v>0</v>
      </c>
      <c r="L5349">
        <f>IFERROR(VLOOKUP(G5349,Store_Map!$A$2:$I$100,7,FALSE),"")</f>
        <v>0</v>
      </c>
      <c r="M5349">
        <f>IFERROR(VLOOKUP(G5349,Store_Map!$A$2:$I$100,8,FALSE),"")</f>
        <v>0</v>
      </c>
      <c r="N5349">
        <f t="shared" si="747"/>
        <v>0</v>
      </c>
      <c r="O5349" t="str">
        <f t="shared" si="748"/>
        <v>PASS</v>
      </c>
      <c r="P5349" t="str">
        <f t="shared" si="749"/>
        <v>PASS</v>
      </c>
      <c r="Q5349" t="str">
        <f t="shared" si="750"/>
        <v>PASS</v>
      </c>
      <c r="R5349" t="str">
        <f t="shared" si="751"/>
        <v>PASS</v>
      </c>
      <c r="S5349" t="str">
        <f t="shared" si="752"/>
        <v>PASS</v>
      </c>
      <c r="T5349">
        <f t="shared" si="753"/>
        <v>100</v>
      </c>
      <c r="U5349" t="str">
        <f t="shared" si="754"/>
        <v>Low</v>
      </c>
      <c r="V5349" t="str">
        <f t="shared" si="755"/>
        <v>Clean</v>
      </c>
    </row>
    <row r="5350" spans="1:22" x14ac:dyDescent="0.3">
      <c r="A5350" t="str">
        <f>Raw_Data!A5350</f>
        <v>26077397</v>
      </c>
      <c r="B5350">
        <f>Raw_Data!B5350</f>
        <v>45665</v>
      </c>
      <c r="C5350" t="str">
        <f>Raw_Data!C5350</f>
        <v>MOUNJARO 7.5 MG/0.5 ML PEN.</v>
      </c>
      <c r="D5350" t="str">
        <f>Raw_Data!D5350</f>
        <v>2148480</v>
      </c>
      <c r="E5350" t="str">
        <f>Raw_Data!E5350</f>
        <v>SHEPPARD, JAMES</v>
      </c>
      <c r="F5350" t="str">
        <f>Raw_Data!F5350</f>
        <v>1528075835</v>
      </c>
      <c r="G5350" t="str">
        <f>Raw_Data!H5350</f>
        <v>2</v>
      </c>
      <c r="H5350">
        <f>IFERROR(VLOOKUP(G5350,Store_Map!$A$2:$I$100,3,FALSE),"")</f>
        <v>0</v>
      </c>
      <c r="I5350">
        <f>IFERROR(VLOOKUP(G5350,Store_Map!$A$2:$I$100,4,FALSE),"")</f>
        <v>0</v>
      </c>
      <c r="J5350">
        <f>IFERROR(VLOOKUP(G5350,Store_Map!$A$2:$I$100,5,FALSE),"")</f>
        <v>0</v>
      </c>
      <c r="K5350">
        <f>IFERROR(VLOOKUP(G5350,Store_Map!$A$2:$I$100,6,FALSE),"")</f>
        <v>0</v>
      </c>
      <c r="L5350">
        <f>IFERROR(VLOOKUP(G5350,Store_Map!$A$2:$I$100,7,FALSE),"")</f>
        <v>0</v>
      </c>
      <c r="M5350">
        <f>IFERROR(VLOOKUP(G5350,Store_Map!$A$2:$I$100,8,FALSE),"")</f>
        <v>0</v>
      </c>
      <c r="N5350">
        <f t="shared" si="747"/>
        <v>0</v>
      </c>
      <c r="O5350" t="str">
        <f t="shared" si="748"/>
        <v>PASS</v>
      </c>
      <c r="P5350" t="str">
        <f t="shared" si="749"/>
        <v>REVIEW</v>
      </c>
      <c r="Q5350" t="str">
        <f t="shared" si="750"/>
        <v>PASS</v>
      </c>
      <c r="R5350" t="str">
        <f t="shared" si="751"/>
        <v>PASS</v>
      </c>
      <c r="S5350" t="str">
        <f t="shared" si="752"/>
        <v>REVIEW</v>
      </c>
      <c r="T5350">
        <f t="shared" si="753"/>
        <v>90</v>
      </c>
      <c r="U5350" t="str">
        <f t="shared" si="754"/>
        <v>Low</v>
      </c>
      <c r="V5350" t="str">
        <f t="shared" si="755"/>
        <v>Invalid NDC</v>
      </c>
    </row>
    <row r="5351" spans="1:22" x14ac:dyDescent="0.3">
      <c r="A5351" t="str">
        <f>Raw_Data!A5351</f>
        <v>26084656</v>
      </c>
      <c r="B5351">
        <f>Raw_Data!B5351</f>
        <v>45665</v>
      </c>
      <c r="C5351" t="str">
        <f>Raw_Data!C5351</f>
        <v>LISINOPRIL-HCTZ 20-12.5MG</v>
      </c>
      <c r="D5351" t="str">
        <f>Raw_Data!D5351</f>
        <v>68180051902</v>
      </c>
      <c r="E5351" t="str">
        <f>Raw_Data!E5351</f>
        <v>FORD, JAMES</v>
      </c>
      <c r="F5351" t="str">
        <f>Raw_Data!F5351</f>
        <v>1033117684</v>
      </c>
      <c r="G5351" t="str">
        <f>Raw_Data!H5351</f>
        <v>2</v>
      </c>
      <c r="H5351">
        <f>IFERROR(VLOOKUP(G5351,Store_Map!$A$2:$I$100,3,FALSE),"")</f>
        <v>0</v>
      </c>
      <c r="I5351">
        <f>IFERROR(VLOOKUP(G5351,Store_Map!$A$2:$I$100,4,FALSE),"")</f>
        <v>0</v>
      </c>
      <c r="J5351">
        <f>IFERROR(VLOOKUP(G5351,Store_Map!$A$2:$I$100,5,FALSE),"")</f>
        <v>0</v>
      </c>
      <c r="K5351">
        <f>IFERROR(VLOOKUP(G5351,Store_Map!$A$2:$I$100,6,FALSE),"")</f>
        <v>0</v>
      </c>
      <c r="L5351">
        <f>IFERROR(VLOOKUP(G5351,Store_Map!$A$2:$I$100,7,FALSE),"")</f>
        <v>0</v>
      </c>
      <c r="M5351">
        <f>IFERROR(VLOOKUP(G5351,Store_Map!$A$2:$I$100,8,FALSE),"")</f>
        <v>0</v>
      </c>
      <c r="N5351">
        <f t="shared" si="747"/>
        <v>0</v>
      </c>
      <c r="O5351" t="str">
        <f t="shared" si="748"/>
        <v>PASS</v>
      </c>
      <c r="P5351" t="str">
        <f t="shared" si="749"/>
        <v>PASS</v>
      </c>
      <c r="Q5351" t="str">
        <f t="shared" si="750"/>
        <v>PASS</v>
      </c>
      <c r="R5351" t="str">
        <f t="shared" si="751"/>
        <v>PASS</v>
      </c>
      <c r="S5351" t="str">
        <f t="shared" si="752"/>
        <v>PASS</v>
      </c>
      <c r="T5351">
        <f t="shared" si="753"/>
        <v>100</v>
      </c>
      <c r="U5351" t="str">
        <f t="shared" si="754"/>
        <v>Low</v>
      </c>
      <c r="V5351" t="str">
        <f t="shared" si="755"/>
        <v>Clean</v>
      </c>
    </row>
    <row r="5352" spans="1:22" x14ac:dyDescent="0.3">
      <c r="A5352" t="str">
        <f>Raw_Data!A5352</f>
        <v>26084657</v>
      </c>
      <c r="B5352">
        <f>Raw_Data!B5352</f>
        <v>45665</v>
      </c>
      <c r="C5352" t="str">
        <f>Raw_Data!C5352</f>
        <v>BIKTARVY 50-200-25 MG TABLE</v>
      </c>
      <c r="D5352" t="str">
        <f>Raw_Data!D5352</f>
        <v>61958250101</v>
      </c>
      <c r="E5352" t="str">
        <f>Raw_Data!E5352</f>
        <v>DAVIS, KEPLER</v>
      </c>
      <c r="F5352" t="str">
        <f>Raw_Data!F5352</f>
        <v>1740357425</v>
      </c>
      <c r="G5352" t="str">
        <f>Raw_Data!H5352</f>
        <v>2</v>
      </c>
      <c r="H5352">
        <f>IFERROR(VLOOKUP(G5352,Store_Map!$A$2:$I$100,3,FALSE),"")</f>
        <v>0</v>
      </c>
      <c r="I5352">
        <f>IFERROR(VLOOKUP(G5352,Store_Map!$A$2:$I$100,4,FALSE),"")</f>
        <v>0</v>
      </c>
      <c r="J5352">
        <f>IFERROR(VLOOKUP(G5352,Store_Map!$A$2:$I$100,5,FALSE),"")</f>
        <v>0</v>
      </c>
      <c r="K5352">
        <f>IFERROR(VLOOKUP(G5352,Store_Map!$A$2:$I$100,6,FALSE),"")</f>
        <v>0</v>
      </c>
      <c r="L5352">
        <f>IFERROR(VLOOKUP(G5352,Store_Map!$A$2:$I$100,7,FALSE),"")</f>
        <v>0</v>
      </c>
      <c r="M5352">
        <f>IFERROR(VLOOKUP(G5352,Store_Map!$A$2:$I$100,8,FALSE),"")</f>
        <v>0</v>
      </c>
      <c r="N5352">
        <f t="shared" si="747"/>
        <v>0</v>
      </c>
      <c r="O5352" t="str">
        <f t="shared" si="748"/>
        <v>PASS</v>
      </c>
      <c r="P5352" t="str">
        <f t="shared" si="749"/>
        <v>PASS</v>
      </c>
      <c r="Q5352" t="str">
        <f t="shared" si="750"/>
        <v>PASS</v>
      </c>
      <c r="R5352" t="str">
        <f t="shared" si="751"/>
        <v>PASS</v>
      </c>
      <c r="S5352" t="str">
        <f t="shared" si="752"/>
        <v>PASS</v>
      </c>
      <c r="T5352">
        <f t="shared" si="753"/>
        <v>100</v>
      </c>
      <c r="U5352" t="str">
        <f t="shared" si="754"/>
        <v>Low</v>
      </c>
      <c r="V5352" t="str">
        <f t="shared" si="755"/>
        <v>Clean</v>
      </c>
    </row>
    <row r="5353" spans="1:22" x14ac:dyDescent="0.3">
      <c r="A5353" t="str">
        <f>Raw_Data!A5353</f>
        <v>26078659</v>
      </c>
      <c r="B5353">
        <f>Raw_Data!B5353</f>
        <v>45665</v>
      </c>
      <c r="C5353" t="str">
        <f>Raw_Data!C5353</f>
        <v>METFORMIN HCL ER 500 MG TAB</v>
      </c>
      <c r="D5353" t="str">
        <f>Raw_Data!D5353</f>
        <v>70010049105</v>
      </c>
      <c r="E5353" t="str">
        <f>Raw_Data!E5353</f>
        <v>WILEY, DARYL</v>
      </c>
      <c r="F5353" t="str">
        <f>Raw_Data!F5353</f>
        <v>1508859448</v>
      </c>
      <c r="G5353" t="str">
        <f>Raw_Data!H5353</f>
        <v>2</v>
      </c>
      <c r="H5353">
        <f>IFERROR(VLOOKUP(G5353,Store_Map!$A$2:$I$100,3,FALSE),"")</f>
        <v>0</v>
      </c>
      <c r="I5353">
        <f>IFERROR(VLOOKUP(G5353,Store_Map!$A$2:$I$100,4,FALSE),"")</f>
        <v>0</v>
      </c>
      <c r="J5353">
        <f>IFERROR(VLOOKUP(G5353,Store_Map!$A$2:$I$100,5,FALSE),"")</f>
        <v>0</v>
      </c>
      <c r="K5353">
        <f>IFERROR(VLOOKUP(G5353,Store_Map!$A$2:$I$100,6,FALSE),"")</f>
        <v>0</v>
      </c>
      <c r="L5353">
        <f>IFERROR(VLOOKUP(G5353,Store_Map!$A$2:$I$100,7,FALSE),"")</f>
        <v>0</v>
      </c>
      <c r="M5353">
        <f>IFERROR(VLOOKUP(G5353,Store_Map!$A$2:$I$100,8,FALSE),"")</f>
        <v>0</v>
      </c>
      <c r="N5353">
        <f t="shared" si="747"/>
        <v>0</v>
      </c>
      <c r="O5353" t="str">
        <f t="shared" si="748"/>
        <v>PASS</v>
      </c>
      <c r="P5353" t="str">
        <f t="shared" si="749"/>
        <v>PASS</v>
      </c>
      <c r="Q5353" t="str">
        <f t="shared" si="750"/>
        <v>PASS</v>
      </c>
      <c r="R5353" t="str">
        <f t="shared" si="751"/>
        <v>PASS</v>
      </c>
      <c r="S5353" t="str">
        <f t="shared" si="752"/>
        <v>PASS</v>
      </c>
      <c r="T5353">
        <f t="shared" si="753"/>
        <v>100</v>
      </c>
      <c r="U5353" t="str">
        <f t="shared" si="754"/>
        <v>Low</v>
      </c>
      <c r="V5353" t="str">
        <f t="shared" si="755"/>
        <v>Clean</v>
      </c>
    </row>
    <row r="5354" spans="1:22" x14ac:dyDescent="0.3">
      <c r="A5354" t="str">
        <f>Raw_Data!A5354</f>
        <v>26083644</v>
      </c>
      <c r="B5354">
        <f>Raw_Data!B5354</f>
        <v>45665</v>
      </c>
      <c r="C5354" t="str">
        <f>Raw_Data!C5354</f>
        <v>GLIPIZIDE ER 5 MG TABLET</v>
      </c>
      <c r="D5354" t="str">
        <f>Raw_Data!D5354</f>
        <v>64980028001</v>
      </c>
      <c r="E5354" t="str">
        <f>Raw_Data!E5354</f>
        <v>FORD, JAMES</v>
      </c>
      <c r="F5354" t="str">
        <f>Raw_Data!F5354</f>
        <v>1033117684</v>
      </c>
      <c r="G5354" t="str">
        <f>Raw_Data!H5354</f>
        <v>2</v>
      </c>
      <c r="H5354">
        <f>IFERROR(VLOOKUP(G5354,Store_Map!$A$2:$I$100,3,FALSE),"")</f>
        <v>0</v>
      </c>
      <c r="I5354">
        <f>IFERROR(VLOOKUP(G5354,Store_Map!$A$2:$I$100,4,FALSE),"")</f>
        <v>0</v>
      </c>
      <c r="J5354">
        <f>IFERROR(VLOOKUP(G5354,Store_Map!$A$2:$I$100,5,FALSE),"")</f>
        <v>0</v>
      </c>
      <c r="K5354">
        <f>IFERROR(VLOOKUP(G5354,Store_Map!$A$2:$I$100,6,FALSE),"")</f>
        <v>0</v>
      </c>
      <c r="L5354">
        <f>IFERROR(VLOOKUP(G5354,Store_Map!$A$2:$I$100,7,FALSE),"")</f>
        <v>0</v>
      </c>
      <c r="M5354">
        <f>IFERROR(VLOOKUP(G5354,Store_Map!$A$2:$I$100,8,FALSE),"")</f>
        <v>0</v>
      </c>
      <c r="N5354">
        <f t="shared" si="747"/>
        <v>0</v>
      </c>
      <c r="O5354" t="str">
        <f t="shared" si="748"/>
        <v>PASS</v>
      </c>
      <c r="P5354" t="str">
        <f t="shared" si="749"/>
        <v>PASS</v>
      </c>
      <c r="Q5354" t="str">
        <f t="shared" si="750"/>
        <v>PASS</v>
      </c>
      <c r="R5354" t="str">
        <f t="shared" si="751"/>
        <v>PASS</v>
      </c>
      <c r="S5354" t="str">
        <f t="shared" si="752"/>
        <v>PASS</v>
      </c>
      <c r="T5354">
        <f t="shared" si="753"/>
        <v>100</v>
      </c>
      <c r="U5354" t="str">
        <f t="shared" si="754"/>
        <v>Low</v>
      </c>
      <c r="V5354" t="str">
        <f t="shared" si="755"/>
        <v>Clean</v>
      </c>
    </row>
    <row r="5355" spans="1:22" x14ac:dyDescent="0.3">
      <c r="A5355" t="str">
        <f>Raw_Data!A5355</f>
        <v>26075517</v>
      </c>
      <c r="B5355">
        <f>Raw_Data!B5355</f>
        <v>45665</v>
      </c>
      <c r="C5355" t="str">
        <f>Raw_Data!C5355</f>
        <v>BD UF MINI PEN NEEDLE 5MMX3</v>
      </c>
      <c r="D5355" t="str">
        <f>Raw_Data!D5355</f>
        <v>8290320119</v>
      </c>
      <c r="E5355" t="str">
        <f>Raw_Data!E5355</f>
        <v>YASIN, NURA</v>
      </c>
      <c r="F5355" t="str">
        <f>Raw_Data!F5355</f>
        <v>1265518567</v>
      </c>
      <c r="G5355" t="str">
        <f>Raw_Data!H5355</f>
        <v>2</v>
      </c>
      <c r="H5355">
        <f>IFERROR(VLOOKUP(G5355,Store_Map!$A$2:$I$100,3,FALSE),"")</f>
        <v>0</v>
      </c>
      <c r="I5355">
        <f>IFERROR(VLOOKUP(G5355,Store_Map!$A$2:$I$100,4,FALSE),"")</f>
        <v>0</v>
      </c>
      <c r="J5355">
        <f>IFERROR(VLOOKUP(G5355,Store_Map!$A$2:$I$100,5,FALSE),"")</f>
        <v>0</v>
      </c>
      <c r="K5355">
        <f>IFERROR(VLOOKUP(G5355,Store_Map!$A$2:$I$100,6,FALSE),"")</f>
        <v>0</v>
      </c>
      <c r="L5355">
        <f>IFERROR(VLOOKUP(G5355,Store_Map!$A$2:$I$100,7,FALSE),"")</f>
        <v>0</v>
      </c>
      <c r="M5355">
        <f>IFERROR(VLOOKUP(G5355,Store_Map!$A$2:$I$100,8,FALSE),"")</f>
        <v>0</v>
      </c>
      <c r="N5355">
        <f t="shared" si="747"/>
        <v>0</v>
      </c>
      <c r="O5355" t="str">
        <f t="shared" si="748"/>
        <v>PASS</v>
      </c>
      <c r="P5355" t="str">
        <f t="shared" si="749"/>
        <v>PASS</v>
      </c>
      <c r="Q5355" t="str">
        <f t="shared" si="750"/>
        <v>PASS</v>
      </c>
      <c r="R5355" t="str">
        <f t="shared" si="751"/>
        <v>PASS</v>
      </c>
      <c r="S5355" t="str">
        <f t="shared" si="752"/>
        <v>PASS</v>
      </c>
      <c r="T5355">
        <f t="shared" si="753"/>
        <v>100</v>
      </c>
      <c r="U5355" t="str">
        <f t="shared" si="754"/>
        <v>Low</v>
      </c>
      <c r="V5355" t="str">
        <f t="shared" si="755"/>
        <v>Clean</v>
      </c>
    </row>
    <row r="5356" spans="1:22" x14ac:dyDescent="0.3">
      <c r="A5356" t="str">
        <f>Raw_Data!A5356</f>
        <v>26083733</v>
      </c>
      <c r="B5356">
        <f>Raw_Data!B5356</f>
        <v>45665</v>
      </c>
      <c r="C5356" t="str">
        <f>Raw_Data!C5356</f>
        <v>DULOXETINE HCL DR 60 MG CAP</v>
      </c>
      <c r="D5356" t="str">
        <f>Raw_Data!D5356</f>
        <v>68180029606</v>
      </c>
      <c r="E5356" t="str">
        <f>Raw_Data!E5356</f>
        <v>FORD, JAMES</v>
      </c>
      <c r="F5356" t="str">
        <f>Raw_Data!F5356</f>
        <v>1033117684</v>
      </c>
      <c r="G5356" t="str">
        <f>Raw_Data!H5356</f>
        <v>2</v>
      </c>
      <c r="H5356">
        <f>IFERROR(VLOOKUP(G5356,Store_Map!$A$2:$I$100,3,FALSE),"")</f>
        <v>0</v>
      </c>
      <c r="I5356">
        <f>IFERROR(VLOOKUP(G5356,Store_Map!$A$2:$I$100,4,FALSE),"")</f>
        <v>0</v>
      </c>
      <c r="J5356">
        <f>IFERROR(VLOOKUP(G5356,Store_Map!$A$2:$I$100,5,FALSE),"")</f>
        <v>0</v>
      </c>
      <c r="K5356">
        <f>IFERROR(VLOOKUP(G5356,Store_Map!$A$2:$I$100,6,FALSE),"")</f>
        <v>0</v>
      </c>
      <c r="L5356">
        <f>IFERROR(VLOOKUP(G5356,Store_Map!$A$2:$I$100,7,FALSE),"")</f>
        <v>0</v>
      </c>
      <c r="M5356">
        <f>IFERROR(VLOOKUP(G5356,Store_Map!$A$2:$I$100,8,FALSE),"")</f>
        <v>0</v>
      </c>
      <c r="N5356">
        <f t="shared" si="747"/>
        <v>0</v>
      </c>
      <c r="O5356" t="str">
        <f t="shared" si="748"/>
        <v>PASS</v>
      </c>
      <c r="P5356" t="str">
        <f t="shared" si="749"/>
        <v>PASS</v>
      </c>
      <c r="Q5356" t="str">
        <f t="shared" si="750"/>
        <v>PASS</v>
      </c>
      <c r="R5356" t="str">
        <f t="shared" si="751"/>
        <v>PASS</v>
      </c>
      <c r="S5356" t="str">
        <f t="shared" si="752"/>
        <v>PASS</v>
      </c>
      <c r="T5356">
        <f t="shared" si="753"/>
        <v>100</v>
      </c>
      <c r="U5356" t="str">
        <f t="shared" si="754"/>
        <v>Low</v>
      </c>
      <c r="V5356" t="str">
        <f t="shared" si="755"/>
        <v>Clean</v>
      </c>
    </row>
    <row r="5357" spans="1:22" x14ac:dyDescent="0.3">
      <c r="A5357" t="str">
        <f>Raw_Data!A5357</f>
        <v>26077212</v>
      </c>
      <c r="B5357">
        <f>Raw_Data!B5357</f>
        <v>45665</v>
      </c>
      <c r="C5357" t="str">
        <f>Raw_Data!C5357</f>
        <v>FUROSEMIDE 20 MG TABLET</v>
      </c>
      <c r="D5357" t="str">
        <f>Raw_Data!D5357</f>
        <v>69315011610</v>
      </c>
      <c r="E5357" t="str">
        <f>Raw_Data!E5357</f>
        <v>FORD, JAMES</v>
      </c>
      <c r="F5357" t="str">
        <f>Raw_Data!F5357</f>
        <v>1033117684</v>
      </c>
      <c r="G5357" t="str">
        <f>Raw_Data!H5357</f>
        <v>2</v>
      </c>
      <c r="H5357">
        <f>IFERROR(VLOOKUP(G5357,Store_Map!$A$2:$I$100,3,FALSE),"")</f>
        <v>0</v>
      </c>
      <c r="I5357">
        <f>IFERROR(VLOOKUP(G5357,Store_Map!$A$2:$I$100,4,FALSE),"")</f>
        <v>0</v>
      </c>
      <c r="J5357">
        <f>IFERROR(VLOOKUP(G5357,Store_Map!$A$2:$I$100,5,FALSE),"")</f>
        <v>0</v>
      </c>
      <c r="K5357">
        <f>IFERROR(VLOOKUP(G5357,Store_Map!$A$2:$I$100,6,FALSE),"")</f>
        <v>0</v>
      </c>
      <c r="L5357">
        <f>IFERROR(VLOOKUP(G5357,Store_Map!$A$2:$I$100,7,FALSE),"")</f>
        <v>0</v>
      </c>
      <c r="M5357">
        <f>IFERROR(VLOOKUP(G5357,Store_Map!$A$2:$I$100,8,FALSE),"")</f>
        <v>0</v>
      </c>
      <c r="N5357">
        <f t="shared" si="747"/>
        <v>0</v>
      </c>
      <c r="O5357" t="str">
        <f t="shared" si="748"/>
        <v>PASS</v>
      </c>
      <c r="P5357" t="str">
        <f t="shared" si="749"/>
        <v>PASS</v>
      </c>
      <c r="Q5357" t="str">
        <f t="shared" si="750"/>
        <v>PASS</v>
      </c>
      <c r="R5357" t="str">
        <f t="shared" si="751"/>
        <v>PASS</v>
      </c>
      <c r="S5357" t="str">
        <f t="shared" si="752"/>
        <v>PASS</v>
      </c>
      <c r="T5357">
        <f t="shared" si="753"/>
        <v>100</v>
      </c>
      <c r="U5357" t="str">
        <f t="shared" si="754"/>
        <v>Low</v>
      </c>
      <c r="V5357" t="str">
        <f t="shared" si="755"/>
        <v>Clean</v>
      </c>
    </row>
    <row r="5358" spans="1:22" x14ac:dyDescent="0.3">
      <c r="A5358" t="str">
        <f>Raw_Data!A5358</f>
        <v>26077208</v>
      </c>
      <c r="B5358">
        <f>Raw_Data!B5358</f>
        <v>45665</v>
      </c>
      <c r="C5358" t="str">
        <f>Raw_Data!C5358</f>
        <v>ATORVASTATIN 20 MG TABLET</v>
      </c>
      <c r="D5358" t="str">
        <f>Raw_Data!D5358</f>
        <v>60505257908</v>
      </c>
      <c r="E5358" t="str">
        <f>Raw_Data!E5358</f>
        <v>FORD, JAMES</v>
      </c>
      <c r="F5358" t="str">
        <f>Raw_Data!F5358</f>
        <v>1033117684</v>
      </c>
      <c r="G5358" t="str">
        <f>Raw_Data!H5358</f>
        <v>2</v>
      </c>
      <c r="H5358">
        <f>IFERROR(VLOOKUP(G5358,Store_Map!$A$2:$I$100,3,FALSE),"")</f>
        <v>0</v>
      </c>
      <c r="I5358">
        <f>IFERROR(VLOOKUP(G5358,Store_Map!$A$2:$I$100,4,FALSE),"")</f>
        <v>0</v>
      </c>
      <c r="J5358">
        <f>IFERROR(VLOOKUP(G5358,Store_Map!$A$2:$I$100,5,FALSE),"")</f>
        <v>0</v>
      </c>
      <c r="K5358">
        <f>IFERROR(VLOOKUP(G5358,Store_Map!$A$2:$I$100,6,FALSE),"")</f>
        <v>0</v>
      </c>
      <c r="L5358">
        <f>IFERROR(VLOOKUP(G5358,Store_Map!$A$2:$I$100,7,FALSE),"")</f>
        <v>0</v>
      </c>
      <c r="M5358">
        <f>IFERROR(VLOOKUP(G5358,Store_Map!$A$2:$I$100,8,FALSE),"")</f>
        <v>0</v>
      </c>
      <c r="N5358">
        <f t="shared" si="747"/>
        <v>0</v>
      </c>
      <c r="O5358" t="str">
        <f t="shared" si="748"/>
        <v>PASS</v>
      </c>
      <c r="P5358" t="str">
        <f t="shared" si="749"/>
        <v>PASS</v>
      </c>
      <c r="Q5358" t="str">
        <f t="shared" si="750"/>
        <v>PASS</v>
      </c>
      <c r="R5358" t="str">
        <f t="shared" si="751"/>
        <v>PASS</v>
      </c>
      <c r="S5358" t="str">
        <f t="shared" si="752"/>
        <v>PASS</v>
      </c>
      <c r="T5358">
        <f t="shared" si="753"/>
        <v>100</v>
      </c>
      <c r="U5358" t="str">
        <f t="shared" si="754"/>
        <v>Low</v>
      </c>
      <c r="V5358" t="str">
        <f t="shared" si="755"/>
        <v>Clean</v>
      </c>
    </row>
    <row r="5359" spans="1:22" x14ac:dyDescent="0.3">
      <c r="A5359" t="str">
        <f>Raw_Data!A5359</f>
        <v>26077207</v>
      </c>
      <c r="B5359">
        <f>Raw_Data!B5359</f>
        <v>45665</v>
      </c>
      <c r="C5359" t="str">
        <f>Raw_Data!C5359</f>
        <v>LOSARTAN POTASSIUM 50 MG TA</v>
      </c>
      <c r="D5359" t="str">
        <f>Raw_Data!D5359</f>
        <v>65862020299</v>
      </c>
      <c r="E5359" t="str">
        <f>Raw_Data!E5359</f>
        <v>FORD, JAMES</v>
      </c>
      <c r="F5359" t="str">
        <f>Raw_Data!F5359</f>
        <v>1033117684</v>
      </c>
      <c r="G5359" t="str">
        <f>Raw_Data!H5359</f>
        <v>2</v>
      </c>
      <c r="H5359">
        <f>IFERROR(VLOOKUP(G5359,Store_Map!$A$2:$I$100,3,FALSE),"")</f>
        <v>0</v>
      </c>
      <c r="I5359">
        <f>IFERROR(VLOOKUP(G5359,Store_Map!$A$2:$I$100,4,FALSE),"")</f>
        <v>0</v>
      </c>
      <c r="J5359">
        <f>IFERROR(VLOOKUP(G5359,Store_Map!$A$2:$I$100,5,FALSE),"")</f>
        <v>0</v>
      </c>
      <c r="K5359">
        <f>IFERROR(VLOOKUP(G5359,Store_Map!$A$2:$I$100,6,FALSE),"")</f>
        <v>0</v>
      </c>
      <c r="L5359">
        <f>IFERROR(VLOOKUP(G5359,Store_Map!$A$2:$I$100,7,FALSE),"")</f>
        <v>0</v>
      </c>
      <c r="M5359">
        <f>IFERROR(VLOOKUP(G5359,Store_Map!$A$2:$I$100,8,FALSE),"")</f>
        <v>0</v>
      </c>
      <c r="N5359">
        <f t="shared" si="747"/>
        <v>0</v>
      </c>
      <c r="O5359" t="str">
        <f t="shared" si="748"/>
        <v>PASS</v>
      </c>
      <c r="P5359" t="str">
        <f t="shared" si="749"/>
        <v>PASS</v>
      </c>
      <c r="Q5359" t="str">
        <f t="shared" si="750"/>
        <v>PASS</v>
      </c>
      <c r="R5359" t="str">
        <f t="shared" si="751"/>
        <v>PASS</v>
      </c>
      <c r="S5359" t="str">
        <f t="shared" si="752"/>
        <v>PASS</v>
      </c>
      <c r="T5359">
        <f t="shared" si="753"/>
        <v>100</v>
      </c>
      <c r="U5359" t="str">
        <f t="shared" si="754"/>
        <v>Low</v>
      </c>
      <c r="V5359" t="str">
        <f t="shared" si="755"/>
        <v>Clean</v>
      </c>
    </row>
    <row r="5360" spans="1:22" x14ac:dyDescent="0.3">
      <c r="A5360" t="str">
        <f>Raw_Data!A5360</f>
        <v>26076247</v>
      </c>
      <c r="B5360">
        <f>Raw_Data!B5360</f>
        <v>45665</v>
      </c>
      <c r="C5360" t="str">
        <f>Raw_Data!C5360</f>
        <v>GABAPENTIN 100 MG CAPSULE</v>
      </c>
      <c r="D5360" t="str">
        <f>Raw_Data!D5360</f>
        <v>67877022205</v>
      </c>
      <c r="E5360" t="str">
        <f>Raw_Data!E5360</f>
        <v>FORD, JAMES</v>
      </c>
      <c r="F5360" t="str">
        <f>Raw_Data!F5360</f>
        <v>1033117684</v>
      </c>
      <c r="G5360" t="str">
        <f>Raw_Data!H5360</f>
        <v>2</v>
      </c>
      <c r="H5360">
        <f>IFERROR(VLOOKUP(G5360,Store_Map!$A$2:$I$100,3,FALSE),"")</f>
        <v>0</v>
      </c>
      <c r="I5360">
        <f>IFERROR(VLOOKUP(G5360,Store_Map!$A$2:$I$100,4,FALSE),"")</f>
        <v>0</v>
      </c>
      <c r="J5360">
        <f>IFERROR(VLOOKUP(G5360,Store_Map!$A$2:$I$100,5,FALSE),"")</f>
        <v>0</v>
      </c>
      <c r="K5360">
        <f>IFERROR(VLOOKUP(G5360,Store_Map!$A$2:$I$100,6,FALSE),"")</f>
        <v>0</v>
      </c>
      <c r="L5360">
        <f>IFERROR(VLOOKUP(G5360,Store_Map!$A$2:$I$100,7,FALSE),"")</f>
        <v>0</v>
      </c>
      <c r="M5360">
        <f>IFERROR(VLOOKUP(G5360,Store_Map!$A$2:$I$100,8,FALSE),"")</f>
        <v>0</v>
      </c>
      <c r="N5360">
        <f t="shared" si="747"/>
        <v>0</v>
      </c>
      <c r="O5360" t="str">
        <f t="shared" si="748"/>
        <v>PASS</v>
      </c>
      <c r="P5360" t="str">
        <f t="shared" si="749"/>
        <v>PASS</v>
      </c>
      <c r="Q5360" t="str">
        <f t="shared" si="750"/>
        <v>PASS</v>
      </c>
      <c r="R5360" t="str">
        <f t="shared" si="751"/>
        <v>PASS</v>
      </c>
      <c r="S5360" t="str">
        <f t="shared" si="752"/>
        <v>PASS</v>
      </c>
      <c r="T5360">
        <f t="shared" si="753"/>
        <v>100</v>
      </c>
      <c r="U5360" t="str">
        <f t="shared" si="754"/>
        <v>Low</v>
      </c>
      <c r="V5360" t="str">
        <f t="shared" si="755"/>
        <v>Clean</v>
      </c>
    </row>
    <row r="5361" spans="1:22" x14ac:dyDescent="0.3">
      <c r="A5361" t="str">
        <f>Raw_Data!A5361</f>
        <v>26076246</v>
      </c>
      <c r="B5361">
        <f>Raw_Data!B5361</f>
        <v>45665</v>
      </c>
      <c r="C5361" t="str">
        <f>Raw_Data!C5361</f>
        <v>METFORMIN HCL ER 750 MG TAB</v>
      </c>
      <c r="D5361" t="str">
        <f>Raw_Data!D5361</f>
        <v>62756014301</v>
      </c>
      <c r="E5361" t="str">
        <f>Raw_Data!E5361</f>
        <v>FORD, JAMES</v>
      </c>
      <c r="F5361" t="str">
        <f>Raw_Data!F5361</f>
        <v>1033117684</v>
      </c>
      <c r="G5361" t="str">
        <f>Raw_Data!H5361</f>
        <v>2</v>
      </c>
      <c r="H5361">
        <f>IFERROR(VLOOKUP(G5361,Store_Map!$A$2:$I$100,3,FALSE),"")</f>
        <v>0</v>
      </c>
      <c r="I5361">
        <f>IFERROR(VLOOKUP(G5361,Store_Map!$A$2:$I$100,4,FALSE),"")</f>
        <v>0</v>
      </c>
      <c r="J5361">
        <f>IFERROR(VLOOKUP(G5361,Store_Map!$A$2:$I$100,5,FALSE),"")</f>
        <v>0</v>
      </c>
      <c r="K5361">
        <f>IFERROR(VLOOKUP(G5361,Store_Map!$A$2:$I$100,6,FALSE),"")</f>
        <v>0</v>
      </c>
      <c r="L5361">
        <f>IFERROR(VLOOKUP(G5361,Store_Map!$A$2:$I$100,7,FALSE),"")</f>
        <v>0</v>
      </c>
      <c r="M5361">
        <f>IFERROR(VLOOKUP(G5361,Store_Map!$A$2:$I$100,8,FALSE),"")</f>
        <v>0</v>
      </c>
      <c r="N5361">
        <f t="shared" si="747"/>
        <v>0</v>
      </c>
      <c r="O5361" t="str">
        <f t="shared" si="748"/>
        <v>PASS</v>
      </c>
      <c r="P5361" t="str">
        <f t="shared" si="749"/>
        <v>PASS</v>
      </c>
      <c r="Q5361" t="str">
        <f t="shared" si="750"/>
        <v>PASS</v>
      </c>
      <c r="R5361" t="str">
        <f t="shared" si="751"/>
        <v>PASS</v>
      </c>
      <c r="S5361" t="str">
        <f t="shared" si="752"/>
        <v>PASS</v>
      </c>
      <c r="T5361">
        <f t="shared" si="753"/>
        <v>100</v>
      </c>
      <c r="U5361" t="str">
        <f t="shared" si="754"/>
        <v>Low</v>
      </c>
      <c r="V5361" t="str">
        <f t="shared" si="755"/>
        <v>Clean</v>
      </c>
    </row>
    <row r="5362" spans="1:22" x14ac:dyDescent="0.3">
      <c r="A5362" t="str">
        <f>Raw_Data!A5362</f>
        <v>26084661</v>
      </c>
      <c r="B5362">
        <f>Raw_Data!B5362</f>
        <v>45665</v>
      </c>
      <c r="C5362" t="str">
        <f>Raw_Data!C5362</f>
        <v>MONTELUKAST SOD 10 MG TABLE</v>
      </c>
      <c r="D5362" t="str">
        <f>Raw_Data!D5362</f>
        <v>31722072610</v>
      </c>
      <c r="E5362" t="str">
        <f>Raw_Data!E5362</f>
        <v>FORD, JAMES</v>
      </c>
      <c r="F5362" t="str">
        <f>Raw_Data!F5362</f>
        <v>1033117684</v>
      </c>
      <c r="G5362" t="str">
        <f>Raw_Data!H5362</f>
        <v>2</v>
      </c>
      <c r="H5362">
        <f>IFERROR(VLOOKUP(G5362,Store_Map!$A$2:$I$100,3,FALSE),"")</f>
        <v>0</v>
      </c>
      <c r="I5362">
        <f>IFERROR(VLOOKUP(G5362,Store_Map!$A$2:$I$100,4,FALSE),"")</f>
        <v>0</v>
      </c>
      <c r="J5362">
        <f>IFERROR(VLOOKUP(G5362,Store_Map!$A$2:$I$100,5,FALSE),"")</f>
        <v>0</v>
      </c>
      <c r="K5362">
        <f>IFERROR(VLOOKUP(G5362,Store_Map!$A$2:$I$100,6,FALSE),"")</f>
        <v>0</v>
      </c>
      <c r="L5362">
        <f>IFERROR(VLOOKUP(G5362,Store_Map!$A$2:$I$100,7,FALSE),"")</f>
        <v>0</v>
      </c>
      <c r="M5362">
        <f>IFERROR(VLOOKUP(G5362,Store_Map!$A$2:$I$100,8,FALSE),"")</f>
        <v>0</v>
      </c>
      <c r="N5362">
        <f t="shared" si="747"/>
        <v>0</v>
      </c>
      <c r="O5362" t="str">
        <f t="shared" si="748"/>
        <v>PASS</v>
      </c>
      <c r="P5362" t="str">
        <f t="shared" si="749"/>
        <v>PASS</v>
      </c>
      <c r="Q5362" t="str">
        <f t="shared" si="750"/>
        <v>PASS</v>
      </c>
      <c r="R5362" t="str">
        <f t="shared" si="751"/>
        <v>PASS</v>
      </c>
      <c r="S5362" t="str">
        <f t="shared" si="752"/>
        <v>PASS</v>
      </c>
      <c r="T5362">
        <f t="shared" si="753"/>
        <v>100</v>
      </c>
      <c r="U5362" t="str">
        <f t="shared" si="754"/>
        <v>Low</v>
      </c>
      <c r="V5362" t="str">
        <f t="shared" si="755"/>
        <v>Clean</v>
      </c>
    </row>
    <row r="5363" spans="1:22" x14ac:dyDescent="0.3">
      <c r="A5363" t="str">
        <f>Raw_Data!A5363</f>
        <v>26083971</v>
      </c>
      <c r="B5363">
        <f>Raw_Data!B5363</f>
        <v>45665</v>
      </c>
      <c r="C5363" t="str">
        <f>Raw_Data!C5363</f>
        <v>AMITRIPTYLINE HCL 25 MG TAB</v>
      </c>
      <c r="D5363" t="str">
        <f>Raw_Data!D5363</f>
        <v>70710122600</v>
      </c>
      <c r="E5363" t="str">
        <f>Raw_Data!E5363</f>
        <v>FORD, JAMES</v>
      </c>
      <c r="F5363" t="str">
        <f>Raw_Data!F5363</f>
        <v>1033117684</v>
      </c>
      <c r="G5363" t="str">
        <f>Raw_Data!H5363</f>
        <v>2</v>
      </c>
      <c r="H5363">
        <f>IFERROR(VLOOKUP(G5363,Store_Map!$A$2:$I$100,3,FALSE),"")</f>
        <v>0</v>
      </c>
      <c r="I5363">
        <f>IFERROR(VLOOKUP(G5363,Store_Map!$A$2:$I$100,4,FALSE),"")</f>
        <v>0</v>
      </c>
      <c r="J5363">
        <f>IFERROR(VLOOKUP(G5363,Store_Map!$A$2:$I$100,5,FALSE),"")</f>
        <v>0</v>
      </c>
      <c r="K5363">
        <f>IFERROR(VLOOKUP(G5363,Store_Map!$A$2:$I$100,6,FALSE),"")</f>
        <v>0</v>
      </c>
      <c r="L5363">
        <f>IFERROR(VLOOKUP(G5363,Store_Map!$A$2:$I$100,7,FALSE),"")</f>
        <v>0</v>
      </c>
      <c r="M5363">
        <f>IFERROR(VLOOKUP(G5363,Store_Map!$A$2:$I$100,8,FALSE),"")</f>
        <v>0</v>
      </c>
      <c r="N5363">
        <f t="shared" si="747"/>
        <v>0</v>
      </c>
      <c r="O5363" t="str">
        <f t="shared" si="748"/>
        <v>PASS</v>
      </c>
      <c r="P5363" t="str">
        <f t="shared" si="749"/>
        <v>PASS</v>
      </c>
      <c r="Q5363" t="str">
        <f t="shared" si="750"/>
        <v>PASS</v>
      </c>
      <c r="R5363" t="str">
        <f t="shared" si="751"/>
        <v>PASS</v>
      </c>
      <c r="S5363" t="str">
        <f t="shared" si="752"/>
        <v>PASS</v>
      </c>
      <c r="T5363">
        <f t="shared" si="753"/>
        <v>100</v>
      </c>
      <c r="U5363" t="str">
        <f t="shared" si="754"/>
        <v>Low</v>
      </c>
      <c r="V5363" t="str">
        <f t="shared" si="755"/>
        <v>Clean</v>
      </c>
    </row>
    <row r="5364" spans="1:22" x14ac:dyDescent="0.3">
      <c r="A5364" t="str">
        <f>Raw_Data!A5364</f>
        <v>26080783</v>
      </c>
      <c r="B5364">
        <f>Raw_Data!B5364</f>
        <v>45665</v>
      </c>
      <c r="C5364" t="str">
        <f>Raw_Data!C5364</f>
        <v>*LUMIGAN 0.01% EYE DROPS</v>
      </c>
      <c r="D5364" t="str">
        <f>Raw_Data!D5364</f>
        <v>23320503</v>
      </c>
      <c r="E5364" t="str">
        <f>Raw_Data!E5364</f>
        <v>FATTEH, NADEEM</v>
      </c>
      <c r="F5364" t="str">
        <f>Raw_Data!F5364</f>
        <v>1174785828</v>
      </c>
      <c r="G5364" t="str">
        <f>Raw_Data!H5364</f>
        <v>2</v>
      </c>
      <c r="H5364">
        <f>IFERROR(VLOOKUP(G5364,Store_Map!$A$2:$I$100,3,FALSE),"")</f>
        <v>0</v>
      </c>
      <c r="I5364">
        <f>IFERROR(VLOOKUP(G5364,Store_Map!$A$2:$I$100,4,FALSE),"")</f>
        <v>0</v>
      </c>
      <c r="J5364">
        <f>IFERROR(VLOOKUP(G5364,Store_Map!$A$2:$I$100,5,FALSE),"")</f>
        <v>0</v>
      </c>
      <c r="K5364">
        <f>IFERROR(VLOOKUP(G5364,Store_Map!$A$2:$I$100,6,FALSE),"")</f>
        <v>0</v>
      </c>
      <c r="L5364">
        <f>IFERROR(VLOOKUP(G5364,Store_Map!$A$2:$I$100,7,FALSE),"")</f>
        <v>0</v>
      </c>
      <c r="M5364">
        <f>IFERROR(VLOOKUP(G5364,Store_Map!$A$2:$I$100,8,FALSE),"")</f>
        <v>0</v>
      </c>
      <c r="N5364">
        <f t="shared" si="747"/>
        <v>0</v>
      </c>
      <c r="O5364" t="str">
        <f t="shared" si="748"/>
        <v>PASS</v>
      </c>
      <c r="P5364" t="str">
        <f t="shared" si="749"/>
        <v>REVIEW</v>
      </c>
      <c r="Q5364" t="str">
        <f t="shared" si="750"/>
        <v>PASS</v>
      </c>
      <c r="R5364" t="str">
        <f t="shared" si="751"/>
        <v>PASS</v>
      </c>
      <c r="S5364" t="str">
        <f t="shared" si="752"/>
        <v>REVIEW</v>
      </c>
      <c r="T5364">
        <f t="shared" si="753"/>
        <v>90</v>
      </c>
      <c r="U5364" t="str">
        <f t="shared" si="754"/>
        <v>Low</v>
      </c>
      <c r="V5364" t="str">
        <f t="shared" si="755"/>
        <v>Invalid NDC</v>
      </c>
    </row>
    <row r="5365" spans="1:22" x14ac:dyDescent="0.3">
      <c r="A5365" t="str">
        <f>Raw_Data!A5365</f>
        <v>26073236</v>
      </c>
      <c r="B5365">
        <f>Raw_Data!B5365</f>
        <v>45665</v>
      </c>
      <c r="C5365" t="str">
        <f>Raw_Data!C5365</f>
        <v>DUPIXENT 300 MG/2 ML PEN</v>
      </c>
      <c r="D5365" t="str">
        <f>Raw_Data!D5365</f>
        <v>24591502</v>
      </c>
      <c r="E5365" t="str">
        <f>Raw_Data!E5365</f>
        <v>GIBBS, JON</v>
      </c>
      <c r="F5365" t="str">
        <f>Raw_Data!F5365</f>
        <v>1700896156</v>
      </c>
      <c r="G5365" t="str">
        <f>Raw_Data!H5365</f>
        <v>2</v>
      </c>
      <c r="H5365">
        <f>IFERROR(VLOOKUP(G5365,Store_Map!$A$2:$I$100,3,FALSE),"")</f>
        <v>0</v>
      </c>
      <c r="I5365">
        <f>IFERROR(VLOOKUP(G5365,Store_Map!$A$2:$I$100,4,FALSE),"")</f>
        <v>0</v>
      </c>
      <c r="J5365">
        <f>IFERROR(VLOOKUP(G5365,Store_Map!$A$2:$I$100,5,FALSE),"")</f>
        <v>0</v>
      </c>
      <c r="K5365">
        <f>IFERROR(VLOOKUP(G5365,Store_Map!$A$2:$I$100,6,FALSE),"")</f>
        <v>0</v>
      </c>
      <c r="L5365">
        <f>IFERROR(VLOOKUP(G5365,Store_Map!$A$2:$I$100,7,FALSE),"")</f>
        <v>0</v>
      </c>
      <c r="M5365">
        <f>IFERROR(VLOOKUP(G5365,Store_Map!$A$2:$I$100,8,FALSE),"")</f>
        <v>0</v>
      </c>
      <c r="N5365">
        <f t="shared" si="747"/>
        <v>0</v>
      </c>
      <c r="O5365" t="str">
        <f t="shared" si="748"/>
        <v>PASS</v>
      </c>
      <c r="P5365" t="str">
        <f t="shared" si="749"/>
        <v>REVIEW</v>
      </c>
      <c r="Q5365" t="str">
        <f t="shared" si="750"/>
        <v>PASS</v>
      </c>
      <c r="R5365" t="str">
        <f t="shared" si="751"/>
        <v>PASS</v>
      </c>
      <c r="S5365" t="str">
        <f t="shared" si="752"/>
        <v>REVIEW</v>
      </c>
      <c r="T5365">
        <f t="shared" si="753"/>
        <v>90</v>
      </c>
      <c r="U5365" t="str">
        <f t="shared" si="754"/>
        <v>Low</v>
      </c>
      <c r="V5365" t="str">
        <f t="shared" si="755"/>
        <v>Invalid NDC</v>
      </c>
    </row>
    <row r="5366" spans="1:22" x14ac:dyDescent="0.3">
      <c r="A5366" t="str">
        <f>Raw_Data!A5366</f>
        <v>26084662</v>
      </c>
      <c r="B5366">
        <f>Raw_Data!B5366</f>
        <v>45665</v>
      </c>
      <c r="C5366" t="str">
        <f>Raw_Data!C5366</f>
        <v>LUBIPROSTONE 8 MCG CAPSULE</v>
      </c>
      <c r="D5366" t="str">
        <f>Raw_Data!D5366</f>
        <v>254302802</v>
      </c>
      <c r="E5366" t="str">
        <f>Raw_Data!E5366</f>
        <v>GIBBS, JON</v>
      </c>
      <c r="F5366" t="str">
        <f>Raw_Data!F5366</f>
        <v>1700896156</v>
      </c>
      <c r="G5366" t="str">
        <f>Raw_Data!H5366</f>
        <v>2</v>
      </c>
      <c r="H5366">
        <f>IFERROR(VLOOKUP(G5366,Store_Map!$A$2:$I$100,3,FALSE),"")</f>
        <v>0</v>
      </c>
      <c r="I5366">
        <f>IFERROR(VLOOKUP(G5366,Store_Map!$A$2:$I$100,4,FALSE),"")</f>
        <v>0</v>
      </c>
      <c r="J5366">
        <f>IFERROR(VLOOKUP(G5366,Store_Map!$A$2:$I$100,5,FALSE),"")</f>
        <v>0</v>
      </c>
      <c r="K5366">
        <f>IFERROR(VLOOKUP(G5366,Store_Map!$A$2:$I$100,6,FALSE),"")</f>
        <v>0</v>
      </c>
      <c r="L5366">
        <f>IFERROR(VLOOKUP(G5366,Store_Map!$A$2:$I$100,7,FALSE),"")</f>
        <v>0</v>
      </c>
      <c r="M5366">
        <f>IFERROR(VLOOKUP(G5366,Store_Map!$A$2:$I$100,8,FALSE),"")</f>
        <v>0</v>
      </c>
      <c r="N5366">
        <f t="shared" si="747"/>
        <v>0</v>
      </c>
      <c r="O5366" t="str">
        <f t="shared" si="748"/>
        <v>PASS</v>
      </c>
      <c r="P5366" t="str">
        <f t="shared" si="749"/>
        <v>REVIEW</v>
      </c>
      <c r="Q5366" t="str">
        <f t="shared" si="750"/>
        <v>PASS</v>
      </c>
      <c r="R5366" t="str">
        <f t="shared" si="751"/>
        <v>PASS</v>
      </c>
      <c r="S5366" t="str">
        <f t="shared" si="752"/>
        <v>REVIEW</v>
      </c>
      <c r="T5366">
        <f t="shared" si="753"/>
        <v>90</v>
      </c>
      <c r="U5366" t="str">
        <f t="shared" si="754"/>
        <v>Low</v>
      </c>
      <c r="V5366" t="str">
        <f t="shared" si="755"/>
        <v>Invalid NDC</v>
      </c>
    </row>
    <row r="5367" spans="1:22" x14ac:dyDescent="0.3">
      <c r="A5367" t="str">
        <f>Raw_Data!A5367</f>
        <v>26081666</v>
      </c>
      <c r="B5367">
        <f>Raw_Data!B5367</f>
        <v>45665</v>
      </c>
      <c r="C5367" t="str">
        <f>Raw_Data!C5367</f>
        <v>TADALAFIL 5 MG TABLET</v>
      </c>
      <c r="D5367" t="str">
        <f>Raw_Data!D5367</f>
        <v>29300028713</v>
      </c>
      <c r="E5367" t="str">
        <f>Raw_Data!E5367</f>
        <v>FORD, JAMES</v>
      </c>
      <c r="F5367" t="str">
        <f>Raw_Data!F5367</f>
        <v>1033117684</v>
      </c>
      <c r="G5367" t="str">
        <f>Raw_Data!H5367</f>
        <v>2</v>
      </c>
      <c r="H5367">
        <f>IFERROR(VLOOKUP(G5367,Store_Map!$A$2:$I$100,3,FALSE),"")</f>
        <v>0</v>
      </c>
      <c r="I5367">
        <f>IFERROR(VLOOKUP(G5367,Store_Map!$A$2:$I$100,4,FALSE),"")</f>
        <v>0</v>
      </c>
      <c r="J5367">
        <f>IFERROR(VLOOKUP(G5367,Store_Map!$A$2:$I$100,5,FALSE),"")</f>
        <v>0</v>
      </c>
      <c r="K5367">
        <f>IFERROR(VLOOKUP(G5367,Store_Map!$A$2:$I$100,6,FALSE),"")</f>
        <v>0</v>
      </c>
      <c r="L5367">
        <f>IFERROR(VLOOKUP(G5367,Store_Map!$A$2:$I$100,7,FALSE),"")</f>
        <v>0</v>
      </c>
      <c r="M5367">
        <f>IFERROR(VLOOKUP(G5367,Store_Map!$A$2:$I$100,8,FALSE),"")</f>
        <v>0</v>
      </c>
      <c r="N5367">
        <f t="shared" si="747"/>
        <v>0</v>
      </c>
      <c r="O5367" t="str">
        <f t="shared" si="748"/>
        <v>PASS</v>
      </c>
      <c r="P5367" t="str">
        <f t="shared" si="749"/>
        <v>PASS</v>
      </c>
      <c r="Q5367" t="str">
        <f t="shared" si="750"/>
        <v>PASS</v>
      </c>
      <c r="R5367" t="str">
        <f t="shared" si="751"/>
        <v>PASS</v>
      </c>
      <c r="S5367" t="str">
        <f t="shared" si="752"/>
        <v>PASS</v>
      </c>
      <c r="T5367">
        <f t="shared" si="753"/>
        <v>100</v>
      </c>
      <c r="U5367" t="str">
        <f t="shared" si="754"/>
        <v>Low</v>
      </c>
      <c r="V5367" t="str">
        <f t="shared" si="755"/>
        <v>Clean</v>
      </c>
    </row>
    <row r="5368" spans="1:22" x14ac:dyDescent="0.3">
      <c r="A5368" t="str">
        <f>Raw_Data!A5368</f>
        <v>26082734</v>
      </c>
      <c r="B5368">
        <f>Raw_Data!B5368</f>
        <v>45665</v>
      </c>
      <c r="C5368" t="str">
        <f>Raw_Data!C5368</f>
        <v>ATORVASTATIN 20 MG TABLET</v>
      </c>
      <c r="D5368" t="str">
        <f>Raw_Data!D5368</f>
        <v>60505257908</v>
      </c>
      <c r="E5368" t="str">
        <f>Raw_Data!E5368</f>
        <v>FORD, JAMES</v>
      </c>
      <c r="F5368" t="str">
        <f>Raw_Data!F5368</f>
        <v>1033117684</v>
      </c>
      <c r="G5368" t="str">
        <f>Raw_Data!H5368</f>
        <v>2</v>
      </c>
      <c r="H5368">
        <f>IFERROR(VLOOKUP(G5368,Store_Map!$A$2:$I$100,3,FALSE),"")</f>
        <v>0</v>
      </c>
      <c r="I5368">
        <f>IFERROR(VLOOKUP(G5368,Store_Map!$A$2:$I$100,4,FALSE),"")</f>
        <v>0</v>
      </c>
      <c r="J5368">
        <f>IFERROR(VLOOKUP(G5368,Store_Map!$A$2:$I$100,5,FALSE),"")</f>
        <v>0</v>
      </c>
      <c r="K5368">
        <f>IFERROR(VLOOKUP(G5368,Store_Map!$A$2:$I$100,6,FALSE),"")</f>
        <v>0</v>
      </c>
      <c r="L5368">
        <f>IFERROR(VLOOKUP(G5368,Store_Map!$A$2:$I$100,7,FALSE),"")</f>
        <v>0</v>
      </c>
      <c r="M5368">
        <f>IFERROR(VLOOKUP(G5368,Store_Map!$A$2:$I$100,8,FALSE),"")</f>
        <v>0</v>
      </c>
      <c r="N5368">
        <f t="shared" si="747"/>
        <v>0</v>
      </c>
      <c r="O5368" t="str">
        <f t="shared" si="748"/>
        <v>PASS</v>
      </c>
      <c r="P5368" t="str">
        <f t="shared" si="749"/>
        <v>PASS</v>
      </c>
      <c r="Q5368" t="str">
        <f t="shared" si="750"/>
        <v>PASS</v>
      </c>
      <c r="R5368" t="str">
        <f t="shared" si="751"/>
        <v>PASS</v>
      </c>
      <c r="S5368" t="str">
        <f t="shared" si="752"/>
        <v>PASS</v>
      </c>
      <c r="T5368">
        <f t="shared" si="753"/>
        <v>100</v>
      </c>
      <c r="U5368" t="str">
        <f t="shared" si="754"/>
        <v>Low</v>
      </c>
      <c r="V5368" t="str">
        <f t="shared" si="755"/>
        <v>Clean</v>
      </c>
    </row>
    <row r="5369" spans="1:22" x14ac:dyDescent="0.3">
      <c r="A5369" t="str">
        <f>Raw_Data!A5369</f>
        <v>26078421</v>
      </c>
      <c r="B5369">
        <f>Raw_Data!B5369</f>
        <v>45665</v>
      </c>
      <c r="C5369" t="str">
        <f>Raw_Data!C5369</f>
        <v>OMEPRAZOLE DR 40 MG CAPSULE</v>
      </c>
      <c r="D5369" t="str">
        <f>Raw_Data!D5369</f>
        <v>57237016250</v>
      </c>
      <c r="E5369" t="str">
        <f>Raw_Data!E5369</f>
        <v>GIBBS, JON</v>
      </c>
      <c r="F5369" t="str">
        <f>Raw_Data!F5369</f>
        <v>1700896156</v>
      </c>
      <c r="G5369" t="str">
        <f>Raw_Data!H5369</f>
        <v>2</v>
      </c>
      <c r="H5369">
        <f>IFERROR(VLOOKUP(G5369,Store_Map!$A$2:$I$100,3,FALSE),"")</f>
        <v>0</v>
      </c>
      <c r="I5369">
        <f>IFERROR(VLOOKUP(G5369,Store_Map!$A$2:$I$100,4,FALSE),"")</f>
        <v>0</v>
      </c>
      <c r="J5369">
        <f>IFERROR(VLOOKUP(G5369,Store_Map!$A$2:$I$100,5,FALSE),"")</f>
        <v>0</v>
      </c>
      <c r="K5369">
        <f>IFERROR(VLOOKUP(G5369,Store_Map!$A$2:$I$100,6,FALSE),"")</f>
        <v>0</v>
      </c>
      <c r="L5369">
        <f>IFERROR(VLOOKUP(G5369,Store_Map!$A$2:$I$100,7,FALSE),"")</f>
        <v>0</v>
      </c>
      <c r="M5369">
        <f>IFERROR(VLOOKUP(G5369,Store_Map!$A$2:$I$100,8,FALSE),"")</f>
        <v>0</v>
      </c>
      <c r="N5369">
        <f t="shared" si="747"/>
        <v>0</v>
      </c>
      <c r="O5369" t="str">
        <f t="shared" si="748"/>
        <v>PASS</v>
      </c>
      <c r="P5369" t="str">
        <f t="shared" si="749"/>
        <v>PASS</v>
      </c>
      <c r="Q5369" t="str">
        <f t="shared" si="750"/>
        <v>PASS</v>
      </c>
      <c r="R5369" t="str">
        <f t="shared" si="751"/>
        <v>PASS</v>
      </c>
      <c r="S5369" t="str">
        <f t="shared" si="752"/>
        <v>PASS</v>
      </c>
      <c r="T5369">
        <f t="shared" si="753"/>
        <v>100</v>
      </c>
      <c r="U5369" t="str">
        <f t="shared" si="754"/>
        <v>Low</v>
      </c>
      <c r="V5369" t="str">
        <f t="shared" si="755"/>
        <v>Clean</v>
      </c>
    </row>
    <row r="5370" spans="1:22" x14ac:dyDescent="0.3">
      <c r="A5370" t="str">
        <f>Raw_Data!A5370</f>
        <v>26084666</v>
      </c>
      <c r="B5370">
        <f>Raw_Data!B5370</f>
        <v>45665</v>
      </c>
      <c r="C5370" t="str">
        <f>Raw_Data!C5370</f>
        <v>TRUEPLUS SYR 0.5ML 29GX1/2</v>
      </c>
      <c r="D5370" t="str">
        <f>Raw_Data!D5370</f>
        <v>56151171201</v>
      </c>
      <c r="E5370" t="str">
        <f>Raw_Data!E5370</f>
        <v>FORD, JAMES</v>
      </c>
      <c r="F5370" t="str">
        <f>Raw_Data!F5370</f>
        <v>1033117684</v>
      </c>
      <c r="G5370" t="str">
        <f>Raw_Data!H5370</f>
        <v>2</v>
      </c>
      <c r="H5370">
        <f>IFERROR(VLOOKUP(G5370,Store_Map!$A$2:$I$100,3,FALSE),"")</f>
        <v>0</v>
      </c>
      <c r="I5370">
        <f>IFERROR(VLOOKUP(G5370,Store_Map!$A$2:$I$100,4,FALSE),"")</f>
        <v>0</v>
      </c>
      <c r="J5370">
        <f>IFERROR(VLOOKUP(G5370,Store_Map!$A$2:$I$100,5,FALSE),"")</f>
        <v>0</v>
      </c>
      <c r="K5370">
        <f>IFERROR(VLOOKUP(G5370,Store_Map!$A$2:$I$100,6,FALSE),"")</f>
        <v>0</v>
      </c>
      <c r="L5370">
        <f>IFERROR(VLOOKUP(G5370,Store_Map!$A$2:$I$100,7,FALSE),"")</f>
        <v>0</v>
      </c>
      <c r="M5370">
        <f>IFERROR(VLOOKUP(G5370,Store_Map!$A$2:$I$100,8,FALSE),"")</f>
        <v>0</v>
      </c>
      <c r="N5370">
        <f t="shared" si="747"/>
        <v>0</v>
      </c>
      <c r="O5370" t="str">
        <f t="shared" si="748"/>
        <v>PASS</v>
      </c>
      <c r="P5370" t="str">
        <f t="shared" si="749"/>
        <v>PASS</v>
      </c>
      <c r="Q5370" t="str">
        <f t="shared" si="750"/>
        <v>PASS</v>
      </c>
      <c r="R5370" t="str">
        <f t="shared" si="751"/>
        <v>PASS</v>
      </c>
      <c r="S5370" t="str">
        <f t="shared" si="752"/>
        <v>PASS</v>
      </c>
      <c r="T5370">
        <f t="shared" si="753"/>
        <v>100</v>
      </c>
      <c r="U5370" t="str">
        <f t="shared" si="754"/>
        <v>Low</v>
      </c>
      <c r="V5370" t="str">
        <f t="shared" si="755"/>
        <v>Clean</v>
      </c>
    </row>
    <row r="5371" spans="1:22" x14ac:dyDescent="0.3">
      <c r="A5371" t="str">
        <f>Raw_Data!A5371</f>
        <v>26081859</v>
      </c>
      <c r="B5371">
        <f>Raw_Data!B5371</f>
        <v>45665</v>
      </c>
      <c r="C5371" t="str">
        <f>Raw_Data!C5371</f>
        <v>ATORVASTATIN 40 MG TABLET</v>
      </c>
      <c r="D5371" t="str">
        <f>Raw_Data!D5371</f>
        <v>378395205</v>
      </c>
      <c r="E5371" t="str">
        <f>Raw_Data!E5371</f>
        <v>BYNE, EDMUND</v>
      </c>
      <c r="F5371" t="str">
        <f>Raw_Data!F5371</f>
        <v>1033186648</v>
      </c>
      <c r="G5371" t="str">
        <f>Raw_Data!H5371</f>
        <v>2</v>
      </c>
      <c r="H5371">
        <f>IFERROR(VLOOKUP(G5371,Store_Map!$A$2:$I$100,3,FALSE),"")</f>
        <v>0</v>
      </c>
      <c r="I5371">
        <f>IFERROR(VLOOKUP(G5371,Store_Map!$A$2:$I$100,4,FALSE),"")</f>
        <v>0</v>
      </c>
      <c r="J5371">
        <f>IFERROR(VLOOKUP(G5371,Store_Map!$A$2:$I$100,5,FALSE),"")</f>
        <v>0</v>
      </c>
      <c r="K5371">
        <f>IFERROR(VLOOKUP(G5371,Store_Map!$A$2:$I$100,6,FALSE),"")</f>
        <v>0</v>
      </c>
      <c r="L5371">
        <f>IFERROR(VLOOKUP(G5371,Store_Map!$A$2:$I$100,7,FALSE),"")</f>
        <v>0</v>
      </c>
      <c r="M5371">
        <f>IFERROR(VLOOKUP(G5371,Store_Map!$A$2:$I$100,8,FALSE),"")</f>
        <v>0</v>
      </c>
      <c r="N5371">
        <f t="shared" si="747"/>
        <v>0</v>
      </c>
      <c r="O5371" t="str">
        <f t="shared" si="748"/>
        <v>PASS</v>
      </c>
      <c r="P5371" t="str">
        <f t="shared" si="749"/>
        <v>REVIEW</v>
      </c>
      <c r="Q5371" t="str">
        <f t="shared" si="750"/>
        <v>PASS</v>
      </c>
      <c r="R5371" t="str">
        <f t="shared" si="751"/>
        <v>PASS</v>
      </c>
      <c r="S5371" t="str">
        <f t="shared" si="752"/>
        <v>REVIEW</v>
      </c>
      <c r="T5371">
        <f t="shared" si="753"/>
        <v>90</v>
      </c>
      <c r="U5371" t="str">
        <f t="shared" si="754"/>
        <v>Low</v>
      </c>
      <c r="V5371" t="str">
        <f t="shared" si="755"/>
        <v>Invalid NDC</v>
      </c>
    </row>
    <row r="5372" spans="1:22" x14ac:dyDescent="0.3">
      <c r="A5372" t="str">
        <f>Raw_Data!A5372</f>
        <v>26081858</v>
      </c>
      <c r="B5372">
        <f>Raw_Data!B5372</f>
        <v>45665</v>
      </c>
      <c r="C5372" t="str">
        <f>Raw_Data!C5372</f>
        <v>METFORMIN HCL 1,000 MG TABL</v>
      </c>
      <c r="D5372" t="str">
        <f>Raw_Data!D5372</f>
        <v>65862001099</v>
      </c>
      <c r="E5372" t="str">
        <f>Raw_Data!E5372</f>
        <v>BYNE, EDMUND</v>
      </c>
      <c r="F5372" t="str">
        <f>Raw_Data!F5372</f>
        <v>1033186648</v>
      </c>
      <c r="G5372" t="str">
        <f>Raw_Data!H5372</f>
        <v>2</v>
      </c>
      <c r="H5372">
        <f>IFERROR(VLOOKUP(G5372,Store_Map!$A$2:$I$100,3,FALSE),"")</f>
        <v>0</v>
      </c>
      <c r="I5372">
        <f>IFERROR(VLOOKUP(G5372,Store_Map!$A$2:$I$100,4,FALSE),"")</f>
        <v>0</v>
      </c>
      <c r="J5372">
        <f>IFERROR(VLOOKUP(G5372,Store_Map!$A$2:$I$100,5,FALSE),"")</f>
        <v>0</v>
      </c>
      <c r="K5372">
        <f>IFERROR(VLOOKUP(G5372,Store_Map!$A$2:$I$100,6,FALSE),"")</f>
        <v>0</v>
      </c>
      <c r="L5372">
        <f>IFERROR(VLOOKUP(G5372,Store_Map!$A$2:$I$100,7,FALSE),"")</f>
        <v>0</v>
      </c>
      <c r="M5372">
        <f>IFERROR(VLOOKUP(G5372,Store_Map!$A$2:$I$100,8,FALSE),"")</f>
        <v>0</v>
      </c>
      <c r="N5372">
        <f t="shared" si="747"/>
        <v>0</v>
      </c>
      <c r="O5372" t="str">
        <f t="shared" si="748"/>
        <v>PASS</v>
      </c>
      <c r="P5372" t="str">
        <f t="shared" si="749"/>
        <v>PASS</v>
      </c>
      <c r="Q5372" t="str">
        <f t="shared" si="750"/>
        <v>PASS</v>
      </c>
      <c r="R5372" t="str">
        <f t="shared" si="751"/>
        <v>PASS</v>
      </c>
      <c r="S5372" t="str">
        <f t="shared" si="752"/>
        <v>PASS</v>
      </c>
      <c r="T5372">
        <f t="shared" si="753"/>
        <v>100</v>
      </c>
      <c r="U5372" t="str">
        <f t="shared" si="754"/>
        <v>Low</v>
      </c>
      <c r="V5372" t="str">
        <f t="shared" si="755"/>
        <v>Clean</v>
      </c>
    </row>
    <row r="5373" spans="1:22" x14ac:dyDescent="0.3">
      <c r="A5373" t="str">
        <f>Raw_Data!A5373</f>
        <v>26081857</v>
      </c>
      <c r="B5373">
        <f>Raw_Data!B5373</f>
        <v>45665</v>
      </c>
      <c r="C5373" t="str">
        <f>Raw_Data!C5373</f>
        <v>METOPROLOL TARTRATE 50 MG T</v>
      </c>
      <c r="D5373" t="str">
        <f>Raw_Data!D5373</f>
        <v>378003201</v>
      </c>
      <c r="E5373" t="str">
        <f>Raw_Data!E5373</f>
        <v>BYNE, EDMUND</v>
      </c>
      <c r="F5373" t="str">
        <f>Raw_Data!F5373</f>
        <v>1033186648</v>
      </c>
      <c r="G5373" t="str">
        <f>Raw_Data!H5373</f>
        <v>2</v>
      </c>
      <c r="H5373">
        <f>IFERROR(VLOOKUP(G5373,Store_Map!$A$2:$I$100,3,FALSE),"")</f>
        <v>0</v>
      </c>
      <c r="I5373">
        <f>IFERROR(VLOOKUP(G5373,Store_Map!$A$2:$I$100,4,FALSE),"")</f>
        <v>0</v>
      </c>
      <c r="J5373">
        <f>IFERROR(VLOOKUP(G5373,Store_Map!$A$2:$I$100,5,FALSE),"")</f>
        <v>0</v>
      </c>
      <c r="K5373">
        <f>IFERROR(VLOOKUP(G5373,Store_Map!$A$2:$I$100,6,FALSE),"")</f>
        <v>0</v>
      </c>
      <c r="L5373">
        <f>IFERROR(VLOOKUP(G5373,Store_Map!$A$2:$I$100,7,FALSE),"")</f>
        <v>0</v>
      </c>
      <c r="M5373">
        <f>IFERROR(VLOOKUP(G5373,Store_Map!$A$2:$I$100,8,FALSE),"")</f>
        <v>0</v>
      </c>
      <c r="N5373">
        <f t="shared" si="747"/>
        <v>0</v>
      </c>
      <c r="O5373" t="str">
        <f t="shared" si="748"/>
        <v>PASS</v>
      </c>
      <c r="P5373" t="str">
        <f t="shared" si="749"/>
        <v>REVIEW</v>
      </c>
      <c r="Q5373" t="str">
        <f t="shared" si="750"/>
        <v>PASS</v>
      </c>
      <c r="R5373" t="str">
        <f t="shared" si="751"/>
        <v>PASS</v>
      </c>
      <c r="S5373" t="str">
        <f t="shared" si="752"/>
        <v>REVIEW</v>
      </c>
      <c r="T5373">
        <f t="shared" si="753"/>
        <v>90</v>
      </c>
      <c r="U5373" t="str">
        <f t="shared" si="754"/>
        <v>Low</v>
      </c>
      <c r="V5373" t="str">
        <f t="shared" si="755"/>
        <v>Invalid NDC</v>
      </c>
    </row>
    <row r="5374" spans="1:22" x14ac:dyDescent="0.3">
      <c r="A5374" t="str">
        <f>Raw_Data!A5374</f>
        <v>26074807</v>
      </c>
      <c r="B5374">
        <f>Raw_Data!B5374</f>
        <v>45665</v>
      </c>
      <c r="C5374" t="str">
        <f>Raw_Data!C5374</f>
        <v>AMLODIPINE BESYLATE 10 MG T</v>
      </c>
      <c r="D5374" t="str">
        <f>Raw_Data!D5374</f>
        <v>69097012815</v>
      </c>
      <c r="E5374" t="str">
        <f>Raw_Data!E5374</f>
        <v>FORD, JAMES</v>
      </c>
      <c r="F5374" t="str">
        <f>Raw_Data!F5374</f>
        <v>1033117684</v>
      </c>
      <c r="G5374" t="str">
        <f>Raw_Data!H5374</f>
        <v>2</v>
      </c>
      <c r="H5374">
        <f>IFERROR(VLOOKUP(G5374,Store_Map!$A$2:$I$100,3,FALSE),"")</f>
        <v>0</v>
      </c>
      <c r="I5374">
        <f>IFERROR(VLOOKUP(G5374,Store_Map!$A$2:$I$100,4,FALSE),"")</f>
        <v>0</v>
      </c>
      <c r="J5374">
        <f>IFERROR(VLOOKUP(G5374,Store_Map!$A$2:$I$100,5,FALSE),"")</f>
        <v>0</v>
      </c>
      <c r="K5374">
        <f>IFERROR(VLOOKUP(G5374,Store_Map!$A$2:$I$100,6,FALSE),"")</f>
        <v>0</v>
      </c>
      <c r="L5374">
        <f>IFERROR(VLOOKUP(G5374,Store_Map!$A$2:$I$100,7,FALSE),"")</f>
        <v>0</v>
      </c>
      <c r="M5374">
        <f>IFERROR(VLOOKUP(G5374,Store_Map!$A$2:$I$100,8,FALSE),"")</f>
        <v>0</v>
      </c>
      <c r="N5374">
        <f t="shared" si="747"/>
        <v>0</v>
      </c>
      <c r="O5374" t="str">
        <f t="shared" si="748"/>
        <v>PASS</v>
      </c>
      <c r="P5374" t="str">
        <f t="shared" si="749"/>
        <v>PASS</v>
      </c>
      <c r="Q5374" t="str">
        <f t="shared" si="750"/>
        <v>PASS</v>
      </c>
      <c r="R5374" t="str">
        <f t="shared" si="751"/>
        <v>PASS</v>
      </c>
      <c r="S5374" t="str">
        <f t="shared" si="752"/>
        <v>PASS</v>
      </c>
      <c r="T5374">
        <f t="shared" si="753"/>
        <v>100</v>
      </c>
      <c r="U5374" t="str">
        <f t="shared" si="754"/>
        <v>Low</v>
      </c>
      <c r="V5374" t="str">
        <f t="shared" si="755"/>
        <v>Clean</v>
      </c>
    </row>
    <row r="5375" spans="1:22" x14ac:dyDescent="0.3">
      <c r="A5375" t="str">
        <f>Raw_Data!A5375</f>
        <v>26080883</v>
      </c>
      <c r="B5375">
        <f>Raw_Data!B5375</f>
        <v>45665</v>
      </c>
      <c r="C5375" t="str">
        <f>Raw_Data!C5375</f>
        <v>METOPROLOL TARTRATE 25 MG T</v>
      </c>
      <c r="D5375" t="str">
        <f>Raw_Data!D5375</f>
        <v>378001801</v>
      </c>
      <c r="E5375" t="str">
        <f>Raw_Data!E5375</f>
        <v>FORD, JAMES</v>
      </c>
      <c r="F5375" t="str">
        <f>Raw_Data!F5375</f>
        <v>1033117684</v>
      </c>
      <c r="G5375" t="str">
        <f>Raw_Data!H5375</f>
        <v>2</v>
      </c>
      <c r="H5375">
        <f>IFERROR(VLOOKUP(G5375,Store_Map!$A$2:$I$100,3,FALSE),"")</f>
        <v>0</v>
      </c>
      <c r="I5375">
        <f>IFERROR(VLOOKUP(G5375,Store_Map!$A$2:$I$100,4,FALSE),"")</f>
        <v>0</v>
      </c>
      <c r="J5375">
        <f>IFERROR(VLOOKUP(G5375,Store_Map!$A$2:$I$100,5,FALSE),"")</f>
        <v>0</v>
      </c>
      <c r="K5375">
        <f>IFERROR(VLOOKUP(G5375,Store_Map!$A$2:$I$100,6,FALSE),"")</f>
        <v>0</v>
      </c>
      <c r="L5375">
        <f>IFERROR(VLOOKUP(G5375,Store_Map!$A$2:$I$100,7,FALSE),"")</f>
        <v>0</v>
      </c>
      <c r="M5375">
        <f>IFERROR(VLOOKUP(G5375,Store_Map!$A$2:$I$100,8,FALSE),"")</f>
        <v>0</v>
      </c>
      <c r="N5375">
        <f t="shared" si="747"/>
        <v>0</v>
      </c>
      <c r="O5375" t="str">
        <f t="shared" si="748"/>
        <v>PASS</v>
      </c>
      <c r="P5375" t="str">
        <f t="shared" si="749"/>
        <v>REVIEW</v>
      </c>
      <c r="Q5375" t="str">
        <f t="shared" si="750"/>
        <v>PASS</v>
      </c>
      <c r="R5375" t="str">
        <f t="shared" si="751"/>
        <v>PASS</v>
      </c>
      <c r="S5375" t="str">
        <f t="shared" si="752"/>
        <v>REVIEW</v>
      </c>
      <c r="T5375">
        <f t="shared" si="753"/>
        <v>90</v>
      </c>
      <c r="U5375" t="str">
        <f t="shared" si="754"/>
        <v>Low</v>
      </c>
      <c r="V5375" t="str">
        <f t="shared" si="755"/>
        <v>Invalid NDC</v>
      </c>
    </row>
    <row r="5376" spans="1:22" x14ac:dyDescent="0.3">
      <c r="A5376" t="str">
        <f>Raw_Data!A5376</f>
        <v>26080871</v>
      </c>
      <c r="B5376">
        <f>Raw_Data!B5376</f>
        <v>45665</v>
      </c>
      <c r="C5376" t="str">
        <f>Raw_Data!C5376</f>
        <v>PANTOPRAZOLE SOD DR 40 MG T</v>
      </c>
      <c r="D5376" t="str">
        <f>Raw_Data!D5376</f>
        <v>65862056090</v>
      </c>
      <c r="E5376" t="str">
        <f>Raw_Data!E5376</f>
        <v>FORD, JAMES</v>
      </c>
      <c r="F5376" t="str">
        <f>Raw_Data!F5376</f>
        <v>1033117684</v>
      </c>
      <c r="G5376" t="str">
        <f>Raw_Data!H5376</f>
        <v>2</v>
      </c>
      <c r="H5376">
        <f>IFERROR(VLOOKUP(G5376,Store_Map!$A$2:$I$100,3,FALSE),"")</f>
        <v>0</v>
      </c>
      <c r="I5376">
        <f>IFERROR(VLOOKUP(G5376,Store_Map!$A$2:$I$100,4,FALSE),"")</f>
        <v>0</v>
      </c>
      <c r="J5376">
        <f>IFERROR(VLOOKUP(G5376,Store_Map!$A$2:$I$100,5,FALSE),"")</f>
        <v>0</v>
      </c>
      <c r="K5376">
        <f>IFERROR(VLOOKUP(G5376,Store_Map!$A$2:$I$100,6,FALSE),"")</f>
        <v>0</v>
      </c>
      <c r="L5376">
        <f>IFERROR(VLOOKUP(G5376,Store_Map!$A$2:$I$100,7,FALSE),"")</f>
        <v>0</v>
      </c>
      <c r="M5376">
        <f>IFERROR(VLOOKUP(G5376,Store_Map!$A$2:$I$100,8,FALSE),"")</f>
        <v>0</v>
      </c>
      <c r="N5376">
        <f t="shared" si="747"/>
        <v>0</v>
      </c>
      <c r="O5376" t="str">
        <f t="shared" si="748"/>
        <v>PASS</v>
      </c>
      <c r="P5376" t="str">
        <f t="shared" si="749"/>
        <v>PASS</v>
      </c>
      <c r="Q5376" t="str">
        <f t="shared" si="750"/>
        <v>PASS</v>
      </c>
      <c r="R5376" t="str">
        <f t="shared" si="751"/>
        <v>PASS</v>
      </c>
      <c r="S5376" t="str">
        <f t="shared" si="752"/>
        <v>PASS</v>
      </c>
      <c r="T5376">
        <f t="shared" si="753"/>
        <v>100</v>
      </c>
      <c r="U5376" t="str">
        <f t="shared" si="754"/>
        <v>Low</v>
      </c>
      <c r="V5376" t="str">
        <f t="shared" si="755"/>
        <v>Clean</v>
      </c>
    </row>
    <row r="5377" spans="1:22" x14ac:dyDescent="0.3">
      <c r="A5377" t="str">
        <f>Raw_Data!A5377</f>
        <v>26080870</v>
      </c>
      <c r="B5377">
        <f>Raw_Data!B5377</f>
        <v>45665</v>
      </c>
      <c r="C5377" t="str">
        <f>Raw_Data!C5377</f>
        <v>TRADJENTA 5 MG TABLET</v>
      </c>
      <c r="D5377" t="str">
        <f>Raw_Data!D5377</f>
        <v>597014090</v>
      </c>
      <c r="E5377" t="str">
        <f>Raw_Data!E5377</f>
        <v>FORD, JAMES</v>
      </c>
      <c r="F5377" t="str">
        <f>Raw_Data!F5377</f>
        <v>1033117684</v>
      </c>
      <c r="G5377" t="str">
        <f>Raw_Data!H5377</f>
        <v>2</v>
      </c>
      <c r="H5377">
        <f>IFERROR(VLOOKUP(G5377,Store_Map!$A$2:$I$100,3,FALSE),"")</f>
        <v>0</v>
      </c>
      <c r="I5377">
        <f>IFERROR(VLOOKUP(G5377,Store_Map!$A$2:$I$100,4,FALSE),"")</f>
        <v>0</v>
      </c>
      <c r="J5377">
        <f>IFERROR(VLOOKUP(G5377,Store_Map!$A$2:$I$100,5,FALSE),"")</f>
        <v>0</v>
      </c>
      <c r="K5377">
        <f>IFERROR(VLOOKUP(G5377,Store_Map!$A$2:$I$100,6,FALSE),"")</f>
        <v>0</v>
      </c>
      <c r="L5377">
        <f>IFERROR(VLOOKUP(G5377,Store_Map!$A$2:$I$100,7,FALSE),"")</f>
        <v>0</v>
      </c>
      <c r="M5377">
        <f>IFERROR(VLOOKUP(G5377,Store_Map!$A$2:$I$100,8,FALSE),"")</f>
        <v>0</v>
      </c>
      <c r="N5377">
        <f t="shared" si="747"/>
        <v>0</v>
      </c>
      <c r="O5377" t="str">
        <f t="shared" si="748"/>
        <v>PASS</v>
      </c>
      <c r="P5377" t="str">
        <f t="shared" si="749"/>
        <v>REVIEW</v>
      </c>
      <c r="Q5377" t="str">
        <f t="shared" si="750"/>
        <v>PASS</v>
      </c>
      <c r="R5377" t="str">
        <f t="shared" si="751"/>
        <v>PASS</v>
      </c>
      <c r="S5377" t="str">
        <f t="shared" si="752"/>
        <v>REVIEW</v>
      </c>
      <c r="T5377">
        <f t="shared" si="753"/>
        <v>90</v>
      </c>
      <c r="U5377" t="str">
        <f t="shared" si="754"/>
        <v>Low</v>
      </c>
      <c r="V5377" t="str">
        <f t="shared" si="755"/>
        <v>Invalid NDC</v>
      </c>
    </row>
    <row r="5378" spans="1:22" x14ac:dyDescent="0.3">
      <c r="A5378" t="str">
        <f>Raw_Data!A5378</f>
        <v>26080869</v>
      </c>
      <c r="B5378">
        <f>Raw_Data!B5378</f>
        <v>45665</v>
      </c>
      <c r="C5378" t="str">
        <f>Raw_Data!C5378</f>
        <v>HYDROCHLOROTHIAZIDE 25 MG T</v>
      </c>
      <c r="D5378" t="str">
        <f>Raw_Data!D5378</f>
        <v>23155000810</v>
      </c>
      <c r="E5378" t="str">
        <f>Raw_Data!E5378</f>
        <v>FORD, JAMES</v>
      </c>
      <c r="F5378" t="str">
        <f>Raw_Data!F5378</f>
        <v>1033117684</v>
      </c>
      <c r="G5378" t="str">
        <f>Raw_Data!H5378</f>
        <v>2</v>
      </c>
      <c r="H5378">
        <f>IFERROR(VLOOKUP(G5378,Store_Map!$A$2:$I$100,3,FALSE),"")</f>
        <v>0</v>
      </c>
      <c r="I5378">
        <f>IFERROR(VLOOKUP(G5378,Store_Map!$A$2:$I$100,4,FALSE),"")</f>
        <v>0</v>
      </c>
      <c r="J5378">
        <f>IFERROR(VLOOKUP(G5378,Store_Map!$A$2:$I$100,5,FALSE),"")</f>
        <v>0</v>
      </c>
      <c r="K5378">
        <f>IFERROR(VLOOKUP(G5378,Store_Map!$A$2:$I$100,6,FALSE),"")</f>
        <v>0</v>
      </c>
      <c r="L5378">
        <f>IFERROR(VLOOKUP(G5378,Store_Map!$A$2:$I$100,7,FALSE),"")</f>
        <v>0</v>
      </c>
      <c r="M5378">
        <f>IFERROR(VLOOKUP(G5378,Store_Map!$A$2:$I$100,8,FALSE),"")</f>
        <v>0</v>
      </c>
      <c r="N5378">
        <f t="shared" ref="N5378:N5441" si="756">COUNTBLANK(A5378:M5378)</f>
        <v>0</v>
      </c>
      <c r="O5378" t="str">
        <f t="shared" ref="O5378:O5441" si="757">IF(AND(F5378&lt;&gt;"",LEN(F5378)=10,ISNUMBER(--F5378)),"PASS","REVIEW")</f>
        <v>PASS</v>
      </c>
      <c r="P5378" t="str">
        <f t="shared" ref="P5378:P5441" si="758">IF(AND(D5378&lt;&gt;"",OR(LEN(D5378)=10,LEN(D5378)=11),ISNUMBER(--D5378)),"PASS","REVIEW")</f>
        <v>PASS</v>
      </c>
      <c r="Q5378" t="str">
        <f t="shared" ref="Q5378:Q5441" si="759">IF(H5378&lt;&gt;"","PASS","REVIEW")</f>
        <v>PASS</v>
      </c>
      <c r="R5378" t="str">
        <f t="shared" ref="R5378:R5441" si="760">IF(AND(I5378&lt;&gt;"",J5378&lt;&gt;"",K5378&lt;&gt;"",L5378&lt;&gt;"",M5378&lt;&gt;""),"PASS","REVIEW")</f>
        <v>PASS</v>
      </c>
      <c r="S5378" t="str">
        <f t="shared" ref="S5378:S5441" si="761">IF(OR(N5378&gt;0,O5378="REVIEW",P5378="REVIEW",Q5378="REVIEW",R5378="REVIEW"),"REVIEW","PASS")</f>
        <v>PASS</v>
      </c>
      <c r="T5378">
        <f t="shared" ref="T5378:T5441" si="762">MAX(0,100-(N5378*5)-IF(O5378="REVIEW",15,0)-IF(P5378="REVIEW",10,0)-IF(Q5378="REVIEW",10,0)-IF(R5378="REVIEW",20,0))</f>
        <v>100</v>
      </c>
      <c r="U5378" t="str">
        <f t="shared" ref="U5378:U5441" si="763">IF(T5378&gt;=90,"Low",IF(T5378&gt;=70,"Medium","High"))</f>
        <v>Low</v>
      </c>
      <c r="V5378" t="str">
        <f t="shared" ref="V5378:V5441" si="764">IF(N5378&gt;0,"Missing required fields",IF(O5378="REVIEW","Invalid provider NPI",IF(P5378="REVIEW","Invalid NDC",IF(Q5378="REVIEW","Store mapping incomplete",IF(R5378="REVIEW","Entity mapping incomplete","Clean")))))</f>
        <v>Clean</v>
      </c>
    </row>
    <row r="5379" spans="1:22" x14ac:dyDescent="0.3">
      <c r="A5379" t="str">
        <f>Raw_Data!A5379</f>
        <v>26080868</v>
      </c>
      <c r="B5379">
        <f>Raw_Data!B5379</f>
        <v>45665</v>
      </c>
      <c r="C5379" t="str">
        <f>Raw_Data!C5379</f>
        <v>FARXIGA 10 MG TABLET</v>
      </c>
      <c r="D5379" t="str">
        <f>Raw_Data!D5379</f>
        <v>310621030</v>
      </c>
      <c r="E5379" t="str">
        <f>Raw_Data!E5379</f>
        <v>FORD, JAMES</v>
      </c>
      <c r="F5379" t="str">
        <f>Raw_Data!F5379</f>
        <v>1033117684</v>
      </c>
      <c r="G5379" t="str">
        <f>Raw_Data!H5379</f>
        <v>2</v>
      </c>
      <c r="H5379">
        <f>IFERROR(VLOOKUP(G5379,Store_Map!$A$2:$I$100,3,FALSE),"")</f>
        <v>0</v>
      </c>
      <c r="I5379">
        <f>IFERROR(VLOOKUP(G5379,Store_Map!$A$2:$I$100,4,FALSE),"")</f>
        <v>0</v>
      </c>
      <c r="J5379">
        <f>IFERROR(VLOOKUP(G5379,Store_Map!$A$2:$I$100,5,FALSE),"")</f>
        <v>0</v>
      </c>
      <c r="K5379">
        <f>IFERROR(VLOOKUP(G5379,Store_Map!$A$2:$I$100,6,FALSE),"")</f>
        <v>0</v>
      </c>
      <c r="L5379">
        <f>IFERROR(VLOOKUP(G5379,Store_Map!$A$2:$I$100,7,FALSE),"")</f>
        <v>0</v>
      </c>
      <c r="M5379">
        <f>IFERROR(VLOOKUP(G5379,Store_Map!$A$2:$I$100,8,FALSE),"")</f>
        <v>0</v>
      </c>
      <c r="N5379">
        <f t="shared" si="756"/>
        <v>0</v>
      </c>
      <c r="O5379" t="str">
        <f t="shared" si="757"/>
        <v>PASS</v>
      </c>
      <c r="P5379" t="str">
        <f t="shared" si="758"/>
        <v>REVIEW</v>
      </c>
      <c r="Q5379" t="str">
        <f t="shared" si="759"/>
        <v>PASS</v>
      </c>
      <c r="R5379" t="str">
        <f t="shared" si="760"/>
        <v>PASS</v>
      </c>
      <c r="S5379" t="str">
        <f t="shared" si="761"/>
        <v>REVIEW</v>
      </c>
      <c r="T5379">
        <f t="shared" si="762"/>
        <v>90</v>
      </c>
      <c r="U5379" t="str">
        <f t="shared" si="763"/>
        <v>Low</v>
      </c>
      <c r="V5379" t="str">
        <f t="shared" si="764"/>
        <v>Invalid NDC</v>
      </c>
    </row>
    <row r="5380" spans="1:22" x14ac:dyDescent="0.3">
      <c r="A5380" t="str">
        <f>Raw_Data!A5380</f>
        <v>26080865</v>
      </c>
      <c r="B5380">
        <f>Raw_Data!B5380</f>
        <v>45665</v>
      </c>
      <c r="C5380" t="str">
        <f>Raw_Data!C5380</f>
        <v>ALBUTEROL HFA 90 MCG INHALE</v>
      </c>
      <c r="D5380" t="str">
        <f>Raw_Data!D5380</f>
        <v>66993001968</v>
      </c>
      <c r="E5380" t="str">
        <f>Raw_Data!E5380</f>
        <v>FORD, JAMES</v>
      </c>
      <c r="F5380" t="str">
        <f>Raw_Data!F5380</f>
        <v>1033117684</v>
      </c>
      <c r="G5380" t="str">
        <f>Raw_Data!H5380</f>
        <v>2</v>
      </c>
      <c r="H5380">
        <f>IFERROR(VLOOKUP(G5380,Store_Map!$A$2:$I$100,3,FALSE),"")</f>
        <v>0</v>
      </c>
      <c r="I5380">
        <f>IFERROR(VLOOKUP(G5380,Store_Map!$A$2:$I$100,4,FALSE),"")</f>
        <v>0</v>
      </c>
      <c r="J5380">
        <f>IFERROR(VLOOKUP(G5380,Store_Map!$A$2:$I$100,5,FALSE),"")</f>
        <v>0</v>
      </c>
      <c r="K5380">
        <f>IFERROR(VLOOKUP(G5380,Store_Map!$A$2:$I$100,6,FALSE),"")</f>
        <v>0</v>
      </c>
      <c r="L5380">
        <f>IFERROR(VLOOKUP(G5380,Store_Map!$A$2:$I$100,7,FALSE),"")</f>
        <v>0</v>
      </c>
      <c r="M5380">
        <f>IFERROR(VLOOKUP(G5380,Store_Map!$A$2:$I$100,8,FALSE),"")</f>
        <v>0</v>
      </c>
      <c r="N5380">
        <f t="shared" si="756"/>
        <v>0</v>
      </c>
      <c r="O5380" t="str">
        <f t="shared" si="757"/>
        <v>PASS</v>
      </c>
      <c r="P5380" t="str">
        <f t="shared" si="758"/>
        <v>PASS</v>
      </c>
      <c r="Q5380" t="str">
        <f t="shared" si="759"/>
        <v>PASS</v>
      </c>
      <c r="R5380" t="str">
        <f t="shared" si="760"/>
        <v>PASS</v>
      </c>
      <c r="S5380" t="str">
        <f t="shared" si="761"/>
        <v>PASS</v>
      </c>
      <c r="T5380">
        <f t="shared" si="762"/>
        <v>100</v>
      </c>
      <c r="U5380" t="str">
        <f t="shared" si="763"/>
        <v>Low</v>
      </c>
      <c r="V5380" t="str">
        <f t="shared" si="764"/>
        <v>Clean</v>
      </c>
    </row>
    <row r="5381" spans="1:22" x14ac:dyDescent="0.3">
      <c r="A5381" t="str">
        <f>Raw_Data!A5381</f>
        <v>26080864</v>
      </c>
      <c r="B5381">
        <f>Raw_Data!B5381</f>
        <v>45665</v>
      </c>
      <c r="C5381" t="str">
        <f>Raw_Data!C5381</f>
        <v>NOVOLOG MIX 70-30 VIAL</v>
      </c>
      <c r="D5381" t="str">
        <f>Raw_Data!D5381</f>
        <v>169368512</v>
      </c>
      <c r="E5381" t="str">
        <f>Raw_Data!E5381</f>
        <v>FORD, JAMES</v>
      </c>
      <c r="F5381" t="str">
        <f>Raw_Data!F5381</f>
        <v>1033117684</v>
      </c>
      <c r="G5381" t="str">
        <f>Raw_Data!H5381</f>
        <v>2</v>
      </c>
      <c r="H5381">
        <f>IFERROR(VLOOKUP(G5381,Store_Map!$A$2:$I$100,3,FALSE),"")</f>
        <v>0</v>
      </c>
      <c r="I5381">
        <f>IFERROR(VLOOKUP(G5381,Store_Map!$A$2:$I$100,4,FALSE),"")</f>
        <v>0</v>
      </c>
      <c r="J5381">
        <f>IFERROR(VLOOKUP(G5381,Store_Map!$A$2:$I$100,5,FALSE),"")</f>
        <v>0</v>
      </c>
      <c r="K5381">
        <f>IFERROR(VLOOKUP(G5381,Store_Map!$A$2:$I$100,6,FALSE),"")</f>
        <v>0</v>
      </c>
      <c r="L5381">
        <f>IFERROR(VLOOKUP(G5381,Store_Map!$A$2:$I$100,7,FALSE),"")</f>
        <v>0</v>
      </c>
      <c r="M5381">
        <f>IFERROR(VLOOKUP(G5381,Store_Map!$A$2:$I$100,8,FALSE),"")</f>
        <v>0</v>
      </c>
      <c r="N5381">
        <f t="shared" si="756"/>
        <v>0</v>
      </c>
      <c r="O5381" t="str">
        <f t="shared" si="757"/>
        <v>PASS</v>
      </c>
      <c r="P5381" t="str">
        <f t="shared" si="758"/>
        <v>REVIEW</v>
      </c>
      <c r="Q5381" t="str">
        <f t="shared" si="759"/>
        <v>PASS</v>
      </c>
      <c r="R5381" t="str">
        <f t="shared" si="760"/>
        <v>PASS</v>
      </c>
      <c r="S5381" t="str">
        <f t="shared" si="761"/>
        <v>REVIEW</v>
      </c>
      <c r="T5381">
        <f t="shared" si="762"/>
        <v>90</v>
      </c>
      <c r="U5381" t="str">
        <f t="shared" si="763"/>
        <v>Low</v>
      </c>
      <c r="V5381" t="str">
        <f t="shared" si="764"/>
        <v>Invalid NDC</v>
      </c>
    </row>
    <row r="5382" spans="1:22" x14ac:dyDescent="0.3">
      <c r="A5382" t="str">
        <f>Raw_Data!A5382</f>
        <v>26080863</v>
      </c>
      <c r="B5382">
        <f>Raw_Data!B5382</f>
        <v>45665</v>
      </c>
      <c r="C5382" t="str">
        <f>Raw_Data!C5382</f>
        <v>OLMESARTAN MEDOXOMIL 40 MG</v>
      </c>
      <c r="D5382" t="str">
        <f>Raw_Data!D5382</f>
        <v>33342018010</v>
      </c>
      <c r="E5382" t="str">
        <f>Raw_Data!E5382</f>
        <v>FORD, JAMES</v>
      </c>
      <c r="F5382" t="str">
        <f>Raw_Data!F5382</f>
        <v>1033117684</v>
      </c>
      <c r="G5382" t="str">
        <f>Raw_Data!H5382</f>
        <v>2</v>
      </c>
      <c r="H5382">
        <f>IFERROR(VLOOKUP(G5382,Store_Map!$A$2:$I$100,3,FALSE),"")</f>
        <v>0</v>
      </c>
      <c r="I5382">
        <f>IFERROR(VLOOKUP(G5382,Store_Map!$A$2:$I$100,4,FALSE),"")</f>
        <v>0</v>
      </c>
      <c r="J5382">
        <f>IFERROR(VLOOKUP(G5382,Store_Map!$A$2:$I$100,5,FALSE),"")</f>
        <v>0</v>
      </c>
      <c r="K5382">
        <f>IFERROR(VLOOKUP(G5382,Store_Map!$A$2:$I$100,6,FALSE),"")</f>
        <v>0</v>
      </c>
      <c r="L5382">
        <f>IFERROR(VLOOKUP(G5382,Store_Map!$A$2:$I$100,7,FALSE),"")</f>
        <v>0</v>
      </c>
      <c r="M5382">
        <f>IFERROR(VLOOKUP(G5382,Store_Map!$A$2:$I$100,8,FALSE),"")</f>
        <v>0</v>
      </c>
      <c r="N5382">
        <f t="shared" si="756"/>
        <v>0</v>
      </c>
      <c r="O5382" t="str">
        <f t="shared" si="757"/>
        <v>PASS</v>
      </c>
      <c r="P5382" t="str">
        <f t="shared" si="758"/>
        <v>PASS</v>
      </c>
      <c r="Q5382" t="str">
        <f t="shared" si="759"/>
        <v>PASS</v>
      </c>
      <c r="R5382" t="str">
        <f t="shared" si="760"/>
        <v>PASS</v>
      </c>
      <c r="S5382" t="str">
        <f t="shared" si="761"/>
        <v>PASS</v>
      </c>
      <c r="T5382">
        <f t="shared" si="762"/>
        <v>100</v>
      </c>
      <c r="U5382" t="str">
        <f t="shared" si="763"/>
        <v>Low</v>
      </c>
      <c r="V5382" t="str">
        <f t="shared" si="764"/>
        <v>Clean</v>
      </c>
    </row>
    <row r="5383" spans="1:22" x14ac:dyDescent="0.3">
      <c r="A5383" t="str">
        <f>Raw_Data!A5383</f>
        <v>26080862</v>
      </c>
      <c r="B5383">
        <f>Raw_Data!B5383</f>
        <v>45665</v>
      </c>
      <c r="C5383" t="str">
        <f>Raw_Data!C5383</f>
        <v>SIMVASTATIN 40 MG TABLET</v>
      </c>
      <c r="D5383" t="str">
        <f>Raw_Data!D5383</f>
        <v>68180046409</v>
      </c>
      <c r="E5383" t="str">
        <f>Raw_Data!E5383</f>
        <v>FORD, JAMES</v>
      </c>
      <c r="F5383" t="str">
        <f>Raw_Data!F5383</f>
        <v>1033117684</v>
      </c>
      <c r="G5383" t="str">
        <f>Raw_Data!H5383</f>
        <v>2</v>
      </c>
      <c r="H5383">
        <f>IFERROR(VLOOKUP(G5383,Store_Map!$A$2:$I$100,3,FALSE),"")</f>
        <v>0</v>
      </c>
      <c r="I5383">
        <f>IFERROR(VLOOKUP(G5383,Store_Map!$A$2:$I$100,4,FALSE),"")</f>
        <v>0</v>
      </c>
      <c r="J5383">
        <f>IFERROR(VLOOKUP(G5383,Store_Map!$A$2:$I$100,5,FALSE),"")</f>
        <v>0</v>
      </c>
      <c r="K5383">
        <f>IFERROR(VLOOKUP(G5383,Store_Map!$A$2:$I$100,6,FALSE),"")</f>
        <v>0</v>
      </c>
      <c r="L5383">
        <f>IFERROR(VLOOKUP(G5383,Store_Map!$A$2:$I$100,7,FALSE),"")</f>
        <v>0</v>
      </c>
      <c r="M5383">
        <f>IFERROR(VLOOKUP(G5383,Store_Map!$A$2:$I$100,8,FALSE),"")</f>
        <v>0</v>
      </c>
      <c r="N5383">
        <f t="shared" si="756"/>
        <v>0</v>
      </c>
      <c r="O5383" t="str">
        <f t="shared" si="757"/>
        <v>PASS</v>
      </c>
      <c r="P5383" t="str">
        <f t="shared" si="758"/>
        <v>PASS</v>
      </c>
      <c r="Q5383" t="str">
        <f t="shared" si="759"/>
        <v>PASS</v>
      </c>
      <c r="R5383" t="str">
        <f t="shared" si="760"/>
        <v>PASS</v>
      </c>
      <c r="S5383" t="str">
        <f t="shared" si="761"/>
        <v>PASS</v>
      </c>
      <c r="T5383">
        <f t="shared" si="762"/>
        <v>100</v>
      </c>
      <c r="U5383" t="str">
        <f t="shared" si="763"/>
        <v>Low</v>
      </c>
      <c r="V5383" t="str">
        <f t="shared" si="764"/>
        <v>Clean</v>
      </c>
    </row>
    <row r="5384" spans="1:22" x14ac:dyDescent="0.3">
      <c r="A5384" t="str">
        <f>Raw_Data!A5384</f>
        <v>26079006</v>
      </c>
      <c r="B5384">
        <f>Raw_Data!B5384</f>
        <v>45665</v>
      </c>
      <c r="C5384" t="str">
        <f>Raw_Data!C5384</f>
        <v>BD INS SYRNG UF 0.5 ML 8MMX</v>
      </c>
      <c r="D5384" t="str">
        <f>Raw_Data!D5384</f>
        <v>8290328468</v>
      </c>
      <c r="E5384" t="str">
        <f>Raw_Data!E5384</f>
        <v>BYNE, EDMUND</v>
      </c>
      <c r="F5384" t="str">
        <f>Raw_Data!F5384</f>
        <v>1033186648</v>
      </c>
      <c r="G5384" t="str">
        <f>Raw_Data!H5384</f>
        <v>2</v>
      </c>
      <c r="H5384">
        <f>IFERROR(VLOOKUP(G5384,Store_Map!$A$2:$I$100,3,FALSE),"")</f>
        <v>0</v>
      </c>
      <c r="I5384">
        <f>IFERROR(VLOOKUP(G5384,Store_Map!$A$2:$I$100,4,FALSE),"")</f>
        <v>0</v>
      </c>
      <c r="J5384">
        <f>IFERROR(VLOOKUP(G5384,Store_Map!$A$2:$I$100,5,FALSE),"")</f>
        <v>0</v>
      </c>
      <c r="K5384">
        <f>IFERROR(VLOOKUP(G5384,Store_Map!$A$2:$I$100,6,FALSE),"")</f>
        <v>0</v>
      </c>
      <c r="L5384">
        <f>IFERROR(VLOOKUP(G5384,Store_Map!$A$2:$I$100,7,FALSE),"")</f>
        <v>0</v>
      </c>
      <c r="M5384">
        <f>IFERROR(VLOOKUP(G5384,Store_Map!$A$2:$I$100,8,FALSE),"")</f>
        <v>0</v>
      </c>
      <c r="N5384">
        <f t="shared" si="756"/>
        <v>0</v>
      </c>
      <c r="O5384" t="str">
        <f t="shared" si="757"/>
        <v>PASS</v>
      </c>
      <c r="P5384" t="str">
        <f t="shared" si="758"/>
        <v>PASS</v>
      </c>
      <c r="Q5384" t="str">
        <f t="shared" si="759"/>
        <v>PASS</v>
      </c>
      <c r="R5384" t="str">
        <f t="shared" si="760"/>
        <v>PASS</v>
      </c>
      <c r="S5384" t="str">
        <f t="shared" si="761"/>
        <v>PASS</v>
      </c>
      <c r="T5384">
        <f t="shared" si="762"/>
        <v>100</v>
      </c>
      <c r="U5384" t="str">
        <f t="shared" si="763"/>
        <v>Low</v>
      </c>
      <c r="V5384" t="str">
        <f t="shared" si="764"/>
        <v>Clean</v>
      </c>
    </row>
    <row r="5385" spans="1:22" x14ac:dyDescent="0.3">
      <c r="A5385" t="str">
        <f>Raw_Data!A5385</f>
        <v>26073541</v>
      </c>
      <c r="B5385">
        <f>Raw_Data!B5385</f>
        <v>45665</v>
      </c>
      <c r="C5385" t="str">
        <f>Raw_Data!C5385</f>
        <v>ONETOUCH VERIO TEST STRIP</v>
      </c>
      <c r="D5385" t="str">
        <f>Raw_Data!D5385</f>
        <v>53885027210</v>
      </c>
      <c r="E5385" t="str">
        <f>Raw_Data!E5385</f>
        <v>FORD, JAMES</v>
      </c>
      <c r="F5385" t="str">
        <f>Raw_Data!F5385</f>
        <v>1033117684</v>
      </c>
      <c r="G5385" t="str">
        <f>Raw_Data!H5385</f>
        <v>2</v>
      </c>
      <c r="H5385">
        <f>IFERROR(VLOOKUP(G5385,Store_Map!$A$2:$I$100,3,FALSE),"")</f>
        <v>0</v>
      </c>
      <c r="I5385">
        <f>IFERROR(VLOOKUP(G5385,Store_Map!$A$2:$I$100,4,FALSE),"")</f>
        <v>0</v>
      </c>
      <c r="J5385">
        <f>IFERROR(VLOOKUP(G5385,Store_Map!$A$2:$I$100,5,FALSE),"")</f>
        <v>0</v>
      </c>
      <c r="K5385">
        <f>IFERROR(VLOOKUP(G5385,Store_Map!$A$2:$I$100,6,FALSE),"")</f>
        <v>0</v>
      </c>
      <c r="L5385">
        <f>IFERROR(VLOOKUP(G5385,Store_Map!$A$2:$I$100,7,FALSE),"")</f>
        <v>0</v>
      </c>
      <c r="M5385">
        <f>IFERROR(VLOOKUP(G5385,Store_Map!$A$2:$I$100,8,FALSE),"")</f>
        <v>0</v>
      </c>
      <c r="N5385">
        <f t="shared" si="756"/>
        <v>0</v>
      </c>
      <c r="O5385" t="str">
        <f t="shared" si="757"/>
        <v>PASS</v>
      </c>
      <c r="P5385" t="str">
        <f t="shared" si="758"/>
        <v>PASS</v>
      </c>
      <c r="Q5385" t="str">
        <f t="shared" si="759"/>
        <v>PASS</v>
      </c>
      <c r="R5385" t="str">
        <f t="shared" si="760"/>
        <v>PASS</v>
      </c>
      <c r="S5385" t="str">
        <f t="shared" si="761"/>
        <v>PASS</v>
      </c>
      <c r="T5385">
        <f t="shared" si="762"/>
        <v>100</v>
      </c>
      <c r="U5385" t="str">
        <f t="shared" si="763"/>
        <v>Low</v>
      </c>
      <c r="V5385" t="str">
        <f t="shared" si="764"/>
        <v>Clean</v>
      </c>
    </row>
    <row r="5386" spans="1:22" x14ac:dyDescent="0.3">
      <c r="A5386" t="str">
        <f>Raw_Data!A5386</f>
        <v>26073530</v>
      </c>
      <c r="B5386">
        <f>Raw_Data!B5386</f>
        <v>45665</v>
      </c>
      <c r="C5386" t="str">
        <f>Raw_Data!C5386</f>
        <v>ONETOUCH DELICA PLUS 30G LA</v>
      </c>
      <c r="D5386" t="str">
        <f>Raw_Data!D5386</f>
        <v>53885001110</v>
      </c>
      <c r="E5386" t="str">
        <f>Raw_Data!E5386</f>
        <v>FORD, JAMES</v>
      </c>
      <c r="F5386" t="str">
        <f>Raw_Data!F5386</f>
        <v>1033117684</v>
      </c>
      <c r="G5386" t="str">
        <f>Raw_Data!H5386</f>
        <v>2</v>
      </c>
      <c r="H5386">
        <f>IFERROR(VLOOKUP(G5386,Store_Map!$A$2:$I$100,3,FALSE),"")</f>
        <v>0</v>
      </c>
      <c r="I5386">
        <f>IFERROR(VLOOKUP(G5386,Store_Map!$A$2:$I$100,4,FALSE),"")</f>
        <v>0</v>
      </c>
      <c r="J5386">
        <f>IFERROR(VLOOKUP(G5386,Store_Map!$A$2:$I$100,5,FALSE),"")</f>
        <v>0</v>
      </c>
      <c r="K5386">
        <f>IFERROR(VLOOKUP(G5386,Store_Map!$A$2:$I$100,6,FALSE),"")</f>
        <v>0</v>
      </c>
      <c r="L5386">
        <f>IFERROR(VLOOKUP(G5386,Store_Map!$A$2:$I$100,7,FALSE),"")</f>
        <v>0</v>
      </c>
      <c r="M5386">
        <f>IFERROR(VLOOKUP(G5386,Store_Map!$A$2:$I$100,8,FALSE),"")</f>
        <v>0</v>
      </c>
      <c r="N5386">
        <f t="shared" si="756"/>
        <v>0</v>
      </c>
      <c r="O5386" t="str">
        <f t="shared" si="757"/>
        <v>PASS</v>
      </c>
      <c r="P5386" t="str">
        <f t="shared" si="758"/>
        <v>PASS</v>
      </c>
      <c r="Q5386" t="str">
        <f t="shared" si="759"/>
        <v>PASS</v>
      </c>
      <c r="R5386" t="str">
        <f t="shared" si="760"/>
        <v>PASS</v>
      </c>
      <c r="S5386" t="str">
        <f t="shared" si="761"/>
        <v>PASS</v>
      </c>
      <c r="T5386">
        <f t="shared" si="762"/>
        <v>100</v>
      </c>
      <c r="U5386" t="str">
        <f t="shared" si="763"/>
        <v>Low</v>
      </c>
      <c r="V5386" t="str">
        <f t="shared" si="764"/>
        <v>Clean</v>
      </c>
    </row>
    <row r="5387" spans="1:22" x14ac:dyDescent="0.3">
      <c r="A5387" t="str">
        <f>Raw_Data!A5387</f>
        <v>26073528</v>
      </c>
      <c r="B5387">
        <f>Raw_Data!B5387</f>
        <v>45665</v>
      </c>
      <c r="C5387" t="str">
        <f>Raw_Data!C5387</f>
        <v>ASPIRIN EC 81 MG TABLET</v>
      </c>
      <c r="D5387" t="str">
        <f>Raw_Data!D5387</f>
        <v>69618006610</v>
      </c>
      <c r="E5387" t="str">
        <f>Raw_Data!E5387</f>
        <v>FORD, JAMES</v>
      </c>
      <c r="F5387" t="str">
        <f>Raw_Data!F5387</f>
        <v>1033117684</v>
      </c>
      <c r="G5387" t="str">
        <f>Raw_Data!H5387</f>
        <v>2</v>
      </c>
      <c r="H5387">
        <f>IFERROR(VLOOKUP(G5387,Store_Map!$A$2:$I$100,3,FALSE),"")</f>
        <v>0</v>
      </c>
      <c r="I5387">
        <f>IFERROR(VLOOKUP(G5387,Store_Map!$A$2:$I$100,4,FALSE),"")</f>
        <v>0</v>
      </c>
      <c r="J5387">
        <f>IFERROR(VLOOKUP(G5387,Store_Map!$A$2:$I$100,5,FALSE),"")</f>
        <v>0</v>
      </c>
      <c r="K5387">
        <f>IFERROR(VLOOKUP(G5387,Store_Map!$A$2:$I$100,6,FALSE),"")</f>
        <v>0</v>
      </c>
      <c r="L5387">
        <f>IFERROR(VLOOKUP(G5387,Store_Map!$A$2:$I$100,7,FALSE),"")</f>
        <v>0</v>
      </c>
      <c r="M5387">
        <f>IFERROR(VLOOKUP(G5387,Store_Map!$A$2:$I$100,8,FALSE),"")</f>
        <v>0</v>
      </c>
      <c r="N5387">
        <f t="shared" si="756"/>
        <v>0</v>
      </c>
      <c r="O5387" t="str">
        <f t="shared" si="757"/>
        <v>PASS</v>
      </c>
      <c r="P5387" t="str">
        <f t="shared" si="758"/>
        <v>PASS</v>
      </c>
      <c r="Q5387" t="str">
        <f t="shared" si="759"/>
        <v>PASS</v>
      </c>
      <c r="R5387" t="str">
        <f t="shared" si="760"/>
        <v>PASS</v>
      </c>
      <c r="S5387" t="str">
        <f t="shared" si="761"/>
        <v>PASS</v>
      </c>
      <c r="T5387">
        <f t="shared" si="762"/>
        <v>100</v>
      </c>
      <c r="U5387" t="str">
        <f t="shared" si="763"/>
        <v>Low</v>
      </c>
      <c r="V5387" t="str">
        <f t="shared" si="764"/>
        <v>Clean</v>
      </c>
    </row>
    <row r="5388" spans="1:22" x14ac:dyDescent="0.3">
      <c r="A5388" t="str">
        <f>Raw_Data!A5388</f>
        <v>26073527</v>
      </c>
      <c r="B5388">
        <f>Raw_Data!B5388</f>
        <v>45665</v>
      </c>
      <c r="C5388" t="str">
        <f>Raw_Data!C5388</f>
        <v>LORATADINE 10 MG TABLET</v>
      </c>
      <c r="D5388" t="str">
        <f>Raw_Data!D5388</f>
        <v>45802065087</v>
      </c>
      <c r="E5388" t="str">
        <f>Raw_Data!E5388</f>
        <v>FORD, JAMES</v>
      </c>
      <c r="F5388" t="str">
        <f>Raw_Data!F5388</f>
        <v>1033117684</v>
      </c>
      <c r="G5388" t="str">
        <f>Raw_Data!H5388</f>
        <v>2</v>
      </c>
      <c r="H5388">
        <f>IFERROR(VLOOKUP(G5388,Store_Map!$A$2:$I$100,3,FALSE),"")</f>
        <v>0</v>
      </c>
      <c r="I5388">
        <f>IFERROR(VLOOKUP(G5388,Store_Map!$A$2:$I$100,4,FALSE),"")</f>
        <v>0</v>
      </c>
      <c r="J5388">
        <f>IFERROR(VLOOKUP(G5388,Store_Map!$A$2:$I$100,5,FALSE),"")</f>
        <v>0</v>
      </c>
      <c r="K5388">
        <f>IFERROR(VLOOKUP(G5388,Store_Map!$A$2:$I$100,6,FALSE),"")</f>
        <v>0</v>
      </c>
      <c r="L5388">
        <f>IFERROR(VLOOKUP(G5388,Store_Map!$A$2:$I$100,7,FALSE),"")</f>
        <v>0</v>
      </c>
      <c r="M5388">
        <f>IFERROR(VLOOKUP(G5388,Store_Map!$A$2:$I$100,8,FALSE),"")</f>
        <v>0</v>
      </c>
      <c r="N5388">
        <f t="shared" si="756"/>
        <v>0</v>
      </c>
      <c r="O5388" t="str">
        <f t="shared" si="757"/>
        <v>PASS</v>
      </c>
      <c r="P5388" t="str">
        <f t="shared" si="758"/>
        <v>PASS</v>
      </c>
      <c r="Q5388" t="str">
        <f t="shared" si="759"/>
        <v>PASS</v>
      </c>
      <c r="R5388" t="str">
        <f t="shared" si="760"/>
        <v>PASS</v>
      </c>
      <c r="S5388" t="str">
        <f t="shared" si="761"/>
        <v>PASS</v>
      </c>
      <c r="T5388">
        <f t="shared" si="762"/>
        <v>100</v>
      </c>
      <c r="U5388" t="str">
        <f t="shared" si="763"/>
        <v>Low</v>
      </c>
      <c r="V5388" t="str">
        <f t="shared" si="764"/>
        <v>Clean</v>
      </c>
    </row>
    <row r="5389" spans="1:22" x14ac:dyDescent="0.3">
      <c r="A5389" t="str">
        <f>Raw_Data!A5389</f>
        <v>26084457</v>
      </c>
      <c r="B5389">
        <f>Raw_Data!B5389</f>
        <v>45665</v>
      </c>
      <c r="C5389" t="str">
        <f>Raw_Data!C5389</f>
        <v>COLCHICINE 0.6 MG TABLET</v>
      </c>
      <c r="D5389" t="str">
        <f>Raw_Data!D5389</f>
        <v>70710135103</v>
      </c>
      <c r="E5389" t="str">
        <f>Raw_Data!E5389</f>
        <v>BYNE, EDMUND</v>
      </c>
      <c r="F5389" t="str">
        <f>Raw_Data!F5389</f>
        <v>1033186648</v>
      </c>
      <c r="G5389" t="str">
        <f>Raw_Data!H5389</f>
        <v>2</v>
      </c>
      <c r="H5389">
        <f>IFERROR(VLOOKUP(G5389,Store_Map!$A$2:$I$100,3,FALSE),"")</f>
        <v>0</v>
      </c>
      <c r="I5389">
        <f>IFERROR(VLOOKUP(G5389,Store_Map!$A$2:$I$100,4,FALSE),"")</f>
        <v>0</v>
      </c>
      <c r="J5389">
        <f>IFERROR(VLOOKUP(G5389,Store_Map!$A$2:$I$100,5,FALSE),"")</f>
        <v>0</v>
      </c>
      <c r="K5389">
        <f>IFERROR(VLOOKUP(G5389,Store_Map!$A$2:$I$100,6,FALSE),"")</f>
        <v>0</v>
      </c>
      <c r="L5389">
        <f>IFERROR(VLOOKUP(G5389,Store_Map!$A$2:$I$100,7,FALSE),"")</f>
        <v>0</v>
      </c>
      <c r="M5389">
        <f>IFERROR(VLOOKUP(G5389,Store_Map!$A$2:$I$100,8,FALSE),"")</f>
        <v>0</v>
      </c>
      <c r="N5389">
        <f t="shared" si="756"/>
        <v>0</v>
      </c>
      <c r="O5389" t="str">
        <f t="shared" si="757"/>
        <v>PASS</v>
      </c>
      <c r="P5389" t="str">
        <f t="shared" si="758"/>
        <v>PASS</v>
      </c>
      <c r="Q5389" t="str">
        <f t="shared" si="759"/>
        <v>PASS</v>
      </c>
      <c r="R5389" t="str">
        <f t="shared" si="760"/>
        <v>PASS</v>
      </c>
      <c r="S5389" t="str">
        <f t="shared" si="761"/>
        <v>PASS</v>
      </c>
      <c r="T5389">
        <f t="shared" si="762"/>
        <v>100</v>
      </c>
      <c r="U5389" t="str">
        <f t="shared" si="763"/>
        <v>Low</v>
      </c>
      <c r="V5389" t="str">
        <f t="shared" si="764"/>
        <v>Clean</v>
      </c>
    </row>
    <row r="5390" spans="1:22" x14ac:dyDescent="0.3">
      <c r="A5390" t="str">
        <f>Raw_Data!A5390</f>
        <v>26082886</v>
      </c>
      <c r="B5390">
        <f>Raw_Data!B5390</f>
        <v>45665</v>
      </c>
      <c r="C5390" t="str">
        <f>Raw_Data!C5390</f>
        <v>*MELOXICAM 7.5 MG TABLET</v>
      </c>
      <c r="D5390" t="str">
        <f>Raw_Data!D5390</f>
        <v>68382005001</v>
      </c>
      <c r="E5390" t="str">
        <f>Raw_Data!E5390</f>
        <v>SUN, ZHOU</v>
      </c>
      <c r="F5390" t="str">
        <f>Raw_Data!F5390</f>
        <v>1164837415</v>
      </c>
      <c r="G5390" t="str">
        <f>Raw_Data!H5390</f>
        <v>2</v>
      </c>
      <c r="H5390">
        <f>IFERROR(VLOOKUP(G5390,Store_Map!$A$2:$I$100,3,FALSE),"")</f>
        <v>0</v>
      </c>
      <c r="I5390">
        <f>IFERROR(VLOOKUP(G5390,Store_Map!$A$2:$I$100,4,FALSE),"")</f>
        <v>0</v>
      </c>
      <c r="J5390">
        <f>IFERROR(VLOOKUP(G5390,Store_Map!$A$2:$I$100,5,FALSE),"")</f>
        <v>0</v>
      </c>
      <c r="K5390">
        <f>IFERROR(VLOOKUP(G5390,Store_Map!$A$2:$I$100,6,FALSE),"")</f>
        <v>0</v>
      </c>
      <c r="L5390">
        <f>IFERROR(VLOOKUP(G5390,Store_Map!$A$2:$I$100,7,FALSE),"")</f>
        <v>0</v>
      </c>
      <c r="M5390">
        <f>IFERROR(VLOOKUP(G5390,Store_Map!$A$2:$I$100,8,FALSE),"")</f>
        <v>0</v>
      </c>
      <c r="N5390">
        <f t="shared" si="756"/>
        <v>0</v>
      </c>
      <c r="O5390" t="str">
        <f t="shared" si="757"/>
        <v>PASS</v>
      </c>
      <c r="P5390" t="str">
        <f t="shared" si="758"/>
        <v>PASS</v>
      </c>
      <c r="Q5390" t="str">
        <f t="shared" si="759"/>
        <v>PASS</v>
      </c>
      <c r="R5390" t="str">
        <f t="shared" si="760"/>
        <v>PASS</v>
      </c>
      <c r="S5390" t="str">
        <f t="shared" si="761"/>
        <v>PASS</v>
      </c>
      <c r="T5390">
        <f t="shared" si="762"/>
        <v>100</v>
      </c>
      <c r="U5390" t="str">
        <f t="shared" si="763"/>
        <v>Low</v>
      </c>
      <c r="V5390" t="str">
        <f t="shared" si="764"/>
        <v>Clean</v>
      </c>
    </row>
    <row r="5391" spans="1:22" x14ac:dyDescent="0.3">
      <c r="A5391" t="str">
        <f>Raw_Data!A5391</f>
        <v>26081183</v>
      </c>
      <c r="B5391">
        <f>Raw_Data!B5391</f>
        <v>45665</v>
      </c>
      <c r="C5391" t="str">
        <f>Raw_Data!C5391</f>
        <v>OMEGA-3 ETHYL ESTERS 1 GM C</v>
      </c>
      <c r="D5391" t="str">
        <f>Raw_Data!D5391</f>
        <v>42806055212</v>
      </c>
      <c r="E5391" t="str">
        <f>Raw_Data!E5391</f>
        <v>BAHR, EVAN</v>
      </c>
      <c r="F5391" t="str">
        <f>Raw_Data!F5391</f>
        <v>1033105416</v>
      </c>
      <c r="G5391" t="str">
        <f>Raw_Data!H5391</f>
        <v>2</v>
      </c>
      <c r="H5391">
        <f>IFERROR(VLOOKUP(G5391,Store_Map!$A$2:$I$100,3,FALSE),"")</f>
        <v>0</v>
      </c>
      <c r="I5391">
        <f>IFERROR(VLOOKUP(G5391,Store_Map!$A$2:$I$100,4,FALSE),"")</f>
        <v>0</v>
      </c>
      <c r="J5391">
        <f>IFERROR(VLOOKUP(G5391,Store_Map!$A$2:$I$100,5,FALSE),"")</f>
        <v>0</v>
      </c>
      <c r="K5391">
        <f>IFERROR(VLOOKUP(G5391,Store_Map!$A$2:$I$100,6,FALSE),"")</f>
        <v>0</v>
      </c>
      <c r="L5391">
        <f>IFERROR(VLOOKUP(G5391,Store_Map!$A$2:$I$100,7,FALSE),"")</f>
        <v>0</v>
      </c>
      <c r="M5391">
        <f>IFERROR(VLOOKUP(G5391,Store_Map!$A$2:$I$100,8,FALSE),"")</f>
        <v>0</v>
      </c>
      <c r="N5391">
        <f t="shared" si="756"/>
        <v>0</v>
      </c>
      <c r="O5391" t="str">
        <f t="shared" si="757"/>
        <v>PASS</v>
      </c>
      <c r="P5391" t="str">
        <f t="shared" si="758"/>
        <v>PASS</v>
      </c>
      <c r="Q5391" t="str">
        <f t="shared" si="759"/>
        <v>PASS</v>
      </c>
      <c r="R5391" t="str">
        <f t="shared" si="760"/>
        <v>PASS</v>
      </c>
      <c r="S5391" t="str">
        <f t="shared" si="761"/>
        <v>PASS</v>
      </c>
      <c r="T5391">
        <f t="shared" si="762"/>
        <v>100</v>
      </c>
      <c r="U5391" t="str">
        <f t="shared" si="763"/>
        <v>Low</v>
      </c>
      <c r="V5391" t="str">
        <f t="shared" si="764"/>
        <v>Clean</v>
      </c>
    </row>
    <row r="5392" spans="1:22" x14ac:dyDescent="0.3">
      <c r="A5392" t="str">
        <f>Raw_Data!A5392</f>
        <v>26081816</v>
      </c>
      <c r="B5392">
        <f>Raw_Data!B5392</f>
        <v>45665</v>
      </c>
      <c r="C5392" t="str">
        <f>Raw_Data!C5392</f>
        <v>LISINOPRIL 40 MG TABLET</v>
      </c>
      <c r="D5392" t="str">
        <f>Raw_Data!D5392</f>
        <v>43547035611</v>
      </c>
      <c r="E5392" t="str">
        <f>Raw_Data!E5392</f>
        <v>BYNE, EDMUND</v>
      </c>
      <c r="F5392" t="str">
        <f>Raw_Data!F5392</f>
        <v>1033186648</v>
      </c>
      <c r="G5392" t="str">
        <f>Raw_Data!H5392</f>
        <v>2</v>
      </c>
      <c r="H5392">
        <f>IFERROR(VLOOKUP(G5392,Store_Map!$A$2:$I$100,3,FALSE),"")</f>
        <v>0</v>
      </c>
      <c r="I5392">
        <f>IFERROR(VLOOKUP(G5392,Store_Map!$A$2:$I$100,4,FALSE),"")</f>
        <v>0</v>
      </c>
      <c r="J5392">
        <f>IFERROR(VLOOKUP(G5392,Store_Map!$A$2:$I$100,5,FALSE),"")</f>
        <v>0</v>
      </c>
      <c r="K5392">
        <f>IFERROR(VLOOKUP(G5392,Store_Map!$A$2:$I$100,6,FALSE),"")</f>
        <v>0</v>
      </c>
      <c r="L5392">
        <f>IFERROR(VLOOKUP(G5392,Store_Map!$A$2:$I$100,7,FALSE),"")</f>
        <v>0</v>
      </c>
      <c r="M5392">
        <f>IFERROR(VLOOKUP(G5392,Store_Map!$A$2:$I$100,8,FALSE),"")</f>
        <v>0</v>
      </c>
      <c r="N5392">
        <f t="shared" si="756"/>
        <v>0</v>
      </c>
      <c r="O5392" t="str">
        <f t="shared" si="757"/>
        <v>PASS</v>
      </c>
      <c r="P5392" t="str">
        <f t="shared" si="758"/>
        <v>PASS</v>
      </c>
      <c r="Q5392" t="str">
        <f t="shared" si="759"/>
        <v>PASS</v>
      </c>
      <c r="R5392" t="str">
        <f t="shared" si="760"/>
        <v>PASS</v>
      </c>
      <c r="S5392" t="str">
        <f t="shared" si="761"/>
        <v>PASS</v>
      </c>
      <c r="T5392">
        <f t="shared" si="762"/>
        <v>100</v>
      </c>
      <c r="U5392" t="str">
        <f t="shared" si="763"/>
        <v>Low</v>
      </c>
      <c r="V5392" t="str">
        <f t="shared" si="764"/>
        <v>Clean</v>
      </c>
    </row>
    <row r="5393" spans="1:22" x14ac:dyDescent="0.3">
      <c r="A5393" t="str">
        <f>Raw_Data!A5393</f>
        <v>26078764</v>
      </c>
      <c r="B5393">
        <f>Raw_Data!B5393</f>
        <v>45665</v>
      </c>
      <c r="C5393" t="str">
        <f>Raw_Data!C5393</f>
        <v>BASAGLAR 100 UNIT/ML KWIKPE</v>
      </c>
      <c r="D5393" t="str">
        <f>Raw_Data!D5393</f>
        <v>2771559</v>
      </c>
      <c r="E5393" t="str">
        <f>Raw_Data!E5393</f>
        <v>BYNE, EDMUND</v>
      </c>
      <c r="F5393" t="str">
        <f>Raw_Data!F5393</f>
        <v>1033186648</v>
      </c>
      <c r="G5393" t="str">
        <f>Raw_Data!H5393</f>
        <v>2</v>
      </c>
      <c r="H5393">
        <f>IFERROR(VLOOKUP(G5393,Store_Map!$A$2:$I$100,3,FALSE),"")</f>
        <v>0</v>
      </c>
      <c r="I5393">
        <f>IFERROR(VLOOKUP(G5393,Store_Map!$A$2:$I$100,4,FALSE),"")</f>
        <v>0</v>
      </c>
      <c r="J5393">
        <f>IFERROR(VLOOKUP(G5393,Store_Map!$A$2:$I$100,5,FALSE),"")</f>
        <v>0</v>
      </c>
      <c r="K5393">
        <f>IFERROR(VLOOKUP(G5393,Store_Map!$A$2:$I$100,6,FALSE),"")</f>
        <v>0</v>
      </c>
      <c r="L5393">
        <f>IFERROR(VLOOKUP(G5393,Store_Map!$A$2:$I$100,7,FALSE),"")</f>
        <v>0</v>
      </c>
      <c r="M5393">
        <f>IFERROR(VLOOKUP(G5393,Store_Map!$A$2:$I$100,8,FALSE),"")</f>
        <v>0</v>
      </c>
      <c r="N5393">
        <f t="shared" si="756"/>
        <v>0</v>
      </c>
      <c r="O5393" t="str">
        <f t="shared" si="757"/>
        <v>PASS</v>
      </c>
      <c r="P5393" t="str">
        <f t="shared" si="758"/>
        <v>REVIEW</v>
      </c>
      <c r="Q5393" t="str">
        <f t="shared" si="759"/>
        <v>PASS</v>
      </c>
      <c r="R5393" t="str">
        <f t="shared" si="760"/>
        <v>PASS</v>
      </c>
      <c r="S5393" t="str">
        <f t="shared" si="761"/>
        <v>REVIEW</v>
      </c>
      <c r="T5393">
        <f t="shared" si="762"/>
        <v>90</v>
      </c>
      <c r="U5393" t="str">
        <f t="shared" si="763"/>
        <v>Low</v>
      </c>
      <c r="V5393" t="str">
        <f t="shared" si="764"/>
        <v>Invalid NDC</v>
      </c>
    </row>
    <row r="5394" spans="1:22" x14ac:dyDescent="0.3">
      <c r="A5394" t="str">
        <f>Raw_Data!A5394</f>
        <v>26084674</v>
      </c>
      <c r="B5394">
        <f>Raw_Data!B5394</f>
        <v>45665</v>
      </c>
      <c r="C5394" t="str">
        <f>Raw_Data!C5394</f>
        <v>FREESTYLE LIBRE 3 PLUS SENS</v>
      </c>
      <c r="D5394" t="str">
        <f>Raw_Data!D5394</f>
        <v>57599084400</v>
      </c>
      <c r="E5394" t="str">
        <f>Raw_Data!E5394</f>
        <v>PEDERSEN, JENNIFER</v>
      </c>
      <c r="F5394" t="str">
        <f>Raw_Data!F5394</f>
        <v>1073606661</v>
      </c>
      <c r="G5394" t="str">
        <f>Raw_Data!H5394</f>
        <v>2</v>
      </c>
      <c r="H5394">
        <f>IFERROR(VLOOKUP(G5394,Store_Map!$A$2:$I$100,3,FALSE),"")</f>
        <v>0</v>
      </c>
      <c r="I5394">
        <f>IFERROR(VLOOKUP(G5394,Store_Map!$A$2:$I$100,4,FALSE),"")</f>
        <v>0</v>
      </c>
      <c r="J5394">
        <f>IFERROR(VLOOKUP(G5394,Store_Map!$A$2:$I$100,5,FALSE),"")</f>
        <v>0</v>
      </c>
      <c r="K5394">
        <f>IFERROR(VLOOKUP(G5394,Store_Map!$A$2:$I$100,6,FALSE),"")</f>
        <v>0</v>
      </c>
      <c r="L5394">
        <f>IFERROR(VLOOKUP(G5394,Store_Map!$A$2:$I$100,7,FALSE),"")</f>
        <v>0</v>
      </c>
      <c r="M5394">
        <f>IFERROR(VLOOKUP(G5394,Store_Map!$A$2:$I$100,8,FALSE),"")</f>
        <v>0</v>
      </c>
      <c r="N5394">
        <f t="shared" si="756"/>
        <v>0</v>
      </c>
      <c r="O5394" t="str">
        <f t="shared" si="757"/>
        <v>PASS</v>
      </c>
      <c r="P5394" t="str">
        <f t="shared" si="758"/>
        <v>PASS</v>
      </c>
      <c r="Q5394" t="str">
        <f t="shared" si="759"/>
        <v>PASS</v>
      </c>
      <c r="R5394" t="str">
        <f t="shared" si="760"/>
        <v>PASS</v>
      </c>
      <c r="S5394" t="str">
        <f t="shared" si="761"/>
        <v>PASS</v>
      </c>
      <c r="T5394">
        <f t="shared" si="762"/>
        <v>100</v>
      </c>
      <c r="U5394" t="str">
        <f t="shared" si="763"/>
        <v>Low</v>
      </c>
      <c r="V5394" t="str">
        <f t="shared" si="764"/>
        <v>Clean</v>
      </c>
    </row>
    <row r="5395" spans="1:22" x14ac:dyDescent="0.3">
      <c r="A5395" t="str">
        <f>Raw_Data!A5395</f>
        <v>26084675</v>
      </c>
      <c r="B5395">
        <f>Raw_Data!B5395</f>
        <v>45665</v>
      </c>
      <c r="C5395" t="str">
        <f>Raw_Data!C5395</f>
        <v>PREZCOBIX 800 MG-150 MG TAB</v>
      </c>
      <c r="D5395" t="str">
        <f>Raw_Data!D5395</f>
        <v>59676057530</v>
      </c>
      <c r="E5395" t="str">
        <f>Raw_Data!E5395</f>
        <v>DAVIS, KEPLER</v>
      </c>
      <c r="F5395" t="str">
        <f>Raw_Data!F5395</f>
        <v>1740357425</v>
      </c>
      <c r="G5395" t="str">
        <f>Raw_Data!H5395</f>
        <v>2</v>
      </c>
      <c r="H5395">
        <f>IFERROR(VLOOKUP(G5395,Store_Map!$A$2:$I$100,3,FALSE),"")</f>
        <v>0</v>
      </c>
      <c r="I5395">
        <f>IFERROR(VLOOKUP(G5395,Store_Map!$A$2:$I$100,4,FALSE),"")</f>
        <v>0</v>
      </c>
      <c r="J5395">
        <f>IFERROR(VLOOKUP(G5395,Store_Map!$A$2:$I$100,5,FALSE),"")</f>
        <v>0</v>
      </c>
      <c r="K5395">
        <f>IFERROR(VLOOKUP(G5395,Store_Map!$A$2:$I$100,6,FALSE),"")</f>
        <v>0</v>
      </c>
      <c r="L5395">
        <f>IFERROR(VLOOKUP(G5395,Store_Map!$A$2:$I$100,7,FALSE),"")</f>
        <v>0</v>
      </c>
      <c r="M5395">
        <f>IFERROR(VLOOKUP(G5395,Store_Map!$A$2:$I$100,8,FALSE),"")</f>
        <v>0</v>
      </c>
      <c r="N5395">
        <f t="shared" si="756"/>
        <v>0</v>
      </c>
      <c r="O5395" t="str">
        <f t="shared" si="757"/>
        <v>PASS</v>
      </c>
      <c r="P5395" t="str">
        <f t="shared" si="758"/>
        <v>PASS</v>
      </c>
      <c r="Q5395" t="str">
        <f t="shared" si="759"/>
        <v>PASS</v>
      </c>
      <c r="R5395" t="str">
        <f t="shared" si="760"/>
        <v>PASS</v>
      </c>
      <c r="S5395" t="str">
        <f t="shared" si="761"/>
        <v>PASS</v>
      </c>
      <c r="T5395">
        <f t="shared" si="762"/>
        <v>100</v>
      </c>
      <c r="U5395" t="str">
        <f t="shared" si="763"/>
        <v>Low</v>
      </c>
      <c r="V5395" t="str">
        <f t="shared" si="764"/>
        <v>Clean</v>
      </c>
    </row>
    <row r="5396" spans="1:22" x14ac:dyDescent="0.3">
      <c r="A5396" t="str">
        <f>Raw_Data!A5396</f>
        <v>26076884</v>
      </c>
      <c r="B5396">
        <f>Raw_Data!B5396</f>
        <v>45665</v>
      </c>
      <c r="C5396" t="str">
        <f>Raw_Data!C5396</f>
        <v>HYDROXYZINE HCL 25 MG TABLE</v>
      </c>
      <c r="D5396" t="str">
        <f>Raw_Data!D5396</f>
        <v>23155050110</v>
      </c>
      <c r="E5396" t="str">
        <f>Raw_Data!E5396</f>
        <v>FORD, JAMES</v>
      </c>
      <c r="F5396" t="str">
        <f>Raw_Data!F5396</f>
        <v>1033117684</v>
      </c>
      <c r="G5396" t="str">
        <f>Raw_Data!H5396</f>
        <v>2</v>
      </c>
      <c r="H5396">
        <f>IFERROR(VLOOKUP(G5396,Store_Map!$A$2:$I$100,3,FALSE),"")</f>
        <v>0</v>
      </c>
      <c r="I5396">
        <f>IFERROR(VLOOKUP(G5396,Store_Map!$A$2:$I$100,4,FALSE),"")</f>
        <v>0</v>
      </c>
      <c r="J5396">
        <f>IFERROR(VLOOKUP(G5396,Store_Map!$A$2:$I$100,5,FALSE),"")</f>
        <v>0</v>
      </c>
      <c r="K5396">
        <f>IFERROR(VLOOKUP(G5396,Store_Map!$A$2:$I$100,6,FALSE),"")</f>
        <v>0</v>
      </c>
      <c r="L5396">
        <f>IFERROR(VLOOKUP(G5396,Store_Map!$A$2:$I$100,7,FALSE),"")</f>
        <v>0</v>
      </c>
      <c r="M5396">
        <f>IFERROR(VLOOKUP(G5396,Store_Map!$A$2:$I$100,8,FALSE),"")</f>
        <v>0</v>
      </c>
      <c r="N5396">
        <f t="shared" si="756"/>
        <v>0</v>
      </c>
      <c r="O5396" t="str">
        <f t="shared" si="757"/>
        <v>PASS</v>
      </c>
      <c r="P5396" t="str">
        <f t="shared" si="758"/>
        <v>PASS</v>
      </c>
      <c r="Q5396" t="str">
        <f t="shared" si="759"/>
        <v>PASS</v>
      </c>
      <c r="R5396" t="str">
        <f t="shared" si="760"/>
        <v>PASS</v>
      </c>
      <c r="S5396" t="str">
        <f t="shared" si="761"/>
        <v>PASS</v>
      </c>
      <c r="T5396">
        <f t="shared" si="762"/>
        <v>100</v>
      </c>
      <c r="U5396" t="str">
        <f t="shared" si="763"/>
        <v>Low</v>
      </c>
      <c r="V5396" t="str">
        <f t="shared" si="764"/>
        <v>Clean</v>
      </c>
    </row>
    <row r="5397" spans="1:22" x14ac:dyDescent="0.3">
      <c r="A5397" t="str">
        <f>Raw_Data!A5397</f>
        <v>26076883</v>
      </c>
      <c r="B5397">
        <f>Raw_Data!B5397</f>
        <v>45665</v>
      </c>
      <c r="C5397" t="str">
        <f>Raw_Data!C5397</f>
        <v>SERTRALINE HCL 100 MG TABLE</v>
      </c>
      <c r="D5397" t="str">
        <f>Raw_Data!D5397</f>
        <v>65862001305</v>
      </c>
      <c r="E5397" t="str">
        <f>Raw_Data!E5397</f>
        <v>FORD, JAMES</v>
      </c>
      <c r="F5397" t="str">
        <f>Raw_Data!F5397</f>
        <v>1033117684</v>
      </c>
      <c r="G5397" t="str">
        <f>Raw_Data!H5397</f>
        <v>2</v>
      </c>
      <c r="H5397">
        <f>IFERROR(VLOOKUP(G5397,Store_Map!$A$2:$I$100,3,FALSE),"")</f>
        <v>0</v>
      </c>
      <c r="I5397">
        <f>IFERROR(VLOOKUP(G5397,Store_Map!$A$2:$I$100,4,FALSE),"")</f>
        <v>0</v>
      </c>
      <c r="J5397">
        <f>IFERROR(VLOOKUP(G5397,Store_Map!$A$2:$I$100,5,FALSE),"")</f>
        <v>0</v>
      </c>
      <c r="K5397">
        <f>IFERROR(VLOOKUP(G5397,Store_Map!$A$2:$I$100,6,FALSE),"")</f>
        <v>0</v>
      </c>
      <c r="L5397">
        <f>IFERROR(VLOOKUP(G5397,Store_Map!$A$2:$I$100,7,FALSE),"")</f>
        <v>0</v>
      </c>
      <c r="M5397">
        <f>IFERROR(VLOOKUP(G5397,Store_Map!$A$2:$I$100,8,FALSE),"")</f>
        <v>0</v>
      </c>
      <c r="N5397">
        <f t="shared" si="756"/>
        <v>0</v>
      </c>
      <c r="O5397" t="str">
        <f t="shared" si="757"/>
        <v>PASS</v>
      </c>
      <c r="P5397" t="str">
        <f t="shared" si="758"/>
        <v>PASS</v>
      </c>
      <c r="Q5397" t="str">
        <f t="shared" si="759"/>
        <v>PASS</v>
      </c>
      <c r="R5397" t="str">
        <f t="shared" si="760"/>
        <v>PASS</v>
      </c>
      <c r="S5397" t="str">
        <f t="shared" si="761"/>
        <v>PASS</v>
      </c>
      <c r="T5397">
        <f t="shared" si="762"/>
        <v>100</v>
      </c>
      <c r="U5397" t="str">
        <f t="shared" si="763"/>
        <v>Low</v>
      </c>
      <c r="V5397" t="str">
        <f t="shared" si="764"/>
        <v>Clean</v>
      </c>
    </row>
    <row r="5398" spans="1:22" x14ac:dyDescent="0.3">
      <c r="A5398" t="str">
        <f>Raw_Data!A5398</f>
        <v>26078833</v>
      </c>
      <c r="B5398">
        <f>Raw_Data!B5398</f>
        <v>45665</v>
      </c>
      <c r="C5398" t="str">
        <f>Raw_Data!C5398</f>
        <v>SIMVASTATIN 20 MG TABLET</v>
      </c>
      <c r="D5398" t="str">
        <f>Raw_Data!D5398</f>
        <v>68180047903</v>
      </c>
      <c r="E5398" t="str">
        <f>Raw_Data!E5398</f>
        <v>FORD, JAMES</v>
      </c>
      <c r="F5398" t="str">
        <f>Raw_Data!F5398</f>
        <v>1033117684</v>
      </c>
      <c r="G5398" t="str">
        <f>Raw_Data!H5398</f>
        <v>2</v>
      </c>
      <c r="H5398">
        <f>IFERROR(VLOOKUP(G5398,Store_Map!$A$2:$I$100,3,FALSE),"")</f>
        <v>0</v>
      </c>
      <c r="I5398">
        <f>IFERROR(VLOOKUP(G5398,Store_Map!$A$2:$I$100,4,FALSE),"")</f>
        <v>0</v>
      </c>
      <c r="J5398">
        <f>IFERROR(VLOOKUP(G5398,Store_Map!$A$2:$I$100,5,FALSE),"")</f>
        <v>0</v>
      </c>
      <c r="K5398">
        <f>IFERROR(VLOOKUP(G5398,Store_Map!$A$2:$I$100,6,FALSE),"")</f>
        <v>0</v>
      </c>
      <c r="L5398">
        <f>IFERROR(VLOOKUP(G5398,Store_Map!$A$2:$I$100,7,FALSE),"")</f>
        <v>0</v>
      </c>
      <c r="M5398">
        <f>IFERROR(VLOOKUP(G5398,Store_Map!$A$2:$I$100,8,FALSE),"")</f>
        <v>0</v>
      </c>
      <c r="N5398">
        <f t="shared" si="756"/>
        <v>0</v>
      </c>
      <c r="O5398" t="str">
        <f t="shared" si="757"/>
        <v>PASS</v>
      </c>
      <c r="P5398" t="str">
        <f t="shared" si="758"/>
        <v>PASS</v>
      </c>
      <c r="Q5398" t="str">
        <f t="shared" si="759"/>
        <v>PASS</v>
      </c>
      <c r="R5398" t="str">
        <f t="shared" si="760"/>
        <v>PASS</v>
      </c>
      <c r="S5398" t="str">
        <f t="shared" si="761"/>
        <v>PASS</v>
      </c>
      <c r="T5398">
        <f t="shared" si="762"/>
        <v>100</v>
      </c>
      <c r="U5398" t="str">
        <f t="shared" si="763"/>
        <v>Low</v>
      </c>
      <c r="V5398" t="str">
        <f t="shared" si="764"/>
        <v>Clean</v>
      </c>
    </row>
    <row r="5399" spans="1:22" x14ac:dyDescent="0.3">
      <c r="A5399" t="str">
        <f>Raw_Data!A5399</f>
        <v>26084676</v>
      </c>
      <c r="B5399">
        <f>Raw_Data!B5399</f>
        <v>45665</v>
      </c>
      <c r="C5399" t="str">
        <f>Raw_Data!C5399</f>
        <v>HYDROXYZINE HCL 25 MG TABLE</v>
      </c>
      <c r="D5399" t="str">
        <f>Raw_Data!D5399</f>
        <v>23155050110</v>
      </c>
      <c r="E5399" t="str">
        <f>Raw_Data!E5399</f>
        <v>FORD, JAMES</v>
      </c>
      <c r="F5399" t="str">
        <f>Raw_Data!F5399</f>
        <v>1033117684</v>
      </c>
      <c r="G5399" t="str">
        <f>Raw_Data!H5399</f>
        <v>2</v>
      </c>
      <c r="H5399">
        <f>IFERROR(VLOOKUP(G5399,Store_Map!$A$2:$I$100,3,FALSE),"")</f>
        <v>0</v>
      </c>
      <c r="I5399">
        <f>IFERROR(VLOOKUP(G5399,Store_Map!$A$2:$I$100,4,FALSE),"")</f>
        <v>0</v>
      </c>
      <c r="J5399">
        <f>IFERROR(VLOOKUP(G5399,Store_Map!$A$2:$I$100,5,FALSE),"")</f>
        <v>0</v>
      </c>
      <c r="K5399">
        <f>IFERROR(VLOOKUP(G5399,Store_Map!$A$2:$I$100,6,FALSE),"")</f>
        <v>0</v>
      </c>
      <c r="L5399">
        <f>IFERROR(VLOOKUP(G5399,Store_Map!$A$2:$I$100,7,FALSE),"")</f>
        <v>0</v>
      </c>
      <c r="M5399">
        <f>IFERROR(VLOOKUP(G5399,Store_Map!$A$2:$I$100,8,FALSE),"")</f>
        <v>0</v>
      </c>
      <c r="N5399">
        <f t="shared" si="756"/>
        <v>0</v>
      </c>
      <c r="O5399" t="str">
        <f t="shared" si="757"/>
        <v>PASS</v>
      </c>
      <c r="P5399" t="str">
        <f t="shared" si="758"/>
        <v>PASS</v>
      </c>
      <c r="Q5399" t="str">
        <f t="shared" si="759"/>
        <v>PASS</v>
      </c>
      <c r="R5399" t="str">
        <f t="shared" si="760"/>
        <v>PASS</v>
      </c>
      <c r="S5399" t="str">
        <f t="shared" si="761"/>
        <v>PASS</v>
      </c>
      <c r="T5399">
        <f t="shared" si="762"/>
        <v>100</v>
      </c>
      <c r="U5399" t="str">
        <f t="shared" si="763"/>
        <v>Low</v>
      </c>
      <c r="V5399" t="str">
        <f t="shared" si="764"/>
        <v>Clean</v>
      </c>
    </row>
    <row r="5400" spans="1:22" x14ac:dyDescent="0.3">
      <c r="A5400" t="str">
        <f>Raw_Data!A5400</f>
        <v>26084678</v>
      </c>
      <c r="B5400">
        <f>Raw_Data!B5400</f>
        <v>45665</v>
      </c>
      <c r="C5400" t="str">
        <f>Raw_Data!C5400</f>
        <v>FREESTYLE LIBRE 3 READER</v>
      </c>
      <c r="D5400" t="str">
        <f>Raw_Data!D5400</f>
        <v>57599082000</v>
      </c>
      <c r="E5400" t="str">
        <f>Raw_Data!E5400</f>
        <v>EL- CHOUFI, LEYLA</v>
      </c>
      <c r="F5400" t="str">
        <f>Raw_Data!F5400</f>
        <v>1942355342</v>
      </c>
      <c r="G5400" t="str">
        <f>Raw_Data!H5400</f>
        <v>2</v>
      </c>
      <c r="H5400">
        <f>IFERROR(VLOOKUP(G5400,Store_Map!$A$2:$I$100,3,FALSE),"")</f>
        <v>0</v>
      </c>
      <c r="I5400">
        <f>IFERROR(VLOOKUP(G5400,Store_Map!$A$2:$I$100,4,FALSE),"")</f>
        <v>0</v>
      </c>
      <c r="J5400">
        <f>IFERROR(VLOOKUP(G5400,Store_Map!$A$2:$I$100,5,FALSE),"")</f>
        <v>0</v>
      </c>
      <c r="K5400">
        <f>IFERROR(VLOOKUP(G5400,Store_Map!$A$2:$I$100,6,FALSE),"")</f>
        <v>0</v>
      </c>
      <c r="L5400">
        <f>IFERROR(VLOOKUP(G5400,Store_Map!$A$2:$I$100,7,FALSE),"")</f>
        <v>0</v>
      </c>
      <c r="M5400">
        <f>IFERROR(VLOOKUP(G5400,Store_Map!$A$2:$I$100,8,FALSE),"")</f>
        <v>0</v>
      </c>
      <c r="N5400">
        <f t="shared" si="756"/>
        <v>0</v>
      </c>
      <c r="O5400" t="str">
        <f t="shared" si="757"/>
        <v>PASS</v>
      </c>
      <c r="P5400" t="str">
        <f t="shared" si="758"/>
        <v>PASS</v>
      </c>
      <c r="Q5400" t="str">
        <f t="shared" si="759"/>
        <v>PASS</v>
      </c>
      <c r="R5400" t="str">
        <f t="shared" si="760"/>
        <v>PASS</v>
      </c>
      <c r="S5400" t="str">
        <f t="shared" si="761"/>
        <v>PASS</v>
      </c>
      <c r="T5400">
        <f t="shared" si="762"/>
        <v>100</v>
      </c>
      <c r="U5400" t="str">
        <f t="shared" si="763"/>
        <v>Low</v>
      </c>
      <c r="V5400" t="str">
        <f t="shared" si="764"/>
        <v>Clean</v>
      </c>
    </row>
    <row r="5401" spans="1:22" x14ac:dyDescent="0.3">
      <c r="A5401" t="str">
        <f>Raw_Data!A5401</f>
        <v>26081657</v>
      </c>
      <c r="B5401">
        <f>Raw_Data!B5401</f>
        <v>45665</v>
      </c>
      <c r="C5401" t="str">
        <f>Raw_Data!C5401</f>
        <v>LISINOPRIL-HCTZ 20-12.5MG</v>
      </c>
      <c r="D5401" t="str">
        <f>Raw_Data!D5401</f>
        <v>68180051902</v>
      </c>
      <c r="E5401" t="str">
        <f>Raw_Data!E5401</f>
        <v>FORD, JAMES</v>
      </c>
      <c r="F5401" t="str">
        <f>Raw_Data!F5401</f>
        <v>1033117684</v>
      </c>
      <c r="G5401" t="str">
        <f>Raw_Data!H5401</f>
        <v>2</v>
      </c>
      <c r="H5401">
        <f>IFERROR(VLOOKUP(G5401,Store_Map!$A$2:$I$100,3,FALSE),"")</f>
        <v>0</v>
      </c>
      <c r="I5401">
        <f>IFERROR(VLOOKUP(G5401,Store_Map!$A$2:$I$100,4,FALSE),"")</f>
        <v>0</v>
      </c>
      <c r="J5401">
        <f>IFERROR(VLOOKUP(G5401,Store_Map!$A$2:$I$100,5,FALSE),"")</f>
        <v>0</v>
      </c>
      <c r="K5401">
        <f>IFERROR(VLOOKUP(G5401,Store_Map!$A$2:$I$100,6,FALSE),"")</f>
        <v>0</v>
      </c>
      <c r="L5401">
        <f>IFERROR(VLOOKUP(G5401,Store_Map!$A$2:$I$100,7,FALSE),"")</f>
        <v>0</v>
      </c>
      <c r="M5401">
        <f>IFERROR(VLOOKUP(G5401,Store_Map!$A$2:$I$100,8,FALSE),"")</f>
        <v>0</v>
      </c>
      <c r="N5401">
        <f t="shared" si="756"/>
        <v>0</v>
      </c>
      <c r="O5401" t="str">
        <f t="shared" si="757"/>
        <v>PASS</v>
      </c>
      <c r="P5401" t="str">
        <f t="shared" si="758"/>
        <v>PASS</v>
      </c>
      <c r="Q5401" t="str">
        <f t="shared" si="759"/>
        <v>PASS</v>
      </c>
      <c r="R5401" t="str">
        <f t="shared" si="760"/>
        <v>PASS</v>
      </c>
      <c r="S5401" t="str">
        <f t="shared" si="761"/>
        <v>PASS</v>
      </c>
      <c r="T5401">
        <f t="shared" si="762"/>
        <v>100</v>
      </c>
      <c r="U5401" t="str">
        <f t="shared" si="763"/>
        <v>Low</v>
      </c>
      <c r="V5401" t="str">
        <f t="shared" si="764"/>
        <v>Clean</v>
      </c>
    </row>
    <row r="5402" spans="1:22" x14ac:dyDescent="0.3">
      <c r="A5402" t="str">
        <f>Raw_Data!A5402</f>
        <v>26084683</v>
      </c>
      <c r="B5402">
        <f>Raw_Data!B5402</f>
        <v>45665</v>
      </c>
      <c r="C5402" t="str">
        <f>Raw_Data!C5402</f>
        <v>LEVOTHYROXINE 50 MCG TABLET</v>
      </c>
      <c r="D5402" t="str">
        <f>Raw_Data!D5402</f>
        <v>527328146</v>
      </c>
      <c r="E5402" t="str">
        <f>Raw_Data!E5402</f>
        <v>YASIN, NURA</v>
      </c>
      <c r="F5402" t="str">
        <f>Raw_Data!F5402</f>
        <v>1265518567</v>
      </c>
      <c r="G5402" t="str">
        <f>Raw_Data!H5402</f>
        <v>2</v>
      </c>
      <c r="H5402">
        <f>IFERROR(VLOOKUP(G5402,Store_Map!$A$2:$I$100,3,FALSE),"")</f>
        <v>0</v>
      </c>
      <c r="I5402">
        <f>IFERROR(VLOOKUP(G5402,Store_Map!$A$2:$I$100,4,FALSE),"")</f>
        <v>0</v>
      </c>
      <c r="J5402">
        <f>IFERROR(VLOOKUP(G5402,Store_Map!$A$2:$I$100,5,FALSE),"")</f>
        <v>0</v>
      </c>
      <c r="K5402">
        <f>IFERROR(VLOOKUP(G5402,Store_Map!$A$2:$I$100,6,FALSE),"")</f>
        <v>0</v>
      </c>
      <c r="L5402">
        <f>IFERROR(VLOOKUP(G5402,Store_Map!$A$2:$I$100,7,FALSE),"")</f>
        <v>0</v>
      </c>
      <c r="M5402">
        <f>IFERROR(VLOOKUP(G5402,Store_Map!$A$2:$I$100,8,FALSE),"")</f>
        <v>0</v>
      </c>
      <c r="N5402">
        <f t="shared" si="756"/>
        <v>0</v>
      </c>
      <c r="O5402" t="str">
        <f t="shared" si="757"/>
        <v>PASS</v>
      </c>
      <c r="P5402" t="str">
        <f t="shared" si="758"/>
        <v>REVIEW</v>
      </c>
      <c r="Q5402" t="str">
        <f t="shared" si="759"/>
        <v>PASS</v>
      </c>
      <c r="R5402" t="str">
        <f t="shared" si="760"/>
        <v>PASS</v>
      </c>
      <c r="S5402" t="str">
        <f t="shared" si="761"/>
        <v>REVIEW</v>
      </c>
      <c r="T5402">
        <f t="shared" si="762"/>
        <v>90</v>
      </c>
      <c r="U5402" t="str">
        <f t="shared" si="763"/>
        <v>Low</v>
      </c>
      <c r="V5402" t="str">
        <f t="shared" si="764"/>
        <v>Invalid NDC</v>
      </c>
    </row>
    <row r="5403" spans="1:22" x14ac:dyDescent="0.3">
      <c r="A5403" t="str">
        <f>Raw_Data!A5403</f>
        <v>26084685</v>
      </c>
      <c r="B5403">
        <f>Raw_Data!B5403</f>
        <v>45665</v>
      </c>
      <c r="C5403" t="str">
        <f>Raw_Data!C5403</f>
        <v>BUPROPION HCL XL 150 MG TAB</v>
      </c>
      <c r="D5403" t="str">
        <f>Raw_Data!D5403</f>
        <v>68180031906</v>
      </c>
      <c r="E5403" t="str">
        <f>Raw_Data!E5403</f>
        <v>FORD, JAMES</v>
      </c>
      <c r="F5403" t="str">
        <f>Raw_Data!F5403</f>
        <v>1033117684</v>
      </c>
      <c r="G5403" t="str">
        <f>Raw_Data!H5403</f>
        <v>2</v>
      </c>
      <c r="H5403">
        <f>IFERROR(VLOOKUP(G5403,Store_Map!$A$2:$I$100,3,FALSE),"")</f>
        <v>0</v>
      </c>
      <c r="I5403">
        <f>IFERROR(VLOOKUP(G5403,Store_Map!$A$2:$I$100,4,FALSE),"")</f>
        <v>0</v>
      </c>
      <c r="J5403">
        <f>IFERROR(VLOOKUP(G5403,Store_Map!$A$2:$I$100,5,FALSE),"")</f>
        <v>0</v>
      </c>
      <c r="K5403">
        <f>IFERROR(VLOOKUP(G5403,Store_Map!$A$2:$I$100,6,FALSE),"")</f>
        <v>0</v>
      </c>
      <c r="L5403">
        <f>IFERROR(VLOOKUP(G5403,Store_Map!$A$2:$I$100,7,FALSE),"")</f>
        <v>0</v>
      </c>
      <c r="M5403">
        <f>IFERROR(VLOOKUP(G5403,Store_Map!$A$2:$I$100,8,FALSE),"")</f>
        <v>0</v>
      </c>
      <c r="N5403">
        <f t="shared" si="756"/>
        <v>0</v>
      </c>
      <c r="O5403" t="str">
        <f t="shared" si="757"/>
        <v>PASS</v>
      </c>
      <c r="P5403" t="str">
        <f t="shared" si="758"/>
        <v>PASS</v>
      </c>
      <c r="Q5403" t="str">
        <f t="shared" si="759"/>
        <v>PASS</v>
      </c>
      <c r="R5403" t="str">
        <f t="shared" si="760"/>
        <v>PASS</v>
      </c>
      <c r="S5403" t="str">
        <f t="shared" si="761"/>
        <v>PASS</v>
      </c>
      <c r="T5403">
        <f t="shared" si="762"/>
        <v>100</v>
      </c>
      <c r="U5403" t="str">
        <f t="shared" si="763"/>
        <v>Low</v>
      </c>
      <c r="V5403" t="str">
        <f t="shared" si="764"/>
        <v>Clean</v>
      </c>
    </row>
    <row r="5404" spans="1:22" x14ac:dyDescent="0.3">
      <c r="A5404" t="str">
        <f>Raw_Data!A5404</f>
        <v>26084689</v>
      </c>
      <c r="B5404">
        <f>Raw_Data!B5404</f>
        <v>45665</v>
      </c>
      <c r="C5404" t="str">
        <f>Raw_Data!C5404</f>
        <v>JARDIANCE 25 MG TABLET</v>
      </c>
      <c r="D5404" t="str">
        <f>Raw_Data!D5404</f>
        <v>597015390</v>
      </c>
      <c r="E5404" t="str">
        <f>Raw_Data!E5404</f>
        <v>PEDERSEN, JENNIFER</v>
      </c>
      <c r="F5404" t="str">
        <f>Raw_Data!F5404</f>
        <v>1073606661</v>
      </c>
      <c r="G5404" t="str">
        <f>Raw_Data!H5404</f>
        <v>2</v>
      </c>
      <c r="H5404">
        <f>IFERROR(VLOOKUP(G5404,Store_Map!$A$2:$I$100,3,FALSE),"")</f>
        <v>0</v>
      </c>
      <c r="I5404">
        <f>IFERROR(VLOOKUP(G5404,Store_Map!$A$2:$I$100,4,FALSE),"")</f>
        <v>0</v>
      </c>
      <c r="J5404">
        <f>IFERROR(VLOOKUP(G5404,Store_Map!$A$2:$I$100,5,FALSE),"")</f>
        <v>0</v>
      </c>
      <c r="K5404">
        <f>IFERROR(VLOOKUP(G5404,Store_Map!$A$2:$I$100,6,FALSE),"")</f>
        <v>0</v>
      </c>
      <c r="L5404">
        <f>IFERROR(VLOOKUP(G5404,Store_Map!$A$2:$I$100,7,FALSE),"")</f>
        <v>0</v>
      </c>
      <c r="M5404">
        <f>IFERROR(VLOOKUP(G5404,Store_Map!$A$2:$I$100,8,FALSE),"")</f>
        <v>0</v>
      </c>
      <c r="N5404">
        <f t="shared" si="756"/>
        <v>0</v>
      </c>
      <c r="O5404" t="str">
        <f t="shared" si="757"/>
        <v>PASS</v>
      </c>
      <c r="P5404" t="str">
        <f t="shared" si="758"/>
        <v>REVIEW</v>
      </c>
      <c r="Q5404" t="str">
        <f t="shared" si="759"/>
        <v>PASS</v>
      </c>
      <c r="R5404" t="str">
        <f t="shared" si="760"/>
        <v>PASS</v>
      </c>
      <c r="S5404" t="str">
        <f t="shared" si="761"/>
        <v>REVIEW</v>
      </c>
      <c r="T5404">
        <f t="shared" si="762"/>
        <v>90</v>
      </c>
      <c r="U5404" t="str">
        <f t="shared" si="763"/>
        <v>Low</v>
      </c>
      <c r="V5404" t="str">
        <f t="shared" si="764"/>
        <v>Invalid NDC</v>
      </c>
    </row>
    <row r="5405" spans="1:22" x14ac:dyDescent="0.3">
      <c r="A5405" t="str">
        <f>Raw_Data!A5405</f>
        <v>26084690</v>
      </c>
      <c r="B5405">
        <f>Raw_Data!B5405</f>
        <v>45665</v>
      </c>
      <c r="C5405" t="str">
        <f>Raw_Data!C5405</f>
        <v>CYANOCOBALAMIN 1,000 MCG/ML</v>
      </c>
      <c r="D5405" t="str">
        <f>Raw_Data!D5405</f>
        <v>517003125</v>
      </c>
      <c r="E5405" t="str">
        <f>Raw_Data!E5405</f>
        <v>PEDERSEN, JENNIFER</v>
      </c>
      <c r="F5405" t="str">
        <f>Raw_Data!F5405</f>
        <v>1073606661</v>
      </c>
      <c r="G5405" t="str">
        <f>Raw_Data!H5405</f>
        <v>2</v>
      </c>
      <c r="H5405">
        <f>IFERROR(VLOOKUP(G5405,Store_Map!$A$2:$I$100,3,FALSE),"")</f>
        <v>0</v>
      </c>
      <c r="I5405">
        <f>IFERROR(VLOOKUP(G5405,Store_Map!$A$2:$I$100,4,FALSE),"")</f>
        <v>0</v>
      </c>
      <c r="J5405">
        <f>IFERROR(VLOOKUP(G5405,Store_Map!$A$2:$I$100,5,FALSE),"")</f>
        <v>0</v>
      </c>
      <c r="K5405">
        <f>IFERROR(VLOOKUP(G5405,Store_Map!$A$2:$I$100,6,FALSE),"")</f>
        <v>0</v>
      </c>
      <c r="L5405">
        <f>IFERROR(VLOOKUP(G5405,Store_Map!$A$2:$I$100,7,FALSE),"")</f>
        <v>0</v>
      </c>
      <c r="M5405">
        <f>IFERROR(VLOOKUP(G5405,Store_Map!$A$2:$I$100,8,FALSE),"")</f>
        <v>0</v>
      </c>
      <c r="N5405">
        <f t="shared" si="756"/>
        <v>0</v>
      </c>
      <c r="O5405" t="str">
        <f t="shared" si="757"/>
        <v>PASS</v>
      </c>
      <c r="P5405" t="str">
        <f t="shared" si="758"/>
        <v>REVIEW</v>
      </c>
      <c r="Q5405" t="str">
        <f t="shared" si="759"/>
        <v>PASS</v>
      </c>
      <c r="R5405" t="str">
        <f t="shared" si="760"/>
        <v>PASS</v>
      </c>
      <c r="S5405" t="str">
        <f t="shared" si="761"/>
        <v>REVIEW</v>
      </c>
      <c r="T5405">
        <f t="shared" si="762"/>
        <v>90</v>
      </c>
      <c r="U5405" t="str">
        <f t="shared" si="763"/>
        <v>Low</v>
      </c>
      <c r="V5405" t="str">
        <f t="shared" si="764"/>
        <v>Invalid NDC</v>
      </c>
    </row>
    <row r="5406" spans="1:22" x14ac:dyDescent="0.3">
      <c r="A5406" t="str">
        <f>Raw_Data!A5406</f>
        <v>26084640</v>
      </c>
      <c r="B5406">
        <f>Raw_Data!B5406</f>
        <v>45665</v>
      </c>
      <c r="C5406" t="str">
        <f>Raw_Data!C5406</f>
        <v>BIKTARVY 50-200-25 MG TABLE</v>
      </c>
      <c r="D5406" t="str">
        <f>Raw_Data!D5406</f>
        <v>61958250101</v>
      </c>
      <c r="E5406" t="str">
        <f>Raw_Data!E5406</f>
        <v>DAVIS, KEPLER</v>
      </c>
      <c r="F5406" t="str">
        <f>Raw_Data!F5406</f>
        <v>1740357425</v>
      </c>
      <c r="G5406" t="str">
        <f>Raw_Data!H5406</f>
        <v>2</v>
      </c>
      <c r="H5406">
        <f>IFERROR(VLOOKUP(G5406,Store_Map!$A$2:$I$100,3,FALSE),"")</f>
        <v>0</v>
      </c>
      <c r="I5406">
        <f>IFERROR(VLOOKUP(G5406,Store_Map!$A$2:$I$100,4,FALSE),"")</f>
        <v>0</v>
      </c>
      <c r="J5406">
        <f>IFERROR(VLOOKUP(G5406,Store_Map!$A$2:$I$100,5,FALSE),"")</f>
        <v>0</v>
      </c>
      <c r="K5406">
        <f>IFERROR(VLOOKUP(G5406,Store_Map!$A$2:$I$100,6,FALSE),"")</f>
        <v>0</v>
      </c>
      <c r="L5406">
        <f>IFERROR(VLOOKUP(G5406,Store_Map!$A$2:$I$100,7,FALSE),"")</f>
        <v>0</v>
      </c>
      <c r="M5406">
        <f>IFERROR(VLOOKUP(G5406,Store_Map!$A$2:$I$100,8,FALSE),"")</f>
        <v>0</v>
      </c>
      <c r="N5406">
        <f t="shared" si="756"/>
        <v>0</v>
      </c>
      <c r="O5406" t="str">
        <f t="shared" si="757"/>
        <v>PASS</v>
      </c>
      <c r="P5406" t="str">
        <f t="shared" si="758"/>
        <v>PASS</v>
      </c>
      <c r="Q5406" t="str">
        <f t="shared" si="759"/>
        <v>PASS</v>
      </c>
      <c r="R5406" t="str">
        <f t="shared" si="760"/>
        <v>PASS</v>
      </c>
      <c r="S5406" t="str">
        <f t="shared" si="761"/>
        <v>PASS</v>
      </c>
      <c r="T5406">
        <f t="shared" si="762"/>
        <v>100</v>
      </c>
      <c r="U5406" t="str">
        <f t="shared" si="763"/>
        <v>Low</v>
      </c>
      <c r="V5406" t="str">
        <f t="shared" si="764"/>
        <v>Clean</v>
      </c>
    </row>
    <row r="5407" spans="1:22" x14ac:dyDescent="0.3">
      <c r="A5407" t="str">
        <f>Raw_Data!A5407</f>
        <v>26082985</v>
      </c>
      <c r="B5407">
        <f>Raw_Data!B5407</f>
        <v>45665</v>
      </c>
      <c r="C5407" t="str">
        <f>Raw_Data!C5407</f>
        <v>BIKTARVY 50-200-25 MG TABLE</v>
      </c>
      <c r="D5407" t="str">
        <f>Raw_Data!D5407</f>
        <v>61958250101</v>
      </c>
      <c r="E5407" t="str">
        <f>Raw_Data!E5407</f>
        <v>GONZALEZ, ANDREA</v>
      </c>
      <c r="F5407" t="str">
        <f>Raw_Data!F5407</f>
        <v>1336176403</v>
      </c>
      <c r="G5407" t="str">
        <f>Raw_Data!H5407</f>
        <v>2</v>
      </c>
      <c r="H5407">
        <f>IFERROR(VLOOKUP(G5407,Store_Map!$A$2:$I$100,3,FALSE),"")</f>
        <v>0</v>
      </c>
      <c r="I5407">
        <f>IFERROR(VLOOKUP(G5407,Store_Map!$A$2:$I$100,4,FALSE),"")</f>
        <v>0</v>
      </c>
      <c r="J5407">
        <f>IFERROR(VLOOKUP(G5407,Store_Map!$A$2:$I$100,5,FALSE),"")</f>
        <v>0</v>
      </c>
      <c r="K5407">
        <f>IFERROR(VLOOKUP(G5407,Store_Map!$A$2:$I$100,6,FALSE),"")</f>
        <v>0</v>
      </c>
      <c r="L5407">
        <f>IFERROR(VLOOKUP(G5407,Store_Map!$A$2:$I$100,7,FALSE),"")</f>
        <v>0</v>
      </c>
      <c r="M5407">
        <f>IFERROR(VLOOKUP(G5407,Store_Map!$A$2:$I$100,8,FALSE),"")</f>
        <v>0</v>
      </c>
      <c r="N5407">
        <f t="shared" si="756"/>
        <v>0</v>
      </c>
      <c r="O5407" t="str">
        <f t="shared" si="757"/>
        <v>PASS</v>
      </c>
      <c r="P5407" t="str">
        <f t="shared" si="758"/>
        <v>PASS</v>
      </c>
      <c r="Q5407" t="str">
        <f t="shared" si="759"/>
        <v>PASS</v>
      </c>
      <c r="R5407" t="str">
        <f t="shared" si="760"/>
        <v>PASS</v>
      </c>
      <c r="S5407" t="str">
        <f t="shared" si="761"/>
        <v>PASS</v>
      </c>
      <c r="T5407">
        <f t="shared" si="762"/>
        <v>100</v>
      </c>
      <c r="U5407" t="str">
        <f t="shared" si="763"/>
        <v>Low</v>
      </c>
      <c r="V5407" t="str">
        <f t="shared" si="764"/>
        <v>Clean</v>
      </c>
    </row>
    <row r="5408" spans="1:22" x14ac:dyDescent="0.3">
      <c r="A5408" t="str">
        <f>Raw_Data!A5408</f>
        <v>26073382</v>
      </c>
      <c r="B5408">
        <f>Raw_Data!B5408</f>
        <v>45665</v>
      </c>
      <c r="C5408" t="str">
        <f>Raw_Data!C5408</f>
        <v>UNIFINE PENTIPS 32G 4MM0*8</v>
      </c>
      <c r="D5408" t="str">
        <f>Raw_Data!D5408</f>
        <v>8470114001</v>
      </c>
      <c r="E5408" t="str">
        <f>Raw_Data!E5408</f>
        <v>GIBBS, JON</v>
      </c>
      <c r="F5408" t="str">
        <f>Raw_Data!F5408</f>
        <v>1700896156</v>
      </c>
      <c r="G5408" t="str">
        <f>Raw_Data!H5408</f>
        <v>2</v>
      </c>
      <c r="H5408">
        <f>IFERROR(VLOOKUP(G5408,Store_Map!$A$2:$I$100,3,FALSE),"")</f>
        <v>0</v>
      </c>
      <c r="I5408">
        <f>IFERROR(VLOOKUP(G5408,Store_Map!$A$2:$I$100,4,FALSE),"")</f>
        <v>0</v>
      </c>
      <c r="J5408">
        <f>IFERROR(VLOOKUP(G5408,Store_Map!$A$2:$I$100,5,FALSE),"")</f>
        <v>0</v>
      </c>
      <c r="K5408">
        <f>IFERROR(VLOOKUP(G5408,Store_Map!$A$2:$I$100,6,FALSE),"")</f>
        <v>0</v>
      </c>
      <c r="L5408">
        <f>IFERROR(VLOOKUP(G5408,Store_Map!$A$2:$I$100,7,FALSE),"")</f>
        <v>0</v>
      </c>
      <c r="M5408">
        <f>IFERROR(VLOOKUP(G5408,Store_Map!$A$2:$I$100,8,FALSE),"")</f>
        <v>0</v>
      </c>
      <c r="N5408">
        <f t="shared" si="756"/>
        <v>0</v>
      </c>
      <c r="O5408" t="str">
        <f t="shared" si="757"/>
        <v>PASS</v>
      </c>
      <c r="P5408" t="str">
        <f t="shared" si="758"/>
        <v>PASS</v>
      </c>
      <c r="Q5408" t="str">
        <f t="shared" si="759"/>
        <v>PASS</v>
      </c>
      <c r="R5408" t="str">
        <f t="shared" si="760"/>
        <v>PASS</v>
      </c>
      <c r="S5408" t="str">
        <f t="shared" si="761"/>
        <v>PASS</v>
      </c>
      <c r="T5408">
        <f t="shared" si="762"/>
        <v>100</v>
      </c>
      <c r="U5408" t="str">
        <f t="shared" si="763"/>
        <v>Low</v>
      </c>
      <c r="V5408" t="str">
        <f t="shared" si="764"/>
        <v>Clean</v>
      </c>
    </row>
    <row r="5409" spans="1:22" x14ac:dyDescent="0.3">
      <c r="A5409" t="str">
        <f>Raw_Data!A5409</f>
        <v>26084694</v>
      </c>
      <c r="B5409">
        <f>Raw_Data!B5409</f>
        <v>45666</v>
      </c>
      <c r="C5409" t="str">
        <f>Raw_Data!C5409</f>
        <v>POTASSIUM CL ER 10 MEQ CAPS</v>
      </c>
      <c r="D5409" t="str">
        <f>Raw_Data!D5409</f>
        <v>70010014805</v>
      </c>
      <c r="E5409" t="str">
        <f>Raw_Data!E5409</f>
        <v>FORD, JAMES</v>
      </c>
      <c r="F5409" t="str">
        <f>Raw_Data!F5409</f>
        <v>1033117684</v>
      </c>
      <c r="G5409" t="str">
        <f>Raw_Data!H5409</f>
        <v>2</v>
      </c>
      <c r="H5409">
        <f>IFERROR(VLOOKUP(G5409,Store_Map!$A$2:$I$100,3,FALSE),"")</f>
        <v>0</v>
      </c>
      <c r="I5409">
        <f>IFERROR(VLOOKUP(G5409,Store_Map!$A$2:$I$100,4,FALSE),"")</f>
        <v>0</v>
      </c>
      <c r="J5409">
        <f>IFERROR(VLOOKUP(G5409,Store_Map!$A$2:$I$100,5,FALSE),"")</f>
        <v>0</v>
      </c>
      <c r="K5409">
        <f>IFERROR(VLOOKUP(G5409,Store_Map!$A$2:$I$100,6,FALSE),"")</f>
        <v>0</v>
      </c>
      <c r="L5409">
        <f>IFERROR(VLOOKUP(G5409,Store_Map!$A$2:$I$100,7,FALSE),"")</f>
        <v>0</v>
      </c>
      <c r="M5409">
        <f>IFERROR(VLOOKUP(G5409,Store_Map!$A$2:$I$100,8,FALSE),"")</f>
        <v>0</v>
      </c>
      <c r="N5409">
        <f t="shared" si="756"/>
        <v>0</v>
      </c>
      <c r="O5409" t="str">
        <f t="shared" si="757"/>
        <v>PASS</v>
      </c>
      <c r="P5409" t="str">
        <f t="shared" si="758"/>
        <v>PASS</v>
      </c>
      <c r="Q5409" t="str">
        <f t="shared" si="759"/>
        <v>PASS</v>
      </c>
      <c r="R5409" t="str">
        <f t="shared" si="760"/>
        <v>PASS</v>
      </c>
      <c r="S5409" t="str">
        <f t="shared" si="761"/>
        <v>PASS</v>
      </c>
      <c r="T5409">
        <f t="shared" si="762"/>
        <v>100</v>
      </c>
      <c r="U5409" t="str">
        <f t="shared" si="763"/>
        <v>Low</v>
      </c>
      <c r="V5409" t="str">
        <f t="shared" si="764"/>
        <v>Clean</v>
      </c>
    </row>
    <row r="5410" spans="1:22" x14ac:dyDescent="0.3">
      <c r="A5410" t="str">
        <f>Raw_Data!A5410</f>
        <v>26084154</v>
      </c>
      <c r="B5410">
        <f>Raw_Data!B5410</f>
        <v>45666</v>
      </c>
      <c r="C5410" t="str">
        <f>Raw_Data!C5410</f>
        <v>METFORMIN HCL 500 MG TABLET</v>
      </c>
      <c r="D5410" t="str">
        <f>Raw_Data!D5410</f>
        <v>65862000899</v>
      </c>
      <c r="E5410" t="str">
        <f>Raw_Data!E5410</f>
        <v>FORD, JAMES</v>
      </c>
      <c r="F5410" t="str">
        <f>Raw_Data!F5410</f>
        <v>1033117684</v>
      </c>
      <c r="G5410" t="str">
        <f>Raw_Data!H5410</f>
        <v>2</v>
      </c>
      <c r="H5410">
        <f>IFERROR(VLOOKUP(G5410,Store_Map!$A$2:$I$100,3,FALSE),"")</f>
        <v>0</v>
      </c>
      <c r="I5410">
        <f>IFERROR(VLOOKUP(G5410,Store_Map!$A$2:$I$100,4,FALSE),"")</f>
        <v>0</v>
      </c>
      <c r="J5410">
        <f>IFERROR(VLOOKUP(G5410,Store_Map!$A$2:$I$100,5,FALSE),"")</f>
        <v>0</v>
      </c>
      <c r="K5410">
        <f>IFERROR(VLOOKUP(G5410,Store_Map!$A$2:$I$100,6,FALSE),"")</f>
        <v>0</v>
      </c>
      <c r="L5410">
        <f>IFERROR(VLOOKUP(G5410,Store_Map!$A$2:$I$100,7,FALSE),"")</f>
        <v>0</v>
      </c>
      <c r="M5410">
        <f>IFERROR(VLOOKUP(G5410,Store_Map!$A$2:$I$100,8,FALSE),"")</f>
        <v>0</v>
      </c>
      <c r="N5410">
        <f t="shared" si="756"/>
        <v>0</v>
      </c>
      <c r="O5410" t="str">
        <f t="shared" si="757"/>
        <v>PASS</v>
      </c>
      <c r="P5410" t="str">
        <f t="shared" si="758"/>
        <v>PASS</v>
      </c>
      <c r="Q5410" t="str">
        <f t="shared" si="759"/>
        <v>PASS</v>
      </c>
      <c r="R5410" t="str">
        <f t="shared" si="760"/>
        <v>PASS</v>
      </c>
      <c r="S5410" t="str">
        <f t="shared" si="761"/>
        <v>PASS</v>
      </c>
      <c r="T5410">
        <f t="shared" si="762"/>
        <v>100</v>
      </c>
      <c r="U5410" t="str">
        <f t="shared" si="763"/>
        <v>Low</v>
      </c>
      <c r="V5410" t="str">
        <f t="shared" si="764"/>
        <v>Clean</v>
      </c>
    </row>
    <row r="5411" spans="1:22" x14ac:dyDescent="0.3">
      <c r="A5411" t="str">
        <f>Raw_Data!A5411</f>
        <v>26080248</v>
      </c>
      <c r="B5411">
        <f>Raw_Data!B5411</f>
        <v>45666</v>
      </c>
      <c r="C5411" t="str">
        <f>Raw_Data!C5411</f>
        <v>TRIUMEQ 600-50-300 MG TABLE</v>
      </c>
      <c r="D5411" t="str">
        <f>Raw_Data!D5411</f>
        <v>49702023113</v>
      </c>
      <c r="E5411" t="str">
        <f>Raw_Data!E5411</f>
        <v>DAVIS, KEPLER</v>
      </c>
      <c r="F5411" t="str">
        <f>Raw_Data!F5411</f>
        <v>1740357425</v>
      </c>
      <c r="G5411" t="str">
        <f>Raw_Data!H5411</f>
        <v>2</v>
      </c>
      <c r="H5411">
        <f>IFERROR(VLOOKUP(G5411,Store_Map!$A$2:$I$100,3,FALSE),"")</f>
        <v>0</v>
      </c>
      <c r="I5411">
        <f>IFERROR(VLOOKUP(G5411,Store_Map!$A$2:$I$100,4,FALSE),"")</f>
        <v>0</v>
      </c>
      <c r="J5411">
        <f>IFERROR(VLOOKUP(G5411,Store_Map!$A$2:$I$100,5,FALSE),"")</f>
        <v>0</v>
      </c>
      <c r="K5411">
        <f>IFERROR(VLOOKUP(G5411,Store_Map!$A$2:$I$100,6,FALSE),"")</f>
        <v>0</v>
      </c>
      <c r="L5411">
        <f>IFERROR(VLOOKUP(G5411,Store_Map!$A$2:$I$100,7,FALSE),"")</f>
        <v>0</v>
      </c>
      <c r="M5411">
        <f>IFERROR(VLOOKUP(G5411,Store_Map!$A$2:$I$100,8,FALSE),"")</f>
        <v>0</v>
      </c>
      <c r="N5411">
        <f t="shared" si="756"/>
        <v>0</v>
      </c>
      <c r="O5411" t="str">
        <f t="shared" si="757"/>
        <v>PASS</v>
      </c>
      <c r="P5411" t="str">
        <f t="shared" si="758"/>
        <v>PASS</v>
      </c>
      <c r="Q5411" t="str">
        <f t="shared" si="759"/>
        <v>PASS</v>
      </c>
      <c r="R5411" t="str">
        <f t="shared" si="760"/>
        <v>PASS</v>
      </c>
      <c r="S5411" t="str">
        <f t="shared" si="761"/>
        <v>PASS</v>
      </c>
      <c r="T5411">
        <f t="shared" si="762"/>
        <v>100</v>
      </c>
      <c r="U5411" t="str">
        <f t="shared" si="763"/>
        <v>Low</v>
      </c>
      <c r="V5411" t="str">
        <f t="shared" si="764"/>
        <v>Clean</v>
      </c>
    </row>
    <row r="5412" spans="1:22" x14ac:dyDescent="0.3">
      <c r="A5412" t="str">
        <f>Raw_Data!A5412</f>
        <v>26081539</v>
      </c>
      <c r="B5412">
        <f>Raw_Data!B5412</f>
        <v>45666</v>
      </c>
      <c r="C5412" t="str">
        <f>Raw_Data!C5412</f>
        <v>INSULIN LISPRO 100 UNIT/MLP</v>
      </c>
      <c r="D5412" t="str">
        <f>Raw_Data!D5412</f>
        <v>2822259</v>
      </c>
      <c r="E5412" t="str">
        <f>Raw_Data!E5412</f>
        <v>GIBBS, JON</v>
      </c>
      <c r="F5412" t="str">
        <f>Raw_Data!F5412</f>
        <v>1700896156</v>
      </c>
      <c r="G5412" t="str">
        <f>Raw_Data!H5412</f>
        <v>2</v>
      </c>
      <c r="H5412">
        <f>IFERROR(VLOOKUP(G5412,Store_Map!$A$2:$I$100,3,FALSE),"")</f>
        <v>0</v>
      </c>
      <c r="I5412">
        <f>IFERROR(VLOOKUP(G5412,Store_Map!$A$2:$I$100,4,FALSE),"")</f>
        <v>0</v>
      </c>
      <c r="J5412">
        <f>IFERROR(VLOOKUP(G5412,Store_Map!$A$2:$I$100,5,FALSE),"")</f>
        <v>0</v>
      </c>
      <c r="K5412">
        <f>IFERROR(VLOOKUP(G5412,Store_Map!$A$2:$I$100,6,FALSE),"")</f>
        <v>0</v>
      </c>
      <c r="L5412">
        <f>IFERROR(VLOOKUP(G5412,Store_Map!$A$2:$I$100,7,FALSE),"")</f>
        <v>0</v>
      </c>
      <c r="M5412">
        <f>IFERROR(VLOOKUP(G5412,Store_Map!$A$2:$I$100,8,FALSE),"")</f>
        <v>0</v>
      </c>
      <c r="N5412">
        <f t="shared" si="756"/>
        <v>0</v>
      </c>
      <c r="O5412" t="str">
        <f t="shared" si="757"/>
        <v>PASS</v>
      </c>
      <c r="P5412" t="str">
        <f t="shared" si="758"/>
        <v>REVIEW</v>
      </c>
      <c r="Q5412" t="str">
        <f t="shared" si="759"/>
        <v>PASS</v>
      </c>
      <c r="R5412" t="str">
        <f t="shared" si="760"/>
        <v>PASS</v>
      </c>
      <c r="S5412" t="str">
        <f t="shared" si="761"/>
        <v>REVIEW</v>
      </c>
      <c r="T5412">
        <f t="shared" si="762"/>
        <v>90</v>
      </c>
      <c r="U5412" t="str">
        <f t="shared" si="763"/>
        <v>Low</v>
      </c>
      <c r="V5412" t="str">
        <f t="shared" si="764"/>
        <v>Invalid NDC</v>
      </c>
    </row>
    <row r="5413" spans="1:22" x14ac:dyDescent="0.3">
      <c r="A5413" t="str">
        <f>Raw_Data!A5413</f>
        <v>26082043</v>
      </c>
      <c r="B5413">
        <f>Raw_Data!B5413</f>
        <v>45666</v>
      </c>
      <c r="C5413" t="str">
        <f>Raw_Data!C5413</f>
        <v>LOVASTATIN 40 MG TABLET</v>
      </c>
      <c r="D5413" t="str">
        <f>Raw_Data!D5413</f>
        <v>68180046907</v>
      </c>
      <c r="E5413" t="str">
        <f>Raw_Data!E5413</f>
        <v>GIBBS, JON</v>
      </c>
      <c r="F5413" t="str">
        <f>Raw_Data!F5413</f>
        <v>1700896156</v>
      </c>
      <c r="G5413" t="str">
        <f>Raw_Data!H5413</f>
        <v>2</v>
      </c>
      <c r="H5413">
        <f>IFERROR(VLOOKUP(G5413,Store_Map!$A$2:$I$100,3,FALSE),"")</f>
        <v>0</v>
      </c>
      <c r="I5413">
        <f>IFERROR(VLOOKUP(G5413,Store_Map!$A$2:$I$100,4,FALSE),"")</f>
        <v>0</v>
      </c>
      <c r="J5413">
        <f>IFERROR(VLOOKUP(G5413,Store_Map!$A$2:$I$100,5,FALSE),"")</f>
        <v>0</v>
      </c>
      <c r="K5413">
        <f>IFERROR(VLOOKUP(G5413,Store_Map!$A$2:$I$100,6,FALSE),"")</f>
        <v>0</v>
      </c>
      <c r="L5413">
        <f>IFERROR(VLOOKUP(G5413,Store_Map!$A$2:$I$100,7,FALSE),"")</f>
        <v>0</v>
      </c>
      <c r="M5413">
        <f>IFERROR(VLOOKUP(G5413,Store_Map!$A$2:$I$100,8,FALSE),"")</f>
        <v>0</v>
      </c>
      <c r="N5413">
        <f t="shared" si="756"/>
        <v>0</v>
      </c>
      <c r="O5413" t="str">
        <f t="shared" si="757"/>
        <v>PASS</v>
      </c>
      <c r="P5413" t="str">
        <f t="shared" si="758"/>
        <v>PASS</v>
      </c>
      <c r="Q5413" t="str">
        <f t="shared" si="759"/>
        <v>PASS</v>
      </c>
      <c r="R5413" t="str">
        <f t="shared" si="760"/>
        <v>PASS</v>
      </c>
      <c r="S5413" t="str">
        <f t="shared" si="761"/>
        <v>PASS</v>
      </c>
      <c r="T5413">
        <f t="shared" si="762"/>
        <v>100</v>
      </c>
      <c r="U5413" t="str">
        <f t="shared" si="763"/>
        <v>Low</v>
      </c>
      <c r="V5413" t="str">
        <f t="shared" si="764"/>
        <v>Clean</v>
      </c>
    </row>
    <row r="5414" spans="1:22" x14ac:dyDescent="0.3">
      <c r="A5414" t="str">
        <f>Raw_Data!A5414</f>
        <v>26078200</v>
      </c>
      <c r="B5414">
        <f>Raw_Data!B5414</f>
        <v>45666</v>
      </c>
      <c r="C5414" t="str">
        <f>Raw_Data!C5414</f>
        <v>*LATANOPROST 0.005% EYE DRO</v>
      </c>
      <c r="D5414" t="str">
        <f>Raw_Data!D5414</f>
        <v>61314054701</v>
      </c>
      <c r="E5414" t="str">
        <f>Raw_Data!E5414</f>
        <v>BOWSER, STEVEN</v>
      </c>
      <c r="F5414" t="str">
        <f>Raw_Data!F5414</f>
        <v>1235443839</v>
      </c>
      <c r="G5414" t="str">
        <f>Raw_Data!H5414</f>
        <v>2</v>
      </c>
      <c r="H5414">
        <f>IFERROR(VLOOKUP(G5414,Store_Map!$A$2:$I$100,3,FALSE),"")</f>
        <v>0</v>
      </c>
      <c r="I5414">
        <f>IFERROR(VLOOKUP(G5414,Store_Map!$A$2:$I$100,4,FALSE),"")</f>
        <v>0</v>
      </c>
      <c r="J5414">
        <f>IFERROR(VLOOKUP(G5414,Store_Map!$A$2:$I$100,5,FALSE),"")</f>
        <v>0</v>
      </c>
      <c r="K5414">
        <f>IFERROR(VLOOKUP(G5414,Store_Map!$A$2:$I$100,6,FALSE),"")</f>
        <v>0</v>
      </c>
      <c r="L5414">
        <f>IFERROR(VLOOKUP(G5414,Store_Map!$A$2:$I$100,7,FALSE),"")</f>
        <v>0</v>
      </c>
      <c r="M5414">
        <f>IFERROR(VLOOKUP(G5414,Store_Map!$A$2:$I$100,8,FALSE),"")</f>
        <v>0</v>
      </c>
      <c r="N5414">
        <f t="shared" si="756"/>
        <v>0</v>
      </c>
      <c r="O5414" t="str">
        <f t="shared" si="757"/>
        <v>PASS</v>
      </c>
      <c r="P5414" t="str">
        <f t="shared" si="758"/>
        <v>PASS</v>
      </c>
      <c r="Q5414" t="str">
        <f t="shared" si="759"/>
        <v>PASS</v>
      </c>
      <c r="R5414" t="str">
        <f t="shared" si="760"/>
        <v>PASS</v>
      </c>
      <c r="S5414" t="str">
        <f t="shared" si="761"/>
        <v>PASS</v>
      </c>
      <c r="T5414">
        <f t="shared" si="762"/>
        <v>100</v>
      </c>
      <c r="U5414" t="str">
        <f t="shared" si="763"/>
        <v>Low</v>
      </c>
      <c r="V5414" t="str">
        <f t="shared" si="764"/>
        <v>Clean</v>
      </c>
    </row>
    <row r="5415" spans="1:22" x14ac:dyDescent="0.3">
      <c r="A5415" t="str">
        <f>Raw_Data!A5415</f>
        <v>26082410</v>
      </c>
      <c r="B5415">
        <f>Raw_Data!B5415</f>
        <v>45666</v>
      </c>
      <c r="C5415" t="str">
        <f>Raw_Data!C5415</f>
        <v>MOUNJARO 15 MG/0.5 ML PEN</v>
      </c>
      <c r="D5415" t="str">
        <f>Raw_Data!D5415</f>
        <v>2145780</v>
      </c>
      <c r="E5415" t="str">
        <f>Raw_Data!E5415</f>
        <v>PEDERSEN, JENNIFER</v>
      </c>
      <c r="F5415" t="str">
        <f>Raw_Data!F5415</f>
        <v>1073606661</v>
      </c>
      <c r="G5415" t="str">
        <f>Raw_Data!H5415</f>
        <v>2</v>
      </c>
      <c r="H5415">
        <f>IFERROR(VLOOKUP(G5415,Store_Map!$A$2:$I$100,3,FALSE),"")</f>
        <v>0</v>
      </c>
      <c r="I5415">
        <f>IFERROR(VLOOKUP(G5415,Store_Map!$A$2:$I$100,4,FALSE),"")</f>
        <v>0</v>
      </c>
      <c r="J5415">
        <f>IFERROR(VLOOKUP(G5415,Store_Map!$A$2:$I$100,5,FALSE),"")</f>
        <v>0</v>
      </c>
      <c r="K5415">
        <f>IFERROR(VLOOKUP(G5415,Store_Map!$A$2:$I$100,6,FALSE),"")</f>
        <v>0</v>
      </c>
      <c r="L5415">
        <f>IFERROR(VLOOKUP(G5415,Store_Map!$A$2:$I$100,7,FALSE),"")</f>
        <v>0</v>
      </c>
      <c r="M5415">
        <f>IFERROR(VLOOKUP(G5415,Store_Map!$A$2:$I$100,8,FALSE),"")</f>
        <v>0</v>
      </c>
      <c r="N5415">
        <f t="shared" si="756"/>
        <v>0</v>
      </c>
      <c r="O5415" t="str">
        <f t="shared" si="757"/>
        <v>PASS</v>
      </c>
      <c r="P5415" t="str">
        <f t="shared" si="758"/>
        <v>REVIEW</v>
      </c>
      <c r="Q5415" t="str">
        <f t="shared" si="759"/>
        <v>PASS</v>
      </c>
      <c r="R5415" t="str">
        <f t="shared" si="760"/>
        <v>PASS</v>
      </c>
      <c r="S5415" t="str">
        <f t="shared" si="761"/>
        <v>REVIEW</v>
      </c>
      <c r="T5415">
        <f t="shared" si="762"/>
        <v>90</v>
      </c>
      <c r="U5415" t="str">
        <f t="shared" si="763"/>
        <v>Low</v>
      </c>
      <c r="V5415" t="str">
        <f t="shared" si="764"/>
        <v>Invalid NDC</v>
      </c>
    </row>
    <row r="5416" spans="1:22" x14ac:dyDescent="0.3">
      <c r="A5416" t="str">
        <f>Raw_Data!A5416</f>
        <v>26077223</v>
      </c>
      <c r="B5416">
        <f>Raw_Data!B5416</f>
        <v>45666</v>
      </c>
      <c r="C5416" t="str">
        <f>Raw_Data!C5416</f>
        <v>NOVOLIN 70-30 100 UNIT/ML V</v>
      </c>
      <c r="D5416" t="str">
        <f>Raw_Data!D5416</f>
        <v>169183711</v>
      </c>
      <c r="E5416" t="str">
        <f>Raw_Data!E5416</f>
        <v>MACHADO, MARIA</v>
      </c>
      <c r="F5416" t="str">
        <f>Raw_Data!F5416</f>
        <v>1619100302</v>
      </c>
      <c r="G5416" t="str">
        <f>Raw_Data!H5416</f>
        <v>2</v>
      </c>
      <c r="H5416">
        <f>IFERROR(VLOOKUP(G5416,Store_Map!$A$2:$I$100,3,FALSE),"")</f>
        <v>0</v>
      </c>
      <c r="I5416">
        <f>IFERROR(VLOOKUP(G5416,Store_Map!$A$2:$I$100,4,FALSE),"")</f>
        <v>0</v>
      </c>
      <c r="J5416">
        <f>IFERROR(VLOOKUP(G5416,Store_Map!$A$2:$I$100,5,FALSE),"")</f>
        <v>0</v>
      </c>
      <c r="K5416">
        <f>IFERROR(VLOOKUP(G5416,Store_Map!$A$2:$I$100,6,FALSE),"")</f>
        <v>0</v>
      </c>
      <c r="L5416">
        <f>IFERROR(VLOOKUP(G5416,Store_Map!$A$2:$I$100,7,FALSE),"")</f>
        <v>0</v>
      </c>
      <c r="M5416">
        <f>IFERROR(VLOOKUP(G5416,Store_Map!$A$2:$I$100,8,FALSE),"")</f>
        <v>0</v>
      </c>
      <c r="N5416">
        <f t="shared" si="756"/>
        <v>0</v>
      </c>
      <c r="O5416" t="str">
        <f t="shared" si="757"/>
        <v>PASS</v>
      </c>
      <c r="P5416" t="str">
        <f t="shared" si="758"/>
        <v>REVIEW</v>
      </c>
      <c r="Q5416" t="str">
        <f t="shared" si="759"/>
        <v>PASS</v>
      </c>
      <c r="R5416" t="str">
        <f t="shared" si="760"/>
        <v>PASS</v>
      </c>
      <c r="S5416" t="str">
        <f t="shared" si="761"/>
        <v>REVIEW</v>
      </c>
      <c r="T5416">
        <f t="shared" si="762"/>
        <v>90</v>
      </c>
      <c r="U5416" t="str">
        <f t="shared" si="763"/>
        <v>Low</v>
      </c>
      <c r="V5416" t="str">
        <f t="shared" si="764"/>
        <v>Invalid NDC</v>
      </c>
    </row>
    <row r="5417" spans="1:22" x14ac:dyDescent="0.3">
      <c r="A5417" t="str">
        <f>Raw_Data!A5417</f>
        <v>26084695</v>
      </c>
      <c r="B5417">
        <f>Raw_Data!B5417</f>
        <v>45666</v>
      </c>
      <c r="C5417" t="str">
        <f>Raw_Data!C5417</f>
        <v>ONETOUCH VERIO TEST STRIP</v>
      </c>
      <c r="D5417" t="str">
        <f>Raw_Data!D5417</f>
        <v>53885027210</v>
      </c>
      <c r="E5417" t="str">
        <f>Raw_Data!E5417</f>
        <v>GIBBS, JON</v>
      </c>
      <c r="F5417" t="str">
        <f>Raw_Data!F5417</f>
        <v>1700896156</v>
      </c>
      <c r="G5417" t="str">
        <f>Raw_Data!H5417</f>
        <v>2</v>
      </c>
      <c r="H5417">
        <f>IFERROR(VLOOKUP(G5417,Store_Map!$A$2:$I$100,3,FALSE),"")</f>
        <v>0</v>
      </c>
      <c r="I5417">
        <f>IFERROR(VLOOKUP(G5417,Store_Map!$A$2:$I$100,4,FALSE),"")</f>
        <v>0</v>
      </c>
      <c r="J5417">
        <f>IFERROR(VLOOKUP(G5417,Store_Map!$A$2:$I$100,5,FALSE),"")</f>
        <v>0</v>
      </c>
      <c r="K5417">
        <f>IFERROR(VLOOKUP(G5417,Store_Map!$A$2:$I$100,6,FALSE),"")</f>
        <v>0</v>
      </c>
      <c r="L5417">
        <f>IFERROR(VLOOKUP(G5417,Store_Map!$A$2:$I$100,7,FALSE),"")</f>
        <v>0</v>
      </c>
      <c r="M5417">
        <f>IFERROR(VLOOKUP(G5417,Store_Map!$A$2:$I$100,8,FALSE),"")</f>
        <v>0</v>
      </c>
      <c r="N5417">
        <f t="shared" si="756"/>
        <v>0</v>
      </c>
      <c r="O5417" t="str">
        <f t="shared" si="757"/>
        <v>PASS</v>
      </c>
      <c r="P5417" t="str">
        <f t="shared" si="758"/>
        <v>PASS</v>
      </c>
      <c r="Q5417" t="str">
        <f t="shared" si="759"/>
        <v>PASS</v>
      </c>
      <c r="R5417" t="str">
        <f t="shared" si="760"/>
        <v>PASS</v>
      </c>
      <c r="S5417" t="str">
        <f t="shared" si="761"/>
        <v>PASS</v>
      </c>
      <c r="T5417">
        <f t="shared" si="762"/>
        <v>100</v>
      </c>
      <c r="U5417" t="str">
        <f t="shared" si="763"/>
        <v>Low</v>
      </c>
      <c r="V5417" t="str">
        <f t="shared" si="764"/>
        <v>Clean</v>
      </c>
    </row>
    <row r="5418" spans="1:22" x14ac:dyDescent="0.3">
      <c r="A5418" t="str">
        <f>Raw_Data!A5418</f>
        <v>26084696</v>
      </c>
      <c r="B5418">
        <f>Raw_Data!B5418</f>
        <v>45666</v>
      </c>
      <c r="C5418" t="str">
        <f>Raw_Data!C5418</f>
        <v>ONETOUCH DELICA PLUS 33G LA</v>
      </c>
      <c r="D5418" t="str">
        <f>Raw_Data!D5418</f>
        <v>53885000810</v>
      </c>
      <c r="E5418" t="str">
        <f>Raw_Data!E5418</f>
        <v>GIBBS, JON</v>
      </c>
      <c r="F5418" t="str">
        <f>Raw_Data!F5418</f>
        <v>1700896156</v>
      </c>
      <c r="G5418" t="str">
        <f>Raw_Data!H5418</f>
        <v>2</v>
      </c>
      <c r="H5418">
        <f>IFERROR(VLOOKUP(G5418,Store_Map!$A$2:$I$100,3,FALSE),"")</f>
        <v>0</v>
      </c>
      <c r="I5418">
        <f>IFERROR(VLOOKUP(G5418,Store_Map!$A$2:$I$100,4,FALSE),"")</f>
        <v>0</v>
      </c>
      <c r="J5418">
        <f>IFERROR(VLOOKUP(G5418,Store_Map!$A$2:$I$100,5,FALSE),"")</f>
        <v>0</v>
      </c>
      <c r="K5418">
        <f>IFERROR(VLOOKUP(G5418,Store_Map!$A$2:$I$100,6,FALSE),"")</f>
        <v>0</v>
      </c>
      <c r="L5418">
        <f>IFERROR(VLOOKUP(G5418,Store_Map!$A$2:$I$100,7,FALSE),"")</f>
        <v>0</v>
      </c>
      <c r="M5418">
        <f>IFERROR(VLOOKUP(G5418,Store_Map!$A$2:$I$100,8,FALSE),"")</f>
        <v>0</v>
      </c>
      <c r="N5418">
        <f t="shared" si="756"/>
        <v>0</v>
      </c>
      <c r="O5418" t="str">
        <f t="shared" si="757"/>
        <v>PASS</v>
      </c>
      <c r="P5418" t="str">
        <f t="shared" si="758"/>
        <v>PASS</v>
      </c>
      <c r="Q5418" t="str">
        <f t="shared" si="759"/>
        <v>PASS</v>
      </c>
      <c r="R5418" t="str">
        <f t="shared" si="760"/>
        <v>PASS</v>
      </c>
      <c r="S5418" t="str">
        <f t="shared" si="761"/>
        <v>PASS</v>
      </c>
      <c r="T5418">
        <f t="shared" si="762"/>
        <v>100</v>
      </c>
      <c r="U5418" t="str">
        <f t="shared" si="763"/>
        <v>Low</v>
      </c>
      <c r="V5418" t="str">
        <f t="shared" si="764"/>
        <v>Clean</v>
      </c>
    </row>
    <row r="5419" spans="1:22" x14ac:dyDescent="0.3">
      <c r="A5419" t="str">
        <f>Raw_Data!A5419</f>
        <v>26080390</v>
      </c>
      <c r="B5419">
        <f>Raw_Data!B5419</f>
        <v>45666</v>
      </c>
      <c r="C5419" t="str">
        <f>Raw_Data!C5419</f>
        <v>METOPROLOL SUCC ER 25 MG TA</v>
      </c>
      <c r="D5419" t="str">
        <f>Raw_Data!D5419</f>
        <v>55111046601</v>
      </c>
      <c r="E5419" t="str">
        <f>Raw_Data!E5419</f>
        <v>GIBBS, JON</v>
      </c>
      <c r="F5419" t="str">
        <f>Raw_Data!F5419</f>
        <v>1700896156</v>
      </c>
      <c r="G5419" t="str">
        <f>Raw_Data!H5419</f>
        <v>2</v>
      </c>
      <c r="H5419">
        <f>IFERROR(VLOOKUP(G5419,Store_Map!$A$2:$I$100,3,FALSE),"")</f>
        <v>0</v>
      </c>
      <c r="I5419">
        <f>IFERROR(VLOOKUP(G5419,Store_Map!$A$2:$I$100,4,FALSE),"")</f>
        <v>0</v>
      </c>
      <c r="J5419">
        <f>IFERROR(VLOOKUP(G5419,Store_Map!$A$2:$I$100,5,FALSE),"")</f>
        <v>0</v>
      </c>
      <c r="K5419">
        <f>IFERROR(VLOOKUP(G5419,Store_Map!$A$2:$I$100,6,FALSE),"")</f>
        <v>0</v>
      </c>
      <c r="L5419">
        <f>IFERROR(VLOOKUP(G5419,Store_Map!$A$2:$I$100,7,FALSE),"")</f>
        <v>0</v>
      </c>
      <c r="M5419">
        <f>IFERROR(VLOOKUP(G5419,Store_Map!$A$2:$I$100,8,FALSE),"")</f>
        <v>0</v>
      </c>
      <c r="N5419">
        <f t="shared" si="756"/>
        <v>0</v>
      </c>
      <c r="O5419" t="str">
        <f t="shared" si="757"/>
        <v>PASS</v>
      </c>
      <c r="P5419" t="str">
        <f t="shared" si="758"/>
        <v>PASS</v>
      </c>
      <c r="Q5419" t="str">
        <f t="shared" si="759"/>
        <v>PASS</v>
      </c>
      <c r="R5419" t="str">
        <f t="shared" si="760"/>
        <v>PASS</v>
      </c>
      <c r="S5419" t="str">
        <f t="shared" si="761"/>
        <v>PASS</v>
      </c>
      <c r="T5419">
        <f t="shared" si="762"/>
        <v>100</v>
      </c>
      <c r="U5419" t="str">
        <f t="shared" si="763"/>
        <v>Low</v>
      </c>
      <c r="V5419" t="str">
        <f t="shared" si="764"/>
        <v>Clean</v>
      </c>
    </row>
    <row r="5420" spans="1:22" x14ac:dyDescent="0.3">
      <c r="A5420" t="str">
        <f>Raw_Data!A5420</f>
        <v>26080391</v>
      </c>
      <c r="B5420">
        <f>Raw_Data!B5420</f>
        <v>45666</v>
      </c>
      <c r="C5420" t="str">
        <f>Raw_Data!C5420</f>
        <v>BUPROPION HCL SR 100 MG TAB</v>
      </c>
      <c r="D5420" t="str">
        <f>Raw_Data!D5420</f>
        <v>43598075101</v>
      </c>
      <c r="E5420" t="str">
        <f>Raw_Data!E5420</f>
        <v>GIBBS, JON</v>
      </c>
      <c r="F5420" t="str">
        <f>Raw_Data!F5420</f>
        <v>1700896156</v>
      </c>
      <c r="G5420" t="str">
        <f>Raw_Data!H5420</f>
        <v>2</v>
      </c>
      <c r="H5420">
        <f>IFERROR(VLOOKUP(G5420,Store_Map!$A$2:$I$100,3,FALSE),"")</f>
        <v>0</v>
      </c>
      <c r="I5420">
        <f>IFERROR(VLOOKUP(G5420,Store_Map!$A$2:$I$100,4,FALSE),"")</f>
        <v>0</v>
      </c>
      <c r="J5420">
        <f>IFERROR(VLOOKUP(G5420,Store_Map!$A$2:$I$100,5,FALSE),"")</f>
        <v>0</v>
      </c>
      <c r="K5420">
        <f>IFERROR(VLOOKUP(G5420,Store_Map!$A$2:$I$100,6,FALSE),"")</f>
        <v>0</v>
      </c>
      <c r="L5420">
        <f>IFERROR(VLOOKUP(G5420,Store_Map!$A$2:$I$100,7,FALSE),"")</f>
        <v>0</v>
      </c>
      <c r="M5420">
        <f>IFERROR(VLOOKUP(G5420,Store_Map!$A$2:$I$100,8,FALSE),"")</f>
        <v>0</v>
      </c>
      <c r="N5420">
        <f t="shared" si="756"/>
        <v>0</v>
      </c>
      <c r="O5420" t="str">
        <f t="shared" si="757"/>
        <v>PASS</v>
      </c>
      <c r="P5420" t="str">
        <f t="shared" si="758"/>
        <v>PASS</v>
      </c>
      <c r="Q5420" t="str">
        <f t="shared" si="759"/>
        <v>PASS</v>
      </c>
      <c r="R5420" t="str">
        <f t="shared" si="760"/>
        <v>PASS</v>
      </c>
      <c r="S5420" t="str">
        <f t="shared" si="761"/>
        <v>PASS</v>
      </c>
      <c r="T5420">
        <f t="shared" si="762"/>
        <v>100</v>
      </c>
      <c r="U5420" t="str">
        <f t="shared" si="763"/>
        <v>Low</v>
      </c>
      <c r="V5420" t="str">
        <f t="shared" si="764"/>
        <v>Clean</v>
      </c>
    </row>
    <row r="5421" spans="1:22" x14ac:dyDescent="0.3">
      <c r="A5421" t="str">
        <f>Raw_Data!A5421</f>
        <v>26080392</v>
      </c>
      <c r="B5421">
        <f>Raw_Data!B5421</f>
        <v>45666</v>
      </c>
      <c r="C5421" t="str">
        <f>Raw_Data!C5421</f>
        <v>ATORVASTATIN 10 MG TABLET</v>
      </c>
      <c r="D5421" t="str">
        <f>Raw_Data!D5421</f>
        <v>378395077</v>
      </c>
      <c r="E5421" t="str">
        <f>Raw_Data!E5421</f>
        <v>GIBBS, JON</v>
      </c>
      <c r="F5421" t="str">
        <f>Raw_Data!F5421</f>
        <v>1700896156</v>
      </c>
      <c r="G5421" t="str">
        <f>Raw_Data!H5421</f>
        <v>2</v>
      </c>
      <c r="H5421">
        <f>IFERROR(VLOOKUP(G5421,Store_Map!$A$2:$I$100,3,FALSE),"")</f>
        <v>0</v>
      </c>
      <c r="I5421">
        <f>IFERROR(VLOOKUP(G5421,Store_Map!$A$2:$I$100,4,FALSE),"")</f>
        <v>0</v>
      </c>
      <c r="J5421">
        <f>IFERROR(VLOOKUP(G5421,Store_Map!$A$2:$I$100,5,FALSE),"")</f>
        <v>0</v>
      </c>
      <c r="K5421">
        <f>IFERROR(VLOOKUP(G5421,Store_Map!$A$2:$I$100,6,FALSE),"")</f>
        <v>0</v>
      </c>
      <c r="L5421">
        <f>IFERROR(VLOOKUP(G5421,Store_Map!$A$2:$I$100,7,FALSE),"")</f>
        <v>0</v>
      </c>
      <c r="M5421">
        <f>IFERROR(VLOOKUP(G5421,Store_Map!$A$2:$I$100,8,FALSE),"")</f>
        <v>0</v>
      </c>
      <c r="N5421">
        <f t="shared" si="756"/>
        <v>0</v>
      </c>
      <c r="O5421" t="str">
        <f t="shared" si="757"/>
        <v>PASS</v>
      </c>
      <c r="P5421" t="str">
        <f t="shared" si="758"/>
        <v>REVIEW</v>
      </c>
      <c r="Q5421" t="str">
        <f t="shared" si="759"/>
        <v>PASS</v>
      </c>
      <c r="R5421" t="str">
        <f t="shared" si="760"/>
        <v>PASS</v>
      </c>
      <c r="S5421" t="str">
        <f t="shared" si="761"/>
        <v>REVIEW</v>
      </c>
      <c r="T5421">
        <f t="shared" si="762"/>
        <v>90</v>
      </c>
      <c r="U5421" t="str">
        <f t="shared" si="763"/>
        <v>Low</v>
      </c>
      <c r="V5421" t="str">
        <f t="shared" si="764"/>
        <v>Invalid NDC</v>
      </c>
    </row>
    <row r="5422" spans="1:22" x14ac:dyDescent="0.3">
      <c r="A5422" t="str">
        <f>Raw_Data!A5422</f>
        <v>26080393</v>
      </c>
      <c r="B5422">
        <f>Raw_Data!B5422</f>
        <v>45666</v>
      </c>
      <c r="C5422" t="str">
        <f>Raw_Data!C5422</f>
        <v>BUMETANIDE 0.5 MG TABLET</v>
      </c>
      <c r="D5422" t="str">
        <f>Raw_Data!D5422</f>
        <v>185012801</v>
      </c>
      <c r="E5422" t="str">
        <f>Raw_Data!E5422</f>
        <v>GIBBS, JON</v>
      </c>
      <c r="F5422" t="str">
        <f>Raw_Data!F5422</f>
        <v>1700896156</v>
      </c>
      <c r="G5422" t="str">
        <f>Raw_Data!H5422</f>
        <v>2</v>
      </c>
      <c r="H5422">
        <f>IFERROR(VLOOKUP(G5422,Store_Map!$A$2:$I$100,3,FALSE),"")</f>
        <v>0</v>
      </c>
      <c r="I5422">
        <f>IFERROR(VLOOKUP(G5422,Store_Map!$A$2:$I$100,4,FALSE),"")</f>
        <v>0</v>
      </c>
      <c r="J5422">
        <f>IFERROR(VLOOKUP(G5422,Store_Map!$A$2:$I$100,5,FALSE),"")</f>
        <v>0</v>
      </c>
      <c r="K5422">
        <f>IFERROR(VLOOKUP(G5422,Store_Map!$A$2:$I$100,6,FALSE),"")</f>
        <v>0</v>
      </c>
      <c r="L5422">
        <f>IFERROR(VLOOKUP(G5422,Store_Map!$A$2:$I$100,7,FALSE),"")</f>
        <v>0</v>
      </c>
      <c r="M5422">
        <f>IFERROR(VLOOKUP(G5422,Store_Map!$A$2:$I$100,8,FALSE),"")</f>
        <v>0</v>
      </c>
      <c r="N5422">
        <f t="shared" si="756"/>
        <v>0</v>
      </c>
      <c r="O5422" t="str">
        <f t="shared" si="757"/>
        <v>PASS</v>
      </c>
      <c r="P5422" t="str">
        <f t="shared" si="758"/>
        <v>REVIEW</v>
      </c>
      <c r="Q5422" t="str">
        <f t="shared" si="759"/>
        <v>PASS</v>
      </c>
      <c r="R5422" t="str">
        <f t="shared" si="760"/>
        <v>PASS</v>
      </c>
      <c r="S5422" t="str">
        <f t="shared" si="761"/>
        <v>REVIEW</v>
      </c>
      <c r="T5422">
        <f t="shared" si="762"/>
        <v>90</v>
      </c>
      <c r="U5422" t="str">
        <f t="shared" si="763"/>
        <v>Low</v>
      </c>
      <c r="V5422" t="str">
        <f t="shared" si="764"/>
        <v>Invalid NDC</v>
      </c>
    </row>
    <row r="5423" spans="1:22" x14ac:dyDescent="0.3">
      <c r="A5423" t="str">
        <f>Raw_Data!A5423</f>
        <v>26080509</v>
      </c>
      <c r="B5423">
        <f>Raw_Data!B5423</f>
        <v>45666</v>
      </c>
      <c r="C5423" t="str">
        <f>Raw_Data!C5423</f>
        <v>ALBUTEROL SUL 2.5 MG/3 ML S</v>
      </c>
      <c r="D5423" t="str">
        <f>Raw_Data!D5423</f>
        <v>76204020025</v>
      </c>
      <c r="E5423" t="str">
        <f>Raw_Data!E5423</f>
        <v>GIBBS, JON</v>
      </c>
      <c r="F5423" t="str">
        <f>Raw_Data!F5423</f>
        <v>1700896156</v>
      </c>
      <c r="G5423" t="str">
        <f>Raw_Data!H5423</f>
        <v>2</v>
      </c>
      <c r="H5423">
        <f>IFERROR(VLOOKUP(G5423,Store_Map!$A$2:$I$100,3,FALSE),"")</f>
        <v>0</v>
      </c>
      <c r="I5423">
        <f>IFERROR(VLOOKUP(G5423,Store_Map!$A$2:$I$100,4,FALSE),"")</f>
        <v>0</v>
      </c>
      <c r="J5423">
        <f>IFERROR(VLOOKUP(G5423,Store_Map!$A$2:$I$100,5,FALSE),"")</f>
        <v>0</v>
      </c>
      <c r="K5423">
        <f>IFERROR(VLOOKUP(G5423,Store_Map!$A$2:$I$100,6,FALSE),"")</f>
        <v>0</v>
      </c>
      <c r="L5423">
        <f>IFERROR(VLOOKUP(G5423,Store_Map!$A$2:$I$100,7,FALSE),"")</f>
        <v>0</v>
      </c>
      <c r="M5423">
        <f>IFERROR(VLOOKUP(G5423,Store_Map!$A$2:$I$100,8,FALSE),"")</f>
        <v>0</v>
      </c>
      <c r="N5423">
        <f t="shared" si="756"/>
        <v>0</v>
      </c>
      <c r="O5423" t="str">
        <f t="shared" si="757"/>
        <v>PASS</v>
      </c>
      <c r="P5423" t="str">
        <f t="shared" si="758"/>
        <v>PASS</v>
      </c>
      <c r="Q5423" t="str">
        <f t="shared" si="759"/>
        <v>PASS</v>
      </c>
      <c r="R5423" t="str">
        <f t="shared" si="760"/>
        <v>PASS</v>
      </c>
      <c r="S5423" t="str">
        <f t="shared" si="761"/>
        <v>PASS</v>
      </c>
      <c r="T5423">
        <f t="shared" si="762"/>
        <v>100</v>
      </c>
      <c r="U5423" t="str">
        <f t="shared" si="763"/>
        <v>Low</v>
      </c>
      <c r="V5423" t="str">
        <f t="shared" si="764"/>
        <v>Clean</v>
      </c>
    </row>
    <row r="5424" spans="1:22" x14ac:dyDescent="0.3">
      <c r="A5424" t="str">
        <f>Raw_Data!A5424</f>
        <v>26084692</v>
      </c>
      <c r="B5424">
        <f>Raw_Data!B5424</f>
        <v>45666</v>
      </c>
      <c r="C5424" t="str">
        <f>Raw_Data!C5424</f>
        <v>DOXYCYCLINE HYCLATE 100 MG</v>
      </c>
      <c r="D5424" t="str">
        <f>Raw_Data!D5424</f>
        <v>53489011902</v>
      </c>
      <c r="E5424" t="str">
        <f>Raw_Data!E5424</f>
        <v>DAVIS, KEPLER</v>
      </c>
      <c r="F5424" t="str">
        <f>Raw_Data!F5424</f>
        <v>1740357425</v>
      </c>
      <c r="G5424" t="str">
        <f>Raw_Data!H5424</f>
        <v>2</v>
      </c>
      <c r="H5424">
        <f>IFERROR(VLOOKUP(G5424,Store_Map!$A$2:$I$100,3,FALSE),"")</f>
        <v>0</v>
      </c>
      <c r="I5424">
        <f>IFERROR(VLOOKUP(G5424,Store_Map!$A$2:$I$100,4,FALSE),"")</f>
        <v>0</v>
      </c>
      <c r="J5424">
        <f>IFERROR(VLOOKUP(G5424,Store_Map!$A$2:$I$100,5,FALSE),"")</f>
        <v>0</v>
      </c>
      <c r="K5424">
        <f>IFERROR(VLOOKUP(G5424,Store_Map!$A$2:$I$100,6,FALSE),"")</f>
        <v>0</v>
      </c>
      <c r="L5424">
        <f>IFERROR(VLOOKUP(G5424,Store_Map!$A$2:$I$100,7,FALSE),"")</f>
        <v>0</v>
      </c>
      <c r="M5424">
        <f>IFERROR(VLOOKUP(G5424,Store_Map!$A$2:$I$100,8,FALSE),"")</f>
        <v>0</v>
      </c>
      <c r="N5424">
        <f t="shared" si="756"/>
        <v>0</v>
      </c>
      <c r="O5424" t="str">
        <f t="shared" si="757"/>
        <v>PASS</v>
      </c>
      <c r="P5424" t="str">
        <f t="shared" si="758"/>
        <v>PASS</v>
      </c>
      <c r="Q5424" t="str">
        <f t="shared" si="759"/>
        <v>PASS</v>
      </c>
      <c r="R5424" t="str">
        <f t="shared" si="760"/>
        <v>PASS</v>
      </c>
      <c r="S5424" t="str">
        <f t="shared" si="761"/>
        <v>PASS</v>
      </c>
      <c r="T5424">
        <f t="shared" si="762"/>
        <v>100</v>
      </c>
      <c r="U5424" t="str">
        <f t="shared" si="763"/>
        <v>Low</v>
      </c>
      <c r="V5424" t="str">
        <f t="shared" si="764"/>
        <v>Clean</v>
      </c>
    </row>
    <row r="5425" spans="1:22" x14ac:dyDescent="0.3">
      <c r="A5425" t="str">
        <f>Raw_Data!A5425</f>
        <v>26084698</v>
      </c>
      <c r="B5425">
        <f>Raw_Data!B5425</f>
        <v>45666</v>
      </c>
      <c r="C5425" t="str">
        <f>Raw_Data!C5425</f>
        <v>ATORVASTATIN 20 MG TABLET</v>
      </c>
      <c r="D5425" t="str">
        <f>Raw_Data!D5425</f>
        <v>60505257908</v>
      </c>
      <c r="E5425" t="str">
        <f>Raw_Data!E5425</f>
        <v>YASIN, NURA</v>
      </c>
      <c r="F5425" t="str">
        <f>Raw_Data!F5425</f>
        <v>1265518567</v>
      </c>
      <c r="G5425" t="str">
        <f>Raw_Data!H5425</f>
        <v>2</v>
      </c>
      <c r="H5425">
        <f>IFERROR(VLOOKUP(G5425,Store_Map!$A$2:$I$100,3,FALSE),"")</f>
        <v>0</v>
      </c>
      <c r="I5425">
        <f>IFERROR(VLOOKUP(G5425,Store_Map!$A$2:$I$100,4,FALSE),"")</f>
        <v>0</v>
      </c>
      <c r="J5425">
        <f>IFERROR(VLOOKUP(G5425,Store_Map!$A$2:$I$100,5,FALSE),"")</f>
        <v>0</v>
      </c>
      <c r="K5425">
        <f>IFERROR(VLOOKUP(G5425,Store_Map!$A$2:$I$100,6,FALSE),"")</f>
        <v>0</v>
      </c>
      <c r="L5425">
        <f>IFERROR(VLOOKUP(G5425,Store_Map!$A$2:$I$100,7,FALSE),"")</f>
        <v>0</v>
      </c>
      <c r="M5425">
        <f>IFERROR(VLOOKUP(G5425,Store_Map!$A$2:$I$100,8,FALSE),"")</f>
        <v>0</v>
      </c>
      <c r="N5425">
        <f t="shared" si="756"/>
        <v>0</v>
      </c>
      <c r="O5425" t="str">
        <f t="shared" si="757"/>
        <v>PASS</v>
      </c>
      <c r="P5425" t="str">
        <f t="shared" si="758"/>
        <v>PASS</v>
      </c>
      <c r="Q5425" t="str">
        <f t="shared" si="759"/>
        <v>PASS</v>
      </c>
      <c r="R5425" t="str">
        <f t="shared" si="760"/>
        <v>PASS</v>
      </c>
      <c r="S5425" t="str">
        <f t="shared" si="761"/>
        <v>PASS</v>
      </c>
      <c r="T5425">
        <f t="shared" si="762"/>
        <v>100</v>
      </c>
      <c r="U5425" t="str">
        <f t="shared" si="763"/>
        <v>Low</v>
      </c>
      <c r="V5425" t="str">
        <f t="shared" si="764"/>
        <v>Clean</v>
      </c>
    </row>
    <row r="5426" spans="1:22" x14ac:dyDescent="0.3">
      <c r="A5426" t="str">
        <f>Raw_Data!A5426</f>
        <v>26084699</v>
      </c>
      <c r="B5426">
        <f>Raw_Data!B5426</f>
        <v>45666</v>
      </c>
      <c r="C5426" t="str">
        <f>Raw_Data!C5426</f>
        <v>ALBUTEROL HFA 90 MCG INHALE</v>
      </c>
      <c r="D5426" t="str">
        <f>Raw_Data!D5426</f>
        <v>66993001968</v>
      </c>
      <c r="E5426" t="str">
        <f>Raw_Data!E5426</f>
        <v>DEANGELO, ALAN</v>
      </c>
      <c r="F5426" t="str">
        <f>Raw_Data!F5426</f>
        <v>1982741237</v>
      </c>
      <c r="G5426" t="str">
        <f>Raw_Data!H5426</f>
        <v>2</v>
      </c>
      <c r="H5426">
        <f>IFERROR(VLOOKUP(G5426,Store_Map!$A$2:$I$100,3,FALSE),"")</f>
        <v>0</v>
      </c>
      <c r="I5426">
        <f>IFERROR(VLOOKUP(G5426,Store_Map!$A$2:$I$100,4,FALSE),"")</f>
        <v>0</v>
      </c>
      <c r="J5426">
        <f>IFERROR(VLOOKUP(G5426,Store_Map!$A$2:$I$100,5,FALSE),"")</f>
        <v>0</v>
      </c>
      <c r="K5426">
        <f>IFERROR(VLOOKUP(G5426,Store_Map!$A$2:$I$100,6,FALSE),"")</f>
        <v>0</v>
      </c>
      <c r="L5426">
        <f>IFERROR(VLOOKUP(G5426,Store_Map!$A$2:$I$100,7,FALSE),"")</f>
        <v>0</v>
      </c>
      <c r="M5426">
        <f>IFERROR(VLOOKUP(G5426,Store_Map!$A$2:$I$100,8,FALSE),"")</f>
        <v>0</v>
      </c>
      <c r="N5426">
        <f t="shared" si="756"/>
        <v>0</v>
      </c>
      <c r="O5426" t="str">
        <f t="shared" si="757"/>
        <v>PASS</v>
      </c>
      <c r="P5426" t="str">
        <f t="shared" si="758"/>
        <v>PASS</v>
      </c>
      <c r="Q5426" t="str">
        <f t="shared" si="759"/>
        <v>PASS</v>
      </c>
      <c r="R5426" t="str">
        <f t="shared" si="760"/>
        <v>PASS</v>
      </c>
      <c r="S5426" t="str">
        <f t="shared" si="761"/>
        <v>PASS</v>
      </c>
      <c r="T5426">
        <f t="shared" si="762"/>
        <v>100</v>
      </c>
      <c r="U5426" t="str">
        <f t="shared" si="763"/>
        <v>Low</v>
      </c>
      <c r="V5426" t="str">
        <f t="shared" si="764"/>
        <v>Clean</v>
      </c>
    </row>
    <row r="5427" spans="1:22" x14ac:dyDescent="0.3">
      <c r="A5427" t="str">
        <f>Raw_Data!A5427</f>
        <v>26079537</v>
      </c>
      <c r="B5427">
        <f>Raw_Data!B5427</f>
        <v>45666</v>
      </c>
      <c r="C5427" t="str">
        <f>Raw_Data!C5427</f>
        <v>DOVATO 50-300 MG TABLET</v>
      </c>
      <c r="D5427" t="str">
        <f>Raw_Data!D5427</f>
        <v>49702024613</v>
      </c>
      <c r="E5427" t="str">
        <f>Raw_Data!E5427</f>
        <v>DAVIS, KEPLER</v>
      </c>
      <c r="F5427" t="str">
        <f>Raw_Data!F5427</f>
        <v>1740357425</v>
      </c>
      <c r="G5427" t="str">
        <f>Raw_Data!H5427</f>
        <v>2</v>
      </c>
      <c r="H5427">
        <f>IFERROR(VLOOKUP(G5427,Store_Map!$A$2:$I$100,3,FALSE),"")</f>
        <v>0</v>
      </c>
      <c r="I5427">
        <f>IFERROR(VLOOKUP(G5427,Store_Map!$A$2:$I$100,4,FALSE),"")</f>
        <v>0</v>
      </c>
      <c r="J5427">
        <f>IFERROR(VLOOKUP(G5427,Store_Map!$A$2:$I$100,5,FALSE),"")</f>
        <v>0</v>
      </c>
      <c r="K5427">
        <f>IFERROR(VLOOKUP(G5427,Store_Map!$A$2:$I$100,6,FALSE),"")</f>
        <v>0</v>
      </c>
      <c r="L5427">
        <f>IFERROR(VLOOKUP(G5427,Store_Map!$A$2:$I$100,7,FALSE),"")</f>
        <v>0</v>
      </c>
      <c r="M5427">
        <f>IFERROR(VLOOKUP(G5427,Store_Map!$A$2:$I$100,8,FALSE),"")</f>
        <v>0</v>
      </c>
      <c r="N5427">
        <f t="shared" si="756"/>
        <v>0</v>
      </c>
      <c r="O5427" t="str">
        <f t="shared" si="757"/>
        <v>PASS</v>
      </c>
      <c r="P5427" t="str">
        <f t="shared" si="758"/>
        <v>PASS</v>
      </c>
      <c r="Q5427" t="str">
        <f t="shared" si="759"/>
        <v>PASS</v>
      </c>
      <c r="R5427" t="str">
        <f t="shared" si="760"/>
        <v>PASS</v>
      </c>
      <c r="S5427" t="str">
        <f t="shared" si="761"/>
        <v>PASS</v>
      </c>
      <c r="T5427">
        <f t="shared" si="762"/>
        <v>100</v>
      </c>
      <c r="U5427" t="str">
        <f t="shared" si="763"/>
        <v>Low</v>
      </c>
      <c r="V5427" t="str">
        <f t="shared" si="764"/>
        <v>Clean</v>
      </c>
    </row>
    <row r="5428" spans="1:22" x14ac:dyDescent="0.3">
      <c r="A5428" t="str">
        <f>Raw_Data!A5428</f>
        <v>26080388</v>
      </c>
      <c r="B5428">
        <f>Raw_Data!B5428</f>
        <v>45666</v>
      </c>
      <c r="C5428" t="str">
        <f>Raw_Data!C5428</f>
        <v>ENTRESTO 97 MG-103 MG TABLE</v>
      </c>
      <c r="D5428" t="str">
        <f>Raw_Data!D5428</f>
        <v>78069620</v>
      </c>
      <c r="E5428" t="str">
        <f>Raw_Data!E5428</f>
        <v>GIBBS, JON</v>
      </c>
      <c r="F5428" t="str">
        <f>Raw_Data!F5428</f>
        <v>1700896156</v>
      </c>
      <c r="G5428" t="str">
        <f>Raw_Data!H5428</f>
        <v>2</v>
      </c>
      <c r="H5428">
        <f>IFERROR(VLOOKUP(G5428,Store_Map!$A$2:$I$100,3,FALSE),"")</f>
        <v>0</v>
      </c>
      <c r="I5428">
        <f>IFERROR(VLOOKUP(G5428,Store_Map!$A$2:$I$100,4,FALSE),"")</f>
        <v>0</v>
      </c>
      <c r="J5428">
        <f>IFERROR(VLOOKUP(G5428,Store_Map!$A$2:$I$100,5,FALSE),"")</f>
        <v>0</v>
      </c>
      <c r="K5428">
        <f>IFERROR(VLOOKUP(G5428,Store_Map!$A$2:$I$100,6,FALSE),"")</f>
        <v>0</v>
      </c>
      <c r="L5428">
        <f>IFERROR(VLOOKUP(G5428,Store_Map!$A$2:$I$100,7,FALSE),"")</f>
        <v>0</v>
      </c>
      <c r="M5428">
        <f>IFERROR(VLOOKUP(G5428,Store_Map!$A$2:$I$100,8,FALSE),"")</f>
        <v>0</v>
      </c>
      <c r="N5428">
        <f t="shared" si="756"/>
        <v>0</v>
      </c>
      <c r="O5428" t="str">
        <f t="shared" si="757"/>
        <v>PASS</v>
      </c>
      <c r="P5428" t="str">
        <f t="shared" si="758"/>
        <v>REVIEW</v>
      </c>
      <c r="Q5428" t="str">
        <f t="shared" si="759"/>
        <v>PASS</v>
      </c>
      <c r="R5428" t="str">
        <f t="shared" si="760"/>
        <v>PASS</v>
      </c>
      <c r="S5428" t="str">
        <f t="shared" si="761"/>
        <v>REVIEW</v>
      </c>
      <c r="T5428">
        <f t="shared" si="762"/>
        <v>90</v>
      </c>
      <c r="U5428" t="str">
        <f t="shared" si="763"/>
        <v>Low</v>
      </c>
      <c r="V5428" t="str">
        <f t="shared" si="764"/>
        <v>Invalid NDC</v>
      </c>
    </row>
    <row r="5429" spans="1:22" x14ac:dyDescent="0.3">
      <c r="A5429" t="str">
        <f>Raw_Data!A5429</f>
        <v>26084700</v>
      </c>
      <c r="B5429">
        <f>Raw_Data!B5429</f>
        <v>45666</v>
      </c>
      <c r="C5429" t="str">
        <f>Raw_Data!C5429</f>
        <v>JARDIANCE 10 MG TABLET</v>
      </c>
      <c r="D5429" t="str">
        <f>Raw_Data!D5429</f>
        <v>597015290</v>
      </c>
      <c r="E5429" t="str">
        <f>Raw_Data!E5429</f>
        <v>GIBBS, JON</v>
      </c>
      <c r="F5429" t="str">
        <f>Raw_Data!F5429</f>
        <v>1700896156</v>
      </c>
      <c r="G5429" t="str">
        <f>Raw_Data!H5429</f>
        <v>2</v>
      </c>
      <c r="H5429">
        <f>IFERROR(VLOOKUP(G5429,Store_Map!$A$2:$I$100,3,FALSE),"")</f>
        <v>0</v>
      </c>
      <c r="I5429">
        <f>IFERROR(VLOOKUP(G5429,Store_Map!$A$2:$I$100,4,FALSE),"")</f>
        <v>0</v>
      </c>
      <c r="J5429">
        <f>IFERROR(VLOOKUP(G5429,Store_Map!$A$2:$I$100,5,FALSE),"")</f>
        <v>0</v>
      </c>
      <c r="K5429">
        <f>IFERROR(VLOOKUP(G5429,Store_Map!$A$2:$I$100,6,FALSE),"")</f>
        <v>0</v>
      </c>
      <c r="L5429">
        <f>IFERROR(VLOOKUP(G5429,Store_Map!$A$2:$I$100,7,FALSE),"")</f>
        <v>0</v>
      </c>
      <c r="M5429">
        <f>IFERROR(VLOOKUP(G5429,Store_Map!$A$2:$I$100,8,FALSE),"")</f>
        <v>0</v>
      </c>
      <c r="N5429">
        <f t="shared" si="756"/>
        <v>0</v>
      </c>
      <c r="O5429" t="str">
        <f t="shared" si="757"/>
        <v>PASS</v>
      </c>
      <c r="P5429" t="str">
        <f t="shared" si="758"/>
        <v>REVIEW</v>
      </c>
      <c r="Q5429" t="str">
        <f t="shared" si="759"/>
        <v>PASS</v>
      </c>
      <c r="R5429" t="str">
        <f t="shared" si="760"/>
        <v>PASS</v>
      </c>
      <c r="S5429" t="str">
        <f t="shared" si="761"/>
        <v>REVIEW</v>
      </c>
      <c r="T5429">
        <f t="shared" si="762"/>
        <v>90</v>
      </c>
      <c r="U5429" t="str">
        <f t="shared" si="763"/>
        <v>Low</v>
      </c>
      <c r="V5429" t="str">
        <f t="shared" si="764"/>
        <v>Invalid NDC</v>
      </c>
    </row>
    <row r="5430" spans="1:22" x14ac:dyDescent="0.3">
      <c r="A5430" t="str">
        <f>Raw_Data!A5430</f>
        <v>26082461</v>
      </c>
      <c r="B5430">
        <f>Raw_Data!B5430</f>
        <v>45666</v>
      </c>
      <c r="C5430" t="str">
        <f>Raw_Data!C5430</f>
        <v>JANUVIA 100 MG TABLET</v>
      </c>
      <c r="D5430" t="str">
        <f>Raw_Data!D5430</f>
        <v>6027754</v>
      </c>
      <c r="E5430" t="str">
        <f>Raw_Data!E5430</f>
        <v>FORD, JAMES</v>
      </c>
      <c r="F5430" t="str">
        <f>Raw_Data!F5430</f>
        <v>1033117684</v>
      </c>
      <c r="G5430" t="str">
        <f>Raw_Data!H5430</f>
        <v>2</v>
      </c>
      <c r="H5430">
        <f>IFERROR(VLOOKUP(G5430,Store_Map!$A$2:$I$100,3,FALSE),"")</f>
        <v>0</v>
      </c>
      <c r="I5430">
        <f>IFERROR(VLOOKUP(G5430,Store_Map!$A$2:$I$100,4,FALSE),"")</f>
        <v>0</v>
      </c>
      <c r="J5430">
        <f>IFERROR(VLOOKUP(G5430,Store_Map!$A$2:$I$100,5,FALSE),"")</f>
        <v>0</v>
      </c>
      <c r="K5430">
        <f>IFERROR(VLOOKUP(G5430,Store_Map!$A$2:$I$100,6,FALSE),"")</f>
        <v>0</v>
      </c>
      <c r="L5430">
        <f>IFERROR(VLOOKUP(G5430,Store_Map!$A$2:$I$100,7,FALSE),"")</f>
        <v>0</v>
      </c>
      <c r="M5430">
        <f>IFERROR(VLOOKUP(G5430,Store_Map!$A$2:$I$100,8,FALSE),"")</f>
        <v>0</v>
      </c>
      <c r="N5430">
        <f t="shared" si="756"/>
        <v>0</v>
      </c>
      <c r="O5430" t="str">
        <f t="shared" si="757"/>
        <v>PASS</v>
      </c>
      <c r="P5430" t="str">
        <f t="shared" si="758"/>
        <v>REVIEW</v>
      </c>
      <c r="Q5430" t="str">
        <f t="shared" si="759"/>
        <v>PASS</v>
      </c>
      <c r="R5430" t="str">
        <f t="shared" si="760"/>
        <v>PASS</v>
      </c>
      <c r="S5430" t="str">
        <f t="shared" si="761"/>
        <v>REVIEW</v>
      </c>
      <c r="T5430">
        <f t="shared" si="762"/>
        <v>90</v>
      </c>
      <c r="U5430" t="str">
        <f t="shared" si="763"/>
        <v>Low</v>
      </c>
      <c r="V5430" t="str">
        <f t="shared" si="764"/>
        <v>Invalid NDC</v>
      </c>
    </row>
    <row r="5431" spans="1:22" x14ac:dyDescent="0.3">
      <c r="A5431" t="str">
        <f>Raw_Data!A5431</f>
        <v>26082064</v>
      </c>
      <c r="B5431">
        <f>Raw_Data!B5431</f>
        <v>45666</v>
      </c>
      <c r="C5431" t="str">
        <f>Raw_Data!C5431</f>
        <v>LEVETIRACETAM 1,000 MG TABL</v>
      </c>
      <c r="D5431" t="str">
        <f>Raw_Data!D5431</f>
        <v>31722053960</v>
      </c>
      <c r="E5431" t="str">
        <f>Raw_Data!E5431</f>
        <v>FORD, JAMES</v>
      </c>
      <c r="F5431" t="str">
        <f>Raw_Data!F5431</f>
        <v>1033117684</v>
      </c>
      <c r="G5431" t="str">
        <f>Raw_Data!H5431</f>
        <v>2</v>
      </c>
      <c r="H5431">
        <f>IFERROR(VLOOKUP(G5431,Store_Map!$A$2:$I$100,3,FALSE),"")</f>
        <v>0</v>
      </c>
      <c r="I5431">
        <f>IFERROR(VLOOKUP(G5431,Store_Map!$A$2:$I$100,4,FALSE),"")</f>
        <v>0</v>
      </c>
      <c r="J5431">
        <f>IFERROR(VLOOKUP(G5431,Store_Map!$A$2:$I$100,5,FALSE),"")</f>
        <v>0</v>
      </c>
      <c r="K5431">
        <f>IFERROR(VLOOKUP(G5431,Store_Map!$A$2:$I$100,6,FALSE),"")</f>
        <v>0</v>
      </c>
      <c r="L5431">
        <f>IFERROR(VLOOKUP(G5431,Store_Map!$A$2:$I$100,7,FALSE),"")</f>
        <v>0</v>
      </c>
      <c r="M5431">
        <f>IFERROR(VLOOKUP(G5431,Store_Map!$A$2:$I$100,8,FALSE),"")</f>
        <v>0</v>
      </c>
      <c r="N5431">
        <f t="shared" si="756"/>
        <v>0</v>
      </c>
      <c r="O5431" t="str">
        <f t="shared" si="757"/>
        <v>PASS</v>
      </c>
      <c r="P5431" t="str">
        <f t="shared" si="758"/>
        <v>PASS</v>
      </c>
      <c r="Q5431" t="str">
        <f t="shared" si="759"/>
        <v>PASS</v>
      </c>
      <c r="R5431" t="str">
        <f t="shared" si="760"/>
        <v>PASS</v>
      </c>
      <c r="S5431" t="str">
        <f t="shared" si="761"/>
        <v>PASS</v>
      </c>
      <c r="T5431">
        <f t="shared" si="762"/>
        <v>100</v>
      </c>
      <c r="U5431" t="str">
        <f t="shared" si="763"/>
        <v>Low</v>
      </c>
      <c r="V5431" t="str">
        <f t="shared" si="764"/>
        <v>Clean</v>
      </c>
    </row>
    <row r="5432" spans="1:22" x14ac:dyDescent="0.3">
      <c r="A5432" t="str">
        <f>Raw_Data!A5432</f>
        <v>26082065</v>
      </c>
      <c r="B5432">
        <f>Raw_Data!B5432</f>
        <v>45666</v>
      </c>
      <c r="C5432" t="str">
        <f>Raw_Data!C5432</f>
        <v>VITAMIN D2 1.25MG(50,000 UN</v>
      </c>
      <c r="D5432" t="str">
        <f>Raw_Data!D5432</f>
        <v>64380073706</v>
      </c>
      <c r="E5432" t="str">
        <f>Raw_Data!E5432</f>
        <v>FORD, JAMES</v>
      </c>
      <c r="F5432" t="str">
        <f>Raw_Data!F5432</f>
        <v>1033117684</v>
      </c>
      <c r="G5432" t="str">
        <f>Raw_Data!H5432</f>
        <v>2</v>
      </c>
      <c r="H5432">
        <f>IFERROR(VLOOKUP(G5432,Store_Map!$A$2:$I$100,3,FALSE),"")</f>
        <v>0</v>
      </c>
      <c r="I5432">
        <f>IFERROR(VLOOKUP(G5432,Store_Map!$A$2:$I$100,4,FALSE),"")</f>
        <v>0</v>
      </c>
      <c r="J5432">
        <f>IFERROR(VLOOKUP(G5432,Store_Map!$A$2:$I$100,5,FALSE),"")</f>
        <v>0</v>
      </c>
      <c r="K5432">
        <f>IFERROR(VLOOKUP(G5432,Store_Map!$A$2:$I$100,6,FALSE),"")</f>
        <v>0</v>
      </c>
      <c r="L5432">
        <f>IFERROR(VLOOKUP(G5432,Store_Map!$A$2:$I$100,7,FALSE),"")</f>
        <v>0</v>
      </c>
      <c r="M5432">
        <f>IFERROR(VLOOKUP(G5432,Store_Map!$A$2:$I$100,8,FALSE),"")</f>
        <v>0</v>
      </c>
      <c r="N5432">
        <f t="shared" si="756"/>
        <v>0</v>
      </c>
      <c r="O5432" t="str">
        <f t="shared" si="757"/>
        <v>PASS</v>
      </c>
      <c r="P5432" t="str">
        <f t="shared" si="758"/>
        <v>PASS</v>
      </c>
      <c r="Q5432" t="str">
        <f t="shared" si="759"/>
        <v>PASS</v>
      </c>
      <c r="R5432" t="str">
        <f t="shared" si="760"/>
        <v>PASS</v>
      </c>
      <c r="S5432" t="str">
        <f t="shared" si="761"/>
        <v>PASS</v>
      </c>
      <c r="T5432">
        <f t="shared" si="762"/>
        <v>100</v>
      </c>
      <c r="U5432" t="str">
        <f t="shared" si="763"/>
        <v>Low</v>
      </c>
      <c r="V5432" t="str">
        <f t="shared" si="764"/>
        <v>Clean</v>
      </c>
    </row>
    <row r="5433" spans="1:22" x14ac:dyDescent="0.3">
      <c r="A5433" t="str">
        <f>Raw_Data!A5433</f>
        <v>26081468</v>
      </c>
      <c r="B5433">
        <f>Raw_Data!B5433</f>
        <v>45666</v>
      </c>
      <c r="C5433" t="str">
        <f>Raw_Data!C5433</f>
        <v>AMLODIPINE BESYLATE 5 MG TA</v>
      </c>
      <c r="D5433" t="str">
        <f>Raw_Data!D5433</f>
        <v>69097012715</v>
      </c>
      <c r="E5433" t="str">
        <f>Raw_Data!E5433</f>
        <v>DAVIS, KEPLER</v>
      </c>
      <c r="F5433" t="str">
        <f>Raw_Data!F5433</f>
        <v>1740357425</v>
      </c>
      <c r="G5433" t="str">
        <f>Raw_Data!H5433</f>
        <v>2</v>
      </c>
      <c r="H5433">
        <f>IFERROR(VLOOKUP(G5433,Store_Map!$A$2:$I$100,3,FALSE),"")</f>
        <v>0</v>
      </c>
      <c r="I5433">
        <f>IFERROR(VLOOKUP(G5433,Store_Map!$A$2:$I$100,4,FALSE),"")</f>
        <v>0</v>
      </c>
      <c r="J5433">
        <f>IFERROR(VLOOKUP(G5433,Store_Map!$A$2:$I$100,5,FALSE),"")</f>
        <v>0</v>
      </c>
      <c r="K5433">
        <f>IFERROR(VLOOKUP(G5433,Store_Map!$A$2:$I$100,6,FALSE),"")</f>
        <v>0</v>
      </c>
      <c r="L5433">
        <f>IFERROR(VLOOKUP(G5433,Store_Map!$A$2:$I$100,7,FALSE),"")</f>
        <v>0</v>
      </c>
      <c r="M5433">
        <f>IFERROR(VLOOKUP(G5433,Store_Map!$A$2:$I$100,8,FALSE),"")</f>
        <v>0</v>
      </c>
      <c r="N5433">
        <f t="shared" si="756"/>
        <v>0</v>
      </c>
      <c r="O5433" t="str">
        <f t="shared" si="757"/>
        <v>PASS</v>
      </c>
      <c r="P5433" t="str">
        <f t="shared" si="758"/>
        <v>PASS</v>
      </c>
      <c r="Q5433" t="str">
        <f t="shared" si="759"/>
        <v>PASS</v>
      </c>
      <c r="R5433" t="str">
        <f t="shared" si="760"/>
        <v>PASS</v>
      </c>
      <c r="S5433" t="str">
        <f t="shared" si="761"/>
        <v>PASS</v>
      </c>
      <c r="T5433">
        <f t="shared" si="762"/>
        <v>100</v>
      </c>
      <c r="U5433" t="str">
        <f t="shared" si="763"/>
        <v>Low</v>
      </c>
      <c r="V5433" t="str">
        <f t="shared" si="764"/>
        <v>Clean</v>
      </c>
    </row>
    <row r="5434" spans="1:22" x14ac:dyDescent="0.3">
      <c r="A5434" t="str">
        <f>Raw_Data!A5434</f>
        <v>26081467</v>
      </c>
      <c r="B5434">
        <f>Raw_Data!B5434</f>
        <v>45666</v>
      </c>
      <c r="C5434" t="str">
        <f>Raw_Data!C5434</f>
        <v>LISINOPRIL-HCTZ 20-12.5MG</v>
      </c>
      <c r="D5434" t="str">
        <f>Raw_Data!D5434</f>
        <v>68180051902</v>
      </c>
      <c r="E5434" t="str">
        <f>Raw_Data!E5434</f>
        <v>DAVIS, KEPLER</v>
      </c>
      <c r="F5434" t="str">
        <f>Raw_Data!F5434</f>
        <v>1740357425</v>
      </c>
      <c r="G5434" t="str">
        <f>Raw_Data!H5434</f>
        <v>2</v>
      </c>
      <c r="H5434">
        <f>IFERROR(VLOOKUP(G5434,Store_Map!$A$2:$I$100,3,FALSE),"")</f>
        <v>0</v>
      </c>
      <c r="I5434">
        <f>IFERROR(VLOOKUP(G5434,Store_Map!$A$2:$I$100,4,FALSE),"")</f>
        <v>0</v>
      </c>
      <c r="J5434">
        <f>IFERROR(VLOOKUP(G5434,Store_Map!$A$2:$I$100,5,FALSE),"")</f>
        <v>0</v>
      </c>
      <c r="K5434">
        <f>IFERROR(VLOOKUP(G5434,Store_Map!$A$2:$I$100,6,FALSE),"")</f>
        <v>0</v>
      </c>
      <c r="L5434">
        <f>IFERROR(VLOOKUP(G5434,Store_Map!$A$2:$I$100,7,FALSE),"")</f>
        <v>0</v>
      </c>
      <c r="M5434">
        <f>IFERROR(VLOOKUP(G5434,Store_Map!$A$2:$I$100,8,FALSE),"")</f>
        <v>0</v>
      </c>
      <c r="N5434">
        <f t="shared" si="756"/>
        <v>0</v>
      </c>
      <c r="O5434" t="str">
        <f t="shared" si="757"/>
        <v>PASS</v>
      </c>
      <c r="P5434" t="str">
        <f t="shared" si="758"/>
        <v>PASS</v>
      </c>
      <c r="Q5434" t="str">
        <f t="shared" si="759"/>
        <v>PASS</v>
      </c>
      <c r="R5434" t="str">
        <f t="shared" si="760"/>
        <v>PASS</v>
      </c>
      <c r="S5434" t="str">
        <f t="shared" si="761"/>
        <v>PASS</v>
      </c>
      <c r="T5434">
        <f t="shared" si="762"/>
        <v>100</v>
      </c>
      <c r="U5434" t="str">
        <f t="shared" si="763"/>
        <v>Low</v>
      </c>
      <c r="V5434" t="str">
        <f t="shared" si="764"/>
        <v>Clean</v>
      </c>
    </row>
    <row r="5435" spans="1:22" x14ac:dyDescent="0.3">
      <c r="A5435" t="str">
        <f>Raw_Data!A5435</f>
        <v>26080846</v>
      </c>
      <c r="B5435">
        <f>Raw_Data!B5435</f>
        <v>45666</v>
      </c>
      <c r="C5435" t="str">
        <f>Raw_Data!C5435</f>
        <v>JARDIANCE 10 MG TABLET</v>
      </c>
      <c r="D5435" t="str">
        <f>Raw_Data!D5435</f>
        <v>597015290</v>
      </c>
      <c r="E5435" t="str">
        <f>Raw_Data!E5435</f>
        <v>PEDERSEN, JENNIFER</v>
      </c>
      <c r="F5435" t="str">
        <f>Raw_Data!F5435</f>
        <v>1073606661</v>
      </c>
      <c r="G5435" t="str">
        <f>Raw_Data!H5435</f>
        <v>2</v>
      </c>
      <c r="H5435">
        <f>IFERROR(VLOOKUP(G5435,Store_Map!$A$2:$I$100,3,FALSE),"")</f>
        <v>0</v>
      </c>
      <c r="I5435">
        <f>IFERROR(VLOOKUP(G5435,Store_Map!$A$2:$I$100,4,FALSE),"")</f>
        <v>0</v>
      </c>
      <c r="J5435">
        <f>IFERROR(VLOOKUP(G5435,Store_Map!$A$2:$I$100,5,FALSE),"")</f>
        <v>0</v>
      </c>
      <c r="K5435">
        <f>IFERROR(VLOOKUP(G5435,Store_Map!$A$2:$I$100,6,FALSE),"")</f>
        <v>0</v>
      </c>
      <c r="L5435">
        <f>IFERROR(VLOOKUP(G5435,Store_Map!$A$2:$I$100,7,FALSE),"")</f>
        <v>0</v>
      </c>
      <c r="M5435">
        <f>IFERROR(VLOOKUP(G5435,Store_Map!$A$2:$I$100,8,FALSE),"")</f>
        <v>0</v>
      </c>
      <c r="N5435">
        <f t="shared" si="756"/>
        <v>0</v>
      </c>
      <c r="O5435" t="str">
        <f t="shared" si="757"/>
        <v>PASS</v>
      </c>
      <c r="P5435" t="str">
        <f t="shared" si="758"/>
        <v>REVIEW</v>
      </c>
      <c r="Q5435" t="str">
        <f t="shared" si="759"/>
        <v>PASS</v>
      </c>
      <c r="R5435" t="str">
        <f t="shared" si="760"/>
        <v>PASS</v>
      </c>
      <c r="S5435" t="str">
        <f t="shared" si="761"/>
        <v>REVIEW</v>
      </c>
      <c r="T5435">
        <f t="shared" si="762"/>
        <v>90</v>
      </c>
      <c r="U5435" t="str">
        <f t="shared" si="763"/>
        <v>Low</v>
      </c>
      <c r="V5435" t="str">
        <f t="shared" si="764"/>
        <v>Invalid NDC</v>
      </c>
    </row>
    <row r="5436" spans="1:22" x14ac:dyDescent="0.3">
      <c r="A5436" t="str">
        <f>Raw_Data!A5436</f>
        <v>26083939</v>
      </c>
      <c r="B5436">
        <f>Raw_Data!B5436</f>
        <v>45666</v>
      </c>
      <c r="C5436" t="str">
        <f>Raw_Data!C5436</f>
        <v>TRULICITY 4.5 MG/0.5 ML PEN</v>
      </c>
      <c r="D5436" t="str">
        <f>Raw_Data!D5436</f>
        <v>2318280</v>
      </c>
      <c r="E5436" t="str">
        <f>Raw_Data!E5436</f>
        <v>PEDERSEN, JENNIFER</v>
      </c>
      <c r="F5436" t="str">
        <f>Raw_Data!F5436</f>
        <v>1073606661</v>
      </c>
      <c r="G5436" t="str">
        <f>Raw_Data!H5436</f>
        <v>2</v>
      </c>
      <c r="H5436">
        <f>IFERROR(VLOOKUP(G5436,Store_Map!$A$2:$I$100,3,FALSE),"")</f>
        <v>0</v>
      </c>
      <c r="I5436">
        <f>IFERROR(VLOOKUP(G5436,Store_Map!$A$2:$I$100,4,FALSE),"")</f>
        <v>0</v>
      </c>
      <c r="J5436">
        <f>IFERROR(VLOOKUP(G5436,Store_Map!$A$2:$I$100,5,FALSE),"")</f>
        <v>0</v>
      </c>
      <c r="K5436">
        <f>IFERROR(VLOOKUP(G5436,Store_Map!$A$2:$I$100,6,FALSE),"")</f>
        <v>0</v>
      </c>
      <c r="L5436">
        <f>IFERROR(VLOOKUP(G5436,Store_Map!$A$2:$I$100,7,FALSE),"")</f>
        <v>0</v>
      </c>
      <c r="M5436">
        <f>IFERROR(VLOOKUP(G5436,Store_Map!$A$2:$I$100,8,FALSE),"")</f>
        <v>0</v>
      </c>
      <c r="N5436">
        <f t="shared" si="756"/>
        <v>0</v>
      </c>
      <c r="O5436" t="str">
        <f t="shared" si="757"/>
        <v>PASS</v>
      </c>
      <c r="P5436" t="str">
        <f t="shared" si="758"/>
        <v>REVIEW</v>
      </c>
      <c r="Q5436" t="str">
        <f t="shared" si="759"/>
        <v>PASS</v>
      </c>
      <c r="R5436" t="str">
        <f t="shared" si="760"/>
        <v>PASS</v>
      </c>
      <c r="S5436" t="str">
        <f t="shared" si="761"/>
        <v>REVIEW</v>
      </c>
      <c r="T5436">
        <f t="shared" si="762"/>
        <v>90</v>
      </c>
      <c r="U5436" t="str">
        <f t="shared" si="763"/>
        <v>Low</v>
      </c>
      <c r="V5436" t="str">
        <f t="shared" si="764"/>
        <v>Invalid NDC</v>
      </c>
    </row>
    <row r="5437" spans="1:22" x14ac:dyDescent="0.3">
      <c r="A5437" t="str">
        <f>Raw_Data!A5437</f>
        <v>26084701</v>
      </c>
      <c r="B5437">
        <f>Raw_Data!B5437</f>
        <v>45666</v>
      </c>
      <c r="C5437" t="str">
        <f>Raw_Data!C5437</f>
        <v>MYRBETRIQ ER 25 MG TABLET</v>
      </c>
      <c r="D5437" t="str">
        <f>Raw_Data!D5437</f>
        <v>469260130</v>
      </c>
      <c r="E5437" t="str">
        <f>Raw_Data!E5437</f>
        <v>BYNE, EDMUND</v>
      </c>
      <c r="F5437" t="str">
        <f>Raw_Data!F5437</f>
        <v>1033186648</v>
      </c>
      <c r="G5437" t="str">
        <f>Raw_Data!H5437</f>
        <v>2</v>
      </c>
      <c r="H5437">
        <f>IFERROR(VLOOKUP(G5437,Store_Map!$A$2:$I$100,3,FALSE),"")</f>
        <v>0</v>
      </c>
      <c r="I5437">
        <f>IFERROR(VLOOKUP(G5437,Store_Map!$A$2:$I$100,4,FALSE),"")</f>
        <v>0</v>
      </c>
      <c r="J5437">
        <f>IFERROR(VLOOKUP(G5437,Store_Map!$A$2:$I$100,5,FALSE),"")</f>
        <v>0</v>
      </c>
      <c r="K5437">
        <f>IFERROR(VLOOKUP(G5437,Store_Map!$A$2:$I$100,6,FALSE),"")</f>
        <v>0</v>
      </c>
      <c r="L5437">
        <f>IFERROR(VLOOKUP(G5437,Store_Map!$A$2:$I$100,7,FALSE),"")</f>
        <v>0</v>
      </c>
      <c r="M5437">
        <f>IFERROR(VLOOKUP(G5437,Store_Map!$A$2:$I$100,8,FALSE),"")</f>
        <v>0</v>
      </c>
      <c r="N5437">
        <f t="shared" si="756"/>
        <v>0</v>
      </c>
      <c r="O5437" t="str">
        <f t="shared" si="757"/>
        <v>PASS</v>
      </c>
      <c r="P5437" t="str">
        <f t="shared" si="758"/>
        <v>REVIEW</v>
      </c>
      <c r="Q5437" t="str">
        <f t="shared" si="759"/>
        <v>PASS</v>
      </c>
      <c r="R5437" t="str">
        <f t="shared" si="760"/>
        <v>PASS</v>
      </c>
      <c r="S5437" t="str">
        <f t="shared" si="761"/>
        <v>REVIEW</v>
      </c>
      <c r="T5437">
        <f t="shared" si="762"/>
        <v>90</v>
      </c>
      <c r="U5437" t="str">
        <f t="shared" si="763"/>
        <v>Low</v>
      </c>
      <c r="V5437" t="str">
        <f t="shared" si="764"/>
        <v>Invalid NDC</v>
      </c>
    </row>
    <row r="5438" spans="1:22" x14ac:dyDescent="0.3">
      <c r="A5438" t="str">
        <f>Raw_Data!A5438</f>
        <v>26084702</v>
      </c>
      <c r="B5438">
        <f>Raw_Data!B5438</f>
        <v>45666</v>
      </c>
      <c r="C5438" t="str">
        <f>Raw_Data!C5438</f>
        <v>OMEPRAZOLE DR 20 MG CAPSULE</v>
      </c>
      <c r="D5438" t="str">
        <f>Raw_Data!D5438</f>
        <v>68462039610</v>
      </c>
      <c r="E5438" t="str">
        <f>Raw_Data!E5438</f>
        <v>BYNE, EDMUND</v>
      </c>
      <c r="F5438" t="str">
        <f>Raw_Data!F5438</f>
        <v>1033186648</v>
      </c>
      <c r="G5438" t="str">
        <f>Raw_Data!H5438</f>
        <v>2</v>
      </c>
      <c r="H5438">
        <f>IFERROR(VLOOKUP(G5438,Store_Map!$A$2:$I$100,3,FALSE),"")</f>
        <v>0</v>
      </c>
      <c r="I5438">
        <f>IFERROR(VLOOKUP(G5438,Store_Map!$A$2:$I$100,4,FALSE),"")</f>
        <v>0</v>
      </c>
      <c r="J5438">
        <f>IFERROR(VLOOKUP(G5438,Store_Map!$A$2:$I$100,5,FALSE),"")</f>
        <v>0</v>
      </c>
      <c r="K5438">
        <f>IFERROR(VLOOKUP(G5438,Store_Map!$A$2:$I$100,6,FALSE),"")</f>
        <v>0</v>
      </c>
      <c r="L5438">
        <f>IFERROR(VLOOKUP(G5438,Store_Map!$A$2:$I$100,7,FALSE),"")</f>
        <v>0</v>
      </c>
      <c r="M5438">
        <f>IFERROR(VLOOKUP(G5438,Store_Map!$A$2:$I$100,8,FALSE),"")</f>
        <v>0</v>
      </c>
      <c r="N5438">
        <f t="shared" si="756"/>
        <v>0</v>
      </c>
      <c r="O5438" t="str">
        <f t="shared" si="757"/>
        <v>PASS</v>
      </c>
      <c r="P5438" t="str">
        <f t="shared" si="758"/>
        <v>PASS</v>
      </c>
      <c r="Q5438" t="str">
        <f t="shared" si="759"/>
        <v>PASS</v>
      </c>
      <c r="R5438" t="str">
        <f t="shared" si="760"/>
        <v>PASS</v>
      </c>
      <c r="S5438" t="str">
        <f t="shared" si="761"/>
        <v>PASS</v>
      </c>
      <c r="T5438">
        <f t="shared" si="762"/>
        <v>100</v>
      </c>
      <c r="U5438" t="str">
        <f t="shared" si="763"/>
        <v>Low</v>
      </c>
      <c r="V5438" t="str">
        <f t="shared" si="764"/>
        <v>Clean</v>
      </c>
    </row>
    <row r="5439" spans="1:22" x14ac:dyDescent="0.3">
      <c r="A5439" t="str">
        <f>Raw_Data!A5439</f>
        <v>26084703</v>
      </c>
      <c r="B5439">
        <f>Raw_Data!B5439</f>
        <v>45666</v>
      </c>
      <c r="C5439" t="str">
        <f>Raw_Data!C5439</f>
        <v>CLOPIDOGREL 75 MG TABLET</v>
      </c>
      <c r="D5439" t="str">
        <f>Raw_Data!D5439</f>
        <v>65862035790</v>
      </c>
      <c r="E5439" t="str">
        <f>Raw_Data!E5439</f>
        <v>FORD, JAMES</v>
      </c>
      <c r="F5439" t="str">
        <f>Raw_Data!F5439</f>
        <v>1033117684</v>
      </c>
      <c r="G5439" t="str">
        <f>Raw_Data!H5439</f>
        <v>2</v>
      </c>
      <c r="H5439">
        <f>IFERROR(VLOOKUP(G5439,Store_Map!$A$2:$I$100,3,FALSE),"")</f>
        <v>0</v>
      </c>
      <c r="I5439">
        <f>IFERROR(VLOOKUP(G5439,Store_Map!$A$2:$I$100,4,FALSE),"")</f>
        <v>0</v>
      </c>
      <c r="J5439">
        <f>IFERROR(VLOOKUP(G5439,Store_Map!$A$2:$I$100,5,FALSE),"")</f>
        <v>0</v>
      </c>
      <c r="K5439">
        <f>IFERROR(VLOOKUP(G5439,Store_Map!$A$2:$I$100,6,FALSE),"")</f>
        <v>0</v>
      </c>
      <c r="L5439">
        <f>IFERROR(VLOOKUP(G5439,Store_Map!$A$2:$I$100,7,FALSE),"")</f>
        <v>0</v>
      </c>
      <c r="M5439">
        <f>IFERROR(VLOOKUP(G5439,Store_Map!$A$2:$I$100,8,FALSE),"")</f>
        <v>0</v>
      </c>
      <c r="N5439">
        <f t="shared" si="756"/>
        <v>0</v>
      </c>
      <c r="O5439" t="str">
        <f t="shared" si="757"/>
        <v>PASS</v>
      </c>
      <c r="P5439" t="str">
        <f t="shared" si="758"/>
        <v>PASS</v>
      </c>
      <c r="Q5439" t="str">
        <f t="shared" si="759"/>
        <v>PASS</v>
      </c>
      <c r="R5439" t="str">
        <f t="shared" si="760"/>
        <v>PASS</v>
      </c>
      <c r="S5439" t="str">
        <f t="shared" si="761"/>
        <v>PASS</v>
      </c>
      <c r="T5439">
        <f t="shared" si="762"/>
        <v>100</v>
      </c>
      <c r="U5439" t="str">
        <f t="shared" si="763"/>
        <v>Low</v>
      </c>
      <c r="V5439" t="str">
        <f t="shared" si="764"/>
        <v>Clean</v>
      </c>
    </row>
    <row r="5440" spans="1:22" x14ac:dyDescent="0.3">
      <c r="A5440" t="str">
        <f>Raw_Data!A5440</f>
        <v>26083743</v>
      </c>
      <c r="B5440">
        <f>Raw_Data!B5440</f>
        <v>45666</v>
      </c>
      <c r="C5440" t="str">
        <f>Raw_Data!C5440</f>
        <v>ONDANSETRON ODT 4 MG TABLET</v>
      </c>
      <c r="D5440" t="str">
        <f>Raw_Data!D5440</f>
        <v>57237007710</v>
      </c>
      <c r="E5440" t="str">
        <f>Raw_Data!E5440</f>
        <v>EL- CHOUFI, LEYLA</v>
      </c>
      <c r="F5440" t="str">
        <f>Raw_Data!F5440</f>
        <v>1942355342</v>
      </c>
      <c r="G5440" t="str">
        <f>Raw_Data!H5440</f>
        <v>2</v>
      </c>
      <c r="H5440">
        <f>IFERROR(VLOOKUP(G5440,Store_Map!$A$2:$I$100,3,FALSE),"")</f>
        <v>0</v>
      </c>
      <c r="I5440">
        <f>IFERROR(VLOOKUP(G5440,Store_Map!$A$2:$I$100,4,FALSE),"")</f>
        <v>0</v>
      </c>
      <c r="J5440">
        <f>IFERROR(VLOOKUP(G5440,Store_Map!$A$2:$I$100,5,FALSE),"")</f>
        <v>0</v>
      </c>
      <c r="K5440">
        <f>IFERROR(VLOOKUP(G5440,Store_Map!$A$2:$I$100,6,FALSE),"")</f>
        <v>0</v>
      </c>
      <c r="L5440">
        <f>IFERROR(VLOOKUP(G5440,Store_Map!$A$2:$I$100,7,FALSE),"")</f>
        <v>0</v>
      </c>
      <c r="M5440">
        <f>IFERROR(VLOOKUP(G5440,Store_Map!$A$2:$I$100,8,FALSE),"")</f>
        <v>0</v>
      </c>
      <c r="N5440">
        <f t="shared" si="756"/>
        <v>0</v>
      </c>
      <c r="O5440" t="str">
        <f t="shared" si="757"/>
        <v>PASS</v>
      </c>
      <c r="P5440" t="str">
        <f t="shared" si="758"/>
        <v>PASS</v>
      </c>
      <c r="Q5440" t="str">
        <f t="shared" si="759"/>
        <v>PASS</v>
      </c>
      <c r="R5440" t="str">
        <f t="shared" si="760"/>
        <v>PASS</v>
      </c>
      <c r="S5440" t="str">
        <f t="shared" si="761"/>
        <v>PASS</v>
      </c>
      <c r="T5440">
        <f t="shared" si="762"/>
        <v>100</v>
      </c>
      <c r="U5440" t="str">
        <f t="shared" si="763"/>
        <v>Low</v>
      </c>
      <c r="V5440" t="str">
        <f t="shared" si="764"/>
        <v>Clean</v>
      </c>
    </row>
    <row r="5441" spans="1:22" x14ac:dyDescent="0.3">
      <c r="A5441" t="str">
        <f>Raw_Data!A5441</f>
        <v>26084704</v>
      </c>
      <c r="B5441">
        <f>Raw_Data!B5441</f>
        <v>45666</v>
      </c>
      <c r="C5441" t="str">
        <f>Raw_Data!C5441</f>
        <v>OMNIPOD 5 PODS G6 AND G7 5P</v>
      </c>
      <c r="D5441" t="str">
        <f>Raw_Data!D5441</f>
        <v>8508300021</v>
      </c>
      <c r="E5441" t="str">
        <f>Raw_Data!E5441</f>
        <v>PEDERSEN, JENNIFER</v>
      </c>
      <c r="F5441" t="str">
        <f>Raw_Data!F5441</f>
        <v>1073606661</v>
      </c>
      <c r="G5441" t="str">
        <f>Raw_Data!H5441</f>
        <v>2</v>
      </c>
      <c r="H5441">
        <f>IFERROR(VLOOKUP(G5441,Store_Map!$A$2:$I$100,3,FALSE),"")</f>
        <v>0</v>
      </c>
      <c r="I5441">
        <f>IFERROR(VLOOKUP(G5441,Store_Map!$A$2:$I$100,4,FALSE),"")</f>
        <v>0</v>
      </c>
      <c r="J5441">
        <f>IFERROR(VLOOKUP(G5441,Store_Map!$A$2:$I$100,5,FALSE),"")</f>
        <v>0</v>
      </c>
      <c r="K5441">
        <f>IFERROR(VLOOKUP(G5441,Store_Map!$A$2:$I$100,6,FALSE),"")</f>
        <v>0</v>
      </c>
      <c r="L5441">
        <f>IFERROR(VLOOKUP(G5441,Store_Map!$A$2:$I$100,7,FALSE),"")</f>
        <v>0</v>
      </c>
      <c r="M5441">
        <f>IFERROR(VLOOKUP(G5441,Store_Map!$A$2:$I$100,8,FALSE),"")</f>
        <v>0</v>
      </c>
      <c r="N5441">
        <f t="shared" si="756"/>
        <v>0</v>
      </c>
      <c r="O5441" t="str">
        <f t="shared" si="757"/>
        <v>PASS</v>
      </c>
      <c r="P5441" t="str">
        <f t="shared" si="758"/>
        <v>PASS</v>
      </c>
      <c r="Q5441" t="str">
        <f t="shared" si="759"/>
        <v>PASS</v>
      </c>
      <c r="R5441" t="str">
        <f t="shared" si="760"/>
        <v>PASS</v>
      </c>
      <c r="S5441" t="str">
        <f t="shared" si="761"/>
        <v>PASS</v>
      </c>
      <c r="T5441">
        <f t="shared" si="762"/>
        <v>100</v>
      </c>
      <c r="U5441" t="str">
        <f t="shared" si="763"/>
        <v>Low</v>
      </c>
      <c r="V5441" t="str">
        <f t="shared" si="764"/>
        <v>Clean</v>
      </c>
    </row>
    <row r="5442" spans="1:22" x14ac:dyDescent="0.3">
      <c r="A5442" t="str">
        <f>Raw_Data!A5442</f>
        <v>26084705</v>
      </c>
      <c r="B5442">
        <f>Raw_Data!B5442</f>
        <v>45666</v>
      </c>
      <c r="C5442" t="str">
        <f>Raw_Data!C5442</f>
        <v>DEXCOM G7 SENSOR</v>
      </c>
      <c r="D5442" t="str">
        <f>Raw_Data!D5442</f>
        <v>8627007701</v>
      </c>
      <c r="E5442" t="str">
        <f>Raw_Data!E5442</f>
        <v>PEDERSEN, JENNIFER</v>
      </c>
      <c r="F5442" t="str">
        <f>Raw_Data!F5442</f>
        <v>1073606661</v>
      </c>
      <c r="G5442" t="str">
        <f>Raw_Data!H5442</f>
        <v>2</v>
      </c>
      <c r="H5442">
        <f>IFERROR(VLOOKUP(G5442,Store_Map!$A$2:$I$100,3,FALSE),"")</f>
        <v>0</v>
      </c>
      <c r="I5442">
        <f>IFERROR(VLOOKUP(G5442,Store_Map!$A$2:$I$100,4,FALSE),"")</f>
        <v>0</v>
      </c>
      <c r="J5442">
        <f>IFERROR(VLOOKUP(G5442,Store_Map!$A$2:$I$100,5,FALSE),"")</f>
        <v>0</v>
      </c>
      <c r="K5442">
        <f>IFERROR(VLOOKUP(G5442,Store_Map!$A$2:$I$100,6,FALSE),"")</f>
        <v>0</v>
      </c>
      <c r="L5442">
        <f>IFERROR(VLOOKUP(G5442,Store_Map!$A$2:$I$100,7,FALSE),"")</f>
        <v>0</v>
      </c>
      <c r="M5442">
        <f>IFERROR(VLOOKUP(G5442,Store_Map!$A$2:$I$100,8,FALSE),"")</f>
        <v>0</v>
      </c>
      <c r="N5442">
        <f t="shared" ref="N5442:N5505" si="765">COUNTBLANK(A5442:M5442)</f>
        <v>0</v>
      </c>
      <c r="O5442" t="str">
        <f t="shared" ref="O5442:O5505" si="766">IF(AND(F5442&lt;&gt;"",LEN(F5442)=10,ISNUMBER(--F5442)),"PASS","REVIEW")</f>
        <v>PASS</v>
      </c>
      <c r="P5442" t="str">
        <f t="shared" ref="P5442:P5505" si="767">IF(AND(D5442&lt;&gt;"",OR(LEN(D5442)=10,LEN(D5442)=11),ISNUMBER(--D5442)),"PASS","REVIEW")</f>
        <v>PASS</v>
      </c>
      <c r="Q5442" t="str">
        <f t="shared" ref="Q5442:Q5505" si="768">IF(H5442&lt;&gt;"","PASS","REVIEW")</f>
        <v>PASS</v>
      </c>
      <c r="R5442" t="str">
        <f t="shared" ref="R5442:R5505" si="769">IF(AND(I5442&lt;&gt;"",J5442&lt;&gt;"",K5442&lt;&gt;"",L5442&lt;&gt;"",M5442&lt;&gt;""),"PASS","REVIEW")</f>
        <v>PASS</v>
      </c>
      <c r="S5442" t="str">
        <f t="shared" ref="S5442:S5505" si="770">IF(OR(N5442&gt;0,O5442="REVIEW",P5442="REVIEW",Q5442="REVIEW",R5442="REVIEW"),"REVIEW","PASS")</f>
        <v>PASS</v>
      </c>
      <c r="T5442">
        <f t="shared" ref="T5442:T5505" si="771">MAX(0,100-(N5442*5)-IF(O5442="REVIEW",15,0)-IF(P5442="REVIEW",10,0)-IF(Q5442="REVIEW",10,0)-IF(R5442="REVIEW",20,0))</f>
        <v>100</v>
      </c>
      <c r="U5442" t="str">
        <f t="shared" ref="U5442:U5505" si="772">IF(T5442&gt;=90,"Low",IF(T5442&gt;=70,"Medium","High"))</f>
        <v>Low</v>
      </c>
      <c r="V5442" t="str">
        <f t="shared" ref="V5442:V5505" si="773">IF(N5442&gt;0,"Missing required fields",IF(O5442="REVIEW","Invalid provider NPI",IF(P5442="REVIEW","Invalid NDC",IF(Q5442="REVIEW","Store mapping incomplete",IF(R5442="REVIEW","Entity mapping incomplete","Clean")))))</f>
        <v>Clean</v>
      </c>
    </row>
    <row r="5443" spans="1:22" x14ac:dyDescent="0.3">
      <c r="A5443" t="str">
        <f>Raw_Data!A5443</f>
        <v>26084706</v>
      </c>
      <c r="B5443">
        <f>Raw_Data!B5443</f>
        <v>45666</v>
      </c>
      <c r="C5443" t="str">
        <f>Raw_Data!C5443</f>
        <v>OMNIPOD 5 G6/G7 INTRO KIT</v>
      </c>
      <c r="D5443" t="str">
        <f>Raw_Data!D5443</f>
        <v>8508300001</v>
      </c>
      <c r="E5443" t="str">
        <f>Raw_Data!E5443</f>
        <v>PEDERSEN, JENNIFER</v>
      </c>
      <c r="F5443" t="str">
        <f>Raw_Data!F5443</f>
        <v>1073606661</v>
      </c>
      <c r="G5443" t="str">
        <f>Raw_Data!H5443</f>
        <v>2</v>
      </c>
      <c r="H5443">
        <f>IFERROR(VLOOKUP(G5443,Store_Map!$A$2:$I$100,3,FALSE),"")</f>
        <v>0</v>
      </c>
      <c r="I5443">
        <f>IFERROR(VLOOKUP(G5443,Store_Map!$A$2:$I$100,4,FALSE),"")</f>
        <v>0</v>
      </c>
      <c r="J5443">
        <f>IFERROR(VLOOKUP(G5443,Store_Map!$A$2:$I$100,5,FALSE),"")</f>
        <v>0</v>
      </c>
      <c r="K5443">
        <f>IFERROR(VLOOKUP(G5443,Store_Map!$A$2:$I$100,6,FALSE),"")</f>
        <v>0</v>
      </c>
      <c r="L5443">
        <f>IFERROR(VLOOKUP(G5443,Store_Map!$A$2:$I$100,7,FALSE),"")</f>
        <v>0</v>
      </c>
      <c r="M5443">
        <f>IFERROR(VLOOKUP(G5443,Store_Map!$A$2:$I$100,8,FALSE),"")</f>
        <v>0</v>
      </c>
      <c r="N5443">
        <f t="shared" si="765"/>
        <v>0</v>
      </c>
      <c r="O5443" t="str">
        <f t="shared" si="766"/>
        <v>PASS</v>
      </c>
      <c r="P5443" t="str">
        <f t="shared" si="767"/>
        <v>PASS</v>
      </c>
      <c r="Q5443" t="str">
        <f t="shared" si="768"/>
        <v>PASS</v>
      </c>
      <c r="R5443" t="str">
        <f t="shared" si="769"/>
        <v>PASS</v>
      </c>
      <c r="S5443" t="str">
        <f t="shared" si="770"/>
        <v>PASS</v>
      </c>
      <c r="T5443">
        <f t="shared" si="771"/>
        <v>100</v>
      </c>
      <c r="U5443" t="str">
        <f t="shared" si="772"/>
        <v>Low</v>
      </c>
      <c r="V5443" t="str">
        <f t="shared" si="773"/>
        <v>Clean</v>
      </c>
    </row>
    <row r="5444" spans="1:22" x14ac:dyDescent="0.3">
      <c r="A5444" t="str">
        <f>Raw_Data!A5444</f>
        <v>26080779</v>
      </c>
      <c r="B5444">
        <f>Raw_Data!B5444</f>
        <v>45666</v>
      </c>
      <c r="C5444" t="str">
        <f>Raw_Data!C5444</f>
        <v>LOSARTAN POTASSIUM 50 MG TA</v>
      </c>
      <c r="D5444" t="str">
        <f>Raw_Data!D5444</f>
        <v>65862020299</v>
      </c>
      <c r="E5444" t="str">
        <f>Raw_Data!E5444</f>
        <v>FORD, JAMES</v>
      </c>
      <c r="F5444" t="str">
        <f>Raw_Data!F5444</f>
        <v>1033117684</v>
      </c>
      <c r="G5444" t="str">
        <f>Raw_Data!H5444</f>
        <v>2</v>
      </c>
      <c r="H5444">
        <f>IFERROR(VLOOKUP(G5444,Store_Map!$A$2:$I$100,3,FALSE),"")</f>
        <v>0</v>
      </c>
      <c r="I5444">
        <f>IFERROR(VLOOKUP(G5444,Store_Map!$A$2:$I$100,4,FALSE),"")</f>
        <v>0</v>
      </c>
      <c r="J5444">
        <f>IFERROR(VLOOKUP(G5444,Store_Map!$A$2:$I$100,5,FALSE),"")</f>
        <v>0</v>
      </c>
      <c r="K5444">
        <f>IFERROR(VLOOKUP(G5444,Store_Map!$A$2:$I$100,6,FALSE),"")</f>
        <v>0</v>
      </c>
      <c r="L5444">
        <f>IFERROR(VLOOKUP(G5444,Store_Map!$A$2:$I$100,7,FALSE),"")</f>
        <v>0</v>
      </c>
      <c r="M5444">
        <f>IFERROR(VLOOKUP(G5444,Store_Map!$A$2:$I$100,8,FALSE),"")</f>
        <v>0</v>
      </c>
      <c r="N5444">
        <f t="shared" si="765"/>
        <v>0</v>
      </c>
      <c r="O5444" t="str">
        <f t="shared" si="766"/>
        <v>PASS</v>
      </c>
      <c r="P5444" t="str">
        <f t="shared" si="767"/>
        <v>PASS</v>
      </c>
      <c r="Q5444" t="str">
        <f t="shared" si="768"/>
        <v>PASS</v>
      </c>
      <c r="R5444" t="str">
        <f t="shared" si="769"/>
        <v>PASS</v>
      </c>
      <c r="S5444" t="str">
        <f t="shared" si="770"/>
        <v>PASS</v>
      </c>
      <c r="T5444">
        <f t="shared" si="771"/>
        <v>100</v>
      </c>
      <c r="U5444" t="str">
        <f t="shared" si="772"/>
        <v>Low</v>
      </c>
      <c r="V5444" t="str">
        <f t="shared" si="773"/>
        <v>Clean</v>
      </c>
    </row>
    <row r="5445" spans="1:22" x14ac:dyDescent="0.3">
      <c r="A5445" t="str">
        <f>Raw_Data!A5445</f>
        <v>26080777</v>
      </c>
      <c r="B5445">
        <f>Raw_Data!B5445</f>
        <v>45666</v>
      </c>
      <c r="C5445" t="str">
        <f>Raw_Data!C5445</f>
        <v>METFORMIN HCL 500 MG TABLET</v>
      </c>
      <c r="D5445" t="str">
        <f>Raw_Data!D5445</f>
        <v>65862000899</v>
      </c>
      <c r="E5445" t="str">
        <f>Raw_Data!E5445</f>
        <v>FORD, JAMES</v>
      </c>
      <c r="F5445" t="str">
        <f>Raw_Data!F5445</f>
        <v>1033117684</v>
      </c>
      <c r="G5445" t="str">
        <f>Raw_Data!H5445</f>
        <v>2</v>
      </c>
      <c r="H5445">
        <f>IFERROR(VLOOKUP(G5445,Store_Map!$A$2:$I$100,3,FALSE),"")</f>
        <v>0</v>
      </c>
      <c r="I5445">
        <f>IFERROR(VLOOKUP(G5445,Store_Map!$A$2:$I$100,4,FALSE),"")</f>
        <v>0</v>
      </c>
      <c r="J5445">
        <f>IFERROR(VLOOKUP(G5445,Store_Map!$A$2:$I$100,5,FALSE),"")</f>
        <v>0</v>
      </c>
      <c r="K5445">
        <f>IFERROR(VLOOKUP(G5445,Store_Map!$A$2:$I$100,6,FALSE),"")</f>
        <v>0</v>
      </c>
      <c r="L5445">
        <f>IFERROR(VLOOKUP(G5445,Store_Map!$A$2:$I$100,7,FALSE),"")</f>
        <v>0</v>
      </c>
      <c r="M5445">
        <f>IFERROR(VLOOKUP(G5445,Store_Map!$A$2:$I$100,8,FALSE),"")</f>
        <v>0</v>
      </c>
      <c r="N5445">
        <f t="shared" si="765"/>
        <v>0</v>
      </c>
      <c r="O5445" t="str">
        <f t="shared" si="766"/>
        <v>PASS</v>
      </c>
      <c r="P5445" t="str">
        <f t="shared" si="767"/>
        <v>PASS</v>
      </c>
      <c r="Q5445" t="str">
        <f t="shared" si="768"/>
        <v>PASS</v>
      </c>
      <c r="R5445" t="str">
        <f t="shared" si="769"/>
        <v>PASS</v>
      </c>
      <c r="S5445" t="str">
        <f t="shared" si="770"/>
        <v>PASS</v>
      </c>
      <c r="T5445">
        <f t="shared" si="771"/>
        <v>100</v>
      </c>
      <c r="U5445" t="str">
        <f t="shared" si="772"/>
        <v>Low</v>
      </c>
      <c r="V5445" t="str">
        <f t="shared" si="773"/>
        <v>Clean</v>
      </c>
    </row>
    <row r="5446" spans="1:22" x14ac:dyDescent="0.3">
      <c r="A5446" t="str">
        <f>Raw_Data!A5446</f>
        <v>26080776</v>
      </c>
      <c r="B5446">
        <f>Raw_Data!B5446</f>
        <v>45666</v>
      </c>
      <c r="C5446" t="str">
        <f>Raw_Data!C5446</f>
        <v>ATORVASTATIN 20 MG TABLET</v>
      </c>
      <c r="D5446" t="str">
        <f>Raw_Data!D5446</f>
        <v>60505257908</v>
      </c>
      <c r="E5446" t="str">
        <f>Raw_Data!E5446</f>
        <v>FORD, JAMES</v>
      </c>
      <c r="F5446" t="str">
        <f>Raw_Data!F5446</f>
        <v>1033117684</v>
      </c>
      <c r="G5446" t="str">
        <f>Raw_Data!H5446</f>
        <v>2</v>
      </c>
      <c r="H5446">
        <f>IFERROR(VLOOKUP(G5446,Store_Map!$A$2:$I$100,3,FALSE),"")</f>
        <v>0</v>
      </c>
      <c r="I5446">
        <f>IFERROR(VLOOKUP(G5446,Store_Map!$A$2:$I$100,4,FALSE),"")</f>
        <v>0</v>
      </c>
      <c r="J5446">
        <f>IFERROR(VLOOKUP(G5446,Store_Map!$A$2:$I$100,5,FALSE),"")</f>
        <v>0</v>
      </c>
      <c r="K5446">
        <f>IFERROR(VLOOKUP(G5446,Store_Map!$A$2:$I$100,6,FALSE),"")</f>
        <v>0</v>
      </c>
      <c r="L5446">
        <f>IFERROR(VLOOKUP(G5446,Store_Map!$A$2:$I$100,7,FALSE),"")</f>
        <v>0</v>
      </c>
      <c r="M5446">
        <f>IFERROR(VLOOKUP(G5446,Store_Map!$A$2:$I$100,8,FALSE),"")</f>
        <v>0</v>
      </c>
      <c r="N5446">
        <f t="shared" si="765"/>
        <v>0</v>
      </c>
      <c r="O5446" t="str">
        <f t="shared" si="766"/>
        <v>PASS</v>
      </c>
      <c r="P5446" t="str">
        <f t="shared" si="767"/>
        <v>PASS</v>
      </c>
      <c r="Q5446" t="str">
        <f t="shared" si="768"/>
        <v>PASS</v>
      </c>
      <c r="R5446" t="str">
        <f t="shared" si="769"/>
        <v>PASS</v>
      </c>
      <c r="S5446" t="str">
        <f t="shared" si="770"/>
        <v>PASS</v>
      </c>
      <c r="T5446">
        <f t="shared" si="771"/>
        <v>100</v>
      </c>
      <c r="U5446" t="str">
        <f t="shared" si="772"/>
        <v>Low</v>
      </c>
      <c r="V5446" t="str">
        <f t="shared" si="773"/>
        <v>Clean</v>
      </c>
    </row>
    <row r="5447" spans="1:22" x14ac:dyDescent="0.3">
      <c r="A5447" t="str">
        <f>Raw_Data!A5447</f>
        <v>26080775</v>
      </c>
      <c r="B5447">
        <f>Raw_Data!B5447</f>
        <v>45666</v>
      </c>
      <c r="C5447" t="str">
        <f>Raw_Data!C5447</f>
        <v>AMLODIPINE BESYLATE 10 MG T</v>
      </c>
      <c r="D5447" t="str">
        <f>Raw_Data!D5447</f>
        <v>69097012815</v>
      </c>
      <c r="E5447" t="str">
        <f>Raw_Data!E5447</f>
        <v>FORD, JAMES</v>
      </c>
      <c r="F5447" t="str">
        <f>Raw_Data!F5447</f>
        <v>1033117684</v>
      </c>
      <c r="G5447" t="str">
        <f>Raw_Data!H5447</f>
        <v>2</v>
      </c>
      <c r="H5447">
        <f>IFERROR(VLOOKUP(G5447,Store_Map!$A$2:$I$100,3,FALSE),"")</f>
        <v>0</v>
      </c>
      <c r="I5447">
        <f>IFERROR(VLOOKUP(G5447,Store_Map!$A$2:$I$100,4,FALSE),"")</f>
        <v>0</v>
      </c>
      <c r="J5447">
        <f>IFERROR(VLOOKUP(G5447,Store_Map!$A$2:$I$100,5,FALSE),"")</f>
        <v>0</v>
      </c>
      <c r="K5447">
        <f>IFERROR(VLOOKUP(G5447,Store_Map!$A$2:$I$100,6,FALSE),"")</f>
        <v>0</v>
      </c>
      <c r="L5447">
        <f>IFERROR(VLOOKUP(G5447,Store_Map!$A$2:$I$100,7,FALSE),"")</f>
        <v>0</v>
      </c>
      <c r="M5447">
        <f>IFERROR(VLOOKUP(G5447,Store_Map!$A$2:$I$100,8,FALSE),"")</f>
        <v>0</v>
      </c>
      <c r="N5447">
        <f t="shared" si="765"/>
        <v>0</v>
      </c>
      <c r="O5447" t="str">
        <f t="shared" si="766"/>
        <v>PASS</v>
      </c>
      <c r="P5447" t="str">
        <f t="shared" si="767"/>
        <v>PASS</v>
      </c>
      <c r="Q5447" t="str">
        <f t="shared" si="768"/>
        <v>PASS</v>
      </c>
      <c r="R5447" t="str">
        <f t="shared" si="769"/>
        <v>PASS</v>
      </c>
      <c r="S5447" t="str">
        <f t="shared" si="770"/>
        <v>PASS</v>
      </c>
      <c r="T5447">
        <f t="shared" si="771"/>
        <v>100</v>
      </c>
      <c r="U5447" t="str">
        <f t="shared" si="772"/>
        <v>Low</v>
      </c>
      <c r="V5447" t="str">
        <f t="shared" si="773"/>
        <v>Clean</v>
      </c>
    </row>
    <row r="5448" spans="1:22" x14ac:dyDescent="0.3">
      <c r="A5448" t="str">
        <f>Raw_Data!A5448</f>
        <v>26080773</v>
      </c>
      <c r="B5448">
        <f>Raw_Data!B5448</f>
        <v>45666</v>
      </c>
      <c r="C5448" t="str">
        <f>Raw_Data!C5448</f>
        <v>MELOXICAM 15 MG TABLET</v>
      </c>
      <c r="D5448" t="str">
        <f>Raw_Data!D5448</f>
        <v>69097015912</v>
      </c>
      <c r="E5448" t="str">
        <f>Raw_Data!E5448</f>
        <v>FORD, JAMES</v>
      </c>
      <c r="F5448" t="str">
        <f>Raw_Data!F5448</f>
        <v>1033117684</v>
      </c>
      <c r="G5448" t="str">
        <f>Raw_Data!H5448</f>
        <v>2</v>
      </c>
      <c r="H5448">
        <f>IFERROR(VLOOKUP(G5448,Store_Map!$A$2:$I$100,3,FALSE),"")</f>
        <v>0</v>
      </c>
      <c r="I5448">
        <f>IFERROR(VLOOKUP(G5448,Store_Map!$A$2:$I$100,4,FALSE),"")</f>
        <v>0</v>
      </c>
      <c r="J5448">
        <f>IFERROR(VLOOKUP(G5448,Store_Map!$A$2:$I$100,5,FALSE),"")</f>
        <v>0</v>
      </c>
      <c r="K5448">
        <f>IFERROR(VLOOKUP(G5448,Store_Map!$A$2:$I$100,6,FALSE),"")</f>
        <v>0</v>
      </c>
      <c r="L5448">
        <f>IFERROR(VLOOKUP(G5448,Store_Map!$A$2:$I$100,7,FALSE),"")</f>
        <v>0</v>
      </c>
      <c r="M5448">
        <f>IFERROR(VLOOKUP(G5448,Store_Map!$A$2:$I$100,8,FALSE),"")</f>
        <v>0</v>
      </c>
      <c r="N5448">
        <f t="shared" si="765"/>
        <v>0</v>
      </c>
      <c r="O5448" t="str">
        <f t="shared" si="766"/>
        <v>PASS</v>
      </c>
      <c r="P5448" t="str">
        <f t="shared" si="767"/>
        <v>PASS</v>
      </c>
      <c r="Q5448" t="str">
        <f t="shared" si="768"/>
        <v>PASS</v>
      </c>
      <c r="R5448" t="str">
        <f t="shared" si="769"/>
        <v>PASS</v>
      </c>
      <c r="S5448" t="str">
        <f t="shared" si="770"/>
        <v>PASS</v>
      </c>
      <c r="T5448">
        <f t="shared" si="771"/>
        <v>100</v>
      </c>
      <c r="U5448" t="str">
        <f t="shared" si="772"/>
        <v>Low</v>
      </c>
      <c r="V5448" t="str">
        <f t="shared" si="773"/>
        <v>Clean</v>
      </c>
    </row>
    <row r="5449" spans="1:22" x14ac:dyDescent="0.3">
      <c r="A5449" t="str">
        <f>Raw_Data!A5449</f>
        <v>26079139</v>
      </c>
      <c r="B5449">
        <f>Raw_Data!B5449</f>
        <v>45666</v>
      </c>
      <c r="C5449" t="str">
        <f>Raw_Data!C5449</f>
        <v>SPIRIVA RESPIMAT 1.25 MCG I</v>
      </c>
      <c r="D5449" t="str">
        <f>Raw_Data!D5449</f>
        <v>597016061</v>
      </c>
      <c r="E5449" t="str">
        <f>Raw_Data!E5449</f>
        <v>FORD, JAMES</v>
      </c>
      <c r="F5449" t="str">
        <f>Raw_Data!F5449</f>
        <v>1033117684</v>
      </c>
      <c r="G5449" t="str">
        <f>Raw_Data!H5449</f>
        <v>2</v>
      </c>
      <c r="H5449">
        <f>IFERROR(VLOOKUP(G5449,Store_Map!$A$2:$I$100,3,FALSE),"")</f>
        <v>0</v>
      </c>
      <c r="I5449">
        <f>IFERROR(VLOOKUP(G5449,Store_Map!$A$2:$I$100,4,FALSE),"")</f>
        <v>0</v>
      </c>
      <c r="J5449">
        <f>IFERROR(VLOOKUP(G5449,Store_Map!$A$2:$I$100,5,FALSE),"")</f>
        <v>0</v>
      </c>
      <c r="K5449">
        <f>IFERROR(VLOOKUP(G5449,Store_Map!$A$2:$I$100,6,FALSE),"")</f>
        <v>0</v>
      </c>
      <c r="L5449">
        <f>IFERROR(VLOOKUP(G5449,Store_Map!$A$2:$I$100,7,FALSE),"")</f>
        <v>0</v>
      </c>
      <c r="M5449">
        <f>IFERROR(VLOOKUP(G5449,Store_Map!$A$2:$I$100,8,FALSE),"")</f>
        <v>0</v>
      </c>
      <c r="N5449">
        <f t="shared" si="765"/>
        <v>0</v>
      </c>
      <c r="O5449" t="str">
        <f t="shared" si="766"/>
        <v>PASS</v>
      </c>
      <c r="P5449" t="str">
        <f t="shared" si="767"/>
        <v>REVIEW</v>
      </c>
      <c r="Q5449" t="str">
        <f t="shared" si="768"/>
        <v>PASS</v>
      </c>
      <c r="R5449" t="str">
        <f t="shared" si="769"/>
        <v>PASS</v>
      </c>
      <c r="S5449" t="str">
        <f t="shared" si="770"/>
        <v>REVIEW</v>
      </c>
      <c r="T5449">
        <f t="shared" si="771"/>
        <v>90</v>
      </c>
      <c r="U5449" t="str">
        <f t="shared" si="772"/>
        <v>Low</v>
      </c>
      <c r="V5449" t="str">
        <f t="shared" si="773"/>
        <v>Invalid NDC</v>
      </c>
    </row>
    <row r="5450" spans="1:22" x14ac:dyDescent="0.3">
      <c r="A5450" t="str">
        <f>Raw_Data!A5450</f>
        <v>26083857</v>
      </c>
      <c r="B5450">
        <f>Raw_Data!B5450</f>
        <v>45666</v>
      </c>
      <c r="C5450" t="str">
        <f>Raw_Data!C5450</f>
        <v>MOUNJARO 10 MG/0.5 ML PEN</v>
      </c>
      <c r="D5450" t="str">
        <f>Raw_Data!D5450</f>
        <v>2147180</v>
      </c>
      <c r="E5450" t="str">
        <f>Raw_Data!E5450</f>
        <v>FORD, JAMES</v>
      </c>
      <c r="F5450" t="str">
        <f>Raw_Data!F5450</f>
        <v>1033117684</v>
      </c>
      <c r="G5450" t="str">
        <f>Raw_Data!H5450</f>
        <v>2</v>
      </c>
      <c r="H5450">
        <f>IFERROR(VLOOKUP(G5450,Store_Map!$A$2:$I$100,3,FALSE),"")</f>
        <v>0</v>
      </c>
      <c r="I5450">
        <f>IFERROR(VLOOKUP(G5450,Store_Map!$A$2:$I$100,4,FALSE),"")</f>
        <v>0</v>
      </c>
      <c r="J5450">
        <f>IFERROR(VLOOKUP(G5450,Store_Map!$A$2:$I$100,5,FALSE),"")</f>
        <v>0</v>
      </c>
      <c r="K5450">
        <f>IFERROR(VLOOKUP(G5450,Store_Map!$A$2:$I$100,6,FALSE),"")</f>
        <v>0</v>
      </c>
      <c r="L5450">
        <f>IFERROR(VLOOKUP(G5450,Store_Map!$A$2:$I$100,7,FALSE),"")</f>
        <v>0</v>
      </c>
      <c r="M5450">
        <f>IFERROR(VLOOKUP(G5450,Store_Map!$A$2:$I$100,8,FALSE),"")</f>
        <v>0</v>
      </c>
      <c r="N5450">
        <f t="shared" si="765"/>
        <v>0</v>
      </c>
      <c r="O5450" t="str">
        <f t="shared" si="766"/>
        <v>PASS</v>
      </c>
      <c r="P5450" t="str">
        <f t="shared" si="767"/>
        <v>REVIEW</v>
      </c>
      <c r="Q5450" t="str">
        <f t="shared" si="768"/>
        <v>PASS</v>
      </c>
      <c r="R5450" t="str">
        <f t="shared" si="769"/>
        <v>PASS</v>
      </c>
      <c r="S5450" t="str">
        <f t="shared" si="770"/>
        <v>REVIEW</v>
      </c>
      <c r="T5450">
        <f t="shared" si="771"/>
        <v>90</v>
      </c>
      <c r="U5450" t="str">
        <f t="shared" si="772"/>
        <v>Low</v>
      </c>
      <c r="V5450" t="str">
        <f t="shared" si="773"/>
        <v>Invalid NDC</v>
      </c>
    </row>
    <row r="5451" spans="1:22" x14ac:dyDescent="0.3">
      <c r="A5451" t="str">
        <f>Raw_Data!A5451</f>
        <v>26079910</v>
      </c>
      <c r="B5451">
        <f>Raw_Data!B5451</f>
        <v>45666</v>
      </c>
      <c r="C5451" t="str">
        <f>Raw_Data!C5451</f>
        <v>METHIMAZOLE 5 MG TABLET</v>
      </c>
      <c r="D5451" t="str">
        <f>Raw_Data!D5451</f>
        <v>23155007001</v>
      </c>
      <c r="E5451" t="str">
        <f>Raw_Data!E5451</f>
        <v>PEDERSEN, JENNIFER</v>
      </c>
      <c r="F5451" t="str">
        <f>Raw_Data!F5451</f>
        <v>1073606661</v>
      </c>
      <c r="G5451" t="str">
        <f>Raw_Data!H5451</f>
        <v>2</v>
      </c>
      <c r="H5451">
        <f>IFERROR(VLOOKUP(G5451,Store_Map!$A$2:$I$100,3,FALSE),"")</f>
        <v>0</v>
      </c>
      <c r="I5451">
        <f>IFERROR(VLOOKUP(G5451,Store_Map!$A$2:$I$100,4,FALSE),"")</f>
        <v>0</v>
      </c>
      <c r="J5451">
        <f>IFERROR(VLOOKUP(G5451,Store_Map!$A$2:$I$100,5,FALSE),"")</f>
        <v>0</v>
      </c>
      <c r="K5451">
        <f>IFERROR(VLOOKUP(G5451,Store_Map!$A$2:$I$100,6,FALSE),"")</f>
        <v>0</v>
      </c>
      <c r="L5451">
        <f>IFERROR(VLOOKUP(G5451,Store_Map!$A$2:$I$100,7,FALSE),"")</f>
        <v>0</v>
      </c>
      <c r="M5451">
        <f>IFERROR(VLOOKUP(G5451,Store_Map!$A$2:$I$100,8,FALSE),"")</f>
        <v>0</v>
      </c>
      <c r="N5451">
        <f t="shared" si="765"/>
        <v>0</v>
      </c>
      <c r="O5451" t="str">
        <f t="shared" si="766"/>
        <v>PASS</v>
      </c>
      <c r="P5451" t="str">
        <f t="shared" si="767"/>
        <v>PASS</v>
      </c>
      <c r="Q5451" t="str">
        <f t="shared" si="768"/>
        <v>PASS</v>
      </c>
      <c r="R5451" t="str">
        <f t="shared" si="769"/>
        <v>PASS</v>
      </c>
      <c r="S5451" t="str">
        <f t="shared" si="770"/>
        <v>PASS</v>
      </c>
      <c r="T5451">
        <f t="shared" si="771"/>
        <v>100</v>
      </c>
      <c r="U5451" t="str">
        <f t="shared" si="772"/>
        <v>Low</v>
      </c>
      <c r="V5451" t="str">
        <f t="shared" si="773"/>
        <v>Clean</v>
      </c>
    </row>
    <row r="5452" spans="1:22" x14ac:dyDescent="0.3">
      <c r="A5452" t="str">
        <f>Raw_Data!A5452</f>
        <v>26079562</v>
      </c>
      <c r="B5452">
        <f>Raw_Data!B5452</f>
        <v>45666</v>
      </c>
      <c r="C5452" t="str">
        <f>Raw_Data!C5452</f>
        <v>PANTOPRAZOLE SOD DR 40 MG T</v>
      </c>
      <c r="D5452" t="str">
        <f>Raw_Data!D5452</f>
        <v>65862056090</v>
      </c>
      <c r="E5452" t="str">
        <f>Raw_Data!E5452</f>
        <v>FORD, JAMES</v>
      </c>
      <c r="F5452" t="str">
        <f>Raw_Data!F5452</f>
        <v>1033117684</v>
      </c>
      <c r="G5452" t="str">
        <f>Raw_Data!H5452</f>
        <v>2</v>
      </c>
      <c r="H5452">
        <f>IFERROR(VLOOKUP(G5452,Store_Map!$A$2:$I$100,3,FALSE),"")</f>
        <v>0</v>
      </c>
      <c r="I5452">
        <f>IFERROR(VLOOKUP(G5452,Store_Map!$A$2:$I$100,4,FALSE),"")</f>
        <v>0</v>
      </c>
      <c r="J5452">
        <f>IFERROR(VLOOKUP(G5452,Store_Map!$A$2:$I$100,5,FALSE),"")</f>
        <v>0</v>
      </c>
      <c r="K5452">
        <f>IFERROR(VLOOKUP(G5452,Store_Map!$A$2:$I$100,6,FALSE),"")</f>
        <v>0</v>
      </c>
      <c r="L5452">
        <f>IFERROR(VLOOKUP(G5452,Store_Map!$A$2:$I$100,7,FALSE),"")</f>
        <v>0</v>
      </c>
      <c r="M5452">
        <f>IFERROR(VLOOKUP(G5452,Store_Map!$A$2:$I$100,8,FALSE),"")</f>
        <v>0</v>
      </c>
      <c r="N5452">
        <f t="shared" si="765"/>
        <v>0</v>
      </c>
      <c r="O5452" t="str">
        <f t="shared" si="766"/>
        <v>PASS</v>
      </c>
      <c r="P5452" t="str">
        <f t="shared" si="767"/>
        <v>PASS</v>
      </c>
      <c r="Q5452" t="str">
        <f t="shared" si="768"/>
        <v>PASS</v>
      </c>
      <c r="R5452" t="str">
        <f t="shared" si="769"/>
        <v>PASS</v>
      </c>
      <c r="S5452" t="str">
        <f t="shared" si="770"/>
        <v>PASS</v>
      </c>
      <c r="T5452">
        <f t="shared" si="771"/>
        <v>100</v>
      </c>
      <c r="U5452" t="str">
        <f t="shared" si="772"/>
        <v>Low</v>
      </c>
      <c r="V5452" t="str">
        <f t="shared" si="773"/>
        <v>Clean</v>
      </c>
    </row>
    <row r="5453" spans="1:22" x14ac:dyDescent="0.3">
      <c r="A5453" t="str">
        <f>Raw_Data!A5453</f>
        <v>26079561</v>
      </c>
      <c r="B5453">
        <f>Raw_Data!B5453</f>
        <v>45666</v>
      </c>
      <c r="C5453" t="str">
        <f>Raw_Data!C5453</f>
        <v>HYDROCHLOROTHIAZIDE 12.5 MG</v>
      </c>
      <c r="D5453" t="str">
        <f>Raw_Data!D5453</f>
        <v>69315015510</v>
      </c>
      <c r="E5453" t="str">
        <f>Raw_Data!E5453</f>
        <v>FORD, JAMES</v>
      </c>
      <c r="F5453" t="str">
        <f>Raw_Data!F5453</f>
        <v>1033117684</v>
      </c>
      <c r="G5453" t="str">
        <f>Raw_Data!H5453</f>
        <v>2</v>
      </c>
      <c r="H5453">
        <f>IFERROR(VLOOKUP(G5453,Store_Map!$A$2:$I$100,3,FALSE),"")</f>
        <v>0</v>
      </c>
      <c r="I5453">
        <f>IFERROR(VLOOKUP(G5453,Store_Map!$A$2:$I$100,4,FALSE),"")</f>
        <v>0</v>
      </c>
      <c r="J5453">
        <f>IFERROR(VLOOKUP(G5453,Store_Map!$A$2:$I$100,5,FALSE),"")</f>
        <v>0</v>
      </c>
      <c r="K5453">
        <f>IFERROR(VLOOKUP(G5453,Store_Map!$A$2:$I$100,6,FALSE),"")</f>
        <v>0</v>
      </c>
      <c r="L5453">
        <f>IFERROR(VLOOKUP(G5453,Store_Map!$A$2:$I$100,7,FALSE),"")</f>
        <v>0</v>
      </c>
      <c r="M5453">
        <f>IFERROR(VLOOKUP(G5453,Store_Map!$A$2:$I$100,8,FALSE),"")</f>
        <v>0</v>
      </c>
      <c r="N5453">
        <f t="shared" si="765"/>
        <v>0</v>
      </c>
      <c r="O5453" t="str">
        <f t="shared" si="766"/>
        <v>PASS</v>
      </c>
      <c r="P5453" t="str">
        <f t="shared" si="767"/>
        <v>PASS</v>
      </c>
      <c r="Q5453" t="str">
        <f t="shared" si="768"/>
        <v>PASS</v>
      </c>
      <c r="R5453" t="str">
        <f t="shared" si="769"/>
        <v>PASS</v>
      </c>
      <c r="S5453" t="str">
        <f t="shared" si="770"/>
        <v>PASS</v>
      </c>
      <c r="T5453">
        <f t="shared" si="771"/>
        <v>100</v>
      </c>
      <c r="U5453" t="str">
        <f t="shared" si="772"/>
        <v>Low</v>
      </c>
      <c r="V5453" t="str">
        <f t="shared" si="773"/>
        <v>Clean</v>
      </c>
    </row>
    <row r="5454" spans="1:22" x14ac:dyDescent="0.3">
      <c r="A5454" t="str">
        <f>Raw_Data!A5454</f>
        <v>26079559</v>
      </c>
      <c r="B5454">
        <f>Raw_Data!B5454</f>
        <v>45666</v>
      </c>
      <c r="C5454" t="str">
        <f>Raw_Data!C5454</f>
        <v>AMITRIPTYLINE HCL 25 MG TAB</v>
      </c>
      <c r="D5454" t="str">
        <f>Raw_Data!D5454</f>
        <v>70710122600</v>
      </c>
      <c r="E5454" t="str">
        <f>Raw_Data!E5454</f>
        <v>FORD, JAMES</v>
      </c>
      <c r="F5454" t="str">
        <f>Raw_Data!F5454</f>
        <v>1033117684</v>
      </c>
      <c r="G5454" t="str">
        <f>Raw_Data!H5454</f>
        <v>2</v>
      </c>
      <c r="H5454">
        <f>IFERROR(VLOOKUP(G5454,Store_Map!$A$2:$I$100,3,FALSE),"")</f>
        <v>0</v>
      </c>
      <c r="I5454">
        <f>IFERROR(VLOOKUP(G5454,Store_Map!$A$2:$I$100,4,FALSE),"")</f>
        <v>0</v>
      </c>
      <c r="J5454">
        <f>IFERROR(VLOOKUP(G5454,Store_Map!$A$2:$I$100,5,FALSE),"")</f>
        <v>0</v>
      </c>
      <c r="K5454">
        <f>IFERROR(VLOOKUP(G5454,Store_Map!$A$2:$I$100,6,FALSE),"")</f>
        <v>0</v>
      </c>
      <c r="L5454">
        <f>IFERROR(VLOOKUP(G5454,Store_Map!$A$2:$I$100,7,FALSE),"")</f>
        <v>0</v>
      </c>
      <c r="M5454">
        <f>IFERROR(VLOOKUP(G5454,Store_Map!$A$2:$I$100,8,FALSE),"")</f>
        <v>0</v>
      </c>
      <c r="N5454">
        <f t="shared" si="765"/>
        <v>0</v>
      </c>
      <c r="O5454" t="str">
        <f t="shared" si="766"/>
        <v>PASS</v>
      </c>
      <c r="P5454" t="str">
        <f t="shared" si="767"/>
        <v>PASS</v>
      </c>
      <c r="Q5454" t="str">
        <f t="shared" si="768"/>
        <v>PASS</v>
      </c>
      <c r="R5454" t="str">
        <f t="shared" si="769"/>
        <v>PASS</v>
      </c>
      <c r="S5454" t="str">
        <f t="shared" si="770"/>
        <v>PASS</v>
      </c>
      <c r="T5454">
        <f t="shared" si="771"/>
        <v>100</v>
      </c>
      <c r="U5454" t="str">
        <f t="shared" si="772"/>
        <v>Low</v>
      </c>
      <c r="V5454" t="str">
        <f t="shared" si="773"/>
        <v>Clean</v>
      </c>
    </row>
    <row r="5455" spans="1:22" x14ac:dyDescent="0.3">
      <c r="A5455" t="str">
        <f>Raw_Data!A5455</f>
        <v>26079558</v>
      </c>
      <c r="B5455">
        <f>Raw_Data!B5455</f>
        <v>45666</v>
      </c>
      <c r="C5455" t="str">
        <f>Raw_Data!C5455</f>
        <v>BACLOFEN 10 MG TABLET</v>
      </c>
      <c r="D5455" t="str">
        <f>Raw_Data!D5455</f>
        <v>52817032000</v>
      </c>
      <c r="E5455" t="str">
        <f>Raw_Data!E5455</f>
        <v>FORD, JAMES</v>
      </c>
      <c r="F5455" t="str">
        <f>Raw_Data!F5455</f>
        <v>1033117684</v>
      </c>
      <c r="G5455" t="str">
        <f>Raw_Data!H5455</f>
        <v>2</v>
      </c>
      <c r="H5455">
        <f>IFERROR(VLOOKUP(G5455,Store_Map!$A$2:$I$100,3,FALSE),"")</f>
        <v>0</v>
      </c>
      <c r="I5455">
        <f>IFERROR(VLOOKUP(G5455,Store_Map!$A$2:$I$100,4,FALSE),"")</f>
        <v>0</v>
      </c>
      <c r="J5455">
        <f>IFERROR(VLOOKUP(G5455,Store_Map!$A$2:$I$100,5,FALSE),"")</f>
        <v>0</v>
      </c>
      <c r="K5455">
        <f>IFERROR(VLOOKUP(G5455,Store_Map!$A$2:$I$100,6,FALSE),"")</f>
        <v>0</v>
      </c>
      <c r="L5455">
        <f>IFERROR(VLOOKUP(G5455,Store_Map!$A$2:$I$100,7,FALSE),"")</f>
        <v>0</v>
      </c>
      <c r="M5455">
        <f>IFERROR(VLOOKUP(G5455,Store_Map!$A$2:$I$100,8,FALSE),"")</f>
        <v>0</v>
      </c>
      <c r="N5455">
        <f t="shared" si="765"/>
        <v>0</v>
      </c>
      <c r="O5455" t="str">
        <f t="shared" si="766"/>
        <v>PASS</v>
      </c>
      <c r="P5455" t="str">
        <f t="shared" si="767"/>
        <v>PASS</v>
      </c>
      <c r="Q5455" t="str">
        <f t="shared" si="768"/>
        <v>PASS</v>
      </c>
      <c r="R5455" t="str">
        <f t="shared" si="769"/>
        <v>PASS</v>
      </c>
      <c r="S5455" t="str">
        <f t="shared" si="770"/>
        <v>PASS</v>
      </c>
      <c r="T5455">
        <f t="shared" si="771"/>
        <v>100</v>
      </c>
      <c r="U5455" t="str">
        <f t="shared" si="772"/>
        <v>Low</v>
      </c>
      <c r="V5455" t="str">
        <f t="shared" si="773"/>
        <v>Clean</v>
      </c>
    </row>
    <row r="5456" spans="1:22" x14ac:dyDescent="0.3">
      <c r="A5456" t="str">
        <f>Raw_Data!A5456</f>
        <v>26079556</v>
      </c>
      <c r="B5456">
        <f>Raw_Data!B5456</f>
        <v>45666</v>
      </c>
      <c r="C5456" t="str">
        <f>Raw_Data!C5456</f>
        <v>AMLODIPINE BESYLATE 10 MG T</v>
      </c>
      <c r="D5456" t="str">
        <f>Raw_Data!D5456</f>
        <v>69097012815</v>
      </c>
      <c r="E5456" t="str">
        <f>Raw_Data!E5456</f>
        <v>FORD, JAMES</v>
      </c>
      <c r="F5456" t="str">
        <f>Raw_Data!F5456</f>
        <v>1033117684</v>
      </c>
      <c r="G5456" t="str">
        <f>Raw_Data!H5456</f>
        <v>2</v>
      </c>
      <c r="H5456">
        <f>IFERROR(VLOOKUP(G5456,Store_Map!$A$2:$I$100,3,FALSE),"")</f>
        <v>0</v>
      </c>
      <c r="I5456">
        <f>IFERROR(VLOOKUP(G5456,Store_Map!$A$2:$I$100,4,FALSE),"")</f>
        <v>0</v>
      </c>
      <c r="J5456">
        <f>IFERROR(VLOOKUP(G5456,Store_Map!$A$2:$I$100,5,FALSE),"")</f>
        <v>0</v>
      </c>
      <c r="K5456">
        <f>IFERROR(VLOOKUP(G5456,Store_Map!$A$2:$I$100,6,FALSE),"")</f>
        <v>0</v>
      </c>
      <c r="L5456">
        <f>IFERROR(VLOOKUP(G5456,Store_Map!$A$2:$I$100,7,FALSE),"")</f>
        <v>0</v>
      </c>
      <c r="M5456">
        <f>IFERROR(VLOOKUP(G5456,Store_Map!$A$2:$I$100,8,FALSE),"")</f>
        <v>0</v>
      </c>
      <c r="N5456">
        <f t="shared" si="765"/>
        <v>0</v>
      </c>
      <c r="O5456" t="str">
        <f t="shared" si="766"/>
        <v>PASS</v>
      </c>
      <c r="P5456" t="str">
        <f t="shared" si="767"/>
        <v>PASS</v>
      </c>
      <c r="Q5456" t="str">
        <f t="shared" si="768"/>
        <v>PASS</v>
      </c>
      <c r="R5456" t="str">
        <f t="shared" si="769"/>
        <v>PASS</v>
      </c>
      <c r="S5456" t="str">
        <f t="shared" si="770"/>
        <v>PASS</v>
      </c>
      <c r="T5456">
        <f t="shared" si="771"/>
        <v>100</v>
      </c>
      <c r="U5456" t="str">
        <f t="shared" si="772"/>
        <v>Low</v>
      </c>
      <c r="V5456" t="str">
        <f t="shared" si="773"/>
        <v>Clean</v>
      </c>
    </row>
    <row r="5457" spans="1:22" x14ac:dyDescent="0.3">
      <c r="A5457" t="str">
        <f>Raw_Data!A5457</f>
        <v>26083004</v>
      </c>
      <c r="B5457">
        <f>Raw_Data!B5457</f>
        <v>45666</v>
      </c>
      <c r="C5457" t="str">
        <f>Raw_Data!C5457</f>
        <v>HYDROCORTISONE 2.5% LOTION</v>
      </c>
      <c r="D5457" t="str">
        <f>Raw_Data!D5457</f>
        <v>45802093726</v>
      </c>
      <c r="E5457" t="str">
        <f>Raw_Data!E5457</f>
        <v>FORD, JAMES</v>
      </c>
      <c r="F5457" t="str">
        <f>Raw_Data!F5457</f>
        <v>1033117684</v>
      </c>
      <c r="G5457" t="str">
        <f>Raw_Data!H5457</f>
        <v>2</v>
      </c>
      <c r="H5457">
        <f>IFERROR(VLOOKUP(G5457,Store_Map!$A$2:$I$100,3,FALSE),"")</f>
        <v>0</v>
      </c>
      <c r="I5457">
        <f>IFERROR(VLOOKUP(G5457,Store_Map!$A$2:$I$100,4,FALSE),"")</f>
        <v>0</v>
      </c>
      <c r="J5457">
        <f>IFERROR(VLOOKUP(G5457,Store_Map!$A$2:$I$100,5,FALSE),"")</f>
        <v>0</v>
      </c>
      <c r="K5457">
        <f>IFERROR(VLOOKUP(G5457,Store_Map!$A$2:$I$100,6,FALSE),"")</f>
        <v>0</v>
      </c>
      <c r="L5457">
        <f>IFERROR(VLOOKUP(G5457,Store_Map!$A$2:$I$100,7,FALSE),"")</f>
        <v>0</v>
      </c>
      <c r="M5457">
        <f>IFERROR(VLOOKUP(G5457,Store_Map!$A$2:$I$100,8,FALSE),"")</f>
        <v>0</v>
      </c>
      <c r="N5457">
        <f t="shared" si="765"/>
        <v>0</v>
      </c>
      <c r="O5457" t="str">
        <f t="shared" si="766"/>
        <v>PASS</v>
      </c>
      <c r="P5457" t="str">
        <f t="shared" si="767"/>
        <v>PASS</v>
      </c>
      <c r="Q5457" t="str">
        <f t="shared" si="768"/>
        <v>PASS</v>
      </c>
      <c r="R5457" t="str">
        <f t="shared" si="769"/>
        <v>PASS</v>
      </c>
      <c r="S5457" t="str">
        <f t="shared" si="770"/>
        <v>PASS</v>
      </c>
      <c r="T5457">
        <f t="shared" si="771"/>
        <v>100</v>
      </c>
      <c r="U5457" t="str">
        <f t="shared" si="772"/>
        <v>Low</v>
      </c>
      <c r="V5457" t="str">
        <f t="shared" si="773"/>
        <v>Clean</v>
      </c>
    </row>
    <row r="5458" spans="1:22" x14ac:dyDescent="0.3">
      <c r="A5458" t="str">
        <f>Raw_Data!A5458</f>
        <v>26080911</v>
      </c>
      <c r="B5458">
        <f>Raw_Data!B5458</f>
        <v>45666</v>
      </c>
      <c r="C5458" t="str">
        <f>Raw_Data!C5458</f>
        <v>SERTRALINE HCL 25 MG TABLET</v>
      </c>
      <c r="D5458" t="str">
        <f>Raw_Data!D5458</f>
        <v>68180035103</v>
      </c>
      <c r="E5458" t="str">
        <f>Raw_Data!E5458</f>
        <v>FORD, JAMES</v>
      </c>
      <c r="F5458" t="str">
        <f>Raw_Data!F5458</f>
        <v>1033117684</v>
      </c>
      <c r="G5458" t="str">
        <f>Raw_Data!H5458</f>
        <v>2</v>
      </c>
      <c r="H5458">
        <f>IFERROR(VLOOKUP(G5458,Store_Map!$A$2:$I$100,3,FALSE),"")</f>
        <v>0</v>
      </c>
      <c r="I5458">
        <f>IFERROR(VLOOKUP(G5458,Store_Map!$A$2:$I$100,4,FALSE),"")</f>
        <v>0</v>
      </c>
      <c r="J5458">
        <f>IFERROR(VLOOKUP(G5458,Store_Map!$A$2:$I$100,5,FALSE),"")</f>
        <v>0</v>
      </c>
      <c r="K5458">
        <f>IFERROR(VLOOKUP(G5458,Store_Map!$A$2:$I$100,6,FALSE),"")</f>
        <v>0</v>
      </c>
      <c r="L5458">
        <f>IFERROR(VLOOKUP(G5458,Store_Map!$A$2:$I$100,7,FALSE),"")</f>
        <v>0</v>
      </c>
      <c r="M5458">
        <f>IFERROR(VLOOKUP(G5458,Store_Map!$A$2:$I$100,8,FALSE),"")</f>
        <v>0</v>
      </c>
      <c r="N5458">
        <f t="shared" si="765"/>
        <v>0</v>
      </c>
      <c r="O5458" t="str">
        <f t="shared" si="766"/>
        <v>PASS</v>
      </c>
      <c r="P5458" t="str">
        <f t="shared" si="767"/>
        <v>PASS</v>
      </c>
      <c r="Q5458" t="str">
        <f t="shared" si="768"/>
        <v>PASS</v>
      </c>
      <c r="R5458" t="str">
        <f t="shared" si="769"/>
        <v>PASS</v>
      </c>
      <c r="S5458" t="str">
        <f t="shared" si="770"/>
        <v>PASS</v>
      </c>
      <c r="T5458">
        <f t="shared" si="771"/>
        <v>100</v>
      </c>
      <c r="U5458" t="str">
        <f t="shared" si="772"/>
        <v>Low</v>
      </c>
      <c r="V5458" t="str">
        <f t="shared" si="773"/>
        <v>Clean</v>
      </c>
    </row>
    <row r="5459" spans="1:22" x14ac:dyDescent="0.3">
      <c r="A5459" t="str">
        <f>Raw_Data!A5459</f>
        <v>26081232</v>
      </c>
      <c r="B5459">
        <f>Raw_Data!B5459</f>
        <v>45666</v>
      </c>
      <c r="C5459" t="str">
        <f>Raw_Data!C5459</f>
        <v>FUROSEMIDE 20 MG TABLET</v>
      </c>
      <c r="D5459" t="str">
        <f>Raw_Data!D5459</f>
        <v>69315011610</v>
      </c>
      <c r="E5459" t="str">
        <f>Raw_Data!E5459</f>
        <v>FORD, JAMES</v>
      </c>
      <c r="F5459" t="str">
        <f>Raw_Data!F5459</f>
        <v>1033117684</v>
      </c>
      <c r="G5459" t="str">
        <f>Raw_Data!H5459</f>
        <v>2</v>
      </c>
      <c r="H5459">
        <f>IFERROR(VLOOKUP(G5459,Store_Map!$A$2:$I$100,3,FALSE),"")</f>
        <v>0</v>
      </c>
      <c r="I5459">
        <f>IFERROR(VLOOKUP(G5459,Store_Map!$A$2:$I$100,4,FALSE),"")</f>
        <v>0</v>
      </c>
      <c r="J5459">
        <f>IFERROR(VLOOKUP(G5459,Store_Map!$A$2:$I$100,5,FALSE),"")</f>
        <v>0</v>
      </c>
      <c r="K5459">
        <f>IFERROR(VLOOKUP(G5459,Store_Map!$A$2:$I$100,6,FALSE),"")</f>
        <v>0</v>
      </c>
      <c r="L5459">
        <f>IFERROR(VLOOKUP(G5459,Store_Map!$A$2:$I$100,7,FALSE),"")</f>
        <v>0</v>
      </c>
      <c r="M5459">
        <f>IFERROR(VLOOKUP(G5459,Store_Map!$A$2:$I$100,8,FALSE),"")</f>
        <v>0</v>
      </c>
      <c r="N5459">
        <f t="shared" si="765"/>
        <v>0</v>
      </c>
      <c r="O5459" t="str">
        <f t="shared" si="766"/>
        <v>PASS</v>
      </c>
      <c r="P5459" t="str">
        <f t="shared" si="767"/>
        <v>PASS</v>
      </c>
      <c r="Q5459" t="str">
        <f t="shared" si="768"/>
        <v>PASS</v>
      </c>
      <c r="R5459" t="str">
        <f t="shared" si="769"/>
        <v>PASS</v>
      </c>
      <c r="S5459" t="str">
        <f t="shared" si="770"/>
        <v>PASS</v>
      </c>
      <c r="T5459">
        <f t="shared" si="771"/>
        <v>100</v>
      </c>
      <c r="U5459" t="str">
        <f t="shared" si="772"/>
        <v>Low</v>
      </c>
      <c r="V5459" t="str">
        <f t="shared" si="773"/>
        <v>Clean</v>
      </c>
    </row>
    <row r="5460" spans="1:22" x14ac:dyDescent="0.3">
      <c r="A5460" t="str">
        <f>Raw_Data!A5460</f>
        <v>26081495</v>
      </c>
      <c r="B5460">
        <f>Raw_Data!B5460</f>
        <v>45666</v>
      </c>
      <c r="C5460" t="str">
        <f>Raw_Data!C5460</f>
        <v>LEVOCETIRIZINE 5 MG TABLET</v>
      </c>
      <c r="D5460" t="str">
        <f>Raw_Data!D5460</f>
        <v>33342020010</v>
      </c>
      <c r="E5460" t="str">
        <f>Raw_Data!E5460</f>
        <v>FORD, JAMES</v>
      </c>
      <c r="F5460" t="str">
        <f>Raw_Data!F5460</f>
        <v>1033117684</v>
      </c>
      <c r="G5460" t="str">
        <f>Raw_Data!H5460</f>
        <v>2</v>
      </c>
      <c r="H5460">
        <f>IFERROR(VLOOKUP(G5460,Store_Map!$A$2:$I$100,3,FALSE),"")</f>
        <v>0</v>
      </c>
      <c r="I5460">
        <f>IFERROR(VLOOKUP(G5460,Store_Map!$A$2:$I$100,4,FALSE),"")</f>
        <v>0</v>
      </c>
      <c r="J5460">
        <f>IFERROR(VLOOKUP(G5460,Store_Map!$A$2:$I$100,5,FALSE),"")</f>
        <v>0</v>
      </c>
      <c r="K5460">
        <f>IFERROR(VLOOKUP(G5460,Store_Map!$A$2:$I$100,6,FALSE),"")</f>
        <v>0</v>
      </c>
      <c r="L5460">
        <f>IFERROR(VLOOKUP(G5460,Store_Map!$A$2:$I$100,7,FALSE),"")</f>
        <v>0</v>
      </c>
      <c r="M5460">
        <f>IFERROR(VLOOKUP(G5460,Store_Map!$A$2:$I$100,8,FALSE),"")</f>
        <v>0</v>
      </c>
      <c r="N5460">
        <f t="shared" si="765"/>
        <v>0</v>
      </c>
      <c r="O5460" t="str">
        <f t="shared" si="766"/>
        <v>PASS</v>
      </c>
      <c r="P5460" t="str">
        <f t="shared" si="767"/>
        <v>PASS</v>
      </c>
      <c r="Q5460" t="str">
        <f t="shared" si="768"/>
        <v>PASS</v>
      </c>
      <c r="R5460" t="str">
        <f t="shared" si="769"/>
        <v>PASS</v>
      </c>
      <c r="S5460" t="str">
        <f t="shared" si="770"/>
        <v>PASS</v>
      </c>
      <c r="T5460">
        <f t="shared" si="771"/>
        <v>100</v>
      </c>
      <c r="U5460" t="str">
        <f t="shared" si="772"/>
        <v>Low</v>
      </c>
      <c r="V5460" t="str">
        <f t="shared" si="773"/>
        <v>Clean</v>
      </c>
    </row>
    <row r="5461" spans="1:22" x14ac:dyDescent="0.3">
      <c r="A5461" t="str">
        <f>Raw_Data!A5461</f>
        <v>26081865</v>
      </c>
      <c r="B5461">
        <f>Raw_Data!B5461</f>
        <v>45666</v>
      </c>
      <c r="C5461" t="str">
        <f>Raw_Data!C5461</f>
        <v>*CLOPIDOGREL 75 MG TABLET</v>
      </c>
      <c r="D5461" t="str">
        <f>Raw_Data!D5461</f>
        <v>55111019630</v>
      </c>
      <c r="E5461" t="str">
        <f>Raw_Data!E5461</f>
        <v>WHITTEN, ROSELINE</v>
      </c>
      <c r="F5461" t="str">
        <f>Raw_Data!F5461</f>
        <v>1922778083</v>
      </c>
      <c r="G5461" t="str">
        <f>Raw_Data!H5461</f>
        <v>2</v>
      </c>
      <c r="H5461">
        <f>IFERROR(VLOOKUP(G5461,Store_Map!$A$2:$I$100,3,FALSE),"")</f>
        <v>0</v>
      </c>
      <c r="I5461">
        <f>IFERROR(VLOOKUP(G5461,Store_Map!$A$2:$I$100,4,FALSE),"")</f>
        <v>0</v>
      </c>
      <c r="J5461">
        <f>IFERROR(VLOOKUP(G5461,Store_Map!$A$2:$I$100,5,FALSE),"")</f>
        <v>0</v>
      </c>
      <c r="K5461">
        <f>IFERROR(VLOOKUP(G5461,Store_Map!$A$2:$I$100,6,FALSE),"")</f>
        <v>0</v>
      </c>
      <c r="L5461">
        <f>IFERROR(VLOOKUP(G5461,Store_Map!$A$2:$I$100,7,FALSE),"")</f>
        <v>0</v>
      </c>
      <c r="M5461">
        <f>IFERROR(VLOOKUP(G5461,Store_Map!$A$2:$I$100,8,FALSE),"")</f>
        <v>0</v>
      </c>
      <c r="N5461">
        <f t="shared" si="765"/>
        <v>0</v>
      </c>
      <c r="O5461" t="str">
        <f t="shared" si="766"/>
        <v>PASS</v>
      </c>
      <c r="P5461" t="str">
        <f t="shared" si="767"/>
        <v>PASS</v>
      </c>
      <c r="Q5461" t="str">
        <f t="shared" si="768"/>
        <v>PASS</v>
      </c>
      <c r="R5461" t="str">
        <f t="shared" si="769"/>
        <v>PASS</v>
      </c>
      <c r="S5461" t="str">
        <f t="shared" si="770"/>
        <v>PASS</v>
      </c>
      <c r="T5461">
        <f t="shared" si="771"/>
        <v>100</v>
      </c>
      <c r="U5461" t="str">
        <f t="shared" si="772"/>
        <v>Low</v>
      </c>
      <c r="V5461" t="str">
        <f t="shared" si="773"/>
        <v>Clean</v>
      </c>
    </row>
    <row r="5462" spans="1:22" x14ac:dyDescent="0.3">
      <c r="A5462" t="str">
        <f>Raw_Data!A5462</f>
        <v>26084711</v>
      </c>
      <c r="B5462">
        <f>Raw_Data!B5462</f>
        <v>45666</v>
      </c>
      <c r="C5462" t="str">
        <f>Raw_Data!C5462</f>
        <v>AMLODIPINE BESYLATE 5 MG TA</v>
      </c>
      <c r="D5462" t="str">
        <f>Raw_Data!D5462</f>
        <v>69097012715</v>
      </c>
      <c r="E5462" t="str">
        <f>Raw_Data!E5462</f>
        <v>FORD, JAMES</v>
      </c>
      <c r="F5462" t="str">
        <f>Raw_Data!F5462</f>
        <v>1033117684</v>
      </c>
      <c r="G5462" t="str">
        <f>Raw_Data!H5462</f>
        <v>2</v>
      </c>
      <c r="H5462">
        <f>IFERROR(VLOOKUP(G5462,Store_Map!$A$2:$I$100,3,FALSE),"")</f>
        <v>0</v>
      </c>
      <c r="I5462">
        <f>IFERROR(VLOOKUP(G5462,Store_Map!$A$2:$I$100,4,FALSE),"")</f>
        <v>0</v>
      </c>
      <c r="J5462">
        <f>IFERROR(VLOOKUP(G5462,Store_Map!$A$2:$I$100,5,FALSE),"")</f>
        <v>0</v>
      </c>
      <c r="K5462">
        <f>IFERROR(VLOOKUP(G5462,Store_Map!$A$2:$I$100,6,FALSE),"")</f>
        <v>0</v>
      </c>
      <c r="L5462">
        <f>IFERROR(VLOOKUP(G5462,Store_Map!$A$2:$I$100,7,FALSE),"")</f>
        <v>0</v>
      </c>
      <c r="M5462">
        <f>IFERROR(VLOOKUP(G5462,Store_Map!$A$2:$I$100,8,FALSE),"")</f>
        <v>0</v>
      </c>
      <c r="N5462">
        <f t="shared" si="765"/>
        <v>0</v>
      </c>
      <c r="O5462" t="str">
        <f t="shared" si="766"/>
        <v>PASS</v>
      </c>
      <c r="P5462" t="str">
        <f t="shared" si="767"/>
        <v>PASS</v>
      </c>
      <c r="Q5462" t="str">
        <f t="shared" si="768"/>
        <v>PASS</v>
      </c>
      <c r="R5462" t="str">
        <f t="shared" si="769"/>
        <v>PASS</v>
      </c>
      <c r="S5462" t="str">
        <f t="shared" si="770"/>
        <v>PASS</v>
      </c>
      <c r="T5462">
        <f t="shared" si="771"/>
        <v>100</v>
      </c>
      <c r="U5462" t="str">
        <f t="shared" si="772"/>
        <v>Low</v>
      </c>
      <c r="V5462" t="str">
        <f t="shared" si="773"/>
        <v>Clean</v>
      </c>
    </row>
    <row r="5463" spans="1:22" x14ac:dyDescent="0.3">
      <c r="A5463" t="str">
        <f>Raw_Data!A5463</f>
        <v>26084712</v>
      </c>
      <c r="B5463">
        <f>Raw_Data!B5463</f>
        <v>45666</v>
      </c>
      <c r="C5463" t="str">
        <f>Raw_Data!C5463</f>
        <v>MOUNJARO 5 MG/0.5 ML PEN</v>
      </c>
      <c r="D5463" t="str">
        <f>Raw_Data!D5463</f>
        <v>2149580</v>
      </c>
      <c r="E5463" t="str">
        <f>Raw_Data!E5463</f>
        <v>FORD, JAMES</v>
      </c>
      <c r="F5463" t="str">
        <f>Raw_Data!F5463</f>
        <v>1033117684</v>
      </c>
      <c r="G5463" t="str">
        <f>Raw_Data!H5463</f>
        <v>2</v>
      </c>
      <c r="H5463">
        <f>IFERROR(VLOOKUP(G5463,Store_Map!$A$2:$I$100,3,FALSE),"")</f>
        <v>0</v>
      </c>
      <c r="I5463">
        <f>IFERROR(VLOOKUP(G5463,Store_Map!$A$2:$I$100,4,FALSE),"")</f>
        <v>0</v>
      </c>
      <c r="J5463">
        <f>IFERROR(VLOOKUP(G5463,Store_Map!$A$2:$I$100,5,FALSE),"")</f>
        <v>0</v>
      </c>
      <c r="K5463">
        <f>IFERROR(VLOOKUP(G5463,Store_Map!$A$2:$I$100,6,FALSE),"")</f>
        <v>0</v>
      </c>
      <c r="L5463">
        <f>IFERROR(VLOOKUP(G5463,Store_Map!$A$2:$I$100,7,FALSE),"")</f>
        <v>0</v>
      </c>
      <c r="M5463">
        <f>IFERROR(VLOOKUP(G5463,Store_Map!$A$2:$I$100,8,FALSE),"")</f>
        <v>0</v>
      </c>
      <c r="N5463">
        <f t="shared" si="765"/>
        <v>0</v>
      </c>
      <c r="O5463" t="str">
        <f t="shared" si="766"/>
        <v>PASS</v>
      </c>
      <c r="P5463" t="str">
        <f t="shared" si="767"/>
        <v>REVIEW</v>
      </c>
      <c r="Q5463" t="str">
        <f t="shared" si="768"/>
        <v>PASS</v>
      </c>
      <c r="R5463" t="str">
        <f t="shared" si="769"/>
        <v>PASS</v>
      </c>
      <c r="S5463" t="str">
        <f t="shared" si="770"/>
        <v>REVIEW</v>
      </c>
      <c r="T5463">
        <f t="shared" si="771"/>
        <v>90</v>
      </c>
      <c r="U5463" t="str">
        <f t="shared" si="772"/>
        <v>Low</v>
      </c>
      <c r="V5463" t="str">
        <f t="shared" si="773"/>
        <v>Invalid NDC</v>
      </c>
    </row>
    <row r="5464" spans="1:22" x14ac:dyDescent="0.3">
      <c r="A5464" t="str">
        <f>Raw_Data!A5464</f>
        <v>26084713</v>
      </c>
      <c r="B5464">
        <f>Raw_Data!B5464</f>
        <v>45666</v>
      </c>
      <c r="C5464" t="str">
        <f>Raw_Data!C5464</f>
        <v>ASPIRIN EC 81 MG TABLET</v>
      </c>
      <c r="D5464" t="str">
        <f>Raw_Data!D5464</f>
        <v>536123441</v>
      </c>
      <c r="E5464" t="str">
        <f>Raw_Data!E5464</f>
        <v>FORD, JAMES</v>
      </c>
      <c r="F5464" t="str">
        <f>Raw_Data!F5464</f>
        <v>1033117684</v>
      </c>
      <c r="G5464" t="str">
        <f>Raw_Data!H5464</f>
        <v>2</v>
      </c>
      <c r="H5464">
        <f>IFERROR(VLOOKUP(G5464,Store_Map!$A$2:$I$100,3,FALSE),"")</f>
        <v>0</v>
      </c>
      <c r="I5464">
        <f>IFERROR(VLOOKUP(G5464,Store_Map!$A$2:$I$100,4,FALSE),"")</f>
        <v>0</v>
      </c>
      <c r="J5464">
        <f>IFERROR(VLOOKUP(G5464,Store_Map!$A$2:$I$100,5,FALSE),"")</f>
        <v>0</v>
      </c>
      <c r="K5464">
        <f>IFERROR(VLOOKUP(G5464,Store_Map!$A$2:$I$100,6,FALSE),"")</f>
        <v>0</v>
      </c>
      <c r="L5464">
        <f>IFERROR(VLOOKUP(G5464,Store_Map!$A$2:$I$100,7,FALSE),"")</f>
        <v>0</v>
      </c>
      <c r="M5464">
        <f>IFERROR(VLOOKUP(G5464,Store_Map!$A$2:$I$100,8,FALSE),"")</f>
        <v>0</v>
      </c>
      <c r="N5464">
        <f t="shared" si="765"/>
        <v>0</v>
      </c>
      <c r="O5464" t="str">
        <f t="shared" si="766"/>
        <v>PASS</v>
      </c>
      <c r="P5464" t="str">
        <f t="shared" si="767"/>
        <v>REVIEW</v>
      </c>
      <c r="Q5464" t="str">
        <f t="shared" si="768"/>
        <v>PASS</v>
      </c>
      <c r="R5464" t="str">
        <f t="shared" si="769"/>
        <v>PASS</v>
      </c>
      <c r="S5464" t="str">
        <f t="shared" si="770"/>
        <v>REVIEW</v>
      </c>
      <c r="T5464">
        <f t="shared" si="771"/>
        <v>90</v>
      </c>
      <c r="U5464" t="str">
        <f t="shared" si="772"/>
        <v>Low</v>
      </c>
      <c r="V5464" t="str">
        <f t="shared" si="773"/>
        <v>Invalid NDC</v>
      </c>
    </row>
    <row r="5465" spans="1:22" x14ac:dyDescent="0.3">
      <c r="A5465" t="str">
        <f>Raw_Data!A5465</f>
        <v>26084715</v>
      </c>
      <c r="B5465">
        <f>Raw_Data!B5465</f>
        <v>45666</v>
      </c>
      <c r="C5465" t="str">
        <f>Raw_Data!C5465</f>
        <v>OZEMPIC 0.25-0.5 MG/DOSE PE</v>
      </c>
      <c r="D5465" t="str">
        <f>Raw_Data!D5465</f>
        <v>169418113</v>
      </c>
      <c r="E5465" t="str">
        <f>Raw_Data!E5465</f>
        <v>FORD, JAMES</v>
      </c>
      <c r="F5465" t="str">
        <f>Raw_Data!F5465</f>
        <v>1033117684</v>
      </c>
      <c r="G5465" t="str">
        <f>Raw_Data!H5465</f>
        <v>2</v>
      </c>
      <c r="H5465">
        <f>IFERROR(VLOOKUP(G5465,Store_Map!$A$2:$I$100,3,FALSE),"")</f>
        <v>0</v>
      </c>
      <c r="I5465">
        <f>IFERROR(VLOOKUP(G5465,Store_Map!$A$2:$I$100,4,FALSE),"")</f>
        <v>0</v>
      </c>
      <c r="J5465">
        <f>IFERROR(VLOOKUP(G5465,Store_Map!$A$2:$I$100,5,FALSE),"")</f>
        <v>0</v>
      </c>
      <c r="K5465">
        <f>IFERROR(VLOOKUP(G5465,Store_Map!$A$2:$I$100,6,FALSE),"")</f>
        <v>0</v>
      </c>
      <c r="L5465">
        <f>IFERROR(VLOOKUP(G5465,Store_Map!$A$2:$I$100,7,FALSE),"")</f>
        <v>0</v>
      </c>
      <c r="M5465">
        <f>IFERROR(VLOOKUP(G5465,Store_Map!$A$2:$I$100,8,FALSE),"")</f>
        <v>0</v>
      </c>
      <c r="N5465">
        <f t="shared" si="765"/>
        <v>0</v>
      </c>
      <c r="O5465" t="str">
        <f t="shared" si="766"/>
        <v>PASS</v>
      </c>
      <c r="P5465" t="str">
        <f t="shared" si="767"/>
        <v>REVIEW</v>
      </c>
      <c r="Q5465" t="str">
        <f t="shared" si="768"/>
        <v>PASS</v>
      </c>
      <c r="R5465" t="str">
        <f t="shared" si="769"/>
        <v>PASS</v>
      </c>
      <c r="S5465" t="str">
        <f t="shared" si="770"/>
        <v>REVIEW</v>
      </c>
      <c r="T5465">
        <f t="shared" si="771"/>
        <v>90</v>
      </c>
      <c r="U5465" t="str">
        <f t="shared" si="772"/>
        <v>Low</v>
      </c>
      <c r="V5465" t="str">
        <f t="shared" si="773"/>
        <v>Invalid NDC</v>
      </c>
    </row>
    <row r="5466" spans="1:22" x14ac:dyDescent="0.3">
      <c r="A5466" t="str">
        <f>Raw_Data!A5466</f>
        <v>26084716</v>
      </c>
      <c r="B5466">
        <f>Raw_Data!B5466</f>
        <v>45666</v>
      </c>
      <c r="C5466" t="str">
        <f>Raw_Data!C5466</f>
        <v>DOCUSATE SODIUM 100 MG SOFT</v>
      </c>
      <c r="D5466" t="str">
        <f>Raw_Data!D5466</f>
        <v>904728060</v>
      </c>
      <c r="E5466" t="str">
        <f>Raw_Data!E5466</f>
        <v>FORD, JAMES</v>
      </c>
      <c r="F5466" t="str">
        <f>Raw_Data!F5466</f>
        <v>1033117684</v>
      </c>
      <c r="G5466" t="str">
        <f>Raw_Data!H5466</f>
        <v>2</v>
      </c>
      <c r="H5466">
        <f>IFERROR(VLOOKUP(G5466,Store_Map!$A$2:$I$100,3,FALSE),"")</f>
        <v>0</v>
      </c>
      <c r="I5466">
        <f>IFERROR(VLOOKUP(G5466,Store_Map!$A$2:$I$100,4,FALSE),"")</f>
        <v>0</v>
      </c>
      <c r="J5466">
        <f>IFERROR(VLOOKUP(G5466,Store_Map!$A$2:$I$100,5,FALSE),"")</f>
        <v>0</v>
      </c>
      <c r="K5466">
        <f>IFERROR(VLOOKUP(G5466,Store_Map!$A$2:$I$100,6,FALSE),"")</f>
        <v>0</v>
      </c>
      <c r="L5466">
        <f>IFERROR(VLOOKUP(G5466,Store_Map!$A$2:$I$100,7,FALSE),"")</f>
        <v>0</v>
      </c>
      <c r="M5466">
        <f>IFERROR(VLOOKUP(G5466,Store_Map!$A$2:$I$100,8,FALSE),"")</f>
        <v>0</v>
      </c>
      <c r="N5466">
        <f t="shared" si="765"/>
        <v>0</v>
      </c>
      <c r="O5466" t="str">
        <f t="shared" si="766"/>
        <v>PASS</v>
      </c>
      <c r="P5466" t="str">
        <f t="shared" si="767"/>
        <v>REVIEW</v>
      </c>
      <c r="Q5466" t="str">
        <f t="shared" si="768"/>
        <v>PASS</v>
      </c>
      <c r="R5466" t="str">
        <f t="shared" si="769"/>
        <v>PASS</v>
      </c>
      <c r="S5466" t="str">
        <f t="shared" si="770"/>
        <v>REVIEW</v>
      </c>
      <c r="T5466">
        <f t="shared" si="771"/>
        <v>90</v>
      </c>
      <c r="U5466" t="str">
        <f t="shared" si="772"/>
        <v>Low</v>
      </c>
      <c r="V5466" t="str">
        <f t="shared" si="773"/>
        <v>Invalid NDC</v>
      </c>
    </row>
    <row r="5467" spans="1:22" x14ac:dyDescent="0.3">
      <c r="A5467" t="str">
        <f>Raw_Data!A5467</f>
        <v>26084717</v>
      </c>
      <c r="B5467">
        <f>Raw_Data!B5467</f>
        <v>45666</v>
      </c>
      <c r="C5467" t="str">
        <f>Raw_Data!C5467</f>
        <v>AMLODIPINE BESYLATE 10 MG T</v>
      </c>
      <c r="D5467" t="str">
        <f>Raw_Data!D5467</f>
        <v>69097012815</v>
      </c>
      <c r="E5467" t="str">
        <f>Raw_Data!E5467</f>
        <v>FORD, JAMES</v>
      </c>
      <c r="F5467" t="str">
        <f>Raw_Data!F5467</f>
        <v>1033117684</v>
      </c>
      <c r="G5467" t="str">
        <f>Raw_Data!H5467</f>
        <v>2</v>
      </c>
      <c r="H5467">
        <f>IFERROR(VLOOKUP(G5467,Store_Map!$A$2:$I$100,3,FALSE),"")</f>
        <v>0</v>
      </c>
      <c r="I5467">
        <f>IFERROR(VLOOKUP(G5467,Store_Map!$A$2:$I$100,4,FALSE),"")</f>
        <v>0</v>
      </c>
      <c r="J5467">
        <f>IFERROR(VLOOKUP(G5467,Store_Map!$A$2:$I$100,5,FALSE),"")</f>
        <v>0</v>
      </c>
      <c r="K5467">
        <f>IFERROR(VLOOKUP(G5467,Store_Map!$A$2:$I$100,6,FALSE),"")</f>
        <v>0</v>
      </c>
      <c r="L5467">
        <f>IFERROR(VLOOKUP(G5467,Store_Map!$A$2:$I$100,7,FALSE),"")</f>
        <v>0</v>
      </c>
      <c r="M5467">
        <f>IFERROR(VLOOKUP(G5467,Store_Map!$A$2:$I$100,8,FALSE),"")</f>
        <v>0</v>
      </c>
      <c r="N5467">
        <f t="shared" si="765"/>
        <v>0</v>
      </c>
      <c r="O5467" t="str">
        <f t="shared" si="766"/>
        <v>PASS</v>
      </c>
      <c r="P5467" t="str">
        <f t="shared" si="767"/>
        <v>PASS</v>
      </c>
      <c r="Q5467" t="str">
        <f t="shared" si="768"/>
        <v>PASS</v>
      </c>
      <c r="R5467" t="str">
        <f t="shared" si="769"/>
        <v>PASS</v>
      </c>
      <c r="S5467" t="str">
        <f t="shared" si="770"/>
        <v>PASS</v>
      </c>
      <c r="T5467">
        <f t="shared" si="771"/>
        <v>100</v>
      </c>
      <c r="U5467" t="str">
        <f t="shared" si="772"/>
        <v>Low</v>
      </c>
      <c r="V5467" t="str">
        <f t="shared" si="773"/>
        <v>Clean</v>
      </c>
    </row>
    <row r="5468" spans="1:22" x14ac:dyDescent="0.3">
      <c r="A5468" t="str">
        <f>Raw_Data!A5468</f>
        <v>26084718</v>
      </c>
      <c r="B5468">
        <f>Raw_Data!B5468</f>
        <v>45666</v>
      </c>
      <c r="C5468" t="str">
        <f>Raw_Data!C5468</f>
        <v>ASPIRIN EC 81 MG TABLET</v>
      </c>
      <c r="D5468" t="str">
        <f>Raw_Data!D5468</f>
        <v>69618006610</v>
      </c>
      <c r="E5468" t="str">
        <f>Raw_Data!E5468</f>
        <v>FORD, JAMES</v>
      </c>
      <c r="F5468" t="str">
        <f>Raw_Data!F5468</f>
        <v>1033117684</v>
      </c>
      <c r="G5468" t="str">
        <f>Raw_Data!H5468</f>
        <v>2</v>
      </c>
      <c r="H5468">
        <f>IFERROR(VLOOKUP(G5468,Store_Map!$A$2:$I$100,3,FALSE),"")</f>
        <v>0</v>
      </c>
      <c r="I5468">
        <f>IFERROR(VLOOKUP(G5468,Store_Map!$A$2:$I$100,4,FALSE),"")</f>
        <v>0</v>
      </c>
      <c r="J5468">
        <f>IFERROR(VLOOKUP(G5468,Store_Map!$A$2:$I$100,5,FALSE),"")</f>
        <v>0</v>
      </c>
      <c r="K5468">
        <f>IFERROR(VLOOKUP(G5468,Store_Map!$A$2:$I$100,6,FALSE),"")</f>
        <v>0</v>
      </c>
      <c r="L5468">
        <f>IFERROR(VLOOKUP(G5468,Store_Map!$A$2:$I$100,7,FALSE),"")</f>
        <v>0</v>
      </c>
      <c r="M5468">
        <f>IFERROR(VLOOKUP(G5468,Store_Map!$A$2:$I$100,8,FALSE),"")</f>
        <v>0</v>
      </c>
      <c r="N5468">
        <f t="shared" si="765"/>
        <v>0</v>
      </c>
      <c r="O5468" t="str">
        <f t="shared" si="766"/>
        <v>PASS</v>
      </c>
      <c r="P5468" t="str">
        <f t="shared" si="767"/>
        <v>PASS</v>
      </c>
      <c r="Q5468" t="str">
        <f t="shared" si="768"/>
        <v>PASS</v>
      </c>
      <c r="R5468" t="str">
        <f t="shared" si="769"/>
        <v>PASS</v>
      </c>
      <c r="S5468" t="str">
        <f t="shared" si="770"/>
        <v>PASS</v>
      </c>
      <c r="T5468">
        <f t="shared" si="771"/>
        <v>100</v>
      </c>
      <c r="U5468" t="str">
        <f t="shared" si="772"/>
        <v>Low</v>
      </c>
      <c r="V5468" t="str">
        <f t="shared" si="773"/>
        <v>Clean</v>
      </c>
    </row>
    <row r="5469" spans="1:22" x14ac:dyDescent="0.3">
      <c r="A5469" t="str">
        <f>Raw_Data!A5469</f>
        <v>26084719</v>
      </c>
      <c r="B5469">
        <f>Raw_Data!B5469</f>
        <v>45666</v>
      </c>
      <c r="C5469" t="str">
        <f>Raw_Data!C5469</f>
        <v>CLOPIDOGREL 75 MG TABLET</v>
      </c>
      <c r="D5469" t="str">
        <f>Raw_Data!D5469</f>
        <v>65862035790</v>
      </c>
      <c r="E5469" t="str">
        <f>Raw_Data!E5469</f>
        <v>FORD, JAMES</v>
      </c>
      <c r="F5469" t="str">
        <f>Raw_Data!F5469</f>
        <v>1033117684</v>
      </c>
      <c r="G5469" t="str">
        <f>Raw_Data!H5469</f>
        <v>2</v>
      </c>
      <c r="H5469">
        <f>IFERROR(VLOOKUP(G5469,Store_Map!$A$2:$I$100,3,FALSE),"")</f>
        <v>0</v>
      </c>
      <c r="I5469">
        <f>IFERROR(VLOOKUP(G5469,Store_Map!$A$2:$I$100,4,FALSE),"")</f>
        <v>0</v>
      </c>
      <c r="J5469">
        <f>IFERROR(VLOOKUP(G5469,Store_Map!$A$2:$I$100,5,FALSE),"")</f>
        <v>0</v>
      </c>
      <c r="K5469">
        <f>IFERROR(VLOOKUP(G5469,Store_Map!$A$2:$I$100,6,FALSE),"")</f>
        <v>0</v>
      </c>
      <c r="L5469">
        <f>IFERROR(VLOOKUP(G5469,Store_Map!$A$2:$I$100,7,FALSE),"")</f>
        <v>0</v>
      </c>
      <c r="M5469">
        <f>IFERROR(VLOOKUP(G5469,Store_Map!$A$2:$I$100,8,FALSE),"")</f>
        <v>0</v>
      </c>
      <c r="N5469">
        <f t="shared" si="765"/>
        <v>0</v>
      </c>
      <c r="O5469" t="str">
        <f t="shared" si="766"/>
        <v>PASS</v>
      </c>
      <c r="P5469" t="str">
        <f t="shared" si="767"/>
        <v>PASS</v>
      </c>
      <c r="Q5469" t="str">
        <f t="shared" si="768"/>
        <v>PASS</v>
      </c>
      <c r="R5469" t="str">
        <f t="shared" si="769"/>
        <v>PASS</v>
      </c>
      <c r="S5469" t="str">
        <f t="shared" si="770"/>
        <v>PASS</v>
      </c>
      <c r="T5469">
        <f t="shared" si="771"/>
        <v>100</v>
      </c>
      <c r="U5469" t="str">
        <f t="shared" si="772"/>
        <v>Low</v>
      </c>
      <c r="V5469" t="str">
        <f t="shared" si="773"/>
        <v>Clean</v>
      </c>
    </row>
    <row r="5470" spans="1:22" x14ac:dyDescent="0.3">
      <c r="A5470" t="str">
        <f>Raw_Data!A5470</f>
        <v>26080647</v>
      </c>
      <c r="B5470">
        <f>Raw_Data!B5470</f>
        <v>45666</v>
      </c>
      <c r="C5470" t="str">
        <f>Raw_Data!C5470</f>
        <v>SUMATRIPTAN SUCC 50 MG TABL</v>
      </c>
      <c r="D5470" t="str">
        <f>Raw_Data!D5470</f>
        <v>65862014736</v>
      </c>
      <c r="E5470" t="str">
        <f>Raw_Data!E5470</f>
        <v>FORD, JAMES</v>
      </c>
      <c r="F5470" t="str">
        <f>Raw_Data!F5470</f>
        <v>1033117684</v>
      </c>
      <c r="G5470" t="str">
        <f>Raw_Data!H5470</f>
        <v>2</v>
      </c>
      <c r="H5470">
        <f>IFERROR(VLOOKUP(G5470,Store_Map!$A$2:$I$100,3,FALSE),"")</f>
        <v>0</v>
      </c>
      <c r="I5470">
        <f>IFERROR(VLOOKUP(G5470,Store_Map!$A$2:$I$100,4,FALSE),"")</f>
        <v>0</v>
      </c>
      <c r="J5470">
        <f>IFERROR(VLOOKUP(G5470,Store_Map!$A$2:$I$100,5,FALSE),"")</f>
        <v>0</v>
      </c>
      <c r="K5470">
        <f>IFERROR(VLOOKUP(G5470,Store_Map!$A$2:$I$100,6,FALSE),"")</f>
        <v>0</v>
      </c>
      <c r="L5470">
        <f>IFERROR(VLOOKUP(G5470,Store_Map!$A$2:$I$100,7,FALSE),"")</f>
        <v>0</v>
      </c>
      <c r="M5470">
        <f>IFERROR(VLOOKUP(G5470,Store_Map!$A$2:$I$100,8,FALSE),"")</f>
        <v>0</v>
      </c>
      <c r="N5470">
        <f t="shared" si="765"/>
        <v>0</v>
      </c>
      <c r="O5470" t="str">
        <f t="shared" si="766"/>
        <v>PASS</v>
      </c>
      <c r="P5470" t="str">
        <f t="shared" si="767"/>
        <v>PASS</v>
      </c>
      <c r="Q5470" t="str">
        <f t="shared" si="768"/>
        <v>PASS</v>
      </c>
      <c r="R5470" t="str">
        <f t="shared" si="769"/>
        <v>PASS</v>
      </c>
      <c r="S5470" t="str">
        <f t="shared" si="770"/>
        <v>PASS</v>
      </c>
      <c r="T5470">
        <f t="shared" si="771"/>
        <v>100</v>
      </c>
      <c r="U5470" t="str">
        <f t="shared" si="772"/>
        <v>Low</v>
      </c>
      <c r="V5470" t="str">
        <f t="shared" si="773"/>
        <v>Clean</v>
      </c>
    </row>
    <row r="5471" spans="1:22" x14ac:dyDescent="0.3">
      <c r="A5471" t="str">
        <f>Raw_Data!A5471</f>
        <v>26073716</v>
      </c>
      <c r="B5471">
        <f>Raw_Data!B5471</f>
        <v>45666</v>
      </c>
      <c r="C5471" t="str">
        <f>Raw_Data!C5471</f>
        <v>DICLOFENAC SODIUM 1% GEL</v>
      </c>
      <c r="D5471" t="str">
        <f>Raw_Data!D5471</f>
        <v>43598097710</v>
      </c>
      <c r="E5471" t="str">
        <f>Raw_Data!E5471</f>
        <v>FORD, JAMES</v>
      </c>
      <c r="F5471" t="str">
        <f>Raw_Data!F5471</f>
        <v>1033117684</v>
      </c>
      <c r="G5471" t="str">
        <f>Raw_Data!H5471</f>
        <v>2</v>
      </c>
      <c r="H5471">
        <f>IFERROR(VLOOKUP(G5471,Store_Map!$A$2:$I$100,3,FALSE),"")</f>
        <v>0</v>
      </c>
      <c r="I5471">
        <f>IFERROR(VLOOKUP(G5471,Store_Map!$A$2:$I$100,4,FALSE),"")</f>
        <v>0</v>
      </c>
      <c r="J5471">
        <f>IFERROR(VLOOKUP(G5471,Store_Map!$A$2:$I$100,5,FALSE),"")</f>
        <v>0</v>
      </c>
      <c r="K5471">
        <f>IFERROR(VLOOKUP(G5471,Store_Map!$A$2:$I$100,6,FALSE),"")</f>
        <v>0</v>
      </c>
      <c r="L5471">
        <f>IFERROR(VLOOKUP(G5471,Store_Map!$A$2:$I$100,7,FALSE),"")</f>
        <v>0</v>
      </c>
      <c r="M5471">
        <f>IFERROR(VLOOKUP(G5471,Store_Map!$A$2:$I$100,8,FALSE),"")</f>
        <v>0</v>
      </c>
      <c r="N5471">
        <f t="shared" si="765"/>
        <v>0</v>
      </c>
      <c r="O5471" t="str">
        <f t="shared" si="766"/>
        <v>PASS</v>
      </c>
      <c r="P5471" t="str">
        <f t="shared" si="767"/>
        <v>PASS</v>
      </c>
      <c r="Q5471" t="str">
        <f t="shared" si="768"/>
        <v>PASS</v>
      </c>
      <c r="R5471" t="str">
        <f t="shared" si="769"/>
        <v>PASS</v>
      </c>
      <c r="S5471" t="str">
        <f t="shared" si="770"/>
        <v>PASS</v>
      </c>
      <c r="T5471">
        <f t="shared" si="771"/>
        <v>100</v>
      </c>
      <c r="U5471" t="str">
        <f t="shared" si="772"/>
        <v>Low</v>
      </c>
      <c r="V5471" t="str">
        <f t="shared" si="773"/>
        <v>Clean</v>
      </c>
    </row>
    <row r="5472" spans="1:22" x14ac:dyDescent="0.3">
      <c r="A5472" t="str">
        <f>Raw_Data!A5472</f>
        <v>26079383</v>
      </c>
      <c r="B5472">
        <f>Raw_Data!B5472</f>
        <v>45666</v>
      </c>
      <c r="C5472" t="str">
        <f>Raw_Data!C5472</f>
        <v>ASPIRIN EC 81 MG TABLET</v>
      </c>
      <c r="D5472" t="str">
        <f>Raw_Data!D5472</f>
        <v>69618006610</v>
      </c>
      <c r="E5472" t="str">
        <f>Raw_Data!E5472</f>
        <v>FORD, JAMES</v>
      </c>
      <c r="F5472" t="str">
        <f>Raw_Data!F5472</f>
        <v>1033117684</v>
      </c>
      <c r="G5472" t="str">
        <f>Raw_Data!H5472</f>
        <v>2</v>
      </c>
      <c r="H5472">
        <f>IFERROR(VLOOKUP(G5472,Store_Map!$A$2:$I$100,3,FALSE),"")</f>
        <v>0</v>
      </c>
      <c r="I5472">
        <f>IFERROR(VLOOKUP(G5472,Store_Map!$A$2:$I$100,4,FALSE),"")</f>
        <v>0</v>
      </c>
      <c r="J5472">
        <f>IFERROR(VLOOKUP(G5472,Store_Map!$A$2:$I$100,5,FALSE),"")</f>
        <v>0</v>
      </c>
      <c r="K5472">
        <f>IFERROR(VLOOKUP(G5472,Store_Map!$A$2:$I$100,6,FALSE),"")</f>
        <v>0</v>
      </c>
      <c r="L5472">
        <f>IFERROR(VLOOKUP(G5472,Store_Map!$A$2:$I$100,7,FALSE),"")</f>
        <v>0</v>
      </c>
      <c r="M5472">
        <f>IFERROR(VLOOKUP(G5472,Store_Map!$A$2:$I$100,8,FALSE),"")</f>
        <v>0</v>
      </c>
      <c r="N5472">
        <f t="shared" si="765"/>
        <v>0</v>
      </c>
      <c r="O5472" t="str">
        <f t="shared" si="766"/>
        <v>PASS</v>
      </c>
      <c r="P5472" t="str">
        <f t="shared" si="767"/>
        <v>PASS</v>
      </c>
      <c r="Q5472" t="str">
        <f t="shared" si="768"/>
        <v>PASS</v>
      </c>
      <c r="R5472" t="str">
        <f t="shared" si="769"/>
        <v>PASS</v>
      </c>
      <c r="S5472" t="str">
        <f t="shared" si="770"/>
        <v>PASS</v>
      </c>
      <c r="T5472">
        <f t="shared" si="771"/>
        <v>100</v>
      </c>
      <c r="U5472" t="str">
        <f t="shared" si="772"/>
        <v>Low</v>
      </c>
      <c r="V5472" t="str">
        <f t="shared" si="773"/>
        <v>Clean</v>
      </c>
    </row>
    <row r="5473" spans="1:22" x14ac:dyDescent="0.3">
      <c r="A5473" t="str">
        <f>Raw_Data!A5473</f>
        <v>26083949</v>
      </c>
      <c r="B5473">
        <f>Raw_Data!B5473</f>
        <v>45666</v>
      </c>
      <c r="C5473" t="str">
        <f>Raw_Data!C5473</f>
        <v>OZEMPIC 0.25-0.5 MG/DOSE PE</v>
      </c>
      <c r="D5473" t="str">
        <f>Raw_Data!D5473</f>
        <v>169418113</v>
      </c>
      <c r="E5473" t="str">
        <f>Raw_Data!E5473</f>
        <v>PEDERSEN, JENNIFER</v>
      </c>
      <c r="F5473" t="str">
        <f>Raw_Data!F5473</f>
        <v>1073606661</v>
      </c>
      <c r="G5473" t="str">
        <f>Raw_Data!H5473</f>
        <v>2</v>
      </c>
      <c r="H5473">
        <f>IFERROR(VLOOKUP(G5473,Store_Map!$A$2:$I$100,3,FALSE),"")</f>
        <v>0</v>
      </c>
      <c r="I5473">
        <f>IFERROR(VLOOKUP(G5473,Store_Map!$A$2:$I$100,4,FALSE),"")</f>
        <v>0</v>
      </c>
      <c r="J5473">
        <f>IFERROR(VLOOKUP(G5473,Store_Map!$A$2:$I$100,5,FALSE),"")</f>
        <v>0</v>
      </c>
      <c r="K5473">
        <f>IFERROR(VLOOKUP(G5473,Store_Map!$A$2:$I$100,6,FALSE),"")</f>
        <v>0</v>
      </c>
      <c r="L5473">
        <f>IFERROR(VLOOKUP(G5473,Store_Map!$A$2:$I$100,7,FALSE),"")</f>
        <v>0</v>
      </c>
      <c r="M5473">
        <f>IFERROR(VLOOKUP(G5473,Store_Map!$A$2:$I$100,8,FALSE),"")</f>
        <v>0</v>
      </c>
      <c r="N5473">
        <f t="shared" si="765"/>
        <v>0</v>
      </c>
      <c r="O5473" t="str">
        <f t="shared" si="766"/>
        <v>PASS</v>
      </c>
      <c r="P5473" t="str">
        <f t="shared" si="767"/>
        <v>REVIEW</v>
      </c>
      <c r="Q5473" t="str">
        <f t="shared" si="768"/>
        <v>PASS</v>
      </c>
      <c r="R5473" t="str">
        <f t="shared" si="769"/>
        <v>PASS</v>
      </c>
      <c r="S5473" t="str">
        <f t="shared" si="770"/>
        <v>REVIEW</v>
      </c>
      <c r="T5473">
        <f t="shared" si="771"/>
        <v>90</v>
      </c>
      <c r="U5473" t="str">
        <f t="shared" si="772"/>
        <v>Low</v>
      </c>
      <c r="V5473" t="str">
        <f t="shared" si="773"/>
        <v>Invalid NDC</v>
      </c>
    </row>
    <row r="5474" spans="1:22" x14ac:dyDescent="0.3">
      <c r="A5474" t="str">
        <f>Raw_Data!A5474</f>
        <v>26082866</v>
      </c>
      <c r="B5474">
        <f>Raw_Data!B5474</f>
        <v>45666</v>
      </c>
      <c r="C5474" t="str">
        <f>Raw_Data!C5474</f>
        <v>ATORVASTATIN 20 MG TABLET</v>
      </c>
      <c r="D5474" t="str">
        <f>Raw_Data!D5474</f>
        <v>60505257908</v>
      </c>
      <c r="E5474" t="str">
        <f>Raw_Data!E5474</f>
        <v>FORD, JAMES</v>
      </c>
      <c r="F5474" t="str">
        <f>Raw_Data!F5474</f>
        <v>1033117684</v>
      </c>
      <c r="G5474" t="str">
        <f>Raw_Data!H5474</f>
        <v>2</v>
      </c>
      <c r="H5474">
        <f>IFERROR(VLOOKUP(G5474,Store_Map!$A$2:$I$100,3,FALSE),"")</f>
        <v>0</v>
      </c>
      <c r="I5474">
        <f>IFERROR(VLOOKUP(G5474,Store_Map!$A$2:$I$100,4,FALSE),"")</f>
        <v>0</v>
      </c>
      <c r="J5474">
        <f>IFERROR(VLOOKUP(G5474,Store_Map!$A$2:$I$100,5,FALSE),"")</f>
        <v>0</v>
      </c>
      <c r="K5474">
        <f>IFERROR(VLOOKUP(G5474,Store_Map!$A$2:$I$100,6,FALSE),"")</f>
        <v>0</v>
      </c>
      <c r="L5474">
        <f>IFERROR(VLOOKUP(G5474,Store_Map!$A$2:$I$100,7,FALSE),"")</f>
        <v>0</v>
      </c>
      <c r="M5474">
        <f>IFERROR(VLOOKUP(G5474,Store_Map!$A$2:$I$100,8,FALSE),"")</f>
        <v>0</v>
      </c>
      <c r="N5474">
        <f t="shared" si="765"/>
        <v>0</v>
      </c>
      <c r="O5474" t="str">
        <f t="shared" si="766"/>
        <v>PASS</v>
      </c>
      <c r="P5474" t="str">
        <f t="shared" si="767"/>
        <v>PASS</v>
      </c>
      <c r="Q5474" t="str">
        <f t="shared" si="768"/>
        <v>PASS</v>
      </c>
      <c r="R5474" t="str">
        <f t="shared" si="769"/>
        <v>PASS</v>
      </c>
      <c r="S5474" t="str">
        <f t="shared" si="770"/>
        <v>PASS</v>
      </c>
      <c r="T5474">
        <f t="shared" si="771"/>
        <v>100</v>
      </c>
      <c r="U5474" t="str">
        <f t="shared" si="772"/>
        <v>Low</v>
      </c>
      <c r="V5474" t="str">
        <f t="shared" si="773"/>
        <v>Clean</v>
      </c>
    </row>
    <row r="5475" spans="1:22" x14ac:dyDescent="0.3">
      <c r="A5475" t="str">
        <f>Raw_Data!A5475</f>
        <v>26081215</v>
      </c>
      <c r="B5475">
        <f>Raw_Data!B5475</f>
        <v>45666</v>
      </c>
      <c r="C5475" t="str">
        <f>Raw_Data!C5475</f>
        <v>AMLODIPINE BESYLATE 10 MG T</v>
      </c>
      <c r="D5475" t="str">
        <f>Raw_Data!D5475</f>
        <v>69097012815</v>
      </c>
      <c r="E5475" t="str">
        <f>Raw_Data!E5475</f>
        <v>FORD, JAMES</v>
      </c>
      <c r="F5475" t="str">
        <f>Raw_Data!F5475</f>
        <v>1033117684</v>
      </c>
      <c r="G5475" t="str">
        <f>Raw_Data!H5475</f>
        <v>2</v>
      </c>
      <c r="H5475">
        <f>IFERROR(VLOOKUP(G5475,Store_Map!$A$2:$I$100,3,FALSE),"")</f>
        <v>0</v>
      </c>
      <c r="I5475">
        <f>IFERROR(VLOOKUP(G5475,Store_Map!$A$2:$I$100,4,FALSE),"")</f>
        <v>0</v>
      </c>
      <c r="J5475">
        <f>IFERROR(VLOOKUP(G5475,Store_Map!$A$2:$I$100,5,FALSE),"")</f>
        <v>0</v>
      </c>
      <c r="K5475">
        <f>IFERROR(VLOOKUP(G5475,Store_Map!$A$2:$I$100,6,FALSE),"")</f>
        <v>0</v>
      </c>
      <c r="L5475">
        <f>IFERROR(VLOOKUP(G5475,Store_Map!$A$2:$I$100,7,FALSE),"")</f>
        <v>0</v>
      </c>
      <c r="M5475">
        <f>IFERROR(VLOOKUP(G5475,Store_Map!$A$2:$I$100,8,FALSE),"")</f>
        <v>0</v>
      </c>
      <c r="N5475">
        <f t="shared" si="765"/>
        <v>0</v>
      </c>
      <c r="O5475" t="str">
        <f t="shared" si="766"/>
        <v>PASS</v>
      </c>
      <c r="P5475" t="str">
        <f t="shared" si="767"/>
        <v>PASS</v>
      </c>
      <c r="Q5475" t="str">
        <f t="shared" si="768"/>
        <v>PASS</v>
      </c>
      <c r="R5475" t="str">
        <f t="shared" si="769"/>
        <v>PASS</v>
      </c>
      <c r="S5475" t="str">
        <f t="shared" si="770"/>
        <v>PASS</v>
      </c>
      <c r="T5475">
        <f t="shared" si="771"/>
        <v>100</v>
      </c>
      <c r="U5475" t="str">
        <f t="shared" si="772"/>
        <v>Low</v>
      </c>
      <c r="V5475" t="str">
        <f t="shared" si="773"/>
        <v>Clean</v>
      </c>
    </row>
    <row r="5476" spans="1:22" x14ac:dyDescent="0.3">
      <c r="A5476" t="str">
        <f>Raw_Data!A5476</f>
        <v>26080789</v>
      </c>
      <c r="B5476">
        <f>Raw_Data!B5476</f>
        <v>45666</v>
      </c>
      <c r="C5476" t="str">
        <f>Raw_Data!C5476</f>
        <v>JARDIANCE 25 MG TABLET</v>
      </c>
      <c r="D5476" t="str">
        <f>Raw_Data!D5476</f>
        <v>597015390</v>
      </c>
      <c r="E5476" t="str">
        <f>Raw_Data!E5476</f>
        <v>FORD, JAMES</v>
      </c>
      <c r="F5476" t="str">
        <f>Raw_Data!F5476</f>
        <v>1033117684</v>
      </c>
      <c r="G5476" t="str">
        <f>Raw_Data!H5476</f>
        <v>2</v>
      </c>
      <c r="H5476">
        <f>IFERROR(VLOOKUP(G5476,Store_Map!$A$2:$I$100,3,FALSE),"")</f>
        <v>0</v>
      </c>
      <c r="I5476">
        <f>IFERROR(VLOOKUP(G5476,Store_Map!$A$2:$I$100,4,FALSE),"")</f>
        <v>0</v>
      </c>
      <c r="J5476">
        <f>IFERROR(VLOOKUP(G5476,Store_Map!$A$2:$I$100,5,FALSE),"")</f>
        <v>0</v>
      </c>
      <c r="K5476">
        <f>IFERROR(VLOOKUP(G5476,Store_Map!$A$2:$I$100,6,FALSE),"")</f>
        <v>0</v>
      </c>
      <c r="L5476">
        <f>IFERROR(VLOOKUP(G5476,Store_Map!$A$2:$I$100,7,FALSE),"")</f>
        <v>0</v>
      </c>
      <c r="M5476">
        <f>IFERROR(VLOOKUP(G5476,Store_Map!$A$2:$I$100,8,FALSE),"")</f>
        <v>0</v>
      </c>
      <c r="N5476">
        <f t="shared" si="765"/>
        <v>0</v>
      </c>
      <c r="O5476" t="str">
        <f t="shared" si="766"/>
        <v>PASS</v>
      </c>
      <c r="P5476" t="str">
        <f t="shared" si="767"/>
        <v>REVIEW</v>
      </c>
      <c r="Q5476" t="str">
        <f t="shared" si="768"/>
        <v>PASS</v>
      </c>
      <c r="R5476" t="str">
        <f t="shared" si="769"/>
        <v>PASS</v>
      </c>
      <c r="S5476" t="str">
        <f t="shared" si="770"/>
        <v>REVIEW</v>
      </c>
      <c r="T5476">
        <f t="shared" si="771"/>
        <v>90</v>
      </c>
      <c r="U5476" t="str">
        <f t="shared" si="772"/>
        <v>Low</v>
      </c>
      <c r="V5476" t="str">
        <f t="shared" si="773"/>
        <v>Invalid NDC</v>
      </c>
    </row>
    <row r="5477" spans="1:22" x14ac:dyDescent="0.3">
      <c r="A5477" t="str">
        <f>Raw_Data!A5477</f>
        <v>26076140</v>
      </c>
      <c r="B5477">
        <f>Raw_Data!B5477</f>
        <v>45666</v>
      </c>
      <c r="C5477" t="str">
        <f>Raw_Data!C5477</f>
        <v>EZETIMIBE 10 MG TABLET</v>
      </c>
      <c r="D5477" t="str">
        <f>Raw_Data!D5477</f>
        <v>51660020030</v>
      </c>
      <c r="E5477" t="str">
        <f>Raw_Data!E5477</f>
        <v>GIBBS, JON</v>
      </c>
      <c r="F5477" t="str">
        <f>Raw_Data!F5477</f>
        <v>1700896156</v>
      </c>
      <c r="G5477" t="str">
        <f>Raw_Data!H5477</f>
        <v>2</v>
      </c>
      <c r="H5477">
        <f>IFERROR(VLOOKUP(G5477,Store_Map!$A$2:$I$100,3,FALSE),"")</f>
        <v>0</v>
      </c>
      <c r="I5477">
        <f>IFERROR(VLOOKUP(G5477,Store_Map!$A$2:$I$100,4,FALSE),"")</f>
        <v>0</v>
      </c>
      <c r="J5477">
        <f>IFERROR(VLOOKUP(G5477,Store_Map!$A$2:$I$100,5,FALSE),"")</f>
        <v>0</v>
      </c>
      <c r="K5477">
        <f>IFERROR(VLOOKUP(G5477,Store_Map!$A$2:$I$100,6,FALSE),"")</f>
        <v>0</v>
      </c>
      <c r="L5477">
        <f>IFERROR(VLOOKUP(G5477,Store_Map!$A$2:$I$100,7,FALSE),"")</f>
        <v>0</v>
      </c>
      <c r="M5477">
        <f>IFERROR(VLOOKUP(G5477,Store_Map!$A$2:$I$100,8,FALSE),"")</f>
        <v>0</v>
      </c>
      <c r="N5477">
        <f t="shared" si="765"/>
        <v>0</v>
      </c>
      <c r="O5477" t="str">
        <f t="shared" si="766"/>
        <v>PASS</v>
      </c>
      <c r="P5477" t="str">
        <f t="shared" si="767"/>
        <v>PASS</v>
      </c>
      <c r="Q5477" t="str">
        <f t="shared" si="768"/>
        <v>PASS</v>
      </c>
      <c r="R5477" t="str">
        <f t="shared" si="769"/>
        <v>PASS</v>
      </c>
      <c r="S5477" t="str">
        <f t="shared" si="770"/>
        <v>PASS</v>
      </c>
      <c r="T5477">
        <f t="shared" si="771"/>
        <v>100</v>
      </c>
      <c r="U5477" t="str">
        <f t="shared" si="772"/>
        <v>Low</v>
      </c>
      <c r="V5477" t="str">
        <f t="shared" si="773"/>
        <v>Clean</v>
      </c>
    </row>
    <row r="5478" spans="1:22" x14ac:dyDescent="0.3">
      <c r="A5478" t="str">
        <f>Raw_Data!A5478</f>
        <v>26081777</v>
      </c>
      <c r="B5478">
        <f>Raw_Data!B5478</f>
        <v>45666</v>
      </c>
      <c r="C5478" t="str">
        <f>Raw_Data!C5478</f>
        <v>LOSARTAN POTASSIUM 25 MG TA</v>
      </c>
      <c r="D5478" t="str">
        <f>Raw_Data!D5478</f>
        <v>65862020199</v>
      </c>
      <c r="E5478" t="str">
        <f>Raw_Data!E5478</f>
        <v>YASIN, NURA</v>
      </c>
      <c r="F5478" t="str">
        <f>Raw_Data!F5478</f>
        <v>1265518567</v>
      </c>
      <c r="G5478" t="str">
        <f>Raw_Data!H5478</f>
        <v>2</v>
      </c>
      <c r="H5478">
        <f>IFERROR(VLOOKUP(G5478,Store_Map!$A$2:$I$100,3,FALSE),"")</f>
        <v>0</v>
      </c>
      <c r="I5478">
        <f>IFERROR(VLOOKUP(G5478,Store_Map!$A$2:$I$100,4,FALSE),"")</f>
        <v>0</v>
      </c>
      <c r="J5478">
        <f>IFERROR(VLOOKUP(G5478,Store_Map!$A$2:$I$100,5,FALSE),"")</f>
        <v>0</v>
      </c>
      <c r="K5478">
        <f>IFERROR(VLOOKUP(G5478,Store_Map!$A$2:$I$100,6,FALSE),"")</f>
        <v>0</v>
      </c>
      <c r="L5478">
        <f>IFERROR(VLOOKUP(G5478,Store_Map!$A$2:$I$100,7,FALSE),"")</f>
        <v>0</v>
      </c>
      <c r="M5478">
        <f>IFERROR(VLOOKUP(G5478,Store_Map!$A$2:$I$100,8,FALSE),"")</f>
        <v>0</v>
      </c>
      <c r="N5478">
        <f t="shared" si="765"/>
        <v>0</v>
      </c>
      <c r="O5478" t="str">
        <f t="shared" si="766"/>
        <v>PASS</v>
      </c>
      <c r="P5478" t="str">
        <f t="shared" si="767"/>
        <v>PASS</v>
      </c>
      <c r="Q5478" t="str">
        <f t="shared" si="768"/>
        <v>PASS</v>
      </c>
      <c r="R5478" t="str">
        <f t="shared" si="769"/>
        <v>PASS</v>
      </c>
      <c r="S5478" t="str">
        <f t="shared" si="770"/>
        <v>PASS</v>
      </c>
      <c r="T5478">
        <f t="shared" si="771"/>
        <v>100</v>
      </c>
      <c r="U5478" t="str">
        <f t="shared" si="772"/>
        <v>Low</v>
      </c>
      <c r="V5478" t="str">
        <f t="shared" si="773"/>
        <v>Clean</v>
      </c>
    </row>
    <row r="5479" spans="1:22" x14ac:dyDescent="0.3">
      <c r="A5479" t="str">
        <f>Raw_Data!A5479</f>
        <v>26081778</v>
      </c>
      <c r="B5479">
        <f>Raw_Data!B5479</f>
        <v>45666</v>
      </c>
      <c r="C5479" t="str">
        <f>Raw_Data!C5479</f>
        <v>DICLOFENAC SOD DR EC 50 MG</v>
      </c>
      <c r="D5479" t="str">
        <f>Raw_Data!D5479</f>
        <v>228255006</v>
      </c>
      <c r="E5479" t="str">
        <f>Raw_Data!E5479</f>
        <v>YASIN, NURA</v>
      </c>
      <c r="F5479" t="str">
        <f>Raw_Data!F5479</f>
        <v>1265518567</v>
      </c>
      <c r="G5479" t="str">
        <f>Raw_Data!H5479</f>
        <v>2</v>
      </c>
      <c r="H5479">
        <f>IFERROR(VLOOKUP(G5479,Store_Map!$A$2:$I$100,3,FALSE),"")</f>
        <v>0</v>
      </c>
      <c r="I5479">
        <f>IFERROR(VLOOKUP(G5479,Store_Map!$A$2:$I$100,4,FALSE),"")</f>
        <v>0</v>
      </c>
      <c r="J5479">
        <f>IFERROR(VLOOKUP(G5479,Store_Map!$A$2:$I$100,5,FALSE),"")</f>
        <v>0</v>
      </c>
      <c r="K5479">
        <f>IFERROR(VLOOKUP(G5479,Store_Map!$A$2:$I$100,6,FALSE),"")</f>
        <v>0</v>
      </c>
      <c r="L5479">
        <f>IFERROR(VLOOKUP(G5479,Store_Map!$A$2:$I$100,7,FALSE),"")</f>
        <v>0</v>
      </c>
      <c r="M5479">
        <f>IFERROR(VLOOKUP(G5479,Store_Map!$A$2:$I$100,8,FALSE),"")</f>
        <v>0</v>
      </c>
      <c r="N5479">
        <f t="shared" si="765"/>
        <v>0</v>
      </c>
      <c r="O5479" t="str">
        <f t="shared" si="766"/>
        <v>PASS</v>
      </c>
      <c r="P5479" t="str">
        <f t="shared" si="767"/>
        <v>REVIEW</v>
      </c>
      <c r="Q5479" t="str">
        <f t="shared" si="768"/>
        <v>PASS</v>
      </c>
      <c r="R5479" t="str">
        <f t="shared" si="769"/>
        <v>PASS</v>
      </c>
      <c r="S5479" t="str">
        <f t="shared" si="770"/>
        <v>REVIEW</v>
      </c>
      <c r="T5479">
        <f t="shared" si="771"/>
        <v>90</v>
      </c>
      <c r="U5479" t="str">
        <f t="shared" si="772"/>
        <v>Low</v>
      </c>
      <c r="V5479" t="str">
        <f t="shared" si="773"/>
        <v>Invalid NDC</v>
      </c>
    </row>
    <row r="5480" spans="1:22" x14ac:dyDescent="0.3">
      <c r="A5480" t="str">
        <f>Raw_Data!A5480</f>
        <v>26084722</v>
      </c>
      <c r="B5480">
        <f>Raw_Data!B5480</f>
        <v>45666</v>
      </c>
      <c r="C5480" t="str">
        <f>Raw_Data!C5480</f>
        <v>AZITHROMYCIN 250 MG TABLET</v>
      </c>
      <c r="D5480" t="str">
        <f>Raw_Data!D5480</f>
        <v>50111078751</v>
      </c>
      <c r="E5480" t="str">
        <f>Raw_Data!E5480</f>
        <v>FORD, JAMES</v>
      </c>
      <c r="F5480" t="str">
        <f>Raw_Data!F5480</f>
        <v>1033117684</v>
      </c>
      <c r="G5480" t="str">
        <f>Raw_Data!H5480</f>
        <v>2</v>
      </c>
      <c r="H5480">
        <f>IFERROR(VLOOKUP(G5480,Store_Map!$A$2:$I$100,3,FALSE),"")</f>
        <v>0</v>
      </c>
      <c r="I5480">
        <f>IFERROR(VLOOKUP(G5480,Store_Map!$A$2:$I$100,4,FALSE),"")</f>
        <v>0</v>
      </c>
      <c r="J5480">
        <f>IFERROR(VLOOKUP(G5480,Store_Map!$A$2:$I$100,5,FALSE),"")</f>
        <v>0</v>
      </c>
      <c r="K5480">
        <f>IFERROR(VLOOKUP(G5480,Store_Map!$A$2:$I$100,6,FALSE),"")</f>
        <v>0</v>
      </c>
      <c r="L5480">
        <f>IFERROR(VLOOKUP(G5480,Store_Map!$A$2:$I$100,7,FALSE),"")</f>
        <v>0</v>
      </c>
      <c r="M5480">
        <f>IFERROR(VLOOKUP(G5480,Store_Map!$A$2:$I$100,8,FALSE),"")</f>
        <v>0</v>
      </c>
      <c r="N5480">
        <f t="shared" si="765"/>
        <v>0</v>
      </c>
      <c r="O5480" t="str">
        <f t="shared" si="766"/>
        <v>PASS</v>
      </c>
      <c r="P5480" t="str">
        <f t="shared" si="767"/>
        <v>PASS</v>
      </c>
      <c r="Q5480" t="str">
        <f t="shared" si="768"/>
        <v>PASS</v>
      </c>
      <c r="R5480" t="str">
        <f t="shared" si="769"/>
        <v>PASS</v>
      </c>
      <c r="S5480" t="str">
        <f t="shared" si="770"/>
        <v>PASS</v>
      </c>
      <c r="T5480">
        <f t="shared" si="771"/>
        <v>100</v>
      </c>
      <c r="U5480" t="str">
        <f t="shared" si="772"/>
        <v>Low</v>
      </c>
      <c r="V5480" t="str">
        <f t="shared" si="773"/>
        <v>Clean</v>
      </c>
    </row>
    <row r="5481" spans="1:22" x14ac:dyDescent="0.3">
      <c r="A5481" t="str">
        <f>Raw_Data!A5481</f>
        <v>26084723</v>
      </c>
      <c r="B5481">
        <f>Raw_Data!B5481</f>
        <v>45666</v>
      </c>
      <c r="C5481" t="str">
        <f>Raw_Data!C5481</f>
        <v>BENZONATATE 100 MG CAPSULE</v>
      </c>
      <c r="D5481" t="str">
        <f>Raw_Data!D5481</f>
        <v>68382024701</v>
      </c>
      <c r="E5481" t="str">
        <f>Raw_Data!E5481</f>
        <v>FORD, JAMES</v>
      </c>
      <c r="F5481" t="str">
        <f>Raw_Data!F5481</f>
        <v>1033117684</v>
      </c>
      <c r="G5481" t="str">
        <f>Raw_Data!H5481</f>
        <v>2</v>
      </c>
      <c r="H5481">
        <f>IFERROR(VLOOKUP(G5481,Store_Map!$A$2:$I$100,3,FALSE),"")</f>
        <v>0</v>
      </c>
      <c r="I5481">
        <f>IFERROR(VLOOKUP(G5481,Store_Map!$A$2:$I$100,4,FALSE),"")</f>
        <v>0</v>
      </c>
      <c r="J5481">
        <f>IFERROR(VLOOKUP(G5481,Store_Map!$A$2:$I$100,5,FALSE),"")</f>
        <v>0</v>
      </c>
      <c r="K5481">
        <f>IFERROR(VLOOKUP(G5481,Store_Map!$A$2:$I$100,6,FALSE),"")</f>
        <v>0</v>
      </c>
      <c r="L5481">
        <f>IFERROR(VLOOKUP(G5481,Store_Map!$A$2:$I$100,7,FALSE),"")</f>
        <v>0</v>
      </c>
      <c r="M5481">
        <f>IFERROR(VLOOKUP(G5481,Store_Map!$A$2:$I$100,8,FALSE),"")</f>
        <v>0</v>
      </c>
      <c r="N5481">
        <f t="shared" si="765"/>
        <v>0</v>
      </c>
      <c r="O5481" t="str">
        <f t="shared" si="766"/>
        <v>PASS</v>
      </c>
      <c r="P5481" t="str">
        <f t="shared" si="767"/>
        <v>PASS</v>
      </c>
      <c r="Q5481" t="str">
        <f t="shared" si="768"/>
        <v>PASS</v>
      </c>
      <c r="R5481" t="str">
        <f t="shared" si="769"/>
        <v>PASS</v>
      </c>
      <c r="S5481" t="str">
        <f t="shared" si="770"/>
        <v>PASS</v>
      </c>
      <c r="T5481">
        <f t="shared" si="771"/>
        <v>100</v>
      </c>
      <c r="U5481" t="str">
        <f t="shared" si="772"/>
        <v>Low</v>
      </c>
      <c r="V5481" t="str">
        <f t="shared" si="773"/>
        <v>Clean</v>
      </c>
    </row>
    <row r="5482" spans="1:22" x14ac:dyDescent="0.3">
      <c r="A5482" t="str">
        <f>Raw_Data!A5482</f>
        <v>26081718</v>
      </c>
      <c r="B5482">
        <f>Raw_Data!B5482</f>
        <v>45666</v>
      </c>
      <c r="C5482" t="str">
        <f>Raw_Data!C5482</f>
        <v>SOLIFENACIN 10 MG TABLET</v>
      </c>
      <c r="D5482" t="str">
        <f>Raw_Data!D5482</f>
        <v>50228042830</v>
      </c>
      <c r="E5482" t="str">
        <f>Raw_Data!E5482</f>
        <v>FORD, JAMES</v>
      </c>
      <c r="F5482" t="str">
        <f>Raw_Data!F5482</f>
        <v>1033117684</v>
      </c>
      <c r="G5482" t="str">
        <f>Raw_Data!H5482</f>
        <v>2</v>
      </c>
      <c r="H5482">
        <f>IFERROR(VLOOKUP(G5482,Store_Map!$A$2:$I$100,3,FALSE),"")</f>
        <v>0</v>
      </c>
      <c r="I5482">
        <f>IFERROR(VLOOKUP(G5482,Store_Map!$A$2:$I$100,4,FALSE),"")</f>
        <v>0</v>
      </c>
      <c r="J5482">
        <f>IFERROR(VLOOKUP(G5482,Store_Map!$A$2:$I$100,5,FALSE),"")</f>
        <v>0</v>
      </c>
      <c r="K5482">
        <f>IFERROR(VLOOKUP(G5482,Store_Map!$A$2:$I$100,6,FALSE),"")</f>
        <v>0</v>
      </c>
      <c r="L5482">
        <f>IFERROR(VLOOKUP(G5482,Store_Map!$A$2:$I$100,7,FALSE),"")</f>
        <v>0</v>
      </c>
      <c r="M5482">
        <f>IFERROR(VLOOKUP(G5482,Store_Map!$A$2:$I$100,8,FALSE),"")</f>
        <v>0</v>
      </c>
      <c r="N5482">
        <f t="shared" si="765"/>
        <v>0</v>
      </c>
      <c r="O5482" t="str">
        <f t="shared" si="766"/>
        <v>PASS</v>
      </c>
      <c r="P5482" t="str">
        <f t="shared" si="767"/>
        <v>PASS</v>
      </c>
      <c r="Q5482" t="str">
        <f t="shared" si="768"/>
        <v>PASS</v>
      </c>
      <c r="R5482" t="str">
        <f t="shared" si="769"/>
        <v>PASS</v>
      </c>
      <c r="S5482" t="str">
        <f t="shared" si="770"/>
        <v>PASS</v>
      </c>
      <c r="T5482">
        <f t="shared" si="771"/>
        <v>100</v>
      </c>
      <c r="U5482" t="str">
        <f t="shared" si="772"/>
        <v>Low</v>
      </c>
      <c r="V5482" t="str">
        <f t="shared" si="773"/>
        <v>Clean</v>
      </c>
    </row>
    <row r="5483" spans="1:22" x14ac:dyDescent="0.3">
      <c r="A5483" t="str">
        <f>Raw_Data!A5483</f>
        <v>26081335</v>
      </c>
      <c r="B5483">
        <f>Raw_Data!B5483</f>
        <v>45666</v>
      </c>
      <c r="C5483" t="str">
        <f>Raw_Data!C5483</f>
        <v>MOUNJARO 12.5 MG/0.5 ML PEN</v>
      </c>
      <c r="D5483" t="str">
        <f>Raw_Data!D5483</f>
        <v>2146080</v>
      </c>
      <c r="E5483" t="str">
        <f>Raw_Data!E5483</f>
        <v>PEDERSEN, JENNIFER</v>
      </c>
      <c r="F5483" t="str">
        <f>Raw_Data!F5483</f>
        <v>1073606661</v>
      </c>
      <c r="G5483" t="str">
        <f>Raw_Data!H5483</f>
        <v>2</v>
      </c>
      <c r="H5483">
        <f>IFERROR(VLOOKUP(G5483,Store_Map!$A$2:$I$100,3,FALSE),"")</f>
        <v>0</v>
      </c>
      <c r="I5483">
        <f>IFERROR(VLOOKUP(G5483,Store_Map!$A$2:$I$100,4,FALSE),"")</f>
        <v>0</v>
      </c>
      <c r="J5483">
        <f>IFERROR(VLOOKUP(G5483,Store_Map!$A$2:$I$100,5,FALSE),"")</f>
        <v>0</v>
      </c>
      <c r="K5483">
        <f>IFERROR(VLOOKUP(G5483,Store_Map!$A$2:$I$100,6,FALSE),"")</f>
        <v>0</v>
      </c>
      <c r="L5483">
        <f>IFERROR(VLOOKUP(G5483,Store_Map!$A$2:$I$100,7,FALSE),"")</f>
        <v>0</v>
      </c>
      <c r="M5483">
        <f>IFERROR(VLOOKUP(G5483,Store_Map!$A$2:$I$100,8,FALSE),"")</f>
        <v>0</v>
      </c>
      <c r="N5483">
        <f t="shared" si="765"/>
        <v>0</v>
      </c>
      <c r="O5483" t="str">
        <f t="shared" si="766"/>
        <v>PASS</v>
      </c>
      <c r="P5483" t="str">
        <f t="shared" si="767"/>
        <v>REVIEW</v>
      </c>
      <c r="Q5483" t="str">
        <f t="shared" si="768"/>
        <v>PASS</v>
      </c>
      <c r="R5483" t="str">
        <f t="shared" si="769"/>
        <v>PASS</v>
      </c>
      <c r="S5483" t="str">
        <f t="shared" si="770"/>
        <v>REVIEW</v>
      </c>
      <c r="T5483">
        <f t="shared" si="771"/>
        <v>90</v>
      </c>
      <c r="U5483" t="str">
        <f t="shared" si="772"/>
        <v>Low</v>
      </c>
      <c r="V5483" t="str">
        <f t="shared" si="773"/>
        <v>Invalid NDC</v>
      </c>
    </row>
    <row r="5484" spans="1:22" x14ac:dyDescent="0.3">
      <c r="A5484" t="str">
        <f>Raw_Data!A5484</f>
        <v>26084727</v>
      </c>
      <c r="B5484">
        <f>Raw_Data!B5484</f>
        <v>45666</v>
      </c>
      <c r="C5484" t="str">
        <f>Raw_Data!C5484</f>
        <v>ATORVASTATIN 20 MG TABLET</v>
      </c>
      <c r="D5484" t="str">
        <f>Raw_Data!D5484</f>
        <v>60505257908</v>
      </c>
      <c r="E5484" t="str">
        <f>Raw_Data!E5484</f>
        <v>BYNE, EDMUND</v>
      </c>
      <c r="F5484" t="str">
        <f>Raw_Data!F5484</f>
        <v>1033186648</v>
      </c>
      <c r="G5484" t="str">
        <f>Raw_Data!H5484</f>
        <v>2</v>
      </c>
      <c r="H5484">
        <f>IFERROR(VLOOKUP(G5484,Store_Map!$A$2:$I$100,3,FALSE),"")</f>
        <v>0</v>
      </c>
      <c r="I5484">
        <f>IFERROR(VLOOKUP(G5484,Store_Map!$A$2:$I$100,4,FALSE),"")</f>
        <v>0</v>
      </c>
      <c r="J5484">
        <f>IFERROR(VLOOKUP(G5484,Store_Map!$A$2:$I$100,5,FALSE),"")</f>
        <v>0</v>
      </c>
      <c r="K5484">
        <f>IFERROR(VLOOKUP(G5484,Store_Map!$A$2:$I$100,6,FALSE),"")</f>
        <v>0</v>
      </c>
      <c r="L5484">
        <f>IFERROR(VLOOKUP(G5484,Store_Map!$A$2:$I$100,7,FALSE),"")</f>
        <v>0</v>
      </c>
      <c r="M5484">
        <f>IFERROR(VLOOKUP(G5484,Store_Map!$A$2:$I$100,8,FALSE),"")</f>
        <v>0</v>
      </c>
      <c r="N5484">
        <f t="shared" si="765"/>
        <v>0</v>
      </c>
      <c r="O5484" t="str">
        <f t="shared" si="766"/>
        <v>PASS</v>
      </c>
      <c r="P5484" t="str">
        <f t="shared" si="767"/>
        <v>PASS</v>
      </c>
      <c r="Q5484" t="str">
        <f t="shared" si="768"/>
        <v>PASS</v>
      </c>
      <c r="R5484" t="str">
        <f t="shared" si="769"/>
        <v>PASS</v>
      </c>
      <c r="S5484" t="str">
        <f t="shared" si="770"/>
        <v>PASS</v>
      </c>
      <c r="T5484">
        <f t="shared" si="771"/>
        <v>100</v>
      </c>
      <c r="U5484" t="str">
        <f t="shared" si="772"/>
        <v>Low</v>
      </c>
      <c r="V5484" t="str">
        <f t="shared" si="773"/>
        <v>Clean</v>
      </c>
    </row>
    <row r="5485" spans="1:22" x14ac:dyDescent="0.3">
      <c r="A5485" t="str">
        <f>Raw_Data!A5485</f>
        <v>26084728</v>
      </c>
      <c r="B5485">
        <f>Raw_Data!B5485</f>
        <v>45666</v>
      </c>
      <c r="C5485" t="str">
        <f>Raw_Data!C5485</f>
        <v>TRIAMCINOLONE 0.1% CREAM</v>
      </c>
      <c r="D5485" t="str">
        <f>Raw_Data!D5485</f>
        <v>168000415</v>
      </c>
      <c r="E5485" t="str">
        <f>Raw_Data!E5485</f>
        <v>FORD, JAMES</v>
      </c>
      <c r="F5485" t="str">
        <f>Raw_Data!F5485</f>
        <v>1033117684</v>
      </c>
      <c r="G5485" t="str">
        <f>Raw_Data!H5485</f>
        <v>2</v>
      </c>
      <c r="H5485">
        <f>IFERROR(VLOOKUP(G5485,Store_Map!$A$2:$I$100,3,FALSE),"")</f>
        <v>0</v>
      </c>
      <c r="I5485">
        <f>IFERROR(VLOOKUP(G5485,Store_Map!$A$2:$I$100,4,FALSE),"")</f>
        <v>0</v>
      </c>
      <c r="J5485">
        <f>IFERROR(VLOOKUP(G5485,Store_Map!$A$2:$I$100,5,FALSE),"")</f>
        <v>0</v>
      </c>
      <c r="K5485">
        <f>IFERROR(VLOOKUP(G5485,Store_Map!$A$2:$I$100,6,FALSE),"")</f>
        <v>0</v>
      </c>
      <c r="L5485">
        <f>IFERROR(VLOOKUP(G5485,Store_Map!$A$2:$I$100,7,FALSE),"")</f>
        <v>0</v>
      </c>
      <c r="M5485">
        <f>IFERROR(VLOOKUP(G5485,Store_Map!$A$2:$I$100,8,FALSE),"")</f>
        <v>0</v>
      </c>
      <c r="N5485">
        <f t="shared" si="765"/>
        <v>0</v>
      </c>
      <c r="O5485" t="str">
        <f t="shared" si="766"/>
        <v>PASS</v>
      </c>
      <c r="P5485" t="str">
        <f t="shared" si="767"/>
        <v>REVIEW</v>
      </c>
      <c r="Q5485" t="str">
        <f t="shared" si="768"/>
        <v>PASS</v>
      </c>
      <c r="R5485" t="str">
        <f t="shared" si="769"/>
        <v>PASS</v>
      </c>
      <c r="S5485" t="str">
        <f t="shared" si="770"/>
        <v>REVIEW</v>
      </c>
      <c r="T5485">
        <f t="shared" si="771"/>
        <v>90</v>
      </c>
      <c r="U5485" t="str">
        <f t="shared" si="772"/>
        <v>Low</v>
      </c>
      <c r="V5485" t="str">
        <f t="shared" si="773"/>
        <v>Invalid NDC</v>
      </c>
    </row>
    <row r="5486" spans="1:22" x14ac:dyDescent="0.3">
      <c r="A5486" t="str">
        <f>Raw_Data!A5486</f>
        <v>26084461</v>
      </c>
      <c r="B5486">
        <f>Raw_Data!B5486</f>
        <v>45666</v>
      </c>
      <c r="C5486" t="str">
        <f>Raw_Data!C5486</f>
        <v>HYDROCHLOROTHIAZIDE 12.5 MG</v>
      </c>
      <c r="D5486" t="str">
        <f>Raw_Data!D5486</f>
        <v>69315015510</v>
      </c>
      <c r="E5486" t="str">
        <f>Raw_Data!E5486</f>
        <v>FORD, JAMES</v>
      </c>
      <c r="F5486" t="str">
        <f>Raw_Data!F5486</f>
        <v>1033117684</v>
      </c>
      <c r="G5486" t="str">
        <f>Raw_Data!H5486</f>
        <v>2</v>
      </c>
      <c r="H5486">
        <f>IFERROR(VLOOKUP(G5486,Store_Map!$A$2:$I$100,3,FALSE),"")</f>
        <v>0</v>
      </c>
      <c r="I5486">
        <f>IFERROR(VLOOKUP(G5486,Store_Map!$A$2:$I$100,4,FALSE),"")</f>
        <v>0</v>
      </c>
      <c r="J5486">
        <f>IFERROR(VLOOKUP(G5486,Store_Map!$A$2:$I$100,5,FALSE),"")</f>
        <v>0</v>
      </c>
      <c r="K5486">
        <f>IFERROR(VLOOKUP(G5486,Store_Map!$A$2:$I$100,6,FALSE),"")</f>
        <v>0</v>
      </c>
      <c r="L5486">
        <f>IFERROR(VLOOKUP(G5486,Store_Map!$A$2:$I$100,7,FALSE),"")</f>
        <v>0</v>
      </c>
      <c r="M5486">
        <f>IFERROR(VLOOKUP(G5486,Store_Map!$A$2:$I$100,8,FALSE),"")</f>
        <v>0</v>
      </c>
      <c r="N5486">
        <f t="shared" si="765"/>
        <v>0</v>
      </c>
      <c r="O5486" t="str">
        <f t="shared" si="766"/>
        <v>PASS</v>
      </c>
      <c r="P5486" t="str">
        <f t="shared" si="767"/>
        <v>PASS</v>
      </c>
      <c r="Q5486" t="str">
        <f t="shared" si="768"/>
        <v>PASS</v>
      </c>
      <c r="R5486" t="str">
        <f t="shared" si="769"/>
        <v>PASS</v>
      </c>
      <c r="S5486" t="str">
        <f t="shared" si="770"/>
        <v>PASS</v>
      </c>
      <c r="T5486">
        <f t="shared" si="771"/>
        <v>100</v>
      </c>
      <c r="U5486" t="str">
        <f t="shared" si="772"/>
        <v>Low</v>
      </c>
      <c r="V5486" t="str">
        <f t="shared" si="773"/>
        <v>Clean</v>
      </c>
    </row>
    <row r="5487" spans="1:22" x14ac:dyDescent="0.3">
      <c r="A5487" t="str">
        <f>Raw_Data!A5487</f>
        <v>26082117</v>
      </c>
      <c r="B5487">
        <f>Raw_Data!B5487</f>
        <v>45666</v>
      </c>
      <c r="C5487" t="str">
        <f>Raw_Data!C5487</f>
        <v>NOVOLIN 70-30 100 UNIT/ML V</v>
      </c>
      <c r="D5487" t="str">
        <f>Raw_Data!D5487</f>
        <v>169183711</v>
      </c>
      <c r="E5487" t="str">
        <f>Raw_Data!E5487</f>
        <v>FORD, JAMES</v>
      </c>
      <c r="F5487" t="str">
        <f>Raw_Data!F5487</f>
        <v>1033117684</v>
      </c>
      <c r="G5487" t="str">
        <f>Raw_Data!H5487</f>
        <v>2</v>
      </c>
      <c r="H5487">
        <f>IFERROR(VLOOKUP(G5487,Store_Map!$A$2:$I$100,3,FALSE),"")</f>
        <v>0</v>
      </c>
      <c r="I5487">
        <f>IFERROR(VLOOKUP(G5487,Store_Map!$A$2:$I$100,4,FALSE),"")</f>
        <v>0</v>
      </c>
      <c r="J5487">
        <f>IFERROR(VLOOKUP(G5487,Store_Map!$A$2:$I$100,5,FALSE),"")</f>
        <v>0</v>
      </c>
      <c r="K5487">
        <f>IFERROR(VLOOKUP(G5487,Store_Map!$A$2:$I$100,6,FALSE),"")</f>
        <v>0</v>
      </c>
      <c r="L5487">
        <f>IFERROR(VLOOKUP(G5487,Store_Map!$A$2:$I$100,7,FALSE),"")</f>
        <v>0</v>
      </c>
      <c r="M5487">
        <f>IFERROR(VLOOKUP(G5487,Store_Map!$A$2:$I$100,8,FALSE),"")</f>
        <v>0</v>
      </c>
      <c r="N5487">
        <f t="shared" si="765"/>
        <v>0</v>
      </c>
      <c r="O5487" t="str">
        <f t="shared" si="766"/>
        <v>PASS</v>
      </c>
      <c r="P5487" t="str">
        <f t="shared" si="767"/>
        <v>REVIEW</v>
      </c>
      <c r="Q5487" t="str">
        <f t="shared" si="768"/>
        <v>PASS</v>
      </c>
      <c r="R5487" t="str">
        <f t="shared" si="769"/>
        <v>PASS</v>
      </c>
      <c r="S5487" t="str">
        <f t="shared" si="770"/>
        <v>REVIEW</v>
      </c>
      <c r="T5487">
        <f t="shared" si="771"/>
        <v>90</v>
      </c>
      <c r="U5487" t="str">
        <f t="shared" si="772"/>
        <v>Low</v>
      </c>
      <c r="V5487" t="str">
        <f t="shared" si="773"/>
        <v>Invalid NDC</v>
      </c>
    </row>
    <row r="5488" spans="1:22" x14ac:dyDescent="0.3">
      <c r="A5488" t="str">
        <f>Raw_Data!A5488</f>
        <v>26082196</v>
      </c>
      <c r="B5488">
        <f>Raw_Data!B5488</f>
        <v>45666</v>
      </c>
      <c r="C5488" t="str">
        <f>Raw_Data!C5488</f>
        <v>BD INS SYRNG UF 0.5 ML 8MMX</v>
      </c>
      <c r="D5488" t="str">
        <f>Raw_Data!D5488</f>
        <v>8290328468</v>
      </c>
      <c r="E5488" t="str">
        <f>Raw_Data!E5488</f>
        <v>FORD, JAMES</v>
      </c>
      <c r="F5488" t="str">
        <f>Raw_Data!F5488</f>
        <v>1033117684</v>
      </c>
      <c r="G5488" t="str">
        <f>Raw_Data!H5488</f>
        <v>2</v>
      </c>
      <c r="H5488">
        <f>IFERROR(VLOOKUP(G5488,Store_Map!$A$2:$I$100,3,FALSE),"")</f>
        <v>0</v>
      </c>
      <c r="I5488">
        <f>IFERROR(VLOOKUP(G5488,Store_Map!$A$2:$I$100,4,FALSE),"")</f>
        <v>0</v>
      </c>
      <c r="J5488">
        <f>IFERROR(VLOOKUP(G5488,Store_Map!$A$2:$I$100,5,FALSE),"")</f>
        <v>0</v>
      </c>
      <c r="K5488">
        <f>IFERROR(VLOOKUP(G5488,Store_Map!$A$2:$I$100,6,FALSE),"")</f>
        <v>0</v>
      </c>
      <c r="L5488">
        <f>IFERROR(VLOOKUP(G5488,Store_Map!$A$2:$I$100,7,FALSE),"")</f>
        <v>0</v>
      </c>
      <c r="M5488">
        <f>IFERROR(VLOOKUP(G5488,Store_Map!$A$2:$I$100,8,FALSE),"")</f>
        <v>0</v>
      </c>
      <c r="N5488">
        <f t="shared" si="765"/>
        <v>0</v>
      </c>
      <c r="O5488" t="str">
        <f t="shared" si="766"/>
        <v>PASS</v>
      </c>
      <c r="P5488" t="str">
        <f t="shared" si="767"/>
        <v>PASS</v>
      </c>
      <c r="Q5488" t="str">
        <f t="shared" si="768"/>
        <v>PASS</v>
      </c>
      <c r="R5488" t="str">
        <f t="shared" si="769"/>
        <v>PASS</v>
      </c>
      <c r="S5488" t="str">
        <f t="shared" si="770"/>
        <v>PASS</v>
      </c>
      <c r="T5488">
        <f t="shared" si="771"/>
        <v>100</v>
      </c>
      <c r="U5488" t="str">
        <f t="shared" si="772"/>
        <v>Low</v>
      </c>
      <c r="V5488" t="str">
        <f t="shared" si="773"/>
        <v>Clean</v>
      </c>
    </row>
    <row r="5489" spans="1:22" x14ac:dyDescent="0.3">
      <c r="A5489" t="str">
        <f>Raw_Data!A5489</f>
        <v>26084730</v>
      </c>
      <c r="B5489">
        <f>Raw_Data!B5489</f>
        <v>45666</v>
      </c>
      <c r="C5489" t="str">
        <f>Raw_Data!C5489</f>
        <v>ATORVASTATIN 10 MG TABLET</v>
      </c>
      <c r="D5489" t="str">
        <f>Raw_Data!D5489</f>
        <v>378395077</v>
      </c>
      <c r="E5489" t="str">
        <f>Raw_Data!E5489</f>
        <v>FORD, JAMES</v>
      </c>
      <c r="F5489" t="str">
        <f>Raw_Data!F5489</f>
        <v>1033117684</v>
      </c>
      <c r="G5489" t="str">
        <f>Raw_Data!H5489</f>
        <v>2</v>
      </c>
      <c r="H5489">
        <f>IFERROR(VLOOKUP(G5489,Store_Map!$A$2:$I$100,3,FALSE),"")</f>
        <v>0</v>
      </c>
      <c r="I5489">
        <f>IFERROR(VLOOKUP(G5489,Store_Map!$A$2:$I$100,4,FALSE),"")</f>
        <v>0</v>
      </c>
      <c r="J5489">
        <f>IFERROR(VLOOKUP(G5489,Store_Map!$A$2:$I$100,5,FALSE),"")</f>
        <v>0</v>
      </c>
      <c r="K5489">
        <f>IFERROR(VLOOKUP(G5489,Store_Map!$A$2:$I$100,6,FALSE),"")</f>
        <v>0</v>
      </c>
      <c r="L5489">
        <f>IFERROR(VLOOKUP(G5489,Store_Map!$A$2:$I$100,7,FALSE),"")</f>
        <v>0</v>
      </c>
      <c r="M5489">
        <f>IFERROR(VLOOKUP(G5489,Store_Map!$A$2:$I$100,8,FALSE),"")</f>
        <v>0</v>
      </c>
      <c r="N5489">
        <f t="shared" si="765"/>
        <v>0</v>
      </c>
      <c r="O5489" t="str">
        <f t="shared" si="766"/>
        <v>PASS</v>
      </c>
      <c r="P5489" t="str">
        <f t="shared" si="767"/>
        <v>REVIEW</v>
      </c>
      <c r="Q5489" t="str">
        <f t="shared" si="768"/>
        <v>PASS</v>
      </c>
      <c r="R5489" t="str">
        <f t="shared" si="769"/>
        <v>PASS</v>
      </c>
      <c r="S5489" t="str">
        <f t="shared" si="770"/>
        <v>REVIEW</v>
      </c>
      <c r="T5489">
        <f t="shared" si="771"/>
        <v>90</v>
      </c>
      <c r="U5489" t="str">
        <f t="shared" si="772"/>
        <v>Low</v>
      </c>
      <c r="V5489" t="str">
        <f t="shared" si="773"/>
        <v>Invalid NDC</v>
      </c>
    </row>
    <row r="5490" spans="1:22" x14ac:dyDescent="0.3">
      <c r="A5490" t="str">
        <f>Raw_Data!A5490</f>
        <v>26084731</v>
      </c>
      <c r="B5490">
        <f>Raw_Data!B5490</f>
        <v>45666</v>
      </c>
      <c r="C5490" t="str">
        <f>Raw_Data!C5490</f>
        <v>METFORMIN HCL 1,000 MG TABL</v>
      </c>
      <c r="D5490" t="str">
        <f>Raw_Data!D5490</f>
        <v>65862001099</v>
      </c>
      <c r="E5490" t="str">
        <f>Raw_Data!E5490</f>
        <v>FORD, JAMES</v>
      </c>
      <c r="F5490" t="str">
        <f>Raw_Data!F5490</f>
        <v>1033117684</v>
      </c>
      <c r="G5490" t="str">
        <f>Raw_Data!H5490</f>
        <v>2</v>
      </c>
      <c r="H5490">
        <f>IFERROR(VLOOKUP(G5490,Store_Map!$A$2:$I$100,3,FALSE),"")</f>
        <v>0</v>
      </c>
      <c r="I5490">
        <f>IFERROR(VLOOKUP(G5490,Store_Map!$A$2:$I$100,4,FALSE),"")</f>
        <v>0</v>
      </c>
      <c r="J5490">
        <f>IFERROR(VLOOKUP(G5490,Store_Map!$A$2:$I$100,5,FALSE),"")</f>
        <v>0</v>
      </c>
      <c r="K5490">
        <f>IFERROR(VLOOKUP(G5490,Store_Map!$A$2:$I$100,6,FALSE),"")</f>
        <v>0</v>
      </c>
      <c r="L5490">
        <f>IFERROR(VLOOKUP(G5490,Store_Map!$A$2:$I$100,7,FALSE),"")</f>
        <v>0</v>
      </c>
      <c r="M5490">
        <f>IFERROR(VLOOKUP(G5490,Store_Map!$A$2:$I$100,8,FALSE),"")</f>
        <v>0</v>
      </c>
      <c r="N5490">
        <f t="shared" si="765"/>
        <v>0</v>
      </c>
      <c r="O5490" t="str">
        <f t="shared" si="766"/>
        <v>PASS</v>
      </c>
      <c r="P5490" t="str">
        <f t="shared" si="767"/>
        <v>PASS</v>
      </c>
      <c r="Q5490" t="str">
        <f t="shared" si="768"/>
        <v>PASS</v>
      </c>
      <c r="R5490" t="str">
        <f t="shared" si="769"/>
        <v>PASS</v>
      </c>
      <c r="S5490" t="str">
        <f t="shared" si="770"/>
        <v>PASS</v>
      </c>
      <c r="T5490">
        <f t="shared" si="771"/>
        <v>100</v>
      </c>
      <c r="U5490" t="str">
        <f t="shared" si="772"/>
        <v>Low</v>
      </c>
      <c r="V5490" t="str">
        <f t="shared" si="773"/>
        <v>Clean</v>
      </c>
    </row>
    <row r="5491" spans="1:22" x14ac:dyDescent="0.3">
      <c r="A5491" t="str">
        <f>Raw_Data!A5491</f>
        <v>26084733</v>
      </c>
      <c r="B5491">
        <f>Raw_Data!B5491</f>
        <v>45666</v>
      </c>
      <c r="C5491" t="str">
        <f>Raw_Data!C5491</f>
        <v>BUSPIRONE HCL 10 MG TABLET</v>
      </c>
      <c r="D5491" t="str">
        <f>Raw_Data!D5491</f>
        <v>16729020216</v>
      </c>
      <c r="E5491" t="str">
        <f>Raw_Data!E5491</f>
        <v>FORD, JAMES</v>
      </c>
      <c r="F5491" t="str">
        <f>Raw_Data!F5491</f>
        <v>1033117684</v>
      </c>
      <c r="G5491" t="str">
        <f>Raw_Data!H5491</f>
        <v>2</v>
      </c>
      <c r="H5491">
        <f>IFERROR(VLOOKUP(G5491,Store_Map!$A$2:$I$100,3,FALSE),"")</f>
        <v>0</v>
      </c>
      <c r="I5491">
        <f>IFERROR(VLOOKUP(G5491,Store_Map!$A$2:$I$100,4,FALSE),"")</f>
        <v>0</v>
      </c>
      <c r="J5491">
        <f>IFERROR(VLOOKUP(G5491,Store_Map!$A$2:$I$100,5,FALSE),"")</f>
        <v>0</v>
      </c>
      <c r="K5491">
        <f>IFERROR(VLOOKUP(G5491,Store_Map!$A$2:$I$100,6,FALSE),"")</f>
        <v>0</v>
      </c>
      <c r="L5491">
        <f>IFERROR(VLOOKUP(G5491,Store_Map!$A$2:$I$100,7,FALSE),"")</f>
        <v>0</v>
      </c>
      <c r="M5491">
        <f>IFERROR(VLOOKUP(G5491,Store_Map!$A$2:$I$100,8,FALSE),"")</f>
        <v>0</v>
      </c>
      <c r="N5491">
        <f t="shared" si="765"/>
        <v>0</v>
      </c>
      <c r="O5491" t="str">
        <f t="shared" si="766"/>
        <v>PASS</v>
      </c>
      <c r="P5491" t="str">
        <f t="shared" si="767"/>
        <v>PASS</v>
      </c>
      <c r="Q5491" t="str">
        <f t="shared" si="768"/>
        <v>PASS</v>
      </c>
      <c r="R5491" t="str">
        <f t="shared" si="769"/>
        <v>PASS</v>
      </c>
      <c r="S5491" t="str">
        <f t="shared" si="770"/>
        <v>PASS</v>
      </c>
      <c r="T5491">
        <f t="shared" si="771"/>
        <v>100</v>
      </c>
      <c r="U5491" t="str">
        <f t="shared" si="772"/>
        <v>Low</v>
      </c>
      <c r="V5491" t="str">
        <f t="shared" si="773"/>
        <v>Clean</v>
      </c>
    </row>
    <row r="5492" spans="1:22" x14ac:dyDescent="0.3">
      <c r="A5492" t="str">
        <f>Raw_Data!A5492</f>
        <v>26084734</v>
      </c>
      <c r="B5492">
        <f>Raw_Data!B5492</f>
        <v>45666</v>
      </c>
      <c r="C5492" t="str">
        <f>Raw_Data!C5492</f>
        <v>AMITRIPTYLINE HCL 25 MG TAB</v>
      </c>
      <c r="D5492" t="str">
        <f>Raw_Data!D5492</f>
        <v>70710122600</v>
      </c>
      <c r="E5492" t="str">
        <f>Raw_Data!E5492</f>
        <v>FORD, JAMES</v>
      </c>
      <c r="F5492" t="str">
        <f>Raw_Data!F5492</f>
        <v>1033117684</v>
      </c>
      <c r="G5492" t="str">
        <f>Raw_Data!H5492</f>
        <v>2</v>
      </c>
      <c r="H5492">
        <f>IFERROR(VLOOKUP(G5492,Store_Map!$A$2:$I$100,3,FALSE),"")</f>
        <v>0</v>
      </c>
      <c r="I5492">
        <f>IFERROR(VLOOKUP(G5492,Store_Map!$A$2:$I$100,4,FALSE),"")</f>
        <v>0</v>
      </c>
      <c r="J5492">
        <f>IFERROR(VLOOKUP(G5492,Store_Map!$A$2:$I$100,5,FALSE),"")</f>
        <v>0</v>
      </c>
      <c r="K5492">
        <f>IFERROR(VLOOKUP(G5492,Store_Map!$A$2:$I$100,6,FALSE),"")</f>
        <v>0</v>
      </c>
      <c r="L5492">
        <f>IFERROR(VLOOKUP(G5492,Store_Map!$A$2:$I$100,7,FALSE),"")</f>
        <v>0</v>
      </c>
      <c r="M5492">
        <f>IFERROR(VLOOKUP(G5492,Store_Map!$A$2:$I$100,8,FALSE),"")</f>
        <v>0</v>
      </c>
      <c r="N5492">
        <f t="shared" si="765"/>
        <v>0</v>
      </c>
      <c r="O5492" t="str">
        <f t="shared" si="766"/>
        <v>PASS</v>
      </c>
      <c r="P5492" t="str">
        <f t="shared" si="767"/>
        <v>PASS</v>
      </c>
      <c r="Q5492" t="str">
        <f t="shared" si="768"/>
        <v>PASS</v>
      </c>
      <c r="R5492" t="str">
        <f t="shared" si="769"/>
        <v>PASS</v>
      </c>
      <c r="S5492" t="str">
        <f t="shared" si="770"/>
        <v>PASS</v>
      </c>
      <c r="T5492">
        <f t="shared" si="771"/>
        <v>100</v>
      </c>
      <c r="U5492" t="str">
        <f t="shared" si="772"/>
        <v>Low</v>
      </c>
      <c r="V5492" t="str">
        <f t="shared" si="773"/>
        <v>Clean</v>
      </c>
    </row>
    <row r="5493" spans="1:22" x14ac:dyDescent="0.3">
      <c r="A5493" t="str">
        <f>Raw_Data!A5493</f>
        <v>26084735</v>
      </c>
      <c r="B5493">
        <f>Raw_Data!B5493</f>
        <v>45666</v>
      </c>
      <c r="C5493" t="str">
        <f>Raw_Data!C5493</f>
        <v>ESCITALOPRAM 10 MG TABLET</v>
      </c>
      <c r="D5493" t="str">
        <f>Raw_Data!D5493</f>
        <v>65862037401</v>
      </c>
      <c r="E5493" t="str">
        <f>Raw_Data!E5493</f>
        <v>FORD, JAMES</v>
      </c>
      <c r="F5493" t="str">
        <f>Raw_Data!F5493</f>
        <v>1033117684</v>
      </c>
      <c r="G5493" t="str">
        <f>Raw_Data!H5493</f>
        <v>2</v>
      </c>
      <c r="H5493">
        <f>IFERROR(VLOOKUP(G5493,Store_Map!$A$2:$I$100,3,FALSE),"")</f>
        <v>0</v>
      </c>
      <c r="I5493">
        <f>IFERROR(VLOOKUP(G5493,Store_Map!$A$2:$I$100,4,FALSE),"")</f>
        <v>0</v>
      </c>
      <c r="J5493">
        <f>IFERROR(VLOOKUP(G5493,Store_Map!$A$2:$I$100,5,FALSE),"")</f>
        <v>0</v>
      </c>
      <c r="K5493">
        <f>IFERROR(VLOOKUP(G5493,Store_Map!$A$2:$I$100,6,FALSE),"")</f>
        <v>0</v>
      </c>
      <c r="L5493">
        <f>IFERROR(VLOOKUP(G5493,Store_Map!$A$2:$I$100,7,FALSE),"")</f>
        <v>0</v>
      </c>
      <c r="M5493">
        <f>IFERROR(VLOOKUP(G5493,Store_Map!$A$2:$I$100,8,FALSE),"")</f>
        <v>0</v>
      </c>
      <c r="N5493">
        <f t="shared" si="765"/>
        <v>0</v>
      </c>
      <c r="O5493" t="str">
        <f t="shared" si="766"/>
        <v>PASS</v>
      </c>
      <c r="P5493" t="str">
        <f t="shared" si="767"/>
        <v>PASS</v>
      </c>
      <c r="Q5493" t="str">
        <f t="shared" si="768"/>
        <v>PASS</v>
      </c>
      <c r="R5493" t="str">
        <f t="shared" si="769"/>
        <v>PASS</v>
      </c>
      <c r="S5493" t="str">
        <f t="shared" si="770"/>
        <v>PASS</v>
      </c>
      <c r="T5493">
        <f t="shared" si="771"/>
        <v>100</v>
      </c>
      <c r="U5493" t="str">
        <f t="shared" si="772"/>
        <v>Low</v>
      </c>
      <c r="V5493" t="str">
        <f t="shared" si="773"/>
        <v>Clean</v>
      </c>
    </row>
    <row r="5494" spans="1:22" x14ac:dyDescent="0.3">
      <c r="A5494" t="str">
        <f>Raw_Data!A5494</f>
        <v>26084737</v>
      </c>
      <c r="B5494">
        <f>Raw_Data!B5494</f>
        <v>45666</v>
      </c>
      <c r="C5494" t="str">
        <f>Raw_Data!C5494</f>
        <v>GABAPENTIN 800 MG TABLET</v>
      </c>
      <c r="D5494" t="str">
        <f>Raw_Data!D5494</f>
        <v>65862052405</v>
      </c>
      <c r="E5494" t="str">
        <f>Raw_Data!E5494</f>
        <v>FORD, JAMES</v>
      </c>
      <c r="F5494" t="str">
        <f>Raw_Data!F5494</f>
        <v>1033117684</v>
      </c>
      <c r="G5494" t="str">
        <f>Raw_Data!H5494</f>
        <v>2</v>
      </c>
      <c r="H5494">
        <f>IFERROR(VLOOKUP(G5494,Store_Map!$A$2:$I$100,3,FALSE),"")</f>
        <v>0</v>
      </c>
      <c r="I5494">
        <f>IFERROR(VLOOKUP(G5494,Store_Map!$A$2:$I$100,4,FALSE),"")</f>
        <v>0</v>
      </c>
      <c r="J5494">
        <f>IFERROR(VLOOKUP(G5494,Store_Map!$A$2:$I$100,5,FALSE),"")</f>
        <v>0</v>
      </c>
      <c r="K5494">
        <f>IFERROR(VLOOKUP(G5494,Store_Map!$A$2:$I$100,6,FALSE),"")</f>
        <v>0</v>
      </c>
      <c r="L5494">
        <f>IFERROR(VLOOKUP(G5494,Store_Map!$A$2:$I$100,7,FALSE),"")</f>
        <v>0</v>
      </c>
      <c r="M5494">
        <f>IFERROR(VLOOKUP(G5494,Store_Map!$A$2:$I$100,8,FALSE),"")</f>
        <v>0</v>
      </c>
      <c r="N5494">
        <f t="shared" si="765"/>
        <v>0</v>
      </c>
      <c r="O5494" t="str">
        <f t="shared" si="766"/>
        <v>PASS</v>
      </c>
      <c r="P5494" t="str">
        <f t="shared" si="767"/>
        <v>PASS</v>
      </c>
      <c r="Q5494" t="str">
        <f t="shared" si="768"/>
        <v>PASS</v>
      </c>
      <c r="R5494" t="str">
        <f t="shared" si="769"/>
        <v>PASS</v>
      </c>
      <c r="S5494" t="str">
        <f t="shared" si="770"/>
        <v>PASS</v>
      </c>
      <c r="T5494">
        <f t="shared" si="771"/>
        <v>100</v>
      </c>
      <c r="U5494" t="str">
        <f t="shared" si="772"/>
        <v>Low</v>
      </c>
      <c r="V5494" t="str">
        <f t="shared" si="773"/>
        <v>Clean</v>
      </c>
    </row>
    <row r="5495" spans="1:22" x14ac:dyDescent="0.3">
      <c r="A5495" t="str">
        <f>Raw_Data!A5495</f>
        <v>26074196</v>
      </c>
      <c r="B5495">
        <f>Raw_Data!B5495</f>
        <v>45666</v>
      </c>
      <c r="C5495" t="str">
        <f>Raw_Data!C5495</f>
        <v>FAMOTIDINE 20 MG TABLET</v>
      </c>
      <c r="D5495" t="str">
        <f>Raw_Data!D5495</f>
        <v>172572870</v>
      </c>
      <c r="E5495" t="str">
        <f>Raw_Data!E5495</f>
        <v>FORD, JAMES</v>
      </c>
      <c r="F5495" t="str">
        <f>Raw_Data!F5495</f>
        <v>1033117684</v>
      </c>
      <c r="G5495" t="str">
        <f>Raw_Data!H5495</f>
        <v>2</v>
      </c>
      <c r="H5495">
        <f>IFERROR(VLOOKUP(G5495,Store_Map!$A$2:$I$100,3,FALSE),"")</f>
        <v>0</v>
      </c>
      <c r="I5495">
        <f>IFERROR(VLOOKUP(G5495,Store_Map!$A$2:$I$100,4,FALSE),"")</f>
        <v>0</v>
      </c>
      <c r="J5495">
        <f>IFERROR(VLOOKUP(G5495,Store_Map!$A$2:$I$100,5,FALSE),"")</f>
        <v>0</v>
      </c>
      <c r="K5495">
        <f>IFERROR(VLOOKUP(G5495,Store_Map!$A$2:$I$100,6,FALSE),"")</f>
        <v>0</v>
      </c>
      <c r="L5495">
        <f>IFERROR(VLOOKUP(G5495,Store_Map!$A$2:$I$100,7,FALSE),"")</f>
        <v>0</v>
      </c>
      <c r="M5495">
        <f>IFERROR(VLOOKUP(G5495,Store_Map!$A$2:$I$100,8,FALSE),"")</f>
        <v>0</v>
      </c>
      <c r="N5495">
        <f t="shared" si="765"/>
        <v>0</v>
      </c>
      <c r="O5495" t="str">
        <f t="shared" si="766"/>
        <v>PASS</v>
      </c>
      <c r="P5495" t="str">
        <f t="shared" si="767"/>
        <v>REVIEW</v>
      </c>
      <c r="Q5495" t="str">
        <f t="shared" si="768"/>
        <v>PASS</v>
      </c>
      <c r="R5495" t="str">
        <f t="shared" si="769"/>
        <v>PASS</v>
      </c>
      <c r="S5495" t="str">
        <f t="shared" si="770"/>
        <v>REVIEW</v>
      </c>
      <c r="T5495">
        <f t="shared" si="771"/>
        <v>90</v>
      </c>
      <c r="U5495" t="str">
        <f t="shared" si="772"/>
        <v>Low</v>
      </c>
      <c r="V5495" t="str">
        <f t="shared" si="773"/>
        <v>Invalid NDC</v>
      </c>
    </row>
    <row r="5496" spans="1:22" x14ac:dyDescent="0.3">
      <c r="A5496" t="str">
        <f>Raw_Data!A5496</f>
        <v>26081926</v>
      </c>
      <c r="B5496">
        <f>Raw_Data!B5496</f>
        <v>45666</v>
      </c>
      <c r="C5496" t="str">
        <f>Raw_Data!C5496</f>
        <v>OMEPRAZOLE DR 20 MG CAPSULE</v>
      </c>
      <c r="D5496" t="str">
        <f>Raw_Data!D5496</f>
        <v>68462039610</v>
      </c>
      <c r="E5496" t="str">
        <f>Raw_Data!E5496</f>
        <v>FORD, JAMES</v>
      </c>
      <c r="F5496" t="str">
        <f>Raw_Data!F5496</f>
        <v>1033117684</v>
      </c>
      <c r="G5496" t="str">
        <f>Raw_Data!H5496</f>
        <v>2</v>
      </c>
      <c r="H5496">
        <f>IFERROR(VLOOKUP(G5496,Store_Map!$A$2:$I$100,3,FALSE),"")</f>
        <v>0</v>
      </c>
      <c r="I5496">
        <f>IFERROR(VLOOKUP(G5496,Store_Map!$A$2:$I$100,4,FALSE),"")</f>
        <v>0</v>
      </c>
      <c r="J5496">
        <f>IFERROR(VLOOKUP(G5496,Store_Map!$A$2:$I$100,5,FALSE),"")</f>
        <v>0</v>
      </c>
      <c r="K5496">
        <f>IFERROR(VLOOKUP(G5496,Store_Map!$A$2:$I$100,6,FALSE),"")</f>
        <v>0</v>
      </c>
      <c r="L5496">
        <f>IFERROR(VLOOKUP(G5496,Store_Map!$A$2:$I$100,7,FALSE),"")</f>
        <v>0</v>
      </c>
      <c r="M5496">
        <f>IFERROR(VLOOKUP(G5496,Store_Map!$A$2:$I$100,8,FALSE),"")</f>
        <v>0</v>
      </c>
      <c r="N5496">
        <f t="shared" si="765"/>
        <v>0</v>
      </c>
      <c r="O5496" t="str">
        <f t="shared" si="766"/>
        <v>PASS</v>
      </c>
      <c r="P5496" t="str">
        <f t="shared" si="767"/>
        <v>PASS</v>
      </c>
      <c r="Q5496" t="str">
        <f t="shared" si="768"/>
        <v>PASS</v>
      </c>
      <c r="R5496" t="str">
        <f t="shared" si="769"/>
        <v>PASS</v>
      </c>
      <c r="S5496" t="str">
        <f t="shared" si="770"/>
        <v>PASS</v>
      </c>
      <c r="T5496">
        <f t="shared" si="771"/>
        <v>100</v>
      </c>
      <c r="U5496" t="str">
        <f t="shared" si="772"/>
        <v>Low</v>
      </c>
      <c r="V5496" t="str">
        <f t="shared" si="773"/>
        <v>Clean</v>
      </c>
    </row>
    <row r="5497" spans="1:22" x14ac:dyDescent="0.3">
      <c r="A5497" t="str">
        <f>Raw_Data!A5497</f>
        <v>26081925</v>
      </c>
      <c r="B5497">
        <f>Raw_Data!B5497</f>
        <v>45666</v>
      </c>
      <c r="C5497" t="str">
        <f>Raw_Data!C5497</f>
        <v>LOSARTAN POTASSIUM 50 MG TA</v>
      </c>
      <c r="D5497" t="str">
        <f>Raw_Data!D5497</f>
        <v>65862020299</v>
      </c>
      <c r="E5497" t="str">
        <f>Raw_Data!E5497</f>
        <v>FORD, JAMES</v>
      </c>
      <c r="F5497" t="str">
        <f>Raw_Data!F5497</f>
        <v>1033117684</v>
      </c>
      <c r="G5497" t="str">
        <f>Raw_Data!H5497</f>
        <v>2</v>
      </c>
      <c r="H5497">
        <f>IFERROR(VLOOKUP(G5497,Store_Map!$A$2:$I$100,3,FALSE),"")</f>
        <v>0</v>
      </c>
      <c r="I5497">
        <f>IFERROR(VLOOKUP(G5497,Store_Map!$A$2:$I$100,4,FALSE),"")</f>
        <v>0</v>
      </c>
      <c r="J5497">
        <f>IFERROR(VLOOKUP(G5497,Store_Map!$A$2:$I$100,5,FALSE),"")</f>
        <v>0</v>
      </c>
      <c r="K5497">
        <f>IFERROR(VLOOKUP(G5497,Store_Map!$A$2:$I$100,6,FALSE),"")</f>
        <v>0</v>
      </c>
      <c r="L5497">
        <f>IFERROR(VLOOKUP(G5497,Store_Map!$A$2:$I$100,7,FALSE),"")</f>
        <v>0</v>
      </c>
      <c r="M5497">
        <f>IFERROR(VLOOKUP(G5497,Store_Map!$A$2:$I$100,8,FALSE),"")</f>
        <v>0</v>
      </c>
      <c r="N5497">
        <f t="shared" si="765"/>
        <v>0</v>
      </c>
      <c r="O5497" t="str">
        <f t="shared" si="766"/>
        <v>PASS</v>
      </c>
      <c r="P5497" t="str">
        <f t="shared" si="767"/>
        <v>PASS</v>
      </c>
      <c r="Q5497" t="str">
        <f t="shared" si="768"/>
        <v>PASS</v>
      </c>
      <c r="R5497" t="str">
        <f t="shared" si="769"/>
        <v>PASS</v>
      </c>
      <c r="S5497" t="str">
        <f t="shared" si="770"/>
        <v>PASS</v>
      </c>
      <c r="T5497">
        <f t="shared" si="771"/>
        <v>100</v>
      </c>
      <c r="U5497" t="str">
        <f t="shared" si="772"/>
        <v>Low</v>
      </c>
      <c r="V5497" t="str">
        <f t="shared" si="773"/>
        <v>Clean</v>
      </c>
    </row>
    <row r="5498" spans="1:22" x14ac:dyDescent="0.3">
      <c r="A5498" t="str">
        <f>Raw_Data!A5498</f>
        <v>26081924</v>
      </c>
      <c r="B5498">
        <f>Raw_Data!B5498</f>
        <v>45666</v>
      </c>
      <c r="C5498" t="str">
        <f>Raw_Data!C5498</f>
        <v>ATORVASTATIN 10 MG TABLET</v>
      </c>
      <c r="D5498" t="str">
        <f>Raw_Data!D5498</f>
        <v>378395077</v>
      </c>
      <c r="E5498" t="str">
        <f>Raw_Data!E5498</f>
        <v>FORD, JAMES</v>
      </c>
      <c r="F5498" t="str">
        <f>Raw_Data!F5498</f>
        <v>1033117684</v>
      </c>
      <c r="G5498" t="str">
        <f>Raw_Data!H5498</f>
        <v>2</v>
      </c>
      <c r="H5498">
        <f>IFERROR(VLOOKUP(G5498,Store_Map!$A$2:$I$100,3,FALSE),"")</f>
        <v>0</v>
      </c>
      <c r="I5498">
        <f>IFERROR(VLOOKUP(G5498,Store_Map!$A$2:$I$100,4,FALSE),"")</f>
        <v>0</v>
      </c>
      <c r="J5498">
        <f>IFERROR(VLOOKUP(G5498,Store_Map!$A$2:$I$100,5,FALSE),"")</f>
        <v>0</v>
      </c>
      <c r="K5498">
        <f>IFERROR(VLOOKUP(G5498,Store_Map!$A$2:$I$100,6,FALSE),"")</f>
        <v>0</v>
      </c>
      <c r="L5498">
        <f>IFERROR(VLOOKUP(G5498,Store_Map!$A$2:$I$100,7,FALSE),"")</f>
        <v>0</v>
      </c>
      <c r="M5498">
        <f>IFERROR(VLOOKUP(G5498,Store_Map!$A$2:$I$100,8,FALSE),"")</f>
        <v>0</v>
      </c>
      <c r="N5498">
        <f t="shared" si="765"/>
        <v>0</v>
      </c>
      <c r="O5498" t="str">
        <f t="shared" si="766"/>
        <v>PASS</v>
      </c>
      <c r="P5498" t="str">
        <f t="shared" si="767"/>
        <v>REVIEW</v>
      </c>
      <c r="Q5498" t="str">
        <f t="shared" si="768"/>
        <v>PASS</v>
      </c>
      <c r="R5498" t="str">
        <f t="shared" si="769"/>
        <v>PASS</v>
      </c>
      <c r="S5498" t="str">
        <f t="shared" si="770"/>
        <v>REVIEW</v>
      </c>
      <c r="T5498">
        <f t="shared" si="771"/>
        <v>90</v>
      </c>
      <c r="U5498" t="str">
        <f t="shared" si="772"/>
        <v>Low</v>
      </c>
      <c r="V5498" t="str">
        <f t="shared" si="773"/>
        <v>Invalid NDC</v>
      </c>
    </row>
    <row r="5499" spans="1:22" x14ac:dyDescent="0.3">
      <c r="A5499" t="str">
        <f>Raw_Data!A5499</f>
        <v>26081923</v>
      </c>
      <c r="B5499">
        <f>Raw_Data!B5499</f>
        <v>45666</v>
      </c>
      <c r="C5499" t="str">
        <f>Raw_Data!C5499</f>
        <v>SERTRALINE HCL 50 MG TABLET</v>
      </c>
      <c r="D5499" t="str">
        <f>Raw_Data!D5499</f>
        <v>65862001230</v>
      </c>
      <c r="E5499" t="str">
        <f>Raw_Data!E5499</f>
        <v>FORD, JAMES</v>
      </c>
      <c r="F5499" t="str">
        <f>Raw_Data!F5499</f>
        <v>1033117684</v>
      </c>
      <c r="G5499" t="str">
        <f>Raw_Data!H5499</f>
        <v>2</v>
      </c>
      <c r="H5499">
        <f>IFERROR(VLOOKUP(G5499,Store_Map!$A$2:$I$100,3,FALSE),"")</f>
        <v>0</v>
      </c>
      <c r="I5499">
        <f>IFERROR(VLOOKUP(G5499,Store_Map!$A$2:$I$100,4,FALSE),"")</f>
        <v>0</v>
      </c>
      <c r="J5499">
        <f>IFERROR(VLOOKUP(G5499,Store_Map!$A$2:$I$100,5,FALSE),"")</f>
        <v>0</v>
      </c>
      <c r="K5499">
        <f>IFERROR(VLOOKUP(G5499,Store_Map!$A$2:$I$100,6,FALSE),"")</f>
        <v>0</v>
      </c>
      <c r="L5499">
        <f>IFERROR(VLOOKUP(G5499,Store_Map!$A$2:$I$100,7,FALSE),"")</f>
        <v>0</v>
      </c>
      <c r="M5499">
        <f>IFERROR(VLOOKUP(G5499,Store_Map!$A$2:$I$100,8,FALSE),"")</f>
        <v>0</v>
      </c>
      <c r="N5499">
        <f t="shared" si="765"/>
        <v>0</v>
      </c>
      <c r="O5499" t="str">
        <f t="shared" si="766"/>
        <v>PASS</v>
      </c>
      <c r="P5499" t="str">
        <f t="shared" si="767"/>
        <v>PASS</v>
      </c>
      <c r="Q5499" t="str">
        <f t="shared" si="768"/>
        <v>PASS</v>
      </c>
      <c r="R5499" t="str">
        <f t="shared" si="769"/>
        <v>PASS</v>
      </c>
      <c r="S5499" t="str">
        <f t="shared" si="770"/>
        <v>PASS</v>
      </c>
      <c r="T5499">
        <f t="shared" si="771"/>
        <v>100</v>
      </c>
      <c r="U5499" t="str">
        <f t="shared" si="772"/>
        <v>Low</v>
      </c>
      <c r="V5499" t="str">
        <f t="shared" si="773"/>
        <v>Clean</v>
      </c>
    </row>
    <row r="5500" spans="1:22" x14ac:dyDescent="0.3">
      <c r="A5500" t="str">
        <f>Raw_Data!A5500</f>
        <v>26080474</v>
      </c>
      <c r="B5500">
        <f>Raw_Data!B5500</f>
        <v>45666</v>
      </c>
      <c r="C5500" t="str">
        <f>Raw_Data!C5500</f>
        <v>BIKTARVY 50-200-25 MG TABLE</v>
      </c>
      <c r="D5500" t="str">
        <f>Raw_Data!D5500</f>
        <v>61958250101</v>
      </c>
      <c r="E5500" t="str">
        <f>Raw_Data!E5500</f>
        <v>GONZALEZ, ANDREA</v>
      </c>
      <c r="F5500" t="str">
        <f>Raw_Data!F5500</f>
        <v>1336176403</v>
      </c>
      <c r="G5500" t="str">
        <f>Raw_Data!H5500</f>
        <v>2</v>
      </c>
      <c r="H5500">
        <f>IFERROR(VLOOKUP(G5500,Store_Map!$A$2:$I$100,3,FALSE),"")</f>
        <v>0</v>
      </c>
      <c r="I5500">
        <f>IFERROR(VLOOKUP(G5500,Store_Map!$A$2:$I$100,4,FALSE),"")</f>
        <v>0</v>
      </c>
      <c r="J5500">
        <f>IFERROR(VLOOKUP(G5500,Store_Map!$A$2:$I$100,5,FALSE),"")</f>
        <v>0</v>
      </c>
      <c r="K5500">
        <f>IFERROR(VLOOKUP(G5500,Store_Map!$A$2:$I$100,6,FALSE),"")</f>
        <v>0</v>
      </c>
      <c r="L5500">
        <f>IFERROR(VLOOKUP(G5500,Store_Map!$A$2:$I$100,7,FALSE),"")</f>
        <v>0</v>
      </c>
      <c r="M5500">
        <f>IFERROR(VLOOKUP(G5500,Store_Map!$A$2:$I$100,8,FALSE),"")</f>
        <v>0</v>
      </c>
      <c r="N5500">
        <f t="shared" si="765"/>
        <v>0</v>
      </c>
      <c r="O5500" t="str">
        <f t="shared" si="766"/>
        <v>PASS</v>
      </c>
      <c r="P5500" t="str">
        <f t="shared" si="767"/>
        <v>PASS</v>
      </c>
      <c r="Q5500" t="str">
        <f t="shared" si="768"/>
        <v>PASS</v>
      </c>
      <c r="R5500" t="str">
        <f t="shared" si="769"/>
        <v>PASS</v>
      </c>
      <c r="S5500" t="str">
        <f t="shared" si="770"/>
        <v>PASS</v>
      </c>
      <c r="T5500">
        <f t="shared" si="771"/>
        <v>100</v>
      </c>
      <c r="U5500" t="str">
        <f t="shared" si="772"/>
        <v>Low</v>
      </c>
      <c r="V5500" t="str">
        <f t="shared" si="773"/>
        <v>Clean</v>
      </c>
    </row>
    <row r="5501" spans="1:22" x14ac:dyDescent="0.3">
      <c r="A5501" t="str">
        <f>Raw_Data!A5501</f>
        <v>24002201</v>
      </c>
      <c r="B5501">
        <f>Raw_Data!B5501</f>
        <v>45666</v>
      </c>
      <c r="C5501" t="str">
        <f>Raw_Data!C5501</f>
        <v>ZOLPIDEM TARTRATE 10 MG TAB</v>
      </c>
      <c r="D5501" t="str">
        <f>Raw_Data!D5501</f>
        <v>93007401</v>
      </c>
      <c r="E5501" t="str">
        <f>Raw_Data!E5501</f>
        <v>GIBBS, JON</v>
      </c>
      <c r="F5501" t="str">
        <f>Raw_Data!F5501</f>
        <v>1700896156</v>
      </c>
      <c r="G5501" t="str">
        <f>Raw_Data!H5501</f>
        <v>2</v>
      </c>
      <c r="H5501">
        <f>IFERROR(VLOOKUP(G5501,Store_Map!$A$2:$I$100,3,FALSE),"")</f>
        <v>0</v>
      </c>
      <c r="I5501">
        <f>IFERROR(VLOOKUP(G5501,Store_Map!$A$2:$I$100,4,FALSE),"")</f>
        <v>0</v>
      </c>
      <c r="J5501">
        <f>IFERROR(VLOOKUP(G5501,Store_Map!$A$2:$I$100,5,FALSE),"")</f>
        <v>0</v>
      </c>
      <c r="K5501">
        <f>IFERROR(VLOOKUP(G5501,Store_Map!$A$2:$I$100,6,FALSE),"")</f>
        <v>0</v>
      </c>
      <c r="L5501">
        <f>IFERROR(VLOOKUP(G5501,Store_Map!$A$2:$I$100,7,FALSE),"")</f>
        <v>0</v>
      </c>
      <c r="M5501">
        <f>IFERROR(VLOOKUP(G5501,Store_Map!$A$2:$I$100,8,FALSE),"")</f>
        <v>0</v>
      </c>
      <c r="N5501">
        <f t="shared" si="765"/>
        <v>0</v>
      </c>
      <c r="O5501" t="str">
        <f t="shared" si="766"/>
        <v>PASS</v>
      </c>
      <c r="P5501" t="str">
        <f t="shared" si="767"/>
        <v>REVIEW</v>
      </c>
      <c r="Q5501" t="str">
        <f t="shared" si="768"/>
        <v>PASS</v>
      </c>
      <c r="R5501" t="str">
        <f t="shared" si="769"/>
        <v>PASS</v>
      </c>
      <c r="S5501" t="str">
        <f t="shared" si="770"/>
        <v>REVIEW</v>
      </c>
      <c r="T5501">
        <f t="shared" si="771"/>
        <v>90</v>
      </c>
      <c r="U5501" t="str">
        <f t="shared" si="772"/>
        <v>Low</v>
      </c>
      <c r="V5501" t="str">
        <f t="shared" si="773"/>
        <v>Invalid NDC</v>
      </c>
    </row>
    <row r="5502" spans="1:22" x14ac:dyDescent="0.3">
      <c r="A5502" t="str">
        <f>Raw_Data!A5502</f>
        <v>26081362</v>
      </c>
      <c r="B5502">
        <f>Raw_Data!B5502</f>
        <v>45666</v>
      </c>
      <c r="C5502" t="str">
        <f>Raw_Data!C5502</f>
        <v>TOPIRAMATE 50 MG TABLET</v>
      </c>
      <c r="D5502" t="str">
        <f>Raw_Data!D5502</f>
        <v>68462015360</v>
      </c>
      <c r="E5502" t="str">
        <f>Raw_Data!E5502</f>
        <v>GIBBS, JON</v>
      </c>
      <c r="F5502" t="str">
        <f>Raw_Data!F5502</f>
        <v>1700896156</v>
      </c>
      <c r="G5502" t="str">
        <f>Raw_Data!H5502</f>
        <v>2</v>
      </c>
      <c r="H5502">
        <f>IFERROR(VLOOKUP(G5502,Store_Map!$A$2:$I$100,3,FALSE),"")</f>
        <v>0</v>
      </c>
      <c r="I5502">
        <f>IFERROR(VLOOKUP(G5502,Store_Map!$A$2:$I$100,4,FALSE),"")</f>
        <v>0</v>
      </c>
      <c r="J5502">
        <f>IFERROR(VLOOKUP(G5502,Store_Map!$A$2:$I$100,5,FALSE),"")</f>
        <v>0</v>
      </c>
      <c r="K5502">
        <f>IFERROR(VLOOKUP(G5502,Store_Map!$A$2:$I$100,6,FALSE),"")</f>
        <v>0</v>
      </c>
      <c r="L5502">
        <f>IFERROR(VLOOKUP(G5502,Store_Map!$A$2:$I$100,7,FALSE),"")</f>
        <v>0</v>
      </c>
      <c r="M5502">
        <f>IFERROR(VLOOKUP(G5502,Store_Map!$A$2:$I$100,8,FALSE),"")</f>
        <v>0</v>
      </c>
      <c r="N5502">
        <f t="shared" si="765"/>
        <v>0</v>
      </c>
      <c r="O5502" t="str">
        <f t="shared" si="766"/>
        <v>PASS</v>
      </c>
      <c r="P5502" t="str">
        <f t="shared" si="767"/>
        <v>PASS</v>
      </c>
      <c r="Q5502" t="str">
        <f t="shared" si="768"/>
        <v>PASS</v>
      </c>
      <c r="R5502" t="str">
        <f t="shared" si="769"/>
        <v>PASS</v>
      </c>
      <c r="S5502" t="str">
        <f t="shared" si="770"/>
        <v>PASS</v>
      </c>
      <c r="T5502">
        <f t="shared" si="771"/>
        <v>100</v>
      </c>
      <c r="U5502" t="str">
        <f t="shared" si="772"/>
        <v>Low</v>
      </c>
      <c r="V5502" t="str">
        <f t="shared" si="773"/>
        <v>Clean</v>
      </c>
    </row>
    <row r="5503" spans="1:22" x14ac:dyDescent="0.3">
      <c r="A5503" t="str">
        <f>Raw_Data!A5503</f>
        <v>26077237</v>
      </c>
      <c r="B5503">
        <f>Raw_Data!B5503</f>
        <v>45666</v>
      </c>
      <c r="C5503" t="str">
        <f>Raw_Data!C5503</f>
        <v>ISOSORBIDE DINITRATE 40 MG</v>
      </c>
      <c r="D5503" t="str">
        <f>Raw_Data!D5503</f>
        <v>68682019201</v>
      </c>
      <c r="E5503" t="str">
        <f>Raw_Data!E5503</f>
        <v>FORD, JAMES</v>
      </c>
      <c r="F5503" t="str">
        <f>Raw_Data!F5503</f>
        <v>1033117684</v>
      </c>
      <c r="G5503" t="str">
        <f>Raw_Data!H5503</f>
        <v>2</v>
      </c>
      <c r="H5503">
        <f>IFERROR(VLOOKUP(G5503,Store_Map!$A$2:$I$100,3,FALSE),"")</f>
        <v>0</v>
      </c>
      <c r="I5503">
        <f>IFERROR(VLOOKUP(G5503,Store_Map!$A$2:$I$100,4,FALSE),"")</f>
        <v>0</v>
      </c>
      <c r="J5503">
        <f>IFERROR(VLOOKUP(G5503,Store_Map!$A$2:$I$100,5,FALSE),"")</f>
        <v>0</v>
      </c>
      <c r="K5503">
        <f>IFERROR(VLOOKUP(G5503,Store_Map!$A$2:$I$100,6,FALSE),"")</f>
        <v>0</v>
      </c>
      <c r="L5503">
        <f>IFERROR(VLOOKUP(G5503,Store_Map!$A$2:$I$100,7,FALSE),"")</f>
        <v>0</v>
      </c>
      <c r="M5503">
        <f>IFERROR(VLOOKUP(G5503,Store_Map!$A$2:$I$100,8,FALSE),"")</f>
        <v>0</v>
      </c>
      <c r="N5503">
        <f t="shared" si="765"/>
        <v>0</v>
      </c>
      <c r="O5503" t="str">
        <f t="shared" si="766"/>
        <v>PASS</v>
      </c>
      <c r="P5503" t="str">
        <f t="shared" si="767"/>
        <v>PASS</v>
      </c>
      <c r="Q5503" t="str">
        <f t="shared" si="768"/>
        <v>PASS</v>
      </c>
      <c r="R5503" t="str">
        <f t="shared" si="769"/>
        <v>PASS</v>
      </c>
      <c r="S5503" t="str">
        <f t="shared" si="770"/>
        <v>PASS</v>
      </c>
      <c r="T5503">
        <f t="shared" si="771"/>
        <v>100</v>
      </c>
      <c r="U5503" t="str">
        <f t="shared" si="772"/>
        <v>Low</v>
      </c>
      <c r="V5503" t="str">
        <f t="shared" si="773"/>
        <v>Clean</v>
      </c>
    </row>
    <row r="5504" spans="1:22" x14ac:dyDescent="0.3">
      <c r="A5504" t="str">
        <f>Raw_Data!A5504</f>
        <v>26079955</v>
      </c>
      <c r="B5504">
        <f>Raw_Data!B5504</f>
        <v>45666</v>
      </c>
      <c r="C5504" t="str">
        <f>Raw_Data!C5504</f>
        <v>VITAMIN D2 1.25MG(50,000 UN</v>
      </c>
      <c r="D5504" t="str">
        <f>Raw_Data!D5504</f>
        <v>64380073706</v>
      </c>
      <c r="E5504" t="str">
        <f>Raw_Data!E5504</f>
        <v>GONZALEZ, ANDREA</v>
      </c>
      <c r="F5504" t="str">
        <f>Raw_Data!F5504</f>
        <v>1336176403</v>
      </c>
      <c r="G5504" t="str">
        <f>Raw_Data!H5504</f>
        <v>2</v>
      </c>
      <c r="H5504">
        <f>IFERROR(VLOOKUP(G5504,Store_Map!$A$2:$I$100,3,FALSE),"")</f>
        <v>0</v>
      </c>
      <c r="I5504">
        <f>IFERROR(VLOOKUP(G5504,Store_Map!$A$2:$I$100,4,FALSE),"")</f>
        <v>0</v>
      </c>
      <c r="J5504">
        <f>IFERROR(VLOOKUP(G5504,Store_Map!$A$2:$I$100,5,FALSE),"")</f>
        <v>0</v>
      </c>
      <c r="K5504">
        <f>IFERROR(VLOOKUP(G5504,Store_Map!$A$2:$I$100,6,FALSE),"")</f>
        <v>0</v>
      </c>
      <c r="L5504">
        <f>IFERROR(VLOOKUP(G5504,Store_Map!$A$2:$I$100,7,FALSE),"")</f>
        <v>0</v>
      </c>
      <c r="M5504">
        <f>IFERROR(VLOOKUP(G5504,Store_Map!$A$2:$I$100,8,FALSE),"")</f>
        <v>0</v>
      </c>
      <c r="N5504">
        <f t="shared" si="765"/>
        <v>0</v>
      </c>
      <c r="O5504" t="str">
        <f t="shared" si="766"/>
        <v>PASS</v>
      </c>
      <c r="P5504" t="str">
        <f t="shared" si="767"/>
        <v>PASS</v>
      </c>
      <c r="Q5504" t="str">
        <f t="shared" si="768"/>
        <v>PASS</v>
      </c>
      <c r="R5504" t="str">
        <f t="shared" si="769"/>
        <v>PASS</v>
      </c>
      <c r="S5504" t="str">
        <f t="shared" si="770"/>
        <v>PASS</v>
      </c>
      <c r="T5504">
        <f t="shared" si="771"/>
        <v>100</v>
      </c>
      <c r="U5504" t="str">
        <f t="shared" si="772"/>
        <v>Low</v>
      </c>
      <c r="V5504" t="str">
        <f t="shared" si="773"/>
        <v>Clean</v>
      </c>
    </row>
    <row r="5505" spans="1:22" x14ac:dyDescent="0.3">
      <c r="A5505" t="str">
        <f>Raw_Data!A5505</f>
        <v>24002183</v>
      </c>
      <c r="B5505">
        <f>Raw_Data!B5505</f>
        <v>45667</v>
      </c>
      <c r="C5505" t="str">
        <f>Raw_Data!C5505</f>
        <v>ZOLPIDEM TARTRATE 10 MG TAB</v>
      </c>
      <c r="D5505" t="str">
        <f>Raw_Data!D5505</f>
        <v>93007401</v>
      </c>
      <c r="E5505" t="str">
        <f>Raw_Data!E5505</f>
        <v>FORD, JAMES</v>
      </c>
      <c r="F5505" t="str">
        <f>Raw_Data!F5505</f>
        <v>1033117684</v>
      </c>
      <c r="G5505" t="str">
        <f>Raw_Data!H5505</f>
        <v>2</v>
      </c>
      <c r="H5505">
        <f>IFERROR(VLOOKUP(G5505,Store_Map!$A$2:$I$100,3,FALSE),"")</f>
        <v>0</v>
      </c>
      <c r="I5505">
        <f>IFERROR(VLOOKUP(G5505,Store_Map!$A$2:$I$100,4,FALSE),"")</f>
        <v>0</v>
      </c>
      <c r="J5505">
        <f>IFERROR(VLOOKUP(G5505,Store_Map!$A$2:$I$100,5,FALSE),"")</f>
        <v>0</v>
      </c>
      <c r="K5505">
        <f>IFERROR(VLOOKUP(G5505,Store_Map!$A$2:$I$100,6,FALSE),"")</f>
        <v>0</v>
      </c>
      <c r="L5505">
        <f>IFERROR(VLOOKUP(G5505,Store_Map!$A$2:$I$100,7,FALSE),"")</f>
        <v>0</v>
      </c>
      <c r="M5505">
        <f>IFERROR(VLOOKUP(G5505,Store_Map!$A$2:$I$100,8,FALSE),"")</f>
        <v>0</v>
      </c>
      <c r="N5505">
        <f t="shared" si="765"/>
        <v>0</v>
      </c>
      <c r="O5505" t="str">
        <f t="shared" si="766"/>
        <v>PASS</v>
      </c>
      <c r="P5505" t="str">
        <f t="shared" si="767"/>
        <v>REVIEW</v>
      </c>
      <c r="Q5505" t="str">
        <f t="shared" si="768"/>
        <v>PASS</v>
      </c>
      <c r="R5505" t="str">
        <f t="shared" si="769"/>
        <v>PASS</v>
      </c>
      <c r="S5505" t="str">
        <f t="shared" si="770"/>
        <v>REVIEW</v>
      </c>
      <c r="T5505">
        <f t="shared" si="771"/>
        <v>90</v>
      </c>
      <c r="U5505" t="str">
        <f t="shared" si="772"/>
        <v>Low</v>
      </c>
      <c r="V5505" t="str">
        <f t="shared" si="773"/>
        <v>Invalid NDC</v>
      </c>
    </row>
    <row r="5506" spans="1:22" x14ac:dyDescent="0.3">
      <c r="A5506" t="str">
        <f>Raw_Data!A5506</f>
        <v>26079347</v>
      </c>
      <c r="B5506">
        <f>Raw_Data!B5506</f>
        <v>45667</v>
      </c>
      <c r="C5506" t="str">
        <f>Raw_Data!C5506</f>
        <v>ALBUTEROL HFA 90 MCG INHALE</v>
      </c>
      <c r="D5506" t="str">
        <f>Raw_Data!D5506</f>
        <v>68180096301</v>
      </c>
      <c r="E5506" t="str">
        <f>Raw_Data!E5506</f>
        <v>FORD, JAMES</v>
      </c>
      <c r="F5506" t="str">
        <f>Raw_Data!F5506</f>
        <v>1033117684</v>
      </c>
      <c r="G5506" t="str">
        <f>Raw_Data!H5506</f>
        <v>2</v>
      </c>
      <c r="H5506">
        <f>IFERROR(VLOOKUP(G5506,Store_Map!$A$2:$I$100,3,FALSE),"")</f>
        <v>0</v>
      </c>
      <c r="I5506">
        <f>IFERROR(VLOOKUP(G5506,Store_Map!$A$2:$I$100,4,FALSE),"")</f>
        <v>0</v>
      </c>
      <c r="J5506">
        <f>IFERROR(VLOOKUP(G5506,Store_Map!$A$2:$I$100,5,FALSE),"")</f>
        <v>0</v>
      </c>
      <c r="K5506">
        <f>IFERROR(VLOOKUP(G5506,Store_Map!$A$2:$I$100,6,FALSE),"")</f>
        <v>0</v>
      </c>
      <c r="L5506">
        <f>IFERROR(VLOOKUP(G5506,Store_Map!$A$2:$I$100,7,FALSE),"")</f>
        <v>0</v>
      </c>
      <c r="M5506">
        <f>IFERROR(VLOOKUP(G5506,Store_Map!$A$2:$I$100,8,FALSE),"")</f>
        <v>0</v>
      </c>
      <c r="N5506">
        <f t="shared" ref="N5506:N5569" si="774">COUNTBLANK(A5506:M5506)</f>
        <v>0</v>
      </c>
      <c r="O5506" t="str">
        <f t="shared" ref="O5506:O5569" si="775">IF(AND(F5506&lt;&gt;"",LEN(F5506)=10,ISNUMBER(--F5506)),"PASS","REVIEW")</f>
        <v>PASS</v>
      </c>
      <c r="P5506" t="str">
        <f t="shared" ref="P5506:P5569" si="776">IF(AND(D5506&lt;&gt;"",OR(LEN(D5506)=10,LEN(D5506)=11),ISNUMBER(--D5506)),"PASS","REVIEW")</f>
        <v>PASS</v>
      </c>
      <c r="Q5506" t="str">
        <f t="shared" ref="Q5506:Q5569" si="777">IF(H5506&lt;&gt;"","PASS","REVIEW")</f>
        <v>PASS</v>
      </c>
      <c r="R5506" t="str">
        <f t="shared" ref="R5506:R5569" si="778">IF(AND(I5506&lt;&gt;"",J5506&lt;&gt;"",K5506&lt;&gt;"",L5506&lt;&gt;"",M5506&lt;&gt;""),"PASS","REVIEW")</f>
        <v>PASS</v>
      </c>
      <c r="S5506" t="str">
        <f t="shared" ref="S5506:S5569" si="779">IF(OR(N5506&gt;0,O5506="REVIEW",P5506="REVIEW",Q5506="REVIEW",R5506="REVIEW"),"REVIEW","PASS")</f>
        <v>PASS</v>
      </c>
      <c r="T5506">
        <f t="shared" ref="T5506:T5569" si="780">MAX(0,100-(N5506*5)-IF(O5506="REVIEW",15,0)-IF(P5506="REVIEW",10,0)-IF(Q5506="REVIEW",10,0)-IF(R5506="REVIEW",20,0))</f>
        <v>100</v>
      </c>
      <c r="U5506" t="str">
        <f t="shared" ref="U5506:U5569" si="781">IF(T5506&gt;=90,"Low",IF(T5506&gt;=70,"Medium","High"))</f>
        <v>Low</v>
      </c>
      <c r="V5506" t="str">
        <f t="shared" ref="V5506:V5569" si="782">IF(N5506&gt;0,"Missing required fields",IF(O5506="REVIEW","Invalid provider NPI",IF(P5506="REVIEW","Invalid NDC",IF(Q5506="REVIEW","Store mapping incomplete",IF(R5506="REVIEW","Entity mapping incomplete","Clean")))))</f>
        <v>Clean</v>
      </c>
    </row>
    <row r="5507" spans="1:22" x14ac:dyDescent="0.3">
      <c r="A5507" t="str">
        <f>Raw_Data!A5507</f>
        <v>26084739</v>
      </c>
      <c r="B5507">
        <f>Raw_Data!B5507</f>
        <v>45667</v>
      </c>
      <c r="C5507" t="str">
        <f>Raw_Data!C5507</f>
        <v>NIFEDIPINE ER 30 MG TABLET</v>
      </c>
      <c r="D5507" t="str">
        <f>Raw_Data!D5507</f>
        <v>59651029501</v>
      </c>
      <c r="E5507" t="str">
        <f>Raw_Data!E5507</f>
        <v>FORD, JAMES</v>
      </c>
      <c r="F5507" t="str">
        <f>Raw_Data!F5507</f>
        <v>1033117684</v>
      </c>
      <c r="G5507" t="str">
        <f>Raw_Data!H5507</f>
        <v>2</v>
      </c>
      <c r="H5507">
        <f>IFERROR(VLOOKUP(G5507,Store_Map!$A$2:$I$100,3,FALSE),"")</f>
        <v>0</v>
      </c>
      <c r="I5507">
        <f>IFERROR(VLOOKUP(G5507,Store_Map!$A$2:$I$100,4,FALSE),"")</f>
        <v>0</v>
      </c>
      <c r="J5507">
        <f>IFERROR(VLOOKUP(G5507,Store_Map!$A$2:$I$100,5,FALSE),"")</f>
        <v>0</v>
      </c>
      <c r="K5507">
        <f>IFERROR(VLOOKUP(G5507,Store_Map!$A$2:$I$100,6,FALSE),"")</f>
        <v>0</v>
      </c>
      <c r="L5507">
        <f>IFERROR(VLOOKUP(G5507,Store_Map!$A$2:$I$100,7,FALSE),"")</f>
        <v>0</v>
      </c>
      <c r="M5507">
        <f>IFERROR(VLOOKUP(G5507,Store_Map!$A$2:$I$100,8,FALSE),"")</f>
        <v>0</v>
      </c>
      <c r="N5507">
        <f t="shared" si="774"/>
        <v>0</v>
      </c>
      <c r="O5507" t="str">
        <f t="shared" si="775"/>
        <v>PASS</v>
      </c>
      <c r="P5507" t="str">
        <f t="shared" si="776"/>
        <v>PASS</v>
      </c>
      <c r="Q5507" t="str">
        <f t="shared" si="777"/>
        <v>PASS</v>
      </c>
      <c r="R5507" t="str">
        <f t="shared" si="778"/>
        <v>PASS</v>
      </c>
      <c r="S5507" t="str">
        <f t="shared" si="779"/>
        <v>PASS</v>
      </c>
      <c r="T5507">
        <f t="shared" si="780"/>
        <v>100</v>
      </c>
      <c r="U5507" t="str">
        <f t="shared" si="781"/>
        <v>Low</v>
      </c>
      <c r="V5507" t="str">
        <f t="shared" si="782"/>
        <v>Clean</v>
      </c>
    </row>
    <row r="5508" spans="1:22" x14ac:dyDescent="0.3">
      <c r="A5508" t="str">
        <f>Raw_Data!A5508</f>
        <v>26084740</v>
      </c>
      <c r="B5508">
        <f>Raw_Data!B5508</f>
        <v>45667</v>
      </c>
      <c r="C5508" t="str">
        <f>Raw_Data!C5508</f>
        <v>INSULIN ASPART 100 UNIT/ML</v>
      </c>
      <c r="D5508" t="str">
        <f>Raw_Data!D5508</f>
        <v>73070010315</v>
      </c>
      <c r="E5508" t="str">
        <f>Raw_Data!E5508</f>
        <v>FORD, JAMES</v>
      </c>
      <c r="F5508" t="str">
        <f>Raw_Data!F5508</f>
        <v>1033117684</v>
      </c>
      <c r="G5508" t="str">
        <f>Raw_Data!H5508</f>
        <v>2</v>
      </c>
      <c r="H5508">
        <f>IFERROR(VLOOKUP(G5508,Store_Map!$A$2:$I$100,3,FALSE),"")</f>
        <v>0</v>
      </c>
      <c r="I5508">
        <f>IFERROR(VLOOKUP(G5508,Store_Map!$A$2:$I$100,4,FALSE),"")</f>
        <v>0</v>
      </c>
      <c r="J5508">
        <f>IFERROR(VLOOKUP(G5508,Store_Map!$A$2:$I$100,5,FALSE),"")</f>
        <v>0</v>
      </c>
      <c r="K5508">
        <f>IFERROR(VLOOKUP(G5508,Store_Map!$A$2:$I$100,6,FALSE),"")</f>
        <v>0</v>
      </c>
      <c r="L5508">
        <f>IFERROR(VLOOKUP(G5508,Store_Map!$A$2:$I$100,7,FALSE),"")</f>
        <v>0</v>
      </c>
      <c r="M5508">
        <f>IFERROR(VLOOKUP(G5508,Store_Map!$A$2:$I$100,8,FALSE),"")</f>
        <v>0</v>
      </c>
      <c r="N5508">
        <f t="shared" si="774"/>
        <v>0</v>
      </c>
      <c r="O5508" t="str">
        <f t="shared" si="775"/>
        <v>PASS</v>
      </c>
      <c r="P5508" t="str">
        <f t="shared" si="776"/>
        <v>PASS</v>
      </c>
      <c r="Q5508" t="str">
        <f t="shared" si="777"/>
        <v>PASS</v>
      </c>
      <c r="R5508" t="str">
        <f t="shared" si="778"/>
        <v>PASS</v>
      </c>
      <c r="S5508" t="str">
        <f t="shared" si="779"/>
        <v>PASS</v>
      </c>
      <c r="T5508">
        <f t="shared" si="780"/>
        <v>100</v>
      </c>
      <c r="U5508" t="str">
        <f t="shared" si="781"/>
        <v>Low</v>
      </c>
      <c r="V5508" t="str">
        <f t="shared" si="782"/>
        <v>Clean</v>
      </c>
    </row>
    <row r="5509" spans="1:22" x14ac:dyDescent="0.3">
      <c r="A5509" t="str">
        <f>Raw_Data!A5509</f>
        <v>26084742</v>
      </c>
      <c r="B5509">
        <f>Raw_Data!B5509</f>
        <v>45667</v>
      </c>
      <c r="C5509" t="str">
        <f>Raw_Data!C5509</f>
        <v>ATORVASTATIN 40 MG TABLET</v>
      </c>
      <c r="D5509" t="str">
        <f>Raw_Data!D5509</f>
        <v>378395205</v>
      </c>
      <c r="E5509" t="str">
        <f>Raw_Data!E5509</f>
        <v>FORD, JAMES</v>
      </c>
      <c r="F5509" t="str">
        <f>Raw_Data!F5509</f>
        <v>1033117684</v>
      </c>
      <c r="G5509" t="str">
        <f>Raw_Data!H5509</f>
        <v>2</v>
      </c>
      <c r="H5509">
        <f>IFERROR(VLOOKUP(G5509,Store_Map!$A$2:$I$100,3,FALSE),"")</f>
        <v>0</v>
      </c>
      <c r="I5509">
        <f>IFERROR(VLOOKUP(G5509,Store_Map!$A$2:$I$100,4,FALSE),"")</f>
        <v>0</v>
      </c>
      <c r="J5509">
        <f>IFERROR(VLOOKUP(G5509,Store_Map!$A$2:$I$100,5,FALSE),"")</f>
        <v>0</v>
      </c>
      <c r="K5509">
        <f>IFERROR(VLOOKUP(G5509,Store_Map!$A$2:$I$100,6,FALSE),"")</f>
        <v>0</v>
      </c>
      <c r="L5509">
        <f>IFERROR(VLOOKUP(G5509,Store_Map!$A$2:$I$100,7,FALSE),"")</f>
        <v>0</v>
      </c>
      <c r="M5509">
        <f>IFERROR(VLOOKUP(G5509,Store_Map!$A$2:$I$100,8,FALSE),"")</f>
        <v>0</v>
      </c>
      <c r="N5509">
        <f t="shared" si="774"/>
        <v>0</v>
      </c>
      <c r="O5509" t="str">
        <f t="shared" si="775"/>
        <v>PASS</v>
      </c>
      <c r="P5509" t="str">
        <f t="shared" si="776"/>
        <v>REVIEW</v>
      </c>
      <c r="Q5509" t="str">
        <f t="shared" si="777"/>
        <v>PASS</v>
      </c>
      <c r="R5509" t="str">
        <f t="shared" si="778"/>
        <v>PASS</v>
      </c>
      <c r="S5509" t="str">
        <f t="shared" si="779"/>
        <v>REVIEW</v>
      </c>
      <c r="T5509">
        <f t="shared" si="780"/>
        <v>90</v>
      </c>
      <c r="U5509" t="str">
        <f t="shared" si="781"/>
        <v>Low</v>
      </c>
      <c r="V5509" t="str">
        <f t="shared" si="782"/>
        <v>Invalid NDC</v>
      </c>
    </row>
    <row r="5510" spans="1:22" x14ac:dyDescent="0.3">
      <c r="A5510" t="str">
        <f>Raw_Data!A5510</f>
        <v>24002206</v>
      </c>
      <c r="B5510">
        <f>Raw_Data!B5510</f>
        <v>45667</v>
      </c>
      <c r="C5510" t="str">
        <f>Raw_Data!C5510</f>
        <v>PHENTERMINE 37.5 MG TABLET</v>
      </c>
      <c r="D5510" t="str">
        <f>Raw_Data!D5510</f>
        <v>53489067601</v>
      </c>
      <c r="E5510" t="str">
        <f>Raw_Data!E5510</f>
        <v>MUNOZ, FRANCISCO</v>
      </c>
      <c r="F5510" t="str">
        <f>Raw_Data!F5510</f>
        <v>1194015032</v>
      </c>
      <c r="G5510" t="str">
        <f>Raw_Data!H5510</f>
        <v>2</v>
      </c>
      <c r="H5510">
        <f>IFERROR(VLOOKUP(G5510,Store_Map!$A$2:$I$100,3,FALSE),"")</f>
        <v>0</v>
      </c>
      <c r="I5510">
        <f>IFERROR(VLOOKUP(G5510,Store_Map!$A$2:$I$100,4,FALSE),"")</f>
        <v>0</v>
      </c>
      <c r="J5510">
        <f>IFERROR(VLOOKUP(G5510,Store_Map!$A$2:$I$100,5,FALSE),"")</f>
        <v>0</v>
      </c>
      <c r="K5510">
        <f>IFERROR(VLOOKUP(G5510,Store_Map!$A$2:$I$100,6,FALSE),"")</f>
        <v>0</v>
      </c>
      <c r="L5510">
        <f>IFERROR(VLOOKUP(G5510,Store_Map!$A$2:$I$100,7,FALSE),"")</f>
        <v>0</v>
      </c>
      <c r="M5510">
        <f>IFERROR(VLOOKUP(G5510,Store_Map!$A$2:$I$100,8,FALSE),"")</f>
        <v>0</v>
      </c>
      <c r="N5510">
        <f t="shared" si="774"/>
        <v>0</v>
      </c>
      <c r="O5510" t="str">
        <f t="shared" si="775"/>
        <v>PASS</v>
      </c>
      <c r="P5510" t="str">
        <f t="shared" si="776"/>
        <v>PASS</v>
      </c>
      <c r="Q5510" t="str">
        <f t="shared" si="777"/>
        <v>PASS</v>
      </c>
      <c r="R5510" t="str">
        <f t="shared" si="778"/>
        <v>PASS</v>
      </c>
      <c r="S5510" t="str">
        <f t="shared" si="779"/>
        <v>PASS</v>
      </c>
      <c r="T5510">
        <f t="shared" si="780"/>
        <v>100</v>
      </c>
      <c r="U5510" t="str">
        <f t="shared" si="781"/>
        <v>Low</v>
      </c>
      <c r="V5510" t="str">
        <f t="shared" si="782"/>
        <v>Clean</v>
      </c>
    </row>
    <row r="5511" spans="1:22" x14ac:dyDescent="0.3">
      <c r="A5511" t="str">
        <f>Raw_Data!A5511</f>
        <v>26084743</v>
      </c>
      <c r="B5511">
        <f>Raw_Data!B5511</f>
        <v>45667</v>
      </c>
      <c r="C5511" t="str">
        <f>Raw_Data!C5511</f>
        <v>CARVEDILOL 12.5 MG TABLET</v>
      </c>
      <c r="D5511" t="str">
        <f>Raw_Data!D5511</f>
        <v>68382009401</v>
      </c>
      <c r="E5511" t="str">
        <f>Raw_Data!E5511</f>
        <v>FORD, JAMES</v>
      </c>
      <c r="F5511" t="str">
        <f>Raw_Data!F5511</f>
        <v>1033117684</v>
      </c>
      <c r="G5511" t="str">
        <f>Raw_Data!H5511</f>
        <v>2</v>
      </c>
      <c r="H5511">
        <f>IFERROR(VLOOKUP(G5511,Store_Map!$A$2:$I$100,3,FALSE),"")</f>
        <v>0</v>
      </c>
      <c r="I5511">
        <f>IFERROR(VLOOKUP(G5511,Store_Map!$A$2:$I$100,4,FALSE),"")</f>
        <v>0</v>
      </c>
      <c r="J5511">
        <f>IFERROR(VLOOKUP(G5511,Store_Map!$A$2:$I$100,5,FALSE),"")</f>
        <v>0</v>
      </c>
      <c r="K5511">
        <f>IFERROR(VLOOKUP(G5511,Store_Map!$A$2:$I$100,6,FALSE),"")</f>
        <v>0</v>
      </c>
      <c r="L5511">
        <f>IFERROR(VLOOKUP(G5511,Store_Map!$A$2:$I$100,7,FALSE),"")</f>
        <v>0</v>
      </c>
      <c r="M5511">
        <f>IFERROR(VLOOKUP(G5511,Store_Map!$A$2:$I$100,8,FALSE),"")</f>
        <v>0</v>
      </c>
      <c r="N5511">
        <f t="shared" si="774"/>
        <v>0</v>
      </c>
      <c r="O5511" t="str">
        <f t="shared" si="775"/>
        <v>PASS</v>
      </c>
      <c r="P5511" t="str">
        <f t="shared" si="776"/>
        <v>PASS</v>
      </c>
      <c r="Q5511" t="str">
        <f t="shared" si="777"/>
        <v>PASS</v>
      </c>
      <c r="R5511" t="str">
        <f t="shared" si="778"/>
        <v>PASS</v>
      </c>
      <c r="S5511" t="str">
        <f t="shared" si="779"/>
        <v>PASS</v>
      </c>
      <c r="T5511">
        <f t="shared" si="780"/>
        <v>100</v>
      </c>
      <c r="U5511" t="str">
        <f t="shared" si="781"/>
        <v>Low</v>
      </c>
      <c r="V5511" t="str">
        <f t="shared" si="782"/>
        <v>Clean</v>
      </c>
    </row>
    <row r="5512" spans="1:22" x14ac:dyDescent="0.3">
      <c r="A5512" t="str">
        <f>Raw_Data!A5512</f>
        <v>26084747</v>
      </c>
      <c r="B5512">
        <f>Raw_Data!B5512</f>
        <v>45667</v>
      </c>
      <c r="C5512" t="str">
        <f>Raw_Data!C5512</f>
        <v>AZITHROMYCIN 250 MG TABLET</v>
      </c>
      <c r="D5512" t="str">
        <f>Raw_Data!D5512</f>
        <v>50111078751</v>
      </c>
      <c r="E5512" t="str">
        <f>Raw_Data!E5512</f>
        <v>FORD, JAMES</v>
      </c>
      <c r="F5512" t="str">
        <f>Raw_Data!F5512</f>
        <v>1033117684</v>
      </c>
      <c r="G5512" t="str">
        <f>Raw_Data!H5512</f>
        <v>2</v>
      </c>
      <c r="H5512">
        <f>IFERROR(VLOOKUP(G5512,Store_Map!$A$2:$I$100,3,FALSE),"")</f>
        <v>0</v>
      </c>
      <c r="I5512">
        <f>IFERROR(VLOOKUP(G5512,Store_Map!$A$2:$I$100,4,FALSE),"")</f>
        <v>0</v>
      </c>
      <c r="J5512">
        <f>IFERROR(VLOOKUP(G5512,Store_Map!$A$2:$I$100,5,FALSE),"")</f>
        <v>0</v>
      </c>
      <c r="K5512">
        <f>IFERROR(VLOOKUP(G5512,Store_Map!$A$2:$I$100,6,FALSE),"")</f>
        <v>0</v>
      </c>
      <c r="L5512">
        <f>IFERROR(VLOOKUP(G5512,Store_Map!$A$2:$I$100,7,FALSE),"")</f>
        <v>0</v>
      </c>
      <c r="M5512">
        <f>IFERROR(VLOOKUP(G5512,Store_Map!$A$2:$I$100,8,FALSE),"")</f>
        <v>0</v>
      </c>
      <c r="N5512">
        <f t="shared" si="774"/>
        <v>0</v>
      </c>
      <c r="O5512" t="str">
        <f t="shared" si="775"/>
        <v>PASS</v>
      </c>
      <c r="P5512" t="str">
        <f t="shared" si="776"/>
        <v>PASS</v>
      </c>
      <c r="Q5512" t="str">
        <f t="shared" si="777"/>
        <v>PASS</v>
      </c>
      <c r="R5512" t="str">
        <f t="shared" si="778"/>
        <v>PASS</v>
      </c>
      <c r="S5512" t="str">
        <f t="shared" si="779"/>
        <v>PASS</v>
      </c>
      <c r="T5512">
        <f t="shared" si="780"/>
        <v>100</v>
      </c>
      <c r="U5512" t="str">
        <f t="shared" si="781"/>
        <v>Low</v>
      </c>
      <c r="V5512" t="str">
        <f t="shared" si="782"/>
        <v>Clean</v>
      </c>
    </row>
    <row r="5513" spans="1:22" x14ac:dyDescent="0.3">
      <c r="A5513" t="str">
        <f>Raw_Data!A5513</f>
        <v>26084750</v>
      </c>
      <c r="B5513">
        <f>Raw_Data!B5513</f>
        <v>45667</v>
      </c>
      <c r="C5513" t="str">
        <f>Raw_Data!C5513</f>
        <v>PROMETHAZINE-DM 6.25-15 MG/</v>
      </c>
      <c r="D5513" t="str">
        <f>Raw_Data!D5513</f>
        <v>70436015542</v>
      </c>
      <c r="E5513" t="str">
        <f>Raw_Data!E5513</f>
        <v>FORD, JAMES</v>
      </c>
      <c r="F5513" t="str">
        <f>Raw_Data!F5513</f>
        <v>1033117684</v>
      </c>
      <c r="G5513" t="str">
        <f>Raw_Data!H5513</f>
        <v>2</v>
      </c>
      <c r="H5513">
        <f>IFERROR(VLOOKUP(G5513,Store_Map!$A$2:$I$100,3,FALSE),"")</f>
        <v>0</v>
      </c>
      <c r="I5513">
        <f>IFERROR(VLOOKUP(G5513,Store_Map!$A$2:$I$100,4,FALSE),"")</f>
        <v>0</v>
      </c>
      <c r="J5513">
        <f>IFERROR(VLOOKUP(G5513,Store_Map!$A$2:$I$100,5,FALSE),"")</f>
        <v>0</v>
      </c>
      <c r="K5513">
        <f>IFERROR(VLOOKUP(G5513,Store_Map!$A$2:$I$100,6,FALSE),"")</f>
        <v>0</v>
      </c>
      <c r="L5513">
        <f>IFERROR(VLOOKUP(G5513,Store_Map!$A$2:$I$100,7,FALSE),"")</f>
        <v>0</v>
      </c>
      <c r="M5513">
        <f>IFERROR(VLOOKUP(G5513,Store_Map!$A$2:$I$100,8,FALSE),"")</f>
        <v>0</v>
      </c>
      <c r="N5513">
        <f t="shared" si="774"/>
        <v>0</v>
      </c>
      <c r="O5513" t="str">
        <f t="shared" si="775"/>
        <v>PASS</v>
      </c>
      <c r="P5513" t="str">
        <f t="shared" si="776"/>
        <v>PASS</v>
      </c>
      <c r="Q5513" t="str">
        <f t="shared" si="777"/>
        <v>PASS</v>
      </c>
      <c r="R5513" t="str">
        <f t="shared" si="778"/>
        <v>PASS</v>
      </c>
      <c r="S5513" t="str">
        <f t="shared" si="779"/>
        <v>PASS</v>
      </c>
      <c r="T5513">
        <f t="shared" si="780"/>
        <v>100</v>
      </c>
      <c r="U5513" t="str">
        <f t="shared" si="781"/>
        <v>Low</v>
      </c>
      <c r="V5513" t="str">
        <f t="shared" si="782"/>
        <v>Clean</v>
      </c>
    </row>
    <row r="5514" spans="1:22" x14ac:dyDescent="0.3">
      <c r="A5514" t="str">
        <f>Raw_Data!A5514</f>
        <v>26081413</v>
      </c>
      <c r="B5514">
        <f>Raw_Data!B5514</f>
        <v>45667</v>
      </c>
      <c r="C5514" t="str">
        <f>Raw_Data!C5514</f>
        <v>BIKTARVY 50-200-25 MG TABLE</v>
      </c>
      <c r="D5514" t="str">
        <f>Raw_Data!D5514</f>
        <v>61958250101</v>
      </c>
      <c r="E5514" t="str">
        <f>Raw_Data!E5514</f>
        <v>GONZALEZ, ANDREA</v>
      </c>
      <c r="F5514" t="str">
        <f>Raw_Data!F5514</f>
        <v>1336176403</v>
      </c>
      <c r="G5514" t="str">
        <f>Raw_Data!H5514</f>
        <v>2</v>
      </c>
      <c r="H5514">
        <f>IFERROR(VLOOKUP(G5514,Store_Map!$A$2:$I$100,3,FALSE),"")</f>
        <v>0</v>
      </c>
      <c r="I5514">
        <f>IFERROR(VLOOKUP(G5514,Store_Map!$A$2:$I$100,4,FALSE),"")</f>
        <v>0</v>
      </c>
      <c r="J5514">
        <f>IFERROR(VLOOKUP(G5514,Store_Map!$A$2:$I$100,5,FALSE),"")</f>
        <v>0</v>
      </c>
      <c r="K5514">
        <f>IFERROR(VLOOKUP(G5514,Store_Map!$A$2:$I$100,6,FALSE),"")</f>
        <v>0</v>
      </c>
      <c r="L5514">
        <f>IFERROR(VLOOKUP(G5514,Store_Map!$A$2:$I$100,7,FALSE),"")</f>
        <v>0</v>
      </c>
      <c r="M5514">
        <f>IFERROR(VLOOKUP(G5514,Store_Map!$A$2:$I$100,8,FALSE),"")</f>
        <v>0</v>
      </c>
      <c r="N5514">
        <f t="shared" si="774"/>
        <v>0</v>
      </c>
      <c r="O5514" t="str">
        <f t="shared" si="775"/>
        <v>PASS</v>
      </c>
      <c r="P5514" t="str">
        <f t="shared" si="776"/>
        <v>PASS</v>
      </c>
      <c r="Q5514" t="str">
        <f t="shared" si="777"/>
        <v>PASS</v>
      </c>
      <c r="R5514" t="str">
        <f t="shared" si="778"/>
        <v>PASS</v>
      </c>
      <c r="S5514" t="str">
        <f t="shared" si="779"/>
        <v>PASS</v>
      </c>
      <c r="T5514">
        <f t="shared" si="780"/>
        <v>100</v>
      </c>
      <c r="U5514" t="str">
        <f t="shared" si="781"/>
        <v>Low</v>
      </c>
      <c r="V5514" t="str">
        <f t="shared" si="782"/>
        <v>Clean</v>
      </c>
    </row>
    <row r="5515" spans="1:22" x14ac:dyDescent="0.3">
      <c r="A5515" t="str">
        <f>Raw_Data!A5515</f>
        <v>26082292</v>
      </c>
      <c r="B5515">
        <f>Raw_Data!B5515</f>
        <v>45667</v>
      </c>
      <c r="C5515" t="str">
        <f>Raw_Data!C5515</f>
        <v>BIKTARVY 50-200-25 MG TABLE</v>
      </c>
      <c r="D5515" t="str">
        <f>Raw_Data!D5515</f>
        <v>61958250101</v>
      </c>
      <c r="E5515" t="str">
        <f>Raw_Data!E5515</f>
        <v>GONZALEZ, ANDREA</v>
      </c>
      <c r="F5515" t="str">
        <f>Raw_Data!F5515</f>
        <v>1336176403</v>
      </c>
      <c r="G5515" t="str">
        <f>Raw_Data!H5515</f>
        <v>2</v>
      </c>
      <c r="H5515">
        <f>IFERROR(VLOOKUP(G5515,Store_Map!$A$2:$I$100,3,FALSE),"")</f>
        <v>0</v>
      </c>
      <c r="I5515">
        <f>IFERROR(VLOOKUP(G5515,Store_Map!$A$2:$I$100,4,FALSE),"")</f>
        <v>0</v>
      </c>
      <c r="J5515">
        <f>IFERROR(VLOOKUP(G5515,Store_Map!$A$2:$I$100,5,FALSE),"")</f>
        <v>0</v>
      </c>
      <c r="K5515">
        <f>IFERROR(VLOOKUP(G5515,Store_Map!$A$2:$I$100,6,FALSE),"")</f>
        <v>0</v>
      </c>
      <c r="L5515">
        <f>IFERROR(VLOOKUP(G5515,Store_Map!$A$2:$I$100,7,FALSE),"")</f>
        <v>0</v>
      </c>
      <c r="M5515">
        <f>IFERROR(VLOOKUP(G5515,Store_Map!$A$2:$I$100,8,FALSE),"")</f>
        <v>0</v>
      </c>
      <c r="N5515">
        <f t="shared" si="774"/>
        <v>0</v>
      </c>
      <c r="O5515" t="str">
        <f t="shared" si="775"/>
        <v>PASS</v>
      </c>
      <c r="P5515" t="str">
        <f t="shared" si="776"/>
        <v>PASS</v>
      </c>
      <c r="Q5515" t="str">
        <f t="shared" si="777"/>
        <v>PASS</v>
      </c>
      <c r="R5515" t="str">
        <f t="shared" si="778"/>
        <v>PASS</v>
      </c>
      <c r="S5515" t="str">
        <f t="shared" si="779"/>
        <v>PASS</v>
      </c>
      <c r="T5515">
        <f t="shared" si="780"/>
        <v>100</v>
      </c>
      <c r="U5515" t="str">
        <f t="shared" si="781"/>
        <v>Low</v>
      </c>
      <c r="V5515" t="str">
        <f t="shared" si="782"/>
        <v>Clean</v>
      </c>
    </row>
    <row r="5516" spans="1:22" x14ac:dyDescent="0.3">
      <c r="A5516" t="str">
        <f>Raw_Data!A5516</f>
        <v>26083401</v>
      </c>
      <c r="B5516">
        <f>Raw_Data!B5516</f>
        <v>45667</v>
      </c>
      <c r="C5516" t="str">
        <f>Raw_Data!C5516</f>
        <v>BUPROPION HCL XL 150 MG TAB</v>
      </c>
      <c r="D5516" t="str">
        <f>Raw_Data!D5516</f>
        <v>68180031906</v>
      </c>
      <c r="E5516" t="str">
        <f>Raw_Data!E5516</f>
        <v>STEINER, DAVID</v>
      </c>
      <c r="F5516" t="str">
        <f>Raw_Data!F5516</f>
        <v>1972508802</v>
      </c>
      <c r="G5516" t="str">
        <f>Raw_Data!H5516</f>
        <v>2</v>
      </c>
      <c r="H5516">
        <f>IFERROR(VLOOKUP(G5516,Store_Map!$A$2:$I$100,3,FALSE),"")</f>
        <v>0</v>
      </c>
      <c r="I5516">
        <f>IFERROR(VLOOKUP(G5516,Store_Map!$A$2:$I$100,4,FALSE),"")</f>
        <v>0</v>
      </c>
      <c r="J5516">
        <f>IFERROR(VLOOKUP(G5516,Store_Map!$A$2:$I$100,5,FALSE),"")</f>
        <v>0</v>
      </c>
      <c r="K5516">
        <f>IFERROR(VLOOKUP(G5516,Store_Map!$A$2:$I$100,6,FALSE),"")</f>
        <v>0</v>
      </c>
      <c r="L5516">
        <f>IFERROR(VLOOKUP(G5516,Store_Map!$A$2:$I$100,7,FALSE),"")</f>
        <v>0</v>
      </c>
      <c r="M5516">
        <f>IFERROR(VLOOKUP(G5516,Store_Map!$A$2:$I$100,8,FALSE),"")</f>
        <v>0</v>
      </c>
      <c r="N5516">
        <f t="shared" si="774"/>
        <v>0</v>
      </c>
      <c r="O5516" t="str">
        <f t="shared" si="775"/>
        <v>PASS</v>
      </c>
      <c r="P5516" t="str">
        <f t="shared" si="776"/>
        <v>PASS</v>
      </c>
      <c r="Q5516" t="str">
        <f t="shared" si="777"/>
        <v>PASS</v>
      </c>
      <c r="R5516" t="str">
        <f t="shared" si="778"/>
        <v>PASS</v>
      </c>
      <c r="S5516" t="str">
        <f t="shared" si="779"/>
        <v>PASS</v>
      </c>
      <c r="T5516">
        <f t="shared" si="780"/>
        <v>100</v>
      </c>
      <c r="U5516" t="str">
        <f t="shared" si="781"/>
        <v>Low</v>
      </c>
      <c r="V5516" t="str">
        <f t="shared" si="782"/>
        <v>Clean</v>
      </c>
    </row>
    <row r="5517" spans="1:22" x14ac:dyDescent="0.3">
      <c r="A5517" t="str">
        <f>Raw_Data!A5517</f>
        <v>26084635</v>
      </c>
      <c r="B5517">
        <f>Raw_Data!B5517</f>
        <v>45667</v>
      </c>
      <c r="C5517" t="str">
        <f>Raw_Data!C5517</f>
        <v>MOUNJARO 5 MG/0.5 ML PEN</v>
      </c>
      <c r="D5517" t="str">
        <f>Raw_Data!D5517</f>
        <v>2149580</v>
      </c>
      <c r="E5517" t="str">
        <f>Raw_Data!E5517</f>
        <v>FORD, JAMES</v>
      </c>
      <c r="F5517" t="str">
        <f>Raw_Data!F5517</f>
        <v>1033117684</v>
      </c>
      <c r="G5517" t="str">
        <f>Raw_Data!H5517</f>
        <v>2</v>
      </c>
      <c r="H5517">
        <f>IFERROR(VLOOKUP(G5517,Store_Map!$A$2:$I$100,3,FALSE),"")</f>
        <v>0</v>
      </c>
      <c r="I5517">
        <f>IFERROR(VLOOKUP(G5517,Store_Map!$A$2:$I$100,4,FALSE),"")</f>
        <v>0</v>
      </c>
      <c r="J5517">
        <f>IFERROR(VLOOKUP(G5517,Store_Map!$A$2:$I$100,5,FALSE),"")</f>
        <v>0</v>
      </c>
      <c r="K5517">
        <f>IFERROR(VLOOKUP(G5517,Store_Map!$A$2:$I$100,6,FALSE),"")</f>
        <v>0</v>
      </c>
      <c r="L5517">
        <f>IFERROR(VLOOKUP(G5517,Store_Map!$A$2:$I$100,7,FALSE),"")</f>
        <v>0</v>
      </c>
      <c r="M5517">
        <f>IFERROR(VLOOKUP(G5517,Store_Map!$A$2:$I$100,8,FALSE),"")</f>
        <v>0</v>
      </c>
      <c r="N5517">
        <f t="shared" si="774"/>
        <v>0</v>
      </c>
      <c r="O5517" t="str">
        <f t="shared" si="775"/>
        <v>PASS</v>
      </c>
      <c r="P5517" t="str">
        <f t="shared" si="776"/>
        <v>REVIEW</v>
      </c>
      <c r="Q5517" t="str">
        <f t="shared" si="777"/>
        <v>PASS</v>
      </c>
      <c r="R5517" t="str">
        <f t="shared" si="778"/>
        <v>PASS</v>
      </c>
      <c r="S5517" t="str">
        <f t="shared" si="779"/>
        <v>REVIEW</v>
      </c>
      <c r="T5517">
        <f t="shared" si="780"/>
        <v>90</v>
      </c>
      <c r="U5517" t="str">
        <f t="shared" si="781"/>
        <v>Low</v>
      </c>
      <c r="V5517" t="str">
        <f t="shared" si="782"/>
        <v>Invalid NDC</v>
      </c>
    </row>
    <row r="5518" spans="1:22" x14ac:dyDescent="0.3">
      <c r="A5518" t="str">
        <f>Raw_Data!A5518</f>
        <v>26074894</v>
      </c>
      <c r="B5518">
        <f>Raw_Data!B5518</f>
        <v>45667</v>
      </c>
      <c r="C5518" t="str">
        <f>Raw_Data!C5518</f>
        <v>FOLIC ACID 400 MCG TABLET</v>
      </c>
      <c r="D5518" t="str">
        <f>Raw_Data!D5518</f>
        <v>80681009900</v>
      </c>
      <c r="E5518" t="str">
        <f>Raw_Data!E5518</f>
        <v>FORD, JAMES</v>
      </c>
      <c r="F5518" t="str">
        <f>Raw_Data!F5518</f>
        <v>1033117684</v>
      </c>
      <c r="G5518" t="str">
        <f>Raw_Data!H5518</f>
        <v>2</v>
      </c>
      <c r="H5518">
        <f>IFERROR(VLOOKUP(G5518,Store_Map!$A$2:$I$100,3,FALSE),"")</f>
        <v>0</v>
      </c>
      <c r="I5518">
        <f>IFERROR(VLOOKUP(G5518,Store_Map!$A$2:$I$100,4,FALSE),"")</f>
        <v>0</v>
      </c>
      <c r="J5518">
        <f>IFERROR(VLOOKUP(G5518,Store_Map!$A$2:$I$100,5,FALSE),"")</f>
        <v>0</v>
      </c>
      <c r="K5518">
        <f>IFERROR(VLOOKUP(G5518,Store_Map!$A$2:$I$100,6,FALSE),"")</f>
        <v>0</v>
      </c>
      <c r="L5518">
        <f>IFERROR(VLOOKUP(G5518,Store_Map!$A$2:$I$100,7,FALSE),"")</f>
        <v>0</v>
      </c>
      <c r="M5518">
        <f>IFERROR(VLOOKUP(G5518,Store_Map!$A$2:$I$100,8,FALSE),"")</f>
        <v>0</v>
      </c>
      <c r="N5518">
        <f t="shared" si="774"/>
        <v>0</v>
      </c>
      <c r="O5518" t="str">
        <f t="shared" si="775"/>
        <v>PASS</v>
      </c>
      <c r="P5518" t="str">
        <f t="shared" si="776"/>
        <v>PASS</v>
      </c>
      <c r="Q5518" t="str">
        <f t="shared" si="777"/>
        <v>PASS</v>
      </c>
      <c r="R5518" t="str">
        <f t="shared" si="778"/>
        <v>PASS</v>
      </c>
      <c r="S5518" t="str">
        <f t="shared" si="779"/>
        <v>PASS</v>
      </c>
      <c r="T5518">
        <f t="shared" si="780"/>
        <v>100</v>
      </c>
      <c r="U5518" t="str">
        <f t="shared" si="781"/>
        <v>Low</v>
      </c>
      <c r="V5518" t="str">
        <f t="shared" si="782"/>
        <v>Clean</v>
      </c>
    </row>
    <row r="5519" spans="1:22" x14ac:dyDescent="0.3">
      <c r="A5519" t="str">
        <f>Raw_Data!A5519</f>
        <v>26084642</v>
      </c>
      <c r="B5519">
        <f>Raw_Data!B5519</f>
        <v>45667</v>
      </c>
      <c r="C5519" t="str">
        <f>Raw_Data!C5519</f>
        <v>BIKTARVY 50-200-25 MG TABLE</v>
      </c>
      <c r="D5519" t="str">
        <f>Raw_Data!D5519</f>
        <v>61958250101</v>
      </c>
      <c r="E5519" t="str">
        <f>Raw_Data!E5519</f>
        <v>DAVIS, KEPLER</v>
      </c>
      <c r="F5519" t="str">
        <f>Raw_Data!F5519</f>
        <v>1740357425</v>
      </c>
      <c r="G5519" t="str">
        <f>Raw_Data!H5519</f>
        <v>2</v>
      </c>
      <c r="H5519">
        <f>IFERROR(VLOOKUP(G5519,Store_Map!$A$2:$I$100,3,FALSE),"")</f>
        <v>0</v>
      </c>
      <c r="I5519">
        <f>IFERROR(VLOOKUP(G5519,Store_Map!$A$2:$I$100,4,FALSE),"")</f>
        <v>0</v>
      </c>
      <c r="J5519">
        <f>IFERROR(VLOOKUP(G5519,Store_Map!$A$2:$I$100,5,FALSE),"")</f>
        <v>0</v>
      </c>
      <c r="K5519">
        <f>IFERROR(VLOOKUP(G5519,Store_Map!$A$2:$I$100,6,FALSE),"")</f>
        <v>0</v>
      </c>
      <c r="L5519">
        <f>IFERROR(VLOOKUP(G5519,Store_Map!$A$2:$I$100,7,FALSE),"")</f>
        <v>0</v>
      </c>
      <c r="M5519">
        <f>IFERROR(VLOOKUP(G5519,Store_Map!$A$2:$I$100,8,FALSE),"")</f>
        <v>0</v>
      </c>
      <c r="N5519">
        <f t="shared" si="774"/>
        <v>0</v>
      </c>
      <c r="O5519" t="str">
        <f t="shared" si="775"/>
        <v>PASS</v>
      </c>
      <c r="P5519" t="str">
        <f t="shared" si="776"/>
        <v>PASS</v>
      </c>
      <c r="Q5519" t="str">
        <f t="shared" si="777"/>
        <v>PASS</v>
      </c>
      <c r="R5519" t="str">
        <f t="shared" si="778"/>
        <v>PASS</v>
      </c>
      <c r="S5519" t="str">
        <f t="shared" si="779"/>
        <v>PASS</v>
      </c>
      <c r="T5519">
        <f t="shared" si="780"/>
        <v>100</v>
      </c>
      <c r="U5519" t="str">
        <f t="shared" si="781"/>
        <v>Low</v>
      </c>
      <c r="V5519" t="str">
        <f t="shared" si="782"/>
        <v>Clean</v>
      </c>
    </row>
    <row r="5520" spans="1:22" x14ac:dyDescent="0.3">
      <c r="A5520" t="str">
        <f>Raw_Data!A5520</f>
        <v>26080495</v>
      </c>
      <c r="B5520">
        <f>Raw_Data!B5520</f>
        <v>45667</v>
      </c>
      <c r="C5520" t="str">
        <f>Raw_Data!C5520</f>
        <v>DICLOFENAC SOD DR EC 50 MG</v>
      </c>
      <c r="D5520" t="str">
        <f>Raw_Data!D5520</f>
        <v>228255006</v>
      </c>
      <c r="E5520" t="str">
        <f>Raw_Data!E5520</f>
        <v>GIBBS, JON</v>
      </c>
      <c r="F5520" t="str">
        <f>Raw_Data!F5520</f>
        <v>1700896156</v>
      </c>
      <c r="G5520" t="str">
        <f>Raw_Data!H5520</f>
        <v>2</v>
      </c>
      <c r="H5520">
        <f>IFERROR(VLOOKUP(G5520,Store_Map!$A$2:$I$100,3,FALSE),"")</f>
        <v>0</v>
      </c>
      <c r="I5520">
        <f>IFERROR(VLOOKUP(G5520,Store_Map!$A$2:$I$100,4,FALSE),"")</f>
        <v>0</v>
      </c>
      <c r="J5520">
        <f>IFERROR(VLOOKUP(G5520,Store_Map!$A$2:$I$100,5,FALSE),"")</f>
        <v>0</v>
      </c>
      <c r="K5520">
        <f>IFERROR(VLOOKUP(G5520,Store_Map!$A$2:$I$100,6,FALSE),"")</f>
        <v>0</v>
      </c>
      <c r="L5520">
        <f>IFERROR(VLOOKUP(G5520,Store_Map!$A$2:$I$100,7,FALSE),"")</f>
        <v>0</v>
      </c>
      <c r="M5520">
        <f>IFERROR(VLOOKUP(G5520,Store_Map!$A$2:$I$100,8,FALSE),"")</f>
        <v>0</v>
      </c>
      <c r="N5520">
        <f t="shared" si="774"/>
        <v>0</v>
      </c>
      <c r="O5520" t="str">
        <f t="shared" si="775"/>
        <v>PASS</v>
      </c>
      <c r="P5520" t="str">
        <f t="shared" si="776"/>
        <v>REVIEW</v>
      </c>
      <c r="Q5520" t="str">
        <f t="shared" si="777"/>
        <v>PASS</v>
      </c>
      <c r="R5520" t="str">
        <f t="shared" si="778"/>
        <v>PASS</v>
      </c>
      <c r="S5520" t="str">
        <f t="shared" si="779"/>
        <v>REVIEW</v>
      </c>
      <c r="T5520">
        <f t="shared" si="780"/>
        <v>90</v>
      </c>
      <c r="U5520" t="str">
        <f t="shared" si="781"/>
        <v>Low</v>
      </c>
      <c r="V5520" t="str">
        <f t="shared" si="782"/>
        <v>Invalid NDC</v>
      </c>
    </row>
    <row r="5521" spans="1:22" x14ac:dyDescent="0.3">
      <c r="A5521" t="str">
        <f>Raw_Data!A5521</f>
        <v>26080412</v>
      </c>
      <c r="B5521">
        <f>Raw_Data!B5521</f>
        <v>45667</v>
      </c>
      <c r="C5521" t="str">
        <f>Raw_Data!C5521</f>
        <v>LISINOPRIL-HCTZ 20-25 MG TA</v>
      </c>
      <c r="D5521" t="str">
        <f>Raw_Data!D5521</f>
        <v>68180052002</v>
      </c>
      <c r="E5521" t="str">
        <f>Raw_Data!E5521</f>
        <v>FORD, JAMES</v>
      </c>
      <c r="F5521" t="str">
        <f>Raw_Data!F5521</f>
        <v>1033117684</v>
      </c>
      <c r="G5521" t="str">
        <f>Raw_Data!H5521</f>
        <v>2</v>
      </c>
      <c r="H5521">
        <f>IFERROR(VLOOKUP(G5521,Store_Map!$A$2:$I$100,3,FALSE),"")</f>
        <v>0</v>
      </c>
      <c r="I5521">
        <f>IFERROR(VLOOKUP(G5521,Store_Map!$A$2:$I$100,4,FALSE),"")</f>
        <v>0</v>
      </c>
      <c r="J5521">
        <f>IFERROR(VLOOKUP(G5521,Store_Map!$A$2:$I$100,5,FALSE),"")</f>
        <v>0</v>
      </c>
      <c r="K5521">
        <f>IFERROR(VLOOKUP(G5521,Store_Map!$A$2:$I$100,6,FALSE),"")</f>
        <v>0</v>
      </c>
      <c r="L5521">
        <f>IFERROR(VLOOKUP(G5521,Store_Map!$A$2:$I$100,7,FALSE),"")</f>
        <v>0</v>
      </c>
      <c r="M5521">
        <f>IFERROR(VLOOKUP(G5521,Store_Map!$A$2:$I$100,8,FALSE),"")</f>
        <v>0</v>
      </c>
      <c r="N5521">
        <f t="shared" si="774"/>
        <v>0</v>
      </c>
      <c r="O5521" t="str">
        <f t="shared" si="775"/>
        <v>PASS</v>
      </c>
      <c r="P5521" t="str">
        <f t="shared" si="776"/>
        <v>PASS</v>
      </c>
      <c r="Q5521" t="str">
        <f t="shared" si="777"/>
        <v>PASS</v>
      </c>
      <c r="R5521" t="str">
        <f t="shared" si="778"/>
        <v>PASS</v>
      </c>
      <c r="S5521" t="str">
        <f t="shared" si="779"/>
        <v>PASS</v>
      </c>
      <c r="T5521">
        <f t="shared" si="780"/>
        <v>100</v>
      </c>
      <c r="U5521" t="str">
        <f t="shared" si="781"/>
        <v>Low</v>
      </c>
      <c r="V5521" t="str">
        <f t="shared" si="782"/>
        <v>Clean</v>
      </c>
    </row>
    <row r="5522" spans="1:22" x14ac:dyDescent="0.3">
      <c r="A5522" t="str">
        <f>Raw_Data!A5522</f>
        <v>26084757</v>
      </c>
      <c r="B5522">
        <f>Raw_Data!B5522</f>
        <v>45667</v>
      </c>
      <c r="C5522" t="str">
        <f>Raw_Data!C5522</f>
        <v>FREESTYLE LIBRE 3 SENSOR</v>
      </c>
      <c r="D5522" t="str">
        <f>Raw_Data!D5522</f>
        <v>57599081800</v>
      </c>
      <c r="E5522" t="str">
        <f>Raw_Data!E5522</f>
        <v>PEDERSEN, JENNIFER</v>
      </c>
      <c r="F5522" t="str">
        <f>Raw_Data!F5522</f>
        <v>1073606661</v>
      </c>
      <c r="G5522" t="str">
        <f>Raw_Data!H5522</f>
        <v>2</v>
      </c>
      <c r="H5522">
        <f>IFERROR(VLOOKUP(G5522,Store_Map!$A$2:$I$100,3,FALSE),"")</f>
        <v>0</v>
      </c>
      <c r="I5522">
        <f>IFERROR(VLOOKUP(G5522,Store_Map!$A$2:$I$100,4,FALSE),"")</f>
        <v>0</v>
      </c>
      <c r="J5522">
        <f>IFERROR(VLOOKUP(G5522,Store_Map!$A$2:$I$100,5,FALSE),"")</f>
        <v>0</v>
      </c>
      <c r="K5522">
        <f>IFERROR(VLOOKUP(G5522,Store_Map!$A$2:$I$100,6,FALSE),"")</f>
        <v>0</v>
      </c>
      <c r="L5522">
        <f>IFERROR(VLOOKUP(G5522,Store_Map!$A$2:$I$100,7,FALSE),"")</f>
        <v>0</v>
      </c>
      <c r="M5522">
        <f>IFERROR(VLOOKUP(G5522,Store_Map!$A$2:$I$100,8,FALSE),"")</f>
        <v>0</v>
      </c>
      <c r="N5522">
        <f t="shared" si="774"/>
        <v>0</v>
      </c>
      <c r="O5522" t="str">
        <f t="shared" si="775"/>
        <v>PASS</v>
      </c>
      <c r="P5522" t="str">
        <f t="shared" si="776"/>
        <v>PASS</v>
      </c>
      <c r="Q5522" t="str">
        <f t="shared" si="777"/>
        <v>PASS</v>
      </c>
      <c r="R5522" t="str">
        <f t="shared" si="778"/>
        <v>PASS</v>
      </c>
      <c r="S5522" t="str">
        <f t="shared" si="779"/>
        <v>PASS</v>
      </c>
      <c r="T5522">
        <f t="shared" si="780"/>
        <v>100</v>
      </c>
      <c r="U5522" t="str">
        <f t="shared" si="781"/>
        <v>Low</v>
      </c>
      <c r="V5522" t="str">
        <f t="shared" si="782"/>
        <v>Clean</v>
      </c>
    </row>
    <row r="5523" spans="1:22" x14ac:dyDescent="0.3">
      <c r="A5523" t="str">
        <f>Raw_Data!A5523</f>
        <v>26084762</v>
      </c>
      <c r="B5523">
        <f>Raw_Data!B5523</f>
        <v>45667</v>
      </c>
      <c r="C5523" t="str">
        <f>Raw_Data!C5523</f>
        <v>LOSARTAN POTASSIUM 100 MG T</v>
      </c>
      <c r="D5523" t="str">
        <f>Raw_Data!D5523</f>
        <v>65862020399</v>
      </c>
      <c r="E5523" t="str">
        <f>Raw_Data!E5523</f>
        <v>FORD, JAMES</v>
      </c>
      <c r="F5523" t="str">
        <f>Raw_Data!F5523</f>
        <v>1033117684</v>
      </c>
      <c r="G5523" t="str">
        <f>Raw_Data!H5523</f>
        <v>2</v>
      </c>
      <c r="H5523">
        <f>IFERROR(VLOOKUP(G5523,Store_Map!$A$2:$I$100,3,FALSE),"")</f>
        <v>0</v>
      </c>
      <c r="I5523">
        <f>IFERROR(VLOOKUP(G5523,Store_Map!$A$2:$I$100,4,FALSE),"")</f>
        <v>0</v>
      </c>
      <c r="J5523">
        <f>IFERROR(VLOOKUP(G5523,Store_Map!$A$2:$I$100,5,FALSE),"")</f>
        <v>0</v>
      </c>
      <c r="K5523">
        <f>IFERROR(VLOOKUP(G5523,Store_Map!$A$2:$I$100,6,FALSE),"")</f>
        <v>0</v>
      </c>
      <c r="L5523">
        <f>IFERROR(VLOOKUP(G5523,Store_Map!$A$2:$I$100,7,FALSE),"")</f>
        <v>0</v>
      </c>
      <c r="M5523">
        <f>IFERROR(VLOOKUP(G5523,Store_Map!$A$2:$I$100,8,FALSE),"")</f>
        <v>0</v>
      </c>
      <c r="N5523">
        <f t="shared" si="774"/>
        <v>0</v>
      </c>
      <c r="O5523" t="str">
        <f t="shared" si="775"/>
        <v>PASS</v>
      </c>
      <c r="P5523" t="str">
        <f t="shared" si="776"/>
        <v>PASS</v>
      </c>
      <c r="Q5523" t="str">
        <f t="shared" si="777"/>
        <v>PASS</v>
      </c>
      <c r="R5523" t="str">
        <f t="shared" si="778"/>
        <v>PASS</v>
      </c>
      <c r="S5523" t="str">
        <f t="shared" si="779"/>
        <v>PASS</v>
      </c>
      <c r="T5523">
        <f t="shared" si="780"/>
        <v>100</v>
      </c>
      <c r="U5523" t="str">
        <f t="shared" si="781"/>
        <v>Low</v>
      </c>
      <c r="V5523" t="str">
        <f t="shared" si="782"/>
        <v>Clean</v>
      </c>
    </row>
    <row r="5524" spans="1:22" x14ac:dyDescent="0.3">
      <c r="A5524" t="str">
        <f>Raw_Data!A5524</f>
        <v>26083761</v>
      </c>
      <c r="B5524">
        <f>Raw_Data!B5524</f>
        <v>45670</v>
      </c>
      <c r="C5524" t="str">
        <f>Raw_Data!C5524</f>
        <v>REPATHA 140 MG/ML SURECLICK</v>
      </c>
      <c r="D5524" t="str">
        <f>Raw_Data!D5524</f>
        <v>72511076002</v>
      </c>
      <c r="E5524" t="str">
        <f>Raw_Data!E5524</f>
        <v>SHEPPARD, JAMES</v>
      </c>
      <c r="F5524" t="str">
        <f>Raw_Data!F5524</f>
        <v>1528075835</v>
      </c>
      <c r="G5524" t="str">
        <f>Raw_Data!H5524</f>
        <v>2</v>
      </c>
      <c r="H5524">
        <f>IFERROR(VLOOKUP(G5524,Store_Map!$A$2:$I$100,3,FALSE),"")</f>
        <v>0</v>
      </c>
      <c r="I5524">
        <f>IFERROR(VLOOKUP(G5524,Store_Map!$A$2:$I$100,4,FALSE),"")</f>
        <v>0</v>
      </c>
      <c r="J5524">
        <f>IFERROR(VLOOKUP(G5524,Store_Map!$A$2:$I$100,5,FALSE),"")</f>
        <v>0</v>
      </c>
      <c r="K5524">
        <f>IFERROR(VLOOKUP(G5524,Store_Map!$A$2:$I$100,6,FALSE),"")</f>
        <v>0</v>
      </c>
      <c r="L5524">
        <f>IFERROR(VLOOKUP(G5524,Store_Map!$A$2:$I$100,7,FALSE),"")</f>
        <v>0</v>
      </c>
      <c r="M5524">
        <f>IFERROR(VLOOKUP(G5524,Store_Map!$A$2:$I$100,8,FALSE),"")</f>
        <v>0</v>
      </c>
      <c r="N5524">
        <f t="shared" si="774"/>
        <v>0</v>
      </c>
      <c r="O5524" t="str">
        <f t="shared" si="775"/>
        <v>PASS</v>
      </c>
      <c r="P5524" t="str">
        <f t="shared" si="776"/>
        <v>PASS</v>
      </c>
      <c r="Q5524" t="str">
        <f t="shared" si="777"/>
        <v>PASS</v>
      </c>
      <c r="R5524" t="str">
        <f t="shared" si="778"/>
        <v>PASS</v>
      </c>
      <c r="S5524" t="str">
        <f t="shared" si="779"/>
        <v>PASS</v>
      </c>
      <c r="T5524">
        <f t="shared" si="780"/>
        <v>100</v>
      </c>
      <c r="U5524" t="str">
        <f t="shared" si="781"/>
        <v>Low</v>
      </c>
      <c r="V5524" t="str">
        <f t="shared" si="782"/>
        <v>Clean</v>
      </c>
    </row>
    <row r="5525" spans="1:22" x14ac:dyDescent="0.3">
      <c r="A5525" t="str">
        <f>Raw_Data!A5525</f>
        <v>26082503</v>
      </c>
      <c r="B5525">
        <f>Raw_Data!B5525</f>
        <v>45670</v>
      </c>
      <c r="C5525" t="str">
        <f>Raw_Data!C5525</f>
        <v>DESCOVY 200-25 MG TABLET</v>
      </c>
      <c r="D5525" t="str">
        <f>Raw_Data!D5525</f>
        <v>61958200201</v>
      </c>
      <c r="E5525" t="str">
        <f>Raw_Data!E5525</f>
        <v>DAVIS, KEPLER</v>
      </c>
      <c r="F5525" t="str">
        <f>Raw_Data!F5525</f>
        <v>1740357425</v>
      </c>
      <c r="G5525" t="str">
        <f>Raw_Data!H5525</f>
        <v>2</v>
      </c>
      <c r="H5525">
        <f>IFERROR(VLOOKUP(G5525,Store_Map!$A$2:$I$100,3,FALSE),"")</f>
        <v>0</v>
      </c>
      <c r="I5525">
        <f>IFERROR(VLOOKUP(G5525,Store_Map!$A$2:$I$100,4,FALSE),"")</f>
        <v>0</v>
      </c>
      <c r="J5525">
        <f>IFERROR(VLOOKUP(G5525,Store_Map!$A$2:$I$100,5,FALSE),"")</f>
        <v>0</v>
      </c>
      <c r="K5525">
        <f>IFERROR(VLOOKUP(G5525,Store_Map!$A$2:$I$100,6,FALSE),"")</f>
        <v>0</v>
      </c>
      <c r="L5525">
        <f>IFERROR(VLOOKUP(G5525,Store_Map!$A$2:$I$100,7,FALSE),"")</f>
        <v>0</v>
      </c>
      <c r="M5525">
        <f>IFERROR(VLOOKUP(G5525,Store_Map!$A$2:$I$100,8,FALSE),"")</f>
        <v>0</v>
      </c>
      <c r="N5525">
        <f t="shared" si="774"/>
        <v>0</v>
      </c>
      <c r="O5525" t="str">
        <f t="shared" si="775"/>
        <v>PASS</v>
      </c>
      <c r="P5525" t="str">
        <f t="shared" si="776"/>
        <v>PASS</v>
      </c>
      <c r="Q5525" t="str">
        <f t="shared" si="777"/>
        <v>PASS</v>
      </c>
      <c r="R5525" t="str">
        <f t="shared" si="778"/>
        <v>PASS</v>
      </c>
      <c r="S5525" t="str">
        <f t="shared" si="779"/>
        <v>PASS</v>
      </c>
      <c r="T5525">
        <f t="shared" si="780"/>
        <v>100</v>
      </c>
      <c r="U5525" t="str">
        <f t="shared" si="781"/>
        <v>Low</v>
      </c>
      <c r="V5525" t="str">
        <f t="shared" si="782"/>
        <v>Clean</v>
      </c>
    </row>
    <row r="5526" spans="1:22" x14ac:dyDescent="0.3">
      <c r="A5526" t="str">
        <f>Raw_Data!A5526</f>
        <v>26078393</v>
      </c>
      <c r="B5526">
        <f>Raw_Data!B5526</f>
        <v>45670</v>
      </c>
      <c r="C5526" t="str">
        <f>Raw_Data!C5526</f>
        <v>*FLECAINIDE ACETATE 50 MG T</v>
      </c>
      <c r="D5526" t="str">
        <f>Raw_Data!D5526</f>
        <v>53746064101</v>
      </c>
      <c r="E5526" t="str">
        <f>Raw_Data!E5526</f>
        <v>Bowman, Mac</v>
      </c>
      <c r="F5526" t="str">
        <f>Raw_Data!F5526</f>
        <v>1972549046</v>
      </c>
      <c r="G5526" t="str">
        <f>Raw_Data!H5526</f>
        <v>2</v>
      </c>
      <c r="H5526">
        <f>IFERROR(VLOOKUP(G5526,Store_Map!$A$2:$I$100,3,FALSE),"")</f>
        <v>0</v>
      </c>
      <c r="I5526">
        <f>IFERROR(VLOOKUP(G5526,Store_Map!$A$2:$I$100,4,FALSE),"")</f>
        <v>0</v>
      </c>
      <c r="J5526">
        <f>IFERROR(VLOOKUP(G5526,Store_Map!$A$2:$I$100,5,FALSE),"")</f>
        <v>0</v>
      </c>
      <c r="K5526">
        <f>IFERROR(VLOOKUP(G5526,Store_Map!$A$2:$I$100,6,FALSE),"")</f>
        <v>0</v>
      </c>
      <c r="L5526">
        <f>IFERROR(VLOOKUP(G5526,Store_Map!$A$2:$I$100,7,FALSE),"")</f>
        <v>0</v>
      </c>
      <c r="M5526">
        <f>IFERROR(VLOOKUP(G5526,Store_Map!$A$2:$I$100,8,FALSE),"")</f>
        <v>0</v>
      </c>
      <c r="N5526">
        <f t="shared" si="774"/>
        <v>0</v>
      </c>
      <c r="O5526" t="str">
        <f t="shared" si="775"/>
        <v>PASS</v>
      </c>
      <c r="P5526" t="str">
        <f t="shared" si="776"/>
        <v>PASS</v>
      </c>
      <c r="Q5526" t="str">
        <f t="shared" si="777"/>
        <v>PASS</v>
      </c>
      <c r="R5526" t="str">
        <f t="shared" si="778"/>
        <v>PASS</v>
      </c>
      <c r="S5526" t="str">
        <f t="shared" si="779"/>
        <v>PASS</v>
      </c>
      <c r="T5526">
        <f t="shared" si="780"/>
        <v>100</v>
      </c>
      <c r="U5526" t="str">
        <f t="shared" si="781"/>
        <v>Low</v>
      </c>
      <c r="V5526" t="str">
        <f t="shared" si="782"/>
        <v>Clean</v>
      </c>
    </row>
    <row r="5527" spans="1:22" x14ac:dyDescent="0.3">
      <c r="A5527" t="str">
        <f>Raw_Data!A5527</f>
        <v>26072461</v>
      </c>
      <c r="B5527">
        <f>Raw_Data!B5527</f>
        <v>45670</v>
      </c>
      <c r="C5527" t="str">
        <f>Raw_Data!C5527</f>
        <v>GABAPENTIN 600 MG TABLET</v>
      </c>
      <c r="D5527" t="str">
        <f>Raw_Data!D5527</f>
        <v>68462012605</v>
      </c>
      <c r="E5527" t="str">
        <f>Raw_Data!E5527</f>
        <v>BYNE, EDMUND</v>
      </c>
      <c r="F5527" t="str">
        <f>Raw_Data!F5527</f>
        <v>1033186648</v>
      </c>
      <c r="G5527" t="str">
        <f>Raw_Data!H5527</f>
        <v>2</v>
      </c>
      <c r="H5527">
        <f>IFERROR(VLOOKUP(G5527,Store_Map!$A$2:$I$100,3,FALSE),"")</f>
        <v>0</v>
      </c>
      <c r="I5527">
        <f>IFERROR(VLOOKUP(G5527,Store_Map!$A$2:$I$100,4,FALSE),"")</f>
        <v>0</v>
      </c>
      <c r="J5527">
        <f>IFERROR(VLOOKUP(G5527,Store_Map!$A$2:$I$100,5,FALSE),"")</f>
        <v>0</v>
      </c>
      <c r="K5527">
        <f>IFERROR(VLOOKUP(G5527,Store_Map!$A$2:$I$100,6,FALSE),"")</f>
        <v>0</v>
      </c>
      <c r="L5527">
        <f>IFERROR(VLOOKUP(G5527,Store_Map!$A$2:$I$100,7,FALSE),"")</f>
        <v>0</v>
      </c>
      <c r="M5527">
        <f>IFERROR(VLOOKUP(G5527,Store_Map!$A$2:$I$100,8,FALSE),"")</f>
        <v>0</v>
      </c>
      <c r="N5527">
        <f t="shared" si="774"/>
        <v>0</v>
      </c>
      <c r="O5527" t="str">
        <f t="shared" si="775"/>
        <v>PASS</v>
      </c>
      <c r="P5527" t="str">
        <f t="shared" si="776"/>
        <v>PASS</v>
      </c>
      <c r="Q5527" t="str">
        <f t="shared" si="777"/>
        <v>PASS</v>
      </c>
      <c r="R5527" t="str">
        <f t="shared" si="778"/>
        <v>PASS</v>
      </c>
      <c r="S5527" t="str">
        <f t="shared" si="779"/>
        <v>PASS</v>
      </c>
      <c r="T5527">
        <f t="shared" si="780"/>
        <v>100</v>
      </c>
      <c r="U5527" t="str">
        <f t="shared" si="781"/>
        <v>Low</v>
      </c>
      <c r="V5527" t="str">
        <f t="shared" si="782"/>
        <v>Clean</v>
      </c>
    </row>
    <row r="5528" spans="1:22" x14ac:dyDescent="0.3">
      <c r="A5528" t="str">
        <f>Raw_Data!A5528</f>
        <v>26072462</v>
      </c>
      <c r="B5528">
        <f>Raw_Data!B5528</f>
        <v>45670</v>
      </c>
      <c r="C5528" t="str">
        <f>Raw_Data!C5528</f>
        <v>ROSUVASTATIN CALCIUM 40 MG</v>
      </c>
      <c r="D5528" t="str">
        <f>Raw_Data!D5528</f>
        <v>68462026430</v>
      </c>
      <c r="E5528" t="str">
        <f>Raw_Data!E5528</f>
        <v>BYNE, EDMUND</v>
      </c>
      <c r="F5528" t="str">
        <f>Raw_Data!F5528</f>
        <v>1033186648</v>
      </c>
      <c r="G5528" t="str">
        <f>Raw_Data!H5528</f>
        <v>2</v>
      </c>
      <c r="H5528">
        <f>IFERROR(VLOOKUP(G5528,Store_Map!$A$2:$I$100,3,FALSE),"")</f>
        <v>0</v>
      </c>
      <c r="I5528">
        <f>IFERROR(VLOOKUP(G5528,Store_Map!$A$2:$I$100,4,FALSE),"")</f>
        <v>0</v>
      </c>
      <c r="J5528">
        <f>IFERROR(VLOOKUP(G5528,Store_Map!$A$2:$I$100,5,FALSE),"")</f>
        <v>0</v>
      </c>
      <c r="K5528">
        <f>IFERROR(VLOOKUP(G5528,Store_Map!$A$2:$I$100,6,FALSE),"")</f>
        <v>0</v>
      </c>
      <c r="L5528">
        <f>IFERROR(VLOOKUP(G5528,Store_Map!$A$2:$I$100,7,FALSE),"")</f>
        <v>0</v>
      </c>
      <c r="M5528">
        <f>IFERROR(VLOOKUP(G5528,Store_Map!$A$2:$I$100,8,FALSE),"")</f>
        <v>0</v>
      </c>
      <c r="N5528">
        <f t="shared" si="774"/>
        <v>0</v>
      </c>
      <c r="O5528" t="str">
        <f t="shared" si="775"/>
        <v>PASS</v>
      </c>
      <c r="P5528" t="str">
        <f t="shared" si="776"/>
        <v>PASS</v>
      </c>
      <c r="Q5528" t="str">
        <f t="shared" si="777"/>
        <v>PASS</v>
      </c>
      <c r="R5528" t="str">
        <f t="shared" si="778"/>
        <v>PASS</v>
      </c>
      <c r="S5528" t="str">
        <f t="shared" si="779"/>
        <v>PASS</v>
      </c>
      <c r="T5528">
        <f t="shared" si="780"/>
        <v>100</v>
      </c>
      <c r="U5528" t="str">
        <f t="shared" si="781"/>
        <v>Low</v>
      </c>
      <c r="V5528" t="str">
        <f t="shared" si="782"/>
        <v>Clean</v>
      </c>
    </row>
    <row r="5529" spans="1:22" x14ac:dyDescent="0.3">
      <c r="A5529" t="str">
        <f>Raw_Data!A5529</f>
        <v>26072463</v>
      </c>
      <c r="B5529">
        <f>Raw_Data!B5529</f>
        <v>45670</v>
      </c>
      <c r="C5529" t="str">
        <f>Raw_Data!C5529</f>
        <v>TRAZODONE 100MG TABLET</v>
      </c>
      <c r="D5529" t="str">
        <f>Raw_Data!D5529</f>
        <v>50111056101</v>
      </c>
      <c r="E5529" t="str">
        <f>Raw_Data!E5529</f>
        <v>BYNE, EDMUND</v>
      </c>
      <c r="F5529" t="str">
        <f>Raw_Data!F5529</f>
        <v>1033186648</v>
      </c>
      <c r="G5529" t="str">
        <f>Raw_Data!H5529</f>
        <v>2</v>
      </c>
      <c r="H5529">
        <f>IFERROR(VLOOKUP(G5529,Store_Map!$A$2:$I$100,3,FALSE),"")</f>
        <v>0</v>
      </c>
      <c r="I5529">
        <f>IFERROR(VLOOKUP(G5529,Store_Map!$A$2:$I$100,4,FALSE),"")</f>
        <v>0</v>
      </c>
      <c r="J5529">
        <f>IFERROR(VLOOKUP(G5529,Store_Map!$A$2:$I$100,5,FALSE),"")</f>
        <v>0</v>
      </c>
      <c r="K5529">
        <f>IFERROR(VLOOKUP(G5529,Store_Map!$A$2:$I$100,6,FALSE),"")</f>
        <v>0</v>
      </c>
      <c r="L5529">
        <f>IFERROR(VLOOKUP(G5529,Store_Map!$A$2:$I$100,7,FALSE),"")</f>
        <v>0</v>
      </c>
      <c r="M5529">
        <f>IFERROR(VLOOKUP(G5529,Store_Map!$A$2:$I$100,8,FALSE),"")</f>
        <v>0</v>
      </c>
      <c r="N5529">
        <f t="shared" si="774"/>
        <v>0</v>
      </c>
      <c r="O5529" t="str">
        <f t="shared" si="775"/>
        <v>PASS</v>
      </c>
      <c r="P5529" t="str">
        <f t="shared" si="776"/>
        <v>PASS</v>
      </c>
      <c r="Q5529" t="str">
        <f t="shared" si="777"/>
        <v>PASS</v>
      </c>
      <c r="R5529" t="str">
        <f t="shared" si="778"/>
        <v>PASS</v>
      </c>
      <c r="S5529" t="str">
        <f t="shared" si="779"/>
        <v>PASS</v>
      </c>
      <c r="T5529">
        <f t="shared" si="780"/>
        <v>100</v>
      </c>
      <c r="U5529" t="str">
        <f t="shared" si="781"/>
        <v>Low</v>
      </c>
      <c r="V5529" t="str">
        <f t="shared" si="782"/>
        <v>Clean</v>
      </c>
    </row>
    <row r="5530" spans="1:22" x14ac:dyDescent="0.3">
      <c r="A5530" t="str">
        <f>Raw_Data!A5530</f>
        <v>26072464</v>
      </c>
      <c r="B5530">
        <f>Raw_Data!B5530</f>
        <v>45670</v>
      </c>
      <c r="C5530" t="str">
        <f>Raw_Data!C5530</f>
        <v>ESCITALOPRAM 20 MG TABLET</v>
      </c>
      <c r="D5530" t="str">
        <f>Raw_Data!D5530</f>
        <v>65862037501</v>
      </c>
      <c r="E5530" t="str">
        <f>Raw_Data!E5530</f>
        <v>BYNE, EDMUND</v>
      </c>
      <c r="F5530" t="str">
        <f>Raw_Data!F5530</f>
        <v>1033186648</v>
      </c>
      <c r="G5530" t="str">
        <f>Raw_Data!H5530</f>
        <v>2</v>
      </c>
      <c r="H5530">
        <f>IFERROR(VLOOKUP(G5530,Store_Map!$A$2:$I$100,3,FALSE),"")</f>
        <v>0</v>
      </c>
      <c r="I5530">
        <f>IFERROR(VLOOKUP(G5530,Store_Map!$A$2:$I$100,4,FALSE),"")</f>
        <v>0</v>
      </c>
      <c r="J5530">
        <f>IFERROR(VLOOKUP(G5530,Store_Map!$A$2:$I$100,5,FALSE),"")</f>
        <v>0</v>
      </c>
      <c r="K5530">
        <f>IFERROR(VLOOKUP(G5530,Store_Map!$A$2:$I$100,6,FALSE),"")</f>
        <v>0</v>
      </c>
      <c r="L5530">
        <f>IFERROR(VLOOKUP(G5530,Store_Map!$A$2:$I$100,7,FALSE),"")</f>
        <v>0</v>
      </c>
      <c r="M5530">
        <f>IFERROR(VLOOKUP(G5530,Store_Map!$A$2:$I$100,8,FALSE),"")</f>
        <v>0</v>
      </c>
      <c r="N5530">
        <f t="shared" si="774"/>
        <v>0</v>
      </c>
      <c r="O5530" t="str">
        <f t="shared" si="775"/>
        <v>PASS</v>
      </c>
      <c r="P5530" t="str">
        <f t="shared" si="776"/>
        <v>PASS</v>
      </c>
      <c r="Q5530" t="str">
        <f t="shared" si="777"/>
        <v>PASS</v>
      </c>
      <c r="R5530" t="str">
        <f t="shared" si="778"/>
        <v>PASS</v>
      </c>
      <c r="S5530" t="str">
        <f t="shared" si="779"/>
        <v>PASS</v>
      </c>
      <c r="T5530">
        <f t="shared" si="780"/>
        <v>100</v>
      </c>
      <c r="U5530" t="str">
        <f t="shared" si="781"/>
        <v>Low</v>
      </c>
      <c r="V5530" t="str">
        <f t="shared" si="782"/>
        <v>Clean</v>
      </c>
    </row>
    <row r="5531" spans="1:22" x14ac:dyDescent="0.3">
      <c r="A5531" t="str">
        <f>Raw_Data!A5531</f>
        <v>26072466</v>
      </c>
      <c r="B5531">
        <f>Raw_Data!B5531</f>
        <v>45670</v>
      </c>
      <c r="C5531" t="str">
        <f>Raw_Data!C5531</f>
        <v>CLOPIDOGREL 75 MG TABLET</v>
      </c>
      <c r="D5531" t="str">
        <f>Raw_Data!D5531</f>
        <v>65862035790</v>
      </c>
      <c r="E5531" t="str">
        <f>Raw_Data!E5531</f>
        <v>BYNE, EDMUND</v>
      </c>
      <c r="F5531" t="str">
        <f>Raw_Data!F5531</f>
        <v>1033186648</v>
      </c>
      <c r="G5531" t="str">
        <f>Raw_Data!H5531</f>
        <v>2</v>
      </c>
      <c r="H5531">
        <f>IFERROR(VLOOKUP(G5531,Store_Map!$A$2:$I$100,3,FALSE),"")</f>
        <v>0</v>
      </c>
      <c r="I5531">
        <f>IFERROR(VLOOKUP(G5531,Store_Map!$A$2:$I$100,4,FALSE),"")</f>
        <v>0</v>
      </c>
      <c r="J5531">
        <f>IFERROR(VLOOKUP(G5531,Store_Map!$A$2:$I$100,5,FALSE),"")</f>
        <v>0</v>
      </c>
      <c r="K5531">
        <f>IFERROR(VLOOKUP(G5531,Store_Map!$A$2:$I$100,6,FALSE),"")</f>
        <v>0</v>
      </c>
      <c r="L5531">
        <f>IFERROR(VLOOKUP(G5531,Store_Map!$A$2:$I$100,7,FALSE),"")</f>
        <v>0</v>
      </c>
      <c r="M5531">
        <f>IFERROR(VLOOKUP(G5531,Store_Map!$A$2:$I$100,8,FALSE),"")</f>
        <v>0</v>
      </c>
      <c r="N5531">
        <f t="shared" si="774"/>
        <v>0</v>
      </c>
      <c r="O5531" t="str">
        <f t="shared" si="775"/>
        <v>PASS</v>
      </c>
      <c r="P5531" t="str">
        <f t="shared" si="776"/>
        <v>PASS</v>
      </c>
      <c r="Q5531" t="str">
        <f t="shared" si="777"/>
        <v>PASS</v>
      </c>
      <c r="R5531" t="str">
        <f t="shared" si="778"/>
        <v>PASS</v>
      </c>
      <c r="S5531" t="str">
        <f t="shared" si="779"/>
        <v>PASS</v>
      </c>
      <c r="T5531">
        <f t="shared" si="780"/>
        <v>100</v>
      </c>
      <c r="U5531" t="str">
        <f t="shared" si="781"/>
        <v>Low</v>
      </c>
      <c r="V5531" t="str">
        <f t="shared" si="782"/>
        <v>Clean</v>
      </c>
    </row>
    <row r="5532" spans="1:22" x14ac:dyDescent="0.3">
      <c r="A5532" t="str">
        <f>Raw_Data!A5532</f>
        <v>26072467</v>
      </c>
      <c r="B5532">
        <f>Raw_Data!B5532</f>
        <v>45670</v>
      </c>
      <c r="C5532" t="str">
        <f>Raw_Data!C5532</f>
        <v>OZEMPIC 1 MG/DOSE (4 MG/3 M</v>
      </c>
      <c r="D5532" t="str">
        <f>Raw_Data!D5532</f>
        <v>169413013</v>
      </c>
      <c r="E5532" t="str">
        <f>Raw_Data!E5532</f>
        <v>BYNE, EDMUND</v>
      </c>
      <c r="F5532" t="str">
        <f>Raw_Data!F5532</f>
        <v>1033186648</v>
      </c>
      <c r="G5532" t="str">
        <f>Raw_Data!H5532</f>
        <v>2</v>
      </c>
      <c r="H5532">
        <f>IFERROR(VLOOKUP(G5532,Store_Map!$A$2:$I$100,3,FALSE),"")</f>
        <v>0</v>
      </c>
      <c r="I5532">
        <f>IFERROR(VLOOKUP(G5532,Store_Map!$A$2:$I$100,4,FALSE),"")</f>
        <v>0</v>
      </c>
      <c r="J5532">
        <f>IFERROR(VLOOKUP(G5532,Store_Map!$A$2:$I$100,5,FALSE),"")</f>
        <v>0</v>
      </c>
      <c r="K5532">
        <f>IFERROR(VLOOKUP(G5532,Store_Map!$A$2:$I$100,6,FALSE),"")</f>
        <v>0</v>
      </c>
      <c r="L5532">
        <f>IFERROR(VLOOKUP(G5532,Store_Map!$A$2:$I$100,7,FALSE),"")</f>
        <v>0</v>
      </c>
      <c r="M5532">
        <f>IFERROR(VLOOKUP(G5532,Store_Map!$A$2:$I$100,8,FALSE),"")</f>
        <v>0</v>
      </c>
      <c r="N5532">
        <f t="shared" si="774"/>
        <v>0</v>
      </c>
      <c r="O5532" t="str">
        <f t="shared" si="775"/>
        <v>PASS</v>
      </c>
      <c r="P5532" t="str">
        <f t="shared" si="776"/>
        <v>REVIEW</v>
      </c>
      <c r="Q5532" t="str">
        <f t="shared" si="777"/>
        <v>PASS</v>
      </c>
      <c r="R5532" t="str">
        <f t="shared" si="778"/>
        <v>PASS</v>
      </c>
      <c r="S5532" t="str">
        <f t="shared" si="779"/>
        <v>REVIEW</v>
      </c>
      <c r="T5532">
        <f t="shared" si="780"/>
        <v>90</v>
      </c>
      <c r="U5532" t="str">
        <f t="shared" si="781"/>
        <v>Low</v>
      </c>
      <c r="V5532" t="str">
        <f t="shared" si="782"/>
        <v>Invalid NDC</v>
      </c>
    </row>
    <row r="5533" spans="1:22" x14ac:dyDescent="0.3">
      <c r="A5533" t="str">
        <f>Raw_Data!A5533</f>
        <v>26072468</v>
      </c>
      <c r="B5533">
        <f>Raw_Data!B5533</f>
        <v>45670</v>
      </c>
      <c r="C5533" t="str">
        <f>Raw_Data!C5533</f>
        <v>LISINOPRIL 20 MG TABLET</v>
      </c>
      <c r="D5533" t="str">
        <f>Raw_Data!D5533</f>
        <v>68180098103</v>
      </c>
      <c r="E5533" t="str">
        <f>Raw_Data!E5533</f>
        <v>BYNE, EDMUND</v>
      </c>
      <c r="F5533" t="str">
        <f>Raw_Data!F5533</f>
        <v>1033186648</v>
      </c>
      <c r="G5533" t="str">
        <f>Raw_Data!H5533</f>
        <v>2</v>
      </c>
      <c r="H5533">
        <f>IFERROR(VLOOKUP(G5533,Store_Map!$A$2:$I$100,3,FALSE),"")</f>
        <v>0</v>
      </c>
      <c r="I5533">
        <f>IFERROR(VLOOKUP(G5533,Store_Map!$A$2:$I$100,4,FALSE),"")</f>
        <v>0</v>
      </c>
      <c r="J5533">
        <f>IFERROR(VLOOKUP(G5533,Store_Map!$A$2:$I$100,5,FALSE),"")</f>
        <v>0</v>
      </c>
      <c r="K5533">
        <f>IFERROR(VLOOKUP(G5533,Store_Map!$A$2:$I$100,6,FALSE),"")</f>
        <v>0</v>
      </c>
      <c r="L5533">
        <f>IFERROR(VLOOKUP(G5533,Store_Map!$A$2:$I$100,7,FALSE),"")</f>
        <v>0</v>
      </c>
      <c r="M5533">
        <f>IFERROR(VLOOKUP(G5533,Store_Map!$A$2:$I$100,8,FALSE),"")</f>
        <v>0</v>
      </c>
      <c r="N5533">
        <f t="shared" si="774"/>
        <v>0</v>
      </c>
      <c r="O5533" t="str">
        <f t="shared" si="775"/>
        <v>PASS</v>
      </c>
      <c r="P5533" t="str">
        <f t="shared" si="776"/>
        <v>PASS</v>
      </c>
      <c r="Q5533" t="str">
        <f t="shared" si="777"/>
        <v>PASS</v>
      </c>
      <c r="R5533" t="str">
        <f t="shared" si="778"/>
        <v>PASS</v>
      </c>
      <c r="S5533" t="str">
        <f t="shared" si="779"/>
        <v>PASS</v>
      </c>
      <c r="T5533">
        <f t="shared" si="780"/>
        <v>100</v>
      </c>
      <c r="U5533" t="str">
        <f t="shared" si="781"/>
        <v>Low</v>
      </c>
      <c r="V5533" t="str">
        <f t="shared" si="782"/>
        <v>Clean</v>
      </c>
    </row>
    <row r="5534" spans="1:22" x14ac:dyDescent="0.3">
      <c r="A5534" t="str">
        <f>Raw_Data!A5534</f>
        <v>26072469</v>
      </c>
      <c r="B5534">
        <f>Raw_Data!B5534</f>
        <v>45670</v>
      </c>
      <c r="C5534" t="str">
        <f>Raw_Data!C5534</f>
        <v>CARVEDILOL 12.5 MG TABLET</v>
      </c>
      <c r="D5534" t="str">
        <f>Raw_Data!D5534</f>
        <v>68382009401</v>
      </c>
      <c r="E5534" t="str">
        <f>Raw_Data!E5534</f>
        <v>BYNE, EDMUND</v>
      </c>
      <c r="F5534" t="str">
        <f>Raw_Data!F5534</f>
        <v>1033186648</v>
      </c>
      <c r="G5534" t="str">
        <f>Raw_Data!H5534</f>
        <v>2</v>
      </c>
      <c r="H5534">
        <f>IFERROR(VLOOKUP(G5534,Store_Map!$A$2:$I$100,3,FALSE),"")</f>
        <v>0</v>
      </c>
      <c r="I5534">
        <f>IFERROR(VLOOKUP(G5534,Store_Map!$A$2:$I$100,4,FALSE),"")</f>
        <v>0</v>
      </c>
      <c r="J5534">
        <f>IFERROR(VLOOKUP(G5534,Store_Map!$A$2:$I$100,5,FALSE),"")</f>
        <v>0</v>
      </c>
      <c r="K5534">
        <f>IFERROR(VLOOKUP(G5534,Store_Map!$A$2:$I$100,6,FALSE),"")</f>
        <v>0</v>
      </c>
      <c r="L5534">
        <f>IFERROR(VLOOKUP(G5534,Store_Map!$A$2:$I$100,7,FALSE),"")</f>
        <v>0</v>
      </c>
      <c r="M5534">
        <f>IFERROR(VLOOKUP(G5534,Store_Map!$A$2:$I$100,8,FALSE),"")</f>
        <v>0</v>
      </c>
      <c r="N5534">
        <f t="shared" si="774"/>
        <v>0</v>
      </c>
      <c r="O5534" t="str">
        <f t="shared" si="775"/>
        <v>PASS</v>
      </c>
      <c r="P5534" t="str">
        <f t="shared" si="776"/>
        <v>PASS</v>
      </c>
      <c r="Q5534" t="str">
        <f t="shared" si="777"/>
        <v>PASS</v>
      </c>
      <c r="R5534" t="str">
        <f t="shared" si="778"/>
        <v>PASS</v>
      </c>
      <c r="S5534" t="str">
        <f t="shared" si="779"/>
        <v>PASS</v>
      </c>
      <c r="T5534">
        <f t="shared" si="780"/>
        <v>100</v>
      </c>
      <c r="U5534" t="str">
        <f t="shared" si="781"/>
        <v>Low</v>
      </c>
      <c r="V5534" t="str">
        <f t="shared" si="782"/>
        <v>Clean</v>
      </c>
    </row>
    <row r="5535" spans="1:22" x14ac:dyDescent="0.3">
      <c r="A5535" t="str">
        <f>Raw_Data!A5535</f>
        <v>26084197</v>
      </c>
      <c r="B5535">
        <f>Raw_Data!B5535</f>
        <v>45670</v>
      </c>
      <c r="C5535" t="str">
        <f>Raw_Data!C5535</f>
        <v>VITAMIN D3 25 MCG TAB</v>
      </c>
      <c r="D5535" t="str">
        <f>Raw_Data!D5535</f>
        <v>80681016800</v>
      </c>
      <c r="E5535" t="str">
        <f>Raw_Data!E5535</f>
        <v>BYNE, EDMUND</v>
      </c>
      <c r="F5535" t="str">
        <f>Raw_Data!F5535</f>
        <v>1033186648</v>
      </c>
      <c r="G5535" t="str">
        <f>Raw_Data!H5535</f>
        <v>2</v>
      </c>
      <c r="H5535">
        <f>IFERROR(VLOOKUP(G5535,Store_Map!$A$2:$I$100,3,FALSE),"")</f>
        <v>0</v>
      </c>
      <c r="I5535">
        <f>IFERROR(VLOOKUP(G5535,Store_Map!$A$2:$I$100,4,FALSE),"")</f>
        <v>0</v>
      </c>
      <c r="J5535">
        <f>IFERROR(VLOOKUP(G5535,Store_Map!$A$2:$I$100,5,FALSE),"")</f>
        <v>0</v>
      </c>
      <c r="K5535">
        <f>IFERROR(VLOOKUP(G5535,Store_Map!$A$2:$I$100,6,FALSE),"")</f>
        <v>0</v>
      </c>
      <c r="L5535">
        <f>IFERROR(VLOOKUP(G5535,Store_Map!$A$2:$I$100,7,FALSE),"")</f>
        <v>0</v>
      </c>
      <c r="M5535">
        <f>IFERROR(VLOOKUP(G5535,Store_Map!$A$2:$I$100,8,FALSE),"")</f>
        <v>0</v>
      </c>
      <c r="N5535">
        <f t="shared" si="774"/>
        <v>0</v>
      </c>
      <c r="O5535" t="str">
        <f t="shared" si="775"/>
        <v>PASS</v>
      </c>
      <c r="P5535" t="str">
        <f t="shared" si="776"/>
        <v>PASS</v>
      </c>
      <c r="Q5535" t="str">
        <f t="shared" si="777"/>
        <v>PASS</v>
      </c>
      <c r="R5535" t="str">
        <f t="shared" si="778"/>
        <v>PASS</v>
      </c>
      <c r="S5535" t="str">
        <f t="shared" si="779"/>
        <v>PASS</v>
      </c>
      <c r="T5535">
        <f t="shared" si="780"/>
        <v>100</v>
      </c>
      <c r="U5535" t="str">
        <f t="shared" si="781"/>
        <v>Low</v>
      </c>
      <c r="V5535" t="str">
        <f t="shared" si="782"/>
        <v>Clean</v>
      </c>
    </row>
    <row r="5536" spans="1:22" x14ac:dyDescent="0.3">
      <c r="A5536" t="str">
        <f>Raw_Data!A5536</f>
        <v>26082845</v>
      </c>
      <c r="B5536">
        <f>Raw_Data!B5536</f>
        <v>45670</v>
      </c>
      <c r="C5536" t="str">
        <f>Raw_Data!C5536</f>
        <v>HYDROCHLOROTHIAZIDE 25 MG T</v>
      </c>
      <c r="D5536" t="str">
        <f>Raw_Data!D5536</f>
        <v>23155000810</v>
      </c>
      <c r="E5536" t="str">
        <f>Raw_Data!E5536</f>
        <v>AKHTAR, MARIAM</v>
      </c>
      <c r="F5536" t="str">
        <f>Raw_Data!F5536</f>
        <v>1780024596</v>
      </c>
      <c r="G5536" t="str">
        <f>Raw_Data!H5536</f>
        <v>2</v>
      </c>
      <c r="H5536">
        <f>IFERROR(VLOOKUP(G5536,Store_Map!$A$2:$I$100,3,FALSE),"")</f>
        <v>0</v>
      </c>
      <c r="I5536">
        <f>IFERROR(VLOOKUP(G5536,Store_Map!$A$2:$I$100,4,FALSE),"")</f>
        <v>0</v>
      </c>
      <c r="J5536">
        <f>IFERROR(VLOOKUP(G5536,Store_Map!$A$2:$I$100,5,FALSE),"")</f>
        <v>0</v>
      </c>
      <c r="K5536">
        <f>IFERROR(VLOOKUP(G5536,Store_Map!$A$2:$I$100,6,FALSE),"")</f>
        <v>0</v>
      </c>
      <c r="L5536">
        <f>IFERROR(VLOOKUP(G5536,Store_Map!$A$2:$I$100,7,FALSE),"")</f>
        <v>0</v>
      </c>
      <c r="M5536">
        <f>IFERROR(VLOOKUP(G5536,Store_Map!$A$2:$I$100,8,FALSE),"")</f>
        <v>0</v>
      </c>
      <c r="N5536">
        <f t="shared" si="774"/>
        <v>0</v>
      </c>
      <c r="O5536" t="str">
        <f t="shared" si="775"/>
        <v>PASS</v>
      </c>
      <c r="P5536" t="str">
        <f t="shared" si="776"/>
        <v>PASS</v>
      </c>
      <c r="Q5536" t="str">
        <f t="shared" si="777"/>
        <v>PASS</v>
      </c>
      <c r="R5536" t="str">
        <f t="shared" si="778"/>
        <v>PASS</v>
      </c>
      <c r="S5536" t="str">
        <f t="shared" si="779"/>
        <v>PASS</v>
      </c>
      <c r="T5536">
        <f t="shared" si="780"/>
        <v>100</v>
      </c>
      <c r="U5536" t="str">
        <f t="shared" si="781"/>
        <v>Low</v>
      </c>
      <c r="V5536" t="str">
        <f t="shared" si="782"/>
        <v>Clean</v>
      </c>
    </row>
    <row r="5537" spans="1:22" x14ac:dyDescent="0.3">
      <c r="A5537" t="str">
        <f>Raw_Data!A5537</f>
        <v>26082205</v>
      </c>
      <c r="B5537">
        <f>Raw_Data!B5537</f>
        <v>45670</v>
      </c>
      <c r="C5537" t="str">
        <f>Raw_Data!C5537</f>
        <v>IBUPROFEN 800 MG TABLET</v>
      </c>
      <c r="D5537" t="str">
        <f>Raw_Data!D5537</f>
        <v>65162046650</v>
      </c>
      <c r="E5537" t="str">
        <f>Raw_Data!E5537</f>
        <v>BYNE, EDMUND</v>
      </c>
      <c r="F5537" t="str">
        <f>Raw_Data!F5537</f>
        <v>1033186648</v>
      </c>
      <c r="G5537" t="str">
        <f>Raw_Data!H5537</f>
        <v>2</v>
      </c>
      <c r="H5537">
        <f>IFERROR(VLOOKUP(G5537,Store_Map!$A$2:$I$100,3,FALSE),"")</f>
        <v>0</v>
      </c>
      <c r="I5537">
        <f>IFERROR(VLOOKUP(G5537,Store_Map!$A$2:$I$100,4,FALSE),"")</f>
        <v>0</v>
      </c>
      <c r="J5537">
        <f>IFERROR(VLOOKUP(G5537,Store_Map!$A$2:$I$100,5,FALSE),"")</f>
        <v>0</v>
      </c>
      <c r="K5537">
        <f>IFERROR(VLOOKUP(G5537,Store_Map!$A$2:$I$100,6,FALSE),"")</f>
        <v>0</v>
      </c>
      <c r="L5537">
        <f>IFERROR(VLOOKUP(G5537,Store_Map!$A$2:$I$100,7,FALSE),"")</f>
        <v>0</v>
      </c>
      <c r="M5537">
        <f>IFERROR(VLOOKUP(G5537,Store_Map!$A$2:$I$100,8,FALSE),"")</f>
        <v>0</v>
      </c>
      <c r="N5537">
        <f t="shared" si="774"/>
        <v>0</v>
      </c>
      <c r="O5537" t="str">
        <f t="shared" si="775"/>
        <v>PASS</v>
      </c>
      <c r="P5537" t="str">
        <f t="shared" si="776"/>
        <v>PASS</v>
      </c>
      <c r="Q5537" t="str">
        <f t="shared" si="777"/>
        <v>PASS</v>
      </c>
      <c r="R5537" t="str">
        <f t="shared" si="778"/>
        <v>PASS</v>
      </c>
      <c r="S5537" t="str">
        <f t="shared" si="779"/>
        <v>PASS</v>
      </c>
      <c r="T5537">
        <f t="shared" si="780"/>
        <v>100</v>
      </c>
      <c r="U5537" t="str">
        <f t="shared" si="781"/>
        <v>Low</v>
      </c>
      <c r="V5537" t="str">
        <f t="shared" si="782"/>
        <v>Clean</v>
      </c>
    </row>
    <row r="5538" spans="1:22" x14ac:dyDescent="0.3">
      <c r="A5538" t="str">
        <f>Raw_Data!A5538</f>
        <v>26079254</v>
      </c>
      <c r="B5538">
        <f>Raw_Data!B5538</f>
        <v>45670</v>
      </c>
      <c r="C5538" t="str">
        <f>Raw_Data!C5538</f>
        <v>HYDROCHLOROTHIAZIDE 25 MG T</v>
      </c>
      <c r="D5538" t="str">
        <f>Raw_Data!D5538</f>
        <v>23155000810</v>
      </c>
      <c r="E5538" t="str">
        <f>Raw_Data!E5538</f>
        <v>BYNE, EDMUND</v>
      </c>
      <c r="F5538" t="str">
        <f>Raw_Data!F5538</f>
        <v>1033186648</v>
      </c>
      <c r="G5538" t="str">
        <f>Raw_Data!H5538</f>
        <v>2</v>
      </c>
      <c r="H5538">
        <f>IFERROR(VLOOKUP(G5538,Store_Map!$A$2:$I$100,3,FALSE),"")</f>
        <v>0</v>
      </c>
      <c r="I5538">
        <f>IFERROR(VLOOKUP(G5538,Store_Map!$A$2:$I$100,4,FALSE),"")</f>
        <v>0</v>
      </c>
      <c r="J5538">
        <f>IFERROR(VLOOKUP(G5538,Store_Map!$A$2:$I$100,5,FALSE),"")</f>
        <v>0</v>
      </c>
      <c r="K5538">
        <f>IFERROR(VLOOKUP(G5538,Store_Map!$A$2:$I$100,6,FALSE),"")</f>
        <v>0</v>
      </c>
      <c r="L5538">
        <f>IFERROR(VLOOKUP(G5538,Store_Map!$A$2:$I$100,7,FALSE),"")</f>
        <v>0</v>
      </c>
      <c r="M5538">
        <f>IFERROR(VLOOKUP(G5538,Store_Map!$A$2:$I$100,8,FALSE),"")</f>
        <v>0</v>
      </c>
      <c r="N5538">
        <f t="shared" si="774"/>
        <v>0</v>
      </c>
      <c r="O5538" t="str">
        <f t="shared" si="775"/>
        <v>PASS</v>
      </c>
      <c r="P5538" t="str">
        <f t="shared" si="776"/>
        <v>PASS</v>
      </c>
      <c r="Q5538" t="str">
        <f t="shared" si="777"/>
        <v>PASS</v>
      </c>
      <c r="R5538" t="str">
        <f t="shared" si="778"/>
        <v>PASS</v>
      </c>
      <c r="S5538" t="str">
        <f t="shared" si="779"/>
        <v>PASS</v>
      </c>
      <c r="T5538">
        <f t="shared" si="780"/>
        <v>100</v>
      </c>
      <c r="U5538" t="str">
        <f t="shared" si="781"/>
        <v>Low</v>
      </c>
      <c r="V5538" t="str">
        <f t="shared" si="782"/>
        <v>Clean</v>
      </c>
    </row>
    <row r="5539" spans="1:22" x14ac:dyDescent="0.3">
      <c r="A5539" t="str">
        <f>Raw_Data!A5539</f>
        <v>26079111</v>
      </c>
      <c r="B5539">
        <f>Raw_Data!B5539</f>
        <v>45670</v>
      </c>
      <c r="C5539" t="str">
        <f>Raw_Data!C5539</f>
        <v>HEATHER 0.35 MG TABLET</v>
      </c>
      <c r="D5539" t="str">
        <f>Raw_Data!D5539</f>
        <v>68462030329</v>
      </c>
      <c r="E5539" t="str">
        <f>Raw_Data!E5539</f>
        <v>GRESHAM, J. MARK</v>
      </c>
      <c r="F5539" t="str">
        <f>Raw_Data!F5539</f>
        <v>1326026618</v>
      </c>
      <c r="G5539" t="str">
        <f>Raw_Data!H5539</f>
        <v>2</v>
      </c>
      <c r="H5539">
        <f>IFERROR(VLOOKUP(G5539,Store_Map!$A$2:$I$100,3,FALSE),"")</f>
        <v>0</v>
      </c>
      <c r="I5539">
        <f>IFERROR(VLOOKUP(G5539,Store_Map!$A$2:$I$100,4,FALSE),"")</f>
        <v>0</v>
      </c>
      <c r="J5539">
        <f>IFERROR(VLOOKUP(G5539,Store_Map!$A$2:$I$100,5,FALSE),"")</f>
        <v>0</v>
      </c>
      <c r="K5539">
        <f>IFERROR(VLOOKUP(G5539,Store_Map!$A$2:$I$100,6,FALSE),"")</f>
        <v>0</v>
      </c>
      <c r="L5539">
        <f>IFERROR(VLOOKUP(G5539,Store_Map!$A$2:$I$100,7,FALSE),"")</f>
        <v>0</v>
      </c>
      <c r="M5539">
        <f>IFERROR(VLOOKUP(G5539,Store_Map!$A$2:$I$100,8,FALSE),"")</f>
        <v>0</v>
      </c>
      <c r="N5539">
        <f t="shared" si="774"/>
        <v>0</v>
      </c>
      <c r="O5539" t="str">
        <f t="shared" si="775"/>
        <v>PASS</v>
      </c>
      <c r="P5539" t="str">
        <f t="shared" si="776"/>
        <v>PASS</v>
      </c>
      <c r="Q5539" t="str">
        <f t="shared" si="777"/>
        <v>PASS</v>
      </c>
      <c r="R5539" t="str">
        <f t="shared" si="778"/>
        <v>PASS</v>
      </c>
      <c r="S5539" t="str">
        <f t="shared" si="779"/>
        <v>PASS</v>
      </c>
      <c r="T5539">
        <f t="shared" si="780"/>
        <v>100</v>
      </c>
      <c r="U5539" t="str">
        <f t="shared" si="781"/>
        <v>Low</v>
      </c>
      <c r="V5539" t="str">
        <f t="shared" si="782"/>
        <v>Clean</v>
      </c>
    </row>
    <row r="5540" spans="1:22" x14ac:dyDescent="0.3">
      <c r="A5540" t="str">
        <f>Raw_Data!A5540</f>
        <v>26083071</v>
      </c>
      <c r="B5540">
        <f>Raw_Data!B5540</f>
        <v>45670</v>
      </c>
      <c r="C5540" t="str">
        <f>Raw_Data!C5540</f>
        <v>BUPROPION HCL XL 150 MG TAB</v>
      </c>
      <c r="D5540" t="str">
        <f>Raw_Data!D5540</f>
        <v>68180031906</v>
      </c>
      <c r="E5540" t="str">
        <f>Raw_Data!E5540</f>
        <v>FORD, JAMES</v>
      </c>
      <c r="F5540" t="str">
        <f>Raw_Data!F5540</f>
        <v>1033117684</v>
      </c>
      <c r="G5540" t="str">
        <f>Raw_Data!H5540</f>
        <v>2</v>
      </c>
      <c r="H5540">
        <f>IFERROR(VLOOKUP(G5540,Store_Map!$A$2:$I$100,3,FALSE),"")</f>
        <v>0</v>
      </c>
      <c r="I5540">
        <f>IFERROR(VLOOKUP(G5540,Store_Map!$A$2:$I$100,4,FALSE),"")</f>
        <v>0</v>
      </c>
      <c r="J5540">
        <f>IFERROR(VLOOKUP(G5540,Store_Map!$A$2:$I$100,5,FALSE),"")</f>
        <v>0</v>
      </c>
      <c r="K5540">
        <f>IFERROR(VLOOKUP(G5540,Store_Map!$A$2:$I$100,6,FALSE),"")</f>
        <v>0</v>
      </c>
      <c r="L5540">
        <f>IFERROR(VLOOKUP(G5540,Store_Map!$A$2:$I$100,7,FALSE),"")</f>
        <v>0</v>
      </c>
      <c r="M5540">
        <f>IFERROR(VLOOKUP(G5540,Store_Map!$A$2:$I$100,8,FALSE),"")</f>
        <v>0</v>
      </c>
      <c r="N5540">
        <f t="shared" si="774"/>
        <v>0</v>
      </c>
      <c r="O5540" t="str">
        <f t="shared" si="775"/>
        <v>PASS</v>
      </c>
      <c r="P5540" t="str">
        <f t="shared" si="776"/>
        <v>PASS</v>
      </c>
      <c r="Q5540" t="str">
        <f t="shared" si="777"/>
        <v>PASS</v>
      </c>
      <c r="R5540" t="str">
        <f t="shared" si="778"/>
        <v>PASS</v>
      </c>
      <c r="S5540" t="str">
        <f t="shared" si="779"/>
        <v>PASS</v>
      </c>
      <c r="T5540">
        <f t="shared" si="780"/>
        <v>100</v>
      </c>
      <c r="U5540" t="str">
        <f t="shared" si="781"/>
        <v>Low</v>
      </c>
      <c r="V5540" t="str">
        <f t="shared" si="782"/>
        <v>Clean</v>
      </c>
    </row>
    <row r="5541" spans="1:22" x14ac:dyDescent="0.3">
      <c r="A5541" t="str">
        <f>Raw_Data!A5541</f>
        <v>26079653</v>
      </c>
      <c r="B5541">
        <f>Raw_Data!B5541</f>
        <v>45670</v>
      </c>
      <c r="C5541" t="str">
        <f>Raw_Data!C5541</f>
        <v>AMLODIPINE BESYLATE 5 MG TA</v>
      </c>
      <c r="D5541" t="str">
        <f>Raw_Data!D5541</f>
        <v>69097012715</v>
      </c>
      <c r="E5541" t="str">
        <f>Raw_Data!E5541</f>
        <v>GIBBS, JON</v>
      </c>
      <c r="F5541" t="str">
        <f>Raw_Data!F5541</f>
        <v>1700896156</v>
      </c>
      <c r="G5541" t="str">
        <f>Raw_Data!H5541</f>
        <v>2</v>
      </c>
      <c r="H5541">
        <f>IFERROR(VLOOKUP(G5541,Store_Map!$A$2:$I$100,3,FALSE),"")</f>
        <v>0</v>
      </c>
      <c r="I5541">
        <f>IFERROR(VLOOKUP(G5541,Store_Map!$A$2:$I$100,4,FALSE),"")</f>
        <v>0</v>
      </c>
      <c r="J5541">
        <f>IFERROR(VLOOKUP(G5541,Store_Map!$A$2:$I$100,5,FALSE),"")</f>
        <v>0</v>
      </c>
      <c r="K5541">
        <f>IFERROR(VLOOKUP(G5541,Store_Map!$A$2:$I$100,6,FALSE),"")</f>
        <v>0</v>
      </c>
      <c r="L5541">
        <f>IFERROR(VLOOKUP(G5541,Store_Map!$A$2:$I$100,7,FALSE),"")</f>
        <v>0</v>
      </c>
      <c r="M5541">
        <f>IFERROR(VLOOKUP(G5541,Store_Map!$A$2:$I$100,8,FALSE),"")</f>
        <v>0</v>
      </c>
      <c r="N5541">
        <f t="shared" si="774"/>
        <v>0</v>
      </c>
      <c r="O5541" t="str">
        <f t="shared" si="775"/>
        <v>PASS</v>
      </c>
      <c r="P5541" t="str">
        <f t="shared" si="776"/>
        <v>PASS</v>
      </c>
      <c r="Q5541" t="str">
        <f t="shared" si="777"/>
        <v>PASS</v>
      </c>
      <c r="R5541" t="str">
        <f t="shared" si="778"/>
        <v>PASS</v>
      </c>
      <c r="S5541" t="str">
        <f t="shared" si="779"/>
        <v>PASS</v>
      </c>
      <c r="T5541">
        <f t="shared" si="780"/>
        <v>100</v>
      </c>
      <c r="U5541" t="str">
        <f t="shared" si="781"/>
        <v>Low</v>
      </c>
      <c r="V5541" t="str">
        <f t="shared" si="782"/>
        <v>Clean</v>
      </c>
    </row>
    <row r="5542" spans="1:22" x14ac:dyDescent="0.3">
      <c r="A5542" t="str">
        <f>Raw_Data!A5542</f>
        <v>26078533</v>
      </c>
      <c r="B5542">
        <f>Raw_Data!B5542</f>
        <v>45670</v>
      </c>
      <c r="C5542" t="str">
        <f>Raw_Data!C5542</f>
        <v>AMITRIPTYLINE HCL 25 MG TAB</v>
      </c>
      <c r="D5542" t="str">
        <f>Raw_Data!D5542</f>
        <v>70710122600</v>
      </c>
      <c r="E5542" t="str">
        <f>Raw_Data!E5542</f>
        <v>FORD, JAMES</v>
      </c>
      <c r="F5542" t="str">
        <f>Raw_Data!F5542</f>
        <v>1033117684</v>
      </c>
      <c r="G5542" t="str">
        <f>Raw_Data!H5542</f>
        <v>2</v>
      </c>
      <c r="H5542">
        <f>IFERROR(VLOOKUP(G5542,Store_Map!$A$2:$I$100,3,FALSE),"")</f>
        <v>0</v>
      </c>
      <c r="I5542">
        <f>IFERROR(VLOOKUP(G5542,Store_Map!$A$2:$I$100,4,FALSE),"")</f>
        <v>0</v>
      </c>
      <c r="J5542">
        <f>IFERROR(VLOOKUP(G5542,Store_Map!$A$2:$I$100,5,FALSE),"")</f>
        <v>0</v>
      </c>
      <c r="K5542">
        <f>IFERROR(VLOOKUP(G5542,Store_Map!$A$2:$I$100,6,FALSE),"")</f>
        <v>0</v>
      </c>
      <c r="L5542">
        <f>IFERROR(VLOOKUP(G5542,Store_Map!$A$2:$I$100,7,FALSE),"")</f>
        <v>0</v>
      </c>
      <c r="M5542">
        <f>IFERROR(VLOOKUP(G5542,Store_Map!$A$2:$I$100,8,FALSE),"")</f>
        <v>0</v>
      </c>
      <c r="N5542">
        <f t="shared" si="774"/>
        <v>0</v>
      </c>
      <c r="O5542" t="str">
        <f t="shared" si="775"/>
        <v>PASS</v>
      </c>
      <c r="P5542" t="str">
        <f t="shared" si="776"/>
        <v>PASS</v>
      </c>
      <c r="Q5542" t="str">
        <f t="shared" si="777"/>
        <v>PASS</v>
      </c>
      <c r="R5542" t="str">
        <f t="shared" si="778"/>
        <v>PASS</v>
      </c>
      <c r="S5542" t="str">
        <f t="shared" si="779"/>
        <v>PASS</v>
      </c>
      <c r="T5542">
        <f t="shared" si="780"/>
        <v>100</v>
      </c>
      <c r="U5542" t="str">
        <f t="shared" si="781"/>
        <v>Low</v>
      </c>
      <c r="V5542" t="str">
        <f t="shared" si="782"/>
        <v>Clean</v>
      </c>
    </row>
    <row r="5543" spans="1:22" x14ac:dyDescent="0.3">
      <c r="A5543" t="str">
        <f>Raw_Data!A5543</f>
        <v>26078532</v>
      </c>
      <c r="B5543">
        <f>Raw_Data!B5543</f>
        <v>45670</v>
      </c>
      <c r="C5543" t="str">
        <f>Raw_Data!C5543</f>
        <v>METOPROLOL TARTRATE 100 MG</v>
      </c>
      <c r="D5543" t="str">
        <f>Raw_Data!D5543</f>
        <v>65862006401</v>
      </c>
      <c r="E5543" t="str">
        <f>Raw_Data!E5543</f>
        <v>FORD, JAMES</v>
      </c>
      <c r="F5543" t="str">
        <f>Raw_Data!F5543</f>
        <v>1033117684</v>
      </c>
      <c r="G5543" t="str">
        <f>Raw_Data!H5543</f>
        <v>2</v>
      </c>
      <c r="H5543">
        <f>IFERROR(VLOOKUP(G5543,Store_Map!$A$2:$I$100,3,FALSE),"")</f>
        <v>0</v>
      </c>
      <c r="I5543">
        <f>IFERROR(VLOOKUP(G5543,Store_Map!$A$2:$I$100,4,FALSE),"")</f>
        <v>0</v>
      </c>
      <c r="J5543">
        <f>IFERROR(VLOOKUP(G5543,Store_Map!$A$2:$I$100,5,FALSE),"")</f>
        <v>0</v>
      </c>
      <c r="K5543">
        <f>IFERROR(VLOOKUP(G5543,Store_Map!$A$2:$I$100,6,FALSE),"")</f>
        <v>0</v>
      </c>
      <c r="L5543">
        <f>IFERROR(VLOOKUP(G5543,Store_Map!$A$2:$I$100,7,FALSE),"")</f>
        <v>0</v>
      </c>
      <c r="M5543">
        <f>IFERROR(VLOOKUP(G5543,Store_Map!$A$2:$I$100,8,FALSE),"")</f>
        <v>0</v>
      </c>
      <c r="N5543">
        <f t="shared" si="774"/>
        <v>0</v>
      </c>
      <c r="O5543" t="str">
        <f t="shared" si="775"/>
        <v>PASS</v>
      </c>
      <c r="P5543" t="str">
        <f t="shared" si="776"/>
        <v>PASS</v>
      </c>
      <c r="Q5543" t="str">
        <f t="shared" si="777"/>
        <v>PASS</v>
      </c>
      <c r="R5543" t="str">
        <f t="shared" si="778"/>
        <v>PASS</v>
      </c>
      <c r="S5543" t="str">
        <f t="shared" si="779"/>
        <v>PASS</v>
      </c>
      <c r="T5543">
        <f t="shared" si="780"/>
        <v>100</v>
      </c>
      <c r="U5543" t="str">
        <f t="shared" si="781"/>
        <v>Low</v>
      </c>
      <c r="V5543" t="str">
        <f t="shared" si="782"/>
        <v>Clean</v>
      </c>
    </row>
    <row r="5544" spans="1:22" x14ac:dyDescent="0.3">
      <c r="A5544" t="str">
        <f>Raw_Data!A5544</f>
        <v>26081627</v>
      </c>
      <c r="B5544">
        <f>Raw_Data!B5544</f>
        <v>45670</v>
      </c>
      <c r="C5544" t="str">
        <f>Raw_Data!C5544</f>
        <v>BIKTARVY 50-200-25 MG TABLE</v>
      </c>
      <c r="D5544" t="str">
        <f>Raw_Data!D5544</f>
        <v>61958250101</v>
      </c>
      <c r="E5544" t="str">
        <f>Raw_Data!E5544</f>
        <v>DAVIS, KEPLER</v>
      </c>
      <c r="F5544" t="str">
        <f>Raw_Data!F5544</f>
        <v>1740357425</v>
      </c>
      <c r="G5544" t="str">
        <f>Raw_Data!H5544</f>
        <v>2</v>
      </c>
      <c r="H5544">
        <f>IFERROR(VLOOKUP(G5544,Store_Map!$A$2:$I$100,3,FALSE),"")</f>
        <v>0</v>
      </c>
      <c r="I5544">
        <f>IFERROR(VLOOKUP(G5544,Store_Map!$A$2:$I$100,4,FALSE),"")</f>
        <v>0</v>
      </c>
      <c r="J5544">
        <f>IFERROR(VLOOKUP(G5544,Store_Map!$A$2:$I$100,5,FALSE),"")</f>
        <v>0</v>
      </c>
      <c r="K5544">
        <f>IFERROR(VLOOKUP(G5544,Store_Map!$A$2:$I$100,6,FALSE),"")</f>
        <v>0</v>
      </c>
      <c r="L5544">
        <f>IFERROR(VLOOKUP(G5544,Store_Map!$A$2:$I$100,7,FALSE),"")</f>
        <v>0</v>
      </c>
      <c r="M5544">
        <f>IFERROR(VLOOKUP(G5544,Store_Map!$A$2:$I$100,8,FALSE),"")</f>
        <v>0</v>
      </c>
      <c r="N5544">
        <f t="shared" si="774"/>
        <v>0</v>
      </c>
      <c r="O5544" t="str">
        <f t="shared" si="775"/>
        <v>PASS</v>
      </c>
      <c r="P5544" t="str">
        <f t="shared" si="776"/>
        <v>PASS</v>
      </c>
      <c r="Q5544" t="str">
        <f t="shared" si="777"/>
        <v>PASS</v>
      </c>
      <c r="R5544" t="str">
        <f t="shared" si="778"/>
        <v>PASS</v>
      </c>
      <c r="S5544" t="str">
        <f t="shared" si="779"/>
        <v>PASS</v>
      </c>
      <c r="T5544">
        <f t="shared" si="780"/>
        <v>100</v>
      </c>
      <c r="U5544" t="str">
        <f t="shared" si="781"/>
        <v>Low</v>
      </c>
      <c r="V5544" t="str">
        <f t="shared" si="782"/>
        <v>Clean</v>
      </c>
    </row>
    <row r="5545" spans="1:22" x14ac:dyDescent="0.3">
      <c r="A5545" t="str">
        <f>Raw_Data!A5545</f>
        <v>26084764</v>
      </c>
      <c r="B5545">
        <f>Raw_Data!B5545</f>
        <v>45670</v>
      </c>
      <c r="C5545" t="str">
        <f>Raw_Data!C5545</f>
        <v>PRAZOSIN 2 MG CAPSULE</v>
      </c>
      <c r="D5545" t="str">
        <f>Raw_Data!D5545</f>
        <v>378230201</v>
      </c>
      <c r="E5545" t="str">
        <f>Raw_Data!E5545</f>
        <v>ALLEN, AMANDA</v>
      </c>
      <c r="F5545" t="str">
        <f>Raw_Data!F5545</f>
        <v>1982231882</v>
      </c>
      <c r="G5545" t="str">
        <f>Raw_Data!H5545</f>
        <v>2</v>
      </c>
      <c r="H5545">
        <f>IFERROR(VLOOKUP(G5545,Store_Map!$A$2:$I$100,3,FALSE),"")</f>
        <v>0</v>
      </c>
      <c r="I5545">
        <f>IFERROR(VLOOKUP(G5545,Store_Map!$A$2:$I$100,4,FALSE),"")</f>
        <v>0</v>
      </c>
      <c r="J5545">
        <f>IFERROR(VLOOKUP(G5545,Store_Map!$A$2:$I$100,5,FALSE),"")</f>
        <v>0</v>
      </c>
      <c r="K5545">
        <f>IFERROR(VLOOKUP(G5545,Store_Map!$A$2:$I$100,6,FALSE),"")</f>
        <v>0</v>
      </c>
      <c r="L5545">
        <f>IFERROR(VLOOKUP(G5545,Store_Map!$A$2:$I$100,7,FALSE),"")</f>
        <v>0</v>
      </c>
      <c r="M5545">
        <f>IFERROR(VLOOKUP(G5545,Store_Map!$A$2:$I$100,8,FALSE),"")</f>
        <v>0</v>
      </c>
      <c r="N5545">
        <f t="shared" si="774"/>
        <v>0</v>
      </c>
      <c r="O5545" t="str">
        <f t="shared" si="775"/>
        <v>PASS</v>
      </c>
      <c r="P5545" t="str">
        <f t="shared" si="776"/>
        <v>REVIEW</v>
      </c>
      <c r="Q5545" t="str">
        <f t="shared" si="777"/>
        <v>PASS</v>
      </c>
      <c r="R5545" t="str">
        <f t="shared" si="778"/>
        <v>PASS</v>
      </c>
      <c r="S5545" t="str">
        <f t="shared" si="779"/>
        <v>REVIEW</v>
      </c>
      <c r="T5545">
        <f t="shared" si="780"/>
        <v>90</v>
      </c>
      <c r="U5545" t="str">
        <f t="shared" si="781"/>
        <v>Low</v>
      </c>
      <c r="V5545" t="str">
        <f t="shared" si="782"/>
        <v>Invalid NDC</v>
      </c>
    </row>
    <row r="5546" spans="1:22" x14ac:dyDescent="0.3">
      <c r="A5546" t="str">
        <f>Raw_Data!A5546</f>
        <v>26084765</v>
      </c>
      <c r="B5546">
        <f>Raw_Data!B5546</f>
        <v>45670</v>
      </c>
      <c r="C5546" t="str">
        <f>Raw_Data!C5546</f>
        <v>DULOXETINE HCL DR 20 MG CAP</v>
      </c>
      <c r="D5546" t="str">
        <f>Raw_Data!D5546</f>
        <v>57237001760</v>
      </c>
      <c r="E5546" t="str">
        <f>Raw_Data!E5546</f>
        <v>ALLEN, AMANDA</v>
      </c>
      <c r="F5546" t="str">
        <f>Raw_Data!F5546</f>
        <v>1982231882</v>
      </c>
      <c r="G5546" t="str">
        <f>Raw_Data!H5546</f>
        <v>2</v>
      </c>
      <c r="H5546">
        <f>IFERROR(VLOOKUP(G5546,Store_Map!$A$2:$I$100,3,FALSE),"")</f>
        <v>0</v>
      </c>
      <c r="I5546">
        <f>IFERROR(VLOOKUP(G5546,Store_Map!$A$2:$I$100,4,FALSE),"")</f>
        <v>0</v>
      </c>
      <c r="J5546">
        <f>IFERROR(VLOOKUP(G5546,Store_Map!$A$2:$I$100,5,FALSE),"")</f>
        <v>0</v>
      </c>
      <c r="K5546">
        <f>IFERROR(VLOOKUP(G5546,Store_Map!$A$2:$I$100,6,FALSE),"")</f>
        <v>0</v>
      </c>
      <c r="L5546">
        <f>IFERROR(VLOOKUP(G5546,Store_Map!$A$2:$I$100,7,FALSE),"")</f>
        <v>0</v>
      </c>
      <c r="M5546">
        <f>IFERROR(VLOOKUP(G5546,Store_Map!$A$2:$I$100,8,FALSE),"")</f>
        <v>0</v>
      </c>
      <c r="N5546">
        <f t="shared" si="774"/>
        <v>0</v>
      </c>
      <c r="O5546" t="str">
        <f t="shared" si="775"/>
        <v>PASS</v>
      </c>
      <c r="P5546" t="str">
        <f t="shared" si="776"/>
        <v>PASS</v>
      </c>
      <c r="Q5546" t="str">
        <f t="shared" si="777"/>
        <v>PASS</v>
      </c>
      <c r="R5546" t="str">
        <f t="shared" si="778"/>
        <v>PASS</v>
      </c>
      <c r="S5546" t="str">
        <f t="shared" si="779"/>
        <v>PASS</v>
      </c>
      <c r="T5546">
        <f t="shared" si="780"/>
        <v>100</v>
      </c>
      <c r="U5546" t="str">
        <f t="shared" si="781"/>
        <v>Low</v>
      </c>
      <c r="V5546" t="str">
        <f t="shared" si="782"/>
        <v>Clean</v>
      </c>
    </row>
    <row r="5547" spans="1:22" x14ac:dyDescent="0.3">
      <c r="A5547" t="str">
        <f>Raw_Data!A5547</f>
        <v>26084766</v>
      </c>
      <c r="B5547">
        <f>Raw_Data!B5547</f>
        <v>45670</v>
      </c>
      <c r="C5547" t="str">
        <f>Raw_Data!C5547</f>
        <v>TRAZODONE 50 MG TABLET</v>
      </c>
      <c r="D5547" t="str">
        <f>Raw_Data!D5547</f>
        <v>60505265301</v>
      </c>
      <c r="E5547" t="str">
        <f>Raw_Data!E5547</f>
        <v>ALLEN, AMANDA</v>
      </c>
      <c r="F5547" t="str">
        <f>Raw_Data!F5547</f>
        <v>1982231882</v>
      </c>
      <c r="G5547" t="str">
        <f>Raw_Data!H5547</f>
        <v>2</v>
      </c>
      <c r="H5547">
        <f>IFERROR(VLOOKUP(G5547,Store_Map!$A$2:$I$100,3,FALSE),"")</f>
        <v>0</v>
      </c>
      <c r="I5547">
        <f>IFERROR(VLOOKUP(G5547,Store_Map!$A$2:$I$100,4,FALSE),"")</f>
        <v>0</v>
      </c>
      <c r="J5547">
        <f>IFERROR(VLOOKUP(G5547,Store_Map!$A$2:$I$100,5,FALSE),"")</f>
        <v>0</v>
      </c>
      <c r="K5547">
        <f>IFERROR(VLOOKUP(G5547,Store_Map!$A$2:$I$100,6,FALSE),"")</f>
        <v>0</v>
      </c>
      <c r="L5547">
        <f>IFERROR(VLOOKUP(G5547,Store_Map!$A$2:$I$100,7,FALSE),"")</f>
        <v>0</v>
      </c>
      <c r="M5547">
        <f>IFERROR(VLOOKUP(G5547,Store_Map!$A$2:$I$100,8,FALSE),"")</f>
        <v>0</v>
      </c>
      <c r="N5547">
        <f t="shared" si="774"/>
        <v>0</v>
      </c>
      <c r="O5547" t="str">
        <f t="shared" si="775"/>
        <v>PASS</v>
      </c>
      <c r="P5547" t="str">
        <f t="shared" si="776"/>
        <v>PASS</v>
      </c>
      <c r="Q5547" t="str">
        <f t="shared" si="777"/>
        <v>PASS</v>
      </c>
      <c r="R5547" t="str">
        <f t="shared" si="778"/>
        <v>PASS</v>
      </c>
      <c r="S5547" t="str">
        <f t="shared" si="779"/>
        <v>PASS</v>
      </c>
      <c r="T5547">
        <f t="shared" si="780"/>
        <v>100</v>
      </c>
      <c r="U5547" t="str">
        <f t="shared" si="781"/>
        <v>Low</v>
      </c>
      <c r="V5547" t="str">
        <f t="shared" si="782"/>
        <v>Clean</v>
      </c>
    </row>
    <row r="5548" spans="1:22" x14ac:dyDescent="0.3">
      <c r="A5548" t="str">
        <f>Raw_Data!A5548</f>
        <v>26081849</v>
      </c>
      <c r="B5548">
        <f>Raw_Data!B5548</f>
        <v>45670</v>
      </c>
      <c r="C5548" t="str">
        <f>Raw_Data!C5548</f>
        <v>LISINOPRIL-HCTZ 20-12.5MG</v>
      </c>
      <c r="D5548" t="str">
        <f>Raw_Data!D5548</f>
        <v>68180051902</v>
      </c>
      <c r="E5548" t="str">
        <f>Raw_Data!E5548</f>
        <v>FORD, JAMES</v>
      </c>
      <c r="F5548" t="str">
        <f>Raw_Data!F5548</f>
        <v>1033117684</v>
      </c>
      <c r="G5548" t="str">
        <f>Raw_Data!H5548</f>
        <v>2</v>
      </c>
      <c r="H5548">
        <f>IFERROR(VLOOKUP(G5548,Store_Map!$A$2:$I$100,3,FALSE),"")</f>
        <v>0</v>
      </c>
      <c r="I5548">
        <f>IFERROR(VLOOKUP(G5548,Store_Map!$A$2:$I$100,4,FALSE),"")</f>
        <v>0</v>
      </c>
      <c r="J5548">
        <f>IFERROR(VLOOKUP(G5548,Store_Map!$A$2:$I$100,5,FALSE),"")</f>
        <v>0</v>
      </c>
      <c r="K5548">
        <f>IFERROR(VLOOKUP(G5548,Store_Map!$A$2:$I$100,6,FALSE),"")</f>
        <v>0</v>
      </c>
      <c r="L5548">
        <f>IFERROR(VLOOKUP(G5548,Store_Map!$A$2:$I$100,7,FALSE),"")</f>
        <v>0</v>
      </c>
      <c r="M5548">
        <f>IFERROR(VLOOKUP(G5548,Store_Map!$A$2:$I$100,8,FALSE),"")</f>
        <v>0</v>
      </c>
      <c r="N5548">
        <f t="shared" si="774"/>
        <v>0</v>
      </c>
      <c r="O5548" t="str">
        <f t="shared" si="775"/>
        <v>PASS</v>
      </c>
      <c r="P5548" t="str">
        <f t="shared" si="776"/>
        <v>PASS</v>
      </c>
      <c r="Q5548" t="str">
        <f t="shared" si="777"/>
        <v>PASS</v>
      </c>
      <c r="R5548" t="str">
        <f t="shared" si="778"/>
        <v>PASS</v>
      </c>
      <c r="S5548" t="str">
        <f t="shared" si="779"/>
        <v>PASS</v>
      </c>
      <c r="T5548">
        <f t="shared" si="780"/>
        <v>100</v>
      </c>
      <c r="U5548" t="str">
        <f t="shared" si="781"/>
        <v>Low</v>
      </c>
      <c r="V5548" t="str">
        <f t="shared" si="782"/>
        <v>Clean</v>
      </c>
    </row>
    <row r="5549" spans="1:22" x14ac:dyDescent="0.3">
      <c r="A5549" t="str">
        <f>Raw_Data!A5549</f>
        <v>26081716</v>
      </c>
      <c r="B5549">
        <f>Raw_Data!B5549</f>
        <v>45670</v>
      </c>
      <c r="C5549" t="str">
        <f>Raw_Data!C5549</f>
        <v>HYDROCHLOROTHIAZIDE 12.5 MG</v>
      </c>
      <c r="D5549" t="str">
        <f>Raw_Data!D5549</f>
        <v>69315015510</v>
      </c>
      <c r="E5549" t="str">
        <f>Raw_Data!E5549</f>
        <v>FORD, JAMES</v>
      </c>
      <c r="F5549" t="str">
        <f>Raw_Data!F5549</f>
        <v>1033117684</v>
      </c>
      <c r="G5549" t="str">
        <f>Raw_Data!H5549</f>
        <v>2</v>
      </c>
      <c r="H5549">
        <f>IFERROR(VLOOKUP(G5549,Store_Map!$A$2:$I$100,3,FALSE),"")</f>
        <v>0</v>
      </c>
      <c r="I5549">
        <f>IFERROR(VLOOKUP(G5549,Store_Map!$A$2:$I$100,4,FALSE),"")</f>
        <v>0</v>
      </c>
      <c r="J5549">
        <f>IFERROR(VLOOKUP(G5549,Store_Map!$A$2:$I$100,5,FALSE),"")</f>
        <v>0</v>
      </c>
      <c r="K5549">
        <f>IFERROR(VLOOKUP(G5549,Store_Map!$A$2:$I$100,6,FALSE),"")</f>
        <v>0</v>
      </c>
      <c r="L5549">
        <f>IFERROR(VLOOKUP(G5549,Store_Map!$A$2:$I$100,7,FALSE),"")</f>
        <v>0</v>
      </c>
      <c r="M5549">
        <f>IFERROR(VLOOKUP(G5549,Store_Map!$A$2:$I$100,8,FALSE),"")</f>
        <v>0</v>
      </c>
      <c r="N5549">
        <f t="shared" si="774"/>
        <v>0</v>
      </c>
      <c r="O5549" t="str">
        <f t="shared" si="775"/>
        <v>PASS</v>
      </c>
      <c r="P5549" t="str">
        <f t="shared" si="776"/>
        <v>PASS</v>
      </c>
      <c r="Q5549" t="str">
        <f t="shared" si="777"/>
        <v>PASS</v>
      </c>
      <c r="R5549" t="str">
        <f t="shared" si="778"/>
        <v>PASS</v>
      </c>
      <c r="S5549" t="str">
        <f t="shared" si="779"/>
        <v>PASS</v>
      </c>
      <c r="T5549">
        <f t="shared" si="780"/>
        <v>100</v>
      </c>
      <c r="U5549" t="str">
        <f t="shared" si="781"/>
        <v>Low</v>
      </c>
      <c r="V5549" t="str">
        <f t="shared" si="782"/>
        <v>Clean</v>
      </c>
    </row>
    <row r="5550" spans="1:22" x14ac:dyDescent="0.3">
      <c r="A5550" t="str">
        <f>Raw_Data!A5550</f>
        <v>26084767</v>
      </c>
      <c r="B5550">
        <f>Raw_Data!B5550</f>
        <v>45670</v>
      </c>
      <c r="C5550" t="str">
        <f>Raw_Data!C5550</f>
        <v>METFORMIN HCL ER 750 MG TAB</v>
      </c>
      <c r="D5550" t="str">
        <f>Raw_Data!D5550</f>
        <v>67877041401</v>
      </c>
      <c r="E5550" t="str">
        <f>Raw_Data!E5550</f>
        <v>FORD, JAMES</v>
      </c>
      <c r="F5550" t="str">
        <f>Raw_Data!F5550</f>
        <v>1033117684</v>
      </c>
      <c r="G5550" t="str">
        <f>Raw_Data!H5550</f>
        <v>2</v>
      </c>
      <c r="H5550">
        <f>IFERROR(VLOOKUP(G5550,Store_Map!$A$2:$I$100,3,FALSE),"")</f>
        <v>0</v>
      </c>
      <c r="I5550">
        <f>IFERROR(VLOOKUP(G5550,Store_Map!$A$2:$I$100,4,FALSE),"")</f>
        <v>0</v>
      </c>
      <c r="J5550">
        <f>IFERROR(VLOOKUP(G5550,Store_Map!$A$2:$I$100,5,FALSE),"")</f>
        <v>0</v>
      </c>
      <c r="K5550">
        <f>IFERROR(VLOOKUP(G5550,Store_Map!$A$2:$I$100,6,FALSE),"")</f>
        <v>0</v>
      </c>
      <c r="L5550">
        <f>IFERROR(VLOOKUP(G5550,Store_Map!$A$2:$I$100,7,FALSE),"")</f>
        <v>0</v>
      </c>
      <c r="M5550">
        <f>IFERROR(VLOOKUP(G5550,Store_Map!$A$2:$I$100,8,FALSE),"")</f>
        <v>0</v>
      </c>
      <c r="N5550">
        <f t="shared" si="774"/>
        <v>0</v>
      </c>
      <c r="O5550" t="str">
        <f t="shared" si="775"/>
        <v>PASS</v>
      </c>
      <c r="P5550" t="str">
        <f t="shared" si="776"/>
        <v>PASS</v>
      </c>
      <c r="Q5550" t="str">
        <f t="shared" si="777"/>
        <v>PASS</v>
      </c>
      <c r="R5550" t="str">
        <f t="shared" si="778"/>
        <v>PASS</v>
      </c>
      <c r="S5550" t="str">
        <f t="shared" si="779"/>
        <v>PASS</v>
      </c>
      <c r="T5550">
        <f t="shared" si="780"/>
        <v>100</v>
      </c>
      <c r="U5550" t="str">
        <f t="shared" si="781"/>
        <v>Low</v>
      </c>
      <c r="V5550" t="str">
        <f t="shared" si="782"/>
        <v>Clean</v>
      </c>
    </row>
    <row r="5551" spans="1:22" x14ac:dyDescent="0.3">
      <c r="A5551" t="str">
        <f>Raw_Data!A5551</f>
        <v>26076342</v>
      </c>
      <c r="B5551">
        <f>Raw_Data!B5551</f>
        <v>45670</v>
      </c>
      <c r="C5551" t="str">
        <f>Raw_Data!C5551</f>
        <v>SULFAMETHOXAZOLE-TMP DS TAB</v>
      </c>
      <c r="D5551" t="str">
        <f>Raw_Data!D5551</f>
        <v>65862042001</v>
      </c>
      <c r="E5551" t="str">
        <f>Raw_Data!E5551</f>
        <v>CHIRCA, IOANA</v>
      </c>
      <c r="F5551" t="str">
        <f>Raw_Data!F5551</f>
        <v>1932494077</v>
      </c>
      <c r="G5551" t="str">
        <f>Raw_Data!H5551</f>
        <v>2</v>
      </c>
      <c r="H5551">
        <f>IFERROR(VLOOKUP(G5551,Store_Map!$A$2:$I$100,3,FALSE),"")</f>
        <v>0</v>
      </c>
      <c r="I5551">
        <f>IFERROR(VLOOKUP(G5551,Store_Map!$A$2:$I$100,4,FALSE),"")</f>
        <v>0</v>
      </c>
      <c r="J5551">
        <f>IFERROR(VLOOKUP(G5551,Store_Map!$A$2:$I$100,5,FALSE),"")</f>
        <v>0</v>
      </c>
      <c r="K5551">
        <f>IFERROR(VLOOKUP(G5551,Store_Map!$A$2:$I$100,6,FALSE),"")</f>
        <v>0</v>
      </c>
      <c r="L5551">
        <f>IFERROR(VLOOKUP(G5551,Store_Map!$A$2:$I$100,7,FALSE),"")</f>
        <v>0</v>
      </c>
      <c r="M5551">
        <f>IFERROR(VLOOKUP(G5551,Store_Map!$A$2:$I$100,8,FALSE),"")</f>
        <v>0</v>
      </c>
      <c r="N5551">
        <f t="shared" si="774"/>
        <v>0</v>
      </c>
      <c r="O5551" t="str">
        <f t="shared" si="775"/>
        <v>PASS</v>
      </c>
      <c r="P5551" t="str">
        <f t="shared" si="776"/>
        <v>PASS</v>
      </c>
      <c r="Q5551" t="str">
        <f t="shared" si="777"/>
        <v>PASS</v>
      </c>
      <c r="R5551" t="str">
        <f t="shared" si="778"/>
        <v>PASS</v>
      </c>
      <c r="S5551" t="str">
        <f t="shared" si="779"/>
        <v>PASS</v>
      </c>
      <c r="T5551">
        <f t="shared" si="780"/>
        <v>100</v>
      </c>
      <c r="U5551" t="str">
        <f t="shared" si="781"/>
        <v>Low</v>
      </c>
      <c r="V5551" t="str">
        <f t="shared" si="782"/>
        <v>Clean</v>
      </c>
    </row>
    <row r="5552" spans="1:22" x14ac:dyDescent="0.3">
      <c r="A5552" t="str">
        <f>Raw_Data!A5552</f>
        <v>26084770</v>
      </c>
      <c r="B5552">
        <f>Raw_Data!B5552</f>
        <v>45670</v>
      </c>
      <c r="C5552" t="str">
        <f>Raw_Data!C5552</f>
        <v>METOPROLOL SUCC ER 50 MG TA</v>
      </c>
      <c r="D5552" t="str">
        <f>Raw_Data!D5552</f>
        <v>50742061610</v>
      </c>
      <c r="E5552" t="str">
        <f>Raw_Data!E5552</f>
        <v>SHEPPARD, JAMES</v>
      </c>
      <c r="F5552" t="str">
        <f>Raw_Data!F5552</f>
        <v>1528075835</v>
      </c>
      <c r="G5552" t="str">
        <f>Raw_Data!H5552</f>
        <v>2</v>
      </c>
      <c r="H5552">
        <f>IFERROR(VLOOKUP(G5552,Store_Map!$A$2:$I$100,3,FALSE),"")</f>
        <v>0</v>
      </c>
      <c r="I5552">
        <f>IFERROR(VLOOKUP(G5552,Store_Map!$A$2:$I$100,4,FALSE),"")</f>
        <v>0</v>
      </c>
      <c r="J5552">
        <f>IFERROR(VLOOKUP(G5552,Store_Map!$A$2:$I$100,5,FALSE),"")</f>
        <v>0</v>
      </c>
      <c r="K5552">
        <f>IFERROR(VLOOKUP(G5552,Store_Map!$A$2:$I$100,6,FALSE),"")</f>
        <v>0</v>
      </c>
      <c r="L5552">
        <f>IFERROR(VLOOKUP(G5552,Store_Map!$A$2:$I$100,7,FALSE),"")</f>
        <v>0</v>
      </c>
      <c r="M5552">
        <f>IFERROR(VLOOKUP(G5552,Store_Map!$A$2:$I$100,8,FALSE),"")</f>
        <v>0</v>
      </c>
      <c r="N5552">
        <f t="shared" si="774"/>
        <v>0</v>
      </c>
      <c r="O5552" t="str">
        <f t="shared" si="775"/>
        <v>PASS</v>
      </c>
      <c r="P5552" t="str">
        <f t="shared" si="776"/>
        <v>PASS</v>
      </c>
      <c r="Q5552" t="str">
        <f t="shared" si="777"/>
        <v>PASS</v>
      </c>
      <c r="R5552" t="str">
        <f t="shared" si="778"/>
        <v>PASS</v>
      </c>
      <c r="S5552" t="str">
        <f t="shared" si="779"/>
        <v>PASS</v>
      </c>
      <c r="T5552">
        <f t="shared" si="780"/>
        <v>100</v>
      </c>
      <c r="U5552" t="str">
        <f t="shared" si="781"/>
        <v>Low</v>
      </c>
      <c r="V5552" t="str">
        <f t="shared" si="782"/>
        <v>Clean</v>
      </c>
    </row>
    <row r="5553" spans="1:22" x14ac:dyDescent="0.3">
      <c r="A5553" t="str">
        <f>Raw_Data!A5553</f>
        <v>26084771</v>
      </c>
      <c r="B5553">
        <f>Raw_Data!B5553</f>
        <v>45670</v>
      </c>
      <c r="C5553" t="str">
        <f>Raw_Data!C5553</f>
        <v>AMOX-CLAV 875-125 MG TABLET</v>
      </c>
      <c r="D5553" t="str">
        <f>Raw_Data!D5553</f>
        <v>65862050320</v>
      </c>
      <c r="E5553" t="str">
        <f>Raw_Data!E5553</f>
        <v>SHEPPARD, JAMES</v>
      </c>
      <c r="F5553" t="str">
        <f>Raw_Data!F5553</f>
        <v>1528075835</v>
      </c>
      <c r="G5553" t="str">
        <f>Raw_Data!H5553</f>
        <v>2</v>
      </c>
      <c r="H5553">
        <f>IFERROR(VLOOKUP(G5553,Store_Map!$A$2:$I$100,3,FALSE),"")</f>
        <v>0</v>
      </c>
      <c r="I5553">
        <f>IFERROR(VLOOKUP(G5553,Store_Map!$A$2:$I$100,4,FALSE),"")</f>
        <v>0</v>
      </c>
      <c r="J5553">
        <f>IFERROR(VLOOKUP(G5553,Store_Map!$A$2:$I$100,5,FALSE),"")</f>
        <v>0</v>
      </c>
      <c r="K5553">
        <f>IFERROR(VLOOKUP(G5553,Store_Map!$A$2:$I$100,6,FALSE),"")</f>
        <v>0</v>
      </c>
      <c r="L5553">
        <f>IFERROR(VLOOKUP(G5553,Store_Map!$A$2:$I$100,7,FALSE),"")</f>
        <v>0</v>
      </c>
      <c r="M5553">
        <f>IFERROR(VLOOKUP(G5553,Store_Map!$A$2:$I$100,8,FALSE),"")</f>
        <v>0</v>
      </c>
      <c r="N5553">
        <f t="shared" si="774"/>
        <v>0</v>
      </c>
      <c r="O5553" t="str">
        <f t="shared" si="775"/>
        <v>PASS</v>
      </c>
      <c r="P5553" t="str">
        <f t="shared" si="776"/>
        <v>PASS</v>
      </c>
      <c r="Q5553" t="str">
        <f t="shared" si="777"/>
        <v>PASS</v>
      </c>
      <c r="R5553" t="str">
        <f t="shared" si="778"/>
        <v>PASS</v>
      </c>
      <c r="S5553" t="str">
        <f t="shared" si="779"/>
        <v>PASS</v>
      </c>
      <c r="T5553">
        <f t="shared" si="780"/>
        <v>100</v>
      </c>
      <c r="U5553" t="str">
        <f t="shared" si="781"/>
        <v>Low</v>
      </c>
      <c r="V5553" t="str">
        <f t="shared" si="782"/>
        <v>Clean</v>
      </c>
    </row>
    <row r="5554" spans="1:22" x14ac:dyDescent="0.3">
      <c r="A5554" t="str">
        <f>Raw_Data!A5554</f>
        <v>26084773</v>
      </c>
      <c r="B5554">
        <f>Raw_Data!B5554</f>
        <v>45670</v>
      </c>
      <c r="C5554" t="str">
        <f>Raw_Data!C5554</f>
        <v>PANTOPRAZOLE SOD DR 40 MG T</v>
      </c>
      <c r="D5554" t="str">
        <f>Raw_Data!D5554</f>
        <v>65862056090</v>
      </c>
      <c r="E5554" t="str">
        <f>Raw_Data!E5554</f>
        <v>SHEPPARD, JAMES</v>
      </c>
      <c r="F5554" t="str">
        <f>Raw_Data!F5554</f>
        <v>1528075835</v>
      </c>
      <c r="G5554" t="str">
        <f>Raw_Data!H5554</f>
        <v>2</v>
      </c>
      <c r="H5554">
        <f>IFERROR(VLOOKUP(G5554,Store_Map!$A$2:$I$100,3,FALSE),"")</f>
        <v>0</v>
      </c>
      <c r="I5554">
        <f>IFERROR(VLOOKUP(G5554,Store_Map!$A$2:$I$100,4,FALSE),"")</f>
        <v>0</v>
      </c>
      <c r="J5554">
        <f>IFERROR(VLOOKUP(G5554,Store_Map!$A$2:$I$100,5,FALSE),"")</f>
        <v>0</v>
      </c>
      <c r="K5554">
        <f>IFERROR(VLOOKUP(G5554,Store_Map!$A$2:$I$100,6,FALSE),"")</f>
        <v>0</v>
      </c>
      <c r="L5554">
        <f>IFERROR(VLOOKUP(G5554,Store_Map!$A$2:$I$100,7,FALSE),"")</f>
        <v>0</v>
      </c>
      <c r="M5554">
        <f>IFERROR(VLOOKUP(G5554,Store_Map!$A$2:$I$100,8,FALSE),"")</f>
        <v>0</v>
      </c>
      <c r="N5554">
        <f t="shared" si="774"/>
        <v>0</v>
      </c>
      <c r="O5554" t="str">
        <f t="shared" si="775"/>
        <v>PASS</v>
      </c>
      <c r="P5554" t="str">
        <f t="shared" si="776"/>
        <v>PASS</v>
      </c>
      <c r="Q5554" t="str">
        <f t="shared" si="777"/>
        <v>PASS</v>
      </c>
      <c r="R5554" t="str">
        <f t="shared" si="778"/>
        <v>PASS</v>
      </c>
      <c r="S5554" t="str">
        <f t="shared" si="779"/>
        <v>PASS</v>
      </c>
      <c r="T5554">
        <f t="shared" si="780"/>
        <v>100</v>
      </c>
      <c r="U5554" t="str">
        <f t="shared" si="781"/>
        <v>Low</v>
      </c>
      <c r="V5554" t="str">
        <f t="shared" si="782"/>
        <v>Clean</v>
      </c>
    </row>
    <row r="5555" spans="1:22" x14ac:dyDescent="0.3">
      <c r="A5555" t="str">
        <f>Raw_Data!A5555</f>
        <v>26084774</v>
      </c>
      <c r="B5555">
        <f>Raw_Data!B5555</f>
        <v>45670</v>
      </c>
      <c r="C5555" t="str">
        <f>Raw_Data!C5555</f>
        <v>CITALOPRAM HBR 20 MG TABLET</v>
      </c>
      <c r="D5555" t="str">
        <f>Raw_Data!D5555</f>
        <v>65862000601</v>
      </c>
      <c r="E5555" t="str">
        <f>Raw_Data!E5555</f>
        <v>SHEPPARD, JAMES</v>
      </c>
      <c r="F5555" t="str">
        <f>Raw_Data!F5555</f>
        <v>1528075835</v>
      </c>
      <c r="G5555" t="str">
        <f>Raw_Data!H5555</f>
        <v>2</v>
      </c>
      <c r="H5555">
        <f>IFERROR(VLOOKUP(G5555,Store_Map!$A$2:$I$100,3,FALSE),"")</f>
        <v>0</v>
      </c>
      <c r="I5555">
        <f>IFERROR(VLOOKUP(G5555,Store_Map!$A$2:$I$100,4,FALSE),"")</f>
        <v>0</v>
      </c>
      <c r="J5555">
        <f>IFERROR(VLOOKUP(G5555,Store_Map!$A$2:$I$100,5,FALSE),"")</f>
        <v>0</v>
      </c>
      <c r="K5555">
        <f>IFERROR(VLOOKUP(G5555,Store_Map!$A$2:$I$100,6,FALSE),"")</f>
        <v>0</v>
      </c>
      <c r="L5555">
        <f>IFERROR(VLOOKUP(G5555,Store_Map!$A$2:$I$100,7,FALSE),"")</f>
        <v>0</v>
      </c>
      <c r="M5555">
        <f>IFERROR(VLOOKUP(G5555,Store_Map!$A$2:$I$100,8,FALSE),"")</f>
        <v>0</v>
      </c>
      <c r="N5555">
        <f t="shared" si="774"/>
        <v>0</v>
      </c>
      <c r="O5555" t="str">
        <f t="shared" si="775"/>
        <v>PASS</v>
      </c>
      <c r="P5555" t="str">
        <f t="shared" si="776"/>
        <v>PASS</v>
      </c>
      <c r="Q5555" t="str">
        <f t="shared" si="777"/>
        <v>PASS</v>
      </c>
      <c r="R5555" t="str">
        <f t="shared" si="778"/>
        <v>PASS</v>
      </c>
      <c r="S5555" t="str">
        <f t="shared" si="779"/>
        <v>PASS</v>
      </c>
      <c r="T5555">
        <f t="shared" si="780"/>
        <v>100</v>
      </c>
      <c r="U5555" t="str">
        <f t="shared" si="781"/>
        <v>Low</v>
      </c>
      <c r="V5555" t="str">
        <f t="shared" si="782"/>
        <v>Clean</v>
      </c>
    </row>
    <row r="5556" spans="1:22" x14ac:dyDescent="0.3">
      <c r="A5556" t="str">
        <f>Raw_Data!A5556</f>
        <v>26084775</v>
      </c>
      <c r="B5556">
        <f>Raw_Data!B5556</f>
        <v>45670</v>
      </c>
      <c r="C5556" t="str">
        <f>Raw_Data!C5556</f>
        <v>VENLAFAXINE HCL ER 150 MG C</v>
      </c>
      <c r="D5556" t="str">
        <f>Raw_Data!D5556</f>
        <v>65862069790</v>
      </c>
      <c r="E5556" t="str">
        <f>Raw_Data!E5556</f>
        <v>FORD, JAMES</v>
      </c>
      <c r="F5556" t="str">
        <f>Raw_Data!F5556</f>
        <v>1033117684</v>
      </c>
      <c r="G5556" t="str">
        <f>Raw_Data!H5556</f>
        <v>2</v>
      </c>
      <c r="H5556">
        <f>IFERROR(VLOOKUP(G5556,Store_Map!$A$2:$I$100,3,FALSE),"")</f>
        <v>0</v>
      </c>
      <c r="I5556">
        <f>IFERROR(VLOOKUP(G5556,Store_Map!$A$2:$I$100,4,FALSE),"")</f>
        <v>0</v>
      </c>
      <c r="J5556">
        <f>IFERROR(VLOOKUP(G5556,Store_Map!$A$2:$I$100,5,FALSE),"")</f>
        <v>0</v>
      </c>
      <c r="K5556">
        <f>IFERROR(VLOOKUP(G5556,Store_Map!$A$2:$I$100,6,FALSE),"")</f>
        <v>0</v>
      </c>
      <c r="L5556">
        <f>IFERROR(VLOOKUP(G5556,Store_Map!$A$2:$I$100,7,FALSE),"")</f>
        <v>0</v>
      </c>
      <c r="M5556">
        <f>IFERROR(VLOOKUP(G5556,Store_Map!$A$2:$I$100,8,FALSE),"")</f>
        <v>0</v>
      </c>
      <c r="N5556">
        <f t="shared" si="774"/>
        <v>0</v>
      </c>
      <c r="O5556" t="str">
        <f t="shared" si="775"/>
        <v>PASS</v>
      </c>
      <c r="P5556" t="str">
        <f t="shared" si="776"/>
        <v>PASS</v>
      </c>
      <c r="Q5556" t="str">
        <f t="shared" si="777"/>
        <v>PASS</v>
      </c>
      <c r="R5556" t="str">
        <f t="shared" si="778"/>
        <v>PASS</v>
      </c>
      <c r="S5556" t="str">
        <f t="shared" si="779"/>
        <v>PASS</v>
      </c>
      <c r="T5556">
        <f t="shared" si="780"/>
        <v>100</v>
      </c>
      <c r="U5556" t="str">
        <f t="shared" si="781"/>
        <v>Low</v>
      </c>
      <c r="V5556" t="str">
        <f t="shared" si="782"/>
        <v>Clean</v>
      </c>
    </row>
    <row r="5557" spans="1:22" x14ac:dyDescent="0.3">
      <c r="A5557" t="str">
        <f>Raw_Data!A5557</f>
        <v>24002221</v>
      </c>
      <c r="B5557">
        <f>Raw_Data!B5557</f>
        <v>45670</v>
      </c>
      <c r="C5557" t="str">
        <f>Raw_Data!C5557</f>
        <v>LYRICA 100 MG CAPSULE</v>
      </c>
      <c r="D5557" t="str">
        <f>Raw_Data!D5557</f>
        <v>71101568</v>
      </c>
      <c r="E5557" t="str">
        <f>Raw_Data!E5557</f>
        <v>FORD, JAMES</v>
      </c>
      <c r="F5557" t="str">
        <f>Raw_Data!F5557</f>
        <v>1033117684</v>
      </c>
      <c r="G5557" t="str">
        <f>Raw_Data!H5557</f>
        <v>2</v>
      </c>
      <c r="H5557">
        <f>IFERROR(VLOOKUP(G5557,Store_Map!$A$2:$I$100,3,FALSE),"")</f>
        <v>0</v>
      </c>
      <c r="I5557">
        <f>IFERROR(VLOOKUP(G5557,Store_Map!$A$2:$I$100,4,FALSE),"")</f>
        <v>0</v>
      </c>
      <c r="J5557">
        <f>IFERROR(VLOOKUP(G5557,Store_Map!$A$2:$I$100,5,FALSE),"")</f>
        <v>0</v>
      </c>
      <c r="K5557">
        <f>IFERROR(VLOOKUP(G5557,Store_Map!$A$2:$I$100,6,FALSE),"")</f>
        <v>0</v>
      </c>
      <c r="L5557">
        <f>IFERROR(VLOOKUP(G5557,Store_Map!$A$2:$I$100,7,FALSE),"")</f>
        <v>0</v>
      </c>
      <c r="M5557">
        <f>IFERROR(VLOOKUP(G5557,Store_Map!$A$2:$I$100,8,FALSE),"")</f>
        <v>0</v>
      </c>
      <c r="N5557">
        <f t="shared" si="774"/>
        <v>0</v>
      </c>
      <c r="O5557" t="str">
        <f t="shared" si="775"/>
        <v>PASS</v>
      </c>
      <c r="P5557" t="str">
        <f t="shared" si="776"/>
        <v>REVIEW</v>
      </c>
      <c r="Q5557" t="str">
        <f t="shared" si="777"/>
        <v>PASS</v>
      </c>
      <c r="R5557" t="str">
        <f t="shared" si="778"/>
        <v>PASS</v>
      </c>
      <c r="S5557" t="str">
        <f t="shared" si="779"/>
        <v>REVIEW</v>
      </c>
      <c r="T5557">
        <f t="shared" si="780"/>
        <v>90</v>
      </c>
      <c r="U5557" t="str">
        <f t="shared" si="781"/>
        <v>Low</v>
      </c>
      <c r="V5557" t="str">
        <f t="shared" si="782"/>
        <v>Invalid NDC</v>
      </c>
    </row>
    <row r="5558" spans="1:22" x14ac:dyDescent="0.3">
      <c r="A5558" t="str">
        <f>Raw_Data!A5558</f>
        <v>24002222</v>
      </c>
      <c r="B5558">
        <f>Raw_Data!B5558</f>
        <v>45670</v>
      </c>
      <c r="C5558" t="str">
        <f>Raw_Data!C5558</f>
        <v>LYRICA 150 MG CAPSULE</v>
      </c>
      <c r="D5558" t="str">
        <f>Raw_Data!D5558</f>
        <v>71101668</v>
      </c>
      <c r="E5558" t="str">
        <f>Raw_Data!E5558</f>
        <v>FORD, JAMES</v>
      </c>
      <c r="F5558" t="str">
        <f>Raw_Data!F5558</f>
        <v>1033117684</v>
      </c>
      <c r="G5558" t="str">
        <f>Raw_Data!H5558</f>
        <v>2</v>
      </c>
      <c r="H5558">
        <f>IFERROR(VLOOKUP(G5558,Store_Map!$A$2:$I$100,3,FALSE),"")</f>
        <v>0</v>
      </c>
      <c r="I5558">
        <f>IFERROR(VLOOKUP(G5558,Store_Map!$A$2:$I$100,4,FALSE),"")</f>
        <v>0</v>
      </c>
      <c r="J5558">
        <f>IFERROR(VLOOKUP(G5558,Store_Map!$A$2:$I$100,5,FALSE),"")</f>
        <v>0</v>
      </c>
      <c r="K5558">
        <f>IFERROR(VLOOKUP(G5558,Store_Map!$A$2:$I$100,6,FALSE),"")</f>
        <v>0</v>
      </c>
      <c r="L5558">
        <f>IFERROR(VLOOKUP(G5558,Store_Map!$A$2:$I$100,7,FALSE),"")</f>
        <v>0</v>
      </c>
      <c r="M5558">
        <f>IFERROR(VLOOKUP(G5558,Store_Map!$A$2:$I$100,8,FALSE),"")</f>
        <v>0</v>
      </c>
      <c r="N5558">
        <f t="shared" si="774"/>
        <v>0</v>
      </c>
      <c r="O5558" t="str">
        <f t="shared" si="775"/>
        <v>PASS</v>
      </c>
      <c r="P5558" t="str">
        <f t="shared" si="776"/>
        <v>REVIEW</v>
      </c>
      <c r="Q5558" t="str">
        <f t="shared" si="777"/>
        <v>PASS</v>
      </c>
      <c r="R5558" t="str">
        <f t="shared" si="778"/>
        <v>PASS</v>
      </c>
      <c r="S5558" t="str">
        <f t="shared" si="779"/>
        <v>REVIEW</v>
      </c>
      <c r="T5558">
        <f t="shared" si="780"/>
        <v>90</v>
      </c>
      <c r="U5558" t="str">
        <f t="shared" si="781"/>
        <v>Low</v>
      </c>
      <c r="V5558" t="str">
        <f t="shared" si="782"/>
        <v>Invalid NDC</v>
      </c>
    </row>
    <row r="5559" spans="1:22" x14ac:dyDescent="0.3">
      <c r="A5559" t="str">
        <f>Raw_Data!A5559</f>
        <v>26084777</v>
      </c>
      <c r="B5559">
        <f>Raw_Data!B5559</f>
        <v>45670</v>
      </c>
      <c r="C5559" t="str">
        <f>Raw_Data!C5559</f>
        <v>LEVOTHYROXINE 125 MCG TABLE</v>
      </c>
      <c r="D5559" t="str">
        <f>Raw_Data!D5559</f>
        <v>68180097109</v>
      </c>
      <c r="E5559" t="str">
        <f>Raw_Data!E5559</f>
        <v>FORD, JAMES</v>
      </c>
      <c r="F5559" t="str">
        <f>Raw_Data!F5559</f>
        <v>1033117684</v>
      </c>
      <c r="G5559" t="str">
        <f>Raw_Data!H5559</f>
        <v>2</v>
      </c>
      <c r="H5559">
        <f>IFERROR(VLOOKUP(G5559,Store_Map!$A$2:$I$100,3,FALSE),"")</f>
        <v>0</v>
      </c>
      <c r="I5559">
        <f>IFERROR(VLOOKUP(G5559,Store_Map!$A$2:$I$100,4,FALSE),"")</f>
        <v>0</v>
      </c>
      <c r="J5559">
        <f>IFERROR(VLOOKUP(G5559,Store_Map!$A$2:$I$100,5,FALSE),"")</f>
        <v>0</v>
      </c>
      <c r="K5559">
        <f>IFERROR(VLOOKUP(G5559,Store_Map!$A$2:$I$100,6,FALSE),"")</f>
        <v>0</v>
      </c>
      <c r="L5559">
        <f>IFERROR(VLOOKUP(G5559,Store_Map!$A$2:$I$100,7,FALSE),"")</f>
        <v>0</v>
      </c>
      <c r="M5559">
        <f>IFERROR(VLOOKUP(G5559,Store_Map!$A$2:$I$100,8,FALSE),"")</f>
        <v>0</v>
      </c>
      <c r="N5559">
        <f t="shared" si="774"/>
        <v>0</v>
      </c>
      <c r="O5559" t="str">
        <f t="shared" si="775"/>
        <v>PASS</v>
      </c>
      <c r="P5559" t="str">
        <f t="shared" si="776"/>
        <v>PASS</v>
      </c>
      <c r="Q5559" t="str">
        <f t="shared" si="777"/>
        <v>PASS</v>
      </c>
      <c r="R5559" t="str">
        <f t="shared" si="778"/>
        <v>PASS</v>
      </c>
      <c r="S5559" t="str">
        <f t="shared" si="779"/>
        <v>PASS</v>
      </c>
      <c r="T5559">
        <f t="shared" si="780"/>
        <v>100</v>
      </c>
      <c r="U5559" t="str">
        <f t="shared" si="781"/>
        <v>Low</v>
      </c>
      <c r="V5559" t="str">
        <f t="shared" si="782"/>
        <v>Clean</v>
      </c>
    </row>
    <row r="5560" spans="1:22" x14ac:dyDescent="0.3">
      <c r="A5560" t="str">
        <f>Raw_Data!A5560</f>
        <v>26084778</v>
      </c>
      <c r="B5560">
        <f>Raw_Data!B5560</f>
        <v>45670</v>
      </c>
      <c r="C5560" t="str">
        <f>Raw_Data!C5560</f>
        <v>ARIPIPRAZOLE 10 MG TABLET</v>
      </c>
      <c r="D5560" t="str">
        <f>Raw_Data!D5560</f>
        <v>43547030403</v>
      </c>
      <c r="E5560" t="str">
        <f>Raw_Data!E5560</f>
        <v>FORD, JAMES</v>
      </c>
      <c r="F5560" t="str">
        <f>Raw_Data!F5560</f>
        <v>1033117684</v>
      </c>
      <c r="G5560" t="str">
        <f>Raw_Data!H5560</f>
        <v>2</v>
      </c>
      <c r="H5560">
        <f>IFERROR(VLOOKUP(G5560,Store_Map!$A$2:$I$100,3,FALSE),"")</f>
        <v>0</v>
      </c>
      <c r="I5560">
        <f>IFERROR(VLOOKUP(G5560,Store_Map!$A$2:$I$100,4,FALSE),"")</f>
        <v>0</v>
      </c>
      <c r="J5560">
        <f>IFERROR(VLOOKUP(G5560,Store_Map!$A$2:$I$100,5,FALSE),"")</f>
        <v>0</v>
      </c>
      <c r="K5560">
        <f>IFERROR(VLOOKUP(G5560,Store_Map!$A$2:$I$100,6,FALSE),"")</f>
        <v>0</v>
      </c>
      <c r="L5560">
        <f>IFERROR(VLOOKUP(G5560,Store_Map!$A$2:$I$100,7,FALSE),"")</f>
        <v>0</v>
      </c>
      <c r="M5560">
        <f>IFERROR(VLOOKUP(G5560,Store_Map!$A$2:$I$100,8,FALSE),"")</f>
        <v>0</v>
      </c>
      <c r="N5560">
        <f t="shared" si="774"/>
        <v>0</v>
      </c>
      <c r="O5560" t="str">
        <f t="shared" si="775"/>
        <v>PASS</v>
      </c>
      <c r="P5560" t="str">
        <f t="shared" si="776"/>
        <v>PASS</v>
      </c>
      <c r="Q5560" t="str">
        <f t="shared" si="777"/>
        <v>PASS</v>
      </c>
      <c r="R5560" t="str">
        <f t="shared" si="778"/>
        <v>PASS</v>
      </c>
      <c r="S5560" t="str">
        <f t="shared" si="779"/>
        <v>PASS</v>
      </c>
      <c r="T5560">
        <f t="shared" si="780"/>
        <v>100</v>
      </c>
      <c r="U5560" t="str">
        <f t="shared" si="781"/>
        <v>Low</v>
      </c>
      <c r="V5560" t="str">
        <f t="shared" si="782"/>
        <v>Clean</v>
      </c>
    </row>
    <row r="5561" spans="1:22" x14ac:dyDescent="0.3">
      <c r="A5561" t="str">
        <f>Raw_Data!A5561</f>
        <v>26084779</v>
      </c>
      <c r="B5561">
        <f>Raw_Data!B5561</f>
        <v>45670</v>
      </c>
      <c r="C5561" t="str">
        <f>Raw_Data!C5561</f>
        <v>PRAZOSIN 2 MG CAPSULE</v>
      </c>
      <c r="D5561" t="str">
        <f>Raw_Data!D5561</f>
        <v>378230201</v>
      </c>
      <c r="E5561" t="str">
        <f>Raw_Data!E5561</f>
        <v>FORD, JAMES</v>
      </c>
      <c r="F5561" t="str">
        <f>Raw_Data!F5561</f>
        <v>1033117684</v>
      </c>
      <c r="G5561" t="str">
        <f>Raw_Data!H5561</f>
        <v>2</v>
      </c>
      <c r="H5561">
        <f>IFERROR(VLOOKUP(G5561,Store_Map!$A$2:$I$100,3,FALSE),"")</f>
        <v>0</v>
      </c>
      <c r="I5561">
        <f>IFERROR(VLOOKUP(G5561,Store_Map!$A$2:$I$100,4,FALSE),"")</f>
        <v>0</v>
      </c>
      <c r="J5561">
        <f>IFERROR(VLOOKUP(G5561,Store_Map!$A$2:$I$100,5,FALSE),"")</f>
        <v>0</v>
      </c>
      <c r="K5561">
        <f>IFERROR(VLOOKUP(G5561,Store_Map!$A$2:$I$100,6,FALSE),"")</f>
        <v>0</v>
      </c>
      <c r="L5561">
        <f>IFERROR(VLOOKUP(G5561,Store_Map!$A$2:$I$100,7,FALSE),"")</f>
        <v>0</v>
      </c>
      <c r="M5561">
        <f>IFERROR(VLOOKUP(G5561,Store_Map!$A$2:$I$100,8,FALSE),"")</f>
        <v>0</v>
      </c>
      <c r="N5561">
        <f t="shared" si="774"/>
        <v>0</v>
      </c>
      <c r="O5561" t="str">
        <f t="shared" si="775"/>
        <v>PASS</v>
      </c>
      <c r="P5561" t="str">
        <f t="shared" si="776"/>
        <v>REVIEW</v>
      </c>
      <c r="Q5561" t="str">
        <f t="shared" si="777"/>
        <v>PASS</v>
      </c>
      <c r="R5561" t="str">
        <f t="shared" si="778"/>
        <v>PASS</v>
      </c>
      <c r="S5561" t="str">
        <f t="shared" si="779"/>
        <v>REVIEW</v>
      </c>
      <c r="T5561">
        <f t="shared" si="780"/>
        <v>90</v>
      </c>
      <c r="U5561" t="str">
        <f t="shared" si="781"/>
        <v>Low</v>
      </c>
      <c r="V5561" t="str">
        <f t="shared" si="782"/>
        <v>Invalid NDC</v>
      </c>
    </row>
    <row r="5562" spans="1:22" x14ac:dyDescent="0.3">
      <c r="A5562" t="str">
        <f>Raw_Data!A5562</f>
        <v>26084780</v>
      </c>
      <c r="B5562">
        <f>Raw_Data!B5562</f>
        <v>45670</v>
      </c>
      <c r="C5562" t="str">
        <f>Raw_Data!C5562</f>
        <v>LOSARTAN POTASSIUM 100 MG T</v>
      </c>
      <c r="D5562" t="str">
        <f>Raw_Data!D5562</f>
        <v>65862020399</v>
      </c>
      <c r="E5562" t="str">
        <f>Raw_Data!E5562</f>
        <v>FORD, JAMES</v>
      </c>
      <c r="F5562" t="str">
        <f>Raw_Data!F5562</f>
        <v>1033117684</v>
      </c>
      <c r="G5562" t="str">
        <f>Raw_Data!H5562</f>
        <v>2</v>
      </c>
      <c r="H5562">
        <f>IFERROR(VLOOKUP(G5562,Store_Map!$A$2:$I$100,3,FALSE),"")</f>
        <v>0</v>
      </c>
      <c r="I5562">
        <f>IFERROR(VLOOKUP(G5562,Store_Map!$A$2:$I$100,4,FALSE),"")</f>
        <v>0</v>
      </c>
      <c r="J5562">
        <f>IFERROR(VLOOKUP(G5562,Store_Map!$A$2:$I$100,5,FALSE),"")</f>
        <v>0</v>
      </c>
      <c r="K5562">
        <f>IFERROR(VLOOKUP(G5562,Store_Map!$A$2:$I$100,6,FALSE),"")</f>
        <v>0</v>
      </c>
      <c r="L5562">
        <f>IFERROR(VLOOKUP(G5562,Store_Map!$A$2:$I$100,7,FALSE),"")</f>
        <v>0</v>
      </c>
      <c r="M5562">
        <f>IFERROR(VLOOKUP(G5562,Store_Map!$A$2:$I$100,8,FALSE),"")</f>
        <v>0</v>
      </c>
      <c r="N5562">
        <f t="shared" si="774"/>
        <v>0</v>
      </c>
      <c r="O5562" t="str">
        <f t="shared" si="775"/>
        <v>PASS</v>
      </c>
      <c r="P5562" t="str">
        <f t="shared" si="776"/>
        <v>PASS</v>
      </c>
      <c r="Q5562" t="str">
        <f t="shared" si="777"/>
        <v>PASS</v>
      </c>
      <c r="R5562" t="str">
        <f t="shared" si="778"/>
        <v>PASS</v>
      </c>
      <c r="S5562" t="str">
        <f t="shared" si="779"/>
        <v>PASS</v>
      </c>
      <c r="T5562">
        <f t="shared" si="780"/>
        <v>100</v>
      </c>
      <c r="U5562" t="str">
        <f t="shared" si="781"/>
        <v>Low</v>
      </c>
      <c r="V5562" t="str">
        <f t="shared" si="782"/>
        <v>Clean</v>
      </c>
    </row>
    <row r="5563" spans="1:22" x14ac:dyDescent="0.3">
      <c r="A5563" t="str">
        <f>Raw_Data!A5563</f>
        <v>26084781</v>
      </c>
      <c r="B5563">
        <f>Raw_Data!B5563</f>
        <v>45670</v>
      </c>
      <c r="C5563" t="str">
        <f>Raw_Data!C5563</f>
        <v>CALCITRIOL 0.5 MCG CAPSULE</v>
      </c>
      <c r="D5563" t="str">
        <f>Raw_Data!D5563</f>
        <v>23155066301</v>
      </c>
      <c r="E5563" t="str">
        <f>Raw_Data!E5563</f>
        <v>FORD, JAMES</v>
      </c>
      <c r="F5563" t="str">
        <f>Raw_Data!F5563</f>
        <v>1033117684</v>
      </c>
      <c r="G5563" t="str">
        <f>Raw_Data!H5563</f>
        <v>2</v>
      </c>
      <c r="H5563">
        <f>IFERROR(VLOOKUP(G5563,Store_Map!$A$2:$I$100,3,FALSE),"")</f>
        <v>0</v>
      </c>
      <c r="I5563">
        <f>IFERROR(VLOOKUP(G5563,Store_Map!$A$2:$I$100,4,FALSE),"")</f>
        <v>0</v>
      </c>
      <c r="J5563">
        <f>IFERROR(VLOOKUP(G5563,Store_Map!$A$2:$I$100,5,FALSE),"")</f>
        <v>0</v>
      </c>
      <c r="K5563">
        <f>IFERROR(VLOOKUP(G5563,Store_Map!$A$2:$I$100,6,FALSE),"")</f>
        <v>0</v>
      </c>
      <c r="L5563">
        <f>IFERROR(VLOOKUP(G5563,Store_Map!$A$2:$I$100,7,FALSE),"")</f>
        <v>0</v>
      </c>
      <c r="M5563">
        <f>IFERROR(VLOOKUP(G5563,Store_Map!$A$2:$I$100,8,FALSE),"")</f>
        <v>0</v>
      </c>
      <c r="N5563">
        <f t="shared" si="774"/>
        <v>0</v>
      </c>
      <c r="O5563" t="str">
        <f t="shared" si="775"/>
        <v>PASS</v>
      </c>
      <c r="P5563" t="str">
        <f t="shared" si="776"/>
        <v>PASS</v>
      </c>
      <c r="Q5563" t="str">
        <f t="shared" si="777"/>
        <v>PASS</v>
      </c>
      <c r="R5563" t="str">
        <f t="shared" si="778"/>
        <v>PASS</v>
      </c>
      <c r="S5563" t="str">
        <f t="shared" si="779"/>
        <v>PASS</v>
      </c>
      <c r="T5563">
        <f t="shared" si="780"/>
        <v>100</v>
      </c>
      <c r="U5563" t="str">
        <f t="shared" si="781"/>
        <v>Low</v>
      </c>
      <c r="V5563" t="str">
        <f t="shared" si="782"/>
        <v>Clean</v>
      </c>
    </row>
    <row r="5564" spans="1:22" x14ac:dyDescent="0.3">
      <c r="A5564" t="str">
        <f>Raw_Data!A5564</f>
        <v>26084782</v>
      </c>
      <c r="B5564">
        <f>Raw_Data!B5564</f>
        <v>45670</v>
      </c>
      <c r="C5564" t="str">
        <f>Raw_Data!C5564</f>
        <v>MIRTAZAPINE 15 MG TABLET5</v>
      </c>
      <c r="D5564" t="str">
        <f>Raw_Data!D5564</f>
        <v>13107003134</v>
      </c>
      <c r="E5564" t="str">
        <f>Raw_Data!E5564</f>
        <v>FORD, JAMES</v>
      </c>
      <c r="F5564" t="str">
        <f>Raw_Data!F5564</f>
        <v>1033117684</v>
      </c>
      <c r="G5564" t="str">
        <f>Raw_Data!H5564</f>
        <v>2</v>
      </c>
      <c r="H5564">
        <f>IFERROR(VLOOKUP(G5564,Store_Map!$A$2:$I$100,3,FALSE),"")</f>
        <v>0</v>
      </c>
      <c r="I5564">
        <f>IFERROR(VLOOKUP(G5564,Store_Map!$A$2:$I$100,4,FALSE),"")</f>
        <v>0</v>
      </c>
      <c r="J5564">
        <f>IFERROR(VLOOKUP(G5564,Store_Map!$A$2:$I$100,5,FALSE),"")</f>
        <v>0</v>
      </c>
      <c r="K5564">
        <f>IFERROR(VLOOKUP(G5564,Store_Map!$A$2:$I$100,6,FALSE),"")</f>
        <v>0</v>
      </c>
      <c r="L5564">
        <f>IFERROR(VLOOKUP(G5564,Store_Map!$A$2:$I$100,7,FALSE),"")</f>
        <v>0</v>
      </c>
      <c r="M5564">
        <f>IFERROR(VLOOKUP(G5564,Store_Map!$A$2:$I$100,8,FALSE),"")</f>
        <v>0</v>
      </c>
      <c r="N5564">
        <f t="shared" si="774"/>
        <v>0</v>
      </c>
      <c r="O5564" t="str">
        <f t="shared" si="775"/>
        <v>PASS</v>
      </c>
      <c r="P5564" t="str">
        <f t="shared" si="776"/>
        <v>PASS</v>
      </c>
      <c r="Q5564" t="str">
        <f t="shared" si="777"/>
        <v>PASS</v>
      </c>
      <c r="R5564" t="str">
        <f t="shared" si="778"/>
        <v>PASS</v>
      </c>
      <c r="S5564" t="str">
        <f t="shared" si="779"/>
        <v>PASS</v>
      </c>
      <c r="T5564">
        <f t="shared" si="780"/>
        <v>100</v>
      </c>
      <c r="U5564" t="str">
        <f t="shared" si="781"/>
        <v>Low</v>
      </c>
      <c r="V5564" t="str">
        <f t="shared" si="782"/>
        <v>Clean</v>
      </c>
    </row>
    <row r="5565" spans="1:22" x14ac:dyDescent="0.3">
      <c r="A5565" t="str">
        <f>Raw_Data!A5565</f>
        <v>26084783</v>
      </c>
      <c r="B5565">
        <f>Raw_Data!B5565</f>
        <v>45670</v>
      </c>
      <c r="C5565" t="str">
        <f>Raw_Data!C5565</f>
        <v>HYDROXYZINE HCL 25 MG TABLE</v>
      </c>
      <c r="D5565" t="str">
        <f>Raw_Data!D5565</f>
        <v>23155050110</v>
      </c>
      <c r="E5565" t="str">
        <f>Raw_Data!E5565</f>
        <v>FORD, JAMES</v>
      </c>
      <c r="F5565" t="str">
        <f>Raw_Data!F5565</f>
        <v>1033117684</v>
      </c>
      <c r="G5565" t="str">
        <f>Raw_Data!H5565</f>
        <v>2</v>
      </c>
      <c r="H5565">
        <f>IFERROR(VLOOKUP(G5565,Store_Map!$A$2:$I$100,3,FALSE),"")</f>
        <v>0</v>
      </c>
      <c r="I5565">
        <f>IFERROR(VLOOKUP(G5565,Store_Map!$A$2:$I$100,4,FALSE),"")</f>
        <v>0</v>
      </c>
      <c r="J5565">
        <f>IFERROR(VLOOKUP(G5565,Store_Map!$A$2:$I$100,5,FALSE),"")</f>
        <v>0</v>
      </c>
      <c r="K5565">
        <f>IFERROR(VLOOKUP(G5565,Store_Map!$A$2:$I$100,6,FALSE),"")</f>
        <v>0</v>
      </c>
      <c r="L5565">
        <f>IFERROR(VLOOKUP(G5565,Store_Map!$A$2:$I$100,7,FALSE),"")</f>
        <v>0</v>
      </c>
      <c r="M5565">
        <f>IFERROR(VLOOKUP(G5565,Store_Map!$A$2:$I$100,8,FALSE),"")</f>
        <v>0</v>
      </c>
      <c r="N5565">
        <f t="shared" si="774"/>
        <v>0</v>
      </c>
      <c r="O5565" t="str">
        <f t="shared" si="775"/>
        <v>PASS</v>
      </c>
      <c r="P5565" t="str">
        <f t="shared" si="776"/>
        <v>PASS</v>
      </c>
      <c r="Q5565" t="str">
        <f t="shared" si="777"/>
        <v>PASS</v>
      </c>
      <c r="R5565" t="str">
        <f t="shared" si="778"/>
        <v>PASS</v>
      </c>
      <c r="S5565" t="str">
        <f t="shared" si="779"/>
        <v>PASS</v>
      </c>
      <c r="T5565">
        <f t="shared" si="780"/>
        <v>100</v>
      </c>
      <c r="U5565" t="str">
        <f t="shared" si="781"/>
        <v>Low</v>
      </c>
      <c r="V5565" t="str">
        <f t="shared" si="782"/>
        <v>Clean</v>
      </c>
    </row>
    <row r="5566" spans="1:22" x14ac:dyDescent="0.3">
      <c r="A5566" t="str">
        <f>Raw_Data!A5566</f>
        <v>26079890</v>
      </c>
      <c r="B5566">
        <f>Raw_Data!B5566</f>
        <v>45670</v>
      </c>
      <c r="C5566" t="str">
        <f>Raw_Data!C5566</f>
        <v>LORATADINE 10 MG TABLET</v>
      </c>
      <c r="D5566" t="str">
        <f>Raw_Data!D5566</f>
        <v>45802065087</v>
      </c>
      <c r="E5566" t="str">
        <f>Raw_Data!E5566</f>
        <v>GIBBS, JON</v>
      </c>
      <c r="F5566" t="str">
        <f>Raw_Data!F5566</f>
        <v>1700896156</v>
      </c>
      <c r="G5566" t="str">
        <f>Raw_Data!H5566</f>
        <v>2</v>
      </c>
      <c r="H5566">
        <f>IFERROR(VLOOKUP(G5566,Store_Map!$A$2:$I$100,3,FALSE),"")</f>
        <v>0</v>
      </c>
      <c r="I5566">
        <f>IFERROR(VLOOKUP(G5566,Store_Map!$A$2:$I$100,4,FALSE),"")</f>
        <v>0</v>
      </c>
      <c r="J5566">
        <f>IFERROR(VLOOKUP(G5566,Store_Map!$A$2:$I$100,5,FALSE),"")</f>
        <v>0</v>
      </c>
      <c r="K5566">
        <f>IFERROR(VLOOKUP(G5566,Store_Map!$A$2:$I$100,6,FALSE),"")</f>
        <v>0</v>
      </c>
      <c r="L5566">
        <f>IFERROR(VLOOKUP(G5566,Store_Map!$A$2:$I$100,7,FALSE),"")</f>
        <v>0</v>
      </c>
      <c r="M5566">
        <f>IFERROR(VLOOKUP(G5566,Store_Map!$A$2:$I$100,8,FALSE),"")</f>
        <v>0</v>
      </c>
      <c r="N5566">
        <f t="shared" si="774"/>
        <v>0</v>
      </c>
      <c r="O5566" t="str">
        <f t="shared" si="775"/>
        <v>PASS</v>
      </c>
      <c r="P5566" t="str">
        <f t="shared" si="776"/>
        <v>PASS</v>
      </c>
      <c r="Q5566" t="str">
        <f t="shared" si="777"/>
        <v>PASS</v>
      </c>
      <c r="R5566" t="str">
        <f t="shared" si="778"/>
        <v>PASS</v>
      </c>
      <c r="S5566" t="str">
        <f t="shared" si="779"/>
        <v>PASS</v>
      </c>
      <c r="T5566">
        <f t="shared" si="780"/>
        <v>100</v>
      </c>
      <c r="U5566" t="str">
        <f t="shared" si="781"/>
        <v>Low</v>
      </c>
      <c r="V5566" t="str">
        <f t="shared" si="782"/>
        <v>Clean</v>
      </c>
    </row>
    <row r="5567" spans="1:22" x14ac:dyDescent="0.3">
      <c r="A5567" t="str">
        <f>Raw_Data!A5567</f>
        <v>26074421</v>
      </c>
      <c r="B5567">
        <f>Raw_Data!B5567</f>
        <v>45670</v>
      </c>
      <c r="C5567" t="str">
        <f>Raw_Data!C5567</f>
        <v>CITALOPRAM HBR 20 MG TABLET</v>
      </c>
      <c r="D5567" t="str">
        <f>Raw_Data!D5567</f>
        <v>65862000601</v>
      </c>
      <c r="E5567" t="str">
        <f>Raw_Data!E5567</f>
        <v>GIBBS, JON</v>
      </c>
      <c r="F5567" t="str">
        <f>Raw_Data!F5567</f>
        <v>1700896156</v>
      </c>
      <c r="G5567" t="str">
        <f>Raw_Data!H5567</f>
        <v>2</v>
      </c>
      <c r="H5567">
        <f>IFERROR(VLOOKUP(G5567,Store_Map!$A$2:$I$100,3,FALSE),"")</f>
        <v>0</v>
      </c>
      <c r="I5567">
        <f>IFERROR(VLOOKUP(G5567,Store_Map!$A$2:$I$100,4,FALSE),"")</f>
        <v>0</v>
      </c>
      <c r="J5567">
        <f>IFERROR(VLOOKUP(G5567,Store_Map!$A$2:$I$100,5,FALSE),"")</f>
        <v>0</v>
      </c>
      <c r="K5567">
        <f>IFERROR(VLOOKUP(G5567,Store_Map!$A$2:$I$100,6,FALSE),"")</f>
        <v>0</v>
      </c>
      <c r="L5567">
        <f>IFERROR(VLOOKUP(G5567,Store_Map!$A$2:$I$100,7,FALSE),"")</f>
        <v>0</v>
      </c>
      <c r="M5567">
        <f>IFERROR(VLOOKUP(G5567,Store_Map!$A$2:$I$100,8,FALSE),"")</f>
        <v>0</v>
      </c>
      <c r="N5567">
        <f t="shared" si="774"/>
        <v>0</v>
      </c>
      <c r="O5567" t="str">
        <f t="shared" si="775"/>
        <v>PASS</v>
      </c>
      <c r="P5567" t="str">
        <f t="shared" si="776"/>
        <v>PASS</v>
      </c>
      <c r="Q5567" t="str">
        <f t="shared" si="777"/>
        <v>PASS</v>
      </c>
      <c r="R5567" t="str">
        <f t="shared" si="778"/>
        <v>PASS</v>
      </c>
      <c r="S5567" t="str">
        <f t="shared" si="779"/>
        <v>PASS</v>
      </c>
      <c r="T5567">
        <f t="shared" si="780"/>
        <v>100</v>
      </c>
      <c r="U5567" t="str">
        <f t="shared" si="781"/>
        <v>Low</v>
      </c>
      <c r="V5567" t="str">
        <f t="shared" si="782"/>
        <v>Clean</v>
      </c>
    </row>
    <row r="5568" spans="1:22" x14ac:dyDescent="0.3">
      <c r="A5568" t="str">
        <f>Raw_Data!A5568</f>
        <v>26082025</v>
      </c>
      <c r="B5568">
        <f>Raw_Data!B5568</f>
        <v>45670</v>
      </c>
      <c r="C5568" t="str">
        <f>Raw_Data!C5568</f>
        <v>OXYBUTYNIN 5 MG TABLET</v>
      </c>
      <c r="D5568" t="str">
        <f>Raw_Data!D5568</f>
        <v>70954000520</v>
      </c>
      <c r="E5568" t="str">
        <f>Raw_Data!E5568</f>
        <v>GIBBS, JON</v>
      </c>
      <c r="F5568" t="str">
        <f>Raw_Data!F5568</f>
        <v>1700896156</v>
      </c>
      <c r="G5568" t="str">
        <f>Raw_Data!H5568</f>
        <v>2</v>
      </c>
      <c r="H5568">
        <f>IFERROR(VLOOKUP(G5568,Store_Map!$A$2:$I$100,3,FALSE),"")</f>
        <v>0</v>
      </c>
      <c r="I5568">
        <f>IFERROR(VLOOKUP(G5568,Store_Map!$A$2:$I$100,4,FALSE),"")</f>
        <v>0</v>
      </c>
      <c r="J5568">
        <f>IFERROR(VLOOKUP(G5568,Store_Map!$A$2:$I$100,5,FALSE),"")</f>
        <v>0</v>
      </c>
      <c r="K5568">
        <f>IFERROR(VLOOKUP(G5568,Store_Map!$A$2:$I$100,6,FALSE),"")</f>
        <v>0</v>
      </c>
      <c r="L5568">
        <f>IFERROR(VLOOKUP(G5568,Store_Map!$A$2:$I$100,7,FALSE),"")</f>
        <v>0</v>
      </c>
      <c r="M5568">
        <f>IFERROR(VLOOKUP(G5568,Store_Map!$A$2:$I$100,8,FALSE),"")</f>
        <v>0</v>
      </c>
      <c r="N5568">
        <f t="shared" si="774"/>
        <v>0</v>
      </c>
      <c r="O5568" t="str">
        <f t="shared" si="775"/>
        <v>PASS</v>
      </c>
      <c r="P5568" t="str">
        <f t="shared" si="776"/>
        <v>PASS</v>
      </c>
      <c r="Q5568" t="str">
        <f t="shared" si="777"/>
        <v>PASS</v>
      </c>
      <c r="R5568" t="str">
        <f t="shared" si="778"/>
        <v>PASS</v>
      </c>
      <c r="S5568" t="str">
        <f t="shared" si="779"/>
        <v>PASS</v>
      </c>
      <c r="T5568">
        <f t="shared" si="780"/>
        <v>100</v>
      </c>
      <c r="U5568" t="str">
        <f t="shared" si="781"/>
        <v>Low</v>
      </c>
      <c r="V5568" t="str">
        <f t="shared" si="782"/>
        <v>Clean</v>
      </c>
    </row>
    <row r="5569" spans="1:22" x14ac:dyDescent="0.3">
      <c r="A5569" t="str">
        <f>Raw_Data!A5569</f>
        <v>26084784</v>
      </c>
      <c r="B5569">
        <f>Raw_Data!B5569</f>
        <v>45670</v>
      </c>
      <c r="C5569" t="str">
        <f>Raw_Data!C5569</f>
        <v>LOSARTAN POTASSIUM 50 MG TA</v>
      </c>
      <c r="D5569" t="str">
        <f>Raw_Data!D5569</f>
        <v>65862020299</v>
      </c>
      <c r="E5569" t="str">
        <f>Raw_Data!E5569</f>
        <v>FORD, JAMES</v>
      </c>
      <c r="F5569" t="str">
        <f>Raw_Data!F5569</f>
        <v>1033117684</v>
      </c>
      <c r="G5569" t="str">
        <f>Raw_Data!H5569</f>
        <v>2</v>
      </c>
      <c r="H5569">
        <f>IFERROR(VLOOKUP(G5569,Store_Map!$A$2:$I$100,3,FALSE),"")</f>
        <v>0</v>
      </c>
      <c r="I5569">
        <f>IFERROR(VLOOKUP(G5569,Store_Map!$A$2:$I$100,4,FALSE),"")</f>
        <v>0</v>
      </c>
      <c r="J5569">
        <f>IFERROR(VLOOKUP(G5569,Store_Map!$A$2:$I$100,5,FALSE),"")</f>
        <v>0</v>
      </c>
      <c r="K5569">
        <f>IFERROR(VLOOKUP(G5569,Store_Map!$A$2:$I$100,6,FALSE),"")</f>
        <v>0</v>
      </c>
      <c r="L5569">
        <f>IFERROR(VLOOKUP(G5569,Store_Map!$A$2:$I$100,7,FALSE),"")</f>
        <v>0</v>
      </c>
      <c r="M5569">
        <f>IFERROR(VLOOKUP(G5569,Store_Map!$A$2:$I$100,8,FALSE),"")</f>
        <v>0</v>
      </c>
      <c r="N5569">
        <f t="shared" si="774"/>
        <v>0</v>
      </c>
      <c r="O5569" t="str">
        <f t="shared" si="775"/>
        <v>PASS</v>
      </c>
      <c r="P5569" t="str">
        <f t="shared" si="776"/>
        <v>PASS</v>
      </c>
      <c r="Q5569" t="str">
        <f t="shared" si="777"/>
        <v>PASS</v>
      </c>
      <c r="R5569" t="str">
        <f t="shared" si="778"/>
        <v>PASS</v>
      </c>
      <c r="S5569" t="str">
        <f t="shared" si="779"/>
        <v>PASS</v>
      </c>
      <c r="T5569">
        <f t="shared" si="780"/>
        <v>100</v>
      </c>
      <c r="U5569" t="str">
        <f t="shared" si="781"/>
        <v>Low</v>
      </c>
      <c r="V5569" t="str">
        <f t="shared" si="782"/>
        <v>Clean</v>
      </c>
    </row>
    <row r="5570" spans="1:22" x14ac:dyDescent="0.3">
      <c r="A5570" t="str">
        <f>Raw_Data!A5570</f>
        <v>26084785</v>
      </c>
      <c r="B5570">
        <f>Raw_Data!B5570</f>
        <v>45670</v>
      </c>
      <c r="C5570" t="str">
        <f>Raw_Data!C5570</f>
        <v>ROSUVASTATIN CALCIUM 10 MG</v>
      </c>
      <c r="D5570" t="str">
        <f>Raw_Data!D5570</f>
        <v>68462026290</v>
      </c>
      <c r="E5570" t="str">
        <f>Raw_Data!E5570</f>
        <v>FORD, JAMES</v>
      </c>
      <c r="F5570" t="str">
        <f>Raw_Data!F5570</f>
        <v>1033117684</v>
      </c>
      <c r="G5570" t="str">
        <f>Raw_Data!H5570</f>
        <v>2</v>
      </c>
      <c r="H5570">
        <f>IFERROR(VLOOKUP(G5570,Store_Map!$A$2:$I$100,3,FALSE),"")</f>
        <v>0</v>
      </c>
      <c r="I5570">
        <f>IFERROR(VLOOKUP(G5570,Store_Map!$A$2:$I$100,4,FALSE),"")</f>
        <v>0</v>
      </c>
      <c r="J5570">
        <f>IFERROR(VLOOKUP(G5570,Store_Map!$A$2:$I$100,5,FALSE),"")</f>
        <v>0</v>
      </c>
      <c r="K5570">
        <f>IFERROR(VLOOKUP(G5570,Store_Map!$A$2:$I$100,6,FALSE),"")</f>
        <v>0</v>
      </c>
      <c r="L5570">
        <f>IFERROR(VLOOKUP(G5570,Store_Map!$A$2:$I$100,7,FALSE),"")</f>
        <v>0</v>
      </c>
      <c r="M5570">
        <f>IFERROR(VLOOKUP(G5570,Store_Map!$A$2:$I$100,8,FALSE),"")</f>
        <v>0</v>
      </c>
      <c r="N5570">
        <f t="shared" ref="N5570:N5633" si="783">COUNTBLANK(A5570:M5570)</f>
        <v>0</v>
      </c>
      <c r="O5570" t="str">
        <f t="shared" ref="O5570:O5633" si="784">IF(AND(F5570&lt;&gt;"",LEN(F5570)=10,ISNUMBER(--F5570)),"PASS","REVIEW")</f>
        <v>PASS</v>
      </c>
      <c r="P5570" t="str">
        <f t="shared" ref="P5570:P5633" si="785">IF(AND(D5570&lt;&gt;"",OR(LEN(D5570)=10,LEN(D5570)=11),ISNUMBER(--D5570)),"PASS","REVIEW")</f>
        <v>PASS</v>
      </c>
      <c r="Q5570" t="str">
        <f t="shared" ref="Q5570:Q5633" si="786">IF(H5570&lt;&gt;"","PASS","REVIEW")</f>
        <v>PASS</v>
      </c>
      <c r="R5570" t="str">
        <f t="shared" ref="R5570:R5633" si="787">IF(AND(I5570&lt;&gt;"",J5570&lt;&gt;"",K5570&lt;&gt;"",L5570&lt;&gt;"",M5570&lt;&gt;""),"PASS","REVIEW")</f>
        <v>PASS</v>
      </c>
      <c r="S5570" t="str">
        <f t="shared" ref="S5570:S5633" si="788">IF(OR(N5570&gt;0,O5570="REVIEW",P5570="REVIEW",Q5570="REVIEW",R5570="REVIEW"),"REVIEW","PASS")</f>
        <v>PASS</v>
      </c>
      <c r="T5570">
        <f t="shared" ref="T5570:T5633" si="789">MAX(0,100-(N5570*5)-IF(O5570="REVIEW",15,0)-IF(P5570="REVIEW",10,0)-IF(Q5570="REVIEW",10,0)-IF(R5570="REVIEW",20,0))</f>
        <v>100</v>
      </c>
      <c r="U5570" t="str">
        <f t="shared" ref="U5570:U5633" si="790">IF(T5570&gt;=90,"Low",IF(T5570&gt;=70,"Medium","High"))</f>
        <v>Low</v>
      </c>
      <c r="V5570" t="str">
        <f t="shared" ref="V5570:V5633" si="791">IF(N5570&gt;0,"Missing required fields",IF(O5570="REVIEW","Invalid provider NPI",IF(P5570="REVIEW","Invalid NDC",IF(Q5570="REVIEW","Store mapping incomplete",IF(R5570="REVIEW","Entity mapping incomplete","Clean")))))</f>
        <v>Clean</v>
      </c>
    </row>
    <row r="5571" spans="1:22" x14ac:dyDescent="0.3">
      <c r="A5571" t="str">
        <f>Raw_Data!A5571</f>
        <v>26084786</v>
      </c>
      <c r="B5571">
        <f>Raw_Data!B5571</f>
        <v>45670</v>
      </c>
      <c r="C5571" t="str">
        <f>Raw_Data!C5571</f>
        <v>BENZONATATE 100 MG CAPSULE</v>
      </c>
      <c r="D5571" t="str">
        <f>Raw_Data!D5571</f>
        <v>68382024701</v>
      </c>
      <c r="E5571" t="str">
        <f>Raw_Data!E5571</f>
        <v>FORD, JAMES</v>
      </c>
      <c r="F5571" t="str">
        <f>Raw_Data!F5571</f>
        <v>1033117684</v>
      </c>
      <c r="G5571" t="str">
        <f>Raw_Data!H5571</f>
        <v>2</v>
      </c>
      <c r="H5571">
        <f>IFERROR(VLOOKUP(G5571,Store_Map!$A$2:$I$100,3,FALSE),"")</f>
        <v>0</v>
      </c>
      <c r="I5571">
        <f>IFERROR(VLOOKUP(G5571,Store_Map!$A$2:$I$100,4,FALSE),"")</f>
        <v>0</v>
      </c>
      <c r="J5571">
        <f>IFERROR(VLOOKUP(G5571,Store_Map!$A$2:$I$100,5,FALSE),"")</f>
        <v>0</v>
      </c>
      <c r="K5571">
        <f>IFERROR(VLOOKUP(G5571,Store_Map!$A$2:$I$100,6,FALSE),"")</f>
        <v>0</v>
      </c>
      <c r="L5571">
        <f>IFERROR(VLOOKUP(G5571,Store_Map!$A$2:$I$100,7,FALSE),"")</f>
        <v>0</v>
      </c>
      <c r="M5571">
        <f>IFERROR(VLOOKUP(G5571,Store_Map!$A$2:$I$100,8,FALSE),"")</f>
        <v>0</v>
      </c>
      <c r="N5571">
        <f t="shared" si="783"/>
        <v>0</v>
      </c>
      <c r="O5571" t="str">
        <f t="shared" si="784"/>
        <v>PASS</v>
      </c>
      <c r="P5571" t="str">
        <f t="shared" si="785"/>
        <v>PASS</v>
      </c>
      <c r="Q5571" t="str">
        <f t="shared" si="786"/>
        <v>PASS</v>
      </c>
      <c r="R5571" t="str">
        <f t="shared" si="787"/>
        <v>PASS</v>
      </c>
      <c r="S5571" t="str">
        <f t="shared" si="788"/>
        <v>PASS</v>
      </c>
      <c r="T5571">
        <f t="shared" si="789"/>
        <v>100</v>
      </c>
      <c r="U5571" t="str">
        <f t="shared" si="790"/>
        <v>Low</v>
      </c>
      <c r="V5571" t="str">
        <f t="shared" si="791"/>
        <v>Clean</v>
      </c>
    </row>
    <row r="5572" spans="1:22" x14ac:dyDescent="0.3">
      <c r="A5572" t="str">
        <f>Raw_Data!A5572</f>
        <v>26084787</v>
      </c>
      <c r="B5572">
        <f>Raw_Data!B5572</f>
        <v>45670</v>
      </c>
      <c r="C5572" t="str">
        <f>Raw_Data!C5572</f>
        <v>*METHOCARBAMOL 750 MG TABLE</v>
      </c>
      <c r="D5572" t="str">
        <f>Raw_Data!D5572</f>
        <v>76385012401</v>
      </c>
      <c r="E5572" t="str">
        <f>Raw_Data!E5572</f>
        <v>DUA, ANTERPREET</v>
      </c>
      <c r="F5572" t="str">
        <f>Raw_Data!F5572</f>
        <v>1881661270</v>
      </c>
      <c r="G5572" t="str">
        <f>Raw_Data!H5572</f>
        <v>2</v>
      </c>
      <c r="H5572">
        <f>IFERROR(VLOOKUP(G5572,Store_Map!$A$2:$I$100,3,FALSE),"")</f>
        <v>0</v>
      </c>
      <c r="I5572">
        <f>IFERROR(VLOOKUP(G5572,Store_Map!$A$2:$I$100,4,FALSE),"")</f>
        <v>0</v>
      </c>
      <c r="J5572">
        <f>IFERROR(VLOOKUP(G5572,Store_Map!$A$2:$I$100,5,FALSE),"")</f>
        <v>0</v>
      </c>
      <c r="K5572">
        <f>IFERROR(VLOOKUP(G5572,Store_Map!$A$2:$I$100,6,FALSE),"")</f>
        <v>0</v>
      </c>
      <c r="L5572">
        <f>IFERROR(VLOOKUP(G5572,Store_Map!$A$2:$I$100,7,FALSE),"")</f>
        <v>0</v>
      </c>
      <c r="M5572">
        <f>IFERROR(VLOOKUP(G5572,Store_Map!$A$2:$I$100,8,FALSE),"")</f>
        <v>0</v>
      </c>
      <c r="N5572">
        <f t="shared" si="783"/>
        <v>0</v>
      </c>
      <c r="O5572" t="str">
        <f t="shared" si="784"/>
        <v>PASS</v>
      </c>
      <c r="P5572" t="str">
        <f t="shared" si="785"/>
        <v>PASS</v>
      </c>
      <c r="Q5572" t="str">
        <f t="shared" si="786"/>
        <v>PASS</v>
      </c>
      <c r="R5572" t="str">
        <f t="shared" si="787"/>
        <v>PASS</v>
      </c>
      <c r="S5572" t="str">
        <f t="shared" si="788"/>
        <v>PASS</v>
      </c>
      <c r="T5572">
        <f t="shared" si="789"/>
        <v>100</v>
      </c>
      <c r="U5572" t="str">
        <f t="shared" si="790"/>
        <v>Low</v>
      </c>
      <c r="V5572" t="str">
        <f t="shared" si="791"/>
        <v>Clean</v>
      </c>
    </row>
    <row r="5573" spans="1:22" x14ac:dyDescent="0.3">
      <c r="A5573" t="str">
        <f>Raw_Data!A5573</f>
        <v>26084788</v>
      </c>
      <c r="B5573">
        <f>Raw_Data!B5573</f>
        <v>45670</v>
      </c>
      <c r="C5573" t="str">
        <f>Raw_Data!C5573</f>
        <v>*MELOXICAM 15 MG TABLET</v>
      </c>
      <c r="D5573" t="str">
        <f>Raw_Data!D5573</f>
        <v>69097015907</v>
      </c>
      <c r="E5573" t="str">
        <f>Raw_Data!E5573</f>
        <v>DUA, ANTERPREET</v>
      </c>
      <c r="F5573" t="str">
        <f>Raw_Data!F5573</f>
        <v>1881661270</v>
      </c>
      <c r="G5573" t="str">
        <f>Raw_Data!H5573</f>
        <v>2</v>
      </c>
      <c r="H5573">
        <f>IFERROR(VLOOKUP(G5573,Store_Map!$A$2:$I$100,3,FALSE),"")</f>
        <v>0</v>
      </c>
      <c r="I5573">
        <f>IFERROR(VLOOKUP(G5573,Store_Map!$A$2:$I$100,4,FALSE),"")</f>
        <v>0</v>
      </c>
      <c r="J5573">
        <f>IFERROR(VLOOKUP(G5573,Store_Map!$A$2:$I$100,5,FALSE),"")</f>
        <v>0</v>
      </c>
      <c r="K5573">
        <f>IFERROR(VLOOKUP(G5573,Store_Map!$A$2:$I$100,6,FALSE),"")</f>
        <v>0</v>
      </c>
      <c r="L5573">
        <f>IFERROR(VLOOKUP(G5573,Store_Map!$A$2:$I$100,7,FALSE),"")</f>
        <v>0</v>
      </c>
      <c r="M5573">
        <f>IFERROR(VLOOKUP(G5573,Store_Map!$A$2:$I$100,8,FALSE),"")</f>
        <v>0</v>
      </c>
      <c r="N5573">
        <f t="shared" si="783"/>
        <v>0</v>
      </c>
      <c r="O5573" t="str">
        <f t="shared" si="784"/>
        <v>PASS</v>
      </c>
      <c r="P5573" t="str">
        <f t="shared" si="785"/>
        <v>PASS</v>
      </c>
      <c r="Q5573" t="str">
        <f t="shared" si="786"/>
        <v>PASS</v>
      </c>
      <c r="R5573" t="str">
        <f t="shared" si="787"/>
        <v>PASS</v>
      </c>
      <c r="S5573" t="str">
        <f t="shared" si="788"/>
        <v>PASS</v>
      </c>
      <c r="T5573">
        <f t="shared" si="789"/>
        <v>100</v>
      </c>
      <c r="U5573" t="str">
        <f t="shared" si="790"/>
        <v>Low</v>
      </c>
      <c r="V5573" t="str">
        <f t="shared" si="791"/>
        <v>Clean</v>
      </c>
    </row>
    <row r="5574" spans="1:22" x14ac:dyDescent="0.3">
      <c r="A5574" t="str">
        <f>Raw_Data!A5574</f>
        <v>26084789</v>
      </c>
      <c r="B5574">
        <f>Raw_Data!B5574</f>
        <v>45670</v>
      </c>
      <c r="C5574" t="str">
        <f>Raw_Data!C5574</f>
        <v>AZITHROMYCIN 250 MG TABLET</v>
      </c>
      <c r="D5574" t="str">
        <f>Raw_Data!D5574</f>
        <v>50111078751</v>
      </c>
      <c r="E5574" t="str">
        <f>Raw_Data!E5574</f>
        <v>FORD, JAMES</v>
      </c>
      <c r="F5574" t="str">
        <f>Raw_Data!F5574</f>
        <v>1033117684</v>
      </c>
      <c r="G5574" t="str">
        <f>Raw_Data!H5574</f>
        <v>2</v>
      </c>
      <c r="H5574">
        <f>IFERROR(VLOOKUP(G5574,Store_Map!$A$2:$I$100,3,FALSE),"")</f>
        <v>0</v>
      </c>
      <c r="I5574">
        <f>IFERROR(VLOOKUP(G5574,Store_Map!$A$2:$I$100,4,FALSE),"")</f>
        <v>0</v>
      </c>
      <c r="J5574">
        <f>IFERROR(VLOOKUP(G5574,Store_Map!$A$2:$I$100,5,FALSE),"")</f>
        <v>0</v>
      </c>
      <c r="K5574">
        <f>IFERROR(VLOOKUP(G5574,Store_Map!$A$2:$I$100,6,FALSE),"")</f>
        <v>0</v>
      </c>
      <c r="L5574">
        <f>IFERROR(VLOOKUP(G5574,Store_Map!$A$2:$I$100,7,FALSE),"")</f>
        <v>0</v>
      </c>
      <c r="M5574">
        <f>IFERROR(VLOOKUP(G5574,Store_Map!$A$2:$I$100,8,FALSE),"")</f>
        <v>0</v>
      </c>
      <c r="N5574">
        <f t="shared" si="783"/>
        <v>0</v>
      </c>
      <c r="O5574" t="str">
        <f t="shared" si="784"/>
        <v>PASS</v>
      </c>
      <c r="P5574" t="str">
        <f t="shared" si="785"/>
        <v>PASS</v>
      </c>
      <c r="Q5574" t="str">
        <f t="shared" si="786"/>
        <v>PASS</v>
      </c>
      <c r="R5574" t="str">
        <f t="shared" si="787"/>
        <v>PASS</v>
      </c>
      <c r="S5574" t="str">
        <f t="shared" si="788"/>
        <v>PASS</v>
      </c>
      <c r="T5574">
        <f t="shared" si="789"/>
        <v>100</v>
      </c>
      <c r="U5574" t="str">
        <f t="shared" si="790"/>
        <v>Low</v>
      </c>
      <c r="V5574" t="str">
        <f t="shared" si="791"/>
        <v>Clean</v>
      </c>
    </row>
    <row r="5575" spans="1:22" x14ac:dyDescent="0.3">
      <c r="A5575" t="str">
        <f>Raw_Data!A5575</f>
        <v>26084791</v>
      </c>
      <c r="B5575">
        <f>Raw_Data!B5575</f>
        <v>45670</v>
      </c>
      <c r="C5575" t="str">
        <f>Raw_Data!C5575</f>
        <v>ALBUTEROL HFA 90 MCG INHALE</v>
      </c>
      <c r="D5575" t="str">
        <f>Raw_Data!D5575</f>
        <v>781729685</v>
      </c>
      <c r="E5575" t="str">
        <f>Raw_Data!E5575</f>
        <v>GIBBS, JON</v>
      </c>
      <c r="F5575" t="str">
        <f>Raw_Data!F5575</f>
        <v>1700896156</v>
      </c>
      <c r="G5575" t="str">
        <f>Raw_Data!H5575</f>
        <v>2</v>
      </c>
      <c r="H5575">
        <f>IFERROR(VLOOKUP(G5575,Store_Map!$A$2:$I$100,3,FALSE),"")</f>
        <v>0</v>
      </c>
      <c r="I5575">
        <f>IFERROR(VLOOKUP(G5575,Store_Map!$A$2:$I$100,4,FALSE),"")</f>
        <v>0</v>
      </c>
      <c r="J5575">
        <f>IFERROR(VLOOKUP(G5575,Store_Map!$A$2:$I$100,5,FALSE),"")</f>
        <v>0</v>
      </c>
      <c r="K5575">
        <f>IFERROR(VLOOKUP(G5575,Store_Map!$A$2:$I$100,6,FALSE),"")</f>
        <v>0</v>
      </c>
      <c r="L5575">
        <f>IFERROR(VLOOKUP(G5575,Store_Map!$A$2:$I$100,7,FALSE),"")</f>
        <v>0</v>
      </c>
      <c r="M5575">
        <f>IFERROR(VLOOKUP(G5575,Store_Map!$A$2:$I$100,8,FALSE),"")</f>
        <v>0</v>
      </c>
      <c r="N5575">
        <f t="shared" si="783"/>
        <v>0</v>
      </c>
      <c r="O5575" t="str">
        <f t="shared" si="784"/>
        <v>PASS</v>
      </c>
      <c r="P5575" t="str">
        <f t="shared" si="785"/>
        <v>REVIEW</v>
      </c>
      <c r="Q5575" t="str">
        <f t="shared" si="786"/>
        <v>PASS</v>
      </c>
      <c r="R5575" t="str">
        <f t="shared" si="787"/>
        <v>PASS</v>
      </c>
      <c r="S5575" t="str">
        <f t="shared" si="788"/>
        <v>REVIEW</v>
      </c>
      <c r="T5575">
        <f t="shared" si="789"/>
        <v>90</v>
      </c>
      <c r="U5575" t="str">
        <f t="shared" si="790"/>
        <v>Low</v>
      </c>
      <c r="V5575" t="str">
        <f t="shared" si="791"/>
        <v>Invalid NDC</v>
      </c>
    </row>
    <row r="5576" spans="1:22" x14ac:dyDescent="0.3">
      <c r="A5576" t="str">
        <f>Raw_Data!A5576</f>
        <v>26084792</v>
      </c>
      <c r="B5576">
        <f>Raw_Data!B5576</f>
        <v>45670</v>
      </c>
      <c r="C5576" t="str">
        <f>Raw_Data!C5576</f>
        <v>TRIAMCINOLONE 0.1% CREAM</v>
      </c>
      <c r="D5576" t="str">
        <f>Raw_Data!D5576</f>
        <v>67877025180</v>
      </c>
      <c r="E5576" t="str">
        <f>Raw_Data!E5576</f>
        <v>GIBBS, JON</v>
      </c>
      <c r="F5576" t="str">
        <f>Raw_Data!F5576</f>
        <v>1700896156</v>
      </c>
      <c r="G5576" t="str">
        <f>Raw_Data!H5576</f>
        <v>2</v>
      </c>
      <c r="H5576">
        <f>IFERROR(VLOOKUP(G5576,Store_Map!$A$2:$I$100,3,FALSE),"")</f>
        <v>0</v>
      </c>
      <c r="I5576">
        <f>IFERROR(VLOOKUP(G5576,Store_Map!$A$2:$I$100,4,FALSE),"")</f>
        <v>0</v>
      </c>
      <c r="J5576">
        <f>IFERROR(VLOOKUP(G5576,Store_Map!$A$2:$I$100,5,FALSE),"")</f>
        <v>0</v>
      </c>
      <c r="K5576">
        <f>IFERROR(VLOOKUP(G5576,Store_Map!$A$2:$I$100,6,FALSE),"")</f>
        <v>0</v>
      </c>
      <c r="L5576">
        <f>IFERROR(VLOOKUP(G5576,Store_Map!$A$2:$I$100,7,FALSE),"")</f>
        <v>0</v>
      </c>
      <c r="M5576">
        <f>IFERROR(VLOOKUP(G5576,Store_Map!$A$2:$I$100,8,FALSE),"")</f>
        <v>0</v>
      </c>
      <c r="N5576">
        <f t="shared" si="783"/>
        <v>0</v>
      </c>
      <c r="O5576" t="str">
        <f t="shared" si="784"/>
        <v>PASS</v>
      </c>
      <c r="P5576" t="str">
        <f t="shared" si="785"/>
        <v>PASS</v>
      </c>
      <c r="Q5576" t="str">
        <f t="shared" si="786"/>
        <v>PASS</v>
      </c>
      <c r="R5576" t="str">
        <f t="shared" si="787"/>
        <v>PASS</v>
      </c>
      <c r="S5576" t="str">
        <f t="shared" si="788"/>
        <v>PASS</v>
      </c>
      <c r="T5576">
        <f t="shared" si="789"/>
        <v>100</v>
      </c>
      <c r="U5576" t="str">
        <f t="shared" si="790"/>
        <v>Low</v>
      </c>
      <c r="V5576" t="str">
        <f t="shared" si="791"/>
        <v>Clean</v>
      </c>
    </row>
    <row r="5577" spans="1:22" x14ac:dyDescent="0.3">
      <c r="A5577" t="str">
        <f>Raw_Data!A5577</f>
        <v>26084793</v>
      </c>
      <c r="B5577">
        <f>Raw_Data!B5577</f>
        <v>45670</v>
      </c>
      <c r="C5577" t="str">
        <f>Raw_Data!C5577</f>
        <v>ALBUTEROL HFA 90 MCG INHALE</v>
      </c>
      <c r="D5577" t="str">
        <f>Raw_Data!D5577</f>
        <v>66993001968</v>
      </c>
      <c r="E5577" t="str">
        <f>Raw_Data!E5577</f>
        <v>FORD, JAMES</v>
      </c>
      <c r="F5577" t="str">
        <f>Raw_Data!F5577</f>
        <v>1033117684</v>
      </c>
      <c r="G5577" t="str">
        <f>Raw_Data!H5577</f>
        <v>2</v>
      </c>
      <c r="H5577">
        <f>IFERROR(VLOOKUP(G5577,Store_Map!$A$2:$I$100,3,FALSE),"")</f>
        <v>0</v>
      </c>
      <c r="I5577">
        <f>IFERROR(VLOOKUP(G5577,Store_Map!$A$2:$I$100,4,FALSE),"")</f>
        <v>0</v>
      </c>
      <c r="J5577">
        <f>IFERROR(VLOOKUP(G5577,Store_Map!$A$2:$I$100,5,FALSE),"")</f>
        <v>0</v>
      </c>
      <c r="K5577">
        <f>IFERROR(VLOOKUP(G5577,Store_Map!$A$2:$I$100,6,FALSE),"")</f>
        <v>0</v>
      </c>
      <c r="L5577">
        <f>IFERROR(VLOOKUP(G5577,Store_Map!$A$2:$I$100,7,FALSE),"")</f>
        <v>0</v>
      </c>
      <c r="M5577">
        <f>IFERROR(VLOOKUP(G5577,Store_Map!$A$2:$I$100,8,FALSE),"")</f>
        <v>0</v>
      </c>
      <c r="N5577">
        <f t="shared" si="783"/>
        <v>0</v>
      </c>
      <c r="O5577" t="str">
        <f t="shared" si="784"/>
        <v>PASS</v>
      </c>
      <c r="P5577" t="str">
        <f t="shared" si="785"/>
        <v>PASS</v>
      </c>
      <c r="Q5577" t="str">
        <f t="shared" si="786"/>
        <v>PASS</v>
      </c>
      <c r="R5577" t="str">
        <f t="shared" si="787"/>
        <v>PASS</v>
      </c>
      <c r="S5577" t="str">
        <f t="shared" si="788"/>
        <v>PASS</v>
      </c>
      <c r="T5577">
        <f t="shared" si="789"/>
        <v>100</v>
      </c>
      <c r="U5577" t="str">
        <f t="shared" si="790"/>
        <v>Low</v>
      </c>
      <c r="V5577" t="str">
        <f t="shared" si="791"/>
        <v>Clean</v>
      </c>
    </row>
    <row r="5578" spans="1:22" x14ac:dyDescent="0.3">
      <c r="A5578" t="str">
        <f>Raw_Data!A5578</f>
        <v>26084794</v>
      </c>
      <c r="B5578">
        <f>Raw_Data!B5578</f>
        <v>45670</v>
      </c>
      <c r="C5578" t="str">
        <f>Raw_Data!C5578</f>
        <v>METHOCARBAMOL 500 MG TABLET</v>
      </c>
      <c r="D5578" t="str">
        <f>Raw_Data!D5578</f>
        <v>76385012301</v>
      </c>
      <c r="E5578" t="str">
        <f>Raw_Data!E5578</f>
        <v>FORD, JAMES</v>
      </c>
      <c r="F5578" t="str">
        <f>Raw_Data!F5578</f>
        <v>1033117684</v>
      </c>
      <c r="G5578" t="str">
        <f>Raw_Data!H5578</f>
        <v>2</v>
      </c>
      <c r="H5578">
        <f>IFERROR(VLOOKUP(G5578,Store_Map!$A$2:$I$100,3,FALSE),"")</f>
        <v>0</v>
      </c>
      <c r="I5578">
        <f>IFERROR(VLOOKUP(G5578,Store_Map!$A$2:$I$100,4,FALSE),"")</f>
        <v>0</v>
      </c>
      <c r="J5578">
        <f>IFERROR(VLOOKUP(G5578,Store_Map!$A$2:$I$100,5,FALSE),"")</f>
        <v>0</v>
      </c>
      <c r="K5578">
        <f>IFERROR(VLOOKUP(G5578,Store_Map!$A$2:$I$100,6,FALSE),"")</f>
        <v>0</v>
      </c>
      <c r="L5578">
        <f>IFERROR(VLOOKUP(G5578,Store_Map!$A$2:$I$100,7,FALSE),"")</f>
        <v>0</v>
      </c>
      <c r="M5578">
        <f>IFERROR(VLOOKUP(G5578,Store_Map!$A$2:$I$100,8,FALSE),"")</f>
        <v>0</v>
      </c>
      <c r="N5578">
        <f t="shared" si="783"/>
        <v>0</v>
      </c>
      <c r="O5578" t="str">
        <f t="shared" si="784"/>
        <v>PASS</v>
      </c>
      <c r="P5578" t="str">
        <f t="shared" si="785"/>
        <v>PASS</v>
      </c>
      <c r="Q5578" t="str">
        <f t="shared" si="786"/>
        <v>PASS</v>
      </c>
      <c r="R5578" t="str">
        <f t="shared" si="787"/>
        <v>PASS</v>
      </c>
      <c r="S5578" t="str">
        <f t="shared" si="788"/>
        <v>PASS</v>
      </c>
      <c r="T5578">
        <f t="shared" si="789"/>
        <v>100</v>
      </c>
      <c r="U5578" t="str">
        <f t="shared" si="790"/>
        <v>Low</v>
      </c>
      <c r="V5578" t="str">
        <f t="shared" si="791"/>
        <v>Clean</v>
      </c>
    </row>
    <row r="5579" spans="1:22" x14ac:dyDescent="0.3">
      <c r="A5579" t="str">
        <f>Raw_Data!A5579</f>
        <v>26084795</v>
      </c>
      <c r="B5579">
        <f>Raw_Data!B5579</f>
        <v>45670</v>
      </c>
      <c r="C5579" t="str">
        <f>Raw_Data!C5579</f>
        <v>METOPROLOL SUCC ER 25 MG TA</v>
      </c>
      <c r="D5579" t="str">
        <f>Raw_Data!D5579</f>
        <v>55111046601</v>
      </c>
      <c r="E5579" t="str">
        <f>Raw_Data!E5579</f>
        <v>FORD, JAMES</v>
      </c>
      <c r="F5579" t="str">
        <f>Raw_Data!F5579</f>
        <v>1033117684</v>
      </c>
      <c r="G5579" t="str">
        <f>Raw_Data!H5579</f>
        <v>2</v>
      </c>
      <c r="H5579">
        <f>IFERROR(VLOOKUP(G5579,Store_Map!$A$2:$I$100,3,FALSE),"")</f>
        <v>0</v>
      </c>
      <c r="I5579">
        <f>IFERROR(VLOOKUP(G5579,Store_Map!$A$2:$I$100,4,FALSE),"")</f>
        <v>0</v>
      </c>
      <c r="J5579">
        <f>IFERROR(VLOOKUP(G5579,Store_Map!$A$2:$I$100,5,FALSE),"")</f>
        <v>0</v>
      </c>
      <c r="K5579">
        <f>IFERROR(VLOOKUP(G5579,Store_Map!$A$2:$I$100,6,FALSE),"")</f>
        <v>0</v>
      </c>
      <c r="L5579">
        <f>IFERROR(VLOOKUP(G5579,Store_Map!$A$2:$I$100,7,FALSE),"")</f>
        <v>0</v>
      </c>
      <c r="M5579">
        <f>IFERROR(VLOOKUP(G5579,Store_Map!$A$2:$I$100,8,FALSE),"")</f>
        <v>0</v>
      </c>
      <c r="N5579">
        <f t="shared" si="783"/>
        <v>0</v>
      </c>
      <c r="O5579" t="str">
        <f t="shared" si="784"/>
        <v>PASS</v>
      </c>
      <c r="P5579" t="str">
        <f t="shared" si="785"/>
        <v>PASS</v>
      </c>
      <c r="Q5579" t="str">
        <f t="shared" si="786"/>
        <v>PASS</v>
      </c>
      <c r="R5579" t="str">
        <f t="shared" si="787"/>
        <v>PASS</v>
      </c>
      <c r="S5579" t="str">
        <f t="shared" si="788"/>
        <v>PASS</v>
      </c>
      <c r="T5579">
        <f t="shared" si="789"/>
        <v>100</v>
      </c>
      <c r="U5579" t="str">
        <f t="shared" si="790"/>
        <v>Low</v>
      </c>
      <c r="V5579" t="str">
        <f t="shared" si="791"/>
        <v>Clean</v>
      </c>
    </row>
    <row r="5580" spans="1:22" x14ac:dyDescent="0.3">
      <c r="A5580" t="str">
        <f>Raw_Data!A5580</f>
        <v>26084796</v>
      </c>
      <c r="B5580">
        <f>Raw_Data!B5580</f>
        <v>45670</v>
      </c>
      <c r="C5580" t="str">
        <f>Raw_Data!C5580</f>
        <v>LITHIUM CARBONATE 150 MG CA</v>
      </c>
      <c r="D5580" t="str">
        <f>Raw_Data!D5580</f>
        <v>68462022001</v>
      </c>
      <c r="E5580" t="str">
        <f>Raw_Data!E5580</f>
        <v>ALLEN, AMANDA</v>
      </c>
      <c r="F5580" t="str">
        <f>Raw_Data!F5580</f>
        <v>1982231882</v>
      </c>
      <c r="G5580" t="str">
        <f>Raw_Data!H5580</f>
        <v>2</v>
      </c>
      <c r="H5580">
        <f>IFERROR(VLOOKUP(G5580,Store_Map!$A$2:$I$100,3,FALSE),"")</f>
        <v>0</v>
      </c>
      <c r="I5580">
        <f>IFERROR(VLOOKUP(G5580,Store_Map!$A$2:$I$100,4,FALSE),"")</f>
        <v>0</v>
      </c>
      <c r="J5580">
        <f>IFERROR(VLOOKUP(G5580,Store_Map!$A$2:$I$100,5,FALSE),"")</f>
        <v>0</v>
      </c>
      <c r="K5580">
        <f>IFERROR(VLOOKUP(G5580,Store_Map!$A$2:$I$100,6,FALSE),"")</f>
        <v>0</v>
      </c>
      <c r="L5580">
        <f>IFERROR(VLOOKUP(G5580,Store_Map!$A$2:$I$100,7,FALSE),"")</f>
        <v>0</v>
      </c>
      <c r="M5580">
        <f>IFERROR(VLOOKUP(G5580,Store_Map!$A$2:$I$100,8,FALSE),"")</f>
        <v>0</v>
      </c>
      <c r="N5580">
        <f t="shared" si="783"/>
        <v>0</v>
      </c>
      <c r="O5580" t="str">
        <f t="shared" si="784"/>
        <v>PASS</v>
      </c>
      <c r="P5580" t="str">
        <f t="shared" si="785"/>
        <v>PASS</v>
      </c>
      <c r="Q5580" t="str">
        <f t="shared" si="786"/>
        <v>PASS</v>
      </c>
      <c r="R5580" t="str">
        <f t="shared" si="787"/>
        <v>PASS</v>
      </c>
      <c r="S5580" t="str">
        <f t="shared" si="788"/>
        <v>PASS</v>
      </c>
      <c r="T5580">
        <f t="shared" si="789"/>
        <v>100</v>
      </c>
      <c r="U5580" t="str">
        <f t="shared" si="790"/>
        <v>Low</v>
      </c>
      <c r="V5580" t="str">
        <f t="shared" si="791"/>
        <v>Clean</v>
      </c>
    </row>
    <row r="5581" spans="1:22" x14ac:dyDescent="0.3">
      <c r="A5581" t="str">
        <f>Raw_Data!A5581</f>
        <v>26084797</v>
      </c>
      <c r="B5581">
        <f>Raw_Data!B5581</f>
        <v>45670</v>
      </c>
      <c r="C5581" t="str">
        <f>Raw_Data!C5581</f>
        <v>LITHIUM CARBONATE 300 MG CA</v>
      </c>
      <c r="D5581" t="str">
        <f>Raw_Data!D5581</f>
        <v>62332001431</v>
      </c>
      <c r="E5581" t="str">
        <f>Raw_Data!E5581</f>
        <v>ALLEN, AMANDA</v>
      </c>
      <c r="F5581" t="str">
        <f>Raw_Data!F5581</f>
        <v>1982231882</v>
      </c>
      <c r="G5581" t="str">
        <f>Raw_Data!H5581</f>
        <v>2</v>
      </c>
      <c r="H5581">
        <f>IFERROR(VLOOKUP(G5581,Store_Map!$A$2:$I$100,3,FALSE),"")</f>
        <v>0</v>
      </c>
      <c r="I5581">
        <f>IFERROR(VLOOKUP(G5581,Store_Map!$A$2:$I$100,4,FALSE),"")</f>
        <v>0</v>
      </c>
      <c r="J5581">
        <f>IFERROR(VLOOKUP(G5581,Store_Map!$A$2:$I$100,5,FALSE),"")</f>
        <v>0</v>
      </c>
      <c r="K5581">
        <f>IFERROR(VLOOKUP(G5581,Store_Map!$A$2:$I$100,6,FALSE),"")</f>
        <v>0</v>
      </c>
      <c r="L5581">
        <f>IFERROR(VLOOKUP(G5581,Store_Map!$A$2:$I$100,7,FALSE),"")</f>
        <v>0</v>
      </c>
      <c r="M5581">
        <f>IFERROR(VLOOKUP(G5581,Store_Map!$A$2:$I$100,8,FALSE),"")</f>
        <v>0</v>
      </c>
      <c r="N5581">
        <f t="shared" si="783"/>
        <v>0</v>
      </c>
      <c r="O5581" t="str">
        <f t="shared" si="784"/>
        <v>PASS</v>
      </c>
      <c r="P5581" t="str">
        <f t="shared" si="785"/>
        <v>PASS</v>
      </c>
      <c r="Q5581" t="str">
        <f t="shared" si="786"/>
        <v>PASS</v>
      </c>
      <c r="R5581" t="str">
        <f t="shared" si="787"/>
        <v>PASS</v>
      </c>
      <c r="S5581" t="str">
        <f t="shared" si="788"/>
        <v>PASS</v>
      </c>
      <c r="T5581">
        <f t="shared" si="789"/>
        <v>100</v>
      </c>
      <c r="U5581" t="str">
        <f t="shared" si="790"/>
        <v>Low</v>
      </c>
      <c r="V5581" t="str">
        <f t="shared" si="791"/>
        <v>Clean</v>
      </c>
    </row>
    <row r="5582" spans="1:22" x14ac:dyDescent="0.3">
      <c r="A5582" t="str">
        <f>Raw_Data!A5582</f>
        <v>26084798</v>
      </c>
      <c r="B5582">
        <f>Raw_Data!B5582</f>
        <v>45670</v>
      </c>
      <c r="C5582" t="str">
        <f>Raw_Data!C5582</f>
        <v>TOPIRAMATE 50 MG TABLET</v>
      </c>
      <c r="D5582" t="str">
        <f>Raw_Data!D5582</f>
        <v>68462015360</v>
      </c>
      <c r="E5582" t="str">
        <f>Raw_Data!E5582</f>
        <v>ALLEN, AMANDA</v>
      </c>
      <c r="F5582" t="str">
        <f>Raw_Data!F5582</f>
        <v>1982231882</v>
      </c>
      <c r="G5582" t="str">
        <f>Raw_Data!H5582</f>
        <v>2</v>
      </c>
      <c r="H5582">
        <f>IFERROR(VLOOKUP(G5582,Store_Map!$A$2:$I$100,3,FALSE),"")</f>
        <v>0</v>
      </c>
      <c r="I5582">
        <f>IFERROR(VLOOKUP(G5582,Store_Map!$A$2:$I$100,4,FALSE),"")</f>
        <v>0</v>
      </c>
      <c r="J5582">
        <f>IFERROR(VLOOKUP(G5582,Store_Map!$A$2:$I$100,5,FALSE),"")</f>
        <v>0</v>
      </c>
      <c r="K5582">
        <f>IFERROR(VLOOKUP(G5582,Store_Map!$A$2:$I$100,6,FALSE),"")</f>
        <v>0</v>
      </c>
      <c r="L5582">
        <f>IFERROR(VLOOKUP(G5582,Store_Map!$A$2:$I$100,7,FALSE),"")</f>
        <v>0</v>
      </c>
      <c r="M5582">
        <f>IFERROR(VLOOKUP(G5582,Store_Map!$A$2:$I$100,8,FALSE),"")</f>
        <v>0</v>
      </c>
      <c r="N5582">
        <f t="shared" si="783"/>
        <v>0</v>
      </c>
      <c r="O5582" t="str">
        <f t="shared" si="784"/>
        <v>PASS</v>
      </c>
      <c r="P5582" t="str">
        <f t="shared" si="785"/>
        <v>PASS</v>
      </c>
      <c r="Q5582" t="str">
        <f t="shared" si="786"/>
        <v>PASS</v>
      </c>
      <c r="R5582" t="str">
        <f t="shared" si="787"/>
        <v>PASS</v>
      </c>
      <c r="S5582" t="str">
        <f t="shared" si="788"/>
        <v>PASS</v>
      </c>
      <c r="T5582">
        <f t="shared" si="789"/>
        <v>100</v>
      </c>
      <c r="U5582" t="str">
        <f t="shared" si="790"/>
        <v>Low</v>
      </c>
      <c r="V5582" t="str">
        <f t="shared" si="791"/>
        <v>Clean</v>
      </c>
    </row>
    <row r="5583" spans="1:22" x14ac:dyDescent="0.3">
      <c r="A5583" t="str">
        <f>Raw_Data!A5583</f>
        <v>26084799</v>
      </c>
      <c r="B5583">
        <f>Raw_Data!B5583</f>
        <v>45670</v>
      </c>
      <c r="C5583" t="str">
        <f>Raw_Data!C5583</f>
        <v>ATORVASTATIN 80 MG TABLET</v>
      </c>
      <c r="D5583" t="str">
        <f>Raw_Data!D5583</f>
        <v>378395377</v>
      </c>
      <c r="E5583" t="str">
        <f>Raw_Data!E5583</f>
        <v>FORD, JAMES</v>
      </c>
      <c r="F5583" t="str">
        <f>Raw_Data!F5583</f>
        <v>1033117684</v>
      </c>
      <c r="G5583" t="str">
        <f>Raw_Data!H5583</f>
        <v>2</v>
      </c>
      <c r="H5583">
        <f>IFERROR(VLOOKUP(G5583,Store_Map!$A$2:$I$100,3,FALSE),"")</f>
        <v>0</v>
      </c>
      <c r="I5583">
        <f>IFERROR(VLOOKUP(G5583,Store_Map!$A$2:$I$100,4,FALSE),"")</f>
        <v>0</v>
      </c>
      <c r="J5583">
        <f>IFERROR(VLOOKUP(G5583,Store_Map!$A$2:$I$100,5,FALSE),"")</f>
        <v>0</v>
      </c>
      <c r="K5583">
        <f>IFERROR(VLOOKUP(G5583,Store_Map!$A$2:$I$100,6,FALSE),"")</f>
        <v>0</v>
      </c>
      <c r="L5583">
        <f>IFERROR(VLOOKUP(G5583,Store_Map!$A$2:$I$100,7,FALSE),"")</f>
        <v>0</v>
      </c>
      <c r="M5583">
        <f>IFERROR(VLOOKUP(G5583,Store_Map!$A$2:$I$100,8,FALSE),"")</f>
        <v>0</v>
      </c>
      <c r="N5583">
        <f t="shared" si="783"/>
        <v>0</v>
      </c>
      <c r="O5583" t="str">
        <f t="shared" si="784"/>
        <v>PASS</v>
      </c>
      <c r="P5583" t="str">
        <f t="shared" si="785"/>
        <v>REVIEW</v>
      </c>
      <c r="Q5583" t="str">
        <f t="shared" si="786"/>
        <v>PASS</v>
      </c>
      <c r="R5583" t="str">
        <f t="shared" si="787"/>
        <v>PASS</v>
      </c>
      <c r="S5583" t="str">
        <f t="shared" si="788"/>
        <v>REVIEW</v>
      </c>
      <c r="T5583">
        <f t="shared" si="789"/>
        <v>90</v>
      </c>
      <c r="U5583" t="str">
        <f t="shared" si="790"/>
        <v>Low</v>
      </c>
      <c r="V5583" t="str">
        <f t="shared" si="791"/>
        <v>Invalid NDC</v>
      </c>
    </row>
    <row r="5584" spans="1:22" x14ac:dyDescent="0.3">
      <c r="A5584" t="str">
        <f>Raw_Data!A5584</f>
        <v>26084800</v>
      </c>
      <c r="B5584">
        <f>Raw_Data!B5584</f>
        <v>45670</v>
      </c>
      <c r="C5584" t="str">
        <f>Raw_Data!C5584</f>
        <v>LOSARTAN POTASSIUM 25 MG TA</v>
      </c>
      <c r="D5584" t="str">
        <f>Raw_Data!D5584</f>
        <v>65862020199</v>
      </c>
      <c r="E5584" t="str">
        <f>Raw_Data!E5584</f>
        <v>FORD, JAMES</v>
      </c>
      <c r="F5584" t="str">
        <f>Raw_Data!F5584</f>
        <v>1033117684</v>
      </c>
      <c r="G5584" t="str">
        <f>Raw_Data!H5584</f>
        <v>2</v>
      </c>
      <c r="H5584">
        <f>IFERROR(VLOOKUP(G5584,Store_Map!$A$2:$I$100,3,FALSE),"")</f>
        <v>0</v>
      </c>
      <c r="I5584">
        <f>IFERROR(VLOOKUP(G5584,Store_Map!$A$2:$I$100,4,FALSE),"")</f>
        <v>0</v>
      </c>
      <c r="J5584">
        <f>IFERROR(VLOOKUP(G5584,Store_Map!$A$2:$I$100,5,FALSE),"")</f>
        <v>0</v>
      </c>
      <c r="K5584">
        <f>IFERROR(VLOOKUP(G5584,Store_Map!$A$2:$I$100,6,FALSE),"")</f>
        <v>0</v>
      </c>
      <c r="L5584">
        <f>IFERROR(VLOOKUP(G5584,Store_Map!$A$2:$I$100,7,FALSE),"")</f>
        <v>0</v>
      </c>
      <c r="M5584">
        <f>IFERROR(VLOOKUP(G5584,Store_Map!$A$2:$I$100,8,FALSE),"")</f>
        <v>0</v>
      </c>
      <c r="N5584">
        <f t="shared" si="783"/>
        <v>0</v>
      </c>
      <c r="O5584" t="str">
        <f t="shared" si="784"/>
        <v>PASS</v>
      </c>
      <c r="P5584" t="str">
        <f t="shared" si="785"/>
        <v>PASS</v>
      </c>
      <c r="Q5584" t="str">
        <f t="shared" si="786"/>
        <v>PASS</v>
      </c>
      <c r="R5584" t="str">
        <f t="shared" si="787"/>
        <v>PASS</v>
      </c>
      <c r="S5584" t="str">
        <f t="shared" si="788"/>
        <v>PASS</v>
      </c>
      <c r="T5584">
        <f t="shared" si="789"/>
        <v>100</v>
      </c>
      <c r="U5584" t="str">
        <f t="shared" si="790"/>
        <v>Low</v>
      </c>
      <c r="V5584" t="str">
        <f t="shared" si="791"/>
        <v>Clean</v>
      </c>
    </row>
    <row r="5585" spans="1:22" x14ac:dyDescent="0.3">
      <c r="A5585" t="str">
        <f>Raw_Data!A5585</f>
        <v>26084801</v>
      </c>
      <c r="B5585">
        <f>Raw_Data!B5585</f>
        <v>45670</v>
      </c>
      <c r="C5585" t="str">
        <f>Raw_Data!C5585</f>
        <v>CLOPIDOGREL 75 MG TABLET</v>
      </c>
      <c r="D5585" t="str">
        <f>Raw_Data!D5585</f>
        <v>65862035790</v>
      </c>
      <c r="E5585" t="str">
        <f>Raw_Data!E5585</f>
        <v>FORD, JAMES</v>
      </c>
      <c r="F5585" t="str">
        <f>Raw_Data!F5585</f>
        <v>1033117684</v>
      </c>
      <c r="G5585" t="str">
        <f>Raw_Data!H5585</f>
        <v>2</v>
      </c>
      <c r="H5585">
        <f>IFERROR(VLOOKUP(G5585,Store_Map!$A$2:$I$100,3,FALSE),"")</f>
        <v>0</v>
      </c>
      <c r="I5585">
        <f>IFERROR(VLOOKUP(G5585,Store_Map!$A$2:$I$100,4,FALSE),"")</f>
        <v>0</v>
      </c>
      <c r="J5585">
        <f>IFERROR(VLOOKUP(G5585,Store_Map!$A$2:$I$100,5,FALSE),"")</f>
        <v>0</v>
      </c>
      <c r="K5585">
        <f>IFERROR(VLOOKUP(G5585,Store_Map!$A$2:$I$100,6,FALSE),"")</f>
        <v>0</v>
      </c>
      <c r="L5585">
        <f>IFERROR(VLOOKUP(G5585,Store_Map!$A$2:$I$100,7,FALSE),"")</f>
        <v>0</v>
      </c>
      <c r="M5585">
        <f>IFERROR(VLOOKUP(G5585,Store_Map!$A$2:$I$100,8,FALSE),"")</f>
        <v>0</v>
      </c>
      <c r="N5585">
        <f t="shared" si="783"/>
        <v>0</v>
      </c>
      <c r="O5585" t="str">
        <f t="shared" si="784"/>
        <v>PASS</v>
      </c>
      <c r="P5585" t="str">
        <f t="shared" si="785"/>
        <v>PASS</v>
      </c>
      <c r="Q5585" t="str">
        <f t="shared" si="786"/>
        <v>PASS</v>
      </c>
      <c r="R5585" t="str">
        <f t="shared" si="787"/>
        <v>PASS</v>
      </c>
      <c r="S5585" t="str">
        <f t="shared" si="788"/>
        <v>PASS</v>
      </c>
      <c r="T5585">
        <f t="shared" si="789"/>
        <v>100</v>
      </c>
      <c r="U5585" t="str">
        <f t="shared" si="790"/>
        <v>Low</v>
      </c>
      <c r="V5585" t="str">
        <f t="shared" si="791"/>
        <v>Clean</v>
      </c>
    </row>
    <row r="5586" spans="1:22" x14ac:dyDescent="0.3">
      <c r="A5586" t="str">
        <f>Raw_Data!A5586</f>
        <v>26084802</v>
      </c>
      <c r="B5586">
        <f>Raw_Data!B5586</f>
        <v>45670</v>
      </c>
      <c r="C5586" t="str">
        <f>Raw_Data!C5586</f>
        <v>FEROSUL 325 MG TABLET</v>
      </c>
      <c r="D5586" t="str">
        <f>Raw_Data!D5586</f>
        <v>904759180</v>
      </c>
      <c r="E5586" t="str">
        <f>Raw_Data!E5586</f>
        <v>FORD, JAMES</v>
      </c>
      <c r="F5586" t="str">
        <f>Raw_Data!F5586</f>
        <v>1033117684</v>
      </c>
      <c r="G5586" t="str">
        <f>Raw_Data!H5586</f>
        <v>2</v>
      </c>
      <c r="H5586">
        <f>IFERROR(VLOOKUP(G5586,Store_Map!$A$2:$I$100,3,FALSE),"")</f>
        <v>0</v>
      </c>
      <c r="I5586">
        <f>IFERROR(VLOOKUP(G5586,Store_Map!$A$2:$I$100,4,FALSE),"")</f>
        <v>0</v>
      </c>
      <c r="J5586">
        <f>IFERROR(VLOOKUP(G5586,Store_Map!$A$2:$I$100,5,FALSE),"")</f>
        <v>0</v>
      </c>
      <c r="K5586">
        <f>IFERROR(VLOOKUP(G5586,Store_Map!$A$2:$I$100,6,FALSE),"")</f>
        <v>0</v>
      </c>
      <c r="L5586">
        <f>IFERROR(VLOOKUP(G5586,Store_Map!$A$2:$I$100,7,FALSE),"")</f>
        <v>0</v>
      </c>
      <c r="M5586">
        <f>IFERROR(VLOOKUP(G5586,Store_Map!$A$2:$I$100,8,FALSE),"")</f>
        <v>0</v>
      </c>
      <c r="N5586">
        <f t="shared" si="783"/>
        <v>0</v>
      </c>
      <c r="O5586" t="str">
        <f t="shared" si="784"/>
        <v>PASS</v>
      </c>
      <c r="P5586" t="str">
        <f t="shared" si="785"/>
        <v>REVIEW</v>
      </c>
      <c r="Q5586" t="str">
        <f t="shared" si="786"/>
        <v>PASS</v>
      </c>
      <c r="R5586" t="str">
        <f t="shared" si="787"/>
        <v>PASS</v>
      </c>
      <c r="S5586" t="str">
        <f t="shared" si="788"/>
        <v>REVIEW</v>
      </c>
      <c r="T5586">
        <f t="shared" si="789"/>
        <v>90</v>
      </c>
      <c r="U5586" t="str">
        <f t="shared" si="790"/>
        <v>Low</v>
      </c>
      <c r="V5586" t="str">
        <f t="shared" si="791"/>
        <v>Invalid NDC</v>
      </c>
    </row>
    <row r="5587" spans="1:22" x14ac:dyDescent="0.3">
      <c r="A5587" t="str">
        <f>Raw_Data!A5587</f>
        <v>26080491</v>
      </c>
      <c r="B5587">
        <f>Raw_Data!B5587</f>
        <v>45670</v>
      </c>
      <c r="C5587" t="str">
        <f>Raw_Data!C5587</f>
        <v>ALBUTEROL HFA 90 MCG INHALE</v>
      </c>
      <c r="D5587" t="str">
        <f>Raw_Data!D5587</f>
        <v>68180096301</v>
      </c>
      <c r="E5587" t="str">
        <f>Raw_Data!E5587</f>
        <v>GIBBS, JON</v>
      </c>
      <c r="F5587" t="str">
        <f>Raw_Data!F5587</f>
        <v>1700896156</v>
      </c>
      <c r="G5587" t="str">
        <f>Raw_Data!H5587</f>
        <v>2</v>
      </c>
      <c r="H5587">
        <f>IFERROR(VLOOKUP(G5587,Store_Map!$A$2:$I$100,3,FALSE),"")</f>
        <v>0</v>
      </c>
      <c r="I5587">
        <f>IFERROR(VLOOKUP(G5587,Store_Map!$A$2:$I$100,4,FALSE),"")</f>
        <v>0</v>
      </c>
      <c r="J5587">
        <f>IFERROR(VLOOKUP(G5587,Store_Map!$A$2:$I$100,5,FALSE),"")</f>
        <v>0</v>
      </c>
      <c r="K5587">
        <f>IFERROR(VLOOKUP(G5587,Store_Map!$A$2:$I$100,6,FALSE),"")</f>
        <v>0</v>
      </c>
      <c r="L5587">
        <f>IFERROR(VLOOKUP(G5587,Store_Map!$A$2:$I$100,7,FALSE),"")</f>
        <v>0</v>
      </c>
      <c r="M5587">
        <f>IFERROR(VLOOKUP(G5587,Store_Map!$A$2:$I$100,8,FALSE),"")</f>
        <v>0</v>
      </c>
      <c r="N5587">
        <f t="shared" si="783"/>
        <v>0</v>
      </c>
      <c r="O5587" t="str">
        <f t="shared" si="784"/>
        <v>PASS</v>
      </c>
      <c r="P5587" t="str">
        <f t="shared" si="785"/>
        <v>PASS</v>
      </c>
      <c r="Q5587" t="str">
        <f t="shared" si="786"/>
        <v>PASS</v>
      </c>
      <c r="R5587" t="str">
        <f t="shared" si="787"/>
        <v>PASS</v>
      </c>
      <c r="S5587" t="str">
        <f t="shared" si="788"/>
        <v>PASS</v>
      </c>
      <c r="T5587">
        <f t="shared" si="789"/>
        <v>100</v>
      </c>
      <c r="U5587" t="str">
        <f t="shared" si="790"/>
        <v>Low</v>
      </c>
      <c r="V5587" t="str">
        <f t="shared" si="791"/>
        <v>Clean</v>
      </c>
    </row>
    <row r="5588" spans="1:22" x14ac:dyDescent="0.3">
      <c r="A5588" t="str">
        <f>Raw_Data!A5588</f>
        <v>26077549</v>
      </c>
      <c r="B5588">
        <f>Raw_Data!B5588</f>
        <v>45670</v>
      </c>
      <c r="C5588" t="str">
        <f>Raw_Data!C5588</f>
        <v>WIXELA 250-50 INHUB</v>
      </c>
      <c r="D5588" t="str">
        <f>Raw_Data!D5588</f>
        <v>378932132</v>
      </c>
      <c r="E5588" t="str">
        <f>Raw_Data!E5588</f>
        <v>GIBBS, JON</v>
      </c>
      <c r="F5588" t="str">
        <f>Raw_Data!F5588</f>
        <v>1700896156</v>
      </c>
      <c r="G5588" t="str">
        <f>Raw_Data!H5588</f>
        <v>2</v>
      </c>
      <c r="H5588">
        <f>IFERROR(VLOOKUP(G5588,Store_Map!$A$2:$I$100,3,FALSE),"")</f>
        <v>0</v>
      </c>
      <c r="I5588">
        <f>IFERROR(VLOOKUP(G5588,Store_Map!$A$2:$I$100,4,FALSE),"")</f>
        <v>0</v>
      </c>
      <c r="J5588">
        <f>IFERROR(VLOOKUP(G5588,Store_Map!$A$2:$I$100,5,FALSE),"")</f>
        <v>0</v>
      </c>
      <c r="K5588">
        <f>IFERROR(VLOOKUP(G5588,Store_Map!$A$2:$I$100,6,FALSE),"")</f>
        <v>0</v>
      </c>
      <c r="L5588">
        <f>IFERROR(VLOOKUP(G5588,Store_Map!$A$2:$I$100,7,FALSE),"")</f>
        <v>0</v>
      </c>
      <c r="M5588">
        <f>IFERROR(VLOOKUP(G5588,Store_Map!$A$2:$I$100,8,FALSE),"")</f>
        <v>0</v>
      </c>
      <c r="N5588">
        <f t="shared" si="783"/>
        <v>0</v>
      </c>
      <c r="O5588" t="str">
        <f t="shared" si="784"/>
        <v>PASS</v>
      </c>
      <c r="P5588" t="str">
        <f t="shared" si="785"/>
        <v>REVIEW</v>
      </c>
      <c r="Q5588" t="str">
        <f t="shared" si="786"/>
        <v>PASS</v>
      </c>
      <c r="R5588" t="str">
        <f t="shared" si="787"/>
        <v>PASS</v>
      </c>
      <c r="S5588" t="str">
        <f t="shared" si="788"/>
        <v>REVIEW</v>
      </c>
      <c r="T5588">
        <f t="shared" si="789"/>
        <v>90</v>
      </c>
      <c r="U5588" t="str">
        <f t="shared" si="790"/>
        <v>Low</v>
      </c>
      <c r="V5588" t="str">
        <f t="shared" si="791"/>
        <v>Invalid NDC</v>
      </c>
    </row>
    <row r="5589" spans="1:22" x14ac:dyDescent="0.3">
      <c r="A5589" t="str">
        <f>Raw_Data!A5589</f>
        <v>26084803</v>
      </c>
      <c r="B5589">
        <f>Raw_Data!B5589</f>
        <v>45670</v>
      </c>
      <c r="C5589" t="str">
        <f>Raw_Data!C5589</f>
        <v>FLUTICASONE PROP 50 MCG SPR</v>
      </c>
      <c r="D5589" t="str">
        <f>Raw_Data!D5589</f>
        <v>60505082901</v>
      </c>
      <c r="E5589" t="str">
        <f>Raw_Data!E5589</f>
        <v>DAVIS, KEPLER</v>
      </c>
      <c r="F5589" t="str">
        <f>Raw_Data!F5589</f>
        <v>1740357425</v>
      </c>
      <c r="G5589" t="str">
        <f>Raw_Data!H5589</f>
        <v>2</v>
      </c>
      <c r="H5589">
        <f>IFERROR(VLOOKUP(G5589,Store_Map!$A$2:$I$100,3,FALSE),"")</f>
        <v>0</v>
      </c>
      <c r="I5589">
        <f>IFERROR(VLOOKUP(G5589,Store_Map!$A$2:$I$100,4,FALSE),"")</f>
        <v>0</v>
      </c>
      <c r="J5589">
        <f>IFERROR(VLOOKUP(G5589,Store_Map!$A$2:$I$100,5,FALSE),"")</f>
        <v>0</v>
      </c>
      <c r="K5589">
        <f>IFERROR(VLOOKUP(G5589,Store_Map!$A$2:$I$100,6,FALSE),"")</f>
        <v>0</v>
      </c>
      <c r="L5589">
        <f>IFERROR(VLOOKUP(G5589,Store_Map!$A$2:$I$100,7,FALSE),"")</f>
        <v>0</v>
      </c>
      <c r="M5589">
        <f>IFERROR(VLOOKUP(G5589,Store_Map!$A$2:$I$100,8,FALSE),"")</f>
        <v>0</v>
      </c>
      <c r="N5589">
        <f t="shared" si="783"/>
        <v>0</v>
      </c>
      <c r="O5589" t="str">
        <f t="shared" si="784"/>
        <v>PASS</v>
      </c>
      <c r="P5589" t="str">
        <f t="shared" si="785"/>
        <v>PASS</v>
      </c>
      <c r="Q5589" t="str">
        <f t="shared" si="786"/>
        <v>PASS</v>
      </c>
      <c r="R5589" t="str">
        <f t="shared" si="787"/>
        <v>PASS</v>
      </c>
      <c r="S5589" t="str">
        <f t="shared" si="788"/>
        <v>PASS</v>
      </c>
      <c r="T5589">
        <f t="shared" si="789"/>
        <v>100</v>
      </c>
      <c r="U5589" t="str">
        <f t="shared" si="790"/>
        <v>Low</v>
      </c>
      <c r="V5589" t="str">
        <f t="shared" si="791"/>
        <v>Clean</v>
      </c>
    </row>
    <row r="5590" spans="1:22" x14ac:dyDescent="0.3">
      <c r="A5590" t="str">
        <f>Raw_Data!A5590</f>
        <v>26084790</v>
      </c>
      <c r="B5590">
        <f>Raw_Data!B5590</f>
        <v>45670</v>
      </c>
      <c r="C5590" t="str">
        <f>Raw_Data!C5590</f>
        <v>TRIAMCINOLONE 0.025% CREAM</v>
      </c>
      <c r="D5590" t="str">
        <f>Raw_Data!D5590</f>
        <v>45802006336</v>
      </c>
      <c r="E5590" t="str">
        <f>Raw_Data!E5590</f>
        <v>GIBBS, JON</v>
      </c>
      <c r="F5590" t="str">
        <f>Raw_Data!F5590</f>
        <v>1700896156</v>
      </c>
      <c r="G5590" t="str">
        <f>Raw_Data!H5590</f>
        <v>2</v>
      </c>
      <c r="H5590">
        <f>IFERROR(VLOOKUP(G5590,Store_Map!$A$2:$I$100,3,FALSE),"")</f>
        <v>0</v>
      </c>
      <c r="I5590">
        <f>IFERROR(VLOOKUP(G5590,Store_Map!$A$2:$I$100,4,FALSE),"")</f>
        <v>0</v>
      </c>
      <c r="J5590">
        <f>IFERROR(VLOOKUP(G5590,Store_Map!$A$2:$I$100,5,FALSE),"")</f>
        <v>0</v>
      </c>
      <c r="K5590">
        <f>IFERROR(VLOOKUP(G5590,Store_Map!$A$2:$I$100,6,FALSE),"")</f>
        <v>0</v>
      </c>
      <c r="L5590">
        <f>IFERROR(VLOOKUP(G5590,Store_Map!$A$2:$I$100,7,FALSE),"")</f>
        <v>0</v>
      </c>
      <c r="M5590">
        <f>IFERROR(VLOOKUP(G5590,Store_Map!$A$2:$I$100,8,FALSE),"")</f>
        <v>0</v>
      </c>
      <c r="N5590">
        <f t="shared" si="783"/>
        <v>0</v>
      </c>
      <c r="O5590" t="str">
        <f t="shared" si="784"/>
        <v>PASS</v>
      </c>
      <c r="P5590" t="str">
        <f t="shared" si="785"/>
        <v>PASS</v>
      </c>
      <c r="Q5590" t="str">
        <f t="shared" si="786"/>
        <v>PASS</v>
      </c>
      <c r="R5590" t="str">
        <f t="shared" si="787"/>
        <v>PASS</v>
      </c>
      <c r="S5590" t="str">
        <f t="shared" si="788"/>
        <v>PASS</v>
      </c>
      <c r="T5590">
        <f t="shared" si="789"/>
        <v>100</v>
      </c>
      <c r="U5590" t="str">
        <f t="shared" si="790"/>
        <v>Low</v>
      </c>
      <c r="V5590" t="str">
        <f t="shared" si="791"/>
        <v>Clean</v>
      </c>
    </row>
    <row r="5591" spans="1:22" x14ac:dyDescent="0.3">
      <c r="A5591" t="str">
        <f>Raw_Data!A5591</f>
        <v>26084721</v>
      </c>
      <c r="B5591">
        <f>Raw_Data!B5591</f>
        <v>45670</v>
      </c>
      <c r="C5591" t="str">
        <f>Raw_Data!C5591</f>
        <v>AMITRIPTYLINE HCL 25 MG TAB</v>
      </c>
      <c r="D5591" t="str">
        <f>Raw_Data!D5591</f>
        <v>29300042010</v>
      </c>
      <c r="E5591" t="str">
        <f>Raw_Data!E5591</f>
        <v>FORD, JAMES</v>
      </c>
      <c r="F5591" t="str">
        <f>Raw_Data!F5591</f>
        <v>1033117684</v>
      </c>
      <c r="G5591" t="str">
        <f>Raw_Data!H5591</f>
        <v>2</v>
      </c>
      <c r="H5591">
        <f>IFERROR(VLOOKUP(G5591,Store_Map!$A$2:$I$100,3,FALSE),"")</f>
        <v>0</v>
      </c>
      <c r="I5591">
        <f>IFERROR(VLOOKUP(G5591,Store_Map!$A$2:$I$100,4,FALSE),"")</f>
        <v>0</v>
      </c>
      <c r="J5591">
        <f>IFERROR(VLOOKUP(G5591,Store_Map!$A$2:$I$100,5,FALSE),"")</f>
        <v>0</v>
      </c>
      <c r="K5591">
        <f>IFERROR(VLOOKUP(G5591,Store_Map!$A$2:$I$100,6,FALSE),"")</f>
        <v>0</v>
      </c>
      <c r="L5591">
        <f>IFERROR(VLOOKUP(G5591,Store_Map!$A$2:$I$100,7,FALSE),"")</f>
        <v>0</v>
      </c>
      <c r="M5591">
        <f>IFERROR(VLOOKUP(G5591,Store_Map!$A$2:$I$100,8,FALSE),"")</f>
        <v>0</v>
      </c>
      <c r="N5591">
        <f t="shared" si="783"/>
        <v>0</v>
      </c>
      <c r="O5591" t="str">
        <f t="shared" si="784"/>
        <v>PASS</v>
      </c>
      <c r="P5591" t="str">
        <f t="shared" si="785"/>
        <v>PASS</v>
      </c>
      <c r="Q5591" t="str">
        <f t="shared" si="786"/>
        <v>PASS</v>
      </c>
      <c r="R5591" t="str">
        <f t="shared" si="787"/>
        <v>PASS</v>
      </c>
      <c r="S5591" t="str">
        <f t="shared" si="788"/>
        <v>PASS</v>
      </c>
      <c r="T5591">
        <f t="shared" si="789"/>
        <v>100</v>
      </c>
      <c r="U5591" t="str">
        <f t="shared" si="790"/>
        <v>Low</v>
      </c>
      <c r="V5591" t="str">
        <f t="shared" si="791"/>
        <v>Clean</v>
      </c>
    </row>
    <row r="5592" spans="1:22" x14ac:dyDescent="0.3">
      <c r="A5592" t="str">
        <f>Raw_Data!A5592</f>
        <v>26079463</v>
      </c>
      <c r="B5592">
        <f>Raw_Data!B5592</f>
        <v>45670</v>
      </c>
      <c r="C5592" t="str">
        <f>Raw_Data!C5592</f>
        <v>METFORMIN HCL 500 MG TABLET</v>
      </c>
      <c r="D5592" t="str">
        <f>Raw_Data!D5592</f>
        <v>65862000899</v>
      </c>
      <c r="E5592" t="str">
        <f>Raw_Data!E5592</f>
        <v>FORD, JAMES</v>
      </c>
      <c r="F5592" t="str">
        <f>Raw_Data!F5592</f>
        <v>1033117684</v>
      </c>
      <c r="G5592" t="str">
        <f>Raw_Data!H5592</f>
        <v>2</v>
      </c>
      <c r="H5592">
        <f>IFERROR(VLOOKUP(G5592,Store_Map!$A$2:$I$100,3,FALSE),"")</f>
        <v>0</v>
      </c>
      <c r="I5592">
        <f>IFERROR(VLOOKUP(G5592,Store_Map!$A$2:$I$100,4,FALSE),"")</f>
        <v>0</v>
      </c>
      <c r="J5592">
        <f>IFERROR(VLOOKUP(G5592,Store_Map!$A$2:$I$100,5,FALSE),"")</f>
        <v>0</v>
      </c>
      <c r="K5592">
        <f>IFERROR(VLOOKUP(G5592,Store_Map!$A$2:$I$100,6,FALSE),"")</f>
        <v>0</v>
      </c>
      <c r="L5592">
        <f>IFERROR(VLOOKUP(G5592,Store_Map!$A$2:$I$100,7,FALSE),"")</f>
        <v>0</v>
      </c>
      <c r="M5592">
        <f>IFERROR(VLOOKUP(G5592,Store_Map!$A$2:$I$100,8,FALSE),"")</f>
        <v>0</v>
      </c>
      <c r="N5592">
        <f t="shared" si="783"/>
        <v>0</v>
      </c>
      <c r="O5592" t="str">
        <f t="shared" si="784"/>
        <v>PASS</v>
      </c>
      <c r="P5592" t="str">
        <f t="shared" si="785"/>
        <v>PASS</v>
      </c>
      <c r="Q5592" t="str">
        <f t="shared" si="786"/>
        <v>PASS</v>
      </c>
      <c r="R5592" t="str">
        <f t="shared" si="787"/>
        <v>PASS</v>
      </c>
      <c r="S5592" t="str">
        <f t="shared" si="788"/>
        <v>PASS</v>
      </c>
      <c r="T5592">
        <f t="shared" si="789"/>
        <v>100</v>
      </c>
      <c r="U5592" t="str">
        <f t="shared" si="790"/>
        <v>Low</v>
      </c>
      <c r="V5592" t="str">
        <f t="shared" si="791"/>
        <v>Clean</v>
      </c>
    </row>
    <row r="5593" spans="1:22" x14ac:dyDescent="0.3">
      <c r="A5593" t="str">
        <f>Raw_Data!A5593</f>
        <v>26079465</v>
      </c>
      <c r="B5593">
        <f>Raw_Data!B5593</f>
        <v>45670</v>
      </c>
      <c r="C5593" t="str">
        <f>Raw_Data!C5593</f>
        <v>ATORVASTATIN 20 MG TABLET</v>
      </c>
      <c r="D5593" t="str">
        <f>Raw_Data!D5593</f>
        <v>60505257908</v>
      </c>
      <c r="E5593" t="str">
        <f>Raw_Data!E5593</f>
        <v>FORD, JAMES</v>
      </c>
      <c r="F5593" t="str">
        <f>Raw_Data!F5593</f>
        <v>1033117684</v>
      </c>
      <c r="G5593" t="str">
        <f>Raw_Data!H5593</f>
        <v>2</v>
      </c>
      <c r="H5593">
        <f>IFERROR(VLOOKUP(G5593,Store_Map!$A$2:$I$100,3,FALSE),"")</f>
        <v>0</v>
      </c>
      <c r="I5593">
        <f>IFERROR(VLOOKUP(G5593,Store_Map!$A$2:$I$100,4,FALSE),"")</f>
        <v>0</v>
      </c>
      <c r="J5593">
        <f>IFERROR(VLOOKUP(G5593,Store_Map!$A$2:$I$100,5,FALSE),"")</f>
        <v>0</v>
      </c>
      <c r="K5593">
        <f>IFERROR(VLOOKUP(G5593,Store_Map!$A$2:$I$100,6,FALSE),"")</f>
        <v>0</v>
      </c>
      <c r="L5593">
        <f>IFERROR(VLOOKUP(G5593,Store_Map!$A$2:$I$100,7,FALSE),"")</f>
        <v>0</v>
      </c>
      <c r="M5593">
        <f>IFERROR(VLOOKUP(G5593,Store_Map!$A$2:$I$100,8,FALSE),"")</f>
        <v>0</v>
      </c>
      <c r="N5593">
        <f t="shared" si="783"/>
        <v>0</v>
      </c>
      <c r="O5593" t="str">
        <f t="shared" si="784"/>
        <v>PASS</v>
      </c>
      <c r="P5593" t="str">
        <f t="shared" si="785"/>
        <v>PASS</v>
      </c>
      <c r="Q5593" t="str">
        <f t="shared" si="786"/>
        <v>PASS</v>
      </c>
      <c r="R5593" t="str">
        <f t="shared" si="787"/>
        <v>PASS</v>
      </c>
      <c r="S5593" t="str">
        <f t="shared" si="788"/>
        <v>PASS</v>
      </c>
      <c r="T5593">
        <f t="shared" si="789"/>
        <v>100</v>
      </c>
      <c r="U5593" t="str">
        <f t="shared" si="790"/>
        <v>Low</v>
      </c>
      <c r="V5593" t="str">
        <f t="shared" si="791"/>
        <v>Clean</v>
      </c>
    </row>
    <row r="5594" spans="1:22" x14ac:dyDescent="0.3">
      <c r="A5594" t="str">
        <f>Raw_Data!A5594</f>
        <v>26079464</v>
      </c>
      <c r="B5594">
        <f>Raw_Data!B5594</f>
        <v>45670</v>
      </c>
      <c r="C5594" t="str">
        <f>Raw_Data!C5594</f>
        <v>LOSARTAN POTASSIUM 50 MG TA</v>
      </c>
      <c r="D5594" t="str">
        <f>Raw_Data!D5594</f>
        <v>65862020299</v>
      </c>
      <c r="E5594" t="str">
        <f>Raw_Data!E5594</f>
        <v>FORD, JAMES</v>
      </c>
      <c r="F5594" t="str">
        <f>Raw_Data!F5594</f>
        <v>1033117684</v>
      </c>
      <c r="G5594" t="str">
        <f>Raw_Data!H5594</f>
        <v>2</v>
      </c>
      <c r="H5594">
        <f>IFERROR(VLOOKUP(G5594,Store_Map!$A$2:$I$100,3,FALSE),"")</f>
        <v>0</v>
      </c>
      <c r="I5594">
        <f>IFERROR(VLOOKUP(G5594,Store_Map!$A$2:$I$100,4,FALSE),"")</f>
        <v>0</v>
      </c>
      <c r="J5594">
        <f>IFERROR(VLOOKUP(G5594,Store_Map!$A$2:$I$100,5,FALSE),"")</f>
        <v>0</v>
      </c>
      <c r="K5594">
        <f>IFERROR(VLOOKUP(G5594,Store_Map!$A$2:$I$100,6,FALSE),"")</f>
        <v>0</v>
      </c>
      <c r="L5594">
        <f>IFERROR(VLOOKUP(G5594,Store_Map!$A$2:$I$100,7,FALSE),"")</f>
        <v>0</v>
      </c>
      <c r="M5594">
        <f>IFERROR(VLOOKUP(G5594,Store_Map!$A$2:$I$100,8,FALSE),"")</f>
        <v>0</v>
      </c>
      <c r="N5594">
        <f t="shared" si="783"/>
        <v>0</v>
      </c>
      <c r="O5594" t="str">
        <f t="shared" si="784"/>
        <v>PASS</v>
      </c>
      <c r="P5594" t="str">
        <f t="shared" si="785"/>
        <v>PASS</v>
      </c>
      <c r="Q5594" t="str">
        <f t="shared" si="786"/>
        <v>PASS</v>
      </c>
      <c r="R5594" t="str">
        <f t="shared" si="787"/>
        <v>PASS</v>
      </c>
      <c r="S5594" t="str">
        <f t="shared" si="788"/>
        <v>PASS</v>
      </c>
      <c r="T5594">
        <f t="shared" si="789"/>
        <v>100</v>
      </c>
      <c r="U5594" t="str">
        <f t="shared" si="790"/>
        <v>Low</v>
      </c>
      <c r="V5594" t="str">
        <f t="shared" si="791"/>
        <v>Clean</v>
      </c>
    </row>
    <row r="5595" spans="1:22" x14ac:dyDescent="0.3">
      <c r="A5595" t="str">
        <f>Raw_Data!A5595</f>
        <v>26079466</v>
      </c>
      <c r="B5595">
        <f>Raw_Data!B5595</f>
        <v>45670</v>
      </c>
      <c r="C5595" t="str">
        <f>Raw_Data!C5595</f>
        <v>PANTOPRAZOLE SOD DR 40 MG T</v>
      </c>
      <c r="D5595" t="str">
        <f>Raw_Data!D5595</f>
        <v>65862056090</v>
      </c>
      <c r="E5595" t="str">
        <f>Raw_Data!E5595</f>
        <v>FORD, JAMES</v>
      </c>
      <c r="F5595" t="str">
        <f>Raw_Data!F5595</f>
        <v>1033117684</v>
      </c>
      <c r="G5595" t="str">
        <f>Raw_Data!H5595</f>
        <v>2</v>
      </c>
      <c r="H5595">
        <f>IFERROR(VLOOKUP(G5595,Store_Map!$A$2:$I$100,3,FALSE),"")</f>
        <v>0</v>
      </c>
      <c r="I5595">
        <f>IFERROR(VLOOKUP(G5595,Store_Map!$A$2:$I$100,4,FALSE),"")</f>
        <v>0</v>
      </c>
      <c r="J5595">
        <f>IFERROR(VLOOKUP(G5595,Store_Map!$A$2:$I$100,5,FALSE),"")</f>
        <v>0</v>
      </c>
      <c r="K5595">
        <f>IFERROR(VLOOKUP(G5595,Store_Map!$A$2:$I$100,6,FALSE),"")</f>
        <v>0</v>
      </c>
      <c r="L5595">
        <f>IFERROR(VLOOKUP(G5595,Store_Map!$A$2:$I$100,7,FALSE),"")</f>
        <v>0</v>
      </c>
      <c r="M5595">
        <f>IFERROR(VLOOKUP(G5595,Store_Map!$A$2:$I$100,8,FALSE),"")</f>
        <v>0</v>
      </c>
      <c r="N5595">
        <f t="shared" si="783"/>
        <v>0</v>
      </c>
      <c r="O5595" t="str">
        <f t="shared" si="784"/>
        <v>PASS</v>
      </c>
      <c r="P5595" t="str">
        <f t="shared" si="785"/>
        <v>PASS</v>
      </c>
      <c r="Q5595" t="str">
        <f t="shared" si="786"/>
        <v>PASS</v>
      </c>
      <c r="R5595" t="str">
        <f t="shared" si="787"/>
        <v>PASS</v>
      </c>
      <c r="S5595" t="str">
        <f t="shared" si="788"/>
        <v>PASS</v>
      </c>
      <c r="T5595">
        <f t="shared" si="789"/>
        <v>100</v>
      </c>
      <c r="U5595" t="str">
        <f t="shared" si="790"/>
        <v>Low</v>
      </c>
      <c r="V5595" t="str">
        <f t="shared" si="791"/>
        <v>Clean</v>
      </c>
    </row>
    <row r="5596" spans="1:22" x14ac:dyDescent="0.3">
      <c r="A5596" t="str">
        <f>Raw_Data!A5596</f>
        <v>26084805</v>
      </c>
      <c r="B5596">
        <f>Raw_Data!B5596</f>
        <v>45670</v>
      </c>
      <c r="C5596" t="str">
        <f>Raw_Data!C5596</f>
        <v>EDARBI 40 MG TABLET</v>
      </c>
      <c r="D5596" t="str">
        <f>Raw_Data!D5596</f>
        <v>60631004030</v>
      </c>
      <c r="E5596" t="str">
        <f>Raw_Data!E5596</f>
        <v>FORD, JAMES</v>
      </c>
      <c r="F5596" t="str">
        <f>Raw_Data!F5596</f>
        <v>1033117684</v>
      </c>
      <c r="G5596" t="str">
        <f>Raw_Data!H5596</f>
        <v>2</v>
      </c>
      <c r="H5596">
        <f>IFERROR(VLOOKUP(G5596,Store_Map!$A$2:$I$100,3,FALSE),"")</f>
        <v>0</v>
      </c>
      <c r="I5596">
        <f>IFERROR(VLOOKUP(G5596,Store_Map!$A$2:$I$100,4,FALSE),"")</f>
        <v>0</v>
      </c>
      <c r="J5596">
        <f>IFERROR(VLOOKUP(G5596,Store_Map!$A$2:$I$100,5,FALSE),"")</f>
        <v>0</v>
      </c>
      <c r="K5596">
        <f>IFERROR(VLOOKUP(G5596,Store_Map!$A$2:$I$100,6,FALSE),"")</f>
        <v>0</v>
      </c>
      <c r="L5596">
        <f>IFERROR(VLOOKUP(G5596,Store_Map!$A$2:$I$100,7,FALSE),"")</f>
        <v>0</v>
      </c>
      <c r="M5596">
        <f>IFERROR(VLOOKUP(G5596,Store_Map!$A$2:$I$100,8,FALSE),"")</f>
        <v>0</v>
      </c>
      <c r="N5596">
        <f t="shared" si="783"/>
        <v>0</v>
      </c>
      <c r="O5596" t="str">
        <f t="shared" si="784"/>
        <v>PASS</v>
      </c>
      <c r="P5596" t="str">
        <f t="shared" si="785"/>
        <v>PASS</v>
      </c>
      <c r="Q5596" t="str">
        <f t="shared" si="786"/>
        <v>PASS</v>
      </c>
      <c r="R5596" t="str">
        <f t="shared" si="787"/>
        <v>PASS</v>
      </c>
      <c r="S5596" t="str">
        <f t="shared" si="788"/>
        <v>PASS</v>
      </c>
      <c r="T5596">
        <f t="shared" si="789"/>
        <v>100</v>
      </c>
      <c r="U5596" t="str">
        <f t="shared" si="790"/>
        <v>Low</v>
      </c>
      <c r="V5596" t="str">
        <f t="shared" si="791"/>
        <v>Clean</v>
      </c>
    </row>
    <row r="5597" spans="1:22" x14ac:dyDescent="0.3">
      <c r="A5597" t="str">
        <f>Raw_Data!A5597</f>
        <v>26083952</v>
      </c>
      <c r="B5597">
        <f>Raw_Data!B5597</f>
        <v>45670</v>
      </c>
      <c r="C5597" t="str">
        <f>Raw_Data!C5597</f>
        <v>LOSARTAN-HCTZ 50-12.5 MG TA</v>
      </c>
      <c r="D5597" t="str">
        <f>Raw_Data!D5597</f>
        <v>65862046899</v>
      </c>
      <c r="E5597" t="str">
        <f>Raw_Data!E5597</f>
        <v>BYNE, EDMUND</v>
      </c>
      <c r="F5597" t="str">
        <f>Raw_Data!F5597</f>
        <v>1033186648</v>
      </c>
      <c r="G5597" t="str">
        <f>Raw_Data!H5597</f>
        <v>2</v>
      </c>
      <c r="H5597">
        <f>IFERROR(VLOOKUP(G5597,Store_Map!$A$2:$I$100,3,FALSE),"")</f>
        <v>0</v>
      </c>
      <c r="I5597">
        <f>IFERROR(VLOOKUP(G5597,Store_Map!$A$2:$I$100,4,FALSE),"")</f>
        <v>0</v>
      </c>
      <c r="J5597">
        <f>IFERROR(VLOOKUP(G5597,Store_Map!$A$2:$I$100,5,FALSE),"")</f>
        <v>0</v>
      </c>
      <c r="K5597">
        <f>IFERROR(VLOOKUP(G5597,Store_Map!$A$2:$I$100,6,FALSE),"")</f>
        <v>0</v>
      </c>
      <c r="L5597">
        <f>IFERROR(VLOOKUP(G5597,Store_Map!$A$2:$I$100,7,FALSE),"")</f>
        <v>0</v>
      </c>
      <c r="M5597">
        <f>IFERROR(VLOOKUP(G5597,Store_Map!$A$2:$I$100,8,FALSE),"")</f>
        <v>0</v>
      </c>
      <c r="N5597">
        <f t="shared" si="783"/>
        <v>0</v>
      </c>
      <c r="O5597" t="str">
        <f t="shared" si="784"/>
        <v>PASS</v>
      </c>
      <c r="P5597" t="str">
        <f t="shared" si="785"/>
        <v>PASS</v>
      </c>
      <c r="Q5597" t="str">
        <f t="shared" si="786"/>
        <v>PASS</v>
      </c>
      <c r="R5597" t="str">
        <f t="shared" si="787"/>
        <v>PASS</v>
      </c>
      <c r="S5597" t="str">
        <f t="shared" si="788"/>
        <v>PASS</v>
      </c>
      <c r="T5597">
        <f t="shared" si="789"/>
        <v>100</v>
      </c>
      <c r="U5597" t="str">
        <f t="shared" si="790"/>
        <v>Low</v>
      </c>
      <c r="V5597" t="str">
        <f t="shared" si="791"/>
        <v>Clean</v>
      </c>
    </row>
    <row r="5598" spans="1:22" x14ac:dyDescent="0.3">
      <c r="A5598" t="str">
        <f>Raw_Data!A5598</f>
        <v>26084806</v>
      </c>
      <c r="B5598">
        <f>Raw_Data!B5598</f>
        <v>45670</v>
      </c>
      <c r="C5598" t="str">
        <f>Raw_Data!C5598</f>
        <v>TRIAMCINOLONE 0.1% CREAM</v>
      </c>
      <c r="D5598" t="str">
        <f>Raw_Data!D5598</f>
        <v>67877025115</v>
      </c>
      <c r="E5598" t="str">
        <f>Raw_Data!E5598</f>
        <v>BYNE, EDMUND</v>
      </c>
      <c r="F5598" t="str">
        <f>Raw_Data!F5598</f>
        <v>1033186648</v>
      </c>
      <c r="G5598" t="str">
        <f>Raw_Data!H5598</f>
        <v>2</v>
      </c>
      <c r="H5598">
        <f>IFERROR(VLOOKUP(G5598,Store_Map!$A$2:$I$100,3,FALSE),"")</f>
        <v>0</v>
      </c>
      <c r="I5598">
        <f>IFERROR(VLOOKUP(G5598,Store_Map!$A$2:$I$100,4,FALSE),"")</f>
        <v>0</v>
      </c>
      <c r="J5598">
        <f>IFERROR(VLOOKUP(G5598,Store_Map!$A$2:$I$100,5,FALSE),"")</f>
        <v>0</v>
      </c>
      <c r="K5598">
        <f>IFERROR(VLOOKUP(G5598,Store_Map!$A$2:$I$100,6,FALSE),"")</f>
        <v>0</v>
      </c>
      <c r="L5598">
        <f>IFERROR(VLOOKUP(G5598,Store_Map!$A$2:$I$100,7,FALSE),"")</f>
        <v>0</v>
      </c>
      <c r="M5598">
        <f>IFERROR(VLOOKUP(G5598,Store_Map!$A$2:$I$100,8,FALSE),"")</f>
        <v>0</v>
      </c>
      <c r="N5598">
        <f t="shared" si="783"/>
        <v>0</v>
      </c>
      <c r="O5598" t="str">
        <f t="shared" si="784"/>
        <v>PASS</v>
      </c>
      <c r="P5598" t="str">
        <f t="shared" si="785"/>
        <v>PASS</v>
      </c>
      <c r="Q5598" t="str">
        <f t="shared" si="786"/>
        <v>PASS</v>
      </c>
      <c r="R5598" t="str">
        <f t="shared" si="787"/>
        <v>PASS</v>
      </c>
      <c r="S5598" t="str">
        <f t="shared" si="788"/>
        <v>PASS</v>
      </c>
      <c r="T5598">
        <f t="shared" si="789"/>
        <v>100</v>
      </c>
      <c r="U5598" t="str">
        <f t="shared" si="790"/>
        <v>Low</v>
      </c>
      <c r="V5598" t="str">
        <f t="shared" si="791"/>
        <v>Clean</v>
      </c>
    </row>
    <row r="5599" spans="1:22" x14ac:dyDescent="0.3">
      <c r="A5599" t="str">
        <f>Raw_Data!A5599</f>
        <v>26081901</v>
      </c>
      <c r="B5599">
        <f>Raw_Data!B5599</f>
        <v>45670</v>
      </c>
      <c r="C5599" t="str">
        <f>Raw_Data!C5599</f>
        <v>NIFEDIPINE ER 30 MG TABLET</v>
      </c>
      <c r="D5599" t="str">
        <f>Raw_Data!D5599</f>
        <v>68682010510</v>
      </c>
      <c r="E5599" t="str">
        <f>Raw_Data!E5599</f>
        <v>BYNE, EDMUND</v>
      </c>
      <c r="F5599" t="str">
        <f>Raw_Data!F5599</f>
        <v>1033186648</v>
      </c>
      <c r="G5599" t="str">
        <f>Raw_Data!H5599</f>
        <v>2</v>
      </c>
      <c r="H5599">
        <f>IFERROR(VLOOKUP(G5599,Store_Map!$A$2:$I$100,3,FALSE),"")</f>
        <v>0</v>
      </c>
      <c r="I5599">
        <f>IFERROR(VLOOKUP(G5599,Store_Map!$A$2:$I$100,4,FALSE),"")</f>
        <v>0</v>
      </c>
      <c r="J5599">
        <f>IFERROR(VLOOKUP(G5599,Store_Map!$A$2:$I$100,5,FALSE),"")</f>
        <v>0</v>
      </c>
      <c r="K5599">
        <f>IFERROR(VLOOKUP(G5599,Store_Map!$A$2:$I$100,6,FALSE),"")</f>
        <v>0</v>
      </c>
      <c r="L5599">
        <f>IFERROR(VLOOKUP(G5599,Store_Map!$A$2:$I$100,7,FALSE),"")</f>
        <v>0</v>
      </c>
      <c r="M5599">
        <f>IFERROR(VLOOKUP(G5599,Store_Map!$A$2:$I$100,8,FALSE),"")</f>
        <v>0</v>
      </c>
      <c r="N5599">
        <f t="shared" si="783"/>
        <v>0</v>
      </c>
      <c r="O5599" t="str">
        <f t="shared" si="784"/>
        <v>PASS</v>
      </c>
      <c r="P5599" t="str">
        <f t="shared" si="785"/>
        <v>PASS</v>
      </c>
      <c r="Q5599" t="str">
        <f t="shared" si="786"/>
        <v>PASS</v>
      </c>
      <c r="R5599" t="str">
        <f t="shared" si="787"/>
        <v>PASS</v>
      </c>
      <c r="S5599" t="str">
        <f t="shared" si="788"/>
        <v>PASS</v>
      </c>
      <c r="T5599">
        <f t="shared" si="789"/>
        <v>100</v>
      </c>
      <c r="U5599" t="str">
        <f t="shared" si="790"/>
        <v>Low</v>
      </c>
      <c r="V5599" t="str">
        <f t="shared" si="791"/>
        <v>Clean</v>
      </c>
    </row>
    <row r="5600" spans="1:22" x14ac:dyDescent="0.3">
      <c r="A5600" t="str">
        <f>Raw_Data!A5600</f>
        <v>26078404</v>
      </c>
      <c r="B5600">
        <f>Raw_Data!B5600</f>
        <v>45670</v>
      </c>
      <c r="C5600" t="str">
        <f>Raw_Data!C5600</f>
        <v>OMEPRAZOLE DR 20 MG CAPSULE</v>
      </c>
      <c r="D5600" t="str">
        <f>Raw_Data!D5600</f>
        <v>68462039610</v>
      </c>
      <c r="E5600" t="str">
        <f>Raw_Data!E5600</f>
        <v>BYNE, EDMUND</v>
      </c>
      <c r="F5600" t="str">
        <f>Raw_Data!F5600</f>
        <v>1033186648</v>
      </c>
      <c r="G5600" t="str">
        <f>Raw_Data!H5600</f>
        <v>2</v>
      </c>
      <c r="H5600">
        <f>IFERROR(VLOOKUP(G5600,Store_Map!$A$2:$I$100,3,FALSE),"")</f>
        <v>0</v>
      </c>
      <c r="I5600">
        <f>IFERROR(VLOOKUP(G5600,Store_Map!$A$2:$I$100,4,FALSE),"")</f>
        <v>0</v>
      </c>
      <c r="J5600">
        <f>IFERROR(VLOOKUP(G5600,Store_Map!$A$2:$I$100,5,FALSE),"")</f>
        <v>0</v>
      </c>
      <c r="K5600">
        <f>IFERROR(VLOOKUP(G5600,Store_Map!$A$2:$I$100,6,FALSE),"")</f>
        <v>0</v>
      </c>
      <c r="L5600">
        <f>IFERROR(VLOOKUP(G5600,Store_Map!$A$2:$I$100,7,FALSE),"")</f>
        <v>0</v>
      </c>
      <c r="M5600">
        <f>IFERROR(VLOOKUP(G5600,Store_Map!$A$2:$I$100,8,FALSE),"")</f>
        <v>0</v>
      </c>
      <c r="N5600">
        <f t="shared" si="783"/>
        <v>0</v>
      </c>
      <c r="O5600" t="str">
        <f t="shared" si="784"/>
        <v>PASS</v>
      </c>
      <c r="P5600" t="str">
        <f t="shared" si="785"/>
        <v>PASS</v>
      </c>
      <c r="Q5600" t="str">
        <f t="shared" si="786"/>
        <v>PASS</v>
      </c>
      <c r="R5600" t="str">
        <f t="shared" si="787"/>
        <v>PASS</v>
      </c>
      <c r="S5600" t="str">
        <f t="shared" si="788"/>
        <v>PASS</v>
      </c>
      <c r="T5600">
        <f t="shared" si="789"/>
        <v>100</v>
      </c>
      <c r="U5600" t="str">
        <f t="shared" si="790"/>
        <v>Low</v>
      </c>
      <c r="V5600" t="str">
        <f t="shared" si="791"/>
        <v>Clean</v>
      </c>
    </row>
    <row r="5601" spans="1:22" x14ac:dyDescent="0.3">
      <c r="A5601" t="str">
        <f>Raw_Data!A5601</f>
        <v>26077471</v>
      </c>
      <c r="B5601">
        <f>Raw_Data!B5601</f>
        <v>45670</v>
      </c>
      <c r="C5601" t="str">
        <f>Raw_Data!C5601</f>
        <v>GABAPENTIN 300 MG CAPSULE</v>
      </c>
      <c r="D5601" t="str">
        <f>Raw_Data!D5601</f>
        <v>50228018010</v>
      </c>
      <c r="E5601" t="str">
        <f>Raw_Data!E5601</f>
        <v>BYNE, EDMUND</v>
      </c>
      <c r="F5601" t="str">
        <f>Raw_Data!F5601</f>
        <v>1033186648</v>
      </c>
      <c r="G5601" t="str">
        <f>Raw_Data!H5601</f>
        <v>2</v>
      </c>
      <c r="H5601">
        <f>IFERROR(VLOOKUP(G5601,Store_Map!$A$2:$I$100,3,FALSE),"")</f>
        <v>0</v>
      </c>
      <c r="I5601">
        <f>IFERROR(VLOOKUP(G5601,Store_Map!$A$2:$I$100,4,FALSE),"")</f>
        <v>0</v>
      </c>
      <c r="J5601">
        <f>IFERROR(VLOOKUP(G5601,Store_Map!$A$2:$I$100,5,FALSE),"")</f>
        <v>0</v>
      </c>
      <c r="K5601">
        <f>IFERROR(VLOOKUP(G5601,Store_Map!$A$2:$I$100,6,FALSE),"")</f>
        <v>0</v>
      </c>
      <c r="L5601">
        <f>IFERROR(VLOOKUP(G5601,Store_Map!$A$2:$I$100,7,FALSE),"")</f>
        <v>0</v>
      </c>
      <c r="M5601">
        <f>IFERROR(VLOOKUP(G5601,Store_Map!$A$2:$I$100,8,FALSE),"")</f>
        <v>0</v>
      </c>
      <c r="N5601">
        <f t="shared" si="783"/>
        <v>0</v>
      </c>
      <c r="O5601" t="str">
        <f t="shared" si="784"/>
        <v>PASS</v>
      </c>
      <c r="P5601" t="str">
        <f t="shared" si="785"/>
        <v>PASS</v>
      </c>
      <c r="Q5601" t="str">
        <f t="shared" si="786"/>
        <v>PASS</v>
      </c>
      <c r="R5601" t="str">
        <f t="shared" si="787"/>
        <v>PASS</v>
      </c>
      <c r="S5601" t="str">
        <f t="shared" si="788"/>
        <v>PASS</v>
      </c>
      <c r="T5601">
        <f t="shared" si="789"/>
        <v>100</v>
      </c>
      <c r="U5601" t="str">
        <f t="shared" si="790"/>
        <v>Low</v>
      </c>
      <c r="V5601" t="str">
        <f t="shared" si="791"/>
        <v>Clean</v>
      </c>
    </row>
    <row r="5602" spans="1:22" x14ac:dyDescent="0.3">
      <c r="A5602" t="str">
        <f>Raw_Data!A5602</f>
        <v>26084200</v>
      </c>
      <c r="B5602">
        <f>Raw_Data!B5602</f>
        <v>45670</v>
      </c>
      <c r="C5602" t="str">
        <f>Raw_Data!C5602</f>
        <v>LINZESS 145 MCG CAPSULE</v>
      </c>
      <c r="D5602" t="str">
        <f>Raw_Data!D5602</f>
        <v>456120130</v>
      </c>
      <c r="E5602" t="str">
        <f>Raw_Data!E5602</f>
        <v>FORD, JAMES</v>
      </c>
      <c r="F5602" t="str">
        <f>Raw_Data!F5602</f>
        <v>1033117684</v>
      </c>
      <c r="G5602" t="str">
        <f>Raw_Data!H5602</f>
        <v>2</v>
      </c>
      <c r="H5602">
        <f>IFERROR(VLOOKUP(G5602,Store_Map!$A$2:$I$100,3,FALSE),"")</f>
        <v>0</v>
      </c>
      <c r="I5602">
        <f>IFERROR(VLOOKUP(G5602,Store_Map!$A$2:$I$100,4,FALSE),"")</f>
        <v>0</v>
      </c>
      <c r="J5602">
        <f>IFERROR(VLOOKUP(G5602,Store_Map!$A$2:$I$100,5,FALSE),"")</f>
        <v>0</v>
      </c>
      <c r="K5602">
        <f>IFERROR(VLOOKUP(G5602,Store_Map!$A$2:$I$100,6,FALSE),"")</f>
        <v>0</v>
      </c>
      <c r="L5602">
        <f>IFERROR(VLOOKUP(G5602,Store_Map!$A$2:$I$100,7,FALSE),"")</f>
        <v>0</v>
      </c>
      <c r="M5602">
        <f>IFERROR(VLOOKUP(G5602,Store_Map!$A$2:$I$100,8,FALSE),"")</f>
        <v>0</v>
      </c>
      <c r="N5602">
        <f t="shared" si="783"/>
        <v>0</v>
      </c>
      <c r="O5602" t="str">
        <f t="shared" si="784"/>
        <v>PASS</v>
      </c>
      <c r="P5602" t="str">
        <f t="shared" si="785"/>
        <v>REVIEW</v>
      </c>
      <c r="Q5602" t="str">
        <f t="shared" si="786"/>
        <v>PASS</v>
      </c>
      <c r="R5602" t="str">
        <f t="shared" si="787"/>
        <v>PASS</v>
      </c>
      <c r="S5602" t="str">
        <f t="shared" si="788"/>
        <v>REVIEW</v>
      </c>
      <c r="T5602">
        <f t="shared" si="789"/>
        <v>90</v>
      </c>
      <c r="U5602" t="str">
        <f t="shared" si="790"/>
        <v>Low</v>
      </c>
      <c r="V5602" t="str">
        <f t="shared" si="791"/>
        <v>Invalid NDC</v>
      </c>
    </row>
    <row r="5603" spans="1:22" x14ac:dyDescent="0.3">
      <c r="A5603" t="str">
        <f>Raw_Data!A5603</f>
        <v>26081455</v>
      </c>
      <c r="B5603">
        <f>Raw_Data!B5603</f>
        <v>45670</v>
      </c>
      <c r="C5603" t="str">
        <f>Raw_Data!C5603</f>
        <v>BIKTARVY 50-200-25 MG TABLE</v>
      </c>
      <c r="D5603" t="str">
        <f>Raw_Data!D5603</f>
        <v>61958250101</v>
      </c>
      <c r="E5603" t="str">
        <f>Raw_Data!E5603</f>
        <v>GONZALEZ, ANDREA</v>
      </c>
      <c r="F5603" t="str">
        <f>Raw_Data!F5603</f>
        <v>1336176403</v>
      </c>
      <c r="G5603" t="str">
        <f>Raw_Data!H5603</f>
        <v>2</v>
      </c>
      <c r="H5603">
        <f>IFERROR(VLOOKUP(G5603,Store_Map!$A$2:$I$100,3,FALSE),"")</f>
        <v>0</v>
      </c>
      <c r="I5603">
        <f>IFERROR(VLOOKUP(G5603,Store_Map!$A$2:$I$100,4,FALSE),"")</f>
        <v>0</v>
      </c>
      <c r="J5603">
        <f>IFERROR(VLOOKUP(G5603,Store_Map!$A$2:$I$100,5,FALSE),"")</f>
        <v>0</v>
      </c>
      <c r="K5603">
        <f>IFERROR(VLOOKUP(G5603,Store_Map!$A$2:$I$100,6,FALSE),"")</f>
        <v>0</v>
      </c>
      <c r="L5603">
        <f>IFERROR(VLOOKUP(G5603,Store_Map!$A$2:$I$100,7,FALSE),"")</f>
        <v>0</v>
      </c>
      <c r="M5603">
        <f>IFERROR(VLOOKUP(G5603,Store_Map!$A$2:$I$100,8,FALSE),"")</f>
        <v>0</v>
      </c>
      <c r="N5603">
        <f t="shared" si="783"/>
        <v>0</v>
      </c>
      <c r="O5603" t="str">
        <f t="shared" si="784"/>
        <v>PASS</v>
      </c>
      <c r="P5603" t="str">
        <f t="shared" si="785"/>
        <v>PASS</v>
      </c>
      <c r="Q5603" t="str">
        <f t="shared" si="786"/>
        <v>PASS</v>
      </c>
      <c r="R5603" t="str">
        <f t="shared" si="787"/>
        <v>PASS</v>
      </c>
      <c r="S5603" t="str">
        <f t="shared" si="788"/>
        <v>PASS</v>
      </c>
      <c r="T5603">
        <f t="shared" si="789"/>
        <v>100</v>
      </c>
      <c r="U5603" t="str">
        <f t="shared" si="790"/>
        <v>Low</v>
      </c>
      <c r="V5603" t="str">
        <f t="shared" si="791"/>
        <v>Clean</v>
      </c>
    </row>
    <row r="5604" spans="1:22" x14ac:dyDescent="0.3">
      <c r="A5604" t="str">
        <f>Raw_Data!A5604</f>
        <v>26084772</v>
      </c>
      <c r="B5604">
        <f>Raw_Data!B5604</f>
        <v>45670</v>
      </c>
      <c r="C5604" t="str">
        <f>Raw_Data!C5604</f>
        <v>ATORVASTATIN 40 MG TABLET</v>
      </c>
      <c r="D5604" t="str">
        <f>Raw_Data!D5604</f>
        <v>378395205</v>
      </c>
      <c r="E5604" t="str">
        <f>Raw_Data!E5604</f>
        <v>SHEPPARD, JAMES</v>
      </c>
      <c r="F5604" t="str">
        <f>Raw_Data!F5604</f>
        <v>1528075835</v>
      </c>
      <c r="G5604" t="str">
        <f>Raw_Data!H5604</f>
        <v>2</v>
      </c>
      <c r="H5604">
        <f>IFERROR(VLOOKUP(G5604,Store_Map!$A$2:$I$100,3,FALSE),"")</f>
        <v>0</v>
      </c>
      <c r="I5604">
        <f>IFERROR(VLOOKUP(G5604,Store_Map!$A$2:$I$100,4,FALSE),"")</f>
        <v>0</v>
      </c>
      <c r="J5604">
        <f>IFERROR(VLOOKUP(G5604,Store_Map!$A$2:$I$100,5,FALSE),"")</f>
        <v>0</v>
      </c>
      <c r="K5604">
        <f>IFERROR(VLOOKUP(G5604,Store_Map!$A$2:$I$100,6,FALSE),"")</f>
        <v>0</v>
      </c>
      <c r="L5604">
        <f>IFERROR(VLOOKUP(G5604,Store_Map!$A$2:$I$100,7,FALSE),"")</f>
        <v>0</v>
      </c>
      <c r="M5604">
        <f>IFERROR(VLOOKUP(G5604,Store_Map!$A$2:$I$100,8,FALSE),"")</f>
        <v>0</v>
      </c>
      <c r="N5604">
        <f t="shared" si="783"/>
        <v>0</v>
      </c>
      <c r="O5604" t="str">
        <f t="shared" si="784"/>
        <v>PASS</v>
      </c>
      <c r="P5604" t="str">
        <f t="shared" si="785"/>
        <v>REVIEW</v>
      </c>
      <c r="Q5604" t="str">
        <f t="shared" si="786"/>
        <v>PASS</v>
      </c>
      <c r="R5604" t="str">
        <f t="shared" si="787"/>
        <v>PASS</v>
      </c>
      <c r="S5604" t="str">
        <f t="shared" si="788"/>
        <v>REVIEW</v>
      </c>
      <c r="T5604">
        <f t="shared" si="789"/>
        <v>90</v>
      </c>
      <c r="U5604" t="str">
        <f t="shared" si="790"/>
        <v>Low</v>
      </c>
      <c r="V5604" t="str">
        <f t="shared" si="791"/>
        <v>Invalid NDC</v>
      </c>
    </row>
    <row r="5605" spans="1:22" x14ac:dyDescent="0.3">
      <c r="A5605" t="str">
        <f>Raw_Data!A5605</f>
        <v>26081648</v>
      </c>
      <c r="B5605">
        <f>Raw_Data!B5605</f>
        <v>45670</v>
      </c>
      <c r="C5605" t="str">
        <f>Raw_Data!C5605</f>
        <v>ATENOLOL 25 MG TABLET</v>
      </c>
      <c r="D5605" t="str">
        <f>Raw_Data!D5605</f>
        <v>93078710</v>
      </c>
      <c r="E5605" t="str">
        <f>Raw_Data!E5605</f>
        <v>FORD, JAMES</v>
      </c>
      <c r="F5605" t="str">
        <f>Raw_Data!F5605</f>
        <v>1033117684</v>
      </c>
      <c r="G5605" t="str">
        <f>Raw_Data!H5605</f>
        <v>2</v>
      </c>
      <c r="H5605">
        <f>IFERROR(VLOOKUP(G5605,Store_Map!$A$2:$I$100,3,FALSE),"")</f>
        <v>0</v>
      </c>
      <c r="I5605">
        <f>IFERROR(VLOOKUP(G5605,Store_Map!$A$2:$I$100,4,FALSE),"")</f>
        <v>0</v>
      </c>
      <c r="J5605">
        <f>IFERROR(VLOOKUP(G5605,Store_Map!$A$2:$I$100,5,FALSE),"")</f>
        <v>0</v>
      </c>
      <c r="K5605">
        <f>IFERROR(VLOOKUP(G5605,Store_Map!$A$2:$I$100,6,FALSE),"")</f>
        <v>0</v>
      </c>
      <c r="L5605">
        <f>IFERROR(VLOOKUP(G5605,Store_Map!$A$2:$I$100,7,FALSE),"")</f>
        <v>0</v>
      </c>
      <c r="M5605">
        <f>IFERROR(VLOOKUP(G5605,Store_Map!$A$2:$I$100,8,FALSE),"")</f>
        <v>0</v>
      </c>
      <c r="N5605">
        <f t="shared" si="783"/>
        <v>0</v>
      </c>
      <c r="O5605" t="str">
        <f t="shared" si="784"/>
        <v>PASS</v>
      </c>
      <c r="P5605" t="str">
        <f t="shared" si="785"/>
        <v>REVIEW</v>
      </c>
      <c r="Q5605" t="str">
        <f t="shared" si="786"/>
        <v>PASS</v>
      </c>
      <c r="R5605" t="str">
        <f t="shared" si="787"/>
        <v>PASS</v>
      </c>
      <c r="S5605" t="str">
        <f t="shared" si="788"/>
        <v>REVIEW</v>
      </c>
      <c r="T5605">
        <f t="shared" si="789"/>
        <v>90</v>
      </c>
      <c r="U5605" t="str">
        <f t="shared" si="790"/>
        <v>Low</v>
      </c>
      <c r="V5605" t="str">
        <f t="shared" si="791"/>
        <v>Invalid NDC</v>
      </c>
    </row>
    <row r="5606" spans="1:22" x14ac:dyDescent="0.3">
      <c r="A5606" t="str">
        <f>Raw_Data!A5606</f>
        <v>26080440</v>
      </c>
      <c r="B5606">
        <f>Raw_Data!B5606</f>
        <v>45670</v>
      </c>
      <c r="C5606" t="str">
        <f>Raw_Data!C5606</f>
        <v>PANTOPRAZOLE SOD DR 40 MG T</v>
      </c>
      <c r="D5606" t="str">
        <f>Raw_Data!D5606</f>
        <v>65862056090</v>
      </c>
      <c r="E5606" t="str">
        <f>Raw_Data!E5606</f>
        <v>FORD, JAMES</v>
      </c>
      <c r="F5606" t="str">
        <f>Raw_Data!F5606</f>
        <v>1033117684</v>
      </c>
      <c r="G5606" t="str">
        <f>Raw_Data!H5606</f>
        <v>2</v>
      </c>
      <c r="H5606">
        <f>IFERROR(VLOOKUP(G5606,Store_Map!$A$2:$I$100,3,FALSE),"")</f>
        <v>0</v>
      </c>
      <c r="I5606">
        <f>IFERROR(VLOOKUP(G5606,Store_Map!$A$2:$I$100,4,FALSE),"")</f>
        <v>0</v>
      </c>
      <c r="J5606">
        <f>IFERROR(VLOOKUP(G5606,Store_Map!$A$2:$I$100,5,FALSE),"")</f>
        <v>0</v>
      </c>
      <c r="K5606">
        <f>IFERROR(VLOOKUP(G5606,Store_Map!$A$2:$I$100,6,FALSE),"")</f>
        <v>0</v>
      </c>
      <c r="L5606">
        <f>IFERROR(VLOOKUP(G5606,Store_Map!$A$2:$I$100,7,FALSE),"")</f>
        <v>0</v>
      </c>
      <c r="M5606">
        <f>IFERROR(VLOOKUP(G5606,Store_Map!$A$2:$I$100,8,FALSE),"")</f>
        <v>0</v>
      </c>
      <c r="N5606">
        <f t="shared" si="783"/>
        <v>0</v>
      </c>
      <c r="O5606" t="str">
        <f t="shared" si="784"/>
        <v>PASS</v>
      </c>
      <c r="P5606" t="str">
        <f t="shared" si="785"/>
        <v>PASS</v>
      </c>
      <c r="Q5606" t="str">
        <f t="shared" si="786"/>
        <v>PASS</v>
      </c>
      <c r="R5606" t="str">
        <f t="shared" si="787"/>
        <v>PASS</v>
      </c>
      <c r="S5606" t="str">
        <f t="shared" si="788"/>
        <v>PASS</v>
      </c>
      <c r="T5606">
        <f t="shared" si="789"/>
        <v>100</v>
      </c>
      <c r="U5606" t="str">
        <f t="shared" si="790"/>
        <v>Low</v>
      </c>
      <c r="V5606" t="str">
        <f t="shared" si="791"/>
        <v>Clean</v>
      </c>
    </row>
    <row r="5607" spans="1:22" x14ac:dyDescent="0.3">
      <c r="A5607" t="str">
        <f>Raw_Data!A5607</f>
        <v>26074307</v>
      </c>
      <c r="B5607">
        <f>Raw_Data!B5607</f>
        <v>45670</v>
      </c>
      <c r="C5607" t="str">
        <f>Raw_Data!C5607</f>
        <v>OMEPRAZOLE DR 40 MG CAPSULE</v>
      </c>
      <c r="D5607" t="str">
        <f>Raw_Data!D5607</f>
        <v>57237016250</v>
      </c>
      <c r="E5607" t="str">
        <f>Raw_Data!E5607</f>
        <v>GIBBS, JON</v>
      </c>
      <c r="F5607" t="str">
        <f>Raw_Data!F5607</f>
        <v>1700896156</v>
      </c>
      <c r="G5607" t="str">
        <f>Raw_Data!H5607</f>
        <v>2</v>
      </c>
      <c r="H5607">
        <f>IFERROR(VLOOKUP(G5607,Store_Map!$A$2:$I$100,3,FALSE),"")</f>
        <v>0</v>
      </c>
      <c r="I5607">
        <f>IFERROR(VLOOKUP(G5607,Store_Map!$A$2:$I$100,4,FALSE),"")</f>
        <v>0</v>
      </c>
      <c r="J5607">
        <f>IFERROR(VLOOKUP(G5607,Store_Map!$A$2:$I$100,5,FALSE),"")</f>
        <v>0</v>
      </c>
      <c r="K5607">
        <f>IFERROR(VLOOKUP(G5607,Store_Map!$A$2:$I$100,6,FALSE),"")</f>
        <v>0</v>
      </c>
      <c r="L5607">
        <f>IFERROR(VLOOKUP(G5607,Store_Map!$A$2:$I$100,7,FALSE),"")</f>
        <v>0</v>
      </c>
      <c r="M5607">
        <f>IFERROR(VLOOKUP(G5607,Store_Map!$A$2:$I$100,8,FALSE),"")</f>
        <v>0</v>
      </c>
      <c r="N5607">
        <f t="shared" si="783"/>
        <v>0</v>
      </c>
      <c r="O5607" t="str">
        <f t="shared" si="784"/>
        <v>PASS</v>
      </c>
      <c r="P5607" t="str">
        <f t="shared" si="785"/>
        <v>PASS</v>
      </c>
      <c r="Q5607" t="str">
        <f t="shared" si="786"/>
        <v>PASS</v>
      </c>
      <c r="R5607" t="str">
        <f t="shared" si="787"/>
        <v>PASS</v>
      </c>
      <c r="S5607" t="str">
        <f t="shared" si="788"/>
        <v>PASS</v>
      </c>
      <c r="T5607">
        <f t="shared" si="789"/>
        <v>100</v>
      </c>
      <c r="U5607" t="str">
        <f t="shared" si="790"/>
        <v>Low</v>
      </c>
      <c r="V5607" t="str">
        <f t="shared" si="791"/>
        <v>Clean</v>
      </c>
    </row>
    <row r="5608" spans="1:22" x14ac:dyDescent="0.3">
      <c r="A5608" t="str">
        <f>Raw_Data!A5608</f>
        <v>26084810</v>
      </c>
      <c r="B5608">
        <f>Raw_Data!B5608</f>
        <v>45670</v>
      </c>
      <c r="C5608" t="str">
        <f>Raw_Data!C5608</f>
        <v>OZEMPIC 1 MG/DOSE (4 MG/3 M</v>
      </c>
      <c r="D5608" t="str">
        <f>Raw_Data!D5608</f>
        <v>169413013</v>
      </c>
      <c r="E5608" t="str">
        <f>Raw_Data!E5608</f>
        <v>PEDERSEN, JENNIFER</v>
      </c>
      <c r="F5608" t="str">
        <f>Raw_Data!F5608</f>
        <v>1073606661</v>
      </c>
      <c r="G5608" t="str">
        <f>Raw_Data!H5608</f>
        <v>2</v>
      </c>
      <c r="H5608">
        <f>IFERROR(VLOOKUP(G5608,Store_Map!$A$2:$I$100,3,FALSE),"")</f>
        <v>0</v>
      </c>
      <c r="I5608">
        <f>IFERROR(VLOOKUP(G5608,Store_Map!$A$2:$I$100,4,FALSE),"")</f>
        <v>0</v>
      </c>
      <c r="J5608">
        <f>IFERROR(VLOOKUP(G5608,Store_Map!$A$2:$I$100,5,FALSE),"")</f>
        <v>0</v>
      </c>
      <c r="K5608">
        <f>IFERROR(VLOOKUP(G5608,Store_Map!$A$2:$I$100,6,FALSE),"")</f>
        <v>0</v>
      </c>
      <c r="L5608">
        <f>IFERROR(VLOOKUP(G5608,Store_Map!$A$2:$I$100,7,FALSE),"")</f>
        <v>0</v>
      </c>
      <c r="M5608">
        <f>IFERROR(VLOOKUP(G5608,Store_Map!$A$2:$I$100,8,FALSE),"")</f>
        <v>0</v>
      </c>
      <c r="N5608">
        <f t="shared" si="783"/>
        <v>0</v>
      </c>
      <c r="O5608" t="str">
        <f t="shared" si="784"/>
        <v>PASS</v>
      </c>
      <c r="P5608" t="str">
        <f t="shared" si="785"/>
        <v>REVIEW</v>
      </c>
      <c r="Q5608" t="str">
        <f t="shared" si="786"/>
        <v>PASS</v>
      </c>
      <c r="R5608" t="str">
        <f t="shared" si="787"/>
        <v>PASS</v>
      </c>
      <c r="S5608" t="str">
        <f t="shared" si="788"/>
        <v>REVIEW</v>
      </c>
      <c r="T5608">
        <f t="shared" si="789"/>
        <v>90</v>
      </c>
      <c r="U5608" t="str">
        <f t="shared" si="790"/>
        <v>Low</v>
      </c>
      <c r="V5608" t="str">
        <f t="shared" si="791"/>
        <v>Invalid NDC</v>
      </c>
    </row>
    <row r="5609" spans="1:22" x14ac:dyDescent="0.3">
      <c r="A5609" t="str">
        <f>Raw_Data!A5609</f>
        <v>26082193</v>
      </c>
      <c r="B5609">
        <f>Raw_Data!B5609</f>
        <v>45670</v>
      </c>
      <c r="C5609" t="str">
        <f>Raw_Data!C5609</f>
        <v>CITALOPRAM HBR 10 MG TABLET</v>
      </c>
      <c r="D5609" t="str">
        <f>Raw_Data!D5609</f>
        <v>65862000501</v>
      </c>
      <c r="E5609" t="str">
        <f>Raw_Data!E5609</f>
        <v>FORD, JAMES</v>
      </c>
      <c r="F5609" t="str">
        <f>Raw_Data!F5609</f>
        <v>1033117684</v>
      </c>
      <c r="G5609" t="str">
        <f>Raw_Data!H5609</f>
        <v>2</v>
      </c>
      <c r="H5609">
        <f>IFERROR(VLOOKUP(G5609,Store_Map!$A$2:$I$100,3,FALSE),"")</f>
        <v>0</v>
      </c>
      <c r="I5609">
        <f>IFERROR(VLOOKUP(G5609,Store_Map!$A$2:$I$100,4,FALSE),"")</f>
        <v>0</v>
      </c>
      <c r="J5609">
        <f>IFERROR(VLOOKUP(G5609,Store_Map!$A$2:$I$100,5,FALSE),"")</f>
        <v>0</v>
      </c>
      <c r="K5609">
        <f>IFERROR(VLOOKUP(G5609,Store_Map!$A$2:$I$100,6,FALSE),"")</f>
        <v>0</v>
      </c>
      <c r="L5609">
        <f>IFERROR(VLOOKUP(G5609,Store_Map!$A$2:$I$100,7,FALSE),"")</f>
        <v>0</v>
      </c>
      <c r="M5609">
        <f>IFERROR(VLOOKUP(G5609,Store_Map!$A$2:$I$100,8,FALSE),"")</f>
        <v>0</v>
      </c>
      <c r="N5609">
        <f t="shared" si="783"/>
        <v>0</v>
      </c>
      <c r="O5609" t="str">
        <f t="shared" si="784"/>
        <v>PASS</v>
      </c>
      <c r="P5609" t="str">
        <f t="shared" si="785"/>
        <v>PASS</v>
      </c>
      <c r="Q5609" t="str">
        <f t="shared" si="786"/>
        <v>PASS</v>
      </c>
      <c r="R5609" t="str">
        <f t="shared" si="787"/>
        <v>PASS</v>
      </c>
      <c r="S5609" t="str">
        <f t="shared" si="788"/>
        <v>PASS</v>
      </c>
      <c r="T5609">
        <f t="shared" si="789"/>
        <v>100</v>
      </c>
      <c r="U5609" t="str">
        <f t="shared" si="790"/>
        <v>Low</v>
      </c>
      <c r="V5609" t="str">
        <f t="shared" si="791"/>
        <v>Clean</v>
      </c>
    </row>
    <row r="5610" spans="1:22" x14ac:dyDescent="0.3">
      <c r="A5610" t="str">
        <f>Raw_Data!A5610</f>
        <v>26082192</v>
      </c>
      <c r="B5610">
        <f>Raw_Data!B5610</f>
        <v>45670</v>
      </c>
      <c r="C5610" t="str">
        <f>Raw_Data!C5610</f>
        <v>VALACYCLOVIR HCL 500 MG TAB</v>
      </c>
      <c r="D5610" t="str">
        <f>Raw_Data!D5610</f>
        <v>57237004290</v>
      </c>
      <c r="E5610" t="str">
        <f>Raw_Data!E5610</f>
        <v>FORD, JAMES</v>
      </c>
      <c r="F5610" t="str">
        <f>Raw_Data!F5610</f>
        <v>1033117684</v>
      </c>
      <c r="G5610" t="str">
        <f>Raw_Data!H5610</f>
        <v>2</v>
      </c>
      <c r="H5610">
        <f>IFERROR(VLOOKUP(G5610,Store_Map!$A$2:$I$100,3,FALSE),"")</f>
        <v>0</v>
      </c>
      <c r="I5610">
        <f>IFERROR(VLOOKUP(G5610,Store_Map!$A$2:$I$100,4,FALSE),"")</f>
        <v>0</v>
      </c>
      <c r="J5610">
        <f>IFERROR(VLOOKUP(G5610,Store_Map!$A$2:$I$100,5,FALSE),"")</f>
        <v>0</v>
      </c>
      <c r="K5610">
        <f>IFERROR(VLOOKUP(G5610,Store_Map!$A$2:$I$100,6,FALSE),"")</f>
        <v>0</v>
      </c>
      <c r="L5610">
        <f>IFERROR(VLOOKUP(G5610,Store_Map!$A$2:$I$100,7,FALSE),"")</f>
        <v>0</v>
      </c>
      <c r="M5610">
        <f>IFERROR(VLOOKUP(G5610,Store_Map!$A$2:$I$100,8,FALSE),"")</f>
        <v>0</v>
      </c>
      <c r="N5610">
        <f t="shared" si="783"/>
        <v>0</v>
      </c>
      <c r="O5610" t="str">
        <f t="shared" si="784"/>
        <v>PASS</v>
      </c>
      <c r="P5610" t="str">
        <f t="shared" si="785"/>
        <v>PASS</v>
      </c>
      <c r="Q5610" t="str">
        <f t="shared" si="786"/>
        <v>PASS</v>
      </c>
      <c r="R5610" t="str">
        <f t="shared" si="787"/>
        <v>PASS</v>
      </c>
      <c r="S5610" t="str">
        <f t="shared" si="788"/>
        <v>PASS</v>
      </c>
      <c r="T5610">
        <f t="shared" si="789"/>
        <v>100</v>
      </c>
      <c r="U5610" t="str">
        <f t="shared" si="790"/>
        <v>Low</v>
      </c>
      <c r="V5610" t="str">
        <f t="shared" si="791"/>
        <v>Clean</v>
      </c>
    </row>
    <row r="5611" spans="1:22" x14ac:dyDescent="0.3">
      <c r="A5611" t="str">
        <f>Raw_Data!A5611</f>
        <v>26075589</v>
      </c>
      <c r="B5611">
        <f>Raw_Data!B5611</f>
        <v>45670</v>
      </c>
      <c r="C5611" t="str">
        <f>Raw_Data!C5611</f>
        <v>AMLODIPINE BESYLATE 5 MG TA</v>
      </c>
      <c r="D5611" t="str">
        <f>Raw_Data!D5611</f>
        <v>69097012715</v>
      </c>
      <c r="E5611" t="str">
        <f>Raw_Data!E5611</f>
        <v>FORD, JAMES</v>
      </c>
      <c r="F5611" t="str">
        <f>Raw_Data!F5611</f>
        <v>1033117684</v>
      </c>
      <c r="G5611" t="str">
        <f>Raw_Data!H5611</f>
        <v>2</v>
      </c>
      <c r="H5611">
        <f>IFERROR(VLOOKUP(G5611,Store_Map!$A$2:$I$100,3,FALSE),"")</f>
        <v>0</v>
      </c>
      <c r="I5611">
        <f>IFERROR(VLOOKUP(G5611,Store_Map!$A$2:$I$100,4,FALSE),"")</f>
        <v>0</v>
      </c>
      <c r="J5611">
        <f>IFERROR(VLOOKUP(G5611,Store_Map!$A$2:$I$100,5,FALSE),"")</f>
        <v>0</v>
      </c>
      <c r="K5611">
        <f>IFERROR(VLOOKUP(G5611,Store_Map!$A$2:$I$100,6,FALSE),"")</f>
        <v>0</v>
      </c>
      <c r="L5611">
        <f>IFERROR(VLOOKUP(G5611,Store_Map!$A$2:$I$100,7,FALSE),"")</f>
        <v>0</v>
      </c>
      <c r="M5611">
        <f>IFERROR(VLOOKUP(G5611,Store_Map!$A$2:$I$100,8,FALSE),"")</f>
        <v>0</v>
      </c>
      <c r="N5611">
        <f t="shared" si="783"/>
        <v>0</v>
      </c>
      <c r="O5611" t="str">
        <f t="shared" si="784"/>
        <v>PASS</v>
      </c>
      <c r="P5611" t="str">
        <f t="shared" si="785"/>
        <v>PASS</v>
      </c>
      <c r="Q5611" t="str">
        <f t="shared" si="786"/>
        <v>PASS</v>
      </c>
      <c r="R5611" t="str">
        <f t="shared" si="787"/>
        <v>PASS</v>
      </c>
      <c r="S5611" t="str">
        <f t="shared" si="788"/>
        <v>PASS</v>
      </c>
      <c r="T5611">
        <f t="shared" si="789"/>
        <v>100</v>
      </c>
      <c r="U5611" t="str">
        <f t="shared" si="790"/>
        <v>Low</v>
      </c>
      <c r="V5611" t="str">
        <f t="shared" si="791"/>
        <v>Clean</v>
      </c>
    </row>
    <row r="5612" spans="1:22" x14ac:dyDescent="0.3">
      <c r="A5612" t="str">
        <f>Raw_Data!A5612</f>
        <v>26075588</v>
      </c>
      <c r="B5612">
        <f>Raw_Data!B5612</f>
        <v>45670</v>
      </c>
      <c r="C5612" t="str">
        <f>Raw_Data!C5612</f>
        <v>HYDROCHLOROTHIAZIDE 25 MG T</v>
      </c>
      <c r="D5612" t="str">
        <f>Raw_Data!D5612</f>
        <v>23155000810</v>
      </c>
      <c r="E5612" t="str">
        <f>Raw_Data!E5612</f>
        <v>FORD, JAMES</v>
      </c>
      <c r="F5612" t="str">
        <f>Raw_Data!F5612</f>
        <v>1033117684</v>
      </c>
      <c r="G5612" t="str">
        <f>Raw_Data!H5612</f>
        <v>2</v>
      </c>
      <c r="H5612">
        <f>IFERROR(VLOOKUP(G5612,Store_Map!$A$2:$I$100,3,FALSE),"")</f>
        <v>0</v>
      </c>
      <c r="I5612">
        <f>IFERROR(VLOOKUP(G5612,Store_Map!$A$2:$I$100,4,FALSE),"")</f>
        <v>0</v>
      </c>
      <c r="J5612">
        <f>IFERROR(VLOOKUP(G5612,Store_Map!$A$2:$I$100,5,FALSE),"")</f>
        <v>0</v>
      </c>
      <c r="K5612">
        <f>IFERROR(VLOOKUP(G5612,Store_Map!$A$2:$I$100,6,FALSE),"")</f>
        <v>0</v>
      </c>
      <c r="L5612">
        <f>IFERROR(VLOOKUP(G5612,Store_Map!$A$2:$I$100,7,FALSE),"")</f>
        <v>0</v>
      </c>
      <c r="M5612">
        <f>IFERROR(VLOOKUP(G5612,Store_Map!$A$2:$I$100,8,FALSE),"")</f>
        <v>0</v>
      </c>
      <c r="N5612">
        <f t="shared" si="783"/>
        <v>0</v>
      </c>
      <c r="O5612" t="str">
        <f t="shared" si="784"/>
        <v>PASS</v>
      </c>
      <c r="P5612" t="str">
        <f t="shared" si="785"/>
        <v>PASS</v>
      </c>
      <c r="Q5612" t="str">
        <f t="shared" si="786"/>
        <v>PASS</v>
      </c>
      <c r="R5612" t="str">
        <f t="shared" si="787"/>
        <v>PASS</v>
      </c>
      <c r="S5612" t="str">
        <f t="shared" si="788"/>
        <v>PASS</v>
      </c>
      <c r="T5612">
        <f t="shared" si="789"/>
        <v>100</v>
      </c>
      <c r="U5612" t="str">
        <f t="shared" si="790"/>
        <v>Low</v>
      </c>
      <c r="V5612" t="str">
        <f t="shared" si="791"/>
        <v>Clean</v>
      </c>
    </row>
    <row r="5613" spans="1:22" x14ac:dyDescent="0.3">
      <c r="A5613" t="str">
        <f>Raw_Data!A5613</f>
        <v>26075586</v>
      </c>
      <c r="B5613">
        <f>Raw_Data!B5613</f>
        <v>45670</v>
      </c>
      <c r="C5613" t="str">
        <f>Raw_Data!C5613</f>
        <v>LOSARTAN POTASSIUM 100 MG T</v>
      </c>
      <c r="D5613" t="str">
        <f>Raw_Data!D5613</f>
        <v>65862020399</v>
      </c>
      <c r="E5613" t="str">
        <f>Raw_Data!E5613</f>
        <v>FORD, JAMES</v>
      </c>
      <c r="F5613" t="str">
        <f>Raw_Data!F5613</f>
        <v>1033117684</v>
      </c>
      <c r="G5613" t="str">
        <f>Raw_Data!H5613</f>
        <v>2</v>
      </c>
      <c r="H5613">
        <f>IFERROR(VLOOKUP(G5613,Store_Map!$A$2:$I$100,3,FALSE),"")</f>
        <v>0</v>
      </c>
      <c r="I5613">
        <f>IFERROR(VLOOKUP(G5613,Store_Map!$A$2:$I$100,4,FALSE),"")</f>
        <v>0</v>
      </c>
      <c r="J5613">
        <f>IFERROR(VLOOKUP(G5613,Store_Map!$A$2:$I$100,5,FALSE),"")</f>
        <v>0</v>
      </c>
      <c r="K5613">
        <f>IFERROR(VLOOKUP(G5613,Store_Map!$A$2:$I$100,6,FALSE),"")</f>
        <v>0</v>
      </c>
      <c r="L5613">
        <f>IFERROR(VLOOKUP(G5613,Store_Map!$A$2:$I$100,7,FALSE),"")</f>
        <v>0</v>
      </c>
      <c r="M5613">
        <f>IFERROR(VLOOKUP(G5613,Store_Map!$A$2:$I$100,8,FALSE),"")</f>
        <v>0</v>
      </c>
      <c r="N5613">
        <f t="shared" si="783"/>
        <v>0</v>
      </c>
      <c r="O5613" t="str">
        <f t="shared" si="784"/>
        <v>PASS</v>
      </c>
      <c r="P5613" t="str">
        <f t="shared" si="785"/>
        <v>PASS</v>
      </c>
      <c r="Q5613" t="str">
        <f t="shared" si="786"/>
        <v>PASS</v>
      </c>
      <c r="R5613" t="str">
        <f t="shared" si="787"/>
        <v>PASS</v>
      </c>
      <c r="S5613" t="str">
        <f t="shared" si="788"/>
        <v>PASS</v>
      </c>
      <c r="T5613">
        <f t="shared" si="789"/>
        <v>100</v>
      </c>
      <c r="U5613" t="str">
        <f t="shared" si="790"/>
        <v>Low</v>
      </c>
      <c r="V5613" t="str">
        <f t="shared" si="791"/>
        <v>Clean</v>
      </c>
    </row>
    <row r="5614" spans="1:22" x14ac:dyDescent="0.3">
      <c r="A5614" t="str">
        <f>Raw_Data!A5614</f>
        <v>26084060</v>
      </c>
      <c r="B5614">
        <f>Raw_Data!B5614</f>
        <v>45670</v>
      </c>
      <c r="C5614" t="str">
        <f>Raw_Data!C5614</f>
        <v>HYDROXYZINE HCL 25 MG TABLE</v>
      </c>
      <c r="D5614" t="str">
        <f>Raw_Data!D5614</f>
        <v>23155050110</v>
      </c>
      <c r="E5614" t="str">
        <f>Raw_Data!E5614</f>
        <v>SOBRINHO, TITO</v>
      </c>
      <c r="F5614" t="str">
        <f>Raw_Data!F5614</f>
        <v>1942244652</v>
      </c>
      <c r="G5614" t="str">
        <f>Raw_Data!H5614</f>
        <v>2</v>
      </c>
      <c r="H5614">
        <f>IFERROR(VLOOKUP(G5614,Store_Map!$A$2:$I$100,3,FALSE),"")</f>
        <v>0</v>
      </c>
      <c r="I5614">
        <f>IFERROR(VLOOKUP(G5614,Store_Map!$A$2:$I$100,4,FALSE),"")</f>
        <v>0</v>
      </c>
      <c r="J5614">
        <f>IFERROR(VLOOKUP(G5614,Store_Map!$A$2:$I$100,5,FALSE),"")</f>
        <v>0</v>
      </c>
      <c r="K5614">
        <f>IFERROR(VLOOKUP(G5614,Store_Map!$A$2:$I$100,6,FALSE),"")</f>
        <v>0</v>
      </c>
      <c r="L5614">
        <f>IFERROR(VLOOKUP(G5614,Store_Map!$A$2:$I$100,7,FALSE),"")</f>
        <v>0</v>
      </c>
      <c r="M5614">
        <f>IFERROR(VLOOKUP(G5614,Store_Map!$A$2:$I$100,8,FALSE),"")</f>
        <v>0</v>
      </c>
      <c r="N5614">
        <f t="shared" si="783"/>
        <v>0</v>
      </c>
      <c r="O5614" t="str">
        <f t="shared" si="784"/>
        <v>PASS</v>
      </c>
      <c r="P5614" t="str">
        <f t="shared" si="785"/>
        <v>PASS</v>
      </c>
      <c r="Q5614" t="str">
        <f t="shared" si="786"/>
        <v>PASS</v>
      </c>
      <c r="R5614" t="str">
        <f t="shared" si="787"/>
        <v>PASS</v>
      </c>
      <c r="S5614" t="str">
        <f t="shared" si="788"/>
        <v>PASS</v>
      </c>
      <c r="T5614">
        <f t="shared" si="789"/>
        <v>100</v>
      </c>
      <c r="U5614" t="str">
        <f t="shared" si="790"/>
        <v>Low</v>
      </c>
      <c r="V5614" t="str">
        <f t="shared" si="791"/>
        <v>Clean</v>
      </c>
    </row>
    <row r="5615" spans="1:22" x14ac:dyDescent="0.3">
      <c r="A5615" t="str">
        <f>Raw_Data!A5615</f>
        <v>24002209</v>
      </c>
      <c r="B5615">
        <f>Raw_Data!B5615</f>
        <v>45670</v>
      </c>
      <c r="C5615" t="str">
        <f>Raw_Data!C5615</f>
        <v>ALPRAZOLAM 2 MG TABLET</v>
      </c>
      <c r="D5615" t="str">
        <f>Raw_Data!D5615</f>
        <v>59762372201</v>
      </c>
      <c r="E5615" t="str">
        <f>Raw_Data!E5615</f>
        <v>SOBRINHO, TITO</v>
      </c>
      <c r="F5615" t="str">
        <f>Raw_Data!F5615</f>
        <v>1942244652</v>
      </c>
      <c r="G5615" t="str">
        <f>Raw_Data!H5615</f>
        <v>2</v>
      </c>
      <c r="H5615">
        <f>IFERROR(VLOOKUP(G5615,Store_Map!$A$2:$I$100,3,FALSE),"")</f>
        <v>0</v>
      </c>
      <c r="I5615">
        <f>IFERROR(VLOOKUP(G5615,Store_Map!$A$2:$I$100,4,FALSE),"")</f>
        <v>0</v>
      </c>
      <c r="J5615">
        <f>IFERROR(VLOOKUP(G5615,Store_Map!$A$2:$I$100,5,FALSE),"")</f>
        <v>0</v>
      </c>
      <c r="K5615">
        <f>IFERROR(VLOOKUP(G5615,Store_Map!$A$2:$I$100,6,FALSE),"")</f>
        <v>0</v>
      </c>
      <c r="L5615">
        <f>IFERROR(VLOOKUP(G5615,Store_Map!$A$2:$I$100,7,FALSE),"")</f>
        <v>0</v>
      </c>
      <c r="M5615">
        <f>IFERROR(VLOOKUP(G5615,Store_Map!$A$2:$I$100,8,FALSE),"")</f>
        <v>0</v>
      </c>
      <c r="N5615">
        <f t="shared" si="783"/>
        <v>0</v>
      </c>
      <c r="O5615" t="str">
        <f t="shared" si="784"/>
        <v>PASS</v>
      </c>
      <c r="P5615" t="str">
        <f t="shared" si="785"/>
        <v>PASS</v>
      </c>
      <c r="Q5615" t="str">
        <f t="shared" si="786"/>
        <v>PASS</v>
      </c>
      <c r="R5615" t="str">
        <f t="shared" si="787"/>
        <v>PASS</v>
      </c>
      <c r="S5615" t="str">
        <f t="shared" si="788"/>
        <v>PASS</v>
      </c>
      <c r="T5615">
        <f t="shared" si="789"/>
        <v>100</v>
      </c>
      <c r="U5615" t="str">
        <f t="shared" si="790"/>
        <v>Low</v>
      </c>
      <c r="V5615" t="str">
        <f t="shared" si="791"/>
        <v>Clean</v>
      </c>
    </row>
    <row r="5616" spans="1:22" x14ac:dyDescent="0.3">
      <c r="A5616" t="str">
        <f>Raw_Data!A5616</f>
        <v>26081481</v>
      </c>
      <c r="B5616">
        <f>Raw_Data!B5616</f>
        <v>45670</v>
      </c>
      <c r="C5616" t="str">
        <f>Raw_Data!C5616</f>
        <v>HYDROCHLOROTHIAZIDE 50 MG T</v>
      </c>
      <c r="D5616" t="str">
        <f>Raw_Data!D5616</f>
        <v>65862013401</v>
      </c>
      <c r="E5616" t="str">
        <f>Raw_Data!E5616</f>
        <v>FORD, JAMES</v>
      </c>
      <c r="F5616" t="str">
        <f>Raw_Data!F5616</f>
        <v>1033117684</v>
      </c>
      <c r="G5616" t="str">
        <f>Raw_Data!H5616</f>
        <v>2</v>
      </c>
      <c r="H5616">
        <f>IFERROR(VLOOKUP(G5616,Store_Map!$A$2:$I$100,3,FALSE),"")</f>
        <v>0</v>
      </c>
      <c r="I5616">
        <f>IFERROR(VLOOKUP(G5616,Store_Map!$A$2:$I$100,4,FALSE),"")</f>
        <v>0</v>
      </c>
      <c r="J5616">
        <f>IFERROR(VLOOKUP(G5616,Store_Map!$A$2:$I$100,5,FALSE),"")</f>
        <v>0</v>
      </c>
      <c r="K5616">
        <f>IFERROR(VLOOKUP(G5616,Store_Map!$A$2:$I$100,6,FALSE),"")</f>
        <v>0</v>
      </c>
      <c r="L5616">
        <f>IFERROR(VLOOKUP(G5616,Store_Map!$A$2:$I$100,7,FALSE),"")</f>
        <v>0</v>
      </c>
      <c r="M5616">
        <f>IFERROR(VLOOKUP(G5616,Store_Map!$A$2:$I$100,8,FALSE),"")</f>
        <v>0</v>
      </c>
      <c r="N5616">
        <f t="shared" si="783"/>
        <v>0</v>
      </c>
      <c r="O5616" t="str">
        <f t="shared" si="784"/>
        <v>PASS</v>
      </c>
      <c r="P5616" t="str">
        <f t="shared" si="785"/>
        <v>PASS</v>
      </c>
      <c r="Q5616" t="str">
        <f t="shared" si="786"/>
        <v>PASS</v>
      </c>
      <c r="R5616" t="str">
        <f t="shared" si="787"/>
        <v>PASS</v>
      </c>
      <c r="S5616" t="str">
        <f t="shared" si="788"/>
        <v>PASS</v>
      </c>
      <c r="T5616">
        <f t="shared" si="789"/>
        <v>100</v>
      </c>
      <c r="U5616" t="str">
        <f t="shared" si="790"/>
        <v>Low</v>
      </c>
      <c r="V5616" t="str">
        <f t="shared" si="791"/>
        <v>Clean</v>
      </c>
    </row>
    <row r="5617" spans="1:22" x14ac:dyDescent="0.3">
      <c r="A5617" t="str">
        <f>Raw_Data!A5617</f>
        <v>26084146</v>
      </c>
      <c r="B5617">
        <f>Raw_Data!B5617</f>
        <v>45670</v>
      </c>
      <c r="C5617" t="str">
        <f>Raw_Data!C5617</f>
        <v>IBUPROFEN 800 MG TABLET</v>
      </c>
      <c r="D5617" t="str">
        <f>Raw_Data!D5617</f>
        <v>65162046650</v>
      </c>
      <c r="E5617" t="str">
        <f>Raw_Data!E5617</f>
        <v>BYNE, EDMUND</v>
      </c>
      <c r="F5617" t="str">
        <f>Raw_Data!F5617</f>
        <v>1033186648</v>
      </c>
      <c r="G5617" t="str">
        <f>Raw_Data!H5617</f>
        <v>2</v>
      </c>
      <c r="H5617">
        <f>IFERROR(VLOOKUP(G5617,Store_Map!$A$2:$I$100,3,FALSE),"")</f>
        <v>0</v>
      </c>
      <c r="I5617">
        <f>IFERROR(VLOOKUP(G5617,Store_Map!$A$2:$I$100,4,FALSE),"")</f>
        <v>0</v>
      </c>
      <c r="J5617">
        <f>IFERROR(VLOOKUP(G5617,Store_Map!$A$2:$I$100,5,FALSE),"")</f>
        <v>0</v>
      </c>
      <c r="K5617">
        <f>IFERROR(VLOOKUP(G5617,Store_Map!$A$2:$I$100,6,FALSE),"")</f>
        <v>0</v>
      </c>
      <c r="L5617">
        <f>IFERROR(VLOOKUP(G5617,Store_Map!$A$2:$I$100,7,FALSE),"")</f>
        <v>0</v>
      </c>
      <c r="M5617">
        <f>IFERROR(VLOOKUP(G5617,Store_Map!$A$2:$I$100,8,FALSE),"")</f>
        <v>0</v>
      </c>
      <c r="N5617">
        <f t="shared" si="783"/>
        <v>0</v>
      </c>
      <c r="O5617" t="str">
        <f t="shared" si="784"/>
        <v>PASS</v>
      </c>
      <c r="P5617" t="str">
        <f t="shared" si="785"/>
        <v>PASS</v>
      </c>
      <c r="Q5617" t="str">
        <f t="shared" si="786"/>
        <v>PASS</v>
      </c>
      <c r="R5617" t="str">
        <f t="shared" si="787"/>
        <v>PASS</v>
      </c>
      <c r="S5617" t="str">
        <f t="shared" si="788"/>
        <v>PASS</v>
      </c>
      <c r="T5617">
        <f t="shared" si="789"/>
        <v>100</v>
      </c>
      <c r="U5617" t="str">
        <f t="shared" si="790"/>
        <v>Low</v>
      </c>
      <c r="V5617" t="str">
        <f t="shared" si="791"/>
        <v>Clean</v>
      </c>
    </row>
    <row r="5618" spans="1:22" x14ac:dyDescent="0.3">
      <c r="A5618" t="str">
        <f>Raw_Data!A5618</f>
        <v>26082135</v>
      </c>
      <c r="B5618">
        <f>Raw_Data!B5618</f>
        <v>45670</v>
      </c>
      <c r="C5618" t="str">
        <f>Raw_Data!C5618</f>
        <v>LOSARTAN POTASSIUM 50 MG TA</v>
      </c>
      <c r="D5618" t="str">
        <f>Raw_Data!D5618</f>
        <v>65862020299</v>
      </c>
      <c r="E5618" t="str">
        <f>Raw_Data!E5618</f>
        <v>BYNE, EDMUND</v>
      </c>
      <c r="F5618" t="str">
        <f>Raw_Data!F5618</f>
        <v>1033186648</v>
      </c>
      <c r="G5618" t="str">
        <f>Raw_Data!H5618</f>
        <v>2</v>
      </c>
      <c r="H5618">
        <f>IFERROR(VLOOKUP(G5618,Store_Map!$A$2:$I$100,3,FALSE),"")</f>
        <v>0</v>
      </c>
      <c r="I5618">
        <f>IFERROR(VLOOKUP(G5618,Store_Map!$A$2:$I$100,4,FALSE),"")</f>
        <v>0</v>
      </c>
      <c r="J5618">
        <f>IFERROR(VLOOKUP(G5618,Store_Map!$A$2:$I$100,5,FALSE),"")</f>
        <v>0</v>
      </c>
      <c r="K5618">
        <f>IFERROR(VLOOKUP(G5618,Store_Map!$A$2:$I$100,6,FALSE),"")</f>
        <v>0</v>
      </c>
      <c r="L5618">
        <f>IFERROR(VLOOKUP(G5618,Store_Map!$A$2:$I$100,7,FALSE),"")</f>
        <v>0</v>
      </c>
      <c r="M5618">
        <f>IFERROR(VLOOKUP(G5618,Store_Map!$A$2:$I$100,8,FALSE),"")</f>
        <v>0</v>
      </c>
      <c r="N5618">
        <f t="shared" si="783"/>
        <v>0</v>
      </c>
      <c r="O5618" t="str">
        <f t="shared" si="784"/>
        <v>PASS</v>
      </c>
      <c r="P5618" t="str">
        <f t="shared" si="785"/>
        <v>PASS</v>
      </c>
      <c r="Q5618" t="str">
        <f t="shared" si="786"/>
        <v>PASS</v>
      </c>
      <c r="R5618" t="str">
        <f t="shared" si="787"/>
        <v>PASS</v>
      </c>
      <c r="S5618" t="str">
        <f t="shared" si="788"/>
        <v>PASS</v>
      </c>
      <c r="T5618">
        <f t="shared" si="789"/>
        <v>100</v>
      </c>
      <c r="U5618" t="str">
        <f t="shared" si="790"/>
        <v>Low</v>
      </c>
      <c r="V5618" t="str">
        <f t="shared" si="791"/>
        <v>Clean</v>
      </c>
    </row>
    <row r="5619" spans="1:22" x14ac:dyDescent="0.3">
      <c r="A5619" t="str">
        <f>Raw_Data!A5619</f>
        <v>26081723</v>
      </c>
      <c r="B5619">
        <f>Raw_Data!B5619</f>
        <v>45670</v>
      </c>
      <c r="C5619" t="str">
        <f>Raw_Data!C5619</f>
        <v>DULOXETINE HCL DR 20 MG CAP</v>
      </c>
      <c r="D5619" t="str">
        <f>Raw_Data!D5619</f>
        <v>57237001760</v>
      </c>
      <c r="E5619" t="str">
        <f>Raw_Data!E5619</f>
        <v>BYNE, EDMUND</v>
      </c>
      <c r="F5619" t="str">
        <f>Raw_Data!F5619</f>
        <v>1033186648</v>
      </c>
      <c r="G5619" t="str">
        <f>Raw_Data!H5619</f>
        <v>2</v>
      </c>
      <c r="H5619">
        <f>IFERROR(VLOOKUP(G5619,Store_Map!$A$2:$I$100,3,FALSE),"")</f>
        <v>0</v>
      </c>
      <c r="I5619">
        <f>IFERROR(VLOOKUP(G5619,Store_Map!$A$2:$I$100,4,FALSE),"")</f>
        <v>0</v>
      </c>
      <c r="J5619">
        <f>IFERROR(VLOOKUP(G5619,Store_Map!$A$2:$I$100,5,FALSE),"")</f>
        <v>0</v>
      </c>
      <c r="K5619">
        <f>IFERROR(VLOOKUP(G5619,Store_Map!$A$2:$I$100,6,FALSE),"")</f>
        <v>0</v>
      </c>
      <c r="L5619">
        <f>IFERROR(VLOOKUP(G5619,Store_Map!$A$2:$I$100,7,FALSE),"")</f>
        <v>0</v>
      </c>
      <c r="M5619">
        <f>IFERROR(VLOOKUP(G5619,Store_Map!$A$2:$I$100,8,FALSE),"")</f>
        <v>0</v>
      </c>
      <c r="N5619">
        <f t="shared" si="783"/>
        <v>0</v>
      </c>
      <c r="O5619" t="str">
        <f t="shared" si="784"/>
        <v>PASS</v>
      </c>
      <c r="P5619" t="str">
        <f t="shared" si="785"/>
        <v>PASS</v>
      </c>
      <c r="Q5619" t="str">
        <f t="shared" si="786"/>
        <v>PASS</v>
      </c>
      <c r="R5619" t="str">
        <f t="shared" si="787"/>
        <v>PASS</v>
      </c>
      <c r="S5619" t="str">
        <f t="shared" si="788"/>
        <v>PASS</v>
      </c>
      <c r="T5619">
        <f t="shared" si="789"/>
        <v>100</v>
      </c>
      <c r="U5619" t="str">
        <f t="shared" si="790"/>
        <v>Low</v>
      </c>
      <c r="V5619" t="str">
        <f t="shared" si="791"/>
        <v>Clean</v>
      </c>
    </row>
    <row r="5620" spans="1:22" x14ac:dyDescent="0.3">
      <c r="A5620" t="str">
        <f>Raw_Data!A5620</f>
        <v>26076743</v>
      </c>
      <c r="B5620">
        <f>Raw_Data!B5620</f>
        <v>45670</v>
      </c>
      <c r="C5620" t="str">
        <f>Raw_Data!C5620</f>
        <v>ADVAIR 250-50 DISKUS</v>
      </c>
      <c r="D5620" t="str">
        <f>Raw_Data!D5620</f>
        <v>173069600</v>
      </c>
      <c r="E5620" t="str">
        <f>Raw_Data!E5620</f>
        <v>BYNE, EDMUND</v>
      </c>
      <c r="F5620" t="str">
        <f>Raw_Data!F5620</f>
        <v>1033186648</v>
      </c>
      <c r="G5620" t="str">
        <f>Raw_Data!H5620</f>
        <v>2</v>
      </c>
      <c r="H5620">
        <f>IFERROR(VLOOKUP(G5620,Store_Map!$A$2:$I$100,3,FALSE),"")</f>
        <v>0</v>
      </c>
      <c r="I5620">
        <f>IFERROR(VLOOKUP(G5620,Store_Map!$A$2:$I$100,4,FALSE),"")</f>
        <v>0</v>
      </c>
      <c r="J5620">
        <f>IFERROR(VLOOKUP(G5620,Store_Map!$A$2:$I$100,5,FALSE),"")</f>
        <v>0</v>
      </c>
      <c r="K5620">
        <f>IFERROR(VLOOKUP(G5620,Store_Map!$A$2:$I$100,6,FALSE),"")</f>
        <v>0</v>
      </c>
      <c r="L5620">
        <f>IFERROR(VLOOKUP(G5620,Store_Map!$A$2:$I$100,7,FALSE),"")</f>
        <v>0</v>
      </c>
      <c r="M5620">
        <f>IFERROR(VLOOKUP(G5620,Store_Map!$A$2:$I$100,8,FALSE),"")</f>
        <v>0</v>
      </c>
      <c r="N5620">
        <f t="shared" si="783"/>
        <v>0</v>
      </c>
      <c r="O5620" t="str">
        <f t="shared" si="784"/>
        <v>PASS</v>
      </c>
      <c r="P5620" t="str">
        <f t="shared" si="785"/>
        <v>REVIEW</v>
      </c>
      <c r="Q5620" t="str">
        <f t="shared" si="786"/>
        <v>PASS</v>
      </c>
      <c r="R5620" t="str">
        <f t="shared" si="787"/>
        <v>PASS</v>
      </c>
      <c r="S5620" t="str">
        <f t="shared" si="788"/>
        <v>REVIEW</v>
      </c>
      <c r="T5620">
        <f t="shared" si="789"/>
        <v>90</v>
      </c>
      <c r="U5620" t="str">
        <f t="shared" si="790"/>
        <v>Low</v>
      </c>
      <c r="V5620" t="str">
        <f t="shared" si="791"/>
        <v>Invalid NDC</v>
      </c>
    </row>
    <row r="5621" spans="1:22" x14ac:dyDescent="0.3">
      <c r="A5621" t="str">
        <f>Raw_Data!A5621</f>
        <v>26074414</v>
      </c>
      <c r="B5621">
        <f>Raw_Data!B5621</f>
        <v>45670</v>
      </c>
      <c r="C5621" t="str">
        <f>Raw_Data!C5621</f>
        <v>ATORVASTATIN 20 MG TABLET</v>
      </c>
      <c r="D5621" t="str">
        <f>Raw_Data!D5621</f>
        <v>60505257908</v>
      </c>
      <c r="E5621" t="str">
        <f>Raw_Data!E5621</f>
        <v>BYNE, EDMUND</v>
      </c>
      <c r="F5621" t="str">
        <f>Raw_Data!F5621</f>
        <v>1033186648</v>
      </c>
      <c r="G5621" t="str">
        <f>Raw_Data!H5621</f>
        <v>2</v>
      </c>
      <c r="H5621">
        <f>IFERROR(VLOOKUP(G5621,Store_Map!$A$2:$I$100,3,FALSE),"")</f>
        <v>0</v>
      </c>
      <c r="I5621">
        <f>IFERROR(VLOOKUP(G5621,Store_Map!$A$2:$I$100,4,FALSE),"")</f>
        <v>0</v>
      </c>
      <c r="J5621">
        <f>IFERROR(VLOOKUP(G5621,Store_Map!$A$2:$I$100,5,FALSE),"")</f>
        <v>0</v>
      </c>
      <c r="K5621">
        <f>IFERROR(VLOOKUP(G5621,Store_Map!$A$2:$I$100,6,FALSE),"")</f>
        <v>0</v>
      </c>
      <c r="L5621">
        <f>IFERROR(VLOOKUP(G5621,Store_Map!$A$2:$I$100,7,FALSE),"")</f>
        <v>0</v>
      </c>
      <c r="M5621">
        <f>IFERROR(VLOOKUP(G5621,Store_Map!$A$2:$I$100,8,FALSE),"")</f>
        <v>0</v>
      </c>
      <c r="N5621">
        <f t="shared" si="783"/>
        <v>0</v>
      </c>
      <c r="O5621" t="str">
        <f t="shared" si="784"/>
        <v>PASS</v>
      </c>
      <c r="P5621" t="str">
        <f t="shared" si="785"/>
        <v>PASS</v>
      </c>
      <c r="Q5621" t="str">
        <f t="shared" si="786"/>
        <v>PASS</v>
      </c>
      <c r="R5621" t="str">
        <f t="shared" si="787"/>
        <v>PASS</v>
      </c>
      <c r="S5621" t="str">
        <f t="shared" si="788"/>
        <v>PASS</v>
      </c>
      <c r="T5621">
        <f t="shared" si="789"/>
        <v>100</v>
      </c>
      <c r="U5621" t="str">
        <f t="shared" si="790"/>
        <v>Low</v>
      </c>
      <c r="V5621" t="str">
        <f t="shared" si="791"/>
        <v>Clean</v>
      </c>
    </row>
    <row r="5622" spans="1:22" x14ac:dyDescent="0.3">
      <c r="A5622" t="str">
        <f>Raw_Data!A5622</f>
        <v>26084812</v>
      </c>
      <c r="B5622">
        <f>Raw_Data!B5622</f>
        <v>45670</v>
      </c>
      <c r="C5622" t="str">
        <f>Raw_Data!C5622</f>
        <v>NAPROXEN 500 MG TABLET</v>
      </c>
      <c r="D5622" t="str">
        <f>Raw_Data!D5622</f>
        <v>68462019001</v>
      </c>
      <c r="E5622" t="str">
        <f>Raw_Data!E5622</f>
        <v>AKHTAR, MARIAM</v>
      </c>
      <c r="F5622" t="str">
        <f>Raw_Data!F5622</f>
        <v>1780024596</v>
      </c>
      <c r="G5622" t="str">
        <f>Raw_Data!H5622</f>
        <v>2</v>
      </c>
      <c r="H5622">
        <f>IFERROR(VLOOKUP(G5622,Store_Map!$A$2:$I$100,3,FALSE),"")</f>
        <v>0</v>
      </c>
      <c r="I5622">
        <f>IFERROR(VLOOKUP(G5622,Store_Map!$A$2:$I$100,4,FALSE),"")</f>
        <v>0</v>
      </c>
      <c r="J5622">
        <f>IFERROR(VLOOKUP(G5622,Store_Map!$A$2:$I$100,5,FALSE),"")</f>
        <v>0</v>
      </c>
      <c r="K5622">
        <f>IFERROR(VLOOKUP(G5622,Store_Map!$A$2:$I$100,6,FALSE),"")</f>
        <v>0</v>
      </c>
      <c r="L5622">
        <f>IFERROR(VLOOKUP(G5622,Store_Map!$A$2:$I$100,7,FALSE),"")</f>
        <v>0</v>
      </c>
      <c r="M5622">
        <f>IFERROR(VLOOKUP(G5622,Store_Map!$A$2:$I$100,8,FALSE),"")</f>
        <v>0</v>
      </c>
      <c r="N5622">
        <f t="shared" si="783"/>
        <v>0</v>
      </c>
      <c r="O5622" t="str">
        <f t="shared" si="784"/>
        <v>PASS</v>
      </c>
      <c r="P5622" t="str">
        <f t="shared" si="785"/>
        <v>PASS</v>
      </c>
      <c r="Q5622" t="str">
        <f t="shared" si="786"/>
        <v>PASS</v>
      </c>
      <c r="R5622" t="str">
        <f t="shared" si="787"/>
        <v>PASS</v>
      </c>
      <c r="S5622" t="str">
        <f t="shared" si="788"/>
        <v>PASS</v>
      </c>
      <c r="T5622">
        <f t="shared" si="789"/>
        <v>100</v>
      </c>
      <c r="U5622" t="str">
        <f t="shared" si="790"/>
        <v>Low</v>
      </c>
      <c r="V5622" t="str">
        <f t="shared" si="791"/>
        <v>Clean</v>
      </c>
    </row>
    <row r="5623" spans="1:22" x14ac:dyDescent="0.3">
      <c r="A5623" t="str">
        <f>Raw_Data!A5623</f>
        <v>26078340</v>
      </c>
      <c r="B5623">
        <f>Raw_Data!B5623</f>
        <v>45670</v>
      </c>
      <c r="C5623" t="str">
        <f>Raw_Data!C5623</f>
        <v>VRAYLAR 1.5 MG CAPSULE</v>
      </c>
      <c r="D5623" t="str">
        <f>Raw_Data!D5623</f>
        <v>61874011530</v>
      </c>
      <c r="E5623" t="str">
        <f>Raw_Data!E5623</f>
        <v>BYNE, EDMUND</v>
      </c>
      <c r="F5623" t="str">
        <f>Raw_Data!F5623</f>
        <v>1033186648</v>
      </c>
      <c r="G5623" t="str">
        <f>Raw_Data!H5623</f>
        <v>2</v>
      </c>
      <c r="H5623">
        <f>IFERROR(VLOOKUP(G5623,Store_Map!$A$2:$I$100,3,FALSE),"")</f>
        <v>0</v>
      </c>
      <c r="I5623">
        <f>IFERROR(VLOOKUP(G5623,Store_Map!$A$2:$I$100,4,FALSE),"")</f>
        <v>0</v>
      </c>
      <c r="J5623">
        <f>IFERROR(VLOOKUP(G5623,Store_Map!$A$2:$I$100,5,FALSE),"")</f>
        <v>0</v>
      </c>
      <c r="K5623">
        <f>IFERROR(VLOOKUP(G5623,Store_Map!$A$2:$I$100,6,FALSE),"")</f>
        <v>0</v>
      </c>
      <c r="L5623">
        <f>IFERROR(VLOOKUP(G5623,Store_Map!$A$2:$I$100,7,FALSE),"")</f>
        <v>0</v>
      </c>
      <c r="M5623">
        <f>IFERROR(VLOOKUP(G5623,Store_Map!$A$2:$I$100,8,FALSE),"")</f>
        <v>0</v>
      </c>
      <c r="N5623">
        <f t="shared" si="783"/>
        <v>0</v>
      </c>
      <c r="O5623" t="str">
        <f t="shared" si="784"/>
        <v>PASS</v>
      </c>
      <c r="P5623" t="str">
        <f t="shared" si="785"/>
        <v>PASS</v>
      </c>
      <c r="Q5623" t="str">
        <f t="shared" si="786"/>
        <v>PASS</v>
      </c>
      <c r="R5623" t="str">
        <f t="shared" si="787"/>
        <v>PASS</v>
      </c>
      <c r="S5623" t="str">
        <f t="shared" si="788"/>
        <v>PASS</v>
      </c>
      <c r="T5623">
        <f t="shared" si="789"/>
        <v>100</v>
      </c>
      <c r="U5623" t="str">
        <f t="shared" si="790"/>
        <v>Low</v>
      </c>
      <c r="V5623" t="str">
        <f t="shared" si="791"/>
        <v>Clean</v>
      </c>
    </row>
    <row r="5624" spans="1:22" x14ac:dyDescent="0.3">
      <c r="A5624" t="str">
        <f>Raw_Data!A5624</f>
        <v>26078800</v>
      </c>
      <c r="B5624">
        <f>Raw_Data!B5624</f>
        <v>45670</v>
      </c>
      <c r="C5624" t="str">
        <f>Raw_Data!C5624</f>
        <v>ARIPIPRAZOLE 5 MG TABLET</v>
      </c>
      <c r="D5624" t="str">
        <f>Raw_Data!D5624</f>
        <v>67877043103</v>
      </c>
      <c r="E5624" t="str">
        <f>Raw_Data!E5624</f>
        <v>FORD, JAMES</v>
      </c>
      <c r="F5624" t="str">
        <f>Raw_Data!F5624</f>
        <v>1033117684</v>
      </c>
      <c r="G5624" t="str">
        <f>Raw_Data!H5624</f>
        <v>2</v>
      </c>
      <c r="H5624">
        <f>IFERROR(VLOOKUP(G5624,Store_Map!$A$2:$I$100,3,FALSE),"")</f>
        <v>0</v>
      </c>
      <c r="I5624">
        <f>IFERROR(VLOOKUP(G5624,Store_Map!$A$2:$I$100,4,FALSE),"")</f>
        <v>0</v>
      </c>
      <c r="J5624">
        <f>IFERROR(VLOOKUP(G5624,Store_Map!$A$2:$I$100,5,FALSE),"")</f>
        <v>0</v>
      </c>
      <c r="K5624">
        <f>IFERROR(VLOOKUP(G5624,Store_Map!$A$2:$I$100,6,FALSE),"")</f>
        <v>0</v>
      </c>
      <c r="L5624">
        <f>IFERROR(VLOOKUP(G5624,Store_Map!$A$2:$I$100,7,FALSE),"")</f>
        <v>0</v>
      </c>
      <c r="M5624">
        <f>IFERROR(VLOOKUP(G5624,Store_Map!$A$2:$I$100,8,FALSE),"")</f>
        <v>0</v>
      </c>
      <c r="N5624">
        <f t="shared" si="783"/>
        <v>0</v>
      </c>
      <c r="O5624" t="str">
        <f t="shared" si="784"/>
        <v>PASS</v>
      </c>
      <c r="P5624" t="str">
        <f t="shared" si="785"/>
        <v>PASS</v>
      </c>
      <c r="Q5624" t="str">
        <f t="shared" si="786"/>
        <v>PASS</v>
      </c>
      <c r="R5624" t="str">
        <f t="shared" si="787"/>
        <v>PASS</v>
      </c>
      <c r="S5624" t="str">
        <f t="shared" si="788"/>
        <v>PASS</v>
      </c>
      <c r="T5624">
        <f t="shared" si="789"/>
        <v>100</v>
      </c>
      <c r="U5624" t="str">
        <f t="shared" si="790"/>
        <v>Low</v>
      </c>
      <c r="V5624" t="str">
        <f t="shared" si="791"/>
        <v>Clean</v>
      </c>
    </row>
    <row r="5625" spans="1:22" x14ac:dyDescent="0.3">
      <c r="A5625" t="str">
        <f>Raw_Data!A5625</f>
        <v>26079576</v>
      </c>
      <c r="B5625">
        <f>Raw_Data!B5625</f>
        <v>45670</v>
      </c>
      <c r="C5625" t="str">
        <f>Raw_Data!C5625</f>
        <v>AMLODIPINE BESYLATE 5 MG TA</v>
      </c>
      <c r="D5625" t="str">
        <f>Raw_Data!D5625</f>
        <v>69097012715</v>
      </c>
      <c r="E5625" t="str">
        <f>Raw_Data!E5625</f>
        <v>FORD, JAMES</v>
      </c>
      <c r="F5625" t="str">
        <f>Raw_Data!F5625</f>
        <v>1033117684</v>
      </c>
      <c r="G5625" t="str">
        <f>Raw_Data!H5625</f>
        <v>2</v>
      </c>
      <c r="H5625">
        <f>IFERROR(VLOOKUP(G5625,Store_Map!$A$2:$I$100,3,FALSE),"")</f>
        <v>0</v>
      </c>
      <c r="I5625">
        <f>IFERROR(VLOOKUP(G5625,Store_Map!$A$2:$I$100,4,FALSE),"")</f>
        <v>0</v>
      </c>
      <c r="J5625">
        <f>IFERROR(VLOOKUP(G5625,Store_Map!$A$2:$I$100,5,FALSE),"")</f>
        <v>0</v>
      </c>
      <c r="K5625">
        <f>IFERROR(VLOOKUP(G5625,Store_Map!$A$2:$I$100,6,FALSE),"")</f>
        <v>0</v>
      </c>
      <c r="L5625">
        <f>IFERROR(VLOOKUP(G5625,Store_Map!$A$2:$I$100,7,FALSE),"")</f>
        <v>0</v>
      </c>
      <c r="M5625">
        <f>IFERROR(VLOOKUP(G5625,Store_Map!$A$2:$I$100,8,FALSE),"")</f>
        <v>0</v>
      </c>
      <c r="N5625">
        <f t="shared" si="783"/>
        <v>0</v>
      </c>
      <c r="O5625" t="str">
        <f t="shared" si="784"/>
        <v>PASS</v>
      </c>
      <c r="P5625" t="str">
        <f t="shared" si="785"/>
        <v>PASS</v>
      </c>
      <c r="Q5625" t="str">
        <f t="shared" si="786"/>
        <v>PASS</v>
      </c>
      <c r="R5625" t="str">
        <f t="shared" si="787"/>
        <v>PASS</v>
      </c>
      <c r="S5625" t="str">
        <f t="shared" si="788"/>
        <v>PASS</v>
      </c>
      <c r="T5625">
        <f t="shared" si="789"/>
        <v>100</v>
      </c>
      <c r="U5625" t="str">
        <f t="shared" si="790"/>
        <v>Low</v>
      </c>
      <c r="V5625" t="str">
        <f t="shared" si="791"/>
        <v>Clean</v>
      </c>
    </row>
    <row r="5626" spans="1:22" x14ac:dyDescent="0.3">
      <c r="A5626" t="str">
        <f>Raw_Data!A5626</f>
        <v>26074926</v>
      </c>
      <c r="B5626">
        <f>Raw_Data!B5626</f>
        <v>45670</v>
      </c>
      <c r="C5626" t="str">
        <f>Raw_Data!C5626</f>
        <v>*LATANOPROST 0.005% EYE DRO</v>
      </c>
      <c r="D5626" t="str">
        <f>Raw_Data!D5626</f>
        <v>61314054701</v>
      </c>
      <c r="E5626" t="str">
        <f>Raw_Data!E5626</f>
        <v>FECHTER, HERBERT</v>
      </c>
      <c r="F5626" t="str">
        <f>Raw_Data!F5626</f>
        <v>1063467454</v>
      </c>
      <c r="G5626" t="str">
        <f>Raw_Data!H5626</f>
        <v>2</v>
      </c>
      <c r="H5626">
        <f>IFERROR(VLOOKUP(G5626,Store_Map!$A$2:$I$100,3,FALSE),"")</f>
        <v>0</v>
      </c>
      <c r="I5626">
        <f>IFERROR(VLOOKUP(G5626,Store_Map!$A$2:$I$100,4,FALSE),"")</f>
        <v>0</v>
      </c>
      <c r="J5626">
        <f>IFERROR(VLOOKUP(G5626,Store_Map!$A$2:$I$100,5,FALSE),"")</f>
        <v>0</v>
      </c>
      <c r="K5626">
        <f>IFERROR(VLOOKUP(G5626,Store_Map!$A$2:$I$100,6,FALSE),"")</f>
        <v>0</v>
      </c>
      <c r="L5626">
        <f>IFERROR(VLOOKUP(G5626,Store_Map!$A$2:$I$100,7,FALSE),"")</f>
        <v>0</v>
      </c>
      <c r="M5626">
        <f>IFERROR(VLOOKUP(G5626,Store_Map!$A$2:$I$100,8,FALSE),"")</f>
        <v>0</v>
      </c>
      <c r="N5626">
        <f t="shared" si="783"/>
        <v>0</v>
      </c>
      <c r="O5626" t="str">
        <f t="shared" si="784"/>
        <v>PASS</v>
      </c>
      <c r="P5626" t="str">
        <f t="shared" si="785"/>
        <v>PASS</v>
      </c>
      <c r="Q5626" t="str">
        <f t="shared" si="786"/>
        <v>PASS</v>
      </c>
      <c r="R5626" t="str">
        <f t="shared" si="787"/>
        <v>PASS</v>
      </c>
      <c r="S5626" t="str">
        <f t="shared" si="788"/>
        <v>PASS</v>
      </c>
      <c r="T5626">
        <f t="shared" si="789"/>
        <v>100</v>
      </c>
      <c r="U5626" t="str">
        <f t="shared" si="790"/>
        <v>Low</v>
      </c>
      <c r="V5626" t="str">
        <f t="shared" si="791"/>
        <v>Clean</v>
      </c>
    </row>
    <row r="5627" spans="1:22" x14ac:dyDescent="0.3">
      <c r="A5627" t="str">
        <f>Raw_Data!A5627</f>
        <v>26079857</v>
      </c>
      <c r="B5627">
        <f>Raw_Data!B5627</f>
        <v>45670</v>
      </c>
      <c r="C5627" t="str">
        <f>Raw_Data!C5627</f>
        <v>CETIRIZINE HCL 10 MG TABLET</v>
      </c>
      <c r="D5627" t="str">
        <f>Raw_Data!D5627</f>
        <v>16571040210</v>
      </c>
      <c r="E5627" t="str">
        <f>Raw_Data!E5627</f>
        <v>FORD, JAMES</v>
      </c>
      <c r="F5627" t="str">
        <f>Raw_Data!F5627</f>
        <v>1033117684</v>
      </c>
      <c r="G5627" t="str">
        <f>Raw_Data!H5627</f>
        <v>2</v>
      </c>
      <c r="H5627">
        <f>IFERROR(VLOOKUP(G5627,Store_Map!$A$2:$I$100,3,FALSE),"")</f>
        <v>0</v>
      </c>
      <c r="I5627">
        <f>IFERROR(VLOOKUP(G5627,Store_Map!$A$2:$I$100,4,FALSE),"")</f>
        <v>0</v>
      </c>
      <c r="J5627">
        <f>IFERROR(VLOOKUP(G5627,Store_Map!$A$2:$I$100,5,FALSE),"")</f>
        <v>0</v>
      </c>
      <c r="K5627">
        <f>IFERROR(VLOOKUP(G5627,Store_Map!$A$2:$I$100,6,FALSE),"")</f>
        <v>0</v>
      </c>
      <c r="L5627">
        <f>IFERROR(VLOOKUP(G5627,Store_Map!$A$2:$I$100,7,FALSE),"")</f>
        <v>0</v>
      </c>
      <c r="M5627">
        <f>IFERROR(VLOOKUP(G5627,Store_Map!$A$2:$I$100,8,FALSE),"")</f>
        <v>0</v>
      </c>
      <c r="N5627">
        <f t="shared" si="783"/>
        <v>0</v>
      </c>
      <c r="O5627" t="str">
        <f t="shared" si="784"/>
        <v>PASS</v>
      </c>
      <c r="P5627" t="str">
        <f t="shared" si="785"/>
        <v>PASS</v>
      </c>
      <c r="Q5627" t="str">
        <f t="shared" si="786"/>
        <v>PASS</v>
      </c>
      <c r="R5627" t="str">
        <f t="shared" si="787"/>
        <v>PASS</v>
      </c>
      <c r="S5627" t="str">
        <f t="shared" si="788"/>
        <v>PASS</v>
      </c>
      <c r="T5627">
        <f t="shared" si="789"/>
        <v>100</v>
      </c>
      <c r="U5627" t="str">
        <f t="shared" si="790"/>
        <v>Low</v>
      </c>
      <c r="V5627" t="str">
        <f t="shared" si="791"/>
        <v>Clean</v>
      </c>
    </row>
    <row r="5628" spans="1:22" x14ac:dyDescent="0.3">
      <c r="A5628" t="str">
        <f>Raw_Data!A5628</f>
        <v>26079856</v>
      </c>
      <c r="B5628">
        <f>Raw_Data!B5628</f>
        <v>45670</v>
      </c>
      <c r="C5628" t="str">
        <f>Raw_Data!C5628</f>
        <v>LEVETIRACETAM 500 MG TABLET</v>
      </c>
      <c r="D5628" t="str">
        <f>Raw_Data!D5628</f>
        <v>68180011316</v>
      </c>
      <c r="E5628" t="str">
        <f>Raw_Data!E5628</f>
        <v>FORD, JAMES</v>
      </c>
      <c r="F5628" t="str">
        <f>Raw_Data!F5628</f>
        <v>1033117684</v>
      </c>
      <c r="G5628" t="str">
        <f>Raw_Data!H5628</f>
        <v>2</v>
      </c>
      <c r="H5628">
        <f>IFERROR(VLOOKUP(G5628,Store_Map!$A$2:$I$100,3,FALSE),"")</f>
        <v>0</v>
      </c>
      <c r="I5628">
        <f>IFERROR(VLOOKUP(G5628,Store_Map!$A$2:$I$100,4,FALSE),"")</f>
        <v>0</v>
      </c>
      <c r="J5628">
        <f>IFERROR(VLOOKUP(G5628,Store_Map!$A$2:$I$100,5,FALSE),"")</f>
        <v>0</v>
      </c>
      <c r="K5628">
        <f>IFERROR(VLOOKUP(G5628,Store_Map!$A$2:$I$100,6,FALSE),"")</f>
        <v>0</v>
      </c>
      <c r="L5628">
        <f>IFERROR(VLOOKUP(G5628,Store_Map!$A$2:$I$100,7,FALSE),"")</f>
        <v>0</v>
      </c>
      <c r="M5628">
        <f>IFERROR(VLOOKUP(G5628,Store_Map!$A$2:$I$100,8,FALSE),"")</f>
        <v>0</v>
      </c>
      <c r="N5628">
        <f t="shared" si="783"/>
        <v>0</v>
      </c>
      <c r="O5628" t="str">
        <f t="shared" si="784"/>
        <v>PASS</v>
      </c>
      <c r="P5628" t="str">
        <f t="shared" si="785"/>
        <v>PASS</v>
      </c>
      <c r="Q5628" t="str">
        <f t="shared" si="786"/>
        <v>PASS</v>
      </c>
      <c r="R5628" t="str">
        <f t="shared" si="787"/>
        <v>PASS</v>
      </c>
      <c r="S5628" t="str">
        <f t="shared" si="788"/>
        <v>PASS</v>
      </c>
      <c r="T5628">
        <f t="shared" si="789"/>
        <v>100</v>
      </c>
      <c r="U5628" t="str">
        <f t="shared" si="790"/>
        <v>Low</v>
      </c>
      <c r="V5628" t="str">
        <f t="shared" si="791"/>
        <v>Clean</v>
      </c>
    </row>
    <row r="5629" spans="1:22" x14ac:dyDescent="0.3">
      <c r="A5629" t="str">
        <f>Raw_Data!A5629</f>
        <v>26079855</v>
      </c>
      <c r="B5629">
        <f>Raw_Data!B5629</f>
        <v>45670</v>
      </c>
      <c r="C5629" t="str">
        <f>Raw_Data!C5629</f>
        <v>AMLODIPINE BESYLATE 10 MG T</v>
      </c>
      <c r="D5629" t="str">
        <f>Raw_Data!D5629</f>
        <v>69097012815</v>
      </c>
      <c r="E5629" t="str">
        <f>Raw_Data!E5629</f>
        <v>FORD, JAMES</v>
      </c>
      <c r="F5629" t="str">
        <f>Raw_Data!F5629</f>
        <v>1033117684</v>
      </c>
      <c r="G5629" t="str">
        <f>Raw_Data!H5629</f>
        <v>2</v>
      </c>
      <c r="H5629">
        <f>IFERROR(VLOOKUP(G5629,Store_Map!$A$2:$I$100,3,FALSE),"")</f>
        <v>0</v>
      </c>
      <c r="I5629">
        <f>IFERROR(VLOOKUP(G5629,Store_Map!$A$2:$I$100,4,FALSE),"")</f>
        <v>0</v>
      </c>
      <c r="J5629">
        <f>IFERROR(VLOOKUP(G5629,Store_Map!$A$2:$I$100,5,FALSE),"")</f>
        <v>0</v>
      </c>
      <c r="K5629">
        <f>IFERROR(VLOOKUP(G5629,Store_Map!$A$2:$I$100,6,FALSE),"")</f>
        <v>0</v>
      </c>
      <c r="L5629">
        <f>IFERROR(VLOOKUP(G5629,Store_Map!$A$2:$I$100,7,FALSE),"")</f>
        <v>0</v>
      </c>
      <c r="M5629">
        <f>IFERROR(VLOOKUP(G5629,Store_Map!$A$2:$I$100,8,FALSE),"")</f>
        <v>0</v>
      </c>
      <c r="N5629">
        <f t="shared" si="783"/>
        <v>0</v>
      </c>
      <c r="O5629" t="str">
        <f t="shared" si="784"/>
        <v>PASS</v>
      </c>
      <c r="P5629" t="str">
        <f t="shared" si="785"/>
        <v>PASS</v>
      </c>
      <c r="Q5629" t="str">
        <f t="shared" si="786"/>
        <v>PASS</v>
      </c>
      <c r="R5629" t="str">
        <f t="shared" si="787"/>
        <v>PASS</v>
      </c>
      <c r="S5629" t="str">
        <f t="shared" si="788"/>
        <v>PASS</v>
      </c>
      <c r="T5629">
        <f t="shared" si="789"/>
        <v>100</v>
      </c>
      <c r="U5629" t="str">
        <f t="shared" si="790"/>
        <v>Low</v>
      </c>
      <c r="V5629" t="str">
        <f t="shared" si="791"/>
        <v>Clean</v>
      </c>
    </row>
    <row r="5630" spans="1:22" x14ac:dyDescent="0.3">
      <c r="A5630" t="str">
        <f>Raw_Data!A5630</f>
        <v>26079854</v>
      </c>
      <c r="B5630">
        <f>Raw_Data!B5630</f>
        <v>45670</v>
      </c>
      <c r="C5630" t="str">
        <f>Raw_Data!C5630</f>
        <v>GABAPENTIN 400 MG CAPSULE</v>
      </c>
      <c r="D5630" t="str">
        <f>Raw_Data!D5630</f>
        <v>67877022401</v>
      </c>
      <c r="E5630" t="str">
        <f>Raw_Data!E5630</f>
        <v>FORD, JAMES</v>
      </c>
      <c r="F5630" t="str">
        <f>Raw_Data!F5630</f>
        <v>1033117684</v>
      </c>
      <c r="G5630" t="str">
        <f>Raw_Data!H5630</f>
        <v>2</v>
      </c>
      <c r="H5630">
        <f>IFERROR(VLOOKUP(G5630,Store_Map!$A$2:$I$100,3,FALSE),"")</f>
        <v>0</v>
      </c>
      <c r="I5630">
        <f>IFERROR(VLOOKUP(G5630,Store_Map!$A$2:$I$100,4,FALSE),"")</f>
        <v>0</v>
      </c>
      <c r="J5630">
        <f>IFERROR(VLOOKUP(G5630,Store_Map!$A$2:$I$100,5,FALSE),"")</f>
        <v>0</v>
      </c>
      <c r="K5630">
        <f>IFERROR(VLOOKUP(G5630,Store_Map!$A$2:$I$100,6,FALSE),"")</f>
        <v>0</v>
      </c>
      <c r="L5630">
        <f>IFERROR(VLOOKUP(G5630,Store_Map!$A$2:$I$100,7,FALSE),"")</f>
        <v>0</v>
      </c>
      <c r="M5630">
        <f>IFERROR(VLOOKUP(G5630,Store_Map!$A$2:$I$100,8,FALSE),"")</f>
        <v>0</v>
      </c>
      <c r="N5630">
        <f t="shared" si="783"/>
        <v>0</v>
      </c>
      <c r="O5630" t="str">
        <f t="shared" si="784"/>
        <v>PASS</v>
      </c>
      <c r="P5630" t="str">
        <f t="shared" si="785"/>
        <v>PASS</v>
      </c>
      <c r="Q5630" t="str">
        <f t="shared" si="786"/>
        <v>PASS</v>
      </c>
      <c r="R5630" t="str">
        <f t="shared" si="787"/>
        <v>PASS</v>
      </c>
      <c r="S5630" t="str">
        <f t="shared" si="788"/>
        <v>PASS</v>
      </c>
      <c r="T5630">
        <f t="shared" si="789"/>
        <v>100</v>
      </c>
      <c r="U5630" t="str">
        <f t="shared" si="790"/>
        <v>Low</v>
      </c>
      <c r="V5630" t="str">
        <f t="shared" si="791"/>
        <v>Clean</v>
      </c>
    </row>
    <row r="5631" spans="1:22" x14ac:dyDescent="0.3">
      <c r="A5631" t="str">
        <f>Raw_Data!A5631</f>
        <v>26081863</v>
      </c>
      <c r="B5631">
        <f>Raw_Data!B5631</f>
        <v>45670</v>
      </c>
      <c r="C5631" t="str">
        <f>Raw_Data!C5631</f>
        <v>LOSARTAN POTASSIUM 100 MG T</v>
      </c>
      <c r="D5631" t="str">
        <f>Raw_Data!D5631</f>
        <v>65862020399</v>
      </c>
      <c r="E5631" t="str">
        <f>Raw_Data!E5631</f>
        <v>FORD, JAMES</v>
      </c>
      <c r="F5631" t="str">
        <f>Raw_Data!F5631</f>
        <v>1033117684</v>
      </c>
      <c r="G5631" t="str">
        <f>Raw_Data!H5631</f>
        <v>2</v>
      </c>
      <c r="H5631">
        <f>IFERROR(VLOOKUP(G5631,Store_Map!$A$2:$I$100,3,FALSE),"")</f>
        <v>0</v>
      </c>
      <c r="I5631">
        <f>IFERROR(VLOOKUP(G5631,Store_Map!$A$2:$I$100,4,FALSE),"")</f>
        <v>0</v>
      </c>
      <c r="J5631">
        <f>IFERROR(VLOOKUP(G5631,Store_Map!$A$2:$I$100,5,FALSE),"")</f>
        <v>0</v>
      </c>
      <c r="K5631">
        <f>IFERROR(VLOOKUP(G5631,Store_Map!$A$2:$I$100,6,FALSE),"")</f>
        <v>0</v>
      </c>
      <c r="L5631">
        <f>IFERROR(VLOOKUP(G5631,Store_Map!$A$2:$I$100,7,FALSE),"")</f>
        <v>0</v>
      </c>
      <c r="M5631">
        <f>IFERROR(VLOOKUP(G5631,Store_Map!$A$2:$I$100,8,FALSE),"")</f>
        <v>0</v>
      </c>
      <c r="N5631">
        <f t="shared" si="783"/>
        <v>0</v>
      </c>
      <c r="O5631" t="str">
        <f t="shared" si="784"/>
        <v>PASS</v>
      </c>
      <c r="P5631" t="str">
        <f t="shared" si="785"/>
        <v>PASS</v>
      </c>
      <c r="Q5631" t="str">
        <f t="shared" si="786"/>
        <v>PASS</v>
      </c>
      <c r="R5631" t="str">
        <f t="shared" si="787"/>
        <v>PASS</v>
      </c>
      <c r="S5631" t="str">
        <f t="shared" si="788"/>
        <v>PASS</v>
      </c>
      <c r="T5631">
        <f t="shared" si="789"/>
        <v>100</v>
      </c>
      <c r="U5631" t="str">
        <f t="shared" si="790"/>
        <v>Low</v>
      </c>
      <c r="V5631" t="str">
        <f t="shared" si="791"/>
        <v>Clean</v>
      </c>
    </row>
    <row r="5632" spans="1:22" x14ac:dyDescent="0.3">
      <c r="A5632" t="str">
        <f>Raw_Data!A5632</f>
        <v>26080569</v>
      </c>
      <c r="B5632">
        <f>Raw_Data!B5632</f>
        <v>45670</v>
      </c>
      <c r="C5632" t="str">
        <f>Raw_Data!C5632</f>
        <v>SERTRALINE HCL 25 MG TABLET</v>
      </c>
      <c r="D5632" t="str">
        <f>Raw_Data!D5632</f>
        <v>68180035103</v>
      </c>
      <c r="E5632" t="str">
        <f>Raw_Data!E5632</f>
        <v>FORD, JAMES</v>
      </c>
      <c r="F5632" t="str">
        <f>Raw_Data!F5632</f>
        <v>1033117684</v>
      </c>
      <c r="G5632" t="str">
        <f>Raw_Data!H5632</f>
        <v>2</v>
      </c>
      <c r="H5632">
        <f>IFERROR(VLOOKUP(G5632,Store_Map!$A$2:$I$100,3,FALSE),"")</f>
        <v>0</v>
      </c>
      <c r="I5632">
        <f>IFERROR(VLOOKUP(G5632,Store_Map!$A$2:$I$100,4,FALSE),"")</f>
        <v>0</v>
      </c>
      <c r="J5632">
        <f>IFERROR(VLOOKUP(G5632,Store_Map!$A$2:$I$100,5,FALSE),"")</f>
        <v>0</v>
      </c>
      <c r="K5632">
        <f>IFERROR(VLOOKUP(G5632,Store_Map!$A$2:$I$100,6,FALSE),"")</f>
        <v>0</v>
      </c>
      <c r="L5632">
        <f>IFERROR(VLOOKUP(G5632,Store_Map!$A$2:$I$100,7,FALSE),"")</f>
        <v>0</v>
      </c>
      <c r="M5632">
        <f>IFERROR(VLOOKUP(G5632,Store_Map!$A$2:$I$100,8,FALSE),"")</f>
        <v>0</v>
      </c>
      <c r="N5632">
        <f t="shared" si="783"/>
        <v>0</v>
      </c>
      <c r="O5632" t="str">
        <f t="shared" si="784"/>
        <v>PASS</v>
      </c>
      <c r="P5632" t="str">
        <f t="shared" si="785"/>
        <v>PASS</v>
      </c>
      <c r="Q5632" t="str">
        <f t="shared" si="786"/>
        <v>PASS</v>
      </c>
      <c r="R5632" t="str">
        <f t="shared" si="787"/>
        <v>PASS</v>
      </c>
      <c r="S5632" t="str">
        <f t="shared" si="788"/>
        <v>PASS</v>
      </c>
      <c r="T5632">
        <f t="shared" si="789"/>
        <v>100</v>
      </c>
      <c r="U5632" t="str">
        <f t="shared" si="790"/>
        <v>Low</v>
      </c>
      <c r="V5632" t="str">
        <f t="shared" si="791"/>
        <v>Clean</v>
      </c>
    </row>
    <row r="5633" spans="1:22" x14ac:dyDescent="0.3">
      <c r="A5633" t="str">
        <f>Raw_Data!A5633</f>
        <v>26080568</v>
      </c>
      <c r="B5633">
        <f>Raw_Data!B5633</f>
        <v>45670</v>
      </c>
      <c r="C5633" t="str">
        <f>Raw_Data!C5633</f>
        <v>METFORMIN HCL 500 MG TABLET</v>
      </c>
      <c r="D5633" t="str">
        <f>Raw_Data!D5633</f>
        <v>65862000899</v>
      </c>
      <c r="E5633" t="str">
        <f>Raw_Data!E5633</f>
        <v>FORD, JAMES</v>
      </c>
      <c r="F5633" t="str">
        <f>Raw_Data!F5633</f>
        <v>1033117684</v>
      </c>
      <c r="G5633" t="str">
        <f>Raw_Data!H5633</f>
        <v>2</v>
      </c>
      <c r="H5633">
        <f>IFERROR(VLOOKUP(G5633,Store_Map!$A$2:$I$100,3,FALSE),"")</f>
        <v>0</v>
      </c>
      <c r="I5633">
        <f>IFERROR(VLOOKUP(G5633,Store_Map!$A$2:$I$100,4,FALSE),"")</f>
        <v>0</v>
      </c>
      <c r="J5633">
        <f>IFERROR(VLOOKUP(G5633,Store_Map!$A$2:$I$100,5,FALSE),"")</f>
        <v>0</v>
      </c>
      <c r="K5633">
        <f>IFERROR(VLOOKUP(G5633,Store_Map!$A$2:$I$100,6,FALSE),"")</f>
        <v>0</v>
      </c>
      <c r="L5633">
        <f>IFERROR(VLOOKUP(G5633,Store_Map!$A$2:$I$100,7,FALSE),"")</f>
        <v>0</v>
      </c>
      <c r="M5633">
        <f>IFERROR(VLOOKUP(G5633,Store_Map!$A$2:$I$100,8,FALSE),"")</f>
        <v>0</v>
      </c>
      <c r="N5633">
        <f t="shared" si="783"/>
        <v>0</v>
      </c>
      <c r="O5633" t="str">
        <f t="shared" si="784"/>
        <v>PASS</v>
      </c>
      <c r="P5633" t="str">
        <f t="shared" si="785"/>
        <v>PASS</v>
      </c>
      <c r="Q5633" t="str">
        <f t="shared" si="786"/>
        <v>PASS</v>
      </c>
      <c r="R5633" t="str">
        <f t="shared" si="787"/>
        <v>PASS</v>
      </c>
      <c r="S5633" t="str">
        <f t="shared" si="788"/>
        <v>PASS</v>
      </c>
      <c r="T5633">
        <f t="shared" si="789"/>
        <v>100</v>
      </c>
      <c r="U5633" t="str">
        <f t="shared" si="790"/>
        <v>Low</v>
      </c>
      <c r="V5633" t="str">
        <f t="shared" si="791"/>
        <v>Clean</v>
      </c>
    </row>
    <row r="5634" spans="1:22" x14ac:dyDescent="0.3">
      <c r="A5634" t="str">
        <f>Raw_Data!A5634</f>
        <v>26080559</v>
      </c>
      <c r="B5634">
        <f>Raw_Data!B5634</f>
        <v>45670</v>
      </c>
      <c r="C5634" t="str">
        <f>Raw_Data!C5634</f>
        <v>OZEMPIC 0.25-0.5 MG/DOSE PE</v>
      </c>
      <c r="D5634" t="str">
        <f>Raw_Data!D5634</f>
        <v>169418113</v>
      </c>
      <c r="E5634" t="str">
        <f>Raw_Data!E5634</f>
        <v>FORD, JAMES</v>
      </c>
      <c r="F5634" t="str">
        <f>Raw_Data!F5634</f>
        <v>1033117684</v>
      </c>
      <c r="G5634" t="str">
        <f>Raw_Data!H5634</f>
        <v>2</v>
      </c>
      <c r="H5634">
        <f>IFERROR(VLOOKUP(G5634,Store_Map!$A$2:$I$100,3,FALSE),"")</f>
        <v>0</v>
      </c>
      <c r="I5634">
        <f>IFERROR(VLOOKUP(G5634,Store_Map!$A$2:$I$100,4,FALSE),"")</f>
        <v>0</v>
      </c>
      <c r="J5634">
        <f>IFERROR(VLOOKUP(G5634,Store_Map!$A$2:$I$100,5,FALSE),"")</f>
        <v>0</v>
      </c>
      <c r="K5634">
        <f>IFERROR(VLOOKUP(G5634,Store_Map!$A$2:$I$100,6,FALSE),"")</f>
        <v>0</v>
      </c>
      <c r="L5634">
        <f>IFERROR(VLOOKUP(G5634,Store_Map!$A$2:$I$100,7,FALSE),"")</f>
        <v>0</v>
      </c>
      <c r="M5634">
        <f>IFERROR(VLOOKUP(G5634,Store_Map!$A$2:$I$100,8,FALSE),"")</f>
        <v>0</v>
      </c>
      <c r="N5634">
        <f t="shared" ref="N5634:N5697" si="792">COUNTBLANK(A5634:M5634)</f>
        <v>0</v>
      </c>
      <c r="O5634" t="str">
        <f t="shared" ref="O5634:O5697" si="793">IF(AND(F5634&lt;&gt;"",LEN(F5634)=10,ISNUMBER(--F5634)),"PASS","REVIEW")</f>
        <v>PASS</v>
      </c>
      <c r="P5634" t="str">
        <f t="shared" ref="P5634:P5697" si="794">IF(AND(D5634&lt;&gt;"",OR(LEN(D5634)=10,LEN(D5634)=11),ISNUMBER(--D5634)),"PASS","REVIEW")</f>
        <v>REVIEW</v>
      </c>
      <c r="Q5634" t="str">
        <f t="shared" ref="Q5634:Q5697" si="795">IF(H5634&lt;&gt;"","PASS","REVIEW")</f>
        <v>PASS</v>
      </c>
      <c r="R5634" t="str">
        <f t="shared" ref="R5634:R5697" si="796">IF(AND(I5634&lt;&gt;"",J5634&lt;&gt;"",K5634&lt;&gt;"",L5634&lt;&gt;"",M5634&lt;&gt;""),"PASS","REVIEW")</f>
        <v>PASS</v>
      </c>
      <c r="S5634" t="str">
        <f t="shared" ref="S5634:S5697" si="797">IF(OR(N5634&gt;0,O5634="REVIEW",P5634="REVIEW",Q5634="REVIEW",R5634="REVIEW"),"REVIEW","PASS")</f>
        <v>REVIEW</v>
      </c>
      <c r="T5634">
        <f t="shared" ref="T5634:T5697" si="798">MAX(0,100-(N5634*5)-IF(O5634="REVIEW",15,0)-IF(P5634="REVIEW",10,0)-IF(Q5634="REVIEW",10,0)-IF(R5634="REVIEW",20,0))</f>
        <v>90</v>
      </c>
      <c r="U5634" t="str">
        <f t="shared" ref="U5634:U5697" si="799">IF(T5634&gt;=90,"Low",IF(T5634&gt;=70,"Medium","High"))</f>
        <v>Low</v>
      </c>
      <c r="V5634" t="str">
        <f t="shared" ref="V5634:V5697" si="800">IF(N5634&gt;0,"Missing required fields",IF(O5634="REVIEW","Invalid provider NPI",IF(P5634="REVIEW","Invalid NDC",IF(Q5634="REVIEW","Store mapping incomplete",IF(R5634="REVIEW","Entity mapping incomplete","Clean")))))</f>
        <v>Invalid NDC</v>
      </c>
    </row>
    <row r="5635" spans="1:22" x14ac:dyDescent="0.3">
      <c r="A5635" t="str">
        <f>Raw_Data!A5635</f>
        <v>26080558</v>
      </c>
      <c r="B5635">
        <f>Raw_Data!B5635</f>
        <v>45670</v>
      </c>
      <c r="C5635" t="str">
        <f>Raw_Data!C5635</f>
        <v>FUROSEMIDE 20 MG TABLET</v>
      </c>
      <c r="D5635" t="str">
        <f>Raw_Data!D5635</f>
        <v>69315011610</v>
      </c>
      <c r="E5635" t="str">
        <f>Raw_Data!E5635</f>
        <v>FORD, JAMES</v>
      </c>
      <c r="F5635" t="str">
        <f>Raw_Data!F5635</f>
        <v>1033117684</v>
      </c>
      <c r="G5635" t="str">
        <f>Raw_Data!H5635</f>
        <v>2</v>
      </c>
      <c r="H5635">
        <f>IFERROR(VLOOKUP(G5635,Store_Map!$A$2:$I$100,3,FALSE),"")</f>
        <v>0</v>
      </c>
      <c r="I5635">
        <f>IFERROR(VLOOKUP(G5635,Store_Map!$A$2:$I$100,4,FALSE),"")</f>
        <v>0</v>
      </c>
      <c r="J5635">
        <f>IFERROR(VLOOKUP(G5635,Store_Map!$A$2:$I$100,5,FALSE),"")</f>
        <v>0</v>
      </c>
      <c r="K5635">
        <f>IFERROR(VLOOKUP(G5635,Store_Map!$A$2:$I$100,6,FALSE),"")</f>
        <v>0</v>
      </c>
      <c r="L5635">
        <f>IFERROR(VLOOKUP(G5635,Store_Map!$A$2:$I$100,7,FALSE),"")</f>
        <v>0</v>
      </c>
      <c r="M5635">
        <f>IFERROR(VLOOKUP(G5635,Store_Map!$A$2:$I$100,8,FALSE),"")</f>
        <v>0</v>
      </c>
      <c r="N5635">
        <f t="shared" si="792"/>
        <v>0</v>
      </c>
      <c r="O5635" t="str">
        <f t="shared" si="793"/>
        <v>PASS</v>
      </c>
      <c r="P5635" t="str">
        <f t="shared" si="794"/>
        <v>PASS</v>
      </c>
      <c r="Q5635" t="str">
        <f t="shared" si="795"/>
        <v>PASS</v>
      </c>
      <c r="R5635" t="str">
        <f t="shared" si="796"/>
        <v>PASS</v>
      </c>
      <c r="S5635" t="str">
        <f t="shared" si="797"/>
        <v>PASS</v>
      </c>
      <c r="T5635">
        <f t="shared" si="798"/>
        <v>100</v>
      </c>
      <c r="U5635" t="str">
        <f t="shared" si="799"/>
        <v>Low</v>
      </c>
      <c r="V5635" t="str">
        <f t="shared" si="800"/>
        <v>Clean</v>
      </c>
    </row>
    <row r="5636" spans="1:22" x14ac:dyDescent="0.3">
      <c r="A5636" t="str">
        <f>Raw_Data!A5636</f>
        <v>26079380</v>
      </c>
      <c r="B5636">
        <f>Raw_Data!B5636</f>
        <v>45670</v>
      </c>
      <c r="C5636" t="str">
        <f>Raw_Data!C5636</f>
        <v>CARVEDILOL 25 MG TABLET</v>
      </c>
      <c r="D5636" t="str">
        <f>Raw_Data!D5636</f>
        <v>68382009501</v>
      </c>
      <c r="E5636" t="str">
        <f>Raw_Data!E5636</f>
        <v>FORD, JAMES</v>
      </c>
      <c r="F5636" t="str">
        <f>Raw_Data!F5636</f>
        <v>1033117684</v>
      </c>
      <c r="G5636" t="str">
        <f>Raw_Data!H5636</f>
        <v>2</v>
      </c>
      <c r="H5636">
        <f>IFERROR(VLOOKUP(G5636,Store_Map!$A$2:$I$100,3,FALSE),"")</f>
        <v>0</v>
      </c>
      <c r="I5636">
        <f>IFERROR(VLOOKUP(G5636,Store_Map!$A$2:$I$100,4,FALSE),"")</f>
        <v>0</v>
      </c>
      <c r="J5636">
        <f>IFERROR(VLOOKUP(G5636,Store_Map!$A$2:$I$100,5,FALSE),"")</f>
        <v>0</v>
      </c>
      <c r="K5636">
        <f>IFERROR(VLOOKUP(G5636,Store_Map!$A$2:$I$100,6,FALSE),"")</f>
        <v>0</v>
      </c>
      <c r="L5636">
        <f>IFERROR(VLOOKUP(G5636,Store_Map!$A$2:$I$100,7,FALSE),"")</f>
        <v>0</v>
      </c>
      <c r="M5636">
        <f>IFERROR(VLOOKUP(G5636,Store_Map!$A$2:$I$100,8,FALSE),"")</f>
        <v>0</v>
      </c>
      <c r="N5636">
        <f t="shared" si="792"/>
        <v>0</v>
      </c>
      <c r="O5636" t="str">
        <f t="shared" si="793"/>
        <v>PASS</v>
      </c>
      <c r="P5636" t="str">
        <f t="shared" si="794"/>
        <v>PASS</v>
      </c>
      <c r="Q5636" t="str">
        <f t="shared" si="795"/>
        <v>PASS</v>
      </c>
      <c r="R5636" t="str">
        <f t="shared" si="796"/>
        <v>PASS</v>
      </c>
      <c r="S5636" t="str">
        <f t="shared" si="797"/>
        <v>PASS</v>
      </c>
      <c r="T5636">
        <f t="shared" si="798"/>
        <v>100</v>
      </c>
      <c r="U5636" t="str">
        <f t="shared" si="799"/>
        <v>Low</v>
      </c>
      <c r="V5636" t="str">
        <f t="shared" si="800"/>
        <v>Clean</v>
      </c>
    </row>
    <row r="5637" spans="1:22" x14ac:dyDescent="0.3">
      <c r="A5637" t="str">
        <f>Raw_Data!A5637</f>
        <v>26080560</v>
      </c>
      <c r="B5637">
        <f>Raw_Data!B5637</f>
        <v>45670</v>
      </c>
      <c r="C5637" t="str">
        <f>Raw_Data!C5637</f>
        <v>DICLOFENAC SOD EC 75 MG TAB</v>
      </c>
      <c r="D5637" t="str">
        <f>Raw_Data!D5637</f>
        <v>228255196</v>
      </c>
      <c r="E5637" t="str">
        <f>Raw_Data!E5637</f>
        <v>FORD, JAMES</v>
      </c>
      <c r="F5637" t="str">
        <f>Raw_Data!F5637</f>
        <v>1033117684</v>
      </c>
      <c r="G5637" t="str">
        <f>Raw_Data!H5637</f>
        <v>2</v>
      </c>
      <c r="H5637">
        <f>IFERROR(VLOOKUP(G5637,Store_Map!$A$2:$I$100,3,FALSE),"")</f>
        <v>0</v>
      </c>
      <c r="I5637">
        <f>IFERROR(VLOOKUP(G5637,Store_Map!$A$2:$I$100,4,FALSE),"")</f>
        <v>0</v>
      </c>
      <c r="J5637">
        <f>IFERROR(VLOOKUP(G5637,Store_Map!$A$2:$I$100,5,FALSE),"")</f>
        <v>0</v>
      </c>
      <c r="K5637">
        <f>IFERROR(VLOOKUP(G5637,Store_Map!$A$2:$I$100,6,FALSE),"")</f>
        <v>0</v>
      </c>
      <c r="L5637">
        <f>IFERROR(VLOOKUP(G5637,Store_Map!$A$2:$I$100,7,FALSE),"")</f>
        <v>0</v>
      </c>
      <c r="M5637">
        <f>IFERROR(VLOOKUP(G5637,Store_Map!$A$2:$I$100,8,FALSE),"")</f>
        <v>0</v>
      </c>
      <c r="N5637">
        <f t="shared" si="792"/>
        <v>0</v>
      </c>
      <c r="O5637" t="str">
        <f t="shared" si="793"/>
        <v>PASS</v>
      </c>
      <c r="P5637" t="str">
        <f t="shared" si="794"/>
        <v>REVIEW</v>
      </c>
      <c r="Q5637" t="str">
        <f t="shared" si="795"/>
        <v>PASS</v>
      </c>
      <c r="R5637" t="str">
        <f t="shared" si="796"/>
        <v>PASS</v>
      </c>
      <c r="S5637" t="str">
        <f t="shared" si="797"/>
        <v>REVIEW</v>
      </c>
      <c r="T5637">
        <f t="shared" si="798"/>
        <v>90</v>
      </c>
      <c r="U5637" t="str">
        <f t="shared" si="799"/>
        <v>Low</v>
      </c>
      <c r="V5637" t="str">
        <f t="shared" si="800"/>
        <v>Invalid NDC</v>
      </c>
    </row>
    <row r="5638" spans="1:22" x14ac:dyDescent="0.3">
      <c r="A5638" t="str">
        <f>Raw_Data!A5638</f>
        <v>26081143</v>
      </c>
      <c r="B5638">
        <f>Raw_Data!B5638</f>
        <v>45670</v>
      </c>
      <c r="C5638" t="str">
        <f>Raw_Data!C5638</f>
        <v>PANTOPRAZOLE SOD DR 40 MG T</v>
      </c>
      <c r="D5638" t="str">
        <f>Raw_Data!D5638</f>
        <v>65862056090</v>
      </c>
      <c r="E5638" t="str">
        <f>Raw_Data!E5638</f>
        <v>GIBBS, JON</v>
      </c>
      <c r="F5638" t="str">
        <f>Raw_Data!F5638</f>
        <v>1700896156</v>
      </c>
      <c r="G5638" t="str">
        <f>Raw_Data!H5638</f>
        <v>2</v>
      </c>
      <c r="H5638">
        <f>IFERROR(VLOOKUP(G5638,Store_Map!$A$2:$I$100,3,FALSE),"")</f>
        <v>0</v>
      </c>
      <c r="I5638">
        <f>IFERROR(VLOOKUP(G5638,Store_Map!$A$2:$I$100,4,FALSE),"")</f>
        <v>0</v>
      </c>
      <c r="J5638">
        <f>IFERROR(VLOOKUP(G5638,Store_Map!$A$2:$I$100,5,FALSE),"")</f>
        <v>0</v>
      </c>
      <c r="K5638">
        <f>IFERROR(VLOOKUP(G5638,Store_Map!$A$2:$I$100,6,FALSE),"")</f>
        <v>0</v>
      </c>
      <c r="L5638">
        <f>IFERROR(VLOOKUP(G5638,Store_Map!$A$2:$I$100,7,FALSE),"")</f>
        <v>0</v>
      </c>
      <c r="M5638">
        <f>IFERROR(VLOOKUP(G5638,Store_Map!$A$2:$I$100,8,FALSE),"")</f>
        <v>0</v>
      </c>
      <c r="N5638">
        <f t="shared" si="792"/>
        <v>0</v>
      </c>
      <c r="O5638" t="str">
        <f t="shared" si="793"/>
        <v>PASS</v>
      </c>
      <c r="P5638" t="str">
        <f t="shared" si="794"/>
        <v>PASS</v>
      </c>
      <c r="Q5638" t="str">
        <f t="shared" si="795"/>
        <v>PASS</v>
      </c>
      <c r="R5638" t="str">
        <f t="shared" si="796"/>
        <v>PASS</v>
      </c>
      <c r="S5638" t="str">
        <f t="shared" si="797"/>
        <v>PASS</v>
      </c>
      <c r="T5638">
        <f t="shared" si="798"/>
        <v>100</v>
      </c>
      <c r="U5638" t="str">
        <f t="shared" si="799"/>
        <v>Low</v>
      </c>
      <c r="V5638" t="str">
        <f t="shared" si="800"/>
        <v>Clean</v>
      </c>
    </row>
    <row r="5639" spans="1:22" x14ac:dyDescent="0.3">
      <c r="A5639" t="str">
        <f>Raw_Data!A5639</f>
        <v>26080937</v>
      </c>
      <c r="B5639">
        <f>Raw_Data!B5639</f>
        <v>45670</v>
      </c>
      <c r="C5639" t="str">
        <f>Raw_Data!C5639</f>
        <v>JARDIANCE 25 MG TABLET</v>
      </c>
      <c r="D5639" t="str">
        <f>Raw_Data!D5639</f>
        <v>597015390</v>
      </c>
      <c r="E5639" t="str">
        <f>Raw_Data!E5639</f>
        <v>FORD, JAMES</v>
      </c>
      <c r="F5639" t="str">
        <f>Raw_Data!F5639</f>
        <v>1033117684</v>
      </c>
      <c r="G5639" t="str">
        <f>Raw_Data!H5639</f>
        <v>2</v>
      </c>
      <c r="H5639">
        <f>IFERROR(VLOOKUP(G5639,Store_Map!$A$2:$I$100,3,FALSE),"")</f>
        <v>0</v>
      </c>
      <c r="I5639">
        <f>IFERROR(VLOOKUP(G5639,Store_Map!$A$2:$I$100,4,FALSE),"")</f>
        <v>0</v>
      </c>
      <c r="J5639">
        <f>IFERROR(VLOOKUP(G5639,Store_Map!$A$2:$I$100,5,FALSE),"")</f>
        <v>0</v>
      </c>
      <c r="K5639">
        <f>IFERROR(VLOOKUP(G5639,Store_Map!$A$2:$I$100,6,FALSE),"")</f>
        <v>0</v>
      </c>
      <c r="L5639">
        <f>IFERROR(VLOOKUP(G5639,Store_Map!$A$2:$I$100,7,FALSE),"")</f>
        <v>0</v>
      </c>
      <c r="M5639">
        <f>IFERROR(VLOOKUP(G5639,Store_Map!$A$2:$I$100,8,FALSE),"")</f>
        <v>0</v>
      </c>
      <c r="N5639">
        <f t="shared" si="792"/>
        <v>0</v>
      </c>
      <c r="O5639" t="str">
        <f t="shared" si="793"/>
        <v>PASS</v>
      </c>
      <c r="P5639" t="str">
        <f t="shared" si="794"/>
        <v>REVIEW</v>
      </c>
      <c r="Q5639" t="str">
        <f t="shared" si="795"/>
        <v>PASS</v>
      </c>
      <c r="R5639" t="str">
        <f t="shared" si="796"/>
        <v>PASS</v>
      </c>
      <c r="S5639" t="str">
        <f t="shared" si="797"/>
        <v>REVIEW</v>
      </c>
      <c r="T5639">
        <f t="shared" si="798"/>
        <v>90</v>
      </c>
      <c r="U5639" t="str">
        <f t="shared" si="799"/>
        <v>Low</v>
      </c>
      <c r="V5639" t="str">
        <f t="shared" si="800"/>
        <v>Invalid NDC</v>
      </c>
    </row>
    <row r="5640" spans="1:22" x14ac:dyDescent="0.3">
      <c r="A5640" t="str">
        <f>Raw_Data!A5640</f>
        <v>26073081</v>
      </c>
      <c r="B5640">
        <f>Raw_Data!B5640</f>
        <v>45670</v>
      </c>
      <c r="C5640" t="str">
        <f>Raw_Data!C5640</f>
        <v>LISINOPRIL-HCTZ 20-12.5MG</v>
      </c>
      <c r="D5640" t="str">
        <f>Raw_Data!D5640</f>
        <v>68180051902</v>
      </c>
      <c r="E5640" t="str">
        <f>Raw_Data!E5640</f>
        <v>FORD, JAMES</v>
      </c>
      <c r="F5640" t="str">
        <f>Raw_Data!F5640</f>
        <v>1033117684</v>
      </c>
      <c r="G5640" t="str">
        <f>Raw_Data!H5640</f>
        <v>2</v>
      </c>
      <c r="H5640">
        <f>IFERROR(VLOOKUP(G5640,Store_Map!$A$2:$I$100,3,FALSE),"")</f>
        <v>0</v>
      </c>
      <c r="I5640">
        <f>IFERROR(VLOOKUP(G5640,Store_Map!$A$2:$I$100,4,FALSE),"")</f>
        <v>0</v>
      </c>
      <c r="J5640">
        <f>IFERROR(VLOOKUP(G5640,Store_Map!$A$2:$I$100,5,FALSE),"")</f>
        <v>0</v>
      </c>
      <c r="K5640">
        <f>IFERROR(VLOOKUP(G5640,Store_Map!$A$2:$I$100,6,FALSE),"")</f>
        <v>0</v>
      </c>
      <c r="L5640">
        <f>IFERROR(VLOOKUP(G5640,Store_Map!$A$2:$I$100,7,FALSE),"")</f>
        <v>0</v>
      </c>
      <c r="M5640">
        <f>IFERROR(VLOOKUP(G5640,Store_Map!$A$2:$I$100,8,FALSE),"")</f>
        <v>0</v>
      </c>
      <c r="N5640">
        <f t="shared" si="792"/>
        <v>0</v>
      </c>
      <c r="O5640" t="str">
        <f t="shared" si="793"/>
        <v>PASS</v>
      </c>
      <c r="P5640" t="str">
        <f t="shared" si="794"/>
        <v>PASS</v>
      </c>
      <c r="Q5640" t="str">
        <f t="shared" si="795"/>
        <v>PASS</v>
      </c>
      <c r="R5640" t="str">
        <f t="shared" si="796"/>
        <v>PASS</v>
      </c>
      <c r="S5640" t="str">
        <f t="shared" si="797"/>
        <v>PASS</v>
      </c>
      <c r="T5640">
        <f t="shared" si="798"/>
        <v>100</v>
      </c>
      <c r="U5640" t="str">
        <f t="shared" si="799"/>
        <v>Low</v>
      </c>
      <c r="V5640" t="str">
        <f t="shared" si="800"/>
        <v>Clean</v>
      </c>
    </row>
    <row r="5641" spans="1:22" x14ac:dyDescent="0.3">
      <c r="A5641" t="str">
        <f>Raw_Data!A5641</f>
        <v>26081502</v>
      </c>
      <c r="B5641">
        <f>Raw_Data!B5641</f>
        <v>45670</v>
      </c>
      <c r="C5641" t="str">
        <f>Raw_Data!C5641</f>
        <v>MOUNJARO 10 MG/0.5 ML PEN</v>
      </c>
      <c r="D5641" t="str">
        <f>Raw_Data!D5641</f>
        <v>2147180</v>
      </c>
      <c r="E5641" t="str">
        <f>Raw_Data!E5641</f>
        <v>PEDERSEN, JENNIFER</v>
      </c>
      <c r="F5641" t="str">
        <f>Raw_Data!F5641</f>
        <v>1073606661</v>
      </c>
      <c r="G5641" t="str">
        <f>Raw_Data!H5641</f>
        <v>2</v>
      </c>
      <c r="H5641">
        <f>IFERROR(VLOOKUP(G5641,Store_Map!$A$2:$I$100,3,FALSE),"")</f>
        <v>0</v>
      </c>
      <c r="I5641">
        <f>IFERROR(VLOOKUP(G5641,Store_Map!$A$2:$I$100,4,FALSE),"")</f>
        <v>0</v>
      </c>
      <c r="J5641">
        <f>IFERROR(VLOOKUP(G5641,Store_Map!$A$2:$I$100,5,FALSE),"")</f>
        <v>0</v>
      </c>
      <c r="K5641">
        <f>IFERROR(VLOOKUP(G5641,Store_Map!$A$2:$I$100,6,FALSE),"")</f>
        <v>0</v>
      </c>
      <c r="L5641">
        <f>IFERROR(VLOOKUP(G5641,Store_Map!$A$2:$I$100,7,FALSE),"")</f>
        <v>0</v>
      </c>
      <c r="M5641">
        <f>IFERROR(VLOOKUP(G5641,Store_Map!$A$2:$I$100,8,FALSE),"")</f>
        <v>0</v>
      </c>
      <c r="N5641">
        <f t="shared" si="792"/>
        <v>0</v>
      </c>
      <c r="O5641" t="str">
        <f t="shared" si="793"/>
        <v>PASS</v>
      </c>
      <c r="P5641" t="str">
        <f t="shared" si="794"/>
        <v>REVIEW</v>
      </c>
      <c r="Q5641" t="str">
        <f t="shared" si="795"/>
        <v>PASS</v>
      </c>
      <c r="R5641" t="str">
        <f t="shared" si="796"/>
        <v>PASS</v>
      </c>
      <c r="S5641" t="str">
        <f t="shared" si="797"/>
        <v>REVIEW</v>
      </c>
      <c r="T5641">
        <f t="shared" si="798"/>
        <v>90</v>
      </c>
      <c r="U5641" t="str">
        <f t="shared" si="799"/>
        <v>Low</v>
      </c>
      <c r="V5641" t="str">
        <f t="shared" si="800"/>
        <v>Invalid NDC</v>
      </c>
    </row>
    <row r="5642" spans="1:22" x14ac:dyDescent="0.3">
      <c r="A5642" t="str">
        <f>Raw_Data!A5642</f>
        <v>26084818</v>
      </c>
      <c r="B5642">
        <f>Raw_Data!B5642</f>
        <v>45670</v>
      </c>
      <c r="C5642" t="str">
        <f>Raw_Data!C5642</f>
        <v>ATORVASTATIN 20 MG TABLET</v>
      </c>
      <c r="D5642" t="str">
        <f>Raw_Data!D5642</f>
        <v>60505257908</v>
      </c>
      <c r="E5642" t="str">
        <f>Raw_Data!E5642</f>
        <v>YASIN, NURA</v>
      </c>
      <c r="F5642" t="str">
        <f>Raw_Data!F5642</f>
        <v>1265518567</v>
      </c>
      <c r="G5642" t="str">
        <f>Raw_Data!H5642</f>
        <v>2</v>
      </c>
      <c r="H5642">
        <f>IFERROR(VLOOKUP(G5642,Store_Map!$A$2:$I$100,3,FALSE),"")</f>
        <v>0</v>
      </c>
      <c r="I5642">
        <f>IFERROR(VLOOKUP(G5642,Store_Map!$A$2:$I$100,4,FALSE),"")</f>
        <v>0</v>
      </c>
      <c r="J5642">
        <f>IFERROR(VLOOKUP(G5642,Store_Map!$A$2:$I$100,5,FALSE),"")</f>
        <v>0</v>
      </c>
      <c r="K5642">
        <f>IFERROR(VLOOKUP(G5642,Store_Map!$A$2:$I$100,6,FALSE),"")</f>
        <v>0</v>
      </c>
      <c r="L5642">
        <f>IFERROR(VLOOKUP(G5642,Store_Map!$A$2:$I$100,7,FALSE),"")</f>
        <v>0</v>
      </c>
      <c r="M5642">
        <f>IFERROR(VLOOKUP(G5642,Store_Map!$A$2:$I$100,8,FALSE),"")</f>
        <v>0</v>
      </c>
      <c r="N5642">
        <f t="shared" si="792"/>
        <v>0</v>
      </c>
      <c r="O5642" t="str">
        <f t="shared" si="793"/>
        <v>PASS</v>
      </c>
      <c r="P5642" t="str">
        <f t="shared" si="794"/>
        <v>PASS</v>
      </c>
      <c r="Q5642" t="str">
        <f t="shared" si="795"/>
        <v>PASS</v>
      </c>
      <c r="R5642" t="str">
        <f t="shared" si="796"/>
        <v>PASS</v>
      </c>
      <c r="S5642" t="str">
        <f t="shared" si="797"/>
        <v>PASS</v>
      </c>
      <c r="T5642">
        <f t="shared" si="798"/>
        <v>100</v>
      </c>
      <c r="U5642" t="str">
        <f t="shared" si="799"/>
        <v>Low</v>
      </c>
      <c r="V5642" t="str">
        <f t="shared" si="800"/>
        <v>Clean</v>
      </c>
    </row>
    <row r="5643" spans="1:22" x14ac:dyDescent="0.3">
      <c r="A5643" t="str">
        <f>Raw_Data!A5643</f>
        <v>26076179</v>
      </c>
      <c r="B5643">
        <f>Raw_Data!B5643</f>
        <v>45670</v>
      </c>
      <c r="C5643" t="str">
        <f>Raw_Data!C5643</f>
        <v>SERTRALINE HCL 100 MG TABLE</v>
      </c>
      <c r="D5643" t="str">
        <f>Raw_Data!D5643</f>
        <v>65862001305</v>
      </c>
      <c r="E5643" t="str">
        <f>Raw_Data!E5643</f>
        <v>STEINER, DAVID</v>
      </c>
      <c r="F5643" t="str">
        <f>Raw_Data!F5643</f>
        <v>1972508802</v>
      </c>
      <c r="G5643" t="str">
        <f>Raw_Data!H5643</f>
        <v>2</v>
      </c>
      <c r="H5643">
        <f>IFERROR(VLOOKUP(G5643,Store_Map!$A$2:$I$100,3,FALSE),"")</f>
        <v>0</v>
      </c>
      <c r="I5643">
        <f>IFERROR(VLOOKUP(G5643,Store_Map!$A$2:$I$100,4,FALSE),"")</f>
        <v>0</v>
      </c>
      <c r="J5643">
        <f>IFERROR(VLOOKUP(G5643,Store_Map!$A$2:$I$100,5,FALSE),"")</f>
        <v>0</v>
      </c>
      <c r="K5643">
        <f>IFERROR(VLOOKUP(G5643,Store_Map!$A$2:$I$100,6,FALSE),"")</f>
        <v>0</v>
      </c>
      <c r="L5643">
        <f>IFERROR(VLOOKUP(G5643,Store_Map!$A$2:$I$100,7,FALSE),"")</f>
        <v>0</v>
      </c>
      <c r="M5643">
        <f>IFERROR(VLOOKUP(G5643,Store_Map!$A$2:$I$100,8,FALSE),"")</f>
        <v>0</v>
      </c>
      <c r="N5643">
        <f t="shared" si="792"/>
        <v>0</v>
      </c>
      <c r="O5643" t="str">
        <f t="shared" si="793"/>
        <v>PASS</v>
      </c>
      <c r="P5643" t="str">
        <f t="shared" si="794"/>
        <v>PASS</v>
      </c>
      <c r="Q5643" t="str">
        <f t="shared" si="795"/>
        <v>PASS</v>
      </c>
      <c r="R5643" t="str">
        <f t="shared" si="796"/>
        <v>PASS</v>
      </c>
      <c r="S5643" t="str">
        <f t="shared" si="797"/>
        <v>PASS</v>
      </c>
      <c r="T5643">
        <f t="shared" si="798"/>
        <v>100</v>
      </c>
      <c r="U5643" t="str">
        <f t="shared" si="799"/>
        <v>Low</v>
      </c>
      <c r="V5643" t="str">
        <f t="shared" si="800"/>
        <v>Clean</v>
      </c>
    </row>
    <row r="5644" spans="1:22" x14ac:dyDescent="0.3">
      <c r="A5644" t="str">
        <f>Raw_Data!A5644</f>
        <v>26084804</v>
      </c>
      <c r="B5644">
        <f>Raw_Data!B5644</f>
        <v>45670</v>
      </c>
      <c r="C5644" t="str">
        <f>Raw_Data!C5644</f>
        <v>DESCOVY 200-25 MG TABLET</v>
      </c>
      <c r="D5644" t="str">
        <f>Raw_Data!D5644</f>
        <v>61958200201</v>
      </c>
      <c r="E5644" t="str">
        <f>Raw_Data!E5644</f>
        <v>DAVIS, KEPLER</v>
      </c>
      <c r="F5644" t="str">
        <f>Raw_Data!F5644</f>
        <v>1740357425</v>
      </c>
      <c r="G5644" t="str">
        <f>Raw_Data!H5644</f>
        <v>2</v>
      </c>
      <c r="H5644">
        <f>IFERROR(VLOOKUP(G5644,Store_Map!$A$2:$I$100,3,FALSE),"")</f>
        <v>0</v>
      </c>
      <c r="I5644">
        <f>IFERROR(VLOOKUP(G5644,Store_Map!$A$2:$I$100,4,FALSE),"")</f>
        <v>0</v>
      </c>
      <c r="J5644">
        <f>IFERROR(VLOOKUP(G5644,Store_Map!$A$2:$I$100,5,FALSE),"")</f>
        <v>0</v>
      </c>
      <c r="K5644">
        <f>IFERROR(VLOOKUP(G5644,Store_Map!$A$2:$I$100,6,FALSE),"")</f>
        <v>0</v>
      </c>
      <c r="L5644">
        <f>IFERROR(VLOOKUP(G5644,Store_Map!$A$2:$I$100,7,FALSE),"")</f>
        <v>0</v>
      </c>
      <c r="M5644">
        <f>IFERROR(VLOOKUP(G5644,Store_Map!$A$2:$I$100,8,FALSE),"")</f>
        <v>0</v>
      </c>
      <c r="N5644">
        <f t="shared" si="792"/>
        <v>0</v>
      </c>
      <c r="O5644" t="str">
        <f t="shared" si="793"/>
        <v>PASS</v>
      </c>
      <c r="P5644" t="str">
        <f t="shared" si="794"/>
        <v>PASS</v>
      </c>
      <c r="Q5644" t="str">
        <f t="shared" si="795"/>
        <v>PASS</v>
      </c>
      <c r="R5644" t="str">
        <f t="shared" si="796"/>
        <v>PASS</v>
      </c>
      <c r="S5644" t="str">
        <f t="shared" si="797"/>
        <v>PASS</v>
      </c>
      <c r="T5644">
        <f t="shared" si="798"/>
        <v>100</v>
      </c>
      <c r="U5644" t="str">
        <f t="shared" si="799"/>
        <v>Low</v>
      </c>
      <c r="V5644" t="str">
        <f t="shared" si="800"/>
        <v>Clean</v>
      </c>
    </row>
    <row r="5645" spans="1:22" x14ac:dyDescent="0.3">
      <c r="A5645" t="str">
        <f>Raw_Data!A5645</f>
        <v>26078286</v>
      </c>
      <c r="B5645">
        <f>Raw_Data!B5645</f>
        <v>45670</v>
      </c>
      <c r="C5645" t="str">
        <f>Raw_Data!C5645</f>
        <v>CARVEDILOL 25 MG TABLET</v>
      </c>
      <c r="D5645" t="str">
        <f>Raw_Data!D5645</f>
        <v>68382009501</v>
      </c>
      <c r="E5645" t="str">
        <f>Raw_Data!E5645</f>
        <v>FORD, JAMES</v>
      </c>
      <c r="F5645" t="str">
        <f>Raw_Data!F5645</f>
        <v>1033117684</v>
      </c>
      <c r="G5645" t="str">
        <f>Raw_Data!H5645</f>
        <v>2</v>
      </c>
      <c r="H5645">
        <f>IFERROR(VLOOKUP(G5645,Store_Map!$A$2:$I$100,3,FALSE),"")</f>
        <v>0</v>
      </c>
      <c r="I5645">
        <f>IFERROR(VLOOKUP(G5645,Store_Map!$A$2:$I$100,4,FALSE),"")</f>
        <v>0</v>
      </c>
      <c r="J5645">
        <f>IFERROR(VLOOKUP(G5645,Store_Map!$A$2:$I$100,5,FALSE),"")</f>
        <v>0</v>
      </c>
      <c r="K5645">
        <f>IFERROR(VLOOKUP(G5645,Store_Map!$A$2:$I$100,6,FALSE),"")</f>
        <v>0</v>
      </c>
      <c r="L5645">
        <f>IFERROR(VLOOKUP(G5645,Store_Map!$A$2:$I$100,7,FALSE),"")</f>
        <v>0</v>
      </c>
      <c r="M5645">
        <f>IFERROR(VLOOKUP(G5645,Store_Map!$A$2:$I$100,8,FALSE),"")</f>
        <v>0</v>
      </c>
      <c r="N5645">
        <f t="shared" si="792"/>
        <v>0</v>
      </c>
      <c r="O5645" t="str">
        <f t="shared" si="793"/>
        <v>PASS</v>
      </c>
      <c r="P5645" t="str">
        <f t="shared" si="794"/>
        <v>PASS</v>
      </c>
      <c r="Q5645" t="str">
        <f t="shared" si="795"/>
        <v>PASS</v>
      </c>
      <c r="R5645" t="str">
        <f t="shared" si="796"/>
        <v>PASS</v>
      </c>
      <c r="S5645" t="str">
        <f t="shared" si="797"/>
        <v>PASS</v>
      </c>
      <c r="T5645">
        <f t="shared" si="798"/>
        <v>100</v>
      </c>
      <c r="U5645" t="str">
        <f t="shared" si="799"/>
        <v>Low</v>
      </c>
      <c r="V5645" t="str">
        <f t="shared" si="800"/>
        <v>Clean</v>
      </c>
    </row>
    <row r="5646" spans="1:22" x14ac:dyDescent="0.3">
      <c r="A5646" t="str">
        <f>Raw_Data!A5646</f>
        <v>26081952</v>
      </c>
      <c r="B5646">
        <f>Raw_Data!B5646</f>
        <v>45670</v>
      </c>
      <c r="C5646" t="str">
        <f>Raw_Data!C5646</f>
        <v>JARDIANCE 10 MG TABLET</v>
      </c>
      <c r="D5646" t="str">
        <f>Raw_Data!D5646</f>
        <v>597015290</v>
      </c>
      <c r="E5646" t="str">
        <f>Raw_Data!E5646</f>
        <v>FORD, JAMES</v>
      </c>
      <c r="F5646" t="str">
        <f>Raw_Data!F5646</f>
        <v>1033117684</v>
      </c>
      <c r="G5646" t="str">
        <f>Raw_Data!H5646</f>
        <v>2</v>
      </c>
      <c r="H5646">
        <f>IFERROR(VLOOKUP(G5646,Store_Map!$A$2:$I$100,3,FALSE),"")</f>
        <v>0</v>
      </c>
      <c r="I5646">
        <f>IFERROR(VLOOKUP(G5646,Store_Map!$A$2:$I$100,4,FALSE),"")</f>
        <v>0</v>
      </c>
      <c r="J5646">
        <f>IFERROR(VLOOKUP(G5646,Store_Map!$A$2:$I$100,5,FALSE),"")</f>
        <v>0</v>
      </c>
      <c r="K5646">
        <f>IFERROR(VLOOKUP(G5646,Store_Map!$A$2:$I$100,6,FALSE),"")</f>
        <v>0</v>
      </c>
      <c r="L5646">
        <f>IFERROR(VLOOKUP(G5646,Store_Map!$A$2:$I$100,7,FALSE),"")</f>
        <v>0</v>
      </c>
      <c r="M5646">
        <f>IFERROR(VLOOKUP(G5646,Store_Map!$A$2:$I$100,8,FALSE),"")</f>
        <v>0</v>
      </c>
      <c r="N5646">
        <f t="shared" si="792"/>
        <v>0</v>
      </c>
      <c r="O5646" t="str">
        <f t="shared" si="793"/>
        <v>PASS</v>
      </c>
      <c r="P5646" t="str">
        <f t="shared" si="794"/>
        <v>REVIEW</v>
      </c>
      <c r="Q5646" t="str">
        <f t="shared" si="795"/>
        <v>PASS</v>
      </c>
      <c r="R5646" t="str">
        <f t="shared" si="796"/>
        <v>PASS</v>
      </c>
      <c r="S5646" t="str">
        <f t="shared" si="797"/>
        <v>REVIEW</v>
      </c>
      <c r="T5646">
        <f t="shared" si="798"/>
        <v>90</v>
      </c>
      <c r="U5646" t="str">
        <f t="shared" si="799"/>
        <v>Low</v>
      </c>
      <c r="V5646" t="str">
        <f t="shared" si="800"/>
        <v>Invalid NDC</v>
      </c>
    </row>
    <row r="5647" spans="1:22" x14ac:dyDescent="0.3">
      <c r="A5647" t="str">
        <f>Raw_Data!A5647</f>
        <v>26081963</v>
      </c>
      <c r="B5647">
        <f>Raw_Data!B5647</f>
        <v>45670</v>
      </c>
      <c r="C5647" t="str">
        <f>Raw_Data!C5647</f>
        <v>SPIRONOLACTONE 50 MG TABLET</v>
      </c>
      <c r="D5647" t="str">
        <f>Raw_Data!D5647</f>
        <v>68382066101</v>
      </c>
      <c r="E5647" t="str">
        <f>Raw_Data!E5647</f>
        <v>FORD, JAMES</v>
      </c>
      <c r="F5647" t="str">
        <f>Raw_Data!F5647</f>
        <v>1033117684</v>
      </c>
      <c r="G5647" t="str">
        <f>Raw_Data!H5647</f>
        <v>2</v>
      </c>
      <c r="H5647">
        <f>IFERROR(VLOOKUP(G5647,Store_Map!$A$2:$I$100,3,FALSE),"")</f>
        <v>0</v>
      </c>
      <c r="I5647">
        <f>IFERROR(VLOOKUP(G5647,Store_Map!$A$2:$I$100,4,FALSE),"")</f>
        <v>0</v>
      </c>
      <c r="J5647">
        <f>IFERROR(VLOOKUP(G5647,Store_Map!$A$2:$I$100,5,FALSE),"")</f>
        <v>0</v>
      </c>
      <c r="K5647">
        <f>IFERROR(VLOOKUP(G5647,Store_Map!$A$2:$I$100,6,FALSE),"")</f>
        <v>0</v>
      </c>
      <c r="L5647">
        <f>IFERROR(VLOOKUP(G5647,Store_Map!$A$2:$I$100,7,FALSE),"")</f>
        <v>0</v>
      </c>
      <c r="M5647">
        <f>IFERROR(VLOOKUP(G5647,Store_Map!$A$2:$I$100,8,FALSE),"")</f>
        <v>0</v>
      </c>
      <c r="N5647">
        <f t="shared" si="792"/>
        <v>0</v>
      </c>
      <c r="O5647" t="str">
        <f t="shared" si="793"/>
        <v>PASS</v>
      </c>
      <c r="P5647" t="str">
        <f t="shared" si="794"/>
        <v>PASS</v>
      </c>
      <c r="Q5647" t="str">
        <f t="shared" si="795"/>
        <v>PASS</v>
      </c>
      <c r="R5647" t="str">
        <f t="shared" si="796"/>
        <v>PASS</v>
      </c>
      <c r="S5647" t="str">
        <f t="shared" si="797"/>
        <v>PASS</v>
      </c>
      <c r="T5647">
        <f t="shared" si="798"/>
        <v>100</v>
      </c>
      <c r="U5647" t="str">
        <f t="shared" si="799"/>
        <v>Low</v>
      </c>
      <c r="V5647" t="str">
        <f t="shared" si="800"/>
        <v>Clean</v>
      </c>
    </row>
    <row r="5648" spans="1:22" x14ac:dyDescent="0.3">
      <c r="A5648" t="str">
        <f>Raw_Data!A5648</f>
        <v>26081962</v>
      </c>
      <c r="B5648">
        <f>Raw_Data!B5648</f>
        <v>45670</v>
      </c>
      <c r="C5648" t="str">
        <f>Raw_Data!C5648</f>
        <v>ALLOPURINOL 300 MG TABLET</v>
      </c>
      <c r="D5648" t="str">
        <f>Raw_Data!D5648</f>
        <v>378018101</v>
      </c>
      <c r="E5648" t="str">
        <f>Raw_Data!E5648</f>
        <v>FORD, JAMES</v>
      </c>
      <c r="F5648" t="str">
        <f>Raw_Data!F5648</f>
        <v>1033117684</v>
      </c>
      <c r="G5648" t="str">
        <f>Raw_Data!H5648</f>
        <v>2</v>
      </c>
      <c r="H5648">
        <f>IFERROR(VLOOKUP(G5648,Store_Map!$A$2:$I$100,3,FALSE),"")</f>
        <v>0</v>
      </c>
      <c r="I5648">
        <f>IFERROR(VLOOKUP(G5648,Store_Map!$A$2:$I$100,4,FALSE),"")</f>
        <v>0</v>
      </c>
      <c r="J5648">
        <f>IFERROR(VLOOKUP(G5648,Store_Map!$A$2:$I$100,5,FALSE),"")</f>
        <v>0</v>
      </c>
      <c r="K5648">
        <f>IFERROR(VLOOKUP(G5648,Store_Map!$A$2:$I$100,6,FALSE),"")</f>
        <v>0</v>
      </c>
      <c r="L5648">
        <f>IFERROR(VLOOKUP(G5648,Store_Map!$A$2:$I$100,7,FALSE),"")</f>
        <v>0</v>
      </c>
      <c r="M5648">
        <f>IFERROR(VLOOKUP(G5648,Store_Map!$A$2:$I$100,8,FALSE),"")</f>
        <v>0</v>
      </c>
      <c r="N5648">
        <f t="shared" si="792"/>
        <v>0</v>
      </c>
      <c r="O5648" t="str">
        <f t="shared" si="793"/>
        <v>PASS</v>
      </c>
      <c r="P5648" t="str">
        <f t="shared" si="794"/>
        <v>REVIEW</v>
      </c>
      <c r="Q5648" t="str">
        <f t="shared" si="795"/>
        <v>PASS</v>
      </c>
      <c r="R5648" t="str">
        <f t="shared" si="796"/>
        <v>PASS</v>
      </c>
      <c r="S5648" t="str">
        <f t="shared" si="797"/>
        <v>REVIEW</v>
      </c>
      <c r="T5648">
        <f t="shared" si="798"/>
        <v>90</v>
      </c>
      <c r="U5648" t="str">
        <f t="shared" si="799"/>
        <v>Low</v>
      </c>
      <c r="V5648" t="str">
        <f t="shared" si="800"/>
        <v>Invalid NDC</v>
      </c>
    </row>
    <row r="5649" spans="1:22" x14ac:dyDescent="0.3">
      <c r="A5649" t="str">
        <f>Raw_Data!A5649</f>
        <v>26081961</v>
      </c>
      <c r="B5649">
        <f>Raw_Data!B5649</f>
        <v>45670</v>
      </c>
      <c r="C5649" t="str">
        <f>Raw_Data!C5649</f>
        <v>LISINOPRIL 40 MG TABLET</v>
      </c>
      <c r="D5649" t="str">
        <f>Raw_Data!D5649</f>
        <v>43547035611</v>
      </c>
      <c r="E5649" t="str">
        <f>Raw_Data!E5649</f>
        <v>FORD, JAMES</v>
      </c>
      <c r="F5649" t="str">
        <f>Raw_Data!F5649</f>
        <v>1033117684</v>
      </c>
      <c r="G5649" t="str">
        <f>Raw_Data!H5649</f>
        <v>2</v>
      </c>
      <c r="H5649">
        <f>IFERROR(VLOOKUP(G5649,Store_Map!$A$2:$I$100,3,FALSE),"")</f>
        <v>0</v>
      </c>
      <c r="I5649">
        <f>IFERROR(VLOOKUP(G5649,Store_Map!$A$2:$I$100,4,FALSE),"")</f>
        <v>0</v>
      </c>
      <c r="J5649">
        <f>IFERROR(VLOOKUP(G5649,Store_Map!$A$2:$I$100,5,FALSE),"")</f>
        <v>0</v>
      </c>
      <c r="K5649">
        <f>IFERROR(VLOOKUP(G5649,Store_Map!$A$2:$I$100,6,FALSE),"")</f>
        <v>0</v>
      </c>
      <c r="L5649">
        <f>IFERROR(VLOOKUP(G5649,Store_Map!$A$2:$I$100,7,FALSE),"")</f>
        <v>0</v>
      </c>
      <c r="M5649">
        <f>IFERROR(VLOOKUP(G5649,Store_Map!$A$2:$I$100,8,FALSE),"")</f>
        <v>0</v>
      </c>
      <c r="N5649">
        <f t="shared" si="792"/>
        <v>0</v>
      </c>
      <c r="O5649" t="str">
        <f t="shared" si="793"/>
        <v>PASS</v>
      </c>
      <c r="P5649" t="str">
        <f t="shared" si="794"/>
        <v>PASS</v>
      </c>
      <c r="Q5649" t="str">
        <f t="shared" si="795"/>
        <v>PASS</v>
      </c>
      <c r="R5649" t="str">
        <f t="shared" si="796"/>
        <v>PASS</v>
      </c>
      <c r="S5649" t="str">
        <f t="shared" si="797"/>
        <v>PASS</v>
      </c>
      <c r="T5649">
        <f t="shared" si="798"/>
        <v>100</v>
      </c>
      <c r="U5649" t="str">
        <f t="shared" si="799"/>
        <v>Low</v>
      </c>
      <c r="V5649" t="str">
        <f t="shared" si="800"/>
        <v>Clean</v>
      </c>
    </row>
    <row r="5650" spans="1:22" x14ac:dyDescent="0.3">
      <c r="A5650" t="str">
        <f>Raw_Data!A5650</f>
        <v>26081960</v>
      </c>
      <c r="B5650">
        <f>Raw_Data!B5650</f>
        <v>45670</v>
      </c>
      <c r="C5650" t="str">
        <f>Raw_Data!C5650</f>
        <v>LORATADINE 10 MG TABLET</v>
      </c>
      <c r="D5650" t="str">
        <f>Raw_Data!D5650</f>
        <v>45802065087</v>
      </c>
      <c r="E5650" t="str">
        <f>Raw_Data!E5650</f>
        <v>FORD, JAMES</v>
      </c>
      <c r="F5650" t="str">
        <f>Raw_Data!F5650</f>
        <v>1033117684</v>
      </c>
      <c r="G5650" t="str">
        <f>Raw_Data!H5650</f>
        <v>2</v>
      </c>
      <c r="H5650">
        <f>IFERROR(VLOOKUP(G5650,Store_Map!$A$2:$I$100,3,FALSE),"")</f>
        <v>0</v>
      </c>
      <c r="I5650">
        <f>IFERROR(VLOOKUP(G5650,Store_Map!$A$2:$I$100,4,FALSE),"")</f>
        <v>0</v>
      </c>
      <c r="J5650">
        <f>IFERROR(VLOOKUP(G5650,Store_Map!$A$2:$I$100,5,FALSE),"")</f>
        <v>0</v>
      </c>
      <c r="K5650">
        <f>IFERROR(VLOOKUP(G5650,Store_Map!$A$2:$I$100,6,FALSE),"")</f>
        <v>0</v>
      </c>
      <c r="L5650">
        <f>IFERROR(VLOOKUP(G5650,Store_Map!$A$2:$I$100,7,FALSE),"")</f>
        <v>0</v>
      </c>
      <c r="M5650">
        <f>IFERROR(VLOOKUP(G5650,Store_Map!$A$2:$I$100,8,FALSE),"")</f>
        <v>0</v>
      </c>
      <c r="N5650">
        <f t="shared" si="792"/>
        <v>0</v>
      </c>
      <c r="O5650" t="str">
        <f t="shared" si="793"/>
        <v>PASS</v>
      </c>
      <c r="P5650" t="str">
        <f t="shared" si="794"/>
        <v>PASS</v>
      </c>
      <c r="Q5650" t="str">
        <f t="shared" si="795"/>
        <v>PASS</v>
      </c>
      <c r="R5650" t="str">
        <f t="shared" si="796"/>
        <v>PASS</v>
      </c>
      <c r="S5650" t="str">
        <f t="shared" si="797"/>
        <v>PASS</v>
      </c>
      <c r="T5650">
        <f t="shared" si="798"/>
        <v>100</v>
      </c>
      <c r="U5650" t="str">
        <f t="shared" si="799"/>
        <v>Low</v>
      </c>
      <c r="V5650" t="str">
        <f t="shared" si="800"/>
        <v>Clean</v>
      </c>
    </row>
    <row r="5651" spans="1:22" x14ac:dyDescent="0.3">
      <c r="A5651" t="str">
        <f>Raw_Data!A5651</f>
        <v>26081959</v>
      </c>
      <c r="B5651">
        <f>Raw_Data!B5651</f>
        <v>45670</v>
      </c>
      <c r="C5651" t="str">
        <f>Raw_Data!C5651</f>
        <v>BUMETANIDE 2 MG TABLET</v>
      </c>
      <c r="D5651" t="str">
        <f>Raw_Data!D5651</f>
        <v>42799012101</v>
      </c>
      <c r="E5651" t="str">
        <f>Raw_Data!E5651</f>
        <v>FORD, JAMES</v>
      </c>
      <c r="F5651" t="str">
        <f>Raw_Data!F5651</f>
        <v>1033117684</v>
      </c>
      <c r="G5651" t="str">
        <f>Raw_Data!H5651</f>
        <v>2</v>
      </c>
      <c r="H5651">
        <f>IFERROR(VLOOKUP(G5651,Store_Map!$A$2:$I$100,3,FALSE),"")</f>
        <v>0</v>
      </c>
      <c r="I5651">
        <f>IFERROR(VLOOKUP(G5651,Store_Map!$A$2:$I$100,4,FALSE),"")</f>
        <v>0</v>
      </c>
      <c r="J5651">
        <f>IFERROR(VLOOKUP(G5651,Store_Map!$A$2:$I$100,5,FALSE),"")</f>
        <v>0</v>
      </c>
      <c r="K5651">
        <f>IFERROR(VLOOKUP(G5651,Store_Map!$A$2:$I$100,6,FALSE),"")</f>
        <v>0</v>
      </c>
      <c r="L5651">
        <f>IFERROR(VLOOKUP(G5651,Store_Map!$A$2:$I$100,7,FALSE),"")</f>
        <v>0</v>
      </c>
      <c r="M5651">
        <f>IFERROR(VLOOKUP(G5651,Store_Map!$A$2:$I$100,8,FALSE),"")</f>
        <v>0</v>
      </c>
      <c r="N5651">
        <f t="shared" si="792"/>
        <v>0</v>
      </c>
      <c r="O5651" t="str">
        <f t="shared" si="793"/>
        <v>PASS</v>
      </c>
      <c r="P5651" t="str">
        <f t="shared" si="794"/>
        <v>PASS</v>
      </c>
      <c r="Q5651" t="str">
        <f t="shared" si="795"/>
        <v>PASS</v>
      </c>
      <c r="R5651" t="str">
        <f t="shared" si="796"/>
        <v>PASS</v>
      </c>
      <c r="S5651" t="str">
        <f t="shared" si="797"/>
        <v>PASS</v>
      </c>
      <c r="T5651">
        <f t="shared" si="798"/>
        <v>100</v>
      </c>
      <c r="U5651" t="str">
        <f t="shared" si="799"/>
        <v>Low</v>
      </c>
      <c r="V5651" t="str">
        <f t="shared" si="800"/>
        <v>Clean</v>
      </c>
    </row>
    <row r="5652" spans="1:22" x14ac:dyDescent="0.3">
      <c r="A5652" t="str">
        <f>Raw_Data!A5652</f>
        <v>26081957</v>
      </c>
      <c r="B5652">
        <f>Raw_Data!B5652</f>
        <v>45670</v>
      </c>
      <c r="C5652" t="str">
        <f>Raw_Data!C5652</f>
        <v>ISOSORBIDE MONONIT ER 120 M</v>
      </c>
      <c r="D5652" t="str">
        <f>Raw_Data!D5652</f>
        <v>13668010601</v>
      </c>
      <c r="E5652" t="str">
        <f>Raw_Data!E5652</f>
        <v>FORD, JAMES</v>
      </c>
      <c r="F5652" t="str">
        <f>Raw_Data!F5652</f>
        <v>1033117684</v>
      </c>
      <c r="G5652" t="str">
        <f>Raw_Data!H5652</f>
        <v>2</v>
      </c>
      <c r="H5652">
        <f>IFERROR(VLOOKUP(G5652,Store_Map!$A$2:$I$100,3,FALSE),"")</f>
        <v>0</v>
      </c>
      <c r="I5652">
        <f>IFERROR(VLOOKUP(G5652,Store_Map!$A$2:$I$100,4,FALSE),"")</f>
        <v>0</v>
      </c>
      <c r="J5652">
        <f>IFERROR(VLOOKUP(G5652,Store_Map!$A$2:$I$100,5,FALSE),"")</f>
        <v>0</v>
      </c>
      <c r="K5652">
        <f>IFERROR(VLOOKUP(G5652,Store_Map!$A$2:$I$100,6,FALSE),"")</f>
        <v>0</v>
      </c>
      <c r="L5652">
        <f>IFERROR(VLOOKUP(G5652,Store_Map!$A$2:$I$100,7,FALSE),"")</f>
        <v>0</v>
      </c>
      <c r="M5652">
        <f>IFERROR(VLOOKUP(G5652,Store_Map!$A$2:$I$100,8,FALSE),"")</f>
        <v>0</v>
      </c>
      <c r="N5652">
        <f t="shared" si="792"/>
        <v>0</v>
      </c>
      <c r="O5652" t="str">
        <f t="shared" si="793"/>
        <v>PASS</v>
      </c>
      <c r="P5652" t="str">
        <f t="shared" si="794"/>
        <v>PASS</v>
      </c>
      <c r="Q5652" t="str">
        <f t="shared" si="795"/>
        <v>PASS</v>
      </c>
      <c r="R5652" t="str">
        <f t="shared" si="796"/>
        <v>PASS</v>
      </c>
      <c r="S5652" t="str">
        <f t="shared" si="797"/>
        <v>PASS</v>
      </c>
      <c r="T5652">
        <f t="shared" si="798"/>
        <v>100</v>
      </c>
      <c r="U5652" t="str">
        <f t="shared" si="799"/>
        <v>Low</v>
      </c>
      <c r="V5652" t="str">
        <f t="shared" si="800"/>
        <v>Clean</v>
      </c>
    </row>
    <row r="5653" spans="1:22" x14ac:dyDescent="0.3">
      <c r="A5653" t="str">
        <f>Raw_Data!A5653</f>
        <v>26081956</v>
      </c>
      <c r="B5653">
        <f>Raw_Data!B5653</f>
        <v>45670</v>
      </c>
      <c r="C5653" t="str">
        <f>Raw_Data!C5653</f>
        <v>MAGNESIUM OXIDE 400 MG TABL</v>
      </c>
      <c r="D5653" t="str">
        <f>Raw_Data!D5653</f>
        <v>603020922</v>
      </c>
      <c r="E5653" t="str">
        <f>Raw_Data!E5653</f>
        <v>FORD, JAMES</v>
      </c>
      <c r="F5653" t="str">
        <f>Raw_Data!F5653</f>
        <v>1033117684</v>
      </c>
      <c r="G5653" t="str">
        <f>Raw_Data!H5653</f>
        <v>2</v>
      </c>
      <c r="H5653">
        <f>IFERROR(VLOOKUP(G5653,Store_Map!$A$2:$I$100,3,FALSE),"")</f>
        <v>0</v>
      </c>
      <c r="I5653">
        <f>IFERROR(VLOOKUP(G5653,Store_Map!$A$2:$I$100,4,FALSE),"")</f>
        <v>0</v>
      </c>
      <c r="J5653">
        <f>IFERROR(VLOOKUP(G5653,Store_Map!$A$2:$I$100,5,FALSE),"")</f>
        <v>0</v>
      </c>
      <c r="K5653">
        <f>IFERROR(VLOOKUP(G5653,Store_Map!$A$2:$I$100,6,FALSE),"")</f>
        <v>0</v>
      </c>
      <c r="L5653">
        <f>IFERROR(VLOOKUP(G5653,Store_Map!$A$2:$I$100,7,FALSE),"")</f>
        <v>0</v>
      </c>
      <c r="M5653">
        <f>IFERROR(VLOOKUP(G5653,Store_Map!$A$2:$I$100,8,FALSE),"")</f>
        <v>0</v>
      </c>
      <c r="N5653">
        <f t="shared" si="792"/>
        <v>0</v>
      </c>
      <c r="O5653" t="str">
        <f t="shared" si="793"/>
        <v>PASS</v>
      </c>
      <c r="P5653" t="str">
        <f t="shared" si="794"/>
        <v>REVIEW</v>
      </c>
      <c r="Q5653" t="str">
        <f t="shared" si="795"/>
        <v>PASS</v>
      </c>
      <c r="R5653" t="str">
        <f t="shared" si="796"/>
        <v>PASS</v>
      </c>
      <c r="S5653" t="str">
        <f t="shared" si="797"/>
        <v>REVIEW</v>
      </c>
      <c r="T5653">
        <f t="shared" si="798"/>
        <v>90</v>
      </c>
      <c r="U5653" t="str">
        <f t="shared" si="799"/>
        <v>Low</v>
      </c>
      <c r="V5653" t="str">
        <f t="shared" si="800"/>
        <v>Invalid NDC</v>
      </c>
    </row>
    <row r="5654" spans="1:22" x14ac:dyDescent="0.3">
      <c r="A5654" t="str">
        <f>Raw_Data!A5654</f>
        <v>26081955</v>
      </c>
      <c r="B5654">
        <f>Raw_Data!B5654</f>
        <v>45670</v>
      </c>
      <c r="C5654" t="str">
        <f>Raw_Data!C5654</f>
        <v>GLYBURIDE 5 MG TABLET</v>
      </c>
      <c r="D5654" t="str">
        <f>Raw_Data!D5654</f>
        <v>23155005801</v>
      </c>
      <c r="E5654" t="str">
        <f>Raw_Data!E5654</f>
        <v>FORD, JAMES</v>
      </c>
      <c r="F5654" t="str">
        <f>Raw_Data!F5654</f>
        <v>1033117684</v>
      </c>
      <c r="G5654" t="str">
        <f>Raw_Data!H5654</f>
        <v>2</v>
      </c>
      <c r="H5654">
        <f>IFERROR(VLOOKUP(G5654,Store_Map!$A$2:$I$100,3,FALSE),"")</f>
        <v>0</v>
      </c>
      <c r="I5654">
        <f>IFERROR(VLOOKUP(G5654,Store_Map!$A$2:$I$100,4,FALSE),"")</f>
        <v>0</v>
      </c>
      <c r="J5654">
        <f>IFERROR(VLOOKUP(G5654,Store_Map!$A$2:$I$100,5,FALSE),"")</f>
        <v>0</v>
      </c>
      <c r="K5654">
        <f>IFERROR(VLOOKUP(G5654,Store_Map!$A$2:$I$100,6,FALSE),"")</f>
        <v>0</v>
      </c>
      <c r="L5654">
        <f>IFERROR(VLOOKUP(G5654,Store_Map!$A$2:$I$100,7,FALSE),"")</f>
        <v>0</v>
      </c>
      <c r="M5654">
        <f>IFERROR(VLOOKUP(G5654,Store_Map!$A$2:$I$100,8,FALSE),"")</f>
        <v>0</v>
      </c>
      <c r="N5654">
        <f t="shared" si="792"/>
        <v>0</v>
      </c>
      <c r="O5654" t="str">
        <f t="shared" si="793"/>
        <v>PASS</v>
      </c>
      <c r="P5654" t="str">
        <f t="shared" si="794"/>
        <v>PASS</v>
      </c>
      <c r="Q5654" t="str">
        <f t="shared" si="795"/>
        <v>PASS</v>
      </c>
      <c r="R5654" t="str">
        <f t="shared" si="796"/>
        <v>PASS</v>
      </c>
      <c r="S5654" t="str">
        <f t="shared" si="797"/>
        <v>PASS</v>
      </c>
      <c r="T5654">
        <f t="shared" si="798"/>
        <v>100</v>
      </c>
      <c r="U5654" t="str">
        <f t="shared" si="799"/>
        <v>Low</v>
      </c>
      <c r="V5654" t="str">
        <f t="shared" si="800"/>
        <v>Clean</v>
      </c>
    </row>
    <row r="5655" spans="1:22" x14ac:dyDescent="0.3">
      <c r="A5655" t="str">
        <f>Raw_Data!A5655</f>
        <v>26081954</v>
      </c>
      <c r="B5655">
        <f>Raw_Data!B5655</f>
        <v>45670</v>
      </c>
      <c r="C5655" t="str">
        <f>Raw_Data!C5655</f>
        <v>METFORMIN HCL 500 MG TABLET</v>
      </c>
      <c r="D5655" t="str">
        <f>Raw_Data!D5655</f>
        <v>65862000899</v>
      </c>
      <c r="E5655" t="str">
        <f>Raw_Data!E5655</f>
        <v>FORD, JAMES</v>
      </c>
      <c r="F5655" t="str">
        <f>Raw_Data!F5655</f>
        <v>1033117684</v>
      </c>
      <c r="G5655" t="str">
        <f>Raw_Data!H5655</f>
        <v>2</v>
      </c>
      <c r="H5655">
        <f>IFERROR(VLOOKUP(G5655,Store_Map!$A$2:$I$100,3,FALSE),"")</f>
        <v>0</v>
      </c>
      <c r="I5655">
        <f>IFERROR(VLOOKUP(G5655,Store_Map!$A$2:$I$100,4,FALSE),"")</f>
        <v>0</v>
      </c>
      <c r="J5655">
        <f>IFERROR(VLOOKUP(G5655,Store_Map!$A$2:$I$100,5,FALSE),"")</f>
        <v>0</v>
      </c>
      <c r="K5655">
        <f>IFERROR(VLOOKUP(G5655,Store_Map!$A$2:$I$100,6,FALSE),"")</f>
        <v>0</v>
      </c>
      <c r="L5655">
        <f>IFERROR(VLOOKUP(G5655,Store_Map!$A$2:$I$100,7,FALSE),"")</f>
        <v>0</v>
      </c>
      <c r="M5655">
        <f>IFERROR(VLOOKUP(G5655,Store_Map!$A$2:$I$100,8,FALSE),"")</f>
        <v>0</v>
      </c>
      <c r="N5655">
        <f t="shared" si="792"/>
        <v>0</v>
      </c>
      <c r="O5655" t="str">
        <f t="shared" si="793"/>
        <v>PASS</v>
      </c>
      <c r="P5655" t="str">
        <f t="shared" si="794"/>
        <v>PASS</v>
      </c>
      <c r="Q5655" t="str">
        <f t="shared" si="795"/>
        <v>PASS</v>
      </c>
      <c r="R5655" t="str">
        <f t="shared" si="796"/>
        <v>PASS</v>
      </c>
      <c r="S5655" t="str">
        <f t="shared" si="797"/>
        <v>PASS</v>
      </c>
      <c r="T5655">
        <f t="shared" si="798"/>
        <v>100</v>
      </c>
      <c r="U5655" t="str">
        <f t="shared" si="799"/>
        <v>Low</v>
      </c>
      <c r="V5655" t="str">
        <f t="shared" si="800"/>
        <v>Clean</v>
      </c>
    </row>
    <row r="5656" spans="1:22" x14ac:dyDescent="0.3">
      <c r="A5656" t="str">
        <f>Raw_Data!A5656</f>
        <v>26081953</v>
      </c>
      <c r="B5656">
        <f>Raw_Data!B5656</f>
        <v>45670</v>
      </c>
      <c r="C5656" t="str">
        <f>Raw_Data!C5656</f>
        <v>DOXAZOSIN MESYLATE 8 MG TAB</v>
      </c>
      <c r="D5656" t="str">
        <f>Raw_Data!D5656</f>
        <v>59762248007</v>
      </c>
      <c r="E5656" t="str">
        <f>Raw_Data!E5656</f>
        <v>FORD, JAMES</v>
      </c>
      <c r="F5656" t="str">
        <f>Raw_Data!F5656</f>
        <v>1033117684</v>
      </c>
      <c r="G5656" t="str">
        <f>Raw_Data!H5656</f>
        <v>2</v>
      </c>
      <c r="H5656">
        <f>IFERROR(VLOOKUP(G5656,Store_Map!$A$2:$I$100,3,FALSE),"")</f>
        <v>0</v>
      </c>
      <c r="I5656">
        <f>IFERROR(VLOOKUP(G5656,Store_Map!$A$2:$I$100,4,FALSE),"")</f>
        <v>0</v>
      </c>
      <c r="J5656">
        <f>IFERROR(VLOOKUP(G5656,Store_Map!$A$2:$I$100,5,FALSE),"")</f>
        <v>0</v>
      </c>
      <c r="K5656">
        <f>IFERROR(VLOOKUP(G5656,Store_Map!$A$2:$I$100,6,FALSE),"")</f>
        <v>0</v>
      </c>
      <c r="L5656">
        <f>IFERROR(VLOOKUP(G5656,Store_Map!$A$2:$I$100,7,FALSE),"")</f>
        <v>0</v>
      </c>
      <c r="M5656">
        <f>IFERROR(VLOOKUP(G5656,Store_Map!$A$2:$I$100,8,FALSE),"")</f>
        <v>0</v>
      </c>
      <c r="N5656">
        <f t="shared" si="792"/>
        <v>0</v>
      </c>
      <c r="O5656" t="str">
        <f t="shared" si="793"/>
        <v>PASS</v>
      </c>
      <c r="P5656" t="str">
        <f t="shared" si="794"/>
        <v>PASS</v>
      </c>
      <c r="Q5656" t="str">
        <f t="shared" si="795"/>
        <v>PASS</v>
      </c>
      <c r="R5656" t="str">
        <f t="shared" si="796"/>
        <v>PASS</v>
      </c>
      <c r="S5656" t="str">
        <f t="shared" si="797"/>
        <v>PASS</v>
      </c>
      <c r="T5656">
        <f t="shared" si="798"/>
        <v>100</v>
      </c>
      <c r="U5656" t="str">
        <f t="shared" si="799"/>
        <v>Low</v>
      </c>
      <c r="V5656" t="str">
        <f t="shared" si="800"/>
        <v>Clean</v>
      </c>
    </row>
    <row r="5657" spans="1:22" x14ac:dyDescent="0.3">
      <c r="A5657" t="str">
        <f>Raw_Data!A5657</f>
        <v>26081951</v>
      </c>
      <c r="B5657">
        <f>Raw_Data!B5657</f>
        <v>45670</v>
      </c>
      <c r="C5657" t="str">
        <f>Raw_Data!C5657</f>
        <v>PRAVASTATIN SODIUM 40 MG TA</v>
      </c>
      <c r="D5657" t="str">
        <f>Raw_Data!D5657</f>
        <v>60505017007</v>
      </c>
      <c r="E5657" t="str">
        <f>Raw_Data!E5657</f>
        <v>FORD, JAMES</v>
      </c>
      <c r="F5657" t="str">
        <f>Raw_Data!F5657</f>
        <v>1033117684</v>
      </c>
      <c r="G5657" t="str">
        <f>Raw_Data!H5657</f>
        <v>2</v>
      </c>
      <c r="H5657">
        <f>IFERROR(VLOOKUP(G5657,Store_Map!$A$2:$I$100,3,FALSE),"")</f>
        <v>0</v>
      </c>
      <c r="I5657">
        <f>IFERROR(VLOOKUP(G5657,Store_Map!$A$2:$I$100,4,FALSE),"")</f>
        <v>0</v>
      </c>
      <c r="J5657">
        <f>IFERROR(VLOOKUP(G5657,Store_Map!$A$2:$I$100,5,FALSE),"")</f>
        <v>0</v>
      </c>
      <c r="K5657">
        <f>IFERROR(VLOOKUP(G5657,Store_Map!$A$2:$I$100,6,FALSE),"")</f>
        <v>0</v>
      </c>
      <c r="L5657">
        <f>IFERROR(VLOOKUP(G5657,Store_Map!$A$2:$I$100,7,FALSE),"")</f>
        <v>0</v>
      </c>
      <c r="M5657">
        <f>IFERROR(VLOOKUP(G5657,Store_Map!$A$2:$I$100,8,FALSE),"")</f>
        <v>0</v>
      </c>
      <c r="N5657">
        <f t="shared" si="792"/>
        <v>0</v>
      </c>
      <c r="O5657" t="str">
        <f t="shared" si="793"/>
        <v>PASS</v>
      </c>
      <c r="P5657" t="str">
        <f t="shared" si="794"/>
        <v>PASS</v>
      </c>
      <c r="Q5657" t="str">
        <f t="shared" si="795"/>
        <v>PASS</v>
      </c>
      <c r="R5657" t="str">
        <f t="shared" si="796"/>
        <v>PASS</v>
      </c>
      <c r="S5657" t="str">
        <f t="shared" si="797"/>
        <v>PASS</v>
      </c>
      <c r="T5657">
        <f t="shared" si="798"/>
        <v>100</v>
      </c>
      <c r="U5657" t="str">
        <f t="shared" si="799"/>
        <v>Low</v>
      </c>
      <c r="V5657" t="str">
        <f t="shared" si="800"/>
        <v>Clean</v>
      </c>
    </row>
    <row r="5658" spans="1:22" x14ac:dyDescent="0.3">
      <c r="A5658" t="str">
        <f>Raw_Data!A5658</f>
        <v>26081950</v>
      </c>
      <c r="B5658">
        <f>Raw_Data!B5658</f>
        <v>45670</v>
      </c>
      <c r="C5658" t="str">
        <f>Raw_Data!C5658</f>
        <v>TRAZODONE 50 MG TABLET</v>
      </c>
      <c r="D5658" t="str">
        <f>Raw_Data!D5658</f>
        <v>60505265301</v>
      </c>
      <c r="E5658" t="str">
        <f>Raw_Data!E5658</f>
        <v>FORD, JAMES</v>
      </c>
      <c r="F5658" t="str">
        <f>Raw_Data!F5658</f>
        <v>1033117684</v>
      </c>
      <c r="G5658" t="str">
        <f>Raw_Data!H5658</f>
        <v>2</v>
      </c>
      <c r="H5658">
        <f>IFERROR(VLOOKUP(G5658,Store_Map!$A$2:$I$100,3,FALSE),"")</f>
        <v>0</v>
      </c>
      <c r="I5658">
        <f>IFERROR(VLOOKUP(G5658,Store_Map!$A$2:$I$100,4,FALSE),"")</f>
        <v>0</v>
      </c>
      <c r="J5658">
        <f>IFERROR(VLOOKUP(G5658,Store_Map!$A$2:$I$100,5,FALSE),"")</f>
        <v>0</v>
      </c>
      <c r="K5658">
        <f>IFERROR(VLOOKUP(G5658,Store_Map!$A$2:$I$100,6,FALSE),"")</f>
        <v>0</v>
      </c>
      <c r="L5658">
        <f>IFERROR(VLOOKUP(G5658,Store_Map!$A$2:$I$100,7,FALSE),"")</f>
        <v>0</v>
      </c>
      <c r="M5658">
        <f>IFERROR(VLOOKUP(G5658,Store_Map!$A$2:$I$100,8,FALSE),"")</f>
        <v>0</v>
      </c>
      <c r="N5658">
        <f t="shared" si="792"/>
        <v>0</v>
      </c>
      <c r="O5658" t="str">
        <f t="shared" si="793"/>
        <v>PASS</v>
      </c>
      <c r="P5658" t="str">
        <f t="shared" si="794"/>
        <v>PASS</v>
      </c>
      <c r="Q5658" t="str">
        <f t="shared" si="795"/>
        <v>PASS</v>
      </c>
      <c r="R5658" t="str">
        <f t="shared" si="796"/>
        <v>PASS</v>
      </c>
      <c r="S5658" t="str">
        <f t="shared" si="797"/>
        <v>PASS</v>
      </c>
      <c r="T5658">
        <f t="shared" si="798"/>
        <v>100</v>
      </c>
      <c r="U5658" t="str">
        <f t="shared" si="799"/>
        <v>Low</v>
      </c>
      <c r="V5658" t="str">
        <f t="shared" si="800"/>
        <v>Clean</v>
      </c>
    </row>
    <row r="5659" spans="1:22" x14ac:dyDescent="0.3">
      <c r="A5659" t="str">
        <f>Raw_Data!A5659</f>
        <v>26073499</v>
      </c>
      <c r="B5659">
        <f>Raw_Data!B5659</f>
        <v>45670</v>
      </c>
      <c r="C5659" t="str">
        <f>Raw_Data!C5659</f>
        <v>FLUTICASONE PROP 50 MCG SPR</v>
      </c>
      <c r="D5659" t="str">
        <f>Raw_Data!D5659</f>
        <v>60505082901</v>
      </c>
      <c r="E5659" t="str">
        <f>Raw_Data!E5659</f>
        <v>FORD, JAMES</v>
      </c>
      <c r="F5659" t="str">
        <f>Raw_Data!F5659</f>
        <v>1033117684</v>
      </c>
      <c r="G5659" t="str">
        <f>Raw_Data!H5659</f>
        <v>2</v>
      </c>
      <c r="H5659">
        <f>IFERROR(VLOOKUP(G5659,Store_Map!$A$2:$I$100,3,FALSE),"")</f>
        <v>0</v>
      </c>
      <c r="I5659">
        <f>IFERROR(VLOOKUP(G5659,Store_Map!$A$2:$I$100,4,FALSE),"")</f>
        <v>0</v>
      </c>
      <c r="J5659">
        <f>IFERROR(VLOOKUP(G5659,Store_Map!$A$2:$I$100,5,FALSE),"")</f>
        <v>0</v>
      </c>
      <c r="K5659">
        <f>IFERROR(VLOOKUP(G5659,Store_Map!$A$2:$I$100,6,FALSE),"")</f>
        <v>0</v>
      </c>
      <c r="L5659">
        <f>IFERROR(VLOOKUP(G5659,Store_Map!$A$2:$I$100,7,FALSE),"")</f>
        <v>0</v>
      </c>
      <c r="M5659">
        <f>IFERROR(VLOOKUP(G5659,Store_Map!$A$2:$I$100,8,FALSE),"")</f>
        <v>0</v>
      </c>
      <c r="N5659">
        <f t="shared" si="792"/>
        <v>0</v>
      </c>
      <c r="O5659" t="str">
        <f t="shared" si="793"/>
        <v>PASS</v>
      </c>
      <c r="P5659" t="str">
        <f t="shared" si="794"/>
        <v>PASS</v>
      </c>
      <c r="Q5659" t="str">
        <f t="shared" si="795"/>
        <v>PASS</v>
      </c>
      <c r="R5659" t="str">
        <f t="shared" si="796"/>
        <v>PASS</v>
      </c>
      <c r="S5659" t="str">
        <f t="shared" si="797"/>
        <v>PASS</v>
      </c>
      <c r="T5659">
        <f t="shared" si="798"/>
        <v>100</v>
      </c>
      <c r="U5659" t="str">
        <f t="shared" si="799"/>
        <v>Low</v>
      </c>
      <c r="V5659" t="str">
        <f t="shared" si="800"/>
        <v>Clean</v>
      </c>
    </row>
    <row r="5660" spans="1:22" x14ac:dyDescent="0.3">
      <c r="A5660" t="str">
        <f>Raw_Data!A5660</f>
        <v>24002169</v>
      </c>
      <c r="B5660">
        <f>Raw_Data!B5660</f>
        <v>45670</v>
      </c>
      <c r="C5660" t="str">
        <f>Raw_Data!C5660</f>
        <v>ESZOPICLONE 3 MG TABLET</v>
      </c>
      <c r="D5660" t="str">
        <f>Raw_Data!D5660</f>
        <v>33342030111</v>
      </c>
      <c r="E5660" t="str">
        <f>Raw_Data!E5660</f>
        <v>FORD, JAMES</v>
      </c>
      <c r="F5660" t="str">
        <f>Raw_Data!F5660</f>
        <v>1033117684</v>
      </c>
      <c r="G5660" t="str">
        <f>Raw_Data!H5660</f>
        <v>2</v>
      </c>
      <c r="H5660">
        <f>IFERROR(VLOOKUP(G5660,Store_Map!$A$2:$I$100,3,FALSE),"")</f>
        <v>0</v>
      </c>
      <c r="I5660">
        <f>IFERROR(VLOOKUP(G5660,Store_Map!$A$2:$I$100,4,FALSE),"")</f>
        <v>0</v>
      </c>
      <c r="J5660">
        <f>IFERROR(VLOOKUP(G5660,Store_Map!$A$2:$I$100,5,FALSE),"")</f>
        <v>0</v>
      </c>
      <c r="K5660">
        <f>IFERROR(VLOOKUP(G5660,Store_Map!$A$2:$I$100,6,FALSE),"")</f>
        <v>0</v>
      </c>
      <c r="L5660">
        <f>IFERROR(VLOOKUP(G5660,Store_Map!$A$2:$I$100,7,FALSE),"")</f>
        <v>0</v>
      </c>
      <c r="M5660">
        <f>IFERROR(VLOOKUP(G5660,Store_Map!$A$2:$I$100,8,FALSE),"")</f>
        <v>0</v>
      </c>
      <c r="N5660">
        <f t="shared" si="792"/>
        <v>0</v>
      </c>
      <c r="O5660" t="str">
        <f t="shared" si="793"/>
        <v>PASS</v>
      </c>
      <c r="P5660" t="str">
        <f t="shared" si="794"/>
        <v>PASS</v>
      </c>
      <c r="Q5660" t="str">
        <f t="shared" si="795"/>
        <v>PASS</v>
      </c>
      <c r="R5660" t="str">
        <f t="shared" si="796"/>
        <v>PASS</v>
      </c>
      <c r="S5660" t="str">
        <f t="shared" si="797"/>
        <v>PASS</v>
      </c>
      <c r="T5660">
        <f t="shared" si="798"/>
        <v>100</v>
      </c>
      <c r="U5660" t="str">
        <f t="shared" si="799"/>
        <v>Low</v>
      </c>
      <c r="V5660" t="str">
        <f t="shared" si="800"/>
        <v>Clean</v>
      </c>
    </row>
    <row r="5661" spans="1:22" x14ac:dyDescent="0.3">
      <c r="A5661" t="str">
        <f>Raw_Data!A5661</f>
        <v>26079554</v>
      </c>
      <c r="B5661">
        <f>Raw_Data!B5661</f>
        <v>45670</v>
      </c>
      <c r="C5661" t="str">
        <f>Raw_Data!C5661</f>
        <v>HYDROCHLOROTHIAZIDE 25 MG T</v>
      </c>
      <c r="D5661" t="str">
        <f>Raw_Data!D5661</f>
        <v>23155000810</v>
      </c>
      <c r="E5661" t="str">
        <f>Raw_Data!E5661</f>
        <v>FORD, JAMES</v>
      </c>
      <c r="F5661" t="str">
        <f>Raw_Data!F5661</f>
        <v>1033117684</v>
      </c>
      <c r="G5661" t="str">
        <f>Raw_Data!H5661</f>
        <v>2</v>
      </c>
      <c r="H5661">
        <f>IFERROR(VLOOKUP(G5661,Store_Map!$A$2:$I$100,3,FALSE),"")</f>
        <v>0</v>
      </c>
      <c r="I5661">
        <f>IFERROR(VLOOKUP(G5661,Store_Map!$A$2:$I$100,4,FALSE),"")</f>
        <v>0</v>
      </c>
      <c r="J5661">
        <f>IFERROR(VLOOKUP(G5661,Store_Map!$A$2:$I$100,5,FALSE),"")</f>
        <v>0</v>
      </c>
      <c r="K5661">
        <f>IFERROR(VLOOKUP(G5661,Store_Map!$A$2:$I$100,6,FALSE),"")</f>
        <v>0</v>
      </c>
      <c r="L5661">
        <f>IFERROR(VLOOKUP(G5661,Store_Map!$A$2:$I$100,7,FALSE),"")</f>
        <v>0</v>
      </c>
      <c r="M5661">
        <f>IFERROR(VLOOKUP(G5661,Store_Map!$A$2:$I$100,8,FALSE),"")</f>
        <v>0</v>
      </c>
      <c r="N5661">
        <f t="shared" si="792"/>
        <v>0</v>
      </c>
      <c r="O5661" t="str">
        <f t="shared" si="793"/>
        <v>PASS</v>
      </c>
      <c r="P5661" t="str">
        <f t="shared" si="794"/>
        <v>PASS</v>
      </c>
      <c r="Q5661" t="str">
        <f t="shared" si="795"/>
        <v>PASS</v>
      </c>
      <c r="R5661" t="str">
        <f t="shared" si="796"/>
        <v>PASS</v>
      </c>
      <c r="S5661" t="str">
        <f t="shared" si="797"/>
        <v>PASS</v>
      </c>
      <c r="T5661">
        <f t="shared" si="798"/>
        <v>100</v>
      </c>
      <c r="U5661" t="str">
        <f t="shared" si="799"/>
        <v>Low</v>
      </c>
      <c r="V5661" t="str">
        <f t="shared" si="800"/>
        <v>Clean</v>
      </c>
    </row>
    <row r="5662" spans="1:22" x14ac:dyDescent="0.3">
      <c r="A5662" t="str">
        <f>Raw_Data!A5662</f>
        <v>26080158</v>
      </c>
      <c r="B5662">
        <f>Raw_Data!B5662</f>
        <v>45670</v>
      </c>
      <c r="C5662" t="str">
        <f>Raw_Data!C5662</f>
        <v>AMLODIPINE BESYLATE 5 MG TA</v>
      </c>
      <c r="D5662" t="str">
        <f>Raw_Data!D5662</f>
        <v>69097012715</v>
      </c>
      <c r="E5662" t="str">
        <f>Raw_Data!E5662</f>
        <v>FORD, JAMES</v>
      </c>
      <c r="F5662" t="str">
        <f>Raw_Data!F5662</f>
        <v>1033117684</v>
      </c>
      <c r="G5662" t="str">
        <f>Raw_Data!H5662</f>
        <v>2</v>
      </c>
      <c r="H5662">
        <f>IFERROR(VLOOKUP(G5662,Store_Map!$A$2:$I$100,3,FALSE),"")</f>
        <v>0</v>
      </c>
      <c r="I5662">
        <f>IFERROR(VLOOKUP(G5662,Store_Map!$A$2:$I$100,4,FALSE),"")</f>
        <v>0</v>
      </c>
      <c r="J5662">
        <f>IFERROR(VLOOKUP(G5662,Store_Map!$A$2:$I$100,5,FALSE),"")</f>
        <v>0</v>
      </c>
      <c r="K5662">
        <f>IFERROR(VLOOKUP(G5662,Store_Map!$A$2:$I$100,6,FALSE),"")</f>
        <v>0</v>
      </c>
      <c r="L5662">
        <f>IFERROR(VLOOKUP(G5662,Store_Map!$A$2:$I$100,7,FALSE),"")</f>
        <v>0</v>
      </c>
      <c r="M5662">
        <f>IFERROR(VLOOKUP(G5662,Store_Map!$A$2:$I$100,8,FALSE),"")</f>
        <v>0</v>
      </c>
      <c r="N5662">
        <f t="shared" si="792"/>
        <v>0</v>
      </c>
      <c r="O5662" t="str">
        <f t="shared" si="793"/>
        <v>PASS</v>
      </c>
      <c r="P5662" t="str">
        <f t="shared" si="794"/>
        <v>PASS</v>
      </c>
      <c r="Q5662" t="str">
        <f t="shared" si="795"/>
        <v>PASS</v>
      </c>
      <c r="R5662" t="str">
        <f t="shared" si="796"/>
        <v>PASS</v>
      </c>
      <c r="S5662" t="str">
        <f t="shared" si="797"/>
        <v>PASS</v>
      </c>
      <c r="T5662">
        <f t="shared" si="798"/>
        <v>100</v>
      </c>
      <c r="U5662" t="str">
        <f t="shared" si="799"/>
        <v>Low</v>
      </c>
      <c r="V5662" t="str">
        <f t="shared" si="800"/>
        <v>Clean</v>
      </c>
    </row>
    <row r="5663" spans="1:22" x14ac:dyDescent="0.3">
      <c r="A5663" t="str">
        <f>Raw_Data!A5663</f>
        <v>26078867</v>
      </c>
      <c r="B5663">
        <f>Raw_Data!B5663</f>
        <v>45670</v>
      </c>
      <c r="C5663" t="str">
        <f>Raw_Data!C5663</f>
        <v>LEVOTHYROXINE 125 MCG TABLE</v>
      </c>
      <c r="D5663" t="str">
        <f>Raw_Data!D5663</f>
        <v>68180097109</v>
      </c>
      <c r="E5663" t="str">
        <f>Raw_Data!E5663</f>
        <v>FORD, JAMES</v>
      </c>
      <c r="F5663" t="str">
        <f>Raw_Data!F5663</f>
        <v>1033117684</v>
      </c>
      <c r="G5663" t="str">
        <f>Raw_Data!H5663</f>
        <v>2</v>
      </c>
      <c r="H5663">
        <f>IFERROR(VLOOKUP(G5663,Store_Map!$A$2:$I$100,3,FALSE),"")</f>
        <v>0</v>
      </c>
      <c r="I5663">
        <f>IFERROR(VLOOKUP(G5663,Store_Map!$A$2:$I$100,4,FALSE),"")</f>
        <v>0</v>
      </c>
      <c r="J5663">
        <f>IFERROR(VLOOKUP(G5663,Store_Map!$A$2:$I$100,5,FALSE),"")</f>
        <v>0</v>
      </c>
      <c r="K5663">
        <f>IFERROR(VLOOKUP(G5663,Store_Map!$A$2:$I$100,6,FALSE),"")</f>
        <v>0</v>
      </c>
      <c r="L5663">
        <f>IFERROR(VLOOKUP(G5663,Store_Map!$A$2:$I$100,7,FALSE),"")</f>
        <v>0</v>
      </c>
      <c r="M5663">
        <f>IFERROR(VLOOKUP(G5663,Store_Map!$A$2:$I$100,8,FALSE),"")</f>
        <v>0</v>
      </c>
      <c r="N5663">
        <f t="shared" si="792"/>
        <v>0</v>
      </c>
      <c r="O5663" t="str">
        <f t="shared" si="793"/>
        <v>PASS</v>
      </c>
      <c r="P5663" t="str">
        <f t="shared" si="794"/>
        <v>PASS</v>
      </c>
      <c r="Q5663" t="str">
        <f t="shared" si="795"/>
        <v>PASS</v>
      </c>
      <c r="R5663" t="str">
        <f t="shared" si="796"/>
        <v>PASS</v>
      </c>
      <c r="S5663" t="str">
        <f t="shared" si="797"/>
        <v>PASS</v>
      </c>
      <c r="T5663">
        <f t="shared" si="798"/>
        <v>100</v>
      </c>
      <c r="U5663" t="str">
        <f t="shared" si="799"/>
        <v>Low</v>
      </c>
      <c r="V5663" t="str">
        <f t="shared" si="800"/>
        <v>Clean</v>
      </c>
    </row>
    <row r="5664" spans="1:22" x14ac:dyDescent="0.3">
      <c r="A5664" t="str">
        <f>Raw_Data!A5664</f>
        <v>26082936</v>
      </c>
      <c r="B5664">
        <f>Raw_Data!B5664</f>
        <v>45670</v>
      </c>
      <c r="C5664" t="str">
        <f>Raw_Data!C5664</f>
        <v>RAMELTEON 8 MG TABLET</v>
      </c>
      <c r="D5664" t="str">
        <f>Raw_Data!D5664</f>
        <v>69367035630</v>
      </c>
      <c r="E5664" t="str">
        <f>Raw_Data!E5664</f>
        <v>ALLEN, AMANDA</v>
      </c>
      <c r="F5664" t="str">
        <f>Raw_Data!F5664</f>
        <v>1982231882</v>
      </c>
      <c r="G5664" t="str">
        <f>Raw_Data!H5664</f>
        <v>2</v>
      </c>
      <c r="H5664">
        <f>IFERROR(VLOOKUP(G5664,Store_Map!$A$2:$I$100,3,FALSE),"")</f>
        <v>0</v>
      </c>
      <c r="I5664">
        <f>IFERROR(VLOOKUP(G5664,Store_Map!$A$2:$I$100,4,FALSE),"")</f>
        <v>0</v>
      </c>
      <c r="J5664">
        <f>IFERROR(VLOOKUP(G5664,Store_Map!$A$2:$I$100,5,FALSE),"")</f>
        <v>0</v>
      </c>
      <c r="K5664">
        <f>IFERROR(VLOOKUP(G5664,Store_Map!$A$2:$I$100,6,FALSE),"")</f>
        <v>0</v>
      </c>
      <c r="L5664">
        <f>IFERROR(VLOOKUP(G5664,Store_Map!$A$2:$I$100,7,FALSE),"")</f>
        <v>0</v>
      </c>
      <c r="M5664">
        <f>IFERROR(VLOOKUP(G5664,Store_Map!$A$2:$I$100,8,FALSE),"")</f>
        <v>0</v>
      </c>
      <c r="N5664">
        <f t="shared" si="792"/>
        <v>0</v>
      </c>
      <c r="O5664" t="str">
        <f t="shared" si="793"/>
        <v>PASS</v>
      </c>
      <c r="P5664" t="str">
        <f t="shared" si="794"/>
        <v>PASS</v>
      </c>
      <c r="Q5664" t="str">
        <f t="shared" si="795"/>
        <v>PASS</v>
      </c>
      <c r="R5664" t="str">
        <f t="shared" si="796"/>
        <v>PASS</v>
      </c>
      <c r="S5664" t="str">
        <f t="shared" si="797"/>
        <v>PASS</v>
      </c>
      <c r="T5664">
        <f t="shared" si="798"/>
        <v>100</v>
      </c>
      <c r="U5664" t="str">
        <f t="shared" si="799"/>
        <v>Low</v>
      </c>
      <c r="V5664" t="str">
        <f t="shared" si="800"/>
        <v>Clean</v>
      </c>
    </row>
    <row r="5665" spans="1:22" x14ac:dyDescent="0.3">
      <c r="A5665" t="str">
        <f>Raw_Data!A5665</f>
        <v>26078323</v>
      </c>
      <c r="B5665">
        <f>Raw_Data!B5665</f>
        <v>45670</v>
      </c>
      <c r="C5665" t="str">
        <f>Raw_Data!C5665</f>
        <v>*DOXAZOSIN MESYLATE 8 MG TA</v>
      </c>
      <c r="D5665" t="str">
        <f>Raw_Data!D5665</f>
        <v>16729041501</v>
      </c>
      <c r="E5665" t="str">
        <f>Raw_Data!E5665</f>
        <v>PINTAVORN, PAIRACH</v>
      </c>
      <c r="F5665" t="str">
        <f>Raw_Data!F5665</f>
        <v>1588626030</v>
      </c>
      <c r="G5665" t="str">
        <f>Raw_Data!H5665</f>
        <v>2</v>
      </c>
      <c r="H5665">
        <f>IFERROR(VLOOKUP(G5665,Store_Map!$A$2:$I$100,3,FALSE),"")</f>
        <v>0</v>
      </c>
      <c r="I5665">
        <f>IFERROR(VLOOKUP(G5665,Store_Map!$A$2:$I$100,4,FALSE),"")</f>
        <v>0</v>
      </c>
      <c r="J5665">
        <f>IFERROR(VLOOKUP(G5665,Store_Map!$A$2:$I$100,5,FALSE),"")</f>
        <v>0</v>
      </c>
      <c r="K5665">
        <f>IFERROR(VLOOKUP(G5665,Store_Map!$A$2:$I$100,6,FALSE),"")</f>
        <v>0</v>
      </c>
      <c r="L5665">
        <f>IFERROR(VLOOKUP(G5665,Store_Map!$A$2:$I$100,7,FALSE),"")</f>
        <v>0</v>
      </c>
      <c r="M5665">
        <f>IFERROR(VLOOKUP(G5665,Store_Map!$A$2:$I$100,8,FALSE),"")</f>
        <v>0</v>
      </c>
      <c r="N5665">
        <f t="shared" si="792"/>
        <v>0</v>
      </c>
      <c r="O5665" t="str">
        <f t="shared" si="793"/>
        <v>PASS</v>
      </c>
      <c r="P5665" t="str">
        <f t="shared" si="794"/>
        <v>PASS</v>
      </c>
      <c r="Q5665" t="str">
        <f t="shared" si="795"/>
        <v>PASS</v>
      </c>
      <c r="R5665" t="str">
        <f t="shared" si="796"/>
        <v>PASS</v>
      </c>
      <c r="S5665" t="str">
        <f t="shared" si="797"/>
        <v>PASS</v>
      </c>
      <c r="T5665">
        <f t="shared" si="798"/>
        <v>100</v>
      </c>
      <c r="U5665" t="str">
        <f t="shared" si="799"/>
        <v>Low</v>
      </c>
      <c r="V5665" t="str">
        <f t="shared" si="800"/>
        <v>Clean</v>
      </c>
    </row>
    <row r="5666" spans="1:22" x14ac:dyDescent="0.3">
      <c r="A5666" t="str">
        <f>Raw_Data!A5666</f>
        <v>26083195</v>
      </c>
      <c r="B5666">
        <f>Raw_Data!B5666</f>
        <v>45670</v>
      </c>
      <c r="C5666" t="str">
        <f>Raw_Data!C5666</f>
        <v>BIKTARVY 50-200-25 MG TABLE</v>
      </c>
      <c r="D5666" t="str">
        <f>Raw_Data!D5666</f>
        <v>61958250101</v>
      </c>
      <c r="E5666" t="str">
        <f>Raw_Data!E5666</f>
        <v>KILGORE, RICHARD</v>
      </c>
      <c r="F5666" t="str">
        <f>Raw_Data!F5666</f>
        <v>1760812010</v>
      </c>
      <c r="G5666" t="str">
        <f>Raw_Data!H5666</f>
        <v>2</v>
      </c>
      <c r="H5666">
        <f>IFERROR(VLOOKUP(G5666,Store_Map!$A$2:$I$100,3,FALSE),"")</f>
        <v>0</v>
      </c>
      <c r="I5666">
        <f>IFERROR(VLOOKUP(G5666,Store_Map!$A$2:$I$100,4,FALSE),"")</f>
        <v>0</v>
      </c>
      <c r="J5666">
        <f>IFERROR(VLOOKUP(G5666,Store_Map!$A$2:$I$100,5,FALSE),"")</f>
        <v>0</v>
      </c>
      <c r="K5666">
        <f>IFERROR(VLOOKUP(G5666,Store_Map!$A$2:$I$100,6,FALSE),"")</f>
        <v>0</v>
      </c>
      <c r="L5666">
        <f>IFERROR(VLOOKUP(G5666,Store_Map!$A$2:$I$100,7,FALSE),"")</f>
        <v>0</v>
      </c>
      <c r="M5666">
        <f>IFERROR(VLOOKUP(G5666,Store_Map!$A$2:$I$100,8,FALSE),"")</f>
        <v>0</v>
      </c>
      <c r="N5666">
        <f t="shared" si="792"/>
        <v>0</v>
      </c>
      <c r="O5666" t="str">
        <f t="shared" si="793"/>
        <v>PASS</v>
      </c>
      <c r="P5666" t="str">
        <f t="shared" si="794"/>
        <v>PASS</v>
      </c>
      <c r="Q5666" t="str">
        <f t="shared" si="795"/>
        <v>PASS</v>
      </c>
      <c r="R5666" t="str">
        <f t="shared" si="796"/>
        <v>PASS</v>
      </c>
      <c r="S5666" t="str">
        <f t="shared" si="797"/>
        <v>PASS</v>
      </c>
      <c r="T5666">
        <f t="shared" si="798"/>
        <v>100</v>
      </c>
      <c r="U5666" t="str">
        <f t="shared" si="799"/>
        <v>Low</v>
      </c>
      <c r="V5666" t="str">
        <f t="shared" si="800"/>
        <v>Clean</v>
      </c>
    </row>
    <row r="5667" spans="1:22" x14ac:dyDescent="0.3">
      <c r="A5667" t="str">
        <f>Raw_Data!A5667</f>
        <v>26083846</v>
      </c>
      <c r="B5667">
        <f>Raw_Data!B5667</f>
        <v>45670</v>
      </c>
      <c r="C5667" t="str">
        <f>Raw_Data!C5667</f>
        <v>VALACYCLOVIR HCL 500 MG TAB</v>
      </c>
      <c r="D5667" t="str">
        <f>Raw_Data!D5667</f>
        <v>57237004290</v>
      </c>
      <c r="E5667" t="str">
        <f>Raw_Data!E5667</f>
        <v>KILGORE, RICHARD</v>
      </c>
      <c r="F5667" t="str">
        <f>Raw_Data!F5667</f>
        <v>1760812010</v>
      </c>
      <c r="G5667" t="str">
        <f>Raw_Data!H5667</f>
        <v>2</v>
      </c>
      <c r="H5667">
        <f>IFERROR(VLOOKUP(G5667,Store_Map!$A$2:$I$100,3,FALSE),"")</f>
        <v>0</v>
      </c>
      <c r="I5667">
        <f>IFERROR(VLOOKUP(G5667,Store_Map!$A$2:$I$100,4,FALSE),"")</f>
        <v>0</v>
      </c>
      <c r="J5667">
        <f>IFERROR(VLOOKUP(G5667,Store_Map!$A$2:$I$100,5,FALSE),"")</f>
        <v>0</v>
      </c>
      <c r="K5667">
        <f>IFERROR(VLOOKUP(G5667,Store_Map!$A$2:$I$100,6,FALSE),"")</f>
        <v>0</v>
      </c>
      <c r="L5667">
        <f>IFERROR(VLOOKUP(G5667,Store_Map!$A$2:$I$100,7,FALSE),"")</f>
        <v>0</v>
      </c>
      <c r="M5667">
        <f>IFERROR(VLOOKUP(G5667,Store_Map!$A$2:$I$100,8,FALSE),"")</f>
        <v>0</v>
      </c>
      <c r="N5667">
        <f t="shared" si="792"/>
        <v>0</v>
      </c>
      <c r="O5667" t="str">
        <f t="shared" si="793"/>
        <v>PASS</v>
      </c>
      <c r="P5667" t="str">
        <f t="shared" si="794"/>
        <v>PASS</v>
      </c>
      <c r="Q5667" t="str">
        <f t="shared" si="795"/>
        <v>PASS</v>
      </c>
      <c r="R5667" t="str">
        <f t="shared" si="796"/>
        <v>PASS</v>
      </c>
      <c r="S5667" t="str">
        <f t="shared" si="797"/>
        <v>PASS</v>
      </c>
      <c r="T5667">
        <f t="shared" si="798"/>
        <v>100</v>
      </c>
      <c r="U5667" t="str">
        <f t="shared" si="799"/>
        <v>Low</v>
      </c>
      <c r="V5667" t="str">
        <f t="shared" si="800"/>
        <v>Clean</v>
      </c>
    </row>
    <row r="5668" spans="1:22" x14ac:dyDescent="0.3">
      <c r="A5668" t="str">
        <f>Raw_Data!A5668</f>
        <v>26083192</v>
      </c>
      <c r="B5668">
        <f>Raw_Data!B5668</f>
        <v>45670</v>
      </c>
      <c r="C5668" t="str">
        <f>Raw_Data!C5668</f>
        <v>SULFAMETHOXAZOLE-TMP DS TAB</v>
      </c>
      <c r="D5668" t="str">
        <f>Raw_Data!D5668</f>
        <v>65862042001</v>
      </c>
      <c r="E5668" t="str">
        <f>Raw_Data!E5668</f>
        <v>KILGORE, RICHARD</v>
      </c>
      <c r="F5668" t="str">
        <f>Raw_Data!F5668</f>
        <v>1760812010</v>
      </c>
      <c r="G5668" t="str">
        <f>Raw_Data!H5668</f>
        <v>2</v>
      </c>
      <c r="H5668">
        <f>IFERROR(VLOOKUP(G5668,Store_Map!$A$2:$I$100,3,FALSE),"")</f>
        <v>0</v>
      </c>
      <c r="I5668">
        <f>IFERROR(VLOOKUP(G5668,Store_Map!$A$2:$I$100,4,FALSE),"")</f>
        <v>0</v>
      </c>
      <c r="J5668">
        <f>IFERROR(VLOOKUP(G5668,Store_Map!$A$2:$I$100,5,FALSE),"")</f>
        <v>0</v>
      </c>
      <c r="K5668">
        <f>IFERROR(VLOOKUP(G5668,Store_Map!$A$2:$I$100,6,FALSE),"")</f>
        <v>0</v>
      </c>
      <c r="L5668">
        <f>IFERROR(VLOOKUP(G5668,Store_Map!$A$2:$I$100,7,FALSE),"")</f>
        <v>0</v>
      </c>
      <c r="M5668">
        <f>IFERROR(VLOOKUP(G5668,Store_Map!$A$2:$I$100,8,FALSE),"")</f>
        <v>0</v>
      </c>
      <c r="N5668">
        <f t="shared" si="792"/>
        <v>0</v>
      </c>
      <c r="O5668" t="str">
        <f t="shared" si="793"/>
        <v>PASS</v>
      </c>
      <c r="P5668" t="str">
        <f t="shared" si="794"/>
        <v>PASS</v>
      </c>
      <c r="Q5668" t="str">
        <f t="shared" si="795"/>
        <v>PASS</v>
      </c>
      <c r="R5668" t="str">
        <f t="shared" si="796"/>
        <v>PASS</v>
      </c>
      <c r="S5668" t="str">
        <f t="shared" si="797"/>
        <v>PASS</v>
      </c>
      <c r="T5668">
        <f t="shared" si="798"/>
        <v>100</v>
      </c>
      <c r="U5668" t="str">
        <f t="shared" si="799"/>
        <v>Low</v>
      </c>
      <c r="V5668" t="str">
        <f t="shared" si="800"/>
        <v>Clean</v>
      </c>
    </row>
    <row r="5669" spans="1:22" x14ac:dyDescent="0.3">
      <c r="A5669" t="str">
        <f>Raw_Data!A5669</f>
        <v>26083193</v>
      </c>
      <c r="B5669">
        <f>Raw_Data!B5669</f>
        <v>45670</v>
      </c>
      <c r="C5669" t="str">
        <f>Raw_Data!C5669</f>
        <v>BIKTARVY 50-200-25 MG TABLE</v>
      </c>
      <c r="D5669" t="str">
        <f>Raw_Data!D5669</f>
        <v>61958250101</v>
      </c>
      <c r="E5669" t="str">
        <f>Raw_Data!E5669</f>
        <v>KILGORE, RICHARD</v>
      </c>
      <c r="F5669" t="str">
        <f>Raw_Data!F5669</f>
        <v>1760812010</v>
      </c>
      <c r="G5669" t="str">
        <f>Raw_Data!H5669</f>
        <v>2</v>
      </c>
      <c r="H5669">
        <f>IFERROR(VLOOKUP(G5669,Store_Map!$A$2:$I$100,3,FALSE),"")</f>
        <v>0</v>
      </c>
      <c r="I5669">
        <f>IFERROR(VLOOKUP(G5669,Store_Map!$A$2:$I$100,4,FALSE),"")</f>
        <v>0</v>
      </c>
      <c r="J5669">
        <f>IFERROR(VLOOKUP(G5669,Store_Map!$A$2:$I$100,5,FALSE),"")</f>
        <v>0</v>
      </c>
      <c r="K5669">
        <f>IFERROR(VLOOKUP(G5669,Store_Map!$A$2:$I$100,6,FALSE),"")</f>
        <v>0</v>
      </c>
      <c r="L5669">
        <f>IFERROR(VLOOKUP(G5669,Store_Map!$A$2:$I$100,7,FALSE),"")</f>
        <v>0</v>
      </c>
      <c r="M5669">
        <f>IFERROR(VLOOKUP(G5669,Store_Map!$A$2:$I$100,8,FALSE),"")</f>
        <v>0</v>
      </c>
      <c r="N5669">
        <f t="shared" si="792"/>
        <v>0</v>
      </c>
      <c r="O5669" t="str">
        <f t="shared" si="793"/>
        <v>PASS</v>
      </c>
      <c r="P5669" t="str">
        <f t="shared" si="794"/>
        <v>PASS</v>
      </c>
      <c r="Q5669" t="str">
        <f t="shared" si="795"/>
        <v>PASS</v>
      </c>
      <c r="R5669" t="str">
        <f t="shared" si="796"/>
        <v>PASS</v>
      </c>
      <c r="S5669" t="str">
        <f t="shared" si="797"/>
        <v>PASS</v>
      </c>
      <c r="T5669">
        <f t="shared" si="798"/>
        <v>100</v>
      </c>
      <c r="U5669" t="str">
        <f t="shared" si="799"/>
        <v>Low</v>
      </c>
      <c r="V5669" t="str">
        <f t="shared" si="800"/>
        <v>Clean</v>
      </c>
    </row>
    <row r="5670" spans="1:22" x14ac:dyDescent="0.3">
      <c r="A5670" t="str">
        <f>Raw_Data!A5670</f>
        <v>26079601</v>
      </c>
      <c r="B5670">
        <f>Raw_Data!B5670</f>
        <v>45670</v>
      </c>
      <c r="C5670" t="str">
        <f>Raw_Data!C5670</f>
        <v>BIKTARVY 50-200-25 MG TABLE</v>
      </c>
      <c r="D5670" t="str">
        <f>Raw_Data!D5670</f>
        <v>61958250101</v>
      </c>
      <c r="E5670" t="str">
        <f>Raw_Data!E5670</f>
        <v>DAVIS, KEPLER</v>
      </c>
      <c r="F5670" t="str">
        <f>Raw_Data!F5670</f>
        <v>1740357425</v>
      </c>
      <c r="G5670" t="str">
        <f>Raw_Data!H5670</f>
        <v>2</v>
      </c>
      <c r="H5670">
        <f>IFERROR(VLOOKUP(G5670,Store_Map!$A$2:$I$100,3,FALSE),"")</f>
        <v>0</v>
      </c>
      <c r="I5670">
        <f>IFERROR(VLOOKUP(G5670,Store_Map!$A$2:$I$100,4,FALSE),"")</f>
        <v>0</v>
      </c>
      <c r="J5670">
        <f>IFERROR(VLOOKUP(G5670,Store_Map!$A$2:$I$100,5,FALSE),"")</f>
        <v>0</v>
      </c>
      <c r="K5670">
        <f>IFERROR(VLOOKUP(G5670,Store_Map!$A$2:$I$100,6,FALSE),"")</f>
        <v>0</v>
      </c>
      <c r="L5670">
        <f>IFERROR(VLOOKUP(G5670,Store_Map!$A$2:$I$100,7,FALSE),"")</f>
        <v>0</v>
      </c>
      <c r="M5670">
        <f>IFERROR(VLOOKUP(G5670,Store_Map!$A$2:$I$100,8,FALSE),"")</f>
        <v>0</v>
      </c>
      <c r="N5670">
        <f t="shared" si="792"/>
        <v>0</v>
      </c>
      <c r="O5670" t="str">
        <f t="shared" si="793"/>
        <v>PASS</v>
      </c>
      <c r="P5670" t="str">
        <f t="shared" si="794"/>
        <v>PASS</v>
      </c>
      <c r="Q5670" t="str">
        <f t="shared" si="795"/>
        <v>PASS</v>
      </c>
      <c r="R5670" t="str">
        <f t="shared" si="796"/>
        <v>PASS</v>
      </c>
      <c r="S5670" t="str">
        <f t="shared" si="797"/>
        <v>PASS</v>
      </c>
      <c r="T5670">
        <f t="shared" si="798"/>
        <v>100</v>
      </c>
      <c r="U5670" t="str">
        <f t="shared" si="799"/>
        <v>Low</v>
      </c>
      <c r="V5670" t="str">
        <f t="shared" si="800"/>
        <v>Clean</v>
      </c>
    </row>
    <row r="5671" spans="1:22" x14ac:dyDescent="0.3">
      <c r="A5671" t="str">
        <f>Raw_Data!A5671</f>
        <v>26084822</v>
      </c>
      <c r="B5671">
        <f>Raw_Data!B5671</f>
        <v>45670</v>
      </c>
      <c r="C5671" t="str">
        <f>Raw_Data!C5671</f>
        <v>OMEPRAZOLE DR 20 MG CAPSULE</v>
      </c>
      <c r="D5671" t="str">
        <f>Raw_Data!D5671</f>
        <v>68382041201</v>
      </c>
      <c r="E5671" t="str">
        <f>Raw_Data!E5671</f>
        <v>BYNE, EDMUND</v>
      </c>
      <c r="F5671" t="str">
        <f>Raw_Data!F5671</f>
        <v>1033186648</v>
      </c>
      <c r="G5671" t="str">
        <f>Raw_Data!H5671</f>
        <v>2</v>
      </c>
      <c r="H5671">
        <f>IFERROR(VLOOKUP(G5671,Store_Map!$A$2:$I$100,3,FALSE),"")</f>
        <v>0</v>
      </c>
      <c r="I5671">
        <f>IFERROR(VLOOKUP(G5671,Store_Map!$A$2:$I$100,4,FALSE),"")</f>
        <v>0</v>
      </c>
      <c r="J5671">
        <f>IFERROR(VLOOKUP(G5671,Store_Map!$A$2:$I$100,5,FALSE),"")</f>
        <v>0</v>
      </c>
      <c r="K5671">
        <f>IFERROR(VLOOKUP(G5671,Store_Map!$A$2:$I$100,6,FALSE),"")</f>
        <v>0</v>
      </c>
      <c r="L5671">
        <f>IFERROR(VLOOKUP(G5671,Store_Map!$A$2:$I$100,7,FALSE),"")</f>
        <v>0</v>
      </c>
      <c r="M5671">
        <f>IFERROR(VLOOKUP(G5671,Store_Map!$A$2:$I$100,8,FALSE),"")</f>
        <v>0</v>
      </c>
      <c r="N5671">
        <f t="shared" si="792"/>
        <v>0</v>
      </c>
      <c r="O5671" t="str">
        <f t="shared" si="793"/>
        <v>PASS</v>
      </c>
      <c r="P5671" t="str">
        <f t="shared" si="794"/>
        <v>PASS</v>
      </c>
      <c r="Q5671" t="str">
        <f t="shared" si="795"/>
        <v>PASS</v>
      </c>
      <c r="R5671" t="str">
        <f t="shared" si="796"/>
        <v>PASS</v>
      </c>
      <c r="S5671" t="str">
        <f t="shared" si="797"/>
        <v>PASS</v>
      </c>
      <c r="T5671">
        <f t="shared" si="798"/>
        <v>100</v>
      </c>
      <c r="U5671" t="str">
        <f t="shared" si="799"/>
        <v>Low</v>
      </c>
      <c r="V5671" t="str">
        <f t="shared" si="800"/>
        <v>Clean</v>
      </c>
    </row>
    <row r="5672" spans="1:22" x14ac:dyDescent="0.3">
      <c r="A5672" t="str">
        <f>Raw_Data!A5672</f>
        <v>26084823</v>
      </c>
      <c r="B5672">
        <f>Raw_Data!B5672</f>
        <v>45670</v>
      </c>
      <c r="C5672" t="str">
        <f>Raw_Data!C5672</f>
        <v>AMLODIPINE BESYLATE 5 MG TA</v>
      </c>
      <c r="D5672" t="str">
        <f>Raw_Data!D5672</f>
        <v>69097012715</v>
      </c>
      <c r="E5672" t="str">
        <f>Raw_Data!E5672</f>
        <v>BYNE, EDMUND</v>
      </c>
      <c r="F5672" t="str">
        <f>Raw_Data!F5672</f>
        <v>1033186648</v>
      </c>
      <c r="G5672" t="str">
        <f>Raw_Data!H5672</f>
        <v>2</v>
      </c>
      <c r="H5672">
        <f>IFERROR(VLOOKUP(G5672,Store_Map!$A$2:$I$100,3,FALSE),"")</f>
        <v>0</v>
      </c>
      <c r="I5672">
        <f>IFERROR(VLOOKUP(G5672,Store_Map!$A$2:$I$100,4,FALSE),"")</f>
        <v>0</v>
      </c>
      <c r="J5672">
        <f>IFERROR(VLOOKUP(G5672,Store_Map!$A$2:$I$100,5,FALSE),"")</f>
        <v>0</v>
      </c>
      <c r="K5672">
        <f>IFERROR(VLOOKUP(G5672,Store_Map!$A$2:$I$100,6,FALSE),"")</f>
        <v>0</v>
      </c>
      <c r="L5672">
        <f>IFERROR(VLOOKUP(G5672,Store_Map!$A$2:$I$100,7,FALSE),"")</f>
        <v>0</v>
      </c>
      <c r="M5672">
        <f>IFERROR(VLOOKUP(G5672,Store_Map!$A$2:$I$100,8,FALSE),"")</f>
        <v>0</v>
      </c>
      <c r="N5672">
        <f t="shared" si="792"/>
        <v>0</v>
      </c>
      <c r="O5672" t="str">
        <f t="shared" si="793"/>
        <v>PASS</v>
      </c>
      <c r="P5672" t="str">
        <f t="shared" si="794"/>
        <v>PASS</v>
      </c>
      <c r="Q5672" t="str">
        <f t="shared" si="795"/>
        <v>PASS</v>
      </c>
      <c r="R5672" t="str">
        <f t="shared" si="796"/>
        <v>PASS</v>
      </c>
      <c r="S5672" t="str">
        <f t="shared" si="797"/>
        <v>PASS</v>
      </c>
      <c r="T5672">
        <f t="shared" si="798"/>
        <v>100</v>
      </c>
      <c r="U5672" t="str">
        <f t="shared" si="799"/>
        <v>Low</v>
      </c>
      <c r="V5672" t="str">
        <f t="shared" si="800"/>
        <v>Clean</v>
      </c>
    </row>
    <row r="5673" spans="1:22" x14ac:dyDescent="0.3">
      <c r="A5673" t="str">
        <f>Raw_Data!A5673</f>
        <v>26084824</v>
      </c>
      <c r="B5673">
        <f>Raw_Data!B5673</f>
        <v>45670</v>
      </c>
      <c r="C5673" t="str">
        <f>Raw_Data!C5673</f>
        <v>TELMISARTAN 80 MG TABLET</v>
      </c>
      <c r="D5673" t="str">
        <f>Raw_Data!D5673</f>
        <v>68382047378</v>
      </c>
      <c r="E5673" t="str">
        <f>Raw_Data!E5673</f>
        <v>BYNE, EDMUND</v>
      </c>
      <c r="F5673" t="str">
        <f>Raw_Data!F5673</f>
        <v>1033186648</v>
      </c>
      <c r="G5673" t="str">
        <f>Raw_Data!H5673</f>
        <v>2</v>
      </c>
      <c r="H5673">
        <f>IFERROR(VLOOKUP(G5673,Store_Map!$A$2:$I$100,3,FALSE),"")</f>
        <v>0</v>
      </c>
      <c r="I5673">
        <f>IFERROR(VLOOKUP(G5673,Store_Map!$A$2:$I$100,4,FALSE),"")</f>
        <v>0</v>
      </c>
      <c r="J5673">
        <f>IFERROR(VLOOKUP(G5673,Store_Map!$A$2:$I$100,5,FALSE),"")</f>
        <v>0</v>
      </c>
      <c r="K5673">
        <f>IFERROR(VLOOKUP(G5673,Store_Map!$A$2:$I$100,6,FALSE),"")</f>
        <v>0</v>
      </c>
      <c r="L5673">
        <f>IFERROR(VLOOKUP(G5673,Store_Map!$A$2:$I$100,7,FALSE),"")</f>
        <v>0</v>
      </c>
      <c r="M5673">
        <f>IFERROR(VLOOKUP(G5673,Store_Map!$A$2:$I$100,8,FALSE),"")</f>
        <v>0</v>
      </c>
      <c r="N5673">
        <f t="shared" si="792"/>
        <v>0</v>
      </c>
      <c r="O5673" t="str">
        <f t="shared" si="793"/>
        <v>PASS</v>
      </c>
      <c r="P5673" t="str">
        <f t="shared" si="794"/>
        <v>PASS</v>
      </c>
      <c r="Q5673" t="str">
        <f t="shared" si="795"/>
        <v>PASS</v>
      </c>
      <c r="R5673" t="str">
        <f t="shared" si="796"/>
        <v>PASS</v>
      </c>
      <c r="S5673" t="str">
        <f t="shared" si="797"/>
        <v>PASS</v>
      </c>
      <c r="T5673">
        <f t="shared" si="798"/>
        <v>100</v>
      </c>
      <c r="U5673" t="str">
        <f t="shared" si="799"/>
        <v>Low</v>
      </c>
      <c r="V5673" t="str">
        <f t="shared" si="800"/>
        <v>Clean</v>
      </c>
    </row>
    <row r="5674" spans="1:22" x14ac:dyDescent="0.3">
      <c r="A5674" t="str">
        <f>Raw_Data!A5674</f>
        <v>26084825</v>
      </c>
      <c r="B5674">
        <f>Raw_Data!B5674</f>
        <v>45670</v>
      </c>
      <c r="C5674" t="str">
        <f>Raw_Data!C5674</f>
        <v>ATORVASTATIN 20 MG TABLET</v>
      </c>
      <c r="D5674" t="str">
        <f>Raw_Data!D5674</f>
        <v>60505257908</v>
      </c>
      <c r="E5674" t="str">
        <f>Raw_Data!E5674</f>
        <v>FORD, JAMES</v>
      </c>
      <c r="F5674" t="str">
        <f>Raw_Data!F5674</f>
        <v>1033117684</v>
      </c>
      <c r="G5674" t="str">
        <f>Raw_Data!H5674</f>
        <v>2</v>
      </c>
      <c r="H5674">
        <f>IFERROR(VLOOKUP(G5674,Store_Map!$A$2:$I$100,3,FALSE),"")</f>
        <v>0</v>
      </c>
      <c r="I5674">
        <f>IFERROR(VLOOKUP(G5674,Store_Map!$A$2:$I$100,4,FALSE),"")</f>
        <v>0</v>
      </c>
      <c r="J5674">
        <f>IFERROR(VLOOKUP(G5674,Store_Map!$A$2:$I$100,5,FALSE),"")</f>
        <v>0</v>
      </c>
      <c r="K5674">
        <f>IFERROR(VLOOKUP(G5674,Store_Map!$A$2:$I$100,6,FALSE),"")</f>
        <v>0</v>
      </c>
      <c r="L5674">
        <f>IFERROR(VLOOKUP(G5674,Store_Map!$A$2:$I$100,7,FALSE),"")</f>
        <v>0</v>
      </c>
      <c r="M5674">
        <f>IFERROR(VLOOKUP(G5674,Store_Map!$A$2:$I$100,8,FALSE),"")</f>
        <v>0</v>
      </c>
      <c r="N5674">
        <f t="shared" si="792"/>
        <v>0</v>
      </c>
      <c r="O5674" t="str">
        <f t="shared" si="793"/>
        <v>PASS</v>
      </c>
      <c r="P5674" t="str">
        <f t="shared" si="794"/>
        <v>PASS</v>
      </c>
      <c r="Q5674" t="str">
        <f t="shared" si="795"/>
        <v>PASS</v>
      </c>
      <c r="R5674" t="str">
        <f t="shared" si="796"/>
        <v>PASS</v>
      </c>
      <c r="S5674" t="str">
        <f t="shared" si="797"/>
        <v>PASS</v>
      </c>
      <c r="T5674">
        <f t="shared" si="798"/>
        <v>100</v>
      </c>
      <c r="U5674" t="str">
        <f t="shared" si="799"/>
        <v>Low</v>
      </c>
      <c r="V5674" t="str">
        <f t="shared" si="800"/>
        <v>Clean</v>
      </c>
    </row>
    <row r="5675" spans="1:22" x14ac:dyDescent="0.3">
      <c r="A5675" t="str">
        <f>Raw_Data!A5675</f>
        <v>26084826</v>
      </c>
      <c r="B5675">
        <f>Raw_Data!B5675</f>
        <v>45670</v>
      </c>
      <c r="C5675" t="str">
        <f>Raw_Data!C5675</f>
        <v>IBUPROFEN 800 MG TABLET</v>
      </c>
      <c r="D5675" t="str">
        <f>Raw_Data!D5675</f>
        <v>65162046650</v>
      </c>
      <c r="E5675" t="str">
        <f>Raw_Data!E5675</f>
        <v>FORD, JAMES</v>
      </c>
      <c r="F5675" t="str">
        <f>Raw_Data!F5675</f>
        <v>1033117684</v>
      </c>
      <c r="G5675" t="str">
        <f>Raw_Data!H5675</f>
        <v>2</v>
      </c>
      <c r="H5675">
        <f>IFERROR(VLOOKUP(G5675,Store_Map!$A$2:$I$100,3,FALSE),"")</f>
        <v>0</v>
      </c>
      <c r="I5675">
        <f>IFERROR(VLOOKUP(G5675,Store_Map!$A$2:$I$100,4,FALSE),"")</f>
        <v>0</v>
      </c>
      <c r="J5675">
        <f>IFERROR(VLOOKUP(G5675,Store_Map!$A$2:$I$100,5,FALSE),"")</f>
        <v>0</v>
      </c>
      <c r="K5675">
        <f>IFERROR(VLOOKUP(G5675,Store_Map!$A$2:$I$100,6,FALSE),"")</f>
        <v>0</v>
      </c>
      <c r="L5675">
        <f>IFERROR(VLOOKUP(G5675,Store_Map!$A$2:$I$100,7,FALSE),"")</f>
        <v>0</v>
      </c>
      <c r="M5675">
        <f>IFERROR(VLOOKUP(G5675,Store_Map!$A$2:$I$100,8,FALSE),"")</f>
        <v>0</v>
      </c>
      <c r="N5675">
        <f t="shared" si="792"/>
        <v>0</v>
      </c>
      <c r="O5675" t="str">
        <f t="shared" si="793"/>
        <v>PASS</v>
      </c>
      <c r="P5675" t="str">
        <f t="shared" si="794"/>
        <v>PASS</v>
      </c>
      <c r="Q5675" t="str">
        <f t="shared" si="795"/>
        <v>PASS</v>
      </c>
      <c r="R5675" t="str">
        <f t="shared" si="796"/>
        <v>PASS</v>
      </c>
      <c r="S5675" t="str">
        <f t="shared" si="797"/>
        <v>PASS</v>
      </c>
      <c r="T5675">
        <f t="shared" si="798"/>
        <v>100</v>
      </c>
      <c r="U5675" t="str">
        <f t="shared" si="799"/>
        <v>Low</v>
      </c>
      <c r="V5675" t="str">
        <f t="shared" si="800"/>
        <v>Clean</v>
      </c>
    </row>
    <row r="5676" spans="1:22" x14ac:dyDescent="0.3">
      <c r="A5676" t="str">
        <f>Raw_Data!A5676</f>
        <v>26084827</v>
      </c>
      <c r="B5676">
        <f>Raw_Data!B5676</f>
        <v>45670</v>
      </c>
      <c r="C5676" t="str">
        <f>Raw_Data!C5676</f>
        <v>TRAZODONE 50 MG TABLET</v>
      </c>
      <c r="D5676" t="str">
        <f>Raw_Data!D5676</f>
        <v>60505265301</v>
      </c>
      <c r="E5676" t="str">
        <f>Raw_Data!E5676</f>
        <v>BYNE, EDMUND</v>
      </c>
      <c r="F5676" t="str">
        <f>Raw_Data!F5676</f>
        <v>1033186648</v>
      </c>
      <c r="G5676" t="str">
        <f>Raw_Data!H5676</f>
        <v>2</v>
      </c>
      <c r="H5676">
        <f>IFERROR(VLOOKUP(G5676,Store_Map!$A$2:$I$100,3,FALSE),"")</f>
        <v>0</v>
      </c>
      <c r="I5676">
        <f>IFERROR(VLOOKUP(G5676,Store_Map!$A$2:$I$100,4,FALSE),"")</f>
        <v>0</v>
      </c>
      <c r="J5676">
        <f>IFERROR(VLOOKUP(G5676,Store_Map!$A$2:$I$100,5,FALSE),"")</f>
        <v>0</v>
      </c>
      <c r="K5676">
        <f>IFERROR(VLOOKUP(G5676,Store_Map!$A$2:$I$100,6,FALSE),"")</f>
        <v>0</v>
      </c>
      <c r="L5676">
        <f>IFERROR(VLOOKUP(G5676,Store_Map!$A$2:$I$100,7,FALSE),"")</f>
        <v>0</v>
      </c>
      <c r="M5676">
        <f>IFERROR(VLOOKUP(G5676,Store_Map!$A$2:$I$100,8,FALSE),"")</f>
        <v>0</v>
      </c>
      <c r="N5676">
        <f t="shared" si="792"/>
        <v>0</v>
      </c>
      <c r="O5676" t="str">
        <f t="shared" si="793"/>
        <v>PASS</v>
      </c>
      <c r="P5676" t="str">
        <f t="shared" si="794"/>
        <v>PASS</v>
      </c>
      <c r="Q5676" t="str">
        <f t="shared" si="795"/>
        <v>PASS</v>
      </c>
      <c r="R5676" t="str">
        <f t="shared" si="796"/>
        <v>PASS</v>
      </c>
      <c r="S5676" t="str">
        <f t="shared" si="797"/>
        <v>PASS</v>
      </c>
      <c r="T5676">
        <f t="shared" si="798"/>
        <v>100</v>
      </c>
      <c r="U5676" t="str">
        <f t="shared" si="799"/>
        <v>Low</v>
      </c>
      <c r="V5676" t="str">
        <f t="shared" si="800"/>
        <v>Clean</v>
      </c>
    </row>
    <row r="5677" spans="1:22" x14ac:dyDescent="0.3">
      <c r="A5677" t="str">
        <f>Raw_Data!A5677</f>
        <v>26081759</v>
      </c>
      <c r="B5677">
        <f>Raw_Data!B5677</f>
        <v>45670</v>
      </c>
      <c r="C5677" t="str">
        <f>Raw_Data!C5677</f>
        <v>TRAZODONE 50 MG TABLET</v>
      </c>
      <c r="D5677" t="str">
        <f>Raw_Data!D5677</f>
        <v>60505265301</v>
      </c>
      <c r="E5677" t="str">
        <f>Raw_Data!E5677</f>
        <v>FORD, JAMES</v>
      </c>
      <c r="F5677" t="str">
        <f>Raw_Data!F5677</f>
        <v>1033117684</v>
      </c>
      <c r="G5677" t="str">
        <f>Raw_Data!H5677</f>
        <v>2</v>
      </c>
      <c r="H5677">
        <f>IFERROR(VLOOKUP(G5677,Store_Map!$A$2:$I$100,3,FALSE),"")</f>
        <v>0</v>
      </c>
      <c r="I5677">
        <f>IFERROR(VLOOKUP(G5677,Store_Map!$A$2:$I$100,4,FALSE),"")</f>
        <v>0</v>
      </c>
      <c r="J5677">
        <f>IFERROR(VLOOKUP(G5677,Store_Map!$A$2:$I$100,5,FALSE),"")</f>
        <v>0</v>
      </c>
      <c r="K5677">
        <f>IFERROR(VLOOKUP(G5677,Store_Map!$A$2:$I$100,6,FALSE),"")</f>
        <v>0</v>
      </c>
      <c r="L5677">
        <f>IFERROR(VLOOKUP(G5677,Store_Map!$A$2:$I$100,7,FALSE),"")</f>
        <v>0</v>
      </c>
      <c r="M5677">
        <f>IFERROR(VLOOKUP(G5677,Store_Map!$A$2:$I$100,8,FALSE),"")</f>
        <v>0</v>
      </c>
      <c r="N5677">
        <f t="shared" si="792"/>
        <v>0</v>
      </c>
      <c r="O5677" t="str">
        <f t="shared" si="793"/>
        <v>PASS</v>
      </c>
      <c r="P5677" t="str">
        <f t="shared" si="794"/>
        <v>PASS</v>
      </c>
      <c r="Q5677" t="str">
        <f t="shared" si="795"/>
        <v>PASS</v>
      </c>
      <c r="R5677" t="str">
        <f t="shared" si="796"/>
        <v>PASS</v>
      </c>
      <c r="S5677" t="str">
        <f t="shared" si="797"/>
        <v>PASS</v>
      </c>
      <c r="T5677">
        <f t="shared" si="798"/>
        <v>100</v>
      </c>
      <c r="U5677" t="str">
        <f t="shared" si="799"/>
        <v>Low</v>
      </c>
      <c r="V5677" t="str">
        <f t="shared" si="800"/>
        <v>Clean</v>
      </c>
    </row>
    <row r="5678" spans="1:22" x14ac:dyDescent="0.3">
      <c r="A5678" t="str">
        <f>Raw_Data!A5678</f>
        <v>26081318</v>
      </c>
      <c r="B5678">
        <f>Raw_Data!B5678</f>
        <v>45670</v>
      </c>
      <c r="C5678" t="str">
        <f>Raw_Data!C5678</f>
        <v>LORATADINE 10 MG TABLET</v>
      </c>
      <c r="D5678" t="str">
        <f>Raw_Data!D5678</f>
        <v>45802065087</v>
      </c>
      <c r="E5678" t="str">
        <f>Raw_Data!E5678</f>
        <v>FORD, JAMES</v>
      </c>
      <c r="F5678" t="str">
        <f>Raw_Data!F5678</f>
        <v>1033117684</v>
      </c>
      <c r="G5678" t="str">
        <f>Raw_Data!H5678</f>
        <v>2</v>
      </c>
      <c r="H5678">
        <f>IFERROR(VLOOKUP(G5678,Store_Map!$A$2:$I$100,3,FALSE),"")</f>
        <v>0</v>
      </c>
      <c r="I5678">
        <f>IFERROR(VLOOKUP(G5678,Store_Map!$A$2:$I$100,4,FALSE),"")</f>
        <v>0</v>
      </c>
      <c r="J5678">
        <f>IFERROR(VLOOKUP(G5678,Store_Map!$A$2:$I$100,5,FALSE),"")</f>
        <v>0</v>
      </c>
      <c r="K5678">
        <f>IFERROR(VLOOKUP(G5678,Store_Map!$A$2:$I$100,6,FALSE),"")</f>
        <v>0</v>
      </c>
      <c r="L5678">
        <f>IFERROR(VLOOKUP(G5678,Store_Map!$A$2:$I$100,7,FALSE),"")</f>
        <v>0</v>
      </c>
      <c r="M5678">
        <f>IFERROR(VLOOKUP(G5678,Store_Map!$A$2:$I$100,8,FALSE),"")</f>
        <v>0</v>
      </c>
      <c r="N5678">
        <f t="shared" si="792"/>
        <v>0</v>
      </c>
      <c r="O5678" t="str">
        <f t="shared" si="793"/>
        <v>PASS</v>
      </c>
      <c r="P5678" t="str">
        <f t="shared" si="794"/>
        <v>PASS</v>
      </c>
      <c r="Q5678" t="str">
        <f t="shared" si="795"/>
        <v>PASS</v>
      </c>
      <c r="R5678" t="str">
        <f t="shared" si="796"/>
        <v>PASS</v>
      </c>
      <c r="S5678" t="str">
        <f t="shared" si="797"/>
        <v>PASS</v>
      </c>
      <c r="T5678">
        <f t="shared" si="798"/>
        <v>100</v>
      </c>
      <c r="U5678" t="str">
        <f t="shared" si="799"/>
        <v>Low</v>
      </c>
      <c r="V5678" t="str">
        <f t="shared" si="800"/>
        <v>Clean</v>
      </c>
    </row>
    <row r="5679" spans="1:22" x14ac:dyDescent="0.3">
      <c r="A5679" t="str">
        <f>Raw_Data!A5679</f>
        <v>26081317</v>
      </c>
      <c r="B5679">
        <f>Raw_Data!B5679</f>
        <v>45670</v>
      </c>
      <c r="C5679" t="str">
        <f>Raw_Data!C5679</f>
        <v>LOSARTAN POTASSIUM 25 MG TA</v>
      </c>
      <c r="D5679" t="str">
        <f>Raw_Data!D5679</f>
        <v>65862020199</v>
      </c>
      <c r="E5679" t="str">
        <f>Raw_Data!E5679</f>
        <v>FORD, JAMES</v>
      </c>
      <c r="F5679" t="str">
        <f>Raw_Data!F5679</f>
        <v>1033117684</v>
      </c>
      <c r="G5679" t="str">
        <f>Raw_Data!H5679</f>
        <v>2</v>
      </c>
      <c r="H5679">
        <f>IFERROR(VLOOKUP(G5679,Store_Map!$A$2:$I$100,3,FALSE),"")</f>
        <v>0</v>
      </c>
      <c r="I5679">
        <f>IFERROR(VLOOKUP(G5679,Store_Map!$A$2:$I$100,4,FALSE),"")</f>
        <v>0</v>
      </c>
      <c r="J5679">
        <f>IFERROR(VLOOKUP(G5679,Store_Map!$A$2:$I$100,5,FALSE),"")</f>
        <v>0</v>
      </c>
      <c r="K5679">
        <f>IFERROR(VLOOKUP(G5679,Store_Map!$A$2:$I$100,6,FALSE),"")</f>
        <v>0</v>
      </c>
      <c r="L5679">
        <f>IFERROR(VLOOKUP(G5679,Store_Map!$A$2:$I$100,7,FALSE),"")</f>
        <v>0</v>
      </c>
      <c r="M5679">
        <f>IFERROR(VLOOKUP(G5679,Store_Map!$A$2:$I$100,8,FALSE),"")</f>
        <v>0</v>
      </c>
      <c r="N5679">
        <f t="shared" si="792"/>
        <v>0</v>
      </c>
      <c r="O5679" t="str">
        <f t="shared" si="793"/>
        <v>PASS</v>
      </c>
      <c r="P5679" t="str">
        <f t="shared" si="794"/>
        <v>PASS</v>
      </c>
      <c r="Q5679" t="str">
        <f t="shared" si="795"/>
        <v>PASS</v>
      </c>
      <c r="R5679" t="str">
        <f t="shared" si="796"/>
        <v>PASS</v>
      </c>
      <c r="S5679" t="str">
        <f t="shared" si="797"/>
        <v>PASS</v>
      </c>
      <c r="T5679">
        <f t="shared" si="798"/>
        <v>100</v>
      </c>
      <c r="U5679" t="str">
        <f t="shared" si="799"/>
        <v>Low</v>
      </c>
      <c r="V5679" t="str">
        <f t="shared" si="800"/>
        <v>Clean</v>
      </c>
    </row>
    <row r="5680" spans="1:22" x14ac:dyDescent="0.3">
      <c r="A5680" t="str">
        <f>Raw_Data!A5680</f>
        <v>26083307</v>
      </c>
      <c r="B5680">
        <f>Raw_Data!B5680</f>
        <v>45670</v>
      </c>
      <c r="C5680" t="str">
        <f>Raw_Data!C5680</f>
        <v>ATORVASTATIN 10 MG TABLET</v>
      </c>
      <c r="D5680" t="str">
        <f>Raw_Data!D5680</f>
        <v>378395077</v>
      </c>
      <c r="E5680" t="str">
        <f>Raw_Data!E5680</f>
        <v>FORD, JAMES</v>
      </c>
      <c r="F5680" t="str">
        <f>Raw_Data!F5680</f>
        <v>1033117684</v>
      </c>
      <c r="G5680" t="str">
        <f>Raw_Data!H5680</f>
        <v>2</v>
      </c>
      <c r="H5680">
        <f>IFERROR(VLOOKUP(G5680,Store_Map!$A$2:$I$100,3,FALSE),"")</f>
        <v>0</v>
      </c>
      <c r="I5680">
        <f>IFERROR(VLOOKUP(G5680,Store_Map!$A$2:$I$100,4,FALSE),"")</f>
        <v>0</v>
      </c>
      <c r="J5680">
        <f>IFERROR(VLOOKUP(G5680,Store_Map!$A$2:$I$100,5,FALSE),"")</f>
        <v>0</v>
      </c>
      <c r="K5680">
        <f>IFERROR(VLOOKUP(G5680,Store_Map!$A$2:$I$100,6,FALSE),"")</f>
        <v>0</v>
      </c>
      <c r="L5680">
        <f>IFERROR(VLOOKUP(G5680,Store_Map!$A$2:$I$100,7,FALSE),"")</f>
        <v>0</v>
      </c>
      <c r="M5680">
        <f>IFERROR(VLOOKUP(G5680,Store_Map!$A$2:$I$100,8,FALSE),"")</f>
        <v>0</v>
      </c>
      <c r="N5680">
        <f t="shared" si="792"/>
        <v>0</v>
      </c>
      <c r="O5680" t="str">
        <f t="shared" si="793"/>
        <v>PASS</v>
      </c>
      <c r="P5680" t="str">
        <f t="shared" si="794"/>
        <v>REVIEW</v>
      </c>
      <c r="Q5680" t="str">
        <f t="shared" si="795"/>
        <v>PASS</v>
      </c>
      <c r="R5680" t="str">
        <f t="shared" si="796"/>
        <v>PASS</v>
      </c>
      <c r="S5680" t="str">
        <f t="shared" si="797"/>
        <v>REVIEW</v>
      </c>
      <c r="T5680">
        <f t="shared" si="798"/>
        <v>90</v>
      </c>
      <c r="U5680" t="str">
        <f t="shared" si="799"/>
        <v>Low</v>
      </c>
      <c r="V5680" t="str">
        <f t="shared" si="800"/>
        <v>Invalid NDC</v>
      </c>
    </row>
    <row r="5681" spans="1:22" x14ac:dyDescent="0.3">
      <c r="A5681" t="str">
        <f>Raw_Data!A5681</f>
        <v>26081355</v>
      </c>
      <c r="B5681">
        <f>Raw_Data!B5681</f>
        <v>45670</v>
      </c>
      <c r="C5681" t="str">
        <f>Raw_Data!C5681</f>
        <v>HYDROCHLOROTHIAZIDE 25 MG T</v>
      </c>
      <c r="D5681" t="str">
        <f>Raw_Data!D5681</f>
        <v>23155000810</v>
      </c>
      <c r="E5681" t="str">
        <f>Raw_Data!E5681</f>
        <v>FORD, JAMES</v>
      </c>
      <c r="F5681" t="str">
        <f>Raw_Data!F5681</f>
        <v>1033117684</v>
      </c>
      <c r="G5681" t="str">
        <f>Raw_Data!H5681</f>
        <v>2</v>
      </c>
      <c r="H5681">
        <f>IFERROR(VLOOKUP(G5681,Store_Map!$A$2:$I$100,3,FALSE),"")</f>
        <v>0</v>
      </c>
      <c r="I5681">
        <f>IFERROR(VLOOKUP(G5681,Store_Map!$A$2:$I$100,4,FALSE),"")</f>
        <v>0</v>
      </c>
      <c r="J5681">
        <f>IFERROR(VLOOKUP(G5681,Store_Map!$A$2:$I$100,5,FALSE),"")</f>
        <v>0</v>
      </c>
      <c r="K5681">
        <f>IFERROR(VLOOKUP(G5681,Store_Map!$A$2:$I$100,6,FALSE),"")</f>
        <v>0</v>
      </c>
      <c r="L5681">
        <f>IFERROR(VLOOKUP(G5681,Store_Map!$A$2:$I$100,7,FALSE),"")</f>
        <v>0</v>
      </c>
      <c r="M5681">
        <f>IFERROR(VLOOKUP(G5681,Store_Map!$A$2:$I$100,8,FALSE),"")</f>
        <v>0</v>
      </c>
      <c r="N5681">
        <f t="shared" si="792"/>
        <v>0</v>
      </c>
      <c r="O5681" t="str">
        <f t="shared" si="793"/>
        <v>PASS</v>
      </c>
      <c r="P5681" t="str">
        <f t="shared" si="794"/>
        <v>PASS</v>
      </c>
      <c r="Q5681" t="str">
        <f t="shared" si="795"/>
        <v>PASS</v>
      </c>
      <c r="R5681" t="str">
        <f t="shared" si="796"/>
        <v>PASS</v>
      </c>
      <c r="S5681" t="str">
        <f t="shared" si="797"/>
        <v>PASS</v>
      </c>
      <c r="T5681">
        <f t="shared" si="798"/>
        <v>100</v>
      </c>
      <c r="U5681" t="str">
        <f t="shared" si="799"/>
        <v>Low</v>
      </c>
      <c r="V5681" t="str">
        <f t="shared" si="800"/>
        <v>Clean</v>
      </c>
    </row>
    <row r="5682" spans="1:22" x14ac:dyDescent="0.3">
      <c r="A5682" t="str">
        <f>Raw_Data!A5682</f>
        <v>26082167</v>
      </c>
      <c r="B5682">
        <f>Raw_Data!B5682</f>
        <v>45670</v>
      </c>
      <c r="C5682" t="str">
        <f>Raw_Data!C5682</f>
        <v>IBUPROFEN 800 MG TABLET</v>
      </c>
      <c r="D5682" t="str">
        <f>Raw_Data!D5682</f>
        <v>65162046650</v>
      </c>
      <c r="E5682" t="str">
        <f>Raw_Data!E5682</f>
        <v>FORD, JAMES</v>
      </c>
      <c r="F5682" t="str">
        <f>Raw_Data!F5682</f>
        <v>1033117684</v>
      </c>
      <c r="G5682" t="str">
        <f>Raw_Data!H5682</f>
        <v>2</v>
      </c>
      <c r="H5682">
        <f>IFERROR(VLOOKUP(G5682,Store_Map!$A$2:$I$100,3,FALSE),"")</f>
        <v>0</v>
      </c>
      <c r="I5682">
        <f>IFERROR(VLOOKUP(G5682,Store_Map!$A$2:$I$100,4,FALSE),"")</f>
        <v>0</v>
      </c>
      <c r="J5682">
        <f>IFERROR(VLOOKUP(G5682,Store_Map!$A$2:$I$100,5,FALSE),"")</f>
        <v>0</v>
      </c>
      <c r="K5682">
        <f>IFERROR(VLOOKUP(G5682,Store_Map!$A$2:$I$100,6,FALSE),"")</f>
        <v>0</v>
      </c>
      <c r="L5682">
        <f>IFERROR(VLOOKUP(G5682,Store_Map!$A$2:$I$100,7,FALSE),"")</f>
        <v>0</v>
      </c>
      <c r="M5682">
        <f>IFERROR(VLOOKUP(G5682,Store_Map!$A$2:$I$100,8,FALSE),"")</f>
        <v>0</v>
      </c>
      <c r="N5682">
        <f t="shared" si="792"/>
        <v>0</v>
      </c>
      <c r="O5682" t="str">
        <f t="shared" si="793"/>
        <v>PASS</v>
      </c>
      <c r="P5682" t="str">
        <f t="shared" si="794"/>
        <v>PASS</v>
      </c>
      <c r="Q5682" t="str">
        <f t="shared" si="795"/>
        <v>PASS</v>
      </c>
      <c r="R5682" t="str">
        <f t="shared" si="796"/>
        <v>PASS</v>
      </c>
      <c r="S5682" t="str">
        <f t="shared" si="797"/>
        <v>PASS</v>
      </c>
      <c r="T5682">
        <f t="shared" si="798"/>
        <v>100</v>
      </c>
      <c r="U5682" t="str">
        <f t="shared" si="799"/>
        <v>Low</v>
      </c>
      <c r="V5682" t="str">
        <f t="shared" si="800"/>
        <v>Clean</v>
      </c>
    </row>
    <row r="5683" spans="1:22" x14ac:dyDescent="0.3">
      <c r="A5683" t="str">
        <f>Raw_Data!A5683</f>
        <v>26082165</v>
      </c>
      <c r="B5683">
        <f>Raw_Data!B5683</f>
        <v>45670</v>
      </c>
      <c r="C5683" t="str">
        <f>Raw_Data!C5683</f>
        <v>LEVETIRACETAM 750 MG TABLET</v>
      </c>
      <c r="D5683" t="str">
        <f>Raw_Data!D5683</f>
        <v>16571078912</v>
      </c>
      <c r="E5683" t="str">
        <f>Raw_Data!E5683</f>
        <v>FORD, JAMES</v>
      </c>
      <c r="F5683" t="str">
        <f>Raw_Data!F5683</f>
        <v>1033117684</v>
      </c>
      <c r="G5683" t="str">
        <f>Raw_Data!H5683</f>
        <v>2</v>
      </c>
      <c r="H5683">
        <f>IFERROR(VLOOKUP(G5683,Store_Map!$A$2:$I$100,3,FALSE),"")</f>
        <v>0</v>
      </c>
      <c r="I5683">
        <f>IFERROR(VLOOKUP(G5683,Store_Map!$A$2:$I$100,4,FALSE),"")</f>
        <v>0</v>
      </c>
      <c r="J5683">
        <f>IFERROR(VLOOKUP(G5683,Store_Map!$A$2:$I$100,5,FALSE),"")</f>
        <v>0</v>
      </c>
      <c r="K5683">
        <f>IFERROR(VLOOKUP(G5683,Store_Map!$A$2:$I$100,6,FALSE),"")</f>
        <v>0</v>
      </c>
      <c r="L5683">
        <f>IFERROR(VLOOKUP(G5683,Store_Map!$A$2:$I$100,7,FALSE),"")</f>
        <v>0</v>
      </c>
      <c r="M5683">
        <f>IFERROR(VLOOKUP(G5683,Store_Map!$A$2:$I$100,8,FALSE),"")</f>
        <v>0</v>
      </c>
      <c r="N5683">
        <f t="shared" si="792"/>
        <v>0</v>
      </c>
      <c r="O5683" t="str">
        <f t="shared" si="793"/>
        <v>PASS</v>
      </c>
      <c r="P5683" t="str">
        <f t="shared" si="794"/>
        <v>PASS</v>
      </c>
      <c r="Q5683" t="str">
        <f t="shared" si="795"/>
        <v>PASS</v>
      </c>
      <c r="R5683" t="str">
        <f t="shared" si="796"/>
        <v>PASS</v>
      </c>
      <c r="S5683" t="str">
        <f t="shared" si="797"/>
        <v>PASS</v>
      </c>
      <c r="T5683">
        <f t="shared" si="798"/>
        <v>100</v>
      </c>
      <c r="U5683" t="str">
        <f t="shared" si="799"/>
        <v>Low</v>
      </c>
      <c r="V5683" t="str">
        <f t="shared" si="800"/>
        <v>Clean</v>
      </c>
    </row>
    <row r="5684" spans="1:22" x14ac:dyDescent="0.3">
      <c r="A5684" t="str">
        <f>Raw_Data!A5684</f>
        <v>26082164</v>
      </c>
      <c r="B5684">
        <f>Raw_Data!B5684</f>
        <v>45670</v>
      </c>
      <c r="C5684" t="str">
        <f>Raw_Data!C5684</f>
        <v>AMLODIPINE BESYLATE 10 MG T</v>
      </c>
      <c r="D5684" t="str">
        <f>Raw_Data!D5684</f>
        <v>69097012815</v>
      </c>
      <c r="E5684" t="str">
        <f>Raw_Data!E5684</f>
        <v>FORD, JAMES</v>
      </c>
      <c r="F5684" t="str">
        <f>Raw_Data!F5684</f>
        <v>1033117684</v>
      </c>
      <c r="G5684" t="str">
        <f>Raw_Data!H5684</f>
        <v>2</v>
      </c>
      <c r="H5684">
        <f>IFERROR(VLOOKUP(G5684,Store_Map!$A$2:$I$100,3,FALSE),"")</f>
        <v>0</v>
      </c>
      <c r="I5684">
        <f>IFERROR(VLOOKUP(G5684,Store_Map!$A$2:$I$100,4,FALSE),"")</f>
        <v>0</v>
      </c>
      <c r="J5684">
        <f>IFERROR(VLOOKUP(G5684,Store_Map!$A$2:$I$100,5,FALSE),"")</f>
        <v>0</v>
      </c>
      <c r="K5684">
        <f>IFERROR(VLOOKUP(G5684,Store_Map!$A$2:$I$100,6,FALSE),"")</f>
        <v>0</v>
      </c>
      <c r="L5684">
        <f>IFERROR(VLOOKUP(G5684,Store_Map!$A$2:$I$100,7,FALSE),"")</f>
        <v>0</v>
      </c>
      <c r="M5684">
        <f>IFERROR(VLOOKUP(G5684,Store_Map!$A$2:$I$100,8,FALSE),"")</f>
        <v>0</v>
      </c>
      <c r="N5684">
        <f t="shared" si="792"/>
        <v>0</v>
      </c>
      <c r="O5684" t="str">
        <f t="shared" si="793"/>
        <v>PASS</v>
      </c>
      <c r="P5684" t="str">
        <f t="shared" si="794"/>
        <v>PASS</v>
      </c>
      <c r="Q5684" t="str">
        <f t="shared" si="795"/>
        <v>PASS</v>
      </c>
      <c r="R5684" t="str">
        <f t="shared" si="796"/>
        <v>PASS</v>
      </c>
      <c r="S5684" t="str">
        <f t="shared" si="797"/>
        <v>PASS</v>
      </c>
      <c r="T5684">
        <f t="shared" si="798"/>
        <v>100</v>
      </c>
      <c r="U5684" t="str">
        <f t="shared" si="799"/>
        <v>Low</v>
      </c>
      <c r="V5684" t="str">
        <f t="shared" si="800"/>
        <v>Clean</v>
      </c>
    </row>
    <row r="5685" spans="1:22" x14ac:dyDescent="0.3">
      <c r="A5685" t="str">
        <f>Raw_Data!A5685</f>
        <v>26082163</v>
      </c>
      <c r="B5685">
        <f>Raw_Data!B5685</f>
        <v>45670</v>
      </c>
      <c r="C5685" t="str">
        <f>Raw_Data!C5685</f>
        <v>METHOCARBAMOL 750 MG TABLET</v>
      </c>
      <c r="D5685" t="str">
        <f>Raw_Data!D5685</f>
        <v>70010077001</v>
      </c>
      <c r="E5685" t="str">
        <f>Raw_Data!E5685</f>
        <v>FORD, JAMES</v>
      </c>
      <c r="F5685" t="str">
        <f>Raw_Data!F5685</f>
        <v>1033117684</v>
      </c>
      <c r="G5685" t="str">
        <f>Raw_Data!H5685</f>
        <v>2</v>
      </c>
      <c r="H5685">
        <f>IFERROR(VLOOKUP(G5685,Store_Map!$A$2:$I$100,3,FALSE),"")</f>
        <v>0</v>
      </c>
      <c r="I5685">
        <f>IFERROR(VLOOKUP(G5685,Store_Map!$A$2:$I$100,4,FALSE),"")</f>
        <v>0</v>
      </c>
      <c r="J5685">
        <f>IFERROR(VLOOKUP(G5685,Store_Map!$A$2:$I$100,5,FALSE),"")</f>
        <v>0</v>
      </c>
      <c r="K5685">
        <f>IFERROR(VLOOKUP(G5685,Store_Map!$A$2:$I$100,6,FALSE),"")</f>
        <v>0</v>
      </c>
      <c r="L5685">
        <f>IFERROR(VLOOKUP(G5685,Store_Map!$A$2:$I$100,7,FALSE),"")</f>
        <v>0</v>
      </c>
      <c r="M5685">
        <f>IFERROR(VLOOKUP(G5685,Store_Map!$A$2:$I$100,8,FALSE),"")</f>
        <v>0</v>
      </c>
      <c r="N5685">
        <f t="shared" si="792"/>
        <v>0</v>
      </c>
      <c r="O5685" t="str">
        <f t="shared" si="793"/>
        <v>PASS</v>
      </c>
      <c r="P5685" t="str">
        <f t="shared" si="794"/>
        <v>PASS</v>
      </c>
      <c r="Q5685" t="str">
        <f t="shared" si="795"/>
        <v>PASS</v>
      </c>
      <c r="R5685" t="str">
        <f t="shared" si="796"/>
        <v>PASS</v>
      </c>
      <c r="S5685" t="str">
        <f t="shared" si="797"/>
        <v>PASS</v>
      </c>
      <c r="T5685">
        <f t="shared" si="798"/>
        <v>100</v>
      </c>
      <c r="U5685" t="str">
        <f t="shared" si="799"/>
        <v>Low</v>
      </c>
      <c r="V5685" t="str">
        <f t="shared" si="800"/>
        <v>Clean</v>
      </c>
    </row>
    <row r="5686" spans="1:22" x14ac:dyDescent="0.3">
      <c r="A5686" t="str">
        <f>Raw_Data!A5686</f>
        <v>26076206</v>
      </c>
      <c r="B5686">
        <f>Raw_Data!B5686</f>
        <v>45670</v>
      </c>
      <c r="C5686" t="str">
        <f>Raw_Data!C5686</f>
        <v>DOCUSATE SODIUM 100 MG SOFT</v>
      </c>
      <c r="D5686" t="str">
        <f>Raw_Data!D5686</f>
        <v>904728060</v>
      </c>
      <c r="E5686" t="str">
        <f>Raw_Data!E5686</f>
        <v>FORD, JAMES</v>
      </c>
      <c r="F5686" t="str">
        <f>Raw_Data!F5686</f>
        <v>1033117684</v>
      </c>
      <c r="G5686" t="str">
        <f>Raw_Data!H5686</f>
        <v>2</v>
      </c>
      <c r="H5686">
        <f>IFERROR(VLOOKUP(G5686,Store_Map!$A$2:$I$100,3,FALSE),"")</f>
        <v>0</v>
      </c>
      <c r="I5686">
        <f>IFERROR(VLOOKUP(G5686,Store_Map!$A$2:$I$100,4,FALSE),"")</f>
        <v>0</v>
      </c>
      <c r="J5686">
        <f>IFERROR(VLOOKUP(G5686,Store_Map!$A$2:$I$100,5,FALSE),"")</f>
        <v>0</v>
      </c>
      <c r="K5686">
        <f>IFERROR(VLOOKUP(G5686,Store_Map!$A$2:$I$100,6,FALSE),"")</f>
        <v>0</v>
      </c>
      <c r="L5686">
        <f>IFERROR(VLOOKUP(G5686,Store_Map!$A$2:$I$100,7,FALSE),"")</f>
        <v>0</v>
      </c>
      <c r="M5686">
        <f>IFERROR(VLOOKUP(G5686,Store_Map!$A$2:$I$100,8,FALSE),"")</f>
        <v>0</v>
      </c>
      <c r="N5686">
        <f t="shared" si="792"/>
        <v>0</v>
      </c>
      <c r="O5686" t="str">
        <f t="shared" si="793"/>
        <v>PASS</v>
      </c>
      <c r="P5686" t="str">
        <f t="shared" si="794"/>
        <v>REVIEW</v>
      </c>
      <c r="Q5686" t="str">
        <f t="shared" si="795"/>
        <v>PASS</v>
      </c>
      <c r="R5686" t="str">
        <f t="shared" si="796"/>
        <v>PASS</v>
      </c>
      <c r="S5686" t="str">
        <f t="shared" si="797"/>
        <v>REVIEW</v>
      </c>
      <c r="T5686">
        <f t="shared" si="798"/>
        <v>90</v>
      </c>
      <c r="U5686" t="str">
        <f t="shared" si="799"/>
        <v>Low</v>
      </c>
      <c r="V5686" t="str">
        <f t="shared" si="800"/>
        <v>Invalid NDC</v>
      </c>
    </row>
    <row r="5687" spans="1:22" x14ac:dyDescent="0.3">
      <c r="A5687" t="str">
        <f>Raw_Data!A5687</f>
        <v>26076187</v>
      </c>
      <c r="B5687">
        <f>Raw_Data!B5687</f>
        <v>45670</v>
      </c>
      <c r="C5687" t="str">
        <f>Raw_Data!C5687</f>
        <v>ACETAZOLAMIDE 250 MG TABLET</v>
      </c>
      <c r="D5687" t="str">
        <f>Raw_Data!D5687</f>
        <v>23155028801</v>
      </c>
      <c r="E5687" t="str">
        <f>Raw_Data!E5687</f>
        <v>FORD, JAMES</v>
      </c>
      <c r="F5687" t="str">
        <f>Raw_Data!F5687</f>
        <v>1033117684</v>
      </c>
      <c r="G5687" t="str">
        <f>Raw_Data!H5687</f>
        <v>2</v>
      </c>
      <c r="H5687">
        <f>IFERROR(VLOOKUP(G5687,Store_Map!$A$2:$I$100,3,FALSE),"")</f>
        <v>0</v>
      </c>
      <c r="I5687">
        <f>IFERROR(VLOOKUP(G5687,Store_Map!$A$2:$I$100,4,FALSE),"")</f>
        <v>0</v>
      </c>
      <c r="J5687">
        <f>IFERROR(VLOOKUP(G5687,Store_Map!$A$2:$I$100,5,FALSE),"")</f>
        <v>0</v>
      </c>
      <c r="K5687">
        <f>IFERROR(VLOOKUP(G5687,Store_Map!$A$2:$I$100,6,FALSE),"")</f>
        <v>0</v>
      </c>
      <c r="L5687">
        <f>IFERROR(VLOOKUP(G5687,Store_Map!$A$2:$I$100,7,FALSE),"")</f>
        <v>0</v>
      </c>
      <c r="M5687">
        <f>IFERROR(VLOOKUP(G5687,Store_Map!$A$2:$I$100,8,FALSE),"")</f>
        <v>0</v>
      </c>
      <c r="N5687">
        <f t="shared" si="792"/>
        <v>0</v>
      </c>
      <c r="O5687" t="str">
        <f t="shared" si="793"/>
        <v>PASS</v>
      </c>
      <c r="P5687" t="str">
        <f t="shared" si="794"/>
        <v>PASS</v>
      </c>
      <c r="Q5687" t="str">
        <f t="shared" si="795"/>
        <v>PASS</v>
      </c>
      <c r="R5687" t="str">
        <f t="shared" si="796"/>
        <v>PASS</v>
      </c>
      <c r="S5687" t="str">
        <f t="shared" si="797"/>
        <v>PASS</v>
      </c>
      <c r="T5687">
        <f t="shared" si="798"/>
        <v>100</v>
      </c>
      <c r="U5687" t="str">
        <f t="shared" si="799"/>
        <v>Low</v>
      </c>
      <c r="V5687" t="str">
        <f t="shared" si="800"/>
        <v>Clean</v>
      </c>
    </row>
    <row r="5688" spans="1:22" x14ac:dyDescent="0.3">
      <c r="A5688" t="str">
        <f>Raw_Data!A5688</f>
        <v>26075291</v>
      </c>
      <c r="B5688">
        <f>Raw_Data!B5688</f>
        <v>45670</v>
      </c>
      <c r="C5688" t="str">
        <f>Raw_Data!C5688</f>
        <v>TRUE METRIX GLUCOSE TEST ST</v>
      </c>
      <c r="D5688" t="str">
        <f>Raw_Data!D5688</f>
        <v>56151146001</v>
      </c>
      <c r="E5688" t="str">
        <f>Raw_Data!E5688</f>
        <v>FORD, JAMES</v>
      </c>
      <c r="F5688" t="str">
        <f>Raw_Data!F5688</f>
        <v>1033117684</v>
      </c>
      <c r="G5688" t="str">
        <f>Raw_Data!H5688</f>
        <v>2</v>
      </c>
      <c r="H5688">
        <f>IFERROR(VLOOKUP(G5688,Store_Map!$A$2:$I$100,3,FALSE),"")</f>
        <v>0</v>
      </c>
      <c r="I5688">
        <f>IFERROR(VLOOKUP(G5688,Store_Map!$A$2:$I$100,4,FALSE),"")</f>
        <v>0</v>
      </c>
      <c r="J5688">
        <f>IFERROR(VLOOKUP(G5688,Store_Map!$A$2:$I$100,5,FALSE),"")</f>
        <v>0</v>
      </c>
      <c r="K5688">
        <f>IFERROR(VLOOKUP(G5688,Store_Map!$A$2:$I$100,6,FALSE),"")</f>
        <v>0</v>
      </c>
      <c r="L5688">
        <f>IFERROR(VLOOKUP(G5688,Store_Map!$A$2:$I$100,7,FALSE),"")</f>
        <v>0</v>
      </c>
      <c r="M5688">
        <f>IFERROR(VLOOKUP(G5688,Store_Map!$A$2:$I$100,8,FALSE),"")</f>
        <v>0</v>
      </c>
      <c r="N5688">
        <f t="shared" si="792"/>
        <v>0</v>
      </c>
      <c r="O5688" t="str">
        <f t="shared" si="793"/>
        <v>PASS</v>
      </c>
      <c r="P5688" t="str">
        <f t="shared" si="794"/>
        <v>PASS</v>
      </c>
      <c r="Q5688" t="str">
        <f t="shared" si="795"/>
        <v>PASS</v>
      </c>
      <c r="R5688" t="str">
        <f t="shared" si="796"/>
        <v>PASS</v>
      </c>
      <c r="S5688" t="str">
        <f t="shared" si="797"/>
        <v>PASS</v>
      </c>
      <c r="T5688">
        <f t="shared" si="798"/>
        <v>100</v>
      </c>
      <c r="U5688" t="str">
        <f t="shared" si="799"/>
        <v>Low</v>
      </c>
      <c r="V5688" t="str">
        <f t="shared" si="800"/>
        <v>Clean</v>
      </c>
    </row>
    <row r="5689" spans="1:22" x14ac:dyDescent="0.3">
      <c r="A5689" t="str">
        <f>Raw_Data!A5689</f>
        <v>26075286</v>
      </c>
      <c r="B5689">
        <f>Raw_Data!B5689</f>
        <v>45670</v>
      </c>
      <c r="C5689" t="str">
        <f>Raw_Data!C5689</f>
        <v>TRUEPLUS 33G LANCETS</v>
      </c>
      <c r="D5689" t="str">
        <f>Raw_Data!D5689</f>
        <v>56151014701</v>
      </c>
      <c r="E5689" t="str">
        <f>Raw_Data!E5689</f>
        <v>FORD, JAMES</v>
      </c>
      <c r="F5689" t="str">
        <f>Raw_Data!F5689</f>
        <v>1033117684</v>
      </c>
      <c r="G5689" t="str">
        <f>Raw_Data!H5689</f>
        <v>2</v>
      </c>
      <c r="H5689">
        <f>IFERROR(VLOOKUP(G5689,Store_Map!$A$2:$I$100,3,FALSE),"")</f>
        <v>0</v>
      </c>
      <c r="I5689">
        <f>IFERROR(VLOOKUP(G5689,Store_Map!$A$2:$I$100,4,FALSE),"")</f>
        <v>0</v>
      </c>
      <c r="J5689">
        <f>IFERROR(VLOOKUP(G5689,Store_Map!$A$2:$I$100,5,FALSE),"")</f>
        <v>0</v>
      </c>
      <c r="K5689">
        <f>IFERROR(VLOOKUP(G5689,Store_Map!$A$2:$I$100,6,FALSE),"")</f>
        <v>0</v>
      </c>
      <c r="L5689">
        <f>IFERROR(VLOOKUP(G5689,Store_Map!$A$2:$I$100,7,FALSE),"")</f>
        <v>0</v>
      </c>
      <c r="M5689">
        <f>IFERROR(VLOOKUP(G5689,Store_Map!$A$2:$I$100,8,FALSE),"")</f>
        <v>0</v>
      </c>
      <c r="N5689">
        <f t="shared" si="792"/>
        <v>0</v>
      </c>
      <c r="O5689" t="str">
        <f t="shared" si="793"/>
        <v>PASS</v>
      </c>
      <c r="P5689" t="str">
        <f t="shared" si="794"/>
        <v>PASS</v>
      </c>
      <c r="Q5689" t="str">
        <f t="shared" si="795"/>
        <v>PASS</v>
      </c>
      <c r="R5689" t="str">
        <f t="shared" si="796"/>
        <v>PASS</v>
      </c>
      <c r="S5689" t="str">
        <f t="shared" si="797"/>
        <v>PASS</v>
      </c>
      <c r="T5689">
        <f t="shared" si="798"/>
        <v>100</v>
      </c>
      <c r="U5689" t="str">
        <f t="shared" si="799"/>
        <v>Low</v>
      </c>
      <c r="V5689" t="str">
        <f t="shared" si="800"/>
        <v>Clean</v>
      </c>
    </row>
    <row r="5690" spans="1:22" x14ac:dyDescent="0.3">
      <c r="A5690" t="str">
        <f>Raw_Data!A5690</f>
        <v>26083879</v>
      </c>
      <c r="B5690">
        <f>Raw_Data!B5690</f>
        <v>45670</v>
      </c>
      <c r="C5690" t="str">
        <f>Raw_Data!C5690</f>
        <v>GABAPENTIN 100 MG CAPSULE</v>
      </c>
      <c r="D5690" t="str">
        <f>Raw_Data!D5690</f>
        <v>67877022205</v>
      </c>
      <c r="E5690" t="str">
        <f>Raw_Data!E5690</f>
        <v>FORD, JAMES</v>
      </c>
      <c r="F5690" t="str">
        <f>Raw_Data!F5690</f>
        <v>1033117684</v>
      </c>
      <c r="G5690" t="str">
        <f>Raw_Data!H5690</f>
        <v>2</v>
      </c>
      <c r="H5690">
        <f>IFERROR(VLOOKUP(G5690,Store_Map!$A$2:$I$100,3,FALSE),"")</f>
        <v>0</v>
      </c>
      <c r="I5690">
        <f>IFERROR(VLOOKUP(G5690,Store_Map!$A$2:$I$100,4,FALSE),"")</f>
        <v>0</v>
      </c>
      <c r="J5690">
        <f>IFERROR(VLOOKUP(G5690,Store_Map!$A$2:$I$100,5,FALSE),"")</f>
        <v>0</v>
      </c>
      <c r="K5690">
        <f>IFERROR(VLOOKUP(G5690,Store_Map!$A$2:$I$100,6,FALSE),"")</f>
        <v>0</v>
      </c>
      <c r="L5690">
        <f>IFERROR(VLOOKUP(G5690,Store_Map!$A$2:$I$100,7,FALSE),"")</f>
        <v>0</v>
      </c>
      <c r="M5690">
        <f>IFERROR(VLOOKUP(G5690,Store_Map!$A$2:$I$100,8,FALSE),"")</f>
        <v>0</v>
      </c>
      <c r="N5690">
        <f t="shared" si="792"/>
        <v>0</v>
      </c>
      <c r="O5690" t="str">
        <f t="shared" si="793"/>
        <v>PASS</v>
      </c>
      <c r="P5690" t="str">
        <f t="shared" si="794"/>
        <v>PASS</v>
      </c>
      <c r="Q5690" t="str">
        <f t="shared" si="795"/>
        <v>PASS</v>
      </c>
      <c r="R5690" t="str">
        <f t="shared" si="796"/>
        <v>PASS</v>
      </c>
      <c r="S5690" t="str">
        <f t="shared" si="797"/>
        <v>PASS</v>
      </c>
      <c r="T5690">
        <f t="shared" si="798"/>
        <v>100</v>
      </c>
      <c r="U5690" t="str">
        <f t="shared" si="799"/>
        <v>Low</v>
      </c>
      <c r="V5690" t="str">
        <f t="shared" si="800"/>
        <v>Clean</v>
      </c>
    </row>
    <row r="5691" spans="1:22" x14ac:dyDescent="0.3">
      <c r="A5691" t="str">
        <f>Raw_Data!A5691</f>
        <v>26083878</v>
      </c>
      <c r="B5691">
        <f>Raw_Data!B5691</f>
        <v>45670</v>
      </c>
      <c r="C5691" t="str">
        <f>Raw_Data!C5691</f>
        <v>CYCLOBENZAPRINE 10 MG TABLE</v>
      </c>
      <c r="D5691" t="str">
        <f>Raw_Data!D5691</f>
        <v>72888001400</v>
      </c>
      <c r="E5691" t="str">
        <f>Raw_Data!E5691</f>
        <v>FORD, JAMES</v>
      </c>
      <c r="F5691" t="str">
        <f>Raw_Data!F5691</f>
        <v>1033117684</v>
      </c>
      <c r="G5691" t="str">
        <f>Raw_Data!H5691</f>
        <v>2</v>
      </c>
      <c r="H5691">
        <f>IFERROR(VLOOKUP(G5691,Store_Map!$A$2:$I$100,3,FALSE),"")</f>
        <v>0</v>
      </c>
      <c r="I5691">
        <f>IFERROR(VLOOKUP(G5691,Store_Map!$A$2:$I$100,4,FALSE),"")</f>
        <v>0</v>
      </c>
      <c r="J5691">
        <f>IFERROR(VLOOKUP(G5691,Store_Map!$A$2:$I$100,5,FALSE),"")</f>
        <v>0</v>
      </c>
      <c r="K5691">
        <f>IFERROR(VLOOKUP(G5691,Store_Map!$A$2:$I$100,6,FALSE),"")</f>
        <v>0</v>
      </c>
      <c r="L5691">
        <f>IFERROR(VLOOKUP(G5691,Store_Map!$A$2:$I$100,7,FALSE),"")</f>
        <v>0</v>
      </c>
      <c r="M5691">
        <f>IFERROR(VLOOKUP(G5691,Store_Map!$A$2:$I$100,8,FALSE),"")</f>
        <v>0</v>
      </c>
      <c r="N5691">
        <f t="shared" si="792"/>
        <v>0</v>
      </c>
      <c r="O5691" t="str">
        <f t="shared" si="793"/>
        <v>PASS</v>
      </c>
      <c r="P5691" t="str">
        <f t="shared" si="794"/>
        <v>PASS</v>
      </c>
      <c r="Q5691" t="str">
        <f t="shared" si="795"/>
        <v>PASS</v>
      </c>
      <c r="R5691" t="str">
        <f t="shared" si="796"/>
        <v>PASS</v>
      </c>
      <c r="S5691" t="str">
        <f t="shared" si="797"/>
        <v>PASS</v>
      </c>
      <c r="T5691">
        <f t="shared" si="798"/>
        <v>100</v>
      </c>
      <c r="U5691" t="str">
        <f t="shared" si="799"/>
        <v>Low</v>
      </c>
      <c r="V5691" t="str">
        <f t="shared" si="800"/>
        <v>Clean</v>
      </c>
    </row>
    <row r="5692" spans="1:22" x14ac:dyDescent="0.3">
      <c r="A5692" t="str">
        <f>Raw_Data!A5692</f>
        <v>26083881</v>
      </c>
      <c r="B5692">
        <f>Raw_Data!B5692</f>
        <v>45670</v>
      </c>
      <c r="C5692" t="str">
        <f>Raw_Data!C5692</f>
        <v>JARDIANCE 25 MG TABLET</v>
      </c>
      <c r="D5692" t="str">
        <f>Raw_Data!D5692</f>
        <v>597015390</v>
      </c>
      <c r="E5692" t="str">
        <f>Raw_Data!E5692</f>
        <v>PEDERSEN, JENNIFER</v>
      </c>
      <c r="F5692" t="str">
        <f>Raw_Data!F5692</f>
        <v>1073606661</v>
      </c>
      <c r="G5692" t="str">
        <f>Raw_Data!H5692</f>
        <v>2</v>
      </c>
      <c r="H5692">
        <f>IFERROR(VLOOKUP(G5692,Store_Map!$A$2:$I$100,3,FALSE),"")</f>
        <v>0</v>
      </c>
      <c r="I5692">
        <f>IFERROR(VLOOKUP(G5692,Store_Map!$A$2:$I$100,4,FALSE),"")</f>
        <v>0</v>
      </c>
      <c r="J5692">
        <f>IFERROR(VLOOKUP(G5692,Store_Map!$A$2:$I$100,5,FALSE),"")</f>
        <v>0</v>
      </c>
      <c r="K5692">
        <f>IFERROR(VLOOKUP(G5692,Store_Map!$A$2:$I$100,6,FALSE),"")</f>
        <v>0</v>
      </c>
      <c r="L5692">
        <f>IFERROR(VLOOKUP(G5692,Store_Map!$A$2:$I$100,7,FALSE),"")</f>
        <v>0</v>
      </c>
      <c r="M5692">
        <f>IFERROR(VLOOKUP(G5692,Store_Map!$A$2:$I$100,8,FALSE),"")</f>
        <v>0</v>
      </c>
      <c r="N5692">
        <f t="shared" si="792"/>
        <v>0</v>
      </c>
      <c r="O5692" t="str">
        <f t="shared" si="793"/>
        <v>PASS</v>
      </c>
      <c r="P5692" t="str">
        <f t="shared" si="794"/>
        <v>REVIEW</v>
      </c>
      <c r="Q5692" t="str">
        <f t="shared" si="795"/>
        <v>PASS</v>
      </c>
      <c r="R5692" t="str">
        <f t="shared" si="796"/>
        <v>PASS</v>
      </c>
      <c r="S5692" t="str">
        <f t="shared" si="797"/>
        <v>REVIEW</v>
      </c>
      <c r="T5692">
        <f t="shared" si="798"/>
        <v>90</v>
      </c>
      <c r="U5692" t="str">
        <f t="shared" si="799"/>
        <v>Low</v>
      </c>
      <c r="V5692" t="str">
        <f t="shared" si="800"/>
        <v>Invalid NDC</v>
      </c>
    </row>
    <row r="5693" spans="1:22" x14ac:dyDescent="0.3">
      <c r="A5693" t="str">
        <f>Raw_Data!A5693</f>
        <v>26082370</v>
      </c>
      <c r="B5693">
        <f>Raw_Data!B5693</f>
        <v>45670</v>
      </c>
      <c r="C5693" t="str">
        <f>Raw_Data!C5693</f>
        <v>MELOXICAM 15 MG TABLET</v>
      </c>
      <c r="D5693" t="str">
        <f>Raw_Data!D5693</f>
        <v>69097015912</v>
      </c>
      <c r="E5693" t="str">
        <f>Raw_Data!E5693</f>
        <v>FORD, JAMES</v>
      </c>
      <c r="F5693" t="str">
        <f>Raw_Data!F5693</f>
        <v>1033117684</v>
      </c>
      <c r="G5693" t="str">
        <f>Raw_Data!H5693</f>
        <v>2</v>
      </c>
      <c r="H5693">
        <f>IFERROR(VLOOKUP(G5693,Store_Map!$A$2:$I$100,3,FALSE),"")</f>
        <v>0</v>
      </c>
      <c r="I5693">
        <f>IFERROR(VLOOKUP(G5693,Store_Map!$A$2:$I$100,4,FALSE),"")</f>
        <v>0</v>
      </c>
      <c r="J5693">
        <f>IFERROR(VLOOKUP(G5693,Store_Map!$A$2:$I$100,5,FALSE),"")</f>
        <v>0</v>
      </c>
      <c r="K5693">
        <f>IFERROR(VLOOKUP(G5693,Store_Map!$A$2:$I$100,6,FALSE),"")</f>
        <v>0</v>
      </c>
      <c r="L5693">
        <f>IFERROR(VLOOKUP(G5693,Store_Map!$A$2:$I$100,7,FALSE),"")</f>
        <v>0</v>
      </c>
      <c r="M5693">
        <f>IFERROR(VLOOKUP(G5693,Store_Map!$A$2:$I$100,8,FALSE),"")</f>
        <v>0</v>
      </c>
      <c r="N5693">
        <f t="shared" si="792"/>
        <v>0</v>
      </c>
      <c r="O5693" t="str">
        <f t="shared" si="793"/>
        <v>PASS</v>
      </c>
      <c r="P5693" t="str">
        <f t="shared" si="794"/>
        <v>PASS</v>
      </c>
      <c r="Q5693" t="str">
        <f t="shared" si="795"/>
        <v>PASS</v>
      </c>
      <c r="R5693" t="str">
        <f t="shared" si="796"/>
        <v>PASS</v>
      </c>
      <c r="S5693" t="str">
        <f t="shared" si="797"/>
        <v>PASS</v>
      </c>
      <c r="T5693">
        <f t="shared" si="798"/>
        <v>100</v>
      </c>
      <c r="U5693" t="str">
        <f t="shared" si="799"/>
        <v>Low</v>
      </c>
      <c r="V5693" t="str">
        <f t="shared" si="800"/>
        <v>Clean</v>
      </c>
    </row>
    <row r="5694" spans="1:22" x14ac:dyDescent="0.3">
      <c r="A5694" t="str">
        <f>Raw_Data!A5694</f>
        <v>26083424</v>
      </c>
      <c r="B5694">
        <f>Raw_Data!B5694</f>
        <v>45670</v>
      </c>
      <c r="C5694" t="str">
        <f>Raw_Data!C5694</f>
        <v>LANTUS SOLOSTAR 100 UNIT/ML</v>
      </c>
      <c r="D5694" t="str">
        <f>Raw_Data!D5694</f>
        <v>88221905</v>
      </c>
      <c r="E5694" t="str">
        <f>Raw_Data!E5694</f>
        <v>PEDERSEN, JENNIFER</v>
      </c>
      <c r="F5694" t="str">
        <f>Raw_Data!F5694</f>
        <v>1073606661</v>
      </c>
      <c r="G5694" t="str">
        <f>Raw_Data!H5694</f>
        <v>2</v>
      </c>
      <c r="H5694">
        <f>IFERROR(VLOOKUP(G5694,Store_Map!$A$2:$I$100,3,FALSE),"")</f>
        <v>0</v>
      </c>
      <c r="I5694">
        <f>IFERROR(VLOOKUP(G5694,Store_Map!$A$2:$I$100,4,FALSE),"")</f>
        <v>0</v>
      </c>
      <c r="J5694">
        <f>IFERROR(VLOOKUP(G5694,Store_Map!$A$2:$I$100,5,FALSE),"")</f>
        <v>0</v>
      </c>
      <c r="K5694">
        <f>IFERROR(VLOOKUP(G5694,Store_Map!$A$2:$I$100,6,FALSE),"")</f>
        <v>0</v>
      </c>
      <c r="L5694">
        <f>IFERROR(VLOOKUP(G5694,Store_Map!$A$2:$I$100,7,FALSE),"")</f>
        <v>0</v>
      </c>
      <c r="M5694">
        <f>IFERROR(VLOOKUP(G5694,Store_Map!$A$2:$I$100,8,FALSE),"")</f>
        <v>0</v>
      </c>
      <c r="N5694">
        <f t="shared" si="792"/>
        <v>0</v>
      </c>
      <c r="O5694" t="str">
        <f t="shared" si="793"/>
        <v>PASS</v>
      </c>
      <c r="P5694" t="str">
        <f t="shared" si="794"/>
        <v>REVIEW</v>
      </c>
      <c r="Q5694" t="str">
        <f t="shared" si="795"/>
        <v>PASS</v>
      </c>
      <c r="R5694" t="str">
        <f t="shared" si="796"/>
        <v>PASS</v>
      </c>
      <c r="S5694" t="str">
        <f t="shared" si="797"/>
        <v>REVIEW</v>
      </c>
      <c r="T5694">
        <f t="shared" si="798"/>
        <v>90</v>
      </c>
      <c r="U5694" t="str">
        <f t="shared" si="799"/>
        <v>Low</v>
      </c>
      <c r="V5694" t="str">
        <f t="shared" si="800"/>
        <v>Invalid NDC</v>
      </c>
    </row>
    <row r="5695" spans="1:22" x14ac:dyDescent="0.3">
      <c r="A5695" t="str">
        <f>Raw_Data!A5695</f>
        <v>26083423</v>
      </c>
      <c r="B5695">
        <f>Raw_Data!B5695</f>
        <v>45670</v>
      </c>
      <c r="C5695" t="str">
        <f>Raw_Data!C5695</f>
        <v>INSULIN LISPRO 100 UNIT/MLP</v>
      </c>
      <c r="D5695" t="str">
        <f>Raw_Data!D5695</f>
        <v>2822259</v>
      </c>
      <c r="E5695" t="str">
        <f>Raw_Data!E5695</f>
        <v>PEDERSEN, JENNIFER</v>
      </c>
      <c r="F5695" t="str">
        <f>Raw_Data!F5695</f>
        <v>1073606661</v>
      </c>
      <c r="G5695" t="str">
        <f>Raw_Data!H5695</f>
        <v>2</v>
      </c>
      <c r="H5695">
        <f>IFERROR(VLOOKUP(G5695,Store_Map!$A$2:$I$100,3,FALSE),"")</f>
        <v>0</v>
      </c>
      <c r="I5695">
        <f>IFERROR(VLOOKUP(G5695,Store_Map!$A$2:$I$100,4,FALSE),"")</f>
        <v>0</v>
      </c>
      <c r="J5695">
        <f>IFERROR(VLOOKUP(G5695,Store_Map!$A$2:$I$100,5,FALSE),"")</f>
        <v>0</v>
      </c>
      <c r="K5695">
        <f>IFERROR(VLOOKUP(G5695,Store_Map!$A$2:$I$100,6,FALSE),"")</f>
        <v>0</v>
      </c>
      <c r="L5695">
        <f>IFERROR(VLOOKUP(G5695,Store_Map!$A$2:$I$100,7,FALSE),"")</f>
        <v>0</v>
      </c>
      <c r="M5695">
        <f>IFERROR(VLOOKUP(G5695,Store_Map!$A$2:$I$100,8,FALSE),"")</f>
        <v>0</v>
      </c>
      <c r="N5695">
        <f t="shared" si="792"/>
        <v>0</v>
      </c>
      <c r="O5695" t="str">
        <f t="shared" si="793"/>
        <v>PASS</v>
      </c>
      <c r="P5695" t="str">
        <f t="shared" si="794"/>
        <v>REVIEW</v>
      </c>
      <c r="Q5695" t="str">
        <f t="shared" si="795"/>
        <v>PASS</v>
      </c>
      <c r="R5695" t="str">
        <f t="shared" si="796"/>
        <v>PASS</v>
      </c>
      <c r="S5695" t="str">
        <f t="shared" si="797"/>
        <v>REVIEW</v>
      </c>
      <c r="T5695">
        <f t="shared" si="798"/>
        <v>90</v>
      </c>
      <c r="U5695" t="str">
        <f t="shared" si="799"/>
        <v>Low</v>
      </c>
      <c r="V5695" t="str">
        <f t="shared" si="800"/>
        <v>Invalid NDC</v>
      </c>
    </row>
    <row r="5696" spans="1:22" x14ac:dyDescent="0.3">
      <c r="A5696" t="str">
        <f>Raw_Data!A5696</f>
        <v>26081093</v>
      </c>
      <c r="B5696">
        <f>Raw_Data!B5696</f>
        <v>45670</v>
      </c>
      <c r="C5696" t="str">
        <f>Raw_Data!C5696</f>
        <v>TIZANIDINE HCL 4 MG TABLET</v>
      </c>
      <c r="D5696" t="str">
        <f>Raw_Data!D5696</f>
        <v>55111018015</v>
      </c>
      <c r="E5696" t="str">
        <f>Raw_Data!E5696</f>
        <v>BYNE, EDMUND</v>
      </c>
      <c r="F5696" t="str">
        <f>Raw_Data!F5696</f>
        <v>1033186648</v>
      </c>
      <c r="G5696" t="str">
        <f>Raw_Data!H5696</f>
        <v>2</v>
      </c>
      <c r="H5696">
        <f>IFERROR(VLOOKUP(G5696,Store_Map!$A$2:$I$100,3,FALSE),"")</f>
        <v>0</v>
      </c>
      <c r="I5696">
        <f>IFERROR(VLOOKUP(G5696,Store_Map!$A$2:$I$100,4,FALSE),"")</f>
        <v>0</v>
      </c>
      <c r="J5696">
        <f>IFERROR(VLOOKUP(G5696,Store_Map!$A$2:$I$100,5,FALSE),"")</f>
        <v>0</v>
      </c>
      <c r="K5696">
        <f>IFERROR(VLOOKUP(G5696,Store_Map!$A$2:$I$100,6,FALSE),"")</f>
        <v>0</v>
      </c>
      <c r="L5696">
        <f>IFERROR(VLOOKUP(G5696,Store_Map!$A$2:$I$100,7,FALSE),"")</f>
        <v>0</v>
      </c>
      <c r="M5696">
        <f>IFERROR(VLOOKUP(G5696,Store_Map!$A$2:$I$100,8,FALSE),"")</f>
        <v>0</v>
      </c>
      <c r="N5696">
        <f t="shared" si="792"/>
        <v>0</v>
      </c>
      <c r="O5696" t="str">
        <f t="shared" si="793"/>
        <v>PASS</v>
      </c>
      <c r="P5696" t="str">
        <f t="shared" si="794"/>
        <v>PASS</v>
      </c>
      <c r="Q5696" t="str">
        <f t="shared" si="795"/>
        <v>PASS</v>
      </c>
      <c r="R5696" t="str">
        <f t="shared" si="796"/>
        <v>PASS</v>
      </c>
      <c r="S5696" t="str">
        <f t="shared" si="797"/>
        <v>PASS</v>
      </c>
      <c r="T5696">
        <f t="shared" si="798"/>
        <v>100</v>
      </c>
      <c r="U5696" t="str">
        <f t="shared" si="799"/>
        <v>Low</v>
      </c>
      <c r="V5696" t="str">
        <f t="shared" si="800"/>
        <v>Clean</v>
      </c>
    </row>
    <row r="5697" spans="1:22" x14ac:dyDescent="0.3">
      <c r="A5697" t="str">
        <f>Raw_Data!A5697</f>
        <v>26082006</v>
      </c>
      <c r="B5697">
        <f>Raw_Data!B5697</f>
        <v>45670</v>
      </c>
      <c r="C5697" t="str">
        <f>Raw_Data!C5697</f>
        <v>LISINOPRIL 40 MG TABLET</v>
      </c>
      <c r="D5697" t="str">
        <f>Raw_Data!D5697</f>
        <v>43547035611</v>
      </c>
      <c r="E5697" t="str">
        <f>Raw_Data!E5697</f>
        <v>FORD, JAMES</v>
      </c>
      <c r="F5697" t="str">
        <f>Raw_Data!F5697</f>
        <v>1033117684</v>
      </c>
      <c r="G5697" t="str">
        <f>Raw_Data!H5697</f>
        <v>2</v>
      </c>
      <c r="H5697">
        <f>IFERROR(VLOOKUP(G5697,Store_Map!$A$2:$I$100,3,FALSE),"")</f>
        <v>0</v>
      </c>
      <c r="I5697">
        <f>IFERROR(VLOOKUP(G5697,Store_Map!$A$2:$I$100,4,FALSE),"")</f>
        <v>0</v>
      </c>
      <c r="J5697">
        <f>IFERROR(VLOOKUP(G5697,Store_Map!$A$2:$I$100,5,FALSE),"")</f>
        <v>0</v>
      </c>
      <c r="K5697">
        <f>IFERROR(VLOOKUP(G5697,Store_Map!$A$2:$I$100,6,FALSE),"")</f>
        <v>0</v>
      </c>
      <c r="L5697">
        <f>IFERROR(VLOOKUP(G5697,Store_Map!$A$2:$I$100,7,FALSE),"")</f>
        <v>0</v>
      </c>
      <c r="M5697">
        <f>IFERROR(VLOOKUP(G5697,Store_Map!$A$2:$I$100,8,FALSE),"")</f>
        <v>0</v>
      </c>
      <c r="N5697">
        <f t="shared" si="792"/>
        <v>0</v>
      </c>
      <c r="O5697" t="str">
        <f t="shared" si="793"/>
        <v>PASS</v>
      </c>
      <c r="P5697" t="str">
        <f t="shared" si="794"/>
        <v>PASS</v>
      </c>
      <c r="Q5697" t="str">
        <f t="shared" si="795"/>
        <v>PASS</v>
      </c>
      <c r="R5697" t="str">
        <f t="shared" si="796"/>
        <v>PASS</v>
      </c>
      <c r="S5697" t="str">
        <f t="shared" si="797"/>
        <v>PASS</v>
      </c>
      <c r="T5697">
        <f t="shared" si="798"/>
        <v>100</v>
      </c>
      <c r="U5697" t="str">
        <f t="shared" si="799"/>
        <v>Low</v>
      </c>
      <c r="V5697" t="str">
        <f t="shared" si="800"/>
        <v>Clean</v>
      </c>
    </row>
    <row r="5698" spans="1:22" x14ac:dyDescent="0.3">
      <c r="A5698" t="str">
        <f>Raw_Data!A5698</f>
        <v>26082005</v>
      </c>
      <c r="B5698">
        <f>Raw_Data!B5698</f>
        <v>45670</v>
      </c>
      <c r="C5698" t="str">
        <f>Raw_Data!C5698</f>
        <v>AMLODIPINE BESYLATE 10 MG T</v>
      </c>
      <c r="D5698" t="str">
        <f>Raw_Data!D5698</f>
        <v>69097012815</v>
      </c>
      <c r="E5698" t="str">
        <f>Raw_Data!E5698</f>
        <v>FORD, JAMES</v>
      </c>
      <c r="F5698" t="str">
        <f>Raw_Data!F5698</f>
        <v>1033117684</v>
      </c>
      <c r="G5698" t="str">
        <f>Raw_Data!H5698</f>
        <v>2</v>
      </c>
      <c r="H5698">
        <f>IFERROR(VLOOKUP(G5698,Store_Map!$A$2:$I$100,3,FALSE),"")</f>
        <v>0</v>
      </c>
      <c r="I5698">
        <f>IFERROR(VLOOKUP(G5698,Store_Map!$A$2:$I$100,4,FALSE),"")</f>
        <v>0</v>
      </c>
      <c r="J5698">
        <f>IFERROR(VLOOKUP(G5698,Store_Map!$A$2:$I$100,5,FALSE),"")</f>
        <v>0</v>
      </c>
      <c r="K5698">
        <f>IFERROR(VLOOKUP(G5698,Store_Map!$A$2:$I$100,6,FALSE),"")</f>
        <v>0</v>
      </c>
      <c r="L5698">
        <f>IFERROR(VLOOKUP(G5698,Store_Map!$A$2:$I$100,7,FALSE),"")</f>
        <v>0</v>
      </c>
      <c r="M5698">
        <f>IFERROR(VLOOKUP(G5698,Store_Map!$A$2:$I$100,8,FALSE),"")</f>
        <v>0</v>
      </c>
      <c r="N5698">
        <f t="shared" ref="N5698:N5761" si="801">COUNTBLANK(A5698:M5698)</f>
        <v>0</v>
      </c>
      <c r="O5698" t="str">
        <f t="shared" ref="O5698:O5761" si="802">IF(AND(F5698&lt;&gt;"",LEN(F5698)=10,ISNUMBER(--F5698)),"PASS","REVIEW")</f>
        <v>PASS</v>
      </c>
      <c r="P5698" t="str">
        <f t="shared" ref="P5698:P5761" si="803">IF(AND(D5698&lt;&gt;"",OR(LEN(D5698)=10,LEN(D5698)=11),ISNUMBER(--D5698)),"PASS","REVIEW")</f>
        <v>PASS</v>
      </c>
      <c r="Q5698" t="str">
        <f t="shared" ref="Q5698:Q5761" si="804">IF(H5698&lt;&gt;"","PASS","REVIEW")</f>
        <v>PASS</v>
      </c>
      <c r="R5698" t="str">
        <f t="shared" ref="R5698:R5761" si="805">IF(AND(I5698&lt;&gt;"",J5698&lt;&gt;"",K5698&lt;&gt;"",L5698&lt;&gt;"",M5698&lt;&gt;""),"PASS","REVIEW")</f>
        <v>PASS</v>
      </c>
      <c r="S5698" t="str">
        <f t="shared" ref="S5698:S5761" si="806">IF(OR(N5698&gt;0,O5698="REVIEW",P5698="REVIEW",Q5698="REVIEW",R5698="REVIEW"),"REVIEW","PASS")</f>
        <v>PASS</v>
      </c>
      <c r="T5698">
        <f t="shared" ref="T5698:T5761" si="807">MAX(0,100-(N5698*5)-IF(O5698="REVIEW",15,0)-IF(P5698="REVIEW",10,0)-IF(Q5698="REVIEW",10,0)-IF(R5698="REVIEW",20,0))</f>
        <v>100</v>
      </c>
      <c r="U5698" t="str">
        <f t="shared" ref="U5698:U5761" si="808">IF(T5698&gt;=90,"Low",IF(T5698&gt;=70,"Medium","High"))</f>
        <v>Low</v>
      </c>
      <c r="V5698" t="str">
        <f t="shared" ref="V5698:V5761" si="809">IF(N5698&gt;0,"Missing required fields",IF(O5698="REVIEW","Invalid provider NPI",IF(P5698="REVIEW","Invalid NDC",IF(Q5698="REVIEW","Store mapping incomplete",IF(R5698="REVIEW","Entity mapping incomplete","Clean")))))</f>
        <v>Clean</v>
      </c>
    </row>
    <row r="5699" spans="1:22" x14ac:dyDescent="0.3">
      <c r="A5699" t="str">
        <f>Raw_Data!A5699</f>
        <v>26083262</v>
      </c>
      <c r="B5699">
        <f>Raw_Data!B5699</f>
        <v>45670</v>
      </c>
      <c r="C5699" t="str">
        <f>Raw_Data!C5699</f>
        <v>VITAMIN D2 1.25MG(50,000 UN</v>
      </c>
      <c r="D5699" t="str">
        <f>Raw_Data!D5699</f>
        <v>64380073706</v>
      </c>
      <c r="E5699" t="str">
        <f>Raw_Data!E5699</f>
        <v>BYNE, EDMUND</v>
      </c>
      <c r="F5699" t="str">
        <f>Raw_Data!F5699</f>
        <v>1033186648</v>
      </c>
      <c r="G5699" t="str">
        <f>Raw_Data!H5699</f>
        <v>2</v>
      </c>
      <c r="H5699">
        <f>IFERROR(VLOOKUP(G5699,Store_Map!$A$2:$I$100,3,FALSE),"")</f>
        <v>0</v>
      </c>
      <c r="I5699">
        <f>IFERROR(VLOOKUP(G5699,Store_Map!$A$2:$I$100,4,FALSE),"")</f>
        <v>0</v>
      </c>
      <c r="J5699">
        <f>IFERROR(VLOOKUP(G5699,Store_Map!$A$2:$I$100,5,FALSE),"")</f>
        <v>0</v>
      </c>
      <c r="K5699">
        <f>IFERROR(VLOOKUP(G5699,Store_Map!$A$2:$I$100,6,FALSE),"")</f>
        <v>0</v>
      </c>
      <c r="L5699">
        <f>IFERROR(VLOOKUP(G5699,Store_Map!$A$2:$I$100,7,FALSE),"")</f>
        <v>0</v>
      </c>
      <c r="M5699">
        <f>IFERROR(VLOOKUP(G5699,Store_Map!$A$2:$I$100,8,FALSE),"")</f>
        <v>0</v>
      </c>
      <c r="N5699">
        <f t="shared" si="801"/>
        <v>0</v>
      </c>
      <c r="O5699" t="str">
        <f t="shared" si="802"/>
        <v>PASS</v>
      </c>
      <c r="P5699" t="str">
        <f t="shared" si="803"/>
        <v>PASS</v>
      </c>
      <c r="Q5699" t="str">
        <f t="shared" si="804"/>
        <v>PASS</v>
      </c>
      <c r="R5699" t="str">
        <f t="shared" si="805"/>
        <v>PASS</v>
      </c>
      <c r="S5699" t="str">
        <f t="shared" si="806"/>
        <v>PASS</v>
      </c>
      <c r="T5699">
        <f t="shared" si="807"/>
        <v>100</v>
      </c>
      <c r="U5699" t="str">
        <f t="shared" si="808"/>
        <v>Low</v>
      </c>
      <c r="V5699" t="str">
        <f t="shared" si="809"/>
        <v>Clean</v>
      </c>
    </row>
    <row r="5700" spans="1:22" x14ac:dyDescent="0.3">
      <c r="A5700" t="str">
        <f>Raw_Data!A5700</f>
        <v>26083261</v>
      </c>
      <c r="B5700">
        <f>Raw_Data!B5700</f>
        <v>45670</v>
      </c>
      <c r="C5700" t="str">
        <f>Raw_Data!C5700</f>
        <v>LOSARTAN-HCTZ 100-25 MG TAB</v>
      </c>
      <c r="D5700" t="str">
        <f>Raw_Data!D5700</f>
        <v>65862047099</v>
      </c>
      <c r="E5700" t="str">
        <f>Raw_Data!E5700</f>
        <v>BYNE, EDMUND</v>
      </c>
      <c r="F5700" t="str">
        <f>Raw_Data!F5700</f>
        <v>1033186648</v>
      </c>
      <c r="G5700" t="str">
        <f>Raw_Data!H5700</f>
        <v>2</v>
      </c>
      <c r="H5700">
        <f>IFERROR(VLOOKUP(G5700,Store_Map!$A$2:$I$100,3,FALSE),"")</f>
        <v>0</v>
      </c>
      <c r="I5700">
        <f>IFERROR(VLOOKUP(G5700,Store_Map!$A$2:$I$100,4,FALSE),"")</f>
        <v>0</v>
      </c>
      <c r="J5700">
        <f>IFERROR(VLOOKUP(G5700,Store_Map!$A$2:$I$100,5,FALSE),"")</f>
        <v>0</v>
      </c>
      <c r="K5700">
        <f>IFERROR(VLOOKUP(G5700,Store_Map!$A$2:$I$100,6,FALSE),"")</f>
        <v>0</v>
      </c>
      <c r="L5700">
        <f>IFERROR(VLOOKUP(G5700,Store_Map!$A$2:$I$100,7,FALSE),"")</f>
        <v>0</v>
      </c>
      <c r="M5700">
        <f>IFERROR(VLOOKUP(G5700,Store_Map!$A$2:$I$100,8,FALSE),"")</f>
        <v>0</v>
      </c>
      <c r="N5700">
        <f t="shared" si="801"/>
        <v>0</v>
      </c>
      <c r="O5700" t="str">
        <f t="shared" si="802"/>
        <v>PASS</v>
      </c>
      <c r="P5700" t="str">
        <f t="shared" si="803"/>
        <v>PASS</v>
      </c>
      <c r="Q5700" t="str">
        <f t="shared" si="804"/>
        <v>PASS</v>
      </c>
      <c r="R5700" t="str">
        <f t="shared" si="805"/>
        <v>PASS</v>
      </c>
      <c r="S5700" t="str">
        <f t="shared" si="806"/>
        <v>PASS</v>
      </c>
      <c r="T5700">
        <f t="shared" si="807"/>
        <v>100</v>
      </c>
      <c r="U5700" t="str">
        <f t="shared" si="808"/>
        <v>Low</v>
      </c>
      <c r="V5700" t="str">
        <f t="shared" si="809"/>
        <v>Clean</v>
      </c>
    </row>
    <row r="5701" spans="1:22" x14ac:dyDescent="0.3">
      <c r="A5701" t="str">
        <f>Raw_Data!A5701</f>
        <v>26083260</v>
      </c>
      <c r="B5701">
        <f>Raw_Data!B5701</f>
        <v>45670</v>
      </c>
      <c r="C5701" t="str">
        <f>Raw_Data!C5701</f>
        <v>AMLODIPINE BESYLATE 10 MG T</v>
      </c>
      <c r="D5701" t="str">
        <f>Raw_Data!D5701</f>
        <v>69097012815</v>
      </c>
      <c r="E5701" t="str">
        <f>Raw_Data!E5701</f>
        <v>BYNE, EDMUND</v>
      </c>
      <c r="F5701" t="str">
        <f>Raw_Data!F5701</f>
        <v>1033186648</v>
      </c>
      <c r="G5701" t="str">
        <f>Raw_Data!H5701</f>
        <v>2</v>
      </c>
      <c r="H5701">
        <f>IFERROR(VLOOKUP(G5701,Store_Map!$A$2:$I$100,3,FALSE),"")</f>
        <v>0</v>
      </c>
      <c r="I5701">
        <f>IFERROR(VLOOKUP(G5701,Store_Map!$A$2:$I$100,4,FALSE),"")</f>
        <v>0</v>
      </c>
      <c r="J5701">
        <f>IFERROR(VLOOKUP(G5701,Store_Map!$A$2:$I$100,5,FALSE),"")</f>
        <v>0</v>
      </c>
      <c r="K5701">
        <f>IFERROR(VLOOKUP(G5701,Store_Map!$A$2:$I$100,6,FALSE),"")</f>
        <v>0</v>
      </c>
      <c r="L5701">
        <f>IFERROR(VLOOKUP(G5701,Store_Map!$A$2:$I$100,7,FALSE),"")</f>
        <v>0</v>
      </c>
      <c r="M5701">
        <f>IFERROR(VLOOKUP(G5701,Store_Map!$A$2:$I$100,8,FALSE),"")</f>
        <v>0</v>
      </c>
      <c r="N5701">
        <f t="shared" si="801"/>
        <v>0</v>
      </c>
      <c r="O5701" t="str">
        <f t="shared" si="802"/>
        <v>PASS</v>
      </c>
      <c r="P5701" t="str">
        <f t="shared" si="803"/>
        <v>PASS</v>
      </c>
      <c r="Q5701" t="str">
        <f t="shared" si="804"/>
        <v>PASS</v>
      </c>
      <c r="R5701" t="str">
        <f t="shared" si="805"/>
        <v>PASS</v>
      </c>
      <c r="S5701" t="str">
        <f t="shared" si="806"/>
        <v>PASS</v>
      </c>
      <c r="T5701">
        <f t="shared" si="807"/>
        <v>100</v>
      </c>
      <c r="U5701" t="str">
        <f t="shared" si="808"/>
        <v>Low</v>
      </c>
      <c r="V5701" t="str">
        <f t="shared" si="809"/>
        <v>Clean</v>
      </c>
    </row>
    <row r="5702" spans="1:22" x14ac:dyDescent="0.3">
      <c r="A5702" t="str">
        <f>Raw_Data!A5702</f>
        <v>26084025</v>
      </c>
      <c r="B5702">
        <f>Raw_Data!B5702</f>
        <v>45670</v>
      </c>
      <c r="C5702" t="str">
        <f>Raw_Data!C5702</f>
        <v>LORATADINE 10 MG TABLET</v>
      </c>
      <c r="D5702" t="str">
        <f>Raw_Data!D5702</f>
        <v>45802065087</v>
      </c>
      <c r="E5702" t="str">
        <f>Raw_Data!E5702</f>
        <v>THERATTIL, JAYA</v>
      </c>
      <c r="F5702" t="str">
        <f>Raw_Data!F5702</f>
        <v>1043285810</v>
      </c>
      <c r="G5702" t="str">
        <f>Raw_Data!H5702</f>
        <v>2</v>
      </c>
      <c r="H5702">
        <f>IFERROR(VLOOKUP(G5702,Store_Map!$A$2:$I$100,3,FALSE),"")</f>
        <v>0</v>
      </c>
      <c r="I5702">
        <f>IFERROR(VLOOKUP(G5702,Store_Map!$A$2:$I$100,4,FALSE),"")</f>
        <v>0</v>
      </c>
      <c r="J5702">
        <f>IFERROR(VLOOKUP(G5702,Store_Map!$A$2:$I$100,5,FALSE),"")</f>
        <v>0</v>
      </c>
      <c r="K5702">
        <f>IFERROR(VLOOKUP(G5702,Store_Map!$A$2:$I$100,6,FALSE),"")</f>
        <v>0</v>
      </c>
      <c r="L5702">
        <f>IFERROR(VLOOKUP(G5702,Store_Map!$A$2:$I$100,7,FALSE),"")</f>
        <v>0</v>
      </c>
      <c r="M5702">
        <f>IFERROR(VLOOKUP(G5702,Store_Map!$A$2:$I$100,8,FALSE),"")</f>
        <v>0</v>
      </c>
      <c r="N5702">
        <f t="shared" si="801"/>
        <v>0</v>
      </c>
      <c r="O5702" t="str">
        <f t="shared" si="802"/>
        <v>PASS</v>
      </c>
      <c r="P5702" t="str">
        <f t="shared" si="803"/>
        <v>PASS</v>
      </c>
      <c r="Q5702" t="str">
        <f t="shared" si="804"/>
        <v>PASS</v>
      </c>
      <c r="R5702" t="str">
        <f t="shared" si="805"/>
        <v>PASS</v>
      </c>
      <c r="S5702" t="str">
        <f t="shared" si="806"/>
        <v>PASS</v>
      </c>
      <c r="T5702">
        <f t="shared" si="807"/>
        <v>100</v>
      </c>
      <c r="U5702" t="str">
        <f t="shared" si="808"/>
        <v>Low</v>
      </c>
      <c r="V5702" t="str">
        <f t="shared" si="809"/>
        <v>Clean</v>
      </c>
    </row>
    <row r="5703" spans="1:22" x14ac:dyDescent="0.3">
      <c r="A5703" t="str">
        <f>Raw_Data!A5703</f>
        <v>26083822</v>
      </c>
      <c r="B5703">
        <f>Raw_Data!B5703</f>
        <v>45670</v>
      </c>
      <c r="C5703" t="str">
        <f>Raw_Data!C5703</f>
        <v>FLUTICASONE-SALMETEROL 500-</v>
      </c>
      <c r="D5703" t="str">
        <f>Raw_Data!D5703</f>
        <v>66993058697</v>
      </c>
      <c r="E5703" t="str">
        <f>Raw_Data!E5703</f>
        <v>THERATTIL, JAYA</v>
      </c>
      <c r="F5703" t="str">
        <f>Raw_Data!F5703</f>
        <v>1043285810</v>
      </c>
      <c r="G5703" t="str">
        <f>Raw_Data!H5703</f>
        <v>2</v>
      </c>
      <c r="H5703">
        <f>IFERROR(VLOOKUP(G5703,Store_Map!$A$2:$I$100,3,FALSE),"")</f>
        <v>0</v>
      </c>
      <c r="I5703">
        <f>IFERROR(VLOOKUP(G5703,Store_Map!$A$2:$I$100,4,FALSE),"")</f>
        <v>0</v>
      </c>
      <c r="J5703">
        <f>IFERROR(VLOOKUP(G5703,Store_Map!$A$2:$I$100,5,FALSE),"")</f>
        <v>0</v>
      </c>
      <c r="K5703">
        <f>IFERROR(VLOOKUP(G5703,Store_Map!$A$2:$I$100,6,FALSE),"")</f>
        <v>0</v>
      </c>
      <c r="L5703">
        <f>IFERROR(VLOOKUP(G5703,Store_Map!$A$2:$I$100,7,FALSE),"")</f>
        <v>0</v>
      </c>
      <c r="M5703">
        <f>IFERROR(VLOOKUP(G5703,Store_Map!$A$2:$I$100,8,FALSE),"")</f>
        <v>0</v>
      </c>
      <c r="N5703">
        <f t="shared" si="801"/>
        <v>0</v>
      </c>
      <c r="O5703" t="str">
        <f t="shared" si="802"/>
        <v>PASS</v>
      </c>
      <c r="P5703" t="str">
        <f t="shared" si="803"/>
        <v>PASS</v>
      </c>
      <c r="Q5703" t="str">
        <f t="shared" si="804"/>
        <v>PASS</v>
      </c>
      <c r="R5703" t="str">
        <f t="shared" si="805"/>
        <v>PASS</v>
      </c>
      <c r="S5703" t="str">
        <f t="shared" si="806"/>
        <v>PASS</v>
      </c>
      <c r="T5703">
        <f t="shared" si="807"/>
        <v>100</v>
      </c>
      <c r="U5703" t="str">
        <f t="shared" si="808"/>
        <v>Low</v>
      </c>
      <c r="V5703" t="str">
        <f t="shared" si="809"/>
        <v>Clean</v>
      </c>
    </row>
    <row r="5704" spans="1:22" x14ac:dyDescent="0.3">
      <c r="A5704" t="str">
        <f>Raw_Data!A5704</f>
        <v>26084010</v>
      </c>
      <c r="B5704">
        <f>Raw_Data!B5704</f>
        <v>45670</v>
      </c>
      <c r="C5704" t="str">
        <f>Raw_Data!C5704</f>
        <v>TRAZODONE 150 MG TABLET</v>
      </c>
      <c r="D5704" t="str">
        <f>Raw_Data!D5704</f>
        <v>50111045001</v>
      </c>
      <c r="E5704" t="str">
        <f>Raw_Data!E5704</f>
        <v>Fernandez, Mara</v>
      </c>
      <c r="F5704" t="str">
        <f>Raw_Data!F5704</f>
        <v>1275047821</v>
      </c>
      <c r="G5704" t="str">
        <f>Raw_Data!H5704</f>
        <v>2</v>
      </c>
      <c r="H5704">
        <f>IFERROR(VLOOKUP(G5704,Store_Map!$A$2:$I$100,3,FALSE),"")</f>
        <v>0</v>
      </c>
      <c r="I5704">
        <f>IFERROR(VLOOKUP(G5704,Store_Map!$A$2:$I$100,4,FALSE),"")</f>
        <v>0</v>
      </c>
      <c r="J5704">
        <f>IFERROR(VLOOKUP(G5704,Store_Map!$A$2:$I$100,5,FALSE),"")</f>
        <v>0</v>
      </c>
      <c r="K5704">
        <f>IFERROR(VLOOKUP(G5704,Store_Map!$A$2:$I$100,6,FALSE),"")</f>
        <v>0</v>
      </c>
      <c r="L5704">
        <f>IFERROR(VLOOKUP(G5704,Store_Map!$A$2:$I$100,7,FALSE),"")</f>
        <v>0</v>
      </c>
      <c r="M5704">
        <f>IFERROR(VLOOKUP(G5704,Store_Map!$A$2:$I$100,8,FALSE),"")</f>
        <v>0</v>
      </c>
      <c r="N5704">
        <f t="shared" si="801"/>
        <v>0</v>
      </c>
      <c r="O5704" t="str">
        <f t="shared" si="802"/>
        <v>PASS</v>
      </c>
      <c r="P5704" t="str">
        <f t="shared" si="803"/>
        <v>PASS</v>
      </c>
      <c r="Q5704" t="str">
        <f t="shared" si="804"/>
        <v>PASS</v>
      </c>
      <c r="R5704" t="str">
        <f t="shared" si="805"/>
        <v>PASS</v>
      </c>
      <c r="S5704" t="str">
        <f t="shared" si="806"/>
        <v>PASS</v>
      </c>
      <c r="T5704">
        <f t="shared" si="807"/>
        <v>100</v>
      </c>
      <c r="U5704" t="str">
        <f t="shared" si="808"/>
        <v>Low</v>
      </c>
      <c r="V5704" t="str">
        <f t="shared" si="809"/>
        <v>Clean</v>
      </c>
    </row>
    <row r="5705" spans="1:22" x14ac:dyDescent="0.3">
      <c r="A5705" t="str">
        <f>Raw_Data!A5705</f>
        <v>26074357</v>
      </c>
      <c r="B5705">
        <f>Raw_Data!B5705</f>
        <v>45670</v>
      </c>
      <c r="C5705" t="str">
        <f>Raw_Data!C5705</f>
        <v>*MONTELUKAST SOD 10 MG TABL</v>
      </c>
      <c r="D5705" t="str">
        <f>Raw_Data!D5705</f>
        <v>13668008190</v>
      </c>
      <c r="E5705" t="str">
        <f>Raw_Data!E5705</f>
        <v>Lane, Dalana</v>
      </c>
      <c r="F5705" t="str">
        <f>Raw_Data!F5705</f>
        <v>1487284840</v>
      </c>
      <c r="G5705" t="str">
        <f>Raw_Data!H5705</f>
        <v>2</v>
      </c>
      <c r="H5705">
        <f>IFERROR(VLOOKUP(G5705,Store_Map!$A$2:$I$100,3,FALSE),"")</f>
        <v>0</v>
      </c>
      <c r="I5705">
        <f>IFERROR(VLOOKUP(G5705,Store_Map!$A$2:$I$100,4,FALSE),"")</f>
        <v>0</v>
      </c>
      <c r="J5705">
        <f>IFERROR(VLOOKUP(G5705,Store_Map!$A$2:$I$100,5,FALSE),"")</f>
        <v>0</v>
      </c>
      <c r="K5705">
        <f>IFERROR(VLOOKUP(G5705,Store_Map!$A$2:$I$100,6,FALSE),"")</f>
        <v>0</v>
      </c>
      <c r="L5705">
        <f>IFERROR(VLOOKUP(G5705,Store_Map!$A$2:$I$100,7,FALSE),"")</f>
        <v>0</v>
      </c>
      <c r="M5705">
        <f>IFERROR(VLOOKUP(G5705,Store_Map!$A$2:$I$100,8,FALSE),"")</f>
        <v>0</v>
      </c>
      <c r="N5705">
        <f t="shared" si="801"/>
        <v>0</v>
      </c>
      <c r="O5705" t="str">
        <f t="shared" si="802"/>
        <v>PASS</v>
      </c>
      <c r="P5705" t="str">
        <f t="shared" si="803"/>
        <v>PASS</v>
      </c>
      <c r="Q5705" t="str">
        <f t="shared" si="804"/>
        <v>PASS</v>
      </c>
      <c r="R5705" t="str">
        <f t="shared" si="805"/>
        <v>PASS</v>
      </c>
      <c r="S5705" t="str">
        <f t="shared" si="806"/>
        <v>PASS</v>
      </c>
      <c r="T5705">
        <f t="shared" si="807"/>
        <v>100</v>
      </c>
      <c r="U5705" t="str">
        <f t="shared" si="808"/>
        <v>Low</v>
      </c>
      <c r="V5705" t="str">
        <f t="shared" si="809"/>
        <v>Clean</v>
      </c>
    </row>
    <row r="5706" spans="1:22" x14ac:dyDescent="0.3">
      <c r="A5706" t="str">
        <f>Raw_Data!A5706</f>
        <v>26078318</v>
      </c>
      <c r="B5706">
        <f>Raw_Data!B5706</f>
        <v>45670</v>
      </c>
      <c r="C5706" t="str">
        <f>Raw_Data!C5706</f>
        <v>OMEPRAZOLE DR 20 MG CAPSULE</v>
      </c>
      <c r="D5706" t="str">
        <f>Raw_Data!D5706</f>
        <v>68382041201</v>
      </c>
      <c r="E5706" t="str">
        <f>Raw_Data!E5706</f>
        <v>BYNE, EDMUND</v>
      </c>
      <c r="F5706" t="str">
        <f>Raw_Data!F5706</f>
        <v>1033186648</v>
      </c>
      <c r="G5706" t="str">
        <f>Raw_Data!H5706</f>
        <v>2</v>
      </c>
      <c r="H5706">
        <f>IFERROR(VLOOKUP(G5706,Store_Map!$A$2:$I$100,3,FALSE),"")</f>
        <v>0</v>
      </c>
      <c r="I5706">
        <f>IFERROR(VLOOKUP(G5706,Store_Map!$A$2:$I$100,4,FALSE),"")</f>
        <v>0</v>
      </c>
      <c r="J5706">
        <f>IFERROR(VLOOKUP(G5706,Store_Map!$A$2:$I$100,5,FALSE),"")</f>
        <v>0</v>
      </c>
      <c r="K5706">
        <f>IFERROR(VLOOKUP(G5706,Store_Map!$A$2:$I$100,6,FALSE),"")</f>
        <v>0</v>
      </c>
      <c r="L5706">
        <f>IFERROR(VLOOKUP(G5706,Store_Map!$A$2:$I$100,7,FALSE),"")</f>
        <v>0</v>
      </c>
      <c r="M5706">
        <f>IFERROR(VLOOKUP(G5706,Store_Map!$A$2:$I$100,8,FALSE),"")</f>
        <v>0</v>
      </c>
      <c r="N5706">
        <f t="shared" si="801"/>
        <v>0</v>
      </c>
      <c r="O5706" t="str">
        <f t="shared" si="802"/>
        <v>PASS</v>
      </c>
      <c r="P5706" t="str">
        <f t="shared" si="803"/>
        <v>PASS</v>
      </c>
      <c r="Q5706" t="str">
        <f t="shared" si="804"/>
        <v>PASS</v>
      </c>
      <c r="R5706" t="str">
        <f t="shared" si="805"/>
        <v>PASS</v>
      </c>
      <c r="S5706" t="str">
        <f t="shared" si="806"/>
        <v>PASS</v>
      </c>
      <c r="T5706">
        <f t="shared" si="807"/>
        <v>100</v>
      </c>
      <c r="U5706" t="str">
        <f t="shared" si="808"/>
        <v>Low</v>
      </c>
      <c r="V5706" t="str">
        <f t="shared" si="809"/>
        <v>Clean</v>
      </c>
    </row>
    <row r="5707" spans="1:22" x14ac:dyDescent="0.3">
      <c r="A5707" t="str">
        <f>Raw_Data!A5707</f>
        <v>26075537</v>
      </c>
      <c r="B5707">
        <f>Raw_Data!B5707</f>
        <v>45670</v>
      </c>
      <c r="C5707" t="str">
        <f>Raw_Data!C5707</f>
        <v>BISOPROLOL-HCTZ 5-6.25 MG T</v>
      </c>
      <c r="D5707" t="str">
        <f>Raw_Data!D5707</f>
        <v>42799092130</v>
      </c>
      <c r="E5707" t="str">
        <f>Raw_Data!E5707</f>
        <v>BYNE, EDMUND</v>
      </c>
      <c r="F5707" t="str">
        <f>Raw_Data!F5707</f>
        <v>1033186648</v>
      </c>
      <c r="G5707" t="str">
        <f>Raw_Data!H5707</f>
        <v>2</v>
      </c>
      <c r="H5707">
        <f>IFERROR(VLOOKUP(G5707,Store_Map!$A$2:$I$100,3,FALSE),"")</f>
        <v>0</v>
      </c>
      <c r="I5707">
        <f>IFERROR(VLOOKUP(G5707,Store_Map!$A$2:$I$100,4,FALSE),"")</f>
        <v>0</v>
      </c>
      <c r="J5707">
        <f>IFERROR(VLOOKUP(G5707,Store_Map!$A$2:$I$100,5,FALSE),"")</f>
        <v>0</v>
      </c>
      <c r="K5707">
        <f>IFERROR(VLOOKUP(G5707,Store_Map!$A$2:$I$100,6,FALSE),"")</f>
        <v>0</v>
      </c>
      <c r="L5707">
        <f>IFERROR(VLOOKUP(G5707,Store_Map!$A$2:$I$100,7,FALSE),"")</f>
        <v>0</v>
      </c>
      <c r="M5707">
        <f>IFERROR(VLOOKUP(G5707,Store_Map!$A$2:$I$100,8,FALSE),"")</f>
        <v>0</v>
      </c>
      <c r="N5707">
        <f t="shared" si="801"/>
        <v>0</v>
      </c>
      <c r="O5707" t="str">
        <f t="shared" si="802"/>
        <v>PASS</v>
      </c>
      <c r="P5707" t="str">
        <f t="shared" si="803"/>
        <v>PASS</v>
      </c>
      <c r="Q5707" t="str">
        <f t="shared" si="804"/>
        <v>PASS</v>
      </c>
      <c r="R5707" t="str">
        <f t="shared" si="805"/>
        <v>PASS</v>
      </c>
      <c r="S5707" t="str">
        <f t="shared" si="806"/>
        <v>PASS</v>
      </c>
      <c r="T5707">
        <f t="shared" si="807"/>
        <v>100</v>
      </c>
      <c r="U5707" t="str">
        <f t="shared" si="808"/>
        <v>Low</v>
      </c>
      <c r="V5707" t="str">
        <f t="shared" si="809"/>
        <v>Clean</v>
      </c>
    </row>
    <row r="5708" spans="1:22" x14ac:dyDescent="0.3">
      <c r="A5708" t="str">
        <f>Raw_Data!A5708</f>
        <v>24002198</v>
      </c>
      <c r="B5708">
        <f>Raw_Data!B5708</f>
        <v>45670</v>
      </c>
      <c r="C5708" t="str">
        <f>Raw_Data!C5708</f>
        <v>LYRICA 75 MG CAPSULE</v>
      </c>
      <c r="D5708" t="str">
        <f>Raw_Data!D5708</f>
        <v>71101468</v>
      </c>
      <c r="E5708" t="str">
        <f>Raw_Data!E5708</f>
        <v>BYNE, EDMUND</v>
      </c>
      <c r="F5708" t="str">
        <f>Raw_Data!F5708</f>
        <v>1033186648</v>
      </c>
      <c r="G5708" t="str">
        <f>Raw_Data!H5708</f>
        <v>2</v>
      </c>
      <c r="H5708">
        <f>IFERROR(VLOOKUP(G5708,Store_Map!$A$2:$I$100,3,FALSE),"")</f>
        <v>0</v>
      </c>
      <c r="I5708">
        <f>IFERROR(VLOOKUP(G5708,Store_Map!$A$2:$I$100,4,FALSE),"")</f>
        <v>0</v>
      </c>
      <c r="J5708">
        <f>IFERROR(VLOOKUP(G5708,Store_Map!$A$2:$I$100,5,FALSE),"")</f>
        <v>0</v>
      </c>
      <c r="K5708">
        <f>IFERROR(VLOOKUP(G5708,Store_Map!$A$2:$I$100,6,FALSE),"")</f>
        <v>0</v>
      </c>
      <c r="L5708">
        <f>IFERROR(VLOOKUP(G5708,Store_Map!$A$2:$I$100,7,FALSE),"")</f>
        <v>0</v>
      </c>
      <c r="M5708">
        <f>IFERROR(VLOOKUP(G5708,Store_Map!$A$2:$I$100,8,FALSE),"")</f>
        <v>0</v>
      </c>
      <c r="N5708">
        <f t="shared" si="801"/>
        <v>0</v>
      </c>
      <c r="O5708" t="str">
        <f t="shared" si="802"/>
        <v>PASS</v>
      </c>
      <c r="P5708" t="str">
        <f t="shared" si="803"/>
        <v>REVIEW</v>
      </c>
      <c r="Q5708" t="str">
        <f t="shared" si="804"/>
        <v>PASS</v>
      </c>
      <c r="R5708" t="str">
        <f t="shared" si="805"/>
        <v>PASS</v>
      </c>
      <c r="S5708" t="str">
        <f t="shared" si="806"/>
        <v>REVIEW</v>
      </c>
      <c r="T5708">
        <f t="shared" si="807"/>
        <v>90</v>
      </c>
      <c r="U5708" t="str">
        <f t="shared" si="808"/>
        <v>Low</v>
      </c>
      <c r="V5708" t="str">
        <f t="shared" si="809"/>
        <v>Invalid NDC</v>
      </c>
    </row>
    <row r="5709" spans="1:22" x14ac:dyDescent="0.3">
      <c r="A5709" t="str">
        <f>Raw_Data!A5709</f>
        <v>26083975</v>
      </c>
      <c r="B5709">
        <f>Raw_Data!B5709</f>
        <v>45670</v>
      </c>
      <c r="C5709" t="str">
        <f>Raw_Data!C5709</f>
        <v>DICYCLOMINE 20 MG TABLET</v>
      </c>
      <c r="D5709" t="str">
        <f>Raw_Data!D5709</f>
        <v>527128201</v>
      </c>
      <c r="E5709" t="str">
        <f>Raw_Data!E5709</f>
        <v>BYNE, EDMUND</v>
      </c>
      <c r="F5709" t="str">
        <f>Raw_Data!F5709</f>
        <v>1033186648</v>
      </c>
      <c r="G5709" t="str">
        <f>Raw_Data!H5709</f>
        <v>2</v>
      </c>
      <c r="H5709">
        <f>IFERROR(VLOOKUP(G5709,Store_Map!$A$2:$I$100,3,FALSE),"")</f>
        <v>0</v>
      </c>
      <c r="I5709">
        <f>IFERROR(VLOOKUP(G5709,Store_Map!$A$2:$I$100,4,FALSE),"")</f>
        <v>0</v>
      </c>
      <c r="J5709">
        <f>IFERROR(VLOOKUP(G5709,Store_Map!$A$2:$I$100,5,FALSE),"")</f>
        <v>0</v>
      </c>
      <c r="K5709">
        <f>IFERROR(VLOOKUP(G5709,Store_Map!$A$2:$I$100,6,FALSE),"")</f>
        <v>0</v>
      </c>
      <c r="L5709">
        <f>IFERROR(VLOOKUP(G5709,Store_Map!$A$2:$I$100,7,FALSE),"")</f>
        <v>0</v>
      </c>
      <c r="M5709">
        <f>IFERROR(VLOOKUP(G5709,Store_Map!$A$2:$I$100,8,FALSE),"")</f>
        <v>0</v>
      </c>
      <c r="N5709">
        <f t="shared" si="801"/>
        <v>0</v>
      </c>
      <c r="O5709" t="str">
        <f t="shared" si="802"/>
        <v>PASS</v>
      </c>
      <c r="P5709" t="str">
        <f t="shared" si="803"/>
        <v>REVIEW</v>
      </c>
      <c r="Q5709" t="str">
        <f t="shared" si="804"/>
        <v>PASS</v>
      </c>
      <c r="R5709" t="str">
        <f t="shared" si="805"/>
        <v>PASS</v>
      </c>
      <c r="S5709" t="str">
        <f t="shared" si="806"/>
        <v>REVIEW</v>
      </c>
      <c r="T5709">
        <f t="shared" si="807"/>
        <v>90</v>
      </c>
      <c r="U5709" t="str">
        <f t="shared" si="808"/>
        <v>Low</v>
      </c>
      <c r="V5709" t="str">
        <f t="shared" si="809"/>
        <v>Invalid NDC</v>
      </c>
    </row>
    <row r="5710" spans="1:22" x14ac:dyDescent="0.3">
      <c r="A5710" t="str">
        <f>Raw_Data!A5710</f>
        <v>26077125</v>
      </c>
      <c r="B5710">
        <f>Raw_Data!B5710</f>
        <v>45670</v>
      </c>
      <c r="C5710" t="str">
        <f>Raw_Data!C5710</f>
        <v>SERTRALINE HCL 100 MG TABLE</v>
      </c>
      <c r="D5710" t="str">
        <f>Raw_Data!D5710</f>
        <v>65862001305</v>
      </c>
      <c r="E5710" t="str">
        <f>Raw_Data!E5710</f>
        <v>BYNE, EDMUND</v>
      </c>
      <c r="F5710" t="str">
        <f>Raw_Data!F5710</f>
        <v>1033186648</v>
      </c>
      <c r="G5710" t="str">
        <f>Raw_Data!H5710</f>
        <v>2</v>
      </c>
      <c r="H5710">
        <f>IFERROR(VLOOKUP(G5710,Store_Map!$A$2:$I$100,3,FALSE),"")</f>
        <v>0</v>
      </c>
      <c r="I5710">
        <f>IFERROR(VLOOKUP(G5710,Store_Map!$A$2:$I$100,4,FALSE),"")</f>
        <v>0</v>
      </c>
      <c r="J5710">
        <f>IFERROR(VLOOKUP(G5710,Store_Map!$A$2:$I$100,5,FALSE),"")</f>
        <v>0</v>
      </c>
      <c r="K5710">
        <f>IFERROR(VLOOKUP(G5710,Store_Map!$A$2:$I$100,6,FALSE),"")</f>
        <v>0</v>
      </c>
      <c r="L5710">
        <f>IFERROR(VLOOKUP(G5710,Store_Map!$A$2:$I$100,7,FALSE),"")</f>
        <v>0</v>
      </c>
      <c r="M5710">
        <f>IFERROR(VLOOKUP(G5710,Store_Map!$A$2:$I$100,8,FALSE),"")</f>
        <v>0</v>
      </c>
      <c r="N5710">
        <f t="shared" si="801"/>
        <v>0</v>
      </c>
      <c r="O5710" t="str">
        <f t="shared" si="802"/>
        <v>PASS</v>
      </c>
      <c r="P5710" t="str">
        <f t="shared" si="803"/>
        <v>PASS</v>
      </c>
      <c r="Q5710" t="str">
        <f t="shared" si="804"/>
        <v>PASS</v>
      </c>
      <c r="R5710" t="str">
        <f t="shared" si="805"/>
        <v>PASS</v>
      </c>
      <c r="S5710" t="str">
        <f t="shared" si="806"/>
        <v>PASS</v>
      </c>
      <c r="T5710">
        <f t="shared" si="807"/>
        <v>100</v>
      </c>
      <c r="U5710" t="str">
        <f t="shared" si="808"/>
        <v>Low</v>
      </c>
      <c r="V5710" t="str">
        <f t="shared" si="809"/>
        <v>Clean</v>
      </c>
    </row>
    <row r="5711" spans="1:22" x14ac:dyDescent="0.3">
      <c r="A5711" t="str">
        <f>Raw_Data!A5711</f>
        <v>26077124</v>
      </c>
      <c r="B5711">
        <f>Raw_Data!B5711</f>
        <v>45670</v>
      </c>
      <c r="C5711" t="str">
        <f>Raw_Data!C5711</f>
        <v>VENTOLIN HFA 90 MCG INHALER</v>
      </c>
      <c r="D5711" t="str">
        <f>Raw_Data!D5711</f>
        <v>173068220</v>
      </c>
      <c r="E5711" t="str">
        <f>Raw_Data!E5711</f>
        <v>BYNE, EDMUND</v>
      </c>
      <c r="F5711" t="str">
        <f>Raw_Data!F5711</f>
        <v>1033186648</v>
      </c>
      <c r="G5711" t="str">
        <f>Raw_Data!H5711</f>
        <v>2</v>
      </c>
      <c r="H5711">
        <f>IFERROR(VLOOKUP(G5711,Store_Map!$A$2:$I$100,3,FALSE),"")</f>
        <v>0</v>
      </c>
      <c r="I5711">
        <f>IFERROR(VLOOKUP(G5711,Store_Map!$A$2:$I$100,4,FALSE),"")</f>
        <v>0</v>
      </c>
      <c r="J5711">
        <f>IFERROR(VLOOKUP(G5711,Store_Map!$A$2:$I$100,5,FALSE),"")</f>
        <v>0</v>
      </c>
      <c r="K5711">
        <f>IFERROR(VLOOKUP(G5711,Store_Map!$A$2:$I$100,6,FALSE),"")</f>
        <v>0</v>
      </c>
      <c r="L5711">
        <f>IFERROR(VLOOKUP(G5711,Store_Map!$A$2:$I$100,7,FALSE),"")</f>
        <v>0</v>
      </c>
      <c r="M5711">
        <f>IFERROR(VLOOKUP(G5711,Store_Map!$A$2:$I$100,8,FALSE),"")</f>
        <v>0</v>
      </c>
      <c r="N5711">
        <f t="shared" si="801"/>
        <v>0</v>
      </c>
      <c r="O5711" t="str">
        <f t="shared" si="802"/>
        <v>PASS</v>
      </c>
      <c r="P5711" t="str">
        <f t="shared" si="803"/>
        <v>REVIEW</v>
      </c>
      <c r="Q5711" t="str">
        <f t="shared" si="804"/>
        <v>PASS</v>
      </c>
      <c r="R5711" t="str">
        <f t="shared" si="805"/>
        <v>PASS</v>
      </c>
      <c r="S5711" t="str">
        <f t="shared" si="806"/>
        <v>REVIEW</v>
      </c>
      <c r="T5711">
        <f t="shared" si="807"/>
        <v>90</v>
      </c>
      <c r="U5711" t="str">
        <f t="shared" si="808"/>
        <v>Low</v>
      </c>
      <c r="V5711" t="str">
        <f t="shared" si="809"/>
        <v>Invalid NDC</v>
      </c>
    </row>
    <row r="5712" spans="1:22" x14ac:dyDescent="0.3">
      <c r="A5712" t="str">
        <f>Raw_Data!A5712</f>
        <v>26081279</v>
      </c>
      <c r="B5712">
        <f>Raw_Data!B5712</f>
        <v>45670</v>
      </c>
      <c r="C5712" t="str">
        <f>Raw_Data!C5712</f>
        <v>ALBUTEROL HFA 90 MCG INHALE</v>
      </c>
      <c r="D5712" t="str">
        <f>Raw_Data!D5712</f>
        <v>66993001968</v>
      </c>
      <c r="E5712" t="str">
        <f>Raw_Data!E5712</f>
        <v>GIBBS, JON</v>
      </c>
      <c r="F5712" t="str">
        <f>Raw_Data!F5712</f>
        <v>1700896156</v>
      </c>
      <c r="G5712" t="str">
        <f>Raw_Data!H5712</f>
        <v>2</v>
      </c>
      <c r="H5712">
        <f>IFERROR(VLOOKUP(G5712,Store_Map!$A$2:$I$100,3,FALSE),"")</f>
        <v>0</v>
      </c>
      <c r="I5712">
        <f>IFERROR(VLOOKUP(G5712,Store_Map!$A$2:$I$100,4,FALSE),"")</f>
        <v>0</v>
      </c>
      <c r="J5712">
        <f>IFERROR(VLOOKUP(G5712,Store_Map!$A$2:$I$100,5,FALSE),"")</f>
        <v>0</v>
      </c>
      <c r="K5712">
        <f>IFERROR(VLOOKUP(G5712,Store_Map!$A$2:$I$100,6,FALSE),"")</f>
        <v>0</v>
      </c>
      <c r="L5712">
        <f>IFERROR(VLOOKUP(G5712,Store_Map!$A$2:$I$100,7,FALSE),"")</f>
        <v>0</v>
      </c>
      <c r="M5712">
        <f>IFERROR(VLOOKUP(G5712,Store_Map!$A$2:$I$100,8,FALSE),"")</f>
        <v>0</v>
      </c>
      <c r="N5712">
        <f t="shared" si="801"/>
        <v>0</v>
      </c>
      <c r="O5712" t="str">
        <f t="shared" si="802"/>
        <v>PASS</v>
      </c>
      <c r="P5712" t="str">
        <f t="shared" si="803"/>
        <v>PASS</v>
      </c>
      <c r="Q5712" t="str">
        <f t="shared" si="804"/>
        <v>PASS</v>
      </c>
      <c r="R5712" t="str">
        <f t="shared" si="805"/>
        <v>PASS</v>
      </c>
      <c r="S5712" t="str">
        <f t="shared" si="806"/>
        <v>PASS</v>
      </c>
      <c r="T5712">
        <f t="shared" si="807"/>
        <v>100</v>
      </c>
      <c r="U5712" t="str">
        <f t="shared" si="808"/>
        <v>Low</v>
      </c>
      <c r="V5712" t="str">
        <f t="shared" si="809"/>
        <v>Clean</v>
      </c>
    </row>
    <row r="5713" spans="1:22" x14ac:dyDescent="0.3">
      <c r="A5713" t="str">
        <f>Raw_Data!A5713</f>
        <v>26077047</v>
      </c>
      <c r="B5713">
        <f>Raw_Data!B5713</f>
        <v>45670</v>
      </c>
      <c r="C5713" t="str">
        <f>Raw_Data!C5713</f>
        <v>GABAPENTIN 300 MG CAPSULE</v>
      </c>
      <c r="D5713" t="str">
        <f>Raw_Data!D5713</f>
        <v>50228018010</v>
      </c>
      <c r="E5713" t="str">
        <f>Raw_Data!E5713</f>
        <v>GIBBS, JON</v>
      </c>
      <c r="F5713" t="str">
        <f>Raw_Data!F5713</f>
        <v>1700896156</v>
      </c>
      <c r="G5713" t="str">
        <f>Raw_Data!H5713</f>
        <v>2</v>
      </c>
      <c r="H5713">
        <f>IFERROR(VLOOKUP(G5713,Store_Map!$A$2:$I$100,3,FALSE),"")</f>
        <v>0</v>
      </c>
      <c r="I5713">
        <f>IFERROR(VLOOKUP(G5713,Store_Map!$A$2:$I$100,4,FALSE),"")</f>
        <v>0</v>
      </c>
      <c r="J5713">
        <f>IFERROR(VLOOKUP(G5713,Store_Map!$A$2:$I$100,5,FALSE),"")</f>
        <v>0</v>
      </c>
      <c r="K5713">
        <f>IFERROR(VLOOKUP(G5713,Store_Map!$A$2:$I$100,6,FALSE),"")</f>
        <v>0</v>
      </c>
      <c r="L5713">
        <f>IFERROR(VLOOKUP(G5713,Store_Map!$A$2:$I$100,7,FALSE),"")</f>
        <v>0</v>
      </c>
      <c r="M5713">
        <f>IFERROR(VLOOKUP(G5713,Store_Map!$A$2:$I$100,8,FALSE),"")</f>
        <v>0</v>
      </c>
      <c r="N5713">
        <f t="shared" si="801"/>
        <v>0</v>
      </c>
      <c r="O5713" t="str">
        <f t="shared" si="802"/>
        <v>PASS</v>
      </c>
      <c r="P5713" t="str">
        <f t="shared" si="803"/>
        <v>PASS</v>
      </c>
      <c r="Q5713" t="str">
        <f t="shared" si="804"/>
        <v>PASS</v>
      </c>
      <c r="R5713" t="str">
        <f t="shared" si="805"/>
        <v>PASS</v>
      </c>
      <c r="S5713" t="str">
        <f t="shared" si="806"/>
        <v>PASS</v>
      </c>
      <c r="T5713">
        <f t="shared" si="807"/>
        <v>100</v>
      </c>
      <c r="U5713" t="str">
        <f t="shared" si="808"/>
        <v>Low</v>
      </c>
      <c r="V5713" t="str">
        <f t="shared" si="809"/>
        <v>Clean</v>
      </c>
    </row>
    <row r="5714" spans="1:22" x14ac:dyDescent="0.3">
      <c r="A5714" t="str">
        <f>Raw_Data!A5714</f>
        <v>26081281</v>
      </c>
      <c r="B5714">
        <f>Raw_Data!B5714</f>
        <v>45670</v>
      </c>
      <c r="C5714" t="str">
        <f>Raw_Data!C5714</f>
        <v>METOPROLOL SUCC ER 50 MG TA</v>
      </c>
      <c r="D5714" t="str">
        <f>Raw_Data!D5714</f>
        <v>50742061610</v>
      </c>
      <c r="E5714" t="str">
        <f>Raw_Data!E5714</f>
        <v>GIBBS, JON</v>
      </c>
      <c r="F5714" t="str">
        <f>Raw_Data!F5714</f>
        <v>1700896156</v>
      </c>
      <c r="G5714" t="str">
        <f>Raw_Data!H5714</f>
        <v>2</v>
      </c>
      <c r="H5714">
        <f>IFERROR(VLOOKUP(G5714,Store_Map!$A$2:$I$100,3,FALSE),"")</f>
        <v>0</v>
      </c>
      <c r="I5714">
        <f>IFERROR(VLOOKUP(G5714,Store_Map!$A$2:$I$100,4,FALSE),"")</f>
        <v>0</v>
      </c>
      <c r="J5714">
        <f>IFERROR(VLOOKUP(G5714,Store_Map!$A$2:$I$100,5,FALSE),"")</f>
        <v>0</v>
      </c>
      <c r="K5714">
        <f>IFERROR(VLOOKUP(G5714,Store_Map!$A$2:$I$100,6,FALSE),"")</f>
        <v>0</v>
      </c>
      <c r="L5714">
        <f>IFERROR(VLOOKUP(G5714,Store_Map!$A$2:$I$100,7,FALSE),"")</f>
        <v>0</v>
      </c>
      <c r="M5714">
        <f>IFERROR(VLOOKUP(G5714,Store_Map!$A$2:$I$100,8,FALSE),"")</f>
        <v>0</v>
      </c>
      <c r="N5714">
        <f t="shared" si="801"/>
        <v>0</v>
      </c>
      <c r="O5714" t="str">
        <f t="shared" si="802"/>
        <v>PASS</v>
      </c>
      <c r="P5714" t="str">
        <f t="shared" si="803"/>
        <v>PASS</v>
      </c>
      <c r="Q5714" t="str">
        <f t="shared" si="804"/>
        <v>PASS</v>
      </c>
      <c r="R5714" t="str">
        <f t="shared" si="805"/>
        <v>PASS</v>
      </c>
      <c r="S5714" t="str">
        <f t="shared" si="806"/>
        <v>PASS</v>
      </c>
      <c r="T5714">
        <f t="shared" si="807"/>
        <v>100</v>
      </c>
      <c r="U5714" t="str">
        <f t="shared" si="808"/>
        <v>Low</v>
      </c>
      <c r="V5714" t="str">
        <f t="shared" si="809"/>
        <v>Clean</v>
      </c>
    </row>
    <row r="5715" spans="1:22" x14ac:dyDescent="0.3">
      <c r="A5715" t="str">
        <f>Raw_Data!A5715</f>
        <v>26081282</v>
      </c>
      <c r="B5715">
        <f>Raw_Data!B5715</f>
        <v>45670</v>
      </c>
      <c r="C5715" t="str">
        <f>Raw_Data!C5715</f>
        <v>PRASUGREL 10 MG TABLET</v>
      </c>
      <c r="D5715" t="str">
        <f>Raw_Data!D5715</f>
        <v>65862083030</v>
      </c>
      <c r="E5715" t="str">
        <f>Raw_Data!E5715</f>
        <v>GIBBS, JON</v>
      </c>
      <c r="F5715" t="str">
        <f>Raw_Data!F5715</f>
        <v>1700896156</v>
      </c>
      <c r="G5715" t="str">
        <f>Raw_Data!H5715</f>
        <v>2</v>
      </c>
      <c r="H5715">
        <f>IFERROR(VLOOKUP(G5715,Store_Map!$A$2:$I$100,3,FALSE),"")</f>
        <v>0</v>
      </c>
      <c r="I5715">
        <f>IFERROR(VLOOKUP(G5715,Store_Map!$A$2:$I$100,4,FALSE),"")</f>
        <v>0</v>
      </c>
      <c r="J5715">
        <f>IFERROR(VLOOKUP(G5715,Store_Map!$A$2:$I$100,5,FALSE),"")</f>
        <v>0</v>
      </c>
      <c r="K5715">
        <f>IFERROR(VLOOKUP(G5715,Store_Map!$A$2:$I$100,6,FALSE),"")</f>
        <v>0</v>
      </c>
      <c r="L5715">
        <f>IFERROR(VLOOKUP(G5715,Store_Map!$A$2:$I$100,7,FALSE),"")</f>
        <v>0</v>
      </c>
      <c r="M5715">
        <f>IFERROR(VLOOKUP(G5715,Store_Map!$A$2:$I$100,8,FALSE),"")</f>
        <v>0</v>
      </c>
      <c r="N5715">
        <f t="shared" si="801"/>
        <v>0</v>
      </c>
      <c r="O5715" t="str">
        <f t="shared" si="802"/>
        <v>PASS</v>
      </c>
      <c r="P5715" t="str">
        <f t="shared" si="803"/>
        <v>PASS</v>
      </c>
      <c r="Q5715" t="str">
        <f t="shared" si="804"/>
        <v>PASS</v>
      </c>
      <c r="R5715" t="str">
        <f t="shared" si="805"/>
        <v>PASS</v>
      </c>
      <c r="S5715" t="str">
        <f t="shared" si="806"/>
        <v>PASS</v>
      </c>
      <c r="T5715">
        <f t="shared" si="807"/>
        <v>100</v>
      </c>
      <c r="U5715" t="str">
        <f t="shared" si="808"/>
        <v>Low</v>
      </c>
      <c r="V5715" t="str">
        <f t="shared" si="809"/>
        <v>Clean</v>
      </c>
    </row>
    <row r="5716" spans="1:22" x14ac:dyDescent="0.3">
      <c r="A5716" t="str">
        <f>Raw_Data!A5716</f>
        <v>26082817</v>
      </c>
      <c r="B5716">
        <f>Raw_Data!B5716</f>
        <v>45670</v>
      </c>
      <c r="C5716" t="str">
        <f>Raw_Data!C5716</f>
        <v>LOSARTAN POTASSIUM 25 MG TA</v>
      </c>
      <c r="D5716" t="str">
        <f>Raw_Data!D5716</f>
        <v>65862020199</v>
      </c>
      <c r="E5716" t="str">
        <f>Raw_Data!E5716</f>
        <v>FORD, JAMES</v>
      </c>
      <c r="F5716" t="str">
        <f>Raw_Data!F5716</f>
        <v>1033117684</v>
      </c>
      <c r="G5716" t="str">
        <f>Raw_Data!H5716</f>
        <v>2</v>
      </c>
      <c r="H5716">
        <f>IFERROR(VLOOKUP(G5716,Store_Map!$A$2:$I$100,3,FALSE),"")</f>
        <v>0</v>
      </c>
      <c r="I5716">
        <f>IFERROR(VLOOKUP(G5716,Store_Map!$A$2:$I$100,4,FALSE),"")</f>
        <v>0</v>
      </c>
      <c r="J5716">
        <f>IFERROR(VLOOKUP(G5716,Store_Map!$A$2:$I$100,5,FALSE),"")</f>
        <v>0</v>
      </c>
      <c r="K5716">
        <f>IFERROR(VLOOKUP(G5716,Store_Map!$A$2:$I$100,6,FALSE),"")</f>
        <v>0</v>
      </c>
      <c r="L5716">
        <f>IFERROR(VLOOKUP(G5716,Store_Map!$A$2:$I$100,7,FALSE),"")</f>
        <v>0</v>
      </c>
      <c r="M5716">
        <f>IFERROR(VLOOKUP(G5716,Store_Map!$A$2:$I$100,8,FALSE),"")</f>
        <v>0</v>
      </c>
      <c r="N5716">
        <f t="shared" si="801"/>
        <v>0</v>
      </c>
      <c r="O5716" t="str">
        <f t="shared" si="802"/>
        <v>PASS</v>
      </c>
      <c r="P5716" t="str">
        <f t="shared" si="803"/>
        <v>PASS</v>
      </c>
      <c r="Q5716" t="str">
        <f t="shared" si="804"/>
        <v>PASS</v>
      </c>
      <c r="R5716" t="str">
        <f t="shared" si="805"/>
        <v>PASS</v>
      </c>
      <c r="S5716" t="str">
        <f t="shared" si="806"/>
        <v>PASS</v>
      </c>
      <c r="T5716">
        <f t="shared" si="807"/>
        <v>100</v>
      </c>
      <c r="U5716" t="str">
        <f t="shared" si="808"/>
        <v>Low</v>
      </c>
      <c r="V5716" t="str">
        <f t="shared" si="809"/>
        <v>Clean</v>
      </c>
    </row>
    <row r="5717" spans="1:22" x14ac:dyDescent="0.3">
      <c r="A5717" t="str">
        <f>Raw_Data!A5717</f>
        <v>26081706</v>
      </c>
      <c r="B5717">
        <f>Raw_Data!B5717</f>
        <v>45670</v>
      </c>
      <c r="C5717" t="str">
        <f>Raw_Data!C5717</f>
        <v>DICLOFENAC SOD EC 75 MG TAB</v>
      </c>
      <c r="D5717" t="str">
        <f>Raw_Data!D5717</f>
        <v>228255196</v>
      </c>
      <c r="E5717" t="str">
        <f>Raw_Data!E5717</f>
        <v>FORD, JAMES</v>
      </c>
      <c r="F5717" t="str">
        <f>Raw_Data!F5717</f>
        <v>1033117684</v>
      </c>
      <c r="G5717" t="str">
        <f>Raw_Data!H5717</f>
        <v>2</v>
      </c>
      <c r="H5717">
        <f>IFERROR(VLOOKUP(G5717,Store_Map!$A$2:$I$100,3,FALSE),"")</f>
        <v>0</v>
      </c>
      <c r="I5717">
        <f>IFERROR(VLOOKUP(G5717,Store_Map!$A$2:$I$100,4,FALSE),"")</f>
        <v>0</v>
      </c>
      <c r="J5717">
        <f>IFERROR(VLOOKUP(G5717,Store_Map!$A$2:$I$100,5,FALSE),"")</f>
        <v>0</v>
      </c>
      <c r="K5717">
        <f>IFERROR(VLOOKUP(G5717,Store_Map!$A$2:$I$100,6,FALSE),"")</f>
        <v>0</v>
      </c>
      <c r="L5717">
        <f>IFERROR(VLOOKUP(G5717,Store_Map!$A$2:$I$100,7,FALSE),"")</f>
        <v>0</v>
      </c>
      <c r="M5717">
        <f>IFERROR(VLOOKUP(G5717,Store_Map!$A$2:$I$100,8,FALSE),"")</f>
        <v>0</v>
      </c>
      <c r="N5717">
        <f t="shared" si="801"/>
        <v>0</v>
      </c>
      <c r="O5717" t="str">
        <f t="shared" si="802"/>
        <v>PASS</v>
      </c>
      <c r="P5717" t="str">
        <f t="shared" si="803"/>
        <v>REVIEW</v>
      </c>
      <c r="Q5717" t="str">
        <f t="shared" si="804"/>
        <v>PASS</v>
      </c>
      <c r="R5717" t="str">
        <f t="shared" si="805"/>
        <v>PASS</v>
      </c>
      <c r="S5717" t="str">
        <f t="shared" si="806"/>
        <v>REVIEW</v>
      </c>
      <c r="T5717">
        <f t="shared" si="807"/>
        <v>90</v>
      </c>
      <c r="U5717" t="str">
        <f t="shared" si="808"/>
        <v>Low</v>
      </c>
      <c r="V5717" t="str">
        <f t="shared" si="809"/>
        <v>Invalid NDC</v>
      </c>
    </row>
    <row r="5718" spans="1:22" x14ac:dyDescent="0.3">
      <c r="A5718" t="str">
        <f>Raw_Data!A5718</f>
        <v>26081705</v>
      </c>
      <c r="B5718">
        <f>Raw_Data!B5718</f>
        <v>45670</v>
      </c>
      <c r="C5718" t="str">
        <f>Raw_Data!C5718</f>
        <v>CYCLOBENZAPRINE 10 MG TABLE</v>
      </c>
      <c r="D5718" t="str">
        <f>Raw_Data!D5718</f>
        <v>72888001400</v>
      </c>
      <c r="E5718" t="str">
        <f>Raw_Data!E5718</f>
        <v>FORD, JAMES</v>
      </c>
      <c r="F5718" t="str">
        <f>Raw_Data!F5718</f>
        <v>1033117684</v>
      </c>
      <c r="G5718" t="str">
        <f>Raw_Data!H5718</f>
        <v>2</v>
      </c>
      <c r="H5718">
        <f>IFERROR(VLOOKUP(G5718,Store_Map!$A$2:$I$100,3,FALSE),"")</f>
        <v>0</v>
      </c>
      <c r="I5718">
        <f>IFERROR(VLOOKUP(G5718,Store_Map!$A$2:$I$100,4,FALSE),"")</f>
        <v>0</v>
      </c>
      <c r="J5718">
        <f>IFERROR(VLOOKUP(G5718,Store_Map!$A$2:$I$100,5,FALSE),"")</f>
        <v>0</v>
      </c>
      <c r="K5718">
        <f>IFERROR(VLOOKUP(G5718,Store_Map!$A$2:$I$100,6,FALSE),"")</f>
        <v>0</v>
      </c>
      <c r="L5718">
        <f>IFERROR(VLOOKUP(G5718,Store_Map!$A$2:$I$100,7,FALSE),"")</f>
        <v>0</v>
      </c>
      <c r="M5718">
        <f>IFERROR(VLOOKUP(G5718,Store_Map!$A$2:$I$100,8,FALSE),"")</f>
        <v>0</v>
      </c>
      <c r="N5718">
        <f t="shared" si="801"/>
        <v>0</v>
      </c>
      <c r="O5718" t="str">
        <f t="shared" si="802"/>
        <v>PASS</v>
      </c>
      <c r="P5718" t="str">
        <f t="shared" si="803"/>
        <v>PASS</v>
      </c>
      <c r="Q5718" t="str">
        <f t="shared" si="804"/>
        <v>PASS</v>
      </c>
      <c r="R5718" t="str">
        <f t="shared" si="805"/>
        <v>PASS</v>
      </c>
      <c r="S5718" t="str">
        <f t="shared" si="806"/>
        <v>PASS</v>
      </c>
      <c r="T5718">
        <f t="shared" si="807"/>
        <v>100</v>
      </c>
      <c r="U5718" t="str">
        <f t="shared" si="808"/>
        <v>Low</v>
      </c>
      <c r="V5718" t="str">
        <f t="shared" si="809"/>
        <v>Clean</v>
      </c>
    </row>
    <row r="5719" spans="1:22" x14ac:dyDescent="0.3">
      <c r="A5719" t="str">
        <f>Raw_Data!A5719</f>
        <v>26079030</v>
      </c>
      <c r="B5719">
        <f>Raw_Data!B5719</f>
        <v>45670</v>
      </c>
      <c r="C5719" t="str">
        <f>Raw_Data!C5719</f>
        <v>LOSARTAN POTASSIUM 25 MG TA</v>
      </c>
      <c r="D5719" t="str">
        <f>Raw_Data!D5719</f>
        <v>65862020199</v>
      </c>
      <c r="E5719" t="str">
        <f>Raw_Data!E5719</f>
        <v>FORD, JAMES</v>
      </c>
      <c r="F5719" t="str">
        <f>Raw_Data!F5719</f>
        <v>1033117684</v>
      </c>
      <c r="G5719" t="str">
        <f>Raw_Data!H5719</f>
        <v>2</v>
      </c>
      <c r="H5719">
        <f>IFERROR(VLOOKUP(G5719,Store_Map!$A$2:$I$100,3,FALSE),"")</f>
        <v>0</v>
      </c>
      <c r="I5719">
        <f>IFERROR(VLOOKUP(G5719,Store_Map!$A$2:$I$100,4,FALSE),"")</f>
        <v>0</v>
      </c>
      <c r="J5719">
        <f>IFERROR(VLOOKUP(G5719,Store_Map!$A$2:$I$100,5,FALSE),"")</f>
        <v>0</v>
      </c>
      <c r="K5719">
        <f>IFERROR(VLOOKUP(G5719,Store_Map!$A$2:$I$100,6,FALSE),"")</f>
        <v>0</v>
      </c>
      <c r="L5719">
        <f>IFERROR(VLOOKUP(G5719,Store_Map!$A$2:$I$100,7,FALSE),"")</f>
        <v>0</v>
      </c>
      <c r="M5719">
        <f>IFERROR(VLOOKUP(G5719,Store_Map!$A$2:$I$100,8,FALSE),"")</f>
        <v>0</v>
      </c>
      <c r="N5719">
        <f t="shared" si="801"/>
        <v>0</v>
      </c>
      <c r="O5719" t="str">
        <f t="shared" si="802"/>
        <v>PASS</v>
      </c>
      <c r="P5719" t="str">
        <f t="shared" si="803"/>
        <v>PASS</v>
      </c>
      <c r="Q5719" t="str">
        <f t="shared" si="804"/>
        <v>PASS</v>
      </c>
      <c r="R5719" t="str">
        <f t="shared" si="805"/>
        <v>PASS</v>
      </c>
      <c r="S5719" t="str">
        <f t="shared" si="806"/>
        <v>PASS</v>
      </c>
      <c r="T5719">
        <f t="shared" si="807"/>
        <v>100</v>
      </c>
      <c r="U5719" t="str">
        <f t="shared" si="808"/>
        <v>Low</v>
      </c>
      <c r="V5719" t="str">
        <f t="shared" si="809"/>
        <v>Clean</v>
      </c>
    </row>
    <row r="5720" spans="1:22" x14ac:dyDescent="0.3">
      <c r="A5720" t="str">
        <f>Raw_Data!A5720</f>
        <v>26079031</v>
      </c>
      <c r="B5720">
        <f>Raw_Data!B5720</f>
        <v>45670</v>
      </c>
      <c r="C5720" t="str">
        <f>Raw_Data!C5720</f>
        <v>FOLIC ACID 1 MG TABLET</v>
      </c>
      <c r="D5720" t="str">
        <f>Raw_Data!D5720</f>
        <v>69315012701</v>
      </c>
      <c r="E5720" t="str">
        <f>Raw_Data!E5720</f>
        <v>FORD, JAMES</v>
      </c>
      <c r="F5720" t="str">
        <f>Raw_Data!F5720</f>
        <v>1033117684</v>
      </c>
      <c r="G5720" t="str">
        <f>Raw_Data!H5720</f>
        <v>2</v>
      </c>
      <c r="H5720">
        <f>IFERROR(VLOOKUP(G5720,Store_Map!$A$2:$I$100,3,FALSE),"")</f>
        <v>0</v>
      </c>
      <c r="I5720">
        <f>IFERROR(VLOOKUP(G5720,Store_Map!$A$2:$I$100,4,FALSE),"")</f>
        <v>0</v>
      </c>
      <c r="J5720">
        <f>IFERROR(VLOOKUP(G5720,Store_Map!$A$2:$I$100,5,FALSE),"")</f>
        <v>0</v>
      </c>
      <c r="K5720">
        <f>IFERROR(VLOOKUP(G5720,Store_Map!$A$2:$I$100,6,FALSE),"")</f>
        <v>0</v>
      </c>
      <c r="L5720">
        <f>IFERROR(VLOOKUP(G5720,Store_Map!$A$2:$I$100,7,FALSE),"")</f>
        <v>0</v>
      </c>
      <c r="M5720">
        <f>IFERROR(VLOOKUP(G5720,Store_Map!$A$2:$I$100,8,FALSE),"")</f>
        <v>0</v>
      </c>
      <c r="N5720">
        <f t="shared" si="801"/>
        <v>0</v>
      </c>
      <c r="O5720" t="str">
        <f t="shared" si="802"/>
        <v>PASS</v>
      </c>
      <c r="P5720" t="str">
        <f t="shared" si="803"/>
        <v>PASS</v>
      </c>
      <c r="Q5720" t="str">
        <f t="shared" si="804"/>
        <v>PASS</v>
      </c>
      <c r="R5720" t="str">
        <f t="shared" si="805"/>
        <v>PASS</v>
      </c>
      <c r="S5720" t="str">
        <f t="shared" si="806"/>
        <v>PASS</v>
      </c>
      <c r="T5720">
        <f t="shared" si="807"/>
        <v>100</v>
      </c>
      <c r="U5720" t="str">
        <f t="shared" si="808"/>
        <v>Low</v>
      </c>
      <c r="V5720" t="str">
        <f t="shared" si="809"/>
        <v>Clean</v>
      </c>
    </row>
    <row r="5721" spans="1:22" x14ac:dyDescent="0.3">
      <c r="A5721" t="str">
        <f>Raw_Data!A5721</f>
        <v>26083913</v>
      </c>
      <c r="B5721">
        <f>Raw_Data!B5721</f>
        <v>45670</v>
      </c>
      <c r="C5721" t="str">
        <f>Raw_Data!C5721</f>
        <v>OZEMPIC 0.25-0.5 MG/DOSE PE</v>
      </c>
      <c r="D5721" t="str">
        <f>Raw_Data!D5721</f>
        <v>169418113</v>
      </c>
      <c r="E5721" t="str">
        <f>Raw_Data!E5721</f>
        <v>FORD, JAMES</v>
      </c>
      <c r="F5721" t="str">
        <f>Raw_Data!F5721</f>
        <v>1033117684</v>
      </c>
      <c r="G5721" t="str">
        <f>Raw_Data!H5721</f>
        <v>2</v>
      </c>
      <c r="H5721">
        <f>IFERROR(VLOOKUP(G5721,Store_Map!$A$2:$I$100,3,FALSE),"")</f>
        <v>0</v>
      </c>
      <c r="I5721">
        <f>IFERROR(VLOOKUP(G5721,Store_Map!$A$2:$I$100,4,FALSE),"")</f>
        <v>0</v>
      </c>
      <c r="J5721">
        <f>IFERROR(VLOOKUP(G5721,Store_Map!$A$2:$I$100,5,FALSE),"")</f>
        <v>0</v>
      </c>
      <c r="K5721">
        <f>IFERROR(VLOOKUP(G5721,Store_Map!$A$2:$I$100,6,FALSE),"")</f>
        <v>0</v>
      </c>
      <c r="L5721">
        <f>IFERROR(VLOOKUP(G5721,Store_Map!$A$2:$I$100,7,FALSE),"")</f>
        <v>0</v>
      </c>
      <c r="M5721">
        <f>IFERROR(VLOOKUP(G5721,Store_Map!$A$2:$I$100,8,FALSE),"")</f>
        <v>0</v>
      </c>
      <c r="N5721">
        <f t="shared" si="801"/>
        <v>0</v>
      </c>
      <c r="O5721" t="str">
        <f t="shared" si="802"/>
        <v>PASS</v>
      </c>
      <c r="P5721" t="str">
        <f t="shared" si="803"/>
        <v>REVIEW</v>
      </c>
      <c r="Q5721" t="str">
        <f t="shared" si="804"/>
        <v>PASS</v>
      </c>
      <c r="R5721" t="str">
        <f t="shared" si="805"/>
        <v>PASS</v>
      </c>
      <c r="S5721" t="str">
        <f t="shared" si="806"/>
        <v>REVIEW</v>
      </c>
      <c r="T5721">
        <f t="shared" si="807"/>
        <v>90</v>
      </c>
      <c r="U5721" t="str">
        <f t="shared" si="808"/>
        <v>Low</v>
      </c>
      <c r="V5721" t="str">
        <f t="shared" si="809"/>
        <v>Invalid NDC</v>
      </c>
    </row>
    <row r="5722" spans="1:22" x14ac:dyDescent="0.3">
      <c r="A5722" t="str">
        <f>Raw_Data!A5722</f>
        <v>26084828</v>
      </c>
      <c r="B5722">
        <f>Raw_Data!B5722</f>
        <v>45670</v>
      </c>
      <c r="C5722" t="str">
        <f>Raw_Data!C5722</f>
        <v>*IBUPROFEN 600 MG TABLET</v>
      </c>
      <c r="D5722" t="str">
        <f>Raw_Data!D5722</f>
        <v>67877032001</v>
      </c>
      <c r="E5722" t="str">
        <f>Raw_Data!E5722</f>
        <v>FAWAZ, MOHAMAD</v>
      </c>
      <c r="F5722" t="str">
        <f>Raw_Data!F5722</f>
        <v>1629716907</v>
      </c>
      <c r="G5722" t="str">
        <f>Raw_Data!H5722</f>
        <v>2</v>
      </c>
      <c r="H5722">
        <f>IFERROR(VLOOKUP(G5722,Store_Map!$A$2:$I$100,3,FALSE),"")</f>
        <v>0</v>
      </c>
      <c r="I5722">
        <f>IFERROR(VLOOKUP(G5722,Store_Map!$A$2:$I$100,4,FALSE),"")</f>
        <v>0</v>
      </c>
      <c r="J5722">
        <f>IFERROR(VLOOKUP(G5722,Store_Map!$A$2:$I$100,5,FALSE),"")</f>
        <v>0</v>
      </c>
      <c r="K5722">
        <f>IFERROR(VLOOKUP(G5722,Store_Map!$A$2:$I$100,6,FALSE),"")</f>
        <v>0</v>
      </c>
      <c r="L5722">
        <f>IFERROR(VLOOKUP(G5722,Store_Map!$A$2:$I$100,7,FALSE),"")</f>
        <v>0</v>
      </c>
      <c r="M5722">
        <f>IFERROR(VLOOKUP(G5722,Store_Map!$A$2:$I$100,8,FALSE),"")</f>
        <v>0</v>
      </c>
      <c r="N5722">
        <f t="shared" si="801"/>
        <v>0</v>
      </c>
      <c r="O5722" t="str">
        <f t="shared" si="802"/>
        <v>PASS</v>
      </c>
      <c r="P5722" t="str">
        <f t="shared" si="803"/>
        <v>PASS</v>
      </c>
      <c r="Q5722" t="str">
        <f t="shared" si="804"/>
        <v>PASS</v>
      </c>
      <c r="R5722" t="str">
        <f t="shared" si="805"/>
        <v>PASS</v>
      </c>
      <c r="S5722" t="str">
        <f t="shared" si="806"/>
        <v>PASS</v>
      </c>
      <c r="T5722">
        <f t="shared" si="807"/>
        <v>100</v>
      </c>
      <c r="U5722" t="str">
        <f t="shared" si="808"/>
        <v>Low</v>
      </c>
      <c r="V5722" t="str">
        <f t="shared" si="809"/>
        <v>Clean</v>
      </c>
    </row>
    <row r="5723" spans="1:22" x14ac:dyDescent="0.3">
      <c r="A5723" t="str">
        <f>Raw_Data!A5723</f>
        <v>26073281</v>
      </c>
      <c r="B5723">
        <f>Raw_Data!B5723</f>
        <v>45670</v>
      </c>
      <c r="C5723" t="str">
        <f>Raw_Data!C5723</f>
        <v>HYDROCHLOROTHIAZIDE 12.5 MG</v>
      </c>
      <c r="D5723" t="str">
        <f>Raw_Data!D5723</f>
        <v>69315015510</v>
      </c>
      <c r="E5723" t="str">
        <f>Raw_Data!E5723</f>
        <v>FORD, JAMES</v>
      </c>
      <c r="F5723" t="str">
        <f>Raw_Data!F5723</f>
        <v>1033117684</v>
      </c>
      <c r="G5723" t="str">
        <f>Raw_Data!H5723</f>
        <v>2</v>
      </c>
      <c r="H5723">
        <f>IFERROR(VLOOKUP(G5723,Store_Map!$A$2:$I$100,3,FALSE),"")</f>
        <v>0</v>
      </c>
      <c r="I5723">
        <f>IFERROR(VLOOKUP(G5723,Store_Map!$A$2:$I$100,4,FALSE),"")</f>
        <v>0</v>
      </c>
      <c r="J5723">
        <f>IFERROR(VLOOKUP(G5723,Store_Map!$A$2:$I$100,5,FALSE),"")</f>
        <v>0</v>
      </c>
      <c r="K5723">
        <f>IFERROR(VLOOKUP(G5723,Store_Map!$A$2:$I$100,6,FALSE),"")</f>
        <v>0</v>
      </c>
      <c r="L5723">
        <f>IFERROR(VLOOKUP(G5723,Store_Map!$A$2:$I$100,7,FALSE),"")</f>
        <v>0</v>
      </c>
      <c r="M5723">
        <f>IFERROR(VLOOKUP(G5723,Store_Map!$A$2:$I$100,8,FALSE),"")</f>
        <v>0</v>
      </c>
      <c r="N5723">
        <f t="shared" si="801"/>
        <v>0</v>
      </c>
      <c r="O5723" t="str">
        <f t="shared" si="802"/>
        <v>PASS</v>
      </c>
      <c r="P5723" t="str">
        <f t="shared" si="803"/>
        <v>PASS</v>
      </c>
      <c r="Q5723" t="str">
        <f t="shared" si="804"/>
        <v>PASS</v>
      </c>
      <c r="R5723" t="str">
        <f t="shared" si="805"/>
        <v>PASS</v>
      </c>
      <c r="S5723" t="str">
        <f t="shared" si="806"/>
        <v>PASS</v>
      </c>
      <c r="T5723">
        <f t="shared" si="807"/>
        <v>100</v>
      </c>
      <c r="U5723" t="str">
        <f t="shared" si="808"/>
        <v>Low</v>
      </c>
      <c r="V5723" t="str">
        <f t="shared" si="809"/>
        <v>Clean</v>
      </c>
    </row>
    <row r="5724" spans="1:22" x14ac:dyDescent="0.3">
      <c r="A5724" t="str">
        <f>Raw_Data!A5724</f>
        <v>26073280</v>
      </c>
      <c r="B5724">
        <f>Raw_Data!B5724</f>
        <v>45670</v>
      </c>
      <c r="C5724" t="str">
        <f>Raw_Data!C5724</f>
        <v>LISINOPRIL 40 MG TABLET</v>
      </c>
      <c r="D5724" t="str">
        <f>Raw_Data!D5724</f>
        <v>43547035611</v>
      </c>
      <c r="E5724" t="str">
        <f>Raw_Data!E5724</f>
        <v>FORD, JAMES</v>
      </c>
      <c r="F5724" t="str">
        <f>Raw_Data!F5724</f>
        <v>1033117684</v>
      </c>
      <c r="G5724" t="str">
        <f>Raw_Data!H5724</f>
        <v>2</v>
      </c>
      <c r="H5724">
        <f>IFERROR(VLOOKUP(G5724,Store_Map!$A$2:$I$100,3,FALSE),"")</f>
        <v>0</v>
      </c>
      <c r="I5724">
        <f>IFERROR(VLOOKUP(G5724,Store_Map!$A$2:$I$100,4,FALSE),"")</f>
        <v>0</v>
      </c>
      <c r="J5724">
        <f>IFERROR(VLOOKUP(G5724,Store_Map!$A$2:$I$100,5,FALSE),"")</f>
        <v>0</v>
      </c>
      <c r="K5724">
        <f>IFERROR(VLOOKUP(G5724,Store_Map!$A$2:$I$100,6,FALSE),"")</f>
        <v>0</v>
      </c>
      <c r="L5724">
        <f>IFERROR(VLOOKUP(G5724,Store_Map!$A$2:$I$100,7,FALSE),"")</f>
        <v>0</v>
      </c>
      <c r="M5724">
        <f>IFERROR(VLOOKUP(G5724,Store_Map!$A$2:$I$100,8,FALSE),"")</f>
        <v>0</v>
      </c>
      <c r="N5724">
        <f t="shared" si="801"/>
        <v>0</v>
      </c>
      <c r="O5724" t="str">
        <f t="shared" si="802"/>
        <v>PASS</v>
      </c>
      <c r="P5724" t="str">
        <f t="shared" si="803"/>
        <v>PASS</v>
      </c>
      <c r="Q5724" t="str">
        <f t="shared" si="804"/>
        <v>PASS</v>
      </c>
      <c r="R5724" t="str">
        <f t="shared" si="805"/>
        <v>PASS</v>
      </c>
      <c r="S5724" t="str">
        <f t="shared" si="806"/>
        <v>PASS</v>
      </c>
      <c r="T5724">
        <f t="shared" si="807"/>
        <v>100</v>
      </c>
      <c r="U5724" t="str">
        <f t="shared" si="808"/>
        <v>Low</v>
      </c>
      <c r="V5724" t="str">
        <f t="shared" si="809"/>
        <v>Clean</v>
      </c>
    </row>
    <row r="5725" spans="1:22" x14ac:dyDescent="0.3">
      <c r="A5725" t="str">
        <f>Raw_Data!A5725</f>
        <v>26073279</v>
      </c>
      <c r="B5725">
        <f>Raw_Data!B5725</f>
        <v>45670</v>
      </c>
      <c r="C5725" t="str">
        <f>Raw_Data!C5725</f>
        <v>ATORVASTATIN 10 MG TABLET</v>
      </c>
      <c r="D5725" t="str">
        <f>Raw_Data!D5725</f>
        <v>378395077</v>
      </c>
      <c r="E5725" t="str">
        <f>Raw_Data!E5725</f>
        <v>FORD, JAMES</v>
      </c>
      <c r="F5725" t="str">
        <f>Raw_Data!F5725</f>
        <v>1033117684</v>
      </c>
      <c r="G5725" t="str">
        <f>Raw_Data!H5725</f>
        <v>2</v>
      </c>
      <c r="H5725">
        <f>IFERROR(VLOOKUP(G5725,Store_Map!$A$2:$I$100,3,FALSE),"")</f>
        <v>0</v>
      </c>
      <c r="I5725">
        <f>IFERROR(VLOOKUP(G5725,Store_Map!$A$2:$I$100,4,FALSE),"")</f>
        <v>0</v>
      </c>
      <c r="J5725">
        <f>IFERROR(VLOOKUP(G5725,Store_Map!$A$2:$I$100,5,FALSE),"")</f>
        <v>0</v>
      </c>
      <c r="K5725">
        <f>IFERROR(VLOOKUP(G5725,Store_Map!$A$2:$I$100,6,FALSE),"")</f>
        <v>0</v>
      </c>
      <c r="L5725">
        <f>IFERROR(VLOOKUP(G5725,Store_Map!$A$2:$I$100,7,FALSE),"")</f>
        <v>0</v>
      </c>
      <c r="M5725">
        <f>IFERROR(VLOOKUP(G5725,Store_Map!$A$2:$I$100,8,FALSE),"")</f>
        <v>0</v>
      </c>
      <c r="N5725">
        <f t="shared" si="801"/>
        <v>0</v>
      </c>
      <c r="O5725" t="str">
        <f t="shared" si="802"/>
        <v>PASS</v>
      </c>
      <c r="P5725" t="str">
        <f t="shared" si="803"/>
        <v>REVIEW</v>
      </c>
      <c r="Q5725" t="str">
        <f t="shared" si="804"/>
        <v>PASS</v>
      </c>
      <c r="R5725" t="str">
        <f t="shared" si="805"/>
        <v>PASS</v>
      </c>
      <c r="S5725" t="str">
        <f t="shared" si="806"/>
        <v>REVIEW</v>
      </c>
      <c r="T5725">
        <f t="shared" si="807"/>
        <v>90</v>
      </c>
      <c r="U5725" t="str">
        <f t="shared" si="808"/>
        <v>Low</v>
      </c>
      <c r="V5725" t="str">
        <f t="shared" si="809"/>
        <v>Invalid NDC</v>
      </c>
    </row>
    <row r="5726" spans="1:22" x14ac:dyDescent="0.3">
      <c r="A5726" t="str">
        <f>Raw_Data!A5726</f>
        <v>26084829</v>
      </c>
      <c r="B5726">
        <f>Raw_Data!B5726</f>
        <v>45670</v>
      </c>
      <c r="C5726" t="str">
        <f>Raw_Data!C5726</f>
        <v>*CHLORHEXIDINE 0.12% RINSE</v>
      </c>
      <c r="D5726" t="str">
        <f>Raw_Data!D5726</f>
        <v>116200116</v>
      </c>
      <c r="E5726" t="str">
        <f>Raw_Data!E5726</f>
        <v>FAWAZ, MOHAMAD</v>
      </c>
      <c r="F5726" t="str">
        <f>Raw_Data!F5726</f>
        <v>1629716907</v>
      </c>
      <c r="G5726" t="str">
        <f>Raw_Data!H5726</f>
        <v>2</v>
      </c>
      <c r="H5726">
        <f>IFERROR(VLOOKUP(G5726,Store_Map!$A$2:$I$100,3,FALSE),"")</f>
        <v>0</v>
      </c>
      <c r="I5726">
        <f>IFERROR(VLOOKUP(G5726,Store_Map!$A$2:$I$100,4,FALSE),"")</f>
        <v>0</v>
      </c>
      <c r="J5726">
        <f>IFERROR(VLOOKUP(G5726,Store_Map!$A$2:$I$100,5,FALSE),"")</f>
        <v>0</v>
      </c>
      <c r="K5726">
        <f>IFERROR(VLOOKUP(G5726,Store_Map!$A$2:$I$100,6,FALSE),"")</f>
        <v>0</v>
      </c>
      <c r="L5726">
        <f>IFERROR(VLOOKUP(G5726,Store_Map!$A$2:$I$100,7,FALSE),"")</f>
        <v>0</v>
      </c>
      <c r="M5726">
        <f>IFERROR(VLOOKUP(G5726,Store_Map!$A$2:$I$100,8,FALSE),"")</f>
        <v>0</v>
      </c>
      <c r="N5726">
        <f t="shared" si="801"/>
        <v>0</v>
      </c>
      <c r="O5726" t="str">
        <f t="shared" si="802"/>
        <v>PASS</v>
      </c>
      <c r="P5726" t="str">
        <f t="shared" si="803"/>
        <v>REVIEW</v>
      </c>
      <c r="Q5726" t="str">
        <f t="shared" si="804"/>
        <v>PASS</v>
      </c>
      <c r="R5726" t="str">
        <f t="shared" si="805"/>
        <v>PASS</v>
      </c>
      <c r="S5726" t="str">
        <f t="shared" si="806"/>
        <v>REVIEW</v>
      </c>
      <c r="T5726">
        <f t="shared" si="807"/>
        <v>90</v>
      </c>
      <c r="U5726" t="str">
        <f t="shared" si="808"/>
        <v>Low</v>
      </c>
      <c r="V5726" t="str">
        <f t="shared" si="809"/>
        <v>Invalid NDC</v>
      </c>
    </row>
    <row r="5727" spans="1:22" x14ac:dyDescent="0.3">
      <c r="A5727" t="str">
        <f>Raw_Data!A5727</f>
        <v>26081338</v>
      </c>
      <c r="B5727">
        <f>Raw_Data!B5727</f>
        <v>45670</v>
      </c>
      <c r="C5727" t="str">
        <f>Raw_Data!C5727</f>
        <v>OXYBUTYNIN CL ER 5 MG TABLE</v>
      </c>
      <c r="D5727" t="str">
        <f>Raw_Data!D5727</f>
        <v>65162037110</v>
      </c>
      <c r="E5727" t="str">
        <f>Raw_Data!E5727</f>
        <v>FORD, JAMES</v>
      </c>
      <c r="F5727" t="str">
        <f>Raw_Data!F5727</f>
        <v>1033117684</v>
      </c>
      <c r="G5727" t="str">
        <f>Raw_Data!H5727</f>
        <v>2</v>
      </c>
      <c r="H5727">
        <f>IFERROR(VLOOKUP(G5727,Store_Map!$A$2:$I$100,3,FALSE),"")</f>
        <v>0</v>
      </c>
      <c r="I5727">
        <f>IFERROR(VLOOKUP(G5727,Store_Map!$A$2:$I$100,4,FALSE),"")</f>
        <v>0</v>
      </c>
      <c r="J5727">
        <f>IFERROR(VLOOKUP(G5727,Store_Map!$A$2:$I$100,5,FALSE),"")</f>
        <v>0</v>
      </c>
      <c r="K5727">
        <f>IFERROR(VLOOKUP(G5727,Store_Map!$A$2:$I$100,6,FALSE),"")</f>
        <v>0</v>
      </c>
      <c r="L5727">
        <f>IFERROR(VLOOKUP(G5727,Store_Map!$A$2:$I$100,7,FALSE),"")</f>
        <v>0</v>
      </c>
      <c r="M5727">
        <f>IFERROR(VLOOKUP(G5727,Store_Map!$A$2:$I$100,8,FALSE),"")</f>
        <v>0</v>
      </c>
      <c r="N5727">
        <f t="shared" si="801"/>
        <v>0</v>
      </c>
      <c r="O5727" t="str">
        <f t="shared" si="802"/>
        <v>PASS</v>
      </c>
      <c r="P5727" t="str">
        <f t="shared" si="803"/>
        <v>PASS</v>
      </c>
      <c r="Q5727" t="str">
        <f t="shared" si="804"/>
        <v>PASS</v>
      </c>
      <c r="R5727" t="str">
        <f t="shared" si="805"/>
        <v>PASS</v>
      </c>
      <c r="S5727" t="str">
        <f t="shared" si="806"/>
        <v>PASS</v>
      </c>
      <c r="T5727">
        <f t="shared" si="807"/>
        <v>100</v>
      </c>
      <c r="U5727" t="str">
        <f t="shared" si="808"/>
        <v>Low</v>
      </c>
      <c r="V5727" t="str">
        <f t="shared" si="809"/>
        <v>Clean</v>
      </c>
    </row>
    <row r="5728" spans="1:22" x14ac:dyDescent="0.3">
      <c r="A5728" t="str">
        <f>Raw_Data!A5728</f>
        <v>26081337</v>
      </c>
      <c r="B5728">
        <f>Raw_Data!B5728</f>
        <v>45670</v>
      </c>
      <c r="C5728" t="str">
        <f>Raw_Data!C5728</f>
        <v>MELOXICAM 7.5 MG TABLET</v>
      </c>
      <c r="D5728" t="str">
        <f>Raw_Data!D5728</f>
        <v>69097015807</v>
      </c>
      <c r="E5728" t="str">
        <f>Raw_Data!E5728</f>
        <v>FORD, JAMES</v>
      </c>
      <c r="F5728" t="str">
        <f>Raw_Data!F5728</f>
        <v>1033117684</v>
      </c>
      <c r="G5728" t="str">
        <f>Raw_Data!H5728</f>
        <v>2</v>
      </c>
      <c r="H5728">
        <f>IFERROR(VLOOKUP(G5728,Store_Map!$A$2:$I$100,3,FALSE),"")</f>
        <v>0</v>
      </c>
      <c r="I5728">
        <f>IFERROR(VLOOKUP(G5728,Store_Map!$A$2:$I$100,4,FALSE),"")</f>
        <v>0</v>
      </c>
      <c r="J5728">
        <f>IFERROR(VLOOKUP(G5728,Store_Map!$A$2:$I$100,5,FALSE),"")</f>
        <v>0</v>
      </c>
      <c r="K5728">
        <f>IFERROR(VLOOKUP(G5728,Store_Map!$A$2:$I$100,6,FALSE),"")</f>
        <v>0</v>
      </c>
      <c r="L5728">
        <f>IFERROR(VLOOKUP(G5728,Store_Map!$A$2:$I$100,7,FALSE),"")</f>
        <v>0</v>
      </c>
      <c r="M5728">
        <f>IFERROR(VLOOKUP(G5728,Store_Map!$A$2:$I$100,8,FALSE),"")</f>
        <v>0</v>
      </c>
      <c r="N5728">
        <f t="shared" si="801"/>
        <v>0</v>
      </c>
      <c r="O5728" t="str">
        <f t="shared" si="802"/>
        <v>PASS</v>
      </c>
      <c r="P5728" t="str">
        <f t="shared" si="803"/>
        <v>PASS</v>
      </c>
      <c r="Q5728" t="str">
        <f t="shared" si="804"/>
        <v>PASS</v>
      </c>
      <c r="R5728" t="str">
        <f t="shared" si="805"/>
        <v>PASS</v>
      </c>
      <c r="S5728" t="str">
        <f t="shared" si="806"/>
        <v>PASS</v>
      </c>
      <c r="T5728">
        <f t="shared" si="807"/>
        <v>100</v>
      </c>
      <c r="U5728" t="str">
        <f t="shared" si="808"/>
        <v>Low</v>
      </c>
      <c r="V5728" t="str">
        <f t="shared" si="809"/>
        <v>Clean</v>
      </c>
    </row>
    <row r="5729" spans="1:22" x14ac:dyDescent="0.3">
      <c r="A5729" t="str">
        <f>Raw_Data!A5729</f>
        <v>26074473</v>
      </c>
      <c r="B5729">
        <f>Raw_Data!B5729</f>
        <v>45670</v>
      </c>
      <c r="C5729" t="str">
        <f>Raw_Data!C5729</f>
        <v>CYCLOBENZAPRINE 10 MG TABLE</v>
      </c>
      <c r="D5729" t="str">
        <f>Raw_Data!D5729</f>
        <v>72888001400</v>
      </c>
      <c r="E5729" t="str">
        <f>Raw_Data!E5729</f>
        <v>FORD, JAMES</v>
      </c>
      <c r="F5729" t="str">
        <f>Raw_Data!F5729</f>
        <v>1033117684</v>
      </c>
      <c r="G5729" t="str">
        <f>Raw_Data!H5729</f>
        <v>2</v>
      </c>
      <c r="H5729">
        <f>IFERROR(VLOOKUP(G5729,Store_Map!$A$2:$I$100,3,FALSE),"")</f>
        <v>0</v>
      </c>
      <c r="I5729">
        <f>IFERROR(VLOOKUP(G5729,Store_Map!$A$2:$I$100,4,FALSE),"")</f>
        <v>0</v>
      </c>
      <c r="J5729">
        <f>IFERROR(VLOOKUP(G5729,Store_Map!$A$2:$I$100,5,FALSE),"")</f>
        <v>0</v>
      </c>
      <c r="K5729">
        <f>IFERROR(VLOOKUP(G5729,Store_Map!$A$2:$I$100,6,FALSE),"")</f>
        <v>0</v>
      </c>
      <c r="L5729">
        <f>IFERROR(VLOOKUP(G5729,Store_Map!$A$2:$I$100,7,FALSE),"")</f>
        <v>0</v>
      </c>
      <c r="M5729">
        <f>IFERROR(VLOOKUP(G5729,Store_Map!$A$2:$I$100,8,FALSE),"")</f>
        <v>0</v>
      </c>
      <c r="N5729">
        <f t="shared" si="801"/>
        <v>0</v>
      </c>
      <c r="O5729" t="str">
        <f t="shared" si="802"/>
        <v>PASS</v>
      </c>
      <c r="P5729" t="str">
        <f t="shared" si="803"/>
        <v>PASS</v>
      </c>
      <c r="Q5729" t="str">
        <f t="shared" si="804"/>
        <v>PASS</v>
      </c>
      <c r="R5729" t="str">
        <f t="shared" si="805"/>
        <v>PASS</v>
      </c>
      <c r="S5729" t="str">
        <f t="shared" si="806"/>
        <v>PASS</v>
      </c>
      <c r="T5729">
        <f t="shared" si="807"/>
        <v>100</v>
      </c>
      <c r="U5729" t="str">
        <f t="shared" si="808"/>
        <v>Low</v>
      </c>
      <c r="V5729" t="str">
        <f t="shared" si="809"/>
        <v>Clean</v>
      </c>
    </row>
    <row r="5730" spans="1:22" x14ac:dyDescent="0.3">
      <c r="A5730" t="str">
        <f>Raw_Data!A5730</f>
        <v>26074391</v>
      </c>
      <c r="B5730">
        <f>Raw_Data!B5730</f>
        <v>45670</v>
      </c>
      <c r="C5730" t="str">
        <f>Raw_Data!C5730</f>
        <v>ROSUVASTATIN CALCIUM 10 MG</v>
      </c>
      <c r="D5730" t="str">
        <f>Raw_Data!D5730</f>
        <v>68462026290</v>
      </c>
      <c r="E5730" t="str">
        <f>Raw_Data!E5730</f>
        <v>FORD, JAMES</v>
      </c>
      <c r="F5730" t="str">
        <f>Raw_Data!F5730</f>
        <v>1033117684</v>
      </c>
      <c r="G5730" t="str">
        <f>Raw_Data!H5730</f>
        <v>2</v>
      </c>
      <c r="H5730">
        <f>IFERROR(VLOOKUP(G5730,Store_Map!$A$2:$I$100,3,FALSE),"")</f>
        <v>0</v>
      </c>
      <c r="I5730">
        <f>IFERROR(VLOOKUP(G5730,Store_Map!$A$2:$I$100,4,FALSE),"")</f>
        <v>0</v>
      </c>
      <c r="J5730">
        <f>IFERROR(VLOOKUP(G5730,Store_Map!$A$2:$I$100,5,FALSE),"")</f>
        <v>0</v>
      </c>
      <c r="K5730">
        <f>IFERROR(VLOOKUP(G5730,Store_Map!$A$2:$I$100,6,FALSE),"")</f>
        <v>0</v>
      </c>
      <c r="L5730">
        <f>IFERROR(VLOOKUP(G5730,Store_Map!$A$2:$I$100,7,FALSE),"")</f>
        <v>0</v>
      </c>
      <c r="M5730">
        <f>IFERROR(VLOOKUP(G5730,Store_Map!$A$2:$I$100,8,FALSE),"")</f>
        <v>0</v>
      </c>
      <c r="N5730">
        <f t="shared" si="801"/>
        <v>0</v>
      </c>
      <c r="O5730" t="str">
        <f t="shared" si="802"/>
        <v>PASS</v>
      </c>
      <c r="P5730" t="str">
        <f t="shared" si="803"/>
        <v>PASS</v>
      </c>
      <c r="Q5730" t="str">
        <f t="shared" si="804"/>
        <v>PASS</v>
      </c>
      <c r="R5730" t="str">
        <f t="shared" si="805"/>
        <v>PASS</v>
      </c>
      <c r="S5730" t="str">
        <f t="shared" si="806"/>
        <v>PASS</v>
      </c>
      <c r="T5730">
        <f t="shared" si="807"/>
        <v>100</v>
      </c>
      <c r="U5730" t="str">
        <f t="shared" si="808"/>
        <v>Low</v>
      </c>
      <c r="V5730" t="str">
        <f t="shared" si="809"/>
        <v>Clean</v>
      </c>
    </row>
    <row r="5731" spans="1:22" x14ac:dyDescent="0.3">
      <c r="A5731" t="str">
        <f>Raw_Data!A5731</f>
        <v>24002223</v>
      </c>
      <c r="B5731">
        <f>Raw_Data!B5731</f>
        <v>45671</v>
      </c>
      <c r="C5731" t="str">
        <f>Raw_Data!C5731</f>
        <v>*PREGABALIN 75 MG CAPSULE</v>
      </c>
      <c r="D5731" t="str">
        <f>Raw_Data!D5731</f>
        <v>72205001390</v>
      </c>
      <c r="E5731" t="str">
        <f>Raw_Data!E5731</f>
        <v>DUA, ANTERPREET</v>
      </c>
      <c r="F5731" t="str">
        <f>Raw_Data!F5731</f>
        <v>1881661270</v>
      </c>
      <c r="G5731" t="str">
        <f>Raw_Data!H5731</f>
        <v>2</v>
      </c>
      <c r="H5731">
        <f>IFERROR(VLOOKUP(G5731,Store_Map!$A$2:$I$100,3,FALSE),"")</f>
        <v>0</v>
      </c>
      <c r="I5731">
        <f>IFERROR(VLOOKUP(G5731,Store_Map!$A$2:$I$100,4,FALSE),"")</f>
        <v>0</v>
      </c>
      <c r="J5731">
        <f>IFERROR(VLOOKUP(G5731,Store_Map!$A$2:$I$100,5,FALSE),"")</f>
        <v>0</v>
      </c>
      <c r="K5731">
        <f>IFERROR(VLOOKUP(G5731,Store_Map!$A$2:$I$100,6,FALSE),"")</f>
        <v>0</v>
      </c>
      <c r="L5731">
        <f>IFERROR(VLOOKUP(G5731,Store_Map!$A$2:$I$100,7,FALSE),"")</f>
        <v>0</v>
      </c>
      <c r="M5731">
        <f>IFERROR(VLOOKUP(G5731,Store_Map!$A$2:$I$100,8,FALSE),"")</f>
        <v>0</v>
      </c>
      <c r="N5731">
        <f t="shared" si="801"/>
        <v>0</v>
      </c>
      <c r="O5731" t="str">
        <f t="shared" si="802"/>
        <v>PASS</v>
      </c>
      <c r="P5731" t="str">
        <f t="shared" si="803"/>
        <v>PASS</v>
      </c>
      <c r="Q5731" t="str">
        <f t="shared" si="804"/>
        <v>PASS</v>
      </c>
      <c r="R5731" t="str">
        <f t="shared" si="805"/>
        <v>PASS</v>
      </c>
      <c r="S5731" t="str">
        <f t="shared" si="806"/>
        <v>PASS</v>
      </c>
      <c r="T5731">
        <f t="shared" si="807"/>
        <v>100</v>
      </c>
      <c r="U5731" t="str">
        <f t="shared" si="808"/>
        <v>Low</v>
      </c>
      <c r="V5731" t="str">
        <f t="shared" si="809"/>
        <v>Clean</v>
      </c>
    </row>
    <row r="5732" spans="1:22" x14ac:dyDescent="0.3">
      <c r="A5732" t="str">
        <f>Raw_Data!A5732</f>
        <v>26082182</v>
      </c>
      <c r="B5732">
        <f>Raw_Data!B5732</f>
        <v>45671</v>
      </c>
      <c r="C5732" t="str">
        <f>Raw_Data!C5732</f>
        <v>OZEMPIC 1 MG/DOSE (4 MG/3 M</v>
      </c>
      <c r="D5732" t="str">
        <f>Raw_Data!D5732</f>
        <v>169413013</v>
      </c>
      <c r="E5732" t="str">
        <f>Raw_Data!E5732</f>
        <v>MACHADO, MARIA</v>
      </c>
      <c r="F5732" t="str">
        <f>Raw_Data!F5732</f>
        <v>1619100302</v>
      </c>
      <c r="G5732" t="str">
        <f>Raw_Data!H5732</f>
        <v>2</v>
      </c>
      <c r="H5732">
        <f>IFERROR(VLOOKUP(G5732,Store_Map!$A$2:$I$100,3,FALSE),"")</f>
        <v>0</v>
      </c>
      <c r="I5732">
        <f>IFERROR(VLOOKUP(G5732,Store_Map!$A$2:$I$100,4,FALSE),"")</f>
        <v>0</v>
      </c>
      <c r="J5732">
        <f>IFERROR(VLOOKUP(G5732,Store_Map!$A$2:$I$100,5,FALSE),"")</f>
        <v>0</v>
      </c>
      <c r="K5732">
        <f>IFERROR(VLOOKUP(G5732,Store_Map!$A$2:$I$100,6,FALSE),"")</f>
        <v>0</v>
      </c>
      <c r="L5732">
        <f>IFERROR(VLOOKUP(G5732,Store_Map!$A$2:$I$100,7,FALSE),"")</f>
        <v>0</v>
      </c>
      <c r="M5732">
        <f>IFERROR(VLOOKUP(G5732,Store_Map!$A$2:$I$100,8,FALSE),"")</f>
        <v>0</v>
      </c>
      <c r="N5732">
        <f t="shared" si="801"/>
        <v>0</v>
      </c>
      <c r="O5732" t="str">
        <f t="shared" si="802"/>
        <v>PASS</v>
      </c>
      <c r="P5732" t="str">
        <f t="shared" si="803"/>
        <v>REVIEW</v>
      </c>
      <c r="Q5732" t="str">
        <f t="shared" si="804"/>
        <v>PASS</v>
      </c>
      <c r="R5732" t="str">
        <f t="shared" si="805"/>
        <v>PASS</v>
      </c>
      <c r="S5732" t="str">
        <f t="shared" si="806"/>
        <v>REVIEW</v>
      </c>
      <c r="T5732">
        <f t="shared" si="807"/>
        <v>90</v>
      </c>
      <c r="U5732" t="str">
        <f t="shared" si="808"/>
        <v>Low</v>
      </c>
      <c r="V5732" t="str">
        <f t="shared" si="809"/>
        <v>Invalid NDC</v>
      </c>
    </row>
    <row r="5733" spans="1:22" x14ac:dyDescent="0.3">
      <c r="A5733" t="str">
        <f>Raw_Data!A5733</f>
        <v>26082585</v>
      </c>
      <c r="B5733">
        <f>Raw_Data!B5733</f>
        <v>45671</v>
      </c>
      <c r="C5733" t="str">
        <f>Raw_Data!C5733</f>
        <v>METHOCARBAMOL 500 MG TABLET</v>
      </c>
      <c r="D5733" t="str">
        <f>Raw_Data!D5733</f>
        <v>76385012301</v>
      </c>
      <c r="E5733" t="str">
        <f>Raw_Data!E5733</f>
        <v>FORD, JAMES</v>
      </c>
      <c r="F5733" t="str">
        <f>Raw_Data!F5733</f>
        <v>1033117684</v>
      </c>
      <c r="G5733" t="str">
        <f>Raw_Data!H5733</f>
        <v>2</v>
      </c>
      <c r="H5733">
        <f>IFERROR(VLOOKUP(G5733,Store_Map!$A$2:$I$100,3,FALSE),"")</f>
        <v>0</v>
      </c>
      <c r="I5733">
        <f>IFERROR(VLOOKUP(G5733,Store_Map!$A$2:$I$100,4,FALSE),"")</f>
        <v>0</v>
      </c>
      <c r="J5733">
        <f>IFERROR(VLOOKUP(G5733,Store_Map!$A$2:$I$100,5,FALSE),"")</f>
        <v>0</v>
      </c>
      <c r="K5733">
        <f>IFERROR(VLOOKUP(G5733,Store_Map!$A$2:$I$100,6,FALSE),"")</f>
        <v>0</v>
      </c>
      <c r="L5733">
        <f>IFERROR(VLOOKUP(G5733,Store_Map!$A$2:$I$100,7,FALSE),"")</f>
        <v>0</v>
      </c>
      <c r="M5733">
        <f>IFERROR(VLOOKUP(G5733,Store_Map!$A$2:$I$100,8,FALSE),"")</f>
        <v>0</v>
      </c>
      <c r="N5733">
        <f t="shared" si="801"/>
        <v>0</v>
      </c>
      <c r="O5733" t="str">
        <f t="shared" si="802"/>
        <v>PASS</v>
      </c>
      <c r="P5733" t="str">
        <f t="shared" si="803"/>
        <v>PASS</v>
      </c>
      <c r="Q5733" t="str">
        <f t="shared" si="804"/>
        <v>PASS</v>
      </c>
      <c r="R5733" t="str">
        <f t="shared" si="805"/>
        <v>PASS</v>
      </c>
      <c r="S5733" t="str">
        <f t="shared" si="806"/>
        <v>PASS</v>
      </c>
      <c r="T5733">
        <f t="shared" si="807"/>
        <v>100</v>
      </c>
      <c r="U5733" t="str">
        <f t="shared" si="808"/>
        <v>Low</v>
      </c>
      <c r="V5733" t="str">
        <f t="shared" si="809"/>
        <v>Clean</v>
      </c>
    </row>
    <row r="5734" spans="1:22" x14ac:dyDescent="0.3">
      <c r="A5734" t="str">
        <f>Raw_Data!A5734</f>
        <v>26074343</v>
      </c>
      <c r="B5734">
        <f>Raw_Data!B5734</f>
        <v>45671</v>
      </c>
      <c r="C5734" t="str">
        <f>Raw_Data!C5734</f>
        <v>RISEDRONATE SODIUM 150 MG T</v>
      </c>
      <c r="D5734" t="str">
        <f>Raw_Data!D5734</f>
        <v>60505309702</v>
      </c>
      <c r="E5734" t="str">
        <f>Raw_Data!E5734</f>
        <v>FORD, JAMES</v>
      </c>
      <c r="F5734" t="str">
        <f>Raw_Data!F5734</f>
        <v>1033117684</v>
      </c>
      <c r="G5734" t="str">
        <f>Raw_Data!H5734</f>
        <v>2</v>
      </c>
      <c r="H5734">
        <f>IFERROR(VLOOKUP(G5734,Store_Map!$A$2:$I$100,3,FALSE),"")</f>
        <v>0</v>
      </c>
      <c r="I5734">
        <f>IFERROR(VLOOKUP(G5734,Store_Map!$A$2:$I$100,4,FALSE),"")</f>
        <v>0</v>
      </c>
      <c r="J5734">
        <f>IFERROR(VLOOKUP(G5734,Store_Map!$A$2:$I$100,5,FALSE),"")</f>
        <v>0</v>
      </c>
      <c r="K5734">
        <f>IFERROR(VLOOKUP(G5734,Store_Map!$A$2:$I$100,6,FALSE),"")</f>
        <v>0</v>
      </c>
      <c r="L5734">
        <f>IFERROR(VLOOKUP(G5734,Store_Map!$A$2:$I$100,7,FALSE),"")</f>
        <v>0</v>
      </c>
      <c r="M5734">
        <f>IFERROR(VLOOKUP(G5734,Store_Map!$A$2:$I$100,8,FALSE),"")</f>
        <v>0</v>
      </c>
      <c r="N5734">
        <f t="shared" si="801"/>
        <v>0</v>
      </c>
      <c r="O5734" t="str">
        <f t="shared" si="802"/>
        <v>PASS</v>
      </c>
      <c r="P5734" t="str">
        <f t="shared" si="803"/>
        <v>PASS</v>
      </c>
      <c r="Q5734" t="str">
        <f t="shared" si="804"/>
        <v>PASS</v>
      </c>
      <c r="R5734" t="str">
        <f t="shared" si="805"/>
        <v>PASS</v>
      </c>
      <c r="S5734" t="str">
        <f t="shared" si="806"/>
        <v>PASS</v>
      </c>
      <c r="T5734">
        <f t="shared" si="807"/>
        <v>100</v>
      </c>
      <c r="U5734" t="str">
        <f t="shared" si="808"/>
        <v>Low</v>
      </c>
      <c r="V5734" t="str">
        <f t="shared" si="809"/>
        <v>Clean</v>
      </c>
    </row>
    <row r="5735" spans="1:22" x14ac:dyDescent="0.3">
      <c r="A5735" t="str">
        <f>Raw_Data!A5735</f>
        <v>26083005</v>
      </c>
      <c r="B5735">
        <f>Raw_Data!B5735</f>
        <v>45671</v>
      </c>
      <c r="C5735" t="str">
        <f>Raw_Data!C5735</f>
        <v>FLUTICASONE PROP 50 MCG SPR</v>
      </c>
      <c r="D5735" t="str">
        <f>Raw_Data!D5735</f>
        <v>60505082901</v>
      </c>
      <c r="E5735" t="str">
        <f>Raw_Data!E5735</f>
        <v>FORD, JAMES</v>
      </c>
      <c r="F5735" t="str">
        <f>Raw_Data!F5735</f>
        <v>1033117684</v>
      </c>
      <c r="G5735" t="str">
        <f>Raw_Data!H5735</f>
        <v>2</v>
      </c>
      <c r="H5735">
        <f>IFERROR(VLOOKUP(G5735,Store_Map!$A$2:$I$100,3,FALSE),"")</f>
        <v>0</v>
      </c>
      <c r="I5735">
        <f>IFERROR(VLOOKUP(G5735,Store_Map!$A$2:$I$100,4,FALSE),"")</f>
        <v>0</v>
      </c>
      <c r="J5735">
        <f>IFERROR(VLOOKUP(G5735,Store_Map!$A$2:$I$100,5,FALSE),"")</f>
        <v>0</v>
      </c>
      <c r="K5735">
        <f>IFERROR(VLOOKUP(G5735,Store_Map!$A$2:$I$100,6,FALSE),"")</f>
        <v>0</v>
      </c>
      <c r="L5735">
        <f>IFERROR(VLOOKUP(G5735,Store_Map!$A$2:$I$100,7,FALSE),"")</f>
        <v>0</v>
      </c>
      <c r="M5735">
        <f>IFERROR(VLOOKUP(G5735,Store_Map!$A$2:$I$100,8,FALSE),"")</f>
        <v>0</v>
      </c>
      <c r="N5735">
        <f t="shared" si="801"/>
        <v>0</v>
      </c>
      <c r="O5735" t="str">
        <f t="shared" si="802"/>
        <v>PASS</v>
      </c>
      <c r="P5735" t="str">
        <f t="shared" si="803"/>
        <v>PASS</v>
      </c>
      <c r="Q5735" t="str">
        <f t="shared" si="804"/>
        <v>PASS</v>
      </c>
      <c r="R5735" t="str">
        <f t="shared" si="805"/>
        <v>PASS</v>
      </c>
      <c r="S5735" t="str">
        <f t="shared" si="806"/>
        <v>PASS</v>
      </c>
      <c r="T5735">
        <f t="shared" si="807"/>
        <v>100</v>
      </c>
      <c r="U5735" t="str">
        <f t="shared" si="808"/>
        <v>Low</v>
      </c>
      <c r="V5735" t="str">
        <f t="shared" si="809"/>
        <v>Clean</v>
      </c>
    </row>
    <row r="5736" spans="1:22" x14ac:dyDescent="0.3">
      <c r="A5736" t="str">
        <f>Raw_Data!A5736</f>
        <v>26084686</v>
      </c>
      <c r="B5736">
        <f>Raw_Data!B5736</f>
        <v>45671</v>
      </c>
      <c r="C5736" t="str">
        <f>Raw_Data!C5736</f>
        <v>OZEMPIC 0.25-0.5 MG/DOSE PE</v>
      </c>
      <c r="D5736" t="str">
        <f>Raw_Data!D5736</f>
        <v>169418113</v>
      </c>
      <c r="E5736" t="str">
        <f>Raw_Data!E5736</f>
        <v>FORD, JAMES</v>
      </c>
      <c r="F5736" t="str">
        <f>Raw_Data!F5736</f>
        <v>1033117684</v>
      </c>
      <c r="G5736" t="str">
        <f>Raw_Data!H5736</f>
        <v>2</v>
      </c>
      <c r="H5736">
        <f>IFERROR(VLOOKUP(G5736,Store_Map!$A$2:$I$100,3,FALSE),"")</f>
        <v>0</v>
      </c>
      <c r="I5736">
        <f>IFERROR(VLOOKUP(G5736,Store_Map!$A$2:$I$100,4,FALSE),"")</f>
        <v>0</v>
      </c>
      <c r="J5736">
        <f>IFERROR(VLOOKUP(G5736,Store_Map!$A$2:$I$100,5,FALSE),"")</f>
        <v>0</v>
      </c>
      <c r="K5736">
        <f>IFERROR(VLOOKUP(G5736,Store_Map!$A$2:$I$100,6,FALSE),"")</f>
        <v>0</v>
      </c>
      <c r="L5736">
        <f>IFERROR(VLOOKUP(G5736,Store_Map!$A$2:$I$100,7,FALSE),"")</f>
        <v>0</v>
      </c>
      <c r="M5736">
        <f>IFERROR(VLOOKUP(G5736,Store_Map!$A$2:$I$100,8,FALSE),"")</f>
        <v>0</v>
      </c>
      <c r="N5736">
        <f t="shared" si="801"/>
        <v>0</v>
      </c>
      <c r="O5736" t="str">
        <f t="shared" si="802"/>
        <v>PASS</v>
      </c>
      <c r="P5736" t="str">
        <f t="shared" si="803"/>
        <v>REVIEW</v>
      </c>
      <c r="Q5736" t="str">
        <f t="shared" si="804"/>
        <v>PASS</v>
      </c>
      <c r="R5736" t="str">
        <f t="shared" si="805"/>
        <v>PASS</v>
      </c>
      <c r="S5736" t="str">
        <f t="shared" si="806"/>
        <v>REVIEW</v>
      </c>
      <c r="T5736">
        <f t="shared" si="807"/>
        <v>90</v>
      </c>
      <c r="U5736" t="str">
        <f t="shared" si="808"/>
        <v>Low</v>
      </c>
      <c r="V5736" t="str">
        <f t="shared" si="809"/>
        <v>Invalid NDC</v>
      </c>
    </row>
    <row r="5737" spans="1:22" x14ac:dyDescent="0.3">
      <c r="A5737" t="str">
        <f>Raw_Data!A5737</f>
        <v>26084830</v>
      </c>
      <c r="B5737">
        <f>Raw_Data!B5737</f>
        <v>45671</v>
      </c>
      <c r="C5737" t="str">
        <f>Raw_Data!C5737</f>
        <v>AMLODIPINE BESYLATE 5 MG TA</v>
      </c>
      <c r="D5737" t="str">
        <f>Raw_Data!D5737</f>
        <v>69097012715</v>
      </c>
      <c r="E5737" t="str">
        <f>Raw_Data!E5737</f>
        <v>FORD, JAMES</v>
      </c>
      <c r="F5737" t="str">
        <f>Raw_Data!F5737</f>
        <v>1033117684</v>
      </c>
      <c r="G5737" t="str">
        <f>Raw_Data!H5737</f>
        <v>2</v>
      </c>
      <c r="H5737">
        <f>IFERROR(VLOOKUP(G5737,Store_Map!$A$2:$I$100,3,FALSE),"")</f>
        <v>0</v>
      </c>
      <c r="I5737">
        <f>IFERROR(VLOOKUP(G5737,Store_Map!$A$2:$I$100,4,FALSE),"")</f>
        <v>0</v>
      </c>
      <c r="J5737">
        <f>IFERROR(VLOOKUP(G5737,Store_Map!$A$2:$I$100,5,FALSE),"")</f>
        <v>0</v>
      </c>
      <c r="K5737">
        <f>IFERROR(VLOOKUP(G5737,Store_Map!$A$2:$I$100,6,FALSE),"")</f>
        <v>0</v>
      </c>
      <c r="L5737">
        <f>IFERROR(VLOOKUP(G5737,Store_Map!$A$2:$I$100,7,FALSE),"")</f>
        <v>0</v>
      </c>
      <c r="M5737">
        <f>IFERROR(VLOOKUP(G5737,Store_Map!$A$2:$I$100,8,FALSE),"")</f>
        <v>0</v>
      </c>
      <c r="N5737">
        <f t="shared" si="801"/>
        <v>0</v>
      </c>
      <c r="O5737" t="str">
        <f t="shared" si="802"/>
        <v>PASS</v>
      </c>
      <c r="P5737" t="str">
        <f t="shared" si="803"/>
        <v>PASS</v>
      </c>
      <c r="Q5737" t="str">
        <f t="shared" si="804"/>
        <v>PASS</v>
      </c>
      <c r="R5737" t="str">
        <f t="shared" si="805"/>
        <v>PASS</v>
      </c>
      <c r="S5737" t="str">
        <f t="shared" si="806"/>
        <v>PASS</v>
      </c>
      <c r="T5737">
        <f t="shared" si="807"/>
        <v>100</v>
      </c>
      <c r="U5737" t="str">
        <f t="shared" si="808"/>
        <v>Low</v>
      </c>
      <c r="V5737" t="str">
        <f t="shared" si="809"/>
        <v>Clean</v>
      </c>
    </row>
    <row r="5738" spans="1:22" x14ac:dyDescent="0.3">
      <c r="A5738" t="str">
        <f>Raw_Data!A5738</f>
        <v>26084831</v>
      </c>
      <c r="B5738">
        <f>Raw_Data!B5738</f>
        <v>45671</v>
      </c>
      <c r="C5738" t="str">
        <f>Raw_Data!C5738</f>
        <v>CLONIDINE HCL 0.3 MG TABLET</v>
      </c>
      <c r="D5738" t="str">
        <f>Raw_Data!D5738</f>
        <v>52817018210</v>
      </c>
      <c r="E5738" t="str">
        <f>Raw_Data!E5738</f>
        <v>FORD, JAMES</v>
      </c>
      <c r="F5738" t="str">
        <f>Raw_Data!F5738</f>
        <v>1033117684</v>
      </c>
      <c r="G5738" t="str">
        <f>Raw_Data!H5738</f>
        <v>2</v>
      </c>
      <c r="H5738">
        <f>IFERROR(VLOOKUP(G5738,Store_Map!$A$2:$I$100,3,FALSE),"")</f>
        <v>0</v>
      </c>
      <c r="I5738">
        <f>IFERROR(VLOOKUP(G5738,Store_Map!$A$2:$I$100,4,FALSE),"")</f>
        <v>0</v>
      </c>
      <c r="J5738">
        <f>IFERROR(VLOOKUP(G5738,Store_Map!$A$2:$I$100,5,FALSE),"")</f>
        <v>0</v>
      </c>
      <c r="K5738">
        <f>IFERROR(VLOOKUP(G5738,Store_Map!$A$2:$I$100,6,FALSE),"")</f>
        <v>0</v>
      </c>
      <c r="L5738">
        <f>IFERROR(VLOOKUP(G5738,Store_Map!$A$2:$I$100,7,FALSE),"")</f>
        <v>0</v>
      </c>
      <c r="M5738">
        <f>IFERROR(VLOOKUP(G5738,Store_Map!$A$2:$I$100,8,FALSE),"")</f>
        <v>0</v>
      </c>
      <c r="N5738">
        <f t="shared" si="801"/>
        <v>0</v>
      </c>
      <c r="O5738" t="str">
        <f t="shared" si="802"/>
        <v>PASS</v>
      </c>
      <c r="P5738" t="str">
        <f t="shared" si="803"/>
        <v>PASS</v>
      </c>
      <c r="Q5738" t="str">
        <f t="shared" si="804"/>
        <v>PASS</v>
      </c>
      <c r="R5738" t="str">
        <f t="shared" si="805"/>
        <v>PASS</v>
      </c>
      <c r="S5738" t="str">
        <f t="shared" si="806"/>
        <v>PASS</v>
      </c>
      <c r="T5738">
        <f t="shared" si="807"/>
        <v>100</v>
      </c>
      <c r="U5738" t="str">
        <f t="shared" si="808"/>
        <v>Low</v>
      </c>
      <c r="V5738" t="str">
        <f t="shared" si="809"/>
        <v>Clean</v>
      </c>
    </row>
    <row r="5739" spans="1:22" x14ac:dyDescent="0.3">
      <c r="A5739" t="str">
        <f>Raw_Data!A5739</f>
        <v>26074353</v>
      </c>
      <c r="B5739">
        <f>Raw_Data!B5739</f>
        <v>45671</v>
      </c>
      <c r="C5739" t="str">
        <f>Raw_Data!C5739</f>
        <v>VITAMIN D3 25 MCG TAB</v>
      </c>
      <c r="D5739" t="str">
        <f>Raw_Data!D5739</f>
        <v>80681016800</v>
      </c>
      <c r="E5739" t="str">
        <f>Raw_Data!E5739</f>
        <v>FORD, JAMES</v>
      </c>
      <c r="F5739" t="str">
        <f>Raw_Data!F5739</f>
        <v>1033117684</v>
      </c>
      <c r="G5739" t="str">
        <f>Raw_Data!H5739</f>
        <v>2</v>
      </c>
      <c r="H5739">
        <f>IFERROR(VLOOKUP(G5739,Store_Map!$A$2:$I$100,3,FALSE),"")</f>
        <v>0</v>
      </c>
      <c r="I5739">
        <f>IFERROR(VLOOKUP(G5739,Store_Map!$A$2:$I$100,4,FALSE),"")</f>
        <v>0</v>
      </c>
      <c r="J5739">
        <f>IFERROR(VLOOKUP(G5739,Store_Map!$A$2:$I$100,5,FALSE),"")</f>
        <v>0</v>
      </c>
      <c r="K5739">
        <f>IFERROR(VLOOKUP(G5739,Store_Map!$A$2:$I$100,6,FALSE),"")</f>
        <v>0</v>
      </c>
      <c r="L5739">
        <f>IFERROR(VLOOKUP(G5739,Store_Map!$A$2:$I$100,7,FALSE),"")</f>
        <v>0</v>
      </c>
      <c r="M5739">
        <f>IFERROR(VLOOKUP(G5739,Store_Map!$A$2:$I$100,8,FALSE),"")</f>
        <v>0</v>
      </c>
      <c r="N5739">
        <f t="shared" si="801"/>
        <v>0</v>
      </c>
      <c r="O5739" t="str">
        <f t="shared" si="802"/>
        <v>PASS</v>
      </c>
      <c r="P5739" t="str">
        <f t="shared" si="803"/>
        <v>PASS</v>
      </c>
      <c r="Q5739" t="str">
        <f t="shared" si="804"/>
        <v>PASS</v>
      </c>
      <c r="R5739" t="str">
        <f t="shared" si="805"/>
        <v>PASS</v>
      </c>
      <c r="S5739" t="str">
        <f t="shared" si="806"/>
        <v>PASS</v>
      </c>
      <c r="T5739">
        <f t="shared" si="807"/>
        <v>100</v>
      </c>
      <c r="U5739" t="str">
        <f t="shared" si="808"/>
        <v>Low</v>
      </c>
      <c r="V5739" t="str">
        <f t="shared" si="809"/>
        <v>Clean</v>
      </c>
    </row>
    <row r="5740" spans="1:22" x14ac:dyDescent="0.3">
      <c r="A5740" t="str">
        <f>Raw_Data!A5740</f>
        <v>26084833</v>
      </c>
      <c r="B5740">
        <f>Raw_Data!B5740</f>
        <v>45671</v>
      </c>
      <c r="C5740" t="str">
        <f>Raw_Data!C5740</f>
        <v>FEROSUL 325 MG TABLET</v>
      </c>
      <c r="D5740" t="str">
        <f>Raw_Data!D5740</f>
        <v>904759180</v>
      </c>
      <c r="E5740" t="str">
        <f>Raw_Data!E5740</f>
        <v>FORD, JAMES</v>
      </c>
      <c r="F5740" t="str">
        <f>Raw_Data!F5740</f>
        <v>1033117684</v>
      </c>
      <c r="G5740" t="str">
        <f>Raw_Data!H5740</f>
        <v>2</v>
      </c>
      <c r="H5740">
        <f>IFERROR(VLOOKUP(G5740,Store_Map!$A$2:$I$100,3,FALSE),"")</f>
        <v>0</v>
      </c>
      <c r="I5740">
        <f>IFERROR(VLOOKUP(G5740,Store_Map!$A$2:$I$100,4,FALSE),"")</f>
        <v>0</v>
      </c>
      <c r="J5740">
        <f>IFERROR(VLOOKUP(G5740,Store_Map!$A$2:$I$100,5,FALSE),"")</f>
        <v>0</v>
      </c>
      <c r="K5740">
        <f>IFERROR(VLOOKUP(G5740,Store_Map!$A$2:$I$100,6,FALSE),"")</f>
        <v>0</v>
      </c>
      <c r="L5740">
        <f>IFERROR(VLOOKUP(G5740,Store_Map!$A$2:$I$100,7,FALSE),"")</f>
        <v>0</v>
      </c>
      <c r="M5740">
        <f>IFERROR(VLOOKUP(G5740,Store_Map!$A$2:$I$100,8,FALSE),"")</f>
        <v>0</v>
      </c>
      <c r="N5740">
        <f t="shared" si="801"/>
        <v>0</v>
      </c>
      <c r="O5740" t="str">
        <f t="shared" si="802"/>
        <v>PASS</v>
      </c>
      <c r="P5740" t="str">
        <f t="shared" si="803"/>
        <v>REVIEW</v>
      </c>
      <c r="Q5740" t="str">
        <f t="shared" si="804"/>
        <v>PASS</v>
      </c>
      <c r="R5740" t="str">
        <f t="shared" si="805"/>
        <v>PASS</v>
      </c>
      <c r="S5740" t="str">
        <f t="shared" si="806"/>
        <v>REVIEW</v>
      </c>
      <c r="T5740">
        <f t="shared" si="807"/>
        <v>90</v>
      </c>
      <c r="U5740" t="str">
        <f t="shared" si="808"/>
        <v>Low</v>
      </c>
      <c r="V5740" t="str">
        <f t="shared" si="809"/>
        <v>Invalid NDC</v>
      </c>
    </row>
    <row r="5741" spans="1:22" x14ac:dyDescent="0.3">
      <c r="A5741" t="str">
        <f>Raw_Data!A5741</f>
        <v>26084834</v>
      </c>
      <c r="B5741">
        <f>Raw_Data!B5741</f>
        <v>45671</v>
      </c>
      <c r="C5741" t="str">
        <f>Raw_Data!C5741</f>
        <v>LISINOPRIL 40 MG TABLET</v>
      </c>
      <c r="D5741" t="str">
        <f>Raw_Data!D5741</f>
        <v>43547035611</v>
      </c>
      <c r="E5741" t="str">
        <f>Raw_Data!E5741</f>
        <v>FORD, JAMES</v>
      </c>
      <c r="F5741" t="str">
        <f>Raw_Data!F5741</f>
        <v>1033117684</v>
      </c>
      <c r="G5741" t="str">
        <f>Raw_Data!H5741</f>
        <v>2</v>
      </c>
      <c r="H5741">
        <f>IFERROR(VLOOKUP(G5741,Store_Map!$A$2:$I$100,3,FALSE),"")</f>
        <v>0</v>
      </c>
      <c r="I5741">
        <f>IFERROR(VLOOKUP(G5741,Store_Map!$A$2:$I$100,4,FALSE),"")</f>
        <v>0</v>
      </c>
      <c r="J5741">
        <f>IFERROR(VLOOKUP(G5741,Store_Map!$A$2:$I$100,5,FALSE),"")</f>
        <v>0</v>
      </c>
      <c r="K5741">
        <f>IFERROR(VLOOKUP(G5741,Store_Map!$A$2:$I$100,6,FALSE),"")</f>
        <v>0</v>
      </c>
      <c r="L5741">
        <f>IFERROR(VLOOKUP(G5741,Store_Map!$A$2:$I$100,7,FALSE),"")</f>
        <v>0</v>
      </c>
      <c r="M5741">
        <f>IFERROR(VLOOKUP(G5741,Store_Map!$A$2:$I$100,8,FALSE),"")</f>
        <v>0</v>
      </c>
      <c r="N5741">
        <f t="shared" si="801"/>
        <v>0</v>
      </c>
      <c r="O5741" t="str">
        <f t="shared" si="802"/>
        <v>PASS</v>
      </c>
      <c r="P5741" t="str">
        <f t="shared" si="803"/>
        <v>PASS</v>
      </c>
      <c r="Q5741" t="str">
        <f t="shared" si="804"/>
        <v>PASS</v>
      </c>
      <c r="R5741" t="str">
        <f t="shared" si="805"/>
        <v>PASS</v>
      </c>
      <c r="S5741" t="str">
        <f t="shared" si="806"/>
        <v>PASS</v>
      </c>
      <c r="T5741">
        <f t="shared" si="807"/>
        <v>100</v>
      </c>
      <c r="U5741" t="str">
        <f t="shared" si="808"/>
        <v>Low</v>
      </c>
      <c r="V5741" t="str">
        <f t="shared" si="809"/>
        <v>Clean</v>
      </c>
    </row>
    <row r="5742" spans="1:22" x14ac:dyDescent="0.3">
      <c r="A5742" t="str">
        <f>Raw_Data!A5742</f>
        <v>26084835</v>
      </c>
      <c r="B5742">
        <f>Raw_Data!B5742</f>
        <v>45671</v>
      </c>
      <c r="C5742" t="str">
        <f>Raw_Data!C5742</f>
        <v>OMEPRAZOLE DR 40 MG CAPSULE</v>
      </c>
      <c r="D5742" t="str">
        <f>Raw_Data!D5742</f>
        <v>57237016250</v>
      </c>
      <c r="E5742" t="str">
        <f>Raw_Data!E5742</f>
        <v>FORD, JAMES</v>
      </c>
      <c r="F5742" t="str">
        <f>Raw_Data!F5742</f>
        <v>1033117684</v>
      </c>
      <c r="G5742" t="str">
        <f>Raw_Data!H5742</f>
        <v>2</v>
      </c>
      <c r="H5742">
        <f>IFERROR(VLOOKUP(G5742,Store_Map!$A$2:$I$100,3,FALSE),"")</f>
        <v>0</v>
      </c>
      <c r="I5742">
        <f>IFERROR(VLOOKUP(G5742,Store_Map!$A$2:$I$100,4,FALSE),"")</f>
        <v>0</v>
      </c>
      <c r="J5742">
        <f>IFERROR(VLOOKUP(G5742,Store_Map!$A$2:$I$100,5,FALSE),"")</f>
        <v>0</v>
      </c>
      <c r="K5742">
        <f>IFERROR(VLOOKUP(G5742,Store_Map!$A$2:$I$100,6,FALSE),"")</f>
        <v>0</v>
      </c>
      <c r="L5742">
        <f>IFERROR(VLOOKUP(G5742,Store_Map!$A$2:$I$100,7,FALSE),"")</f>
        <v>0</v>
      </c>
      <c r="M5742">
        <f>IFERROR(VLOOKUP(G5742,Store_Map!$A$2:$I$100,8,FALSE),"")</f>
        <v>0</v>
      </c>
      <c r="N5742">
        <f t="shared" si="801"/>
        <v>0</v>
      </c>
      <c r="O5742" t="str">
        <f t="shared" si="802"/>
        <v>PASS</v>
      </c>
      <c r="P5742" t="str">
        <f t="shared" si="803"/>
        <v>PASS</v>
      </c>
      <c r="Q5742" t="str">
        <f t="shared" si="804"/>
        <v>PASS</v>
      </c>
      <c r="R5742" t="str">
        <f t="shared" si="805"/>
        <v>PASS</v>
      </c>
      <c r="S5742" t="str">
        <f t="shared" si="806"/>
        <v>PASS</v>
      </c>
      <c r="T5742">
        <f t="shared" si="807"/>
        <v>100</v>
      </c>
      <c r="U5742" t="str">
        <f t="shared" si="808"/>
        <v>Low</v>
      </c>
      <c r="V5742" t="str">
        <f t="shared" si="809"/>
        <v>Clean</v>
      </c>
    </row>
    <row r="5743" spans="1:22" x14ac:dyDescent="0.3">
      <c r="A5743" t="str">
        <f>Raw_Data!A5743</f>
        <v>26084836</v>
      </c>
      <c r="B5743">
        <f>Raw_Data!B5743</f>
        <v>45671</v>
      </c>
      <c r="C5743" t="str">
        <f>Raw_Data!C5743</f>
        <v>CITALOPRAM HBR 40 MG TABLET</v>
      </c>
      <c r="D5743" t="str">
        <f>Raw_Data!D5743</f>
        <v>65862000701</v>
      </c>
      <c r="E5743" t="str">
        <f>Raw_Data!E5743</f>
        <v>FORD, JAMES</v>
      </c>
      <c r="F5743" t="str">
        <f>Raw_Data!F5743</f>
        <v>1033117684</v>
      </c>
      <c r="G5743" t="str">
        <f>Raw_Data!H5743</f>
        <v>2</v>
      </c>
      <c r="H5743">
        <f>IFERROR(VLOOKUP(G5743,Store_Map!$A$2:$I$100,3,FALSE),"")</f>
        <v>0</v>
      </c>
      <c r="I5743">
        <f>IFERROR(VLOOKUP(G5743,Store_Map!$A$2:$I$100,4,FALSE),"")</f>
        <v>0</v>
      </c>
      <c r="J5743">
        <f>IFERROR(VLOOKUP(G5743,Store_Map!$A$2:$I$100,5,FALSE),"")</f>
        <v>0</v>
      </c>
      <c r="K5743">
        <f>IFERROR(VLOOKUP(G5743,Store_Map!$A$2:$I$100,6,FALSE),"")</f>
        <v>0</v>
      </c>
      <c r="L5743">
        <f>IFERROR(VLOOKUP(G5743,Store_Map!$A$2:$I$100,7,FALSE),"")</f>
        <v>0</v>
      </c>
      <c r="M5743">
        <f>IFERROR(VLOOKUP(G5743,Store_Map!$A$2:$I$100,8,FALSE),"")</f>
        <v>0</v>
      </c>
      <c r="N5743">
        <f t="shared" si="801"/>
        <v>0</v>
      </c>
      <c r="O5743" t="str">
        <f t="shared" si="802"/>
        <v>PASS</v>
      </c>
      <c r="P5743" t="str">
        <f t="shared" si="803"/>
        <v>PASS</v>
      </c>
      <c r="Q5743" t="str">
        <f t="shared" si="804"/>
        <v>PASS</v>
      </c>
      <c r="R5743" t="str">
        <f t="shared" si="805"/>
        <v>PASS</v>
      </c>
      <c r="S5743" t="str">
        <f t="shared" si="806"/>
        <v>PASS</v>
      </c>
      <c r="T5743">
        <f t="shared" si="807"/>
        <v>100</v>
      </c>
      <c r="U5743" t="str">
        <f t="shared" si="808"/>
        <v>Low</v>
      </c>
      <c r="V5743" t="str">
        <f t="shared" si="809"/>
        <v>Clean</v>
      </c>
    </row>
    <row r="5744" spans="1:22" x14ac:dyDescent="0.3">
      <c r="A5744" t="str">
        <f>Raw_Data!A5744</f>
        <v>26076057</v>
      </c>
      <c r="B5744">
        <f>Raw_Data!B5744</f>
        <v>45671</v>
      </c>
      <c r="C5744" t="str">
        <f>Raw_Data!C5744</f>
        <v>MELOXICAM 7.5 MG TABLET</v>
      </c>
      <c r="D5744" t="str">
        <f>Raw_Data!D5744</f>
        <v>69097015807</v>
      </c>
      <c r="E5744" t="str">
        <f>Raw_Data!E5744</f>
        <v>BYNE, EDMUND</v>
      </c>
      <c r="F5744" t="str">
        <f>Raw_Data!F5744</f>
        <v>1033186648</v>
      </c>
      <c r="G5744" t="str">
        <f>Raw_Data!H5744</f>
        <v>2</v>
      </c>
      <c r="H5744">
        <f>IFERROR(VLOOKUP(G5744,Store_Map!$A$2:$I$100,3,FALSE),"")</f>
        <v>0</v>
      </c>
      <c r="I5744">
        <f>IFERROR(VLOOKUP(G5744,Store_Map!$A$2:$I$100,4,FALSE),"")</f>
        <v>0</v>
      </c>
      <c r="J5744">
        <f>IFERROR(VLOOKUP(G5744,Store_Map!$A$2:$I$100,5,FALSE),"")</f>
        <v>0</v>
      </c>
      <c r="K5744">
        <f>IFERROR(VLOOKUP(G5744,Store_Map!$A$2:$I$100,6,FALSE),"")</f>
        <v>0</v>
      </c>
      <c r="L5744">
        <f>IFERROR(VLOOKUP(G5744,Store_Map!$A$2:$I$100,7,FALSE),"")</f>
        <v>0</v>
      </c>
      <c r="M5744">
        <f>IFERROR(VLOOKUP(G5744,Store_Map!$A$2:$I$100,8,FALSE),"")</f>
        <v>0</v>
      </c>
      <c r="N5744">
        <f t="shared" si="801"/>
        <v>0</v>
      </c>
      <c r="O5744" t="str">
        <f t="shared" si="802"/>
        <v>PASS</v>
      </c>
      <c r="P5744" t="str">
        <f t="shared" si="803"/>
        <v>PASS</v>
      </c>
      <c r="Q5744" t="str">
        <f t="shared" si="804"/>
        <v>PASS</v>
      </c>
      <c r="R5744" t="str">
        <f t="shared" si="805"/>
        <v>PASS</v>
      </c>
      <c r="S5744" t="str">
        <f t="shared" si="806"/>
        <v>PASS</v>
      </c>
      <c r="T5744">
        <f t="shared" si="807"/>
        <v>100</v>
      </c>
      <c r="U5744" t="str">
        <f t="shared" si="808"/>
        <v>Low</v>
      </c>
      <c r="V5744" t="str">
        <f t="shared" si="809"/>
        <v>Clean</v>
      </c>
    </row>
    <row r="5745" spans="1:22" x14ac:dyDescent="0.3">
      <c r="A5745" t="str">
        <f>Raw_Data!A5745</f>
        <v>26084841</v>
      </c>
      <c r="B5745">
        <f>Raw_Data!B5745</f>
        <v>45671</v>
      </c>
      <c r="C5745" t="str">
        <f>Raw_Data!C5745</f>
        <v>DULOXETINE HCL DR 60 MG CAP</v>
      </c>
      <c r="D5745" t="str">
        <f>Raw_Data!D5745</f>
        <v>27241009903</v>
      </c>
      <c r="E5745" t="str">
        <f>Raw_Data!E5745</f>
        <v>BYNE, EDMUND</v>
      </c>
      <c r="F5745" t="str">
        <f>Raw_Data!F5745</f>
        <v>1033186648</v>
      </c>
      <c r="G5745" t="str">
        <f>Raw_Data!H5745</f>
        <v>2</v>
      </c>
      <c r="H5745">
        <f>IFERROR(VLOOKUP(G5745,Store_Map!$A$2:$I$100,3,FALSE),"")</f>
        <v>0</v>
      </c>
      <c r="I5745">
        <f>IFERROR(VLOOKUP(G5745,Store_Map!$A$2:$I$100,4,FALSE),"")</f>
        <v>0</v>
      </c>
      <c r="J5745">
        <f>IFERROR(VLOOKUP(G5745,Store_Map!$A$2:$I$100,5,FALSE),"")</f>
        <v>0</v>
      </c>
      <c r="K5745">
        <f>IFERROR(VLOOKUP(G5745,Store_Map!$A$2:$I$100,6,FALSE),"")</f>
        <v>0</v>
      </c>
      <c r="L5745">
        <f>IFERROR(VLOOKUP(G5745,Store_Map!$A$2:$I$100,7,FALSE),"")</f>
        <v>0</v>
      </c>
      <c r="M5745">
        <f>IFERROR(VLOOKUP(G5745,Store_Map!$A$2:$I$100,8,FALSE),"")</f>
        <v>0</v>
      </c>
      <c r="N5745">
        <f t="shared" si="801"/>
        <v>0</v>
      </c>
      <c r="O5745" t="str">
        <f t="shared" si="802"/>
        <v>PASS</v>
      </c>
      <c r="P5745" t="str">
        <f t="shared" si="803"/>
        <v>PASS</v>
      </c>
      <c r="Q5745" t="str">
        <f t="shared" si="804"/>
        <v>PASS</v>
      </c>
      <c r="R5745" t="str">
        <f t="shared" si="805"/>
        <v>PASS</v>
      </c>
      <c r="S5745" t="str">
        <f t="shared" si="806"/>
        <v>PASS</v>
      </c>
      <c r="T5745">
        <f t="shared" si="807"/>
        <v>100</v>
      </c>
      <c r="U5745" t="str">
        <f t="shared" si="808"/>
        <v>Low</v>
      </c>
      <c r="V5745" t="str">
        <f t="shared" si="809"/>
        <v>Clean</v>
      </c>
    </row>
    <row r="5746" spans="1:22" x14ac:dyDescent="0.3">
      <c r="A5746" t="str">
        <f>Raw_Data!A5746</f>
        <v>26084842</v>
      </c>
      <c r="B5746">
        <f>Raw_Data!B5746</f>
        <v>45671</v>
      </c>
      <c r="C5746" t="str">
        <f>Raw_Data!C5746</f>
        <v>HYDROCHLOROTHIAZIDE 25 MG T</v>
      </c>
      <c r="D5746" t="str">
        <f>Raw_Data!D5746</f>
        <v>23155000810</v>
      </c>
      <c r="E5746" t="str">
        <f>Raw_Data!E5746</f>
        <v>FORD, JAMES</v>
      </c>
      <c r="F5746" t="str">
        <f>Raw_Data!F5746</f>
        <v>1033117684</v>
      </c>
      <c r="G5746" t="str">
        <f>Raw_Data!H5746</f>
        <v>2</v>
      </c>
      <c r="H5746">
        <f>IFERROR(VLOOKUP(G5746,Store_Map!$A$2:$I$100,3,FALSE),"")</f>
        <v>0</v>
      </c>
      <c r="I5746">
        <f>IFERROR(VLOOKUP(G5746,Store_Map!$A$2:$I$100,4,FALSE),"")</f>
        <v>0</v>
      </c>
      <c r="J5746">
        <f>IFERROR(VLOOKUP(G5746,Store_Map!$A$2:$I$100,5,FALSE),"")</f>
        <v>0</v>
      </c>
      <c r="K5746">
        <f>IFERROR(VLOOKUP(G5746,Store_Map!$A$2:$I$100,6,FALSE),"")</f>
        <v>0</v>
      </c>
      <c r="L5746">
        <f>IFERROR(VLOOKUP(G5746,Store_Map!$A$2:$I$100,7,FALSE),"")</f>
        <v>0</v>
      </c>
      <c r="M5746">
        <f>IFERROR(VLOOKUP(G5746,Store_Map!$A$2:$I$100,8,FALSE),"")</f>
        <v>0</v>
      </c>
      <c r="N5746">
        <f t="shared" si="801"/>
        <v>0</v>
      </c>
      <c r="O5746" t="str">
        <f t="shared" si="802"/>
        <v>PASS</v>
      </c>
      <c r="P5746" t="str">
        <f t="shared" si="803"/>
        <v>PASS</v>
      </c>
      <c r="Q5746" t="str">
        <f t="shared" si="804"/>
        <v>PASS</v>
      </c>
      <c r="R5746" t="str">
        <f t="shared" si="805"/>
        <v>PASS</v>
      </c>
      <c r="S5746" t="str">
        <f t="shared" si="806"/>
        <v>PASS</v>
      </c>
      <c r="T5746">
        <f t="shared" si="807"/>
        <v>100</v>
      </c>
      <c r="U5746" t="str">
        <f t="shared" si="808"/>
        <v>Low</v>
      </c>
      <c r="V5746" t="str">
        <f t="shared" si="809"/>
        <v>Clean</v>
      </c>
    </row>
    <row r="5747" spans="1:22" x14ac:dyDescent="0.3">
      <c r="A5747" t="str">
        <f>Raw_Data!A5747</f>
        <v>26084843</v>
      </c>
      <c r="B5747">
        <f>Raw_Data!B5747</f>
        <v>45671</v>
      </c>
      <c r="C5747" t="str">
        <f>Raw_Data!C5747</f>
        <v>MONTELUKAST SOD 10 MG TABLE</v>
      </c>
      <c r="D5747" t="str">
        <f>Raw_Data!D5747</f>
        <v>31722072610</v>
      </c>
      <c r="E5747" t="str">
        <f>Raw_Data!E5747</f>
        <v>FORD, JAMES</v>
      </c>
      <c r="F5747" t="str">
        <f>Raw_Data!F5747</f>
        <v>1033117684</v>
      </c>
      <c r="G5747" t="str">
        <f>Raw_Data!H5747</f>
        <v>2</v>
      </c>
      <c r="H5747">
        <f>IFERROR(VLOOKUP(G5747,Store_Map!$A$2:$I$100,3,FALSE),"")</f>
        <v>0</v>
      </c>
      <c r="I5747">
        <f>IFERROR(VLOOKUP(G5747,Store_Map!$A$2:$I$100,4,FALSE),"")</f>
        <v>0</v>
      </c>
      <c r="J5747">
        <f>IFERROR(VLOOKUP(G5747,Store_Map!$A$2:$I$100,5,FALSE),"")</f>
        <v>0</v>
      </c>
      <c r="K5747">
        <f>IFERROR(VLOOKUP(G5747,Store_Map!$A$2:$I$100,6,FALSE),"")</f>
        <v>0</v>
      </c>
      <c r="L5747">
        <f>IFERROR(VLOOKUP(G5747,Store_Map!$A$2:$I$100,7,FALSE),"")</f>
        <v>0</v>
      </c>
      <c r="M5747">
        <f>IFERROR(VLOOKUP(G5747,Store_Map!$A$2:$I$100,8,FALSE),"")</f>
        <v>0</v>
      </c>
      <c r="N5747">
        <f t="shared" si="801"/>
        <v>0</v>
      </c>
      <c r="O5747" t="str">
        <f t="shared" si="802"/>
        <v>PASS</v>
      </c>
      <c r="P5747" t="str">
        <f t="shared" si="803"/>
        <v>PASS</v>
      </c>
      <c r="Q5747" t="str">
        <f t="shared" si="804"/>
        <v>PASS</v>
      </c>
      <c r="R5747" t="str">
        <f t="shared" si="805"/>
        <v>PASS</v>
      </c>
      <c r="S5747" t="str">
        <f t="shared" si="806"/>
        <v>PASS</v>
      </c>
      <c r="T5747">
        <f t="shared" si="807"/>
        <v>100</v>
      </c>
      <c r="U5747" t="str">
        <f t="shared" si="808"/>
        <v>Low</v>
      </c>
      <c r="V5747" t="str">
        <f t="shared" si="809"/>
        <v>Clean</v>
      </c>
    </row>
    <row r="5748" spans="1:22" x14ac:dyDescent="0.3">
      <c r="A5748" t="str">
        <f>Raw_Data!A5748</f>
        <v>26084847</v>
      </c>
      <c r="B5748">
        <f>Raw_Data!B5748</f>
        <v>45671</v>
      </c>
      <c r="C5748" t="str">
        <f>Raw_Data!C5748</f>
        <v>FLUCONAZOLE 150 MG TABLET</v>
      </c>
      <c r="D5748" t="str">
        <f>Raw_Data!D5748</f>
        <v>57237000511</v>
      </c>
      <c r="E5748" t="str">
        <f>Raw_Data!E5748</f>
        <v>FORD, JAMES</v>
      </c>
      <c r="F5748" t="str">
        <f>Raw_Data!F5748</f>
        <v>1033117684</v>
      </c>
      <c r="G5748" t="str">
        <f>Raw_Data!H5748</f>
        <v>2</v>
      </c>
      <c r="H5748">
        <f>IFERROR(VLOOKUP(G5748,Store_Map!$A$2:$I$100,3,FALSE),"")</f>
        <v>0</v>
      </c>
      <c r="I5748">
        <f>IFERROR(VLOOKUP(G5748,Store_Map!$A$2:$I$100,4,FALSE),"")</f>
        <v>0</v>
      </c>
      <c r="J5748">
        <f>IFERROR(VLOOKUP(G5748,Store_Map!$A$2:$I$100,5,FALSE),"")</f>
        <v>0</v>
      </c>
      <c r="K5748">
        <f>IFERROR(VLOOKUP(G5748,Store_Map!$A$2:$I$100,6,FALSE),"")</f>
        <v>0</v>
      </c>
      <c r="L5748">
        <f>IFERROR(VLOOKUP(G5748,Store_Map!$A$2:$I$100,7,FALSE),"")</f>
        <v>0</v>
      </c>
      <c r="M5748">
        <f>IFERROR(VLOOKUP(G5748,Store_Map!$A$2:$I$100,8,FALSE),"")</f>
        <v>0</v>
      </c>
      <c r="N5748">
        <f t="shared" si="801"/>
        <v>0</v>
      </c>
      <c r="O5748" t="str">
        <f t="shared" si="802"/>
        <v>PASS</v>
      </c>
      <c r="P5748" t="str">
        <f t="shared" si="803"/>
        <v>PASS</v>
      </c>
      <c r="Q5748" t="str">
        <f t="shared" si="804"/>
        <v>PASS</v>
      </c>
      <c r="R5748" t="str">
        <f t="shared" si="805"/>
        <v>PASS</v>
      </c>
      <c r="S5748" t="str">
        <f t="shared" si="806"/>
        <v>PASS</v>
      </c>
      <c r="T5748">
        <f t="shared" si="807"/>
        <v>100</v>
      </c>
      <c r="U5748" t="str">
        <f t="shared" si="808"/>
        <v>Low</v>
      </c>
      <c r="V5748" t="str">
        <f t="shared" si="809"/>
        <v>Clean</v>
      </c>
    </row>
    <row r="5749" spans="1:22" x14ac:dyDescent="0.3">
      <c r="A5749" t="str">
        <f>Raw_Data!A5749</f>
        <v>26084850</v>
      </c>
      <c r="B5749">
        <f>Raw_Data!B5749</f>
        <v>45671</v>
      </c>
      <c r="C5749" t="str">
        <f>Raw_Data!C5749</f>
        <v>DEXCOM G7 SENSOR</v>
      </c>
      <c r="D5749" t="str">
        <f>Raw_Data!D5749</f>
        <v>8627007701</v>
      </c>
      <c r="E5749" t="str">
        <f>Raw_Data!E5749</f>
        <v>FORD, JAMES</v>
      </c>
      <c r="F5749" t="str">
        <f>Raw_Data!F5749</f>
        <v>1033117684</v>
      </c>
      <c r="G5749" t="str">
        <f>Raw_Data!H5749</f>
        <v>2</v>
      </c>
      <c r="H5749">
        <f>IFERROR(VLOOKUP(G5749,Store_Map!$A$2:$I$100,3,FALSE),"")</f>
        <v>0</v>
      </c>
      <c r="I5749">
        <f>IFERROR(VLOOKUP(G5749,Store_Map!$A$2:$I$100,4,FALSE),"")</f>
        <v>0</v>
      </c>
      <c r="J5749">
        <f>IFERROR(VLOOKUP(G5749,Store_Map!$A$2:$I$100,5,FALSE),"")</f>
        <v>0</v>
      </c>
      <c r="K5749">
        <f>IFERROR(VLOOKUP(G5749,Store_Map!$A$2:$I$100,6,FALSE),"")</f>
        <v>0</v>
      </c>
      <c r="L5749">
        <f>IFERROR(VLOOKUP(G5749,Store_Map!$A$2:$I$100,7,FALSE),"")</f>
        <v>0</v>
      </c>
      <c r="M5749">
        <f>IFERROR(VLOOKUP(G5749,Store_Map!$A$2:$I$100,8,FALSE),"")</f>
        <v>0</v>
      </c>
      <c r="N5749">
        <f t="shared" si="801"/>
        <v>0</v>
      </c>
      <c r="O5749" t="str">
        <f t="shared" si="802"/>
        <v>PASS</v>
      </c>
      <c r="P5749" t="str">
        <f t="shared" si="803"/>
        <v>PASS</v>
      </c>
      <c r="Q5749" t="str">
        <f t="shared" si="804"/>
        <v>PASS</v>
      </c>
      <c r="R5749" t="str">
        <f t="shared" si="805"/>
        <v>PASS</v>
      </c>
      <c r="S5749" t="str">
        <f t="shared" si="806"/>
        <v>PASS</v>
      </c>
      <c r="T5749">
        <f t="shared" si="807"/>
        <v>100</v>
      </c>
      <c r="U5749" t="str">
        <f t="shared" si="808"/>
        <v>Low</v>
      </c>
      <c r="V5749" t="str">
        <f t="shared" si="809"/>
        <v>Clean</v>
      </c>
    </row>
    <row r="5750" spans="1:22" x14ac:dyDescent="0.3">
      <c r="A5750" t="str">
        <f>Raw_Data!A5750</f>
        <v>26084852</v>
      </c>
      <c r="B5750">
        <f>Raw_Data!B5750</f>
        <v>45671</v>
      </c>
      <c r="C5750" t="str">
        <f>Raw_Data!C5750</f>
        <v>METFORMIN HCL 1,000 MG TABL</v>
      </c>
      <c r="D5750" t="str">
        <f>Raw_Data!D5750</f>
        <v>65862001099</v>
      </c>
      <c r="E5750" t="str">
        <f>Raw_Data!E5750</f>
        <v>GIBBS, JON</v>
      </c>
      <c r="F5750" t="str">
        <f>Raw_Data!F5750</f>
        <v>1700896156</v>
      </c>
      <c r="G5750" t="str">
        <f>Raw_Data!H5750</f>
        <v>2</v>
      </c>
      <c r="H5750">
        <f>IFERROR(VLOOKUP(G5750,Store_Map!$A$2:$I$100,3,FALSE),"")</f>
        <v>0</v>
      </c>
      <c r="I5750">
        <f>IFERROR(VLOOKUP(G5750,Store_Map!$A$2:$I$100,4,FALSE),"")</f>
        <v>0</v>
      </c>
      <c r="J5750">
        <f>IFERROR(VLOOKUP(G5750,Store_Map!$A$2:$I$100,5,FALSE),"")</f>
        <v>0</v>
      </c>
      <c r="K5750">
        <f>IFERROR(VLOOKUP(G5750,Store_Map!$A$2:$I$100,6,FALSE),"")</f>
        <v>0</v>
      </c>
      <c r="L5750">
        <f>IFERROR(VLOOKUP(G5750,Store_Map!$A$2:$I$100,7,FALSE),"")</f>
        <v>0</v>
      </c>
      <c r="M5750">
        <f>IFERROR(VLOOKUP(G5750,Store_Map!$A$2:$I$100,8,FALSE),"")</f>
        <v>0</v>
      </c>
      <c r="N5750">
        <f t="shared" si="801"/>
        <v>0</v>
      </c>
      <c r="O5750" t="str">
        <f t="shared" si="802"/>
        <v>PASS</v>
      </c>
      <c r="P5750" t="str">
        <f t="shared" si="803"/>
        <v>PASS</v>
      </c>
      <c r="Q5750" t="str">
        <f t="shared" si="804"/>
        <v>PASS</v>
      </c>
      <c r="R5750" t="str">
        <f t="shared" si="805"/>
        <v>PASS</v>
      </c>
      <c r="S5750" t="str">
        <f t="shared" si="806"/>
        <v>PASS</v>
      </c>
      <c r="T5750">
        <f t="shared" si="807"/>
        <v>100</v>
      </c>
      <c r="U5750" t="str">
        <f t="shared" si="808"/>
        <v>Low</v>
      </c>
      <c r="V5750" t="str">
        <f t="shared" si="809"/>
        <v>Clean</v>
      </c>
    </row>
    <row r="5751" spans="1:22" x14ac:dyDescent="0.3">
      <c r="A5751" t="str">
        <f>Raw_Data!A5751</f>
        <v>26084853</v>
      </c>
      <c r="B5751">
        <f>Raw_Data!B5751</f>
        <v>45671</v>
      </c>
      <c r="C5751" t="str">
        <f>Raw_Data!C5751</f>
        <v>ONETOUCH VERIO TEST STRIP</v>
      </c>
      <c r="D5751" t="str">
        <f>Raw_Data!D5751</f>
        <v>53885027210</v>
      </c>
      <c r="E5751" t="str">
        <f>Raw_Data!E5751</f>
        <v>FORD, JAMES</v>
      </c>
      <c r="F5751" t="str">
        <f>Raw_Data!F5751</f>
        <v>1033117684</v>
      </c>
      <c r="G5751" t="str">
        <f>Raw_Data!H5751</f>
        <v>2</v>
      </c>
      <c r="H5751">
        <f>IFERROR(VLOOKUP(G5751,Store_Map!$A$2:$I$100,3,FALSE),"")</f>
        <v>0</v>
      </c>
      <c r="I5751">
        <f>IFERROR(VLOOKUP(G5751,Store_Map!$A$2:$I$100,4,FALSE),"")</f>
        <v>0</v>
      </c>
      <c r="J5751">
        <f>IFERROR(VLOOKUP(G5751,Store_Map!$A$2:$I$100,5,FALSE),"")</f>
        <v>0</v>
      </c>
      <c r="K5751">
        <f>IFERROR(VLOOKUP(G5751,Store_Map!$A$2:$I$100,6,FALSE),"")</f>
        <v>0</v>
      </c>
      <c r="L5751">
        <f>IFERROR(VLOOKUP(G5751,Store_Map!$A$2:$I$100,7,FALSE),"")</f>
        <v>0</v>
      </c>
      <c r="M5751">
        <f>IFERROR(VLOOKUP(G5751,Store_Map!$A$2:$I$100,8,FALSE),"")</f>
        <v>0</v>
      </c>
      <c r="N5751">
        <f t="shared" si="801"/>
        <v>0</v>
      </c>
      <c r="O5751" t="str">
        <f t="shared" si="802"/>
        <v>PASS</v>
      </c>
      <c r="P5751" t="str">
        <f t="shared" si="803"/>
        <v>PASS</v>
      </c>
      <c r="Q5751" t="str">
        <f t="shared" si="804"/>
        <v>PASS</v>
      </c>
      <c r="R5751" t="str">
        <f t="shared" si="805"/>
        <v>PASS</v>
      </c>
      <c r="S5751" t="str">
        <f t="shared" si="806"/>
        <v>PASS</v>
      </c>
      <c r="T5751">
        <f t="shared" si="807"/>
        <v>100</v>
      </c>
      <c r="U5751" t="str">
        <f t="shared" si="808"/>
        <v>Low</v>
      </c>
      <c r="V5751" t="str">
        <f t="shared" si="809"/>
        <v>Clean</v>
      </c>
    </row>
    <row r="5752" spans="1:22" x14ac:dyDescent="0.3">
      <c r="A5752" t="str">
        <f>Raw_Data!A5752</f>
        <v>26083540</v>
      </c>
      <c r="B5752">
        <f>Raw_Data!B5752</f>
        <v>45671</v>
      </c>
      <c r="C5752" t="str">
        <f>Raw_Data!C5752</f>
        <v>TRUE METRIX GLUCOSE TEST ST</v>
      </c>
      <c r="D5752" t="str">
        <f>Raw_Data!D5752</f>
        <v>56151146004</v>
      </c>
      <c r="E5752" t="str">
        <f>Raw_Data!E5752</f>
        <v>FORD, JAMES</v>
      </c>
      <c r="F5752" t="str">
        <f>Raw_Data!F5752</f>
        <v>1033117684</v>
      </c>
      <c r="G5752" t="str">
        <f>Raw_Data!H5752</f>
        <v>2</v>
      </c>
      <c r="H5752">
        <f>IFERROR(VLOOKUP(G5752,Store_Map!$A$2:$I$100,3,FALSE),"")</f>
        <v>0</v>
      </c>
      <c r="I5752">
        <f>IFERROR(VLOOKUP(G5752,Store_Map!$A$2:$I$100,4,FALSE),"")</f>
        <v>0</v>
      </c>
      <c r="J5752">
        <f>IFERROR(VLOOKUP(G5752,Store_Map!$A$2:$I$100,5,FALSE),"")</f>
        <v>0</v>
      </c>
      <c r="K5752">
        <f>IFERROR(VLOOKUP(G5752,Store_Map!$A$2:$I$100,6,FALSE),"")</f>
        <v>0</v>
      </c>
      <c r="L5752">
        <f>IFERROR(VLOOKUP(G5752,Store_Map!$A$2:$I$100,7,FALSE),"")</f>
        <v>0</v>
      </c>
      <c r="M5752">
        <f>IFERROR(VLOOKUP(G5752,Store_Map!$A$2:$I$100,8,FALSE),"")</f>
        <v>0</v>
      </c>
      <c r="N5752">
        <f t="shared" si="801"/>
        <v>0</v>
      </c>
      <c r="O5752" t="str">
        <f t="shared" si="802"/>
        <v>PASS</v>
      </c>
      <c r="P5752" t="str">
        <f t="shared" si="803"/>
        <v>PASS</v>
      </c>
      <c r="Q5752" t="str">
        <f t="shared" si="804"/>
        <v>PASS</v>
      </c>
      <c r="R5752" t="str">
        <f t="shared" si="805"/>
        <v>PASS</v>
      </c>
      <c r="S5752" t="str">
        <f t="shared" si="806"/>
        <v>PASS</v>
      </c>
      <c r="T5752">
        <f t="shared" si="807"/>
        <v>100</v>
      </c>
      <c r="U5752" t="str">
        <f t="shared" si="808"/>
        <v>Low</v>
      </c>
      <c r="V5752" t="str">
        <f t="shared" si="809"/>
        <v>Clean</v>
      </c>
    </row>
    <row r="5753" spans="1:22" x14ac:dyDescent="0.3">
      <c r="A5753" t="str">
        <f>Raw_Data!A5753</f>
        <v>26084577</v>
      </c>
      <c r="B5753">
        <f>Raw_Data!B5753</f>
        <v>45671</v>
      </c>
      <c r="C5753" t="str">
        <f>Raw_Data!C5753</f>
        <v>OZEMPIC 2 MG/DOSE (8 MG/3 M</v>
      </c>
      <c r="D5753" t="str">
        <f>Raw_Data!D5753</f>
        <v>169477212</v>
      </c>
      <c r="E5753" t="str">
        <f>Raw_Data!E5753</f>
        <v>PEDERSEN, JENNIFER</v>
      </c>
      <c r="F5753" t="str">
        <f>Raw_Data!F5753</f>
        <v>1073606661</v>
      </c>
      <c r="G5753" t="str">
        <f>Raw_Data!H5753</f>
        <v>2</v>
      </c>
      <c r="H5753">
        <f>IFERROR(VLOOKUP(G5753,Store_Map!$A$2:$I$100,3,FALSE),"")</f>
        <v>0</v>
      </c>
      <c r="I5753">
        <f>IFERROR(VLOOKUP(G5753,Store_Map!$A$2:$I$100,4,FALSE),"")</f>
        <v>0</v>
      </c>
      <c r="J5753">
        <f>IFERROR(VLOOKUP(G5753,Store_Map!$A$2:$I$100,5,FALSE),"")</f>
        <v>0</v>
      </c>
      <c r="K5753">
        <f>IFERROR(VLOOKUP(G5753,Store_Map!$A$2:$I$100,6,FALSE),"")</f>
        <v>0</v>
      </c>
      <c r="L5753">
        <f>IFERROR(VLOOKUP(G5753,Store_Map!$A$2:$I$100,7,FALSE),"")</f>
        <v>0</v>
      </c>
      <c r="M5753">
        <f>IFERROR(VLOOKUP(G5753,Store_Map!$A$2:$I$100,8,FALSE),"")</f>
        <v>0</v>
      </c>
      <c r="N5753">
        <f t="shared" si="801"/>
        <v>0</v>
      </c>
      <c r="O5753" t="str">
        <f t="shared" si="802"/>
        <v>PASS</v>
      </c>
      <c r="P5753" t="str">
        <f t="shared" si="803"/>
        <v>REVIEW</v>
      </c>
      <c r="Q5753" t="str">
        <f t="shared" si="804"/>
        <v>PASS</v>
      </c>
      <c r="R5753" t="str">
        <f t="shared" si="805"/>
        <v>PASS</v>
      </c>
      <c r="S5753" t="str">
        <f t="shared" si="806"/>
        <v>REVIEW</v>
      </c>
      <c r="T5753">
        <f t="shared" si="807"/>
        <v>90</v>
      </c>
      <c r="U5753" t="str">
        <f t="shared" si="808"/>
        <v>Low</v>
      </c>
      <c r="V5753" t="str">
        <f t="shared" si="809"/>
        <v>Invalid NDC</v>
      </c>
    </row>
    <row r="5754" spans="1:22" x14ac:dyDescent="0.3">
      <c r="A5754" t="str">
        <f>Raw_Data!A5754</f>
        <v>26081770</v>
      </c>
      <c r="B5754">
        <f>Raw_Data!B5754</f>
        <v>45671</v>
      </c>
      <c r="C5754" t="str">
        <f>Raw_Data!C5754</f>
        <v>LISINOPRIL 40 MG TABLET</v>
      </c>
      <c r="D5754" t="str">
        <f>Raw_Data!D5754</f>
        <v>43547035611</v>
      </c>
      <c r="E5754" t="str">
        <f>Raw_Data!E5754</f>
        <v>FORD, JAMES</v>
      </c>
      <c r="F5754" t="str">
        <f>Raw_Data!F5754</f>
        <v>1033117684</v>
      </c>
      <c r="G5754" t="str">
        <f>Raw_Data!H5754</f>
        <v>2</v>
      </c>
      <c r="H5754">
        <f>IFERROR(VLOOKUP(G5754,Store_Map!$A$2:$I$100,3,FALSE),"")</f>
        <v>0</v>
      </c>
      <c r="I5754">
        <f>IFERROR(VLOOKUP(G5754,Store_Map!$A$2:$I$100,4,FALSE),"")</f>
        <v>0</v>
      </c>
      <c r="J5754">
        <f>IFERROR(VLOOKUP(G5754,Store_Map!$A$2:$I$100,5,FALSE),"")</f>
        <v>0</v>
      </c>
      <c r="K5754">
        <f>IFERROR(VLOOKUP(G5754,Store_Map!$A$2:$I$100,6,FALSE),"")</f>
        <v>0</v>
      </c>
      <c r="L5754">
        <f>IFERROR(VLOOKUP(G5754,Store_Map!$A$2:$I$100,7,FALSE),"")</f>
        <v>0</v>
      </c>
      <c r="M5754">
        <f>IFERROR(VLOOKUP(G5754,Store_Map!$A$2:$I$100,8,FALSE),"")</f>
        <v>0</v>
      </c>
      <c r="N5754">
        <f t="shared" si="801"/>
        <v>0</v>
      </c>
      <c r="O5754" t="str">
        <f t="shared" si="802"/>
        <v>PASS</v>
      </c>
      <c r="P5754" t="str">
        <f t="shared" si="803"/>
        <v>PASS</v>
      </c>
      <c r="Q5754" t="str">
        <f t="shared" si="804"/>
        <v>PASS</v>
      </c>
      <c r="R5754" t="str">
        <f t="shared" si="805"/>
        <v>PASS</v>
      </c>
      <c r="S5754" t="str">
        <f t="shared" si="806"/>
        <v>PASS</v>
      </c>
      <c r="T5754">
        <f t="shared" si="807"/>
        <v>100</v>
      </c>
      <c r="U5754" t="str">
        <f t="shared" si="808"/>
        <v>Low</v>
      </c>
      <c r="V5754" t="str">
        <f t="shared" si="809"/>
        <v>Clean</v>
      </c>
    </row>
    <row r="5755" spans="1:22" x14ac:dyDescent="0.3">
      <c r="A5755" t="str">
        <f>Raw_Data!A5755</f>
        <v>26083331</v>
      </c>
      <c r="B5755">
        <f>Raw_Data!B5755</f>
        <v>45671</v>
      </c>
      <c r="C5755" t="str">
        <f>Raw_Data!C5755</f>
        <v>CLOBETASOL 0.05% OINTMENT</v>
      </c>
      <c r="D5755" t="str">
        <f>Raw_Data!D5755</f>
        <v>43386009661</v>
      </c>
      <c r="E5755" t="str">
        <f>Raw_Data!E5755</f>
        <v>THAKORE, MORGAN</v>
      </c>
      <c r="F5755" t="str">
        <f>Raw_Data!F5755</f>
        <v>1770875130</v>
      </c>
      <c r="G5755" t="str">
        <f>Raw_Data!H5755</f>
        <v>2</v>
      </c>
      <c r="H5755">
        <f>IFERROR(VLOOKUP(G5755,Store_Map!$A$2:$I$100,3,FALSE),"")</f>
        <v>0</v>
      </c>
      <c r="I5755">
        <f>IFERROR(VLOOKUP(G5755,Store_Map!$A$2:$I$100,4,FALSE),"")</f>
        <v>0</v>
      </c>
      <c r="J5755">
        <f>IFERROR(VLOOKUP(G5755,Store_Map!$A$2:$I$100,5,FALSE),"")</f>
        <v>0</v>
      </c>
      <c r="K5755">
        <f>IFERROR(VLOOKUP(G5755,Store_Map!$A$2:$I$100,6,FALSE),"")</f>
        <v>0</v>
      </c>
      <c r="L5755">
        <f>IFERROR(VLOOKUP(G5755,Store_Map!$A$2:$I$100,7,FALSE),"")</f>
        <v>0</v>
      </c>
      <c r="M5755">
        <f>IFERROR(VLOOKUP(G5755,Store_Map!$A$2:$I$100,8,FALSE),"")</f>
        <v>0</v>
      </c>
      <c r="N5755">
        <f t="shared" si="801"/>
        <v>0</v>
      </c>
      <c r="O5755" t="str">
        <f t="shared" si="802"/>
        <v>PASS</v>
      </c>
      <c r="P5755" t="str">
        <f t="shared" si="803"/>
        <v>PASS</v>
      </c>
      <c r="Q5755" t="str">
        <f t="shared" si="804"/>
        <v>PASS</v>
      </c>
      <c r="R5755" t="str">
        <f t="shared" si="805"/>
        <v>PASS</v>
      </c>
      <c r="S5755" t="str">
        <f t="shared" si="806"/>
        <v>PASS</v>
      </c>
      <c r="T5755">
        <f t="shared" si="807"/>
        <v>100</v>
      </c>
      <c r="U5755" t="str">
        <f t="shared" si="808"/>
        <v>Low</v>
      </c>
      <c r="V5755" t="str">
        <f t="shared" si="809"/>
        <v>Clean</v>
      </c>
    </row>
    <row r="5756" spans="1:22" x14ac:dyDescent="0.3">
      <c r="A5756" t="str">
        <f>Raw_Data!A5756</f>
        <v>26077037</v>
      </c>
      <c r="B5756">
        <f>Raw_Data!B5756</f>
        <v>45671</v>
      </c>
      <c r="C5756" t="str">
        <f>Raw_Data!C5756</f>
        <v>DEXCOM G6 SENSOR</v>
      </c>
      <c r="D5756" t="str">
        <f>Raw_Data!D5756</f>
        <v>8627005303</v>
      </c>
      <c r="E5756" t="str">
        <f>Raw_Data!E5756</f>
        <v>PEDERSEN, JENNIFER</v>
      </c>
      <c r="F5756" t="str">
        <f>Raw_Data!F5756</f>
        <v>1073606661</v>
      </c>
      <c r="G5756" t="str">
        <f>Raw_Data!H5756</f>
        <v>2</v>
      </c>
      <c r="H5756">
        <f>IFERROR(VLOOKUP(G5756,Store_Map!$A$2:$I$100,3,FALSE),"")</f>
        <v>0</v>
      </c>
      <c r="I5756">
        <f>IFERROR(VLOOKUP(G5756,Store_Map!$A$2:$I$100,4,FALSE),"")</f>
        <v>0</v>
      </c>
      <c r="J5756">
        <f>IFERROR(VLOOKUP(G5756,Store_Map!$A$2:$I$100,5,FALSE),"")</f>
        <v>0</v>
      </c>
      <c r="K5756">
        <f>IFERROR(VLOOKUP(G5756,Store_Map!$A$2:$I$100,6,FALSE),"")</f>
        <v>0</v>
      </c>
      <c r="L5756">
        <f>IFERROR(VLOOKUP(G5756,Store_Map!$A$2:$I$100,7,FALSE),"")</f>
        <v>0</v>
      </c>
      <c r="M5756">
        <f>IFERROR(VLOOKUP(G5756,Store_Map!$A$2:$I$100,8,FALSE),"")</f>
        <v>0</v>
      </c>
      <c r="N5756">
        <f t="shared" si="801"/>
        <v>0</v>
      </c>
      <c r="O5756" t="str">
        <f t="shared" si="802"/>
        <v>PASS</v>
      </c>
      <c r="P5756" t="str">
        <f t="shared" si="803"/>
        <v>PASS</v>
      </c>
      <c r="Q5756" t="str">
        <f t="shared" si="804"/>
        <v>PASS</v>
      </c>
      <c r="R5756" t="str">
        <f t="shared" si="805"/>
        <v>PASS</v>
      </c>
      <c r="S5756" t="str">
        <f t="shared" si="806"/>
        <v>PASS</v>
      </c>
      <c r="T5756">
        <f t="shared" si="807"/>
        <v>100</v>
      </c>
      <c r="U5756" t="str">
        <f t="shared" si="808"/>
        <v>Low</v>
      </c>
      <c r="V5756" t="str">
        <f t="shared" si="809"/>
        <v>Clean</v>
      </c>
    </row>
    <row r="5757" spans="1:22" x14ac:dyDescent="0.3">
      <c r="A5757" t="str">
        <f>Raw_Data!A5757</f>
        <v>26073479</v>
      </c>
      <c r="B5757">
        <f>Raw_Data!B5757</f>
        <v>45671</v>
      </c>
      <c r="C5757" t="str">
        <f>Raw_Data!C5757</f>
        <v>LEVOTHYROXINE 25 MCG TABLET</v>
      </c>
      <c r="D5757" t="str">
        <f>Raw_Data!D5757</f>
        <v>68180096509</v>
      </c>
      <c r="E5757" t="str">
        <f>Raw_Data!E5757</f>
        <v>FORD, JAMES</v>
      </c>
      <c r="F5757" t="str">
        <f>Raw_Data!F5757</f>
        <v>1033117684</v>
      </c>
      <c r="G5757" t="str">
        <f>Raw_Data!H5757</f>
        <v>2</v>
      </c>
      <c r="H5757">
        <f>IFERROR(VLOOKUP(G5757,Store_Map!$A$2:$I$100,3,FALSE),"")</f>
        <v>0</v>
      </c>
      <c r="I5757">
        <f>IFERROR(VLOOKUP(G5757,Store_Map!$A$2:$I$100,4,FALSE),"")</f>
        <v>0</v>
      </c>
      <c r="J5757">
        <f>IFERROR(VLOOKUP(G5757,Store_Map!$A$2:$I$100,5,FALSE),"")</f>
        <v>0</v>
      </c>
      <c r="K5757">
        <f>IFERROR(VLOOKUP(G5757,Store_Map!$A$2:$I$100,6,FALSE),"")</f>
        <v>0</v>
      </c>
      <c r="L5757">
        <f>IFERROR(VLOOKUP(G5757,Store_Map!$A$2:$I$100,7,FALSE),"")</f>
        <v>0</v>
      </c>
      <c r="M5757">
        <f>IFERROR(VLOOKUP(G5757,Store_Map!$A$2:$I$100,8,FALSE),"")</f>
        <v>0</v>
      </c>
      <c r="N5757">
        <f t="shared" si="801"/>
        <v>0</v>
      </c>
      <c r="O5757" t="str">
        <f t="shared" si="802"/>
        <v>PASS</v>
      </c>
      <c r="P5757" t="str">
        <f t="shared" si="803"/>
        <v>PASS</v>
      </c>
      <c r="Q5757" t="str">
        <f t="shared" si="804"/>
        <v>PASS</v>
      </c>
      <c r="R5757" t="str">
        <f t="shared" si="805"/>
        <v>PASS</v>
      </c>
      <c r="S5757" t="str">
        <f t="shared" si="806"/>
        <v>PASS</v>
      </c>
      <c r="T5757">
        <f t="shared" si="807"/>
        <v>100</v>
      </c>
      <c r="U5757" t="str">
        <f t="shared" si="808"/>
        <v>Low</v>
      </c>
      <c r="V5757" t="str">
        <f t="shared" si="809"/>
        <v>Clean</v>
      </c>
    </row>
    <row r="5758" spans="1:22" x14ac:dyDescent="0.3">
      <c r="A5758" t="str">
        <f>Raw_Data!A5758</f>
        <v>26084855</v>
      </c>
      <c r="B5758">
        <f>Raw_Data!B5758</f>
        <v>45671</v>
      </c>
      <c r="C5758" t="str">
        <f>Raw_Data!C5758</f>
        <v>ATORVASTATIN 80 MG TABLET</v>
      </c>
      <c r="D5758" t="str">
        <f>Raw_Data!D5758</f>
        <v>378395377</v>
      </c>
      <c r="E5758" t="str">
        <f>Raw_Data!E5758</f>
        <v>PEDERSEN, JENNIFER</v>
      </c>
      <c r="F5758" t="str">
        <f>Raw_Data!F5758</f>
        <v>1073606661</v>
      </c>
      <c r="G5758" t="str">
        <f>Raw_Data!H5758</f>
        <v>2</v>
      </c>
      <c r="H5758">
        <f>IFERROR(VLOOKUP(G5758,Store_Map!$A$2:$I$100,3,FALSE),"")</f>
        <v>0</v>
      </c>
      <c r="I5758">
        <f>IFERROR(VLOOKUP(G5758,Store_Map!$A$2:$I$100,4,FALSE),"")</f>
        <v>0</v>
      </c>
      <c r="J5758">
        <f>IFERROR(VLOOKUP(G5758,Store_Map!$A$2:$I$100,5,FALSE),"")</f>
        <v>0</v>
      </c>
      <c r="K5758">
        <f>IFERROR(VLOOKUP(G5758,Store_Map!$A$2:$I$100,6,FALSE),"")</f>
        <v>0</v>
      </c>
      <c r="L5758">
        <f>IFERROR(VLOOKUP(G5758,Store_Map!$A$2:$I$100,7,FALSE),"")</f>
        <v>0</v>
      </c>
      <c r="M5758">
        <f>IFERROR(VLOOKUP(G5758,Store_Map!$A$2:$I$100,8,FALSE),"")</f>
        <v>0</v>
      </c>
      <c r="N5758">
        <f t="shared" si="801"/>
        <v>0</v>
      </c>
      <c r="O5758" t="str">
        <f t="shared" si="802"/>
        <v>PASS</v>
      </c>
      <c r="P5758" t="str">
        <f t="shared" si="803"/>
        <v>REVIEW</v>
      </c>
      <c r="Q5758" t="str">
        <f t="shared" si="804"/>
        <v>PASS</v>
      </c>
      <c r="R5758" t="str">
        <f t="shared" si="805"/>
        <v>PASS</v>
      </c>
      <c r="S5758" t="str">
        <f t="shared" si="806"/>
        <v>REVIEW</v>
      </c>
      <c r="T5758">
        <f t="shared" si="807"/>
        <v>90</v>
      </c>
      <c r="U5758" t="str">
        <f t="shared" si="808"/>
        <v>Low</v>
      </c>
      <c r="V5758" t="str">
        <f t="shared" si="809"/>
        <v>Invalid NDC</v>
      </c>
    </row>
    <row r="5759" spans="1:22" x14ac:dyDescent="0.3">
      <c r="A5759" t="str">
        <f>Raw_Data!A5759</f>
        <v>26073484</v>
      </c>
      <c r="B5759">
        <f>Raw_Data!B5759</f>
        <v>45671</v>
      </c>
      <c r="C5759" t="str">
        <f>Raw_Data!C5759</f>
        <v>TAMSULOSIN HCL 0.4 MG CAPSU</v>
      </c>
      <c r="D5759" t="str">
        <f>Raw_Data!D5759</f>
        <v>65862059801</v>
      </c>
      <c r="E5759" t="str">
        <f>Raw_Data!E5759</f>
        <v>FORD, JAMES</v>
      </c>
      <c r="F5759" t="str">
        <f>Raw_Data!F5759</f>
        <v>1033117684</v>
      </c>
      <c r="G5759" t="str">
        <f>Raw_Data!H5759</f>
        <v>2</v>
      </c>
      <c r="H5759">
        <f>IFERROR(VLOOKUP(G5759,Store_Map!$A$2:$I$100,3,FALSE),"")</f>
        <v>0</v>
      </c>
      <c r="I5759">
        <f>IFERROR(VLOOKUP(G5759,Store_Map!$A$2:$I$100,4,FALSE),"")</f>
        <v>0</v>
      </c>
      <c r="J5759">
        <f>IFERROR(VLOOKUP(G5759,Store_Map!$A$2:$I$100,5,FALSE),"")</f>
        <v>0</v>
      </c>
      <c r="K5759">
        <f>IFERROR(VLOOKUP(G5759,Store_Map!$A$2:$I$100,6,FALSE),"")</f>
        <v>0</v>
      </c>
      <c r="L5759">
        <f>IFERROR(VLOOKUP(G5759,Store_Map!$A$2:$I$100,7,FALSE),"")</f>
        <v>0</v>
      </c>
      <c r="M5759">
        <f>IFERROR(VLOOKUP(G5759,Store_Map!$A$2:$I$100,8,FALSE),"")</f>
        <v>0</v>
      </c>
      <c r="N5759">
        <f t="shared" si="801"/>
        <v>0</v>
      </c>
      <c r="O5759" t="str">
        <f t="shared" si="802"/>
        <v>PASS</v>
      </c>
      <c r="P5759" t="str">
        <f t="shared" si="803"/>
        <v>PASS</v>
      </c>
      <c r="Q5759" t="str">
        <f t="shared" si="804"/>
        <v>PASS</v>
      </c>
      <c r="R5759" t="str">
        <f t="shared" si="805"/>
        <v>PASS</v>
      </c>
      <c r="S5759" t="str">
        <f t="shared" si="806"/>
        <v>PASS</v>
      </c>
      <c r="T5759">
        <f t="shared" si="807"/>
        <v>100</v>
      </c>
      <c r="U5759" t="str">
        <f t="shared" si="808"/>
        <v>Low</v>
      </c>
      <c r="V5759" t="str">
        <f t="shared" si="809"/>
        <v>Clean</v>
      </c>
    </row>
    <row r="5760" spans="1:22" x14ac:dyDescent="0.3">
      <c r="A5760" t="str">
        <f>Raw_Data!A5760</f>
        <v>26079902</v>
      </c>
      <c r="B5760">
        <f>Raw_Data!B5760</f>
        <v>45671</v>
      </c>
      <c r="C5760" t="str">
        <f>Raw_Data!C5760</f>
        <v>DILTIAZEM 24H ER(CD) 120 MG</v>
      </c>
      <c r="D5760" t="str">
        <f>Raw_Data!D5760</f>
        <v>68682099398</v>
      </c>
      <c r="E5760" t="str">
        <f>Raw_Data!E5760</f>
        <v>FORD, JAMES</v>
      </c>
      <c r="F5760" t="str">
        <f>Raw_Data!F5760</f>
        <v>1033117684</v>
      </c>
      <c r="G5760" t="str">
        <f>Raw_Data!H5760</f>
        <v>2</v>
      </c>
      <c r="H5760">
        <f>IFERROR(VLOOKUP(G5760,Store_Map!$A$2:$I$100,3,FALSE),"")</f>
        <v>0</v>
      </c>
      <c r="I5760">
        <f>IFERROR(VLOOKUP(G5760,Store_Map!$A$2:$I$100,4,FALSE),"")</f>
        <v>0</v>
      </c>
      <c r="J5760">
        <f>IFERROR(VLOOKUP(G5760,Store_Map!$A$2:$I$100,5,FALSE),"")</f>
        <v>0</v>
      </c>
      <c r="K5760">
        <f>IFERROR(VLOOKUP(G5760,Store_Map!$A$2:$I$100,6,FALSE),"")</f>
        <v>0</v>
      </c>
      <c r="L5760">
        <f>IFERROR(VLOOKUP(G5760,Store_Map!$A$2:$I$100,7,FALSE),"")</f>
        <v>0</v>
      </c>
      <c r="M5760">
        <f>IFERROR(VLOOKUP(G5760,Store_Map!$A$2:$I$100,8,FALSE),"")</f>
        <v>0</v>
      </c>
      <c r="N5760">
        <f t="shared" si="801"/>
        <v>0</v>
      </c>
      <c r="O5760" t="str">
        <f t="shared" si="802"/>
        <v>PASS</v>
      </c>
      <c r="P5760" t="str">
        <f t="shared" si="803"/>
        <v>PASS</v>
      </c>
      <c r="Q5760" t="str">
        <f t="shared" si="804"/>
        <v>PASS</v>
      </c>
      <c r="R5760" t="str">
        <f t="shared" si="805"/>
        <v>PASS</v>
      </c>
      <c r="S5760" t="str">
        <f t="shared" si="806"/>
        <v>PASS</v>
      </c>
      <c r="T5760">
        <f t="shared" si="807"/>
        <v>100</v>
      </c>
      <c r="U5760" t="str">
        <f t="shared" si="808"/>
        <v>Low</v>
      </c>
      <c r="V5760" t="str">
        <f t="shared" si="809"/>
        <v>Clean</v>
      </c>
    </row>
    <row r="5761" spans="1:22" x14ac:dyDescent="0.3">
      <c r="A5761" t="str">
        <f>Raw_Data!A5761</f>
        <v>26082008</v>
      </c>
      <c r="B5761">
        <f>Raw_Data!B5761</f>
        <v>45671</v>
      </c>
      <c r="C5761" t="str">
        <f>Raw_Data!C5761</f>
        <v>ATORVASTATIN 10 MG TABLET</v>
      </c>
      <c r="D5761" t="str">
        <f>Raw_Data!D5761</f>
        <v>378395077</v>
      </c>
      <c r="E5761" t="str">
        <f>Raw_Data!E5761</f>
        <v>FORD, JAMES</v>
      </c>
      <c r="F5761" t="str">
        <f>Raw_Data!F5761</f>
        <v>1033117684</v>
      </c>
      <c r="G5761" t="str">
        <f>Raw_Data!H5761</f>
        <v>2</v>
      </c>
      <c r="H5761">
        <f>IFERROR(VLOOKUP(G5761,Store_Map!$A$2:$I$100,3,FALSE),"")</f>
        <v>0</v>
      </c>
      <c r="I5761">
        <f>IFERROR(VLOOKUP(G5761,Store_Map!$A$2:$I$100,4,FALSE),"")</f>
        <v>0</v>
      </c>
      <c r="J5761">
        <f>IFERROR(VLOOKUP(G5761,Store_Map!$A$2:$I$100,5,FALSE),"")</f>
        <v>0</v>
      </c>
      <c r="K5761">
        <f>IFERROR(VLOOKUP(G5761,Store_Map!$A$2:$I$100,6,FALSE),"")</f>
        <v>0</v>
      </c>
      <c r="L5761">
        <f>IFERROR(VLOOKUP(G5761,Store_Map!$A$2:$I$100,7,FALSE),"")</f>
        <v>0</v>
      </c>
      <c r="M5761">
        <f>IFERROR(VLOOKUP(G5761,Store_Map!$A$2:$I$100,8,FALSE),"")</f>
        <v>0</v>
      </c>
      <c r="N5761">
        <f t="shared" si="801"/>
        <v>0</v>
      </c>
      <c r="O5761" t="str">
        <f t="shared" si="802"/>
        <v>PASS</v>
      </c>
      <c r="P5761" t="str">
        <f t="shared" si="803"/>
        <v>REVIEW</v>
      </c>
      <c r="Q5761" t="str">
        <f t="shared" si="804"/>
        <v>PASS</v>
      </c>
      <c r="R5761" t="str">
        <f t="shared" si="805"/>
        <v>PASS</v>
      </c>
      <c r="S5761" t="str">
        <f t="shared" si="806"/>
        <v>REVIEW</v>
      </c>
      <c r="T5761">
        <f t="shared" si="807"/>
        <v>90</v>
      </c>
      <c r="U5761" t="str">
        <f t="shared" si="808"/>
        <v>Low</v>
      </c>
      <c r="V5761" t="str">
        <f t="shared" si="809"/>
        <v>Invalid NDC</v>
      </c>
    </row>
    <row r="5762" spans="1:22" x14ac:dyDescent="0.3">
      <c r="A5762" t="str">
        <f>Raw_Data!A5762</f>
        <v>26082007</v>
      </c>
      <c r="B5762">
        <f>Raw_Data!B5762</f>
        <v>45671</v>
      </c>
      <c r="C5762" t="str">
        <f>Raw_Data!C5762</f>
        <v>VENLAFAXINE HCL ER 75 MG CA</v>
      </c>
      <c r="D5762" t="str">
        <f>Raw_Data!D5762</f>
        <v>65862052890</v>
      </c>
      <c r="E5762" t="str">
        <f>Raw_Data!E5762</f>
        <v>FORD, JAMES</v>
      </c>
      <c r="F5762" t="str">
        <f>Raw_Data!F5762</f>
        <v>1033117684</v>
      </c>
      <c r="G5762" t="str">
        <f>Raw_Data!H5762</f>
        <v>2</v>
      </c>
      <c r="H5762">
        <f>IFERROR(VLOOKUP(G5762,Store_Map!$A$2:$I$100,3,FALSE),"")</f>
        <v>0</v>
      </c>
      <c r="I5762">
        <f>IFERROR(VLOOKUP(G5762,Store_Map!$A$2:$I$100,4,FALSE),"")</f>
        <v>0</v>
      </c>
      <c r="J5762">
        <f>IFERROR(VLOOKUP(G5762,Store_Map!$A$2:$I$100,5,FALSE),"")</f>
        <v>0</v>
      </c>
      <c r="K5762">
        <f>IFERROR(VLOOKUP(G5762,Store_Map!$A$2:$I$100,6,FALSE),"")</f>
        <v>0</v>
      </c>
      <c r="L5762">
        <f>IFERROR(VLOOKUP(G5762,Store_Map!$A$2:$I$100,7,FALSE),"")</f>
        <v>0</v>
      </c>
      <c r="M5762">
        <f>IFERROR(VLOOKUP(G5762,Store_Map!$A$2:$I$100,8,FALSE),"")</f>
        <v>0</v>
      </c>
      <c r="N5762">
        <f t="shared" ref="N5762:N5825" si="810">COUNTBLANK(A5762:M5762)</f>
        <v>0</v>
      </c>
      <c r="O5762" t="str">
        <f t="shared" ref="O5762:O5825" si="811">IF(AND(F5762&lt;&gt;"",LEN(F5762)=10,ISNUMBER(--F5762)),"PASS","REVIEW")</f>
        <v>PASS</v>
      </c>
      <c r="P5762" t="str">
        <f t="shared" ref="P5762:P5825" si="812">IF(AND(D5762&lt;&gt;"",OR(LEN(D5762)=10,LEN(D5762)=11),ISNUMBER(--D5762)),"PASS","REVIEW")</f>
        <v>PASS</v>
      </c>
      <c r="Q5762" t="str">
        <f t="shared" ref="Q5762:Q5825" si="813">IF(H5762&lt;&gt;"","PASS","REVIEW")</f>
        <v>PASS</v>
      </c>
      <c r="R5762" t="str">
        <f t="shared" ref="R5762:R5825" si="814">IF(AND(I5762&lt;&gt;"",J5762&lt;&gt;"",K5762&lt;&gt;"",L5762&lt;&gt;"",M5762&lt;&gt;""),"PASS","REVIEW")</f>
        <v>PASS</v>
      </c>
      <c r="S5762" t="str">
        <f t="shared" ref="S5762:S5825" si="815">IF(OR(N5762&gt;0,O5762="REVIEW",P5762="REVIEW",Q5762="REVIEW",R5762="REVIEW"),"REVIEW","PASS")</f>
        <v>PASS</v>
      </c>
      <c r="T5762">
        <f t="shared" ref="T5762:T5825" si="816">MAX(0,100-(N5762*5)-IF(O5762="REVIEW",15,0)-IF(P5762="REVIEW",10,0)-IF(Q5762="REVIEW",10,0)-IF(R5762="REVIEW",20,0))</f>
        <v>100</v>
      </c>
      <c r="U5762" t="str">
        <f t="shared" ref="U5762:U5825" si="817">IF(T5762&gt;=90,"Low",IF(T5762&gt;=70,"Medium","High"))</f>
        <v>Low</v>
      </c>
      <c r="V5762" t="str">
        <f t="shared" ref="V5762:V5825" si="818">IF(N5762&gt;0,"Missing required fields",IF(O5762="REVIEW","Invalid provider NPI",IF(P5762="REVIEW","Invalid NDC",IF(Q5762="REVIEW","Store mapping incomplete",IF(R5762="REVIEW","Entity mapping incomplete","Clean")))))</f>
        <v>Clean</v>
      </c>
    </row>
    <row r="5763" spans="1:22" x14ac:dyDescent="0.3">
      <c r="A5763" t="str">
        <f>Raw_Data!A5763</f>
        <v>26083813</v>
      </c>
      <c r="B5763">
        <f>Raw_Data!B5763</f>
        <v>45671</v>
      </c>
      <c r="C5763" t="str">
        <f>Raw_Data!C5763</f>
        <v>WEGOVY 1 MG/0.5 ML PEN</v>
      </c>
      <c r="D5763" t="str">
        <f>Raw_Data!D5763</f>
        <v>169450114</v>
      </c>
      <c r="E5763" t="str">
        <f>Raw_Data!E5763</f>
        <v>PEDERSEN, JENNIFER</v>
      </c>
      <c r="F5763" t="str">
        <f>Raw_Data!F5763</f>
        <v>1073606661</v>
      </c>
      <c r="G5763" t="str">
        <f>Raw_Data!H5763</f>
        <v>2</v>
      </c>
      <c r="H5763">
        <f>IFERROR(VLOOKUP(G5763,Store_Map!$A$2:$I$100,3,FALSE),"")</f>
        <v>0</v>
      </c>
      <c r="I5763">
        <f>IFERROR(VLOOKUP(G5763,Store_Map!$A$2:$I$100,4,FALSE),"")</f>
        <v>0</v>
      </c>
      <c r="J5763">
        <f>IFERROR(VLOOKUP(G5763,Store_Map!$A$2:$I$100,5,FALSE),"")</f>
        <v>0</v>
      </c>
      <c r="K5763">
        <f>IFERROR(VLOOKUP(G5763,Store_Map!$A$2:$I$100,6,FALSE),"")</f>
        <v>0</v>
      </c>
      <c r="L5763">
        <f>IFERROR(VLOOKUP(G5763,Store_Map!$A$2:$I$100,7,FALSE),"")</f>
        <v>0</v>
      </c>
      <c r="M5763">
        <f>IFERROR(VLOOKUP(G5763,Store_Map!$A$2:$I$100,8,FALSE),"")</f>
        <v>0</v>
      </c>
      <c r="N5763">
        <f t="shared" si="810"/>
        <v>0</v>
      </c>
      <c r="O5763" t="str">
        <f t="shared" si="811"/>
        <v>PASS</v>
      </c>
      <c r="P5763" t="str">
        <f t="shared" si="812"/>
        <v>REVIEW</v>
      </c>
      <c r="Q5763" t="str">
        <f t="shared" si="813"/>
        <v>PASS</v>
      </c>
      <c r="R5763" t="str">
        <f t="shared" si="814"/>
        <v>PASS</v>
      </c>
      <c r="S5763" t="str">
        <f t="shared" si="815"/>
        <v>REVIEW</v>
      </c>
      <c r="T5763">
        <f t="shared" si="816"/>
        <v>90</v>
      </c>
      <c r="U5763" t="str">
        <f t="shared" si="817"/>
        <v>Low</v>
      </c>
      <c r="V5763" t="str">
        <f t="shared" si="818"/>
        <v>Invalid NDC</v>
      </c>
    </row>
    <row r="5764" spans="1:22" x14ac:dyDescent="0.3">
      <c r="A5764" t="str">
        <f>Raw_Data!A5764</f>
        <v>26082039</v>
      </c>
      <c r="B5764">
        <f>Raw_Data!B5764</f>
        <v>45671</v>
      </c>
      <c r="C5764" t="str">
        <f>Raw_Data!C5764</f>
        <v>BIKTARVY 50-200-25 MG TABLE</v>
      </c>
      <c r="D5764" t="str">
        <f>Raw_Data!D5764</f>
        <v>61958250101</v>
      </c>
      <c r="E5764" t="str">
        <f>Raw_Data!E5764</f>
        <v>DAVIS, KEPLER</v>
      </c>
      <c r="F5764" t="str">
        <f>Raw_Data!F5764</f>
        <v>1740357425</v>
      </c>
      <c r="G5764" t="str">
        <f>Raw_Data!H5764</f>
        <v>2</v>
      </c>
      <c r="H5764">
        <f>IFERROR(VLOOKUP(G5764,Store_Map!$A$2:$I$100,3,FALSE),"")</f>
        <v>0</v>
      </c>
      <c r="I5764">
        <f>IFERROR(VLOOKUP(G5764,Store_Map!$A$2:$I$100,4,FALSE),"")</f>
        <v>0</v>
      </c>
      <c r="J5764">
        <f>IFERROR(VLOOKUP(G5764,Store_Map!$A$2:$I$100,5,FALSE),"")</f>
        <v>0</v>
      </c>
      <c r="K5764">
        <f>IFERROR(VLOOKUP(G5764,Store_Map!$A$2:$I$100,6,FALSE),"")</f>
        <v>0</v>
      </c>
      <c r="L5764">
        <f>IFERROR(VLOOKUP(G5764,Store_Map!$A$2:$I$100,7,FALSE),"")</f>
        <v>0</v>
      </c>
      <c r="M5764">
        <f>IFERROR(VLOOKUP(G5764,Store_Map!$A$2:$I$100,8,FALSE),"")</f>
        <v>0</v>
      </c>
      <c r="N5764">
        <f t="shared" si="810"/>
        <v>0</v>
      </c>
      <c r="O5764" t="str">
        <f t="shared" si="811"/>
        <v>PASS</v>
      </c>
      <c r="P5764" t="str">
        <f t="shared" si="812"/>
        <v>PASS</v>
      </c>
      <c r="Q5764" t="str">
        <f t="shared" si="813"/>
        <v>PASS</v>
      </c>
      <c r="R5764" t="str">
        <f t="shared" si="814"/>
        <v>PASS</v>
      </c>
      <c r="S5764" t="str">
        <f t="shared" si="815"/>
        <v>PASS</v>
      </c>
      <c r="T5764">
        <f t="shared" si="816"/>
        <v>100</v>
      </c>
      <c r="U5764" t="str">
        <f t="shared" si="817"/>
        <v>Low</v>
      </c>
      <c r="V5764" t="str">
        <f t="shared" si="818"/>
        <v>Clean</v>
      </c>
    </row>
    <row r="5765" spans="1:22" x14ac:dyDescent="0.3">
      <c r="A5765" t="str">
        <f>Raw_Data!A5765</f>
        <v>26079733</v>
      </c>
      <c r="B5765">
        <f>Raw_Data!B5765</f>
        <v>45671</v>
      </c>
      <c r="C5765" t="str">
        <f>Raw_Data!C5765</f>
        <v>HUMIRA(CF) PEN 40 MG/0.4 ML</v>
      </c>
      <c r="D5765" t="str">
        <f>Raw_Data!D5765</f>
        <v>74055402</v>
      </c>
      <c r="E5765" t="str">
        <f>Raw_Data!E5765</f>
        <v>THAKORE, MORGAN</v>
      </c>
      <c r="F5765" t="str">
        <f>Raw_Data!F5765</f>
        <v>1770875130</v>
      </c>
      <c r="G5765" t="str">
        <f>Raw_Data!H5765</f>
        <v>2</v>
      </c>
      <c r="H5765">
        <f>IFERROR(VLOOKUP(G5765,Store_Map!$A$2:$I$100,3,FALSE),"")</f>
        <v>0</v>
      </c>
      <c r="I5765">
        <f>IFERROR(VLOOKUP(G5765,Store_Map!$A$2:$I$100,4,FALSE),"")</f>
        <v>0</v>
      </c>
      <c r="J5765">
        <f>IFERROR(VLOOKUP(G5765,Store_Map!$A$2:$I$100,5,FALSE),"")</f>
        <v>0</v>
      </c>
      <c r="K5765">
        <f>IFERROR(VLOOKUP(G5765,Store_Map!$A$2:$I$100,6,FALSE),"")</f>
        <v>0</v>
      </c>
      <c r="L5765">
        <f>IFERROR(VLOOKUP(G5765,Store_Map!$A$2:$I$100,7,FALSE),"")</f>
        <v>0</v>
      </c>
      <c r="M5765">
        <f>IFERROR(VLOOKUP(G5765,Store_Map!$A$2:$I$100,8,FALSE),"")</f>
        <v>0</v>
      </c>
      <c r="N5765">
        <f t="shared" si="810"/>
        <v>0</v>
      </c>
      <c r="O5765" t="str">
        <f t="shared" si="811"/>
        <v>PASS</v>
      </c>
      <c r="P5765" t="str">
        <f t="shared" si="812"/>
        <v>REVIEW</v>
      </c>
      <c r="Q5765" t="str">
        <f t="shared" si="813"/>
        <v>PASS</v>
      </c>
      <c r="R5765" t="str">
        <f t="shared" si="814"/>
        <v>PASS</v>
      </c>
      <c r="S5765" t="str">
        <f t="shared" si="815"/>
        <v>REVIEW</v>
      </c>
      <c r="T5765">
        <f t="shared" si="816"/>
        <v>90</v>
      </c>
      <c r="U5765" t="str">
        <f t="shared" si="817"/>
        <v>Low</v>
      </c>
      <c r="V5765" t="str">
        <f t="shared" si="818"/>
        <v>Invalid NDC</v>
      </c>
    </row>
    <row r="5766" spans="1:22" x14ac:dyDescent="0.3">
      <c r="A5766" t="str">
        <f>Raw_Data!A5766</f>
        <v>26079306</v>
      </c>
      <c r="B5766">
        <f>Raw_Data!B5766</f>
        <v>45671</v>
      </c>
      <c r="C5766" t="str">
        <f>Raw_Data!C5766</f>
        <v>INSULIN ASPART 100 UNIT/ML</v>
      </c>
      <c r="D5766" t="str">
        <f>Raw_Data!D5766</f>
        <v>73070010011</v>
      </c>
      <c r="E5766" t="str">
        <f>Raw_Data!E5766</f>
        <v>MACHADO, MARIA</v>
      </c>
      <c r="F5766" t="str">
        <f>Raw_Data!F5766</f>
        <v>1619100302</v>
      </c>
      <c r="G5766" t="str">
        <f>Raw_Data!H5766</f>
        <v>2</v>
      </c>
      <c r="H5766">
        <f>IFERROR(VLOOKUP(G5766,Store_Map!$A$2:$I$100,3,FALSE),"")</f>
        <v>0</v>
      </c>
      <c r="I5766">
        <f>IFERROR(VLOOKUP(G5766,Store_Map!$A$2:$I$100,4,FALSE),"")</f>
        <v>0</v>
      </c>
      <c r="J5766">
        <f>IFERROR(VLOOKUP(G5766,Store_Map!$A$2:$I$100,5,FALSE),"")</f>
        <v>0</v>
      </c>
      <c r="K5766">
        <f>IFERROR(VLOOKUP(G5766,Store_Map!$A$2:$I$100,6,FALSE),"")</f>
        <v>0</v>
      </c>
      <c r="L5766">
        <f>IFERROR(VLOOKUP(G5766,Store_Map!$A$2:$I$100,7,FALSE),"")</f>
        <v>0</v>
      </c>
      <c r="M5766">
        <f>IFERROR(VLOOKUP(G5766,Store_Map!$A$2:$I$100,8,FALSE),"")</f>
        <v>0</v>
      </c>
      <c r="N5766">
        <f t="shared" si="810"/>
        <v>0</v>
      </c>
      <c r="O5766" t="str">
        <f t="shared" si="811"/>
        <v>PASS</v>
      </c>
      <c r="P5766" t="str">
        <f t="shared" si="812"/>
        <v>PASS</v>
      </c>
      <c r="Q5766" t="str">
        <f t="shared" si="813"/>
        <v>PASS</v>
      </c>
      <c r="R5766" t="str">
        <f t="shared" si="814"/>
        <v>PASS</v>
      </c>
      <c r="S5766" t="str">
        <f t="shared" si="815"/>
        <v>PASS</v>
      </c>
      <c r="T5766">
        <f t="shared" si="816"/>
        <v>100</v>
      </c>
      <c r="U5766" t="str">
        <f t="shared" si="817"/>
        <v>Low</v>
      </c>
      <c r="V5766" t="str">
        <f t="shared" si="818"/>
        <v>Clean</v>
      </c>
    </row>
    <row r="5767" spans="1:22" x14ac:dyDescent="0.3">
      <c r="A5767" t="str">
        <f>Raw_Data!A5767</f>
        <v>26082669</v>
      </c>
      <c r="B5767">
        <f>Raw_Data!B5767</f>
        <v>45671</v>
      </c>
      <c r="C5767" t="str">
        <f>Raw_Data!C5767</f>
        <v>ASPIRIN EC 81 MG TABLET</v>
      </c>
      <c r="D5767" t="str">
        <f>Raw_Data!D5767</f>
        <v>69618006610</v>
      </c>
      <c r="E5767" t="str">
        <f>Raw_Data!E5767</f>
        <v>FORD, JAMES</v>
      </c>
      <c r="F5767" t="str">
        <f>Raw_Data!F5767</f>
        <v>1033117684</v>
      </c>
      <c r="G5767" t="str">
        <f>Raw_Data!H5767</f>
        <v>2</v>
      </c>
      <c r="H5767">
        <f>IFERROR(VLOOKUP(G5767,Store_Map!$A$2:$I$100,3,FALSE),"")</f>
        <v>0</v>
      </c>
      <c r="I5767">
        <f>IFERROR(VLOOKUP(G5767,Store_Map!$A$2:$I$100,4,FALSE),"")</f>
        <v>0</v>
      </c>
      <c r="J5767">
        <f>IFERROR(VLOOKUP(G5767,Store_Map!$A$2:$I$100,5,FALSE),"")</f>
        <v>0</v>
      </c>
      <c r="K5767">
        <f>IFERROR(VLOOKUP(G5767,Store_Map!$A$2:$I$100,6,FALSE),"")</f>
        <v>0</v>
      </c>
      <c r="L5767">
        <f>IFERROR(VLOOKUP(G5767,Store_Map!$A$2:$I$100,7,FALSE),"")</f>
        <v>0</v>
      </c>
      <c r="M5767">
        <f>IFERROR(VLOOKUP(G5767,Store_Map!$A$2:$I$100,8,FALSE),"")</f>
        <v>0</v>
      </c>
      <c r="N5767">
        <f t="shared" si="810"/>
        <v>0</v>
      </c>
      <c r="O5767" t="str">
        <f t="shared" si="811"/>
        <v>PASS</v>
      </c>
      <c r="P5767" t="str">
        <f t="shared" si="812"/>
        <v>PASS</v>
      </c>
      <c r="Q5767" t="str">
        <f t="shared" si="813"/>
        <v>PASS</v>
      </c>
      <c r="R5767" t="str">
        <f t="shared" si="814"/>
        <v>PASS</v>
      </c>
      <c r="S5767" t="str">
        <f t="shared" si="815"/>
        <v>PASS</v>
      </c>
      <c r="T5767">
        <f t="shared" si="816"/>
        <v>100</v>
      </c>
      <c r="U5767" t="str">
        <f t="shared" si="817"/>
        <v>Low</v>
      </c>
      <c r="V5767" t="str">
        <f t="shared" si="818"/>
        <v>Clean</v>
      </c>
    </row>
    <row r="5768" spans="1:22" x14ac:dyDescent="0.3">
      <c r="A5768" t="str">
        <f>Raw_Data!A5768</f>
        <v>26080890</v>
      </c>
      <c r="B5768">
        <f>Raw_Data!B5768</f>
        <v>45671</v>
      </c>
      <c r="C5768" t="str">
        <f>Raw_Data!C5768</f>
        <v>LOSARTAN POTASSIUM 100 MG T</v>
      </c>
      <c r="D5768" t="str">
        <f>Raw_Data!D5768</f>
        <v>65862020399</v>
      </c>
      <c r="E5768" t="str">
        <f>Raw_Data!E5768</f>
        <v>FORD, JAMES</v>
      </c>
      <c r="F5768" t="str">
        <f>Raw_Data!F5768</f>
        <v>1033117684</v>
      </c>
      <c r="G5768" t="str">
        <f>Raw_Data!H5768</f>
        <v>2</v>
      </c>
      <c r="H5768">
        <f>IFERROR(VLOOKUP(G5768,Store_Map!$A$2:$I$100,3,FALSE),"")</f>
        <v>0</v>
      </c>
      <c r="I5768">
        <f>IFERROR(VLOOKUP(G5768,Store_Map!$A$2:$I$100,4,FALSE),"")</f>
        <v>0</v>
      </c>
      <c r="J5768">
        <f>IFERROR(VLOOKUP(G5768,Store_Map!$A$2:$I$100,5,FALSE),"")</f>
        <v>0</v>
      </c>
      <c r="K5768">
        <f>IFERROR(VLOOKUP(G5768,Store_Map!$A$2:$I$100,6,FALSE),"")</f>
        <v>0</v>
      </c>
      <c r="L5768">
        <f>IFERROR(VLOOKUP(G5768,Store_Map!$A$2:$I$100,7,FALSE),"")</f>
        <v>0</v>
      </c>
      <c r="M5768">
        <f>IFERROR(VLOOKUP(G5768,Store_Map!$A$2:$I$100,8,FALSE),"")</f>
        <v>0</v>
      </c>
      <c r="N5768">
        <f t="shared" si="810"/>
        <v>0</v>
      </c>
      <c r="O5768" t="str">
        <f t="shared" si="811"/>
        <v>PASS</v>
      </c>
      <c r="P5768" t="str">
        <f t="shared" si="812"/>
        <v>PASS</v>
      </c>
      <c r="Q5768" t="str">
        <f t="shared" si="813"/>
        <v>PASS</v>
      </c>
      <c r="R5768" t="str">
        <f t="shared" si="814"/>
        <v>PASS</v>
      </c>
      <c r="S5768" t="str">
        <f t="shared" si="815"/>
        <v>PASS</v>
      </c>
      <c r="T5768">
        <f t="shared" si="816"/>
        <v>100</v>
      </c>
      <c r="U5768" t="str">
        <f t="shared" si="817"/>
        <v>Low</v>
      </c>
      <c r="V5768" t="str">
        <f t="shared" si="818"/>
        <v>Clean</v>
      </c>
    </row>
    <row r="5769" spans="1:22" x14ac:dyDescent="0.3">
      <c r="A5769" t="str">
        <f>Raw_Data!A5769</f>
        <v>26079541</v>
      </c>
      <c r="B5769">
        <f>Raw_Data!B5769</f>
        <v>45671</v>
      </c>
      <c r="C5769" t="str">
        <f>Raw_Data!C5769</f>
        <v>GLIPIZIDE 10 MG TABLET</v>
      </c>
      <c r="D5769" t="str">
        <f>Raw_Data!D5769</f>
        <v>60505014201</v>
      </c>
      <c r="E5769" t="str">
        <f>Raw_Data!E5769</f>
        <v>FORD, JAMES</v>
      </c>
      <c r="F5769" t="str">
        <f>Raw_Data!F5769</f>
        <v>1033117684</v>
      </c>
      <c r="G5769" t="str">
        <f>Raw_Data!H5769</f>
        <v>2</v>
      </c>
      <c r="H5769">
        <f>IFERROR(VLOOKUP(G5769,Store_Map!$A$2:$I$100,3,FALSE),"")</f>
        <v>0</v>
      </c>
      <c r="I5769">
        <f>IFERROR(VLOOKUP(G5769,Store_Map!$A$2:$I$100,4,FALSE),"")</f>
        <v>0</v>
      </c>
      <c r="J5769">
        <f>IFERROR(VLOOKUP(G5769,Store_Map!$A$2:$I$100,5,FALSE),"")</f>
        <v>0</v>
      </c>
      <c r="K5769">
        <f>IFERROR(VLOOKUP(G5769,Store_Map!$A$2:$I$100,6,FALSE),"")</f>
        <v>0</v>
      </c>
      <c r="L5769">
        <f>IFERROR(VLOOKUP(G5769,Store_Map!$A$2:$I$100,7,FALSE),"")</f>
        <v>0</v>
      </c>
      <c r="M5769">
        <f>IFERROR(VLOOKUP(G5769,Store_Map!$A$2:$I$100,8,FALSE),"")</f>
        <v>0</v>
      </c>
      <c r="N5769">
        <f t="shared" si="810"/>
        <v>0</v>
      </c>
      <c r="O5769" t="str">
        <f t="shared" si="811"/>
        <v>PASS</v>
      </c>
      <c r="P5769" t="str">
        <f t="shared" si="812"/>
        <v>PASS</v>
      </c>
      <c r="Q5769" t="str">
        <f t="shared" si="813"/>
        <v>PASS</v>
      </c>
      <c r="R5769" t="str">
        <f t="shared" si="814"/>
        <v>PASS</v>
      </c>
      <c r="S5769" t="str">
        <f t="shared" si="815"/>
        <v>PASS</v>
      </c>
      <c r="T5769">
        <f t="shared" si="816"/>
        <v>100</v>
      </c>
      <c r="U5769" t="str">
        <f t="shared" si="817"/>
        <v>Low</v>
      </c>
      <c r="V5769" t="str">
        <f t="shared" si="818"/>
        <v>Clean</v>
      </c>
    </row>
    <row r="5770" spans="1:22" x14ac:dyDescent="0.3">
      <c r="A5770" t="str">
        <f>Raw_Data!A5770</f>
        <v>26072640</v>
      </c>
      <c r="B5770">
        <f>Raw_Data!B5770</f>
        <v>45671</v>
      </c>
      <c r="C5770" t="str">
        <f>Raw_Data!C5770</f>
        <v>JANUVIA 100 MG TABLET</v>
      </c>
      <c r="D5770" t="str">
        <f>Raw_Data!D5770</f>
        <v>6027754</v>
      </c>
      <c r="E5770" t="str">
        <f>Raw_Data!E5770</f>
        <v>FORD, JAMES</v>
      </c>
      <c r="F5770" t="str">
        <f>Raw_Data!F5770</f>
        <v>1033117684</v>
      </c>
      <c r="G5770" t="str">
        <f>Raw_Data!H5770</f>
        <v>2</v>
      </c>
      <c r="H5770">
        <f>IFERROR(VLOOKUP(G5770,Store_Map!$A$2:$I$100,3,FALSE),"")</f>
        <v>0</v>
      </c>
      <c r="I5770">
        <f>IFERROR(VLOOKUP(G5770,Store_Map!$A$2:$I$100,4,FALSE),"")</f>
        <v>0</v>
      </c>
      <c r="J5770">
        <f>IFERROR(VLOOKUP(G5770,Store_Map!$A$2:$I$100,5,FALSE),"")</f>
        <v>0</v>
      </c>
      <c r="K5770">
        <f>IFERROR(VLOOKUP(G5770,Store_Map!$A$2:$I$100,6,FALSE),"")</f>
        <v>0</v>
      </c>
      <c r="L5770">
        <f>IFERROR(VLOOKUP(G5770,Store_Map!$A$2:$I$100,7,FALSE),"")</f>
        <v>0</v>
      </c>
      <c r="M5770">
        <f>IFERROR(VLOOKUP(G5770,Store_Map!$A$2:$I$100,8,FALSE),"")</f>
        <v>0</v>
      </c>
      <c r="N5770">
        <f t="shared" si="810"/>
        <v>0</v>
      </c>
      <c r="O5770" t="str">
        <f t="shared" si="811"/>
        <v>PASS</v>
      </c>
      <c r="P5770" t="str">
        <f t="shared" si="812"/>
        <v>REVIEW</v>
      </c>
      <c r="Q5770" t="str">
        <f t="shared" si="813"/>
        <v>PASS</v>
      </c>
      <c r="R5770" t="str">
        <f t="shared" si="814"/>
        <v>PASS</v>
      </c>
      <c r="S5770" t="str">
        <f t="shared" si="815"/>
        <v>REVIEW</v>
      </c>
      <c r="T5770">
        <f t="shared" si="816"/>
        <v>90</v>
      </c>
      <c r="U5770" t="str">
        <f t="shared" si="817"/>
        <v>Low</v>
      </c>
      <c r="V5770" t="str">
        <f t="shared" si="818"/>
        <v>Invalid NDC</v>
      </c>
    </row>
    <row r="5771" spans="1:22" x14ac:dyDescent="0.3">
      <c r="A5771" t="str">
        <f>Raw_Data!A5771</f>
        <v>26084857</v>
      </c>
      <c r="B5771">
        <f>Raw_Data!B5771</f>
        <v>45671</v>
      </c>
      <c r="C5771" t="str">
        <f>Raw_Data!C5771</f>
        <v>BENZOYL PEROXIDE 5% WASH</v>
      </c>
      <c r="D5771" t="str">
        <f>Raw_Data!D5771</f>
        <v>35573045308</v>
      </c>
      <c r="E5771" t="str">
        <f>Raw_Data!E5771</f>
        <v>THAKORE, MORGAN</v>
      </c>
      <c r="F5771" t="str">
        <f>Raw_Data!F5771</f>
        <v>1770875130</v>
      </c>
      <c r="G5771" t="str">
        <f>Raw_Data!H5771</f>
        <v>2</v>
      </c>
      <c r="H5771">
        <f>IFERROR(VLOOKUP(G5771,Store_Map!$A$2:$I$100,3,FALSE),"")</f>
        <v>0</v>
      </c>
      <c r="I5771">
        <f>IFERROR(VLOOKUP(G5771,Store_Map!$A$2:$I$100,4,FALSE),"")</f>
        <v>0</v>
      </c>
      <c r="J5771">
        <f>IFERROR(VLOOKUP(G5771,Store_Map!$A$2:$I$100,5,FALSE),"")</f>
        <v>0</v>
      </c>
      <c r="K5771">
        <f>IFERROR(VLOOKUP(G5771,Store_Map!$A$2:$I$100,6,FALSE),"")</f>
        <v>0</v>
      </c>
      <c r="L5771">
        <f>IFERROR(VLOOKUP(G5771,Store_Map!$A$2:$I$100,7,FALSE),"")</f>
        <v>0</v>
      </c>
      <c r="M5771">
        <f>IFERROR(VLOOKUP(G5771,Store_Map!$A$2:$I$100,8,FALSE),"")</f>
        <v>0</v>
      </c>
      <c r="N5771">
        <f t="shared" si="810"/>
        <v>0</v>
      </c>
      <c r="O5771" t="str">
        <f t="shared" si="811"/>
        <v>PASS</v>
      </c>
      <c r="P5771" t="str">
        <f t="shared" si="812"/>
        <v>PASS</v>
      </c>
      <c r="Q5771" t="str">
        <f t="shared" si="813"/>
        <v>PASS</v>
      </c>
      <c r="R5771" t="str">
        <f t="shared" si="814"/>
        <v>PASS</v>
      </c>
      <c r="S5771" t="str">
        <f t="shared" si="815"/>
        <v>PASS</v>
      </c>
      <c r="T5771">
        <f t="shared" si="816"/>
        <v>100</v>
      </c>
      <c r="U5771" t="str">
        <f t="shared" si="817"/>
        <v>Low</v>
      </c>
      <c r="V5771" t="str">
        <f t="shared" si="818"/>
        <v>Clean</v>
      </c>
    </row>
    <row r="5772" spans="1:22" x14ac:dyDescent="0.3">
      <c r="A5772" t="str">
        <f>Raw_Data!A5772</f>
        <v>26081506</v>
      </c>
      <c r="B5772">
        <f>Raw_Data!B5772</f>
        <v>45671</v>
      </c>
      <c r="C5772" t="str">
        <f>Raw_Data!C5772</f>
        <v>FLUTICASONE PROP 50 MCG SPR</v>
      </c>
      <c r="D5772" t="str">
        <f>Raw_Data!D5772</f>
        <v>60505082901</v>
      </c>
      <c r="E5772" t="str">
        <f>Raw_Data!E5772</f>
        <v>FORD, JAMES</v>
      </c>
      <c r="F5772" t="str">
        <f>Raw_Data!F5772</f>
        <v>1033117684</v>
      </c>
      <c r="G5772" t="str">
        <f>Raw_Data!H5772</f>
        <v>2</v>
      </c>
      <c r="H5772">
        <f>IFERROR(VLOOKUP(G5772,Store_Map!$A$2:$I$100,3,FALSE),"")</f>
        <v>0</v>
      </c>
      <c r="I5772">
        <f>IFERROR(VLOOKUP(G5772,Store_Map!$A$2:$I$100,4,FALSE),"")</f>
        <v>0</v>
      </c>
      <c r="J5772">
        <f>IFERROR(VLOOKUP(G5772,Store_Map!$A$2:$I$100,5,FALSE),"")</f>
        <v>0</v>
      </c>
      <c r="K5772">
        <f>IFERROR(VLOOKUP(G5772,Store_Map!$A$2:$I$100,6,FALSE),"")</f>
        <v>0</v>
      </c>
      <c r="L5772">
        <f>IFERROR(VLOOKUP(G5772,Store_Map!$A$2:$I$100,7,FALSE),"")</f>
        <v>0</v>
      </c>
      <c r="M5772">
        <f>IFERROR(VLOOKUP(G5772,Store_Map!$A$2:$I$100,8,FALSE),"")</f>
        <v>0</v>
      </c>
      <c r="N5772">
        <f t="shared" si="810"/>
        <v>0</v>
      </c>
      <c r="O5772" t="str">
        <f t="shared" si="811"/>
        <v>PASS</v>
      </c>
      <c r="P5772" t="str">
        <f t="shared" si="812"/>
        <v>PASS</v>
      </c>
      <c r="Q5772" t="str">
        <f t="shared" si="813"/>
        <v>PASS</v>
      </c>
      <c r="R5772" t="str">
        <f t="shared" si="814"/>
        <v>PASS</v>
      </c>
      <c r="S5772" t="str">
        <f t="shared" si="815"/>
        <v>PASS</v>
      </c>
      <c r="T5772">
        <f t="shared" si="816"/>
        <v>100</v>
      </c>
      <c r="U5772" t="str">
        <f t="shared" si="817"/>
        <v>Low</v>
      </c>
      <c r="V5772" t="str">
        <f t="shared" si="818"/>
        <v>Clean</v>
      </c>
    </row>
    <row r="5773" spans="1:22" x14ac:dyDescent="0.3">
      <c r="A5773" t="str">
        <f>Raw_Data!A5773</f>
        <v>26081796</v>
      </c>
      <c r="B5773">
        <f>Raw_Data!B5773</f>
        <v>45671</v>
      </c>
      <c r="C5773" t="str">
        <f>Raw_Data!C5773</f>
        <v>CLINDAMYCIN PHOSP 1% LOTION</v>
      </c>
      <c r="D5773" t="str">
        <f>Raw_Data!D5773</f>
        <v>59762374401</v>
      </c>
      <c r="E5773" t="str">
        <f>Raw_Data!E5773</f>
        <v>THAKORE, MORGAN</v>
      </c>
      <c r="F5773" t="str">
        <f>Raw_Data!F5773</f>
        <v>1770875130</v>
      </c>
      <c r="G5773" t="str">
        <f>Raw_Data!H5773</f>
        <v>2</v>
      </c>
      <c r="H5773">
        <f>IFERROR(VLOOKUP(G5773,Store_Map!$A$2:$I$100,3,FALSE),"")</f>
        <v>0</v>
      </c>
      <c r="I5773">
        <f>IFERROR(VLOOKUP(G5773,Store_Map!$A$2:$I$100,4,FALSE),"")</f>
        <v>0</v>
      </c>
      <c r="J5773">
        <f>IFERROR(VLOOKUP(G5773,Store_Map!$A$2:$I$100,5,FALSE),"")</f>
        <v>0</v>
      </c>
      <c r="K5773">
        <f>IFERROR(VLOOKUP(G5773,Store_Map!$A$2:$I$100,6,FALSE),"")</f>
        <v>0</v>
      </c>
      <c r="L5773">
        <f>IFERROR(VLOOKUP(G5773,Store_Map!$A$2:$I$100,7,FALSE),"")</f>
        <v>0</v>
      </c>
      <c r="M5773">
        <f>IFERROR(VLOOKUP(G5773,Store_Map!$A$2:$I$100,8,FALSE),"")</f>
        <v>0</v>
      </c>
      <c r="N5773">
        <f t="shared" si="810"/>
        <v>0</v>
      </c>
      <c r="O5773" t="str">
        <f t="shared" si="811"/>
        <v>PASS</v>
      </c>
      <c r="P5773" t="str">
        <f t="shared" si="812"/>
        <v>PASS</v>
      </c>
      <c r="Q5773" t="str">
        <f t="shared" si="813"/>
        <v>PASS</v>
      </c>
      <c r="R5773" t="str">
        <f t="shared" si="814"/>
        <v>PASS</v>
      </c>
      <c r="S5773" t="str">
        <f t="shared" si="815"/>
        <v>PASS</v>
      </c>
      <c r="T5773">
        <f t="shared" si="816"/>
        <v>100</v>
      </c>
      <c r="U5773" t="str">
        <f t="shared" si="817"/>
        <v>Low</v>
      </c>
      <c r="V5773" t="str">
        <f t="shared" si="818"/>
        <v>Clean</v>
      </c>
    </row>
    <row r="5774" spans="1:22" x14ac:dyDescent="0.3">
      <c r="A5774" t="str">
        <f>Raw_Data!A5774</f>
        <v>26081649</v>
      </c>
      <c r="B5774">
        <f>Raw_Data!B5774</f>
        <v>45671</v>
      </c>
      <c r="C5774" t="str">
        <f>Raw_Data!C5774</f>
        <v>VASCEPA 1 GM CAPSULE</v>
      </c>
      <c r="D5774" t="str">
        <f>Raw_Data!D5774</f>
        <v>52937000120</v>
      </c>
      <c r="E5774" t="str">
        <f>Raw_Data!E5774</f>
        <v>FORD, JAMES</v>
      </c>
      <c r="F5774" t="str">
        <f>Raw_Data!F5774</f>
        <v>1033117684</v>
      </c>
      <c r="G5774" t="str">
        <f>Raw_Data!H5774</f>
        <v>2</v>
      </c>
      <c r="H5774">
        <f>IFERROR(VLOOKUP(G5774,Store_Map!$A$2:$I$100,3,FALSE),"")</f>
        <v>0</v>
      </c>
      <c r="I5774">
        <f>IFERROR(VLOOKUP(G5774,Store_Map!$A$2:$I$100,4,FALSE),"")</f>
        <v>0</v>
      </c>
      <c r="J5774">
        <f>IFERROR(VLOOKUP(G5774,Store_Map!$A$2:$I$100,5,FALSE),"")</f>
        <v>0</v>
      </c>
      <c r="K5774">
        <f>IFERROR(VLOOKUP(G5774,Store_Map!$A$2:$I$100,6,FALSE),"")</f>
        <v>0</v>
      </c>
      <c r="L5774">
        <f>IFERROR(VLOOKUP(G5774,Store_Map!$A$2:$I$100,7,FALSE),"")</f>
        <v>0</v>
      </c>
      <c r="M5774">
        <f>IFERROR(VLOOKUP(G5774,Store_Map!$A$2:$I$100,8,FALSE),"")</f>
        <v>0</v>
      </c>
      <c r="N5774">
        <f t="shared" si="810"/>
        <v>0</v>
      </c>
      <c r="O5774" t="str">
        <f t="shared" si="811"/>
        <v>PASS</v>
      </c>
      <c r="P5774" t="str">
        <f t="shared" si="812"/>
        <v>PASS</v>
      </c>
      <c r="Q5774" t="str">
        <f t="shared" si="813"/>
        <v>PASS</v>
      </c>
      <c r="R5774" t="str">
        <f t="shared" si="814"/>
        <v>PASS</v>
      </c>
      <c r="S5774" t="str">
        <f t="shared" si="815"/>
        <v>PASS</v>
      </c>
      <c r="T5774">
        <f t="shared" si="816"/>
        <v>100</v>
      </c>
      <c r="U5774" t="str">
        <f t="shared" si="817"/>
        <v>Low</v>
      </c>
      <c r="V5774" t="str">
        <f t="shared" si="818"/>
        <v>Clean</v>
      </c>
    </row>
    <row r="5775" spans="1:22" x14ac:dyDescent="0.3">
      <c r="A5775" t="str">
        <f>Raw_Data!A5775</f>
        <v>26081600</v>
      </c>
      <c r="B5775">
        <f>Raw_Data!B5775</f>
        <v>45671</v>
      </c>
      <c r="C5775" t="str">
        <f>Raw_Data!C5775</f>
        <v>JANUMET XR 50-1,000 MG TABL</v>
      </c>
      <c r="D5775" t="str">
        <f>Raw_Data!D5775</f>
        <v>6008061</v>
      </c>
      <c r="E5775" t="str">
        <f>Raw_Data!E5775</f>
        <v>FORD, JAMES</v>
      </c>
      <c r="F5775" t="str">
        <f>Raw_Data!F5775</f>
        <v>1033117684</v>
      </c>
      <c r="G5775" t="str">
        <f>Raw_Data!H5775</f>
        <v>2</v>
      </c>
      <c r="H5775">
        <f>IFERROR(VLOOKUP(G5775,Store_Map!$A$2:$I$100,3,FALSE),"")</f>
        <v>0</v>
      </c>
      <c r="I5775">
        <f>IFERROR(VLOOKUP(G5775,Store_Map!$A$2:$I$100,4,FALSE),"")</f>
        <v>0</v>
      </c>
      <c r="J5775">
        <f>IFERROR(VLOOKUP(G5775,Store_Map!$A$2:$I$100,5,FALSE),"")</f>
        <v>0</v>
      </c>
      <c r="K5775">
        <f>IFERROR(VLOOKUP(G5775,Store_Map!$A$2:$I$100,6,FALSE),"")</f>
        <v>0</v>
      </c>
      <c r="L5775">
        <f>IFERROR(VLOOKUP(G5775,Store_Map!$A$2:$I$100,7,FALSE),"")</f>
        <v>0</v>
      </c>
      <c r="M5775">
        <f>IFERROR(VLOOKUP(G5775,Store_Map!$A$2:$I$100,8,FALSE),"")</f>
        <v>0</v>
      </c>
      <c r="N5775">
        <f t="shared" si="810"/>
        <v>0</v>
      </c>
      <c r="O5775" t="str">
        <f t="shared" si="811"/>
        <v>PASS</v>
      </c>
      <c r="P5775" t="str">
        <f t="shared" si="812"/>
        <v>REVIEW</v>
      </c>
      <c r="Q5775" t="str">
        <f t="shared" si="813"/>
        <v>PASS</v>
      </c>
      <c r="R5775" t="str">
        <f t="shared" si="814"/>
        <v>PASS</v>
      </c>
      <c r="S5775" t="str">
        <f t="shared" si="815"/>
        <v>REVIEW</v>
      </c>
      <c r="T5775">
        <f t="shared" si="816"/>
        <v>90</v>
      </c>
      <c r="U5775" t="str">
        <f t="shared" si="817"/>
        <v>Low</v>
      </c>
      <c r="V5775" t="str">
        <f t="shared" si="818"/>
        <v>Invalid NDC</v>
      </c>
    </row>
    <row r="5776" spans="1:22" x14ac:dyDescent="0.3">
      <c r="A5776" t="str">
        <f>Raw_Data!A5776</f>
        <v>26078588</v>
      </c>
      <c r="B5776">
        <f>Raw_Data!B5776</f>
        <v>45671</v>
      </c>
      <c r="C5776" t="str">
        <f>Raw_Data!C5776</f>
        <v>LISINOPRIL-HCTZ 20-25 MG TA</v>
      </c>
      <c r="D5776" t="str">
        <f>Raw_Data!D5776</f>
        <v>68180052002</v>
      </c>
      <c r="E5776" t="str">
        <f>Raw_Data!E5776</f>
        <v>FORD, JAMES</v>
      </c>
      <c r="F5776" t="str">
        <f>Raw_Data!F5776</f>
        <v>1033117684</v>
      </c>
      <c r="G5776" t="str">
        <f>Raw_Data!H5776</f>
        <v>2</v>
      </c>
      <c r="H5776">
        <f>IFERROR(VLOOKUP(G5776,Store_Map!$A$2:$I$100,3,FALSE),"")</f>
        <v>0</v>
      </c>
      <c r="I5776">
        <f>IFERROR(VLOOKUP(G5776,Store_Map!$A$2:$I$100,4,FALSE),"")</f>
        <v>0</v>
      </c>
      <c r="J5776">
        <f>IFERROR(VLOOKUP(G5776,Store_Map!$A$2:$I$100,5,FALSE),"")</f>
        <v>0</v>
      </c>
      <c r="K5776">
        <f>IFERROR(VLOOKUP(G5776,Store_Map!$A$2:$I$100,6,FALSE),"")</f>
        <v>0</v>
      </c>
      <c r="L5776">
        <f>IFERROR(VLOOKUP(G5776,Store_Map!$A$2:$I$100,7,FALSE),"")</f>
        <v>0</v>
      </c>
      <c r="M5776">
        <f>IFERROR(VLOOKUP(G5776,Store_Map!$A$2:$I$100,8,FALSE),"")</f>
        <v>0</v>
      </c>
      <c r="N5776">
        <f t="shared" si="810"/>
        <v>0</v>
      </c>
      <c r="O5776" t="str">
        <f t="shared" si="811"/>
        <v>PASS</v>
      </c>
      <c r="P5776" t="str">
        <f t="shared" si="812"/>
        <v>PASS</v>
      </c>
      <c r="Q5776" t="str">
        <f t="shared" si="813"/>
        <v>PASS</v>
      </c>
      <c r="R5776" t="str">
        <f t="shared" si="814"/>
        <v>PASS</v>
      </c>
      <c r="S5776" t="str">
        <f t="shared" si="815"/>
        <v>PASS</v>
      </c>
      <c r="T5776">
        <f t="shared" si="816"/>
        <v>100</v>
      </c>
      <c r="U5776" t="str">
        <f t="shared" si="817"/>
        <v>Low</v>
      </c>
      <c r="V5776" t="str">
        <f t="shared" si="818"/>
        <v>Clean</v>
      </c>
    </row>
    <row r="5777" spans="1:22" x14ac:dyDescent="0.3">
      <c r="A5777" t="str">
        <f>Raw_Data!A5777</f>
        <v>26078587</v>
      </c>
      <c r="B5777">
        <f>Raw_Data!B5777</f>
        <v>45671</v>
      </c>
      <c r="C5777" t="str">
        <f>Raw_Data!C5777</f>
        <v>CLOPIDOGREL 75 MG TABLET</v>
      </c>
      <c r="D5777" t="str">
        <f>Raw_Data!D5777</f>
        <v>65862035790</v>
      </c>
      <c r="E5777" t="str">
        <f>Raw_Data!E5777</f>
        <v>FORD, JAMES</v>
      </c>
      <c r="F5777" t="str">
        <f>Raw_Data!F5777</f>
        <v>1033117684</v>
      </c>
      <c r="G5777" t="str">
        <f>Raw_Data!H5777</f>
        <v>2</v>
      </c>
      <c r="H5777">
        <f>IFERROR(VLOOKUP(G5777,Store_Map!$A$2:$I$100,3,FALSE),"")</f>
        <v>0</v>
      </c>
      <c r="I5777">
        <f>IFERROR(VLOOKUP(G5777,Store_Map!$A$2:$I$100,4,FALSE),"")</f>
        <v>0</v>
      </c>
      <c r="J5777">
        <f>IFERROR(VLOOKUP(G5777,Store_Map!$A$2:$I$100,5,FALSE),"")</f>
        <v>0</v>
      </c>
      <c r="K5777">
        <f>IFERROR(VLOOKUP(G5777,Store_Map!$A$2:$I$100,6,FALSE),"")</f>
        <v>0</v>
      </c>
      <c r="L5777">
        <f>IFERROR(VLOOKUP(G5777,Store_Map!$A$2:$I$100,7,FALSE),"")</f>
        <v>0</v>
      </c>
      <c r="M5777">
        <f>IFERROR(VLOOKUP(G5777,Store_Map!$A$2:$I$100,8,FALSE),"")</f>
        <v>0</v>
      </c>
      <c r="N5777">
        <f t="shared" si="810"/>
        <v>0</v>
      </c>
      <c r="O5777" t="str">
        <f t="shared" si="811"/>
        <v>PASS</v>
      </c>
      <c r="P5777" t="str">
        <f t="shared" si="812"/>
        <v>PASS</v>
      </c>
      <c r="Q5777" t="str">
        <f t="shared" si="813"/>
        <v>PASS</v>
      </c>
      <c r="R5777" t="str">
        <f t="shared" si="814"/>
        <v>PASS</v>
      </c>
      <c r="S5777" t="str">
        <f t="shared" si="815"/>
        <v>PASS</v>
      </c>
      <c r="T5777">
        <f t="shared" si="816"/>
        <v>100</v>
      </c>
      <c r="U5777" t="str">
        <f t="shared" si="817"/>
        <v>Low</v>
      </c>
      <c r="V5777" t="str">
        <f t="shared" si="818"/>
        <v>Clean</v>
      </c>
    </row>
    <row r="5778" spans="1:22" x14ac:dyDescent="0.3">
      <c r="A5778" t="str">
        <f>Raw_Data!A5778</f>
        <v>24002196</v>
      </c>
      <c r="B5778">
        <f>Raw_Data!B5778</f>
        <v>45671</v>
      </c>
      <c r="C5778" t="str">
        <f>Raw_Data!C5778</f>
        <v>PREGABALIN 150 MG CAPSULE</v>
      </c>
      <c r="D5778" t="str">
        <f>Raw_Data!D5778</f>
        <v>43598029590</v>
      </c>
      <c r="E5778" t="str">
        <f>Raw_Data!E5778</f>
        <v>FORD, JAMES</v>
      </c>
      <c r="F5778" t="str">
        <f>Raw_Data!F5778</f>
        <v>1033117684</v>
      </c>
      <c r="G5778" t="str">
        <f>Raw_Data!H5778</f>
        <v>2</v>
      </c>
      <c r="H5778">
        <f>IFERROR(VLOOKUP(G5778,Store_Map!$A$2:$I$100,3,FALSE),"")</f>
        <v>0</v>
      </c>
      <c r="I5778">
        <f>IFERROR(VLOOKUP(G5778,Store_Map!$A$2:$I$100,4,FALSE),"")</f>
        <v>0</v>
      </c>
      <c r="J5778">
        <f>IFERROR(VLOOKUP(G5778,Store_Map!$A$2:$I$100,5,FALSE),"")</f>
        <v>0</v>
      </c>
      <c r="K5778">
        <f>IFERROR(VLOOKUP(G5778,Store_Map!$A$2:$I$100,6,FALSE),"")</f>
        <v>0</v>
      </c>
      <c r="L5778">
        <f>IFERROR(VLOOKUP(G5778,Store_Map!$A$2:$I$100,7,FALSE),"")</f>
        <v>0</v>
      </c>
      <c r="M5778">
        <f>IFERROR(VLOOKUP(G5778,Store_Map!$A$2:$I$100,8,FALSE),"")</f>
        <v>0</v>
      </c>
      <c r="N5778">
        <f t="shared" si="810"/>
        <v>0</v>
      </c>
      <c r="O5778" t="str">
        <f t="shared" si="811"/>
        <v>PASS</v>
      </c>
      <c r="P5778" t="str">
        <f t="shared" si="812"/>
        <v>PASS</v>
      </c>
      <c r="Q5778" t="str">
        <f t="shared" si="813"/>
        <v>PASS</v>
      </c>
      <c r="R5778" t="str">
        <f t="shared" si="814"/>
        <v>PASS</v>
      </c>
      <c r="S5778" t="str">
        <f t="shared" si="815"/>
        <v>PASS</v>
      </c>
      <c r="T5778">
        <f t="shared" si="816"/>
        <v>100</v>
      </c>
      <c r="U5778" t="str">
        <f t="shared" si="817"/>
        <v>Low</v>
      </c>
      <c r="V5778" t="str">
        <f t="shared" si="818"/>
        <v>Clean</v>
      </c>
    </row>
    <row r="5779" spans="1:22" x14ac:dyDescent="0.3">
      <c r="A5779" t="str">
        <f>Raw_Data!A5779</f>
        <v>26082976</v>
      </c>
      <c r="B5779">
        <f>Raw_Data!B5779</f>
        <v>45671</v>
      </c>
      <c r="C5779" t="str">
        <f>Raw_Data!C5779</f>
        <v>DULOXETINE HCL DR 60 MG CAP</v>
      </c>
      <c r="D5779" t="str">
        <f>Raw_Data!D5779</f>
        <v>68180029606</v>
      </c>
      <c r="E5779" t="str">
        <f>Raw_Data!E5779</f>
        <v>FORD, JAMES</v>
      </c>
      <c r="F5779" t="str">
        <f>Raw_Data!F5779</f>
        <v>1033117684</v>
      </c>
      <c r="G5779" t="str">
        <f>Raw_Data!H5779</f>
        <v>2</v>
      </c>
      <c r="H5779">
        <f>IFERROR(VLOOKUP(G5779,Store_Map!$A$2:$I$100,3,FALSE),"")</f>
        <v>0</v>
      </c>
      <c r="I5779">
        <f>IFERROR(VLOOKUP(G5779,Store_Map!$A$2:$I$100,4,FALSE),"")</f>
        <v>0</v>
      </c>
      <c r="J5779">
        <f>IFERROR(VLOOKUP(G5779,Store_Map!$A$2:$I$100,5,FALSE),"")</f>
        <v>0</v>
      </c>
      <c r="K5779">
        <f>IFERROR(VLOOKUP(G5779,Store_Map!$A$2:$I$100,6,FALSE),"")</f>
        <v>0</v>
      </c>
      <c r="L5779">
        <f>IFERROR(VLOOKUP(G5779,Store_Map!$A$2:$I$100,7,FALSE),"")</f>
        <v>0</v>
      </c>
      <c r="M5779">
        <f>IFERROR(VLOOKUP(G5779,Store_Map!$A$2:$I$100,8,FALSE),"")</f>
        <v>0</v>
      </c>
      <c r="N5779">
        <f t="shared" si="810"/>
        <v>0</v>
      </c>
      <c r="O5779" t="str">
        <f t="shared" si="811"/>
        <v>PASS</v>
      </c>
      <c r="P5779" t="str">
        <f t="shared" si="812"/>
        <v>PASS</v>
      </c>
      <c r="Q5779" t="str">
        <f t="shared" si="813"/>
        <v>PASS</v>
      </c>
      <c r="R5779" t="str">
        <f t="shared" si="814"/>
        <v>PASS</v>
      </c>
      <c r="S5779" t="str">
        <f t="shared" si="815"/>
        <v>PASS</v>
      </c>
      <c r="T5779">
        <f t="shared" si="816"/>
        <v>100</v>
      </c>
      <c r="U5779" t="str">
        <f t="shared" si="817"/>
        <v>Low</v>
      </c>
      <c r="V5779" t="str">
        <f t="shared" si="818"/>
        <v>Clean</v>
      </c>
    </row>
    <row r="5780" spans="1:22" x14ac:dyDescent="0.3">
      <c r="A5780" t="str">
        <f>Raw_Data!A5780</f>
        <v>26081795</v>
      </c>
      <c r="B5780">
        <f>Raw_Data!B5780</f>
        <v>45671</v>
      </c>
      <c r="C5780" t="str">
        <f>Raw_Data!C5780</f>
        <v>FLUOCINOLONE 0.01% SCALP OI</v>
      </c>
      <c r="D5780" t="str">
        <f>Raw_Data!D5780</f>
        <v>45802048526</v>
      </c>
      <c r="E5780" t="str">
        <f>Raw_Data!E5780</f>
        <v>THAKORE, MORGAN</v>
      </c>
      <c r="F5780" t="str">
        <f>Raw_Data!F5780</f>
        <v>1770875130</v>
      </c>
      <c r="G5780" t="str">
        <f>Raw_Data!H5780</f>
        <v>2</v>
      </c>
      <c r="H5780">
        <f>IFERROR(VLOOKUP(G5780,Store_Map!$A$2:$I$100,3,FALSE),"")</f>
        <v>0</v>
      </c>
      <c r="I5780">
        <f>IFERROR(VLOOKUP(G5780,Store_Map!$A$2:$I$100,4,FALSE),"")</f>
        <v>0</v>
      </c>
      <c r="J5780">
        <f>IFERROR(VLOOKUP(G5780,Store_Map!$A$2:$I$100,5,FALSE),"")</f>
        <v>0</v>
      </c>
      <c r="K5780">
        <f>IFERROR(VLOOKUP(G5780,Store_Map!$A$2:$I$100,6,FALSE),"")</f>
        <v>0</v>
      </c>
      <c r="L5780">
        <f>IFERROR(VLOOKUP(G5780,Store_Map!$A$2:$I$100,7,FALSE),"")</f>
        <v>0</v>
      </c>
      <c r="M5780">
        <f>IFERROR(VLOOKUP(G5780,Store_Map!$A$2:$I$100,8,FALSE),"")</f>
        <v>0</v>
      </c>
      <c r="N5780">
        <f t="shared" si="810"/>
        <v>0</v>
      </c>
      <c r="O5780" t="str">
        <f t="shared" si="811"/>
        <v>PASS</v>
      </c>
      <c r="P5780" t="str">
        <f t="shared" si="812"/>
        <v>PASS</v>
      </c>
      <c r="Q5780" t="str">
        <f t="shared" si="813"/>
        <v>PASS</v>
      </c>
      <c r="R5780" t="str">
        <f t="shared" si="814"/>
        <v>PASS</v>
      </c>
      <c r="S5780" t="str">
        <f t="shared" si="815"/>
        <v>PASS</v>
      </c>
      <c r="T5780">
        <f t="shared" si="816"/>
        <v>100</v>
      </c>
      <c r="U5780" t="str">
        <f t="shared" si="817"/>
        <v>Low</v>
      </c>
      <c r="V5780" t="str">
        <f t="shared" si="818"/>
        <v>Clean</v>
      </c>
    </row>
    <row r="5781" spans="1:22" x14ac:dyDescent="0.3">
      <c r="A5781" t="str">
        <f>Raw_Data!A5781</f>
        <v>26084859</v>
      </c>
      <c r="B5781">
        <f>Raw_Data!B5781</f>
        <v>45671</v>
      </c>
      <c r="C5781" t="str">
        <f>Raw_Data!C5781</f>
        <v>CETIRIZINE HCL 10 MG TABLET</v>
      </c>
      <c r="D5781" t="str">
        <f>Raw_Data!D5781</f>
        <v>16571040210</v>
      </c>
      <c r="E5781" t="str">
        <f>Raw_Data!E5781</f>
        <v>MUNOZ, FRANCISCO</v>
      </c>
      <c r="F5781" t="str">
        <f>Raw_Data!F5781</f>
        <v>1194015032</v>
      </c>
      <c r="G5781" t="str">
        <f>Raw_Data!H5781</f>
        <v>2</v>
      </c>
      <c r="H5781">
        <f>IFERROR(VLOOKUP(G5781,Store_Map!$A$2:$I$100,3,FALSE),"")</f>
        <v>0</v>
      </c>
      <c r="I5781">
        <f>IFERROR(VLOOKUP(G5781,Store_Map!$A$2:$I$100,4,FALSE),"")</f>
        <v>0</v>
      </c>
      <c r="J5781">
        <f>IFERROR(VLOOKUP(G5781,Store_Map!$A$2:$I$100,5,FALSE),"")</f>
        <v>0</v>
      </c>
      <c r="K5781">
        <f>IFERROR(VLOOKUP(G5781,Store_Map!$A$2:$I$100,6,FALSE),"")</f>
        <v>0</v>
      </c>
      <c r="L5781">
        <f>IFERROR(VLOOKUP(G5781,Store_Map!$A$2:$I$100,7,FALSE),"")</f>
        <v>0</v>
      </c>
      <c r="M5781">
        <f>IFERROR(VLOOKUP(G5781,Store_Map!$A$2:$I$100,8,FALSE),"")</f>
        <v>0</v>
      </c>
      <c r="N5781">
        <f t="shared" si="810"/>
        <v>0</v>
      </c>
      <c r="O5781" t="str">
        <f t="shared" si="811"/>
        <v>PASS</v>
      </c>
      <c r="P5781" t="str">
        <f t="shared" si="812"/>
        <v>PASS</v>
      </c>
      <c r="Q5781" t="str">
        <f t="shared" si="813"/>
        <v>PASS</v>
      </c>
      <c r="R5781" t="str">
        <f t="shared" si="814"/>
        <v>PASS</v>
      </c>
      <c r="S5781" t="str">
        <f t="shared" si="815"/>
        <v>PASS</v>
      </c>
      <c r="T5781">
        <f t="shared" si="816"/>
        <v>100</v>
      </c>
      <c r="U5781" t="str">
        <f t="shared" si="817"/>
        <v>Low</v>
      </c>
      <c r="V5781" t="str">
        <f t="shared" si="818"/>
        <v>Clean</v>
      </c>
    </row>
    <row r="5782" spans="1:22" x14ac:dyDescent="0.3">
      <c r="A5782" t="str">
        <f>Raw_Data!A5782</f>
        <v>26078128</v>
      </c>
      <c r="B5782">
        <f>Raw_Data!B5782</f>
        <v>45671</v>
      </c>
      <c r="C5782" t="str">
        <f>Raw_Data!C5782</f>
        <v>TAMSULOSIN HCL 0.4 MG CAPSU</v>
      </c>
      <c r="D5782" t="str">
        <f>Raw_Data!D5782</f>
        <v>65862059801</v>
      </c>
      <c r="E5782" t="str">
        <f>Raw_Data!E5782</f>
        <v>FORD, JAMES</v>
      </c>
      <c r="F5782" t="str">
        <f>Raw_Data!F5782</f>
        <v>1033117684</v>
      </c>
      <c r="G5782" t="str">
        <f>Raw_Data!H5782</f>
        <v>2</v>
      </c>
      <c r="H5782">
        <f>IFERROR(VLOOKUP(G5782,Store_Map!$A$2:$I$100,3,FALSE),"")</f>
        <v>0</v>
      </c>
      <c r="I5782">
        <f>IFERROR(VLOOKUP(G5782,Store_Map!$A$2:$I$100,4,FALSE),"")</f>
        <v>0</v>
      </c>
      <c r="J5782">
        <f>IFERROR(VLOOKUP(G5782,Store_Map!$A$2:$I$100,5,FALSE),"")</f>
        <v>0</v>
      </c>
      <c r="K5782">
        <f>IFERROR(VLOOKUP(G5782,Store_Map!$A$2:$I$100,6,FALSE),"")</f>
        <v>0</v>
      </c>
      <c r="L5782">
        <f>IFERROR(VLOOKUP(G5782,Store_Map!$A$2:$I$100,7,FALSE),"")</f>
        <v>0</v>
      </c>
      <c r="M5782">
        <f>IFERROR(VLOOKUP(G5782,Store_Map!$A$2:$I$100,8,FALSE),"")</f>
        <v>0</v>
      </c>
      <c r="N5782">
        <f t="shared" si="810"/>
        <v>0</v>
      </c>
      <c r="O5782" t="str">
        <f t="shared" si="811"/>
        <v>PASS</v>
      </c>
      <c r="P5782" t="str">
        <f t="shared" si="812"/>
        <v>PASS</v>
      </c>
      <c r="Q5782" t="str">
        <f t="shared" si="813"/>
        <v>PASS</v>
      </c>
      <c r="R5782" t="str">
        <f t="shared" si="814"/>
        <v>PASS</v>
      </c>
      <c r="S5782" t="str">
        <f t="shared" si="815"/>
        <v>PASS</v>
      </c>
      <c r="T5782">
        <f t="shared" si="816"/>
        <v>100</v>
      </c>
      <c r="U5782" t="str">
        <f t="shared" si="817"/>
        <v>Low</v>
      </c>
      <c r="V5782" t="str">
        <f t="shared" si="818"/>
        <v>Clean</v>
      </c>
    </row>
    <row r="5783" spans="1:22" x14ac:dyDescent="0.3">
      <c r="A5783" t="str">
        <f>Raw_Data!A5783</f>
        <v>26078127</v>
      </c>
      <c r="B5783">
        <f>Raw_Data!B5783</f>
        <v>45671</v>
      </c>
      <c r="C5783" t="str">
        <f>Raw_Data!C5783</f>
        <v>LOSARTAN POTASSIUM 100 MG T</v>
      </c>
      <c r="D5783" t="str">
        <f>Raw_Data!D5783</f>
        <v>65862020399</v>
      </c>
      <c r="E5783" t="str">
        <f>Raw_Data!E5783</f>
        <v>FORD, JAMES</v>
      </c>
      <c r="F5783" t="str">
        <f>Raw_Data!F5783</f>
        <v>1033117684</v>
      </c>
      <c r="G5783" t="str">
        <f>Raw_Data!H5783</f>
        <v>2</v>
      </c>
      <c r="H5783">
        <f>IFERROR(VLOOKUP(G5783,Store_Map!$A$2:$I$100,3,FALSE),"")</f>
        <v>0</v>
      </c>
      <c r="I5783">
        <f>IFERROR(VLOOKUP(G5783,Store_Map!$A$2:$I$100,4,FALSE),"")</f>
        <v>0</v>
      </c>
      <c r="J5783">
        <f>IFERROR(VLOOKUP(G5783,Store_Map!$A$2:$I$100,5,FALSE),"")</f>
        <v>0</v>
      </c>
      <c r="K5783">
        <f>IFERROR(VLOOKUP(G5783,Store_Map!$A$2:$I$100,6,FALSE),"")</f>
        <v>0</v>
      </c>
      <c r="L5783">
        <f>IFERROR(VLOOKUP(G5783,Store_Map!$A$2:$I$100,7,FALSE),"")</f>
        <v>0</v>
      </c>
      <c r="M5783">
        <f>IFERROR(VLOOKUP(G5783,Store_Map!$A$2:$I$100,8,FALSE),"")</f>
        <v>0</v>
      </c>
      <c r="N5783">
        <f t="shared" si="810"/>
        <v>0</v>
      </c>
      <c r="O5783" t="str">
        <f t="shared" si="811"/>
        <v>PASS</v>
      </c>
      <c r="P5783" t="str">
        <f t="shared" si="812"/>
        <v>PASS</v>
      </c>
      <c r="Q5783" t="str">
        <f t="shared" si="813"/>
        <v>PASS</v>
      </c>
      <c r="R5783" t="str">
        <f t="shared" si="814"/>
        <v>PASS</v>
      </c>
      <c r="S5783" t="str">
        <f t="shared" si="815"/>
        <v>PASS</v>
      </c>
      <c r="T5783">
        <f t="shared" si="816"/>
        <v>100</v>
      </c>
      <c r="U5783" t="str">
        <f t="shared" si="817"/>
        <v>Low</v>
      </c>
      <c r="V5783" t="str">
        <f t="shared" si="818"/>
        <v>Clean</v>
      </c>
    </row>
    <row r="5784" spans="1:22" x14ac:dyDescent="0.3">
      <c r="A5784" t="str">
        <f>Raw_Data!A5784</f>
        <v>26084858</v>
      </c>
      <c r="B5784">
        <f>Raw_Data!B5784</f>
        <v>45671</v>
      </c>
      <c r="C5784" t="str">
        <f>Raw_Data!C5784</f>
        <v>BIKTARVY 50-200-25 MG TABLE</v>
      </c>
      <c r="D5784" t="str">
        <f>Raw_Data!D5784</f>
        <v>61958250101</v>
      </c>
      <c r="E5784" t="str">
        <f>Raw_Data!E5784</f>
        <v>MUNOZ, FRANCISCO</v>
      </c>
      <c r="F5784" t="str">
        <f>Raw_Data!F5784</f>
        <v>1194015032</v>
      </c>
      <c r="G5784" t="str">
        <f>Raw_Data!H5784</f>
        <v>2</v>
      </c>
      <c r="H5784">
        <f>IFERROR(VLOOKUP(G5784,Store_Map!$A$2:$I$100,3,FALSE),"")</f>
        <v>0</v>
      </c>
      <c r="I5784">
        <f>IFERROR(VLOOKUP(G5784,Store_Map!$A$2:$I$100,4,FALSE),"")</f>
        <v>0</v>
      </c>
      <c r="J5784">
        <f>IFERROR(VLOOKUP(G5784,Store_Map!$A$2:$I$100,5,FALSE),"")</f>
        <v>0</v>
      </c>
      <c r="K5784">
        <f>IFERROR(VLOOKUP(G5784,Store_Map!$A$2:$I$100,6,FALSE),"")</f>
        <v>0</v>
      </c>
      <c r="L5784">
        <f>IFERROR(VLOOKUP(G5784,Store_Map!$A$2:$I$100,7,FALSE),"")</f>
        <v>0</v>
      </c>
      <c r="M5784">
        <f>IFERROR(VLOOKUP(G5784,Store_Map!$A$2:$I$100,8,FALSE),"")</f>
        <v>0</v>
      </c>
      <c r="N5784">
        <f t="shared" si="810"/>
        <v>0</v>
      </c>
      <c r="O5784" t="str">
        <f t="shared" si="811"/>
        <v>PASS</v>
      </c>
      <c r="P5784" t="str">
        <f t="shared" si="812"/>
        <v>PASS</v>
      </c>
      <c r="Q5784" t="str">
        <f t="shared" si="813"/>
        <v>PASS</v>
      </c>
      <c r="R5784" t="str">
        <f t="shared" si="814"/>
        <v>PASS</v>
      </c>
      <c r="S5784" t="str">
        <f t="shared" si="815"/>
        <v>PASS</v>
      </c>
      <c r="T5784">
        <f t="shared" si="816"/>
        <v>100</v>
      </c>
      <c r="U5784" t="str">
        <f t="shared" si="817"/>
        <v>Low</v>
      </c>
      <c r="V5784" t="str">
        <f t="shared" si="818"/>
        <v>Clean</v>
      </c>
    </row>
    <row r="5785" spans="1:22" x14ac:dyDescent="0.3">
      <c r="A5785" t="str">
        <f>Raw_Data!A5785</f>
        <v>26082094</v>
      </c>
      <c r="B5785">
        <f>Raw_Data!B5785</f>
        <v>45671</v>
      </c>
      <c r="C5785" t="str">
        <f>Raw_Data!C5785</f>
        <v>NOVOLOG 100 UNIT/ML VIAL</v>
      </c>
      <c r="D5785" t="str">
        <f>Raw_Data!D5785</f>
        <v>169750111</v>
      </c>
      <c r="E5785" t="str">
        <f>Raw_Data!E5785</f>
        <v>MACHADO, MARIA</v>
      </c>
      <c r="F5785" t="str">
        <f>Raw_Data!F5785</f>
        <v>1619100302</v>
      </c>
      <c r="G5785" t="str">
        <f>Raw_Data!H5785</f>
        <v>2</v>
      </c>
      <c r="H5785">
        <f>IFERROR(VLOOKUP(G5785,Store_Map!$A$2:$I$100,3,FALSE),"")</f>
        <v>0</v>
      </c>
      <c r="I5785">
        <f>IFERROR(VLOOKUP(G5785,Store_Map!$A$2:$I$100,4,FALSE),"")</f>
        <v>0</v>
      </c>
      <c r="J5785">
        <f>IFERROR(VLOOKUP(G5785,Store_Map!$A$2:$I$100,5,FALSE),"")</f>
        <v>0</v>
      </c>
      <c r="K5785">
        <f>IFERROR(VLOOKUP(G5785,Store_Map!$A$2:$I$100,6,FALSE),"")</f>
        <v>0</v>
      </c>
      <c r="L5785">
        <f>IFERROR(VLOOKUP(G5785,Store_Map!$A$2:$I$100,7,FALSE),"")</f>
        <v>0</v>
      </c>
      <c r="M5785">
        <f>IFERROR(VLOOKUP(G5785,Store_Map!$A$2:$I$100,8,FALSE),"")</f>
        <v>0</v>
      </c>
      <c r="N5785">
        <f t="shared" si="810"/>
        <v>0</v>
      </c>
      <c r="O5785" t="str">
        <f t="shared" si="811"/>
        <v>PASS</v>
      </c>
      <c r="P5785" t="str">
        <f t="shared" si="812"/>
        <v>REVIEW</v>
      </c>
      <c r="Q5785" t="str">
        <f t="shared" si="813"/>
        <v>PASS</v>
      </c>
      <c r="R5785" t="str">
        <f t="shared" si="814"/>
        <v>PASS</v>
      </c>
      <c r="S5785" t="str">
        <f t="shared" si="815"/>
        <v>REVIEW</v>
      </c>
      <c r="T5785">
        <f t="shared" si="816"/>
        <v>90</v>
      </c>
      <c r="U5785" t="str">
        <f t="shared" si="817"/>
        <v>Low</v>
      </c>
      <c r="V5785" t="str">
        <f t="shared" si="818"/>
        <v>Invalid NDC</v>
      </c>
    </row>
    <row r="5786" spans="1:22" x14ac:dyDescent="0.3">
      <c r="A5786" t="str">
        <f>Raw_Data!A5786</f>
        <v>26082093</v>
      </c>
      <c r="B5786">
        <f>Raw_Data!B5786</f>
        <v>45671</v>
      </c>
      <c r="C5786" t="str">
        <f>Raw_Data!C5786</f>
        <v>BD INSULIN SYR UF 1 ML 8MMX</v>
      </c>
      <c r="D5786" t="str">
        <f>Raw_Data!D5786</f>
        <v>8290328418</v>
      </c>
      <c r="E5786" t="str">
        <f>Raw_Data!E5786</f>
        <v>MACHADO, MARIA</v>
      </c>
      <c r="F5786" t="str">
        <f>Raw_Data!F5786</f>
        <v>1619100302</v>
      </c>
      <c r="G5786" t="str">
        <f>Raw_Data!H5786</f>
        <v>2</v>
      </c>
      <c r="H5786">
        <f>IFERROR(VLOOKUP(G5786,Store_Map!$A$2:$I$100,3,FALSE),"")</f>
        <v>0</v>
      </c>
      <c r="I5786">
        <f>IFERROR(VLOOKUP(G5786,Store_Map!$A$2:$I$100,4,FALSE),"")</f>
        <v>0</v>
      </c>
      <c r="J5786">
        <f>IFERROR(VLOOKUP(G5786,Store_Map!$A$2:$I$100,5,FALSE),"")</f>
        <v>0</v>
      </c>
      <c r="K5786">
        <f>IFERROR(VLOOKUP(G5786,Store_Map!$A$2:$I$100,6,FALSE),"")</f>
        <v>0</v>
      </c>
      <c r="L5786">
        <f>IFERROR(VLOOKUP(G5786,Store_Map!$A$2:$I$100,7,FALSE),"")</f>
        <v>0</v>
      </c>
      <c r="M5786">
        <f>IFERROR(VLOOKUP(G5786,Store_Map!$A$2:$I$100,8,FALSE),"")</f>
        <v>0</v>
      </c>
      <c r="N5786">
        <f t="shared" si="810"/>
        <v>0</v>
      </c>
      <c r="O5786" t="str">
        <f t="shared" si="811"/>
        <v>PASS</v>
      </c>
      <c r="P5786" t="str">
        <f t="shared" si="812"/>
        <v>PASS</v>
      </c>
      <c r="Q5786" t="str">
        <f t="shared" si="813"/>
        <v>PASS</v>
      </c>
      <c r="R5786" t="str">
        <f t="shared" si="814"/>
        <v>PASS</v>
      </c>
      <c r="S5786" t="str">
        <f t="shared" si="815"/>
        <v>PASS</v>
      </c>
      <c r="T5786">
        <f t="shared" si="816"/>
        <v>100</v>
      </c>
      <c r="U5786" t="str">
        <f t="shared" si="817"/>
        <v>Low</v>
      </c>
      <c r="V5786" t="str">
        <f t="shared" si="818"/>
        <v>Clean</v>
      </c>
    </row>
    <row r="5787" spans="1:22" x14ac:dyDescent="0.3">
      <c r="A5787" t="str">
        <f>Raw_Data!A5787</f>
        <v>26080067</v>
      </c>
      <c r="B5787">
        <f>Raw_Data!B5787</f>
        <v>45671</v>
      </c>
      <c r="C5787" t="str">
        <f>Raw_Data!C5787</f>
        <v>BD UF MINI PEN NEEDLE 5MMX3</v>
      </c>
      <c r="D5787" t="str">
        <f>Raw_Data!D5787</f>
        <v>8290320119</v>
      </c>
      <c r="E5787" t="str">
        <f>Raw_Data!E5787</f>
        <v>MACHADO, MARIA</v>
      </c>
      <c r="F5787" t="str">
        <f>Raw_Data!F5787</f>
        <v>1619100302</v>
      </c>
      <c r="G5787" t="str">
        <f>Raw_Data!H5787</f>
        <v>2</v>
      </c>
      <c r="H5787">
        <f>IFERROR(VLOOKUP(G5787,Store_Map!$A$2:$I$100,3,FALSE),"")</f>
        <v>0</v>
      </c>
      <c r="I5787">
        <f>IFERROR(VLOOKUP(G5787,Store_Map!$A$2:$I$100,4,FALSE),"")</f>
        <v>0</v>
      </c>
      <c r="J5787">
        <f>IFERROR(VLOOKUP(G5787,Store_Map!$A$2:$I$100,5,FALSE),"")</f>
        <v>0</v>
      </c>
      <c r="K5787">
        <f>IFERROR(VLOOKUP(G5787,Store_Map!$A$2:$I$100,6,FALSE),"")</f>
        <v>0</v>
      </c>
      <c r="L5787">
        <f>IFERROR(VLOOKUP(G5787,Store_Map!$A$2:$I$100,7,FALSE),"")</f>
        <v>0</v>
      </c>
      <c r="M5787">
        <f>IFERROR(VLOOKUP(G5787,Store_Map!$A$2:$I$100,8,FALSE),"")</f>
        <v>0</v>
      </c>
      <c r="N5787">
        <f t="shared" si="810"/>
        <v>0</v>
      </c>
      <c r="O5787" t="str">
        <f t="shared" si="811"/>
        <v>PASS</v>
      </c>
      <c r="P5787" t="str">
        <f t="shared" si="812"/>
        <v>PASS</v>
      </c>
      <c r="Q5787" t="str">
        <f t="shared" si="813"/>
        <v>PASS</v>
      </c>
      <c r="R5787" t="str">
        <f t="shared" si="814"/>
        <v>PASS</v>
      </c>
      <c r="S5787" t="str">
        <f t="shared" si="815"/>
        <v>PASS</v>
      </c>
      <c r="T5787">
        <f t="shared" si="816"/>
        <v>100</v>
      </c>
      <c r="U5787" t="str">
        <f t="shared" si="817"/>
        <v>Low</v>
      </c>
      <c r="V5787" t="str">
        <f t="shared" si="818"/>
        <v>Clean</v>
      </c>
    </row>
    <row r="5788" spans="1:22" x14ac:dyDescent="0.3">
      <c r="A5788" t="str">
        <f>Raw_Data!A5788</f>
        <v>26073864</v>
      </c>
      <c r="B5788">
        <f>Raw_Data!B5788</f>
        <v>45671</v>
      </c>
      <c r="C5788" t="str">
        <f>Raw_Data!C5788</f>
        <v>DOXEPIN HCL 3 MG TABLET</v>
      </c>
      <c r="D5788" t="str">
        <f>Raw_Data!D5788</f>
        <v>64380020301</v>
      </c>
      <c r="E5788" t="str">
        <f>Raw_Data!E5788</f>
        <v>THAKORE, MORGAN</v>
      </c>
      <c r="F5788" t="str">
        <f>Raw_Data!F5788</f>
        <v>1770875130</v>
      </c>
      <c r="G5788" t="str">
        <f>Raw_Data!H5788</f>
        <v>2</v>
      </c>
      <c r="H5788">
        <f>IFERROR(VLOOKUP(G5788,Store_Map!$A$2:$I$100,3,FALSE),"")</f>
        <v>0</v>
      </c>
      <c r="I5788">
        <f>IFERROR(VLOOKUP(G5788,Store_Map!$A$2:$I$100,4,FALSE),"")</f>
        <v>0</v>
      </c>
      <c r="J5788">
        <f>IFERROR(VLOOKUP(G5788,Store_Map!$A$2:$I$100,5,FALSE),"")</f>
        <v>0</v>
      </c>
      <c r="K5788">
        <f>IFERROR(VLOOKUP(G5788,Store_Map!$A$2:$I$100,6,FALSE),"")</f>
        <v>0</v>
      </c>
      <c r="L5788">
        <f>IFERROR(VLOOKUP(G5788,Store_Map!$A$2:$I$100,7,FALSE),"")</f>
        <v>0</v>
      </c>
      <c r="M5788">
        <f>IFERROR(VLOOKUP(G5788,Store_Map!$A$2:$I$100,8,FALSE),"")</f>
        <v>0</v>
      </c>
      <c r="N5788">
        <f t="shared" si="810"/>
        <v>0</v>
      </c>
      <c r="O5788" t="str">
        <f t="shared" si="811"/>
        <v>PASS</v>
      </c>
      <c r="P5788" t="str">
        <f t="shared" si="812"/>
        <v>PASS</v>
      </c>
      <c r="Q5788" t="str">
        <f t="shared" si="813"/>
        <v>PASS</v>
      </c>
      <c r="R5788" t="str">
        <f t="shared" si="814"/>
        <v>PASS</v>
      </c>
      <c r="S5788" t="str">
        <f t="shared" si="815"/>
        <v>PASS</v>
      </c>
      <c r="T5788">
        <f t="shared" si="816"/>
        <v>100</v>
      </c>
      <c r="U5788" t="str">
        <f t="shared" si="817"/>
        <v>Low</v>
      </c>
      <c r="V5788" t="str">
        <f t="shared" si="818"/>
        <v>Clean</v>
      </c>
    </row>
    <row r="5789" spans="1:22" x14ac:dyDescent="0.3">
      <c r="A5789" t="str">
        <f>Raw_Data!A5789</f>
        <v>26076561</v>
      </c>
      <c r="B5789">
        <f>Raw_Data!B5789</f>
        <v>45671</v>
      </c>
      <c r="C5789" t="str">
        <f>Raw_Data!C5789</f>
        <v>CARVEDILOL 12.5 MG TABLET</v>
      </c>
      <c r="D5789" t="str">
        <f>Raw_Data!D5789</f>
        <v>68382009401</v>
      </c>
      <c r="E5789" t="str">
        <f>Raw_Data!E5789</f>
        <v>FORD, JAMES</v>
      </c>
      <c r="F5789" t="str">
        <f>Raw_Data!F5789</f>
        <v>1033117684</v>
      </c>
      <c r="G5789" t="str">
        <f>Raw_Data!H5789</f>
        <v>2</v>
      </c>
      <c r="H5789">
        <f>IFERROR(VLOOKUP(G5789,Store_Map!$A$2:$I$100,3,FALSE),"")</f>
        <v>0</v>
      </c>
      <c r="I5789">
        <f>IFERROR(VLOOKUP(G5789,Store_Map!$A$2:$I$100,4,FALSE),"")</f>
        <v>0</v>
      </c>
      <c r="J5789">
        <f>IFERROR(VLOOKUP(G5789,Store_Map!$A$2:$I$100,5,FALSE),"")</f>
        <v>0</v>
      </c>
      <c r="K5789">
        <f>IFERROR(VLOOKUP(G5789,Store_Map!$A$2:$I$100,6,FALSE),"")</f>
        <v>0</v>
      </c>
      <c r="L5789">
        <f>IFERROR(VLOOKUP(G5789,Store_Map!$A$2:$I$100,7,FALSE),"")</f>
        <v>0</v>
      </c>
      <c r="M5789">
        <f>IFERROR(VLOOKUP(G5789,Store_Map!$A$2:$I$100,8,FALSE),"")</f>
        <v>0</v>
      </c>
      <c r="N5789">
        <f t="shared" si="810"/>
        <v>0</v>
      </c>
      <c r="O5789" t="str">
        <f t="shared" si="811"/>
        <v>PASS</v>
      </c>
      <c r="P5789" t="str">
        <f t="shared" si="812"/>
        <v>PASS</v>
      </c>
      <c r="Q5789" t="str">
        <f t="shared" si="813"/>
        <v>PASS</v>
      </c>
      <c r="R5789" t="str">
        <f t="shared" si="814"/>
        <v>PASS</v>
      </c>
      <c r="S5789" t="str">
        <f t="shared" si="815"/>
        <v>PASS</v>
      </c>
      <c r="T5789">
        <f t="shared" si="816"/>
        <v>100</v>
      </c>
      <c r="U5789" t="str">
        <f t="shared" si="817"/>
        <v>Low</v>
      </c>
      <c r="V5789" t="str">
        <f t="shared" si="818"/>
        <v>Clean</v>
      </c>
    </row>
    <row r="5790" spans="1:22" x14ac:dyDescent="0.3">
      <c r="A5790" t="str">
        <f>Raw_Data!A5790</f>
        <v>26076560</v>
      </c>
      <c r="B5790">
        <f>Raw_Data!B5790</f>
        <v>45671</v>
      </c>
      <c r="C5790" t="str">
        <f>Raw_Data!C5790</f>
        <v>SIMVASTATIN 20 MG TABLET</v>
      </c>
      <c r="D5790" t="str">
        <f>Raw_Data!D5790</f>
        <v>68180047903</v>
      </c>
      <c r="E5790" t="str">
        <f>Raw_Data!E5790</f>
        <v>FORD, JAMES</v>
      </c>
      <c r="F5790" t="str">
        <f>Raw_Data!F5790</f>
        <v>1033117684</v>
      </c>
      <c r="G5790" t="str">
        <f>Raw_Data!H5790</f>
        <v>2</v>
      </c>
      <c r="H5790">
        <f>IFERROR(VLOOKUP(G5790,Store_Map!$A$2:$I$100,3,FALSE),"")</f>
        <v>0</v>
      </c>
      <c r="I5790">
        <f>IFERROR(VLOOKUP(G5790,Store_Map!$A$2:$I$100,4,FALSE),"")</f>
        <v>0</v>
      </c>
      <c r="J5790">
        <f>IFERROR(VLOOKUP(G5790,Store_Map!$A$2:$I$100,5,FALSE),"")</f>
        <v>0</v>
      </c>
      <c r="K5790">
        <f>IFERROR(VLOOKUP(G5790,Store_Map!$A$2:$I$100,6,FALSE),"")</f>
        <v>0</v>
      </c>
      <c r="L5790">
        <f>IFERROR(VLOOKUP(G5790,Store_Map!$A$2:$I$100,7,FALSE),"")</f>
        <v>0</v>
      </c>
      <c r="M5790">
        <f>IFERROR(VLOOKUP(G5790,Store_Map!$A$2:$I$100,8,FALSE),"")</f>
        <v>0</v>
      </c>
      <c r="N5790">
        <f t="shared" si="810"/>
        <v>0</v>
      </c>
      <c r="O5790" t="str">
        <f t="shared" si="811"/>
        <v>PASS</v>
      </c>
      <c r="P5790" t="str">
        <f t="shared" si="812"/>
        <v>PASS</v>
      </c>
      <c r="Q5790" t="str">
        <f t="shared" si="813"/>
        <v>PASS</v>
      </c>
      <c r="R5790" t="str">
        <f t="shared" si="814"/>
        <v>PASS</v>
      </c>
      <c r="S5790" t="str">
        <f t="shared" si="815"/>
        <v>PASS</v>
      </c>
      <c r="T5790">
        <f t="shared" si="816"/>
        <v>100</v>
      </c>
      <c r="U5790" t="str">
        <f t="shared" si="817"/>
        <v>Low</v>
      </c>
      <c r="V5790" t="str">
        <f t="shared" si="818"/>
        <v>Clean</v>
      </c>
    </row>
    <row r="5791" spans="1:22" x14ac:dyDescent="0.3">
      <c r="A5791" t="str">
        <f>Raw_Data!A5791</f>
        <v>26076557</v>
      </c>
      <c r="B5791">
        <f>Raw_Data!B5791</f>
        <v>45671</v>
      </c>
      <c r="C5791" t="str">
        <f>Raw_Data!C5791</f>
        <v>AMLODIPINE BESYLATE 10 MG T</v>
      </c>
      <c r="D5791" t="str">
        <f>Raw_Data!D5791</f>
        <v>69097012815</v>
      </c>
      <c r="E5791" t="str">
        <f>Raw_Data!E5791</f>
        <v>FORD, JAMES</v>
      </c>
      <c r="F5791" t="str">
        <f>Raw_Data!F5791</f>
        <v>1033117684</v>
      </c>
      <c r="G5791" t="str">
        <f>Raw_Data!H5791</f>
        <v>2</v>
      </c>
      <c r="H5791">
        <f>IFERROR(VLOOKUP(G5791,Store_Map!$A$2:$I$100,3,FALSE),"")</f>
        <v>0</v>
      </c>
      <c r="I5791">
        <f>IFERROR(VLOOKUP(G5791,Store_Map!$A$2:$I$100,4,FALSE),"")</f>
        <v>0</v>
      </c>
      <c r="J5791">
        <f>IFERROR(VLOOKUP(G5791,Store_Map!$A$2:$I$100,5,FALSE),"")</f>
        <v>0</v>
      </c>
      <c r="K5791">
        <f>IFERROR(VLOOKUP(G5791,Store_Map!$A$2:$I$100,6,FALSE),"")</f>
        <v>0</v>
      </c>
      <c r="L5791">
        <f>IFERROR(VLOOKUP(G5791,Store_Map!$A$2:$I$100,7,FALSE),"")</f>
        <v>0</v>
      </c>
      <c r="M5791">
        <f>IFERROR(VLOOKUP(G5791,Store_Map!$A$2:$I$100,8,FALSE),"")</f>
        <v>0</v>
      </c>
      <c r="N5791">
        <f t="shared" si="810"/>
        <v>0</v>
      </c>
      <c r="O5791" t="str">
        <f t="shared" si="811"/>
        <v>PASS</v>
      </c>
      <c r="P5791" t="str">
        <f t="shared" si="812"/>
        <v>PASS</v>
      </c>
      <c r="Q5791" t="str">
        <f t="shared" si="813"/>
        <v>PASS</v>
      </c>
      <c r="R5791" t="str">
        <f t="shared" si="814"/>
        <v>PASS</v>
      </c>
      <c r="S5791" t="str">
        <f t="shared" si="815"/>
        <v>PASS</v>
      </c>
      <c r="T5791">
        <f t="shared" si="816"/>
        <v>100</v>
      </c>
      <c r="U5791" t="str">
        <f t="shared" si="817"/>
        <v>Low</v>
      </c>
      <c r="V5791" t="str">
        <f t="shared" si="818"/>
        <v>Clean</v>
      </c>
    </row>
    <row r="5792" spans="1:22" x14ac:dyDescent="0.3">
      <c r="A5792" t="str">
        <f>Raw_Data!A5792</f>
        <v>26076556</v>
      </c>
      <c r="B5792">
        <f>Raw_Data!B5792</f>
        <v>45671</v>
      </c>
      <c r="C5792" t="str">
        <f>Raw_Data!C5792</f>
        <v>LISINOPRIL 20 MG TABLET</v>
      </c>
      <c r="D5792" t="str">
        <f>Raw_Data!D5792</f>
        <v>68180098103</v>
      </c>
      <c r="E5792" t="str">
        <f>Raw_Data!E5792</f>
        <v>FORD, JAMES</v>
      </c>
      <c r="F5792" t="str">
        <f>Raw_Data!F5792</f>
        <v>1033117684</v>
      </c>
      <c r="G5792" t="str">
        <f>Raw_Data!H5792</f>
        <v>2</v>
      </c>
      <c r="H5792">
        <f>IFERROR(VLOOKUP(G5792,Store_Map!$A$2:$I$100,3,FALSE),"")</f>
        <v>0</v>
      </c>
      <c r="I5792">
        <f>IFERROR(VLOOKUP(G5792,Store_Map!$A$2:$I$100,4,FALSE),"")</f>
        <v>0</v>
      </c>
      <c r="J5792">
        <f>IFERROR(VLOOKUP(G5792,Store_Map!$A$2:$I$100,5,FALSE),"")</f>
        <v>0</v>
      </c>
      <c r="K5792">
        <f>IFERROR(VLOOKUP(G5792,Store_Map!$A$2:$I$100,6,FALSE),"")</f>
        <v>0</v>
      </c>
      <c r="L5792">
        <f>IFERROR(VLOOKUP(G5792,Store_Map!$A$2:$I$100,7,FALSE),"")</f>
        <v>0</v>
      </c>
      <c r="M5792">
        <f>IFERROR(VLOOKUP(G5792,Store_Map!$A$2:$I$100,8,FALSE),"")</f>
        <v>0</v>
      </c>
      <c r="N5792">
        <f t="shared" si="810"/>
        <v>0</v>
      </c>
      <c r="O5792" t="str">
        <f t="shared" si="811"/>
        <v>PASS</v>
      </c>
      <c r="P5792" t="str">
        <f t="shared" si="812"/>
        <v>PASS</v>
      </c>
      <c r="Q5792" t="str">
        <f t="shared" si="813"/>
        <v>PASS</v>
      </c>
      <c r="R5792" t="str">
        <f t="shared" si="814"/>
        <v>PASS</v>
      </c>
      <c r="S5792" t="str">
        <f t="shared" si="815"/>
        <v>PASS</v>
      </c>
      <c r="T5792">
        <f t="shared" si="816"/>
        <v>100</v>
      </c>
      <c r="U5792" t="str">
        <f t="shared" si="817"/>
        <v>Low</v>
      </c>
      <c r="V5792" t="str">
        <f t="shared" si="818"/>
        <v>Clean</v>
      </c>
    </row>
    <row r="5793" spans="1:22" x14ac:dyDescent="0.3">
      <c r="A5793" t="str">
        <f>Raw_Data!A5793</f>
        <v>26076555</v>
      </c>
      <c r="B5793">
        <f>Raw_Data!B5793</f>
        <v>45671</v>
      </c>
      <c r="C5793" t="str">
        <f>Raw_Data!C5793</f>
        <v>GABAPENTIN 300 MG CAPSULE</v>
      </c>
      <c r="D5793" t="str">
        <f>Raw_Data!D5793</f>
        <v>50228018010</v>
      </c>
      <c r="E5793" t="str">
        <f>Raw_Data!E5793</f>
        <v>FORD, JAMES</v>
      </c>
      <c r="F5793" t="str">
        <f>Raw_Data!F5793</f>
        <v>1033117684</v>
      </c>
      <c r="G5793" t="str">
        <f>Raw_Data!H5793</f>
        <v>2</v>
      </c>
      <c r="H5793">
        <f>IFERROR(VLOOKUP(G5793,Store_Map!$A$2:$I$100,3,FALSE),"")</f>
        <v>0</v>
      </c>
      <c r="I5793">
        <f>IFERROR(VLOOKUP(G5793,Store_Map!$A$2:$I$100,4,FALSE),"")</f>
        <v>0</v>
      </c>
      <c r="J5793">
        <f>IFERROR(VLOOKUP(G5793,Store_Map!$A$2:$I$100,5,FALSE),"")</f>
        <v>0</v>
      </c>
      <c r="K5793">
        <f>IFERROR(VLOOKUP(G5793,Store_Map!$A$2:$I$100,6,FALSE),"")</f>
        <v>0</v>
      </c>
      <c r="L5793">
        <f>IFERROR(VLOOKUP(G5793,Store_Map!$A$2:$I$100,7,FALSE),"")</f>
        <v>0</v>
      </c>
      <c r="M5793">
        <f>IFERROR(VLOOKUP(G5793,Store_Map!$A$2:$I$100,8,FALSE),"")</f>
        <v>0</v>
      </c>
      <c r="N5793">
        <f t="shared" si="810"/>
        <v>0</v>
      </c>
      <c r="O5793" t="str">
        <f t="shared" si="811"/>
        <v>PASS</v>
      </c>
      <c r="P5793" t="str">
        <f t="shared" si="812"/>
        <v>PASS</v>
      </c>
      <c r="Q5793" t="str">
        <f t="shared" si="813"/>
        <v>PASS</v>
      </c>
      <c r="R5793" t="str">
        <f t="shared" si="814"/>
        <v>PASS</v>
      </c>
      <c r="S5793" t="str">
        <f t="shared" si="815"/>
        <v>PASS</v>
      </c>
      <c r="T5793">
        <f t="shared" si="816"/>
        <v>100</v>
      </c>
      <c r="U5793" t="str">
        <f t="shared" si="817"/>
        <v>Low</v>
      </c>
      <c r="V5793" t="str">
        <f t="shared" si="818"/>
        <v>Clean</v>
      </c>
    </row>
    <row r="5794" spans="1:22" x14ac:dyDescent="0.3">
      <c r="A5794" t="str">
        <f>Raw_Data!A5794</f>
        <v>26076558</v>
      </c>
      <c r="B5794">
        <f>Raw_Data!B5794</f>
        <v>45671</v>
      </c>
      <c r="C5794" t="str">
        <f>Raw_Data!C5794</f>
        <v>FAMOTIDINE 20 MG TABLET</v>
      </c>
      <c r="D5794" t="str">
        <f>Raw_Data!D5794</f>
        <v>67877084201</v>
      </c>
      <c r="E5794" t="str">
        <f>Raw_Data!E5794</f>
        <v>FORD, JAMES</v>
      </c>
      <c r="F5794" t="str">
        <f>Raw_Data!F5794</f>
        <v>1033117684</v>
      </c>
      <c r="G5794" t="str">
        <f>Raw_Data!H5794</f>
        <v>2</v>
      </c>
      <c r="H5794">
        <f>IFERROR(VLOOKUP(G5794,Store_Map!$A$2:$I$100,3,FALSE),"")</f>
        <v>0</v>
      </c>
      <c r="I5794">
        <f>IFERROR(VLOOKUP(G5794,Store_Map!$A$2:$I$100,4,FALSE),"")</f>
        <v>0</v>
      </c>
      <c r="J5794">
        <f>IFERROR(VLOOKUP(G5794,Store_Map!$A$2:$I$100,5,FALSE),"")</f>
        <v>0</v>
      </c>
      <c r="K5794">
        <f>IFERROR(VLOOKUP(G5794,Store_Map!$A$2:$I$100,6,FALSE),"")</f>
        <v>0</v>
      </c>
      <c r="L5794">
        <f>IFERROR(VLOOKUP(G5794,Store_Map!$A$2:$I$100,7,FALSE),"")</f>
        <v>0</v>
      </c>
      <c r="M5794">
        <f>IFERROR(VLOOKUP(G5794,Store_Map!$A$2:$I$100,8,FALSE),"")</f>
        <v>0</v>
      </c>
      <c r="N5794">
        <f t="shared" si="810"/>
        <v>0</v>
      </c>
      <c r="O5794" t="str">
        <f t="shared" si="811"/>
        <v>PASS</v>
      </c>
      <c r="P5794" t="str">
        <f t="shared" si="812"/>
        <v>PASS</v>
      </c>
      <c r="Q5794" t="str">
        <f t="shared" si="813"/>
        <v>PASS</v>
      </c>
      <c r="R5794" t="str">
        <f t="shared" si="814"/>
        <v>PASS</v>
      </c>
      <c r="S5794" t="str">
        <f t="shared" si="815"/>
        <v>PASS</v>
      </c>
      <c r="T5794">
        <f t="shared" si="816"/>
        <v>100</v>
      </c>
      <c r="U5794" t="str">
        <f t="shared" si="817"/>
        <v>Low</v>
      </c>
      <c r="V5794" t="str">
        <f t="shared" si="818"/>
        <v>Clean</v>
      </c>
    </row>
    <row r="5795" spans="1:22" x14ac:dyDescent="0.3">
      <c r="A5795" t="str">
        <f>Raw_Data!A5795</f>
        <v>26081763</v>
      </c>
      <c r="B5795">
        <f>Raw_Data!B5795</f>
        <v>45671</v>
      </c>
      <c r="C5795" t="str">
        <f>Raw_Data!C5795</f>
        <v>INSULIN ASPART 100 UNIT/ML</v>
      </c>
      <c r="D5795" t="str">
        <f>Raw_Data!D5795</f>
        <v>73070010011</v>
      </c>
      <c r="E5795" t="str">
        <f>Raw_Data!E5795</f>
        <v>FORD, JAMES</v>
      </c>
      <c r="F5795" t="str">
        <f>Raw_Data!F5795</f>
        <v>1033117684</v>
      </c>
      <c r="G5795" t="str">
        <f>Raw_Data!H5795</f>
        <v>2</v>
      </c>
      <c r="H5795">
        <f>IFERROR(VLOOKUP(G5795,Store_Map!$A$2:$I$100,3,FALSE),"")</f>
        <v>0</v>
      </c>
      <c r="I5795">
        <f>IFERROR(VLOOKUP(G5795,Store_Map!$A$2:$I$100,4,FALSE),"")</f>
        <v>0</v>
      </c>
      <c r="J5795">
        <f>IFERROR(VLOOKUP(G5795,Store_Map!$A$2:$I$100,5,FALSE),"")</f>
        <v>0</v>
      </c>
      <c r="K5795">
        <f>IFERROR(VLOOKUP(G5795,Store_Map!$A$2:$I$100,6,FALSE),"")</f>
        <v>0</v>
      </c>
      <c r="L5795">
        <f>IFERROR(VLOOKUP(G5795,Store_Map!$A$2:$I$100,7,FALSE),"")</f>
        <v>0</v>
      </c>
      <c r="M5795">
        <f>IFERROR(VLOOKUP(G5795,Store_Map!$A$2:$I$100,8,FALSE),"")</f>
        <v>0</v>
      </c>
      <c r="N5795">
        <f t="shared" si="810"/>
        <v>0</v>
      </c>
      <c r="O5795" t="str">
        <f t="shared" si="811"/>
        <v>PASS</v>
      </c>
      <c r="P5795" t="str">
        <f t="shared" si="812"/>
        <v>PASS</v>
      </c>
      <c r="Q5795" t="str">
        <f t="shared" si="813"/>
        <v>PASS</v>
      </c>
      <c r="R5795" t="str">
        <f t="shared" si="814"/>
        <v>PASS</v>
      </c>
      <c r="S5795" t="str">
        <f t="shared" si="815"/>
        <v>PASS</v>
      </c>
      <c r="T5795">
        <f t="shared" si="816"/>
        <v>100</v>
      </c>
      <c r="U5795" t="str">
        <f t="shared" si="817"/>
        <v>Low</v>
      </c>
      <c r="V5795" t="str">
        <f t="shared" si="818"/>
        <v>Clean</v>
      </c>
    </row>
    <row r="5796" spans="1:22" x14ac:dyDescent="0.3">
      <c r="A5796" t="str">
        <f>Raw_Data!A5796</f>
        <v>26072922</v>
      </c>
      <c r="B5796">
        <f>Raw_Data!B5796</f>
        <v>45671</v>
      </c>
      <c r="C5796" t="str">
        <f>Raw_Data!C5796</f>
        <v>LANTUS 100 UNIT/ML VIAL</v>
      </c>
      <c r="D5796" t="str">
        <f>Raw_Data!D5796</f>
        <v>88222033</v>
      </c>
      <c r="E5796" t="str">
        <f>Raw_Data!E5796</f>
        <v>FORD, JAMES</v>
      </c>
      <c r="F5796" t="str">
        <f>Raw_Data!F5796</f>
        <v>1033117684</v>
      </c>
      <c r="G5796" t="str">
        <f>Raw_Data!H5796</f>
        <v>2</v>
      </c>
      <c r="H5796">
        <f>IFERROR(VLOOKUP(G5796,Store_Map!$A$2:$I$100,3,FALSE),"")</f>
        <v>0</v>
      </c>
      <c r="I5796">
        <f>IFERROR(VLOOKUP(G5796,Store_Map!$A$2:$I$100,4,FALSE),"")</f>
        <v>0</v>
      </c>
      <c r="J5796">
        <f>IFERROR(VLOOKUP(G5796,Store_Map!$A$2:$I$100,5,FALSE),"")</f>
        <v>0</v>
      </c>
      <c r="K5796">
        <f>IFERROR(VLOOKUP(G5796,Store_Map!$A$2:$I$100,6,FALSE),"")</f>
        <v>0</v>
      </c>
      <c r="L5796">
        <f>IFERROR(VLOOKUP(G5796,Store_Map!$A$2:$I$100,7,FALSE),"")</f>
        <v>0</v>
      </c>
      <c r="M5796">
        <f>IFERROR(VLOOKUP(G5796,Store_Map!$A$2:$I$100,8,FALSE),"")</f>
        <v>0</v>
      </c>
      <c r="N5796">
        <f t="shared" si="810"/>
        <v>0</v>
      </c>
      <c r="O5796" t="str">
        <f t="shared" si="811"/>
        <v>PASS</v>
      </c>
      <c r="P5796" t="str">
        <f t="shared" si="812"/>
        <v>REVIEW</v>
      </c>
      <c r="Q5796" t="str">
        <f t="shared" si="813"/>
        <v>PASS</v>
      </c>
      <c r="R5796" t="str">
        <f t="shared" si="814"/>
        <v>PASS</v>
      </c>
      <c r="S5796" t="str">
        <f t="shared" si="815"/>
        <v>REVIEW</v>
      </c>
      <c r="T5796">
        <f t="shared" si="816"/>
        <v>90</v>
      </c>
      <c r="U5796" t="str">
        <f t="shared" si="817"/>
        <v>Low</v>
      </c>
      <c r="V5796" t="str">
        <f t="shared" si="818"/>
        <v>Invalid NDC</v>
      </c>
    </row>
    <row r="5797" spans="1:22" x14ac:dyDescent="0.3">
      <c r="A5797" t="str">
        <f>Raw_Data!A5797</f>
        <v>26084598</v>
      </c>
      <c r="B5797">
        <f>Raw_Data!B5797</f>
        <v>45671</v>
      </c>
      <c r="C5797" t="str">
        <f>Raw_Data!C5797</f>
        <v>*ROSUVASTATIN CALCIUM 10 MG</v>
      </c>
      <c r="D5797" t="str">
        <f>Raw_Data!D5797</f>
        <v>68462026290</v>
      </c>
      <c r="E5797" t="str">
        <f>Raw_Data!E5797</f>
        <v>MILLWOOD, CHARLES</v>
      </c>
      <c r="F5797" t="str">
        <f>Raw_Data!F5797</f>
        <v>1265423545</v>
      </c>
      <c r="G5797" t="str">
        <f>Raw_Data!H5797</f>
        <v>2</v>
      </c>
      <c r="H5797">
        <f>IFERROR(VLOOKUP(G5797,Store_Map!$A$2:$I$100,3,FALSE),"")</f>
        <v>0</v>
      </c>
      <c r="I5797">
        <f>IFERROR(VLOOKUP(G5797,Store_Map!$A$2:$I$100,4,FALSE),"")</f>
        <v>0</v>
      </c>
      <c r="J5797">
        <f>IFERROR(VLOOKUP(G5797,Store_Map!$A$2:$I$100,5,FALSE),"")</f>
        <v>0</v>
      </c>
      <c r="K5797">
        <f>IFERROR(VLOOKUP(G5797,Store_Map!$A$2:$I$100,6,FALSE),"")</f>
        <v>0</v>
      </c>
      <c r="L5797">
        <f>IFERROR(VLOOKUP(G5797,Store_Map!$A$2:$I$100,7,FALSE),"")</f>
        <v>0</v>
      </c>
      <c r="M5797">
        <f>IFERROR(VLOOKUP(G5797,Store_Map!$A$2:$I$100,8,FALSE),"")</f>
        <v>0</v>
      </c>
      <c r="N5797">
        <f t="shared" si="810"/>
        <v>0</v>
      </c>
      <c r="O5797" t="str">
        <f t="shared" si="811"/>
        <v>PASS</v>
      </c>
      <c r="P5797" t="str">
        <f t="shared" si="812"/>
        <v>PASS</v>
      </c>
      <c r="Q5797" t="str">
        <f t="shared" si="813"/>
        <v>PASS</v>
      </c>
      <c r="R5797" t="str">
        <f t="shared" si="814"/>
        <v>PASS</v>
      </c>
      <c r="S5797" t="str">
        <f t="shared" si="815"/>
        <v>PASS</v>
      </c>
      <c r="T5797">
        <f t="shared" si="816"/>
        <v>100</v>
      </c>
      <c r="U5797" t="str">
        <f t="shared" si="817"/>
        <v>Low</v>
      </c>
      <c r="V5797" t="str">
        <f t="shared" si="818"/>
        <v>Clean</v>
      </c>
    </row>
    <row r="5798" spans="1:22" x14ac:dyDescent="0.3">
      <c r="A5798" t="str">
        <f>Raw_Data!A5798</f>
        <v>26078704</v>
      </c>
      <c r="B5798">
        <f>Raw_Data!B5798</f>
        <v>45671</v>
      </c>
      <c r="C5798" t="str">
        <f>Raw_Data!C5798</f>
        <v>QUETIAPINE FUMARATE 100 MG</v>
      </c>
      <c r="D5798" t="str">
        <f>Raw_Data!D5798</f>
        <v>68180044701</v>
      </c>
      <c r="E5798" t="str">
        <f>Raw_Data!E5798</f>
        <v>FORD, JAMES</v>
      </c>
      <c r="F5798" t="str">
        <f>Raw_Data!F5798</f>
        <v>1033117684</v>
      </c>
      <c r="G5798" t="str">
        <f>Raw_Data!H5798</f>
        <v>2</v>
      </c>
      <c r="H5798">
        <f>IFERROR(VLOOKUP(G5798,Store_Map!$A$2:$I$100,3,FALSE),"")</f>
        <v>0</v>
      </c>
      <c r="I5798">
        <f>IFERROR(VLOOKUP(G5798,Store_Map!$A$2:$I$100,4,FALSE),"")</f>
        <v>0</v>
      </c>
      <c r="J5798">
        <f>IFERROR(VLOOKUP(G5798,Store_Map!$A$2:$I$100,5,FALSE),"")</f>
        <v>0</v>
      </c>
      <c r="K5798">
        <f>IFERROR(VLOOKUP(G5798,Store_Map!$A$2:$I$100,6,FALSE),"")</f>
        <v>0</v>
      </c>
      <c r="L5798">
        <f>IFERROR(VLOOKUP(G5798,Store_Map!$A$2:$I$100,7,FALSE),"")</f>
        <v>0</v>
      </c>
      <c r="M5798">
        <f>IFERROR(VLOOKUP(G5798,Store_Map!$A$2:$I$100,8,FALSE),"")</f>
        <v>0</v>
      </c>
      <c r="N5798">
        <f t="shared" si="810"/>
        <v>0</v>
      </c>
      <c r="O5798" t="str">
        <f t="shared" si="811"/>
        <v>PASS</v>
      </c>
      <c r="P5798" t="str">
        <f t="shared" si="812"/>
        <v>PASS</v>
      </c>
      <c r="Q5798" t="str">
        <f t="shared" si="813"/>
        <v>PASS</v>
      </c>
      <c r="R5798" t="str">
        <f t="shared" si="814"/>
        <v>PASS</v>
      </c>
      <c r="S5798" t="str">
        <f t="shared" si="815"/>
        <v>PASS</v>
      </c>
      <c r="T5798">
        <f t="shared" si="816"/>
        <v>100</v>
      </c>
      <c r="U5798" t="str">
        <f t="shared" si="817"/>
        <v>Low</v>
      </c>
      <c r="V5798" t="str">
        <f t="shared" si="818"/>
        <v>Clean</v>
      </c>
    </row>
    <row r="5799" spans="1:22" x14ac:dyDescent="0.3">
      <c r="A5799" t="str">
        <f>Raw_Data!A5799</f>
        <v>26084860</v>
      </c>
      <c r="B5799">
        <f>Raw_Data!B5799</f>
        <v>45671</v>
      </c>
      <c r="C5799" t="str">
        <f>Raw_Data!C5799</f>
        <v>OMEPRAZOLE DR 20 MG CAPSULE</v>
      </c>
      <c r="D5799" t="str">
        <f>Raw_Data!D5799</f>
        <v>68462039610</v>
      </c>
      <c r="E5799" t="str">
        <f>Raw_Data!E5799</f>
        <v>BYNE, EDMUND</v>
      </c>
      <c r="F5799" t="str">
        <f>Raw_Data!F5799</f>
        <v>1033186648</v>
      </c>
      <c r="G5799" t="str">
        <f>Raw_Data!H5799</f>
        <v>2</v>
      </c>
      <c r="H5799">
        <f>IFERROR(VLOOKUP(G5799,Store_Map!$A$2:$I$100,3,FALSE),"")</f>
        <v>0</v>
      </c>
      <c r="I5799">
        <f>IFERROR(VLOOKUP(G5799,Store_Map!$A$2:$I$100,4,FALSE),"")</f>
        <v>0</v>
      </c>
      <c r="J5799">
        <f>IFERROR(VLOOKUP(G5799,Store_Map!$A$2:$I$100,5,FALSE),"")</f>
        <v>0</v>
      </c>
      <c r="K5799">
        <f>IFERROR(VLOOKUP(G5799,Store_Map!$A$2:$I$100,6,FALSE),"")</f>
        <v>0</v>
      </c>
      <c r="L5799">
        <f>IFERROR(VLOOKUP(G5799,Store_Map!$A$2:$I$100,7,FALSE),"")</f>
        <v>0</v>
      </c>
      <c r="M5799">
        <f>IFERROR(VLOOKUP(G5799,Store_Map!$A$2:$I$100,8,FALSE),"")</f>
        <v>0</v>
      </c>
      <c r="N5799">
        <f t="shared" si="810"/>
        <v>0</v>
      </c>
      <c r="O5799" t="str">
        <f t="shared" si="811"/>
        <v>PASS</v>
      </c>
      <c r="P5799" t="str">
        <f t="shared" si="812"/>
        <v>PASS</v>
      </c>
      <c r="Q5799" t="str">
        <f t="shared" si="813"/>
        <v>PASS</v>
      </c>
      <c r="R5799" t="str">
        <f t="shared" si="814"/>
        <v>PASS</v>
      </c>
      <c r="S5799" t="str">
        <f t="shared" si="815"/>
        <v>PASS</v>
      </c>
      <c r="T5799">
        <f t="shared" si="816"/>
        <v>100</v>
      </c>
      <c r="U5799" t="str">
        <f t="shared" si="817"/>
        <v>Low</v>
      </c>
      <c r="V5799" t="str">
        <f t="shared" si="818"/>
        <v>Clean</v>
      </c>
    </row>
    <row r="5800" spans="1:22" x14ac:dyDescent="0.3">
      <c r="A5800" t="str">
        <f>Raw_Data!A5800</f>
        <v>26084861</v>
      </c>
      <c r="B5800">
        <f>Raw_Data!B5800</f>
        <v>45671</v>
      </c>
      <c r="C5800" t="str">
        <f>Raw_Data!C5800</f>
        <v>GABAPENTIN 100 MG CAPSULE</v>
      </c>
      <c r="D5800" t="str">
        <f>Raw_Data!D5800</f>
        <v>67877022205</v>
      </c>
      <c r="E5800" t="str">
        <f>Raw_Data!E5800</f>
        <v>BYNE, EDMUND</v>
      </c>
      <c r="F5800" t="str">
        <f>Raw_Data!F5800</f>
        <v>1033186648</v>
      </c>
      <c r="G5800" t="str">
        <f>Raw_Data!H5800</f>
        <v>2</v>
      </c>
      <c r="H5800">
        <f>IFERROR(VLOOKUP(G5800,Store_Map!$A$2:$I$100,3,FALSE),"")</f>
        <v>0</v>
      </c>
      <c r="I5800">
        <f>IFERROR(VLOOKUP(G5800,Store_Map!$A$2:$I$100,4,FALSE),"")</f>
        <v>0</v>
      </c>
      <c r="J5800">
        <f>IFERROR(VLOOKUP(G5800,Store_Map!$A$2:$I$100,5,FALSE),"")</f>
        <v>0</v>
      </c>
      <c r="K5800">
        <f>IFERROR(VLOOKUP(G5800,Store_Map!$A$2:$I$100,6,FALSE),"")</f>
        <v>0</v>
      </c>
      <c r="L5800">
        <f>IFERROR(VLOOKUP(G5800,Store_Map!$A$2:$I$100,7,FALSE),"")</f>
        <v>0</v>
      </c>
      <c r="M5800">
        <f>IFERROR(VLOOKUP(G5800,Store_Map!$A$2:$I$100,8,FALSE),"")</f>
        <v>0</v>
      </c>
      <c r="N5800">
        <f t="shared" si="810"/>
        <v>0</v>
      </c>
      <c r="O5800" t="str">
        <f t="shared" si="811"/>
        <v>PASS</v>
      </c>
      <c r="P5800" t="str">
        <f t="shared" si="812"/>
        <v>PASS</v>
      </c>
      <c r="Q5800" t="str">
        <f t="shared" si="813"/>
        <v>PASS</v>
      </c>
      <c r="R5800" t="str">
        <f t="shared" si="814"/>
        <v>PASS</v>
      </c>
      <c r="S5800" t="str">
        <f t="shared" si="815"/>
        <v>PASS</v>
      </c>
      <c r="T5800">
        <f t="shared" si="816"/>
        <v>100</v>
      </c>
      <c r="U5800" t="str">
        <f t="shared" si="817"/>
        <v>Low</v>
      </c>
      <c r="V5800" t="str">
        <f t="shared" si="818"/>
        <v>Clean</v>
      </c>
    </row>
    <row r="5801" spans="1:22" x14ac:dyDescent="0.3">
      <c r="A5801" t="str">
        <f>Raw_Data!A5801</f>
        <v>26081871</v>
      </c>
      <c r="B5801">
        <f>Raw_Data!B5801</f>
        <v>45671</v>
      </c>
      <c r="C5801" t="str">
        <f>Raw_Data!C5801</f>
        <v>LOSARTAN POTASSIUM 25 MG TA</v>
      </c>
      <c r="D5801" t="str">
        <f>Raw_Data!D5801</f>
        <v>65862020199</v>
      </c>
      <c r="E5801" t="str">
        <f>Raw_Data!E5801</f>
        <v>FORD, JAMES</v>
      </c>
      <c r="F5801" t="str">
        <f>Raw_Data!F5801</f>
        <v>1033117684</v>
      </c>
      <c r="G5801" t="str">
        <f>Raw_Data!H5801</f>
        <v>2</v>
      </c>
      <c r="H5801">
        <f>IFERROR(VLOOKUP(G5801,Store_Map!$A$2:$I$100,3,FALSE),"")</f>
        <v>0</v>
      </c>
      <c r="I5801">
        <f>IFERROR(VLOOKUP(G5801,Store_Map!$A$2:$I$100,4,FALSE),"")</f>
        <v>0</v>
      </c>
      <c r="J5801">
        <f>IFERROR(VLOOKUP(G5801,Store_Map!$A$2:$I$100,5,FALSE),"")</f>
        <v>0</v>
      </c>
      <c r="K5801">
        <f>IFERROR(VLOOKUP(G5801,Store_Map!$A$2:$I$100,6,FALSE),"")</f>
        <v>0</v>
      </c>
      <c r="L5801">
        <f>IFERROR(VLOOKUP(G5801,Store_Map!$A$2:$I$100,7,FALSE),"")</f>
        <v>0</v>
      </c>
      <c r="M5801">
        <f>IFERROR(VLOOKUP(G5801,Store_Map!$A$2:$I$100,8,FALSE),"")</f>
        <v>0</v>
      </c>
      <c r="N5801">
        <f t="shared" si="810"/>
        <v>0</v>
      </c>
      <c r="O5801" t="str">
        <f t="shared" si="811"/>
        <v>PASS</v>
      </c>
      <c r="P5801" t="str">
        <f t="shared" si="812"/>
        <v>PASS</v>
      </c>
      <c r="Q5801" t="str">
        <f t="shared" si="813"/>
        <v>PASS</v>
      </c>
      <c r="R5801" t="str">
        <f t="shared" si="814"/>
        <v>PASS</v>
      </c>
      <c r="S5801" t="str">
        <f t="shared" si="815"/>
        <v>PASS</v>
      </c>
      <c r="T5801">
        <f t="shared" si="816"/>
        <v>100</v>
      </c>
      <c r="U5801" t="str">
        <f t="shared" si="817"/>
        <v>Low</v>
      </c>
      <c r="V5801" t="str">
        <f t="shared" si="818"/>
        <v>Clean</v>
      </c>
    </row>
    <row r="5802" spans="1:22" x14ac:dyDescent="0.3">
      <c r="A5802" t="str">
        <f>Raw_Data!A5802</f>
        <v>26077777</v>
      </c>
      <c r="B5802">
        <f>Raw_Data!B5802</f>
        <v>45671</v>
      </c>
      <c r="C5802" t="str">
        <f>Raw_Data!C5802</f>
        <v>METFORMIN HCL 500 MG TABLET</v>
      </c>
      <c r="D5802" t="str">
        <f>Raw_Data!D5802</f>
        <v>65862000899</v>
      </c>
      <c r="E5802" t="str">
        <f>Raw_Data!E5802</f>
        <v>PEDERSEN, JENNIFER</v>
      </c>
      <c r="F5802" t="str">
        <f>Raw_Data!F5802</f>
        <v>1073606661</v>
      </c>
      <c r="G5802" t="str">
        <f>Raw_Data!H5802</f>
        <v>2</v>
      </c>
      <c r="H5802">
        <f>IFERROR(VLOOKUP(G5802,Store_Map!$A$2:$I$100,3,FALSE),"")</f>
        <v>0</v>
      </c>
      <c r="I5802">
        <f>IFERROR(VLOOKUP(G5802,Store_Map!$A$2:$I$100,4,FALSE),"")</f>
        <v>0</v>
      </c>
      <c r="J5802">
        <f>IFERROR(VLOOKUP(G5802,Store_Map!$A$2:$I$100,5,FALSE),"")</f>
        <v>0</v>
      </c>
      <c r="K5802">
        <f>IFERROR(VLOOKUP(G5802,Store_Map!$A$2:$I$100,6,FALSE),"")</f>
        <v>0</v>
      </c>
      <c r="L5802">
        <f>IFERROR(VLOOKUP(G5802,Store_Map!$A$2:$I$100,7,FALSE),"")</f>
        <v>0</v>
      </c>
      <c r="M5802">
        <f>IFERROR(VLOOKUP(G5802,Store_Map!$A$2:$I$100,8,FALSE),"")</f>
        <v>0</v>
      </c>
      <c r="N5802">
        <f t="shared" si="810"/>
        <v>0</v>
      </c>
      <c r="O5802" t="str">
        <f t="shared" si="811"/>
        <v>PASS</v>
      </c>
      <c r="P5802" t="str">
        <f t="shared" si="812"/>
        <v>PASS</v>
      </c>
      <c r="Q5802" t="str">
        <f t="shared" si="813"/>
        <v>PASS</v>
      </c>
      <c r="R5802" t="str">
        <f t="shared" si="814"/>
        <v>PASS</v>
      </c>
      <c r="S5802" t="str">
        <f t="shared" si="815"/>
        <v>PASS</v>
      </c>
      <c r="T5802">
        <f t="shared" si="816"/>
        <v>100</v>
      </c>
      <c r="U5802" t="str">
        <f t="shared" si="817"/>
        <v>Low</v>
      </c>
      <c r="V5802" t="str">
        <f t="shared" si="818"/>
        <v>Clean</v>
      </c>
    </row>
    <row r="5803" spans="1:22" x14ac:dyDescent="0.3">
      <c r="A5803" t="str">
        <f>Raw_Data!A5803</f>
        <v>26084865</v>
      </c>
      <c r="B5803">
        <f>Raw_Data!B5803</f>
        <v>45671</v>
      </c>
      <c r="C5803" t="str">
        <f>Raw_Data!C5803</f>
        <v>JARDIANCE 10 MG TABLET</v>
      </c>
      <c r="D5803" t="str">
        <f>Raw_Data!D5803</f>
        <v>597015290</v>
      </c>
      <c r="E5803" t="str">
        <f>Raw_Data!E5803</f>
        <v>RICHARDSON, KEIFER</v>
      </c>
      <c r="F5803" t="str">
        <f>Raw_Data!F5803</f>
        <v>1174031660</v>
      </c>
      <c r="G5803" t="str">
        <f>Raw_Data!H5803</f>
        <v>2</v>
      </c>
      <c r="H5803">
        <f>IFERROR(VLOOKUP(G5803,Store_Map!$A$2:$I$100,3,FALSE),"")</f>
        <v>0</v>
      </c>
      <c r="I5803">
        <f>IFERROR(VLOOKUP(G5803,Store_Map!$A$2:$I$100,4,FALSE),"")</f>
        <v>0</v>
      </c>
      <c r="J5803">
        <f>IFERROR(VLOOKUP(G5803,Store_Map!$A$2:$I$100,5,FALSE),"")</f>
        <v>0</v>
      </c>
      <c r="K5803">
        <f>IFERROR(VLOOKUP(G5803,Store_Map!$A$2:$I$100,6,FALSE),"")</f>
        <v>0</v>
      </c>
      <c r="L5803">
        <f>IFERROR(VLOOKUP(G5803,Store_Map!$A$2:$I$100,7,FALSE),"")</f>
        <v>0</v>
      </c>
      <c r="M5803">
        <f>IFERROR(VLOOKUP(G5803,Store_Map!$A$2:$I$100,8,FALSE),"")</f>
        <v>0</v>
      </c>
      <c r="N5803">
        <f t="shared" si="810"/>
        <v>0</v>
      </c>
      <c r="O5803" t="str">
        <f t="shared" si="811"/>
        <v>PASS</v>
      </c>
      <c r="P5803" t="str">
        <f t="shared" si="812"/>
        <v>REVIEW</v>
      </c>
      <c r="Q5803" t="str">
        <f t="shared" si="813"/>
        <v>PASS</v>
      </c>
      <c r="R5803" t="str">
        <f t="shared" si="814"/>
        <v>PASS</v>
      </c>
      <c r="S5803" t="str">
        <f t="shared" si="815"/>
        <v>REVIEW</v>
      </c>
      <c r="T5803">
        <f t="shared" si="816"/>
        <v>90</v>
      </c>
      <c r="U5803" t="str">
        <f t="shared" si="817"/>
        <v>Low</v>
      </c>
      <c r="V5803" t="str">
        <f t="shared" si="818"/>
        <v>Invalid NDC</v>
      </c>
    </row>
    <row r="5804" spans="1:22" x14ac:dyDescent="0.3">
      <c r="A5804" t="str">
        <f>Raw_Data!A5804</f>
        <v>26084866</v>
      </c>
      <c r="B5804">
        <f>Raw_Data!B5804</f>
        <v>45671</v>
      </c>
      <c r="C5804" t="str">
        <f>Raw_Data!C5804</f>
        <v>VENLAFAXINE HCL ER 150 MG C</v>
      </c>
      <c r="D5804" t="str">
        <f>Raw_Data!D5804</f>
        <v>65862069790</v>
      </c>
      <c r="E5804" t="str">
        <f>Raw_Data!E5804</f>
        <v>STEINER, DAVID</v>
      </c>
      <c r="F5804" t="str">
        <f>Raw_Data!F5804</f>
        <v>1972508802</v>
      </c>
      <c r="G5804" t="str">
        <f>Raw_Data!H5804</f>
        <v>2</v>
      </c>
      <c r="H5804">
        <f>IFERROR(VLOOKUP(G5804,Store_Map!$A$2:$I$100,3,FALSE),"")</f>
        <v>0</v>
      </c>
      <c r="I5804">
        <f>IFERROR(VLOOKUP(G5804,Store_Map!$A$2:$I$100,4,FALSE),"")</f>
        <v>0</v>
      </c>
      <c r="J5804">
        <f>IFERROR(VLOOKUP(G5804,Store_Map!$A$2:$I$100,5,FALSE),"")</f>
        <v>0</v>
      </c>
      <c r="K5804">
        <f>IFERROR(VLOOKUP(G5804,Store_Map!$A$2:$I$100,6,FALSE),"")</f>
        <v>0</v>
      </c>
      <c r="L5804">
        <f>IFERROR(VLOOKUP(G5804,Store_Map!$A$2:$I$100,7,FALSE),"")</f>
        <v>0</v>
      </c>
      <c r="M5804">
        <f>IFERROR(VLOOKUP(G5804,Store_Map!$A$2:$I$100,8,FALSE),"")</f>
        <v>0</v>
      </c>
      <c r="N5804">
        <f t="shared" si="810"/>
        <v>0</v>
      </c>
      <c r="O5804" t="str">
        <f t="shared" si="811"/>
        <v>PASS</v>
      </c>
      <c r="P5804" t="str">
        <f t="shared" si="812"/>
        <v>PASS</v>
      </c>
      <c r="Q5804" t="str">
        <f t="shared" si="813"/>
        <v>PASS</v>
      </c>
      <c r="R5804" t="str">
        <f t="shared" si="814"/>
        <v>PASS</v>
      </c>
      <c r="S5804" t="str">
        <f t="shared" si="815"/>
        <v>PASS</v>
      </c>
      <c r="T5804">
        <f t="shared" si="816"/>
        <v>100</v>
      </c>
      <c r="U5804" t="str">
        <f t="shared" si="817"/>
        <v>Low</v>
      </c>
      <c r="V5804" t="str">
        <f t="shared" si="818"/>
        <v>Clean</v>
      </c>
    </row>
    <row r="5805" spans="1:22" x14ac:dyDescent="0.3">
      <c r="A5805" t="str">
        <f>Raw_Data!A5805</f>
        <v>26074646</v>
      </c>
      <c r="B5805">
        <f>Raw_Data!B5805</f>
        <v>45671</v>
      </c>
      <c r="C5805" t="str">
        <f>Raw_Data!C5805</f>
        <v>FUROSEMIDE 40 MG TABLET</v>
      </c>
      <c r="D5805" t="str">
        <f>Raw_Data!D5805</f>
        <v>69315011710</v>
      </c>
      <c r="E5805" t="str">
        <f>Raw_Data!E5805</f>
        <v>BYNE, EDMUND</v>
      </c>
      <c r="F5805" t="str">
        <f>Raw_Data!F5805</f>
        <v>1033186648</v>
      </c>
      <c r="G5805" t="str">
        <f>Raw_Data!H5805</f>
        <v>2</v>
      </c>
      <c r="H5805">
        <f>IFERROR(VLOOKUP(G5805,Store_Map!$A$2:$I$100,3,FALSE),"")</f>
        <v>0</v>
      </c>
      <c r="I5805">
        <f>IFERROR(VLOOKUP(G5805,Store_Map!$A$2:$I$100,4,FALSE),"")</f>
        <v>0</v>
      </c>
      <c r="J5805">
        <f>IFERROR(VLOOKUP(G5805,Store_Map!$A$2:$I$100,5,FALSE),"")</f>
        <v>0</v>
      </c>
      <c r="K5805">
        <f>IFERROR(VLOOKUP(G5805,Store_Map!$A$2:$I$100,6,FALSE),"")</f>
        <v>0</v>
      </c>
      <c r="L5805">
        <f>IFERROR(VLOOKUP(G5805,Store_Map!$A$2:$I$100,7,FALSE),"")</f>
        <v>0</v>
      </c>
      <c r="M5805">
        <f>IFERROR(VLOOKUP(G5805,Store_Map!$A$2:$I$100,8,FALSE),"")</f>
        <v>0</v>
      </c>
      <c r="N5805">
        <f t="shared" si="810"/>
        <v>0</v>
      </c>
      <c r="O5805" t="str">
        <f t="shared" si="811"/>
        <v>PASS</v>
      </c>
      <c r="P5805" t="str">
        <f t="shared" si="812"/>
        <v>PASS</v>
      </c>
      <c r="Q5805" t="str">
        <f t="shared" si="813"/>
        <v>PASS</v>
      </c>
      <c r="R5805" t="str">
        <f t="shared" si="814"/>
        <v>PASS</v>
      </c>
      <c r="S5805" t="str">
        <f t="shared" si="815"/>
        <v>PASS</v>
      </c>
      <c r="T5805">
        <f t="shared" si="816"/>
        <v>100</v>
      </c>
      <c r="U5805" t="str">
        <f t="shared" si="817"/>
        <v>Low</v>
      </c>
      <c r="V5805" t="str">
        <f t="shared" si="818"/>
        <v>Clean</v>
      </c>
    </row>
    <row r="5806" spans="1:22" x14ac:dyDescent="0.3">
      <c r="A5806" t="str">
        <f>Raw_Data!A5806</f>
        <v>26084869</v>
      </c>
      <c r="B5806">
        <f>Raw_Data!B5806</f>
        <v>45671</v>
      </c>
      <c r="C5806" t="str">
        <f>Raw_Data!C5806</f>
        <v>*CELECOXIB 200 MG CAPSULE</v>
      </c>
      <c r="D5806" t="str">
        <f>Raw_Data!D5806</f>
        <v>68180039901</v>
      </c>
      <c r="E5806" t="str">
        <f>Raw_Data!E5806</f>
        <v>MEREDITH, RANDALL</v>
      </c>
      <c r="F5806" t="str">
        <f>Raw_Data!F5806</f>
        <v>1801950712</v>
      </c>
      <c r="G5806" t="str">
        <f>Raw_Data!H5806</f>
        <v>2</v>
      </c>
      <c r="H5806">
        <f>IFERROR(VLOOKUP(G5806,Store_Map!$A$2:$I$100,3,FALSE),"")</f>
        <v>0</v>
      </c>
      <c r="I5806">
        <f>IFERROR(VLOOKUP(G5806,Store_Map!$A$2:$I$100,4,FALSE),"")</f>
        <v>0</v>
      </c>
      <c r="J5806">
        <f>IFERROR(VLOOKUP(G5806,Store_Map!$A$2:$I$100,5,FALSE),"")</f>
        <v>0</v>
      </c>
      <c r="K5806">
        <f>IFERROR(VLOOKUP(G5806,Store_Map!$A$2:$I$100,6,FALSE),"")</f>
        <v>0</v>
      </c>
      <c r="L5806">
        <f>IFERROR(VLOOKUP(G5806,Store_Map!$A$2:$I$100,7,FALSE),"")</f>
        <v>0</v>
      </c>
      <c r="M5806">
        <f>IFERROR(VLOOKUP(G5806,Store_Map!$A$2:$I$100,8,FALSE),"")</f>
        <v>0</v>
      </c>
      <c r="N5806">
        <f t="shared" si="810"/>
        <v>0</v>
      </c>
      <c r="O5806" t="str">
        <f t="shared" si="811"/>
        <v>PASS</v>
      </c>
      <c r="P5806" t="str">
        <f t="shared" si="812"/>
        <v>PASS</v>
      </c>
      <c r="Q5806" t="str">
        <f t="shared" si="813"/>
        <v>PASS</v>
      </c>
      <c r="R5806" t="str">
        <f t="shared" si="814"/>
        <v>PASS</v>
      </c>
      <c r="S5806" t="str">
        <f t="shared" si="815"/>
        <v>PASS</v>
      </c>
      <c r="T5806">
        <f t="shared" si="816"/>
        <v>100</v>
      </c>
      <c r="U5806" t="str">
        <f t="shared" si="817"/>
        <v>Low</v>
      </c>
      <c r="V5806" t="str">
        <f t="shared" si="818"/>
        <v>Clean</v>
      </c>
    </row>
    <row r="5807" spans="1:22" x14ac:dyDescent="0.3">
      <c r="A5807" t="str">
        <f>Raw_Data!A5807</f>
        <v>26084871</v>
      </c>
      <c r="B5807">
        <f>Raw_Data!B5807</f>
        <v>45671</v>
      </c>
      <c r="C5807" t="str">
        <f>Raw_Data!C5807</f>
        <v>SYMBICORT 160-4.5 MCG INHAL</v>
      </c>
      <c r="D5807" t="str">
        <f>Raw_Data!D5807</f>
        <v>186037020</v>
      </c>
      <c r="E5807" t="str">
        <f>Raw_Data!E5807</f>
        <v>DEANGELO, ALAN</v>
      </c>
      <c r="F5807" t="str">
        <f>Raw_Data!F5807</f>
        <v>1982741237</v>
      </c>
      <c r="G5807" t="str">
        <f>Raw_Data!H5807</f>
        <v>2</v>
      </c>
      <c r="H5807">
        <f>IFERROR(VLOOKUP(G5807,Store_Map!$A$2:$I$100,3,FALSE),"")</f>
        <v>0</v>
      </c>
      <c r="I5807">
        <f>IFERROR(VLOOKUP(G5807,Store_Map!$A$2:$I$100,4,FALSE),"")</f>
        <v>0</v>
      </c>
      <c r="J5807">
        <f>IFERROR(VLOOKUP(G5807,Store_Map!$A$2:$I$100,5,FALSE),"")</f>
        <v>0</v>
      </c>
      <c r="K5807">
        <f>IFERROR(VLOOKUP(G5807,Store_Map!$A$2:$I$100,6,FALSE),"")</f>
        <v>0</v>
      </c>
      <c r="L5807">
        <f>IFERROR(VLOOKUP(G5807,Store_Map!$A$2:$I$100,7,FALSE),"")</f>
        <v>0</v>
      </c>
      <c r="M5807">
        <f>IFERROR(VLOOKUP(G5807,Store_Map!$A$2:$I$100,8,FALSE),"")</f>
        <v>0</v>
      </c>
      <c r="N5807">
        <f t="shared" si="810"/>
        <v>0</v>
      </c>
      <c r="O5807" t="str">
        <f t="shared" si="811"/>
        <v>PASS</v>
      </c>
      <c r="P5807" t="str">
        <f t="shared" si="812"/>
        <v>REVIEW</v>
      </c>
      <c r="Q5807" t="str">
        <f t="shared" si="813"/>
        <v>PASS</v>
      </c>
      <c r="R5807" t="str">
        <f t="shared" si="814"/>
        <v>PASS</v>
      </c>
      <c r="S5807" t="str">
        <f t="shared" si="815"/>
        <v>REVIEW</v>
      </c>
      <c r="T5807">
        <f t="shared" si="816"/>
        <v>90</v>
      </c>
      <c r="U5807" t="str">
        <f t="shared" si="817"/>
        <v>Low</v>
      </c>
      <c r="V5807" t="str">
        <f t="shared" si="818"/>
        <v>Invalid NDC</v>
      </c>
    </row>
    <row r="5808" spans="1:22" x14ac:dyDescent="0.3">
      <c r="A5808" t="str">
        <f>Raw_Data!A5808</f>
        <v>26084872</v>
      </c>
      <c r="B5808">
        <f>Raw_Data!B5808</f>
        <v>45671</v>
      </c>
      <c r="C5808" t="str">
        <f>Raw_Data!C5808</f>
        <v>VENTOLIN HFA 90 MCG INHALER</v>
      </c>
      <c r="D5808" t="str">
        <f>Raw_Data!D5808</f>
        <v>173068220</v>
      </c>
      <c r="E5808" t="str">
        <f>Raw_Data!E5808</f>
        <v>DEANGELO, ALAN</v>
      </c>
      <c r="F5808" t="str">
        <f>Raw_Data!F5808</f>
        <v>1982741237</v>
      </c>
      <c r="G5808" t="str">
        <f>Raw_Data!H5808</f>
        <v>2</v>
      </c>
      <c r="H5808">
        <f>IFERROR(VLOOKUP(G5808,Store_Map!$A$2:$I$100,3,FALSE),"")</f>
        <v>0</v>
      </c>
      <c r="I5808">
        <f>IFERROR(VLOOKUP(G5808,Store_Map!$A$2:$I$100,4,FALSE),"")</f>
        <v>0</v>
      </c>
      <c r="J5808">
        <f>IFERROR(VLOOKUP(G5808,Store_Map!$A$2:$I$100,5,FALSE),"")</f>
        <v>0</v>
      </c>
      <c r="K5808">
        <f>IFERROR(VLOOKUP(G5808,Store_Map!$A$2:$I$100,6,FALSE),"")</f>
        <v>0</v>
      </c>
      <c r="L5808">
        <f>IFERROR(VLOOKUP(G5808,Store_Map!$A$2:$I$100,7,FALSE),"")</f>
        <v>0</v>
      </c>
      <c r="M5808">
        <f>IFERROR(VLOOKUP(G5808,Store_Map!$A$2:$I$100,8,FALSE),"")</f>
        <v>0</v>
      </c>
      <c r="N5808">
        <f t="shared" si="810"/>
        <v>0</v>
      </c>
      <c r="O5808" t="str">
        <f t="shared" si="811"/>
        <v>PASS</v>
      </c>
      <c r="P5808" t="str">
        <f t="shared" si="812"/>
        <v>REVIEW</v>
      </c>
      <c r="Q5808" t="str">
        <f t="shared" si="813"/>
        <v>PASS</v>
      </c>
      <c r="R5808" t="str">
        <f t="shared" si="814"/>
        <v>PASS</v>
      </c>
      <c r="S5808" t="str">
        <f t="shared" si="815"/>
        <v>REVIEW</v>
      </c>
      <c r="T5808">
        <f t="shared" si="816"/>
        <v>90</v>
      </c>
      <c r="U5808" t="str">
        <f t="shared" si="817"/>
        <v>Low</v>
      </c>
      <c r="V5808" t="str">
        <f t="shared" si="818"/>
        <v>Invalid NDC</v>
      </c>
    </row>
    <row r="5809" spans="1:22" x14ac:dyDescent="0.3">
      <c r="A5809" t="str">
        <f>Raw_Data!A5809</f>
        <v>26084873</v>
      </c>
      <c r="B5809">
        <f>Raw_Data!B5809</f>
        <v>45671</v>
      </c>
      <c r="C5809" t="str">
        <f>Raw_Data!C5809</f>
        <v>ALBUTEROL HFA 90 MCG INHALE</v>
      </c>
      <c r="D5809" t="str">
        <f>Raw_Data!D5809</f>
        <v>68180096301</v>
      </c>
      <c r="E5809" t="str">
        <f>Raw_Data!E5809</f>
        <v>FORD, JAMES</v>
      </c>
      <c r="F5809" t="str">
        <f>Raw_Data!F5809</f>
        <v>1033117684</v>
      </c>
      <c r="G5809" t="str">
        <f>Raw_Data!H5809</f>
        <v>2</v>
      </c>
      <c r="H5809">
        <f>IFERROR(VLOOKUP(G5809,Store_Map!$A$2:$I$100,3,FALSE),"")</f>
        <v>0</v>
      </c>
      <c r="I5809">
        <f>IFERROR(VLOOKUP(G5809,Store_Map!$A$2:$I$100,4,FALSE),"")</f>
        <v>0</v>
      </c>
      <c r="J5809">
        <f>IFERROR(VLOOKUP(G5809,Store_Map!$A$2:$I$100,5,FALSE),"")</f>
        <v>0</v>
      </c>
      <c r="K5809">
        <f>IFERROR(VLOOKUP(G5809,Store_Map!$A$2:$I$100,6,FALSE),"")</f>
        <v>0</v>
      </c>
      <c r="L5809">
        <f>IFERROR(VLOOKUP(G5809,Store_Map!$A$2:$I$100,7,FALSE),"")</f>
        <v>0</v>
      </c>
      <c r="M5809">
        <f>IFERROR(VLOOKUP(G5809,Store_Map!$A$2:$I$100,8,FALSE),"")</f>
        <v>0</v>
      </c>
      <c r="N5809">
        <f t="shared" si="810"/>
        <v>0</v>
      </c>
      <c r="O5809" t="str">
        <f t="shared" si="811"/>
        <v>PASS</v>
      </c>
      <c r="P5809" t="str">
        <f t="shared" si="812"/>
        <v>PASS</v>
      </c>
      <c r="Q5809" t="str">
        <f t="shared" si="813"/>
        <v>PASS</v>
      </c>
      <c r="R5809" t="str">
        <f t="shared" si="814"/>
        <v>PASS</v>
      </c>
      <c r="S5809" t="str">
        <f t="shared" si="815"/>
        <v>PASS</v>
      </c>
      <c r="T5809">
        <f t="shared" si="816"/>
        <v>100</v>
      </c>
      <c r="U5809" t="str">
        <f t="shared" si="817"/>
        <v>Low</v>
      </c>
      <c r="V5809" t="str">
        <f t="shared" si="818"/>
        <v>Clean</v>
      </c>
    </row>
    <row r="5810" spans="1:22" x14ac:dyDescent="0.3">
      <c r="A5810" t="str">
        <f>Raw_Data!A5810</f>
        <v>26084876</v>
      </c>
      <c r="B5810">
        <f>Raw_Data!B5810</f>
        <v>45671</v>
      </c>
      <c r="C5810" t="str">
        <f>Raw_Data!C5810</f>
        <v>NOVOLOG 100 UNIT/ML FLEXPEN</v>
      </c>
      <c r="D5810" t="str">
        <f>Raw_Data!D5810</f>
        <v>169633910</v>
      </c>
      <c r="E5810" t="str">
        <f>Raw_Data!E5810</f>
        <v>PEDERSEN, JENNIFER</v>
      </c>
      <c r="F5810" t="str">
        <f>Raw_Data!F5810</f>
        <v>1073606661</v>
      </c>
      <c r="G5810" t="str">
        <f>Raw_Data!H5810</f>
        <v>2</v>
      </c>
      <c r="H5810">
        <f>IFERROR(VLOOKUP(G5810,Store_Map!$A$2:$I$100,3,FALSE),"")</f>
        <v>0</v>
      </c>
      <c r="I5810">
        <f>IFERROR(VLOOKUP(G5810,Store_Map!$A$2:$I$100,4,FALSE),"")</f>
        <v>0</v>
      </c>
      <c r="J5810">
        <f>IFERROR(VLOOKUP(G5810,Store_Map!$A$2:$I$100,5,FALSE),"")</f>
        <v>0</v>
      </c>
      <c r="K5810">
        <f>IFERROR(VLOOKUP(G5810,Store_Map!$A$2:$I$100,6,FALSE),"")</f>
        <v>0</v>
      </c>
      <c r="L5810">
        <f>IFERROR(VLOOKUP(G5810,Store_Map!$A$2:$I$100,7,FALSE),"")</f>
        <v>0</v>
      </c>
      <c r="M5810">
        <f>IFERROR(VLOOKUP(G5810,Store_Map!$A$2:$I$100,8,FALSE),"")</f>
        <v>0</v>
      </c>
      <c r="N5810">
        <f t="shared" si="810"/>
        <v>0</v>
      </c>
      <c r="O5810" t="str">
        <f t="shared" si="811"/>
        <v>PASS</v>
      </c>
      <c r="P5810" t="str">
        <f t="shared" si="812"/>
        <v>REVIEW</v>
      </c>
      <c r="Q5810" t="str">
        <f t="shared" si="813"/>
        <v>PASS</v>
      </c>
      <c r="R5810" t="str">
        <f t="shared" si="814"/>
        <v>PASS</v>
      </c>
      <c r="S5810" t="str">
        <f t="shared" si="815"/>
        <v>REVIEW</v>
      </c>
      <c r="T5810">
        <f t="shared" si="816"/>
        <v>90</v>
      </c>
      <c r="U5810" t="str">
        <f t="shared" si="817"/>
        <v>Low</v>
      </c>
      <c r="V5810" t="str">
        <f t="shared" si="818"/>
        <v>Invalid NDC</v>
      </c>
    </row>
    <row r="5811" spans="1:22" x14ac:dyDescent="0.3">
      <c r="A5811" t="str">
        <f>Raw_Data!A5811</f>
        <v>26082987</v>
      </c>
      <c r="B5811">
        <f>Raw_Data!B5811</f>
        <v>45671</v>
      </c>
      <c r="C5811" t="str">
        <f>Raw_Data!C5811</f>
        <v>COSENTYX PF 150MG/ML 2X1ML</v>
      </c>
      <c r="D5811" t="str">
        <f>Raw_Data!D5811</f>
        <v>78063941</v>
      </c>
      <c r="E5811" t="str">
        <f>Raw_Data!E5811</f>
        <v>THAKORE, MORGAN</v>
      </c>
      <c r="F5811" t="str">
        <f>Raw_Data!F5811</f>
        <v>1770875130</v>
      </c>
      <c r="G5811" t="str">
        <f>Raw_Data!H5811</f>
        <v>2</v>
      </c>
      <c r="H5811">
        <f>IFERROR(VLOOKUP(G5811,Store_Map!$A$2:$I$100,3,FALSE),"")</f>
        <v>0</v>
      </c>
      <c r="I5811">
        <f>IFERROR(VLOOKUP(G5811,Store_Map!$A$2:$I$100,4,FALSE),"")</f>
        <v>0</v>
      </c>
      <c r="J5811">
        <f>IFERROR(VLOOKUP(G5811,Store_Map!$A$2:$I$100,5,FALSE),"")</f>
        <v>0</v>
      </c>
      <c r="K5811">
        <f>IFERROR(VLOOKUP(G5811,Store_Map!$A$2:$I$100,6,FALSE),"")</f>
        <v>0</v>
      </c>
      <c r="L5811">
        <f>IFERROR(VLOOKUP(G5811,Store_Map!$A$2:$I$100,7,FALSE),"")</f>
        <v>0</v>
      </c>
      <c r="M5811">
        <f>IFERROR(VLOOKUP(G5811,Store_Map!$A$2:$I$100,8,FALSE),"")</f>
        <v>0</v>
      </c>
      <c r="N5811">
        <f t="shared" si="810"/>
        <v>0</v>
      </c>
      <c r="O5811" t="str">
        <f t="shared" si="811"/>
        <v>PASS</v>
      </c>
      <c r="P5811" t="str">
        <f t="shared" si="812"/>
        <v>REVIEW</v>
      </c>
      <c r="Q5811" t="str">
        <f t="shared" si="813"/>
        <v>PASS</v>
      </c>
      <c r="R5811" t="str">
        <f t="shared" si="814"/>
        <v>PASS</v>
      </c>
      <c r="S5811" t="str">
        <f t="shared" si="815"/>
        <v>REVIEW</v>
      </c>
      <c r="T5811">
        <f t="shared" si="816"/>
        <v>90</v>
      </c>
      <c r="U5811" t="str">
        <f t="shared" si="817"/>
        <v>Low</v>
      </c>
      <c r="V5811" t="str">
        <f t="shared" si="818"/>
        <v>Invalid NDC</v>
      </c>
    </row>
    <row r="5812" spans="1:22" x14ac:dyDescent="0.3">
      <c r="A5812" t="str">
        <f>Raw_Data!A5812</f>
        <v>26081348</v>
      </c>
      <c r="B5812">
        <f>Raw_Data!B5812</f>
        <v>45671</v>
      </c>
      <c r="C5812" t="str">
        <f>Raw_Data!C5812</f>
        <v>BIKTARVY 50-200-25 MG TABLE</v>
      </c>
      <c r="D5812" t="str">
        <f>Raw_Data!D5812</f>
        <v>61958250101</v>
      </c>
      <c r="E5812" t="str">
        <f>Raw_Data!E5812</f>
        <v>GONZALEZ, ANDREA</v>
      </c>
      <c r="F5812" t="str">
        <f>Raw_Data!F5812</f>
        <v>1336176403</v>
      </c>
      <c r="G5812" t="str">
        <f>Raw_Data!H5812</f>
        <v>2</v>
      </c>
      <c r="H5812">
        <f>IFERROR(VLOOKUP(G5812,Store_Map!$A$2:$I$100,3,FALSE),"")</f>
        <v>0</v>
      </c>
      <c r="I5812">
        <f>IFERROR(VLOOKUP(G5812,Store_Map!$A$2:$I$100,4,FALSE),"")</f>
        <v>0</v>
      </c>
      <c r="J5812">
        <f>IFERROR(VLOOKUP(G5812,Store_Map!$A$2:$I$100,5,FALSE),"")</f>
        <v>0</v>
      </c>
      <c r="K5812">
        <f>IFERROR(VLOOKUP(G5812,Store_Map!$A$2:$I$100,6,FALSE),"")</f>
        <v>0</v>
      </c>
      <c r="L5812">
        <f>IFERROR(VLOOKUP(G5812,Store_Map!$A$2:$I$100,7,FALSE),"")</f>
        <v>0</v>
      </c>
      <c r="M5812">
        <f>IFERROR(VLOOKUP(G5812,Store_Map!$A$2:$I$100,8,FALSE),"")</f>
        <v>0</v>
      </c>
      <c r="N5812">
        <f t="shared" si="810"/>
        <v>0</v>
      </c>
      <c r="O5812" t="str">
        <f t="shared" si="811"/>
        <v>PASS</v>
      </c>
      <c r="P5812" t="str">
        <f t="shared" si="812"/>
        <v>PASS</v>
      </c>
      <c r="Q5812" t="str">
        <f t="shared" si="813"/>
        <v>PASS</v>
      </c>
      <c r="R5812" t="str">
        <f t="shared" si="814"/>
        <v>PASS</v>
      </c>
      <c r="S5812" t="str">
        <f t="shared" si="815"/>
        <v>PASS</v>
      </c>
      <c r="T5812">
        <f t="shared" si="816"/>
        <v>100</v>
      </c>
      <c r="U5812" t="str">
        <f t="shared" si="817"/>
        <v>Low</v>
      </c>
      <c r="V5812" t="str">
        <f t="shared" si="818"/>
        <v>Clean</v>
      </c>
    </row>
    <row r="5813" spans="1:22" x14ac:dyDescent="0.3">
      <c r="A5813" t="str">
        <f>Raw_Data!A5813</f>
        <v>26075886</v>
      </c>
      <c r="B5813">
        <f>Raw_Data!B5813</f>
        <v>45671</v>
      </c>
      <c r="C5813" t="str">
        <f>Raw_Data!C5813</f>
        <v>ALBUTEROL HFA 90 MCG INHALE</v>
      </c>
      <c r="D5813" t="str">
        <f>Raw_Data!D5813</f>
        <v>68180096301</v>
      </c>
      <c r="E5813" t="str">
        <f>Raw_Data!E5813</f>
        <v>FORD, JAMES</v>
      </c>
      <c r="F5813" t="str">
        <f>Raw_Data!F5813</f>
        <v>1033117684</v>
      </c>
      <c r="G5813" t="str">
        <f>Raw_Data!H5813</f>
        <v>2</v>
      </c>
      <c r="H5813">
        <f>IFERROR(VLOOKUP(G5813,Store_Map!$A$2:$I$100,3,FALSE),"")</f>
        <v>0</v>
      </c>
      <c r="I5813">
        <f>IFERROR(VLOOKUP(G5813,Store_Map!$A$2:$I$100,4,FALSE),"")</f>
        <v>0</v>
      </c>
      <c r="J5813">
        <f>IFERROR(VLOOKUP(G5813,Store_Map!$A$2:$I$100,5,FALSE),"")</f>
        <v>0</v>
      </c>
      <c r="K5813">
        <f>IFERROR(VLOOKUP(G5813,Store_Map!$A$2:$I$100,6,FALSE),"")</f>
        <v>0</v>
      </c>
      <c r="L5813">
        <f>IFERROR(VLOOKUP(G5813,Store_Map!$A$2:$I$100,7,FALSE),"")</f>
        <v>0</v>
      </c>
      <c r="M5813">
        <f>IFERROR(VLOOKUP(G5813,Store_Map!$A$2:$I$100,8,FALSE),"")</f>
        <v>0</v>
      </c>
      <c r="N5813">
        <f t="shared" si="810"/>
        <v>0</v>
      </c>
      <c r="O5813" t="str">
        <f t="shared" si="811"/>
        <v>PASS</v>
      </c>
      <c r="P5813" t="str">
        <f t="shared" si="812"/>
        <v>PASS</v>
      </c>
      <c r="Q5813" t="str">
        <f t="shared" si="813"/>
        <v>PASS</v>
      </c>
      <c r="R5813" t="str">
        <f t="shared" si="814"/>
        <v>PASS</v>
      </c>
      <c r="S5813" t="str">
        <f t="shared" si="815"/>
        <v>PASS</v>
      </c>
      <c r="T5813">
        <f t="shared" si="816"/>
        <v>100</v>
      </c>
      <c r="U5813" t="str">
        <f t="shared" si="817"/>
        <v>Low</v>
      </c>
      <c r="V5813" t="str">
        <f t="shared" si="818"/>
        <v>Clean</v>
      </c>
    </row>
    <row r="5814" spans="1:22" x14ac:dyDescent="0.3">
      <c r="A5814" t="str">
        <f>Raw_Data!A5814</f>
        <v>26078611</v>
      </c>
      <c r="B5814">
        <f>Raw_Data!B5814</f>
        <v>45671</v>
      </c>
      <c r="C5814" t="str">
        <f>Raw_Data!C5814</f>
        <v>AMLODIPINE BESYLATE 5 MG TA</v>
      </c>
      <c r="D5814" t="str">
        <f>Raw_Data!D5814</f>
        <v>69097012715</v>
      </c>
      <c r="E5814" t="str">
        <f>Raw_Data!E5814</f>
        <v>FORD, JAMES</v>
      </c>
      <c r="F5814" t="str">
        <f>Raw_Data!F5814</f>
        <v>1033117684</v>
      </c>
      <c r="G5814" t="str">
        <f>Raw_Data!H5814</f>
        <v>2</v>
      </c>
      <c r="H5814">
        <f>IFERROR(VLOOKUP(G5814,Store_Map!$A$2:$I$100,3,FALSE),"")</f>
        <v>0</v>
      </c>
      <c r="I5814">
        <f>IFERROR(VLOOKUP(G5814,Store_Map!$A$2:$I$100,4,FALSE),"")</f>
        <v>0</v>
      </c>
      <c r="J5814">
        <f>IFERROR(VLOOKUP(G5814,Store_Map!$A$2:$I$100,5,FALSE),"")</f>
        <v>0</v>
      </c>
      <c r="K5814">
        <f>IFERROR(VLOOKUP(G5814,Store_Map!$A$2:$I$100,6,FALSE),"")</f>
        <v>0</v>
      </c>
      <c r="L5814">
        <f>IFERROR(VLOOKUP(G5814,Store_Map!$A$2:$I$100,7,FALSE),"")</f>
        <v>0</v>
      </c>
      <c r="M5814">
        <f>IFERROR(VLOOKUP(G5814,Store_Map!$A$2:$I$100,8,FALSE),"")</f>
        <v>0</v>
      </c>
      <c r="N5814">
        <f t="shared" si="810"/>
        <v>0</v>
      </c>
      <c r="O5814" t="str">
        <f t="shared" si="811"/>
        <v>PASS</v>
      </c>
      <c r="P5814" t="str">
        <f t="shared" si="812"/>
        <v>PASS</v>
      </c>
      <c r="Q5814" t="str">
        <f t="shared" si="813"/>
        <v>PASS</v>
      </c>
      <c r="R5814" t="str">
        <f t="shared" si="814"/>
        <v>PASS</v>
      </c>
      <c r="S5814" t="str">
        <f t="shared" si="815"/>
        <v>PASS</v>
      </c>
      <c r="T5814">
        <f t="shared" si="816"/>
        <v>100</v>
      </c>
      <c r="U5814" t="str">
        <f t="shared" si="817"/>
        <v>Low</v>
      </c>
      <c r="V5814" t="str">
        <f t="shared" si="818"/>
        <v>Clean</v>
      </c>
    </row>
    <row r="5815" spans="1:22" x14ac:dyDescent="0.3">
      <c r="A5815" t="str">
        <f>Raw_Data!A5815</f>
        <v>26078612</v>
      </c>
      <c r="B5815">
        <f>Raw_Data!B5815</f>
        <v>45671</v>
      </c>
      <c r="C5815" t="str">
        <f>Raw_Data!C5815</f>
        <v>FUROSEMIDE 20 MG TABLET</v>
      </c>
      <c r="D5815" t="str">
        <f>Raw_Data!D5815</f>
        <v>69315011610</v>
      </c>
      <c r="E5815" t="str">
        <f>Raw_Data!E5815</f>
        <v>FORD, JAMES</v>
      </c>
      <c r="F5815" t="str">
        <f>Raw_Data!F5815</f>
        <v>1033117684</v>
      </c>
      <c r="G5815" t="str">
        <f>Raw_Data!H5815</f>
        <v>2</v>
      </c>
      <c r="H5815">
        <f>IFERROR(VLOOKUP(G5815,Store_Map!$A$2:$I$100,3,FALSE),"")</f>
        <v>0</v>
      </c>
      <c r="I5815">
        <f>IFERROR(VLOOKUP(G5815,Store_Map!$A$2:$I$100,4,FALSE),"")</f>
        <v>0</v>
      </c>
      <c r="J5815">
        <f>IFERROR(VLOOKUP(G5815,Store_Map!$A$2:$I$100,5,FALSE),"")</f>
        <v>0</v>
      </c>
      <c r="K5815">
        <f>IFERROR(VLOOKUP(G5815,Store_Map!$A$2:$I$100,6,FALSE),"")</f>
        <v>0</v>
      </c>
      <c r="L5815">
        <f>IFERROR(VLOOKUP(G5815,Store_Map!$A$2:$I$100,7,FALSE),"")</f>
        <v>0</v>
      </c>
      <c r="M5815">
        <f>IFERROR(VLOOKUP(G5815,Store_Map!$A$2:$I$100,8,FALSE),"")</f>
        <v>0</v>
      </c>
      <c r="N5815">
        <f t="shared" si="810"/>
        <v>0</v>
      </c>
      <c r="O5815" t="str">
        <f t="shared" si="811"/>
        <v>PASS</v>
      </c>
      <c r="P5815" t="str">
        <f t="shared" si="812"/>
        <v>PASS</v>
      </c>
      <c r="Q5815" t="str">
        <f t="shared" si="813"/>
        <v>PASS</v>
      </c>
      <c r="R5815" t="str">
        <f t="shared" si="814"/>
        <v>PASS</v>
      </c>
      <c r="S5815" t="str">
        <f t="shared" si="815"/>
        <v>PASS</v>
      </c>
      <c r="T5815">
        <f t="shared" si="816"/>
        <v>100</v>
      </c>
      <c r="U5815" t="str">
        <f t="shared" si="817"/>
        <v>Low</v>
      </c>
      <c r="V5815" t="str">
        <f t="shared" si="818"/>
        <v>Clean</v>
      </c>
    </row>
    <row r="5816" spans="1:22" x14ac:dyDescent="0.3">
      <c r="A5816" t="str">
        <f>Raw_Data!A5816</f>
        <v>26078613</v>
      </c>
      <c r="B5816">
        <f>Raw_Data!B5816</f>
        <v>45671</v>
      </c>
      <c r="C5816" t="str">
        <f>Raw_Data!C5816</f>
        <v>BUDESONIDE-FORMOTEROL 160-4</v>
      </c>
      <c r="D5816" t="str">
        <f>Raw_Data!D5816</f>
        <v>310737020</v>
      </c>
      <c r="E5816" t="str">
        <f>Raw_Data!E5816</f>
        <v>FORD, JAMES</v>
      </c>
      <c r="F5816" t="str">
        <f>Raw_Data!F5816</f>
        <v>1033117684</v>
      </c>
      <c r="G5816" t="str">
        <f>Raw_Data!H5816</f>
        <v>2</v>
      </c>
      <c r="H5816">
        <f>IFERROR(VLOOKUP(G5816,Store_Map!$A$2:$I$100,3,FALSE),"")</f>
        <v>0</v>
      </c>
      <c r="I5816">
        <f>IFERROR(VLOOKUP(G5816,Store_Map!$A$2:$I$100,4,FALSE),"")</f>
        <v>0</v>
      </c>
      <c r="J5816">
        <f>IFERROR(VLOOKUP(G5816,Store_Map!$A$2:$I$100,5,FALSE),"")</f>
        <v>0</v>
      </c>
      <c r="K5816">
        <f>IFERROR(VLOOKUP(G5816,Store_Map!$A$2:$I$100,6,FALSE),"")</f>
        <v>0</v>
      </c>
      <c r="L5816">
        <f>IFERROR(VLOOKUP(G5816,Store_Map!$A$2:$I$100,7,FALSE),"")</f>
        <v>0</v>
      </c>
      <c r="M5816">
        <f>IFERROR(VLOOKUP(G5816,Store_Map!$A$2:$I$100,8,FALSE),"")</f>
        <v>0</v>
      </c>
      <c r="N5816">
        <f t="shared" si="810"/>
        <v>0</v>
      </c>
      <c r="O5816" t="str">
        <f t="shared" si="811"/>
        <v>PASS</v>
      </c>
      <c r="P5816" t="str">
        <f t="shared" si="812"/>
        <v>REVIEW</v>
      </c>
      <c r="Q5816" t="str">
        <f t="shared" si="813"/>
        <v>PASS</v>
      </c>
      <c r="R5816" t="str">
        <f t="shared" si="814"/>
        <v>PASS</v>
      </c>
      <c r="S5816" t="str">
        <f t="shared" si="815"/>
        <v>REVIEW</v>
      </c>
      <c r="T5816">
        <f t="shared" si="816"/>
        <v>90</v>
      </c>
      <c r="U5816" t="str">
        <f t="shared" si="817"/>
        <v>Low</v>
      </c>
      <c r="V5816" t="str">
        <f t="shared" si="818"/>
        <v>Invalid NDC</v>
      </c>
    </row>
    <row r="5817" spans="1:22" x14ac:dyDescent="0.3">
      <c r="A5817" t="str">
        <f>Raw_Data!A5817</f>
        <v>26078615</v>
      </c>
      <c r="B5817">
        <f>Raw_Data!B5817</f>
        <v>45671</v>
      </c>
      <c r="C5817" t="str">
        <f>Raw_Data!C5817</f>
        <v>PRAMIPEXOLE 1 MG TABLET</v>
      </c>
      <c r="D5817" t="str">
        <f>Raw_Data!D5817</f>
        <v>68462033390</v>
      </c>
      <c r="E5817" t="str">
        <f>Raw_Data!E5817</f>
        <v>FORD, JAMES</v>
      </c>
      <c r="F5817" t="str">
        <f>Raw_Data!F5817</f>
        <v>1033117684</v>
      </c>
      <c r="G5817" t="str">
        <f>Raw_Data!H5817</f>
        <v>2</v>
      </c>
      <c r="H5817">
        <f>IFERROR(VLOOKUP(G5817,Store_Map!$A$2:$I$100,3,FALSE),"")</f>
        <v>0</v>
      </c>
      <c r="I5817">
        <f>IFERROR(VLOOKUP(G5817,Store_Map!$A$2:$I$100,4,FALSE),"")</f>
        <v>0</v>
      </c>
      <c r="J5817">
        <f>IFERROR(VLOOKUP(G5817,Store_Map!$A$2:$I$100,5,FALSE),"")</f>
        <v>0</v>
      </c>
      <c r="K5817">
        <f>IFERROR(VLOOKUP(G5817,Store_Map!$A$2:$I$100,6,FALSE),"")</f>
        <v>0</v>
      </c>
      <c r="L5817">
        <f>IFERROR(VLOOKUP(G5817,Store_Map!$A$2:$I$100,7,FALSE),"")</f>
        <v>0</v>
      </c>
      <c r="M5817">
        <f>IFERROR(VLOOKUP(G5817,Store_Map!$A$2:$I$100,8,FALSE),"")</f>
        <v>0</v>
      </c>
      <c r="N5817">
        <f t="shared" si="810"/>
        <v>0</v>
      </c>
      <c r="O5817" t="str">
        <f t="shared" si="811"/>
        <v>PASS</v>
      </c>
      <c r="P5817" t="str">
        <f t="shared" si="812"/>
        <v>PASS</v>
      </c>
      <c r="Q5817" t="str">
        <f t="shared" si="813"/>
        <v>PASS</v>
      </c>
      <c r="R5817" t="str">
        <f t="shared" si="814"/>
        <v>PASS</v>
      </c>
      <c r="S5817" t="str">
        <f t="shared" si="815"/>
        <v>PASS</v>
      </c>
      <c r="T5817">
        <f t="shared" si="816"/>
        <v>100</v>
      </c>
      <c r="U5817" t="str">
        <f t="shared" si="817"/>
        <v>Low</v>
      </c>
      <c r="V5817" t="str">
        <f t="shared" si="818"/>
        <v>Clean</v>
      </c>
    </row>
    <row r="5818" spans="1:22" x14ac:dyDescent="0.3">
      <c r="A5818" t="str">
        <f>Raw_Data!A5818</f>
        <v>26078616</v>
      </c>
      <c r="B5818">
        <f>Raw_Data!B5818</f>
        <v>45671</v>
      </c>
      <c r="C5818" t="str">
        <f>Raw_Data!C5818</f>
        <v>OMEPRAZOLE DR 40 MG CAPSULE</v>
      </c>
      <c r="D5818" t="str">
        <f>Raw_Data!D5818</f>
        <v>57237016250</v>
      </c>
      <c r="E5818" t="str">
        <f>Raw_Data!E5818</f>
        <v>FORD, JAMES</v>
      </c>
      <c r="F5818" t="str">
        <f>Raw_Data!F5818</f>
        <v>1033117684</v>
      </c>
      <c r="G5818" t="str">
        <f>Raw_Data!H5818</f>
        <v>2</v>
      </c>
      <c r="H5818">
        <f>IFERROR(VLOOKUP(G5818,Store_Map!$A$2:$I$100,3,FALSE),"")</f>
        <v>0</v>
      </c>
      <c r="I5818">
        <f>IFERROR(VLOOKUP(G5818,Store_Map!$A$2:$I$100,4,FALSE),"")</f>
        <v>0</v>
      </c>
      <c r="J5818">
        <f>IFERROR(VLOOKUP(G5818,Store_Map!$A$2:$I$100,5,FALSE),"")</f>
        <v>0</v>
      </c>
      <c r="K5818">
        <f>IFERROR(VLOOKUP(G5818,Store_Map!$A$2:$I$100,6,FALSE),"")</f>
        <v>0</v>
      </c>
      <c r="L5818">
        <f>IFERROR(VLOOKUP(G5818,Store_Map!$A$2:$I$100,7,FALSE),"")</f>
        <v>0</v>
      </c>
      <c r="M5818">
        <f>IFERROR(VLOOKUP(G5818,Store_Map!$A$2:$I$100,8,FALSE),"")</f>
        <v>0</v>
      </c>
      <c r="N5818">
        <f t="shared" si="810"/>
        <v>0</v>
      </c>
      <c r="O5818" t="str">
        <f t="shared" si="811"/>
        <v>PASS</v>
      </c>
      <c r="P5818" t="str">
        <f t="shared" si="812"/>
        <v>PASS</v>
      </c>
      <c r="Q5818" t="str">
        <f t="shared" si="813"/>
        <v>PASS</v>
      </c>
      <c r="R5818" t="str">
        <f t="shared" si="814"/>
        <v>PASS</v>
      </c>
      <c r="S5818" t="str">
        <f t="shared" si="815"/>
        <v>PASS</v>
      </c>
      <c r="T5818">
        <f t="shared" si="816"/>
        <v>100</v>
      </c>
      <c r="U5818" t="str">
        <f t="shared" si="817"/>
        <v>Low</v>
      </c>
      <c r="V5818" t="str">
        <f t="shared" si="818"/>
        <v>Clean</v>
      </c>
    </row>
    <row r="5819" spans="1:22" x14ac:dyDescent="0.3">
      <c r="A5819" t="str">
        <f>Raw_Data!A5819</f>
        <v>26078617</v>
      </c>
      <c r="B5819">
        <f>Raw_Data!B5819</f>
        <v>45671</v>
      </c>
      <c r="C5819" t="str">
        <f>Raw_Data!C5819</f>
        <v>IBUPROFEN 800 MG TABLET</v>
      </c>
      <c r="D5819" t="str">
        <f>Raw_Data!D5819</f>
        <v>65162046650</v>
      </c>
      <c r="E5819" t="str">
        <f>Raw_Data!E5819</f>
        <v>FORD, JAMES</v>
      </c>
      <c r="F5819" t="str">
        <f>Raw_Data!F5819</f>
        <v>1033117684</v>
      </c>
      <c r="G5819" t="str">
        <f>Raw_Data!H5819</f>
        <v>2</v>
      </c>
      <c r="H5819">
        <f>IFERROR(VLOOKUP(G5819,Store_Map!$A$2:$I$100,3,FALSE),"")</f>
        <v>0</v>
      </c>
      <c r="I5819">
        <f>IFERROR(VLOOKUP(G5819,Store_Map!$A$2:$I$100,4,FALSE),"")</f>
        <v>0</v>
      </c>
      <c r="J5819">
        <f>IFERROR(VLOOKUP(G5819,Store_Map!$A$2:$I$100,5,FALSE),"")</f>
        <v>0</v>
      </c>
      <c r="K5819">
        <f>IFERROR(VLOOKUP(G5819,Store_Map!$A$2:$I$100,6,FALSE),"")</f>
        <v>0</v>
      </c>
      <c r="L5819">
        <f>IFERROR(VLOOKUP(G5819,Store_Map!$A$2:$I$100,7,FALSE),"")</f>
        <v>0</v>
      </c>
      <c r="M5819">
        <f>IFERROR(VLOOKUP(G5819,Store_Map!$A$2:$I$100,8,FALSE),"")</f>
        <v>0</v>
      </c>
      <c r="N5819">
        <f t="shared" si="810"/>
        <v>0</v>
      </c>
      <c r="O5819" t="str">
        <f t="shared" si="811"/>
        <v>PASS</v>
      </c>
      <c r="P5819" t="str">
        <f t="shared" si="812"/>
        <v>PASS</v>
      </c>
      <c r="Q5819" t="str">
        <f t="shared" si="813"/>
        <v>PASS</v>
      </c>
      <c r="R5819" t="str">
        <f t="shared" si="814"/>
        <v>PASS</v>
      </c>
      <c r="S5819" t="str">
        <f t="shared" si="815"/>
        <v>PASS</v>
      </c>
      <c r="T5819">
        <f t="shared" si="816"/>
        <v>100</v>
      </c>
      <c r="U5819" t="str">
        <f t="shared" si="817"/>
        <v>Low</v>
      </c>
      <c r="V5819" t="str">
        <f t="shared" si="818"/>
        <v>Clean</v>
      </c>
    </row>
    <row r="5820" spans="1:22" x14ac:dyDescent="0.3">
      <c r="A5820" t="str">
        <f>Raw_Data!A5820</f>
        <v>26078632</v>
      </c>
      <c r="B5820">
        <f>Raw_Data!B5820</f>
        <v>45671</v>
      </c>
      <c r="C5820" t="str">
        <f>Raw_Data!C5820</f>
        <v>GLIPIZIDE 5 MG TABLET</v>
      </c>
      <c r="D5820" t="str">
        <f>Raw_Data!D5820</f>
        <v>60505014101</v>
      </c>
      <c r="E5820" t="str">
        <f>Raw_Data!E5820</f>
        <v>FORD, JAMES</v>
      </c>
      <c r="F5820" t="str">
        <f>Raw_Data!F5820</f>
        <v>1033117684</v>
      </c>
      <c r="G5820" t="str">
        <f>Raw_Data!H5820</f>
        <v>2</v>
      </c>
      <c r="H5820">
        <f>IFERROR(VLOOKUP(G5820,Store_Map!$A$2:$I$100,3,FALSE),"")</f>
        <v>0</v>
      </c>
      <c r="I5820">
        <f>IFERROR(VLOOKUP(G5820,Store_Map!$A$2:$I$100,4,FALSE),"")</f>
        <v>0</v>
      </c>
      <c r="J5820">
        <f>IFERROR(VLOOKUP(G5820,Store_Map!$A$2:$I$100,5,FALSE),"")</f>
        <v>0</v>
      </c>
      <c r="K5820">
        <f>IFERROR(VLOOKUP(G5820,Store_Map!$A$2:$I$100,6,FALSE),"")</f>
        <v>0</v>
      </c>
      <c r="L5820">
        <f>IFERROR(VLOOKUP(G5820,Store_Map!$A$2:$I$100,7,FALSE),"")</f>
        <v>0</v>
      </c>
      <c r="M5820">
        <f>IFERROR(VLOOKUP(G5820,Store_Map!$A$2:$I$100,8,FALSE),"")</f>
        <v>0</v>
      </c>
      <c r="N5820">
        <f t="shared" si="810"/>
        <v>0</v>
      </c>
      <c r="O5820" t="str">
        <f t="shared" si="811"/>
        <v>PASS</v>
      </c>
      <c r="P5820" t="str">
        <f t="shared" si="812"/>
        <v>PASS</v>
      </c>
      <c r="Q5820" t="str">
        <f t="shared" si="813"/>
        <v>PASS</v>
      </c>
      <c r="R5820" t="str">
        <f t="shared" si="814"/>
        <v>PASS</v>
      </c>
      <c r="S5820" t="str">
        <f t="shared" si="815"/>
        <v>PASS</v>
      </c>
      <c r="T5820">
        <f t="shared" si="816"/>
        <v>100</v>
      </c>
      <c r="U5820" t="str">
        <f t="shared" si="817"/>
        <v>Low</v>
      </c>
      <c r="V5820" t="str">
        <f t="shared" si="818"/>
        <v>Clean</v>
      </c>
    </row>
    <row r="5821" spans="1:22" x14ac:dyDescent="0.3">
      <c r="A5821" t="str">
        <f>Raw_Data!A5821</f>
        <v>26078626</v>
      </c>
      <c r="B5821">
        <f>Raw_Data!B5821</f>
        <v>45671</v>
      </c>
      <c r="C5821" t="str">
        <f>Raw_Data!C5821</f>
        <v>MIRTAZAPINE 30 MG TABLET</v>
      </c>
      <c r="D5821" t="str">
        <f>Raw_Data!D5821</f>
        <v>57237000930</v>
      </c>
      <c r="E5821" t="str">
        <f>Raw_Data!E5821</f>
        <v>FORD, JAMES</v>
      </c>
      <c r="F5821" t="str">
        <f>Raw_Data!F5821</f>
        <v>1033117684</v>
      </c>
      <c r="G5821" t="str">
        <f>Raw_Data!H5821</f>
        <v>2</v>
      </c>
      <c r="H5821">
        <f>IFERROR(VLOOKUP(G5821,Store_Map!$A$2:$I$100,3,FALSE),"")</f>
        <v>0</v>
      </c>
      <c r="I5821">
        <f>IFERROR(VLOOKUP(G5821,Store_Map!$A$2:$I$100,4,FALSE),"")</f>
        <v>0</v>
      </c>
      <c r="J5821">
        <f>IFERROR(VLOOKUP(G5821,Store_Map!$A$2:$I$100,5,FALSE),"")</f>
        <v>0</v>
      </c>
      <c r="K5821">
        <f>IFERROR(VLOOKUP(G5821,Store_Map!$A$2:$I$100,6,FALSE),"")</f>
        <v>0</v>
      </c>
      <c r="L5821">
        <f>IFERROR(VLOOKUP(G5821,Store_Map!$A$2:$I$100,7,FALSE),"")</f>
        <v>0</v>
      </c>
      <c r="M5821">
        <f>IFERROR(VLOOKUP(G5821,Store_Map!$A$2:$I$100,8,FALSE),"")</f>
        <v>0</v>
      </c>
      <c r="N5821">
        <f t="shared" si="810"/>
        <v>0</v>
      </c>
      <c r="O5821" t="str">
        <f t="shared" si="811"/>
        <v>PASS</v>
      </c>
      <c r="P5821" t="str">
        <f t="shared" si="812"/>
        <v>PASS</v>
      </c>
      <c r="Q5821" t="str">
        <f t="shared" si="813"/>
        <v>PASS</v>
      </c>
      <c r="R5821" t="str">
        <f t="shared" si="814"/>
        <v>PASS</v>
      </c>
      <c r="S5821" t="str">
        <f t="shared" si="815"/>
        <v>PASS</v>
      </c>
      <c r="T5821">
        <f t="shared" si="816"/>
        <v>100</v>
      </c>
      <c r="U5821" t="str">
        <f t="shared" si="817"/>
        <v>Low</v>
      </c>
      <c r="V5821" t="str">
        <f t="shared" si="818"/>
        <v>Clean</v>
      </c>
    </row>
    <row r="5822" spans="1:22" x14ac:dyDescent="0.3">
      <c r="A5822" t="str">
        <f>Raw_Data!A5822</f>
        <v>26078634</v>
      </c>
      <c r="B5822">
        <f>Raw_Data!B5822</f>
        <v>45671</v>
      </c>
      <c r="C5822" t="str">
        <f>Raw_Data!C5822</f>
        <v>VENLAFAXINE HCL ER 37.5 MG</v>
      </c>
      <c r="D5822" t="str">
        <f>Raw_Data!D5822</f>
        <v>65862052730</v>
      </c>
      <c r="E5822" t="str">
        <f>Raw_Data!E5822</f>
        <v>FORD, JAMES</v>
      </c>
      <c r="F5822" t="str">
        <f>Raw_Data!F5822</f>
        <v>1033117684</v>
      </c>
      <c r="G5822" t="str">
        <f>Raw_Data!H5822</f>
        <v>2</v>
      </c>
      <c r="H5822">
        <f>IFERROR(VLOOKUP(G5822,Store_Map!$A$2:$I$100,3,FALSE),"")</f>
        <v>0</v>
      </c>
      <c r="I5822">
        <f>IFERROR(VLOOKUP(G5822,Store_Map!$A$2:$I$100,4,FALSE),"")</f>
        <v>0</v>
      </c>
      <c r="J5822">
        <f>IFERROR(VLOOKUP(G5822,Store_Map!$A$2:$I$100,5,FALSE),"")</f>
        <v>0</v>
      </c>
      <c r="K5822">
        <f>IFERROR(VLOOKUP(G5822,Store_Map!$A$2:$I$100,6,FALSE),"")</f>
        <v>0</v>
      </c>
      <c r="L5822">
        <f>IFERROR(VLOOKUP(G5822,Store_Map!$A$2:$I$100,7,FALSE),"")</f>
        <v>0</v>
      </c>
      <c r="M5822">
        <f>IFERROR(VLOOKUP(G5822,Store_Map!$A$2:$I$100,8,FALSE),"")</f>
        <v>0</v>
      </c>
      <c r="N5822">
        <f t="shared" si="810"/>
        <v>0</v>
      </c>
      <c r="O5822" t="str">
        <f t="shared" si="811"/>
        <v>PASS</v>
      </c>
      <c r="P5822" t="str">
        <f t="shared" si="812"/>
        <v>PASS</v>
      </c>
      <c r="Q5822" t="str">
        <f t="shared" si="813"/>
        <v>PASS</v>
      </c>
      <c r="R5822" t="str">
        <f t="shared" si="814"/>
        <v>PASS</v>
      </c>
      <c r="S5822" t="str">
        <f t="shared" si="815"/>
        <v>PASS</v>
      </c>
      <c r="T5822">
        <f t="shared" si="816"/>
        <v>100</v>
      </c>
      <c r="U5822" t="str">
        <f t="shared" si="817"/>
        <v>Low</v>
      </c>
      <c r="V5822" t="str">
        <f t="shared" si="818"/>
        <v>Clean</v>
      </c>
    </row>
    <row r="5823" spans="1:22" x14ac:dyDescent="0.3">
      <c r="A5823" t="str">
        <f>Raw_Data!A5823</f>
        <v>26078633</v>
      </c>
      <c r="B5823">
        <f>Raw_Data!B5823</f>
        <v>45671</v>
      </c>
      <c r="C5823" t="str">
        <f>Raw_Data!C5823</f>
        <v>LEVOCETIRIZINE 5 MG TABLET</v>
      </c>
      <c r="D5823" t="str">
        <f>Raw_Data!D5823</f>
        <v>33342020010</v>
      </c>
      <c r="E5823" t="str">
        <f>Raw_Data!E5823</f>
        <v>FORD, JAMES</v>
      </c>
      <c r="F5823" t="str">
        <f>Raw_Data!F5823</f>
        <v>1033117684</v>
      </c>
      <c r="G5823" t="str">
        <f>Raw_Data!H5823</f>
        <v>2</v>
      </c>
      <c r="H5823">
        <f>IFERROR(VLOOKUP(G5823,Store_Map!$A$2:$I$100,3,FALSE),"")</f>
        <v>0</v>
      </c>
      <c r="I5823">
        <f>IFERROR(VLOOKUP(G5823,Store_Map!$A$2:$I$100,4,FALSE),"")</f>
        <v>0</v>
      </c>
      <c r="J5823">
        <f>IFERROR(VLOOKUP(G5823,Store_Map!$A$2:$I$100,5,FALSE),"")</f>
        <v>0</v>
      </c>
      <c r="K5823">
        <f>IFERROR(VLOOKUP(G5823,Store_Map!$A$2:$I$100,6,FALSE),"")</f>
        <v>0</v>
      </c>
      <c r="L5823">
        <f>IFERROR(VLOOKUP(G5823,Store_Map!$A$2:$I$100,7,FALSE),"")</f>
        <v>0</v>
      </c>
      <c r="M5823">
        <f>IFERROR(VLOOKUP(G5823,Store_Map!$A$2:$I$100,8,FALSE),"")</f>
        <v>0</v>
      </c>
      <c r="N5823">
        <f t="shared" si="810"/>
        <v>0</v>
      </c>
      <c r="O5823" t="str">
        <f t="shared" si="811"/>
        <v>PASS</v>
      </c>
      <c r="P5823" t="str">
        <f t="shared" si="812"/>
        <v>PASS</v>
      </c>
      <c r="Q5823" t="str">
        <f t="shared" si="813"/>
        <v>PASS</v>
      </c>
      <c r="R5823" t="str">
        <f t="shared" si="814"/>
        <v>PASS</v>
      </c>
      <c r="S5823" t="str">
        <f t="shared" si="815"/>
        <v>PASS</v>
      </c>
      <c r="T5823">
        <f t="shared" si="816"/>
        <v>100</v>
      </c>
      <c r="U5823" t="str">
        <f t="shared" si="817"/>
        <v>Low</v>
      </c>
      <c r="V5823" t="str">
        <f t="shared" si="818"/>
        <v>Clean</v>
      </c>
    </row>
    <row r="5824" spans="1:22" x14ac:dyDescent="0.3">
      <c r="A5824" t="str">
        <f>Raw_Data!A5824</f>
        <v>26078635</v>
      </c>
      <c r="B5824">
        <f>Raw_Data!B5824</f>
        <v>45671</v>
      </c>
      <c r="C5824" t="str">
        <f>Raw_Data!C5824</f>
        <v>ESCITALOPRAM 20 MG TABLET</v>
      </c>
      <c r="D5824" t="str">
        <f>Raw_Data!D5824</f>
        <v>65862037501</v>
      </c>
      <c r="E5824" t="str">
        <f>Raw_Data!E5824</f>
        <v>FORD, JAMES</v>
      </c>
      <c r="F5824" t="str">
        <f>Raw_Data!F5824</f>
        <v>1033117684</v>
      </c>
      <c r="G5824" t="str">
        <f>Raw_Data!H5824</f>
        <v>2</v>
      </c>
      <c r="H5824">
        <f>IFERROR(VLOOKUP(G5824,Store_Map!$A$2:$I$100,3,FALSE),"")</f>
        <v>0</v>
      </c>
      <c r="I5824">
        <f>IFERROR(VLOOKUP(G5824,Store_Map!$A$2:$I$100,4,FALSE),"")</f>
        <v>0</v>
      </c>
      <c r="J5824">
        <f>IFERROR(VLOOKUP(G5824,Store_Map!$A$2:$I$100,5,FALSE),"")</f>
        <v>0</v>
      </c>
      <c r="K5824">
        <f>IFERROR(VLOOKUP(G5824,Store_Map!$A$2:$I$100,6,FALSE),"")</f>
        <v>0</v>
      </c>
      <c r="L5824">
        <f>IFERROR(VLOOKUP(G5824,Store_Map!$A$2:$I$100,7,FALSE),"")</f>
        <v>0</v>
      </c>
      <c r="M5824">
        <f>IFERROR(VLOOKUP(G5824,Store_Map!$A$2:$I$100,8,FALSE),"")</f>
        <v>0</v>
      </c>
      <c r="N5824">
        <f t="shared" si="810"/>
        <v>0</v>
      </c>
      <c r="O5824" t="str">
        <f t="shared" si="811"/>
        <v>PASS</v>
      </c>
      <c r="P5824" t="str">
        <f t="shared" si="812"/>
        <v>PASS</v>
      </c>
      <c r="Q5824" t="str">
        <f t="shared" si="813"/>
        <v>PASS</v>
      </c>
      <c r="R5824" t="str">
        <f t="shared" si="814"/>
        <v>PASS</v>
      </c>
      <c r="S5824" t="str">
        <f t="shared" si="815"/>
        <v>PASS</v>
      </c>
      <c r="T5824">
        <f t="shared" si="816"/>
        <v>100</v>
      </c>
      <c r="U5824" t="str">
        <f t="shared" si="817"/>
        <v>Low</v>
      </c>
      <c r="V5824" t="str">
        <f t="shared" si="818"/>
        <v>Clean</v>
      </c>
    </row>
    <row r="5825" spans="1:22" x14ac:dyDescent="0.3">
      <c r="A5825" t="str">
        <f>Raw_Data!A5825</f>
        <v>26084212</v>
      </c>
      <c r="B5825">
        <f>Raw_Data!B5825</f>
        <v>45671</v>
      </c>
      <c r="C5825" t="str">
        <f>Raw_Data!C5825</f>
        <v>CYCLOBENZAPRINE 10 MG TABLE</v>
      </c>
      <c r="D5825" t="str">
        <f>Raw_Data!D5825</f>
        <v>72888001400</v>
      </c>
      <c r="E5825" t="str">
        <f>Raw_Data!E5825</f>
        <v>FORD, JAMES</v>
      </c>
      <c r="F5825" t="str">
        <f>Raw_Data!F5825</f>
        <v>1033117684</v>
      </c>
      <c r="G5825" t="str">
        <f>Raw_Data!H5825</f>
        <v>2</v>
      </c>
      <c r="H5825">
        <f>IFERROR(VLOOKUP(G5825,Store_Map!$A$2:$I$100,3,FALSE),"")</f>
        <v>0</v>
      </c>
      <c r="I5825">
        <f>IFERROR(VLOOKUP(G5825,Store_Map!$A$2:$I$100,4,FALSE),"")</f>
        <v>0</v>
      </c>
      <c r="J5825">
        <f>IFERROR(VLOOKUP(G5825,Store_Map!$A$2:$I$100,5,FALSE),"")</f>
        <v>0</v>
      </c>
      <c r="K5825">
        <f>IFERROR(VLOOKUP(G5825,Store_Map!$A$2:$I$100,6,FALSE),"")</f>
        <v>0</v>
      </c>
      <c r="L5825">
        <f>IFERROR(VLOOKUP(G5825,Store_Map!$A$2:$I$100,7,FALSE),"")</f>
        <v>0</v>
      </c>
      <c r="M5825">
        <f>IFERROR(VLOOKUP(G5825,Store_Map!$A$2:$I$100,8,FALSE),"")</f>
        <v>0</v>
      </c>
      <c r="N5825">
        <f t="shared" si="810"/>
        <v>0</v>
      </c>
      <c r="O5825" t="str">
        <f t="shared" si="811"/>
        <v>PASS</v>
      </c>
      <c r="P5825" t="str">
        <f t="shared" si="812"/>
        <v>PASS</v>
      </c>
      <c r="Q5825" t="str">
        <f t="shared" si="813"/>
        <v>PASS</v>
      </c>
      <c r="R5825" t="str">
        <f t="shared" si="814"/>
        <v>PASS</v>
      </c>
      <c r="S5825" t="str">
        <f t="shared" si="815"/>
        <v>PASS</v>
      </c>
      <c r="T5825">
        <f t="shared" si="816"/>
        <v>100</v>
      </c>
      <c r="U5825" t="str">
        <f t="shared" si="817"/>
        <v>Low</v>
      </c>
      <c r="V5825" t="str">
        <f t="shared" si="818"/>
        <v>Clean</v>
      </c>
    </row>
    <row r="5826" spans="1:22" x14ac:dyDescent="0.3">
      <c r="A5826" t="str">
        <f>Raw_Data!A5826</f>
        <v>26077632</v>
      </c>
      <c r="B5826">
        <f>Raw_Data!B5826</f>
        <v>45671</v>
      </c>
      <c r="C5826" t="str">
        <f>Raw_Data!C5826</f>
        <v>LOSARTAN POTASSIUM 50 MG TA</v>
      </c>
      <c r="D5826" t="str">
        <f>Raw_Data!D5826</f>
        <v>65862020299</v>
      </c>
      <c r="E5826" t="str">
        <f>Raw_Data!E5826</f>
        <v>YASIN, NURA</v>
      </c>
      <c r="F5826" t="str">
        <f>Raw_Data!F5826</f>
        <v>1265518567</v>
      </c>
      <c r="G5826" t="str">
        <f>Raw_Data!H5826</f>
        <v>2</v>
      </c>
      <c r="H5826">
        <f>IFERROR(VLOOKUP(G5826,Store_Map!$A$2:$I$100,3,FALSE),"")</f>
        <v>0</v>
      </c>
      <c r="I5826">
        <f>IFERROR(VLOOKUP(G5826,Store_Map!$A$2:$I$100,4,FALSE),"")</f>
        <v>0</v>
      </c>
      <c r="J5826">
        <f>IFERROR(VLOOKUP(G5826,Store_Map!$A$2:$I$100,5,FALSE),"")</f>
        <v>0</v>
      </c>
      <c r="K5826">
        <f>IFERROR(VLOOKUP(G5826,Store_Map!$A$2:$I$100,6,FALSE),"")</f>
        <v>0</v>
      </c>
      <c r="L5826">
        <f>IFERROR(VLOOKUP(G5826,Store_Map!$A$2:$I$100,7,FALSE),"")</f>
        <v>0</v>
      </c>
      <c r="M5826">
        <f>IFERROR(VLOOKUP(G5826,Store_Map!$A$2:$I$100,8,FALSE),"")</f>
        <v>0</v>
      </c>
      <c r="N5826">
        <f t="shared" ref="N5826:N5889" si="819">COUNTBLANK(A5826:M5826)</f>
        <v>0</v>
      </c>
      <c r="O5826" t="str">
        <f t="shared" ref="O5826:O5889" si="820">IF(AND(F5826&lt;&gt;"",LEN(F5826)=10,ISNUMBER(--F5826)),"PASS","REVIEW")</f>
        <v>PASS</v>
      </c>
      <c r="P5826" t="str">
        <f t="shared" ref="P5826:P5889" si="821">IF(AND(D5826&lt;&gt;"",OR(LEN(D5826)=10,LEN(D5826)=11),ISNUMBER(--D5826)),"PASS","REVIEW")</f>
        <v>PASS</v>
      </c>
      <c r="Q5826" t="str">
        <f t="shared" ref="Q5826:Q5889" si="822">IF(H5826&lt;&gt;"","PASS","REVIEW")</f>
        <v>PASS</v>
      </c>
      <c r="R5826" t="str">
        <f t="shared" ref="R5826:R5889" si="823">IF(AND(I5826&lt;&gt;"",J5826&lt;&gt;"",K5826&lt;&gt;"",L5826&lt;&gt;"",M5826&lt;&gt;""),"PASS","REVIEW")</f>
        <v>PASS</v>
      </c>
      <c r="S5826" t="str">
        <f t="shared" ref="S5826:S5889" si="824">IF(OR(N5826&gt;0,O5826="REVIEW",P5826="REVIEW",Q5826="REVIEW",R5826="REVIEW"),"REVIEW","PASS")</f>
        <v>PASS</v>
      </c>
      <c r="T5826">
        <f t="shared" ref="T5826:T5889" si="825">MAX(0,100-(N5826*5)-IF(O5826="REVIEW",15,0)-IF(P5826="REVIEW",10,0)-IF(Q5826="REVIEW",10,0)-IF(R5826="REVIEW",20,0))</f>
        <v>100</v>
      </c>
      <c r="U5826" t="str">
        <f t="shared" ref="U5826:U5889" si="826">IF(T5826&gt;=90,"Low",IF(T5826&gt;=70,"Medium","High"))</f>
        <v>Low</v>
      </c>
      <c r="V5826" t="str">
        <f t="shared" ref="V5826:V5889" si="827">IF(N5826&gt;0,"Missing required fields",IF(O5826="REVIEW","Invalid provider NPI",IF(P5826="REVIEW","Invalid NDC",IF(Q5826="REVIEW","Store mapping incomplete",IF(R5826="REVIEW","Entity mapping incomplete","Clean")))))</f>
        <v>Clean</v>
      </c>
    </row>
    <row r="5827" spans="1:22" x14ac:dyDescent="0.3">
      <c r="A5827" t="str">
        <f>Raw_Data!A5827</f>
        <v>26080040</v>
      </c>
      <c r="B5827">
        <f>Raw_Data!B5827</f>
        <v>45671</v>
      </c>
      <c r="C5827" t="str">
        <f>Raw_Data!C5827</f>
        <v>HYDROCHLOROTHIAZIDE 25 MG T</v>
      </c>
      <c r="D5827" t="str">
        <f>Raw_Data!D5827</f>
        <v>23155000810</v>
      </c>
      <c r="E5827" t="str">
        <f>Raw_Data!E5827</f>
        <v>YASIN, NURA</v>
      </c>
      <c r="F5827" t="str">
        <f>Raw_Data!F5827</f>
        <v>1265518567</v>
      </c>
      <c r="G5827" t="str">
        <f>Raw_Data!H5827</f>
        <v>2</v>
      </c>
      <c r="H5827">
        <f>IFERROR(VLOOKUP(G5827,Store_Map!$A$2:$I$100,3,FALSE),"")</f>
        <v>0</v>
      </c>
      <c r="I5827">
        <f>IFERROR(VLOOKUP(G5827,Store_Map!$A$2:$I$100,4,FALSE),"")</f>
        <v>0</v>
      </c>
      <c r="J5827">
        <f>IFERROR(VLOOKUP(G5827,Store_Map!$A$2:$I$100,5,FALSE),"")</f>
        <v>0</v>
      </c>
      <c r="K5827">
        <f>IFERROR(VLOOKUP(G5827,Store_Map!$A$2:$I$100,6,FALSE),"")</f>
        <v>0</v>
      </c>
      <c r="L5827">
        <f>IFERROR(VLOOKUP(G5827,Store_Map!$A$2:$I$100,7,FALSE),"")</f>
        <v>0</v>
      </c>
      <c r="M5827">
        <f>IFERROR(VLOOKUP(G5827,Store_Map!$A$2:$I$100,8,FALSE),"")</f>
        <v>0</v>
      </c>
      <c r="N5827">
        <f t="shared" si="819"/>
        <v>0</v>
      </c>
      <c r="O5827" t="str">
        <f t="shared" si="820"/>
        <v>PASS</v>
      </c>
      <c r="P5827" t="str">
        <f t="shared" si="821"/>
        <v>PASS</v>
      </c>
      <c r="Q5827" t="str">
        <f t="shared" si="822"/>
        <v>PASS</v>
      </c>
      <c r="R5827" t="str">
        <f t="shared" si="823"/>
        <v>PASS</v>
      </c>
      <c r="S5827" t="str">
        <f t="shared" si="824"/>
        <v>PASS</v>
      </c>
      <c r="T5827">
        <f t="shared" si="825"/>
        <v>100</v>
      </c>
      <c r="U5827" t="str">
        <f t="shared" si="826"/>
        <v>Low</v>
      </c>
      <c r="V5827" t="str">
        <f t="shared" si="827"/>
        <v>Clean</v>
      </c>
    </row>
    <row r="5828" spans="1:22" x14ac:dyDescent="0.3">
      <c r="A5828" t="str">
        <f>Raw_Data!A5828</f>
        <v>26077633</v>
      </c>
      <c r="B5828">
        <f>Raw_Data!B5828</f>
        <v>45671</v>
      </c>
      <c r="C5828" t="str">
        <f>Raw_Data!C5828</f>
        <v>FAMOTIDINE 40 MG TABLET</v>
      </c>
      <c r="D5828" t="str">
        <f>Raw_Data!D5828</f>
        <v>65862086001</v>
      </c>
      <c r="E5828" t="str">
        <f>Raw_Data!E5828</f>
        <v>YASIN, NURA</v>
      </c>
      <c r="F5828" t="str">
        <f>Raw_Data!F5828</f>
        <v>1265518567</v>
      </c>
      <c r="G5828" t="str">
        <f>Raw_Data!H5828</f>
        <v>2</v>
      </c>
      <c r="H5828">
        <f>IFERROR(VLOOKUP(G5828,Store_Map!$A$2:$I$100,3,FALSE),"")</f>
        <v>0</v>
      </c>
      <c r="I5828">
        <f>IFERROR(VLOOKUP(G5828,Store_Map!$A$2:$I$100,4,FALSE),"")</f>
        <v>0</v>
      </c>
      <c r="J5828">
        <f>IFERROR(VLOOKUP(G5828,Store_Map!$A$2:$I$100,5,FALSE),"")</f>
        <v>0</v>
      </c>
      <c r="K5828">
        <f>IFERROR(VLOOKUP(G5828,Store_Map!$A$2:$I$100,6,FALSE),"")</f>
        <v>0</v>
      </c>
      <c r="L5828">
        <f>IFERROR(VLOOKUP(G5828,Store_Map!$A$2:$I$100,7,FALSE),"")</f>
        <v>0</v>
      </c>
      <c r="M5828">
        <f>IFERROR(VLOOKUP(G5828,Store_Map!$A$2:$I$100,8,FALSE),"")</f>
        <v>0</v>
      </c>
      <c r="N5828">
        <f t="shared" si="819"/>
        <v>0</v>
      </c>
      <c r="O5828" t="str">
        <f t="shared" si="820"/>
        <v>PASS</v>
      </c>
      <c r="P5828" t="str">
        <f t="shared" si="821"/>
        <v>PASS</v>
      </c>
      <c r="Q5828" t="str">
        <f t="shared" si="822"/>
        <v>PASS</v>
      </c>
      <c r="R5828" t="str">
        <f t="shared" si="823"/>
        <v>PASS</v>
      </c>
      <c r="S5828" t="str">
        <f t="shared" si="824"/>
        <v>PASS</v>
      </c>
      <c r="T5828">
        <f t="shared" si="825"/>
        <v>100</v>
      </c>
      <c r="U5828" t="str">
        <f t="shared" si="826"/>
        <v>Low</v>
      </c>
      <c r="V5828" t="str">
        <f t="shared" si="827"/>
        <v>Clean</v>
      </c>
    </row>
    <row r="5829" spans="1:22" x14ac:dyDescent="0.3">
      <c r="A5829" t="str">
        <f>Raw_Data!A5829</f>
        <v>26075756</v>
      </c>
      <c r="B5829">
        <f>Raw_Data!B5829</f>
        <v>45671</v>
      </c>
      <c r="C5829" t="str">
        <f>Raw_Data!C5829</f>
        <v>LOSARTAN-HCTZ 100-25 MG TAB</v>
      </c>
      <c r="D5829" t="str">
        <f>Raw_Data!D5829</f>
        <v>65862047099</v>
      </c>
      <c r="E5829" t="str">
        <f>Raw_Data!E5829</f>
        <v>FORD, JAMES</v>
      </c>
      <c r="F5829" t="str">
        <f>Raw_Data!F5829</f>
        <v>1033117684</v>
      </c>
      <c r="G5829" t="str">
        <f>Raw_Data!H5829</f>
        <v>2</v>
      </c>
      <c r="H5829">
        <f>IFERROR(VLOOKUP(G5829,Store_Map!$A$2:$I$100,3,FALSE),"")</f>
        <v>0</v>
      </c>
      <c r="I5829">
        <f>IFERROR(VLOOKUP(G5829,Store_Map!$A$2:$I$100,4,FALSE),"")</f>
        <v>0</v>
      </c>
      <c r="J5829">
        <f>IFERROR(VLOOKUP(G5829,Store_Map!$A$2:$I$100,5,FALSE),"")</f>
        <v>0</v>
      </c>
      <c r="K5829">
        <f>IFERROR(VLOOKUP(G5829,Store_Map!$A$2:$I$100,6,FALSE),"")</f>
        <v>0</v>
      </c>
      <c r="L5829">
        <f>IFERROR(VLOOKUP(G5829,Store_Map!$A$2:$I$100,7,FALSE),"")</f>
        <v>0</v>
      </c>
      <c r="M5829">
        <f>IFERROR(VLOOKUP(G5829,Store_Map!$A$2:$I$100,8,FALSE),"")</f>
        <v>0</v>
      </c>
      <c r="N5829">
        <f t="shared" si="819"/>
        <v>0</v>
      </c>
      <c r="O5829" t="str">
        <f t="shared" si="820"/>
        <v>PASS</v>
      </c>
      <c r="P5829" t="str">
        <f t="shared" si="821"/>
        <v>PASS</v>
      </c>
      <c r="Q5829" t="str">
        <f t="shared" si="822"/>
        <v>PASS</v>
      </c>
      <c r="R5829" t="str">
        <f t="shared" si="823"/>
        <v>PASS</v>
      </c>
      <c r="S5829" t="str">
        <f t="shared" si="824"/>
        <v>PASS</v>
      </c>
      <c r="T5829">
        <f t="shared" si="825"/>
        <v>100</v>
      </c>
      <c r="U5829" t="str">
        <f t="shared" si="826"/>
        <v>Low</v>
      </c>
      <c r="V5829" t="str">
        <f t="shared" si="827"/>
        <v>Clean</v>
      </c>
    </row>
    <row r="5830" spans="1:22" x14ac:dyDescent="0.3">
      <c r="A5830" t="str">
        <f>Raw_Data!A5830</f>
        <v>26084877</v>
      </c>
      <c r="B5830">
        <f>Raw_Data!B5830</f>
        <v>45671</v>
      </c>
      <c r="C5830" t="str">
        <f>Raw_Data!C5830</f>
        <v>QUETIAPINE FUMARATE 400 MG</v>
      </c>
      <c r="D5830" t="str">
        <f>Raw_Data!D5830</f>
        <v>65862049501</v>
      </c>
      <c r="E5830" t="str">
        <f>Raw_Data!E5830</f>
        <v>FORD, JAMES</v>
      </c>
      <c r="F5830" t="str">
        <f>Raw_Data!F5830</f>
        <v>1033117684</v>
      </c>
      <c r="G5830" t="str">
        <f>Raw_Data!H5830</f>
        <v>2</v>
      </c>
      <c r="H5830">
        <f>IFERROR(VLOOKUP(G5830,Store_Map!$A$2:$I$100,3,FALSE),"")</f>
        <v>0</v>
      </c>
      <c r="I5830">
        <f>IFERROR(VLOOKUP(G5830,Store_Map!$A$2:$I$100,4,FALSE),"")</f>
        <v>0</v>
      </c>
      <c r="J5830">
        <f>IFERROR(VLOOKUP(G5830,Store_Map!$A$2:$I$100,5,FALSE),"")</f>
        <v>0</v>
      </c>
      <c r="K5830">
        <f>IFERROR(VLOOKUP(G5830,Store_Map!$A$2:$I$100,6,FALSE),"")</f>
        <v>0</v>
      </c>
      <c r="L5830">
        <f>IFERROR(VLOOKUP(G5830,Store_Map!$A$2:$I$100,7,FALSE),"")</f>
        <v>0</v>
      </c>
      <c r="M5830">
        <f>IFERROR(VLOOKUP(G5830,Store_Map!$A$2:$I$100,8,FALSE),"")</f>
        <v>0</v>
      </c>
      <c r="N5830">
        <f t="shared" si="819"/>
        <v>0</v>
      </c>
      <c r="O5830" t="str">
        <f t="shared" si="820"/>
        <v>PASS</v>
      </c>
      <c r="P5830" t="str">
        <f t="shared" si="821"/>
        <v>PASS</v>
      </c>
      <c r="Q5830" t="str">
        <f t="shared" si="822"/>
        <v>PASS</v>
      </c>
      <c r="R5830" t="str">
        <f t="shared" si="823"/>
        <v>PASS</v>
      </c>
      <c r="S5830" t="str">
        <f t="shared" si="824"/>
        <v>PASS</v>
      </c>
      <c r="T5830">
        <f t="shared" si="825"/>
        <v>100</v>
      </c>
      <c r="U5830" t="str">
        <f t="shared" si="826"/>
        <v>Low</v>
      </c>
      <c r="V5830" t="str">
        <f t="shared" si="827"/>
        <v>Clean</v>
      </c>
    </row>
    <row r="5831" spans="1:22" x14ac:dyDescent="0.3">
      <c r="A5831" t="str">
        <f>Raw_Data!A5831</f>
        <v>26084878</v>
      </c>
      <c r="B5831">
        <f>Raw_Data!B5831</f>
        <v>45671</v>
      </c>
      <c r="C5831" t="str">
        <f>Raw_Data!C5831</f>
        <v>ALBUTEROL HFA 90 MCG INHALE</v>
      </c>
      <c r="D5831" t="str">
        <f>Raw_Data!D5831</f>
        <v>781729685</v>
      </c>
      <c r="E5831" t="str">
        <f>Raw_Data!E5831</f>
        <v>FORD, JAMES</v>
      </c>
      <c r="F5831" t="str">
        <f>Raw_Data!F5831</f>
        <v>1033117684</v>
      </c>
      <c r="G5831" t="str">
        <f>Raw_Data!H5831</f>
        <v>2</v>
      </c>
      <c r="H5831">
        <f>IFERROR(VLOOKUP(G5831,Store_Map!$A$2:$I$100,3,FALSE),"")</f>
        <v>0</v>
      </c>
      <c r="I5831">
        <f>IFERROR(VLOOKUP(G5831,Store_Map!$A$2:$I$100,4,FALSE),"")</f>
        <v>0</v>
      </c>
      <c r="J5831">
        <f>IFERROR(VLOOKUP(G5831,Store_Map!$A$2:$I$100,5,FALSE),"")</f>
        <v>0</v>
      </c>
      <c r="K5831">
        <f>IFERROR(VLOOKUP(G5831,Store_Map!$A$2:$I$100,6,FALSE),"")</f>
        <v>0</v>
      </c>
      <c r="L5831">
        <f>IFERROR(VLOOKUP(G5831,Store_Map!$A$2:$I$100,7,FALSE),"")</f>
        <v>0</v>
      </c>
      <c r="M5831">
        <f>IFERROR(VLOOKUP(G5831,Store_Map!$A$2:$I$100,8,FALSE),"")</f>
        <v>0</v>
      </c>
      <c r="N5831">
        <f t="shared" si="819"/>
        <v>0</v>
      </c>
      <c r="O5831" t="str">
        <f t="shared" si="820"/>
        <v>PASS</v>
      </c>
      <c r="P5831" t="str">
        <f t="shared" si="821"/>
        <v>REVIEW</v>
      </c>
      <c r="Q5831" t="str">
        <f t="shared" si="822"/>
        <v>PASS</v>
      </c>
      <c r="R5831" t="str">
        <f t="shared" si="823"/>
        <v>PASS</v>
      </c>
      <c r="S5831" t="str">
        <f t="shared" si="824"/>
        <v>REVIEW</v>
      </c>
      <c r="T5831">
        <f t="shared" si="825"/>
        <v>90</v>
      </c>
      <c r="U5831" t="str">
        <f t="shared" si="826"/>
        <v>Low</v>
      </c>
      <c r="V5831" t="str">
        <f t="shared" si="827"/>
        <v>Invalid NDC</v>
      </c>
    </row>
    <row r="5832" spans="1:22" x14ac:dyDescent="0.3">
      <c r="A5832" t="str">
        <f>Raw_Data!A5832</f>
        <v>26084879</v>
      </c>
      <c r="B5832">
        <f>Raw_Data!B5832</f>
        <v>45671</v>
      </c>
      <c r="C5832" t="str">
        <f>Raw_Data!C5832</f>
        <v>CYCLOBENZAPRINE 10 MG TABLE</v>
      </c>
      <c r="D5832" t="str">
        <f>Raw_Data!D5832</f>
        <v>72888001400</v>
      </c>
      <c r="E5832" t="str">
        <f>Raw_Data!E5832</f>
        <v>FORD, JAMES</v>
      </c>
      <c r="F5832" t="str">
        <f>Raw_Data!F5832</f>
        <v>1033117684</v>
      </c>
      <c r="G5832" t="str">
        <f>Raw_Data!H5832</f>
        <v>2</v>
      </c>
      <c r="H5832">
        <f>IFERROR(VLOOKUP(G5832,Store_Map!$A$2:$I$100,3,FALSE),"")</f>
        <v>0</v>
      </c>
      <c r="I5832">
        <f>IFERROR(VLOOKUP(G5832,Store_Map!$A$2:$I$100,4,FALSE),"")</f>
        <v>0</v>
      </c>
      <c r="J5832">
        <f>IFERROR(VLOOKUP(G5832,Store_Map!$A$2:$I$100,5,FALSE),"")</f>
        <v>0</v>
      </c>
      <c r="K5832">
        <f>IFERROR(VLOOKUP(G5832,Store_Map!$A$2:$I$100,6,FALSE),"")</f>
        <v>0</v>
      </c>
      <c r="L5832">
        <f>IFERROR(VLOOKUP(G5832,Store_Map!$A$2:$I$100,7,FALSE),"")</f>
        <v>0</v>
      </c>
      <c r="M5832">
        <f>IFERROR(VLOOKUP(G5832,Store_Map!$A$2:$I$100,8,FALSE),"")</f>
        <v>0</v>
      </c>
      <c r="N5832">
        <f t="shared" si="819"/>
        <v>0</v>
      </c>
      <c r="O5832" t="str">
        <f t="shared" si="820"/>
        <v>PASS</v>
      </c>
      <c r="P5832" t="str">
        <f t="shared" si="821"/>
        <v>PASS</v>
      </c>
      <c r="Q5832" t="str">
        <f t="shared" si="822"/>
        <v>PASS</v>
      </c>
      <c r="R5832" t="str">
        <f t="shared" si="823"/>
        <v>PASS</v>
      </c>
      <c r="S5832" t="str">
        <f t="shared" si="824"/>
        <v>PASS</v>
      </c>
      <c r="T5832">
        <f t="shared" si="825"/>
        <v>100</v>
      </c>
      <c r="U5832" t="str">
        <f t="shared" si="826"/>
        <v>Low</v>
      </c>
      <c r="V5832" t="str">
        <f t="shared" si="827"/>
        <v>Clean</v>
      </c>
    </row>
    <row r="5833" spans="1:22" x14ac:dyDescent="0.3">
      <c r="A5833" t="str">
        <f>Raw_Data!A5833</f>
        <v>26084880</v>
      </c>
      <c r="B5833">
        <f>Raw_Data!B5833</f>
        <v>45671</v>
      </c>
      <c r="C5833" t="str">
        <f>Raw_Data!C5833</f>
        <v>ALBUTEROL HFA 90 MCG INHALE</v>
      </c>
      <c r="D5833" t="str">
        <f>Raw_Data!D5833</f>
        <v>781729685</v>
      </c>
      <c r="E5833" t="str">
        <f>Raw_Data!E5833</f>
        <v>FORD, JAMES</v>
      </c>
      <c r="F5833" t="str">
        <f>Raw_Data!F5833</f>
        <v>1033117684</v>
      </c>
      <c r="G5833" t="str">
        <f>Raw_Data!H5833</f>
        <v>2</v>
      </c>
      <c r="H5833">
        <f>IFERROR(VLOOKUP(G5833,Store_Map!$A$2:$I$100,3,FALSE),"")</f>
        <v>0</v>
      </c>
      <c r="I5833">
        <f>IFERROR(VLOOKUP(G5833,Store_Map!$A$2:$I$100,4,FALSE),"")</f>
        <v>0</v>
      </c>
      <c r="J5833">
        <f>IFERROR(VLOOKUP(G5833,Store_Map!$A$2:$I$100,5,FALSE),"")</f>
        <v>0</v>
      </c>
      <c r="K5833">
        <f>IFERROR(VLOOKUP(G5833,Store_Map!$A$2:$I$100,6,FALSE),"")</f>
        <v>0</v>
      </c>
      <c r="L5833">
        <f>IFERROR(VLOOKUP(G5833,Store_Map!$A$2:$I$100,7,FALSE),"")</f>
        <v>0</v>
      </c>
      <c r="M5833">
        <f>IFERROR(VLOOKUP(G5833,Store_Map!$A$2:$I$100,8,FALSE),"")</f>
        <v>0</v>
      </c>
      <c r="N5833">
        <f t="shared" si="819"/>
        <v>0</v>
      </c>
      <c r="O5833" t="str">
        <f t="shared" si="820"/>
        <v>PASS</v>
      </c>
      <c r="P5833" t="str">
        <f t="shared" si="821"/>
        <v>REVIEW</v>
      </c>
      <c r="Q5833" t="str">
        <f t="shared" si="822"/>
        <v>PASS</v>
      </c>
      <c r="R5833" t="str">
        <f t="shared" si="823"/>
        <v>PASS</v>
      </c>
      <c r="S5833" t="str">
        <f t="shared" si="824"/>
        <v>REVIEW</v>
      </c>
      <c r="T5833">
        <f t="shared" si="825"/>
        <v>90</v>
      </c>
      <c r="U5833" t="str">
        <f t="shared" si="826"/>
        <v>Low</v>
      </c>
      <c r="V5833" t="str">
        <f t="shared" si="827"/>
        <v>Invalid NDC</v>
      </c>
    </row>
    <row r="5834" spans="1:22" x14ac:dyDescent="0.3">
      <c r="A5834" t="str">
        <f>Raw_Data!A5834</f>
        <v>26084882</v>
      </c>
      <c r="B5834">
        <f>Raw_Data!B5834</f>
        <v>45671</v>
      </c>
      <c r="C5834" t="str">
        <f>Raw_Data!C5834</f>
        <v>TRIAMCINOLONE 0.1% CREAM</v>
      </c>
      <c r="D5834" t="str">
        <f>Raw_Data!D5834</f>
        <v>168000415</v>
      </c>
      <c r="E5834" t="str">
        <f>Raw_Data!E5834</f>
        <v>FORD, JAMES</v>
      </c>
      <c r="F5834" t="str">
        <f>Raw_Data!F5834</f>
        <v>1033117684</v>
      </c>
      <c r="G5834" t="str">
        <f>Raw_Data!H5834</f>
        <v>2</v>
      </c>
      <c r="H5834">
        <f>IFERROR(VLOOKUP(G5834,Store_Map!$A$2:$I$100,3,FALSE),"")</f>
        <v>0</v>
      </c>
      <c r="I5834">
        <f>IFERROR(VLOOKUP(G5834,Store_Map!$A$2:$I$100,4,FALSE),"")</f>
        <v>0</v>
      </c>
      <c r="J5834">
        <f>IFERROR(VLOOKUP(G5834,Store_Map!$A$2:$I$100,5,FALSE),"")</f>
        <v>0</v>
      </c>
      <c r="K5834">
        <f>IFERROR(VLOOKUP(G5834,Store_Map!$A$2:$I$100,6,FALSE),"")</f>
        <v>0</v>
      </c>
      <c r="L5834">
        <f>IFERROR(VLOOKUP(G5834,Store_Map!$A$2:$I$100,7,FALSE),"")</f>
        <v>0</v>
      </c>
      <c r="M5834">
        <f>IFERROR(VLOOKUP(G5834,Store_Map!$A$2:$I$100,8,FALSE),"")</f>
        <v>0</v>
      </c>
      <c r="N5834">
        <f t="shared" si="819"/>
        <v>0</v>
      </c>
      <c r="O5834" t="str">
        <f t="shared" si="820"/>
        <v>PASS</v>
      </c>
      <c r="P5834" t="str">
        <f t="shared" si="821"/>
        <v>REVIEW</v>
      </c>
      <c r="Q5834" t="str">
        <f t="shared" si="822"/>
        <v>PASS</v>
      </c>
      <c r="R5834" t="str">
        <f t="shared" si="823"/>
        <v>PASS</v>
      </c>
      <c r="S5834" t="str">
        <f t="shared" si="824"/>
        <v>REVIEW</v>
      </c>
      <c r="T5834">
        <f t="shared" si="825"/>
        <v>90</v>
      </c>
      <c r="U5834" t="str">
        <f t="shared" si="826"/>
        <v>Low</v>
      </c>
      <c r="V5834" t="str">
        <f t="shared" si="827"/>
        <v>Invalid NDC</v>
      </c>
    </row>
    <row r="5835" spans="1:22" x14ac:dyDescent="0.3">
      <c r="A5835" t="str">
        <f>Raw_Data!A5835</f>
        <v>26083392</v>
      </c>
      <c r="B5835">
        <f>Raw_Data!B5835</f>
        <v>45671</v>
      </c>
      <c r="C5835" t="str">
        <f>Raw_Data!C5835</f>
        <v>TADALAFIL 20 MG TABLET</v>
      </c>
      <c r="D5835" t="str">
        <f>Raw_Data!D5835</f>
        <v>69238134903</v>
      </c>
      <c r="E5835" t="str">
        <f>Raw_Data!E5835</f>
        <v>BYNE, EDMUND</v>
      </c>
      <c r="F5835" t="str">
        <f>Raw_Data!F5835</f>
        <v>1033186648</v>
      </c>
      <c r="G5835" t="str">
        <f>Raw_Data!H5835</f>
        <v>2</v>
      </c>
      <c r="H5835">
        <f>IFERROR(VLOOKUP(G5835,Store_Map!$A$2:$I$100,3,FALSE),"")</f>
        <v>0</v>
      </c>
      <c r="I5835">
        <f>IFERROR(VLOOKUP(G5835,Store_Map!$A$2:$I$100,4,FALSE),"")</f>
        <v>0</v>
      </c>
      <c r="J5835">
        <f>IFERROR(VLOOKUP(G5835,Store_Map!$A$2:$I$100,5,FALSE),"")</f>
        <v>0</v>
      </c>
      <c r="K5835">
        <f>IFERROR(VLOOKUP(G5835,Store_Map!$A$2:$I$100,6,FALSE),"")</f>
        <v>0</v>
      </c>
      <c r="L5835">
        <f>IFERROR(VLOOKUP(G5835,Store_Map!$A$2:$I$100,7,FALSE),"")</f>
        <v>0</v>
      </c>
      <c r="M5835">
        <f>IFERROR(VLOOKUP(G5835,Store_Map!$A$2:$I$100,8,FALSE),"")</f>
        <v>0</v>
      </c>
      <c r="N5835">
        <f t="shared" si="819"/>
        <v>0</v>
      </c>
      <c r="O5835" t="str">
        <f t="shared" si="820"/>
        <v>PASS</v>
      </c>
      <c r="P5835" t="str">
        <f t="shared" si="821"/>
        <v>PASS</v>
      </c>
      <c r="Q5835" t="str">
        <f t="shared" si="822"/>
        <v>PASS</v>
      </c>
      <c r="R5835" t="str">
        <f t="shared" si="823"/>
        <v>PASS</v>
      </c>
      <c r="S5835" t="str">
        <f t="shared" si="824"/>
        <v>PASS</v>
      </c>
      <c r="T5835">
        <f t="shared" si="825"/>
        <v>100</v>
      </c>
      <c r="U5835" t="str">
        <f t="shared" si="826"/>
        <v>Low</v>
      </c>
      <c r="V5835" t="str">
        <f t="shared" si="827"/>
        <v>Clean</v>
      </c>
    </row>
    <row r="5836" spans="1:22" x14ac:dyDescent="0.3">
      <c r="A5836" t="str">
        <f>Raw_Data!A5836</f>
        <v>26077133</v>
      </c>
      <c r="B5836">
        <f>Raw_Data!B5836</f>
        <v>45671</v>
      </c>
      <c r="C5836" t="str">
        <f>Raw_Data!C5836</f>
        <v>AMLODIPINE-OLMESARTAN 5-40</v>
      </c>
      <c r="D5836" t="str">
        <f>Raw_Data!D5836</f>
        <v>27241008403</v>
      </c>
      <c r="E5836" t="str">
        <f>Raw_Data!E5836</f>
        <v>GIBBS, JON</v>
      </c>
      <c r="F5836" t="str">
        <f>Raw_Data!F5836</f>
        <v>1700896156</v>
      </c>
      <c r="G5836" t="str">
        <f>Raw_Data!H5836</f>
        <v>2</v>
      </c>
      <c r="H5836">
        <f>IFERROR(VLOOKUP(G5836,Store_Map!$A$2:$I$100,3,FALSE),"")</f>
        <v>0</v>
      </c>
      <c r="I5836">
        <f>IFERROR(VLOOKUP(G5836,Store_Map!$A$2:$I$100,4,FALSE),"")</f>
        <v>0</v>
      </c>
      <c r="J5836">
        <f>IFERROR(VLOOKUP(G5836,Store_Map!$A$2:$I$100,5,FALSE),"")</f>
        <v>0</v>
      </c>
      <c r="K5836">
        <f>IFERROR(VLOOKUP(G5836,Store_Map!$A$2:$I$100,6,FALSE),"")</f>
        <v>0</v>
      </c>
      <c r="L5836">
        <f>IFERROR(VLOOKUP(G5836,Store_Map!$A$2:$I$100,7,FALSE),"")</f>
        <v>0</v>
      </c>
      <c r="M5836">
        <f>IFERROR(VLOOKUP(G5836,Store_Map!$A$2:$I$100,8,FALSE),"")</f>
        <v>0</v>
      </c>
      <c r="N5836">
        <f t="shared" si="819"/>
        <v>0</v>
      </c>
      <c r="O5836" t="str">
        <f t="shared" si="820"/>
        <v>PASS</v>
      </c>
      <c r="P5836" t="str">
        <f t="shared" si="821"/>
        <v>PASS</v>
      </c>
      <c r="Q5836" t="str">
        <f t="shared" si="822"/>
        <v>PASS</v>
      </c>
      <c r="R5836" t="str">
        <f t="shared" si="823"/>
        <v>PASS</v>
      </c>
      <c r="S5836" t="str">
        <f t="shared" si="824"/>
        <v>PASS</v>
      </c>
      <c r="T5836">
        <f t="shared" si="825"/>
        <v>100</v>
      </c>
      <c r="U5836" t="str">
        <f t="shared" si="826"/>
        <v>Low</v>
      </c>
      <c r="V5836" t="str">
        <f t="shared" si="827"/>
        <v>Clean</v>
      </c>
    </row>
    <row r="5837" spans="1:22" x14ac:dyDescent="0.3">
      <c r="A5837" t="str">
        <f>Raw_Data!A5837</f>
        <v>26084884</v>
      </c>
      <c r="B5837">
        <f>Raw_Data!B5837</f>
        <v>45671</v>
      </c>
      <c r="C5837" t="str">
        <f>Raw_Data!C5837</f>
        <v>*LEVOFLOXACIN 500 MG TABLET</v>
      </c>
      <c r="D5837" t="str">
        <f>Raw_Data!D5837</f>
        <v>31722072250</v>
      </c>
      <c r="E5837" t="str">
        <f>Raw_Data!E5837</f>
        <v>MAKHIJA, JAIPAL</v>
      </c>
      <c r="F5837" t="str">
        <f>Raw_Data!F5837</f>
        <v>1720419914</v>
      </c>
      <c r="G5837" t="str">
        <f>Raw_Data!H5837</f>
        <v>2</v>
      </c>
      <c r="H5837">
        <f>IFERROR(VLOOKUP(G5837,Store_Map!$A$2:$I$100,3,FALSE),"")</f>
        <v>0</v>
      </c>
      <c r="I5837">
        <f>IFERROR(VLOOKUP(G5837,Store_Map!$A$2:$I$100,4,FALSE),"")</f>
        <v>0</v>
      </c>
      <c r="J5837">
        <f>IFERROR(VLOOKUP(G5837,Store_Map!$A$2:$I$100,5,FALSE),"")</f>
        <v>0</v>
      </c>
      <c r="K5837">
        <f>IFERROR(VLOOKUP(G5837,Store_Map!$A$2:$I$100,6,FALSE),"")</f>
        <v>0</v>
      </c>
      <c r="L5837">
        <f>IFERROR(VLOOKUP(G5837,Store_Map!$A$2:$I$100,7,FALSE),"")</f>
        <v>0</v>
      </c>
      <c r="M5837">
        <f>IFERROR(VLOOKUP(G5837,Store_Map!$A$2:$I$100,8,FALSE),"")</f>
        <v>0</v>
      </c>
      <c r="N5837">
        <f t="shared" si="819"/>
        <v>0</v>
      </c>
      <c r="O5837" t="str">
        <f t="shared" si="820"/>
        <v>PASS</v>
      </c>
      <c r="P5837" t="str">
        <f t="shared" si="821"/>
        <v>PASS</v>
      </c>
      <c r="Q5837" t="str">
        <f t="shared" si="822"/>
        <v>PASS</v>
      </c>
      <c r="R5837" t="str">
        <f t="shared" si="823"/>
        <v>PASS</v>
      </c>
      <c r="S5837" t="str">
        <f t="shared" si="824"/>
        <v>PASS</v>
      </c>
      <c r="T5837">
        <f t="shared" si="825"/>
        <v>100</v>
      </c>
      <c r="U5837" t="str">
        <f t="shared" si="826"/>
        <v>Low</v>
      </c>
      <c r="V5837" t="str">
        <f t="shared" si="827"/>
        <v>Clean</v>
      </c>
    </row>
    <row r="5838" spans="1:22" x14ac:dyDescent="0.3">
      <c r="A5838" t="str">
        <f>Raw_Data!A5838</f>
        <v>26082966</v>
      </c>
      <c r="B5838">
        <f>Raw_Data!B5838</f>
        <v>45671</v>
      </c>
      <c r="C5838" t="str">
        <f>Raw_Data!C5838</f>
        <v>VENTOLIN HFA 90 MCG INHALER</v>
      </c>
      <c r="D5838" t="str">
        <f>Raw_Data!D5838</f>
        <v>173068220</v>
      </c>
      <c r="E5838" t="str">
        <f>Raw_Data!E5838</f>
        <v>FORD, JAMES</v>
      </c>
      <c r="F5838" t="str">
        <f>Raw_Data!F5838</f>
        <v>1033117684</v>
      </c>
      <c r="G5838" t="str">
        <f>Raw_Data!H5838</f>
        <v>2</v>
      </c>
      <c r="H5838">
        <f>IFERROR(VLOOKUP(G5838,Store_Map!$A$2:$I$100,3,FALSE),"")</f>
        <v>0</v>
      </c>
      <c r="I5838">
        <f>IFERROR(VLOOKUP(G5838,Store_Map!$A$2:$I$100,4,FALSE),"")</f>
        <v>0</v>
      </c>
      <c r="J5838">
        <f>IFERROR(VLOOKUP(G5838,Store_Map!$A$2:$I$100,5,FALSE),"")</f>
        <v>0</v>
      </c>
      <c r="K5838">
        <f>IFERROR(VLOOKUP(G5838,Store_Map!$A$2:$I$100,6,FALSE),"")</f>
        <v>0</v>
      </c>
      <c r="L5838">
        <f>IFERROR(VLOOKUP(G5838,Store_Map!$A$2:$I$100,7,FALSE),"")</f>
        <v>0</v>
      </c>
      <c r="M5838">
        <f>IFERROR(VLOOKUP(G5838,Store_Map!$A$2:$I$100,8,FALSE),"")</f>
        <v>0</v>
      </c>
      <c r="N5838">
        <f t="shared" si="819"/>
        <v>0</v>
      </c>
      <c r="O5838" t="str">
        <f t="shared" si="820"/>
        <v>PASS</v>
      </c>
      <c r="P5838" t="str">
        <f t="shared" si="821"/>
        <v>REVIEW</v>
      </c>
      <c r="Q5838" t="str">
        <f t="shared" si="822"/>
        <v>PASS</v>
      </c>
      <c r="R5838" t="str">
        <f t="shared" si="823"/>
        <v>PASS</v>
      </c>
      <c r="S5838" t="str">
        <f t="shared" si="824"/>
        <v>REVIEW</v>
      </c>
      <c r="T5838">
        <f t="shared" si="825"/>
        <v>90</v>
      </c>
      <c r="U5838" t="str">
        <f t="shared" si="826"/>
        <v>Low</v>
      </c>
      <c r="V5838" t="str">
        <f t="shared" si="827"/>
        <v>Invalid NDC</v>
      </c>
    </row>
    <row r="5839" spans="1:22" x14ac:dyDescent="0.3">
      <c r="A5839" t="str">
        <f>Raw_Data!A5839</f>
        <v>26082971</v>
      </c>
      <c r="B5839">
        <f>Raw_Data!B5839</f>
        <v>45671</v>
      </c>
      <c r="C5839" t="str">
        <f>Raw_Data!C5839</f>
        <v>FLUTICASONE PROP 50 MCG SPR</v>
      </c>
      <c r="D5839" t="str">
        <f>Raw_Data!D5839</f>
        <v>60505082901</v>
      </c>
      <c r="E5839" t="str">
        <f>Raw_Data!E5839</f>
        <v>FORD, JAMES</v>
      </c>
      <c r="F5839" t="str">
        <f>Raw_Data!F5839</f>
        <v>1033117684</v>
      </c>
      <c r="G5839" t="str">
        <f>Raw_Data!H5839</f>
        <v>2</v>
      </c>
      <c r="H5839">
        <f>IFERROR(VLOOKUP(G5839,Store_Map!$A$2:$I$100,3,FALSE),"")</f>
        <v>0</v>
      </c>
      <c r="I5839">
        <f>IFERROR(VLOOKUP(G5839,Store_Map!$A$2:$I$100,4,FALSE),"")</f>
        <v>0</v>
      </c>
      <c r="J5839">
        <f>IFERROR(VLOOKUP(G5839,Store_Map!$A$2:$I$100,5,FALSE),"")</f>
        <v>0</v>
      </c>
      <c r="K5839">
        <f>IFERROR(VLOOKUP(G5839,Store_Map!$A$2:$I$100,6,FALSE),"")</f>
        <v>0</v>
      </c>
      <c r="L5839">
        <f>IFERROR(VLOOKUP(G5839,Store_Map!$A$2:$I$100,7,FALSE),"")</f>
        <v>0</v>
      </c>
      <c r="M5839">
        <f>IFERROR(VLOOKUP(G5839,Store_Map!$A$2:$I$100,8,FALSE),"")</f>
        <v>0</v>
      </c>
      <c r="N5839">
        <f t="shared" si="819"/>
        <v>0</v>
      </c>
      <c r="O5839" t="str">
        <f t="shared" si="820"/>
        <v>PASS</v>
      </c>
      <c r="P5839" t="str">
        <f t="shared" si="821"/>
        <v>PASS</v>
      </c>
      <c r="Q5839" t="str">
        <f t="shared" si="822"/>
        <v>PASS</v>
      </c>
      <c r="R5839" t="str">
        <f t="shared" si="823"/>
        <v>PASS</v>
      </c>
      <c r="S5839" t="str">
        <f t="shared" si="824"/>
        <v>PASS</v>
      </c>
      <c r="T5839">
        <f t="shared" si="825"/>
        <v>100</v>
      </c>
      <c r="U5839" t="str">
        <f t="shared" si="826"/>
        <v>Low</v>
      </c>
      <c r="V5839" t="str">
        <f t="shared" si="827"/>
        <v>Clean</v>
      </c>
    </row>
    <row r="5840" spans="1:22" x14ac:dyDescent="0.3">
      <c r="A5840" t="str">
        <f>Raw_Data!A5840</f>
        <v>26082972</v>
      </c>
      <c r="B5840">
        <f>Raw_Data!B5840</f>
        <v>45671</v>
      </c>
      <c r="C5840" t="str">
        <f>Raw_Data!C5840</f>
        <v>BACLOFEN 10 MG TABLET</v>
      </c>
      <c r="D5840" t="str">
        <f>Raw_Data!D5840</f>
        <v>52817032000</v>
      </c>
      <c r="E5840" t="str">
        <f>Raw_Data!E5840</f>
        <v>FORD, JAMES</v>
      </c>
      <c r="F5840" t="str">
        <f>Raw_Data!F5840</f>
        <v>1033117684</v>
      </c>
      <c r="G5840" t="str">
        <f>Raw_Data!H5840</f>
        <v>2</v>
      </c>
      <c r="H5840">
        <f>IFERROR(VLOOKUP(G5840,Store_Map!$A$2:$I$100,3,FALSE),"")</f>
        <v>0</v>
      </c>
      <c r="I5840">
        <f>IFERROR(VLOOKUP(G5840,Store_Map!$A$2:$I$100,4,FALSE),"")</f>
        <v>0</v>
      </c>
      <c r="J5840">
        <f>IFERROR(VLOOKUP(G5840,Store_Map!$A$2:$I$100,5,FALSE),"")</f>
        <v>0</v>
      </c>
      <c r="K5840">
        <f>IFERROR(VLOOKUP(G5840,Store_Map!$A$2:$I$100,6,FALSE),"")</f>
        <v>0</v>
      </c>
      <c r="L5840">
        <f>IFERROR(VLOOKUP(G5840,Store_Map!$A$2:$I$100,7,FALSE),"")</f>
        <v>0</v>
      </c>
      <c r="M5840">
        <f>IFERROR(VLOOKUP(G5840,Store_Map!$A$2:$I$100,8,FALSE),"")</f>
        <v>0</v>
      </c>
      <c r="N5840">
        <f t="shared" si="819"/>
        <v>0</v>
      </c>
      <c r="O5840" t="str">
        <f t="shared" si="820"/>
        <v>PASS</v>
      </c>
      <c r="P5840" t="str">
        <f t="shared" si="821"/>
        <v>PASS</v>
      </c>
      <c r="Q5840" t="str">
        <f t="shared" si="822"/>
        <v>PASS</v>
      </c>
      <c r="R5840" t="str">
        <f t="shared" si="823"/>
        <v>PASS</v>
      </c>
      <c r="S5840" t="str">
        <f t="shared" si="824"/>
        <v>PASS</v>
      </c>
      <c r="T5840">
        <f t="shared" si="825"/>
        <v>100</v>
      </c>
      <c r="U5840" t="str">
        <f t="shared" si="826"/>
        <v>Low</v>
      </c>
      <c r="V5840" t="str">
        <f t="shared" si="827"/>
        <v>Clean</v>
      </c>
    </row>
    <row r="5841" spans="1:22" x14ac:dyDescent="0.3">
      <c r="A5841" t="str">
        <f>Raw_Data!A5841</f>
        <v>26082970</v>
      </c>
      <c r="B5841">
        <f>Raw_Data!B5841</f>
        <v>45671</v>
      </c>
      <c r="C5841" t="str">
        <f>Raw_Data!C5841</f>
        <v>LURASIDONE HCL 120 MG TABLE</v>
      </c>
      <c r="D5841" t="str">
        <f>Raw_Data!D5841</f>
        <v>43598035530</v>
      </c>
      <c r="E5841" t="str">
        <f>Raw_Data!E5841</f>
        <v>FORD, JAMES</v>
      </c>
      <c r="F5841" t="str">
        <f>Raw_Data!F5841</f>
        <v>1033117684</v>
      </c>
      <c r="G5841" t="str">
        <f>Raw_Data!H5841</f>
        <v>2</v>
      </c>
      <c r="H5841">
        <f>IFERROR(VLOOKUP(G5841,Store_Map!$A$2:$I$100,3,FALSE),"")</f>
        <v>0</v>
      </c>
      <c r="I5841">
        <f>IFERROR(VLOOKUP(G5841,Store_Map!$A$2:$I$100,4,FALSE),"")</f>
        <v>0</v>
      </c>
      <c r="J5841">
        <f>IFERROR(VLOOKUP(G5841,Store_Map!$A$2:$I$100,5,FALSE),"")</f>
        <v>0</v>
      </c>
      <c r="K5841">
        <f>IFERROR(VLOOKUP(G5841,Store_Map!$A$2:$I$100,6,FALSE),"")</f>
        <v>0</v>
      </c>
      <c r="L5841">
        <f>IFERROR(VLOOKUP(G5841,Store_Map!$A$2:$I$100,7,FALSE),"")</f>
        <v>0</v>
      </c>
      <c r="M5841">
        <f>IFERROR(VLOOKUP(G5841,Store_Map!$A$2:$I$100,8,FALSE),"")</f>
        <v>0</v>
      </c>
      <c r="N5841">
        <f t="shared" si="819"/>
        <v>0</v>
      </c>
      <c r="O5841" t="str">
        <f t="shared" si="820"/>
        <v>PASS</v>
      </c>
      <c r="P5841" t="str">
        <f t="shared" si="821"/>
        <v>PASS</v>
      </c>
      <c r="Q5841" t="str">
        <f t="shared" si="822"/>
        <v>PASS</v>
      </c>
      <c r="R5841" t="str">
        <f t="shared" si="823"/>
        <v>PASS</v>
      </c>
      <c r="S5841" t="str">
        <f t="shared" si="824"/>
        <v>PASS</v>
      </c>
      <c r="T5841">
        <f t="shared" si="825"/>
        <v>100</v>
      </c>
      <c r="U5841" t="str">
        <f t="shared" si="826"/>
        <v>Low</v>
      </c>
      <c r="V5841" t="str">
        <f t="shared" si="827"/>
        <v>Clean</v>
      </c>
    </row>
    <row r="5842" spans="1:22" x14ac:dyDescent="0.3">
      <c r="A5842" t="str">
        <f>Raw_Data!A5842</f>
        <v>26082969</v>
      </c>
      <c r="B5842">
        <f>Raw_Data!B5842</f>
        <v>45671</v>
      </c>
      <c r="C5842" t="str">
        <f>Raw_Data!C5842</f>
        <v>SIMVASTATIN 20 MG TABLET</v>
      </c>
      <c r="D5842" t="str">
        <f>Raw_Data!D5842</f>
        <v>68180047903</v>
      </c>
      <c r="E5842" t="str">
        <f>Raw_Data!E5842</f>
        <v>FORD, JAMES</v>
      </c>
      <c r="F5842" t="str">
        <f>Raw_Data!F5842</f>
        <v>1033117684</v>
      </c>
      <c r="G5842" t="str">
        <f>Raw_Data!H5842</f>
        <v>2</v>
      </c>
      <c r="H5842">
        <f>IFERROR(VLOOKUP(G5842,Store_Map!$A$2:$I$100,3,FALSE),"")</f>
        <v>0</v>
      </c>
      <c r="I5842">
        <f>IFERROR(VLOOKUP(G5842,Store_Map!$A$2:$I$100,4,FALSE),"")</f>
        <v>0</v>
      </c>
      <c r="J5842">
        <f>IFERROR(VLOOKUP(G5842,Store_Map!$A$2:$I$100,5,FALSE),"")</f>
        <v>0</v>
      </c>
      <c r="K5842">
        <f>IFERROR(VLOOKUP(G5842,Store_Map!$A$2:$I$100,6,FALSE),"")</f>
        <v>0</v>
      </c>
      <c r="L5842">
        <f>IFERROR(VLOOKUP(G5842,Store_Map!$A$2:$I$100,7,FALSE),"")</f>
        <v>0</v>
      </c>
      <c r="M5842">
        <f>IFERROR(VLOOKUP(G5842,Store_Map!$A$2:$I$100,8,FALSE),"")</f>
        <v>0</v>
      </c>
      <c r="N5842">
        <f t="shared" si="819"/>
        <v>0</v>
      </c>
      <c r="O5842" t="str">
        <f t="shared" si="820"/>
        <v>PASS</v>
      </c>
      <c r="P5842" t="str">
        <f t="shared" si="821"/>
        <v>PASS</v>
      </c>
      <c r="Q5842" t="str">
        <f t="shared" si="822"/>
        <v>PASS</v>
      </c>
      <c r="R5842" t="str">
        <f t="shared" si="823"/>
        <v>PASS</v>
      </c>
      <c r="S5842" t="str">
        <f t="shared" si="824"/>
        <v>PASS</v>
      </c>
      <c r="T5842">
        <f t="shared" si="825"/>
        <v>100</v>
      </c>
      <c r="U5842" t="str">
        <f t="shared" si="826"/>
        <v>Low</v>
      </c>
      <c r="V5842" t="str">
        <f t="shared" si="827"/>
        <v>Clean</v>
      </c>
    </row>
    <row r="5843" spans="1:22" x14ac:dyDescent="0.3">
      <c r="A5843" t="str">
        <f>Raw_Data!A5843</f>
        <v>26082968</v>
      </c>
      <c r="B5843">
        <f>Raw_Data!B5843</f>
        <v>45671</v>
      </c>
      <c r="C5843" t="str">
        <f>Raw_Data!C5843</f>
        <v>LORATADINE 10 MG TABLET</v>
      </c>
      <c r="D5843" t="str">
        <f>Raw_Data!D5843</f>
        <v>45802065087</v>
      </c>
      <c r="E5843" t="str">
        <f>Raw_Data!E5843</f>
        <v>FORD, JAMES</v>
      </c>
      <c r="F5843" t="str">
        <f>Raw_Data!F5843</f>
        <v>1033117684</v>
      </c>
      <c r="G5843" t="str">
        <f>Raw_Data!H5843</f>
        <v>2</v>
      </c>
      <c r="H5843">
        <f>IFERROR(VLOOKUP(G5843,Store_Map!$A$2:$I$100,3,FALSE),"")</f>
        <v>0</v>
      </c>
      <c r="I5843">
        <f>IFERROR(VLOOKUP(G5843,Store_Map!$A$2:$I$100,4,FALSE),"")</f>
        <v>0</v>
      </c>
      <c r="J5843">
        <f>IFERROR(VLOOKUP(G5843,Store_Map!$A$2:$I$100,5,FALSE),"")</f>
        <v>0</v>
      </c>
      <c r="K5843">
        <f>IFERROR(VLOOKUP(G5843,Store_Map!$A$2:$I$100,6,FALSE),"")</f>
        <v>0</v>
      </c>
      <c r="L5843">
        <f>IFERROR(VLOOKUP(G5843,Store_Map!$A$2:$I$100,7,FALSE),"")</f>
        <v>0</v>
      </c>
      <c r="M5843">
        <f>IFERROR(VLOOKUP(G5843,Store_Map!$A$2:$I$100,8,FALSE),"")</f>
        <v>0</v>
      </c>
      <c r="N5843">
        <f t="shared" si="819"/>
        <v>0</v>
      </c>
      <c r="O5843" t="str">
        <f t="shared" si="820"/>
        <v>PASS</v>
      </c>
      <c r="P5843" t="str">
        <f t="shared" si="821"/>
        <v>PASS</v>
      </c>
      <c r="Q5843" t="str">
        <f t="shared" si="822"/>
        <v>PASS</v>
      </c>
      <c r="R5843" t="str">
        <f t="shared" si="823"/>
        <v>PASS</v>
      </c>
      <c r="S5843" t="str">
        <f t="shared" si="824"/>
        <v>PASS</v>
      </c>
      <c r="T5843">
        <f t="shared" si="825"/>
        <v>100</v>
      </c>
      <c r="U5843" t="str">
        <f t="shared" si="826"/>
        <v>Low</v>
      </c>
      <c r="V5843" t="str">
        <f t="shared" si="827"/>
        <v>Clean</v>
      </c>
    </row>
    <row r="5844" spans="1:22" x14ac:dyDescent="0.3">
      <c r="A5844" t="str">
        <f>Raw_Data!A5844</f>
        <v>26082967</v>
      </c>
      <c r="B5844">
        <f>Raw_Data!B5844</f>
        <v>45671</v>
      </c>
      <c r="C5844" t="str">
        <f>Raw_Data!C5844</f>
        <v>HYDROXYZINE HCL 25 MG TABLE</v>
      </c>
      <c r="D5844" t="str">
        <f>Raw_Data!D5844</f>
        <v>23155050110</v>
      </c>
      <c r="E5844" t="str">
        <f>Raw_Data!E5844</f>
        <v>FORD, JAMES</v>
      </c>
      <c r="F5844" t="str">
        <f>Raw_Data!F5844</f>
        <v>1033117684</v>
      </c>
      <c r="G5844" t="str">
        <f>Raw_Data!H5844</f>
        <v>2</v>
      </c>
      <c r="H5844">
        <f>IFERROR(VLOOKUP(G5844,Store_Map!$A$2:$I$100,3,FALSE),"")</f>
        <v>0</v>
      </c>
      <c r="I5844">
        <f>IFERROR(VLOOKUP(G5844,Store_Map!$A$2:$I$100,4,FALSE),"")</f>
        <v>0</v>
      </c>
      <c r="J5844">
        <f>IFERROR(VLOOKUP(G5844,Store_Map!$A$2:$I$100,5,FALSE),"")</f>
        <v>0</v>
      </c>
      <c r="K5844">
        <f>IFERROR(VLOOKUP(G5844,Store_Map!$A$2:$I$100,6,FALSE),"")</f>
        <v>0</v>
      </c>
      <c r="L5844">
        <f>IFERROR(VLOOKUP(G5844,Store_Map!$A$2:$I$100,7,FALSE),"")</f>
        <v>0</v>
      </c>
      <c r="M5844">
        <f>IFERROR(VLOOKUP(G5844,Store_Map!$A$2:$I$100,8,FALSE),"")</f>
        <v>0</v>
      </c>
      <c r="N5844">
        <f t="shared" si="819"/>
        <v>0</v>
      </c>
      <c r="O5844" t="str">
        <f t="shared" si="820"/>
        <v>PASS</v>
      </c>
      <c r="P5844" t="str">
        <f t="shared" si="821"/>
        <v>PASS</v>
      </c>
      <c r="Q5844" t="str">
        <f t="shared" si="822"/>
        <v>PASS</v>
      </c>
      <c r="R5844" t="str">
        <f t="shared" si="823"/>
        <v>PASS</v>
      </c>
      <c r="S5844" t="str">
        <f t="shared" si="824"/>
        <v>PASS</v>
      </c>
      <c r="T5844">
        <f t="shared" si="825"/>
        <v>100</v>
      </c>
      <c r="U5844" t="str">
        <f t="shared" si="826"/>
        <v>Low</v>
      </c>
      <c r="V5844" t="str">
        <f t="shared" si="827"/>
        <v>Clean</v>
      </c>
    </row>
    <row r="5845" spans="1:22" x14ac:dyDescent="0.3">
      <c r="A5845" t="str">
        <f>Raw_Data!A5845</f>
        <v>26082963</v>
      </c>
      <c r="B5845">
        <f>Raw_Data!B5845</f>
        <v>45671</v>
      </c>
      <c r="C5845" t="str">
        <f>Raw_Data!C5845</f>
        <v>AMLODIPINE BESYLATE 5 MG TA</v>
      </c>
      <c r="D5845" t="str">
        <f>Raw_Data!D5845</f>
        <v>69097012715</v>
      </c>
      <c r="E5845" t="str">
        <f>Raw_Data!E5845</f>
        <v>FORD, JAMES</v>
      </c>
      <c r="F5845" t="str">
        <f>Raw_Data!F5845</f>
        <v>1033117684</v>
      </c>
      <c r="G5845" t="str">
        <f>Raw_Data!H5845</f>
        <v>2</v>
      </c>
      <c r="H5845">
        <f>IFERROR(VLOOKUP(G5845,Store_Map!$A$2:$I$100,3,FALSE),"")</f>
        <v>0</v>
      </c>
      <c r="I5845">
        <f>IFERROR(VLOOKUP(G5845,Store_Map!$A$2:$I$100,4,FALSE),"")</f>
        <v>0</v>
      </c>
      <c r="J5845">
        <f>IFERROR(VLOOKUP(G5845,Store_Map!$A$2:$I$100,5,FALSE),"")</f>
        <v>0</v>
      </c>
      <c r="K5845">
        <f>IFERROR(VLOOKUP(G5845,Store_Map!$A$2:$I$100,6,FALSE),"")</f>
        <v>0</v>
      </c>
      <c r="L5845">
        <f>IFERROR(VLOOKUP(G5845,Store_Map!$A$2:$I$100,7,FALSE),"")</f>
        <v>0</v>
      </c>
      <c r="M5845">
        <f>IFERROR(VLOOKUP(G5845,Store_Map!$A$2:$I$100,8,FALSE),"")</f>
        <v>0</v>
      </c>
      <c r="N5845">
        <f t="shared" si="819"/>
        <v>0</v>
      </c>
      <c r="O5845" t="str">
        <f t="shared" si="820"/>
        <v>PASS</v>
      </c>
      <c r="P5845" t="str">
        <f t="shared" si="821"/>
        <v>PASS</v>
      </c>
      <c r="Q5845" t="str">
        <f t="shared" si="822"/>
        <v>PASS</v>
      </c>
      <c r="R5845" t="str">
        <f t="shared" si="823"/>
        <v>PASS</v>
      </c>
      <c r="S5845" t="str">
        <f t="shared" si="824"/>
        <v>PASS</v>
      </c>
      <c r="T5845">
        <f t="shared" si="825"/>
        <v>100</v>
      </c>
      <c r="U5845" t="str">
        <f t="shared" si="826"/>
        <v>Low</v>
      </c>
      <c r="V5845" t="str">
        <f t="shared" si="827"/>
        <v>Clean</v>
      </c>
    </row>
    <row r="5846" spans="1:22" x14ac:dyDescent="0.3">
      <c r="A5846" t="str">
        <f>Raw_Data!A5846</f>
        <v>26082962</v>
      </c>
      <c r="B5846">
        <f>Raw_Data!B5846</f>
        <v>45671</v>
      </c>
      <c r="C5846" t="str">
        <f>Raw_Data!C5846</f>
        <v>SYMBICORT 80-4.5 MCG INHALE</v>
      </c>
      <c r="D5846" t="str">
        <f>Raw_Data!D5846</f>
        <v>186037220</v>
      </c>
      <c r="E5846" t="str">
        <f>Raw_Data!E5846</f>
        <v>FORD, JAMES</v>
      </c>
      <c r="F5846" t="str">
        <f>Raw_Data!F5846</f>
        <v>1033117684</v>
      </c>
      <c r="G5846" t="str">
        <f>Raw_Data!H5846</f>
        <v>2</v>
      </c>
      <c r="H5846">
        <f>IFERROR(VLOOKUP(G5846,Store_Map!$A$2:$I$100,3,FALSE),"")</f>
        <v>0</v>
      </c>
      <c r="I5846">
        <f>IFERROR(VLOOKUP(G5846,Store_Map!$A$2:$I$100,4,FALSE),"")</f>
        <v>0</v>
      </c>
      <c r="J5846">
        <f>IFERROR(VLOOKUP(G5846,Store_Map!$A$2:$I$100,5,FALSE),"")</f>
        <v>0</v>
      </c>
      <c r="K5846">
        <f>IFERROR(VLOOKUP(G5846,Store_Map!$A$2:$I$100,6,FALSE),"")</f>
        <v>0</v>
      </c>
      <c r="L5846">
        <f>IFERROR(VLOOKUP(G5846,Store_Map!$A$2:$I$100,7,FALSE),"")</f>
        <v>0</v>
      </c>
      <c r="M5846">
        <f>IFERROR(VLOOKUP(G5846,Store_Map!$A$2:$I$100,8,FALSE),"")</f>
        <v>0</v>
      </c>
      <c r="N5846">
        <f t="shared" si="819"/>
        <v>0</v>
      </c>
      <c r="O5846" t="str">
        <f t="shared" si="820"/>
        <v>PASS</v>
      </c>
      <c r="P5846" t="str">
        <f t="shared" si="821"/>
        <v>REVIEW</v>
      </c>
      <c r="Q5846" t="str">
        <f t="shared" si="822"/>
        <v>PASS</v>
      </c>
      <c r="R5846" t="str">
        <f t="shared" si="823"/>
        <v>PASS</v>
      </c>
      <c r="S5846" t="str">
        <f t="shared" si="824"/>
        <v>REVIEW</v>
      </c>
      <c r="T5846">
        <f t="shared" si="825"/>
        <v>90</v>
      </c>
      <c r="U5846" t="str">
        <f t="shared" si="826"/>
        <v>Low</v>
      </c>
      <c r="V5846" t="str">
        <f t="shared" si="827"/>
        <v>Invalid NDC</v>
      </c>
    </row>
    <row r="5847" spans="1:22" x14ac:dyDescent="0.3">
      <c r="A5847" t="str">
        <f>Raw_Data!A5847</f>
        <v>26082973</v>
      </c>
      <c r="B5847">
        <f>Raw_Data!B5847</f>
        <v>45671</v>
      </c>
      <c r="C5847" t="str">
        <f>Raw_Data!C5847</f>
        <v>IBUPROFEN 800 MG TABLET</v>
      </c>
      <c r="D5847" t="str">
        <f>Raw_Data!D5847</f>
        <v>65162046650</v>
      </c>
      <c r="E5847" t="str">
        <f>Raw_Data!E5847</f>
        <v>FORD, JAMES</v>
      </c>
      <c r="F5847" t="str">
        <f>Raw_Data!F5847</f>
        <v>1033117684</v>
      </c>
      <c r="G5847" t="str">
        <f>Raw_Data!H5847</f>
        <v>2</v>
      </c>
      <c r="H5847">
        <f>IFERROR(VLOOKUP(G5847,Store_Map!$A$2:$I$100,3,FALSE),"")</f>
        <v>0</v>
      </c>
      <c r="I5847">
        <f>IFERROR(VLOOKUP(G5847,Store_Map!$A$2:$I$100,4,FALSE),"")</f>
        <v>0</v>
      </c>
      <c r="J5847">
        <f>IFERROR(VLOOKUP(G5847,Store_Map!$A$2:$I$100,5,FALSE),"")</f>
        <v>0</v>
      </c>
      <c r="K5847">
        <f>IFERROR(VLOOKUP(G5847,Store_Map!$A$2:$I$100,6,FALSE),"")</f>
        <v>0</v>
      </c>
      <c r="L5847">
        <f>IFERROR(VLOOKUP(G5847,Store_Map!$A$2:$I$100,7,FALSE),"")</f>
        <v>0</v>
      </c>
      <c r="M5847">
        <f>IFERROR(VLOOKUP(G5847,Store_Map!$A$2:$I$100,8,FALSE),"")</f>
        <v>0</v>
      </c>
      <c r="N5847">
        <f t="shared" si="819"/>
        <v>0</v>
      </c>
      <c r="O5847" t="str">
        <f t="shared" si="820"/>
        <v>PASS</v>
      </c>
      <c r="P5847" t="str">
        <f t="shared" si="821"/>
        <v>PASS</v>
      </c>
      <c r="Q5847" t="str">
        <f t="shared" si="822"/>
        <v>PASS</v>
      </c>
      <c r="R5847" t="str">
        <f t="shared" si="823"/>
        <v>PASS</v>
      </c>
      <c r="S5847" t="str">
        <f t="shared" si="824"/>
        <v>PASS</v>
      </c>
      <c r="T5847">
        <f t="shared" si="825"/>
        <v>100</v>
      </c>
      <c r="U5847" t="str">
        <f t="shared" si="826"/>
        <v>Low</v>
      </c>
      <c r="V5847" t="str">
        <f t="shared" si="827"/>
        <v>Clean</v>
      </c>
    </row>
    <row r="5848" spans="1:22" x14ac:dyDescent="0.3">
      <c r="A5848" t="str">
        <f>Raw_Data!A5848</f>
        <v>26083226</v>
      </c>
      <c r="B5848">
        <f>Raw_Data!B5848</f>
        <v>45671</v>
      </c>
      <c r="C5848" t="str">
        <f>Raw_Data!C5848</f>
        <v>BUPROPION HCL XL 150 MG TAB</v>
      </c>
      <c r="D5848" t="str">
        <f>Raw_Data!D5848</f>
        <v>68180031906</v>
      </c>
      <c r="E5848" t="str">
        <f>Raw_Data!E5848</f>
        <v>FORD, JAMES</v>
      </c>
      <c r="F5848" t="str">
        <f>Raw_Data!F5848</f>
        <v>1033117684</v>
      </c>
      <c r="G5848" t="str">
        <f>Raw_Data!H5848</f>
        <v>2</v>
      </c>
      <c r="H5848">
        <f>IFERROR(VLOOKUP(G5848,Store_Map!$A$2:$I$100,3,FALSE),"")</f>
        <v>0</v>
      </c>
      <c r="I5848">
        <f>IFERROR(VLOOKUP(G5848,Store_Map!$A$2:$I$100,4,FALSE),"")</f>
        <v>0</v>
      </c>
      <c r="J5848">
        <f>IFERROR(VLOOKUP(G5848,Store_Map!$A$2:$I$100,5,FALSE),"")</f>
        <v>0</v>
      </c>
      <c r="K5848">
        <f>IFERROR(VLOOKUP(G5848,Store_Map!$A$2:$I$100,6,FALSE),"")</f>
        <v>0</v>
      </c>
      <c r="L5848">
        <f>IFERROR(VLOOKUP(G5848,Store_Map!$A$2:$I$100,7,FALSE),"")</f>
        <v>0</v>
      </c>
      <c r="M5848">
        <f>IFERROR(VLOOKUP(G5848,Store_Map!$A$2:$I$100,8,FALSE),"")</f>
        <v>0</v>
      </c>
      <c r="N5848">
        <f t="shared" si="819"/>
        <v>0</v>
      </c>
      <c r="O5848" t="str">
        <f t="shared" si="820"/>
        <v>PASS</v>
      </c>
      <c r="P5848" t="str">
        <f t="shared" si="821"/>
        <v>PASS</v>
      </c>
      <c r="Q5848" t="str">
        <f t="shared" si="822"/>
        <v>PASS</v>
      </c>
      <c r="R5848" t="str">
        <f t="shared" si="823"/>
        <v>PASS</v>
      </c>
      <c r="S5848" t="str">
        <f t="shared" si="824"/>
        <v>PASS</v>
      </c>
      <c r="T5848">
        <f t="shared" si="825"/>
        <v>100</v>
      </c>
      <c r="U5848" t="str">
        <f t="shared" si="826"/>
        <v>Low</v>
      </c>
      <c r="V5848" t="str">
        <f t="shared" si="827"/>
        <v>Clean</v>
      </c>
    </row>
    <row r="5849" spans="1:22" x14ac:dyDescent="0.3">
      <c r="A5849" t="str">
        <f>Raw_Data!A5849</f>
        <v>26084874</v>
      </c>
      <c r="B5849">
        <f>Raw_Data!B5849</f>
        <v>45671</v>
      </c>
      <c r="C5849" t="str">
        <f>Raw_Data!C5849</f>
        <v>OZEMPIC 2 MG/DOSE (8 MG/3 M</v>
      </c>
      <c r="D5849" t="str">
        <f>Raw_Data!D5849</f>
        <v>169477212</v>
      </c>
      <c r="E5849" t="str">
        <f>Raw_Data!E5849</f>
        <v>BYNE, EDMUND</v>
      </c>
      <c r="F5849" t="str">
        <f>Raw_Data!F5849</f>
        <v>1033186648</v>
      </c>
      <c r="G5849" t="str">
        <f>Raw_Data!H5849</f>
        <v>2</v>
      </c>
      <c r="H5849">
        <f>IFERROR(VLOOKUP(G5849,Store_Map!$A$2:$I$100,3,FALSE),"")</f>
        <v>0</v>
      </c>
      <c r="I5849">
        <f>IFERROR(VLOOKUP(G5849,Store_Map!$A$2:$I$100,4,FALSE),"")</f>
        <v>0</v>
      </c>
      <c r="J5849">
        <f>IFERROR(VLOOKUP(G5849,Store_Map!$A$2:$I$100,5,FALSE),"")</f>
        <v>0</v>
      </c>
      <c r="K5849">
        <f>IFERROR(VLOOKUP(G5849,Store_Map!$A$2:$I$100,6,FALSE),"")</f>
        <v>0</v>
      </c>
      <c r="L5849">
        <f>IFERROR(VLOOKUP(G5849,Store_Map!$A$2:$I$100,7,FALSE),"")</f>
        <v>0</v>
      </c>
      <c r="M5849">
        <f>IFERROR(VLOOKUP(G5849,Store_Map!$A$2:$I$100,8,FALSE),"")</f>
        <v>0</v>
      </c>
      <c r="N5849">
        <f t="shared" si="819"/>
        <v>0</v>
      </c>
      <c r="O5849" t="str">
        <f t="shared" si="820"/>
        <v>PASS</v>
      </c>
      <c r="P5849" t="str">
        <f t="shared" si="821"/>
        <v>REVIEW</v>
      </c>
      <c r="Q5849" t="str">
        <f t="shared" si="822"/>
        <v>PASS</v>
      </c>
      <c r="R5849" t="str">
        <f t="shared" si="823"/>
        <v>PASS</v>
      </c>
      <c r="S5849" t="str">
        <f t="shared" si="824"/>
        <v>REVIEW</v>
      </c>
      <c r="T5849">
        <f t="shared" si="825"/>
        <v>90</v>
      </c>
      <c r="U5849" t="str">
        <f t="shared" si="826"/>
        <v>Low</v>
      </c>
      <c r="V5849" t="str">
        <f t="shared" si="827"/>
        <v>Invalid NDC</v>
      </c>
    </row>
    <row r="5850" spans="1:22" x14ac:dyDescent="0.3">
      <c r="A5850" t="str">
        <f>Raw_Data!A5850</f>
        <v>26084885</v>
      </c>
      <c r="B5850">
        <f>Raw_Data!B5850</f>
        <v>45671</v>
      </c>
      <c r="C5850" t="str">
        <f>Raw_Data!C5850</f>
        <v>METFORMIN HCL 500 MG TABLET</v>
      </c>
      <c r="D5850" t="str">
        <f>Raw_Data!D5850</f>
        <v>65862000899</v>
      </c>
      <c r="E5850" t="str">
        <f>Raw_Data!E5850</f>
        <v>FORD, JAMES</v>
      </c>
      <c r="F5850" t="str">
        <f>Raw_Data!F5850</f>
        <v>1033117684</v>
      </c>
      <c r="G5850" t="str">
        <f>Raw_Data!H5850</f>
        <v>2</v>
      </c>
      <c r="H5850">
        <f>IFERROR(VLOOKUP(G5850,Store_Map!$A$2:$I$100,3,FALSE),"")</f>
        <v>0</v>
      </c>
      <c r="I5850">
        <f>IFERROR(VLOOKUP(G5850,Store_Map!$A$2:$I$100,4,FALSE),"")</f>
        <v>0</v>
      </c>
      <c r="J5850">
        <f>IFERROR(VLOOKUP(G5850,Store_Map!$A$2:$I$100,5,FALSE),"")</f>
        <v>0</v>
      </c>
      <c r="K5850">
        <f>IFERROR(VLOOKUP(G5850,Store_Map!$A$2:$I$100,6,FALSE),"")</f>
        <v>0</v>
      </c>
      <c r="L5850">
        <f>IFERROR(VLOOKUP(G5850,Store_Map!$A$2:$I$100,7,FALSE),"")</f>
        <v>0</v>
      </c>
      <c r="M5850">
        <f>IFERROR(VLOOKUP(G5850,Store_Map!$A$2:$I$100,8,FALSE),"")</f>
        <v>0</v>
      </c>
      <c r="N5850">
        <f t="shared" si="819"/>
        <v>0</v>
      </c>
      <c r="O5850" t="str">
        <f t="shared" si="820"/>
        <v>PASS</v>
      </c>
      <c r="P5850" t="str">
        <f t="shared" si="821"/>
        <v>PASS</v>
      </c>
      <c r="Q5850" t="str">
        <f t="shared" si="822"/>
        <v>PASS</v>
      </c>
      <c r="R5850" t="str">
        <f t="shared" si="823"/>
        <v>PASS</v>
      </c>
      <c r="S5850" t="str">
        <f t="shared" si="824"/>
        <v>PASS</v>
      </c>
      <c r="T5850">
        <f t="shared" si="825"/>
        <v>100</v>
      </c>
      <c r="U5850" t="str">
        <f t="shared" si="826"/>
        <v>Low</v>
      </c>
      <c r="V5850" t="str">
        <f t="shared" si="827"/>
        <v>Clean</v>
      </c>
    </row>
    <row r="5851" spans="1:22" x14ac:dyDescent="0.3">
      <c r="A5851" t="str">
        <f>Raw_Data!A5851</f>
        <v>26075398</v>
      </c>
      <c r="B5851">
        <f>Raw_Data!B5851</f>
        <v>45671</v>
      </c>
      <c r="C5851" t="str">
        <f>Raw_Data!C5851</f>
        <v>CETIRIZINE HCL 10 MG TABLET</v>
      </c>
      <c r="D5851" t="str">
        <f>Raw_Data!D5851</f>
        <v>16571040210</v>
      </c>
      <c r="E5851" t="str">
        <f>Raw_Data!E5851</f>
        <v>GIBBS, JON</v>
      </c>
      <c r="F5851" t="str">
        <f>Raw_Data!F5851</f>
        <v>1700896156</v>
      </c>
      <c r="G5851" t="str">
        <f>Raw_Data!H5851</f>
        <v>2</v>
      </c>
      <c r="H5851">
        <f>IFERROR(VLOOKUP(G5851,Store_Map!$A$2:$I$100,3,FALSE),"")</f>
        <v>0</v>
      </c>
      <c r="I5851">
        <f>IFERROR(VLOOKUP(G5851,Store_Map!$A$2:$I$100,4,FALSE),"")</f>
        <v>0</v>
      </c>
      <c r="J5851">
        <f>IFERROR(VLOOKUP(G5851,Store_Map!$A$2:$I$100,5,FALSE),"")</f>
        <v>0</v>
      </c>
      <c r="K5851">
        <f>IFERROR(VLOOKUP(G5851,Store_Map!$A$2:$I$100,6,FALSE),"")</f>
        <v>0</v>
      </c>
      <c r="L5851">
        <f>IFERROR(VLOOKUP(G5851,Store_Map!$A$2:$I$100,7,FALSE),"")</f>
        <v>0</v>
      </c>
      <c r="M5851">
        <f>IFERROR(VLOOKUP(G5851,Store_Map!$A$2:$I$100,8,FALSE),"")</f>
        <v>0</v>
      </c>
      <c r="N5851">
        <f t="shared" si="819"/>
        <v>0</v>
      </c>
      <c r="O5851" t="str">
        <f t="shared" si="820"/>
        <v>PASS</v>
      </c>
      <c r="P5851" t="str">
        <f t="shared" si="821"/>
        <v>PASS</v>
      </c>
      <c r="Q5851" t="str">
        <f t="shared" si="822"/>
        <v>PASS</v>
      </c>
      <c r="R5851" t="str">
        <f t="shared" si="823"/>
        <v>PASS</v>
      </c>
      <c r="S5851" t="str">
        <f t="shared" si="824"/>
        <v>PASS</v>
      </c>
      <c r="T5851">
        <f t="shared" si="825"/>
        <v>100</v>
      </c>
      <c r="U5851" t="str">
        <f t="shared" si="826"/>
        <v>Low</v>
      </c>
      <c r="V5851" t="str">
        <f t="shared" si="827"/>
        <v>Clean</v>
      </c>
    </row>
    <row r="5852" spans="1:22" x14ac:dyDescent="0.3">
      <c r="A5852" t="str">
        <f>Raw_Data!A5852</f>
        <v>26084891</v>
      </c>
      <c r="B5852">
        <f>Raw_Data!B5852</f>
        <v>45671</v>
      </c>
      <c r="C5852" t="str">
        <f>Raw_Data!C5852</f>
        <v>DEXCOM G7 SENSOR</v>
      </c>
      <c r="D5852" t="str">
        <f>Raw_Data!D5852</f>
        <v>8627007701</v>
      </c>
      <c r="E5852" t="str">
        <f>Raw_Data!E5852</f>
        <v>PEDERSEN, JENNIFER</v>
      </c>
      <c r="F5852" t="str">
        <f>Raw_Data!F5852</f>
        <v>1073606661</v>
      </c>
      <c r="G5852" t="str">
        <f>Raw_Data!H5852</f>
        <v>2</v>
      </c>
      <c r="H5852">
        <f>IFERROR(VLOOKUP(G5852,Store_Map!$A$2:$I$100,3,FALSE),"")</f>
        <v>0</v>
      </c>
      <c r="I5852">
        <f>IFERROR(VLOOKUP(G5852,Store_Map!$A$2:$I$100,4,FALSE),"")</f>
        <v>0</v>
      </c>
      <c r="J5852">
        <f>IFERROR(VLOOKUP(G5852,Store_Map!$A$2:$I$100,5,FALSE),"")</f>
        <v>0</v>
      </c>
      <c r="K5852">
        <f>IFERROR(VLOOKUP(G5852,Store_Map!$A$2:$I$100,6,FALSE),"")</f>
        <v>0</v>
      </c>
      <c r="L5852">
        <f>IFERROR(VLOOKUP(G5852,Store_Map!$A$2:$I$100,7,FALSE),"")</f>
        <v>0</v>
      </c>
      <c r="M5852">
        <f>IFERROR(VLOOKUP(G5852,Store_Map!$A$2:$I$100,8,FALSE),"")</f>
        <v>0</v>
      </c>
      <c r="N5852">
        <f t="shared" si="819"/>
        <v>0</v>
      </c>
      <c r="O5852" t="str">
        <f t="shared" si="820"/>
        <v>PASS</v>
      </c>
      <c r="P5852" t="str">
        <f t="shared" si="821"/>
        <v>PASS</v>
      </c>
      <c r="Q5852" t="str">
        <f t="shared" si="822"/>
        <v>PASS</v>
      </c>
      <c r="R5852" t="str">
        <f t="shared" si="823"/>
        <v>PASS</v>
      </c>
      <c r="S5852" t="str">
        <f t="shared" si="824"/>
        <v>PASS</v>
      </c>
      <c r="T5852">
        <f t="shared" si="825"/>
        <v>100</v>
      </c>
      <c r="U5852" t="str">
        <f t="shared" si="826"/>
        <v>Low</v>
      </c>
      <c r="V5852" t="str">
        <f t="shared" si="827"/>
        <v>Clean</v>
      </c>
    </row>
    <row r="5853" spans="1:22" x14ac:dyDescent="0.3">
      <c r="A5853" t="str">
        <f>Raw_Data!A5853</f>
        <v>26081995</v>
      </c>
      <c r="B5853">
        <f>Raw_Data!B5853</f>
        <v>45671</v>
      </c>
      <c r="C5853" t="str">
        <f>Raw_Data!C5853</f>
        <v>PANTOPRAZOLE SOD DR 40 MG T</v>
      </c>
      <c r="D5853" t="str">
        <f>Raw_Data!D5853</f>
        <v>65862056090</v>
      </c>
      <c r="E5853" t="str">
        <f>Raw_Data!E5853</f>
        <v>FORD, JAMES</v>
      </c>
      <c r="F5853" t="str">
        <f>Raw_Data!F5853</f>
        <v>1033117684</v>
      </c>
      <c r="G5853" t="str">
        <f>Raw_Data!H5853</f>
        <v>2</v>
      </c>
      <c r="H5853">
        <f>IFERROR(VLOOKUP(G5853,Store_Map!$A$2:$I$100,3,FALSE),"")</f>
        <v>0</v>
      </c>
      <c r="I5853">
        <f>IFERROR(VLOOKUP(G5853,Store_Map!$A$2:$I$100,4,FALSE),"")</f>
        <v>0</v>
      </c>
      <c r="J5853">
        <f>IFERROR(VLOOKUP(G5853,Store_Map!$A$2:$I$100,5,FALSE),"")</f>
        <v>0</v>
      </c>
      <c r="K5853">
        <f>IFERROR(VLOOKUP(G5853,Store_Map!$A$2:$I$100,6,FALSE),"")</f>
        <v>0</v>
      </c>
      <c r="L5853">
        <f>IFERROR(VLOOKUP(G5853,Store_Map!$A$2:$I$100,7,FALSE),"")</f>
        <v>0</v>
      </c>
      <c r="M5853">
        <f>IFERROR(VLOOKUP(G5853,Store_Map!$A$2:$I$100,8,FALSE),"")</f>
        <v>0</v>
      </c>
      <c r="N5853">
        <f t="shared" si="819"/>
        <v>0</v>
      </c>
      <c r="O5853" t="str">
        <f t="shared" si="820"/>
        <v>PASS</v>
      </c>
      <c r="P5853" t="str">
        <f t="shared" si="821"/>
        <v>PASS</v>
      </c>
      <c r="Q5853" t="str">
        <f t="shared" si="822"/>
        <v>PASS</v>
      </c>
      <c r="R5853" t="str">
        <f t="shared" si="823"/>
        <v>PASS</v>
      </c>
      <c r="S5853" t="str">
        <f t="shared" si="824"/>
        <v>PASS</v>
      </c>
      <c r="T5853">
        <f t="shared" si="825"/>
        <v>100</v>
      </c>
      <c r="U5853" t="str">
        <f t="shared" si="826"/>
        <v>Low</v>
      </c>
      <c r="V5853" t="str">
        <f t="shared" si="827"/>
        <v>Clean</v>
      </c>
    </row>
    <row r="5854" spans="1:22" x14ac:dyDescent="0.3">
      <c r="A5854" t="str">
        <f>Raw_Data!A5854</f>
        <v>26083924</v>
      </c>
      <c r="B5854">
        <f>Raw_Data!B5854</f>
        <v>45671</v>
      </c>
      <c r="C5854" t="str">
        <f>Raw_Data!C5854</f>
        <v>BIKTARVY 50-200-25 MG TABLE</v>
      </c>
      <c r="D5854" t="str">
        <f>Raw_Data!D5854</f>
        <v>61958250101</v>
      </c>
      <c r="E5854" t="str">
        <f>Raw_Data!E5854</f>
        <v>GONZALEZ, ANDREA</v>
      </c>
      <c r="F5854" t="str">
        <f>Raw_Data!F5854</f>
        <v>1336176403</v>
      </c>
      <c r="G5854" t="str">
        <f>Raw_Data!H5854</f>
        <v>2</v>
      </c>
      <c r="H5854">
        <f>IFERROR(VLOOKUP(G5854,Store_Map!$A$2:$I$100,3,FALSE),"")</f>
        <v>0</v>
      </c>
      <c r="I5854">
        <f>IFERROR(VLOOKUP(G5854,Store_Map!$A$2:$I$100,4,FALSE),"")</f>
        <v>0</v>
      </c>
      <c r="J5854">
        <f>IFERROR(VLOOKUP(G5854,Store_Map!$A$2:$I$100,5,FALSE),"")</f>
        <v>0</v>
      </c>
      <c r="K5854">
        <f>IFERROR(VLOOKUP(G5854,Store_Map!$A$2:$I$100,6,FALSE),"")</f>
        <v>0</v>
      </c>
      <c r="L5854">
        <f>IFERROR(VLOOKUP(G5854,Store_Map!$A$2:$I$100,7,FALSE),"")</f>
        <v>0</v>
      </c>
      <c r="M5854">
        <f>IFERROR(VLOOKUP(G5854,Store_Map!$A$2:$I$100,8,FALSE),"")</f>
        <v>0</v>
      </c>
      <c r="N5854">
        <f t="shared" si="819"/>
        <v>0</v>
      </c>
      <c r="O5854" t="str">
        <f t="shared" si="820"/>
        <v>PASS</v>
      </c>
      <c r="P5854" t="str">
        <f t="shared" si="821"/>
        <v>PASS</v>
      </c>
      <c r="Q5854" t="str">
        <f t="shared" si="822"/>
        <v>PASS</v>
      </c>
      <c r="R5854" t="str">
        <f t="shared" si="823"/>
        <v>PASS</v>
      </c>
      <c r="S5854" t="str">
        <f t="shared" si="824"/>
        <v>PASS</v>
      </c>
      <c r="T5854">
        <f t="shared" si="825"/>
        <v>100</v>
      </c>
      <c r="U5854" t="str">
        <f t="shared" si="826"/>
        <v>Low</v>
      </c>
      <c r="V5854" t="str">
        <f t="shared" si="827"/>
        <v>Clean</v>
      </c>
    </row>
    <row r="5855" spans="1:22" x14ac:dyDescent="0.3">
      <c r="A5855" t="str">
        <f>Raw_Data!A5855</f>
        <v>26083681</v>
      </c>
      <c r="B5855">
        <f>Raw_Data!B5855</f>
        <v>45671</v>
      </c>
      <c r="C5855" t="str">
        <f>Raw_Data!C5855</f>
        <v>GABAPENTIN 800 MG TABLET</v>
      </c>
      <c r="D5855" t="str">
        <f>Raw_Data!D5855</f>
        <v>65862052405</v>
      </c>
      <c r="E5855" t="str">
        <f>Raw_Data!E5855</f>
        <v>GIBBS, JON</v>
      </c>
      <c r="F5855" t="str">
        <f>Raw_Data!F5855</f>
        <v>1700896156</v>
      </c>
      <c r="G5855" t="str">
        <f>Raw_Data!H5855</f>
        <v>2</v>
      </c>
      <c r="H5855">
        <f>IFERROR(VLOOKUP(G5855,Store_Map!$A$2:$I$100,3,FALSE),"")</f>
        <v>0</v>
      </c>
      <c r="I5855">
        <f>IFERROR(VLOOKUP(G5855,Store_Map!$A$2:$I$100,4,FALSE),"")</f>
        <v>0</v>
      </c>
      <c r="J5855">
        <f>IFERROR(VLOOKUP(G5855,Store_Map!$A$2:$I$100,5,FALSE),"")</f>
        <v>0</v>
      </c>
      <c r="K5855">
        <f>IFERROR(VLOOKUP(G5855,Store_Map!$A$2:$I$100,6,FALSE),"")</f>
        <v>0</v>
      </c>
      <c r="L5855">
        <f>IFERROR(VLOOKUP(G5855,Store_Map!$A$2:$I$100,7,FALSE),"")</f>
        <v>0</v>
      </c>
      <c r="M5855">
        <f>IFERROR(VLOOKUP(G5855,Store_Map!$A$2:$I$100,8,FALSE),"")</f>
        <v>0</v>
      </c>
      <c r="N5855">
        <f t="shared" si="819"/>
        <v>0</v>
      </c>
      <c r="O5855" t="str">
        <f t="shared" si="820"/>
        <v>PASS</v>
      </c>
      <c r="P5855" t="str">
        <f t="shared" si="821"/>
        <v>PASS</v>
      </c>
      <c r="Q5855" t="str">
        <f t="shared" si="822"/>
        <v>PASS</v>
      </c>
      <c r="R5855" t="str">
        <f t="shared" si="823"/>
        <v>PASS</v>
      </c>
      <c r="S5855" t="str">
        <f t="shared" si="824"/>
        <v>PASS</v>
      </c>
      <c r="T5855">
        <f t="shared" si="825"/>
        <v>100</v>
      </c>
      <c r="U5855" t="str">
        <f t="shared" si="826"/>
        <v>Low</v>
      </c>
      <c r="V5855" t="str">
        <f t="shared" si="827"/>
        <v>Clean</v>
      </c>
    </row>
    <row r="5856" spans="1:22" x14ac:dyDescent="0.3">
      <c r="A5856" t="str">
        <f>Raw_Data!A5856</f>
        <v>26077300</v>
      </c>
      <c r="B5856">
        <f>Raw_Data!B5856</f>
        <v>45671</v>
      </c>
      <c r="C5856" t="str">
        <f>Raw_Data!C5856</f>
        <v>OMEPRAZOLE DR 20 MG CAPSULE</v>
      </c>
      <c r="D5856" t="str">
        <f>Raw_Data!D5856</f>
        <v>68462039610</v>
      </c>
      <c r="E5856" t="str">
        <f>Raw_Data!E5856</f>
        <v>BYNE, EDMUND</v>
      </c>
      <c r="F5856" t="str">
        <f>Raw_Data!F5856</f>
        <v>1033186648</v>
      </c>
      <c r="G5856" t="str">
        <f>Raw_Data!H5856</f>
        <v>2</v>
      </c>
      <c r="H5856">
        <f>IFERROR(VLOOKUP(G5856,Store_Map!$A$2:$I$100,3,FALSE),"")</f>
        <v>0</v>
      </c>
      <c r="I5856">
        <f>IFERROR(VLOOKUP(G5856,Store_Map!$A$2:$I$100,4,FALSE),"")</f>
        <v>0</v>
      </c>
      <c r="J5856">
        <f>IFERROR(VLOOKUP(G5856,Store_Map!$A$2:$I$100,5,FALSE),"")</f>
        <v>0</v>
      </c>
      <c r="K5856">
        <f>IFERROR(VLOOKUP(G5856,Store_Map!$A$2:$I$100,6,FALSE),"")</f>
        <v>0</v>
      </c>
      <c r="L5856">
        <f>IFERROR(VLOOKUP(G5856,Store_Map!$A$2:$I$100,7,FALSE),"")</f>
        <v>0</v>
      </c>
      <c r="M5856">
        <f>IFERROR(VLOOKUP(G5856,Store_Map!$A$2:$I$100,8,FALSE),"")</f>
        <v>0</v>
      </c>
      <c r="N5856">
        <f t="shared" si="819"/>
        <v>0</v>
      </c>
      <c r="O5856" t="str">
        <f t="shared" si="820"/>
        <v>PASS</v>
      </c>
      <c r="P5856" t="str">
        <f t="shared" si="821"/>
        <v>PASS</v>
      </c>
      <c r="Q5856" t="str">
        <f t="shared" si="822"/>
        <v>PASS</v>
      </c>
      <c r="R5856" t="str">
        <f t="shared" si="823"/>
        <v>PASS</v>
      </c>
      <c r="S5856" t="str">
        <f t="shared" si="824"/>
        <v>PASS</v>
      </c>
      <c r="T5856">
        <f t="shared" si="825"/>
        <v>100</v>
      </c>
      <c r="U5856" t="str">
        <f t="shared" si="826"/>
        <v>Low</v>
      </c>
      <c r="V5856" t="str">
        <f t="shared" si="827"/>
        <v>Clean</v>
      </c>
    </row>
    <row r="5857" spans="1:22" x14ac:dyDescent="0.3">
      <c r="A5857" t="str">
        <f>Raw_Data!A5857</f>
        <v>26077307</v>
      </c>
      <c r="B5857">
        <f>Raw_Data!B5857</f>
        <v>45671</v>
      </c>
      <c r="C5857" t="str">
        <f>Raw_Data!C5857</f>
        <v>GLIMEPIRIDE 2 MG TABLET</v>
      </c>
      <c r="D5857" t="str">
        <f>Raw_Data!D5857</f>
        <v>55111032101</v>
      </c>
      <c r="E5857" t="str">
        <f>Raw_Data!E5857</f>
        <v>BYNE, EDMUND</v>
      </c>
      <c r="F5857" t="str">
        <f>Raw_Data!F5857</f>
        <v>1033186648</v>
      </c>
      <c r="G5857" t="str">
        <f>Raw_Data!H5857</f>
        <v>2</v>
      </c>
      <c r="H5857">
        <f>IFERROR(VLOOKUP(G5857,Store_Map!$A$2:$I$100,3,FALSE),"")</f>
        <v>0</v>
      </c>
      <c r="I5857">
        <f>IFERROR(VLOOKUP(G5857,Store_Map!$A$2:$I$100,4,FALSE),"")</f>
        <v>0</v>
      </c>
      <c r="J5857">
        <f>IFERROR(VLOOKUP(G5857,Store_Map!$A$2:$I$100,5,FALSE),"")</f>
        <v>0</v>
      </c>
      <c r="K5857">
        <f>IFERROR(VLOOKUP(G5857,Store_Map!$A$2:$I$100,6,FALSE),"")</f>
        <v>0</v>
      </c>
      <c r="L5857">
        <f>IFERROR(VLOOKUP(G5857,Store_Map!$A$2:$I$100,7,FALSE),"")</f>
        <v>0</v>
      </c>
      <c r="M5857">
        <f>IFERROR(VLOOKUP(G5857,Store_Map!$A$2:$I$100,8,FALSE),"")</f>
        <v>0</v>
      </c>
      <c r="N5857">
        <f t="shared" si="819"/>
        <v>0</v>
      </c>
      <c r="O5857" t="str">
        <f t="shared" si="820"/>
        <v>PASS</v>
      </c>
      <c r="P5857" t="str">
        <f t="shared" si="821"/>
        <v>PASS</v>
      </c>
      <c r="Q5857" t="str">
        <f t="shared" si="822"/>
        <v>PASS</v>
      </c>
      <c r="R5857" t="str">
        <f t="shared" si="823"/>
        <v>PASS</v>
      </c>
      <c r="S5857" t="str">
        <f t="shared" si="824"/>
        <v>PASS</v>
      </c>
      <c r="T5857">
        <f t="shared" si="825"/>
        <v>100</v>
      </c>
      <c r="U5857" t="str">
        <f t="shared" si="826"/>
        <v>Low</v>
      </c>
      <c r="V5857" t="str">
        <f t="shared" si="827"/>
        <v>Clean</v>
      </c>
    </row>
    <row r="5858" spans="1:22" x14ac:dyDescent="0.3">
      <c r="A5858" t="str">
        <f>Raw_Data!A5858</f>
        <v>26084894</v>
      </c>
      <c r="B5858">
        <f>Raw_Data!B5858</f>
        <v>45671</v>
      </c>
      <c r="C5858" t="str">
        <f>Raw_Data!C5858</f>
        <v>LOSARTAN POTASSIUM 50 MG TA</v>
      </c>
      <c r="D5858" t="str">
        <f>Raw_Data!D5858</f>
        <v>65862020299</v>
      </c>
      <c r="E5858" t="str">
        <f>Raw_Data!E5858</f>
        <v>BYNE, EDMUND</v>
      </c>
      <c r="F5858" t="str">
        <f>Raw_Data!F5858</f>
        <v>1033186648</v>
      </c>
      <c r="G5858" t="str">
        <f>Raw_Data!H5858</f>
        <v>2</v>
      </c>
      <c r="H5858">
        <f>IFERROR(VLOOKUP(G5858,Store_Map!$A$2:$I$100,3,FALSE),"")</f>
        <v>0</v>
      </c>
      <c r="I5858">
        <f>IFERROR(VLOOKUP(G5858,Store_Map!$A$2:$I$100,4,FALSE),"")</f>
        <v>0</v>
      </c>
      <c r="J5858">
        <f>IFERROR(VLOOKUP(G5858,Store_Map!$A$2:$I$100,5,FALSE),"")</f>
        <v>0</v>
      </c>
      <c r="K5858">
        <f>IFERROR(VLOOKUP(G5858,Store_Map!$A$2:$I$100,6,FALSE),"")</f>
        <v>0</v>
      </c>
      <c r="L5858">
        <f>IFERROR(VLOOKUP(G5858,Store_Map!$A$2:$I$100,7,FALSE),"")</f>
        <v>0</v>
      </c>
      <c r="M5858">
        <f>IFERROR(VLOOKUP(G5858,Store_Map!$A$2:$I$100,8,FALSE),"")</f>
        <v>0</v>
      </c>
      <c r="N5858">
        <f t="shared" si="819"/>
        <v>0</v>
      </c>
      <c r="O5858" t="str">
        <f t="shared" si="820"/>
        <v>PASS</v>
      </c>
      <c r="P5858" t="str">
        <f t="shared" si="821"/>
        <v>PASS</v>
      </c>
      <c r="Q5858" t="str">
        <f t="shared" si="822"/>
        <v>PASS</v>
      </c>
      <c r="R5858" t="str">
        <f t="shared" si="823"/>
        <v>PASS</v>
      </c>
      <c r="S5858" t="str">
        <f t="shared" si="824"/>
        <v>PASS</v>
      </c>
      <c r="T5858">
        <f t="shared" si="825"/>
        <v>100</v>
      </c>
      <c r="U5858" t="str">
        <f t="shared" si="826"/>
        <v>Low</v>
      </c>
      <c r="V5858" t="str">
        <f t="shared" si="827"/>
        <v>Clean</v>
      </c>
    </row>
    <row r="5859" spans="1:22" x14ac:dyDescent="0.3">
      <c r="A5859" t="str">
        <f>Raw_Data!A5859</f>
        <v>26084895</v>
      </c>
      <c r="B5859">
        <f>Raw_Data!B5859</f>
        <v>45671</v>
      </c>
      <c r="C5859" t="str">
        <f>Raw_Data!C5859</f>
        <v>AMLODIPINE BESYLATE 5 MG TA</v>
      </c>
      <c r="D5859" t="str">
        <f>Raw_Data!D5859</f>
        <v>69097012715</v>
      </c>
      <c r="E5859" t="str">
        <f>Raw_Data!E5859</f>
        <v>BYNE, EDMUND</v>
      </c>
      <c r="F5859" t="str">
        <f>Raw_Data!F5859</f>
        <v>1033186648</v>
      </c>
      <c r="G5859" t="str">
        <f>Raw_Data!H5859</f>
        <v>2</v>
      </c>
      <c r="H5859">
        <f>IFERROR(VLOOKUP(G5859,Store_Map!$A$2:$I$100,3,FALSE),"")</f>
        <v>0</v>
      </c>
      <c r="I5859">
        <f>IFERROR(VLOOKUP(G5859,Store_Map!$A$2:$I$100,4,FALSE),"")</f>
        <v>0</v>
      </c>
      <c r="J5859">
        <f>IFERROR(VLOOKUP(G5859,Store_Map!$A$2:$I$100,5,FALSE),"")</f>
        <v>0</v>
      </c>
      <c r="K5859">
        <f>IFERROR(VLOOKUP(G5859,Store_Map!$A$2:$I$100,6,FALSE),"")</f>
        <v>0</v>
      </c>
      <c r="L5859">
        <f>IFERROR(VLOOKUP(G5859,Store_Map!$A$2:$I$100,7,FALSE),"")</f>
        <v>0</v>
      </c>
      <c r="M5859">
        <f>IFERROR(VLOOKUP(G5859,Store_Map!$A$2:$I$100,8,FALSE),"")</f>
        <v>0</v>
      </c>
      <c r="N5859">
        <f t="shared" si="819"/>
        <v>0</v>
      </c>
      <c r="O5859" t="str">
        <f t="shared" si="820"/>
        <v>PASS</v>
      </c>
      <c r="P5859" t="str">
        <f t="shared" si="821"/>
        <v>PASS</v>
      </c>
      <c r="Q5859" t="str">
        <f t="shared" si="822"/>
        <v>PASS</v>
      </c>
      <c r="R5859" t="str">
        <f t="shared" si="823"/>
        <v>PASS</v>
      </c>
      <c r="S5859" t="str">
        <f t="shared" si="824"/>
        <v>PASS</v>
      </c>
      <c r="T5859">
        <f t="shared" si="825"/>
        <v>100</v>
      </c>
      <c r="U5859" t="str">
        <f t="shared" si="826"/>
        <v>Low</v>
      </c>
      <c r="V5859" t="str">
        <f t="shared" si="827"/>
        <v>Clean</v>
      </c>
    </row>
    <row r="5860" spans="1:22" x14ac:dyDescent="0.3">
      <c r="A5860" t="str">
        <f>Raw_Data!A5860</f>
        <v>26077051</v>
      </c>
      <c r="B5860">
        <f>Raw_Data!B5860</f>
        <v>45671</v>
      </c>
      <c r="C5860" t="str">
        <f>Raw_Data!C5860</f>
        <v>FARXIGA 10 MG TABLET</v>
      </c>
      <c r="D5860" t="str">
        <f>Raw_Data!D5860</f>
        <v>310621030</v>
      </c>
      <c r="E5860" t="str">
        <f>Raw_Data!E5860</f>
        <v>BYNE, EDMUND</v>
      </c>
      <c r="F5860" t="str">
        <f>Raw_Data!F5860</f>
        <v>1033186648</v>
      </c>
      <c r="G5860" t="str">
        <f>Raw_Data!H5860</f>
        <v>2</v>
      </c>
      <c r="H5860">
        <f>IFERROR(VLOOKUP(G5860,Store_Map!$A$2:$I$100,3,FALSE),"")</f>
        <v>0</v>
      </c>
      <c r="I5860">
        <f>IFERROR(VLOOKUP(G5860,Store_Map!$A$2:$I$100,4,FALSE),"")</f>
        <v>0</v>
      </c>
      <c r="J5860">
        <f>IFERROR(VLOOKUP(G5860,Store_Map!$A$2:$I$100,5,FALSE),"")</f>
        <v>0</v>
      </c>
      <c r="K5860">
        <f>IFERROR(VLOOKUP(G5860,Store_Map!$A$2:$I$100,6,FALSE),"")</f>
        <v>0</v>
      </c>
      <c r="L5860">
        <f>IFERROR(VLOOKUP(G5860,Store_Map!$A$2:$I$100,7,FALSE),"")</f>
        <v>0</v>
      </c>
      <c r="M5860">
        <f>IFERROR(VLOOKUP(G5860,Store_Map!$A$2:$I$100,8,FALSE),"")</f>
        <v>0</v>
      </c>
      <c r="N5860">
        <f t="shared" si="819"/>
        <v>0</v>
      </c>
      <c r="O5860" t="str">
        <f t="shared" si="820"/>
        <v>PASS</v>
      </c>
      <c r="P5860" t="str">
        <f t="shared" si="821"/>
        <v>REVIEW</v>
      </c>
      <c r="Q5860" t="str">
        <f t="shared" si="822"/>
        <v>PASS</v>
      </c>
      <c r="R5860" t="str">
        <f t="shared" si="823"/>
        <v>PASS</v>
      </c>
      <c r="S5860" t="str">
        <f t="shared" si="824"/>
        <v>REVIEW</v>
      </c>
      <c r="T5860">
        <f t="shared" si="825"/>
        <v>90</v>
      </c>
      <c r="U5860" t="str">
        <f t="shared" si="826"/>
        <v>Low</v>
      </c>
      <c r="V5860" t="str">
        <f t="shared" si="827"/>
        <v>Invalid NDC</v>
      </c>
    </row>
    <row r="5861" spans="1:22" x14ac:dyDescent="0.3">
      <c r="A5861" t="str">
        <f>Raw_Data!A5861</f>
        <v>26084896</v>
      </c>
      <c r="B5861">
        <f>Raw_Data!B5861</f>
        <v>45671</v>
      </c>
      <c r="C5861" t="str">
        <f>Raw_Data!C5861</f>
        <v>OXYBUTYNIN CL ER 5 MG TABLE</v>
      </c>
      <c r="D5861" t="str">
        <f>Raw_Data!D5861</f>
        <v>65162037110</v>
      </c>
      <c r="E5861" t="str">
        <f>Raw_Data!E5861</f>
        <v>FORD, JAMES</v>
      </c>
      <c r="F5861" t="str">
        <f>Raw_Data!F5861</f>
        <v>1033117684</v>
      </c>
      <c r="G5861" t="str">
        <f>Raw_Data!H5861</f>
        <v>2</v>
      </c>
      <c r="H5861">
        <f>IFERROR(VLOOKUP(G5861,Store_Map!$A$2:$I$100,3,FALSE),"")</f>
        <v>0</v>
      </c>
      <c r="I5861">
        <f>IFERROR(VLOOKUP(G5861,Store_Map!$A$2:$I$100,4,FALSE),"")</f>
        <v>0</v>
      </c>
      <c r="J5861">
        <f>IFERROR(VLOOKUP(G5861,Store_Map!$A$2:$I$100,5,FALSE),"")</f>
        <v>0</v>
      </c>
      <c r="K5861">
        <f>IFERROR(VLOOKUP(G5861,Store_Map!$A$2:$I$100,6,FALSE),"")</f>
        <v>0</v>
      </c>
      <c r="L5861">
        <f>IFERROR(VLOOKUP(G5861,Store_Map!$A$2:$I$100,7,FALSE),"")</f>
        <v>0</v>
      </c>
      <c r="M5861">
        <f>IFERROR(VLOOKUP(G5861,Store_Map!$A$2:$I$100,8,FALSE),"")</f>
        <v>0</v>
      </c>
      <c r="N5861">
        <f t="shared" si="819"/>
        <v>0</v>
      </c>
      <c r="O5861" t="str">
        <f t="shared" si="820"/>
        <v>PASS</v>
      </c>
      <c r="P5861" t="str">
        <f t="shared" si="821"/>
        <v>PASS</v>
      </c>
      <c r="Q5861" t="str">
        <f t="shared" si="822"/>
        <v>PASS</v>
      </c>
      <c r="R5861" t="str">
        <f t="shared" si="823"/>
        <v>PASS</v>
      </c>
      <c r="S5861" t="str">
        <f t="shared" si="824"/>
        <v>PASS</v>
      </c>
      <c r="T5861">
        <f t="shared" si="825"/>
        <v>100</v>
      </c>
      <c r="U5861" t="str">
        <f t="shared" si="826"/>
        <v>Low</v>
      </c>
      <c r="V5861" t="str">
        <f t="shared" si="827"/>
        <v>Clean</v>
      </c>
    </row>
    <row r="5862" spans="1:22" x14ac:dyDescent="0.3">
      <c r="A5862" t="str">
        <f>Raw_Data!A5862</f>
        <v>26081972</v>
      </c>
      <c r="B5862">
        <f>Raw_Data!B5862</f>
        <v>45671</v>
      </c>
      <c r="C5862" t="str">
        <f>Raw_Data!C5862</f>
        <v>ONETOUCH VERIO TEST STRIP</v>
      </c>
      <c r="D5862" t="str">
        <f>Raw_Data!D5862</f>
        <v>53885027150</v>
      </c>
      <c r="E5862" t="str">
        <f>Raw_Data!E5862</f>
        <v>BYNE, EDMUND</v>
      </c>
      <c r="F5862" t="str">
        <f>Raw_Data!F5862</f>
        <v>1033186648</v>
      </c>
      <c r="G5862" t="str">
        <f>Raw_Data!H5862</f>
        <v>2</v>
      </c>
      <c r="H5862">
        <f>IFERROR(VLOOKUP(G5862,Store_Map!$A$2:$I$100,3,FALSE),"")</f>
        <v>0</v>
      </c>
      <c r="I5862">
        <f>IFERROR(VLOOKUP(G5862,Store_Map!$A$2:$I$100,4,FALSE),"")</f>
        <v>0</v>
      </c>
      <c r="J5862">
        <f>IFERROR(VLOOKUP(G5862,Store_Map!$A$2:$I$100,5,FALSE),"")</f>
        <v>0</v>
      </c>
      <c r="K5862">
        <f>IFERROR(VLOOKUP(G5862,Store_Map!$A$2:$I$100,6,FALSE),"")</f>
        <v>0</v>
      </c>
      <c r="L5862">
        <f>IFERROR(VLOOKUP(G5862,Store_Map!$A$2:$I$100,7,FALSE),"")</f>
        <v>0</v>
      </c>
      <c r="M5862">
        <f>IFERROR(VLOOKUP(G5862,Store_Map!$A$2:$I$100,8,FALSE),"")</f>
        <v>0</v>
      </c>
      <c r="N5862">
        <f t="shared" si="819"/>
        <v>0</v>
      </c>
      <c r="O5862" t="str">
        <f t="shared" si="820"/>
        <v>PASS</v>
      </c>
      <c r="P5862" t="str">
        <f t="shared" si="821"/>
        <v>PASS</v>
      </c>
      <c r="Q5862" t="str">
        <f t="shared" si="822"/>
        <v>PASS</v>
      </c>
      <c r="R5862" t="str">
        <f t="shared" si="823"/>
        <v>PASS</v>
      </c>
      <c r="S5862" t="str">
        <f t="shared" si="824"/>
        <v>PASS</v>
      </c>
      <c r="T5862">
        <f t="shared" si="825"/>
        <v>100</v>
      </c>
      <c r="U5862" t="str">
        <f t="shared" si="826"/>
        <v>Low</v>
      </c>
      <c r="V5862" t="str">
        <f t="shared" si="827"/>
        <v>Clean</v>
      </c>
    </row>
    <row r="5863" spans="1:22" x14ac:dyDescent="0.3">
      <c r="A5863" t="str">
        <f>Raw_Data!A5863</f>
        <v>26081973</v>
      </c>
      <c r="B5863">
        <f>Raw_Data!B5863</f>
        <v>45671</v>
      </c>
      <c r="C5863" t="str">
        <f>Raw_Data!C5863</f>
        <v>ONETOUCH DELICA PLUS 33G LA</v>
      </c>
      <c r="D5863" t="str">
        <f>Raw_Data!D5863</f>
        <v>53885000810</v>
      </c>
      <c r="E5863" t="str">
        <f>Raw_Data!E5863</f>
        <v>BYNE, EDMUND</v>
      </c>
      <c r="F5863" t="str">
        <f>Raw_Data!F5863</f>
        <v>1033186648</v>
      </c>
      <c r="G5863" t="str">
        <f>Raw_Data!H5863</f>
        <v>2</v>
      </c>
      <c r="H5863">
        <f>IFERROR(VLOOKUP(G5863,Store_Map!$A$2:$I$100,3,FALSE),"")</f>
        <v>0</v>
      </c>
      <c r="I5863">
        <f>IFERROR(VLOOKUP(G5863,Store_Map!$A$2:$I$100,4,FALSE),"")</f>
        <v>0</v>
      </c>
      <c r="J5863">
        <f>IFERROR(VLOOKUP(G5863,Store_Map!$A$2:$I$100,5,FALSE),"")</f>
        <v>0</v>
      </c>
      <c r="K5863">
        <f>IFERROR(VLOOKUP(G5863,Store_Map!$A$2:$I$100,6,FALSE),"")</f>
        <v>0</v>
      </c>
      <c r="L5863">
        <f>IFERROR(VLOOKUP(G5863,Store_Map!$A$2:$I$100,7,FALSE),"")</f>
        <v>0</v>
      </c>
      <c r="M5863">
        <f>IFERROR(VLOOKUP(G5863,Store_Map!$A$2:$I$100,8,FALSE),"")</f>
        <v>0</v>
      </c>
      <c r="N5863">
        <f t="shared" si="819"/>
        <v>0</v>
      </c>
      <c r="O5863" t="str">
        <f t="shared" si="820"/>
        <v>PASS</v>
      </c>
      <c r="P5863" t="str">
        <f t="shared" si="821"/>
        <v>PASS</v>
      </c>
      <c r="Q5863" t="str">
        <f t="shared" si="822"/>
        <v>PASS</v>
      </c>
      <c r="R5863" t="str">
        <f t="shared" si="823"/>
        <v>PASS</v>
      </c>
      <c r="S5863" t="str">
        <f t="shared" si="824"/>
        <v>PASS</v>
      </c>
      <c r="T5863">
        <f t="shared" si="825"/>
        <v>100</v>
      </c>
      <c r="U5863" t="str">
        <f t="shared" si="826"/>
        <v>Low</v>
      </c>
      <c r="V5863" t="str">
        <f t="shared" si="827"/>
        <v>Clean</v>
      </c>
    </row>
    <row r="5864" spans="1:22" x14ac:dyDescent="0.3">
      <c r="A5864" t="str">
        <f>Raw_Data!A5864</f>
        <v>26083864</v>
      </c>
      <c r="B5864">
        <f>Raw_Data!B5864</f>
        <v>45671</v>
      </c>
      <c r="C5864" t="str">
        <f>Raw_Data!C5864</f>
        <v>NOVOLOG 100 UNIT/ML VIAL</v>
      </c>
      <c r="D5864" t="str">
        <f>Raw_Data!D5864</f>
        <v>169750111</v>
      </c>
      <c r="E5864" t="str">
        <f>Raw_Data!E5864</f>
        <v>BYNE, EDMUND</v>
      </c>
      <c r="F5864" t="str">
        <f>Raw_Data!F5864</f>
        <v>1033186648</v>
      </c>
      <c r="G5864" t="str">
        <f>Raw_Data!H5864</f>
        <v>2</v>
      </c>
      <c r="H5864">
        <f>IFERROR(VLOOKUP(G5864,Store_Map!$A$2:$I$100,3,FALSE),"")</f>
        <v>0</v>
      </c>
      <c r="I5864">
        <f>IFERROR(VLOOKUP(G5864,Store_Map!$A$2:$I$100,4,FALSE),"")</f>
        <v>0</v>
      </c>
      <c r="J5864">
        <f>IFERROR(VLOOKUP(G5864,Store_Map!$A$2:$I$100,5,FALSE),"")</f>
        <v>0</v>
      </c>
      <c r="K5864">
        <f>IFERROR(VLOOKUP(G5864,Store_Map!$A$2:$I$100,6,FALSE),"")</f>
        <v>0</v>
      </c>
      <c r="L5864">
        <f>IFERROR(VLOOKUP(G5864,Store_Map!$A$2:$I$100,7,FALSE),"")</f>
        <v>0</v>
      </c>
      <c r="M5864">
        <f>IFERROR(VLOOKUP(G5864,Store_Map!$A$2:$I$100,8,FALSE),"")</f>
        <v>0</v>
      </c>
      <c r="N5864">
        <f t="shared" si="819"/>
        <v>0</v>
      </c>
      <c r="O5864" t="str">
        <f t="shared" si="820"/>
        <v>PASS</v>
      </c>
      <c r="P5864" t="str">
        <f t="shared" si="821"/>
        <v>REVIEW</v>
      </c>
      <c r="Q5864" t="str">
        <f t="shared" si="822"/>
        <v>PASS</v>
      </c>
      <c r="R5864" t="str">
        <f t="shared" si="823"/>
        <v>PASS</v>
      </c>
      <c r="S5864" t="str">
        <f t="shared" si="824"/>
        <v>REVIEW</v>
      </c>
      <c r="T5864">
        <f t="shared" si="825"/>
        <v>90</v>
      </c>
      <c r="U5864" t="str">
        <f t="shared" si="826"/>
        <v>Low</v>
      </c>
      <c r="V5864" t="str">
        <f t="shared" si="827"/>
        <v>Invalid NDC</v>
      </c>
    </row>
    <row r="5865" spans="1:22" x14ac:dyDescent="0.3">
      <c r="A5865" t="str">
        <f>Raw_Data!A5865</f>
        <v>26084897</v>
      </c>
      <c r="B5865">
        <f>Raw_Data!B5865</f>
        <v>45671</v>
      </c>
      <c r="C5865" t="str">
        <f>Raw_Data!C5865</f>
        <v>ESCITALOPRAM 10 MG TABLET</v>
      </c>
      <c r="D5865" t="str">
        <f>Raw_Data!D5865</f>
        <v>65862037401</v>
      </c>
      <c r="E5865" t="str">
        <f>Raw_Data!E5865</f>
        <v>GIBBS, JON</v>
      </c>
      <c r="F5865" t="str">
        <f>Raw_Data!F5865</f>
        <v>1700896156</v>
      </c>
      <c r="G5865" t="str">
        <f>Raw_Data!H5865</f>
        <v>2</v>
      </c>
      <c r="H5865">
        <f>IFERROR(VLOOKUP(G5865,Store_Map!$A$2:$I$100,3,FALSE),"")</f>
        <v>0</v>
      </c>
      <c r="I5865">
        <f>IFERROR(VLOOKUP(G5865,Store_Map!$A$2:$I$100,4,FALSE),"")</f>
        <v>0</v>
      </c>
      <c r="J5865">
        <f>IFERROR(VLOOKUP(G5865,Store_Map!$A$2:$I$100,5,FALSE),"")</f>
        <v>0</v>
      </c>
      <c r="K5865">
        <f>IFERROR(VLOOKUP(G5865,Store_Map!$A$2:$I$100,6,FALSE),"")</f>
        <v>0</v>
      </c>
      <c r="L5865">
        <f>IFERROR(VLOOKUP(G5865,Store_Map!$A$2:$I$100,7,FALSE),"")</f>
        <v>0</v>
      </c>
      <c r="M5865">
        <f>IFERROR(VLOOKUP(G5865,Store_Map!$A$2:$I$100,8,FALSE),"")</f>
        <v>0</v>
      </c>
      <c r="N5865">
        <f t="shared" si="819"/>
        <v>0</v>
      </c>
      <c r="O5865" t="str">
        <f t="shared" si="820"/>
        <v>PASS</v>
      </c>
      <c r="P5865" t="str">
        <f t="shared" si="821"/>
        <v>PASS</v>
      </c>
      <c r="Q5865" t="str">
        <f t="shared" si="822"/>
        <v>PASS</v>
      </c>
      <c r="R5865" t="str">
        <f t="shared" si="823"/>
        <v>PASS</v>
      </c>
      <c r="S5865" t="str">
        <f t="shared" si="824"/>
        <v>PASS</v>
      </c>
      <c r="T5865">
        <f t="shared" si="825"/>
        <v>100</v>
      </c>
      <c r="U5865" t="str">
        <f t="shared" si="826"/>
        <v>Low</v>
      </c>
      <c r="V5865" t="str">
        <f t="shared" si="827"/>
        <v>Clean</v>
      </c>
    </row>
    <row r="5866" spans="1:22" x14ac:dyDescent="0.3">
      <c r="A5866" t="str">
        <f>Raw_Data!A5866</f>
        <v>26084899</v>
      </c>
      <c r="B5866">
        <f>Raw_Data!B5866</f>
        <v>45671</v>
      </c>
      <c r="C5866" t="str">
        <f>Raw_Data!C5866</f>
        <v>OZEMPIC 2 MG/DOSE (8 MG/3 M</v>
      </c>
      <c r="D5866" t="str">
        <f>Raw_Data!D5866</f>
        <v>169477212</v>
      </c>
      <c r="E5866" t="str">
        <f>Raw_Data!E5866</f>
        <v>FORD, JAMES</v>
      </c>
      <c r="F5866" t="str">
        <f>Raw_Data!F5866</f>
        <v>1033117684</v>
      </c>
      <c r="G5866" t="str">
        <f>Raw_Data!H5866</f>
        <v>2</v>
      </c>
      <c r="H5866">
        <f>IFERROR(VLOOKUP(G5866,Store_Map!$A$2:$I$100,3,FALSE),"")</f>
        <v>0</v>
      </c>
      <c r="I5866">
        <f>IFERROR(VLOOKUP(G5866,Store_Map!$A$2:$I$100,4,FALSE),"")</f>
        <v>0</v>
      </c>
      <c r="J5866">
        <f>IFERROR(VLOOKUP(G5866,Store_Map!$A$2:$I$100,5,FALSE),"")</f>
        <v>0</v>
      </c>
      <c r="K5866">
        <f>IFERROR(VLOOKUP(G5866,Store_Map!$A$2:$I$100,6,FALSE),"")</f>
        <v>0</v>
      </c>
      <c r="L5866">
        <f>IFERROR(VLOOKUP(G5866,Store_Map!$A$2:$I$100,7,FALSE),"")</f>
        <v>0</v>
      </c>
      <c r="M5866">
        <f>IFERROR(VLOOKUP(G5866,Store_Map!$A$2:$I$100,8,FALSE),"")</f>
        <v>0</v>
      </c>
      <c r="N5866">
        <f t="shared" si="819"/>
        <v>0</v>
      </c>
      <c r="O5866" t="str">
        <f t="shared" si="820"/>
        <v>PASS</v>
      </c>
      <c r="P5866" t="str">
        <f t="shared" si="821"/>
        <v>REVIEW</v>
      </c>
      <c r="Q5866" t="str">
        <f t="shared" si="822"/>
        <v>PASS</v>
      </c>
      <c r="R5866" t="str">
        <f t="shared" si="823"/>
        <v>PASS</v>
      </c>
      <c r="S5866" t="str">
        <f t="shared" si="824"/>
        <v>REVIEW</v>
      </c>
      <c r="T5866">
        <f t="shared" si="825"/>
        <v>90</v>
      </c>
      <c r="U5866" t="str">
        <f t="shared" si="826"/>
        <v>Low</v>
      </c>
      <c r="V5866" t="str">
        <f t="shared" si="827"/>
        <v>Invalid NDC</v>
      </c>
    </row>
    <row r="5867" spans="1:22" x14ac:dyDescent="0.3">
      <c r="A5867" t="str">
        <f>Raw_Data!A5867</f>
        <v>26080839</v>
      </c>
      <c r="B5867">
        <f>Raw_Data!B5867</f>
        <v>45671</v>
      </c>
      <c r="C5867" t="str">
        <f>Raw_Data!C5867</f>
        <v>*BRIMONIDINE 0.2% EYE DROP</v>
      </c>
      <c r="D5867" t="str">
        <f>Raw_Data!D5867</f>
        <v>61314014315</v>
      </c>
      <c r="E5867" t="str">
        <f>Raw_Data!E5867</f>
        <v>Mays, Christian</v>
      </c>
      <c r="F5867" t="str">
        <f>Raw_Data!F5867</f>
        <v>1003470352</v>
      </c>
      <c r="G5867" t="str">
        <f>Raw_Data!H5867</f>
        <v>2</v>
      </c>
      <c r="H5867">
        <f>IFERROR(VLOOKUP(G5867,Store_Map!$A$2:$I$100,3,FALSE),"")</f>
        <v>0</v>
      </c>
      <c r="I5867">
        <f>IFERROR(VLOOKUP(G5867,Store_Map!$A$2:$I$100,4,FALSE),"")</f>
        <v>0</v>
      </c>
      <c r="J5867">
        <f>IFERROR(VLOOKUP(G5867,Store_Map!$A$2:$I$100,5,FALSE),"")</f>
        <v>0</v>
      </c>
      <c r="K5867">
        <f>IFERROR(VLOOKUP(G5867,Store_Map!$A$2:$I$100,6,FALSE),"")</f>
        <v>0</v>
      </c>
      <c r="L5867">
        <f>IFERROR(VLOOKUP(G5867,Store_Map!$A$2:$I$100,7,FALSE),"")</f>
        <v>0</v>
      </c>
      <c r="M5867">
        <f>IFERROR(VLOOKUP(G5867,Store_Map!$A$2:$I$100,8,FALSE),"")</f>
        <v>0</v>
      </c>
      <c r="N5867">
        <f t="shared" si="819"/>
        <v>0</v>
      </c>
      <c r="O5867" t="str">
        <f t="shared" si="820"/>
        <v>PASS</v>
      </c>
      <c r="P5867" t="str">
        <f t="shared" si="821"/>
        <v>PASS</v>
      </c>
      <c r="Q5867" t="str">
        <f t="shared" si="822"/>
        <v>PASS</v>
      </c>
      <c r="R5867" t="str">
        <f t="shared" si="823"/>
        <v>PASS</v>
      </c>
      <c r="S5867" t="str">
        <f t="shared" si="824"/>
        <v>PASS</v>
      </c>
      <c r="T5867">
        <f t="shared" si="825"/>
        <v>100</v>
      </c>
      <c r="U5867" t="str">
        <f t="shared" si="826"/>
        <v>Low</v>
      </c>
      <c r="V5867" t="str">
        <f t="shared" si="827"/>
        <v>Clean</v>
      </c>
    </row>
    <row r="5868" spans="1:22" x14ac:dyDescent="0.3">
      <c r="A5868" t="str">
        <f>Raw_Data!A5868</f>
        <v>26081984</v>
      </c>
      <c r="B5868">
        <f>Raw_Data!B5868</f>
        <v>45671</v>
      </c>
      <c r="C5868" t="str">
        <f>Raw_Data!C5868</f>
        <v>HYDROCHLOROTHIAZIDE 12.5 MG</v>
      </c>
      <c r="D5868" t="str">
        <f>Raw_Data!D5868</f>
        <v>69315015510</v>
      </c>
      <c r="E5868" t="str">
        <f>Raw_Data!E5868</f>
        <v>FORD, JAMES</v>
      </c>
      <c r="F5868" t="str">
        <f>Raw_Data!F5868</f>
        <v>1033117684</v>
      </c>
      <c r="G5868" t="str">
        <f>Raw_Data!H5868</f>
        <v>2</v>
      </c>
      <c r="H5868">
        <f>IFERROR(VLOOKUP(G5868,Store_Map!$A$2:$I$100,3,FALSE),"")</f>
        <v>0</v>
      </c>
      <c r="I5868">
        <f>IFERROR(VLOOKUP(G5868,Store_Map!$A$2:$I$100,4,FALSE),"")</f>
        <v>0</v>
      </c>
      <c r="J5868">
        <f>IFERROR(VLOOKUP(G5868,Store_Map!$A$2:$I$100,5,FALSE),"")</f>
        <v>0</v>
      </c>
      <c r="K5868">
        <f>IFERROR(VLOOKUP(G5868,Store_Map!$A$2:$I$100,6,FALSE),"")</f>
        <v>0</v>
      </c>
      <c r="L5868">
        <f>IFERROR(VLOOKUP(G5868,Store_Map!$A$2:$I$100,7,FALSE),"")</f>
        <v>0</v>
      </c>
      <c r="M5868">
        <f>IFERROR(VLOOKUP(G5868,Store_Map!$A$2:$I$100,8,FALSE),"")</f>
        <v>0</v>
      </c>
      <c r="N5868">
        <f t="shared" si="819"/>
        <v>0</v>
      </c>
      <c r="O5868" t="str">
        <f t="shared" si="820"/>
        <v>PASS</v>
      </c>
      <c r="P5868" t="str">
        <f t="shared" si="821"/>
        <v>PASS</v>
      </c>
      <c r="Q5868" t="str">
        <f t="shared" si="822"/>
        <v>PASS</v>
      </c>
      <c r="R5868" t="str">
        <f t="shared" si="823"/>
        <v>PASS</v>
      </c>
      <c r="S5868" t="str">
        <f t="shared" si="824"/>
        <v>PASS</v>
      </c>
      <c r="T5868">
        <f t="shared" si="825"/>
        <v>100</v>
      </c>
      <c r="U5868" t="str">
        <f t="shared" si="826"/>
        <v>Low</v>
      </c>
      <c r="V5868" t="str">
        <f t="shared" si="827"/>
        <v>Clean</v>
      </c>
    </row>
    <row r="5869" spans="1:22" x14ac:dyDescent="0.3">
      <c r="A5869" t="str">
        <f>Raw_Data!A5869</f>
        <v>26081985</v>
      </c>
      <c r="B5869">
        <f>Raw_Data!B5869</f>
        <v>45671</v>
      </c>
      <c r="C5869" t="str">
        <f>Raw_Data!C5869</f>
        <v>ATORVASTATIN 20 MG TABLET</v>
      </c>
      <c r="D5869" t="str">
        <f>Raw_Data!D5869</f>
        <v>60505257908</v>
      </c>
      <c r="E5869" t="str">
        <f>Raw_Data!E5869</f>
        <v>FORD, JAMES</v>
      </c>
      <c r="F5869" t="str">
        <f>Raw_Data!F5869</f>
        <v>1033117684</v>
      </c>
      <c r="G5869" t="str">
        <f>Raw_Data!H5869</f>
        <v>2</v>
      </c>
      <c r="H5869">
        <f>IFERROR(VLOOKUP(G5869,Store_Map!$A$2:$I$100,3,FALSE),"")</f>
        <v>0</v>
      </c>
      <c r="I5869">
        <f>IFERROR(VLOOKUP(G5869,Store_Map!$A$2:$I$100,4,FALSE),"")</f>
        <v>0</v>
      </c>
      <c r="J5869">
        <f>IFERROR(VLOOKUP(G5869,Store_Map!$A$2:$I$100,5,FALSE),"")</f>
        <v>0</v>
      </c>
      <c r="K5869">
        <f>IFERROR(VLOOKUP(G5869,Store_Map!$A$2:$I$100,6,FALSE),"")</f>
        <v>0</v>
      </c>
      <c r="L5869">
        <f>IFERROR(VLOOKUP(G5869,Store_Map!$A$2:$I$100,7,FALSE),"")</f>
        <v>0</v>
      </c>
      <c r="M5869">
        <f>IFERROR(VLOOKUP(G5869,Store_Map!$A$2:$I$100,8,FALSE),"")</f>
        <v>0</v>
      </c>
      <c r="N5869">
        <f t="shared" si="819"/>
        <v>0</v>
      </c>
      <c r="O5869" t="str">
        <f t="shared" si="820"/>
        <v>PASS</v>
      </c>
      <c r="P5869" t="str">
        <f t="shared" si="821"/>
        <v>PASS</v>
      </c>
      <c r="Q5869" t="str">
        <f t="shared" si="822"/>
        <v>PASS</v>
      </c>
      <c r="R5869" t="str">
        <f t="shared" si="823"/>
        <v>PASS</v>
      </c>
      <c r="S5869" t="str">
        <f t="shared" si="824"/>
        <v>PASS</v>
      </c>
      <c r="T5869">
        <f t="shared" si="825"/>
        <v>100</v>
      </c>
      <c r="U5869" t="str">
        <f t="shared" si="826"/>
        <v>Low</v>
      </c>
      <c r="V5869" t="str">
        <f t="shared" si="827"/>
        <v>Clean</v>
      </c>
    </row>
    <row r="5870" spans="1:22" x14ac:dyDescent="0.3">
      <c r="A5870" t="str">
        <f>Raw_Data!A5870</f>
        <v>26081989</v>
      </c>
      <c r="B5870">
        <f>Raw_Data!B5870</f>
        <v>45671</v>
      </c>
      <c r="C5870" t="str">
        <f>Raw_Data!C5870</f>
        <v>CARBAMAZEPINE 200 MG TABLET</v>
      </c>
      <c r="D5870" t="str">
        <f>Raw_Data!D5870</f>
        <v>13668026801</v>
      </c>
      <c r="E5870" t="str">
        <f>Raw_Data!E5870</f>
        <v>FORD, JAMES</v>
      </c>
      <c r="F5870" t="str">
        <f>Raw_Data!F5870</f>
        <v>1033117684</v>
      </c>
      <c r="G5870" t="str">
        <f>Raw_Data!H5870</f>
        <v>2</v>
      </c>
      <c r="H5870">
        <f>IFERROR(VLOOKUP(G5870,Store_Map!$A$2:$I$100,3,FALSE),"")</f>
        <v>0</v>
      </c>
      <c r="I5870">
        <f>IFERROR(VLOOKUP(G5870,Store_Map!$A$2:$I$100,4,FALSE),"")</f>
        <v>0</v>
      </c>
      <c r="J5870">
        <f>IFERROR(VLOOKUP(G5870,Store_Map!$A$2:$I$100,5,FALSE),"")</f>
        <v>0</v>
      </c>
      <c r="K5870">
        <f>IFERROR(VLOOKUP(G5870,Store_Map!$A$2:$I$100,6,FALSE),"")</f>
        <v>0</v>
      </c>
      <c r="L5870">
        <f>IFERROR(VLOOKUP(G5870,Store_Map!$A$2:$I$100,7,FALSE),"")</f>
        <v>0</v>
      </c>
      <c r="M5870">
        <f>IFERROR(VLOOKUP(G5870,Store_Map!$A$2:$I$100,8,FALSE),"")</f>
        <v>0</v>
      </c>
      <c r="N5870">
        <f t="shared" si="819"/>
        <v>0</v>
      </c>
      <c r="O5870" t="str">
        <f t="shared" si="820"/>
        <v>PASS</v>
      </c>
      <c r="P5870" t="str">
        <f t="shared" si="821"/>
        <v>PASS</v>
      </c>
      <c r="Q5870" t="str">
        <f t="shared" si="822"/>
        <v>PASS</v>
      </c>
      <c r="R5870" t="str">
        <f t="shared" si="823"/>
        <v>PASS</v>
      </c>
      <c r="S5870" t="str">
        <f t="shared" si="824"/>
        <v>PASS</v>
      </c>
      <c r="T5870">
        <f t="shared" si="825"/>
        <v>100</v>
      </c>
      <c r="U5870" t="str">
        <f t="shared" si="826"/>
        <v>Low</v>
      </c>
      <c r="V5870" t="str">
        <f t="shared" si="827"/>
        <v>Clean</v>
      </c>
    </row>
    <row r="5871" spans="1:22" x14ac:dyDescent="0.3">
      <c r="A5871" t="str">
        <f>Raw_Data!A5871</f>
        <v>26082053</v>
      </c>
      <c r="B5871">
        <f>Raw_Data!B5871</f>
        <v>45671</v>
      </c>
      <c r="C5871" t="str">
        <f>Raw_Data!C5871</f>
        <v>ESTRADIOL 1 MG TABLET</v>
      </c>
      <c r="D5871" t="str">
        <f>Raw_Data!D5871</f>
        <v>555088602</v>
      </c>
      <c r="E5871" t="str">
        <f>Raw_Data!E5871</f>
        <v>FORD, JAMES</v>
      </c>
      <c r="F5871" t="str">
        <f>Raw_Data!F5871</f>
        <v>1033117684</v>
      </c>
      <c r="G5871" t="str">
        <f>Raw_Data!H5871</f>
        <v>2</v>
      </c>
      <c r="H5871">
        <f>IFERROR(VLOOKUP(G5871,Store_Map!$A$2:$I$100,3,FALSE),"")</f>
        <v>0</v>
      </c>
      <c r="I5871">
        <f>IFERROR(VLOOKUP(G5871,Store_Map!$A$2:$I$100,4,FALSE),"")</f>
        <v>0</v>
      </c>
      <c r="J5871">
        <f>IFERROR(VLOOKUP(G5871,Store_Map!$A$2:$I$100,5,FALSE),"")</f>
        <v>0</v>
      </c>
      <c r="K5871">
        <f>IFERROR(VLOOKUP(G5871,Store_Map!$A$2:$I$100,6,FALSE),"")</f>
        <v>0</v>
      </c>
      <c r="L5871">
        <f>IFERROR(VLOOKUP(G5871,Store_Map!$A$2:$I$100,7,FALSE),"")</f>
        <v>0</v>
      </c>
      <c r="M5871">
        <f>IFERROR(VLOOKUP(G5871,Store_Map!$A$2:$I$100,8,FALSE),"")</f>
        <v>0</v>
      </c>
      <c r="N5871">
        <f t="shared" si="819"/>
        <v>0</v>
      </c>
      <c r="O5871" t="str">
        <f t="shared" si="820"/>
        <v>PASS</v>
      </c>
      <c r="P5871" t="str">
        <f t="shared" si="821"/>
        <v>REVIEW</v>
      </c>
      <c r="Q5871" t="str">
        <f t="shared" si="822"/>
        <v>PASS</v>
      </c>
      <c r="R5871" t="str">
        <f t="shared" si="823"/>
        <v>PASS</v>
      </c>
      <c r="S5871" t="str">
        <f t="shared" si="824"/>
        <v>REVIEW</v>
      </c>
      <c r="T5871">
        <f t="shared" si="825"/>
        <v>90</v>
      </c>
      <c r="U5871" t="str">
        <f t="shared" si="826"/>
        <v>Low</v>
      </c>
      <c r="V5871" t="str">
        <f t="shared" si="827"/>
        <v>Invalid NDC</v>
      </c>
    </row>
    <row r="5872" spans="1:22" x14ac:dyDescent="0.3">
      <c r="A5872" t="str">
        <f>Raw_Data!A5872</f>
        <v>26084245</v>
      </c>
      <c r="B5872">
        <f>Raw_Data!B5872</f>
        <v>45671</v>
      </c>
      <c r="C5872" t="str">
        <f>Raw_Data!C5872</f>
        <v>BACLOFEN 20 MG TABLET</v>
      </c>
      <c r="D5872" t="str">
        <f>Raw_Data!D5872</f>
        <v>172409780</v>
      </c>
      <c r="E5872" t="str">
        <f>Raw_Data!E5872</f>
        <v>FORD, JAMES</v>
      </c>
      <c r="F5872" t="str">
        <f>Raw_Data!F5872</f>
        <v>1033117684</v>
      </c>
      <c r="G5872" t="str">
        <f>Raw_Data!H5872</f>
        <v>2</v>
      </c>
      <c r="H5872">
        <f>IFERROR(VLOOKUP(G5872,Store_Map!$A$2:$I$100,3,FALSE),"")</f>
        <v>0</v>
      </c>
      <c r="I5872">
        <f>IFERROR(VLOOKUP(G5872,Store_Map!$A$2:$I$100,4,FALSE),"")</f>
        <v>0</v>
      </c>
      <c r="J5872">
        <f>IFERROR(VLOOKUP(G5872,Store_Map!$A$2:$I$100,5,FALSE),"")</f>
        <v>0</v>
      </c>
      <c r="K5872">
        <f>IFERROR(VLOOKUP(G5872,Store_Map!$A$2:$I$100,6,FALSE),"")</f>
        <v>0</v>
      </c>
      <c r="L5872">
        <f>IFERROR(VLOOKUP(G5872,Store_Map!$A$2:$I$100,7,FALSE),"")</f>
        <v>0</v>
      </c>
      <c r="M5872">
        <f>IFERROR(VLOOKUP(G5872,Store_Map!$A$2:$I$100,8,FALSE),"")</f>
        <v>0</v>
      </c>
      <c r="N5872">
        <f t="shared" si="819"/>
        <v>0</v>
      </c>
      <c r="O5872" t="str">
        <f t="shared" si="820"/>
        <v>PASS</v>
      </c>
      <c r="P5872" t="str">
        <f t="shared" si="821"/>
        <v>REVIEW</v>
      </c>
      <c r="Q5872" t="str">
        <f t="shared" si="822"/>
        <v>PASS</v>
      </c>
      <c r="R5872" t="str">
        <f t="shared" si="823"/>
        <v>PASS</v>
      </c>
      <c r="S5872" t="str">
        <f t="shared" si="824"/>
        <v>REVIEW</v>
      </c>
      <c r="T5872">
        <f t="shared" si="825"/>
        <v>90</v>
      </c>
      <c r="U5872" t="str">
        <f t="shared" si="826"/>
        <v>Low</v>
      </c>
      <c r="V5872" t="str">
        <f t="shared" si="827"/>
        <v>Invalid NDC</v>
      </c>
    </row>
    <row r="5873" spans="1:22" x14ac:dyDescent="0.3">
      <c r="A5873" t="str">
        <f>Raw_Data!A5873</f>
        <v>26084329</v>
      </c>
      <c r="B5873">
        <f>Raw_Data!B5873</f>
        <v>45672</v>
      </c>
      <c r="C5873" t="str">
        <f>Raw_Data!C5873</f>
        <v>ALBUTEROL HFA 90 MCG INHALE</v>
      </c>
      <c r="D5873" t="str">
        <f>Raw_Data!D5873</f>
        <v>66993001968</v>
      </c>
      <c r="E5873" t="str">
        <f>Raw_Data!E5873</f>
        <v>FORD, JAMES</v>
      </c>
      <c r="F5873" t="str">
        <f>Raw_Data!F5873</f>
        <v>1033117684</v>
      </c>
      <c r="G5873" t="str">
        <f>Raw_Data!H5873</f>
        <v>2</v>
      </c>
      <c r="H5873">
        <f>IFERROR(VLOOKUP(G5873,Store_Map!$A$2:$I$100,3,FALSE),"")</f>
        <v>0</v>
      </c>
      <c r="I5873">
        <f>IFERROR(VLOOKUP(G5873,Store_Map!$A$2:$I$100,4,FALSE),"")</f>
        <v>0</v>
      </c>
      <c r="J5873">
        <f>IFERROR(VLOOKUP(G5873,Store_Map!$A$2:$I$100,5,FALSE),"")</f>
        <v>0</v>
      </c>
      <c r="K5873">
        <f>IFERROR(VLOOKUP(G5873,Store_Map!$A$2:$I$100,6,FALSE),"")</f>
        <v>0</v>
      </c>
      <c r="L5873">
        <f>IFERROR(VLOOKUP(G5873,Store_Map!$A$2:$I$100,7,FALSE),"")</f>
        <v>0</v>
      </c>
      <c r="M5873">
        <f>IFERROR(VLOOKUP(G5873,Store_Map!$A$2:$I$100,8,FALSE),"")</f>
        <v>0</v>
      </c>
      <c r="N5873">
        <f t="shared" si="819"/>
        <v>0</v>
      </c>
      <c r="O5873" t="str">
        <f t="shared" si="820"/>
        <v>PASS</v>
      </c>
      <c r="P5873" t="str">
        <f t="shared" si="821"/>
        <v>PASS</v>
      </c>
      <c r="Q5873" t="str">
        <f t="shared" si="822"/>
        <v>PASS</v>
      </c>
      <c r="R5873" t="str">
        <f t="shared" si="823"/>
        <v>PASS</v>
      </c>
      <c r="S5873" t="str">
        <f t="shared" si="824"/>
        <v>PASS</v>
      </c>
      <c r="T5873">
        <f t="shared" si="825"/>
        <v>100</v>
      </c>
      <c r="U5873" t="str">
        <f t="shared" si="826"/>
        <v>Low</v>
      </c>
      <c r="V5873" t="str">
        <f t="shared" si="827"/>
        <v>Clean</v>
      </c>
    </row>
    <row r="5874" spans="1:22" x14ac:dyDescent="0.3">
      <c r="A5874" t="str">
        <f>Raw_Data!A5874</f>
        <v>26081058</v>
      </c>
      <c r="B5874">
        <f>Raw_Data!B5874</f>
        <v>45672</v>
      </c>
      <c r="C5874" t="str">
        <f>Raw_Data!C5874</f>
        <v>BIKTARVY 50-200-25 MG TABLE</v>
      </c>
      <c r="D5874" t="str">
        <f>Raw_Data!D5874</f>
        <v>61958250101</v>
      </c>
      <c r="E5874" t="str">
        <f>Raw_Data!E5874</f>
        <v>DAVIS, KEPLER</v>
      </c>
      <c r="F5874" t="str">
        <f>Raw_Data!F5874</f>
        <v>1740357425</v>
      </c>
      <c r="G5874" t="str">
        <f>Raw_Data!H5874</f>
        <v>2</v>
      </c>
      <c r="H5874">
        <f>IFERROR(VLOOKUP(G5874,Store_Map!$A$2:$I$100,3,FALSE),"")</f>
        <v>0</v>
      </c>
      <c r="I5874">
        <f>IFERROR(VLOOKUP(G5874,Store_Map!$A$2:$I$100,4,FALSE),"")</f>
        <v>0</v>
      </c>
      <c r="J5874">
        <f>IFERROR(VLOOKUP(G5874,Store_Map!$A$2:$I$100,5,FALSE),"")</f>
        <v>0</v>
      </c>
      <c r="K5874">
        <f>IFERROR(VLOOKUP(G5874,Store_Map!$A$2:$I$100,6,FALSE),"")</f>
        <v>0</v>
      </c>
      <c r="L5874">
        <f>IFERROR(VLOOKUP(G5874,Store_Map!$A$2:$I$100,7,FALSE),"")</f>
        <v>0</v>
      </c>
      <c r="M5874">
        <f>IFERROR(VLOOKUP(G5874,Store_Map!$A$2:$I$100,8,FALSE),"")</f>
        <v>0</v>
      </c>
      <c r="N5874">
        <f t="shared" si="819"/>
        <v>0</v>
      </c>
      <c r="O5874" t="str">
        <f t="shared" si="820"/>
        <v>PASS</v>
      </c>
      <c r="P5874" t="str">
        <f t="shared" si="821"/>
        <v>PASS</v>
      </c>
      <c r="Q5874" t="str">
        <f t="shared" si="822"/>
        <v>PASS</v>
      </c>
      <c r="R5874" t="str">
        <f t="shared" si="823"/>
        <v>PASS</v>
      </c>
      <c r="S5874" t="str">
        <f t="shared" si="824"/>
        <v>PASS</v>
      </c>
      <c r="T5874">
        <f t="shared" si="825"/>
        <v>100</v>
      </c>
      <c r="U5874" t="str">
        <f t="shared" si="826"/>
        <v>Low</v>
      </c>
      <c r="V5874" t="str">
        <f t="shared" si="827"/>
        <v>Clean</v>
      </c>
    </row>
    <row r="5875" spans="1:22" x14ac:dyDescent="0.3">
      <c r="A5875" t="str">
        <f>Raw_Data!A5875</f>
        <v>26084254</v>
      </c>
      <c r="B5875">
        <f>Raw_Data!B5875</f>
        <v>45672</v>
      </c>
      <c r="C5875" t="str">
        <f>Raw_Data!C5875</f>
        <v>SERTRALINE HCL 50 MG TABLET</v>
      </c>
      <c r="D5875" t="str">
        <f>Raw_Data!D5875</f>
        <v>65862001230</v>
      </c>
      <c r="E5875" t="str">
        <f>Raw_Data!E5875</f>
        <v>ALLEN, AMANDA</v>
      </c>
      <c r="F5875" t="str">
        <f>Raw_Data!F5875</f>
        <v>1982231882</v>
      </c>
      <c r="G5875" t="str">
        <f>Raw_Data!H5875</f>
        <v>2</v>
      </c>
      <c r="H5875">
        <f>IFERROR(VLOOKUP(G5875,Store_Map!$A$2:$I$100,3,FALSE),"")</f>
        <v>0</v>
      </c>
      <c r="I5875">
        <f>IFERROR(VLOOKUP(G5875,Store_Map!$A$2:$I$100,4,FALSE),"")</f>
        <v>0</v>
      </c>
      <c r="J5875">
        <f>IFERROR(VLOOKUP(G5875,Store_Map!$A$2:$I$100,5,FALSE),"")</f>
        <v>0</v>
      </c>
      <c r="K5875">
        <f>IFERROR(VLOOKUP(G5875,Store_Map!$A$2:$I$100,6,FALSE),"")</f>
        <v>0</v>
      </c>
      <c r="L5875">
        <f>IFERROR(VLOOKUP(G5875,Store_Map!$A$2:$I$100,7,FALSE),"")</f>
        <v>0</v>
      </c>
      <c r="M5875">
        <f>IFERROR(VLOOKUP(G5875,Store_Map!$A$2:$I$100,8,FALSE),"")</f>
        <v>0</v>
      </c>
      <c r="N5875">
        <f t="shared" si="819"/>
        <v>0</v>
      </c>
      <c r="O5875" t="str">
        <f t="shared" si="820"/>
        <v>PASS</v>
      </c>
      <c r="P5875" t="str">
        <f t="shared" si="821"/>
        <v>PASS</v>
      </c>
      <c r="Q5875" t="str">
        <f t="shared" si="822"/>
        <v>PASS</v>
      </c>
      <c r="R5875" t="str">
        <f t="shared" si="823"/>
        <v>PASS</v>
      </c>
      <c r="S5875" t="str">
        <f t="shared" si="824"/>
        <v>PASS</v>
      </c>
      <c r="T5875">
        <f t="shared" si="825"/>
        <v>100</v>
      </c>
      <c r="U5875" t="str">
        <f t="shared" si="826"/>
        <v>Low</v>
      </c>
      <c r="V5875" t="str">
        <f t="shared" si="827"/>
        <v>Clean</v>
      </c>
    </row>
    <row r="5876" spans="1:22" x14ac:dyDescent="0.3">
      <c r="A5876" t="str">
        <f>Raw_Data!A5876</f>
        <v>26084252</v>
      </c>
      <c r="B5876">
        <f>Raw_Data!B5876</f>
        <v>45672</v>
      </c>
      <c r="C5876" t="str">
        <f>Raw_Data!C5876</f>
        <v>LAMOTRIGINE 200 MG TABLET</v>
      </c>
      <c r="D5876" t="str">
        <f>Raw_Data!D5876</f>
        <v>65862023060</v>
      </c>
      <c r="E5876" t="str">
        <f>Raw_Data!E5876</f>
        <v>ALLEN, AMANDA</v>
      </c>
      <c r="F5876" t="str">
        <f>Raw_Data!F5876</f>
        <v>1982231882</v>
      </c>
      <c r="G5876" t="str">
        <f>Raw_Data!H5876</f>
        <v>2</v>
      </c>
      <c r="H5876">
        <f>IFERROR(VLOOKUP(G5876,Store_Map!$A$2:$I$100,3,FALSE),"")</f>
        <v>0</v>
      </c>
      <c r="I5876">
        <f>IFERROR(VLOOKUP(G5876,Store_Map!$A$2:$I$100,4,FALSE),"")</f>
        <v>0</v>
      </c>
      <c r="J5876">
        <f>IFERROR(VLOOKUP(G5876,Store_Map!$A$2:$I$100,5,FALSE),"")</f>
        <v>0</v>
      </c>
      <c r="K5876">
        <f>IFERROR(VLOOKUP(G5876,Store_Map!$A$2:$I$100,6,FALSE),"")</f>
        <v>0</v>
      </c>
      <c r="L5876">
        <f>IFERROR(VLOOKUP(G5876,Store_Map!$A$2:$I$100,7,FALSE),"")</f>
        <v>0</v>
      </c>
      <c r="M5876">
        <f>IFERROR(VLOOKUP(G5876,Store_Map!$A$2:$I$100,8,FALSE),"")</f>
        <v>0</v>
      </c>
      <c r="N5876">
        <f t="shared" si="819"/>
        <v>0</v>
      </c>
      <c r="O5876" t="str">
        <f t="shared" si="820"/>
        <v>PASS</v>
      </c>
      <c r="P5876" t="str">
        <f t="shared" si="821"/>
        <v>PASS</v>
      </c>
      <c r="Q5876" t="str">
        <f t="shared" si="822"/>
        <v>PASS</v>
      </c>
      <c r="R5876" t="str">
        <f t="shared" si="823"/>
        <v>PASS</v>
      </c>
      <c r="S5876" t="str">
        <f t="shared" si="824"/>
        <v>PASS</v>
      </c>
      <c r="T5876">
        <f t="shared" si="825"/>
        <v>100</v>
      </c>
      <c r="U5876" t="str">
        <f t="shared" si="826"/>
        <v>Low</v>
      </c>
      <c r="V5876" t="str">
        <f t="shared" si="827"/>
        <v>Clean</v>
      </c>
    </row>
    <row r="5877" spans="1:22" x14ac:dyDescent="0.3">
      <c r="A5877" t="str">
        <f>Raw_Data!A5877</f>
        <v>26081194</v>
      </c>
      <c r="B5877">
        <f>Raw_Data!B5877</f>
        <v>45672</v>
      </c>
      <c r="C5877" t="str">
        <f>Raw_Data!C5877</f>
        <v>HYDROCHLOROTHIAZIDE 12.5 MG</v>
      </c>
      <c r="D5877" t="str">
        <f>Raw_Data!D5877</f>
        <v>69315015510</v>
      </c>
      <c r="E5877" t="str">
        <f>Raw_Data!E5877</f>
        <v>FORD, JAMES</v>
      </c>
      <c r="F5877" t="str">
        <f>Raw_Data!F5877</f>
        <v>1033117684</v>
      </c>
      <c r="G5877" t="str">
        <f>Raw_Data!H5877</f>
        <v>2</v>
      </c>
      <c r="H5877">
        <f>IFERROR(VLOOKUP(G5877,Store_Map!$A$2:$I$100,3,FALSE),"")</f>
        <v>0</v>
      </c>
      <c r="I5877">
        <f>IFERROR(VLOOKUP(G5877,Store_Map!$A$2:$I$100,4,FALSE),"")</f>
        <v>0</v>
      </c>
      <c r="J5877">
        <f>IFERROR(VLOOKUP(G5877,Store_Map!$A$2:$I$100,5,FALSE),"")</f>
        <v>0</v>
      </c>
      <c r="K5877">
        <f>IFERROR(VLOOKUP(G5877,Store_Map!$A$2:$I$100,6,FALSE),"")</f>
        <v>0</v>
      </c>
      <c r="L5877">
        <f>IFERROR(VLOOKUP(G5877,Store_Map!$A$2:$I$100,7,FALSE),"")</f>
        <v>0</v>
      </c>
      <c r="M5877">
        <f>IFERROR(VLOOKUP(G5877,Store_Map!$A$2:$I$100,8,FALSE),"")</f>
        <v>0</v>
      </c>
      <c r="N5877">
        <f t="shared" si="819"/>
        <v>0</v>
      </c>
      <c r="O5877" t="str">
        <f t="shared" si="820"/>
        <v>PASS</v>
      </c>
      <c r="P5877" t="str">
        <f t="shared" si="821"/>
        <v>PASS</v>
      </c>
      <c r="Q5877" t="str">
        <f t="shared" si="822"/>
        <v>PASS</v>
      </c>
      <c r="R5877" t="str">
        <f t="shared" si="823"/>
        <v>PASS</v>
      </c>
      <c r="S5877" t="str">
        <f t="shared" si="824"/>
        <v>PASS</v>
      </c>
      <c r="T5877">
        <f t="shared" si="825"/>
        <v>100</v>
      </c>
      <c r="U5877" t="str">
        <f t="shared" si="826"/>
        <v>Low</v>
      </c>
      <c r="V5877" t="str">
        <f t="shared" si="827"/>
        <v>Clean</v>
      </c>
    </row>
    <row r="5878" spans="1:22" x14ac:dyDescent="0.3">
      <c r="A5878" t="str">
        <f>Raw_Data!A5878</f>
        <v>26080536</v>
      </c>
      <c r="B5878">
        <f>Raw_Data!B5878</f>
        <v>45672</v>
      </c>
      <c r="C5878" t="str">
        <f>Raw_Data!C5878</f>
        <v>METHIMAZOLE 5 MG TABLET</v>
      </c>
      <c r="D5878" t="str">
        <f>Raw_Data!D5878</f>
        <v>23155007001</v>
      </c>
      <c r="E5878" t="str">
        <f>Raw_Data!E5878</f>
        <v>MACHADO, MARIA</v>
      </c>
      <c r="F5878" t="str">
        <f>Raw_Data!F5878</f>
        <v>1619100302</v>
      </c>
      <c r="G5878" t="str">
        <f>Raw_Data!H5878</f>
        <v>2</v>
      </c>
      <c r="H5878">
        <f>IFERROR(VLOOKUP(G5878,Store_Map!$A$2:$I$100,3,FALSE),"")</f>
        <v>0</v>
      </c>
      <c r="I5878">
        <f>IFERROR(VLOOKUP(G5878,Store_Map!$A$2:$I$100,4,FALSE),"")</f>
        <v>0</v>
      </c>
      <c r="J5878">
        <f>IFERROR(VLOOKUP(G5878,Store_Map!$A$2:$I$100,5,FALSE),"")</f>
        <v>0</v>
      </c>
      <c r="K5878">
        <f>IFERROR(VLOOKUP(G5878,Store_Map!$A$2:$I$100,6,FALSE),"")</f>
        <v>0</v>
      </c>
      <c r="L5878">
        <f>IFERROR(VLOOKUP(G5878,Store_Map!$A$2:$I$100,7,FALSE),"")</f>
        <v>0</v>
      </c>
      <c r="M5878">
        <f>IFERROR(VLOOKUP(G5878,Store_Map!$A$2:$I$100,8,FALSE),"")</f>
        <v>0</v>
      </c>
      <c r="N5878">
        <f t="shared" si="819"/>
        <v>0</v>
      </c>
      <c r="O5878" t="str">
        <f t="shared" si="820"/>
        <v>PASS</v>
      </c>
      <c r="P5878" t="str">
        <f t="shared" si="821"/>
        <v>PASS</v>
      </c>
      <c r="Q5878" t="str">
        <f t="shared" si="822"/>
        <v>PASS</v>
      </c>
      <c r="R5878" t="str">
        <f t="shared" si="823"/>
        <v>PASS</v>
      </c>
      <c r="S5878" t="str">
        <f t="shared" si="824"/>
        <v>PASS</v>
      </c>
      <c r="T5878">
        <f t="shared" si="825"/>
        <v>100</v>
      </c>
      <c r="U5878" t="str">
        <f t="shared" si="826"/>
        <v>Low</v>
      </c>
      <c r="V5878" t="str">
        <f t="shared" si="827"/>
        <v>Clean</v>
      </c>
    </row>
    <row r="5879" spans="1:22" x14ac:dyDescent="0.3">
      <c r="A5879" t="str">
        <f>Raw_Data!A5879</f>
        <v>26073314</v>
      </c>
      <c r="B5879">
        <f>Raw_Data!B5879</f>
        <v>45672</v>
      </c>
      <c r="C5879" t="str">
        <f>Raw_Data!C5879</f>
        <v>SPIRONOLACTONE 100 MG TABLE</v>
      </c>
      <c r="D5879" t="str">
        <f>Raw_Data!D5879</f>
        <v>16729022701</v>
      </c>
      <c r="E5879" t="str">
        <f>Raw_Data!E5879</f>
        <v>FORD, JAMES</v>
      </c>
      <c r="F5879" t="str">
        <f>Raw_Data!F5879</f>
        <v>1033117684</v>
      </c>
      <c r="G5879" t="str">
        <f>Raw_Data!H5879</f>
        <v>2</v>
      </c>
      <c r="H5879">
        <f>IFERROR(VLOOKUP(G5879,Store_Map!$A$2:$I$100,3,FALSE),"")</f>
        <v>0</v>
      </c>
      <c r="I5879">
        <f>IFERROR(VLOOKUP(G5879,Store_Map!$A$2:$I$100,4,FALSE),"")</f>
        <v>0</v>
      </c>
      <c r="J5879">
        <f>IFERROR(VLOOKUP(G5879,Store_Map!$A$2:$I$100,5,FALSE),"")</f>
        <v>0</v>
      </c>
      <c r="K5879">
        <f>IFERROR(VLOOKUP(G5879,Store_Map!$A$2:$I$100,6,FALSE),"")</f>
        <v>0</v>
      </c>
      <c r="L5879">
        <f>IFERROR(VLOOKUP(G5879,Store_Map!$A$2:$I$100,7,FALSE),"")</f>
        <v>0</v>
      </c>
      <c r="M5879">
        <f>IFERROR(VLOOKUP(G5879,Store_Map!$A$2:$I$100,8,FALSE),"")</f>
        <v>0</v>
      </c>
      <c r="N5879">
        <f t="shared" si="819"/>
        <v>0</v>
      </c>
      <c r="O5879" t="str">
        <f t="shared" si="820"/>
        <v>PASS</v>
      </c>
      <c r="P5879" t="str">
        <f t="shared" si="821"/>
        <v>PASS</v>
      </c>
      <c r="Q5879" t="str">
        <f t="shared" si="822"/>
        <v>PASS</v>
      </c>
      <c r="R5879" t="str">
        <f t="shared" si="823"/>
        <v>PASS</v>
      </c>
      <c r="S5879" t="str">
        <f t="shared" si="824"/>
        <v>PASS</v>
      </c>
      <c r="T5879">
        <f t="shared" si="825"/>
        <v>100</v>
      </c>
      <c r="U5879" t="str">
        <f t="shared" si="826"/>
        <v>Low</v>
      </c>
      <c r="V5879" t="str">
        <f t="shared" si="827"/>
        <v>Clean</v>
      </c>
    </row>
    <row r="5880" spans="1:22" x14ac:dyDescent="0.3">
      <c r="A5880" t="str">
        <f>Raw_Data!A5880</f>
        <v>26080468</v>
      </c>
      <c r="B5880">
        <f>Raw_Data!B5880</f>
        <v>45672</v>
      </c>
      <c r="C5880" t="str">
        <f>Raw_Data!C5880</f>
        <v>GABAPENTIN 300 MG CAPSULE</v>
      </c>
      <c r="D5880" t="str">
        <f>Raw_Data!D5880</f>
        <v>50228018010</v>
      </c>
      <c r="E5880" t="str">
        <f>Raw_Data!E5880</f>
        <v>FORD, JAMES</v>
      </c>
      <c r="F5880" t="str">
        <f>Raw_Data!F5880</f>
        <v>1033117684</v>
      </c>
      <c r="G5880" t="str">
        <f>Raw_Data!H5880</f>
        <v>2</v>
      </c>
      <c r="H5880">
        <f>IFERROR(VLOOKUP(G5880,Store_Map!$A$2:$I$100,3,FALSE),"")</f>
        <v>0</v>
      </c>
      <c r="I5880">
        <f>IFERROR(VLOOKUP(G5880,Store_Map!$A$2:$I$100,4,FALSE),"")</f>
        <v>0</v>
      </c>
      <c r="J5880">
        <f>IFERROR(VLOOKUP(G5880,Store_Map!$A$2:$I$100,5,FALSE),"")</f>
        <v>0</v>
      </c>
      <c r="K5880">
        <f>IFERROR(VLOOKUP(G5880,Store_Map!$A$2:$I$100,6,FALSE),"")</f>
        <v>0</v>
      </c>
      <c r="L5880">
        <f>IFERROR(VLOOKUP(G5880,Store_Map!$A$2:$I$100,7,FALSE),"")</f>
        <v>0</v>
      </c>
      <c r="M5880">
        <f>IFERROR(VLOOKUP(G5880,Store_Map!$A$2:$I$100,8,FALSE),"")</f>
        <v>0</v>
      </c>
      <c r="N5880">
        <f t="shared" si="819"/>
        <v>0</v>
      </c>
      <c r="O5880" t="str">
        <f t="shared" si="820"/>
        <v>PASS</v>
      </c>
      <c r="P5880" t="str">
        <f t="shared" si="821"/>
        <v>PASS</v>
      </c>
      <c r="Q5880" t="str">
        <f t="shared" si="822"/>
        <v>PASS</v>
      </c>
      <c r="R5880" t="str">
        <f t="shared" si="823"/>
        <v>PASS</v>
      </c>
      <c r="S5880" t="str">
        <f t="shared" si="824"/>
        <v>PASS</v>
      </c>
      <c r="T5880">
        <f t="shared" si="825"/>
        <v>100</v>
      </c>
      <c r="U5880" t="str">
        <f t="shared" si="826"/>
        <v>Low</v>
      </c>
      <c r="V5880" t="str">
        <f t="shared" si="827"/>
        <v>Clean</v>
      </c>
    </row>
    <row r="5881" spans="1:22" x14ac:dyDescent="0.3">
      <c r="A5881" t="str">
        <f>Raw_Data!A5881</f>
        <v>26083920</v>
      </c>
      <c r="B5881">
        <f>Raw_Data!B5881</f>
        <v>45672</v>
      </c>
      <c r="C5881" t="str">
        <f>Raw_Data!C5881</f>
        <v>BUPROPION HCL XL 300 MG TAB</v>
      </c>
      <c r="D5881" t="str">
        <f>Raw_Data!D5881</f>
        <v>68180032006</v>
      </c>
      <c r="E5881" t="str">
        <f>Raw_Data!E5881</f>
        <v>EL- CHOUFI, LEYLA</v>
      </c>
      <c r="F5881" t="str">
        <f>Raw_Data!F5881</f>
        <v>1942355342</v>
      </c>
      <c r="G5881" t="str">
        <f>Raw_Data!H5881</f>
        <v>2</v>
      </c>
      <c r="H5881">
        <f>IFERROR(VLOOKUP(G5881,Store_Map!$A$2:$I$100,3,FALSE),"")</f>
        <v>0</v>
      </c>
      <c r="I5881">
        <f>IFERROR(VLOOKUP(G5881,Store_Map!$A$2:$I$100,4,FALSE),"")</f>
        <v>0</v>
      </c>
      <c r="J5881">
        <f>IFERROR(VLOOKUP(G5881,Store_Map!$A$2:$I$100,5,FALSE),"")</f>
        <v>0</v>
      </c>
      <c r="K5881">
        <f>IFERROR(VLOOKUP(G5881,Store_Map!$A$2:$I$100,6,FALSE),"")</f>
        <v>0</v>
      </c>
      <c r="L5881">
        <f>IFERROR(VLOOKUP(G5881,Store_Map!$A$2:$I$100,7,FALSE),"")</f>
        <v>0</v>
      </c>
      <c r="M5881">
        <f>IFERROR(VLOOKUP(G5881,Store_Map!$A$2:$I$100,8,FALSE),"")</f>
        <v>0</v>
      </c>
      <c r="N5881">
        <f t="shared" si="819"/>
        <v>0</v>
      </c>
      <c r="O5881" t="str">
        <f t="shared" si="820"/>
        <v>PASS</v>
      </c>
      <c r="P5881" t="str">
        <f t="shared" si="821"/>
        <v>PASS</v>
      </c>
      <c r="Q5881" t="str">
        <f t="shared" si="822"/>
        <v>PASS</v>
      </c>
      <c r="R5881" t="str">
        <f t="shared" si="823"/>
        <v>PASS</v>
      </c>
      <c r="S5881" t="str">
        <f t="shared" si="824"/>
        <v>PASS</v>
      </c>
      <c r="T5881">
        <f t="shared" si="825"/>
        <v>100</v>
      </c>
      <c r="U5881" t="str">
        <f t="shared" si="826"/>
        <v>Low</v>
      </c>
      <c r="V5881" t="str">
        <f t="shared" si="827"/>
        <v>Clean</v>
      </c>
    </row>
    <row r="5882" spans="1:22" x14ac:dyDescent="0.3">
      <c r="A5882" t="str">
        <f>Raw_Data!A5882</f>
        <v>26083921</v>
      </c>
      <c r="B5882">
        <f>Raw_Data!B5882</f>
        <v>45672</v>
      </c>
      <c r="C5882" t="str">
        <f>Raw_Data!C5882</f>
        <v>CALCITRIOL 0.5 MCG CAPSULE</v>
      </c>
      <c r="D5882" t="str">
        <f>Raw_Data!D5882</f>
        <v>23155066301</v>
      </c>
      <c r="E5882" t="str">
        <f>Raw_Data!E5882</f>
        <v>EL- CHOUFI, LEYLA</v>
      </c>
      <c r="F5882" t="str">
        <f>Raw_Data!F5882</f>
        <v>1942355342</v>
      </c>
      <c r="G5882" t="str">
        <f>Raw_Data!H5882</f>
        <v>2</v>
      </c>
      <c r="H5882">
        <f>IFERROR(VLOOKUP(G5882,Store_Map!$A$2:$I$100,3,FALSE),"")</f>
        <v>0</v>
      </c>
      <c r="I5882">
        <f>IFERROR(VLOOKUP(G5882,Store_Map!$A$2:$I$100,4,FALSE),"")</f>
        <v>0</v>
      </c>
      <c r="J5882">
        <f>IFERROR(VLOOKUP(G5882,Store_Map!$A$2:$I$100,5,FALSE),"")</f>
        <v>0</v>
      </c>
      <c r="K5882">
        <f>IFERROR(VLOOKUP(G5882,Store_Map!$A$2:$I$100,6,FALSE),"")</f>
        <v>0</v>
      </c>
      <c r="L5882">
        <f>IFERROR(VLOOKUP(G5882,Store_Map!$A$2:$I$100,7,FALSE),"")</f>
        <v>0</v>
      </c>
      <c r="M5882">
        <f>IFERROR(VLOOKUP(G5882,Store_Map!$A$2:$I$100,8,FALSE),"")</f>
        <v>0</v>
      </c>
      <c r="N5882">
        <f t="shared" si="819"/>
        <v>0</v>
      </c>
      <c r="O5882" t="str">
        <f t="shared" si="820"/>
        <v>PASS</v>
      </c>
      <c r="P5882" t="str">
        <f t="shared" si="821"/>
        <v>PASS</v>
      </c>
      <c r="Q5882" t="str">
        <f t="shared" si="822"/>
        <v>PASS</v>
      </c>
      <c r="R5882" t="str">
        <f t="shared" si="823"/>
        <v>PASS</v>
      </c>
      <c r="S5882" t="str">
        <f t="shared" si="824"/>
        <v>PASS</v>
      </c>
      <c r="T5882">
        <f t="shared" si="825"/>
        <v>100</v>
      </c>
      <c r="U5882" t="str">
        <f t="shared" si="826"/>
        <v>Low</v>
      </c>
      <c r="V5882" t="str">
        <f t="shared" si="827"/>
        <v>Clean</v>
      </c>
    </row>
    <row r="5883" spans="1:22" x14ac:dyDescent="0.3">
      <c r="A5883" t="str">
        <f>Raw_Data!A5883</f>
        <v>26079393</v>
      </c>
      <c r="B5883">
        <f>Raw_Data!B5883</f>
        <v>45672</v>
      </c>
      <c r="C5883" t="str">
        <f>Raw_Data!C5883</f>
        <v>CHLORTHALIDONE 25 MG TABLET</v>
      </c>
      <c r="D5883" t="str">
        <f>Raw_Data!D5883</f>
        <v>57664064888</v>
      </c>
      <c r="E5883" t="str">
        <f>Raw_Data!E5883</f>
        <v>El-Choufi, Leyla</v>
      </c>
      <c r="F5883" t="str">
        <f>Raw_Data!F5883</f>
        <v>1942355342</v>
      </c>
      <c r="G5883" t="str">
        <f>Raw_Data!H5883</f>
        <v>2</v>
      </c>
      <c r="H5883">
        <f>IFERROR(VLOOKUP(G5883,Store_Map!$A$2:$I$100,3,FALSE),"")</f>
        <v>0</v>
      </c>
      <c r="I5883">
        <f>IFERROR(VLOOKUP(G5883,Store_Map!$A$2:$I$100,4,FALSE),"")</f>
        <v>0</v>
      </c>
      <c r="J5883">
        <f>IFERROR(VLOOKUP(G5883,Store_Map!$A$2:$I$100,5,FALSE),"")</f>
        <v>0</v>
      </c>
      <c r="K5883">
        <f>IFERROR(VLOOKUP(G5883,Store_Map!$A$2:$I$100,6,FALSE),"")</f>
        <v>0</v>
      </c>
      <c r="L5883">
        <f>IFERROR(VLOOKUP(G5883,Store_Map!$A$2:$I$100,7,FALSE),"")</f>
        <v>0</v>
      </c>
      <c r="M5883">
        <f>IFERROR(VLOOKUP(G5883,Store_Map!$A$2:$I$100,8,FALSE),"")</f>
        <v>0</v>
      </c>
      <c r="N5883">
        <f t="shared" si="819"/>
        <v>0</v>
      </c>
      <c r="O5883" t="str">
        <f t="shared" si="820"/>
        <v>PASS</v>
      </c>
      <c r="P5883" t="str">
        <f t="shared" si="821"/>
        <v>PASS</v>
      </c>
      <c r="Q5883" t="str">
        <f t="shared" si="822"/>
        <v>PASS</v>
      </c>
      <c r="R5883" t="str">
        <f t="shared" si="823"/>
        <v>PASS</v>
      </c>
      <c r="S5883" t="str">
        <f t="shared" si="824"/>
        <v>PASS</v>
      </c>
      <c r="T5883">
        <f t="shared" si="825"/>
        <v>100</v>
      </c>
      <c r="U5883" t="str">
        <f t="shared" si="826"/>
        <v>Low</v>
      </c>
      <c r="V5883" t="str">
        <f t="shared" si="827"/>
        <v>Clean</v>
      </c>
    </row>
    <row r="5884" spans="1:22" x14ac:dyDescent="0.3">
      <c r="A5884" t="str">
        <f>Raw_Data!A5884</f>
        <v>26083918</v>
      </c>
      <c r="B5884">
        <f>Raw_Data!B5884</f>
        <v>45672</v>
      </c>
      <c r="C5884" t="str">
        <f>Raw_Data!C5884</f>
        <v>LEVOTHYROXINE 175 MCG TABLE</v>
      </c>
      <c r="D5884" t="str">
        <f>Raw_Data!D5884</f>
        <v>378181777</v>
      </c>
      <c r="E5884" t="str">
        <f>Raw_Data!E5884</f>
        <v>EL- CHOUFI, LEYLA</v>
      </c>
      <c r="F5884" t="str">
        <f>Raw_Data!F5884</f>
        <v>1942355342</v>
      </c>
      <c r="G5884" t="str">
        <f>Raw_Data!H5884</f>
        <v>2</v>
      </c>
      <c r="H5884">
        <f>IFERROR(VLOOKUP(G5884,Store_Map!$A$2:$I$100,3,FALSE),"")</f>
        <v>0</v>
      </c>
      <c r="I5884">
        <f>IFERROR(VLOOKUP(G5884,Store_Map!$A$2:$I$100,4,FALSE),"")</f>
        <v>0</v>
      </c>
      <c r="J5884">
        <f>IFERROR(VLOOKUP(G5884,Store_Map!$A$2:$I$100,5,FALSE),"")</f>
        <v>0</v>
      </c>
      <c r="K5884">
        <f>IFERROR(VLOOKUP(G5884,Store_Map!$A$2:$I$100,6,FALSE),"")</f>
        <v>0</v>
      </c>
      <c r="L5884">
        <f>IFERROR(VLOOKUP(G5884,Store_Map!$A$2:$I$100,7,FALSE),"")</f>
        <v>0</v>
      </c>
      <c r="M5884">
        <f>IFERROR(VLOOKUP(G5884,Store_Map!$A$2:$I$100,8,FALSE),"")</f>
        <v>0</v>
      </c>
      <c r="N5884">
        <f t="shared" si="819"/>
        <v>0</v>
      </c>
      <c r="O5884" t="str">
        <f t="shared" si="820"/>
        <v>PASS</v>
      </c>
      <c r="P5884" t="str">
        <f t="shared" si="821"/>
        <v>REVIEW</v>
      </c>
      <c r="Q5884" t="str">
        <f t="shared" si="822"/>
        <v>PASS</v>
      </c>
      <c r="R5884" t="str">
        <f t="shared" si="823"/>
        <v>PASS</v>
      </c>
      <c r="S5884" t="str">
        <f t="shared" si="824"/>
        <v>REVIEW</v>
      </c>
      <c r="T5884">
        <f t="shared" si="825"/>
        <v>90</v>
      </c>
      <c r="U5884" t="str">
        <f t="shared" si="826"/>
        <v>Low</v>
      </c>
      <c r="V5884" t="str">
        <f t="shared" si="827"/>
        <v>Invalid NDC</v>
      </c>
    </row>
    <row r="5885" spans="1:22" x14ac:dyDescent="0.3">
      <c r="A5885" t="str">
        <f>Raw_Data!A5885</f>
        <v>26083922</v>
      </c>
      <c r="B5885">
        <f>Raw_Data!B5885</f>
        <v>45672</v>
      </c>
      <c r="C5885" t="str">
        <f>Raw_Data!C5885</f>
        <v>LISINOPRIL 10 MG TABLET</v>
      </c>
      <c r="D5885" t="str">
        <f>Raw_Data!D5885</f>
        <v>43547035311</v>
      </c>
      <c r="E5885" t="str">
        <f>Raw_Data!E5885</f>
        <v>EL- CHOUFI, LEYLA</v>
      </c>
      <c r="F5885" t="str">
        <f>Raw_Data!F5885</f>
        <v>1942355342</v>
      </c>
      <c r="G5885" t="str">
        <f>Raw_Data!H5885</f>
        <v>2</v>
      </c>
      <c r="H5885">
        <f>IFERROR(VLOOKUP(G5885,Store_Map!$A$2:$I$100,3,FALSE),"")</f>
        <v>0</v>
      </c>
      <c r="I5885">
        <f>IFERROR(VLOOKUP(G5885,Store_Map!$A$2:$I$100,4,FALSE),"")</f>
        <v>0</v>
      </c>
      <c r="J5885">
        <f>IFERROR(VLOOKUP(G5885,Store_Map!$A$2:$I$100,5,FALSE),"")</f>
        <v>0</v>
      </c>
      <c r="K5885">
        <f>IFERROR(VLOOKUP(G5885,Store_Map!$A$2:$I$100,6,FALSE),"")</f>
        <v>0</v>
      </c>
      <c r="L5885">
        <f>IFERROR(VLOOKUP(G5885,Store_Map!$A$2:$I$100,7,FALSE),"")</f>
        <v>0</v>
      </c>
      <c r="M5885">
        <f>IFERROR(VLOOKUP(G5885,Store_Map!$A$2:$I$100,8,FALSE),"")</f>
        <v>0</v>
      </c>
      <c r="N5885">
        <f t="shared" si="819"/>
        <v>0</v>
      </c>
      <c r="O5885" t="str">
        <f t="shared" si="820"/>
        <v>PASS</v>
      </c>
      <c r="P5885" t="str">
        <f t="shared" si="821"/>
        <v>PASS</v>
      </c>
      <c r="Q5885" t="str">
        <f t="shared" si="822"/>
        <v>PASS</v>
      </c>
      <c r="R5885" t="str">
        <f t="shared" si="823"/>
        <v>PASS</v>
      </c>
      <c r="S5885" t="str">
        <f t="shared" si="824"/>
        <v>PASS</v>
      </c>
      <c r="T5885">
        <f t="shared" si="825"/>
        <v>100</v>
      </c>
      <c r="U5885" t="str">
        <f t="shared" si="826"/>
        <v>Low</v>
      </c>
      <c r="V5885" t="str">
        <f t="shared" si="827"/>
        <v>Clean</v>
      </c>
    </row>
    <row r="5886" spans="1:22" x14ac:dyDescent="0.3">
      <c r="A5886" t="str">
        <f>Raw_Data!A5886</f>
        <v>26083919</v>
      </c>
      <c r="B5886">
        <f>Raw_Data!B5886</f>
        <v>45672</v>
      </c>
      <c r="C5886" t="str">
        <f>Raw_Data!C5886</f>
        <v>METOPROLOL SUCC ER 25 MG TA</v>
      </c>
      <c r="D5886" t="str">
        <f>Raw_Data!D5886</f>
        <v>55111046601</v>
      </c>
      <c r="E5886" t="str">
        <f>Raw_Data!E5886</f>
        <v>EL- CHOUFI, LEYLA</v>
      </c>
      <c r="F5886" t="str">
        <f>Raw_Data!F5886</f>
        <v>1942355342</v>
      </c>
      <c r="G5886" t="str">
        <f>Raw_Data!H5886</f>
        <v>2</v>
      </c>
      <c r="H5886">
        <f>IFERROR(VLOOKUP(G5886,Store_Map!$A$2:$I$100,3,FALSE),"")</f>
        <v>0</v>
      </c>
      <c r="I5886">
        <f>IFERROR(VLOOKUP(G5886,Store_Map!$A$2:$I$100,4,FALSE),"")</f>
        <v>0</v>
      </c>
      <c r="J5886">
        <f>IFERROR(VLOOKUP(G5886,Store_Map!$A$2:$I$100,5,FALSE),"")</f>
        <v>0</v>
      </c>
      <c r="K5886">
        <f>IFERROR(VLOOKUP(G5886,Store_Map!$A$2:$I$100,6,FALSE),"")</f>
        <v>0</v>
      </c>
      <c r="L5886">
        <f>IFERROR(VLOOKUP(G5886,Store_Map!$A$2:$I$100,7,FALSE),"")</f>
        <v>0</v>
      </c>
      <c r="M5886">
        <f>IFERROR(VLOOKUP(G5886,Store_Map!$A$2:$I$100,8,FALSE),"")</f>
        <v>0</v>
      </c>
      <c r="N5886">
        <f t="shared" si="819"/>
        <v>0</v>
      </c>
      <c r="O5886" t="str">
        <f t="shared" si="820"/>
        <v>PASS</v>
      </c>
      <c r="P5886" t="str">
        <f t="shared" si="821"/>
        <v>PASS</v>
      </c>
      <c r="Q5886" t="str">
        <f t="shared" si="822"/>
        <v>PASS</v>
      </c>
      <c r="R5886" t="str">
        <f t="shared" si="823"/>
        <v>PASS</v>
      </c>
      <c r="S5886" t="str">
        <f t="shared" si="824"/>
        <v>PASS</v>
      </c>
      <c r="T5886">
        <f t="shared" si="825"/>
        <v>100</v>
      </c>
      <c r="U5886" t="str">
        <f t="shared" si="826"/>
        <v>Low</v>
      </c>
      <c r="V5886" t="str">
        <f t="shared" si="827"/>
        <v>Clean</v>
      </c>
    </row>
    <row r="5887" spans="1:22" x14ac:dyDescent="0.3">
      <c r="A5887" t="str">
        <f>Raw_Data!A5887</f>
        <v>26080187</v>
      </c>
      <c r="B5887">
        <f>Raw_Data!B5887</f>
        <v>45672</v>
      </c>
      <c r="C5887" t="str">
        <f>Raw_Data!C5887</f>
        <v>BASAGLAR 100 UNIT/ML KWIKPE</v>
      </c>
      <c r="D5887" t="str">
        <f>Raw_Data!D5887</f>
        <v>2771559</v>
      </c>
      <c r="E5887" t="str">
        <f>Raw_Data!E5887</f>
        <v>FORD, JAMES</v>
      </c>
      <c r="F5887" t="str">
        <f>Raw_Data!F5887</f>
        <v>1033117684</v>
      </c>
      <c r="G5887" t="str">
        <f>Raw_Data!H5887</f>
        <v>2</v>
      </c>
      <c r="H5887">
        <f>IFERROR(VLOOKUP(G5887,Store_Map!$A$2:$I$100,3,FALSE),"")</f>
        <v>0</v>
      </c>
      <c r="I5887">
        <f>IFERROR(VLOOKUP(G5887,Store_Map!$A$2:$I$100,4,FALSE),"")</f>
        <v>0</v>
      </c>
      <c r="J5887">
        <f>IFERROR(VLOOKUP(G5887,Store_Map!$A$2:$I$100,5,FALSE),"")</f>
        <v>0</v>
      </c>
      <c r="K5887">
        <f>IFERROR(VLOOKUP(G5887,Store_Map!$A$2:$I$100,6,FALSE),"")</f>
        <v>0</v>
      </c>
      <c r="L5887">
        <f>IFERROR(VLOOKUP(G5887,Store_Map!$A$2:$I$100,7,FALSE),"")</f>
        <v>0</v>
      </c>
      <c r="M5887">
        <f>IFERROR(VLOOKUP(G5887,Store_Map!$A$2:$I$100,8,FALSE),"")</f>
        <v>0</v>
      </c>
      <c r="N5887">
        <f t="shared" si="819"/>
        <v>0</v>
      </c>
      <c r="O5887" t="str">
        <f t="shared" si="820"/>
        <v>PASS</v>
      </c>
      <c r="P5887" t="str">
        <f t="shared" si="821"/>
        <v>REVIEW</v>
      </c>
      <c r="Q5887" t="str">
        <f t="shared" si="822"/>
        <v>PASS</v>
      </c>
      <c r="R5887" t="str">
        <f t="shared" si="823"/>
        <v>PASS</v>
      </c>
      <c r="S5887" t="str">
        <f t="shared" si="824"/>
        <v>REVIEW</v>
      </c>
      <c r="T5887">
        <f t="shared" si="825"/>
        <v>90</v>
      </c>
      <c r="U5887" t="str">
        <f t="shared" si="826"/>
        <v>Low</v>
      </c>
      <c r="V5887" t="str">
        <f t="shared" si="827"/>
        <v>Invalid NDC</v>
      </c>
    </row>
    <row r="5888" spans="1:22" x14ac:dyDescent="0.3">
      <c r="A5888" t="str">
        <f>Raw_Data!A5888</f>
        <v>26079495</v>
      </c>
      <c r="B5888">
        <f>Raw_Data!B5888</f>
        <v>45672</v>
      </c>
      <c r="C5888" t="str">
        <f>Raw_Data!C5888</f>
        <v>LOSARTAN POTASSIUM 100 MG T</v>
      </c>
      <c r="D5888" t="str">
        <f>Raw_Data!D5888</f>
        <v>65862020399</v>
      </c>
      <c r="E5888" t="str">
        <f>Raw_Data!E5888</f>
        <v>FORD, JAMES</v>
      </c>
      <c r="F5888" t="str">
        <f>Raw_Data!F5888</f>
        <v>1033117684</v>
      </c>
      <c r="G5888" t="str">
        <f>Raw_Data!H5888</f>
        <v>2</v>
      </c>
      <c r="H5888">
        <f>IFERROR(VLOOKUP(G5888,Store_Map!$A$2:$I$100,3,FALSE),"")</f>
        <v>0</v>
      </c>
      <c r="I5888">
        <f>IFERROR(VLOOKUP(G5888,Store_Map!$A$2:$I$100,4,FALSE),"")</f>
        <v>0</v>
      </c>
      <c r="J5888">
        <f>IFERROR(VLOOKUP(G5888,Store_Map!$A$2:$I$100,5,FALSE),"")</f>
        <v>0</v>
      </c>
      <c r="K5888">
        <f>IFERROR(VLOOKUP(G5888,Store_Map!$A$2:$I$100,6,FALSE),"")</f>
        <v>0</v>
      </c>
      <c r="L5888">
        <f>IFERROR(VLOOKUP(G5888,Store_Map!$A$2:$I$100,7,FALSE),"")</f>
        <v>0</v>
      </c>
      <c r="M5888">
        <f>IFERROR(VLOOKUP(G5888,Store_Map!$A$2:$I$100,8,FALSE),"")</f>
        <v>0</v>
      </c>
      <c r="N5888">
        <f t="shared" si="819"/>
        <v>0</v>
      </c>
      <c r="O5888" t="str">
        <f t="shared" si="820"/>
        <v>PASS</v>
      </c>
      <c r="P5888" t="str">
        <f t="shared" si="821"/>
        <v>PASS</v>
      </c>
      <c r="Q5888" t="str">
        <f t="shared" si="822"/>
        <v>PASS</v>
      </c>
      <c r="R5888" t="str">
        <f t="shared" si="823"/>
        <v>PASS</v>
      </c>
      <c r="S5888" t="str">
        <f t="shared" si="824"/>
        <v>PASS</v>
      </c>
      <c r="T5888">
        <f t="shared" si="825"/>
        <v>100</v>
      </c>
      <c r="U5888" t="str">
        <f t="shared" si="826"/>
        <v>Low</v>
      </c>
      <c r="V5888" t="str">
        <f t="shared" si="827"/>
        <v>Clean</v>
      </c>
    </row>
    <row r="5889" spans="1:22" x14ac:dyDescent="0.3">
      <c r="A5889" t="str">
        <f>Raw_Data!A5889</f>
        <v>26083317</v>
      </c>
      <c r="B5889">
        <f>Raw_Data!B5889</f>
        <v>45672</v>
      </c>
      <c r="C5889" t="str">
        <f>Raw_Data!C5889</f>
        <v>HYDROCHLOROTHIAZIDE 25 MG T</v>
      </c>
      <c r="D5889" t="str">
        <f>Raw_Data!D5889</f>
        <v>23155000810</v>
      </c>
      <c r="E5889" t="str">
        <f>Raw_Data!E5889</f>
        <v>FORD, JAMES</v>
      </c>
      <c r="F5889" t="str">
        <f>Raw_Data!F5889</f>
        <v>1033117684</v>
      </c>
      <c r="G5889" t="str">
        <f>Raw_Data!H5889</f>
        <v>2</v>
      </c>
      <c r="H5889">
        <f>IFERROR(VLOOKUP(G5889,Store_Map!$A$2:$I$100,3,FALSE),"")</f>
        <v>0</v>
      </c>
      <c r="I5889">
        <f>IFERROR(VLOOKUP(G5889,Store_Map!$A$2:$I$100,4,FALSE),"")</f>
        <v>0</v>
      </c>
      <c r="J5889">
        <f>IFERROR(VLOOKUP(G5889,Store_Map!$A$2:$I$100,5,FALSE),"")</f>
        <v>0</v>
      </c>
      <c r="K5889">
        <f>IFERROR(VLOOKUP(G5889,Store_Map!$A$2:$I$100,6,FALSE),"")</f>
        <v>0</v>
      </c>
      <c r="L5889">
        <f>IFERROR(VLOOKUP(G5889,Store_Map!$A$2:$I$100,7,FALSE),"")</f>
        <v>0</v>
      </c>
      <c r="M5889">
        <f>IFERROR(VLOOKUP(G5889,Store_Map!$A$2:$I$100,8,FALSE),"")</f>
        <v>0</v>
      </c>
      <c r="N5889">
        <f t="shared" si="819"/>
        <v>0</v>
      </c>
      <c r="O5889" t="str">
        <f t="shared" si="820"/>
        <v>PASS</v>
      </c>
      <c r="P5889" t="str">
        <f t="shared" si="821"/>
        <v>PASS</v>
      </c>
      <c r="Q5889" t="str">
        <f t="shared" si="822"/>
        <v>PASS</v>
      </c>
      <c r="R5889" t="str">
        <f t="shared" si="823"/>
        <v>PASS</v>
      </c>
      <c r="S5889" t="str">
        <f t="shared" si="824"/>
        <v>PASS</v>
      </c>
      <c r="T5889">
        <f t="shared" si="825"/>
        <v>100</v>
      </c>
      <c r="U5889" t="str">
        <f t="shared" si="826"/>
        <v>Low</v>
      </c>
      <c r="V5889" t="str">
        <f t="shared" si="827"/>
        <v>Clean</v>
      </c>
    </row>
    <row r="5890" spans="1:22" x14ac:dyDescent="0.3">
      <c r="A5890" t="str">
        <f>Raw_Data!A5890</f>
        <v>26083302</v>
      </c>
      <c r="B5890">
        <f>Raw_Data!B5890</f>
        <v>45672</v>
      </c>
      <c r="C5890" t="str">
        <f>Raw_Data!C5890</f>
        <v>POTASSIUM CL ER 20 MEQ TABL</v>
      </c>
      <c r="D5890" t="str">
        <f>Raw_Data!D5890</f>
        <v>62037072001</v>
      </c>
      <c r="E5890" t="str">
        <f>Raw_Data!E5890</f>
        <v>FORD, JAMES</v>
      </c>
      <c r="F5890" t="str">
        <f>Raw_Data!F5890</f>
        <v>1033117684</v>
      </c>
      <c r="G5890" t="str">
        <f>Raw_Data!H5890</f>
        <v>2</v>
      </c>
      <c r="H5890">
        <f>IFERROR(VLOOKUP(G5890,Store_Map!$A$2:$I$100,3,FALSE),"")</f>
        <v>0</v>
      </c>
      <c r="I5890">
        <f>IFERROR(VLOOKUP(G5890,Store_Map!$A$2:$I$100,4,FALSE),"")</f>
        <v>0</v>
      </c>
      <c r="J5890">
        <f>IFERROR(VLOOKUP(G5890,Store_Map!$A$2:$I$100,5,FALSE),"")</f>
        <v>0</v>
      </c>
      <c r="K5890">
        <f>IFERROR(VLOOKUP(G5890,Store_Map!$A$2:$I$100,6,FALSE),"")</f>
        <v>0</v>
      </c>
      <c r="L5890">
        <f>IFERROR(VLOOKUP(G5890,Store_Map!$A$2:$I$100,7,FALSE),"")</f>
        <v>0</v>
      </c>
      <c r="M5890">
        <f>IFERROR(VLOOKUP(G5890,Store_Map!$A$2:$I$100,8,FALSE),"")</f>
        <v>0</v>
      </c>
      <c r="N5890">
        <f t="shared" ref="N5890:N5953" si="828">COUNTBLANK(A5890:M5890)</f>
        <v>0</v>
      </c>
      <c r="O5890" t="str">
        <f t="shared" ref="O5890:O5953" si="829">IF(AND(F5890&lt;&gt;"",LEN(F5890)=10,ISNUMBER(--F5890)),"PASS","REVIEW")</f>
        <v>PASS</v>
      </c>
      <c r="P5890" t="str">
        <f t="shared" ref="P5890:P5953" si="830">IF(AND(D5890&lt;&gt;"",OR(LEN(D5890)=10,LEN(D5890)=11),ISNUMBER(--D5890)),"PASS","REVIEW")</f>
        <v>PASS</v>
      </c>
      <c r="Q5890" t="str">
        <f t="shared" ref="Q5890:Q5953" si="831">IF(H5890&lt;&gt;"","PASS","REVIEW")</f>
        <v>PASS</v>
      </c>
      <c r="R5890" t="str">
        <f t="shared" ref="R5890:R5953" si="832">IF(AND(I5890&lt;&gt;"",J5890&lt;&gt;"",K5890&lt;&gt;"",L5890&lt;&gt;"",M5890&lt;&gt;""),"PASS","REVIEW")</f>
        <v>PASS</v>
      </c>
      <c r="S5890" t="str">
        <f t="shared" ref="S5890:S5953" si="833">IF(OR(N5890&gt;0,O5890="REVIEW",P5890="REVIEW",Q5890="REVIEW",R5890="REVIEW"),"REVIEW","PASS")</f>
        <v>PASS</v>
      </c>
      <c r="T5890">
        <f t="shared" ref="T5890:T5953" si="834">MAX(0,100-(N5890*5)-IF(O5890="REVIEW",15,0)-IF(P5890="REVIEW",10,0)-IF(Q5890="REVIEW",10,0)-IF(R5890="REVIEW",20,0))</f>
        <v>100</v>
      </c>
      <c r="U5890" t="str">
        <f t="shared" ref="U5890:U5953" si="835">IF(T5890&gt;=90,"Low",IF(T5890&gt;=70,"Medium","High"))</f>
        <v>Low</v>
      </c>
      <c r="V5890" t="str">
        <f t="shared" ref="V5890:V5953" si="836">IF(N5890&gt;0,"Missing required fields",IF(O5890="REVIEW","Invalid provider NPI",IF(P5890="REVIEW","Invalid NDC",IF(Q5890="REVIEW","Store mapping incomplete",IF(R5890="REVIEW","Entity mapping incomplete","Clean")))))</f>
        <v>Clean</v>
      </c>
    </row>
    <row r="5891" spans="1:22" x14ac:dyDescent="0.3">
      <c r="A5891" t="str">
        <f>Raw_Data!A5891</f>
        <v>26078432</v>
      </c>
      <c r="B5891">
        <f>Raw_Data!B5891</f>
        <v>45672</v>
      </c>
      <c r="C5891" t="str">
        <f>Raw_Data!C5891</f>
        <v>LOSARTAN POTASSIUM 100 MG T</v>
      </c>
      <c r="D5891" t="str">
        <f>Raw_Data!D5891</f>
        <v>65862020399</v>
      </c>
      <c r="E5891" t="str">
        <f>Raw_Data!E5891</f>
        <v>FORD, JAMES</v>
      </c>
      <c r="F5891" t="str">
        <f>Raw_Data!F5891</f>
        <v>1033117684</v>
      </c>
      <c r="G5891" t="str">
        <f>Raw_Data!H5891</f>
        <v>2</v>
      </c>
      <c r="H5891">
        <f>IFERROR(VLOOKUP(G5891,Store_Map!$A$2:$I$100,3,FALSE),"")</f>
        <v>0</v>
      </c>
      <c r="I5891">
        <f>IFERROR(VLOOKUP(G5891,Store_Map!$A$2:$I$100,4,FALSE),"")</f>
        <v>0</v>
      </c>
      <c r="J5891">
        <f>IFERROR(VLOOKUP(G5891,Store_Map!$A$2:$I$100,5,FALSE),"")</f>
        <v>0</v>
      </c>
      <c r="K5891">
        <f>IFERROR(VLOOKUP(G5891,Store_Map!$A$2:$I$100,6,FALSE),"")</f>
        <v>0</v>
      </c>
      <c r="L5891">
        <f>IFERROR(VLOOKUP(G5891,Store_Map!$A$2:$I$100,7,FALSE),"")</f>
        <v>0</v>
      </c>
      <c r="M5891">
        <f>IFERROR(VLOOKUP(G5891,Store_Map!$A$2:$I$100,8,FALSE),"")</f>
        <v>0</v>
      </c>
      <c r="N5891">
        <f t="shared" si="828"/>
        <v>0</v>
      </c>
      <c r="O5891" t="str">
        <f t="shared" si="829"/>
        <v>PASS</v>
      </c>
      <c r="P5891" t="str">
        <f t="shared" si="830"/>
        <v>PASS</v>
      </c>
      <c r="Q5891" t="str">
        <f t="shared" si="831"/>
        <v>PASS</v>
      </c>
      <c r="R5891" t="str">
        <f t="shared" si="832"/>
        <v>PASS</v>
      </c>
      <c r="S5891" t="str">
        <f t="shared" si="833"/>
        <v>PASS</v>
      </c>
      <c r="T5891">
        <f t="shared" si="834"/>
        <v>100</v>
      </c>
      <c r="U5891" t="str">
        <f t="shared" si="835"/>
        <v>Low</v>
      </c>
      <c r="V5891" t="str">
        <f t="shared" si="836"/>
        <v>Clean</v>
      </c>
    </row>
    <row r="5892" spans="1:22" x14ac:dyDescent="0.3">
      <c r="A5892" t="str">
        <f>Raw_Data!A5892</f>
        <v>26082517</v>
      </c>
      <c r="B5892">
        <f>Raw_Data!B5892</f>
        <v>45672</v>
      </c>
      <c r="C5892" t="str">
        <f>Raw_Data!C5892</f>
        <v>METOPROLOL SUCC ER 25 MG TA</v>
      </c>
      <c r="D5892" t="str">
        <f>Raw_Data!D5892</f>
        <v>55111046601</v>
      </c>
      <c r="E5892" t="str">
        <f>Raw_Data!E5892</f>
        <v>YASIN, NURA</v>
      </c>
      <c r="F5892" t="str">
        <f>Raw_Data!F5892</f>
        <v>1265518567</v>
      </c>
      <c r="G5892" t="str">
        <f>Raw_Data!H5892</f>
        <v>2</v>
      </c>
      <c r="H5892">
        <f>IFERROR(VLOOKUP(G5892,Store_Map!$A$2:$I$100,3,FALSE),"")</f>
        <v>0</v>
      </c>
      <c r="I5892">
        <f>IFERROR(VLOOKUP(G5892,Store_Map!$A$2:$I$100,4,FALSE),"")</f>
        <v>0</v>
      </c>
      <c r="J5892">
        <f>IFERROR(VLOOKUP(G5892,Store_Map!$A$2:$I$100,5,FALSE),"")</f>
        <v>0</v>
      </c>
      <c r="K5892">
        <f>IFERROR(VLOOKUP(G5892,Store_Map!$A$2:$I$100,6,FALSE),"")</f>
        <v>0</v>
      </c>
      <c r="L5892">
        <f>IFERROR(VLOOKUP(G5892,Store_Map!$A$2:$I$100,7,FALSE),"")</f>
        <v>0</v>
      </c>
      <c r="M5892">
        <f>IFERROR(VLOOKUP(G5892,Store_Map!$A$2:$I$100,8,FALSE),"")</f>
        <v>0</v>
      </c>
      <c r="N5892">
        <f t="shared" si="828"/>
        <v>0</v>
      </c>
      <c r="O5892" t="str">
        <f t="shared" si="829"/>
        <v>PASS</v>
      </c>
      <c r="P5892" t="str">
        <f t="shared" si="830"/>
        <v>PASS</v>
      </c>
      <c r="Q5892" t="str">
        <f t="shared" si="831"/>
        <v>PASS</v>
      </c>
      <c r="R5892" t="str">
        <f t="shared" si="832"/>
        <v>PASS</v>
      </c>
      <c r="S5892" t="str">
        <f t="shared" si="833"/>
        <v>PASS</v>
      </c>
      <c r="T5892">
        <f t="shared" si="834"/>
        <v>100</v>
      </c>
      <c r="U5892" t="str">
        <f t="shared" si="835"/>
        <v>Low</v>
      </c>
      <c r="V5892" t="str">
        <f t="shared" si="836"/>
        <v>Clean</v>
      </c>
    </row>
    <row r="5893" spans="1:22" x14ac:dyDescent="0.3">
      <c r="A5893" t="str">
        <f>Raw_Data!A5893</f>
        <v>26081934</v>
      </c>
      <c r="B5893">
        <f>Raw_Data!B5893</f>
        <v>45672</v>
      </c>
      <c r="C5893" t="str">
        <f>Raw_Data!C5893</f>
        <v>LOSARTAN POTASSIUM 100 MG T</v>
      </c>
      <c r="D5893" t="str">
        <f>Raw_Data!D5893</f>
        <v>65862020399</v>
      </c>
      <c r="E5893" t="str">
        <f>Raw_Data!E5893</f>
        <v>PEDERSEN, JENNIFER</v>
      </c>
      <c r="F5893" t="str">
        <f>Raw_Data!F5893</f>
        <v>1073606661</v>
      </c>
      <c r="G5893" t="str">
        <f>Raw_Data!H5893</f>
        <v>2</v>
      </c>
      <c r="H5893">
        <f>IFERROR(VLOOKUP(G5893,Store_Map!$A$2:$I$100,3,FALSE),"")</f>
        <v>0</v>
      </c>
      <c r="I5893">
        <f>IFERROR(VLOOKUP(G5893,Store_Map!$A$2:$I$100,4,FALSE),"")</f>
        <v>0</v>
      </c>
      <c r="J5893">
        <f>IFERROR(VLOOKUP(G5893,Store_Map!$A$2:$I$100,5,FALSE),"")</f>
        <v>0</v>
      </c>
      <c r="K5893">
        <f>IFERROR(VLOOKUP(G5893,Store_Map!$A$2:$I$100,6,FALSE),"")</f>
        <v>0</v>
      </c>
      <c r="L5893">
        <f>IFERROR(VLOOKUP(G5893,Store_Map!$A$2:$I$100,7,FALSE),"")</f>
        <v>0</v>
      </c>
      <c r="M5893">
        <f>IFERROR(VLOOKUP(G5893,Store_Map!$A$2:$I$100,8,FALSE),"")</f>
        <v>0</v>
      </c>
      <c r="N5893">
        <f t="shared" si="828"/>
        <v>0</v>
      </c>
      <c r="O5893" t="str">
        <f t="shared" si="829"/>
        <v>PASS</v>
      </c>
      <c r="P5893" t="str">
        <f t="shared" si="830"/>
        <v>PASS</v>
      </c>
      <c r="Q5893" t="str">
        <f t="shared" si="831"/>
        <v>PASS</v>
      </c>
      <c r="R5893" t="str">
        <f t="shared" si="832"/>
        <v>PASS</v>
      </c>
      <c r="S5893" t="str">
        <f t="shared" si="833"/>
        <v>PASS</v>
      </c>
      <c r="T5893">
        <f t="shared" si="834"/>
        <v>100</v>
      </c>
      <c r="U5893" t="str">
        <f t="shared" si="835"/>
        <v>Low</v>
      </c>
      <c r="V5893" t="str">
        <f t="shared" si="836"/>
        <v>Clean</v>
      </c>
    </row>
    <row r="5894" spans="1:22" x14ac:dyDescent="0.3">
      <c r="A5894" t="str">
        <f>Raw_Data!A5894</f>
        <v>26083431</v>
      </c>
      <c r="B5894">
        <f>Raw_Data!B5894</f>
        <v>45672</v>
      </c>
      <c r="C5894" t="str">
        <f>Raw_Data!C5894</f>
        <v>FUROSEMIDE 40 MG TABLET</v>
      </c>
      <c r="D5894" t="str">
        <f>Raw_Data!D5894</f>
        <v>69315011710</v>
      </c>
      <c r="E5894" t="str">
        <f>Raw_Data!E5894</f>
        <v>BYNE, EDMUND</v>
      </c>
      <c r="F5894" t="str">
        <f>Raw_Data!F5894</f>
        <v>1033186648</v>
      </c>
      <c r="G5894" t="str">
        <f>Raw_Data!H5894</f>
        <v>2</v>
      </c>
      <c r="H5894">
        <f>IFERROR(VLOOKUP(G5894,Store_Map!$A$2:$I$100,3,FALSE),"")</f>
        <v>0</v>
      </c>
      <c r="I5894">
        <f>IFERROR(VLOOKUP(G5894,Store_Map!$A$2:$I$100,4,FALSE),"")</f>
        <v>0</v>
      </c>
      <c r="J5894">
        <f>IFERROR(VLOOKUP(G5894,Store_Map!$A$2:$I$100,5,FALSE),"")</f>
        <v>0</v>
      </c>
      <c r="K5894">
        <f>IFERROR(VLOOKUP(G5894,Store_Map!$A$2:$I$100,6,FALSE),"")</f>
        <v>0</v>
      </c>
      <c r="L5894">
        <f>IFERROR(VLOOKUP(G5894,Store_Map!$A$2:$I$100,7,FALSE),"")</f>
        <v>0</v>
      </c>
      <c r="M5894">
        <f>IFERROR(VLOOKUP(G5894,Store_Map!$A$2:$I$100,8,FALSE),"")</f>
        <v>0</v>
      </c>
      <c r="N5894">
        <f t="shared" si="828"/>
        <v>0</v>
      </c>
      <c r="O5894" t="str">
        <f t="shared" si="829"/>
        <v>PASS</v>
      </c>
      <c r="P5894" t="str">
        <f t="shared" si="830"/>
        <v>PASS</v>
      </c>
      <c r="Q5894" t="str">
        <f t="shared" si="831"/>
        <v>PASS</v>
      </c>
      <c r="R5894" t="str">
        <f t="shared" si="832"/>
        <v>PASS</v>
      </c>
      <c r="S5894" t="str">
        <f t="shared" si="833"/>
        <v>PASS</v>
      </c>
      <c r="T5894">
        <f t="shared" si="834"/>
        <v>100</v>
      </c>
      <c r="U5894" t="str">
        <f t="shared" si="835"/>
        <v>Low</v>
      </c>
      <c r="V5894" t="str">
        <f t="shared" si="836"/>
        <v>Clean</v>
      </c>
    </row>
    <row r="5895" spans="1:22" x14ac:dyDescent="0.3">
      <c r="A5895" t="str">
        <f>Raw_Data!A5895</f>
        <v>26079084</v>
      </c>
      <c r="B5895">
        <f>Raw_Data!B5895</f>
        <v>45672</v>
      </c>
      <c r="C5895" t="str">
        <f>Raw_Data!C5895</f>
        <v>CARVEDILOL 6.25 MG TABLET</v>
      </c>
      <c r="D5895" t="str">
        <f>Raw_Data!D5895</f>
        <v>68462016301</v>
      </c>
      <c r="E5895" t="str">
        <f>Raw_Data!E5895</f>
        <v>GIBBS, JON</v>
      </c>
      <c r="F5895" t="str">
        <f>Raw_Data!F5895</f>
        <v>1700896156</v>
      </c>
      <c r="G5895" t="str">
        <f>Raw_Data!H5895</f>
        <v>2</v>
      </c>
      <c r="H5895">
        <f>IFERROR(VLOOKUP(G5895,Store_Map!$A$2:$I$100,3,FALSE),"")</f>
        <v>0</v>
      </c>
      <c r="I5895">
        <f>IFERROR(VLOOKUP(G5895,Store_Map!$A$2:$I$100,4,FALSE),"")</f>
        <v>0</v>
      </c>
      <c r="J5895">
        <f>IFERROR(VLOOKUP(G5895,Store_Map!$A$2:$I$100,5,FALSE),"")</f>
        <v>0</v>
      </c>
      <c r="K5895">
        <f>IFERROR(VLOOKUP(G5895,Store_Map!$A$2:$I$100,6,FALSE),"")</f>
        <v>0</v>
      </c>
      <c r="L5895">
        <f>IFERROR(VLOOKUP(G5895,Store_Map!$A$2:$I$100,7,FALSE),"")</f>
        <v>0</v>
      </c>
      <c r="M5895">
        <f>IFERROR(VLOOKUP(G5895,Store_Map!$A$2:$I$100,8,FALSE),"")</f>
        <v>0</v>
      </c>
      <c r="N5895">
        <f t="shared" si="828"/>
        <v>0</v>
      </c>
      <c r="O5895" t="str">
        <f t="shared" si="829"/>
        <v>PASS</v>
      </c>
      <c r="P5895" t="str">
        <f t="shared" si="830"/>
        <v>PASS</v>
      </c>
      <c r="Q5895" t="str">
        <f t="shared" si="831"/>
        <v>PASS</v>
      </c>
      <c r="R5895" t="str">
        <f t="shared" si="832"/>
        <v>PASS</v>
      </c>
      <c r="S5895" t="str">
        <f t="shared" si="833"/>
        <v>PASS</v>
      </c>
      <c r="T5895">
        <f t="shared" si="834"/>
        <v>100</v>
      </c>
      <c r="U5895" t="str">
        <f t="shared" si="835"/>
        <v>Low</v>
      </c>
      <c r="V5895" t="str">
        <f t="shared" si="836"/>
        <v>Clean</v>
      </c>
    </row>
    <row r="5896" spans="1:22" x14ac:dyDescent="0.3">
      <c r="A5896" t="str">
        <f>Raw_Data!A5896</f>
        <v>26083432</v>
      </c>
      <c r="B5896">
        <f>Raw_Data!B5896</f>
        <v>45672</v>
      </c>
      <c r="C5896" t="str">
        <f>Raw_Data!C5896</f>
        <v>POTASSIUM CL ER 10 MEQ CAPS</v>
      </c>
      <c r="D5896" t="str">
        <f>Raw_Data!D5896</f>
        <v>70010014805</v>
      </c>
      <c r="E5896" t="str">
        <f>Raw_Data!E5896</f>
        <v>BYNE, EDMUND</v>
      </c>
      <c r="F5896" t="str">
        <f>Raw_Data!F5896</f>
        <v>1033186648</v>
      </c>
      <c r="G5896" t="str">
        <f>Raw_Data!H5896</f>
        <v>2</v>
      </c>
      <c r="H5896">
        <f>IFERROR(VLOOKUP(G5896,Store_Map!$A$2:$I$100,3,FALSE),"")</f>
        <v>0</v>
      </c>
      <c r="I5896">
        <f>IFERROR(VLOOKUP(G5896,Store_Map!$A$2:$I$100,4,FALSE),"")</f>
        <v>0</v>
      </c>
      <c r="J5896">
        <f>IFERROR(VLOOKUP(G5896,Store_Map!$A$2:$I$100,5,FALSE),"")</f>
        <v>0</v>
      </c>
      <c r="K5896">
        <f>IFERROR(VLOOKUP(G5896,Store_Map!$A$2:$I$100,6,FALSE),"")</f>
        <v>0</v>
      </c>
      <c r="L5896">
        <f>IFERROR(VLOOKUP(G5896,Store_Map!$A$2:$I$100,7,FALSE),"")</f>
        <v>0</v>
      </c>
      <c r="M5896">
        <f>IFERROR(VLOOKUP(G5896,Store_Map!$A$2:$I$100,8,FALSE),"")</f>
        <v>0</v>
      </c>
      <c r="N5896">
        <f t="shared" si="828"/>
        <v>0</v>
      </c>
      <c r="O5896" t="str">
        <f t="shared" si="829"/>
        <v>PASS</v>
      </c>
      <c r="P5896" t="str">
        <f t="shared" si="830"/>
        <v>PASS</v>
      </c>
      <c r="Q5896" t="str">
        <f t="shared" si="831"/>
        <v>PASS</v>
      </c>
      <c r="R5896" t="str">
        <f t="shared" si="832"/>
        <v>PASS</v>
      </c>
      <c r="S5896" t="str">
        <f t="shared" si="833"/>
        <v>PASS</v>
      </c>
      <c r="T5896">
        <f t="shared" si="834"/>
        <v>100</v>
      </c>
      <c r="U5896" t="str">
        <f t="shared" si="835"/>
        <v>Low</v>
      </c>
      <c r="V5896" t="str">
        <f t="shared" si="836"/>
        <v>Clean</v>
      </c>
    </row>
    <row r="5897" spans="1:22" x14ac:dyDescent="0.3">
      <c r="A5897" t="str">
        <f>Raw_Data!A5897</f>
        <v>26083433</v>
      </c>
      <c r="B5897">
        <f>Raw_Data!B5897</f>
        <v>45672</v>
      </c>
      <c r="C5897" t="str">
        <f>Raw_Data!C5897</f>
        <v>BACLOFEN 10 MG TABLET</v>
      </c>
      <c r="D5897" t="str">
        <f>Raw_Data!D5897</f>
        <v>52817032000</v>
      </c>
      <c r="E5897" t="str">
        <f>Raw_Data!E5897</f>
        <v>BYNE, EDMUND</v>
      </c>
      <c r="F5897" t="str">
        <f>Raw_Data!F5897</f>
        <v>1033186648</v>
      </c>
      <c r="G5897" t="str">
        <f>Raw_Data!H5897</f>
        <v>2</v>
      </c>
      <c r="H5897">
        <f>IFERROR(VLOOKUP(G5897,Store_Map!$A$2:$I$100,3,FALSE),"")</f>
        <v>0</v>
      </c>
      <c r="I5897">
        <f>IFERROR(VLOOKUP(G5897,Store_Map!$A$2:$I$100,4,FALSE),"")</f>
        <v>0</v>
      </c>
      <c r="J5897">
        <f>IFERROR(VLOOKUP(G5897,Store_Map!$A$2:$I$100,5,FALSE),"")</f>
        <v>0</v>
      </c>
      <c r="K5897">
        <f>IFERROR(VLOOKUP(G5897,Store_Map!$A$2:$I$100,6,FALSE),"")</f>
        <v>0</v>
      </c>
      <c r="L5897">
        <f>IFERROR(VLOOKUP(G5897,Store_Map!$A$2:$I$100,7,FALSE),"")</f>
        <v>0</v>
      </c>
      <c r="M5897">
        <f>IFERROR(VLOOKUP(G5897,Store_Map!$A$2:$I$100,8,FALSE),"")</f>
        <v>0</v>
      </c>
      <c r="N5897">
        <f t="shared" si="828"/>
        <v>0</v>
      </c>
      <c r="O5897" t="str">
        <f t="shared" si="829"/>
        <v>PASS</v>
      </c>
      <c r="P5897" t="str">
        <f t="shared" si="830"/>
        <v>PASS</v>
      </c>
      <c r="Q5897" t="str">
        <f t="shared" si="831"/>
        <v>PASS</v>
      </c>
      <c r="R5897" t="str">
        <f t="shared" si="832"/>
        <v>PASS</v>
      </c>
      <c r="S5897" t="str">
        <f t="shared" si="833"/>
        <v>PASS</v>
      </c>
      <c r="T5897">
        <f t="shared" si="834"/>
        <v>100</v>
      </c>
      <c r="U5897" t="str">
        <f t="shared" si="835"/>
        <v>Low</v>
      </c>
      <c r="V5897" t="str">
        <f t="shared" si="836"/>
        <v>Clean</v>
      </c>
    </row>
    <row r="5898" spans="1:22" x14ac:dyDescent="0.3">
      <c r="A5898" t="str">
        <f>Raw_Data!A5898</f>
        <v>26078115</v>
      </c>
      <c r="B5898">
        <f>Raw_Data!B5898</f>
        <v>45672</v>
      </c>
      <c r="C5898" t="str">
        <f>Raw_Data!C5898</f>
        <v>OZEMPIC 1 MG/DOSE (4 MG/3 M</v>
      </c>
      <c r="D5898" t="str">
        <f>Raw_Data!D5898</f>
        <v>169413013</v>
      </c>
      <c r="E5898" t="str">
        <f>Raw_Data!E5898</f>
        <v>PEDERSEN, JENNIFER</v>
      </c>
      <c r="F5898" t="str">
        <f>Raw_Data!F5898</f>
        <v>1073606661</v>
      </c>
      <c r="G5898" t="str">
        <f>Raw_Data!H5898</f>
        <v>2</v>
      </c>
      <c r="H5898">
        <f>IFERROR(VLOOKUP(G5898,Store_Map!$A$2:$I$100,3,FALSE),"")</f>
        <v>0</v>
      </c>
      <c r="I5898">
        <f>IFERROR(VLOOKUP(G5898,Store_Map!$A$2:$I$100,4,FALSE),"")</f>
        <v>0</v>
      </c>
      <c r="J5898">
        <f>IFERROR(VLOOKUP(G5898,Store_Map!$A$2:$I$100,5,FALSE),"")</f>
        <v>0</v>
      </c>
      <c r="K5898">
        <f>IFERROR(VLOOKUP(G5898,Store_Map!$A$2:$I$100,6,FALSE),"")</f>
        <v>0</v>
      </c>
      <c r="L5898">
        <f>IFERROR(VLOOKUP(G5898,Store_Map!$A$2:$I$100,7,FALSE),"")</f>
        <v>0</v>
      </c>
      <c r="M5898">
        <f>IFERROR(VLOOKUP(G5898,Store_Map!$A$2:$I$100,8,FALSE),"")</f>
        <v>0</v>
      </c>
      <c r="N5898">
        <f t="shared" si="828"/>
        <v>0</v>
      </c>
      <c r="O5898" t="str">
        <f t="shared" si="829"/>
        <v>PASS</v>
      </c>
      <c r="P5898" t="str">
        <f t="shared" si="830"/>
        <v>REVIEW</v>
      </c>
      <c r="Q5898" t="str">
        <f t="shared" si="831"/>
        <v>PASS</v>
      </c>
      <c r="R5898" t="str">
        <f t="shared" si="832"/>
        <v>PASS</v>
      </c>
      <c r="S5898" t="str">
        <f t="shared" si="833"/>
        <v>REVIEW</v>
      </c>
      <c r="T5898">
        <f t="shared" si="834"/>
        <v>90</v>
      </c>
      <c r="U5898" t="str">
        <f t="shared" si="835"/>
        <v>Low</v>
      </c>
      <c r="V5898" t="str">
        <f t="shared" si="836"/>
        <v>Invalid NDC</v>
      </c>
    </row>
    <row r="5899" spans="1:22" x14ac:dyDescent="0.3">
      <c r="A5899" t="str">
        <f>Raw_Data!A5899</f>
        <v>26084900</v>
      </c>
      <c r="B5899">
        <f>Raw_Data!B5899</f>
        <v>45672</v>
      </c>
      <c r="C5899" t="str">
        <f>Raw_Data!C5899</f>
        <v>TRIAMCINOLONE 0.1% OINTMENT</v>
      </c>
      <c r="D5899" t="str">
        <f>Raw_Data!D5899</f>
        <v>45802005536</v>
      </c>
      <c r="E5899" t="str">
        <f>Raw_Data!E5899</f>
        <v>FORD, JAMES</v>
      </c>
      <c r="F5899" t="str">
        <f>Raw_Data!F5899</f>
        <v>1033117684</v>
      </c>
      <c r="G5899" t="str">
        <f>Raw_Data!H5899</f>
        <v>2</v>
      </c>
      <c r="H5899">
        <f>IFERROR(VLOOKUP(G5899,Store_Map!$A$2:$I$100,3,FALSE),"")</f>
        <v>0</v>
      </c>
      <c r="I5899">
        <f>IFERROR(VLOOKUP(G5899,Store_Map!$A$2:$I$100,4,FALSE),"")</f>
        <v>0</v>
      </c>
      <c r="J5899">
        <f>IFERROR(VLOOKUP(G5899,Store_Map!$A$2:$I$100,5,FALSE),"")</f>
        <v>0</v>
      </c>
      <c r="K5899">
        <f>IFERROR(VLOOKUP(G5899,Store_Map!$A$2:$I$100,6,FALSE),"")</f>
        <v>0</v>
      </c>
      <c r="L5899">
        <f>IFERROR(VLOOKUP(G5899,Store_Map!$A$2:$I$100,7,FALSE),"")</f>
        <v>0</v>
      </c>
      <c r="M5899">
        <f>IFERROR(VLOOKUP(G5899,Store_Map!$A$2:$I$100,8,FALSE),"")</f>
        <v>0</v>
      </c>
      <c r="N5899">
        <f t="shared" si="828"/>
        <v>0</v>
      </c>
      <c r="O5899" t="str">
        <f t="shared" si="829"/>
        <v>PASS</v>
      </c>
      <c r="P5899" t="str">
        <f t="shared" si="830"/>
        <v>PASS</v>
      </c>
      <c r="Q5899" t="str">
        <f t="shared" si="831"/>
        <v>PASS</v>
      </c>
      <c r="R5899" t="str">
        <f t="shared" si="832"/>
        <v>PASS</v>
      </c>
      <c r="S5899" t="str">
        <f t="shared" si="833"/>
        <v>PASS</v>
      </c>
      <c r="T5899">
        <f t="shared" si="834"/>
        <v>100</v>
      </c>
      <c r="U5899" t="str">
        <f t="shared" si="835"/>
        <v>Low</v>
      </c>
      <c r="V5899" t="str">
        <f t="shared" si="836"/>
        <v>Clean</v>
      </c>
    </row>
    <row r="5900" spans="1:22" x14ac:dyDescent="0.3">
      <c r="A5900" t="str">
        <f>Raw_Data!A5900</f>
        <v>26081632</v>
      </c>
      <c r="B5900">
        <f>Raw_Data!B5900</f>
        <v>45672</v>
      </c>
      <c r="C5900" t="str">
        <f>Raw_Data!C5900</f>
        <v>FREESTYLE LIBRE 3 SENSOR</v>
      </c>
      <c r="D5900" t="str">
        <f>Raw_Data!D5900</f>
        <v>57599081800</v>
      </c>
      <c r="E5900" t="str">
        <f>Raw_Data!E5900</f>
        <v>PEDERSEN, JENNIFER</v>
      </c>
      <c r="F5900" t="str">
        <f>Raw_Data!F5900</f>
        <v>1073606661</v>
      </c>
      <c r="G5900" t="str">
        <f>Raw_Data!H5900</f>
        <v>2</v>
      </c>
      <c r="H5900">
        <f>IFERROR(VLOOKUP(G5900,Store_Map!$A$2:$I$100,3,FALSE),"")</f>
        <v>0</v>
      </c>
      <c r="I5900">
        <f>IFERROR(VLOOKUP(G5900,Store_Map!$A$2:$I$100,4,FALSE),"")</f>
        <v>0</v>
      </c>
      <c r="J5900">
        <f>IFERROR(VLOOKUP(G5900,Store_Map!$A$2:$I$100,5,FALSE),"")</f>
        <v>0</v>
      </c>
      <c r="K5900">
        <f>IFERROR(VLOOKUP(G5900,Store_Map!$A$2:$I$100,6,FALSE),"")</f>
        <v>0</v>
      </c>
      <c r="L5900">
        <f>IFERROR(VLOOKUP(G5900,Store_Map!$A$2:$I$100,7,FALSE),"")</f>
        <v>0</v>
      </c>
      <c r="M5900">
        <f>IFERROR(VLOOKUP(G5900,Store_Map!$A$2:$I$100,8,FALSE),"")</f>
        <v>0</v>
      </c>
      <c r="N5900">
        <f t="shared" si="828"/>
        <v>0</v>
      </c>
      <c r="O5900" t="str">
        <f t="shared" si="829"/>
        <v>PASS</v>
      </c>
      <c r="P5900" t="str">
        <f t="shared" si="830"/>
        <v>PASS</v>
      </c>
      <c r="Q5900" t="str">
        <f t="shared" si="831"/>
        <v>PASS</v>
      </c>
      <c r="R5900" t="str">
        <f t="shared" si="832"/>
        <v>PASS</v>
      </c>
      <c r="S5900" t="str">
        <f t="shared" si="833"/>
        <v>PASS</v>
      </c>
      <c r="T5900">
        <f t="shared" si="834"/>
        <v>100</v>
      </c>
      <c r="U5900" t="str">
        <f t="shared" si="835"/>
        <v>Low</v>
      </c>
      <c r="V5900" t="str">
        <f t="shared" si="836"/>
        <v>Clean</v>
      </c>
    </row>
    <row r="5901" spans="1:22" x14ac:dyDescent="0.3">
      <c r="A5901" t="str">
        <f>Raw_Data!A5901</f>
        <v>26084902</v>
      </c>
      <c r="B5901">
        <f>Raw_Data!B5901</f>
        <v>45672</v>
      </c>
      <c r="C5901" t="str">
        <f>Raw_Data!C5901</f>
        <v>DOVATO 50-300 MG TABLET</v>
      </c>
      <c r="D5901" t="str">
        <f>Raw_Data!D5901</f>
        <v>49702024613</v>
      </c>
      <c r="E5901" t="str">
        <f>Raw_Data!E5901</f>
        <v>MUNOZ, FRANCISCO</v>
      </c>
      <c r="F5901" t="str">
        <f>Raw_Data!F5901</f>
        <v>1194015032</v>
      </c>
      <c r="G5901" t="str">
        <f>Raw_Data!H5901</f>
        <v>2</v>
      </c>
      <c r="H5901">
        <f>IFERROR(VLOOKUP(G5901,Store_Map!$A$2:$I$100,3,FALSE),"")</f>
        <v>0</v>
      </c>
      <c r="I5901">
        <f>IFERROR(VLOOKUP(G5901,Store_Map!$A$2:$I$100,4,FALSE),"")</f>
        <v>0</v>
      </c>
      <c r="J5901">
        <f>IFERROR(VLOOKUP(G5901,Store_Map!$A$2:$I$100,5,FALSE),"")</f>
        <v>0</v>
      </c>
      <c r="K5901">
        <f>IFERROR(VLOOKUP(G5901,Store_Map!$A$2:$I$100,6,FALSE),"")</f>
        <v>0</v>
      </c>
      <c r="L5901">
        <f>IFERROR(VLOOKUP(G5901,Store_Map!$A$2:$I$100,7,FALSE),"")</f>
        <v>0</v>
      </c>
      <c r="M5901">
        <f>IFERROR(VLOOKUP(G5901,Store_Map!$A$2:$I$100,8,FALSE),"")</f>
        <v>0</v>
      </c>
      <c r="N5901">
        <f t="shared" si="828"/>
        <v>0</v>
      </c>
      <c r="O5901" t="str">
        <f t="shared" si="829"/>
        <v>PASS</v>
      </c>
      <c r="P5901" t="str">
        <f t="shared" si="830"/>
        <v>PASS</v>
      </c>
      <c r="Q5901" t="str">
        <f t="shared" si="831"/>
        <v>PASS</v>
      </c>
      <c r="R5901" t="str">
        <f t="shared" si="832"/>
        <v>PASS</v>
      </c>
      <c r="S5901" t="str">
        <f t="shared" si="833"/>
        <v>PASS</v>
      </c>
      <c r="T5901">
        <f t="shared" si="834"/>
        <v>100</v>
      </c>
      <c r="U5901" t="str">
        <f t="shared" si="835"/>
        <v>Low</v>
      </c>
      <c r="V5901" t="str">
        <f t="shared" si="836"/>
        <v>Clean</v>
      </c>
    </row>
    <row r="5902" spans="1:22" x14ac:dyDescent="0.3">
      <c r="A5902" t="str">
        <f>Raw_Data!A5902</f>
        <v>26079309</v>
      </c>
      <c r="B5902">
        <f>Raw_Data!B5902</f>
        <v>45672</v>
      </c>
      <c r="C5902" t="str">
        <f>Raw_Data!C5902</f>
        <v>BACLOFEN 10 MG TABLET</v>
      </c>
      <c r="D5902" t="str">
        <f>Raw_Data!D5902</f>
        <v>52817032000</v>
      </c>
      <c r="E5902" t="str">
        <f>Raw_Data!E5902</f>
        <v>FORD, JAMES</v>
      </c>
      <c r="F5902" t="str">
        <f>Raw_Data!F5902</f>
        <v>1033117684</v>
      </c>
      <c r="G5902" t="str">
        <f>Raw_Data!H5902</f>
        <v>2</v>
      </c>
      <c r="H5902">
        <f>IFERROR(VLOOKUP(G5902,Store_Map!$A$2:$I$100,3,FALSE),"")</f>
        <v>0</v>
      </c>
      <c r="I5902">
        <f>IFERROR(VLOOKUP(G5902,Store_Map!$A$2:$I$100,4,FALSE),"")</f>
        <v>0</v>
      </c>
      <c r="J5902">
        <f>IFERROR(VLOOKUP(G5902,Store_Map!$A$2:$I$100,5,FALSE),"")</f>
        <v>0</v>
      </c>
      <c r="K5902">
        <f>IFERROR(VLOOKUP(G5902,Store_Map!$A$2:$I$100,6,FALSE),"")</f>
        <v>0</v>
      </c>
      <c r="L5902">
        <f>IFERROR(VLOOKUP(G5902,Store_Map!$A$2:$I$100,7,FALSE),"")</f>
        <v>0</v>
      </c>
      <c r="M5902">
        <f>IFERROR(VLOOKUP(G5902,Store_Map!$A$2:$I$100,8,FALSE),"")</f>
        <v>0</v>
      </c>
      <c r="N5902">
        <f t="shared" si="828"/>
        <v>0</v>
      </c>
      <c r="O5902" t="str">
        <f t="shared" si="829"/>
        <v>PASS</v>
      </c>
      <c r="P5902" t="str">
        <f t="shared" si="830"/>
        <v>PASS</v>
      </c>
      <c r="Q5902" t="str">
        <f t="shared" si="831"/>
        <v>PASS</v>
      </c>
      <c r="R5902" t="str">
        <f t="shared" si="832"/>
        <v>PASS</v>
      </c>
      <c r="S5902" t="str">
        <f t="shared" si="833"/>
        <v>PASS</v>
      </c>
      <c r="T5902">
        <f t="shared" si="834"/>
        <v>100</v>
      </c>
      <c r="U5902" t="str">
        <f t="shared" si="835"/>
        <v>Low</v>
      </c>
      <c r="V5902" t="str">
        <f t="shared" si="836"/>
        <v>Clean</v>
      </c>
    </row>
    <row r="5903" spans="1:22" x14ac:dyDescent="0.3">
      <c r="A5903" t="str">
        <f>Raw_Data!A5903</f>
        <v>26075052</v>
      </c>
      <c r="B5903">
        <f>Raw_Data!B5903</f>
        <v>45672</v>
      </c>
      <c r="C5903" t="str">
        <f>Raw_Data!C5903</f>
        <v>BIKTARVY 50-200-25 MG TABLE</v>
      </c>
      <c r="D5903" t="str">
        <f>Raw_Data!D5903</f>
        <v>61958250101</v>
      </c>
      <c r="E5903" t="str">
        <f>Raw_Data!E5903</f>
        <v>KILGORE, RICHARD</v>
      </c>
      <c r="F5903" t="str">
        <f>Raw_Data!F5903</f>
        <v>1760812010</v>
      </c>
      <c r="G5903" t="str">
        <f>Raw_Data!H5903</f>
        <v>2</v>
      </c>
      <c r="H5903">
        <f>IFERROR(VLOOKUP(G5903,Store_Map!$A$2:$I$100,3,FALSE),"")</f>
        <v>0</v>
      </c>
      <c r="I5903">
        <f>IFERROR(VLOOKUP(G5903,Store_Map!$A$2:$I$100,4,FALSE),"")</f>
        <v>0</v>
      </c>
      <c r="J5903">
        <f>IFERROR(VLOOKUP(G5903,Store_Map!$A$2:$I$100,5,FALSE),"")</f>
        <v>0</v>
      </c>
      <c r="K5903">
        <f>IFERROR(VLOOKUP(G5903,Store_Map!$A$2:$I$100,6,FALSE),"")</f>
        <v>0</v>
      </c>
      <c r="L5903">
        <f>IFERROR(VLOOKUP(G5903,Store_Map!$A$2:$I$100,7,FALSE),"")</f>
        <v>0</v>
      </c>
      <c r="M5903">
        <f>IFERROR(VLOOKUP(G5903,Store_Map!$A$2:$I$100,8,FALSE),"")</f>
        <v>0</v>
      </c>
      <c r="N5903">
        <f t="shared" si="828"/>
        <v>0</v>
      </c>
      <c r="O5903" t="str">
        <f t="shared" si="829"/>
        <v>PASS</v>
      </c>
      <c r="P5903" t="str">
        <f t="shared" si="830"/>
        <v>PASS</v>
      </c>
      <c r="Q5903" t="str">
        <f t="shared" si="831"/>
        <v>PASS</v>
      </c>
      <c r="R5903" t="str">
        <f t="shared" si="832"/>
        <v>PASS</v>
      </c>
      <c r="S5903" t="str">
        <f t="shared" si="833"/>
        <v>PASS</v>
      </c>
      <c r="T5903">
        <f t="shared" si="834"/>
        <v>100</v>
      </c>
      <c r="U5903" t="str">
        <f t="shared" si="835"/>
        <v>Low</v>
      </c>
      <c r="V5903" t="str">
        <f t="shared" si="836"/>
        <v>Clean</v>
      </c>
    </row>
    <row r="5904" spans="1:22" x14ac:dyDescent="0.3">
      <c r="A5904" t="str">
        <f>Raw_Data!A5904</f>
        <v>26080993</v>
      </c>
      <c r="B5904">
        <f>Raw_Data!B5904</f>
        <v>45672</v>
      </c>
      <c r="C5904" t="str">
        <f>Raw_Data!C5904</f>
        <v>HYDROCHLOROTHIAZIDE 12.5 MG</v>
      </c>
      <c r="D5904" t="str">
        <f>Raw_Data!D5904</f>
        <v>69315015510</v>
      </c>
      <c r="E5904" t="str">
        <f>Raw_Data!E5904</f>
        <v>FORD, JAMES</v>
      </c>
      <c r="F5904" t="str">
        <f>Raw_Data!F5904</f>
        <v>1033117684</v>
      </c>
      <c r="G5904" t="str">
        <f>Raw_Data!H5904</f>
        <v>2</v>
      </c>
      <c r="H5904">
        <f>IFERROR(VLOOKUP(G5904,Store_Map!$A$2:$I$100,3,FALSE),"")</f>
        <v>0</v>
      </c>
      <c r="I5904">
        <f>IFERROR(VLOOKUP(G5904,Store_Map!$A$2:$I$100,4,FALSE),"")</f>
        <v>0</v>
      </c>
      <c r="J5904">
        <f>IFERROR(VLOOKUP(G5904,Store_Map!$A$2:$I$100,5,FALSE),"")</f>
        <v>0</v>
      </c>
      <c r="K5904">
        <f>IFERROR(VLOOKUP(G5904,Store_Map!$A$2:$I$100,6,FALSE),"")</f>
        <v>0</v>
      </c>
      <c r="L5904">
        <f>IFERROR(VLOOKUP(G5904,Store_Map!$A$2:$I$100,7,FALSE),"")</f>
        <v>0</v>
      </c>
      <c r="M5904">
        <f>IFERROR(VLOOKUP(G5904,Store_Map!$A$2:$I$100,8,FALSE),"")</f>
        <v>0</v>
      </c>
      <c r="N5904">
        <f t="shared" si="828"/>
        <v>0</v>
      </c>
      <c r="O5904" t="str">
        <f t="shared" si="829"/>
        <v>PASS</v>
      </c>
      <c r="P5904" t="str">
        <f t="shared" si="830"/>
        <v>PASS</v>
      </c>
      <c r="Q5904" t="str">
        <f t="shared" si="831"/>
        <v>PASS</v>
      </c>
      <c r="R5904" t="str">
        <f t="shared" si="832"/>
        <v>PASS</v>
      </c>
      <c r="S5904" t="str">
        <f t="shared" si="833"/>
        <v>PASS</v>
      </c>
      <c r="T5904">
        <f t="shared" si="834"/>
        <v>100</v>
      </c>
      <c r="U5904" t="str">
        <f t="shared" si="835"/>
        <v>Low</v>
      </c>
      <c r="V5904" t="str">
        <f t="shared" si="836"/>
        <v>Clean</v>
      </c>
    </row>
    <row r="5905" spans="1:22" x14ac:dyDescent="0.3">
      <c r="A5905" t="str">
        <f>Raw_Data!A5905</f>
        <v>26081001</v>
      </c>
      <c r="B5905">
        <f>Raw_Data!B5905</f>
        <v>45672</v>
      </c>
      <c r="C5905" t="str">
        <f>Raw_Data!C5905</f>
        <v>TIZANIDINE HCL 4 MG TABLET</v>
      </c>
      <c r="D5905" t="str">
        <f>Raw_Data!D5905</f>
        <v>55111018015</v>
      </c>
      <c r="E5905" t="str">
        <f>Raw_Data!E5905</f>
        <v>FORD, JAMES</v>
      </c>
      <c r="F5905" t="str">
        <f>Raw_Data!F5905</f>
        <v>1033117684</v>
      </c>
      <c r="G5905" t="str">
        <f>Raw_Data!H5905</f>
        <v>2</v>
      </c>
      <c r="H5905">
        <f>IFERROR(VLOOKUP(G5905,Store_Map!$A$2:$I$100,3,FALSE),"")</f>
        <v>0</v>
      </c>
      <c r="I5905">
        <f>IFERROR(VLOOKUP(G5905,Store_Map!$A$2:$I$100,4,FALSE),"")</f>
        <v>0</v>
      </c>
      <c r="J5905">
        <f>IFERROR(VLOOKUP(G5905,Store_Map!$A$2:$I$100,5,FALSE),"")</f>
        <v>0</v>
      </c>
      <c r="K5905">
        <f>IFERROR(VLOOKUP(G5905,Store_Map!$A$2:$I$100,6,FALSE),"")</f>
        <v>0</v>
      </c>
      <c r="L5905">
        <f>IFERROR(VLOOKUP(G5905,Store_Map!$A$2:$I$100,7,FALSE),"")</f>
        <v>0</v>
      </c>
      <c r="M5905">
        <f>IFERROR(VLOOKUP(G5905,Store_Map!$A$2:$I$100,8,FALSE),"")</f>
        <v>0</v>
      </c>
      <c r="N5905">
        <f t="shared" si="828"/>
        <v>0</v>
      </c>
      <c r="O5905" t="str">
        <f t="shared" si="829"/>
        <v>PASS</v>
      </c>
      <c r="P5905" t="str">
        <f t="shared" si="830"/>
        <v>PASS</v>
      </c>
      <c r="Q5905" t="str">
        <f t="shared" si="831"/>
        <v>PASS</v>
      </c>
      <c r="R5905" t="str">
        <f t="shared" si="832"/>
        <v>PASS</v>
      </c>
      <c r="S5905" t="str">
        <f t="shared" si="833"/>
        <v>PASS</v>
      </c>
      <c r="T5905">
        <f t="shared" si="834"/>
        <v>100</v>
      </c>
      <c r="U5905" t="str">
        <f t="shared" si="835"/>
        <v>Low</v>
      </c>
      <c r="V5905" t="str">
        <f t="shared" si="836"/>
        <v>Clean</v>
      </c>
    </row>
    <row r="5906" spans="1:22" x14ac:dyDescent="0.3">
      <c r="A5906" t="str">
        <f>Raw_Data!A5906</f>
        <v>26084903</v>
      </c>
      <c r="B5906">
        <f>Raw_Data!B5906</f>
        <v>45672</v>
      </c>
      <c r="C5906" t="str">
        <f>Raw_Data!C5906</f>
        <v>LEVOTHYROXINE 175 MCG TABLE</v>
      </c>
      <c r="D5906" t="str">
        <f>Raw_Data!D5906</f>
        <v>378181777</v>
      </c>
      <c r="E5906" t="str">
        <f>Raw_Data!E5906</f>
        <v>FORD, JAMES</v>
      </c>
      <c r="F5906" t="str">
        <f>Raw_Data!F5906</f>
        <v>1033117684</v>
      </c>
      <c r="G5906" t="str">
        <f>Raw_Data!H5906</f>
        <v>2</v>
      </c>
      <c r="H5906">
        <f>IFERROR(VLOOKUP(G5906,Store_Map!$A$2:$I$100,3,FALSE),"")</f>
        <v>0</v>
      </c>
      <c r="I5906">
        <f>IFERROR(VLOOKUP(G5906,Store_Map!$A$2:$I$100,4,FALSE),"")</f>
        <v>0</v>
      </c>
      <c r="J5906">
        <f>IFERROR(VLOOKUP(G5906,Store_Map!$A$2:$I$100,5,FALSE),"")</f>
        <v>0</v>
      </c>
      <c r="K5906">
        <f>IFERROR(VLOOKUP(G5906,Store_Map!$A$2:$I$100,6,FALSE),"")</f>
        <v>0</v>
      </c>
      <c r="L5906">
        <f>IFERROR(VLOOKUP(G5906,Store_Map!$A$2:$I$100,7,FALSE),"")</f>
        <v>0</v>
      </c>
      <c r="M5906">
        <f>IFERROR(VLOOKUP(G5906,Store_Map!$A$2:$I$100,8,FALSE),"")</f>
        <v>0</v>
      </c>
      <c r="N5906">
        <f t="shared" si="828"/>
        <v>0</v>
      </c>
      <c r="O5906" t="str">
        <f t="shared" si="829"/>
        <v>PASS</v>
      </c>
      <c r="P5906" t="str">
        <f t="shared" si="830"/>
        <v>REVIEW</v>
      </c>
      <c r="Q5906" t="str">
        <f t="shared" si="831"/>
        <v>PASS</v>
      </c>
      <c r="R5906" t="str">
        <f t="shared" si="832"/>
        <v>PASS</v>
      </c>
      <c r="S5906" t="str">
        <f t="shared" si="833"/>
        <v>REVIEW</v>
      </c>
      <c r="T5906">
        <f t="shared" si="834"/>
        <v>90</v>
      </c>
      <c r="U5906" t="str">
        <f t="shared" si="835"/>
        <v>Low</v>
      </c>
      <c r="V5906" t="str">
        <f t="shared" si="836"/>
        <v>Invalid NDC</v>
      </c>
    </row>
    <row r="5907" spans="1:22" x14ac:dyDescent="0.3">
      <c r="A5907" t="str">
        <f>Raw_Data!A5907</f>
        <v>26084904</v>
      </c>
      <c r="B5907">
        <f>Raw_Data!B5907</f>
        <v>45672</v>
      </c>
      <c r="C5907" t="str">
        <f>Raw_Data!C5907</f>
        <v>BUPROPION HCL XL 150 MG TAB</v>
      </c>
      <c r="D5907" t="str">
        <f>Raw_Data!D5907</f>
        <v>68180031906</v>
      </c>
      <c r="E5907" t="str">
        <f>Raw_Data!E5907</f>
        <v>FORD, JAMES</v>
      </c>
      <c r="F5907" t="str">
        <f>Raw_Data!F5907</f>
        <v>1033117684</v>
      </c>
      <c r="G5907" t="str">
        <f>Raw_Data!H5907</f>
        <v>2</v>
      </c>
      <c r="H5907">
        <f>IFERROR(VLOOKUP(G5907,Store_Map!$A$2:$I$100,3,FALSE),"")</f>
        <v>0</v>
      </c>
      <c r="I5907">
        <f>IFERROR(VLOOKUP(G5907,Store_Map!$A$2:$I$100,4,FALSE),"")</f>
        <v>0</v>
      </c>
      <c r="J5907">
        <f>IFERROR(VLOOKUP(G5907,Store_Map!$A$2:$I$100,5,FALSE),"")</f>
        <v>0</v>
      </c>
      <c r="K5907">
        <f>IFERROR(VLOOKUP(G5907,Store_Map!$A$2:$I$100,6,FALSE),"")</f>
        <v>0</v>
      </c>
      <c r="L5907">
        <f>IFERROR(VLOOKUP(G5907,Store_Map!$A$2:$I$100,7,FALSE),"")</f>
        <v>0</v>
      </c>
      <c r="M5907">
        <f>IFERROR(VLOOKUP(G5907,Store_Map!$A$2:$I$100,8,FALSE),"")</f>
        <v>0</v>
      </c>
      <c r="N5907">
        <f t="shared" si="828"/>
        <v>0</v>
      </c>
      <c r="O5907" t="str">
        <f t="shared" si="829"/>
        <v>PASS</v>
      </c>
      <c r="P5907" t="str">
        <f t="shared" si="830"/>
        <v>PASS</v>
      </c>
      <c r="Q5907" t="str">
        <f t="shared" si="831"/>
        <v>PASS</v>
      </c>
      <c r="R5907" t="str">
        <f t="shared" si="832"/>
        <v>PASS</v>
      </c>
      <c r="S5907" t="str">
        <f t="shared" si="833"/>
        <v>PASS</v>
      </c>
      <c r="T5907">
        <f t="shared" si="834"/>
        <v>100</v>
      </c>
      <c r="U5907" t="str">
        <f t="shared" si="835"/>
        <v>Low</v>
      </c>
      <c r="V5907" t="str">
        <f t="shared" si="836"/>
        <v>Clean</v>
      </c>
    </row>
    <row r="5908" spans="1:22" x14ac:dyDescent="0.3">
      <c r="A5908" t="str">
        <f>Raw_Data!A5908</f>
        <v>26084905</v>
      </c>
      <c r="B5908">
        <f>Raw_Data!B5908</f>
        <v>45672</v>
      </c>
      <c r="C5908" t="str">
        <f>Raw_Data!C5908</f>
        <v>BUPROPION HCL XL 300 MG TAB</v>
      </c>
      <c r="D5908" t="str">
        <f>Raw_Data!D5908</f>
        <v>68180032006</v>
      </c>
      <c r="E5908" t="str">
        <f>Raw_Data!E5908</f>
        <v>FORD, JAMES</v>
      </c>
      <c r="F5908" t="str">
        <f>Raw_Data!F5908</f>
        <v>1033117684</v>
      </c>
      <c r="G5908" t="str">
        <f>Raw_Data!H5908</f>
        <v>2</v>
      </c>
      <c r="H5908">
        <f>IFERROR(VLOOKUP(G5908,Store_Map!$A$2:$I$100,3,FALSE),"")</f>
        <v>0</v>
      </c>
      <c r="I5908">
        <f>IFERROR(VLOOKUP(G5908,Store_Map!$A$2:$I$100,4,FALSE),"")</f>
        <v>0</v>
      </c>
      <c r="J5908">
        <f>IFERROR(VLOOKUP(G5908,Store_Map!$A$2:$I$100,5,FALSE),"")</f>
        <v>0</v>
      </c>
      <c r="K5908">
        <f>IFERROR(VLOOKUP(G5908,Store_Map!$A$2:$I$100,6,FALSE),"")</f>
        <v>0</v>
      </c>
      <c r="L5908">
        <f>IFERROR(VLOOKUP(G5908,Store_Map!$A$2:$I$100,7,FALSE),"")</f>
        <v>0</v>
      </c>
      <c r="M5908">
        <f>IFERROR(VLOOKUP(G5908,Store_Map!$A$2:$I$100,8,FALSE),"")</f>
        <v>0</v>
      </c>
      <c r="N5908">
        <f t="shared" si="828"/>
        <v>0</v>
      </c>
      <c r="O5908" t="str">
        <f t="shared" si="829"/>
        <v>PASS</v>
      </c>
      <c r="P5908" t="str">
        <f t="shared" si="830"/>
        <v>PASS</v>
      </c>
      <c r="Q5908" t="str">
        <f t="shared" si="831"/>
        <v>PASS</v>
      </c>
      <c r="R5908" t="str">
        <f t="shared" si="832"/>
        <v>PASS</v>
      </c>
      <c r="S5908" t="str">
        <f t="shared" si="833"/>
        <v>PASS</v>
      </c>
      <c r="T5908">
        <f t="shared" si="834"/>
        <v>100</v>
      </c>
      <c r="U5908" t="str">
        <f t="shared" si="835"/>
        <v>Low</v>
      </c>
      <c r="V5908" t="str">
        <f t="shared" si="836"/>
        <v>Clean</v>
      </c>
    </row>
    <row r="5909" spans="1:22" x14ac:dyDescent="0.3">
      <c r="A5909" t="str">
        <f>Raw_Data!A5909</f>
        <v>26084906</v>
      </c>
      <c r="B5909">
        <f>Raw_Data!B5909</f>
        <v>45672</v>
      </c>
      <c r="C5909" t="str">
        <f>Raw_Data!C5909</f>
        <v>BUSPIRONE HCL 10 MG TABLET</v>
      </c>
      <c r="D5909" t="str">
        <f>Raw_Data!D5909</f>
        <v>16729020216</v>
      </c>
      <c r="E5909" t="str">
        <f>Raw_Data!E5909</f>
        <v>FORD, JAMES</v>
      </c>
      <c r="F5909" t="str">
        <f>Raw_Data!F5909</f>
        <v>1033117684</v>
      </c>
      <c r="G5909" t="str">
        <f>Raw_Data!H5909</f>
        <v>2</v>
      </c>
      <c r="H5909">
        <f>IFERROR(VLOOKUP(G5909,Store_Map!$A$2:$I$100,3,FALSE),"")</f>
        <v>0</v>
      </c>
      <c r="I5909">
        <f>IFERROR(VLOOKUP(G5909,Store_Map!$A$2:$I$100,4,FALSE),"")</f>
        <v>0</v>
      </c>
      <c r="J5909">
        <f>IFERROR(VLOOKUP(G5909,Store_Map!$A$2:$I$100,5,FALSE),"")</f>
        <v>0</v>
      </c>
      <c r="K5909">
        <f>IFERROR(VLOOKUP(G5909,Store_Map!$A$2:$I$100,6,FALSE),"")</f>
        <v>0</v>
      </c>
      <c r="L5909">
        <f>IFERROR(VLOOKUP(G5909,Store_Map!$A$2:$I$100,7,FALSE),"")</f>
        <v>0</v>
      </c>
      <c r="M5909">
        <f>IFERROR(VLOOKUP(G5909,Store_Map!$A$2:$I$100,8,FALSE),"")</f>
        <v>0</v>
      </c>
      <c r="N5909">
        <f t="shared" si="828"/>
        <v>0</v>
      </c>
      <c r="O5909" t="str">
        <f t="shared" si="829"/>
        <v>PASS</v>
      </c>
      <c r="P5909" t="str">
        <f t="shared" si="830"/>
        <v>PASS</v>
      </c>
      <c r="Q5909" t="str">
        <f t="shared" si="831"/>
        <v>PASS</v>
      </c>
      <c r="R5909" t="str">
        <f t="shared" si="832"/>
        <v>PASS</v>
      </c>
      <c r="S5909" t="str">
        <f t="shared" si="833"/>
        <v>PASS</v>
      </c>
      <c r="T5909">
        <f t="shared" si="834"/>
        <v>100</v>
      </c>
      <c r="U5909" t="str">
        <f t="shared" si="835"/>
        <v>Low</v>
      </c>
      <c r="V5909" t="str">
        <f t="shared" si="836"/>
        <v>Clean</v>
      </c>
    </row>
    <row r="5910" spans="1:22" x14ac:dyDescent="0.3">
      <c r="A5910" t="str">
        <f>Raw_Data!A5910</f>
        <v>26084907</v>
      </c>
      <c r="B5910">
        <f>Raw_Data!B5910</f>
        <v>45672</v>
      </c>
      <c r="C5910" t="str">
        <f>Raw_Data!C5910</f>
        <v>AMLODIPINE BESYLATE 5 MG TA</v>
      </c>
      <c r="D5910" t="str">
        <f>Raw_Data!D5910</f>
        <v>69097012715</v>
      </c>
      <c r="E5910" t="str">
        <f>Raw_Data!E5910</f>
        <v>FORD, JAMES</v>
      </c>
      <c r="F5910" t="str">
        <f>Raw_Data!F5910</f>
        <v>1033117684</v>
      </c>
      <c r="G5910" t="str">
        <f>Raw_Data!H5910</f>
        <v>2</v>
      </c>
      <c r="H5910">
        <f>IFERROR(VLOOKUP(G5910,Store_Map!$A$2:$I$100,3,FALSE),"")</f>
        <v>0</v>
      </c>
      <c r="I5910">
        <f>IFERROR(VLOOKUP(G5910,Store_Map!$A$2:$I$100,4,FALSE),"")</f>
        <v>0</v>
      </c>
      <c r="J5910">
        <f>IFERROR(VLOOKUP(G5910,Store_Map!$A$2:$I$100,5,FALSE),"")</f>
        <v>0</v>
      </c>
      <c r="K5910">
        <f>IFERROR(VLOOKUP(G5910,Store_Map!$A$2:$I$100,6,FALSE),"")</f>
        <v>0</v>
      </c>
      <c r="L5910">
        <f>IFERROR(VLOOKUP(G5910,Store_Map!$A$2:$I$100,7,FALSE),"")</f>
        <v>0</v>
      </c>
      <c r="M5910">
        <f>IFERROR(VLOOKUP(G5910,Store_Map!$A$2:$I$100,8,FALSE),"")</f>
        <v>0</v>
      </c>
      <c r="N5910">
        <f t="shared" si="828"/>
        <v>0</v>
      </c>
      <c r="O5910" t="str">
        <f t="shared" si="829"/>
        <v>PASS</v>
      </c>
      <c r="P5910" t="str">
        <f t="shared" si="830"/>
        <v>PASS</v>
      </c>
      <c r="Q5910" t="str">
        <f t="shared" si="831"/>
        <v>PASS</v>
      </c>
      <c r="R5910" t="str">
        <f t="shared" si="832"/>
        <v>PASS</v>
      </c>
      <c r="S5910" t="str">
        <f t="shared" si="833"/>
        <v>PASS</v>
      </c>
      <c r="T5910">
        <f t="shared" si="834"/>
        <v>100</v>
      </c>
      <c r="U5910" t="str">
        <f t="shared" si="835"/>
        <v>Low</v>
      </c>
      <c r="V5910" t="str">
        <f t="shared" si="836"/>
        <v>Clean</v>
      </c>
    </row>
    <row r="5911" spans="1:22" x14ac:dyDescent="0.3">
      <c r="A5911" t="str">
        <f>Raw_Data!A5911</f>
        <v>26084908</v>
      </c>
      <c r="B5911">
        <f>Raw_Data!B5911</f>
        <v>45672</v>
      </c>
      <c r="C5911" t="str">
        <f>Raw_Data!C5911</f>
        <v>PRAMIPEXOLE 0.125 MG TABLET</v>
      </c>
      <c r="D5911" t="str">
        <f>Raw_Data!D5911</f>
        <v>13668009190</v>
      </c>
      <c r="E5911" t="str">
        <f>Raw_Data!E5911</f>
        <v>FORD, JAMES</v>
      </c>
      <c r="F5911" t="str">
        <f>Raw_Data!F5911</f>
        <v>1033117684</v>
      </c>
      <c r="G5911" t="str">
        <f>Raw_Data!H5911</f>
        <v>2</v>
      </c>
      <c r="H5911">
        <f>IFERROR(VLOOKUP(G5911,Store_Map!$A$2:$I$100,3,FALSE),"")</f>
        <v>0</v>
      </c>
      <c r="I5911">
        <f>IFERROR(VLOOKUP(G5911,Store_Map!$A$2:$I$100,4,FALSE),"")</f>
        <v>0</v>
      </c>
      <c r="J5911">
        <f>IFERROR(VLOOKUP(G5911,Store_Map!$A$2:$I$100,5,FALSE),"")</f>
        <v>0</v>
      </c>
      <c r="K5911">
        <f>IFERROR(VLOOKUP(G5911,Store_Map!$A$2:$I$100,6,FALSE),"")</f>
        <v>0</v>
      </c>
      <c r="L5911">
        <f>IFERROR(VLOOKUP(G5911,Store_Map!$A$2:$I$100,7,FALSE),"")</f>
        <v>0</v>
      </c>
      <c r="M5911">
        <f>IFERROR(VLOOKUP(G5911,Store_Map!$A$2:$I$100,8,FALSE),"")</f>
        <v>0</v>
      </c>
      <c r="N5911">
        <f t="shared" si="828"/>
        <v>0</v>
      </c>
      <c r="O5911" t="str">
        <f t="shared" si="829"/>
        <v>PASS</v>
      </c>
      <c r="P5911" t="str">
        <f t="shared" si="830"/>
        <v>PASS</v>
      </c>
      <c r="Q5911" t="str">
        <f t="shared" si="831"/>
        <v>PASS</v>
      </c>
      <c r="R5911" t="str">
        <f t="shared" si="832"/>
        <v>PASS</v>
      </c>
      <c r="S5911" t="str">
        <f t="shared" si="833"/>
        <v>PASS</v>
      </c>
      <c r="T5911">
        <f t="shared" si="834"/>
        <v>100</v>
      </c>
      <c r="U5911" t="str">
        <f t="shared" si="835"/>
        <v>Low</v>
      </c>
      <c r="V5911" t="str">
        <f t="shared" si="836"/>
        <v>Clean</v>
      </c>
    </row>
    <row r="5912" spans="1:22" x14ac:dyDescent="0.3">
      <c r="A5912" t="str">
        <f>Raw_Data!A5912</f>
        <v>26083806</v>
      </c>
      <c r="B5912">
        <f>Raw_Data!B5912</f>
        <v>45672</v>
      </c>
      <c r="C5912" t="str">
        <f>Raw_Data!C5912</f>
        <v>SERTRALINE HCL 25 MG TABLET</v>
      </c>
      <c r="D5912" t="str">
        <f>Raw_Data!D5912</f>
        <v>68180035103</v>
      </c>
      <c r="E5912" t="str">
        <f>Raw_Data!E5912</f>
        <v>FORD, JAMES</v>
      </c>
      <c r="F5912" t="str">
        <f>Raw_Data!F5912</f>
        <v>1033117684</v>
      </c>
      <c r="G5912" t="str">
        <f>Raw_Data!H5912</f>
        <v>2</v>
      </c>
      <c r="H5912">
        <f>IFERROR(VLOOKUP(G5912,Store_Map!$A$2:$I$100,3,FALSE),"")</f>
        <v>0</v>
      </c>
      <c r="I5912">
        <f>IFERROR(VLOOKUP(G5912,Store_Map!$A$2:$I$100,4,FALSE),"")</f>
        <v>0</v>
      </c>
      <c r="J5912">
        <f>IFERROR(VLOOKUP(G5912,Store_Map!$A$2:$I$100,5,FALSE),"")</f>
        <v>0</v>
      </c>
      <c r="K5912">
        <f>IFERROR(VLOOKUP(G5912,Store_Map!$A$2:$I$100,6,FALSE),"")</f>
        <v>0</v>
      </c>
      <c r="L5912">
        <f>IFERROR(VLOOKUP(G5912,Store_Map!$A$2:$I$100,7,FALSE),"")</f>
        <v>0</v>
      </c>
      <c r="M5912">
        <f>IFERROR(VLOOKUP(G5912,Store_Map!$A$2:$I$100,8,FALSE),"")</f>
        <v>0</v>
      </c>
      <c r="N5912">
        <f t="shared" si="828"/>
        <v>0</v>
      </c>
      <c r="O5912" t="str">
        <f t="shared" si="829"/>
        <v>PASS</v>
      </c>
      <c r="P5912" t="str">
        <f t="shared" si="830"/>
        <v>PASS</v>
      </c>
      <c r="Q5912" t="str">
        <f t="shared" si="831"/>
        <v>PASS</v>
      </c>
      <c r="R5912" t="str">
        <f t="shared" si="832"/>
        <v>PASS</v>
      </c>
      <c r="S5912" t="str">
        <f t="shared" si="833"/>
        <v>PASS</v>
      </c>
      <c r="T5912">
        <f t="shared" si="834"/>
        <v>100</v>
      </c>
      <c r="U5912" t="str">
        <f t="shared" si="835"/>
        <v>Low</v>
      </c>
      <c r="V5912" t="str">
        <f t="shared" si="836"/>
        <v>Clean</v>
      </c>
    </row>
    <row r="5913" spans="1:22" x14ac:dyDescent="0.3">
      <c r="A5913" t="str">
        <f>Raw_Data!A5913</f>
        <v>26084910</v>
      </c>
      <c r="B5913">
        <f>Raw_Data!B5913</f>
        <v>45672</v>
      </c>
      <c r="C5913" t="str">
        <f>Raw_Data!C5913</f>
        <v>MELOXICAM 15 MG TABLET</v>
      </c>
      <c r="D5913" t="str">
        <f>Raw_Data!D5913</f>
        <v>69097015912</v>
      </c>
      <c r="E5913" t="str">
        <f>Raw_Data!E5913</f>
        <v>FORD, JAMES</v>
      </c>
      <c r="F5913" t="str">
        <f>Raw_Data!F5913</f>
        <v>1033117684</v>
      </c>
      <c r="G5913" t="str">
        <f>Raw_Data!H5913</f>
        <v>2</v>
      </c>
      <c r="H5913">
        <f>IFERROR(VLOOKUP(G5913,Store_Map!$A$2:$I$100,3,FALSE),"")</f>
        <v>0</v>
      </c>
      <c r="I5913">
        <f>IFERROR(VLOOKUP(G5913,Store_Map!$A$2:$I$100,4,FALSE),"")</f>
        <v>0</v>
      </c>
      <c r="J5913">
        <f>IFERROR(VLOOKUP(G5913,Store_Map!$A$2:$I$100,5,FALSE),"")</f>
        <v>0</v>
      </c>
      <c r="K5913">
        <f>IFERROR(VLOOKUP(G5913,Store_Map!$A$2:$I$100,6,FALSE),"")</f>
        <v>0</v>
      </c>
      <c r="L5913">
        <f>IFERROR(VLOOKUP(G5913,Store_Map!$A$2:$I$100,7,FALSE),"")</f>
        <v>0</v>
      </c>
      <c r="M5913">
        <f>IFERROR(VLOOKUP(G5913,Store_Map!$A$2:$I$100,8,FALSE),"")</f>
        <v>0</v>
      </c>
      <c r="N5913">
        <f t="shared" si="828"/>
        <v>0</v>
      </c>
      <c r="O5913" t="str">
        <f t="shared" si="829"/>
        <v>PASS</v>
      </c>
      <c r="P5913" t="str">
        <f t="shared" si="830"/>
        <v>PASS</v>
      </c>
      <c r="Q5913" t="str">
        <f t="shared" si="831"/>
        <v>PASS</v>
      </c>
      <c r="R5913" t="str">
        <f t="shared" si="832"/>
        <v>PASS</v>
      </c>
      <c r="S5913" t="str">
        <f t="shared" si="833"/>
        <v>PASS</v>
      </c>
      <c r="T5913">
        <f t="shared" si="834"/>
        <v>100</v>
      </c>
      <c r="U5913" t="str">
        <f t="shared" si="835"/>
        <v>Low</v>
      </c>
      <c r="V5913" t="str">
        <f t="shared" si="836"/>
        <v>Clean</v>
      </c>
    </row>
    <row r="5914" spans="1:22" x14ac:dyDescent="0.3">
      <c r="A5914" t="str">
        <f>Raw_Data!A5914</f>
        <v>26084911</v>
      </c>
      <c r="B5914">
        <f>Raw_Data!B5914</f>
        <v>45672</v>
      </c>
      <c r="C5914" t="str">
        <f>Raw_Data!C5914</f>
        <v>CITALOPRAM HBR 40 MG TABLET</v>
      </c>
      <c r="D5914" t="str">
        <f>Raw_Data!D5914</f>
        <v>65862000701</v>
      </c>
      <c r="E5914" t="str">
        <f>Raw_Data!E5914</f>
        <v>FORD, JAMES</v>
      </c>
      <c r="F5914" t="str">
        <f>Raw_Data!F5914</f>
        <v>1033117684</v>
      </c>
      <c r="G5914" t="str">
        <f>Raw_Data!H5914</f>
        <v>2</v>
      </c>
      <c r="H5914">
        <f>IFERROR(VLOOKUP(G5914,Store_Map!$A$2:$I$100,3,FALSE),"")</f>
        <v>0</v>
      </c>
      <c r="I5914">
        <f>IFERROR(VLOOKUP(G5914,Store_Map!$A$2:$I$100,4,FALSE),"")</f>
        <v>0</v>
      </c>
      <c r="J5914">
        <f>IFERROR(VLOOKUP(G5914,Store_Map!$A$2:$I$100,5,FALSE),"")</f>
        <v>0</v>
      </c>
      <c r="K5914">
        <f>IFERROR(VLOOKUP(G5914,Store_Map!$A$2:$I$100,6,FALSE),"")</f>
        <v>0</v>
      </c>
      <c r="L5914">
        <f>IFERROR(VLOOKUP(G5914,Store_Map!$A$2:$I$100,7,FALSE),"")</f>
        <v>0</v>
      </c>
      <c r="M5914">
        <f>IFERROR(VLOOKUP(G5914,Store_Map!$A$2:$I$100,8,FALSE),"")</f>
        <v>0</v>
      </c>
      <c r="N5914">
        <f t="shared" si="828"/>
        <v>0</v>
      </c>
      <c r="O5914" t="str">
        <f t="shared" si="829"/>
        <v>PASS</v>
      </c>
      <c r="P5914" t="str">
        <f t="shared" si="830"/>
        <v>PASS</v>
      </c>
      <c r="Q5914" t="str">
        <f t="shared" si="831"/>
        <v>PASS</v>
      </c>
      <c r="R5914" t="str">
        <f t="shared" si="832"/>
        <v>PASS</v>
      </c>
      <c r="S5914" t="str">
        <f t="shared" si="833"/>
        <v>PASS</v>
      </c>
      <c r="T5914">
        <f t="shared" si="834"/>
        <v>100</v>
      </c>
      <c r="U5914" t="str">
        <f t="shared" si="835"/>
        <v>Low</v>
      </c>
      <c r="V5914" t="str">
        <f t="shared" si="836"/>
        <v>Clean</v>
      </c>
    </row>
    <row r="5915" spans="1:22" x14ac:dyDescent="0.3">
      <c r="A5915" t="str">
        <f>Raw_Data!A5915</f>
        <v>26084912</v>
      </c>
      <c r="B5915">
        <f>Raw_Data!B5915</f>
        <v>45672</v>
      </c>
      <c r="C5915" t="str">
        <f>Raw_Data!C5915</f>
        <v>ATORVASTATIN 10 MG TABLET</v>
      </c>
      <c r="D5915" t="str">
        <f>Raw_Data!D5915</f>
        <v>378395077</v>
      </c>
      <c r="E5915" t="str">
        <f>Raw_Data!E5915</f>
        <v>PEDERSEN, JENNIFER</v>
      </c>
      <c r="F5915" t="str">
        <f>Raw_Data!F5915</f>
        <v>1073606661</v>
      </c>
      <c r="G5915" t="str">
        <f>Raw_Data!H5915</f>
        <v>2</v>
      </c>
      <c r="H5915">
        <f>IFERROR(VLOOKUP(G5915,Store_Map!$A$2:$I$100,3,FALSE),"")</f>
        <v>0</v>
      </c>
      <c r="I5915">
        <f>IFERROR(VLOOKUP(G5915,Store_Map!$A$2:$I$100,4,FALSE),"")</f>
        <v>0</v>
      </c>
      <c r="J5915">
        <f>IFERROR(VLOOKUP(G5915,Store_Map!$A$2:$I$100,5,FALSE),"")</f>
        <v>0</v>
      </c>
      <c r="K5915">
        <f>IFERROR(VLOOKUP(G5915,Store_Map!$A$2:$I$100,6,FALSE),"")</f>
        <v>0</v>
      </c>
      <c r="L5915">
        <f>IFERROR(VLOOKUP(G5915,Store_Map!$A$2:$I$100,7,FALSE),"")</f>
        <v>0</v>
      </c>
      <c r="M5915">
        <f>IFERROR(VLOOKUP(G5915,Store_Map!$A$2:$I$100,8,FALSE),"")</f>
        <v>0</v>
      </c>
      <c r="N5915">
        <f t="shared" si="828"/>
        <v>0</v>
      </c>
      <c r="O5915" t="str">
        <f t="shared" si="829"/>
        <v>PASS</v>
      </c>
      <c r="P5915" t="str">
        <f t="shared" si="830"/>
        <v>REVIEW</v>
      </c>
      <c r="Q5915" t="str">
        <f t="shared" si="831"/>
        <v>PASS</v>
      </c>
      <c r="R5915" t="str">
        <f t="shared" si="832"/>
        <v>PASS</v>
      </c>
      <c r="S5915" t="str">
        <f t="shared" si="833"/>
        <v>REVIEW</v>
      </c>
      <c r="T5915">
        <f t="shared" si="834"/>
        <v>90</v>
      </c>
      <c r="U5915" t="str">
        <f t="shared" si="835"/>
        <v>Low</v>
      </c>
      <c r="V5915" t="str">
        <f t="shared" si="836"/>
        <v>Invalid NDC</v>
      </c>
    </row>
    <row r="5916" spans="1:22" x14ac:dyDescent="0.3">
      <c r="A5916" t="str">
        <f>Raw_Data!A5916</f>
        <v>26072281</v>
      </c>
      <c r="B5916">
        <f>Raw_Data!B5916</f>
        <v>45672</v>
      </c>
      <c r="C5916" t="str">
        <f>Raw_Data!C5916</f>
        <v>**OZEMPIC 0.25-0.5 MG/DOSE</v>
      </c>
      <c r="D5916" t="str">
        <f>Raw_Data!D5916</f>
        <v>169418113</v>
      </c>
      <c r="E5916" t="str">
        <f>Raw_Data!E5916</f>
        <v>FORD, JAMES</v>
      </c>
      <c r="F5916" t="str">
        <f>Raw_Data!F5916</f>
        <v>1033117684</v>
      </c>
      <c r="G5916" t="str">
        <f>Raw_Data!H5916</f>
        <v>2</v>
      </c>
      <c r="H5916">
        <f>IFERROR(VLOOKUP(G5916,Store_Map!$A$2:$I$100,3,FALSE),"")</f>
        <v>0</v>
      </c>
      <c r="I5916">
        <f>IFERROR(VLOOKUP(G5916,Store_Map!$A$2:$I$100,4,FALSE),"")</f>
        <v>0</v>
      </c>
      <c r="J5916">
        <f>IFERROR(VLOOKUP(G5916,Store_Map!$A$2:$I$100,5,FALSE),"")</f>
        <v>0</v>
      </c>
      <c r="K5916">
        <f>IFERROR(VLOOKUP(G5916,Store_Map!$A$2:$I$100,6,FALSE),"")</f>
        <v>0</v>
      </c>
      <c r="L5916">
        <f>IFERROR(VLOOKUP(G5916,Store_Map!$A$2:$I$100,7,FALSE),"")</f>
        <v>0</v>
      </c>
      <c r="M5916">
        <f>IFERROR(VLOOKUP(G5916,Store_Map!$A$2:$I$100,8,FALSE),"")</f>
        <v>0</v>
      </c>
      <c r="N5916">
        <f t="shared" si="828"/>
        <v>0</v>
      </c>
      <c r="O5916" t="str">
        <f t="shared" si="829"/>
        <v>PASS</v>
      </c>
      <c r="P5916" t="str">
        <f t="shared" si="830"/>
        <v>REVIEW</v>
      </c>
      <c r="Q5916" t="str">
        <f t="shared" si="831"/>
        <v>PASS</v>
      </c>
      <c r="R5916" t="str">
        <f t="shared" si="832"/>
        <v>PASS</v>
      </c>
      <c r="S5916" t="str">
        <f t="shared" si="833"/>
        <v>REVIEW</v>
      </c>
      <c r="T5916">
        <f t="shared" si="834"/>
        <v>90</v>
      </c>
      <c r="U5916" t="str">
        <f t="shared" si="835"/>
        <v>Low</v>
      </c>
      <c r="V5916" t="str">
        <f t="shared" si="836"/>
        <v>Invalid NDC</v>
      </c>
    </row>
    <row r="5917" spans="1:22" x14ac:dyDescent="0.3">
      <c r="A5917" t="str">
        <f>Raw_Data!A5917</f>
        <v>26084915</v>
      </c>
      <c r="B5917">
        <f>Raw_Data!B5917</f>
        <v>45672</v>
      </c>
      <c r="C5917" t="str">
        <f>Raw_Data!C5917</f>
        <v>LOSARTAN POTASSIUM 25 MG TA</v>
      </c>
      <c r="D5917" t="str">
        <f>Raw_Data!D5917</f>
        <v>65862020199</v>
      </c>
      <c r="E5917" t="str">
        <f>Raw_Data!E5917</f>
        <v>PEDERSEN, JENNIFER</v>
      </c>
      <c r="F5917" t="str">
        <f>Raw_Data!F5917</f>
        <v>1073606661</v>
      </c>
      <c r="G5917" t="str">
        <f>Raw_Data!H5917</f>
        <v>2</v>
      </c>
      <c r="H5917">
        <f>IFERROR(VLOOKUP(G5917,Store_Map!$A$2:$I$100,3,FALSE),"")</f>
        <v>0</v>
      </c>
      <c r="I5917">
        <f>IFERROR(VLOOKUP(G5917,Store_Map!$A$2:$I$100,4,FALSE),"")</f>
        <v>0</v>
      </c>
      <c r="J5917">
        <f>IFERROR(VLOOKUP(G5917,Store_Map!$A$2:$I$100,5,FALSE),"")</f>
        <v>0</v>
      </c>
      <c r="K5917">
        <f>IFERROR(VLOOKUP(G5917,Store_Map!$A$2:$I$100,6,FALSE),"")</f>
        <v>0</v>
      </c>
      <c r="L5917">
        <f>IFERROR(VLOOKUP(G5917,Store_Map!$A$2:$I$100,7,FALSE),"")</f>
        <v>0</v>
      </c>
      <c r="M5917">
        <f>IFERROR(VLOOKUP(G5917,Store_Map!$A$2:$I$100,8,FALSE),"")</f>
        <v>0</v>
      </c>
      <c r="N5917">
        <f t="shared" si="828"/>
        <v>0</v>
      </c>
      <c r="O5917" t="str">
        <f t="shared" si="829"/>
        <v>PASS</v>
      </c>
      <c r="P5917" t="str">
        <f t="shared" si="830"/>
        <v>PASS</v>
      </c>
      <c r="Q5917" t="str">
        <f t="shared" si="831"/>
        <v>PASS</v>
      </c>
      <c r="R5917" t="str">
        <f t="shared" si="832"/>
        <v>PASS</v>
      </c>
      <c r="S5917" t="str">
        <f t="shared" si="833"/>
        <v>PASS</v>
      </c>
      <c r="T5917">
        <f t="shared" si="834"/>
        <v>100</v>
      </c>
      <c r="U5917" t="str">
        <f t="shared" si="835"/>
        <v>Low</v>
      </c>
      <c r="V5917" t="str">
        <f t="shared" si="836"/>
        <v>Clean</v>
      </c>
    </row>
    <row r="5918" spans="1:22" x14ac:dyDescent="0.3">
      <c r="A5918" t="str">
        <f>Raw_Data!A5918</f>
        <v>26084171</v>
      </c>
      <c r="B5918">
        <f>Raw_Data!B5918</f>
        <v>45672</v>
      </c>
      <c r="C5918" t="str">
        <f>Raw_Data!C5918</f>
        <v>HEATHER 0.35 MG TABLET</v>
      </c>
      <c r="D5918" t="str">
        <f>Raw_Data!D5918</f>
        <v>68462030329</v>
      </c>
      <c r="E5918" t="str">
        <f>Raw_Data!E5918</f>
        <v>FORD, JAMES</v>
      </c>
      <c r="F5918" t="str">
        <f>Raw_Data!F5918</f>
        <v>1033117684</v>
      </c>
      <c r="G5918" t="str">
        <f>Raw_Data!H5918</f>
        <v>2</v>
      </c>
      <c r="H5918">
        <f>IFERROR(VLOOKUP(G5918,Store_Map!$A$2:$I$100,3,FALSE),"")</f>
        <v>0</v>
      </c>
      <c r="I5918">
        <f>IFERROR(VLOOKUP(G5918,Store_Map!$A$2:$I$100,4,FALSE),"")</f>
        <v>0</v>
      </c>
      <c r="J5918">
        <f>IFERROR(VLOOKUP(G5918,Store_Map!$A$2:$I$100,5,FALSE),"")</f>
        <v>0</v>
      </c>
      <c r="K5918">
        <f>IFERROR(VLOOKUP(G5918,Store_Map!$A$2:$I$100,6,FALSE),"")</f>
        <v>0</v>
      </c>
      <c r="L5918">
        <f>IFERROR(VLOOKUP(G5918,Store_Map!$A$2:$I$100,7,FALSE),"")</f>
        <v>0</v>
      </c>
      <c r="M5918">
        <f>IFERROR(VLOOKUP(G5918,Store_Map!$A$2:$I$100,8,FALSE),"")</f>
        <v>0</v>
      </c>
      <c r="N5918">
        <f t="shared" si="828"/>
        <v>0</v>
      </c>
      <c r="O5918" t="str">
        <f t="shared" si="829"/>
        <v>PASS</v>
      </c>
      <c r="P5918" t="str">
        <f t="shared" si="830"/>
        <v>PASS</v>
      </c>
      <c r="Q5918" t="str">
        <f t="shared" si="831"/>
        <v>PASS</v>
      </c>
      <c r="R5918" t="str">
        <f t="shared" si="832"/>
        <v>PASS</v>
      </c>
      <c r="S5918" t="str">
        <f t="shared" si="833"/>
        <v>PASS</v>
      </c>
      <c r="T5918">
        <f t="shared" si="834"/>
        <v>100</v>
      </c>
      <c r="U5918" t="str">
        <f t="shared" si="835"/>
        <v>Low</v>
      </c>
      <c r="V5918" t="str">
        <f t="shared" si="836"/>
        <v>Clean</v>
      </c>
    </row>
    <row r="5919" spans="1:22" x14ac:dyDescent="0.3">
      <c r="A5919" t="str">
        <f>Raw_Data!A5919</f>
        <v>26076145</v>
      </c>
      <c r="B5919">
        <f>Raw_Data!B5919</f>
        <v>45672</v>
      </c>
      <c r="C5919" t="str">
        <f>Raw_Data!C5919</f>
        <v>HYDROCHLOROTHIAZIDE 25 MG T</v>
      </c>
      <c r="D5919" t="str">
        <f>Raw_Data!D5919</f>
        <v>23155000810</v>
      </c>
      <c r="E5919" t="str">
        <f>Raw_Data!E5919</f>
        <v>FORD, JAMES</v>
      </c>
      <c r="F5919" t="str">
        <f>Raw_Data!F5919</f>
        <v>1033117684</v>
      </c>
      <c r="G5919" t="str">
        <f>Raw_Data!H5919</f>
        <v>2</v>
      </c>
      <c r="H5919">
        <f>IFERROR(VLOOKUP(G5919,Store_Map!$A$2:$I$100,3,FALSE),"")</f>
        <v>0</v>
      </c>
      <c r="I5919">
        <f>IFERROR(VLOOKUP(G5919,Store_Map!$A$2:$I$100,4,FALSE),"")</f>
        <v>0</v>
      </c>
      <c r="J5919">
        <f>IFERROR(VLOOKUP(G5919,Store_Map!$A$2:$I$100,5,FALSE),"")</f>
        <v>0</v>
      </c>
      <c r="K5919">
        <f>IFERROR(VLOOKUP(G5919,Store_Map!$A$2:$I$100,6,FALSE),"")</f>
        <v>0</v>
      </c>
      <c r="L5919">
        <f>IFERROR(VLOOKUP(G5919,Store_Map!$A$2:$I$100,7,FALSE),"")</f>
        <v>0</v>
      </c>
      <c r="M5919">
        <f>IFERROR(VLOOKUP(G5919,Store_Map!$A$2:$I$100,8,FALSE),"")</f>
        <v>0</v>
      </c>
      <c r="N5919">
        <f t="shared" si="828"/>
        <v>0</v>
      </c>
      <c r="O5919" t="str">
        <f t="shared" si="829"/>
        <v>PASS</v>
      </c>
      <c r="P5919" t="str">
        <f t="shared" si="830"/>
        <v>PASS</v>
      </c>
      <c r="Q5919" t="str">
        <f t="shared" si="831"/>
        <v>PASS</v>
      </c>
      <c r="R5919" t="str">
        <f t="shared" si="832"/>
        <v>PASS</v>
      </c>
      <c r="S5919" t="str">
        <f t="shared" si="833"/>
        <v>PASS</v>
      </c>
      <c r="T5919">
        <f t="shared" si="834"/>
        <v>100</v>
      </c>
      <c r="U5919" t="str">
        <f t="shared" si="835"/>
        <v>Low</v>
      </c>
      <c r="V5919" t="str">
        <f t="shared" si="836"/>
        <v>Clean</v>
      </c>
    </row>
    <row r="5920" spans="1:22" x14ac:dyDescent="0.3">
      <c r="A5920" t="str">
        <f>Raw_Data!A5920</f>
        <v>26076144</v>
      </c>
      <c r="B5920">
        <f>Raw_Data!B5920</f>
        <v>45672</v>
      </c>
      <c r="C5920" t="str">
        <f>Raw_Data!C5920</f>
        <v>LOSARTAN POTASSIUM 100 MG T</v>
      </c>
      <c r="D5920" t="str">
        <f>Raw_Data!D5920</f>
        <v>65862020399</v>
      </c>
      <c r="E5920" t="str">
        <f>Raw_Data!E5920</f>
        <v>FORD, JAMES</v>
      </c>
      <c r="F5920" t="str">
        <f>Raw_Data!F5920</f>
        <v>1033117684</v>
      </c>
      <c r="G5920" t="str">
        <f>Raw_Data!H5920</f>
        <v>2</v>
      </c>
      <c r="H5920">
        <f>IFERROR(VLOOKUP(G5920,Store_Map!$A$2:$I$100,3,FALSE),"")</f>
        <v>0</v>
      </c>
      <c r="I5920">
        <f>IFERROR(VLOOKUP(G5920,Store_Map!$A$2:$I$100,4,FALSE),"")</f>
        <v>0</v>
      </c>
      <c r="J5920">
        <f>IFERROR(VLOOKUP(G5920,Store_Map!$A$2:$I$100,5,FALSE),"")</f>
        <v>0</v>
      </c>
      <c r="K5920">
        <f>IFERROR(VLOOKUP(G5920,Store_Map!$A$2:$I$100,6,FALSE),"")</f>
        <v>0</v>
      </c>
      <c r="L5920">
        <f>IFERROR(VLOOKUP(G5920,Store_Map!$A$2:$I$100,7,FALSE),"")</f>
        <v>0</v>
      </c>
      <c r="M5920">
        <f>IFERROR(VLOOKUP(G5920,Store_Map!$A$2:$I$100,8,FALSE),"")</f>
        <v>0</v>
      </c>
      <c r="N5920">
        <f t="shared" si="828"/>
        <v>0</v>
      </c>
      <c r="O5920" t="str">
        <f t="shared" si="829"/>
        <v>PASS</v>
      </c>
      <c r="P5920" t="str">
        <f t="shared" si="830"/>
        <v>PASS</v>
      </c>
      <c r="Q5920" t="str">
        <f t="shared" si="831"/>
        <v>PASS</v>
      </c>
      <c r="R5920" t="str">
        <f t="shared" si="832"/>
        <v>PASS</v>
      </c>
      <c r="S5920" t="str">
        <f t="shared" si="833"/>
        <v>PASS</v>
      </c>
      <c r="T5920">
        <f t="shared" si="834"/>
        <v>100</v>
      </c>
      <c r="U5920" t="str">
        <f t="shared" si="835"/>
        <v>Low</v>
      </c>
      <c r="V5920" t="str">
        <f t="shared" si="836"/>
        <v>Clean</v>
      </c>
    </row>
    <row r="5921" spans="1:22" x14ac:dyDescent="0.3">
      <c r="A5921" t="str">
        <f>Raw_Data!A5921</f>
        <v>26076311</v>
      </c>
      <c r="B5921">
        <f>Raw_Data!B5921</f>
        <v>45672</v>
      </c>
      <c r="C5921" t="str">
        <f>Raw_Data!C5921</f>
        <v>MOUNJARO 2.5 MG/0.5 ML PEN</v>
      </c>
      <c r="D5921" t="str">
        <f>Raw_Data!D5921</f>
        <v>2150680</v>
      </c>
      <c r="E5921" t="str">
        <f>Raw_Data!E5921</f>
        <v>MACHADO, MARIA</v>
      </c>
      <c r="F5921" t="str">
        <f>Raw_Data!F5921</f>
        <v>1619100302</v>
      </c>
      <c r="G5921" t="str">
        <f>Raw_Data!H5921</f>
        <v>2</v>
      </c>
      <c r="H5921">
        <f>IFERROR(VLOOKUP(G5921,Store_Map!$A$2:$I$100,3,FALSE),"")</f>
        <v>0</v>
      </c>
      <c r="I5921">
        <f>IFERROR(VLOOKUP(G5921,Store_Map!$A$2:$I$100,4,FALSE),"")</f>
        <v>0</v>
      </c>
      <c r="J5921">
        <f>IFERROR(VLOOKUP(G5921,Store_Map!$A$2:$I$100,5,FALSE),"")</f>
        <v>0</v>
      </c>
      <c r="K5921">
        <f>IFERROR(VLOOKUP(G5921,Store_Map!$A$2:$I$100,6,FALSE),"")</f>
        <v>0</v>
      </c>
      <c r="L5921">
        <f>IFERROR(VLOOKUP(G5921,Store_Map!$A$2:$I$100,7,FALSE),"")</f>
        <v>0</v>
      </c>
      <c r="M5921">
        <f>IFERROR(VLOOKUP(G5921,Store_Map!$A$2:$I$100,8,FALSE),"")</f>
        <v>0</v>
      </c>
      <c r="N5921">
        <f t="shared" si="828"/>
        <v>0</v>
      </c>
      <c r="O5921" t="str">
        <f t="shared" si="829"/>
        <v>PASS</v>
      </c>
      <c r="P5921" t="str">
        <f t="shared" si="830"/>
        <v>REVIEW</v>
      </c>
      <c r="Q5921" t="str">
        <f t="shared" si="831"/>
        <v>PASS</v>
      </c>
      <c r="R5921" t="str">
        <f t="shared" si="832"/>
        <v>PASS</v>
      </c>
      <c r="S5921" t="str">
        <f t="shared" si="833"/>
        <v>REVIEW</v>
      </c>
      <c r="T5921">
        <f t="shared" si="834"/>
        <v>90</v>
      </c>
      <c r="U5921" t="str">
        <f t="shared" si="835"/>
        <v>Low</v>
      </c>
      <c r="V5921" t="str">
        <f t="shared" si="836"/>
        <v>Invalid NDC</v>
      </c>
    </row>
    <row r="5922" spans="1:22" x14ac:dyDescent="0.3">
      <c r="A5922" t="str">
        <f>Raw_Data!A5922</f>
        <v>26081159</v>
      </c>
      <c r="B5922">
        <f>Raw_Data!B5922</f>
        <v>45672</v>
      </c>
      <c r="C5922" t="str">
        <f>Raw_Data!C5922</f>
        <v>PRAVASTATIN SODIUM 40 MG TA</v>
      </c>
      <c r="D5922" t="str">
        <f>Raw_Data!D5922</f>
        <v>60505017007</v>
      </c>
      <c r="E5922" t="str">
        <f>Raw_Data!E5922</f>
        <v>FORD, JAMES</v>
      </c>
      <c r="F5922" t="str">
        <f>Raw_Data!F5922</f>
        <v>1033117684</v>
      </c>
      <c r="G5922" t="str">
        <f>Raw_Data!H5922</f>
        <v>2</v>
      </c>
      <c r="H5922">
        <f>IFERROR(VLOOKUP(G5922,Store_Map!$A$2:$I$100,3,FALSE),"")</f>
        <v>0</v>
      </c>
      <c r="I5922">
        <f>IFERROR(VLOOKUP(G5922,Store_Map!$A$2:$I$100,4,FALSE),"")</f>
        <v>0</v>
      </c>
      <c r="J5922">
        <f>IFERROR(VLOOKUP(G5922,Store_Map!$A$2:$I$100,5,FALSE),"")</f>
        <v>0</v>
      </c>
      <c r="K5922">
        <f>IFERROR(VLOOKUP(G5922,Store_Map!$A$2:$I$100,6,FALSE),"")</f>
        <v>0</v>
      </c>
      <c r="L5922">
        <f>IFERROR(VLOOKUP(G5922,Store_Map!$A$2:$I$100,7,FALSE),"")</f>
        <v>0</v>
      </c>
      <c r="M5922">
        <f>IFERROR(VLOOKUP(G5922,Store_Map!$A$2:$I$100,8,FALSE),"")</f>
        <v>0</v>
      </c>
      <c r="N5922">
        <f t="shared" si="828"/>
        <v>0</v>
      </c>
      <c r="O5922" t="str">
        <f t="shared" si="829"/>
        <v>PASS</v>
      </c>
      <c r="P5922" t="str">
        <f t="shared" si="830"/>
        <v>PASS</v>
      </c>
      <c r="Q5922" t="str">
        <f t="shared" si="831"/>
        <v>PASS</v>
      </c>
      <c r="R5922" t="str">
        <f t="shared" si="832"/>
        <v>PASS</v>
      </c>
      <c r="S5922" t="str">
        <f t="shared" si="833"/>
        <v>PASS</v>
      </c>
      <c r="T5922">
        <f t="shared" si="834"/>
        <v>100</v>
      </c>
      <c r="U5922" t="str">
        <f t="shared" si="835"/>
        <v>Low</v>
      </c>
      <c r="V5922" t="str">
        <f t="shared" si="836"/>
        <v>Clean</v>
      </c>
    </row>
    <row r="5923" spans="1:22" x14ac:dyDescent="0.3">
      <c r="A5923" t="str">
        <f>Raw_Data!A5923</f>
        <v>26083541</v>
      </c>
      <c r="B5923">
        <f>Raw_Data!B5923</f>
        <v>45672</v>
      </c>
      <c r="C5923" t="str">
        <f>Raw_Data!C5923</f>
        <v>LANTUS 100 UNIT/ML VIAL</v>
      </c>
      <c r="D5923" t="str">
        <f>Raw_Data!D5923</f>
        <v>88222033</v>
      </c>
      <c r="E5923" t="str">
        <f>Raw_Data!E5923</f>
        <v>FORD, JAMES</v>
      </c>
      <c r="F5923" t="str">
        <f>Raw_Data!F5923</f>
        <v>1033117684</v>
      </c>
      <c r="G5923" t="str">
        <f>Raw_Data!H5923</f>
        <v>2</v>
      </c>
      <c r="H5923">
        <f>IFERROR(VLOOKUP(G5923,Store_Map!$A$2:$I$100,3,FALSE),"")</f>
        <v>0</v>
      </c>
      <c r="I5923">
        <f>IFERROR(VLOOKUP(G5923,Store_Map!$A$2:$I$100,4,FALSE),"")</f>
        <v>0</v>
      </c>
      <c r="J5923">
        <f>IFERROR(VLOOKUP(G5923,Store_Map!$A$2:$I$100,5,FALSE),"")</f>
        <v>0</v>
      </c>
      <c r="K5923">
        <f>IFERROR(VLOOKUP(G5923,Store_Map!$A$2:$I$100,6,FALSE),"")</f>
        <v>0</v>
      </c>
      <c r="L5923">
        <f>IFERROR(VLOOKUP(G5923,Store_Map!$A$2:$I$100,7,FALSE),"")</f>
        <v>0</v>
      </c>
      <c r="M5923">
        <f>IFERROR(VLOOKUP(G5923,Store_Map!$A$2:$I$100,8,FALSE),"")</f>
        <v>0</v>
      </c>
      <c r="N5923">
        <f t="shared" si="828"/>
        <v>0</v>
      </c>
      <c r="O5923" t="str">
        <f t="shared" si="829"/>
        <v>PASS</v>
      </c>
      <c r="P5923" t="str">
        <f t="shared" si="830"/>
        <v>REVIEW</v>
      </c>
      <c r="Q5923" t="str">
        <f t="shared" si="831"/>
        <v>PASS</v>
      </c>
      <c r="R5923" t="str">
        <f t="shared" si="832"/>
        <v>PASS</v>
      </c>
      <c r="S5923" t="str">
        <f t="shared" si="833"/>
        <v>REVIEW</v>
      </c>
      <c r="T5923">
        <f t="shared" si="834"/>
        <v>90</v>
      </c>
      <c r="U5923" t="str">
        <f t="shared" si="835"/>
        <v>Low</v>
      </c>
      <c r="V5923" t="str">
        <f t="shared" si="836"/>
        <v>Invalid NDC</v>
      </c>
    </row>
    <row r="5924" spans="1:22" x14ac:dyDescent="0.3">
      <c r="A5924" t="str">
        <f>Raw_Data!A5924</f>
        <v>26084387</v>
      </c>
      <c r="B5924">
        <f>Raw_Data!B5924</f>
        <v>45672</v>
      </c>
      <c r="C5924" t="str">
        <f>Raw_Data!C5924</f>
        <v>BIKTARVY 50-200-25 MG TABLE</v>
      </c>
      <c r="D5924" t="str">
        <f>Raw_Data!D5924</f>
        <v>61958250101</v>
      </c>
      <c r="E5924" t="str">
        <f>Raw_Data!E5924</f>
        <v>MUNOZ, FRANCISCO</v>
      </c>
      <c r="F5924" t="str">
        <f>Raw_Data!F5924</f>
        <v>1194015032</v>
      </c>
      <c r="G5924" t="str">
        <f>Raw_Data!H5924</f>
        <v>2</v>
      </c>
      <c r="H5924">
        <f>IFERROR(VLOOKUP(G5924,Store_Map!$A$2:$I$100,3,FALSE),"")</f>
        <v>0</v>
      </c>
      <c r="I5924">
        <f>IFERROR(VLOOKUP(G5924,Store_Map!$A$2:$I$100,4,FALSE),"")</f>
        <v>0</v>
      </c>
      <c r="J5924">
        <f>IFERROR(VLOOKUP(G5924,Store_Map!$A$2:$I$100,5,FALSE),"")</f>
        <v>0</v>
      </c>
      <c r="K5924">
        <f>IFERROR(VLOOKUP(G5924,Store_Map!$A$2:$I$100,6,FALSE),"")</f>
        <v>0</v>
      </c>
      <c r="L5924">
        <f>IFERROR(VLOOKUP(G5924,Store_Map!$A$2:$I$100,7,FALSE),"")</f>
        <v>0</v>
      </c>
      <c r="M5924">
        <f>IFERROR(VLOOKUP(G5924,Store_Map!$A$2:$I$100,8,FALSE),"")</f>
        <v>0</v>
      </c>
      <c r="N5924">
        <f t="shared" si="828"/>
        <v>0</v>
      </c>
      <c r="O5924" t="str">
        <f t="shared" si="829"/>
        <v>PASS</v>
      </c>
      <c r="P5924" t="str">
        <f t="shared" si="830"/>
        <v>PASS</v>
      </c>
      <c r="Q5924" t="str">
        <f t="shared" si="831"/>
        <v>PASS</v>
      </c>
      <c r="R5924" t="str">
        <f t="shared" si="832"/>
        <v>PASS</v>
      </c>
      <c r="S5924" t="str">
        <f t="shared" si="833"/>
        <v>PASS</v>
      </c>
      <c r="T5924">
        <f t="shared" si="834"/>
        <v>100</v>
      </c>
      <c r="U5924" t="str">
        <f t="shared" si="835"/>
        <v>Low</v>
      </c>
      <c r="V5924" t="str">
        <f t="shared" si="836"/>
        <v>Clean</v>
      </c>
    </row>
    <row r="5925" spans="1:22" x14ac:dyDescent="0.3">
      <c r="A5925" t="str">
        <f>Raw_Data!A5925</f>
        <v>26081009</v>
      </c>
      <c r="B5925">
        <f>Raw_Data!B5925</f>
        <v>45672</v>
      </c>
      <c r="C5925" t="str">
        <f>Raw_Data!C5925</f>
        <v>BIKTARVY 50-200-25 MG TABLE</v>
      </c>
      <c r="D5925" t="str">
        <f>Raw_Data!D5925</f>
        <v>61958250101</v>
      </c>
      <c r="E5925" t="str">
        <f>Raw_Data!E5925</f>
        <v>GONZALEZ, ANDREA</v>
      </c>
      <c r="F5925" t="str">
        <f>Raw_Data!F5925</f>
        <v>1336176403</v>
      </c>
      <c r="G5925" t="str">
        <f>Raw_Data!H5925</f>
        <v>2</v>
      </c>
      <c r="H5925">
        <f>IFERROR(VLOOKUP(G5925,Store_Map!$A$2:$I$100,3,FALSE),"")</f>
        <v>0</v>
      </c>
      <c r="I5925">
        <f>IFERROR(VLOOKUP(G5925,Store_Map!$A$2:$I$100,4,FALSE),"")</f>
        <v>0</v>
      </c>
      <c r="J5925">
        <f>IFERROR(VLOOKUP(G5925,Store_Map!$A$2:$I$100,5,FALSE),"")</f>
        <v>0</v>
      </c>
      <c r="K5925">
        <f>IFERROR(VLOOKUP(G5925,Store_Map!$A$2:$I$100,6,FALSE),"")</f>
        <v>0</v>
      </c>
      <c r="L5925">
        <f>IFERROR(VLOOKUP(G5925,Store_Map!$A$2:$I$100,7,FALSE),"")</f>
        <v>0</v>
      </c>
      <c r="M5925">
        <f>IFERROR(VLOOKUP(G5925,Store_Map!$A$2:$I$100,8,FALSE),"")</f>
        <v>0</v>
      </c>
      <c r="N5925">
        <f t="shared" si="828"/>
        <v>0</v>
      </c>
      <c r="O5925" t="str">
        <f t="shared" si="829"/>
        <v>PASS</v>
      </c>
      <c r="P5925" t="str">
        <f t="shared" si="830"/>
        <v>PASS</v>
      </c>
      <c r="Q5925" t="str">
        <f t="shared" si="831"/>
        <v>PASS</v>
      </c>
      <c r="R5925" t="str">
        <f t="shared" si="832"/>
        <v>PASS</v>
      </c>
      <c r="S5925" t="str">
        <f t="shared" si="833"/>
        <v>PASS</v>
      </c>
      <c r="T5925">
        <f t="shared" si="834"/>
        <v>100</v>
      </c>
      <c r="U5925" t="str">
        <f t="shared" si="835"/>
        <v>Low</v>
      </c>
      <c r="V5925" t="str">
        <f t="shared" si="836"/>
        <v>Clean</v>
      </c>
    </row>
    <row r="5926" spans="1:22" x14ac:dyDescent="0.3">
      <c r="A5926" t="str">
        <f>Raw_Data!A5926</f>
        <v>26084916</v>
      </c>
      <c r="B5926">
        <f>Raw_Data!B5926</f>
        <v>45672</v>
      </c>
      <c r="C5926" t="str">
        <f>Raw_Data!C5926</f>
        <v>BD UF NANO PEN NEEDL4MMX32G</v>
      </c>
      <c r="D5926" t="str">
        <f>Raw_Data!D5926</f>
        <v>8290320122</v>
      </c>
      <c r="E5926" t="str">
        <f>Raw_Data!E5926</f>
        <v>GIBBS, JON</v>
      </c>
      <c r="F5926" t="str">
        <f>Raw_Data!F5926</f>
        <v>1700896156</v>
      </c>
      <c r="G5926" t="str">
        <f>Raw_Data!H5926</f>
        <v>2</v>
      </c>
      <c r="H5926">
        <f>IFERROR(VLOOKUP(G5926,Store_Map!$A$2:$I$100,3,FALSE),"")</f>
        <v>0</v>
      </c>
      <c r="I5926">
        <f>IFERROR(VLOOKUP(G5926,Store_Map!$A$2:$I$100,4,FALSE),"")</f>
        <v>0</v>
      </c>
      <c r="J5926">
        <f>IFERROR(VLOOKUP(G5926,Store_Map!$A$2:$I$100,5,FALSE),"")</f>
        <v>0</v>
      </c>
      <c r="K5926">
        <f>IFERROR(VLOOKUP(G5926,Store_Map!$A$2:$I$100,6,FALSE),"")</f>
        <v>0</v>
      </c>
      <c r="L5926">
        <f>IFERROR(VLOOKUP(G5926,Store_Map!$A$2:$I$100,7,FALSE),"")</f>
        <v>0</v>
      </c>
      <c r="M5926">
        <f>IFERROR(VLOOKUP(G5926,Store_Map!$A$2:$I$100,8,FALSE),"")</f>
        <v>0</v>
      </c>
      <c r="N5926">
        <f t="shared" si="828"/>
        <v>0</v>
      </c>
      <c r="O5926" t="str">
        <f t="shared" si="829"/>
        <v>PASS</v>
      </c>
      <c r="P5926" t="str">
        <f t="shared" si="830"/>
        <v>PASS</v>
      </c>
      <c r="Q5926" t="str">
        <f t="shared" si="831"/>
        <v>PASS</v>
      </c>
      <c r="R5926" t="str">
        <f t="shared" si="832"/>
        <v>PASS</v>
      </c>
      <c r="S5926" t="str">
        <f t="shared" si="833"/>
        <v>PASS</v>
      </c>
      <c r="T5926">
        <f t="shared" si="834"/>
        <v>100</v>
      </c>
      <c r="U5926" t="str">
        <f t="shared" si="835"/>
        <v>Low</v>
      </c>
      <c r="V5926" t="str">
        <f t="shared" si="836"/>
        <v>Clean</v>
      </c>
    </row>
    <row r="5927" spans="1:22" x14ac:dyDescent="0.3">
      <c r="A5927" t="str">
        <f>Raw_Data!A5927</f>
        <v>26076616</v>
      </c>
      <c r="B5927">
        <f>Raw_Data!B5927</f>
        <v>45672</v>
      </c>
      <c r="C5927" t="str">
        <f>Raw_Data!C5927</f>
        <v>ACCU-CHEK GUIDE TEST STRIP</v>
      </c>
      <c r="D5927" t="str">
        <f>Raw_Data!D5927</f>
        <v>65702071210</v>
      </c>
      <c r="E5927" t="str">
        <f>Raw_Data!E5927</f>
        <v>Nicholson, Matthew</v>
      </c>
      <c r="F5927" t="str">
        <f>Raw_Data!F5927</f>
        <v>1962639823</v>
      </c>
      <c r="G5927" t="str">
        <f>Raw_Data!H5927</f>
        <v>2</v>
      </c>
      <c r="H5927">
        <f>IFERROR(VLOOKUP(G5927,Store_Map!$A$2:$I$100,3,FALSE),"")</f>
        <v>0</v>
      </c>
      <c r="I5927">
        <f>IFERROR(VLOOKUP(G5927,Store_Map!$A$2:$I$100,4,FALSE),"")</f>
        <v>0</v>
      </c>
      <c r="J5927">
        <f>IFERROR(VLOOKUP(G5927,Store_Map!$A$2:$I$100,5,FALSE),"")</f>
        <v>0</v>
      </c>
      <c r="K5927">
        <f>IFERROR(VLOOKUP(G5927,Store_Map!$A$2:$I$100,6,FALSE),"")</f>
        <v>0</v>
      </c>
      <c r="L5927">
        <f>IFERROR(VLOOKUP(G5927,Store_Map!$A$2:$I$100,7,FALSE),"")</f>
        <v>0</v>
      </c>
      <c r="M5927">
        <f>IFERROR(VLOOKUP(G5927,Store_Map!$A$2:$I$100,8,FALSE),"")</f>
        <v>0</v>
      </c>
      <c r="N5927">
        <f t="shared" si="828"/>
        <v>0</v>
      </c>
      <c r="O5927" t="str">
        <f t="shared" si="829"/>
        <v>PASS</v>
      </c>
      <c r="P5927" t="str">
        <f t="shared" si="830"/>
        <v>PASS</v>
      </c>
      <c r="Q5927" t="str">
        <f t="shared" si="831"/>
        <v>PASS</v>
      </c>
      <c r="R5927" t="str">
        <f t="shared" si="832"/>
        <v>PASS</v>
      </c>
      <c r="S5927" t="str">
        <f t="shared" si="833"/>
        <v>PASS</v>
      </c>
      <c r="T5927">
        <f t="shared" si="834"/>
        <v>100</v>
      </c>
      <c r="U5927" t="str">
        <f t="shared" si="835"/>
        <v>Low</v>
      </c>
      <c r="V5927" t="str">
        <f t="shared" si="836"/>
        <v>Clean</v>
      </c>
    </row>
    <row r="5928" spans="1:22" x14ac:dyDescent="0.3">
      <c r="A5928" t="str">
        <f>Raw_Data!A5928</f>
        <v>26082153</v>
      </c>
      <c r="B5928">
        <f>Raw_Data!B5928</f>
        <v>45672</v>
      </c>
      <c r="C5928" t="str">
        <f>Raw_Data!C5928</f>
        <v>DARUNAVIR 800 MG TABLET</v>
      </c>
      <c r="D5928" t="str">
        <f>Raw_Data!D5928</f>
        <v>68180034606</v>
      </c>
      <c r="E5928" t="str">
        <f>Raw_Data!E5928</f>
        <v>DAVIS, KEPLER</v>
      </c>
      <c r="F5928" t="str">
        <f>Raw_Data!F5928</f>
        <v>1740357425</v>
      </c>
      <c r="G5928" t="str">
        <f>Raw_Data!H5928</f>
        <v>2</v>
      </c>
      <c r="H5928">
        <f>IFERROR(VLOOKUP(G5928,Store_Map!$A$2:$I$100,3,FALSE),"")</f>
        <v>0</v>
      </c>
      <c r="I5928">
        <f>IFERROR(VLOOKUP(G5928,Store_Map!$A$2:$I$100,4,FALSE),"")</f>
        <v>0</v>
      </c>
      <c r="J5928">
        <f>IFERROR(VLOOKUP(G5928,Store_Map!$A$2:$I$100,5,FALSE),"")</f>
        <v>0</v>
      </c>
      <c r="K5928">
        <f>IFERROR(VLOOKUP(G5928,Store_Map!$A$2:$I$100,6,FALSE),"")</f>
        <v>0</v>
      </c>
      <c r="L5928">
        <f>IFERROR(VLOOKUP(G5928,Store_Map!$A$2:$I$100,7,FALSE),"")</f>
        <v>0</v>
      </c>
      <c r="M5928">
        <f>IFERROR(VLOOKUP(G5928,Store_Map!$A$2:$I$100,8,FALSE),"")</f>
        <v>0</v>
      </c>
      <c r="N5928">
        <f t="shared" si="828"/>
        <v>0</v>
      </c>
      <c r="O5928" t="str">
        <f t="shared" si="829"/>
        <v>PASS</v>
      </c>
      <c r="P5928" t="str">
        <f t="shared" si="830"/>
        <v>PASS</v>
      </c>
      <c r="Q5928" t="str">
        <f t="shared" si="831"/>
        <v>PASS</v>
      </c>
      <c r="R5928" t="str">
        <f t="shared" si="832"/>
        <v>PASS</v>
      </c>
      <c r="S5928" t="str">
        <f t="shared" si="833"/>
        <v>PASS</v>
      </c>
      <c r="T5928">
        <f t="shared" si="834"/>
        <v>100</v>
      </c>
      <c r="U5928" t="str">
        <f t="shared" si="835"/>
        <v>Low</v>
      </c>
      <c r="V5928" t="str">
        <f t="shared" si="836"/>
        <v>Clean</v>
      </c>
    </row>
    <row r="5929" spans="1:22" x14ac:dyDescent="0.3">
      <c r="A5929" t="str">
        <f>Raw_Data!A5929</f>
        <v>26082825</v>
      </c>
      <c r="B5929">
        <f>Raw_Data!B5929</f>
        <v>45672</v>
      </c>
      <c r="C5929" t="str">
        <f>Raw_Data!C5929</f>
        <v>GENVOYA TABLET</v>
      </c>
      <c r="D5929" t="str">
        <f>Raw_Data!D5929</f>
        <v>61958190101</v>
      </c>
      <c r="E5929" t="str">
        <f>Raw_Data!E5929</f>
        <v>DAVIS, KEPLER</v>
      </c>
      <c r="F5929" t="str">
        <f>Raw_Data!F5929</f>
        <v>1740357425</v>
      </c>
      <c r="G5929" t="str">
        <f>Raw_Data!H5929</f>
        <v>2</v>
      </c>
      <c r="H5929">
        <f>IFERROR(VLOOKUP(G5929,Store_Map!$A$2:$I$100,3,FALSE),"")</f>
        <v>0</v>
      </c>
      <c r="I5929">
        <f>IFERROR(VLOOKUP(G5929,Store_Map!$A$2:$I$100,4,FALSE),"")</f>
        <v>0</v>
      </c>
      <c r="J5929">
        <f>IFERROR(VLOOKUP(G5929,Store_Map!$A$2:$I$100,5,FALSE),"")</f>
        <v>0</v>
      </c>
      <c r="K5929">
        <f>IFERROR(VLOOKUP(G5929,Store_Map!$A$2:$I$100,6,FALSE),"")</f>
        <v>0</v>
      </c>
      <c r="L5929">
        <f>IFERROR(VLOOKUP(G5929,Store_Map!$A$2:$I$100,7,FALSE),"")</f>
        <v>0</v>
      </c>
      <c r="M5929">
        <f>IFERROR(VLOOKUP(G5929,Store_Map!$A$2:$I$100,8,FALSE),"")</f>
        <v>0</v>
      </c>
      <c r="N5929">
        <f t="shared" si="828"/>
        <v>0</v>
      </c>
      <c r="O5929" t="str">
        <f t="shared" si="829"/>
        <v>PASS</v>
      </c>
      <c r="P5929" t="str">
        <f t="shared" si="830"/>
        <v>PASS</v>
      </c>
      <c r="Q5929" t="str">
        <f t="shared" si="831"/>
        <v>PASS</v>
      </c>
      <c r="R5929" t="str">
        <f t="shared" si="832"/>
        <v>PASS</v>
      </c>
      <c r="S5929" t="str">
        <f t="shared" si="833"/>
        <v>PASS</v>
      </c>
      <c r="T5929">
        <f t="shared" si="834"/>
        <v>100</v>
      </c>
      <c r="U5929" t="str">
        <f t="shared" si="835"/>
        <v>Low</v>
      </c>
      <c r="V5929" t="str">
        <f t="shared" si="836"/>
        <v>Clean</v>
      </c>
    </row>
    <row r="5930" spans="1:22" x14ac:dyDescent="0.3">
      <c r="A5930" t="str">
        <f>Raw_Data!A5930</f>
        <v>26084919</v>
      </c>
      <c r="B5930">
        <f>Raw_Data!B5930</f>
        <v>45672</v>
      </c>
      <c r="C5930" t="str">
        <f>Raw_Data!C5930</f>
        <v>TIVICAY 50 MG TABLET</v>
      </c>
      <c r="D5930" t="str">
        <f>Raw_Data!D5930</f>
        <v>49702022813</v>
      </c>
      <c r="E5930" t="str">
        <f>Raw_Data!E5930</f>
        <v>DAVIS, KEPLER</v>
      </c>
      <c r="F5930" t="str">
        <f>Raw_Data!F5930</f>
        <v>1740357425</v>
      </c>
      <c r="G5930" t="str">
        <f>Raw_Data!H5930</f>
        <v>2</v>
      </c>
      <c r="H5930">
        <f>IFERROR(VLOOKUP(G5930,Store_Map!$A$2:$I$100,3,FALSE),"")</f>
        <v>0</v>
      </c>
      <c r="I5930">
        <f>IFERROR(VLOOKUP(G5930,Store_Map!$A$2:$I$100,4,FALSE),"")</f>
        <v>0</v>
      </c>
      <c r="J5930">
        <f>IFERROR(VLOOKUP(G5930,Store_Map!$A$2:$I$100,5,FALSE),"")</f>
        <v>0</v>
      </c>
      <c r="K5930">
        <f>IFERROR(VLOOKUP(G5930,Store_Map!$A$2:$I$100,6,FALSE),"")</f>
        <v>0</v>
      </c>
      <c r="L5930">
        <f>IFERROR(VLOOKUP(G5930,Store_Map!$A$2:$I$100,7,FALSE),"")</f>
        <v>0</v>
      </c>
      <c r="M5930">
        <f>IFERROR(VLOOKUP(G5930,Store_Map!$A$2:$I$100,8,FALSE),"")</f>
        <v>0</v>
      </c>
      <c r="N5930">
        <f t="shared" si="828"/>
        <v>0</v>
      </c>
      <c r="O5930" t="str">
        <f t="shared" si="829"/>
        <v>PASS</v>
      </c>
      <c r="P5930" t="str">
        <f t="shared" si="830"/>
        <v>PASS</v>
      </c>
      <c r="Q5930" t="str">
        <f t="shared" si="831"/>
        <v>PASS</v>
      </c>
      <c r="R5930" t="str">
        <f t="shared" si="832"/>
        <v>PASS</v>
      </c>
      <c r="S5930" t="str">
        <f t="shared" si="833"/>
        <v>PASS</v>
      </c>
      <c r="T5930">
        <f t="shared" si="834"/>
        <v>100</v>
      </c>
      <c r="U5930" t="str">
        <f t="shared" si="835"/>
        <v>Low</v>
      </c>
      <c r="V5930" t="str">
        <f t="shared" si="836"/>
        <v>Clean</v>
      </c>
    </row>
    <row r="5931" spans="1:22" x14ac:dyDescent="0.3">
      <c r="A5931" t="str">
        <f>Raw_Data!A5931</f>
        <v>26073896</v>
      </c>
      <c r="B5931">
        <f>Raw_Data!B5931</f>
        <v>45672</v>
      </c>
      <c r="C5931" t="str">
        <f>Raw_Data!C5931</f>
        <v>**LANTUS SOLOSTAR 100 UNIT/</v>
      </c>
      <c r="D5931" t="str">
        <f>Raw_Data!D5931</f>
        <v>88221905</v>
      </c>
      <c r="E5931" t="str">
        <f>Raw_Data!E5931</f>
        <v>FORD, JAMES</v>
      </c>
      <c r="F5931" t="str">
        <f>Raw_Data!F5931</f>
        <v>1033117684</v>
      </c>
      <c r="G5931" t="str">
        <f>Raw_Data!H5931</f>
        <v>2</v>
      </c>
      <c r="H5931">
        <f>IFERROR(VLOOKUP(G5931,Store_Map!$A$2:$I$100,3,FALSE),"")</f>
        <v>0</v>
      </c>
      <c r="I5931">
        <f>IFERROR(VLOOKUP(G5931,Store_Map!$A$2:$I$100,4,FALSE),"")</f>
        <v>0</v>
      </c>
      <c r="J5931">
        <f>IFERROR(VLOOKUP(G5931,Store_Map!$A$2:$I$100,5,FALSE),"")</f>
        <v>0</v>
      </c>
      <c r="K5931">
        <f>IFERROR(VLOOKUP(G5931,Store_Map!$A$2:$I$100,6,FALSE),"")</f>
        <v>0</v>
      </c>
      <c r="L5931">
        <f>IFERROR(VLOOKUP(G5931,Store_Map!$A$2:$I$100,7,FALSE),"")</f>
        <v>0</v>
      </c>
      <c r="M5931">
        <f>IFERROR(VLOOKUP(G5931,Store_Map!$A$2:$I$100,8,FALSE),"")</f>
        <v>0</v>
      </c>
      <c r="N5931">
        <f t="shared" si="828"/>
        <v>0</v>
      </c>
      <c r="O5931" t="str">
        <f t="shared" si="829"/>
        <v>PASS</v>
      </c>
      <c r="P5931" t="str">
        <f t="shared" si="830"/>
        <v>REVIEW</v>
      </c>
      <c r="Q5931" t="str">
        <f t="shared" si="831"/>
        <v>PASS</v>
      </c>
      <c r="R5931" t="str">
        <f t="shared" si="832"/>
        <v>PASS</v>
      </c>
      <c r="S5931" t="str">
        <f t="shared" si="833"/>
        <v>REVIEW</v>
      </c>
      <c r="T5931">
        <f t="shared" si="834"/>
        <v>90</v>
      </c>
      <c r="U5931" t="str">
        <f t="shared" si="835"/>
        <v>Low</v>
      </c>
      <c r="V5931" t="str">
        <f t="shared" si="836"/>
        <v>Invalid NDC</v>
      </c>
    </row>
    <row r="5932" spans="1:22" x14ac:dyDescent="0.3">
      <c r="A5932" t="str">
        <f>Raw_Data!A5932</f>
        <v>26084920</v>
      </c>
      <c r="B5932">
        <f>Raw_Data!B5932</f>
        <v>45672</v>
      </c>
      <c r="C5932" t="str">
        <f>Raw_Data!C5932</f>
        <v>OZEMPIC 2 MG/DOSE (8 MG/3 M</v>
      </c>
      <c r="D5932" t="str">
        <f>Raw_Data!D5932</f>
        <v>169477212</v>
      </c>
      <c r="E5932" t="str">
        <f>Raw_Data!E5932</f>
        <v>PEDERSEN, JENNIFER</v>
      </c>
      <c r="F5932" t="str">
        <f>Raw_Data!F5932</f>
        <v>1073606661</v>
      </c>
      <c r="G5932" t="str">
        <f>Raw_Data!H5932</f>
        <v>2</v>
      </c>
      <c r="H5932">
        <f>IFERROR(VLOOKUP(G5932,Store_Map!$A$2:$I$100,3,FALSE),"")</f>
        <v>0</v>
      </c>
      <c r="I5932">
        <f>IFERROR(VLOOKUP(G5932,Store_Map!$A$2:$I$100,4,FALSE),"")</f>
        <v>0</v>
      </c>
      <c r="J5932">
        <f>IFERROR(VLOOKUP(G5932,Store_Map!$A$2:$I$100,5,FALSE),"")</f>
        <v>0</v>
      </c>
      <c r="K5932">
        <f>IFERROR(VLOOKUP(G5932,Store_Map!$A$2:$I$100,6,FALSE),"")</f>
        <v>0</v>
      </c>
      <c r="L5932">
        <f>IFERROR(VLOOKUP(G5932,Store_Map!$A$2:$I$100,7,FALSE),"")</f>
        <v>0</v>
      </c>
      <c r="M5932">
        <f>IFERROR(VLOOKUP(G5932,Store_Map!$A$2:$I$100,8,FALSE),"")</f>
        <v>0</v>
      </c>
      <c r="N5932">
        <f t="shared" si="828"/>
        <v>0</v>
      </c>
      <c r="O5932" t="str">
        <f t="shared" si="829"/>
        <v>PASS</v>
      </c>
      <c r="P5932" t="str">
        <f t="shared" si="830"/>
        <v>REVIEW</v>
      </c>
      <c r="Q5932" t="str">
        <f t="shared" si="831"/>
        <v>PASS</v>
      </c>
      <c r="R5932" t="str">
        <f t="shared" si="832"/>
        <v>PASS</v>
      </c>
      <c r="S5932" t="str">
        <f t="shared" si="833"/>
        <v>REVIEW</v>
      </c>
      <c r="T5932">
        <f t="shared" si="834"/>
        <v>90</v>
      </c>
      <c r="U5932" t="str">
        <f t="shared" si="835"/>
        <v>Low</v>
      </c>
      <c r="V5932" t="str">
        <f t="shared" si="836"/>
        <v>Invalid NDC</v>
      </c>
    </row>
    <row r="5933" spans="1:22" x14ac:dyDescent="0.3">
      <c r="A5933" t="str">
        <f>Raw_Data!A5933</f>
        <v>26081222</v>
      </c>
      <c r="B5933">
        <f>Raw_Data!B5933</f>
        <v>45672</v>
      </c>
      <c r="C5933" t="str">
        <f>Raw_Data!C5933</f>
        <v>METFORMIN HCL 500 MG TABLET</v>
      </c>
      <c r="D5933" t="str">
        <f>Raw_Data!D5933</f>
        <v>65862000899</v>
      </c>
      <c r="E5933" t="str">
        <f>Raw_Data!E5933</f>
        <v>MACHADO, MARIA</v>
      </c>
      <c r="F5933" t="str">
        <f>Raw_Data!F5933</f>
        <v>1619100302</v>
      </c>
      <c r="G5933" t="str">
        <f>Raw_Data!H5933</f>
        <v>2</v>
      </c>
      <c r="H5933">
        <f>IFERROR(VLOOKUP(G5933,Store_Map!$A$2:$I$100,3,FALSE),"")</f>
        <v>0</v>
      </c>
      <c r="I5933">
        <f>IFERROR(VLOOKUP(G5933,Store_Map!$A$2:$I$100,4,FALSE),"")</f>
        <v>0</v>
      </c>
      <c r="J5933">
        <f>IFERROR(VLOOKUP(G5933,Store_Map!$A$2:$I$100,5,FALSE),"")</f>
        <v>0</v>
      </c>
      <c r="K5933">
        <f>IFERROR(VLOOKUP(G5933,Store_Map!$A$2:$I$100,6,FALSE),"")</f>
        <v>0</v>
      </c>
      <c r="L5933">
        <f>IFERROR(VLOOKUP(G5933,Store_Map!$A$2:$I$100,7,FALSE),"")</f>
        <v>0</v>
      </c>
      <c r="M5933">
        <f>IFERROR(VLOOKUP(G5933,Store_Map!$A$2:$I$100,8,FALSE),"")</f>
        <v>0</v>
      </c>
      <c r="N5933">
        <f t="shared" si="828"/>
        <v>0</v>
      </c>
      <c r="O5933" t="str">
        <f t="shared" si="829"/>
        <v>PASS</v>
      </c>
      <c r="P5933" t="str">
        <f t="shared" si="830"/>
        <v>PASS</v>
      </c>
      <c r="Q5933" t="str">
        <f t="shared" si="831"/>
        <v>PASS</v>
      </c>
      <c r="R5933" t="str">
        <f t="shared" si="832"/>
        <v>PASS</v>
      </c>
      <c r="S5933" t="str">
        <f t="shared" si="833"/>
        <v>PASS</v>
      </c>
      <c r="T5933">
        <f t="shared" si="834"/>
        <v>100</v>
      </c>
      <c r="U5933" t="str">
        <f t="shared" si="835"/>
        <v>Low</v>
      </c>
      <c r="V5933" t="str">
        <f t="shared" si="836"/>
        <v>Clean</v>
      </c>
    </row>
    <row r="5934" spans="1:22" x14ac:dyDescent="0.3">
      <c r="A5934" t="str">
        <f>Raw_Data!A5934</f>
        <v>26079616</v>
      </c>
      <c r="B5934">
        <f>Raw_Data!B5934</f>
        <v>45672</v>
      </c>
      <c r="C5934" t="str">
        <f>Raw_Data!C5934</f>
        <v>BIKTARVY 50-200-25 MG TABLE</v>
      </c>
      <c r="D5934" t="str">
        <f>Raw_Data!D5934</f>
        <v>61958250101</v>
      </c>
      <c r="E5934" t="str">
        <f>Raw_Data!E5934</f>
        <v>DAVIS, KEPLER</v>
      </c>
      <c r="F5934" t="str">
        <f>Raw_Data!F5934</f>
        <v>1740357425</v>
      </c>
      <c r="G5934" t="str">
        <f>Raw_Data!H5934</f>
        <v>2</v>
      </c>
      <c r="H5934">
        <f>IFERROR(VLOOKUP(G5934,Store_Map!$A$2:$I$100,3,FALSE),"")</f>
        <v>0</v>
      </c>
      <c r="I5934">
        <f>IFERROR(VLOOKUP(G5934,Store_Map!$A$2:$I$100,4,FALSE),"")</f>
        <v>0</v>
      </c>
      <c r="J5934">
        <f>IFERROR(VLOOKUP(G5934,Store_Map!$A$2:$I$100,5,FALSE),"")</f>
        <v>0</v>
      </c>
      <c r="K5934">
        <f>IFERROR(VLOOKUP(G5934,Store_Map!$A$2:$I$100,6,FALSE),"")</f>
        <v>0</v>
      </c>
      <c r="L5934">
        <f>IFERROR(VLOOKUP(G5934,Store_Map!$A$2:$I$100,7,FALSE),"")</f>
        <v>0</v>
      </c>
      <c r="M5934">
        <f>IFERROR(VLOOKUP(G5934,Store_Map!$A$2:$I$100,8,FALSE),"")</f>
        <v>0</v>
      </c>
      <c r="N5934">
        <f t="shared" si="828"/>
        <v>0</v>
      </c>
      <c r="O5934" t="str">
        <f t="shared" si="829"/>
        <v>PASS</v>
      </c>
      <c r="P5934" t="str">
        <f t="shared" si="830"/>
        <v>PASS</v>
      </c>
      <c r="Q5934" t="str">
        <f t="shared" si="831"/>
        <v>PASS</v>
      </c>
      <c r="R5934" t="str">
        <f t="shared" si="832"/>
        <v>PASS</v>
      </c>
      <c r="S5934" t="str">
        <f t="shared" si="833"/>
        <v>PASS</v>
      </c>
      <c r="T5934">
        <f t="shared" si="834"/>
        <v>100</v>
      </c>
      <c r="U5934" t="str">
        <f t="shared" si="835"/>
        <v>Low</v>
      </c>
      <c r="V5934" t="str">
        <f t="shared" si="836"/>
        <v>Clean</v>
      </c>
    </row>
    <row r="5935" spans="1:22" x14ac:dyDescent="0.3">
      <c r="A5935" t="str">
        <f>Raw_Data!A5935</f>
        <v>26084921</v>
      </c>
      <c r="B5935">
        <f>Raw_Data!B5935</f>
        <v>45672</v>
      </c>
      <c r="C5935" t="str">
        <f>Raw_Data!C5935</f>
        <v>TRUE METRIX GLUCOSE TEST ST</v>
      </c>
      <c r="D5935" t="str">
        <f>Raw_Data!D5935</f>
        <v>56151146001</v>
      </c>
      <c r="E5935" t="str">
        <f>Raw_Data!E5935</f>
        <v>MACHADO, MARIA</v>
      </c>
      <c r="F5935" t="str">
        <f>Raw_Data!F5935</f>
        <v>1619100302</v>
      </c>
      <c r="G5935" t="str">
        <f>Raw_Data!H5935</f>
        <v>2</v>
      </c>
      <c r="H5935">
        <f>IFERROR(VLOOKUP(G5935,Store_Map!$A$2:$I$100,3,FALSE),"")</f>
        <v>0</v>
      </c>
      <c r="I5935">
        <f>IFERROR(VLOOKUP(G5935,Store_Map!$A$2:$I$100,4,FALSE),"")</f>
        <v>0</v>
      </c>
      <c r="J5935">
        <f>IFERROR(VLOOKUP(G5935,Store_Map!$A$2:$I$100,5,FALSE),"")</f>
        <v>0</v>
      </c>
      <c r="K5935">
        <f>IFERROR(VLOOKUP(G5935,Store_Map!$A$2:$I$100,6,FALSE),"")</f>
        <v>0</v>
      </c>
      <c r="L5935">
        <f>IFERROR(VLOOKUP(G5935,Store_Map!$A$2:$I$100,7,FALSE),"")</f>
        <v>0</v>
      </c>
      <c r="M5935">
        <f>IFERROR(VLOOKUP(G5935,Store_Map!$A$2:$I$100,8,FALSE),"")</f>
        <v>0</v>
      </c>
      <c r="N5935">
        <f t="shared" si="828"/>
        <v>0</v>
      </c>
      <c r="O5935" t="str">
        <f t="shared" si="829"/>
        <v>PASS</v>
      </c>
      <c r="P5935" t="str">
        <f t="shared" si="830"/>
        <v>PASS</v>
      </c>
      <c r="Q5935" t="str">
        <f t="shared" si="831"/>
        <v>PASS</v>
      </c>
      <c r="R5935" t="str">
        <f t="shared" si="832"/>
        <v>PASS</v>
      </c>
      <c r="S5935" t="str">
        <f t="shared" si="833"/>
        <v>PASS</v>
      </c>
      <c r="T5935">
        <f t="shared" si="834"/>
        <v>100</v>
      </c>
      <c r="U5935" t="str">
        <f t="shared" si="835"/>
        <v>Low</v>
      </c>
      <c r="V5935" t="str">
        <f t="shared" si="836"/>
        <v>Clean</v>
      </c>
    </row>
    <row r="5936" spans="1:22" x14ac:dyDescent="0.3">
      <c r="A5936" t="str">
        <f>Raw_Data!A5936</f>
        <v>26081186</v>
      </c>
      <c r="B5936">
        <f>Raw_Data!B5936</f>
        <v>45672</v>
      </c>
      <c r="C5936" t="str">
        <f>Raw_Data!C5936</f>
        <v>BIKTARVY 50-200-25 MG TABLE</v>
      </c>
      <c r="D5936" t="str">
        <f>Raw_Data!D5936</f>
        <v>61958250101</v>
      </c>
      <c r="E5936" t="str">
        <f>Raw_Data!E5936</f>
        <v>GONZALEZ, ANDREA</v>
      </c>
      <c r="F5936" t="str">
        <f>Raw_Data!F5936</f>
        <v>1336176403</v>
      </c>
      <c r="G5936" t="str">
        <f>Raw_Data!H5936</f>
        <v>2</v>
      </c>
      <c r="H5936">
        <f>IFERROR(VLOOKUP(G5936,Store_Map!$A$2:$I$100,3,FALSE),"")</f>
        <v>0</v>
      </c>
      <c r="I5936">
        <f>IFERROR(VLOOKUP(G5936,Store_Map!$A$2:$I$100,4,FALSE),"")</f>
        <v>0</v>
      </c>
      <c r="J5936">
        <f>IFERROR(VLOOKUP(G5936,Store_Map!$A$2:$I$100,5,FALSE),"")</f>
        <v>0</v>
      </c>
      <c r="K5936">
        <f>IFERROR(VLOOKUP(G5936,Store_Map!$A$2:$I$100,6,FALSE),"")</f>
        <v>0</v>
      </c>
      <c r="L5936">
        <f>IFERROR(VLOOKUP(G5936,Store_Map!$A$2:$I$100,7,FALSE),"")</f>
        <v>0</v>
      </c>
      <c r="M5936">
        <f>IFERROR(VLOOKUP(G5936,Store_Map!$A$2:$I$100,8,FALSE),"")</f>
        <v>0</v>
      </c>
      <c r="N5936">
        <f t="shared" si="828"/>
        <v>0</v>
      </c>
      <c r="O5936" t="str">
        <f t="shared" si="829"/>
        <v>PASS</v>
      </c>
      <c r="P5936" t="str">
        <f t="shared" si="830"/>
        <v>PASS</v>
      </c>
      <c r="Q5936" t="str">
        <f t="shared" si="831"/>
        <v>PASS</v>
      </c>
      <c r="R5936" t="str">
        <f t="shared" si="832"/>
        <v>PASS</v>
      </c>
      <c r="S5936" t="str">
        <f t="shared" si="833"/>
        <v>PASS</v>
      </c>
      <c r="T5936">
        <f t="shared" si="834"/>
        <v>100</v>
      </c>
      <c r="U5936" t="str">
        <f t="shared" si="835"/>
        <v>Low</v>
      </c>
      <c r="V5936" t="str">
        <f t="shared" si="836"/>
        <v>Clean</v>
      </c>
    </row>
    <row r="5937" spans="1:22" x14ac:dyDescent="0.3">
      <c r="A5937" t="str">
        <f>Raw_Data!A5937</f>
        <v>26081311</v>
      </c>
      <c r="B5937">
        <f>Raw_Data!B5937</f>
        <v>45672</v>
      </c>
      <c r="C5937" t="str">
        <f>Raw_Data!C5937</f>
        <v>DULERA 100 MCG-5 MCG INHALE</v>
      </c>
      <c r="D5937" t="str">
        <f>Raw_Data!D5937</f>
        <v>78206012701</v>
      </c>
      <c r="E5937" t="str">
        <f>Raw_Data!E5937</f>
        <v>FORD, JAMES</v>
      </c>
      <c r="F5937" t="str">
        <f>Raw_Data!F5937</f>
        <v>1033117684</v>
      </c>
      <c r="G5937" t="str">
        <f>Raw_Data!H5937</f>
        <v>2</v>
      </c>
      <c r="H5937">
        <f>IFERROR(VLOOKUP(G5937,Store_Map!$A$2:$I$100,3,FALSE),"")</f>
        <v>0</v>
      </c>
      <c r="I5937">
        <f>IFERROR(VLOOKUP(G5937,Store_Map!$A$2:$I$100,4,FALSE),"")</f>
        <v>0</v>
      </c>
      <c r="J5937">
        <f>IFERROR(VLOOKUP(G5937,Store_Map!$A$2:$I$100,5,FALSE),"")</f>
        <v>0</v>
      </c>
      <c r="K5937">
        <f>IFERROR(VLOOKUP(G5937,Store_Map!$A$2:$I$100,6,FALSE),"")</f>
        <v>0</v>
      </c>
      <c r="L5937">
        <f>IFERROR(VLOOKUP(G5937,Store_Map!$A$2:$I$100,7,FALSE),"")</f>
        <v>0</v>
      </c>
      <c r="M5937">
        <f>IFERROR(VLOOKUP(G5937,Store_Map!$A$2:$I$100,8,FALSE),"")</f>
        <v>0</v>
      </c>
      <c r="N5937">
        <f t="shared" si="828"/>
        <v>0</v>
      </c>
      <c r="O5937" t="str">
        <f t="shared" si="829"/>
        <v>PASS</v>
      </c>
      <c r="P5937" t="str">
        <f t="shared" si="830"/>
        <v>PASS</v>
      </c>
      <c r="Q5937" t="str">
        <f t="shared" si="831"/>
        <v>PASS</v>
      </c>
      <c r="R5937" t="str">
        <f t="shared" si="832"/>
        <v>PASS</v>
      </c>
      <c r="S5937" t="str">
        <f t="shared" si="833"/>
        <v>PASS</v>
      </c>
      <c r="T5937">
        <f t="shared" si="834"/>
        <v>100</v>
      </c>
      <c r="U5937" t="str">
        <f t="shared" si="835"/>
        <v>Low</v>
      </c>
      <c r="V5937" t="str">
        <f t="shared" si="836"/>
        <v>Clean</v>
      </c>
    </row>
    <row r="5938" spans="1:22" x14ac:dyDescent="0.3">
      <c r="A5938" t="str">
        <f>Raw_Data!A5938</f>
        <v>26084870</v>
      </c>
      <c r="B5938">
        <f>Raw_Data!B5938</f>
        <v>45672</v>
      </c>
      <c r="C5938" t="str">
        <f>Raw_Data!C5938</f>
        <v>*ONDANSETRON HCL 4 MG TABLE</v>
      </c>
      <c r="D5938" t="str">
        <f>Raw_Data!D5938</f>
        <v>65862018730</v>
      </c>
      <c r="E5938" t="str">
        <f>Raw_Data!E5938</f>
        <v>MEREDITH, RANDALL</v>
      </c>
      <c r="F5938" t="str">
        <f>Raw_Data!F5938</f>
        <v>1801950712</v>
      </c>
      <c r="G5938" t="str">
        <f>Raw_Data!H5938</f>
        <v>2</v>
      </c>
      <c r="H5938">
        <f>IFERROR(VLOOKUP(G5938,Store_Map!$A$2:$I$100,3,FALSE),"")</f>
        <v>0</v>
      </c>
      <c r="I5938">
        <f>IFERROR(VLOOKUP(G5938,Store_Map!$A$2:$I$100,4,FALSE),"")</f>
        <v>0</v>
      </c>
      <c r="J5938">
        <f>IFERROR(VLOOKUP(G5938,Store_Map!$A$2:$I$100,5,FALSE),"")</f>
        <v>0</v>
      </c>
      <c r="K5938">
        <f>IFERROR(VLOOKUP(G5938,Store_Map!$A$2:$I$100,6,FALSE),"")</f>
        <v>0</v>
      </c>
      <c r="L5938">
        <f>IFERROR(VLOOKUP(G5938,Store_Map!$A$2:$I$100,7,FALSE),"")</f>
        <v>0</v>
      </c>
      <c r="M5938">
        <f>IFERROR(VLOOKUP(G5938,Store_Map!$A$2:$I$100,8,FALSE),"")</f>
        <v>0</v>
      </c>
      <c r="N5938">
        <f t="shared" si="828"/>
        <v>0</v>
      </c>
      <c r="O5938" t="str">
        <f t="shared" si="829"/>
        <v>PASS</v>
      </c>
      <c r="P5938" t="str">
        <f t="shared" si="830"/>
        <v>PASS</v>
      </c>
      <c r="Q5938" t="str">
        <f t="shared" si="831"/>
        <v>PASS</v>
      </c>
      <c r="R5938" t="str">
        <f t="shared" si="832"/>
        <v>PASS</v>
      </c>
      <c r="S5938" t="str">
        <f t="shared" si="833"/>
        <v>PASS</v>
      </c>
      <c r="T5938">
        <f t="shared" si="834"/>
        <v>100</v>
      </c>
      <c r="U5938" t="str">
        <f t="shared" si="835"/>
        <v>Low</v>
      </c>
      <c r="V5938" t="str">
        <f t="shared" si="836"/>
        <v>Clean</v>
      </c>
    </row>
    <row r="5939" spans="1:22" x14ac:dyDescent="0.3">
      <c r="A5939" t="str">
        <f>Raw_Data!A5939</f>
        <v>26084893</v>
      </c>
      <c r="B5939">
        <f>Raw_Data!B5939</f>
        <v>45672</v>
      </c>
      <c r="C5939" t="str">
        <f>Raw_Data!C5939</f>
        <v>*PANTOPRAZOLE SOD DR 40 MG</v>
      </c>
      <c r="D5939" t="str">
        <f>Raw_Data!D5939</f>
        <v>65862056090</v>
      </c>
      <c r="E5939" t="str">
        <f>Raw_Data!E5939</f>
        <v>MEREDITH, RANDALL</v>
      </c>
      <c r="F5939" t="str">
        <f>Raw_Data!F5939</f>
        <v>1801950712</v>
      </c>
      <c r="G5939" t="str">
        <f>Raw_Data!H5939</f>
        <v>2</v>
      </c>
      <c r="H5939">
        <f>IFERROR(VLOOKUP(G5939,Store_Map!$A$2:$I$100,3,FALSE),"")</f>
        <v>0</v>
      </c>
      <c r="I5939">
        <f>IFERROR(VLOOKUP(G5939,Store_Map!$A$2:$I$100,4,FALSE),"")</f>
        <v>0</v>
      </c>
      <c r="J5939">
        <f>IFERROR(VLOOKUP(G5939,Store_Map!$A$2:$I$100,5,FALSE),"")</f>
        <v>0</v>
      </c>
      <c r="K5939">
        <f>IFERROR(VLOOKUP(G5939,Store_Map!$A$2:$I$100,6,FALSE),"")</f>
        <v>0</v>
      </c>
      <c r="L5939">
        <f>IFERROR(VLOOKUP(G5939,Store_Map!$A$2:$I$100,7,FALSE),"")</f>
        <v>0</v>
      </c>
      <c r="M5939">
        <f>IFERROR(VLOOKUP(G5939,Store_Map!$A$2:$I$100,8,FALSE),"")</f>
        <v>0</v>
      </c>
      <c r="N5939">
        <f t="shared" si="828"/>
        <v>0</v>
      </c>
      <c r="O5939" t="str">
        <f t="shared" si="829"/>
        <v>PASS</v>
      </c>
      <c r="P5939" t="str">
        <f t="shared" si="830"/>
        <v>PASS</v>
      </c>
      <c r="Q5939" t="str">
        <f t="shared" si="831"/>
        <v>PASS</v>
      </c>
      <c r="R5939" t="str">
        <f t="shared" si="832"/>
        <v>PASS</v>
      </c>
      <c r="S5939" t="str">
        <f t="shared" si="833"/>
        <v>PASS</v>
      </c>
      <c r="T5939">
        <f t="shared" si="834"/>
        <v>100</v>
      </c>
      <c r="U5939" t="str">
        <f t="shared" si="835"/>
        <v>Low</v>
      </c>
      <c r="V5939" t="str">
        <f t="shared" si="836"/>
        <v>Clean</v>
      </c>
    </row>
    <row r="5940" spans="1:22" x14ac:dyDescent="0.3">
      <c r="A5940" t="str">
        <f>Raw_Data!A5940</f>
        <v>26073789</v>
      </c>
      <c r="B5940">
        <f>Raw_Data!B5940</f>
        <v>45672</v>
      </c>
      <c r="C5940" t="str">
        <f>Raw_Data!C5940</f>
        <v>LOSARTAN POTASSIUM 25 MG TA</v>
      </c>
      <c r="D5940" t="str">
        <f>Raw_Data!D5940</f>
        <v>65862020199</v>
      </c>
      <c r="E5940" t="str">
        <f>Raw_Data!E5940</f>
        <v>FORD, JAMES</v>
      </c>
      <c r="F5940" t="str">
        <f>Raw_Data!F5940</f>
        <v>1033117684</v>
      </c>
      <c r="G5940" t="str">
        <f>Raw_Data!H5940</f>
        <v>2</v>
      </c>
      <c r="H5940">
        <f>IFERROR(VLOOKUP(G5940,Store_Map!$A$2:$I$100,3,FALSE),"")</f>
        <v>0</v>
      </c>
      <c r="I5940">
        <f>IFERROR(VLOOKUP(G5940,Store_Map!$A$2:$I$100,4,FALSE),"")</f>
        <v>0</v>
      </c>
      <c r="J5940">
        <f>IFERROR(VLOOKUP(G5940,Store_Map!$A$2:$I$100,5,FALSE),"")</f>
        <v>0</v>
      </c>
      <c r="K5940">
        <f>IFERROR(VLOOKUP(G5940,Store_Map!$A$2:$I$100,6,FALSE),"")</f>
        <v>0</v>
      </c>
      <c r="L5940">
        <f>IFERROR(VLOOKUP(G5940,Store_Map!$A$2:$I$100,7,FALSE),"")</f>
        <v>0</v>
      </c>
      <c r="M5940">
        <f>IFERROR(VLOOKUP(G5940,Store_Map!$A$2:$I$100,8,FALSE),"")</f>
        <v>0</v>
      </c>
      <c r="N5940">
        <f t="shared" si="828"/>
        <v>0</v>
      </c>
      <c r="O5940" t="str">
        <f t="shared" si="829"/>
        <v>PASS</v>
      </c>
      <c r="P5940" t="str">
        <f t="shared" si="830"/>
        <v>PASS</v>
      </c>
      <c r="Q5940" t="str">
        <f t="shared" si="831"/>
        <v>PASS</v>
      </c>
      <c r="R5940" t="str">
        <f t="shared" si="832"/>
        <v>PASS</v>
      </c>
      <c r="S5940" t="str">
        <f t="shared" si="833"/>
        <v>PASS</v>
      </c>
      <c r="T5940">
        <f t="shared" si="834"/>
        <v>100</v>
      </c>
      <c r="U5940" t="str">
        <f t="shared" si="835"/>
        <v>Low</v>
      </c>
      <c r="V5940" t="str">
        <f t="shared" si="836"/>
        <v>Clean</v>
      </c>
    </row>
    <row r="5941" spans="1:22" x14ac:dyDescent="0.3">
      <c r="A5941" t="str">
        <f>Raw_Data!A5941</f>
        <v>26083925</v>
      </c>
      <c r="B5941">
        <f>Raw_Data!B5941</f>
        <v>45672</v>
      </c>
      <c r="C5941" t="str">
        <f>Raw_Data!C5941</f>
        <v>VITAMIN D2 1.25MG(50,000 UN</v>
      </c>
      <c r="D5941" t="str">
        <f>Raw_Data!D5941</f>
        <v>64380073706</v>
      </c>
      <c r="E5941" t="str">
        <f>Raw_Data!E5941</f>
        <v>GONZALEZ, ANDREA</v>
      </c>
      <c r="F5941" t="str">
        <f>Raw_Data!F5941</f>
        <v>1336176403</v>
      </c>
      <c r="G5941" t="str">
        <f>Raw_Data!H5941</f>
        <v>2</v>
      </c>
      <c r="H5941">
        <f>IFERROR(VLOOKUP(G5941,Store_Map!$A$2:$I$100,3,FALSE),"")</f>
        <v>0</v>
      </c>
      <c r="I5941">
        <f>IFERROR(VLOOKUP(G5941,Store_Map!$A$2:$I$100,4,FALSE),"")</f>
        <v>0</v>
      </c>
      <c r="J5941">
        <f>IFERROR(VLOOKUP(G5941,Store_Map!$A$2:$I$100,5,FALSE),"")</f>
        <v>0</v>
      </c>
      <c r="K5941">
        <f>IFERROR(VLOOKUP(G5941,Store_Map!$A$2:$I$100,6,FALSE),"")</f>
        <v>0</v>
      </c>
      <c r="L5941">
        <f>IFERROR(VLOOKUP(G5941,Store_Map!$A$2:$I$100,7,FALSE),"")</f>
        <v>0</v>
      </c>
      <c r="M5941">
        <f>IFERROR(VLOOKUP(G5941,Store_Map!$A$2:$I$100,8,FALSE),"")</f>
        <v>0</v>
      </c>
      <c r="N5941">
        <f t="shared" si="828"/>
        <v>0</v>
      </c>
      <c r="O5941" t="str">
        <f t="shared" si="829"/>
        <v>PASS</v>
      </c>
      <c r="P5941" t="str">
        <f t="shared" si="830"/>
        <v>PASS</v>
      </c>
      <c r="Q5941" t="str">
        <f t="shared" si="831"/>
        <v>PASS</v>
      </c>
      <c r="R5941" t="str">
        <f t="shared" si="832"/>
        <v>PASS</v>
      </c>
      <c r="S5941" t="str">
        <f t="shared" si="833"/>
        <v>PASS</v>
      </c>
      <c r="T5941">
        <f t="shared" si="834"/>
        <v>100</v>
      </c>
      <c r="U5941" t="str">
        <f t="shared" si="835"/>
        <v>Low</v>
      </c>
      <c r="V5941" t="str">
        <f t="shared" si="836"/>
        <v>Clean</v>
      </c>
    </row>
    <row r="5942" spans="1:22" x14ac:dyDescent="0.3">
      <c r="A5942" t="str">
        <f>Raw_Data!A5942</f>
        <v>26077032</v>
      </c>
      <c r="B5942">
        <f>Raw_Data!B5942</f>
        <v>45672</v>
      </c>
      <c r="C5942" t="str">
        <f>Raw_Data!C5942</f>
        <v>TRULICITY 4.5 MG/0.5 ML PEN</v>
      </c>
      <c r="D5942" t="str">
        <f>Raw_Data!D5942</f>
        <v>2318280</v>
      </c>
      <c r="E5942" t="str">
        <f>Raw_Data!E5942</f>
        <v>FORD, JAMES</v>
      </c>
      <c r="F5942" t="str">
        <f>Raw_Data!F5942</f>
        <v>1033117684</v>
      </c>
      <c r="G5942" t="str">
        <f>Raw_Data!H5942</f>
        <v>2</v>
      </c>
      <c r="H5942">
        <f>IFERROR(VLOOKUP(G5942,Store_Map!$A$2:$I$100,3,FALSE),"")</f>
        <v>0</v>
      </c>
      <c r="I5942">
        <f>IFERROR(VLOOKUP(G5942,Store_Map!$A$2:$I$100,4,FALSE),"")</f>
        <v>0</v>
      </c>
      <c r="J5942">
        <f>IFERROR(VLOOKUP(G5942,Store_Map!$A$2:$I$100,5,FALSE),"")</f>
        <v>0</v>
      </c>
      <c r="K5942">
        <f>IFERROR(VLOOKUP(G5942,Store_Map!$A$2:$I$100,6,FALSE),"")</f>
        <v>0</v>
      </c>
      <c r="L5942">
        <f>IFERROR(VLOOKUP(G5942,Store_Map!$A$2:$I$100,7,FALSE),"")</f>
        <v>0</v>
      </c>
      <c r="M5942">
        <f>IFERROR(VLOOKUP(G5942,Store_Map!$A$2:$I$100,8,FALSE),"")</f>
        <v>0</v>
      </c>
      <c r="N5942">
        <f t="shared" si="828"/>
        <v>0</v>
      </c>
      <c r="O5942" t="str">
        <f t="shared" si="829"/>
        <v>PASS</v>
      </c>
      <c r="P5942" t="str">
        <f t="shared" si="830"/>
        <v>REVIEW</v>
      </c>
      <c r="Q5942" t="str">
        <f t="shared" si="831"/>
        <v>PASS</v>
      </c>
      <c r="R5942" t="str">
        <f t="shared" si="832"/>
        <v>PASS</v>
      </c>
      <c r="S5942" t="str">
        <f t="shared" si="833"/>
        <v>REVIEW</v>
      </c>
      <c r="T5942">
        <f t="shared" si="834"/>
        <v>90</v>
      </c>
      <c r="U5942" t="str">
        <f t="shared" si="835"/>
        <v>Low</v>
      </c>
      <c r="V5942" t="str">
        <f t="shared" si="836"/>
        <v>Invalid NDC</v>
      </c>
    </row>
    <row r="5943" spans="1:22" x14ac:dyDescent="0.3">
      <c r="A5943" t="str">
        <f>Raw_Data!A5943</f>
        <v>26079327</v>
      </c>
      <c r="B5943">
        <f>Raw_Data!B5943</f>
        <v>45672</v>
      </c>
      <c r="C5943" t="str">
        <f>Raw_Data!C5943</f>
        <v>BD NANO 2 GEN PEN NDL 32G 4</v>
      </c>
      <c r="D5943" t="str">
        <f>Raw_Data!D5943</f>
        <v>8290320550</v>
      </c>
      <c r="E5943" t="str">
        <f>Raw_Data!E5943</f>
        <v>FORD, JAMES</v>
      </c>
      <c r="F5943" t="str">
        <f>Raw_Data!F5943</f>
        <v>1033117684</v>
      </c>
      <c r="G5943" t="str">
        <f>Raw_Data!H5943</f>
        <v>2</v>
      </c>
      <c r="H5943">
        <f>IFERROR(VLOOKUP(G5943,Store_Map!$A$2:$I$100,3,FALSE),"")</f>
        <v>0</v>
      </c>
      <c r="I5943">
        <f>IFERROR(VLOOKUP(G5943,Store_Map!$A$2:$I$100,4,FALSE),"")</f>
        <v>0</v>
      </c>
      <c r="J5943">
        <f>IFERROR(VLOOKUP(G5943,Store_Map!$A$2:$I$100,5,FALSE),"")</f>
        <v>0</v>
      </c>
      <c r="K5943">
        <f>IFERROR(VLOOKUP(G5943,Store_Map!$A$2:$I$100,6,FALSE),"")</f>
        <v>0</v>
      </c>
      <c r="L5943">
        <f>IFERROR(VLOOKUP(G5943,Store_Map!$A$2:$I$100,7,FALSE),"")</f>
        <v>0</v>
      </c>
      <c r="M5943">
        <f>IFERROR(VLOOKUP(G5943,Store_Map!$A$2:$I$100,8,FALSE),"")</f>
        <v>0</v>
      </c>
      <c r="N5943">
        <f t="shared" si="828"/>
        <v>0</v>
      </c>
      <c r="O5943" t="str">
        <f t="shared" si="829"/>
        <v>PASS</v>
      </c>
      <c r="P5943" t="str">
        <f t="shared" si="830"/>
        <v>PASS</v>
      </c>
      <c r="Q5943" t="str">
        <f t="shared" si="831"/>
        <v>PASS</v>
      </c>
      <c r="R5943" t="str">
        <f t="shared" si="832"/>
        <v>PASS</v>
      </c>
      <c r="S5943" t="str">
        <f t="shared" si="833"/>
        <v>PASS</v>
      </c>
      <c r="T5943">
        <f t="shared" si="834"/>
        <v>100</v>
      </c>
      <c r="U5943" t="str">
        <f t="shared" si="835"/>
        <v>Low</v>
      </c>
      <c r="V5943" t="str">
        <f t="shared" si="836"/>
        <v>Clean</v>
      </c>
    </row>
    <row r="5944" spans="1:22" x14ac:dyDescent="0.3">
      <c r="A5944" t="str">
        <f>Raw_Data!A5944</f>
        <v>26084888</v>
      </c>
      <c r="B5944">
        <f>Raw_Data!B5944</f>
        <v>45672</v>
      </c>
      <c r="C5944" t="str">
        <f>Raw_Data!C5944</f>
        <v>JANUVIA 100 MG TABLET</v>
      </c>
      <c r="D5944" t="str">
        <f>Raw_Data!D5944</f>
        <v>6027754</v>
      </c>
      <c r="E5944" t="str">
        <f>Raw_Data!E5944</f>
        <v>EL- CHOUFI, LEYLA</v>
      </c>
      <c r="F5944" t="str">
        <f>Raw_Data!F5944</f>
        <v>1942355342</v>
      </c>
      <c r="G5944" t="str">
        <f>Raw_Data!H5944</f>
        <v>2</v>
      </c>
      <c r="H5944">
        <f>IFERROR(VLOOKUP(G5944,Store_Map!$A$2:$I$100,3,FALSE),"")</f>
        <v>0</v>
      </c>
      <c r="I5944">
        <f>IFERROR(VLOOKUP(G5944,Store_Map!$A$2:$I$100,4,FALSE),"")</f>
        <v>0</v>
      </c>
      <c r="J5944">
        <f>IFERROR(VLOOKUP(G5944,Store_Map!$A$2:$I$100,5,FALSE),"")</f>
        <v>0</v>
      </c>
      <c r="K5944">
        <f>IFERROR(VLOOKUP(G5944,Store_Map!$A$2:$I$100,6,FALSE),"")</f>
        <v>0</v>
      </c>
      <c r="L5944">
        <f>IFERROR(VLOOKUP(G5944,Store_Map!$A$2:$I$100,7,FALSE),"")</f>
        <v>0</v>
      </c>
      <c r="M5944">
        <f>IFERROR(VLOOKUP(G5944,Store_Map!$A$2:$I$100,8,FALSE),"")</f>
        <v>0</v>
      </c>
      <c r="N5944">
        <f t="shared" si="828"/>
        <v>0</v>
      </c>
      <c r="O5944" t="str">
        <f t="shared" si="829"/>
        <v>PASS</v>
      </c>
      <c r="P5944" t="str">
        <f t="shared" si="830"/>
        <v>REVIEW</v>
      </c>
      <c r="Q5944" t="str">
        <f t="shared" si="831"/>
        <v>PASS</v>
      </c>
      <c r="R5944" t="str">
        <f t="shared" si="832"/>
        <v>PASS</v>
      </c>
      <c r="S5944" t="str">
        <f t="shared" si="833"/>
        <v>REVIEW</v>
      </c>
      <c r="T5944">
        <f t="shared" si="834"/>
        <v>90</v>
      </c>
      <c r="U5944" t="str">
        <f t="shared" si="835"/>
        <v>Low</v>
      </c>
      <c r="V5944" t="str">
        <f t="shared" si="836"/>
        <v>Invalid NDC</v>
      </c>
    </row>
    <row r="5945" spans="1:22" x14ac:dyDescent="0.3">
      <c r="A5945" t="str">
        <f>Raw_Data!A5945</f>
        <v>26084645</v>
      </c>
      <c r="B5945">
        <f>Raw_Data!B5945</f>
        <v>45672</v>
      </c>
      <c r="C5945" t="str">
        <f>Raw_Data!C5945</f>
        <v>METFORMIN HCL 500 MG TABLET</v>
      </c>
      <c r="D5945" t="str">
        <f>Raw_Data!D5945</f>
        <v>65862000899</v>
      </c>
      <c r="E5945" t="str">
        <f>Raw_Data!E5945</f>
        <v>FORD, JAMES</v>
      </c>
      <c r="F5945" t="str">
        <f>Raw_Data!F5945</f>
        <v>1033117684</v>
      </c>
      <c r="G5945" t="str">
        <f>Raw_Data!H5945</f>
        <v>2</v>
      </c>
      <c r="H5945">
        <f>IFERROR(VLOOKUP(G5945,Store_Map!$A$2:$I$100,3,FALSE),"")</f>
        <v>0</v>
      </c>
      <c r="I5945">
        <f>IFERROR(VLOOKUP(G5945,Store_Map!$A$2:$I$100,4,FALSE),"")</f>
        <v>0</v>
      </c>
      <c r="J5945">
        <f>IFERROR(VLOOKUP(G5945,Store_Map!$A$2:$I$100,5,FALSE),"")</f>
        <v>0</v>
      </c>
      <c r="K5945">
        <f>IFERROR(VLOOKUP(G5945,Store_Map!$A$2:$I$100,6,FALSE),"")</f>
        <v>0</v>
      </c>
      <c r="L5945">
        <f>IFERROR(VLOOKUP(G5945,Store_Map!$A$2:$I$100,7,FALSE),"")</f>
        <v>0</v>
      </c>
      <c r="M5945">
        <f>IFERROR(VLOOKUP(G5945,Store_Map!$A$2:$I$100,8,FALSE),"")</f>
        <v>0</v>
      </c>
      <c r="N5945">
        <f t="shared" si="828"/>
        <v>0</v>
      </c>
      <c r="O5945" t="str">
        <f t="shared" si="829"/>
        <v>PASS</v>
      </c>
      <c r="P5945" t="str">
        <f t="shared" si="830"/>
        <v>PASS</v>
      </c>
      <c r="Q5945" t="str">
        <f t="shared" si="831"/>
        <v>PASS</v>
      </c>
      <c r="R5945" t="str">
        <f t="shared" si="832"/>
        <v>PASS</v>
      </c>
      <c r="S5945" t="str">
        <f t="shared" si="833"/>
        <v>PASS</v>
      </c>
      <c r="T5945">
        <f t="shared" si="834"/>
        <v>100</v>
      </c>
      <c r="U5945" t="str">
        <f t="shared" si="835"/>
        <v>Low</v>
      </c>
      <c r="V5945" t="str">
        <f t="shared" si="836"/>
        <v>Clean</v>
      </c>
    </row>
    <row r="5946" spans="1:22" x14ac:dyDescent="0.3">
      <c r="A5946" t="str">
        <f>Raw_Data!A5946</f>
        <v>26080642</v>
      </c>
      <c r="B5946">
        <f>Raw_Data!B5946</f>
        <v>45672</v>
      </c>
      <c r="C5946" t="str">
        <f>Raw_Data!C5946</f>
        <v>ATORVASTATIN 10 MG TABLET</v>
      </c>
      <c r="D5946" t="str">
        <f>Raw_Data!D5946</f>
        <v>378395077</v>
      </c>
      <c r="E5946" t="str">
        <f>Raw_Data!E5946</f>
        <v>FORD, JAMES</v>
      </c>
      <c r="F5946" t="str">
        <f>Raw_Data!F5946</f>
        <v>1033117684</v>
      </c>
      <c r="G5946" t="str">
        <f>Raw_Data!H5946</f>
        <v>2</v>
      </c>
      <c r="H5946">
        <f>IFERROR(VLOOKUP(G5946,Store_Map!$A$2:$I$100,3,FALSE),"")</f>
        <v>0</v>
      </c>
      <c r="I5946">
        <f>IFERROR(VLOOKUP(G5946,Store_Map!$A$2:$I$100,4,FALSE),"")</f>
        <v>0</v>
      </c>
      <c r="J5946">
        <f>IFERROR(VLOOKUP(G5946,Store_Map!$A$2:$I$100,5,FALSE),"")</f>
        <v>0</v>
      </c>
      <c r="K5946">
        <f>IFERROR(VLOOKUP(G5946,Store_Map!$A$2:$I$100,6,FALSE),"")</f>
        <v>0</v>
      </c>
      <c r="L5946">
        <f>IFERROR(VLOOKUP(G5946,Store_Map!$A$2:$I$100,7,FALSE),"")</f>
        <v>0</v>
      </c>
      <c r="M5946">
        <f>IFERROR(VLOOKUP(G5946,Store_Map!$A$2:$I$100,8,FALSE),"")</f>
        <v>0</v>
      </c>
      <c r="N5946">
        <f t="shared" si="828"/>
        <v>0</v>
      </c>
      <c r="O5946" t="str">
        <f t="shared" si="829"/>
        <v>PASS</v>
      </c>
      <c r="P5946" t="str">
        <f t="shared" si="830"/>
        <v>REVIEW</v>
      </c>
      <c r="Q5946" t="str">
        <f t="shared" si="831"/>
        <v>PASS</v>
      </c>
      <c r="R5946" t="str">
        <f t="shared" si="832"/>
        <v>PASS</v>
      </c>
      <c r="S5946" t="str">
        <f t="shared" si="833"/>
        <v>REVIEW</v>
      </c>
      <c r="T5946">
        <f t="shared" si="834"/>
        <v>90</v>
      </c>
      <c r="U5946" t="str">
        <f t="shared" si="835"/>
        <v>Low</v>
      </c>
      <c r="V5946" t="str">
        <f t="shared" si="836"/>
        <v>Invalid NDC</v>
      </c>
    </row>
    <row r="5947" spans="1:22" x14ac:dyDescent="0.3">
      <c r="A5947" t="str">
        <f>Raw_Data!A5947</f>
        <v>26079676</v>
      </c>
      <c r="B5947">
        <f>Raw_Data!B5947</f>
        <v>45672</v>
      </c>
      <c r="C5947" t="str">
        <f>Raw_Data!C5947</f>
        <v>LOSARTAN POTASSIUM 100 MG T</v>
      </c>
      <c r="D5947" t="str">
        <f>Raw_Data!D5947</f>
        <v>65862020399</v>
      </c>
      <c r="E5947" t="str">
        <f>Raw_Data!E5947</f>
        <v>FORD, JAMES</v>
      </c>
      <c r="F5947" t="str">
        <f>Raw_Data!F5947</f>
        <v>1033117684</v>
      </c>
      <c r="G5947" t="str">
        <f>Raw_Data!H5947</f>
        <v>2</v>
      </c>
      <c r="H5947">
        <f>IFERROR(VLOOKUP(G5947,Store_Map!$A$2:$I$100,3,FALSE),"")</f>
        <v>0</v>
      </c>
      <c r="I5947">
        <f>IFERROR(VLOOKUP(G5947,Store_Map!$A$2:$I$100,4,FALSE),"")</f>
        <v>0</v>
      </c>
      <c r="J5947">
        <f>IFERROR(VLOOKUP(G5947,Store_Map!$A$2:$I$100,5,FALSE),"")</f>
        <v>0</v>
      </c>
      <c r="K5947">
        <f>IFERROR(VLOOKUP(G5947,Store_Map!$A$2:$I$100,6,FALSE),"")</f>
        <v>0</v>
      </c>
      <c r="L5947">
        <f>IFERROR(VLOOKUP(G5947,Store_Map!$A$2:$I$100,7,FALSE),"")</f>
        <v>0</v>
      </c>
      <c r="M5947">
        <f>IFERROR(VLOOKUP(G5947,Store_Map!$A$2:$I$100,8,FALSE),"")</f>
        <v>0</v>
      </c>
      <c r="N5947">
        <f t="shared" si="828"/>
        <v>0</v>
      </c>
      <c r="O5947" t="str">
        <f t="shared" si="829"/>
        <v>PASS</v>
      </c>
      <c r="P5947" t="str">
        <f t="shared" si="830"/>
        <v>PASS</v>
      </c>
      <c r="Q5947" t="str">
        <f t="shared" si="831"/>
        <v>PASS</v>
      </c>
      <c r="R5947" t="str">
        <f t="shared" si="832"/>
        <v>PASS</v>
      </c>
      <c r="S5947" t="str">
        <f t="shared" si="833"/>
        <v>PASS</v>
      </c>
      <c r="T5947">
        <f t="shared" si="834"/>
        <v>100</v>
      </c>
      <c r="U5947" t="str">
        <f t="shared" si="835"/>
        <v>Low</v>
      </c>
      <c r="V5947" t="str">
        <f t="shared" si="836"/>
        <v>Clean</v>
      </c>
    </row>
    <row r="5948" spans="1:22" x14ac:dyDescent="0.3">
      <c r="A5948" t="str">
        <f>Raw_Data!A5948</f>
        <v>26079675</v>
      </c>
      <c r="B5948">
        <f>Raw_Data!B5948</f>
        <v>45672</v>
      </c>
      <c r="C5948" t="str">
        <f>Raw_Data!C5948</f>
        <v>HYDROCHLOROTHIAZIDE 25 MG T</v>
      </c>
      <c r="D5948" t="str">
        <f>Raw_Data!D5948</f>
        <v>23155000810</v>
      </c>
      <c r="E5948" t="str">
        <f>Raw_Data!E5948</f>
        <v>FORD, JAMES</v>
      </c>
      <c r="F5948" t="str">
        <f>Raw_Data!F5948</f>
        <v>1033117684</v>
      </c>
      <c r="G5948" t="str">
        <f>Raw_Data!H5948</f>
        <v>2</v>
      </c>
      <c r="H5948">
        <f>IFERROR(VLOOKUP(G5948,Store_Map!$A$2:$I$100,3,FALSE),"")</f>
        <v>0</v>
      </c>
      <c r="I5948">
        <f>IFERROR(VLOOKUP(G5948,Store_Map!$A$2:$I$100,4,FALSE),"")</f>
        <v>0</v>
      </c>
      <c r="J5948">
        <f>IFERROR(VLOOKUP(G5948,Store_Map!$A$2:$I$100,5,FALSE),"")</f>
        <v>0</v>
      </c>
      <c r="K5948">
        <f>IFERROR(VLOOKUP(G5948,Store_Map!$A$2:$I$100,6,FALSE),"")</f>
        <v>0</v>
      </c>
      <c r="L5948">
        <f>IFERROR(VLOOKUP(G5948,Store_Map!$A$2:$I$100,7,FALSE),"")</f>
        <v>0</v>
      </c>
      <c r="M5948">
        <f>IFERROR(VLOOKUP(G5948,Store_Map!$A$2:$I$100,8,FALSE),"")</f>
        <v>0</v>
      </c>
      <c r="N5948">
        <f t="shared" si="828"/>
        <v>0</v>
      </c>
      <c r="O5948" t="str">
        <f t="shared" si="829"/>
        <v>PASS</v>
      </c>
      <c r="P5948" t="str">
        <f t="shared" si="830"/>
        <v>PASS</v>
      </c>
      <c r="Q5948" t="str">
        <f t="shared" si="831"/>
        <v>PASS</v>
      </c>
      <c r="R5948" t="str">
        <f t="shared" si="832"/>
        <v>PASS</v>
      </c>
      <c r="S5948" t="str">
        <f t="shared" si="833"/>
        <v>PASS</v>
      </c>
      <c r="T5948">
        <f t="shared" si="834"/>
        <v>100</v>
      </c>
      <c r="U5948" t="str">
        <f t="shared" si="835"/>
        <v>Low</v>
      </c>
      <c r="V5948" t="str">
        <f t="shared" si="836"/>
        <v>Clean</v>
      </c>
    </row>
    <row r="5949" spans="1:22" x14ac:dyDescent="0.3">
      <c r="A5949" t="str">
        <f>Raw_Data!A5949</f>
        <v>26079597</v>
      </c>
      <c r="B5949">
        <f>Raw_Data!B5949</f>
        <v>45672</v>
      </c>
      <c r="C5949" t="str">
        <f>Raw_Data!C5949</f>
        <v>AMLODIPINE BESYLATE 5 MG TA</v>
      </c>
      <c r="D5949" t="str">
        <f>Raw_Data!D5949</f>
        <v>69097012715</v>
      </c>
      <c r="E5949" t="str">
        <f>Raw_Data!E5949</f>
        <v>FORD, JAMES</v>
      </c>
      <c r="F5949" t="str">
        <f>Raw_Data!F5949</f>
        <v>1033117684</v>
      </c>
      <c r="G5949" t="str">
        <f>Raw_Data!H5949</f>
        <v>2</v>
      </c>
      <c r="H5949">
        <f>IFERROR(VLOOKUP(G5949,Store_Map!$A$2:$I$100,3,FALSE),"")</f>
        <v>0</v>
      </c>
      <c r="I5949">
        <f>IFERROR(VLOOKUP(G5949,Store_Map!$A$2:$I$100,4,FALSE),"")</f>
        <v>0</v>
      </c>
      <c r="J5949">
        <f>IFERROR(VLOOKUP(G5949,Store_Map!$A$2:$I$100,5,FALSE),"")</f>
        <v>0</v>
      </c>
      <c r="K5949">
        <f>IFERROR(VLOOKUP(G5949,Store_Map!$A$2:$I$100,6,FALSE),"")</f>
        <v>0</v>
      </c>
      <c r="L5949">
        <f>IFERROR(VLOOKUP(G5949,Store_Map!$A$2:$I$100,7,FALSE),"")</f>
        <v>0</v>
      </c>
      <c r="M5949">
        <f>IFERROR(VLOOKUP(G5949,Store_Map!$A$2:$I$100,8,FALSE),"")</f>
        <v>0</v>
      </c>
      <c r="N5949">
        <f t="shared" si="828"/>
        <v>0</v>
      </c>
      <c r="O5949" t="str">
        <f t="shared" si="829"/>
        <v>PASS</v>
      </c>
      <c r="P5949" t="str">
        <f t="shared" si="830"/>
        <v>PASS</v>
      </c>
      <c r="Q5949" t="str">
        <f t="shared" si="831"/>
        <v>PASS</v>
      </c>
      <c r="R5949" t="str">
        <f t="shared" si="832"/>
        <v>PASS</v>
      </c>
      <c r="S5949" t="str">
        <f t="shared" si="833"/>
        <v>PASS</v>
      </c>
      <c r="T5949">
        <f t="shared" si="834"/>
        <v>100</v>
      </c>
      <c r="U5949" t="str">
        <f t="shared" si="835"/>
        <v>Low</v>
      </c>
      <c r="V5949" t="str">
        <f t="shared" si="836"/>
        <v>Clean</v>
      </c>
    </row>
    <row r="5950" spans="1:22" x14ac:dyDescent="0.3">
      <c r="A5950" t="str">
        <f>Raw_Data!A5950</f>
        <v>26083902</v>
      </c>
      <c r="B5950">
        <f>Raw_Data!B5950</f>
        <v>45672</v>
      </c>
      <c r="C5950" t="str">
        <f>Raw_Data!C5950</f>
        <v>HYDROXYZINE PAM 50 MG CAP</v>
      </c>
      <c r="D5950" t="str">
        <f>Raw_Data!D5950</f>
        <v>185067601</v>
      </c>
      <c r="E5950" t="str">
        <f>Raw_Data!E5950</f>
        <v>FORD, JAMES</v>
      </c>
      <c r="F5950" t="str">
        <f>Raw_Data!F5950</f>
        <v>1033117684</v>
      </c>
      <c r="G5950" t="str">
        <f>Raw_Data!H5950</f>
        <v>2</v>
      </c>
      <c r="H5950">
        <f>IFERROR(VLOOKUP(G5950,Store_Map!$A$2:$I$100,3,FALSE),"")</f>
        <v>0</v>
      </c>
      <c r="I5950">
        <f>IFERROR(VLOOKUP(G5950,Store_Map!$A$2:$I$100,4,FALSE),"")</f>
        <v>0</v>
      </c>
      <c r="J5950">
        <f>IFERROR(VLOOKUP(G5950,Store_Map!$A$2:$I$100,5,FALSE),"")</f>
        <v>0</v>
      </c>
      <c r="K5950">
        <f>IFERROR(VLOOKUP(G5950,Store_Map!$A$2:$I$100,6,FALSE),"")</f>
        <v>0</v>
      </c>
      <c r="L5950">
        <f>IFERROR(VLOOKUP(G5950,Store_Map!$A$2:$I$100,7,FALSE),"")</f>
        <v>0</v>
      </c>
      <c r="M5950">
        <f>IFERROR(VLOOKUP(G5950,Store_Map!$A$2:$I$100,8,FALSE),"")</f>
        <v>0</v>
      </c>
      <c r="N5950">
        <f t="shared" si="828"/>
        <v>0</v>
      </c>
      <c r="O5950" t="str">
        <f t="shared" si="829"/>
        <v>PASS</v>
      </c>
      <c r="P5950" t="str">
        <f t="shared" si="830"/>
        <v>REVIEW</v>
      </c>
      <c r="Q5950" t="str">
        <f t="shared" si="831"/>
        <v>PASS</v>
      </c>
      <c r="R5950" t="str">
        <f t="shared" si="832"/>
        <v>PASS</v>
      </c>
      <c r="S5950" t="str">
        <f t="shared" si="833"/>
        <v>REVIEW</v>
      </c>
      <c r="T5950">
        <f t="shared" si="834"/>
        <v>90</v>
      </c>
      <c r="U5950" t="str">
        <f t="shared" si="835"/>
        <v>Low</v>
      </c>
      <c r="V5950" t="str">
        <f t="shared" si="836"/>
        <v>Invalid NDC</v>
      </c>
    </row>
    <row r="5951" spans="1:22" x14ac:dyDescent="0.3">
      <c r="A5951" t="str">
        <f>Raw_Data!A5951</f>
        <v>26080578</v>
      </c>
      <c r="B5951">
        <f>Raw_Data!B5951</f>
        <v>45672</v>
      </c>
      <c r="C5951" t="str">
        <f>Raw_Data!C5951</f>
        <v>MOUNJARO 12.5 MG/0.5 ML PEN</v>
      </c>
      <c r="D5951" t="str">
        <f>Raw_Data!D5951</f>
        <v>2146080</v>
      </c>
      <c r="E5951" t="str">
        <f>Raw_Data!E5951</f>
        <v>PEDERSEN, JENNIFER</v>
      </c>
      <c r="F5951" t="str">
        <f>Raw_Data!F5951</f>
        <v>1073606661</v>
      </c>
      <c r="G5951" t="str">
        <f>Raw_Data!H5951</f>
        <v>2</v>
      </c>
      <c r="H5951">
        <f>IFERROR(VLOOKUP(G5951,Store_Map!$A$2:$I$100,3,FALSE),"")</f>
        <v>0</v>
      </c>
      <c r="I5951">
        <f>IFERROR(VLOOKUP(G5951,Store_Map!$A$2:$I$100,4,FALSE),"")</f>
        <v>0</v>
      </c>
      <c r="J5951">
        <f>IFERROR(VLOOKUP(G5951,Store_Map!$A$2:$I$100,5,FALSE),"")</f>
        <v>0</v>
      </c>
      <c r="K5951">
        <f>IFERROR(VLOOKUP(G5951,Store_Map!$A$2:$I$100,6,FALSE),"")</f>
        <v>0</v>
      </c>
      <c r="L5951">
        <f>IFERROR(VLOOKUP(G5951,Store_Map!$A$2:$I$100,7,FALSE),"")</f>
        <v>0</v>
      </c>
      <c r="M5951">
        <f>IFERROR(VLOOKUP(G5951,Store_Map!$A$2:$I$100,8,FALSE),"")</f>
        <v>0</v>
      </c>
      <c r="N5951">
        <f t="shared" si="828"/>
        <v>0</v>
      </c>
      <c r="O5951" t="str">
        <f t="shared" si="829"/>
        <v>PASS</v>
      </c>
      <c r="P5951" t="str">
        <f t="shared" si="830"/>
        <v>REVIEW</v>
      </c>
      <c r="Q5951" t="str">
        <f t="shared" si="831"/>
        <v>PASS</v>
      </c>
      <c r="R5951" t="str">
        <f t="shared" si="832"/>
        <v>PASS</v>
      </c>
      <c r="S5951" t="str">
        <f t="shared" si="833"/>
        <v>REVIEW</v>
      </c>
      <c r="T5951">
        <f t="shared" si="834"/>
        <v>90</v>
      </c>
      <c r="U5951" t="str">
        <f t="shared" si="835"/>
        <v>Low</v>
      </c>
      <c r="V5951" t="str">
        <f t="shared" si="836"/>
        <v>Invalid NDC</v>
      </c>
    </row>
    <row r="5952" spans="1:22" x14ac:dyDescent="0.3">
      <c r="A5952" t="str">
        <f>Raw_Data!A5952</f>
        <v>26077252</v>
      </c>
      <c r="B5952">
        <f>Raw_Data!B5952</f>
        <v>45672</v>
      </c>
      <c r="C5952" t="str">
        <f>Raw_Data!C5952</f>
        <v>NOVOLIN 70-30 100 UNIT/ML V</v>
      </c>
      <c r="D5952" t="str">
        <f>Raw_Data!D5952</f>
        <v>169183711</v>
      </c>
      <c r="E5952" t="str">
        <f>Raw_Data!E5952</f>
        <v>FORD, JAMES</v>
      </c>
      <c r="F5952" t="str">
        <f>Raw_Data!F5952</f>
        <v>1033117684</v>
      </c>
      <c r="G5952" t="str">
        <f>Raw_Data!H5952</f>
        <v>2</v>
      </c>
      <c r="H5952">
        <f>IFERROR(VLOOKUP(G5952,Store_Map!$A$2:$I$100,3,FALSE),"")</f>
        <v>0</v>
      </c>
      <c r="I5952">
        <f>IFERROR(VLOOKUP(G5952,Store_Map!$A$2:$I$100,4,FALSE),"")</f>
        <v>0</v>
      </c>
      <c r="J5952">
        <f>IFERROR(VLOOKUP(G5952,Store_Map!$A$2:$I$100,5,FALSE),"")</f>
        <v>0</v>
      </c>
      <c r="K5952">
        <f>IFERROR(VLOOKUP(G5952,Store_Map!$A$2:$I$100,6,FALSE),"")</f>
        <v>0</v>
      </c>
      <c r="L5952">
        <f>IFERROR(VLOOKUP(G5952,Store_Map!$A$2:$I$100,7,FALSE),"")</f>
        <v>0</v>
      </c>
      <c r="M5952">
        <f>IFERROR(VLOOKUP(G5952,Store_Map!$A$2:$I$100,8,FALSE),"")</f>
        <v>0</v>
      </c>
      <c r="N5952">
        <f t="shared" si="828"/>
        <v>0</v>
      </c>
      <c r="O5952" t="str">
        <f t="shared" si="829"/>
        <v>PASS</v>
      </c>
      <c r="P5952" t="str">
        <f t="shared" si="830"/>
        <v>REVIEW</v>
      </c>
      <c r="Q5952" t="str">
        <f t="shared" si="831"/>
        <v>PASS</v>
      </c>
      <c r="R5952" t="str">
        <f t="shared" si="832"/>
        <v>PASS</v>
      </c>
      <c r="S5952" t="str">
        <f t="shared" si="833"/>
        <v>REVIEW</v>
      </c>
      <c r="T5952">
        <f t="shared" si="834"/>
        <v>90</v>
      </c>
      <c r="U5952" t="str">
        <f t="shared" si="835"/>
        <v>Low</v>
      </c>
      <c r="V5952" t="str">
        <f t="shared" si="836"/>
        <v>Invalid NDC</v>
      </c>
    </row>
    <row r="5953" spans="1:22" x14ac:dyDescent="0.3">
      <c r="A5953" t="str">
        <f>Raw_Data!A5953</f>
        <v>26077251</v>
      </c>
      <c r="B5953">
        <f>Raw_Data!B5953</f>
        <v>45672</v>
      </c>
      <c r="C5953" t="str">
        <f>Raw_Data!C5953</f>
        <v>CARVEDILOL 25 MG TABLET</v>
      </c>
      <c r="D5953" t="str">
        <f>Raw_Data!D5953</f>
        <v>68382009501</v>
      </c>
      <c r="E5953" t="str">
        <f>Raw_Data!E5953</f>
        <v>FORD, JAMES</v>
      </c>
      <c r="F5953" t="str">
        <f>Raw_Data!F5953</f>
        <v>1033117684</v>
      </c>
      <c r="G5953" t="str">
        <f>Raw_Data!H5953</f>
        <v>2</v>
      </c>
      <c r="H5953">
        <f>IFERROR(VLOOKUP(G5953,Store_Map!$A$2:$I$100,3,FALSE),"")</f>
        <v>0</v>
      </c>
      <c r="I5953">
        <f>IFERROR(VLOOKUP(G5953,Store_Map!$A$2:$I$100,4,FALSE),"")</f>
        <v>0</v>
      </c>
      <c r="J5953">
        <f>IFERROR(VLOOKUP(G5953,Store_Map!$A$2:$I$100,5,FALSE),"")</f>
        <v>0</v>
      </c>
      <c r="K5953">
        <f>IFERROR(VLOOKUP(G5953,Store_Map!$A$2:$I$100,6,FALSE),"")</f>
        <v>0</v>
      </c>
      <c r="L5953">
        <f>IFERROR(VLOOKUP(G5953,Store_Map!$A$2:$I$100,7,FALSE),"")</f>
        <v>0</v>
      </c>
      <c r="M5953">
        <f>IFERROR(VLOOKUP(G5953,Store_Map!$A$2:$I$100,8,FALSE),"")</f>
        <v>0</v>
      </c>
      <c r="N5953">
        <f t="shared" si="828"/>
        <v>0</v>
      </c>
      <c r="O5953" t="str">
        <f t="shared" si="829"/>
        <v>PASS</v>
      </c>
      <c r="P5953" t="str">
        <f t="shared" si="830"/>
        <v>PASS</v>
      </c>
      <c r="Q5953" t="str">
        <f t="shared" si="831"/>
        <v>PASS</v>
      </c>
      <c r="R5953" t="str">
        <f t="shared" si="832"/>
        <v>PASS</v>
      </c>
      <c r="S5953" t="str">
        <f t="shared" si="833"/>
        <v>PASS</v>
      </c>
      <c r="T5953">
        <f t="shared" si="834"/>
        <v>100</v>
      </c>
      <c r="U5953" t="str">
        <f t="shared" si="835"/>
        <v>Low</v>
      </c>
      <c r="V5953" t="str">
        <f t="shared" si="836"/>
        <v>Clean</v>
      </c>
    </row>
    <row r="5954" spans="1:22" x14ac:dyDescent="0.3">
      <c r="A5954" t="str">
        <f>Raw_Data!A5954</f>
        <v>26084922</v>
      </c>
      <c r="B5954">
        <f>Raw_Data!B5954</f>
        <v>45672</v>
      </c>
      <c r="C5954" t="str">
        <f>Raw_Data!C5954</f>
        <v>DESCOVY 200-25 MG TABLET</v>
      </c>
      <c r="D5954" t="str">
        <f>Raw_Data!D5954</f>
        <v>61958200201</v>
      </c>
      <c r="E5954" t="str">
        <f>Raw_Data!E5954</f>
        <v>DAVIS, KEPLER</v>
      </c>
      <c r="F5954" t="str">
        <f>Raw_Data!F5954</f>
        <v>1740357425</v>
      </c>
      <c r="G5954" t="str">
        <f>Raw_Data!H5954</f>
        <v>2</v>
      </c>
      <c r="H5954">
        <f>IFERROR(VLOOKUP(G5954,Store_Map!$A$2:$I$100,3,FALSE),"")</f>
        <v>0</v>
      </c>
      <c r="I5954">
        <f>IFERROR(VLOOKUP(G5954,Store_Map!$A$2:$I$100,4,FALSE),"")</f>
        <v>0</v>
      </c>
      <c r="J5954">
        <f>IFERROR(VLOOKUP(G5954,Store_Map!$A$2:$I$100,5,FALSE),"")</f>
        <v>0</v>
      </c>
      <c r="K5954">
        <f>IFERROR(VLOOKUP(G5954,Store_Map!$A$2:$I$100,6,FALSE),"")</f>
        <v>0</v>
      </c>
      <c r="L5954">
        <f>IFERROR(VLOOKUP(G5954,Store_Map!$A$2:$I$100,7,FALSE),"")</f>
        <v>0</v>
      </c>
      <c r="M5954">
        <f>IFERROR(VLOOKUP(G5954,Store_Map!$A$2:$I$100,8,FALSE),"")</f>
        <v>0</v>
      </c>
      <c r="N5954">
        <f t="shared" ref="N5954:N6017" si="837">COUNTBLANK(A5954:M5954)</f>
        <v>0</v>
      </c>
      <c r="O5954" t="str">
        <f t="shared" ref="O5954:O6017" si="838">IF(AND(F5954&lt;&gt;"",LEN(F5954)=10,ISNUMBER(--F5954)),"PASS","REVIEW")</f>
        <v>PASS</v>
      </c>
      <c r="P5954" t="str">
        <f t="shared" ref="P5954:P6017" si="839">IF(AND(D5954&lt;&gt;"",OR(LEN(D5954)=10,LEN(D5954)=11),ISNUMBER(--D5954)),"PASS","REVIEW")</f>
        <v>PASS</v>
      </c>
      <c r="Q5954" t="str">
        <f t="shared" ref="Q5954:Q6017" si="840">IF(H5954&lt;&gt;"","PASS","REVIEW")</f>
        <v>PASS</v>
      </c>
      <c r="R5954" t="str">
        <f t="shared" ref="R5954:R6017" si="841">IF(AND(I5954&lt;&gt;"",J5954&lt;&gt;"",K5954&lt;&gt;"",L5954&lt;&gt;"",M5954&lt;&gt;""),"PASS","REVIEW")</f>
        <v>PASS</v>
      </c>
      <c r="S5954" t="str">
        <f t="shared" ref="S5954:S6017" si="842">IF(OR(N5954&gt;0,O5954="REVIEW",P5954="REVIEW",Q5954="REVIEW",R5954="REVIEW"),"REVIEW","PASS")</f>
        <v>PASS</v>
      </c>
      <c r="T5954">
        <f t="shared" ref="T5954:T6017" si="843">MAX(0,100-(N5954*5)-IF(O5954="REVIEW",15,0)-IF(P5954="REVIEW",10,0)-IF(Q5954="REVIEW",10,0)-IF(R5954="REVIEW",20,0))</f>
        <v>100</v>
      </c>
      <c r="U5954" t="str">
        <f t="shared" ref="U5954:U6017" si="844">IF(T5954&gt;=90,"Low",IF(T5954&gt;=70,"Medium","High"))</f>
        <v>Low</v>
      </c>
      <c r="V5954" t="str">
        <f t="shared" ref="V5954:V6017" si="845">IF(N5954&gt;0,"Missing required fields",IF(O5954="REVIEW","Invalid provider NPI",IF(P5954="REVIEW","Invalid NDC",IF(Q5954="REVIEW","Store mapping incomplete",IF(R5954="REVIEW","Entity mapping incomplete","Clean")))))</f>
        <v>Clean</v>
      </c>
    </row>
    <row r="5955" spans="1:22" x14ac:dyDescent="0.3">
      <c r="A5955" t="str">
        <f>Raw_Data!A5955</f>
        <v>26084923</v>
      </c>
      <c r="B5955">
        <f>Raw_Data!B5955</f>
        <v>45672</v>
      </c>
      <c r="C5955" t="str">
        <f>Raw_Data!C5955</f>
        <v>*CARVEDILOL 25 MG TABLET</v>
      </c>
      <c r="D5955" t="str">
        <f>Raw_Data!D5955</f>
        <v>68382009501</v>
      </c>
      <c r="E5955" t="str">
        <f>Raw_Data!E5955</f>
        <v>PINTAVORN, PAIRACH</v>
      </c>
      <c r="F5955" t="str">
        <f>Raw_Data!F5955</f>
        <v>1588626030</v>
      </c>
      <c r="G5955" t="str">
        <f>Raw_Data!H5955</f>
        <v>2</v>
      </c>
      <c r="H5955">
        <f>IFERROR(VLOOKUP(G5955,Store_Map!$A$2:$I$100,3,FALSE),"")</f>
        <v>0</v>
      </c>
      <c r="I5955">
        <f>IFERROR(VLOOKUP(G5955,Store_Map!$A$2:$I$100,4,FALSE),"")</f>
        <v>0</v>
      </c>
      <c r="J5955">
        <f>IFERROR(VLOOKUP(G5955,Store_Map!$A$2:$I$100,5,FALSE),"")</f>
        <v>0</v>
      </c>
      <c r="K5955">
        <f>IFERROR(VLOOKUP(G5955,Store_Map!$A$2:$I$100,6,FALSE),"")</f>
        <v>0</v>
      </c>
      <c r="L5955">
        <f>IFERROR(VLOOKUP(G5955,Store_Map!$A$2:$I$100,7,FALSE),"")</f>
        <v>0</v>
      </c>
      <c r="M5955">
        <f>IFERROR(VLOOKUP(G5955,Store_Map!$A$2:$I$100,8,FALSE),"")</f>
        <v>0</v>
      </c>
      <c r="N5955">
        <f t="shared" si="837"/>
        <v>0</v>
      </c>
      <c r="O5955" t="str">
        <f t="shared" si="838"/>
        <v>PASS</v>
      </c>
      <c r="P5955" t="str">
        <f t="shared" si="839"/>
        <v>PASS</v>
      </c>
      <c r="Q5955" t="str">
        <f t="shared" si="840"/>
        <v>PASS</v>
      </c>
      <c r="R5955" t="str">
        <f t="shared" si="841"/>
        <v>PASS</v>
      </c>
      <c r="S5955" t="str">
        <f t="shared" si="842"/>
        <v>PASS</v>
      </c>
      <c r="T5955">
        <f t="shared" si="843"/>
        <v>100</v>
      </c>
      <c r="U5955" t="str">
        <f t="shared" si="844"/>
        <v>Low</v>
      </c>
      <c r="V5955" t="str">
        <f t="shared" si="845"/>
        <v>Clean</v>
      </c>
    </row>
    <row r="5956" spans="1:22" x14ac:dyDescent="0.3">
      <c r="A5956" t="str">
        <f>Raw_Data!A5956</f>
        <v>26082579</v>
      </c>
      <c r="B5956">
        <f>Raw_Data!B5956</f>
        <v>45672</v>
      </c>
      <c r="C5956" t="str">
        <f>Raw_Data!C5956</f>
        <v>AMLODIPINE BESYLATE 10 MG T</v>
      </c>
      <c r="D5956" t="str">
        <f>Raw_Data!D5956</f>
        <v>69097012815</v>
      </c>
      <c r="E5956" t="str">
        <f>Raw_Data!E5956</f>
        <v>FORD, JAMES</v>
      </c>
      <c r="F5956" t="str">
        <f>Raw_Data!F5956</f>
        <v>1033117684</v>
      </c>
      <c r="G5956" t="str">
        <f>Raw_Data!H5956</f>
        <v>2</v>
      </c>
      <c r="H5956">
        <f>IFERROR(VLOOKUP(G5956,Store_Map!$A$2:$I$100,3,FALSE),"")</f>
        <v>0</v>
      </c>
      <c r="I5956">
        <f>IFERROR(VLOOKUP(G5956,Store_Map!$A$2:$I$100,4,FALSE),"")</f>
        <v>0</v>
      </c>
      <c r="J5956">
        <f>IFERROR(VLOOKUP(G5956,Store_Map!$A$2:$I$100,5,FALSE),"")</f>
        <v>0</v>
      </c>
      <c r="K5956">
        <f>IFERROR(VLOOKUP(G5956,Store_Map!$A$2:$I$100,6,FALSE),"")</f>
        <v>0</v>
      </c>
      <c r="L5956">
        <f>IFERROR(VLOOKUP(G5956,Store_Map!$A$2:$I$100,7,FALSE),"")</f>
        <v>0</v>
      </c>
      <c r="M5956">
        <f>IFERROR(VLOOKUP(G5956,Store_Map!$A$2:$I$100,8,FALSE),"")</f>
        <v>0</v>
      </c>
      <c r="N5956">
        <f t="shared" si="837"/>
        <v>0</v>
      </c>
      <c r="O5956" t="str">
        <f t="shared" si="838"/>
        <v>PASS</v>
      </c>
      <c r="P5956" t="str">
        <f t="shared" si="839"/>
        <v>PASS</v>
      </c>
      <c r="Q5956" t="str">
        <f t="shared" si="840"/>
        <v>PASS</v>
      </c>
      <c r="R5956" t="str">
        <f t="shared" si="841"/>
        <v>PASS</v>
      </c>
      <c r="S5956" t="str">
        <f t="shared" si="842"/>
        <v>PASS</v>
      </c>
      <c r="T5956">
        <f t="shared" si="843"/>
        <v>100</v>
      </c>
      <c r="U5956" t="str">
        <f t="shared" si="844"/>
        <v>Low</v>
      </c>
      <c r="V5956" t="str">
        <f t="shared" si="845"/>
        <v>Clean</v>
      </c>
    </row>
    <row r="5957" spans="1:22" x14ac:dyDescent="0.3">
      <c r="A5957" t="str">
        <f>Raw_Data!A5957</f>
        <v>26081932</v>
      </c>
      <c r="B5957">
        <f>Raw_Data!B5957</f>
        <v>45672</v>
      </c>
      <c r="C5957" t="str">
        <f>Raw_Data!C5957</f>
        <v>HYDRALAZINE 25 MG TABLET</v>
      </c>
      <c r="D5957" t="str">
        <f>Raw_Data!D5957</f>
        <v>50111032701</v>
      </c>
      <c r="E5957" t="str">
        <f>Raw_Data!E5957</f>
        <v>FORD, JAMES</v>
      </c>
      <c r="F5957" t="str">
        <f>Raw_Data!F5957</f>
        <v>1033117684</v>
      </c>
      <c r="G5957" t="str">
        <f>Raw_Data!H5957</f>
        <v>2</v>
      </c>
      <c r="H5957">
        <f>IFERROR(VLOOKUP(G5957,Store_Map!$A$2:$I$100,3,FALSE),"")</f>
        <v>0</v>
      </c>
      <c r="I5957">
        <f>IFERROR(VLOOKUP(G5957,Store_Map!$A$2:$I$100,4,FALSE),"")</f>
        <v>0</v>
      </c>
      <c r="J5957">
        <f>IFERROR(VLOOKUP(G5957,Store_Map!$A$2:$I$100,5,FALSE),"")</f>
        <v>0</v>
      </c>
      <c r="K5957">
        <f>IFERROR(VLOOKUP(G5957,Store_Map!$A$2:$I$100,6,FALSE),"")</f>
        <v>0</v>
      </c>
      <c r="L5957">
        <f>IFERROR(VLOOKUP(G5957,Store_Map!$A$2:$I$100,7,FALSE),"")</f>
        <v>0</v>
      </c>
      <c r="M5957">
        <f>IFERROR(VLOOKUP(G5957,Store_Map!$A$2:$I$100,8,FALSE),"")</f>
        <v>0</v>
      </c>
      <c r="N5957">
        <f t="shared" si="837"/>
        <v>0</v>
      </c>
      <c r="O5957" t="str">
        <f t="shared" si="838"/>
        <v>PASS</v>
      </c>
      <c r="P5957" t="str">
        <f t="shared" si="839"/>
        <v>PASS</v>
      </c>
      <c r="Q5957" t="str">
        <f t="shared" si="840"/>
        <v>PASS</v>
      </c>
      <c r="R5957" t="str">
        <f t="shared" si="841"/>
        <v>PASS</v>
      </c>
      <c r="S5957" t="str">
        <f t="shared" si="842"/>
        <v>PASS</v>
      </c>
      <c r="T5957">
        <f t="shared" si="843"/>
        <v>100</v>
      </c>
      <c r="U5957" t="str">
        <f t="shared" si="844"/>
        <v>Low</v>
      </c>
      <c r="V5957" t="str">
        <f t="shared" si="845"/>
        <v>Clean</v>
      </c>
    </row>
    <row r="5958" spans="1:22" x14ac:dyDescent="0.3">
      <c r="A5958" t="str">
        <f>Raw_Data!A5958</f>
        <v>26081931</v>
      </c>
      <c r="B5958">
        <f>Raw_Data!B5958</f>
        <v>45672</v>
      </c>
      <c r="C5958" t="str">
        <f>Raw_Data!C5958</f>
        <v>FUROSEMIDE 40 MG TABLET</v>
      </c>
      <c r="D5958" t="str">
        <f>Raw_Data!D5958</f>
        <v>69315011710</v>
      </c>
      <c r="E5958" t="str">
        <f>Raw_Data!E5958</f>
        <v>FORD, JAMES</v>
      </c>
      <c r="F5958" t="str">
        <f>Raw_Data!F5958</f>
        <v>1033117684</v>
      </c>
      <c r="G5958" t="str">
        <f>Raw_Data!H5958</f>
        <v>2</v>
      </c>
      <c r="H5958">
        <f>IFERROR(VLOOKUP(G5958,Store_Map!$A$2:$I$100,3,FALSE),"")</f>
        <v>0</v>
      </c>
      <c r="I5958">
        <f>IFERROR(VLOOKUP(G5958,Store_Map!$A$2:$I$100,4,FALSE),"")</f>
        <v>0</v>
      </c>
      <c r="J5958">
        <f>IFERROR(VLOOKUP(G5958,Store_Map!$A$2:$I$100,5,FALSE),"")</f>
        <v>0</v>
      </c>
      <c r="K5958">
        <f>IFERROR(VLOOKUP(G5958,Store_Map!$A$2:$I$100,6,FALSE),"")</f>
        <v>0</v>
      </c>
      <c r="L5958">
        <f>IFERROR(VLOOKUP(G5958,Store_Map!$A$2:$I$100,7,FALSE),"")</f>
        <v>0</v>
      </c>
      <c r="M5958">
        <f>IFERROR(VLOOKUP(G5958,Store_Map!$A$2:$I$100,8,FALSE),"")</f>
        <v>0</v>
      </c>
      <c r="N5958">
        <f t="shared" si="837"/>
        <v>0</v>
      </c>
      <c r="O5958" t="str">
        <f t="shared" si="838"/>
        <v>PASS</v>
      </c>
      <c r="P5958" t="str">
        <f t="shared" si="839"/>
        <v>PASS</v>
      </c>
      <c r="Q5958" t="str">
        <f t="shared" si="840"/>
        <v>PASS</v>
      </c>
      <c r="R5958" t="str">
        <f t="shared" si="841"/>
        <v>PASS</v>
      </c>
      <c r="S5958" t="str">
        <f t="shared" si="842"/>
        <v>PASS</v>
      </c>
      <c r="T5958">
        <f t="shared" si="843"/>
        <v>100</v>
      </c>
      <c r="U5958" t="str">
        <f t="shared" si="844"/>
        <v>Low</v>
      </c>
      <c r="V5958" t="str">
        <f t="shared" si="845"/>
        <v>Clean</v>
      </c>
    </row>
    <row r="5959" spans="1:22" x14ac:dyDescent="0.3">
      <c r="A5959" t="str">
        <f>Raw_Data!A5959</f>
        <v>26081930</v>
      </c>
      <c r="B5959">
        <f>Raw_Data!B5959</f>
        <v>45672</v>
      </c>
      <c r="C5959" t="str">
        <f>Raw_Data!C5959</f>
        <v>METOPROLOL SUCC ER 50 MG TA</v>
      </c>
      <c r="D5959" t="str">
        <f>Raw_Data!D5959</f>
        <v>50742061610</v>
      </c>
      <c r="E5959" t="str">
        <f>Raw_Data!E5959</f>
        <v>FORD, JAMES</v>
      </c>
      <c r="F5959" t="str">
        <f>Raw_Data!F5959</f>
        <v>1033117684</v>
      </c>
      <c r="G5959" t="str">
        <f>Raw_Data!H5959</f>
        <v>2</v>
      </c>
      <c r="H5959">
        <f>IFERROR(VLOOKUP(G5959,Store_Map!$A$2:$I$100,3,FALSE),"")</f>
        <v>0</v>
      </c>
      <c r="I5959">
        <f>IFERROR(VLOOKUP(G5959,Store_Map!$A$2:$I$100,4,FALSE),"")</f>
        <v>0</v>
      </c>
      <c r="J5959">
        <f>IFERROR(VLOOKUP(G5959,Store_Map!$A$2:$I$100,5,FALSE),"")</f>
        <v>0</v>
      </c>
      <c r="K5959">
        <f>IFERROR(VLOOKUP(G5959,Store_Map!$A$2:$I$100,6,FALSE),"")</f>
        <v>0</v>
      </c>
      <c r="L5959">
        <f>IFERROR(VLOOKUP(G5959,Store_Map!$A$2:$I$100,7,FALSE),"")</f>
        <v>0</v>
      </c>
      <c r="M5959">
        <f>IFERROR(VLOOKUP(G5959,Store_Map!$A$2:$I$100,8,FALSE),"")</f>
        <v>0</v>
      </c>
      <c r="N5959">
        <f t="shared" si="837"/>
        <v>0</v>
      </c>
      <c r="O5959" t="str">
        <f t="shared" si="838"/>
        <v>PASS</v>
      </c>
      <c r="P5959" t="str">
        <f t="shared" si="839"/>
        <v>PASS</v>
      </c>
      <c r="Q5959" t="str">
        <f t="shared" si="840"/>
        <v>PASS</v>
      </c>
      <c r="R5959" t="str">
        <f t="shared" si="841"/>
        <v>PASS</v>
      </c>
      <c r="S5959" t="str">
        <f t="shared" si="842"/>
        <v>PASS</v>
      </c>
      <c r="T5959">
        <f t="shared" si="843"/>
        <v>100</v>
      </c>
      <c r="U5959" t="str">
        <f t="shared" si="844"/>
        <v>Low</v>
      </c>
      <c r="V5959" t="str">
        <f t="shared" si="845"/>
        <v>Clean</v>
      </c>
    </row>
    <row r="5960" spans="1:22" x14ac:dyDescent="0.3">
      <c r="A5960" t="str">
        <f>Raw_Data!A5960</f>
        <v>26081929</v>
      </c>
      <c r="B5960">
        <f>Raw_Data!B5960</f>
        <v>45672</v>
      </c>
      <c r="C5960" t="str">
        <f>Raw_Data!C5960</f>
        <v>LOSARTAN POTASSIUM 25 MG TA</v>
      </c>
      <c r="D5960" t="str">
        <f>Raw_Data!D5960</f>
        <v>65862020199</v>
      </c>
      <c r="E5960" t="str">
        <f>Raw_Data!E5960</f>
        <v>FORD, JAMES</v>
      </c>
      <c r="F5960" t="str">
        <f>Raw_Data!F5960</f>
        <v>1033117684</v>
      </c>
      <c r="G5960" t="str">
        <f>Raw_Data!H5960</f>
        <v>2</v>
      </c>
      <c r="H5960">
        <f>IFERROR(VLOOKUP(G5960,Store_Map!$A$2:$I$100,3,FALSE),"")</f>
        <v>0</v>
      </c>
      <c r="I5960">
        <f>IFERROR(VLOOKUP(G5960,Store_Map!$A$2:$I$100,4,FALSE),"")</f>
        <v>0</v>
      </c>
      <c r="J5960">
        <f>IFERROR(VLOOKUP(G5960,Store_Map!$A$2:$I$100,5,FALSE),"")</f>
        <v>0</v>
      </c>
      <c r="K5960">
        <f>IFERROR(VLOOKUP(G5960,Store_Map!$A$2:$I$100,6,FALSE),"")</f>
        <v>0</v>
      </c>
      <c r="L5960">
        <f>IFERROR(VLOOKUP(G5960,Store_Map!$A$2:$I$100,7,FALSE),"")</f>
        <v>0</v>
      </c>
      <c r="M5960">
        <f>IFERROR(VLOOKUP(G5960,Store_Map!$A$2:$I$100,8,FALSE),"")</f>
        <v>0</v>
      </c>
      <c r="N5960">
        <f t="shared" si="837"/>
        <v>0</v>
      </c>
      <c r="O5960" t="str">
        <f t="shared" si="838"/>
        <v>PASS</v>
      </c>
      <c r="P5960" t="str">
        <f t="shared" si="839"/>
        <v>PASS</v>
      </c>
      <c r="Q5960" t="str">
        <f t="shared" si="840"/>
        <v>PASS</v>
      </c>
      <c r="R5960" t="str">
        <f t="shared" si="841"/>
        <v>PASS</v>
      </c>
      <c r="S5960" t="str">
        <f t="shared" si="842"/>
        <v>PASS</v>
      </c>
      <c r="T5960">
        <f t="shared" si="843"/>
        <v>100</v>
      </c>
      <c r="U5960" t="str">
        <f t="shared" si="844"/>
        <v>Low</v>
      </c>
      <c r="V5960" t="str">
        <f t="shared" si="845"/>
        <v>Clean</v>
      </c>
    </row>
    <row r="5961" spans="1:22" x14ac:dyDescent="0.3">
      <c r="A5961" t="str">
        <f>Raw_Data!A5961</f>
        <v>26080291</v>
      </c>
      <c r="B5961">
        <f>Raw_Data!B5961</f>
        <v>45672</v>
      </c>
      <c r="C5961" t="str">
        <f>Raw_Data!C5961</f>
        <v>GLIPIZIDE 5 MG TABLET</v>
      </c>
      <c r="D5961" t="str">
        <f>Raw_Data!D5961</f>
        <v>60505014101</v>
      </c>
      <c r="E5961" t="str">
        <f>Raw_Data!E5961</f>
        <v>FORD, JAMES</v>
      </c>
      <c r="F5961" t="str">
        <f>Raw_Data!F5961</f>
        <v>1033117684</v>
      </c>
      <c r="G5961" t="str">
        <f>Raw_Data!H5961</f>
        <v>2</v>
      </c>
      <c r="H5961">
        <f>IFERROR(VLOOKUP(G5961,Store_Map!$A$2:$I$100,3,FALSE),"")</f>
        <v>0</v>
      </c>
      <c r="I5961">
        <f>IFERROR(VLOOKUP(G5961,Store_Map!$A$2:$I$100,4,FALSE),"")</f>
        <v>0</v>
      </c>
      <c r="J5961">
        <f>IFERROR(VLOOKUP(G5961,Store_Map!$A$2:$I$100,5,FALSE),"")</f>
        <v>0</v>
      </c>
      <c r="K5961">
        <f>IFERROR(VLOOKUP(G5961,Store_Map!$A$2:$I$100,6,FALSE),"")</f>
        <v>0</v>
      </c>
      <c r="L5961">
        <f>IFERROR(VLOOKUP(G5961,Store_Map!$A$2:$I$100,7,FALSE),"")</f>
        <v>0</v>
      </c>
      <c r="M5961">
        <f>IFERROR(VLOOKUP(G5961,Store_Map!$A$2:$I$100,8,FALSE),"")</f>
        <v>0</v>
      </c>
      <c r="N5961">
        <f t="shared" si="837"/>
        <v>0</v>
      </c>
      <c r="O5961" t="str">
        <f t="shared" si="838"/>
        <v>PASS</v>
      </c>
      <c r="P5961" t="str">
        <f t="shared" si="839"/>
        <v>PASS</v>
      </c>
      <c r="Q5961" t="str">
        <f t="shared" si="840"/>
        <v>PASS</v>
      </c>
      <c r="R5961" t="str">
        <f t="shared" si="841"/>
        <v>PASS</v>
      </c>
      <c r="S5961" t="str">
        <f t="shared" si="842"/>
        <v>PASS</v>
      </c>
      <c r="T5961">
        <f t="shared" si="843"/>
        <v>100</v>
      </c>
      <c r="U5961" t="str">
        <f t="shared" si="844"/>
        <v>Low</v>
      </c>
      <c r="V5961" t="str">
        <f t="shared" si="845"/>
        <v>Clean</v>
      </c>
    </row>
    <row r="5962" spans="1:22" x14ac:dyDescent="0.3">
      <c r="A5962" t="str">
        <f>Raw_Data!A5962</f>
        <v>26073871</v>
      </c>
      <c r="B5962">
        <f>Raw_Data!B5962</f>
        <v>45672</v>
      </c>
      <c r="C5962" t="str">
        <f>Raw_Data!C5962</f>
        <v>ATORVASTATIN 40 MG TABLET</v>
      </c>
      <c r="D5962" t="str">
        <f>Raw_Data!D5962</f>
        <v>378395205</v>
      </c>
      <c r="E5962" t="str">
        <f>Raw_Data!E5962</f>
        <v>FORD, JAMES</v>
      </c>
      <c r="F5962" t="str">
        <f>Raw_Data!F5962</f>
        <v>1033117684</v>
      </c>
      <c r="G5962" t="str">
        <f>Raw_Data!H5962</f>
        <v>2</v>
      </c>
      <c r="H5962">
        <f>IFERROR(VLOOKUP(G5962,Store_Map!$A$2:$I$100,3,FALSE),"")</f>
        <v>0</v>
      </c>
      <c r="I5962">
        <f>IFERROR(VLOOKUP(G5962,Store_Map!$A$2:$I$100,4,FALSE),"")</f>
        <v>0</v>
      </c>
      <c r="J5962">
        <f>IFERROR(VLOOKUP(G5962,Store_Map!$A$2:$I$100,5,FALSE),"")</f>
        <v>0</v>
      </c>
      <c r="K5962">
        <f>IFERROR(VLOOKUP(G5962,Store_Map!$A$2:$I$100,6,FALSE),"")</f>
        <v>0</v>
      </c>
      <c r="L5962">
        <f>IFERROR(VLOOKUP(G5962,Store_Map!$A$2:$I$100,7,FALSE),"")</f>
        <v>0</v>
      </c>
      <c r="M5962">
        <f>IFERROR(VLOOKUP(G5962,Store_Map!$A$2:$I$100,8,FALSE),"")</f>
        <v>0</v>
      </c>
      <c r="N5962">
        <f t="shared" si="837"/>
        <v>0</v>
      </c>
      <c r="O5962" t="str">
        <f t="shared" si="838"/>
        <v>PASS</v>
      </c>
      <c r="P5962" t="str">
        <f t="shared" si="839"/>
        <v>REVIEW</v>
      </c>
      <c r="Q5962" t="str">
        <f t="shared" si="840"/>
        <v>PASS</v>
      </c>
      <c r="R5962" t="str">
        <f t="shared" si="841"/>
        <v>PASS</v>
      </c>
      <c r="S5962" t="str">
        <f t="shared" si="842"/>
        <v>REVIEW</v>
      </c>
      <c r="T5962">
        <f t="shared" si="843"/>
        <v>90</v>
      </c>
      <c r="U5962" t="str">
        <f t="shared" si="844"/>
        <v>Low</v>
      </c>
      <c r="V5962" t="str">
        <f t="shared" si="845"/>
        <v>Invalid NDC</v>
      </c>
    </row>
    <row r="5963" spans="1:22" x14ac:dyDescent="0.3">
      <c r="A5963" t="str">
        <f>Raw_Data!A5963</f>
        <v>26084195</v>
      </c>
      <c r="B5963">
        <f>Raw_Data!B5963</f>
        <v>45672</v>
      </c>
      <c r="C5963" t="str">
        <f>Raw_Data!C5963</f>
        <v>TRIUMEQ 600-50-300 MG TABLE</v>
      </c>
      <c r="D5963" t="str">
        <f>Raw_Data!D5963</f>
        <v>49702023113</v>
      </c>
      <c r="E5963" t="str">
        <f>Raw_Data!E5963</f>
        <v>DAVIS, KEPLER</v>
      </c>
      <c r="F5963" t="str">
        <f>Raw_Data!F5963</f>
        <v>1740357425</v>
      </c>
      <c r="G5963" t="str">
        <f>Raw_Data!H5963</f>
        <v>2</v>
      </c>
      <c r="H5963">
        <f>IFERROR(VLOOKUP(G5963,Store_Map!$A$2:$I$100,3,FALSE),"")</f>
        <v>0</v>
      </c>
      <c r="I5963">
        <f>IFERROR(VLOOKUP(G5963,Store_Map!$A$2:$I$100,4,FALSE),"")</f>
        <v>0</v>
      </c>
      <c r="J5963">
        <f>IFERROR(VLOOKUP(G5963,Store_Map!$A$2:$I$100,5,FALSE),"")</f>
        <v>0</v>
      </c>
      <c r="K5963">
        <f>IFERROR(VLOOKUP(G5963,Store_Map!$A$2:$I$100,6,FALSE),"")</f>
        <v>0</v>
      </c>
      <c r="L5963">
        <f>IFERROR(VLOOKUP(G5963,Store_Map!$A$2:$I$100,7,FALSE),"")</f>
        <v>0</v>
      </c>
      <c r="M5963">
        <f>IFERROR(VLOOKUP(G5963,Store_Map!$A$2:$I$100,8,FALSE),"")</f>
        <v>0</v>
      </c>
      <c r="N5963">
        <f t="shared" si="837"/>
        <v>0</v>
      </c>
      <c r="O5963" t="str">
        <f t="shared" si="838"/>
        <v>PASS</v>
      </c>
      <c r="P5963" t="str">
        <f t="shared" si="839"/>
        <v>PASS</v>
      </c>
      <c r="Q5963" t="str">
        <f t="shared" si="840"/>
        <v>PASS</v>
      </c>
      <c r="R5963" t="str">
        <f t="shared" si="841"/>
        <v>PASS</v>
      </c>
      <c r="S5963" t="str">
        <f t="shared" si="842"/>
        <v>PASS</v>
      </c>
      <c r="T5963">
        <f t="shared" si="843"/>
        <v>100</v>
      </c>
      <c r="U5963" t="str">
        <f t="shared" si="844"/>
        <v>Low</v>
      </c>
      <c r="V5963" t="str">
        <f t="shared" si="845"/>
        <v>Clean</v>
      </c>
    </row>
    <row r="5964" spans="1:22" x14ac:dyDescent="0.3">
      <c r="A5964" t="str">
        <f>Raw_Data!A5964</f>
        <v>26084346</v>
      </c>
      <c r="B5964">
        <f>Raw_Data!B5964</f>
        <v>45672</v>
      </c>
      <c r="C5964" t="str">
        <f>Raw_Data!C5964</f>
        <v>ALBUTEROL HFA 90 MCG INHALE</v>
      </c>
      <c r="D5964" t="str">
        <f>Raw_Data!D5964</f>
        <v>781729685</v>
      </c>
      <c r="E5964" t="str">
        <f>Raw_Data!E5964</f>
        <v>FORD, JAMES</v>
      </c>
      <c r="F5964" t="str">
        <f>Raw_Data!F5964</f>
        <v>1033117684</v>
      </c>
      <c r="G5964" t="str">
        <f>Raw_Data!H5964</f>
        <v>2</v>
      </c>
      <c r="H5964">
        <f>IFERROR(VLOOKUP(G5964,Store_Map!$A$2:$I$100,3,FALSE),"")</f>
        <v>0</v>
      </c>
      <c r="I5964">
        <f>IFERROR(VLOOKUP(G5964,Store_Map!$A$2:$I$100,4,FALSE),"")</f>
        <v>0</v>
      </c>
      <c r="J5964">
        <f>IFERROR(VLOOKUP(G5964,Store_Map!$A$2:$I$100,5,FALSE),"")</f>
        <v>0</v>
      </c>
      <c r="K5964">
        <f>IFERROR(VLOOKUP(G5964,Store_Map!$A$2:$I$100,6,FALSE),"")</f>
        <v>0</v>
      </c>
      <c r="L5964">
        <f>IFERROR(VLOOKUP(G5964,Store_Map!$A$2:$I$100,7,FALSE),"")</f>
        <v>0</v>
      </c>
      <c r="M5964">
        <f>IFERROR(VLOOKUP(G5964,Store_Map!$A$2:$I$100,8,FALSE),"")</f>
        <v>0</v>
      </c>
      <c r="N5964">
        <f t="shared" si="837"/>
        <v>0</v>
      </c>
      <c r="O5964" t="str">
        <f t="shared" si="838"/>
        <v>PASS</v>
      </c>
      <c r="P5964" t="str">
        <f t="shared" si="839"/>
        <v>REVIEW</v>
      </c>
      <c r="Q5964" t="str">
        <f t="shared" si="840"/>
        <v>PASS</v>
      </c>
      <c r="R5964" t="str">
        <f t="shared" si="841"/>
        <v>PASS</v>
      </c>
      <c r="S5964" t="str">
        <f t="shared" si="842"/>
        <v>REVIEW</v>
      </c>
      <c r="T5964">
        <f t="shared" si="843"/>
        <v>90</v>
      </c>
      <c r="U5964" t="str">
        <f t="shared" si="844"/>
        <v>Low</v>
      </c>
      <c r="V5964" t="str">
        <f t="shared" si="845"/>
        <v>Invalid NDC</v>
      </c>
    </row>
    <row r="5965" spans="1:22" x14ac:dyDescent="0.3">
      <c r="A5965" t="str">
        <f>Raw_Data!A5965</f>
        <v>26084007</v>
      </c>
      <c r="B5965">
        <f>Raw_Data!B5965</f>
        <v>45672</v>
      </c>
      <c r="C5965" t="str">
        <f>Raw_Data!C5965</f>
        <v>BENZTROPINE MES 1 MG TABLET</v>
      </c>
      <c r="D5965" t="str">
        <f>Raw_Data!D5965</f>
        <v>69315013701</v>
      </c>
      <c r="E5965" t="str">
        <f>Raw_Data!E5965</f>
        <v>Fernandez, Mara</v>
      </c>
      <c r="F5965" t="str">
        <f>Raw_Data!F5965</f>
        <v>1275047821</v>
      </c>
      <c r="G5965" t="str">
        <f>Raw_Data!H5965</f>
        <v>2</v>
      </c>
      <c r="H5965">
        <f>IFERROR(VLOOKUP(G5965,Store_Map!$A$2:$I$100,3,FALSE),"")</f>
        <v>0</v>
      </c>
      <c r="I5965">
        <f>IFERROR(VLOOKUP(G5965,Store_Map!$A$2:$I$100,4,FALSE),"")</f>
        <v>0</v>
      </c>
      <c r="J5965">
        <f>IFERROR(VLOOKUP(G5965,Store_Map!$A$2:$I$100,5,FALSE),"")</f>
        <v>0</v>
      </c>
      <c r="K5965">
        <f>IFERROR(VLOOKUP(G5965,Store_Map!$A$2:$I$100,6,FALSE),"")</f>
        <v>0</v>
      </c>
      <c r="L5965">
        <f>IFERROR(VLOOKUP(G5965,Store_Map!$A$2:$I$100,7,FALSE),"")</f>
        <v>0</v>
      </c>
      <c r="M5965">
        <f>IFERROR(VLOOKUP(G5965,Store_Map!$A$2:$I$100,8,FALSE),"")</f>
        <v>0</v>
      </c>
      <c r="N5965">
        <f t="shared" si="837"/>
        <v>0</v>
      </c>
      <c r="O5965" t="str">
        <f t="shared" si="838"/>
        <v>PASS</v>
      </c>
      <c r="P5965" t="str">
        <f t="shared" si="839"/>
        <v>PASS</v>
      </c>
      <c r="Q5965" t="str">
        <f t="shared" si="840"/>
        <v>PASS</v>
      </c>
      <c r="R5965" t="str">
        <f t="shared" si="841"/>
        <v>PASS</v>
      </c>
      <c r="S5965" t="str">
        <f t="shared" si="842"/>
        <v>PASS</v>
      </c>
      <c r="T5965">
        <f t="shared" si="843"/>
        <v>100</v>
      </c>
      <c r="U5965" t="str">
        <f t="shared" si="844"/>
        <v>Low</v>
      </c>
      <c r="V5965" t="str">
        <f t="shared" si="845"/>
        <v>Clean</v>
      </c>
    </row>
    <row r="5966" spans="1:22" x14ac:dyDescent="0.3">
      <c r="A5966" t="str">
        <f>Raw_Data!A5966</f>
        <v>26084009</v>
      </c>
      <c r="B5966">
        <f>Raw_Data!B5966</f>
        <v>45672</v>
      </c>
      <c r="C5966" t="str">
        <f>Raw_Data!C5966</f>
        <v>LITHIUM CARBONATE 300 MG CA</v>
      </c>
      <c r="D5966" t="str">
        <f>Raw_Data!D5966</f>
        <v>62332001431</v>
      </c>
      <c r="E5966" t="str">
        <f>Raw_Data!E5966</f>
        <v>Fernandez, Mara</v>
      </c>
      <c r="F5966" t="str">
        <f>Raw_Data!F5966</f>
        <v>1275047821</v>
      </c>
      <c r="G5966" t="str">
        <f>Raw_Data!H5966</f>
        <v>2</v>
      </c>
      <c r="H5966">
        <f>IFERROR(VLOOKUP(G5966,Store_Map!$A$2:$I$100,3,FALSE),"")</f>
        <v>0</v>
      </c>
      <c r="I5966">
        <f>IFERROR(VLOOKUP(G5966,Store_Map!$A$2:$I$100,4,FALSE),"")</f>
        <v>0</v>
      </c>
      <c r="J5966">
        <f>IFERROR(VLOOKUP(G5966,Store_Map!$A$2:$I$100,5,FALSE),"")</f>
        <v>0</v>
      </c>
      <c r="K5966">
        <f>IFERROR(VLOOKUP(G5966,Store_Map!$A$2:$I$100,6,FALSE),"")</f>
        <v>0</v>
      </c>
      <c r="L5966">
        <f>IFERROR(VLOOKUP(G5966,Store_Map!$A$2:$I$100,7,FALSE),"")</f>
        <v>0</v>
      </c>
      <c r="M5966">
        <f>IFERROR(VLOOKUP(G5966,Store_Map!$A$2:$I$100,8,FALSE),"")</f>
        <v>0</v>
      </c>
      <c r="N5966">
        <f t="shared" si="837"/>
        <v>0</v>
      </c>
      <c r="O5966" t="str">
        <f t="shared" si="838"/>
        <v>PASS</v>
      </c>
      <c r="P5966" t="str">
        <f t="shared" si="839"/>
        <v>PASS</v>
      </c>
      <c r="Q5966" t="str">
        <f t="shared" si="840"/>
        <v>PASS</v>
      </c>
      <c r="R5966" t="str">
        <f t="shared" si="841"/>
        <v>PASS</v>
      </c>
      <c r="S5966" t="str">
        <f t="shared" si="842"/>
        <v>PASS</v>
      </c>
      <c r="T5966">
        <f t="shared" si="843"/>
        <v>100</v>
      </c>
      <c r="U5966" t="str">
        <f t="shared" si="844"/>
        <v>Low</v>
      </c>
      <c r="V5966" t="str">
        <f t="shared" si="845"/>
        <v>Clean</v>
      </c>
    </row>
    <row r="5967" spans="1:22" x14ac:dyDescent="0.3">
      <c r="A5967" t="str">
        <f>Raw_Data!A5967</f>
        <v>26084008</v>
      </c>
      <c r="B5967">
        <f>Raw_Data!B5967</f>
        <v>45672</v>
      </c>
      <c r="C5967" t="str">
        <f>Raw_Data!C5967</f>
        <v>BUSPIRONE HCL 10 MG TABLET</v>
      </c>
      <c r="D5967" t="str">
        <f>Raw_Data!D5967</f>
        <v>29300024505</v>
      </c>
      <c r="E5967" t="str">
        <f>Raw_Data!E5967</f>
        <v>Fernandez, Mara</v>
      </c>
      <c r="F5967" t="str">
        <f>Raw_Data!F5967</f>
        <v>1275047821</v>
      </c>
      <c r="G5967" t="str">
        <f>Raw_Data!H5967</f>
        <v>2</v>
      </c>
      <c r="H5967">
        <f>IFERROR(VLOOKUP(G5967,Store_Map!$A$2:$I$100,3,FALSE),"")</f>
        <v>0</v>
      </c>
      <c r="I5967">
        <f>IFERROR(VLOOKUP(G5967,Store_Map!$A$2:$I$100,4,FALSE),"")</f>
        <v>0</v>
      </c>
      <c r="J5967">
        <f>IFERROR(VLOOKUP(G5967,Store_Map!$A$2:$I$100,5,FALSE),"")</f>
        <v>0</v>
      </c>
      <c r="K5967">
        <f>IFERROR(VLOOKUP(G5967,Store_Map!$A$2:$I$100,6,FALSE),"")</f>
        <v>0</v>
      </c>
      <c r="L5967">
        <f>IFERROR(VLOOKUP(G5967,Store_Map!$A$2:$I$100,7,FALSE),"")</f>
        <v>0</v>
      </c>
      <c r="M5967">
        <f>IFERROR(VLOOKUP(G5967,Store_Map!$A$2:$I$100,8,FALSE),"")</f>
        <v>0</v>
      </c>
      <c r="N5967">
        <f t="shared" si="837"/>
        <v>0</v>
      </c>
      <c r="O5967" t="str">
        <f t="shared" si="838"/>
        <v>PASS</v>
      </c>
      <c r="P5967" t="str">
        <f t="shared" si="839"/>
        <v>PASS</v>
      </c>
      <c r="Q5967" t="str">
        <f t="shared" si="840"/>
        <v>PASS</v>
      </c>
      <c r="R5967" t="str">
        <f t="shared" si="841"/>
        <v>PASS</v>
      </c>
      <c r="S5967" t="str">
        <f t="shared" si="842"/>
        <v>PASS</v>
      </c>
      <c r="T5967">
        <f t="shared" si="843"/>
        <v>100</v>
      </c>
      <c r="U5967" t="str">
        <f t="shared" si="844"/>
        <v>Low</v>
      </c>
      <c r="V5967" t="str">
        <f t="shared" si="845"/>
        <v>Clean</v>
      </c>
    </row>
    <row r="5968" spans="1:22" x14ac:dyDescent="0.3">
      <c r="A5968" t="str">
        <f>Raw_Data!A5968</f>
        <v>26083883</v>
      </c>
      <c r="B5968">
        <f>Raw_Data!B5968</f>
        <v>45672</v>
      </c>
      <c r="C5968" t="str">
        <f>Raw_Data!C5968</f>
        <v>*ARIPIPRAZOLE 5 MG TABLET</v>
      </c>
      <c r="D5968" t="str">
        <f>Raw_Data!D5968</f>
        <v>65162089703</v>
      </c>
      <c r="E5968" t="str">
        <f>Raw_Data!E5968</f>
        <v>Fernandez, Mara</v>
      </c>
      <c r="F5968" t="str">
        <f>Raw_Data!F5968</f>
        <v>1275047821</v>
      </c>
      <c r="G5968" t="str">
        <f>Raw_Data!H5968</f>
        <v>2</v>
      </c>
      <c r="H5968">
        <f>IFERROR(VLOOKUP(G5968,Store_Map!$A$2:$I$100,3,FALSE),"")</f>
        <v>0</v>
      </c>
      <c r="I5968">
        <f>IFERROR(VLOOKUP(G5968,Store_Map!$A$2:$I$100,4,FALSE),"")</f>
        <v>0</v>
      </c>
      <c r="J5968">
        <f>IFERROR(VLOOKUP(G5968,Store_Map!$A$2:$I$100,5,FALSE),"")</f>
        <v>0</v>
      </c>
      <c r="K5968">
        <f>IFERROR(VLOOKUP(G5968,Store_Map!$A$2:$I$100,6,FALSE),"")</f>
        <v>0</v>
      </c>
      <c r="L5968">
        <f>IFERROR(VLOOKUP(G5968,Store_Map!$A$2:$I$100,7,FALSE),"")</f>
        <v>0</v>
      </c>
      <c r="M5968">
        <f>IFERROR(VLOOKUP(G5968,Store_Map!$A$2:$I$100,8,FALSE),"")</f>
        <v>0</v>
      </c>
      <c r="N5968">
        <f t="shared" si="837"/>
        <v>0</v>
      </c>
      <c r="O5968" t="str">
        <f t="shared" si="838"/>
        <v>PASS</v>
      </c>
      <c r="P5968" t="str">
        <f t="shared" si="839"/>
        <v>PASS</v>
      </c>
      <c r="Q5968" t="str">
        <f t="shared" si="840"/>
        <v>PASS</v>
      </c>
      <c r="R5968" t="str">
        <f t="shared" si="841"/>
        <v>PASS</v>
      </c>
      <c r="S5968" t="str">
        <f t="shared" si="842"/>
        <v>PASS</v>
      </c>
      <c r="T5968">
        <f t="shared" si="843"/>
        <v>100</v>
      </c>
      <c r="U5968" t="str">
        <f t="shared" si="844"/>
        <v>Low</v>
      </c>
      <c r="V5968" t="str">
        <f t="shared" si="845"/>
        <v>Clean</v>
      </c>
    </row>
    <row r="5969" spans="1:22" x14ac:dyDescent="0.3">
      <c r="A5969" t="str">
        <f>Raw_Data!A5969</f>
        <v>26084926</v>
      </c>
      <c r="B5969">
        <f>Raw_Data!B5969</f>
        <v>45672</v>
      </c>
      <c r="C5969" t="str">
        <f>Raw_Data!C5969</f>
        <v>METFORMIN HCL ER 500 MG TAB</v>
      </c>
      <c r="D5969" t="str">
        <f>Raw_Data!D5969</f>
        <v>70010049105</v>
      </c>
      <c r="E5969" t="str">
        <f>Raw_Data!E5969</f>
        <v>GIBBS, JON</v>
      </c>
      <c r="F5969" t="str">
        <f>Raw_Data!F5969</f>
        <v>1700896156</v>
      </c>
      <c r="G5969" t="str">
        <f>Raw_Data!H5969</f>
        <v>2</v>
      </c>
      <c r="H5969">
        <f>IFERROR(VLOOKUP(G5969,Store_Map!$A$2:$I$100,3,FALSE),"")</f>
        <v>0</v>
      </c>
      <c r="I5969">
        <f>IFERROR(VLOOKUP(G5969,Store_Map!$A$2:$I$100,4,FALSE),"")</f>
        <v>0</v>
      </c>
      <c r="J5969">
        <f>IFERROR(VLOOKUP(G5969,Store_Map!$A$2:$I$100,5,FALSE),"")</f>
        <v>0</v>
      </c>
      <c r="K5969">
        <f>IFERROR(VLOOKUP(G5969,Store_Map!$A$2:$I$100,6,FALSE),"")</f>
        <v>0</v>
      </c>
      <c r="L5969">
        <f>IFERROR(VLOOKUP(G5969,Store_Map!$A$2:$I$100,7,FALSE),"")</f>
        <v>0</v>
      </c>
      <c r="M5969">
        <f>IFERROR(VLOOKUP(G5969,Store_Map!$A$2:$I$100,8,FALSE),"")</f>
        <v>0</v>
      </c>
      <c r="N5969">
        <f t="shared" si="837"/>
        <v>0</v>
      </c>
      <c r="O5969" t="str">
        <f t="shared" si="838"/>
        <v>PASS</v>
      </c>
      <c r="P5969" t="str">
        <f t="shared" si="839"/>
        <v>PASS</v>
      </c>
      <c r="Q5969" t="str">
        <f t="shared" si="840"/>
        <v>PASS</v>
      </c>
      <c r="R5969" t="str">
        <f t="shared" si="841"/>
        <v>PASS</v>
      </c>
      <c r="S5969" t="str">
        <f t="shared" si="842"/>
        <v>PASS</v>
      </c>
      <c r="T5969">
        <f t="shared" si="843"/>
        <v>100</v>
      </c>
      <c r="U5969" t="str">
        <f t="shared" si="844"/>
        <v>Low</v>
      </c>
      <c r="V5969" t="str">
        <f t="shared" si="845"/>
        <v>Clean</v>
      </c>
    </row>
    <row r="5970" spans="1:22" x14ac:dyDescent="0.3">
      <c r="A5970" t="str">
        <f>Raw_Data!A5970</f>
        <v>26084927</v>
      </c>
      <c r="B5970">
        <f>Raw_Data!B5970</f>
        <v>45672</v>
      </c>
      <c r="C5970" t="str">
        <f>Raw_Data!C5970</f>
        <v>HYDROCHLOROTHIAZIDE 25 MG T</v>
      </c>
      <c r="D5970" t="str">
        <f>Raw_Data!D5970</f>
        <v>23155000810</v>
      </c>
      <c r="E5970" t="str">
        <f>Raw_Data!E5970</f>
        <v>FORD, JAMES</v>
      </c>
      <c r="F5970" t="str">
        <f>Raw_Data!F5970</f>
        <v>1033117684</v>
      </c>
      <c r="G5970" t="str">
        <f>Raw_Data!H5970</f>
        <v>2</v>
      </c>
      <c r="H5970">
        <f>IFERROR(VLOOKUP(G5970,Store_Map!$A$2:$I$100,3,FALSE),"")</f>
        <v>0</v>
      </c>
      <c r="I5970">
        <f>IFERROR(VLOOKUP(G5970,Store_Map!$A$2:$I$100,4,FALSE),"")</f>
        <v>0</v>
      </c>
      <c r="J5970">
        <f>IFERROR(VLOOKUP(G5970,Store_Map!$A$2:$I$100,5,FALSE),"")</f>
        <v>0</v>
      </c>
      <c r="K5970">
        <f>IFERROR(VLOOKUP(G5970,Store_Map!$A$2:$I$100,6,FALSE),"")</f>
        <v>0</v>
      </c>
      <c r="L5970">
        <f>IFERROR(VLOOKUP(G5970,Store_Map!$A$2:$I$100,7,FALSE),"")</f>
        <v>0</v>
      </c>
      <c r="M5970">
        <f>IFERROR(VLOOKUP(G5970,Store_Map!$A$2:$I$100,8,FALSE),"")</f>
        <v>0</v>
      </c>
      <c r="N5970">
        <f t="shared" si="837"/>
        <v>0</v>
      </c>
      <c r="O5970" t="str">
        <f t="shared" si="838"/>
        <v>PASS</v>
      </c>
      <c r="P5970" t="str">
        <f t="shared" si="839"/>
        <v>PASS</v>
      </c>
      <c r="Q5970" t="str">
        <f t="shared" si="840"/>
        <v>PASS</v>
      </c>
      <c r="R5970" t="str">
        <f t="shared" si="841"/>
        <v>PASS</v>
      </c>
      <c r="S5970" t="str">
        <f t="shared" si="842"/>
        <v>PASS</v>
      </c>
      <c r="T5970">
        <f t="shared" si="843"/>
        <v>100</v>
      </c>
      <c r="U5970" t="str">
        <f t="shared" si="844"/>
        <v>Low</v>
      </c>
      <c r="V5970" t="str">
        <f t="shared" si="845"/>
        <v>Clean</v>
      </c>
    </row>
    <row r="5971" spans="1:22" x14ac:dyDescent="0.3">
      <c r="A5971" t="str">
        <f>Raw_Data!A5971</f>
        <v>26084930</v>
      </c>
      <c r="B5971">
        <f>Raw_Data!B5971</f>
        <v>45672</v>
      </c>
      <c r="C5971" t="str">
        <f>Raw_Data!C5971</f>
        <v>*PEG-3350 AND ELECTROLYTES</v>
      </c>
      <c r="D5971" t="str">
        <f>Raw_Data!D5971</f>
        <v>64380076621</v>
      </c>
      <c r="E5971" t="str">
        <f>Raw_Data!E5971</f>
        <v>Tsipotis MD, Evangelos</v>
      </c>
      <c r="F5971" t="str">
        <f>Raw_Data!F5971</f>
        <v>1093199358</v>
      </c>
      <c r="G5971" t="str">
        <f>Raw_Data!H5971</f>
        <v>2</v>
      </c>
      <c r="H5971">
        <f>IFERROR(VLOOKUP(G5971,Store_Map!$A$2:$I$100,3,FALSE),"")</f>
        <v>0</v>
      </c>
      <c r="I5971">
        <f>IFERROR(VLOOKUP(G5971,Store_Map!$A$2:$I$100,4,FALSE),"")</f>
        <v>0</v>
      </c>
      <c r="J5971">
        <f>IFERROR(VLOOKUP(G5971,Store_Map!$A$2:$I$100,5,FALSE),"")</f>
        <v>0</v>
      </c>
      <c r="K5971">
        <f>IFERROR(VLOOKUP(G5971,Store_Map!$A$2:$I$100,6,FALSE),"")</f>
        <v>0</v>
      </c>
      <c r="L5971">
        <f>IFERROR(VLOOKUP(G5971,Store_Map!$A$2:$I$100,7,FALSE),"")</f>
        <v>0</v>
      </c>
      <c r="M5971">
        <f>IFERROR(VLOOKUP(G5971,Store_Map!$A$2:$I$100,8,FALSE),"")</f>
        <v>0</v>
      </c>
      <c r="N5971">
        <f t="shared" si="837"/>
        <v>0</v>
      </c>
      <c r="O5971" t="str">
        <f t="shared" si="838"/>
        <v>PASS</v>
      </c>
      <c r="P5971" t="str">
        <f t="shared" si="839"/>
        <v>PASS</v>
      </c>
      <c r="Q5971" t="str">
        <f t="shared" si="840"/>
        <v>PASS</v>
      </c>
      <c r="R5971" t="str">
        <f t="shared" si="841"/>
        <v>PASS</v>
      </c>
      <c r="S5971" t="str">
        <f t="shared" si="842"/>
        <v>PASS</v>
      </c>
      <c r="T5971">
        <f t="shared" si="843"/>
        <v>100</v>
      </c>
      <c r="U5971" t="str">
        <f t="shared" si="844"/>
        <v>Low</v>
      </c>
      <c r="V5971" t="str">
        <f t="shared" si="845"/>
        <v>Clean</v>
      </c>
    </row>
    <row r="5972" spans="1:22" x14ac:dyDescent="0.3">
      <c r="A5972" t="str">
        <f>Raw_Data!A5972</f>
        <v>26084932</v>
      </c>
      <c r="B5972">
        <f>Raw_Data!B5972</f>
        <v>45672</v>
      </c>
      <c r="C5972" t="str">
        <f>Raw_Data!C5972</f>
        <v>POTASSIUM CL ER 10 MEQ TABL</v>
      </c>
      <c r="D5972" t="str">
        <f>Raw_Data!D5972</f>
        <v>832532310</v>
      </c>
      <c r="E5972" t="str">
        <f>Raw_Data!E5972</f>
        <v>BYNE, EDMUND</v>
      </c>
      <c r="F5972" t="str">
        <f>Raw_Data!F5972</f>
        <v>1033186648</v>
      </c>
      <c r="G5972" t="str">
        <f>Raw_Data!H5972</f>
        <v>2</v>
      </c>
      <c r="H5972">
        <f>IFERROR(VLOOKUP(G5972,Store_Map!$A$2:$I$100,3,FALSE),"")</f>
        <v>0</v>
      </c>
      <c r="I5972">
        <f>IFERROR(VLOOKUP(G5972,Store_Map!$A$2:$I$100,4,FALSE),"")</f>
        <v>0</v>
      </c>
      <c r="J5972">
        <f>IFERROR(VLOOKUP(G5972,Store_Map!$A$2:$I$100,5,FALSE),"")</f>
        <v>0</v>
      </c>
      <c r="K5972">
        <f>IFERROR(VLOOKUP(G5972,Store_Map!$A$2:$I$100,6,FALSE),"")</f>
        <v>0</v>
      </c>
      <c r="L5972">
        <f>IFERROR(VLOOKUP(G5972,Store_Map!$A$2:$I$100,7,FALSE),"")</f>
        <v>0</v>
      </c>
      <c r="M5972">
        <f>IFERROR(VLOOKUP(G5972,Store_Map!$A$2:$I$100,8,FALSE),"")</f>
        <v>0</v>
      </c>
      <c r="N5972">
        <f t="shared" si="837"/>
        <v>0</v>
      </c>
      <c r="O5972" t="str">
        <f t="shared" si="838"/>
        <v>PASS</v>
      </c>
      <c r="P5972" t="str">
        <f t="shared" si="839"/>
        <v>REVIEW</v>
      </c>
      <c r="Q5972" t="str">
        <f t="shared" si="840"/>
        <v>PASS</v>
      </c>
      <c r="R5972" t="str">
        <f t="shared" si="841"/>
        <v>PASS</v>
      </c>
      <c r="S5972" t="str">
        <f t="shared" si="842"/>
        <v>REVIEW</v>
      </c>
      <c r="T5972">
        <f t="shared" si="843"/>
        <v>90</v>
      </c>
      <c r="U5972" t="str">
        <f t="shared" si="844"/>
        <v>Low</v>
      </c>
      <c r="V5972" t="str">
        <f t="shared" si="845"/>
        <v>Invalid NDC</v>
      </c>
    </row>
    <row r="5973" spans="1:22" x14ac:dyDescent="0.3">
      <c r="A5973" t="str">
        <f>Raw_Data!A5973</f>
        <v>26078795</v>
      </c>
      <c r="B5973">
        <f>Raw_Data!B5973</f>
        <v>45672</v>
      </c>
      <c r="C5973" t="str">
        <f>Raw_Data!C5973</f>
        <v>PRALUENT 75 MG/ML PEN</v>
      </c>
      <c r="D5973" t="str">
        <f>Raw_Data!D5973</f>
        <v>61755002002</v>
      </c>
      <c r="E5973" t="str">
        <f>Raw_Data!E5973</f>
        <v>PEDERSEN, JENNIFER</v>
      </c>
      <c r="F5973" t="str">
        <f>Raw_Data!F5973</f>
        <v>1073606661</v>
      </c>
      <c r="G5973" t="str">
        <f>Raw_Data!H5973</f>
        <v>2</v>
      </c>
      <c r="H5973">
        <f>IFERROR(VLOOKUP(G5973,Store_Map!$A$2:$I$100,3,FALSE),"")</f>
        <v>0</v>
      </c>
      <c r="I5973">
        <f>IFERROR(VLOOKUP(G5973,Store_Map!$A$2:$I$100,4,FALSE),"")</f>
        <v>0</v>
      </c>
      <c r="J5973">
        <f>IFERROR(VLOOKUP(G5973,Store_Map!$A$2:$I$100,5,FALSE),"")</f>
        <v>0</v>
      </c>
      <c r="K5973">
        <f>IFERROR(VLOOKUP(G5973,Store_Map!$A$2:$I$100,6,FALSE),"")</f>
        <v>0</v>
      </c>
      <c r="L5973">
        <f>IFERROR(VLOOKUP(G5973,Store_Map!$A$2:$I$100,7,FALSE),"")</f>
        <v>0</v>
      </c>
      <c r="M5973">
        <f>IFERROR(VLOOKUP(G5973,Store_Map!$A$2:$I$100,8,FALSE),"")</f>
        <v>0</v>
      </c>
      <c r="N5973">
        <f t="shared" si="837"/>
        <v>0</v>
      </c>
      <c r="O5973" t="str">
        <f t="shared" si="838"/>
        <v>PASS</v>
      </c>
      <c r="P5973" t="str">
        <f t="shared" si="839"/>
        <v>PASS</v>
      </c>
      <c r="Q5973" t="str">
        <f t="shared" si="840"/>
        <v>PASS</v>
      </c>
      <c r="R5973" t="str">
        <f t="shared" si="841"/>
        <v>PASS</v>
      </c>
      <c r="S5973" t="str">
        <f t="shared" si="842"/>
        <v>PASS</v>
      </c>
      <c r="T5973">
        <f t="shared" si="843"/>
        <v>100</v>
      </c>
      <c r="U5973" t="str">
        <f t="shared" si="844"/>
        <v>Low</v>
      </c>
      <c r="V5973" t="str">
        <f t="shared" si="845"/>
        <v>Clean</v>
      </c>
    </row>
    <row r="5974" spans="1:22" x14ac:dyDescent="0.3">
      <c r="A5974" t="str">
        <f>Raw_Data!A5974</f>
        <v>26084933</v>
      </c>
      <c r="B5974">
        <f>Raw_Data!B5974</f>
        <v>45672</v>
      </c>
      <c r="C5974" t="str">
        <f>Raw_Data!C5974</f>
        <v>METFORMIN HCL ER 500 MG TAB</v>
      </c>
      <c r="D5974" t="str">
        <f>Raw_Data!D5974</f>
        <v>70010049105</v>
      </c>
      <c r="E5974" t="str">
        <f>Raw_Data!E5974</f>
        <v>PEDERSEN, JENNIFER</v>
      </c>
      <c r="F5974" t="str">
        <f>Raw_Data!F5974</f>
        <v>1073606661</v>
      </c>
      <c r="G5974" t="str">
        <f>Raw_Data!H5974</f>
        <v>2</v>
      </c>
      <c r="H5974">
        <f>IFERROR(VLOOKUP(G5974,Store_Map!$A$2:$I$100,3,FALSE),"")</f>
        <v>0</v>
      </c>
      <c r="I5974">
        <f>IFERROR(VLOOKUP(G5974,Store_Map!$A$2:$I$100,4,FALSE),"")</f>
        <v>0</v>
      </c>
      <c r="J5974">
        <f>IFERROR(VLOOKUP(G5974,Store_Map!$A$2:$I$100,5,FALSE),"")</f>
        <v>0</v>
      </c>
      <c r="K5974">
        <f>IFERROR(VLOOKUP(G5974,Store_Map!$A$2:$I$100,6,FALSE),"")</f>
        <v>0</v>
      </c>
      <c r="L5974">
        <f>IFERROR(VLOOKUP(G5974,Store_Map!$A$2:$I$100,7,FALSE),"")</f>
        <v>0</v>
      </c>
      <c r="M5974">
        <f>IFERROR(VLOOKUP(G5974,Store_Map!$A$2:$I$100,8,FALSE),"")</f>
        <v>0</v>
      </c>
      <c r="N5974">
        <f t="shared" si="837"/>
        <v>0</v>
      </c>
      <c r="O5974" t="str">
        <f t="shared" si="838"/>
        <v>PASS</v>
      </c>
      <c r="P5974" t="str">
        <f t="shared" si="839"/>
        <v>PASS</v>
      </c>
      <c r="Q5974" t="str">
        <f t="shared" si="840"/>
        <v>PASS</v>
      </c>
      <c r="R5974" t="str">
        <f t="shared" si="841"/>
        <v>PASS</v>
      </c>
      <c r="S5974" t="str">
        <f t="shared" si="842"/>
        <v>PASS</v>
      </c>
      <c r="T5974">
        <f t="shared" si="843"/>
        <v>100</v>
      </c>
      <c r="U5974" t="str">
        <f t="shared" si="844"/>
        <v>Low</v>
      </c>
      <c r="V5974" t="str">
        <f t="shared" si="845"/>
        <v>Clean</v>
      </c>
    </row>
    <row r="5975" spans="1:22" x14ac:dyDescent="0.3">
      <c r="A5975" t="str">
        <f>Raw_Data!A5975</f>
        <v>26084935</v>
      </c>
      <c r="B5975">
        <f>Raw_Data!B5975</f>
        <v>45672</v>
      </c>
      <c r="C5975" t="str">
        <f>Raw_Data!C5975</f>
        <v>VITAMIN D3 50,000 UNIT CAPS</v>
      </c>
      <c r="D5975" t="str">
        <f>Raw_Data!D5975</f>
        <v>75834002001</v>
      </c>
      <c r="E5975" t="str">
        <f>Raw_Data!E5975</f>
        <v>DAVIS, KEPLER</v>
      </c>
      <c r="F5975" t="str">
        <f>Raw_Data!F5975</f>
        <v>1740357425</v>
      </c>
      <c r="G5975" t="str">
        <f>Raw_Data!H5975</f>
        <v>2</v>
      </c>
      <c r="H5975">
        <f>IFERROR(VLOOKUP(G5975,Store_Map!$A$2:$I$100,3,FALSE),"")</f>
        <v>0</v>
      </c>
      <c r="I5975">
        <f>IFERROR(VLOOKUP(G5975,Store_Map!$A$2:$I$100,4,FALSE),"")</f>
        <v>0</v>
      </c>
      <c r="J5975">
        <f>IFERROR(VLOOKUP(G5975,Store_Map!$A$2:$I$100,5,FALSE),"")</f>
        <v>0</v>
      </c>
      <c r="K5975">
        <f>IFERROR(VLOOKUP(G5975,Store_Map!$A$2:$I$100,6,FALSE),"")</f>
        <v>0</v>
      </c>
      <c r="L5975">
        <f>IFERROR(VLOOKUP(G5975,Store_Map!$A$2:$I$100,7,FALSE),"")</f>
        <v>0</v>
      </c>
      <c r="M5975">
        <f>IFERROR(VLOOKUP(G5975,Store_Map!$A$2:$I$100,8,FALSE),"")</f>
        <v>0</v>
      </c>
      <c r="N5975">
        <f t="shared" si="837"/>
        <v>0</v>
      </c>
      <c r="O5975" t="str">
        <f t="shared" si="838"/>
        <v>PASS</v>
      </c>
      <c r="P5975" t="str">
        <f t="shared" si="839"/>
        <v>PASS</v>
      </c>
      <c r="Q5975" t="str">
        <f t="shared" si="840"/>
        <v>PASS</v>
      </c>
      <c r="R5975" t="str">
        <f t="shared" si="841"/>
        <v>PASS</v>
      </c>
      <c r="S5975" t="str">
        <f t="shared" si="842"/>
        <v>PASS</v>
      </c>
      <c r="T5975">
        <f t="shared" si="843"/>
        <v>100</v>
      </c>
      <c r="U5975" t="str">
        <f t="shared" si="844"/>
        <v>Low</v>
      </c>
      <c r="V5975" t="str">
        <f t="shared" si="845"/>
        <v>Clean</v>
      </c>
    </row>
    <row r="5976" spans="1:22" x14ac:dyDescent="0.3">
      <c r="A5976" t="str">
        <f>Raw_Data!A5976</f>
        <v>26082222</v>
      </c>
      <c r="B5976">
        <f>Raw_Data!B5976</f>
        <v>45672</v>
      </c>
      <c r="C5976" t="str">
        <f>Raw_Data!C5976</f>
        <v>MOUNJARO 15 MG/0.5 ML PEN</v>
      </c>
      <c r="D5976" t="str">
        <f>Raw_Data!D5976</f>
        <v>2145780</v>
      </c>
      <c r="E5976" t="str">
        <f>Raw_Data!E5976</f>
        <v>EL- CHOUFI, LEYLA</v>
      </c>
      <c r="F5976" t="str">
        <f>Raw_Data!F5976</f>
        <v>1942355342</v>
      </c>
      <c r="G5976" t="str">
        <f>Raw_Data!H5976</f>
        <v>2</v>
      </c>
      <c r="H5976">
        <f>IFERROR(VLOOKUP(G5976,Store_Map!$A$2:$I$100,3,FALSE),"")</f>
        <v>0</v>
      </c>
      <c r="I5976">
        <f>IFERROR(VLOOKUP(G5976,Store_Map!$A$2:$I$100,4,FALSE),"")</f>
        <v>0</v>
      </c>
      <c r="J5976">
        <f>IFERROR(VLOOKUP(G5976,Store_Map!$A$2:$I$100,5,FALSE),"")</f>
        <v>0</v>
      </c>
      <c r="K5976">
        <f>IFERROR(VLOOKUP(G5976,Store_Map!$A$2:$I$100,6,FALSE),"")</f>
        <v>0</v>
      </c>
      <c r="L5976">
        <f>IFERROR(VLOOKUP(G5976,Store_Map!$A$2:$I$100,7,FALSE),"")</f>
        <v>0</v>
      </c>
      <c r="M5976">
        <f>IFERROR(VLOOKUP(G5976,Store_Map!$A$2:$I$100,8,FALSE),"")</f>
        <v>0</v>
      </c>
      <c r="N5976">
        <f t="shared" si="837"/>
        <v>0</v>
      </c>
      <c r="O5976" t="str">
        <f t="shared" si="838"/>
        <v>PASS</v>
      </c>
      <c r="P5976" t="str">
        <f t="shared" si="839"/>
        <v>REVIEW</v>
      </c>
      <c r="Q5976" t="str">
        <f t="shared" si="840"/>
        <v>PASS</v>
      </c>
      <c r="R5976" t="str">
        <f t="shared" si="841"/>
        <v>PASS</v>
      </c>
      <c r="S5976" t="str">
        <f t="shared" si="842"/>
        <v>REVIEW</v>
      </c>
      <c r="T5976">
        <f t="shared" si="843"/>
        <v>90</v>
      </c>
      <c r="U5976" t="str">
        <f t="shared" si="844"/>
        <v>Low</v>
      </c>
      <c r="V5976" t="str">
        <f t="shared" si="845"/>
        <v>Invalid NDC</v>
      </c>
    </row>
    <row r="5977" spans="1:22" x14ac:dyDescent="0.3">
      <c r="A5977" t="str">
        <f>Raw_Data!A5977</f>
        <v>26073139</v>
      </c>
      <c r="B5977">
        <f>Raw_Data!B5977</f>
        <v>45672</v>
      </c>
      <c r="C5977" t="str">
        <f>Raw_Data!C5977</f>
        <v>ESCITALOPRAM 10 MG TABLET</v>
      </c>
      <c r="D5977" t="str">
        <f>Raw_Data!D5977</f>
        <v>65862037401</v>
      </c>
      <c r="E5977" t="str">
        <f>Raw_Data!E5977</f>
        <v>GIBBS, JON</v>
      </c>
      <c r="F5977" t="str">
        <f>Raw_Data!F5977</f>
        <v>1700896156</v>
      </c>
      <c r="G5977" t="str">
        <f>Raw_Data!H5977</f>
        <v>2</v>
      </c>
      <c r="H5977">
        <f>IFERROR(VLOOKUP(G5977,Store_Map!$A$2:$I$100,3,FALSE),"")</f>
        <v>0</v>
      </c>
      <c r="I5977">
        <f>IFERROR(VLOOKUP(G5977,Store_Map!$A$2:$I$100,4,FALSE),"")</f>
        <v>0</v>
      </c>
      <c r="J5977">
        <f>IFERROR(VLOOKUP(G5977,Store_Map!$A$2:$I$100,5,FALSE),"")</f>
        <v>0</v>
      </c>
      <c r="K5977">
        <f>IFERROR(VLOOKUP(G5977,Store_Map!$A$2:$I$100,6,FALSE),"")</f>
        <v>0</v>
      </c>
      <c r="L5977">
        <f>IFERROR(VLOOKUP(G5977,Store_Map!$A$2:$I$100,7,FALSE),"")</f>
        <v>0</v>
      </c>
      <c r="M5977">
        <f>IFERROR(VLOOKUP(G5977,Store_Map!$A$2:$I$100,8,FALSE),"")</f>
        <v>0</v>
      </c>
      <c r="N5977">
        <f t="shared" si="837"/>
        <v>0</v>
      </c>
      <c r="O5977" t="str">
        <f t="shared" si="838"/>
        <v>PASS</v>
      </c>
      <c r="P5977" t="str">
        <f t="shared" si="839"/>
        <v>PASS</v>
      </c>
      <c r="Q5977" t="str">
        <f t="shared" si="840"/>
        <v>PASS</v>
      </c>
      <c r="R5977" t="str">
        <f t="shared" si="841"/>
        <v>PASS</v>
      </c>
      <c r="S5977" t="str">
        <f t="shared" si="842"/>
        <v>PASS</v>
      </c>
      <c r="T5977">
        <f t="shared" si="843"/>
        <v>100</v>
      </c>
      <c r="U5977" t="str">
        <f t="shared" si="844"/>
        <v>Low</v>
      </c>
      <c r="V5977" t="str">
        <f t="shared" si="845"/>
        <v>Clean</v>
      </c>
    </row>
    <row r="5978" spans="1:22" x14ac:dyDescent="0.3">
      <c r="A5978" t="str">
        <f>Raw_Data!A5978</f>
        <v>26083470</v>
      </c>
      <c r="B5978">
        <f>Raw_Data!B5978</f>
        <v>45672</v>
      </c>
      <c r="C5978" t="str">
        <f>Raw_Data!C5978</f>
        <v>NIACIN TR 250 MG CAPSULE</v>
      </c>
      <c r="D5978" t="str">
        <f>Raw_Data!D5978</f>
        <v>10006070020</v>
      </c>
      <c r="E5978" t="str">
        <f>Raw_Data!E5978</f>
        <v>PEDERSEN, JENNIFER</v>
      </c>
      <c r="F5978" t="str">
        <f>Raw_Data!F5978</f>
        <v>1073606661</v>
      </c>
      <c r="G5978" t="str">
        <f>Raw_Data!H5978</f>
        <v>2</v>
      </c>
      <c r="H5978">
        <f>IFERROR(VLOOKUP(G5978,Store_Map!$A$2:$I$100,3,FALSE),"")</f>
        <v>0</v>
      </c>
      <c r="I5978">
        <f>IFERROR(VLOOKUP(G5978,Store_Map!$A$2:$I$100,4,FALSE),"")</f>
        <v>0</v>
      </c>
      <c r="J5978">
        <f>IFERROR(VLOOKUP(G5978,Store_Map!$A$2:$I$100,5,FALSE),"")</f>
        <v>0</v>
      </c>
      <c r="K5978">
        <f>IFERROR(VLOOKUP(G5978,Store_Map!$A$2:$I$100,6,FALSE),"")</f>
        <v>0</v>
      </c>
      <c r="L5978">
        <f>IFERROR(VLOOKUP(G5978,Store_Map!$A$2:$I$100,7,FALSE),"")</f>
        <v>0</v>
      </c>
      <c r="M5978">
        <f>IFERROR(VLOOKUP(G5978,Store_Map!$A$2:$I$100,8,FALSE),"")</f>
        <v>0</v>
      </c>
      <c r="N5978">
        <f t="shared" si="837"/>
        <v>0</v>
      </c>
      <c r="O5978" t="str">
        <f t="shared" si="838"/>
        <v>PASS</v>
      </c>
      <c r="P5978" t="str">
        <f t="shared" si="839"/>
        <v>PASS</v>
      </c>
      <c r="Q5978" t="str">
        <f t="shared" si="840"/>
        <v>PASS</v>
      </c>
      <c r="R5978" t="str">
        <f t="shared" si="841"/>
        <v>PASS</v>
      </c>
      <c r="S5978" t="str">
        <f t="shared" si="842"/>
        <v>PASS</v>
      </c>
      <c r="T5978">
        <f t="shared" si="843"/>
        <v>100</v>
      </c>
      <c r="U5978" t="str">
        <f t="shared" si="844"/>
        <v>Low</v>
      </c>
      <c r="V5978" t="str">
        <f t="shared" si="845"/>
        <v>Clean</v>
      </c>
    </row>
    <row r="5979" spans="1:22" x14ac:dyDescent="0.3">
      <c r="A5979" t="str">
        <f>Raw_Data!A5979</f>
        <v>26075696</v>
      </c>
      <c r="B5979">
        <f>Raw_Data!B5979</f>
        <v>45672</v>
      </c>
      <c r="C5979" t="str">
        <f>Raw_Data!C5979</f>
        <v>*BISOPROLOL FUMARATE 5 MG T</v>
      </c>
      <c r="D5979" t="str">
        <f>Raw_Data!D5979</f>
        <v>70954045510</v>
      </c>
      <c r="E5979" t="str">
        <f>Raw_Data!E5979</f>
        <v>STENARD, JAMES</v>
      </c>
      <c r="F5979" t="str">
        <f>Raw_Data!F5979</f>
        <v>1396275491</v>
      </c>
      <c r="G5979" t="str">
        <f>Raw_Data!H5979</f>
        <v>2</v>
      </c>
      <c r="H5979">
        <f>IFERROR(VLOOKUP(G5979,Store_Map!$A$2:$I$100,3,FALSE),"")</f>
        <v>0</v>
      </c>
      <c r="I5979">
        <f>IFERROR(VLOOKUP(G5979,Store_Map!$A$2:$I$100,4,FALSE),"")</f>
        <v>0</v>
      </c>
      <c r="J5979">
        <f>IFERROR(VLOOKUP(G5979,Store_Map!$A$2:$I$100,5,FALSE),"")</f>
        <v>0</v>
      </c>
      <c r="K5979">
        <f>IFERROR(VLOOKUP(G5979,Store_Map!$A$2:$I$100,6,FALSE),"")</f>
        <v>0</v>
      </c>
      <c r="L5979">
        <f>IFERROR(VLOOKUP(G5979,Store_Map!$A$2:$I$100,7,FALSE),"")</f>
        <v>0</v>
      </c>
      <c r="M5979">
        <f>IFERROR(VLOOKUP(G5979,Store_Map!$A$2:$I$100,8,FALSE),"")</f>
        <v>0</v>
      </c>
      <c r="N5979">
        <f t="shared" si="837"/>
        <v>0</v>
      </c>
      <c r="O5979" t="str">
        <f t="shared" si="838"/>
        <v>PASS</v>
      </c>
      <c r="P5979" t="str">
        <f t="shared" si="839"/>
        <v>PASS</v>
      </c>
      <c r="Q5979" t="str">
        <f t="shared" si="840"/>
        <v>PASS</v>
      </c>
      <c r="R5979" t="str">
        <f t="shared" si="841"/>
        <v>PASS</v>
      </c>
      <c r="S5979" t="str">
        <f t="shared" si="842"/>
        <v>PASS</v>
      </c>
      <c r="T5979">
        <f t="shared" si="843"/>
        <v>100</v>
      </c>
      <c r="U5979" t="str">
        <f t="shared" si="844"/>
        <v>Low</v>
      </c>
      <c r="V5979" t="str">
        <f t="shared" si="845"/>
        <v>Clean</v>
      </c>
    </row>
    <row r="5980" spans="1:22" x14ac:dyDescent="0.3">
      <c r="A5980" t="str">
        <f>Raw_Data!A5980</f>
        <v>26073138</v>
      </c>
      <c r="B5980">
        <f>Raw_Data!B5980</f>
        <v>45672</v>
      </c>
      <c r="C5980" t="str">
        <f>Raw_Data!C5980</f>
        <v>DILTIAZEM 24H ER(CD) 300 MG</v>
      </c>
      <c r="D5980" t="str">
        <f>Raw_Data!D5980</f>
        <v>24979002907</v>
      </c>
      <c r="E5980" t="str">
        <f>Raw_Data!E5980</f>
        <v>GIBBS, JON</v>
      </c>
      <c r="F5980" t="str">
        <f>Raw_Data!F5980</f>
        <v>1700896156</v>
      </c>
      <c r="G5980" t="str">
        <f>Raw_Data!H5980</f>
        <v>2</v>
      </c>
      <c r="H5980">
        <f>IFERROR(VLOOKUP(G5980,Store_Map!$A$2:$I$100,3,FALSE),"")</f>
        <v>0</v>
      </c>
      <c r="I5980">
        <f>IFERROR(VLOOKUP(G5980,Store_Map!$A$2:$I$100,4,FALSE),"")</f>
        <v>0</v>
      </c>
      <c r="J5980">
        <f>IFERROR(VLOOKUP(G5980,Store_Map!$A$2:$I$100,5,FALSE),"")</f>
        <v>0</v>
      </c>
      <c r="K5980">
        <f>IFERROR(VLOOKUP(G5980,Store_Map!$A$2:$I$100,6,FALSE),"")</f>
        <v>0</v>
      </c>
      <c r="L5980">
        <f>IFERROR(VLOOKUP(G5980,Store_Map!$A$2:$I$100,7,FALSE),"")</f>
        <v>0</v>
      </c>
      <c r="M5980">
        <f>IFERROR(VLOOKUP(G5980,Store_Map!$A$2:$I$100,8,FALSE),"")</f>
        <v>0</v>
      </c>
      <c r="N5980">
        <f t="shared" si="837"/>
        <v>0</v>
      </c>
      <c r="O5980" t="str">
        <f t="shared" si="838"/>
        <v>PASS</v>
      </c>
      <c r="P5980" t="str">
        <f t="shared" si="839"/>
        <v>PASS</v>
      </c>
      <c r="Q5980" t="str">
        <f t="shared" si="840"/>
        <v>PASS</v>
      </c>
      <c r="R5980" t="str">
        <f t="shared" si="841"/>
        <v>PASS</v>
      </c>
      <c r="S5980" t="str">
        <f t="shared" si="842"/>
        <v>PASS</v>
      </c>
      <c r="T5980">
        <f t="shared" si="843"/>
        <v>100</v>
      </c>
      <c r="U5980" t="str">
        <f t="shared" si="844"/>
        <v>Low</v>
      </c>
      <c r="V5980" t="str">
        <f t="shared" si="845"/>
        <v>Clean</v>
      </c>
    </row>
    <row r="5981" spans="1:22" x14ac:dyDescent="0.3">
      <c r="A5981" t="str">
        <f>Raw_Data!A5981</f>
        <v>26079078</v>
      </c>
      <c r="B5981">
        <f>Raw_Data!B5981</f>
        <v>45673</v>
      </c>
      <c r="C5981" t="str">
        <f>Raw_Data!C5981</f>
        <v>ELIQUIS 5 MG TABLET</v>
      </c>
      <c r="D5981" t="str">
        <f>Raw_Data!D5981</f>
        <v>3089421</v>
      </c>
      <c r="E5981" t="str">
        <f>Raw_Data!E5981</f>
        <v>FORD, JAMES</v>
      </c>
      <c r="F5981" t="str">
        <f>Raw_Data!F5981</f>
        <v>1033117684</v>
      </c>
      <c r="G5981" t="str">
        <f>Raw_Data!H5981</f>
        <v>2</v>
      </c>
      <c r="H5981">
        <f>IFERROR(VLOOKUP(G5981,Store_Map!$A$2:$I$100,3,FALSE),"")</f>
        <v>0</v>
      </c>
      <c r="I5981">
        <f>IFERROR(VLOOKUP(G5981,Store_Map!$A$2:$I$100,4,FALSE),"")</f>
        <v>0</v>
      </c>
      <c r="J5981">
        <f>IFERROR(VLOOKUP(G5981,Store_Map!$A$2:$I$100,5,FALSE),"")</f>
        <v>0</v>
      </c>
      <c r="K5981">
        <f>IFERROR(VLOOKUP(G5981,Store_Map!$A$2:$I$100,6,FALSE),"")</f>
        <v>0</v>
      </c>
      <c r="L5981">
        <f>IFERROR(VLOOKUP(G5981,Store_Map!$A$2:$I$100,7,FALSE),"")</f>
        <v>0</v>
      </c>
      <c r="M5981">
        <f>IFERROR(VLOOKUP(G5981,Store_Map!$A$2:$I$100,8,FALSE),"")</f>
        <v>0</v>
      </c>
      <c r="N5981">
        <f t="shared" si="837"/>
        <v>0</v>
      </c>
      <c r="O5981" t="str">
        <f t="shared" si="838"/>
        <v>PASS</v>
      </c>
      <c r="P5981" t="str">
        <f t="shared" si="839"/>
        <v>REVIEW</v>
      </c>
      <c r="Q5981" t="str">
        <f t="shared" si="840"/>
        <v>PASS</v>
      </c>
      <c r="R5981" t="str">
        <f t="shared" si="841"/>
        <v>PASS</v>
      </c>
      <c r="S5981" t="str">
        <f t="shared" si="842"/>
        <v>REVIEW</v>
      </c>
      <c r="T5981">
        <f t="shared" si="843"/>
        <v>90</v>
      </c>
      <c r="U5981" t="str">
        <f t="shared" si="844"/>
        <v>Low</v>
      </c>
      <c r="V5981" t="str">
        <f t="shared" si="845"/>
        <v>Invalid NDC</v>
      </c>
    </row>
    <row r="5982" spans="1:22" x14ac:dyDescent="0.3">
      <c r="A5982" t="str">
        <f>Raw_Data!A5982</f>
        <v>26079079</v>
      </c>
      <c r="B5982">
        <f>Raw_Data!B5982</f>
        <v>45673</v>
      </c>
      <c r="C5982" t="str">
        <f>Raw_Data!C5982</f>
        <v>IPRAT-ALBUT 0.5-3(2.5) MG/3</v>
      </c>
      <c r="D5982" t="str">
        <f>Raw_Data!D5982</f>
        <v>378967130</v>
      </c>
      <c r="E5982" t="str">
        <f>Raw_Data!E5982</f>
        <v>FORD, JAMES</v>
      </c>
      <c r="F5982" t="str">
        <f>Raw_Data!F5982</f>
        <v>1033117684</v>
      </c>
      <c r="G5982" t="str">
        <f>Raw_Data!H5982</f>
        <v>2</v>
      </c>
      <c r="H5982">
        <f>IFERROR(VLOOKUP(G5982,Store_Map!$A$2:$I$100,3,FALSE),"")</f>
        <v>0</v>
      </c>
      <c r="I5982">
        <f>IFERROR(VLOOKUP(G5982,Store_Map!$A$2:$I$100,4,FALSE),"")</f>
        <v>0</v>
      </c>
      <c r="J5982">
        <f>IFERROR(VLOOKUP(G5982,Store_Map!$A$2:$I$100,5,FALSE),"")</f>
        <v>0</v>
      </c>
      <c r="K5982">
        <f>IFERROR(VLOOKUP(G5982,Store_Map!$A$2:$I$100,6,FALSE),"")</f>
        <v>0</v>
      </c>
      <c r="L5982">
        <f>IFERROR(VLOOKUP(G5982,Store_Map!$A$2:$I$100,7,FALSE),"")</f>
        <v>0</v>
      </c>
      <c r="M5982">
        <f>IFERROR(VLOOKUP(G5982,Store_Map!$A$2:$I$100,8,FALSE),"")</f>
        <v>0</v>
      </c>
      <c r="N5982">
        <f t="shared" si="837"/>
        <v>0</v>
      </c>
      <c r="O5982" t="str">
        <f t="shared" si="838"/>
        <v>PASS</v>
      </c>
      <c r="P5982" t="str">
        <f t="shared" si="839"/>
        <v>REVIEW</v>
      </c>
      <c r="Q5982" t="str">
        <f t="shared" si="840"/>
        <v>PASS</v>
      </c>
      <c r="R5982" t="str">
        <f t="shared" si="841"/>
        <v>PASS</v>
      </c>
      <c r="S5982" t="str">
        <f t="shared" si="842"/>
        <v>REVIEW</v>
      </c>
      <c r="T5982">
        <f t="shared" si="843"/>
        <v>90</v>
      </c>
      <c r="U5982" t="str">
        <f t="shared" si="844"/>
        <v>Low</v>
      </c>
      <c r="V5982" t="str">
        <f t="shared" si="845"/>
        <v>Invalid NDC</v>
      </c>
    </row>
    <row r="5983" spans="1:22" x14ac:dyDescent="0.3">
      <c r="A5983" t="str">
        <f>Raw_Data!A5983</f>
        <v>26077131</v>
      </c>
      <c r="B5983">
        <f>Raw_Data!B5983</f>
        <v>45673</v>
      </c>
      <c r="C5983" t="str">
        <f>Raw_Data!C5983</f>
        <v>VALSARTAN-HCTZ 320-25 MG TA</v>
      </c>
      <c r="D5983" t="str">
        <f>Raw_Data!D5983</f>
        <v>378632577</v>
      </c>
      <c r="E5983" t="str">
        <f>Raw_Data!E5983</f>
        <v>BYNE, EDMUND</v>
      </c>
      <c r="F5983" t="str">
        <f>Raw_Data!F5983</f>
        <v>1033186648</v>
      </c>
      <c r="G5983" t="str">
        <f>Raw_Data!H5983</f>
        <v>2</v>
      </c>
      <c r="H5983">
        <f>IFERROR(VLOOKUP(G5983,Store_Map!$A$2:$I$100,3,FALSE),"")</f>
        <v>0</v>
      </c>
      <c r="I5983">
        <f>IFERROR(VLOOKUP(G5983,Store_Map!$A$2:$I$100,4,FALSE),"")</f>
        <v>0</v>
      </c>
      <c r="J5983">
        <f>IFERROR(VLOOKUP(G5983,Store_Map!$A$2:$I$100,5,FALSE),"")</f>
        <v>0</v>
      </c>
      <c r="K5983">
        <f>IFERROR(VLOOKUP(G5983,Store_Map!$A$2:$I$100,6,FALSE),"")</f>
        <v>0</v>
      </c>
      <c r="L5983">
        <f>IFERROR(VLOOKUP(G5983,Store_Map!$A$2:$I$100,7,FALSE),"")</f>
        <v>0</v>
      </c>
      <c r="M5983">
        <f>IFERROR(VLOOKUP(G5983,Store_Map!$A$2:$I$100,8,FALSE),"")</f>
        <v>0</v>
      </c>
      <c r="N5983">
        <f t="shared" si="837"/>
        <v>0</v>
      </c>
      <c r="O5983" t="str">
        <f t="shared" si="838"/>
        <v>PASS</v>
      </c>
      <c r="P5983" t="str">
        <f t="shared" si="839"/>
        <v>REVIEW</v>
      </c>
      <c r="Q5983" t="str">
        <f t="shared" si="840"/>
        <v>PASS</v>
      </c>
      <c r="R5983" t="str">
        <f t="shared" si="841"/>
        <v>PASS</v>
      </c>
      <c r="S5983" t="str">
        <f t="shared" si="842"/>
        <v>REVIEW</v>
      </c>
      <c r="T5983">
        <f t="shared" si="843"/>
        <v>90</v>
      </c>
      <c r="U5983" t="str">
        <f t="shared" si="844"/>
        <v>Low</v>
      </c>
      <c r="V5983" t="str">
        <f t="shared" si="845"/>
        <v>Invalid NDC</v>
      </c>
    </row>
    <row r="5984" spans="1:22" x14ac:dyDescent="0.3">
      <c r="A5984" t="str">
        <f>Raw_Data!A5984</f>
        <v>26080123</v>
      </c>
      <c r="B5984">
        <f>Raw_Data!B5984</f>
        <v>45673</v>
      </c>
      <c r="C5984" t="str">
        <f>Raw_Data!C5984</f>
        <v>JARDIANCE 10 MG TABLET</v>
      </c>
      <c r="D5984" t="str">
        <f>Raw_Data!D5984</f>
        <v>597015290</v>
      </c>
      <c r="E5984" t="str">
        <f>Raw_Data!E5984</f>
        <v>El-Choufi, Leyla</v>
      </c>
      <c r="F5984" t="str">
        <f>Raw_Data!F5984</f>
        <v>1942355342</v>
      </c>
      <c r="G5984" t="str">
        <f>Raw_Data!H5984</f>
        <v>2</v>
      </c>
      <c r="H5984">
        <f>IFERROR(VLOOKUP(G5984,Store_Map!$A$2:$I$100,3,FALSE),"")</f>
        <v>0</v>
      </c>
      <c r="I5984">
        <f>IFERROR(VLOOKUP(G5984,Store_Map!$A$2:$I$100,4,FALSE),"")</f>
        <v>0</v>
      </c>
      <c r="J5984">
        <f>IFERROR(VLOOKUP(G5984,Store_Map!$A$2:$I$100,5,FALSE),"")</f>
        <v>0</v>
      </c>
      <c r="K5984">
        <f>IFERROR(VLOOKUP(G5984,Store_Map!$A$2:$I$100,6,FALSE),"")</f>
        <v>0</v>
      </c>
      <c r="L5984">
        <f>IFERROR(VLOOKUP(G5984,Store_Map!$A$2:$I$100,7,FALSE),"")</f>
        <v>0</v>
      </c>
      <c r="M5984">
        <f>IFERROR(VLOOKUP(G5984,Store_Map!$A$2:$I$100,8,FALSE),"")</f>
        <v>0</v>
      </c>
      <c r="N5984">
        <f t="shared" si="837"/>
        <v>0</v>
      </c>
      <c r="O5984" t="str">
        <f t="shared" si="838"/>
        <v>PASS</v>
      </c>
      <c r="P5984" t="str">
        <f t="shared" si="839"/>
        <v>REVIEW</v>
      </c>
      <c r="Q5984" t="str">
        <f t="shared" si="840"/>
        <v>PASS</v>
      </c>
      <c r="R5984" t="str">
        <f t="shared" si="841"/>
        <v>PASS</v>
      </c>
      <c r="S5984" t="str">
        <f t="shared" si="842"/>
        <v>REVIEW</v>
      </c>
      <c r="T5984">
        <f t="shared" si="843"/>
        <v>90</v>
      </c>
      <c r="U5984" t="str">
        <f t="shared" si="844"/>
        <v>Low</v>
      </c>
      <c r="V5984" t="str">
        <f t="shared" si="845"/>
        <v>Invalid NDC</v>
      </c>
    </row>
    <row r="5985" spans="1:22" x14ac:dyDescent="0.3">
      <c r="A5985" t="str">
        <f>Raw_Data!A5985</f>
        <v>26081599</v>
      </c>
      <c r="B5985">
        <f>Raw_Data!B5985</f>
        <v>45673</v>
      </c>
      <c r="C5985" t="str">
        <f>Raw_Data!C5985</f>
        <v>LOSARTAN POTASSIUM 50 MG TA</v>
      </c>
      <c r="D5985" t="str">
        <f>Raw_Data!D5985</f>
        <v>65862020299</v>
      </c>
      <c r="E5985" t="str">
        <f>Raw_Data!E5985</f>
        <v>FORD, JAMES</v>
      </c>
      <c r="F5985" t="str">
        <f>Raw_Data!F5985</f>
        <v>1033117684</v>
      </c>
      <c r="G5985" t="str">
        <f>Raw_Data!H5985</f>
        <v>2</v>
      </c>
      <c r="H5985">
        <f>IFERROR(VLOOKUP(G5985,Store_Map!$A$2:$I$100,3,FALSE),"")</f>
        <v>0</v>
      </c>
      <c r="I5985">
        <f>IFERROR(VLOOKUP(G5985,Store_Map!$A$2:$I$100,4,FALSE),"")</f>
        <v>0</v>
      </c>
      <c r="J5985">
        <f>IFERROR(VLOOKUP(G5985,Store_Map!$A$2:$I$100,5,FALSE),"")</f>
        <v>0</v>
      </c>
      <c r="K5985">
        <f>IFERROR(VLOOKUP(G5985,Store_Map!$A$2:$I$100,6,FALSE),"")</f>
        <v>0</v>
      </c>
      <c r="L5985">
        <f>IFERROR(VLOOKUP(G5985,Store_Map!$A$2:$I$100,7,FALSE),"")</f>
        <v>0</v>
      </c>
      <c r="M5985">
        <f>IFERROR(VLOOKUP(G5985,Store_Map!$A$2:$I$100,8,FALSE),"")</f>
        <v>0</v>
      </c>
      <c r="N5985">
        <f t="shared" si="837"/>
        <v>0</v>
      </c>
      <c r="O5985" t="str">
        <f t="shared" si="838"/>
        <v>PASS</v>
      </c>
      <c r="P5985" t="str">
        <f t="shared" si="839"/>
        <v>PASS</v>
      </c>
      <c r="Q5985" t="str">
        <f t="shared" si="840"/>
        <v>PASS</v>
      </c>
      <c r="R5985" t="str">
        <f t="shared" si="841"/>
        <v>PASS</v>
      </c>
      <c r="S5985" t="str">
        <f t="shared" si="842"/>
        <v>PASS</v>
      </c>
      <c r="T5985">
        <f t="shared" si="843"/>
        <v>100</v>
      </c>
      <c r="U5985" t="str">
        <f t="shared" si="844"/>
        <v>Low</v>
      </c>
      <c r="V5985" t="str">
        <f t="shared" si="845"/>
        <v>Clean</v>
      </c>
    </row>
    <row r="5986" spans="1:22" x14ac:dyDescent="0.3">
      <c r="A5986" t="str">
        <f>Raw_Data!A5986</f>
        <v>26078003</v>
      </c>
      <c r="B5986">
        <f>Raw_Data!B5986</f>
        <v>45673</v>
      </c>
      <c r="C5986" t="str">
        <f>Raw_Data!C5986</f>
        <v>DICLOFENAC SOD EC 75 MG TAB</v>
      </c>
      <c r="D5986" t="str">
        <f>Raw_Data!D5986</f>
        <v>228255196</v>
      </c>
      <c r="E5986" t="str">
        <f>Raw_Data!E5986</f>
        <v>FORD, JAMES</v>
      </c>
      <c r="F5986" t="str">
        <f>Raw_Data!F5986</f>
        <v>1033117684</v>
      </c>
      <c r="G5986" t="str">
        <f>Raw_Data!H5986</f>
        <v>2</v>
      </c>
      <c r="H5986">
        <f>IFERROR(VLOOKUP(G5986,Store_Map!$A$2:$I$100,3,FALSE),"")</f>
        <v>0</v>
      </c>
      <c r="I5986">
        <f>IFERROR(VLOOKUP(G5986,Store_Map!$A$2:$I$100,4,FALSE),"")</f>
        <v>0</v>
      </c>
      <c r="J5986">
        <f>IFERROR(VLOOKUP(G5986,Store_Map!$A$2:$I$100,5,FALSE),"")</f>
        <v>0</v>
      </c>
      <c r="K5986">
        <f>IFERROR(VLOOKUP(G5986,Store_Map!$A$2:$I$100,6,FALSE),"")</f>
        <v>0</v>
      </c>
      <c r="L5986">
        <f>IFERROR(VLOOKUP(G5986,Store_Map!$A$2:$I$100,7,FALSE),"")</f>
        <v>0</v>
      </c>
      <c r="M5986">
        <f>IFERROR(VLOOKUP(G5986,Store_Map!$A$2:$I$100,8,FALSE),"")</f>
        <v>0</v>
      </c>
      <c r="N5986">
        <f t="shared" si="837"/>
        <v>0</v>
      </c>
      <c r="O5986" t="str">
        <f t="shared" si="838"/>
        <v>PASS</v>
      </c>
      <c r="P5986" t="str">
        <f t="shared" si="839"/>
        <v>REVIEW</v>
      </c>
      <c r="Q5986" t="str">
        <f t="shared" si="840"/>
        <v>PASS</v>
      </c>
      <c r="R5986" t="str">
        <f t="shared" si="841"/>
        <v>PASS</v>
      </c>
      <c r="S5986" t="str">
        <f t="shared" si="842"/>
        <v>REVIEW</v>
      </c>
      <c r="T5986">
        <f t="shared" si="843"/>
        <v>90</v>
      </c>
      <c r="U5986" t="str">
        <f t="shared" si="844"/>
        <v>Low</v>
      </c>
      <c r="V5986" t="str">
        <f t="shared" si="845"/>
        <v>Invalid NDC</v>
      </c>
    </row>
    <row r="5987" spans="1:22" x14ac:dyDescent="0.3">
      <c r="A5987" t="str">
        <f>Raw_Data!A5987</f>
        <v>24002225</v>
      </c>
      <c r="B5987">
        <f>Raw_Data!B5987</f>
        <v>45673</v>
      </c>
      <c r="C5987" t="str">
        <f>Raw_Data!C5987</f>
        <v>*PHENTERMINE 37.5 MG TABLET</v>
      </c>
      <c r="D5987" t="str">
        <f>Raw_Data!D5987</f>
        <v>10702002501</v>
      </c>
      <c r="E5987" t="str">
        <f>Raw_Data!E5987</f>
        <v>JACOME, FRANCISCO</v>
      </c>
      <c r="F5987" t="str">
        <f>Raw_Data!F5987</f>
        <v>1316128432</v>
      </c>
      <c r="G5987" t="str">
        <f>Raw_Data!H5987</f>
        <v>2</v>
      </c>
      <c r="H5987">
        <f>IFERROR(VLOOKUP(G5987,Store_Map!$A$2:$I$100,3,FALSE),"")</f>
        <v>0</v>
      </c>
      <c r="I5987">
        <f>IFERROR(VLOOKUP(G5987,Store_Map!$A$2:$I$100,4,FALSE),"")</f>
        <v>0</v>
      </c>
      <c r="J5987">
        <f>IFERROR(VLOOKUP(G5987,Store_Map!$A$2:$I$100,5,FALSE),"")</f>
        <v>0</v>
      </c>
      <c r="K5987">
        <f>IFERROR(VLOOKUP(G5987,Store_Map!$A$2:$I$100,6,FALSE),"")</f>
        <v>0</v>
      </c>
      <c r="L5987">
        <f>IFERROR(VLOOKUP(G5987,Store_Map!$A$2:$I$100,7,FALSE),"")</f>
        <v>0</v>
      </c>
      <c r="M5987">
        <f>IFERROR(VLOOKUP(G5987,Store_Map!$A$2:$I$100,8,FALSE),"")</f>
        <v>0</v>
      </c>
      <c r="N5987">
        <f t="shared" si="837"/>
        <v>0</v>
      </c>
      <c r="O5987" t="str">
        <f t="shared" si="838"/>
        <v>PASS</v>
      </c>
      <c r="P5987" t="str">
        <f t="shared" si="839"/>
        <v>PASS</v>
      </c>
      <c r="Q5987" t="str">
        <f t="shared" si="840"/>
        <v>PASS</v>
      </c>
      <c r="R5987" t="str">
        <f t="shared" si="841"/>
        <v>PASS</v>
      </c>
      <c r="S5987" t="str">
        <f t="shared" si="842"/>
        <v>PASS</v>
      </c>
      <c r="T5987">
        <f t="shared" si="843"/>
        <v>100</v>
      </c>
      <c r="U5987" t="str">
        <f t="shared" si="844"/>
        <v>Low</v>
      </c>
      <c r="V5987" t="str">
        <f t="shared" si="845"/>
        <v>Clean</v>
      </c>
    </row>
    <row r="5988" spans="1:22" x14ac:dyDescent="0.3">
      <c r="A5988" t="str">
        <f>Raw_Data!A5988</f>
        <v>26082037</v>
      </c>
      <c r="B5988">
        <f>Raw_Data!B5988</f>
        <v>45673</v>
      </c>
      <c r="C5988" t="str">
        <f>Raw_Data!C5988</f>
        <v>SPIRONOLACTONE 25 MG TABLET</v>
      </c>
      <c r="D5988" t="str">
        <f>Raw_Data!D5988</f>
        <v>53746051101</v>
      </c>
      <c r="E5988" t="str">
        <f>Raw_Data!E5988</f>
        <v>FORD, JAMES</v>
      </c>
      <c r="F5988" t="str">
        <f>Raw_Data!F5988</f>
        <v>1033117684</v>
      </c>
      <c r="G5988" t="str">
        <f>Raw_Data!H5988</f>
        <v>2</v>
      </c>
      <c r="H5988">
        <f>IFERROR(VLOOKUP(G5988,Store_Map!$A$2:$I$100,3,FALSE),"")</f>
        <v>0</v>
      </c>
      <c r="I5988">
        <f>IFERROR(VLOOKUP(G5988,Store_Map!$A$2:$I$100,4,FALSE),"")</f>
        <v>0</v>
      </c>
      <c r="J5988">
        <f>IFERROR(VLOOKUP(G5988,Store_Map!$A$2:$I$100,5,FALSE),"")</f>
        <v>0</v>
      </c>
      <c r="K5988">
        <f>IFERROR(VLOOKUP(G5988,Store_Map!$A$2:$I$100,6,FALSE),"")</f>
        <v>0</v>
      </c>
      <c r="L5988">
        <f>IFERROR(VLOOKUP(G5988,Store_Map!$A$2:$I$100,7,FALSE),"")</f>
        <v>0</v>
      </c>
      <c r="M5988">
        <f>IFERROR(VLOOKUP(G5988,Store_Map!$A$2:$I$100,8,FALSE),"")</f>
        <v>0</v>
      </c>
      <c r="N5988">
        <f t="shared" si="837"/>
        <v>0</v>
      </c>
      <c r="O5988" t="str">
        <f t="shared" si="838"/>
        <v>PASS</v>
      </c>
      <c r="P5988" t="str">
        <f t="shared" si="839"/>
        <v>PASS</v>
      </c>
      <c r="Q5988" t="str">
        <f t="shared" si="840"/>
        <v>PASS</v>
      </c>
      <c r="R5988" t="str">
        <f t="shared" si="841"/>
        <v>PASS</v>
      </c>
      <c r="S5988" t="str">
        <f t="shared" si="842"/>
        <v>PASS</v>
      </c>
      <c r="T5988">
        <f t="shared" si="843"/>
        <v>100</v>
      </c>
      <c r="U5988" t="str">
        <f t="shared" si="844"/>
        <v>Low</v>
      </c>
      <c r="V5988" t="str">
        <f t="shared" si="845"/>
        <v>Clean</v>
      </c>
    </row>
    <row r="5989" spans="1:22" x14ac:dyDescent="0.3">
      <c r="A5989" t="str">
        <f>Raw_Data!A5989</f>
        <v>26082036</v>
      </c>
      <c r="B5989">
        <f>Raw_Data!B5989</f>
        <v>45673</v>
      </c>
      <c r="C5989" t="str">
        <f>Raw_Data!C5989</f>
        <v>FOLIC ACID 1 MG TABLET</v>
      </c>
      <c r="D5989" t="str">
        <f>Raw_Data!D5989</f>
        <v>69315012701</v>
      </c>
      <c r="E5989" t="str">
        <f>Raw_Data!E5989</f>
        <v>FORD, JAMES</v>
      </c>
      <c r="F5989" t="str">
        <f>Raw_Data!F5989</f>
        <v>1033117684</v>
      </c>
      <c r="G5989" t="str">
        <f>Raw_Data!H5989</f>
        <v>2</v>
      </c>
      <c r="H5989">
        <f>IFERROR(VLOOKUP(G5989,Store_Map!$A$2:$I$100,3,FALSE),"")</f>
        <v>0</v>
      </c>
      <c r="I5989">
        <f>IFERROR(VLOOKUP(G5989,Store_Map!$A$2:$I$100,4,FALSE),"")</f>
        <v>0</v>
      </c>
      <c r="J5989">
        <f>IFERROR(VLOOKUP(G5989,Store_Map!$A$2:$I$100,5,FALSE),"")</f>
        <v>0</v>
      </c>
      <c r="K5989">
        <f>IFERROR(VLOOKUP(G5989,Store_Map!$A$2:$I$100,6,FALSE),"")</f>
        <v>0</v>
      </c>
      <c r="L5989">
        <f>IFERROR(VLOOKUP(G5989,Store_Map!$A$2:$I$100,7,FALSE),"")</f>
        <v>0</v>
      </c>
      <c r="M5989">
        <f>IFERROR(VLOOKUP(G5989,Store_Map!$A$2:$I$100,8,FALSE),"")</f>
        <v>0</v>
      </c>
      <c r="N5989">
        <f t="shared" si="837"/>
        <v>0</v>
      </c>
      <c r="O5989" t="str">
        <f t="shared" si="838"/>
        <v>PASS</v>
      </c>
      <c r="P5989" t="str">
        <f t="shared" si="839"/>
        <v>PASS</v>
      </c>
      <c r="Q5989" t="str">
        <f t="shared" si="840"/>
        <v>PASS</v>
      </c>
      <c r="R5989" t="str">
        <f t="shared" si="841"/>
        <v>PASS</v>
      </c>
      <c r="S5989" t="str">
        <f t="shared" si="842"/>
        <v>PASS</v>
      </c>
      <c r="T5989">
        <f t="shared" si="843"/>
        <v>100</v>
      </c>
      <c r="U5989" t="str">
        <f t="shared" si="844"/>
        <v>Low</v>
      </c>
      <c r="V5989" t="str">
        <f t="shared" si="845"/>
        <v>Clean</v>
      </c>
    </row>
    <row r="5990" spans="1:22" x14ac:dyDescent="0.3">
      <c r="A5990" t="str">
        <f>Raw_Data!A5990</f>
        <v>26080334</v>
      </c>
      <c r="B5990">
        <f>Raw_Data!B5990</f>
        <v>45673</v>
      </c>
      <c r="C5990" t="str">
        <f>Raw_Data!C5990</f>
        <v>BIKTARVY 50-200-25 MG TABLE</v>
      </c>
      <c r="D5990" t="str">
        <f>Raw_Data!D5990</f>
        <v>61958250101</v>
      </c>
      <c r="E5990" t="str">
        <f>Raw_Data!E5990</f>
        <v>GONZALEZ, ANDREA</v>
      </c>
      <c r="F5990" t="str">
        <f>Raw_Data!F5990</f>
        <v>1336176403</v>
      </c>
      <c r="G5990" t="str">
        <f>Raw_Data!H5990</f>
        <v>2</v>
      </c>
      <c r="H5990">
        <f>IFERROR(VLOOKUP(G5990,Store_Map!$A$2:$I$100,3,FALSE),"")</f>
        <v>0</v>
      </c>
      <c r="I5990">
        <f>IFERROR(VLOOKUP(G5990,Store_Map!$A$2:$I$100,4,FALSE),"")</f>
        <v>0</v>
      </c>
      <c r="J5990">
        <f>IFERROR(VLOOKUP(G5990,Store_Map!$A$2:$I$100,5,FALSE),"")</f>
        <v>0</v>
      </c>
      <c r="K5990">
        <f>IFERROR(VLOOKUP(G5990,Store_Map!$A$2:$I$100,6,FALSE),"")</f>
        <v>0</v>
      </c>
      <c r="L5990">
        <f>IFERROR(VLOOKUP(G5990,Store_Map!$A$2:$I$100,7,FALSE),"")</f>
        <v>0</v>
      </c>
      <c r="M5990">
        <f>IFERROR(VLOOKUP(G5990,Store_Map!$A$2:$I$100,8,FALSE),"")</f>
        <v>0</v>
      </c>
      <c r="N5990">
        <f t="shared" si="837"/>
        <v>0</v>
      </c>
      <c r="O5990" t="str">
        <f t="shared" si="838"/>
        <v>PASS</v>
      </c>
      <c r="P5990" t="str">
        <f t="shared" si="839"/>
        <v>PASS</v>
      </c>
      <c r="Q5990" t="str">
        <f t="shared" si="840"/>
        <v>PASS</v>
      </c>
      <c r="R5990" t="str">
        <f t="shared" si="841"/>
        <v>PASS</v>
      </c>
      <c r="S5990" t="str">
        <f t="shared" si="842"/>
        <v>PASS</v>
      </c>
      <c r="T5990">
        <f t="shared" si="843"/>
        <v>100</v>
      </c>
      <c r="U5990" t="str">
        <f t="shared" si="844"/>
        <v>Low</v>
      </c>
      <c r="V5990" t="str">
        <f t="shared" si="845"/>
        <v>Clean</v>
      </c>
    </row>
    <row r="5991" spans="1:22" x14ac:dyDescent="0.3">
      <c r="A5991" t="str">
        <f>Raw_Data!A5991</f>
        <v>26084939</v>
      </c>
      <c r="B5991">
        <f>Raw_Data!B5991</f>
        <v>45673</v>
      </c>
      <c r="C5991" t="str">
        <f>Raw_Data!C5991</f>
        <v>FUROSEMIDE 40 MG TABLET</v>
      </c>
      <c r="D5991" t="str">
        <f>Raw_Data!D5991</f>
        <v>69315011710</v>
      </c>
      <c r="E5991" t="str">
        <f>Raw_Data!E5991</f>
        <v>FORD, JAMES</v>
      </c>
      <c r="F5991" t="str">
        <f>Raw_Data!F5991</f>
        <v>1033117684</v>
      </c>
      <c r="G5991" t="str">
        <f>Raw_Data!H5991</f>
        <v>2</v>
      </c>
      <c r="H5991">
        <f>IFERROR(VLOOKUP(G5991,Store_Map!$A$2:$I$100,3,FALSE),"")</f>
        <v>0</v>
      </c>
      <c r="I5991">
        <f>IFERROR(VLOOKUP(G5991,Store_Map!$A$2:$I$100,4,FALSE),"")</f>
        <v>0</v>
      </c>
      <c r="J5991">
        <f>IFERROR(VLOOKUP(G5991,Store_Map!$A$2:$I$100,5,FALSE),"")</f>
        <v>0</v>
      </c>
      <c r="K5991">
        <f>IFERROR(VLOOKUP(G5991,Store_Map!$A$2:$I$100,6,FALSE),"")</f>
        <v>0</v>
      </c>
      <c r="L5991">
        <f>IFERROR(VLOOKUP(G5991,Store_Map!$A$2:$I$100,7,FALSE),"")</f>
        <v>0</v>
      </c>
      <c r="M5991">
        <f>IFERROR(VLOOKUP(G5991,Store_Map!$A$2:$I$100,8,FALSE),"")</f>
        <v>0</v>
      </c>
      <c r="N5991">
        <f t="shared" si="837"/>
        <v>0</v>
      </c>
      <c r="O5991" t="str">
        <f t="shared" si="838"/>
        <v>PASS</v>
      </c>
      <c r="P5991" t="str">
        <f t="shared" si="839"/>
        <v>PASS</v>
      </c>
      <c r="Q5991" t="str">
        <f t="shared" si="840"/>
        <v>PASS</v>
      </c>
      <c r="R5991" t="str">
        <f t="shared" si="841"/>
        <v>PASS</v>
      </c>
      <c r="S5991" t="str">
        <f t="shared" si="842"/>
        <v>PASS</v>
      </c>
      <c r="T5991">
        <f t="shared" si="843"/>
        <v>100</v>
      </c>
      <c r="U5991" t="str">
        <f t="shared" si="844"/>
        <v>Low</v>
      </c>
      <c r="V5991" t="str">
        <f t="shared" si="845"/>
        <v>Clean</v>
      </c>
    </row>
    <row r="5992" spans="1:22" x14ac:dyDescent="0.3">
      <c r="A5992" t="str">
        <f>Raw_Data!A5992</f>
        <v>26084942</v>
      </c>
      <c r="B5992">
        <f>Raw_Data!B5992</f>
        <v>45673</v>
      </c>
      <c r="C5992" t="str">
        <f>Raw_Data!C5992</f>
        <v>LURASIDONE HCL 20 MG TABLET</v>
      </c>
      <c r="D5992" t="str">
        <f>Raw_Data!D5992</f>
        <v>68382096506</v>
      </c>
      <c r="E5992" t="str">
        <f>Raw_Data!E5992</f>
        <v>DENNIS, EVELYN</v>
      </c>
      <c r="F5992" t="str">
        <f>Raw_Data!F5992</f>
        <v>1457963746</v>
      </c>
      <c r="G5992" t="str">
        <f>Raw_Data!H5992</f>
        <v>2</v>
      </c>
      <c r="H5992">
        <f>IFERROR(VLOOKUP(G5992,Store_Map!$A$2:$I$100,3,FALSE),"")</f>
        <v>0</v>
      </c>
      <c r="I5992">
        <f>IFERROR(VLOOKUP(G5992,Store_Map!$A$2:$I$100,4,FALSE),"")</f>
        <v>0</v>
      </c>
      <c r="J5992">
        <f>IFERROR(VLOOKUP(G5992,Store_Map!$A$2:$I$100,5,FALSE),"")</f>
        <v>0</v>
      </c>
      <c r="K5992">
        <f>IFERROR(VLOOKUP(G5992,Store_Map!$A$2:$I$100,6,FALSE),"")</f>
        <v>0</v>
      </c>
      <c r="L5992">
        <f>IFERROR(VLOOKUP(G5992,Store_Map!$A$2:$I$100,7,FALSE),"")</f>
        <v>0</v>
      </c>
      <c r="M5992">
        <f>IFERROR(VLOOKUP(G5992,Store_Map!$A$2:$I$100,8,FALSE),"")</f>
        <v>0</v>
      </c>
      <c r="N5992">
        <f t="shared" si="837"/>
        <v>0</v>
      </c>
      <c r="O5992" t="str">
        <f t="shared" si="838"/>
        <v>PASS</v>
      </c>
      <c r="P5992" t="str">
        <f t="shared" si="839"/>
        <v>PASS</v>
      </c>
      <c r="Q5992" t="str">
        <f t="shared" si="840"/>
        <v>PASS</v>
      </c>
      <c r="R5992" t="str">
        <f t="shared" si="841"/>
        <v>PASS</v>
      </c>
      <c r="S5992" t="str">
        <f t="shared" si="842"/>
        <v>PASS</v>
      </c>
      <c r="T5992">
        <f t="shared" si="843"/>
        <v>100</v>
      </c>
      <c r="U5992" t="str">
        <f t="shared" si="844"/>
        <v>Low</v>
      </c>
      <c r="V5992" t="str">
        <f t="shared" si="845"/>
        <v>Clean</v>
      </c>
    </row>
    <row r="5993" spans="1:22" x14ac:dyDescent="0.3">
      <c r="A5993" t="str">
        <f>Raw_Data!A5993</f>
        <v>26084943</v>
      </c>
      <c r="B5993">
        <f>Raw_Data!B5993</f>
        <v>45673</v>
      </c>
      <c r="C5993" t="str">
        <f>Raw_Data!C5993</f>
        <v>VENLAFAXINE HCL ER 37.5 MG</v>
      </c>
      <c r="D5993" t="str">
        <f>Raw_Data!D5993</f>
        <v>65862052730</v>
      </c>
      <c r="E5993" t="str">
        <f>Raw_Data!E5993</f>
        <v>DENNIS, EVELYN</v>
      </c>
      <c r="F5993" t="str">
        <f>Raw_Data!F5993</f>
        <v>1457963746</v>
      </c>
      <c r="G5993" t="str">
        <f>Raw_Data!H5993</f>
        <v>2</v>
      </c>
      <c r="H5993">
        <f>IFERROR(VLOOKUP(G5993,Store_Map!$A$2:$I$100,3,FALSE),"")</f>
        <v>0</v>
      </c>
      <c r="I5993">
        <f>IFERROR(VLOOKUP(G5993,Store_Map!$A$2:$I$100,4,FALSE),"")</f>
        <v>0</v>
      </c>
      <c r="J5993">
        <f>IFERROR(VLOOKUP(G5993,Store_Map!$A$2:$I$100,5,FALSE),"")</f>
        <v>0</v>
      </c>
      <c r="K5993">
        <f>IFERROR(VLOOKUP(G5993,Store_Map!$A$2:$I$100,6,FALSE),"")</f>
        <v>0</v>
      </c>
      <c r="L5993">
        <f>IFERROR(VLOOKUP(G5993,Store_Map!$A$2:$I$100,7,FALSE),"")</f>
        <v>0</v>
      </c>
      <c r="M5993">
        <f>IFERROR(VLOOKUP(G5993,Store_Map!$A$2:$I$100,8,FALSE),"")</f>
        <v>0</v>
      </c>
      <c r="N5993">
        <f t="shared" si="837"/>
        <v>0</v>
      </c>
      <c r="O5993" t="str">
        <f t="shared" si="838"/>
        <v>PASS</v>
      </c>
      <c r="P5993" t="str">
        <f t="shared" si="839"/>
        <v>PASS</v>
      </c>
      <c r="Q5993" t="str">
        <f t="shared" si="840"/>
        <v>PASS</v>
      </c>
      <c r="R5993" t="str">
        <f t="shared" si="841"/>
        <v>PASS</v>
      </c>
      <c r="S5993" t="str">
        <f t="shared" si="842"/>
        <v>PASS</v>
      </c>
      <c r="T5993">
        <f t="shared" si="843"/>
        <v>100</v>
      </c>
      <c r="U5993" t="str">
        <f t="shared" si="844"/>
        <v>Low</v>
      </c>
      <c r="V5993" t="str">
        <f t="shared" si="845"/>
        <v>Clean</v>
      </c>
    </row>
    <row r="5994" spans="1:22" x14ac:dyDescent="0.3">
      <c r="A5994" t="str">
        <f>Raw_Data!A5994</f>
        <v>26084945</v>
      </c>
      <c r="B5994">
        <f>Raw_Data!B5994</f>
        <v>45673</v>
      </c>
      <c r="C5994" t="str">
        <f>Raw_Data!C5994</f>
        <v>HYDROXYZINE HCL 25 MG TABLE</v>
      </c>
      <c r="D5994" t="str">
        <f>Raw_Data!D5994</f>
        <v>23155050110</v>
      </c>
      <c r="E5994" t="str">
        <f>Raw_Data!E5994</f>
        <v>DENNIS, EVELYN</v>
      </c>
      <c r="F5994" t="str">
        <f>Raw_Data!F5994</f>
        <v>1457963746</v>
      </c>
      <c r="G5994" t="str">
        <f>Raw_Data!H5994</f>
        <v>2</v>
      </c>
      <c r="H5994">
        <f>IFERROR(VLOOKUP(G5994,Store_Map!$A$2:$I$100,3,FALSE),"")</f>
        <v>0</v>
      </c>
      <c r="I5994">
        <f>IFERROR(VLOOKUP(G5994,Store_Map!$A$2:$I$100,4,FALSE),"")</f>
        <v>0</v>
      </c>
      <c r="J5994">
        <f>IFERROR(VLOOKUP(G5994,Store_Map!$A$2:$I$100,5,FALSE),"")</f>
        <v>0</v>
      </c>
      <c r="K5994">
        <f>IFERROR(VLOOKUP(G5994,Store_Map!$A$2:$I$100,6,FALSE),"")</f>
        <v>0</v>
      </c>
      <c r="L5994">
        <f>IFERROR(VLOOKUP(G5994,Store_Map!$A$2:$I$100,7,FALSE),"")</f>
        <v>0</v>
      </c>
      <c r="M5994">
        <f>IFERROR(VLOOKUP(G5994,Store_Map!$A$2:$I$100,8,FALSE),"")</f>
        <v>0</v>
      </c>
      <c r="N5994">
        <f t="shared" si="837"/>
        <v>0</v>
      </c>
      <c r="O5994" t="str">
        <f t="shared" si="838"/>
        <v>PASS</v>
      </c>
      <c r="P5994" t="str">
        <f t="shared" si="839"/>
        <v>PASS</v>
      </c>
      <c r="Q5994" t="str">
        <f t="shared" si="840"/>
        <v>PASS</v>
      </c>
      <c r="R5994" t="str">
        <f t="shared" si="841"/>
        <v>PASS</v>
      </c>
      <c r="S5994" t="str">
        <f t="shared" si="842"/>
        <v>PASS</v>
      </c>
      <c r="T5994">
        <f t="shared" si="843"/>
        <v>100</v>
      </c>
      <c r="U5994" t="str">
        <f t="shared" si="844"/>
        <v>Low</v>
      </c>
      <c r="V5994" t="str">
        <f t="shared" si="845"/>
        <v>Clean</v>
      </c>
    </row>
    <row r="5995" spans="1:22" x14ac:dyDescent="0.3">
      <c r="A5995" t="str">
        <f>Raw_Data!A5995</f>
        <v>26084947</v>
      </c>
      <c r="B5995">
        <f>Raw_Data!B5995</f>
        <v>45673</v>
      </c>
      <c r="C5995" t="str">
        <f>Raw_Data!C5995</f>
        <v>OLANZAPINE 5 MG TABLET</v>
      </c>
      <c r="D5995" t="str">
        <f>Raw_Data!D5995</f>
        <v>33342006807</v>
      </c>
      <c r="E5995" t="str">
        <f>Raw_Data!E5995</f>
        <v>DENNIS, EVELYN</v>
      </c>
      <c r="F5995" t="str">
        <f>Raw_Data!F5995</f>
        <v>1457963746</v>
      </c>
      <c r="G5995" t="str">
        <f>Raw_Data!H5995</f>
        <v>2</v>
      </c>
      <c r="H5995">
        <f>IFERROR(VLOOKUP(G5995,Store_Map!$A$2:$I$100,3,FALSE),"")</f>
        <v>0</v>
      </c>
      <c r="I5995">
        <f>IFERROR(VLOOKUP(G5995,Store_Map!$A$2:$I$100,4,FALSE),"")</f>
        <v>0</v>
      </c>
      <c r="J5995">
        <f>IFERROR(VLOOKUP(G5995,Store_Map!$A$2:$I$100,5,FALSE),"")</f>
        <v>0</v>
      </c>
      <c r="K5995">
        <f>IFERROR(VLOOKUP(G5995,Store_Map!$A$2:$I$100,6,FALSE),"")</f>
        <v>0</v>
      </c>
      <c r="L5995">
        <f>IFERROR(VLOOKUP(G5995,Store_Map!$A$2:$I$100,7,FALSE),"")</f>
        <v>0</v>
      </c>
      <c r="M5995">
        <f>IFERROR(VLOOKUP(G5995,Store_Map!$A$2:$I$100,8,FALSE),"")</f>
        <v>0</v>
      </c>
      <c r="N5995">
        <f t="shared" si="837"/>
        <v>0</v>
      </c>
      <c r="O5995" t="str">
        <f t="shared" si="838"/>
        <v>PASS</v>
      </c>
      <c r="P5995" t="str">
        <f t="shared" si="839"/>
        <v>PASS</v>
      </c>
      <c r="Q5995" t="str">
        <f t="shared" si="840"/>
        <v>PASS</v>
      </c>
      <c r="R5995" t="str">
        <f t="shared" si="841"/>
        <v>PASS</v>
      </c>
      <c r="S5995" t="str">
        <f t="shared" si="842"/>
        <v>PASS</v>
      </c>
      <c r="T5995">
        <f t="shared" si="843"/>
        <v>100</v>
      </c>
      <c r="U5995" t="str">
        <f t="shared" si="844"/>
        <v>Low</v>
      </c>
      <c r="V5995" t="str">
        <f t="shared" si="845"/>
        <v>Clean</v>
      </c>
    </row>
    <row r="5996" spans="1:22" x14ac:dyDescent="0.3">
      <c r="A5996" t="str">
        <f>Raw_Data!A5996</f>
        <v>26084948</v>
      </c>
      <c r="B5996">
        <f>Raw_Data!B5996</f>
        <v>45673</v>
      </c>
      <c r="C5996" t="str">
        <f>Raw_Data!C5996</f>
        <v>PRAZOSIN 1 MG CAPSULE</v>
      </c>
      <c r="D5996" t="str">
        <f>Raw_Data!D5996</f>
        <v>93406701</v>
      </c>
      <c r="E5996" t="str">
        <f>Raw_Data!E5996</f>
        <v>DENNIS, EVELYN</v>
      </c>
      <c r="F5996" t="str">
        <f>Raw_Data!F5996</f>
        <v>1457963746</v>
      </c>
      <c r="G5996" t="str">
        <f>Raw_Data!H5996</f>
        <v>2</v>
      </c>
      <c r="H5996">
        <f>IFERROR(VLOOKUP(G5996,Store_Map!$A$2:$I$100,3,FALSE),"")</f>
        <v>0</v>
      </c>
      <c r="I5996">
        <f>IFERROR(VLOOKUP(G5996,Store_Map!$A$2:$I$100,4,FALSE),"")</f>
        <v>0</v>
      </c>
      <c r="J5996">
        <f>IFERROR(VLOOKUP(G5996,Store_Map!$A$2:$I$100,5,FALSE),"")</f>
        <v>0</v>
      </c>
      <c r="K5996">
        <f>IFERROR(VLOOKUP(G5996,Store_Map!$A$2:$I$100,6,FALSE),"")</f>
        <v>0</v>
      </c>
      <c r="L5996">
        <f>IFERROR(VLOOKUP(G5996,Store_Map!$A$2:$I$100,7,FALSE),"")</f>
        <v>0</v>
      </c>
      <c r="M5996">
        <f>IFERROR(VLOOKUP(G5996,Store_Map!$A$2:$I$100,8,FALSE),"")</f>
        <v>0</v>
      </c>
      <c r="N5996">
        <f t="shared" si="837"/>
        <v>0</v>
      </c>
      <c r="O5996" t="str">
        <f t="shared" si="838"/>
        <v>PASS</v>
      </c>
      <c r="P5996" t="str">
        <f t="shared" si="839"/>
        <v>REVIEW</v>
      </c>
      <c r="Q5996" t="str">
        <f t="shared" si="840"/>
        <v>PASS</v>
      </c>
      <c r="R5996" t="str">
        <f t="shared" si="841"/>
        <v>PASS</v>
      </c>
      <c r="S5996" t="str">
        <f t="shared" si="842"/>
        <v>REVIEW</v>
      </c>
      <c r="T5996">
        <f t="shared" si="843"/>
        <v>90</v>
      </c>
      <c r="U5996" t="str">
        <f t="shared" si="844"/>
        <v>Low</v>
      </c>
      <c r="V5996" t="str">
        <f t="shared" si="845"/>
        <v>Invalid NDC</v>
      </c>
    </row>
    <row r="5997" spans="1:22" x14ac:dyDescent="0.3">
      <c r="A5997" t="str">
        <f>Raw_Data!A5997</f>
        <v>26084953</v>
      </c>
      <c r="B5997">
        <f>Raw_Data!B5997</f>
        <v>45673</v>
      </c>
      <c r="C5997" t="str">
        <f>Raw_Data!C5997</f>
        <v>DEXCOM G7 SENSOR</v>
      </c>
      <c r="D5997" t="str">
        <f>Raw_Data!D5997</f>
        <v>8627007701</v>
      </c>
      <c r="E5997" t="str">
        <f>Raw_Data!E5997</f>
        <v>PEDERSEN, JENNIFER</v>
      </c>
      <c r="F5997" t="str">
        <f>Raw_Data!F5997</f>
        <v>1073606661</v>
      </c>
      <c r="G5997" t="str">
        <f>Raw_Data!H5997</f>
        <v>2</v>
      </c>
      <c r="H5997">
        <f>IFERROR(VLOOKUP(G5997,Store_Map!$A$2:$I$100,3,FALSE),"")</f>
        <v>0</v>
      </c>
      <c r="I5997">
        <f>IFERROR(VLOOKUP(G5997,Store_Map!$A$2:$I$100,4,FALSE),"")</f>
        <v>0</v>
      </c>
      <c r="J5997">
        <f>IFERROR(VLOOKUP(G5997,Store_Map!$A$2:$I$100,5,FALSE),"")</f>
        <v>0</v>
      </c>
      <c r="K5997">
        <f>IFERROR(VLOOKUP(G5997,Store_Map!$A$2:$I$100,6,FALSE),"")</f>
        <v>0</v>
      </c>
      <c r="L5997">
        <f>IFERROR(VLOOKUP(G5997,Store_Map!$A$2:$I$100,7,FALSE),"")</f>
        <v>0</v>
      </c>
      <c r="M5997">
        <f>IFERROR(VLOOKUP(G5997,Store_Map!$A$2:$I$100,8,FALSE),"")</f>
        <v>0</v>
      </c>
      <c r="N5997">
        <f t="shared" si="837"/>
        <v>0</v>
      </c>
      <c r="O5997" t="str">
        <f t="shared" si="838"/>
        <v>PASS</v>
      </c>
      <c r="P5997" t="str">
        <f t="shared" si="839"/>
        <v>PASS</v>
      </c>
      <c r="Q5997" t="str">
        <f t="shared" si="840"/>
        <v>PASS</v>
      </c>
      <c r="R5997" t="str">
        <f t="shared" si="841"/>
        <v>PASS</v>
      </c>
      <c r="S5997" t="str">
        <f t="shared" si="842"/>
        <v>PASS</v>
      </c>
      <c r="T5997">
        <f t="shared" si="843"/>
        <v>100</v>
      </c>
      <c r="U5997" t="str">
        <f t="shared" si="844"/>
        <v>Low</v>
      </c>
      <c r="V5997" t="str">
        <f t="shared" si="845"/>
        <v>Clean</v>
      </c>
    </row>
    <row r="5998" spans="1:22" x14ac:dyDescent="0.3">
      <c r="A5998" t="str">
        <f>Raw_Data!A5998</f>
        <v>26081675</v>
      </c>
      <c r="B5998">
        <f>Raw_Data!B5998</f>
        <v>45673</v>
      </c>
      <c r="C5998" t="str">
        <f>Raw_Data!C5998</f>
        <v>BD NANO 2 GEN PEN NDL 32G 4</v>
      </c>
      <c r="D5998" t="str">
        <f>Raw_Data!D5998</f>
        <v>8290320550</v>
      </c>
      <c r="E5998" t="str">
        <f>Raw_Data!E5998</f>
        <v>PEDERSEN, JENNIFER</v>
      </c>
      <c r="F5998" t="str">
        <f>Raw_Data!F5998</f>
        <v>1073606661</v>
      </c>
      <c r="G5998" t="str">
        <f>Raw_Data!H5998</f>
        <v>2</v>
      </c>
      <c r="H5998">
        <f>IFERROR(VLOOKUP(G5998,Store_Map!$A$2:$I$100,3,FALSE),"")</f>
        <v>0</v>
      </c>
      <c r="I5998">
        <f>IFERROR(VLOOKUP(G5998,Store_Map!$A$2:$I$100,4,FALSE),"")</f>
        <v>0</v>
      </c>
      <c r="J5998">
        <f>IFERROR(VLOOKUP(G5998,Store_Map!$A$2:$I$100,5,FALSE),"")</f>
        <v>0</v>
      </c>
      <c r="K5998">
        <f>IFERROR(VLOOKUP(G5998,Store_Map!$A$2:$I$100,6,FALSE),"")</f>
        <v>0</v>
      </c>
      <c r="L5998">
        <f>IFERROR(VLOOKUP(G5998,Store_Map!$A$2:$I$100,7,FALSE),"")</f>
        <v>0</v>
      </c>
      <c r="M5998">
        <f>IFERROR(VLOOKUP(G5998,Store_Map!$A$2:$I$100,8,FALSE),"")</f>
        <v>0</v>
      </c>
      <c r="N5998">
        <f t="shared" si="837"/>
        <v>0</v>
      </c>
      <c r="O5998" t="str">
        <f t="shared" si="838"/>
        <v>PASS</v>
      </c>
      <c r="P5998" t="str">
        <f t="shared" si="839"/>
        <v>PASS</v>
      </c>
      <c r="Q5998" t="str">
        <f t="shared" si="840"/>
        <v>PASS</v>
      </c>
      <c r="R5998" t="str">
        <f t="shared" si="841"/>
        <v>PASS</v>
      </c>
      <c r="S5998" t="str">
        <f t="shared" si="842"/>
        <v>PASS</v>
      </c>
      <c r="T5998">
        <f t="shared" si="843"/>
        <v>100</v>
      </c>
      <c r="U5998" t="str">
        <f t="shared" si="844"/>
        <v>Low</v>
      </c>
      <c r="V5998" t="str">
        <f t="shared" si="845"/>
        <v>Clean</v>
      </c>
    </row>
    <row r="5999" spans="1:22" x14ac:dyDescent="0.3">
      <c r="A5999" t="str">
        <f>Raw_Data!A5999</f>
        <v>26082609</v>
      </c>
      <c r="B5999">
        <f>Raw_Data!B5999</f>
        <v>45673</v>
      </c>
      <c r="C5999" t="str">
        <f>Raw_Data!C5999</f>
        <v>INSULIN ASPART 100 UNIT/ML</v>
      </c>
      <c r="D5999" t="str">
        <f>Raw_Data!D5999</f>
        <v>73070010011</v>
      </c>
      <c r="E5999" t="str">
        <f>Raw_Data!E5999</f>
        <v>PEDERSEN, JENNIFER</v>
      </c>
      <c r="F5999" t="str">
        <f>Raw_Data!F5999</f>
        <v>1073606661</v>
      </c>
      <c r="G5999" t="str">
        <f>Raw_Data!H5999</f>
        <v>2</v>
      </c>
      <c r="H5999">
        <f>IFERROR(VLOOKUP(G5999,Store_Map!$A$2:$I$100,3,FALSE),"")</f>
        <v>0</v>
      </c>
      <c r="I5999">
        <f>IFERROR(VLOOKUP(G5999,Store_Map!$A$2:$I$100,4,FALSE),"")</f>
        <v>0</v>
      </c>
      <c r="J5999">
        <f>IFERROR(VLOOKUP(G5999,Store_Map!$A$2:$I$100,5,FALSE),"")</f>
        <v>0</v>
      </c>
      <c r="K5999">
        <f>IFERROR(VLOOKUP(G5999,Store_Map!$A$2:$I$100,6,FALSE),"")</f>
        <v>0</v>
      </c>
      <c r="L5999">
        <f>IFERROR(VLOOKUP(G5999,Store_Map!$A$2:$I$100,7,FALSE),"")</f>
        <v>0</v>
      </c>
      <c r="M5999">
        <f>IFERROR(VLOOKUP(G5999,Store_Map!$A$2:$I$100,8,FALSE),"")</f>
        <v>0</v>
      </c>
      <c r="N5999">
        <f t="shared" si="837"/>
        <v>0</v>
      </c>
      <c r="O5999" t="str">
        <f t="shared" si="838"/>
        <v>PASS</v>
      </c>
      <c r="P5999" t="str">
        <f t="shared" si="839"/>
        <v>PASS</v>
      </c>
      <c r="Q5999" t="str">
        <f t="shared" si="840"/>
        <v>PASS</v>
      </c>
      <c r="R5999" t="str">
        <f t="shared" si="841"/>
        <v>PASS</v>
      </c>
      <c r="S5999" t="str">
        <f t="shared" si="842"/>
        <v>PASS</v>
      </c>
      <c r="T5999">
        <f t="shared" si="843"/>
        <v>100</v>
      </c>
      <c r="U5999" t="str">
        <f t="shared" si="844"/>
        <v>Low</v>
      </c>
      <c r="V5999" t="str">
        <f t="shared" si="845"/>
        <v>Clean</v>
      </c>
    </row>
    <row r="6000" spans="1:22" x14ac:dyDescent="0.3">
      <c r="A6000" t="str">
        <f>Raw_Data!A6000</f>
        <v>26082640</v>
      </c>
      <c r="B6000">
        <f>Raw_Data!B6000</f>
        <v>45673</v>
      </c>
      <c r="C6000" t="str">
        <f>Raw_Data!C6000</f>
        <v>PREZCOBIX 800 MG-150 MG TAB</v>
      </c>
      <c r="D6000" t="str">
        <f>Raw_Data!D6000</f>
        <v>59676057530</v>
      </c>
      <c r="E6000" t="str">
        <f>Raw_Data!E6000</f>
        <v>GONZALEZ, ANDREA</v>
      </c>
      <c r="F6000" t="str">
        <f>Raw_Data!F6000</f>
        <v>1336176403</v>
      </c>
      <c r="G6000" t="str">
        <f>Raw_Data!H6000</f>
        <v>2</v>
      </c>
      <c r="H6000">
        <f>IFERROR(VLOOKUP(G6000,Store_Map!$A$2:$I$100,3,FALSE),"")</f>
        <v>0</v>
      </c>
      <c r="I6000">
        <f>IFERROR(VLOOKUP(G6000,Store_Map!$A$2:$I$100,4,FALSE),"")</f>
        <v>0</v>
      </c>
      <c r="J6000">
        <f>IFERROR(VLOOKUP(G6000,Store_Map!$A$2:$I$100,5,FALSE),"")</f>
        <v>0</v>
      </c>
      <c r="K6000">
        <f>IFERROR(VLOOKUP(G6000,Store_Map!$A$2:$I$100,6,FALSE),"")</f>
        <v>0</v>
      </c>
      <c r="L6000">
        <f>IFERROR(VLOOKUP(G6000,Store_Map!$A$2:$I$100,7,FALSE),"")</f>
        <v>0</v>
      </c>
      <c r="M6000">
        <f>IFERROR(VLOOKUP(G6000,Store_Map!$A$2:$I$100,8,FALSE),"")</f>
        <v>0</v>
      </c>
      <c r="N6000">
        <f t="shared" si="837"/>
        <v>0</v>
      </c>
      <c r="O6000" t="str">
        <f t="shared" si="838"/>
        <v>PASS</v>
      </c>
      <c r="P6000" t="str">
        <f t="shared" si="839"/>
        <v>PASS</v>
      </c>
      <c r="Q6000" t="str">
        <f t="shared" si="840"/>
        <v>PASS</v>
      </c>
      <c r="R6000" t="str">
        <f t="shared" si="841"/>
        <v>PASS</v>
      </c>
      <c r="S6000" t="str">
        <f t="shared" si="842"/>
        <v>PASS</v>
      </c>
      <c r="T6000">
        <f t="shared" si="843"/>
        <v>100</v>
      </c>
      <c r="U6000" t="str">
        <f t="shared" si="844"/>
        <v>Low</v>
      </c>
      <c r="V6000" t="str">
        <f t="shared" si="845"/>
        <v>Clean</v>
      </c>
    </row>
    <row r="6001" spans="1:22" x14ac:dyDescent="0.3">
      <c r="A6001" t="str">
        <f>Raw_Data!A6001</f>
        <v>26082641</v>
      </c>
      <c r="B6001">
        <f>Raw_Data!B6001</f>
        <v>45673</v>
      </c>
      <c r="C6001" t="str">
        <f>Raw_Data!C6001</f>
        <v>DESCOVY 200-25 MG TABLET</v>
      </c>
      <c r="D6001" t="str">
        <f>Raw_Data!D6001</f>
        <v>61958200201</v>
      </c>
      <c r="E6001" t="str">
        <f>Raw_Data!E6001</f>
        <v>GONZALEZ, ANDREA</v>
      </c>
      <c r="F6001" t="str">
        <f>Raw_Data!F6001</f>
        <v>1336176403</v>
      </c>
      <c r="G6001" t="str">
        <f>Raw_Data!H6001</f>
        <v>2</v>
      </c>
      <c r="H6001">
        <f>IFERROR(VLOOKUP(G6001,Store_Map!$A$2:$I$100,3,FALSE),"")</f>
        <v>0</v>
      </c>
      <c r="I6001">
        <f>IFERROR(VLOOKUP(G6001,Store_Map!$A$2:$I$100,4,FALSE),"")</f>
        <v>0</v>
      </c>
      <c r="J6001">
        <f>IFERROR(VLOOKUP(G6001,Store_Map!$A$2:$I$100,5,FALSE),"")</f>
        <v>0</v>
      </c>
      <c r="K6001">
        <f>IFERROR(VLOOKUP(G6001,Store_Map!$A$2:$I$100,6,FALSE),"")</f>
        <v>0</v>
      </c>
      <c r="L6001">
        <f>IFERROR(VLOOKUP(G6001,Store_Map!$A$2:$I$100,7,FALSE),"")</f>
        <v>0</v>
      </c>
      <c r="M6001">
        <f>IFERROR(VLOOKUP(G6001,Store_Map!$A$2:$I$100,8,FALSE),"")</f>
        <v>0</v>
      </c>
      <c r="N6001">
        <f t="shared" si="837"/>
        <v>0</v>
      </c>
      <c r="O6001" t="str">
        <f t="shared" si="838"/>
        <v>PASS</v>
      </c>
      <c r="P6001" t="str">
        <f t="shared" si="839"/>
        <v>PASS</v>
      </c>
      <c r="Q6001" t="str">
        <f t="shared" si="840"/>
        <v>PASS</v>
      </c>
      <c r="R6001" t="str">
        <f t="shared" si="841"/>
        <v>PASS</v>
      </c>
      <c r="S6001" t="str">
        <f t="shared" si="842"/>
        <v>PASS</v>
      </c>
      <c r="T6001">
        <f t="shared" si="843"/>
        <v>100</v>
      </c>
      <c r="U6001" t="str">
        <f t="shared" si="844"/>
        <v>Low</v>
      </c>
      <c r="V6001" t="str">
        <f t="shared" si="845"/>
        <v>Clean</v>
      </c>
    </row>
    <row r="6002" spans="1:22" x14ac:dyDescent="0.3">
      <c r="A6002" t="str">
        <f>Raw_Data!A6002</f>
        <v>26083835</v>
      </c>
      <c r="B6002">
        <f>Raw_Data!B6002</f>
        <v>45673</v>
      </c>
      <c r="C6002" t="str">
        <f>Raw_Data!C6002</f>
        <v>CARVEDILOL 12.5 MG TABLET</v>
      </c>
      <c r="D6002" t="str">
        <f>Raw_Data!D6002</f>
        <v>68382009401</v>
      </c>
      <c r="E6002" t="str">
        <f>Raw_Data!E6002</f>
        <v>FORD, JAMES</v>
      </c>
      <c r="F6002" t="str">
        <f>Raw_Data!F6002</f>
        <v>1033117684</v>
      </c>
      <c r="G6002" t="str">
        <f>Raw_Data!H6002</f>
        <v>2</v>
      </c>
      <c r="H6002">
        <f>IFERROR(VLOOKUP(G6002,Store_Map!$A$2:$I$100,3,FALSE),"")</f>
        <v>0</v>
      </c>
      <c r="I6002">
        <f>IFERROR(VLOOKUP(G6002,Store_Map!$A$2:$I$100,4,FALSE),"")</f>
        <v>0</v>
      </c>
      <c r="J6002">
        <f>IFERROR(VLOOKUP(G6002,Store_Map!$A$2:$I$100,5,FALSE),"")</f>
        <v>0</v>
      </c>
      <c r="K6002">
        <f>IFERROR(VLOOKUP(G6002,Store_Map!$A$2:$I$100,6,FALSE),"")</f>
        <v>0</v>
      </c>
      <c r="L6002">
        <f>IFERROR(VLOOKUP(G6002,Store_Map!$A$2:$I$100,7,FALSE),"")</f>
        <v>0</v>
      </c>
      <c r="M6002">
        <f>IFERROR(VLOOKUP(G6002,Store_Map!$A$2:$I$100,8,FALSE),"")</f>
        <v>0</v>
      </c>
      <c r="N6002">
        <f t="shared" si="837"/>
        <v>0</v>
      </c>
      <c r="O6002" t="str">
        <f t="shared" si="838"/>
        <v>PASS</v>
      </c>
      <c r="P6002" t="str">
        <f t="shared" si="839"/>
        <v>PASS</v>
      </c>
      <c r="Q6002" t="str">
        <f t="shared" si="840"/>
        <v>PASS</v>
      </c>
      <c r="R6002" t="str">
        <f t="shared" si="841"/>
        <v>PASS</v>
      </c>
      <c r="S6002" t="str">
        <f t="shared" si="842"/>
        <v>PASS</v>
      </c>
      <c r="T6002">
        <f t="shared" si="843"/>
        <v>100</v>
      </c>
      <c r="U6002" t="str">
        <f t="shared" si="844"/>
        <v>Low</v>
      </c>
      <c r="V6002" t="str">
        <f t="shared" si="845"/>
        <v>Clean</v>
      </c>
    </row>
    <row r="6003" spans="1:22" x14ac:dyDescent="0.3">
      <c r="A6003" t="str">
        <f>Raw_Data!A6003</f>
        <v>26083356</v>
      </c>
      <c r="B6003">
        <f>Raw_Data!B6003</f>
        <v>45673</v>
      </c>
      <c r="C6003" t="str">
        <f>Raw_Data!C6003</f>
        <v>WEGOVY 0.5 MG/0.5 ML PEN</v>
      </c>
      <c r="D6003" t="str">
        <f>Raw_Data!D6003</f>
        <v>169450514</v>
      </c>
      <c r="E6003" t="str">
        <f>Raw_Data!E6003</f>
        <v>EL- CHOUFI, LEYLA</v>
      </c>
      <c r="F6003" t="str">
        <f>Raw_Data!F6003</f>
        <v>1942355342</v>
      </c>
      <c r="G6003" t="str">
        <f>Raw_Data!H6003</f>
        <v>2</v>
      </c>
      <c r="H6003">
        <f>IFERROR(VLOOKUP(G6003,Store_Map!$A$2:$I$100,3,FALSE),"")</f>
        <v>0</v>
      </c>
      <c r="I6003">
        <f>IFERROR(VLOOKUP(G6003,Store_Map!$A$2:$I$100,4,FALSE),"")</f>
        <v>0</v>
      </c>
      <c r="J6003">
        <f>IFERROR(VLOOKUP(G6003,Store_Map!$A$2:$I$100,5,FALSE),"")</f>
        <v>0</v>
      </c>
      <c r="K6003">
        <f>IFERROR(VLOOKUP(G6003,Store_Map!$A$2:$I$100,6,FALSE),"")</f>
        <v>0</v>
      </c>
      <c r="L6003">
        <f>IFERROR(VLOOKUP(G6003,Store_Map!$A$2:$I$100,7,FALSE),"")</f>
        <v>0</v>
      </c>
      <c r="M6003">
        <f>IFERROR(VLOOKUP(G6003,Store_Map!$A$2:$I$100,8,FALSE),"")</f>
        <v>0</v>
      </c>
      <c r="N6003">
        <f t="shared" si="837"/>
        <v>0</v>
      </c>
      <c r="O6003" t="str">
        <f t="shared" si="838"/>
        <v>PASS</v>
      </c>
      <c r="P6003" t="str">
        <f t="shared" si="839"/>
        <v>REVIEW</v>
      </c>
      <c r="Q6003" t="str">
        <f t="shared" si="840"/>
        <v>PASS</v>
      </c>
      <c r="R6003" t="str">
        <f t="shared" si="841"/>
        <v>PASS</v>
      </c>
      <c r="S6003" t="str">
        <f t="shared" si="842"/>
        <v>REVIEW</v>
      </c>
      <c r="T6003">
        <f t="shared" si="843"/>
        <v>90</v>
      </c>
      <c r="U6003" t="str">
        <f t="shared" si="844"/>
        <v>Low</v>
      </c>
      <c r="V6003" t="str">
        <f t="shared" si="845"/>
        <v>Invalid NDC</v>
      </c>
    </row>
    <row r="6004" spans="1:22" x14ac:dyDescent="0.3">
      <c r="A6004" t="str">
        <f>Raw_Data!A6004</f>
        <v>26084954</v>
      </c>
      <c r="B6004">
        <f>Raw_Data!B6004</f>
        <v>45673</v>
      </c>
      <c r="C6004" t="str">
        <f>Raw_Data!C6004</f>
        <v>DOXYCYCLINE HYCLATE 100 MG</v>
      </c>
      <c r="D6004" t="str">
        <f>Raw_Data!D6004</f>
        <v>53489011902</v>
      </c>
      <c r="E6004" t="str">
        <f>Raw_Data!E6004</f>
        <v>DAVIS, KEPLER</v>
      </c>
      <c r="F6004" t="str">
        <f>Raw_Data!F6004</f>
        <v>1740357425</v>
      </c>
      <c r="G6004" t="str">
        <f>Raw_Data!H6004</f>
        <v>2</v>
      </c>
      <c r="H6004">
        <f>IFERROR(VLOOKUP(G6004,Store_Map!$A$2:$I$100,3,FALSE),"")</f>
        <v>0</v>
      </c>
      <c r="I6004">
        <f>IFERROR(VLOOKUP(G6004,Store_Map!$A$2:$I$100,4,FALSE),"")</f>
        <v>0</v>
      </c>
      <c r="J6004">
        <f>IFERROR(VLOOKUP(G6004,Store_Map!$A$2:$I$100,5,FALSE),"")</f>
        <v>0</v>
      </c>
      <c r="K6004">
        <f>IFERROR(VLOOKUP(G6004,Store_Map!$A$2:$I$100,6,FALSE),"")</f>
        <v>0</v>
      </c>
      <c r="L6004">
        <f>IFERROR(VLOOKUP(G6004,Store_Map!$A$2:$I$100,7,FALSE),"")</f>
        <v>0</v>
      </c>
      <c r="M6004">
        <f>IFERROR(VLOOKUP(G6004,Store_Map!$A$2:$I$100,8,FALSE),"")</f>
        <v>0</v>
      </c>
      <c r="N6004">
        <f t="shared" si="837"/>
        <v>0</v>
      </c>
      <c r="O6004" t="str">
        <f t="shared" si="838"/>
        <v>PASS</v>
      </c>
      <c r="P6004" t="str">
        <f t="shared" si="839"/>
        <v>PASS</v>
      </c>
      <c r="Q6004" t="str">
        <f t="shared" si="840"/>
        <v>PASS</v>
      </c>
      <c r="R6004" t="str">
        <f t="shared" si="841"/>
        <v>PASS</v>
      </c>
      <c r="S6004" t="str">
        <f t="shared" si="842"/>
        <v>PASS</v>
      </c>
      <c r="T6004">
        <f t="shared" si="843"/>
        <v>100</v>
      </c>
      <c r="U6004" t="str">
        <f t="shared" si="844"/>
        <v>Low</v>
      </c>
      <c r="V6004" t="str">
        <f t="shared" si="845"/>
        <v>Clean</v>
      </c>
    </row>
    <row r="6005" spans="1:22" x14ac:dyDescent="0.3">
      <c r="A6005" t="str">
        <f>Raw_Data!A6005</f>
        <v>26082859</v>
      </c>
      <c r="B6005">
        <f>Raw_Data!B6005</f>
        <v>45673</v>
      </c>
      <c r="C6005" t="str">
        <f>Raw_Data!C6005</f>
        <v>SERTRALINE HCL 25 MG TABLET</v>
      </c>
      <c r="D6005" t="str">
        <f>Raw_Data!D6005</f>
        <v>68180035103</v>
      </c>
      <c r="E6005" t="str">
        <f>Raw_Data!E6005</f>
        <v>FORD, JAMES</v>
      </c>
      <c r="F6005" t="str">
        <f>Raw_Data!F6005</f>
        <v>1033117684</v>
      </c>
      <c r="G6005" t="str">
        <f>Raw_Data!H6005</f>
        <v>2</v>
      </c>
      <c r="H6005">
        <f>IFERROR(VLOOKUP(G6005,Store_Map!$A$2:$I$100,3,FALSE),"")</f>
        <v>0</v>
      </c>
      <c r="I6005">
        <f>IFERROR(VLOOKUP(G6005,Store_Map!$A$2:$I$100,4,FALSE),"")</f>
        <v>0</v>
      </c>
      <c r="J6005">
        <f>IFERROR(VLOOKUP(G6005,Store_Map!$A$2:$I$100,5,FALSE),"")</f>
        <v>0</v>
      </c>
      <c r="K6005">
        <f>IFERROR(VLOOKUP(G6005,Store_Map!$A$2:$I$100,6,FALSE),"")</f>
        <v>0</v>
      </c>
      <c r="L6005">
        <f>IFERROR(VLOOKUP(G6005,Store_Map!$A$2:$I$100,7,FALSE),"")</f>
        <v>0</v>
      </c>
      <c r="M6005">
        <f>IFERROR(VLOOKUP(G6005,Store_Map!$A$2:$I$100,8,FALSE),"")</f>
        <v>0</v>
      </c>
      <c r="N6005">
        <f t="shared" si="837"/>
        <v>0</v>
      </c>
      <c r="O6005" t="str">
        <f t="shared" si="838"/>
        <v>PASS</v>
      </c>
      <c r="P6005" t="str">
        <f t="shared" si="839"/>
        <v>PASS</v>
      </c>
      <c r="Q6005" t="str">
        <f t="shared" si="840"/>
        <v>PASS</v>
      </c>
      <c r="R6005" t="str">
        <f t="shared" si="841"/>
        <v>PASS</v>
      </c>
      <c r="S6005" t="str">
        <f t="shared" si="842"/>
        <v>PASS</v>
      </c>
      <c r="T6005">
        <f t="shared" si="843"/>
        <v>100</v>
      </c>
      <c r="U6005" t="str">
        <f t="shared" si="844"/>
        <v>Low</v>
      </c>
      <c r="V6005" t="str">
        <f t="shared" si="845"/>
        <v>Clean</v>
      </c>
    </row>
    <row r="6006" spans="1:22" x14ac:dyDescent="0.3">
      <c r="A6006" t="str">
        <f>Raw_Data!A6006</f>
        <v>26082889</v>
      </c>
      <c r="B6006">
        <f>Raw_Data!B6006</f>
        <v>45673</v>
      </c>
      <c r="C6006" t="str">
        <f>Raw_Data!C6006</f>
        <v>VITAMIN D2 1.25MG(50,000 UN</v>
      </c>
      <c r="D6006" t="str">
        <f>Raw_Data!D6006</f>
        <v>64380073706</v>
      </c>
      <c r="E6006" t="str">
        <f>Raw_Data!E6006</f>
        <v>FORD, JAMES</v>
      </c>
      <c r="F6006" t="str">
        <f>Raw_Data!F6006</f>
        <v>1033117684</v>
      </c>
      <c r="G6006" t="str">
        <f>Raw_Data!H6006</f>
        <v>2</v>
      </c>
      <c r="H6006">
        <f>IFERROR(VLOOKUP(G6006,Store_Map!$A$2:$I$100,3,FALSE),"")</f>
        <v>0</v>
      </c>
      <c r="I6006">
        <f>IFERROR(VLOOKUP(G6006,Store_Map!$A$2:$I$100,4,FALSE),"")</f>
        <v>0</v>
      </c>
      <c r="J6006">
        <f>IFERROR(VLOOKUP(G6006,Store_Map!$A$2:$I$100,5,FALSE),"")</f>
        <v>0</v>
      </c>
      <c r="K6006">
        <f>IFERROR(VLOOKUP(G6006,Store_Map!$A$2:$I$100,6,FALSE),"")</f>
        <v>0</v>
      </c>
      <c r="L6006">
        <f>IFERROR(VLOOKUP(G6006,Store_Map!$A$2:$I$100,7,FALSE),"")</f>
        <v>0</v>
      </c>
      <c r="M6006">
        <f>IFERROR(VLOOKUP(G6006,Store_Map!$A$2:$I$100,8,FALSE),"")</f>
        <v>0</v>
      </c>
      <c r="N6006">
        <f t="shared" si="837"/>
        <v>0</v>
      </c>
      <c r="O6006" t="str">
        <f t="shared" si="838"/>
        <v>PASS</v>
      </c>
      <c r="P6006" t="str">
        <f t="shared" si="839"/>
        <v>PASS</v>
      </c>
      <c r="Q6006" t="str">
        <f t="shared" si="840"/>
        <v>PASS</v>
      </c>
      <c r="R6006" t="str">
        <f t="shared" si="841"/>
        <v>PASS</v>
      </c>
      <c r="S6006" t="str">
        <f t="shared" si="842"/>
        <v>PASS</v>
      </c>
      <c r="T6006">
        <f t="shared" si="843"/>
        <v>100</v>
      </c>
      <c r="U6006" t="str">
        <f t="shared" si="844"/>
        <v>Low</v>
      </c>
      <c r="V6006" t="str">
        <f t="shared" si="845"/>
        <v>Clean</v>
      </c>
    </row>
    <row r="6007" spans="1:22" x14ac:dyDescent="0.3">
      <c r="A6007" t="str">
        <f>Raw_Data!A6007</f>
        <v>26077902</v>
      </c>
      <c r="B6007">
        <f>Raw_Data!B6007</f>
        <v>45673</v>
      </c>
      <c r="C6007" t="str">
        <f>Raw_Data!C6007</f>
        <v>**BIKTARVY 50-200-25 MG TAB</v>
      </c>
      <c r="D6007" t="str">
        <f>Raw_Data!D6007</f>
        <v>61958250101</v>
      </c>
      <c r="E6007" t="str">
        <f>Raw_Data!E6007</f>
        <v>GONZALEZ, ANDREA</v>
      </c>
      <c r="F6007" t="str">
        <f>Raw_Data!F6007</f>
        <v>1336176403</v>
      </c>
      <c r="G6007" t="str">
        <f>Raw_Data!H6007</f>
        <v>2</v>
      </c>
      <c r="H6007">
        <f>IFERROR(VLOOKUP(G6007,Store_Map!$A$2:$I$100,3,FALSE),"")</f>
        <v>0</v>
      </c>
      <c r="I6007">
        <f>IFERROR(VLOOKUP(G6007,Store_Map!$A$2:$I$100,4,FALSE),"")</f>
        <v>0</v>
      </c>
      <c r="J6007">
        <f>IFERROR(VLOOKUP(G6007,Store_Map!$A$2:$I$100,5,FALSE),"")</f>
        <v>0</v>
      </c>
      <c r="K6007">
        <f>IFERROR(VLOOKUP(G6007,Store_Map!$A$2:$I$100,6,FALSE),"")</f>
        <v>0</v>
      </c>
      <c r="L6007">
        <f>IFERROR(VLOOKUP(G6007,Store_Map!$A$2:$I$100,7,FALSE),"")</f>
        <v>0</v>
      </c>
      <c r="M6007">
        <f>IFERROR(VLOOKUP(G6007,Store_Map!$A$2:$I$100,8,FALSE),"")</f>
        <v>0</v>
      </c>
      <c r="N6007">
        <f t="shared" si="837"/>
        <v>0</v>
      </c>
      <c r="O6007" t="str">
        <f t="shared" si="838"/>
        <v>PASS</v>
      </c>
      <c r="P6007" t="str">
        <f t="shared" si="839"/>
        <v>PASS</v>
      </c>
      <c r="Q6007" t="str">
        <f t="shared" si="840"/>
        <v>PASS</v>
      </c>
      <c r="R6007" t="str">
        <f t="shared" si="841"/>
        <v>PASS</v>
      </c>
      <c r="S6007" t="str">
        <f t="shared" si="842"/>
        <v>PASS</v>
      </c>
      <c r="T6007">
        <f t="shared" si="843"/>
        <v>100</v>
      </c>
      <c r="U6007" t="str">
        <f t="shared" si="844"/>
        <v>Low</v>
      </c>
      <c r="V6007" t="str">
        <f t="shared" si="845"/>
        <v>Clean</v>
      </c>
    </row>
    <row r="6008" spans="1:22" x14ac:dyDescent="0.3">
      <c r="A6008" t="str">
        <f>Raw_Data!A6008</f>
        <v>26081209</v>
      </c>
      <c r="B6008">
        <f>Raw_Data!B6008</f>
        <v>45673</v>
      </c>
      <c r="C6008" t="str">
        <f>Raw_Data!C6008</f>
        <v>CLOPIDOGREL 75 MG TABLET</v>
      </c>
      <c r="D6008" t="str">
        <f>Raw_Data!D6008</f>
        <v>65862035790</v>
      </c>
      <c r="E6008" t="str">
        <f>Raw_Data!E6008</f>
        <v>FORD, JAMES</v>
      </c>
      <c r="F6008" t="str">
        <f>Raw_Data!F6008</f>
        <v>1033117684</v>
      </c>
      <c r="G6008" t="str">
        <f>Raw_Data!H6008</f>
        <v>2</v>
      </c>
      <c r="H6008">
        <f>IFERROR(VLOOKUP(G6008,Store_Map!$A$2:$I$100,3,FALSE),"")</f>
        <v>0</v>
      </c>
      <c r="I6008">
        <f>IFERROR(VLOOKUP(G6008,Store_Map!$A$2:$I$100,4,FALSE),"")</f>
        <v>0</v>
      </c>
      <c r="J6008">
        <f>IFERROR(VLOOKUP(G6008,Store_Map!$A$2:$I$100,5,FALSE),"")</f>
        <v>0</v>
      </c>
      <c r="K6008">
        <f>IFERROR(VLOOKUP(G6008,Store_Map!$A$2:$I$100,6,FALSE),"")</f>
        <v>0</v>
      </c>
      <c r="L6008">
        <f>IFERROR(VLOOKUP(G6008,Store_Map!$A$2:$I$100,7,FALSE),"")</f>
        <v>0</v>
      </c>
      <c r="M6008">
        <f>IFERROR(VLOOKUP(G6008,Store_Map!$A$2:$I$100,8,FALSE),"")</f>
        <v>0</v>
      </c>
      <c r="N6008">
        <f t="shared" si="837"/>
        <v>0</v>
      </c>
      <c r="O6008" t="str">
        <f t="shared" si="838"/>
        <v>PASS</v>
      </c>
      <c r="P6008" t="str">
        <f t="shared" si="839"/>
        <v>PASS</v>
      </c>
      <c r="Q6008" t="str">
        <f t="shared" si="840"/>
        <v>PASS</v>
      </c>
      <c r="R6008" t="str">
        <f t="shared" si="841"/>
        <v>PASS</v>
      </c>
      <c r="S6008" t="str">
        <f t="shared" si="842"/>
        <v>PASS</v>
      </c>
      <c r="T6008">
        <f t="shared" si="843"/>
        <v>100</v>
      </c>
      <c r="U6008" t="str">
        <f t="shared" si="844"/>
        <v>Low</v>
      </c>
      <c r="V6008" t="str">
        <f t="shared" si="845"/>
        <v>Clean</v>
      </c>
    </row>
    <row r="6009" spans="1:22" x14ac:dyDescent="0.3">
      <c r="A6009" t="str">
        <f>Raw_Data!A6009</f>
        <v>26081208</v>
      </c>
      <c r="B6009">
        <f>Raw_Data!B6009</f>
        <v>45673</v>
      </c>
      <c r="C6009" t="str">
        <f>Raw_Data!C6009</f>
        <v>LORATADINE 10 MG TABLET</v>
      </c>
      <c r="D6009" t="str">
        <f>Raw_Data!D6009</f>
        <v>45802065087</v>
      </c>
      <c r="E6009" t="str">
        <f>Raw_Data!E6009</f>
        <v>FORD, JAMES</v>
      </c>
      <c r="F6009" t="str">
        <f>Raw_Data!F6009</f>
        <v>1033117684</v>
      </c>
      <c r="G6009" t="str">
        <f>Raw_Data!H6009</f>
        <v>2</v>
      </c>
      <c r="H6009">
        <f>IFERROR(VLOOKUP(G6009,Store_Map!$A$2:$I$100,3,FALSE),"")</f>
        <v>0</v>
      </c>
      <c r="I6009">
        <f>IFERROR(VLOOKUP(G6009,Store_Map!$A$2:$I$100,4,FALSE),"")</f>
        <v>0</v>
      </c>
      <c r="J6009">
        <f>IFERROR(VLOOKUP(G6009,Store_Map!$A$2:$I$100,5,FALSE),"")</f>
        <v>0</v>
      </c>
      <c r="K6009">
        <f>IFERROR(VLOOKUP(G6009,Store_Map!$A$2:$I$100,6,FALSE),"")</f>
        <v>0</v>
      </c>
      <c r="L6009">
        <f>IFERROR(VLOOKUP(G6009,Store_Map!$A$2:$I$100,7,FALSE),"")</f>
        <v>0</v>
      </c>
      <c r="M6009">
        <f>IFERROR(VLOOKUP(G6009,Store_Map!$A$2:$I$100,8,FALSE),"")</f>
        <v>0</v>
      </c>
      <c r="N6009">
        <f t="shared" si="837"/>
        <v>0</v>
      </c>
      <c r="O6009" t="str">
        <f t="shared" si="838"/>
        <v>PASS</v>
      </c>
      <c r="P6009" t="str">
        <f t="shared" si="839"/>
        <v>PASS</v>
      </c>
      <c r="Q6009" t="str">
        <f t="shared" si="840"/>
        <v>PASS</v>
      </c>
      <c r="R6009" t="str">
        <f t="shared" si="841"/>
        <v>PASS</v>
      </c>
      <c r="S6009" t="str">
        <f t="shared" si="842"/>
        <v>PASS</v>
      </c>
      <c r="T6009">
        <f t="shared" si="843"/>
        <v>100</v>
      </c>
      <c r="U6009" t="str">
        <f t="shared" si="844"/>
        <v>Low</v>
      </c>
      <c r="V6009" t="str">
        <f t="shared" si="845"/>
        <v>Clean</v>
      </c>
    </row>
    <row r="6010" spans="1:22" x14ac:dyDescent="0.3">
      <c r="A6010" t="str">
        <f>Raw_Data!A6010</f>
        <v>26075577</v>
      </c>
      <c r="B6010">
        <f>Raw_Data!B6010</f>
        <v>45673</v>
      </c>
      <c r="C6010" t="str">
        <f>Raw_Data!C6010</f>
        <v>ROSUVASTATIN CALCIUM 20 MG</v>
      </c>
      <c r="D6010" t="str">
        <f>Raw_Data!D6010</f>
        <v>68462026390</v>
      </c>
      <c r="E6010" t="str">
        <f>Raw_Data!E6010</f>
        <v>FORD, JAMES</v>
      </c>
      <c r="F6010" t="str">
        <f>Raw_Data!F6010</f>
        <v>1033117684</v>
      </c>
      <c r="G6010" t="str">
        <f>Raw_Data!H6010</f>
        <v>2</v>
      </c>
      <c r="H6010">
        <f>IFERROR(VLOOKUP(G6010,Store_Map!$A$2:$I$100,3,FALSE),"")</f>
        <v>0</v>
      </c>
      <c r="I6010">
        <f>IFERROR(VLOOKUP(G6010,Store_Map!$A$2:$I$100,4,FALSE),"")</f>
        <v>0</v>
      </c>
      <c r="J6010">
        <f>IFERROR(VLOOKUP(G6010,Store_Map!$A$2:$I$100,5,FALSE),"")</f>
        <v>0</v>
      </c>
      <c r="K6010">
        <f>IFERROR(VLOOKUP(G6010,Store_Map!$A$2:$I$100,6,FALSE),"")</f>
        <v>0</v>
      </c>
      <c r="L6010">
        <f>IFERROR(VLOOKUP(G6010,Store_Map!$A$2:$I$100,7,FALSE),"")</f>
        <v>0</v>
      </c>
      <c r="M6010">
        <f>IFERROR(VLOOKUP(G6010,Store_Map!$A$2:$I$100,8,FALSE),"")</f>
        <v>0</v>
      </c>
      <c r="N6010">
        <f t="shared" si="837"/>
        <v>0</v>
      </c>
      <c r="O6010" t="str">
        <f t="shared" si="838"/>
        <v>PASS</v>
      </c>
      <c r="P6010" t="str">
        <f t="shared" si="839"/>
        <v>PASS</v>
      </c>
      <c r="Q6010" t="str">
        <f t="shared" si="840"/>
        <v>PASS</v>
      </c>
      <c r="R6010" t="str">
        <f t="shared" si="841"/>
        <v>PASS</v>
      </c>
      <c r="S6010" t="str">
        <f t="shared" si="842"/>
        <v>PASS</v>
      </c>
      <c r="T6010">
        <f t="shared" si="843"/>
        <v>100</v>
      </c>
      <c r="U6010" t="str">
        <f t="shared" si="844"/>
        <v>Low</v>
      </c>
      <c r="V6010" t="str">
        <f t="shared" si="845"/>
        <v>Clean</v>
      </c>
    </row>
    <row r="6011" spans="1:22" x14ac:dyDescent="0.3">
      <c r="A6011" t="str">
        <f>Raw_Data!A6011</f>
        <v>26075576</v>
      </c>
      <c r="B6011">
        <f>Raw_Data!B6011</f>
        <v>45673</v>
      </c>
      <c r="C6011" t="str">
        <f>Raw_Data!C6011</f>
        <v>OLMESARTAN MEDOXOMIL 40 MG</v>
      </c>
      <c r="D6011" t="str">
        <f>Raw_Data!D6011</f>
        <v>33342018010</v>
      </c>
      <c r="E6011" t="str">
        <f>Raw_Data!E6011</f>
        <v>FORD, JAMES</v>
      </c>
      <c r="F6011" t="str">
        <f>Raw_Data!F6011</f>
        <v>1033117684</v>
      </c>
      <c r="G6011" t="str">
        <f>Raw_Data!H6011</f>
        <v>2</v>
      </c>
      <c r="H6011">
        <f>IFERROR(VLOOKUP(G6011,Store_Map!$A$2:$I$100,3,FALSE),"")</f>
        <v>0</v>
      </c>
      <c r="I6011">
        <f>IFERROR(VLOOKUP(G6011,Store_Map!$A$2:$I$100,4,FALSE),"")</f>
        <v>0</v>
      </c>
      <c r="J6011">
        <f>IFERROR(VLOOKUP(G6011,Store_Map!$A$2:$I$100,5,FALSE),"")</f>
        <v>0</v>
      </c>
      <c r="K6011">
        <f>IFERROR(VLOOKUP(G6011,Store_Map!$A$2:$I$100,6,FALSE),"")</f>
        <v>0</v>
      </c>
      <c r="L6011">
        <f>IFERROR(VLOOKUP(G6011,Store_Map!$A$2:$I$100,7,FALSE),"")</f>
        <v>0</v>
      </c>
      <c r="M6011">
        <f>IFERROR(VLOOKUP(G6011,Store_Map!$A$2:$I$100,8,FALSE),"")</f>
        <v>0</v>
      </c>
      <c r="N6011">
        <f t="shared" si="837"/>
        <v>0</v>
      </c>
      <c r="O6011" t="str">
        <f t="shared" si="838"/>
        <v>PASS</v>
      </c>
      <c r="P6011" t="str">
        <f t="shared" si="839"/>
        <v>PASS</v>
      </c>
      <c r="Q6011" t="str">
        <f t="shared" si="840"/>
        <v>PASS</v>
      </c>
      <c r="R6011" t="str">
        <f t="shared" si="841"/>
        <v>PASS</v>
      </c>
      <c r="S6011" t="str">
        <f t="shared" si="842"/>
        <v>PASS</v>
      </c>
      <c r="T6011">
        <f t="shared" si="843"/>
        <v>100</v>
      </c>
      <c r="U6011" t="str">
        <f t="shared" si="844"/>
        <v>Low</v>
      </c>
      <c r="V6011" t="str">
        <f t="shared" si="845"/>
        <v>Clean</v>
      </c>
    </row>
    <row r="6012" spans="1:22" x14ac:dyDescent="0.3">
      <c r="A6012" t="str">
        <f>Raw_Data!A6012</f>
        <v>26081203</v>
      </c>
      <c r="B6012">
        <f>Raw_Data!B6012</f>
        <v>45673</v>
      </c>
      <c r="C6012" t="str">
        <f>Raw_Data!C6012</f>
        <v>LEVOTHYROXINE 25 MCG TABLET</v>
      </c>
      <c r="D6012" t="str">
        <f>Raw_Data!D6012</f>
        <v>68180096509</v>
      </c>
      <c r="E6012" t="str">
        <f>Raw_Data!E6012</f>
        <v>FORD, JAMES</v>
      </c>
      <c r="F6012" t="str">
        <f>Raw_Data!F6012</f>
        <v>1033117684</v>
      </c>
      <c r="G6012" t="str">
        <f>Raw_Data!H6012</f>
        <v>2</v>
      </c>
      <c r="H6012">
        <f>IFERROR(VLOOKUP(G6012,Store_Map!$A$2:$I$100,3,FALSE),"")</f>
        <v>0</v>
      </c>
      <c r="I6012">
        <f>IFERROR(VLOOKUP(G6012,Store_Map!$A$2:$I$100,4,FALSE),"")</f>
        <v>0</v>
      </c>
      <c r="J6012">
        <f>IFERROR(VLOOKUP(G6012,Store_Map!$A$2:$I$100,5,FALSE),"")</f>
        <v>0</v>
      </c>
      <c r="K6012">
        <f>IFERROR(VLOOKUP(G6012,Store_Map!$A$2:$I$100,6,FALSE),"")</f>
        <v>0</v>
      </c>
      <c r="L6012">
        <f>IFERROR(VLOOKUP(G6012,Store_Map!$A$2:$I$100,7,FALSE),"")</f>
        <v>0</v>
      </c>
      <c r="M6012">
        <f>IFERROR(VLOOKUP(G6012,Store_Map!$A$2:$I$100,8,FALSE),"")</f>
        <v>0</v>
      </c>
      <c r="N6012">
        <f t="shared" si="837"/>
        <v>0</v>
      </c>
      <c r="O6012" t="str">
        <f t="shared" si="838"/>
        <v>PASS</v>
      </c>
      <c r="P6012" t="str">
        <f t="shared" si="839"/>
        <v>PASS</v>
      </c>
      <c r="Q6012" t="str">
        <f t="shared" si="840"/>
        <v>PASS</v>
      </c>
      <c r="R6012" t="str">
        <f t="shared" si="841"/>
        <v>PASS</v>
      </c>
      <c r="S6012" t="str">
        <f t="shared" si="842"/>
        <v>PASS</v>
      </c>
      <c r="T6012">
        <f t="shared" si="843"/>
        <v>100</v>
      </c>
      <c r="U6012" t="str">
        <f t="shared" si="844"/>
        <v>Low</v>
      </c>
      <c r="V6012" t="str">
        <f t="shared" si="845"/>
        <v>Clean</v>
      </c>
    </row>
    <row r="6013" spans="1:22" x14ac:dyDescent="0.3">
      <c r="A6013" t="str">
        <f>Raw_Data!A6013</f>
        <v>26075597</v>
      </c>
      <c r="B6013">
        <f>Raw_Data!B6013</f>
        <v>45673</v>
      </c>
      <c r="C6013" t="str">
        <f>Raw_Data!C6013</f>
        <v>FLUTICASONE PROP 50 MCG SPR</v>
      </c>
      <c r="D6013" t="str">
        <f>Raw_Data!D6013</f>
        <v>60505082901</v>
      </c>
      <c r="E6013" t="str">
        <f>Raw_Data!E6013</f>
        <v>FORD, JAMES</v>
      </c>
      <c r="F6013" t="str">
        <f>Raw_Data!F6013</f>
        <v>1033117684</v>
      </c>
      <c r="G6013" t="str">
        <f>Raw_Data!H6013</f>
        <v>2</v>
      </c>
      <c r="H6013">
        <f>IFERROR(VLOOKUP(G6013,Store_Map!$A$2:$I$100,3,FALSE),"")</f>
        <v>0</v>
      </c>
      <c r="I6013">
        <f>IFERROR(VLOOKUP(G6013,Store_Map!$A$2:$I$100,4,FALSE),"")</f>
        <v>0</v>
      </c>
      <c r="J6013">
        <f>IFERROR(VLOOKUP(G6013,Store_Map!$A$2:$I$100,5,FALSE),"")</f>
        <v>0</v>
      </c>
      <c r="K6013">
        <f>IFERROR(VLOOKUP(G6013,Store_Map!$A$2:$I$100,6,FALSE),"")</f>
        <v>0</v>
      </c>
      <c r="L6013">
        <f>IFERROR(VLOOKUP(G6013,Store_Map!$A$2:$I$100,7,FALSE),"")</f>
        <v>0</v>
      </c>
      <c r="M6013">
        <f>IFERROR(VLOOKUP(G6013,Store_Map!$A$2:$I$100,8,FALSE),"")</f>
        <v>0</v>
      </c>
      <c r="N6013">
        <f t="shared" si="837"/>
        <v>0</v>
      </c>
      <c r="O6013" t="str">
        <f t="shared" si="838"/>
        <v>PASS</v>
      </c>
      <c r="P6013" t="str">
        <f t="shared" si="839"/>
        <v>PASS</v>
      </c>
      <c r="Q6013" t="str">
        <f t="shared" si="840"/>
        <v>PASS</v>
      </c>
      <c r="R6013" t="str">
        <f t="shared" si="841"/>
        <v>PASS</v>
      </c>
      <c r="S6013" t="str">
        <f t="shared" si="842"/>
        <v>PASS</v>
      </c>
      <c r="T6013">
        <f t="shared" si="843"/>
        <v>100</v>
      </c>
      <c r="U6013" t="str">
        <f t="shared" si="844"/>
        <v>Low</v>
      </c>
      <c r="V6013" t="str">
        <f t="shared" si="845"/>
        <v>Clean</v>
      </c>
    </row>
    <row r="6014" spans="1:22" x14ac:dyDescent="0.3">
      <c r="A6014" t="str">
        <f>Raw_Data!A6014</f>
        <v>26075578</v>
      </c>
      <c r="B6014">
        <f>Raw_Data!B6014</f>
        <v>45673</v>
      </c>
      <c r="C6014" t="str">
        <f>Raw_Data!C6014</f>
        <v>FOLIC ACID 1 MG TABLET</v>
      </c>
      <c r="D6014" t="str">
        <f>Raw_Data!D6014</f>
        <v>69315012701</v>
      </c>
      <c r="E6014" t="str">
        <f>Raw_Data!E6014</f>
        <v>FORD, JAMES</v>
      </c>
      <c r="F6014" t="str">
        <f>Raw_Data!F6014</f>
        <v>1033117684</v>
      </c>
      <c r="G6014" t="str">
        <f>Raw_Data!H6014</f>
        <v>2</v>
      </c>
      <c r="H6014">
        <f>IFERROR(VLOOKUP(G6014,Store_Map!$A$2:$I$100,3,FALSE),"")</f>
        <v>0</v>
      </c>
      <c r="I6014">
        <f>IFERROR(VLOOKUP(G6014,Store_Map!$A$2:$I$100,4,FALSE),"")</f>
        <v>0</v>
      </c>
      <c r="J6014">
        <f>IFERROR(VLOOKUP(G6014,Store_Map!$A$2:$I$100,5,FALSE),"")</f>
        <v>0</v>
      </c>
      <c r="K6014">
        <f>IFERROR(VLOOKUP(G6014,Store_Map!$A$2:$I$100,6,FALSE),"")</f>
        <v>0</v>
      </c>
      <c r="L6014">
        <f>IFERROR(VLOOKUP(G6014,Store_Map!$A$2:$I$100,7,FALSE),"")</f>
        <v>0</v>
      </c>
      <c r="M6014">
        <f>IFERROR(VLOOKUP(G6014,Store_Map!$A$2:$I$100,8,FALSE),"")</f>
        <v>0</v>
      </c>
      <c r="N6014">
        <f t="shared" si="837"/>
        <v>0</v>
      </c>
      <c r="O6014" t="str">
        <f t="shared" si="838"/>
        <v>PASS</v>
      </c>
      <c r="P6014" t="str">
        <f t="shared" si="839"/>
        <v>PASS</v>
      </c>
      <c r="Q6014" t="str">
        <f t="shared" si="840"/>
        <v>PASS</v>
      </c>
      <c r="R6014" t="str">
        <f t="shared" si="841"/>
        <v>PASS</v>
      </c>
      <c r="S6014" t="str">
        <f t="shared" si="842"/>
        <v>PASS</v>
      </c>
      <c r="T6014">
        <f t="shared" si="843"/>
        <v>100</v>
      </c>
      <c r="U6014" t="str">
        <f t="shared" si="844"/>
        <v>Low</v>
      </c>
      <c r="V6014" t="str">
        <f t="shared" si="845"/>
        <v>Clean</v>
      </c>
    </row>
    <row r="6015" spans="1:22" x14ac:dyDescent="0.3">
      <c r="A6015" t="str">
        <f>Raw_Data!A6015</f>
        <v>26075572</v>
      </c>
      <c r="B6015">
        <f>Raw_Data!B6015</f>
        <v>45673</v>
      </c>
      <c r="C6015" t="str">
        <f>Raw_Data!C6015</f>
        <v>AMLODIPINE BESYLATE 10 MG T</v>
      </c>
      <c r="D6015" t="str">
        <f>Raw_Data!D6015</f>
        <v>69097012815</v>
      </c>
      <c r="E6015" t="str">
        <f>Raw_Data!E6015</f>
        <v>FORD, JAMES</v>
      </c>
      <c r="F6015" t="str">
        <f>Raw_Data!F6015</f>
        <v>1033117684</v>
      </c>
      <c r="G6015" t="str">
        <f>Raw_Data!H6015</f>
        <v>2</v>
      </c>
      <c r="H6015">
        <f>IFERROR(VLOOKUP(G6015,Store_Map!$A$2:$I$100,3,FALSE),"")</f>
        <v>0</v>
      </c>
      <c r="I6015">
        <f>IFERROR(VLOOKUP(G6015,Store_Map!$A$2:$I$100,4,FALSE),"")</f>
        <v>0</v>
      </c>
      <c r="J6015">
        <f>IFERROR(VLOOKUP(G6015,Store_Map!$A$2:$I$100,5,FALSE),"")</f>
        <v>0</v>
      </c>
      <c r="K6015">
        <f>IFERROR(VLOOKUP(G6015,Store_Map!$A$2:$I$100,6,FALSE),"")</f>
        <v>0</v>
      </c>
      <c r="L6015">
        <f>IFERROR(VLOOKUP(G6015,Store_Map!$A$2:$I$100,7,FALSE),"")</f>
        <v>0</v>
      </c>
      <c r="M6015">
        <f>IFERROR(VLOOKUP(G6015,Store_Map!$A$2:$I$100,8,FALSE),"")</f>
        <v>0</v>
      </c>
      <c r="N6015">
        <f t="shared" si="837"/>
        <v>0</v>
      </c>
      <c r="O6015" t="str">
        <f t="shared" si="838"/>
        <v>PASS</v>
      </c>
      <c r="P6015" t="str">
        <f t="shared" si="839"/>
        <v>PASS</v>
      </c>
      <c r="Q6015" t="str">
        <f t="shared" si="840"/>
        <v>PASS</v>
      </c>
      <c r="R6015" t="str">
        <f t="shared" si="841"/>
        <v>PASS</v>
      </c>
      <c r="S6015" t="str">
        <f t="shared" si="842"/>
        <v>PASS</v>
      </c>
      <c r="T6015">
        <f t="shared" si="843"/>
        <v>100</v>
      </c>
      <c r="U6015" t="str">
        <f t="shared" si="844"/>
        <v>Low</v>
      </c>
      <c r="V6015" t="str">
        <f t="shared" si="845"/>
        <v>Clean</v>
      </c>
    </row>
    <row r="6016" spans="1:22" x14ac:dyDescent="0.3">
      <c r="A6016" t="str">
        <f>Raw_Data!A6016</f>
        <v>26084956</v>
      </c>
      <c r="B6016">
        <f>Raw_Data!B6016</f>
        <v>45673</v>
      </c>
      <c r="C6016" t="str">
        <f>Raw_Data!C6016</f>
        <v>LOSARTAN POTASSIUM 25 MG TA</v>
      </c>
      <c r="D6016" t="str">
        <f>Raw_Data!D6016</f>
        <v>65862020199</v>
      </c>
      <c r="E6016" t="str">
        <f>Raw_Data!E6016</f>
        <v>FORD, JAMES</v>
      </c>
      <c r="F6016" t="str">
        <f>Raw_Data!F6016</f>
        <v>1033117684</v>
      </c>
      <c r="G6016" t="str">
        <f>Raw_Data!H6016</f>
        <v>2</v>
      </c>
      <c r="H6016">
        <f>IFERROR(VLOOKUP(G6016,Store_Map!$A$2:$I$100,3,FALSE),"")</f>
        <v>0</v>
      </c>
      <c r="I6016">
        <f>IFERROR(VLOOKUP(G6016,Store_Map!$A$2:$I$100,4,FALSE),"")</f>
        <v>0</v>
      </c>
      <c r="J6016">
        <f>IFERROR(VLOOKUP(G6016,Store_Map!$A$2:$I$100,5,FALSE),"")</f>
        <v>0</v>
      </c>
      <c r="K6016">
        <f>IFERROR(VLOOKUP(G6016,Store_Map!$A$2:$I$100,6,FALSE),"")</f>
        <v>0</v>
      </c>
      <c r="L6016">
        <f>IFERROR(VLOOKUP(G6016,Store_Map!$A$2:$I$100,7,FALSE),"")</f>
        <v>0</v>
      </c>
      <c r="M6016">
        <f>IFERROR(VLOOKUP(G6016,Store_Map!$A$2:$I$100,8,FALSE),"")</f>
        <v>0</v>
      </c>
      <c r="N6016">
        <f t="shared" si="837"/>
        <v>0</v>
      </c>
      <c r="O6016" t="str">
        <f t="shared" si="838"/>
        <v>PASS</v>
      </c>
      <c r="P6016" t="str">
        <f t="shared" si="839"/>
        <v>PASS</v>
      </c>
      <c r="Q6016" t="str">
        <f t="shared" si="840"/>
        <v>PASS</v>
      </c>
      <c r="R6016" t="str">
        <f t="shared" si="841"/>
        <v>PASS</v>
      </c>
      <c r="S6016" t="str">
        <f t="shared" si="842"/>
        <v>PASS</v>
      </c>
      <c r="T6016">
        <f t="shared" si="843"/>
        <v>100</v>
      </c>
      <c r="U6016" t="str">
        <f t="shared" si="844"/>
        <v>Low</v>
      </c>
      <c r="V6016" t="str">
        <f t="shared" si="845"/>
        <v>Clean</v>
      </c>
    </row>
    <row r="6017" spans="1:22" x14ac:dyDescent="0.3">
      <c r="A6017" t="str">
        <f>Raw_Data!A6017</f>
        <v>26083955</v>
      </c>
      <c r="B6017">
        <f>Raw_Data!B6017</f>
        <v>45673</v>
      </c>
      <c r="C6017" t="str">
        <f>Raw_Data!C6017</f>
        <v>WEGOVY 0.5 MG/0.5 ML PEN</v>
      </c>
      <c r="D6017" t="str">
        <f>Raw_Data!D6017</f>
        <v>169450514</v>
      </c>
      <c r="E6017" t="str">
        <f>Raw_Data!E6017</f>
        <v>AKHTAR, MARIAM</v>
      </c>
      <c r="F6017" t="str">
        <f>Raw_Data!F6017</f>
        <v>1780024596</v>
      </c>
      <c r="G6017" t="str">
        <f>Raw_Data!H6017</f>
        <v>2</v>
      </c>
      <c r="H6017">
        <f>IFERROR(VLOOKUP(G6017,Store_Map!$A$2:$I$100,3,FALSE),"")</f>
        <v>0</v>
      </c>
      <c r="I6017">
        <f>IFERROR(VLOOKUP(G6017,Store_Map!$A$2:$I$100,4,FALSE),"")</f>
        <v>0</v>
      </c>
      <c r="J6017">
        <f>IFERROR(VLOOKUP(G6017,Store_Map!$A$2:$I$100,5,FALSE),"")</f>
        <v>0</v>
      </c>
      <c r="K6017">
        <f>IFERROR(VLOOKUP(G6017,Store_Map!$A$2:$I$100,6,FALSE),"")</f>
        <v>0</v>
      </c>
      <c r="L6017">
        <f>IFERROR(VLOOKUP(G6017,Store_Map!$A$2:$I$100,7,FALSE),"")</f>
        <v>0</v>
      </c>
      <c r="M6017">
        <f>IFERROR(VLOOKUP(G6017,Store_Map!$A$2:$I$100,8,FALSE),"")</f>
        <v>0</v>
      </c>
      <c r="N6017">
        <f t="shared" si="837"/>
        <v>0</v>
      </c>
      <c r="O6017" t="str">
        <f t="shared" si="838"/>
        <v>PASS</v>
      </c>
      <c r="P6017" t="str">
        <f t="shared" si="839"/>
        <v>REVIEW</v>
      </c>
      <c r="Q6017" t="str">
        <f t="shared" si="840"/>
        <v>PASS</v>
      </c>
      <c r="R6017" t="str">
        <f t="shared" si="841"/>
        <v>PASS</v>
      </c>
      <c r="S6017" t="str">
        <f t="shared" si="842"/>
        <v>REVIEW</v>
      </c>
      <c r="T6017">
        <f t="shared" si="843"/>
        <v>90</v>
      </c>
      <c r="U6017" t="str">
        <f t="shared" si="844"/>
        <v>Low</v>
      </c>
      <c r="V6017" t="str">
        <f t="shared" si="845"/>
        <v>Invalid NDC</v>
      </c>
    </row>
    <row r="6018" spans="1:22" x14ac:dyDescent="0.3">
      <c r="A6018" t="str">
        <f>Raw_Data!A6018</f>
        <v>26082997</v>
      </c>
      <c r="B6018">
        <f>Raw_Data!B6018</f>
        <v>45673</v>
      </c>
      <c r="C6018" t="str">
        <f>Raw_Data!C6018</f>
        <v>MOUNJARO 7.5 MG/0.5 ML PEN.</v>
      </c>
      <c r="D6018" t="str">
        <f>Raw_Data!D6018</f>
        <v>2148480</v>
      </c>
      <c r="E6018" t="str">
        <f>Raw_Data!E6018</f>
        <v>EL- CHOUFI, LEYLA</v>
      </c>
      <c r="F6018" t="str">
        <f>Raw_Data!F6018</f>
        <v>1942355342</v>
      </c>
      <c r="G6018" t="str">
        <f>Raw_Data!H6018</f>
        <v>2</v>
      </c>
      <c r="H6018">
        <f>IFERROR(VLOOKUP(G6018,Store_Map!$A$2:$I$100,3,FALSE),"")</f>
        <v>0</v>
      </c>
      <c r="I6018">
        <f>IFERROR(VLOOKUP(G6018,Store_Map!$A$2:$I$100,4,FALSE),"")</f>
        <v>0</v>
      </c>
      <c r="J6018">
        <f>IFERROR(VLOOKUP(G6018,Store_Map!$A$2:$I$100,5,FALSE),"")</f>
        <v>0</v>
      </c>
      <c r="K6018">
        <f>IFERROR(VLOOKUP(G6018,Store_Map!$A$2:$I$100,6,FALSE),"")</f>
        <v>0</v>
      </c>
      <c r="L6018">
        <f>IFERROR(VLOOKUP(G6018,Store_Map!$A$2:$I$100,7,FALSE),"")</f>
        <v>0</v>
      </c>
      <c r="M6018">
        <f>IFERROR(VLOOKUP(G6018,Store_Map!$A$2:$I$100,8,FALSE),"")</f>
        <v>0</v>
      </c>
      <c r="N6018">
        <f t="shared" ref="N6018:N6081" si="846">COUNTBLANK(A6018:M6018)</f>
        <v>0</v>
      </c>
      <c r="O6018" t="str">
        <f t="shared" ref="O6018:O6081" si="847">IF(AND(F6018&lt;&gt;"",LEN(F6018)=10,ISNUMBER(--F6018)),"PASS","REVIEW")</f>
        <v>PASS</v>
      </c>
      <c r="P6018" t="str">
        <f t="shared" ref="P6018:P6081" si="848">IF(AND(D6018&lt;&gt;"",OR(LEN(D6018)=10,LEN(D6018)=11),ISNUMBER(--D6018)),"PASS","REVIEW")</f>
        <v>REVIEW</v>
      </c>
      <c r="Q6018" t="str">
        <f t="shared" ref="Q6018:Q6081" si="849">IF(H6018&lt;&gt;"","PASS","REVIEW")</f>
        <v>PASS</v>
      </c>
      <c r="R6018" t="str">
        <f t="shared" ref="R6018:R6081" si="850">IF(AND(I6018&lt;&gt;"",J6018&lt;&gt;"",K6018&lt;&gt;"",L6018&lt;&gt;"",M6018&lt;&gt;""),"PASS","REVIEW")</f>
        <v>PASS</v>
      </c>
      <c r="S6018" t="str">
        <f t="shared" ref="S6018:S6081" si="851">IF(OR(N6018&gt;0,O6018="REVIEW",P6018="REVIEW",Q6018="REVIEW",R6018="REVIEW"),"REVIEW","PASS")</f>
        <v>REVIEW</v>
      </c>
      <c r="T6018">
        <f t="shared" ref="T6018:T6081" si="852">MAX(0,100-(N6018*5)-IF(O6018="REVIEW",15,0)-IF(P6018="REVIEW",10,0)-IF(Q6018="REVIEW",10,0)-IF(R6018="REVIEW",20,0))</f>
        <v>90</v>
      </c>
      <c r="U6018" t="str">
        <f t="shared" ref="U6018:U6081" si="853">IF(T6018&gt;=90,"Low",IF(T6018&gt;=70,"Medium","High"))</f>
        <v>Low</v>
      </c>
      <c r="V6018" t="str">
        <f t="shared" ref="V6018:V6081" si="854">IF(N6018&gt;0,"Missing required fields",IF(O6018="REVIEW","Invalid provider NPI",IF(P6018="REVIEW","Invalid NDC",IF(Q6018="REVIEW","Store mapping incomplete",IF(R6018="REVIEW","Entity mapping incomplete","Clean")))))</f>
        <v>Invalid NDC</v>
      </c>
    </row>
    <row r="6019" spans="1:22" x14ac:dyDescent="0.3">
      <c r="A6019" t="str">
        <f>Raw_Data!A6019</f>
        <v>26079657</v>
      </c>
      <c r="B6019">
        <f>Raw_Data!B6019</f>
        <v>45673</v>
      </c>
      <c r="C6019" t="str">
        <f>Raw_Data!C6019</f>
        <v>ATORVASTATIN 20 MG TABLET</v>
      </c>
      <c r="D6019" t="str">
        <f>Raw_Data!D6019</f>
        <v>60505257908</v>
      </c>
      <c r="E6019" t="str">
        <f>Raw_Data!E6019</f>
        <v>GIBBS, JON</v>
      </c>
      <c r="F6019" t="str">
        <f>Raw_Data!F6019</f>
        <v>1700896156</v>
      </c>
      <c r="G6019" t="str">
        <f>Raw_Data!H6019</f>
        <v>2</v>
      </c>
      <c r="H6019">
        <f>IFERROR(VLOOKUP(G6019,Store_Map!$A$2:$I$100,3,FALSE),"")</f>
        <v>0</v>
      </c>
      <c r="I6019">
        <f>IFERROR(VLOOKUP(G6019,Store_Map!$A$2:$I$100,4,FALSE),"")</f>
        <v>0</v>
      </c>
      <c r="J6019">
        <f>IFERROR(VLOOKUP(G6019,Store_Map!$A$2:$I$100,5,FALSE),"")</f>
        <v>0</v>
      </c>
      <c r="K6019">
        <f>IFERROR(VLOOKUP(G6019,Store_Map!$A$2:$I$100,6,FALSE),"")</f>
        <v>0</v>
      </c>
      <c r="L6019">
        <f>IFERROR(VLOOKUP(G6019,Store_Map!$A$2:$I$100,7,FALSE),"")</f>
        <v>0</v>
      </c>
      <c r="M6019">
        <f>IFERROR(VLOOKUP(G6019,Store_Map!$A$2:$I$100,8,FALSE),"")</f>
        <v>0</v>
      </c>
      <c r="N6019">
        <f t="shared" si="846"/>
        <v>0</v>
      </c>
      <c r="O6019" t="str">
        <f t="shared" si="847"/>
        <v>PASS</v>
      </c>
      <c r="P6019" t="str">
        <f t="shared" si="848"/>
        <v>PASS</v>
      </c>
      <c r="Q6019" t="str">
        <f t="shared" si="849"/>
        <v>PASS</v>
      </c>
      <c r="R6019" t="str">
        <f t="shared" si="850"/>
        <v>PASS</v>
      </c>
      <c r="S6019" t="str">
        <f t="shared" si="851"/>
        <v>PASS</v>
      </c>
      <c r="T6019">
        <f t="shared" si="852"/>
        <v>100</v>
      </c>
      <c r="U6019" t="str">
        <f t="shared" si="853"/>
        <v>Low</v>
      </c>
      <c r="V6019" t="str">
        <f t="shared" si="854"/>
        <v>Clean</v>
      </c>
    </row>
    <row r="6020" spans="1:22" x14ac:dyDescent="0.3">
      <c r="A6020" t="str">
        <f>Raw_Data!A6020</f>
        <v>26079658</v>
      </c>
      <c r="B6020">
        <f>Raw_Data!B6020</f>
        <v>45673</v>
      </c>
      <c r="C6020" t="str">
        <f>Raw_Data!C6020</f>
        <v>GLIPIZIDE ER 2.5 MG TABLET</v>
      </c>
      <c r="D6020" t="str">
        <f>Raw_Data!D6020</f>
        <v>59651078030</v>
      </c>
      <c r="E6020" t="str">
        <f>Raw_Data!E6020</f>
        <v>GIBBS, JON</v>
      </c>
      <c r="F6020" t="str">
        <f>Raw_Data!F6020</f>
        <v>1700896156</v>
      </c>
      <c r="G6020" t="str">
        <f>Raw_Data!H6020</f>
        <v>2</v>
      </c>
      <c r="H6020">
        <f>IFERROR(VLOOKUP(G6020,Store_Map!$A$2:$I$100,3,FALSE),"")</f>
        <v>0</v>
      </c>
      <c r="I6020">
        <f>IFERROR(VLOOKUP(G6020,Store_Map!$A$2:$I$100,4,FALSE),"")</f>
        <v>0</v>
      </c>
      <c r="J6020">
        <f>IFERROR(VLOOKUP(G6020,Store_Map!$A$2:$I$100,5,FALSE),"")</f>
        <v>0</v>
      </c>
      <c r="K6020">
        <f>IFERROR(VLOOKUP(G6020,Store_Map!$A$2:$I$100,6,FALSE),"")</f>
        <v>0</v>
      </c>
      <c r="L6020">
        <f>IFERROR(VLOOKUP(G6020,Store_Map!$A$2:$I$100,7,FALSE),"")</f>
        <v>0</v>
      </c>
      <c r="M6020">
        <f>IFERROR(VLOOKUP(G6020,Store_Map!$A$2:$I$100,8,FALSE),"")</f>
        <v>0</v>
      </c>
      <c r="N6020">
        <f t="shared" si="846"/>
        <v>0</v>
      </c>
      <c r="O6020" t="str">
        <f t="shared" si="847"/>
        <v>PASS</v>
      </c>
      <c r="P6020" t="str">
        <f t="shared" si="848"/>
        <v>PASS</v>
      </c>
      <c r="Q6020" t="str">
        <f t="shared" si="849"/>
        <v>PASS</v>
      </c>
      <c r="R6020" t="str">
        <f t="shared" si="850"/>
        <v>PASS</v>
      </c>
      <c r="S6020" t="str">
        <f t="shared" si="851"/>
        <v>PASS</v>
      </c>
      <c r="T6020">
        <f t="shared" si="852"/>
        <v>100</v>
      </c>
      <c r="U6020" t="str">
        <f t="shared" si="853"/>
        <v>Low</v>
      </c>
      <c r="V6020" t="str">
        <f t="shared" si="854"/>
        <v>Clean</v>
      </c>
    </row>
    <row r="6021" spans="1:22" x14ac:dyDescent="0.3">
      <c r="A6021" t="str">
        <f>Raw_Data!A6021</f>
        <v>26082072</v>
      </c>
      <c r="B6021">
        <f>Raw_Data!B6021</f>
        <v>45673</v>
      </c>
      <c r="C6021" t="str">
        <f>Raw_Data!C6021</f>
        <v>FREESTYLE LIBRE 3 PLUS SENS</v>
      </c>
      <c r="D6021" t="str">
        <f>Raw_Data!D6021</f>
        <v>57599084400</v>
      </c>
      <c r="E6021" t="str">
        <f>Raw_Data!E6021</f>
        <v>PEDERSEN, JENNIFER</v>
      </c>
      <c r="F6021" t="str">
        <f>Raw_Data!F6021</f>
        <v>1073606661</v>
      </c>
      <c r="G6021" t="str">
        <f>Raw_Data!H6021</f>
        <v>2</v>
      </c>
      <c r="H6021">
        <f>IFERROR(VLOOKUP(G6021,Store_Map!$A$2:$I$100,3,FALSE),"")</f>
        <v>0</v>
      </c>
      <c r="I6021">
        <f>IFERROR(VLOOKUP(G6021,Store_Map!$A$2:$I$100,4,FALSE),"")</f>
        <v>0</v>
      </c>
      <c r="J6021">
        <f>IFERROR(VLOOKUP(G6021,Store_Map!$A$2:$I$100,5,FALSE),"")</f>
        <v>0</v>
      </c>
      <c r="K6021">
        <f>IFERROR(VLOOKUP(G6021,Store_Map!$A$2:$I$100,6,FALSE),"")</f>
        <v>0</v>
      </c>
      <c r="L6021">
        <f>IFERROR(VLOOKUP(G6021,Store_Map!$A$2:$I$100,7,FALSE),"")</f>
        <v>0</v>
      </c>
      <c r="M6021">
        <f>IFERROR(VLOOKUP(G6021,Store_Map!$A$2:$I$100,8,FALSE),"")</f>
        <v>0</v>
      </c>
      <c r="N6021">
        <f t="shared" si="846"/>
        <v>0</v>
      </c>
      <c r="O6021" t="str">
        <f t="shared" si="847"/>
        <v>PASS</v>
      </c>
      <c r="P6021" t="str">
        <f t="shared" si="848"/>
        <v>PASS</v>
      </c>
      <c r="Q6021" t="str">
        <f t="shared" si="849"/>
        <v>PASS</v>
      </c>
      <c r="R6021" t="str">
        <f t="shared" si="850"/>
        <v>PASS</v>
      </c>
      <c r="S6021" t="str">
        <f t="shared" si="851"/>
        <v>PASS</v>
      </c>
      <c r="T6021">
        <f t="shared" si="852"/>
        <v>100</v>
      </c>
      <c r="U6021" t="str">
        <f t="shared" si="853"/>
        <v>Low</v>
      </c>
      <c r="V6021" t="str">
        <f t="shared" si="854"/>
        <v>Clean</v>
      </c>
    </row>
    <row r="6022" spans="1:22" x14ac:dyDescent="0.3">
      <c r="A6022" t="str">
        <f>Raw_Data!A6022</f>
        <v>26084961</v>
      </c>
      <c r="B6022">
        <f>Raw_Data!B6022</f>
        <v>45673</v>
      </c>
      <c r="C6022" t="str">
        <f>Raw_Data!C6022</f>
        <v>JARDIANCE 25 MG TABLET</v>
      </c>
      <c r="D6022" t="str">
        <f>Raw_Data!D6022</f>
        <v>597015390</v>
      </c>
      <c r="E6022" t="str">
        <f>Raw_Data!E6022</f>
        <v>PEDERSEN, JENNIFER</v>
      </c>
      <c r="F6022" t="str">
        <f>Raw_Data!F6022</f>
        <v>1073606661</v>
      </c>
      <c r="G6022" t="str">
        <f>Raw_Data!H6022</f>
        <v>2</v>
      </c>
      <c r="H6022">
        <f>IFERROR(VLOOKUP(G6022,Store_Map!$A$2:$I$100,3,FALSE),"")</f>
        <v>0</v>
      </c>
      <c r="I6022">
        <f>IFERROR(VLOOKUP(G6022,Store_Map!$A$2:$I$100,4,FALSE),"")</f>
        <v>0</v>
      </c>
      <c r="J6022">
        <f>IFERROR(VLOOKUP(G6022,Store_Map!$A$2:$I$100,5,FALSE),"")</f>
        <v>0</v>
      </c>
      <c r="K6022">
        <f>IFERROR(VLOOKUP(G6022,Store_Map!$A$2:$I$100,6,FALSE),"")</f>
        <v>0</v>
      </c>
      <c r="L6022">
        <f>IFERROR(VLOOKUP(G6022,Store_Map!$A$2:$I$100,7,FALSE),"")</f>
        <v>0</v>
      </c>
      <c r="M6022">
        <f>IFERROR(VLOOKUP(G6022,Store_Map!$A$2:$I$100,8,FALSE),"")</f>
        <v>0</v>
      </c>
      <c r="N6022">
        <f t="shared" si="846"/>
        <v>0</v>
      </c>
      <c r="O6022" t="str">
        <f t="shared" si="847"/>
        <v>PASS</v>
      </c>
      <c r="P6022" t="str">
        <f t="shared" si="848"/>
        <v>REVIEW</v>
      </c>
      <c r="Q6022" t="str">
        <f t="shared" si="849"/>
        <v>PASS</v>
      </c>
      <c r="R6022" t="str">
        <f t="shared" si="850"/>
        <v>PASS</v>
      </c>
      <c r="S6022" t="str">
        <f t="shared" si="851"/>
        <v>REVIEW</v>
      </c>
      <c r="T6022">
        <f t="shared" si="852"/>
        <v>90</v>
      </c>
      <c r="U6022" t="str">
        <f t="shared" si="853"/>
        <v>Low</v>
      </c>
      <c r="V6022" t="str">
        <f t="shared" si="854"/>
        <v>Invalid NDC</v>
      </c>
    </row>
    <row r="6023" spans="1:22" x14ac:dyDescent="0.3">
      <c r="A6023" t="str">
        <f>Raw_Data!A6023</f>
        <v>26084962</v>
      </c>
      <c r="B6023">
        <f>Raw_Data!B6023</f>
        <v>45673</v>
      </c>
      <c r="C6023" t="str">
        <f>Raw_Data!C6023</f>
        <v>IBUPROFEN 800 MG TABLET</v>
      </c>
      <c r="D6023" t="str">
        <f>Raw_Data!D6023</f>
        <v>65162046650</v>
      </c>
      <c r="E6023" t="str">
        <f>Raw_Data!E6023</f>
        <v>FORD, JAMES</v>
      </c>
      <c r="F6023" t="str">
        <f>Raw_Data!F6023</f>
        <v>1033117684</v>
      </c>
      <c r="G6023" t="str">
        <f>Raw_Data!H6023</f>
        <v>2</v>
      </c>
      <c r="H6023">
        <f>IFERROR(VLOOKUP(G6023,Store_Map!$A$2:$I$100,3,FALSE),"")</f>
        <v>0</v>
      </c>
      <c r="I6023">
        <f>IFERROR(VLOOKUP(G6023,Store_Map!$A$2:$I$100,4,FALSE),"")</f>
        <v>0</v>
      </c>
      <c r="J6023">
        <f>IFERROR(VLOOKUP(G6023,Store_Map!$A$2:$I$100,5,FALSE),"")</f>
        <v>0</v>
      </c>
      <c r="K6023">
        <f>IFERROR(VLOOKUP(G6023,Store_Map!$A$2:$I$100,6,FALSE),"")</f>
        <v>0</v>
      </c>
      <c r="L6023">
        <f>IFERROR(VLOOKUP(G6023,Store_Map!$A$2:$I$100,7,FALSE),"")</f>
        <v>0</v>
      </c>
      <c r="M6023">
        <f>IFERROR(VLOOKUP(G6023,Store_Map!$A$2:$I$100,8,FALSE),"")</f>
        <v>0</v>
      </c>
      <c r="N6023">
        <f t="shared" si="846"/>
        <v>0</v>
      </c>
      <c r="O6023" t="str">
        <f t="shared" si="847"/>
        <v>PASS</v>
      </c>
      <c r="P6023" t="str">
        <f t="shared" si="848"/>
        <v>PASS</v>
      </c>
      <c r="Q6023" t="str">
        <f t="shared" si="849"/>
        <v>PASS</v>
      </c>
      <c r="R6023" t="str">
        <f t="shared" si="850"/>
        <v>PASS</v>
      </c>
      <c r="S6023" t="str">
        <f t="shared" si="851"/>
        <v>PASS</v>
      </c>
      <c r="T6023">
        <f t="shared" si="852"/>
        <v>100</v>
      </c>
      <c r="U6023" t="str">
        <f t="shared" si="853"/>
        <v>Low</v>
      </c>
      <c r="V6023" t="str">
        <f t="shared" si="854"/>
        <v>Clean</v>
      </c>
    </row>
    <row r="6024" spans="1:22" x14ac:dyDescent="0.3">
      <c r="A6024" t="str">
        <f>Raw_Data!A6024</f>
        <v>26084104</v>
      </c>
      <c r="B6024">
        <f>Raw_Data!B6024</f>
        <v>45673</v>
      </c>
      <c r="C6024" t="str">
        <f>Raw_Data!C6024</f>
        <v>OZEMPIC 1 MG/DOSE (4 MG/3 M</v>
      </c>
      <c r="D6024" t="str">
        <f>Raw_Data!D6024</f>
        <v>169413013</v>
      </c>
      <c r="E6024" t="str">
        <f>Raw_Data!E6024</f>
        <v>FORD, JAMES</v>
      </c>
      <c r="F6024" t="str">
        <f>Raw_Data!F6024</f>
        <v>1033117684</v>
      </c>
      <c r="G6024" t="str">
        <f>Raw_Data!H6024</f>
        <v>2</v>
      </c>
      <c r="H6024">
        <f>IFERROR(VLOOKUP(G6024,Store_Map!$A$2:$I$100,3,FALSE),"")</f>
        <v>0</v>
      </c>
      <c r="I6024">
        <f>IFERROR(VLOOKUP(G6024,Store_Map!$A$2:$I$100,4,FALSE),"")</f>
        <v>0</v>
      </c>
      <c r="J6024">
        <f>IFERROR(VLOOKUP(G6024,Store_Map!$A$2:$I$100,5,FALSE),"")</f>
        <v>0</v>
      </c>
      <c r="K6024">
        <f>IFERROR(VLOOKUP(G6024,Store_Map!$A$2:$I$100,6,FALSE),"")</f>
        <v>0</v>
      </c>
      <c r="L6024">
        <f>IFERROR(VLOOKUP(G6024,Store_Map!$A$2:$I$100,7,FALSE),"")</f>
        <v>0</v>
      </c>
      <c r="M6024">
        <f>IFERROR(VLOOKUP(G6024,Store_Map!$A$2:$I$100,8,FALSE),"")</f>
        <v>0</v>
      </c>
      <c r="N6024">
        <f t="shared" si="846"/>
        <v>0</v>
      </c>
      <c r="O6024" t="str">
        <f t="shared" si="847"/>
        <v>PASS</v>
      </c>
      <c r="P6024" t="str">
        <f t="shared" si="848"/>
        <v>REVIEW</v>
      </c>
      <c r="Q6024" t="str">
        <f t="shared" si="849"/>
        <v>PASS</v>
      </c>
      <c r="R6024" t="str">
        <f t="shared" si="850"/>
        <v>PASS</v>
      </c>
      <c r="S6024" t="str">
        <f t="shared" si="851"/>
        <v>REVIEW</v>
      </c>
      <c r="T6024">
        <f t="shared" si="852"/>
        <v>90</v>
      </c>
      <c r="U6024" t="str">
        <f t="shared" si="853"/>
        <v>Low</v>
      </c>
      <c r="V6024" t="str">
        <f t="shared" si="854"/>
        <v>Invalid NDC</v>
      </c>
    </row>
    <row r="6025" spans="1:22" x14ac:dyDescent="0.3">
      <c r="A6025" t="str">
        <f>Raw_Data!A6025</f>
        <v>26084960</v>
      </c>
      <c r="B6025">
        <f>Raw_Data!B6025</f>
        <v>45673</v>
      </c>
      <c r="C6025" t="str">
        <f>Raw_Data!C6025</f>
        <v>BIKTARVY 50-200-25 MG TABLE</v>
      </c>
      <c r="D6025" t="str">
        <f>Raw_Data!D6025</f>
        <v>61958250101</v>
      </c>
      <c r="E6025" t="str">
        <f>Raw_Data!E6025</f>
        <v>MUNOZ, FRANCISCO</v>
      </c>
      <c r="F6025" t="str">
        <f>Raw_Data!F6025</f>
        <v>1194015032</v>
      </c>
      <c r="G6025" t="str">
        <f>Raw_Data!H6025</f>
        <v>2</v>
      </c>
      <c r="H6025">
        <f>IFERROR(VLOOKUP(G6025,Store_Map!$A$2:$I$100,3,FALSE),"")</f>
        <v>0</v>
      </c>
      <c r="I6025">
        <f>IFERROR(VLOOKUP(G6025,Store_Map!$A$2:$I$100,4,FALSE),"")</f>
        <v>0</v>
      </c>
      <c r="J6025">
        <f>IFERROR(VLOOKUP(G6025,Store_Map!$A$2:$I$100,5,FALSE),"")</f>
        <v>0</v>
      </c>
      <c r="K6025">
        <f>IFERROR(VLOOKUP(G6025,Store_Map!$A$2:$I$100,6,FALSE),"")</f>
        <v>0</v>
      </c>
      <c r="L6025">
        <f>IFERROR(VLOOKUP(G6025,Store_Map!$A$2:$I$100,7,FALSE),"")</f>
        <v>0</v>
      </c>
      <c r="M6025">
        <f>IFERROR(VLOOKUP(G6025,Store_Map!$A$2:$I$100,8,FALSE),"")</f>
        <v>0</v>
      </c>
      <c r="N6025">
        <f t="shared" si="846"/>
        <v>0</v>
      </c>
      <c r="O6025" t="str">
        <f t="shared" si="847"/>
        <v>PASS</v>
      </c>
      <c r="P6025" t="str">
        <f t="shared" si="848"/>
        <v>PASS</v>
      </c>
      <c r="Q6025" t="str">
        <f t="shared" si="849"/>
        <v>PASS</v>
      </c>
      <c r="R6025" t="str">
        <f t="shared" si="850"/>
        <v>PASS</v>
      </c>
      <c r="S6025" t="str">
        <f t="shared" si="851"/>
        <v>PASS</v>
      </c>
      <c r="T6025">
        <f t="shared" si="852"/>
        <v>100</v>
      </c>
      <c r="U6025" t="str">
        <f t="shared" si="853"/>
        <v>Low</v>
      </c>
      <c r="V6025" t="str">
        <f t="shared" si="854"/>
        <v>Clean</v>
      </c>
    </row>
    <row r="6026" spans="1:22" x14ac:dyDescent="0.3">
      <c r="A6026" t="str">
        <f>Raw_Data!A6026</f>
        <v>26084965</v>
      </c>
      <c r="B6026">
        <f>Raw_Data!B6026</f>
        <v>45673</v>
      </c>
      <c r="C6026" t="str">
        <f>Raw_Data!C6026</f>
        <v>BUSPIRONE HCL 10 MG TABLET</v>
      </c>
      <c r="D6026" t="str">
        <f>Raw_Data!D6026</f>
        <v>29300024505</v>
      </c>
      <c r="E6026" t="str">
        <f>Raw_Data!E6026</f>
        <v>WILEY, DARYL</v>
      </c>
      <c r="F6026" t="str">
        <f>Raw_Data!F6026</f>
        <v>1508859448</v>
      </c>
      <c r="G6026" t="str">
        <f>Raw_Data!H6026</f>
        <v>2</v>
      </c>
      <c r="H6026">
        <f>IFERROR(VLOOKUP(G6026,Store_Map!$A$2:$I$100,3,FALSE),"")</f>
        <v>0</v>
      </c>
      <c r="I6026">
        <f>IFERROR(VLOOKUP(G6026,Store_Map!$A$2:$I$100,4,FALSE),"")</f>
        <v>0</v>
      </c>
      <c r="J6026">
        <f>IFERROR(VLOOKUP(G6026,Store_Map!$A$2:$I$100,5,FALSE),"")</f>
        <v>0</v>
      </c>
      <c r="K6026">
        <f>IFERROR(VLOOKUP(G6026,Store_Map!$A$2:$I$100,6,FALSE),"")</f>
        <v>0</v>
      </c>
      <c r="L6026">
        <f>IFERROR(VLOOKUP(G6026,Store_Map!$A$2:$I$100,7,FALSE),"")</f>
        <v>0</v>
      </c>
      <c r="M6026">
        <f>IFERROR(VLOOKUP(G6026,Store_Map!$A$2:$I$100,8,FALSE),"")</f>
        <v>0</v>
      </c>
      <c r="N6026">
        <f t="shared" si="846"/>
        <v>0</v>
      </c>
      <c r="O6026" t="str">
        <f t="shared" si="847"/>
        <v>PASS</v>
      </c>
      <c r="P6026" t="str">
        <f t="shared" si="848"/>
        <v>PASS</v>
      </c>
      <c r="Q6026" t="str">
        <f t="shared" si="849"/>
        <v>PASS</v>
      </c>
      <c r="R6026" t="str">
        <f t="shared" si="850"/>
        <v>PASS</v>
      </c>
      <c r="S6026" t="str">
        <f t="shared" si="851"/>
        <v>PASS</v>
      </c>
      <c r="T6026">
        <f t="shared" si="852"/>
        <v>100</v>
      </c>
      <c r="U6026" t="str">
        <f t="shared" si="853"/>
        <v>Low</v>
      </c>
      <c r="V6026" t="str">
        <f t="shared" si="854"/>
        <v>Clean</v>
      </c>
    </row>
    <row r="6027" spans="1:22" x14ac:dyDescent="0.3">
      <c r="A6027" t="str">
        <f>Raw_Data!A6027</f>
        <v>26084966</v>
      </c>
      <c r="B6027">
        <f>Raw_Data!B6027</f>
        <v>45673</v>
      </c>
      <c r="C6027" t="str">
        <f>Raw_Data!C6027</f>
        <v>OXCARBAZEPINE 150 MG TABLET</v>
      </c>
      <c r="D6027" t="str">
        <f>Raw_Data!D6027</f>
        <v>51991029201</v>
      </c>
      <c r="E6027" t="str">
        <f>Raw_Data!E6027</f>
        <v>SHEPPARD, JAMES</v>
      </c>
      <c r="F6027" t="str">
        <f>Raw_Data!F6027</f>
        <v>1528075835</v>
      </c>
      <c r="G6027" t="str">
        <f>Raw_Data!H6027</f>
        <v>2</v>
      </c>
      <c r="H6027">
        <f>IFERROR(VLOOKUP(G6027,Store_Map!$A$2:$I$100,3,FALSE),"")</f>
        <v>0</v>
      </c>
      <c r="I6027">
        <f>IFERROR(VLOOKUP(G6027,Store_Map!$A$2:$I$100,4,FALSE),"")</f>
        <v>0</v>
      </c>
      <c r="J6027">
        <f>IFERROR(VLOOKUP(G6027,Store_Map!$A$2:$I$100,5,FALSE),"")</f>
        <v>0</v>
      </c>
      <c r="K6027">
        <f>IFERROR(VLOOKUP(G6027,Store_Map!$A$2:$I$100,6,FALSE),"")</f>
        <v>0</v>
      </c>
      <c r="L6027">
        <f>IFERROR(VLOOKUP(G6027,Store_Map!$A$2:$I$100,7,FALSE),"")</f>
        <v>0</v>
      </c>
      <c r="M6027">
        <f>IFERROR(VLOOKUP(G6027,Store_Map!$A$2:$I$100,8,FALSE),"")</f>
        <v>0</v>
      </c>
      <c r="N6027">
        <f t="shared" si="846"/>
        <v>0</v>
      </c>
      <c r="O6027" t="str">
        <f t="shared" si="847"/>
        <v>PASS</v>
      </c>
      <c r="P6027" t="str">
        <f t="shared" si="848"/>
        <v>PASS</v>
      </c>
      <c r="Q6027" t="str">
        <f t="shared" si="849"/>
        <v>PASS</v>
      </c>
      <c r="R6027" t="str">
        <f t="shared" si="850"/>
        <v>PASS</v>
      </c>
      <c r="S6027" t="str">
        <f t="shared" si="851"/>
        <v>PASS</v>
      </c>
      <c r="T6027">
        <f t="shared" si="852"/>
        <v>100</v>
      </c>
      <c r="U6027" t="str">
        <f t="shared" si="853"/>
        <v>Low</v>
      </c>
      <c r="V6027" t="str">
        <f t="shared" si="854"/>
        <v>Clean</v>
      </c>
    </row>
    <row r="6028" spans="1:22" x14ac:dyDescent="0.3">
      <c r="A6028" t="str">
        <f>Raw_Data!A6028</f>
        <v>26076747</v>
      </c>
      <c r="B6028">
        <f>Raw_Data!B6028</f>
        <v>45673</v>
      </c>
      <c r="C6028" t="str">
        <f>Raw_Data!C6028</f>
        <v>ALBUTEROL SUL 2.5 MG/3 ML S</v>
      </c>
      <c r="D6028" t="str">
        <f>Raw_Data!D6028</f>
        <v>76204020025</v>
      </c>
      <c r="E6028" t="str">
        <f>Raw_Data!E6028</f>
        <v>FORD, JAMES</v>
      </c>
      <c r="F6028" t="str">
        <f>Raw_Data!F6028</f>
        <v>1033117684</v>
      </c>
      <c r="G6028" t="str">
        <f>Raw_Data!H6028</f>
        <v>2</v>
      </c>
      <c r="H6028">
        <f>IFERROR(VLOOKUP(G6028,Store_Map!$A$2:$I$100,3,FALSE),"")</f>
        <v>0</v>
      </c>
      <c r="I6028">
        <f>IFERROR(VLOOKUP(G6028,Store_Map!$A$2:$I$100,4,FALSE),"")</f>
        <v>0</v>
      </c>
      <c r="J6028">
        <f>IFERROR(VLOOKUP(G6028,Store_Map!$A$2:$I$100,5,FALSE),"")</f>
        <v>0</v>
      </c>
      <c r="K6028">
        <f>IFERROR(VLOOKUP(G6028,Store_Map!$A$2:$I$100,6,FALSE),"")</f>
        <v>0</v>
      </c>
      <c r="L6028">
        <f>IFERROR(VLOOKUP(G6028,Store_Map!$A$2:$I$100,7,FALSE),"")</f>
        <v>0</v>
      </c>
      <c r="M6028">
        <f>IFERROR(VLOOKUP(G6028,Store_Map!$A$2:$I$100,8,FALSE),"")</f>
        <v>0</v>
      </c>
      <c r="N6028">
        <f t="shared" si="846"/>
        <v>0</v>
      </c>
      <c r="O6028" t="str">
        <f t="shared" si="847"/>
        <v>PASS</v>
      </c>
      <c r="P6028" t="str">
        <f t="shared" si="848"/>
        <v>PASS</v>
      </c>
      <c r="Q6028" t="str">
        <f t="shared" si="849"/>
        <v>PASS</v>
      </c>
      <c r="R6028" t="str">
        <f t="shared" si="850"/>
        <v>PASS</v>
      </c>
      <c r="S6028" t="str">
        <f t="shared" si="851"/>
        <v>PASS</v>
      </c>
      <c r="T6028">
        <f t="shared" si="852"/>
        <v>100</v>
      </c>
      <c r="U6028" t="str">
        <f t="shared" si="853"/>
        <v>Low</v>
      </c>
      <c r="V6028" t="str">
        <f t="shared" si="854"/>
        <v>Clean</v>
      </c>
    </row>
    <row r="6029" spans="1:22" x14ac:dyDescent="0.3">
      <c r="A6029" t="str">
        <f>Raw_Data!A6029</f>
        <v>26084967</v>
      </c>
      <c r="B6029">
        <f>Raw_Data!B6029</f>
        <v>45673</v>
      </c>
      <c r="C6029" t="str">
        <f>Raw_Data!C6029</f>
        <v>SOTALOL 80 MG TABLET</v>
      </c>
      <c r="D6029" t="str">
        <f>Raw_Data!D6029</f>
        <v>60505008000</v>
      </c>
      <c r="E6029" t="str">
        <f>Raw_Data!E6029</f>
        <v>SHEPPARD, JAMES</v>
      </c>
      <c r="F6029" t="str">
        <f>Raw_Data!F6029</f>
        <v>1528075835</v>
      </c>
      <c r="G6029" t="str">
        <f>Raw_Data!H6029</f>
        <v>2</v>
      </c>
      <c r="H6029">
        <f>IFERROR(VLOOKUP(G6029,Store_Map!$A$2:$I$100,3,FALSE),"")</f>
        <v>0</v>
      </c>
      <c r="I6029">
        <f>IFERROR(VLOOKUP(G6029,Store_Map!$A$2:$I$100,4,FALSE),"")</f>
        <v>0</v>
      </c>
      <c r="J6029">
        <f>IFERROR(VLOOKUP(G6029,Store_Map!$A$2:$I$100,5,FALSE),"")</f>
        <v>0</v>
      </c>
      <c r="K6029">
        <f>IFERROR(VLOOKUP(G6029,Store_Map!$A$2:$I$100,6,FALSE),"")</f>
        <v>0</v>
      </c>
      <c r="L6029">
        <f>IFERROR(VLOOKUP(G6029,Store_Map!$A$2:$I$100,7,FALSE),"")</f>
        <v>0</v>
      </c>
      <c r="M6029">
        <f>IFERROR(VLOOKUP(G6029,Store_Map!$A$2:$I$100,8,FALSE),"")</f>
        <v>0</v>
      </c>
      <c r="N6029">
        <f t="shared" si="846"/>
        <v>0</v>
      </c>
      <c r="O6029" t="str">
        <f t="shared" si="847"/>
        <v>PASS</v>
      </c>
      <c r="P6029" t="str">
        <f t="shared" si="848"/>
        <v>PASS</v>
      </c>
      <c r="Q6029" t="str">
        <f t="shared" si="849"/>
        <v>PASS</v>
      </c>
      <c r="R6029" t="str">
        <f t="shared" si="850"/>
        <v>PASS</v>
      </c>
      <c r="S6029" t="str">
        <f t="shared" si="851"/>
        <v>PASS</v>
      </c>
      <c r="T6029">
        <f t="shared" si="852"/>
        <v>100</v>
      </c>
      <c r="U6029" t="str">
        <f t="shared" si="853"/>
        <v>Low</v>
      </c>
      <c r="V6029" t="str">
        <f t="shared" si="854"/>
        <v>Clean</v>
      </c>
    </row>
    <row r="6030" spans="1:22" x14ac:dyDescent="0.3">
      <c r="A6030" t="str">
        <f>Raw_Data!A6030</f>
        <v>26084968</v>
      </c>
      <c r="B6030">
        <f>Raw_Data!B6030</f>
        <v>45673</v>
      </c>
      <c r="C6030" t="str">
        <f>Raw_Data!C6030</f>
        <v>FLUCONAZOLE 150 MG TABLET</v>
      </c>
      <c r="D6030" t="str">
        <f>Raw_Data!D6030</f>
        <v>57237000511</v>
      </c>
      <c r="E6030" t="str">
        <f>Raw_Data!E6030</f>
        <v>HAVRILLA, GEORGE</v>
      </c>
      <c r="F6030" t="str">
        <f>Raw_Data!F6030</f>
        <v>1306841374</v>
      </c>
      <c r="G6030" t="str">
        <f>Raw_Data!H6030</f>
        <v>2</v>
      </c>
      <c r="H6030">
        <f>IFERROR(VLOOKUP(G6030,Store_Map!$A$2:$I$100,3,FALSE),"")</f>
        <v>0</v>
      </c>
      <c r="I6030">
        <f>IFERROR(VLOOKUP(G6030,Store_Map!$A$2:$I$100,4,FALSE),"")</f>
        <v>0</v>
      </c>
      <c r="J6030">
        <f>IFERROR(VLOOKUP(G6030,Store_Map!$A$2:$I$100,5,FALSE),"")</f>
        <v>0</v>
      </c>
      <c r="K6030">
        <f>IFERROR(VLOOKUP(G6030,Store_Map!$A$2:$I$100,6,FALSE),"")</f>
        <v>0</v>
      </c>
      <c r="L6030">
        <f>IFERROR(VLOOKUP(G6030,Store_Map!$A$2:$I$100,7,FALSE),"")</f>
        <v>0</v>
      </c>
      <c r="M6030">
        <f>IFERROR(VLOOKUP(G6030,Store_Map!$A$2:$I$100,8,FALSE),"")</f>
        <v>0</v>
      </c>
      <c r="N6030">
        <f t="shared" si="846"/>
        <v>0</v>
      </c>
      <c r="O6030" t="str">
        <f t="shared" si="847"/>
        <v>PASS</v>
      </c>
      <c r="P6030" t="str">
        <f t="shared" si="848"/>
        <v>PASS</v>
      </c>
      <c r="Q6030" t="str">
        <f t="shared" si="849"/>
        <v>PASS</v>
      </c>
      <c r="R6030" t="str">
        <f t="shared" si="850"/>
        <v>PASS</v>
      </c>
      <c r="S6030" t="str">
        <f t="shared" si="851"/>
        <v>PASS</v>
      </c>
      <c r="T6030">
        <f t="shared" si="852"/>
        <v>100</v>
      </c>
      <c r="U6030" t="str">
        <f t="shared" si="853"/>
        <v>Low</v>
      </c>
      <c r="V6030" t="str">
        <f t="shared" si="854"/>
        <v>Clean</v>
      </c>
    </row>
    <row r="6031" spans="1:22" x14ac:dyDescent="0.3">
      <c r="A6031" t="str">
        <f>Raw_Data!A6031</f>
        <v>26083537</v>
      </c>
      <c r="B6031">
        <f>Raw_Data!B6031</f>
        <v>45673</v>
      </c>
      <c r="C6031" t="str">
        <f>Raw_Data!C6031</f>
        <v>AMLODIPINE BESYLATE 10 MG T</v>
      </c>
      <c r="D6031" t="str">
        <f>Raw_Data!D6031</f>
        <v>69097012815</v>
      </c>
      <c r="E6031" t="str">
        <f>Raw_Data!E6031</f>
        <v>FORD, JAMES</v>
      </c>
      <c r="F6031" t="str">
        <f>Raw_Data!F6031</f>
        <v>1033117684</v>
      </c>
      <c r="G6031" t="str">
        <f>Raw_Data!H6031</f>
        <v>2</v>
      </c>
      <c r="H6031">
        <f>IFERROR(VLOOKUP(G6031,Store_Map!$A$2:$I$100,3,FALSE),"")</f>
        <v>0</v>
      </c>
      <c r="I6031">
        <f>IFERROR(VLOOKUP(G6031,Store_Map!$A$2:$I$100,4,FALSE),"")</f>
        <v>0</v>
      </c>
      <c r="J6031">
        <f>IFERROR(VLOOKUP(G6031,Store_Map!$A$2:$I$100,5,FALSE),"")</f>
        <v>0</v>
      </c>
      <c r="K6031">
        <f>IFERROR(VLOOKUP(G6031,Store_Map!$A$2:$I$100,6,FALSE),"")</f>
        <v>0</v>
      </c>
      <c r="L6031">
        <f>IFERROR(VLOOKUP(G6031,Store_Map!$A$2:$I$100,7,FALSE),"")</f>
        <v>0</v>
      </c>
      <c r="M6031">
        <f>IFERROR(VLOOKUP(G6031,Store_Map!$A$2:$I$100,8,FALSE),"")</f>
        <v>0</v>
      </c>
      <c r="N6031">
        <f t="shared" si="846"/>
        <v>0</v>
      </c>
      <c r="O6031" t="str">
        <f t="shared" si="847"/>
        <v>PASS</v>
      </c>
      <c r="P6031" t="str">
        <f t="shared" si="848"/>
        <v>PASS</v>
      </c>
      <c r="Q6031" t="str">
        <f t="shared" si="849"/>
        <v>PASS</v>
      </c>
      <c r="R6031" t="str">
        <f t="shared" si="850"/>
        <v>PASS</v>
      </c>
      <c r="S6031" t="str">
        <f t="shared" si="851"/>
        <v>PASS</v>
      </c>
      <c r="T6031">
        <f t="shared" si="852"/>
        <v>100</v>
      </c>
      <c r="U6031" t="str">
        <f t="shared" si="853"/>
        <v>Low</v>
      </c>
      <c r="V6031" t="str">
        <f t="shared" si="854"/>
        <v>Clean</v>
      </c>
    </row>
    <row r="6032" spans="1:22" x14ac:dyDescent="0.3">
      <c r="A6032" t="str">
        <f>Raw_Data!A6032</f>
        <v>26072476</v>
      </c>
      <c r="B6032">
        <f>Raw_Data!B6032</f>
        <v>45673</v>
      </c>
      <c r="C6032" t="str">
        <f>Raw_Data!C6032</f>
        <v>PAROXETINE HCL 40 MG TABLET</v>
      </c>
      <c r="D6032" t="str">
        <f>Raw_Data!D6032</f>
        <v>43547035003</v>
      </c>
      <c r="E6032" t="str">
        <f>Raw_Data!E6032</f>
        <v>FORD, JAMES</v>
      </c>
      <c r="F6032" t="str">
        <f>Raw_Data!F6032</f>
        <v>1033117684</v>
      </c>
      <c r="G6032" t="str">
        <f>Raw_Data!H6032</f>
        <v>2</v>
      </c>
      <c r="H6032">
        <f>IFERROR(VLOOKUP(G6032,Store_Map!$A$2:$I$100,3,FALSE),"")</f>
        <v>0</v>
      </c>
      <c r="I6032">
        <f>IFERROR(VLOOKUP(G6032,Store_Map!$A$2:$I$100,4,FALSE),"")</f>
        <v>0</v>
      </c>
      <c r="J6032">
        <f>IFERROR(VLOOKUP(G6032,Store_Map!$A$2:$I$100,5,FALSE),"")</f>
        <v>0</v>
      </c>
      <c r="K6032">
        <f>IFERROR(VLOOKUP(G6032,Store_Map!$A$2:$I$100,6,FALSE),"")</f>
        <v>0</v>
      </c>
      <c r="L6032">
        <f>IFERROR(VLOOKUP(G6032,Store_Map!$A$2:$I$100,7,FALSE),"")</f>
        <v>0</v>
      </c>
      <c r="M6032">
        <f>IFERROR(VLOOKUP(G6032,Store_Map!$A$2:$I$100,8,FALSE),"")</f>
        <v>0</v>
      </c>
      <c r="N6032">
        <f t="shared" si="846"/>
        <v>0</v>
      </c>
      <c r="O6032" t="str">
        <f t="shared" si="847"/>
        <v>PASS</v>
      </c>
      <c r="P6032" t="str">
        <f t="shared" si="848"/>
        <v>PASS</v>
      </c>
      <c r="Q6032" t="str">
        <f t="shared" si="849"/>
        <v>PASS</v>
      </c>
      <c r="R6032" t="str">
        <f t="shared" si="850"/>
        <v>PASS</v>
      </c>
      <c r="S6032" t="str">
        <f t="shared" si="851"/>
        <v>PASS</v>
      </c>
      <c r="T6032">
        <f t="shared" si="852"/>
        <v>100</v>
      </c>
      <c r="U6032" t="str">
        <f t="shared" si="853"/>
        <v>Low</v>
      </c>
      <c r="V6032" t="str">
        <f t="shared" si="854"/>
        <v>Clean</v>
      </c>
    </row>
    <row r="6033" spans="1:22" x14ac:dyDescent="0.3">
      <c r="A6033" t="str">
        <f>Raw_Data!A6033</f>
        <v>26084040</v>
      </c>
      <c r="B6033">
        <f>Raw_Data!B6033</f>
        <v>45673</v>
      </c>
      <c r="C6033" t="str">
        <f>Raw_Data!C6033</f>
        <v>*EPLERENONE 25 MG TABLET</v>
      </c>
      <c r="D6033" t="str">
        <f>Raw_Data!D6033</f>
        <v>31722004930</v>
      </c>
      <c r="E6033" t="str">
        <f>Raw_Data!E6033</f>
        <v>Johnson-Hill, Jasmyn</v>
      </c>
      <c r="F6033" t="str">
        <f>Raw_Data!F6033</f>
        <v>1912779174</v>
      </c>
      <c r="G6033" t="str">
        <f>Raw_Data!H6033</f>
        <v>2</v>
      </c>
      <c r="H6033">
        <f>IFERROR(VLOOKUP(G6033,Store_Map!$A$2:$I$100,3,FALSE),"")</f>
        <v>0</v>
      </c>
      <c r="I6033">
        <f>IFERROR(VLOOKUP(G6033,Store_Map!$A$2:$I$100,4,FALSE),"")</f>
        <v>0</v>
      </c>
      <c r="J6033">
        <f>IFERROR(VLOOKUP(G6033,Store_Map!$A$2:$I$100,5,FALSE),"")</f>
        <v>0</v>
      </c>
      <c r="K6033">
        <f>IFERROR(VLOOKUP(G6033,Store_Map!$A$2:$I$100,6,FALSE),"")</f>
        <v>0</v>
      </c>
      <c r="L6033">
        <f>IFERROR(VLOOKUP(G6033,Store_Map!$A$2:$I$100,7,FALSE),"")</f>
        <v>0</v>
      </c>
      <c r="M6033">
        <f>IFERROR(VLOOKUP(G6033,Store_Map!$A$2:$I$100,8,FALSE),"")</f>
        <v>0</v>
      </c>
      <c r="N6033">
        <f t="shared" si="846"/>
        <v>0</v>
      </c>
      <c r="O6033" t="str">
        <f t="shared" si="847"/>
        <v>PASS</v>
      </c>
      <c r="P6033" t="str">
        <f t="shared" si="848"/>
        <v>PASS</v>
      </c>
      <c r="Q6033" t="str">
        <f t="shared" si="849"/>
        <v>PASS</v>
      </c>
      <c r="R6033" t="str">
        <f t="shared" si="850"/>
        <v>PASS</v>
      </c>
      <c r="S6033" t="str">
        <f t="shared" si="851"/>
        <v>PASS</v>
      </c>
      <c r="T6033">
        <f t="shared" si="852"/>
        <v>100</v>
      </c>
      <c r="U6033" t="str">
        <f t="shared" si="853"/>
        <v>Low</v>
      </c>
      <c r="V6033" t="str">
        <f t="shared" si="854"/>
        <v>Clean</v>
      </c>
    </row>
    <row r="6034" spans="1:22" x14ac:dyDescent="0.3">
      <c r="A6034" t="str">
        <f>Raw_Data!A6034</f>
        <v>26084039</v>
      </c>
      <c r="B6034">
        <f>Raw_Data!B6034</f>
        <v>45673</v>
      </c>
      <c r="C6034" t="str">
        <f>Raw_Data!C6034</f>
        <v>METOPROLOL SUCC ER 25 MG TA</v>
      </c>
      <c r="D6034" t="str">
        <f>Raw_Data!D6034</f>
        <v>55111046601</v>
      </c>
      <c r="E6034" t="str">
        <f>Raw_Data!E6034</f>
        <v>Johnson-Hill, Jasmyn</v>
      </c>
      <c r="F6034" t="str">
        <f>Raw_Data!F6034</f>
        <v>1912779174</v>
      </c>
      <c r="G6034" t="str">
        <f>Raw_Data!H6034</f>
        <v>2</v>
      </c>
      <c r="H6034">
        <f>IFERROR(VLOOKUP(G6034,Store_Map!$A$2:$I$100,3,FALSE),"")</f>
        <v>0</v>
      </c>
      <c r="I6034">
        <f>IFERROR(VLOOKUP(G6034,Store_Map!$A$2:$I$100,4,FALSE),"")</f>
        <v>0</v>
      </c>
      <c r="J6034">
        <f>IFERROR(VLOOKUP(G6034,Store_Map!$A$2:$I$100,5,FALSE),"")</f>
        <v>0</v>
      </c>
      <c r="K6034">
        <f>IFERROR(VLOOKUP(G6034,Store_Map!$A$2:$I$100,6,FALSE),"")</f>
        <v>0</v>
      </c>
      <c r="L6034">
        <f>IFERROR(VLOOKUP(G6034,Store_Map!$A$2:$I$100,7,FALSE),"")</f>
        <v>0</v>
      </c>
      <c r="M6034">
        <f>IFERROR(VLOOKUP(G6034,Store_Map!$A$2:$I$100,8,FALSE),"")</f>
        <v>0</v>
      </c>
      <c r="N6034">
        <f t="shared" si="846"/>
        <v>0</v>
      </c>
      <c r="O6034" t="str">
        <f t="shared" si="847"/>
        <v>PASS</v>
      </c>
      <c r="P6034" t="str">
        <f t="shared" si="848"/>
        <v>PASS</v>
      </c>
      <c r="Q6034" t="str">
        <f t="shared" si="849"/>
        <v>PASS</v>
      </c>
      <c r="R6034" t="str">
        <f t="shared" si="850"/>
        <v>PASS</v>
      </c>
      <c r="S6034" t="str">
        <f t="shared" si="851"/>
        <v>PASS</v>
      </c>
      <c r="T6034">
        <f t="shared" si="852"/>
        <v>100</v>
      </c>
      <c r="U6034" t="str">
        <f t="shared" si="853"/>
        <v>Low</v>
      </c>
      <c r="V6034" t="str">
        <f t="shared" si="854"/>
        <v>Clean</v>
      </c>
    </row>
    <row r="6035" spans="1:22" x14ac:dyDescent="0.3">
      <c r="A6035" t="str">
        <f>Raw_Data!A6035</f>
        <v>26083805</v>
      </c>
      <c r="B6035">
        <f>Raw_Data!B6035</f>
        <v>45673</v>
      </c>
      <c r="C6035" t="str">
        <f>Raw_Data!C6035</f>
        <v>ENTRESTO 24 MG-26 MG TABLET</v>
      </c>
      <c r="D6035" t="str">
        <f>Raw_Data!D6035</f>
        <v>78065920</v>
      </c>
      <c r="E6035" t="str">
        <f>Raw_Data!E6035</f>
        <v>FORD, JAMES</v>
      </c>
      <c r="F6035" t="str">
        <f>Raw_Data!F6035</f>
        <v>1033117684</v>
      </c>
      <c r="G6035" t="str">
        <f>Raw_Data!H6035</f>
        <v>2</v>
      </c>
      <c r="H6035">
        <f>IFERROR(VLOOKUP(G6035,Store_Map!$A$2:$I$100,3,FALSE),"")</f>
        <v>0</v>
      </c>
      <c r="I6035">
        <f>IFERROR(VLOOKUP(G6035,Store_Map!$A$2:$I$100,4,FALSE),"")</f>
        <v>0</v>
      </c>
      <c r="J6035">
        <f>IFERROR(VLOOKUP(G6035,Store_Map!$A$2:$I$100,5,FALSE),"")</f>
        <v>0</v>
      </c>
      <c r="K6035">
        <f>IFERROR(VLOOKUP(G6035,Store_Map!$A$2:$I$100,6,FALSE),"")</f>
        <v>0</v>
      </c>
      <c r="L6035">
        <f>IFERROR(VLOOKUP(G6035,Store_Map!$A$2:$I$100,7,FALSE),"")</f>
        <v>0</v>
      </c>
      <c r="M6035">
        <f>IFERROR(VLOOKUP(G6035,Store_Map!$A$2:$I$100,8,FALSE),"")</f>
        <v>0</v>
      </c>
      <c r="N6035">
        <f t="shared" si="846"/>
        <v>0</v>
      </c>
      <c r="O6035" t="str">
        <f t="shared" si="847"/>
        <v>PASS</v>
      </c>
      <c r="P6035" t="str">
        <f t="shared" si="848"/>
        <v>REVIEW</v>
      </c>
      <c r="Q6035" t="str">
        <f t="shared" si="849"/>
        <v>PASS</v>
      </c>
      <c r="R6035" t="str">
        <f t="shared" si="850"/>
        <v>PASS</v>
      </c>
      <c r="S6035" t="str">
        <f t="shared" si="851"/>
        <v>REVIEW</v>
      </c>
      <c r="T6035">
        <f t="shared" si="852"/>
        <v>90</v>
      </c>
      <c r="U6035" t="str">
        <f t="shared" si="853"/>
        <v>Low</v>
      </c>
      <c r="V6035" t="str">
        <f t="shared" si="854"/>
        <v>Invalid NDC</v>
      </c>
    </row>
    <row r="6036" spans="1:22" x14ac:dyDescent="0.3">
      <c r="A6036" t="str">
        <f>Raw_Data!A6036</f>
        <v>26083804</v>
      </c>
      <c r="B6036">
        <f>Raw_Data!B6036</f>
        <v>45673</v>
      </c>
      <c r="C6036" t="str">
        <f>Raw_Data!C6036</f>
        <v>DAPAGLIFLOZIN 5 MG TABLET</v>
      </c>
      <c r="D6036" t="str">
        <f>Raw_Data!D6036</f>
        <v>66993045630</v>
      </c>
      <c r="E6036" t="str">
        <f>Raw_Data!E6036</f>
        <v>FORD, JAMES</v>
      </c>
      <c r="F6036" t="str">
        <f>Raw_Data!F6036</f>
        <v>1033117684</v>
      </c>
      <c r="G6036" t="str">
        <f>Raw_Data!H6036</f>
        <v>2</v>
      </c>
      <c r="H6036">
        <f>IFERROR(VLOOKUP(G6036,Store_Map!$A$2:$I$100,3,FALSE),"")</f>
        <v>0</v>
      </c>
      <c r="I6036">
        <f>IFERROR(VLOOKUP(G6036,Store_Map!$A$2:$I$100,4,FALSE),"")</f>
        <v>0</v>
      </c>
      <c r="J6036">
        <f>IFERROR(VLOOKUP(G6036,Store_Map!$A$2:$I$100,5,FALSE),"")</f>
        <v>0</v>
      </c>
      <c r="K6036">
        <f>IFERROR(VLOOKUP(G6036,Store_Map!$A$2:$I$100,6,FALSE),"")</f>
        <v>0</v>
      </c>
      <c r="L6036">
        <f>IFERROR(VLOOKUP(G6036,Store_Map!$A$2:$I$100,7,FALSE),"")</f>
        <v>0</v>
      </c>
      <c r="M6036">
        <f>IFERROR(VLOOKUP(G6036,Store_Map!$A$2:$I$100,8,FALSE),"")</f>
        <v>0</v>
      </c>
      <c r="N6036">
        <f t="shared" si="846"/>
        <v>0</v>
      </c>
      <c r="O6036" t="str">
        <f t="shared" si="847"/>
        <v>PASS</v>
      </c>
      <c r="P6036" t="str">
        <f t="shared" si="848"/>
        <v>PASS</v>
      </c>
      <c r="Q6036" t="str">
        <f t="shared" si="849"/>
        <v>PASS</v>
      </c>
      <c r="R6036" t="str">
        <f t="shared" si="850"/>
        <v>PASS</v>
      </c>
      <c r="S6036" t="str">
        <f t="shared" si="851"/>
        <v>PASS</v>
      </c>
      <c r="T6036">
        <f t="shared" si="852"/>
        <v>100</v>
      </c>
      <c r="U6036" t="str">
        <f t="shared" si="853"/>
        <v>Low</v>
      </c>
      <c r="V6036" t="str">
        <f t="shared" si="854"/>
        <v>Clean</v>
      </c>
    </row>
    <row r="6037" spans="1:22" x14ac:dyDescent="0.3">
      <c r="A6037" t="str">
        <f>Raw_Data!A6037</f>
        <v>26080271</v>
      </c>
      <c r="B6037">
        <f>Raw_Data!B6037</f>
        <v>45673</v>
      </c>
      <c r="C6037" t="str">
        <f>Raw_Data!C6037</f>
        <v>DICYCLOMINE 10 MG CAPSULE</v>
      </c>
      <c r="D6037" t="str">
        <f>Raw_Data!D6037</f>
        <v>527058610</v>
      </c>
      <c r="E6037" t="str">
        <f>Raw_Data!E6037</f>
        <v>FORD, JAMES</v>
      </c>
      <c r="F6037" t="str">
        <f>Raw_Data!F6037</f>
        <v>1033117684</v>
      </c>
      <c r="G6037" t="str">
        <f>Raw_Data!H6037</f>
        <v>2</v>
      </c>
      <c r="H6037">
        <f>IFERROR(VLOOKUP(G6037,Store_Map!$A$2:$I$100,3,FALSE),"")</f>
        <v>0</v>
      </c>
      <c r="I6037">
        <f>IFERROR(VLOOKUP(G6037,Store_Map!$A$2:$I$100,4,FALSE),"")</f>
        <v>0</v>
      </c>
      <c r="J6037">
        <f>IFERROR(VLOOKUP(G6037,Store_Map!$A$2:$I$100,5,FALSE),"")</f>
        <v>0</v>
      </c>
      <c r="K6037">
        <f>IFERROR(VLOOKUP(G6037,Store_Map!$A$2:$I$100,6,FALSE),"")</f>
        <v>0</v>
      </c>
      <c r="L6037">
        <f>IFERROR(VLOOKUP(G6037,Store_Map!$A$2:$I$100,7,FALSE),"")</f>
        <v>0</v>
      </c>
      <c r="M6037">
        <f>IFERROR(VLOOKUP(G6037,Store_Map!$A$2:$I$100,8,FALSE),"")</f>
        <v>0</v>
      </c>
      <c r="N6037">
        <f t="shared" si="846"/>
        <v>0</v>
      </c>
      <c r="O6037" t="str">
        <f t="shared" si="847"/>
        <v>PASS</v>
      </c>
      <c r="P6037" t="str">
        <f t="shared" si="848"/>
        <v>REVIEW</v>
      </c>
      <c r="Q6037" t="str">
        <f t="shared" si="849"/>
        <v>PASS</v>
      </c>
      <c r="R6037" t="str">
        <f t="shared" si="850"/>
        <v>PASS</v>
      </c>
      <c r="S6037" t="str">
        <f t="shared" si="851"/>
        <v>REVIEW</v>
      </c>
      <c r="T6037">
        <f t="shared" si="852"/>
        <v>90</v>
      </c>
      <c r="U6037" t="str">
        <f t="shared" si="853"/>
        <v>Low</v>
      </c>
      <c r="V6037" t="str">
        <f t="shared" si="854"/>
        <v>Invalid NDC</v>
      </c>
    </row>
    <row r="6038" spans="1:22" x14ac:dyDescent="0.3">
      <c r="A6038" t="str">
        <f>Raw_Data!A6038</f>
        <v>26080404</v>
      </c>
      <c r="B6038">
        <f>Raw_Data!B6038</f>
        <v>45673</v>
      </c>
      <c r="C6038" t="str">
        <f>Raw_Data!C6038</f>
        <v>DOCUSATE SODIUM 100 MG SOFT</v>
      </c>
      <c r="D6038" t="str">
        <f>Raw_Data!D6038</f>
        <v>904728060</v>
      </c>
      <c r="E6038" t="str">
        <f>Raw_Data!E6038</f>
        <v>FORD, JAMES</v>
      </c>
      <c r="F6038" t="str">
        <f>Raw_Data!F6038</f>
        <v>1033117684</v>
      </c>
      <c r="G6038" t="str">
        <f>Raw_Data!H6038</f>
        <v>2</v>
      </c>
      <c r="H6038">
        <f>IFERROR(VLOOKUP(G6038,Store_Map!$A$2:$I$100,3,FALSE),"")</f>
        <v>0</v>
      </c>
      <c r="I6038">
        <f>IFERROR(VLOOKUP(G6038,Store_Map!$A$2:$I$100,4,FALSE),"")</f>
        <v>0</v>
      </c>
      <c r="J6038">
        <f>IFERROR(VLOOKUP(G6038,Store_Map!$A$2:$I$100,5,FALSE),"")</f>
        <v>0</v>
      </c>
      <c r="K6038">
        <f>IFERROR(VLOOKUP(G6038,Store_Map!$A$2:$I$100,6,FALSE),"")</f>
        <v>0</v>
      </c>
      <c r="L6038">
        <f>IFERROR(VLOOKUP(G6038,Store_Map!$A$2:$I$100,7,FALSE),"")</f>
        <v>0</v>
      </c>
      <c r="M6038">
        <f>IFERROR(VLOOKUP(G6038,Store_Map!$A$2:$I$100,8,FALSE),"")</f>
        <v>0</v>
      </c>
      <c r="N6038">
        <f t="shared" si="846"/>
        <v>0</v>
      </c>
      <c r="O6038" t="str">
        <f t="shared" si="847"/>
        <v>PASS</v>
      </c>
      <c r="P6038" t="str">
        <f t="shared" si="848"/>
        <v>REVIEW</v>
      </c>
      <c r="Q6038" t="str">
        <f t="shared" si="849"/>
        <v>PASS</v>
      </c>
      <c r="R6038" t="str">
        <f t="shared" si="850"/>
        <v>PASS</v>
      </c>
      <c r="S6038" t="str">
        <f t="shared" si="851"/>
        <v>REVIEW</v>
      </c>
      <c r="T6038">
        <f t="shared" si="852"/>
        <v>90</v>
      </c>
      <c r="U6038" t="str">
        <f t="shared" si="853"/>
        <v>Low</v>
      </c>
      <c r="V6038" t="str">
        <f t="shared" si="854"/>
        <v>Invalid NDC</v>
      </c>
    </row>
    <row r="6039" spans="1:22" x14ac:dyDescent="0.3">
      <c r="A6039" t="str">
        <f>Raw_Data!A6039</f>
        <v>26082279</v>
      </c>
      <c r="B6039">
        <f>Raw_Data!B6039</f>
        <v>45673</v>
      </c>
      <c r="C6039" t="str">
        <f>Raw_Data!C6039</f>
        <v>FAMOTIDINE 20 MG TABLET</v>
      </c>
      <c r="D6039" t="str">
        <f>Raw_Data!D6039</f>
        <v>67877084201</v>
      </c>
      <c r="E6039" t="str">
        <f>Raw_Data!E6039</f>
        <v>FORD, JAMES</v>
      </c>
      <c r="F6039" t="str">
        <f>Raw_Data!F6039</f>
        <v>1033117684</v>
      </c>
      <c r="G6039" t="str">
        <f>Raw_Data!H6039</f>
        <v>2</v>
      </c>
      <c r="H6039">
        <f>IFERROR(VLOOKUP(G6039,Store_Map!$A$2:$I$100,3,FALSE),"")</f>
        <v>0</v>
      </c>
      <c r="I6039">
        <f>IFERROR(VLOOKUP(G6039,Store_Map!$A$2:$I$100,4,FALSE),"")</f>
        <v>0</v>
      </c>
      <c r="J6039">
        <f>IFERROR(VLOOKUP(G6039,Store_Map!$A$2:$I$100,5,FALSE),"")</f>
        <v>0</v>
      </c>
      <c r="K6039">
        <f>IFERROR(VLOOKUP(G6039,Store_Map!$A$2:$I$100,6,FALSE),"")</f>
        <v>0</v>
      </c>
      <c r="L6039">
        <f>IFERROR(VLOOKUP(G6039,Store_Map!$A$2:$I$100,7,FALSE),"")</f>
        <v>0</v>
      </c>
      <c r="M6039">
        <f>IFERROR(VLOOKUP(G6039,Store_Map!$A$2:$I$100,8,FALSE),"")</f>
        <v>0</v>
      </c>
      <c r="N6039">
        <f t="shared" si="846"/>
        <v>0</v>
      </c>
      <c r="O6039" t="str">
        <f t="shared" si="847"/>
        <v>PASS</v>
      </c>
      <c r="P6039" t="str">
        <f t="shared" si="848"/>
        <v>PASS</v>
      </c>
      <c r="Q6039" t="str">
        <f t="shared" si="849"/>
        <v>PASS</v>
      </c>
      <c r="R6039" t="str">
        <f t="shared" si="850"/>
        <v>PASS</v>
      </c>
      <c r="S6039" t="str">
        <f t="shared" si="851"/>
        <v>PASS</v>
      </c>
      <c r="T6039">
        <f t="shared" si="852"/>
        <v>100</v>
      </c>
      <c r="U6039" t="str">
        <f t="shared" si="853"/>
        <v>Low</v>
      </c>
      <c r="V6039" t="str">
        <f t="shared" si="854"/>
        <v>Clean</v>
      </c>
    </row>
    <row r="6040" spans="1:22" x14ac:dyDescent="0.3">
      <c r="A6040" t="str">
        <f>Raw_Data!A6040</f>
        <v>26078004</v>
      </c>
      <c r="B6040">
        <f>Raw_Data!B6040</f>
        <v>45673</v>
      </c>
      <c r="C6040" t="str">
        <f>Raw_Data!C6040</f>
        <v>CYCLOBENZAPRINE 10 MG TABLE</v>
      </c>
      <c r="D6040" t="str">
        <f>Raw_Data!D6040</f>
        <v>72888001400</v>
      </c>
      <c r="E6040" t="str">
        <f>Raw_Data!E6040</f>
        <v>FORD, JAMES</v>
      </c>
      <c r="F6040" t="str">
        <f>Raw_Data!F6040</f>
        <v>1033117684</v>
      </c>
      <c r="G6040" t="str">
        <f>Raw_Data!H6040</f>
        <v>2</v>
      </c>
      <c r="H6040">
        <f>IFERROR(VLOOKUP(G6040,Store_Map!$A$2:$I$100,3,FALSE),"")</f>
        <v>0</v>
      </c>
      <c r="I6040">
        <f>IFERROR(VLOOKUP(G6040,Store_Map!$A$2:$I$100,4,FALSE),"")</f>
        <v>0</v>
      </c>
      <c r="J6040">
        <f>IFERROR(VLOOKUP(G6040,Store_Map!$A$2:$I$100,5,FALSE),"")</f>
        <v>0</v>
      </c>
      <c r="K6040">
        <f>IFERROR(VLOOKUP(G6040,Store_Map!$A$2:$I$100,6,FALSE),"")</f>
        <v>0</v>
      </c>
      <c r="L6040">
        <f>IFERROR(VLOOKUP(G6040,Store_Map!$A$2:$I$100,7,FALSE),"")</f>
        <v>0</v>
      </c>
      <c r="M6040">
        <f>IFERROR(VLOOKUP(G6040,Store_Map!$A$2:$I$100,8,FALSE),"")</f>
        <v>0</v>
      </c>
      <c r="N6040">
        <f t="shared" si="846"/>
        <v>0</v>
      </c>
      <c r="O6040" t="str">
        <f t="shared" si="847"/>
        <v>PASS</v>
      </c>
      <c r="P6040" t="str">
        <f t="shared" si="848"/>
        <v>PASS</v>
      </c>
      <c r="Q6040" t="str">
        <f t="shared" si="849"/>
        <v>PASS</v>
      </c>
      <c r="R6040" t="str">
        <f t="shared" si="850"/>
        <v>PASS</v>
      </c>
      <c r="S6040" t="str">
        <f t="shared" si="851"/>
        <v>PASS</v>
      </c>
      <c r="T6040">
        <f t="shared" si="852"/>
        <v>100</v>
      </c>
      <c r="U6040" t="str">
        <f t="shared" si="853"/>
        <v>Low</v>
      </c>
      <c r="V6040" t="str">
        <f t="shared" si="854"/>
        <v>Clean</v>
      </c>
    </row>
    <row r="6041" spans="1:22" x14ac:dyDescent="0.3">
      <c r="A6041" t="str">
        <f>Raw_Data!A6041</f>
        <v>26078005</v>
      </c>
      <c r="B6041">
        <f>Raw_Data!B6041</f>
        <v>45673</v>
      </c>
      <c r="C6041" t="str">
        <f>Raw_Data!C6041</f>
        <v>AMLODIPINE BESYLATE 10 MG T</v>
      </c>
      <c r="D6041" t="str">
        <f>Raw_Data!D6041</f>
        <v>69097012815</v>
      </c>
      <c r="E6041" t="str">
        <f>Raw_Data!E6041</f>
        <v>FORD, JAMES</v>
      </c>
      <c r="F6041" t="str">
        <f>Raw_Data!F6041</f>
        <v>1033117684</v>
      </c>
      <c r="G6041" t="str">
        <f>Raw_Data!H6041</f>
        <v>2</v>
      </c>
      <c r="H6041">
        <f>IFERROR(VLOOKUP(G6041,Store_Map!$A$2:$I$100,3,FALSE),"")</f>
        <v>0</v>
      </c>
      <c r="I6041">
        <f>IFERROR(VLOOKUP(G6041,Store_Map!$A$2:$I$100,4,FALSE),"")</f>
        <v>0</v>
      </c>
      <c r="J6041">
        <f>IFERROR(VLOOKUP(G6041,Store_Map!$A$2:$I$100,5,FALSE),"")</f>
        <v>0</v>
      </c>
      <c r="K6041">
        <f>IFERROR(VLOOKUP(G6041,Store_Map!$A$2:$I$100,6,FALSE),"")</f>
        <v>0</v>
      </c>
      <c r="L6041">
        <f>IFERROR(VLOOKUP(G6041,Store_Map!$A$2:$I$100,7,FALSE),"")</f>
        <v>0</v>
      </c>
      <c r="M6041">
        <f>IFERROR(VLOOKUP(G6041,Store_Map!$A$2:$I$100,8,FALSE),"")</f>
        <v>0</v>
      </c>
      <c r="N6041">
        <f t="shared" si="846"/>
        <v>0</v>
      </c>
      <c r="O6041" t="str">
        <f t="shared" si="847"/>
        <v>PASS</v>
      </c>
      <c r="P6041" t="str">
        <f t="shared" si="848"/>
        <v>PASS</v>
      </c>
      <c r="Q6041" t="str">
        <f t="shared" si="849"/>
        <v>PASS</v>
      </c>
      <c r="R6041" t="str">
        <f t="shared" si="850"/>
        <v>PASS</v>
      </c>
      <c r="S6041" t="str">
        <f t="shared" si="851"/>
        <v>PASS</v>
      </c>
      <c r="T6041">
        <f t="shared" si="852"/>
        <v>100</v>
      </c>
      <c r="U6041" t="str">
        <f t="shared" si="853"/>
        <v>Low</v>
      </c>
      <c r="V6041" t="str">
        <f t="shared" si="854"/>
        <v>Clean</v>
      </c>
    </row>
    <row r="6042" spans="1:22" x14ac:dyDescent="0.3">
      <c r="A6042" t="str">
        <f>Raw_Data!A6042</f>
        <v>26078006</v>
      </c>
      <c r="B6042">
        <f>Raw_Data!B6042</f>
        <v>45673</v>
      </c>
      <c r="C6042" t="str">
        <f>Raw_Data!C6042</f>
        <v>SERTRALINE HCL 25 MG TABLET</v>
      </c>
      <c r="D6042" t="str">
        <f>Raw_Data!D6042</f>
        <v>68180035103</v>
      </c>
      <c r="E6042" t="str">
        <f>Raw_Data!E6042</f>
        <v>FORD, JAMES</v>
      </c>
      <c r="F6042" t="str">
        <f>Raw_Data!F6042</f>
        <v>1033117684</v>
      </c>
      <c r="G6042" t="str">
        <f>Raw_Data!H6042</f>
        <v>2</v>
      </c>
      <c r="H6042">
        <f>IFERROR(VLOOKUP(G6042,Store_Map!$A$2:$I$100,3,FALSE),"")</f>
        <v>0</v>
      </c>
      <c r="I6042">
        <f>IFERROR(VLOOKUP(G6042,Store_Map!$A$2:$I$100,4,FALSE),"")</f>
        <v>0</v>
      </c>
      <c r="J6042">
        <f>IFERROR(VLOOKUP(G6042,Store_Map!$A$2:$I$100,5,FALSE),"")</f>
        <v>0</v>
      </c>
      <c r="K6042">
        <f>IFERROR(VLOOKUP(G6042,Store_Map!$A$2:$I$100,6,FALSE),"")</f>
        <v>0</v>
      </c>
      <c r="L6042">
        <f>IFERROR(VLOOKUP(G6042,Store_Map!$A$2:$I$100,7,FALSE),"")</f>
        <v>0</v>
      </c>
      <c r="M6042">
        <f>IFERROR(VLOOKUP(G6042,Store_Map!$A$2:$I$100,8,FALSE),"")</f>
        <v>0</v>
      </c>
      <c r="N6042">
        <f t="shared" si="846"/>
        <v>0</v>
      </c>
      <c r="O6042" t="str">
        <f t="shared" si="847"/>
        <v>PASS</v>
      </c>
      <c r="P6042" t="str">
        <f t="shared" si="848"/>
        <v>PASS</v>
      </c>
      <c r="Q6042" t="str">
        <f t="shared" si="849"/>
        <v>PASS</v>
      </c>
      <c r="R6042" t="str">
        <f t="shared" si="850"/>
        <v>PASS</v>
      </c>
      <c r="S6042" t="str">
        <f t="shared" si="851"/>
        <v>PASS</v>
      </c>
      <c r="T6042">
        <f t="shared" si="852"/>
        <v>100</v>
      </c>
      <c r="U6042" t="str">
        <f t="shared" si="853"/>
        <v>Low</v>
      </c>
      <c r="V6042" t="str">
        <f t="shared" si="854"/>
        <v>Clean</v>
      </c>
    </row>
    <row r="6043" spans="1:22" x14ac:dyDescent="0.3">
      <c r="A6043" t="str">
        <f>Raw_Data!A6043</f>
        <v>26078065</v>
      </c>
      <c r="B6043">
        <f>Raw_Data!B6043</f>
        <v>45673</v>
      </c>
      <c r="C6043" t="str">
        <f>Raw_Data!C6043</f>
        <v>FEROSUL 325 MG TABLET</v>
      </c>
      <c r="D6043" t="str">
        <f>Raw_Data!D6043</f>
        <v>904759180</v>
      </c>
      <c r="E6043" t="str">
        <f>Raw_Data!E6043</f>
        <v>FORD, JAMES</v>
      </c>
      <c r="F6043" t="str">
        <f>Raw_Data!F6043</f>
        <v>1033117684</v>
      </c>
      <c r="G6043" t="str">
        <f>Raw_Data!H6043</f>
        <v>2</v>
      </c>
      <c r="H6043">
        <f>IFERROR(VLOOKUP(G6043,Store_Map!$A$2:$I$100,3,FALSE),"")</f>
        <v>0</v>
      </c>
      <c r="I6043">
        <f>IFERROR(VLOOKUP(G6043,Store_Map!$A$2:$I$100,4,FALSE),"")</f>
        <v>0</v>
      </c>
      <c r="J6043">
        <f>IFERROR(VLOOKUP(G6043,Store_Map!$A$2:$I$100,5,FALSE),"")</f>
        <v>0</v>
      </c>
      <c r="K6043">
        <f>IFERROR(VLOOKUP(G6043,Store_Map!$A$2:$I$100,6,FALSE),"")</f>
        <v>0</v>
      </c>
      <c r="L6043">
        <f>IFERROR(VLOOKUP(G6043,Store_Map!$A$2:$I$100,7,FALSE),"")</f>
        <v>0</v>
      </c>
      <c r="M6043">
        <f>IFERROR(VLOOKUP(G6043,Store_Map!$A$2:$I$100,8,FALSE),"")</f>
        <v>0</v>
      </c>
      <c r="N6043">
        <f t="shared" si="846"/>
        <v>0</v>
      </c>
      <c r="O6043" t="str">
        <f t="shared" si="847"/>
        <v>PASS</v>
      </c>
      <c r="P6043" t="str">
        <f t="shared" si="848"/>
        <v>REVIEW</v>
      </c>
      <c r="Q6043" t="str">
        <f t="shared" si="849"/>
        <v>PASS</v>
      </c>
      <c r="R6043" t="str">
        <f t="shared" si="850"/>
        <v>PASS</v>
      </c>
      <c r="S6043" t="str">
        <f t="shared" si="851"/>
        <v>REVIEW</v>
      </c>
      <c r="T6043">
        <f t="shared" si="852"/>
        <v>90</v>
      </c>
      <c r="U6043" t="str">
        <f t="shared" si="853"/>
        <v>Low</v>
      </c>
      <c r="V6043" t="str">
        <f t="shared" si="854"/>
        <v>Invalid NDC</v>
      </c>
    </row>
    <row r="6044" spans="1:22" x14ac:dyDescent="0.3">
      <c r="A6044" t="str">
        <f>Raw_Data!A6044</f>
        <v>26084969</v>
      </c>
      <c r="B6044">
        <f>Raw_Data!B6044</f>
        <v>45673</v>
      </c>
      <c r="C6044" t="str">
        <f>Raw_Data!C6044</f>
        <v>POTASSIUM CL ER 10 MEQ CAPS</v>
      </c>
      <c r="D6044" t="str">
        <f>Raw_Data!D6044</f>
        <v>70010014805</v>
      </c>
      <c r="E6044" t="str">
        <f>Raw_Data!E6044</f>
        <v>BYNE, EDMUND</v>
      </c>
      <c r="F6044" t="str">
        <f>Raw_Data!F6044</f>
        <v>1033186648</v>
      </c>
      <c r="G6044" t="str">
        <f>Raw_Data!H6044</f>
        <v>2</v>
      </c>
      <c r="H6044">
        <f>IFERROR(VLOOKUP(G6044,Store_Map!$A$2:$I$100,3,FALSE),"")</f>
        <v>0</v>
      </c>
      <c r="I6044">
        <f>IFERROR(VLOOKUP(G6044,Store_Map!$A$2:$I$100,4,FALSE),"")</f>
        <v>0</v>
      </c>
      <c r="J6044">
        <f>IFERROR(VLOOKUP(G6044,Store_Map!$A$2:$I$100,5,FALSE),"")</f>
        <v>0</v>
      </c>
      <c r="K6044">
        <f>IFERROR(VLOOKUP(G6044,Store_Map!$A$2:$I$100,6,FALSE),"")</f>
        <v>0</v>
      </c>
      <c r="L6044">
        <f>IFERROR(VLOOKUP(G6044,Store_Map!$A$2:$I$100,7,FALSE),"")</f>
        <v>0</v>
      </c>
      <c r="M6044">
        <f>IFERROR(VLOOKUP(G6044,Store_Map!$A$2:$I$100,8,FALSE),"")</f>
        <v>0</v>
      </c>
      <c r="N6044">
        <f t="shared" si="846"/>
        <v>0</v>
      </c>
      <c r="O6044" t="str">
        <f t="shared" si="847"/>
        <v>PASS</v>
      </c>
      <c r="P6044" t="str">
        <f t="shared" si="848"/>
        <v>PASS</v>
      </c>
      <c r="Q6044" t="str">
        <f t="shared" si="849"/>
        <v>PASS</v>
      </c>
      <c r="R6044" t="str">
        <f t="shared" si="850"/>
        <v>PASS</v>
      </c>
      <c r="S6044" t="str">
        <f t="shared" si="851"/>
        <v>PASS</v>
      </c>
      <c r="T6044">
        <f t="shared" si="852"/>
        <v>100</v>
      </c>
      <c r="U6044" t="str">
        <f t="shared" si="853"/>
        <v>Low</v>
      </c>
      <c r="V6044" t="str">
        <f t="shared" si="854"/>
        <v>Clean</v>
      </c>
    </row>
    <row r="6045" spans="1:22" x14ac:dyDescent="0.3">
      <c r="A6045" t="str">
        <f>Raw_Data!A6045</f>
        <v>26082141</v>
      </c>
      <c r="B6045">
        <f>Raw_Data!B6045</f>
        <v>45673</v>
      </c>
      <c r="C6045" t="str">
        <f>Raw_Data!C6045</f>
        <v>ELIQUIS 5 MG TABLET</v>
      </c>
      <c r="D6045" t="str">
        <f>Raw_Data!D6045</f>
        <v>3089421</v>
      </c>
      <c r="E6045" t="str">
        <f>Raw_Data!E6045</f>
        <v>FORD, JAMES</v>
      </c>
      <c r="F6045" t="str">
        <f>Raw_Data!F6045</f>
        <v>1033117684</v>
      </c>
      <c r="G6045" t="str">
        <f>Raw_Data!H6045</f>
        <v>2</v>
      </c>
      <c r="H6045">
        <f>IFERROR(VLOOKUP(G6045,Store_Map!$A$2:$I$100,3,FALSE),"")</f>
        <v>0</v>
      </c>
      <c r="I6045">
        <f>IFERROR(VLOOKUP(G6045,Store_Map!$A$2:$I$100,4,FALSE),"")</f>
        <v>0</v>
      </c>
      <c r="J6045">
        <f>IFERROR(VLOOKUP(G6045,Store_Map!$A$2:$I$100,5,FALSE),"")</f>
        <v>0</v>
      </c>
      <c r="K6045">
        <f>IFERROR(VLOOKUP(G6045,Store_Map!$A$2:$I$100,6,FALSE),"")</f>
        <v>0</v>
      </c>
      <c r="L6045">
        <f>IFERROR(VLOOKUP(G6045,Store_Map!$A$2:$I$100,7,FALSE),"")</f>
        <v>0</v>
      </c>
      <c r="M6045">
        <f>IFERROR(VLOOKUP(G6045,Store_Map!$A$2:$I$100,8,FALSE),"")</f>
        <v>0</v>
      </c>
      <c r="N6045">
        <f t="shared" si="846"/>
        <v>0</v>
      </c>
      <c r="O6045" t="str">
        <f t="shared" si="847"/>
        <v>PASS</v>
      </c>
      <c r="P6045" t="str">
        <f t="shared" si="848"/>
        <v>REVIEW</v>
      </c>
      <c r="Q6045" t="str">
        <f t="shared" si="849"/>
        <v>PASS</v>
      </c>
      <c r="R6045" t="str">
        <f t="shared" si="850"/>
        <v>PASS</v>
      </c>
      <c r="S6045" t="str">
        <f t="shared" si="851"/>
        <v>REVIEW</v>
      </c>
      <c r="T6045">
        <f t="shared" si="852"/>
        <v>90</v>
      </c>
      <c r="U6045" t="str">
        <f t="shared" si="853"/>
        <v>Low</v>
      </c>
      <c r="V6045" t="str">
        <f t="shared" si="854"/>
        <v>Invalid NDC</v>
      </c>
    </row>
    <row r="6046" spans="1:22" x14ac:dyDescent="0.3">
      <c r="A6046" t="str">
        <f>Raw_Data!A6046</f>
        <v>26082085</v>
      </c>
      <c r="B6046">
        <f>Raw_Data!B6046</f>
        <v>45673</v>
      </c>
      <c r="C6046" t="str">
        <f>Raw_Data!C6046</f>
        <v>PANTOPRAZOLE SOD DR 40 MG T</v>
      </c>
      <c r="D6046" t="str">
        <f>Raw_Data!D6046</f>
        <v>65862056090</v>
      </c>
      <c r="E6046" t="str">
        <f>Raw_Data!E6046</f>
        <v>FORD, JAMES</v>
      </c>
      <c r="F6046" t="str">
        <f>Raw_Data!F6046</f>
        <v>1033117684</v>
      </c>
      <c r="G6046" t="str">
        <f>Raw_Data!H6046</f>
        <v>2</v>
      </c>
      <c r="H6046">
        <f>IFERROR(VLOOKUP(G6046,Store_Map!$A$2:$I$100,3,FALSE),"")</f>
        <v>0</v>
      </c>
      <c r="I6046">
        <f>IFERROR(VLOOKUP(G6046,Store_Map!$A$2:$I$100,4,FALSE),"")</f>
        <v>0</v>
      </c>
      <c r="J6046">
        <f>IFERROR(VLOOKUP(G6046,Store_Map!$A$2:$I$100,5,FALSE),"")</f>
        <v>0</v>
      </c>
      <c r="K6046">
        <f>IFERROR(VLOOKUP(G6046,Store_Map!$A$2:$I$100,6,FALSE),"")</f>
        <v>0</v>
      </c>
      <c r="L6046">
        <f>IFERROR(VLOOKUP(G6046,Store_Map!$A$2:$I$100,7,FALSE),"")</f>
        <v>0</v>
      </c>
      <c r="M6046">
        <f>IFERROR(VLOOKUP(G6046,Store_Map!$A$2:$I$100,8,FALSE),"")</f>
        <v>0</v>
      </c>
      <c r="N6046">
        <f t="shared" si="846"/>
        <v>0</v>
      </c>
      <c r="O6046" t="str">
        <f t="shared" si="847"/>
        <v>PASS</v>
      </c>
      <c r="P6046" t="str">
        <f t="shared" si="848"/>
        <v>PASS</v>
      </c>
      <c r="Q6046" t="str">
        <f t="shared" si="849"/>
        <v>PASS</v>
      </c>
      <c r="R6046" t="str">
        <f t="shared" si="850"/>
        <v>PASS</v>
      </c>
      <c r="S6046" t="str">
        <f t="shared" si="851"/>
        <v>PASS</v>
      </c>
      <c r="T6046">
        <f t="shared" si="852"/>
        <v>100</v>
      </c>
      <c r="U6046" t="str">
        <f t="shared" si="853"/>
        <v>Low</v>
      </c>
      <c r="V6046" t="str">
        <f t="shared" si="854"/>
        <v>Clean</v>
      </c>
    </row>
    <row r="6047" spans="1:22" x14ac:dyDescent="0.3">
      <c r="A6047" t="str">
        <f>Raw_Data!A6047</f>
        <v>26082084</v>
      </c>
      <c r="B6047">
        <f>Raw_Data!B6047</f>
        <v>45673</v>
      </c>
      <c r="C6047" t="str">
        <f>Raw_Data!C6047</f>
        <v>BACLOFEN 10 MG TABLET</v>
      </c>
      <c r="D6047" t="str">
        <f>Raw_Data!D6047</f>
        <v>52817032000</v>
      </c>
      <c r="E6047" t="str">
        <f>Raw_Data!E6047</f>
        <v>FORD, JAMES</v>
      </c>
      <c r="F6047" t="str">
        <f>Raw_Data!F6047</f>
        <v>1033117684</v>
      </c>
      <c r="G6047" t="str">
        <f>Raw_Data!H6047</f>
        <v>2</v>
      </c>
      <c r="H6047">
        <f>IFERROR(VLOOKUP(G6047,Store_Map!$A$2:$I$100,3,FALSE),"")</f>
        <v>0</v>
      </c>
      <c r="I6047">
        <f>IFERROR(VLOOKUP(G6047,Store_Map!$A$2:$I$100,4,FALSE),"")</f>
        <v>0</v>
      </c>
      <c r="J6047">
        <f>IFERROR(VLOOKUP(G6047,Store_Map!$A$2:$I$100,5,FALSE),"")</f>
        <v>0</v>
      </c>
      <c r="K6047">
        <f>IFERROR(VLOOKUP(G6047,Store_Map!$A$2:$I$100,6,FALSE),"")</f>
        <v>0</v>
      </c>
      <c r="L6047">
        <f>IFERROR(VLOOKUP(G6047,Store_Map!$A$2:$I$100,7,FALSE),"")</f>
        <v>0</v>
      </c>
      <c r="M6047">
        <f>IFERROR(VLOOKUP(G6047,Store_Map!$A$2:$I$100,8,FALSE),"")</f>
        <v>0</v>
      </c>
      <c r="N6047">
        <f t="shared" si="846"/>
        <v>0</v>
      </c>
      <c r="O6047" t="str">
        <f t="shared" si="847"/>
        <v>PASS</v>
      </c>
      <c r="P6047" t="str">
        <f t="shared" si="848"/>
        <v>PASS</v>
      </c>
      <c r="Q6047" t="str">
        <f t="shared" si="849"/>
        <v>PASS</v>
      </c>
      <c r="R6047" t="str">
        <f t="shared" si="850"/>
        <v>PASS</v>
      </c>
      <c r="S6047" t="str">
        <f t="shared" si="851"/>
        <v>PASS</v>
      </c>
      <c r="T6047">
        <f t="shared" si="852"/>
        <v>100</v>
      </c>
      <c r="U6047" t="str">
        <f t="shared" si="853"/>
        <v>Low</v>
      </c>
      <c r="V6047" t="str">
        <f t="shared" si="854"/>
        <v>Clean</v>
      </c>
    </row>
    <row r="6048" spans="1:22" x14ac:dyDescent="0.3">
      <c r="A6048" t="str">
        <f>Raw_Data!A6048</f>
        <v>26080092</v>
      </c>
      <c r="B6048">
        <f>Raw_Data!B6048</f>
        <v>45673</v>
      </c>
      <c r="C6048" t="str">
        <f>Raw_Data!C6048</f>
        <v>FUROSEMIDE 40 MG TABLET</v>
      </c>
      <c r="D6048" t="str">
        <f>Raw_Data!D6048</f>
        <v>69315011710</v>
      </c>
      <c r="E6048" t="str">
        <f>Raw_Data!E6048</f>
        <v>FORD, JAMES</v>
      </c>
      <c r="F6048" t="str">
        <f>Raw_Data!F6048</f>
        <v>1033117684</v>
      </c>
      <c r="G6048" t="str">
        <f>Raw_Data!H6048</f>
        <v>2</v>
      </c>
      <c r="H6048">
        <f>IFERROR(VLOOKUP(G6048,Store_Map!$A$2:$I$100,3,FALSE),"")</f>
        <v>0</v>
      </c>
      <c r="I6048">
        <f>IFERROR(VLOOKUP(G6048,Store_Map!$A$2:$I$100,4,FALSE),"")</f>
        <v>0</v>
      </c>
      <c r="J6048">
        <f>IFERROR(VLOOKUP(G6048,Store_Map!$A$2:$I$100,5,FALSE),"")</f>
        <v>0</v>
      </c>
      <c r="K6048">
        <f>IFERROR(VLOOKUP(G6048,Store_Map!$A$2:$I$100,6,FALSE),"")</f>
        <v>0</v>
      </c>
      <c r="L6048">
        <f>IFERROR(VLOOKUP(G6048,Store_Map!$A$2:$I$100,7,FALSE),"")</f>
        <v>0</v>
      </c>
      <c r="M6048">
        <f>IFERROR(VLOOKUP(G6048,Store_Map!$A$2:$I$100,8,FALSE),"")</f>
        <v>0</v>
      </c>
      <c r="N6048">
        <f t="shared" si="846"/>
        <v>0</v>
      </c>
      <c r="O6048" t="str">
        <f t="shared" si="847"/>
        <v>PASS</v>
      </c>
      <c r="P6048" t="str">
        <f t="shared" si="848"/>
        <v>PASS</v>
      </c>
      <c r="Q6048" t="str">
        <f t="shared" si="849"/>
        <v>PASS</v>
      </c>
      <c r="R6048" t="str">
        <f t="shared" si="850"/>
        <v>PASS</v>
      </c>
      <c r="S6048" t="str">
        <f t="shared" si="851"/>
        <v>PASS</v>
      </c>
      <c r="T6048">
        <f t="shared" si="852"/>
        <v>100</v>
      </c>
      <c r="U6048" t="str">
        <f t="shared" si="853"/>
        <v>Low</v>
      </c>
      <c r="V6048" t="str">
        <f t="shared" si="854"/>
        <v>Clean</v>
      </c>
    </row>
    <row r="6049" spans="1:22" x14ac:dyDescent="0.3">
      <c r="A6049" t="str">
        <f>Raw_Data!A6049</f>
        <v>26080091</v>
      </c>
      <c r="B6049">
        <f>Raw_Data!B6049</f>
        <v>45673</v>
      </c>
      <c r="C6049" t="str">
        <f>Raw_Data!C6049</f>
        <v>TRELEGY ELLIPTA 100-62.5-25</v>
      </c>
      <c r="D6049" t="str">
        <f>Raw_Data!D6049</f>
        <v>173088710</v>
      </c>
      <c r="E6049" t="str">
        <f>Raw_Data!E6049</f>
        <v>FORD, JAMES</v>
      </c>
      <c r="F6049" t="str">
        <f>Raw_Data!F6049</f>
        <v>1033117684</v>
      </c>
      <c r="G6049" t="str">
        <f>Raw_Data!H6049</f>
        <v>2</v>
      </c>
      <c r="H6049">
        <f>IFERROR(VLOOKUP(G6049,Store_Map!$A$2:$I$100,3,FALSE),"")</f>
        <v>0</v>
      </c>
      <c r="I6049">
        <f>IFERROR(VLOOKUP(G6049,Store_Map!$A$2:$I$100,4,FALSE),"")</f>
        <v>0</v>
      </c>
      <c r="J6049">
        <f>IFERROR(VLOOKUP(G6049,Store_Map!$A$2:$I$100,5,FALSE),"")</f>
        <v>0</v>
      </c>
      <c r="K6049">
        <f>IFERROR(VLOOKUP(G6049,Store_Map!$A$2:$I$100,6,FALSE),"")</f>
        <v>0</v>
      </c>
      <c r="L6049">
        <f>IFERROR(VLOOKUP(G6049,Store_Map!$A$2:$I$100,7,FALSE),"")</f>
        <v>0</v>
      </c>
      <c r="M6049">
        <f>IFERROR(VLOOKUP(G6049,Store_Map!$A$2:$I$100,8,FALSE),"")</f>
        <v>0</v>
      </c>
      <c r="N6049">
        <f t="shared" si="846"/>
        <v>0</v>
      </c>
      <c r="O6049" t="str">
        <f t="shared" si="847"/>
        <v>PASS</v>
      </c>
      <c r="P6049" t="str">
        <f t="shared" si="848"/>
        <v>REVIEW</v>
      </c>
      <c r="Q6049" t="str">
        <f t="shared" si="849"/>
        <v>PASS</v>
      </c>
      <c r="R6049" t="str">
        <f t="shared" si="850"/>
        <v>PASS</v>
      </c>
      <c r="S6049" t="str">
        <f t="shared" si="851"/>
        <v>REVIEW</v>
      </c>
      <c r="T6049">
        <f t="shared" si="852"/>
        <v>90</v>
      </c>
      <c r="U6049" t="str">
        <f t="shared" si="853"/>
        <v>Low</v>
      </c>
      <c r="V6049" t="str">
        <f t="shared" si="854"/>
        <v>Invalid NDC</v>
      </c>
    </row>
    <row r="6050" spans="1:22" x14ac:dyDescent="0.3">
      <c r="A6050" t="str">
        <f>Raw_Data!A6050</f>
        <v>26080525</v>
      </c>
      <c r="B6050">
        <f>Raw_Data!B6050</f>
        <v>45673</v>
      </c>
      <c r="C6050" t="str">
        <f>Raw_Data!C6050</f>
        <v>AMLODIPINE BESYLATE 5 MG TA</v>
      </c>
      <c r="D6050" t="str">
        <f>Raw_Data!D6050</f>
        <v>69097012715</v>
      </c>
      <c r="E6050" t="str">
        <f>Raw_Data!E6050</f>
        <v>BYNE, EDMUND</v>
      </c>
      <c r="F6050" t="str">
        <f>Raw_Data!F6050</f>
        <v>1033186648</v>
      </c>
      <c r="G6050" t="str">
        <f>Raw_Data!H6050</f>
        <v>2</v>
      </c>
      <c r="H6050">
        <f>IFERROR(VLOOKUP(G6050,Store_Map!$A$2:$I$100,3,FALSE),"")</f>
        <v>0</v>
      </c>
      <c r="I6050">
        <f>IFERROR(VLOOKUP(G6050,Store_Map!$A$2:$I$100,4,FALSE),"")</f>
        <v>0</v>
      </c>
      <c r="J6050">
        <f>IFERROR(VLOOKUP(G6050,Store_Map!$A$2:$I$100,5,FALSE),"")</f>
        <v>0</v>
      </c>
      <c r="K6050">
        <f>IFERROR(VLOOKUP(G6050,Store_Map!$A$2:$I$100,6,FALSE),"")</f>
        <v>0</v>
      </c>
      <c r="L6050">
        <f>IFERROR(VLOOKUP(G6050,Store_Map!$A$2:$I$100,7,FALSE),"")</f>
        <v>0</v>
      </c>
      <c r="M6050">
        <f>IFERROR(VLOOKUP(G6050,Store_Map!$A$2:$I$100,8,FALSE),"")</f>
        <v>0</v>
      </c>
      <c r="N6050">
        <f t="shared" si="846"/>
        <v>0</v>
      </c>
      <c r="O6050" t="str">
        <f t="shared" si="847"/>
        <v>PASS</v>
      </c>
      <c r="P6050" t="str">
        <f t="shared" si="848"/>
        <v>PASS</v>
      </c>
      <c r="Q6050" t="str">
        <f t="shared" si="849"/>
        <v>PASS</v>
      </c>
      <c r="R6050" t="str">
        <f t="shared" si="850"/>
        <v>PASS</v>
      </c>
      <c r="S6050" t="str">
        <f t="shared" si="851"/>
        <v>PASS</v>
      </c>
      <c r="T6050">
        <f t="shared" si="852"/>
        <v>100</v>
      </c>
      <c r="U6050" t="str">
        <f t="shared" si="853"/>
        <v>Low</v>
      </c>
      <c r="V6050" t="str">
        <f t="shared" si="854"/>
        <v>Clean</v>
      </c>
    </row>
    <row r="6051" spans="1:22" x14ac:dyDescent="0.3">
      <c r="A6051" t="str">
        <f>Raw_Data!A6051</f>
        <v>26083443</v>
      </c>
      <c r="B6051">
        <f>Raw_Data!B6051</f>
        <v>45673</v>
      </c>
      <c r="C6051" t="str">
        <f>Raw_Data!C6051</f>
        <v>GLIPIZIDE 10 MG TABLET</v>
      </c>
      <c r="D6051" t="str">
        <f>Raw_Data!D6051</f>
        <v>60505014201</v>
      </c>
      <c r="E6051" t="str">
        <f>Raw_Data!E6051</f>
        <v>FORD, JAMES</v>
      </c>
      <c r="F6051" t="str">
        <f>Raw_Data!F6051</f>
        <v>1033117684</v>
      </c>
      <c r="G6051" t="str">
        <f>Raw_Data!H6051</f>
        <v>2</v>
      </c>
      <c r="H6051">
        <f>IFERROR(VLOOKUP(G6051,Store_Map!$A$2:$I$100,3,FALSE),"")</f>
        <v>0</v>
      </c>
      <c r="I6051">
        <f>IFERROR(VLOOKUP(G6051,Store_Map!$A$2:$I$100,4,FALSE),"")</f>
        <v>0</v>
      </c>
      <c r="J6051">
        <f>IFERROR(VLOOKUP(G6051,Store_Map!$A$2:$I$100,5,FALSE),"")</f>
        <v>0</v>
      </c>
      <c r="K6051">
        <f>IFERROR(VLOOKUP(G6051,Store_Map!$A$2:$I$100,6,FALSE),"")</f>
        <v>0</v>
      </c>
      <c r="L6051">
        <f>IFERROR(VLOOKUP(G6051,Store_Map!$A$2:$I$100,7,FALSE),"")</f>
        <v>0</v>
      </c>
      <c r="M6051">
        <f>IFERROR(VLOOKUP(G6051,Store_Map!$A$2:$I$100,8,FALSE),"")</f>
        <v>0</v>
      </c>
      <c r="N6051">
        <f t="shared" si="846"/>
        <v>0</v>
      </c>
      <c r="O6051" t="str">
        <f t="shared" si="847"/>
        <v>PASS</v>
      </c>
      <c r="P6051" t="str">
        <f t="shared" si="848"/>
        <v>PASS</v>
      </c>
      <c r="Q6051" t="str">
        <f t="shared" si="849"/>
        <v>PASS</v>
      </c>
      <c r="R6051" t="str">
        <f t="shared" si="850"/>
        <v>PASS</v>
      </c>
      <c r="S6051" t="str">
        <f t="shared" si="851"/>
        <v>PASS</v>
      </c>
      <c r="T6051">
        <f t="shared" si="852"/>
        <v>100</v>
      </c>
      <c r="U6051" t="str">
        <f t="shared" si="853"/>
        <v>Low</v>
      </c>
      <c r="V6051" t="str">
        <f t="shared" si="854"/>
        <v>Clean</v>
      </c>
    </row>
    <row r="6052" spans="1:22" x14ac:dyDescent="0.3">
      <c r="A6052" t="str">
        <f>Raw_Data!A6052</f>
        <v>26079732</v>
      </c>
      <c r="B6052">
        <f>Raw_Data!B6052</f>
        <v>45673</v>
      </c>
      <c r="C6052" t="str">
        <f>Raw_Data!C6052</f>
        <v>LISINOPRIL-HCTZ 20-12.5MG</v>
      </c>
      <c r="D6052" t="str">
        <f>Raw_Data!D6052</f>
        <v>68180051902</v>
      </c>
      <c r="E6052" t="str">
        <f>Raw_Data!E6052</f>
        <v>FORD, JAMES</v>
      </c>
      <c r="F6052" t="str">
        <f>Raw_Data!F6052</f>
        <v>1033117684</v>
      </c>
      <c r="G6052" t="str">
        <f>Raw_Data!H6052</f>
        <v>2</v>
      </c>
      <c r="H6052">
        <f>IFERROR(VLOOKUP(G6052,Store_Map!$A$2:$I$100,3,FALSE),"")</f>
        <v>0</v>
      </c>
      <c r="I6052">
        <f>IFERROR(VLOOKUP(G6052,Store_Map!$A$2:$I$100,4,FALSE),"")</f>
        <v>0</v>
      </c>
      <c r="J6052">
        <f>IFERROR(VLOOKUP(G6052,Store_Map!$A$2:$I$100,5,FALSE),"")</f>
        <v>0</v>
      </c>
      <c r="K6052">
        <f>IFERROR(VLOOKUP(G6052,Store_Map!$A$2:$I$100,6,FALSE),"")</f>
        <v>0</v>
      </c>
      <c r="L6052">
        <f>IFERROR(VLOOKUP(G6052,Store_Map!$A$2:$I$100,7,FALSE),"")</f>
        <v>0</v>
      </c>
      <c r="M6052">
        <f>IFERROR(VLOOKUP(G6052,Store_Map!$A$2:$I$100,8,FALSE),"")</f>
        <v>0</v>
      </c>
      <c r="N6052">
        <f t="shared" si="846"/>
        <v>0</v>
      </c>
      <c r="O6052" t="str">
        <f t="shared" si="847"/>
        <v>PASS</v>
      </c>
      <c r="P6052" t="str">
        <f t="shared" si="848"/>
        <v>PASS</v>
      </c>
      <c r="Q6052" t="str">
        <f t="shared" si="849"/>
        <v>PASS</v>
      </c>
      <c r="R6052" t="str">
        <f t="shared" si="850"/>
        <v>PASS</v>
      </c>
      <c r="S6052" t="str">
        <f t="shared" si="851"/>
        <v>PASS</v>
      </c>
      <c r="T6052">
        <f t="shared" si="852"/>
        <v>100</v>
      </c>
      <c r="U6052" t="str">
        <f t="shared" si="853"/>
        <v>Low</v>
      </c>
      <c r="V6052" t="str">
        <f t="shared" si="854"/>
        <v>Clean</v>
      </c>
    </row>
    <row r="6053" spans="1:22" x14ac:dyDescent="0.3">
      <c r="A6053" t="str">
        <f>Raw_Data!A6053</f>
        <v>26077908</v>
      </c>
      <c r="B6053">
        <f>Raw_Data!B6053</f>
        <v>45673</v>
      </c>
      <c r="C6053" t="str">
        <f>Raw_Data!C6053</f>
        <v>MELOXICAM 15 MG TABLET</v>
      </c>
      <c r="D6053" t="str">
        <f>Raw_Data!D6053</f>
        <v>69097015912</v>
      </c>
      <c r="E6053" t="str">
        <f>Raw_Data!E6053</f>
        <v>FORD, JAMES</v>
      </c>
      <c r="F6053" t="str">
        <f>Raw_Data!F6053</f>
        <v>1033117684</v>
      </c>
      <c r="G6053" t="str">
        <f>Raw_Data!H6053</f>
        <v>2</v>
      </c>
      <c r="H6053">
        <f>IFERROR(VLOOKUP(G6053,Store_Map!$A$2:$I$100,3,FALSE),"")</f>
        <v>0</v>
      </c>
      <c r="I6053">
        <f>IFERROR(VLOOKUP(G6053,Store_Map!$A$2:$I$100,4,FALSE),"")</f>
        <v>0</v>
      </c>
      <c r="J6053">
        <f>IFERROR(VLOOKUP(G6053,Store_Map!$A$2:$I$100,5,FALSE),"")</f>
        <v>0</v>
      </c>
      <c r="K6053">
        <f>IFERROR(VLOOKUP(G6053,Store_Map!$A$2:$I$100,6,FALSE),"")</f>
        <v>0</v>
      </c>
      <c r="L6053">
        <f>IFERROR(VLOOKUP(G6053,Store_Map!$A$2:$I$100,7,FALSE),"")</f>
        <v>0</v>
      </c>
      <c r="M6053">
        <f>IFERROR(VLOOKUP(G6053,Store_Map!$A$2:$I$100,8,FALSE),"")</f>
        <v>0</v>
      </c>
      <c r="N6053">
        <f t="shared" si="846"/>
        <v>0</v>
      </c>
      <c r="O6053" t="str">
        <f t="shared" si="847"/>
        <v>PASS</v>
      </c>
      <c r="P6053" t="str">
        <f t="shared" si="848"/>
        <v>PASS</v>
      </c>
      <c r="Q6053" t="str">
        <f t="shared" si="849"/>
        <v>PASS</v>
      </c>
      <c r="R6053" t="str">
        <f t="shared" si="850"/>
        <v>PASS</v>
      </c>
      <c r="S6053" t="str">
        <f t="shared" si="851"/>
        <v>PASS</v>
      </c>
      <c r="T6053">
        <f t="shared" si="852"/>
        <v>100</v>
      </c>
      <c r="U6053" t="str">
        <f t="shared" si="853"/>
        <v>Low</v>
      </c>
      <c r="V6053" t="str">
        <f t="shared" si="854"/>
        <v>Clean</v>
      </c>
    </row>
    <row r="6054" spans="1:22" x14ac:dyDescent="0.3">
      <c r="A6054" t="str">
        <f>Raw_Data!A6054</f>
        <v>26079193</v>
      </c>
      <c r="B6054">
        <f>Raw_Data!B6054</f>
        <v>45673</v>
      </c>
      <c r="C6054" t="str">
        <f>Raw_Data!C6054</f>
        <v>BACLOFEN 10 MG TABLET</v>
      </c>
      <c r="D6054" t="str">
        <f>Raw_Data!D6054</f>
        <v>52817032000</v>
      </c>
      <c r="E6054" t="str">
        <f>Raw_Data!E6054</f>
        <v>BYNE, EDMUND</v>
      </c>
      <c r="F6054" t="str">
        <f>Raw_Data!F6054</f>
        <v>1033186648</v>
      </c>
      <c r="G6054" t="str">
        <f>Raw_Data!H6054</f>
        <v>2</v>
      </c>
      <c r="H6054">
        <f>IFERROR(VLOOKUP(G6054,Store_Map!$A$2:$I$100,3,FALSE),"")</f>
        <v>0</v>
      </c>
      <c r="I6054">
        <f>IFERROR(VLOOKUP(G6054,Store_Map!$A$2:$I$100,4,FALSE),"")</f>
        <v>0</v>
      </c>
      <c r="J6054">
        <f>IFERROR(VLOOKUP(G6054,Store_Map!$A$2:$I$100,5,FALSE),"")</f>
        <v>0</v>
      </c>
      <c r="K6054">
        <f>IFERROR(VLOOKUP(G6054,Store_Map!$A$2:$I$100,6,FALSE),"")</f>
        <v>0</v>
      </c>
      <c r="L6054">
        <f>IFERROR(VLOOKUP(G6054,Store_Map!$A$2:$I$100,7,FALSE),"")</f>
        <v>0</v>
      </c>
      <c r="M6054">
        <f>IFERROR(VLOOKUP(G6054,Store_Map!$A$2:$I$100,8,FALSE),"")</f>
        <v>0</v>
      </c>
      <c r="N6054">
        <f t="shared" si="846"/>
        <v>0</v>
      </c>
      <c r="O6054" t="str">
        <f t="shared" si="847"/>
        <v>PASS</v>
      </c>
      <c r="P6054" t="str">
        <f t="shared" si="848"/>
        <v>PASS</v>
      </c>
      <c r="Q6054" t="str">
        <f t="shared" si="849"/>
        <v>PASS</v>
      </c>
      <c r="R6054" t="str">
        <f t="shared" si="850"/>
        <v>PASS</v>
      </c>
      <c r="S6054" t="str">
        <f t="shared" si="851"/>
        <v>PASS</v>
      </c>
      <c r="T6054">
        <f t="shared" si="852"/>
        <v>100</v>
      </c>
      <c r="U6054" t="str">
        <f t="shared" si="853"/>
        <v>Low</v>
      </c>
      <c r="V6054" t="str">
        <f t="shared" si="854"/>
        <v>Clean</v>
      </c>
    </row>
    <row r="6055" spans="1:22" x14ac:dyDescent="0.3">
      <c r="A6055" t="str">
        <f>Raw_Data!A6055</f>
        <v>26073374</v>
      </c>
      <c r="B6055">
        <f>Raw_Data!B6055</f>
        <v>45673</v>
      </c>
      <c r="C6055" t="str">
        <f>Raw_Data!C6055</f>
        <v>VITAMIN D2 1.25MG(50,000 UN</v>
      </c>
      <c r="D6055" t="str">
        <f>Raw_Data!D6055</f>
        <v>64380073706</v>
      </c>
      <c r="E6055" t="str">
        <f>Raw_Data!E6055</f>
        <v>BYNE, EDMUND</v>
      </c>
      <c r="F6055" t="str">
        <f>Raw_Data!F6055</f>
        <v>1033186648</v>
      </c>
      <c r="G6055" t="str">
        <f>Raw_Data!H6055</f>
        <v>2</v>
      </c>
      <c r="H6055">
        <f>IFERROR(VLOOKUP(G6055,Store_Map!$A$2:$I$100,3,FALSE),"")</f>
        <v>0</v>
      </c>
      <c r="I6055">
        <f>IFERROR(VLOOKUP(G6055,Store_Map!$A$2:$I$100,4,FALSE),"")</f>
        <v>0</v>
      </c>
      <c r="J6055">
        <f>IFERROR(VLOOKUP(G6055,Store_Map!$A$2:$I$100,5,FALSE),"")</f>
        <v>0</v>
      </c>
      <c r="K6055">
        <f>IFERROR(VLOOKUP(G6055,Store_Map!$A$2:$I$100,6,FALSE),"")</f>
        <v>0</v>
      </c>
      <c r="L6055">
        <f>IFERROR(VLOOKUP(G6055,Store_Map!$A$2:$I$100,7,FALSE),"")</f>
        <v>0</v>
      </c>
      <c r="M6055">
        <f>IFERROR(VLOOKUP(G6055,Store_Map!$A$2:$I$100,8,FALSE),"")</f>
        <v>0</v>
      </c>
      <c r="N6055">
        <f t="shared" si="846"/>
        <v>0</v>
      </c>
      <c r="O6055" t="str">
        <f t="shared" si="847"/>
        <v>PASS</v>
      </c>
      <c r="P6055" t="str">
        <f t="shared" si="848"/>
        <v>PASS</v>
      </c>
      <c r="Q6055" t="str">
        <f t="shared" si="849"/>
        <v>PASS</v>
      </c>
      <c r="R6055" t="str">
        <f t="shared" si="850"/>
        <v>PASS</v>
      </c>
      <c r="S6055" t="str">
        <f t="shared" si="851"/>
        <v>PASS</v>
      </c>
      <c r="T6055">
        <f t="shared" si="852"/>
        <v>100</v>
      </c>
      <c r="U6055" t="str">
        <f t="shared" si="853"/>
        <v>Low</v>
      </c>
      <c r="V6055" t="str">
        <f t="shared" si="854"/>
        <v>Clean</v>
      </c>
    </row>
    <row r="6056" spans="1:22" x14ac:dyDescent="0.3">
      <c r="A6056" t="str">
        <f>Raw_Data!A6056</f>
        <v>26083570</v>
      </c>
      <c r="B6056">
        <f>Raw_Data!B6056</f>
        <v>45673</v>
      </c>
      <c r="C6056" t="str">
        <f>Raw_Data!C6056</f>
        <v>MECLIZINE 25 MG TABLET</v>
      </c>
      <c r="D6056" t="str">
        <f>Raw_Data!D6056</f>
        <v>16571066101</v>
      </c>
      <c r="E6056" t="str">
        <f>Raw_Data!E6056</f>
        <v>BYNE, EDMUND</v>
      </c>
      <c r="F6056" t="str">
        <f>Raw_Data!F6056</f>
        <v>1033186648</v>
      </c>
      <c r="G6056" t="str">
        <f>Raw_Data!H6056</f>
        <v>2</v>
      </c>
      <c r="H6056">
        <f>IFERROR(VLOOKUP(G6056,Store_Map!$A$2:$I$100,3,FALSE),"")</f>
        <v>0</v>
      </c>
      <c r="I6056">
        <f>IFERROR(VLOOKUP(G6056,Store_Map!$A$2:$I$100,4,FALSE),"")</f>
        <v>0</v>
      </c>
      <c r="J6056">
        <f>IFERROR(VLOOKUP(G6056,Store_Map!$A$2:$I$100,5,FALSE),"")</f>
        <v>0</v>
      </c>
      <c r="K6056">
        <f>IFERROR(VLOOKUP(G6056,Store_Map!$A$2:$I$100,6,FALSE),"")</f>
        <v>0</v>
      </c>
      <c r="L6056">
        <f>IFERROR(VLOOKUP(G6056,Store_Map!$A$2:$I$100,7,FALSE),"")</f>
        <v>0</v>
      </c>
      <c r="M6056">
        <f>IFERROR(VLOOKUP(G6056,Store_Map!$A$2:$I$100,8,FALSE),"")</f>
        <v>0</v>
      </c>
      <c r="N6056">
        <f t="shared" si="846"/>
        <v>0</v>
      </c>
      <c r="O6056" t="str">
        <f t="shared" si="847"/>
        <v>PASS</v>
      </c>
      <c r="P6056" t="str">
        <f t="shared" si="848"/>
        <v>PASS</v>
      </c>
      <c r="Q6056" t="str">
        <f t="shared" si="849"/>
        <v>PASS</v>
      </c>
      <c r="R6056" t="str">
        <f t="shared" si="850"/>
        <v>PASS</v>
      </c>
      <c r="S6056" t="str">
        <f t="shared" si="851"/>
        <v>PASS</v>
      </c>
      <c r="T6056">
        <f t="shared" si="852"/>
        <v>100</v>
      </c>
      <c r="U6056" t="str">
        <f t="shared" si="853"/>
        <v>Low</v>
      </c>
      <c r="V6056" t="str">
        <f t="shared" si="854"/>
        <v>Clean</v>
      </c>
    </row>
    <row r="6057" spans="1:22" x14ac:dyDescent="0.3">
      <c r="A6057" t="str">
        <f>Raw_Data!A6057</f>
        <v>26078904</v>
      </c>
      <c r="B6057">
        <f>Raw_Data!B6057</f>
        <v>45673</v>
      </c>
      <c r="C6057" t="str">
        <f>Raw_Data!C6057</f>
        <v>CETIRIZINE HCL 10 MG TABLET</v>
      </c>
      <c r="D6057" t="str">
        <f>Raw_Data!D6057</f>
        <v>16571040210</v>
      </c>
      <c r="E6057" t="str">
        <f>Raw_Data!E6057</f>
        <v>BYNE, EDMUND</v>
      </c>
      <c r="F6057" t="str">
        <f>Raw_Data!F6057</f>
        <v>1033186648</v>
      </c>
      <c r="G6057" t="str">
        <f>Raw_Data!H6057</f>
        <v>2</v>
      </c>
      <c r="H6057">
        <f>IFERROR(VLOOKUP(G6057,Store_Map!$A$2:$I$100,3,FALSE),"")</f>
        <v>0</v>
      </c>
      <c r="I6057">
        <f>IFERROR(VLOOKUP(G6057,Store_Map!$A$2:$I$100,4,FALSE),"")</f>
        <v>0</v>
      </c>
      <c r="J6057">
        <f>IFERROR(VLOOKUP(G6057,Store_Map!$A$2:$I$100,5,FALSE),"")</f>
        <v>0</v>
      </c>
      <c r="K6057">
        <f>IFERROR(VLOOKUP(G6057,Store_Map!$A$2:$I$100,6,FALSE),"")</f>
        <v>0</v>
      </c>
      <c r="L6057">
        <f>IFERROR(VLOOKUP(G6057,Store_Map!$A$2:$I$100,7,FALSE),"")</f>
        <v>0</v>
      </c>
      <c r="M6057">
        <f>IFERROR(VLOOKUP(G6057,Store_Map!$A$2:$I$100,8,FALSE),"")</f>
        <v>0</v>
      </c>
      <c r="N6057">
        <f t="shared" si="846"/>
        <v>0</v>
      </c>
      <c r="O6057" t="str">
        <f t="shared" si="847"/>
        <v>PASS</v>
      </c>
      <c r="P6057" t="str">
        <f t="shared" si="848"/>
        <v>PASS</v>
      </c>
      <c r="Q6057" t="str">
        <f t="shared" si="849"/>
        <v>PASS</v>
      </c>
      <c r="R6057" t="str">
        <f t="shared" si="850"/>
        <v>PASS</v>
      </c>
      <c r="S6057" t="str">
        <f t="shared" si="851"/>
        <v>PASS</v>
      </c>
      <c r="T6057">
        <f t="shared" si="852"/>
        <v>100</v>
      </c>
      <c r="U6057" t="str">
        <f t="shared" si="853"/>
        <v>Low</v>
      </c>
      <c r="V6057" t="str">
        <f t="shared" si="854"/>
        <v>Clean</v>
      </c>
    </row>
    <row r="6058" spans="1:22" x14ac:dyDescent="0.3">
      <c r="A6058" t="str">
        <f>Raw_Data!A6058</f>
        <v>26078905</v>
      </c>
      <c r="B6058">
        <f>Raw_Data!B6058</f>
        <v>45673</v>
      </c>
      <c r="C6058" t="str">
        <f>Raw_Data!C6058</f>
        <v>LOSARTAN-HCTZ 100-25 MG TAB</v>
      </c>
      <c r="D6058" t="str">
        <f>Raw_Data!D6058</f>
        <v>65862047099</v>
      </c>
      <c r="E6058" t="str">
        <f>Raw_Data!E6058</f>
        <v>BYNE, EDMUND</v>
      </c>
      <c r="F6058" t="str">
        <f>Raw_Data!F6058</f>
        <v>1033186648</v>
      </c>
      <c r="G6058" t="str">
        <f>Raw_Data!H6058</f>
        <v>2</v>
      </c>
      <c r="H6058">
        <f>IFERROR(VLOOKUP(G6058,Store_Map!$A$2:$I$100,3,FALSE),"")</f>
        <v>0</v>
      </c>
      <c r="I6058">
        <f>IFERROR(VLOOKUP(G6058,Store_Map!$A$2:$I$100,4,FALSE),"")</f>
        <v>0</v>
      </c>
      <c r="J6058">
        <f>IFERROR(VLOOKUP(G6058,Store_Map!$A$2:$I$100,5,FALSE),"")</f>
        <v>0</v>
      </c>
      <c r="K6058">
        <f>IFERROR(VLOOKUP(G6058,Store_Map!$A$2:$I$100,6,FALSE),"")</f>
        <v>0</v>
      </c>
      <c r="L6058">
        <f>IFERROR(VLOOKUP(G6058,Store_Map!$A$2:$I$100,7,FALSE),"")</f>
        <v>0</v>
      </c>
      <c r="M6058">
        <f>IFERROR(VLOOKUP(G6058,Store_Map!$A$2:$I$100,8,FALSE),"")</f>
        <v>0</v>
      </c>
      <c r="N6058">
        <f t="shared" si="846"/>
        <v>0</v>
      </c>
      <c r="O6058" t="str">
        <f t="shared" si="847"/>
        <v>PASS</v>
      </c>
      <c r="P6058" t="str">
        <f t="shared" si="848"/>
        <v>PASS</v>
      </c>
      <c r="Q6058" t="str">
        <f t="shared" si="849"/>
        <v>PASS</v>
      </c>
      <c r="R6058" t="str">
        <f t="shared" si="850"/>
        <v>PASS</v>
      </c>
      <c r="S6058" t="str">
        <f t="shared" si="851"/>
        <v>PASS</v>
      </c>
      <c r="T6058">
        <f t="shared" si="852"/>
        <v>100</v>
      </c>
      <c r="U6058" t="str">
        <f t="shared" si="853"/>
        <v>Low</v>
      </c>
      <c r="V6058" t="str">
        <f t="shared" si="854"/>
        <v>Clean</v>
      </c>
    </row>
    <row r="6059" spans="1:22" x14ac:dyDescent="0.3">
      <c r="A6059" t="str">
        <f>Raw_Data!A6059</f>
        <v>26081080</v>
      </c>
      <c r="B6059">
        <f>Raw_Data!B6059</f>
        <v>45673</v>
      </c>
      <c r="C6059" t="str">
        <f>Raw_Data!C6059</f>
        <v>OMEPRAZOLE DR 40 MG CAPSULE</v>
      </c>
      <c r="D6059" t="str">
        <f>Raw_Data!D6059</f>
        <v>57237016250</v>
      </c>
      <c r="E6059" t="str">
        <f>Raw_Data!E6059</f>
        <v>FORD, JAMES</v>
      </c>
      <c r="F6059" t="str">
        <f>Raw_Data!F6059</f>
        <v>1033117684</v>
      </c>
      <c r="G6059" t="str">
        <f>Raw_Data!H6059</f>
        <v>2</v>
      </c>
      <c r="H6059">
        <f>IFERROR(VLOOKUP(G6059,Store_Map!$A$2:$I$100,3,FALSE),"")</f>
        <v>0</v>
      </c>
      <c r="I6059">
        <f>IFERROR(VLOOKUP(G6059,Store_Map!$A$2:$I$100,4,FALSE),"")</f>
        <v>0</v>
      </c>
      <c r="J6059">
        <f>IFERROR(VLOOKUP(G6059,Store_Map!$A$2:$I$100,5,FALSE),"")</f>
        <v>0</v>
      </c>
      <c r="K6059">
        <f>IFERROR(VLOOKUP(G6059,Store_Map!$A$2:$I$100,6,FALSE),"")</f>
        <v>0</v>
      </c>
      <c r="L6059">
        <f>IFERROR(VLOOKUP(G6059,Store_Map!$A$2:$I$100,7,FALSE),"")</f>
        <v>0</v>
      </c>
      <c r="M6059">
        <f>IFERROR(VLOOKUP(G6059,Store_Map!$A$2:$I$100,8,FALSE),"")</f>
        <v>0</v>
      </c>
      <c r="N6059">
        <f t="shared" si="846"/>
        <v>0</v>
      </c>
      <c r="O6059" t="str">
        <f t="shared" si="847"/>
        <v>PASS</v>
      </c>
      <c r="P6059" t="str">
        <f t="shared" si="848"/>
        <v>PASS</v>
      </c>
      <c r="Q6059" t="str">
        <f t="shared" si="849"/>
        <v>PASS</v>
      </c>
      <c r="R6059" t="str">
        <f t="shared" si="850"/>
        <v>PASS</v>
      </c>
      <c r="S6059" t="str">
        <f t="shared" si="851"/>
        <v>PASS</v>
      </c>
      <c r="T6059">
        <f t="shared" si="852"/>
        <v>100</v>
      </c>
      <c r="U6059" t="str">
        <f t="shared" si="853"/>
        <v>Low</v>
      </c>
      <c r="V6059" t="str">
        <f t="shared" si="854"/>
        <v>Clean</v>
      </c>
    </row>
    <row r="6060" spans="1:22" x14ac:dyDescent="0.3">
      <c r="A6060" t="str">
        <f>Raw_Data!A6060</f>
        <v>26084231</v>
      </c>
      <c r="B6060">
        <f>Raw_Data!B6060</f>
        <v>45673</v>
      </c>
      <c r="C6060" t="str">
        <f>Raw_Data!C6060</f>
        <v>VENTOLIN HFA 90 MCG INHALER</v>
      </c>
      <c r="D6060" t="str">
        <f>Raw_Data!D6060</f>
        <v>173068220</v>
      </c>
      <c r="E6060" t="str">
        <f>Raw_Data!E6060</f>
        <v>GARNER, CLARK</v>
      </c>
      <c r="F6060" t="str">
        <f>Raw_Data!F6060</f>
        <v>1588685382</v>
      </c>
      <c r="G6060" t="str">
        <f>Raw_Data!H6060</f>
        <v>2</v>
      </c>
      <c r="H6060">
        <f>IFERROR(VLOOKUP(G6060,Store_Map!$A$2:$I$100,3,FALSE),"")</f>
        <v>0</v>
      </c>
      <c r="I6060">
        <f>IFERROR(VLOOKUP(G6060,Store_Map!$A$2:$I$100,4,FALSE),"")</f>
        <v>0</v>
      </c>
      <c r="J6060">
        <f>IFERROR(VLOOKUP(G6060,Store_Map!$A$2:$I$100,5,FALSE),"")</f>
        <v>0</v>
      </c>
      <c r="K6060">
        <f>IFERROR(VLOOKUP(G6060,Store_Map!$A$2:$I$100,6,FALSE),"")</f>
        <v>0</v>
      </c>
      <c r="L6060">
        <f>IFERROR(VLOOKUP(G6060,Store_Map!$A$2:$I$100,7,FALSE),"")</f>
        <v>0</v>
      </c>
      <c r="M6060">
        <f>IFERROR(VLOOKUP(G6060,Store_Map!$A$2:$I$100,8,FALSE),"")</f>
        <v>0</v>
      </c>
      <c r="N6060">
        <f t="shared" si="846"/>
        <v>0</v>
      </c>
      <c r="O6060" t="str">
        <f t="shared" si="847"/>
        <v>PASS</v>
      </c>
      <c r="P6060" t="str">
        <f t="shared" si="848"/>
        <v>REVIEW</v>
      </c>
      <c r="Q6060" t="str">
        <f t="shared" si="849"/>
        <v>PASS</v>
      </c>
      <c r="R6060" t="str">
        <f t="shared" si="850"/>
        <v>PASS</v>
      </c>
      <c r="S6060" t="str">
        <f t="shared" si="851"/>
        <v>REVIEW</v>
      </c>
      <c r="T6060">
        <f t="shared" si="852"/>
        <v>90</v>
      </c>
      <c r="U6060" t="str">
        <f t="shared" si="853"/>
        <v>Low</v>
      </c>
      <c r="V6060" t="str">
        <f t="shared" si="854"/>
        <v>Invalid NDC</v>
      </c>
    </row>
    <row r="6061" spans="1:22" x14ac:dyDescent="0.3">
      <c r="A6061" t="str">
        <f>Raw_Data!A6061</f>
        <v>26084230</v>
      </c>
      <c r="B6061">
        <f>Raw_Data!B6061</f>
        <v>45673</v>
      </c>
      <c r="C6061" t="str">
        <f>Raw_Data!C6061</f>
        <v>FUROSEMIDE 20 MG TABLET</v>
      </c>
      <c r="D6061" t="str">
        <f>Raw_Data!D6061</f>
        <v>69315011610</v>
      </c>
      <c r="E6061" t="str">
        <f>Raw_Data!E6061</f>
        <v>GARNER, CLARK</v>
      </c>
      <c r="F6061" t="str">
        <f>Raw_Data!F6061</f>
        <v>1588685382</v>
      </c>
      <c r="G6061" t="str">
        <f>Raw_Data!H6061</f>
        <v>2</v>
      </c>
      <c r="H6061">
        <f>IFERROR(VLOOKUP(G6061,Store_Map!$A$2:$I$100,3,FALSE),"")</f>
        <v>0</v>
      </c>
      <c r="I6061">
        <f>IFERROR(VLOOKUP(G6061,Store_Map!$A$2:$I$100,4,FALSE),"")</f>
        <v>0</v>
      </c>
      <c r="J6061">
        <f>IFERROR(VLOOKUP(G6061,Store_Map!$A$2:$I$100,5,FALSE),"")</f>
        <v>0</v>
      </c>
      <c r="K6061">
        <f>IFERROR(VLOOKUP(G6061,Store_Map!$A$2:$I$100,6,FALSE),"")</f>
        <v>0</v>
      </c>
      <c r="L6061">
        <f>IFERROR(VLOOKUP(G6061,Store_Map!$A$2:$I$100,7,FALSE),"")</f>
        <v>0</v>
      </c>
      <c r="M6061">
        <f>IFERROR(VLOOKUP(G6061,Store_Map!$A$2:$I$100,8,FALSE),"")</f>
        <v>0</v>
      </c>
      <c r="N6061">
        <f t="shared" si="846"/>
        <v>0</v>
      </c>
      <c r="O6061" t="str">
        <f t="shared" si="847"/>
        <v>PASS</v>
      </c>
      <c r="P6061" t="str">
        <f t="shared" si="848"/>
        <v>PASS</v>
      </c>
      <c r="Q6061" t="str">
        <f t="shared" si="849"/>
        <v>PASS</v>
      </c>
      <c r="R6061" t="str">
        <f t="shared" si="850"/>
        <v>PASS</v>
      </c>
      <c r="S6061" t="str">
        <f t="shared" si="851"/>
        <v>PASS</v>
      </c>
      <c r="T6061">
        <f t="shared" si="852"/>
        <v>100</v>
      </c>
      <c r="U6061" t="str">
        <f t="shared" si="853"/>
        <v>Low</v>
      </c>
      <c r="V6061" t="str">
        <f t="shared" si="854"/>
        <v>Clean</v>
      </c>
    </row>
    <row r="6062" spans="1:22" x14ac:dyDescent="0.3">
      <c r="A6062" t="str">
        <f>Raw_Data!A6062</f>
        <v>24002214</v>
      </c>
      <c r="B6062">
        <f>Raw_Data!B6062</f>
        <v>45673</v>
      </c>
      <c r="C6062" t="str">
        <f>Raw_Data!C6062</f>
        <v>DIAZEPAM 5 MG TABLET</v>
      </c>
      <c r="D6062" t="str">
        <f>Raw_Data!D6062</f>
        <v>172392660</v>
      </c>
      <c r="E6062" t="str">
        <f>Raw_Data!E6062</f>
        <v>GARNER, CLARK</v>
      </c>
      <c r="F6062" t="str">
        <f>Raw_Data!F6062</f>
        <v>1588685382</v>
      </c>
      <c r="G6062" t="str">
        <f>Raw_Data!H6062</f>
        <v>2</v>
      </c>
      <c r="H6062">
        <f>IFERROR(VLOOKUP(G6062,Store_Map!$A$2:$I$100,3,FALSE),"")</f>
        <v>0</v>
      </c>
      <c r="I6062">
        <f>IFERROR(VLOOKUP(G6062,Store_Map!$A$2:$I$100,4,FALSE),"")</f>
        <v>0</v>
      </c>
      <c r="J6062">
        <f>IFERROR(VLOOKUP(G6062,Store_Map!$A$2:$I$100,5,FALSE),"")</f>
        <v>0</v>
      </c>
      <c r="K6062">
        <f>IFERROR(VLOOKUP(G6062,Store_Map!$A$2:$I$100,6,FALSE),"")</f>
        <v>0</v>
      </c>
      <c r="L6062">
        <f>IFERROR(VLOOKUP(G6062,Store_Map!$A$2:$I$100,7,FALSE),"")</f>
        <v>0</v>
      </c>
      <c r="M6062">
        <f>IFERROR(VLOOKUP(G6062,Store_Map!$A$2:$I$100,8,FALSE),"")</f>
        <v>0</v>
      </c>
      <c r="N6062">
        <f t="shared" si="846"/>
        <v>0</v>
      </c>
      <c r="O6062" t="str">
        <f t="shared" si="847"/>
        <v>PASS</v>
      </c>
      <c r="P6062" t="str">
        <f t="shared" si="848"/>
        <v>REVIEW</v>
      </c>
      <c r="Q6062" t="str">
        <f t="shared" si="849"/>
        <v>PASS</v>
      </c>
      <c r="R6062" t="str">
        <f t="shared" si="850"/>
        <v>PASS</v>
      </c>
      <c r="S6062" t="str">
        <f t="shared" si="851"/>
        <v>REVIEW</v>
      </c>
      <c r="T6062">
        <f t="shared" si="852"/>
        <v>90</v>
      </c>
      <c r="U6062" t="str">
        <f t="shared" si="853"/>
        <v>Low</v>
      </c>
      <c r="V6062" t="str">
        <f t="shared" si="854"/>
        <v>Invalid NDC</v>
      </c>
    </row>
    <row r="6063" spans="1:22" x14ac:dyDescent="0.3">
      <c r="A6063" t="str">
        <f>Raw_Data!A6063</f>
        <v>26082162</v>
      </c>
      <c r="B6063">
        <f>Raw_Data!B6063</f>
        <v>45673</v>
      </c>
      <c r="C6063" t="str">
        <f>Raw_Data!C6063</f>
        <v>LOSARTAN POTASSIUM 100 MG T</v>
      </c>
      <c r="D6063" t="str">
        <f>Raw_Data!D6063</f>
        <v>65862020399</v>
      </c>
      <c r="E6063" t="str">
        <f>Raw_Data!E6063</f>
        <v>FORD, JAMES</v>
      </c>
      <c r="F6063" t="str">
        <f>Raw_Data!F6063</f>
        <v>1033117684</v>
      </c>
      <c r="G6063" t="str">
        <f>Raw_Data!H6063</f>
        <v>2</v>
      </c>
      <c r="H6063">
        <f>IFERROR(VLOOKUP(G6063,Store_Map!$A$2:$I$100,3,FALSE),"")</f>
        <v>0</v>
      </c>
      <c r="I6063">
        <f>IFERROR(VLOOKUP(G6063,Store_Map!$A$2:$I$100,4,FALSE),"")</f>
        <v>0</v>
      </c>
      <c r="J6063">
        <f>IFERROR(VLOOKUP(G6063,Store_Map!$A$2:$I$100,5,FALSE),"")</f>
        <v>0</v>
      </c>
      <c r="K6063">
        <f>IFERROR(VLOOKUP(G6063,Store_Map!$A$2:$I$100,6,FALSE),"")</f>
        <v>0</v>
      </c>
      <c r="L6063">
        <f>IFERROR(VLOOKUP(G6063,Store_Map!$A$2:$I$100,7,FALSE),"")</f>
        <v>0</v>
      </c>
      <c r="M6063">
        <f>IFERROR(VLOOKUP(G6063,Store_Map!$A$2:$I$100,8,FALSE),"")</f>
        <v>0</v>
      </c>
      <c r="N6063">
        <f t="shared" si="846"/>
        <v>0</v>
      </c>
      <c r="O6063" t="str">
        <f t="shared" si="847"/>
        <v>PASS</v>
      </c>
      <c r="P6063" t="str">
        <f t="shared" si="848"/>
        <v>PASS</v>
      </c>
      <c r="Q6063" t="str">
        <f t="shared" si="849"/>
        <v>PASS</v>
      </c>
      <c r="R6063" t="str">
        <f t="shared" si="850"/>
        <v>PASS</v>
      </c>
      <c r="S6063" t="str">
        <f t="shared" si="851"/>
        <v>PASS</v>
      </c>
      <c r="T6063">
        <f t="shared" si="852"/>
        <v>100</v>
      </c>
      <c r="U6063" t="str">
        <f t="shared" si="853"/>
        <v>Low</v>
      </c>
      <c r="V6063" t="str">
        <f t="shared" si="854"/>
        <v>Clean</v>
      </c>
    </row>
    <row r="6064" spans="1:22" x14ac:dyDescent="0.3">
      <c r="A6064" t="str">
        <f>Raw_Data!A6064</f>
        <v>26081903</v>
      </c>
      <c r="B6064">
        <f>Raw_Data!B6064</f>
        <v>45673</v>
      </c>
      <c r="C6064" t="str">
        <f>Raw_Data!C6064</f>
        <v>FARXIGA 10 MG TABLET</v>
      </c>
      <c r="D6064" t="str">
        <f>Raw_Data!D6064</f>
        <v>310621030</v>
      </c>
      <c r="E6064" t="str">
        <f>Raw_Data!E6064</f>
        <v>BYNE, EDMUND</v>
      </c>
      <c r="F6064" t="str">
        <f>Raw_Data!F6064</f>
        <v>1033186648</v>
      </c>
      <c r="G6064" t="str">
        <f>Raw_Data!H6064</f>
        <v>2</v>
      </c>
      <c r="H6064">
        <f>IFERROR(VLOOKUP(G6064,Store_Map!$A$2:$I$100,3,FALSE),"")</f>
        <v>0</v>
      </c>
      <c r="I6064">
        <f>IFERROR(VLOOKUP(G6064,Store_Map!$A$2:$I$100,4,FALSE),"")</f>
        <v>0</v>
      </c>
      <c r="J6064">
        <f>IFERROR(VLOOKUP(G6064,Store_Map!$A$2:$I$100,5,FALSE),"")</f>
        <v>0</v>
      </c>
      <c r="K6064">
        <f>IFERROR(VLOOKUP(G6064,Store_Map!$A$2:$I$100,6,FALSE),"")</f>
        <v>0</v>
      </c>
      <c r="L6064">
        <f>IFERROR(VLOOKUP(G6064,Store_Map!$A$2:$I$100,7,FALSE),"")</f>
        <v>0</v>
      </c>
      <c r="M6064">
        <f>IFERROR(VLOOKUP(G6064,Store_Map!$A$2:$I$100,8,FALSE),"")</f>
        <v>0</v>
      </c>
      <c r="N6064">
        <f t="shared" si="846"/>
        <v>0</v>
      </c>
      <c r="O6064" t="str">
        <f t="shared" si="847"/>
        <v>PASS</v>
      </c>
      <c r="P6064" t="str">
        <f t="shared" si="848"/>
        <v>REVIEW</v>
      </c>
      <c r="Q6064" t="str">
        <f t="shared" si="849"/>
        <v>PASS</v>
      </c>
      <c r="R6064" t="str">
        <f t="shared" si="850"/>
        <v>PASS</v>
      </c>
      <c r="S6064" t="str">
        <f t="shared" si="851"/>
        <v>REVIEW</v>
      </c>
      <c r="T6064">
        <f t="shared" si="852"/>
        <v>90</v>
      </c>
      <c r="U6064" t="str">
        <f t="shared" si="853"/>
        <v>Low</v>
      </c>
      <c r="V6064" t="str">
        <f t="shared" si="854"/>
        <v>Invalid NDC</v>
      </c>
    </row>
    <row r="6065" spans="1:22" x14ac:dyDescent="0.3">
      <c r="A6065" t="str">
        <f>Raw_Data!A6065</f>
        <v>26082484</v>
      </c>
      <c r="B6065">
        <f>Raw_Data!B6065</f>
        <v>45673</v>
      </c>
      <c r="C6065" t="str">
        <f>Raw_Data!C6065</f>
        <v>HYDROXYZINE HCL 25 MG TABLE</v>
      </c>
      <c r="D6065" t="str">
        <f>Raw_Data!D6065</f>
        <v>23155050110</v>
      </c>
      <c r="E6065" t="str">
        <f>Raw_Data!E6065</f>
        <v>THAKORE, MORGAN</v>
      </c>
      <c r="F6065" t="str">
        <f>Raw_Data!F6065</f>
        <v>1770875130</v>
      </c>
      <c r="G6065" t="str">
        <f>Raw_Data!H6065</f>
        <v>2</v>
      </c>
      <c r="H6065">
        <f>IFERROR(VLOOKUP(G6065,Store_Map!$A$2:$I$100,3,FALSE),"")</f>
        <v>0</v>
      </c>
      <c r="I6065">
        <f>IFERROR(VLOOKUP(G6065,Store_Map!$A$2:$I$100,4,FALSE),"")</f>
        <v>0</v>
      </c>
      <c r="J6065">
        <f>IFERROR(VLOOKUP(G6065,Store_Map!$A$2:$I$100,5,FALSE),"")</f>
        <v>0</v>
      </c>
      <c r="K6065">
        <f>IFERROR(VLOOKUP(G6065,Store_Map!$A$2:$I$100,6,FALSE),"")</f>
        <v>0</v>
      </c>
      <c r="L6065">
        <f>IFERROR(VLOOKUP(G6065,Store_Map!$A$2:$I$100,7,FALSE),"")</f>
        <v>0</v>
      </c>
      <c r="M6065">
        <f>IFERROR(VLOOKUP(G6065,Store_Map!$A$2:$I$100,8,FALSE),"")</f>
        <v>0</v>
      </c>
      <c r="N6065">
        <f t="shared" si="846"/>
        <v>0</v>
      </c>
      <c r="O6065" t="str">
        <f t="shared" si="847"/>
        <v>PASS</v>
      </c>
      <c r="P6065" t="str">
        <f t="shared" si="848"/>
        <v>PASS</v>
      </c>
      <c r="Q6065" t="str">
        <f t="shared" si="849"/>
        <v>PASS</v>
      </c>
      <c r="R6065" t="str">
        <f t="shared" si="850"/>
        <v>PASS</v>
      </c>
      <c r="S6065" t="str">
        <f t="shared" si="851"/>
        <v>PASS</v>
      </c>
      <c r="T6065">
        <f t="shared" si="852"/>
        <v>100</v>
      </c>
      <c r="U6065" t="str">
        <f t="shared" si="853"/>
        <v>Low</v>
      </c>
      <c r="V6065" t="str">
        <f t="shared" si="854"/>
        <v>Clean</v>
      </c>
    </row>
    <row r="6066" spans="1:22" x14ac:dyDescent="0.3">
      <c r="A6066" t="str">
        <f>Raw_Data!A6066</f>
        <v>26084971</v>
      </c>
      <c r="B6066">
        <f>Raw_Data!B6066</f>
        <v>45673</v>
      </c>
      <c r="C6066" t="str">
        <f>Raw_Data!C6066</f>
        <v>PAXLOVID 300-100 MG DOSE PA</v>
      </c>
      <c r="D6066" t="str">
        <f>Raw_Data!D6066</f>
        <v>69532130</v>
      </c>
      <c r="E6066" t="str">
        <f>Raw_Data!E6066</f>
        <v>FORD, JAMES</v>
      </c>
      <c r="F6066" t="str">
        <f>Raw_Data!F6066</f>
        <v>1033117684</v>
      </c>
      <c r="G6066" t="str">
        <f>Raw_Data!H6066</f>
        <v>2</v>
      </c>
      <c r="H6066">
        <f>IFERROR(VLOOKUP(G6066,Store_Map!$A$2:$I$100,3,FALSE),"")</f>
        <v>0</v>
      </c>
      <c r="I6066">
        <f>IFERROR(VLOOKUP(G6066,Store_Map!$A$2:$I$100,4,FALSE),"")</f>
        <v>0</v>
      </c>
      <c r="J6066">
        <f>IFERROR(VLOOKUP(G6066,Store_Map!$A$2:$I$100,5,FALSE),"")</f>
        <v>0</v>
      </c>
      <c r="K6066">
        <f>IFERROR(VLOOKUP(G6066,Store_Map!$A$2:$I$100,6,FALSE),"")</f>
        <v>0</v>
      </c>
      <c r="L6066">
        <f>IFERROR(VLOOKUP(G6066,Store_Map!$A$2:$I$100,7,FALSE),"")</f>
        <v>0</v>
      </c>
      <c r="M6066">
        <f>IFERROR(VLOOKUP(G6066,Store_Map!$A$2:$I$100,8,FALSE),"")</f>
        <v>0</v>
      </c>
      <c r="N6066">
        <f t="shared" si="846"/>
        <v>0</v>
      </c>
      <c r="O6066" t="str">
        <f t="shared" si="847"/>
        <v>PASS</v>
      </c>
      <c r="P6066" t="str">
        <f t="shared" si="848"/>
        <v>REVIEW</v>
      </c>
      <c r="Q6066" t="str">
        <f t="shared" si="849"/>
        <v>PASS</v>
      </c>
      <c r="R6066" t="str">
        <f t="shared" si="850"/>
        <v>PASS</v>
      </c>
      <c r="S6066" t="str">
        <f t="shared" si="851"/>
        <v>REVIEW</v>
      </c>
      <c r="T6066">
        <f t="shared" si="852"/>
        <v>90</v>
      </c>
      <c r="U6066" t="str">
        <f t="shared" si="853"/>
        <v>Low</v>
      </c>
      <c r="V6066" t="str">
        <f t="shared" si="854"/>
        <v>Invalid NDC</v>
      </c>
    </row>
    <row r="6067" spans="1:22" x14ac:dyDescent="0.3">
      <c r="A6067" t="str">
        <f>Raw_Data!A6067</f>
        <v>26084972</v>
      </c>
      <c r="B6067">
        <f>Raw_Data!B6067</f>
        <v>45673</v>
      </c>
      <c r="C6067" t="str">
        <f>Raw_Data!C6067</f>
        <v>FENOFIBRATE 54 MG TABLET</v>
      </c>
      <c r="D6067" t="str">
        <f>Raw_Data!D6067</f>
        <v>70756021490</v>
      </c>
      <c r="E6067" t="str">
        <f>Raw_Data!E6067</f>
        <v>FORD, JAMES</v>
      </c>
      <c r="F6067" t="str">
        <f>Raw_Data!F6067</f>
        <v>1033117684</v>
      </c>
      <c r="G6067" t="str">
        <f>Raw_Data!H6067</f>
        <v>2</v>
      </c>
      <c r="H6067">
        <f>IFERROR(VLOOKUP(G6067,Store_Map!$A$2:$I$100,3,FALSE),"")</f>
        <v>0</v>
      </c>
      <c r="I6067">
        <f>IFERROR(VLOOKUP(G6067,Store_Map!$A$2:$I$100,4,FALSE),"")</f>
        <v>0</v>
      </c>
      <c r="J6067">
        <f>IFERROR(VLOOKUP(G6067,Store_Map!$A$2:$I$100,5,FALSE),"")</f>
        <v>0</v>
      </c>
      <c r="K6067">
        <f>IFERROR(VLOOKUP(G6067,Store_Map!$A$2:$I$100,6,FALSE),"")</f>
        <v>0</v>
      </c>
      <c r="L6067">
        <f>IFERROR(VLOOKUP(G6067,Store_Map!$A$2:$I$100,7,FALSE),"")</f>
        <v>0</v>
      </c>
      <c r="M6067">
        <f>IFERROR(VLOOKUP(G6067,Store_Map!$A$2:$I$100,8,FALSE),"")</f>
        <v>0</v>
      </c>
      <c r="N6067">
        <f t="shared" si="846"/>
        <v>0</v>
      </c>
      <c r="O6067" t="str">
        <f t="shared" si="847"/>
        <v>PASS</v>
      </c>
      <c r="P6067" t="str">
        <f t="shared" si="848"/>
        <v>PASS</v>
      </c>
      <c r="Q6067" t="str">
        <f t="shared" si="849"/>
        <v>PASS</v>
      </c>
      <c r="R6067" t="str">
        <f t="shared" si="850"/>
        <v>PASS</v>
      </c>
      <c r="S6067" t="str">
        <f t="shared" si="851"/>
        <v>PASS</v>
      </c>
      <c r="T6067">
        <f t="shared" si="852"/>
        <v>100</v>
      </c>
      <c r="U6067" t="str">
        <f t="shared" si="853"/>
        <v>Low</v>
      </c>
      <c r="V6067" t="str">
        <f t="shared" si="854"/>
        <v>Clean</v>
      </c>
    </row>
    <row r="6068" spans="1:22" x14ac:dyDescent="0.3">
      <c r="A6068" t="str">
        <f>Raw_Data!A6068</f>
        <v>26077909</v>
      </c>
      <c r="B6068">
        <f>Raw_Data!B6068</f>
        <v>45673</v>
      </c>
      <c r="C6068" t="str">
        <f>Raw_Data!C6068</f>
        <v>METFORMIN HCL 500 MG TABLET</v>
      </c>
      <c r="D6068" t="str">
        <f>Raw_Data!D6068</f>
        <v>65862000899</v>
      </c>
      <c r="E6068" t="str">
        <f>Raw_Data!E6068</f>
        <v>GIBBS, JON</v>
      </c>
      <c r="F6068" t="str">
        <f>Raw_Data!F6068</f>
        <v>1700896156</v>
      </c>
      <c r="G6068" t="str">
        <f>Raw_Data!H6068</f>
        <v>2</v>
      </c>
      <c r="H6068">
        <f>IFERROR(VLOOKUP(G6068,Store_Map!$A$2:$I$100,3,FALSE),"")</f>
        <v>0</v>
      </c>
      <c r="I6068">
        <f>IFERROR(VLOOKUP(G6068,Store_Map!$A$2:$I$100,4,FALSE),"")</f>
        <v>0</v>
      </c>
      <c r="J6068">
        <f>IFERROR(VLOOKUP(G6068,Store_Map!$A$2:$I$100,5,FALSE),"")</f>
        <v>0</v>
      </c>
      <c r="K6068">
        <f>IFERROR(VLOOKUP(G6068,Store_Map!$A$2:$I$100,6,FALSE),"")</f>
        <v>0</v>
      </c>
      <c r="L6068">
        <f>IFERROR(VLOOKUP(G6068,Store_Map!$A$2:$I$100,7,FALSE),"")</f>
        <v>0</v>
      </c>
      <c r="M6068">
        <f>IFERROR(VLOOKUP(G6068,Store_Map!$A$2:$I$100,8,FALSE),"")</f>
        <v>0</v>
      </c>
      <c r="N6068">
        <f t="shared" si="846"/>
        <v>0</v>
      </c>
      <c r="O6068" t="str">
        <f t="shared" si="847"/>
        <v>PASS</v>
      </c>
      <c r="P6068" t="str">
        <f t="shared" si="848"/>
        <v>PASS</v>
      </c>
      <c r="Q6068" t="str">
        <f t="shared" si="849"/>
        <v>PASS</v>
      </c>
      <c r="R6068" t="str">
        <f t="shared" si="850"/>
        <v>PASS</v>
      </c>
      <c r="S6068" t="str">
        <f t="shared" si="851"/>
        <v>PASS</v>
      </c>
      <c r="T6068">
        <f t="shared" si="852"/>
        <v>100</v>
      </c>
      <c r="U6068" t="str">
        <f t="shared" si="853"/>
        <v>Low</v>
      </c>
      <c r="V6068" t="str">
        <f t="shared" si="854"/>
        <v>Clean</v>
      </c>
    </row>
    <row r="6069" spans="1:22" x14ac:dyDescent="0.3">
      <c r="A6069" t="str">
        <f>Raw_Data!A6069</f>
        <v>26084973</v>
      </c>
      <c r="B6069">
        <f>Raw_Data!B6069</f>
        <v>45673</v>
      </c>
      <c r="C6069" t="str">
        <f>Raw_Data!C6069</f>
        <v>DILTIAZEM 24H ER(LA) 240 MG</v>
      </c>
      <c r="D6069" t="str">
        <f>Raw_Data!D6069</f>
        <v>68682070630</v>
      </c>
      <c r="E6069" t="str">
        <f>Raw_Data!E6069</f>
        <v>FORD, JAMES</v>
      </c>
      <c r="F6069" t="str">
        <f>Raw_Data!F6069</f>
        <v>1033117684</v>
      </c>
      <c r="G6069" t="str">
        <f>Raw_Data!H6069</f>
        <v>2</v>
      </c>
      <c r="H6069">
        <f>IFERROR(VLOOKUP(G6069,Store_Map!$A$2:$I$100,3,FALSE),"")</f>
        <v>0</v>
      </c>
      <c r="I6069">
        <f>IFERROR(VLOOKUP(G6069,Store_Map!$A$2:$I$100,4,FALSE),"")</f>
        <v>0</v>
      </c>
      <c r="J6069">
        <f>IFERROR(VLOOKUP(G6069,Store_Map!$A$2:$I$100,5,FALSE),"")</f>
        <v>0</v>
      </c>
      <c r="K6069">
        <f>IFERROR(VLOOKUP(G6069,Store_Map!$A$2:$I$100,6,FALSE),"")</f>
        <v>0</v>
      </c>
      <c r="L6069">
        <f>IFERROR(VLOOKUP(G6069,Store_Map!$A$2:$I$100,7,FALSE),"")</f>
        <v>0</v>
      </c>
      <c r="M6069">
        <f>IFERROR(VLOOKUP(G6069,Store_Map!$A$2:$I$100,8,FALSE),"")</f>
        <v>0</v>
      </c>
      <c r="N6069">
        <f t="shared" si="846"/>
        <v>0</v>
      </c>
      <c r="O6069" t="str">
        <f t="shared" si="847"/>
        <v>PASS</v>
      </c>
      <c r="P6069" t="str">
        <f t="shared" si="848"/>
        <v>PASS</v>
      </c>
      <c r="Q6069" t="str">
        <f t="shared" si="849"/>
        <v>PASS</v>
      </c>
      <c r="R6069" t="str">
        <f t="shared" si="850"/>
        <v>PASS</v>
      </c>
      <c r="S6069" t="str">
        <f t="shared" si="851"/>
        <v>PASS</v>
      </c>
      <c r="T6069">
        <f t="shared" si="852"/>
        <v>100</v>
      </c>
      <c r="U6069" t="str">
        <f t="shared" si="853"/>
        <v>Low</v>
      </c>
      <c r="V6069" t="str">
        <f t="shared" si="854"/>
        <v>Clean</v>
      </c>
    </row>
    <row r="6070" spans="1:22" x14ac:dyDescent="0.3">
      <c r="A6070" t="str">
        <f>Raw_Data!A6070</f>
        <v>26074365</v>
      </c>
      <c r="B6070">
        <f>Raw_Data!B6070</f>
        <v>45673</v>
      </c>
      <c r="C6070" t="str">
        <f>Raw_Data!C6070</f>
        <v>CHLORTHALIDONE 50 MG TABLET</v>
      </c>
      <c r="D6070" t="str">
        <f>Raw_Data!D6070</f>
        <v>68382097101</v>
      </c>
      <c r="E6070" t="str">
        <f>Raw_Data!E6070</f>
        <v>BYNE, EDMUND</v>
      </c>
      <c r="F6070" t="str">
        <f>Raw_Data!F6070</f>
        <v>1033186648</v>
      </c>
      <c r="G6070" t="str">
        <f>Raw_Data!H6070</f>
        <v>2</v>
      </c>
      <c r="H6070">
        <f>IFERROR(VLOOKUP(G6070,Store_Map!$A$2:$I$100,3,FALSE),"")</f>
        <v>0</v>
      </c>
      <c r="I6070">
        <f>IFERROR(VLOOKUP(G6070,Store_Map!$A$2:$I$100,4,FALSE),"")</f>
        <v>0</v>
      </c>
      <c r="J6070">
        <f>IFERROR(VLOOKUP(G6070,Store_Map!$A$2:$I$100,5,FALSE),"")</f>
        <v>0</v>
      </c>
      <c r="K6070">
        <f>IFERROR(VLOOKUP(G6070,Store_Map!$A$2:$I$100,6,FALSE),"")</f>
        <v>0</v>
      </c>
      <c r="L6070">
        <f>IFERROR(VLOOKUP(G6070,Store_Map!$A$2:$I$100,7,FALSE),"")</f>
        <v>0</v>
      </c>
      <c r="M6070">
        <f>IFERROR(VLOOKUP(G6070,Store_Map!$A$2:$I$100,8,FALSE),"")</f>
        <v>0</v>
      </c>
      <c r="N6070">
        <f t="shared" si="846"/>
        <v>0</v>
      </c>
      <c r="O6070" t="str">
        <f t="shared" si="847"/>
        <v>PASS</v>
      </c>
      <c r="P6070" t="str">
        <f t="shared" si="848"/>
        <v>PASS</v>
      </c>
      <c r="Q6070" t="str">
        <f t="shared" si="849"/>
        <v>PASS</v>
      </c>
      <c r="R6070" t="str">
        <f t="shared" si="850"/>
        <v>PASS</v>
      </c>
      <c r="S6070" t="str">
        <f t="shared" si="851"/>
        <v>PASS</v>
      </c>
      <c r="T6070">
        <f t="shared" si="852"/>
        <v>100</v>
      </c>
      <c r="U6070" t="str">
        <f t="shared" si="853"/>
        <v>Low</v>
      </c>
      <c r="V6070" t="str">
        <f t="shared" si="854"/>
        <v>Clean</v>
      </c>
    </row>
    <row r="6071" spans="1:22" x14ac:dyDescent="0.3">
      <c r="A6071" t="str">
        <f>Raw_Data!A6071</f>
        <v>26074366</v>
      </c>
      <c r="B6071">
        <f>Raw_Data!B6071</f>
        <v>45673</v>
      </c>
      <c r="C6071" t="str">
        <f>Raw_Data!C6071</f>
        <v>LOSARTAN POTASSIUM 100 MG T</v>
      </c>
      <c r="D6071" t="str">
        <f>Raw_Data!D6071</f>
        <v>65862020399</v>
      </c>
      <c r="E6071" t="str">
        <f>Raw_Data!E6071</f>
        <v>BYNE, EDMUND</v>
      </c>
      <c r="F6071" t="str">
        <f>Raw_Data!F6071</f>
        <v>1033186648</v>
      </c>
      <c r="G6071" t="str">
        <f>Raw_Data!H6071</f>
        <v>2</v>
      </c>
      <c r="H6071">
        <f>IFERROR(VLOOKUP(G6071,Store_Map!$A$2:$I$100,3,FALSE),"")</f>
        <v>0</v>
      </c>
      <c r="I6071">
        <f>IFERROR(VLOOKUP(G6071,Store_Map!$A$2:$I$100,4,FALSE),"")</f>
        <v>0</v>
      </c>
      <c r="J6071">
        <f>IFERROR(VLOOKUP(G6071,Store_Map!$A$2:$I$100,5,FALSE),"")</f>
        <v>0</v>
      </c>
      <c r="K6071">
        <f>IFERROR(VLOOKUP(G6071,Store_Map!$A$2:$I$100,6,FALSE),"")</f>
        <v>0</v>
      </c>
      <c r="L6071">
        <f>IFERROR(VLOOKUP(G6071,Store_Map!$A$2:$I$100,7,FALSE),"")</f>
        <v>0</v>
      </c>
      <c r="M6071">
        <f>IFERROR(VLOOKUP(G6071,Store_Map!$A$2:$I$100,8,FALSE),"")</f>
        <v>0</v>
      </c>
      <c r="N6071">
        <f t="shared" si="846"/>
        <v>0</v>
      </c>
      <c r="O6071" t="str">
        <f t="shared" si="847"/>
        <v>PASS</v>
      </c>
      <c r="P6071" t="str">
        <f t="shared" si="848"/>
        <v>PASS</v>
      </c>
      <c r="Q6071" t="str">
        <f t="shared" si="849"/>
        <v>PASS</v>
      </c>
      <c r="R6071" t="str">
        <f t="shared" si="850"/>
        <v>PASS</v>
      </c>
      <c r="S6071" t="str">
        <f t="shared" si="851"/>
        <v>PASS</v>
      </c>
      <c r="T6071">
        <f t="shared" si="852"/>
        <v>100</v>
      </c>
      <c r="U6071" t="str">
        <f t="shared" si="853"/>
        <v>Low</v>
      </c>
      <c r="V6071" t="str">
        <f t="shared" si="854"/>
        <v>Clean</v>
      </c>
    </row>
    <row r="6072" spans="1:22" x14ac:dyDescent="0.3">
      <c r="A6072" t="str">
        <f>Raw_Data!A6072</f>
        <v>26084097</v>
      </c>
      <c r="B6072">
        <f>Raw_Data!B6072</f>
        <v>45673</v>
      </c>
      <c r="C6072" t="str">
        <f>Raw_Data!C6072</f>
        <v>JARDIANCE 25 MG TABLET</v>
      </c>
      <c r="D6072" t="str">
        <f>Raw_Data!D6072</f>
        <v>597015390</v>
      </c>
      <c r="E6072" t="str">
        <f>Raw_Data!E6072</f>
        <v>BYNE, EDMUND</v>
      </c>
      <c r="F6072" t="str">
        <f>Raw_Data!F6072</f>
        <v>1033186648</v>
      </c>
      <c r="G6072" t="str">
        <f>Raw_Data!H6072</f>
        <v>2</v>
      </c>
      <c r="H6072">
        <f>IFERROR(VLOOKUP(G6072,Store_Map!$A$2:$I$100,3,FALSE),"")</f>
        <v>0</v>
      </c>
      <c r="I6072">
        <f>IFERROR(VLOOKUP(G6072,Store_Map!$A$2:$I$100,4,FALSE),"")</f>
        <v>0</v>
      </c>
      <c r="J6072">
        <f>IFERROR(VLOOKUP(G6072,Store_Map!$A$2:$I$100,5,FALSE),"")</f>
        <v>0</v>
      </c>
      <c r="K6072">
        <f>IFERROR(VLOOKUP(G6072,Store_Map!$A$2:$I$100,6,FALSE),"")</f>
        <v>0</v>
      </c>
      <c r="L6072">
        <f>IFERROR(VLOOKUP(G6072,Store_Map!$A$2:$I$100,7,FALSE),"")</f>
        <v>0</v>
      </c>
      <c r="M6072">
        <f>IFERROR(VLOOKUP(G6072,Store_Map!$A$2:$I$100,8,FALSE),"")</f>
        <v>0</v>
      </c>
      <c r="N6072">
        <f t="shared" si="846"/>
        <v>0</v>
      </c>
      <c r="O6072" t="str">
        <f t="shared" si="847"/>
        <v>PASS</v>
      </c>
      <c r="P6072" t="str">
        <f t="shared" si="848"/>
        <v>REVIEW</v>
      </c>
      <c r="Q6072" t="str">
        <f t="shared" si="849"/>
        <v>PASS</v>
      </c>
      <c r="R6072" t="str">
        <f t="shared" si="850"/>
        <v>PASS</v>
      </c>
      <c r="S6072" t="str">
        <f t="shared" si="851"/>
        <v>REVIEW</v>
      </c>
      <c r="T6072">
        <f t="shared" si="852"/>
        <v>90</v>
      </c>
      <c r="U6072" t="str">
        <f t="shared" si="853"/>
        <v>Low</v>
      </c>
      <c r="V6072" t="str">
        <f t="shared" si="854"/>
        <v>Invalid NDC</v>
      </c>
    </row>
    <row r="6073" spans="1:22" x14ac:dyDescent="0.3">
      <c r="A6073" t="str">
        <f>Raw_Data!A6073</f>
        <v>26084974</v>
      </c>
      <c r="B6073">
        <f>Raw_Data!B6073</f>
        <v>45673</v>
      </c>
      <c r="C6073" t="str">
        <f>Raw_Data!C6073</f>
        <v>VITAMIN D2 1.25MG(50,000 UN</v>
      </c>
      <c r="D6073" t="str">
        <f>Raw_Data!D6073</f>
        <v>64380073706</v>
      </c>
      <c r="E6073" t="str">
        <f>Raw_Data!E6073</f>
        <v>FORD, JAMES</v>
      </c>
      <c r="F6073" t="str">
        <f>Raw_Data!F6073</f>
        <v>1033117684</v>
      </c>
      <c r="G6073" t="str">
        <f>Raw_Data!H6073</f>
        <v>2</v>
      </c>
      <c r="H6073">
        <f>IFERROR(VLOOKUP(G6073,Store_Map!$A$2:$I$100,3,FALSE),"")</f>
        <v>0</v>
      </c>
      <c r="I6073">
        <f>IFERROR(VLOOKUP(G6073,Store_Map!$A$2:$I$100,4,FALSE),"")</f>
        <v>0</v>
      </c>
      <c r="J6073">
        <f>IFERROR(VLOOKUP(G6073,Store_Map!$A$2:$I$100,5,FALSE),"")</f>
        <v>0</v>
      </c>
      <c r="K6073">
        <f>IFERROR(VLOOKUP(G6073,Store_Map!$A$2:$I$100,6,FALSE),"")</f>
        <v>0</v>
      </c>
      <c r="L6073">
        <f>IFERROR(VLOOKUP(G6073,Store_Map!$A$2:$I$100,7,FALSE),"")</f>
        <v>0</v>
      </c>
      <c r="M6073">
        <f>IFERROR(VLOOKUP(G6073,Store_Map!$A$2:$I$100,8,FALSE),"")</f>
        <v>0</v>
      </c>
      <c r="N6073">
        <f t="shared" si="846"/>
        <v>0</v>
      </c>
      <c r="O6073" t="str">
        <f t="shared" si="847"/>
        <v>PASS</v>
      </c>
      <c r="P6073" t="str">
        <f t="shared" si="848"/>
        <v>PASS</v>
      </c>
      <c r="Q6073" t="str">
        <f t="shared" si="849"/>
        <v>PASS</v>
      </c>
      <c r="R6073" t="str">
        <f t="shared" si="850"/>
        <v>PASS</v>
      </c>
      <c r="S6073" t="str">
        <f t="shared" si="851"/>
        <v>PASS</v>
      </c>
      <c r="T6073">
        <f t="shared" si="852"/>
        <v>100</v>
      </c>
      <c r="U6073" t="str">
        <f t="shared" si="853"/>
        <v>Low</v>
      </c>
      <c r="V6073" t="str">
        <f t="shared" si="854"/>
        <v>Clean</v>
      </c>
    </row>
    <row r="6074" spans="1:22" x14ac:dyDescent="0.3">
      <c r="A6074" t="str">
        <f>Raw_Data!A6074</f>
        <v>26078358</v>
      </c>
      <c r="B6074">
        <f>Raw_Data!B6074</f>
        <v>45673</v>
      </c>
      <c r="C6074" t="str">
        <f>Raw_Data!C6074</f>
        <v>GABAPENTIN 100 MG CAPSULE</v>
      </c>
      <c r="D6074" t="str">
        <f>Raw_Data!D6074</f>
        <v>67877022205</v>
      </c>
      <c r="E6074" t="str">
        <f>Raw_Data!E6074</f>
        <v>BYNE, EDMUND</v>
      </c>
      <c r="F6074" t="str">
        <f>Raw_Data!F6074</f>
        <v>1033186648</v>
      </c>
      <c r="G6074" t="str">
        <f>Raw_Data!H6074</f>
        <v>2</v>
      </c>
      <c r="H6074">
        <f>IFERROR(VLOOKUP(G6074,Store_Map!$A$2:$I$100,3,FALSE),"")</f>
        <v>0</v>
      </c>
      <c r="I6074">
        <f>IFERROR(VLOOKUP(G6074,Store_Map!$A$2:$I$100,4,FALSE),"")</f>
        <v>0</v>
      </c>
      <c r="J6074">
        <f>IFERROR(VLOOKUP(G6074,Store_Map!$A$2:$I$100,5,FALSE),"")</f>
        <v>0</v>
      </c>
      <c r="K6074">
        <f>IFERROR(VLOOKUP(G6074,Store_Map!$A$2:$I$100,6,FALSE),"")</f>
        <v>0</v>
      </c>
      <c r="L6074">
        <f>IFERROR(VLOOKUP(G6074,Store_Map!$A$2:$I$100,7,FALSE),"")</f>
        <v>0</v>
      </c>
      <c r="M6074">
        <f>IFERROR(VLOOKUP(G6074,Store_Map!$A$2:$I$100,8,FALSE),"")</f>
        <v>0</v>
      </c>
      <c r="N6074">
        <f t="shared" si="846"/>
        <v>0</v>
      </c>
      <c r="O6074" t="str">
        <f t="shared" si="847"/>
        <v>PASS</v>
      </c>
      <c r="P6074" t="str">
        <f t="shared" si="848"/>
        <v>PASS</v>
      </c>
      <c r="Q6074" t="str">
        <f t="shared" si="849"/>
        <v>PASS</v>
      </c>
      <c r="R6074" t="str">
        <f t="shared" si="850"/>
        <v>PASS</v>
      </c>
      <c r="S6074" t="str">
        <f t="shared" si="851"/>
        <v>PASS</v>
      </c>
      <c r="T6074">
        <f t="shared" si="852"/>
        <v>100</v>
      </c>
      <c r="U6074" t="str">
        <f t="shared" si="853"/>
        <v>Low</v>
      </c>
      <c r="V6074" t="str">
        <f t="shared" si="854"/>
        <v>Clean</v>
      </c>
    </row>
    <row r="6075" spans="1:22" x14ac:dyDescent="0.3">
      <c r="A6075" t="str">
        <f>Raw_Data!A6075</f>
        <v>26083136</v>
      </c>
      <c r="B6075">
        <f>Raw_Data!B6075</f>
        <v>45673</v>
      </c>
      <c r="C6075" t="str">
        <f>Raw_Data!C6075</f>
        <v>VARENICLINE 0.5 MG TABLET</v>
      </c>
      <c r="D6075" t="str">
        <f>Raw_Data!D6075</f>
        <v>49884015576</v>
      </c>
      <c r="E6075" t="str">
        <f>Raw_Data!E6075</f>
        <v>BYNE, EDMUND</v>
      </c>
      <c r="F6075" t="str">
        <f>Raw_Data!F6075</f>
        <v>1033186648</v>
      </c>
      <c r="G6075" t="str">
        <f>Raw_Data!H6075</f>
        <v>2</v>
      </c>
      <c r="H6075">
        <f>IFERROR(VLOOKUP(G6075,Store_Map!$A$2:$I$100,3,FALSE),"")</f>
        <v>0</v>
      </c>
      <c r="I6075">
        <f>IFERROR(VLOOKUP(G6075,Store_Map!$A$2:$I$100,4,FALSE),"")</f>
        <v>0</v>
      </c>
      <c r="J6075">
        <f>IFERROR(VLOOKUP(G6075,Store_Map!$A$2:$I$100,5,FALSE),"")</f>
        <v>0</v>
      </c>
      <c r="K6075">
        <f>IFERROR(VLOOKUP(G6075,Store_Map!$A$2:$I$100,6,FALSE),"")</f>
        <v>0</v>
      </c>
      <c r="L6075">
        <f>IFERROR(VLOOKUP(G6075,Store_Map!$A$2:$I$100,7,FALSE),"")</f>
        <v>0</v>
      </c>
      <c r="M6075">
        <f>IFERROR(VLOOKUP(G6075,Store_Map!$A$2:$I$100,8,FALSE),"")</f>
        <v>0</v>
      </c>
      <c r="N6075">
        <f t="shared" si="846"/>
        <v>0</v>
      </c>
      <c r="O6075" t="str">
        <f t="shared" si="847"/>
        <v>PASS</v>
      </c>
      <c r="P6075" t="str">
        <f t="shared" si="848"/>
        <v>PASS</v>
      </c>
      <c r="Q6075" t="str">
        <f t="shared" si="849"/>
        <v>PASS</v>
      </c>
      <c r="R6075" t="str">
        <f t="shared" si="850"/>
        <v>PASS</v>
      </c>
      <c r="S6075" t="str">
        <f t="shared" si="851"/>
        <v>PASS</v>
      </c>
      <c r="T6075">
        <f t="shared" si="852"/>
        <v>100</v>
      </c>
      <c r="U6075" t="str">
        <f t="shared" si="853"/>
        <v>Low</v>
      </c>
      <c r="V6075" t="str">
        <f t="shared" si="854"/>
        <v>Clean</v>
      </c>
    </row>
    <row r="6076" spans="1:22" x14ac:dyDescent="0.3">
      <c r="A6076" t="str">
        <f>Raw_Data!A6076</f>
        <v>26073913</v>
      </c>
      <c r="B6076">
        <f>Raw_Data!B6076</f>
        <v>45673</v>
      </c>
      <c r="C6076" t="str">
        <f>Raw_Data!C6076</f>
        <v>VENTOLIN HFA 90 MCG INHALER</v>
      </c>
      <c r="D6076" t="str">
        <f>Raw_Data!D6076</f>
        <v>173068220</v>
      </c>
      <c r="E6076" t="str">
        <f>Raw_Data!E6076</f>
        <v>DEANGELO, ALAN</v>
      </c>
      <c r="F6076" t="str">
        <f>Raw_Data!F6076</f>
        <v>1982741237</v>
      </c>
      <c r="G6076" t="str">
        <f>Raw_Data!H6076</f>
        <v>2</v>
      </c>
      <c r="H6076">
        <f>IFERROR(VLOOKUP(G6076,Store_Map!$A$2:$I$100,3,FALSE),"")</f>
        <v>0</v>
      </c>
      <c r="I6076">
        <f>IFERROR(VLOOKUP(G6076,Store_Map!$A$2:$I$100,4,FALSE),"")</f>
        <v>0</v>
      </c>
      <c r="J6076">
        <f>IFERROR(VLOOKUP(G6076,Store_Map!$A$2:$I$100,5,FALSE),"")</f>
        <v>0</v>
      </c>
      <c r="K6076">
        <f>IFERROR(VLOOKUP(G6076,Store_Map!$A$2:$I$100,6,FALSE),"")</f>
        <v>0</v>
      </c>
      <c r="L6076">
        <f>IFERROR(VLOOKUP(G6076,Store_Map!$A$2:$I$100,7,FALSE),"")</f>
        <v>0</v>
      </c>
      <c r="M6076">
        <f>IFERROR(VLOOKUP(G6076,Store_Map!$A$2:$I$100,8,FALSE),"")</f>
        <v>0</v>
      </c>
      <c r="N6076">
        <f t="shared" si="846"/>
        <v>0</v>
      </c>
      <c r="O6076" t="str">
        <f t="shared" si="847"/>
        <v>PASS</v>
      </c>
      <c r="P6076" t="str">
        <f t="shared" si="848"/>
        <v>REVIEW</v>
      </c>
      <c r="Q6076" t="str">
        <f t="shared" si="849"/>
        <v>PASS</v>
      </c>
      <c r="R6076" t="str">
        <f t="shared" si="850"/>
        <v>PASS</v>
      </c>
      <c r="S6076" t="str">
        <f t="shared" si="851"/>
        <v>REVIEW</v>
      </c>
      <c r="T6076">
        <f t="shared" si="852"/>
        <v>90</v>
      </c>
      <c r="U6076" t="str">
        <f t="shared" si="853"/>
        <v>Low</v>
      </c>
      <c r="V6076" t="str">
        <f t="shared" si="854"/>
        <v>Invalid NDC</v>
      </c>
    </row>
    <row r="6077" spans="1:22" x14ac:dyDescent="0.3">
      <c r="A6077" t="str">
        <f>Raw_Data!A6077</f>
        <v>26084975</v>
      </c>
      <c r="B6077">
        <f>Raw_Data!B6077</f>
        <v>45673</v>
      </c>
      <c r="C6077" t="str">
        <f>Raw_Data!C6077</f>
        <v>MELOXICAM 15 MG TABLET</v>
      </c>
      <c r="D6077" t="str">
        <f>Raw_Data!D6077</f>
        <v>69097015912</v>
      </c>
      <c r="E6077" t="str">
        <f>Raw_Data!E6077</f>
        <v>BYNE, EDMUND</v>
      </c>
      <c r="F6077" t="str">
        <f>Raw_Data!F6077</f>
        <v>1033186648</v>
      </c>
      <c r="G6077" t="str">
        <f>Raw_Data!H6077</f>
        <v>2</v>
      </c>
      <c r="H6077">
        <f>IFERROR(VLOOKUP(G6077,Store_Map!$A$2:$I$100,3,FALSE),"")</f>
        <v>0</v>
      </c>
      <c r="I6077">
        <f>IFERROR(VLOOKUP(G6077,Store_Map!$A$2:$I$100,4,FALSE),"")</f>
        <v>0</v>
      </c>
      <c r="J6077">
        <f>IFERROR(VLOOKUP(G6077,Store_Map!$A$2:$I$100,5,FALSE),"")</f>
        <v>0</v>
      </c>
      <c r="K6077">
        <f>IFERROR(VLOOKUP(G6077,Store_Map!$A$2:$I$100,6,FALSE),"")</f>
        <v>0</v>
      </c>
      <c r="L6077">
        <f>IFERROR(VLOOKUP(G6077,Store_Map!$A$2:$I$100,7,FALSE),"")</f>
        <v>0</v>
      </c>
      <c r="M6077">
        <f>IFERROR(VLOOKUP(G6077,Store_Map!$A$2:$I$100,8,FALSE),"")</f>
        <v>0</v>
      </c>
      <c r="N6077">
        <f t="shared" si="846"/>
        <v>0</v>
      </c>
      <c r="O6077" t="str">
        <f t="shared" si="847"/>
        <v>PASS</v>
      </c>
      <c r="P6077" t="str">
        <f t="shared" si="848"/>
        <v>PASS</v>
      </c>
      <c r="Q6077" t="str">
        <f t="shared" si="849"/>
        <v>PASS</v>
      </c>
      <c r="R6077" t="str">
        <f t="shared" si="850"/>
        <v>PASS</v>
      </c>
      <c r="S6077" t="str">
        <f t="shared" si="851"/>
        <v>PASS</v>
      </c>
      <c r="T6077">
        <f t="shared" si="852"/>
        <v>100</v>
      </c>
      <c r="U6077" t="str">
        <f t="shared" si="853"/>
        <v>Low</v>
      </c>
      <c r="V6077" t="str">
        <f t="shared" si="854"/>
        <v>Clean</v>
      </c>
    </row>
    <row r="6078" spans="1:22" x14ac:dyDescent="0.3">
      <c r="A6078" t="str">
        <f>Raw_Data!A6078</f>
        <v>26084977</v>
      </c>
      <c r="B6078">
        <f>Raw_Data!B6078</f>
        <v>45673</v>
      </c>
      <c r="C6078" t="str">
        <f>Raw_Data!C6078</f>
        <v>CYCLOBENZAPRINE 10 MG TABLE</v>
      </c>
      <c r="D6078" t="str">
        <f>Raw_Data!D6078</f>
        <v>72888001400</v>
      </c>
      <c r="E6078" t="str">
        <f>Raw_Data!E6078</f>
        <v>BYNE, EDMUND</v>
      </c>
      <c r="F6078" t="str">
        <f>Raw_Data!F6078</f>
        <v>1033186648</v>
      </c>
      <c r="G6078" t="str">
        <f>Raw_Data!H6078</f>
        <v>2</v>
      </c>
      <c r="H6078">
        <f>IFERROR(VLOOKUP(G6078,Store_Map!$A$2:$I$100,3,FALSE),"")</f>
        <v>0</v>
      </c>
      <c r="I6078">
        <f>IFERROR(VLOOKUP(G6078,Store_Map!$A$2:$I$100,4,FALSE),"")</f>
        <v>0</v>
      </c>
      <c r="J6078">
        <f>IFERROR(VLOOKUP(G6078,Store_Map!$A$2:$I$100,5,FALSE),"")</f>
        <v>0</v>
      </c>
      <c r="K6078">
        <f>IFERROR(VLOOKUP(G6078,Store_Map!$A$2:$I$100,6,FALSE),"")</f>
        <v>0</v>
      </c>
      <c r="L6078">
        <f>IFERROR(VLOOKUP(G6078,Store_Map!$A$2:$I$100,7,FALSE),"")</f>
        <v>0</v>
      </c>
      <c r="M6078">
        <f>IFERROR(VLOOKUP(G6078,Store_Map!$A$2:$I$100,8,FALSE),"")</f>
        <v>0</v>
      </c>
      <c r="N6078">
        <f t="shared" si="846"/>
        <v>0</v>
      </c>
      <c r="O6078" t="str">
        <f t="shared" si="847"/>
        <v>PASS</v>
      </c>
      <c r="P6078" t="str">
        <f t="shared" si="848"/>
        <v>PASS</v>
      </c>
      <c r="Q6078" t="str">
        <f t="shared" si="849"/>
        <v>PASS</v>
      </c>
      <c r="R6078" t="str">
        <f t="shared" si="850"/>
        <v>PASS</v>
      </c>
      <c r="S6078" t="str">
        <f t="shared" si="851"/>
        <v>PASS</v>
      </c>
      <c r="T6078">
        <f t="shared" si="852"/>
        <v>100</v>
      </c>
      <c r="U6078" t="str">
        <f t="shared" si="853"/>
        <v>Low</v>
      </c>
      <c r="V6078" t="str">
        <f t="shared" si="854"/>
        <v>Clean</v>
      </c>
    </row>
    <row r="6079" spans="1:22" x14ac:dyDescent="0.3">
      <c r="A6079" t="str">
        <f>Raw_Data!A6079</f>
        <v>26084980</v>
      </c>
      <c r="B6079">
        <f>Raw_Data!B6079</f>
        <v>45673</v>
      </c>
      <c r="C6079" t="str">
        <f>Raw_Data!C6079</f>
        <v>AMLODIPINE BESYLATE 5 MG TA</v>
      </c>
      <c r="D6079" t="str">
        <f>Raw_Data!D6079</f>
        <v>69097012715</v>
      </c>
      <c r="E6079" t="str">
        <f>Raw_Data!E6079</f>
        <v>FORD, JAMES</v>
      </c>
      <c r="F6079" t="str">
        <f>Raw_Data!F6079</f>
        <v>1033117684</v>
      </c>
      <c r="G6079" t="str">
        <f>Raw_Data!H6079</f>
        <v>2</v>
      </c>
      <c r="H6079">
        <f>IFERROR(VLOOKUP(G6079,Store_Map!$A$2:$I$100,3,FALSE),"")</f>
        <v>0</v>
      </c>
      <c r="I6079">
        <f>IFERROR(VLOOKUP(G6079,Store_Map!$A$2:$I$100,4,FALSE),"")</f>
        <v>0</v>
      </c>
      <c r="J6079">
        <f>IFERROR(VLOOKUP(G6079,Store_Map!$A$2:$I$100,5,FALSE),"")</f>
        <v>0</v>
      </c>
      <c r="K6079">
        <f>IFERROR(VLOOKUP(G6079,Store_Map!$A$2:$I$100,6,FALSE),"")</f>
        <v>0</v>
      </c>
      <c r="L6079">
        <f>IFERROR(VLOOKUP(G6079,Store_Map!$A$2:$I$100,7,FALSE),"")</f>
        <v>0</v>
      </c>
      <c r="M6079">
        <f>IFERROR(VLOOKUP(G6079,Store_Map!$A$2:$I$100,8,FALSE),"")</f>
        <v>0</v>
      </c>
      <c r="N6079">
        <f t="shared" si="846"/>
        <v>0</v>
      </c>
      <c r="O6079" t="str">
        <f t="shared" si="847"/>
        <v>PASS</v>
      </c>
      <c r="P6079" t="str">
        <f t="shared" si="848"/>
        <v>PASS</v>
      </c>
      <c r="Q6079" t="str">
        <f t="shared" si="849"/>
        <v>PASS</v>
      </c>
      <c r="R6079" t="str">
        <f t="shared" si="850"/>
        <v>PASS</v>
      </c>
      <c r="S6079" t="str">
        <f t="shared" si="851"/>
        <v>PASS</v>
      </c>
      <c r="T6079">
        <f t="shared" si="852"/>
        <v>100</v>
      </c>
      <c r="U6079" t="str">
        <f t="shared" si="853"/>
        <v>Low</v>
      </c>
      <c r="V6079" t="str">
        <f t="shared" si="854"/>
        <v>Clean</v>
      </c>
    </row>
    <row r="6080" spans="1:22" x14ac:dyDescent="0.3">
      <c r="A6080" t="str">
        <f>Raw_Data!A6080</f>
        <v>26084928</v>
      </c>
      <c r="B6080">
        <f>Raw_Data!B6080</f>
        <v>45673</v>
      </c>
      <c r="C6080" t="str">
        <f>Raw_Data!C6080</f>
        <v>HYDROCHLOROTHIAZIDE 25 MG T</v>
      </c>
      <c r="D6080" t="str">
        <f>Raw_Data!D6080</f>
        <v>23155000810</v>
      </c>
      <c r="E6080" t="str">
        <f>Raw_Data!E6080</f>
        <v>FORD, JAMES</v>
      </c>
      <c r="F6080" t="str">
        <f>Raw_Data!F6080</f>
        <v>1033117684</v>
      </c>
      <c r="G6080" t="str">
        <f>Raw_Data!H6080</f>
        <v>2</v>
      </c>
      <c r="H6080">
        <f>IFERROR(VLOOKUP(G6080,Store_Map!$A$2:$I$100,3,FALSE),"")</f>
        <v>0</v>
      </c>
      <c r="I6080">
        <f>IFERROR(VLOOKUP(G6080,Store_Map!$A$2:$I$100,4,FALSE),"")</f>
        <v>0</v>
      </c>
      <c r="J6080">
        <f>IFERROR(VLOOKUP(G6080,Store_Map!$A$2:$I$100,5,FALSE),"")</f>
        <v>0</v>
      </c>
      <c r="K6080">
        <f>IFERROR(VLOOKUP(G6080,Store_Map!$A$2:$I$100,6,FALSE),"")</f>
        <v>0</v>
      </c>
      <c r="L6080">
        <f>IFERROR(VLOOKUP(G6080,Store_Map!$A$2:$I$100,7,FALSE),"")</f>
        <v>0</v>
      </c>
      <c r="M6080">
        <f>IFERROR(VLOOKUP(G6080,Store_Map!$A$2:$I$100,8,FALSE),"")</f>
        <v>0</v>
      </c>
      <c r="N6080">
        <f t="shared" si="846"/>
        <v>0</v>
      </c>
      <c r="O6080" t="str">
        <f t="shared" si="847"/>
        <v>PASS</v>
      </c>
      <c r="P6080" t="str">
        <f t="shared" si="848"/>
        <v>PASS</v>
      </c>
      <c r="Q6080" t="str">
        <f t="shared" si="849"/>
        <v>PASS</v>
      </c>
      <c r="R6080" t="str">
        <f t="shared" si="850"/>
        <v>PASS</v>
      </c>
      <c r="S6080" t="str">
        <f t="shared" si="851"/>
        <v>PASS</v>
      </c>
      <c r="T6080">
        <f t="shared" si="852"/>
        <v>100</v>
      </c>
      <c r="U6080" t="str">
        <f t="shared" si="853"/>
        <v>Low</v>
      </c>
      <c r="V6080" t="str">
        <f t="shared" si="854"/>
        <v>Clean</v>
      </c>
    </row>
    <row r="6081" spans="1:22" x14ac:dyDescent="0.3">
      <c r="A6081" t="str">
        <f>Raw_Data!A6081</f>
        <v>26078120</v>
      </c>
      <c r="B6081">
        <f>Raw_Data!B6081</f>
        <v>45673</v>
      </c>
      <c r="C6081" t="str">
        <f>Raw_Data!C6081</f>
        <v>*TRELEGY ELLIPTA 100-62.5-2</v>
      </c>
      <c r="D6081" t="str">
        <f>Raw_Data!D6081</f>
        <v>173088710</v>
      </c>
      <c r="E6081" t="str">
        <f>Raw_Data!E6081</f>
        <v>Johnson, Miek</v>
      </c>
      <c r="F6081" t="str">
        <f>Raw_Data!F6081</f>
        <v>1154622769</v>
      </c>
      <c r="G6081" t="str">
        <f>Raw_Data!H6081</f>
        <v>2</v>
      </c>
      <c r="H6081">
        <f>IFERROR(VLOOKUP(G6081,Store_Map!$A$2:$I$100,3,FALSE),"")</f>
        <v>0</v>
      </c>
      <c r="I6081">
        <f>IFERROR(VLOOKUP(G6081,Store_Map!$A$2:$I$100,4,FALSE),"")</f>
        <v>0</v>
      </c>
      <c r="J6081">
        <f>IFERROR(VLOOKUP(G6081,Store_Map!$A$2:$I$100,5,FALSE),"")</f>
        <v>0</v>
      </c>
      <c r="K6081">
        <f>IFERROR(VLOOKUP(G6081,Store_Map!$A$2:$I$100,6,FALSE),"")</f>
        <v>0</v>
      </c>
      <c r="L6081">
        <f>IFERROR(VLOOKUP(G6081,Store_Map!$A$2:$I$100,7,FALSE),"")</f>
        <v>0</v>
      </c>
      <c r="M6081">
        <f>IFERROR(VLOOKUP(G6081,Store_Map!$A$2:$I$100,8,FALSE),"")</f>
        <v>0</v>
      </c>
      <c r="N6081">
        <f t="shared" si="846"/>
        <v>0</v>
      </c>
      <c r="O6081" t="str">
        <f t="shared" si="847"/>
        <v>PASS</v>
      </c>
      <c r="P6081" t="str">
        <f t="shared" si="848"/>
        <v>REVIEW</v>
      </c>
      <c r="Q6081" t="str">
        <f t="shared" si="849"/>
        <v>PASS</v>
      </c>
      <c r="R6081" t="str">
        <f t="shared" si="850"/>
        <v>PASS</v>
      </c>
      <c r="S6081" t="str">
        <f t="shared" si="851"/>
        <v>REVIEW</v>
      </c>
      <c r="T6081">
        <f t="shared" si="852"/>
        <v>90</v>
      </c>
      <c r="U6081" t="str">
        <f t="shared" si="853"/>
        <v>Low</v>
      </c>
      <c r="V6081" t="str">
        <f t="shared" si="854"/>
        <v>Invalid NDC</v>
      </c>
    </row>
    <row r="6082" spans="1:22" x14ac:dyDescent="0.3">
      <c r="A6082" t="str">
        <f>Raw_Data!A6082</f>
        <v>26080599</v>
      </c>
      <c r="B6082">
        <f>Raw_Data!B6082</f>
        <v>45673</v>
      </c>
      <c r="C6082" t="str">
        <f>Raw_Data!C6082</f>
        <v>VITAMIN D2 1.25MG(50,000 UN</v>
      </c>
      <c r="D6082" t="str">
        <f>Raw_Data!D6082</f>
        <v>64380073706</v>
      </c>
      <c r="E6082" t="str">
        <f>Raw_Data!E6082</f>
        <v>GIBBS, JON</v>
      </c>
      <c r="F6082" t="str">
        <f>Raw_Data!F6082</f>
        <v>1700896156</v>
      </c>
      <c r="G6082" t="str">
        <f>Raw_Data!H6082</f>
        <v>2</v>
      </c>
      <c r="H6082">
        <f>IFERROR(VLOOKUP(G6082,Store_Map!$A$2:$I$100,3,FALSE),"")</f>
        <v>0</v>
      </c>
      <c r="I6082">
        <f>IFERROR(VLOOKUP(G6082,Store_Map!$A$2:$I$100,4,FALSE),"")</f>
        <v>0</v>
      </c>
      <c r="J6082">
        <f>IFERROR(VLOOKUP(G6082,Store_Map!$A$2:$I$100,5,FALSE),"")</f>
        <v>0</v>
      </c>
      <c r="K6082">
        <f>IFERROR(VLOOKUP(G6082,Store_Map!$A$2:$I$100,6,FALSE),"")</f>
        <v>0</v>
      </c>
      <c r="L6082">
        <f>IFERROR(VLOOKUP(G6082,Store_Map!$A$2:$I$100,7,FALSE),"")</f>
        <v>0</v>
      </c>
      <c r="M6082">
        <f>IFERROR(VLOOKUP(G6082,Store_Map!$A$2:$I$100,8,FALSE),"")</f>
        <v>0</v>
      </c>
      <c r="N6082">
        <f t="shared" ref="N6082:N6145" si="855">COUNTBLANK(A6082:M6082)</f>
        <v>0</v>
      </c>
      <c r="O6082" t="str">
        <f t="shared" ref="O6082:O6145" si="856">IF(AND(F6082&lt;&gt;"",LEN(F6082)=10,ISNUMBER(--F6082)),"PASS","REVIEW")</f>
        <v>PASS</v>
      </c>
      <c r="P6082" t="str">
        <f t="shared" ref="P6082:P6145" si="857">IF(AND(D6082&lt;&gt;"",OR(LEN(D6082)=10,LEN(D6082)=11),ISNUMBER(--D6082)),"PASS","REVIEW")</f>
        <v>PASS</v>
      </c>
      <c r="Q6082" t="str">
        <f t="shared" ref="Q6082:Q6145" si="858">IF(H6082&lt;&gt;"","PASS","REVIEW")</f>
        <v>PASS</v>
      </c>
      <c r="R6082" t="str">
        <f t="shared" ref="R6082:R6145" si="859">IF(AND(I6082&lt;&gt;"",J6082&lt;&gt;"",K6082&lt;&gt;"",L6082&lt;&gt;"",M6082&lt;&gt;""),"PASS","REVIEW")</f>
        <v>PASS</v>
      </c>
      <c r="S6082" t="str">
        <f t="shared" ref="S6082:S6145" si="860">IF(OR(N6082&gt;0,O6082="REVIEW",P6082="REVIEW",Q6082="REVIEW",R6082="REVIEW"),"REVIEW","PASS")</f>
        <v>PASS</v>
      </c>
      <c r="T6082">
        <f t="shared" ref="T6082:T6145" si="861">MAX(0,100-(N6082*5)-IF(O6082="REVIEW",15,0)-IF(P6082="REVIEW",10,0)-IF(Q6082="REVIEW",10,0)-IF(R6082="REVIEW",20,0))</f>
        <v>100</v>
      </c>
      <c r="U6082" t="str">
        <f t="shared" ref="U6082:U6145" si="862">IF(T6082&gt;=90,"Low",IF(T6082&gt;=70,"Medium","High"))</f>
        <v>Low</v>
      </c>
      <c r="V6082" t="str">
        <f t="shared" ref="V6082:V6145" si="863">IF(N6082&gt;0,"Missing required fields",IF(O6082="REVIEW","Invalid provider NPI",IF(P6082="REVIEW","Invalid NDC",IF(Q6082="REVIEW","Store mapping incomplete",IF(R6082="REVIEW","Entity mapping incomplete","Clean")))))</f>
        <v>Clean</v>
      </c>
    </row>
    <row r="6083" spans="1:22" x14ac:dyDescent="0.3">
      <c r="A6083" t="str">
        <f>Raw_Data!A6083</f>
        <v>26082710</v>
      </c>
      <c r="B6083">
        <f>Raw_Data!B6083</f>
        <v>45673</v>
      </c>
      <c r="C6083" t="str">
        <f>Raw_Data!C6083</f>
        <v>GABAPENTIN 300 MG CAPSULE</v>
      </c>
      <c r="D6083" t="str">
        <f>Raw_Data!D6083</f>
        <v>50228018010</v>
      </c>
      <c r="E6083" t="str">
        <f>Raw_Data!E6083</f>
        <v>GIBBS, JON</v>
      </c>
      <c r="F6083" t="str">
        <f>Raw_Data!F6083</f>
        <v>1700896156</v>
      </c>
      <c r="G6083" t="str">
        <f>Raw_Data!H6083</f>
        <v>2</v>
      </c>
      <c r="H6083">
        <f>IFERROR(VLOOKUP(G6083,Store_Map!$A$2:$I$100,3,FALSE),"")</f>
        <v>0</v>
      </c>
      <c r="I6083">
        <f>IFERROR(VLOOKUP(G6083,Store_Map!$A$2:$I$100,4,FALSE),"")</f>
        <v>0</v>
      </c>
      <c r="J6083">
        <f>IFERROR(VLOOKUP(G6083,Store_Map!$A$2:$I$100,5,FALSE),"")</f>
        <v>0</v>
      </c>
      <c r="K6083">
        <f>IFERROR(VLOOKUP(G6083,Store_Map!$A$2:$I$100,6,FALSE),"")</f>
        <v>0</v>
      </c>
      <c r="L6083">
        <f>IFERROR(VLOOKUP(G6083,Store_Map!$A$2:$I$100,7,FALSE),"")</f>
        <v>0</v>
      </c>
      <c r="M6083">
        <f>IFERROR(VLOOKUP(G6083,Store_Map!$A$2:$I$100,8,FALSE),"")</f>
        <v>0</v>
      </c>
      <c r="N6083">
        <f t="shared" si="855"/>
        <v>0</v>
      </c>
      <c r="O6083" t="str">
        <f t="shared" si="856"/>
        <v>PASS</v>
      </c>
      <c r="P6083" t="str">
        <f t="shared" si="857"/>
        <v>PASS</v>
      </c>
      <c r="Q6083" t="str">
        <f t="shared" si="858"/>
        <v>PASS</v>
      </c>
      <c r="R6083" t="str">
        <f t="shared" si="859"/>
        <v>PASS</v>
      </c>
      <c r="S6083" t="str">
        <f t="shared" si="860"/>
        <v>PASS</v>
      </c>
      <c r="T6083">
        <f t="shared" si="861"/>
        <v>100</v>
      </c>
      <c r="U6083" t="str">
        <f t="shared" si="862"/>
        <v>Low</v>
      </c>
      <c r="V6083" t="str">
        <f t="shared" si="863"/>
        <v>Clean</v>
      </c>
    </row>
    <row r="6084" spans="1:22" x14ac:dyDescent="0.3">
      <c r="A6084" t="str">
        <f>Raw_Data!A6084</f>
        <v>26083934</v>
      </c>
      <c r="B6084">
        <f>Raw_Data!B6084</f>
        <v>45673</v>
      </c>
      <c r="C6084" t="str">
        <f>Raw_Data!C6084</f>
        <v>LANTUS SOLOSTAR 100 UNIT/ML</v>
      </c>
      <c r="D6084" t="str">
        <f>Raw_Data!D6084</f>
        <v>88221905</v>
      </c>
      <c r="E6084" t="str">
        <f>Raw_Data!E6084</f>
        <v>PEDERSEN, JENNIFER</v>
      </c>
      <c r="F6084" t="str">
        <f>Raw_Data!F6084</f>
        <v>1073606661</v>
      </c>
      <c r="G6084" t="str">
        <f>Raw_Data!H6084</f>
        <v>2</v>
      </c>
      <c r="H6084">
        <f>IFERROR(VLOOKUP(G6084,Store_Map!$A$2:$I$100,3,FALSE),"")</f>
        <v>0</v>
      </c>
      <c r="I6084">
        <f>IFERROR(VLOOKUP(G6084,Store_Map!$A$2:$I$100,4,FALSE),"")</f>
        <v>0</v>
      </c>
      <c r="J6084">
        <f>IFERROR(VLOOKUP(G6084,Store_Map!$A$2:$I$100,5,FALSE),"")</f>
        <v>0</v>
      </c>
      <c r="K6084">
        <f>IFERROR(VLOOKUP(G6084,Store_Map!$A$2:$I$100,6,FALSE),"")</f>
        <v>0</v>
      </c>
      <c r="L6084">
        <f>IFERROR(VLOOKUP(G6084,Store_Map!$A$2:$I$100,7,FALSE),"")</f>
        <v>0</v>
      </c>
      <c r="M6084">
        <f>IFERROR(VLOOKUP(G6084,Store_Map!$A$2:$I$100,8,FALSE),"")</f>
        <v>0</v>
      </c>
      <c r="N6084">
        <f t="shared" si="855"/>
        <v>0</v>
      </c>
      <c r="O6084" t="str">
        <f t="shared" si="856"/>
        <v>PASS</v>
      </c>
      <c r="P6084" t="str">
        <f t="shared" si="857"/>
        <v>REVIEW</v>
      </c>
      <c r="Q6084" t="str">
        <f t="shared" si="858"/>
        <v>PASS</v>
      </c>
      <c r="R6084" t="str">
        <f t="shared" si="859"/>
        <v>PASS</v>
      </c>
      <c r="S6084" t="str">
        <f t="shared" si="860"/>
        <v>REVIEW</v>
      </c>
      <c r="T6084">
        <f t="shared" si="861"/>
        <v>90</v>
      </c>
      <c r="U6084" t="str">
        <f t="shared" si="862"/>
        <v>Low</v>
      </c>
      <c r="V6084" t="str">
        <f t="shared" si="863"/>
        <v>Invalid NDC</v>
      </c>
    </row>
    <row r="6085" spans="1:22" x14ac:dyDescent="0.3">
      <c r="A6085" t="str">
        <f>Raw_Data!A6085</f>
        <v>26082900</v>
      </c>
      <c r="B6085">
        <f>Raw_Data!B6085</f>
        <v>45673</v>
      </c>
      <c r="C6085" t="str">
        <f>Raw_Data!C6085</f>
        <v>JANUVIA 25 MG TABLET</v>
      </c>
      <c r="D6085" t="str">
        <f>Raw_Data!D6085</f>
        <v>6022131</v>
      </c>
      <c r="E6085" t="str">
        <f>Raw_Data!E6085</f>
        <v>FORD, JAMES</v>
      </c>
      <c r="F6085" t="str">
        <f>Raw_Data!F6085</f>
        <v>1033117684</v>
      </c>
      <c r="G6085" t="str">
        <f>Raw_Data!H6085</f>
        <v>2</v>
      </c>
      <c r="H6085">
        <f>IFERROR(VLOOKUP(G6085,Store_Map!$A$2:$I$100,3,FALSE),"")</f>
        <v>0</v>
      </c>
      <c r="I6085">
        <f>IFERROR(VLOOKUP(G6085,Store_Map!$A$2:$I$100,4,FALSE),"")</f>
        <v>0</v>
      </c>
      <c r="J6085">
        <f>IFERROR(VLOOKUP(G6085,Store_Map!$A$2:$I$100,5,FALSE),"")</f>
        <v>0</v>
      </c>
      <c r="K6085">
        <f>IFERROR(VLOOKUP(G6085,Store_Map!$A$2:$I$100,6,FALSE),"")</f>
        <v>0</v>
      </c>
      <c r="L6085">
        <f>IFERROR(VLOOKUP(G6085,Store_Map!$A$2:$I$100,7,FALSE),"")</f>
        <v>0</v>
      </c>
      <c r="M6085">
        <f>IFERROR(VLOOKUP(G6085,Store_Map!$A$2:$I$100,8,FALSE),"")</f>
        <v>0</v>
      </c>
      <c r="N6085">
        <f t="shared" si="855"/>
        <v>0</v>
      </c>
      <c r="O6085" t="str">
        <f t="shared" si="856"/>
        <v>PASS</v>
      </c>
      <c r="P6085" t="str">
        <f t="shared" si="857"/>
        <v>REVIEW</v>
      </c>
      <c r="Q6085" t="str">
        <f t="shared" si="858"/>
        <v>PASS</v>
      </c>
      <c r="R6085" t="str">
        <f t="shared" si="859"/>
        <v>PASS</v>
      </c>
      <c r="S6085" t="str">
        <f t="shared" si="860"/>
        <v>REVIEW</v>
      </c>
      <c r="T6085">
        <f t="shared" si="861"/>
        <v>90</v>
      </c>
      <c r="U6085" t="str">
        <f t="shared" si="862"/>
        <v>Low</v>
      </c>
      <c r="V6085" t="str">
        <f t="shared" si="863"/>
        <v>Invalid NDC</v>
      </c>
    </row>
    <row r="6086" spans="1:22" x14ac:dyDescent="0.3">
      <c r="A6086" t="str">
        <f>Raw_Data!A6086</f>
        <v>26083997</v>
      </c>
      <c r="B6086">
        <f>Raw_Data!B6086</f>
        <v>45673</v>
      </c>
      <c r="C6086" t="str">
        <f>Raw_Data!C6086</f>
        <v>ROSUVASTATIN CALCIUM 40 MG</v>
      </c>
      <c r="D6086" t="str">
        <f>Raw_Data!D6086</f>
        <v>68462026430</v>
      </c>
      <c r="E6086" t="str">
        <f>Raw_Data!E6086</f>
        <v>FORD, JAMES</v>
      </c>
      <c r="F6086" t="str">
        <f>Raw_Data!F6086</f>
        <v>1033117684</v>
      </c>
      <c r="G6086" t="str">
        <f>Raw_Data!H6086</f>
        <v>2</v>
      </c>
      <c r="H6086">
        <f>IFERROR(VLOOKUP(G6086,Store_Map!$A$2:$I$100,3,FALSE),"")</f>
        <v>0</v>
      </c>
      <c r="I6086">
        <f>IFERROR(VLOOKUP(G6086,Store_Map!$A$2:$I$100,4,FALSE),"")</f>
        <v>0</v>
      </c>
      <c r="J6086">
        <f>IFERROR(VLOOKUP(G6086,Store_Map!$A$2:$I$100,5,FALSE),"")</f>
        <v>0</v>
      </c>
      <c r="K6086">
        <f>IFERROR(VLOOKUP(G6086,Store_Map!$A$2:$I$100,6,FALSE),"")</f>
        <v>0</v>
      </c>
      <c r="L6086">
        <f>IFERROR(VLOOKUP(G6086,Store_Map!$A$2:$I$100,7,FALSE),"")</f>
        <v>0</v>
      </c>
      <c r="M6086">
        <f>IFERROR(VLOOKUP(G6086,Store_Map!$A$2:$I$100,8,FALSE),"")</f>
        <v>0</v>
      </c>
      <c r="N6086">
        <f t="shared" si="855"/>
        <v>0</v>
      </c>
      <c r="O6086" t="str">
        <f t="shared" si="856"/>
        <v>PASS</v>
      </c>
      <c r="P6086" t="str">
        <f t="shared" si="857"/>
        <v>PASS</v>
      </c>
      <c r="Q6086" t="str">
        <f t="shared" si="858"/>
        <v>PASS</v>
      </c>
      <c r="R6086" t="str">
        <f t="shared" si="859"/>
        <v>PASS</v>
      </c>
      <c r="S6086" t="str">
        <f t="shared" si="860"/>
        <v>PASS</v>
      </c>
      <c r="T6086">
        <f t="shared" si="861"/>
        <v>100</v>
      </c>
      <c r="U6086" t="str">
        <f t="shared" si="862"/>
        <v>Low</v>
      </c>
      <c r="V6086" t="str">
        <f t="shared" si="863"/>
        <v>Clean</v>
      </c>
    </row>
    <row r="6087" spans="1:22" x14ac:dyDescent="0.3">
      <c r="A6087" t="str">
        <f>Raw_Data!A6087</f>
        <v>26082960</v>
      </c>
      <c r="B6087">
        <f>Raw_Data!B6087</f>
        <v>45673</v>
      </c>
      <c r="C6087" t="str">
        <f>Raw_Data!C6087</f>
        <v>TORSEMIDE 20 MG TABLET</v>
      </c>
      <c r="D6087" t="str">
        <f>Raw_Data!D6087</f>
        <v>31722053101</v>
      </c>
      <c r="E6087" t="str">
        <f>Raw_Data!E6087</f>
        <v>FORD, JAMES</v>
      </c>
      <c r="F6087" t="str">
        <f>Raw_Data!F6087</f>
        <v>1033117684</v>
      </c>
      <c r="G6087" t="str">
        <f>Raw_Data!H6087</f>
        <v>2</v>
      </c>
      <c r="H6087">
        <f>IFERROR(VLOOKUP(G6087,Store_Map!$A$2:$I$100,3,FALSE),"")</f>
        <v>0</v>
      </c>
      <c r="I6087">
        <f>IFERROR(VLOOKUP(G6087,Store_Map!$A$2:$I$100,4,FALSE),"")</f>
        <v>0</v>
      </c>
      <c r="J6087">
        <f>IFERROR(VLOOKUP(G6087,Store_Map!$A$2:$I$100,5,FALSE),"")</f>
        <v>0</v>
      </c>
      <c r="K6087">
        <f>IFERROR(VLOOKUP(G6087,Store_Map!$A$2:$I$100,6,FALSE),"")</f>
        <v>0</v>
      </c>
      <c r="L6087">
        <f>IFERROR(VLOOKUP(G6087,Store_Map!$A$2:$I$100,7,FALSE),"")</f>
        <v>0</v>
      </c>
      <c r="M6087">
        <f>IFERROR(VLOOKUP(G6087,Store_Map!$A$2:$I$100,8,FALSE),"")</f>
        <v>0</v>
      </c>
      <c r="N6087">
        <f t="shared" si="855"/>
        <v>0</v>
      </c>
      <c r="O6087" t="str">
        <f t="shared" si="856"/>
        <v>PASS</v>
      </c>
      <c r="P6087" t="str">
        <f t="shared" si="857"/>
        <v>PASS</v>
      </c>
      <c r="Q6087" t="str">
        <f t="shared" si="858"/>
        <v>PASS</v>
      </c>
      <c r="R6087" t="str">
        <f t="shared" si="859"/>
        <v>PASS</v>
      </c>
      <c r="S6087" t="str">
        <f t="shared" si="860"/>
        <v>PASS</v>
      </c>
      <c r="T6087">
        <f t="shared" si="861"/>
        <v>100</v>
      </c>
      <c r="U6087" t="str">
        <f t="shared" si="862"/>
        <v>Low</v>
      </c>
      <c r="V6087" t="str">
        <f t="shared" si="863"/>
        <v>Clean</v>
      </c>
    </row>
    <row r="6088" spans="1:22" x14ac:dyDescent="0.3">
      <c r="A6088" t="str">
        <f>Raw_Data!A6088</f>
        <v>26083998</v>
      </c>
      <c r="B6088">
        <f>Raw_Data!B6088</f>
        <v>45673</v>
      </c>
      <c r="C6088" t="str">
        <f>Raw_Data!C6088</f>
        <v>MIDODRINE HCL 5 MG TABLET</v>
      </c>
      <c r="D6088" t="str">
        <f>Raw_Data!D6088</f>
        <v>60505132101</v>
      </c>
      <c r="E6088" t="str">
        <f>Raw_Data!E6088</f>
        <v>FORD, JAMES</v>
      </c>
      <c r="F6088" t="str">
        <f>Raw_Data!F6088</f>
        <v>1033117684</v>
      </c>
      <c r="G6088" t="str">
        <f>Raw_Data!H6088</f>
        <v>2</v>
      </c>
      <c r="H6088">
        <f>IFERROR(VLOOKUP(G6088,Store_Map!$A$2:$I$100,3,FALSE),"")</f>
        <v>0</v>
      </c>
      <c r="I6088">
        <f>IFERROR(VLOOKUP(G6088,Store_Map!$A$2:$I$100,4,FALSE),"")</f>
        <v>0</v>
      </c>
      <c r="J6088">
        <f>IFERROR(VLOOKUP(G6088,Store_Map!$A$2:$I$100,5,FALSE),"")</f>
        <v>0</v>
      </c>
      <c r="K6088">
        <f>IFERROR(VLOOKUP(G6088,Store_Map!$A$2:$I$100,6,FALSE),"")</f>
        <v>0</v>
      </c>
      <c r="L6088">
        <f>IFERROR(VLOOKUP(G6088,Store_Map!$A$2:$I$100,7,FALSE),"")</f>
        <v>0</v>
      </c>
      <c r="M6088">
        <f>IFERROR(VLOOKUP(G6088,Store_Map!$A$2:$I$100,8,FALSE),"")</f>
        <v>0</v>
      </c>
      <c r="N6088">
        <f t="shared" si="855"/>
        <v>0</v>
      </c>
      <c r="O6088" t="str">
        <f t="shared" si="856"/>
        <v>PASS</v>
      </c>
      <c r="P6088" t="str">
        <f t="shared" si="857"/>
        <v>PASS</v>
      </c>
      <c r="Q6088" t="str">
        <f t="shared" si="858"/>
        <v>PASS</v>
      </c>
      <c r="R6088" t="str">
        <f t="shared" si="859"/>
        <v>PASS</v>
      </c>
      <c r="S6088" t="str">
        <f t="shared" si="860"/>
        <v>PASS</v>
      </c>
      <c r="T6088">
        <f t="shared" si="861"/>
        <v>100</v>
      </c>
      <c r="U6088" t="str">
        <f t="shared" si="862"/>
        <v>Low</v>
      </c>
      <c r="V6088" t="str">
        <f t="shared" si="863"/>
        <v>Clean</v>
      </c>
    </row>
    <row r="6089" spans="1:22" x14ac:dyDescent="0.3">
      <c r="A6089" t="str">
        <f>Raw_Data!A6089</f>
        <v>26083999</v>
      </c>
      <c r="B6089">
        <f>Raw_Data!B6089</f>
        <v>45673</v>
      </c>
      <c r="C6089" t="str">
        <f>Raw_Data!C6089</f>
        <v>DIGOXIN 125 MCG TABLET</v>
      </c>
      <c r="D6089" t="str">
        <f>Raw_Data!D6089</f>
        <v>143124001</v>
      </c>
      <c r="E6089" t="str">
        <f>Raw_Data!E6089</f>
        <v>FORD, JAMES</v>
      </c>
      <c r="F6089" t="str">
        <f>Raw_Data!F6089</f>
        <v>1033117684</v>
      </c>
      <c r="G6089" t="str">
        <f>Raw_Data!H6089</f>
        <v>2</v>
      </c>
      <c r="H6089">
        <f>IFERROR(VLOOKUP(G6089,Store_Map!$A$2:$I$100,3,FALSE),"")</f>
        <v>0</v>
      </c>
      <c r="I6089">
        <f>IFERROR(VLOOKUP(G6089,Store_Map!$A$2:$I$100,4,FALSE),"")</f>
        <v>0</v>
      </c>
      <c r="J6089">
        <f>IFERROR(VLOOKUP(G6089,Store_Map!$A$2:$I$100,5,FALSE),"")</f>
        <v>0</v>
      </c>
      <c r="K6089">
        <f>IFERROR(VLOOKUP(G6089,Store_Map!$A$2:$I$100,6,FALSE),"")</f>
        <v>0</v>
      </c>
      <c r="L6089">
        <f>IFERROR(VLOOKUP(G6089,Store_Map!$A$2:$I$100,7,FALSE),"")</f>
        <v>0</v>
      </c>
      <c r="M6089">
        <f>IFERROR(VLOOKUP(G6089,Store_Map!$A$2:$I$100,8,FALSE),"")</f>
        <v>0</v>
      </c>
      <c r="N6089">
        <f t="shared" si="855"/>
        <v>0</v>
      </c>
      <c r="O6089" t="str">
        <f t="shared" si="856"/>
        <v>PASS</v>
      </c>
      <c r="P6089" t="str">
        <f t="shared" si="857"/>
        <v>REVIEW</v>
      </c>
      <c r="Q6089" t="str">
        <f t="shared" si="858"/>
        <v>PASS</v>
      </c>
      <c r="R6089" t="str">
        <f t="shared" si="859"/>
        <v>PASS</v>
      </c>
      <c r="S6089" t="str">
        <f t="shared" si="860"/>
        <v>REVIEW</v>
      </c>
      <c r="T6089">
        <f t="shared" si="861"/>
        <v>90</v>
      </c>
      <c r="U6089" t="str">
        <f t="shared" si="862"/>
        <v>Low</v>
      </c>
      <c r="V6089" t="str">
        <f t="shared" si="863"/>
        <v>Invalid NDC</v>
      </c>
    </row>
    <row r="6090" spans="1:22" x14ac:dyDescent="0.3">
      <c r="A6090" t="str">
        <f>Raw_Data!A6090</f>
        <v>26084000</v>
      </c>
      <c r="B6090">
        <f>Raw_Data!B6090</f>
        <v>45673</v>
      </c>
      <c r="C6090" t="str">
        <f>Raw_Data!C6090</f>
        <v>ELIQUIS 5 MG TABLET</v>
      </c>
      <c r="D6090" t="str">
        <f>Raw_Data!D6090</f>
        <v>3089421</v>
      </c>
      <c r="E6090" t="str">
        <f>Raw_Data!E6090</f>
        <v>FORD, JAMES</v>
      </c>
      <c r="F6090" t="str">
        <f>Raw_Data!F6090</f>
        <v>1033117684</v>
      </c>
      <c r="G6090" t="str">
        <f>Raw_Data!H6090</f>
        <v>2</v>
      </c>
      <c r="H6090">
        <f>IFERROR(VLOOKUP(G6090,Store_Map!$A$2:$I$100,3,FALSE),"")</f>
        <v>0</v>
      </c>
      <c r="I6090">
        <f>IFERROR(VLOOKUP(G6090,Store_Map!$A$2:$I$100,4,FALSE),"")</f>
        <v>0</v>
      </c>
      <c r="J6090">
        <f>IFERROR(VLOOKUP(G6090,Store_Map!$A$2:$I$100,5,FALSE),"")</f>
        <v>0</v>
      </c>
      <c r="K6090">
        <f>IFERROR(VLOOKUP(G6090,Store_Map!$A$2:$I$100,6,FALSE),"")</f>
        <v>0</v>
      </c>
      <c r="L6090">
        <f>IFERROR(VLOOKUP(G6090,Store_Map!$A$2:$I$100,7,FALSE),"")</f>
        <v>0</v>
      </c>
      <c r="M6090">
        <f>IFERROR(VLOOKUP(G6090,Store_Map!$A$2:$I$100,8,FALSE),"")</f>
        <v>0</v>
      </c>
      <c r="N6090">
        <f t="shared" si="855"/>
        <v>0</v>
      </c>
      <c r="O6090" t="str">
        <f t="shared" si="856"/>
        <v>PASS</v>
      </c>
      <c r="P6090" t="str">
        <f t="shared" si="857"/>
        <v>REVIEW</v>
      </c>
      <c r="Q6090" t="str">
        <f t="shared" si="858"/>
        <v>PASS</v>
      </c>
      <c r="R6090" t="str">
        <f t="shared" si="859"/>
        <v>PASS</v>
      </c>
      <c r="S6090" t="str">
        <f t="shared" si="860"/>
        <v>REVIEW</v>
      </c>
      <c r="T6090">
        <f t="shared" si="861"/>
        <v>90</v>
      </c>
      <c r="U6090" t="str">
        <f t="shared" si="862"/>
        <v>Low</v>
      </c>
      <c r="V6090" t="str">
        <f t="shared" si="863"/>
        <v>Invalid NDC</v>
      </c>
    </row>
    <row r="6091" spans="1:22" x14ac:dyDescent="0.3">
      <c r="A6091" t="str">
        <f>Raw_Data!A6091</f>
        <v>26084001</v>
      </c>
      <c r="B6091">
        <f>Raw_Data!B6091</f>
        <v>45673</v>
      </c>
      <c r="C6091" t="str">
        <f>Raw_Data!C6091</f>
        <v>ASPIRIN EC 81 MG TABLET</v>
      </c>
      <c r="D6091" t="str">
        <f>Raw_Data!D6091</f>
        <v>69618006610</v>
      </c>
      <c r="E6091" t="str">
        <f>Raw_Data!E6091</f>
        <v>FORD, JAMES</v>
      </c>
      <c r="F6091" t="str">
        <f>Raw_Data!F6091</f>
        <v>1033117684</v>
      </c>
      <c r="G6091" t="str">
        <f>Raw_Data!H6091</f>
        <v>2</v>
      </c>
      <c r="H6091">
        <f>IFERROR(VLOOKUP(G6091,Store_Map!$A$2:$I$100,3,FALSE),"")</f>
        <v>0</v>
      </c>
      <c r="I6091">
        <f>IFERROR(VLOOKUP(G6091,Store_Map!$A$2:$I$100,4,FALSE),"")</f>
        <v>0</v>
      </c>
      <c r="J6091">
        <f>IFERROR(VLOOKUP(G6091,Store_Map!$A$2:$I$100,5,FALSE),"")</f>
        <v>0</v>
      </c>
      <c r="K6091">
        <f>IFERROR(VLOOKUP(G6091,Store_Map!$A$2:$I$100,6,FALSE),"")</f>
        <v>0</v>
      </c>
      <c r="L6091">
        <f>IFERROR(VLOOKUP(G6091,Store_Map!$A$2:$I$100,7,FALSE),"")</f>
        <v>0</v>
      </c>
      <c r="M6091">
        <f>IFERROR(VLOOKUP(G6091,Store_Map!$A$2:$I$100,8,FALSE),"")</f>
        <v>0</v>
      </c>
      <c r="N6091">
        <f t="shared" si="855"/>
        <v>0</v>
      </c>
      <c r="O6091" t="str">
        <f t="shared" si="856"/>
        <v>PASS</v>
      </c>
      <c r="P6091" t="str">
        <f t="shared" si="857"/>
        <v>PASS</v>
      </c>
      <c r="Q6091" t="str">
        <f t="shared" si="858"/>
        <v>PASS</v>
      </c>
      <c r="R6091" t="str">
        <f t="shared" si="859"/>
        <v>PASS</v>
      </c>
      <c r="S6091" t="str">
        <f t="shared" si="860"/>
        <v>PASS</v>
      </c>
      <c r="T6091">
        <f t="shared" si="861"/>
        <v>100</v>
      </c>
      <c r="U6091" t="str">
        <f t="shared" si="862"/>
        <v>Low</v>
      </c>
      <c r="V6091" t="str">
        <f t="shared" si="863"/>
        <v>Clean</v>
      </c>
    </row>
    <row r="6092" spans="1:22" x14ac:dyDescent="0.3">
      <c r="A6092" t="str">
        <f>Raw_Data!A6092</f>
        <v>26084002</v>
      </c>
      <c r="B6092">
        <f>Raw_Data!B6092</f>
        <v>45673</v>
      </c>
      <c r="C6092" t="str">
        <f>Raw_Data!C6092</f>
        <v>TAMSULOSIN HCL 0.4 MG CAPSU</v>
      </c>
      <c r="D6092" t="str">
        <f>Raw_Data!D6092</f>
        <v>65862059801</v>
      </c>
      <c r="E6092" t="str">
        <f>Raw_Data!E6092</f>
        <v>FORD, JAMES</v>
      </c>
      <c r="F6092" t="str">
        <f>Raw_Data!F6092</f>
        <v>1033117684</v>
      </c>
      <c r="G6092" t="str">
        <f>Raw_Data!H6092</f>
        <v>2</v>
      </c>
      <c r="H6092">
        <f>IFERROR(VLOOKUP(G6092,Store_Map!$A$2:$I$100,3,FALSE),"")</f>
        <v>0</v>
      </c>
      <c r="I6092">
        <f>IFERROR(VLOOKUP(G6092,Store_Map!$A$2:$I$100,4,FALSE),"")</f>
        <v>0</v>
      </c>
      <c r="J6092">
        <f>IFERROR(VLOOKUP(G6092,Store_Map!$A$2:$I$100,5,FALSE),"")</f>
        <v>0</v>
      </c>
      <c r="K6092">
        <f>IFERROR(VLOOKUP(G6092,Store_Map!$A$2:$I$100,6,FALSE),"")</f>
        <v>0</v>
      </c>
      <c r="L6092">
        <f>IFERROR(VLOOKUP(G6092,Store_Map!$A$2:$I$100,7,FALSE),"")</f>
        <v>0</v>
      </c>
      <c r="M6092">
        <f>IFERROR(VLOOKUP(G6092,Store_Map!$A$2:$I$100,8,FALSE),"")</f>
        <v>0</v>
      </c>
      <c r="N6092">
        <f t="shared" si="855"/>
        <v>0</v>
      </c>
      <c r="O6092" t="str">
        <f t="shared" si="856"/>
        <v>PASS</v>
      </c>
      <c r="P6092" t="str">
        <f t="shared" si="857"/>
        <v>PASS</v>
      </c>
      <c r="Q6092" t="str">
        <f t="shared" si="858"/>
        <v>PASS</v>
      </c>
      <c r="R6092" t="str">
        <f t="shared" si="859"/>
        <v>PASS</v>
      </c>
      <c r="S6092" t="str">
        <f t="shared" si="860"/>
        <v>PASS</v>
      </c>
      <c r="T6092">
        <f t="shared" si="861"/>
        <v>100</v>
      </c>
      <c r="U6092" t="str">
        <f t="shared" si="862"/>
        <v>Low</v>
      </c>
      <c r="V6092" t="str">
        <f t="shared" si="863"/>
        <v>Clean</v>
      </c>
    </row>
    <row r="6093" spans="1:22" x14ac:dyDescent="0.3">
      <c r="A6093" t="str">
        <f>Raw_Data!A6093</f>
        <v>26084004</v>
      </c>
      <c r="B6093">
        <f>Raw_Data!B6093</f>
        <v>45673</v>
      </c>
      <c r="C6093" t="str">
        <f>Raw_Data!C6093</f>
        <v>AMIODARONE HCL 200 MG TABLE</v>
      </c>
      <c r="D6093" t="str">
        <f>Raw_Data!D6093</f>
        <v>68382022714</v>
      </c>
      <c r="E6093" t="str">
        <f>Raw_Data!E6093</f>
        <v>FORD, JAMES</v>
      </c>
      <c r="F6093" t="str">
        <f>Raw_Data!F6093</f>
        <v>1033117684</v>
      </c>
      <c r="G6093" t="str">
        <f>Raw_Data!H6093</f>
        <v>2</v>
      </c>
      <c r="H6093">
        <f>IFERROR(VLOOKUP(G6093,Store_Map!$A$2:$I$100,3,FALSE),"")</f>
        <v>0</v>
      </c>
      <c r="I6093">
        <f>IFERROR(VLOOKUP(G6093,Store_Map!$A$2:$I$100,4,FALSE),"")</f>
        <v>0</v>
      </c>
      <c r="J6093">
        <f>IFERROR(VLOOKUP(G6093,Store_Map!$A$2:$I$100,5,FALSE),"")</f>
        <v>0</v>
      </c>
      <c r="K6093">
        <f>IFERROR(VLOOKUP(G6093,Store_Map!$A$2:$I$100,6,FALSE),"")</f>
        <v>0</v>
      </c>
      <c r="L6093">
        <f>IFERROR(VLOOKUP(G6093,Store_Map!$A$2:$I$100,7,FALSE),"")</f>
        <v>0</v>
      </c>
      <c r="M6093">
        <f>IFERROR(VLOOKUP(G6093,Store_Map!$A$2:$I$100,8,FALSE),"")</f>
        <v>0</v>
      </c>
      <c r="N6093">
        <f t="shared" si="855"/>
        <v>0</v>
      </c>
      <c r="O6093" t="str">
        <f t="shared" si="856"/>
        <v>PASS</v>
      </c>
      <c r="P6093" t="str">
        <f t="shared" si="857"/>
        <v>PASS</v>
      </c>
      <c r="Q6093" t="str">
        <f t="shared" si="858"/>
        <v>PASS</v>
      </c>
      <c r="R6093" t="str">
        <f t="shared" si="859"/>
        <v>PASS</v>
      </c>
      <c r="S6093" t="str">
        <f t="shared" si="860"/>
        <v>PASS</v>
      </c>
      <c r="T6093">
        <f t="shared" si="861"/>
        <v>100</v>
      </c>
      <c r="U6093" t="str">
        <f t="shared" si="862"/>
        <v>Low</v>
      </c>
      <c r="V6093" t="str">
        <f t="shared" si="863"/>
        <v>Clean</v>
      </c>
    </row>
    <row r="6094" spans="1:22" x14ac:dyDescent="0.3">
      <c r="A6094" t="str">
        <f>Raw_Data!A6094</f>
        <v>26084003</v>
      </c>
      <c r="B6094">
        <f>Raw_Data!B6094</f>
        <v>45673</v>
      </c>
      <c r="C6094" t="str">
        <f>Raw_Data!C6094</f>
        <v>LEVOTHYROXINE 50 MCG TABLET</v>
      </c>
      <c r="D6094" t="str">
        <f>Raw_Data!D6094</f>
        <v>378180377</v>
      </c>
      <c r="E6094" t="str">
        <f>Raw_Data!E6094</f>
        <v>FORD, JAMES</v>
      </c>
      <c r="F6094" t="str">
        <f>Raw_Data!F6094</f>
        <v>1033117684</v>
      </c>
      <c r="G6094" t="str">
        <f>Raw_Data!H6094</f>
        <v>2</v>
      </c>
      <c r="H6094">
        <f>IFERROR(VLOOKUP(G6094,Store_Map!$A$2:$I$100,3,FALSE),"")</f>
        <v>0</v>
      </c>
      <c r="I6094">
        <f>IFERROR(VLOOKUP(G6094,Store_Map!$A$2:$I$100,4,FALSE),"")</f>
        <v>0</v>
      </c>
      <c r="J6094">
        <f>IFERROR(VLOOKUP(G6094,Store_Map!$A$2:$I$100,5,FALSE),"")</f>
        <v>0</v>
      </c>
      <c r="K6094">
        <f>IFERROR(VLOOKUP(G6094,Store_Map!$A$2:$I$100,6,FALSE),"")</f>
        <v>0</v>
      </c>
      <c r="L6094">
        <f>IFERROR(VLOOKUP(G6094,Store_Map!$A$2:$I$100,7,FALSE),"")</f>
        <v>0</v>
      </c>
      <c r="M6094">
        <f>IFERROR(VLOOKUP(G6094,Store_Map!$A$2:$I$100,8,FALSE),"")</f>
        <v>0</v>
      </c>
      <c r="N6094">
        <f t="shared" si="855"/>
        <v>0</v>
      </c>
      <c r="O6094" t="str">
        <f t="shared" si="856"/>
        <v>PASS</v>
      </c>
      <c r="P6094" t="str">
        <f t="shared" si="857"/>
        <v>REVIEW</v>
      </c>
      <c r="Q6094" t="str">
        <f t="shared" si="858"/>
        <v>PASS</v>
      </c>
      <c r="R6094" t="str">
        <f t="shared" si="859"/>
        <v>PASS</v>
      </c>
      <c r="S6094" t="str">
        <f t="shared" si="860"/>
        <v>REVIEW</v>
      </c>
      <c r="T6094">
        <f t="shared" si="861"/>
        <v>90</v>
      </c>
      <c r="U6094" t="str">
        <f t="shared" si="862"/>
        <v>Low</v>
      </c>
      <c r="V6094" t="str">
        <f t="shared" si="863"/>
        <v>Invalid NDC</v>
      </c>
    </row>
    <row r="6095" spans="1:22" x14ac:dyDescent="0.3">
      <c r="A6095" t="str">
        <f>Raw_Data!A6095</f>
        <v>26082894</v>
      </c>
      <c r="B6095">
        <f>Raw_Data!B6095</f>
        <v>45673</v>
      </c>
      <c r="C6095" t="str">
        <f>Raw_Data!C6095</f>
        <v>GABAPENTIN 300 MG CAPSULE</v>
      </c>
      <c r="D6095" t="str">
        <f>Raw_Data!D6095</f>
        <v>50228018010</v>
      </c>
      <c r="E6095" t="str">
        <f>Raw_Data!E6095</f>
        <v>FORD, JAMES</v>
      </c>
      <c r="F6095" t="str">
        <f>Raw_Data!F6095</f>
        <v>1033117684</v>
      </c>
      <c r="G6095" t="str">
        <f>Raw_Data!H6095</f>
        <v>2</v>
      </c>
      <c r="H6095">
        <f>IFERROR(VLOOKUP(G6095,Store_Map!$A$2:$I$100,3,FALSE),"")</f>
        <v>0</v>
      </c>
      <c r="I6095">
        <f>IFERROR(VLOOKUP(G6095,Store_Map!$A$2:$I$100,4,FALSE),"")</f>
        <v>0</v>
      </c>
      <c r="J6095">
        <f>IFERROR(VLOOKUP(G6095,Store_Map!$A$2:$I$100,5,FALSE),"")</f>
        <v>0</v>
      </c>
      <c r="K6095">
        <f>IFERROR(VLOOKUP(G6095,Store_Map!$A$2:$I$100,6,FALSE),"")</f>
        <v>0</v>
      </c>
      <c r="L6095">
        <f>IFERROR(VLOOKUP(G6095,Store_Map!$A$2:$I$100,7,FALSE),"")</f>
        <v>0</v>
      </c>
      <c r="M6095">
        <f>IFERROR(VLOOKUP(G6095,Store_Map!$A$2:$I$100,8,FALSE),"")</f>
        <v>0</v>
      </c>
      <c r="N6095">
        <f t="shared" si="855"/>
        <v>0</v>
      </c>
      <c r="O6095" t="str">
        <f t="shared" si="856"/>
        <v>PASS</v>
      </c>
      <c r="P6095" t="str">
        <f t="shared" si="857"/>
        <v>PASS</v>
      </c>
      <c r="Q6095" t="str">
        <f t="shared" si="858"/>
        <v>PASS</v>
      </c>
      <c r="R6095" t="str">
        <f t="shared" si="859"/>
        <v>PASS</v>
      </c>
      <c r="S6095" t="str">
        <f t="shared" si="860"/>
        <v>PASS</v>
      </c>
      <c r="T6095">
        <f t="shared" si="861"/>
        <v>100</v>
      </c>
      <c r="U6095" t="str">
        <f t="shared" si="862"/>
        <v>Low</v>
      </c>
      <c r="V6095" t="str">
        <f t="shared" si="863"/>
        <v>Clean</v>
      </c>
    </row>
    <row r="6096" spans="1:22" x14ac:dyDescent="0.3">
      <c r="A6096" t="str">
        <f>Raw_Data!A6096</f>
        <v>26084985</v>
      </c>
      <c r="B6096">
        <f>Raw_Data!B6096</f>
        <v>45673</v>
      </c>
      <c r="C6096" t="str">
        <f>Raw_Data!C6096</f>
        <v>VITAMIN D2 1.25MG(50,000 UN</v>
      </c>
      <c r="D6096" t="str">
        <f>Raw_Data!D6096</f>
        <v>64380073706</v>
      </c>
      <c r="E6096" t="str">
        <f>Raw_Data!E6096</f>
        <v>MUNOZ, FRANCISCO</v>
      </c>
      <c r="F6096" t="str">
        <f>Raw_Data!F6096</f>
        <v>1194015032</v>
      </c>
      <c r="G6096" t="str">
        <f>Raw_Data!H6096</f>
        <v>2</v>
      </c>
      <c r="H6096">
        <f>IFERROR(VLOOKUP(G6096,Store_Map!$A$2:$I$100,3,FALSE),"")</f>
        <v>0</v>
      </c>
      <c r="I6096">
        <f>IFERROR(VLOOKUP(G6096,Store_Map!$A$2:$I$100,4,FALSE),"")</f>
        <v>0</v>
      </c>
      <c r="J6096">
        <f>IFERROR(VLOOKUP(G6096,Store_Map!$A$2:$I$100,5,FALSE),"")</f>
        <v>0</v>
      </c>
      <c r="K6096">
        <f>IFERROR(VLOOKUP(G6096,Store_Map!$A$2:$I$100,6,FALSE),"")</f>
        <v>0</v>
      </c>
      <c r="L6096">
        <f>IFERROR(VLOOKUP(G6096,Store_Map!$A$2:$I$100,7,FALSE),"")</f>
        <v>0</v>
      </c>
      <c r="M6096">
        <f>IFERROR(VLOOKUP(G6096,Store_Map!$A$2:$I$100,8,FALSE),"")</f>
        <v>0</v>
      </c>
      <c r="N6096">
        <f t="shared" si="855"/>
        <v>0</v>
      </c>
      <c r="O6096" t="str">
        <f t="shared" si="856"/>
        <v>PASS</v>
      </c>
      <c r="P6096" t="str">
        <f t="shared" si="857"/>
        <v>PASS</v>
      </c>
      <c r="Q6096" t="str">
        <f t="shared" si="858"/>
        <v>PASS</v>
      </c>
      <c r="R6096" t="str">
        <f t="shared" si="859"/>
        <v>PASS</v>
      </c>
      <c r="S6096" t="str">
        <f t="shared" si="860"/>
        <v>PASS</v>
      </c>
      <c r="T6096">
        <f t="shared" si="861"/>
        <v>100</v>
      </c>
      <c r="U6096" t="str">
        <f t="shared" si="862"/>
        <v>Low</v>
      </c>
      <c r="V6096" t="str">
        <f t="shared" si="863"/>
        <v>Clean</v>
      </c>
    </row>
    <row r="6097" spans="1:22" x14ac:dyDescent="0.3">
      <c r="A6097" t="str">
        <f>Raw_Data!A6097</f>
        <v>26083959</v>
      </c>
      <c r="B6097">
        <f>Raw_Data!B6097</f>
        <v>45673</v>
      </c>
      <c r="C6097" t="str">
        <f>Raw_Data!C6097</f>
        <v>TRUE METRIX GLUCOSE TEST ST</v>
      </c>
      <c r="D6097" t="str">
        <f>Raw_Data!D6097</f>
        <v>56151146004</v>
      </c>
      <c r="E6097" t="str">
        <f>Raw_Data!E6097</f>
        <v>BYNE, EDMUND</v>
      </c>
      <c r="F6097" t="str">
        <f>Raw_Data!F6097</f>
        <v>1033186648</v>
      </c>
      <c r="G6097" t="str">
        <f>Raw_Data!H6097</f>
        <v>2</v>
      </c>
      <c r="H6097">
        <f>IFERROR(VLOOKUP(G6097,Store_Map!$A$2:$I$100,3,FALSE),"")</f>
        <v>0</v>
      </c>
      <c r="I6097">
        <f>IFERROR(VLOOKUP(G6097,Store_Map!$A$2:$I$100,4,FALSE),"")</f>
        <v>0</v>
      </c>
      <c r="J6097">
        <f>IFERROR(VLOOKUP(G6097,Store_Map!$A$2:$I$100,5,FALSE),"")</f>
        <v>0</v>
      </c>
      <c r="K6097">
        <f>IFERROR(VLOOKUP(G6097,Store_Map!$A$2:$I$100,6,FALSE),"")</f>
        <v>0</v>
      </c>
      <c r="L6097">
        <f>IFERROR(VLOOKUP(G6097,Store_Map!$A$2:$I$100,7,FALSE),"")</f>
        <v>0</v>
      </c>
      <c r="M6097">
        <f>IFERROR(VLOOKUP(G6097,Store_Map!$A$2:$I$100,8,FALSE),"")</f>
        <v>0</v>
      </c>
      <c r="N6097">
        <f t="shared" si="855"/>
        <v>0</v>
      </c>
      <c r="O6097" t="str">
        <f t="shared" si="856"/>
        <v>PASS</v>
      </c>
      <c r="P6097" t="str">
        <f t="shared" si="857"/>
        <v>PASS</v>
      </c>
      <c r="Q6097" t="str">
        <f t="shared" si="858"/>
        <v>PASS</v>
      </c>
      <c r="R6097" t="str">
        <f t="shared" si="859"/>
        <v>PASS</v>
      </c>
      <c r="S6097" t="str">
        <f t="shared" si="860"/>
        <v>PASS</v>
      </c>
      <c r="T6097">
        <f t="shared" si="861"/>
        <v>100</v>
      </c>
      <c r="U6097" t="str">
        <f t="shared" si="862"/>
        <v>Low</v>
      </c>
      <c r="V6097" t="str">
        <f t="shared" si="863"/>
        <v>Clean</v>
      </c>
    </row>
    <row r="6098" spans="1:22" x14ac:dyDescent="0.3">
      <c r="A6098" t="str">
        <f>Raw_Data!A6098</f>
        <v>26084988</v>
      </c>
      <c r="B6098">
        <f>Raw_Data!B6098</f>
        <v>45673</v>
      </c>
      <c r="C6098" t="str">
        <f>Raw_Data!C6098</f>
        <v>NITROFURANTOIN MONO-MCR 100</v>
      </c>
      <c r="D6098" t="str">
        <f>Raw_Data!D6098</f>
        <v>47781030301</v>
      </c>
      <c r="E6098" t="str">
        <f>Raw_Data!E6098</f>
        <v>BAHR, EVAN</v>
      </c>
      <c r="F6098" t="str">
        <f>Raw_Data!F6098</f>
        <v>1033105416</v>
      </c>
      <c r="G6098" t="str">
        <f>Raw_Data!H6098</f>
        <v>2</v>
      </c>
      <c r="H6098">
        <f>IFERROR(VLOOKUP(G6098,Store_Map!$A$2:$I$100,3,FALSE),"")</f>
        <v>0</v>
      </c>
      <c r="I6098">
        <f>IFERROR(VLOOKUP(G6098,Store_Map!$A$2:$I$100,4,FALSE),"")</f>
        <v>0</v>
      </c>
      <c r="J6098">
        <f>IFERROR(VLOOKUP(G6098,Store_Map!$A$2:$I$100,5,FALSE),"")</f>
        <v>0</v>
      </c>
      <c r="K6098">
        <f>IFERROR(VLOOKUP(G6098,Store_Map!$A$2:$I$100,6,FALSE),"")</f>
        <v>0</v>
      </c>
      <c r="L6098">
        <f>IFERROR(VLOOKUP(G6098,Store_Map!$A$2:$I$100,7,FALSE),"")</f>
        <v>0</v>
      </c>
      <c r="M6098">
        <f>IFERROR(VLOOKUP(G6098,Store_Map!$A$2:$I$100,8,FALSE),"")</f>
        <v>0</v>
      </c>
      <c r="N6098">
        <f t="shared" si="855"/>
        <v>0</v>
      </c>
      <c r="O6098" t="str">
        <f t="shared" si="856"/>
        <v>PASS</v>
      </c>
      <c r="P6098" t="str">
        <f t="shared" si="857"/>
        <v>PASS</v>
      </c>
      <c r="Q6098" t="str">
        <f t="shared" si="858"/>
        <v>PASS</v>
      </c>
      <c r="R6098" t="str">
        <f t="shared" si="859"/>
        <v>PASS</v>
      </c>
      <c r="S6098" t="str">
        <f t="shared" si="860"/>
        <v>PASS</v>
      </c>
      <c r="T6098">
        <f t="shared" si="861"/>
        <v>100</v>
      </c>
      <c r="U6098" t="str">
        <f t="shared" si="862"/>
        <v>Low</v>
      </c>
      <c r="V6098" t="str">
        <f t="shared" si="863"/>
        <v>Clean</v>
      </c>
    </row>
    <row r="6099" spans="1:22" x14ac:dyDescent="0.3">
      <c r="A6099" t="str">
        <f>Raw_Data!A6099</f>
        <v>26084568</v>
      </c>
      <c r="B6099">
        <f>Raw_Data!B6099</f>
        <v>45673</v>
      </c>
      <c r="C6099" t="str">
        <f>Raw_Data!C6099</f>
        <v>DOVATO 50-300 MG TABLET</v>
      </c>
      <c r="D6099" t="str">
        <f>Raw_Data!D6099</f>
        <v>49702024613</v>
      </c>
      <c r="E6099" t="str">
        <f>Raw_Data!E6099</f>
        <v>DAVIS, KEPLER</v>
      </c>
      <c r="F6099" t="str">
        <f>Raw_Data!F6099</f>
        <v>1740357425</v>
      </c>
      <c r="G6099" t="str">
        <f>Raw_Data!H6099</f>
        <v>2</v>
      </c>
      <c r="H6099">
        <f>IFERROR(VLOOKUP(G6099,Store_Map!$A$2:$I$100,3,FALSE),"")</f>
        <v>0</v>
      </c>
      <c r="I6099">
        <f>IFERROR(VLOOKUP(G6099,Store_Map!$A$2:$I$100,4,FALSE),"")</f>
        <v>0</v>
      </c>
      <c r="J6099">
        <f>IFERROR(VLOOKUP(G6099,Store_Map!$A$2:$I$100,5,FALSE),"")</f>
        <v>0</v>
      </c>
      <c r="K6099">
        <f>IFERROR(VLOOKUP(G6099,Store_Map!$A$2:$I$100,6,FALSE),"")</f>
        <v>0</v>
      </c>
      <c r="L6099">
        <f>IFERROR(VLOOKUP(G6099,Store_Map!$A$2:$I$100,7,FALSE),"")</f>
        <v>0</v>
      </c>
      <c r="M6099">
        <f>IFERROR(VLOOKUP(G6099,Store_Map!$A$2:$I$100,8,FALSE),"")</f>
        <v>0</v>
      </c>
      <c r="N6099">
        <f t="shared" si="855"/>
        <v>0</v>
      </c>
      <c r="O6099" t="str">
        <f t="shared" si="856"/>
        <v>PASS</v>
      </c>
      <c r="P6099" t="str">
        <f t="shared" si="857"/>
        <v>PASS</v>
      </c>
      <c r="Q6099" t="str">
        <f t="shared" si="858"/>
        <v>PASS</v>
      </c>
      <c r="R6099" t="str">
        <f t="shared" si="859"/>
        <v>PASS</v>
      </c>
      <c r="S6099" t="str">
        <f t="shared" si="860"/>
        <v>PASS</v>
      </c>
      <c r="T6099">
        <f t="shared" si="861"/>
        <v>100</v>
      </c>
      <c r="U6099" t="str">
        <f t="shared" si="862"/>
        <v>Low</v>
      </c>
      <c r="V6099" t="str">
        <f t="shared" si="863"/>
        <v>Clean</v>
      </c>
    </row>
    <row r="6100" spans="1:22" x14ac:dyDescent="0.3">
      <c r="A6100" t="str">
        <f>Raw_Data!A6100</f>
        <v>26084989</v>
      </c>
      <c r="B6100">
        <f>Raw_Data!B6100</f>
        <v>45673</v>
      </c>
      <c r="C6100" t="str">
        <f>Raw_Data!C6100</f>
        <v>ROPINIROLE HCL 0.5 MG TABLE</v>
      </c>
      <c r="D6100" t="str">
        <f>Raw_Data!D6100</f>
        <v>62332003131</v>
      </c>
      <c r="E6100" t="str">
        <f>Raw_Data!E6100</f>
        <v>GIBBS, JON</v>
      </c>
      <c r="F6100" t="str">
        <f>Raw_Data!F6100</f>
        <v>1700896156</v>
      </c>
      <c r="G6100" t="str">
        <f>Raw_Data!H6100</f>
        <v>2</v>
      </c>
      <c r="H6100">
        <f>IFERROR(VLOOKUP(G6100,Store_Map!$A$2:$I$100,3,FALSE),"")</f>
        <v>0</v>
      </c>
      <c r="I6100">
        <f>IFERROR(VLOOKUP(G6100,Store_Map!$A$2:$I$100,4,FALSE),"")</f>
        <v>0</v>
      </c>
      <c r="J6100">
        <f>IFERROR(VLOOKUP(G6100,Store_Map!$A$2:$I$100,5,FALSE),"")</f>
        <v>0</v>
      </c>
      <c r="K6100">
        <f>IFERROR(VLOOKUP(G6100,Store_Map!$A$2:$I$100,6,FALSE),"")</f>
        <v>0</v>
      </c>
      <c r="L6100">
        <f>IFERROR(VLOOKUP(G6100,Store_Map!$A$2:$I$100,7,FALSE),"")</f>
        <v>0</v>
      </c>
      <c r="M6100">
        <f>IFERROR(VLOOKUP(G6100,Store_Map!$A$2:$I$100,8,FALSE),"")</f>
        <v>0</v>
      </c>
      <c r="N6100">
        <f t="shared" si="855"/>
        <v>0</v>
      </c>
      <c r="O6100" t="str">
        <f t="shared" si="856"/>
        <v>PASS</v>
      </c>
      <c r="P6100" t="str">
        <f t="shared" si="857"/>
        <v>PASS</v>
      </c>
      <c r="Q6100" t="str">
        <f t="shared" si="858"/>
        <v>PASS</v>
      </c>
      <c r="R6100" t="str">
        <f t="shared" si="859"/>
        <v>PASS</v>
      </c>
      <c r="S6100" t="str">
        <f t="shared" si="860"/>
        <v>PASS</v>
      </c>
      <c r="T6100">
        <f t="shared" si="861"/>
        <v>100</v>
      </c>
      <c r="U6100" t="str">
        <f t="shared" si="862"/>
        <v>Low</v>
      </c>
      <c r="V6100" t="str">
        <f t="shared" si="863"/>
        <v>Clean</v>
      </c>
    </row>
    <row r="6101" spans="1:22" x14ac:dyDescent="0.3">
      <c r="A6101" t="str">
        <f>Raw_Data!A6101</f>
        <v>26084984</v>
      </c>
      <c r="B6101">
        <f>Raw_Data!B6101</f>
        <v>45674</v>
      </c>
      <c r="C6101" t="str">
        <f>Raw_Data!C6101</f>
        <v>BUPROPION HCL XL 300 MG TAB</v>
      </c>
      <c r="D6101" t="str">
        <f>Raw_Data!D6101</f>
        <v>68180032006</v>
      </c>
      <c r="E6101" t="str">
        <f>Raw_Data!E6101</f>
        <v>FORD, JAMES</v>
      </c>
      <c r="F6101" t="str">
        <f>Raw_Data!F6101</f>
        <v>1033117684</v>
      </c>
      <c r="G6101" t="str">
        <f>Raw_Data!H6101</f>
        <v>2</v>
      </c>
      <c r="H6101">
        <f>IFERROR(VLOOKUP(G6101,Store_Map!$A$2:$I$100,3,FALSE),"")</f>
        <v>0</v>
      </c>
      <c r="I6101">
        <f>IFERROR(VLOOKUP(G6101,Store_Map!$A$2:$I$100,4,FALSE),"")</f>
        <v>0</v>
      </c>
      <c r="J6101">
        <f>IFERROR(VLOOKUP(G6101,Store_Map!$A$2:$I$100,5,FALSE),"")</f>
        <v>0</v>
      </c>
      <c r="K6101">
        <f>IFERROR(VLOOKUP(G6101,Store_Map!$A$2:$I$100,6,FALSE),"")</f>
        <v>0</v>
      </c>
      <c r="L6101">
        <f>IFERROR(VLOOKUP(G6101,Store_Map!$A$2:$I$100,7,FALSE),"")</f>
        <v>0</v>
      </c>
      <c r="M6101">
        <f>IFERROR(VLOOKUP(G6101,Store_Map!$A$2:$I$100,8,FALSE),"")</f>
        <v>0</v>
      </c>
      <c r="N6101">
        <f t="shared" si="855"/>
        <v>0</v>
      </c>
      <c r="O6101" t="str">
        <f t="shared" si="856"/>
        <v>PASS</v>
      </c>
      <c r="P6101" t="str">
        <f t="shared" si="857"/>
        <v>PASS</v>
      </c>
      <c r="Q6101" t="str">
        <f t="shared" si="858"/>
        <v>PASS</v>
      </c>
      <c r="R6101" t="str">
        <f t="shared" si="859"/>
        <v>PASS</v>
      </c>
      <c r="S6101" t="str">
        <f t="shared" si="860"/>
        <v>PASS</v>
      </c>
      <c r="T6101">
        <f t="shared" si="861"/>
        <v>100</v>
      </c>
      <c r="U6101" t="str">
        <f t="shared" si="862"/>
        <v>Low</v>
      </c>
      <c r="V6101" t="str">
        <f t="shared" si="863"/>
        <v>Clean</v>
      </c>
    </row>
    <row r="6102" spans="1:22" x14ac:dyDescent="0.3">
      <c r="A6102" t="str">
        <f>Raw_Data!A6102</f>
        <v>26076970</v>
      </c>
      <c r="B6102">
        <f>Raw_Data!B6102</f>
        <v>45674</v>
      </c>
      <c r="C6102" t="str">
        <f>Raw_Data!C6102</f>
        <v>SKYRIZI 150 MG/ML PEN</v>
      </c>
      <c r="D6102" t="str">
        <f>Raw_Data!D6102</f>
        <v>74210001</v>
      </c>
      <c r="E6102" t="str">
        <f>Raw_Data!E6102</f>
        <v>THAKORE, MORGAN</v>
      </c>
      <c r="F6102" t="str">
        <f>Raw_Data!F6102</f>
        <v>1770875130</v>
      </c>
      <c r="G6102" t="str">
        <f>Raw_Data!H6102</f>
        <v>2</v>
      </c>
      <c r="H6102">
        <f>IFERROR(VLOOKUP(G6102,Store_Map!$A$2:$I$100,3,FALSE),"")</f>
        <v>0</v>
      </c>
      <c r="I6102">
        <f>IFERROR(VLOOKUP(G6102,Store_Map!$A$2:$I$100,4,FALSE),"")</f>
        <v>0</v>
      </c>
      <c r="J6102">
        <f>IFERROR(VLOOKUP(G6102,Store_Map!$A$2:$I$100,5,FALSE),"")</f>
        <v>0</v>
      </c>
      <c r="K6102">
        <f>IFERROR(VLOOKUP(G6102,Store_Map!$A$2:$I$100,6,FALSE),"")</f>
        <v>0</v>
      </c>
      <c r="L6102">
        <f>IFERROR(VLOOKUP(G6102,Store_Map!$A$2:$I$100,7,FALSE),"")</f>
        <v>0</v>
      </c>
      <c r="M6102">
        <f>IFERROR(VLOOKUP(G6102,Store_Map!$A$2:$I$100,8,FALSE),"")</f>
        <v>0</v>
      </c>
      <c r="N6102">
        <f t="shared" si="855"/>
        <v>0</v>
      </c>
      <c r="O6102" t="str">
        <f t="shared" si="856"/>
        <v>PASS</v>
      </c>
      <c r="P6102" t="str">
        <f t="shared" si="857"/>
        <v>REVIEW</v>
      </c>
      <c r="Q6102" t="str">
        <f t="shared" si="858"/>
        <v>PASS</v>
      </c>
      <c r="R6102" t="str">
        <f t="shared" si="859"/>
        <v>PASS</v>
      </c>
      <c r="S6102" t="str">
        <f t="shared" si="860"/>
        <v>REVIEW</v>
      </c>
      <c r="T6102">
        <f t="shared" si="861"/>
        <v>90</v>
      </c>
      <c r="U6102" t="str">
        <f t="shared" si="862"/>
        <v>Low</v>
      </c>
      <c r="V6102" t="str">
        <f t="shared" si="863"/>
        <v>Invalid NDC</v>
      </c>
    </row>
    <row r="6103" spans="1:22" x14ac:dyDescent="0.3">
      <c r="A6103" t="str">
        <f>Raw_Data!A6103</f>
        <v>26081856</v>
      </c>
      <c r="B6103">
        <f>Raw_Data!B6103</f>
        <v>45674</v>
      </c>
      <c r="C6103" t="str">
        <f>Raw_Data!C6103</f>
        <v>BIKTARVY 50-200-25 MG TABLE</v>
      </c>
      <c r="D6103" t="str">
        <f>Raw_Data!D6103</f>
        <v>61958250101</v>
      </c>
      <c r="E6103" t="str">
        <f>Raw_Data!E6103</f>
        <v>DAVIS, KEPLER</v>
      </c>
      <c r="F6103" t="str">
        <f>Raw_Data!F6103</f>
        <v>1740357425</v>
      </c>
      <c r="G6103" t="str">
        <f>Raw_Data!H6103</f>
        <v>2</v>
      </c>
      <c r="H6103">
        <f>IFERROR(VLOOKUP(G6103,Store_Map!$A$2:$I$100,3,FALSE),"")</f>
        <v>0</v>
      </c>
      <c r="I6103">
        <f>IFERROR(VLOOKUP(G6103,Store_Map!$A$2:$I$100,4,FALSE),"")</f>
        <v>0</v>
      </c>
      <c r="J6103">
        <f>IFERROR(VLOOKUP(G6103,Store_Map!$A$2:$I$100,5,FALSE),"")</f>
        <v>0</v>
      </c>
      <c r="K6103">
        <f>IFERROR(VLOOKUP(G6103,Store_Map!$A$2:$I$100,6,FALSE),"")</f>
        <v>0</v>
      </c>
      <c r="L6103">
        <f>IFERROR(VLOOKUP(G6103,Store_Map!$A$2:$I$100,7,FALSE),"")</f>
        <v>0</v>
      </c>
      <c r="M6103">
        <f>IFERROR(VLOOKUP(G6103,Store_Map!$A$2:$I$100,8,FALSE),"")</f>
        <v>0</v>
      </c>
      <c r="N6103">
        <f t="shared" si="855"/>
        <v>0</v>
      </c>
      <c r="O6103" t="str">
        <f t="shared" si="856"/>
        <v>PASS</v>
      </c>
      <c r="P6103" t="str">
        <f t="shared" si="857"/>
        <v>PASS</v>
      </c>
      <c r="Q6103" t="str">
        <f t="shared" si="858"/>
        <v>PASS</v>
      </c>
      <c r="R6103" t="str">
        <f t="shared" si="859"/>
        <v>PASS</v>
      </c>
      <c r="S6103" t="str">
        <f t="shared" si="860"/>
        <v>PASS</v>
      </c>
      <c r="T6103">
        <f t="shared" si="861"/>
        <v>100</v>
      </c>
      <c r="U6103" t="str">
        <f t="shared" si="862"/>
        <v>Low</v>
      </c>
      <c r="V6103" t="str">
        <f t="shared" si="863"/>
        <v>Clean</v>
      </c>
    </row>
    <row r="6104" spans="1:22" x14ac:dyDescent="0.3">
      <c r="A6104" t="str">
        <f>Raw_Data!A6104</f>
        <v>26082433</v>
      </c>
      <c r="B6104">
        <f>Raw_Data!B6104</f>
        <v>45674</v>
      </c>
      <c r="C6104" t="str">
        <f>Raw_Data!C6104</f>
        <v>DOVATO 50-300 MG TABLET</v>
      </c>
      <c r="D6104" t="str">
        <f>Raw_Data!D6104</f>
        <v>49702024613</v>
      </c>
      <c r="E6104" t="str">
        <f>Raw_Data!E6104</f>
        <v>DAVIS, KEPLER</v>
      </c>
      <c r="F6104" t="str">
        <f>Raw_Data!F6104</f>
        <v>1740357425</v>
      </c>
      <c r="G6104" t="str">
        <f>Raw_Data!H6104</f>
        <v>2</v>
      </c>
      <c r="H6104">
        <f>IFERROR(VLOOKUP(G6104,Store_Map!$A$2:$I$100,3,FALSE),"")</f>
        <v>0</v>
      </c>
      <c r="I6104">
        <f>IFERROR(VLOOKUP(G6104,Store_Map!$A$2:$I$100,4,FALSE),"")</f>
        <v>0</v>
      </c>
      <c r="J6104">
        <f>IFERROR(VLOOKUP(G6104,Store_Map!$A$2:$I$100,5,FALSE),"")</f>
        <v>0</v>
      </c>
      <c r="K6104">
        <f>IFERROR(VLOOKUP(G6104,Store_Map!$A$2:$I$100,6,FALSE),"")</f>
        <v>0</v>
      </c>
      <c r="L6104">
        <f>IFERROR(VLOOKUP(G6104,Store_Map!$A$2:$I$100,7,FALSE),"")</f>
        <v>0</v>
      </c>
      <c r="M6104">
        <f>IFERROR(VLOOKUP(G6104,Store_Map!$A$2:$I$100,8,FALSE),"")</f>
        <v>0</v>
      </c>
      <c r="N6104">
        <f t="shared" si="855"/>
        <v>0</v>
      </c>
      <c r="O6104" t="str">
        <f t="shared" si="856"/>
        <v>PASS</v>
      </c>
      <c r="P6104" t="str">
        <f t="shared" si="857"/>
        <v>PASS</v>
      </c>
      <c r="Q6104" t="str">
        <f t="shared" si="858"/>
        <v>PASS</v>
      </c>
      <c r="R6104" t="str">
        <f t="shared" si="859"/>
        <v>PASS</v>
      </c>
      <c r="S6104" t="str">
        <f t="shared" si="860"/>
        <v>PASS</v>
      </c>
      <c r="T6104">
        <f t="shared" si="861"/>
        <v>100</v>
      </c>
      <c r="U6104" t="str">
        <f t="shared" si="862"/>
        <v>Low</v>
      </c>
      <c r="V6104" t="str">
        <f t="shared" si="863"/>
        <v>Clean</v>
      </c>
    </row>
    <row r="6105" spans="1:22" x14ac:dyDescent="0.3">
      <c r="A6105" t="str">
        <f>Raw_Data!A6105</f>
        <v>26081996</v>
      </c>
      <c r="B6105">
        <f>Raw_Data!B6105</f>
        <v>45674</v>
      </c>
      <c r="C6105" t="str">
        <f>Raw_Data!C6105</f>
        <v>FEROSUL 325 MG TABLET</v>
      </c>
      <c r="D6105" t="str">
        <f>Raw_Data!D6105</f>
        <v>904759180</v>
      </c>
      <c r="E6105" t="str">
        <f>Raw_Data!E6105</f>
        <v>YASIN, NURA</v>
      </c>
      <c r="F6105" t="str">
        <f>Raw_Data!F6105</f>
        <v>1265518567</v>
      </c>
      <c r="G6105" t="str">
        <f>Raw_Data!H6105</f>
        <v>2</v>
      </c>
      <c r="H6105">
        <f>IFERROR(VLOOKUP(G6105,Store_Map!$A$2:$I$100,3,FALSE),"")</f>
        <v>0</v>
      </c>
      <c r="I6105">
        <f>IFERROR(VLOOKUP(G6105,Store_Map!$A$2:$I$100,4,FALSE),"")</f>
        <v>0</v>
      </c>
      <c r="J6105">
        <f>IFERROR(VLOOKUP(G6105,Store_Map!$A$2:$I$100,5,FALSE),"")</f>
        <v>0</v>
      </c>
      <c r="K6105">
        <f>IFERROR(VLOOKUP(G6105,Store_Map!$A$2:$I$100,6,FALSE),"")</f>
        <v>0</v>
      </c>
      <c r="L6105">
        <f>IFERROR(VLOOKUP(G6105,Store_Map!$A$2:$I$100,7,FALSE),"")</f>
        <v>0</v>
      </c>
      <c r="M6105">
        <f>IFERROR(VLOOKUP(G6105,Store_Map!$A$2:$I$100,8,FALSE),"")</f>
        <v>0</v>
      </c>
      <c r="N6105">
        <f t="shared" si="855"/>
        <v>0</v>
      </c>
      <c r="O6105" t="str">
        <f t="shared" si="856"/>
        <v>PASS</v>
      </c>
      <c r="P6105" t="str">
        <f t="shared" si="857"/>
        <v>REVIEW</v>
      </c>
      <c r="Q6105" t="str">
        <f t="shared" si="858"/>
        <v>PASS</v>
      </c>
      <c r="R6105" t="str">
        <f t="shared" si="859"/>
        <v>PASS</v>
      </c>
      <c r="S6105" t="str">
        <f t="shared" si="860"/>
        <v>REVIEW</v>
      </c>
      <c r="T6105">
        <f t="shared" si="861"/>
        <v>90</v>
      </c>
      <c r="U6105" t="str">
        <f t="shared" si="862"/>
        <v>Low</v>
      </c>
      <c r="V6105" t="str">
        <f t="shared" si="863"/>
        <v>Invalid NDC</v>
      </c>
    </row>
    <row r="6106" spans="1:22" x14ac:dyDescent="0.3">
      <c r="A6106" t="str">
        <f>Raw_Data!A6106</f>
        <v>26084991</v>
      </c>
      <c r="B6106">
        <f>Raw_Data!B6106</f>
        <v>45674</v>
      </c>
      <c r="C6106" t="str">
        <f>Raw_Data!C6106</f>
        <v>*LURASIDONE HCL 40 MG TABLE</v>
      </c>
      <c r="D6106" t="str">
        <f>Raw_Data!D6106</f>
        <v>67877063930</v>
      </c>
      <c r="E6106" t="str">
        <f>Raw_Data!E6106</f>
        <v>BROWN, MILLICENT</v>
      </c>
      <c r="F6106" t="str">
        <f>Raw_Data!F6106</f>
        <v>1407994940</v>
      </c>
      <c r="G6106" t="str">
        <f>Raw_Data!H6106</f>
        <v>2</v>
      </c>
      <c r="H6106">
        <f>IFERROR(VLOOKUP(G6106,Store_Map!$A$2:$I$100,3,FALSE),"")</f>
        <v>0</v>
      </c>
      <c r="I6106">
        <f>IFERROR(VLOOKUP(G6106,Store_Map!$A$2:$I$100,4,FALSE),"")</f>
        <v>0</v>
      </c>
      <c r="J6106">
        <f>IFERROR(VLOOKUP(G6106,Store_Map!$A$2:$I$100,5,FALSE),"")</f>
        <v>0</v>
      </c>
      <c r="K6106">
        <f>IFERROR(VLOOKUP(G6106,Store_Map!$A$2:$I$100,6,FALSE),"")</f>
        <v>0</v>
      </c>
      <c r="L6106">
        <f>IFERROR(VLOOKUP(G6106,Store_Map!$A$2:$I$100,7,FALSE),"")</f>
        <v>0</v>
      </c>
      <c r="M6106">
        <f>IFERROR(VLOOKUP(G6106,Store_Map!$A$2:$I$100,8,FALSE),"")</f>
        <v>0</v>
      </c>
      <c r="N6106">
        <f t="shared" si="855"/>
        <v>0</v>
      </c>
      <c r="O6106" t="str">
        <f t="shared" si="856"/>
        <v>PASS</v>
      </c>
      <c r="P6106" t="str">
        <f t="shared" si="857"/>
        <v>PASS</v>
      </c>
      <c r="Q6106" t="str">
        <f t="shared" si="858"/>
        <v>PASS</v>
      </c>
      <c r="R6106" t="str">
        <f t="shared" si="859"/>
        <v>PASS</v>
      </c>
      <c r="S6106" t="str">
        <f t="shared" si="860"/>
        <v>PASS</v>
      </c>
      <c r="T6106">
        <f t="shared" si="861"/>
        <v>100</v>
      </c>
      <c r="U6106" t="str">
        <f t="shared" si="862"/>
        <v>Low</v>
      </c>
      <c r="V6106" t="str">
        <f t="shared" si="863"/>
        <v>Clean</v>
      </c>
    </row>
    <row r="6107" spans="1:22" x14ac:dyDescent="0.3">
      <c r="A6107" t="str">
        <f>Raw_Data!A6107</f>
        <v>26084992</v>
      </c>
      <c r="B6107">
        <f>Raw_Data!B6107</f>
        <v>45674</v>
      </c>
      <c r="C6107" t="str">
        <f>Raw_Data!C6107</f>
        <v>*PRAZOSIN 1 MG CAPSULE</v>
      </c>
      <c r="D6107" t="str">
        <f>Raw_Data!D6107</f>
        <v>70377006611</v>
      </c>
      <c r="E6107" t="str">
        <f>Raw_Data!E6107</f>
        <v>BROWN, MILLICENT</v>
      </c>
      <c r="F6107" t="str">
        <f>Raw_Data!F6107</f>
        <v>1407994940</v>
      </c>
      <c r="G6107" t="str">
        <f>Raw_Data!H6107</f>
        <v>2</v>
      </c>
      <c r="H6107">
        <f>IFERROR(VLOOKUP(G6107,Store_Map!$A$2:$I$100,3,FALSE),"")</f>
        <v>0</v>
      </c>
      <c r="I6107">
        <f>IFERROR(VLOOKUP(G6107,Store_Map!$A$2:$I$100,4,FALSE),"")</f>
        <v>0</v>
      </c>
      <c r="J6107">
        <f>IFERROR(VLOOKUP(G6107,Store_Map!$A$2:$I$100,5,FALSE),"")</f>
        <v>0</v>
      </c>
      <c r="K6107">
        <f>IFERROR(VLOOKUP(G6107,Store_Map!$A$2:$I$100,6,FALSE),"")</f>
        <v>0</v>
      </c>
      <c r="L6107">
        <f>IFERROR(VLOOKUP(G6107,Store_Map!$A$2:$I$100,7,FALSE),"")</f>
        <v>0</v>
      </c>
      <c r="M6107">
        <f>IFERROR(VLOOKUP(G6107,Store_Map!$A$2:$I$100,8,FALSE),"")</f>
        <v>0</v>
      </c>
      <c r="N6107">
        <f t="shared" si="855"/>
        <v>0</v>
      </c>
      <c r="O6107" t="str">
        <f t="shared" si="856"/>
        <v>PASS</v>
      </c>
      <c r="P6107" t="str">
        <f t="shared" si="857"/>
        <v>PASS</v>
      </c>
      <c r="Q6107" t="str">
        <f t="shared" si="858"/>
        <v>PASS</v>
      </c>
      <c r="R6107" t="str">
        <f t="shared" si="859"/>
        <v>PASS</v>
      </c>
      <c r="S6107" t="str">
        <f t="shared" si="860"/>
        <v>PASS</v>
      </c>
      <c r="T6107">
        <f t="shared" si="861"/>
        <v>100</v>
      </c>
      <c r="U6107" t="str">
        <f t="shared" si="862"/>
        <v>Low</v>
      </c>
      <c r="V6107" t="str">
        <f t="shared" si="863"/>
        <v>Clean</v>
      </c>
    </row>
    <row r="6108" spans="1:22" x14ac:dyDescent="0.3">
      <c r="A6108" t="str">
        <f>Raw_Data!A6108</f>
        <v>26078781</v>
      </c>
      <c r="B6108">
        <f>Raw_Data!B6108</f>
        <v>45674</v>
      </c>
      <c r="C6108" t="str">
        <f>Raw_Data!C6108</f>
        <v>VITAMIN D2 1.25MG(50,000 UN</v>
      </c>
      <c r="D6108" t="str">
        <f>Raw_Data!D6108</f>
        <v>64380073706</v>
      </c>
      <c r="E6108" t="str">
        <f>Raw_Data!E6108</f>
        <v>DAVIS, KEPLER</v>
      </c>
      <c r="F6108" t="str">
        <f>Raw_Data!F6108</f>
        <v>1740357425</v>
      </c>
      <c r="G6108" t="str">
        <f>Raw_Data!H6108</f>
        <v>2</v>
      </c>
      <c r="H6108">
        <f>IFERROR(VLOOKUP(G6108,Store_Map!$A$2:$I$100,3,FALSE),"")</f>
        <v>0</v>
      </c>
      <c r="I6108">
        <f>IFERROR(VLOOKUP(G6108,Store_Map!$A$2:$I$100,4,FALSE),"")</f>
        <v>0</v>
      </c>
      <c r="J6108">
        <f>IFERROR(VLOOKUP(G6108,Store_Map!$A$2:$I$100,5,FALSE),"")</f>
        <v>0</v>
      </c>
      <c r="K6108">
        <f>IFERROR(VLOOKUP(G6108,Store_Map!$A$2:$I$100,6,FALSE),"")</f>
        <v>0</v>
      </c>
      <c r="L6108">
        <f>IFERROR(VLOOKUP(G6108,Store_Map!$A$2:$I$100,7,FALSE),"")</f>
        <v>0</v>
      </c>
      <c r="M6108">
        <f>IFERROR(VLOOKUP(G6108,Store_Map!$A$2:$I$100,8,FALSE),"")</f>
        <v>0</v>
      </c>
      <c r="N6108">
        <f t="shared" si="855"/>
        <v>0</v>
      </c>
      <c r="O6108" t="str">
        <f t="shared" si="856"/>
        <v>PASS</v>
      </c>
      <c r="P6108" t="str">
        <f t="shared" si="857"/>
        <v>PASS</v>
      </c>
      <c r="Q6108" t="str">
        <f t="shared" si="858"/>
        <v>PASS</v>
      </c>
      <c r="R6108" t="str">
        <f t="shared" si="859"/>
        <v>PASS</v>
      </c>
      <c r="S6108" t="str">
        <f t="shared" si="860"/>
        <v>PASS</v>
      </c>
      <c r="T6108">
        <f t="shared" si="861"/>
        <v>100</v>
      </c>
      <c r="U6108" t="str">
        <f t="shared" si="862"/>
        <v>Low</v>
      </c>
      <c r="V6108" t="str">
        <f t="shared" si="863"/>
        <v>Clean</v>
      </c>
    </row>
    <row r="6109" spans="1:22" x14ac:dyDescent="0.3">
      <c r="A6109" t="str">
        <f>Raw_Data!A6109</f>
        <v>26084995</v>
      </c>
      <c r="B6109">
        <f>Raw_Data!B6109</f>
        <v>45674</v>
      </c>
      <c r="C6109" t="str">
        <f>Raw_Data!C6109</f>
        <v>METOPROLOL TARTRATE 25 MG T</v>
      </c>
      <c r="D6109" t="str">
        <f>Raw_Data!D6109</f>
        <v>378001801</v>
      </c>
      <c r="E6109" t="str">
        <f>Raw_Data!E6109</f>
        <v>FORD, JAMES</v>
      </c>
      <c r="F6109" t="str">
        <f>Raw_Data!F6109</f>
        <v>1033117684</v>
      </c>
      <c r="G6109" t="str">
        <f>Raw_Data!H6109</f>
        <v>2</v>
      </c>
      <c r="H6109">
        <f>IFERROR(VLOOKUP(G6109,Store_Map!$A$2:$I$100,3,FALSE),"")</f>
        <v>0</v>
      </c>
      <c r="I6109">
        <f>IFERROR(VLOOKUP(G6109,Store_Map!$A$2:$I$100,4,FALSE),"")</f>
        <v>0</v>
      </c>
      <c r="J6109">
        <f>IFERROR(VLOOKUP(G6109,Store_Map!$A$2:$I$100,5,FALSE),"")</f>
        <v>0</v>
      </c>
      <c r="K6109">
        <f>IFERROR(VLOOKUP(G6109,Store_Map!$A$2:$I$100,6,FALSE),"")</f>
        <v>0</v>
      </c>
      <c r="L6109">
        <f>IFERROR(VLOOKUP(G6109,Store_Map!$A$2:$I$100,7,FALSE),"")</f>
        <v>0</v>
      </c>
      <c r="M6109">
        <f>IFERROR(VLOOKUP(G6109,Store_Map!$A$2:$I$100,8,FALSE),"")</f>
        <v>0</v>
      </c>
      <c r="N6109">
        <f t="shared" si="855"/>
        <v>0</v>
      </c>
      <c r="O6109" t="str">
        <f t="shared" si="856"/>
        <v>PASS</v>
      </c>
      <c r="P6109" t="str">
        <f t="shared" si="857"/>
        <v>REVIEW</v>
      </c>
      <c r="Q6109" t="str">
        <f t="shared" si="858"/>
        <v>PASS</v>
      </c>
      <c r="R6109" t="str">
        <f t="shared" si="859"/>
        <v>PASS</v>
      </c>
      <c r="S6109" t="str">
        <f t="shared" si="860"/>
        <v>REVIEW</v>
      </c>
      <c r="T6109">
        <f t="shared" si="861"/>
        <v>90</v>
      </c>
      <c r="U6109" t="str">
        <f t="shared" si="862"/>
        <v>Low</v>
      </c>
      <c r="V6109" t="str">
        <f t="shared" si="863"/>
        <v>Invalid NDC</v>
      </c>
    </row>
    <row r="6110" spans="1:22" x14ac:dyDescent="0.3">
      <c r="A6110" t="str">
        <f>Raw_Data!A6110</f>
        <v>26081674</v>
      </c>
      <c r="B6110">
        <f>Raw_Data!B6110</f>
        <v>45674</v>
      </c>
      <c r="C6110" t="str">
        <f>Raw_Data!C6110</f>
        <v>DOVATO 50-300 MG TABLET</v>
      </c>
      <c r="D6110" t="str">
        <f>Raw_Data!D6110</f>
        <v>49702024613</v>
      </c>
      <c r="E6110" t="str">
        <f>Raw_Data!E6110</f>
        <v>DAVIS, KEPLER</v>
      </c>
      <c r="F6110" t="str">
        <f>Raw_Data!F6110</f>
        <v>1740357425</v>
      </c>
      <c r="G6110" t="str">
        <f>Raw_Data!H6110</f>
        <v>2</v>
      </c>
      <c r="H6110">
        <f>IFERROR(VLOOKUP(G6110,Store_Map!$A$2:$I$100,3,FALSE),"")</f>
        <v>0</v>
      </c>
      <c r="I6110">
        <f>IFERROR(VLOOKUP(G6110,Store_Map!$A$2:$I$100,4,FALSE),"")</f>
        <v>0</v>
      </c>
      <c r="J6110">
        <f>IFERROR(VLOOKUP(G6110,Store_Map!$A$2:$I$100,5,FALSE),"")</f>
        <v>0</v>
      </c>
      <c r="K6110">
        <f>IFERROR(VLOOKUP(G6110,Store_Map!$A$2:$I$100,6,FALSE),"")</f>
        <v>0</v>
      </c>
      <c r="L6110">
        <f>IFERROR(VLOOKUP(G6110,Store_Map!$A$2:$I$100,7,FALSE),"")</f>
        <v>0</v>
      </c>
      <c r="M6110">
        <f>IFERROR(VLOOKUP(G6110,Store_Map!$A$2:$I$100,8,FALSE),"")</f>
        <v>0</v>
      </c>
      <c r="N6110">
        <f t="shared" si="855"/>
        <v>0</v>
      </c>
      <c r="O6110" t="str">
        <f t="shared" si="856"/>
        <v>PASS</v>
      </c>
      <c r="P6110" t="str">
        <f t="shared" si="857"/>
        <v>PASS</v>
      </c>
      <c r="Q6110" t="str">
        <f t="shared" si="858"/>
        <v>PASS</v>
      </c>
      <c r="R6110" t="str">
        <f t="shared" si="859"/>
        <v>PASS</v>
      </c>
      <c r="S6110" t="str">
        <f t="shared" si="860"/>
        <v>PASS</v>
      </c>
      <c r="T6110">
        <f t="shared" si="861"/>
        <v>100</v>
      </c>
      <c r="U6110" t="str">
        <f t="shared" si="862"/>
        <v>Low</v>
      </c>
      <c r="V6110" t="str">
        <f t="shared" si="863"/>
        <v>Clean</v>
      </c>
    </row>
    <row r="6111" spans="1:22" x14ac:dyDescent="0.3">
      <c r="A6111" t="str">
        <f>Raw_Data!A6111</f>
        <v>26082302</v>
      </c>
      <c r="B6111">
        <f>Raw_Data!B6111</f>
        <v>45674</v>
      </c>
      <c r="C6111" t="str">
        <f>Raw_Data!C6111</f>
        <v>BIKTARVY 50-200-25 MG TABLE</v>
      </c>
      <c r="D6111" t="str">
        <f>Raw_Data!D6111</f>
        <v>61958250101</v>
      </c>
      <c r="E6111" t="str">
        <f>Raw_Data!E6111</f>
        <v>GONZALEZ, ANDREA</v>
      </c>
      <c r="F6111" t="str">
        <f>Raw_Data!F6111</f>
        <v>1336176403</v>
      </c>
      <c r="G6111" t="str">
        <f>Raw_Data!H6111</f>
        <v>2</v>
      </c>
      <c r="H6111">
        <f>IFERROR(VLOOKUP(G6111,Store_Map!$A$2:$I$100,3,FALSE),"")</f>
        <v>0</v>
      </c>
      <c r="I6111">
        <f>IFERROR(VLOOKUP(G6111,Store_Map!$A$2:$I$100,4,FALSE),"")</f>
        <v>0</v>
      </c>
      <c r="J6111">
        <f>IFERROR(VLOOKUP(G6111,Store_Map!$A$2:$I$100,5,FALSE),"")</f>
        <v>0</v>
      </c>
      <c r="K6111">
        <f>IFERROR(VLOOKUP(G6111,Store_Map!$A$2:$I$100,6,FALSE),"")</f>
        <v>0</v>
      </c>
      <c r="L6111">
        <f>IFERROR(VLOOKUP(G6111,Store_Map!$A$2:$I$100,7,FALSE),"")</f>
        <v>0</v>
      </c>
      <c r="M6111">
        <f>IFERROR(VLOOKUP(G6111,Store_Map!$A$2:$I$100,8,FALSE),"")</f>
        <v>0</v>
      </c>
      <c r="N6111">
        <f t="shared" si="855"/>
        <v>0</v>
      </c>
      <c r="O6111" t="str">
        <f t="shared" si="856"/>
        <v>PASS</v>
      </c>
      <c r="P6111" t="str">
        <f t="shared" si="857"/>
        <v>PASS</v>
      </c>
      <c r="Q6111" t="str">
        <f t="shared" si="858"/>
        <v>PASS</v>
      </c>
      <c r="R6111" t="str">
        <f t="shared" si="859"/>
        <v>PASS</v>
      </c>
      <c r="S6111" t="str">
        <f t="shared" si="860"/>
        <v>PASS</v>
      </c>
      <c r="T6111">
        <f t="shared" si="861"/>
        <v>100</v>
      </c>
      <c r="U6111" t="str">
        <f t="shared" si="862"/>
        <v>Low</v>
      </c>
      <c r="V6111" t="str">
        <f t="shared" si="863"/>
        <v>Clean</v>
      </c>
    </row>
    <row r="6112" spans="1:22" x14ac:dyDescent="0.3">
      <c r="A6112" t="str">
        <f>Raw_Data!A6112</f>
        <v>26084196</v>
      </c>
      <c r="B6112">
        <f>Raw_Data!B6112</f>
        <v>45674</v>
      </c>
      <c r="C6112" t="str">
        <f>Raw_Data!C6112</f>
        <v>TRIUMEQ 600-50-300 MG TABLE</v>
      </c>
      <c r="D6112" t="str">
        <f>Raw_Data!D6112</f>
        <v>49702023113</v>
      </c>
      <c r="E6112" t="str">
        <f>Raw_Data!E6112</f>
        <v>MORGAN, MACKENZIE</v>
      </c>
      <c r="F6112" t="str">
        <f>Raw_Data!F6112</f>
        <v>1821232000</v>
      </c>
      <c r="G6112" t="str">
        <f>Raw_Data!H6112</f>
        <v>2</v>
      </c>
      <c r="H6112">
        <f>IFERROR(VLOOKUP(G6112,Store_Map!$A$2:$I$100,3,FALSE),"")</f>
        <v>0</v>
      </c>
      <c r="I6112">
        <f>IFERROR(VLOOKUP(G6112,Store_Map!$A$2:$I$100,4,FALSE),"")</f>
        <v>0</v>
      </c>
      <c r="J6112">
        <f>IFERROR(VLOOKUP(G6112,Store_Map!$A$2:$I$100,5,FALSE),"")</f>
        <v>0</v>
      </c>
      <c r="K6112">
        <f>IFERROR(VLOOKUP(G6112,Store_Map!$A$2:$I$100,6,FALSE),"")</f>
        <v>0</v>
      </c>
      <c r="L6112">
        <f>IFERROR(VLOOKUP(G6112,Store_Map!$A$2:$I$100,7,FALSE),"")</f>
        <v>0</v>
      </c>
      <c r="M6112">
        <f>IFERROR(VLOOKUP(G6112,Store_Map!$A$2:$I$100,8,FALSE),"")</f>
        <v>0</v>
      </c>
      <c r="N6112">
        <f t="shared" si="855"/>
        <v>0</v>
      </c>
      <c r="O6112" t="str">
        <f t="shared" si="856"/>
        <v>PASS</v>
      </c>
      <c r="P6112" t="str">
        <f t="shared" si="857"/>
        <v>PASS</v>
      </c>
      <c r="Q6112" t="str">
        <f t="shared" si="858"/>
        <v>PASS</v>
      </c>
      <c r="R6112" t="str">
        <f t="shared" si="859"/>
        <v>PASS</v>
      </c>
      <c r="S6112" t="str">
        <f t="shared" si="860"/>
        <v>PASS</v>
      </c>
      <c r="T6112">
        <f t="shared" si="861"/>
        <v>100</v>
      </c>
      <c r="U6112" t="str">
        <f t="shared" si="862"/>
        <v>Low</v>
      </c>
      <c r="V6112" t="str">
        <f t="shared" si="863"/>
        <v>Clean</v>
      </c>
    </row>
    <row r="6113" spans="1:22" x14ac:dyDescent="0.3">
      <c r="A6113" t="str">
        <f>Raw_Data!A6113</f>
        <v>26081299</v>
      </c>
      <c r="B6113">
        <f>Raw_Data!B6113</f>
        <v>45674</v>
      </c>
      <c r="C6113" t="str">
        <f>Raw_Data!C6113</f>
        <v>BIKTARVY 50-200-25 MG TABLE</v>
      </c>
      <c r="D6113" t="str">
        <f>Raw_Data!D6113</f>
        <v>61958250101</v>
      </c>
      <c r="E6113" t="str">
        <f>Raw_Data!E6113</f>
        <v>DAVIS, KEPLER</v>
      </c>
      <c r="F6113" t="str">
        <f>Raw_Data!F6113</f>
        <v>1740357425</v>
      </c>
      <c r="G6113" t="str">
        <f>Raw_Data!H6113</f>
        <v>2</v>
      </c>
      <c r="H6113">
        <f>IFERROR(VLOOKUP(G6113,Store_Map!$A$2:$I$100,3,FALSE),"")</f>
        <v>0</v>
      </c>
      <c r="I6113">
        <f>IFERROR(VLOOKUP(G6113,Store_Map!$A$2:$I$100,4,FALSE),"")</f>
        <v>0</v>
      </c>
      <c r="J6113">
        <f>IFERROR(VLOOKUP(G6113,Store_Map!$A$2:$I$100,5,FALSE),"")</f>
        <v>0</v>
      </c>
      <c r="K6113">
        <f>IFERROR(VLOOKUP(G6113,Store_Map!$A$2:$I$100,6,FALSE),"")</f>
        <v>0</v>
      </c>
      <c r="L6113">
        <f>IFERROR(VLOOKUP(G6113,Store_Map!$A$2:$I$100,7,FALSE),"")</f>
        <v>0</v>
      </c>
      <c r="M6113">
        <f>IFERROR(VLOOKUP(G6113,Store_Map!$A$2:$I$100,8,FALSE),"")</f>
        <v>0</v>
      </c>
      <c r="N6113">
        <f t="shared" si="855"/>
        <v>0</v>
      </c>
      <c r="O6113" t="str">
        <f t="shared" si="856"/>
        <v>PASS</v>
      </c>
      <c r="P6113" t="str">
        <f t="shared" si="857"/>
        <v>PASS</v>
      </c>
      <c r="Q6113" t="str">
        <f t="shared" si="858"/>
        <v>PASS</v>
      </c>
      <c r="R6113" t="str">
        <f t="shared" si="859"/>
        <v>PASS</v>
      </c>
      <c r="S6113" t="str">
        <f t="shared" si="860"/>
        <v>PASS</v>
      </c>
      <c r="T6113">
        <f t="shared" si="861"/>
        <v>100</v>
      </c>
      <c r="U6113" t="str">
        <f t="shared" si="862"/>
        <v>Low</v>
      </c>
      <c r="V6113" t="str">
        <f t="shared" si="863"/>
        <v>Clean</v>
      </c>
    </row>
    <row r="6114" spans="1:22" x14ac:dyDescent="0.3">
      <c r="A6114" t="str">
        <f>Raw_Data!A6114</f>
        <v>26085000</v>
      </c>
      <c r="B6114">
        <f>Raw_Data!B6114</f>
        <v>45674</v>
      </c>
      <c r="C6114" t="str">
        <f>Raw_Data!C6114</f>
        <v>ELIQUIS 5 MG TABLET</v>
      </c>
      <c r="D6114" t="str">
        <f>Raw_Data!D6114</f>
        <v>3089421</v>
      </c>
      <c r="E6114" t="str">
        <f>Raw_Data!E6114</f>
        <v>BYNE, EDMUND</v>
      </c>
      <c r="F6114" t="str">
        <f>Raw_Data!F6114</f>
        <v>1033186648</v>
      </c>
      <c r="G6114" t="str">
        <f>Raw_Data!H6114</f>
        <v>2</v>
      </c>
      <c r="H6114">
        <f>IFERROR(VLOOKUP(G6114,Store_Map!$A$2:$I$100,3,FALSE),"")</f>
        <v>0</v>
      </c>
      <c r="I6114">
        <f>IFERROR(VLOOKUP(G6114,Store_Map!$A$2:$I$100,4,FALSE),"")</f>
        <v>0</v>
      </c>
      <c r="J6114">
        <f>IFERROR(VLOOKUP(G6114,Store_Map!$A$2:$I$100,5,FALSE),"")</f>
        <v>0</v>
      </c>
      <c r="K6114">
        <f>IFERROR(VLOOKUP(G6114,Store_Map!$A$2:$I$100,6,FALSE),"")</f>
        <v>0</v>
      </c>
      <c r="L6114">
        <f>IFERROR(VLOOKUP(G6114,Store_Map!$A$2:$I$100,7,FALSE),"")</f>
        <v>0</v>
      </c>
      <c r="M6114">
        <f>IFERROR(VLOOKUP(G6114,Store_Map!$A$2:$I$100,8,FALSE),"")</f>
        <v>0</v>
      </c>
      <c r="N6114">
        <f t="shared" si="855"/>
        <v>0</v>
      </c>
      <c r="O6114" t="str">
        <f t="shared" si="856"/>
        <v>PASS</v>
      </c>
      <c r="P6114" t="str">
        <f t="shared" si="857"/>
        <v>REVIEW</v>
      </c>
      <c r="Q6114" t="str">
        <f t="shared" si="858"/>
        <v>PASS</v>
      </c>
      <c r="R6114" t="str">
        <f t="shared" si="859"/>
        <v>PASS</v>
      </c>
      <c r="S6114" t="str">
        <f t="shared" si="860"/>
        <v>REVIEW</v>
      </c>
      <c r="T6114">
        <f t="shared" si="861"/>
        <v>90</v>
      </c>
      <c r="U6114" t="str">
        <f t="shared" si="862"/>
        <v>Low</v>
      </c>
      <c r="V6114" t="str">
        <f t="shared" si="863"/>
        <v>Invalid NDC</v>
      </c>
    </row>
    <row r="6115" spans="1:22" x14ac:dyDescent="0.3">
      <c r="A6115" t="str">
        <f>Raw_Data!A6115</f>
        <v>26085001</v>
      </c>
      <c r="B6115">
        <f>Raw_Data!B6115</f>
        <v>45674</v>
      </c>
      <c r="C6115" t="str">
        <f>Raw_Data!C6115</f>
        <v>ONETOUCH VERIO FLEX METER</v>
      </c>
      <c r="D6115" t="str">
        <f>Raw_Data!D6115</f>
        <v>53885004401</v>
      </c>
      <c r="E6115" t="str">
        <f>Raw_Data!E6115</f>
        <v>BYNE, EDMUND</v>
      </c>
      <c r="F6115" t="str">
        <f>Raw_Data!F6115</f>
        <v>1033186648</v>
      </c>
      <c r="G6115" t="str">
        <f>Raw_Data!H6115</f>
        <v>2</v>
      </c>
      <c r="H6115">
        <f>IFERROR(VLOOKUP(G6115,Store_Map!$A$2:$I$100,3,FALSE),"")</f>
        <v>0</v>
      </c>
      <c r="I6115">
        <f>IFERROR(VLOOKUP(G6115,Store_Map!$A$2:$I$100,4,FALSE),"")</f>
        <v>0</v>
      </c>
      <c r="J6115">
        <f>IFERROR(VLOOKUP(G6115,Store_Map!$A$2:$I$100,5,FALSE),"")</f>
        <v>0</v>
      </c>
      <c r="K6115">
        <f>IFERROR(VLOOKUP(G6115,Store_Map!$A$2:$I$100,6,FALSE),"")</f>
        <v>0</v>
      </c>
      <c r="L6115">
        <f>IFERROR(VLOOKUP(G6115,Store_Map!$A$2:$I$100,7,FALSE),"")</f>
        <v>0</v>
      </c>
      <c r="M6115">
        <f>IFERROR(VLOOKUP(G6115,Store_Map!$A$2:$I$100,8,FALSE),"")</f>
        <v>0</v>
      </c>
      <c r="N6115">
        <f t="shared" si="855"/>
        <v>0</v>
      </c>
      <c r="O6115" t="str">
        <f t="shared" si="856"/>
        <v>PASS</v>
      </c>
      <c r="P6115" t="str">
        <f t="shared" si="857"/>
        <v>PASS</v>
      </c>
      <c r="Q6115" t="str">
        <f t="shared" si="858"/>
        <v>PASS</v>
      </c>
      <c r="R6115" t="str">
        <f t="shared" si="859"/>
        <v>PASS</v>
      </c>
      <c r="S6115" t="str">
        <f t="shared" si="860"/>
        <v>PASS</v>
      </c>
      <c r="T6115">
        <f t="shared" si="861"/>
        <v>100</v>
      </c>
      <c r="U6115" t="str">
        <f t="shared" si="862"/>
        <v>Low</v>
      </c>
      <c r="V6115" t="str">
        <f t="shared" si="863"/>
        <v>Clean</v>
      </c>
    </row>
    <row r="6116" spans="1:22" x14ac:dyDescent="0.3">
      <c r="A6116" t="str">
        <f>Raw_Data!A6116</f>
        <v>26083605</v>
      </c>
      <c r="B6116">
        <f>Raw_Data!B6116</f>
        <v>45674</v>
      </c>
      <c r="C6116" t="str">
        <f>Raw_Data!C6116</f>
        <v>OZEMPIC 1 MG/DOSE (4 MG/3 M</v>
      </c>
      <c r="D6116" t="str">
        <f>Raw_Data!D6116</f>
        <v>169413013</v>
      </c>
      <c r="E6116" t="str">
        <f>Raw_Data!E6116</f>
        <v>FORD, JAMES</v>
      </c>
      <c r="F6116" t="str">
        <f>Raw_Data!F6116</f>
        <v>1033117684</v>
      </c>
      <c r="G6116" t="str">
        <f>Raw_Data!H6116</f>
        <v>2</v>
      </c>
      <c r="H6116">
        <f>IFERROR(VLOOKUP(G6116,Store_Map!$A$2:$I$100,3,FALSE),"")</f>
        <v>0</v>
      </c>
      <c r="I6116">
        <f>IFERROR(VLOOKUP(G6116,Store_Map!$A$2:$I$100,4,FALSE),"")</f>
        <v>0</v>
      </c>
      <c r="J6116">
        <f>IFERROR(VLOOKUP(G6116,Store_Map!$A$2:$I$100,5,FALSE),"")</f>
        <v>0</v>
      </c>
      <c r="K6116">
        <f>IFERROR(VLOOKUP(G6116,Store_Map!$A$2:$I$100,6,FALSE),"")</f>
        <v>0</v>
      </c>
      <c r="L6116">
        <f>IFERROR(VLOOKUP(G6116,Store_Map!$A$2:$I$100,7,FALSE),"")</f>
        <v>0</v>
      </c>
      <c r="M6116">
        <f>IFERROR(VLOOKUP(G6116,Store_Map!$A$2:$I$100,8,FALSE),"")</f>
        <v>0</v>
      </c>
      <c r="N6116">
        <f t="shared" si="855"/>
        <v>0</v>
      </c>
      <c r="O6116" t="str">
        <f t="shared" si="856"/>
        <v>PASS</v>
      </c>
      <c r="P6116" t="str">
        <f t="shared" si="857"/>
        <v>REVIEW</v>
      </c>
      <c r="Q6116" t="str">
        <f t="shared" si="858"/>
        <v>PASS</v>
      </c>
      <c r="R6116" t="str">
        <f t="shared" si="859"/>
        <v>PASS</v>
      </c>
      <c r="S6116" t="str">
        <f t="shared" si="860"/>
        <v>REVIEW</v>
      </c>
      <c r="T6116">
        <f t="shared" si="861"/>
        <v>90</v>
      </c>
      <c r="U6116" t="str">
        <f t="shared" si="862"/>
        <v>Low</v>
      </c>
      <c r="V6116" t="str">
        <f t="shared" si="863"/>
        <v>Invalid NDC</v>
      </c>
    </row>
    <row r="6117" spans="1:22" x14ac:dyDescent="0.3">
      <c r="A6117" t="str">
        <f>Raw_Data!A6117</f>
        <v>26085002</v>
      </c>
      <c r="B6117">
        <f>Raw_Data!B6117</f>
        <v>45674</v>
      </c>
      <c r="C6117" t="str">
        <f>Raw_Data!C6117</f>
        <v>ATORVASTATIN 10 MG TABLET</v>
      </c>
      <c r="D6117" t="str">
        <f>Raw_Data!D6117</f>
        <v>378395077</v>
      </c>
      <c r="E6117" t="str">
        <f>Raw_Data!E6117</f>
        <v>GIBBS, JON</v>
      </c>
      <c r="F6117" t="str">
        <f>Raw_Data!F6117</f>
        <v>1700896156</v>
      </c>
      <c r="G6117" t="str">
        <f>Raw_Data!H6117</f>
        <v>2</v>
      </c>
      <c r="H6117">
        <f>IFERROR(VLOOKUP(G6117,Store_Map!$A$2:$I$100,3,FALSE),"")</f>
        <v>0</v>
      </c>
      <c r="I6117">
        <f>IFERROR(VLOOKUP(G6117,Store_Map!$A$2:$I$100,4,FALSE),"")</f>
        <v>0</v>
      </c>
      <c r="J6117">
        <f>IFERROR(VLOOKUP(G6117,Store_Map!$A$2:$I$100,5,FALSE),"")</f>
        <v>0</v>
      </c>
      <c r="K6117">
        <f>IFERROR(VLOOKUP(G6117,Store_Map!$A$2:$I$100,6,FALSE),"")</f>
        <v>0</v>
      </c>
      <c r="L6117">
        <f>IFERROR(VLOOKUP(G6117,Store_Map!$A$2:$I$100,7,FALSE),"")</f>
        <v>0</v>
      </c>
      <c r="M6117">
        <f>IFERROR(VLOOKUP(G6117,Store_Map!$A$2:$I$100,8,FALSE),"")</f>
        <v>0</v>
      </c>
      <c r="N6117">
        <f t="shared" si="855"/>
        <v>0</v>
      </c>
      <c r="O6117" t="str">
        <f t="shared" si="856"/>
        <v>PASS</v>
      </c>
      <c r="P6117" t="str">
        <f t="shared" si="857"/>
        <v>REVIEW</v>
      </c>
      <c r="Q6117" t="str">
        <f t="shared" si="858"/>
        <v>PASS</v>
      </c>
      <c r="R6117" t="str">
        <f t="shared" si="859"/>
        <v>PASS</v>
      </c>
      <c r="S6117" t="str">
        <f t="shared" si="860"/>
        <v>REVIEW</v>
      </c>
      <c r="T6117">
        <f t="shared" si="861"/>
        <v>90</v>
      </c>
      <c r="U6117" t="str">
        <f t="shared" si="862"/>
        <v>Low</v>
      </c>
      <c r="V6117" t="str">
        <f t="shared" si="863"/>
        <v>Invalid NDC</v>
      </c>
    </row>
    <row r="6118" spans="1:22" x14ac:dyDescent="0.3">
      <c r="A6118" t="str">
        <f>Raw_Data!A6118</f>
        <v>26085003</v>
      </c>
      <c r="B6118">
        <f>Raw_Data!B6118</f>
        <v>45674</v>
      </c>
      <c r="C6118" t="str">
        <f>Raw_Data!C6118</f>
        <v>LOSARTAN POTASSIUM 100 MG T</v>
      </c>
      <c r="D6118" t="str">
        <f>Raw_Data!D6118</f>
        <v>65862020399</v>
      </c>
      <c r="E6118" t="str">
        <f>Raw_Data!E6118</f>
        <v>GIBBS, JON</v>
      </c>
      <c r="F6118" t="str">
        <f>Raw_Data!F6118</f>
        <v>1700896156</v>
      </c>
      <c r="G6118" t="str">
        <f>Raw_Data!H6118</f>
        <v>2</v>
      </c>
      <c r="H6118">
        <f>IFERROR(VLOOKUP(G6118,Store_Map!$A$2:$I$100,3,FALSE),"")</f>
        <v>0</v>
      </c>
      <c r="I6118">
        <f>IFERROR(VLOOKUP(G6118,Store_Map!$A$2:$I$100,4,FALSE),"")</f>
        <v>0</v>
      </c>
      <c r="J6118">
        <f>IFERROR(VLOOKUP(G6118,Store_Map!$A$2:$I$100,5,FALSE),"")</f>
        <v>0</v>
      </c>
      <c r="K6118">
        <f>IFERROR(VLOOKUP(G6118,Store_Map!$A$2:$I$100,6,FALSE),"")</f>
        <v>0</v>
      </c>
      <c r="L6118">
        <f>IFERROR(VLOOKUP(G6118,Store_Map!$A$2:$I$100,7,FALSE),"")</f>
        <v>0</v>
      </c>
      <c r="M6118">
        <f>IFERROR(VLOOKUP(G6118,Store_Map!$A$2:$I$100,8,FALSE),"")</f>
        <v>0</v>
      </c>
      <c r="N6118">
        <f t="shared" si="855"/>
        <v>0</v>
      </c>
      <c r="O6118" t="str">
        <f t="shared" si="856"/>
        <v>PASS</v>
      </c>
      <c r="P6118" t="str">
        <f t="shared" si="857"/>
        <v>PASS</v>
      </c>
      <c r="Q6118" t="str">
        <f t="shared" si="858"/>
        <v>PASS</v>
      </c>
      <c r="R6118" t="str">
        <f t="shared" si="859"/>
        <v>PASS</v>
      </c>
      <c r="S6118" t="str">
        <f t="shared" si="860"/>
        <v>PASS</v>
      </c>
      <c r="T6118">
        <f t="shared" si="861"/>
        <v>100</v>
      </c>
      <c r="U6118" t="str">
        <f t="shared" si="862"/>
        <v>Low</v>
      </c>
      <c r="V6118" t="str">
        <f t="shared" si="863"/>
        <v>Clean</v>
      </c>
    </row>
    <row r="6119" spans="1:22" x14ac:dyDescent="0.3">
      <c r="A6119" t="str">
        <f>Raw_Data!A6119</f>
        <v>26085004</v>
      </c>
      <c r="B6119">
        <f>Raw_Data!B6119</f>
        <v>45674</v>
      </c>
      <c r="C6119" t="str">
        <f>Raw_Data!C6119</f>
        <v>ATORVASTATIN 80 MG TABLET</v>
      </c>
      <c r="D6119" t="str">
        <f>Raw_Data!D6119</f>
        <v>378395377</v>
      </c>
      <c r="E6119" t="str">
        <f>Raw_Data!E6119</f>
        <v>FORD, JAMES</v>
      </c>
      <c r="F6119" t="str">
        <f>Raw_Data!F6119</f>
        <v>1033117684</v>
      </c>
      <c r="G6119" t="str">
        <f>Raw_Data!H6119</f>
        <v>2</v>
      </c>
      <c r="H6119">
        <f>IFERROR(VLOOKUP(G6119,Store_Map!$A$2:$I$100,3,FALSE),"")</f>
        <v>0</v>
      </c>
      <c r="I6119">
        <f>IFERROR(VLOOKUP(G6119,Store_Map!$A$2:$I$100,4,FALSE),"")</f>
        <v>0</v>
      </c>
      <c r="J6119">
        <f>IFERROR(VLOOKUP(G6119,Store_Map!$A$2:$I$100,5,FALSE),"")</f>
        <v>0</v>
      </c>
      <c r="K6119">
        <f>IFERROR(VLOOKUP(G6119,Store_Map!$A$2:$I$100,6,FALSE),"")</f>
        <v>0</v>
      </c>
      <c r="L6119">
        <f>IFERROR(VLOOKUP(G6119,Store_Map!$A$2:$I$100,7,FALSE),"")</f>
        <v>0</v>
      </c>
      <c r="M6119">
        <f>IFERROR(VLOOKUP(G6119,Store_Map!$A$2:$I$100,8,FALSE),"")</f>
        <v>0</v>
      </c>
      <c r="N6119">
        <f t="shared" si="855"/>
        <v>0</v>
      </c>
      <c r="O6119" t="str">
        <f t="shared" si="856"/>
        <v>PASS</v>
      </c>
      <c r="P6119" t="str">
        <f t="shared" si="857"/>
        <v>REVIEW</v>
      </c>
      <c r="Q6119" t="str">
        <f t="shared" si="858"/>
        <v>PASS</v>
      </c>
      <c r="R6119" t="str">
        <f t="shared" si="859"/>
        <v>PASS</v>
      </c>
      <c r="S6119" t="str">
        <f t="shared" si="860"/>
        <v>REVIEW</v>
      </c>
      <c r="T6119">
        <f t="shared" si="861"/>
        <v>90</v>
      </c>
      <c r="U6119" t="str">
        <f t="shared" si="862"/>
        <v>Low</v>
      </c>
      <c r="V6119" t="str">
        <f t="shared" si="863"/>
        <v>Invalid NDC</v>
      </c>
    </row>
    <row r="6120" spans="1:22" x14ac:dyDescent="0.3">
      <c r="A6120" t="str">
        <f>Raw_Data!A6120</f>
        <v>26085005</v>
      </c>
      <c r="B6120">
        <f>Raw_Data!B6120</f>
        <v>45674</v>
      </c>
      <c r="C6120" t="str">
        <f>Raw_Data!C6120</f>
        <v>HYDROCHLOROTHIAZIDE 25 MG T</v>
      </c>
      <c r="D6120" t="str">
        <f>Raw_Data!D6120</f>
        <v>23155000810</v>
      </c>
      <c r="E6120" t="str">
        <f>Raw_Data!E6120</f>
        <v>FORD, JAMES</v>
      </c>
      <c r="F6120" t="str">
        <f>Raw_Data!F6120</f>
        <v>1033117684</v>
      </c>
      <c r="G6120" t="str">
        <f>Raw_Data!H6120</f>
        <v>2</v>
      </c>
      <c r="H6120">
        <f>IFERROR(VLOOKUP(G6120,Store_Map!$A$2:$I$100,3,FALSE),"")</f>
        <v>0</v>
      </c>
      <c r="I6120">
        <f>IFERROR(VLOOKUP(G6120,Store_Map!$A$2:$I$100,4,FALSE),"")</f>
        <v>0</v>
      </c>
      <c r="J6120">
        <f>IFERROR(VLOOKUP(G6120,Store_Map!$A$2:$I$100,5,FALSE),"")</f>
        <v>0</v>
      </c>
      <c r="K6120">
        <f>IFERROR(VLOOKUP(G6120,Store_Map!$A$2:$I$100,6,FALSE),"")</f>
        <v>0</v>
      </c>
      <c r="L6120">
        <f>IFERROR(VLOOKUP(G6120,Store_Map!$A$2:$I$100,7,FALSE),"")</f>
        <v>0</v>
      </c>
      <c r="M6120">
        <f>IFERROR(VLOOKUP(G6120,Store_Map!$A$2:$I$100,8,FALSE),"")</f>
        <v>0</v>
      </c>
      <c r="N6120">
        <f t="shared" si="855"/>
        <v>0</v>
      </c>
      <c r="O6120" t="str">
        <f t="shared" si="856"/>
        <v>PASS</v>
      </c>
      <c r="P6120" t="str">
        <f t="shared" si="857"/>
        <v>PASS</v>
      </c>
      <c r="Q6120" t="str">
        <f t="shared" si="858"/>
        <v>PASS</v>
      </c>
      <c r="R6120" t="str">
        <f t="shared" si="859"/>
        <v>PASS</v>
      </c>
      <c r="S6120" t="str">
        <f t="shared" si="860"/>
        <v>PASS</v>
      </c>
      <c r="T6120">
        <f t="shared" si="861"/>
        <v>100</v>
      </c>
      <c r="U6120" t="str">
        <f t="shared" si="862"/>
        <v>Low</v>
      </c>
      <c r="V6120" t="str">
        <f t="shared" si="863"/>
        <v>Clean</v>
      </c>
    </row>
    <row r="6121" spans="1:22" x14ac:dyDescent="0.3">
      <c r="A6121" t="str">
        <f>Raw_Data!A6121</f>
        <v>26085006</v>
      </c>
      <c r="B6121">
        <f>Raw_Data!B6121</f>
        <v>45674</v>
      </c>
      <c r="C6121" t="str">
        <f>Raw_Data!C6121</f>
        <v>LOSARTAN POTASSIUM 25 MG TA</v>
      </c>
      <c r="D6121" t="str">
        <f>Raw_Data!D6121</f>
        <v>65862020199</v>
      </c>
      <c r="E6121" t="str">
        <f>Raw_Data!E6121</f>
        <v>FORD, JAMES</v>
      </c>
      <c r="F6121" t="str">
        <f>Raw_Data!F6121</f>
        <v>1033117684</v>
      </c>
      <c r="G6121" t="str">
        <f>Raw_Data!H6121</f>
        <v>2</v>
      </c>
      <c r="H6121">
        <f>IFERROR(VLOOKUP(G6121,Store_Map!$A$2:$I$100,3,FALSE),"")</f>
        <v>0</v>
      </c>
      <c r="I6121">
        <f>IFERROR(VLOOKUP(G6121,Store_Map!$A$2:$I$100,4,FALSE),"")</f>
        <v>0</v>
      </c>
      <c r="J6121">
        <f>IFERROR(VLOOKUP(G6121,Store_Map!$A$2:$I$100,5,FALSE),"")</f>
        <v>0</v>
      </c>
      <c r="K6121">
        <f>IFERROR(VLOOKUP(G6121,Store_Map!$A$2:$I$100,6,FALSE),"")</f>
        <v>0</v>
      </c>
      <c r="L6121">
        <f>IFERROR(VLOOKUP(G6121,Store_Map!$A$2:$I$100,7,FALSE),"")</f>
        <v>0</v>
      </c>
      <c r="M6121">
        <f>IFERROR(VLOOKUP(G6121,Store_Map!$A$2:$I$100,8,FALSE),"")</f>
        <v>0</v>
      </c>
      <c r="N6121">
        <f t="shared" si="855"/>
        <v>0</v>
      </c>
      <c r="O6121" t="str">
        <f t="shared" si="856"/>
        <v>PASS</v>
      </c>
      <c r="P6121" t="str">
        <f t="shared" si="857"/>
        <v>PASS</v>
      </c>
      <c r="Q6121" t="str">
        <f t="shared" si="858"/>
        <v>PASS</v>
      </c>
      <c r="R6121" t="str">
        <f t="shared" si="859"/>
        <v>PASS</v>
      </c>
      <c r="S6121" t="str">
        <f t="shared" si="860"/>
        <v>PASS</v>
      </c>
      <c r="T6121">
        <f t="shared" si="861"/>
        <v>100</v>
      </c>
      <c r="U6121" t="str">
        <f t="shared" si="862"/>
        <v>Low</v>
      </c>
      <c r="V6121" t="str">
        <f t="shared" si="863"/>
        <v>Clean</v>
      </c>
    </row>
    <row r="6122" spans="1:22" x14ac:dyDescent="0.3">
      <c r="A6122" t="str">
        <f>Raw_Data!A6122</f>
        <v>26085008</v>
      </c>
      <c r="B6122">
        <f>Raw_Data!B6122</f>
        <v>45674</v>
      </c>
      <c r="C6122" t="str">
        <f>Raw_Data!C6122</f>
        <v>LOSARTAN-HCTZ 100-12.5 MG T</v>
      </c>
      <c r="D6122" t="str">
        <f>Raw_Data!D6122</f>
        <v>43547042509</v>
      </c>
      <c r="E6122" t="str">
        <f>Raw_Data!E6122</f>
        <v>YASIN, NURA</v>
      </c>
      <c r="F6122" t="str">
        <f>Raw_Data!F6122</f>
        <v>1265518567</v>
      </c>
      <c r="G6122" t="str">
        <f>Raw_Data!H6122</f>
        <v>2</v>
      </c>
      <c r="H6122">
        <f>IFERROR(VLOOKUP(G6122,Store_Map!$A$2:$I$100,3,FALSE),"")</f>
        <v>0</v>
      </c>
      <c r="I6122">
        <f>IFERROR(VLOOKUP(G6122,Store_Map!$A$2:$I$100,4,FALSE),"")</f>
        <v>0</v>
      </c>
      <c r="J6122">
        <f>IFERROR(VLOOKUP(G6122,Store_Map!$A$2:$I$100,5,FALSE),"")</f>
        <v>0</v>
      </c>
      <c r="K6122">
        <f>IFERROR(VLOOKUP(G6122,Store_Map!$A$2:$I$100,6,FALSE),"")</f>
        <v>0</v>
      </c>
      <c r="L6122">
        <f>IFERROR(VLOOKUP(G6122,Store_Map!$A$2:$I$100,7,FALSE),"")</f>
        <v>0</v>
      </c>
      <c r="M6122">
        <f>IFERROR(VLOOKUP(G6122,Store_Map!$A$2:$I$100,8,FALSE),"")</f>
        <v>0</v>
      </c>
      <c r="N6122">
        <f t="shared" si="855"/>
        <v>0</v>
      </c>
      <c r="O6122" t="str">
        <f t="shared" si="856"/>
        <v>PASS</v>
      </c>
      <c r="P6122" t="str">
        <f t="shared" si="857"/>
        <v>PASS</v>
      </c>
      <c r="Q6122" t="str">
        <f t="shared" si="858"/>
        <v>PASS</v>
      </c>
      <c r="R6122" t="str">
        <f t="shared" si="859"/>
        <v>PASS</v>
      </c>
      <c r="S6122" t="str">
        <f t="shared" si="860"/>
        <v>PASS</v>
      </c>
      <c r="T6122">
        <f t="shared" si="861"/>
        <v>100</v>
      </c>
      <c r="U6122" t="str">
        <f t="shared" si="862"/>
        <v>Low</v>
      </c>
      <c r="V6122" t="str">
        <f t="shared" si="863"/>
        <v>Clean</v>
      </c>
    </row>
    <row r="6123" spans="1:22" x14ac:dyDescent="0.3">
      <c r="A6123" t="str">
        <f>Raw_Data!A6123</f>
        <v>26083455</v>
      </c>
      <c r="B6123">
        <f>Raw_Data!B6123</f>
        <v>45674</v>
      </c>
      <c r="C6123" t="str">
        <f>Raw_Data!C6123</f>
        <v>BUSPIRONE HCL 10 MG TABLET</v>
      </c>
      <c r="D6123" t="str">
        <f>Raw_Data!D6123</f>
        <v>29300024505</v>
      </c>
      <c r="E6123" t="str">
        <f>Raw_Data!E6123</f>
        <v>FORD, JAMES</v>
      </c>
      <c r="F6123" t="str">
        <f>Raw_Data!F6123</f>
        <v>1033117684</v>
      </c>
      <c r="G6123" t="str">
        <f>Raw_Data!H6123</f>
        <v>2</v>
      </c>
      <c r="H6123">
        <f>IFERROR(VLOOKUP(G6123,Store_Map!$A$2:$I$100,3,FALSE),"")</f>
        <v>0</v>
      </c>
      <c r="I6123">
        <f>IFERROR(VLOOKUP(G6123,Store_Map!$A$2:$I$100,4,FALSE),"")</f>
        <v>0</v>
      </c>
      <c r="J6123">
        <f>IFERROR(VLOOKUP(G6123,Store_Map!$A$2:$I$100,5,FALSE),"")</f>
        <v>0</v>
      </c>
      <c r="K6123">
        <f>IFERROR(VLOOKUP(G6123,Store_Map!$A$2:$I$100,6,FALSE),"")</f>
        <v>0</v>
      </c>
      <c r="L6123">
        <f>IFERROR(VLOOKUP(G6123,Store_Map!$A$2:$I$100,7,FALSE),"")</f>
        <v>0</v>
      </c>
      <c r="M6123">
        <f>IFERROR(VLOOKUP(G6123,Store_Map!$A$2:$I$100,8,FALSE),"")</f>
        <v>0</v>
      </c>
      <c r="N6123">
        <f t="shared" si="855"/>
        <v>0</v>
      </c>
      <c r="O6123" t="str">
        <f t="shared" si="856"/>
        <v>PASS</v>
      </c>
      <c r="P6123" t="str">
        <f t="shared" si="857"/>
        <v>PASS</v>
      </c>
      <c r="Q6123" t="str">
        <f t="shared" si="858"/>
        <v>PASS</v>
      </c>
      <c r="R6123" t="str">
        <f t="shared" si="859"/>
        <v>PASS</v>
      </c>
      <c r="S6123" t="str">
        <f t="shared" si="860"/>
        <v>PASS</v>
      </c>
      <c r="T6123">
        <f t="shared" si="861"/>
        <v>100</v>
      </c>
      <c r="U6123" t="str">
        <f t="shared" si="862"/>
        <v>Low</v>
      </c>
      <c r="V6123" t="str">
        <f t="shared" si="863"/>
        <v>Clean</v>
      </c>
    </row>
    <row r="6124" spans="1:22" x14ac:dyDescent="0.3">
      <c r="A6124" t="str">
        <f>Raw_Data!A6124</f>
        <v>26080118</v>
      </c>
      <c r="B6124">
        <f>Raw_Data!B6124</f>
        <v>45674</v>
      </c>
      <c r="C6124" t="str">
        <f>Raw_Data!C6124</f>
        <v>HYDRALAZINE 10 MG TABLET</v>
      </c>
      <c r="D6124" t="str">
        <f>Raw_Data!D6124</f>
        <v>31722051901</v>
      </c>
      <c r="E6124" t="str">
        <f>Raw_Data!E6124</f>
        <v>BYNE, EDMUND</v>
      </c>
      <c r="F6124" t="str">
        <f>Raw_Data!F6124</f>
        <v>1033186648</v>
      </c>
      <c r="G6124" t="str">
        <f>Raw_Data!H6124</f>
        <v>2</v>
      </c>
      <c r="H6124">
        <f>IFERROR(VLOOKUP(G6124,Store_Map!$A$2:$I$100,3,FALSE),"")</f>
        <v>0</v>
      </c>
      <c r="I6124">
        <f>IFERROR(VLOOKUP(G6124,Store_Map!$A$2:$I$100,4,FALSE),"")</f>
        <v>0</v>
      </c>
      <c r="J6124">
        <f>IFERROR(VLOOKUP(G6124,Store_Map!$A$2:$I$100,5,FALSE),"")</f>
        <v>0</v>
      </c>
      <c r="K6124">
        <f>IFERROR(VLOOKUP(G6124,Store_Map!$A$2:$I$100,6,FALSE),"")</f>
        <v>0</v>
      </c>
      <c r="L6124">
        <f>IFERROR(VLOOKUP(G6124,Store_Map!$A$2:$I$100,7,FALSE),"")</f>
        <v>0</v>
      </c>
      <c r="M6124">
        <f>IFERROR(VLOOKUP(G6124,Store_Map!$A$2:$I$100,8,FALSE),"")</f>
        <v>0</v>
      </c>
      <c r="N6124">
        <f t="shared" si="855"/>
        <v>0</v>
      </c>
      <c r="O6124" t="str">
        <f t="shared" si="856"/>
        <v>PASS</v>
      </c>
      <c r="P6124" t="str">
        <f t="shared" si="857"/>
        <v>PASS</v>
      </c>
      <c r="Q6124" t="str">
        <f t="shared" si="858"/>
        <v>PASS</v>
      </c>
      <c r="R6124" t="str">
        <f t="shared" si="859"/>
        <v>PASS</v>
      </c>
      <c r="S6124" t="str">
        <f t="shared" si="860"/>
        <v>PASS</v>
      </c>
      <c r="T6124">
        <f t="shared" si="861"/>
        <v>100</v>
      </c>
      <c r="U6124" t="str">
        <f t="shared" si="862"/>
        <v>Low</v>
      </c>
      <c r="V6124" t="str">
        <f t="shared" si="863"/>
        <v>Clean</v>
      </c>
    </row>
    <row r="6125" spans="1:22" x14ac:dyDescent="0.3">
      <c r="A6125" t="str">
        <f>Raw_Data!A6125</f>
        <v>26080117</v>
      </c>
      <c r="B6125">
        <f>Raw_Data!B6125</f>
        <v>45674</v>
      </c>
      <c r="C6125" t="str">
        <f>Raw_Data!C6125</f>
        <v>AMLODIPINE BESYLATE 10 MG T</v>
      </c>
      <c r="D6125" t="str">
        <f>Raw_Data!D6125</f>
        <v>69097012815</v>
      </c>
      <c r="E6125" t="str">
        <f>Raw_Data!E6125</f>
        <v>BYNE, EDMUND</v>
      </c>
      <c r="F6125" t="str">
        <f>Raw_Data!F6125</f>
        <v>1033186648</v>
      </c>
      <c r="G6125" t="str">
        <f>Raw_Data!H6125</f>
        <v>2</v>
      </c>
      <c r="H6125">
        <f>IFERROR(VLOOKUP(G6125,Store_Map!$A$2:$I$100,3,FALSE),"")</f>
        <v>0</v>
      </c>
      <c r="I6125">
        <f>IFERROR(VLOOKUP(G6125,Store_Map!$A$2:$I$100,4,FALSE),"")</f>
        <v>0</v>
      </c>
      <c r="J6125">
        <f>IFERROR(VLOOKUP(G6125,Store_Map!$A$2:$I$100,5,FALSE),"")</f>
        <v>0</v>
      </c>
      <c r="K6125">
        <f>IFERROR(VLOOKUP(G6125,Store_Map!$A$2:$I$100,6,FALSE),"")</f>
        <v>0</v>
      </c>
      <c r="L6125">
        <f>IFERROR(VLOOKUP(G6125,Store_Map!$A$2:$I$100,7,FALSE),"")</f>
        <v>0</v>
      </c>
      <c r="M6125">
        <f>IFERROR(VLOOKUP(G6125,Store_Map!$A$2:$I$100,8,FALSE),"")</f>
        <v>0</v>
      </c>
      <c r="N6125">
        <f t="shared" si="855"/>
        <v>0</v>
      </c>
      <c r="O6125" t="str">
        <f t="shared" si="856"/>
        <v>PASS</v>
      </c>
      <c r="P6125" t="str">
        <f t="shared" si="857"/>
        <v>PASS</v>
      </c>
      <c r="Q6125" t="str">
        <f t="shared" si="858"/>
        <v>PASS</v>
      </c>
      <c r="R6125" t="str">
        <f t="shared" si="859"/>
        <v>PASS</v>
      </c>
      <c r="S6125" t="str">
        <f t="shared" si="860"/>
        <v>PASS</v>
      </c>
      <c r="T6125">
        <f t="shared" si="861"/>
        <v>100</v>
      </c>
      <c r="U6125" t="str">
        <f t="shared" si="862"/>
        <v>Low</v>
      </c>
      <c r="V6125" t="str">
        <f t="shared" si="863"/>
        <v>Clean</v>
      </c>
    </row>
    <row r="6126" spans="1:22" x14ac:dyDescent="0.3">
      <c r="A6126" t="str">
        <f>Raw_Data!A6126</f>
        <v>26080116</v>
      </c>
      <c r="B6126">
        <f>Raw_Data!B6126</f>
        <v>45674</v>
      </c>
      <c r="C6126" t="str">
        <f>Raw_Data!C6126</f>
        <v>LOSARTAN-HCTZ 100-25 MG TAB</v>
      </c>
      <c r="D6126" t="str">
        <f>Raw_Data!D6126</f>
        <v>65862047099</v>
      </c>
      <c r="E6126" t="str">
        <f>Raw_Data!E6126</f>
        <v>BYNE, EDMUND</v>
      </c>
      <c r="F6126" t="str">
        <f>Raw_Data!F6126</f>
        <v>1033186648</v>
      </c>
      <c r="G6126" t="str">
        <f>Raw_Data!H6126</f>
        <v>2</v>
      </c>
      <c r="H6126">
        <f>IFERROR(VLOOKUP(G6126,Store_Map!$A$2:$I$100,3,FALSE),"")</f>
        <v>0</v>
      </c>
      <c r="I6126">
        <f>IFERROR(VLOOKUP(G6126,Store_Map!$A$2:$I$100,4,FALSE),"")</f>
        <v>0</v>
      </c>
      <c r="J6126">
        <f>IFERROR(VLOOKUP(G6126,Store_Map!$A$2:$I$100,5,FALSE),"")</f>
        <v>0</v>
      </c>
      <c r="K6126">
        <f>IFERROR(VLOOKUP(G6126,Store_Map!$A$2:$I$100,6,FALSE),"")</f>
        <v>0</v>
      </c>
      <c r="L6126">
        <f>IFERROR(VLOOKUP(G6126,Store_Map!$A$2:$I$100,7,FALSE),"")</f>
        <v>0</v>
      </c>
      <c r="M6126">
        <f>IFERROR(VLOOKUP(G6126,Store_Map!$A$2:$I$100,8,FALSE),"")</f>
        <v>0</v>
      </c>
      <c r="N6126">
        <f t="shared" si="855"/>
        <v>0</v>
      </c>
      <c r="O6126" t="str">
        <f t="shared" si="856"/>
        <v>PASS</v>
      </c>
      <c r="P6126" t="str">
        <f t="shared" si="857"/>
        <v>PASS</v>
      </c>
      <c r="Q6126" t="str">
        <f t="shared" si="858"/>
        <v>PASS</v>
      </c>
      <c r="R6126" t="str">
        <f t="shared" si="859"/>
        <v>PASS</v>
      </c>
      <c r="S6126" t="str">
        <f t="shared" si="860"/>
        <v>PASS</v>
      </c>
      <c r="T6126">
        <f t="shared" si="861"/>
        <v>100</v>
      </c>
      <c r="U6126" t="str">
        <f t="shared" si="862"/>
        <v>Low</v>
      </c>
      <c r="V6126" t="str">
        <f t="shared" si="863"/>
        <v>Clean</v>
      </c>
    </row>
    <row r="6127" spans="1:22" x14ac:dyDescent="0.3">
      <c r="A6127" t="str">
        <f>Raw_Data!A6127</f>
        <v>26078985</v>
      </c>
      <c r="B6127">
        <f>Raw_Data!B6127</f>
        <v>45674</v>
      </c>
      <c r="C6127" t="str">
        <f>Raw_Data!C6127</f>
        <v>TRAZODONE 50 MG TABLET</v>
      </c>
      <c r="D6127" t="str">
        <f>Raw_Data!D6127</f>
        <v>60505265301</v>
      </c>
      <c r="E6127" t="str">
        <f>Raw_Data!E6127</f>
        <v>FORD, JAMES</v>
      </c>
      <c r="F6127" t="str">
        <f>Raw_Data!F6127</f>
        <v>1033117684</v>
      </c>
      <c r="G6127" t="str">
        <f>Raw_Data!H6127</f>
        <v>2</v>
      </c>
      <c r="H6127">
        <f>IFERROR(VLOOKUP(G6127,Store_Map!$A$2:$I$100,3,FALSE),"")</f>
        <v>0</v>
      </c>
      <c r="I6127">
        <f>IFERROR(VLOOKUP(G6127,Store_Map!$A$2:$I$100,4,FALSE),"")</f>
        <v>0</v>
      </c>
      <c r="J6127">
        <f>IFERROR(VLOOKUP(G6127,Store_Map!$A$2:$I$100,5,FALSE),"")</f>
        <v>0</v>
      </c>
      <c r="K6127">
        <f>IFERROR(VLOOKUP(G6127,Store_Map!$A$2:$I$100,6,FALSE),"")</f>
        <v>0</v>
      </c>
      <c r="L6127">
        <f>IFERROR(VLOOKUP(G6127,Store_Map!$A$2:$I$100,7,FALSE),"")</f>
        <v>0</v>
      </c>
      <c r="M6127">
        <f>IFERROR(VLOOKUP(G6127,Store_Map!$A$2:$I$100,8,FALSE),"")</f>
        <v>0</v>
      </c>
      <c r="N6127">
        <f t="shared" si="855"/>
        <v>0</v>
      </c>
      <c r="O6127" t="str">
        <f t="shared" si="856"/>
        <v>PASS</v>
      </c>
      <c r="P6127" t="str">
        <f t="shared" si="857"/>
        <v>PASS</v>
      </c>
      <c r="Q6127" t="str">
        <f t="shared" si="858"/>
        <v>PASS</v>
      </c>
      <c r="R6127" t="str">
        <f t="shared" si="859"/>
        <v>PASS</v>
      </c>
      <c r="S6127" t="str">
        <f t="shared" si="860"/>
        <v>PASS</v>
      </c>
      <c r="T6127">
        <f t="shared" si="861"/>
        <v>100</v>
      </c>
      <c r="U6127" t="str">
        <f t="shared" si="862"/>
        <v>Low</v>
      </c>
      <c r="V6127" t="str">
        <f t="shared" si="863"/>
        <v>Clean</v>
      </c>
    </row>
    <row r="6128" spans="1:22" x14ac:dyDescent="0.3">
      <c r="A6128" t="str">
        <f>Raw_Data!A6128</f>
        <v>26081369</v>
      </c>
      <c r="B6128">
        <f>Raw_Data!B6128</f>
        <v>45674</v>
      </c>
      <c r="C6128" t="str">
        <f>Raw_Data!C6128</f>
        <v>VITAMIN D2 1.25MG(50,000 UN</v>
      </c>
      <c r="D6128" t="str">
        <f>Raw_Data!D6128</f>
        <v>64380073706</v>
      </c>
      <c r="E6128" t="str">
        <f>Raw_Data!E6128</f>
        <v>MACHADO, MARIA</v>
      </c>
      <c r="F6128" t="str">
        <f>Raw_Data!F6128</f>
        <v>1619100302</v>
      </c>
      <c r="G6128" t="str">
        <f>Raw_Data!H6128</f>
        <v>2</v>
      </c>
      <c r="H6128">
        <f>IFERROR(VLOOKUP(G6128,Store_Map!$A$2:$I$100,3,FALSE),"")</f>
        <v>0</v>
      </c>
      <c r="I6128">
        <f>IFERROR(VLOOKUP(G6128,Store_Map!$A$2:$I$100,4,FALSE),"")</f>
        <v>0</v>
      </c>
      <c r="J6128">
        <f>IFERROR(VLOOKUP(G6128,Store_Map!$A$2:$I$100,5,FALSE),"")</f>
        <v>0</v>
      </c>
      <c r="K6128">
        <f>IFERROR(VLOOKUP(G6128,Store_Map!$A$2:$I$100,6,FALSE),"")</f>
        <v>0</v>
      </c>
      <c r="L6128">
        <f>IFERROR(VLOOKUP(G6128,Store_Map!$A$2:$I$100,7,FALSE),"")</f>
        <v>0</v>
      </c>
      <c r="M6128">
        <f>IFERROR(VLOOKUP(G6128,Store_Map!$A$2:$I$100,8,FALSE),"")</f>
        <v>0</v>
      </c>
      <c r="N6128">
        <f t="shared" si="855"/>
        <v>0</v>
      </c>
      <c r="O6128" t="str">
        <f t="shared" si="856"/>
        <v>PASS</v>
      </c>
      <c r="P6128" t="str">
        <f t="shared" si="857"/>
        <v>PASS</v>
      </c>
      <c r="Q6128" t="str">
        <f t="shared" si="858"/>
        <v>PASS</v>
      </c>
      <c r="R6128" t="str">
        <f t="shared" si="859"/>
        <v>PASS</v>
      </c>
      <c r="S6128" t="str">
        <f t="shared" si="860"/>
        <v>PASS</v>
      </c>
      <c r="T6128">
        <f t="shared" si="861"/>
        <v>100</v>
      </c>
      <c r="U6128" t="str">
        <f t="shared" si="862"/>
        <v>Low</v>
      </c>
      <c r="V6128" t="str">
        <f t="shared" si="863"/>
        <v>Clean</v>
      </c>
    </row>
    <row r="6129" spans="1:22" x14ac:dyDescent="0.3">
      <c r="A6129" t="str">
        <f>Raw_Data!A6129</f>
        <v>26083451</v>
      </c>
      <c r="B6129">
        <f>Raw_Data!B6129</f>
        <v>45674</v>
      </c>
      <c r="C6129" t="str">
        <f>Raw_Data!C6129</f>
        <v>BISOPROLOL-HCTZ 10-6.25 MG</v>
      </c>
      <c r="D6129" t="str">
        <f>Raw_Data!D6129</f>
        <v>29300018901</v>
      </c>
      <c r="E6129" t="str">
        <f>Raw_Data!E6129</f>
        <v>FORD, JAMES</v>
      </c>
      <c r="F6129" t="str">
        <f>Raw_Data!F6129</f>
        <v>1033117684</v>
      </c>
      <c r="G6129" t="str">
        <f>Raw_Data!H6129</f>
        <v>2</v>
      </c>
      <c r="H6129">
        <f>IFERROR(VLOOKUP(G6129,Store_Map!$A$2:$I$100,3,FALSE),"")</f>
        <v>0</v>
      </c>
      <c r="I6129">
        <f>IFERROR(VLOOKUP(G6129,Store_Map!$A$2:$I$100,4,FALSE),"")</f>
        <v>0</v>
      </c>
      <c r="J6129">
        <f>IFERROR(VLOOKUP(G6129,Store_Map!$A$2:$I$100,5,FALSE),"")</f>
        <v>0</v>
      </c>
      <c r="K6129">
        <f>IFERROR(VLOOKUP(G6129,Store_Map!$A$2:$I$100,6,FALSE),"")</f>
        <v>0</v>
      </c>
      <c r="L6129">
        <f>IFERROR(VLOOKUP(G6129,Store_Map!$A$2:$I$100,7,FALSE),"")</f>
        <v>0</v>
      </c>
      <c r="M6129">
        <f>IFERROR(VLOOKUP(G6129,Store_Map!$A$2:$I$100,8,FALSE),"")</f>
        <v>0</v>
      </c>
      <c r="N6129">
        <f t="shared" si="855"/>
        <v>0</v>
      </c>
      <c r="O6129" t="str">
        <f t="shared" si="856"/>
        <v>PASS</v>
      </c>
      <c r="P6129" t="str">
        <f t="shared" si="857"/>
        <v>PASS</v>
      </c>
      <c r="Q6129" t="str">
        <f t="shared" si="858"/>
        <v>PASS</v>
      </c>
      <c r="R6129" t="str">
        <f t="shared" si="859"/>
        <v>PASS</v>
      </c>
      <c r="S6129" t="str">
        <f t="shared" si="860"/>
        <v>PASS</v>
      </c>
      <c r="T6129">
        <f t="shared" si="861"/>
        <v>100</v>
      </c>
      <c r="U6129" t="str">
        <f t="shared" si="862"/>
        <v>Low</v>
      </c>
      <c r="V6129" t="str">
        <f t="shared" si="863"/>
        <v>Clean</v>
      </c>
    </row>
    <row r="6130" spans="1:22" x14ac:dyDescent="0.3">
      <c r="A6130" t="str">
        <f>Raw_Data!A6130</f>
        <v>26085010</v>
      </c>
      <c r="B6130">
        <f>Raw_Data!B6130</f>
        <v>45674</v>
      </c>
      <c r="C6130" t="str">
        <f>Raw_Data!C6130</f>
        <v>CIPROFLOXACIN HCL 500 MG TA</v>
      </c>
      <c r="D6130" t="str">
        <f>Raw_Data!D6130</f>
        <v>65862007701</v>
      </c>
      <c r="E6130" t="str">
        <f>Raw_Data!E6130</f>
        <v>FORD, JAMES</v>
      </c>
      <c r="F6130" t="str">
        <f>Raw_Data!F6130</f>
        <v>1033117684</v>
      </c>
      <c r="G6130" t="str">
        <f>Raw_Data!H6130</f>
        <v>2</v>
      </c>
      <c r="H6130">
        <f>IFERROR(VLOOKUP(G6130,Store_Map!$A$2:$I$100,3,FALSE),"")</f>
        <v>0</v>
      </c>
      <c r="I6130">
        <f>IFERROR(VLOOKUP(G6130,Store_Map!$A$2:$I$100,4,FALSE),"")</f>
        <v>0</v>
      </c>
      <c r="J6130">
        <f>IFERROR(VLOOKUP(G6130,Store_Map!$A$2:$I$100,5,FALSE),"")</f>
        <v>0</v>
      </c>
      <c r="K6130">
        <f>IFERROR(VLOOKUP(G6130,Store_Map!$A$2:$I$100,6,FALSE),"")</f>
        <v>0</v>
      </c>
      <c r="L6130">
        <f>IFERROR(VLOOKUP(G6130,Store_Map!$A$2:$I$100,7,FALSE),"")</f>
        <v>0</v>
      </c>
      <c r="M6130">
        <f>IFERROR(VLOOKUP(G6130,Store_Map!$A$2:$I$100,8,FALSE),"")</f>
        <v>0</v>
      </c>
      <c r="N6130">
        <f t="shared" si="855"/>
        <v>0</v>
      </c>
      <c r="O6130" t="str">
        <f t="shared" si="856"/>
        <v>PASS</v>
      </c>
      <c r="P6130" t="str">
        <f t="shared" si="857"/>
        <v>PASS</v>
      </c>
      <c r="Q6130" t="str">
        <f t="shared" si="858"/>
        <v>PASS</v>
      </c>
      <c r="R6130" t="str">
        <f t="shared" si="859"/>
        <v>PASS</v>
      </c>
      <c r="S6130" t="str">
        <f t="shared" si="860"/>
        <v>PASS</v>
      </c>
      <c r="T6130">
        <f t="shared" si="861"/>
        <v>100</v>
      </c>
      <c r="U6130" t="str">
        <f t="shared" si="862"/>
        <v>Low</v>
      </c>
      <c r="V6130" t="str">
        <f t="shared" si="863"/>
        <v>Clean</v>
      </c>
    </row>
    <row r="6131" spans="1:22" x14ac:dyDescent="0.3">
      <c r="A6131" t="str">
        <f>Raw_Data!A6131</f>
        <v>26083699</v>
      </c>
      <c r="B6131">
        <f>Raw_Data!B6131</f>
        <v>45674</v>
      </c>
      <c r="C6131" t="str">
        <f>Raw_Data!C6131</f>
        <v>TIZANIDINE HCL 4 MG TABLET</v>
      </c>
      <c r="D6131" t="str">
        <f>Raw_Data!D6131</f>
        <v>55111018015</v>
      </c>
      <c r="E6131" t="str">
        <f>Raw_Data!E6131</f>
        <v>FORD, JAMES</v>
      </c>
      <c r="F6131" t="str">
        <f>Raw_Data!F6131</f>
        <v>1033117684</v>
      </c>
      <c r="G6131" t="str">
        <f>Raw_Data!H6131</f>
        <v>2</v>
      </c>
      <c r="H6131">
        <f>IFERROR(VLOOKUP(G6131,Store_Map!$A$2:$I$100,3,FALSE),"")</f>
        <v>0</v>
      </c>
      <c r="I6131">
        <f>IFERROR(VLOOKUP(G6131,Store_Map!$A$2:$I$100,4,FALSE),"")</f>
        <v>0</v>
      </c>
      <c r="J6131">
        <f>IFERROR(VLOOKUP(G6131,Store_Map!$A$2:$I$100,5,FALSE),"")</f>
        <v>0</v>
      </c>
      <c r="K6131">
        <f>IFERROR(VLOOKUP(G6131,Store_Map!$A$2:$I$100,6,FALSE),"")</f>
        <v>0</v>
      </c>
      <c r="L6131">
        <f>IFERROR(VLOOKUP(G6131,Store_Map!$A$2:$I$100,7,FALSE),"")</f>
        <v>0</v>
      </c>
      <c r="M6131">
        <f>IFERROR(VLOOKUP(G6131,Store_Map!$A$2:$I$100,8,FALSE),"")</f>
        <v>0</v>
      </c>
      <c r="N6131">
        <f t="shared" si="855"/>
        <v>0</v>
      </c>
      <c r="O6131" t="str">
        <f t="shared" si="856"/>
        <v>PASS</v>
      </c>
      <c r="P6131" t="str">
        <f t="shared" si="857"/>
        <v>PASS</v>
      </c>
      <c r="Q6131" t="str">
        <f t="shared" si="858"/>
        <v>PASS</v>
      </c>
      <c r="R6131" t="str">
        <f t="shared" si="859"/>
        <v>PASS</v>
      </c>
      <c r="S6131" t="str">
        <f t="shared" si="860"/>
        <v>PASS</v>
      </c>
      <c r="T6131">
        <f t="shared" si="861"/>
        <v>100</v>
      </c>
      <c r="U6131" t="str">
        <f t="shared" si="862"/>
        <v>Low</v>
      </c>
      <c r="V6131" t="str">
        <f t="shared" si="863"/>
        <v>Clean</v>
      </c>
    </row>
    <row r="6132" spans="1:22" x14ac:dyDescent="0.3">
      <c r="A6132" t="str">
        <f>Raw_Data!A6132</f>
        <v>26081181</v>
      </c>
      <c r="B6132">
        <f>Raw_Data!B6132</f>
        <v>45674</v>
      </c>
      <c r="C6132" t="str">
        <f>Raw_Data!C6132</f>
        <v>FUROSEMIDE 20 MG TABLET</v>
      </c>
      <c r="D6132" t="str">
        <f>Raw_Data!D6132</f>
        <v>69315011610</v>
      </c>
      <c r="E6132" t="str">
        <f>Raw_Data!E6132</f>
        <v>FORD, JAMES</v>
      </c>
      <c r="F6132" t="str">
        <f>Raw_Data!F6132</f>
        <v>1033117684</v>
      </c>
      <c r="G6132" t="str">
        <f>Raw_Data!H6132</f>
        <v>2</v>
      </c>
      <c r="H6132">
        <f>IFERROR(VLOOKUP(G6132,Store_Map!$A$2:$I$100,3,FALSE),"")</f>
        <v>0</v>
      </c>
      <c r="I6132">
        <f>IFERROR(VLOOKUP(G6132,Store_Map!$A$2:$I$100,4,FALSE),"")</f>
        <v>0</v>
      </c>
      <c r="J6132">
        <f>IFERROR(VLOOKUP(G6132,Store_Map!$A$2:$I$100,5,FALSE),"")</f>
        <v>0</v>
      </c>
      <c r="K6132">
        <f>IFERROR(VLOOKUP(G6132,Store_Map!$A$2:$I$100,6,FALSE),"")</f>
        <v>0</v>
      </c>
      <c r="L6132">
        <f>IFERROR(VLOOKUP(G6132,Store_Map!$A$2:$I$100,7,FALSE),"")</f>
        <v>0</v>
      </c>
      <c r="M6132">
        <f>IFERROR(VLOOKUP(G6132,Store_Map!$A$2:$I$100,8,FALSE),"")</f>
        <v>0</v>
      </c>
      <c r="N6132">
        <f t="shared" si="855"/>
        <v>0</v>
      </c>
      <c r="O6132" t="str">
        <f t="shared" si="856"/>
        <v>PASS</v>
      </c>
      <c r="P6132" t="str">
        <f t="shared" si="857"/>
        <v>PASS</v>
      </c>
      <c r="Q6132" t="str">
        <f t="shared" si="858"/>
        <v>PASS</v>
      </c>
      <c r="R6132" t="str">
        <f t="shared" si="859"/>
        <v>PASS</v>
      </c>
      <c r="S6132" t="str">
        <f t="shared" si="860"/>
        <v>PASS</v>
      </c>
      <c r="T6132">
        <f t="shared" si="861"/>
        <v>100</v>
      </c>
      <c r="U6132" t="str">
        <f t="shared" si="862"/>
        <v>Low</v>
      </c>
      <c r="V6132" t="str">
        <f t="shared" si="863"/>
        <v>Clean</v>
      </c>
    </row>
    <row r="6133" spans="1:22" x14ac:dyDescent="0.3">
      <c r="A6133" t="str">
        <f>Raw_Data!A6133</f>
        <v>26082862</v>
      </c>
      <c r="B6133">
        <f>Raw_Data!B6133</f>
        <v>45674</v>
      </c>
      <c r="C6133" t="str">
        <f>Raw_Data!C6133</f>
        <v>DESCOVY 200-25 MG TABLET</v>
      </c>
      <c r="D6133" t="str">
        <f>Raw_Data!D6133</f>
        <v>61958200201</v>
      </c>
      <c r="E6133" t="str">
        <f>Raw_Data!E6133</f>
        <v>GONZALEZ, ANDREA</v>
      </c>
      <c r="F6133" t="str">
        <f>Raw_Data!F6133</f>
        <v>1336176403</v>
      </c>
      <c r="G6133" t="str">
        <f>Raw_Data!H6133</f>
        <v>2</v>
      </c>
      <c r="H6133">
        <f>IFERROR(VLOOKUP(G6133,Store_Map!$A$2:$I$100,3,FALSE),"")</f>
        <v>0</v>
      </c>
      <c r="I6133">
        <f>IFERROR(VLOOKUP(G6133,Store_Map!$A$2:$I$100,4,FALSE),"")</f>
        <v>0</v>
      </c>
      <c r="J6133">
        <f>IFERROR(VLOOKUP(G6133,Store_Map!$A$2:$I$100,5,FALSE),"")</f>
        <v>0</v>
      </c>
      <c r="K6133">
        <f>IFERROR(VLOOKUP(G6133,Store_Map!$A$2:$I$100,6,FALSE),"")</f>
        <v>0</v>
      </c>
      <c r="L6133">
        <f>IFERROR(VLOOKUP(G6133,Store_Map!$A$2:$I$100,7,FALSE),"")</f>
        <v>0</v>
      </c>
      <c r="M6133">
        <f>IFERROR(VLOOKUP(G6133,Store_Map!$A$2:$I$100,8,FALSE),"")</f>
        <v>0</v>
      </c>
      <c r="N6133">
        <f t="shared" si="855"/>
        <v>0</v>
      </c>
      <c r="O6133" t="str">
        <f t="shared" si="856"/>
        <v>PASS</v>
      </c>
      <c r="P6133" t="str">
        <f t="shared" si="857"/>
        <v>PASS</v>
      </c>
      <c r="Q6133" t="str">
        <f t="shared" si="858"/>
        <v>PASS</v>
      </c>
      <c r="R6133" t="str">
        <f t="shared" si="859"/>
        <v>PASS</v>
      </c>
      <c r="S6133" t="str">
        <f t="shared" si="860"/>
        <v>PASS</v>
      </c>
      <c r="T6133">
        <f t="shared" si="861"/>
        <v>100</v>
      </c>
      <c r="U6133" t="str">
        <f t="shared" si="862"/>
        <v>Low</v>
      </c>
      <c r="V6133" t="str">
        <f t="shared" si="863"/>
        <v>Clean</v>
      </c>
    </row>
    <row r="6134" spans="1:22" x14ac:dyDescent="0.3">
      <c r="A6134" t="str">
        <f>Raw_Data!A6134</f>
        <v>26081182</v>
      </c>
      <c r="B6134">
        <f>Raw_Data!B6134</f>
        <v>45674</v>
      </c>
      <c r="C6134" t="str">
        <f>Raw_Data!C6134</f>
        <v>LOSARTAN POTASSIUM 100 MG T</v>
      </c>
      <c r="D6134" t="str">
        <f>Raw_Data!D6134</f>
        <v>65862020399</v>
      </c>
      <c r="E6134" t="str">
        <f>Raw_Data!E6134</f>
        <v>FORD, JAMES</v>
      </c>
      <c r="F6134" t="str">
        <f>Raw_Data!F6134</f>
        <v>1033117684</v>
      </c>
      <c r="G6134" t="str">
        <f>Raw_Data!H6134</f>
        <v>2</v>
      </c>
      <c r="H6134">
        <f>IFERROR(VLOOKUP(G6134,Store_Map!$A$2:$I$100,3,FALSE),"")</f>
        <v>0</v>
      </c>
      <c r="I6134">
        <f>IFERROR(VLOOKUP(G6134,Store_Map!$A$2:$I$100,4,FALSE),"")</f>
        <v>0</v>
      </c>
      <c r="J6134">
        <f>IFERROR(VLOOKUP(G6134,Store_Map!$A$2:$I$100,5,FALSE),"")</f>
        <v>0</v>
      </c>
      <c r="K6134">
        <f>IFERROR(VLOOKUP(G6134,Store_Map!$A$2:$I$100,6,FALSE),"")</f>
        <v>0</v>
      </c>
      <c r="L6134">
        <f>IFERROR(VLOOKUP(G6134,Store_Map!$A$2:$I$100,7,FALSE),"")</f>
        <v>0</v>
      </c>
      <c r="M6134">
        <f>IFERROR(VLOOKUP(G6134,Store_Map!$A$2:$I$100,8,FALSE),"")</f>
        <v>0</v>
      </c>
      <c r="N6134">
        <f t="shared" si="855"/>
        <v>0</v>
      </c>
      <c r="O6134" t="str">
        <f t="shared" si="856"/>
        <v>PASS</v>
      </c>
      <c r="P6134" t="str">
        <f t="shared" si="857"/>
        <v>PASS</v>
      </c>
      <c r="Q6134" t="str">
        <f t="shared" si="858"/>
        <v>PASS</v>
      </c>
      <c r="R6134" t="str">
        <f t="shared" si="859"/>
        <v>PASS</v>
      </c>
      <c r="S6134" t="str">
        <f t="shared" si="860"/>
        <v>PASS</v>
      </c>
      <c r="T6134">
        <f t="shared" si="861"/>
        <v>100</v>
      </c>
      <c r="U6134" t="str">
        <f t="shared" si="862"/>
        <v>Low</v>
      </c>
      <c r="V6134" t="str">
        <f t="shared" si="863"/>
        <v>Clean</v>
      </c>
    </row>
    <row r="6135" spans="1:22" x14ac:dyDescent="0.3">
      <c r="A6135" t="str">
        <f>Raw_Data!A6135</f>
        <v>26079312</v>
      </c>
      <c r="B6135">
        <f>Raw_Data!B6135</f>
        <v>45674</v>
      </c>
      <c r="C6135" t="str">
        <f>Raw_Data!C6135</f>
        <v>CYCLOBENZAPRINE 10 MG TABLE</v>
      </c>
      <c r="D6135" t="str">
        <f>Raw_Data!D6135</f>
        <v>72888001400</v>
      </c>
      <c r="E6135" t="str">
        <f>Raw_Data!E6135</f>
        <v>FORD, JAMES</v>
      </c>
      <c r="F6135" t="str">
        <f>Raw_Data!F6135</f>
        <v>1033117684</v>
      </c>
      <c r="G6135" t="str">
        <f>Raw_Data!H6135</f>
        <v>2</v>
      </c>
      <c r="H6135">
        <f>IFERROR(VLOOKUP(G6135,Store_Map!$A$2:$I$100,3,FALSE),"")</f>
        <v>0</v>
      </c>
      <c r="I6135">
        <f>IFERROR(VLOOKUP(G6135,Store_Map!$A$2:$I$100,4,FALSE),"")</f>
        <v>0</v>
      </c>
      <c r="J6135">
        <f>IFERROR(VLOOKUP(G6135,Store_Map!$A$2:$I$100,5,FALSE),"")</f>
        <v>0</v>
      </c>
      <c r="K6135">
        <f>IFERROR(VLOOKUP(G6135,Store_Map!$A$2:$I$100,6,FALSE),"")</f>
        <v>0</v>
      </c>
      <c r="L6135">
        <f>IFERROR(VLOOKUP(G6135,Store_Map!$A$2:$I$100,7,FALSE),"")</f>
        <v>0</v>
      </c>
      <c r="M6135">
        <f>IFERROR(VLOOKUP(G6135,Store_Map!$A$2:$I$100,8,FALSE),"")</f>
        <v>0</v>
      </c>
      <c r="N6135">
        <f t="shared" si="855"/>
        <v>0</v>
      </c>
      <c r="O6135" t="str">
        <f t="shared" si="856"/>
        <v>PASS</v>
      </c>
      <c r="P6135" t="str">
        <f t="shared" si="857"/>
        <v>PASS</v>
      </c>
      <c r="Q6135" t="str">
        <f t="shared" si="858"/>
        <v>PASS</v>
      </c>
      <c r="R6135" t="str">
        <f t="shared" si="859"/>
        <v>PASS</v>
      </c>
      <c r="S6135" t="str">
        <f t="shared" si="860"/>
        <v>PASS</v>
      </c>
      <c r="T6135">
        <f t="shared" si="861"/>
        <v>100</v>
      </c>
      <c r="U6135" t="str">
        <f t="shared" si="862"/>
        <v>Low</v>
      </c>
      <c r="V6135" t="str">
        <f t="shared" si="863"/>
        <v>Clean</v>
      </c>
    </row>
    <row r="6136" spans="1:22" x14ac:dyDescent="0.3">
      <c r="A6136" t="str">
        <f>Raw_Data!A6136</f>
        <v>26085011</v>
      </c>
      <c r="B6136">
        <f>Raw_Data!B6136</f>
        <v>45674</v>
      </c>
      <c r="C6136" t="str">
        <f>Raw_Data!C6136</f>
        <v>NEBIVOLOL 20 MG TABLET</v>
      </c>
      <c r="D6136" t="str">
        <f>Raw_Data!D6136</f>
        <v>13668035630</v>
      </c>
      <c r="E6136" t="str">
        <f>Raw_Data!E6136</f>
        <v>PEDERSEN, JENNIFER</v>
      </c>
      <c r="F6136" t="str">
        <f>Raw_Data!F6136</f>
        <v>1073606661</v>
      </c>
      <c r="G6136" t="str">
        <f>Raw_Data!H6136</f>
        <v>2</v>
      </c>
      <c r="H6136">
        <f>IFERROR(VLOOKUP(G6136,Store_Map!$A$2:$I$100,3,FALSE),"")</f>
        <v>0</v>
      </c>
      <c r="I6136">
        <f>IFERROR(VLOOKUP(G6136,Store_Map!$A$2:$I$100,4,FALSE),"")</f>
        <v>0</v>
      </c>
      <c r="J6136">
        <f>IFERROR(VLOOKUP(G6136,Store_Map!$A$2:$I$100,5,FALSE),"")</f>
        <v>0</v>
      </c>
      <c r="K6136">
        <f>IFERROR(VLOOKUP(G6136,Store_Map!$A$2:$I$100,6,FALSE),"")</f>
        <v>0</v>
      </c>
      <c r="L6136">
        <f>IFERROR(VLOOKUP(G6136,Store_Map!$A$2:$I$100,7,FALSE),"")</f>
        <v>0</v>
      </c>
      <c r="M6136">
        <f>IFERROR(VLOOKUP(G6136,Store_Map!$A$2:$I$100,8,FALSE),"")</f>
        <v>0</v>
      </c>
      <c r="N6136">
        <f t="shared" si="855"/>
        <v>0</v>
      </c>
      <c r="O6136" t="str">
        <f t="shared" si="856"/>
        <v>PASS</v>
      </c>
      <c r="P6136" t="str">
        <f t="shared" si="857"/>
        <v>PASS</v>
      </c>
      <c r="Q6136" t="str">
        <f t="shared" si="858"/>
        <v>PASS</v>
      </c>
      <c r="R6136" t="str">
        <f t="shared" si="859"/>
        <v>PASS</v>
      </c>
      <c r="S6136" t="str">
        <f t="shared" si="860"/>
        <v>PASS</v>
      </c>
      <c r="T6136">
        <f t="shared" si="861"/>
        <v>100</v>
      </c>
      <c r="U6136" t="str">
        <f t="shared" si="862"/>
        <v>Low</v>
      </c>
      <c r="V6136" t="str">
        <f t="shared" si="863"/>
        <v>Clean</v>
      </c>
    </row>
    <row r="6137" spans="1:22" x14ac:dyDescent="0.3">
      <c r="A6137" t="str">
        <f>Raw_Data!A6137</f>
        <v>26082601</v>
      </c>
      <c r="B6137">
        <f>Raw_Data!B6137</f>
        <v>45674</v>
      </c>
      <c r="C6137" t="str">
        <f>Raw_Data!C6137</f>
        <v>DEXCOM G7 SENSOR</v>
      </c>
      <c r="D6137" t="str">
        <f>Raw_Data!D6137</f>
        <v>8627007701</v>
      </c>
      <c r="E6137" t="str">
        <f>Raw_Data!E6137</f>
        <v>PEDERSEN, JENNIFER</v>
      </c>
      <c r="F6137" t="str">
        <f>Raw_Data!F6137</f>
        <v>1073606661</v>
      </c>
      <c r="G6137" t="str">
        <f>Raw_Data!H6137</f>
        <v>2</v>
      </c>
      <c r="H6137">
        <f>IFERROR(VLOOKUP(G6137,Store_Map!$A$2:$I$100,3,FALSE),"")</f>
        <v>0</v>
      </c>
      <c r="I6137">
        <f>IFERROR(VLOOKUP(G6137,Store_Map!$A$2:$I$100,4,FALSE),"")</f>
        <v>0</v>
      </c>
      <c r="J6137">
        <f>IFERROR(VLOOKUP(G6137,Store_Map!$A$2:$I$100,5,FALSE),"")</f>
        <v>0</v>
      </c>
      <c r="K6137">
        <f>IFERROR(VLOOKUP(G6137,Store_Map!$A$2:$I$100,6,FALSE),"")</f>
        <v>0</v>
      </c>
      <c r="L6137">
        <f>IFERROR(VLOOKUP(G6137,Store_Map!$A$2:$I$100,7,FALSE),"")</f>
        <v>0</v>
      </c>
      <c r="M6137">
        <f>IFERROR(VLOOKUP(G6137,Store_Map!$A$2:$I$100,8,FALSE),"")</f>
        <v>0</v>
      </c>
      <c r="N6137">
        <f t="shared" si="855"/>
        <v>0</v>
      </c>
      <c r="O6137" t="str">
        <f t="shared" si="856"/>
        <v>PASS</v>
      </c>
      <c r="P6137" t="str">
        <f t="shared" si="857"/>
        <v>PASS</v>
      </c>
      <c r="Q6137" t="str">
        <f t="shared" si="858"/>
        <v>PASS</v>
      </c>
      <c r="R6137" t="str">
        <f t="shared" si="859"/>
        <v>PASS</v>
      </c>
      <c r="S6137" t="str">
        <f t="shared" si="860"/>
        <v>PASS</v>
      </c>
      <c r="T6137">
        <f t="shared" si="861"/>
        <v>100</v>
      </c>
      <c r="U6137" t="str">
        <f t="shared" si="862"/>
        <v>Low</v>
      </c>
      <c r="V6137" t="str">
        <f t="shared" si="863"/>
        <v>Clean</v>
      </c>
    </row>
    <row r="6138" spans="1:22" x14ac:dyDescent="0.3">
      <c r="A6138" t="str">
        <f>Raw_Data!A6138</f>
        <v>26085012</v>
      </c>
      <c r="B6138">
        <f>Raw_Data!B6138</f>
        <v>45674</v>
      </c>
      <c r="C6138" t="str">
        <f>Raw_Data!C6138</f>
        <v>LANTUS SOLOSTAR 100 UNIT/ML</v>
      </c>
      <c r="D6138" t="str">
        <f>Raw_Data!D6138</f>
        <v>88221905</v>
      </c>
      <c r="E6138" t="str">
        <f>Raw_Data!E6138</f>
        <v>FORD, JAMES</v>
      </c>
      <c r="F6138" t="str">
        <f>Raw_Data!F6138</f>
        <v>1033117684</v>
      </c>
      <c r="G6138" t="str">
        <f>Raw_Data!H6138</f>
        <v>2</v>
      </c>
      <c r="H6138">
        <f>IFERROR(VLOOKUP(G6138,Store_Map!$A$2:$I$100,3,FALSE),"")</f>
        <v>0</v>
      </c>
      <c r="I6138">
        <f>IFERROR(VLOOKUP(G6138,Store_Map!$A$2:$I$100,4,FALSE),"")</f>
        <v>0</v>
      </c>
      <c r="J6138">
        <f>IFERROR(VLOOKUP(G6138,Store_Map!$A$2:$I$100,5,FALSE),"")</f>
        <v>0</v>
      </c>
      <c r="K6138">
        <f>IFERROR(VLOOKUP(G6138,Store_Map!$A$2:$I$100,6,FALSE),"")</f>
        <v>0</v>
      </c>
      <c r="L6138">
        <f>IFERROR(VLOOKUP(G6138,Store_Map!$A$2:$I$100,7,FALSE),"")</f>
        <v>0</v>
      </c>
      <c r="M6138">
        <f>IFERROR(VLOOKUP(G6138,Store_Map!$A$2:$I$100,8,FALSE),"")</f>
        <v>0</v>
      </c>
      <c r="N6138">
        <f t="shared" si="855"/>
        <v>0</v>
      </c>
      <c r="O6138" t="str">
        <f t="shared" si="856"/>
        <v>PASS</v>
      </c>
      <c r="P6138" t="str">
        <f t="shared" si="857"/>
        <v>REVIEW</v>
      </c>
      <c r="Q6138" t="str">
        <f t="shared" si="858"/>
        <v>PASS</v>
      </c>
      <c r="R6138" t="str">
        <f t="shared" si="859"/>
        <v>PASS</v>
      </c>
      <c r="S6138" t="str">
        <f t="shared" si="860"/>
        <v>REVIEW</v>
      </c>
      <c r="T6138">
        <f t="shared" si="861"/>
        <v>90</v>
      </c>
      <c r="U6138" t="str">
        <f t="shared" si="862"/>
        <v>Low</v>
      </c>
      <c r="V6138" t="str">
        <f t="shared" si="863"/>
        <v>Invalid NDC</v>
      </c>
    </row>
    <row r="6139" spans="1:22" x14ac:dyDescent="0.3">
      <c r="A6139" t="str">
        <f>Raw_Data!A6139</f>
        <v>26085013</v>
      </c>
      <c r="B6139">
        <f>Raw_Data!B6139</f>
        <v>45674</v>
      </c>
      <c r="C6139" t="str">
        <f>Raw_Data!C6139</f>
        <v>TRUE METRIX GLUCOSE TEST ST</v>
      </c>
      <c r="D6139" t="str">
        <f>Raw_Data!D6139</f>
        <v>56151146001</v>
      </c>
      <c r="E6139" t="str">
        <f>Raw_Data!E6139</f>
        <v>FORD, JAMES</v>
      </c>
      <c r="F6139" t="str">
        <f>Raw_Data!F6139</f>
        <v>1033117684</v>
      </c>
      <c r="G6139" t="str">
        <f>Raw_Data!H6139</f>
        <v>2</v>
      </c>
      <c r="H6139">
        <f>IFERROR(VLOOKUP(G6139,Store_Map!$A$2:$I$100,3,FALSE),"")</f>
        <v>0</v>
      </c>
      <c r="I6139">
        <f>IFERROR(VLOOKUP(G6139,Store_Map!$A$2:$I$100,4,FALSE),"")</f>
        <v>0</v>
      </c>
      <c r="J6139">
        <f>IFERROR(VLOOKUP(G6139,Store_Map!$A$2:$I$100,5,FALSE),"")</f>
        <v>0</v>
      </c>
      <c r="K6139">
        <f>IFERROR(VLOOKUP(G6139,Store_Map!$A$2:$I$100,6,FALSE),"")</f>
        <v>0</v>
      </c>
      <c r="L6139">
        <f>IFERROR(VLOOKUP(G6139,Store_Map!$A$2:$I$100,7,FALSE),"")</f>
        <v>0</v>
      </c>
      <c r="M6139">
        <f>IFERROR(VLOOKUP(G6139,Store_Map!$A$2:$I$100,8,FALSE),"")</f>
        <v>0</v>
      </c>
      <c r="N6139">
        <f t="shared" si="855"/>
        <v>0</v>
      </c>
      <c r="O6139" t="str">
        <f t="shared" si="856"/>
        <v>PASS</v>
      </c>
      <c r="P6139" t="str">
        <f t="shared" si="857"/>
        <v>PASS</v>
      </c>
      <c r="Q6139" t="str">
        <f t="shared" si="858"/>
        <v>PASS</v>
      </c>
      <c r="R6139" t="str">
        <f t="shared" si="859"/>
        <v>PASS</v>
      </c>
      <c r="S6139" t="str">
        <f t="shared" si="860"/>
        <v>PASS</v>
      </c>
      <c r="T6139">
        <f t="shared" si="861"/>
        <v>100</v>
      </c>
      <c r="U6139" t="str">
        <f t="shared" si="862"/>
        <v>Low</v>
      </c>
      <c r="V6139" t="str">
        <f t="shared" si="863"/>
        <v>Clean</v>
      </c>
    </row>
    <row r="6140" spans="1:22" x14ac:dyDescent="0.3">
      <c r="A6140" t="str">
        <f>Raw_Data!A6140</f>
        <v>26082558</v>
      </c>
      <c r="B6140">
        <f>Raw_Data!B6140</f>
        <v>45674</v>
      </c>
      <c r="C6140" t="str">
        <f>Raw_Data!C6140</f>
        <v>METFORMIN HCL 500 MG TABLET</v>
      </c>
      <c r="D6140" t="str">
        <f>Raw_Data!D6140</f>
        <v>65862000899</v>
      </c>
      <c r="E6140" t="str">
        <f>Raw_Data!E6140</f>
        <v>FORD, JAMES</v>
      </c>
      <c r="F6140" t="str">
        <f>Raw_Data!F6140</f>
        <v>1033117684</v>
      </c>
      <c r="G6140" t="str">
        <f>Raw_Data!H6140</f>
        <v>2</v>
      </c>
      <c r="H6140">
        <f>IFERROR(VLOOKUP(G6140,Store_Map!$A$2:$I$100,3,FALSE),"")</f>
        <v>0</v>
      </c>
      <c r="I6140">
        <f>IFERROR(VLOOKUP(G6140,Store_Map!$A$2:$I$100,4,FALSE),"")</f>
        <v>0</v>
      </c>
      <c r="J6140">
        <f>IFERROR(VLOOKUP(G6140,Store_Map!$A$2:$I$100,5,FALSE),"")</f>
        <v>0</v>
      </c>
      <c r="K6140">
        <f>IFERROR(VLOOKUP(G6140,Store_Map!$A$2:$I$100,6,FALSE),"")</f>
        <v>0</v>
      </c>
      <c r="L6140">
        <f>IFERROR(VLOOKUP(G6140,Store_Map!$A$2:$I$100,7,FALSE),"")</f>
        <v>0</v>
      </c>
      <c r="M6140">
        <f>IFERROR(VLOOKUP(G6140,Store_Map!$A$2:$I$100,8,FALSE),"")</f>
        <v>0</v>
      </c>
      <c r="N6140">
        <f t="shared" si="855"/>
        <v>0</v>
      </c>
      <c r="O6140" t="str">
        <f t="shared" si="856"/>
        <v>PASS</v>
      </c>
      <c r="P6140" t="str">
        <f t="shared" si="857"/>
        <v>PASS</v>
      </c>
      <c r="Q6140" t="str">
        <f t="shared" si="858"/>
        <v>PASS</v>
      </c>
      <c r="R6140" t="str">
        <f t="shared" si="859"/>
        <v>PASS</v>
      </c>
      <c r="S6140" t="str">
        <f t="shared" si="860"/>
        <v>PASS</v>
      </c>
      <c r="T6140">
        <f t="shared" si="861"/>
        <v>100</v>
      </c>
      <c r="U6140" t="str">
        <f t="shared" si="862"/>
        <v>Low</v>
      </c>
      <c r="V6140" t="str">
        <f t="shared" si="863"/>
        <v>Clean</v>
      </c>
    </row>
    <row r="6141" spans="1:22" x14ac:dyDescent="0.3">
      <c r="A6141" t="str">
        <f>Raw_Data!A6141</f>
        <v>26082556</v>
      </c>
      <c r="B6141">
        <f>Raw_Data!B6141</f>
        <v>45674</v>
      </c>
      <c r="C6141" t="str">
        <f>Raw_Data!C6141</f>
        <v>SIMVASTATIN 20 MG TABLET</v>
      </c>
      <c r="D6141" t="str">
        <f>Raw_Data!D6141</f>
        <v>68180047903</v>
      </c>
      <c r="E6141" t="str">
        <f>Raw_Data!E6141</f>
        <v>FORD, JAMES</v>
      </c>
      <c r="F6141" t="str">
        <f>Raw_Data!F6141</f>
        <v>1033117684</v>
      </c>
      <c r="G6141" t="str">
        <f>Raw_Data!H6141</f>
        <v>2</v>
      </c>
      <c r="H6141">
        <f>IFERROR(VLOOKUP(G6141,Store_Map!$A$2:$I$100,3,FALSE),"")</f>
        <v>0</v>
      </c>
      <c r="I6141">
        <f>IFERROR(VLOOKUP(G6141,Store_Map!$A$2:$I$100,4,FALSE),"")</f>
        <v>0</v>
      </c>
      <c r="J6141">
        <f>IFERROR(VLOOKUP(G6141,Store_Map!$A$2:$I$100,5,FALSE),"")</f>
        <v>0</v>
      </c>
      <c r="K6141">
        <f>IFERROR(VLOOKUP(G6141,Store_Map!$A$2:$I$100,6,FALSE),"")</f>
        <v>0</v>
      </c>
      <c r="L6141">
        <f>IFERROR(VLOOKUP(G6141,Store_Map!$A$2:$I$100,7,FALSE),"")</f>
        <v>0</v>
      </c>
      <c r="M6141">
        <f>IFERROR(VLOOKUP(G6141,Store_Map!$A$2:$I$100,8,FALSE),"")</f>
        <v>0</v>
      </c>
      <c r="N6141">
        <f t="shared" si="855"/>
        <v>0</v>
      </c>
      <c r="O6141" t="str">
        <f t="shared" si="856"/>
        <v>PASS</v>
      </c>
      <c r="P6141" t="str">
        <f t="shared" si="857"/>
        <v>PASS</v>
      </c>
      <c r="Q6141" t="str">
        <f t="shared" si="858"/>
        <v>PASS</v>
      </c>
      <c r="R6141" t="str">
        <f t="shared" si="859"/>
        <v>PASS</v>
      </c>
      <c r="S6141" t="str">
        <f t="shared" si="860"/>
        <v>PASS</v>
      </c>
      <c r="T6141">
        <f t="shared" si="861"/>
        <v>100</v>
      </c>
      <c r="U6141" t="str">
        <f t="shared" si="862"/>
        <v>Low</v>
      </c>
      <c r="V6141" t="str">
        <f t="shared" si="863"/>
        <v>Clean</v>
      </c>
    </row>
    <row r="6142" spans="1:22" x14ac:dyDescent="0.3">
      <c r="A6142" t="str">
        <f>Raw_Data!A6142</f>
        <v>26082552</v>
      </c>
      <c r="B6142">
        <f>Raw_Data!B6142</f>
        <v>45674</v>
      </c>
      <c r="C6142" t="str">
        <f>Raw_Data!C6142</f>
        <v>AMLODIPINE BESYLATE 5 MG TA</v>
      </c>
      <c r="D6142" t="str">
        <f>Raw_Data!D6142</f>
        <v>69097012715</v>
      </c>
      <c r="E6142" t="str">
        <f>Raw_Data!E6142</f>
        <v>FORD, JAMES</v>
      </c>
      <c r="F6142" t="str">
        <f>Raw_Data!F6142</f>
        <v>1033117684</v>
      </c>
      <c r="G6142" t="str">
        <f>Raw_Data!H6142</f>
        <v>2</v>
      </c>
      <c r="H6142">
        <f>IFERROR(VLOOKUP(G6142,Store_Map!$A$2:$I$100,3,FALSE),"")</f>
        <v>0</v>
      </c>
      <c r="I6142">
        <f>IFERROR(VLOOKUP(G6142,Store_Map!$A$2:$I$100,4,FALSE),"")</f>
        <v>0</v>
      </c>
      <c r="J6142">
        <f>IFERROR(VLOOKUP(G6142,Store_Map!$A$2:$I$100,5,FALSE),"")</f>
        <v>0</v>
      </c>
      <c r="K6142">
        <f>IFERROR(VLOOKUP(G6142,Store_Map!$A$2:$I$100,6,FALSE),"")</f>
        <v>0</v>
      </c>
      <c r="L6142">
        <f>IFERROR(VLOOKUP(G6142,Store_Map!$A$2:$I$100,7,FALSE),"")</f>
        <v>0</v>
      </c>
      <c r="M6142">
        <f>IFERROR(VLOOKUP(G6142,Store_Map!$A$2:$I$100,8,FALSE),"")</f>
        <v>0</v>
      </c>
      <c r="N6142">
        <f t="shared" si="855"/>
        <v>0</v>
      </c>
      <c r="O6142" t="str">
        <f t="shared" si="856"/>
        <v>PASS</v>
      </c>
      <c r="P6142" t="str">
        <f t="shared" si="857"/>
        <v>PASS</v>
      </c>
      <c r="Q6142" t="str">
        <f t="shared" si="858"/>
        <v>PASS</v>
      </c>
      <c r="R6142" t="str">
        <f t="shared" si="859"/>
        <v>PASS</v>
      </c>
      <c r="S6142" t="str">
        <f t="shared" si="860"/>
        <v>PASS</v>
      </c>
      <c r="T6142">
        <f t="shared" si="861"/>
        <v>100</v>
      </c>
      <c r="U6142" t="str">
        <f t="shared" si="862"/>
        <v>Low</v>
      </c>
      <c r="V6142" t="str">
        <f t="shared" si="863"/>
        <v>Clean</v>
      </c>
    </row>
    <row r="6143" spans="1:22" x14ac:dyDescent="0.3">
      <c r="A6143" t="str">
        <f>Raw_Data!A6143</f>
        <v>26082551</v>
      </c>
      <c r="B6143">
        <f>Raw_Data!B6143</f>
        <v>45674</v>
      </c>
      <c r="C6143" t="str">
        <f>Raw_Data!C6143</f>
        <v>IBUPROFEN 800 MG TABLET</v>
      </c>
      <c r="D6143" t="str">
        <f>Raw_Data!D6143</f>
        <v>65162046650</v>
      </c>
      <c r="E6143" t="str">
        <f>Raw_Data!E6143</f>
        <v>FORD, JAMES</v>
      </c>
      <c r="F6143" t="str">
        <f>Raw_Data!F6143</f>
        <v>1033117684</v>
      </c>
      <c r="G6143" t="str">
        <f>Raw_Data!H6143</f>
        <v>2</v>
      </c>
      <c r="H6143">
        <f>IFERROR(VLOOKUP(G6143,Store_Map!$A$2:$I$100,3,FALSE),"")</f>
        <v>0</v>
      </c>
      <c r="I6143">
        <f>IFERROR(VLOOKUP(G6143,Store_Map!$A$2:$I$100,4,FALSE),"")</f>
        <v>0</v>
      </c>
      <c r="J6143">
        <f>IFERROR(VLOOKUP(G6143,Store_Map!$A$2:$I$100,5,FALSE),"")</f>
        <v>0</v>
      </c>
      <c r="K6143">
        <f>IFERROR(VLOOKUP(G6143,Store_Map!$A$2:$I$100,6,FALSE),"")</f>
        <v>0</v>
      </c>
      <c r="L6143">
        <f>IFERROR(VLOOKUP(G6143,Store_Map!$A$2:$I$100,7,FALSE),"")</f>
        <v>0</v>
      </c>
      <c r="M6143">
        <f>IFERROR(VLOOKUP(G6143,Store_Map!$A$2:$I$100,8,FALSE),"")</f>
        <v>0</v>
      </c>
      <c r="N6143">
        <f t="shared" si="855"/>
        <v>0</v>
      </c>
      <c r="O6143" t="str">
        <f t="shared" si="856"/>
        <v>PASS</v>
      </c>
      <c r="P6143" t="str">
        <f t="shared" si="857"/>
        <v>PASS</v>
      </c>
      <c r="Q6143" t="str">
        <f t="shared" si="858"/>
        <v>PASS</v>
      </c>
      <c r="R6143" t="str">
        <f t="shared" si="859"/>
        <v>PASS</v>
      </c>
      <c r="S6143" t="str">
        <f t="shared" si="860"/>
        <v>PASS</v>
      </c>
      <c r="T6143">
        <f t="shared" si="861"/>
        <v>100</v>
      </c>
      <c r="U6143" t="str">
        <f t="shared" si="862"/>
        <v>Low</v>
      </c>
      <c r="V6143" t="str">
        <f t="shared" si="863"/>
        <v>Clean</v>
      </c>
    </row>
    <row r="6144" spans="1:22" x14ac:dyDescent="0.3">
      <c r="A6144" t="str">
        <f>Raw_Data!A6144</f>
        <v>26082550</v>
      </c>
      <c r="B6144">
        <f>Raw_Data!B6144</f>
        <v>45674</v>
      </c>
      <c r="C6144" t="str">
        <f>Raw_Data!C6144</f>
        <v>LOSARTAN-HCTZ 100-25 MG TAB</v>
      </c>
      <c r="D6144" t="str">
        <f>Raw_Data!D6144</f>
        <v>65862047099</v>
      </c>
      <c r="E6144" t="str">
        <f>Raw_Data!E6144</f>
        <v>FORD, JAMES</v>
      </c>
      <c r="F6144" t="str">
        <f>Raw_Data!F6144</f>
        <v>1033117684</v>
      </c>
      <c r="G6144" t="str">
        <f>Raw_Data!H6144</f>
        <v>2</v>
      </c>
      <c r="H6144">
        <f>IFERROR(VLOOKUP(G6144,Store_Map!$A$2:$I$100,3,FALSE),"")</f>
        <v>0</v>
      </c>
      <c r="I6144">
        <f>IFERROR(VLOOKUP(G6144,Store_Map!$A$2:$I$100,4,FALSE),"")</f>
        <v>0</v>
      </c>
      <c r="J6144">
        <f>IFERROR(VLOOKUP(G6144,Store_Map!$A$2:$I$100,5,FALSE),"")</f>
        <v>0</v>
      </c>
      <c r="K6144">
        <f>IFERROR(VLOOKUP(G6144,Store_Map!$A$2:$I$100,6,FALSE),"")</f>
        <v>0</v>
      </c>
      <c r="L6144">
        <f>IFERROR(VLOOKUP(G6144,Store_Map!$A$2:$I$100,7,FALSE),"")</f>
        <v>0</v>
      </c>
      <c r="M6144">
        <f>IFERROR(VLOOKUP(G6144,Store_Map!$A$2:$I$100,8,FALSE),"")</f>
        <v>0</v>
      </c>
      <c r="N6144">
        <f t="shared" si="855"/>
        <v>0</v>
      </c>
      <c r="O6144" t="str">
        <f t="shared" si="856"/>
        <v>PASS</v>
      </c>
      <c r="P6144" t="str">
        <f t="shared" si="857"/>
        <v>PASS</v>
      </c>
      <c r="Q6144" t="str">
        <f t="shared" si="858"/>
        <v>PASS</v>
      </c>
      <c r="R6144" t="str">
        <f t="shared" si="859"/>
        <v>PASS</v>
      </c>
      <c r="S6144" t="str">
        <f t="shared" si="860"/>
        <v>PASS</v>
      </c>
      <c r="T6144">
        <f t="shared" si="861"/>
        <v>100</v>
      </c>
      <c r="U6144" t="str">
        <f t="shared" si="862"/>
        <v>Low</v>
      </c>
      <c r="V6144" t="str">
        <f t="shared" si="863"/>
        <v>Clean</v>
      </c>
    </row>
    <row r="6145" spans="1:22" x14ac:dyDescent="0.3">
      <c r="A6145" t="str">
        <f>Raw_Data!A6145</f>
        <v>26074104</v>
      </c>
      <c r="B6145">
        <f>Raw_Data!B6145</f>
        <v>45674</v>
      </c>
      <c r="C6145" t="str">
        <f>Raw_Data!C6145</f>
        <v>ALBUTEROL HFA 90 MCG INHALE</v>
      </c>
      <c r="D6145" t="str">
        <f>Raw_Data!D6145</f>
        <v>781729685</v>
      </c>
      <c r="E6145" t="str">
        <f>Raw_Data!E6145</f>
        <v>FORD, JAMES</v>
      </c>
      <c r="F6145" t="str">
        <f>Raw_Data!F6145</f>
        <v>1033117684</v>
      </c>
      <c r="G6145" t="str">
        <f>Raw_Data!H6145</f>
        <v>2</v>
      </c>
      <c r="H6145">
        <f>IFERROR(VLOOKUP(G6145,Store_Map!$A$2:$I$100,3,FALSE),"")</f>
        <v>0</v>
      </c>
      <c r="I6145">
        <f>IFERROR(VLOOKUP(G6145,Store_Map!$A$2:$I$100,4,FALSE),"")</f>
        <v>0</v>
      </c>
      <c r="J6145">
        <f>IFERROR(VLOOKUP(G6145,Store_Map!$A$2:$I$100,5,FALSE),"")</f>
        <v>0</v>
      </c>
      <c r="K6145">
        <f>IFERROR(VLOOKUP(G6145,Store_Map!$A$2:$I$100,6,FALSE),"")</f>
        <v>0</v>
      </c>
      <c r="L6145">
        <f>IFERROR(VLOOKUP(G6145,Store_Map!$A$2:$I$100,7,FALSE),"")</f>
        <v>0</v>
      </c>
      <c r="M6145">
        <f>IFERROR(VLOOKUP(G6145,Store_Map!$A$2:$I$100,8,FALSE),"")</f>
        <v>0</v>
      </c>
      <c r="N6145">
        <f t="shared" si="855"/>
        <v>0</v>
      </c>
      <c r="O6145" t="str">
        <f t="shared" si="856"/>
        <v>PASS</v>
      </c>
      <c r="P6145" t="str">
        <f t="shared" si="857"/>
        <v>REVIEW</v>
      </c>
      <c r="Q6145" t="str">
        <f t="shared" si="858"/>
        <v>PASS</v>
      </c>
      <c r="R6145" t="str">
        <f t="shared" si="859"/>
        <v>PASS</v>
      </c>
      <c r="S6145" t="str">
        <f t="shared" si="860"/>
        <v>REVIEW</v>
      </c>
      <c r="T6145">
        <f t="shared" si="861"/>
        <v>90</v>
      </c>
      <c r="U6145" t="str">
        <f t="shared" si="862"/>
        <v>Low</v>
      </c>
      <c r="V6145" t="str">
        <f t="shared" si="863"/>
        <v>Invalid NDC</v>
      </c>
    </row>
    <row r="6146" spans="1:22" x14ac:dyDescent="0.3">
      <c r="A6146" t="str">
        <f>Raw_Data!A6146</f>
        <v>26074893</v>
      </c>
      <c r="B6146">
        <f>Raw_Data!B6146</f>
        <v>45674</v>
      </c>
      <c r="C6146" t="str">
        <f>Raw_Data!C6146</f>
        <v>FEROSUL 325 MG TABLET</v>
      </c>
      <c r="D6146" t="str">
        <f>Raw_Data!D6146</f>
        <v>904759180</v>
      </c>
      <c r="E6146" t="str">
        <f>Raw_Data!E6146</f>
        <v>FORD, JAMES</v>
      </c>
      <c r="F6146" t="str">
        <f>Raw_Data!F6146</f>
        <v>1033117684</v>
      </c>
      <c r="G6146" t="str">
        <f>Raw_Data!H6146</f>
        <v>2</v>
      </c>
      <c r="H6146">
        <f>IFERROR(VLOOKUP(G6146,Store_Map!$A$2:$I$100,3,FALSE),"")</f>
        <v>0</v>
      </c>
      <c r="I6146">
        <f>IFERROR(VLOOKUP(G6146,Store_Map!$A$2:$I$100,4,FALSE),"")</f>
        <v>0</v>
      </c>
      <c r="J6146">
        <f>IFERROR(VLOOKUP(G6146,Store_Map!$A$2:$I$100,5,FALSE),"")</f>
        <v>0</v>
      </c>
      <c r="K6146">
        <f>IFERROR(VLOOKUP(G6146,Store_Map!$A$2:$I$100,6,FALSE),"")</f>
        <v>0</v>
      </c>
      <c r="L6146">
        <f>IFERROR(VLOOKUP(G6146,Store_Map!$A$2:$I$100,7,FALSE),"")</f>
        <v>0</v>
      </c>
      <c r="M6146">
        <f>IFERROR(VLOOKUP(G6146,Store_Map!$A$2:$I$100,8,FALSE),"")</f>
        <v>0</v>
      </c>
      <c r="N6146">
        <f t="shared" ref="N6146:N6209" si="864">COUNTBLANK(A6146:M6146)</f>
        <v>0</v>
      </c>
      <c r="O6146" t="str">
        <f t="shared" ref="O6146:O6209" si="865">IF(AND(F6146&lt;&gt;"",LEN(F6146)=10,ISNUMBER(--F6146)),"PASS","REVIEW")</f>
        <v>PASS</v>
      </c>
      <c r="P6146" t="str">
        <f t="shared" ref="P6146:P6209" si="866">IF(AND(D6146&lt;&gt;"",OR(LEN(D6146)=10,LEN(D6146)=11),ISNUMBER(--D6146)),"PASS","REVIEW")</f>
        <v>REVIEW</v>
      </c>
      <c r="Q6146" t="str">
        <f t="shared" ref="Q6146:Q6209" si="867">IF(H6146&lt;&gt;"","PASS","REVIEW")</f>
        <v>PASS</v>
      </c>
      <c r="R6146" t="str">
        <f t="shared" ref="R6146:R6209" si="868">IF(AND(I6146&lt;&gt;"",J6146&lt;&gt;"",K6146&lt;&gt;"",L6146&lt;&gt;"",M6146&lt;&gt;""),"PASS","REVIEW")</f>
        <v>PASS</v>
      </c>
      <c r="S6146" t="str">
        <f t="shared" ref="S6146:S6209" si="869">IF(OR(N6146&gt;0,O6146="REVIEW",P6146="REVIEW",Q6146="REVIEW",R6146="REVIEW"),"REVIEW","PASS")</f>
        <v>REVIEW</v>
      </c>
      <c r="T6146">
        <f t="shared" ref="T6146:T6209" si="870">MAX(0,100-(N6146*5)-IF(O6146="REVIEW",15,0)-IF(P6146="REVIEW",10,0)-IF(Q6146="REVIEW",10,0)-IF(R6146="REVIEW",20,0))</f>
        <v>90</v>
      </c>
      <c r="U6146" t="str">
        <f t="shared" ref="U6146:U6209" si="871">IF(T6146&gt;=90,"Low",IF(T6146&gt;=70,"Medium","High"))</f>
        <v>Low</v>
      </c>
      <c r="V6146" t="str">
        <f t="shared" ref="V6146:V6209" si="872">IF(N6146&gt;0,"Missing required fields",IF(O6146="REVIEW","Invalid provider NPI",IF(P6146="REVIEW","Invalid NDC",IF(Q6146="REVIEW","Store mapping incomplete",IF(R6146="REVIEW","Entity mapping incomplete","Clean")))))</f>
        <v>Invalid NDC</v>
      </c>
    </row>
    <row r="6147" spans="1:22" x14ac:dyDescent="0.3">
      <c r="A6147" t="str">
        <f>Raw_Data!A6147</f>
        <v>26085014</v>
      </c>
      <c r="B6147">
        <f>Raw_Data!B6147</f>
        <v>45674</v>
      </c>
      <c r="C6147" t="str">
        <f>Raw_Data!C6147</f>
        <v>LOSARTAN POTASSIUM 25 MG TA</v>
      </c>
      <c r="D6147" t="str">
        <f>Raw_Data!D6147</f>
        <v>65862020199</v>
      </c>
      <c r="E6147" t="str">
        <f>Raw_Data!E6147</f>
        <v>FORD, JAMES</v>
      </c>
      <c r="F6147" t="str">
        <f>Raw_Data!F6147</f>
        <v>1033117684</v>
      </c>
      <c r="G6147" t="str">
        <f>Raw_Data!H6147</f>
        <v>2</v>
      </c>
      <c r="H6147">
        <f>IFERROR(VLOOKUP(G6147,Store_Map!$A$2:$I$100,3,FALSE),"")</f>
        <v>0</v>
      </c>
      <c r="I6147">
        <f>IFERROR(VLOOKUP(G6147,Store_Map!$A$2:$I$100,4,FALSE),"")</f>
        <v>0</v>
      </c>
      <c r="J6147">
        <f>IFERROR(VLOOKUP(G6147,Store_Map!$A$2:$I$100,5,FALSE),"")</f>
        <v>0</v>
      </c>
      <c r="K6147">
        <f>IFERROR(VLOOKUP(G6147,Store_Map!$A$2:$I$100,6,FALSE),"")</f>
        <v>0</v>
      </c>
      <c r="L6147">
        <f>IFERROR(VLOOKUP(G6147,Store_Map!$A$2:$I$100,7,FALSE),"")</f>
        <v>0</v>
      </c>
      <c r="M6147">
        <f>IFERROR(VLOOKUP(G6147,Store_Map!$A$2:$I$100,8,FALSE),"")</f>
        <v>0</v>
      </c>
      <c r="N6147">
        <f t="shared" si="864"/>
        <v>0</v>
      </c>
      <c r="O6147" t="str">
        <f t="shared" si="865"/>
        <v>PASS</v>
      </c>
      <c r="P6147" t="str">
        <f t="shared" si="866"/>
        <v>PASS</v>
      </c>
      <c r="Q6147" t="str">
        <f t="shared" si="867"/>
        <v>PASS</v>
      </c>
      <c r="R6147" t="str">
        <f t="shared" si="868"/>
        <v>PASS</v>
      </c>
      <c r="S6147" t="str">
        <f t="shared" si="869"/>
        <v>PASS</v>
      </c>
      <c r="T6147">
        <f t="shared" si="870"/>
        <v>100</v>
      </c>
      <c r="U6147" t="str">
        <f t="shared" si="871"/>
        <v>Low</v>
      </c>
      <c r="V6147" t="str">
        <f t="shared" si="872"/>
        <v>Clean</v>
      </c>
    </row>
    <row r="6148" spans="1:22" x14ac:dyDescent="0.3">
      <c r="A6148" t="str">
        <f>Raw_Data!A6148</f>
        <v>26085016</v>
      </c>
      <c r="B6148">
        <f>Raw_Data!B6148</f>
        <v>45674</v>
      </c>
      <c r="C6148" t="str">
        <f>Raw_Data!C6148</f>
        <v>*AMOX-CLAV 875-125 MG TABLE</v>
      </c>
      <c r="D6148" t="str">
        <f>Raw_Data!D6148</f>
        <v>93227534</v>
      </c>
      <c r="E6148" t="str">
        <f>Raw_Data!E6148</f>
        <v>Ehrie, Michael</v>
      </c>
      <c r="F6148" t="str">
        <f>Raw_Data!F6148</f>
        <v>1780280495</v>
      </c>
      <c r="G6148" t="str">
        <f>Raw_Data!H6148</f>
        <v>2</v>
      </c>
      <c r="H6148">
        <f>IFERROR(VLOOKUP(G6148,Store_Map!$A$2:$I$100,3,FALSE),"")</f>
        <v>0</v>
      </c>
      <c r="I6148">
        <f>IFERROR(VLOOKUP(G6148,Store_Map!$A$2:$I$100,4,FALSE),"")</f>
        <v>0</v>
      </c>
      <c r="J6148">
        <f>IFERROR(VLOOKUP(G6148,Store_Map!$A$2:$I$100,5,FALSE),"")</f>
        <v>0</v>
      </c>
      <c r="K6148">
        <f>IFERROR(VLOOKUP(G6148,Store_Map!$A$2:$I$100,6,FALSE),"")</f>
        <v>0</v>
      </c>
      <c r="L6148">
        <f>IFERROR(VLOOKUP(G6148,Store_Map!$A$2:$I$100,7,FALSE),"")</f>
        <v>0</v>
      </c>
      <c r="M6148">
        <f>IFERROR(VLOOKUP(G6148,Store_Map!$A$2:$I$100,8,FALSE),"")</f>
        <v>0</v>
      </c>
      <c r="N6148">
        <f t="shared" si="864"/>
        <v>0</v>
      </c>
      <c r="O6148" t="str">
        <f t="shared" si="865"/>
        <v>PASS</v>
      </c>
      <c r="P6148" t="str">
        <f t="shared" si="866"/>
        <v>REVIEW</v>
      </c>
      <c r="Q6148" t="str">
        <f t="shared" si="867"/>
        <v>PASS</v>
      </c>
      <c r="R6148" t="str">
        <f t="shared" si="868"/>
        <v>PASS</v>
      </c>
      <c r="S6148" t="str">
        <f t="shared" si="869"/>
        <v>REVIEW</v>
      </c>
      <c r="T6148">
        <f t="shared" si="870"/>
        <v>90</v>
      </c>
      <c r="U6148" t="str">
        <f t="shared" si="871"/>
        <v>Low</v>
      </c>
      <c r="V6148" t="str">
        <f t="shared" si="872"/>
        <v>Invalid NDC</v>
      </c>
    </row>
    <row r="6149" spans="1:22" x14ac:dyDescent="0.3">
      <c r="A6149" t="str">
        <f>Raw_Data!A6149</f>
        <v>26085017</v>
      </c>
      <c r="B6149">
        <f>Raw_Data!B6149</f>
        <v>45674</v>
      </c>
      <c r="C6149" t="str">
        <f>Raw_Data!C6149</f>
        <v>*METHYLPREDNISOLONE 4 MG PA</v>
      </c>
      <c r="D6149" t="str">
        <f>Raw_Data!D6149</f>
        <v>42806040021</v>
      </c>
      <c r="E6149" t="str">
        <f>Raw_Data!E6149</f>
        <v>Ehrie, Michael</v>
      </c>
      <c r="F6149" t="str">
        <f>Raw_Data!F6149</f>
        <v>1780280495</v>
      </c>
      <c r="G6149" t="str">
        <f>Raw_Data!H6149</f>
        <v>2</v>
      </c>
      <c r="H6149">
        <f>IFERROR(VLOOKUP(G6149,Store_Map!$A$2:$I$100,3,FALSE),"")</f>
        <v>0</v>
      </c>
      <c r="I6149">
        <f>IFERROR(VLOOKUP(G6149,Store_Map!$A$2:$I$100,4,FALSE),"")</f>
        <v>0</v>
      </c>
      <c r="J6149">
        <f>IFERROR(VLOOKUP(G6149,Store_Map!$A$2:$I$100,5,FALSE),"")</f>
        <v>0</v>
      </c>
      <c r="K6149">
        <f>IFERROR(VLOOKUP(G6149,Store_Map!$A$2:$I$100,6,FALSE),"")</f>
        <v>0</v>
      </c>
      <c r="L6149">
        <f>IFERROR(VLOOKUP(G6149,Store_Map!$A$2:$I$100,7,FALSE),"")</f>
        <v>0</v>
      </c>
      <c r="M6149">
        <f>IFERROR(VLOOKUP(G6149,Store_Map!$A$2:$I$100,8,FALSE),"")</f>
        <v>0</v>
      </c>
      <c r="N6149">
        <f t="shared" si="864"/>
        <v>0</v>
      </c>
      <c r="O6149" t="str">
        <f t="shared" si="865"/>
        <v>PASS</v>
      </c>
      <c r="P6149" t="str">
        <f t="shared" si="866"/>
        <v>PASS</v>
      </c>
      <c r="Q6149" t="str">
        <f t="shared" si="867"/>
        <v>PASS</v>
      </c>
      <c r="R6149" t="str">
        <f t="shared" si="868"/>
        <v>PASS</v>
      </c>
      <c r="S6149" t="str">
        <f t="shared" si="869"/>
        <v>PASS</v>
      </c>
      <c r="T6149">
        <f t="shared" si="870"/>
        <v>100</v>
      </c>
      <c r="U6149" t="str">
        <f t="shared" si="871"/>
        <v>Low</v>
      </c>
      <c r="V6149" t="str">
        <f t="shared" si="872"/>
        <v>Clean</v>
      </c>
    </row>
    <row r="6150" spans="1:22" x14ac:dyDescent="0.3">
      <c r="A6150" t="str">
        <f>Raw_Data!A6150</f>
        <v>26085018</v>
      </c>
      <c r="B6150">
        <f>Raw_Data!B6150</f>
        <v>45674</v>
      </c>
      <c r="C6150" t="str">
        <f>Raw_Data!C6150</f>
        <v>*ESTRADIOL 0.01% CREAM</v>
      </c>
      <c r="D6150" t="str">
        <f>Raw_Data!D6150</f>
        <v>93354143</v>
      </c>
      <c r="E6150" t="str">
        <f>Raw_Data!E6150</f>
        <v>Lue, John</v>
      </c>
      <c r="F6150" t="str">
        <f>Raw_Data!F6150</f>
        <v>1104938570</v>
      </c>
      <c r="G6150" t="str">
        <f>Raw_Data!H6150</f>
        <v>2</v>
      </c>
      <c r="H6150">
        <f>IFERROR(VLOOKUP(G6150,Store_Map!$A$2:$I$100,3,FALSE),"")</f>
        <v>0</v>
      </c>
      <c r="I6150">
        <f>IFERROR(VLOOKUP(G6150,Store_Map!$A$2:$I$100,4,FALSE),"")</f>
        <v>0</v>
      </c>
      <c r="J6150">
        <f>IFERROR(VLOOKUP(G6150,Store_Map!$A$2:$I$100,5,FALSE),"")</f>
        <v>0</v>
      </c>
      <c r="K6150">
        <f>IFERROR(VLOOKUP(G6150,Store_Map!$A$2:$I$100,6,FALSE),"")</f>
        <v>0</v>
      </c>
      <c r="L6150">
        <f>IFERROR(VLOOKUP(G6150,Store_Map!$A$2:$I$100,7,FALSE),"")</f>
        <v>0</v>
      </c>
      <c r="M6150">
        <f>IFERROR(VLOOKUP(G6150,Store_Map!$A$2:$I$100,8,FALSE),"")</f>
        <v>0</v>
      </c>
      <c r="N6150">
        <f t="shared" si="864"/>
        <v>0</v>
      </c>
      <c r="O6150" t="str">
        <f t="shared" si="865"/>
        <v>PASS</v>
      </c>
      <c r="P6150" t="str">
        <f t="shared" si="866"/>
        <v>REVIEW</v>
      </c>
      <c r="Q6150" t="str">
        <f t="shared" si="867"/>
        <v>PASS</v>
      </c>
      <c r="R6150" t="str">
        <f t="shared" si="868"/>
        <v>PASS</v>
      </c>
      <c r="S6150" t="str">
        <f t="shared" si="869"/>
        <v>REVIEW</v>
      </c>
      <c r="T6150">
        <f t="shared" si="870"/>
        <v>90</v>
      </c>
      <c r="U6150" t="str">
        <f t="shared" si="871"/>
        <v>Low</v>
      </c>
      <c r="V6150" t="str">
        <f t="shared" si="872"/>
        <v>Invalid NDC</v>
      </c>
    </row>
    <row r="6151" spans="1:22" x14ac:dyDescent="0.3">
      <c r="A6151" t="str">
        <f>Raw_Data!A6151</f>
        <v>26085015</v>
      </c>
      <c r="B6151">
        <f>Raw_Data!B6151</f>
        <v>45674</v>
      </c>
      <c r="C6151" t="str">
        <f>Raw_Data!C6151</f>
        <v>AMLODIPINE BESYLATE 5 MG TA</v>
      </c>
      <c r="D6151" t="str">
        <f>Raw_Data!D6151</f>
        <v>69097012715</v>
      </c>
      <c r="E6151" t="str">
        <f>Raw_Data!E6151</f>
        <v>FORD, JAMES</v>
      </c>
      <c r="F6151" t="str">
        <f>Raw_Data!F6151</f>
        <v>1033117684</v>
      </c>
      <c r="G6151" t="str">
        <f>Raw_Data!H6151</f>
        <v>2</v>
      </c>
      <c r="H6151">
        <f>IFERROR(VLOOKUP(G6151,Store_Map!$A$2:$I$100,3,FALSE),"")</f>
        <v>0</v>
      </c>
      <c r="I6151">
        <f>IFERROR(VLOOKUP(G6151,Store_Map!$A$2:$I$100,4,FALSE),"")</f>
        <v>0</v>
      </c>
      <c r="J6151">
        <f>IFERROR(VLOOKUP(G6151,Store_Map!$A$2:$I$100,5,FALSE),"")</f>
        <v>0</v>
      </c>
      <c r="K6151">
        <f>IFERROR(VLOOKUP(G6151,Store_Map!$A$2:$I$100,6,FALSE),"")</f>
        <v>0</v>
      </c>
      <c r="L6151">
        <f>IFERROR(VLOOKUP(G6151,Store_Map!$A$2:$I$100,7,FALSE),"")</f>
        <v>0</v>
      </c>
      <c r="M6151">
        <f>IFERROR(VLOOKUP(G6151,Store_Map!$A$2:$I$100,8,FALSE),"")</f>
        <v>0</v>
      </c>
      <c r="N6151">
        <f t="shared" si="864"/>
        <v>0</v>
      </c>
      <c r="O6151" t="str">
        <f t="shared" si="865"/>
        <v>PASS</v>
      </c>
      <c r="P6151" t="str">
        <f t="shared" si="866"/>
        <v>PASS</v>
      </c>
      <c r="Q6151" t="str">
        <f t="shared" si="867"/>
        <v>PASS</v>
      </c>
      <c r="R6151" t="str">
        <f t="shared" si="868"/>
        <v>PASS</v>
      </c>
      <c r="S6151" t="str">
        <f t="shared" si="869"/>
        <v>PASS</v>
      </c>
      <c r="T6151">
        <f t="shared" si="870"/>
        <v>100</v>
      </c>
      <c r="U6151" t="str">
        <f t="shared" si="871"/>
        <v>Low</v>
      </c>
      <c r="V6151" t="str">
        <f t="shared" si="872"/>
        <v>Clean</v>
      </c>
    </row>
    <row r="6152" spans="1:22" x14ac:dyDescent="0.3">
      <c r="A6152" t="str">
        <f>Raw_Data!A6152</f>
        <v>26085020</v>
      </c>
      <c r="B6152">
        <f>Raw_Data!B6152</f>
        <v>45674</v>
      </c>
      <c r="C6152" t="str">
        <f>Raw_Data!C6152</f>
        <v>HYDROCORTISONE 2.5% CREAM (</v>
      </c>
      <c r="D6152" t="str">
        <f>Raw_Data!D6152</f>
        <v>62559043130</v>
      </c>
      <c r="E6152" t="str">
        <f>Raw_Data!E6152</f>
        <v>SHEPPARD, JAMES</v>
      </c>
      <c r="F6152" t="str">
        <f>Raw_Data!F6152</f>
        <v>1528075835</v>
      </c>
      <c r="G6152" t="str">
        <f>Raw_Data!H6152</f>
        <v>2</v>
      </c>
      <c r="H6152">
        <f>IFERROR(VLOOKUP(G6152,Store_Map!$A$2:$I$100,3,FALSE),"")</f>
        <v>0</v>
      </c>
      <c r="I6152">
        <f>IFERROR(VLOOKUP(G6152,Store_Map!$A$2:$I$100,4,FALSE),"")</f>
        <v>0</v>
      </c>
      <c r="J6152">
        <f>IFERROR(VLOOKUP(G6152,Store_Map!$A$2:$I$100,5,FALSE),"")</f>
        <v>0</v>
      </c>
      <c r="K6152">
        <f>IFERROR(VLOOKUP(G6152,Store_Map!$A$2:$I$100,6,FALSE),"")</f>
        <v>0</v>
      </c>
      <c r="L6152">
        <f>IFERROR(VLOOKUP(G6152,Store_Map!$A$2:$I$100,7,FALSE),"")</f>
        <v>0</v>
      </c>
      <c r="M6152">
        <f>IFERROR(VLOOKUP(G6152,Store_Map!$A$2:$I$100,8,FALSE),"")</f>
        <v>0</v>
      </c>
      <c r="N6152">
        <f t="shared" si="864"/>
        <v>0</v>
      </c>
      <c r="O6152" t="str">
        <f t="shared" si="865"/>
        <v>PASS</v>
      </c>
      <c r="P6152" t="str">
        <f t="shared" si="866"/>
        <v>PASS</v>
      </c>
      <c r="Q6152" t="str">
        <f t="shared" si="867"/>
        <v>PASS</v>
      </c>
      <c r="R6152" t="str">
        <f t="shared" si="868"/>
        <v>PASS</v>
      </c>
      <c r="S6152" t="str">
        <f t="shared" si="869"/>
        <v>PASS</v>
      </c>
      <c r="T6152">
        <f t="shared" si="870"/>
        <v>100</v>
      </c>
      <c r="U6152" t="str">
        <f t="shared" si="871"/>
        <v>Low</v>
      </c>
      <c r="V6152" t="str">
        <f t="shared" si="872"/>
        <v>Clean</v>
      </c>
    </row>
    <row r="6153" spans="1:22" x14ac:dyDescent="0.3">
      <c r="A6153" t="str">
        <f>Raw_Data!A6153</f>
        <v>26077112</v>
      </c>
      <c r="B6153">
        <f>Raw_Data!B6153</f>
        <v>45674</v>
      </c>
      <c r="C6153" t="str">
        <f>Raw_Data!C6153</f>
        <v>MOUNJARO 7.5 MG/0.5 ML PEN.</v>
      </c>
      <c r="D6153" t="str">
        <f>Raw_Data!D6153</f>
        <v>2148480</v>
      </c>
      <c r="E6153" t="str">
        <f>Raw_Data!E6153</f>
        <v>PEDERSEN, JENNIFER</v>
      </c>
      <c r="F6153" t="str">
        <f>Raw_Data!F6153</f>
        <v>1073606661</v>
      </c>
      <c r="G6153" t="str">
        <f>Raw_Data!H6153</f>
        <v>2</v>
      </c>
      <c r="H6153">
        <f>IFERROR(VLOOKUP(G6153,Store_Map!$A$2:$I$100,3,FALSE),"")</f>
        <v>0</v>
      </c>
      <c r="I6153">
        <f>IFERROR(VLOOKUP(G6153,Store_Map!$A$2:$I$100,4,FALSE),"")</f>
        <v>0</v>
      </c>
      <c r="J6153">
        <f>IFERROR(VLOOKUP(G6153,Store_Map!$A$2:$I$100,5,FALSE),"")</f>
        <v>0</v>
      </c>
      <c r="K6153">
        <f>IFERROR(VLOOKUP(G6153,Store_Map!$A$2:$I$100,6,FALSE),"")</f>
        <v>0</v>
      </c>
      <c r="L6153">
        <f>IFERROR(VLOOKUP(G6153,Store_Map!$A$2:$I$100,7,FALSE),"")</f>
        <v>0</v>
      </c>
      <c r="M6153">
        <f>IFERROR(VLOOKUP(G6153,Store_Map!$A$2:$I$100,8,FALSE),"")</f>
        <v>0</v>
      </c>
      <c r="N6153">
        <f t="shared" si="864"/>
        <v>0</v>
      </c>
      <c r="O6153" t="str">
        <f t="shared" si="865"/>
        <v>PASS</v>
      </c>
      <c r="P6153" t="str">
        <f t="shared" si="866"/>
        <v>REVIEW</v>
      </c>
      <c r="Q6153" t="str">
        <f t="shared" si="867"/>
        <v>PASS</v>
      </c>
      <c r="R6153" t="str">
        <f t="shared" si="868"/>
        <v>PASS</v>
      </c>
      <c r="S6153" t="str">
        <f t="shared" si="869"/>
        <v>REVIEW</v>
      </c>
      <c r="T6153">
        <f t="shared" si="870"/>
        <v>90</v>
      </c>
      <c r="U6153" t="str">
        <f t="shared" si="871"/>
        <v>Low</v>
      </c>
      <c r="V6153" t="str">
        <f t="shared" si="872"/>
        <v>Invalid NDC</v>
      </c>
    </row>
    <row r="6154" spans="1:22" x14ac:dyDescent="0.3">
      <c r="A6154" t="str">
        <f>Raw_Data!A6154</f>
        <v>26079451</v>
      </c>
      <c r="B6154">
        <f>Raw_Data!B6154</f>
        <v>45674</v>
      </c>
      <c r="C6154" t="str">
        <f>Raw_Data!C6154</f>
        <v>MONTELUKAST SOD 10 MG TABLE</v>
      </c>
      <c r="D6154" t="str">
        <f>Raw_Data!D6154</f>
        <v>31722072610</v>
      </c>
      <c r="E6154" t="str">
        <f>Raw_Data!E6154</f>
        <v>BYNE, EDMUND</v>
      </c>
      <c r="F6154" t="str">
        <f>Raw_Data!F6154</f>
        <v>1033186648</v>
      </c>
      <c r="G6154" t="str">
        <f>Raw_Data!H6154</f>
        <v>2</v>
      </c>
      <c r="H6154">
        <f>IFERROR(VLOOKUP(G6154,Store_Map!$A$2:$I$100,3,FALSE),"")</f>
        <v>0</v>
      </c>
      <c r="I6154">
        <f>IFERROR(VLOOKUP(G6154,Store_Map!$A$2:$I$100,4,FALSE),"")</f>
        <v>0</v>
      </c>
      <c r="J6154">
        <f>IFERROR(VLOOKUP(G6154,Store_Map!$A$2:$I$100,5,FALSE),"")</f>
        <v>0</v>
      </c>
      <c r="K6154">
        <f>IFERROR(VLOOKUP(G6154,Store_Map!$A$2:$I$100,6,FALSE),"")</f>
        <v>0</v>
      </c>
      <c r="L6154">
        <f>IFERROR(VLOOKUP(G6154,Store_Map!$A$2:$I$100,7,FALSE),"")</f>
        <v>0</v>
      </c>
      <c r="M6154">
        <f>IFERROR(VLOOKUP(G6154,Store_Map!$A$2:$I$100,8,FALSE),"")</f>
        <v>0</v>
      </c>
      <c r="N6154">
        <f t="shared" si="864"/>
        <v>0</v>
      </c>
      <c r="O6154" t="str">
        <f t="shared" si="865"/>
        <v>PASS</v>
      </c>
      <c r="P6154" t="str">
        <f t="shared" si="866"/>
        <v>PASS</v>
      </c>
      <c r="Q6154" t="str">
        <f t="shared" si="867"/>
        <v>PASS</v>
      </c>
      <c r="R6154" t="str">
        <f t="shared" si="868"/>
        <v>PASS</v>
      </c>
      <c r="S6154" t="str">
        <f t="shared" si="869"/>
        <v>PASS</v>
      </c>
      <c r="T6154">
        <f t="shared" si="870"/>
        <v>100</v>
      </c>
      <c r="U6154" t="str">
        <f t="shared" si="871"/>
        <v>Low</v>
      </c>
      <c r="V6154" t="str">
        <f t="shared" si="872"/>
        <v>Clean</v>
      </c>
    </row>
    <row r="6155" spans="1:22" x14ac:dyDescent="0.3">
      <c r="A6155" t="str">
        <f>Raw_Data!A6155</f>
        <v>26078299</v>
      </c>
      <c r="B6155">
        <f>Raw_Data!B6155</f>
        <v>45674</v>
      </c>
      <c r="C6155" t="str">
        <f>Raw_Data!C6155</f>
        <v>LISINOPRIL 5 MG TABLET</v>
      </c>
      <c r="D6155" t="str">
        <f>Raw_Data!D6155</f>
        <v>43547035211</v>
      </c>
      <c r="E6155" t="str">
        <f>Raw_Data!E6155</f>
        <v>BYNE, EDMUND</v>
      </c>
      <c r="F6155" t="str">
        <f>Raw_Data!F6155</f>
        <v>1033186648</v>
      </c>
      <c r="G6155" t="str">
        <f>Raw_Data!H6155</f>
        <v>2</v>
      </c>
      <c r="H6155">
        <f>IFERROR(VLOOKUP(G6155,Store_Map!$A$2:$I$100,3,FALSE),"")</f>
        <v>0</v>
      </c>
      <c r="I6155">
        <f>IFERROR(VLOOKUP(G6155,Store_Map!$A$2:$I$100,4,FALSE),"")</f>
        <v>0</v>
      </c>
      <c r="J6155">
        <f>IFERROR(VLOOKUP(G6155,Store_Map!$A$2:$I$100,5,FALSE),"")</f>
        <v>0</v>
      </c>
      <c r="K6155">
        <f>IFERROR(VLOOKUP(G6155,Store_Map!$A$2:$I$100,6,FALSE),"")</f>
        <v>0</v>
      </c>
      <c r="L6155">
        <f>IFERROR(VLOOKUP(G6155,Store_Map!$A$2:$I$100,7,FALSE),"")</f>
        <v>0</v>
      </c>
      <c r="M6155">
        <f>IFERROR(VLOOKUP(G6155,Store_Map!$A$2:$I$100,8,FALSE),"")</f>
        <v>0</v>
      </c>
      <c r="N6155">
        <f t="shared" si="864"/>
        <v>0</v>
      </c>
      <c r="O6155" t="str">
        <f t="shared" si="865"/>
        <v>PASS</v>
      </c>
      <c r="P6155" t="str">
        <f t="shared" si="866"/>
        <v>PASS</v>
      </c>
      <c r="Q6155" t="str">
        <f t="shared" si="867"/>
        <v>PASS</v>
      </c>
      <c r="R6155" t="str">
        <f t="shared" si="868"/>
        <v>PASS</v>
      </c>
      <c r="S6155" t="str">
        <f t="shared" si="869"/>
        <v>PASS</v>
      </c>
      <c r="T6155">
        <f t="shared" si="870"/>
        <v>100</v>
      </c>
      <c r="U6155" t="str">
        <f t="shared" si="871"/>
        <v>Low</v>
      </c>
      <c r="V6155" t="str">
        <f t="shared" si="872"/>
        <v>Clean</v>
      </c>
    </row>
    <row r="6156" spans="1:22" x14ac:dyDescent="0.3">
      <c r="A6156" t="str">
        <f>Raw_Data!A6156</f>
        <v>26077313</v>
      </c>
      <c r="B6156">
        <f>Raw_Data!B6156</f>
        <v>45674</v>
      </c>
      <c r="C6156" t="str">
        <f>Raw_Data!C6156</f>
        <v>AMLODIPINE BESYLATE 5 MG TA</v>
      </c>
      <c r="D6156" t="str">
        <f>Raw_Data!D6156</f>
        <v>69097012715</v>
      </c>
      <c r="E6156" t="str">
        <f>Raw_Data!E6156</f>
        <v>BYNE, EDMUND</v>
      </c>
      <c r="F6156" t="str">
        <f>Raw_Data!F6156</f>
        <v>1033186648</v>
      </c>
      <c r="G6156" t="str">
        <f>Raw_Data!H6156</f>
        <v>2</v>
      </c>
      <c r="H6156">
        <f>IFERROR(VLOOKUP(G6156,Store_Map!$A$2:$I$100,3,FALSE),"")</f>
        <v>0</v>
      </c>
      <c r="I6156">
        <f>IFERROR(VLOOKUP(G6156,Store_Map!$A$2:$I$100,4,FALSE),"")</f>
        <v>0</v>
      </c>
      <c r="J6156">
        <f>IFERROR(VLOOKUP(G6156,Store_Map!$A$2:$I$100,5,FALSE),"")</f>
        <v>0</v>
      </c>
      <c r="K6156">
        <f>IFERROR(VLOOKUP(G6156,Store_Map!$A$2:$I$100,6,FALSE),"")</f>
        <v>0</v>
      </c>
      <c r="L6156">
        <f>IFERROR(VLOOKUP(G6156,Store_Map!$A$2:$I$100,7,FALSE),"")</f>
        <v>0</v>
      </c>
      <c r="M6156">
        <f>IFERROR(VLOOKUP(G6156,Store_Map!$A$2:$I$100,8,FALSE),"")</f>
        <v>0</v>
      </c>
      <c r="N6156">
        <f t="shared" si="864"/>
        <v>0</v>
      </c>
      <c r="O6156" t="str">
        <f t="shared" si="865"/>
        <v>PASS</v>
      </c>
      <c r="P6156" t="str">
        <f t="shared" si="866"/>
        <v>PASS</v>
      </c>
      <c r="Q6156" t="str">
        <f t="shared" si="867"/>
        <v>PASS</v>
      </c>
      <c r="R6156" t="str">
        <f t="shared" si="868"/>
        <v>PASS</v>
      </c>
      <c r="S6156" t="str">
        <f t="shared" si="869"/>
        <v>PASS</v>
      </c>
      <c r="T6156">
        <f t="shared" si="870"/>
        <v>100</v>
      </c>
      <c r="U6156" t="str">
        <f t="shared" si="871"/>
        <v>Low</v>
      </c>
      <c r="V6156" t="str">
        <f t="shared" si="872"/>
        <v>Clean</v>
      </c>
    </row>
    <row r="6157" spans="1:22" x14ac:dyDescent="0.3">
      <c r="A6157" t="str">
        <f>Raw_Data!A6157</f>
        <v>26079450</v>
      </c>
      <c r="B6157">
        <f>Raw_Data!B6157</f>
        <v>45674</v>
      </c>
      <c r="C6157" t="str">
        <f>Raw_Data!C6157</f>
        <v>ADVAIR 500-50 DISKUS</v>
      </c>
      <c r="D6157" t="str">
        <f>Raw_Data!D6157</f>
        <v>173069700</v>
      </c>
      <c r="E6157" t="str">
        <f>Raw_Data!E6157</f>
        <v>BYNE, EDMUND</v>
      </c>
      <c r="F6157" t="str">
        <f>Raw_Data!F6157</f>
        <v>1033186648</v>
      </c>
      <c r="G6157" t="str">
        <f>Raw_Data!H6157</f>
        <v>2</v>
      </c>
      <c r="H6157">
        <f>IFERROR(VLOOKUP(G6157,Store_Map!$A$2:$I$100,3,FALSE),"")</f>
        <v>0</v>
      </c>
      <c r="I6157">
        <f>IFERROR(VLOOKUP(G6157,Store_Map!$A$2:$I$100,4,FALSE),"")</f>
        <v>0</v>
      </c>
      <c r="J6157">
        <f>IFERROR(VLOOKUP(G6157,Store_Map!$A$2:$I$100,5,FALSE),"")</f>
        <v>0</v>
      </c>
      <c r="K6157">
        <f>IFERROR(VLOOKUP(G6157,Store_Map!$A$2:$I$100,6,FALSE),"")</f>
        <v>0</v>
      </c>
      <c r="L6157">
        <f>IFERROR(VLOOKUP(G6157,Store_Map!$A$2:$I$100,7,FALSE),"")</f>
        <v>0</v>
      </c>
      <c r="M6157">
        <f>IFERROR(VLOOKUP(G6157,Store_Map!$A$2:$I$100,8,FALSE),"")</f>
        <v>0</v>
      </c>
      <c r="N6157">
        <f t="shared" si="864"/>
        <v>0</v>
      </c>
      <c r="O6157" t="str">
        <f t="shared" si="865"/>
        <v>PASS</v>
      </c>
      <c r="P6157" t="str">
        <f t="shared" si="866"/>
        <v>REVIEW</v>
      </c>
      <c r="Q6157" t="str">
        <f t="shared" si="867"/>
        <v>PASS</v>
      </c>
      <c r="R6157" t="str">
        <f t="shared" si="868"/>
        <v>PASS</v>
      </c>
      <c r="S6157" t="str">
        <f t="shared" si="869"/>
        <v>REVIEW</v>
      </c>
      <c r="T6157">
        <f t="shared" si="870"/>
        <v>90</v>
      </c>
      <c r="U6157" t="str">
        <f t="shared" si="871"/>
        <v>Low</v>
      </c>
      <c r="V6157" t="str">
        <f t="shared" si="872"/>
        <v>Invalid NDC</v>
      </c>
    </row>
    <row r="6158" spans="1:22" x14ac:dyDescent="0.3">
      <c r="A6158" t="str">
        <f>Raw_Data!A6158</f>
        <v>26079255</v>
      </c>
      <c r="B6158">
        <f>Raw_Data!B6158</f>
        <v>45674</v>
      </c>
      <c r="C6158" t="str">
        <f>Raw_Data!C6158</f>
        <v>FAMOTIDINE 40 MG TABLET</v>
      </c>
      <c r="D6158" t="str">
        <f>Raw_Data!D6158</f>
        <v>65862086001</v>
      </c>
      <c r="E6158" t="str">
        <f>Raw_Data!E6158</f>
        <v>BYNE, EDMUND</v>
      </c>
      <c r="F6158" t="str">
        <f>Raw_Data!F6158</f>
        <v>1033186648</v>
      </c>
      <c r="G6158" t="str">
        <f>Raw_Data!H6158</f>
        <v>2</v>
      </c>
      <c r="H6158">
        <f>IFERROR(VLOOKUP(G6158,Store_Map!$A$2:$I$100,3,FALSE),"")</f>
        <v>0</v>
      </c>
      <c r="I6158">
        <f>IFERROR(VLOOKUP(G6158,Store_Map!$A$2:$I$100,4,FALSE),"")</f>
        <v>0</v>
      </c>
      <c r="J6158">
        <f>IFERROR(VLOOKUP(G6158,Store_Map!$A$2:$I$100,5,FALSE),"")</f>
        <v>0</v>
      </c>
      <c r="K6158">
        <f>IFERROR(VLOOKUP(G6158,Store_Map!$A$2:$I$100,6,FALSE),"")</f>
        <v>0</v>
      </c>
      <c r="L6158">
        <f>IFERROR(VLOOKUP(G6158,Store_Map!$A$2:$I$100,7,FALSE),"")</f>
        <v>0</v>
      </c>
      <c r="M6158">
        <f>IFERROR(VLOOKUP(G6158,Store_Map!$A$2:$I$100,8,FALSE),"")</f>
        <v>0</v>
      </c>
      <c r="N6158">
        <f t="shared" si="864"/>
        <v>0</v>
      </c>
      <c r="O6158" t="str">
        <f t="shared" si="865"/>
        <v>PASS</v>
      </c>
      <c r="P6158" t="str">
        <f t="shared" si="866"/>
        <v>PASS</v>
      </c>
      <c r="Q6158" t="str">
        <f t="shared" si="867"/>
        <v>PASS</v>
      </c>
      <c r="R6158" t="str">
        <f t="shared" si="868"/>
        <v>PASS</v>
      </c>
      <c r="S6158" t="str">
        <f t="shared" si="869"/>
        <v>PASS</v>
      </c>
      <c r="T6158">
        <f t="shared" si="870"/>
        <v>100</v>
      </c>
      <c r="U6158" t="str">
        <f t="shared" si="871"/>
        <v>Low</v>
      </c>
      <c r="V6158" t="str">
        <f t="shared" si="872"/>
        <v>Clean</v>
      </c>
    </row>
    <row r="6159" spans="1:22" x14ac:dyDescent="0.3">
      <c r="A6159" t="str">
        <f>Raw_Data!A6159</f>
        <v>26079253</v>
      </c>
      <c r="B6159">
        <f>Raw_Data!B6159</f>
        <v>45674</v>
      </c>
      <c r="C6159" t="str">
        <f>Raw_Data!C6159</f>
        <v>MONTELUKAST SOD 10 MG TABLE</v>
      </c>
      <c r="D6159" t="str">
        <f>Raw_Data!D6159</f>
        <v>31722072610</v>
      </c>
      <c r="E6159" t="str">
        <f>Raw_Data!E6159</f>
        <v>BYNE, EDMUND</v>
      </c>
      <c r="F6159" t="str">
        <f>Raw_Data!F6159</f>
        <v>1033186648</v>
      </c>
      <c r="G6159" t="str">
        <f>Raw_Data!H6159</f>
        <v>2</v>
      </c>
      <c r="H6159">
        <f>IFERROR(VLOOKUP(G6159,Store_Map!$A$2:$I$100,3,FALSE),"")</f>
        <v>0</v>
      </c>
      <c r="I6159">
        <f>IFERROR(VLOOKUP(G6159,Store_Map!$A$2:$I$100,4,FALSE),"")</f>
        <v>0</v>
      </c>
      <c r="J6159">
        <f>IFERROR(VLOOKUP(G6159,Store_Map!$A$2:$I$100,5,FALSE),"")</f>
        <v>0</v>
      </c>
      <c r="K6159">
        <f>IFERROR(VLOOKUP(G6159,Store_Map!$A$2:$I$100,6,FALSE),"")</f>
        <v>0</v>
      </c>
      <c r="L6159">
        <f>IFERROR(VLOOKUP(G6159,Store_Map!$A$2:$I$100,7,FALSE),"")</f>
        <v>0</v>
      </c>
      <c r="M6159">
        <f>IFERROR(VLOOKUP(G6159,Store_Map!$A$2:$I$100,8,FALSE),"")</f>
        <v>0</v>
      </c>
      <c r="N6159">
        <f t="shared" si="864"/>
        <v>0</v>
      </c>
      <c r="O6159" t="str">
        <f t="shared" si="865"/>
        <v>PASS</v>
      </c>
      <c r="P6159" t="str">
        <f t="shared" si="866"/>
        <v>PASS</v>
      </c>
      <c r="Q6159" t="str">
        <f t="shared" si="867"/>
        <v>PASS</v>
      </c>
      <c r="R6159" t="str">
        <f t="shared" si="868"/>
        <v>PASS</v>
      </c>
      <c r="S6159" t="str">
        <f t="shared" si="869"/>
        <v>PASS</v>
      </c>
      <c r="T6159">
        <f t="shared" si="870"/>
        <v>100</v>
      </c>
      <c r="U6159" t="str">
        <f t="shared" si="871"/>
        <v>Low</v>
      </c>
      <c r="V6159" t="str">
        <f t="shared" si="872"/>
        <v>Clean</v>
      </c>
    </row>
    <row r="6160" spans="1:22" x14ac:dyDescent="0.3">
      <c r="A6160" t="str">
        <f>Raw_Data!A6160</f>
        <v>26079252</v>
      </c>
      <c r="B6160">
        <f>Raw_Data!B6160</f>
        <v>45674</v>
      </c>
      <c r="C6160" t="str">
        <f>Raw_Data!C6160</f>
        <v>ATORVASTATIN 20 MG TABLET</v>
      </c>
      <c r="D6160" t="str">
        <f>Raw_Data!D6160</f>
        <v>60505257908</v>
      </c>
      <c r="E6160" t="str">
        <f>Raw_Data!E6160</f>
        <v>BYNE, EDMUND</v>
      </c>
      <c r="F6160" t="str">
        <f>Raw_Data!F6160</f>
        <v>1033186648</v>
      </c>
      <c r="G6160" t="str">
        <f>Raw_Data!H6160</f>
        <v>2</v>
      </c>
      <c r="H6160">
        <f>IFERROR(VLOOKUP(G6160,Store_Map!$A$2:$I$100,3,FALSE),"")</f>
        <v>0</v>
      </c>
      <c r="I6160">
        <f>IFERROR(VLOOKUP(G6160,Store_Map!$A$2:$I$100,4,FALSE),"")</f>
        <v>0</v>
      </c>
      <c r="J6160">
        <f>IFERROR(VLOOKUP(G6160,Store_Map!$A$2:$I$100,5,FALSE),"")</f>
        <v>0</v>
      </c>
      <c r="K6160">
        <f>IFERROR(VLOOKUP(G6160,Store_Map!$A$2:$I$100,6,FALSE),"")</f>
        <v>0</v>
      </c>
      <c r="L6160">
        <f>IFERROR(VLOOKUP(G6160,Store_Map!$A$2:$I$100,7,FALSE),"")</f>
        <v>0</v>
      </c>
      <c r="M6160">
        <f>IFERROR(VLOOKUP(G6160,Store_Map!$A$2:$I$100,8,FALSE),"")</f>
        <v>0</v>
      </c>
      <c r="N6160">
        <f t="shared" si="864"/>
        <v>0</v>
      </c>
      <c r="O6160" t="str">
        <f t="shared" si="865"/>
        <v>PASS</v>
      </c>
      <c r="P6160" t="str">
        <f t="shared" si="866"/>
        <v>PASS</v>
      </c>
      <c r="Q6160" t="str">
        <f t="shared" si="867"/>
        <v>PASS</v>
      </c>
      <c r="R6160" t="str">
        <f t="shared" si="868"/>
        <v>PASS</v>
      </c>
      <c r="S6160" t="str">
        <f t="shared" si="869"/>
        <v>PASS</v>
      </c>
      <c r="T6160">
        <f t="shared" si="870"/>
        <v>100</v>
      </c>
      <c r="U6160" t="str">
        <f t="shared" si="871"/>
        <v>Low</v>
      </c>
      <c r="V6160" t="str">
        <f t="shared" si="872"/>
        <v>Clean</v>
      </c>
    </row>
    <row r="6161" spans="1:22" x14ac:dyDescent="0.3">
      <c r="A6161" t="str">
        <f>Raw_Data!A6161</f>
        <v>26079251</v>
      </c>
      <c r="B6161">
        <f>Raw_Data!B6161</f>
        <v>45674</v>
      </c>
      <c r="C6161" t="str">
        <f>Raw_Data!C6161</f>
        <v>LORATADINE 10 MG TABLET</v>
      </c>
      <c r="D6161" t="str">
        <f>Raw_Data!D6161</f>
        <v>45802065087</v>
      </c>
      <c r="E6161" t="str">
        <f>Raw_Data!E6161</f>
        <v>BYNE, EDMUND</v>
      </c>
      <c r="F6161" t="str">
        <f>Raw_Data!F6161</f>
        <v>1033186648</v>
      </c>
      <c r="G6161" t="str">
        <f>Raw_Data!H6161</f>
        <v>2</v>
      </c>
      <c r="H6161">
        <f>IFERROR(VLOOKUP(G6161,Store_Map!$A$2:$I$100,3,FALSE),"")</f>
        <v>0</v>
      </c>
      <c r="I6161">
        <f>IFERROR(VLOOKUP(G6161,Store_Map!$A$2:$I$100,4,FALSE),"")</f>
        <v>0</v>
      </c>
      <c r="J6161">
        <f>IFERROR(VLOOKUP(G6161,Store_Map!$A$2:$I$100,5,FALSE),"")</f>
        <v>0</v>
      </c>
      <c r="K6161">
        <f>IFERROR(VLOOKUP(G6161,Store_Map!$A$2:$I$100,6,FALSE),"")</f>
        <v>0</v>
      </c>
      <c r="L6161">
        <f>IFERROR(VLOOKUP(G6161,Store_Map!$A$2:$I$100,7,FALSE),"")</f>
        <v>0</v>
      </c>
      <c r="M6161">
        <f>IFERROR(VLOOKUP(G6161,Store_Map!$A$2:$I$100,8,FALSE),"")</f>
        <v>0</v>
      </c>
      <c r="N6161">
        <f t="shared" si="864"/>
        <v>0</v>
      </c>
      <c r="O6161" t="str">
        <f t="shared" si="865"/>
        <v>PASS</v>
      </c>
      <c r="P6161" t="str">
        <f t="shared" si="866"/>
        <v>PASS</v>
      </c>
      <c r="Q6161" t="str">
        <f t="shared" si="867"/>
        <v>PASS</v>
      </c>
      <c r="R6161" t="str">
        <f t="shared" si="868"/>
        <v>PASS</v>
      </c>
      <c r="S6161" t="str">
        <f t="shared" si="869"/>
        <v>PASS</v>
      </c>
      <c r="T6161">
        <f t="shared" si="870"/>
        <v>100</v>
      </c>
      <c r="U6161" t="str">
        <f t="shared" si="871"/>
        <v>Low</v>
      </c>
      <c r="V6161" t="str">
        <f t="shared" si="872"/>
        <v>Clean</v>
      </c>
    </row>
    <row r="6162" spans="1:22" x14ac:dyDescent="0.3">
      <c r="A6162" t="str">
        <f>Raw_Data!A6162</f>
        <v>26076510</v>
      </c>
      <c r="B6162">
        <f>Raw_Data!B6162</f>
        <v>45674</v>
      </c>
      <c r="C6162" t="str">
        <f>Raw_Data!C6162</f>
        <v>LEVOTHYROXINE 125 MCG TABLE</v>
      </c>
      <c r="D6162" t="str">
        <f>Raw_Data!D6162</f>
        <v>68180097109</v>
      </c>
      <c r="E6162" t="str">
        <f>Raw_Data!E6162</f>
        <v>BYNE, EDMUND</v>
      </c>
      <c r="F6162" t="str">
        <f>Raw_Data!F6162</f>
        <v>1033186648</v>
      </c>
      <c r="G6162" t="str">
        <f>Raw_Data!H6162</f>
        <v>2</v>
      </c>
      <c r="H6162">
        <f>IFERROR(VLOOKUP(G6162,Store_Map!$A$2:$I$100,3,FALSE),"")</f>
        <v>0</v>
      </c>
      <c r="I6162">
        <f>IFERROR(VLOOKUP(G6162,Store_Map!$A$2:$I$100,4,FALSE),"")</f>
        <v>0</v>
      </c>
      <c r="J6162">
        <f>IFERROR(VLOOKUP(G6162,Store_Map!$A$2:$I$100,5,FALSE),"")</f>
        <v>0</v>
      </c>
      <c r="K6162">
        <f>IFERROR(VLOOKUP(G6162,Store_Map!$A$2:$I$100,6,FALSE),"")</f>
        <v>0</v>
      </c>
      <c r="L6162">
        <f>IFERROR(VLOOKUP(G6162,Store_Map!$A$2:$I$100,7,FALSE),"")</f>
        <v>0</v>
      </c>
      <c r="M6162">
        <f>IFERROR(VLOOKUP(G6162,Store_Map!$A$2:$I$100,8,FALSE),"")</f>
        <v>0</v>
      </c>
      <c r="N6162">
        <f t="shared" si="864"/>
        <v>0</v>
      </c>
      <c r="O6162" t="str">
        <f t="shared" si="865"/>
        <v>PASS</v>
      </c>
      <c r="P6162" t="str">
        <f t="shared" si="866"/>
        <v>PASS</v>
      </c>
      <c r="Q6162" t="str">
        <f t="shared" si="867"/>
        <v>PASS</v>
      </c>
      <c r="R6162" t="str">
        <f t="shared" si="868"/>
        <v>PASS</v>
      </c>
      <c r="S6162" t="str">
        <f t="shared" si="869"/>
        <v>PASS</v>
      </c>
      <c r="T6162">
        <f t="shared" si="870"/>
        <v>100</v>
      </c>
      <c r="U6162" t="str">
        <f t="shared" si="871"/>
        <v>Low</v>
      </c>
      <c r="V6162" t="str">
        <f t="shared" si="872"/>
        <v>Clean</v>
      </c>
    </row>
    <row r="6163" spans="1:22" x14ac:dyDescent="0.3">
      <c r="A6163" t="str">
        <f>Raw_Data!A6163</f>
        <v>26084166</v>
      </c>
      <c r="B6163">
        <f>Raw_Data!B6163</f>
        <v>45674</v>
      </c>
      <c r="C6163" t="str">
        <f>Raw_Data!C6163</f>
        <v>FOLIC ACID 1 MG TABLET</v>
      </c>
      <c r="D6163" t="str">
        <f>Raw_Data!D6163</f>
        <v>69315012701</v>
      </c>
      <c r="E6163" t="str">
        <f>Raw_Data!E6163</f>
        <v>GIBBS, JON</v>
      </c>
      <c r="F6163" t="str">
        <f>Raw_Data!F6163</f>
        <v>1700896156</v>
      </c>
      <c r="G6163" t="str">
        <f>Raw_Data!H6163</f>
        <v>2</v>
      </c>
      <c r="H6163">
        <f>IFERROR(VLOOKUP(G6163,Store_Map!$A$2:$I$100,3,FALSE),"")</f>
        <v>0</v>
      </c>
      <c r="I6163">
        <f>IFERROR(VLOOKUP(G6163,Store_Map!$A$2:$I$100,4,FALSE),"")</f>
        <v>0</v>
      </c>
      <c r="J6163">
        <f>IFERROR(VLOOKUP(G6163,Store_Map!$A$2:$I$100,5,FALSE),"")</f>
        <v>0</v>
      </c>
      <c r="K6163">
        <f>IFERROR(VLOOKUP(G6163,Store_Map!$A$2:$I$100,6,FALSE),"")</f>
        <v>0</v>
      </c>
      <c r="L6163">
        <f>IFERROR(VLOOKUP(G6163,Store_Map!$A$2:$I$100,7,FALSE),"")</f>
        <v>0</v>
      </c>
      <c r="M6163">
        <f>IFERROR(VLOOKUP(G6163,Store_Map!$A$2:$I$100,8,FALSE),"")</f>
        <v>0</v>
      </c>
      <c r="N6163">
        <f t="shared" si="864"/>
        <v>0</v>
      </c>
      <c r="O6163" t="str">
        <f t="shared" si="865"/>
        <v>PASS</v>
      </c>
      <c r="P6163" t="str">
        <f t="shared" si="866"/>
        <v>PASS</v>
      </c>
      <c r="Q6163" t="str">
        <f t="shared" si="867"/>
        <v>PASS</v>
      </c>
      <c r="R6163" t="str">
        <f t="shared" si="868"/>
        <v>PASS</v>
      </c>
      <c r="S6163" t="str">
        <f t="shared" si="869"/>
        <v>PASS</v>
      </c>
      <c r="T6163">
        <f t="shared" si="870"/>
        <v>100</v>
      </c>
      <c r="U6163" t="str">
        <f t="shared" si="871"/>
        <v>Low</v>
      </c>
      <c r="V6163" t="str">
        <f t="shared" si="872"/>
        <v>Clean</v>
      </c>
    </row>
    <row r="6164" spans="1:22" x14ac:dyDescent="0.3">
      <c r="A6164" t="str">
        <f>Raw_Data!A6164</f>
        <v>26084165</v>
      </c>
      <c r="B6164">
        <f>Raw_Data!B6164</f>
        <v>45674</v>
      </c>
      <c r="C6164" t="str">
        <f>Raw_Data!C6164</f>
        <v>LOSARTAN POTASSIUM 100 MG T</v>
      </c>
      <c r="D6164" t="str">
        <f>Raw_Data!D6164</f>
        <v>65862020399</v>
      </c>
      <c r="E6164" t="str">
        <f>Raw_Data!E6164</f>
        <v>GIBBS, JON</v>
      </c>
      <c r="F6164" t="str">
        <f>Raw_Data!F6164</f>
        <v>1700896156</v>
      </c>
      <c r="G6164" t="str">
        <f>Raw_Data!H6164</f>
        <v>2</v>
      </c>
      <c r="H6164">
        <f>IFERROR(VLOOKUP(G6164,Store_Map!$A$2:$I$100,3,FALSE),"")</f>
        <v>0</v>
      </c>
      <c r="I6164">
        <f>IFERROR(VLOOKUP(G6164,Store_Map!$A$2:$I$100,4,FALSE),"")</f>
        <v>0</v>
      </c>
      <c r="J6164">
        <f>IFERROR(VLOOKUP(G6164,Store_Map!$A$2:$I$100,5,FALSE),"")</f>
        <v>0</v>
      </c>
      <c r="K6164">
        <f>IFERROR(VLOOKUP(G6164,Store_Map!$A$2:$I$100,6,FALSE),"")</f>
        <v>0</v>
      </c>
      <c r="L6164">
        <f>IFERROR(VLOOKUP(G6164,Store_Map!$A$2:$I$100,7,FALSE),"")</f>
        <v>0</v>
      </c>
      <c r="M6164">
        <f>IFERROR(VLOOKUP(G6164,Store_Map!$A$2:$I$100,8,FALSE),"")</f>
        <v>0</v>
      </c>
      <c r="N6164">
        <f t="shared" si="864"/>
        <v>0</v>
      </c>
      <c r="O6164" t="str">
        <f t="shared" si="865"/>
        <v>PASS</v>
      </c>
      <c r="P6164" t="str">
        <f t="shared" si="866"/>
        <v>PASS</v>
      </c>
      <c r="Q6164" t="str">
        <f t="shared" si="867"/>
        <v>PASS</v>
      </c>
      <c r="R6164" t="str">
        <f t="shared" si="868"/>
        <v>PASS</v>
      </c>
      <c r="S6164" t="str">
        <f t="shared" si="869"/>
        <v>PASS</v>
      </c>
      <c r="T6164">
        <f t="shared" si="870"/>
        <v>100</v>
      </c>
      <c r="U6164" t="str">
        <f t="shared" si="871"/>
        <v>Low</v>
      </c>
      <c r="V6164" t="str">
        <f t="shared" si="872"/>
        <v>Clean</v>
      </c>
    </row>
    <row r="6165" spans="1:22" x14ac:dyDescent="0.3">
      <c r="A6165" t="str">
        <f>Raw_Data!A6165</f>
        <v>26080845</v>
      </c>
      <c r="B6165">
        <f>Raw_Data!B6165</f>
        <v>45674</v>
      </c>
      <c r="C6165" t="str">
        <f>Raw_Data!C6165</f>
        <v>ALLOPURINOL 100 MG TABLET</v>
      </c>
      <c r="D6165" t="str">
        <f>Raw_Data!D6165</f>
        <v>603211521</v>
      </c>
      <c r="E6165" t="str">
        <f>Raw_Data!E6165</f>
        <v>GIBBS, JON</v>
      </c>
      <c r="F6165" t="str">
        <f>Raw_Data!F6165</f>
        <v>1700896156</v>
      </c>
      <c r="G6165" t="str">
        <f>Raw_Data!H6165</f>
        <v>2</v>
      </c>
      <c r="H6165">
        <f>IFERROR(VLOOKUP(G6165,Store_Map!$A$2:$I$100,3,FALSE),"")</f>
        <v>0</v>
      </c>
      <c r="I6165">
        <f>IFERROR(VLOOKUP(G6165,Store_Map!$A$2:$I$100,4,FALSE),"")</f>
        <v>0</v>
      </c>
      <c r="J6165">
        <f>IFERROR(VLOOKUP(G6165,Store_Map!$A$2:$I$100,5,FALSE),"")</f>
        <v>0</v>
      </c>
      <c r="K6165">
        <f>IFERROR(VLOOKUP(G6165,Store_Map!$A$2:$I$100,6,FALSE),"")</f>
        <v>0</v>
      </c>
      <c r="L6165">
        <f>IFERROR(VLOOKUP(G6165,Store_Map!$A$2:$I$100,7,FALSE),"")</f>
        <v>0</v>
      </c>
      <c r="M6165">
        <f>IFERROR(VLOOKUP(G6165,Store_Map!$A$2:$I$100,8,FALSE),"")</f>
        <v>0</v>
      </c>
      <c r="N6165">
        <f t="shared" si="864"/>
        <v>0</v>
      </c>
      <c r="O6165" t="str">
        <f t="shared" si="865"/>
        <v>PASS</v>
      </c>
      <c r="P6165" t="str">
        <f t="shared" si="866"/>
        <v>REVIEW</v>
      </c>
      <c r="Q6165" t="str">
        <f t="shared" si="867"/>
        <v>PASS</v>
      </c>
      <c r="R6165" t="str">
        <f t="shared" si="868"/>
        <v>PASS</v>
      </c>
      <c r="S6165" t="str">
        <f t="shared" si="869"/>
        <v>REVIEW</v>
      </c>
      <c r="T6165">
        <f t="shared" si="870"/>
        <v>90</v>
      </c>
      <c r="U6165" t="str">
        <f t="shared" si="871"/>
        <v>Low</v>
      </c>
      <c r="V6165" t="str">
        <f t="shared" si="872"/>
        <v>Invalid NDC</v>
      </c>
    </row>
    <row r="6166" spans="1:22" x14ac:dyDescent="0.3">
      <c r="A6166" t="str">
        <f>Raw_Data!A6166</f>
        <v>26076426</v>
      </c>
      <c r="B6166">
        <f>Raw_Data!B6166</f>
        <v>45674</v>
      </c>
      <c r="C6166" t="str">
        <f>Raw_Data!C6166</f>
        <v>*CALCITRIOL 0.25 MCG CAPSUL</v>
      </c>
      <c r="D6166" t="str">
        <f>Raw_Data!D6166</f>
        <v>23155066201</v>
      </c>
      <c r="E6166" t="str">
        <f>Raw_Data!E6166</f>
        <v>Biernot, Kirsten</v>
      </c>
      <c r="F6166" t="str">
        <f>Raw_Data!F6166</f>
        <v>1538550116</v>
      </c>
      <c r="G6166" t="str">
        <f>Raw_Data!H6166</f>
        <v>2</v>
      </c>
      <c r="H6166">
        <f>IFERROR(VLOOKUP(G6166,Store_Map!$A$2:$I$100,3,FALSE),"")</f>
        <v>0</v>
      </c>
      <c r="I6166">
        <f>IFERROR(VLOOKUP(G6166,Store_Map!$A$2:$I$100,4,FALSE),"")</f>
        <v>0</v>
      </c>
      <c r="J6166">
        <f>IFERROR(VLOOKUP(G6166,Store_Map!$A$2:$I$100,5,FALSE),"")</f>
        <v>0</v>
      </c>
      <c r="K6166">
        <f>IFERROR(VLOOKUP(G6166,Store_Map!$A$2:$I$100,6,FALSE),"")</f>
        <v>0</v>
      </c>
      <c r="L6166">
        <f>IFERROR(VLOOKUP(G6166,Store_Map!$A$2:$I$100,7,FALSE),"")</f>
        <v>0</v>
      </c>
      <c r="M6166">
        <f>IFERROR(VLOOKUP(G6166,Store_Map!$A$2:$I$100,8,FALSE),"")</f>
        <v>0</v>
      </c>
      <c r="N6166">
        <f t="shared" si="864"/>
        <v>0</v>
      </c>
      <c r="O6166" t="str">
        <f t="shared" si="865"/>
        <v>PASS</v>
      </c>
      <c r="P6166" t="str">
        <f t="shared" si="866"/>
        <v>PASS</v>
      </c>
      <c r="Q6166" t="str">
        <f t="shared" si="867"/>
        <v>PASS</v>
      </c>
      <c r="R6166" t="str">
        <f t="shared" si="868"/>
        <v>PASS</v>
      </c>
      <c r="S6166" t="str">
        <f t="shared" si="869"/>
        <v>PASS</v>
      </c>
      <c r="T6166">
        <f t="shared" si="870"/>
        <v>100</v>
      </c>
      <c r="U6166" t="str">
        <f t="shared" si="871"/>
        <v>Low</v>
      </c>
      <c r="V6166" t="str">
        <f t="shared" si="872"/>
        <v>Clean</v>
      </c>
    </row>
    <row r="6167" spans="1:22" x14ac:dyDescent="0.3">
      <c r="A6167" t="str">
        <f>Raw_Data!A6167</f>
        <v>26075298</v>
      </c>
      <c r="B6167">
        <f>Raw_Data!B6167</f>
        <v>45674</v>
      </c>
      <c r="C6167" t="str">
        <f>Raw_Data!C6167</f>
        <v>AMLODIPINE BESYLATE 10 MG T</v>
      </c>
      <c r="D6167" t="str">
        <f>Raw_Data!D6167</f>
        <v>69097012815</v>
      </c>
      <c r="E6167" t="str">
        <f>Raw_Data!E6167</f>
        <v>GIBBS, JON</v>
      </c>
      <c r="F6167" t="str">
        <f>Raw_Data!F6167</f>
        <v>1700896156</v>
      </c>
      <c r="G6167" t="str">
        <f>Raw_Data!H6167</f>
        <v>2</v>
      </c>
      <c r="H6167">
        <f>IFERROR(VLOOKUP(G6167,Store_Map!$A$2:$I$100,3,FALSE),"")</f>
        <v>0</v>
      </c>
      <c r="I6167">
        <f>IFERROR(VLOOKUP(G6167,Store_Map!$A$2:$I$100,4,FALSE),"")</f>
        <v>0</v>
      </c>
      <c r="J6167">
        <f>IFERROR(VLOOKUP(G6167,Store_Map!$A$2:$I$100,5,FALSE),"")</f>
        <v>0</v>
      </c>
      <c r="K6167">
        <f>IFERROR(VLOOKUP(G6167,Store_Map!$A$2:$I$100,6,FALSE),"")</f>
        <v>0</v>
      </c>
      <c r="L6167">
        <f>IFERROR(VLOOKUP(G6167,Store_Map!$A$2:$I$100,7,FALSE),"")</f>
        <v>0</v>
      </c>
      <c r="M6167">
        <f>IFERROR(VLOOKUP(G6167,Store_Map!$A$2:$I$100,8,FALSE),"")</f>
        <v>0</v>
      </c>
      <c r="N6167">
        <f t="shared" si="864"/>
        <v>0</v>
      </c>
      <c r="O6167" t="str">
        <f t="shared" si="865"/>
        <v>PASS</v>
      </c>
      <c r="P6167" t="str">
        <f t="shared" si="866"/>
        <v>PASS</v>
      </c>
      <c r="Q6167" t="str">
        <f t="shared" si="867"/>
        <v>PASS</v>
      </c>
      <c r="R6167" t="str">
        <f t="shared" si="868"/>
        <v>PASS</v>
      </c>
      <c r="S6167" t="str">
        <f t="shared" si="869"/>
        <v>PASS</v>
      </c>
      <c r="T6167">
        <f t="shared" si="870"/>
        <v>100</v>
      </c>
      <c r="U6167" t="str">
        <f t="shared" si="871"/>
        <v>Low</v>
      </c>
      <c r="V6167" t="str">
        <f t="shared" si="872"/>
        <v>Clean</v>
      </c>
    </row>
    <row r="6168" spans="1:22" x14ac:dyDescent="0.3">
      <c r="A6168" t="str">
        <f>Raw_Data!A6168</f>
        <v>26079151</v>
      </c>
      <c r="B6168">
        <f>Raw_Data!B6168</f>
        <v>45674</v>
      </c>
      <c r="C6168" t="str">
        <f>Raw_Data!C6168</f>
        <v>*CINACALCET HCL 30 MG TABLE</v>
      </c>
      <c r="D6168" t="str">
        <f>Raw_Data!D6168</f>
        <v>64380088304</v>
      </c>
      <c r="E6168" t="str">
        <f>Raw_Data!E6168</f>
        <v>El-Choufi, Leyla</v>
      </c>
      <c r="F6168" t="str">
        <f>Raw_Data!F6168</f>
        <v>1942355342</v>
      </c>
      <c r="G6168" t="str">
        <f>Raw_Data!H6168</f>
        <v>2</v>
      </c>
      <c r="H6168">
        <f>IFERROR(VLOOKUP(G6168,Store_Map!$A$2:$I$100,3,FALSE),"")</f>
        <v>0</v>
      </c>
      <c r="I6168">
        <f>IFERROR(VLOOKUP(G6168,Store_Map!$A$2:$I$100,4,FALSE),"")</f>
        <v>0</v>
      </c>
      <c r="J6168">
        <f>IFERROR(VLOOKUP(G6168,Store_Map!$A$2:$I$100,5,FALSE),"")</f>
        <v>0</v>
      </c>
      <c r="K6168">
        <f>IFERROR(VLOOKUP(G6168,Store_Map!$A$2:$I$100,6,FALSE),"")</f>
        <v>0</v>
      </c>
      <c r="L6168">
        <f>IFERROR(VLOOKUP(G6168,Store_Map!$A$2:$I$100,7,FALSE),"")</f>
        <v>0</v>
      </c>
      <c r="M6168">
        <f>IFERROR(VLOOKUP(G6168,Store_Map!$A$2:$I$100,8,FALSE),"")</f>
        <v>0</v>
      </c>
      <c r="N6168">
        <f t="shared" si="864"/>
        <v>0</v>
      </c>
      <c r="O6168" t="str">
        <f t="shared" si="865"/>
        <v>PASS</v>
      </c>
      <c r="P6168" t="str">
        <f t="shared" si="866"/>
        <v>PASS</v>
      </c>
      <c r="Q6168" t="str">
        <f t="shared" si="867"/>
        <v>PASS</v>
      </c>
      <c r="R6168" t="str">
        <f t="shared" si="868"/>
        <v>PASS</v>
      </c>
      <c r="S6168" t="str">
        <f t="shared" si="869"/>
        <v>PASS</v>
      </c>
      <c r="T6168">
        <f t="shared" si="870"/>
        <v>100</v>
      </c>
      <c r="U6168" t="str">
        <f t="shared" si="871"/>
        <v>Low</v>
      </c>
      <c r="V6168" t="str">
        <f t="shared" si="872"/>
        <v>Clean</v>
      </c>
    </row>
    <row r="6169" spans="1:22" x14ac:dyDescent="0.3">
      <c r="A6169" t="str">
        <f>Raw_Data!A6169</f>
        <v>26081894</v>
      </c>
      <c r="B6169">
        <f>Raw_Data!B6169</f>
        <v>45674</v>
      </c>
      <c r="C6169" t="str">
        <f>Raw_Data!C6169</f>
        <v>LOSARTAN POTASSIUM 50 MG TA</v>
      </c>
      <c r="D6169" t="str">
        <f>Raw_Data!D6169</f>
        <v>65862020299</v>
      </c>
      <c r="E6169" t="str">
        <f>Raw_Data!E6169</f>
        <v>FORD, JAMES</v>
      </c>
      <c r="F6169" t="str">
        <f>Raw_Data!F6169</f>
        <v>1033117684</v>
      </c>
      <c r="G6169" t="str">
        <f>Raw_Data!H6169</f>
        <v>2</v>
      </c>
      <c r="H6169">
        <f>IFERROR(VLOOKUP(G6169,Store_Map!$A$2:$I$100,3,FALSE),"")</f>
        <v>0</v>
      </c>
      <c r="I6169">
        <f>IFERROR(VLOOKUP(G6169,Store_Map!$A$2:$I$100,4,FALSE),"")</f>
        <v>0</v>
      </c>
      <c r="J6169">
        <f>IFERROR(VLOOKUP(G6169,Store_Map!$A$2:$I$100,5,FALSE),"")</f>
        <v>0</v>
      </c>
      <c r="K6169">
        <f>IFERROR(VLOOKUP(G6169,Store_Map!$A$2:$I$100,6,FALSE),"")</f>
        <v>0</v>
      </c>
      <c r="L6169">
        <f>IFERROR(VLOOKUP(G6169,Store_Map!$A$2:$I$100,7,FALSE),"")</f>
        <v>0</v>
      </c>
      <c r="M6169">
        <f>IFERROR(VLOOKUP(G6169,Store_Map!$A$2:$I$100,8,FALSE),"")</f>
        <v>0</v>
      </c>
      <c r="N6169">
        <f t="shared" si="864"/>
        <v>0</v>
      </c>
      <c r="O6169" t="str">
        <f t="shared" si="865"/>
        <v>PASS</v>
      </c>
      <c r="P6169" t="str">
        <f t="shared" si="866"/>
        <v>PASS</v>
      </c>
      <c r="Q6169" t="str">
        <f t="shared" si="867"/>
        <v>PASS</v>
      </c>
      <c r="R6169" t="str">
        <f t="shared" si="868"/>
        <v>PASS</v>
      </c>
      <c r="S6169" t="str">
        <f t="shared" si="869"/>
        <v>PASS</v>
      </c>
      <c r="T6169">
        <f t="shared" si="870"/>
        <v>100</v>
      </c>
      <c r="U6169" t="str">
        <f t="shared" si="871"/>
        <v>Low</v>
      </c>
      <c r="V6169" t="str">
        <f t="shared" si="872"/>
        <v>Clean</v>
      </c>
    </row>
    <row r="6170" spans="1:22" x14ac:dyDescent="0.3">
      <c r="A6170" t="str">
        <f>Raw_Data!A6170</f>
        <v>26075341</v>
      </c>
      <c r="B6170">
        <f>Raw_Data!B6170</f>
        <v>45674</v>
      </c>
      <c r="C6170" t="str">
        <f>Raw_Data!C6170</f>
        <v>CETIRIZINE HCL 10 MG TABLET</v>
      </c>
      <c r="D6170" t="str">
        <f>Raw_Data!D6170</f>
        <v>16571040210</v>
      </c>
      <c r="E6170" t="str">
        <f>Raw_Data!E6170</f>
        <v>FORD, JAMES</v>
      </c>
      <c r="F6170" t="str">
        <f>Raw_Data!F6170</f>
        <v>1033117684</v>
      </c>
      <c r="G6170" t="str">
        <f>Raw_Data!H6170</f>
        <v>2</v>
      </c>
      <c r="H6170">
        <f>IFERROR(VLOOKUP(G6170,Store_Map!$A$2:$I$100,3,FALSE),"")</f>
        <v>0</v>
      </c>
      <c r="I6170">
        <f>IFERROR(VLOOKUP(G6170,Store_Map!$A$2:$I$100,4,FALSE),"")</f>
        <v>0</v>
      </c>
      <c r="J6170">
        <f>IFERROR(VLOOKUP(G6170,Store_Map!$A$2:$I$100,5,FALSE),"")</f>
        <v>0</v>
      </c>
      <c r="K6170">
        <f>IFERROR(VLOOKUP(G6170,Store_Map!$A$2:$I$100,6,FALSE),"")</f>
        <v>0</v>
      </c>
      <c r="L6170">
        <f>IFERROR(VLOOKUP(G6170,Store_Map!$A$2:$I$100,7,FALSE),"")</f>
        <v>0</v>
      </c>
      <c r="M6170">
        <f>IFERROR(VLOOKUP(G6170,Store_Map!$A$2:$I$100,8,FALSE),"")</f>
        <v>0</v>
      </c>
      <c r="N6170">
        <f t="shared" si="864"/>
        <v>0</v>
      </c>
      <c r="O6170" t="str">
        <f t="shared" si="865"/>
        <v>PASS</v>
      </c>
      <c r="P6170" t="str">
        <f t="shared" si="866"/>
        <v>PASS</v>
      </c>
      <c r="Q6170" t="str">
        <f t="shared" si="867"/>
        <v>PASS</v>
      </c>
      <c r="R6170" t="str">
        <f t="shared" si="868"/>
        <v>PASS</v>
      </c>
      <c r="S6170" t="str">
        <f t="shared" si="869"/>
        <v>PASS</v>
      </c>
      <c r="T6170">
        <f t="shared" si="870"/>
        <v>100</v>
      </c>
      <c r="U6170" t="str">
        <f t="shared" si="871"/>
        <v>Low</v>
      </c>
      <c r="V6170" t="str">
        <f t="shared" si="872"/>
        <v>Clean</v>
      </c>
    </row>
    <row r="6171" spans="1:22" x14ac:dyDescent="0.3">
      <c r="A6171" t="str">
        <f>Raw_Data!A6171</f>
        <v>26083884</v>
      </c>
      <c r="B6171">
        <f>Raw_Data!B6171</f>
        <v>45674</v>
      </c>
      <c r="C6171" t="str">
        <f>Raw_Data!C6171</f>
        <v>METFORMIN HCL 1,000 MG TABL</v>
      </c>
      <c r="D6171" t="str">
        <f>Raw_Data!D6171</f>
        <v>65862001099</v>
      </c>
      <c r="E6171" t="str">
        <f>Raw_Data!E6171</f>
        <v>FORD, JAMES</v>
      </c>
      <c r="F6171" t="str">
        <f>Raw_Data!F6171</f>
        <v>1033117684</v>
      </c>
      <c r="G6171" t="str">
        <f>Raw_Data!H6171</f>
        <v>2</v>
      </c>
      <c r="H6171">
        <f>IFERROR(VLOOKUP(G6171,Store_Map!$A$2:$I$100,3,FALSE),"")</f>
        <v>0</v>
      </c>
      <c r="I6171">
        <f>IFERROR(VLOOKUP(G6171,Store_Map!$A$2:$I$100,4,FALSE),"")</f>
        <v>0</v>
      </c>
      <c r="J6171">
        <f>IFERROR(VLOOKUP(G6171,Store_Map!$A$2:$I$100,5,FALSE),"")</f>
        <v>0</v>
      </c>
      <c r="K6171">
        <f>IFERROR(VLOOKUP(G6171,Store_Map!$A$2:$I$100,6,FALSE),"")</f>
        <v>0</v>
      </c>
      <c r="L6171">
        <f>IFERROR(VLOOKUP(G6171,Store_Map!$A$2:$I$100,7,FALSE),"")</f>
        <v>0</v>
      </c>
      <c r="M6171">
        <f>IFERROR(VLOOKUP(G6171,Store_Map!$A$2:$I$100,8,FALSE),"")</f>
        <v>0</v>
      </c>
      <c r="N6171">
        <f t="shared" si="864"/>
        <v>0</v>
      </c>
      <c r="O6171" t="str">
        <f t="shared" si="865"/>
        <v>PASS</v>
      </c>
      <c r="P6171" t="str">
        <f t="shared" si="866"/>
        <v>PASS</v>
      </c>
      <c r="Q6171" t="str">
        <f t="shared" si="867"/>
        <v>PASS</v>
      </c>
      <c r="R6171" t="str">
        <f t="shared" si="868"/>
        <v>PASS</v>
      </c>
      <c r="S6171" t="str">
        <f t="shared" si="869"/>
        <v>PASS</v>
      </c>
      <c r="T6171">
        <f t="shared" si="870"/>
        <v>100</v>
      </c>
      <c r="U6171" t="str">
        <f t="shared" si="871"/>
        <v>Low</v>
      </c>
      <c r="V6171" t="str">
        <f t="shared" si="872"/>
        <v>Clean</v>
      </c>
    </row>
    <row r="6172" spans="1:22" x14ac:dyDescent="0.3">
      <c r="A6172" t="str">
        <f>Raw_Data!A6172</f>
        <v>24002226</v>
      </c>
      <c r="B6172">
        <f>Raw_Data!B6172</f>
        <v>45674</v>
      </c>
      <c r="C6172" t="str">
        <f>Raw_Data!C6172</f>
        <v>TRAMADOL HCL 50 MG TABLET</v>
      </c>
      <c r="D6172" t="str">
        <f>Raw_Data!D6172</f>
        <v>60219234801</v>
      </c>
      <c r="E6172" t="str">
        <f>Raw_Data!E6172</f>
        <v>GIBBS, JON</v>
      </c>
      <c r="F6172" t="str">
        <f>Raw_Data!F6172</f>
        <v>1700896156</v>
      </c>
      <c r="G6172" t="str">
        <f>Raw_Data!H6172</f>
        <v>2</v>
      </c>
      <c r="H6172">
        <f>IFERROR(VLOOKUP(G6172,Store_Map!$A$2:$I$100,3,FALSE),"")</f>
        <v>0</v>
      </c>
      <c r="I6172">
        <f>IFERROR(VLOOKUP(G6172,Store_Map!$A$2:$I$100,4,FALSE),"")</f>
        <v>0</v>
      </c>
      <c r="J6172">
        <f>IFERROR(VLOOKUP(G6172,Store_Map!$A$2:$I$100,5,FALSE),"")</f>
        <v>0</v>
      </c>
      <c r="K6172">
        <f>IFERROR(VLOOKUP(G6172,Store_Map!$A$2:$I$100,6,FALSE),"")</f>
        <v>0</v>
      </c>
      <c r="L6172">
        <f>IFERROR(VLOOKUP(G6172,Store_Map!$A$2:$I$100,7,FALSE),"")</f>
        <v>0</v>
      </c>
      <c r="M6172">
        <f>IFERROR(VLOOKUP(G6172,Store_Map!$A$2:$I$100,8,FALSE),"")</f>
        <v>0</v>
      </c>
      <c r="N6172">
        <f t="shared" si="864"/>
        <v>0</v>
      </c>
      <c r="O6172" t="str">
        <f t="shared" si="865"/>
        <v>PASS</v>
      </c>
      <c r="P6172" t="str">
        <f t="shared" si="866"/>
        <v>PASS</v>
      </c>
      <c r="Q6172" t="str">
        <f t="shared" si="867"/>
        <v>PASS</v>
      </c>
      <c r="R6172" t="str">
        <f t="shared" si="868"/>
        <v>PASS</v>
      </c>
      <c r="S6172" t="str">
        <f t="shared" si="869"/>
        <v>PASS</v>
      </c>
      <c r="T6172">
        <f t="shared" si="870"/>
        <v>100</v>
      </c>
      <c r="U6172" t="str">
        <f t="shared" si="871"/>
        <v>Low</v>
      </c>
      <c r="V6172" t="str">
        <f t="shared" si="872"/>
        <v>Clean</v>
      </c>
    </row>
    <row r="6173" spans="1:22" x14ac:dyDescent="0.3">
      <c r="A6173" t="str">
        <f>Raw_Data!A6173</f>
        <v>26082179</v>
      </c>
      <c r="B6173">
        <f>Raw_Data!B6173</f>
        <v>45674</v>
      </c>
      <c r="C6173" t="str">
        <f>Raw_Data!C6173</f>
        <v>BIKTARVY 50-200-25 MG TABLE</v>
      </c>
      <c r="D6173" t="str">
        <f>Raw_Data!D6173</f>
        <v>61958250101</v>
      </c>
      <c r="E6173" t="str">
        <f>Raw_Data!E6173</f>
        <v>GONZALEZ, ANDREA</v>
      </c>
      <c r="F6173" t="str">
        <f>Raw_Data!F6173</f>
        <v>1336176403</v>
      </c>
      <c r="G6173" t="str">
        <f>Raw_Data!H6173</f>
        <v>2</v>
      </c>
      <c r="H6173">
        <f>IFERROR(VLOOKUP(G6173,Store_Map!$A$2:$I$100,3,FALSE),"")</f>
        <v>0</v>
      </c>
      <c r="I6173">
        <f>IFERROR(VLOOKUP(G6173,Store_Map!$A$2:$I$100,4,FALSE),"")</f>
        <v>0</v>
      </c>
      <c r="J6173">
        <f>IFERROR(VLOOKUP(G6173,Store_Map!$A$2:$I$100,5,FALSE),"")</f>
        <v>0</v>
      </c>
      <c r="K6173">
        <f>IFERROR(VLOOKUP(G6173,Store_Map!$A$2:$I$100,6,FALSE),"")</f>
        <v>0</v>
      </c>
      <c r="L6173">
        <f>IFERROR(VLOOKUP(G6173,Store_Map!$A$2:$I$100,7,FALSE),"")</f>
        <v>0</v>
      </c>
      <c r="M6173">
        <f>IFERROR(VLOOKUP(G6173,Store_Map!$A$2:$I$100,8,FALSE),"")</f>
        <v>0</v>
      </c>
      <c r="N6173">
        <f t="shared" si="864"/>
        <v>0</v>
      </c>
      <c r="O6173" t="str">
        <f t="shared" si="865"/>
        <v>PASS</v>
      </c>
      <c r="P6173" t="str">
        <f t="shared" si="866"/>
        <v>PASS</v>
      </c>
      <c r="Q6173" t="str">
        <f t="shared" si="867"/>
        <v>PASS</v>
      </c>
      <c r="R6173" t="str">
        <f t="shared" si="868"/>
        <v>PASS</v>
      </c>
      <c r="S6173" t="str">
        <f t="shared" si="869"/>
        <v>PASS</v>
      </c>
      <c r="T6173">
        <f t="shared" si="870"/>
        <v>100</v>
      </c>
      <c r="U6173" t="str">
        <f t="shared" si="871"/>
        <v>Low</v>
      </c>
      <c r="V6173" t="str">
        <f t="shared" si="872"/>
        <v>Clean</v>
      </c>
    </row>
    <row r="6174" spans="1:22" x14ac:dyDescent="0.3">
      <c r="A6174" t="str">
        <f>Raw_Data!A6174</f>
        <v>26082310</v>
      </c>
      <c r="B6174">
        <f>Raw_Data!B6174</f>
        <v>45674</v>
      </c>
      <c r="C6174" t="str">
        <f>Raw_Data!C6174</f>
        <v>BIKTARVY 50-200-25 MG TABLE</v>
      </c>
      <c r="D6174" t="str">
        <f>Raw_Data!D6174</f>
        <v>61958250101</v>
      </c>
      <c r="E6174" t="str">
        <f>Raw_Data!E6174</f>
        <v>DAVIS, KEPLER</v>
      </c>
      <c r="F6174" t="str">
        <f>Raw_Data!F6174</f>
        <v>1740357425</v>
      </c>
      <c r="G6174" t="str">
        <f>Raw_Data!H6174</f>
        <v>2</v>
      </c>
      <c r="H6174">
        <f>IFERROR(VLOOKUP(G6174,Store_Map!$A$2:$I$100,3,FALSE),"")</f>
        <v>0</v>
      </c>
      <c r="I6174">
        <f>IFERROR(VLOOKUP(G6174,Store_Map!$A$2:$I$100,4,FALSE),"")</f>
        <v>0</v>
      </c>
      <c r="J6174">
        <f>IFERROR(VLOOKUP(G6174,Store_Map!$A$2:$I$100,5,FALSE),"")</f>
        <v>0</v>
      </c>
      <c r="K6174">
        <f>IFERROR(VLOOKUP(G6174,Store_Map!$A$2:$I$100,6,FALSE),"")</f>
        <v>0</v>
      </c>
      <c r="L6174">
        <f>IFERROR(VLOOKUP(G6174,Store_Map!$A$2:$I$100,7,FALSE),"")</f>
        <v>0</v>
      </c>
      <c r="M6174">
        <f>IFERROR(VLOOKUP(G6174,Store_Map!$A$2:$I$100,8,FALSE),"")</f>
        <v>0</v>
      </c>
      <c r="N6174">
        <f t="shared" si="864"/>
        <v>0</v>
      </c>
      <c r="O6174" t="str">
        <f t="shared" si="865"/>
        <v>PASS</v>
      </c>
      <c r="P6174" t="str">
        <f t="shared" si="866"/>
        <v>PASS</v>
      </c>
      <c r="Q6174" t="str">
        <f t="shared" si="867"/>
        <v>PASS</v>
      </c>
      <c r="R6174" t="str">
        <f t="shared" si="868"/>
        <v>PASS</v>
      </c>
      <c r="S6174" t="str">
        <f t="shared" si="869"/>
        <v>PASS</v>
      </c>
      <c r="T6174">
        <f t="shared" si="870"/>
        <v>100</v>
      </c>
      <c r="U6174" t="str">
        <f t="shared" si="871"/>
        <v>Low</v>
      </c>
      <c r="V6174" t="str">
        <f t="shared" si="872"/>
        <v>Clean</v>
      </c>
    </row>
    <row r="6175" spans="1:22" x14ac:dyDescent="0.3">
      <c r="A6175" t="str">
        <f>Raw_Data!A6175</f>
        <v>26082319</v>
      </c>
      <c r="B6175">
        <f>Raw_Data!B6175</f>
        <v>45674</v>
      </c>
      <c r="C6175" t="str">
        <f>Raw_Data!C6175</f>
        <v>BIKTARVY 50-200-25 MG TABLE</v>
      </c>
      <c r="D6175" t="str">
        <f>Raw_Data!D6175</f>
        <v>61958250101</v>
      </c>
      <c r="E6175" t="str">
        <f>Raw_Data!E6175</f>
        <v>DAVIS, KEPLER</v>
      </c>
      <c r="F6175" t="str">
        <f>Raw_Data!F6175</f>
        <v>1740357425</v>
      </c>
      <c r="G6175" t="str">
        <f>Raw_Data!H6175</f>
        <v>2</v>
      </c>
      <c r="H6175">
        <f>IFERROR(VLOOKUP(G6175,Store_Map!$A$2:$I$100,3,FALSE),"")</f>
        <v>0</v>
      </c>
      <c r="I6175">
        <f>IFERROR(VLOOKUP(G6175,Store_Map!$A$2:$I$100,4,FALSE),"")</f>
        <v>0</v>
      </c>
      <c r="J6175">
        <f>IFERROR(VLOOKUP(G6175,Store_Map!$A$2:$I$100,5,FALSE),"")</f>
        <v>0</v>
      </c>
      <c r="K6175">
        <f>IFERROR(VLOOKUP(G6175,Store_Map!$A$2:$I$100,6,FALSE),"")</f>
        <v>0</v>
      </c>
      <c r="L6175">
        <f>IFERROR(VLOOKUP(G6175,Store_Map!$A$2:$I$100,7,FALSE),"")</f>
        <v>0</v>
      </c>
      <c r="M6175">
        <f>IFERROR(VLOOKUP(G6175,Store_Map!$A$2:$I$100,8,FALSE),"")</f>
        <v>0</v>
      </c>
      <c r="N6175">
        <f t="shared" si="864"/>
        <v>0</v>
      </c>
      <c r="O6175" t="str">
        <f t="shared" si="865"/>
        <v>PASS</v>
      </c>
      <c r="P6175" t="str">
        <f t="shared" si="866"/>
        <v>PASS</v>
      </c>
      <c r="Q6175" t="str">
        <f t="shared" si="867"/>
        <v>PASS</v>
      </c>
      <c r="R6175" t="str">
        <f t="shared" si="868"/>
        <v>PASS</v>
      </c>
      <c r="S6175" t="str">
        <f t="shared" si="869"/>
        <v>PASS</v>
      </c>
      <c r="T6175">
        <f t="shared" si="870"/>
        <v>100</v>
      </c>
      <c r="U6175" t="str">
        <f t="shared" si="871"/>
        <v>Low</v>
      </c>
      <c r="V6175" t="str">
        <f t="shared" si="872"/>
        <v>Clean</v>
      </c>
    </row>
    <row r="6176" spans="1:22" x14ac:dyDescent="0.3">
      <c r="A6176" t="str">
        <f>Raw_Data!A6176</f>
        <v>26084169</v>
      </c>
      <c r="B6176">
        <f>Raw_Data!B6176</f>
        <v>45674</v>
      </c>
      <c r="C6176" t="str">
        <f>Raw_Data!C6176</f>
        <v>KERENDIA 20 MG TABLET</v>
      </c>
      <c r="D6176" t="str">
        <f>Raw_Data!D6176</f>
        <v>50419054101</v>
      </c>
      <c r="E6176" t="str">
        <f>Raw_Data!E6176</f>
        <v>EL- CHOUFI, LEYLA</v>
      </c>
      <c r="F6176" t="str">
        <f>Raw_Data!F6176</f>
        <v>1942355342</v>
      </c>
      <c r="G6176" t="str">
        <f>Raw_Data!H6176</f>
        <v>2</v>
      </c>
      <c r="H6176">
        <f>IFERROR(VLOOKUP(G6176,Store_Map!$A$2:$I$100,3,FALSE),"")</f>
        <v>0</v>
      </c>
      <c r="I6176">
        <f>IFERROR(VLOOKUP(G6176,Store_Map!$A$2:$I$100,4,FALSE),"")</f>
        <v>0</v>
      </c>
      <c r="J6176">
        <f>IFERROR(VLOOKUP(G6176,Store_Map!$A$2:$I$100,5,FALSE),"")</f>
        <v>0</v>
      </c>
      <c r="K6176">
        <f>IFERROR(VLOOKUP(G6176,Store_Map!$A$2:$I$100,6,FALSE),"")</f>
        <v>0</v>
      </c>
      <c r="L6176">
        <f>IFERROR(VLOOKUP(G6176,Store_Map!$A$2:$I$100,7,FALSE),"")</f>
        <v>0</v>
      </c>
      <c r="M6176">
        <f>IFERROR(VLOOKUP(G6176,Store_Map!$A$2:$I$100,8,FALSE),"")</f>
        <v>0</v>
      </c>
      <c r="N6176">
        <f t="shared" si="864"/>
        <v>0</v>
      </c>
      <c r="O6176" t="str">
        <f t="shared" si="865"/>
        <v>PASS</v>
      </c>
      <c r="P6176" t="str">
        <f t="shared" si="866"/>
        <v>PASS</v>
      </c>
      <c r="Q6176" t="str">
        <f t="shared" si="867"/>
        <v>PASS</v>
      </c>
      <c r="R6176" t="str">
        <f t="shared" si="868"/>
        <v>PASS</v>
      </c>
      <c r="S6176" t="str">
        <f t="shared" si="869"/>
        <v>PASS</v>
      </c>
      <c r="T6176">
        <f t="shared" si="870"/>
        <v>100</v>
      </c>
      <c r="U6176" t="str">
        <f t="shared" si="871"/>
        <v>Low</v>
      </c>
      <c r="V6176" t="str">
        <f t="shared" si="872"/>
        <v>Clean</v>
      </c>
    </row>
    <row r="6177" spans="1:22" x14ac:dyDescent="0.3">
      <c r="A6177" t="str">
        <f>Raw_Data!A6177</f>
        <v>26082524</v>
      </c>
      <c r="B6177">
        <f>Raw_Data!B6177</f>
        <v>45674</v>
      </c>
      <c r="C6177" t="str">
        <f>Raw_Data!C6177</f>
        <v>ROSUVASTATIN CALCIUM 10 MG</v>
      </c>
      <c r="D6177" t="str">
        <f>Raw_Data!D6177</f>
        <v>68462026290</v>
      </c>
      <c r="E6177" t="str">
        <f>Raw_Data!E6177</f>
        <v>PEDERSEN, JENNIFER</v>
      </c>
      <c r="F6177" t="str">
        <f>Raw_Data!F6177</f>
        <v>1073606661</v>
      </c>
      <c r="G6177" t="str">
        <f>Raw_Data!H6177</f>
        <v>2</v>
      </c>
      <c r="H6177">
        <f>IFERROR(VLOOKUP(G6177,Store_Map!$A$2:$I$100,3,FALSE),"")</f>
        <v>0</v>
      </c>
      <c r="I6177">
        <f>IFERROR(VLOOKUP(G6177,Store_Map!$A$2:$I$100,4,FALSE),"")</f>
        <v>0</v>
      </c>
      <c r="J6177">
        <f>IFERROR(VLOOKUP(G6177,Store_Map!$A$2:$I$100,5,FALSE),"")</f>
        <v>0</v>
      </c>
      <c r="K6177">
        <f>IFERROR(VLOOKUP(G6177,Store_Map!$A$2:$I$100,6,FALSE),"")</f>
        <v>0</v>
      </c>
      <c r="L6177">
        <f>IFERROR(VLOOKUP(G6177,Store_Map!$A$2:$I$100,7,FALSE),"")</f>
        <v>0</v>
      </c>
      <c r="M6177">
        <f>IFERROR(VLOOKUP(G6177,Store_Map!$A$2:$I$100,8,FALSE),"")</f>
        <v>0</v>
      </c>
      <c r="N6177">
        <f t="shared" si="864"/>
        <v>0</v>
      </c>
      <c r="O6177" t="str">
        <f t="shared" si="865"/>
        <v>PASS</v>
      </c>
      <c r="P6177" t="str">
        <f t="shared" si="866"/>
        <v>PASS</v>
      </c>
      <c r="Q6177" t="str">
        <f t="shared" si="867"/>
        <v>PASS</v>
      </c>
      <c r="R6177" t="str">
        <f t="shared" si="868"/>
        <v>PASS</v>
      </c>
      <c r="S6177" t="str">
        <f t="shared" si="869"/>
        <v>PASS</v>
      </c>
      <c r="T6177">
        <f t="shared" si="870"/>
        <v>100</v>
      </c>
      <c r="U6177" t="str">
        <f t="shared" si="871"/>
        <v>Low</v>
      </c>
      <c r="V6177" t="str">
        <f t="shared" si="872"/>
        <v>Clean</v>
      </c>
    </row>
    <row r="6178" spans="1:22" x14ac:dyDescent="0.3">
      <c r="A6178" t="str">
        <f>Raw_Data!A6178</f>
        <v>26082608</v>
      </c>
      <c r="B6178">
        <f>Raw_Data!B6178</f>
        <v>45674</v>
      </c>
      <c r="C6178" t="str">
        <f>Raw_Data!C6178</f>
        <v>MEDROXYPROGESTERONE 10 MG T</v>
      </c>
      <c r="D6178" t="str">
        <f>Raw_Data!D6178</f>
        <v>555077902</v>
      </c>
      <c r="E6178" t="str">
        <f>Raw_Data!E6178</f>
        <v>JOHNSON, PRINCESSA</v>
      </c>
      <c r="F6178" t="str">
        <f>Raw_Data!F6178</f>
        <v>1295754596</v>
      </c>
      <c r="G6178" t="str">
        <f>Raw_Data!H6178</f>
        <v>2</v>
      </c>
      <c r="H6178">
        <f>IFERROR(VLOOKUP(G6178,Store_Map!$A$2:$I$100,3,FALSE),"")</f>
        <v>0</v>
      </c>
      <c r="I6178">
        <f>IFERROR(VLOOKUP(G6178,Store_Map!$A$2:$I$100,4,FALSE),"")</f>
        <v>0</v>
      </c>
      <c r="J6178">
        <f>IFERROR(VLOOKUP(G6178,Store_Map!$A$2:$I$100,5,FALSE),"")</f>
        <v>0</v>
      </c>
      <c r="K6178">
        <f>IFERROR(VLOOKUP(G6178,Store_Map!$A$2:$I$100,6,FALSE),"")</f>
        <v>0</v>
      </c>
      <c r="L6178">
        <f>IFERROR(VLOOKUP(G6178,Store_Map!$A$2:$I$100,7,FALSE),"")</f>
        <v>0</v>
      </c>
      <c r="M6178">
        <f>IFERROR(VLOOKUP(G6178,Store_Map!$A$2:$I$100,8,FALSE),"")</f>
        <v>0</v>
      </c>
      <c r="N6178">
        <f t="shared" si="864"/>
        <v>0</v>
      </c>
      <c r="O6178" t="str">
        <f t="shared" si="865"/>
        <v>PASS</v>
      </c>
      <c r="P6178" t="str">
        <f t="shared" si="866"/>
        <v>REVIEW</v>
      </c>
      <c r="Q6178" t="str">
        <f t="shared" si="867"/>
        <v>PASS</v>
      </c>
      <c r="R6178" t="str">
        <f t="shared" si="868"/>
        <v>PASS</v>
      </c>
      <c r="S6178" t="str">
        <f t="shared" si="869"/>
        <v>REVIEW</v>
      </c>
      <c r="T6178">
        <f t="shared" si="870"/>
        <v>90</v>
      </c>
      <c r="U6178" t="str">
        <f t="shared" si="871"/>
        <v>Low</v>
      </c>
      <c r="V6178" t="str">
        <f t="shared" si="872"/>
        <v>Invalid NDC</v>
      </c>
    </row>
    <row r="6179" spans="1:22" x14ac:dyDescent="0.3">
      <c r="A6179" t="str">
        <f>Raw_Data!A6179</f>
        <v>26081711</v>
      </c>
      <c r="B6179">
        <f>Raw_Data!B6179</f>
        <v>45674</v>
      </c>
      <c r="C6179" t="str">
        <f>Raw_Data!C6179</f>
        <v>LISINOPRIL 20 MG TABLET</v>
      </c>
      <c r="D6179" t="str">
        <f>Raw_Data!D6179</f>
        <v>68180098103</v>
      </c>
      <c r="E6179" t="str">
        <f>Raw_Data!E6179</f>
        <v>FORD, JAMES</v>
      </c>
      <c r="F6179" t="str">
        <f>Raw_Data!F6179</f>
        <v>1033117684</v>
      </c>
      <c r="G6179" t="str">
        <f>Raw_Data!H6179</f>
        <v>2</v>
      </c>
      <c r="H6179">
        <f>IFERROR(VLOOKUP(G6179,Store_Map!$A$2:$I$100,3,FALSE),"")</f>
        <v>0</v>
      </c>
      <c r="I6179">
        <f>IFERROR(VLOOKUP(G6179,Store_Map!$A$2:$I$100,4,FALSE),"")</f>
        <v>0</v>
      </c>
      <c r="J6179">
        <f>IFERROR(VLOOKUP(G6179,Store_Map!$A$2:$I$100,5,FALSE),"")</f>
        <v>0</v>
      </c>
      <c r="K6179">
        <f>IFERROR(VLOOKUP(G6179,Store_Map!$A$2:$I$100,6,FALSE),"")</f>
        <v>0</v>
      </c>
      <c r="L6179">
        <f>IFERROR(VLOOKUP(G6179,Store_Map!$A$2:$I$100,7,FALSE),"")</f>
        <v>0</v>
      </c>
      <c r="M6179">
        <f>IFERROR(VLOOKUP(G6179,Store_Map!$A$2:$I$100,8,FALSE),"")</f>
        <v>0</v>
      </c>
      <c r="N6179">
        <f t="shared" si="864"/>
        <v>0</v>
      </c>
      <c r="O6179" t="str">
        <f t="shared" si="865"/>
        <v>PASS</v>
      </c>
      <c r="P6179" t="str">
        <f t="shared" si="866"/>
        <v>PASS</v>
      </c>
      <c r="Q6179" t="str">
        <f t="shared" si="867"/>
        <v>PASS</v>
      </c>
      <c r="R6179" t="str">
        <f t="shared" si="868"/>
        <v>PASS</v>
      </c>
      <c r="S6179" t="str">
        <f t="shared" si="869"/>
        <v>PASS</v>
      </c>
      <c r="T6179">
        <f t="shared" si="870"/>
        <v>100</v>
      </c>
      <c r="U6179" t="str">
        <f t="shared" si="871"/>
        <v>Low</v>
      </c>
      <c r="V6179" t="str">
        <f t="shared" si="872"/>
        <v>Clean</v>
      </c>
    </row>
    <row r="6180" spans="1:22" x14ac:dyDescent="0.3">
      <c r="A6180" t="str">
        <f>Raw_Data!A6180</f>
        <v>26081710</v>
      </c>
      <c r="B6180">
        <f>Raw_Data!B6180</f>
        <v>45674</v>
      </c>
      <c r="C6180" t="str">
        <f>Raw_Data!C6180</f>
        <v>HYDROCHLOROTHIAZIDE 25 MG T</v>
      </c>
      <c r="D6180" t="str">
        <f>Raw_Data!D6180</f>
        <v>23155000810</v>
      </c>
      <c r="E6180" t="str">
        <f>Raw_Data!E6180</f>
        <v>FORD, JAMES</v>
      </c>
      <c r="F6180" t="str">
        <f>Raw_Data!F6180</f>
        <v>1033117684</v>
      </c>
      <c r="G6180" t="str">
        <f>Raw_Data!H6180</f>
        <v>2</v>
      </c>
      <c r="H6180">
        <f>IFERROR(VLOOKUP(G6180,Store_Map!$A$2:$I$100,3,FALSE),"")</f>
        <v>0</v>
      </c>
      <c r="I6180">
        <f>IFERROR(VLOOKUP(G6180,Store_Map!$A$2:$I$100,4,FALSE),"")</f>
        <v>0</v>
      </c>
      <c r="J6180">
        <f>IFERROR(VLOOKUP(G6180,Store_Map!$A$2:$I$100,5,FALSE),"")</f>
        <v>0</v>
      </c>
      <c r="K6180">
        <f>IFERROR(VLOOKUP(G6180,Store_Map!$A$2:$I$100,6,FALSE),"")</f>
        <v>0</v>
      </c>
      <c r="L6180">
        <f>IFERROR(VLOOKUP(G6180,Store_Map!$A$2:$I$100,7,FALSE),"")</f>
        <v>0</v>
      </c>
      <c r="M6180">
        <f>IFERROR(VLOOKUP(G6180,Store_Map!$A$2:$I$100,8,FALSE),"")</f>
        <v>0</v>
      </c>
      <c r="N6180">
        <f t="shared" si="864"/>
        <v>0</v>
      </c>
      <c r="O6180" t="str">
        <f t="shared" si="865"/>
        <v>PASS</v>
      </c>
      <c r="P6180" t="str">
        <f t="shared" si="866"/>
        <v>PASS</v>
      </c>
      <c r="Q6180" t="str">
        <f t="shared" si="867"/>
        <v>PASS</v>
      </c>
      <c r="R6180" t="str">
        <f t="shared" si="868"/>
        <v>PASS</v>
      </c>
      <c r="S6180" t="str">
        <f t="shared" si="869"/>
        <v>PASS</v>
      </c>
      <c r="T6180">
        <f t="shared" si="870"/>
        <v>100</v>
      </c>
      <c r="U6180" t="str">
        <f t="shared" si="871"/>
        <v>Low</v>
      </c>
      <c r="V6180" t="str">
        <f t="shared" si="872"/>
        <v>Clean</v>
      </c>
    </row>
    <row r="6181" spans="1:22" x14ac:dyDescent="0.3">
      <c r="A6181" t="str">
        <f>Raw_Data!A6181</f>
        <v>26083158</v>
      </c>
      <c r="B6181">
        <f>Raw_Data!B6181</f>
        <v>45674</v>
      </c>
      <c r="C6181" t="str">
        <f>Raw_Data!C6181</f>
        <v>IBUPROFEN 800 MG TABLET</v>
      </c>
      <c r="D6181" t="str">
        <f>Raw_Data!D6181</f>
        <v>65162046650</v>
      </c>
      <c r="E6181" t="str">
        <f>Raw_Data!E6181</f>
        <v>FORD, JAMES</v>
      </c>
      <c r="F6181" t="str">
        <f>Raw_Data!F6181</f>
        <v>1033117684</v>
      </c>
      <c r="G6181" t="str">
        <f>Raw_Data!H6181</f>
        <v>2</v>
      </c>
      <c r="H6181">
        <f>IFERROR(VLOOKUP(G6181,Store_Map!$A$2:$I$100,3,FALSE),"")</f>
        <v>0</v>
      </c>
      <c r="I6181">
        <f>IFERROR(VLOOKUP(G6181,Store_Map!$A$2:$I$100,4,FALSE),"")</f>
        <v>0</v>
      </c>
      <c r="J6181">
        <f>IFERROR(VLOOKUP(G6181,Store_Map!$A$2:$I$100,5,FALSE),"")</f>
        <v>0</v>
      </c>
      <c r="K6181">
        <f>IFERROR(VLOOKUP(G6181,Store_Map!$A$2:$I$100,6,FALSE),"")</f>
        <v>0</v>
      </c>
      <c r="L6181">
        <f>IFERROR(VLOOKUP(G6181,Store_Map!$A$2:$I$100,7,FALSE),"")</f>
        <v>0</v>
      </c>
      <c r="M6181">
        <f>IFERROR(VLOOKUP(G6181,Store_Map!$A$2:$I$100,8,FALSE),"")</f>
        <v>0</v>
      </c>
      <c r="N6181">
        <f t="shared" si="864"/>
        <v>0</v>
      </c>
      <c r="O6181" t="str">
        <f t="shared" si="865"/>
        <v>PASS</v>
      </c>
      <c r="P6181" t="str">
        <f t="shared" si="866"/>
        <v>PASS</v>
      </c>
      <c r="Q6181" t="str">
        <f t="shared" si="867"/>
        <v>PASS</v>
      </c>
      <c r="R6181" t="str">
        <f t="shared" si="868"/>
        <v>PASS</v>
      </c>
      <c r="S6181" t="str">
        <f t="shared" si="869"/>
        <v>PASS</v>
      </c>
      <c r="T6181">
        <f t="shared" si="870"/>
        <v>100</v>
      </c>
      <c r="U6181" t="str">
        <f t="shared" si="871"/>
        <v>Low</v>
      </c>
      <c r="V6181" t="str">
        <f t="shared" si="872"/>
        <v>Clean</v>
      </c>
    </row>
    <row r="6182" spans="1:22" x14ac:dyDescent="0.3">
      <c r="A6182" t="str">
        <f>Raw_Data!A6182</f>
        <v>26083157</v>
      </c>
      <c r="B6182">
        <f>Raw_Data!B6182</f>
        <v>45674</v>
      </c>
      <c r="C6182" t="str">
        <f>Raw_Data!C6182</f>
        <v>BACLOFEN 10 MG TABLET</v>
      </c>
      <c r="D6182" t="str">
        <f>Raw_Data!D6182</f>
        <v>52817032000</v>
      </c>
      <c r="E6182" t="str">
        <f>Raw_Data!E6182</f>
        <v>FORD, JAMES</v>
      </c>
      <c r="F6182" t="str">
        <f>Raw_Data!F6182</f>
        <v>1033117684</v>
      </c>
      <c r="G6182" t="str">
        <f>Raw_Data!H6182</f>
        <v>2</v>
      </c>
      <c r="H6182">
        <f>IFERROR(VLOOKUP(G6182,Store_Map!$A$2:$I$100,3,FALSE),"")</f>
        <v>0</v>
      </c>
      <c r="I6182">
        <f>IFERROR(VLOOKUP(G6182,Store_Map!$A$2:$I$100,4,FALSE),"")</f>
        <v>0</v>
      </c>
      <c r="J6182">
        <f>IFERROR(VLOOKUP(G6182,Store_Map!$A$2:$I$100,5,FALSE),"")</f>
        <v>0</v>
      </c>
      <c r="K6182">
        <f>IFERROR(VLOOKUP(G6182,Store_Map!$A$2:$I$100,6,FALSE),"")</f>
        <v>0</v>
      </c>
      <c r="L6182">
        <f>IFERROR(VLOOKUP(G6182,Store_Map!$A$2:$I$100,7,FALSE),"")</f>
        <v>0</v>
      </c>
      <c r="M6182">
        <f>IFERROR(VLOOKUP(G6182,Store_Map!$A$2:$I$100,8,FALSE),"")</f>
        <v>0</v>
      </c>
      <c r="N6182">
        <f t="shared" si="864"/>
        <v>0</v>
      </c>
      <c r="O6182" t="str">
        <f t="shared" si="865"/>
        <v>PASS</v>
      </c>
      <c r="P6182" t="str">
        <f t="shared" si="866"/>
        <v>PASS</v>
      </c>
      <c r="Q6182" t="str">
        <f t="shared" si="867"/>
        <v>PASS</v>
      </c>
      <c r="R6182" t="str">
        <f t="shared" si="868"/>
        <v>PASS</v>
      </c>
      <c r="S6182" t="str">
        <f t="shared" si="869"/>
        <v>PASS</v>
      </c>
      <c r="T6182">
        <f t="shared" si="870"/>
        <v>100</v>
      </c>
      <c r="U6182" t="str">
        <f t="shared" si="871"/>
        <v>Low</v>
      </c>
      <c r="V6182" t="str">
        <f t="shared" si="872"/>
        <v>Clean</v>
      </c>
    </row>
    <row r="6183" spans="1:22" x14ac:dyDescent="0.3">
      <c r="A6183" t="str">
        <f>Raw_Data!A6183</f>
        <v>26083156</v>
      </c>
      <c r="B6183">
        <f>Raw_Data!B6183</f>
        <v>45674</v>
      </c>
      <c r="C6183" t="str">
        <f>Raw_Data!C6183</f>
        <v>VENTOLIN HFA 90 MCG INHALER</v>
      </c>
      <c r="D6183" t="str">
        <f>Raw_Data!D6183</f>
        <v>173068220</v>
      </c>
      <c r="E6183" t="str">
        <f>Raw_Data!E6183</f>
        <v>FORD, JAMES</v>
      </c>
      <c r="F6183" t="str">
        <f>Raw_Data!F6183</f>
        <v>1033117684</v>
      </c>
      <c r="G6183" t="str">
        <f>Raw_Data!H6183</f>
        <v>2</v>
      </c>
      <c r="H6183">
        <f>IFERROR(VLOOKUP(G6183,Store_Map!$A$2:$I$100,3,FALSE),"")</f>
        <v>0</v>
      </c>
      <c r="I6183">
        <f>IFERROR(VLOOKUP(G6183,Store_Map!$A$2:$I$100,4,FALSE),"")</f>
        <v>0</v>
      </c>
      <c r="J6183">
        <f>IFERROR(VLOOKUP(G6183,Store_Map!$A$2:$I$100,5,FALSE),"")</f>
        <v>0</v>
      </c>
      <c r="K6183">
        <f>IFERROR(VLOOKUP(G6183,Store_Map!$A$2:$I$100,6,FALSE),"")</f>
        <v>0</v>
      </c>
      <c r="L6183">
        <f>IFERROR(VLOOKUP(G6183,Store_Map!$A$2:$I$100,7,FALSE),"")</f>
        <v>0</v>
      </c>
      <c r="M6183">
        <f>IFERROR(VLOOKUP(G6183,Store_Map!$A$2:$I$100,8,FALSE),"")</f>
        <v>0</v>
      </c>
      <c r="N6183">
        <f t="shared" si="864"/>
        <v>0</v>
      </c>
      <c r="O6183" t="str">
        <f t="shared" si="865"/>
        <v>PASS</v>
      </c>
      <c r="P6183" t="str">
        <f t="shared" si="866"/>
        <v>REVIEW</v>
      </c>
      <c r="Q6183" t="str">
        <f t="shared" si="867"/>
        <v>PASS</v>
      </c>
      <c r="R6183" t="str">
        <f t="shared" si="868"/>
        <v>PASS</v>
      </c>
      <c r="S6183" t="str">
        <f t="shared" si="869"/>
        <v>REVIEW</v>
      </c>
      <c r="T6183">
        <f t="shared" si="870"/>
        <v>90</v>
      </c>
      <c r="U6183" t="str">
        <f t="shared" si="871"/>
        <v>Low</v>
      </c>
      <c r="V6183" t="str">
        <f t="shared" si="872"/>
        <v>Invalid NDC</v>
      </c>
    </row>
    <row r="6184" spans="1:22" x14ac:dyDescent="0.3">
      <c r="A6184" t="str">
        <f>Raw_Data!A6184</f>
        <v>26082266</v>
      </c>
      <c r="B6184">
        <f>Raw_Data!B6184</f>
        <v>45674</v>
      </c>
      <c r="C6184" t="str">
        <f>Raw_Data!C6184</f>
        <v>ATORVASTATIN 10 MG TABLET</v>
      </c>
      <c r="D6184" t="str">
        <f>Raw_Data!D6184</f>
        <v>378395077</v>
      </c>
      <c r="E6184" t="str">
        <f>Raw_Data!E6184</f>
        <v>FORD, JAMES</v>
      </c>
      <c r="F6184" t="str">
        <f>Raw_Data!F6184</f>
        <v>1033117684</v>
      </c>
      <c r="G6184" t="str">
        <f>Raw_Data!H6184</f>
        <v>2</v>
      </c>
      <c r="H6184">
        <f>IFERROR(VLOOKUP(G6184,Store_Map!$A$2:$I$100,3,FALSE),"")</f>
        <v>0</v>
      </c>
      <c r="I6184">
        <f>IFERROR(VLOOKUP(G6184,Store_Map!$A$2:$I$100,4,FALSE),"")</f>
        <v>0</v>
      </c>
      <c r="J6184">
        <f>IFERROR(VLOOKUP(G6184,Store_Map!$A$2:$I$100,5,FALSE),"")</f>
        <v>0</v>
      </c>
      <c r="K6184">
        <f>IFERROR(VLOOKUP(G6184,Store_Map!$A$2:$I$100,6,FALSE),"")</f>
        <v>0</v>
      </c>
      <c r="L6184">
        <f>IFERROR(VLOOKUP(G6184,Store_Map!$A$2:$I$100,7,FALSE),"")</f>
        <v>0</v>
      </c>
      <c r="M6184">
        <f>IFERROR(VLOOKUP(G6184,Store_Map!$A$2:$I$100,8,FALSE),"")</f>
        <v>0</v>
      </c>
      <c r="N6184">
        <f t="shared" si="864"/>
        <v>0</v>
      </c>
      <c r="O6184" t="str">
        <f t="shared" si="865"/>
        <v>PASS</v>
      </c>
      <c r="P6184" t="str">
        <f t="shared" si="866"/>
        <v>REVIEW</v>
      </c>
      <c r="Q6184" t="str">
        <f t="shared" si="867"/>
        <v>PASS</v>
      </c>
      <c r="R6184" t="str">
        <f t="shared" si="868"/>
        <v>PASS</v>
      </c>
      <c r="S6184" t="str">
        <f t="shared" si="869"/>
        <v>REVIEW</v>
      </c>
      <c r="T6184">
        <f t="shared" si="870"/>
        <v>90</v>
      </c>
      <c r="U6184" t="str">
        <f t="shared" si="871"/>
        <v>Low</v>
      </c>
      <c r="V6184" t="str">
        <f t="shared" si="872"/>
        <v>Invalid NDC</v>
      </c>
    </row>
    <row r="6185" spans="1:22" x14ac:dyDescent="0.3">
      <c r="A6185" t="str">
        <f>Raw_Data!A6185</f>
        <v>26082265</v>
      </c>
      <c r="B6185">
        <f>Raw_Data!B6185</f>
        <v>45674</v>
      </c>
      <c r="C6185" t="str">
        <f>Raw_Data!C6185</f>
        <v>AMLODIPINE BESYLATE 5 MG TA</v>
      </c>
      <c r="D6185" t="str">
        <f>Raw_Data!D6185</f>
        <v>69097012715</v>
      </c>
      <c r="E6185" t="str">
        <f>Raw_Data!E6185</f>
        <v>FORD, JAMES</v>
      </c>
      <c r="F6185" t="str">
        <f>Raw_Data!F6185</f>
        <v>1033117684</v>
      </c>
      <c r="G6185" t="str">
        <f>Raw_Data!H6185</f>
        <v>2</v>
      </c>
      <c r="H6185">
        <f>IFERROR(VLOOKUP(G6185,Store_Map!$A$2:$I$100,3,FALSE),"")</f>
        <v>0</v>
      </c>
      <c r="I6185">
        <f>IFERROR(VLOOKUP(G6185,Store_Map!$A$2:$I$100,4,FALSE),"")</f>
        <v>0</v>
      </c>
      <c r="J6185">
        <f>IFERROR(VLOOKUP(G6185,Store_Map!$A$2:$I$100,5,FALSE),"")</f>
        <v>0</v>
      </c>
      <c r="K6185">
        <f>IFERROR(VLOOKUP(G6185,Store_Map!$A$2:$I$100,6,FALSE),"")</f>
        <v>0</v>
      </c>
      <c r="L6185">
        <f>IFERROR(VLOOKUP(G6185,Store_Map!$A$2:$I$100,7,FALSE),"")</f>
        <v>0</v>
      </c>
      <c r="M6185">
        <f>IFERROR(VLOOKUP(G6185,Store_Map!$A$2:$I$100,8,FALSE),"")</f>
        <v>0</v>
      </c>
      <c r="N6185">
        <f t="shared" si="864"/>
        <v>0</v>
      </c>
      <c r="O6185" t="str">
        <f t="shared" si="865"/>
        <v>PASS</v>
      </c>
      <c r="P6185" t="str">
        <f t="shared" si="866"/>
        <v>PASS</v>
      </c>
      <c r="Q6185" t="str">
        <f t="shared" si="867"/>
        <v>PASS</v>
      </c>
      <c r="R6185" t="str">
        <f t="shared" si="868"/>
        <v>PASS</v>
      </c>
      <c r="S6185" t="str">
        <f t="shared" si="869"/>
        <v>PASS</v>
      </c>
      <c r="T6185">
        <f t="shared" si="870"/>
        <v>100</v>
      </c>
      <c r="U6185" t="str">
        <f t="shared" si="871"/>
        <v>Low</v>
      </c>
      <c r="V6185" t="str">
        <f t="shared" si="872"/>
        <v>Clean</v>
      </c>
    </row>
    <row r="6186" spans="1:22" x14ac:dyDescent="0.3">
      <c r="A6186" t="str">
        <f>Raw_Data!A6186</f>
        <v>26077969</v>
      </c>
      <c r="B6186">
        <f>Raw_Data!B6186</f>
        <v>45674</v>
      </c>
      <c r="C6186" t="str">
        <f>Raw_Data!C6186</f>
        <v>MELOXICAM 7.5 MG TABLET</v>
      </c>
      <c r="D6186" t="str">
        <f>Raw_Data!D6186</f>
        <v>68382005001</v>
      </c>
      <c r="E6186" t="str">
        <f>Raw_Data!E6186</f>
        <v>FORD, JAMES</v>
      </c>
      <c r="F6186" t="str">
        <f>Raw_Data!F6186</f>
        <v>1033117684</v>
      </c>
      <c r="G6186" t="str">
        <f>Raw_Data!H6186</f>
        <v>2</v>
      </c>
      <c r="H6186">
        <f>IFERROR(VLOOKUP(G6186,Store_Map!$A$2:$I$100,3,FALSE),"")</f>
        <v>0</v>
      </c>
      <c r="I6186">
        <f>IFERROR(VLOOKUP(G6186,Store_Map!$A$2:$I$100,4,FALSE),"")</f>
        <v>0</v>
      </c>
      <c r="J6186">
        <f>IFERROR(VLOOKUP(G6186,Store_Map!$A$2:$I$100,5,FALSE),"")</f>
        <v>0</v>
      </c>
      <c r="K6186">
        <f>IFERROR(VLOOKUP(G6186,Store_Map!$A$2:$I$100,6,FALSE),"")</f>
        <v>0</v>
      </c>
      <c r="L6186">
        <f>IFERROR(VLOOKUP(G6186,Store_Map!$A$2:$I$100,7,FALSE),"")</f>
        <v>0</v>
      </c>
      <c r="M6186">
        <f>IFERROR(VLOOKUP(G6186,Store_Map!$A$2:$I$100,8,FALSE),"")</f>
        <v>0</v>
      </c>
      <c r="N6186">
        <f t="shared" si="864"/>
        <v>0</v>
      </c>
      <c r="O6186" t="str">
        <f t="shared" si="865"/>
        <v>PASS</v>
      </c>
      <c r="P6186" t="str">
        <f t="shared" si="866"/>
        <v>PASS</v>
      </c>
      <c r="Q6186" t="str">
        <f t="shared" si="867"/>
        <v>PASS</v>
      </c>
      <c r="R6186" t="str">
        <f t="shared" si="868"/>
        <v>PASS</v>
      </c>
      <c r="S6186" t="str">
        <f t="shared" si="869"/>
        <v>PASS</v>
      </c>
      <c r="T6186">
        <f t="shared" si="870"/>
        <v>100</v>
      </c>
      <c r="U6186" t="str">
        <f t="shared" si="871"/>
        <v>Low</v>
      </c>
      <c r="V6186" t="str">
        <f t="shared" si="872"/>
        <v>Clean</v>
      </c>
    </row>
    <row r="6187" spans="1:22" x14ac:dyDescent="0.3">
      <c r="A6187" t="str">
        <f>Raw_Data!A6187</f>
        <v>26083095</v>
      </c>
      <c r="B6187">
        <f>Raw_Data!B6187</f>
        <v>45674</v>
      </c>
      <c r="C6187" t="str">
        <f>Raw_Data!C6187</f>
        <v>MOUNJARO 10 MG/0.5 ML PEN</v>
      </c>
      <c r="D6187" t="str">
        <f>Raw_Data!D6187</f>
        <v>2147180</v>
      </c>
      <c r="E6187" t="str">
        <f>Raw_Data!E6187</f>
        <v>PEDERSEN, JENNIFER</v>
      </c>
      <c r="F6187" t="str">
        <f>Raw_Data!F6187</f>
        <v>1073606661</v>
      </c>
      <c r="G6187" t="str">
        <f>Raw_Data!H6187</f>
        <v>2</v>
      </c>
      <c r="H6187">
        <f>IFERROR(VLOOKUP(G6187,Store_Map!$A$2:$I$100,3,FALSE),"")</f>
        <v>0</v>
      </c>
      <c r="I6187">
        <f>IFERROR(VLOOKUP(G6187,Store_Map!$A$2:$I$100,4,FALSE),"")</f>
        <v>0</v>
      </c>
      <c r="J6187">
        <f>IFERROR(VLOOKUP(G6187,Store_Map!$A$2:$I$100,5,FALSE),"")</f>
        <v>0</v>
      </c>
      <c r="K6187">
        <f>IFERROR(VLOOKUP(G6187,Store_Map!$A$2:$I$100,6,FALSE),"")</f>
        <v>0</v>
      </c>
      <c r="L6187">
        <f>IFERROR(VLOOKUP(G6187,Store_Map!$A$2:$I$100,7,FALSE),"")</f>
        <v>0</v>
      </c>
      <c r="M6187">
        <f>IFERROR(VLOOKUP(G6187,Store_Map!$A$2:$I$100,8,FALSE),"")</f>
        <v>0</v>
      </c>
      <c r="N6187">
        <f t="shared" si="864"/>
        <v>0</v>
      </c>
      <c r="O6187" t="str">
        <f t="shared" si="865"/>
        <v>PASS</v>
      </c>
      <c r="P6187" t="str">
        <f t="shared" si="866"/>
        <v>REVIEW</v>
      </c>
      <c r="Q6187" t="str">
        <f t="shared" si="867"/>
        <v>PASS</v>
      </c>
      <c r="R6187" t="str">
        <f t="shared" si="868"/>
        <v>PASS</v>
      </c>
      <c r="S6187" t="str">
        <f t="shared" si="869"/>
        <v>REVIEW</v>
      </c>
      <c r="T6187">
        <f t="shared" si="870"/>
        <v>90</v>
      </c>
      <c r="U6187" t="str">
        <f t="shared" si="871"/>
        <v>Low</v>
      </c>
      <c r="V6187" t="str">
        <f t="shared" si="872"/>
        <v>Invalid NDC</v>
      </c>
    </row>
    <row r="6188" spans="1:22" x14ac:dyDescent="0.3">
      <c r="A6188" t="str">
        <f>Raw_Data!A6188</f>
        <v>26085028</v>
      </c>
      <c r="B6188">
        <f>Raw_Data!B6188</f>
        <v>45674</v>
      </c>
      <c r="C6188" t="str">
        <f>Raw_Data!C6188</f>
        <v>DULOXETINE HCL DR 60 MG CAP</v>
      </c>
      <c r="D6188" t="str">
        <f>Raw_Data!D6188</f>
        <v>27241009903</v>
      </c>
      <c r="E6188" t="str">
        <f>Raw_Data!E6188</f>
        <v>FORD, JAMES</v>
      </c>
      <c r="F6188" t="str">
        <f>Raw_Data!F6188</f>
        <v>1033117684</v>
      </c>
      <c r="G6188" t="str">
        <f>Raw_Data!H6188</f>
        <v>2</v>
      </c>
      <c r="H6188">
        <f>IFERROR(VLOOKUP(G6188,Store_Map!$A$2:$I$100,3,FALSE),"")</f>
        <v>0</v>
      </c>
      <c r="I6188">
        <f>IFERROR(VLOOKUP(G6188,Store_Map!$A$2:$I$100,4,FALSE),"")</f>
        <v>0</v>
      </c>
      <c r="J6188">
        <f>IFERROR(VLOOKUP(G6188,Store_Map!$A$2:$I$100,5,FALSE),"")</f>
        <v>0</v>
      </c>
      <c r="K6188">
        <f>IFERROR(VLOOKUP(G6188,Store_Map!$A$2:$I$100,6,FALSE),"")</f>
        <v>0</v>
      </c>
      <c r="L6188">
        <f>IFERROR(VLOOKUP(G6188,Store_Map!$A$2:$I$100,7,FALSE),"")</f>
        <v>0</v>
      </c>
      <c r="M6188">
        <f>IFERROR(VLOOKUP(G6188,Store_Map!$A$2:$I$100,8,FALSE),"")</f>
        <v>0</v>
      </c>
      <c r="N6188">
        <f t="shared" si="864"/>
        <v>0</v>
      </c>
      <c r="O6188" t="str">
        <f t="shared" si="865"/>
        <v>PASS</v>
      </c>
      <c r="P6188" t="str">
        <f t="shared" si="866"/>
        <v>PASS</v>
      </c>
      <c r="Q6188" t="str">
        <f t="shared" si="867"/>
        <v>PASS</v>
      </c>
      <c r="R6188" t="str">
        <f t="shared" si="868"/>
        <v>PASS</v>
      </c>
      <c r="S6188" t="str">
        <f t="shared" si="869"/>
        <v>PASS</v>
      </c>
      <c r="T6188">
        <f t="shared" si="870"/>
        <v>100</v>
      </c>
      <c r="U6188" t="str">
        <f t="shared" si="871"/>
        <v>Low</v>
      </c>
      <c r="V6188" t="str">
        <f t="shared" si="872"/>
        <v>Clean</v>
      </c>
    </row>
    <row r="6189" spans="1:22" x14ac:dyDescent="0.3">
      <c r="A6189" t="str">
        <f>Raw_Data!A6189</f>
        <v>26078060</v>
      </c>
      <c r="B6189">
        <f>Raw_Data!B6189</f>
        <v>45674</v>
      </c>
      <c r="C6189" t="str">
        <f>Raw_Data!C6189</f>
        <v>ATENOLOL 100 MG TABLET</v>
      </c>
      <c r="D6189" t="str">
        <f>Raw_Data!D6189</f>
        <v>93075305</v>
      </c>
      <c r="E6189" t="str">
        <f>Raw_Data!E6189</f>
        <v>GIBBS, JON</v>
      </c>
      <c r="F6189" t="str">
        <f>Raw_Data!F6189</f>
        <v>1700896156</v>
      </c>
      <c r="G6189" t="str">
        <f>Raw_Data!H6189</f>
        <v>2</v>
      </c>
      <c r="H6189">
        <f>IFERROR(VLOOKUP(G6189,Store_Map!$A$2:$I$100,3,FALSE),"")</f>
        <v>0</v>
      </c>
      <c r="I6189">
        <f>IFERROR(VLOOKUP(G6189,Store_Map!$A$2:$I$100,4,FALSE),"")</f>
        <v>0</v>
      </c>
      <c r="J6189">
        <f>IFERROR(VLOOKUP(G6189,Store_Map!$A$2:$I$100,5,FALSE),"")</f>
        <v>0</v>
      </c>
      <c r="K6189">
        <f>IFERROR(VLOOKUP(G6189,Store_Map!$A$2:$I$100,6,FALSE),"")</f>
        <v>0</v>
      </c>
      <c r="L6189">
        <f>IFERROR(VLOOKUP(G6189,Store_Map!$A$2:$I$100,7,FALSE),"")</f>
        <v>0</v>
      </c>
      <c r="M6189">
        <f>IFERROR(VLOOKUP(G6189,Store_Map!$A$2:$I$100,8,FALSE),"")</f>
        <v>0</v>
      </c>
      <c r="N6189">
        <f t="shared" si="864"/>
        <v>0</v>
      </c>
      <c r="O6189" t="str">
        <f t="shared" si="865"/>
        <v>PASS</v>
      </c>
      <c r="P6189" t="str">
        <f t="shared" si="866"/>
        <v>REVIEW</v>
      </c>
      <c r="Q6189" t="str">
        <f t="shared" si="867"/>
        <v>PASS</v>
      </c>
      <c r="R6189" t="str">
        <f t="shared" si="868"/>
        <v>PASS</v>
      </c>
      <c r="S6189" t="str">
        <f t="shared" si="869"/>
        <v>REVIEW</v>
      </c>
      <c r="T6189">
        <f t="shared" si="870"/>
        <v>90</v>
      </c>
      <c r="U6189" t="str">
        <f t="shared" si="871"/>
        <v>Low</v>
      </c>
      <c r="V6189" t="str">
        <f t="shared" si="872"/>
        <v>Invalid NDC</v>
      </c>
    </row>
    <row r="6190" spans="1:22" x14ac:dyDescent="0.3">
      <c r="A6190" t="str">
        <f>Raw_Data!A6190</f>
        <v>26083109</v>
      </c>
      <c r="B6190">
        <f>Raw_Data!B6190</f>
        <v>45674</v>
      </c>
      <c r="C6190" t="str">
        <f>Raw_Data!C6190</f>
        <v>FLUTICASONE PROP 50 MCG SPR</v>
      </c>
      <c r="D6190" t="str">
        <f>Raw_Data!D6190</f>
        <v>60505082901</v>
      </c>
      <c r="E6190" t="str">
        <f>Raw_Data!E6190</f>
        <v>BYNE, EDMUND</v>
      </c>
      <c r="F6190" t="str">
        <f>Raw_Data!F6190</f>
        <v>1033186648</v>
      </c>
      <c r="G6190" t="str">
        <f>Raw_Data!H6190</f>
        <v>2</v>
      </c>
      <c r="H6190">
        <f>IFERROR(VLOOKUP(G6190,Store_Map!$A$2:$I$100,3,FALSE),"")</f>
        <v>0</v>
      </c>
      <c r="I6190">
        <f>IFERROR(VLOOKUP(G6190,Store_Map!$A$2:$I$100,4,FALSE),"")</f>
        <v>0</v>
      </c>
      <c r="J6190">
        <f>IFERROR(VLOOKUP(G6190,Store_Map!$A$2:$I$100,5,FALSE),"")</f>
        <v>0</v>
      </c>
      <c r="K6190">
        <f>IFERROR(VLOOKUP(G6190,Store_Map!$A$2:$I$100,6,FALSE),"")</f>
        <v>0</v>
      </c>
      <c r="L6190">
        <f>IFERROR(VLOOKUP(G6190,Store_Map!$A$2:$I$100,7,FALSE),"")</f>
        <v>0</v>
      </c>
      <c r="M6190">
        <f>IFERROR(VLOOKUP(G6190,Store_Map!$A$2:$I$100,8,FALSE),"")</f>
        <v>0</v>
      </c>
      <c r="N6190">
        <f t="shared" si="864"/>
        <v>0</v>
      </c>
      <c r="O6190" t="str">
        <f t="shared" si="865"/>
        <v>PASS</v>
      </c>
      <c r="P6190" t="str">
        <f t="shared" si="866"/>
        <v>PASS</v>
      </c>
      <c r="Q6190" t="str">
        <f t="shared" si="867"/>
        <v>PASS</v>
      </c>
      <c r="R6190" t="str">
        <f t="shared" si="868"/>
        <v>PASS</v>
      </c>
      <c r="S6190" t="str">
        <f t="shared" si="869"/>
        <v>PASS</v>
      </c>
      <c r="T6190">
        <f t="shared" si="870"/>
        <v>100</v>
      </c>
      <c r="U6190" t="str">
        <f t="shared" si="871"/>
        <v>Low</v>
      </c>
      <c r="V6190" t="str">
        <f t="shared" si="872"/>
        <v>Clean</v>
      </c>
    </row>
    <row r="6191" spans="1:22" x14ac:dyDescent="0.3">
      <c r="A6191" t="str">
        <f>Raw_Data!A6191</f>
        <v>26081306</v>
      </c>
      <c r="B6191">
        <f>Raw_Data!B6191</f>
        <v>45674</v>
      </c>
      <c r="C6191" t="str">
        <f>Raw_Data!C6191</f>
        <v>DEXCOM G6 SENSOR</v>
      </c>
      <c r="D6191" t="str">
        <f>Raw_Data!D6191</f>
        <v>8627005303</v>
      </c>
      <c r="E6191" t="str">
        <f>Raw_Data!E6191</f>
        <v>PEDERSEN, JENNIFER</v>
      </c>
      <c r="F6191" t="str">
        <f>Raw_Data!F6191</f>
        <v>1073606661</v>
      </c>
      <c r="G6191" t="str">
        <f>Raw_Data!H6191</f>
        <v>2</v>
      </c>
      <c r="H6191">
        <f>IFERROR(VLOOKUP(G6191,Store_Map!$A$2:$I$100,3,FALSE),"")</f>
        <v>0</v>
      </c>
      <c r="I6191">
        <f>IFERROR(VLOOKUP(G6191,Store_Map!$A$2:$I$100,4,FALSE),"")</f>
        <v>0</v>
      </c>
      <c r="J6191">
        <f>IFERROR(VLOOKUP(G6191,Store_Map!$A$2:$I$100,5,FALSE),"")</f>
        <v>0</v>
      </c>
      <c r="K6191">
        <f>IFERROR(VLOOKUP(G6191,Store_Map!$A$2:$I$100,6,FALSE),"")</f>
        <v>0</v>
      </c>
      <c r="L6191">
        <f>IFERROR(VLOOKUP(G6191,Store_Map!$A$2:$I$100,7,FALSE),"")</f>
        <v>0</v>
      </c>
      <c r="M6191">
        <f>IFERROR(VLOOKUP(G6191,Store_Map!$A$2:$I$100,8,FALSE),"")</f>
        <v>0</v>
      </c>
      <c r="N6191">
        <f t="shared" si="864"/>
        <v>0</v>
      </c>
      <c r="O6191" t="str">
        <f t="shared" si="865"/>
        <v>PASS</v>
      </c>
      <c r="P6191" t="str">
        <f t="shared" si="866"/>
        <v>PASS</v>
      </c>
      <c r="Q6191" t="str">
        <f t="shared" si="867"/>
        <v>PASS</v>
      </c>
      <c r="R6191" t="str">
        <f t="shared" si="868"/>
        <v>PASS</v>
      </c>
      <c r="S6191" t="str">
        <f t="shared" si="869"/>
        <v>PASS</v>
      </c>
      <c r="T6191">
        <f t="shared" si="870"/>
        <v>100</v>
      </c>
      <c r="U6191" t="str">
        <f t="shared" si="871"/>
        <v>Low</v>
      </c>
      <c r="V6191" t="str">
        <f t="shared" si="872"/>
        <v>Clean</v>
      </c>
    </row>
    <row r="6192" spans="1:22" x14ac:dyDescent="0.3">
      <c r="A6192" t="str">
        <f>Raw_Data!A6192</f>
        <v>26081712</v>
      </c>
      <c r="B6192">
        <f>Raw_Data!B6192</f>
        <v>45674</v>
      </c>
      <c r="C6192" t="str">
        <f>Raw_Data!C6192</f>
        <v>AMLODIPINE BESYLATE 10 MG T</v>
      </c>
      <c r="D6192" t="str">
        <f>Raw_Data!D6192</f>
        <v>69097012815</v>
      </c>
      <c r="E6192" t="str">
        <f>Raw_Data!E6192</f>
        <v>FORD, JAMES</v>
      </c>
      <c r="F6192" t="str">
        <f>Raw_Data!F6192</f>
        <v>1033117684</v>
      </c>
      <c r="G6192" t="str">
        <f>Raw_Data!H6192</f>
        <v>2</v>
      </c>
      <c r="H6192">
        <f>IFERROR(VLOOKUP(G6192,Store_Map!$A$2:$I$100,3,FALSE),"")</f>
        <v>0</v>
      </c>
      <c r="I6192">
        <f>IFERROR(VLOOKUP(G6192,Store_Map!$A$2:$I$100,4,FALSE),"")</f>
        <v>0</v>
      </c>
      <c r="J6192">
        <f>IFERROR(VLOOKUP(G6192,Store_Map!$A$2:$I$100,5,FALSE),"")</f>
        <v>0</v>
      </c>
      <c r="K6192">
        <f>IFERROR(VLOOKUP(G6192,Store_Map!$A$2:$I$100,6,FALSE),"")</f>
        <v>0</v>
      </c>
      <c r="L6192">
        <f>IFERROR(VLOOKUP(G6192,Store_Map!$A$2:$I$100,7,FALSE),"")</f>
        <v>0</v>
      </c>
      <c r="M6192">
        <f>IFERROR(VLOOKUP(G6192,Store_Map!$A$2:$I$100,8,FALSE),"")</f>
        <v>0</v>
      </c>
      <c r="N6192">
        <f t="shared" si="864"/>
        <v>0</v>
      </c>
      <c r="O6192" t="str">
        <f t="shared" si="865"/>
        <v>PASS</v>
      </c>
      <c r="P6192" t="str">
        <f t="shared" si="866"/>
        <v>PASS</v>
      </c>
      <c r="Q6192" t="str">
        <f t="shared" si="867"/>
        <v>PASS</v>
      </c>
      <c r="R6192" t="str">
        <f t="shared" si="868"/>
        <v>PASS</v>
      </c>
      <c r="S6192" t="str">
        <f t="shared" si="869"/>
        <v>PASS</v>
      </c>
      <c r="T6192">
        <f t="shared" si="870"/>
        <v>100</v>
      </c>
      <c r="U6192" t="str">
        <f t="shared" si="871"/>
        <v>Low</v>
      </c>
      <c r="V6192" t="str">
        <f t="shared" si="872"/>
        <v>Clean</v>
      </c>
    </row>
    <row r="6193" spans="1:22" x14ac:dyDescent="0.3">
      <c r="A6193" t="str">
        <f>Raw_Data!A6193</f>
        <v>26085029</v>
      </c>
      <c r="B6193">
        <f>Raw_Data!B6193</f>
        <v>45674</v>
      </c>
      <c r="C6193" t="str">
        <f>Raw_Data!C6193</f>
        <v>ONETOUCH VERIO TEST STRIP</v>
      </c>
      <c r="D6193" t="str">
        <f>Raw_Data!D6193</f>
        <v>53885027210</v>
      </c>
      <c r="E6193" t="str">
        <f>Raw_Data!E6193</f>
        <v>FORD, JAMES</v>
      </c>
      <c r="F6193" t="str">
        <f>Raw_Data!F6193</f>
        <v>1033117684</v>
      </c>
      <c r="G6193" t="str">
        <f>Raw_Data!H6193</f>
        <v>2</v>
      </c>
      <c r="H6193">
        <f>IFERROR(VLOOKUP(G6193,Store_Map!$A$2:$I$100,3,FALSE),"")</f>
        <v>0</v>
      </c>
      <c r="I6193">
        <f>IFERROR(VLOOKUP(G6193,Store_Map!$A$2:$I$100,4,FALSE),"")</f>
        <v>0</v>
      </c>
      <c r="J6193">
        <f>IFERROR(VLOOKUP(G6193,Store_Map!$A$2:$I$100,5,FALSE),"")</f>
        <v>0</v>
      </c>
      <c r="K6193">
        <f>IFERROR(VLOOKUP(G6193,Store_Map!$A$2:$I$100,6,FALSE),"")</f>
        <v>0</v>
      </c>
      <c r="L6193">
        <f>IFERROR(VLOOKUP(G6193,Store_Map!$A$2:$I$100,7,FALSE),"")</f>
        <v>0</v>
      </c>
      <c r="M6193">
        <f>IFERROR(VLOOKUP(G6193,Store_Map!$A$2:$I$100,8,FALSE),"")</f>
        <v>0</v>
      </c>
      <c r="N6193">
        <f t="shared" si="864"/>
        <v>0</v>
      </c>
      <c r="O6193" t="str">
        <f t="shared" si="865"/>
        <v>PASS</v>
      </c>
      <c r="P6193" t="str">
        <f t="shared" si="866"/>
        <v>PASS</v>
      </c>
      <c r="Q6193" t="str">
        <f t="shared" si="867"/>
        <v>PASS</v>
      </c>
      <c r="R6193" t="str">
        <f t="shared" si="868"/>
        <v>PASS</v>
      </c>
      <c r="S6193" t="str">
        <f t="shared" si="869"/>
        <v>PASS</v>
      </c>
      <c r="T6193">
        <f t="shared" si="870"/>
        <v>100</v>
      </c>
      <c r="U6193" t="str">
        <f t="shared" si="871"/>
        <v>Low</v>
      </c>
      <c r="V6193" t="str">
        <f t="shared" si="872"/>
        <v>Clean</v>
      </c>
    </row>
    <row r="6194" spans="1:22" x14ac:dyDescent="0.3">
      <c r="A6194" t="str">
        <f>Raw_Data!A6194</f>
        <v>26084593</v>
      </c>
      <c r="B6194">
        <f>Raw_Data!B6194</f>
        <v>45678</v>
      </c>
      <c r="C6194" t="str">
        <f>Raw_Data!C6194</f>
        <v>POTASSIUM CL ER 10 MEQ TABL</v>
      </c>
      <c r="D6194" t="str">
        <f>Raw_Data!D6194</f>
        <v>832532310</v>
      </c>
      <c r="E6194" t="str">
        <f>Raw_Data!E6194</f>
        <v>BYNE, EDMUND</v>
      </c>
      <c r="F6194" t="str">
        <f>Raw_Data!F6194</f>
        <v>1033186648</v>
      </c>
      <c r="G6194" t="str">
        <f>Raw_Data!H6194</f>
        <v>2</v>
      </c>
      <c r="H6194">
        <f>IFERROR(VLOOKUP(G6194,Store_Map!$A$2:$I$100,3,FALSE),"")</f>
        <v>0</v>
      </c>
      <c r="I6194">
        <f>IFERROR(VLOOKUP(G6194,Store_Map!$A$2:$I$100,4,FALSE),"")</f>
        <v>0</v>
      </c>
      <c r="J6194">
        <f>IFERROR(VLOOKUP(G6194,Store_Map!$A$2:$I$100,5,FALSE),"")</f>
        <v>0</v>
      </c>
      <c r="K6194">
        <f>IFERROR(VLOOKUP(G6194,Store_Map!$A$2:$I$100,6,FALSE),"")</f>
        <v>0</v>
      </c>
      <c r="L6194">
        <f>IFERROR(VLOOKUP(G6194,Store_Map!$A$2:$I$100,7,FALSE),"")</f>
        <v>0</v>
      </c>
      <c r="M6194">
        <f>IFERROR(VLOOKUP(G6194,Store_Map!$A$2:$I$100,8,FALSE),"")</f>
        <v>0</v>
      </c>
      <c r="N6194">
        <f t="shared" si="864"/>
        <v>0</v>
      </c>
      <c r="O6194" t="str">
        <f t="shared" si="865"/>
        <v>PASS</v>
      </c>
      <c r="P6194" t="str">
        <f t="shared" si="866"/>
        <v>REVIEW</v>
      </c>
      <c r="Q6194" t="str">
        <f t="shared" si="867"/>
        <v>PASS</v>
      </c>
      <c r="R6194" t="str">
        <f t="shared" si="868"/>
        <v>PASS</v>
      </c>
      <c r="S6194" t="str">
        <f t="shared" si="869"/>
        <v>REVIEW</v>
      </c>
      <c r="T6194">
        <f t="shared" si="870"/>
        <v>90</v>
      </c>
      <c r="U6194" t="str">
        <f t="shared" si="871"/>
        <v>Low</v>
      </c>
      <c r="V6194" t="str">
        <f t="shared" si="872"/>
        <v>Invalid NDC</v>
      </c>
    </row>
    <row r="6195" spans="1:22" x14ac:dyDescent="0.3">
      <c r="A6195" t="str">
        <f>Raw_Data!A6195</f>
        <v>26084996</v>
      </c>
      <c r="B6195">
        <f>Raw_Data!B6195</f>
        <v>45678</v>
      </c>
      <c r="C6195" t="str">
        <f>Raw_Data!C6195</f>
        <v>HUMULIN 70-30 VIAl</v>
      </c>
      <c r="D6195" t="str">
        <f>Raw_Data!D6195</f>
        <v>2871501</v>
      </c>
      <c r="E6195" t="str">
        <f>Raw_Data!E6195</f>
        <v>FORD, JAMES</v>
      </c>
      <c r="F6195" t="str">
        <f>Raw_Data!F6195</f>
        <v>1033117684</v>
      </c>
      <c r="G6195" t="str">
        <f>Raw_Data!H6195</f>
        <v>2</v>
      </c>
      <c r="H6195">
        <f>IFERROR(VLOOKUP(G6195,Store_Map!$A$2:$I$100,3,FALSE),"")</f>
        <v>0</v>
      </c>
      <c r="I6195">
        <f>IFERROR(VLOOKUP(G6195,Store_Map!$A$2:$I$100,4,FALSE),"")</f>
        <v>0</v>
      </c>
      <c r="J6195">
        <f>IFERROR(VLOOKUP(G6195,Store_Map!$A$2:$I$100,5,FALSE),"")</f>
        <v>0</v>
      </c>
      <c r="K6195">
        <f>IFERROR(VLOOKUP(G6195,Store_Map!$A$2:$I$100,6,FALSE),"")</f>
        <v>0</v>
      </c>
      <c r="L6195">
        <f>IFERROR(VLOOKUP(G6195,Store_Map!$A$2:$I$100,7,FALSE),"")</f>
        <v>0</v>
      </c>
      <c r="M6195">
        <f>IFERROR(VLOOKUP(G6195,Store_Map!$A$2:$I$100,8,FALSE),"")</f>
        <v>0</v>
      </c>
      <c r="N6195">
        <f t="shared" si="864"/>
        <v>0</v>
      </c>
      <c r="O6195" t="str">
        <f t="shared" si="865"/>
        <v>PASS</v>
      </c>
      <c r="P6195" t="str">
        <f t="shared" si="866"/>
        <v>REVIEW</v>
      </c>
      <c r="Q6195" t="str">
        <f t="shared" si="867"/>
        <v>PASS</v>
      </c>
      <c r="R6195" t="str">
        <f t="shared" si="868"/>
        <v>PASS</v>
      </c>
      <c r="S6195" t="str">
        <f t="shared" si="869"/>
        <v>REVIEW</v>
      </c>
      <c r="T6195">
        <f t="shared" si="870"/>
        <v>90</v>
      </c>
      <c r="U6195" t="str">
        <f t="shared" si="871"/>
        <v>Low</v>
      </c>
      <c r="V6195" t="str">
        <f t="shared" si="872"/>
        <v>Invalid NDC</v>
      </c>
    </row>
    <row r="6196" spans="1:22" x14ac:dyDescent="0.3">
      <c r="A6196" t="str">
        <f>Raw_Data!A6196</f>
        <v>26084133</v>
      </c>
      <c r="B6196">
        <f>Raw_Data!B6196</f>
        <v>45678</v>
      </c>
      <c r="C6196" t="str">
        <f>Raw_Data!C6196</f>
        <v>SYMBICORT 160-4.5 MCG INHAL</v>
      </c>
      <c r="D6196" t="str">
        <f>Raw_Data!D6196</f>
        <v>186037020</v>
      </c>
      <c r="E6196" t="str">
        <f>Raw_Data!E6196</f>
        <v>BYNE, EDMUND</v>
      </c>
      <c r="F6196" t="str">
        <f>Raw_Data!F6196</f>
        <v>1033186648</v>
      </c>
      <c r="G6196" t="str">
        <f>Raw_Data!H6196</f>
        <v>2</v>
      </c>
      <c r="H6196">
        <f>IFERROR(VLOOKUP(G6196,Store_Map!$A$2:$I$100,3,FALSE),"")</f>
        <v>0</v>
      </c>
      <c r="I6196">
        <f>IFERROR(VLOOKUP(G6196,Store_Map!$A$2:$I$100,4,FALSE),"")</f>
        <v>0</v>
      </c>
      <c r="J6196">
        <f>IFERROR(VLOOKUP(G6196,Store_Map!$A$2:$I$100,5,FALSE),"")</f>
        <v>0</v>
      </c>
      <c r="K6196">
        <f>IFERROR(VLOOKUP(G6196,Store_Map!$A$2:$I$100,6,FALSE),"")</f>
        <v>0</v>
      </c>
      <c r="L6196">
        <f>IFERROR(VLOOKUP(G6196,Store_Map!$A$2:$I$100,7,FALSE),"")</f>
        <v>0</v>
      </c>
      <c r="M6196">
        <f>IFERROR(VLOOKUP(G6196,Store_Map!$A$2:$I$100,8,FALSE),"")</f>
        <v>0</v>
      </c>
      <c r="N6196">
        <f t="shared" si="864"/>
        <v>0</v>
      </c>
      <c r="O6196" t="str">
        <f t="shared" si="865"/>
        <v>PASS</v>
      </c>
      <c r="P6196" t="str">
        <f t="shared" si="866"/>
        <v>REVIEW</v>
      </c>
      <c r="Q6196" t="str">
        <f t="shared" si="867"/>
        <v>PASS</v>
      </c>
      <c r="R6196" t="str">
        <f t="shared" si="868"/>
        <v>PASS</v>
      </c>
      <c r="S6196" t="str">
        <f t="shared" si="869"/>
        <v>REVIEW</v>
      </c>
      <c r="T6196">
        <f t="shared" si="870"/>
        <v>90</v>
      </c>
      <c r="U6196" t="str">
        <f t="shared" si="871"/>
        <v>Low</v>
      </c>
      <c r="V6196" t="str">
        <f t="shared" si="872"/>
        <v>Invalid NDC</v>
      </c>
    </row>
    <row r="6197" spans="1:22" x14ac:dyDescent="0.3">
      <c r="A6197" t="str">
        <f>Raw_Data!A6197</f>
        <v>26084429</v>
      </c>
      <c r="B6197">
        <f>Raw_Data!B6197</f>
        <v>45678</v>
      </c>
      <c r="C6197" t="str">
        <f>Raw_Data!C6197</f>
        <v>AMLODIPINE BESYLATE 10 MG T</v>
      </c>
      <c r="D6197" t="str">
        <f>Raw_Data!D6197</f>
        <v>69097012815</v>
      </c>
      <c r="E6197" t="str">
        <f>Raw_Data!E6197</f>
        <v>FORD, JAMES</v>
      </c>
      <c r="F6197" t="str">
        <f>Raw_Data!F6197</f>
        <v>1033117684</v>
      </c>
      <c r="G6197" t="str">
        <f>Raw_Data!H6197</f>
        <v>2</v>
      </c>
      <c r="H6197">
        <f>IFERROR(VLOOKUP(G6197,Store_Map!$A$2:$I$100,3,FALSE),"")</f>
        <v>0</v>
      </c>
      <c r="I6197">
        <f>IFERROR(VLOOKUP(G6197,Store_Map!$A$2:$I$100,4,FALSE),"")</f>
        <v>0</v>
      </c>
      <c r="J6197">
        <f>IFERROR(VLOOKUP(G6197,Store_Map!$A$2:$I$100,5,FALSE),"")</f>
        <v>0</v>
      </c>
      <c r="K6197">
        <f>IFERROR(VLOOKUP(G6197,Store_Map!$A$2:$I$100,6,FALSE),"")</f>
        <v>0</v>
      </c>
      <c r="L6197">
        <f>IFERROR(VLOOKUP(G6197,Store_Map!$A$2:$I$100,7,FALSE),"")</f>
        <v>0</v>
      </c>
      <c r="M6197">
        <f>IFERROR(VLOOKUP(G6197,Store_Map!$A$2:$I$100,8,FALSE),"")</f>
        <v>0</v>
      </c>
      <c r="N6197">
        <f t="shared" si="864"/>
        <v>0</v>
      </c>
      <c r="O6197" t="str">
        <f t="shared" si="865"/>
        <v>PASS</v>
      </c>
      <c r="P6197" t="str">
        <f t="shared" si="866"/>
        <v>PASS</v>
      </c>
      <c r="Q6197" t="str">
        <f t="shared" si="867"/>
        <v>PASS</v>
      </c>
      <c r="R6197" t="str">
        <f t="shared" si="868"/>
        <v>PASS</v>
      </c>
      <c r="S6197" t="str">
        <f t="shared" si="869"/>
        <v>PASS</v>
      </c>
      <c r="T6197">
        <f t="shared" si="870"/>
        <v>100</v>
      </c>
      <c r="U6197" t="str">
        <f t="shared" si="871"/>
        <v>Low</v>
      </c>
      <c r="V6197" t="str">
        <f t="shared" si="872"/>
        <v>Clean</v>
      </c>
    </row>
    <row r="6198" spans="1:22" x14ac:dyDescent="0.3">
      <c r="A6198" t="str">
        <f>Raw_Data!A6198</f>
        <v>26082942</v>
      </c>
      <c r="B6198">
        <f>Raw_Data!B6198</f>
        <v>45678</v>
      </c>
      <c r="C6198" t="str">
        <f>Raw_Data!C6198</f>
        <v>TRAZODONE 50 MG TABLET</v>
      </c>
      <c r="D6198" t="str">
        <f>Raw_Data!D6198</f>
        <v>60505265301</v>
      </c>
      <c r="E6198" t="str">
        <f>Raw_Data!E6198</f>
        <v>FORD, JAMES</v>
      </c>
      <c r="F6198" t="str">
        <f>Raw_Data!F6198</f>
        <v>1033117684</v>
      </c>
      <c r="G6198" t="str">
        <f>Raw_Data!H6198</f>
        <v>2</v>
      </c>
      <c r="H6198">
        <f>IFERROR(VLOOKUP(G6198,Store_Map!$A$2:$I$100,3,FALSE),"")</f>
        <v>0</v>
      </c>
      <c r="I6198">
        <f>IFERROR(VLOOKUP(G6198,Store_Map!$A$2:$I$100,4,FALSE),"")</f>
        <v>0</v>
      </c>
      <c r="J6198">
        <f>IFERROR(VLOOKUP(G6198,Store_Map!$A$2:$I$100,5,FALSE),"")</f>
        <v>0</v>
      </c>
      <c r="K6198">
        <f>IFERROR(VLOOKUP(G6198,Store_Map!$A$2:$I$100,6,FALSE),"")</f>
        <v>0</v>
      </c>
      <c r="L6198">
        <f>IFERROR(VLOOKUP(G6198,Store_Map!$A$2:$I$100,7,FALSE),"")</f>
        <v>0</v>
      </c>
      <c r="M6198">
        <f>IFERROR(VLOOKUP(G6198,Store_Map!$A$2:$I$100,8,FALSE),"")</f>
        <v>0</v>
      </c>
      <c r="N6198">
        <f t="shared" si="864"/>
        <v>0</v>
      </c>
      <c r="O6198" t="str">
        <f t="shared" si="865"/>
        <v>PASS</v>
      </c>
      <c r="P6198" t="str">
        <f t="shared" si="866"/>
        <v>PASS</v>
      </c>
      <c r="Q6198" t="str">
        <f t="shared" si="867"/>
        <v>PASS</v>
      </c>
      <c r="R6198" t="str">
        <f t="shared" si="868"/>
        <v>PASS</v>
      </c>
      <c r="S6198" t="str">
        <f t="shared" si="869"/>
        <v>PASS</v>
      </c>
      <c r="T6198">
        <f t="shared" si="870"/>
        <v>100</v>
      </c>
      <c r="U6198" t="str">
        <f t="shared" si="871"/>
        <v>Low</v>
      </c>
      <c r="V6198" t="str">
        <f t="shared" si="872"/>
        <v>Clean</v>
      </c>
    </row>
    <row r="6199" spans="1:22" x14ac:dyDescent="0.3">
      <c r="A6199" t="str">
        <f>Raw_Data!A6199</f>
        <v>26082697</v>
      </c>
      <c r="B6199">
        <f>Raw_Data!B6199</f>
        <v>45678</v>
      </c>
      <c r="C6199" t="str">
        <f>Raw_Data!C6199</f>
        <v>TRESIBA FLEXTOUCH 200 UNIT/</v>
      </c>
      <c r="D6199" t="str">
        <f>Raw_Data!D6199</f>
        <v>169255013</v>
      </c>
      <c r="E6199" t="str">
        <f>Raw_Data!E6199</f>
        <v>PEDERSEN, JENNIFER</v>
      </c>
      <c r="F6199" t="str">
        <f>Raw_Data!F6199</f>
        <v>1073606661</v>
      </c>
      <c r="G6199" t="str">
        <f>Raw_Data!H6199</f>
        <v>2</v>
      </c>
      <c r="H6199">
        <f>IFERROR(VLOOKUP(G6199,Store_Map!$A$2:$I$100,3,FALSE),"")</f>
        <v>0</v>
      </c>
      <c r="I6199">
        <f>IFERROR(VLOOKUP(G6199,Store_Map!$A$2:$I$100,4,FALSE),"")</f>
        <v>0</v>
      </c>
      <c r="J6199">
        <f>IFERROR(VLOOKUP(G6199,Store_Map!$A$2:$I$100,5,FALSE),"")</f>
        <v>0</v>
      </c>
      <c r="K6199">
        <f>IFERROR(VLOOKUP(G6199,Store_Map!$A$2:$I$100,6,FALSE),"")</f>
        <v>0</v>
      </c>
      <c r="L6199">
        <f>IFERROR(VLOOKUP(G6199,Store_Map!$A$2:$I$100,7,FALSE),"")</f>
        <v>0</v>
      </c>
      <c r="M6199">
        <f>IFERROR(VLOOKUP(G6199,Store_Map!$A$2:$I$100,8,FALSE),"")</f>
        <v>0</v>
      </c>
      <c r="N6199">
        <f t="shared" si="864"/>
        <v>0</v>
      </c>
      <c r="O6199" t="str">
        <f t="shared" si="865"/>
        <v>PASS</v>
      </c>
      <c r="P6199" t="str">
        <f t="shared" si="866"/>
        <v>REVIEW</v>
      </c>
      <c r="Q6199" t="str">
        <f t="shared" si="867"/>
        <v>PASS</v>
      </c>
      <c r="R6199" t="str">
        <f t="shared" si="868"/>
        <v>PASS</v>
      </c>
      <c r="S6199" t="str">
        <f t="shared" si="869"/>
        <v>REVIEW</v>
      </c>
      <c r="T6199">
        <f t="shared" si="870"/>
        <v>90</v>
      </c>
      <c r="U6199" t="str">
        <f t="shared" si="871"/>
        <v>Low</v>
      </c>
      <c r="V6199" t="str">
        <f t="shared" si="872"/>
        <v>Invalid NDC</v>
      </c>
    </row>
    <row r="6200" spans="1:22" x14ac:dyDescent="0.3">
      <c r="A6200" t="str">
        <f>Raw_Data!A6200</f>
        <v>26081894</v>
      </c>
      <c r="B6200">
        <f>Raw_Data!B6200</f>
        <v>45678</v>
      </c>
      <c r="C6200" t="str">
        <f>Raw_Data!C6200</f>
        <v>LOSARTAN POTASSIUM 50 MG TA</v>
      </c>
      <c r="D6200" t="str">
        <f>Raw_Data!D6200</f>
        <v>65862020299</v>
      </c>
      <c r="E6200" t="str">
        <f>Raw_Data!E6200</f>
        <v>FORD, JAMES</v>
      </c>
      <c r="F6200" t="str">
        <f>Raw_Data!F6200</f>
        <v>1033117684</v>
      </c>
      <c r="G6200" t="str">
        <f>Raw_Data!H6200</f>
        <v>2</v>
      </c>
      <c r="H6200">
        <f>IFERROR(VLOOKUP(G6200,Store_Map!$A$2:$I$100,3,FALSE),"")</f>
        <v>0</v>
      </c>
      <c r="I6200">
        <f>IFERROR(VLOOKUP(G6200,Store_Map!$A$2:$I$100,4,FALSE),"")</f>
        <v>0</v>
      </c>
      <c r="J6200">
        <f>IFERROR(VLOOKUP(G6200,Store_Map!$A$2:$I$100,5,FALSE),"")</f>
        <v>0</v>
      </c>
      <c r="K6200">
        <f>IFERROR(VLOOKUP(G6200,Store_Map!$A$2:$I$100,6,FALSE),"")</f>
        <v>0</v>
      </c>
      <c r="L6200">
        <f>IFERROR(VLOOKUP(G6200,Store_Map!$A$2:$I$100,7,FALSE),"")</f>
        <v>0</v>
      </c>
      <c r="M6200">
        <f>IFERROR(VLOOKUP(G6200,Store_Map!$A$2:$I$100,8,FALSE),"")</f>
        <v>0</v>
      </c>
      <c r="N6200">
        <f t="shared" si="864"/>
        <v>0</v>
      </c>
      <c r="O6200" t="str">
        <f t="shared" si="865"/>
        <v>PASS</v>
      </c>
      <c r="P6200" t="str">
        <f t="shared" si="866"/>
        <v>PASS</v>
      </c>
      <c r="Q6200" t="str">
        <f t="shared" si="867"/>
        <v>PASS</v>
      </c>
      <c r="R6200" t="str">
        <f t="shared" si="868"/>
        <v>PASS</v>
      </c>
      <c r="S6200" t="str">
        <f t="shared" si="869"/>
        <v>PASS</v>
      </c>
      <c r="T6200">
        <f t="shared" si="870"/>
        <v>100</v>
      </c>
      <c r="U6200" t="str">
        <f t="shared" si="871"/>
        <v>Low</v>
      </c>
      <c r="V6200" t="str">
        <f t="shared" si="872"/>
        <v>Clean</v>
      </c>
    </row>
    <row r="6201" spans="1:22" x14ac:dyDescent="0.3">
      <c r="A6201" t="str">
        <f>Raw_Data!A6201</f>
        <v>26075341</v>
      </c>
      <c r="B6201">
        <f>Raw_Data!B6201</f>
        <v>45678</v>
      </c>
      <c r="C6201" t="str">
        <f>Raw_Data!C6201</f>
        <v>CETIRIZINE HCL 10 MG TABLET</v>
      </c>
      <c r="D6201" t="str">
        <f>Raw_Data!D6201</f>
        <v>16571040210</v>
      </c>
      <c r="E6201" t="str">
        <f>Raw_Data!E6201</f>
        <v>FORD, JAMES</v>
      </c>
      <c r="F6201" t="str">
        <f>Raw_Data!F6201</f>
        <v>1033117684</v>
      </c>
      <c r="G6201" t="str">
        <f>Raw_Data!H6201</f>
        <v>2</v>
      </c>
      <c r="H6201">
        <f>IFERROR(VLOOKUP(G6201,Store_Map!$A$2:$I$100,3,FALSE),"")</f>
        <v>0</v>
      </c>
      <c r="I6201">
        <f>IFERROR(VLOOKUP(G6201,Store_Map!$A$2:$I$100,4,FALSE),"")</f>
        <v>0</v>
      </c>
      <c r="J6201">
        <f>IFERROR(VLOOKUP(G6201,Store_Map!$A$2:$I$100,5,FALSE),"")</f>
        <v>0</v>
      </c>
      <c r="K6201">
        <f>IFERROR(VLOOKUP(G6201,Store_Map!$A$2:$I$100,6,FALSE),"")</f>
        <v>0</v>
      </c>
      <c r="L6201">
        <f>IFERROR(VLOOKUP(G6201,Store_Map!$A$2:$I$100,7,FALSE),"")</f>
        <v>0</v>
      </c>
      <c r="M6201">
        <f>IFERROR(VLOOKUP(G6201,Store_Map!$A$2:$I$100,8,FALSE),"")</f>
        <v>0</v>
      </c>
      <c r="N6201">
        <f t="shared" si="864"/>
        <v>0</v>
      </c>
      <c r="O6201" t="str">
        <f t="shared" si="865"/>
        <v>PASS</v>
      </c>
      <c r="P6201" t="str">
        <f t="shared" si="866"/>
        <v>PASS</v>
      </c>
      <c r="Q6201" t="str">
        <f t="shared" si="867"/>
        <v>PASS</v>
      </c>
      <c r="R6201" t="str">
        <f t="shared" si="868"/>
        <v>PASS</v>
      </c>
      <c r="S6201" t="str">
        <f t="shared" si="869"/>
        <v>PASS</v>
      </c>
      <c r="T6201">
        <f t="shared" si="870"/>
        <v>100</v>
      </c>
      <c r="U6201" t="str">
        <f t="shared" si="871"/>
        <v>Low</v>
      </c>
      <c r="V6201" t="str">
        <f t="shared" si="872"/>
        <v>Clean</v>
      </c>
    </row>
    <row r="6202" spans="1:22" x14ac:dyDescent="0.3">
      <c r="A6202" t="str">
        <f>Raw_Data!A6202</f>
        <v>26085030</v>
      </c>
      <c r="B6202">
        <f>Raw_Data!B6202</f>
        <v>45678</v>
      </c>
      <c r="C6202" t="str">
        <f>Raw_Data!C6202</f>
        <v>IBUPROFEN 800 MG TABLET</v>
      </c>
      <c r="D6202" t="str">
        <f>Raw_Data!D6202</f>
        <v>65162046650</v>
      </c>
      <c r="E6202" t="str">
        <f>Raw_Data!E6202</f>
        <v>GIBBS, JON</v>
      </c>
      <c r="F6202" t="str">
        <f>Raw_Data!F6202</f>
        <v>1700896156</v>
      </c>
      <c r="G6202" t="str">
        <f>Raw_Data!H6202</f>
        <v>2</v>
      </c>
      <c r="H6202">
        <f>IFERROR(VLOOKUP(G6202,Store_Map!$A$2:$I$100,3,FALSE),"")</f>
        <v>0</v>
      </c>
      <c r="I6202">
        <f>IFERROR(VLOOKUP(G6202,Store_Map!$A$2:$I$100,4,FALSE),"")</f>
        <v>0</v>
      </c>
      <c r="J6202">
        <f>IFERROR(VLOOKUP(G6202,Store_Map!$A$2:$I$100,5,FALSE),"")</f>
        <v>0</v>
      </c>
      <c r="K6202">
        <f>IFERROR(VLOOKUP(G6202,Store_Map!$A$2:$I$100,6,FALSE),"")</f>
        <v>0</v>
      </c>
      <c r="L6202">
        <f>IFERROR(VLOOKUP(G6202,Store_Map!$A$2:$I$100,7,FALSE),"")</f>
        <v>0</v>
      </c>
      <c r="M6202">
        <f>IFERROR(VLOOKUP(G6202,Store_Map!$A$2:$I$100,8,FALSE),"")</f>
        <v>0</v>
      </c>
      <c r="N6202">
        <f t="shared" si="864"/>
        <v>0</v>
      </c>
      <c r="O6202" t="str">
        <f t="shared" si="865"/>
        <v>PASS</v>
      </c>
      <c r="P6202" t="str">
        <f t="shared" si="866"/>
        <v>PASS</v>
      </c>
      <c r="Q6202" t="str">
        <f t="shared" si="867"/>
        <v>PASS</v>
      </c>
      <c r="R6202" t="str">
        <f t="shared" si="868"/>
        <v>PASS</v>
      </c>
      <c r="S6202" t="str">
        <f t="shared" si="869"/>
        <v>PASS</v>
      </c>
      <c r="T6202">
        <f t="shared" si="870"/>
        <v>100</v>
      </c>
      <c r="U6202" t="str">
        <f t="shared" si="871"/>
        <v>Low</v>
      </c>
      <c r="V6202" t="str">
        <f t="shared" si="872"/>
        <v>Clean</v>
      </c>
    </row>
    <row r="6203" spans="1:22" x14ac:dyDescent="0.3">
      <c r="A6203" t="str">
        <f>Raw_Data!A6203</f>
        <v>26085031</v>
      </c>
      <c r="B6203">
        <f>Raw_Data!B6203</f>
        <v>45678</v>
      </c>
      <c r="C6203" t="str">
        <f>Raw_Data!C6203</f>
        <v>LOSARTAN POTASSIUM 25 MG TA</v>
      </c>
      <c r="D6203" t="str">
        <f>Raw_Data!D6203</f>
        <v>65862020199</v>
      </c>
      <c r="E6203" t="str">
        <f>Raw_Data!E6203</f>
        <v>GIBBS, JON</v>
      </c>
      <c r="F6203" t="str">
        <f>Raw_Data!F6203</f>
        <v>1700896156</v>
      </c>
      <c r="G6203" t="str">
        <f>Raw_Data!H6203</f>
        <v>2</v>
      </c>
      <c r="H6203">
        <f>IFERROR(VLOOKUP(G6203,Store_Map!$A$2:$I$100,3,FALSE),"")</f>
        <v>0</v>
      </c>
      <c r="I6203">
        <f>IFERROR(VLOOKUP(G6203,Store_Map!$A$2:$I$100,4,FALSE),"")</f>
        <v>0</v>
      </c>
      <c r="J6203">
        <f>IFERROR(VLOOKUP(G6203,Store_Map!$A$2:$I$100,5,FALSE),"")</f>
        <v>0</v>
      </c>
      <c r="K6203">
        <f>IFERROR(VLOOKUP(G6203,Store_Map!$A$2:$I$100,6,FALSE),"")</f>
        <v>0</v>
      </c>
      <c r="L6203">
        <f>IFERROR(VLOOKUP(G6203,Store_Map!$A$2:$I$100,7,FALSE),"")</f>
        <v>0</v>
      </c>
      <c r="M6203">
        <f>IFERROR(VLOOKUP(G6203,Store_Map!$A$2:$I$100,8,FALSE),"")</f>
        <v>0</v>
      </c>
      <c r="N6203">
        <f t="shared" si="864"/>
        <v>0</v>
      </c>
      <c r="O6203" t="str">
        <f t="shared" si="865"/>
        <v>PASS</v>
      </c>
      <c r="P6203" t="str">
        <f t="shared" si="866"/>
        <v>PASS</v>
      </c>
      <c r="Q6203" t="str">
        <f t="shared" si="867"/>
        <v>PASS</v>
      </c>
      <c r="R6203" t="str">
        <f t="shared" si="868"/>
        <v>PASS</v>
      </c>
      <c r="S6203" t="str">
        <f t="shared" si="869"/>
        <v>PASS</v>
      </c>
      <c r="T6203">
        <f t="shared" si="870"/>
        <v>100</v>
      </c>
      <c r="U6203" t="str">
        <f t="shared" si="871"/>
        <v>Low</v>
      </c>
      <c r="V6203" t="str">
        <f t="shared" si="872"/>
        <v>Clean</v>
      </c>
    </row>
    <row r="6204" spans="1:22" x14ac:dyDescent="0.3">
      <c r="A6204" t="str">
        <f>Raw_Data!A6204</f>
        <v>26085033</v>
      </c>
      <c r="B6204">
        <f>Raw_Data!B6204</f>
        <v>45678</v>
      </c>
      <c r="C6204" t="str">
        <f>Raw_Data!C6204</f>
        <v>AMLODIPINE BESYLATE 5 MG TA</v>
      </c>
      <c r="D6204" t="str">
        <f>Raw_Data!D6204</f>
        <v>69097012715</v>
      </c>
      <c r="E6204" t="str">
        <f>Raw_Data!E6204</f>
        <v>FORD, JAMES</v>
      </c>
      <c r="F6204" t="str">
        <f>Raw_Data!F6204</f>
        <v>1033117684</v>
      </c>
      <c r="G6204" t="str">
        <f>Raw_Data!H6204</f>
        <v>2</v>
      </c>
      <c r="H6204">
        <f>IFERROR(VLOOKUP(G6204,Store_Map!$A$2:$I$100,3,FALSE),"")</f>
        <v>0</v>
      </c>
      <c r="I6204">
        <f>IFERROR(VLOOKUP(G6204,Store_Map!$A$2:$I$100,4,FALSE),"")</f>
        <v>0</v>
      </c>
      <c r="J6204">
        <f>IFERROR(VLOOKUP(G6204,Store_Map!$A$2:$I$100,5,FALSE),"")</f>
        <v>0</v>
      </c>
      <c r="K6204">
        <f>IFERROR(VLOOKUP(G6204,Store_Map!$A$2:$I$100,6,FALSE),"")</f>
        <v>0</v>
      </c>
      <c r="L6204">
        <f>IFERROR(VLOOKUP(G6204,Store_Map!$A$2:$I$100,7,FALSE),"")</f>
        <v>0</v>
      </c>
      <c r="M6204">
        <f>IFERROR(VLOOKUP(G6204,Store_Map!$A$2:$I$100,8,FALSE),"")</f>
        <v>0</v>
      </c>
      <c r="N6204">
        <f t="shared" si="864"/>
        <v>0</v>
      </c>
      <c r="O6204" t="str">
        <f t="shared" si="865"/>
        <v>PASS</v>
      </c>
      <c r="P6204" t="str">
        <f t="shared" si="866"/>
        <v>PASS</v>
      </c>
      <c r="Q6204" t="str">
        <f t="shared" si="867"/>
        <v>PASS</v>
      </c>
      <c r="R6204" t="str">
        <f t="shared" si="868"/>
        <v>PASS</v>
      </c>
      <c r="S6204" t="str">
        <f t="shared" si="869"/>
        <v>PASS</v>
      </c>
      <c r="T6204">
        <f t="shared" si="870"/>
        <v>100</v>
      </c>
      <c r="U6204" t="str">
        <f t="shared" si="871"/>
        <v>Low</v>
      </c>
      <c r="V6204" t="str">
        <f t="shared" si="872"/>
        <v>Clean</v>
      </c>
    </row>
    <row r="6205" spans="1:22" x14ac:dyDescent="0.3">
      <c r="A6205" t="str">
        <f>Raw_Data!A6205</f>
        <v>26085034</v>
      </c>
      <c r="B6205">
        <f>Raw_Data!B6205</f>
        <v>45678</v>
      </c>
      <c r="C6205" t="str">
        <f>Raw_Data!C6205</f>
        <v>METFORMIN HCL 500 MG TABLET</v>
      </c>
      <c r="D6205" t="str">
        <f>Raw_Data!D6205</f>
        <v>65862000899</v>
      </c>
      <c r="E6205" t="str">
        <f>Raw_Data!E6205</f>
        <v>FORD, JAMES</v>
      </c>
      <c r="F6205" t="str">
        <f>Raw_Data!F6205</f>
        <v>1033117684</v>
      </c>
      <c r="G6205" t="str">
        <f>Raw_Data!H6205</f>
        <v>2</v>
      </c>
      <c r="H6205">
        <f>IFERROR(VLOOKUP(G6205,Store_Map!$A$2:$I$100,3,FALSE),"")</f>
        <v>0</v>
      </c>
      <c r="I6205">
        <f>IFERROR(VLOOKUP(G6205,Store_Map!$A$2:$I$100,4,FALSE),"")</f>
        <v>0</v>
      </c>
      <c r="J6205">
        <f>IFERROR(VLOOKUP(G6205,Store_Map!$A$2:$I$100,5,FALSE),"")</f>
        <v>0</v>
      </c>
      <c r="K6205">
        <f>IFERROR(VLOOKUP(G6205,Store_Map!$A$2:$I$100,6,FALSE),"")</f>
        <v>0</v>
      </c>
      <c r="L6205">
        <f>IFERROR(VLOOKUP(G6205,Store_Map!$A$2:$I$100,7,FALSE),"")</f>
        <v>0</v>
      </c>
      <c r="M6205">
        <f>IFERROR(VLOOKUP(G6205,Store_Map!$A$2:$I$100,8,FALSE),"")</f>
        <v>0</v>
      </c>
      <c r="N6205">
        <f t="shared" si="864"/>
        <v>0</v>
      </c>
      <c r="O6205" t="str">
        <f t="shared" si="865"/>
        <v>PASS</v>
      </c>
      <c r="P6205" t="str">
        <f t="shared" si="866"/>
        <v>PASS</v>
      </c>
      <c r="Q6205" t="str">
        <f t="shared" si="867"/>
        <v>PASS</v>
      </c>
      <c r="R6205" t="str">
        <f t="shared" si="868"/>
        <v>PASS</v>
      </c>
      <c r="S6205" t="str">
        <f t="shared" si="869"/>
        <v>PASS</v>
      </c>
      <c r="T6205">
        <f t="shared" si="870"/>
        <v>100</v>
      </c>
      <c r="U6205" t="str">
        <f t="shared" si="871"/>
        <v>Low</v>
      </c>
      <c r="V6205" t="str">
        <f t="shared" si="872"/>
        <v>Clean</v>
      </c>
    </row>
    <row r="6206" spans="1:22" x14ac:dyDescent="0.3">
      <c r="A6206" t="str">
        <f>Raw_Data!A6206</f>
        <v>26085035</v>
      </c>
      <c r="B6206">
        <f>Raw_Data!B6206</f>
        <v>45678</v>
      </c>
      <c r="C6206" t="str">
        <f>Raw_Data!C6206</f>
        <v>ATOMOXETINE HCL 80 MG CAPSU</v>
      </c>
      <c r="D6206" t="str">
        <f>Raw_Data!D6206</f>
        <v>55111056330</v>
      </c>
      <c r="E6206" t="str">
        <f>Raw_Data!E6206</f>
        <v>ALLEN, AMANDA</v>
      </c>
      <c r="F6206" t="str">
        <f>Raw_Data!F6206</f>
        <v>1982231882</v>
      </c>
      <c r="G6206" t="str">
        <f>Raw_Data!H6206</f>
        <v>2</v>
      </c>
      <c r="H6206">
        <f>IFERROR(VLOOKUP(G6206,Store_Map!$A$2:$I$100,3,FALSE),"")</f>
        <v>0</v>
      </c>
      <c r="I6206">
        <f>IFERROR(VLOOKUP(G6206,Store_Map!$A$2:$I$100,4,FALSE),"")</f>
        <v>0</v>
      </c>
      <c r="J6206">
        <f>IFERROR(VLOOKUP(G6206,Store_Map!$A$2:$I$100,5,FALSE),"")</f>
        <v>0</v>
      </c>
      <c r="K6206">
        <f>IFERROR(VLOOKUP(G6206,Store_Map!$A$2:$I$100,6,FALSE),"")</f>
        <v>0</v>
      </c>
      <c r="L6206">
        <f>IFERROR(VLOOKUP(G6206,Store_Map!$A$2:$I$100,7,FALSE),"")</f>
        <v>0</v>
      </c>
      <c r="M6206">
        <f>IFERROR(VLOOKUP(G6206,Store_Map!$A$2:$I$100,8,FALSE),"")</f>
        <v>0</v>
      </c>
      <c r="N6206">
        <f t="shared" si="864"/>
        <v>0</v>
      </c>
      <c r="O6206" t="str">
        <f t="shared" si="865"/>
        <v>PASS</v>
      </c>
      <c r="P6206" t="str">
        <f t="shared" si="866"/>
        <v>PASS</v>
      </c>
      <c r="Q6206" t="str">
        <f t="shared" si="867"/>
        <v>PASS</v>
      </c>
      <c r="R6206" t="str">
        <f t="shared" si="868"/>
        <v>PASS</v>
      </c>
      <c r="S6206" t="str">
        <f t="shared" si="869"/>
        <v>PASS</v>
      </c>
      <c r="T6206">
        <f t="shared" si="870"/>
        <v>100</v>
      </c>
      <c r="U6206" t="str">
        <f t="shared" si="871"/>
        <v>Low</v>
      </c>
      <c r="V6206" t="str">
        <f t="shared" si="872"/>
        <v>Clean</v>
      </c>
    </row>
    <row r="6207" spans="1:22" x14ac:dyDescent="0.3">
      <c r="A6207" t="str">
        <f>Raw_Data!A6207</f>
        <v>26085036</v>
      </c>
      <c r="B6207">
        <f>Raw_Data!B6207</f>
        <v>45678</v>
      </c>
      <c r="C6207" t="str">
        <f>Raw_Data!C6207</f>
        <v>TRIAMCINOLONE 0.1% CREAM</v>
      </c>
      <c r="D6207" t="str">
        <f>Raw_Data!D6207</f>
        <v>168000415</v>
      </c>
      <c r="E6207" t="str">
        <f>Raw_Data!E6207</f>
        <v>FORD, JAMES</v>
      </c>
      <c r="F6207" t="str">
        <f>Raw_Data!F6207</f>
        <v>1033117684</v>
      </c>
      <c r="G6207" t="str">
        <f>Raw_Data!H6207</f>
        <v>2</v>
      </c>
      <c r="H6207">
        <f>IFERROR(VLOOKUP(G6207,Store_Map!$A$2:$I$100,3,FALSE),"")</f>
        <v>0</v>
      </c>
      <c r="I6207">
        <f>IFERROR(VLOOKUP(G6207,Store_Map!$A$2:$I$100,4,FALSE),"")</f>
        <v>0</v>
      </c>
      <c r="J6207">
        <f>IFERROR(VLOOKUP(G6207,Store_Map!$A$2:$I$100,5,FALSE),"")</f>
        <v>0</v>
      </c>
      <c r="K6207">
        <f>IFERROR(VLOOKUP(G6207,Store_Map!$A$2:$I$100,6,FALSE),"")</f>
        <v>0</v>
      </c>
      <c r="L6207">
        <f>IFERROR(VLOOKUP(G6207,Store_Map!$A$2:$I$100,7,FALSE),"")</f>
        <v>0</v>
      </c>
      <c r="M6207">
        <f>IFERROR(VLOOKUP(G6207,Store_Map!$A$2:$I$100,8,FALSE),"")</f>
        <v>0</v>
      </c>
      <c r="N6207">
        <f t="shared" si="864"/>
        <v>0</v>
      </c>
      <c r="O6207" t="str">
        <f t="shared" si="865"/>
        <v>PASS</v>
      </c>
      <c r="P6207" t="str">
        <f t="shared" si="866"/>
        <v>REVIEW</v>
      </c>
      <c r="Q6207" t="str">
        <f t="shared" si="867"/>
        <v>PASS</v>
      </c>
      <c r="R6207" t="str">
        <f t="shared" si="868"/>
        <v>PASS</v>
      </c>
      <c r="S6207" t="str">
        <f t="shared" si="869"/>
        <v>REVIEW</v>
      </c>
      <c r="T6207">
        <f t="shared" si="870"/>
        <v>90</v>
      </c>
      <c r="U6207" t="str">
        <f t="shared" si="871"/>
        <v>Low</v>
      </c>
      <c r="V6207" t="str">
        <f t="shared" si="872"/>
        <v>Invalid NDC</v>
      </c>
    </row>
    <row r="6208" spans="1:22" x14ac:dyDescent="0.3">
      <c r="A6208" t="str">
        <f>Raw_Data!A6208</f>
        <v>26082237</v>
      </c>
      <c r="B6208">
        <f>Raw_Data!B6208</f>
        <v>45678</v>
      </c>
      <c r="C6208" t="str">
        <f>Raw_Data!C6208</f>
        <v>OMEPRAZOLE DR 20 MG CAPSULE</v>
      </c>
      <c r="D6208" t="str">
        <f>Raw_Data!D6208</f>
        <v>68382041201</v>
      </c>
      <c r="E6208" t="str">
        <f>Raw_Data!E6208</f>
        <v>FORD, JAMES</v>
      </c>
      <c r="F6208" t="str">
        <f>Raw_Data!F6208</f>
        <v>1033117684</v>
      </c>
      <c r="G6208" t="str">
        <f>Raw_Data!H6208</f>
        <v>2</v>
      </c>
      <c r="H6208">
        <f>IFERROR(VLOOKUP(G6208,Store_Map!$A$2:$I$100,3,FALSE),"")</f>
        <v>0</v>
      </c>
      <c r="I6208">
        <f>IFERROR(VLOOKUP(G6208,Store_Map!$A$2:$I$100,4,FALSE),"")</f>
        <v>0</v>
      </c>
      <c r="J6208">
        <f>IFERROR(VLOOKUP(G6208,Store_Map!$A$2:$I$100,5,FALSE),"")</f>
        <v>0</v>
      </c>
      <c r="K6208">
        <f>IFERROR(VLOOKUP(G6208,Store_Map!$A$2:$I$100,6,FALSE),"")</f>
        <v>0</v>
      </c>
      <c r="L6208">
        <f>IFERROR(VLOOKUP(G6208,Store_Map!$A$2:$I$100,7,FALSE),"")</f>
        <v>0</v>
      </c>
      <c r="M6208">
        <f>IFERROR(VLOOKUP(G6208,Store_Map!$A$2:$I$100,8,FALSE),"")</f>
        <v>0</v>
      </c>
      <c r="N6208">
        <f t="shared" si="864"/>
        <v>0</v>
      </c>
      <c r="O6208" t="str">
        <f t="shared" si="865"/>
        <v>PASS</v>
      </c>
      <c r="P6208" t="str">
        <f t="shared" si="866"/>
        <v>PASS</v>
      </c>
      <c r="Q6208" t="str">
        <f t="shared" si="867"/>
        <v>PASS</v>
      </c>
      <c r="R6208" t="str">
        <f t="shared" si="868"/>
        <v>PASS</v>
      </c>
      <c r="S6208" t="str">
        <f t="shared" si="869"/>
        <v>PASS</v>
      </c>
      <c r="T6208">
        <f t="shared" si="870"/>
        <v>100</v>
      </c>
      <c r="U6208" t="str">
        <f t="shared" si="871"/>
        <v>Low</v>
      </c>
      <c r="V6208" t="str">
        <f t="shared" si="872"/>
        <v>Clean</v>
      </c>
    </row>
    <row r="6209" spans="1:22" x14ac:dyDescent="0.3">
      <c r="A6209" t="str">
        <f>Raw_Data!A6209</f>
        <v>26085038</v>
      </c>
      <c r="B6209">
        <f>Raw_Data!B6209</f>
        <v>45678</v>
      </c>
      <c r="C6209" t="str">
        <f>Raw_Data!C6209</f>
        <v>METFORMIN HCL ER 750 MG TAB</v>
      </c>
      <c r="D6209" t="str">
        <f>Raw_Data!D6209</f>
        <v>62756014301</v>
      </c>
      <c r="E6209" t="str">
        <f>Raw_Data!E6209</f>
        <v>PEDERSEN, JENNIFER</v>
      </c>
      <c r="F6209" t="str">
        <f>Raw_Data!F6209</f>
        <v>1073606661</v>
      </c>
      <c r="G6209" t="str">
        <f>Raw_Data!H6209</f>
        <v>2</v>
      </c>
      <c r="H6209">
        <f>IFERROR(VLOOKUP(G6209,Store_Map!$A$2:$I$100,3,FALSE),"")</f>
        <v>0</v>
      </c>
      <c r="I6209">
        <f>IFERROR(VLOOKUP(G6209,Store_Map!$A$2:$I$100,4,FALSE),"")</f>
        <v>0</v>
      </c>
      <c r="J6209">
        <f>IFERROR(VLOOKUP(G6209,Store_Map!$A$2:$I$100,5,FALSE),"")</f>
        <v>0</v>
      </c>
      <c r="K6209">
        <f>IFERROR(VLOOKUP(G6209,Store_Map!$A$2:$I$100,6,FALSE),"")</f>
        <v>0</v>
      </c>
      <c r="L6209">
        <f>IFERROR(VLOOKUP(G6209,Store_Map!$A$2:$I$100,7,FALSE),"")</f>
        <v>0</v>
      </c>
      <c r="M6209">
        <f>IFERROR(VLOOKUP(G6209,Store_Map!$A$2:$I$100,8,FALSE),"")</f>
        <v>0</v>
      </c>
      <c r="N6209">
        <f t="shared" si="864"/>
        <v>0</v>
      </c>
      <c r="O6209" t="str">
        <f t="shared" si="865"/>
        <v>PASS</v>
      </c>
      <c r="P6209" t="str">
        <f t="shared" si="866"/>
        <v>PASS</v>
      </c>
      <c r="Q6209" t="str">
        <f t="shared" si="867"/>
        <v>PASS</v>
      </c>
      <c r="R6209" t="str">
        <f t="shared" si="868"/>
        <v>PASS</v>
      </c>
      <c r="S6209" t="str">
        <f t="shared" si="869"/>
        <v>PASS</v>
      </c>
      <c r="T6209">
        <f t="shared" si="870"/>
        <v>100</v>
      </c>
      <c r="U6209" t="str">
        <f t="shared" si="871"/>
        <v>Low</v>
      </c>
      <c r="V6209" t="str">
        <f t="shared" si="872"/>
        <v>Clean</v>
      </c>
    </row>
    <row r="6210" spans="1:22" x14ac:dyDescent="0.3">
      <c r="A6210" t="str">
        <f>Raw_Data!A6210</f>
        <v>26082236</v>
      </c>
      <c r="B6210">
        <f>Raw_Data!B6210</f>
        <v>45678</v>
      </c>
      <c r="C6210" t="str">
        <f>Raw_Data!C6210</f>
        <v>METOPROLOL SUCC ER 25 MG TA</v>
      </c>
      <c r="D6210" t="str">
        <f>Raw_Data!D6210</f>
        <v>55111046601</v>
      </c>
      <c r="E6210" t="str">
        <f>Raw_Data!E6210</f>
        <v>FORD, JAMES</v>
      </c>
      <c r="F6210" t="str">
        <f>Raw_Data!F6210</f>
        <v>1033117684</v>
      </c>
      <c r="G6210" t="str">
        <f>Raw_Data!H6210</f>
        <v>2</v>
      </c>
      <c r="H6210">
        <f>IFERROR(VLOOKUP(G6210,Store_Map!$A$2:$I$100,3,FALSE),"")</f>
        <v>0</v>
      </c>
      <c r="I6210">
        <f>IFERROR(VLOOKUP(G6210,Store_Map!$A$2:$I$100,4,FALSE),"")</f>
        <v>0</v>
      </c>
      <c r="J6210">
        <f>IFERROR(VLOOKUP(G6210,Store_Map!$A$2:$I$100,5,FALSE),"")</f>
        <v>0</v>
      </c>
      <c r="K6210">
        <f>IFERROR(VLOOKUP(G6210,Store_Map!$A$2:$I$100,6,FALSE),"")</f>
        <v>0</v>
      </c>
      <c r="L6210">
        <f>IFERROR(VLOOKUP(G6210,Store_Map!$A$2:$I$100,7,FALSE),"")</f>
        <v>0</v>
      </c>
      <c r="M6210">
        <f>IFERROR(VLOOKUP(G6210,Store_Map!$A$2:$I$100,8,FALSE),"")</f>
        <v>0</v>
      </c>
      <c r="N6210">
        <f t="shared" ref="N6210:N6273" si="873">COUNTBLANK(A6210:M6210)</f>
        <v>0</v>
      </c>
      <c r="O6210" t="str">
        <f t="shared" ref="O6210:O6273" si="874">IF(AND(F6210&lt;&gt;"",LEN(F6210)=10,ISNUMBER(--F6210)),"PASS","REVIEW")</f>
        <v>PASS</v>
      </c>
      <c r="P6210" t="str">
        <f t="shared" ref="P6210:P6273" si="875">IF(AND(D6210&lt;&gt;"",OR(LEN(D6210)=10,LEN(D6210)=11),ISNUMBER(--D6210)),"PASS","REVIEW")</f>
        <v>PASS</v>
      </c>
      <c r="Q6210" t="str">
        <f t="shared" ref="Q6210:Q6273" si="876">IF(H6210&lt;&gt;"","PASS","REVIEW")</f>
        <v>PASS</v>
      </c>
      <c r="R6210" t="str">
        <f t="shared" ref="R6210:R6273" si="877">IF(AND(I6210&lt;&gt;"",J6210&lt;&gt;"",K6210&lt;&gt;"",L6210&lt;&gt;"",M6210&lt;&gt;""),"PASS","REVIEW")</f>
        <v>PASS</v>
      </c>
      <c r="S6210" t="str">
        <f t="shared" ref="S6210:S6273" si="878">IF(OR(N6210&gt;0,O6210="REVIEW",P6210="REVIEW",Q6210="REVIEW",R6210="REVIEW"),"REVIEW","PASS")</f>
        <v>PASS</v>
      </c>
      <c r="T6210">
        <f t="shared" ref="T6210:T6273" si="879">MAX(0,100-(N6210*5)-IF(O6210="REVIEW",15,0)-IF(P6210="REVIEW",10,0)-IF(Q6210="REVIEW",10,0)-IF(R6210="REVIEW",20,0))</f>
        <v>100</v>
      </c>
      <c r="U6210" t="str">
        <f t="shared" ref="U6210:U6273" si="880">IF(T6210&gt;=90,"Low",IF(T6210&gt;=70,"Medium","High"))</f>
        <v>Low</v>
      </c>
      <c r="V6210" t="str">
        <f t="shared" ref="V6210:V6273" si="881">IF(N6210&gt;0,"Missing required fields",IF(O6210="REVIEW","Invalid provider NPI",IF(P6210="REVIEW","Invalid NDC",IF(Q6210="REVIEW","Store mapping incomplete",IF(R6210="REVIEW","Entity mapping incomplete","Clean")))))</f>
        <v>Clean</v>
      </c>
    </row>
    <row r="6211" spans="1:22" x14ac:dyDescent="0.3">
      <c r="A6211" t="str">
        <f>Raw_Data!A6211</f>
        <v>26082238</v>
      </c>
      <c r="B6211">
        <f>Raw_Data!B6211</f>
        <v>45678</v>
      </c>
      <c r="C6211" t="str">
        <f>Raw_Data!C6211</f>
        <v>RANOLAZINE ER 500 MG TABLET</v>
      </c>
      <c r="D6211" t="str">
        <f>Raw_Data!D6211</f>
        <v>72319002102</v>
      </c>
      <c r="E6211" t="str">
        <f>Raw_Data!E6211</f>
        <v>FORD, JAMES</v>
      </c>
      <c r="F6211" t="str">
        <f>Raw_Data!F6211</f>
        <v>1033117684</v>
      </c>
      <c r="G6211" t="str">
        <f>Raw_Data!H6211</f>
        <v>2</v>
      </c>
      <c r="H6211">
        <f>IFERROR(VLOOKUP(G6211,Store_Map!$A$2:$I$100,3,FALSE),"")</f>
        <v>0</v>
      </c>
      <c r="I6211">
        <f>IFERROR(VLOOKUP(G6211,Store_Map!$A$2:$I$100,4,FALSE),"")</f>
        <v>0</v>
      </c>
      <c r="J6211">
        <f>IFERROR(VLOOKUP(G6211,Store_Map!$A$2:$I$100,5,FALSE),"")</f>
        <v>0</v>
      </c>
      <c r="K6211">
        <f>IFERROR(VLOOKUP(G6211,Store_Map!$A$2:$I$100,6,FALSE),"")</f>
        <v>0</v>
      </c>
      <c r="L6211">
        <f>IFERROR(VLOOKUP(G6211,Store_Map!$A$2:$I$100,7,FALSE),"")</f>
        <v>0</v>
      </c>
      <c r="M6211">
        <f>IFERROR(VLOOKUP(G6211,Store_Map!$A$2:$I$100,8,FALSE),"")</f>
        <v>0</v>
      </c>
      <c r="N6211">
        <f t="shared" si="873"/>
        <v>0</v>
      </c>
      <c r="O6211" t="str">
        <f t="shared" si="874"/>
        <v>PASS</v>
      </c>
      <c r="P6211" t="str">
        <f t="shared" si="875"/>
        <v>PASS</v>
      </c>
      <c r="Q6211" t="str">
        <f t="shared" si="876"/>
        <v>PASS</v>
      </c>
      <c r="R6211" t="str">
        <f t="shared" si="877"/>
        <v>PASS</v>
      </c>
      <c r="S6211" t="str">
        <f t="shared" si="878"/>
        <v>PASS</v>
      </c>
      <c r="T6211">
        <f t="shared" si="879"/>
        <v>100</v>
      </c>
      <c r="U6211" t="str">
        <f t="shared" si="880"/>
        <v>Low</v>
      </c>
      <c r="V6211" t="str">
        <f t="shared" si="881"/>
        <v>Clean</v>
      </c>
    </row>
    <row r="6212" spans="1:22" x14ac:dyDescent="0.3">
      <c r="A6212" t="str">
        <f>Raw_Data!A6212</f>
        <v>26082239</v>
      </c>
      <c r="B6212">
        <f>Raw_Data!B6212</f>
        <v>45678</v>
      </c>
      <c r="C6212" t="str">
        <f>Raw_Data!C6212</f>
        <v>ASPIRIN 81 MG CHEWABLE TABL</v>
      </c>
      <c r="D6212" t="str">
        <f>Raw_Data!D6212</f>
        <v>904679480</v>
      </c>
      <c r="E6212" t="str">
        <f>Raw_Data!E6212</f>
        <v>FORD, JAMES</v>
      </c>
      <c r="F6212" t="str">
        <f>Raw_Data!F6212</f>
        <v>1033117684</v>
      </c>
      <c r="G6212" t="str">
        <f>Raw_Data!H6212</f>
        <v>2</v>
      </c>
      <c r="H6212">
        <f>IFERROR(VLOOKUP(G6212,Store_Map!$A$2:$I$100,3,FALSE),"")</f>
        <v>0</v>
      </c>
      <c r="I6212">
        <f>IFERROR(VLOOKUP(G6212,Store_Map!$A$2:$I$100,4,FALSE),"")</f>
        <v>0</v>
      </c>
      <c r="J6212">
        <f>IFERROR(VLOOKUP(G6212,Store_Map!$A$2:$I$100,5,FALSE),"")</f>
        <v>0</v>
      </c>
      <c r="K6212">
        <f>IFERROR(VLOOKUP(G6212,Store_Map!$A$2:$I$100,6,FALSE),"")</f>
        <v>0</v>
      </c>
      <c r="L6212">
        <f>IFERROR(VLOOKUP(G6212,Store_Map!$A$2:$I$100,7,FALSE),"")</f>
        <v>0</v>
      </c>
      <c r="M6212">
        <f>IFERROR(VLOOKUP(G6212,Store_Map!$A$2:$I$100,8,FALSE),"")</f>
        <v>0</v>
      </c>
      <c r="N6212">
        <f t="shared" si="873"/>
        <v>0</v>
      </c>
      <c r="O6212" t="str">
        <f t="shared" si="874"/>
        <v>PASS</v>
      </c>
      <c r="P6212" t="str">
        <f t="shared" si="875"/>
        <v>REVIEW</v>
      </c>
      <c r="Q6212" t="str">
        <f t="shared" si="876"/>
        <v>PASS</v>
      </c>
      <c r="R6212" t="str">
        <f t="shared" si="877"/>
        <v>PASS</v>
      </c>
      <c r="S6212" t="str">
        <f t="shared" si="878"/>
        <v>REVIEW</v>
      </c>
      <c r="T6212">
        <f t="shared" si="879"/>
        <v>90</v>
      </c>
      <c r="U6212" t="str">
        <f t="shared" si="880"/>
        <v>Low</v>
      </c>
      <c r="V6212" t="str">
        <f t="shared" si="881"/>
        <v>Invalid NDC</v>
      </c>
    </row>
    <row r="6213" spans="1:22" x14ac:dyDescent="0.3">
      <c r="A6213" t="str">
        <f>Raw_Data!A6213</f>
        <v>26082234</v>
      </c>
      <c r="B6213">
        <f>Raw_Data!B6213</f>
        <v>45678</v>
      </c>
      <c r="C6213" t="str">
        <f>Raw_Data!C6213</f>
        <v>HYDRALAZINE 50 MG TABLET</v>
      </c>
      <c r="D6213" t="str">
        <f>Raw_Data!D6213</f>
        <v>50111032803</v>
      </c>
      <c r="E6213" t="str">
        <f>Raw_Data!E6213</f>
        <v>FORD, JAMES</v>
      </c>
      <c r="F6213" t="str">
        <f>Raw_Data!F6213</f>
        <v>1033117684</v>
      </c>
      <c r="G6213" t="str">
        <f>Raw_Data!H6213</f>
        <v>2</v>
      </c>
      <c r="H6213">
        <f>IFERROR(VLOOKUP(G6213,Store_Map!$A$2:$I$100,3,FALSE),"")</f>
        <v>0</v>
      </c>
      <c r="I6213">
        <f>IFERROR(VLOOKUP(G6213,Store_Map!$A$2:$I$100,4,FALSE),"")</f>
        <v>0</v>
      </c>
      <c r="J6213">
        <f>IFERROR(VLOOKUP(G6213,Store_Map!$A$2:$I$100,5,FALSE),"")</f>
        <v>0</v>
      </c>
      <c r="K6213">
        <f>IFERROR(VLOOKUP(G6213,Store_Map!$A$2:$I$100,6,FALSE),"")</f>
        <v>0</v>
      </c>
      <c r="L6213">
        <f>IFERROR(VLOOKUP(G6213,Store_Map!$A$2:$I$100,7,FALSE),"")</f>
        <v>0</v>
      </c>
      <c r="M6213">
        <f>IFERROR(VLOOKUP(G6213,Store_Map!$A$2:$I$100,8,FALSE),"")</f>
        <v>0</v>
      </c>
      <c r="N6213">
        <f t="shared" si="873"/>
        <v>0</v>
      </c>
      <c r="O6213" t="str">
        <f t="shared" si="874"/>
        <v>PASS</v>
      </c>
      <c r="P6213" t="str">
        <f t="shared" si="875"/>
        <v>PASS</v>
      </c>
      <c r="Q6213" t="str">
        <f t="shared" si="876"/>
        <v>PASS</v>
      </c>
      <c r="R6213" t="str">
        <f t="shared" si="877"/>
        <v>PASS</v>
      </c>
      <c r="S6213" t="str">
        <f t="shared" si="878"/>
        <v>PASS</v>
      </c>
      <c r="T6213">
        <f t="shared" si="879"/>
        <v>100</v>
      </c>
      <c r="U6213" t="str">
        <f t="shared" si="880"/>
        <v>Low</v>
      </c>
      <c r="V6213" t="str">
        <f t="shared" si="881"/>
        <v>Clean</v>
      </c>
    </row>
    <row r="6214" spans="1:22" x14ac:dyDescent="0.3">
      <c r="A6214" t="str">
        <f>Raw_Data!A6214</f>
        <v>26082235</v>
      </c>
      <c r="B6214">
        <f>Raw_Data!B6214</f>
        <v>45678</v>
      </c>
      <c r="C6214" t="str">
        <f>Raw_Data!C6214</f>
        <v>ATORVASTATIN 40 MG TABLET</v>
      </c>
      <c r="D6214" t="str">
        <f>Raw_Data!D6214</f>
        <v>378395205</v>
      </c>
      <c r="E6214" t="str">
        <f>Raw_Data!E6214</f>
        <v>FORD, JAMES</v>
      </c>
      <c r="F6214" t="str">
        <f>Raw_Data!F6214</f>
        <v>1033117684</v>
      </c>
      <c r="G6214" t="str">
        <f>Raw_Data!H6214</f>
        <v>2</v>
      </c>
      <c r="H6214">
        <f>IFERROR(VLOOKUP(G6214,Store_Map!$A$2:$I$100,3,FALSE),"")</f>
        <v>0</v>
      </c>
      <c r="I6214">
        <f>IFERROR(VLOOKUP(G6214,Store_Map!$A$2:$I$100,4,FALSE),"")</f>
        <v>0</v>
      </c>
      <c r="J6214">
        <f>IFERROR(VLOOKUP(G6214,Store_Map!$A$2:$I$100,5,FALSE),"")</f>
        <v>0</v>
      </c>
      <c r="K6214">
        <f>IFERROR(VLOOKUP(G6214,Store_Map!$A$2:$I$100,6,FALSE),"")</f>
        <v>0</v>
      </c>
      <c r="L6214">
        <f>IFERROR(VLOOKUP(G6214,Store_Map!$A$2:$I$100,7,FALSE),"")</f>
        <v>0</v>
      </c>
      <c r="M6214">
        <f>IFERROR(VLOOKUP(G6214,Store_Map!$A$2:$I$100,8,FALSE),"")</f>
        <v>0</v>
      </c>
      <c r="N6214">
        <f t="shared" si="873"/>
        <v>0</v>
      </c>
      <c r="O6214" t="str">
        <f t="shared" si="874"/>
        <v>PASS</v>
      </c>
      <c r="P6214" t="str">
        <f t="shared" si="875"/>
        <v>REVIEW</v>
      </c>
      <c r="Q6214" t="str">
        <f t="shared" si="876"/>
        <v>PASS</v>
      </c>
      <c r="R6214" t="str">
        <f t="shared" si="877"/>
        <v>PASS</v>
      </c>
      <c r="S6214" t="str">
        <f t="shared" si="878"/>
        <v>REVIEW</v>
      </c>
      <c r="T6214">
        <f t="shared" si="879"/>
        <v>90</v>
      </c>
      <c r="U6214" t="str">
        <f t="shared" si="880"/>
        <v>Low</v>
      </c>
      <c r="V6214" t="str">
        <f t="shared" si="881"/>
        <v>Invalid NDC</v>
      </c>
    </row>
    <row r="6215" spans="1:22" x14ac:dyDescent="0.3">
      <c r="A6215" t="str">
        <f>Raw_Data!A6215</f>
        <v>26082229</v>
      </c>
      <c r="B6215">
        <f>Raw_Data!B6215</f>
        <v>45678</v>
      </c>
      <c r="C6215" t="str">
        <f>Raw_Data!C6215</f>
        <v>ALBUTEROL HFA 90 MCG INHALE</v>
      </c>
      <c r="D6215" t="str">
        <f>Raw_Data!D6215</f>
        <v>66993001968</v>
      </c>
      <c r="E6215" t="str">
        <f>Raw_Data!E6215</f>
        <v>FORD, JAMES</v>
      </c>
      <c r="F6215" t="str">
        <f>Raw_Data!F6215</f>
        <v>1033117684</v>
      </c>
      <c r="G6215" t="str">
        <f>Raw_Data!H6215</f>
        <v>2</v>
      </c>
      <c r="H6215">
        <f>IFERROR(VLOOKUP(G6215,Store_Map!$A$2:$I$100,3,FALSE),"")</f>
        <v>0</v>
      </c>
      <c r="I6215">
        <f>IFERROR(VLOOKUP(G6215,Store_Map!$A$2:$I$100,4,FALSE),"")</f>
        <v>0</v>
      </c>
      <c r="J6215">
        <f>IFERROR(VLOOKUP(G6215,Store_Map!$A$2:$I$100,5,FALSE),"")</f>
        <v>0</v>
      </c>
      <c r="K6215">
        <f>IFERROR(VLOOKUP(G6215,Store_Map!$A$2:$I$100,6,FALSE),"")</f>
        <v>0</v>
      </c>
      <c r="L6215">
        <f>IFERROR(VLOOKUP(G6215,Store_Map!$A$2:$I$100,7,FALSE),"")</f>
        <v>0</v>
      </c>
      <c r="M6215">
        <f>IFERROR(VLOOKUP(G6215,Store_Map!$A$2:$I$100,8,FALSE),"")</f>
        <v>0</v>
      </c>
      <c r="N6215">
        <f t="shared" si="873"/>
        <v>0</v>
      </c>
      <c r="O6215" t="str">
        <f t="shared" si="874"/>
        <v>PASS</v>
      </c>
      <c r="P6215" t="str">
        <f t="shared" si="875"/>
        <v>PASS</v>
      </c>
      <c r="Q6215" t="str">
        <f t="shared" si="876"/>
        <v>PASS</v>
      </c>
      <c r="R6215" t="str">
        <f t="shared" si="877"/>
        <v>PASS</v>
      </c>
      <c r="S6215" t="str">
        <f t="shared" si="878"/>
        <v>PASS</v>
      </c>
      <c r="T6215">
        <f t="shared" si="879"/>
        <v>100</v>
      </c>
      <c r="U6215" t="str">
        <f t="shared" si="880"/>
        <v>Low</v>
      </c>
      <c r="V6215" t="str">
        <f t="shared" si="881"/>
        <v>Clean</v>
      </c>
    </row>
    <row r="6216" spans="1:22" x14ac:dyDescent="0.3">
      <c r="A6216" t="str">
        <f>Raw_Data!A6216</f>
        <v>26081465</v>
      </c>
      <c r="B6216">
        <f>Raw_Data!B6216</f>
        <v>45678</v>
      </c>
      <c r="C6216" t="str">
        <f>Raw_Data!C6216</f>
        <v>GLIPIZIDE 5 MG TABLET</v>
      </c>
      <c r="D6216" t="str">
        <f>Raw_Data!D6216</f>
        <v>60505014101</v>
      </c>
      <c r="E6216" t="str">
        <f>Raw_Data!E6216</f>
        <v>FORD, JAMES</v>
      </c>
      <c r="F6216" t="str">
        <f>Raw_Data!F6216</f>
        <v>1033117684</v>
      </c>
      <c r="G6216" t="str">
        <f>Raw_Data!H6216</f>
        <v>2</v>
      </c>
      <c r="H6216">
        <f>IFERROR(VLOOKUP(G6216,Store_Map!$A$2:$I$100,3,FALSE),"")</f>
        <v>0</v>
      </c>
      <c r="I6216">
        <f>IFERROR(VLOOKUP(G6216,Store_Map!$A$2:$I$100,4,FALSE),"")</f>
        <v>0</v>
      </c>
      <c r="J6216">
        <f>IFERROR(VLOOKUP(G6216,Store_Map!$A$2:$I$100,5,FALSE),"")</f>
        <v>0</v>
      </c>
      <c r="K6216">
        <f>IFERROR(VLOOKUP(G6216,Store_Map!$A$2:$I$100,6,FALSE),"")</f>
        <v>0</v>
      </c>
      <c r="L6216">
        <f>IFERROR(VLOOKUP(G6216,Store_Map!$A$2:$I$100,7,FALSE),"")</f>
        <v>0</v>
      </c>
      <c r="M6216">
        <f>IFERROR(VLOOKUP(G6216,Store_Map!$A$2:$I$100,8,FALSE),"")</f>
        <v>0</v>
      </c>
      <c r="N6216">
        <f t="shared" si="873"/>
        <v>0</v>
      </c>
      <c r="O6216" t="str">
        <f t="shared" si="874"/>
        <v>PASS</v>
      </c>
      <c r="P6216" t="str">
        <f t="shared" si="875"/>
        <v>PASS</v>
      </c>
      <c r="Q6216" t="str">
        <f t="shared" si="876"/>
        <v>PASS</v>
      </c>
      <c r="R6216" t="str">
        <f t="shared" si="877"/>
        <v>PASS</v>
      </c>
      <c r="S6216" t="str">
        <f t="shared" si="878"/>
        <v>PASS</v>
      </c>
      <c r="T6216">
        <f t="shared" si="879"/>
        <v>100</v>
      </c>
      <c r="U6216" t="str">
        <f t="shared" si="880"/>
        <v>Low</v>
      </c>
      <c r="V6216" t="str">
        <f t="shared" si="881"/>
        <v>Clean</v>
      </c>
    </row>
    <row r="6217" spans="1:22" x14ac:dyDescent="0.3">
      <c r="A6217" t="str">
        <f>Raw_Data!A6217</f>
        <v>26077440</v>
      </c>
      <c r="B6217">
        <f>Raw_Data!B6217</f>
        <v>45678</v>
      </c>
      <c r="C6217" t="str">
        <f>Raw_Data!C6217</f>
        <v>METFORMIN HCL ER 500 MG TAB</v>
      </c>
      <c r="D6217" t="str">
        <f>Raw_Data!D6217</f>
        <v>70010049105</v>
      </c>
      <c r="E6217" t="str">
        <f>Raw_Data!E6217</f>
        <v>MACHADO, MARIA</v>
      </c>
      <c r="F6217" t="str">
        <f>Raw_Data!F6217</f>
        <v>1619100302</v>
      </c>
      <c r="G6217" t="str">
        <f>Raw_Data!H6217</f>
        <v>2</v>
      </c>
      <c r="H6217">
        <f>IFERROR(VLOOKUP(G6217,Store_Map!$A$2:$I$100,3,FALSE),"")</f>
        <v>0</v>
      </c>
      <c r="I6217">
        <f>IFERROR(VLOOKUP(G6217,Store_Map!$A$2:$I$100,4,FALSE),"")</f>
        <v>0</v>
      </c>
      <c r="J6217">
        <f>IFERROR(VLOOKUP(G6217,Store_Map!$A$2:$I$100,5,FALSE),"")</f>
        <v>0</v>
      </c>
      <c r="K6217">
        <f>IFERROR(VLOOKUP(G6217,Store_Map!$A$2:$I$100,6,FALSE),"")</f>
        <v>0</v>
      </c>
      <c r="L6217">
        <f>IFERROR(VLOOKUP(G6217,Store_Map!$A$2:$I$100,7,FALSE),"")</f>
        <v>0</v>
      </c>
      <c r="M6217">
        <f>IFERROR(VLOOKUP(G6217,Store_Map!$A$2:$I$100,8,FALSE),"")</f>
        <v>0</v>
      </c>
      <c r="N6217">
        <f t="shared" si="873"/>
        <v>0</v>
      </c>
      <c r="O6217" t="str">
        <f t="shared" si="874"/>
        <v>PASS</v>
      </c>
      <c r="P6217" t="str">
        <f t="shared" si="875"/>
        <v>PASS</v>
      </c>
      <c r="Q6217" t="str">
        <f t="shared" si="876"/>
        <v>PASS</v>
      </c>
      <c r="R6217" t="str">
        <f t="shared" si="877"/>
        <v>PASS</v>
      </c>
      <c r="S6217" t="str">
        <f t="shared" si="878"/>
        <v>PASS</v>
      </c>
      <c r="T6217">
        <f t="shared" si="879"/>
        <v>100</v>
      </c>
      <c r="U6217" t="str">
        <f t="shared" si="880"/>
        <v>Low</v>
      </c>
      <c r="V6217" t="str">
        <f t="shared" si="881"/>
        <v>Clean</v>
      </c>
    </row>
    <row r="6218" spans="1:22" x14ac:dyDescent="0.3">
      <c r="A6218" t="str">
        <f>Raw_Data!A6218</f>
        <v>26083316</v>
      </c>
      <c r="B6218">
        <f>Raw_Data!B6218</f>
        <v>45678</v>
      </c>
      <c r="C6218" t="str">
        <f>Raw_Data!C6218</f>
        <v>JARDIANCE 10 MG TABLET</v>
      </c>
      <c r="D6218" t="str">
        <f>Raw_Data!D6218</f>
        <v>597015290</v>
      </c>
      <c r="E6218" t="str">
        <f>Raw_Data!E6218</f>
        <v>MACHADO, MARIA</v>
      </c>
      <c r="F6218" t="str">
        <f>Raw_Data!F6218</f>
        <v>1619100302</v>
      </c>
      <c r="G6218" t="str">
        <f>Raw_Data!H6218</f>
        <v>2</v>
      </c>
      <c r="H6218">
        <f>IFERROR(VLOOKUP(G6218,Store_Map!$A$2:$I$100,3,FALSE),"")</f>
        <v>0</v>
      </c>
      <c r="I6218">
        <f>IFERROR(VLOOKUP(G6218,Store_Map!$A$2:$I$100,4,FALSE),"")</f>
        <v>0</v>
      </c>
      <c r="J6218">
        <f>IFERROR(VLOOKUP(G6218,Store_Map!$A$2:$I$100,5,FALSE),"")</f>
        <v>0</v>
      </c>
      <c r="K6218">
        <f>IFERROR(VLOOKUP(G6218,Store_Map!$A$2:$I$100,6,FALSE),"")</f>
        <v>0</v>
      </c>
      <c r="L6218">
        <f>IFERROR(VLOOKUP(G6218,Store_Map!$A$2:$I$100,7,FALSE),"")</f>
        <v>0</v>
      </c>
      <c r="M6218">
        <f>IFERROR(VLOOKUP(G6218,Store_Map!$A$2:$I$100,8,FALSE),"")</f>
        <v>0</v>
      </c>
      <c r="N6218">
        <f t="shared" si="873"/>
        <v>0</v>
      </c>
      <c r="O6218" t="str">
        <f t="shared" si="874"/>
        <v>PASS</v>
      </c>
      <c r="P6218" t="str">
        <f t="shared" si="875"/>
        <v>REVIEW</v>
      </c>
      <c r="Q6218" t="str">
        <f t="shared" si="876"/>
        <v>PASS</v>
      </c>
      <c r="R6218" t="str">
        <f t="shared" si="877"/>
        <v>PASS</v>
      </c>
      <c r="S6218" t="str">
        <f t="shared" si="878"/>
        <v>REVIEW</v>
      </c>
      <c r="T6218">
        <f t="shared" si="879"/>
        <v>90</v>
      </c>
      <c r="U6218" t="str">
        <f t="shared" si="880"/>
        <v>Low</v>
      </c>
      <c r="V6218" t="str">
        <f t="shared" si="881"/>
        <v>Invalid NDC</v>
      </c>
    </row>
    <row r="6219" spans="1:22" x14ac:dyDescent="0.3">
      <c r="A6219" t="str">
        <f>Raw_Data!A6219</f>
        <v>26079434</v>
      </c>
      <c r="B6219">
        <f>Raw_Data!B6219</f>
        <v>45678</v>
      </c>
      <c r="C6219" t="str">
        <f>Raw_Data!C6219</f>
        <v>ASPIRIN 81 MG CHEWABLE TABL</v>
      </c>
      <c r="D6219" t="str">
        <f>Raw_Data!D6219</f>
        <v>904679480</v>
      </c>
      <c r="E6219" t="str">
        <f>Raw_Data!E6219</f>
        <v>MACHADO, RODOLFO</v>
      </c>
      <c r="F6219" t="str">
        <f>Raw_Data!F6219</f>
        <v>1124235536</v>
      </c>
      <c r="G6219" t="str">
        <f>Raw_Data!H6219</f>
        <v>2</v>
      </c>
      <c r="H6219">
        <f>IFERROR(VLOOKUP(G6219,Store_Map!$A$2:$I$100,3,FALSE),"")</f>
        <v>0</v>
      </c>
      <c r="I6219">
        <f>IFERROR(VLOOKUP(G6219,Store_Map!$A$2:$I$100,4,FALSE),"")</f>
        <v>0</v>
      </c>
      <c r="J6219">
        <f>IFERROR(VLOOKUP(G6219,Store_Map!$A$2:$I$100,5,FALSE),"")</f>
        <v>0</v>
      </c>
      <c r="K6219">
        <f>IFERROR(VLOOKUP(G6219,Store_Map!$A$2:$I$100,6,FALSE),"")</f>
        <v>0</v>
      </c>
      <c r="L6219">
        <f>IFERROR(VLOOKUP(G6219,Store_Map!$A$2:$I$100,7,FALSE),"")</f>
        <v>0</v>
      </c>
      <c r="M6219">
        <f>IFERROR(VLOOKUP(G6219,Store_Map!$A$2:$I$100,8,FALSE),"")</f>
        <v>0</v>
      </c>
      <c r="N6219">
        <f t="shared" si="873"/>
        <v>0</v>
      </c>
      <c r="O6219" t="str">
        <f t="shared" si="874"/>
        <v>PASS</v>
      </c>
      <c r="P6219" t="str">
        <f t="shared" si="875"/>
        <v>REVIEW</v>
      </c>
      <c r="Q6219" t="str">
        <f t="shared" si="876"/>
        <v>PASS</v>
      </c>
      <c r="R6219" t="str">
        <f t="shared" si="877"/>
        <v>PASS</v>
      </c>
      <c r="S6219" t="str">
        <f t="shared" si="878"/>
        <v>REVIEW</v>
      </c>
      <c r="T6219">
        <f t="shared" si="879"/>
        <v>90</v>
      </c>
      <c r="U6219" t="str">
        <f t="shared" si="880"/>
        <v>Low</v>
      </c>
      <c r="V6219" t="str">
        <f t="shared" si="881"/>
        <v>Invalid NDC</v>
      </c>
    </row>
    <row r="6220" spans="1:22" x14ac:dyDescent="0.3">
      <c r="A6220" t="str">
        <f>Raw_Data!A6220</f>
        <v>26078655</v>
      </c>
      <c r="B6220">
        <f>Raw_Data!B6220</f>
        <v>45678</v>
      </c>
      <c r="C6220" t="str">
        <f>Raw_Data!C6220</f>
        <v>BIKTARVY 50-200-25 MG TABLE</v>
      </c>
      <c r="D6220" t="str">
        <f>Raw_Data!D6220</f>
        <v>61958250101</v>
      </c>
      <c r="E6220" t="str">
        <f>Raw_Data!E6220</f>
        <v>CHIRCA, IOANA</v>
      </c>
      <c r="F6220" t="str">
        <f>Raw_Data!F6220</f>
        <v>1932494077</v>
      </c>
      <c r="G6220" t="str">
        <f>Raw_Data!H6220</f>
        <v>2</v>
      </c>
      <c r="H6220">
        <f>IFERROR(VLOOKUP(G6220,Store_Map!$A$2:$I$100,3,FALSE),"")</f>
        <v>0</v>
      </c>
      <c r="I6220">
        <f>IFERROR(VLOOKUP(G6220,Store_Map!$A$2:$I$100,4,FALSE),"")</f>
        <v>0</v>
      </c>
      <c r="J6220">
        <f>IFERROR(VLOOKUP(G6220,Store_Map!$A$2:$I$100,5,FALSE),"")</f>
        <v>0</v>
      </c>
      <c r="K6220">
        <f>IFERROR(VLOOKUP(G6220,Store_Map!$A$2:$I$100,6,FALSE),"")</f>
        <v>0</v>
      </c>
      <c r="L6220">
        <f>IFERROR(VLOOKUP(G6220,Store_Map!$A$2:$I$100,7,FALSE),"")</f>
        <v>0</v>
      </c>
      <c r="M6220">
        <f>IFERROR(VLOOKUP(G6220,Store_Map!$A$2:$I$100,8,FALSE),"")</f>
        <v>0</v>
      </c>
      <c r="N6220">
        <f t="shared" si="873"/>
        <v>0</v>
      </c>
      <c r="O6220" t="str">
        <f t="shared" si="874"/>
        <v>PASS</v>
      </c>
      <c r="P6220" t="str">
        <f t="shared" si="875"/>
        <v>PASS</v>
      </c>
      <c r="Q6220" t="str">
        <f t="shared" si="876"/>
        <v>PASS</v>
      </c>
      <c r="R6220" t="str">
        <f t="shared" si="877"/>
        <v>PASS</v>
      </c>
      <c r="S6220" t="str">
        <f t="shared" si="878"/>
        <v>PASS</v>
      </c>
      <c r="T6220">
        <f t="shared" si="879"/>
        <v>100</v>
      </c>
      <c r="U6220" t="str">
        <f t="shared" si="880"/>
        <v>Low</v>
      </c>
      <c r="V6220" t="str">
        <f t="shared" si="881"/>
        <v>Clean</v>
      </c>
    </row>
    <row r="6221" spans="1:22" x14ac:dyDescent="0.3">
      <c r="A6221" t="str">
        <f>Raw_Data!A6221</f>
        <v>26083141</v>
      </c>
      <c r="B6221">
        <f>Raw_Data!B6221</f>
        <v>45678</v>
      </c>
      <c r="C6221" t="str">
        <f>Raw_Data!C6221</f>
        <v>FREESTYLE LIBRE 3 PLUS SENS</v>
      </c>
      <c r="D6221" t="str">
        <f>Raw_Data!D6221</f>
        <v>57599084400</v>
      </c>
      <c r="E6221" t="str">
        <f>Raw_Data!E6221</f>
        <v>PEDERSEN, JENNIFER</v>
      </c>
      <c r="F6221" t="str">
        <f>Raw_Data!F6221</f>
        <v>1073606661</v>
      </c>
      <c r="G6221" t="str">
        <f>Raw_Data!H6221</f>
        <v>2</v>
      </c>
      <c r="H6221">
        <f>IFERROR(VLOOKUP(G6221,Store_Map!$A$2:$I$100,3,FALSE),"")</f>
        <v>0</v>
      </c>
      <c r="I6221">
        <f>IFERROR(VLOOKUP(G6221,Store_Map!$A$2:$I$100,4,FALSE),"")</f>
        <v>0</v>
      </c>
      <c r="J6221">
        <f>IFERROR(VLOOKUP(G6221,Store_Map!$A$2:$I$100,5,FALSE),"")</f>
        <v>0</v>
      </c>
      <c r="K6221">
        <f>IFERROR(VLOOKUP(G6221,Store_Map!$A$2:$I$100,6,FALSE),"")</f>
        <v>0</v>
      </c>
      <c r="L6221">
        <f>IFERROR(VLOOKUP(G6221,Store_Map!$A$2:$I$100,7,FALSE),"")</f>
        <v>0</v>
      </c>
      <c r="M6221">
        <f>IFERROR(VLOOKUP(G6221,Store_Map!$A$2:$I$100,8,FALSE),"")</f>
        <v>0</v>
      </c>
      <c r="N6221">
        <f t="shared" si="873"/>
        <v>0</v>
      </c>
      <c r="O6221" t="str">
        <f t="shared" si="874"/>
        <v>PASS</v>
      </c>
      <c r="P6221" t="str">
        <f t="shared" si="875"/>
        <v>PASS</v>
      </c>
      <c r="Q6221" t="str">
        <f t="shared" si="876"/>
        <v>PASS</v>
      </c>
      <c r="R6221" t="str">
        <f t="shared" si="877"/>
        <v>PASS</v>
      </c>
      <c r="S6221" t="str">
        <f t="shared" si="878"/>
        <v>PASS</v>
      </c>
      <c r="T6221">
        <f t="shared" si="879"/>
        <v>100</v>
      </c>
      <c r="U6221" t="str">
        <f t="shared" si="880"/>
        <v>Low</v>
      </c>
      <c r="V6221" t="str">
        <f t="shared" si="881"/>
        <v>Clean</v>
      </c>
    </row>
    <row r="6222" spans="1:22" x14ac:dyDescent="0.3">
      <c r="A6222" t="str">
        <f>Raw_Data!A6222</f>
        <v>26085046</v>
      </c>
      <c r="B6222">
        <f>Raw_Data!B6222</f>
        <v>45678</v>
      </c>
      <c r="C6222" t="str">
        <f>Raw_Data!C6222</f>
        <v>PREDNISONE 10 MG TABLET</v>
      </c>
      <c r="D6222" t="str">
        <f>Raw_Data!D6222</f>
        <v>378064101</v>
      </c>
      <c r="E6222" t="str">
        <f>Raw_Data!E6222</f>
        <v>GIBBS, JON</v>
      </c>
      <c r="F6222" t="str">
        <f>Raw_Data!F6222</f>
        <v>1700896156</v>
      </c>
      <c r="G6222" t="str">
        <f>Raw_Data!H6222</f>
        <v>2</v>
      </c>
      <c r="H6222">
        <f>IFERROR(VLOOKUP(G6222,Store_Map!$A$2:$I$100,3,FALSE),"")</f>
        <v>0</v>
      </c>
      <c r="I6222">
        <f>IFERROR(VLOOKUP(G6222,Store_Map!$A$2:$I$100,4,FALSE),"")</f>
        <v>0</v>
      </c>
      <c r="J6222">
        <f>IFERROR(VLOOKUP(G6222,Store_Map!$A$2:$I$100,5,FALSE),"")</f>
        <v>0</v>
      </c>
      <c r="K6222">
        <f>IFERROR(VLOOKUP(G6222,Store_Map!$A$2:$I$100,6,FALSE),"")</f>
        <v>0</v>
      </c>
      <c r="L6222">
        <f>IFERROR(VLOOKUP(G6222,Store_Map!$A$2:$I$100,7,FALSE),"")</f>
        <v>0</v>
      </c>
      <c r="M6222">
        <f>IFERROR(VLOOKUP(G6222,Store_Map!$A$2:$I$100,8,FALSE),"")</f>
        <v>0</v>
      </c>
      <c r="N6222">
        <f t="shared" si="873"/>
        <v>0</v>
      </c>
      <c r="O6222" t="str">
        <f t="shared" si="874"/>
        <v>PASS</v>
      </c>
      <c r="P6222" t="str">
        <f t="shared" si="875"/>
        <v>REVIEW</v>
      </c>
      <c r="Q6222" t="str">
        <f t="shared" si="876"/>
        <v>PASS</v>
      </c>
      <c r="R6222" t="str">
        <f t="shared" si="877"/>
        <v>PASS</v>
      </c>
      <c r="S6222" t="str">
        <f t="shared" si="878"/>
        <v>REVIEW</v>
      </c>
      <c r="T6222">
        <f t="shared" si="879"/>
        <v>90</v>
      </c>
      <c r="U6222" t="str">
        <f t="shared" si="880"/>
        <v>Low</v>
      </c>
      <c r="V6222" t="str">
        <f t="shared" si="881"/>
        <v>Invalid NDC</v>
      </c>
    </row>
    <row r="6223" spans="1:22" x14ac:dyDescent="0.3">
      <c r="A6223" t="str">
        <f>Raw_Data!A6223</f>
        <v>26085047</v>
      </c>
      <c r="B6223">
        <f>Raw_Data!B6223</f>
        <v>45678</v>
      </c>
      <c r="C6223" t="str">
        <f>Raw_Data!C6223</f>
        <v>LOVASTATIN 20 MG TABLET</v>
      </c>
      <c r="D6223" t="str">
        <f>Raw_Data!D6223</f>
        <v>68180046801</v>
      </c>
      <c r="E6223" t="str">
        <f>Raw_Data!E6223</f>
        <v>BYNE, EDMUND</v>
      </c>
      <c r="F6223" t="str">
        <f>Raw_Data!F6223</f>
        <v>1033186648</v>
      </c>
      <c r="G6223" t="str">
        <f>Raw_Data!H6223</f>
        <v>2</v>
      </c>
      <c r="H6223">
        <f>IFERROR(VLOOKUP(G6223,Store_Map!$A$2:$I$100,3,FALSE),"")</f>
        <v>0</v>
      </c>
      <c r="I6223">
        <f>IFERROR(VLOOKUP(G6223,Store_Map!$A$2:$I$100,4,FALSE),"")</f>
        <v>0</v>
      </c>
      <c r="J6223">
        <f>IFERROR(VLOOKUP(G6223,Store_Map!$A$2:$I$100,5,FALSE),"")</f>
        <v>0</v>
      </c>
      <c r="K6223">
        <f>IFERROR(VLOOKUP(G6223,Store_Map!$A$2:$I$100,6,FALSE),"")</f>
        <v>0</v>
      </c>
      <c r="L6223">
        <f>IFERROR(VLOOKUP(G6223,Store_Map!$A$2:$I$100,7,FALSE),"")</f>
        <v>0</v>
      </c>
      <c r="M6223">
        <f>IFERROR(VLOOKUP(G6223,Store_Map!$A$2:$I$100,8,FALSE),"")</f>
        <v>0</v>
      </c>
      <c r="N6223">
        <f t="shared" si="873"/>
        <v>0</v>
      </c>
      <c r="O6223" t="str">
        <f t="shared" si="874"/>
        <v>PASS</v>
      </c>
      <c r="P6223" t="str">
        <f t="shared" si="875"/>
        <v>PASS</v>
      </c>
      <c r="Q6223" t="str">
        <f t="shared" si="876"/>
        <v>PASS</v>
      </c>
      <c r="R6223" t="str">
        <f t="shared" si="877"/>
        <v>PASS</v>
      </c>
      <c r="S6223" t="str">
        <f t="shared" si="878"/>
        <v>PASS</v>
      </c>
      <c r="T6223">
        <f t="shared" si="879"/>
        <v>100</v>
      </c>
      <c r="U6223" t="str">
        <f t="shared" si="880"/>
        <v>Low</v>
      </c>
      <c r="V6223" t="str">
        <f t="shared" si="881"/>
        <v>Clean</v>
      </c>
    </row>
    <row r="6224" spans="1:22" x14ac:dyDescent="0.3">
      <c r="A6224" t="str">
        <f>Raw_Data!A6224</f>
        <v>26083661</v>
      </c>
      <c r="B6224">
        <f>Raw_Data!B6224</f>
        <v>45678</v>
      </c>
      <c r="C6224" t="str">
        <f>Raw_Data!C6224</f>
        <v>JULUCA 50-25 MG TABLET</v>
      </c>
      <c r="D6224" t="str">
        <f>Raw_Data!D6224</f>
        <v>49702024213</v>
      </c>
      <c r="E6224" t="str">
        <f>Raw_Data!E6224</f>
        <v>GONZALEZ, ANDREA</v>
      </c>
      <c r="F6224" t="str">
        <f>Raw_Data!F6224</f>
        <v>1336176403</v>
      </c>
      <c r="G6224" t="str">
        <f>Raw_Data!H6224</f>
        <v>2</v>
      </c>
      <c r="H6224">
        <f>IFERROR(VLOOKUP(G6224,Store_Map!$A$2:$I$100,3,FALSE),"")</f>
        <v>0</v>
      </c>
      <c r="I6224">
        <f>IFERROR(VLOOKUP(G6224,Store_Map!$A$2:$I$100,4,FALSE),"")</f>
        <v>0</v>
      </c>
      <c r="J6224">
        <f>IFERROR(VLOOKUP(G6224,Store_Map!$A$2:$I$100,5,FALSE),"")</f>
        <v>0</v>
      </c>
      <c r="K6224">
        <f>IFERROR(VLOOKUP(G6224,Store_Map!$A$2:$I$100,6,FALSE),"")</f>
        <v>0</v>
      </c>
      <c r="L6224">
        <f>IFERROR(VLOOKUP(G6224,Store_Map!$A$2:$I$100,7,FALSE),"")</f>
        <v>0</v>
      </c>
      <c r="M6224">
        <f>IFERROR(VLOOKUP(G6224,Store_Map!$A$2:$I$100,8,FALSE),"")</f>
        <v>0</v>
      </c>
      <c r="N6224">
        <f t="shared" si="873"/>
        <v>0</v>
      </c>
      <c r="O6224" t="str">
        <f t="shared" si="874"/>
        <v>PASS</v>
      </c>
      <c r="P6224" t="str">
        <f t="shared" si="875"/>
        <v>PASS</v>
      </c>
      <c r="Q6224" t="str">
        <f t="shared" si="876"/>
        <v>PASS</v>
      </c>
      <c r="R6224" t="str">
        <f t="shared" si="877"/>
        <v>PASS</v>
      </c>
      <c r="S6224" t="str">
        <f t="shared" si="878"/>
        <v>PASS</v>
      </c>
      <c r="T6224">
        <f t="shared" si="879"/>
        <v>100</v>
      </c>
      <c r="U6224" t="str">
        <f t="shared" si="880"/>
        <v>Low</v>
      </c>
      <c r="V6224" t="str">
        <f t="shared" si="881"/>
        <v>Clean</v>
      </c>
    </row>
    <row r="6225" spans="1:22" x14ac:dyDescent="0.3">
      <c r="A6225" t="str">
        <f>Raw_Data!A6225</f>
        <v>26085049</v>
      </c>
      <c r="B6225">
        <f>Raw_Data!B6225</f>
        <v>45678</v>
      </c>
      <c r="C6225" t="str">
        <f>Raw_Data!C6225</f>
        <v>IBUPROFEN 800 MG TABLET</v>
      </c>
      <c r="D6225" t="str">
        <f>Raw_Data!D6225</f>
        <v>65162046650</v>
      </c>
      <c r="E6225" t="str">
        <f>Raw_Data!E6225</f>
        <v>GIBBS, JON</v>
      </c>
      <c r="F6225" t="str">
        <f>Raw_Data!F6225</f>
        <v>1700896156</v>
      </c>
      <c r="G6225" t="str">
        <f>Raw_Data!H6225</f>
        <v>2</v>
      </c>
      <c r="H6225">
        <f>IFERROR(VLOOKUP(G6225,Store_Map!$A$2:$I$100,3,FALSE),"")</f>
        <v>0</v>
      </c>
      <c r="I6225">
        <f>IFERROR(VLOOKUP(G6225,Store_Map!$A$2:$I$100,4,FALSE),"")</f>
        <v>0</v>
      </c>
      <c r="J6225">
        <f>IFERROR(VLOOKUP(G6225,Store_Map!$A$2:$I$100,5,FALSE),"")</f>
        <v>0</v>
      </c>
      <c r="K6225">
        <f>IFERROR(VLOOKUP(G6225,Store_Map!$A$2:$I$100,6,FALSE),"")</f>
        <v>0</v>
      </c>
      <c r="L6225">
        <f>IFERROR(VLOOKUP(G6225,Store_Map!$A$2:$I$100,7,FALSE),"")</f>
        <v>0</v>
      </c>
      <c r="M6225">
        <f>IFERROR(VLOOKUP(G6225,Store_Map!$A$2:$I$100,8,FALSE),"")</f>
        <v>0</v>
      </c>
      <c r="N6225">
        <f t="shared" si="873"/>
        <v>0</v>
      </c>
      <c r="O6225" t="str">
        <f t="shared" si="874"/>
        <v>PASS</v>
      </c>
      <c r="P6225" t="str">
        <f t="shared" si="875"/>
        <v>PASS</v>
      </c>
      <c r="Q6225" t="str">
        <f t="shared" si="876"/>
        <v>PASS</v>
      </c>
      <c r="R6225" t="str">
        <f t="shared" si="877"/>
        <v>PASS</v>
      </c>
      <c r="S6225" t="str">
        <f t="shared" si="878"/>
        <v>PASS</v>
      </c>
      <c r="T6225">
        <f t="shared" si="879"/>
        <v>100</v>
      </c>
      <c r="U6225" t="str">
        <f t="shared" si="880"/>
        <v>Low</v>
      </c>
      <c r="V6225" t="str">
        <f t="shared" si="881"/>
        <v>Clean</v>
      </c>
    </row>
    <row r="6226" spans="1:22" x14ac:dyDescent="0.3">
      <c r="A6226" t="str">
        <f>Raw_Data!A6226</f>
        <v>26084815</v>
      </c>
      <c r="B6226">
        <f>Raw_Data!B6226</f>
        <v>45678</v>
      </c>
      <c r="C6226" t="str">
        <f>Raw_Data!C6226</f>
        <v>OLANZAPINE 15 MG TABLET</v>
      </c>
      <c r="D6226" t="str">
        <f>Raw_Data!D6226</f>
        <v>55111016730</v>
      </c>
      <c r="E6226" t="str">
        <f>Raw_Data!E6226</f>
        <v>ALLEN, AMANDA</v>
      </c>
      <c r="F6226" t="str">
        <f>Raw_Data!F6226</f>
        <v>1982231882</v>
      </c>
      <c r="G6226" t="str">
        <f>Raw_Data!H6226</f>
        <v>2</v>
      </c>
      <c r="H6226">
        <f>IFERROR(VLOOKUP(G6226,Store_Map!$A$2:$I$100,3,FALSE),"")</f>
        <v>0</v>
      </c>
      <c r="I6226">
        <f>IFERROR(VLOOKUP(G6226,Store_Map!$A$2:$I$100,4,FALSE),"")</f>
        <v>0</v>
      </c>
      <c r="J6226">
        <f>IFERROR(VLOOKUP(G6226,Store_Map!$A$2:$I$100,5,FALSE),"")</f>
        <v>0</v>
      </c>
      <c r="K6226">
        <f>IFERROR(VLOOKUP(G6226,Store_Map!$A$2:$I$100,6,FALSE),"")</f>
        <v>0</v>
      </c>
      <c r="L6226">
        <f>IFERROR(VLOOKUP(G6226,Store_Map!$A$2:$I$100,7,FALSE),"")</f>
        <v>0</v>
      </c>
      <c r="M6226">
        <f>IFERROR(VLOOKUP(G6226,Store_Map!$A$2:$I$100,8,FALSE),"")</f>
        <v>0</v>
      </c>
      <c r="N6226">
        <f t="shared" si="873"/>
        <v>0</v>
      </c>
      <c r="O6226" t="str">
        <f t="shared" si="874"/>
        <v>PASS</v>
      </c>
      <c r="P6226" t="str">
        <f t="shared" si="875"/>
        <v>PASS</v>
      </c>
      <c r="Q6226" t="str">
        <f t="shared" si="876"/>
        <v>PASS</v>
      </c>
      <c r="R6226" t="str">
        <f t="shared" si="877"/>
        <v>PASS</v>
      </c>
      <c r="S6226" t="str">
        <f t="shared" si="878"/>
        <v>PASS</v>
      </c>
      <c r="T6226">
        <f t="shared" si="879"/>
        <v>100</v>
      </c>
      <c r="U6226" t="str">
        <f t="shared" si="880"/>
        <v>Low</v>
      </c>
      <c r="V6226" t="str">
        <f t="shared" si="881"/>
        <v>Clean</v>
      </c>
    </row>
    <row r="6227" spans="1:22" x14ac:dyDescent="0.3">
      <c r="A6227" t="str">
        <f>Raw_Data!A6227</f>
        <v>26076984</v>
      </c>
      <c r="B6227">
        <f>Raw_Data!B6227</f>
        <v>45678</v>
      </c>
      <c r="C6227" t="str">
        <f>Raw_Data!C6227</f>
        <v>ATORVASTATIN 10 MG TABLET</v>
      </c>
      <c r="D6227" t="str">
        <f>Raw_Data!D6227</f>
        <v>378395077</v>
      </c>
      <c r="E6227" t="str">
        <f>Raw_Data!E6227</f>
        <v>FORD, JAMES</v>
      </c>
      <c r="F6227" t="str">
        <f>Raw_Data!F6227</f>
        <v>1033117684</v>
      </c>
      <c r="G6227" t="str">
        <f>Raw_Data!H6227</f>
        <v>2</v>
      </c>
      <c r="H6227">
        <f>IFERROR(VLOOKUP(G6227,Store_Map!$A$2:$I$100,3,FALSE),"")</f>
        <v>0</v>
      </c>
      <c r="I6227">
        <f>IFERROR(VLOOKUP(G6227,Store_Map!$A$2:$I$100,4,FALSE),"")</f>
        <v>0</v>
      </c>
      <c r="J6227">
        <f>IFERROR(VLOOKUP(G6227,Store_Map!$A$2:$I$100,5,FALSE),"")</f>
        <v>0</v>
      </c>
      <c r="K6227">
        <f>IFERROR(VLOOKUP(G6227,Store_Map!$A$2:$I$100,6,FALSE),"")</f>
        <v>0</v>
      </c>
      <c r="L6227">
        <f>IFERROR(VLOOKUP(G6227,Store_Map!$A$2:$I$100,7,FALSE),"")</f>
        <v>0</v>
      </c>
      <c r="M6227">
        <f>IFERROR(VLOOKUP(G6227,Store_Map!$A$2:$I$100,8,FALSE),"")</f>
        <v>0</v>
      </c>
      <c r="N6227">
        <f t="shared" si="873"/>
        <v>0</v>
      </c>
      <c r="O6227" t="str">
        <f t="shared" si="874"/>
        <v>PASS</v>
      </c>
      <c r="P6227" t="str">
        <f t="shared" si="875"/>
        <v>REVIEW</v>
      </c>
      <c r="Q6227" t="str">
        <f t="shared" si="876"/>
        <v>PASS</v>
      </c>
      <c r="R6227" t="str">
        <f t="shared" si="877"/>
        <v>PASS</v>
      </c>
      <c r="S6227" t="str">
        <f t="shared" si="878"/>
        <v>REVIEW</v>
      </c>
      <c r="T6227">
        <f t="shared" si="879"/>
        <v>90</v>
      </c>
      <c r="U6227" t="str">
        <f t="shared" si="880"/>
        <v>Low</v>
      </c>
      <c r="V6227" t="str">
        <f t="shared" si="881"/>
        <v>Invalid NDC</v>
      </c>
    </row>
    <row r="6228" spans="1:22" x14ac:dyDescent="0.3">
      <c r="A6228" t="str">
        <f>Raw_Data!A6228</f>
        <v>26076983</v>
      </c>
      <c r="B6228">
        <f>Raw_Data!B6228</f>
        <v>45678</v>
      </c>
      <c r="C6228" t="str">
        <f>Raw_Data!C6228</f>
        <v>METFORMIN HCL 1,000 MG TABL</v>
      </c>
      <c r="D6228" t="str">
        <f>Raw_Data!D6228</f>
        <v>65862001099</v>
      </c>
      <c r="E6228" t="str">
        <f>Raw_Data!E6228</f>
        <v>FORD, JAMES</v>
      </c>
      <c r="F6228" t="str">
        <f>Raw_Data!F6228</f>
        <v>1033117684</v>
      </c>
      <c r="G6228" t="str">
        <f>Raw_Data!H6228</f>
        <v>2</v>
      </c>
      <c r="H6228">
        <f>IFERROR(VLOOKUP(G6228,Store_Map!$A$2:$I$100,3,FALSE),"")</f>
        <v>0</v>
      </c>
      <c r="I6228">
        <f>IFERROR(VLOOKUP(G6228,Store_Map!$A$2:$I$100,4,FALSE),"")</f>
        <v>0</v>
      </c>
      <c r="J6228">
        <f>IFERROR(VLOOKUP(G6228,Store_Map!$A$2:$I$100,5,FALSE),"")</f>
        <v>0</v>
      </c>
      <c r="K6228">
        <f>IFERROR(VLOOKUP(G6228,Store_Map!$A$2:$I$100,6,FALSE),"")</f>
        <v>0</v>
      </c>
      <c r="L6228">
        <f>IFERROR(VLOOKUP(G6228,Store_Map!$A$2:$I$100,7,FALSE),"")</f>
        <v>0</v>
      </c>
      <c r="M6228">
        <f>IFERROR(VLOOKUP(G6228,Store_Map!$A$2:$I$100,8,FALSE),"")</f>
        <v>0</v>
      </c>
      <c r="N6228">
        <f t="shared" si="873"/>
        <v>0</v>
      </c>
      <c r="O6228" t="str">
        <f t="shared" si="874"/>
        <v>PASS</v>
      </c>
      <c r="P6228" t="str">
        <f t="shared" si="875"/>
        <v>PASS</v>
      </c>
      <c r="Q6228" t="str">
        <f t="shared" si="876"/>
        <v>PASS</v>
      </c>
      <c r="R6228" t="str">
        <f t="shared" si="877"/>
        <v>PASS</v>
      </c>
      <c r="S6228" t="str">
        <f t="shared" si="878"/>
        <v>PASS</v>
      </c>
      <c r="T6228">
        <f t="shared" si="879"/>
        <v>100</v>
      </c>
      <c r="U6228" t="str">
        <f t="shared" si="880"/>
        <v>Low</v>
      </c>
      <c r="V6228" t="str">
        <f t="shared" si="881"/>
        <v>Clean</v>
      </c>
    </row>
    <row r="6229" spans="1:22" x14ac:dyDescent="0.3">
      <c r="A6229" t="str">
        <f>Raw_Data!A6229</f>
        <v>26083154</v>
      </c>
      <c r="B6229">
        <f>Raw_Data!B6229</f>
        <v>45678</v>
      </c>
      <c r="C6229" t="str">
        <f>Raw_Data!C6229</f>
        <v>VITAMIN C 500 MG TABLET</v>
      </c>
      <c r="D6229" t="str">
        <f>Raw_Data!D6229</f>
        <v>904052360</v>
      </c>
      <c r="E6229" t="str">
        <f>Raw_Data!E6229</f>
        <v>FORD, JAMES</v>
      </c>
      <c r="F6229" t="str">
        <f>Raw_Data!F6229</f>
        <v>1033117684</v>
      </c>
      <c r="G6229" t="str">
        <f>Raw_Data!H6229</f>
        <v>2</v>
      </c>
      <c r="H6229">
        <f>IFERROR(VLOOKUP(G6229,Store_Map!$A$2:$I$100,3,FALSE),"")</f>
        <v>0</v>
      </c>
      <c r="I6229">
        <f>IFERROR(VLOOKUP(G6229,Store_Map!$A$2:$I$100,4,FALSE),"")</f>
        <v>0</v>
      </c>
      <c r="J6229">
        <f>IFERROR(VLOOKUP(G6229,Store_Map!$A$2:$I$100,5,FALSE),"")</f>
        <v>0</v>
      </c>
      <c r="K6229">
        <f>IFERROR(VLOOKUP(G6229,Store_Map!$A$2:$I$100,6,FALSE),"")</f>
        <v>0</v>
      </c>
      <c r="L6229">
        <f>IFERROR(VLOOKUP(G6229,Store_Map!$A$2:$I$100,7,FALSE),"")</f>
        <v>0</v>
      </c>
      <c r="M6229">
        <f>IFERROR(VLOOKUP(G6229,Store_Map!$A$2:$I$100,8,FALSE),"")</f>
        <v>0</v>
      </c>
      <c r="N6229">
        <f t="shared" si="873"/>
        <v>0</v>
      </c>
      <c r="O6229" t="str">
        <f t="shared" si="874"/>
        <v>PASS</v>
      </c>
      <c r="P6229" t="str">
        <f t="shared" si="875"/>
        <v>REVIEW</v>
      </c>
      <c r="Q6229" t="str">
        <f t="shared" si="876"/>
        <v>PASS</v>
      </c>
      <c r="R6229" t="str">
        <f t="shared" si="877"/>
        <v>PASS</v>
      </c>
      <c r="S6229" t="str">
        <f t="shared" si="878"/>
        <v>REVIEW</v>
      </c>
      <c r="T6229">
        <f t="shared" si="879"/>
        <v>90</v>
      </c>
      <c r="U6229" t="str">
        <f t="shared" si="880"/>
        <v>Low</v>
      </c>
      <c r="V6229" t="str">
        <f t="shared" si="881"/>
        <v>Invalid NDC</v>
      </c>
    </row>
    <row r="6230" spans="1:22" x14ac:dyDescent="0.3">
      <c r="A6230" t="str">
        <f>Raw_Data!A6230</f>
        <v>26083186</v>
      </c>
      <c r="B6230">
        <f>Raw_Data!B6230</f>
        <v>45678</v>
      </c>
      <c r="C6230" t="str">
        <f>Raw_Data!C6230</f>
        <v>LOSARTAN POTASSIUM 50 MG TA</v>
      </c>
      <c r="D6230" t="str">
        <f>Raw_Data!D6230</f>
        <v>65862020299</v>
      </c>
      <c r="E6230" t="str">
        <f>Raw_Data!E6230</f>
        <v>BYNE, EDMUND</v>
      </c>
      <c r="F6230" t="str">
        <f>Raw_Data!F6230</f>
        <v>1033186648</v>
      </c>
      <c r="G6230" t="str">
        <f>Raw_Data!H6230</f>
        <v>2</v>
      </c>
      <c r="H6230">
        <f>IFERROR(VLOOKUP(G6230,Store_Map!$A$2:$I$100,3,FALSE),"")</f>
        <v>0</v>
      </c>
      <c r="I6230">
        <f>IFERROR(VLOOKUP(G6230,Store_Map!$A$2:$I$100,4,FALSE),"")</f>
        <v>0</v>
      </c>
      <c r="J6230">
        <f>IFERROR(VLOOKUP(G6230,Store_Map!$A$2:$I$100,5,FALSE),"")</f>
        <v>0</v>
      </c>
      <c r="K6230">
        <f>IFERROR(VLOOKUP(G6230,Store_Map!$A$2:$I$100,6,FALSE),"")</f>
        <v>0</v>
      </c>
      <c r="L6230">
        <f>IFERROR(VLOOKUP(G6230,Store_Map!$A$2:$I$100,7,FALSE),"")</f>
        <v>0</v>
      </c>
      <c r="M6230">
        <f>IFERROR(VLOOKUP(G6230,Store_Map!$A$2:$I$100,8,FALSE),"")</f>
        <v>0</v>
      </c>
      <c r="N6230">
        <f t="shared" si="873"/>
        <v>0</v>
      </c>
      <c r="O6230" t="str">
        <f t="shared" si="874"/>
        <v>PASS</v>
      </c>
      <c r="P6230" t="str">
        <f t="shared" si="875"/>
        <v>PASS</v>
      </c>
      <c r="Q6230" t="str">
        <f t="shared" si="876"/>
        <v>PASS</v>
      </c>
      <c r="R6230" t="str">
        <f t="shared" si="877"/>
        <v>PASS</v>
      </c>
      <c r="S6230" t="str">
        <f t="shared" si="878"/>
        <v>PASS</v>
      </c>
      <c r="T6230">
        <f t="shared" si="879"/>
        <v>100</v>
      </c>
      <c r="U6230" t="str">
        <f t="shared" si="880"/>
        <v>Low</v>
      </c>
      <c r="V6230" t="str">
        <f t="shared" si="881"/>
        <v>Clean</v>
      </c>
    </row>
    <row r="6231" spans="1:22" x14ac:dyDescent="0.3">
      <c r="A6231" t="str">
        <f>Raw_Data!A6231</f>
        <v>26083062</v>
      </c>
      <c r="B6231">
        <f>Raw_Data!B6231</f>
        <v>45678</v>
      </c>
      <c r="C6231" t="str">
        <f>Raw_Data!C6231</f>
        <v>OZEMPIC 2 MG/DOSE (8 MG/3 M</v>
      </c>
      <c r="D6231" t="str">
        <f>Raw_Data!D6231</f>
        <v>169477212</v>
      </c>
      <c r="E6231" t="str">
        <f>Raw_Data!E6231</f>
        <v>FORD, JAMES</v>
      </c>
      <c r="F6231" t="str">
        <f>Raw_Data!F6231</f>
        <v>1033117684</v>
      </c>
      <c r="G6231" t="str">
        <f>Raw_Data!H6231</f>
        <v>2</v>
      </c>
      <c r="H6231">
        <f>IFERROR(VLOOKUP(G6231,Store_Map!$A$2:$I$100,3,FALSE),"")</f>
        <v>0</v>
      </c>
      <c r="I6231">
        <f>IFERROR(VLOOKUP(G6231,Store_Map!$A$2:$I$100,4,FALSE),"")</f>
        <v>0</v>
      </c>
      <c r="J6231">
        <f>IFERROR(VLOOKUP(G6231,Store_Map!$A$2:$I$100,5,FALSE),"")</f>
        <v>0</v>
      </c>
      <c r="K6231">
        <f>IFERROR(VLOOKUP(G6231,Store_Map!$A$2:$I$100,6,FALSE),"")</f>
        <v>0</v>
      </c>
      <c r="L6231">
        <f>IFERROR(VLOOKUP(G6231,Store_Map!$A$2:$I$100,7,FALSE),"")</f>
        <v>0</v>
      </c>
      <c r="M6231">
        <f>IFERROR(VLOOKUP(G6231,Store_Map!$A$2:$I$100,8,FALSE),"")</f>
        <v>0</v>
      </c>
      <c r="N6231">
        <f t="shared" si="873"/>
        <v>0</v>
      </c>
      <c r="O6231" t="str">
        <f t="shared" si="874"/>
        <v>PASS</v>
      </c>
      <c r="P6231" t="str">
        <f t="shared" si="875"/>
        <v>REVIEW</v>
      </c>
      <c r="Q6231" t="str">
        <f t="shared" si="876"/>
        <v>PASS</v>
      </c>
      <c r="R6231" t="str">
        <f t="shared" si="877"/>
        <v>PASS</v>
      </c>
      <c r="S6231" t="str">
        <f t="shared" si="878"/>
        <v>REVIEW</v>
      </c>
      <c r="T6231">
        <f t="shared" si="879"/>
        <v>90</v>
      </c>
      <c r="U6231" t="str">
        <f t="shared" si="880"/>
        <v>Low</v>
      </c>
      <c r="V6231" t="str">
        <f t="shared" si="881"/>
        <v>Invalid NDC</v>
      </c>
    </row>
    <row r="6232" spans="1:22" x14ac:dyDescent="0.3">
      <c r="A6232" t="str">
        <f>Raw_Data!A6232</f>
        <v>26083855</v>
      </c>
      <c r="B6232">
        <f>Raw_Data!B6232</f>
        <v>45678</v>
      </c>
      <c r="C6232" t="str">
        <f>Raw_Data!C6232</f>
        <v>TRIAMTERENE-HCTZ 75-50 MG T</v>
      </c>
      <c r="D6232" t="str">
        <f>Raw_Data!D6232</f>
        <v>60505265701</v>
      </c>
      <c r="E6232" t="str">
        <f>Raw_Data!E6232</f>
        <v>RENEW, MARGARET</v>
      </c>
      <c r="F6232" t="str">
        <f>Raw_Data!F6232</f>
        <v>1699759688</v>
      </c>
      <c r="G6232" t="str">
        <f>Raw_Data!H6232</f>
        <v>2</v>
      </c>
      <c r="H6232">
        <f>IFERROR(VLOOKUP(G6232,Store_Map!$A$2:$I$100,3,FALSE),"")</f>
        <v>0</v>
      </c>
      <c r="I6232">
        <f>IFERROR(VLOOKUP(G6232,Store_Map!$A$2:$I$100,4,FALSE),"")</f>
        <v>0</v>
      </c>
      <c r="J6232">
        <f>IFERROR(VLOOKUP(G6232,Store_Map!$A$2:$I$100,5,FALSE),"")</f>
        <v>0</v>
      </c>
      <c r="K6232">
        <f>IFERROR(VLOOKUP(G6232,Store_Map!$A$2:$I$100,6,FALSE),"")</f>
        <v>0</v>
      </c>
      <c r="L6232">
        <f>IFERROR(VLOOKUP(G6232,Store_Map!$A$2:$I$100,7,FALSE),"")</f>
        <v>0</v>
      </c>
      <c r="M6232">
        <f>IFERROR(VLOOKUP(G6232,Store_Map!$A$2:$I$100,8,FALSE),"")</f>
        <v>0</v>
      </c>
      <c r="N6232">
        <f t="shared" si="873"/>
        <v>0</v>
      </c>
      <c r="O6232" t="str">
        <f t="shared" si="874"/>
        <v>PASS</v>
      </c>
      <c r="P6232" t="str">
        <f t="shared" si="875"/>
        <v>PASS</v>
      </c>
      <c r="Q6232" t="str">
        <f t="shared" si="876"/>
        <v>PASS</v>
      </c>
      <c r="R6232" t="str">
        <f t="shared" si="877"/>
        <v>PASS</v>
      </c>
      <c r="S6232" t="str">
        <f t="shared" si="878"/>
        <v>PASS</v>
      </c>
      <c r="T6232">
        <f t="shared" si="879"/>
        <v>100</v>
      </c>
      <c r="U6232" t="str">
        <f t="shared" si="880"/>
        <v>Low</v>
      </c>
      <c r="V6232" t="str">
        <f t="shared" si="881"/>
        <v>Clean</v>
      </c>
    </row>
    <row r="6233" spans="1:22" x14ac:dyDescent="0.3">
      <c r="A6233" t="str">
        <f>Raw_Data!A6233</f>
        <v>26083854</v>
      </c>
      <c r="B6233">
        <f>Raw_Data!B6233</f>
        <v>45678</v>
      </c>
      <c r="C6233" t="str">
        <f>Raw_Data!C6233</f>
        <v>LOSARTAN POTASSIUM 100 MG T</v>
      </c>
      <c r="D6233" t="str">
        <f>Raw_Data!D6233</f>
        <v>65862020399</v>
      </c>
      <c r="E6233" t="str">
        <f>Raw_Data!E6233</f>
        <v>RENEW, MARGARET</v>
      </c>
      <c r="F6233" t="str">
        <f>Raw_Data!F6233</f>
        <v>1699759688</v>
      </c>
      <c r="G6233" t="str">
        <f>Raw_Data!H6233</f>
        <v>2</v>
      </c>
      <c r="H6233">
        <f>IFERROR(VLOOKUP(G6233,Store_Map!$A$2:$I$100,3,FALSE),"")</f>
        <v>0</v>
      </c>
      <c r="I6233">
        <f>IFERROR(VLOOKUP(G6233,Store_Map!$A$2:$I$100,4,FALSE),"")</f>
        <v>0</v>
      </c>
      <c r="J6233">
        <f>IFERROR(VLOOKUP(G6233,Store_Map!$A$2:$I$100,5,FALSE),"")</f>
        <v>0</v>
      </c>
      <c r="K6233">
        <f>IFERROR(VLOOKUP(G6233,Store_Map!$A$2:$I$100,6,FALSE),"")</f>
        <v>0</v>
      </c>
      <c r="L6233">
        <f>IFERROR(VLOOKUP(G6233,Store_Map!$A$2:$I$100,7,FALSE),"")</f>
        <v>0</v>
      </c>
      <c r="M6233">
        <f>IFERROR(VLOOKUP(G6233,Store_Map!$A$2:$I$100,8,FALSE),"")</f>
        <v>0</v>
      </c>
      <c r="N6233">
        <f t="shared" si="873"/>
        <v>0</v>
      </c>
      <c r="O6233" t="str">
        <f t="shared" si="874"/>
        <v>PASS</v>
      </c>
      <c r="P6233" t="str">
        <f t="shared" si="875"/>
        <v>PASS</v>
      </c>
      <c r="Q6233" t="str">
        <f t="shared" si="876"/>
        <v>PASS</v>
      </c>
      <c r="R6233" t="str">
        <f t="shared" si="877"/>
        <v>PASS</v>
      </c>
      <c r="S6233" t="str">
        <f t="shared" si="878"/>
        <v>PASS</v>
      </c>
      <c r="T6233">
        <f t="shared" si="879"/>
        <v>100</v>
      </c>
      <c r="U6233" t="str">
        <f t="shared" si="880"/>
        <v>Low</v>
      </c>
      <c r="V6233" t="str">
        <f t="shared" si="881"/>
        <v>Clean</v>
      </c>
    </row>
    <row r="6234" spans="1:22" x14ac:dyDescent="0.3">
      <c r="A6234" t="str">
        <f>Raw_Data!A6234</f>
        <v>26083853</v>
      </c>
      <c r="B6234">
        <f>Raw_Data!B6234</f>
        <v>45678</v>
      </c>
      <c r="C6234" t="str">
        <f>Raw_Data!C6234</f>
        <v>CARVEDILOL 12.5 MG TABLET</v>
      </c>
      <c r="D6234" t="str">
        <f>Raw_Data!D6234</f>
        <v>68382009401</v>
      </c>
      <c r="E6234" t="str">
        <f>Raw_Data!E6234</f>
        <v>RENEW, MARGARET</v>
      </c>
      <c r="F6234" t="str">
        <f>Raw_Data!F6234</f>
        <v>1699759688</v>
      </c>
      <c r="G6234" t="str">
        <f>Raw_Data!H6234</f>
        <v>2</v>
      </c>
      <c r="H6234">
        <f>IFERROR(VLOOKUP(G6234,Store_Map!$A$2:$I$100,3,FALSE),"")</f>
        <v>0</v>
      </c>
      <c r="I6234">
        <f>IFERROR(VLOOKUP(G6234,Store_Map!$A$2:$I$100,4,FALSE),"")</f>
        <v>0</v>
      </c>
      <c r="J6234">
        <f>IFERROR(VLOOKUP(G6234,Store_Map!$A$2:$I$100,5,FALSE),"")</f>
        <v>0</v>
      </c>
      <c r="K6234">
        <f>IFERROR(VLOOKUP(G6234,Store_Map!$A$2:$I$100,6,FALSE),"")</f>
        <v>0</v>
      </c>
      <c r="L6234">
        <f>IFERROR(VLOOKUP(G6234,Store_Map!$A$2:$I$100,7,FALSE),"")</f>
        <v>0</v>
      </c>
      <c r="M6234">
        <f>IFERROR(VLOOKUP(G6234,Store_Map!$A$2:$I$100,8,FALSE),"")</f>
        <v>0</v>
      </c>
      <c r="N6234">
        <f t="shared" si="873"/>
        <v>0</v>
      </c>
      <c r="O6234" t="str">
        <f t="shared" si="874"/>
        <v>PASS</v>
      </c>
      <c r="P6234" t="str">
        <f t="shared" si="875"/>
        <v>PASS</v>
      </c>
      <c r="Q6234" t="str">
        <f t="shared" si="876"/>
        <v>PASS</v>
      </c>
      <c r="R6234" t="str">
        <f t="shared" si="877"/>
        <v>PASS</v>
      </c>
      <c r="S6234" t="str">
        <f t="shared" si="878"/>
        <v>PASS</v>
      </c>
      <c r="T6234">
        <f t="shared" si="879"/>
        <v>100</v>
      </c>
      <c r="U6234" t="str">
        <f t="shared" si="880"/>
        <v>Low</v>
      </c>
      <c r="V6234" t="str">
        <f t="shared" si="881"/>
        <v>Clean</v>
      </c>
    </row>
    <row r="6235" spans="1:22" x14ac:dyDescent="0.3">
      <c r="A6235" t="str">
        <f>Raw_Data!A6235</f>
        <v>26081117</v>
      </c>
      <c r="B6235">
        <f>Raw_Data!B6235</f>
        <v>45678</v>
      </c>
      <c r="C6235" t="str">
        <f>Raw_Data!C6235</f>
        <v>IBUPROFEN 800 MG TABLET</v>
      </c>
      <c r="D6235" t="str">
        <f>Raw_Data!D6235</f>
        <v>65162046650</v>
      </c>
      <c r="E6235" t="str">
        <f>Raw_Data!E6235</f>
        <v>FORD, JAMES</v>
      </c>
      <c r="F6235" t="str">
        <f>Raw_Data!F6235</f>
        <v>1033117684</v>
      </c>
      <c r="G6235" t="str">
        <f>Raw_Data!H6235</f>
        <v>2</v>
      </c>
      <c r="H6235">
        <f>IFERROR(VLOOKUP(G6235,Store_Map!$A$2:$I$100,3,FALSE),"")</f>
        <v>0</v>
      </c>
      <c r="I6235">
        <f>IFERROR(VLOOKUP(G6235,Store_Map!$A$2:$I$100,4,FALSE),"")</f>
        <v>0</v>
      </c>
      <c r="J6235">
        <f>IFERROR(VLOOKUP(G6235,Store_Map!$A$2:$I$100,5,FALSE),"")</f>
        <v>0</v>
      </c>
      <c r="K6235">
        <f>IFERROR(VLOOKUP(G6235,Store_Map!$A$2:$I$100,6,FALSE),"")</f>
        <v>0</v>
      </c>
      <c r="L6235">
        <f>IFERROR(VLOOKUP(G6235,Store_Map!$A$2:$I$100,7,FALSE),"")</f>
        <v>0</v>
      </c>
      <c r="M6235">
        <f>IFERROR(VLOOKUP(G6235,Store_Map!$A$2:$I$100,8,FALSE),"")</f>
        <v>0</v>
      </c>
      <c r="N6235">
        <f t="shared" si="873"/>
        <v>0</v>
      </c>
      <c r="O6235" t="str">
        <f t="shared" si="874"/>
        <v>PASS</v>
      </c>
      <c r="P6235" t="str">
        <f t="shared" si="875"/>
        <v>PASS</v>
      </c>
      <c r="Q6235" t="str">
        <f t="shared" si="876"/>
        <v>PASS</v>
      </c>
      <c r="R6235" t="str">
        <f t="shared" si="877"/>
        <v>PASS</v>
      </c>
      <c r="S6235" t="str">
        <f t="shared" si="878"/>
        <v>PASS</v>
      </c>
      <c r="T6235">
        <f t="shared" si="879"/>
        <v>100</v>
      </c>
      <c r="U6235" t="str">
        <f t="shared" si="880"/>
        <v>Low</v>
      </c>
      <c r="V6235" t="str">
        <f t="shared" si="881"/>
        <v>Clean</v>
      </c>
    </row>
    <row r="6236" spans="1:22" x14ac:dyDescent="0.3">
      <c r="A6236" t="str">
        <f>Raw_Data!A6236</f>
        <v>26072937</v>
      </c>
      <c r="B6236">
        <f>Raw_Data!B6236</f>
        <v>45678</v>
      </c>
      <c r="C6236" t="str">
        <f>Raw_Data!C6236</f>
        <v>DUPIXENT 300 MG/2 ML PEN</v>
      </c>
      <c r="D6236" t="str">
        <f>Raw_Data!D6236</f>
        <v>24591502</v>
      </c>
      <c r="E6236" t="str">
        <f>Raw_Data!E6236</f>
        <v>THAKORE, MORGAN</v>
      </c>
      <c r="F6236" t="str">
        <f>Raw_Data!F6236</f>
        <v>1770875130</v>
      </c>
      <c r="G6236" t="str">
        <f>Raw_Data!H6236</f>
        <v>2</v>
      </c>
      <c r="H6236">
        <f>IFERROR(VLOOKUP(G6236,Store_Map!$A$2:$I$100,3,FALSE),"")</f>
        <v>0</v>
      </c>
      <c r="I6236">
        <f>IFERROR(VLOOKUP(G6236,Store_Map!$A$2:$I$100,4,FALSE),"")</f>
        <v>0</v>
      </c>
      <c r="J6236">
        <f>IFERROR(VLOOKUP(G6236,Store_Map!$A$2:$I$100,5,FALSE),"")</f>
        <v>0</v>
      </c>
      <c r="K6236">
        <f>IFERROR(VLOOKUP(G6236,Store_Map!$A$2:$I$100,6,FALSE),"")</f>
        <v>0</v>
      </c>
      <c r="L6236">
        <f>IFERROR(VLOOKUP(G6236,Store_Map!$A$2:$I$100,7,FALSE),"")</f>
        <v>0</v>
      </c>
      <c r="M6236">
        <f>IFERROR(VLOOKUP(G6236,Store_Map!$A$2:$I$100,8,FALSE),"")</f>
        <v>0</v>
      </c>
      <c r="N6236">
        <f t="shared" si="873"/>
        <v>0</v>
      </c>
      <c r="O6236" t="str">
        <f t="shared" si="874"/>
        <v>PASS</v>
      </c>
      <c r="P6236" t="str">
        <f t="shared" si="875"/>
        <v>REVIEW</v>
      </c>
      <c r="Q6236" t="str">
        <f t="shared" si="876"/>
        <v>PASS</v>
      </c>
      <c r="R6236" t="str">
        <f t="shared" si="877"/>
        <v>PASS</v>
      </c>
      <c r="S6236" t="str">
        <f t="shared" si="878"/>
        <v>REVIEW</v>
      </c>
      <c r="T6236">
        <f t="shared" si="879"/>
        <v>90</v>
      </c>
      <c r="U6236" t="str">
        <f t="shared" si="880"/>
        <v>Low</v>
      </c>
      <c r="V6236" t="str">
        <f t="shared" si="881"/>
        <v>Invalid NDC</v>
      </c>
    </row>
    <row r="6237" spans="1:22" x14ac:dyDescent="0.3">
      <c r="A6237" t="str">
        <f>Raw_Data!A6237</f>
        <v>26084856</v>
      </c>
      <c r="B6237">
        <f>Raw_Data!B6237</f>
        <v>45678</v>
      </c>
      <c r="C6237" t="str">
        <f>Raw_Data!C6237</f>
        <v>TRETINOIN 0.025% CREAM</v>
      </c>
      <c r="D6237" t="str">
        <f>Raw_Data!D6237</f>
        <v>472011720</v>
      </c>
      <c r="E6237" t="str">
        <f>Raw_Data!E6237</f>
        <v>THAKORE, MORGAN</v>
      </c>
      <c r="F6237" t="str">
        <f>Raw_Data!F6237</f>
        <v>1770875130</v>
      </c>
      <c r="G6237" t="str">
        <f>Raw_Data!H6237</f>
        <v>2</v>
      </c>
      <c r="H6237">
        <f>IFERROR(VLOOKUP(G6237,Store_Map!$A$2:$I$100,3,FALSE),"")</f>
        <v>0</v>
      </c>
      <c r="I6237">
        <f>IFERROR(VLOOKUP(G6237,Store_Map!$A$2:$I$100,4,FALSE),"")</f>
        <v>0</v>
      </c>
      <c r="J6237">
        <f>IFERROR(VLOOKUP(G6237,Store_Map!$A$2:$I$100,5,FALSE),"")</f>
        <v>0</v>
      </c>
      <c r="K6237">
        <f>IFERROR(VLOOKUP(G6237,Store_Map!$A$2:$I$100,6,FALSE),"")</f>
        <v>0</v>
      </c>
      <c r="L6237">
        <f>IFERROR(VLOOKUP(G6237,Store_Map!$A$2:$I$100,7,FALSE),"")</f>
        <v>0</v>
      </c>
      <c r="M6237">
        <f>IFERROR(VLOOKUP(G6237,Store_Map!$A$2:$I$100,8,FALSE),"")</f>
        <v>0</v>
      </c>
      <c r="N6237">
        <f t="shared" si="873"/>
        <v>0</v>
      </c>
      <c r="O6237" t="str">
        <f t="shared" si="874"/>
        <v>PASS</v>
      </c>
      <c r="P6237" t="str">
        <f t="shared" si="875"/>
        <v>REVIEW</v>
      </c>
      <c r="Q6237" t="str">
        <f t="shared" si="876"/>
        <v>PASS</v>
      </c>
      <c r="R6237" t="str">
        <f t="shared" si="877"/>
        <v>PASS</v>
      </c>
      <c r="S6237" t="str">
        <f t="shared" si="878"/>
        <v>REVIEW</v>
      </c>
      <c r="T6237">
        <f t="shared" si="879"/>
        <v>90</v>
      </c>
      <c r="U6237" t="str">
        <f t="shared" si="880"/>
        <v>Low</v>
      </c>
      <c r="V6237" t="str">
        <f t="shared" si="881"/>
        <v>Invalid NDC</v>
      </c>
    </row>
    <row r="6238" spans="1:22" x14ac:dyDescent="0.3">
      <c r="A6238" t="str">
        <f>Raw_Data!A6238</f>
        <v>26082957</v>
      </c>
      <c r="B6238">
        <f>Raw_Data!B6238</f>
        <v>45678</v>
      </c>
      <c r="C6238" t="str">
        <f>Raw_Data!C6238</f>
        <v>LOSARTAN POTASSIUM 50 MG TA</v>
      </c>
      <c r="D6238" t="str">
        <f>Raw_Data!D6238</f>
        <v>65862020299</v>
      </c>
      <c r="E6238" t="str">
        <f>Raw_Data!E6238</f>
        <v>BYNE, EDMUND</v>
      </c>
      <c r="F6238" t="str">
        <f>Raw_Data!F6238</f>
        <v>1033186648</v>
      </c>
      <c r="G6238" t="str">
        <f>Raw_Data!H6238</f>
        <v>2</v>
      </c>
      <c r="H6238">
        <f>IFERROR(VLOOKUP(G6238,Store_Map!$A$2:$I$100,3,FALSE),"")</f>
        <v>0</v>
      </c>
      <c r="I6238">
        <f>IFERROR(VLOOKUP(G6238,Store_Map!$A$2:$I$100,4,FALSE),"")</f>
        <v>0</v>
      </c>
      <c r="J6238">
        <f>IFERROR(VLOOKUP(G6238,Store_Map!$A$2:$I$100,5,FALSE),"")</f>
        <v>0</v>
      </c>
      <c r="K6238">
        <f>IFERROR(VLOOKUP(G6238,Store_Map!$A$2:$I$100,6,FALSE),"")</f>
        <v>0</v>
      </c>
      <c r="L6238">
        <f>IFERROR(VLOOKUP(G6238,Store_Map!$A$2:$I$100,7,FALSE),"")</f>
        <v>0</v>
      </c>
      <c r="M6238">
        <f>IFERROR(VLOOKUP(G6238,Store_Map!$A$2:$I$100,8,FALSE),"")</f>
        <v>0</v>
      </c>
      <c r="N6238">
        <f t="shared" si="873"/>
        <v>0</v>
      </c>
      <c r="O6238" t="str">
        <f t="shared" si="874"/>
        <v>PASS</v>
      </c>
      <c r="P6238" t="str">
        <f t="shared" si="875"/>
        <v>PASS</v>
      </c>
      <c r="Q6238" t="str">
        <f t="shared" si="876"/>
        <v>PASS</v>
      </c>
      <c r="R6238" t="str">
        <f t="shared" si="877"/>
        <v>PASS</v>
      </c>
      <c r="S6238" t="str">
        <f t="shared" si="878"/>
        <v>PASS</v>
      </c>
      <c r="T6238">
        <f t="shared" si="879"/>
        <v>100</v>
      </c>
      <c r="U6238" t="str">
        <f t="shared" si="880"/>
        <v>Low</v>
      </c>
      <c r="V6238" t="str">
        <f t="shared" si="881"/>
        <v>Clean</v>
      </c>
    </row>
    <row r="6239" spans="1:22" x14ac:dyDescent="0.3">
      <c r="A6239" t="str">
        <f>Raw_Data!A6239</f>
        <v>26084091</v>
      </c>
      <c r="B6239">
        <f>Raw_Data!B6239</f>
        <v>45678</v>
      </c>
      <c r="C6239" t="str">
        <f>Raw_Data!C6239</f>
        <v>RIZATRIPTAN 10 MG TABLET</v>
      </c>
      <c r="D6239" t="str">
        <f>Raw_Data!D6239</f>
        <v>67877026218</v>
      </c>
      <c r="E6239" t="str">
        <f>Raw_Data!E6239</f>
        <v>BYNE, EDMUND</v>
      </c>
      <c r="F6239" t="str">
        <f>Raw_Data!F6239</f>
        <v>1033186648</v>
      </c>
      <c r="G6239" t="str">
        <f>Raw_Data!H6239</f>
        <v>2</v>
      </c>
      <c r="H6239">
        <f>IFERROR(VLOOKUP(G6239,Store_Map!$A$2:$I$100,3,FALSE),"")</f>
        <v>0</v>
      </c>
      <c r="I6239">
        <f>IFERROR(VLOOKUP(G6239,Store_Map!$A$2:$I$100,4,FALSE),"")</f>
        <v>0</v>
      </c>
      <c r="J6239">
        <f>IFERROR(VLOOKUP(G6239,Store_Map!$A$2:$I$100,5,FALSE),"")</f>
        <v>0</v>
      </c>
      <c r="K6239">
        <f>IFERROR(VLOOKUP(G6239,Store_Map!$A$2:$I$100,6,FALSE),"")</f>
        <v>0</v>
      </c>
      <c r="L6239">
        <f>IFERROR(VLOOKUP(G6239,Store_Map!$A$2:$I$100,7,FALSE),"")</f>
        <v>0</v>
      </c>
      <c r="M6239">
        <f>IFERROR(VLOOKUP(G6239,Store_Map!$A$2:$I$100,8,FALSE),"")</f>
        <v>0</v>
      </c>
      <c r="N6239">
        <f t="shared" si="873"/>
        <v>0</v>
      </c>
      <c r="O6239" t="str">
        <f t="shared" si="874"/>
        <v>PASS</v>
      </c>
      <c r="P6239" t="str">
        <f t="shared" si="875"/>
        <v>PASS</v>
      </c>
      <c r="Q6239" t="str">
        <f t="shared" si="876"/>
        <v>PASS</v>
      </c>
      <c r="R6239" t="str">
        <f t="shared" si="877"/>
        <v>PASS</v>
      </c>
      <c r="S6239" t="str">
        <f t="shared" si="878"/>
        <v>PASS</v>
      </c>
      <c r="T6239">
        <f t="shared" si="879"/>
        <v>100</v>
      </c>
      <c r="U6239" t="str">
        <f t="shared" si="880"/>
        <v>Low</v>
      </c>
      <c r="V6239" t="str">
        <f t="shared" si="881"/>
        <v>Clean</v>
      </c>
    </row>
    <row r="6240" spans="1:22" x14ac:dyDescent="0.3">
      <c r="A6240" t="str">
        <f>Raw_Data!A6240</f>
        <v>26084820</v>
      </c>
      <c r="B6240">
        <f>Raw_Data!B6240</f>
        <v>45678</v>
      </c>
      <c r="C6240" t="str">
        <f>Raw_Data!C6240</f>
        <v>CALCITRIOL 0.5 MCG CAPSULE</v>
      </c>
      <c r="D6240" t="str">
        <f>Raw_Data!D6240</f>
        <v>23155066301</v>
      </c>
      <c r="E6240" t="str">
        <f>Raw_Data!E6240</f>
        <v>FORD, JAMES</v>
      </c>
      <c r="F6240" t="str">
        <f>Raw_Data!F6240</f>
        <v>1033117684</v>
      </c>
      <c r="G6240" t="str">
        <f>Raw_Data!H6240</f>
        <v>2</v>
      </c>
      <c r="H6240">
        <f>IFERROR(VLOOKUP(G6240,Store_Map!$A$2:$I$100,3,FALSE),"")</f>
        <v>0</v>
      </c>
      <c r="I6240">
        <f>IFERROR(VLOOKUP(G6240,Store_Map!$A$2:$I$100,4,FALSE),"")</f>
        <v>0</v>
      </c>
      <c r="J6240">
        <f>IFERROR(VLOOKUP(G6240,Store_Map!$A$2:$I$100,5,FALSE),"")</f>
        <v>0</v>
      </c>
      <c r="K6240">
        <f>IFERROR(VLOOKUP(G6240,Store_Map!$A$2:$I$100,6,FALSE),"")</f>
        <v>0</v>
      </c>
      <c r="L6240">
        <f>IFERROR(VLOOKUP(G6240,Store_Map!$A$2:$I$100,7,FALSE),"")</f>
        <v>0</v>
      </c>
      <c r="M6240">
        <f>IFERROR(VLOOKUP(G6240,Store_Map!$A$2:$I$100,8,FALSE),"")</f>
        <v>0</v>
      </c>
      <c r="N6240">
        <f t="shared" si="873"/>
        <v>0</v>
      </c>
      <c r="O6240" t="str">
        <f t="shared" si="874"/>
        <v>PASS</v>
      </c>
      <c r="P6240" t="str">
        <f t="shared" si="875"/>
        <v>PASS</v>
      </c>
      <c r="Q6240" t="str">
        <f t="shared" si="876"/>
        <v>PASS</v>
      </c>
      <c r="R6240" t="str">
        <f t="shared" si="877"/>
        <v>PASS</v>
      </c>
      <c r="S6240" t="str">
        <f t="shared" si="878"/>
        <v>PASS</v>
      </c>
      <c r="T6240">
        <f t="shared" si="879"/>
        <v>100</v>
      </c>
      <c r="U6240" t="str">
        <f t="shared" si="880"/>
        <v>Low</v>
      </c>
      <c r="V6240" t="str">
        <f t="shared" si="881"/>
        <v>Clean</v>
      </c>
    </row>
    <row r="6241" spans="1:22" x14ac:dyDescent="0.3">
      <c r="A6241" t="str">
        <f>Raw_Data!A6241</f>
        <v>26073523</v>
      </c>
      <c r="B6241">
        <f>Raw_Data!B6241</f>
        <v>45678</v>
      </c>
      <c r="C6241" t="str">
        <f>Raw_Data!C6241</f>
        <v>VALACYCLOVIR HCL 500 MG TAB</v>
      </c>
      <c r="D6241" t="str">
        <f>Raw_Data!D6241</f>
        <v>57237004290</v>
      </c>
      <c r="E6241" t="str">
        <f>Raw_Data!E6241</f>
        <v>MUNOZ, FRANCISCO</v>
      </c>
      <c r="F6241" t="str">
        <f>Raw_Data!F6241</f>
        <v>1194015032</v>
      </c>
      <c r="G6241" t="str">
        <f>Raw_Data!H6241</f>
        <v>2</v>
      </c>
      <c r="H6241">
        <f>IFERROR(VLOOKUP(G6241,Store_Map!$A$2:$I$100,3,FALSE),"")</f>
        <v>0</v>
      </c>
      <c r="I6241">
        <f>IFERROR(VLOOKUP(G6241,Store_Map!$A$2:$I$100,4,FALSE),"")</f>
        <v>0</v>
      </c>
      <c r="J6241">
        <f>IFERROR(VLOOKUP(G6241,Store_Map!$A$2:$I$100,5,FALSE),"")</f>
        <v>0</v>
      </c>
      <c r="K6241">
        <f>IFERROR(VLOOKUP(G6241,Store_Map!$A$2:$I$100,6,FALSE),"")</f>
        <v>0</v>
      </c>
      <c r="L6241">
        <f>IFERROR(VLOOKUP(G6241,Store_Map!$A$2:$I$100,7,FALSE),"")</f>
        <v>0</v>
      </c>
      <c r="M6241">
        <f>IFERROR(VLOOKUP(G6241,Store_Map!$A$2:$I$100,8,FALSE),"")</f>
        <v>0</v>
      </c>
      <c r="N6241">
        <f t="shared" si="873"/>
        <v>0</v>
      </c>
      <c r="O6241" t="str">
        <f t="shared" si="874"/>
        <v>PASS</v>
      </c>
      <c r="P6241" t="str">
        <f t="shared" si="875"/>
        <v>PASS</v>
      </c>
      <c r="Q6241" t="str">
        <f t="shared" si="876"/>
        <v>PASS</v>
      </c>
      <c r="R6241" t="str">
        <f t="shared" si="877"/>
        <v>PASS</v>
      </c>
      <c r="S6241" t="str">
        <f t="shared" si="878"/>
        <v>PASS</v>
      </c>
      <c r="T6241">
        <f t="shared" si="879"/>
        <v>100</v>
      </c>
      <c r="U6241" t="str">
        <f t="shared" si="880"/>
        <v>Low</v>
      </c>
      <c r="V6241" t="str">
        <f t="shared" si="881"/>
        <v>Clean</v>
      </c>
    </row>
    <row r="6242" spans="1:22" x14ac:dyDescent="0.3">
      <c r="A6242" t="str">
        <f>Raw_Data!A6242</f>
        <v>26084585</v>
      </c>
      <c r="B6242">
        <f>Raw_Data!B6242</f>
        <v>45678</v>
      </c>
      <c r="C6242" t="str">
        <f>Raw_Data!C6242</f>
        <v>ODEFSEY TABLET</v>
      </c>
      <c r="D6242" t="str">
        <f>Raw_Data!D6242</f>
        <v>61958210101</v>
      </c>
      <c r="E6242" t="str">
        <f>Raw_Data!E6242</f>
        <v>MUNOZ, FRANCISCO</v>
      </c>
      <c r="F6242" t="str">
        <f>Raw_Data!F6242</f>
        <v>1194015032</v>
      </c>
      <c r="G6242" t="str">
        <f>Raw_Data!H6242</f>
        <v>2</v>
      </c>
      <c r="H6242">
        <f>IFERROR(VLOOKUP(G6242,Store_Map!$A$2:$I$100,3,FALSE),"")</f>
        <v>0</v>
      </c>
      <c r="I6242">
        <f>IFERROR(VLOOKUP(G6242,Store_Map!$A$2:$I$100,4,FALSE),"")</f>
        <v>0</v>
      </c>
      <c r="J6242">
        <f>IFERROR(VLOOKUP(G6242,Store_Map!$A$2:$I$100,5,FALSE),"")</f>
        <v>0</v>
      </c>
      <c r="K6242">
        <f>IFERROR(VLOOKUP(G6242,Store_Map!$A$2:$I$100,6,FALSE),"")</f>
        <v>0</v>
      </c>
      <c r="L6242">
        <f>IFERROR(VLOOKUP(G6242,Store_Map!$A$2:$I$100,7,FALSE),"")</f>
        <v>0</v>
      </c>
      <c r="M6242">
        <f>IFERROR(VLOOKUP(G6242,Store_Map!$A$2:$I$100,8,FALSE),"")</f>
        <v>0</v>
      </c>
      <c r="N6242">
        <f t="shared" si="873"/>
        <v>0</v>
      </c>
      <c r="O6242" t="str">
        <f t="shared" si="874"/>
        <v>PASS</v>
      </c>
      <c r="P6242" t="str">
        <f t="shared" si="875"/>
        <v>PASS</v>
      </c>
      <c r="Q6242" t="str">
        <f t="shared" si="876"/>
        <v>PASS</v>
      </c>
      <c r="R6242" t="str">
        <f t="shared" si="877"/>
        <v>PASS</v>
      </c>
      <c r="S6242" t="str">
        <f t="shared" si="878"/>
        <v>PASS</v>
      </c>
      <c r="T6242">
        <f t="shared" si="879"/>
        <v>100</v>
      </c>
      <c r="U6242" t="str">
        <f t="shared" si="880"/>
        <v>Low</v>
      </c>
      <c r="V6242" t="str">
        <f t="shared" si="881"/>
        <v>Clean</v>
      </c>
    </row>
    <row r="6243" spans="1:22" x14ac:dyDescent="0.3">
      <c r="A6243" t="str">
        <f>Raw_Data!A6243</f>
        <v>26083362</v>
      </c>
      <c r="B6243">
        <f>Raw_Data!B6243</f>
        <v>45678</v>
      </c>
      <c r="C6243" t="str">
        <f>Raw_Data!C6243</f>
        <v>INSULIN LISPRO 100 UNIT/MLP</v>
      </c>
      <c r="D6243" t="str">
        <f>Raw_Data!D6243</f>
        <v>2822259</v>
      </c>
      <c r="E6243" t="str">
        <f>Raw_Data!E6243</f>
        <v>PEDERSEN, JENNIFER</v>
      </c>
      <c r="F6243" t="str">
        <f>Raw_Data!F6243</f>
        <v>1073606661</v>
      </c>
      <c r="G6243" t="str">
        <f>Raw_Data!H6243</f>
        <v>2</v>
      </c>
      <c r="H6243">
        <f>IFERROR(VLOOKUP(G6243,Store_Map!$A$2:$I$100,3,FALSE),"")</f>
        <v>0</v>
      </c>
      <c r="I6243">
        <f>IFERROR(VLOOKUP(G6243,Store_Map!$A$2:$I$100,4,FALSE),"")</f>
        <v>0</v>
      </c>
      <c r="J6243">
        <f>IFERROR(VLOOKUP(G6243,Store_Map!$A$2:$I$100,5,FALSE),"")</f>
        <v>0</v>
      </c>
      <c r="K6243">
        <f>IFERROR(VLOOKUP(G6243,Store_Map!$A$2:$I$100,6,FALSE),"")</f>
        <v>0</v>
      </c>
      <c r="L6243">
        <f>IFERROR(VLOOKUP(G6243,Store_Map!$A$2:$I$100,7,FALSE),"")</f>
        <v>0</v>
      </c>
      <c r="M6243">
        <f>IFERROR(VLOOKUP(G6243,Store_Map!$A$2:$I$100,8,FALSE),"")</f>
        <v>0</v>
      </c>
      <c r="N6243">
        <f t="shared" si="873"/>
        <v>0</v>
      </c>
      <c r="O6243" t="str">
        <f t="shared" si="874"/>
        <v>PASS</v>
      </c>
      <c r="P6243" t="str">
        <f t="shared" si="875"/>
        <v>REVIEW</v>
      </c>
      <c r="Q6243" t="str">
        <f t="shared" si="876"/>
        <v>PASS</v>
      </c>
      <c r="R6243" t="str">
        <f t="shared" si="877"/>
        <v>PASS</v>
      </c>
      <c r="S6243" t="str">
        <f t="shared" si="878"/>
        <v>REVIEW</v>
      </c>
      <c r="T6243">
        <f t="shared" si="879"/>
        <v>90</v>
      </c>
      <c r="U6243" t="str">
        <f t="shared" si="880"/>
        <v>Low</v>
      </c>
      <c r="V6243" t="str">
        <f t="shared" si="881"/>
        <v>Invalid NDC</v>
      </c>
    </row>
    <row r="6244" spans="1:22" x14ac:dyDescent="0.3">
      <c r="A6244" t="str">
        <f>Raw_Data!A6244</f>
        <v>26083364</v>
      </c>
      <c r="B6244">
        <f>Raw_Data!B6244</f>
        <v>45678</v>
      </c>
      <c r="C6244" t="str">
        <f>Raw_Data!C6244</f>
        <v>TRESIBA FLEXTOUCH 200 UNIT/</v>
      </c>
      <c r="D6244" t="str">
        <f>Raw_Data!D6244</f>
        <v>169255013</v>
      </c>
      <c r="E6244" t="str">
        <f>Raw_Data!E6244</f>
        <v>PEDERSEN, JENNIFER</v>
      </c>
      <c r="F6244" t="str">
        <f>Raw_Data!F6244</f>
        <v>1073606661</v>
      </c>
      <c r="G6244" t="str">
        <f>Raw_Data!H6244</f>
        <v>2</v>
      </c>
      <c r="H6244">
        <f>IFERROR(VLOOKUP(G6244,Store_Map!$A$2:$I$100,3,FALSE),"")</f>
        <v>0</v>
      </c>
      <c r="I6244">
        <f>IFERROR(VLOOKUP(G6244,Store_Map!$A$2:$I$100,4,FALSE),"")</f>
        <v>0</v>
      </c>
      <c r="J6244">
        <f>IFERROR(VLOOKUP(G6244,Store_Map!$A$2:$I$100,5,FALSE),"")</f>
        <v>0</v>
      </c>
      <c r="K6244">
        <f>IFERROR(VLOOKUP(G6244,Store_Map!$A$2:$I$100,6,FALSE),"")</f>
        <v>0</v>
      </c>
      <c r="L6244">
        <f>IFERROR(VLOOKUP(G6244,Store_Map!$A$2:$I$100,7,FALSE),"")</f>
        <v>0</v>
      </c>
      <c r="M6244">
        <f>IFERROR(VLOOKUP(G6244,Store_Map!$A$2:$I$100,8,FALSE),"")</f>
        <v>0</v>
      </c>
      <c r="N6244">
        <f t="shared" si="873"/>
        <v>0</v>
      </c>
      <c r="O6244" t="str">
        <f t="shared" si="874"/>
        <v>PASS</v>
      </c>
      <c r="P6244" t="str">
        <f t="shared" si="875"/>
        <v>REVIEW</v>
      </c>
      <c r="Q6244" t="str">
        <f t="shared" si="876"/>
        <v>PASS</v>
      </c>
      <c r="R6244" t="str">
        <f t="shared" si="877"/>
        <v>PASS</v>
      </c>
      <c r="S6244" t="str">
        <f t="shared" si="878"/>
        <v>REVIEW</v>
      </c>
      <c r="T6244">
        <f t="shared" si="879"/>
        <v>90</v>
      </c>
      <c r="U6244" t="str">
        <f t="shared" si="880"/>
        <v>Low</v>
      </c>
      <c r="V6244" t="str">
        <f t="shared" si="881"/>
        <v>Invalid NDC</v>
      </c>
    </row>
    <row r="6245" spans="1:22" x14ac:dyDescent="0.3">
      <c r="A6245" t="str">
        <f>Raw_Data!A6245</f>
        <v>26083363</v>
      </c>
      <c r="B6245">
        <f>Raw_Data!B6245</f>
        <v>45678</v>
      </c>
      <c r="C6245" t="str">
        <f>Raw_Data!C6245</f>
        <v>BD UF MINI PEN NEEDLE 5MMX3</v>
      </c>
      <c r="D6245" t="str">
        <f>Raw_Data!D6245</f>
        <v>8290320119</v>
      </c>
      <c r="E6245" t="str">
        <f>Raw_Data!E6245</f>
        <v>PEDERSEN, JENNIFER</v>
      </c>
      <c r="F6245" t="str">
        <f>Raw_Data!F6245</f>
        <v>1073606661</v>
      </c>
      <c r="G6245" t="str">
        <f>Raw_Data!H6245</f>
        <v>2</v>
      </c>
      <c r="H6245">
        <f>IFERROR(VLOOKUP(G6245,Store_Map!$A$2:$I$100,3,FALSE),"")</f>
        <v>0</v>
      </c>
      <c r="I6245">
        <f>IFERROR(VLOOKUP(G6245,Store_Map!$A$2:$I$100,4,FALSE),"")</f>
        <v>0</v>
      </c>
      <c r="J6245">
        <f>IFERROR(VLOOKUP(G6245,Store_Map!$A$2:$I$100,5,FALSE),"")</f>
        <v>0</v>
      </c>
      <c r="K6245">
        <f>IFERROR(VLOOKUP(G6245,Store_Map!$A$2:$I$100,6,FALSE),"")</f>
        <v>0</v>
      </c>
      <c r="L6245">
        <f>IFERROR(VLOOKUP(G6245,Store_Map!$A$2:$I$100,7,FALSE),"")</f>
        <v>0</v>
      </c>
      <c r="M6245">
        <f>IFERROR(VLOOKUP(G6245,Store_Map!$A$2:$I$100,8,FALSE),"")</f>
        <v>0</v>
      </c>
      <c r="N6245">
        <f t="shared" si="873"/>
        <v>0</v>
      </c>
      <c r="O6245" t="str">
        <f t="shared" si="874"/>
        <v>PASS</v>
      </c>
      <c r="P6245" t="str">
        <f t="shared" si="875"/>
        <v>PASS</v>
      </c>
      <c r="Q6245" t="str">
        <f t="shared" si="876"/>
        <v>PASS</v>
      </c>
      <c r="R6245" t="str">
        <f t="shared" si="877"/>
        <v>PASS</v>
      </c>
      <c r="S6245" t="str">
        <f t="shared" si="878"/>
        <v>PASS</v>
      </c>
      <c r="T6245">
        <f t="shared" si="879"/>
        <v>100</v>
      </c>
      <c r="U6245" t="str">
        <f t="shared" si="880"/>
        <v>Low</v>
      </c>
      <c r="V6245" t="str">
        <f t="shared" si="881"/>
        <v>Clean</v>
      </c>
    </row>
    <row r="6246" spans="1:22" x14ac:dyDescent="0.3">
      <c r="A6246" t="str">
        <f>Raw_Data!A6246</f>
        <v>24002212</v>
      </c>
      <c r="B6246">
        <f>Raw_Data!B6246</f>
        <v>45678</v>
      </c>
      <c r="C6246" t="str">
        <f>Raw_Data!C6246</f>
        <v>PREGABALIN 50 MG CAPSULE</v>
      </c>
      <c r="D6246" t="str">
        <f>Raw_Data!D6246</f>
        <v>69238131109</v>
      </c>
      <c r="E6246" t="str">
        <f>Raw_Data!E6246</f>
        <v>FORD, JAMES</v>
      </c>
      <c r="F6246" t="str">
        <f>Raw_Data!F6246</f>
        <v>1033117684</v>
      </c>
      <c r="G6246" t="str">
        <f>Raw_Data!H6246</f>
        <v>2</v>
      </c>
      <c r="H6246">
        <f>IFERROR(VLOOKUP(G6246,Store_Map!$A$2:$I$100,3,FALSE),"")</f>
        <v>0</v>
      </c>
      <c r="I6246">
        <f>IFERROR(VLOOKUP(G6246,Store_Map!$A$2:$I$100,4,FALSE),"")</f>
        <v>0</v>
      </c>
      <c r="J6246">
        <f>IFERROR(VLOOKUP(G6246,Store_Map!$A$2:$I$100,5,FALSE),"")</f>
        <v>0</v>
      </c>
      <c r="K6246">
        <f>IFERROR(VLOOKUP(G6246,Store_Map!$A$2:$I$100,6,FALSE),"")</f>
        <v>0</v>
      </c>
      <c r="L6246">
        <f>IFERROR(VLOOKUP(G6246,Store_Map!$A$2:$I$100,7,FALSE),"")</f>
        <v>0</v>
      </c>
      <c r="M6246">
        <f>IFERROR(VLOOKUP(G6246,Store_Map!$A$2:$I$100,8,FALSE),"")</f>
        <v>0</v>
      </c>
      <c r="N6246">
        <f t="shared" si="873"/>
        <v>0</v>
      </c>
      <c r="O6246" t="str">
        <f t="shared" si="874"/>
        <v>PASS</v>
      </c>
      <c r="P6246" t="str">
        <f t="shared" si="875"/>
        <v>PASS</v>
      </c>
      <c r="Q6246" t="str">
        <f t="shared" si="876"/>
        <v>PASS</v>
      </c>
      <c r="R6246" t="str">
        <f t="shared" si="877"/>
        <v>PASS</v>
      </c>
      <c r="S6246" t="str">
        <f t="shared" si="878"/>
        <v>PASS</v>
      </c>
      <c r="T6246">
        <f t="shared" si="879"/>
        <v>100</v>
      </c>
      <c r="U6246" t="str">
        <f t="shared" si="880"/>
        <v>Low</v>
      </c>
      <c r="V6246" t="str">
        <f t="shared" si="881"/>
        <v>Clean</v>
      </c>
    </row>
    <row r="6247" spans="1:22" x14ac:dyDescent="0.3">
      <c r="A6247" t="str">
        <f>Raw_Data!A6247</f>
        <v>26085050</v>
      </c>
      <c r="B6247">
        <f>Raw_Data!B6247</f>
        <v>45678</v>
      </c>
      <c r="C6247" t="str">
        <f>Raw_Data!C6247</f>
        <v>LOSARTAN POTASSIUM 25 MG TA</v>
      </c>
      <c r="D6247" t="str">
        <f>Raw_Data!D6247</f>
        <v>65862020199</v>
      </c>
      <c r="E6247" t="str">
        <f>Raw_Data!E6247</f>
        <v>FORD, JAMES</v>
      </c>
      <c r="F6247" t="str">
        <f>Raw_Data!F6247</f>
        <v>1033117684</v>
      </c>
      <c r="G6247" t="str">
        <f>Raw_Data!H6247</f>
        <v>2</v>
      </c>
      <c r="H6247">
        <f>IFERROR(VLOOKUP(G6247,Store_Map!$A$2:$I$100,3,FALSE),"")</f>
        <v>0</v>
      </c>
      <c r="I6247">
        <f>IFERROR(VLOOKUP(G6247,Store_Map!$A$2:$I$100,4,FALSE),"")</f>
        <v>0</v>
      </c>
      <c r="J6247">
        <f>IFERROR(VLOOKUP(G6247,Store_Map!$A$2:$I$100,5,FALSE),"")</f>
        <v>0</v>
      </c>
      <c r="K6247">
        <f>IFERROR(VLOOKUP(G6247,Store_Map!$A$2:$I$100,6,FALSE),"")</f>
        <v>0</v>
      </c>
      <c r="L6247">
        <f>IFERROR(VLOOKUP(G6247,Store_Map!$A$2:$I$100,7,FALSE),"")</f>
        <v>0</v>
      </c>
      <c r="M6247">
        <f>IFERROR(VLOOKUP(G6247,Store_Map!$A$2:$I$100,8,FALSE),"")</f>
        <v>0</v>
      </c>
      <c r="N6247">
        <f t="shared" si="873"/>
        <v>0</v>
      </c>
      <c r="O6247" t="str">
        <f t="shared" si="874"/>
        <v>PASS</v>
      </c>
      <c r="P6247" t="str">
        <f t="shared" si="875"/>
        <v>PASS</v>
      </c>
      <c r="Q6247" t="str">
        <f t="shared" si="876"/>
        <v>PASS</v>
      </c>
      <c r="R6247" t="str">
        <f t="shared" si="877"/>
        <v>PASS</v>
      </c>
      <c r="S6247" t="str">
        <f t="shared" si="878"/>
        <v>PASS</v>
      </c>
      <c r="T6247">
        <f t="shared" si="879"/>
        <v>100</v>
      </c>
      <c r="U6247" t="str">
        <f t="shared" si="880"/>
        <v>Low</v>
      </c>
      <c r="V6247" t="str">
        <f t="shared" si="881"/>
        <v>Clean</v>
      </c>
    </row>
    <row r="6248" spans="1:22" x14ac:dyDescent="0.3">
      <c r="A6248" t="str">
        <f>Raw_Data!A6248</f>
        <v>26085051</v>
      </c>
      <c r="B6248">
        <f>Raw_Data!B6248</f>
        <v>45678</v>
      </c>
      <c r="C6248" t="str">
        <f>Raw_Data!C6248</f>
        <v>PROMETHAZINE 25 MG TABLET</v>
      </c>
      <c r="D6248" t="str">
        <f>Raw_Data!D6248</f>
        <v>10702000301</v>
      </c>
      <c r="E6248" t="str">
        <f>Raw_Data!E6248</f>
        <v>BYRD-DOAK, ANDREA</v>
      </c>
      <c r="F6248" t="str">
        <f>Raw_Data!F6248</f>
        <v>1760420202</v>
      </c>
      <c r="G6248" t="str">
        <f>Raw_Data!H6248</f>
        <v>2</v>
      </c>
      <c r="H6248">
        <f>IFERROR(VLOOKUP(G6248,Store_Map!$A$2:$I$100,3,FALSE),"")</f>
        <v>0</v>
      </c>
      <c r="I6248">
        <f>IFERROR(VLOOKUP(G6248,Store_Map!$A$2:$I$100,4,FALSE),"")</f>
        <v>0</v>
      </c>
      <c r="J6248">
        <f>IFERROR(VLOOKUP(G6248,Store_Map!$A$2:$I$100,5,FALSE),"")</f>
        <v>0</v>
      </c>
      <c r="K6248">
        <f>IFERROR(VLOOKUP(G6248,Store_Map!$A$2:$I$100,6,FALSE),"")</f>
        <v>0</v>
      </c>
      <c r="L6248">
        <f>IFERROR(VLOOKUP(G6248,Store_Map!$A$2:$I$100,7,FALSE),"")</f>
        <v>0</v>
      </c>
      <c r="M6248">
        <f>IFERROR(VLOOKUP(G6248,Store_Map!$A$2:$I$100,8,FALSE),"")</f>
        <v>0</v>
      </c>
      <c r="N6248">
        <f t="shared" si="873"/>
        <v>0</v>
      </c>
      <c r="O6248" t="str">
        <f t="shared" si="874"/>
        <v>PASS</v>
      </c>
      <c r="P6248" t="str">
        <f t="shared" si="875"/>
        <v>PASS</v>
      </c>
      <c r="Q6248" t="str">
        <f t="shared" si="876"/>
        <v>PASS</v>
      </c>
      <c r="R6248" t="str">
        <f t="shared" si="877"/>
        <v>PASS</v>
      </c>
      <c r="S6248" t="str">
        <f t="shared" si="878"/>
        <v>PASS</v>
      </c>
      <c r="T6248">
        <f t="shared" si="879"/>
        <v>100</v>
      </c>
      <c r="U6248" t="str">
        <f t="shared" si="880"/>
        <v>Low</v>
      </c>
      <c r="V6248" t="str">
        <f t="shared" si="881"/>
        <v>Clean</v>
      </c>
    </row>
    <row r="6249" spans="1:22" x14ac:dyDescent="0.3">
      <c r="A6249" t="str">
        <f>Raw_Data!A6249</f>
        <v>26082448</v>
      </c>
      <c r="B6249">
        <f>Raw_Data!B6249</f>
        <v>45678</v>
      </c>
      <c r="C6249" t="str">
        <f>Raw_Data!C6249</f>
        <v>PANTOPRAZOLE SOD DR 40 MG T</v>
      </c>
      <c r="D6249" t="str">
        <f>Raw_Data!D6249</f>
        <v>65862056090</v>
      </c>
      <c r="E6249" t="str">
        <f>Raw_Data!E6249</f>
        <v>FORD, JAMES</v>
      </c>
      <c r="F6249" t="str">
        <f>Raw_Data!F6249</f>
        <v>1033117684</v>
      </c>
      <c r="G6249" t="str">
        <f>Raw_Data!H6249</f>
        <v>2</v>
      </c>
      <c r="H6249">
        <f>IFERROR(VLOOKUP(G6249,Store_Map!$A$2:$I$100,3,FALSE),"")</f>
        <v>0</v>
      </c>
      <c r="I6249">
        <f>IFERROR(VLOOKUP(G6249,Store_Map!$A$2:$I$100,4,FALSE),"")</f>
        <v>0</v>
      </c>
      <c r="J6249">
        <f>IFERROR(VLOOKUP(G6249,Store_Map!$A$2:$I$100,5,FALSE),"")</f>
        <v>0</v>
      </c>
      <c r="K6249">
        <f>IFERROR(VLOOKUP(G6249,Store_Map!$A$2:$I$100,6,FALSE),"")</f>
        <v>0</v>
      </c>
      <c r="L6249">
        <f>IFERROR(VLOOKUP(G6249,Store_Map!$A$2:$I$100,7,FALSE),"")</f>
        <v>0</v>
      </c>
      <c r="M6249">
        <f>IFERROR(VLOOKUP(G6249,Store_Map!$A$2:$I$100,8,FALSE),"")</f>
        <v>0</v>
      </c>
      <c r="N6249">
        <f t="shared" si="873"/>
        <v>0</v>
      </c>
      <c r="O6249" t="str">
        <f t="shared" si="874"/>
        <v>PASS</v>
      </c>
      <c r="P6249" t="str">
        <f t="shared" si="875"/>
        <v>PASS</v>
      </c>
      <c r="Q6249" t="str">
        <f t="shared" si="876"/>
        <v>PASS</v>
      </c>
      <c r="R6249" t="str">
        <f t="shared" si="877"/>
        <v>PASS</v>
      </c>
      <c r="S6249" t="str">
        <f t="shared" si="878"/>
        <v>PASS</v>
      </c>
      <c r="T6249">
        <f t="shared" si="879"/>
        <v>100</v>
      </c>
      <c r="U6249" t="str">
        <f t="shared" si="880"/>
        <v>Low</v>
      </c>
      <c r="V6249" t="str">
        <f t="shared" si="881"/>
        <v>Clean</v>
      </c>
    </row>
    <row r="6250" spans="1:22" x14ac:dyDescent="0.3">
      <c r="A6250" t="str">
        <f>Raw_Data!A6250</f>
        <v>26075892</v>
      </c>
      <c r="B6250">
        <f>Raw_Data!B6250</f>
        <v>45678</v>
      </c>
      <c r="C6250" t="str">
        <f>Raw_Data!C6250</f>
        <v>METHIMAZOLE 10 MG TABLET</v>
      </c>
      <c r="D6250" t="str">
        <f>Raw_Data!D6250</f>
        <v>23155007101</v>
      </c>
      <c r="E6250" t="str">
        <f>Raw_Data!E6250</f>
        <v>FORD, JAMES</v>
      </c>
      <c r="F6250" t="str">
        <f>Raw_Data!F6250</f>
        <v>1033117684</v>
      </c>
      <c r="G6250" t="str">
        <f>Raw_Data!H6250</f>
        <v>2</v>
      </c>
      <c r="H6250">
        <f>IFERROR(VLOOKUP(G6250,Store_Map!$A$2:$I$100,3,FALSE),"")</f>
        <v>0</v>
      </c>
      <c r="I6250">
        <f>IFERROR(VLOOKUP(G6250,Store_Map!$A$2:$I$100,4,FALSE),"")</f>
        <v>0</v>
      </c>
      <c r="J6250">
        <f>IFERROR(VLOOKUP(G6250,Store_Map!$A$2:$I$100,5,FALSE),"")</f>
        <v>0</v>
      </c>
      <c r="K6250">
        <f>IFERROR(VLOOKUP(G6250,Store_Map!$A$2:$I$100,6,FALSE),"")</f>
        <v>0</v>
      </c>
      <c r="L6250">
        <f>IFERROR(VLOOKUP(G6250,Store_Map!$A$2:$I$100,7,FALSE),"")</f>
        <v>0</v>
      </c>
      <c r="M6250">
        <f>IFERROR(VLOOKUP(G6250,Store_Map!$A$2:$I$100,8,FALSE),"")</f>
        <v>0</v>
      </c>
      <c r="N6250">
        <f t="shared" si="873"/>
        <v>0</v>
      </c>
      <c r="O6250" t="str">
        <f t="shared" si="874"/>
        <v>PASS</v>
      </c>
      <c r="P6250" t="str">
        <f t="shared" si="875"/>
        <v>PASS</v>
      </c>
      <c r="Q6250" t="str">
        <f t="shared" si="876"/>
        <v>PASS</v>
      </c>
      <c r="R6250" t="str">
        <f t="shared" si="877"/>
        <v>PASS</v>
      </c>
      <c r="S6250" t="str">
        <f t="shared" si="878"/>
        <v>PASS</v>
      </c>
      <c r="T6250">
        <f t="shared" si="879"/>
        <v>100</v>
      </c>
      <c r="U6250" t="str">
        <f t="shared" si="880"/>
        <v>Low</v>
      </c>
      <c r="V6250" t="str">
        <f t="shared" si="881"/>
        <v>Clean</v>
      </c>
    </row>
    <row r="6251" spans="1:22" x14ac:dyDescent="0.3">
      <c r="A6251" t="str">
        <f>Raw_Data!A6251</f>
        <v>26084201</v>
      </c>
      <c r="B6251">
        <f>Raw_Data!B6251</f>
        <v>45678</v>
      </c>
      <c r="C6251" t="str">
        <f>Raw_Data!C6251</f>
        <v>CYCLOBENZAPRINE 10 MG TABLE</v>
      </c>
      <c r="D6251" t="str">
        <f>Raw_Data!D6251</f>
        <v>72888001400</v>
      </c>
      <c r="E6251" t="str">
        <f>Raw_Data!E6251</f>
        <v>FORD, JAMES</v>
      </c>
      <c r="F6251" t="str">
        <f>Raw_Data!F6251</f>
        <v>1033117684</v>
      </c>
      <c r="G6251" t="str">
        <f>Raw_Data!H6251</f>
        <v>2</v>
      </c>
      <c r="H6251">
        <f>IFERROR(VLOOKUP(G6251,Store_Map!$A$2:$I$100,3,FALSE),"")</f>
        <v>0</v>
      </c>
      <c r="I6251">
        <f>IFERROR(VLOOKUP(G6251,Store_Map!$A$2:$I$100,4,FALSE),"")</f>
        <v>0</v>
      </c>
      <c r="J6251">
        <f>IFERROR(VLOOKUP(G6251,Store_Map!$A$2:$I$100,5,FALSE),"")</f>
        <v>0</v>
      </c>
      <c r="K6251">
        <f>IFERROR(VLOOKUP(G6251,Store_Map!$A$2:$I$100,6,FALSE),"")</f>
        <v>0</v>
      </c>
      <c r="L6251">
        <f>IFERROR(VLOOKUP(G6251,Store_Map!$A$2:$I$100,7,FALSE),"")</f>
        <v>0</v>
      </c>
      <c r="M6251">
        <f>IFERROR(VLOOKUP(G6251,Store_Map!$A$2:$I$100,8,FALSE),"")</f>
        <v>0</v>
      </c>
      <c r="N6251">
        <f t="shared" si="873"/>
        <v>0</v>
      </c>
      <c r="O6251" t="str">
        <f t="shared" si="874"/>
        <v>PASS</v>
      </c>
      <c r="P6251" t="str">
        <f t="shared" si="875"/>
        <v>PASS</v>
      </c>
      <c r="Q6251" t="str">
        <f t="shared" si="876"/>
        <v>PASS</v>
      </c>
      <c r="R6251" t="str">
        <f t="shared" si="877"/>
        <v>PASS</v>
      </c>
      <c r="S6251" t="str">
        <f t="shared" si="878"/>
        <v>PASS</v>
      </c>
      <c r="T6251">
        <f t="shared" si="879"/>
        <v>100</v>
      </c>
      <c r="U6251" t="str">
        <f t="shared" si="880"/>
        <v>Low</v>
      </c>
      <c r="V6251" t="str">
        <f t="shared" si="881"/>
        <v>Clean</v>
      </c>
    </row>
    <row r="6252" spans="1:22" x14ac:dyDescent="0.3">
      <c r="A6252" t="str">
        <f>Raw_Data!A6252</f>
        <v>26078646</v>
      </c>
      <c r="B6252">
        <f>Raw_Data!B6252</f>
        <v>45678</v>
      </c>
      <c r="C6252" t="str">
        <f>Raw_Data!C6252</f>
        <v>FLUOXETINE HCL 40 MG CAPSUL</v>
      </c>
      <c r="D6252" t="str">
        <f>Raw_Data!D6252</f>
        <v>93719801</v>
      </c>
      <c r="E6252" t="str">
        <f>Raw_Data!E6252</f>
        <v>FORD, JAMES</v>
      </c>
      <c r="F6252" t="str">
        <f>Raw_Data!F6252</f>
        <v>1033117684</v>
      </c>
      <c r="G6252" t="str">
        <f>Raw_Data!H6252</f>
        <v>2</v>
      </c>
      <c r="H6252">
        <f>IFERROR(VLOOKUP(G6252,Store_Map!$A$2:$I$100,3,FALSE),"")</f>
        <v>0</v>
      </c>
      <c r="I6252">
        <f>IFERROR(VLOOKUP(G6252,Store_Map!$A$2:$I$100,4,FALSE),"")</f>
        <v>0</v>
      </c>
      <c r="J6252">
        <f>IFERROR(VLOOKUP(G6252,Store_Map!$A$2:$I$100,5,FALSE),"")</f>
        <v>0</v>
      </c>
      <c r="K6252">
        <f>IFERROR(VLOOKUP(G6252,Store_Map!$A$2:$I$100,6,FALSE),"")</f>
        <v>0</v>
      </c>
      <c r="L6252">
        <f>IFERROR(VLOOKUP(G6252,Store_Map!$A$2:$I$100,7,FALSE),"")</f>
        <v>0</v>
      </c>
      <c r="M6252">
        <f>IFERROR(VLOOKUP(G6252,Store_Map!$A$2:$I$100,8,FALSE),"")</f>
        <v>0</v>
      </c>
      <c r="N6252">
        <f t="shared" si="873"/>
        <v>0</v>
      </c>
      <c r="O6252" t="str">
        <f t="shared" si="874"/>
        <v>PASS</v>
      </c>
      <c r="P6252" t="str">
        <f t="shared" si="875"/>
        <v>REVIEW</v>
      </c>
      <c r="Q6252" t="str">
        <f t="shared" si="876"/>
        <v>PASS</v>
      </c>
      <c r="R6252" t="str">
        <f t="shared" si="877"/>
        <v>PASS</v>
      </c>
      <c r="S6252" t="str">
        <f t="shared" si="878"/>
        <v>REVIEW</v>
      </c>
      <c r="T6252">
        <f t="shared" si="879"/>
        <v>90</v>
      </c>
      <c r="U6252" t="str">
        <f t="shared" si="880"/>
        <v>Low</v>
      </c>
      <c r="V6252" t="str">
        <f t="shared" si="881"/>
        <v>Invalid NDC</v>
      </c>
    </row>
    <row r="6253" spans="1:22" x14ac:dyDescent="0.3">
      <c r="A6253" t="str">
        <f>Raw_Data!A6253</f>
        <v>26075891</v>
      </c>
      <c r="B6253">
        <f>Raw_Data!B6253</f>
        <v>45678</v>
      </c>
      <c r="C6253" t="str">
        <f>Raw_Data!C6253</f>
        <v>ELIQUIS 5 MG TABLET</v>
      </c>
      <c r="D6253" t="str">
        <f>Raw_Data!D6253</f>
        <v>3089421</v>
      </c>
      <c r="E6253" t="str">
        <f>Raw_Data!E6253</f>
        <v>FORD, JAMES</v>
      </c>
      <c r="F6253" t="str">
        <f>Raw_Data!F6253</f>
        <v>1033117684</v>
      </c>
      <c r="G6253" t="str">
        <f>Raw_Data!H6253</f>
        <v>2</v>
      </c>
      <c r="H6253">
        <f>IFERROR(VLOOKUP(G6253,Store_Map!$A$2:$I$100,3,FALSE),"")</f>
        <v>0</v>
      </c>
      <c r="I6253">
        <f>IFERROR(VLOOKUP(G6253,Store_Map!$A$2:$I$100,4,FALSE),"")</f>
        <v>0</v>
      </c>
      <c r="J6253">
        <f>IFERROR(VLOOKUP(G6253,Store_Map!$A$2:$I$100,5,FALSE),"")</f>
        <v>0</v>
      </c>
      <c r="K6253">
        <f>IFERROR(VLOOKUP(G6253,Store_Map!$A$2:$I$100,6,FALSE),"")</f>
        <v>0</v>
      </c>
      <c r="L6253">
        <f>IFERROR(VLOOKUP(G6253,Store_Map!$A$2:$I$100,7,FALSE),"")</f>
        <v>0</v>
      </c>
      <c r="M6253">
        <f>IFERROR(VLOOKUP(G6253,Store_Map!$A$2:$I$100,8,FALSE),"")</f>
        <v>0</v>
      </c>
      <c r="N6253">
        <f t="shared" si="873"/>
        <v>0</v>
      </c>
      <c r="O6253" t="str">
        <f t="shared" si="874"/>
        <v>PASS</v>
      </c>
      <c r="P6253" t="str">
        <f t="shared" si="875"/>
        <v>REVIEW</v>
      </c>
      <c r="Q6253" t="str">
        <f t="shared" si="876"/>
        <v>PASS</v>
      </c>
      <c r="R6253" t="str">
        <f t="shared" si="877"/>
        <v>PASS</v>
      </c>
      <c r="S6253" t="str">
        <f t="shared" si="878"/>
        <v>REVIEW</v>
      </c>
      <c r="T6253">
        <f t="shared" si="879"/>
        <v>90</v>
      </c>
      <c r="U6253" t="str">
        <f t="shared" si="880"/>
        <v>Low</v>
      </c>
      <c r="V6253" t="str">
        <f t="shared" si="881"/>
        <v>Invalid NDC</v>
      </c>
    </row>
    <row r="6254" spans="1:22" x14ac:dyDescent="0.3">
      <c r="A6254" t="str">
        <f>Raw_Data!A6254</f>
        <v>26075889</v>
      </c>
      <c r="B6254">
        <f>Raw_Data!B6254</f>
        <v>45678</v>
      </c>
      <c r="C6254" t="str">
        <f>Raw_Data!C6254</f>
        <v>MONTELUKAST SOD 10 MG TABLE</v>
      </c>
      <c r="D6254" t="str">
        <f>Raw_Data!D6254</f>
        <v>31722072610</v>
      </c>
      <c r="E6254" t="str">
        <f>Raw_Data!E6254</f>
        <v>FORD, JAMES</v>
      </c>
      <c r="F6254" t="str">
        <f>Raw_Data!F6254</f>
        <v>1033117684</v>
      </c>
      <c r="G6254" t="str">
        <f>Raw_Data!H6254</f>
        <v>2</v>
      </c>
      <c r="H6254">
        <f>IFERROR(VLOOKUP(G6254,Store_Map!$A$2:$I$100,3,FALSE),"")</f>
        <v>0</v>
      </c>
      <c r="I6254">
        <f>IFERROR(VLOOKUP(G6254,Store_Map!$A$2:$I$100,4,FALSE),"")</f>
        <v>0</v>
      </c>
      <c r="J6254">
        <f>IFERROR(VLOOKUP(G6254,Store_Map!$A$2:$I$100,5,FALSE),"")</f>
        <v>0</v>
      </c>
      <c r="K6254">
        <f>IFERROR(VLOOKUP(G6254,Store_Map!$A$2:$I$100,6,FALSE),"")</f>
        <v>0</v>
      </c>
      <c r="L6254">
        <f>IFERROR(VLOOKUP(G6254,Store_Map!$A$2:$I$100,7,FALSE),"")</f>
        <v>0</v>
      </c>
      <c r="M6254">
        <f>IFERROR(VLOOKUP(G6254,Store_Map!$A$2:$I$100,8,FALSE),"")</f>
        <v>0</v>
      </c>
      <c r="N6254">
        <f t="shared" si="873"/>
        <v>0</v>
      </c>
      <c r="O6254" t="str">
        <f t="shared" si="874"/>
        <v>PASS</v>
      </c>
      <c r="P6254" t="str">
        <f t="shared" si="875"/>
        <v>PASS</v>
      </c>
      <c r="Q6254" t="str">
        <f t="shared" si="876"/>
        <v>PASS</v>
      </c>
      <c r="R6254" t="str">
        <f t="shared" si="877"/>
        <v>PASS</v>
      </c>
      <c r="S6254" t="str">
        <f t="shared" si="878"/>
        <v>PASS</v>
      </c>
      <c r="T6254">
        <f t="shared" si="879"/>
        <v>100</v>
      </c>
      <c r="U6254" t="str">
        <f t="shared" si="880"/>
        <v>Low</v>
      </c>
      <c r="V6254" t="str">
        <f t="shared" si="881"/>
        <v>Clean</v>
      </c>
    </row>
    <row r="6255" spans="1:22" x14ac:dyDescent="0.3">
      <c r="A6255" t="str">
        <f>Raw_Data!A6255</f>
        <v>26075903</v>
      </c>
      <c r="B6255">
        <f>Raw_Data!B6255</f>
        <v>45678</v>
      </c>
      <c r="C6255" t="str">
        <f>Raw_Data!C6255</f>
        <v>DICYCLOMINE 10 MG CAPSULE</v>
      </c>
      <c r="D6255" t="str">
        <f>Raw_Data!D6255</f>
        <v>527058610</v>
      </c>
      <c r="E6255" t="str">
        <f>Raw_Data!E6255</f>
        <v>FORD, JAMES</v>
      </c>
      <c r="F6255" t="str">
        <f>Raw_Data!F6255</f>
        <v>1033117684</v>
      </c>
      <c r="G6255" t="str">
        <f>Raw_Data!H6255</f>
        <v>2</v>
      </c>
      <c r="H6255">
        <f>IFERROR(VLOOKUP(G6255,Store_Map!$A$2:$I$100,3,FALSE),"")</f>
        <v>0</v>
      </c>
      <c r="I6255">
        <f>IFERROR(VLOOKUP(G6255,Store_Map!$A$2:$I$100,4,FALSE),"")</f>
        <v>0</v>
      </c>
      <c r="J6255">
        <f>IFERROR(VLOOKUP(G6255,Store_Map!$A$2:$I$100,5,FALSE),"")</f>
        <v>0</v>
      </c>
      <c r="K6255">
        <f>IFERROR(VLOOKUP(G6255,Store_Map!$A$2:$I$100,6,FALSE),"")</f>
        <v>0</v>
      </c>
      <c r="L6255">
        <f>IFERROR(VLOOKUP(G6255,Store_Map!$A$2:$I$100,7,FALSE),"")</f>
        <v>0</v>
      </c>
      <c r="M6255">
        <f>IFERROR(VLOOKUP(G6255,Store_Map!$A$2:$I$100,8,FALSE),"")</f>
        <v>0</v>
      </c>
      <c r="N6255">
        <f t="shared" si="873"/>
        <v>0</v>
      </c>
      <c r="O6255" t="str">
        <f t="shared" si="874"/>
        <v>PASS</v>
      </c>
      <c r="P6255" t="str">
        <f t="shared" si="875"/>
        <v>REVIEW</v>
      </c>
      <c r="Q6255" t="str">
        <f t="shared" si="876"/>
        <v>PASS</v>
      </c>
      <c r="R6255" t="str">
        <f t="shared" si="877"/>
        <v>PASS</v>
      </c>
      <c r="S6255" t="str">
        <f t="shared" si="878"/>
        <v>REVIEW</v>
      </c>
      <c r="T6255">
        <f t="shared" si="879"/>
        <v>90</v>
      </c>
      <c r="U6255" t="str">
        <f t="shared" si="880"/>
        <v>Low</v>
      </c>
      <c r="V6255" t="str">
        <f t="shared" si="881"/>
        <v>Invalid NDC</v>
      </c>
    </row>
    <row r="6256" spans="1:22" x14ac:dyDescent="0.3">
      <c r="A6256" t="str">
        <f>Raw_Data!A6256</f>
        <v>26075907</v>
      </c>
      <c r="B6256">
        <f>Raw_Data!B6256</f>
        <v>45678</v>
      </c>
      <c r="C6256" t="str">
        <f>Raw_Data!C6256</f>
        <v>BREZTRI AEROSPHERE INHALER</v>
      </c>
      <c r="D6256" t="str">
        <f>Raw_Data!D6256</f>
        <v>310461612</v>
      </c>
      <c r="E6256" t="str">
        <f>Raw_Data!E6256</f>
        <v>FORD, JAMES</v>
      </c>
      <c r="F6256" t="str">
        <f>Raw_Data!F6256</f>
        <v>1033117684</v>
      </c>
      <c r="G6256" t="str">
        <f>Raw_Data!H6256</f>
        <v>2</v>
      </c>
      <c r="H6256">
        <f>IFERROR(VLOOKUP(G6256,Store_Map!$A$2:$I$100,3,FALSE),"")</f>
        <v>0</v>
      </c>
      <c r="I6256">
        <f>IFERROR(VLOOKUP(G6256,Store_Map!$A$2:$I$100,4,FALSE),"")</f>
        <v>0</v>
      </c>
      <c r="J6256">
        <f>IFERROR(VLOOKUP(G6256,Store_Map!$A$2:$I$100,5,FALSE),"")</f>
        <v>0</v>
      </c>
      <c r="K6256">
        <f>IFERROR(VLOOKUP(G6256,Store_Map!$A$2:$I$100,6,FALSE),"")</f>
        <v>0</v>
      </c>
      <c r="L6256">
        <f>IFERROR(VLOOKUP(G6256,Store_Map!$A$2:$I$100,7,FALSE),"")</f>
        <v>0</v>
      </c>
      <c r="M6256">
        <f>IFERROR(VLOOKUP(G6256,Store_Map!$A$2:$I$100,8,FALSE),"")</f>
        <v>0</v>
      </c>
      <c r="N6256">
        <f t="shared" si="873"/>
        <v>0</v>
      </c>
      <c r="O6256" t="str">
        <f t="shared" si="874"/>
        <v>PASS</v>
      </c>
      <c r="P6256" t="str">
        <f t="shared" si="875"/>
        <v>REVIEW</v>
      </c>
      <c r="Q6256" t="str">
        <f t="shared" si="876"/>
        <v>PASS</v>
      </c>
      <c r="R6256" t="str">
        <f t="shared" si="877"/>
        <v>PASS</v>
      </c>
      <c r="S6256" t="str">
        <f t="shared" si="878"/>
        <v>REVIEW</v>
      </c>
      <c r="T6256">
        <f t="shared" si="879"/>
        <v>90</v>
      </c>
      <c r="U6256" t="str">
        <f t="shared" si="880"/>
        <v>Low</v>
      </c>
      <c r="V6256" t="str">
        <f t="shared" si="881"/>
        <v>Invalid NDC</v>
      </c>
    </row>
    <row r="6257" spans="1:22" x14ac:dyDescent="0.3">
      <c r="A6257" t="str">
        <f>Raw_Data!A6257</f>
        <v>26085054</v>
      </c>
      <c r="B6257">
        <f>Raw_Data!B6257</f>
        <v>45678</v>
      </c>
      <c r="C6257" t="str">
        <f>Raw_Data!C6257</f>
        <v>BENZONATATE 100 MG CAPSULE</v>
      </c>
      <c r="D6257" t="str">
        <f>Raw_Data!D6257</f>
        <v>68382024701</v>
      </c>
      <c r="E6257" t="str">
        <f>Raw_Data!E6257</f>
        <v>FORD, JAMES</v>
      </c>
      <c r="F6257" t="str">
        <f>Raw_Data!F6257</f>
        <v>1033117684</v>
      </c>
      <c r="G6257" t="str">
        <f>Raw_Data!H6257</f>
        <v>2</v>
      </c>
      <c r="H6257">
        <f>IFERROR(VLOOKUP(G6257,Store_Map!$A$2:$I$100,3,FALSE),"")</f>
        <v>0</v>
      </c>
      <c r="I6257">
        <f>IFERROR(VLOOKUP(G6257,Store_Map!$A$2:$I$100,4,FALSE),"")</f>
        <v>0</v>
      </c>
      <c r="J6257">
        <f>IFERROR(VLOOKUP(G6257,Store_Map!$A$2:$I$100,5,FALSE),"")</f>
        <v>0</v>
      </c>
      <c r="K6257">
        <f>IFERROR(VLOOKUP(G6257,Store_Map!$A$2:$I$100,6,FALSE),"")</f>
        <v>0</v>
      </c>
      <c r="L6257">
        <f>IFERROR(VLOOKUP(G6257,Store_Map!$A$2:$I$100,7,FALSE),"")</f>
        <v>0</v>
      </c>
      <c r="M6257">
        <f>IFERROR(VLOOKUP(G6257,Store_Map!$A$2:$I$100,8,FALSE),"")</f>
        <v>0</v>
      </c>
      <c r="N6257">
        <f t="shared" si="873"/>
        <v>0</v>
      </c>
      <c r="O6257" t="str">
        <f t="shared" si="874"/>
        <v>PASS</v>
      </c>
      <c r="P6257" t="str">
        <f t="shared" si="875"/>
        <v>PASS</v>
      </c>
      <c r="Q6257" t="str">
        <f t="shared" si="876"/>
        <v>PASS</v>
      </c>
      <c r="R6257" t="str">
        <f t="shared" si="877"/>
        <v>PASS</v>
      </c>
      <c r="S6257" t="str">
        <f t="shared" si="878"/>
        <v>PASS</v>
      </c>
      <c r="T6257">
        <f t="shared" si="879"/>
        <v>100</v>
      </c>
      <c r="U6257" t="str">
        <f t="shared" si="880"/>
        <v>Low</v>
      </c>
      <c r="V6257" t="str">
        <f t="shared" si="881"/>
        <v>Clean</v>
      </c>
    </row>
    <row r="6258" spans="1:22" x14ac:dyDescent="0.3">
      <c r="A6258" t="str">
        <f>Raw_Data!A6258</f>
        <v>26085055</v>
      </c>
      <c r="B6258">
        <f>Raw_Data!B6258</f>
        <v>45678</v>
      </c>
      <c r="C6258" t="str">
        <f>Raw_Data!C6258</f>
        <v>AZITHROMYCIN 250 MG TABLET</v>
      </c>
      <c r="D6258" t="str">
        <f>Raw_Data!D6258</f>
        <v>50111078751</v>
      </c>
      <c r="E6258" t="str">
        <f>Raw_Data!E6258</f>
        <v>FORD, JAMES</v>
      </c>
      <c r="F6258" t="str">
        <f>Raw_Data!F6258</f>
        <v>1033117684</v>
      </c>
      <c r="G6258" t="str">
        <f>Raw_Data!H6258</f>
        <v>2</v>
      </c>
      <c r="H6258">
        <f>IFERROR(VLOOKUP(G6258,Store_Map!$A$2:$I$100,3,FALSE),"")</f>
        <v>0</v>
      </c>
      <c r="I6258">
        <f>IFERROR(VLOOKUP(G6258,Store_Map!$A$2:$I$100,4,FALSE),"")</f>
        <v>0</v>
      </c>
      <c r="J6258">
        <f>IFERROR(VLOOKUP(G6258,Store_Map!$A$2:$I$100,5,FALSE),"")</f>
        <v>0</v>
      </c>
      <c r="K6258">
        <f>IFERROR(VLOOKUP(G6258,Store_Map!$A$2:$I$100,6,FALSE),"")</f>
        <v>0</v>
      </c>
      <c r="L6258">
        <f>IFERROR(VLOOKUP(G6258,Store_Map!$A$2:$I$100,7,FALSE),"")</f>
        <v>0</v>
      </c>
      <c r="M6258">
        <f>IFERROR(VLOOKUP(G6258,Store_Map!$A$2:$I$100,8,FALSE),"")</f>
        <v>0</v>
      </c>
      <c r="N6258">
        <f t="shared" si="873"/>
        <v>0</v>
      </c>
      <c r="O6258" t="str">
        <f t="shared" si="874"/>
        <v>PASS</v>
      </c>
      <c r="P6258" t="str">
        <f t="shared" si="875"/>
        <v>PASS</v>
      </c>
      <c r="Q6258" t="str">
        <f t="shared" si="876"/>
        <v>PASS</v>
      </c>
      <c r="R6258" t="str">
        <f t="shared" si="877"/>
        <v>PASS</v>
      </c>
      <c r="S6258" t="str">
        <f t="shared" si="878"/>
        <v>PASS</v>
      </c>
      <c r="T6258">
        <f t="shared" si="879"/>
        <v>100</v>
      </c>
      <c r="U6258" t="str">
        <f t="shared" si="880"/>
        <v>Low</v>
      </c>
      <c r="V6258" t="str">
        <f t="shared" si="881"/>
        <v>Clean</v>
      </c>
    </row>
    <row r="6259" spans="1:22" x14ac:dyDescent="0.3">
      <c r="A6259" t="str">
        <f>Raw_Data!A6259</f>
        <v>26085056</v>
      </c>
      <c r="B6259">
        <f>Raw_Data!B6259</f>
        <v>45678</v>
      </c>
      <c r="C6259" t="str">
        <f>Raw_Data!C6259</f>
        <v>ALBUTEROL HFA 90 MCG INHALE</v>
      </c>
      <c r="D6259" t="str">
        <f>Raw_Data!D6259</f>
        <v>68180096301</v>
      </c>
      <c r="E6259" t="str">
        <f>Raw_Data!E6259</f>
        <v>FORD, JAMES</v>
      </c>
      <c r="F6259" t="str">
        <f>Raw_Data!F6259</f>
        <v>1033117684</v>
      </c>
      <c r="G6259" t="str">
        <f>Raw_Data!H6259</f>
        <v>2</v>
      </c>
      <c r="H6259">
        <f>IFERROR(VLOOKUP(G6259,Store_Map!$A$2:$I$100,3,FALSE),"")</f>
        <v>0</v>
      </c>
      <c r="I6259">
        <f>IFERROR(VLOOKUP(G6259,Store_Map!$A$2:$I$100,4,FALSE),"")</f>
        <v>0</v>
      </c>
      <c r="J6259">
        <f>IFERROR(VLOOKUP(G6259,Store_Map!$A$2:$I$100,5,FALSE),"")</f>
        <v>0</v>
      </c>
      <c r="K6259">
        <f>IFERROR(VLOOKUP(G6259,Store_Map!$A$2:$I$100,6,FALSE),"")</f>
        <v>0</v>
      </c>
      <c r="L6259">
        <f>IFERROR(VLOOKUP(G6259,Store_Map!$A$2:$I$100,7,FALSE),"")</f>
        <v>0</v>
      </c>
      <c r="M6259">
        <f>IFERROR(VLOOKUP(G6259,Store_Map!$A$2:$I$100,8,FALSE),"")</f>
        <v>0</v>
      </c>
      <c r="N6259">
        <f t="shared" si="873"/>
        <v>0</v>
      </c>
      <c r="O6259" t="str">
        <f t="shared" si="874"/>
        <v>PASS</v>
      </c>
      <c r="P6259" t="str">
        <f t="shared" si="875"/>
        <v>PASS</v>
      </c>
      <c r="Q6259" t="str">
        <f t="shared" si="876"/>
        <v>PASS</v>
      </c>
      <c r="R6259" t="str">
        <f t="shared" si="877"/>
        <v>PASS</v>
      </c>
      <c r="S6259" t="str">
        <f t="shared" si="878"/>
        <v>PASS</v>
      </c>
      <c r="T6259">
        <f t="shared" si="879"/>
        <v>100</v>
      </c>
      <c r="U6259" t="str">
        <f t="shared" si="880"/>
        <v>Low</v>
      </c>
      <c r="V6259" t="str">
        <f t="shared" si="881"/>
        <v>Clean</v>
      </c>
    </row>
    <row r="6260" spans="1:22" x14ac:dyDescent="0.3">
      <c r="A6260" t="str">
        <f>Raw_Data!A6260</f>
        <v>26077557</v>
      </c>
      <c r="B6260">
        <f>Raw_Data!B6260</f>
        <v>45678</v>
      </c>
      <c r="C6260" t="str">
        <f>Raw_Data!C6260</f>
        <v>CLONIDINE 0.2 MG/DAY PATCH</v>
      </c>
      <c r="D6260" t="str">
        <f>Raw_Data!D6260</f>
        <v>378087299</v>
      </c>
      <c r="E6260" t="str">
        <f>Raw_Data!E6260</f>
        <v>FORD, JAMES</v>
      </c>
      <c r="F6260" t="str">
        <f>Raw_Data!F6260</f>
        <v>1033117684</v>
      </c>
      <c r="G6260" t="str">
        <f>Raw_Data!H6260</f>
        <v>2</v>
      </c>
      <c r="H6260">
        <f>IFERROR(VLOOKUP(G6260,Store_Map!$A$2:$I$100,3,FALSE),"")</f>
        <v>0</v>
      </c>
      <c r="I6260">
        <f>IFERROR(VLOOKUP(G6260,Store_Map!$A$2:$I$100,4,FALSE),"")</f>
        <v>0</v>
      </c>
      <c r="J6260">
        <f>IFERROR(VLOOKUP(G6260,Store_Map!$A$2:$I$100,5,FALSE),"")</f>
        <v>0</v>
      </c>
      <c r="K6260">
        <f>IFERROR(VLOOKUP(G6260,Store_Map!$A$2:$I$100,6,FALSE),"")</f>
        <v>0</v>
      </c>
      <c r="L6260">
        <f>IFERROR(VLOOKUP(G6260,Store_Map!$A$2:$I$100,7,FALSE),"")</f>
        <v>0</v>
      </c>
      <c r="M6260">
        <f>IFERROR(VLOOKUP(G6260,Store_Map!$A$2:$I$100,8,FALSE),"")</f>
        <v>0</v>
      </c>
      <c r="N6260">
        <f t="shared" si="873"/>
        <v>0</v>
      </c>
      <c r="O6260" t="str">
        <f t="shared" si="874"/>
        <v>PASS</v>
      </c>
      <c r="P6260" t="str">
        <f t="shared" si="875"/>
        <v>REVIEW</v>
      </c>
      <c r="Q6260" t="str">
        <f t="shared" si="876"/>
        <v>PASS</v>
      </c>
      <c r="R6260" t="str">
        <f t="shared" si="877"/>
        <v>PASS</v>
      </c>
      <c r="S6260" t="str">
        <f t="shared" si="878"/>
        <v>REVIEW</v>
      </c>
      <c r="T6260">
        <f t="shared" si="879"/>
        <v>90</v>
      </c>
      <c r="U6260" t="str">
        <f t="shared" si="880"/>
        <v>Low</v>
      </c>
      <c r="V6260" t="str">
        <f t="shared" si="881"/>
        <v>Invalid NDC</v>
      </c>
    </row>
    <row r="6261" spans="1:22" x14ac:dyDescent="0.3">
      <c r="A6261" t="str">
        <f>Raw_Data!A6261</f>
        <v>26085057</v>
      </c>
      <c r="B6261">
        <f>Raw_Data!B6261</f>
        <v>45678</v>
      </c>
      <c r="C6261" t="str">
        <f>Raw_Data!C6261</f>
        <v>HYDROXYZINE HCL 25 MG TABLE</v>
      </c>
      <c r="D6261" t="str">
        <f>Raw_Data!D6261</f>
        <v>23155050110</v>
      </c>
      <c r="E6261" t="str">
        <f>Raw_Data!E6261</f>
        <v>FORD, JAMES</v>
      </c>
      <c r="F6261" t="str">
        <f>Raw_Data!F6261</f>
        <v>1033117684</v>
      </c>
      <c r="G6261" t="str">
        <f>Raw_Data!H6261</f>
        <v>2</v>
      </c>
      <c r="H6261">
        <f>IFERROR(VLOOKUP(G6261,Store_Map!$A$2:$I$100,3,FALSE),"")</f>
        <v>0</v>
      </c>
      <c r="I6261">
        <f>IFERROR(VLOOKUP(G6261,Store_Map!$A$2:$I$100,4,FALSE),"")</f>
        <v>0</v>
      </c>
      <c r="J6261">
        <f>IFERROR(VLOOKUP(G6261,Store_Map!$A$2:$I$100,5,FALSE),"")</f>
        <v>0</v>
      </c>
      <c r="K6261">
        <f>IFERROR(VLOOKUP(G6261,Store_Map!$A$2:$I$100,6,FALSE),"")</f>
        <v>0</v>
      </c>
      <c r="L6261">
        <f>IFERROR(VLOOKUP(G6261,Store_Map!$A$2:$I$100,7,FALSE),"")</f>
        <v>0</v>
      </c>
      <c r="M6261">
        <f>IFERROR(VLOOKUP(G6261,Store_Map!$A$2:$I$100,8,FALSE),"")</f>
        <v>0</v>
      </c>
      <c r="N6261">
        <f t="shared" si="873"/>
        <v>0</v>
      </c>
      <c r="O6261" t="str">
        <f t="shared" si="874"/>
        <v>PASS</v>
      </c>
      <c r="P6261" t="str">
        <f t="shared" si="875"/>
        <v>PASS</v>
      </c>
      <c r="Q6261" t="str">
        <f t="shared" si="876"/>
        <v>PASS</v>
      </c>
      <c r="R6261" t="str">
        <f t="shared" si="877"/>
        <v>PASS</v>
      </c>
      <c r="S6261" t="str">
        <f t="shared" si="878"/>
        <v>PASS</v>
      </c>
      <c r="T6261">
        <f t="shared" si="879"/>
        <v>100</v>
      </c>
      <c r="U6261" t="str">
        <f t="shared" si="880"/>
        <v>Low</v>
      </c>
      <c r="V6261" t="str">
        <f t="shared" si="881"/>
        <v>Clean</v>
      </c>
    </row>
    <row r="6262" spans="1:22" x14ac:dyDescent="0.3">
      <c r="A6262" t="str">
        <f>Raw_Data!A6262</f>
        <v>26085058</v>
      </c>
      <c r="B6262">
        <f>Raw_Data!B6262</f>
        <v>45678</v>
      </c>
      <c r="C6262" t="str">
        <f>Raw_Data!C6262</f>
        <v>NITROFURANTOIN MONO-MCR 100</v>
      </c>
      <c r="D6262" t="str">
        <f>Raw_Data!D6262</f>
        <v>47781030301</v>
      </c>
      <c r="E6262" t="str">
        <f>Raw_Data!E6262</f>
        <v>FORD, JAMES</v>
      </c>
      <c r="F6262" t="str">
        <f>Raw_Data!F6262</f>
        <v>1033117684</v>
      </c>
      <c r="G6262" t="str">
        <f>Raw_Data!H6262</f>
        <v>2</v>
      </c>
      <c r="H6262">
        <f>IFERROR(VLOOKUP(G6262,Store_Map!$A$2:$I$100,3,FALSE),"")</f>
        <v>0</v>
      </c>
      <c r="I6262">
        <f>IFERROR(VLOOKUP(G6262,Store_Map!$A$2:$I$100,4,FALSE),"")</f>
        <v>0</v>
      </c>
      <c r="J6262">
        <f>IFERROR(VLOOKUP(G6262,Store_Map!$A$2:$I$100,5,FALSE),"")</f>
        <v>0</v>
      </c>
      <c r="K6262">
        <f>IFERROR(VLOOKUP(G6262,Store_Map!$A$2:$I$100,6,FALSE),"")</f>
        <v>0</v>
      </c>
      <c r="L6262">
        <f>IFERROR(VLOOKUP(G6262,Store_Map!$A$2:$I$100,7,FALSE),"")</f>
        <v>0</v>
      </c>
      <c r="M6262">
        <f>IFERROR(VLOOKUP(G6262,Store_Map!$A$2:$I$100,8,FALSE),"")</f>
        <v>0</v>
      </c>
      <c r="N6262">
        <f t="shared" si="873"/>
        <v>0</v>
      </c>
      <c r="O6262" t="str">
        <f t="shared" si="874"/>
        <v>PASS</v>
      </c>
      <c r="P6262" t="str">
        <f t="shared" si="875"/>
        <v>PASS</v>
      </c>
      <c r="Q6262" t="str">
        <f t="shared" si="876"/>
        <v>PASS</v>
      </c>
      <c r="R6262" t="str">
        <f t="shared" si="877"/>
        <v>PASS</v>
      </c>
      <c r="S6262" t="str">
        <f t="shared" si="878"/>
        <v>PASS</v>
      </c>
      <c r="T6262">
        <f t="shared" si="879"/>
        <v>100</v>
      </c>
      <c r="U6262" t="str">
        <f t="shared" si="880"/>
        <v>Low</v>
      </c>
      <c r="V6262" t="str">
        <f t="shared" si="881"/>
        <v>Clean</v>
      </c>
    </row>
    <row r="6263" spans="1:22" x14ac:dyDescent="0.3">
      <c r="A6263" t="str">
        <f>Raw_Data!A6263</f>
        <v>26077659</v>
      </c>
      <c r="B6263">
        <f>Raw_Data!B6263</f>
        <v>45678</v>
      </c>
      <c r="C6263" t="str">
        <f>Raw_Data!C6263</f>
        <v>ONETOUCH VERIO TEST STRIP</v>
      </c>
      <c r="D6263" t="str">
        <f>Raw_Data!D6263</f>
        <v>53885027210</v>
      </c>
      <c r="E6263" t="str">
        <f>Raw_Data!E6263</f>
        <v>BYNE, EDMUND</v>
      </c>
      <c r="F6263" t="str">
        <f>Raw_Data!F6263</f>
        <v>1033186648</v>
      </c>
      <c r="G6263" t="str">
        <f>Raw_Data!H6263</f>
        <v>2</v>
      </c>
      <c r="H6263">
        <f>IFERROR(VLOOKUP(G6263,Store_Map!$A$2:$I$100,3,FALSE),"")</f>
        <v>0</v>
      </c>
      <c r="I6263">
        <f>IFERROR(VLOOKUP(G6263,Store_Map!$A$2:$I$100,4,FALSE),"")</f>
        <v>0</v>
      </c>
      <c r="J6263">
        <f>IFERROR(VLOOKUP(G6263,Store_Map!$A$2:$I$100,5,FALSE),"")</f>
        <v>0</v>
      </c>
      <c r="K6263">
        <f>IFERROR(VLOOKUP(G6263,Store_Map!$A$2:$I$100,6,FALSE),"")</f>
        <v>0</v>
      </c>
      <c r="L6263">
        <f>IFERROR(VLOOKUP(G6263,Store_Map!$A$2:$I$100,7,FALSE),"")</f>
        <v>0</v>
      </c>
      <c r="M6263">
        <f>IFERROR(VLOOKUP(G6263,Store_Map!$A$2:$I$100,8,FALSE),"")</f>
        <v>0</v>
      </c>
      <c r="N6263">
        <f t="shared" si="873"/>
        <v>0</v>
      </c>
      <c r="O6263" t="str">
        <f t="shared" si="874"/>
        <v>PASS</v>
      </c>
      <c r="P6263" t="str">
        <f t="shared" si="875"/>
        <v>PASS</v>
      </c>
      <c r="Q6263" t="str">
        <f t="shared" si="876"/>
        <v>PASS</v>
      </c>
      <c r="R6263" t="str">
        <f t="shared" si="877"/>
        <v>PASS</v>
      </c>
      <c r="S6263" t="str">
        <f t="shared" si="878"/>
        <v>PASS</v>
      </c>
      <c r="T6263">
        <f t="shared" si="879"/>
        <v>100</v>
      </c>
      <c r="U6263" t="str">
        <f t="shared" si="880"/>
        <v>Low</v>
      </c>
      <c r="V6263" t="str">
        <f t="shared" si="881"/>
        <v>Clean</v>
      </c>
    </row>
    <row r="6264" spans="1:22" x14ac:dyDescent="0.3">
      <c r="A6264" t="str">
        <f>Raw_Data!A6264</f>
        <v>26085060</v>
      </c>
      <c r="B6264">
        <f>Raw_Data!B6264</f>
        <v>45678</v>
      </c>
      <c r="C6264" t="str">
        <f>Raw_Data!C6264</f>
        <v>CITALOPRAM HBR 10 MG TABLET</v>
      </c>
      <c r="D6264" t="str">
        <f>Raw_Data!D6264</f>
        <v>65862000501</v>
      </c>
      <c r="E6264" t="str">
        <f>Raw_Data!E6264</f>
        <v>BAHR, EVAN</v>
      </c>
      <c r="F6264" t="str">
        <f>Raw_Data!F6264</f>
        <v>1033105416</v>
      </c>
      <c r="G6264" t="str">
        <f>Raw_Data!H6264</f>
        <v>2</v>
      </c>
      <c r="H6264">
        <f>IFERROR(VLOOKUP(G6264,Store_Map!$A$2:$I$100,3,FALSE),"")</f>
        <v>0</v>
      </c>
      <c r="I6264">
        <f>IFERROR(VLOOKUP(G6264,Store_Map!$A$2:$I$100,4,FALSE),"")</f>
        <v>0</v>
      </c>
      <c r="J6264">
        <f>IFERROR(VLOOKUP(G6264,Store_Map!$A$2:$I$100,5,FALSE),"")</f>
        <v>0</v>
      </c>
      <c r="K6264">
        <f>IFERROR(VLOOKUP(G6264,Store_Map!$A$2:$I$100,6,FALSE),"")</f>
        <v>0</v>
      </c>
      <c r="L6264">
        <f>IFERROR(VLOOKUP(G6264,Store_Map!$A$2:$I$100,7,FALSE),"")</f>
        <v>0</v>
      </c>
      <c r="M6264">
        <f>IFERROR(VLOOKUP(G6264,Store_Map!$A$2:$I$100,8,FALSE),"")</f>
        <v>0</v>
      </c>
      <c r="N6264">
        <f t="shared" si="873"/>
        <v>0</v>
      </c>
      <c r="O6264" t="str">
        <f t="shared" si="874"/>
        <v>PASS</v>
      </c>
      <c r="P6264" t="str">
        <f t="shared" si="875"/>
        <v>PASS</v>
      </c>
      <c r="Q6264" t="str">
        <f t="shared" si="876"/>
        <v>PASS</v>
      </c>
      <c r="R6264" t="str">
        <f t="shared" si="877"/>
        <v>PASS</v>
      </c>
      <c r="S6264" t="str">
        <f t="shared" si="878"/>
        <v>PASS</v>
      </c>
      <c r="T6264">
        <f t="shared" si="879"/>
        <v>100</v>
      </c>
      <c r="U6264" t="str">
        <f t="shared" si="880"/>
        <v>Low</v>
      </c>
      <c r="V6264" t="str">
        <f t="shared" si="881"/>
        <v>Clean</v>
      </c>
    </row>
    <row r="6265" spans="1:22" x14ac:dyDescent="0.3">
      <c r="A6265" t="str">
        <f>Raw_Data!A6265</f>
        <v>26085064</v>
      </c>
      <c r="B6265">
        <f>Raw_Data!B6265</f>
        <v>45678</v>
      </c>
      <c r="C6265" t="str">
        <f>Raw_Data!C6265</f>
        <v>GLIPIZIDE 5 MG TABLET</v>
      </c>
      <c r="D6265" t="str">
        <f>Raw_Data!D6265</f>
        <v>60505014101</v>
      </c>
      <c r="E6265" t="str">
        <f>Raw_Data!E6265</f>
        <v>FORD, JAMES</v>
      </c>
      <c r="F6265" t="str">
        <f>Raw_Data!F6265</f>
        <v>1033117684</v>
      </c>
      <c r="G6265" t="str">
        <f>Raw_Data!H6265</f>
        <v>2</v>
      </c>
      <c r="H6265">
        <f>IFERROR(VLOOKUP(G6265,Store_Map!$A$2:$I$100,3,FALSE),"")</f>
        <v>0</v>
      </c>
      <c r="I6265">
        <f>IFERROR(VLOOKUP(G6265,Store_Map!$A$2:$I$100,4,FALSE),"")</f>
        <v>0</v>
      </c>
      <c r="J6265">
        <f>IFERROR(VLOOKUP(G6265,Store_Map!$A$2:$I$100,5,FALSE),"")</f>
        <v>0</v>
      </c>
      <c r="K6265">
        <f>IFERROR(VLOOKUP(G6265,Store_Map!$A$2:$I$100,6,FALSE),"")</f>
        <v>0</v>
      </c>
      <c r="L6265">
        <f>IFERROR(VLOOKUP(G6265,Store_Map!$A$2:$I$100,7,FALSE),"")</f>
        <v>0</v>
      </c>
      <c r="M6265">
        <f>IFERROR(VLOOKUP(G6265,Store_Map!$A$2:$I$100,8,FALSE),"")</f>
        <v>0</v>
      </c>
      <c r="N6265">
        <f t="shared" si="873"/>
        <v>0</v>
      </c>
      <c r="O6265" t="str">
        <f t="shared" si="874"/>
        <v>PASS</v>
      </c>
      <c r="P6265" t="str">
        <f t="shared" si="875"/>
        <v>PASS</v>
      </c>
      <c r="Q6265" t="str">
        <f t="shared" si="876"/>
        <v>PASS</v>
      </c>
      <c r="R6265" t="str">
        <f t="shared" si="877"/>
        <v>PASS</v>
      </c>
      <c r="S6265" t="str">
        <f t="shared" si="878"/>
        <v>PASS</v>
      </c>
      <c r="T6265">
        <f t="shared" si="879"/>
        <v>100</v>
      </c>
      <c r="U6265" t="str">
        <f t="shared" si="880"/>
        <v>Low</v>
      </c>
      <c r="V6265" t="str">
        <f t="shared" si="881"/>
        <v>Clean</v>
      </c>
    </row>
    <row r="6266" spans="1:22" x14ac:dyDescent="0.3">
      <c r="A6266" t="str">
        <f>Raw_Data!A6266</f>
        <v>26085066</v>
      </c>
      <c r="B6266">
        <f>Raw_Data!B6266</f>
        <v>45678</v>
      </c>
      <c r="C6266" t="str">
        <f>Raw_Data!C6266</f>
        <v>ATORVASTATIN 20 MG TABLET</v>
      </c>
      <c r="D6266" t="str">
        <f>Raw_Data!D6266</f>
        <v>60505257908</v>
      </c>
      <c r="E6266" t="str">
        <f>Raw_Data!E6266</f>
        <v>FORD, JAMES</v>
      </c>
      <c r="F6266" t="str">
        <f>Raw_Data!F6266</f>
        <v>1033117684</v>
      </c>
      <c r="G6266" t="str">
        <f>Raw_Data!H6266</f>
        <v>2</v>
      </c>
      <c r="H6266">
        <f>IFERROR(VLOOKUP(G6266,Store_Map!$A$2:$I$100,3,FALSE),"")</f>
        <v>0</v>
      </c>
      <c r="I6266">
        <f>IFERROR(VLOOKUP(G6266,Store_Map!$A$2:$I$100,4,FALSE),"")</f>
        <v>0</v>
      </c>
      <c r="J6266">
        <f>IFERROR(VLOOKUP(G6266,Store_Map!$A$2:$I$100,5,FALSE),"")</f>
        <v>0</v>
      </c>
      <c r="K6266">
        <f>IFERROR(VLOOKUP(G6266,Store_Map!$A$2:$I$100,6,FALSE),"")</f>
        <v>0</v>
      </c>
      <c r="L6266">
        <f>IFERROR(VLOOKUP(G6266,Store_Map!$A$2:$I$100,7,FALSE),"")</f>
        <v>0</v>
      </c>
      <c r="M6266">
        <f>IFERROR(VLOOKUP(G6266,Store_Map!$A$2:$I$100,8,FALSE),"")</f>
        <v>0</v>
      </c>
      <c r="N6266">
        <f t="shared" si="873"/>
        <v>0</v>
      </c>
      <c r="O6266" t="str">
        <f t="shared" si="874"/>
        <v>PASS</v>
      </c>
      <c r="P6266" t="str">
        <f t="shared" si="875"/>
        <v>PASS</v>
      </c>
      <c r="Q6266" t="str">
        <f t="shared" si="876"/>
        <v>PASS</v>
      </c>
      <c r="R6266" t="str">
        <f t="shared" si="877"/>
        <v>PASS</v>
      </c>
      <c r="S6266" t="str">
        <f t="shared" si="878"/>
        <v>PASS</v>
      </c>
      <c r="T6266">
        <f t="shared" si="879"/>
        <v>100</v>
      </c>
      <c r="U6266" t="str">
        <f t="shared" si="880"/>
        <v>Low</v>
      </c>
      <c r="V6266" t="str">
        <f t="shared" si="881"/>
        <v>Clean</v>
      </c>
    </row>
    <row r="6267" spans="1:22" x14ac:dyDescent="0.3">
      <c r="A6267" t="str">
        <f>Raw_Data!A6267</f>
        <v>26085067</v>
      </c>
      <c r="B6267">
        <f>Raw_Data!B6267</f>
        <v>45678</v>
      </c>
      <c r="C6267" t="str">
        <f>Raw_Data!C6267</f>
        <v>LOSARTAN POTASSIUM 100 MG T</v>
      </c>
      <c r="D6267" t="str">
        <f>Raw_Data!D6267</f>
        <v>65862020399</v>
      </c>
      <c r="E6267" t="str">
        <f>Raw_Data!E6267</f>
        <v>FORD, JAMES</v>
      </c>
      <c r="F6267" t="str">
        <f>Raw_Data!F6267</f>
        <v>1033117684</v>
      </c>
      <c r="G6267" t="str">
        <f>Raw_Data!H6267</f>
        <v>2</v>
      </c>
      <c r="H6267">
        <f>IFERROR(VLOOKUP(G6267,Store_Map!$A$2:$I$100,3,FALSE),"")</f>
        <v>0</v>
      </c>
      <c r="I6267">
        <f>IFERROR(VLOOKUP(G6267,Store_Map!$A$2:$I$100,4,FALSE),"")</f>
        <v>0</v>
      </c>
      <c r="J6267">
        <f>IFERROR(VLOOKUP(G6267,Store_Map!$A$2:$I$100,5,FALSE),"")</f>
        <v>0</v>
      </c>
      <c r="K6267">
        <f>IFERROR(VLOOKUP(G6267,Store_Map!$A$2:$I$100,6,FALSE),"")</f>
        <v>0</v>
      </c>
      <c r="L6267">
        <f>IFERROR(VLOOKUP(G6267,Store_Map!$A$2:$I$100,7,FALSE),"")</f>
        <v>0</v>
      </c>
      <c r="M6267">
        <f>IFERROR(VLOOKUP(G6267,Store_Map!$A$2:$I$100,8,FALSE),"")</f>
        <v>0</v>
      </c>
      <c r="N6267">
        <f t="shared" si="873"/>
        <v>0</v>
      </c>
      <c r="O6267" t="str">
        <f t="shared" si="874"/>
        <v>PASS</v>
      </c>
      <c r="P6267" t="str">
        <f t="shared" si="875"/>
        <v>PASS</v>
      </c>
      <c r="Q6267" t="str">
        <f t="shared" si="876"/>
        <v>PASS</v>
      </c>
      <c r="R6267" t="str">
        <f t="shared" si="877"/>
        <v>PASS</v>
      </c>
      <c r="S6267" t="str">
        <f t="shared" si="878"/>
        <v>PASS</v>
      </c>
      <c r="T6267">
        <f t="shared" si="879"/>
        <v>100</v>
      </c>
      <c r="U6267" t="str">
        <f t="shared" si="880"/>
        <v>Low</v>
      </c>
      <c r="V6267" t="str">
        <f t="shared" si="881"/>
        <v>Clean</v>
      </c>
    </row>
    <row r="6268" spans="1:22" x14ac:dyDescent="0.3">
      <c r="A6268" t="str">
        <f>Raw_Data!A6268</f>
        <v>26082326</v>
      </c>
      <c r="B6268">
        <f>Raw_Data!B6268</f>
        <v>45678</v>
      </c>
      <c r="C6268" t="str">
        <f>Raw_Data!C6268</f>
        <v>FOLIC ACID 1 MG TABLET</v>
      </c>
      <c r="D6268" t="str">
        <f>Raw_Data!D6268</f>
        <v>69315012701</v>
      </c>
      <c r="E6268" t="str">
        <f>Raw_Data!E6268</f>
        <v>FORD, JAMES</v>
      </c>
      <c r="F6268" t="str">
        <f>Raw_Data!F6268</f>
        <v>1033117684</v>
      </c>
      <c r="G6268" t="str">
        <f>Raw_Data!H6268</f>
        <v>2</v>
      </c>
      <c r="H6268">
        <f>IFERROR(VLOOKUP(G6268,Store_Map!$A$2:$I$100,3,FALSE),"")</f>
        <v>0</v>
      </c>
      <c r="I6268">
        <f>IFERROR(VLOOKUP(G6268,Store_Map!$A$2:$I$100,4,FALSE),"")</f>
        <v>0</v>
      </c>
      <c r="J6268">
        <f>IFERROR(VLOOKUP(G6268,Store_Map!$A$2:$I$100,5,FALSE),"")</f>
        <v>0</v>
      </c>
      <c r="K6268">
        <f>IFERROR(VLOOKUP(G6268,Store_Map!$A$2:$I$100,6,FALSE),"")</f>
        <v>0</v>
      </c>
      <c r="L6268">
        <f>IFERROR(VLOOKUP(G6268,Store_Map!$A$2:$I$100,7,FALSE),"")</f>
        <v>0</v>
      </c>
      <c r="M6268">
        <f>IFERROR(VLOOKUP(G6268,Store_Map!$A$2:$I$100,8,FALSE),"")</f>
        <v>0</v>
      </c>
      <c r="N6268">
        <f t="shared" si="873"/>
        <v>0</v>
      </c>
      <c r="O6268" t="str">
        <f t="shared" si="874"/>
        <v>PASS</v>
      </c>
      <c r="P6268" t="str">
        <f t="shared" si="875"/>
        <v>PASS</v>
      </c>
      <c r="Q6268" t="str">
        <f t="shared" si="876"/>
        <v>PASS</v>
      </c>
      <c r="R6268" t="str">
        <f t="shared" si="877"/>
        <v>PASS</v>
      </c>
      <c r="S6268" t="str">
        <f t="shared" si="878"/>
        <v>PASS</v>
      </c>
      <c r="T6268">
        <f t="shared" si="879"/>
        <v>100</v>
      </c>
      <c r="U6268" t="str">
        <f t="shared" si="880"/>
        <v>Low</v>
      </c>
      <c r="V6268" t="str">
        <f t="shared" si="881"/>
        <v>Clean</v>
      </c>
    </row>
    <row r="6269" spans="1:22" x14ac:dyDescent="0.3">
      <c r="A6269" t="str">
        <f>Raw_Data!A6269</f>
        <v>26081494</v>
      </c>
      <c r="B6269">
        <f>Raw_Data!B6269</f>
        <v>45678</v>
      </c>
      <c r="C6269" t="str">
        <f>Raw_Data!C6269</f>
        <v>VITAMIN B-1 100 MG TABLET</v>
      </c>
      <c r="D6269" t="str">
        <f>Raw_Data!D6269</f>
        <v>80681009800</v>
      </c>
      <c r="E6269" t="str">
        <f>Raw_Data!E6269</f>
        <v>FORD, JAMES</v>
      </c>
      <c r="F6269" t="str">
        <f>Raw_Data!F6269</f>
        <v>1033117684</v>
      </c>
      <c r="G6269" t="str">
        <f>Raw_Data!H6269</f>
        <v>2</v>
      </c>
      <c r="H6269">
        <f>IFERROR(VLOOKUP(G6269,Store_Map!$A$2:$I$100,3,FALSE),"")</f>
        <v>0</v>
      </c>
      <c r="I6269">
        <f>IFERROR(VLOOKUP(G6269,Store_Map!$A$2:$I$100,4,FALSE),"")</f>
        <v>0</v>
      </c>
      <c r="J6269">
        <f>IFERROR(VLOOKUP(G6269,Store_Map!$A$2:$I$100,5,FALSE),"")</f>
        <v>0</v>
      </c>
      <c r="K6269">
        <f>IFERROR(VLOOKUP(G6269,Store_Map!$A$2:$I$100,6,FALSE),"")</f>
        <v>0</v>
      </c>
      <c r="L6269">
        <f>IFERROR(VLOOKUP(G6269,Store_Map!$A$2:$I$100,7,FALSE),"")</f>
        <v>0</v>
      </c>
      <c r="M6269">
        <f>IFERROR(VLOOKUP(G6269,Store_Map!$A$2:$I$100,8,FALSE),"")</f>
        <v>0</v>
      </c>
      <c r="N6269">
        <f t="shared" si="873"/>
        <v>0</v>
      </c>
      <c r="O6269" t="str">
        <f t="shared" si="874"/>
        <v>PASS</v>
      </c>
      <c r="P6269" t="str">
        <f t="shared" si="875"/>
        <v>PASS</v>
      </c>
      <c r="Q6269" t="str">
        <f t="shared" si="876"/>
        <v>PASS</v>
      </c>
      <c r="R6269" t="str">
        <f t="shared" si="877"/>
        <v>PASS</v>
      </c>
      <c r="S6269" t="str">
        <f t="shared" si="878"/>
        <v>PASS</v>
      </c>
      <c r="T6269">
        <f t="shared" si="879"/>
        <v>100</v>
      </c>
      <c r="U6269" t="str">
        <f t="shared" si="880"/>
        <v>Low</v>
      </c>
      <c r="V6269" t="str">
        <f t="shared" si="881"/>
        <v>Clean</v>
      </c>
    </row>
    <row r="6270" spans="1:22" x14ac:dyDescent="0.3">
      <c r="A6270" t="str">
        <f>Raw_Data!A6270</f>
        <v>26085068</v>
      </c>
      <c r="B6270">
        <f>Raw_Data!B6270</f>
        <v>45678</v>
      </c>
      <c r="C6270" t="str">
        <f>Raw_Data!C6270</f>
        <v>LOSARTAN POTASSIUM 25 MG TA</v>
      </c>
      <c r="D6270" t="str">
        <f>Raw_Data!D6270</f>
        <v>65862020199</v>
      </c>
      <c r="E6270" t="str">
        <f>Raw_Data!E6270</f>
        <v>FORD, JAMES</v>
      </c>
      <c r="F6270" t="str">
        <f>Raw_Data!F6270</f>
        <v>1033117684</v>
      </c>
      <c r="G6270" t="str">
        <f>Raw_Data!H6270</f>
        <v>2</v>
      </c>
      <c r="H6270">
        <f>IFERROR(VLOOKUP(G6270,Store_Map!$A$2:$I$100,3,FALSE),"")</f>
        <v>0</v>
      </c>
      <c r="I6270">
        <f>IFERROR(VLOOKUP(G6270,Store_Map!$A$2:$I$100,4,FALSE),"")</f>
        <v>0</v>
      </c>
      <c r="J6270">
        <f>IFERROR(VLOOKUP(G6270,Store_Map!$A$2:$I$100,5,FALSE),"")</f>
        <v>0</v>
      </c>
      <c r="K6270">
        <f>IFERROR(VLOOKUP(G6270,Store_Map!$A$2:$I$100,6,FALSE),"")</f>
        <v>0</v>
      </c>
      <c r="L6270">
        <f>IFERROR(VLOOKUP(G6270,Store_Map!$A$2:$I$100,7,FALSE),"")</f>
        <v>0</v>
      </c>
      <c r="M6270">
        <f>IFERROR(VLOOKUP(G6270,Store_Map!$A$2:$I$100,8,FALSE),"")</f>
        <v>0</v>
      </c>
      <c r="N6270">
        <f t="shared" si="873"/>
        <v>0</v>
      </c>
      <c r="O6270" t="str">
        <f t="shared" si="874"/>
        <v>PASS</v>
      </c>
      <c r="P6270" t="str">
        <f t="shared" si="875"/>
        <v>PASS</v>
      </c>
      <c r="Q6270" t="str">
        <f t="shared" si="876"/>
        <v>PASS</v>
      </c>
      <c r="R6270" t="str">
        <f t="shared" si="877"/>
        <v>PASS</v>
      </c>
      <c r="S6270" t="str">
        <f t="shared" si="878"/>
        <v>PASS</v>
      </c>
      <c r="T6270">
        <f t="shared" si="879"/>
        <v>100</v>
      </c>
      <c r="U6270" t="str">
        <f t="shared" si="880"/>
        <v>Low</v>
      </c>
      <c r="V6270" t="str">
        <f t="shared" si="881"/>
        <v>Clean</v>
      </c>
    </row>
    <row r="6271" spans="1:22" x14ac:dyDescent="0.3">
      <c r="A6271" t="str">
        <f>Raw_Data!A6271</f>
        <v>26081493</v>
      </c>
      <c r="B6271">
        <f>Raw_Data!B6271</f>
        <v>45678</v>
      </c>
      <c r="C6271" t="str">
        <f>Raw_Data!C6271</f>
        <v>METOPROLOL TARTRATE 25 MG T</v>
      </c>
      <c r="D6271" t="str">
        <f>Raw_Data!D6271</f>
        <v>378001801</v>
      </c>
      <c r="E6271" t="str">
        <f>Raw_Data!E6271</f>
        <v>FORD, JAMES</v>
      </c>
      <c r="F6271" t="str">
        <f>Raw_Data!F6271</f>
        <v>1033117684</v>
      </c>
      <c r="G6271" t="str">
        <f>Raw_Data!H6271</f>
        <v>2</v>
      </c>
      <c r="H6271">
        <f>IFERROR(VLOOKUP(G6271,Store_Map!$A$2:$I$100,3,FALSE),"")</f>
        <v>0</v>
      </c>
      <c r="I6271">
        <f>IFERROR(VLOOKUP(G6271,Store_Map!$A$2:$I$100,4,FALSE),"")</f>
        <v>0</v>
      </c>
      <c r="J6271">
        <f>IFERROR(VLOOKUP(G6271,Store_Map!$A$2:$I$100,5,FALSE),"")</f>
        <v>0</v>
      </c>
      <c r="K6271">
        <f>IFERROR(VLOOKUP(G6271,Store_Map!$A$2:$I$100,6,FALSE),"")</f>
        <v>0</v>
      </c>
      <c r="L6271">
        <f>IFERROR(VLOOKUP(G6271,Store_Map!$A$2:$I$100,7,FALSE),"")</f>
        <v>0</v>
      </c>
      <c r="M6271">
        <f>IFERROR(VLOOKUP(G6271,Store_Map!$A$2:$I$100,8,FALSE),"")</f>
        <v>0</v>
      </c>
      <c r="N6271">
        <f t="shared" si="873"/>
        <v>0</v>
      </c>
      <c r="O6271" t="str">
        <f t="shared" si="874"/>
        <v>PASS</v>
      </c>
      <c r="P6271" t="str">
        <f t="shared" si="875"/>
        <v>REVIEW</v>
      </c>
      <c r="Q6271" t="str">
        <f t="shared" si="876"/>
        <v>PASS</v>
      </c>
      <c r="R6271" t="str">
        <f t="shared" si="877"/>
        <v>PASS</v>
      </c>
      <c r="S6271" t="str">
        <f t="shared" si="878"/>
        <v>REVIEW</v>
      </c>
      <c r="T6271">
        <f t="shared" si="879"/>
        <v>90</v>
      </c>
      <c r="U6271" t="str">
        <f t="shared" si="880"/>
        <v>Low</v>
      </c>
      <c r="V6271" t="str">
        <f t="shared" si="881"/>
        <v>Invalid NDC</v>
      </c>
    </row>
    <row r="6272" spans="1:22" x14ac:dyDescent="0.3">
      <c r="A6272" t="str">
        <f>Raw_Data!A6272</f>
        <v>26081492</v>
      </c>
      <c r="B6272">
        <f>Raw_Data!B6272</f>
        <v>45678</v>
      </c>
      <c r="C6272" t="str">
        <f>Raw_Data!C6272</f>
        <v>ASPIRIN EC 81 MG TABLET</v>
      </c>
      <c r="D6272" t="str">
        <f>Raw_Data!D6272</f>
        <v>69618006610</v>
      </c>
      <c r="E6272" t="str">
        <f>Raw_Data!E6272</f>
        <v>FORD, JAMES</v>
      </c>
      <c r="F6272" t="str">
        <f>Raw_Data!F6272</f>
        <v>1033117684</v>
      </c>
      <c r="G6272" t="str">
        <f>Raw_Data!H6272</f>
        <v>2</v>
      </c>
      <c r="H6272">
        <f>IFERROR(VLOOKUP(G6272,Store_Map!$A$2:$I$100,3,FALSE),"")</f>
        <v>0</v>
      </c>
      <c r="I6272">
        <f>IFERROR(VLOOKUP(G6272,Store_Map!$A$2:$I$100,4,FALSE),"")</f>
        <v>0</v>
      </c>
      <c r="J6272">
        <f>IFERROR(VLOOKUP(G6272,Store_Map!$A$2:$I$100,5,FALSE),"")</f>
        <v>0</v>
      </c>
      <c r="K6272">
        <f>IFERROR(VLOOKUP(G6272,Store_Map!$A$2:$I$100,6,FALSE),"")</f>
        <v>0</v>
      </c>
      <c r="L6272">
        <f>IFERROR(VLOOKUP(G6272,Store_Map!$A$2:$I$100,7,FALSE),"")</f>
        <v>0</v>
      </c>
      <c r="M6272">
        <f>IFERROR(VLOOKUP(G6272,Store_Map!$A$2:$I$100,8,FALSE),"")</f>
        <v>0</v>
      </c>
      <c r="N6272">
        <f t="shared" si="873"/>
        <v>0</v>
      </c>
      <c r="O6272" t="str">
        <f t="shared" si="874"/>
        <v>PASS</v>
      </c>
      <c r="P6272" t="str">
        <f t="shared" si="875"/>
        <v>PASS</v>
      </c>
      <c r="Q6272" t="str">
        <f t="shared" si="876"/>
        <v>PASS</v>
      </c>
      <c r="R6272" t="str">
        <f t="shared" si="877"/>
        <v>PASS</v>
      </c>
      <c r="S6272" t="str">
        <f t="shared" si="878"/>
        <v>PASS</v>
      </c>
      <c r="T6272">
        <f t="shared" si="879"/>
        <v>100</v>
      </c>
      <c r="U6272" t="str">
        <f t="shared" si="880"/>
        <v>Low</v>
      </c>
      <c r="V6272" t="str">
        <f t="shared" si="881"/>
        <v>Clean</v>
      </c>
    </row>
    <row r="6273" spans="1:22" x14ac:dyDescent="0.3">
      <c r="A6273" t="str">
        <f>Raw_Data!A6273</f>
        <v>26081490</v>
      </c>
      <c r="B6273">
        <f>Raw_Data!B6273</f>
        <v>45678</v>
      </c>
      <c r="C6273" t="str">
        <f>Raw_Data!C6273</f>
        <v>AMLODIPINE BESYLATE 10 MG T</v>
      </c>
      <c r="D6273" t="str">
        <f>Raw_Data!D6273</f>
        <v>69097012815</v>
      </c>
      <c r="E6273" t="str">
        <f>Raw_Data!E6273</f>
        <v>FORD, JAMES</v>
      </c>
      <c r="F6273" t="str">
        <f>Raw_Data!F6273</f>
        <v>1033117684</v>
      </c>
      <c r="G6273" t="str">
        <f>Raw_Data!H6273</f>
        <v>2</v>
      </c>
      <c r="H6273">
        <f>IFERROR(VLOOKUP(G6273,Store_Map!$A$2:$I$100,3,FALSE),"")</f>
        <v>0</v>
      </c>
      <c r="I6273">
        <f>IFERROR(VLOOKUP(G6273,Store_Map!$A$2:$I$100,4,FALSE),"")</f>
        <v>0</v>
      </c>
      <c r="J6273">
        <f>IFERROR(VLOOKUP(G6273,Store_Map!$A$2:$I$100,5,FALSE),"")</f>
        <v>0</v>
      </c>
      <c r="K6273">
        <f>IFERROR(VLOOKUP(G6273,Store_Map!$A$2:$I$100,6,FALSE),"")</f>
        <v>0</v>
      </c>
      <c r="L6273">
        <f>IFERROR(VLOOKUP(G6273,Store_Map!$A$2:$I$100,7,FALSE),"")</f>
        <v>0</v>
      </c>
      <c r="M6273">
        <f>IFERROR(VLOOKUP(G6273,Store_Map!$A$2:$I$100,8,FALSE),"")</f>
        <v>0</v>
      </c>
      <c r="N6273">
        <f t="shared" si="873"/>
        <v>0</v>
      </c>
      <c r="O6273" t="str">
        <f t="shared" si="874"/>
        <v>PASS</v>
      </c>
      <c r="P6273" t="str">
        <f t="shared" si="875"/>
        <v>PASS</v>
      </c>
      <c r="Q6273" t="str">
        <f t="shared" si="876"/>
        <v>PASS</v>
      </c>
      <c r="R6273" t="str">
        <f t="shared" si="877"/>
        <v>PASS</v>
      </c>
      <c r="S6273" t="str">
        <f t="shared" si="878"/>
        <v>PASS</v>
      </c>
      <c r="T6273">
        <f t="shared" si="879"/>
        <v>100</v>
      </c>
      <c r="U6273" t="str">
        <f t="shared" si="880"/>
        <v>Low</v>
      </c>
      <c r="V6273" t="str">
        <f t="shared" si="881"/>
        <v>Clean</v>
      </c>
    </row>
    <row r="6274" spans="1:22" x14ac:dyDescent="0.3">
      <c r="A6274" t="str">
        <f>Raw_Data!A6274</f>
        <v>26081491</v>
      </c>
      <c r="B6274">
        <f>Raw_Data!B6274</f>
        <v>45678</v>
      </c>
      <c r="C6274" t="str">
        <f>Raw_Data!C6274</f>
        <v>HYDRALAZINE 50 MG TABLET</v>
      </c>
      <c r="D6274" t="str">
        <f>Raw_Data!D6274</f>
        <v>50111032803</v>
      </c>
      <c r="E6274" t="str">
        <f>Raw_Data!E6274</f>
        <v>FORD, JAMES</v>
      </c>
      <c r="F6274" t="str">
        <f>Raw_Data!F6274</f>
        <v>1033117684</v>
      </c>
      <c r="G6274" t="str">
        <f>Raw_Data!H6274</f>
        <v>2</v>
      </c>
      <c r="H6274">
        <f>IFERROR(VLOOKUP(G6274,Store_Map!$A$2:$I$100,3,FALSE),"")</f>
        <v>0</v>
      </c>
      <c r="I6274">
        <f>IFERROR(VLOOKUP(G6274,Store_Map!$A$2:$I$100,4,FALSE),"")</f>
        <v>0</v>
      </c>
      <c r="J6274">
        <f>IFERROR(VLOOKUP(G6274,Store_Map!$A$2:$I$100,5,FALSE),"")</f>
        <v>0</v>
      </c>
      <c r="K6274">
        <f>IFERROR(VLOOKUP(G6274,Store_Map!$A$2:$I$100,6,FALSE),"")</f>
        <v>0</v>
      </c>
      <c r="L6274">
        <f>IFERROR(VLOOKUP(G6274,Store_Map!$A$2:$I$100,7,FALSE),"")</f>
        <v>0</v>
      </c>
      <c r="M6274">
        <f>IFERROR(VLOOKUP(G6274,Store_Map!$A$2:$I$100,8,FALSE),"")</f>
        <v>0</v>
      </c>
      <c r="N6274">
        <f t="shared" ref="N6274:N6337" si="882">COUNTBLANK(A6274:M6274)</f>
        <v>0</v>
      </c>
      <c r="O6274" t="str">
        <f t="shared" ref="O6274:O6337" si="883">IF(AND(F6274&lt;&gt;"",LEN(F6274)=10,ISNUMBER(--F6274)),"PASS","REVIEW")</f>
        <v>PASS</v>
      </c>
      <c r="P6274" t="str">
        <f t="shared" ref="P6274:P6337" si="884">IF(AND(D6274&lt;&gt;"",OR(LEN(D6274)=10,LEN(D6274)=11),ISNUMBER(--D6274)),"PASS","REVIEW")</f>
        <v>PASS</v>
      </c>
      <c r="Q6274" t="str">
        <f t="shared" ref="Q6274:Q6337" si="885">IF(H6274&lt;&gt;"","PASS","REVIEW")</f>
        <v>PASS</v>
      </c>
      <c r="R6274" t="str">
        <f t="shared" ref="R6274:R6337" si="886">IF(AND(I6274&lt;&gt;"",J6274&lt;&gt;"",K6274&lt;&gt;"",L6274&lt;&gt;"",M6274&lt;&gt;""),"PASS","REVIEW")</f>
        <v>PASS</v>
      </c>
      <c r="S6274" t="str">
        <f t="shared" ref="S6274:S6337" si="887">IF(OR(N6274&gt;0,O6274="REVIEW",P6274="REVIEW",Q6274="REVIEW",R6274="REVIEW"),"REVIEW","PASS")</f>
        <v>PASS</v>
      </c>
      <c r="T6274">
        <f t="shared" ref="T6274:T6337" si="888">MAX(0,100-(N6274*5)-IF(O6274="REVIEW",15,0)-IF(P6274="REVIEW",10,0)-IF(Q6274="REVIEW",10,0)-IF(R6274="REVIEW",20,0))</f>
        <v>100</v>
      </c>
      <c r="U6274" t="str">
        <f t="shared" ref="U6274:U6337" si="889">IF(T6274&gt;=90,"Low",IF(T6274&gt;=70,"Medium","High"))</f>
        <v>Low</v>
      </c>
      <c r="V6274" t="str">
        <f t="shared" ref="V6274:V6337" si="890">IF(N6274&gt;0,"Missing required fields",IF(O6274="REVIEW","Invalid provider NPI",IF(P6274="REVIEW","Invalid NDC",IF(Q6274="REVIEW","Store mapping incomplete",IF(R6274="REVIEW","Entity mapping incomplete","Clean")))))</f>
        <v>Clean</v>
      </c>
    </row>
    <row r="6275" spans="1:22" x14ac:dyDescent="0.3">
      <c r="A6275" t="str">
        <f>Raw_Data!A6275</f>
        <v>26081489</v>
      </c>
      <c r="B6275">
        <f>Raw_Data!B6275</f>
        <v>45678</v>
      </c>
      <c r="C6275" t="str">
        <f>Raw_Data!C6275</f>
        <v>METFORMIN HCL 500 MG TABLET</v>
      </c>
      <c r="D6275" t="str">
        <f>Raw_Data!D6275</f>
        <v>65862000899</v>
      </c>
      <c r="E6275" t="str">
        <f>Raw_Data!E6275</f>
        <v>FORD, JAMES</v>
      </c>
      <c r="F6275" t="str">
        <f>Raw_Data!F6275</f>
        <v>1033117684</v>
      </c>
      <c r="G6275" t="str">
        <f>Raw_Data!H6275</f>
        <v>2</v>
      </c>
      <c r="H6275">
        <f>IFERROR(VLOOKUP(G6275,Store_Map!$A$2:$I$100,3,FALSE),"")</f>
        <v>0</v>
      </c>
      <c r="I6275">
        <f>IFERROR(VLOOKUP(G6275,Store_Map!$A$2:$I$100,4,FALSE),"")</f>
        <v>0</v>
      </c>
      <c r="J6275">
        <f>IFERROR(VLOOKUP(G6275,Store_Map!$A$2:$I$100,5,FALSE),"")</f>
        <v>0</v>
      </c>
      <c r="K6275">
        <f>IFERROR(VLOOKUP(G6275,Store_Map!$A$2:$I$100,6,FALSE),"")</f>
        <v>0</v>
      </c>
      <c r="L6275">
        <f>IFERROR(VLOOKUP(G6275,Store_Map!$A$2:$I$100,7,FALSE),"")</f>
        <v>0</v>
      </c>
      <c r="M6275">
        <f>IFERROR(VLOOKUP(G6275,Store_Map!$A$2:$I$100,8,FALSE),"")</f>
        <v>0</v>
      </c>
      <c r="N6275">
        <f t="shared" si="882"/>
        <v>0</v>
      </c>
      <c r="O6275" t="str">
        <f t="shared" si="883"/>
        <v>PASS</v>
      </c>
      <c r="P6275" t="str">
        <f t="shared" si="884"/>
        <v>PASS</v>
      </c>
      <c r="Q6275" t="str">
        <f t="shared" si="885"/>
        <v>PASS</v>
      </c>
      <c r="R6275" t="str">
        <f t="shared" si="886"/>
        <v>PASS</v>
      </c>
      <c r="S6275" t="str">
        <f t="shared" si="887"/>
        <v>PASS</v>
      </c>
      <c r="T6275">
        <f t="shared" si="888"/>
        <v>100</v>
      </c>
      <c r="U6275" t="str">
        <f t="shared" si="889"/>
        <v>Low</v>
      </c>
      <c r="V6275" t="str">
        <f t="shared" si="890"/>
        <v>Clean</v>
      </c>
    </row>
    <row r="6276" spans="1:22" x14ac:dyDescent="0.3">
      <c r="A6276" t="str">
        <f>Raw_Data!A6276</f>
        <v>26081488</v>
      </c>
      <c r="B6276">
        <f>Raw_Data!B6276</f>
        <v>45678</v>
      </c>
      <c r="C6276" t="str">
        <f>Raw_Data!C6276</f>
        <v>ISOSORBIDE MONONIT ER 30 MG</v>
      </c>
      <c r="D6276" t="str">
        <f>Raw_Data!D6276</f>
        <v>23155051901</v>
      </c>
      <c r="E6276" t="str">
        <f>Raw_Data!E6276</f>
        <v>FORD, JAMES</v>
      </c>
      <c r="F6276" t="str">
        <f>Raw_Data!F6276</f>
        <v>1033117684</v>
      </c>
      <c r="G6276" t="str">
        <f>Raw_Data!H6276</f>
        <v>2</v>
      </c>
      <c r="H6276">
        <f>IFERROR(VLOOKUP(G6276,Store_Map!$A$2:$I$100,3,FALSE),"")</f>
        <v>0</v>
      </c>
      <c r="I6276">
        <f>IFERROR(VLOOKUP(G6276,Store_Map!$A$2:$I$100,4,FALSE),"")</f>
        <v>0</v>
      </c>
      <c r="J6276">
        <f>IFERROR(VLOOKUP(G6276,Store_Map!$A$2:$I$100,5,FALSE),"")</f>
        <v>0</v>
      </c>
      <c r="K6276">
        <f>IFERROR(VLOOKUP(G6276,Store_Map!$A$2:$I$100,6,FALSE),"")</f>
        <v>0</v>
      </c>
      <c r="L6276">
        <f>IFERROR(VLOOKUP(G6276,Store_Map!$A$2:$I$100,7,FALSE),"")</f>
        <v>0</v>
      </c>
      <c r="M6276">
        <f>IFERROR(VLOOKUP(G6276,Store_Map!$A$2:$I$100,8,FALSE),"")</f>
        <v>0</v>
      </c>
      <c r="N6276">
        <f t="shared" si="882"/>
        <v>0</v>
      </c>
      <c r="O6276" t="str">
        <f t="shared" si="883"/>
        <v>PASS</v>
      </c>
      <c r="P6276" t="str">
        <f t="shared" si="884"/>
        <v>PASS</v>
      </c>
      <c r="Q6276" t="str">
        <f t="shared" si="885"/>
        <v>PASS</v>
      </c>
      <c r="R6276" t="str">
        <f t="shared" si="886"/>
        <v>PASS</v>
      </c>
      <c r="S6276" t="str">
        <f t="shared" si="887"/>
        <v>PASS</v>
      </c>
      <c r="T6276">
        <f t="shared" si="888"/>
        <v>100</v>
      </c>
      <c r="U6276" t="str">
        <f t="shared" si="889"/>
        <v>Low</v>
      </c>
      <c r="V6276" t="str">
        <f t="shared" si="890"/>
        <v>Clean</v>
      </c>
    </row>
    <row r="6277" spans="1:22" x14ac:dyDescent="0.3">
      <c r="A6277" t="str">
        <f>Raw_Data!A6277</f>
        <v>26080550</v>
      </c>
      <c r="B6277">
        <f>Raw_Data!B6277</f>
        <v>45678</v>
      </c>
      <c r="C6277" t="str">
        <f>Raw_Data!C6277</f>
        <v>LEVETIRACETAM 500 MG TABLET</v>
      </c>
      <c r="D6277" t="str">
        <f>Raw_Data!D6277</f>
        <v>68180011316</v>
      </c>
      <c r="E6277" t="str">
        <f>Raw_Data!E6277</f>
        <v>FORD, JAMES</v>
      </c>
      <c r="F6277" t="str">
        <f>Raw_Data!F6277</f>
        <v>1033117684</v>
      </c>
      <c r="G6277" t="str">
        <f>Raw_Data!H6277</f>
        <v>2</v>
      </c>
      <c r="H6277">
        <f>IFERROR(VLOOKUP(G6277,Store_Map!$A$2:$I$100,3,FALSE),"")</f>
        <v>0</v>
      </c>
      <c r="I6277">
        <f>IFERROR(VLOOKUP(G6277,Store_Map!$A$2:$I$100,4,FALSE),"")</f>
        <v>0</v>
      </c>
      <c r="J6277">
        <f>IFERROR(VLOOKUP(G6277,Store_Map!$A$2:$I$100,5,FALSE),"")</f>
        <v>0</v>
      </c>
      <c r="K6277">
        <f>IFERROR(VLOOKUP(G6277,Store_Map!$A$2:$I$100,6,FALSE),"")</f>
        <v>0</v>
      </c>
      <c r="L6277">
        <f>IFERROR(VLOOKUP(G6277,Store_Map!$A$2:$I$100,7,FALSE),"")</f>
        <v>0</v>
      </c>
      <c r="M6277">
        <f>IFERROR(VLOOKUP(G6277,Store_Map!$A$2:$I$100,8,FALSE),"")</f>
        <v>0</v>
      </c>
      <c r="N6277">
        <f t="shared" si="882"/>
        <v>0</v>
      </c>
      <c r="O6277" t="str">
        <f t="shared" si="883"/>
        <v>PASS</v>
      </c>
      <c r="P6277" t="str">
        <f t="shared" si="884"/>
        <v>PASS</v>
      </c>
      <c r="Q6277" t="str">
        <f t="shared" si="885"/>
        <v>PASS</v>
      </c>
      <c r="R6277" t="str">
        <f t="shared" si="886"/>
        <v>PASS</v>
      </c>
      <c r="S6277" t="str">
        <f t="shared" si="887"/>
        <v>PASS</v>
      </c>
      <c r="T6277">
        <f t="shared" si="888"/>
        <v>100</v>
      </c>
      <c r="U6277" t="str">
        <f t="shared" si="889"/>
        <v>Low</v>
      </c>
      <c r="V6277" t="str">
        <f t="shared" si="890"/>
        <v>Clean</v>
      </c>
    </row>
    <row r="6278" spans="1:22" x14ac:dyDescent="0.3">
      <c r="A6278" t="str">
        <f>Raw_Data!A6278</f>
        <v>26079340</v>
      </c>
      <c r="B6278">
        <f>Raw_Data!B6278</f>
        <v>45678</v>
      </c>
      <c r="C6278" t="str">
        <f>Raw_Data!C6278</f>
        <v>*LOSARTAN POTASSIUM 25 MG T</v>
      </c>
      <c r="D6278" t="str">
        <f>Raw_Data!D6278</f>
        <v>65862020190</v>
      </c>
      <c r="E6278" t="str">
        <f>Raw_Data!E6278</f>
        <v>Kelly, Patrick</v>
      </c>
      <c r="F6278" t="str">
        <f>Raw_Data!F6278</f>
        <v>1033408232</v>
      </c>
      <c r="G6278" t="str">
        <f>Raw_Data!H6278</f>
        <v>2</v>
      </c>
      <c r="H6278">
        <f>IFERROR(VLOOKUP(G6278,Store_Map!$A$2:$I$100,3,FALSE),"")</f>
        <v>0</v>
      </c>
      <c r="I6278">
        <f>IFERROR(VLOOKUP(G6278,Store_Map!$A$2:$I$100,4,FALSE),"")</f>
        <v>0</v>
      </c>
      <c r="J6278">
        <f>IFERROR(VLOOKUP(G6278,Store_Map!$A$2:$I$100,5,FALSE),"")</f>
        <v>0</v>
      </c>
      <c r="K6278">
        <f>IFERROR(VLOOKUP(G6278,Store_Map!$A$2:$I$100,6,FALSE),"")</f>
        <v>0</v>
      </c>
      <c r="L6278">
        <f>IFERROR(VLOOKUP(G6278,Store_Map!$A$2:$I$100,7,FALSE),"")</f>
        <v>0</v>
      </c>
      <c r="M6278">
        <f>IFERROR(VLOOKUP(G6278,Store_Map!$A$2:$I$100,8,FALSE),"")</f>
        <v>0</v>
      </c>
      <c r="N6278">
        <f t="shared" si="882"/>
        <v>0</v>
      </c>
      <c r="O6278" t="str">
        <f t="shared" si="883"/>
        <v>PASS</v>
      </c>
      <c r="P6278" t="str">
        <f t="shared" si="884"/>
        <v>PASS</v>
      </c>
      <c r="Q6278" t="str">
        <f t="shared" si="885"/>
        <v>PASS</v>
      </c>
      <c r="R6278" t="str">
        <f t="shared" si="886"/>
        <v>PASS</v>
      </c>
      <c r="S6278" t="str">
        <f t="shared" si="887"/>
        <v>PASS</v>
      </c>
      <c r="T6278">
        <f t="shared" si="888"/>
        <v>100</v>
      </c>
      <c r="U6278" t="str">
        <f t="shared" si="889"/>
        <v>Low</v>
      </c>
      <c r="V6278" t="str">
        <f t="shared" si="890"/>
        <v>Clean</v>
      </c>
    </row>
    <row r="6279" spans="1:22" x14ac:dyDescent="0.3">
      <c r="A6279" t="str">
        <f>Raw_Data!A6279</f>
        <v>26076921</v>
      </c>
      <c r="B6279">
        <f>Raw_Data!B6279</f>
        <v>45678</v>
      </c>
      <c r="C6279" t="str">
        <f>Raw_Data!C6279</f>
        <v>AMLODIPINE BESYLATE 10 MG T</v>
      </c>
      <c r="D6279" t="str">
        <f>Raw_Data!D6279</f>
        <v>69097012815</v>
      </c>
      <c r="E6279" t="str">
        <f>Raw_Data!E6279</f>
        <v>FORD, JAMES</v>
      </c>
      <c r="F6279" t="str">
        <f>Raw_Data!F6279</f>
        <v>1033117684</v>
      </c>
      <c r="G6279" t="str">
        <f>Raw_Data!H6279</f>
        <v>2</v>
      </c>
      <c r="H6279">
        <f>IFERROR(VLOOKUP(G6279,Store_Map!$A$2:$I$100,3,FALSE),"")</f>
        <v>0</v>
      </c>
      <c r="I6279">
        <f>IFERROR(VLOOKUP(G6279,Store_Map!$A$2:$I$100,4,FALSE),"")</f>
        <v>0</v>
      </c>
      <c r="J6279">
        <f>IFERROR(VLOOKUP(G6279,Store_Map!$A$2:$I$100,5,FALSE),"")</f>
        <v>0</v>
      </c>
      <c r="K6279">
        <f>IFERROR(VLOOKUP(G6279,Store_Map!$A$2:$I$100,6,FALSE),"")</f>
        <v>0</v>
      </c>
      <c r="L6279">
        <f>IFERROR(VLOOKUP(G6279,Store_Map!$A$2:$I$100,7,FALSE),"")</f>
        <v>0</v>
      </c>
      <c r="M6279">
        <f>IFERROR(VLOOKUP(G6279,Store_Map!$A$2:$I$100,8,FALSE),"")</f>
        <v>0</v>
      </c>
      <c r="N6279">
        <f t="shared" si="882"/>
        <v>0</v>
      </c>
      <c r="O6279" t="str">
        <f t="shared" si="883"/>
        <v>PASS</v>
      </c>
      <c r="P6279" t="str">
        <f t="shared" si="884"/>
        <v>PASS</v>
      </c>
      <c r="Q6279" t="str">
        <f t="shared" si="885"/>
        <v>PASS</v>
      </c>
      <c r="R6279" t="str">
        <f t="shared" si="886"/>
        <v>PASS</v>
      </c>
      <c r="S6279" t="str">
        <f t="shared" si="887"/>
        <v>PASS</v>
      </c>
      <c r="T6279">
        <f t="shared" si="888"/>
        <v>100</v>
      </c>
      <c r="U6279" t="str">
        <f t="shared" si="889"/>
        <v>Low</v>
      </c>
      <c r="V6279" t="str">
        <f t="shared" si="890"/>
        <v>Clean</v>
      </c>
    </row>
    <row r="6280" spans="1:22" x14ac:dyDescent="0.3">
      <c r="A6280" t="str">
        <f>Raw_Data!A6280</f>
        <v>26080281</v>
      </c>
      <c r="B6280">
        <f>Raw_Data!B6280</f>
        <v>45678</v>
      </c>
      <c r="C6280" t="str">
        <f>Raw_Data!C6280</f>
        <v>LOSARTAN POTASSIUM 50 MG TA</v>
      </c>
      <c r="D6280" t="str">
        <f>Raw_Data!D6280</f>
        <v>65862020299</v>
      </c>
      <c r="E6280" t="str">
        <f>Raw_Data!E6280</f>
        <v>PEDERSEN, JENNIFER</v>
      </c>
      <c r="F6280" t="str">
        <f>Raw_Data!F6280</f>
        <v>1073606661</v>
      </c>
      <c r="G6280" t="str">
        <f>Raw_Data!H6280</f>
        <v>2</v>
      </c>
      <c r="H6280">
        <f>IFERROR(VLOOKUP(G6280,Store_Map!$A$2:$I$100,3,FALSE),"")</f>
        <v>0</v>
      </c>
      <c r="I6280">
        <f>IFERROR(VLOOKUP(G6280,Store_Map!$A$2:$I$100,4,FALSE),"")</f>
        <v>0</v>
      </c>
      <c r="J6280">
        <f>IFERROR(VLOOKUP(G6280,Store_Map!$A$2:$I$100,5,FALSE),"")</f>
        <v>0</v>
      </c>
      <c r="K6280">
        <f>IFERROR(VLOOKUP(G6280,Store_Map!$A$2:$I$100,6,FALSE),"")</f>
        <v>0</v>
      </c>
      <c r="L6280">
        <f>IFERROR(VLOOKUP(G6280,Store_Map!$A$2:$I$100,7,FALSE),"")</f>
        <v>0</v>
      </c>
      <c r="M6280">
        <f>IFERROR(VLOOKUP(G6280,Store_Map!$A$2:$I$100,8,FALSE),"")</f>
        <v>0</v>
      </c>
      <c r="N6280">
        <f t="shared" si="882"/>
        <v>0</v>
      </c>
      <c r="O6280" t="str">
        <f t="shared" si="883"/>
        <v>PASS</v>
      </c>
      <c r="P6280" t="str">
        <f t="shared" si="884"/>
        <v>PASS</v>
      </c>
      <c r="Q6280" t="str">
        <f t="shared" si="885"/>
        <v>PASS</v>
      </c>
      <c r="R6280" t="str">
        <f t="shared" si="886"/>
        <v>PASS</v>
      </c>
      <c r="S6280" t="str">
        <f t="shared" si="887"/>
        <v>PASS</v>
      </c>
      <c r="T6280">
        <f t="shared" si="888"/>
        <v>100</v>
      </c>
      <c r="U6280" t="str">
        <f t="shared" si="889"/>
        <v>Low</v>
      </c>
      <c r="V6280" t="str">
        <f t="shared" si="890"/>
        <v>Clean</v>
      </c>
    </row>
    <row r="6281" spans="1:22" x14ac:dyDescent="0.3">
      <c r="A6281" t="str">
        <f>Raw_Data!A6281</f>
        <v>26082334</v>
      </c>
      <c r="B6281">
        <f>Raw_Data!B6281</f>
        <v>45678</v>
      </c>
      <c r="C6281" t="str">
        <f>Raw_Data!C6281</f>
        <v>*FLUDROCORTISONE 0.1 MG TAB</v>
      </c>
      <c r="D6281" t="str">
        <f>Raw_Data!D6281</f>
        <v>70954025220</v>
      </c>
      <c r="E6281" t="str">
        <f>Raw_Data!E6281</f>
        <v>HOUK MD, Christopher</v>
      </c>
      <c r="F6281" t="str">
        <f>Raw_Data!F6281</f>
        <v>1194760777</v>
      </c>
      <c r="G6281" t="str">
        <f>Raw_Data!H6281</f>
        <v>2</v>
      </c>
      <c r="H6281">
        <f>IFERROR(VLOOKUP(G6281,Store_Map!$A$2:$I$100,3,FALSE),"")</f>
        <v>0</v>
      </c>
      <c r="I6281">
        <f>IFERROR(VLOOKUP(G6281,Store_Map!$A$2:$I$100,4,FALSE),"")</f>
        <v>0</v>
      </c>
      <c r="J6281">
        <f>IFERROR(VLOOKUP(G6281,Store_Map!$A$2:$I$100,5,FALSE),"")</f>
        <v>0</v>
      </c>
      <c r="K6281">
        <f>IFERROR(VLOOKUP(G6281,Store_Map!$A$2:$I$100,6,FALSE),"")</f>
        <v>0</v>
      </c>
      <c r="L6281">
        <f>IFERROR(VLOOKUP(G6281,Store_Map!$A$2:$I$100,7,FALSE),"")</f>
        <v>0</v>
      </c>
      <c r="M6281">
        <f>IFERROR(VLOOKUP(G6281,Store_Map!$A$2:$I$100,8,FALSE),"")</f>
        <v>0</v>
      </c>
      <c r="N6281">
        <f t="shared" si="882"/>
        <v>0</v>
      </c>
      <c r="O6281" t="str">
        <f t="shared" si="883"/>
        <v>PASS</v>
      </c>
      <c r="P6281" t="str">
        <f t="shared" si="884"/>
        <v>PASS</v>
      </c>
      <c r="Q6281" t="str">
        <f t="shared" si="885"/>
        <v>PASS</v>
      </c>
      <c r="R6281" t="str">
        <f t="shared" si="886"/>
        <v>PASS</v>
      </c>
      <c r="S6281" t="str">
        <f t="shared" si="887"/>
        <v>PASS</v>
      </c>
      <c r="T6281">
        <f t="shared" si="888"/>
        <v>100</v>
      </c>
      <c r="U6281" t="str">
        <f t="shared" si="889"/>
        <v>Low</v>
      </c>
      <c r="V6281" t="str">
        <f t="shared" si="890"/>
        <v>Clean</v>
      </c>
    </row>
    <row r="6282" spans="1:22" x14ac:dyDescent="0.3">
      <c r="A6282" t="str">
        <f>Raw_Data!A6282</f>
        <v>26082333</v>
      </c>
      <c r="B6282">
        <f>Raw_Data!B6282</f>
        <v>45678</v>
      </c>
      <c r="C6282" t="str">
        <f>Raw_Data!C6282</f>
        <v>*HYDROCORTISONE 5 MG TABLET</v>
      </c>
      <c r="D6282" t="str">
        <f>Raw_Data!D6282</f>
        <v>64380097025</v>
      </c>
      <c r="E6282" t="str">
        <f>Raw_Data!E6282</f>
        <v>HOUK MD, Christopher</v>
      </c>
      <c r="F6282" t="str">
        <f>Raw_Data!F6282</f>
        <v>1194760777</v>
      </c>
      <c r="G6282" t="str">
        <f>Raw_Data!H6282</f>
        <v>2</v>
      </c>
      <c r="H6282">
        <f>IFERROR(VLOOKUP(G6282,Store_Map!$A$2:$I$100,3,FALSE),"")</f>
        <v>0</v>
      </c>
      <c r="I6282">
        <f>IFERROR(VLOOKUP(G6282,Store_Map!$A$2:$I$100,4,FALSE),"")</f>
        <v>0</v>
      </c>
      <c r="J6282">
        <f>IFERROR(VLOOKUP(G6282,Store_Map!$A$2:$I$100,5,FALSE),"")</f>
        <v>0</v>
      </c>
      <c r="K6282">
        <f>IFERROR(VLOOKUP(G6282,Store_Map!$A$2:$I$100,6,FALSE),"")</f>
        <v>0</v>
      </c>
      <c r="L6282">
        <f>IFERROR(VLOOKUP(G6282,Store_Map!$A$2:$I$100,7,FALSE),"")</f>
        <v>0</v>
      </c>
      <c r="M6282">
        <f>IFERROR(VLOOKUP(G6282,Store_Map!$A$2:$I$100,8,FALSE),"")</f>
        <v>0</v>
      </c>
      <c r="N6282">
        <f t="shared" si="882"/>
        <v>0</v>
      </c>
      <c r="O6282" t="str">
        <f t="shared" si="883"/>
        <v>PASS</v>
      </c>
      <c r="P6282" t="str">
        <f t="shared" si="884"/>
        <v>PASS</v>
      </c>
      <c r="Q6282" t="str">
        <f t="shared" si="885"/>
        <v>PASS</v>
      </c>
      <c r="R6282" t="str">
        <f t="shared" si="886"/>
        <v>PASS</v>
      </c>
      <c r="S6282" t="str">
        <f t="shared" si="887"/>
        <v>PASS</v>
      </c>
      <c r="T6282">
        <f t="shared" si="888"/>
        <v>100</v>
      </c>
      <c r="U6282" t="str">
        <f t="shared" si="889"/>
        <v>Low</v>
      </c>
      <c r="V6282" t="str">
        <f t="shared" si="890"/>
        <v>Clean</v>
      </c>
    </row>
    <row r="6283" spans="1:22" x14ac:dyDescent="0.3">
      <c r="A6283" t="str">
        <f>Raw_Data!A6283</f>
        <v>26082336</v>
      </c>
      <c r="B6283">
        <f>Raw_Data!B6283</f>
        <v>45678</v>
      </c>
      <c r="C6283" t="str">
        <f>Raw_Data!C6283</f>
        <v>*FLUDROCORTISONE 0.1 MG TAB</v>
      </c>
      <c r="D6283" t="str">
        <f>Raw_Data!D6283</f>
        <v>70954025220</v>
      </c>
      <c r="E6283" t="str">
        <f>Raw_Data!E6283</f>
        <v>HOUK MD, Christopher</v>
      </c>
      <c r="F6283" t="str">
        <f>Raw_Data!F6283</f>
        <v>1194760777</v>
      </c>
      <c r="G6283" t="str">
        <f>Raw_Data!H6283</f>
        <v>2</v>
      </c>
      <c r="H6283">
        <f>IFERROR(VLOOKUP(G6283,Store_Map!$A$2:$I$100,3,FALSE),"")</f>
        <v>0</v>
      </c>
      <c r="I6283">
        <f>IFERROR(VLOOKUP(G6283,Store_Map!$A$2:$I$100,4,FALSE),"")</f>
        <v>0</v>
      </c>
      <c r="J6283">
        <f>IFERROR(VLOOKUP(G6283,Store_Map!$A$2:$I$100,5,FALSE),"")</f>
        <v>0</v>
      </c>
      <c r="K6283">
        <f>IFERROR(VLOOKUP(G6283,Store_Map!$A$2:$I$100,6,FALSE),"")</f>
        <v>0</v>
      </c>
      <c r="L6283">
        <f>IFERROR(VLOOKUP(G6283,Store_Map!$A$2:$I$100,7,FALSE),"")</f>
        <v>0</v>
      </c>
      <c r="M6283">
        <f>IFERROR(VLOOKUP(G6283,Store_Map!$A$2:$I$100,8,FALSE),"")</f>
        <v>0</v>
      </c>
      <c r="N6283">
        <f t="shared" si="882"/>
        <v>0</v>
      </c>
      <c r="O6283" t="str">
        <f t="shared" si="883"/>
        <v>PASS</v>
      </c>
      <c r="P6283" t="str">
        <f t="shared" si="884"/>
        <v>PASS</v>
      </c>
      <c r="Q6283" t="str">
        <f t="shared" si="885"/>
        <v>PASS</v>
      </c>
      <c r="R6283" t="str">
        <f t="shared" si="886"/>
        <v>PASS</v>
      </c>
      <c r="S6283" t="str">
        <f t="shared" si="887"/>
        <v>PASS</v>
      </c>
      <c r="T6283">
        <f t="shared" si="888"/>
        <v>100</v>
      </c>
      <c r="U6283" t="str">
        <f t="shared" si="889"/>
        <v>Low</v>
      </c>
      <c r="V6283" t="str">
        <f t="shared" si="890"/>
        <v>Clean</v>
      </c>
    </row>
    <row r="6284" spans="1:22" x14ac:dyDescent="0.3">
      <c r="A6284" t="str">
        <f>Raw_Data!A6284</f>
        <v>26082350</v>
      </c>
      <c r="B6284">
        <f>Raw_Data!B6284</f>
        <v>45678</v>
      </c>
      <c r="C6284" t="str">
        <f>Raw_Data!C6284</f>
        <v>LOVASTATIN 40 MG TABLET</v>
      </c>
      <c r="D6284" t="str">
        <f>Raw_Data!D6284</f>
        <v>68180046907</v>
      </c>
      <c r="E6284" t="str">
        <f>Raw_Data!E6284</f>
        <v>FORD, JAMES</v>
      </c>
      <c r="F6284" t="str">
        <f>Raw_Data!F6284</f>
        <v>1033117684</v>
      </c>
      <c r="G6284" t="str">
        <f>Raw_Data!H6284</f>
        <v>2</v>
      </c>
      <c r="H6284">
        <f>IFERROR(VLOOKUP(G6284,Store_Map!$A$2:$I$100,3,FALSE),"")</f>
        <v>0</v>
      </c>
      <c r="I6284">
        <f>IFERROR(VLOOKUP(G6284,Store_Map!$A$2:$I$100,4,FALSE),"")</f>
        <v>0</v>
      </c>
      <c r="J6284">
        <f>IFERROR(VLOOKUP(G6284,Store_Map!$A$2:$I$100,5,FALSE),"")</f>
        <v>0</v>
      </c>
      <c r="K6284">
        <f>IFERROR(VLOOKUP(G6284,Store_Map!$A$2:$I$100,6,FALSE),"")</f>
        <v>0</v>
      </c>
      <c r="L6284">
        <f>IFERROR(VLOOKUP(G6284,Store_Map!$A$2:$I$100,7,FALSE),"")</f>
        <v>0</v>
      </c>
      <c r="M6284">
        <f>IFERROR(VLOOKUP(G6284,Store_Map!$A$2:$I$100,8,FALSE),"")</f>
        <v>0</v>
      </c>
      <c r="N6284">
        <f t="shared" si="882"/>
        <v>0</v>
      </c>
      <c r="O6284" t="str">
        <f t="shared" si="883"/>
        <v>PASS</v>
      </c>
      <c r="P6284" t="str">
        <f t="shared" si="884"/>
        <v>PASS</v>
      </c>
      <c r="Q6284" t="str">
        <f t="shared" si="885"/>
        <v>PASS</v>
      </c>
      <c r="R6284" t="str">
        <f t="shared" si="886"/>
        <v>PASS</v>
      </c>
      <c r="S6284" t="str">
        <f t="shared" si="887"/>
        <v>PASS</v>
      </c>
      <c r="T6284">
        <f t="shared" si="888"/>
        <v>100</v>
      </c>
      <c r="U6284" t="str">
        <f t="shared" si="889"/>
        <v>Low</v>
      </c>
      <c r="V6284" t="str">
        <f t="shared" si="890"/>
        <v>Clean</v>
      </c>
    </row>
    <row r="6285" spans="1:22" x14ac:dyDescent="0.3">
      <c r="A6285" t="str">
        <f>Raw_Data!A6285</f>
        <v>26074679</v>
      </c>
      <c r="B6285">
        <f>Raw_Data!B6285</f>
        <v>45678</v>
      </c>
      <c r="C6285" t="str">
        <f>Raw_Data!C6285</f>
        <v>LATANOPROST 0.005% EYE DROP</v>
      </c>
      <c r="D6285" t="str">
        <f>Raw_Data!D6285</f>
        <v>61314054701</v>
      </c>
      <c r="E6285" t="str">
        <f>Raw_Data!E6285</f>
        <v>FORD, JAMES</v>
      </c>
      <c r="F6285" t="str">
        <f>Raw_Data!F6285</f>
        <v>1033117684</v>
      </c>
      <c r="G6285" t="str">
        <f>Raw_Data!H6285</f>
        <v>2</v>
      </c>
      <c r="H6285">
        <f>IFERROR(VLOOKUP(G6285,Store_Map!$A$2:$I$100,3,FALSE),"")</f>
        <v>0</v>
      </c>
      <c r="I6285">
        <f>IFERROR(VLOOKUP(G6285,Store_Map!$A$2:$I$100,4,FALSE),"")</f>
        <v>0</v>
      </c>
      <c r="J6285">
        <f>IFERROR(VLOOKUP(G6285,Store_Map!$A$2:$I$100,5,FALSE),"")</f>
        <v>0</v>
      </c>
      <c r="K6285">
        <f>IFERROR(VLOOKUP(G6285,Store_Map!$A$2:$I$100,6,FALSE),"")</f>
        <v>0</v>
      </c>
      <c r="L6285">
        <f>IFERROR(VLOOKUP(G6285,Store_Map!$A$2:$I$100,7,FALSE),"")</f>
        <v>0</v>
      </c>
      <c r="M6285">
        <f>IFERROR(VLOOKUP(G6285,Store_Map!$A$2:$I$100,8,FALSE),"")</f>
        <v>0</v>
      </c>
      <c r="N6285">
        <f t="shared" si="882"/>
        <v>0</v>
      </c>
      <c r="O6285" t="str">
        <f t="shared" si="883"/>
        <v>PASS</v>
      </c>
      <c r="P6285" t="str">
        <f t="shared" si="884"/>
        <v>PASS</v>
      </c>
      <c r="Q6285" t="str">
        <f t="shared" si="885"/>
        <v>PASS</v>
      </c>
      <c r="R6285" t="str">
        <f t="shared" si="886"/>
        <v>PASS</v>
      </c>
      <c r="S6285" t="str">
        <f t="shared" si="887"/>
        <v>PASS</v>
      </c>
      <c r="T6285">
        <f t="shared" si="888"/>
        <v>100</v>
      </c>
      <c r="U6285" t="str">
        <f t="shared" si="889"/>
        <v>Low</v>
      </c>
      <c r="V6285" t="str">
        <f t="shared" si="890"/>
        <v>Clean</v>
      </c>
    </row>
    <row r="6286" spans="1:22" x14ac:dyDescent="0.3">
      <c r="A6286" t="str">
        <f>Raw_Data!A6286</f>
        <v>26082255</v>
      </c>
      <c r="B6286">
        <f>Raw_Data!B6286</f>
        <v>45678</v>
      </c>
      <c r="C6286" t="str">
        <f>Raw_Data!C6286</f>
        <v>HYDROCHLOROTHIAZIDE 25 MG T</v>
      </c>
      <c r="D6286" t="str">
        <f>Raw_Data!D6286</f>
        <v>23155000810</v>
      </c>
      <c r="E6286" t="str">
        <f>Raw_Data!E6286</f>
        <v>FORD, JAMES</v>
      </c>
      <c r="F6286" t="str">
        <f>Raw_Data!F6286</f>
        <v>1033117684</v>
      </c>
      <c r="G6286" t="str">
        <f>Raw_Data!H6286</f>
        <v>2</v>
      </c>
      <c r="H6286">
        <f>IFERROR(VLOOKUP(G6286,Store_Map!$A$2:$I$100,3,FALSE),"")</f>
        <v>0</v>
      </c>
      <c r="I6286">
        <f>IFERROR(VLOOKUP(G6286,Store_Map!$A$2:$I$100,4,FALSE),"")</f>
        <v>0</v>
      </c>
      <c r="J6286">
        <f>IFERROR(VLOOKUP(G6286,Store_Map!$A$2:$I$100,5,FALSE),"")</f>
        <v>0</v>
      </c>
      <c r="K6286">
        <f>IFERROR(VLOOKUP(G6286,Store_Map!$A$2:$I$100,6,FALSE),"")</f>
        <v>0</v>
      </c>
      <c r="L6286">
        <f>IFERROR(VLOOKUP(G6286,Store_Map!$A$2:$I$100,7,FALSE),"")</f>
        <v>0</v>
      </c>
      <c r="M6286">
        <f>IFERROR(VLOOKUP(G6286,Store_Map!$A$2:$I$100,8,FALSE),"")</f>
        <v>0</v>
      </c>
      <c r="N6286">
        <f t="shared" si="882"/>
        <v>0</v>
      </c>
      <c r="O6286" t="str">
        <f t="shared" si="883"/>
        <v>PASS</v>
      </c>
      <c r="P6286" t="str">
        <f t="shared" si="884"/>
        <v>PASS</v>
      </c>
      <c r="Q6286" t="str">
        <f t="shared" si="885"/>
        <v>PASS</v>
      </c>
      <c r="R6286" t="str">
        <f t="shared" si="886"/>
        <v>PASS</v>
      </c>
      <c r="S6286" t="str">
        <f t="shared" si="887"/>
        <v>PASS</v>
      </c>
      <c r="T6286">
        <f t="shared" si="888"/>
        <v>100</v>
      </c>
      <c r="U6286" t="str">
        <f t="shared" si="889"/>
        <v>Low</v>
      </c>
      <c r="V6286" t="str">
        <f t="shared" si="890"/>
        <v>Clean</v>
      </c>
    </row>
    <row r="6287" spans="1:22" x14ac:dyDescent="0.3">
      <c r="A6287" t="str">
        <f>Raw_Data!A6287</f>
        <v>26080380</v>
      </c>
      <c r="B6287">
        <f>Raw_Data!B6287</f>
        <v>45678</v>
      </c>
      <c r="C6287" t="str">
        <f>Raw_Data!C6287</f>
        <v>BD INS SYRN UF 1 ML 12.7MMX</v>
      </c>
      <c r="D6287" t="str">
        <f>Raw_Data!D6287</f>
        <v>8290328411</v>
      </c>
      <c r="E6287" t="str">
        <f>Raw_Data!E6287</f>
        <v>FORD, JAMES</v>
      </c>
      <c r="F6287" t="str">
        <f>Raw_Data!F6287</f>
        <v>1033117684</v>
      </c>
      <c r="G6287" t="str">
        <f>Raw_Data!H6287</f>
        <v>2</v>
      </c>
      <c r="H6287">
        <f>IFERROR(VLOOKUP(G6287,Store_Map!$A$2:$I$100,3,FALSE),"")</f>
        <v>0</v>
      </c>
      <c r="I6287">
        <f>IFERROR(VLOOKUP(G6287,Store_Map!$A$2:$I$100,4,FALSE),"")</f>
        <v>0</v>
      </c>
      <c r="J6287">
        <f>IFERROR(VLOOKUP(G6287,Store_Map!$A$2:$I$100,5,FALSE),"")</f>
        <v>0</v>
      </c>
      <c r="K6287">
        <f>IFERROR(VLOOKUP(G6287,Store_Map!$A$2:$I$100,6,FALSE),"")</f>
        <v>0</v>
      </c>
      <c r="L6287">
        <f>IFERROR(VLOOKUP(G6287,Store_Map!$A$2:$I$100,7,FALSE),"")</f>
        <v>0</v>
      </c>
      <c r="M6287">
        <f>IFERROR(VLOOKUP(G6287,Store_Map!$A$2:$I$100,8,FALSE),"")</f>
        <v>0</v>
      </c>
      <c r="N6287">
        <f t="shared" si="882"/>
        <v>0</v>
      </c>
      <c r="O6287" t="str">
        <f t="shared" si="883"/>
        <v>PASS</v>
      </c>
      <c r="P6287" t="str">
        <f t="shared" si="884"/>
        <v>PASS</v>
      </c>
      <c r="Q6287" t="str">
        <f t="shared" si="885"/>
        <v>PASS</v>
      </c>
      <c r="R6287" t="str">
        <f t="shared" si="886"/>
        <v>PASS</v>
      </c>
      <c r="S6287" t="str">
        <f t="shared" si="887"/>
        <v>PASS</v>
      </c>
      <c r="T6287">
        <f t="shared" si="888"/>
        <v>100</v>
      </c>
      <c r="U6287" t="str">
        <f t="shared" si="889"/>
        <v>Low</v>
      </c>
      <c r="V6287" t="str">
        <f t="shared" si="890"/>
        <v>Clean</v>
      </c>
    </row>
    <row r="6288" spans="1:22" x14ac:dyDescent="0.3">
      <c r="A6288" t="str">
        <f>Raw_Data!A6288</f>
        <v>26080435</v>
      </c>
      <c r="B6288">
        <f>Raw_Data!B6288</f>
        <v>45678</v>
      </c>
      <c r="C6288" t="str">
        <f>Raw_Data!C6288</f>
        <v>NOVOLIN 70-30 100 UNIT/ML V</v>
      </c>
      <c r="D6288" t="str">
        <f>Raw_Data!D6288</f>
        <v>169183711</v>
      </c>
      <c r="E6288" t="str">
        <f>Raw_Data!E6288</f>
        <v>FORD, JAMES</v>
      </c>
      <c r="F6288" t="str">
        <f>Raw_Data!F6288</f>
        <v>1033117684</v>
      </c>
      <c r="G6288" t="str">
        <f>Raw_Data!H6288</f>
        <v>2</v>
      </c>
      <c r="H6288">
        <f>IFERROR(VLOOKUP(G6288,Store_Map!$A$2:$I$100,3,FALSE),"")</f>
        <v>0</v>
      </c>
      <c r="I6288">
        <f>IFERROR(VLOOKUP(G6288,Store_Map!$A$2:$I$100,4,FALSE),"")</f>
        <v>0</v>
      </c>
      <c r="J6288">
        <f>IFERROR(VLOOKUP(G6288,Store_Map!$A$2:$I$100,5,FALSE),"")</f>
        <v>0</v>
      </c>
      <c r="K6288">
        <f>IFERROR(VLOOKUP(G6288,Store_Map!$A$2:$I$100,6,FALSE),"")</f>
        <v>0</v>
      </c>
      <c r="L6288">
        <f>IFERROR(VLOOKUP(G6288,Store_Map!$A$2:$I$100,7,FALSE),"")</f>
        <v>0</v>
      </c>
      <c r="M6288">
        <f>IFERROR(VLOOKUP(G6288,Store_Map!$A$2:$I$100,8,FALSE),"")</f>
        <v>0</v>
      </c>
      <c r="N6288">
        <f t="shared" si="882"/>
        <v>0</v>
      </c>
      <c r="O6288" t="str">
        <f t="shared" si="883"/>
        <v>PASS</v>
      </c>
      <c r="P6288" t="str">
        <f t="shared" si="884"/>
        <v>REVIEW</v>
      </c>
      <c r="Q6288" t="str">
        <f t="shared" si="885"/>
        <v>PASS</v>
      </c>
      <c r="R6288" t="str">
        <f t="shared" si="886"/>
        <v>PASS</v>
      </c>
      <c r="S6288" t="str">
        <f t="shared" si="887"/>
        <v>REVIEW</v>
      </c>
      <c r="T6288">
        <f t="shared" si="888"/>
        <v>90</v>
      </c>
      <c r="U6288" t="str">
        <f t="shared" si="889"/>
        <v>Low</v>
      </c>
      <c r="V6288" t="str">
        <f t="shared" si="890"/>
        <v>Invalid NDC</v>
      </c>
    </row>
    <row r="6289" spans="1:22" x14ac:dyDescent="0.3">
      <c r="A6289" t="str">
        <f>Raw_Data!A6289</f>
        <v>26082254</v>
      </c>
      <c r="B6289">
        <f>Raw_Data!B6289</f>
        <v>45678</v>
      </c>
      <c r="C6289" t="str">
        <f>Raw_Data!C6289</f>
        <v>AMLODIPINE BESYLATE 10 MG T</v>
      </c>
      <c r="D6289" t="str">
        <f>Raw_Data!D6289</f>
        <v>69097012815</v>
      </c>
      <c r="E6289" t="str">
        <f>Raw_Data!E6289</f>
        <v>FORD, JAMES</v>
      </c>
      <c r="F6289" t="str">
        <f>Raw_Data!F6289</f>
        <v>1033117684</v>
      </c>
      <c r="G6289" t="str">
        <f>Raw_Data!H6289</f>
        <v>2</v>
      </c>
      <c r="H6289">
        <f>IFERROR(VLOOKUP(G6289,Store_Map!$A$2:$I$100,3,FALSE),"")</f>
        <v>0</v>
      </c>
      <c r="I6289">
        <f>IFERROR(VLOOKUP(G6289,Store_Map!$A$2:$I$100,4,FALSE),"")</f>
        <v>0</v>
      </c>
      <c r="J6289">
        <f>IFERROR(VLOOKUP(G6289,Store_Map!$A$2:$I$100,5,FALSE),"")</f>
        <v>0</v>
      </c>
      <c r="K6289">
        <f>IFERROR(VLOOKUP(G6289,Store_Map!$A$2:$I$100,6,FALSE),"")</f>
        <v>0</v>
      </c>
      <c r="L6289">
        <f>IFERROR(VLOOKUP(G6289,Store_Map!$A$2:$I$100,7,FALSE),"")</f>
        <v>0</v>
      </c>
      <c r="M6289">
        <f>IFERROR(VLOOKUP(G6289,Store_Map!$A$2:$I$100,8,FALSE),"")</f>
        <v>0</v>
      </c>
      <c r="N6289">
        <f t="shared" si="882"/>
        <v>0</v>
      </c>
      <c r="O6289" t="str">
        <f t="shared" si="883"/>
        <v>PASS</v>
      </c>
      <c r="P6289" t="str">
        <f t="shared" si="884"/>
        <v>PASS</v>
      </c>
      <c r="Q6289" t="str">
        <f t="shared" si="885"/>
        <v>PASS</v>
      </c>
      <c r="R6289" t="str">
        <f t="shared" si="886"/>
        <v>PASS</v>
      </c>
      <c r="S6289" t="str">
        <f t="shared" si="887"/>
        <v>PASS</v>
      </c>
      <c r="T6289">
        <f t="shared" si="888"/>
        <v>100</v>
      </c>
      <c r="U6289" t="str">
        <f t="shared" si="889"/>
        <v>Low</v>
      </c>
      <c r="V6289" t="str">
        <f t="shared" si="890"/>
        <v>Clean</v>
      </c>
    </row>
    <row r="6290" spans="1:22" x14ac:dyDescent="0.3">
      <c r="A6290" t="str">
        <f>Raw_Data!A6290</f>
        <v>26079108</v>
      </c>
      <c r="B6290">
        <f>Raw_Data!B6290</f>
        <v>45678</v>
      </c>
      <c r="C6290" t="str">
        <f>Raw_Data!C6290</f>
        <v>GABAPENTIN 300 MG CAPSULE</v>
      </c>
      <c r="D6290" t="str">
        <f>Raw_Data!D6290</f>
        <v>50228018010</v>
      </c>
      <c r="E6290" t="str">
        <f>Raw_Data!E6290</f>
        <v>FORD, JAMES</v>
      </c>
      <c r="F6290" t="str">
        <f>Raw_Data!F6290</f>
        <v>1033117684</v>
      </c>
      <c r="G6290" t="str">
        <f>Raw_Data!H6290</f>
        <v>2</v>
      </c>
      <c r="H6290">
        <f>IFERROR(VLOOKUP(G6290,Store_Map!$A$2:$I$100,3,FALSE),"")</f>
        <v>0</v>
      </c>
      <c r="I6290">
        <f>IFERROR(VLOOKUP(G6290,Store_Map!$A$2:$I$100,4,FALSE),"")</f>
        <v>0</v>
      </c>
      <c r="J6290">
        <f>IFERROR(VLOOKUP(G6290,Store_Map!$A$2:$I$100,5,FALSE),"")</f>
        <v>0</v>
      </c>
      <c r="K6290">
        <f>IFERROR(VLOOKUP(G6290,Store_Map!$A$2:$I$100,6,FALSE),"")</f>
        <v>0</v>
      </c>
      <c r="L6290">
        <f>IFERROR(VLOOKUP(G6290,Store_Map!$A$2:$I$100,7,FALSE),"")</f>
        <v>0</v>
      </c>
      <c r="M6290">
        <f>IFERROR(VLOOKUP(G6290,Store_Map!$A$2:$I$100,8,FALSE),"")</f>
        <v>0</v>
      </c>
      <c r="N6290">
        <f t="shared" si="882"/>
        <v>0</v>
      </c>
      <c r="O6290" t="str">
        <f t="shared" si="883"/>
        <v>PASS</v>
      </c>
      <c r="P6290" t="str">
        <f t="shared" si="884"/>
        <v>PASS</v>
      </c>
      <c r="Q6290" t="str">
        <f t="shared" si="885"/>
        <v>PASS</v>
      </c>
      <c r="R6290" t="str">
        <f t="shared" si="886"/>
        <v>PASS</v>
      </c>
      <c r="S6290" t="str">
        <f t="shared" si="887"/>
        <v>PASS</v>
      </c>
      <c r="T6290">
        <f t="shared" si="888"/>
        <v>100</v>
      </c>
      <c r="U6290" t="str">
        <f t="shared" si="889"/>
        <v>Low</v>
      </c>
      <c r="V6290" t="str">
        <f t="shared" si="890"/>
        <v>Clean</v>
      </c>
    </row>
    <row r="6291" spans="1:22" x14ac:dyDescent="0.3">
      <c r="A6291" t="str">
        <f>Raw_Data!A6291</f>
        <v>26082405</v>
      </c>
      <c r="B6291">
        <f>Raw_Data!B6291</f>
        <v>45678</v>
      </c>
      <c r="C6291" t="str">
        <f>Raw_Data!C6291</f>
        <v>TRULICITY 3 MG/0.5 ML PEN</v>
      </c>
      <c r="D6291" t="str">
        <f>Raw_Data!D6291</f>
        <v>2223680</v>
      </c>
      <c r="E6291" t="str">
        <f>Raw_Data!E6291</f>
        <v>GIBBS, JON</v>
      </c>
      <c r="F6291" t="str">
        <f>Raw_Data!F6291</f>
        <v>1700896156</v>
      </c>
      <c r="G6291" t="str">
        <f>Raw_Data!H6291</f>
        <v>2</v>
      </c>
      <c r="H6291">
        <f>IFERROR(VLOOKUP(G6291,Store_Map!$A$2:$I$100,3,FALSE),"")</f>
        <v>0</v>
      </c>
      <c r="I6291">
        <f>IFERROR(VLOOKUP(G6291,Store_Map!$A$2:$I$100,4,FALSE),"")</f>
        <v>0</v>
      </c>
      <c r="J6291">
        <f>IFERROR(VLOOKUP(G6291,Store_Map!$A$2:$I$100,5,FALSE),"")</f>
        <v>0</v>
      </c>
      <c r="K6291">
        <f>IFERROR(VLOOKUP(G6291,Store_Map!$A$2:$I$100,6,FALSE),"")</f>
        <v>0</v>
      </c>
      <c r="L6291">
        <f>IFERROR(VLOOKUP(G6291,Store_Map!$A$2:$I$100,7,FALSE),"")</f>
        <v>0</v>
      </c>
      <c r="M6291">
        <f>IFERROR(VLOOKUP(G6291,Store_Map!$A$2:$I$100,8,FALSE),"")</f>
        <v>0</v>
      </c>
      <c r="N6291">
        <f t="shared" si="882"/>
        <v>0</v>
      </c>
      <c r="O6291" t="str">
        <f t="shared" si="883"/>
        <v>PASS</v>
      </c>
      <c r="P6291" t="str">
        <f t="shared" si="884"/>
        <v>REVIEW</v>
      </c>
      <c r="Q6291" t="str">
        <f t="shared" si="885"/>
        <v>PASS</v>
      </c>
      <c r="R6291" t="str">
        <f t="shared" si="886"/>
        <v>PASS</v>
      </c>
      <c r="S6291" t="str">
        <f t="shared" si="887"/>
        <v>REVIEW</v>
      </c>
      <c r="T6291">
        <f t="shared" si="888"/>
        <v>90</v>
      </c>
      <c r="U6291" t="str">
        <f t="shared" si="889"/>
        <v>Low</v>
      </c>
      <c r="V6291" t="str">
        <f t="shared" si="890"/>
        <v>Invalid NDC</v>
      </c>
    </row>
    <row r="6292" spans="1:22" x14ac:dyDescent="0.3">
      <c r="A6292" t="str">
        <f>Raw_Data!A6292</f>
        <v>26082395</v>
      </c>
      <c r="B6292">
        <f>Raw_Data!B6292</f>
        <v>45678</v>
      </c>
      <c r="C6292" t="str">
        <f>Raw_Data!C6292</f>
        <v>FLUTICASONE-VILANTEROL 200-</v>
      </c>
      <c r="D6292" t="str">
        <f>Raw_Data!D6292</f>
        <v>66993013697</v>
      </c>
      <c r="E6292" t="str">
        <f>Raw_Data!E6292</f>
        <v>GIBBS, JON</v>
      </c>
      <c r="F6292" t="str">
        <f>Raw_Data!F6292</f>
        <v>1700896156</v>
      </c>
      <c r="G6292" t="str">
        <f>Raw_Data!H6292</f>
        <v>2</v>
      </c>
      <c r="H6292">
        <f>IFERROR(VLOOKUP(G6292,Store_Map!$A$2:$I$100,3,FALSE),"")</f>
        <v>0</v>
      </c>
      <c r="I6292">
        <f>IFERROR(VLOOKUP(G6292,Store_Map!$A$2:$I$100,4,FALSE),"")</f>
        <v>0</v>
      </c>
      <c r="J6292">
        <f>IFERROR(VLOOKUP(G6292,Store_Map!$A$2:$I$100,5,FALSE),"")</f>
        <v>0</v>
      </c>
      <c r="K6292">
        <f>IFERROR(VLOOKUP(G6292,Store_Map!$A$2:$I$100,6,FALSE),"")</f>
        <v>0</v>
      </c>
      <c r="L6292">
        <f>IFERROR(VLOOKUP(G6292,Store_Map!$A$2:$I$100,7,FALSE),"")</f>
        <v>0</v>
      </c>
      <c r="M6292">
        <f>IFERROR(VLOOKUP(G6292,Store_Map!$A$2:$I$100,8,FALSE),"")</f>
        <v>0</v>
      </c>
      <c r="N6292">
        <f t="shared" si="882"/>
        <v>0</v>
      </c>
      <c r="O6292" t="str">
        <f t="shared" si="883"/>
        <v>PASS</v>
      </c>
      <c r="P6292" t="str">
        <f t="shared" si="884"/>
        <v>PASS</v>
      </c>
      <c r="Q6292" t="str">
        <f t="shared" si="885"/>
        <v>PASS</v>
      </c>
      <c r="R6292" t="str">
        <f t="shared" si="886"/>
        <v>PASS</v>
      </c>
      <c r="S6292" t="str">
        <f t="shared" si="887"/>
        <v>PASS</v>
      </c>
      <c r="T6292">
        <f t="shared" si="888"/>
        <v>100</v>
      </c>
      <c r="U6292" t="str">
        <f t="shared" si="889"/>
        <v>Low</v>
      </c>
      <c r="V6292" t="str">
        <f t="shared" si="890"/>
        <v>Clean</v>
      </c>
    </row>
    <row r="6293" spans="1:22" x14ac:dyDescent="0.3">
      <c r="A6293" t="str">
        <f>Raw_Data!A6293</f>
        <v>26083377</v>
      </c>
      <c r="B6293">
        <f>Raw_Data!B6293</f>
        <v>45678</v>
      </c>
      <c r="C6293" t="str">
        <f>Raw_Data!C6293</f>
        <v>LOSARTAN POTASSIUM 100 MG T</v>
      </c>
      <c r="D6293" t="str">
        <f>Raw_Data!D6293</f>
        <v>65862020399</v>
      </c>
      <c r="E6293" t="str">
        <f>Raw_Data!E6293</f>
        <v>GIBBS, JON</v>
      </c>
      <c r="F6293" t="str">
        <f>Raw_Data!F6293</f>
        <v>1700896156</v>
      </c>
      <c r="G6293" t="str">
        <f>Raw_Data!H6293</f>
        <v>2</v>
      </c>
      <c r="H6293">
        <f>IFERROR(VLOOKUP(G6293,Store_Map!$A$2:$I$100,3,FALSE),"")</f>
        <v>0</v>
      </c>
      <c r="I6293">
        <f>IFERROR(VLOOKUP(G6293,Store_Map!$A$2:$I$100,4,FALSE),"")</f>
        <v>0</v>
      </c>
      <c r="J6293">
        <f>IFERROR(VLOOKUP(G6293,Store_Map!$A$2:$I$100,5,FALSE),"")</f>
        <v>0</v>
      </c>
      <c r="K6293">
        <f>IFERROR(VLOOKUP(G6293,Store_Map!$A$2:$I$100,6,FALSE),"")</f>
        <v>0</v>
      </c>
      <c r="L6293">
        <f>IFERROR(VLOOKUP(G6293,Store_Map!$A$2:$I$100,7,FALSE),"")</f>
        <v>0</v>
      </c>
      <c r="M6293">
        <f>IFERROR(VLOOKUP(G6293,Store_Map!$A$2:$I$100,8,FALSE),"")</f>
        <v>0</v>
      </c>
      <c r="N6293">
        <f t="shared" si="882"/>
        <v>0</v>
      </c>
      <c r="O6293" t="str">
        <f t="shared" si="883"/>
        <v>PASS</v>
      </c>
      <c r="P6293" t="str">
        <f t="shared" si="884"/>
        <v>PASS</v>
      </c>
      <c r="Q6293" t="str">
        <f t="shared" si="885"/>
        <v>PASS</v>
      </c>
      <c r="R6293" t="str">
        <f t="shared" si="886"/>
        <v>PASS</v>
      </c>
      <c r="S6293" t="str">
        <f t="shared" si="887"/>
        <v>PASS</v>
      </c>
      <c r="T6293">
        <f t="shared" si="888"/>
        <v>100</v>
      </c>
      <c r="U6293" t="str">
        <f t="shared" si="889"/>
        <v>Low</v>
      </c>
      <c r="V6293" t="str">
        <f t="shared" si="890"/>
        <v>Clean</v>
      </c>
    </row>
    <row r="6294" spans="1:22" x14ac:dyDescent="0.3">
      <c r="A6294" t="str">
        <f>Raw_Data!A6294</f>
        <v>26082393</v>
      </c>
      <c r="B6294">
        <f>Raw_Data!B6294</f>
        <v>45678</v>
      </c>
      <c r="C6294" t="str">
        <f>Raw_Data!C6294</f>
        <v>AMLODIPINE BESYLATE 10 MG T</v>
      </c>
      <c r="D6294" t="str">
        <f>Raw_Data!D6294</f>
        <v>69097012815</v>
      </c>
      <c r="E6294" t="str">
        <f>Raw_Data!E6294</f>
        <v>GIBBS, JON</v>
      </c>
      <c r="F6294" t="str">
        <f>Raw_Data!F6294</f>
        <v>1700896156</v>
      </c>
      <c r="G6294" t="str">
        <f>Raw_Data!H6294</f>
        <v>2</v>
      </c>
      <c r="H6294">
        <f>IFERROR(VLOOKUP(G6294,Store_Map!$A$2:$I$100,3,FALSE),"")</f>
        <v>0</v>
      </c>
      <c r="I6294">
        <f>IFERROR(VLOOKUP(G6294,Store_Map!$A$2:$I$100,4,FALSE),"")</f>
        <v>0</v>
      </c>
      <c r="J6294">
        <f>IFERROR(VLOOKUP(G6294,Store_Map!$A$2:$I$100,5,FALSE),"")</f>
        <v>0</v>
      </c>
      <c r="K6294">
        <f>IFERROR(VLOOKUP(G6294,Store_Map!$A$2:$I$100,6,FALSE),"")</f>
        <v>0</v>
      </c>
      <c r="L6294">
        <f>IFERROR(VLOOKUP(G6294,Store_Map!$A$2:$I$100,7,FALSE),"")</f>
        <v>0</v>
      </c>
      <c r="M6294">
        <f>IFERROR(VLOOKUP(G6294,Store_Map!$A$2:$I$100,8,FALSE),"")</f>
        <v>0</v>
      </c>
      <c r="N6294">
        <f t="shared" si="882"/>
        <v>0</v>
      </c>
      <c r="O6294" t="str">
        <f t="shared" si="883"/>
        <v>PASS</v>
      </c>
      <c r="P6294" t="str">
        <f t="shared" si="884"/>
        <v>PASS</v>
      </c>
      <c r="Q6294" t="str">
        <f t="shared" si="885"/>
        <v>PASS</v>
      </c>
      <c r="R6294" t="str">
        <f t="shared" si="886"/>
        <v>PASS</v>
      </c>
      <c r="S6294" t="str">
        <f t="shared" si="887"/>
        <v>PASS</v>
      </c>
      <c r="T6294">
        <f t="shared" si="888"/>
        <v>100</v>
      </c>
      <c r="U6294" t="str">
        <f t="shared" si="889"/>
        <v>Low</v>
      </c>
      <c r="V6294" t="str">
        <f t="shared" si="890"/>
        <v>Clean</v>
      </c>
    </row>
    <row r="6295" spans="1:22" x14ac:dyDescent="0.3">
      <c r="A6295" t="str">
        <f>Raw_Data!A6295</f>
        <v>26085069</v>
      </c>
      <c r="B6295">
        <f>Raw_Data!B6295</f>
        <v>45678</v>
      </c>
      <c r="C6295" t="str">
        <f>Raw_Data!C6295</f>
        <v>BENZONATATE 100 MG CAPSULE</v>
      </c>
      <c r="D6295" t="str">
        <f>Raw_Data!D6295</f>
        <v>51224001050</v>
      </c>
      <c r="E6295" t="str">
        <f>Raw_Data!E6295</f>
        <v>FORD, JAMES</v>
      </c>
      <c r="F6295" t="str">
        <f>Raw_Data!F6295</f>
        <v>1033117684</v>
      </c>
      <c r="G6295" t="str">
        <f>Raw_Data!H6295</f>
        <v>2</v>
      </c>
      <c r="H6295">
        <f>IFERROR(VLOOKUP(G6295,Store_Map!$A$2:$I$100,3,FALSE),"")</f>
        <v>0</v>
      </c>
      <c r="I6295">
        <f>IFERROR(VLOOKUP(G6295,Store_Map!$A$2:$I$100,4,FALSE),"")</f>
        <v>0</v>
      </c>
      <c r="J6295">
        <f>IFERROR(VLOOKUP(G6295,Store_Map!$A$2:$I$100,5,FALSE),"")</f>
        <v>0</v>
      </c>
      <c r="K6295">
        <f>IFERROR(VLOOKUP(G6295,Store_Map!$A$2:$I$100,6,FALSE),"")</f>
        <v>0</v>
      </c>
      <c r="L6295">
        <f>IFERROR(VLOOKUP(G6295,Store_Map!$A$2:$I$100,7,FALSE),"")</f>
        <v>0</v>
      </c>
      <c r="M6295">
        <f>IFERROR(VLOOKUP(G6295,Store_Map!$A$2:$I$100,8,FALSE),"")</f>
        <v>0</v>
      </c>
      <c r="N6295">
        <f t="shared" si="882"/>
        <v>0</v>
      </c>
      <c r="O6295" t="str">
        <f t="shared" si="883"/>
        <v>PASS</v>
      </c>
      <c r="P6295" t="str">
        <f t="shared" si="884"/>
        <v>PASS</v>
      </c>
      <c r="Q6295" t="str">
        <f t="shared" si="885"/>
        <v>PASS</v>
      </c>
      <c r="R6295" t="str">
        <f t="shared" si="886"/>
        <v>PASS</v>
      </c>
      <c r="S6295" t="str">
        <f t="shared" si="887"/>
        <v>PASS</v>
      </c>
      <c r="T6295">
        <f t="shared" si="888"/>
        <v>100</v>
      </c>
      <c r="U6295" t="str">
        <f t="shared" si="889"/>
        <v>Low</v>
      </c>
      <c r="V6295" t="str">
        <f t="shared" si="890"/>
        <v>Clean</v>
      </c>
    </row>
    <row r="6296" spans="1:22" x14ac:dyDescent="0.3">
      <c r="A6296" t="str">
        <f>Raw_Data!A6296</f>
        <v>26085070</v>
      </c>
      <c r="B6296">
        <f>Raw_Data!B6296</f>
        <v>45678</v>
      </c>
      <c r="C6296" t="str">
        <f>Raw_Data!C6296</f>
        <v>OMEPRAZOLE DR 40 MG CAPSULE</v>
      </c>
      <c r="D6296" t="str">
        <f>Raw_Data!D6296</f>
        <v>57237016250</v>
      </c>
      <c r="E6296" t="str">
        <f>Raw_Data!E6296</f>
        <v>FORD, JAMES</v>
      </c>
      <c r="F6296" t="str">
        <f>Raw_Data!F6296</f>
        <v>1033117684</v>
      </c>
      <c r="G6296" t="str">
        <f>Raw_Data!H6296</f>
        <v>2</v>
      </c>
      <c r="H6296">
        <f>IFERROR(VLOOKUP(G6296,Store_Map!$A$2:$I$100,3,FALSE),"")</f>
        <v>0</v>
      </c>
      <c r="I6296">
        <f>IFERROR(VLOOKUP(G6296,Store_Map!$A$2:$I$100,4,FALSE),"")</f>
        <v>0</v>
      </c>
      <c r="J6296">
        <f>IFERROR(VLOOKUP(G6296,Store_Map!$A$2:$I$100,5,FALSE),"")</f>
        <v>0</v>
      </c>
      <c r="K6296">
        <f>IFERROR(VLOOKUP(G6296,Store_Map!$A$2:$I$100,6,FALSE),"")</f>
        <v>0</v>
      </c>
      <c r="L6296">
        <f>IFERROR(VLOOKUP(G6296,Store_Map!$A$2:$I$100,7,FALSE),"")</f>
        <v>0</v>
      </c>
      <c r="M6296">
        <f>IFERROR(VLOOKUP(G6296,Store_Map!$A$2:$I$100,8,FALSE),"")</f>
        <v>0</v>
      </c>
      <c r="N6296">
        <f t="shared" si="882"/>
        <v>0</v>
      </c>
      <c r="O6296" t="str">
        <f t="shared" si="883"/>
        <v>PASS</v>
      </c>
      <c r="P6296" t="str">
        <f t="shared" si="884"/>
        <v>PASS</v>
      </c>
      <c r="Q6296" t="str">
        <f t="shared" si="885"/>
        <v>PASS</v>
      </c>
      <c r="R6296" t="str">
        <f t="shared" si="886"/>
        <v>PASS</v>
      </c>
      <c r="S6296" t="str">
        <f t="shared" si="887"/>
        <v>PASS</v>
      </c>
      <c r="T6296">
        <f t="shared" si="888"/>
        <v>100</v>
      </c>
      <c r="U6296" t="str">
        <f t="shared" si="889"/>
        <v>Low</v>
      </c>
      <c r="V6296" t="str">
        <f t="shared" si="890"/>
        <v>Clean</v>
      </c>
    </row>
    <row r="6297" spans="1:22" x14ac:dyDescent="0.3">
      <c r="A6297" t="str">
        <f>Raw_Data!A6297</f>
        <v>26085071</v>
      </c>
      <c r="B6297">
        <f>Raw_Data!B6297</f>
        <v>45678</v>
      </c>
      <c r="C6297" t="str">
        <f>Raw_Data!C6297</f>
        <v>FLUOXETINE HCL 20 MG CAPSUL</v>
      </c>
      <c r="D6297" t="str">
        <f>Raw_Data!D6297</f>
        <v>50111064801</v>
      </c>
      <c r="E6297" t="str">
        <f>Raw_Data!E6297</f>
        <v>FORD, JAMES</v>
      </c>
      <c r="F6297" t="str">
        <f>Raw_Data!F6297</f>
        <v>1033117684</v>
      </c>
      <c r="G6297" t="str">
        <f>Raw_Data!H6297</f>
        <v>2</v>
      </c>
      <c r="H6297">
        <f>IFERROR(VLOOKUP(G6297,Store_Map!$A$2:$I$100,3,FALSE),"")</f>
        <v>0</v>
      </c>
      <c r="I6297">
        <f>IFERROR(VLOOKUP(G6297,Store_Map!$A$2:$I$100,4,FALSE),"")</f>
        <v>0</v>
      </c>
      <c r="J6297">
        <f>IFERROR(VLOOKUP(G6297,Store_Map!$A$2:$I$100,5,FALSE),"")</f>
        <v>0</v>
      </c>
      <c r="K6297">
        <f>IFERROR(VLOOKUP(G6297,Store_Map!$A$2:$I$100,6,FALSE),"")</f>
        <v>0</v>
      </c>
      <c r="L6297">
        <f>IFERROR(VLOOKUP(G6297,Store_Map!$A$2:$I$100,7,FALSE),"")</f>
        <v>0</v>
      </c>
      <c r="M6297">
        <f>IFERROR(VLOOKUP(G6297,Store_Map!$A$2:$I$100,8,FALSE),"")</f>
        <v>0</v>
      </c>
      <c r="N6297">
        <f t="shared" si="882"/>
        <v>0</v>
      </c>
      <c r="O6297" t="str">
        <f t="shared" si="883"/>
        <v>PASS</v>
      </c>
      <c r="P6297" t="str">
        <f t="shared" si="884"/>
        <v>PASS</v>
      </c>
      <c r="Q6297" t="str">
        <f t="shared" si="885"/>
        <v>PASS</v>
      </c>
      <c r="R6297" t="str">
        <f t="shared" si="886"/>
        <v>PASS</v>
      </c>
      <c r="S6297" t="str">
        <f t="shared" si="887"/>
        <v>PASS</v>
      </c>
      <c r="T6297">
        <f t="shared" si="888"/>
        <v>100</v>
      </c>
      <c r="U6297" t="str">
        <f t="shared" si="889"/>
        <v>Low</v>
      </c>
      <c r="V6297" t="str">
        <f t="shared" si="890"/>
        <v>Clean</v>
      </c>
    </row>
    <row r="6298" spans="1:22" x14ac:dyDescent="0.3">
      <c r="A6298" t="str">
        <f>Raw_Data!A6298</f>
        <v>26085072</v>
      </c>
      <c r="B6298">
        <f>Raw_Data!B6298</f>
        <v>45678</v>
      </c>
      <c r="C6298" t="str">
        <f>Raw_Data!C6298</f>
        <v>DICLOFENAC SOD EC 75 MG TAB</v>
      </c>
      <c r="D6298" t="str">
        <f>Raw_Data!D6298</f>
        <v>228255196</v>
      </c>
      <c r="E6298" t="str">
        <f>Raw_Data!E6298</f>
        <v>FORD, JAMES</v>
      </c>
      <c r="F6298" t="str">
        <f>Raw_Data!F6298</f>
        <v>1033117684</v>
      </c>
      <c r="G6298" t="str">
        <f>Raw_Data!H6298</f>
        <v>2</v>
      </c>
      <c r="H6298">
        <f>IFERROR(VLOOKUP(G6298,Store_Map!$A$2:$I$100,3,FALSE),"")</f>
        <v>0</v>
      </c>
      <c r="I6298">
        <f>IFERROR(VLOOKUP(G6298,Store_Map!$A$2:$I$100,4,FALSE),"")</f>
        <v>0</v>
      </c>
      <c r="J6298">
        <f>IFERROR(VLOOKUP(G6298,Store_Map!$A$2:$I$100,5,FALSE),"")</f>
        <v>0</v>
      </c>
      <c r="K6298">
        <f>IFERROR(VLOOKUP(G6298,Store_Map!$A$2:$I$100,6,FALSE),"")</f>
        <v>0</v>
      </c>
      <c r="L6298">
        <f>IFERROR(VLOOKUP(G6298,Store_Map!$A$2:$I$100,7,FALSE),"")</f>
        <v>0</v>
      </c>
      <c r="M6298">
        <f>IFERROR(VLOOKUP(G6298,Store_Map!$A$2:$I$100,8,FALSE),"")</f>
        <v>0</v>
      </c>
      <c r="N6298">
        <f t="shared" si="882"/>
        <v>0</v>
      </c>
      <c r="O6298" t="str">
        <f t="shared" si="883"/>
        <v>PASS</v>
      </c>
      <c r="P6298" t="str">
        <f t="shared" si="884"/>
        <v>REVIEW</v>
      </c>
      <c r="Q6298" t="str">
        <f t="shared" si="885"/>
        <v>PASS</v>
      </c>
      <c r="R6298" t="str">
        <f t="shared" si="886"/>
        <v>PASS</v>
      </c>
      <c r="S6298" t="str">
        <f t="shared" si="887"/>
        <v>REVIEW</v>
      </c>
      <c r="T6298">
        <f t="shared" si="888"/>
        <v>90</v>
      </c>
      <c r="U6298" t="str">
        <f t="shared" si="889"/>
        <v>Low</v>
      </c>
      <c r="V6298" t="str">
        <f t="shared" si="890"/>
        <v>Invalid NDC</v>
      </c>
    </row>
    <row r="6299" spans="1:22" x14ac:dyDescent="0.3">
      <c r="A6299" t="str">
        <f>Raw_Data!A6299</f>
        <v>26085073</v>
      </c>
      <c r="B6299">
        <f>Raw_Data!B6299</f>
        <v>45678</v>
      </c>
      <c r="C6299" t="str">
        <f>Raw_Data!C6299</f>
        <v>CYCLOBENZAPRINE 10 MG TABLE</v>
      </c>
      <c r="D6299" t="str">
        <f>Raw_Data!D6299</f>
        <v>72888001400</v>
      </c>
      <c r="E6299" t="str">
        <f>Raw_Data!E6299</f>
        <v>FORD, JAMES</v>
      </c>
      <c r="F6299" t="str">
        <f>Raw_Data!F6299</f>
        <v>1033117684</v>
      </c>
      <c r="G6299" t="str">
        <f>Raw_Data!H6299</f>
        <v>2</v>
      </c>
      <c r="H6299">
        <f>IFERROR(VLOOKUP(G6299,Store_Map!$A$2:$I$100,3,FALSE),"")</f>
        <v>0</v>
      </c>
      <c r="I6299">
        <f>IFERROR(VLOOKUP(G6299,Store_Map!$A$2:$I$100,4,FALSE),"")</f>
        <v>0</v>
      </c>
      <c r="J6299">
        <f>IFERROR(VLOOKUP(G6299,Store_Map!$A$2:$I$100,5,FALSE),"")</f>
        <v>0</v>
      </c>
      <c r="K6299">
        <f>IFERROR(VLOOKUP(G6299,Store_Map!$A$2:$I$100,6,FALSE),"")</f>
        <v>0</v>
      </c>
      <c r="L6299">
        <f>IFERROR(VLOOKUP(G6299,Store_Map!$A$2:$I$100,7,FALSE),"")</f>
        <v>0</v>
      </c>
      <c r="M6299">
        <f>IFERROR(VLOOKUP(G6299,Store_Map!$A$2:$I$100,8,FALSE),"")</f>
        <v>0</v>
      </c>
      <c r="N6299">
        <f t="shared" si="882"/>
        <v>0</v>
      </c>
      <c r="O6299" t="str">
        <f t="shared" si="883"/>
        <v>PASS</v>
      </c>
      <c r="P6299" t="str">
        <f t="shared" si="884"/>
        <v>PASS</v>
      </c>
      <c r="Q6299" t="str">
        <f t="shared" si="885"/>
        <v>PASS</v>
      </c>
      <c r="R6299" t="str">
        <f t="shared" si="886"/>
        <v>PASS</v>
      </c>
      <c r="S6299" t="str">
        <f t="shared" si="887"/>
        <v>PASS</v>
      </c>
      <c r="T6299">
        <f t="shared" si="888"/>
        <v>100</v>
      </c>
      <c r="U6299" t="str">
        <f t="shared" si="889"/>
        <v>Low</v>
      </c>
      <c r="V6299" t="str">
        <f t="shared" si="890"/>
        <v>Clean</v>
      </c>
    </row>
    <row r="6300" spans="1:22" x14ac:dyDescent="0.3">
      <c r="A6300" t="str">
        <f>Raw_Data!A6300</f>
        <v>26081426</v>
      </c>
      <c r="B6300">
        <f>Raw_Data!B6300</f>
        <v>45678</v>
      </c>
      <c r="C6300" t="str">
        <f>Raw_Data!C6300</f>
        <v>LOSARTAN-HCTZ 100-12.5 MG T</v>
      </c>
      <c r="D6300" t="str">
        <f>Raw_Data!D6300</f>
        <v>43547042509</v>
      </c>
      <c r="E6300" t="str">
        <f>Raw_Data!E6300</f>
        <v>GIBBS, JON</v>
      </c>
      <c r="F6300" t="str">
        <f>Raw_Data!F6300</f>
        <v>1700896156</v>
      </c>
      <c r="G6300" t="str">
        <f>Raw_Data!H6300</f>
        <v>2</v>
      </c>
      <c r="H6300">
        <f>IFERROR(VLOOKUP(G6300,Store_Map!$A$2:$I$100,3,FALSE),"")</f>
        <v>0</v>
      </c>
      <c r="I6300">
        <f>IFERROR(VLOOKUP(G6300,Store_Map!$A$2:$I$100,4,FALSE),"")</f>
        <v>0</v>
      </c>
      <c r="J6300">
        <f>IFERROR(VLOOKUP(G6300,Store_Map!$A$2:$I$100,5,FALSE),"")</f>
        <v>0</v>
      </c>
      <c r="K6300">
        <f>IFERROR(VLOOKUP(G6300,Store_Map!$A$2:$I$100,6,FALSE),"")</f>
        <v>0</v>
      </c>
      <c r="L6300">
        <f>IFERROR(VLOOKUP(G6300,Store_Map!$A$2:$I$100,7,FALSE),"")</f>
        <v>0</v>
      </c>
      <c r="M6300">
        <f>IFERROR(VLOOKUP(G6300,Store_Map!$A$2:$I$100,8,FALSE),"")</f>
        <v>0</v>
      </c>
      <c r="N6300">
        <f t="shared" si="882"/>
        <v>0</v>
      </c>
      <c r="O6300" t="str">
        <f t="shared" si="883"/>
        <v>PASS</v>
      </c>
      <c r="P6300" t="str">
        <f t="shared" si="884"/>
        <v>PASS</v>
      </c>
      <c r="Q6300" t="str">
        <f t="shared" si="885"/>
        <v>PASS</v>
      </c>
      <c r="R6300" t="str">
        <f t="shared" si="886"/>
        <v>PASS</v>
      </c>
      <c r="S6300" t="str">
        <f t="shared" si="887"/>
        <v>PASS</v>
      </c>
      <c r="T6300">
        <f t="shared" si="888"/>
        <v>100</v>
      </c>
      <c r="U6300" t="str">
        <f t="shared" si="889"/>
        <v>Low</v>
      </c>
      <c r="V6300" t="str">
        <f t="shared" si="890"/>
        <v>Clean</v>
      </c>
    </row>
    <row r="6301" spans="1:22" x14ac:dyDescent="0.3">
      <c r="A6301" t="str">
        <f>Raw_Data!A6301</f>
        <v>26077532</v>
      </c>
      <c r="B6301">
        <f>Raw_Data!B6301</f>
        <v>45678</v>
      </c>
      <c r="C6301" t="str">
        <f>Raw_Data!C6301</f>
        <v>DICLOFENAC SOD EC 75 MG TAB</v>
      </c>
      <c r="D6301" t="str">
        <f>Raw_Data!D6301</f>
        <v>228255196</v>
      </c>
      <c r="E6301" t="str">
        <f>Raw_Data!E6301</f>
        <v>GIBBS, JON</v>
      </c>
      <c r="F6301" t="str">
        <f>Raw_Data!F6301</f>
        <v>1700896156</v>
      </c>
      <c r="G6301" t="str">
        <f>Raw_Data!H6301</f>
        <v>2</v>
      </c>
      <c r="H6301">
        <f>IFERROR(VLOOKUP(G6301,Store_Map!$A$2:$I$100,3,FALSE),"")</f>
        <v>0</v>
      </c>
      <c r="I6301">
        <f>IFERROR(VLOOKUP(G6301,Store_Map!$A$2:$I$100,4,FALSE),"")</f>
        <v>0</v>
      </c>
      <c r="J6301">
        <f>IFERROR(VLOOKUP(G6301,Store_Map!$A$2:$I$100,5,FALSE),"")</f>
        <v>0</v>
      </c>
      <c r="K6301">
        <f>IFERROR(VLOOKUP(G6301,Store_Map!$A$2:$I$100,6,FALSE),"")</f>
        <v>0</v>
      </c>
      <c r="L6301">
        <f>IFERROR(VLOOKUP(G6301,Store_Map!$A$2:$I$100,7,FALSE),"")</f>
        <v>0</v>
      </c>
      <c r="M6301">
        <f>IFERROR(VLOOKUP(G6301,Store_Map!$A$2:$I$100,8,FALSE),"")</f>
        <v>0</v>
      </c>
      <c r="N6301">
        <f t="shared" si="882"/>
        <v>0</v>
      </c>
      <c r="O6301" t="str">
        <f t="shared" si="883"/>
        <v>PASS</v>
      </c>
      <c r="P6301" t="str">
        <f t="shared" si="884"/>
        <v>REVIEW</v>
      </c>
      <c r="Q6301" t="str">
        <f t="shared" si="885"/>
        <v>PASS</v>
      </c>
      <c r="R6301" t="str">
        <f t="shared" si="886"/>
        <v>PASS</v>
      </c>
      <c r="S6301" t="str">
        <f t="shared" si="887"/>
        <v>REVIEW</v>
      </c>
      <c r="T6301">
        <f t="shared" si="888"/>
        <v>90</v>
      </c>
      <c r="U6301" t="str">
        <f t="shared" si="889"/>
        <v>Low</v>
      </c>
      <c r="V6301" t="str">
        <f t="shared" si="890"/>
        <v>Invalid NDC</v>
      </c>
    </row>
    <row r="6302" spans="1:22" x14ac:dyDescent="0.3">
      <c r="A6302" t="str">
        <f>Raw_Data!A6302</f>
        <v>26083815</v>
      </c>
      <c r="B6302">
        <f>Raw_Data!B6302</f>
        <v>45678</v>
      </c>
      <c r="C6302" t="str">
        <f>Raw_Data!C6302</f>
        <v>VITAMIN D2 1.25MG(50,000 UN</v>
      </c>
      <c r="D6302" t="str">
        <f>Raw_Data!D6302</f>
        <v>64380073706</v>
      </c>
      <c r="E6302" t="str">
        <f>Raw_Data!E6302</f>
        <v>FORD, JAMES</v>
      </c>
      <c r="F6302" t="str">
        <f>Raw_Data!F6302</f>
        <v>1033117684</v>
      </c>
      <c r="G6302" t="str">
        <f>Raw_Data!H6302</f>
        <v>2</v>
      </c>
      <c r="H6302">
        <f>IFERROR(VLOOKUP(G6302,Store_Map!$A$2:$I$100,3,FALSE),"")</f>
        <v>0</v>
      </c>
      <c r="I6302">
        <f>IFERROR(VLOOKUP(G6302,Store_Map!$A$2:$I$100,4,FALSE),"")</f>
        <v>0</v>
      </c>
      <c r="J6302">
        <f>IFERROR(VLOOKUP(G6302,Store_Map!$A$2:$I$100,5,FALSE),"")</f>
        <v>0</v>
      </c>
      <c r="K6302">
        <f>IFERROR(VLOOKUP(G6302,Store_Map!$A$2:$I$100,6,FALSE),"")</f>
        <v>0</v>
      </c>
      <c r="L6302">
        <f>IFERROR(VLOOKUP(G6302,Store_Map!$A$2:$I$100,7,FALSE),"")</f>
        <v>0</v>
      </c>
      <c r="M6302">
        <f>IFERROR(VLOOKUP(G6302,Store_Map!$A$2:$I$100,8,FALSE),"")</f>
        <v>0</v>
      </c>
      <c r="N6302">
        <f t="shared" si="882"/>
        <v>0</v>
      </c>
      <c r="O6302" t="str">
        <f t="shared" si="883"/>
        <v>PASS</v>
      </c>
      <c r="P6302" t="str">
        <f t="shared" si="884"/>
        <v>PASS</v>
      </c>
      <c r="Q6302" t="str">
        <f t="shared" si="885"/>
        <v>PASS</v>
      </c>
      <c r="R6302" t="str">
        <f t="shared" si="886"/>
        <v>PASS</v>
      </c>
      <c r="S6302" t="str">
        <f t="shared" si="887"/>
        <v>PASS</v>
      </c>
      <c r="T6302">
        <f t="shared" si="888"/>
        <v>100</v>
      </c>
      <c r="U6302" t="str">
        <f t="shared" si="889"/>
        <v>Low</v>
      </c>
      <c r="V6302" t="str">
        <f t="shared" si="890"/>
        <v>Clean</v>
      </c>
    </row>
    <row r="6303" spans="1:22" x14ac:dyDescent="0.3">
      <c r="A6303" t="str">
        <f>Raw_Data!A6303</f>
        <v>26079613</v>
      </c>
      <c r="B6303">
        <f>Raw_Data!B6303</f>
        <v>45678</v>
      </c>
      <c r="C6303" t="str">
        <f>Raw_Data!C6303</f>
        <v>BIKTARVY 50-200-25 MG TABLE</v>
      </c>
      <c r="D6303" t="str">
        <f>Raw_Data!D6303</f>
        <v>61958250101</v>
      </c>
      <c r="E6303" t="str">
        <f>Raw_Data!E6303</f>
        <v>MUNOZ, FRANCISCO</v>
      </c>
      <c r="F6303" t="str">
        <f>Raw_Data!F6303</f>
        <v>1194015032</v>
      </c>
      <c r="G6303" t="str">
        <f>Raw_Data!H6303</f>
        <v>2</v>
      </c>
      <c r="H6303">
        <f>IFERROR(VLOOKUP(G6303,Store_Map!$A$2:$I$100,3,FALSE),"")</f>
        <v>0</v>
      </c>
      <c r="I6303">
        <f>IFERROR(VLOOKUP(G6303,Store_Map!$A$2:$I$100,4,FALSE),"")</f>
        <v>0</v>
      </c>
      <c r="J6303">
        <f>IFERROR(VLOOKUP(G6303,Store_Map!$A$2:$I$100,5,FALSE),"")</f>
        <v>0</v>
      </c>
      <c r="K6303">
        <f>IFERROR(VLOOKUP(G6303,Store_Map!$A$2:$I$100,6,FALSE),"")</f>
        <v>0</v>
      </c>
      <c r="L6303">
        <f>IFERROR(VLOOKUP(G6303,Store_Map!$A$2:$I$100,7,FALSE),"")</f>
        <v>0</v>
      </c>
      <c r="M6303">
        <f>IFERROR(VLOOKUP(G6303,Store_Map!$A$2:$I$100,8,FALSE),"")</f>
        <v>0</v>
      </c>
      <c r="N6303">
        <f t="shared" si="882"/>
        <v>0</v>
      </c>
      <c r="O6303" t="str">
        <f t="shared" si="883"/>
        <v>PASS</v>
      </c>
      <c r="P6303" t="str">
        <f t="shared" si="884"/>
        <v>PASS</v>
      </c>
      <c r="Q6303" t="str">
        <f t="shared" si="885"/>
        <v>PASS</v>
      </c>
      <c r="R6303" t="str">
        <f t="shared" si="886"/>
        <v>PASS</v>
      </c>
      <c r="S6303" t="str">
        <f t="shared" si="887"/>
        <v>PASS</v>
      </c>
      <c r="T6303">
        <f t="shared" si="888"/>
        <v>100</v>
      </c>
      <c r="U6303" t="str">
        <f t="shared" si="889"/>
        <v>Low</v>
      </c>
      <c r="V6303" t="str">
        <f t="shared" si="890"/>
        <v>Clean</v>
      </c>
    </row>
    <row r="6304" spans="1:22" x14ac:dyDescent="0.3">
      <c r="A6304" t="str">
        <f>Raw_Data!A6304</f>
        <v>26085074</v>
      </c>
      <c r="B6304">
        <f>Raw_Data!B6304</f>
        <v>45678</v>
      </c>
      <c r="C6304" t="str">
        <f>Raw_Data!C6304</f>
        <v>PEG-3350 AND ELECTROLYTES S</v>
      </c>
      <c r="D6304" t="str">
        <f>Raw_Data!D6304</f>
        <v>10572010001</v>
      </c>
      <c r="E6304" t="str">
        <f>Raw_Data!E6304</f>
        <v>THOGULUVA CHANDRASEKAR, V</v>
      </c>
      <c r="F6304" t="str">
        <f>Raw_Data!F6304</f>
        <v>1831506641</v>
      </c>
      <c r="G6304" t="str">
        <f>Raw_Data!H6304</f>
        <v>2</v>
      </c>
      <c r="H6304">
        <f>IFERROR(VLOOKUP(G6304,Store_Map!$A$2:$I$100,3,FALSE),"")</f>
        <v>0</v>
      </c>
      <c r="I6304">
        <f>IFERROR(VLOOKUP(G6304,Store_Map!$A$2:$I$100,4,FALSE),"")</f>
        <v>0</v>
      </c>
      <c r="J6304">
        <f>IFERROR(VLOOKUP(G6304,Store_Map!$A$2:$I$100,5,FALSE),"")</f>
        <v>0</v>
      </c>
      <c r="K6304">
        <f>IFERROR(VLOOKUP(G6304,Store_Map!$A$2:$I$100,6,FALSE),"")</f>
        <v>0</v>
      </c>
      <c r="L6304">
        <f>IFERROR(VLOOKUP(G6304,Store_Map!$A$2:$I$100,7,FALSE),"")</f>
        <v>0</v>
      </c>
      <c r="M6304">
        <f>IFERROR(VLOOKUP(G6304,Store_Map!$A$2:$I$100,8,FALSE),"")</f>
        <v>0</v>
      </c>
      <c r="N6304">
        <f t="shared" si="882"/>
        <v>0</v>
      </c>
      <c r="O6304" t="str">
        <f t="shared" si="883"/>
        <v>PASS</v>
      </c>
      <c r="P6304" t="str">
        <f t="shared" si="884"/>
        <v>PASS</v>
      </c>
      <c r="Q6304" t="str">
        <f t="shared" si="885"/>
        <v>PASS</v>
      </c>
      <c r="R6304" t="str">
        <f t="shared" si="886"/>
        <v>PASS</v>
      </c>
      <c r="S6304" t="str">
        <f t="shared" si="887"/>
        <v>PASS</v>
      </c>
      <c r="T6304">
        <f t="shared" si="888"/>
        <v>100</v>
      </c>
      <c r="U6304" t="str">
        <f t="shared" si="889"/>
        <v>Low</v>
      </c>
      <c r="V6304" t="str">
        <f t="shared" si="890"/>
        <v>Clean</v>
      </c>
    </row>
    <row r="6305" spans="1:22" x14ac:dyDescent="0.3">
      <c r="A6305" t="str">
        <f>Raw_Data!A6305</f>
        <v>26085075</v>
      </c>
      <c r="B6305">
        <f>Raw_Data!B6305</f>
        <v>45678</v>
      </c>
      <c r="C6305" t="str">
        <f>Raw_Data!C6305</f>
        <v>OZEMPIC 1 MG/DOSE (4 MG/3 M</v>
      </c>
      <c r="D6305" t="str">
        <f>Raw_Data!D6305</f>
        <v>169413013</v>
      </c>
      <c r="E6305" t="str">
        <f>Raw_Data!E6305</f>
        <v>FORD, JAMES</v>
      </c>
      <c r="F6305" t="str">
        <f>Raw_Data!F6305</f>
        <v>1033117684</v>
      </c>
      <c r="G6305" t="str">
        <f>Raw_Data!H6305</f>
        <v>2</v>
      </c>
      <c r="H6305">
        <f>IFERROR(VLOOKUP(G6305,Store_Map!$A$2:$I$100,3,FALSE),"")</f>
        <v>0</v>
      </c>
      <c r="I6305">
        <f>IFERROR(VLOOKUP(G6305,Store_Map!$A$2:$I$100,4,FALSE),"")</f>
        <v>0</v>
      </c>
      <c r="J6305">
        <f>IFERROR(VLOOKUP(G6305,Store_Map!$A$2:$I$100,5,FALSE),"")</f>
        <v>0</v>
      </c>
      <c r="K6305">
        <f>IFERROR(VLOOKUP(G6305,Store_Map!$A$2:$I$100,6,FALSE),"")</f>
        <v>0</v>
      </c>
      <c r="L6305">
        <f>IFERROR(VLOOKUP(G6305,Store_Map!$A$2:$I$100,7,FALSE),"")</f>
        <v>0</v>
      </c>
      <c r="M6305">
        <f>IFERROR(VLOOKUP(G6305,Store_Map!$A$2:$I$100,8,FALSE),"")</f>
        <v>0</v>
      </c>
      <c r="N6305">
        <f t="shared" si="882"/>
        <v>0</v>
      </c>
      <c r="O6305" t="str">
        <f t="shared" si="883"/>
        <v>PASS</v>
      </c>
      <c r="P6305" t="str">
        <f t="shared" si="884"/>
        <v>REVIEW</v>
      </c>
      <c r="Q6305" t="str">
        <f t="shared" si="885"/>
        <v>PASS</v>
      </c>
      <c r="R6305" t="str">
        <f t="shared" si="886"/>
        <v>PASS</v>
      </c>
      <c r="S6305" t="str">
        <f t="shared" si="887"/>
        <v>REVIEW</v>
      </c>
      <c r="T6305">
        <f t="shared" si="888"/>
        <v>90</v>
      </c>
      <c r="U6305" t="str">
        <f t="shared" si="889"/>
        <v>Low</v>
      </c>
      <c r="V6305" t="str">
        <f t="shared" si="890"/>
        <v>Invalid NDC</v>
      </c>
    </row>
    <row r="6306" spans="1:22" x14ac:dyDescent="0.3">
      <c r="A6306" t="str">
        <f>Raw_Data!A6306</f>
        <v>26084746</v>
      </c>
      <c r="B6306">
        <f>Raw_Data!B6306</f>
        <v>45678</v>
      </c>
      <c r="C6306" t="str">
        <f>Raw_Data!C6306</f>
        <v>TRULICITY 0.75 MG/0.5 ML PE</v>
      </c>
      <c r="D6306" t="str">
        <f>Raw_Data!D6306</f>
        <v>2143380</v>
      </c>
      <c r="E6306" t="str">
        <f>Raw_Data!E6306</f>
        <v>FORD, JAMES</v>
      </c>
      <c r="F6306" t="str">
        <f>Raw_Data!F6306</f>
        <v>1033117684</v>
      </c>
      <c r="G6306" t="str">
        <f>Raw_Data!H6306</f>
        <v>2</v>
      </c>
      <c r="H6306">
        <f>IFERROR(VLOOKUP(G6306,Store_Map!$A$2:$I$100,3,FALSE),"")</f>
        <v>0</v>
      </c>
      <c r="I6306">
        <f>IFERROR(VLOOKUP(G6306,Store_Map!$A$2:$I$100,4,FALSE),"")</f>
        <v>0</v>
      </c>
      <c r="J6306">
        <f>IFERROR(VLOOKUP(G6306,Store_Map!$A$2:$I$100,5,FALSE),"")</f>
        <v>0</v>
      </c>
      <c r="K6306">
        <f>IFERROR(VLOOKUP(G6306,Store_Map!$A$2:$I$100,6,FALSE),"")</f>
        <v>0</v>
      </c>
      <c r="L6306">
        <f>IFERROR(VLOOKUP(G6306,Store_Map!$A$2:$I$100,7,FALSE),"")</f>
        <v>0</v>
      </c>
      <c r="M6306">
        <f>IFERROR(VLOOKUP(G6306,Store_Map!$A$2:$I$100,8,FALSE),"")</f>
        <v>0</v>
      </c>
      <c r="N6306">
        <f t="shared" si="882"/>
        <v>0</v>
      </c>
      <c r="O6306" t="str">
        <f t="shared" si="883"/>
        <v>PASS</v>
      </c>
      <c r="P6306" t="str">
        <f t="shared" si="884"/>
        <v>REVIEW</v>
      </c>
      <c r="Q6306" t="str">
        <f t="shared" si="885"/>
        <v>PASS</v>
      </c>
      <c r="R6306" t="str">
        <f t="shared" si="886"/>
        <v>PASS</v>
      </c>
      <c r="S6306" t="str">
        <f t="shared" si="887"/>
        <v>REVIEW</v>
      </c>
      <c r="T6306">
        <f t="shared" si="888"/>
        <v>90</v>
      </c>
      <c r="U6306" t="str">
        <f t="shared" si="889"/>
        <v>Low</v>
      </c>
      <c r="V6306" t="str">
        <f t="shared" si="890"/>
        <v>Invalid NDC</v>
      </c>
    </row>
    <row r="6307" spans="1:22" x14ac:dyDescent="0.3">
      <c r="A6307" t="str">
        <f>Raw_Data!A6307</f>
        <v>26085078</v>
      </c>
      <c r="B6307">
        <f>Raw_Data!B6307</f>
        <v>45678</v>
      </c>
      <c r="C6307" t="str">
        <f>Raw_Data!C6307</f>
        <v>REPAGLINIDE 1 MG TABLET</v>
      </c>
      <c r="D6307" t="str">
        <f>Raw_Data!D6307</f>
        <v>57237015801</v>
      </c>
      <c r="E6307" t="str">
        <f>Raw_Data!E6307</f>
        <v>EL- CHOUFI, LEYLA</v>
      </c>
      <c r="F6307" t="str">
        <f>Raw_Data!F6307</f>
        <v>1942355342</v>
      </c>
      <c r="G6307" t="str">
        <f>Raw_Data!H6307</f>
        <v>2</v>
      </c>
      <c r="H6307">
        <f>IFERROR(VLOOKUP(G6307,Store_Map!$A$2:$I$100,3,FALSE),"")</f>
        <v>0</v>
      </c>
      <c r="I6307">
        <f>IFERROR(VLOOKUP(G6307,Store_Map!$A$2:$I$100,4,FALSE),"")</f>
        <v>0</v>
      </c>
      <c r="J6307">
        <f>IFERROR(VLOOKUP(G6307,Store_Map!$A$2:$I$100,5,FALSE),"")</f>
        <v>0</v>
      </c>
      <c r="K6307">
        <f>IFERROR(VLOOKUP(G6307,Store_Map!$A$2:$I$100,6,FALSE),"")</f>
        <v>0</v>
      </c>
      <c r="L6307">
        <f>IFERROR(VLOOKUP(G6307,Store_Map!$A$2:$I$100,7,FALSE),"")</f>
        <v>0</v>
      </c>
      <c r="M6307">
        <f>IFERROR(VLOOKUP(G6307,Store_Map!$A$2:$I$100,8,FALSE),"")</f>
        <v>0</v>
      </c>
      <c r="N6307">
        <f t="shared" si="882"/>
        <v>0</v>
      </c>
      <c r="O6307" t="str">
        <f t="shared" si="883"/>
        <v>PASS</v>
      </c>
      <c r="P6307" t="str">
        <f t="shared" si="884"/>
        <v>PASS</v>
      </c>
      <c r="Q6307" t="str">
        <f t="shared" si="885"/>
        <v>PASS</v>
      </c>
      <c r="R6307" t="str">
        <f t="shared" si="886"/>
        <v>PASS</v>
      </c>
      <c r="S6307" t="str">
        <f t="shared" si="887"/>
        <v>PASS</v>
      </c>
      <c r="T6307">
        <f t="shared" si="888"/>
        <v>100</v>
      </c>
      <c r="U6307" t="str">
        <f t="shared" si="889"/>
        <v>Low</v>
      </c>
      <c r="V6307" t="str">
        <f t="shared" si="890"/>
        <v>Clean</v>
      </c>
    </row>
    <row r="6308" spans="1:22" x14ac:dyDescent="0.3">
      <c r="A6308" t="str">
        <f>Raw_Data!A6308</f>
        <v>26083185</v>
      </c>
      <c r="B6308">
        <f>Raw_Data!B6308</f>
        <v>45678</v>
      </c>
      <c r="C6308" t="str">
        <f>Raw_Data!C6308</f>
        <v>LANTUS SOLOSTAR 100 UNIT/ML</v>
      </c>
      <c r="D6308" t="str">
        <f>Raw_Data!D6308</f>
        <v>88221905</v>
      </c>
      <c r="E6308" t="str">
        <f>Raw_Data!E6308</f>
        <v>BYNE, EDMUND</v>
      </c>
      <c r="F6308" t="str">
        <f>Raw_Data!F6308</f>
        <v>1033186648</v>
      </c>
      <c r="G6308" t="str">
        <f>Raw_Data!H6308</f>
        <v>2</v>
      </c>
      <c r="H6308">
        <f>IFERROR(VLOOKUP(G6308,Store_Map!$A$2:$I$100,3,FALSE),"")</f>
        <v>0</v>
      </c>
      <c r="I6308">
        <f>IFERROR(VLOOKUP(G6308,Store_Map!$A$2:$I$100,4,FALSE),"")</f>
        <v>0</v>
      </c>
      <c r="J6308">
        <f>IFERROR(VLOOKUP(G6308,Store_Map!$A$2:$I$100,5,FALSE),"")</f>
        <v>0</v>
      </c>
      <c r="K6308">
        <f>IFERROR(VLOOKUP(G6308,Store_Map!$A$2:$I$100,6,FALSE),"")</f>
        <v>0</v>
      </c>
      <c r="L6308">
        <f>IFERROR(VLOOKUP(G6308,Store_Map!$A$2:$I$100,7,FALSE),"")</f>
        <v>0</v>
      </c>
      <c r="M6308">
        <f>IFERROR(VLOOKUP(G6308,Store_Map!$A$2:$I$100,8,FALSE),"")</f>
        <v>0</v>
      </c>
      <c r="N6308">
        <f t="shared" si="882"/>
        <v>0</v>
      </c>
      <c r="O6308" t="str">
        <f t="shared" si="883"/>
        <v>PASS</v>
      </c>
      <c r="P6308" t="str">
        <f t="shared" si="884"/>
        <v>REVIEW</v>
      </c>
      <c r="Q6308" t="str">
        <f t="shared" si="885"/>
        <v>PASS</v>
      </c>
      <c r="R6308" t="str">
        <f t="shared" si="886"/>
        <v>PASS</v>
      </c>
      <c r="S6308" t="str">
        <f t="shared" si="887"/>
        <v>REVIEW</v>
      </c>
      <c r="T6308">
        <f t="shared" si="888"/>
        <v>90</v>
      </c>
      <c r="U6308" t="str">
        <f t="shared" si="889"/>
        <v>Low</v>
      </c>
      <c r="V6308" t="str">
        <f t="shared" si="890"/>
        <v>Invalid NDC</v>
      </c>
    </row>
    <row r="6309" spans="1:22" x14ac:dyDescent="0.3">
      <c r="A6309" t="str">
        <f>Raw_Data!A6309</f>
        <v>26078527</v>
      </c>
      <c r="B6309">
        <f>Raw_Data!B6309</f>
        <v>45678</v>
      </c>
      <c r="C6309" t="str">
        <f>Raw_Data!C6309</f>
        <v>**OZEMPIC 2 MG/DOSE (8 MG/3</v>
      </c>
      <c r="D6309" t="str">
        <f>Raw_Data!D6309</f>
        <v>169477212</v>
      </c>
      <c r="E6309" t="str">
        <f>Raw_Data!E6309</f>
        <v>BYNE, EDMUND</v>
      </c>
      <c r="F6309" t="str">
        <f>Raw_Data!F6309</f>
        <v>1033186648</v>
      </c>
      <c r="G6309" t="str">
        <f>Raw_Data!H6309</f>
        <v>2</v>
      </c>
      <c r="H6309">
        <f>IFERROR(VLOOKUP(G6309,Store_Map!$A$2:$I$100,3,FALSE),"")</f>
        <v>0</v>
      </c>
      <c r="I6309">
        <f>IFERROR(VLOOKUP(G6309,Store_Map!$A$2:$I$100,4,FALSE),"")</f>
        <v>0</v>
      </c>
      <c r="J6309">
        <f>IFERROR(VLOOKUP(G6309,Store_Map!$A$2:$I$100,5,FALSE),"")</f>
        <v>0</v>
      </c>
      <c r="K6309">
        <f>IFERROR(VLOOKUP(G6309,Store_Map!$A$2:$I$100,6,FALSE),"")</f>
        <v>0</v>
      </c>
      <c r="L6309">
        <f>IFERROR(VLOOKUP(G6309,Store_Map!$A$2:$I$100,7,FALSE),"")</f>
        <v>0</v>
      </c>
      <c r="M6309">
        <f>IFERROR(VLOOKUP(G6309,Store_Map!$A$2:$I$100,8,FALSE),"")</f>
        <v>0</v>
      </c>
      <c r="N6309">
        <f t="shared" si="882"/>
        <v>0</v>
      </c>
      <c r="O6309" t="str">
        <f t="shared" si="883"/>
        <v>PASS</v>
      </c>
      <c r="P6309" t="str">
        <f t="shared" si="884"/>
        <v>REVIEW</v>
      </c>
      <c r="Q6309" t="str">
        <f t="shared" si="885"/>
        <v>PASS</v>
      </c>
      <c r="R6309" t="str">
        <f t="shared" si="886"/>
        <v>PASS</v>
      </c>
      <c r="S6309" t="str">
        <f t="shared" si="887"/>
        <v>REVIEW</v>
      </c>
      <c r="T6309">
        <f t="shared" si="888"/>
        <v>90</v>
      </c>
      <c r="U6309" t="str">
        <f t="shared" si="889"/>
        <v>Low</v>
      </c>
      <c r="V6309" t="str">
        <f t="shared" si="890"/>
        <v>Invalid NDC</v>
      </c>
    </row>
    <row r="6310" spans="1:22" x14ac:dyDescent="0.3">
      <c r="A6310" t="str">
        <f>Raw_Data!A6310</f>
        <v>26082899</v>
      </c>
      <c r="B6310">
        <f>Raw_Data!B6310</f>
        <v>45680</v>
      </c>
      <c r="C6310" t="str">
        <f>Raw_Data!C6310</f>
        <v>BD UF NANO PEN NEEDL4MMX32G</v>
      </c>
      <c r="D6310" t="str">
        <f>Raw_Data!D6310</f>
        <v>8290320122</v>
      </c>
      <c r="E6310" t="str">
        <f>Raw_Data!E6310</f>
        <v>FORD, JAMES</v>
      </c>
      <c r="F6310" t="str">
        <f>Raw_Data!F6310</f>
        <v>1033117684</v>
      </c>
      <c r="G6310" t="str">
        <f>Raw_Data!H6310</f>
        <v>2</v>
      </c>
      <c r="H6310">
        <f>IFERROR(VLOOKUP(G6310,Store_Map!$A$2:$I$100,3,FALSE),"")</f>
        <v>0</v>
      </c>
      <c r="I6310">
        <f>IFERROR(VLOOKUP(G6310,Store_Map!$A$2:$I$100,4,FALSE),"")</f>
        <v>0</v>
      </c>
      <c r="J6310">
        <f>IFERROR(VLOOKUP(G6310,Store_Map!$A$2:$I$100,5,FALSE),"")</f>
        <v>0</v>
      </c>
      <c r="K6310">
        <f>IFERROR(VLOOKUP(G6310,Store_Map!$A$2:$I$100,6,FALSE),"")</f>
        <v>0</v>
      </c>
      <c r="L6310">
        <f>IFERROR(VLOOKUP(G6310,Store_Map!$A$2:$I$100,7,FALSE),"")</f>
        <v>0</v>
      </c>
      <c r="M6310">
        <f>IFERROR(VLOOKUP(G6310,Store_Map!$A$2:$I$100,8,FALSE),"")</f>
        <v>0</v>
      </c>
      <c r="N6310">
        <f t="shared" si="882"/>
        <v>0</v>
      </c>
      <c r="O6310" t="str">
        <f t="shared" si="883"/>
        <v>PASS</v>
      </c>
      <c r="P6310" t="str">
        <f t="shared" si="884"/>
        <v>PASS</v>
      </c>
      <c r="Q6310" t="str">
        <f t="shared" si="885"/>
        <v>PASS</v>
      </c>
      <c r="R6310" t="str">
        <f t="shared" si="886"/>
        <v>PASS</v>
      </c>
      <c r="S6310" t="str">
        <f t="shared" si="887"/>
        <v>PASS</v>
      </c>
      <c r="T6310">
        <f t="shared" si="888"/>
        <v>100</v>
      </c>
      <c r="U6310" t="str">
        <f t="shared" si="889"/>
        <v>Low</v>
      </c>
      <c r="V6310" t="str">
        <f t="shared" si="890"/>
        <v>Clean</v>
      </c>
    </row>
    <row r="6311" spans="1:22" x14ac:dyDescent="0.3">
      <c r="A6311" t="str">
        <f>Raw_Data!A6311</f>
        <v>26084016</v>
      </c>
      <c r="B6311">
        <f>Raw_Data!B6311</f>
        <v>45680</v>
      </c>
      <c r="C6311" t="str">
        <f>Raw_Data!C6311</f>
        <v>BUSPIRONE HCL 15 MG TABLET</v>
      </c>
      <c r="D6311" t="str">
        <f>Raw_Data!D6311</f>
        <v>68382018201</v>
      </c>
      <c r="E6311" t="str">
        <f>Raw_Data!E6311</f>
        <v>ALLEN, AMANDA</v>
      </c>
      <c r="F6311" t="str">
        <f>Raw_Data!F6311</f>
        <v>1982231882</v>
      </c>
      <c r="G6311" t="str">
        <f>Raw_Data!H6311</f>
        <v>2</v>
      </c>
      <c r="H6311">
        <f>IFERROR(VLOOKUP(G6311,Store_Map!$A$2:$I$100,3,FALSE),"")</f>
        <v>0</v>
      </c>
      <c r="I6311">
        <f>IFERROR(VLOOKUP(G6311,Store_Map!$A$2:$I$100,4,FALSE),"")</f>
        <v>0</v>
      </c>
      <c r="J6311">
        <f>IFERROR(VLOOKUP(G6311,Store_Map!$A$2:$I$100,5,FALSE),"")</f>
        <v>0</v>
      </c>
      <c r="K6311">
        <f>IFERROR(VLOOKUP(G6311,Store_Map!$A$2:$I$100,6,FALSE),"")</f>
        <v>0</v>
      </c>
      <c r="L6311">
        <f>IFERROR(VLOOKUP(G6311,Store_Map!$A$2:$I$100,7,FALSE),"")</f>
        <v>0</v>
      </c>
      <c r="M6311">
        <f>IFERROR(VLOOKUP(G6311,Store_Map!$A$2:$I$100,8,FALSE),"")</f>
        <v>0</v>
      </c>
      <c r="N6311">
        <f t="shared" si="882"/>
        <v>0</v>
      </c>
      <c r="O6311" t="str">
        <f t="shared" si="883"/>
        <v>PASS</v>
      </c>
      <c r="P6311" t="str">
        <f t="shared" si="884"/>
        <v>PASS</v>
      </c>
      <c r="Q6311" t="str">
        <f t="shared" si="885"/>
        <v>PASS</v>
      </c>
      <c r="R6311" t="str">
        <f t="shared" si="886"/>
        <v>PASS</v>
      </c>
      <c r="S6311" t="str">
        <f t="shared" si="887"/>
        <v>PASS</v>
      </c>
      <c r="T6311">
        <f t="shared" si="888"/>
        <v>100</v>
      </c>
      <c r="U6311" t="str">
        <f t="shared" si="889"/>
        <v>Low</v>
      </c>
      <c r="V6311" t="str">
        <f t="shared" si="890"/>
        <v>Clean</v>
      </c>
    </row>
    <row r="6312" spans="1:22" x14ac:dyDescent="0.3">
      <c r="A6312" t="str">
        <f>Raw_Data!A6312</f>
        <v>26082256</v>
      </c>
      <c r="B6312">
        <f>Raw_Data!B6312</f>
        <v>45680</v>
      </c>
      <c r="C6312" t="str">
        <f>Raw_Data!C6312</f>
        <v>CYCLOBENZAPRINE 10 MG TABLE</v>
      </c>
      <c r="D6312" t="str">
        <f>Raw_Data!D6312</f>
        <v>72888001400</v>
      </c>
      <c r="E6312" t="str">
        <f>Raw_Data!E6312</f>
        <v>FORD, JAMES</v>
      </c>
      <c r="F6312" t="str">
        <f>Raw_Data!F6312</f>
        <v>1033117684</v>
      </c>
      <c r="G6312" t="str">
        <f>Raw_Data!H6312</f>
        <v>2</v>
      </c>
      <c r="H6312">
        <f>IFERROR(VLOOKUP(G6312,Store_Map!$A$2:$I$100,3,FALSE),"")</f>
        <v>0</v>
      </c>
      <c r="I6312">
        <f>IFERROR(VLOOKUP(G6312,Store_Map!$A$2:$I$100,4,FALSE),"")</f>
        <v>0</v>
      </c>
      <c r="J6312">
        <f>IFERROR(VLOOKUP(G6312,Store_Map!$A$2:$I$100,5,FALSE),"")</f>
        <v>0</v>
      </c>
      <c r="K6312">
        <f>IFERROR(VLOOKUP(G6312,Store_Map!$A$2:$I$100,6,FALSE),"")</f>
        <v>0</v>
      </c>
      <c r="L6312">
        <f>IFERROR(VLOOKUP(G6312,Store_Map!$A$2:$I$100,7,FALSE),"")</f>
        <v>0</v>
      </c>
      <c r="M6312">
        <f>IFERROR(VLOOKUP(G6312,Store_Map!$A$2:$I$100,8,FALSE),"")</f>
        <v>0</v>
      </c>
      <c r="N6312">
        <f t="shared" si="882"/>
        <v>0</v>
      </c>
      <c r="O6312" t="str">
        <f t="shared" si="883"/>
        <v>PASS</v>
      </c>
      <c r="P6312" t="str">
        <f t="shared" si="884"/>
        <v>PASS</v>
      </c>
      <c r="Q6312" t="str">
        <f t="shared" si="885"/>
        <v>PASS</v>
      </c>
      <c r="R6312" t="str">
        <f t="shared" si="886"/>
        <v>PASS</v>
      </c>
      <c r="S6312" t="str">
        <f t="shared" si="887"/>
        <v>PASS</v>
      </c>
      <c r="T6312">
        <f t="shared" si="888"/>
        <v>100</v>
      </c>
      <c r="U6312" t="str">
        <f t="shared" si="889"/>
        <v>Low</v>
      </c>
      <c r="V6312" t="str">
        <f t="shared" si="890"/>
        <v>Clean</v>
      </c>
    </row>
    <row r="6313" spans="1:22" x14ac:dyDescent="0.3">
      <c r="A6313" t="str">
        <f>Raw_Data!A6313</f>
        <v>26083221</v>
      </c>
      <c r="B6313">
        <f>Raw_Data!B6313</f>
        <v>45680</v>
      </c>
      <c r="C6313" t="str">
        <f>Raw_Data!C6313</f>
        <v>OXYBUTYNIN 5 MG TABLET</v>
      </c>
      <c r="D6313" t="str">
        <f>Raw_Data!D6313</f>
        <v>70954000520</v>
      </c>
      <c r="E6313" t="str">
        <f>Raw_Data!E6313</f>
        <v>FORD, JAMES</v>
      </c>
      <c r="F6313" t="str">
        <f>Raw_Data!F6313</f>
        <v>1033117684</v>
      </c>
      <c r="G6313" t="str">
        <f>Raw_Data!H6313</f>
        <v>2</v>
      </c>
      <c r="H6313">
        <f>IFERROR(VLOOKUP(G6313,Store_Map!$A$2:$I$100,3,FALSE),"")</f>
        <v>0</v>
      </c>
      <c r="I6313">
        <f>IFERROR(VLOOKUP(G6313,Store_Map!$A$2:$I$100,4,FALSE),"")</f>
        <v>0</v>
      </c>
      <c r="J6313">
        <f>IFERROR(VLOOKUP(G6313,Store_Map!$A$2:$I$100,5,FALSE),"")</f>
        <v>0</v>
      </c>
      <c r="K6313">
        <f>IFERROR(VLOOKUP(G6313,Store_Map!$A$2:$I$100,6,FALSE),"")</f>
        <v>0</v>
      </c>
      <c r="L6313">
        <f>IFERROR(VLOOKUP(G6313,Store_Map!$A$2:$I$100,7,FALSE),"")</f>
        <v>0</v>
      </c>
      <c r="M6313">
        <f>IFERROR(VLOOKUP(G6313,Store_Map!$A$2:$I$100,8,FALSE),"")</f>
        <v>0</v>
      </c>
      <c r="N6313">
        <f t="shared" si="882"/>
        <v>0</v>
      </c>
      <c r="O6313" t="str">
        <f t="shared" si="883"/>
        <v>PASS</v>
      </c>
      <c r="P6313" t="str">
        <f t="shared" si="884"/>
        <v>PASS</v>
      </c>
      <c r="Q6313" t="str">
        <f t="shared" si="885"/>
        <v>PASS</v>
      </c>
      <c r="R6313" t="str">
        <f t="shared" si="886"/>
        <v>PASS</v>
      </c>
      <c r="S6313" t="str">
        <f t="shared" si="887"/>
        <v>PASS</v>
      </c>
      <c r="T6313">
        <f t="shared" si="888"/>
        <v>100</v>
      </c>
      <c r="U6313" t="str">
        <f t="shared" si="889"/>
        <v>Low</v>
      </c>
      <c r="V6313" t="str">
        <f t="shared" si="890"/>
        <v>Clean</v>
      </c>
    </row>
    <row r="6314" spans="1:22" x14ac:dyDescent="0.3">
      <c r="A6314" t="str">
        <f>Raw_Data!A6314</f>
        <v>26082964</v>
      </c>
      <c r="B6314">
        <f>Raw_Data!B6314</f>
        <v>45680</v>
      </c>
      <c r="C6314" t="str">
        <f>Raw_Data!C6314</f>
        <v>LISINOPRIL-HCTZ 20-12.5MG</v>
      </c>
      <c r="D6314" t="str">
        <f>Raw_Data!D6314</f>
        <v>68180051902</v>
      </c>
      <c r="E6314" t="str">
        <f>Raw_Data!E6314</f>
        <v>FORD, JAMES</v>
      </c>
      <c r="F6314" t="str">
        <f>Raw_Data!F6314</f>
        <v>1033117684</v>
      </c>
      <c r="G6314" t="str">
        <f>Raw_Data!H6314</f>
        <v>2</v>
      </c>
      <c r="H6314">
        <f>IFERROR(VLOOKUP(G6314,Store_Map!$A$2:$I$100,3,FALSE),"")</f>
        <v>0</v>
      </c>
      <c r="I6314">
        <f>IFERROR(VLOOKUP(G6314,Store_Map!$A$2:$I$100,4,FALSE),"")</f>
        <v>0</v>
      </c>
      <c r="J6314">
        <f>IFERROR(VLOOKUP(G6314,Store_Map!$A$2:$I$100,5,FALSE),"")</f>
        <v>0</v>
      </c>
      <c r="K6314">
        <f>IFERROR(VLOOKUP(G6314,Store_Map!$A$2:$I$100,6,FALSE),"")</f>
        <v>0</v>
      </c>
      <c r="L6314">
        <f>IFERROR(VLOOKUP(G6314,Store_Map!$A$2:$I$100,7,FALSE),"")</f>
        <v>0</v>
      </c>
      <c r="M6314">
        <f>IFERROR(VLOOKUP(G6314,Store_Map!$A$2:$I$100,8,FALSE),"")</f>
        <v>0</v>
      </c>
      <c r="N6314">
        <f t="shared" si="882"/>
        <v>0</v>
      </c>
      <c r="O6314" t="str">
        <f t="shared" si="883"/>
        <v>PASS</v>
      </c>
      <c r="P6314" t="str">
        <f t="shared" si="884"/>
        <v>PASS</v>
      </c>
      <c r="Q6314" t="str">
        <f t="shared" si="885"/>
        <v>PASS</v>
      </c>
      <c r="R6314" t="str">
        <f t="shared" si="886"/>
        <v>PASS</v>
      </c>
      <c r="S6314" t="str">
        <f t="shared" si="887"/>
        <v>PASS</v>
      </c>
      <c r="T6314">
        <f t="shared" si="888"/>
        <v>100</v>
      </c>
      <c r="U6314" t="str">
        <f t="shared" si="889"/>
        <v>Low</v>
      </c>
      <c r="V6314" t="str">
        <f t="shared" si="890"/>
        <v>Clean</v>
      </c>
    </row>
    <row r="6315" spans="1:22" x14ac:dyDescent="0.3">
      <c r="A6315" t="str">
        <f>Raw_Data!A6315</f>
        <v>26074902</v>
      </c>
      <c r="B6315">
        <f>Raw_Data!B6315</f>
        <v>45680</v>
      </c>
      <c r="C6315" t="str">
        <f>Raw_Data!C6315</f>
        <v>LEVETIRACETAM 500 MG TABLET</v>
      </c>
      <c r="D6315" t="str">
        <f>Raw_Data!D6315</f>
        <v>68180011316</v>
      </c>
      <c r="E6315" t="str">
        <f>Raw_Data!E6315</f>
        <v>FORD, JAMES</v>
      </c>
      <c r="F6315" t="str">
        <f>Raw_Data!F6315</f>
        <v>1033117684</v>
      </c>
      <c r="G6315" t="str">
        <f>Raw_Data!H6315</f>
        <v>2</v>
      </c>
      <c r="H6315">
        <f>IFERROR(VLOOKUP(G6315,Store_Map!$A$2:$I$100,3,FALSE),"")</f>
        <v>0</v>
      </c>
      <c r="I6315">
        <f>IFERROR(VLOOKUP(G6315,Store_Map!$A$2:$I$100,4,FALSE),"")</f>
        <v>0</v>
      </c>
      <c r="J6315">
        <f>IFERROR(VLOOKUP(G6315,Store_Map!$A$2:$I$100,5,FALSE),"")</f>
        <v>0</v>
      </c>
      <c r="K6315">
        <f>IFERROR(VLOOKUP(G6315,Store_Map!$A$2:$I$100,6,FALSE),"")</f>
        <v>0</v>
      </c>
      <c r="L6315">
        <f>IFERROR(VLOOKUP(G6315,Store_Map!$A$2:$I$100,7,FALSE),"")</f>
        <v>0</v>
      </c>
      <c r="M6315">
        <f>IFERROR(VLOOKUP(G6315,Store_Map!$A$2:$I$100,8,FALSE),"")</f>
        <v>0</v>
      </c>
      <c r="N6315">
        <f t="shared" si="882"/>
        <v>0</v>
      </c>
      <c r="O6315" t="str">
        <f t="shared" si="883"/>
        <v>PASS</v>
      </c>
      <c r="P6315" t="str">
        <f t="shared" si="884"/>
        <v>PASS</v>
      </c>
      <c r="Q6315" t="str">
        <f t="shared" si="885"/>
        <v>PASS</v>
      </c>
      <c r="R6315" t="str">
        <f t="shared" si="886"/>
        <v>PASS</v>
      </c>
      <c r="S6315" t="str">
        <f t="shared" si="887"/>
        <v>PASS</v>
      </c>
      <c r="T6315">
        <f t="shared" si="888"/>
        <v>100</v>
      </c>
      <c r="U6315" t="str">
        <f t="shared" si="889"/>
        <v>Low</v>
      </c>
      <c r="V6315" t="str">
        <f t="shared" si="890"/>
        <v>Clean</v>
      </c>
    </row>
    <row r="6316" spans="1:22" x14ac:dyDescent="0.3">
      <c r="A6316" t="str">
        <f>Raw_Data!A6316</f>
        <v>26082578</v>
      </c>
      <c r="B6316">
        <f>Raw_Data!B6316</f>
        <v>45680</v>
      </c>
      <c r="C6316" t="str">
        <f>Raw_Data!C6316</f>
        <v>DUPIXENT 300 MG/2 ML SYRING</v>
      </c>
      <c r="D6316" t="str">
        <f>Raw_Data!D6316</f>
        <v>24591401</v>
      </c>
      <c r="E6316" t="str">
        <f>Raw_Data!E6316</f>
        <v>THAKORE, MORGAN</v>
      </c>
      <c r="F6316" t="str">
        <f>Raw_Data!F6316</f>
        <v>1770875130</v>
      </c>
      <c r="G6316" t="str">
        <f>Raw_Data!H6316</f>
        <v>2</v>
      </c>
      <c r="H6316">
        <f>IFERROR(VLOOKUP(G6316,Store_Map!$A$2:$I$100,3,FALSE),"")</f>
        <v>0</v>
      </c>
      <c r="I6316">
        <f>IFERROR(VLOOKUP(G6316,Store_Map!$A$2:$I$100,4,FALSE),"")</f>
        <v>0</v>
      </c>
      <c r="J6316">
        <f>IFERROR(VLOOKUP(G6316,Store_Map!$A$2:$I$100,5,FALSE),"")</f>
        <v>0</v>
      </c>
      <c r="K6316">
        <f>IFERROR(VLOOKUP(G6316,Store_Map!$A$2:$I$100,6,FALSE),"")</f>
        <v>0</v>
      </c>
      <c r="L6316">
        <f>IFERROR(VLOOKUP(G6316,Store_Map!$A$2:$I$100,7,FALSE),"")</f>
        <v>0</v>
      </c>
      <c r="M6316">
        <f>IFERROR(VLOOKUP(G6316,Store_Map!$A$2:$I$100,8,FALSE),"")</f>
        <v>0</v>
      </c>
      <c r="N6316">
        <f t="shared" si="882"/>
        <v>0</v>
      </c>
      <c r="O6316" t="str">
        <f t="shared" si="883"/>
        <v>PASS</v>
      </c>
      <c r="P6316" t="str">
        <f t="shared" si="884"/>
        <v>REVIEW</v>
      </c>
      <c r="Q6316" t="str">
        <f t="shared" si="885"/>
        <v>PASS</v>
      </c>
      <c r="R6316" t="str">
        <f t="shared" si="886"/>
        <v>PASS</v>
      </c>
      <c r="S6316" t="str">
        <f t="shared" si="887"/>
        <v>REVIEW</v>
      </c>
      <c r="T6316">
        <f t="shared" si="888"/>
        <v>90</v>
      </c>
      <c r="U6316" t="str">
        <f t="shared" si="889"/>
        <v>Low</v>
      </c>
      <c r="V6316" t="str">
        <f t="shared" si="890"/>
        <v>Invalid NDC</v>
      </c>
    </row>
    <row r="6317" spans="1:22" x14ac:dyDescent="0.3">
      <c r="A6317" t="str">
        <f>Raw_Data!A6317</f>
        <v>26084854</v>
      </c>
      <c r="B6317">
        <f>Raw_Data!B6317</f>
        <v>45680</v>
      </c>
      <c r="C6317" t="str">
        <f>Raw_Data!C6317</f>
        <v>ZEPBOUND 7.5 MG/0.5 ML PEN</v>
      </c>
      <c r="D6317" t="str">
        <f>Raw_Data!D6317</f>
        <v>2248480</v>
      </c>
      <c r="E6317" t="str">
        <f>Raw_Data!E6317</f>
        <v>PEDERSEN, JENNIFER</v>
      </c>
      <c r="F6317" t="str">
        <f>Raw_Data!F6317</f>
        <v>1073606661</v>
      </c>
      <c r="G6317" t="str">
        <f>Raw_Data!H6317</f>
        <v>2</v>
      </c>
      <c r="H6317">
        <f>IFERROR(VLOOKUP(G6317,Store_Map!$A$2:$I$100,3,FALSE),"")</f>
        <v>0</v>
      </c>
      <c r="I6317">
        <f>IFERROR(VLOOKUP(G6317,Store_Map!$A$2:$I$100,4,FALSE),"")</f>
        <v>0</v>
      </c>
      <c r="J6317">
        <f>IFERROR(VLOOKUP(G6317,Store_Map!$A$2:$I$100,5,FALSE),"")</f>
        <v>0</v>
      </c>
      <c r="K6317">
        <f>IFERROR(VLOOKUP(G6317,Store_Map!$A$2:$I$100,6,FALSE),"")</f>
        <v>0</v>
      </c>
      <c r="L6317">
        <f>IFERROR(VLOOKUP(G6317,Store_Map!$A$2:$I$100,7,FALSE),"")</f>
        <v>0</v>
      </c>
      <c r="M6317">
        <f>IFERROR(VLOOKUP(G6317,Store_Map!$A$2:$I$100,8,FALSE),"")</f>
        <v>0</v>
      </c>
      <c r="N6317">
        <f t="shared" si="882"/>
        <v>0</v>
      </c>
      <c r="O6317" t="str">
        <f t="shared" si="883"/>
        <v>PASS</v>
      </c>
      <c r="P6317" t="str">
        <f t="shared" si="884"/>
        <v>REVIEW</v>
      </c>
      <c r="Q6317" t="str">
        <f t="shared" si="885"/>
        <v>PASS</v>
      </c>
      <c r="R6317" t="str">
        <f t="shared" si="886"/>
        <v>PASS</v>
      </c>
      <c r="S6317" t="str">
        <f t="shared" si="887"/>
        <v>REVIEW</v>
      </c>
      <c r="T6317">
        <f t="shared" si="888"/>
        <v>90</v>
      </c>
      <c r="U6317" t="str">
        <f t="shared" si="889"/>
        <v>Low</v>
      </c>
      <c r="V6317" t="str">
        <f t="shared" si="890"/>
        <v>Invalid NDC</v>
      </c>
    </row>
    <row r="6318" spans="1:22" x14ac:dyDescent="0.3">
      <c r="A6318" t="str">
        <f>Raw_Data!A6318</f>
        <v>26084889</v>
      </c>
      <c r="B6318">
        <f>Raw_Data!B6318</f>
        <v>45680</v>
      </c>
      <c r="C6318" t="str">
        <f>Raw_Data!C6318</f>
        <v>DOXYCYCLINE HYCLATE 100 MG</v>
      </c>
      <c r="D6318" t="str">
        <f>Raw_Data!D6318</f>
        <v>53489011902</v>
      </c>
      <c r="E6318" t="str">
        <f>Raw_Data!E6318</f>
        <v>DAVIS, KEPLER</v>
      </c>
      <c r="F6318" t="str">
        <f>Raw_Data!F6318</f>
        <v>1740357425</v>
      </c>
      <c r="G6318" t="str">
        <f>Raw_Data!H6318</f>
        <v>2</v>
      </c>
      <c r="H6318">
        <f>IFERROR(VLOOKUP(G6318,Store_Map!$A$2:$I$100,3,FALSE),"")</f>
        <v>0</v>
      </c>
      <c r="I6318">
        <f>IFERROR(VLOOKUP(G6318,Store_Map!$A$2:$I$100,4,FALSE),"")</f>
        <v>0</v>
      </c>
      <c r="J6318">
        <f>IFERROR(VLOOKUP(G6318,Store_Map!$A$2:$I$100,5,FALSE),"")</f>
        <v>0</v>
      </c>
      <c r="K6318">
        <f>IFERROR(VLOOKUP(G6318,Store_Map!$A$2:$I$100,6,FALSE),"")</f>
        <v>0</v>
      </c>
      <c r="L6318">
        <f>IFERROR(VLOOKUP(G6318,Store_Map!$A$2:$I$100,7,FALSE),"")</f>
        <v>0</v>
      </c>
      <c r="M6318">
        <f>IFERROR(VLOOKUP(G6318,Store_Map!$A$2:$I$100,8,FALSE),"")</f>
        <v>0</v>
      </c>
      <c r="N6318">
        <f t="shared" si="882"/>
        <v>0</v>
      </c>
      <c r="O6318" t="str">
        <f t="shared" si="883"/>
        <v>PASS</v>
      </c>
      <c r="P6318" t="str">
        <f t="shared" si="884"/>
        <v>PASS</v>
      </c>
      <c r="Q6318" t="str">
        <f t="shared" si="885"/>
        <v>PASS</v>
      </c>
      <c r="R6318" t="str">
        <f t="shared" si="886"/>
        <v>PASS</v>
      </c>
      <c r="S6318" t="str">
        <f t="shared" si="887"/>
        <v>PASS</v>
      </c>
      <c r="T6318">
        <f t="shared" si="888"/>
        <v>100</v>
      </c>
      <c r="U6318" t="str">
        <f t="shared" si="889"/>
        <v>Low</v>
      </c>
      <c r="V6318" t="str">
        <f t="shared" si="890"/>
        <v>Clean</v>
      </c>
    </row>
    <row r="6319" spans="1:22" x14ac:dyDescent="0.3">
      <c r="A6319" t="str">
        <f>Raw_Data!A6319</f>
        <v>26084844</v>
      </c>
      <c r="B6319">
        <f>Raw_Data!B6319</f>
        <v>45680</v>
      </c>
      <c r="C6319" t="str">
        <f>Raw_Data!C6319</f>
        <v>DUPIXENT 300 MG/2 ML SYRING</v>
      </c>
      <c r="D6319" t="str">
        <f>Raw_Data!D6319</f>
        <v>24591401</v>
      </c>
      <c r="E6319" t="str">
        <f>Raw_Data!E6319</f>
        <v>THAKORE, MORGAN</v>
      </c>
      <c r="F6319" t="str">
        <f>Raw_Data!F6319</f>
        <v>1770875130</v>
      </c>
      <c r="G6319" t="str">
        <f>Raw_Data!H6319</f>
        <v>2</v>
      </c>
      <c r="H6319">
        <f>IFERROR(VLOOKUP(G6319,Store_Map!$A$2:$I$100,3,FALSE),"")</f>
        <v>0</v>
      </c>
      <c r="I6319">
        <f>IFERROR(VLOOKUP(G6319,Store_Map!$A$2:$I$100,4,FALSE),"")</f>
        <v>0</v>
      </c>
      <c r="J6319">
        <f>IFERROR(VLOOKUP(G6319,Store_Map!$A$2:$I$100,5,FALSE),"")</f>
        <v>0</v>
      </c>
      <c r="K6319">
        <f>IFERROR(VLOOKUP(G6319,Store_Map!$A$2:$I$100,6,FALSE),"")</f>
        <v>0</v>
      </c>
      <c r="L6319">
        <f>IFERROR(VLOOKUP(G6319,Store_Map!$A$2:$I$100,7,FALSE),"")</f>
        <v>0</v>
      </c>
      <c r="M6319">
        <f>IFERROR(VLOOKUP(G6319,Store_Map!$A$2:$I$100,8,FALSE),"")</f>
        <v>0</v>
      </c>
      <c r="N6319">
        <f t="shared" si="882"/>
        <v>0</v>
      </c>
      <c r="O6319" t="str">
        <f t="shared" si="883"/>
        <v>PASS</v>
      </c>
      <c r="P6319" t="str">
        <f t="shared" si="884"/>
        <v>REVIEW</v>
      </c>
      <c r="Q6319" t="str">
        <f t="shared" si="885"/>
        <v>PASS</v>
      </c>
      <c r="R6319" t="str">
        <f t="shared" si="886"/>
        <v>PASS</v>
      </c>
      <c r="S6319" t="str">
        <f t="shared" si="887"/>
        <v>REVIEW</v>
      </c>
      <c r="T6319">
        <f t="shared" si="888"/>
        <v>90</v>
      </c>
      <c r="U6319" t="str">
        <f t="shared" si="889"/>
        <v>Low</v>
      </c>
      <c r="V6319" t="str">
        <f t="shared" si="890"/>
        <v>Invalid NDC</v>
      </c>
    </row>
    <row r="6320" spans="1:22" x14ac:dyDescent="0.3">
      <c r="A6320" t="str">
        <f>Raw_Data!A6320</f>
        <v>26078920</v>
      </c>
      <c r="B6320">
        <f>Raw_Data!B6320</f>
        <v>45680</v>
      </c>
      <c r="C6320" t="str">
        <f>Raw_Data!C6320</f>
        <v>BIKTARVY 50-200-25 MG TABLE</v>
      </c>
      <c r="D6320" t="str">
        <f>Raw_Data!D6320</f>
        <v>61958250101</v>
      </c>
      <c r="E6320" t="str">
        <f>Raw_Data!E6320</f>
        <v>DAVIS, KEPLER</v>
      </c>
      <c r="F6320" t="str">
        <f>Raw_Data!F6320</f>
        <v>1740357425</v>
      </c>
      <c r="G6320" t="str">
        <f>Raw_Data!H6320</f>
        <v>2</v>
      </c>
      <c r="H6320">
        <f>IFERROR(VLOOKUP(G6320,Store_Map!$A$2:$I$100,3,FALSE),"")</f>
        <v>0</v>
      </c>
      <c r="I6320">
        <f>IFERROR(VLOOKUP(G6320,Store_Map!$A$2:$I$100,4,FALSE),"")</f>
        <v>0</v>
      </c>
      <c r="J6320">
        <f>IFERROR(VLOOKUP(G6320,Store_Map!$A$2:$I$100,5,FALSE),"")</f>
        <v>0</v>
      </c>
      <c r="K6320">
        <f>IFERROR(VLOOKUP(G6320,Store_Map!$A$2:$I$100,6,FALSE),"")</f>
        <v>0</v>
      </c>
      <c r="L6320">
        <f>IFERROR(VLOOKUP(G6320,Store_Map!$A$2:$I$100,7,FALSE),"")</f>
        <v>0</v>
      </c>
      <c r="M6320">
        <f>IFERROR(VLOOKUP(G6320,Store_Map!$A$2:$I$100,8,FALSE),"")</f>
        <v>0</v>
      </c>
      <c r="N6320">
        <f t="shared" si="882"/>
        <v>0</v>
      </c>
      <c r="O6320" t="str">
        <f t="shared" si="883"/>
        <v>PASS</v>
      </c>
      <c r="P6320" t="str">
        <f t="shared" si="884"/>
        <v>PASS</v>
      </c>
      <c r="Q6320" t="str">
        <f t="shared" si="885"/>
        <v>PASS</v>
      </c>
      <c r="R6320" t="str">
        <f t="shared" si="886"/>
        <v>PASS</v>
      </c>
      <c r="S6320" t="str">
        <f t="shared" si="887"/>
        <v>PASS</v>
      </c>
      <c r="T6320">
        <f t="shared" si="888"/>
        <v>100</v>
      </c>
      <c r="U6320" t="str">
        <f t="shared" si="889"/>
        <v>Low</v>
      </c>
      <c r="V6320" t="str">
        <f t="shared" si="890"/>
        <v>Clean</v>
      </c>
    </row>
    <row r="6321" spans="1:22" x14ac:dyDescent="0.3">
      <c r="A6321" t="str">
        <f>Raw_Data!A6321</f>
        <v>26084149</v>
      </c>
      <c r="B6321">
        <f>Raw_Data!B6321</f>
        <v>45680</v>
      </c>
      <c r="C6321" t="str">
        <f>Raw_Data!C6321</f>
        <v>OZEMPIC 1 MG/DOSE (4 MG/3 M</v>
      </c>
      <c r="D6321" t="str">
        <f>Raw_Data!D6321</f>
        <v>169413013</v>
      </c>
      <c r="E6321" t="str">
        <f>Raw_Data!E6321</f>
        <v>GIBBS, JON</v>
      </c>
      <c r="F6321" t="str">
        <f>Raw_Data!F6321</f>
        <v>1700896156</v>
      </c>
      <c r="G6321" t="str">
        <f>Raw_Data!H6321</f>
        <v>2</v>
      </c>
      <c r="H6321">
        <f>IFERROR(VLOOKUP(G6321,Store_Map!$A$2:$I$100,3,FALSE),"")</f>
        <v>0</v>
      </c>
      <c r="I6321">
        <f>IFERROR(VLOOKUP(G6321,Store_Map!$A$2:$I$100,4,FALSE),"")</f>
        <v>0</v>
      </c>
      <c r="J6321">
        <f>IFERROR(VLOOKUP(G6321,Store_Map!$A$2:$I$100,5,FALSE),"")</f>
        <v>0</v>
      </c>
      <c r="K6321">
        <f>IFERROR(VLOOKUP(G6321,Store_Map!$A$2:$I$100,6,FALSE),"")</f>
        <v>0</v>
      </c>
      <c r="L6321">
        <f>IFERROR(VLOOKUP(G6321,Store_Map!$A$2:$I$100,7,FALSE),"")</f>
        <v>0</v>
      </c>
      <c r="M6321">
        <f>IFERROR(VLOOKUP(G6321,Store_Map!$A$2:$I$100,8,FALSE),"")</f>
        <v>0</v>
      </c>
      <c r="N6321">
        <f t="shared" si="882"/>
        <v>0</v>
      </c>
      <c r="O6321" t="str">
        <f t="shared" si="883"/>
        <v>PASS</v>
      </c>
      <c r="P6321" t="str">
        <f t="shared" si="884"/>
        <v>REVIEW</v>
      </c>
      <c r="Q6321" t="str">
        <f t="shared" si="885"/>
        <v>PASS</v>
      </c>
      <c r="R6321" t="str">
        <f t="shared" si="886"/>
        <v>PASS</v>
      </c>
      <c r="S6321" t="str">
        <f t="shared" si="887"/>
        <v>REVIEW</v>
      </c>
      <c r="T6321">
        <f t="shared" si="888"/>
        <v>90</v>
      </c>
      <c r="U6321" t="str">
        <f t="shared" si="889"/>
        <v>Low</v>
      </c>
      <c r="V6321" t="str">
        <f t="shared" si="890"/>
        <v>Invalid NDC</v>
      </c>
    </row>
    <row r="6322" spans="1:22" x14ac:dyDescent="0.3">
      <c r="A6322" t="str">
        <f>Raw_Data!A6322</f>
        <v>26073939</v>
      </c>
      <c r="B6322">
        <f>Raw_Data!B6322</f>
        <v>45680</v>
      </c>
      <c r="C6322" t="str">
        <f>Raw_Data!C6322</f>
        <v>MOUNJARO 15 MG/0.5 ML PEN</v>
      </c>
      <c r="D6322" t="str">
        <f>Raw_Data!D6322</f>
        <v>2145780</v>
      </c>
      <c r="E6322" t="str">
        <f>Raw_Data!E6322</f>
        <v>PEDERSEN, JENNIFER</v>
      </c>
      <c r="F6322" t="str">
        <f>Raw_Data!F6322</f>
        <v>1073606661</v>
      </c>
      <c r="G6322" t="str">
        <f>Raw_Data!H6322</f>
        <v>2</v>
      </c>
      <c r="H6322">
        <f>IFERROR(VLOOKUP(G6322,Store_Map!$A$2:$I$100,3,FALSE),"")</f>
        <v>0</v>
      </c>
      <c r="I6322">
        <f>IFERROR(VLOOKUP(G6322,Store_Map!$A$2:$I$100,4,FALSE),"")</f>
        <v>0</v>
      </c>
      <c r="J6322">
        <f>IFERROR(VLOOKUP(G6322,Store_Map!$A$2:$I$100,5,FALSE),"")</f>
        <v>0</v>
      </c>
      <c r="K6322">
        <f>IFERROR(VLOOKUP(G6322,Store_Map!$A$2:$I$100,6,FALSE),"")</f>
        <v>0</v>
      </c>
      <c r="L6322">
        <f>IFERROR(VLOOKUP(G6322,Store_Map!$A$2:$I$100,7,FALSE),"")</f>
        <v>0</v>
      </c>
      <c r="M6322">
        <f>IFERROR(VLOOKUP(G6322,Store_Map!$A$2:$I$100,8,FALSE),"")</f>
        <v>0</v>
      </c>
      <c r="N6322">
        <f t="shared" si="882"/>
        <v>0</v>
      </c>
      <c r="O6322" t="str">
        <f t="shared" si="883"/>
        <v>PASS</v>
      </c>
      <c r="P6322" t="str">
        <f t="shared" si="884"/>
        <v>REVIEW</v>
      </c>
      <c r="Q6322" t="str">
        <f t="shared" si="885"/>
        <v>PASS</v>
      </c>
      <c r="R6322" t="str">
        <f t="shared" si="886"/>
        <v>PASS</v>
      </c>
      <c r="S6322" t="str">
        <f t="shared" si="887"/>
        <v>REVIEW</v>
      </c>
      <c r="T6322">
        <f t="shared" si="888"/>
        <v>90</v>
      </c>
      <c r="U6322" t="str">
        <f t="shared" si="889"/>
        <v>Low</v>
      </c>
      <c r="V6322" t="str">
        <f t="shared" si="890"/>
        <v>Invalid NDC</v>
      </c>
    </row>
    <row r="6323" spans="1:22" x14ac:dyDescent="0.3">
      <c r="A6323" t="str">
        <f>Raw_Data!A6323</f>
        <v>26079599</v>
      </c>
      <c r="B6323">
        <f>Raw_Data!B6323</f>
        <v>45680</v>
      </c>
      <c r="C6323" t="str">
        <f>Raw_Data!C6323</f>
        <v>OZEMPIC 2 MG/DOSE (8 MG/3 M</v>
      </c>
      <c r="D6323" t="str">
        <f>Raw_Data!D6323</f>
        <v>169477212</v>
      </c>
      <c r="E6323" t="str">
        <f>Raw_Data!E6323</f>
        <v>PEDERSEN, JENNIFER</v>
      </c>
      <c r="F6323" t="str">
        <f>Raw_Data!F6323</f>
        <v>1073606661</v>
      </c>
      <c r="G6323" t="str">
        <f>Raw_Data!H6323</f>
        <v>2</v>
      </c>
      <c r="H6323">
        <f>IFERROR(VLOOKUP(G6323,Store_Map!$A$2:$I$100,3,FALSE),"")</f>
        <v>0</v>
      </c>
      <c r="I6323">
        <f>IFERROR(VLOOKUP(G6323,Store_Map!$A$2:$I$100,4,FALSE),"")</f>
        <v>0</v>
      </c>
      <c r="J6323">
        <f>IFERROR(VLOOKUP(G6323,Store_Map!$A$2:$I$100,5,FALSE),"")</f>
        <v>0</v>
      </c>
      <c r="K6323">
        <f>IFERROR(VLOOKUP(G6323,Store_Map!$A$2:$I$100,6,FALSE),"")</f>
        <v>0</v>
      </c>
      <c r="L6323">
        <f>IFERROR(VLOOKUP(G6323,Store_Map!$A$2:$I$100,7,FALSE),"")</f>
        <v>0</v>
      </c>
      <c r="M6323">
        <f>IFERROR(VLOOKUP(G6323,Store_Map!$A$2:$I$100,8,FALSE),"")</f>
        <v>0</v>
      </c>
      <c r="N6323">
        <f t="shared" si="882"/>
        <v>0</v>
      </c>
      <c r="O6323" t="str">
        <f t="shared" si="883"/>
        <v>PASS</v>
      </c>
      <c r="P6323" t="str">
        <f t="shared" si="884"/>
        <v>REVIEW</v>
      </c>
      <c r="Q6323" t="str">
        <f t="shared" si="885"/>
        <v>PASS</v>
      </c>
      <c r="R6323" t="str">
        <f t="shared" si="886"/>
        <v>PASS</v>
      </c>
      <c r="S6323" t="str">
        <f t="shared" si="887"/>
        <v>REVIEW</v>
      </c>
      <c r="T6323">
        <f t="shared" si="888"/>
        <v>90</v>
      </c>
      <c r="U6323" t="str">
        <f t="shared" si="889"/>
        <v>Low</v>
      </c>
      <c r="V6323" t="str">
        <f t="shared" si="890"/>
        <v>Invalid NDC</v>
      </c>
    </row>
    <row r="6324" spans="1:22" x14ac:dyDescent="0.3">
      <c r="A6324" t="str">
        <f>Raw_Data!A6324</f>
        <v>26081478</v>
      </c>
      <c r="B6324">
        <f>Raw_Data!B6324</f>
        <v>45680</v>
      </c>
      <c r="C6324" t="str">
        <f>Raw_Data!C6324</f>
        <v>TRESIBA FLEXTOUCH 200 UNIT/</v>
      </c>
      <c r="D6324" t="str">
        <f>Raw_Data!D6324</f>
        <v>169255013</v>
      </c>
      <c r="E6324" t="str">
        <f>Raw_Data!E6324</f>
        <v>PEDERSEN, JENNIFER</v>
      </c>
      <c r="F6324" t="str">
        <f>Raw_Data!F6324</f>
        <v>1073606661</v>
      </c>
      <c r="G6324" t="str">
        <f>Raw_Data!H6324</f>
        <v>2</v>
      </c>
      <c r="H6324">
        <f>IFERROR(VLOOKUP(G6324,Store_Map!$A$2:$I$100,3,FALSE),"")</f>
        <v>0</v>
      </c>
      <c r="I6324">
        <f>IFERROR(VLOOKUP(G6324,Store_Map!$A$2:$I$100,4,FALSE),"")</f>
        <v>0</v>
      </c>
      <c r="J6324">
        <f>IFERROR(VLOOKUP(G6324,Store_Map!$A$2:$I$100,5,FALSE),"")</f>
        <v>0</v>
      </c>
      <c r="K6324">
        <f>IFERROR(VLOOKUP(G6324,Store_Map!$A$2:$I$100,6,FALSE),"")</f>
        <v>0</v>
      </c>
      <c r="L6324">
        <f>IFERROR(VLOOKUP(G6324,Store_Map!$A$2:$I$100,7,FALSE),"")</f>
        <v>0</v>
      </c>
      <c r="M6324">
        <f>IFERROR(VLOOKUP(G6324,Store_Map!$A$2:$I$100,8,FALSE),"")</f>
        <v>0</v>
      </c>
      <c r="N6324">
        <f t="shared" si="882"/>
        <v>0</v>
      </c>
      <c r="O6324" t="str">
        <f t="shared" si="883"/>
        <v>PASS</v>
      </c>
      <c r="P6324" t="str">
        <f t="shared" si="884"/>
        <v>REVIEW</v>
      </c>
      <c r="Q6324" t="str">
        <f t="shared" si="885"/>
        <v>PASS</v>
      </c>
      <c r="R6324" t="str">
        <f t="shared" si="886"/>
        <v>PASS</v>
      </c>
      <c r="S6324" t="str">
        <f t="shared" si="887"/>
        <v>REVIEW</v>
      </c>
      <c r="T6324">
        <f t="shared" si="888"/>
        <v>90</v>
      </c>
      <c r="U6324" t="str">
        <f t="shared" si="889"/>
        <v>Low</v>
      </c>
      <c r="V6324" t="str">
        <f t="shared" si="890"/>
        <v>Invalid NDC</v>
      </c>
    </row>
    <row r="6325" spans="1:22" x14ac:dyDescent="0.3">
      <c r="A6325" t="str">
        <f>Raw_Data!A6325</f>
        <v>26080670</v>
      </c>
      <c r="B6325">
        <f>Raw_Data!B6325</f>
        <v>45680</v>
      </c>
      <c r="C6325" t="str">
        <f>Raw_Data!C6325</f>
        <v>ELIQUIS 5 MG TABLET</v>
      </c>
      <c r="D6325" t="str">
        <f>Raw_Data!D6325</f>
        <v>3089421</v>
      </c>
      <c r="E6325" t="str">
        <f>Raw_Data!E6325</f>
        <v>FORD, JAMES</v>
      </c>
      <c r="F6325" t="str">
        <f>Raw_Data!F6325</f>
        <v>1033117684</v>
      </c>
      <c r="G6325" t="str">
        <f>Raw_Data!H6325</f>
        <v>2</v>
      </c>
      <c r="H6325">
        <f>IFERROR(VLOOKUP(G6325,Store_Map!$A$2:$I$100,3,FALSE),"")</f>
        <v>0</v>
      </c>
      <c r="I6325">
        <f>IFERROR(VLOOKUP(G6325,Store_Map!$A$2:$I$100,4,FALSE),"")</f>
        <v>0</v>
      </c>
      <c r="J6325">
        <f>IFERROR(VLOOKUP(G6325,Store_Map!$A$2:$I$100,5,FALSE),"")</f>
        <v>0</v>
      </c>
      <c r="K6325">
        <f>IFERROR(VLOOKUP(G6325,Store_Map!$A$2:$I$100,6,FALSE),"")</f>
        <v>0</v>
      </c>
      <c r="L6325">
        <f>IFERROR(VLOOKUP(G6325,Store_Map!$A$2:$I$100,7,FALSE),"")</f>
        <v>0</v>
      </c>
      <c r="M6325">
        <f>IFERROR(VLOOKUP(G6325,Store_Map!$A$2:$I$100,8,FALSE),"")</f>
        <v>0</v>
      </c>
      <c r="N6325">
        <f t="shared" si="882"/>
        <v>0</v>
      </c>
      <c r="O6325" t="str">
        <f t="shared" si="883"/>
        <v>PASS</v>
      </c>
      <c r="P6325" t="str">
        <f t="shared" si="884"/>
        <v>REVIEW</v>
      </c>
      <c r="Q6325" t="str">
        <f t="shared" si="885"/>
        <v>PASS</v>
      </c>
      <c r="R6325" t="str">
        <f t="shared" si="886"/>
        <v>PASS</v>
      </c>
      <c r="S6325" t="str">
        <f t="shared" si="887"/>
        <v>REVIEW</v>
      </c>
      <c r="T6325">
        <f t="shared" si="888"/>
        <v>90</v>
      </c>
      <c r="U6325" t="str">
        <f t="shared" si="889"/>
        <v>Low</v>
      </c>
      <c r="V6325" t="str">
        <f t="shared" si="890"/>
        <v>Invalid NDC</v>
      </c>
    </row>
    <row r="6326" spans="1:22" x14ac:dyDescent="0.3">
      <c r="A6326" t="str">
        <f>Raw_Data!A6326</f>
        <v>26082142</v>
      </c>
      <c r="B6326">
        <f>Raw_Data!B6326</f>
        <v>45680</v>
      </c>
      <c r="C6326" t="str">
        <f>Raw_Data!C6326</f>
        <v>FOLIC ACID 1 MG TABLET</v>
      </c>
      <c r="D6326" t="str">
        <f>Raw_Data!D6326</f>
        <v>69315012701</v>
      </c>
      <c r="E6326" t="str">
        <f>Raw_Data!E6326</f>
        <v>FORD, JAMES</v>
      </c>
      <c r="F6326" t="str">
        <f>Raw_Data!F6326</f>
        <v>1033117684</v>
      </c>
      <c r="G6326" t="str">
        <f>Raw_Data!H6326</f>
        <v>2</v>
      </c>
      <c r="H6326">
        <f>IFERROR(VLOOKUP(G6326,Store_Map!$A$2:$I$100,3,FALSE),"")</f>
        <v>0</v>
      </c>
      <c r="I6326">
        <f>IFERROR(VLOOKUP(G6326,Store_Map!$A$2:$I$100,4,FALSE),"")</f>
        <v>0</v>
      </c>
      <c r="J6326">
        <f>IFERROR(VLOOKUP(G6326,Store_Map!$A$2:$I$100,5,FALSE),"")</f>
        <v>0</v>
      </c>
      <c r="K6326">
        <f>IFERROR(VLOOKUP(G6326,Store_Map!$A$2:$I$100,6,FALSE),"")</f>
        <v>0</v>
      </c>
      <c r="L6326">
        <f>IFERROR(VLOOKUP(G6326,Store_Map!$A$2:$I$100,7,FALSE),"")</f>
        <v>0</v>
      </c>
      <c r="M6326">
        <f>IFERROR(VLOOKUP(G6326,Store_Map!$A$2:$I$100,8,FALSE),"")</f>
        <v>0</v>
      </c>
      <c r="N6326">
        <f t="shared" si="882"/>
        <v>0</v>
      </c>
      <c r="O6326" t="str">
        <f t="shared" si="883"/>
        <v>PASS</v>
      </c>
      <c r="P6326" t="str">
        <f t="shared" si="884"/>
        <v>PASS</v>
      </c>
      <c r="Q6326" t="str">
        <f t="shared" si="885"/>
        <v>PASS</v>
      </c>
      <c r="R6326" t="str">
        <f t="shared" si="886"/>
        <v>PASS</v>
      </c>
      <c r="S6326" t="str">
        <f t="shared" si="887"/>
        <v>PASS</v>
      </c>
      <c r="T6326">
        <f t="shared" si="888"/>
        <v>100</v>
      </c>
      <c r="U6326" t="str">
        <f t="shared" si="889"/>
        <v>Low</v>
      </c>
      <c r="V6326" t="str">
        <f t="shared" si="890"/>
        <v>Clean</v>
      </c>
    </row>
    <row r="6327" spans="1:22" x14ac:dyDescent="0.3">
      <c r="A6327" t="str">
        <f>Raw_Data!A6327</f>
        <v>26082449</v>
      </c>
      <c r="B6327">
        <f>Raw_Data!B6327</f>
        <v>45680</v>
      </c>
      <c r="C6327" t="str">
        <f>Raw_Data!C6327</f>
        <v>FUROSEMIDE 40 MG TABLET</v>
      </c>
      <c r="D6327" t="str">
        <f>Raw_Data!D6327</f>
        <v>69315011710</v>
      </c>
      <c r="E6327" t="str">
        <f>Raw_Data!E6327</f>
        <v>FORD, JAMES</v>
      </c>
      <c r="F6327" t="str">
        <f>Raw_Data!F6327</f>
        <v>1033117684</v>
      </c>
      <c r="G6327" t="str">
        <f>Raw_Data!H6327</f>
        <v>2</v>
      </c>
      <c r="H6327">
        <f>IFERROR(VLOOKUP(G6327,Store_Map!$A$2:$I$100,3,FALSE),"")</f>
        <v>0</v>
      </c>
      <c r="I6327">
        <f>IFERROR(VLOOKUP(G6327,Store_Map!$A$2:$I$100,4,FALSE),"")</f>
        <v>0</v>
      </c>
      <c r="J6327">
        <f>IFERROR(VLOOKUP(G6327,Store_Map!$A$2:$I$100,5,FALSE),"")</f>
        <v>0</v>
      </c>
      <c r="K6327">
        <f>IFERROR(VLOOKUP(G6327,Store_Map!$A$2:$I$100,6,FALSE),"")</f>
        <v>0</v>
      </c>
      <c r="L6327">
        <f>IFERROR(VLOOKUP(G6327,Store_Map!$A$2:$I$100,7,FALSE),"")</f>
        <v>0</v>
      </c>
      <c r="M6327">
        <f>IFERROR(VLOOKUP(G6327,Store_Map!$A$2:$I$100,8,FALSE),"")</f>
        <v>0</v>
      </c>
      <c r="N6327">
        <f t="shared" si="882"/>
        <v>0</v>
      </c>
      <c r="O6327" t="str">
        <f t="shared" si="883"/>
        <v>PASS</v>
      </c>
      <c r="P6327" t="str">
        <f t="shared" si="884"/>
        <v>PASS</v>
      </c>
      <c r="Q6327" t="str">
        <f t="shared" si="885"/>
        <v>PASS</v>
      </c>
      <c r="R6327" t="str">
        <f t="shared" si="886"/>
        <v>PASS</v>
      </c>
      <c r="S6327" t="str">
        <f t="shared" si="887"/>
        <v>PASS</v>
      </c>
      <c r="T6327">
        <f t="shared" si="888"/>
        <v>100</v>
      </c>
      <c r="U6327" t="str">
        <f t="shared" si="889"/>
        <v>Low</v>
      </c>
      <c r="V6327" t="str">
        <f t="shared" si="890"/>
        <v>Clean</v>
      </c>
    </row>
    <row r="6328" spans="1:22" x14ac:dyDescent="0.3">
      <c r="A6328" t="str">
        <f>Raw_Data!A6328</f>
        <v>26082096</v>
      </c>
      <c r="B6328">
        <f>Raw_Data!B6328</f>
        <v>45680</v>
      </c>
      <c r="C6328" t="str">
        <f>Raw_Data!C6328</f>
        <v>MAGNESIUM OXIDE 400 MG TABL</v>
      </c>
      <c r="D6328" t="str">
        <f>Raw_Data!D6328</f>
        <v>603020922</v>
      </c>
      <c r="E6328" t="str">
        <f>Raw_Data!E6328</f>
        <v>FORD, JAMES</v>
      </c>
      <c r="F6328" t="str">
        <f>Raw_Data!F6328</f>
        <v>1033117684</v>
      </c>
      <c r="G6328" t="str">
        <f>Raw_Data!H6328</f>
        <v>2</v>
      </c>
      <c r="H6328">
        <f>IFERROR(VLOOKUP(G6328,Store_Map!$A$2:$I$100,3,FALSE),"")</f>
        <v>0</v>
      </c>
      <c r="I6328">
        <f>IFERROR(VLOOKUP(G6328,Store_Map!$A$2:$I$100,4,FALSE),"")</f>
        <v>0</v>
      </c>
      <c r="J6328">
        <f>IFERROR(VLOOKUP(G6328,Store_Map!$A$2:$I$100,5,FALSE),"")</f>
        <v>0</v>
      </c>
      <c r="K6328">
        <f>IFERROR(VLOOKUP(G6328,Store_Map!$A$2:$I$100,6,FALSE),"")</f>
        <v>0</v>
      </c>
      <c r="L6328">
        <f>IFERROR(VLOOKUP(G6328,Store_Map!$A$2:$I$100,7,FALSE),"")</f>
        <v>0</v>
      </c>
      <c r="M6328">
        <f>IFERROR(VLOOKUP(G6328,Store_Map!$A$2:$I$100,8,FALSE),"")</f>
        <v>0</v>
      </c>
      <c r="N6328">
        <f t="shared" si="882"/>
        <v>0</v>
      </c>
      <c r="O6328" t="str">
        <f t="shared" si="883"/>
        <v>PASS</v>
      </c>
      <c r="P6328" t="str">
        <f t="shared" si="884"/>
        <v>REVIEW</v>
      </c>
      <c r="Q6328" t="str">
        <f t="shared" si="885"/>
        <v>PASS</v>
      </c>
      <c r="R6328" t="str">
        <f t="shared" si="886"/>
        <v>PASS</v>
      </c>
      <c r="S6328" t="str">
        <f t="shared" si="887"/>
        <v>REVIEW</v>
      </c>
      <c r="T6328">
        <f t="shared" si="888"/>
        <v>90</v>
      </c>
      <c r="U6328" t="str">
        <f t="shared" si="889"/>
        <v>Low</v>
      </c>
      <c r="V6328" t="str">
        <f t="shared" si="890"/>
        <v>Invalid NDC</v>
      </c>
    </row>
    <row r="6329" spans="1:22" x14ac:dyDescent="0.3">
      <c r="A6329" t="str">
        <f>Raw_Data!A6329</f>
        <v>26082146</v>
      </c>
      <c r="B6329">
        <f>Raw_Data!B6329</f>
        <v>45680</v>
      </c>
      <c r="C6329" t="str">
        <f>Raw_Data!C6329</f>
        <v>CITALOPRAM HBR 20 MG TABLET</v>
      </c>
      <c r="D6329" t="str">
        <f>Raw_Data!D6329</f>
        <v>65862000601</v>
      </c>
      <c r="E6329" t="str">
        <f>Raw_Data!E6329</f>
        <v>FORD, JAMES</v>
      </c>
      <c r="F6329" t="str">
        <f>Raw_Data!F6329</f>
        <v>1033117684</v>
      </c>
      <c r="G6329" t="str">
        <f>Raw_Data!H6329</f>
        <v>2</v>
      </c>
      <c r="H6329">
        <f>IFERROR(VLOOKUP(G6329,Store_Map!$A$2:$I$100,3,FALSE),"")</f>
        <v>0</v>
      </c>
      <c r="I6329">
        <f>IFERROR(VLOOKUP(G6329,Store_Map!$A$2:$I$100,4,FALSE),"")</f>
        <v>0</v>
      </c>
      <c r="J6329">
        <f>IFERROR(VLOOKUP(G6329,Store_Map!$A$2:$I$100,5,FALSE),"")</f>
        <v>0</v>
      </c>
      <c r="K6329">
        <f>IFERROR(VLOOKUP(G6329,Store_Map!$A$2:$I$100,6,FALSE),"")</f>
        <v>0</v>
      </c>
      <c r="L6329">
        <f>IFERROR(VLOOKUP(G6329,Store_Map!$A$2:$I$100,7,FALSE),"")</f>
        <v>0</v>
      </c>
      <c r="M6329">
        <f>IFERROR(VLOOKUP(G6329,Store_Map!$A$2:$I$100,8,FALSE),"")</f>
        <v>0</v>
      </c>
      <c r="N6329">
        <f t="shared" si="882"/>
        <v>0</v>
      </c>
      <c r="O6329" t="str">
        <f t="shared" si="883"/>
        <v>PASS</v>
      </c>
      <c r="P6329" t="str">
        <f t="shared" si="884"/>
        <v>PASS</v>
      </c>
      <c r="Q6329" t="str">
        <f t="shared" si="885"/>
        <v>PASS</v>
      </c>
      <c r="R6329" t="str">
        <f t="shared" si="886"/>
        <v>PASS</v>
      </c>
      <c r="S6329" t="str">
        <f t="shared" si="887"/>
        <v>PASS</v>
      </c>
      <c r="T6329">
        <f t="shared" si="888"/>
        <v>100</v>
      </c>
      <c r="U6329" t="str">
        <f t="shared" si="889"/>
        <v>Low</v>
      </c>
      <c r="V6329" t="str">
        <f t="shared" si="890"/>
        <v>Clean</v>
      </c>
    </row>
    <row r="6330" spans="1:22" x14ac:dyDescent="0.3">
      <c r="A6330" t="str">
        <f>Raw_Data!A6330</f>
        <v>26080669</v>
      </c>
      <c r="B6330">
        <f>Raw_Data!B6330</f>
        <v>45680</v>
      </c>
      <c r="C6330" t="str">
        <f>Raw_Data!C6330</f>
        <v>METOPROLOL TARTRATE 50 MG T</v>
      </c>
      <c r="D6330" t="str">
        <f>Raw_Data!D6330</f>
        <v>378003201</v>
      </c>
      <c r="E6330" t="str">
        <f>Raw_Data!E6330</f>
        <v>FORD, JAMES</v>
      </c>
      <c r="F6330" t="str">
        <f>Raw_Data!F6330</f>
        <v>1033117684</v>
      </c>
      <c r="G6330" t="str">
        <f>Raw_Data!H6330</f>
        <v>2</v>
      </c>
      <c r="H6330">
        <f>IFERROR(VLOOKUP(G6330,Store_Map!$A$2:$I$100,3,FALSE),"")</f>
        <v>0</v>
      </c>
      <c r="I6330">
        <f>IFERROR(VLOOKUP(G6330,Store_Map!$A$2:$I$100,4,FALSE),"")</f>
        <v>0</v>
      </c>
      <c r="J6330">
        <f>IFERROR(VLOOKUP(G6330,Store_Map!$A$2:$I$100,5,FALSE),"")</f>
        <v>0</v>
      </c>
      <c r="K6330">
        <f>IFERROR(VLOOKUP(G6330,Store_Map!$A$2:$I$100,6,FALSE),"")</f>
        <v>0</v>
      </c>
      <c r="L6330">
        <f>IFERROR(VLOOKUP(G6330,Store_Map!$A$2:$I$100,7,FALSE),"")</f>
        <v>0</v>
      </c>
      <c r="M6330">
        <f>IFERROR(VLOOKUP(G6330,Store_Map!$A$2:$I$100,8,FALSE),"")</f>
        <v>0</v>
      </c>
      <c r="N6330">
        <f t="shared" si="882"/>
        <v>0</v>
      </c>
      <c r="O6330" t="str">
        <f t="shared" si="883"/>
        <v>PASS</v>
      </c>
      <c r="P6330" t="str">
        <f t="shared" si="884"/>
        <v>REVIEW</v>
      </c>
      <c r="Q6330" t="str">
        <f t="shared" si="885"/>
        <v>PASS</v>
      </c>
      <c r="R6330" t="str">
        <f t="shared" si="886"/>
        <v>PASS</v>
      </c>
      <c r="S6330" t="str">
        <f t="shared" si="887"/>
        <v>REVIEW</v>
      </c>
      <c r="T6330">
        <f t="shared" si="888"/>
        <v>90</v>
      </c>
      <c r="U6330" t="str">
        <f t="shared" si="889"/>
        <v>Low</v>
      </c>
      <c r="V6330" t="str">
        <f t="shared" si="890"/>
        <v>Invalid NDC</v>
      </c>
    </row>
    <row r="6331" spans="1:22" x14ac:dyDescent="0.3">
      <c r="A6331" t="str">
        <f>Raw_Data!A6331</f>
        <v>26083511</v>
      </c>
      <c r="B6331">
        <f>Raw_Data!B6331</f>
        <v>45680</v>
      </c>
      <c r="C6331" t="str">
        <f>Raw_Data!C6331</f>
        <v>LAMICTAL 100 MG TABLET</v>
      </c>
      <c r="D6331" t="str">
        <f>Raw_Data!D6331</f>
        <v>173064255</v>
      </c>
      <c r="E6331" t="str">
        <f>Raw_Data!E6331</f>
        <v>FORD, JAMES</v>
      </c>
      <c r="F6331" t="str">
        <f>Raw_Data!F6331</f>
        <v>1033117684</v>
      </c>
      <c r="G6331" t="str">
        <f>Raw_Data!H6331</f>
        <v>2</v>
      </c>
      <c r="H6331">
        <f>IFERROR(VLOOKUP(G6331,Store_Map!$A$2:$I$100,3,FALSE),"")</f>
        <v>0</v>
      </c>
      <c r="I6331">
        <f>IFERROR(VLOOKUP(G6331,Store_Map!$A$2:$I$100,4,FALSE),"")</f>
        <v>0</v>
      </c>
      <c r="J6331">
        <f>IFERROR(VLOOKUP(G6331,Store_Map!$A$2:$I$100,5,FALSE),"")</f>
        <v>0</v>
      </c>
      <c r="K6331">
        <f>IFERROR(VLOOKUP(G6331,Store_Map!$A$2:$I$100,6,FALSE),"")</f>
        <v>0</v>
      </c>
      <c r="L6331">
        <f>IFERROR(VLOOKUP(G6331,Store_Map!$A$2:$I$100,7,FALSE),"")</f>
        <v>0</v>
      </c>
      <c r="M6331">
        <f>IFERROR(VLOOKUP(G6331,Store_Map!$A$2:$I$100,8,FALSE),"")</f>
        <v>0</v>
      </c>
      <c r="N6331">
        <f t="shared" si="882"/>
        <v>0</v>
      </c>
      <c r="O6331" t="str">
        <f t="shared" si="883"/>
        <v>PASS</v>
      </c>
      <c r="P6331" t="str">
        <f t="shared" si="884"/>
        <v>REVIEW</v>
      </c>
      <c r="Q6331" t="str">
        <f t="shared" si="885"/>
        <v>PASS</v>
      </c>
      <c r="R6331" t="str">
        <f t="shared" si="886"/>
        <v>PASS</v>
      </c>
      <c r="S6331" t="str">
        <f t="shared" si="887"/>
        <v>REVIEW</v>
      </c>
      <c r="T6331">
        <f t="shared" si="888"/>
        <v>90</v>
      </c>
      <c r="U6331" t="str">
        <f t="shared" si="889"/>
        <v>Low</v>
      </c>
      <c r="V6331" t="str">
        <f t="shared" si="890"/>
        <v>Invalid NDC</v>
      </c>
    </row>
    <row r="6332" spans="1:22" x14ac:dyDescent="0.3">
      <c r="A6332" t="str">
        <f>Raw_Data!A6332</f>
        <v>26078439</v>
      </c>
      <c r="B6332">
        <f>Raw_Data!B6332</f>
        <v>45680</v>
      </c>
      <c r="C6332" t="str">
        <f>Raw_Data!C6332</f>
        <v>SERTRALINE HCL 25 MG TABLET</v>
      </c>
      <c r="D6332" t="str">
        <f>Raw_Data!D6332</f>
        <v>68180035103</v>
      </c>
      <c r="E6332" t="str">
        <f>Raw_Data!E6332</f>
        <v>BYNE, EDMUND</v>
      </c>
      <c r="F6332" t="str">
        <f>Raw_Data!F6332</f>
        <v>1033186648</v>
      </c>
      <c r="G6332" t="str">
        <f>Raw_Data!H6332</f>
        <v>2</v>
      </c>
      <c r="H6332">
        <f>IFERROR(VLOOKUP(G6332,Store_Map!$A$2:$I$100,3,FALSE),"")</f>
        <v>0</v>
      </c>
      <c r="I6332">
        <f>IFERROR(VLOOKUP(G6332,Store_Map!$A$2:$I$100,4,FALSE),"")</f>
        <v>0</v>
      </c>
      <c r="J6332">
        <f>IFERROR(VLOOKUP(G6332,Store_Map!$A$2:$I$100,5,FALSE),"")</f>
        <v>0</v>
      </c>
      <c r="K6332">
        <f>IFERROR(VLOOKUP(G6332,Store_Map!$A$2:$I$100,6,FALSE),"")</f>
        <v>0</v>
      </c>
      <c r="L6332">
        <f>IFERROR(VLOOKUP(G6332,Store_Map!$A$2:$I$100,7,FALSE),"")</f>
        <v>0</v>
      </c>
      <c r="M6332">
        <f>IFERROR(VLOOKUP(G6332,Store_Map!$A$2:$I$100,8,FALSE),"")</f>
        <v>0</v>
      </c>
      <c r="N6332">
        <f t="shared" si="882"/>
        <v>0</v>
      </c>
      <c r="O6332" t="str">
        <f t="shared" si="883"/>
        <v>PASS</v>
      </c>
      <c r="P6332" t="str">
        <f t="shared" si="884"/>
        <v>PASS</v>
      </c>
      <c r="Q6332" t="str">
        <f t="shared" si="885"/>
        <v>PASS</v>
      </c>
      <c r="R6332" t="str">
        <f t="shared" si="886"/>
        <v>PASS</v>
      </c>
      <c r="S6332" t="str">
        <f t="shared" si="887"/>
        <v>PASS</v>
      </c>
      <c r="T6332">
        <f t="shared" si="888"/>
        <v>100</v>
      </c>
      <c r="U6332" t="str">
        <f t="shared" si="889"/>
        <v>Low</v>
      </c>
      <c r="V6332" t="str">
        <f t="shared" si="890"/>
        <v>Clean</v>
      </c>
    </row>
    <row r="6333" spans="1:22" x14ac:dyDescent="0.3">
      <c r="A6333" t="str">
        <f>Raw_Data!A6333</f>
        <v>26074430</v>
      </c>
      <c r="B6333">
        <f>Raw_Data!B6333</f>
        <v>45680</v>
      </c>
      <c r="C6333" t="str">
        <f>Raw_Data!C6333</f>
        <v>METFORMIN HCL 500 MG TABLET</v>
      </c>
      <c r="D6333" t="str">
        <f>Raw_Data!D6333</f>
        <v>65862000899</v>
      </c>
      <c r="E6333" t="str">
        <f>Raw_Data!E6333</f>
        <v>GIBBS, JON</v>
      </c>
      <c r="F6333" t="str">
        <f>Raw_Data!F6333</f>
        <v>1700896156</v>
      </c>
      <c r="G6333" t="str">
        <f>Raw_Data!H6333</f>
        <v>2</v>
      </c>
      <c r="H6333">
        <f>IFERROR(VLOOKUP(G6333,Store_Map!$A$2:$I$100,3,FALSE),"")</f>
        <v>0</v>
      </c>
      <c r="I6333">
        <f>IFERROR(VLOOKUP(G6333,Store_Map!$A$2:$I$100,4,FALSE),"")</f>
        <v>0</v>
      </c>
      <c r="J6333">
        <f>IFERROR(VLOOKUP(G6333,Store_Map!$A$2:$I$100,5,FALSE),"")</f>
        <v>0</v>
      </c>
      <c r="K6333">
        <f>IFERROR(VLOOKUP(G6333,Store_Map!$A$2:$I$100,6,FALSE),"")</f>
        <v>0</v>
      </c>
      <c r="L6333">
        <f>IFERROR(VLOOKUP(G6333,Store_Map!$A$2:$I$100,7,FALSE),"")</f>
        <v>0</v>
      </c>
      <c r="M6333">
        <f>IFERROR(VLOOKUP(G6333,Store_Map!$A$2:$I$100,8,FALSE),"")</f>
        <v>0</v>
      </c>
      <c r="N6333">
        <f t="shared" si="882"/>
        <v>0</v>
      </c>
      <c r="O6333" t="str">
        <f t="shared" si="883"/>
        <v>PASS</v>
      </c>
      <c r="P6333" t="str">
        <f t="shared" si="884"/>
        <v>PASS</v>
      </c>
      <c r="Q6333" t="str">
        <f t="shared" si="885"/>
        <v>PASS</v>
      </c>
      <c r="R6333" t="str">
        <f t="shared" si="886"/>
        <v>PASS</v>
      </c>
      <c r="S6333" t="str">
        <f t="shared" si="887"/>
        <v>PASS</v>
      </c>
      <c r="T6333">
        <f t="shared" si="888"/>
        <v>100</v>
      </c>
      <c r="U6333" t="str">
        <f t="shared" si="889"/>
        <v>Low</v>
      </c>
      <c r="V6333" t="str">
        <f t="shared" si="890"/>
        <v>Clean</v>
      </c>
    </row>
    <row r="6334" spans="1:22" x14ac:dyDescent="0.3">
      <c r="A6334" t="str">
        <f>Raw_Data!A6334</f>
        <v>26085089</v>
      </c>
      <c r="B6334">
        <f>Raw_Data!B6334</f>
        <v>45680</v>
      </c>
      <c r="C6334" t="str">
        <f>Raw_Data!C6334</f>
        <v>HUMALOG 100 UNIT/ML VIAL</v>
      </c>
      <c r="D6334" t="str">
        <f>Raw_Data!D6334</f>
        <v>2751001</v>
      </c>
      <c r="E6334" t="str">
        <f>Raw_Data!E6334</f>
        <v>MACHADO, MARIA</v>
      </c>
      <c r="F6334" t="str">
        <f>Raw_Data!F6334</f>
        <v>1619100302</v>
      </c>
      <c r="G6334" t="str">
        <f>Raw_Data!H6334</f>
        <v>2</v>
      </c>
      <c r="H6334">
        <f>IFERROR(VLOOKUP(G6334,Store_Map!$A$2:$I$100,3,FALSE),"")</f>
        <v>0</v>
      </c>
      <c r="I6334">
        <f>IFERROR(VLOOKUP(G6334,Store_Map!$A$2:$I$100,4,FALSE),"")</f>
        <v>0</v>
      </c>
      <c r="J6334">
        <f>IFERROR(VLOOKUP(G6334,Store_Map!$A$2:$I$100,5,FALSE),"")</f>
        <v>0</v>
      </c>
      <c r="K6334">
        <f>IFERROR(VLOOKUP(G6334,Store_Map!$A$2:$I$100,6,FALSE),"")</f>
        <v>0</v>
      </c>
      <c r="L6334">
        <f>IFERROR(VLOOKUP(G6334,Store_Map!$A$2:$I$100,7,FALSE),"")</f>
        <v>0</v>
      </c>
      <c r="M6334">
        <f>IFERROR(VLOOKUP(G6334,Store_Map!$A$2:$I$100,8,FALSE),"")</f>
        <v>0</v>
      </c>
      <c r="N6334">
        <f t="shared" si="882"/>
        <v>0</v>
      </c>
      <c r="O6334" t="str">
        <f t="shared" si="883"/>
        <v>PASS</v>
      </c>
      <c r="P6334" t="str">
        <f t="shared" si="884"/>
        <v>REVIEW</v>
      </c>
      <c r="Q6334" t="str">
        <f t="shared" si="885"/>
        <v>PASS</v>
      </c>
      <c r="R6334" t="str">
        <f t="shared" si="886"/>
        <v>PASS</v>
      </c>
      <c r="S6334" t="str">
        <f t="shared" si="887"/>
        <v>REVIEW</v>
      </c>
      <c r="T6334">
        <f t="shared" si="888"/>
        <v>90</v>
      </c>
      <c r="U6334" t="str">
        <f t="shared" si="889"/>
        <v>Low</v>
      </c>
      <c r="V6334" t="str">
        <f t="shared" si="890"/>
        <v>Invalid NDC</v>
      </c>
    </row>
    <row r="6335" spans="1:22" x14ac:dyDescent="0.3">
      <c r="A6335" t="str">
        <f>Raw_Data!A6335</f>
        <v>26085090</v>
      </c>
      <c r="B6335">
        <f>Raw_Data!B6335</f>
        <v>45680</v>
      </c>
      <c r="C6335" t="str">
        <f>Raw_Data!C6335</f>
        <v>METOPROLOL SUCC ER 25 MG TA</v>
      </c>
      <c r="D6335" t="str">
        <f>Raw_Data!D6335</f>
        <v>55111046601</v>
      </c>
      <c r="E6335" t="str">
        <f>Raw_Data!E6335</f>
        <v>BYNE, EDMUND</v>
      </c>
      <c r="F6335" t="str">
        <f>Raw_Data!F6335</f>
        <v>1033186648</v>
      </c>
      <c r="G6335" t="str">
        <f>Raw_Data!H6335</f>
        <v>2</v>
      </c>
      <c r="H6335">
        <f>IFERROR(VLOOKUP(G6335,Store_Map!$A$2:$I$100,3,FALSE),"")</f>
        <v>0</v>
      </c>
      <c r="I6335">
        <f>IFERROR(VLOOKUP(G6335,Store_Map!$A$2:$I$100,4,FALSE),"")</f>
        <v>0</v>
      </c>
      <c r="J6335">
        <f>IFERROR(VLOOKUP(G6335,Store_Map!$A$2:$I$100,5,FALSE),"")</f>
        <v>0</v>
      </c>
      <c r="K6335">
        <f>IFERROR(VLOOKUP(G6335,Store_Map!$A$2:$I$100,6,FALSE),"")</f>
        <v>0</v>
      </c>
      <c r="L6335">
        <f>IFERROR(VLOOKUP(G6335,Store_Map!$A$2:$I$100,7,FALSE),"")</f>
        <v>0</v>
      </c>
      <c r="M6335">
        <f>IFERROR(VLOOKUP(G6335,Store_Map!$A$2:$I$100,8,FALSE),"")</f>
        <v>0</v>
      </c>
      <c r="N6335">
        <f t="shared" si="882"/>
        <v>0</v>
      </c>
      <c r="O6335" t="str">
        <f t="shared" si="883"/>
        <v>PASS</v>
      </c>
      <c r="P6335" t="str">
        <f t="shared" si="884"/>
        <v>PASS</v>
      </c>
      <c r="Q6335" t="str">
        <f t="shared" si="885"/>
        <v>PASS</v>
      </c>
      <c r="R6335" t="str">
        <f t="shared" si="886"/>
        <v>PASS</v>
      </c>
      <c r="S6335" t="str">
        <f t="shared" si="887"/>
        <v>PASS</v>
      </c>
      <c r="T6335">
        <f t="shared" si="888"/>
        <v>100</v>
      </c>
      <c r="U6335" t="str">
        <f t="shared" si="889"/>
        <v>Low</v>
      </c>
      <c r="V6335" t="str">
        <f t="shared" si="890"/>
        <v>Clean</v>
      </c>
    </row>
    <row r="6336" spans="1:22" x14ac:dyDescent="0.3">
      <c r="A6336" t="str">
        <f>Raw_Data!A6336</f>
        <v>26085091</v>
      </c>
      <c r="B6336">
        <f>Raw_Data!B6336</f>
        <v>45680</v>
      </c>
      <c r="C6336" t="str">
        <f>Raw_Data!C6336</f>
        <v>NITROFURANTOIN MONO-MCR 100</v>
      </c>
      <c r="D6336" t="str">
        <f>Raw_Data!D6336</f>
        <v>47781030301</v>
      </c>
      <c r="E6336" t="str">
        <f>Raw_Data!E6336</f>
        <v>FORD, JAMES</v>
      </c>
      <c r="F6336" t="str">
        <f>Raw_Data!F6336</f>
        <v>1033117684</v>
      </c>
      <c r="G6336" t="str">
        <f>Raw_Data!H6336</f>
        <v>2</v>
      </c>
      <c r="H6336">
        <f>IFERROR(VLOOKUP(G6336,Store_Map!$A$2:$I$100,3,FALSE),"")</f>
        <v>0</v>
      </c>
      <c r="I6336">
        <f>IFERROR(VLOOKUP(G6336,Store_Map!$A$2:$I$100,4,FALSE),"")</f>
        <v>0</v>
      </c>
      <c r="J6336">
        <f>IFERROR(VLOOKUP(G6336,Store_Map!$A$2:$I$100,5,FALSE),"")</f>
        <v>0</v>
      </c>
      <c r="K6336">
        <f>IFERROR(VLOOKUP(G6336,Store_Map!$A$2:$I$100,6,FALSE),"")</f>
        <v>0</v>
      </c>
      <c r="L6336">
        <f>IFERROR(VLOOKUP(G6336,Store_Map!$A$2:$I$100,7,FALSE),"")</f>
        <v>0</v>
      </c>
      <c r="M6336">
        <f>IFERROR(VLOOKUP(G6336,Store_Map!$A$2:$I$100,8,FALSE),"")</f>
        <v>0</v>
      </c>
      <c r="N6336">
        <f t="shared" si="882"/>
        <v>0</v>
      </c>
      <c r="O6336" t="str">
        <f t="shared" si="883"/>
        <v>PASS</v>
      </c>
      <c r="P6336" t="str">
        <f t="shared" si="884"/>
        <v>PASS</v>
      </c>
      <c r="Q6336" t="str">
        <f t="shared" si="885"/>
        <v>PASS</v>
      </c>
      <c r="R6336" t="str">
        <f t="shared" si="886"/>
        <v>PASS</v>
      </c>
      <c r="S6336" t="str">
        <f t="shared" si="887"/>
        <v>PASS</v>
      </c>
      <c r="T6336">
        <f t="shared" si="888"/>
        <v>100</v>
      </c>
      <c r="U6336" t="str">
        <f t="shared" si="889"/>
        <v>Low</v>
      </c>
      <c r="V6336" t="str">
        <f t="shared" si="890"/>
        <v>Clean</v>
      </c>
    </row>
    <row r="6337" spans="1:22" x14ac:dyDescent="0.3">
      <c r="A6337" t="str">
        <f>Raw_Data!A6337</f>
        <v>26074023</v>
      </c>
      <c r="B6337">
        <f>Raw_Data!B6337</f>
        <v>45680</v>
      </c>
      <c r="C6337" t="str">
        <f>Raw_Data!C6337</f>
        <v>AMLODIPINE BESYLATE 10 MG T</v>
      </c>
      <c r="D6337" t="str">
        <f>Raw_Data!D6337</f>
        <v>69097012815</v>
      </c>
      <c r="E6337" t="str">
        <f>Raw_Data!E6337</f>
        <v>GIBBS, JON</v>
      </c>
      <c r="F6337" t="str">
        <f>Raw_Data!F6337</f>
        <v>1700896156</v>
      </c>
      <c r="G6337" t="str">
        <f>Raw_Data!H6337</f>
        <v>2</v>
      </c>
      <c r="H6337">
        <f>IFERROR(VLOOKUP(G6337,Store_Map!$A$2:$I$100,3,FALSE),"")</f>
        <v>0</v>
      </c>
      <c r="I6337">
        <f>IFERROR(VLOOKUP(G6337,Store_Map!$A$2:$I$100,4,FALSE),"")</f>
        <v>0</v>
      </c>
      <c r="J6337">
        <f>IFERROR(VLOOKUP(G6337,Store_Map!$A$2:$I$100,5,FALSE),"")</f>
        <v>0</v>
      </c>
      <c r="K6337">
        <f>IFERROR(VLOOKUP(G6337,Store_Map!$A$2:$I$100,6,FALSE),"")</f>
        <v>0</v>
      </c>
      <c r="L6337">
        <f>IFERROR(VLOOKUP(G6337,Store_Map!$A$2:$I$100,7,FALSE),"")</f>
        <v>0</v>
      </c>
      <c r="M6337">
        <f>IFERROR(VLOOKUP(G6337,Store_Map!$A$2:$I$100,8,FALSE),"")</f>
        <v>0</v>
      </c>
      <c r="N6337">
        <f t="shared" si="882"/>
        <v>0</v>
      </c>
      <c r="O6337" t="str">
        <f t="shared" si="883"/>
        <v>PASS</v>
      </c>
      <c r="P6337" t="str">
        <f t="shared" si="884"/>
        <v>PASS</v>
      </c>
      <c r="Q6337" t="str">
        <f t="shared" si="885"/>
        <v>PASS</v>
      </c>
      <c r="R6337" t="str">
        <f t="shared" si="886"/>
        <v>PASS</v>
      </c>
      <c r="S6337" t="str">
        <f t="shared" si="887"/>
        <v>PASS</v>
      </c>
      <c r="T6337">
        <f t="shared" si="888"/>
        <v>100</v>
      </c>
      <c r="U6337" t="str">
        <f t="shared" si="889"/>
        <v>Low</v>
      </c>
      <c r="V6337" t="str">
        <f t="shared" si="890"/>
        <v>Clean</v>
      </c>
    </row>
    <row r="6338" spans="1:22" x14ac:dyDescent="0.3">
      <c r="A6338" t="str">
        <f>Raw_Data!A6338</f>
        <v>26074021</v>
      </c>
      <c r="B6338">
        <f>Raw_Data!B6338</f>
        <v>45680</v>
      </c>
      <c r="C6338" t="str">
        <f>Raw_Data!C6338</f>
        <v>CLOPIDOGREL 75 MG TABLET</v>
      </c>
      <c r="D6338" t="str">
        <f>Raw_Data!D6338</f>
        <v>65862035790</v>
      </c>
      <c r="E6338" t="str">
        <f>Raw_Data!E6338</f>
        <v>GIBBS, JON</v>
      </c>
      <c r="F6338" t="str">
        <f>Raw_Data!F6338</f>
        <v>1700896156</v>
      </c>
      <c r="G6338" t="str">
        <f>Raw_Data!H6338</f>
        <v>2</v>
      </c>
      <c r="H6338">
        <f>IFERROR(VLOOKUP(G6338,Store_Map!$A$2:$I$100,3,FALSE),"")</f>
        <v>0</v>
      </c>
      <c r="I6338">
        <f>IFERROR(VLOOKUP(G6338,Store_Map!$A$2:$I$100,4,FALSE),"")</f>
        <v>0</v>
      </c>
      <c r="J6338">
        <f>IFERROR(VLOOKUP(G6338,Store_Map!$A$2:$I$100,5,FALSE),"")</f>
        <v>0</v>
      </c>
      <c r="K6338">
        <f>IFERROR(VLOOKUP(G6338,Store_Map!$A$2:$I$100,6,FALSE),"")</f>
        <v>0</v>
      </c>
      <c r="L6338">
        <f>IFERROR(VLOOKUP(G6338,Store_Map!$A$2:$I$100,7,FALSE),"")</f>
        <v>0</v>
      </c>
      <c r="M6338">
        <f>IFERROR(VLOOKUP(G6338,Store_Map!$A$2:$I$100,8,FALSE),"")</f>
        <v>0</v>
      </c>
      <c r="N6338">
        <f t="shared" ref="N6338:N6401" si="891">COUNTBLANK(A6338:M6338)</f>
        <v>0</v>
      </c>
      <c r="O6338" t="str">
        <f t="shared" ref="O6338:O6401" si="892">IF(AND(F6338&lt;&gt;"",LEN(F6338)=10,ISNUMBER(--F6338)),"PASS","REVIEW")</f>
        <v>PASS</v>
      </c>
      <c r="P6338" t="str">
        <f t="shared" ref="P6338:P6401" si="893">IF(AND(D6338&lt;&gt;"",OR(LEN(D6338)=10,LEN(D6338)=11),ISNUMBER(--D6338)),"PASS","REVIEW")</f>
        <v>PASS</v>
      </c>
      <c r="Q6338" t="str">
        <f t="shared" ref="Q6338:Q6401" si="894">IF(H6338&lt;&gt;"","PASS","REVIEW")</f>
        <v>PASS</v>
      </c>
      <c r="R6338" t="str">
        <f t="shared" ref="R6338:R6401" si="895">IF(AND(I6338&lt;&gt;"",J6338&lt;&gt;"",K6338&lt;&gt;"",L6338&lt;&gt;"",M6338&lt;&gt;""),"PASS","REVIEW")</f>
        <v>PASS</v>
      </c>
      <c r="S6338" t="str">
        <f t="shared" ref="S6338:S6401" si="896">IF(OR(N6338&gt;0,O6338="REVIEW",P6338="REVIEW",Q6338="REVIEW",R6338="REVIEW"),"REVIEW","PASS")</f>
        <v>PASS</v>
      </c>
      <c r="T6338">
        <f t="shared" ref="T6338:T6401" si="897">MAX(0,100-(N6338*5)-IF(O6338="REVIEW",15,0)-IF(P6338="REVIEW",10,0)-IF(Q6338="REVIEW",10,0)-IF(R6338="REVIEW",20,0))</f>
        <v>100</v>
      </c>
      <c r="U6338" t="str">
        <f t="shared" ref="U6338:U6401" si="898">IF(T6338&gt;=90,"Low",IF(T6338&gt;=70,"Medium","High"))</f>
        <v>Low</v>
      </c>
      <c r="V6338" t="str">
        <f t="shared" ref="V6338:V6401" si="899">IF(N6338&gt;0,"Missing required fields",IF(O6338="REVIEW","Invalid provider NPI",IF(P6338="REVIEW","Invalid NDC",IF(Q6338="REVIEW","Store mapping incomplete",IF(R6338="REVIEW","Entity mapping incomplete","Clean")))))</f>
        <v>Clean</v>
      </c>
    </row>
    <row r="6339" spans="1:22" x14ac:dyDescent="0.3">
      <c r="A6339" t="str">
        <f>Raw_Data!A6339</f>
        <v>26075925</v>
      </c>
      <c r="B6339">
        <f>Raw_Data!B6339</f>
        <v>45680</v>
      </c>
      <c r="C6339" t="str">
        <f>Raw_Data!C6339</f>
        <v>DOXAZOSIN MESYLATE 8 MG TAB</v>
      </c>
      <c r="D6339" t="str">
        <f>Raw_Data!D6339</f>
        <v>59762248007</v>
      </c>
      <c r="E6339" t="str">
        <f>Raw_Data!E6339</f>
        <v>GIBBS, JON</v>
      </c>
      <c r="F6339" t="str">
        <f>Raw_Data!F6339</f>
        <v>1700896156</v>
      </c>
      <c r="G6339" t="str">
        <f>Raw_Data!H6339</f>
        <v>2</v>
      </c>
      <c r="H6339">
        <f>IFERROR(VLOOKUP(G6339,Store_Map!$A$2:$I$100,3,FALSE),"")</f>
        <v>0</v>
      </c>
      <c r="I6339">
        <f>IFERROR(VLOOKUP(G6339,Store_Map!$A$2:$I$100,4,FALSE),"")</f>
        <v>0</v>
      </c>
      <c r="J6339">
        <f>IFERROR(VLOOKUP(G6339,Store_Map!$A$2:$I$100,5,FALSE),"")</f>
        <v>0</v>
      </c>
      <c r="K6339">
        <f>IFERROR(VLOOKUP(G6339,Store_Map!$A$2:$I$100,6,FALSE),"")</f>
        <v>0</v>
      </c>
      <c r="L6339">
        <f>IFERROR(VLOOKUP(G6339,Store_Map!$A$2:$I$100,7,FALSE),"")</f>
        <v>0</v>
      </c>
      <c r="M6339">
        <f>IFERROR(VLOOKUP(G6339,Store_Map!$A$2:$I$100,8,FALSE),"")</f>
        <v>0</v>
      </c>
      <c r="N6339">
        <f t="shared" si="891"/>
        <v>0</v>
      </c>
      <c r="O6339" t="str">
        <f t="shared" si="892"/>
        <v>PASS</v>
      </c>
      <c r="P6339" t="str">
        <f t="shared" si="893"/>
        <v>PASS</v>
      </c>
      <c r="Q6339" t="str">
        <f t="shared" si="894"/>
        <v>PASS</v>
      </c>
      <c r="R6339" t="str">
        <f t="shared" si="895"/>
        <v>PASS</v>
      </c>
      <c r="S6339" t="str">
        <f t="shared" si="896"/>
        <v>PASS</v>
      </c>
      <c r="T6339">
        <f t="shared" si="897"/>
        <v>100</v>
      </c>
      <c r="U6339" t="str">
        <f t="shared" si="898"/>
        <v>Low</v>
      </c>
      <c r="V6339" t="str">
        <f t="shared" si="899"/>
        <v>Clean</v>
      </c>
    </row>
    <row r="6340" spans="1:22" x14ac:dyDescent="0.3">
      <c r="A6340" t="str">
        <f>Raw_Data!A6340</f>
        <v>26075927</v>
      </c>
      <c r="B6340">
        <f>Raw_Data!B6340</f>
        <v>45680</v>
      </c>
      <c r="C6340" t="str">
        <f>Raw_Data!C6340</f>
        <v>FUROSEMIDE 20 MG TABLET</v>
      </c>
      <c r="D6340" t="str">
        <f>Raw_Data!D6340</f>
        <v>69315011610</v>
      </c>
      <c r="E6340" t="str">
        <f>Raw_Data!E6340</f>
        <v>GIBBS, JON</v>
      </c>
      <c r="F6340" t="str">
        <f>Raw_Data!F6340</f>
        <v>1700896156</v>
      </c>
      <c r="G6340" t="str">
        <f>Raw_Data!H6340</f>
        <v>2</v>
      </c>
      <c r="H6340">
        <f>IFERROR(VLOOKUP(G6340,Store_Map!$A$2:$I$100,3,FALSE),"")</f>
        <v>0</v>
      </c>
      <c r="I6340">
        <f>IFERROR(VLOOKUP(G6340,Store_Map!$A$2:$I$100,4,FALSE),"")</f>
        <v>0</v>
      </c>
      <c r="J6340">
        <f>IFERROR(VLOOKUP(G6340,Store_Map!$A$2:$I$100,5,FALSE),"")</f>
        <v>0</v>
      </c>
      <c r="K6340">
        <f>IFERROR(VLOOKUP(G6340,Store_Map!$A$2:$I$100,6,FALSE),"")</f>
        <v>0</v>
      </c>
      <c r="L6340">
        <f>IFERROR(VLOOKUP(G6340,Store_Map!$A$2:$I$100,7,FALSE),"")</f>
        <v>0</v>
      </c>
      <c r="M6340">
        <f>IFERROR(VLOOKUP(G6340,Store_Map!$A$2:$I$100,8,FALSE),"")</f>
        <v>0</v>
      </c>
      <c r="N6340">
        <f t="shared" si="891"/>
        <v>0</v>
      </c>
      <c r="O6340" t="str">
        <f t="shared" si="892"/>
        <v>PASS</v>
      </c>
      <c r="P6340" t="str">
        <f t="shared" si="893"/>
        <v>PASS</v>
      </c>
      <c r="Q6340" t="str">
        <f t="shared" si="894"/>
        <v>PASS</v>
      </c>
      <c r="R6340" t="str">
        <f t="shared" si="895"/>
        <v>PASS</v>
      </c>
      <c r="S6340" t="str">
        <f t="shared" si="896"/>
        <v>PASS</v>
      </c>
      <c r="T6340">
        <f t="shared" si="897"/>
        <v>100</v>
      </c>
      <c r="U6340" t="str">
        <f t="shared" si="898"/>
        <v>Low</v>
      </c>
      <c r="V6340" t="str">
        <f t="shared" si="899"/>
        <v>Clean</v>
      </c>
    </row>
    <row r="6341" spans="1:22" x14ac:dyDescent="0.3">
      <c r="A6341" t="str">
        <f>Raw_Data!A6341</f>
        <v>26074026</v>
      </c>
      <c r="B6341">
        <f>Raw_Data!B6341</f>
        <v>45680</v>
      </c>
      <c r="C6341" t="str">
        <f>Raw_Data!C6341</f>
        <v>LOSARTAN POTASSIUM 50 MG TA</v>
      </c>
      <c r="D6341" t="str">
        <f>Raw_Data!D6341</f>
        <v>65862020299</v>
      </c>
      <c r="E6341" t="str">
        <f>Raw_Data!E6341</f>
        <v>GIBBS, JON</v>
      </c>
      <c r="F6341" t="str">
        <f>Raw_Data!F6341</f>
        <v>1700896156</v>
      </c>
      <c r="G6341" t="str">
        <f>Raw_Data!H6341</f>
        <v>2</v>
      </c>
      <c r="H6341">
        <f>IFERROR(VLOOKUP(G6341,Store_Map!$A$2:$I$100,3,FALSE),"")</f>
        <v>0</v>
      </c>
      <c r="I6341">
        <f>IFERROR(VLOOKUP(G6341,Store_Map!$A$2:$I$100,4,FALSE),"")</f>
        <v>0</v>
      </c>
      <c r="J6341">
        <f>IFERROR(VLOOKUP(G6341,Store_Map!$A$2:$I$100,5,FALSE),"")</f>
        <v>0</v>
      </c>
      <c r="K6341">
        <f>IFERROR(VLOOKUP(G6341,Store_Map!$A$2:$I$100,6,FALSE),"")</f>
        <v>0</v>
      </c>
      <c r="L6341">
        <f>IFERROR(VLOOKUP(G6341,Store_Map!$A$2:$I$100,7,FALSE),"")</f>
        <v>0</v>
      </c>
      <c r="M6341">
        <f>IFERROR(VLOOKUP(G6341,Store_Map!$A$2:$I$100,8,FALSE),"")</f>
        <v>0</v>
      </c>
      <c r="N6341">
        <f t="shared" si="891"/>
        <v>0</v>
      </c>
      <c r="O6341" t="str">
        <f t="shared" si="892"/>
        <v>PASS</v>
      </c>
      <c r="P6341" t="str">
        <f t="shared" si="893"/>
        <v>PASS</v>
      </c>
      <c r="Q6341" t="str">
        <f t="shared" si="894"/>
        <v>PASS</v>
      </c>
      <c r="R6341" t="str">
        <f t="shared" si="895"/>
        <v>PASS</v>
      </c>
      <c r="S6341" t="str">
        <f t="shared" si="896"/>
        <v>PASS</v>
      </c>
      <c r="T6341">
        <f t="shared" si="897"/>
        <v>100</v>
      </c>
      <c r="U6341" t="str">
        <f t="shared" si="898"/>
        <v>Low</v>
      </c>
      <c r="V6341" t="str">
        <f t="shared" si="899"/>
        <v>Clean</v>
      </c>
    </row>
    <row r="6342" spans="1:22" x14ac:dyDescent="0.3">
      <c r="A6342" t="str">
        <f>Raw_Data!A6342</f>
        <v>26083440</v>
      </c>
      <c r="B6342">
        <f>Raw_Data!B6342</f>
        <v>45680</v>
      </c>
      <c r="C6342" t="str">
        <f>Raw_Data!C6342</f>
        <v>DEXCOM G7 SENSOR</v>
      </c>
      <c r="D6342" t="str">
        <f>Raw_Data!D6342</f>
        <v>8627007701</v>
      </c>
      <c r="E6342" t="str">
        <f>Raw_Data!E6342</f>
        <v>YASIN, NURA</v>
      </c>
      <c r="F6342" t="str">
        <f>Raw_Data!F6342</f>
        <v>1265518567</v>
      </c>
      <c r="G6342" t="str">
        <f>Raw_Data!H6342</f>
        <v>2</v>
      </c>
      <c r="H6342">
        <f>IFERROR(VLOOKUP(G6342,Store_Map!$A$2:$I$100,3,FALSE),"")</f>
        <v>0</v>
      </c>
      <c r="I6342">
        <f>IFERROR(VLOOKUP(G6342,Store_Map!$A$2:$I$100,4,FALSE),"")</f>
        <v>0</v>
      </c>
      <c r="J6342">
        <f>IFERROR(VLOOKUP(G6342,Store_Map!$A$2:$I$100,5,FALSE),"")</f>
        <v>0</v>
      </c>
      <c r="K6342">
        <f>IFERROR(VLOOKUP(G6342,Store_Map!$A$2:$I$100,6,FALSE),"")</f>
        <v>0</v>
      </c>
      <c r="L6342">
        <f>IFERROR(VLOOKUP(G6342,Store_Map!$A$2:$I$100,7,FALSE),"")</f>
        <v>0</v>
      </c>
      <c r="M6342">
        <f>IFERROR(VLOOKUP(G6342,Store_Map!$A$2:$I$100,8,FALSE),"")</f>
        <v>0</v>
      </c>
      <c r="N6342">
        <f t="shared" si="891"/>
        <v>0</v>
      </c>
      <c r="O6342" t="str">
        <f t="shared" si="892"/>
        <v>PASS</v>
      </c>
      <c r="P6342" t="str">
        <f t="shared" si="893"/>
        <v>PASS</v>
      </c>
      <c r="Q6342" t="str">
        <f t="shared" si="894"/>
        <v>PASS</v>
      </c>
      <c r="R6342" t="str">
        <f t="shared" si="895"/>
        <v>PASS</v>
      </c>
      <c r="S6342" t="str">
        <f t="shared" si="896"/>
        <v>PASS</v>
      </c>
      <c r="T6342">
        <f t="shared" si="897"/>
        <v>100</v>
      </c>
      <c r="U6342" t="str">
        <f t="shared" si="898"/>
        <v>Low</v>
      </c>
      <c r="V6342" t="str">
        <f t="shared" si="899"/>
        <v>Clean</v>
      </c>
    </row>
    <row r="6343" spans="1:22" x14ac:dyDescent="0.3">
      <c r="A6343" t="str">
        <f>Raw_Data!A6343</f>
        <v>26083427</v>
      </c>
      <c r="B6343">
        <f>Raw_Data!B6343</f>
        <v>45680</v>
      </c>
      <c r="C6343" t="str">
        <f>Raw_Data!C6343</f>
        <v>NOVOLOG 100 UNIT/ML FLEXPEN</v>
      </c>
      <c r="D6343" t="str">
        <f>Raw_Data!D6343</f>
        <v>169633910</v>
      </c>
      <c r="E6343" t="str">
        <f>Raw_Data!E6343</f>
        <v>YASIN, NURA</v>
      </c>
      <c r="F6343" t="str">
        <f>Raw_Data!F6343</f>
        <v>1265518567</v>
      </c>
      <c r="G6343" t="str">
        <f>Raw_Data!H6343</f>
        <v>2</v>
      </c>
      <c r="H6343">
        <f>IFERROR(VLOOKUP(G6343,Store_Map!$A$2:$I$100,3,FALSE),"")</f>
        <v>0</v>
      </c>
      <c r="I6343">
        <f>IFERROR(VLOOKUP(G6343,Store_Map!$A$2:$I$100,4,FALSE),"")</f>
        <v>0</v>
      </c>
      <c r="J6343">
        <f>IFERROR(VLOOKUP(G6343,Store_Map!$A$2:$I$100,5,FALSE),"")</f>
        <v>0</v>
      </c>
      <c r="K6343">
        <f>IFERROR(VLOOKUP(G6343,Store_Map!$A$2:$I$100,6,FALSE),"")</f>
        <v>0</v>
      </c>
      <c r="L6343">
        <f>IFERROR(VLOOKUP(G6343,Store_Map!$A$2:$I$100,7,FALSE),"")</f>
        <v>0</v>
      </c>
      <c r="M6343">
        <f>IFERROR(VLOOKUP(G6343,Store_Map!$A$2:$I$100,8,FALSE),"")</f>
        <v>0</v>
      </c>
      <c r="N6343">
        <f t="shared" si="891"/>
        <v>0</v>
      </c>
      <c r="O6343" t="str">
        <f t="shared" si="892"/>
        <v>PASS</v>
      </c>
      <c r="P6343" t="str">
        <f t="shared" si="893"/>
        <v>REVIEW</v>
      </c>
      <c r="Q6343" t="str">
        <f t="shared" si="894"/>
        <v>PASS</v>
      </c>
      <c r="R6343" t="str">
        <f t="shared" si="895"/>
        <v>PASS</v>
      </c>
      <c r="S6343" t="str">
        <f t="shared" si="896"/>
        <v>REVIEW</v>
      </c>
      <c r="T6343">
        <f t="shared" si="897"/>
        <v>90</v>
      </c>
      <c r="U6343" t="str">
        <f t="shared" si="898"/>
        <v>Low</v>
      </c>
      <c r="V6343" t="str">
        <f t="shared" si="899"/>
        <v>Invalid NDC</v>
      </c>
    </row>
    <row r="6344" spans="1:22" x14ac:dyDescent="0.3">
      <c r="A6344" t="str">
        <f>Raw_Data!A6344</f>
        <v>26082549</v>
      </c>
      <c r="B6344">
        <f>Raw_Data!B6344</f>
        <v>45680</v>
      </c>
      <c r="C6344" t="str">
        <f>Raw_Data!C6344</f>
        <v>ATORVASTATIN 20 MG TABLET</v>
      </c>
      <c r="D6344" t="str">
        <f>Raw_Data!D6344</f>
        <v>60505257908</v>
      </c>
      <c r="E6344" t="str">
        <f>Raw_Data!E6344</f>
        <v>YASIN, NURA</v>
      </c>
      <c r="F6344" t="str">
        <f>Raw_Data!F6344</f>
        <v>1265518567</v>
      </c>
      <c r="G6344" t="str">
        <f>Raw_Data!H6344</f>
        <v>2</v>
      </c>
      <c r="H6344">
        <f>IFERROR(VLOOKUP(G6344,Store_Map!$A$2:$I$100,3,FALSE),"")</f>
        <v>0</v>
      </c>
      <c r="I6344">
        <f>IFERROR(VLOOKUP(G6344,Store_Map!$A$2:$I$100,4,FALSE),"")</f>
        <v>0</v>
      </c>
      <c r="J6344">
        <f>IFERROR(VLOOKUP(G6344,Store_Map!$A$2:$I$100,5,FALSE),"")</f>
        <v>0</v>
      </c>
      <c r="K6344">
        <f>IFERROR(VLOOKUP(G6344,Store_Map!$A$2:$I$100,6,FALSE),"")</f>
        <v>0</v>
      </c>
      <c r="L6344">
        <f>IFERROR(VLOOKUP(G6344,Store_Map!$A$2:$I$100,7,FALSE),"")</f>
        <v>0</v>
      </c>
      <c r="M6344">
        <f>IFERROR(VLOOKUP(G6344,Store_Map!$A$2:$I$100,8,FALSE),"")</f>
        <v>0</v>
      </c>
      <c r="N6344">
        <f t="shared" si="891"/>
        <v>0</v>
      </c>
      <c r="O6344" t="str">
        <f t="shared" si="892"/>
        <v>PASS</v>
      </c>
      <c r="P6344" t="str">
        <f t="shared" si="893"/>
        <v>PASS</v>
      </c>
      <c r="Q6344" t="str">
        <f t="shared" si="894"/>
        <v>PASS</v>
      </c>
      <c r="R6344" t="str">
        <f t="shared" si="895"/>
        <v>PASS</v>
      </c>
      <c r="S6344" t="str">
        <f t="shared" si="896"/>
        <v>PASS</v>
      </c>
      <c r="T6344">
        <f t="shared" si="897"/>
        <v>100</v>
      </c>
      <c r="U6344" t="str">
        <f t="shared" si="898"/>
        <v>Low</v>
      </c>
      <c r="V6344" t="str">
        <f t="shared" si="899"/>
        <v>Clean</v>
      </c>
    </row>
    <row r="6345" spans="1:22" x14ac:dyDescent="0.3">
      <c r="A6345" t="str">
        <f>Raw_Data!A6345</f>
        <v>26083333</v>
      </c>
      <c r="B6345">
        <f>Raw_Data!B6345</f>
        <v>45680</v>
      </c>
      <c r="C6345" t="str">
        <f>Raw_Data!C6345</f>
        <v>METFORMIN HCL 500 MG TABLET</v>
      </c>
      <c r="D6345" t="str">
        <f>Raw_Data!D6345</f>
        <v>65862000899</v>
      </c>
      <c r="E6345" t="str">
        <f>Raw_Data!E6345</f>
        <v>GIBBS, JON</v>
      </c>
      <c r="F6345" t="str">
        <f>Raw_Data!F6345</f>
        <v>1700896156</v>
      </c>
      <c r="G6345" t="str">
        <f>Raw_Data!H6345</f>
        <v>2</v>
      </c>
      <c r="H6345">
        <f>IFERROR(VLOOKUP(G6345,Store_Map!$A$2:$I$100,3,FALSE),"")</f>
        <v>0</v>
      </c>
      <c r="I6345">
        <f>IFERROR(VLOOKUP(G6345,Store_Map!$A$2:$I$100,4,FALSE),"")</f>
        <v>0</v>
      </c>
      <c r="J6345">
        <f>IFERROR(VLOOKUP(G6345,Store_Map!$A$2:$I$100,5,FALSE),"")</f>
        <v>0</v>
      </c>
      <c r="K6345">
        <f>IFERROR(VLOOKUP(G6345,Store_Map!$A$2:$I$100,6,FALSE),"")</f>
        <v>0</v>
      </c>
      <c r="L6345">
        <f>IFERROR(VLOOKUP(G6345,Store_Map!$A$2:$I$100,7,FALSE),"")</f>
        <v>0</v>
      </c>
      <c r="M6345">
        <f>IFERROR(VLOOKUP(G6345,Store_Map!$A$2:$I$100,8,FALSE),"")</f>
        <v>0</v>
      </c>
      <c r="N6345">
        <f t="shared" si="891"/>
        <v>0</v>
      </c>
      <c r="O6345" t="str">
        <f t="shared" si="892"/>
        <v>PASS</v>
      </c>
      <c r="P6345" t="str">
        <f t="shared" si="893"/>
        <v>PASS</v>
      </c>
      <c r="Q6345" t="str">
        <f t="shared" si="894"/>
        <v>PASS</v>
      </c>
      <c r="R6345" t="str">
        <f t="shared" si="895"/>
        <v>PASS</v>
      </c>
      <c r="S6345" t="str">
        <f t="shared" si="896"/>
        <v>PASS</v>
      </c>
      <c r="T6345">
        <f t="shared" si="897"/>
        <v>100</v>
      </c>
      <c r="U6345" t="str">
        <f t="shared" si="898"/>
        <v>Low</v>
      </c>
      <c r="V6345" t="str">
        <f t="shared" si="899"/>
        <v>Clean</v>
      </c>
    </row>
    <row r="6346" spans="1:22" x14ac:dyDescent="0.3">
      <c r="A6346" t="str">
        <f>Raw_Data!A6346</f>
        <v>26074045</v>
      </c>
      <c r="B6346">
        <f>Raw_Data!B6346</f>
        <v>45680</v>
      </c>
      <c r="C6346" t="str">
        <f>Raw_Data!C6346</f>
        <v>ONETOUCH VERIO TEST STRIP</v>
      </c>
      <c r="D6346" t="str">
        <f>Raw_Data!D6346</f>
        <v>53885027210</v>
      </c>
      <c r="E6346" t="str">
        <f>Raw_Data!E6346</f>
        <v>GIBBS, JON</v>
      </c>
      <c r="F6346" t="str">
        <f>Raw_Data!F6346</f>
        <v>1700896156</v>
      </c>
      <c r="G6346" t="str">
        <f>Raw_Data!H6346</f>
        <v>2</v>
      </c>
      <c r="H6346">
        <f>IFERROR(VLOOKUP(G6346,Store_Map!$A$2:$I$100,3,FALSE),"")</f>
        <v>0</v>
      </c>
      <c r="I6346">
        <f>IFERROR(VLOOKUP(G6346,Store_Map!$A$2:$I$100,4,FALSE),"")</f>
        <v>0</v>
      </c>
      <c r="J6346">
        <f>IFERROR(VLOOKUP(G6346,Store_Map!$A$2:$I$100,5,FALSE),"")</f>
        <v>0</v>
      </c>
      <c r="K6346">
        <f>IFERROR(VLOOKUP(G6346,Store_Map!$A$2:$I$100,6,FALSE),"")</f>
        <v>0</v>
      </c>
      <c r="L6346">
        <f>IFERROR(VLOOKUP(G6346,Store_Map!$A$2:$I$100,7,FALSE),"")</f>
        <v>0</v>
      </c>
      <c r="M6346">
        <f>IFERROR(VLOOKUP(G6346,Store_Map!$A$2:$I$100,8,FALSE),"")</f>
        <v>0</v>
      </c>
      <c r="N6346">
        <f t="shared" si="891"/>
        <v>0</v>
      </c>
      <c r="O6346" t="str">
        <f t="shared" si="892"/>
        <v>PASS</v>
      </c>
      <c r="P6346" t="str">
        <f t="shared" si="893"/>
        <v>PASS</v>
      </c>
      <c r="Q6346" t="str">
        <f t="shared" si="894"/>
        <v>PASS</v>
      </c>
      <c r="R6346" t="str">
        <f t="shared" si="895"/>
        <v>PASS</v>
      </c>
      <c r="S6346" t="str">
        <f t="shared" si="896"/>
        <v>PASS</v>
      </c>
      <c r="T6346">
        <f t="shared" si="897"/>
        <v>100</v>
      </c>
      <c r="U6346" t="str">
        <f t="shared" si="898"/>
        <v>Low</v>
      </c>
      <c r="V6346" t="str">
        <f t="shared" si="899"/>
        <v>Clean</v>
      </c>
    </row>
    <row r="6347" spans="1:22" x14ac:dyDescent="0.3">
      <c r="A6347" t="str">
        <f>Raw_Data!A6347</f>
        <v>26074018</v>
      </c>
      <c r="B6347">
        <f>Raw_Data!B6347</f>
        <v>45680</v>
      </c>
      <c r="C6347" t="str">
        <f>Raw_Data!C6347</f>
        <v>TAMSULOSIN HCL 0.4 MG CAPSU</v>
      </c>
      <c r="D6347" t="str">
        <f>Raw_Data!D6347</f>
        <v>65862059801</v>
      </c>
      <c r="E6347" t="str">
        <f>Raw_Data!E6347</f>
        <v>GIBBS, JON</v>
      </c>
      <c r="F6347" t="str">
        <f>Raw_Data!F6347</f>
        <v>1700896156</v>
      </c>
      <c r="G6347" t="str">
        <f>Raw_Data!H6347</f>
        <v>2</v>
      </c>
      <c r="H6347">
        <f>IFERROR(VLOOKUP(G6347,Store_Map!$A$2:$I$100,3,FALSE),"")</f>
        <v>0</v>
      </c>
      <c r="I6347">
        <f>IFERROR(VLOOKUP(G6347,Store_Map!$A$2:$I$100,4,FALSE),"")</f>
        <v>0</v>
      </c>
      <c r="J6347">
        <f>IFERROR(VLOOKUP(G6347,Store_Map!$A$2:$I$100,5,FALSE),"")</f>
        <v>0</v>
      </c>
      <c r="K6347">
        <f>IFERROR(VLOOKUP(G6347,Store_Map!$A$2:$I$100,6,FALSE),"")</f>
        <v>0</v>
      </c>
      <c r="L6347">
        <f>IFERROR(VLOOKUP(G6347,Store_Map!$A$2:$I$100,7,FALSE),"")</f>
        <v>0</v>
      </c>
      <c r="M6347">
        <f>IFERROR(VLOOKUP(G6347,Store_Map!$A$2:$I$100,8,FALSE),"")</f>
        <v>0</v>
      </c>
      <c r="N6347">
        <f t="shared" si="891"/>
        <v>0</v>
      </c>
      <c r="O6347" t="str">
        <f t="shared" si="892"/>
        <v>PASS</v>
      </c>
      <c r="P6347" t="str">
        <f t="shared" si="893"/>
        <v>PASS</v>
      </c>
      <c r="Q6347" t="str">
        <f t="shared" si="894"/>
        <v>PASS</v>
      </c>
      <c r="R6347" t="str">
        <f t="shared" si="895"/>
        <v>PASS</v>
      </c>
      <c r="S6347" t="str">
        <f t="shared" si="896"/>
        <v>PASS</v>
      </c>
      <c r="T6347">
        <f t="shared" si="897"/>
        <v>100</v>
      </c>
      <c r="U6347" t="str">
        <f t="shared" si="898"/>
        <v>Low</v>
      </c>
      <c r="V6347" t="str">
        <f t="shared" si="899"/>
        <v>Clean</v>
      </c>
    </row>
    <row r="6348" spans="1:22" x14ac:dyDescent="0.3">
      <c r="A6348" t="str">
        <f>Raw_Data!A6348</f>
        <v>26085092</v>
      </c>
      <c r="B6348">
        <f>Raw_Data!B6348</f>
        <v>45680</v>
      </c>
      <c r="C6348" t="str">
        <f>Raw_Data!C6348</f>
        <v>BD INSULIN SYR UF 1 ML 8MMX</v>
      </c>
      <c r="D6348" t="str">
        <f>Raw_Data!D6348</f>
        <v>8290328418</v>
      </c>
      <c r="E6348" t="str">
        <f>Raw_Data!E6348</f>
        <v>FORD, JAMES</v>
      </c>
      <c r="F6348" t="str">
        <f>Raw_Data!F6348</f>
        <v>1033117684</v>
      </c>
      <c r="G6348" t="str">
        <f>Raw_Data!H6348</f>
        <v>2</v>
      </c>
      <c r="H6348">
        <f>IFERROR(VLOOKUP(G6348,Store_Map!$A$2:$I$100,3,FALSE),"")</f>
        <v>0</v>
      </c>
      <c r="I6348">
        <f>IFERROR(VLOOKUP(G6348,Store_Map!$A$2:$I$100,4,FALSE),"")</f>
        <v>0</v>
      </c>
      <c r="J6348">
        <f>IFERROR(VLOOKUP(G6348,Store_Map!$A$2:$I$100,5,FALSE),"")</f>
        <v>0</v>
      </c>
      <c r="K6348">
        <f>IFERROR(VLOOKUP(G6348,Store_Map!$A$2:$I$100,6,FALSE),"")</f>
        <v>0</v>
      </c>
      <c r="L6348">
        <f>IFERROR(VLOOKUP(G6348,Store_Map!$A$2:$I$100,7,FALSE),"")</f>
        <v>0</v>
      </c>
      <c r="M6348">
        <f>IFERROR(VLOOKUP(G6348,Store_Map!$A$2:$I$100,8,FALSE),"")</f>
        <v>0</v>
      </c>
      <c r="N6348">
        <f t="shared" si="891"/>
        <v>0</v>
      </c>
      <c r="O6348" t="str">
        <f t="shared" si="892"/>
        <v>PASS</v>
      </c>
      <c r="P6348" t="str">
        <f t="shared" si="893"/>
        <v>PASS</v>
      </c>
      <c r="Q6348" t="str">
        <f t="shared" si="894"/>
        <v>PASS</v>
      </c>
      <c r="R6348" t="str">
        <f t="shared" si="895"/>
        <v>PASS</v>
      </c>
      <c r="S6348" t="str">
        <f t="shared" si="896"/>
        <v>PASS</v>
      </c>
      <c r="T6348">
        <f t="shared" si="897"/>
        <v>100</v>
      </c>
      <c r="U6348" t="str">
        <f t="shared" si="898"/>
        <v>Low</v>
      </c>
      <c r="V6348" t="str">
        <f t="shared" si="899"/>
        <v>Clean</v>
      </c>
    </row>
    <row r="6349" spans="1:22" x14ac:dyDescent="0.3">
      <c r="A6349" t="str">
        <f>Raw_Data!A6349</f>
        <v>26079858</v>
      </c>
      <c r="B6349">
        <f>Raw_Data!B6349</f>
        <v>45680</v>
      </c>
      <c r="C6349" t="str">
        <f>Raw_Data!C6349</f>
        <v>GLIPIZIDE 2.5 MG TABLET</v>
      </c>
      <c r="D6349" t="str">
        <f>Raw_Data!D6349</f>
        <v>52817038510</v>
      </c>
      <c r="E6349" t="str">
        <f>Raw_Data!E6349</f>
        <v>FORD, JAMES</v>
      </c>
      <c r="F6349" t="str">
        <f>Raw_Data!F6349</f>
        <v>1033117684</v>
      </c>
      <c r="G6349" t="str">
        <f>Raw_Data!H6349</f>
        <v>2</v>
      </c>
      <c r="H6349">
        <f>IFERROR(VLOOKUP(G6349,Store_Map!$A$2:$I$100,3,FALSE),"")</f>
        <v>0</v>
      </c>
      <c r="I6349">
        <f>IFERROR(VLOOKUP(G6349,Store_Map!$A$2:$I$100,4,FALSE),"")</f>
        <v>0</v>
      </c>
      <c r="J6349">
        <f>IFERROR(VLOOKUP(G6349,Store_Map!$A$2:$I$100,5,FALSE),"")</f>
        <v>0</v>
      </c>
      <c r="K6349">
        <f>IFERROR(VLOOKUP(G6349,Store_Map!$A$2:$I$100,6,FALSE),"")</f>
        <v>0</v>
      </c>
      <c r="L6349">
        <f>IFERROR(VLOOKUP(G6349,Store_Map!$A$2:$I$100,7,FALSE),"")</f>
        <v>0</v>
      </c>
      <c r="M6349">
        <f>IFERROR(VLOOKUP(G6349,Store_Map!$A$2:$I$100,8,FALSE),"")</f>
        <v>0</v>
      </c>
      <c r="N6349">
        <f t="shared" si="891"/>
        <v>0</v>
      </c>
      <c r="O6349" t="str">
        <f t="shared" si="892"/>
        <v>PASS</v>
      </c>
      <c r="P6349" t="str">
        <f t="shared" si="893"/>
        <v>PASS</v>
      </c>
      <c r="Q6349" t="str">
        <f t="shared" si="894"/>
        <v>PASS</v>
      </c>
      <c r="R6349" t="str">
        <f t="shared" si="895"/>
        <v>PASS</v>
      </c>
      <c r="S6349" t="str">
        <f t="shared" si="896"/>
        <v>PASS</v>
      </c>
      <c r="T6349">
        <f t="shared" si="897"/>
        <v>100</v>
      </c>
      <c r="U6349" t="str">
        <f t="shared" si="898"/>
        <v>Low</v>
      </c>
      <c r="V6349" t="str">
        <f t="shared" si="899"/>
        <v>Clean</v>
      </c>
    </row>
    <row r="6350" spans="1:22" x14ac:dyDescent="0.3">
      <c r="A6350" t="str">
        <f>Raw_Data!A6350</f>
        <v>26085093</v>
      </c>
      <c r="B6350">
        <f>Raw_Data!B6350</f>
        <v>45680</v>
      </c>
      <c r="C6350" t="str">
        <f>Raw_Data!C6350</f>
        <v>BIKTARVY 50-200-25 MG TABLE</v>
      </c>
      <c r="D6350" t="str">
        <f>Raw_Data!D6350</f>
        <v>61958250101</v>
      </c>
      <c r="E6350" t="str">
        <f>Raw_Data!E6350</f>
        <v>DAVIS, KEPLER</v>
      </c>
      <c r="F6350" t="str">
        <f>Raw_Data!F6350</f>
        <v>1740357425</v>
      </c>
      <c r="G6350" t="str">
        <f>Raw_Data!H6350</f>
        <v>2</v>
      </c>
      <c r="H6350">
        <f>IFERROR(VLOOKUP(G6350,Store_Map!$A$2:$I$100,3,FALSE),"")</f>
        <v>0</v>
      </c>
      <c r="I6350">
        <f>IFERROR(VLOOKUP(G6350,Store_Map!$A$2:$I$100,4,FALSE),"")</f>
        <v>0</v>
      </c>
      <c r="J6350">
        <f>IFERROR(VLOOKUP(G6350,Store_Map!$A$2:$I$100,5,FALSE),"")</f>
        <v>0</v>
      </c>
      <c r="K6350">
        <f>IFERROR(VLOOKUP(G6350,Store_Map!$A$2:$I$100,6,FALSE),"")</f>
        <v>0</v>
      </c>
      <c r="L6350">
        <f>IFERROR(VLOOKUP(G6350,Store_Map!$A$2:$I$100,7,FALSE),"")</f>
        <v>0</v>
      </c>
      <c r="M6350">
        <f>IFERROR(VLOOKUP(G6350,Store_Map!$A$2:$I$100,8,FALSE),"")</f>
        <v>0</v>
      </c>
      <c r="N6350">
        <f t="shared" si="891"/>
        <v>0</v>
      </c>
      <c r="O6350" t="str">
        <f t="shared" si="892"/>
        <v>PASS</v>
      </c>
      <c r="P6350" t="str">
        <f t="shared" si="893"/>
        <v>PASS</v>
      </c>
      <c r="Q6350" t="str">
        <f t="shared" si="894"/>
        <v>PASS</v>
      </c>
      <c r="R6350" t="str">
        <f t="shared" si="895"/>
        <v>PASS</v>
      </c>
      <c r="S6350" t="str">
        <f t="shared" si="896"/>
        <v>PASS</v>
      </c>
      <c r="T6350">
        <f t="shared" si="897"/>
        <v>100</v>
      </c>
      <c r="U6350" t="str">
        <f t="shared" si="898"/>
        <v>Low</v>
      </c>
      <c r="V6350" t="str">
        <f t="shared" si="899"/>
        <v>Clean</v>
      </c>
    </row>
    <row r="6351" spans="1:22" x14ac:dyDescent="0.3">
      <c r="A6351" t="str">
        <f>Raw_Data!A6351</f>
        <v>26079947</v>
      </c>
      <c r="B6351">
        <f>Raw_Data!B6351</f>
        <v>45680</v>
      </c>
      <c r="C6351" t="str">
        <f>Raw_Data!C6351</f>
        <v>FARXIGA 10 MG TABLET</v>
      </c>
      <c r="D6351" t="str">
        <f>Raw_Data!D6351</f>
        <v>310621030</v>
      </c>
      <c r="E6351" t="str">
        <f>Raw_Data!E6351</f>
        <v>BYNE, EDMUND</v>
      </c>
      <c r="F6351" t="str">
        <f>Raw_Data!F6351</f>
        <v>1033186648</v>
      </c>
      <c r="G6351" t="str">
        <f>Raw_Data!H6351</f>
        <v>2</v>
      </c>
      <c r="H6351">
        <f>IFERROR(VLOOKUP(G6351,Store_Map!$A$2:$I$100,3,FALSE),"")</f>
        <v>0</v>
      </c>
      <c r="I6351">
        <f>IFERROR(VLOOKUP(G6351,Store_Map!$A$2:$I$100,4,FALSE),"")</f>
        <v>0</v>
      </c>
      <c r="J6351">
        <f>IFERROR(VLOOKUP(G6351,Store_Map!$A$2:$I$100,5,FALSE),"")</f>
        <v>0</v>
      </c>
      <c r="K6351">
        <f>IFERROR(VLOOKUP(G6351,Store_Map!$A$2:$I$100,6,FALSE),"")</f>
        <v>0</v>
      </c>
      <c r="L6351">
        <f>IFERROR(VLOOKUP(G6351,Store_Map!$A$2:$I$100,7,FALSE),"")</f>
        <v>0</v>
      </c>
      <c r="M6351">
        <f>IFERROR(VLOOKUP(G6351,Store_Map!$A$2:$I$100,8,FALSE),"")</f>
        <v>0</v>
      </c>
      <c r="N6351">
        <f t="shared" si="891"/>
        <v>0</v>
      </c>
      <c r="O6351" t="str">
        <f t="shared" si="892"/>
        <v>PASS</v>
      </c>
      <c r="P6351" t="str">
        <f t="shared" si="893"/>
        <v>REVIEW</v>
      </c>
      <c r="Q6351" t="str">
        <f t="shared" si="894"/>
        <v>PASS</v>
      </c>
      <c r="R6351" t="str">
        <f t="shared" si="895"/>
        <v>PASS</v>
      </c>
      <c r="S6351" t="str">
        <f t="shared" si="896"/>
        <v>REVIEW</v>
      </c>
      <c r="T6351">
        <f t="shared" si="897"/>
        <v>90</v>
      </c>
      <c r="U6351" t="str">
        <f t="shared" si="898"/>
        <v>Low</v>
      </c>
      <c r="V6351" t="str">
        <f t="shared" si="899"/>
        <v>Invalid NDC</v>
      </c>
    </row>
    <row r="6352" spans="1:22" x14ac:dyDescent="0.3">
      <c r="A6352" t="str">
        <f>Raw_Data!A6352</f>
        <v>26079496</v>
      </c>
      <c r="B6352">
        <f>Raw_Data!B6352</f>
        <v>45680</v>
      </c>
      <c r="C6352" t="str">
        <f>Raw_Data!C6352</f>
        <v>CROMOLYN 20 MG/2 ML NEB SOL</v>
      </c>
      <c r="D6352" t="str">
        <f>Raw_Data!D6352</f>
        <v>172640649</v>
      </c>
      <c r="E6352" t="str">
        <f>Raw_Data!E6352</f>
        <v>GIBBS, JON</v>
      </c>
      <c r="F6352" t="str">
        <f>Raw_Data!F6352</f>
        <v>1700896156</v>
      </c>
      <c r="G6352" t="str">
        <f>Raw_Data!H6352</f>
        <v>2</v>
      </c>
      <c r="H6352">
        <f>IFERROR(VLOOKUP(G6352,Store_Map!$A$2:$I$100,3,FALSE),"")</f>
        <v>0</v>
      </c>
      <c r="I6352">
        <f>IFERROR(VLOOKUP(G6352,Store_Map!$A$2:$I$100,4,FALSE),"")</f>
        <v>0</v>
      </c>
      <c r="J6352">
        <f>IFERROR(VLOOKUP(G6352,Store_Map!$A$2:$I$100,5,FALSE),"")</f>
        <v>0</v>
      </c>
      <c r="K6352">
        <f>IFERROR(VLOOKUP(G6352,Store_Map!$A$2:$I$100,6,FALSE),"")</f>
        <v>0</v>
      </c>
      <c r="L6352">
        <f>IFERROR(VLOOKUP(G6352,Store_Map!$A$2:$I$100,7,FALSE),"")</f>
        <v>0</v>
      </c>
      <c r="M6352">
        <f>IFERROR(VLOOKUP(G6352,Store_Map!$A$2:$I$100,8,FALSE),"")</f>
        <v>0</v>
      </c>
      <c r="N6352">
        <f t="shared" si="891"/>
        <v>0</v>
      </c>
      <c r="O6352" t="str">
        <f t="shared" si="892"/>
        <v>PASS</v>
      </c>
      <c r="P6352" t="str">
        <f t="shared" si="893"/>
        <v>REVIEW</v>
      </c>
      <c r="Q6352" t="str">
        <f t="shared" si="894"/>
        <v>PASS</v>
      </c>
      <c r="R6352" t="str">
        <f t="shared" si="895"/>
        <v>PASS</v>
      </c>
      <c r="S6352" t="str">
        <f t="shared" si="896"/>
        <v>REVIEW</v>
      </c>
      <c r="T6352">
        <f t="shared" si="897"/>
        <v>90</v>
      </c>
      <c r="U6352" t="str">
        <f t="shared" si="898"/>
        <v>Low</v>
      </c>
      <c r="V6352" t="str">
        <f t="shared" si="899"/>
        <v>Invalid NDC</v>
      </c>
    </row>
    <row r="6353" spans="1:22" x14ac:dyDescent="0.3">
      <c r="A6353" t="str">
        <f>Raw_Data!A6353</f>
        <v>26080307</v>
      </c>
      <c r="B6353">
        <f>Raw_Data!B6353</f>
        <v>45680</v>
      </c>
      <c r="C6353" t="str">
        <f>Raw_Data!C6353</f>
        <v>BD UF NANO PEN NEEDL4MMX32G</v>
      </c>
      <c r="D6353" t="str">
        <f>Raw_Data!D6353</f>
        <v>8290320122</v>
      </c>
      <c r="E6353" t="str">
        <f>Raw_Data!E6353</f>
        <v>PEDERSEN, JENNIFER</v>
      </c>
      <c r="F6353" t="str">
        <f>Raw_Data!F6353</f>
        <v>1073606661</v>
      </c>
      <c r="G6353" t="str">
        <f>Raw_Data!H6353</f>
        <v>2</v>
      </c>
      <c r="H6353">
        <f>IFERROR(VLOOKUP(G6353,Store_Map!$A$2:$I$100,3,FALSE),"")</f>
        <v>0</v>
      </c>
      <c r="I6353">
        <f>IFERROR(VLOOKUP(G6353,Store_Map!$A$2:$I$100,4,FALSE),"")</f>
        <v>0</v>
      </c>
      <c r="J6353">
        <f>IFERROR(VLOOKUP(G6353,Store_Map!$A$2:$I$100,5,FALSE),"")</f>
        <v>0</v>
      </c>
      <c r="K6353">
        <f>IFERROR(VLOOKUP(G6353,Store_Map!$A$2:$I$100,6,FALSE),"")</f>
        <v>0</v>
      </c>
      <c r="L6353">
        <f>IFERROR(VLOOKUP(G6353,Store_Map!$A$2:$I$100,7,FALSE),"")</f>
        <v>0</v>
      </c>
      <c r="M6353">
        <f>IFERROR(VLOOKUP(G6353,Store_Map!$A$2:$I$100,8,FALSE),"")</f>
        <v>0</v>
      </c>
      <c r="N6353">
        <f t="shared" si="891"/>
        <v>0</v>
      </c>
      <c r="O6353" t="str">
        <f t="shared" si="892"/>
        <v>PASS</v>
      </c>
      <c r="P6353" t="str">
        <f t="shared" si="893"/>
        <v>PASS</v>
      </c>
      <c r="Q6353" t="str">
        <f t="shared" si="894"/>
        <v>PASS</v>
      </c>
      <c r="R6353" t="str">
        <f t="shared" si="895"/>
        <v>PASS</v>
      </c>
      <c r="S6353" t="str">
        <f t="shared" si="896"/>
        <v>PASS</v>
      </c>
      <c r="T6353">
        <f t="shared" si="897"/>
        <v>100</v>
      </c>
      <c r="U6353" t="str">
        <f t="shared" si="898"/>
        <v>Low</v>
      </c>
      <c r="V6353" t="str">
        <f t="shared" si="899"/>
        <v>Clean</v>
      </c>
    </row>
    <row r="6354" spans="1:22" x14ac:dyDescent="0.3">
      <c r="A6354" t="str">
        <f>Raw_Data!A6354</f>
        <v>26080306</v>
      </c>
      <c r="B6354">
        <f>Raw_Data!B6354</f>
        <v>45680</v>
      </c>
      <c r="C6354" t="str">
        <f>Raw_Data!C6354</f>
        <v>JARDIANCE 25 MG TABLET</v>
      </c>
      <c r="D6354" t="str">
        <f>Raw_Data!D6354</f>
        <v>597015390</v>
      </c>
      <c r="E6354" t="str">
        <f>Raw_Data!E6354</f>
        <v>PEDERSEN, JENNIFER</v>
      </c>
      <c r="F6354" t="str">
        <f>Raw_Data!F6354</f>
        <v>1073606661</v>
      </c>
      <c r="G6354" t="str">
        <f>Raw_Data!H6354</f>
        <v>2</v>
      </c>
      <c r="H6354">
        <f>IFERROR(VLOOKUP(G6354,Store_Map!$A$2:$I$100,3,FALSE),"")</f>
        <v>0</v>
      </c>
      <c r="I6354">
        <f>IFERROR(VLOOKUP(G6354,Store_Map!$A$2:$I$100,4,FALSE),"")</f>
        <v>0</v>
      </c>
      <c r="J6354">
        <f>IFERROR(VLOOKUP(G6354,Store_Map!$A$2:$I$100,5,FALSE),"")</f>
        <v>0</v>
      </c>
      <c r="K6354">
        <f>IFERROR(VLOOKUP(G6354,Store_Map!$A$2:$I$100,6,FALSE),"")</f>
        <v>0</v>
      </c>
      <c r="L6354">
        <f>IFERROR(VLOOKUP(G6354,Store_Map!$A$2:$I$100,7,FALSE),"")</f>
        <v>0</v>
      </c>
      <c r="M6354">
        <f>IFERROR(VLOOKUP(G6354,Store_Map!$A$2:$I$100,8,FALSE),"")</f>
        <v>0</v>
      </c>
      <c r="N6354">
        <f t="shared" si="891"/>
        <v>0</v>
      </c>
      <c r="O6354" t="str">
        <f t="shared" si="892"/>
        <v>PASS</v>
      </c>
      <c r="P6354" t="str">
        <f t="shared" si="893"/>
        <v>REVIEW</v>
      </c>
      <c r="Q6354" t="str">
        <f t="shared" si="894"/>
        <v>PASS</v>
      </c>
      <c r="R6354" t="str">
        <f t="shared" si="895"/>
        <v>PASS</v>
      </c>
      <c r="S6354" t="str">
        <f t="shared" si="896"/>
        <v>REVIEW</v>
      </c>
      <c r="T6354">
        <f t="shared" si="897"/>
        <v>90</v>
      </c>
      <c r="U6354" t="str">
        <f t="shared" si="898"/>
        <v>Low</v>
      </c>
      <c r="V6354" t="str">
        <f t="shared" si="899"/>
        <v>Invalid NDC</v>
      </c>
    </row>
    <row r="6355" spans="1:22" x14ac:dyDescent="0.3">
      <c r="A6355" t="str">
        <f>Raw_Data!A6355</f>
        <v>26080311</v>
      </c>
      <c r="B6355">
        <f>Raw_Data!B6355</f>
        <v>45680</v>
      </c>
      <c r="C6355" t="str">
        <f>Raw_Data!C6355</f>
        <v>ROSUVASTATIN CALCIUM 10 MG</v>
      </c>
      <c r="D6355" t="str">
        <f>Raw_Data!D6355</f>
        <v>68462026290</v>
      </c>
      <c r="E6355" t="str">
        <f>Raw_Data!E6355</f>
        <v>PEDERSEN, JENNIFER</v>
      </c>
      <c r="F6355" t="str">
        <f>Raw_Data!F6355</f>
        <v>1073606661</v>
      </c>
      <c r="G6355" t="str">
        <f>Raw_Data!H6355</f>
        <v>2</v>
      </c>
      <c r="H6355">
        <f>IFERROR(VLOOKUP(G6355,Store_Map!$A$2:$I$100,3,FALSE),"")</f>
        <v>0</v>
      </c>
      <c r="I6355">
        <f>IFERROR(VLOOKUP(G6355,Store_Map!$A$2:$I$100,4,FALSE),"")</f>
        <v>0</v>
      </c>
      <c r="J6355">
        <f>IFERROR(VLOOKUP(G6355,Store_Map!$A$2:$I$100,5,FALSE),"")</f>
        <v>0</v>
      </c>
      <c r="K6355">
        <f>IFERROR(VLOOKUP(G6355,Store_Map!$A$2:$I$100,6,FALSE),"")</f>
        <v>0</v>
      </c>
      <c r="L6355">
        <f>IFERROR(VLOOKUP(G6355,Store_Map!$A$2:$I$100,7,FALSE),"")</f>
        <v>0</v>
      </c>
      <c r="M6355">
        <f>IFERROR(VLOOKUP(G6355,Store_Map!$A$2:$I$100,8,FALSE),"")</f>
        <v>0</v>
      </c>
      <c r="N6355">
        <f t="shared" si="891"/>
        <v>0</v>
      </c>
      <c r="O6355" t="str">
        <f t="shared" si="892"/>
        <v>PASS</v>
      </c>
      <c r="P6355" t="str">
        <f t="shared" si="893"/>
        <v>PASS</v>
      </c>
      <c r="Q6355" t="str">
        <f t="shared" si="894"/>
        <v>PASS</v>
      </c>
      <c r="R6355" t="str">
        <f t="shared" si="895"/>
        <v>PASS</v>
      </c>
      <c r="S6355" t="str">
        <f t="shared" si="896"/>
        <v>PASS</v>
      </c>
      <c r="T6355">
        <f t="shared" si="897"/>
        <v>100</v>
      </c>
      <c r="U6355" t="str">
        <f t="shared" si="898"/>
        <v>Low</v>
      </c>
      <c r="V6355" t="str">
        <f t="shared" si="899"/>
        <v>Clean</v>
      </c>
    </row>
    <row r="6356" spans="1:22" x14ac:dyDescent="0.3">
      <c r="A6356" t="str">
        <f>Raw_Data!A6356</f>
        <v>26080310</v>
      </c>
      <c r="B6356">
        <f>Raw_Data!B6356</f>
        <v>45680</v>
      </c>
      <c r="C6356" t="str">
        <f>Raw_Data!C6356</f>
        <v>TRESIBA FLEXTOUCH 200 UNIT/</v>
      </c>
      <c r="D6356" t="str">
        <f>Raw_Data!D6356</f>
        <v>169255013</v>
      </c>
      <c r="E6356" t="str">
        <f>Raw_Data!E6356</f>
        <v>PEDERSEN, JENNIFER</v>
      </c>
      <c r="F6356" t="str">
        <f>Raw_Data!F6356</f>
        <v>1073606661</v>
      </c>
      <c r="G6356" t="str">
        <f>Raw_Data!H6356</f>
        <v>2</v>
      </c>
      <c r="H6356">
        <f>IFERROR(VLOOKUP(G6356,Store_Map!$A$2:$I$100,3,FALSE),"")</f>
        <v>0</v>
      </c>
      <c r="I6356">
        <f>IFERROR(VLOOKUP(G6356,Store_Map!$A$2:$I$100,4,FALSE),"")</f>
        <v>0</v>
      </c>
      <c r="J6356">
        <f>IFERROR(VLOOKUP(G6356,Store_Map!$A$2:$I$100,5,FALSE),"")</f>
        <v>0</v>
      </c>
      <c r="K6356">
        <f>IFERROR(VLOOKUP(G6356,Store_Map!$A$2:$I$100,6,FALSE),"")</f>
        <v>0</v>
      </c>
      <c r="L6356">
        <f>IFERROR(VLOOKUP(G6356,Store_Map!$A$2:$I$100,7,FALSE),"")</f>
        <v>0</v>
      </c>
      <c r="M6356">
        <f>IFERROR(VLOOKUP(G6356,Store_Map!$A$2:$I$100,8,FALSE),"")</f>
        <v>0</v>
      </c>
      <c r="N6356">
        <f t="shared" si="891"/>
        <v>0</v>
      </c>
      <c r="O6356" t="str">
        <f t="shared" si="892"/>
        <v>PASS</v>
      </c>
      <c r="P6356" t="str">
        <f t="shared" si="893"/>
        <v>REVIEW</v>
      </c>
      <c r="Q6356" t="str">
        <f t="shared" si="894"/>
        <v>PASS</v>
      </c>
      <c r="R6356" t="str">
        <f t="shared" si="895"/>
        <v>PASS</v>
      </c>
      <c r="S6356" t="str">
        <f t="shared" si="896"/>
        <v>REVIEW</v>
      </c>
      <c r="T6356">
        <f t="shared" si="897"/>
        <v>90</v>
      </c>
      <c r="U6356" t="str">
        <f t="shared" si="898"/>
        <v>Low</v>
      </c>
      <c r="V6356" t="str">
        <f t="shared" si="899"/>
        <v>Invalid NDC</v>
      </c>
    </row>
    <row r="6357" spans="1:22" x14ac:dyDescent="0.3">
      <c r="A6357" t="str">
        <f>Raw_Data!A6357</f>
        <v>26072706</v>
      </c>
      <c r="B6357">
        <f>Raw_Data!B6357</f>
        <v>45680</v>
      </c>
      <c r="C6357" t="str">
        <f>Raw_Data!C6357</f>
        <v>TRUEPLUS ULTRA THIN 30G LAN</v>
      </c>
      <c r="D6357" t="str">
        <f>Raw_Data!D6357</f>
        <v>56151014401</v>
      </c>
      <c r="E6357" t="str">
        <f>Raw_Data!E6357</f>
        <v>FORD, JAMES</v>
      </c>
      <c r="F6357" t="str">
        <f>Raw_Data!F6357</f>
        <v>1033117684</v>
      </c>
      <c r="G6357" t="str">
        <f>Raw_Data!H6357</f>
        <v>2</v>
      </c>
      <c r="H6357">
        <f>IFERROR(VLOOKUP(G6357,Store_Map!$A$2:$I$100,3,FALSE),"")</f>
        <v>0</v>
      </c>
      <c r="I6357">
        <f>IFERROR(VLOOKUP(G6357,Store_Map!$A$2:$I$100,4,FALSE),"")</f>
        <v>0</v>
      </c>
      <c r="J6357">
        <f>IFERROR(VLOOKUP(G6357,Store_Map!$A$2:$I$100,5,FALSE),"")</f>
        <v>0</v>
      </c>
      <c r="K6357">
        <f>IFERROR(VLOOKUP(G6357,Store_Map!$A$2:$I$100,6,FALSE),"")</f>
        <v>0</v>
      </c>
      <c r="L6357">
        <f>IFERROR(VLOOKUP(G6357,Store_Map!$A$2:$I$100,7,FALSE),"")</f>
        <v>0</v>
      </c>
      <c r="M6357">
        <f>IFERROR(VLOOKUP(G6357,Store_Map!$A$2:$I$100,8,FALSE),"")</f>
        <v>0</v>
      </c>
      <c r="N6357">
        <f t="shared" si="891"/>
        <v>0</v>
      </c>
      <c r="O6357" t="str">
        <f t="shared" si="892"/>
        <v>PASS</v>
      </c>
      <c r="P6357" t="str">
        <f t="shared" si="893"/>
        <v>PASS</v>
      </c>
      <c r="Q6357" t="str">
        <f t="shared" si="894"/>
        <v>PASS</v>
      </c>
      <c r="R6357" t="str">
        <f t="shared" si="895"/>
        <v>PASS</v>
      </c>
      <c r="S6357" t="str">
        <f t="shared" si="896"/>
        <v>PASS</v>
      </c>
      <c r="T6357">
        <f t="shared" si="897"/>
        <v>100</v>
      </c>
      <c r="U6357" t="str">
        <f t="shared" si="898"/>
        <v>Low</v>
      </c>
      <c r="V6357" t="str">
        <f t="shared" si="899"/>
        <v>Clean</v>
      </c>
    </row>
    <row r="6358" spans="1:22" x14ac:dyDescent="0.3">
      <c r="A6358" t="str">
        <f>Raw_Data!A6358</f>
        <v>26081690</v>
      </c>
      <c r="B6358">
        <f>Raw_Data!B6358</f>
        <v>45680</v>
      </c>
      <c r="C6358" t="str">
        <f>Raw_Data!C6358</f>
        <v>INSULIN LISPRO 100 UNIT/MLP</v>
      </c>
      <c r="D6358" t="str">
        <f>Raw_Data!D6358</f>
        <v>2822259</v>
      </c>
      <c r="E6358" t="str">
        <f>Raw_Data!E6358</f>
        <v>FORD, JAMES</v>
      </c>
      <c r="F6358" t="str">
        <f>Raw_Data!F6358</f>
        <v>1033117684</v>
      </c>
      <c r="G6358" t="str">
        <f>Raw_Data!H6358</f>
        <v>2</v>
      </c>
      <c r="H6358">
        <f>IFERROR(VLOOKUP(G6358,Store_Map!$A$2:$I$100,3,FALSE),"")</f>
        <v>0</v>
      </c>
      <c r="I6358">
        <f>IFERROR(VLOOKUP(G6358,Store_Map!$A$2:$I$100,4,FALSE),"")</f>
        <v>0</v>
      </c>
      <c r="J6358">
        <f>IFERROR(VLOOKUP(G6358,Store_Map!$A$2:$I$100,5,FALSE),"")</f>
        <v>0</v>
      </c>
      <c r="K6358">
        <f>IFERROR(VLOOKUP(G6358,Store_Map!$A$2:$I$100,6,FALSE),"")</f>
        <v>0</v>
      </c>
      <c r="L6358">
        <f>IFERROR(VLOOKUP(G6358,Store_Map!$A$2:$I$100,7,FALSE),"")</f>
        <v>0</v>
      </c>
      <c r="M6358">
        <f>IFERROR(VLOOKUP(G6358,Store_Map!$A$2:$I$100,8,FALSE),"")</f>
        <v>0</v>
      </c>
      <c r="N6358">
        <f t="shared" si="891"/>
        <v>0</v>
      </c>
      <c r="O6358" t="str">
        <f t="shared" si="892"/>
        <v>PASS</v>
      </c>
      <c r="P6358" t="str">
        <f t="shared" si="893"/>
        <v>REVIEW</v>
      </c>
      <c r="Q6358" t="str">
        <f t="shared" si="894"/>
        <v>PASS</v>
      </c>
      <c r="R6358" t="str">
        <f t="shared" si="895"/>
        <v>PASS</v>
      </c>
      <c r="S6358" t="str">
        <f t="shared" si="896"/>
        <v>REVIEW</v>
      </c>
      <c r="T6358">
        <f t="shared" si="897"/>
        <v>90</v>
      </c>
      <c r="U6358" t="str">
        <f t="shared" si="898"/>
        <v>Low</v>
      </c>
      <c r="V6358" t="str">
        <f t="shared" si="899"/>
        <v>Invalid NDC</v>
      </c>
    </row>
    <row r="6359" spans="1:22" x14ac:dyDescent="0.3">
      <c r="A6359" t="str">
        <f>Raw_Data!A6359</f>
        <v>26080219</v>
      </c>
      <c r="B6359">
        <f>Raw_Data!B6359</f>
        <v>45680</v>
      </c>
      <c r="C6359" t="str">
        <f>Raw_Data!C6359</f>
        <v>FAMOTIDINE 40 MG TABLET</v>
      </c>
      <c r="D6359" t="str">
        <f>Raw_Data!D6359</f>
        <v>65862086001</v>
      </c>
      <c r="E6359" t="str">
        <f>Raw_Data!E6359</f>
        <v>FORD, JAMES</v>
      </c>
      <c r="F6359" t="str">
        <f>Raw_Data!F6359</f>
        <v>1033117684</v>
      </c>
      <c r="G6359" t="str">
        <f>Raw_Data!H6359</f>
        <v>2</v>
      </c>
      <c r="H6359">
        <f>IFERROR(VLOOKUP(G6359,Store_Map!$A$2:$I$100,3,FALSE),"")</f>
        <v>0</v>
      </c>
      <c r="I6359">
        <f>IFERROR(VLOOKUP(G6359,Store_Map!$A$2:$I$100,4,FALSE),"")</f>
        <v>0</v>
      </c>
      <c r="J6359">
        <f>IFERROR(VLOOKUP(G6359,Store_Map!$A$2:$I$100,5,FALSE),"")</f>
        <v>0</v>
      </c>
      <c r="K6359">
        <f>IFERROR(VLOOKUP(G6359,Store_Map!$A$2:$I$100,6,FALSE),"")</f>
        <v>0</v>
      </c>
      <c r="L6359">
        <f>IFERROR(VLOOKUP(G6359,Store_Map!$A$2:$I$100,7,FALSE),"")</f>
        <v>0</v>
      </c>
      <c r="M6359">
        <f>IFERROR(VLOOKUP(G6359,Store_Map!$A$2:$I$100,8,FALSE),"")</f>
        <v>0</v>
      </c>
      <c r="N6359">
        <f t="shared" si="891"/>
        <v>0</v>
      </c>
      <c r="O6359" t="str">
        <f t="shared" si="892"/>
        <v>PASS</v>
      </c>
      <c r="P6359" t="str">
        <f t="shared" si="893"/>
        <v>PASS</v>
      </c>
      <c r="Q6359" t="str">
        <f t="shared" si="894"/>
        <v>PASS</v>
      </c>
      <c r="R6359" t="str">
        <f t="shared" si="895"/>
        <v>PASS</v>
      </c>
      <c r="S6359" t="str">
        <f t="shared" si="896"/>
        <v>PASS</v>
      </c>
      <c r="T6359">
        <f t="shared" si="897"/>
        <v>100</v>
      </c>
      <c r="U6359" t="str">
        <f t="shared" si="898"/>
        <v>Low</v>
      </c>
      <c r="V6359" t="str">
        <f t="shared" si="899"/>
        <v>Clean</v>
      </c>
    </row>
    <row r="6360" spans="1:22" x14ac:dyDescent="0.3">
      <c r="A6360" t="str">
        <f>Raw_Data!A6360</f>
        <v>26081691</v>
      </c>
      <c r="B6360">
        <f>Raw_Data!B6360</f>
        <v>45680</v>
      </c>
      <c r="C6360" t="str">
        <f>Raw_Data!C6360</f>
        <v>CREON DR 6,000 UNIT CAPSULE</v>
      </c>
      <c r="D6360" t="str">
        <f>Raw_Data!D6360</f>
        <v>32004670</v>
      </c>
      <c r="E6360" t="str">
        <f>Raw_Data!E6360</f>
        <v>FORD, JAMES</v>
      </c>
      <c r="F6360" t="str">
        <f>Raw_Data!F6360</f>
        <v>1033117684</v>
      </c>
      <c r="G6360" t="str">
        <f>Raw_Data!H6360</f>
        <v>2</v>
      </c>
      <c r="H6360">
        <f>IFERROR(VLOOKUP(G6360,Store_Map!$A$2:$I$100,3,FALSE),"")</f>
        <v>0</v>
      </c>
      <c r="I6360">
        <f>IFERROR(VLOOKUP(G6360,Store_Map!$A$2:$I$100,4,FALSE),"")</f>
        <v>0</v>
      </c>
      <c r="J6360">
        <f>IFERROR(VLOOKUP(G6360,Store_Map!$A$2:$I$100,5,FALSE),"")</f>
        <v>0</v>
      </c>
      <c r="K6360">
        <f>IFERROR(VLOOKUP(G6360,Store_Map!$A$2:$I$100,6,FALSE),"")</f>
        <v>0</v>
      </c>
      <c r="L6360">
        <f>IFERROR(VLOOKUP(G6360,Store_Map!$A$2:$I$100,7,FALSE),"")</f>
        <v>0</v>
      </c>
      <c r="M6360">
        <f>IFERROR(VLOOKUP(G6360,Store_Map!$A$2:$I$100,8,FALSE),"")</f>
        <v>0</v>
      </c>
      <c r="N6360">
        <f t="shared" si="891"/>
        <v>0</v>
      </c>
      <c r="O6360" t="str">
        <f t="shared" si="892"/>
        <v>PASS</v>
      </c>
      <c r="P6360" t="str">
        <f t="shared" si="893"/>
        <v>REVIEW</v>
      </c>
      <c r="Q6360" t="str">
        <f t="shared" si="894"/>
        <v>PASS</v>
      </c>
      <c r="R6360" t="str">
        <f t="shared" si="895"/>
        <v>PASS</v>
      </c>
      <c r="S6360" t="str">
        <f t="shared" si="896"/>
        <v>REVIEW</v>
      </c>
      <c r="T6360">
        <f t="shared" si="897"/>
        <v>90</v>
      </c>
      <c r="U6360" t="str">
        <f t="shared" si="898"/>
        <v>Low</v>
      </c>
      <c r="V6360" t="str">
        <f t="shared" si="899"/>
        <v>Invalid NDC</v>
      </c>
    </row>
    <row r="6361" spans="1:22" x14ac:dyDescent="0.3">
      <c r="A6361" t="str">
        <f>Raw_Data!A6361</f>
        <v>26083039</v>
      </c>
      <c r="B6361">
        <f>Raw_Data!B6361</f>
        <v>45680</v>
      </c>
      <c r="C6361" t="str">
        <f>Raw_Data!C6361</f>
        <v>POTASSIUM CL ER 20 MEQ TABL</v>
      </c>
      <c r="D6361" t="str">
        <f>Raw_Data!D6361</f>
        <v>62037072001</v>
      </c>
      <c r="E6361" t="str">
        <f>Raw_Data!E6361</f>
        <v>FORD, JAMES</v>
      </c>
      <c r="F6361" t="str">
        <f>Raw_Data!F6361</f>
        <v>1033117684</v>
      </c>
      <c r="G6361" t="str">
        <f>Raw_Data!H6361</f>
        <v>2</v>
      </c>
      <c r="H6361">
        <f>IFERROR(VLOOKUP(G6361,Store_Map!$A$2:$I$100,3,FALSE),"")</f>
        <v>0</v>
      </c>
      <c r="I6361">
        <f>IFERROR(VLOOKUP(G6361,Store_Map!$A$2:$I$100,4,FALSE),"")</f>
        <v>0</v>
      </c>
      <c r="J6361">
        <f>IFERROR(VLOOKUP(G6361,Store_Map!$A$2:$I$100,5,FALSE),"")</f>
        <v>0</v>
      </c>
      <c r="K6361">
        <f>IFERROR(VLOOKUP(G6361,Store_Map!$A$2:$I$100,6,FALSE),"")</f>
        <v>0</v>
      </c>
      <c r="L6361">
        <f>IFERROR(VLOOKUP(G6361,Store_Map!$A$2:$I$100,7,FALSE),"")</f>
        <v>0</v>
      </c>
      <c r="M6361">
        <f>IFERROR(VLOOKUP(G6361,Store_Map!$A$2:$I$100,8,FALSE),"")</f>
        <v>0</v>
      </c>
      <c r="N6361">
        <f t="shared" si="891"/>
        <v>0</v>
      </c>
      <c r="O6361" t="str">
        <f t="shared" si="892"/>
        <v>PASS</v>
      </c>
      <c r="P6361" t="str">
        <f t="shared" si="893"/>
        <v>PASS</v>
      </c>
      <c r="Q6361" t="str">
        <f t="shared" si="894"/>
        <v>PASS</v>
      </c>
      <c r="R6361" t="str">
        <f t="shared" si="895"/>
        <v>PASS</v>
      </c>
      <c r="S6361" t="str">
        <f t="shared" si="896"/>
        <v>PASS</v>
      </c>
      <c r="T6361">
        <f t="shared" si="897"/>
        <v>100</v>
      </c>
      <c r="U6361" t="str">
        <f t="shared" si="898"/>
        <v>Low</v>
      </c>
      <c r="V6361" t="str">
        <f t="shared" si="899"/>
        <v>Clean</v>
      </c>
    </row>
    <row r="6362" spans="1:22" x14ac:dyDescent="0.3">
      <c r="A6362" t="str">
        <f>Raw_Data!A6362</f>
        <v>26081514</v>
      </c>
      <c r="B6362">
        <f>Raw_Data!B6362</f>
        <v>45680</v>
      </c>
      <c r="C6362" t="str">
        <f>Raw_Data!C6362</f>
        <v>AMLODIPINE BESYLATE 5 MG TA</v>
      </c>
      <c r="D6362" t="str">
        <f>Raw_Data!D6362</f>
        <v>69097012715</v>
      </c>
      <c r="E6362" t="str">
        <f>Raw_Data!E6362</f>
        <v>FORD, JAMES</v>
      </c>
      <c r="F6362" t="str">
        <f>Raw_Data!F6362</f>
        <v>1033117684</v>
      </c>
      <c r="G6362" t="str">
        <f>Raw_Data!H6362</f>
        <v>2</v>
      </c>
      <c r="H6362">
        <f>IFERROR(VLOOKUP(G6362,Store_Map!$A$2:$I$100,3,FALSE),"")</f>
        <v>0</v>
      </c>
      <c r="I6362">
        <f>IFERROR(VLOOKUP(G6362,Store_Map!$A$2:$I$100,4,FALSE),"")</f>
        <v>0</v>
      </c>
      <c r="J6362">
        <f>IFERROR(VLOOKUP(G6362,Store_Map!$A$2:$I$100,5,FALSE),"")</f>
        <v>0</v>
      </c>
      <c r="K6362">
        <f>IFERROR(VLOOKUP(G6362,Store_Map!$A$2:$I$100,6,FALSE),"")</f>
        <v>0</v>
      </c>
      <c r="L6362">
        <f>IFERROR(VLOOKUP(G6362,Store_Map!$A$2:$I$100,7,FALSE),"")</f>
        <v>0</v>
      </c>
      <c r="M6362">
        <f>IFERROR(VLOOKUP(G6362,Store_Map!$A$2:$I$100,8,FALSE),"")</f>
        <v>0</v>
      </c>
      <c r="N6362">
        <f t="shared" si="891"/>
        <v>0</v>
      </c>
      <c r="O6362" t="str">
        <f t="shared" si="892"/>
        <v>PASS</v>
      </c>
      <c r="P6362" t="str">
        <f t="shared" si="893"/>
        <v>PASS</v>
      </c>
      <c r="Q6362" t="str">
        <f t="shared" si="894"/>
        <v>PASS</v>
      </c>
      <c r="R6362" t="str">
        <f t="shared" si="895"/>
        <v>PASS</v>
      </c>
      <c r="S6362" t="str">
        <f t="shared" si="896"/>
        <v>PASS</v>
      </c>
      <c r="T6362">
        <f t="shared" si="897"/>
        <v>100</v>
      </c>
      <c r="U6362" t="str">
        <f t="shared" si="898"/>
        <v>Low</v>
      </c>
      <c r="V6362" t="str">
        <f t="shared" si="899"/>
        <v>Clean</v>
      </c>
    </row>
    <row r="6363" spans="1:22" x14ac:dyDescent="0.3">
      <c r="A6363" t="str">
        <f>Raw_Data!A6363</f>
        <v>26083038</v>
      </c>
      <c r="B6363">
        <f>Raw_Data!B6363</f>
        <v>45680</v>
      </c>
      <c r="C6363" t="str">
        <f>Raw_Data!C6363</f>
        <v>FUROSEMIDE 40 MG TABLET</v>
      </c>
      <c r="D6363" t="str">
        <f>Raw_Data!D6363</f>
        <v>69315011710</v>
      </c>
      <c r="E6363" t="str">
        <f>Raw_Data!E6363</f>
        <v>FORD, JAMES</v>
      </c>
      <c r="F6363" t="str">
        <f>Raw_Data!F6363</f>
        <v>1033117684</v>
      </c>
      <c r="G6363" t="str">
        <f>Raw_Data!H6363</f>
        <v>2</v>
      </c>
      <c r="H6363">
        <f>IFERROR(VLOOKUP(G6363,Store_Map!$A$2:$I$100,3,FALSE),"")</f>
        <v>0</v>
      </c>
      <c r="I6363">
        <f>IFERROR(VLOOKUP(G6363,Store_Map!$A$2:$I$100,4,FALSE),"")</f>
        <v>0</v>
      </c>
      <c r="J6363">
        <f>IFERROR(VLOOKUP(G6363,Store_Map!$A$2:$I$100,5,FALSE),"")</f>
        <v>0</v>
      </c>
      <c r="K6363">
        <f>IFERROR(VLOOKUP(G6363,Store_Map!$A$2:$I$100,6,FALSE),"")</f>
        <v>0</v>
      </c>
      <c r="L6363">
        <f>IFERROR(VLOOKUP(G6363,Store_Map!$A$2:$I$100,7,FALSE),"")</f>
        <v>0</v>
      </c>
      <c r="M6363">
        <f>IFERROR(VLOOKUP(G6363,Store_Map!$A$2:$I$100,8,FALSE),"")</f>
        <v>0</v>
      </c>
      <c r="N6363">
        <f t="shared" si="891"/>
        <v>0</v>
      </c>
      <c r="O6363" t="str">
        <f t="shared" si="892"/>
        <v>PASS</v>
      </c>
      <c r="P6363" t="str">
        <f t="shared" si="893"/>
        <v>PASS</v>
      </c>
      <c r="Q6363" t="str">
        <f t="shared" si="894"/>
        <v>PASS</v>
      </c>
      <c r="R6363" t="str">
        <f t="shared" si="895"/>
        <v>PASS</v>
      </c>
      <c r="S6363" t="str">
        <f t="shared" si="896"/>
        <v>PASS</v>
      </c>
      <c r="T6363">
        <f t="shared" si="897"/>
        <v>100</v>
      </c>
      <c r="U6363" t="str">
        <f t="shared" si="898"/>
        <v>Low</v>
      </c>
      <c r="V6363" t="str">
        <f t="shared" si="899"/>
        <v>Clean</v>
      </c>
    </row>
    <row r="6364" spans="1:22" x14ac:dyDescent="0.3">
      <c r="A6364" t="str">
        <f>Raw_Data!A6364</f>
        <v>26080378</v>
      </c>
      <c r="B6364">
        <f>Raw_Data!B6364</f>
        <v>45680</v>
      </c>
      <c r="C6364" t="str">
        <f>Raw_Data!C6364</f>
        <v>SPIRONOLACTONE 25 MG TABLET</v>
      </c>
      <c r="D6364" t="str">
        <f>Raw_Data!D6364</f>
        <v>53746051101</v>
      </c>
      <c r="E6364" t="str">
        <f>Raw_Data!E6364</f>
        <v>FORD, JAMES</v>
      </c>
      <c r="F6364" t="str">
        <f>Raw_Data!F6364</f>
        <v>1033117684</v>
      </c>
      <c r="G6364" t="str">
        <f>Raw_Data!H6364</f>
        <v>2</v>
      </c>
      <c r="H6364">
        <f>IFERROR(VLOOKUP(G6364,Store_Map!$A$2:$I$100,3,FALSE),"")</f>
        <v>0</v>
      </c>
      <c r="I6364">
        <f>IFERROR(VLOOKUP(G6364,Store_Map!$A$2:$I$100,4,FALSE),"")</f>
        <v>0</v>
      </c>
      <c r="J6364">
        <f>IFERROR(VLOOKUP(G6364,Store_Map!$A$2:$I$100,5,FALSE),"")</f>
        <v>0</v>
      </c>
      <c r="K6364">
        <f>IFERROR(VLOOKUP(G6364,Store_Map!$A$2:$I$100,6,FALSE),"")</f>
        <v>0</v>
      </c>
      <c r="L6364">
        <f>IFERROR(VLOOKUP(G6364,Store_Map!$A$2:$I$100,7,FALSE),"")</f>
        <v>0</v>
      </c>
      <c r="M6364">
        <f>IFERROR(VLOOKUP(G6364,Store_Map!$A$2:$I$100,8,FALSE),"")</f>
        <v>0</v>
      </c>
      <c r="N6364">
        <f t="shared" si="891"/>
        <v>0</v>
      </c>
      <c r="O6364" t="str">
        <f t="shared" si="892"/>
        <v>PASS</v>
      </c>
      <c r="P6364" t="str">
        <f t="shared" si="893"/>
        <v>PASS</v>
      </c>
      <c r="Q6364" t="str">
        <f t="shared" si="894"/>
        <v>PASS</v>
      </c>
      <c r="R6364" t="str">
        <f t="shared" si="895"/>
        <v>PASS</v>
      </c>
      <c r="S6364" t="str">
        <f t="shared" si="896"/>
        <v>PASS</v>
      </c>
      <c r="T6364">
        <f t="shared" si="897"/>
        <v>100</v>
      </c>
      <c r="U6364" t="str">
        <f t="shared" si="898"/>
        <v>Low</v>
      </c>
      <c r="V6364" t="str">
        <f t="shared" si="899"/>
        <v>Clean</v>
      </c>
    </row>
    <row r="6365" spans="1:22" x14ac:dyDescent="0.3">
      <c r="A6365" t="str">
        <f>Raw_Data!A6365</f>
        <v>26083037</v>
      </c>
      <c r="B6365">
        <f>Raw_Data!B6365</f>
        <v>45680</v>
      </c>
      <c r="C6365" t="str">
        <f>Raw_Data!C6365</f>
        <v>IBUPROFEN 800 MG TABLET</v>
      </c>
      <c r="D6365" t="str">
        <f>Raw_Data!D6365</f>
        <v>65162046650</v>
      </c>
      <c r="E6365" t="str">
        <f>Raw_Data!E6365</f>
        <v>FORD, JAMES</v>
      </c>
      <c r="F6365" t="str">
        <f>Raw_Data!F6365</f>
        <v>1033117684</v>
      </c>
      <c r="G6365" t="str">
        <f>Raw_Data!H6365</f>
        <v>2</v>
      </c>
      <c r="H6365">
        <f>IFERROR(VLOOKUP(G6365,Store_Map!$A$2:$I$100,3,FALSE),"")</f>
        <v>0</v>
      </c>
      <c r="I6365">
        <f>IFERROR(VLOOKUP(G6365,Store_Map!$A$2:$I$100,4,FALSE),"")</f>
        <v>0</v>
      </c>
      <c r="J6365">
        <f>IFERROR(VLOOKUP(G6365,Store_Map!$A$2:$I$100,5,FALSE),"")</f>
        <v>0</v>
      </c>
      <c r="K6365">
        <f>IFERROR(VLOOKUP(G6365,Store_Map!$A$2:$I$100,6,FALSE),"")</f>
        <v>0</v>
      </c>
      <c r="L6365">
        <f>IFERROR(VLOOKUP(G6365,Store_Map!$A$2:$I$100,7,FALSE),"")</f>
        <v>0</v>
      </c>
      <c r="M6365">
        <f>IFERROR(VLOOKUP(G6365,Store_Map!$A$2:$I$100,8,FALSE),"")</f>
        <v>0</v>
      </c>
      <c r="N6365">
        <f t="shared" si="891"/>
        <v>0</v>
      </c>
      <c r="O6365" t="str">
        <f t="shared" si="892"/>
        <v>PASS</v>
      </c>
      <c r="P6365" t="str">
        <f t="shared" si="893"/>
        <v>PASS</v>
      </c>
      <c r="Q6365" t="str">
        <f t="shared" si="894"/>
        <v>PASS</v>
      </c>
      <c r="R6365" t="str">
        <f t="shared" si="895"/>
        <v>PASS</v>
      </c>
      <c r="S6365" t="str">
        <f t="shared" si="896"/>
        <v>PASS</v>
      </c>
      <c r="T6365">
        <f t="shared" si="897"/>
        <v>100</v>
      </c>
      <c r="U6365" t="str">
        <f t="shared" si="898"/>
        <v>Low</v>
      </c>
      <c r="V6365" t="str">
        <f t="shared" si="899"/>
        <v>Clean</v>
      </c>
    </row>
    <row r="6366" spans="1:22" x14ac:dyDescent="0.3">
      <c r="A6366" t="str">
        <f>Raw_Data!A6366</f>
        <v>26080376</v>
      </c>
      <c r="B6366">
        <f>Raw_Data!B6366</f>
        <v>45680</v>
      </c>
      <c r="C6366" t="str">
        <f>Raw_Data!C6366</f>
        <v>PANTOPRAZOLE SOD DR 40 MG T</v>
      </c>
      <c r="D6366" t="str">
        <f>Raw_Data!D6366</f>
        <v>65862056090</v>
      </c>
      <c r="E6366" t="str">
        <f>Raw_Data!E6366</f>
        <v>FORD, JAMES</v>
      </c>
      <c r="F6366" t="str">
        <f>Raw_Data!F6366</f>
        <v>1033117684</v>
      </c>
      <c r="G6366" t="str">
        <f>Raw_Data!H6366</f>
        <v>2</v>
      </c>
      <c r="H6366">
        <f>IFERROR(VLOOKUP(G6366,Store_Map!$A$2:$I$100,3,FALSE),"")</f>
        <v>0</v>
      </c>
      <c r="I6366">
        <f>IFERROR(VLOOKUP(G6366,Store_Map!$A$2:$I$100,4,FALSE),"")</f>
        <v>0</v>
      </c>
      <c r="J6366">
        <f>IFERROR(VLOOKUP(G6366,Store_Map!$A$2:$I$100,5,FALSE),"")</f>
        <v>0</v>
      </c>
      <c r="K6366">
        <f>IFERROR(VLOOKUP(G6366,Store_Map!$A$2:$I$100,6,FALSE),"")</f>
        <v>0</v>
      </c>
      <c r="L6366">
        <f>IFERROR(VLOOKUP(G6366,Store_Map!$A$2:$I$100,7,FALSE),"")</f>
        <v>0</v>
      </c>
      <c r="M6366">
        <f>IFERROR(VLOOKUP(G6366,Store_Map!$A$2:$I$100,8,FALSE),"")</f>
        <v>0</v>
      </c>
      <c r="N6366">
        <f t="shared" si="891"/>
        <v>0</v>
      </c>
      <c r="O6366" t="str">
        <f t="shared" si="892"/>
        <v>PASS</v>
      </c>
      <c r="P6366" t="str">
        <f t="shared" si="893"/>
        <v>PASS</v>
      </c>
      <c r="Q6366" t="str">
        <f t="shared" si="894"/>
        <v>PASS</v>
      </c>
      <c r="R6366" t="str">
        <f t="shared" si="895"/>
        <v>PASS</v>
      </c>
      <c r="S6366" t="str">
        <f t="shared" si="896"/>
        <v>PASS</v>
      </c>
      <c r="T6366">
        <f t="shared" si="897"/>
        <v>100</v>
      </c>
      <c r="U6366" t="str">
        <f t="shared" si="898"/>
        <v>Low</v>
      </c>
      <c r="V6366" t="str">
        <f t="shared" si="899"/>
        <v>Clean</v>
      </c>
    </row>
    <row r="6367" spans="1:22" x14ac:dyDescent="0.3">
      <c r="A6367" t="str">
        <f>Raw_Data!A6367</f>
        <v>26080375</v>
      </c>
      <c r="B6367">
        <f>Raw_Data!B6367</f>
        <v>45680</v>
      </c>
      <c r="C6367" t="str">
        <f>Raw_Data!C6367</f>
        <v>LOSARTAN POTASSIUM 50 MG TA</v>
      </c>
      <c r="D6367" t="str">
        <f>Raw_Data!D6367</f>
        <v>65862020299</v>
      </c>
      <c r="E6367" t="str">
        <f>Raw_Data!E6367</f>
        <v>FORD, JAMES</v>
      </c>
      <c r="F6367" t="str">
        <f>Raw_Data!F6367</f>
        <v>1033117684</v>
      </c>
      <c r="G6367" t="str">
        <f>Raw_Data!H6367</f>
        <v>2</v>
      </c>
      <c r="H6367">
        <f>IFERROR(VLOOKUP(G6367,Store_Map!$A$2:$I$100,3,FALSE),"")</f>
        <v>0</v>
      </c>
      <c r="I6367">
        <f>IFERROR(VLOOKUP(G6367,Store_Map!$A$2:$I$100,4,FALSE),"")</f>
        <v>0</v>
      </c>
      <c r="J6367">
        <f>IFERROR(VLOOKUP(G6367,Store_Map!$A$2:$I$100,5,FALSE),"")</f>
        <v>0</v>
      </c>
      <c r="K6367">
        <f>IFERROR(VLOOKUP(G6367,Store_Map!$A$2:$I$100,6,FALSE),"")</f>
        <v>0</v>
      </c>
      <c r="L6367">
        <f>IFERROR(VLOOKUP(G6367,Store_Map!$A$2:$I$100,7,FALSE),"")</f>
        <v>0</v>
      </c>
      <c r="M6367">
        <f>IFERROR(VLOOKUP(G6367,Store_Map!$A$2:$I$100,8,FALSE),"")</f>
        <v>0</v>
      </c>
      <c r="N6367">
        <f t="shared" si="891"/>
        <v>0</v>
      </c>
      <c r="O6367" t="str">
        <f t="shared" si="892"/>
        <v>PASS</v>
      </c>
      <c r="P6367" t="str">
        <f t="shared" si="893"/>
        <v>PASS</v>
      </c>
      <c r="Q6367" t="str">
        <f t="shared" si="894"/>
        <v>PASS</v>
      </c>
      <c r="R6367" t="str">
        <f t="shared" si="895"/>
        <v>PASS</v>
      </c>
      <c r="S6367" t="str">
        <f t="shared" si="896"/>
        <v>PASS</v>
      </c>
      <c r="T6367">
        <f t="shared" si="897"/>
        <v>100</v>
      </c>
      <c r="U6367" t="str">
        <f t="shared" si="898"/>
        <v>Low</v>
      </c>
      <c r="V6367" t="str">
        <f t="shared" si="899"/>
        <v>Clean</v>
      </c>
    </row>
    <row r="6368" spans="1:22" x14ac:dyDescent="0.3">
      <c r="A6368" t="str">
        <f>Raw_Data!A6368</f>
        <v>26080374</v>
      </c>
      <c r="B6368">
        <f>Raw_Data!B6368</f>
        <v>45680</v>
      </c>
      <c r="C6368" t="str">
        <f>Raw_Data!C6368</f>
        <v>CARVEDILOL 6.25 MG TABLET</v>
      </c>
      <c r="D6368" t="str">
        <f>Raw_Data!D6368</f>
        <v>68462016301</v>
      </c>
      <c r="E6368" t="str">
        <f>Raw_Data!E6368</f>
        <v>FORD, JAMES</v>
      </c>
      <c r="F6368" t="str">
        <f>Raw_Data!F6368</f>
        <v>1033117684</v>
      </c>
      <c r="G6368" t="str">
        <f>Raw_Data!H6368</f>
        <v>2</v>
      </c>
      <c r="H6368">
        <f>IFERROR(VLOOKUP(G6368,Store_Map!$A$2:$I$100,3,FALSE),"")</f>
        <v>0</v>
      </c>
      <c r="I6368">
        <f>IFERROR(VLOOKUP(G6368,Store_Map!$A$2:$I$100,4,FALSE),"")</f>
        <v>0</v>
      </c>
      <c r="J6368">
        <f>IFERROR(VLOOKUP(G6368,Store_Map!$A$2:$I$100,5,FALSE),"")</f>
        <v>0</v>
      </c>
      <c r="K6368">
        <f>IFERROR(VLOOKUP(G6368,Store_Map!$A$2:$I$100,6,FALSE),"")</f>
        <v>0</v>
      </c>
      <c r="L6368">
        <f>IFERROR(VLOOKUP(G6368,Store_Map!$A$2:$I$100,7,FALSE),"")</f>
        <v>0</v>
      </c>
      <c r="M6368">
        <f>IFERROR(VLOOKUP(G6368,Store_Map!$A$2:$I$100,8,FALSE),"")</f>
        <v>0</v>
      </c>
      <c r="N6368">
        <f t="shared" si="891"/>
        <v>0</v>
      </c>
      <c r="O6368" t="str">
        <f t="shared" si="892"/>
        <v>PASS</v>
      </c>
      <c r="P6368" t="str">
        <f t="shared" si="893"/>
        <v>PASS</v>
      </c>
      <c r="Q6368" t="str">
        <f t="shared" si="894"/>
        <v>PASS</v>
      </c>
      <c r="R6368" t="str">
        <f t="shared" si="895"/>
        <v>PASS</v>
      </c>
      <c r="S6368" t="str">
        <f t="shared" si="896"/>
        <v>PASS</v>
      </c>
      <c r="T6368">
        <f t="shared" si="897"/>
        <v>100</v>
      </c>
      <c r="U6368" t="str">
        <f t="shared" si="898"/>
        <v>Low</v>
      </c>
      <c r="V6368" t="str">
        <f t="shared" si="899"/>
        <v>Clean</v>
      </c>
    </row>
    <row r="6369" spans="1:22" x14ac:dyDescent="0.3">
      <c r="A6369" t="str">
        <f>Raw_Data!A6369</f>
        <v>26075555</v>
      </c>
      <c r="B6369">
        <f>Raw_Data!B6369</f>
        <v>45680</v>
      </c>
      <c r="C6369" t="str">
        <f>Raw_Data!C6369</f>
        <v>UNIFINE PENTIPS 6MM 31G</v>
      </c>
      <c r="D6369" t="str">
        <f>Raw_Data!D6369</f>
        <v>8470119001</v>
      </c>
      <c r="E6369" t="str">
        <f>Raw_Data!E6369</f>
        <v>FORD, JAMES</v>
      </c>
      <c r="F6369" t="str">
        <f>Raw_Data!F6369</f>
        <v>1033117684</v>
      </c>
      <c r="G6369" t="str">
        <f>Raw_Data!H6369</f>
        <v>2</v>
      </c>
      <c r="H6369">
        <f>IFERROR(VLOOKUP(G6369,Store_Map!$A$2:$I$100,3,FALSE),"")</f>
        <v>0</v>
      </c>
      <c r="I6369">
        <f>IFERROR(VLOOKUP(G6369,Store_Map!$A$2:$I$100,4,FALSE),"")</f>
        <v>0</v>
      </c>
      <c r="J6369">
        <f>IFERROR(VLOOKUP(G6369,Store_Map!$A$2:$I$100,5,FALSE),"")</f>
        <v>0</v>
      </c>
      <c r="K6369">
        <f>IFERROR(VLOOKUP(G6369,Store_Map!$A$2:$I$100,6,FALSE),"")</f>
        <v>0</v>
      </c>
      <c r="L6369">
        <f>IFERROR(VLOOKUP(G6369,Store_Map!$A$2:$I$100,7,FALSE),"")</f>
        <v>0</v>
      </c>
      <c r="M6369">
        <f>IFERROR(VLOOKUP(G6369,Store_Map!$A$2:$I$100,8,FALSE),"")</f>
        <v>0</v>
      </c>
      <c r="N6369">
        <f t="shared" si="891"/>
        <v>0</v>
      </c>
      <c r="O6369" t="str">
        <f t="shared" si="892"/>
        <v>PASS</v>
      </c>
      <c r="P6369" t="str">
        <f t="shared" si="893"/>
        <v>PASS</v>
      </c>
      <c r="Q6369" t="str">
        <f t="shared" si="894"/>
        <v>PASS</v>
      </c>
      <c r="R6369" t="str">
        <f t="shared" si="895"/>
        <v>PASS</v>
      </c>
      <c r="S6369" t="str">
        <f t="shared" si="896"/>
        <v>PASS</v>
      </c>
      <c r="T6369">
        <f t="shared" si="897"/>
        <v>100</v>
      </c>
      <c r="U6369" t="str">
        <f t="shared" si="898"/>
        <v>Low</v>
      </c>
      <c r="V6369" t="str">
        <f t="shared" si="899"/>
        <v>Clean</v>
      </c>
    </row>
    <row r="6370" spans="1:22" x14ac:dyDescent="0.3">
      <c r="A6370" t="str">
        <f>Raw_Data!A6370</f>
        <v>26073554</v>
      </c>
      <c r="B6370">
        <f>Raw_Data!B6370</f>
        <v>45680</v>
      </c>
      <c r="C6370" t="str">
        <f>Raw_Data!C6370</f>
        <v>DOCUSATE SODIUM 100 MG SOFT</v>
      </c>
      <c r="D6370" t="str">
        <f>Raw_Data!D6370</f>
        <v>904728060</v>
      </c>
      <c r="E6370" t="str">
        <f>Raw_Data!E6370</f>
        <v>FORD, JAMES</v>
      </c>
      <c r="F6370" t="str">
        <f>Raw_Data!F6370</f>
        <v>1033117684</v>
      </c>
      <c r="G6370" t="str">
        <f>Raw_Data!H6370</f>
        <v>2</v>
      </c>
      <c r="H6370">
        <f>IFERROR(VLOOKUP(G6370,Store_Map!$A$2:$I$100,3,FALSE),"")</f>
        <v>0</v>
      </c>
      <c r="I6370">
        <f>IFERROR(VLOOKUP(G6370,Store_Map!$A$2:$I$100,4,FALSE),"")</f>
        <v>0</v>
      </c>
      <c r="J6370">
        <f>IFERROR(VLOOKUP(G6370,Store_Map!$A$2:$I$100,5,FALSE),"")</f>
        <v>0</v>
      </c>
      <c r="K6370">
        <f>IFERROR(VLOOKUP(G6370,Store_Map!$A$2:$I$100,6,FALSE),"")</f>
        <v>0</v>
      </c>
      <c r="L6370">
        <f>IFERROR(VLOOKUP(G6370,Store_Map!$A$2:$I$100,7,FALSE),"")</f>
        <v>0</v>
      </c>
      <c r="M6370">
        <f>IFERROR(VLOOKUP(G6370,Store_Map!$A$2:$I$100,8,FALSE),"")</f>
        <v>0</v>
      </c>
      <c r="N6370">
        <f t="shared" si="891"/>
        <v>0</v>
      </c>
      <c r="O6370" t="str">
        <f t="shared" si="892"/>
        <v>PASS</v>
      </c>
      <c r="P6370" t="str">
        <f t="shared" si="893"/>
        <v>REVIEW</v>
      </c>
      <c r="Q6370" t="str">
        <f t="shared" si="894"/>
        <v>PASS</v>
      </c>
      <c r="R6370" t="str">
        <f t="shared" si="895"/>
        <v>PASS</v>
      </c>
      <c r="S6370" t="str">
        <f t="shared" si="896"/>
        <v>REVIEW</v>
      </c>
      <c r="T6370">
        <f t="shared" si="897"/>
        <v>90</v>
      </c>
      <c r="U6370" t="str">
        <f t="shared" si="898"/>
        <v>Low</v>
      </c>
      <c r="V6370" t="str">
        <f t="shared" si="899"/>
        <v>Invalid NDC</v>
      </c>
    </row>
    <row r="6371" spans="1:22" x14ac:dyDescent="0.3">
      <c r="A6371" t="str">
        <f>Raw_Data!A6371</f>
        <v>26073547</v>
      </c>
      <c r="B6371">
        <f>Raw_Data!B6371</f>
        <v>45680</v>
      </c>
      <c r="C6371" t="str">
        <f>Raw_Data!C6371</f>
        <v>FEROSUL 325 MG TABLET</v>
      </c>
      <c r="D6371" t="str">
        <f>Raw_Data!D6371</f>
        <v>904759180</v>
      </c>
      <c r="E6371" t="str">
        <f>Raw_Data!E6371</f>
        <v>FORD, JAMES</v>
      </c>
      <c r="F6371" t="str">
        <f>Raw_Data!F6371</f>
        <v>1033117684</v>
      </c>
      <c r="G6371" t="str">
        <f>Raw_Data!H6371</f>
        <v>2</v>
      </c>
      <c r="H6371">
        <f>IFERROR(VLOOKUP(G6371,Store_Map!$A$2:$I$100,3,FALSE),"")</f>
        <v>0</v>
      </c>
      <c r="I6371">
        <f>IFERROR(VLOOKUP(G6371,Store_Map!$A$2:$I$100,4,FALSE),"")</f>
        <v>0</v>
      </c>
      <c r="J6371">
        <f>IFERROR(VLOOKUP(G6371,Store_Map!$A$2:$I$100,5,FALSE),"")</f>
        <v>0</v>
      </c>
      <c r="K6371">
        <f>IFERROR(VLOOKUP(G6371,Store_Map!$A$2:$I$100,6,FALSE),"")</f>
        <v>0</v>
      </c>
      <c r="L6371">
        <f>IFERROR(VLOOKUP(G6371,Store_Map!$A$2:$I$100,7,FALSE),"")</f>
        <v>0</v>
      </c>
      <c r="M6371">
        <f>IFERROR(VLOOKUP(G6371,Store_Map!$A$2:$I$100,8,FALSE),"")</f>
        <v>0</v>
      </c>
      <c r="N6371">
        <f t="shared" si="891"/>
        <v>0</v>
      </c>
      <c r="O6371" t="str">
        <f t="shared" si="892"/>
        <v>PASS</v>
      </c>
      <c r="P6371" t="str">
        <f t="shared" si="893"/>
        <v>REVIEW</v>
      </c>
      <c r="Q6371" t="str">
        <f t="shared" si="894"/>
        <v>PASS</v>
      </c>
      <c r="R6371" t="str">
        <f t="shared" si="895"/>
        <v>PASS</v>
      </c>
      <c r="S6371" t="str">
        <f t="shared" si="896"/>
        <v>REVIEW</v>
      </c>
      <c r="T6371">
        <f t="shared" si="897"/>
        <v>90</v>
      </c>
      <c r="U6371" t="str">
        <f t="shared" si="898"/>
        <v>Low</v>
      </c>
      <c r="V6371" t="str">
        <f t="shared" si="899"/>
        <v>Invalid NDC</v>
      </c>
    </row>
    <row r="6372" spans="1:22" x14ac:dyDescent="0.3">
      <c r="A6372" t="str">
        <f>Raw_Data!A6372</f>
        <v>26084326</v>
      </c>
      <c r="B6372">
        <f>Raw_Data!B6372</f>
        <v>45680</v>
      </c>
      <c r="C6372" t="str">
        <f>Raw_Data!C6372</f>
        <v>METFORMIN HCL 1,000 MG TABL</v>
      </c>
      <c r="D6372" t="str">
        <f>Raw_Data!D6372</f>
        <v>65862001099</v>
      </c>
      <c r="E6372" t="str">
        <f>Raw_Data!E6372</f>
        <v>BYNE, EDMUND</v>
      </c>
      <c r="F6372" t="str">
        <f>Raw_Data!F6372</f>
        <v>1033186648</v>
      </c>
      <c r="G6372" t="str">
        <f>Raw_Data!H6372</f>
        <v>2</v>
      </c>
      <c r="H6372">
        <f>IFERROR(VLOOKUP(G6372,Store_Map!$A$2:$I$100,3,FALSE),"")</f>
        <v>0</v>
      </c>
      <c r="I6372">
        <f>IFERROR(VLOOKUP(G6372,Store_Map!$A$2:$I$100,4,FALSE),"")</f>
        <v>0</v>
      </c>
      <c r="J6372">
        <f>IFERROR(VLOOKUP(G6372,Store_Map!$A$2:$I$100,5,FALSE),"")</f>
        <v>0</v>
      </c>
      <c r="K6372">
        <f>IFERROR(VLOOKUP(G6372,Store_Map!$A$2:$I$100,6,FALSE),"")</f>
        <v>0</v>
      </c>
      <c r="L6372">
        <f>IFERROR(VLOOKUP(G6372,Store_Map!$A$2:$I$100,7,FALSE),"")</f>
        <v>0</v>
      </c>
      <c r="M6372">
        <f>IFERROR(VLOOKUP(G6372,Store_Map!$A$2:$I$100,8,FALSE),"")</f>
        <v>0</v>
      </c>
      <c r="N6372">
        <f t="shared" si="891"/>
        <v>0</v>
      </c>
      <c r="O6372" t="str">
        <f t="shared" si="892"/>
        <v>PASS</v>
      </c>
      <c r="P6372" t="str">
        <f t="shared" si="893"/>
        <v>PASS</v>
      </c>
      <c r="Q6372" t="str">
        <f t="shared" si="894"/>
        <v>PASS</v>
      </c>
      <c r="R6372" t="str">
        <f t="shared" si="895"/>
        <v>PASS</v>
      </c>
      <c r="S6372" t="str">
        <f t="shared" si="896"/>
        <v>PASS</v>
      </c>
      <c r="T6372">
        <f t="shared" si="897"/>
        <v>100</v>
      </c>
      <c r="U6372" t="str">
        <f t="shared" si="898"/>
        <v>Low</v>
      </c>
      <c r="V6372" t="str">
        <f t="shared" si="899"/>
        <v>Clean</v>
      </c>
    </row>
    <row r="6373" spans="1:22" x14ac:dyDescent="0.3">
      <c r="A6373" t="str">
        <f>Raw_Data!A6373</f>
        <v>26079234</v>
      </c>
      <c r="B6373">
        <f>Raw_Data!B6373</f>
        <v>45680</v>
      </c>
      <c r="C6373" t="str">
        <f>Raw_Data!C6373</f>
        <v>GLIPIZIDE 10 MG TABLET</v>
      </c>
      <c r="D6373" t="str">
        <f>Raw_Data!D6373</f>
        <v>60505014201</v>
      </c>
      <c r="E6373" t="str">
        <f>Raw_Data!E6373</f>
        <v>BYNE, EDMUND</v>
      </c>
      <c r="F6373" t="str">
        <f>Raw_Data!F6373</f>
        <v>1033186648</v>
      </c>
      <c r="G6373" t="str">
        <f>Raw_Data!H6373</f>
        <v>2</v>
      </c>
      <c r="H6373">
        <f>IFERROR(VLOOKUP(G6373,Store_Map!$A$2:$I$100,3,FALSE),"")</f>
        <v>0</v>
      </c>
      <c r="I6373">
        <f>IFERROR(VLOOKUP(G6373,Store_Map!$A$2:$I$100,4,FALSE),"")</f>
        <v>0</v>
      </c>
      <c r="J6373">
        <f>IFERROR(VLOOKUP(G6373,Store_Map!$A$2:$I$100,5,FALSE),"")</f>
        <v>0</v>
      </c>
      <c r="K6373">
        <f>IFERROR(VLOOKUP(G6373,Store_Map!$A$2:$I$100,6,FALSE),"")</f>
        <v>0</v>
      </c>
      <c r="L6373">
        <f>IFERROR(VLOOKUP(G6373,Store_Map!$A$2:$I$100,7,FALSE),"")</f>
        <v>0</v>
      </c>
      <c r="M6373">
        <f>IFERROR(VLOOKUP(G6373,Store_Map!$A$2:$I$100,8,FALSE),"")</f>
        <v>0</v>
      </c>
      <c r="N6373">
        <f t="shared" si="891"/>
        <v>0</v>
      </c>
      <c r="O6373" t="str">
        <f t="shared" si="892"/>
        <v>PASS</v>
      </c>
      <c r="P6373" t="str">
        <f t="shared" si="893"/>
        <v>PASS</v>
      </c>
      <c r="Q6373" t="str">
        <f t="shared" si="894"/>
        <v>PASS</v>
      </c>
      <c r="R6373" t="str">
        <f t="shared" si="895"/>
        <v>PASS</v>
      </c>
      <c r="S6373" t="str">
        <f t="shared" si="896"/>
        <v>PASS</v>
      </c>
      <c r="T6373">
        <f t="shared" si="897"/>
        <v>100</v>
      </c>
      <c r="U6373" t="str">
        <f t="shared" si="898"/>
        <v>Low</v>
      </c>
      <c r="V6373" t="str">
        <f t="shared" si="899"/>
        <v>Clean</v>
      </c>
    </row>
    <row r="6374" spans="1:22" x14ac:dyDescent="0.3">
      <c r="A6374" t="str">
        <f>Raw_Data!A6374</f>
        <v>26078162</v>
      </c>
      <c r="B6374">
        <f>Raw_Data!B6374</f>
        <v>45680</v>
      </c>
      <c r="C6374" t="str">
        <f>Raw_Data!C6374</f>
        <v>ATORVASTATIN 80 MG TABLET</v>
      </c>
      <c r="D6374" t="str">
        <f>Raw_Data!D6374</f>
        <v>378395377</v>
      </c>
      <c r="E6374" t="str">
        <f>Raw_Data!E6374</f>
        <v>BYNE, EDMUND</v>
      </c>
      <c r="F6374" t="str">
        <f>Raw_Data!F6374</f>
        <v>1033186648</v>
      </c>
      <c r="G6374" t="str">
        <f>Raw_Data!H6374</f>
        <v>2</v>
      </c>
      <c r="H6374">
        <f>IFERROR(VLOOKUP(G6374,Store_Map!$A$2:$I$100,3,FALSE),"")</f>
        <v>0</v>
      </c>
      <c r="I6374">
        <f>IFERROR(VLOOKUP(G6374,Store_Map!$A$2:$I$100,4,FALSE),"")</f>
        <v>0</v>
      </c>
      <c r="J6374">
        <f>IFERROR(VLOOKUP(G6374,Store_Map!$A$2:$I$100,5,FALSE),"")</f>
        <v>0</v>
      </c>
      <c r="K6374">
        <f>IFERROR(VLOOKUP(G6374,Store_Map!$A$2:$I$100,6,FALSE),"")</f>
        <v>0</v>
      </c>
      <c r="L6374">
        <f>IFERROR(VLOOKUP(G6374,Store_Map!$A$2:$I$100,7,FALSE),"")</f>
        <v>0</v>
      </c>
      <c r="M6374">
        <f>IFERROR(VLOOKUP(G6374,Store_Map!$A$2:$I$100,8,FALSE),"")</f>
        <v>0</v>
      </c>
      <c r="N6374">
        <f t="shared" si="891"/>
        <v>0</v>
      </c>
      <c r="O6374" t="str">
        <f t="shared" si="892"/>
        <v>PASS</v>
      </c>
      <c r="P6374" t="str">
        <f t="shared" si="893"/>
        <v>REVIEW</v>
      </c>
      <c r="Q6374" t="str">
        <f t="shared" si="894"/>
        <v>PASS</v>
      </c>
      <c r="R6374" t="str">
        <f t="shared" si="895"/>
        <v>PASS</v>
      </c>
      <c r="S6374" t="str">
        <f t="shared" si="896"/>
        <v>REVIEW</v>
      </c>
      <c r="T6374">
        <f t="shared" si="897"/>
        <v>90</v>
      </c>
      <c r="U6374" t="str">
        <f t="shared" si="898"/>
        <v>Low</v>
      </c>
      <c r="V6374" t="str">
        <f t="shared" si="899"/>
        <v>Invalid NDC</v>
      </c>
    </row>
    <row r="6375" spans="1:22" x14ac:dyDescent="0.3">
      <c r="A6375" t="str">
        <f>Raw_Data!A6375</f>
        <v>26075411</v>
      </c>
      <c r="B6375">
        <f>Raw_Data!B6375</f>
        <v>45680</v>
      </c>
      <c r="C6375" t="str">
        <f>Raw_Data!C6375</f>
        <v>AMLODIPINE BESYLATE 5 MG TA</v>
      </c>
      <c r="D6375" t="str">
        <f>Raw_Data!D6375</f>
        <v>69097012715</v>
      </c>
      <c r="E6375" t="str">
        <f>Raw_Data!E6375</f>
        <v>BYNE, EDMUND</v>
      </c>
      <c r="F6375" t="str">
        <f>Raw_Data!F6375</f>
        <v>1033186648</v>
      </c>
      <c r="G6375" t="str">
        <f>Raw_Data!H6375</f>
        <v>2</v>
      </c>
      <c r="H6375">
        <f>IFERROR(VLOOKUP(G6375,Store_Map!$A$2:$I$100,3,FALSE),"")</f>
        <v>0</v>
      </c>
      <c r="I6375">
        <f>IFERROR(VLOOKUP(G6375,Store_Map!$A$2:$I$100,4,FALSE),"")</f>
        <v>0</v>
      </c>
      <c r="J6375">
        <f>IFERROR(VLOOKUP(G6375,Store_Map!$A$2:$I$100,5,FALSE),"")</f>
        <v>0</v>
      </c>
      <c r="K6375">
        <f>IFERROR(VLOOKUP(G6375,Store_Map!$A$2:$I$100,6,FALSE),"")</f>
        <v>0</v>
      </c>
      <c r="L6375">
        <f>IFERROR(VLOOKUP(G6375,Store_Map!$A$2:$I$100,7,FALSE),"")</f>
        <v>0</v>
      </c>
      <c r="M6375">
        <f>IFERROR(VLOOKUP(G6375,Store_Map!$A$2:$I$100,8,FALSE),"")</f>
        <v>0</v>
      </c>
      <c r="N6375">
        <f t="shared" si="891"/>
        <v>0</v>
      </c>
      <c r="O6375" t="str">
        <f t="shared" si="892"/>
        <v>PASS</v>
      </c>
      <c r="P6375" t="str">
        <f t="shared" si="893"/>
        <v>PASS</v>
      </c>
      <c r="Q6375" t="str">
        <f t="shared" si="894"/>
        <v>PASS</v>
      </c>
      <c r="R6375" t="str">
        <f t="shared" si="895"/>
        <v>PASS</v>
      </c>
      <c r="S6375" t="str">
        <f t="shared" si="896"/>
        <v>PASS</v>
      </c>
      <c r="T6375">
        <f t="shared" si="897"/>
        <v>100</v>
      </c>
      <c r="U6375" t="str">
        <f t="shared" si="898"/>
        <v>Low</v>
      </c>
      <c r="V6375" t="str">
        <f t="shared" si="899"/>
        <v>Clean</v>
      </c>
    </row>
    <row r="6376" spans="1:22" x14ac:dyDescent="0.3">
      <c r="A6376" t="str">
        <f>Raw_Data!A6376</f>
        <v>26075410</v>
      </c>
      <c r="B6376">
        <f>Raw_Data!B6376</f>
        <v>45680</v>
      </c>
      <c r="C6376" t="str">
        <f>Raw_Data!C6376</f>
        <v>LISINOPRIL-HCTZ 20-12.5MG</v>
      </c>
      <c r="D6376" t="str">
        <f>Raw_Data!D6376</f>
        <v>68180051902</v>
      </c>
      <c r="E6376" t="str">
        <f>Raw_Data!E6376</f>
        <v>BYNE, EDMUND</v>
      </c>
      <c r="F6376" t="str">
        <f>Raw_Data!F6376</f>
        <v>1033186648</v>
      </c>
      <c r="G6376" t="str">
        <f>Raw_Data!H6376</f>
        <v>2</v>
      </c>
      <c r="H6376">
        <f>IFERROR(VLOOKUP(G6376,Store_Map!$A$2:$I$100,3,FALSE),"")</f>
        <v>0</v>
      </c>
      <c r="I6376">
        <f>IFERROR(VLOOKUP(G6376,Store_Map!$A$2:$I$100,4,FALSE),"")</f>
        <v>0</v>
      </c>
      <c r="J6376">
        <f>IFERROR(VLOOKUP(G6376,Store_Map!$A$2:$I$100,5,FALSE),"")</f>
        <v>0</v>
      </c>
      <c r="K6376">
        <f>IFERROR(VLOOKUP(G6376,Store_Map!$A$2:$I$100,6,FALSE),"")</f>
        <v>0</v>
      </c>
      <c r="L6376">
        <f>IFERROR(VLOOKUP(G6376,Store_Map!$A$2:$I$100,7,FALSE),"")</f>
        <v>0</v>
      </c>
      <c r="M6376">
        <f>IFERROR(VLOOKUP(G6376,Store_Map!$A$2:$I$100,8,FALSE),"")</f>
        <v>0</v>
      </c>
      <c r="N6376">
        <f t="shared" si="891"/>
        <v>0</v>
      </c>
      <c r="O6376" t="str">
        <f t="shared" si="892"/>
        <v>PASS</v>
      </c>
      <c r="P6376" t="str">
        <f t="shared" si="893"/>
        <v>PASS</v>
      </c>
      <c r="Q6376" t="str">
        <f t="shared" si="894"/>
        <v>PASS</v>
      </c>
      <c r="R6376" t="str">
        <f t="shared" si="895"/>
        <v>PASS</v>
      </c>
      <c r="S6376" t="str">
        <f t="shared" si="896"/>
        <v>PASS</v>
      </c>
      <c r="T6376">
        <f t="shared" si="897"/>
        <v>100</v>
      </c>
      <c r="U6376" t="str">
        <f t="shared" si="898"/>
        <v>Low</v>
      </c>
      <c r="V6376" t="str">
        <f t="shared" si="899"/>
        <v>Clean</v>
      </c>
    </row>
    <row r="6377" spans="1:22" x14ac:dyDescent="0.3">
      <c r="A6377" t="str">
        <f>Raw_Data!A6377</f>
        <v>26074070</v>
      </c>
      <c r="B6377">
        <f>Raw_Data!B6377</f>
        <v>45680</v>
      </c>
      <c r="C6377" t="str">
        <f>Raw_Data!C6377</f>
        <v>PANTOPRAZOLE SOD DR 20 MG T</v>
      </c>
      <c r="D6377" t="str">
        <f>Raw_Data!D6377</f>
        <v>55111033290</v>
      </c>
      <c r="E6377" t="str">
        <f>Raw_Data!E6377</f>
        <v>BYNE, EDMUND</v>
      </c>
      <c r="F6377" t="str">
        <f>Raw_Data!F6377</f>
        <v>1033186648</v>
      </c>
      <c r="G6377" t="str">
        <f>Raw_Data!H6377</f>
        <v>2</v>
      </c>
      <c r="H6377">
        <f>IFERROR(VLOOKUP(G6377,Store_Map!$A$2:$I$100,3,FALSE),"")</f>
        <v>0</v>
      </c>
      <c r="I6377">
        <f>IFERROR(VLOOKUP(G6377,Store_Map!$A$2:$I$100,4,FALSE),"")</f>
        <v>0</v>
      </c>
      <c r="J6377">
        <f>IFERROR(VLOOKUP(G6377,Store_Map!$A$2:$I$100,5,FALSE),"")</f>
        <v>0</v>
      </c>
      <c r="K6377">
        <f>IFERROR(VLOOKUP(G6377,Store_Map!$A$2:$I$100,6,FALSE),"")</f>
        <v>0</v>
      </c>
      <c r="L6377">
        <f>IFERROR(VLOOKUP(G6377,Store_Map!$A$2:$I$100,7,FALSE),"")</f>
        <v>0</v>
      </c>
      <c r="M6377">
        <f>IFERROR(VLOOKUP(G6377,Store_Map!$A$2:$I$100,8,FALSE),"")</f>
        <v>0</v>
      </c>
      <c r="N6377">
        <f t="shared" si="891"/>
        <v>0</v>
      </c>
      <c r="O6377" t="str">
        <f t="shared" si="892"/>
        <v>PASS</v>
      </c>
      <c r="P6377" t="str">
        <f t="shared" si="893"/>
        <v>PASS</v>
      </c>
      <c r="Q6377" t="str">
        <f t="shared" si="894"/>
        <v>PASS</v>
      </c>
      <c r="R6377" t="str">
        <f t="shared" si="895"/>
        <v>PASS</v>
      </c>
      <c r="S6377" t="str">
        <f t="shared" si="896"/>
        <v>PASS</v>
      </c>
      <c r="T6377">
        <f t="shared" si="897"/>
        <v>100</v>
      </c>
      <c r="U6377" t="str">
        <f t="shared" si="898"/>
        <v>Low</v>
      </c>
      <c r="V6377" t="str">
        <f t="shared" si="899"/>
        <v>Clean</v>
      </c>
    </row>
    <row r="6378" spans="1:22" x14ac:dyDescent="0.3">
      <c r="A6378" t="str">
        <f>Raw_Data!A6378</f>
        <v>26085095</v>
      </c>
      <c r="B6378">
        <f>Raw_Data!B6378</f>
        <v>45680</v>
      </c>
      <c r="C6378" t="str">
        <f>Raw_Data!C6378</f>
        <v>IPRAT-ALBUT 0.5-3(2.5) MG/3</v>
      </c>
      <c r="D6378" t="str">
        <f>Raw_Data!D6378</f>
        <v>60687040583</v>
      </c>
      <c r="E6378" t="str">
        <f>Raw_Data!E6378</f>
        <v>GIBBS, JON</v>
      </c>
      <c r="F6378" t="str">
        <f>Raw_Data!F6378</f>
        <v>1700896156</v>
      </c>
      <c r="G6378" t="str">
        <f>Raw_Data!H6378</f>
        <v>2</v>
      </c>
      <c r="H6378">
        <f>IFERROR(VLOOKUP(G6378,Store_Map!$A$2:$I$100,3,FALSE),"")</f>
        <v>0</v>
      </c>
      <c r="I6378">
        <f>IFERROR(VLOOKUP(G6378,Store_Map!$A$2:$I$100,4,FALSE),"")</f>
        <v>0</v>
      </c>
      <c r="J6378">
        <f>IFERROR(VLOOKUP(G6378,Store_Map!$A$2:$I$100,5,FALSE),"")</f>
        <v>0</v>
      </c>
      <c r="K6378">
        <f>IFERROR(VLOOKUP(G6378,Store_Map!$A$2:$I$100,6,FALSE),"")</f>
        <v>0</v>
      </c>
      <c r="L6378">
        <f>IFERROR(VLOOKUP(G6378,Store_Map!$A$2:$I$100,7,FALSE),"")</f>
        <v>0</v>
      </c>
      <c r="M6378">
        <f>IFERROR(VLOOKUP(G6378,Store_Map!$A$2:$I$100,8,FALSE),"")</f>
        <v>0</v>
      </c>
      <c r="N6378">
        <f t="shared" si="891"/>
        <v>0</v>
      </c>
      <c r="O6378" t="str">
        <f t="shared" si="892"/>
        <v>PASS</v>
      </c>
      <c r="P6378" t="str">
        <f t="shared" si="893"/>
        <v>PASS</v>
      </c>
      <c r="Q6378" t="str">
        <f t="shared" si="894"/>
        <v>PASS</v>
      </c>
      <c r="R6378" t="str">
        <f t="shared" si="895"/>
        <v>PASS</v>
      </c>
      <c r="S6378" t="str">
        <f t="shared" si="896"/>
        <v>PASS</v>
      </c>
      <c r="T6378">
        <f t="shared" si="897"/>
        <v>100</v>
      </c>
      <c r="U6378" t="str">
        <f t="shared" si="898"/>
        <v>Low</v>
      </c>
      <c r="V6378" t="str">
        <f t="shared" si="899"/>
        <v>Clean</v>
      </c>
    </row>
    <row r="6379" spans="1:22" x14ac:dyDescent="0.3">
      <c r="A6379" t="str">
        <f>Raw_Data!A6379</f>
        <v>26085096</v>
      </c>
      <c r="B6379">
        <f>Raw_Data!B6379</f>
        <v>45680</v>
      </c>
      <c r="C6379" t="str">
        <f>Raw_Data!C6379</f>
        <v>LANTUS SOLOSTAR 100 UNIT/ML</v>
      </c>
      <c r="D6379" t="str">
        <f>Raw_Data!D6379</f>
        <v>88221905</v>
      </c>
      <c r="E6379" t="str">
        <f>Raw_Data!E6379</f>
        <v>FORD, JAMES</v>
      </c>
      <c r="F6379" t="str">
        <f>Raw_Data!F6379</f>
        <v>1033117684</v>
      </c>
      <c r="G6379" t="str">
        <f>Raw_Data!H6379</f>
        <v>2</v>
      </c>
      <c r="H6379">
        <f>IFERROR(VLOOKUP(G6379,Store_Map!$A$2:$I$100,3,FALSE),"")</f>
        <v>0</v>
      </c>
      <c r="I6379">
        <f>IFERROR(VLOOKUP(G6379,Store_Map!$A$2:$I$100,4,FALSE),"")</f>
        <v>0</v>
      </c>
      <c r="J6379">
        <f>IFERROR(VLOOKUP(G6379,Store_Map!$A$2:$I$100,5,FALSE),"")</f>
        <v>0</v>
      </c>
      <c r="K6379">
        <f>IFERROR(VLOOKUP(G6379,Store_Map!$A$2:$I$100,6,FALSE),"")</f>
        <v>0</v>
      </c>
      <c r="L6379">
        <f>IFERROR(VLOOKUP(G6379,Store_Map!$A$2:$I$100,7,FALSE),"")</f>
        <v>0</v>
      </c>
      <c r="M6379">
        <f>IFERROR(VLOOKUP(G6379,Store_Map!$A$2:$I$100,8,FALSE),"")</f>
        <v>0</v>
      </c>
      <c r="N6379">
        <f t="shared" si="891"/>
        <v>0</v>
      </c>
      <c r="O6379" t="str">
        <f t="shared" si="892"/>
        <v>PASS</v>
      </c>
      <c r="P6379" t="str">
        <f t="shared" si="893"/>
        <v>REVIEW</v>
      </c>
      <c r="Q6379" t="str">
        <f t="shared" si="894"/>
        <v>PASS</v>
      </c>
      <c r="R6379" t="str">
        <f t="shared" si="895"/>
        <v>PASS</v>
      </c>
      <c r="S6379" t="str">
        <f t="shared" si="896"/>
        <v>REVIEW</v>
      </c>
      <c r="T6379">
        <f t="shared" si="897"/>
        <v>90</v>
      </c>
      <c r="U6379" t="str">
        <f t="shared" si="898"/>
        <v>Low</v>
      </c>
      <c r="V6379" t="str">
        <f t="shared" si="899"/>
        <v>Invalid NDC</v>
      </c>
    </row>
    <row r="6380" spans="1:22" x14ac:dyDescent="0.3">
      <c r="A6380" t="str">
        <f>Raw_Data!A6380</f>
        <v>26085097</v>
      </c>
      <c r="B6380">
        <f>Raw_Data!B6380</f>
        <v>45680</v>
      </c>
      <c r="C6380" t="str">
        <f>Raw_Data!C6380</f>
        <v>NOVOLOG 100 UNIT/ML FLEXPEN</v>
      </c>
      <c r="D6380" t="str">
        <f>Raw_Data!D6380</f>
        <v>169633910</v>
      </c>
      <c r="E6380" t="str">
        <f>Raw_Data!E6380</f>
        <v>FORD, JAMES</v>
      </c>
      <c r="F6380" t="str">
        <f>Raw_Data!F6380</f>
        <v>1033117684</v>
      </c>
      <c r="G6380" t="str">
        <f>Raw_Data!H6380</f>
        <v>2</v>
      </c>
      <c r="H6380">
        <f>IFERROR(VLOOKUP(G6380,Store_Map!$A$2:$I$100,3,FALSE),"")</f>
        <v>0</v>
      </c>
      <c r="I6380">
        <f>IFERROR(VLOOKUP(G6380,Store_Map!$A$2:$I$100,4,FALSE),"")</f>
        <v>0</v>
      </c>
      <c r="J6380">
        <f>IFERROR(VLOOKUP(G6380,Store_Map!$A$2:$I$100,5,FALSE),"")</f>
        <v>0</v>
      </c>
      <c r="K6380">
        <f>IFERROR(VLOOKUP(G6380,Store_Map!$A$2:$I$100,6,FALSE),"")</f>
        <v>0</v>
      </c>
      <c r="L6380">
        <f>IFERROR(VLOOKUP(G6380,Store_Map!$A$2:$I$100,7,FALSE),"")</f>
        <v>0</v>
      </c>
      <c r="M6380">
        <f>IFERROR(VLOOKUP(G6380,Store_Map!$A$2:$I$100,8,FALSE),"")</f>
        <v>0</v>
      </c>
      <c r="N6380">
        <f t="shared" si="891"/>
        <v>0</v>
      </c>
      <c r="O6380" t="str">
        <f t="shared" si="892"/>
        <v>PASS</v>
      </c>
      <c r="P6380" t="str">
        <f t="shared" si="893"/>
        <v>REVIEW</v>
      </c>
      <c r="Q6380" t="str">
        <f t="shared" si="894"/>
        <v>PASS</v>
      </c>
      <c r="R6380" t="str">
        <f t="shared" si="895"/>
        <v>PASS</v>
      </c>
      <c r="S6380" t="str">
        <f t="shared" si="896"/>
        <v>REVIEW</v>
      </c>
      <c r="T6380">
        <f t="shared" si="897"/>
        <v>90</v>
      </c>
      <c r="U6380" t="str">
        <f t="shared" si="898"/>
        <v>Low</v>
      </c>
      <c r="V6380" t="str">
        <f t="shared" si="899"/>
        <v>Invalid NDC</v>
      </c>
    </row>
    <row r="6381" spans="1:22" x14ac:dyDescent="0.3">
      <c r="A6381" t="str">
        <f>Raw_Data!A6381</f>
        <v>26085098</v>
      </c>
      <c r="B6381">
        <f>Raw_Data!B6381</f>
        <v>45680</v>
      </c>
      <c r="C6381" t="str">
        <f>Raw_Data!C6381</f>
        <v>CARVEDILOL 25 MG TABLET</v>
      </c>
      <c r="D6381" t="str">
        <f>Raw_Data!D6381</f>
        <v>68382009501</v>
      </c>
      <c r="E6381" t="str">
        <f>Raw_Data!E6381</f>
        <v>GIBBS, JON</v>
      </c>
      <c r="F6381" t="str">
        <f>Raw_Data!F6381</f>
        <v>1700896156</v>
      </c>
      <c r="G6381" t="str">
        <f>Raw_Data!H6381</f>
        <v>2</v>
      </c>
      <c r="H6381">
        <f>IFERROR(VLOOKUP(G6381,Store_Map!$A$2:$I$100,3,FALSE),"")</f>
        <v>0</v>
      </c>
      <c r="I6381">
        <f>IFERROR(VLOOKUP(G6381,Store_Map!$A$2:$I$100,4,FALSE),"")</f>
        <v>0</v>
      </c>
      <c r="J6381">
        <f>IFERROR(VLOOKUP(G6381,Store_Map!$A$2:$I$100,5,FALSE),"")</f>
        <v>0</v>
      </c>
      <c r="K6381">
        <f>IFERROR(VLOOKUP(G6381,Store_Map!$A$2:$I$100,6,FALSE),"")</f>
        <v>0</v>
      </c>
      <c r="L6381">
        <f>IFERROR(VLOOKUP(G6381,Store_Map!$A$2:$I$100,7,FALSE),"")</f>
        <v>0</v>
      </c>
      <c r="M6381">
        <f>IFERROR(VLOOKUP(G6381,Store_Map!$A$2:$I$100,8,FALSE),"")</f>
        <v>0</v>
      </c>
      <c r="N6381">
        <f t="shared" si="891"/>
        <v>0</v>
      </c>
      <c r="O6381" t="str">
        <f t="shared" si="892"/>
        <v>PASS</v>
      </c>
      <c r="P6381" t="str">
        <f t="shared" si="893"/>
        <v>PASS</v>
      </c>
      <c r="Q6381" t="str">
        <f t="shared" si="894"/>
        <v>PASS</v>
      </c>
      <c r="R6381" t="str">
        <f t="shared" si="895"/>
        <v>PASS</v>
      </c>
      <c r="S6381" t="str">
        <f t="shared" si="896"/>
        <v>PASS</v>
      </c>
      <c r="T6381">
        <f t="shared" si="897"/>
        <v>100</v>
      </c>
      <c r="U6381" t="str">
        <f t="shared" si="898"/>
        <v>Low</v>
      </c>
      <c r="V6381" t="str">
        <f t="shared" si="899"/>
        <v>Clean</v>
      </c>
    </row>
    <row r="6382" spans="1:22" x14ac:dyDescent="0.3">
      <c r="A6382" t="str">
        <f>Raw_Data!A6382</f>
        <v>26085101</v>
      </c>
      <c r="B6382">
        <f>Raw_Data!B6382</f>
        <v>45680</v>
      </c>
      <c r="C6382" t="str">
        <f>Raw_Data!C6382</f>
        <v>OZEMPIC 0.25-0.5 MG/DOSE PE</v>
      </c>
      <c r="D6382" t="str">
        <f>Raw_Data!D6382</f>
        <v>169418113</v>
      </c>
      <c r="E6382" t="str">
        <f>Raw_Data!E6382</f>
        <v>PEDERSEN, JENNIFER</v>
      </c>
      <c r="F6382" t="str">
        <f>Raw_Data!F6382</f>
        <v>1073606661</v>
      </c>
      <c r="G6382" t="str">
        <f>Raw_Data!H6382</f>
        <v>2</v>
      </c>
      <c r="H6382">
        <f>IFERROR(VLOOKUP(G6382,Store_Map!$A$2:$I$100,3,FALSE),"")</f>
        <v>0</v>
      </c>
      <c r="I6382">
        <f>IFERROR(VLOOKUP(G6382,Store_Map!$A$2:$I$100,4,FALSE),"")</f>
        <v>0</v>
      </c>
      <c r="J6382">
        <f>IFERROR(VLOOKUP(G6382,Store_Map!$A$2:$I$100,5,FALSE),"")</f>
        <v>0</v>
      </c>
      <c r="K6382">
        <f>IFERROR(VLOOKUP(G6382,Store_Map!$A$2:$I$100,6,FALSE),"")</f>
        <v>0</v>
      </c>
      <c r="L6382">
        <f>IFERROR(VLOOKUP(G6382,Store_Map!$A$2:$I$100,7,FALSE),"")</f>
        <v>0</v>
      </c>
      <c r="M6382">
        <f>IFERROR(VLOOKUP(G6382,Store_Map!$A$2:$I$100,8,FALSE),"")</f>
        <v>0</v>
      </c>
      <c r="N6382">
        <f t="shared" si="891"/>
        <v>0</v>
      </c>
      <c r="O6382" t="str">
        <f t="shared" si="892"/>
        <v>PASS</v>
      </c>
      <c r="P6382" t="str">
        <f t="shared" si="893"/>
        <v>REVIEW</v>
      </c>
      <c r="Q6382" t="str">
        <f t="shared" si="894"/>
        <v>PASS</v>
      </c>
      <c r="R6382" t="str">
        <f t="shared" si="895"/>
        <v>PASS</v>
      </c>
      <c r="S6382" t="str">
        <f t="shared" si="896"/>
        <v>REVIEW</v>
      </c>
      <c r="T6382">
        <f t="shared" si="897"/>
        <v>90</v>
      </c>
      <c r="U6382" t="str">
        <f t="shared" si="898"/>
        <v>Low</v>
      </c>
      <c r="V6382" t="str">
        <f t="shared" si="899"/>
        <v>Invalid NDC</v>
      </c>
    </row>
    <row r="6383" spans="1:22" x14ac:dyDescent="0.3">
      <c r="A6383" t="str">
        <f>Raw_Data!A6383</f>
        <v>26085104</v>
      </c>
      <c r="B6383">
        <f>Raw_Data!B6383</f>
        <v>45680</v>
      </c>
      <c r="C6383" t="str">
        <f>Raw_Data!C6383</f>
        <v>VALACYCLOVIR HCL 500 MG TAB</v>
      </c>
      <c r="D6383" t="str">
        <f>Raw_Data!D6383</f>
        <v>57237004290</v>
      </c>
      <c r="E6383" t="str">
        <f>Raw_Data!E6383</f>
        <v>FORD, JAMES</v>
      </c>
      <c r="F6383" t="str">
        <f>Raw_Data!F6383</f>
        <v>1033117684</v>
      </c>
      <c r="G6383" t="str">
        <f>Raw_Data!H6383</f>
        <v>2</v>
      </c>
      <c r="H6383">
        <f>IFERROR(VLOOKUP(G6383,Store_Map!$A$2:$I$100,3,FALSE),"")</f>
        <v>0</v>
      </c>
      <c r="I6383">
        <f>IFERROR(VLOOKUP(G6383,Store_Map!$A$2:$I$100,4,FALSE),"")</f>
        <v>0</v>
      </c>
      <c r="J6383">
        <f>IFERROR(VLOOKUP(G6383,Store_Map!$A$2:$I$100,5,FALSE),"")</f>
        <v>0</v>
      </c>
      <c r="K6383">
        <f>IFERROR(VLOOKUP(G6383,Store_Map!$A$2:$I$100,6,FALSE),"")</f>
        <v>0</v>
      </c>
      <c r="L6383">
        <f>IFERROR(VLOOKUP(G6383,Store_Map!$A$2:$I$100,7,FALSE),"")</f>
        <v>0</v>
      </c>
      <c r="M6383">
        <f>IFERROR(VLOOKUP(G6383,Store_Map!$A$2:$I$100,8,FALSE),"")</f>
        <v>0</v>
      </c>
      <c r="N6383">
        <f t="shared" si="891"/>
        <v>0</v>
      </c>
      <c r="O6383" t="str">
        <f t="shared" si="892"/>
        <v>PASS</v>
      </c>
      <c r="P6383" t="str">
        <f t="shared" si="893"/>
        <v>PASS</v>
      </c>
      <c r="Q6383" t="str">
        <f t="shared" si="894"/>
        <v>PASS</v>
      </c>
      <c r="R6383" t="str">
        <f t="shared" si="895"/>
        <v>PASS</v>
      </c>
      <c r="S6383" t="str">
        <f t="shared" si="896"/>
        <v>PASS</v>
      </c>
      <c r="T6383">
        <f t="shared" si="897"/>
        <v>100</v>
      </c>
      <c r="U6383" t="str">
        <f t="shared" si="898"/>
        <v>Low</v>
      </c>
      <c r="V6383" t="str">
        <f t="shared" si="899"/>
        <v>Clean</v>
      </c>
    </row>
    <row r="6384" spans="1:22" x14ac:dyDescent="0.3">
      <c r="A6384" t="str">
        <f>Raw_Data!A6384</f>
        <v>26085105</v>
      </c>
      <c r="B6384">
        <f>Raw_Data!B6384</f>
        <v>45680</v>
      </c>
      <c r="C6384" t="str">
        <f>Raw_Data!C6384</f>
        <v>GABAPENTIN 100 MG CAPSULE</v>
      </c>
      <c r="D6384" t="str">
        <f>Raw_Data!D6384</f>
        <v>67877022205</v>
      </c>
      <c r="E6384" t="str">
        <f>Raw_Data!E6384</f>
        <v>FORD, JAMES</v>
      </c>
      <c r="F6384" t="str">
        <f>Raw_Data!F6384</f>
        <v>1033117684</v>
      </c>
      <c r="G6384" t="str">
        <f>Raw_Data!H6384</f>
        <v>2</v>
      </c>
      <c r="H6384">
        <f>IFERROR(VLOOKUP(G6384,Store_Map!$A$2:$I$100,3,FALSE),"")</f>
        <v>0</v>
      </c>
      <c r="I6384">
        <f>IFERROR(VLOOKUP(G6384,Store_Map!$A$2:$I$100,4,FALSE),"")</f>
        <v>0</v>
      </c>
      <c r="J6384">
        <f>IFERROR(VLOOKUP(G6384,Store_Map!$A$2:$I$100,5,FALSE),"")</f>
        <v>0</v>
      </c>
      <c r="K6384">
        <f>IFERROR(VLOOKUP(G6384,Store_Map!$A$2:$I$100,6,FALSE),"")</f>
        <v>0</v>
      </c>
      <c r="L6384">
        <f>IFERROR(VLOOKUP(G6384,Store_Map!$A$2:$I$100,7,FALSE),"")</f>
        <v>0</v>
      </c>
      <c r="M6384">
        <f>IFERROR(VLOOKUP(G6384,Store_Map!$A$2:$I$100,8,FALSE),"")</f>
        <v>0</v>
      </c>
      <c r="N6384">
        <f t="shared" si="891"/>
        <v>0</v>
      </c>
      <c r="O6384" t="str">
        <f t="shared" si="892"/>
        <v>PASS</v>
      </c>
      <c r="P6384" t="str">
        <f t="shared" si="893"/>
        <v>PASS</v>
      </c>
      <c r="Q6384" t="str">
        <f t="shared" si="894"/>
        <v>PASS</v>
      </c>
      <c r="R6384" t="str">
        <f t="shared" si="895"/>
        <v>PASS</v>
      </c>
      <c r="S6384" t="str">
        <f t="shared" si="896"/>
        <v>PASS</v>
      </c>
      <c r="T6384">
        <f t="shared" si="897"/>
        <v>100</v>
      </c>
      <c r="U6384" t="str">
        <f t="shared" si="898"/>
        <v>Low</v>
      </c>
      <c r="V6384" t="str">
        <f t="shared" si="899"/>
        <v>Clean</v>
      </c>
    </row>
    <row r="6385" spans="1:22" x14ac:dyDescent="0.3">
      <c r="A6385" t="str">
        <f>Raw_Data!A6385</f>
        <v>26085107</v>
      </c>
      <c r="B6385">
        <f>Raw_Data!B6385</f>
        <v>45680</v>
      </c>
      <c r="C6385" t="str">
        <f>Raw_Data!C6385</f>
        <v>LANTUS SOLOSTAR 100 UNIT/ML</v>
      </c>
      <c r="D6385" t="str">
        <f>Raw_Data!D6385</f>
        <v>88221905</v>
      </c>
      <c r="E6385" t="str">
        <f>Raw_Data!E6385</f>
        <v>YASIN, NURA</v>
      </c>
      <c r="F6385" t="str">
        <f>Raw_Data!F6385</f>
        <v>1265518567</v>
      </c>
      <c r="G6385" t="str">
        <f>Raw_Data!H6385</f>
        <v>2</v>
      </c>
      <c r="H6385">
        <f>IFERROR(VLOOKUP(G6385,Store_Map!$A$2:$I$100,3,FALSE),"")</f>
        <v>0</v>
      </c>
      <c r="I6385">
        <f>IFERROR(VLOOKUP(G6385,Store_Map!$A$2:$I$100,4,FALSE),"")</f>
        <v>0</v>
      </c>
      <c r="J6385">
        <f>IFERROR(VLOOKUP(G6385,Store_Map!$A$2:$I$100,5,FALSE),"")</f>
        <v>0</v>
      </c>
      <c r="K6385">
        <f>IFERROR(VLOOKUP(G6385,Store_Map!$A$2:$I$100,6,FALSE),"")</f>
        <v>0</v>
      </c>
      <c r="L6385">
        <f>IFERROR(VLOOKUP(G6385,Store_Map!$A$2:$I$100,7,FALSE),"")</f>
        <v>0</v>
      </c>
      <c r="M6385">
        <f>IFERROR(VLOOKUP(G6385,Store_Map!$A$2:$I$100,8,FALSE),"")</f>
        <v>0</v>
      </c>
      <c r="N6385">
        <f t="shared" si="891"/>
        <v>0</v>
      </c>
      <c r="O6385" t="str">
        <f t="shared" si="892"/>
        <v>PASS</v>
      </c>
      <c r="P6385" t="str">
        <f t="shared" si="893"/>
        <v>REVIEW</v>
      </c>
      <c r="Q6385" t="str">
        <f t="shared" si="894"/>
        <v>PASS</v>
      </c>
      <c r="R6385" t="str">
        <f t="shared" si="895"/>
        <v>PASS</v>
      </c>
      <c r="S6385" t="str">
        <f t="shared" si="896"/>
        <v>REVIEW</v>
      </c>
      <c r="T6385">
        <f t="shared" si="897"/>
        <v>90</v>
      </c>
      <c r="U6385" t="str">
        <f t="shared" si="898"/>
        <v>Low</v>
      </c>
      <c r="V6385" t="str">
        <f t="shared" si="899"/>
        <v>Invalid NDC</v>
      </c>
    </row>
    <row r="6386" spans="1:22" x14ac:dyDescent="0.3">
      <c r="A6386" t="str">
        <f>Raw_Data!A6386</f>
        <v>26085108</v>
      </c>
      <c r="B6386">
        <f>Raw_Data!B6386</f>
        <v>45680</v>
      </c>
      <c r="C6386" t="str">
        <f>Raw_Data!C6386</f>
        <v>LISINOPRIL 10 MG TABLET</v>
      </c>
      <c r="D6386" t="str">
        <f>Raw_Data!D6386</f>
        <v>43547035311</v>
      </c>
      <c r="E6386" t="str">
        <f>Raw_Data!E6386</f>
        <v>YASIN, NURA</v>
      </c>
      <c r="F6386" t="str">
        <f>Raw_Data!F6386</f>
        <v>1265518567</v>
      </c>
      <c r="G6386" t="str">
        <f>Raw_Data!H6386</f>
        <v>2</v>
      </c>
      <c r="H6386">
        <f>IFERROR(VLOOKUP(G6386,Store_Map!$A$2:$I$100,3,FALSE),"")</f>
        <v>0</v>
      </c>
      <c r="I6386">
        <f>IFERROR(VLOOKUP(G6386,Store_Map!$A$2:$I$100,4,FALSE),"")</f>
        <v>0</v>
      </c>
      <c r="J6386">
        <f>IFERROR(VLOOKUP(G6386,Store_Map!$A$2:$I$100,5,FALSE),"")</f>
        <v>0</v>
      </c>
      <c r="K6386">
        <f>IFERROR(VLOOKUP(G6386,Store_Map!$A$2:$I$100,6,FALSE),"")</f>
        <v>0</v>
      </c>
      <c r="L6386">
        <f>IFERROR(VLOOKUP(G6386,Store_Map!$A$2:$I$100,7,FALSE),"")</f>
        <v>0</v>
      </c>
      <c r="M6386">
        <f>IFERROR(VLOOKUP(G6386,Store_Map!$A$2:$I$100,8,FALSE),"")</f>
        <v>0</v>
      </c>
      <c r="N6386">
        <f t="shared" si="891"/>
        <v>0</v>
      </c>
      <c r="O6386" t="str">
        <f t="shared" si="892"/>
        <v>PASS</v>
      </c>
      <c r="P6386" t="str">
        <f t="shared" si="893"/>
        <v>PASS</v>
      </c>
      <c r="Q6386" t="str">
        <f t="shared" si="894"/>
        <v>PASS</v>
      </c>
      <c r="R6386" t="str">
        <f t="shared" si="895"/>
        <v>PASS</v>
      </c>
      <c r="S6386" t="str">
        <f t="shared" si="896"/>
        <v>PASS</v>
      </c>
      <c r="T6386">
        <f t="shared" si="897"/>
        <v>100</v>
      </c>
      <c r="U6386" t="str">
        <f t="shared" si="898"/>
        <v>Low</v>
      </c>
      <c r="V6386" t="str">
        <f t="shared" si="899"/>
        <v>Clean</v>
      </c>
    </row>
    <row r="6387" spans="1:22" x14ac:dyDescent="0.3">
      <c r="A6387" t="str">
        <f>Raw_Data!A6387</f>
        <v>24002227</v>
      </c>
      <c r="B6387">
        <f>Raw_Data!B6387</f>
        <v>45680</v>
      </c>
      <c r="C6387" t="str">
        <f>Raw_Data!C6387</f>
        <v>TEMAZEPAM 30 MG CAPSULE</v>
      </c>
      <c r="D6387" t="str">
        <f>Raw_Data!D6387</f>
        <v>228207710</v>
      </c>
      <c r="E6387" t="str">
        <f>Raw_Data!E6387</f>
        <v>MCLAUGHLIN, MERRITT</v>
      </c>
      <c r="F6387" t="str">
        <f>Raw_Data!F6387</f>
        <v>1962797712</v>
      </c>
      <c r="G6387" t="str">
        <f>Raw_Data!H6387</f>
        <v>2</v>
      </c>
      <c r="H6387">
        <f>IFERROR(VLOOKUP(G6387,Store_Map!$A$2:$I$100,3,FALSE),"")</f>
        <v>0</v>
      </c>
      <c r="I6387">
        <f>IFERROR(VLOOKUP(G6387,Store_Map!$A$2:$I$100,4,FALSE),"")</f>
        <v>0</v>
      </c>
      <c r="J6387">
        <f>IFERROR(VLOOKUP(G6387,Store_Map!$A$2:$I$100,5,FALSE),"")</f>
        <v>0</v>
      </c>
      <c r="K6387">
        <f>IFERROR(VLOOKUP(G6387,Store_Map!$A$2:$I$100,6,FALSE),"")</f>
        <v>0</v>
      </c>
      <c r="L6387">
        <f>IFERROR(VLOOKUP(G6387,Store_Map!$A$2:$I$100,7,FALSE),"")</f>
        <v>0</v>
      </c>
      <c r="M6387">
        <f>IFERROR(VLOOKUP(G6387,Store_Map!$A$2:$I$100,8,FALSE),"")</f>
        <v>0</v>
      </c>
      <c r="N6387">
        <f t="shared" si="891"/>
        <v>0</v>
      </c>
      <c r="O6387" t="str">
        <f t="shared" si="892"/>
        <v>PASS</v>
      </c>
      <c r="P6387" t="str">
        <f t="shared" si="893"/>
        <v>REVIEW</v>
      </c>
      <c r="Q6387" t="str">
        <f t="shared" si="894"/>
        <v>PASS</v>
      </c>
      <c r="R6387" t="str">
        <f t="shared" si="895"/>
        <v>PASS</v>
      </c>
      <c r="S6387" t="str">
        <f t="shared" si="896"/>
        <v>REVIEW</v>
      </c>
      <c r="T6387">
        <f t="shared" si="897"/>
        <v>90</v>
      </c>
      <c r="U6387" t="str">
        <f t="shared" si="898"/>
        <v>Low</v>
      </c>
      <c r="V6387" t="str">
        <f t="shared" si="899"/>
        <v>Invalid NDC</v>
      </c>
    </row>
    <row r="6388" spans="1:22" x14ac:dyDescent="0.3">
      <c r="A6388" t="str">
        <f>Raw_Data!A6388</f>
        <v>26084084</v>
      </c>
      <c r="B6388">
        <f>Raw_Data!B6388</f>
        <v>45680</v>
      </c>
      <c r="C6388" t="str">
        <f>Raw_Data!C6388</f>
        <v>MOUNJARO 10 MG/0.5 ML PEN</v>
      </c>
      <c r="D6388" t="str">
        <f>Raw_Data!D6388</f>
        <v>2147180</v>
      </c>
      <c r="E6388" t="str">
        <f>Raw_Data!E6388</f>
        <v>BYNE, EDMUND</v>
      </c>
      <c r="F6388" t="str">
        <f>Raw_Data!F6388</f>
        <v>1033186648</v>
      </c>
      <c r="G6388" t="str">
        <f>Raw_Data!H6388</f>
        <v>2</v>
      </c>
      <c r="H6388">
        <f>IFERROR(VLOOKUP(G6388,Store_Map!$A$2:$I$100,3,FALSE),"")</f>
        <v>0</v>
      </c>
      <c r="I6388">
        <f>IFERROR(VLOOKUP(G6388,Store_Map!$A$2:$I$100,4,FALSE),"")</f>
        <v>0</v>
      </c>
      <c r="J6388">
        <f>IFERROR(VLOOKUP(G6388,Store_Map!$A$2:$I$100,5,FALSE),"")</f>
        <v>0</v>
      </c>
      <c r="K6388">
        <f>IFERROR(VLOOKUP(G6388,Store_Map!$A$2:$I$100,6,FALSE),"")</f>
        <v>0</v>
      </c>
      <c r="L6388">
        <f>IFERROR(VLOOKUP(G6388,Store_Map!$A$2:$I$100,7,FALSE),"")</f>
        <v>0</v>
      </c>
      <c r="M6388">
        <f>IFERROR(VLOOKUP(G6388,Store_Map!$A$2:$I$100,8,FALSE),"")</f>
        <v>0</v>
      </c>
      <c r="N6388">
        <f t="shared" si="891"/>
        <v>0</v>
      </c>
      <c r="O6388" t="str">
        <f t="shared" si="892"/>
        <v>PASS</v>
      </c>
      <c r="P6388" t="str">
        <f t="shared" si="893"/>
        <v>REVIEW</v>
      </c>
      <c r="Q6388" t="str">
        <f t="shared" si="894"/>
        <v>PASS</v>
      </c>
      <c r="R6388" t="str">
        <f t="shared" si="895"/>
        <v>PASS</v>
      </c>
      <c r="S6388" t="str">
        <f t="shared" si="896"/>
        <v>REVIEW</v>
      </c>
      <c r="T6388">
        <f t="shared" si="897"/>
        <v>90</v>
      </c>
      <c r="U6388" t="str">
        <f t="shared" si="898"/>
        <v>Low</v>
      </c>
      <c r="V6388" t="str">
        <f t="shared" si="899"/>
        <v>Invalid NDC</v>
      </c>
    </row>
    <row r="6389" spans="1:22" x14ac:dyDescent="0.3">
      <c r="A6389" t="str">
        <f>Raw_Data!A6389</f>
        <v>26085109</v>
      </c>
      <c r="B6389">
        <f>Raw_Data!B6389</f>
        <v>45680</v>
      </c>
      <c r="C6389" t="str">
        <f>Raw_Data!C6389</f>
        <v>BUPROPION HCL XL 150 MG TAB</v>
      </c>
      <c r="D6389" t="str">
        <f>Raw_Data!D6389</f>
        <v>68180031906</v>
      </c>
      <c r="E6389" t="str">
        <f>Raw_Data!E6389</f>
        <v>FORD, JAMES</v>
      </c>
      <c r="F6389" t="str">
        <f>Raw_Data!F6389</f>
        <v>1033117684</v>
      </c>
      <c r="G6389" t="str">
        <f>Raw_Data!H6389</f>
        <v>2</v>
      </c>
      <c r="H6389">
        <f>IFERROR(VLOOKUP(G6389,Store_Map!$A$2:$I$100,3,FALSE),"")</f>
        <v>0</v>
      </c>
      <c r="I6389">
        <f>IFERROR(VLOOKUP(G6389,Store_Map!$A$2:$I$100,4,FALSE),"")</f>
        <v>0</v>
      </c>
      <c r="J6389">
        <f>IFERROR(VLOOKUP(G6389,Store_Map!$A$2:$I$100,5,FALSE),"")</f>
        <v>0</v>
      </c>
      <c r="K6389">
        <f>IFERROR(VLOOKUP(G6389,Store_Map!$A$2:$I$100,6,FALSE),"")</f>
        <v>0</v>
      </c>
      <c r="L6389">
        <f>IFERROR(VLOOKUP(G6389,Store_Map!$A$2:$I$100,7,FALSE),"")</f>
        <v>0</v>
      </c>
      <c r="M6389">
        <f>IFERROR(VLOOKUP(G6389,Store_Map!$A$2:$I$100,8,FALSE),"")</f>
        <v>0</v>
      </c>
      <c r="N6389">
        <f t="shared" si="891"/>
        <v>0</v>
      </c>
      <c r="O6389" t="str">
        <f t="shared" si="892"/>
        <v>PASS</v>
      </c>
      <c r="P6389" t="str">
        <f t="shared" si="893"/>
        <v>PASS</v>
      </c>
      <c r="Q6389" t="str">
        <f t="shared" si="894"/>
        <v>PASS</v>
      </c>
      <c r="R6389" t="str">
        <f t="shared" si="895"/>
        <v>PASS</v>
      </c>
      <c r="S6389" t="str">
        <f t="shared" si="896"/>
        <v>PASS</v>
      </c>
      <c r="T6389">
        <f t="shared" si="897"/>
        <v>100</v>
      </c>
      <c r="U6389" t="str">
        <f t="shared" si="898"/>
        <v>Low</v>
      </c>
      <c r="V6389" t="str">
        <f t="shared" si="899"/>
        <v>Clean</v>
      </c>
    </row>
    <row r="6390" spans="1:22" x14ac:dyDescent="0.3">
      <c r="A6390" t="str">
        <f>Raw_Data!A6390</f>
        <v>26085110</v>
      </c>
      <c r="B6390">
        <f>Raw_Data!B6390</f>
        <v>45680</v>
      </c>
      <c r="C6390" t="str">
        <f>Raw_Data!C6390</f>
        <v>AMLODIPINE BESYLATE 10 MG T</v>
      </c>
      <c r="D6390" t="str">
        <f>Raw_Data!D6390</f>
        <v>69097012815</v>
      </c>
      <c r="E6390" t="str">
        <f>Raw_Data!E6390</f>
        <v>FORD, JAMES</v>
      </c>
      <c r="F6390" t="str">
        <f>Raw_Data!F6390</f>
        <v>1033117684</v>
      </c>
      <c r="G6390" t="str">
        <f>Raw_Data!H6390</f>
        <v>2</v>
      </c>
      <c r="H6390">
        <f>IFERROR(VLOOKUP(G6390,Store_Map!$A$2:$I$100,3,FALSE),"")</f>
        <v>0</v>
      </c>
      <c r="I6390">
        <f>IFERROR(VLOOKUP(G6390,Store_Map!$A$2:$I$100,4,FALSE),"")</f>
        <v>0</v>
      </c>
      <c r="J6390">
        <f>IFERROR(VLOOKUP(G6390,Store_Map!$A$2:$I$100,5,FALSE),"")</f>
        <v>0</v>
      </c>
      <c r="K6390">
        <f>IFERROR(VLOOKUP(G6390,Store_Map!$A$2:$I$100,6,FALSE),"")</f>
        <v>0</v>
      </c>
      <c r="L6390">
        <f>IFERROR(VLOOKUP(G6390,Store_Map!$A$2:$I$100,7,FALSE),"")</f>
        <v>0</v>
      </c>
      <c r="M6390">
        <f>IFERROR(VLOOKUP(G6390,Store_Map!$A$2:$I$100,8,FALSE),"")</f>
        <v>0</v>
      </c>
      <c r="N6390">
        <f t="shared" si="891"/>
        <v>0</v>
      </c>
      <c r="O6390" t="str">
        <f t="shared" si="892"/>
        <v>PASS</v>
      </c>
      <c r="P6390" t="str">
        <f t="shared" si="893"/>
        <v>PASS</v>
      </c>
      <c r="Q6390" t="str">
        <f t="shared" si="894"/>
        <v>PASS</v>
      </c>
      <c r="R6390" t="str">
        <f t="shared" si="895"/>
        <v>PASS</v>
      </c>
      <c r="S6390" t="str">
        <f t="shared" si="896"/>
        <v>PASS</v>
      </c>
      <c r="T6390">
        <f t="shared" si="897"/>
        <v>100</v>
      </c>
      <c r="U6390" t="str">
        <f t="shared" si="898"/>
        <v>Low</v>
      </c>
      <c r="V6390" t="str">
        <f t="shared" si="899"/>
        <v>Clean</v>
      </c>
    </row>
    <row r="6391" spans="1:22" x14ac:dyDescent="0.3">
      <c r="A6391" t="str">
        <f>Raw_Data!A6391</f>
        <v>26079962</v>
      </c>
      <c r="B6391">
        <f>Raw_Data!B6391</f>
        <v>45680</v>
      </c>
      <c r="C6391" t="str">
        <f>Raw_Data!C6391</f>
        <v>IBUPROFEN 800 MG TABLET</v>
      </c>
      <c r="D6391" t="str">
        <f>Raw_Data!D6391</f>
        <v>65162046650</v>
      </c>
      <c r="E6391" t="str">
        <f>Raw_Data!E6391</f>
        <v>FORD, JAMES</v>
      </c>
      <c r="F6391" t="str">
        <f>Raw_Data!F6391</f>
        <v>1033117684</v>
      </c>
      <c r="G6391" t="str">
        <f>Raw_Data!H6391</f>
        <v>2</v>
      </c>
      <c r="H6391">
        <f>IFERROR(VLOOKUP(G6391,Store_Map!$A$2:$I$100,3,FALSE),"")</f>
        <v>0</v>
      </c>
      <c r="I6391">
        <f>IFERROR(VLOOKUP(G6391,Store_Map!$A$2:$I$100,4,FALSE),"")</f>
        <v>0</v>
      </c>
      <c r="J6391">
        <f>IFERROR(VLOOKUP(G6391,Store_Map!$A$2:$I$100,5,FALSE),"")</f>
        <v>0</v>
      </c>
      <c r="K6391">
        <f>IFERROR(VLOOKUP(G6391,Store_Map!$A$2:$I$100,6,FALSE),"")</f>
        <v>0</v>
      </c>
      <c r="L6391">
        <f>IFERROR(VLOOKUP(G6391,Store_Map!$A$2:$I$100,7,FALSE),"")</f>
        <v>0</v>
      </c>
      <c r="M6391">
        <f>IFERROR(VLOOKUP(G6391,Store_Map!$A$2:$I$100,8,FALSE),"")</f>
        <v>0</v>
      </c>
      <c r="N6391">
        <f t="shared" si="891"/>
        <v>0</v>
      </c>
      <c r="O6391" t="str">
        <f t="shared" si="892"/>
        <v>PASS</v>
      </c>
      <c r="P6391" t="str">
        <f t="shared" si="893"/>
        <v>PASS</v>
      </c>
      <c r="Q6391" t="str">
        <f t="shared" si="894"/>
        <v>PASS</v>
      </c>
      <c r="R6391" t="str">
        <f t="shared" si="895"/>
        <v>PASS</v>
      </c>
      <c r="S6391" t="str">
        <f t="shared" si="896"/>
        <v>PASS</v>
      </c>
      <c r="T6391">
        <f t="shared" si="897"/>
        <v>100</v>
      </c>
      <c r="U6391" t="str">
        <f t="shared" si="898"/>
        <v>Low</v>
      </c>
      <c r="V6391" t="str">
        <f t="shared" si="899"/>
        <v>Clean</v>
      </c>
    </row>
    <row r="6392" spans="1:22" x14ac:dyDescent="0.3">
      <c r="A6392" t="str">
        <f>Raw_Data!A6392</f>
        <v>26082975</v>
      </c>
      <c r="B6392">
        <f>Raw_Data!B6392</f>
        <v>45680</v>
      </c>
      <c r="C6392" t="str">
        <f>Raw_Data!C6392</f>
        <v>CYCLOBENZAPRINE 5 MG TABLET</v>
      </c>
      <c r="D6392" t="str">
        <f>Raw_Data!D6392</f>
        <v>43547039910</v>
      </c>
      <c r="E6392" t="str">
        <f>Raw_Data!E6392</f>
        <v>FORD, JAMES</v>
      </c>
      <c r="F6392" t="str">
        <f>Raw_Data!F6392</f>
        <v>1033117684</v>
      </c>
      <c r="G6392" t="str">
        <f>Raw_Data!H6392</f>
        <v>2</v>
      </c>
      <c r="H6392">
        <f>IFERROR(VLOOKUP(G6392,Store_Map!$A$2:$I$100,3,FALSE),"")</f>
        <v>0</v>
      </c>
      <c r="I6392">
        <f>IFERROR(VLOOKUP(G6392,Store_Map!$A$2:$I$100,4,FALSE),"")</f>
        <v>0</v>
      </c>
      <c r="J6392">
        <f>IFERROR(VLOOKUP(G6392,Store_Map!$A$2:$I$100,5,FALSE),"")</f>
        <v>0</v>
      </c>
      <c r="K6392">
        <f>IFERROR(VLOOKUP(G6392,Store_Map!$A$2:$I$100,6,FALSE),"")</f>
        <v>0</v>
      </c>
      <c r="L6392">
        <f>IFERROR(VLOOKUP(G6392,Store_Map!$A$2:$I$100,7,FALSE),"")</f>
        <v>0</v>
      </c>
      <c r="M6392">
        <f>IFERROR(VLOOKUP(G6392,Store_Map!$A$2:$I$100,8,FALSE),"")</f>
        <v>0</v>
      </c>
      <c r="N6392">
        <f t="shared" si="891"/>
        <v>0</v>
      </c>
      <c r="O6392" t="str">
        <f t="shared" si="892"/>
        <v>PASS</v>
      </c>
      <c r="P6392" t="str">
        <f t="shared" si="893"/>
        <v>PASS</v>
      </c>
      <c r="Q6392" t="str">
        <f t="shared" si="894"/>
        <v>PASS</v>
      </c>
      <c r="R6392" t="str">
        <f t="shared" si="895"/>
        <v>PASS</v>
      </c>
      <c r="S6392" t="str">
        <f t="shared" si="896"/>
        <v>PASS</v>
      </c>
      <c r="T6392">
        <f t="shared" si="897"/>
        <v>100</v>
      </c>
      <c r="U6392" t="str">
        <f t="shared" si="898"/>
        <v>Low</v>
      </c>
      <c r="V6392" t="str">
        <f t="shared" si="899"/>
        <v>Clean</v>
      </c>
    </row>
    <row r="6393" spans="1:22" x14ac:dyDescent="0.3">
      <c r="A6393" t="str">
        <f>Raw_Data!A6393</f>
        <v>26075945</v>
      </c>
      <c r="B6393">
        <f>Raw_Data!B6393</f>
        <v>45680</v>
      </c>
      <c r="C6393" t="str">
        <f>Raw_Data!C6393</f>
        <v>CARVEDILOL 3.125 MG TABLET</v>
      </c>
      <c r="D6393" t="str">
        <f>Raw_Data!D6393</f>
        <v>93005101</v>
      </c>
      <c r="E6393" t="str">
        <f>Raw_Data!E6393</f>
        <v>BYNE, EDMUND</v>
      </c>
      <c r="F6393" t="str">
        <f>Raw_Data!F6393</f>
        <v>1033186648</v>
      </c>
      <c r="G6393" t="str">
        <f>Raw_Data!H6393</f>
        <v>2</v>
      </c>
      <c r="H6393">
        <f>IFERROR(VLOOKUP(G6393,Store_Map!$A$2:$I$100,3,FALSE),"")</f>
        <v>0</v>
      </c>
      <c r="I6393">
        <f>IFERROR(VLOOKUP(G6393,Store_Map!$A$2:$I$100,4,FALSE),"")</f>
        <v>0</v>
      </c>
      <c r="J6393">
        <f>IFERROR(VLOOKUP(G6393,Store_Map!$A$2:$I$100,5,FALSE),"")</f>
        <v>0</v>
      </c>
      <c r="K6393">
        <f>IFERROR(VLOOKUP(G6393,Store_Map!$A$2:$I$100,6,FALSE),"")</f>
        <v>0</v>
      </c>
      <c r="L6393">
        <f>IFERROR(VLOOKUP(G6393,Store_Map!$A$2:$I$100,7,FALSE),"")</f>
        <v>0</v>
      </c>
      <c r="M6393">
        <f>IFERROR(VLOOKUP(G6393,Store_Map!$A$2:$I$100,8,FALSE),"")</f>
        <v>0</v>
      </c>
      <c r="N6393">
        <f t="shared" si="891"/>
        <v>0</v>
      </c>
      <c r="O6393" t="str">
        <f t="shared" si="892"/>
        <v>PASS</v>
      </c>
      <c r="P6393" t="str">
        <f t="shared" si="893"/>
        <v>REVIEW</v>
      </c>
      <c r="Q6393" t="str">
        <f t="shared" si="894"/>
        <v>PASS</v>
      </c>
      <c r="R6393" t="str">
        <f t="shared" si="895"/>
        <v>PASS</v>
      </c>
      <c r="S6393" t="str">
        <f t="shared" si="896"/>
        <v>REVIEW</v>
      </c>
      <c r="T6393">
        <f t="shared" si="897"/>
        <v>90</v>
      </c>
      <c r="U6393" t="str">
        <f t="shared" si="898"/>
        <v>Low</v>
      </c>
      <c r="V6393" t="str">
        <f t="shared" si="899"/>
        <v>Invalid NDC</v>
      </c>
    </row>
    <row r="6394" spans="1:22" x14ac:dyDescent="0.3">
      <c r="A6394" t="str">
        <f>Raw_Data!A6394</f>
        <v>26075949</v>
      </c>
      <c r="B6394">
        <f>Raw_Data!B6394</f>
        <v>45680</v>
      </c>
      <c r="C6394" t="str">
        <f>Raw_Data!C6394</f>
        <v>COMBIVENT RESPIMAT 20-100 M</v>
      </c>
      <c r="D6394" t="str">
        <f>Raw_Data!D6394</f>
        <v>597002402</v>
      </c>
      <c r="E6394" t="str">
        <f>Raw_Data!E6394</f>
        <v>BYNE, EDMUND</v>
      </c>
      <c r="F6394" t="str">
        <f>Raw_Data!F6394</f>
        <v>1033186648</v>
      </c>
      <c r="G6394" t="str">
        <f>Raw_Data!H6394</f>
        <v>2</v>
      </c>
      <c r="H6394">
        <f>IFERROR(VLOOKUP(G6394,Store_Map!$A$2:$I$100,3,FALSE),"")</f>
        <v>0</v>
      </c>
      <c r="I6394">
        <f>IFERROR(VLOOKUP(G6394,Store_Map!$A$2:$I$100,4,FALSE),"")</f>
        <v>0</v>
      </c>
      <c r="J6394">
        <f>IFERROR(VLOOKUP(G6394,Store_Map!$A$2:$I$100,5,FALSE),"")</f>
        <v>0</v>
      </c>
      <c r="K6394">
        <f>IFERROR(VLOOKUP(G6394,Store_Map!$A$2:$I$100,6,FALSE),"")</f>
        <v>0</v>
      </c>
      <c r="L6394">
        <f>IFERROR(VLOOKUP(G6394,Store_Map!$A$2:$I$100,7,FALSE),"")</f>
        <v>0</v>
      </c>
      <c r="M6394">
        <f>IFERROR(VLOOKUP(G6394,Store_Map!$A$2:$I$100,8,FALSE),"")</f>
        <v>0</v>
      </c>
      <c r="N6394">
        <f t="shared" si="891"/>
        <v>0</v>
      </c>
      <c r="O6394" t="str">
        <f t="shared" si="892"/>
        <v>PASS</v>
      </c>
      <c r="P6394" t="str">
        <f t="shared" si="893"/>
        <v>REVIEW</v>
      </c>
      <c r="Q6394" t="str">
        <f t="shared" si="894"/>
        <v>PASS</v>
      </c>
      <c r="R6394" t="str">
        <f t="shared" si="895"/>
        <v>PASS</v>
      </c>
      <c r="S6394" t="str">
        <f t="shared" si="896"/>
        <v>REVIEW</v>
      </c>
      <c r="T6394">
        <f t="shared" si="897"/>
        <v>90</v>
      </c>
      <c r="U6394" t="str">
        <f t="shared" si="898"/>
        <v>Low</v>
      </c>
      <c r="V6394" t="str">
        <f t="shared" si="899"/>
        <v>Invalid NDC</v>
      </c>
    </row>
    <row r="6395" spans="1:22" x14ac:dyDescent="0.3">
      <c r="A6395" t="str">
        <f>Raw_Data!A6395</f>
        <v>26075942</v>
      </c>
      <c r="B6395">
        <f>Raw_Data!B6395</f>
        <v>45680</v>
      </c>
      <c r="C6395" t="str">
        <f>Raw_Data!C6395</f>
        <v>FLUOXETINE HCL 40 MG CAPSUL</v>
      </c>
      <c r="D6395" t="str">
        <f>Raw_Data!D6395</f>
        <v>93719801</v>
      </c>
      <c r="E6395" t="str">
        <f>Raw_Data!E6395</f>
        <v>BYNE, EDMUND</v>
      </c>
      <c r="F6395" t="str">
        <f>Raw_Data!F6395</f>
        <v>1033186648</v>
      </c>
      <c r="G6395" t="str">
        <f>Raw_Data!H6395</f>
        <v>2</v>
      </c>
      <c r="H6395">
        <f>IFERROR(VLOOKUP(G6395,Store_Map!$A$2:$I$100,3,FALSE),"")</f>
        <v>0</v>
      </c>
      <c r="I6395">
        <f>IFERROR(VLOOKUP(G6395,Store_Map!$A$2:$I$100,4,FALSE),"")</f>
        <v>0</v>
      </c>
      <c r="J6395">
        <f>IFERROR(VLOOKUP(G6395,Store_Map!$A$2:$I$100,5,FALSE),"")</f>
        <v>0</v>
      </c>
      <c r="K6395">
        <f>IFERROR(VLOOKUP(G6395,Store_Map!$A$2:$I$100,6,FALSE),"")</f>
        <v>0</v>
      </c>
      <c r="L6395">
        <f>IFERROR(VLOOKUP(G6395,Store_Map!$A$2:$I$100,7,FALSE),"")</f>
        <v>0</v>
      </c>
      <c r="M6395">
        <f>IFERROR(VLOOKUP(G6395,Store_Map!$A$2:$I$100,8,FALSE),"")</f>
        <v>0</v>
      </c>
      <c r="N6395">
        <f t="shared" si="891"/>
        <v>0</v>
      </c>
      <c r="O6395" t="str">
        <f t="shared" si="892"/>
        <v>PASS</v>
      </c>
      <c r="P6395" t="str">
        <f t="shared" si="893"/>
        <v>REVIEW</v>
      </c>
      <c r="Q6395" t="str">
        <f t="shared" si="894"/>
        <v>PASS</v>
      </c>
      <c r="R6395" t="str">
        <f t="shared" si="895"/>
        <v>PASS</v>
      </c>
      <c r="S6395" t="str">
        <f t="shared" si="896"/>
        <v>REVIEW</v>
      </c>
      <c r="T6395">
        <f t="shared" si="897"/>
        <v>90</v>
      </c>
      <c r="U6395" t="str">
        <f t="shared" si="898"/>
        <v>Low</v>
      </c>
      <c r="V6395" t="str">
        <f t="shared" si="899"/>
        <v>Invalid NDC</v>
      </c>
    </row>
    <row r="6396" spans="1:22" x14ac:dyDescent="0.3">
      <c r="A6396" t="str">
        <f>Raw_Data!A6396</f>
        <v>26075948</v>
      </c>
      <c r="B6396">
        <f>Raw_Data!B6396</f>
        <v>45680</v>
      </c>
      <c r="C6396" t="str">
        <f>Raw_Data!C6396</f>
        <v>LISINOPRIL 10 MG TABLET</v>
      </c>
      <c r="D6396" t="str">
        <f>Raw_Data!D6396</f>
        <v>43547035311</v>
      </c>
      <c r="E6396" t="str">
        <f>Raw_Data!E6396</f>
        <v>BYNE, EDMUND</v>
      </c>
      <c r="F6396" t="str">
        <f>Raw_Data!F6396</f>
        <v>1033186648</v>
      </c>
      <c r="G6396" t="str">
        <f>Raw_Data!H6396</f>
        <v>2</v>
      </c>
      <c r="H6396">
        <f>IFERROR(VLOOKUP(G6396,Store_Map!$A$2:$I$100,3,FALSE),"")</f>
        <v>0</v>
      </c>
      <c r="I6396">
        <f>IFERROR(VLOOKUP(G6396,Store_Map!$A$2:$I$100,4,FALSE),"")</f>
        <v>0</v>
      </c>
      <c r="J6396">
        <f>IFERROR(VLOOKUP(G6396,Store_Map!$A$2:$I$100,5,FALSE),"")</f>
        <v>0</v>
      </c>
      <c r="K6396">
        <f>IFERROR(VLOOKUP(G6396,Store_Map!$A$2:$I$100,6,FALSE),"")</f>
        <v>0</v>
      </c>
      <c r="L6396">
        <f>IFERROR(VLOOKUP(G6396,Store_Map!$A$2:$I$100,7,FALSE),"")</f>
        <v>0</v>
      </c>
      <c r="M6396">
        <f>IFERROR(VLOOKUP(G6396,Store_Map!$A$2:$I$100,8,FALSE),"")</f>
        <v>0</v>
      </c>
      <c r="N6396">
        <f t="shared" si="891"/>
        <v>0</v>
      </c>
      <c r="O6396" t="str">
        <f t="shared" si="892"/>
        <v>PASS</v>
      </c>
      <c r="P6396" t="str">
        <f t="shared" si="893"/>
        <v>PASS</v>
      </c>
      <c r="Q6396" t="str">
        <f t="shared" si="894"/>
        <v>PASS</v>
      </c>
      <c r="R6396" t="str">
        <f t="shared" si="895"/>
        <v>PASS</v>
      </c>
      <c r="S6396" t="str">
        <f t="shared" si="896"/>
        <v>PASS</v>
      </c>
      <c r="T6396">
        <f t="shared" si="897"/>
        <v>100</v>
      </c>
      <c r="U6396" t="str">
        <f t="shared" si="898"/>
        <v>Low</v>
      </c>
      <c r="V6396" t="str">
        <f t="shared" si="899"/>
        <v>Clean</v>
      </c>
    </row>
    <row r="6397" spans="1:22" x14ac:dyDescent="0.3">
      <c r="A6397" t="str">
        <f>Raw_Data!A6397</f>
        <v>26075944</v>
      </c>
      <c r="B6397">
        <f>Raw_Data!B6397</f>
        <v>45680</v>
      </c>
      <c r="C6397" t="str">
        <f>Raw_Data!C6397</f>
        <v>LOVASTATIN 10 MG TABLET</v>
      </c>
      <c r="D6397" t="str">
        <f>Raw_Data!D6397</f>
        <v>68180046707</v>
      </c>
      <c r="E6397" t="str">
        <f>Raw_Data!E6397</f>
        <v>BYNE, EDMUND</v>
      </c>
      <c r="F6397" t="str">
        <f>Raw_Data!F6397</f>
        <v>1033186648</v>
      </c>
      <c r="G6397" t="str">
        <f>Raw_Data!H6397</f>
        <v>2</v>
      </c>
      <c r="H6397">
        <f>IFERROR(VLOOKUP(G6397,Store_Map!$A$2:$I$100,3,FALSE),"")</f>
        <v>0</v>
      </c>
      <c r="I6397">
        <f>IFERROR(VLOOKUP(G6397,Store_Map!$A$2:$I$100,4,FALSE),"")</f>
        <v>0</v>
      </c>
      <c r="J6397">
        <f>IFERROR(VLOOKUP(G6397,Store_Map!$A$2:$I$100,5,FALSE),"")</f>
        <v>0</v>
      </c>
      <c r="K6397">
        <f>IFERROR(VLOOKUP(G6397,Store_Map!$A$2:$I$100,6,FALSE),"")</f>
        <v>0</v>
      </c>
      <c r="L6397">
        <f>IFERROR(VLOOKUP(G6397,Store_Map!$A$2:$I$100,7,FALSE),"")</f>
        <v>0</v>
      </c>
      <c r="M6397">
        <f>IFERROR(VLOOKUP(G6397,Store_Map!$A$2:$I$100,8,FALSE),"")</f>
        <v>0</v>
      </c>
      <c r="N6397">
        <f t="shared" si="891"/>
        <v>0</v>
      </c>
      <c r="O6397" t="str">
        <f t="shared" si="892"/>
        <v>PASS</v>
      </c>
      <c r="P6397" t="str">
        <f t="shared" si="893"/>
        <v>PASS</v>
      </c>
      <c r="Q6397" t="str">
        <f t="shared" si="894"/>
        <v>PASS</v>
      </c>
      <c r="R6397" t="str">
        <f t="shared" si="895"/>
        <v>PASS</v>
      </c>
      <c r="S6397" t="str">
        <f t="shared" si="896"/>
        <v>PASS</v>
      </c>
      <c r="T6397">
        <f t="shared" si="897"/>
        <v>100</v>
      </c>
      <c r="U6397" t="str">
        <f t="shared" si="898"/>
        <v>Low</v>
      </c>
      <c r="V6397" t="str">
        <f t="shared" si="899"/>
        <v>Clean</v>
      </c>
    </row>
    <row r="6398" spans="1:22" x14ac:dyDescent="0.3">
      <c r="A6398" t="str">
        <f>Raw_Data!A6398</f>
        <v>26075946</v>
      </c>
      <c r="B6398">
        <f>Raw_Data!B6398</f>
        <v>45680</v>
      </c>
      <c r="C6398" t="str">
        <f>Raw_Data!C6398</f>
        <v>MONTELUKAST SOD 10 MG TABLE</v>
      </c>
      <c r="D6398" t="str">
        <f>Raw_Data!D6398</f>
        <v>31722072610</v>
      </c>
      <c r="E6398" t="str">
        <f>Raw_Data!E6398</f>
        <v>BYNE, EDMUND</v>
      </c>
      <c r="F6398" t="str">
        <f>Raw_Data!F6398</f>
        <v>1033186648</v>
      </c>
      <c r="G6398" t="str">
        <f>Raw_Data!H6398</f>
        <v>2</v>
      </c>
      <c r="H6398">
        <f>IFERROR(VLOOKUP(G6398,Store_Map!$A$2:$I$100,3,FALSE),"")</f>
        <v>0</v>
      </c>
      <c r="I6398">
        <f>IFERROR(VLOOKUP(G6398,Store_Map!$A$2:$I$100,4,FALSE),"")</f>
        <v>0</v>
      </c>
      <c r="J6398">
        <f>IFERROR(VLOOKUP(G6398,Store_Map!$A$2:$I$100,5,FALSE),"")</f>
        <v>0</v>
      </c>
      <c r="K6398">
        <f>IFERROR(VLOOKUP(G6398,Store_Map!$A$2:$I$100,6,FALSE),"")</f>
        <v>0</v>
      </c>
      <c r="L6398">
        <f>IFERROR(VLOOKUP(G6398,Store_Map!$A$2:$I$100,7,FALSE),"")</f>
        <v>0</v>
      </c>
      <c r="M6398">
        <f>IFERROR(VLOOKUP(G6398,Store_Map!$A$2:$I$100,8,FALSE),"")</f>
        <v>0</v>
      </c>
      <c r="N6398">
        <f t="shared" si="891"/>
        <v>0</v>
      </c>
      <c r="O6398" t="str">
        <f t="shared" si="892"/>
        <v>PASS</v>
      </c>
      <c r="P6398" t="str">
        <f t="shared" si="893"/>
        <v>PASS</v>
      </c>
      <c r="Q6398" t="str">
        <f t="shared" si="894"/>
        <v>PASS</v>
      </c>
      <c r="R6398" t="str">
        <f t="shared" si="895"/>
        <v>PASS</v>
      </c>
      <c r="S6398" t="str">
        <f t="shared" si="896"/>
        <v>PASS</v>
      </c>
      <c r="T6398">
        <f t="shared" si="897"/>
        <v>100</v>
      </c>
      <c r="U6398" t="str">
        <f t="shared" si="898"/>
        <v>Low</v>
      </c>
      <c r="V6398" t="str">
        <f t="shared" si="899"/>
        <v>Clean</v>
      </c>
    </row>
    <row r="6399" spans="1:22" x14ac:dyDescent="0.3">
      <c r="A6399" t="str">
        <f>Raw_Data!A6399</f>
        <v>26075943</v>
      </c>
      <c r="B6399">
        <f>Raw_Data!B6399</f>
        <v>45680</v>
      </c>
      <c r="C6399" t="str">
        <f>Raw_Data!C6399</f>
        <v>PANTOPRAZOLE SOD DR 40 MG T</v>
      </c>
      <c r="D6399" t="str">
        <f>Raw_Data!D6399</f>
        <v>65862056090</v>
      </c>
      <c r="E6399" t="str">
        <f>Raw_Data!E6399</f>
        <v>BYNE, EDMUND</v>
      </c>
      <c r="F6399" t="str">
        <f>Raw_Data!F6399</f>
        <v>1033186648</v>
      </c>
      <c r="G6399" t="str">
        <f>Raw_Data!H6399</f>
        <v>2</v>
      </c>
      <c r="H6399">
        <f>IFERROR(VLOOKUP(G6399,Store_Map!$A$2:$I$100,3,FALSE),"")</f>
        <v>0</v>
      </c>
      <c r="I6399">
        <f>IFERROR(VLOOKUP(G6399,Store_Map!$A$2:$I$100,4,FALSE),"")</f>
        <v>0</v>
      </c>
      <c r="J6399">
        <f>IFERROR(VLOOKUP(G6399,Store_Map!$A$2:$I$100,5,FALSE),"")</f>
        <v>0</v>
      </c>
      <c r="K6399">
        <f>IFERROR(VLOOKUP(G6399,Store_Map!$A$2:$I$100,6,FALSE),"")</f>
        <v>0</v>
      </c>
      <c r="L6399">
        <f>IFERROR(VLOOKUP(G6399,Store_Map!$A$2:$I$100,7,FALSE),"")</f>
        <v>0</v>
      </c>
      <c r="M6399">
        <f>IFERROR(VLOOKUP(G6399,Store_Map!$A$2:$I$100,8,FALSE),"")</f>
        <v>0</v>
      </c>
      <c r="N6399">
        <f t="shared" si="891"/>
        <v>0</v>
      </c>
      <c r="O6399" t="str">
        <f t="shared" si="892"/>
        <v>PASS</v>
      </c>
      <c r="P6399" t="str">
        <f t="shared" si="893"/>
        <v>PASS</v>
      </c>
      <c r="Q6399" t="str">
        <f t="shared" si="894"/>
        <v>PASS</v>
      </c>
      <c r="R6399" t="str">
        <f t="shared" si="895"/>
        <v>PASS</v>
      </c>
      <c r="S6399" t="str">
        <f t="shared" si="896"/>
        <v>PASS</v>
      </c>
      <c r="T6399">
        <f t="shared" si="897"/>
        <v>100</v>
      </c>
      <c r="U6399" t="str">
        <f t="shared" si="898"/>
        <v>Low</v>
      </c>
      <c r="V6399" t="str">
        <f t="shared" si="899"/>
        <v>Clean</v>
      </c>
    </row>
    <row r="6400" spans="1:22" x14ac:dyDescent="0.3">
      <c r="A6400" t="str">
        <f>Raw_Data!A6400</f>
        <v>26075950</v>
      </c>
      <c r="B6400">
        <f>Raw_Data!B6400</f>
        <v>45680</v>
      </c>
      <c r="C6400" t="str">
        <f>Raw_Data!C6400</f>
        <v>TRELEGY ELLIPTA 200-62.5-25</v>
      </c>
      <c r="D6400" t="str">
        <f>Raw_Data!D6400</f>
        <v>173089310</v>
      </c>
      <c r="E6400" t="str">
        <f>Raw_Data!E6400</f>
        <v>BYNE, EDMUND</v>
      </c>
      <c r="F6400" t="str">
        <f>Raw_Data!F6400</f>
        <v>1033186648</v>
      </c>
      <c r="G6400" t="str">
        <f>Raw_Data!H6400</f>
        <v>2</v>
      </c>
      <c r="H6400">
        <f>IFERROR(VLOOKUP(G6400,Store_Map!$A$2:$I$100,3,FALSE),"")</f>
        <v>0</v>
      </c>
      <c r="I6400">
        <f>IFERROR(VLOOKUP(G6400,Store_Map!$A$2:$I$100,4,FALSE),"")</f>
        <v>0</v>
      </c>
      <c r="J6400">
        <f>IFERROR(VLOOKUP(G6400,Store_Map!$A$2:$I$100,5,FALSE),"")</f>
        <v>0</v>
      </c>
      <c r="K6400">
        <f>IFERROR(VLOOKUP(G6400,Store_Map!$A$2:$I$100,6,FALSE),"")</f>
        <v>0</v>
      </c>
      <c r="L6400">
        <f>IFERROR(VLOOKUP(G6400,Store_Map!$A$2:$I$100,7,FALSE),"")</f>
        <v>0</v>
      </c>
      <c r="M6400">
        <f>IFERROR(VLOOKUP(G6400,Store_Map!$A$2:$I$100,8,FALSE),"")</f>
        <v>0</v>
      </c>
      <c r="N6400">
        <f t="shared" si="891"/>
        <v>0</v>
      </c>
      <c r="O6400" t="str">
        <f t="shared" si="892"/>
        <v>PASS</v>
      </c>
      <c r="P6400" t="str">
        <f t="shared" si="893"/>
        <v>REVIEW</v>
      </c>
      <c r="Q6400" t="str">
        <f t="shared" si="894"/>
        <v>PASS</v>
      </c>
      <c r="R6400" t="str">
        <f t="shared" si="895"/>
        <v>PASS</v>
      </c>
      <c r="S6400" t="str">
        <f t="shared" si="896"/>
        <v>REVIEW</v>
      </c>
      <c r="T6400">
        <f t="shared" si="897"/>
        <v>90</v>
      </c>
      <c r="U6400" t="str">
        <f t="shared" si="898"/>
        <v>Low</v>
      </c>
      <c r="V6400" t="str">
        <f t="shared" si="899"/>
        <v>Invalid NDC</v>
      </c>
    </row>
    <row r="6401" spans="1:22" x14ac:dyDescent="0.3">
      <c r="A6401" t="str">
        <f>Raw_Data!A6401</f>
        <v>26085113</v>
      </c>
      <c r="B6401">
        <f>Raw_Data!B6401</f>
        <v>45680</v>
      </c>
      <c r="C6401" t="str">
        <f>Raw_Data!C6401</f>
        <v>LOSARTAN POTASSIUM 25 MG TA</v>
      </c>
      <c r="D6401" t="str">
        <f>Raw_Data!D6401</f>
        <v>65862020199</v>
      </c>
      <c r="E6401" t="str">
        <f>Raw_Data!E6401</f>
        <v>PEDERSEN, JENNIFER</v>
      </c>
      <c r="F6401" t="str">
        <f>Raw_Data!F6401</f>
        <v>1073606661</v>
      </c>
      <c r="G6401" t="str">
        <f>Raw_Data!H6401</f>
        <v>2</v>
      </c>
      <c r="H6401">
        <f>IFERROR(VLOOKUP(G6401,Store_Map!$A$2:$I$100,3,FALSE),"")</f>
        <v>0</v>
      </c>
      <c r="I6401">
        <f>IFERROR(VLOOKUP(G6401,Store_Map!$A$2:$I$100,4,FALSE),"")</f>
        <v>0</v>
      </c>
      <c r="J6401">
        <f>IFERROR(VLOOKUP(G6401,Store_Map!$A$2:$I$100,5,FALSE),"")</f>
        <v>0</v>
      </c>
      <c r="K6401">
        <f>IFERROR(VLOOKUP(G6401,Store_Map!$A$2:$I$100,6,FALSE),"")</f>
        <v>0</v>
      </c>
      <c r="L6401">
        <f>IFERROR(VLOOKUP(G6401,Store_Map!$A$2:$I$100,7,FALSE),"")</f>
        <v>0</v>
      </c>
      <c r="M6401">
        <f>IFERROR(VLOOKUP(G6401,Store_Map!$A$2:$I$100,8,FALSE),"")</f>
        <v>0</v>
      </c>
      <c r="N6401">
        <f t="shared" si="891"/>
        <v>0</v>
      </c>
      <c r="O6401" t="str">
        <f t="shared" si="892"/>
        <v>PASS</v>
      </c>
      <c r="P6401" t="str">
        <f t="shared" si="893"/>
        <v>PASS</v>
      </c>
      <c r="Q6401" t="str">
        <f t="shared" si="894"/>
        <v>PASS</v>
      </c>
      <c r="R6401" t="str">
        <f t="shared" si="895"/>
        <v>PASS</v>
      </c>
      <c r="S6401" t="str">
        <f t="shared" si="896"/>
        <v>PASS</v>
      </c>
      <c r="T6401">
        <f t="shared" si="897"/>
        <v>100</v>
      </c>
      <c r="U6401" t="str">
        <f t="shared" si="898"/>
        <v>Low</v>
      </c>
      <c r="V6401" t="str">
        <f t="shared" si="899"/>
        <v>Clean</v>
      </c>
    </row>
    <row r="6402" spans="1:22" x14ac:dyDescent="0.3">
      <c r="A6402" t="str">
        <f>Raw_Data!A6402</f>
        <v>26085115</v>
      </c>
      <c r="B6402">
        <f>Raw_Data!B6402</f>
        <v>45680</v>
      </c>
      <c r="C6402" t="str">
        <f>Raw_Data!C6402</f>
        <v>SEMGLEE (YFGN) 100 UNIT/ML</v>
      </c>
      <c r="D6402" t="str">
        <f>Raw_Data!D6402</f>
        <v>83257001233</v>
      </c>
      <c r="E6402" t="str">
        <f>Raw_Data!E6402</f>
        <v>BYNE, EDMUND</v>
      </c>
      <c r="F6402" t="str">
        <f>Raw_Data!F6402</f>
        <v>1033186648</v>
      </c>
      <c r="G6402" t="str">
        <f>Raw_Data!H6402</f>
        <v>2</v>
      </c>
      <c r="H6402">
        <f>IFERROR(VLOOKUP(G6402,Store_Map!$A$2:$I$100,3,FALSE),"")</f>
        <v>0</v>
      </c>
      <c r="I6402">
        <f>IFERROR(VLOOKUP(G6402,Store_Map!$A$2:$I$100,4,FALSE),"")</f>
        <v>0</v>
      </c>
      <c r="J6402">
        <f>IFERROR(VLOOKUP(G6402,Store_Map!$A$2:$I$100,5,FALSE),"")</f>
        <v>0</v>
      </c>
      <c r="K6402">
        <f>IFERROR(VLOOKUP(G6402,Store_Map!$A$2:$I$100,6,FALSE),"")</f>
        <v>0</v>
      </c>
      <c r="L6402">
        <f>IFERROR(VLOOKUP(G6402,Store_Map!$A$2:$I$100,7,FALSE),"")</f>
        <v>0</v>
      </c>
      <c r="M6402">
        <f>IFERROR(VLOOKUP(G6402,Store_Map!$A$2:$I$100,8,FALSE),"")</f>
        <v>0</v>
      </c>
      <c r="N6402">
        <f t="shared" ref="N6402:N6465" si="900">COUNTBLANK(A6402:M6402)</f>
        <v>0</v>
      </c>
      <c r="O6402" t="str">
        <f t="shared" ref="O6402:O6465" si="901">IF(AND(F6402&lt;&gt;"",LEN(F6402)=10,ISNUMBER(--F6402)),"PASS","REVIEW")</f>
        <v>PASS</v>
      </c>
      <c r="P6402" t="str">
        <f t="shared" ref="P6402:P6465" si="902">IF(AND(D6402&lt;&gt;"",OR(LEN(D6402)=10,LEN(D6402)=11),ISNUMBER(--D6402)),"PASS","REVIEW")</f>
        <v>PASS</v>
      </c>
      <c r="Q6402" t="str">
        <f t="shared" ref="Q6402:Q6465" si="903">IF(H6402&lt;&gt;"","PASS","REVIEW")</f>
        <v>PASS</v>
      </c>
      <c r="R6402" t="str">
        <f t="shared" ref="R6402:R6465" si="904">IF(AND(I6402&lt;&gt;"",J6402&lt;&gt;"",K6402&lt;&gt;"",L6402&lt;&gt;"",M6402&lt;&gt;""),"PASS","REVIEW")</f>
        <v>PASS</v>
      </c>
      <c r="S6402" t="str">
        <f t="shared" ref="S6402:S6465" si="905">IF(OR(N6402&gt;0,O6402="REVIEW",P6402="REVIEW",Q6402="REVIEW",R6402="REVIEW"),"REVIEW","PASS")</f>
        <v>PASS</v>
      </c>
      <c r="T6402">
        <f t="shared" ref="T6402:T6465" si="906">MAX(0,100-(N6402*5)-IF(O6402="REVIEW",15,0)-IF(P6402="REVIEW",10,0)-IF(Q6402="REVIEW",10,0)-IF(R6402="REVIEW",20,0))</f>
        <v>100</v>
      </c>
      <c r="U6402" t="str">
        <f t="shared" ref="U6402:U6465" si="907">IF(T6402&gt;=90,"Low",IF(T6402&gt;=70,"Medium","High"))</f>
        <v>Low</v>
      </c>
      <c r="V6402" t="str">
        <f t="shared" ref="V6402:V6465" si="908">IF(N6402&gt;0,"Missing required fields",IF(O6402="REVIEW","Invalid provider NPI",IF(P6402="REVIEW","Invalid NDC",IF(Q6402="REVIEW","Store mapping incomplete",IF(R6402="REVIEW","Entity mapping incomplete","Clean")))))</f>
        <v>Clean</v>
      </c>
    </row>
    <row r="6403" spans="1:22" x14ac:dyDescent="0.3">
      <c r="A6403" t="str">
        <f>Raw_Data!A6403</f>
        <v>26085116</v>
      </c>
      <c r="B6403">
        <f>Raw_Data!B6403</f>
        <v>45680</v>
      </c>
      <c r="C6403" t="str">
        <f>Raw_Data!C6403</f>
        <v>METHIMAZOLE 5 MG TABLET</v>
      </c>
      <c r="D6403" t="str">
        <f>Raw_Data!D6403</f>
        <v>23155007001</v>
      </c>
      <c r="E6403" t="str">
        <f>Raw_Data!E6403</f>
        <v>PEDERSEN, JENNIFER</v>
      </c>
      <c r="F6403" t="str">
        <f>Raw_Data!F6403</f>
        <v>1073606661</v>
      </c>
      <c r="G6403" t="str">
        <f>Raw_Data!H6403</f>
        <v>2</v>
      </c>
      <c r="H6403">
        <f>IFERROR(VLOOKUP(G6403,Store_Map!$A$2:$I$100,3,FALSE),"")</f>
        <v>0</v>
      </c>
      <c r="I6403">
        <f>IFERROR(VLOOKUP(G6403,Store_Map!$A$2:$I$100,4,FALSE),"")</f>
        <v>0</v>
      </c>
      <c r="J6403">
        <f>IFERROR(VLOOKUP(G6403,Store_Map!$A$2:$I$100,5,FALSE),"")</f>
        <v>0</v>
      </c>
      <c r="K6403">
        <f>IFERROR(VLOOKUP(G6403,Store_Map!$A$2:$I$100,6,FALSE),"")</f>
        <v>0</v>
      </c>
      <c r="L6403">
        <f>IFERROR(VLOOKUP(G6403,Store_Map!$A$2:$I$100,7,FALSE),"")</f>
        <v>0</v>
      </c>
      <c r="M6403">
        <f>IFERROR(VLOOKUP(G6403,Store_Map!$A$2:$I$100,8,FALSE),"")</f>
        <v>0</v>
      </c>
      <c r="N6403">
        <f t="shared" si="900"/>
        <v>0</v>
      </c>
      <c r="O6403" t="str">
        <f t="shared" si="901"/>
        <v>PASS</v>
      </c>
      <c r="P6403" t="str">
        <f t="shared" si="902"/>
        <v>PASS</v>
      </c>
      <c r="Q6403" t="str">
        <f t="shared" si="903"/>
        <v>PASS</v>
      </c>
      <c r="R6403" t="str">
        <f t="shared" si="904"/>
        <v>PASS</v>
      </c>
      <c r="S6403" t="str">
        <f t="shared" si="905"/>
        <v>PASS</v>
      </c>
      <c r="T6403">
        <f t="shared" si="906"/>
        <v>100</v>
      </c>
      <c r="U6403" t="str">
        <f t="shared" si="907"/>
        <v>Low</v>
      </c>
      <c r="V6403" t="str">
        <f t="shared" si="908"/>
        <v>Clean</v>
      </c>
    </row>
    <row r="6404" spans="1:22" x14ac:dyDescent="0.3">
      <c r="A6404" t="str">
        <f>Raw_Data!A6404</f>
        <v>26084898</v>
      </c>
      <c r="B6404">
        <f>Raw_Data!B6404</f>
        <v>45680</v>
      </c>
      <c r="C6404" t="str">
        <f>Raw_Data!C6404</f>
        <v>OZEMPIC 0.25-0.5 MG/DOSE PE</v>
      </c>
      <c r="D6404" t="str">
        <f>Raw_Data!D6404</f>
        <v>169418113</v>
      </c>
      <c r="E6404" t="str">
        <f>Raw_Data!E6404</f>
        <v>FORD, JAMES</v>
      </c>
      <c r="F6404" t="str">
        <f>Raw_Data!F6404</f>
        <v>1033117684</v>
      </c>
      <c r="G6404" t="str">
        <f>Raw_Data!H6404</f>
        <v>2</v>
      </c>
      <c r="H6404">
        <f>IFERROR(VLOOKUP(G6404,Store_Map!$A$2:$I$100,3,FALSE),"")</f>
        <v>0</v>
      </c>
      <c r="I6404">
        <f>IFERROR(VLOOKUP(G6404,Store_Map!$A$2:$I$100,4,FALSE),"")</f>
        <v>0</v>
      </c>
      <c r="J6404">
        <f>IFERROR(VLOOKUP(G6404,Store_Map!$A$2:$I$100,5,FALSE),"")</f>
        <v>0</v>
      </c>
      <c r="K6404">
        <f>IFERROR(VLOOKUP(G6404,Store_Map!$A$2:$I$100,6,FALSE),"")</f>
        <v>0</v>
      </c>
      <c r="L6404">
        <f>IFERROR(VLOOKUP(G6404,Store_Map!$A$2:$I$100,7,FALSE),"")</f>
        <v>0</v>
      </c>
      <c r="M6404">
        <f>IFERROR(VLOOKUP(G6404,Store_Map!$A$2:$I$100,8,FALSE),"")</f>
        <v>0</v>
      </c>
      <c r="N6404">
        <f t="shared" si="900"/>
        <v>0</v>
      </c>
      <c r="O6404" t="str">
        <f t="shared" si="901"/>
        <v>PASS</v>
      </c>
      <c r="P6404" t="str">
        <f t="shared" si="902"/>
        <v>REVIEW</v>
      </c>
      <c r="Q6404" t="str">
        <f t="shared" si="903"/>
        <v>PASS</v>
      </c>
      <c r="R6404" t="str">
        <f t="shared" si="904"/>
        <v>PASS</v>
      </c>
      <c r="S6404" t="str">
        <f t="shared" si="905"/>
        <v>REVIEW</v>
      </c>
      <c r="T6404">
        <f t="shared" si="906"/>
        <v>90</v>
      </c>
      <c r="U6404" t="str">
        <f t="shared" si="907"/>
        <v>Low</v>
      </c>
      <c r="V6404" t="str">
        <f t="shared" si="908"/>
        <v>Invalid NDC</v>
      </c>
    </row>
    <row r="6405" spans="1:22" x14ac:dyDescent="0.3">
      <c r="A6405" t="str">
        <f>Raw_Data!A6405</f>
        <v>26083960</v>
      </c>
      <c r="B6405">
        <f>Raw_Data!B6405</f>
        <v>45680</v>
      </c>
      <c r="C6405" t="str">
        <f>Raw_Data!C6405</f>
        <v>**TRESIBA FLEXTOUCH 100 UNI</v>
      </c>
      <c r="D6405" t="str">
        <f>Raw_Data!D6405</f>
        <v>169266015</v>
      </c>
      <c r="E6405" t="str">
        <f>Raw_Data!E6405</f>
        <v>MACHADO, MARIA</v>
      </c>
      <c r="F6405" t="str">
        <f>Raw_Data!F6405</f>
        <v>1619100302</v>
      </c>
      <c r="G6405" t="str">
        <f>Raw_Data!H6405</f>
        <v>2</v>
      </c>
      <c r="H6405">
        <f>IFERROR(VLOOKUP(G6405,Store_Map!$A$2:$I$100,3,FALSE),"")</f>
        <v>0</v>
      </c>
      <c r="I6405">
        <f>IFERROR(VLOOKUP(G6405,Store_Map!$A$2:$I$100,4,FALSE),"")</f>
        <v>0</v>
      </c>
      <c r="J6405">
        <f>IFERROR(VLOOKUP(G6405,Store_Map!$A$2:$I$100,5,FALSE),"")</f>
        <v>0</v>
      </c>
      <c r="K6405">
        <f>IFERROR(VLOOKUP(G6405,Store_Map!$A$2:$I$100,6,FALSE),"")</f>
        <v>0</v>
      </c>
      <c r="L6405">
        <f>IFERROR(VLOOKUP(G6405,Store_Map!$A$2:$I$100,7,FALSE),"")</f>
        <v>0</v>
      </c>
      <c r="M6405">
        <f>IFERROR(VLOOKUP(G6405,Store_Map!$A$2:$I$100,8,FALSE),"")</f>
        <v>0</v>
      </c>
      <c r="N6405">
        <f t="shared" si="900"/>
        <v>0</v>
      </c>
      <c r="O6405" t="str">
        <f t="shared" si="901"/>
        <v>PASS</v>
      </c>
      <c r="P6405" t="str">
        <f t="shared" si="902"/>
        <v>REVIEW</v>
      </c>
      <c r="Q6405" t="str">
        <f t="shared" si="903"/>
        <v>PASS</v>
      </c>
      <c r="R6405" t="str">
        <f t="shared" si="904"/>
        <v>PASS</v>
      </c>
      <c r="S6405" t="str">
        <f t="shared" si="905"/>
        <v>REVIEW</v>
      </c>
      <c r="T6405">
        <f t="shared" si="906"/>
        <v>90</v>
      </c>
      <c r="U6405" t="str">
        <f t="shared" si="907"/>
        <v>Low</v>
      </c>
      <c r="V6405" t="str">
        <f t="shared" si="908"/>
        <v>Invalid NDC</v>
      </c>
    </row>
    <row r="6406" spans="1:22" x14ac:dyDescent="0.3">
      <c r="A6406" t="str">
        <f>Raw_Data!A6406</f>
        <v>26084750</v>
      </c>
      <c r="B6406">
        <f>Raw_Data!B6406</f>
        <v>45680</v>
      </c>
      <c r="C6406" t="str">
        <f>Raw_Data!C6406</f>
        <v>PROMETHAZINE-DM 6.25-15 MG/</v>
      </c>
      <c r="D6406" t="str">
        <f>Raw_Data!D6406</f>
        <v>70436015542</v>
      </c>
      <c r="E6406" t="str">
        <f>Raw_Data!E6406</f>
        <v>FORD, JAMES</v>
      </c>
      <c r="F6406" t="str">
        <f>Raw_Data!F6406</f>
        <v>1033117684</v>
      </c>
      <c r="G6406" t="str">
        <f>Raw_Data!H6406</f>
        <v>2</v>
      </c>
      <c r="H6406">
        <f>IFERROR(VLOOKUP(G6406,Store_Map!$A$2:$I$100,3,FALSE),"")</f>
        <v>0</v>
      </c>
      <c r="I6406">
        <f>IFERROR(VLOOKUP(G6406,Store_Map!$A$2:$I$100,4,FALSE),"")</f>
        <v>0</v>
      </c>
      <c r="J6406">
        <f>IFERROR(VLOOKUP(G6406,Store_Map!$A$2:$I$100,5,FALSE),"")</f>
        <v>0</v>
      </c>
      <c r="K6406">
        <f>IFERROR(VLOOKUP(G6406,Store_Map!$A$2:$I$100,6,FALSE),"")</f>
        <v>0</v>
      </c>
      <c r="L6406">
        <f>IFERROR(VLOOKUP(G6406,Store_Map!$A$2:$I$100,7,FALSE),"")</f>
        <v>0</v>
      </c>
      <c r="M6406">
        <f>IFERROR(VLOOKUP(G6406,Store_Map!$A$2:$I$100,8,FALSE),"")</f>
        <v>0</v>
      </c>
      <c r="N6406">
        <f t="shared" si="900"/>
        <v>0</v>
      </c>
      <c r="O6406" t="str">
        <f t="shared" si="901"/>
        <v>PASS</v>
      </c>
      <c r="P6406" t="str">
        <f t="shared" si="902"/>
        <v>PASS</v>
      </c>
      <c r="Q6406" t="str">
        <f t="shared" si="903"/>
        <v>PASS</v>
      </c>
      <c r="R6406" t="str">
        <f t="shared" si="904"/>
        <v>PASS</v>
      </c>
      <c r="S6406" t="str">
        <f t="shared" si="905"/>
        <v>PASS</v>
      </c>
      <c r="T6406">
        <f t="shared" si="906"/>
        <v>100</v>
      </c>
      <c r="U6406" t="str">
        <f t="shared" si="907"/>
        <v>Low</v>
      </c>
      <c r="V6406" t="str">
        <f t="shared" si="908"/>
        <v>Clean</v>
      </c>
    </row>
    <row r="6407" spans="1:22" x14ac:dyDescent="0.3">
      <c r="A6407" t="str">
        <f>Raw_Data!A6407</f>
        <v>26084934</v>
      </c>
      <c r="B6407">
        <f>Raw_Data!B6407</f>
        <v>45680</v>
      </c>
      <c r="C6407" t="str">
        <f>Raw_Data!C6407</f>
        <v>DOVATO 50-300 MG TABLET</v>
      </c>
      <c r="D6407" t="str">
        <f>Raw_Data!D6407</f>
        <v>49702024613</v>
      </c>
      <c r="E6407" t="str">
        <f>Raw_Data!E6407</f>
        <v>DAVIS, KEPLER</v>
      </c>
      <c r="F6407" t="str">
        <f>Raw_Data!F6407</f>
        <v>1740357425</v>
      </c>
      <c r="G6407" t="str">
        <f>Raw_Data!H6407</f>
        <v>2</v>
      </c>
      <c r="H6407">
        <f>IFERROR(VLOOKUP(G6407,Store_Map!$A$2:$I$100,3,FALSE),"")</f>
        <v>0</v>
      </c>
      <c r="I6407">
        <f>IFERROR(VLOOKUP(G6407,Store_Map!$A$2:$I$100,4,FALSE),"")</f>
        <v>0</v>
      </c>
      <c r="J6407">
        <f>IFERROR(VLOOKUP(G6407,Store_Map!$A$2:$I$100,5,FALSE),"")</f>
        <v>0</v>
      </c>
      <c r="K6407">
        <f>IFERROR(VLOOKUP(G6407,Store_Map!$A$2:$I$100,6,FALSE),"")</f>
        <v>0</v>
      </c>
      <c r="L6407">
        <f>IFERROR(VLOOKUP(G6407,Store_Map!$A$2:$I$100,7,FALSE),"")</f>
        <v>0</v>
      </c>
      <c r="M6407">
        <f>IFERROR(VLOOKUP(G6407,Store_Map!$A$2:$I$100,8,FALSE),"")</f>
        <v>0</v>
      </c>
      <c r="N6407">
        <f t="shared" si="900"/>
        <v>0</v>
      </c>
      <c r="O6407" t="str">
        <f t="shared" si="901"/>
        <v>PASS</v>
      </c>
      <c r="P6407" t="str">
        <f t="shared" si="902"/>
        <v>PASS</v>
      </c>
      <c r="Q6407" t="str">
        <f t="shared" si="903"/>
        <v>PASS</v>
      </c>
      <c r="R6407" t="str">
        <f t="shared" si="904"/>
        <v>PASS</v>
      </c>
      <c r="S6407" t="str">
        <f t="shared" si="905"/>
        <v>PASS</v>
      </c>
      <c r="T6407">
        <f t="shared" si="906"/>
        <v>100</v>
      </c>
      <c r="U6407" t="str">
        <f t="shared" si="907"/>
        <v>Low</v>
      </c>
      <c r="V6407" t="str">
        <f t="shared" si="908"/>
        <v>Clean</v>
      </c>
    </row>
    <row r="6408" spans="1:22" x14ac:dyDescent="0.3">
      <c r="A6408" t="str">
        <f>Raw_Data!A6408</f>
        <v>26078148</v>
      </c>
      <c r="B6408">
        <f>Raw_Data!B6408</f>
        <v>45680</v>
      </c>
      <c r="C6408" t="str">
        <f>Raw_Data!C6408</f>
        <v>TRAZODONE 100MG TABLET</v>
      </c>
      <c r="D6408" t="str">
        <f>Raw_Data!D6408</f>
        <v>50111056101</v>
      </c>
      <c r="E6408" t="str">
        <f>Raw_Data!E6408</f>
        <v>BYNE, EDMUND</v>
      </c>
      <c r="F6408" t="str">
        <f>Raw_Data!F6408</f>
        <v>1033186648</v>
      </c>
      <c r="G6408" t="str">
        <f>Raw_Data!H6408</f>
        <v>2</v>
      </c>
      <c r="H6408">
        <f>IFERROR(VLOOKUP(G6408,Store_Map!$A$2:$I$100,3,FALSE),"")</f>
        <v>0</v>
      </c>
      <c r="I6408">
        <f>IFERROR(VLOOKUP(G6408,Store_Map!$A$2:$I$100,4,FALSE),"")</f>
        <v>0</v>
      </c>
      <c r="J6408">
        <f>IFERROR(VLOOKUP(G6408,Store_Map!$A$2:$I$100,5,FALSE),"")</f>
        <v>0</v>
      </c>
      <c r="K6408">
        <f>IFERROR(VLOOKUP(G6408,Store_Map!$A$2:$I$100,6,FALSE),"")</f>
        <v>0</v>
      </c>
      <c r="L6408">
        <f>IFERROR(VLOOKUP(G6408,Store_Map!$A$2:$I$100,7,FALSE),"")</f>
        <v>0</v>
      </c>
      <c r="M6408">
        <f>IFERROR(VLOOKUP(G6408,Store_Map!$A$2:$I$100,8,FALSE),"")</f>
        <v>0</v>
      </c>
      <c r="N6408">
        <f t="shared" si="900"/>
        <v>0</v>
      </c>
      <c r="O6408" t="str">
        <f t="shared" si="901"/>
        <v>PASS</v>
      </c>
      <c r="P6408" t="str">
        <f t="shared" si="902"/>
        <v>PASS</v>
      </c>
      <c r="Q6408" t="str">
        <f t="shared" si="903"/>
        <v>PASS</v>
      </c>
      <c r="R6408" t="str">
        <f t="shared" si="904"/>
        <v>PASS</v>
      </c>
      <c r="S6408" t="str">
        <f t="shared" si="905"/>
        <v>PASS</v>
      </c>
      <c r="T6408">
        <f t="shared" si="906"/>
        <v>100</v>
      </c>
      <c r="U6408" t="str">
        <f t="shared" si="907"/>
        <v>Low</v>
      </c>
      <c r="V6408" t="str">
        <f t="shared" si="908"/>
        <v>Clean</v>
      </c>
    </row>
    <row r="6409" spans="1:22" x14ac:dyDescent="0.3">
      <c r="A6409" t="str">
        <f>Raw_Data!A6409</f>
        <v>26082453</v>
      </c>
      <c r="B6409">
        <f>Raw_Data!B6409</f>
        <v>45680</v>
      </c>
      <c r="C6409" t="str">
        <f>Raw_Data!C6409</f>
        <v>LIDOCAINE 5% PATCH</v>
      </c>
      <c r="D6409" t="str">
        <f>Raw_Data!D6409</f>
        <v>591352530</v>
      </c>
      <c r="E6409" t="str">
        <f>Raw_Data!E6409</f>
        <v>FORD, JAMES</v>
      </c>
      <c r="F6409" t="str">
        <f>Raw_Data!F6409</f>
        <v>1033117684</v>
      </c>
      <c r="G6409" t="str">
        <f>Raw_Data!H6409</f>
        <v>2</v>
      </c>
      <c r="H6409">
        <f>IFERROR(VLOOKUP(G6409,Store_Map!$A$2:$I$100,3,FALSE),"")</f>
        <v>0</v>
      </c>
      <c r="I6409">
        <f>IFERROR(VLOOKUP(G6409,Store_Map!$A$2:$I$100,4,FALSE),"")</f>
        <v>0</v>
      </c>
      <c r="J6409">
        <f>IFERROR(VLOOKUP(G6409,Store_Map!$A$2:$I$100,5,FALSE),"")</f>
        <v>0</v>
      </c>
      <c r="K6409">
        <f>IFERROR(VLOOKUP(G6409,Store_Map!$A$2:$I$100,6,FALSE),"")</f>
        <v>0</v>
      </c>
      <c r="L6409">
        <f>IFERROR(VLOOKUP(G6409,Store_Map!$A$2:$I$100,7,FALSE),"")</f>
        <v>0</v>
      </c>
      <c r="M6409">
        <f>IFERROR(VLOOKUP(G6409,Store_Map!$A$2:$I$100,8,FALSE),"")</f>
        <v>0</v>
      </c>
      <c r="N6409">
        <f t="shared" si="900"/>
        <v>0</v>
      </c>
      <c r="O6409" t="str">
        <f t="shared" si="901"/>
        <v>PASS</v>
      </c>
      <c r="P6409" t="str">
        <f t="shared" si="902"/>
        <v>REVIEW</v>
      </c>
      <c r="Q6409" t="str">
        <f t="shared" si="903"/>
        <v>PASS</v>
      </c>
      <c r="R6409" t="str">
        <f t="shared" si="904"/>
        <v>PASS</v>
      </c>
      <c r="S6409" t="str">
        <f t="shared" si="905"/>
        <v>REVIEW</v>
      </c>
      <c r="T6409">
        <f t="shared" si="906"/>
        <v>90</v>
      </c>
      <c r="U6409" t="str">
        <f t="shared" si="907"/>
        <v>Low</v>
      </c>
      <c r="V6409" t="str">
        <f t="shared" si="908"/>
        <v>Invalid NDC</v>
      </c>
    </row>
    <row r="6410" spans="1:22" x14ac:dyDescent="0.3">
      <c r="A6410" t="str">
        <f>Raw_Data!A6410</f>
        <v>26080473</v>
      </c>
      <c r="B6410">
        <f>Raw_Data!B6410</f>
        <v>45680</v>
      </c>
      <c r="C6410" t="str">
        <f>Raw_Data!C6410</f>
        <v>ONETOUCH ULTRA BLUE TEST ST</v>
      </c>
      <c r="D6410" t="str">
        <f>Raw_Data!D6410</f>
        <v>53885024450</v>
      </c>
      <c r="E6410" t="str">
        <f>Raw_Data!E6410</f>
        <v>BYNE, EDMUND</v>
      </c>
      <c r="F6410" t="str">
        <f>Raw_Data!F6410</f>
        <v>1033186648</v>
      </c>
      <c r="G6410" t="str">
        <f>Raw_Data!H6410</f>
        <v>2</v>
      </c>
      <c r="H6410">
        <f>IFERROR(VLOOKUP(G6410,Store_Map!$A$2:$I$100,3,FALSE),"")</f>
        <v>0</v>
      </c>
      <c r="I6410">
        <f>IFERROR(VLOOKUP(G6410,Store_Map!$A$2:$I$100,4,FALSE),"")</f>
        <v>0</v>
      </c>
      <c r="J6410">
        <f>IFERROR(VLOOKUP(G6410,Store_Map!$A$2:$I$100,5,FALSE),"")</f>
        <v>0</v>
      </c>
      <c r="K6410">
        <f>IFERROR(VLOOKUP(G6410,Store_Map!$A$2:$I$100,6,FALSE),"")</f>
        <v>0</v>
      </c>
      <c r="L6410">
        <f>IFERROR(VLOOKUP(G6410,Store_Map!$A$2:$I$100,7,FALSE),"")</f>
        <v>0</v>
      </c>
      <c r="M6410">
        <f>IFERROR(VLOOKUP(G6410,Store_Map!$A$2:$I$100,8,FALSE),"")</f>
        <v>0</v>
      </c>
      <c r="N6410">
        <f t="shared" si="900"/>
        <v>0</v>
      </c>
      <c r="O6410" t="str">
        <f t="shared" si="901"/>
        <v>PASS</v>
      </c>
      <c r="P6410" t="str">
        <f t="shared" si="902"/>
        <v>PASS</v>
      </c>
      <c r="Q6410" t="str">
        <f t="shared" si="903"/>
        <v>PASS</v>
      </c>
      <c r="R6410" t="str">
        <f t="shared" si="904"/>
        <v>PASS</v>
      </c>
      <c r="S6410" t="str">
        <f t="shared" si="905"/>
        <v>PASS</v>
      </c>
      <c r="T6410">
        <f t="shared" si="906"/>
        <v>100</v>
      </c>
      <c r="U6410" t="str">
        <f t="shared" si="907"/>
        <v>Low</v>
      </c>
      <c r="V6410" t="str">
        <f t="shared" si="908"/>
        <v>Clean</v>
      </c>
    </row>
    <row r="6411" spans="1:22" x14ac:dyDescent="0.3">
      <c r="A6411" t="str">
        <f>Raw_Data!A6411</f>
        <v>26076132</v>
      </c>
      <c r="B6411">
        <f>Raw_Data!B6411</f>
        <v>45680</v>
      </c>
      <c r="C6411" t="str">
        <f>Raw_Data!C6411</f>
        <v>LOSARTAN POTASSIUM 100 MG T</v>
      </c>
      <c r="D6411" t="str">
        <f>Raw_Data!D6411</f>
        <v>65862020399</v>
      </c>
      <c r="E6411" t="str">
        <f>Raw_Data!E6411</f>
        <v>BYNE, EDMUND</v>
      </c>
      <c r="F6411" t="str">
        <f>Raw_Data!F6411</f>
        <v>1033186648</v>
      </c>
      <c r="G6411" t="str">
        <f>Raw_Data!H6411</f>
        <v>2</v>
      </c>
      <c r="H6411">
        <f>IFERROR(VLOOKUP(G6411,Store_Map!$A$2:$I$100,3,FALSE),"")</f>
        <v>0</v>
      </c>
      <c r="I6411">
        <f>IFERROR(VLOOKUP(G6411,Store_Map!$A$2:$I$100,4,FALSE),"")</f>
        <v>0</v>
      </c>
      <c r="J6411">
        <f>IFERROR(VLOOKUP(G6411,Store_Map!$A$2:$I$100,5,FALSE),"")</f>
        <v>0</v>
      </c>
      <c r="K6411">
        <f>IFERROR(VLOOKUP(G6411,Store_Map!$A$2:$I$100,6,FALSE),"")</f>
        <v>0</v>
      </c>
      <c r="L6411">
        <f>IFERROR(VLOOKUP(G6411,Store_Map!$A$2:$I$100,7,FALSE),"")</f>
        <v>0</v>
      </c>
      <c r="M6411">
        <f>IFERROR(VLOOKUP(G6411,Store_Map!$A$2:$I$100,8,FALSE),"")</f>
        <v>0</v>
      </c>
      <c r="N6411">
        <f t="shared" si="900"/>
        <v>0</v>
      </c>
      <c r="O6411" t="str">
        <f t="shared" si="901"/>
        <v>PASS</v>
      </c>
      <c r="P6411" t="str">
        <f t="shared" si="902"/>
        <v>PASS</v>
      </c>
      <c r="Q6411" t="str">
        <f t="shared" si="903"/>
        <v>PASS</v>
      </c>
      <c r="R6411" t="str">
        <f t="shared" si="904"/>
        <v>PASS</v>
      </c>
      <c r="S6411" t="str">
        <f t="shared" si="905"/>
        <v>PASS</v>
      </c>
      <c r="T6411">
        <f t="shared" si="906"/>
        <v>100</v>
      </c>
      <c r="U6411" t="str">
        <f t="shared" si="907"/>
        <v>Low</v>
      </c>
      <c r="V6411" t="str">
        <f t="shared" si="908"/>
        <v>Clean</v>
      </c>
    </row>
    <row r="6412" spans="1:22" x14ac:dyDescent="0.3">
      <c r="A6412" t="str">
        <f>Raw_Data!A6412</f>
        <v>26073643</v>
      </c>
      <c r="B6412">
        <f>Raw_Data!B6412</f>
        <v>45680</v>
      </c>
      <c r="C6412" t="str">
        <f>Raw_Data!C6412</f>
        <v>AMLODIPINE BESYLATE 5 MG TA</v>
      </c>
      <c r="D6412" t="str">
        <f>Raw_Data!D6412</f>
        <v>69097012715</v>
      </c>
      <c r="E6412" t="str">
        <f>Raw_Data!E6412</f>
        <v>BYNE, EDMUND</v>
      </c>
      <c r="F6412" t="str">
        <f>Raw_Data!F6412</f>
        <v>1033186648</v>
      </c>
      <c r="G6412" t="str">
        <f>Raw_Data!H6412</f>
        <v>2</v>
      </c>
      <c r="H6412">
        <f>IFERROR(VLOOKUP(G6412,Store_Map!$A$2:$I$100,3,FALSE),"")</f>
        <v>0</v>
      </c>
      <c r="I6412">
        <f>IFERROR(VLOOKUP(G6412,Store_Map!$A$2:$I$100,4,FALSE),"")</f>
        <v>0</v>
      </c>
      <c r="J6412">
        <f>IFERROR(VLOOKUP(G6412,Store_Map!$A$2:$I$100,5,FALSE),"")</f>
        <v>0</v>
      </c>
      <c r="K6412">
        <f>IFERROR(VLOOKUP(G6412,Store_Map!$A$2:$I$100,6,FALSE),"")</f>
        <v>0</v>
      </c>
      <c r="L6412">
        <f>IFERROR(VLOOKUP(G6412,Store_Map!$A$2:$I$100,7,FALSE),"")</f>
        <v>0</v>
      </c>
      <c r="M6412">
        <f>IFERROR(VLOOKUP(G6412,Store_Map!$A$2:$I$100,8,FALSE),"")</f>
        <v>0</v>
      </c>
      <c r="N6412">
        <f t="shared" si="900"/>
        <v>0</v>
      </c>
      <c r="O6412" t="str">
        <f t="shared" si="901"/>
        <v>PASS</v>
      </c>
      <c r="P6412" t="str">
        <f t="shared" si="902"/>
        <v>PASS</v>
      </c>
      <c r="Q6412" t="str">
        <f t="shared" si="903"/>
        <v>PASS</v>
      </c>
      <c r="R6412" t="str">
        <f t="shared" si="904"/>
        <v>PASS</v>
      </c>
      <c r="S6412" t="str">
        <f t="shared" si="905"/>
        <v>PASS</v>
      </c>
      <c r="T6412">
        <f t="shared" si="906"/>
        <v>100</v>
      </c>
      <c r="U6412" t="str">
        <f t="shared" si="907"/>
        <v>Low</v>
      </c>
      <c r="V6412" t="str">
        <f t="shared" si="908"/>
        <v>Clean</v>
      </c>
    </row>
    <row r="6413" spans="1:22" x14ac:dyDescent="0.3">
      <c r="A6413" t="str">
        <f>Raw_Data!A6413</f>
        <v>26075094</v>
      </c>
      <c r="B6413">
        <f>Raw_Data!B6413</f>
        <v>45680</v>
      </c>
      <c r="C6413" t="str">
        <f>Raw_Data!C6413</f>
        <v>LOSARTAN-HCTZ 50-12.5 MG TA</v>
      </c>
      <c r="D6413" t="str">
        <f>Raw_Data!D6413</f>
        <v>65862046899</v>
      </c>
      <c r="E6413" t="str">
        <f>Raw_Data!E6413</f>
        <v>BYNE, EDMUND</v>
      </c>
      <c r="F6413" t="str">
        <f>Raw_Data!F6413</f>
        <v>1033186648</v>
      </c>
      <c r="G6413" t="str">
        <f>Raw_Data!H6413</f>
        <v>2</v>
      </c>
      <c r="H6413">
        <f>IFERROR(VLOOKUP(G6413,Store_Map!$A$2:$I$100,3,FALSE),"")</f>
        <v>0</v>
      </c>
      <c r="I6413">
        <f>IFERROR(VLOOKUP(G6413,Store_Map!$A$2:$I$100,4,FALSE),"")</f>
        <v>0</v>
      </c>
      <c r="J6413">
        <f>IFERROR(VLOOKUP(G6413,Store_Map!$A$2:$I$100,5,FALSE),"")</f>
        <v>0</v>
      </c>
      <c r="K6413">
        <f>IFERROR(VLOOKUP(G6413,Store_Map!$A$2:$I$100,6,FALSE),"")</f>
        <v>0</v>
      </c>
      <c r="L6413">
        <f>IFERROR(VLOOKUP(G6413,Store_Map!$A$2:$I$100,7,FALSE),"")</f>
        <v>0</v>
      </c>
      <c r="M6413">
        <f>IFERROR(VLOOKUP(G6413,Store_Map!$A$2:$I$100,8,FALSE),"")</f>
        <v>0</v>
      </c>
      <c r="N6413">
        <f t="shared" si="900"/>
        <v>0</v>
      </c>
      <c r="O6413" t="str">
        <f t="shared" si="901"/>
        <v>PASS</v>
      </c>
      <c r="P6413" t="str">
        <f t="shared" si="902"/>
        <v>PASS</v>
      </c>
      <c r="Q6413" t="str">
        <f t="shared" si="903"/>
        <v>PASS</v>
      </c>
      <c r="R6413" t="str">
        <f t="shared" si="904"/>
        <v>PASS</v>
      </c>
      <c r="S6413" t="str">
        <f t="shared" si="905"/>
        <v>PASS</v>
      </c>
      <c r="T6413">
        <f t="shared" si="906"/>
        <v>100</v>
      </c>
      <c r="U6413" t="str">
        <f t="shared" si="907"/>
        <v>Low</v>
      </c>
      <c r="V6413" t="str">
        <f t="shared" si="908"/>
        <v>Clean</v>
      </c>
    </row>
    <row r="6414" spans="1:22" x14ac:dyDescent="0.3">
      <c r="A6414" t="str">
        <f>Raw_Data!A6414</f>
        <v>26082223</v>
      </c>
      <c r="B6414">
        <f>Raw_Data!B6414</f>
        <v>45680</v>
      </c>
      <c r="C6414" t="str">
        <f>Raw_Data!C6414</f>
        <v>UNITHROID 150 MCG TABLET</v>
      </c>
      <c r="D6414" t="str">
        <f>Raw_Data!D6414</f>
        <v>60846080901</v>
      </c>
      <c r="E6414" t="str">
        <f>Raw_Data!E6414</f>
        <v>EL- CHOUFI, LEYLA</v>
      </c>
      <c r="F6414" t="str">
        <f>Raw_Data!F6414</f>
        <v>1942355342</v>
      </c>
      <c r="G6414" t="str">
        <f>Raw_Data!H6414</f>
        <v>2</v>
      </c>
      <c r="H6414">
        <f>IFERROR(VLOOKUP(G6414,Store_Map!$A$2:$I$100,3,FALSE),"")</f>
        <v>0</v>
      </c>
      <c r="I6414">
        <f>IFERROR(VLOOKUP(G6414,Store_Map!$A$2:$I$100,4,FALSE),"")</f>
        <v>0</v>
      </c>
      <c r="J6414">
        <f>IFERROR(VLOOKUP(G6414,Store_Map!$A$2:$I$100,5,FALSE),"")</f>
        <v>0</v>
      </c>
      <c r="K6414">
        <f>IFERROR(VLOOKUP(G6414,Store_Map!$A$2:$I$100,6,FALSE),"")</f>
        <v>0</v>
      </c>
      <c r="L6414">
        <f>IFERROR(VLOOKUP(G6414,Store_Map!$A$2:$I$100,7,FALSE),"")</f>
        <v>0</v>
      </c>
      <c r="M6414">
        <f>IFERROR(VLOOKUP(G6414,Store_Map!$A$2:$I$100,8,FALSE),"")</f>
        <v>0</v>
      </c>
      <c r="N6414">
        <f t="shared" si="900"/>
        <v>0</v>
      </c>
      <c r="O6414" t="str">
        <f t="shared" si="901"/>
        <v>PASS</v>
      </c>
      <c r="P6414" t="str">
        <f t="shared" si="902"/>
        <v>PASS</v>
      </c>
      <c r="Q6414" t="str">
        <f t="shared" si="903"/>
        <v>PASS</v>
      </c>
      <c r="R6414" t="str">
        <f t="shared" si="904"/>
        <v>PASS</v>
      </c>
      <c r="S6414" t="str">
        <f t="shared" si="905"/>
        <v>PASS</v>
      </c>
      <c r="T6414">
        <f t="shared" si="906"/>
        <v>100</v>
      </c>
      <c r="U6414" t="str">
        <f t="shared" si="907"/>
        <v>Low</v>
      </c>
      <c r="V6414" t="str">
        <f t="shared" si="908"/>
        <v>Clean</v>
      </c>
    </row>
    <row r="6415" spans="1:22" x14ac:dyDescent="0.3">
      <c r="A6415" t="str">
        <f>Raw_Data!A6415</f>
        <v>26083389</v>
      </c>
      <c r="B6415">
        <f>Raw_Data!B6415</f>
        <v>45680</v>
      </c>
      <c r="C6415" t="str">
        <f>Raw_Data!C6415</f>
        <v>WEGOVY 2.4 MG/0.75 ML PEN</v>
      </c>
      <c r="D6415" t="str">
        <f>Raw_Data!D6415</f>
        <v>169452414</v>
      </c>
      <c r="E6415" t="str">
        <f>Raw_Data!E6415</f>
        <v>PEDERSEN, JENNIFER</v>
      </c>
      <c r="F6415" t="str">
        <f>Raw_Data!F6415</f>
        <v>1073606661</v>
      </c>
      <c r="G6415" t="str">
        <f>Raw_Data!H6415</f>
        <v>2</v>
      </c>
      <c r="H6415">
        <f>IFERROR(VLOOKUP(G6415,Store_Map!$A$2:$I$100,3,FALSE),"")</f>
        <v>0</v>
      </c>
      <c r="I6415">
        <f>IFERROR(VLOOKUP(G6415,Store_Map!$A$2:$I$100,4,FALSE),"")</f>
        <v>0</v>
      </c>
      <c r="J6415">
        <f>IFERROR(VLOOKUP(G6415,Store_Map!$A$2:$I$100,5,FALSE),"")</f>
        <v>0</v>
      </c>
      <c r="K6415">
        <f>IFERROR(VLOOKUP(G6415,Store_Map!$A$2:$I$100,6,FALSE),"")</f>
        <v>0</v>
      </c>
      <c r="L6415">
        <f>IFERROR(VLOOKUP(G6415,Store_Map!$A$2:$I$100,7,FALSE),"")</f>
        <v>0</v>
      </c>
      <c r="M6415">
        <f>IFERROR(VLOOKUP(G6415,Store_Map!$A$2:$I$100,8,FALSE),"")</f>
        <v>0</v>
      </c>
      <c r="N6415">
        <f t="shared" si="900"/>
        <v>0</v>
      </c>
      <c r="O6415" t="str">
        <f t="shared" si="901"/>
        <v>PASS</v>
      </c>
      <c r="P6415" t="str">
        <f t="shared" si="902"/>
        <v>REVIEW</v>
      </c>
      <c r="Q6415" t="str">
        <f t="shared" si="903"/>
        <v>PASS</v>
      </c>
      <c r="R6415" t="str">
        <f t="shared" si="904"/>
        <v>PASS</v>
      </c>
      <c r="S6415" t="str">
        <f t="shared" si="905"/>
        <v>REVIEW</v>
      </c>
      <c r="T6415">
        <f t="shared" si="906"/>
        <v>90</v>
      </c>
      <c r="U6415" t="str">
        <f t="shared" si="907"/>
        <v>Low</v>
      </c>
      <c r="V6415" t="str">
        <f t="shared" si="908"/>
        <v>Invalid NDC</v>
      </c>
    </row>
    <row r="6416" spans="1:22" x14ac:dyDescent="0.3">
      <c r="A6416" t="str">
        <f>Raw_Data!A6416</f>
        <v>26085117</v>
      </c>
      <c r="B6416">
        <f>Raw_Data!B6416</f>
        <v>45680</v>
      </c>
      <c r="C6416" t="str">
        <f>Raw_Data!C6416</f>
        <v>BENZONATATE 100 MG CAPSULE</v>
      </c>
      <c r="D6416" t="str">
        <f>Raw_Data!D6416</f>
        <v>51224001050</v>
      </c>
      <c r="E6416" t="str">
        <f>Raw_Data!E6416</f>
        <v>FORD, JAMES</v>
      </c>
      <c r="F6416" t="str">
        <f>Raw_Data!F6416</f>
        <v>1033117684</v>
      </c>
      <c r="G6416" t="str">
        <f>Raw_Data!H6416</f>
        <v>2</v>
      </c>
      <c r="H6416">
        <f>IFERROR(VLOOKUP(G6416,Store_Map!$A$2:$I$100,3,FALSE),"")</f>
        <v>0</v>
      </c>
      <c r="I6416">
        <f>IFERROR(VLOOKUP(G6416,Store_Map!$A$2:$I$100,4,FALSE),"")</f>
        <v>0</v>
      </c>
      <c r="J6416">
        <f>IFERROR(VLOOKUP(G6416,Store_Map!$A$2:$I$100,5,FALSE),"")</f>
        <v>0</v>
      </c>
      <c r="K6416">
        <f>IFERROR(VLOOKUP(G6416,Store_Map!$A$2:$I$100,6,FALSE),"")</f>
        <v>0</v>
      </c>
      <c r="L6416">
        <f>IFERROR(VLOOKUP(G6416,Store_Map!$A$2:$I$100,7,FALSE),"")</f>
        <v>0</v>
      </c>
      <c r="M6416">
        <f>IFERROR(VLOOKUP(G6416,Store_Map!$A$2:$I$100,8,FALSE),"")</f>
        <v>0</v>
      </c>
      <c r="N6416">
        <f t="shared" si="900"/>
        <v>0</v>
      </c>
      <c r="O6416" t="str">
        <f t="shared" si="901"/>
        <v>PASS</v>
      </c>
      <c r="P6416" t="str">
        <f t="shared" si="902"/>
        <v>PASS</v>
      </c>
      <c r="Q6416" t="str">
        <f t="shared" si="903"/>
        <v>PASS</v>
      </c>
      <c r="R6416" t="str">
        <f t="shared" si="904"/>
        <v>PASS</v>
      </c>
      <c r="S6416" t="str">
        <f t="shared" si="905"/>
        <v>PASS</v>
      </c>
      <c r="T6416">
        <f t="shared" si="906"/>
        <v>100</v>
      </c>
      <c r="U6416" t="str">
        <f t="shared" si="907"/>
        <v>Low</v>
      </c>
      <c r="V6416" t="str">
        <f t="shared" si="908"/>
        <v>Clean</v>
      </c>
    </row>
    <row r="6417" spans="1:22" x14ac:dyDescent="0.3">
      <c r="A6417" t="str">
        <f>Raw_Data!A6417</f>
        <v>26085118</v>
      </c>
      <c r="B6417">
        <f>Raw_Data!B6417</f>
        <v>45680</v>
      </c>
      <c r="C6417" t="str">
        <f>Raw_Data!C6417</f>
        <v>AZITHROMYCIN 250 MG TABLET</v>
      </c>
      <c r="D6417" t="str">
        <f>Raw_Data!D6417</f>
        <v>50111078751</v>
      </c>
      <c r="E6417" t="str">
        <f>Raw_Data!E6417</f>
        <v>FORD, JAMES</v>
      </c>
      <c r="F6417" t="str">
        <f>Raw_Data!F6417</f>
        <v>1033117684</v>
      </c>
      <c r="G6417" t="str">
        <f>Raw_Data!H6417</f>
        <v>2</v>
      </c>
      <c r="H6417">
        <f>IFERROR(VLOOKUP(G6417,Store_Map!$A$2:$I$100,3,FALSE),"")</f>
        <v>0</v>
      </c>
      <c r="I6417">
        <f>IFERROR(VLOOKUP(G6417,Store_Map!$A$2:$I$100,4,FALSE),"")</f>
        <v>0</v>
      </c>
      <c r="J6417">
        <f>IFERROR(VLOOKUP(G6417,Store_Map!$A$2:$I$100,5,FALSE),"")</f>
        <v>0</v>
      </c>
      <c r="K6417">
        <f>IFERROR(VLOOKUP(G6417,Store_Map!$A$2:$I$100,6,FALSE),"")</f>
        <v>0</v>
      </c>
      <c r="L6417">
        <f>IFERROR(VLOOKUP(G6417,Store_Map!$A$2:$I$100,7,FALSE),"")</f>
        <v>0</v>
      </c>
      <c r="M6417">
        <f>IFERROR(VLOOKUP(G6417,Store_Map!$A$2:$I$100,8,FALSE),"")</f>
        <v>0</v>
      </c>
      <c r="N6417">
        <f t="shared" si="900"/>
        <v>0</v>
      </c>
      <c r="O6417" t="str">
        <f t="shared" si="901"/>
        <v>PASS</v>
      </c>
      <c r="P6417" t="str">
        <f t="shared" si="902"/>
        <v>PASS</v>
      </c>
      <c r="Q6417" t="str">
        <f t="shared" si="903"/>
        <v>PASS</v>
      </c>
      <c r="R6417" t="str">
        <f t="shared" si="904"/>
        <v>PASS</v>
      </c>
      <c r="S6417" t="str">
        <f t="shared" si="905"/>
        <v>PASS</v>
      </c>
      <c r="T6417">
        <f t="shared" si="906"/>
        <v>100</v>
      </c>
      <c r="U6417" t="str">
        <f t="shared" si="907"/>
        <v>Low</v>
      </c>
      <c r="V6417" t="str">
        <f t="shared" si="908"/>
        <v>Clean</v>
      </c>
    </row>
    <row r="6418" spans="1:22" x14ac:dyDescent="0.3">
      <c r="A6418" t="str">
        <f>Raw_Data!A6418</f>
        <v>26085120</v>
      </c>
      <c r="B6418">
        <f>Raw_Data!B6418</f>
        <v>45680</v>
      </c>
      <c r="C6418" t="str">
        <f>Raw_Data!C6418</f>
        <v>TRULICITY 1.5 MG/0.5 ML PEN</v>
      </c>
      <c r="D6418" t="str">
        <f>Raw_Data!D6418</f>
        <v>2143480</v>
      </c>
      <c r="E6418" t="str">
        <f>Raw_Data!E6418</f>
        <v>FORD, JAMES</v>
      </c>
      <c r="F6418" t="str">
        <f>Raw_Data!F6418</f>
        <v>1033117684</v>
      </c>
      <c r="G6418" t="str">
        <f>Raw_Data!H6418</f>
        <v>2</v>
      </c>
      <c r="H6418">
        <f>IFERROR(VLOOKUP(G6418,Store_Map!$A$2:$I$100,3,FALSE),"")</f>
        <v>0</v>
      </c>
      <c r="I6418">
        <f>IFERROR(VLOOKUP(G6418,Store_Map!$A$2:$I$100,4,FALSE),"")</f>
        <v>0</v>
      </c>
      <c r="J6418">
        <f>IFERROR(VLOOKUP(G6418,Store_Map!$A$2:$I$100,5,FALSE),"")</f>
        <v>0</v>
      </c>
      <c r="K6418">
        <f>IFERROR(VLOOKUP(G6418,Store_Map!$A$2:$I$100,6,FALSE),"")</f>
        <v>0</v>
      </c>
      <c r="L6418">
        <f>IFERROR(VLOOKUP(G6418,Store_Map!$A$2:$I$100,7,FALSE),"")</f>
        <v>0</v>
      </c>
      <c r="M6418">
        <f>IFERROR(VLOOKUP(G6418,Store_Map!$A$2:$I$100,8,FALSE),"")</f>
        <v>0</v>
      </c>
      <c r="N6418">
        <f t="shared" si="900"/>
        <v>0</v>
      </c>
      <c r="O6418" t="str">
        <f t="shared" si="901"/>
        <v>PASS</v>
      </c>
      <c r="P6418" t="str">
        <f t="shared" si="902"/>
        <v>REVIEW</v>
      </c>
      <c r="Q6418" t="str">
        <f t="shared" si="903"/>
        <v>PASS</v>
      </c>
      <c r="R6418" t="str">
        <f t="shared" si="904"/>
        <v>PASS</v>
      </c>
      <c r="S6418" t="str">
        <f t="shared" si="905"/>
        <v>REVIEW</v>
      </c>
      <c r="T6418">
        <f t="shared" si="906"/>
        <v>90</v>
      </c>
      <c r="U6418" t="str">
        <f t="shared" si="907"/>
        <v>Low</v>
      </c>
      <c r="V6418" t="str">
        <f t="shared" si="908"/>
        <v>Invalid NDC</v>
      </c>
    </row>
    <row r="6419" spans="1:22" x14ac:dyDescent="0.3">
      <c r="A6419" t="str">
        <f>Raw_Data!A6419</f>
        <v>26085121</v>
      </c>
      <c r="B6419">
        <f>Raw_Data!B6419</f>
        <v>45680</v>
      </c>
      <c r="C6419" t="str">
        <f>Raw_Data!C6419</f>
        <v>ATENOLOL 50 MG TABLET</v>
      </c>
      <c r="D6419" t="str">
        <f>Raw_Data!D6419</f>
        <v>93075201</v>
      </c>
      <c r="E6419" t="str">
        <f>Raw_Data!E6419</f>
        <v>FORD, JAMES</v>
      </c>
      <c r="F6419" t="str">
        <f>Raw_Data!F6419</f>
        <v>1033117684</v>
      </c>
      <c r="G6419" t="str">
        <f>Raw_Data!H6419</f>
        <v>2</v>
      </c>
      <c r="H6419">
        <f>IFERROR(VLOOKUP(G6419,Store_Map!$A$2:$I$100,3,FALSE),"")</f>
        <v>0</v>
      </c>
      <c r="I6419">
        <f>IFERROR(VLOOKUP(G6419,Store_Map!$A$2:$I$100,4,FALSE),"")</f>
        <v>0</v>
      </c>
      <c r="J6419">
        <f>IFERROR(VLOOKUP(G6419,Store_Map!$A$2:$I$100,5,FALSE),"")</f>
        <v>0</v>
      </c>
      <c r="K6419">
        <f>IFERROR(VLOOKUP(G6419,Store_Map!$A$2:$I$100,6,FALSE),"")</f>
        <v>0</v>
      </c>
      <c r="L6419">
        <f>IFERROR(VLOOKUP(G6419,Store_Map!$A$2:$I$100,7,FALSE),"")</f>
        <v>0</v>
      </c>
      <c r="M6419">
        <f>IFERROR(VLOOKUP(G6419,Store_Map!$A$2:$I$100,8,FALSE),"")</f>
        <v>0</v>
      </c>
      <c r="N6419">
        <f t="shared" si="900"/>
        <v>0</v>
      </c>
      <c r="O6419" t="str">
        <f t="shared" si="901"/>
        <v>PASS</v>
      </c>
      <c r="P6419" t="str">
        <f t="shared" si="902"/>
        <v>REVIEW</v>
      </c>
      <c r="Q6419" t="str">
        <f t="shared" si="903"/>
        <v>PASS</v>
      </c>
      <c r="R6419" t="str">
        <f t="shared" si="904"/>
        <v>PASS</v>
      </c>
      <c r="S6419" t="str">
        <f t="shared" si="905"/>
        <v>REVIEW</v>
      </c>
      <c r="T6419">
        <f t="shared" si="906"/>
        <v>90</v>
      </c>
      <c r="U6419" t="str">
        <f t="shared" si="907"/>
        <v>Low</v>
      </c>
      <c r="V6419" t="str">
        <f t="shared" si="908"/>
        <v>Invalid NDC</v>
      </c>
    </row>
    <row r="6420" spans="1:22" x14ac:dyDescent="0.3">
      <c r="A6420" t="str">
        <f>Raw_Data!A6420</f>
        <v>26085122</v>
      </c>
      <c r="B6420">
        <f>Raw_Data!B6420</f>
        <v>45680</v>
      </c>
      <c r="C6420" t="str">
        <f>Raw_Data!C6420</f>
        <v>LISINOPRIL 40 MG TABLET</v>
      </c>
      <c r="D6420" t="str">
        <f>Raw_Data!D6420</f>
        <v>68180097903</v>
      </c>
      <c r="E6420" t="str">
        <f>Raw_Data!E6420</f>
        <v>FORD, JAMES</v>
      </c>
      <c r="F6420" t="str">
        <f>Raw_Data!F6420</f>
        <v>1033117684</v>
      </c>
      <c r="G6420" t="str">
        <f>Raw_Data!H6420</f>
        <v>2</v>
      </c>
      <c r="H6420">
        <f>IFERROR(VLOOKUP(G6420,Store_Map!$A$2:$I$100,3,FALSE),"")</f>
        <v>0</v>
      </c>
      <c r="I6420">
        <f>IFERROR(VLOOKUP(G6420,Store_Map!$A$2:$I$100,4,FALSE),"")</f>
        <v>0</v>
      </c>
      <c r="J6420">
        <f>IFERROR(VLOOKUP(G6420,Store_Map!$A$2:$I$100,5,FALSE),"")</f>
        <v>0</v>
      </c>
      <c r="K6420">
        <f>IFERROR(VLOOKUP(G6420,Store_Map!$A$2:$I$100,6,FALSE),"")</f>
        <v>0</v>
      </c>
      <c r="L6420">
        <f>IFERROR(VLOOKUP(G6420,Store_Map!$A$2:$I$100,7,FALSE),"")</f>
        <v>0</v>
      </c>
      <c r="M6420">
        <f>IFERROR(VLOOKUP(G6420,Store_Map!$A$2:$I$100,8,FALSE),"")</f>
        <v>0</v>
      </c>
      <c r="N6420">
        <f t="shared" si="900"/>
        <v>0</v>
      </c>
      <c r="O6420" t="str">
        <f t="shared" si="901"/>
        <v>PASS</v>
      </c>
      <c r="P6420" t="str">
        <f t="shared" si="902"/>
        <v>PASS</v>
      </c>
      <c r="Q6420" t="str">
        <f t="shared" si="903"/>
        <v>PASS</v>
      </c>
      <c r="R6420" t="str">
        <f t="shared" si="904"/>
        <v>PASS</v>
      </c>
      <c r="S6420" t="str">
        <f t="shared" si="905"/>
        <v>PASS</v>
      </c>
      <c r="T6420">
        <f t="shared" si="906"/>
        <v>100</v>
      </c>
      <c r="U6420" t="str">
        <f t="shared" si="907"/>
        <v>Low</v>
      </c>
      <c r="V6420" t="str">
        <f t="shared" si="908"/>
        <v>Clean</v>
      </c>
    </row>
    <row r="6421" spans="1:22" x14ac:dyDescent="0.3">
      <c r="A6421" t="str">
        <f>Raw_Data!A6421</f>
        <v>26085123</v>
      </c>
      <c r="B6421">
        <f>Raw_Data!B6421</f>
        <v>45680</v>
      </c>
      <c r="C6421" t="str">
        <f>Raw_Data!C6421</f>
        <v>OZEMPIC 1 MG/DOSE (4 MG/3 M</v>
      </c>
      <c r="D6421" t="str">
        <f>Raw_Data!D6421</f>
        <v>169413013</v>
      </c>
      <c r="E6421" t="str">
        <f>Raw_Data!E6421</f>
        <v>FORD, JAMES</v>
      </c>
      <c r="F6421" t="str">
        <f>Raw_Data!F6421</f>
        <v>1033117684</v>
      </c>
      <c r="G6421" t="str">
        <f>Raw_Data!H6421</f>
        <v>2</v>
      </c>
      <c r="H6421">
        <f>IFERROR(VLOOKUP(G6421,Store_Map!$A$2:$I$100,3,FALSE),"")</f>
        <v>0</v>
      </c>
      <c r="I6421">
        <f>IFERROR(VLOOKUP(G6421,Store_Map!$A$2:$I$100,4,FALSE),"")</f>
        <v>0</v>
      </c>
      <c r="J6421">
        <f>IFERROR(VLOOKUP(G6421,Store_Map!$A$2:$I$100,5,FALSE),"")</f>
        <v>0</v>
      </c>
      <c r="K6421">
        <f>IFERROR(VLOOKUP(G6421,Store_Map!$A$2:$I$100,6,FALSE),"")</f>
        <v>0</v>
      </c>
      <c r="L6421">
        <f>IFERROR(VLOOKUP(G6421,Store_Map!$A$2:$I$100,7,FALSE),"")</f>
        <v>0</v>
      </c>
      <c r="M6421">
        <f>IFERROR(VLOOKUP(G6421,Store_Map!$A$2:$I$100,8,FALSE),"")</f>
        <v>0</v>
      </c>
      <c r="N6421">
        <f t="shared" si="900"/>
        <v>0</v>
      </c>
      <c r="O6421" t="str">
        <f t="shared" si="901"/>
        <v>PASS</v>
      </c>
      <c r="P6421" t="str">
        <f t="shared" si="902"/>
        <v>REVIEW</v>
      </c>
      <c r="Q6421" t="str">
        <f t="shared" si="903"/>
        <v>PASS</v>
      </c>
      <c r="R6421" t="str">
        <f t="shared" si="904"/>
        <v>PASS</v>
      </c>
      <c r="S6421" t="str">
        <f t="shared" si="905"/>
        <v>REVIEW</v>
      </c>
      <c r="T6421">
        <f t="shared" si="906"/>
        <v>90</v>
      </c>
      <c r="U6421" t="str">
        <f t="shared" si="907"/>
        <v>Low</v>
      </c>
      <c r="V6421" t="str">
        <f t="shared" si="908"/>
        <v>Invalid NDC</v>
      </c>
    </row>
    <row r="6422" spans="1:22" x14ac:dyDescent="0.3">
      <c r="A6422" t="str">
        <f>Raw_Data!A6422</f>
        <v>26085124</v>
      </c>
      <c r="B6422">
        <f>Raw_Data!B6422</f>
        <v>45680</v>
      </c>
      <c r="C6422" t="str">
        <f>Raw_Data!C6422</f>
        <v>AMOX-CLAV 875-125 MG TABLET</v>
      </c>
      <c r="D6422" t="str">
        <f>Raw_Data!D6422</f>
        <v>93227534</v>
      </c>
      <c r="E6422" t="str">
        <f>Raw_Data!E6422</f>
        <v>GIBBS, JON</v>
      </c>
      <c r="F6422" t="str">
        <f>Raw_Data!F6422</f>
        <v>1700896156</v>
      </c>
      <c r="G6422" t="str">
        <f>Raw_Data!H6422</f>
        <v>2</v>
      </c>
      <c r="H6422">
        <f>IFERROR(VLOOKUP(G6422,Store_Map!$A$2:$I$100,3,FALSE),"")</f>
        <v>0</v>
      </c>
      <c r="I6422">
        <f>IFERROR(VLOOKUP(G6422,Store_Map!$A$2:$I$100,4,FALSE),"")</f>
        <v>0</v>
      </c>
      <c r="J6422">
        <f>IFERROR(VLOOKUP(G6422,Store_Map!$A$2:$I$100,5,FALSE),"")</f>
        <v>0</v>
      </c>
      <c r="K6422">
        <f>IFERROR(VLOOKUP(G6422,Store_Map!$A$2:$I$100,6,FALSE),"")</f>
        <v>0</v>
      </c>
      <c r="L6422">
        <f>IFERROR(VLOOKUP(G6422,Store_Map!$A$2:$I$100,7,FALSE),"")</f>
        <v>0</v>
      </c>
      <c r="M6422">
        <f>IFERROR(VLOOKUP(G6422,Store_Map!$A$2:$I$100,8,FALSE),"")</f>
        <v>0</v>
      </c>
      <c r="N6422">
        <f t="shared" si="900"/>
        <v>0</v>
      </c>
      <c r="O6422" t="str">
        <f t="shared" si="901"/>
        <v>PASS</v>
      </c>
      <c r="P6422" t="str">
        <f t="shared" si="902"/>
        <v>REVIEW</v>
      </c>
      <c r="Q6422" t="str">
        <f t="shared" si="903"/>
        <v>PASS</v>
      </c>
      <c r="R6422" t="str">
        <f t="shared" si="904"/>
        <v>PASS</v>
      </c>
      <c r="S6422" t="str">
        <f t="shared" si="905"/>
        <v>REVIEW</v>
      </c>
      <c r="T6422">
        <f t="shared" si="906"/>
        <v>90</v>
      </c>
      <c r="U6422" t="str">
        <f t="shared" si="907"/>
        <v>Low</v>
      </c>
      <c r="V6422" t="str">
        <f t="shared" si="908"/>
        <v>Invalid NDC</v>
      </c>
    </row>
    <row r="6423" spans="1:22" x14ac:dyDescent="0.3">
      <c r="A6423" t="str">
        <f>Raw_Data!A6423</f>
        <v>26083070</v>
      </c>
      <c r="B6423">
        <f>Raw_Data!B6423</f>
        <v>45681</v>
      </c>
      <c r="C6423" t="str">
        <f>Raw_Data!C6423</f>
        <v>SERTRALINE HCL 25 MG TABLET</v>
      </c>
      <c r="D6423" t="str">
        <f>Raw_Data!D6423</f>
        <v>68180035103</v>
      </c>
      <c r="E6423" t="str">
        <f>Raw_Data!E6423</f>
        <v>FORD, JAMES</v>
      </c>
      <c r="F6423" t="str">
        <f>Raw_Data!F6423</f>
        <v>1033117684</v>
      </c>
      <c r="G6423" t="str">
        <f>Raw_Data!H6423</f>
        <v>2</v>
      </c>
      <c r="H6423">
        <f>IFERROR(VLOOKUP(G6423,Store_Map!$A$2:$I$100,3,FALSE),"")</f>
        <v>0</v>
      </c>
      <c r="I6423">
        <f>IFERROR(VLOOKUP(G6423,Store_Map!$A$2:$I$100,4,FALSE),"")</f>
        <v>0</v>
      </c>
      <c r="J6423">
        <f>IFERROR(VLOOKUP(G6423,Store_Map!$A$2:$I$100,5,FALSE),"")</f>
        <v>0</v>
      </c>
      <c r="K6423">
        <f>IFERROR(VLOOKUP(G6423,Store_Map!$A$2:$I$100,6,FALSE),"")</f>
        <v>0</v>
      </c>
      <c r="L6423">
        <f>IFERROR(VLOOKUP(G6423,Store_Map!$A$2:$I$100,7,FALSE),"")</f>
        <v>0</v>
      </c>
      <c r="M6423">
        <f>IFERROR(VLOOKUP(G6423,Store_Map!$A$2:$I$100,8,FALSE),"")</f>
        <v>0</v>
      </c>
      <c r="N6423">
        <f t="shared" si="900"/>
        <v>0</v>
      </c>
      <c r="O6423" t="str">
        <f t="shared" si="901"/>
        <v>PASS</v>
      </c>
      <c r="P6423" t="str">
        <f t="shared" si="902"/>
        <v>PASS</v>
      </c>
      <c r="Q6423" t="str">
        <f t="shared" si="903"/>
        <v>PASS</v>
      </c>
      <c r="R6423" t="str">
        <f t="shared" si="904"/>
        <v>PASS</v>
      </c>
      <c r="S6423" t="str">
        <f t="shared" si="905"/>
        <v>PASS</v>
      </c>
      <c r="T6423">
        <f t="shared" si="906"/>
        <v>100</v>
      </c>
      <c r="U6423" t="str">
        <f t="shared" si="907"/>
        <v>Low</v>
      </c>
      <c r="V6423" t="str">
        <f t="shared" si="908"/>
        <v>Clean</v>
      </c>
    </row>
    <row r="6424" spans="1:22" x14ac:dyDescent="0.3">
      <c r="A6424" t="str">
        <f>Raw_Data!A6424</f>
        <v>26083069</v>
      </c>
      <c r="B6424">
        <f>Raw_Data!B6424</f>
        <v>45681</v>
      </c>
      <c r="C6424" t="str">
        <f>Raw_Data!C6424</f>
        <v>AMLODIPINE BESYLATE 5 MG TA</v>
      </c>
      <c r="D6424" t="str">
        <f>Raw_Data!D6424</f>
        <v>69097012715</v>
      </c>
      <c r="E6424" t="str">
        <f>Raw_Data!E6424</f>
        <v>FORD, JAMES</v>
      </c>
      <c r="F6424" t="str">
        <f>Raw_Data!F6424</f>
        <v>1033117684</v>
      </c>
      <c r="G6424" t="str">
        <f>Raw_Data!H6424</f>
        <v>2</v>
      </c>
      <c r="H6424">
        <f>IFERROR(VLOOKUP(G6424,Store_Map!$A$2:$I$100,3,FALSE),"")</f>
        <v>0</v>
      </c>
      <c r="I6424">
        <f>IFERROR(VLOOKUP(G6424,Store_Map!$A$2:$I$100,4,FALSE),"")</f>
        <v>0</v>
      </c>
      <c r="J6424">
        <f>IFERROR(VLOOKUP(G6424,Store_Map!$A$2:$I$100,5,FALSE),"")</f>
        <v>0</v>
      </c>
      <c r="K6424">
        <f>IFERROR(VLOOKUP(G6424,Store_Map!$A$2:$I$100,6,FALSE),"")</f>
        <v>0</v>
      </c>
      <c r="L6424">
        <f>IFERROR(VLOOKUP(G6424,Store_Map!$A$2:$I$100,7,FALSE),"")</f>
        <v>0</v>
      </c>
      <c r="M6424">
        <f>IFERROR(VLOOKUP(G6424,Store_Map!$A$2:$I$100,8,FALSE),"")</f>
        <v>0</v>
      </c>
      <c r="N6424">
        <f t="shared" si="900"/>
        <v>0</v>
      </c>
      <c r="O6424" t="str">
        <f t="shared" si="901"/>
        <v>PASS</v>
      </c>
      <c r="P6424" t="str">
        <f t="shared" si="902"/>
        <v>PASS</v>
      </c>
      <c r="Q6424" t="str">
        <f t="shared" si="903"/>
        <v>PASS</v>
      </c>
      <c r="R6424" t="str">
        <f t="shared" si="904"/>
        <v>PASS</v>
      </c>
      <c r="S6424" t="str">
        <f t="shared" si="905"/>
        <v>PASS</v>
      </c>
      <c r="T6424">
        <f t="shared" si="906"/>
        <v>100</v>
      </c>
      <c r="U6424" t="str">
        <f t="shared" si="907"/>
        <v>Low</v>
      </c>
      <c r="V6424" t="str">
        <f t="shared" si="908"/>
        <v>Clean</v>
      </c>
    </row>
    <row r="6425" spans="1:22" x14ac:dyDescent="0.3">
      <c r="A6425" t="str">
        <f>Raw_Data!A6425</f>
        <v>26073050</v>
      </c>
      <c r="B6425">
        <f>Raw_Data!B6425</f>
        <v>45681</v>
      </c>
      <c r="C6425" t="str">
        <f>Raw_Data!C6425</f>
        <v>LORATADINE 10 MG TABLET</v>
      </c>
      <c r="D6425" t="str">
        <f>Raw_Data!D6425</f>
        <v>45802065087</v>
      </c>
      <c r="E6425" t="str">
        <f>Raw_Data!E6425</f>
        <v>FORD, JAMES</v>
      </c>
      <c r="F6425" t="str">
        <f>Raw_Data!F6425</f>
        <v>1033117684</v>
      </c>
      <c r="G6425" t="str">
        <f>Raw_Data!H6425</f>
        <v>2</v>
      </c>
      <c r="H6425">
        <f>IFERROR(VLOOKUP(G6425,Store_Map!$A$2:$I$100,3,FALSE),"")</f>
        <v>0</v>
      </c>
      <c r="I6425">
        <f>IFERROR(VLOOKUP(G6425,Store_Map!$A$2:$I$100,4,FALSE),"")</f>
        <v>0</v>
      </c>
      <c r="J6425">
        <f>IFERROR(VLOOKUP(G6425,Store_Map!$A$2:$I$100,5,FALSE),"")</f>
        <v>0</v>
      </c>
      <c r="K6425">
        <f>IFERROR(VLOOKUP(G6425,Store_Map!$A$2:$I$100,6,FALSE),"")</f>
        <v>0</v>
      </c>
      <c r="L6425">
        <f>IFERROR(VLOOKUP(G6425,Store_Map!$A$2:$I$100,7,FALSE),"")</f>
        <v>0</v>
      </c>
      <c r="M6425">
        <f>IFERROR(VLOOKUP(G6425,Store_Map!$A$2:$I$100,8,FALSE),"")</f>
        <v>0</v>
      </c>
      <c r="N6425">
        <f t="shared" si="900"/>
        <v>0</v>
      </c>
      <c r="O6425" t="str">
        <f t="shared" si="901"/>
        <v>PASS</v>
      </c>
      <c r="P6425" t="str">
        <f t="shared" si="902"/>
        <v>PASS</v>
      </c>
      <c r="Q6425" t="str">
        <f t="shared" si="903"/>
        <v>PASS</v>
      </c>
      <c r="R6425" t="str">
        <f t="shared" si="904"/>
        <v>PASS</v>
      </c>
      <c r="S6425" t="str">
        <f t="shared" si="905"/>
        <v>PASS</v>
      </c>
      <c r="T6425">
        <f t="shared" si="906"/>
        <v>100</v>
      </c>
      <c r="U6425" t="str">
        <f t="shared" si="907"/>
        <v>Low</v>
      </c>
      <c r="V6425" t="str">
        <f t="shared" si="908"/>
        <v>Clean</v>
      </c>
    </row>
    <row r="6426" spans="1:22" x14ac:dyDescent="0.3">
      <c r="A6426" t="str">
        <f>Raw_Data!A6426</f>
        <v>26073051</v>
      </c>
      <c r="B6426">
        <f>Raw_Data!B6426</f>
        <v>45681</v>
      </c>
      <c r="C6426" t="str">
        <f>Raw_Data!C6426</f>
        <v>FEROSUL 325 MG TABLET</v>
      </c>
      <c r="D6426" t="str">
        <f>Raw_Data!D6426</f>
        <v>904759180</v>
      </c>
      <c r="E6426" t="str">
        <f>Raw_Data!E6426</f>
        <v>FORD, JAMES</v>
      </c>
      <c r="F6426" t="str">
        <f>Raw_Data!F6426</f>
        <v>1033117684</v>
      </c>
      <c r="G6426" t="str">
        <f>Raw_Data!H6426</f>
        <v>2</v>
      </c>
      <c r="H6426">
        <f>IFERROR(VLOOKUP(G6426,Store_Map!$A$2:$I$100,3,FALSE),"")</f>
        <v>0</v>
      </c>
      <c r="I6426">
        <f>IFERROR(VLOOKUP(G6426,Store_Map!$A$2:$I$100,4,FALSE),"")</f>
        <v>0</v>
      </c>
      <c r="J6426">
        <f>IFERROR(VLOOKUP(G6426,Store_Map!$A$2:$I$100,5,FALSE),"")</f>
        <v>0</v>
      </c>
      <c r="K6426">
        <f>IFERROR(VLOOKUP(G6426,Store_Map!$A$2:$I$100,6,FALSE),"")</f>
        <v>0</v>
      </c>
      <c r="L6426">
        <f>IFERROR(VLOOKUP(G6426,Store_Map!$A$2:$I$100,7,FALSE),"")</f>
        <v>0</v>
      </c>
      <c r="M6426">
        <f>IFERROR(VLOOKUP(G6426,Store_Map!$A$2:$I$100,8,FALSE),"")</f>
        <v>0</v>
      </c>
      <c r="N6426">
        <f t="shared" si="900"/>
        <v>0</v>
      </c>
      <c r="O6426" t="str">
        <f t="shared" si="901"/>
        <v>PASS</v>
      </c>
      <c r="P6426" t="str">
        <f t="shared" si="902"/>
        <v>REVIEW</v>
      </c>
      <c r="Q6426" t="str">
        <f t="shared" si="903"/>
        <v>PASS</v>
      </c>
      <c r="R6426" t="str">
        <f t="shared" si="904"/>
        <v>PASS</v>
      </c>
      <c r="S6426" t="str">
        <f t="shared" si="905"/>
        <v>REVIEW</v>
      </c>
      <c r="T6426">
        <f t="shared" si="906"/>
        <v>90</v>
      </c>
      <c r="U6426" t="str">
        <f t="shared" si="907"/>
        <v>Low</v>
      </c>
      <c r="V6426" t="str">
        <f t="shared" si="908"/>
        <v>Invalid NDC</v>
      </c>
    </row>
    <row r="6427" spans="1:22" x14ac:dyDescent="0.3">
      <c r="A6427" t="str">
        <f>Raw_Data!A6427</f>
        <v>26073047</v>
      </c>
      <c r="B6427">
        <f>Raw_Data!B6427</f>
        <v>45681</v>
      </c>
      <c r="C6427" t="str">
        <f>Raw_Data!C6427</f>
        <v>MELOXICAM 7.5 MG TABLET</v>
      </c>
      <c r="D6427" t="str">
        <f>Raw_Data!D6427</f>
        <v>68382005001</v>
      </c>
      <c r="E6427" t="str">
        <f>Raw_Data!E6427</f>
        <v>FORD, JAMES</v>
      </c>
      <c r="F6427" t="str">
        <f>Raw_Data!F6427</f>
        <v>1033117684</v>
      </c>
      <c r="G6427" t="str">
        <f>Raw_Data!H6427</f>
        <v>2</v>
      </c>
      <c r="H6427">
        <f>IFERROR(VLOOKUP(G6427,Store_Map!$A$2:$I$100,3,FALSE),"")</f>
        <v>0</v>
      </c>
      <c r="I6427">
        <f>IFERROR(VLOOKUP(G6427,Store_Map!$A$2:$I$100,4,FALSE),"")</f>
        <v>0</v>
      </c>
      <c r="J6427">
        <f>IFERROR(VLOOKUP(G6427,Store_Map!$A$2:$I$100,5,FALSE),"")</f>
        <v>0</v>
      </c>
      <c r="K6427">
        <f>IFERROR(VLOOKUP(G6427,Store_Map!$A$2:$I$100,6,FALSE),"")</f>
        <v>0</v>
      </c>
      <c r="L6427">
        <f>IFERROR(VLOOKUP(G6427,Store_Map!$A$2:$I$100,7,FALSE),"")</f>
        <v>0</v>
      </c>
      <c r="M6427">
        <f>IFERROR(VLOOKUP(G6427,Store_Map!$A$2:$I$100,8,FALSE),"")</f>
        <v>0</v>
      </c>
      <c r="N6427">
        <f t="shared" si="900"/>
        <v>0</v>
      </c>
      <c r="O6427" t="str">
        <f t="shared" si="901"/>
        <v>PASS</v>
      </c>
      <c r="P6427" t="str">
        <f t="shared" si="902"/>
        <v>PASS</v>
      </c>
      <c r="Q6427" t="str">
        <f t="shared" si="903"/>
        <v>PASS</v>
      </c>
      <c r="R6427" t="str">
        <f t="shared" si="904"/>
        <v>PASS</v>
      </c>
      <c r="S6427" t="str">
        <f t="shared" si="905"/>
        <v>PASS</v>
      </c>
      <c r="T6427">
        <f t="shared" si="906"/>
        <v>100</v>
      </c>
      <c r="U6427" t="str">
        <f t="shared" si="907"/>
        <v>Low</v>
      </c>
      <c r="V6427" t="str">
        <f t="shared" si="908"/>
        <v>Clean</v>
      </c>
    </row>
    <row r="6428" spans="1:22" x14ac:dyDescent="0.3">
      <c r="A6428" t="str">
        <f>Raw_Data!A6428</f>
        <v>26084287</v>
      </c>
      <c r="B6428">
        <f>Raw_Data!B6428</f>
        <v>45681</v>
      </c>
      <c r="C6428" t="str">
        <f>Raw_Data!C6428</f>
        <v>VALACYCLOVIR HCL 500 MG TAB</v>
      </c>
      <c r="D6428" t="str">
        <f>Raw_Data!D6428</f>
        <v>57237004290</v>
      </c>
      <c r="E6428" t="str">
        <f>Raw_Data!E6428</f>
        <v>FORD, JAMES</v>
      </c>
      <c r="F6428" t="str">
        <f>Raw_Data!F6428</f>
        <v>1033117684</v>
      </c>
      <c r="G6428" t="str">
        <f>Raw_Data!H6428</f>
        <v>2</v>
      </c>
      <c r="H6428">
        <f>IFERROR(VLOOKUP(G6428,Store_Map!$A$2:$I$100,3,FALSE),"")</f>
        <v>0</v>
      </c>
      <c r="I6428">
        <f>IFERROR(VLOOKUP(G6428,Store_Map!$A$2:$I$100,4,FALSE),"")</f>
        <v>0</v>
      </c>
      <c r="J6428">
        <f>IFERROR(VLOOKUP(G6428,Store_Map!$A$2:$I$100,5,FALSE),"")</f>
        <v>0</v>
      </c>
      <c r="K6428">
        <f>IFERROR(VLOOKUP(G6428,Store_Map!$A$2:$I$100,6,FALSE),"")</f>
        <v>0</v>
      </c>
      <c r="L6428">
        <f>IFERROR(VLOOKUP(G6428,Store_Map!$A$2:$I$100,7,FALSE),"")</f>
        <v>0</v>
      </c>
      <c r="M6428">
        <f>IFERROR(VLOOKUP(G6428,Store_Map!$A$2:$I$100,8,FALSE),"")</f>
        <v>0</v>
      </c>
      <c r="N6428">
        <f t="shared" si="900"/>
        <v>0</v>
      </c>
      <c r="O6428" t="str">
        <f t="shared" si="901"/>
        <v>PASS</v>
      </c>
      <c r="P6428" t="str">
        <f t="shared" si="902"/>
        <v>PASS</v>
      </c>
      <c r="Q6428" t="str">
        <f t="shared" si="903"/>
        <v>PASS</v>
      </c>
      <c r="R6428" t="str">
        <f t="shared" si="904"/>
        <v>PASS</v>
      </c>
      <c r="S6428" t="str">
        <f t="shared" si="905"/>
        <v>PASS</v>
      </c>
      <c r="T6428">
        <f t="shared" si="906"/>
        <v>100</v>
      </c>
      <c r="U6428" t="str">
        <f t="shared" si="907"/>
        <v>Low</v>
      </c>
      <c r="V6428" t="str">
        <f t="shared" si="908"/>
        <v>Clean</v>
      </c>
    </row>
    <row r="6429" spans="1:22" x14ac:dyDescent="0.3">
      <c r="A6429" t="str">
        <f>Raw_Data!A6429</f>
        <v>26084286</v>
      </c>
      <c r="B6429">
        <f>Raw_Data!B6429</f>
        <v>45681</v>
      </c>
      <c r="C6429" t="str">
        <f>Raw_Data!C6429</f>
        <v>LORATADINE 10 MG TABLET</v>
      </c>
      <c r="D6429" t="str">
        <f>Raw_Data!D6429</f>
        <v>45802065087</v>
      </c>
      <c r="E6429" t="str">
        <f>Raw_Data!E6429</f>
        <v>FORD, JAMES</v>
      </c>
      <c r="F6429" t="str">
        <f>Raw_Data!F6429</f>
        <v>1033117684</v>
      </c>
      <c r="G6429" t="str">
        <f>Raw_Data!H6429</f>
        <v>2</v>
      </c>
      <c r="H6429">
        <f>IFERROR(VLOOKUP(G6429,Store_Map!$A$2:$I$100,3,FALSE),"")</f>
        <v>0</v>
      </c>
      <c r="I6429">
        <f>IFERROR(VLOOKUP(G6429,Store_Map!$A$2:$I$100,4,FALSE),"")</f>
        <v>0</v>
      </c>
      <c r="J6429">
        <f>IFERROR(VLOOKUP(G6429,Store_Map!$A$2:$I$100,5,FALSE),"")</f>
        <v>0</v>
      </c>
      <c r="K6429">
        <f>IFERROR(VLOOKUP(G6429,Store_Map!$A$2:$I$100,6,FALSE),"")</f>
        <v>0</v>
      </c>
      <c r="L6429">
        <f>IFERROR(VLOOKUP(G6429,Store_Map!$A$2:$I$100,7,FALSE),"")</f>
        <v>0</v>
      </c>
      <c r="M6429">
        <f>IFERROR(VLOOKUP(G6429,Store_Map!$A$2:$I$100,8,FALSE),"")</f>
        <v>0</v>
      </c>
      <c r="N6429">
        <f t="shared" si="900"/>
        <v>0</v>
      </c>
      <c r="O6429" t="str">
        <f t="shared" si="901"/>
        <v>PASS</v>
      </c>
      <c r="P6429" t="str">
        <f t="shared" si="902"/>
        <v>PASS</v>
      </c>
      <c r="Q6429" t="str">
        <f t="shared" si="903"/>
        <v>PASS</v>
      </c>
      <c r="R6429" t="str">
        <f t="shared" si="904"/>
        <v>PASS</v>
      </c>
      <c r="S6429" t="str">
        <f t="shared" si="905"/>
        <v>PASS</v>
      </c>
      <c r="T6429">
        <f t="shared" si="906"/>
        <v>100</v>
      </c>
      <c r="U6429" t="str">
        <f t="shared" si="907"/>
        <v>Low</v>
      </c>
      <c r="V6429" t="str">
        <f t="shared" si="908"/>
        <v>Clean</v>
      </c>
    </row>
    <row r="6430" spans="1:22" x14ac:dyDescent="0.3">
      <c r="A6430" t="str">
        <f>Raw_Data!A6430</f>
        <v>26084285</v>
      </c>
      <c r="B6430">
        <f>Raw_Data!B6430</f>
        <v>45681</v>
      </c>
      <c r="C6430" t="str">
        <f>Raw_Data!C6430</f>
        <v>HYDROCHLOROTHIAZIDE 12.5 MG</v>
      </c>
      <c r="D6430" t="str">
        <f>Raw_Data!D6430</f>
        <v>69315015510</v>
      </c>
      <c r="E6430" t="str">
        <f>Raw_Data!E6430</f>
        <v>FORD, JAMES</v>
      </c>
      <c r="F6430" t="str">
        <f>Raw_Data!F6430</f>
        <v>1033117684</v>
      </c>
      <c r="G6430" t="str">
        <f>Raw_Data!H6430</f>
        <v>2</v>
      </c>
      <c r="H6430">
        <f>IFERROR(VLOOKUP(G6430,Store_Map!$A$2:$I$100,3,FALSE),"")</f>
        <v>0</v>
      </c>
      <c r="I6430">
        <f>IFERROR(VLOOKUP(G6430,Store_Map!$A$2:$I$100,4,FALSE),"")</f>
        <v>0</v>
      </c>
      <c r="J6430">
        <f>IFERROR(VLOOKUP(G6430,Store_Map!$A$2:$I$100,5,FALSE),"")</f>
        <v>0</v>
      </c>
      <c r="K6430">
        <f>IFERROR(VLOOKUP(G6430,Store_Map!$A$2:$I$100,6,FALSE),"")</f>
        <v>0</v>
      </c>
      <c r="L6430">
        <f>IFERROR(VLOOKUP(G6430,Store_Map!$A$2:$I$100,7,FALSE),"")</f>
        <v>0</v>
      </c>
      <c r="M6430">
        <f>IFERROR(VLOOKUP(G6430,Store_Map!$A$2:$I$100,8,FALSE),"")</f>
        <v>0</v>
      </c>
      <c r="N6430">
        <f t="shared" si="900"/>
        <v>0</v>
      </c>
      <c r="O6430" t="str">
        <f t="shared" si="901"/>
        <v>PASS</v>
      </c>
      <c r="P6430" t="str">
        <f t="shared" si="902"/>
        <v>PASS</v>
      </c>
      <c r="Q6430" t="str">
        <f t="shared" si="903"/>
        <v>PASS</v>
      </c>
      <c r="R6430" t="str">
        <f t="shared" si="904"/>
        <v>PASS</v>
      </c>
      <c r="S6430" t="str">
        <f t="shared" si="905"/>
        <v>PASS</v>
      </c>
      <c r="T6430">
        <f t="shared" si="906"/>
        <v>100</v>
      </c>
      <c r="U6430" t="str">
        <f t="shared" si="907"/>
        <v>Low</v>
      </c>
      <c r="V6430" t="str">
        <f t="shared" si="908"/>
        <v>Clean</v>
      </c>
    </row>
    <row r="6431" spans="1:22" x14ac:dyDescent="0.3">
      <c r="A6431" t="str">
        <f>Raw_Data!A6431</f>
        <v>26084284</v>
      </c>
      <c r="B6431">
        <f>Raw_Data!B6431</f>
        <v>45681</v>
      </c>
      <c r="C6431" t="str">
        <f>Raw_Data!C6431</f>
        <v>MONTELUKAST SOD 10 MG TABLE</v>
      </c>
      <c r="D6431" t="str">
        <f>Raw_Data!D6431</f>
        <v>31722072610</v>
      </c>
      <c r="E6431" t="str">
        <f>Raw_Data!E6431</f>
        <v>FORD, JAMES</v>
      </c>
      <c r="F6431" t="str">
        <f>Raw_Data!F6431</f>
        <v>1033117684</v>
      </c>
      <c r="G6431" t="str">
        <f>Raw_Data!H6431</f>
        <v>2</v>
      </c>
      <c r="H6431">
        <f>IFERROR(VLOOKUP(G6431,Store_Map!$A$2:$I$100,3,FALSE),"")</f>
        <v>0</v>
      </c>
      <c r="I6431">
        <f>IFERROR(VLOOKUP(G6431,Store_Map!$A$2:$I$100,4,FALSE),"")</f>
        <v>0</v>
      </c>
      <c r="J6431">
        <f>IFERROR(VLOOKUP(G6431,Store_Map!$A$2:$I$100,5,FALSE),"")</f>
        <v>0</v>
      </c>
      <c r="K6431">
        <f>IFERROR(VLOOKUP(G6431,Store_Map!$A$2:$I$100,6,FALSE),"")</f>
        <v>0</v>
      </c>
      <c r="L6431">
        <f>IFERROR(VLOOKUP(G6431,Store_Map!$A$2:$I$100,7,FALSE),"")</f>
        <v>0</v>
      </c>
      <c r="M6431">
        <f>IFERROR(VLOOKUP(G6431,Store_Map!$A$2:$I$100,8,FALSE),"")</f>
        <v>0</v>
      </c>
      <c r="N6431">
        <f t="shared" si="900"/>
        <v>0</v>
      </c>
      <c r="O6431" t="str">
        <f t="shared" si="901"/>
        <v>PASS</v>
      </c>
      <c r="P6431" t="str">
        <f t="shared" si="902"/>
        <v>PASS</v>
      </c>
      <c r="Q6431" t="str">
        <f t="shared" si="903"/>
        <v>PASS</v>
      </c>
      <c r="R6431" t="str">
        <f t="shared" si="904"/>
        <v>PASS</v>
      </c>
      <c r="S6431" t="str">
        <f t="shared" si="905"/>
        <v>PASS</v>
      </c>
      <c r="T6431">
        <f t="shared" si="906"/>
        <v>100</v>
      </c>
      <c r="U6431" t="str">
        <f t="shared" si="907"/>
        <v>Low</v>
      </c>
      <c r="V6431" t="str">
        <f t="shared" si="908"/>
        <v>Clean</v>
      </c>
    </row>
    <row r="6432" spans="1:22" x14ac:dyDescent="0.3">
      <c r="A6432" t="str">
        <f>Raw_Data!A6432</f>
        <v>26079568</v>
      </c>
      <c r="B6432">
        <f>Raw_Data!B6432</f>
        <v>45681</v>
      </c>
      <c r="C6432" t="str">
        <f>Raw_Data!C6432</f>
        <v>HEATHER 0.35 MG TABLET</v>
      </c>
      <c r="D6432" t="str">
        <f>Raw_Data!D6432</f>
        <v>68462030329</v>
      </c>
      <c r="E6432" t="str">
        <f>Raw_Data!E6432</f>
        <v>MCLAUGHLIN, MERRITT</v>
      </c>
      <c r="F6432" t="str">
        <f>Raw_Data!F6432</f>
        <v>1962797712</v>
      </c>
      <c r="G6432" t="str">
        <f>Raw_Data!H6432</f>
        <v>2</v>
      </c>
      <c r="H6432">
        <f>IFERROR(VLOOKUP(G6432,Store_Map!$A$2:$I$100,3,FALSE),"")</f>
        <v>0</v>
      </c>
      <c r="I6432">
        <f>IFERROR(VLOOKUP(G6432,Store_Map!$A$2:$I$100,4,FALSE),"")</f>
        <v>0</v>
      </c>
      <c r="J6432">
        <f>IFERROR(VLOOKUP(G6432,Store_Map!$A$2:$I$100,5,FALSE),"")</f>
        <v>0</v>
      </c>
      <c r="K6432">
        <f>IFERROR(VLOOKUP(G6432,Store_Map!$A$2:$I$100,6,FALSE),"")</f>
        <v>0</v>
      </c>
      <c r="L6432">
        <f>IFERROR(VLOOKUP(G6432,Store_Map!$A$2:$I$100,7,FALSE),"")</f>
        <v>0</v>
      </c>
      <c r="M6432">
        <f>IFERROR(VLOOKUP(G6432,Store_Map!$A$2:$I$100,8,FALSE),"")</f>
        <v>0</v>
      </c>
      <c r="N6432">
        <f t="shared" si="900"/>
        <v>0</v>
      </c>
      <c r="O6432" t="str">
        <f t="shared" si="901"/>
        <v>PASS</v>
      </c>
      <c r="P6432" t="str">
        <f t="shared" si="902"/>
        <v>PASS</v>
      </c>
      <c r="Q6432" t="str">
        <f t="shared" si="903"/>
        <v>PASS</v>
      </c>
      <c r="R6432" t="str">
        <f t="shared" si="904"/>
        <v>PASS</v>
      </c>
      <c r="S6432" t="str">
        <f t="shared" si="905"/>
        <v>PASS</v>
      </c>
      <c r="T6432">
        <f t="shared" si="906"/>
        <v>100</v>
      </c>
      <c r="U6432" t="str">
        <f t="shared" si="907"/>
        <v>Low</v>
      </c>
      <c r="V6432" t="str">
        <f t="shared" si="908"/>
        <v>Clean</v>
      </c>
    </row>
    <row r="6433" spans="1:22" x14ac:dyDescent="0.3">
      <c r="A6433" t="str">
        <f>Raw_Data!A6433</f>
        <v>26079567</v>
      </c>
      <c r="B6433">
        <f>Raw_Data!B6433</f>
        <v>45681</v>
      </c>
      <c r="C6433" t="str">
        <f>Raw_Data!C6433</f>
        <v>SERTRALINE HCL 50 MG TABLET</v>
      </c>
      <c r="D6433" t="str">
        <f>Raw_Data!D6433</f>
        <v>65862001230</v>
      </c>
      <c r="E6433" t="str">
        <f>Raw_Data!E6433</f>
        <v>MCLAUGHLIN, MERRITT</v>
      </c>
      <c r="F6433" t="str">
        <f>Raw_Data!F6433</f>
        <v>1962797712</v>
      </c>
      <c r="G6433" t="str">
        <f>Raw_Data!H6433</f>
        <v>2</v>
      </c>
      <c r="H6433">
        <f>IFERROR(VLOOKUP(G6433,Store_Map!$A$2:$I$100,3,FALSE),"")</f>
        <v>0</v>
      </c>
      <c r="I6433">
        <f>IFERROR(VLOOKUP(G6433,Store_Map!$A$2:$I$100,4,FALSE),"")</f>
        <v>0</v>
      </c>
      <c r="J6433">
        <f>IFERROR(VLOOKUP(G6433,Store_Map!$A$2:$I$100,5,FALSE),"")</f>
        <v>0</v>
      </c>
      <c r="K6433">
        <f>IFERROR(VLOOKUP(G6433,Store_Map!$A$2:$I$100,6,FALSE),"")</f>
        <v>0</v>
      </c>
      <c r="L6433">
        <f>IFERROR(VLOOKUP(G6433,Store_Map!$A$2:$I$100,7,FALSE),"")</f>
        <v>0</v>
      </c>
      <c r="M6433">
        <f>IFERROR(VLOOKUP(G6433,Store_Map!$A$2:$I$100,8,FALSE),"")</f>
        <v>0</v>
      </c>
      <c r="N6433">
        <f t="shared" si="900"/>
        <v>0</v>
      </c>
      <c r="O6433" t="str">
        <f t="shared" si="901"/>
        <v>PASS</v>
      </c>
      <c r="P6433" t="str">
        <f t="shared" si="902"/>
        <v>PASS</v>
      </c>
      <c r="Q6433" t="str">
        <f t="shared" si="903"/>
        <v>PASS</v>
      </c>
      <c r="R6433" t="str">
        <f t="shared" si="904"/>
        <v>PASS</v>
      </c>
      <c r="S6433" t="str">
        <f t="shared" si="905"/>
        <v>PASS</v>
      </c>
      <c r="T6433">
        <f t="shared" si="906"/>
        <v>100</v>
      </c>
      <c r="U6433" t="str">
        <f t="shared" si="907"/>
        <v>Low</v>
      </c>
      <c r="V6433" t="str">
        <f t="shared" si="908"/>
        <v>Clean</v>
      </c>
    </row>
    <row r="6434" spans="1:22" x14ac:dyDescent="0.3">
      <c r="A6434" t="str">
        <f>Raw_Data!A6434</f>
        <v>26081983</v>
      </c>
      <c r="B6434">
        <f>Raw_Data!B6434</f>
        <v>45681</v>
      </c>
      <c r="C6434" t="str">
        <f>Raw_Data!C6434</f>
        <v>LOSARTAN POTASSIUM 50 MG TA</v>
      </c>
      <c r="D6434" t="str">
        <f>Raw_Data!D6434</f>
        <v>65862020299</v>
      </c>
      <c r="E6434" t="str">
        <f>Raw_Data!E6434</f>
        <v>FORD, JAMES</v>
      </c>
      <c r="F6434" t="str">
        <f>Raw_Data!F6434</f>
        <v>1033117684</v>
      </c>
      <c r="G6434" t="str">
        <f>Raw_Data!H6434</f>
        <v>2</v>
      </c>
      <c r="H6434">
        <f>IFERROR(VLOOKUP(G6434,Store_Map!$A$2:$I$100,3,FALSE),"")</f>
        <v>0</v>
      </c>
      <c r="I6434">
        <f>IFERROR(VLOOKUP(G6434,Store_Map!$A$2:$I$100,4,FALSE),"")</f>
        <v>0</v>
      </c>
      <c r="J6434">
        <f>IFERROR(VLOOKUP(G6434,Store_Map!$A$2:$I$100,5,FALSE),"")</f>
        <v>0</v>
      </c>
      <c r="K6434">
        <f>IFERROR(VLOOKUP(G6434,Store_Map!$A$2:$I$100,6,FALSE),"")</f>
        <v>0</v>
      </c>
      <c r="L6434">
        <f>IFERROR(VLOOKUP(G6434,Store_Map!$A$2:$I$100,7,FALSE),"")</f>
        <v>0</v>
      </c>
      <c r="M6434">
        <f>IFERROR(VLOOKUP(G6434,Store_Map!$A$2:$I$100,8,FALSE),"")</f>
        <v>0</v>
      </c>
      <c r="N6434">
        <f t="shared" si="900"/>
        <v>0</v>
      </c>
      <c r="O6434" t="str">
        <f t="shared" si="901"/>
        <v>PASS</v>
      </c>
      <c r="P6434" t="str">
        <f t="shared" si="902"/>
        <v>PASS</v>
      </c>
      <c r="Q6434" t="str">
        <f t="shared" si="903"/>
        <v>PASS</v>
      </c>
      <c r="R6434" t="str">
        <f t="shared" si="904"/>
        <v>PASS</v>
      </c>
      <c r="S6434" t="str">
        <f t="shared" si="905"/>
        <v>PASS</v>
      </c>
      <c r="T6434">
        <f t="shared" si="906"/>
        <v>100</v>
      </c>
      <c r="U6434" t="str">
        <f t="shared" si="907"/>
        <v>Low</v>
      </c>
      <c r="V6434" t="str">
        <f t="shared" si="908"/>
        <v>Clean</v>
      </c>
    </row>
    <row r="6435" spans="1:22" x14ac:dyDescent="0.3">
      <c r="A6435" t="str">
        <f>Raw_Data!A6435</f>
        <v>26085125</v>
      </c>
      <c r="B6435">
        <f>Raw_Data!B6435</f>
        <v>45681</v>
      </c>
      <c r="C6435" t="str">
        <f>Raw_Data!C6435</f>
        <v>BACLOFEN 10 MG TABLET</v>
      </c>
      <c r="D6435" t="str">
        <f>Raw_Data!D6435</f>
        <v>52817032000</v>
      </c>
      <c r="E6435" t="str">
        <f>Raw_Data!E6435</f>
        <v>FORD, JAMES</v>
      </c>
      <c r="F6435" t="str">
        <f>Raw_Data!F6435</f>
        <v>1033117684</v>
      </c>
      <c r="G6435" t="str">
        <f>Raw_Data!H6435</f>
        <v>2</v>
      </c>
      <c r="H6435">
        <f>IFERROR(VLOOKUP(G6435,Store_Map!$A$2:$I$100,3,FALSE),"")</f>
        <v>0</v>
      </c>
      <c r="I6435">
        <f>IFERROR(VLOOKUP(G6435,Store_Map!$A$2:$I$100,4,FALSE),"")</f>
        <v>0</v>
      </c>
      <c r="J6435">
        <f>IFERROR(VLOOKUP(G6435,Store_Map!$A$2:$I$100,5,FALSE),"")</f>
        <v>0</v>
      </c>
      <c r="K6435">
        <f>IFERROR(VLOOKUP(G6435,Store_Map!$A$2:$I$100,6,FALSE),"")</f>
        <v>0</v>
      </c>
      <c r="L6435">
        <f>IFERROR(VLOOKUP(G6435,Store_Map!$A$2:$I$100,7,FALSE),"")</f>
        <v>0</v>
      </c>
      <c r="M6435">
        <f>IFERROR(VLOOKUP(G6435,Store_Map!$A$2:$I$100,8,FALSE),"")</f>
        <v>0</v>
      </c>
      <c r="N6435">
        <f t="shared" si="900"/>
        <v>0</v>
      </c>
      <c r="O6435" t="str">
        <f t="shared" si="901"/>
        <v>PASS</v>
      </c>
      <c r="P6435" t="str">
        <f t="shared" si="902"/>
        <v>PASS</v>
      </c>
      <c r="Q6435" t="str">
        <f t="shared" si="903"/>
        <v>PASS</v>
      </c>
      <c r="R6435" t="str">
        <f t="shared" si="904"/>
        <v>PASS</v>
      </c>
      <c r="S6435" t="str">
        <f t="shared" si="905"/>
        <v>PASS</v>
      </c>
      <c r="T6435">
        <f t="shared" si="906"/>
        <v>100</v>
      </c>
      <c r="U6435" t="str">
        <f t="shared" si="907"/>
        <v>Low</v>
      </c>
      <c r="V6435" t="str">
        <f t="shared" si="908"/>
        <v>Clean</v>
      </c>
    </row>
    <row r="6436" spans="1:22" x14ac:dyDescent="0.3">
      <c r="A6436" t="str">
        <f>Raw_Data!A6436</f>
        <v>26082355</v>
      </c>
      <c r="B6436">
        <f>Raw_Data!B6436</f>
        <v>45681</v>
      </c>
      <c r="C6436" t="str">
        <f>Raw_Data!C6436</f>
        <v>METFORMIN HCL ER 500 MG TAB</v>
      </c>
      <c r="D6436" t="str">
        <f>Raw_Data!D6436</f>
        <v>70010049105</v>
      </c>
      <c r="E6436" t="str">
        <f>Raw_Data!E6436</f>
        <v>FORD, JAMES</v>
      </c>
      <c r="F6436" t="str">
        <f>Raw_Data!F6436</f>
        <v>1033117684</v>
      </c>
      <c r="G6436" t="str">
        <f>Raw_Data!H6436</f>
        <v>2</v>
      </c>
      <c r="H6436">
        <f>IFERROR(VLOOKUP(G6436,Store_Map!$A$2:$I$100,3,FALSE),"")</f>
        <v>0</v>
      </c>
      <c r="I6436">
        <f>IFERROR(VLOOKUP(G6436,Store_Map!$A$2:$I$100,4,FALSE),"")</f>
        <v>0</v>
      </c>
      <c r="J6436">
        <f>IFERROR(VLOOKUP(G6436,Store_Map!$A$2:$I$100,5,FALSE),"")</f>
        <v>0</v>
      </c>
      <c r="K6436">
        <f>IFERROR(VLOOKUP(G6436,Store_Map!$A$2:$I$100,6,FALSE),"")</f>
        <v>0</v>
      </c>
      <c r="L6436">
        <f>IFERROR(VLOOKUP(G6436,Store_Map!$A$2:$I$100,7,FALSE),"")</f>
        <v>0</v>
      </c>
      <c r="M6436">
        <f>IFERROR(VLOOKUP(G6436,Store_Map!$A$2:$I$100,8,FALSE),"")</f>
        <v>0</v>
      </c>
      <c r="N6436">
        <f t="shared" si="900"/>
        <v>0</v>
      </c>
      <c r="O6436" t="str">
        <f t="shared" si="901"/>
        <v>PASS</v>
      </c>
      <c r="P6436" t="str">
        <f t="shared" si="902"/>
        <v>PASS</v>
      </c>
      <c r="Q6436" t="str">
        <f t="shared" si="903"/>
        <v>PASS</v>
      </c>
      <c r="R6436" t="str">
        <f t="shared" si="904"/>
        <v>PASS</v>
      </c>
      <c r="S6436" t="str">
        <f t="shared" si="905"/>
        <v>PASS</v>
      </c>
      <c r="T6436">
        <f t="shared" si="906"/>
        <v>100</v>
      </c>
      <c r="U6436" t="str">
        <f t="shared" si="907"/>
        <v>Low</v>
      </c>
      <c r="V6436" t="str">
        <f t="shared" si="908"/>
        <v>Clean</v>
      </c>
    </row>
    <row r="6437" spans="1:22" x14ac:dyDescent="0.3">
      <c r="A6437" t="str">
        <f>Raw_Data!A6437</f>
        <v>26082353</v>
      </c>
      <c r="B6437">
        <f>Raw_Data!B6437</f>
        <v>45681</v>
      </c>
      <c r="C6437" t="str">
        <f>Raw_Data!C6437</f>
        <v>AMLODIPINE BESYLATE 10 MG T</v>
      </c>
      <c r="D6437" t="str">
        <f>Raw_Data!D6437</f>
        <v>69097012815</v>
      </c>
      <c r="E6437" t="str">
        <f>Raw_Data!E6437</f>
        <v>FORD, JAMES</v>
      </c>
      <c r="F6437" t="str">
        <f>Raw_Data!F6437</f>
        <v>1033117684</v>
      </c>
      <c r="G6437" t="str">
        <f>Raw_Data!H6437</f>
        <v>2</v>
      </c>
      <c r="H6437">
        <f>IFERROR(VLOOKUP(G6437,Store_Map!$A$2:$I$100,3,FALSE),"")</f>
        <v>0</v>
      </c>
      <c r="I6437">
        <f>IFERROR(VLOOKUP(G6437,Store_Map!$A$2:$I$100,4,FALSE),"")</f>
        <v>0</v>
      </c>
      <c r="J6437">
        <f>IFERROR(VLOOKUP(G6437,Store_Map!$A$2:$I$100,5,FALSE),"")</f>
        <v>0</v>
      </c>
      <c r="K6437">
        <f>IFERROR(VLOOKUP(G6437,Store_Map!$A$2:$I$100,6,FALSE),"")</f>
        <v>0</v>
      </c>
      <c r="L6437">
        <f>IFERROR(VLOOKUP(G6437,Store_Map!$A$2:$I$100,7,FALSE),"")</f>
        <v>0</v>
      </c>
      <c r="M6437">
        <f>IFERROR(VLOOKUP(G6437,Store_Map!$A$2:$I$100,8,FALSE),"")</f>
        <v>0</v>
      </c>
      <c r="N6437">
        <f t="shared" si="900"/>
        <v>0</v>
      </c>
      <c r="O6437" t="str">
        <f t="shared" si="901"/>
        <v>PASS</v>
      </c>
      <c r="P6437" t="str">
        <f t="shared" si="902"/>
        <v>PASS</v>
      </c>
      <c r="Q6437" t="str">
        <f t="shared" si="903"/>
        <v>PASS</v>
      </c>
      <c r="R6437" t="str">
        <f t="shared" si="904"/>
        <v>PASS</v>
      </c>
      <c r="S6437" t="str">
        <f t="shared" si="905"/>
        <v>PASS</v>
      </c>
      <c r="T6437">
        <f t="shared" si="906"/>
        <v>100</v>
      </c>
      <c r="U6437" t="str">
        <f t="shared" si="907"/>
        <v>Low</v>
      </c>
      <c r="V6437" t="str">
        <f t="shared" si="908"/>
        <v>Clean</v>
      </c>
    </row>
    <row r="6438" spans="1:22" x14ac:dyDescent="0.3">
      <c r="A6438" t="str">
        <f>Raw_Data!A6438</f>
        <v>26085127</v>
      </c>
      <c r="B6438">
        <f>Raw_Data!B6438</f>
        <v>45681</v>
      </c>
      <c r="C6438" t="str">
        <f>Raw_Data!C6438</f>
        <v>METFORMIN HCL ER 500 MG TAB</v>
      </c>
      <c r="D6438" t="str">
        <f>Raw_Data!D6438</f>
        <v>70010049105</v>
      </c>
      <c r="E6438" t="str">
        <f>Raw_Data!E6438</f>
        <v>FORD, JAMES</v>
      </c>
      <c r="F6438" t="str">
        <f>Raw_Data!F6438</f>
        <v>1033117684</v>
      </c>
      <c r="G6438" t="str">
        <f>Raw_Data!H6438</f>
        <v>2</v>
      </c>
      <c r="H6438">
        <f>IFERROR(VLOOKUP(G6438,Store_Map!$A$2:$I$100,3,FALSE),"")</f>
        <v>0</v>
      </c>
      <c r="I6438">
        <f>IFERROR(VLOOKUP(G6438,Store_Map!$A$2:$I$100,4,FALSE),"")</f>
        <v>0</v>
      </c>
      <c r="J6438">
        <f>IFERROR(VLOOKUP(G6438,Store_Map!$A$2:$I$100,5,FALSE),"")</f>
        <v>0</v>
      </c>
      <c r="K6438">
        <f>IFERROR(VLOOKUP(G6438,Store_Map!$A$2:$I$100,6,FALSE),"")</f>
        <v>0</v>
      </c>
      <c r="L6438">
        <f>IFERROR(VLOOKUP(G6438,Store_Map!$A$2:$I$100,7,FALSE),"")</f>
        <v>0</v>
      </c>
      <c r="M6438">
        <f>IFERROR(VLOOKUP(G6438,Store_Map!$A$2:$I$100,8,FALSE),"")</f>
        <v>0</v>
      </c>
      <c r="N6438">
        <f t="shared" si="900"/>
        <v>0</v>
      </c>
      <c r="O6438" t="str">
        <f t="shared" si="901"/>
        <v>PASS</v>
      </c>
      <c r="P6438" t="str">
        <f t="shared" si="902"/>
        <v>PASS</v>
      </c>
      <c r="Q6438" t="str">
        <f t="shared" si="903"/>
        <v>PASS</v>
      </c>
      <c r="R6438" t="str">
        <f t="shared" si="904"/>
        <v>PASS</v>
      </c>
      <c r="S6438" t="str">
        <f t="shared" si="905"/>
        <v>PASS</v>
      </c>
      <c r="T6438">
        <f t="shared" si="906"/>
        <v>100</v>
      </c>
      <c r="U6438" t="str">
        <f t="shared" si="907"/>
        <v>Low</v>
      </c>
      <c r="V6438" t="str">
        <f t="shared" si="908"/>
        <v>Clean</v>
      </c>
    </row>
    <row r="6439" spans="1:22" x14ac:dyDescent="0.3">
      <c r="A6439" t="str">
        <f>Raw_Data!A6439</f>
        <v>26085128</v>
      </c>
      <c r="B6439">
        <f>Raw_Data!B6439</f>
        <v>45681</v>
      </c>
      <c r="C6439" t="str">
        <f>Raw_Data!C6439</f>
        <v>DICLOFENAC SOD EC 75 MG TAB</v>
      </c>
      <c r="D6439" t="str">
        <f>Raw_Data!D6439</f>
        <v>228255196</v>
      </c>
      <c r="E6439" t="str">
        <f>Raw_Data!E6439</f>
        <v>FORD, JAMES</v>
      </c>
      <c r="F6439" t="str">
        <f>Raw_Data!F6439</f>
        <v>1033117684</v>
      </c>
      <c r="G6439" t="str">
        <f>Raw_Data!H6439</f>
        <v>2</v>
      </c>
      <c r="H6439">
        <f>IFERROR(VLOOKUP(G6439,Store_Map!$A$2:$I$100,3,FALSE),"")</f>
        <v>0</v>
      </c>
      <c r="I6439">
        <f>IFERROR(VLOOKUP(G6439,Store_Map!$A$2:$I$100,4,FALSE),"")</f>
        <v>0</v>
      </c>
      <c r="J6439">
        <f>IFERROR(VLOOKUP(G6439,Store_Map!$A$2:$I$100,5,FALSE),"")</f>
        <v>0</v>
      </c>
      <c r="K6439">
        <f>IFERROR(VLOOKUP(G6439,Store_Map!$A$2:$I$100,6,FALSE),"")</f>
        <v>0</v>
      </c>
      <c r="L6439">
        <f>IFERROR(VLOOKUP(G6439,Store_Map!$A$2:$I$100,7,FALSE),"")</f>
        <v>0</v>
      </c>
      <c r="M6439">
        <f>IFERROR(VLOOKUP(G6439,Store_Map!$A$2:$I$100,8,FALSE),"")</f>
        <v>0</v>
      </c>
      <c r="N6439">
        <f t="shared" si="900"/>
        <v>0</v>
      </c>
      <c r="O6439" t="str">
        <f t="shared" si="901"/>
        <v>PASS</v>
      </c>
      <c r="P6439" t="str">
        <f t="shared" si="902"/>
        <v>REVIEW</v>
      </c>
      <c r="Q6439" t="str">
        <f t="shared" si="903"/>
        <v>PASS</v>
      </c>
      <c r="R6439" t="str">
        <f t="shared" si="904"/>
        <v>PASS</v>
      </c>
      <c r="S6439" t="str">
        <f t="shared" si="905"/>
        <v>REVIEW</v>
      </c>
      <c r="T6439">
        <f t="shared" si="906"/>
        <v>90</v>
      </c>
      <c r="U6439" t="str">
        <f t="shared" si="907"/>
        <v>Low</v>
      </c>
      <c r="V6439" t="str">
        <f t="shared" si="908"/>
        <v>Invalid NDC</v>
      </c>
    </row>
    <row r="6440" spans="1:22" x14ac:dyDescent="0.3">
      <c r="A6440" t="str">
        <f>Raw_Data!A6440</f>
        <v>26085129</v>
      </c>
      <c r="B6440">
        <f>Raw_Data!B6440</f>
        <v>45681</v>
      </c>
      <c r="C6440" t="str">
        <f>Raw_Data!C6440</f>
        <v>ATORVASTATIN 10 MG TABLET</v>
      </c>
      <c r="D6440" t="str">
        <f>Raw_Data!D6440</f>
        <v>378395077</v>
      </c>
      <c r="E6440" t="str">
        <f>Raw_Data!E6440</f>
        <v>PEDERSEN, JENNIFER</v>
      </c>
      <c r="F6440" t="str">
        <f>Raw_Data!F6440</f>
        <v>1073606661</v>
      </c>
      <c r="G6440" t="str">
        <f>Raw_Data!H6440</f>
        <v>2</v>
      </c>
      <c r="H6440">
        <f>IFERROR(VLOOKUP(G6440,Store_Map!$A$2:$I$100,3,FALSE),"")</f>
        <v>0</v>
      </c>
      <c r="I6440">
        <f>IFERROR(VLOOKUP(G6440,Store_Map!$A$2:$I$100,4,FALSE),"")</f>
        <v>0</v>
      </c>
      <c r="J6440">
        <f>IFERROR(VLOOKUP(G6440,Store_Map!$A$2:$I$100,5,FALSE),"")</f>
        <v>0</v>
      </c>
      <c r="K6440">
        <f>IFERROR(VLOOKUP(G6440,Store_Map!$A$2:$I$100,6,FALSE),"")</f>
        <v>0</v>
      </c>
      <c r="L6440">
        <f>IFERROR(VLOOKUP(G6440,Store_Map!$A$2:$I$100,7,FALSE),"")</f>
        <v>0</v>
      </c>
      <c r="M6440">
        <f>IFERROR(VLOOKUP(G6440,Store_Map!$A$2:$I$100,8,FALSE),"")</f>
        <v>0</v>
      </c>
      <c r="N6440">
        <f t="shared" si="900"/>
        <v>0</v>
      </c>
      <c r="O6440" t="str">
        <f t="shared" si="901"/>
        <v>PASS</v>
      </c>
      <c r="P6440" t="str">
        <f t="shared" si="902"/>
        <v>REVIEW</v>
      </c>
      <c r="Q6440" t="str">
        <f t="shared" si="903"/>
        <v>PASS</v>
      </c>
      <c r="R6440" t="str">
        <f t="shared" si="904"/>
        <v>PASS</v>
      </c>
      <c r="S6440" t="str">
        <f t="shared" si="905"/>
        <v>REVIEW</v>
      </c>
      <c r="T6440">
        <f t="shared" si="906"/>
        <v>90</v>
      </c>
      <c r="U6440" t="str">
        <f t="shared" si="907"/>
        <v>Low</v>
      </c>
      <c r="V6440" t="str">
        <f t="shared" si="908"/>
        <v>Invalid NDC</v>
      </c>
    </row>
    <row r="6441" spans="1:22" x14ac:dyDescent="0.3">
      <c r="A6441" t="str">
        <f>Raw_Data!A6441</f>
        <v>26085131</v>
      </c>
      <c r="B6441">
        <f>Raw_Data!B6441</f>
        <v>45681</v>
      </c>
      <c r="C6441" t="str">
        <f>Raw_Data!C6441</f>
        <v>FLUTICASONE PROP 50 MCG SPR</v>
      </c>
      <c r="D6441" t="str">
        <f>Raw_Data!D6441</f>
        <v>60505082901</v>
      </c>
      <c r="E6441" t="str">
        <f>Raw_Data!E6441</f>
        <v>FORD, JAMES</v>
      </c>
      <c r="F6441" t="str">
        <f>Raw_Data!F6441</f>
        <v>1033117684</v>
      </c>
      <c r="G6441" t="str">
        <f>Raw_Data!H6441</f>
        <v>2</v>
      </c>
      <c r="H6441">
        <f>IFERROR(VLOOKUP(G6441,Store_Map!$A$2:$I$100,3,FALSE),"")</f>
        <v>0</v>
      </c>
      <c r="I6441">
        <f>IFERROR(VLOOKUP(G6441,Store_Map!$A$2:$I$100,4,FALSE),"")</f>
        <v>0</v>
      </c>
      <c r="J6441">
        <f>IFERROR(VLOOKUP(G6441,Store_Map!$A$2:$I$100,5,FALSE),"")</f>
        <v>0</v>
      </c>
      <c r="K6441">
        <f>IFERROR(VLOOKUP(G6441,Store_Map!$A$2:$I$100,6,FALSE),"")</f>
        <v>0</v>
      </c>
      <c r="L6441">
        <f>IFERROR(VLOOKUP(G6441,Store_Map!$A$2:$I$100,7,FALSE),"")</f>
        <v>0</v>
      </c>
      <c r="M6441">
        <f>IFERROR(VLOOKUP(G6441,Store_Map!$A$2:$I$100,8,FALSE),"")</f>
        <v>0</v>
      </c>
      <c r="N6441">
        <f t="shared" si="900"/>
        <v>0</v>
      </c>
      <c r="O6441" t="str">
        <f t="shared" si="901"/>
        <v>PASS</v>
      </c>
      <c r="P6441" t="str">
        <f t="shared" si="902"/>
        <v>PASS</v>
      </c>
      <c r="Q6441" t="str">
        <f t="shared" si="903"/>
        <v>PASS</v>
      </c>
      <c r="R6441" t="str">
        <f t="shared" si="904"/>
        <v>PASS</v>
      </c>
      <c r="S6441" t="str">
        <f t="shared" si="905"/>
        <v>PASS</v>
      </c>
      <c r="T6441">
        <f t="shared" si="906"/>
        <v>100</v>
      </c>
      <c r="U6441" t="str">
        <f t="shared" si="907"/>
        <v>Low</v>
      </c>
      <c r="V6441" t="str">
        <f t="shared" si="908"/>
        <v>Clean</v>
      </c>
    </row>
    <row r="6442" spans="1:22" x14ac:dyDescent="0.3">
      <c r="A6442" t="str">
        <f>Raw_Data!A6442</f>
        <v>26085132</v>
      </c>
      <c r="B6442">
        <f>Raw_Data!B6442</f>
        <v>45681</v>
      </c>
      <c r="C6442" t="str">
        <f>Raw_Data!C6442</f>
        <v>DILTIAZEM 24H ER(CD) 240 MG</v>
      </c>
      <c r="D6442" t="str">
        <f>Raw_Data!D6442</f>
        <v>68682099798</v>
      </c>
      <c r="E6442" t="str">
        <f>Raw_Data!E6442</f>
        <v>FORD, JAMES</v>
      </c>
      <c r="F6442" t="str">
        <f>Raw_Data!F6442</f>
        <v>1033117684</v>
      </c>
      <c r="G6442" t="str">
        <f>Raw_Data!H6442</f>
        <v>2</v>
      </c>
      <c r="H6442">
        <f>IFERROR(VLOOKUP(G6442,Store_Map!$A$2:$I$100,3,FALSE),"")</f>
        <v>0</v>
      </c>
      <c r="I6442">
        <f>IFERROR(VLOOKUP(G6442,Store_Map!$A$2:$I$100,4,FALSE),"")</f>
        <v>0</v>
      </c>
      <c r="J6442">
        <f>IFERROR(VLOOKUP(G6442,Store_Map!$A$2:$I$100,5,FALSE),"")</f>
        <v>0</v>
      </c>
      <c r="K6442">
        <f>IFERROR(VLOOKUP(G6442,Store_Map!$A$2:$I$100,6,FALSE),"")</f>
        <v>0</v>
      </c>
      <c r="L6442">
        <f>IFERROR(VLOOKUP(G6442,Store_Map!$A$2:$I$100,7,FALSE),"")</f>
        <v>0</v>
      </c>
      <c r="M6442">
        <f>IFERROR(VLOOKUP(G6442,Store_Map!$A$2:$I$100,8,FALSE),"")</f>
        <v>0</v>
      </c>
      <c r="N6442">
        <f t="shared" si="900"/>
        <v>0</v>
      </c>
      <c r="O6442" t="str">
        <f t="shared" si="901"/>
        <v>PASS</v>
      </c>
      <c r="P6442" t="str">
        <f t="shared" si="902"/>
        <v>PASS</v>
      </c>
      <c r="Q6442" t="str">
        <f t="shared" si="903"/>
        <v>PASS</v>
      </c>
      <c r="R6442" t="str">
        <f t="shared" si="904"/>
        <v>PASS</v>
      </c>
      <c r="S6442" t="str">
        <f t="shared" si="905"/>
        <v>PASS</v>
      </c>
      <c r="T6442">
        <f t="shared" si="906"/>
        <v>100</v>
      </c>
      <c r="U6442" t="str">
        <f t="shared" si="907"/>
        <v>Low</v>
      </c>
      <c r="V6442" t="str">
        <f t="shared" si="908"/>
        <v>Clean</v>
      </c>
    </row>
    <row r="6443" spans="1:22" x14ac:dyDescent="0.3">
      <c r="A6443" t="str">
        <f>Raw_Data!A6443</f>
        <v>26085119</v>
      </c>
      <c r="B6443">
        <f>Raw_Data!B6443</f>
        <v>45681</v>
      </c>
      <c r="C6443" t="str">
        <f>Raw_Data!C6443</f>
        <v>CITALOPRAM HBR 40 MG TABLET</v>
      </c>
      <c r="D6443" t="str">
        <f>Raw_Data!D6443</f>
        <v>65862000701</v>
      </c>
      <c r="E6443" t="str">
        <f>Raw_Data!E6443</f>
        <v>BYNE, EDMUND</v>
      </c>
      <c r="F6443" t="str">
        <f>Raw_Data!F6443</f>
        <v>1033186648</v>
      </c>
      <c r="G6443" t="str">
        <f>Raw_Data!H6443</f>
        <v>2</v>
      </c>
      <c r="H6443">
        <f>IFERROR(VLOOKUP(G6443,Store_Map!$A$2:$I$100,3,FALSE),"")</f>
        <v>0</v>
      </c>
      <c r="I6443">
        <f>IFERROR(VLOOKUP(G6443,Store_Map!$A$2:$I$100,4,FALSE),"")</f>
        <v>0</v>
      </c>
      <c r="J6443">
        <f>IFERROR(VLOOKUP(G6443,Store_Map!$A$2:$I$100,5,FALSE),"")</f>
        <v>0</v>
      </c>
      <c r="K6443">
        <f>IFERROR(VLOOKUP(G6443,Store_Map!$A$2:$I$100,6,FALSE),"")</f>
        <v>0</v>
      </c>
      <c r="L6443">
        <f>IFERROR(VLOOKUP(G6443,Store_Map!$A$2:$I$100,7,FALSE),"")</f>
        <v>0</v>
      </c>
      <c r="M6443">
        <f>IFERROR(VLOOKUP(G6443,Store_Map!$A$2:$I$100,8,FALSE),"")</f>
        <v>0</v>
      </c>
      <c r="N6443">
        <f t="shared" si="900"/>
        <v>0</v>
      </c>
      <c r="O6443" t="str">
        <f t="shared" si="901"/>
        <v>PASS</v>
      </c>
      <c r="P6443" t="str">
        <f t="shared" si="902"/>
        <v>PASS</v>
      </c>
      <c r="Q6443" t="str">
        <f t="shared" si="903"/>
        <v>PASS</v>
      </c>
      <c r="R6443" t="str">
        <f t="shared" si="904"/>
        <v>PASS</v>
      </c>
      <c r="S6443" t="str">
        <f t="shared" si="905"/>
        <v>PASS</v>
      </c>
      <c r="T6443">
        <f t="shared" si="906"/>
        <v>100</v>
      </c>
      <c r="U6443" t="str">
        <f t="shared" si="907"/>
        <v>Low</v>
      </c>
      <c r="V6443" t="str">
        <f t="shared" si="908"/>
        <v>Clean</v>
      </c>
    </row>
    <row r="6444" spans="1:22" x14ac:dyDescent="0.3">
      <c r="A6444" t="str">
        <f>Raw_Data!A6444</f>
        <v>26078994</v>
      </c>
      <c r="B6444">
        <f>Raw_Data!B6444</f>
        <v>45681</v>
      </c>
      <c r="C6444" t="str">
        <f>Raw_Data!C6444</f>
        <v>SERTRALINE HCL 100 MG TABLE</v>
      </c>
      <c r="D6444" t="str">
        <f>Raw_Data!D6444</f>
        <v>65862001305</v>
      </c>
      <c r="E6444" t="str">
        <f>Raw_Data!E6444</f>
        <v>FORD, JAMES</v>
      </c>
      <c r="F6444" t="str">
        <f>Raw_Data!F6444</f>
        <v>1033117684</v>
      </c>
      <c r="G6444" t="str">
        <f>Raw_Data!H6444</f>
        <v>2</v>
      </c>
      <c r="H6444">
        <f>IFERROR(VLOOKUP(G6444,Store_Map!$A$2:$I$100,3,FALSE),"")</f>
        <v>0</v>
      </c>
      <c r="I6444">
        <f>IFERROR(VLOOKUP(G6444,Store_Map!$A$2:$I$100,4,FALSE),"")</f>
        <v>0</v>
      </c>
      <c r="J6444">
        <f>IFERROR(VLOOKUP(G6444,Store_Map!$A$2:$I$100,5,FALSE),"")</f>
        <v>0</v>
      </c>
      <c r="K6444">
        <f>IFERROR(VLOOKUP(G6444,Store_Map!$A$2:$I$100,6,FALSE),"")</f>
        <v>0</v>
      </c>
      <c r="L6444">
        <f>IFERROR(VLOOKUP(G6444,Store_Map!$A$2:$I$100,7,FALSE),"")</f>
        <v>0</v>
      </c>
      <c r="M6444">
        <f>IFERROR(VLOOKUP(G6444,Store_Map!$A$2:$I$100,8,FALSE),"")</f>
        <v>0</v>
      </c>
      <c r="N6444">
        <f t="shared" si="900"/>
        <v>0</v>
      </c>
      <c r="O6444" t="str">
        <f t="shared" si="901"/>
        <v>PASS</v>
      </c>
      <c r="P6444" t="str">
        <f t="shared" si="902"/>
        <v>PASS</v>
      </c>
      <c r="Q6444" t="str">
        <f t="shared" si="903"/>
        <v>PASS</v>
      </c>
      <c r="R6444" t="str">
        <f t="shared" si="904"/>
        <v>PASS</v>
      </c>
      <c r="S6444" t="str">
        <f t="shared" si="905"/>
        <v>PASS</v>
      </c>
      <c r="T6444">
        <f t="shared" si="906"/>
        <v>100</v>
      </c>
      <c r="U6444" t="str">
        <f t="shared" si="907"/>
        <v>Low</v>
      </c>
      <c r="V6444" t="str">
        <f t="shared" si="908"/>
        <v>Clean</v>
      </c>
    </row>
    <row r="6445" spans="1:22" x14ac:dyDescent="0.3">
      <c r="A6445" t="str">
        <f>Raw_Data!A6445</f>
        <v>26081980</v>
      </c>
      <c r="B6445">
        <f>Raw_Data!B6445</f>
        <v>45681</v>
      </c>
      <c r="C6445" t="str">
        <f>Raw_Data!C6445</f>
        <v>LANTUS SOLOSTAR 100 UNIT/ML</v>
      </c>
      <c r="D6445" t="str">
        <f>Raw_Data!D6445</f>
        <v>88221905</v>
      </c>
      <c r="E6445" t="str">
        <f>Raw_Data!E6445</f>
        <v>AKHTAR, MARIAM</v>
      </c>
      <c r="F6445" t="str">
        <f>Raw_Data!F6445</f>
        <v>1780024596</v>
      </c>
      <c r="G6445" t="str">
        <f>Raw_Data!H6445</f>
        <v>2</v>
      </c>
      <c r="H6445">
        <f>IFERROR(VLOOKUP(G6445,Store_Map!$A$2:$I$100,3,FALSE),"")</f>
        <v>0</v>
      </c>
      <c r="I6445">
        <f>IFERROR(VLOOKUP(G6445,Store_Map!$A$2:$I$100,4,FALSE),"")</f>
        <v>0</v>
      </c>
      <c r="J6445">
        <f>IFERROR(VLOOKUP(G6445,Store_Map!$A$2:$I$100,5,FALSE),"")</f>
        <v>0</v>
      </c>
      <c r="K6445">
        <f>IFERROR(VLOOKUP(G6445,Store_Map!$A$2:$I$100,6,FALSE),"")</f>
        <v>0</v>
      </c>
      <c r="L6445">
        <f>IFERROR(VLOOKUP(G6445,Store_Map!$A$2:$I$100,7,FALSE),"")</f>
        <v>0</v>
      </c>
      <c r="M6445">
        <f>IFERROR(VLOOKUP(G6445,Store_Map!$A$2:$I$100,8,FALSE),"")</f>
        <v>0</v>
      </c>
      <c r="N6445">
        <f t="shared" si="900"/>
        <v>0</v>
      </c>
      <c r="O6445" t="str">
        <f t="shared" si="901"/>
        <v>PASS</v>
      </c>
      <c r="P6445" t="str">
        <f t="shared" si="902"/>
        <v>REVIEW</v>
      </c>
      <c r="Q6445" t="str">
        <f t="shared" si="903"/>
        <v>PASS</v>
      </c>
      <c r="R6445" t="str">
        <f t="shared" si="904"/>
        <v>PASS</v>
      </c>
      <c r="S6445" t="str">
        <f t="shared" si="905"/>
        <v>REVIEW</v>
      </c>
      <c r="T6445">
        <f t="shared" si="906"/>
        <v>90</v>
      </c>
      <c r="U6445" t="str">
        <f t="shared" si="907"/>
        <v>Low</v>
      </c>
      <c r="V6445" t="str">
        <f t="shared" si="908"/>
        <v>Invalid NDC</v>
      </c>
    </row>
    <row r="6446" spans="1:22" x14ac:dyDescent="0.3">
      <c r="A6446" t="str">
        <f>Raw_Data!A6446</f>
        <v>26080880</v>
      </c>
      <c r="B6446">
        <f>Raw_Data!B6446</f>
        <v>45681</v>
      </c>
      <c r="C6446" t="str">
        <f>Raw_Data!C6446</f>
        <v>LEVETIRACETAM 1,000 MG TABL</v>
      </c>
      <c r="D6446" t="str">
        <f>Raw_Data!D6446</f>
        <v>31722053960</v>
      </c>
      <c r="E6446" t="str">
        <f>Raw_Data!E6446</f>
        <v>BYNE, EDMUND</v>
      </c>
      <c r="F6446" t="str">
        <f>Raw_Data!F6446</f>
        <v>1033186648</v>
      </c>
      <c r="G6446" t="str">
        <f>Raw_Data!H6446</f>
        <v>2</v>
      </c>
      <c r="H6446">
        <f>IFERROR(VLOOKUP(G6446,Store_Map!$A$2:$I$100,3,FALSE),"")</f>
        <v>0</v>
      </c>
      <c r="I6446">
        <f>IFERROR(VLOOKUP(G6446,Store_Map!$A$2:$I$100,4,FALSE),"")</f>
        <v>0</v>
      </c>
      <c r="J6446">
        <f>IFERROR(VLOOKUP(G6446,Store_Map!$A$2:$I$100,5,FALSE),"")</f>
        <v>0</v>
      </c>
      <c r="K6446">
        <f>IFERROR(VLOOKUP(G6446,Store_Map!$A$2:$I$100,6,FALSE),"")</f>
        <v>0</v>
      </c>
      <c r="L6446">
        <f>IFERROR(VLOOKUP(G6446,Store_Map!$A$2:$I$100,7,FALSE),"")</f>
        <v>0</v>
      </c>
      <c r="M6446">
        <f>IFERROR(VLOOKUP(G6446,Store_Map!$A$2:$I$100,8,FALSE),"")</f>
        <v>0</v>
      </c>
      <c r="N6446">
        <f t="shared" si="900"/>
        <v>0</v>
      </c>
      <c r="O6446" t="str">
        <f t="shared" si="901"/>
        <v>PASS</v>
      </c>
      <c r="P6446" t="str">
        <f t="shared" si="902"/>
        <v>PASS</v>
      </c>
      <c r="Q6446" t="str">
        <f t="shared" si="903"/>
        <v>PASS</v>
      </c>
      <c r="R6446" t="str">
        <f t="shared" si="904"/>
        <v>PASS</v>
      </c>
      <c r="S6446" t="str">
        <f t="shared" si="905"/>
        <v>PASS</v>
      </c>
      <c r="T6446">
        <f t="shared" si="906"/>
        <v>100</v>
      </c>
      <c r="U6446" t="str">
        <f t="shared" si="907"/>
        <v>Low</v>
      </c>
      <c r="V6446" t="str">
        <f t="shared" si="908"/>
        <v>Clean</v>
      </c>
    </row>
    <row r="6447" spans="1:22" x14ac:dyDescent="0.3">
      <c r="A6447" t="str">
        <f>Raw_Data!A6447</f>
        <v>26079871</v>
      </c>
      <c r="B6447">
        <f>Raw_Data!B6447</f>
        <v>45681</v>
      </c>
      <c r="C6447" t="str">
        <f>Raw_Data!C6447</f>
        <v>LEVOTHYROXINE 75 MCG TABLET</v>
      </c>
      <c r="D6447" t="str">
        <f>Raw_Data!D6447</f>
        <v>378180577</v>
      </c>
      <c r="E6447" t="str">
        <f>Raw_Data!E6447</f>
        <v>BYNE, EDMUND</v>
      </c>
      <c r="F6447" t="str">
        <f>Raw_Data!F6447</f>
        <v>1033186648</v>
      </c>
      <c r="G6447" t="str">
        <f>Raw_Data!H6447</f>
        <v>2</v>
      </c>
      <c r="H6447">
        <f>IFERROR(VLOOKUP(G6447,Store_Map!$A$2:$I$100,3,FALSE),"")</f>
        <v>0</v>
      </c>
      <c r="I6447">
        <f>IFERROR(VLOOKUP(G6447,Store_Map!$A$2:$I$100,4,FALSE),"")</f>
        <v>0</v>
      </c>
      <c r="J6447">
        <f>IFERROR(VLOOKUP(G6447,Store_Map!$A$2:$I$100,5,FALSE),"")</f>
        <v>0</v>
      </c>
      <c r="K6447">
        <f>IFERROR(VLOOKUP(G6447,Store_Map!$A$2:$I$100,6,FALSE),"")</f>
        <v>0</v>
      </c>
      <c r="L6447">
        <f>IFERROR(VLOOKUP(G6447,Store_Map!$A$2:$I$100,7,FALSE),"")</f>
        <v>0</v>
      </c>
      <c r="M6447">
        <f>IFERROR(VLOOKUP(G6447,Store_Map!$A$2:$I$100,8,FALSE),"")</f>
        <v>0</v>
      </c>
      <c r="N6447">
        <f t="shared" si="900"/>
        <v>0</v>
      </c>
      <c r="O6447" t="str">
        <f t="shared" si="901"/>
        <v>PASS</v>
      </c>
      <c r="P6447" t="str">
        <f t="shared" si="902"/>
        <v>REVIEW</v>
      </c>
      <c r="Q6447" t="str">
        <f t="shared" si="903"/>
        <v>PASS</v>
      </c>
      <c r="R6447" t="str">
        <f t="shared" si="904"/>
        <v>PASS</v>
      </c>
      <c r="S6447" t="str">
        <f t="shared" si="905"/>
        <v>REVIEW</v>
      </c>
      <c r="T6447">
        <f t="shared" si="906"/>
        <v>90</v>
      </c>
      <c r="U6447" t="str">
        <f t="shared" si="907"/>
        <v>Low</v>
      </c>
      <c r="V6447" t="str">
        <f t="shared" si="908"/>
        <v>Invalid NDC</v>
      </c>
    </row>
    <row r="6448" spans="1:22" x14ac:dyDescent="0.3">
      <c r="A6448" t="str">
        <f>Raw_Data!A6448</f>
        <v>26079870</v>
      </c>
      <c r="B6448">
        <f>Raw_Data!B6448</f>
        <v>45681</v>
      </c>
      <c r="C6448" t="str">
        <f>Raw_Data!C6448</f>
        <v>METFORMIN HCL 500 MG TABLET</v>
      </c>
      <c r="D6448" t="str">
        <f>Raw_Data!D6448</f>
        <v>65862000899</v>
      </c>
      <c r="E6448" t="str">
        <f>Raw_Data!E6448</f>
        <v>BYNE, EDMUND</v>
      </c>
      <c r="F6448" t="str">
        <f>Raw_Data!F6448</f>
        <v>1033186648</v>
      </c>
      <c r="G6448" t="str">
        <f>Raw_Data!H6448</f>
        <v>2</v>
      </c>
      <c r="H6448">
        <f>IFERROR(VLOOKUP(G6448,Store_Map!$A$2:$I$100,3,FALSE),"")</f>
        <v>0</v>
      </c>
      <c r="I6448">
        <f>IFERROR(VLOOKUP(G6448,Store_Map!$A$2:$I$100,4,FALSE),"")</f>
        <v>0</v>
      </c>
      <c r="J6448">
        <f>IFERROR(VLOOKUP(G6448,Store_Map!$A$2:$I$100,5,FALSE),"")</f>
        <v>0</v>
      </c>
      <c r="K6448">
        <f>IFERROR(VLOOKUP(G6448,Store_Map!$A$2:$I$100,6,FALSE),"")</f>
        <v>0</v>
      </c>
      <c r="L6448">
        <f>IFERROR(VLOOKUP(G6448,Store_Map!$A$2:$I$100,7,FALSE),"")</f>
        <v>0</v>
      </c>
      <c r="M6448">
        <f>IFERROR(VLOOKUP(G6448,Store_Map!$A$2:$I$100,8,FALSE),"")</f>
        <v>0</v>
      </c>
      <c r="N6448">
        <f t="shared" si="900"/>
        <v>0</v>
      </c>
      <c r="O6448" t="str">
        <f t="shared" si="901"/>
        <v>PASS</v>
      </c>
      <c r="P6448" t="str">
        <f t="shared" si="902"/>
        <v>PASS</v>
      </c>
      <c r="Q6448" t="str">
        <f t="shared" si="903"/>
        <v>PASS</v>
      </c>
      <c r="R6448" t="str">
        <f t="shared" si="904"/>
        <v>PASS</v>
      </c>
      <c r="S6448" t="str">
        <f t="shared" si="905"/>
        <v>PASS</v>
      </c>
      <c r="T6448">
        <f t="shared" si="906"/>
        <v>100</v>
      </c>
      <c r="U6448" t="str">
        <f t="shared" si="907"/>
        <v>Low</v>
      </c>
      <c r="V6448" t="str">
        <f t="shared" si="908"/>
        <v>Clean</v>
      </c>
    </row>
    <row r="6449" spans="1:22" x14ac:dyDescent="0.3">
      <c r="A6449" t="str">
        <f>Raw_Data!A6449</f>
        <v>26079873</v>
      </c>
      <c r="B6449">
        <f>Raw_Data!B6449</f>
        <v>45681</v>
      </c>
      <c r="C6449" t="str">
        <f>Raw_Data!C6449</f>
        <v>QUETIAPINE FUMARATE 100 MG</v>
      </c>
      <c r="D6449" t="str">
        <f>Raw_Data!D6449</f>
        <v>68180044701</v>
      </c>
      <c r="E6449" t="str">
        <f>Raw_Data!E6449</f>
        <v>BYNE, EDMUND</v>
      </c>
      <c r="F6449" t="str">
        <f>Raw_Data!F6449</f>
        <v>1033186648</v>
      </c>
      <c r="G6449" t="str">
        <f>Raw_Data!H6449</f>
        <v>2</v>
      </c>
      <c r="H6449">
        <f>IFERROR(VLOOKUP(G6449,Store_Map!$A$2:$I$100,3,FALSE),"")</f>
        <v>0</v>
      </c>
      <c r="I6449">
        <f>IFERROR(VLOOKUP(G6449,Store_Map!$A$2:$I$100,4,FALSE),"")</f>
        <v>0</v>
      </c>
      <c r="J6449">
        <f>IFERROR(VLOOKUP(G6449,Store_Map!$A$2:$I$100,5,FALSE),"")</f>
        <v>0</v>
      </c>
      <c r="K6449">
        <f>IFERROR(VLOOKUP(G6449,Store_Map!$A$2:$I$100,6,FALSE),"")</f>
        <v>0</v>
      </c>
      <c r="L6449">
        <f>IFERROR(VLOOKUP(G6449,Store_Map!$A$2:$I$100,7,FALSE),"")</f>
        <v>0</v>
      </c>
      <c r="M6449">
        <f>IFERROR(VLOOKUP(G6449,Store_Map!$A$2:$I$100,8,FALSE),"")</f>
        <v>0</v>
      </c>
      <c r="N6449">
        <f t="shared" si="900"/>
        <v>0</v>
      </c>
      <c r="O6449" t="str">
        <f t="shared" si="901"/>
        <v>PASS</v>
      </c>
      <c r="P6449" t="str">
        <f t="shared" si="902"/>
        <v>PASS</v>
      </c>
      <c r="Q6449" t="str">
        <f t="shared" si="903"/>
        <v>PASS</v>
      </c>
      <c r="R6449" t="str">
        <f t="shared" si="904"/>
        <v>PASS</v>
      </c>
      <c r="S6449" t="str">
        <f t="shared" si="905"/>
        <v>PASS</v>
      </c>
      <c r="T6449">
        <f t="shared" si="906"/>
        <v>100</v>
      </c>
      <c r="U6449" t="str">
        <f t="shared" si="907"/>
        <v>Low</v>
      </c>
      <c r="V6449" t="str">
        <f t="shared" si="908"/>
        <v>Clean</v>
      </c>
    </row>
    <row r="6450" spans="1:22" x14ac:dyDescent="0.3">
      <c r="A6450" t="str">
        <f>Raw_Data!A6450</f>
        <v>26081981</v>
      </c>
      <c r="B6450">
        <f>Raw_Data!B6450</f>
        <v>45681</v>
      </c>
      <c r="C6450" t="str">
        <f>Raw_Data!C6450</f>
        <v>BD UF MICRO PEN NEEDLE 6MMX</v>
      </c>
      <c r="D6450" t="str">
        <f>Raw_Data!D6450</f>
        <v>8290320749</v>
      </c>
      <c r="E6450" t="str">
        <f>Raw_Data!E6450</f>
        <v>AKHTAR, MARIAM</v>
      </c>
      <c r="F6450" t="str">
        <f>Raw_Data!F6450</f>
        <v>1780024596</v>
      </c>
      <c r="G6450" t="str">
        <f>Raw_Data!H6450</f>
        <v>2</v>
      </c>
      <c r="H6450">
        <f>IFERROR(VLOOKUP(G6450,Store_Map!$A$2:$I$100,3,FALSE),"")</f>
        <v>0</v>
      </c>
      <c r="I6450">
        <f>IFERROR(VLOOKUP(G6450,Store_Map!$A$2:$I$100,4,FALSE),"")</f>
        <v>0</v>
      </c>
      <c r="J6450">
        <f>IFERROR(VLOOKUP(G6450,Store_Map!$A$2:$I$100,5,FALSE),"")</f>
        <v>0</v>
      </c>
      <c r="K6450">
        <f>IFERROR(VLOOKUP(G6450,Store_Map!$A$2:$I$100,6,FALSE),"")</f>
        <v>0</v>
      </c>
      <c r="L6450">
        <f>IFERROR(VLOOKUP(G6450,Store_Map!$A$2:$I$100,7,FALSE),"")</f>
        <v>0</v>
      </c>
      <c r="M6450">
        <f>IFERROR(VLOOKUP(G6450,Store_Map!$A$2:$I$100,8,FALSE),"")</f>
        <v>0</v>
      </c>
      <c r="N6450">
        <f t="shared" si="900"/>
        <v>0</v>
      </c>
      <c r="O6450" t="str">
        <f t="shared" si="901"/>
        <v>PASS</v>
      </c>
      <c r="P6450" t="str">
        <f t="shared" si="902"/>
        <v>PASS</v>
      </c>
      <c r="Q6450" t="str">
        <f t="shared" si="903"/>
        <v>PASS</v>
      </c>
      <c r="R6450" t="str">
        <f t="shared" si="904"/>
        <v>PASS</v>
      </c>
      <c r="S6450" t="str">
        <f t="shared" si="905"/>
        <v>PASS</v>
      </c>
      <c r="T6450">
        <f t="shared" si="906"/>
        <v>100</v>
      </c>
      <c r="U6450" t="str">
        <f t="shared" si="907"/>
        <v>Low</v>
      </c>
      <c r="V6450" t="str">
        <f t="shared" si="908"/>
        <v>Clean</v>
      </c>
    </row>
    <row r="6451" spans="1:22" x14ac:dyDescent="0.3">
      <c r="A6451" t="str">
        <f>Raw_Data!A6451</f>
        <v>26076092</v>
      </c>
      <c r="B6451">
        <f>Raw_Data!B6451</f>
        <v>45681</v>
      </c>
      <c r="C6451" t="str">
        <f>Raw_Data!C6451</f>
        <v>METOPROLOL TARTRATE 25 MG T</v>
      </c>
      <c r="D6451" t="str">
        <f>Raw_Data!D6451</f>
        <v>378001801</v>
      </c>
      <c r="E6451" t="str">
        <f>Raw_Data!E6451</f>
        <v>FORD, JAMES</v>
      </c>
      <c r="F6451" t="str">
        <f>Raw_Data!F6451</f>
        <v>1033117684</v>
      </c>
      <c r="G6451" t="str">
        <f>Raw_Data!H6451</f>
        <v>2</v>
      </c>
      <c r="H6451">
        <f>IFERROR(VLOOKUP(G6451,Store_Map!$A$2:$I$100,3,FALSE),"")</f>
        <v>0</v>
      </c>
      <c r="I6451">
        <f>IFERROR(VLOOKUP(G6451,Store_Map!$A$2:$I$100,4,FALSE),"")</f>
        <v>0</v>
      </c>
      <c r="J6451">
        <f>IFERROR(VLOOKUP(G6451,Store_Map!$A$2:$I$100,5,FALSE),"")</f>
        <v>0</v>
      </c>
      <c r="K6451">
        <f>IFERROR(VLOOKUP(G6451,Store_Map!$A$2:$I$100,6,FALSE),"")</f>
        <v>0</v>
      </c>
      <c r="L6451">
        <f>IFERROR(VLOOKUP(G6451,Store_Map!$A$2:$I$100,7,FALSE),"")</f>
        <v>0</v>
      </c>
      <c r="M6451">
        <f>IFERROR(VLOOKUP(G6451,Store_Map!$A$2:$I$100,8,FALSE),"")</f>
        <v>0</v>
      </c>
      <c r="N6451">
        <f t="shared" si="900"/>
        <v>0</v>
      </c>
      <c r="O6451" t="str">
        <f t="shared" si="901"/>
        <v>PASS</v>
      </c>
      <c r="P6451" t="str">
        <f t="shared" si="902"/>
        <v>REVIEW</v>
      </c>
      <c r="Q6451" t="str">
        <f t="shared" si="903"/>
        <v>PASS</v>
      </c>
      <c r="R6451" t="str">
        <f t="shared" si="904"/>
        <v>PASS</v>
      </c>
      <c r="S6451" t="str">
        <f t="shared" si="905"/>
        <v>REVIEW</v>
      </c>
      <c r="T6451">
        <f t="shared" si="906"/>
        <v>90</v>
      </c>
      <c r="U6451" t="str">
        <f t="shared" si="907"/>
        <v>Low</v>
      </c>
      <c r="V6451" t="str">
        <f t="shared" si="908"/>
        <v>Invalid NDC</v>
      </c>
    </row>
    <row r="6452" spans="1:22" x14ac:dyDescent="0.3">
      <c r="A6452" t="str">
        <f>Raw_Data!A6452</f>
        <v>26073684</v>
      </c>
      <c r="B6452">
        <f>Raw_Data!B6452</f>
        <v>45681</v>
      </c>
      <c r="C6452" t="str">
        <f>Raw_Data!C6452</f>
        <v>HYDROCHLOROTHIAZIDE 25 MG T</v>
      </c>
      <c r="D6452" t="str">
        <f>Raw_Data!D6452</f>
        <v>23155000810</v>
      </c>
      <c r="E6452" t="str">
        <f>Raw_Data!E6452</f>
        <v>FORD, JAMES</v>
      </c>
      <c r="F6452" t="str">
        <f>Raw_Data!F6452</f>
        <v>1033117684</v>
      </c>
      <c r="G6452" t="str">
        <f>Raw_Data!H6452</f>
        <v>2</v>
      </c>
      <c r="H6452">
        <f>IFERROR(VLOOKUP(G6452,Store_Map!$A$2:$I$100,3,FALSE),"")</f>
        <v>0</v>
      </c>
      <c r="I6452">
        <f>IFERROR(VLOOKUP(G6452,Store_Map!$A$2:$I$100,4,FALSE),"")</f>
        <v>0</v>
      </c>
      <c r="J6452">
        <f>IFERROR(VLOOKUP(G6452,Store_Map!$A$2:$I$100,5,FALSE),"")</f>
        <v>0</v>
      </c>
      <c r="K6452">
        <f>IFERROR(VLOOKUP(G6452,Store_Map!$A$2:$I$100,6,FALSE),"")</f>
        <v>0</v>
      </c>
      <c r="L6452">
        <f>IFERROR(VLOOKUP(G6452,Store_Map!$A$2:$I$100,7,FALSE),"")</f>
        <v>0</v>
      </c>
      <c r="M6452">
        <f>IFERROR(VLOOKUP(G6452,Store_Map!$A$2:$I$100,8,FALSE),"")</f>
        <v>0</v>
      </c>
      <c r="N6452">
        <f t="shared" si="900"/>
        <v>0</v>
      </c>
      <c r="O6452" t="str">
        <f t="shared" si="901"/>
        <v>PASS</v>
      </c>
      <c r="P6452" t="str">
        <f t="shared" si="902"/>
        <v>PASS</v>
      </c>
      <c r="Q6452" t="str">
        <f t="shared" si="903"/>
        <v>PASS</v>
      </c>
      <c r="R6452" t="str">
        <f t="shared" si="904"/>
        <v>PASS</v>
      </c>
      <c r="S6452" t="str">
        <f t="shared" si="905"/>
        <v>PASS</v>
      </c>
      <c r="T6452">
        <f t="shared" si="906"/>
        <v>100</v>
      </c>
      <c r="U6452" t="str">
        <f t="shared" si="907"/>
        <v>Low</v>
      </c>
      <c r="V6452" t="str">
        <f t="shared" si="908"/>
        <v>Clean</v>
      </c>
    </row>
    <row r="6453" spans="1:22" x14ac:dyDescent="0.3">
      <c r="A6453" t="str">
        <f>Raw_Data!A6453</f>
        <v>26076093</v>
      </c>
      <c r="B6453">
        <f>Raw_Data!B6453</f>
        <v>45681</v>
      </c>
      <c r="C6453" t="str">
        <f>Raw_Data!C6453</f>
        <v>AMLODIPINE BESYLATE 5 MG TA</v>
      </c>
      <c r="D6453" t="str">
        <f>Raw_Data!D6453</f>
        <v>69097012715</v>
      </c>
      <c r="E6453" t="str">
        <f>Raw_Data!E6453</f>
        <v>FORD, JAMES</v>
      </c>
      <c r="F6453" t="str">
        <f>Raw_Data!F6453</f>
        <v>1033117684</v>
      </c>
      <c r="G6453" t="str">
        <f>Raw_Data!H6453</f>
        <v>2</v>
      </c>
      <c r="H6453">
        <f>IFERROR(VLOOKUP(G6453,Store_Map!$A$2:$I$100,3,FALSE),"")</f>
        <v>0</v>
      </c>
      <c r="I6453">
        <f>IFERROR(VLOOKUP(G6453,Store_Map!$A$2:$I$100,4,FALSE),"")</f>
        <v>0</v>
      </c>
      <c r="J6453">
        <f>IFERROR(VLOOKUP(G6453,Store_Map!$A$2:$I$100,5,FALSE),"")</f>
        <v>0</v>
      </c>
      <c r="K6453">
        <f>IFERROR(VLOOKUP(G6453,Store_Map!$A$2:$I$100,6,FALSE),"")</f>
        <v>0</v>
      </c>
      <c r="L6453">
        <f>IFERROR(VLOOKUP(G6453,Store_Map!$A$2:$I$100,7,FALSE),"")</f>
        <v>0</v>
      </c>
      <c r="M6453">
        <f>IFERROR(VLOOKUP(G6453,Store_Map!$A$2:$I$100,8,FALSE),"")</f>
        <v>0</v>
      </c>
      <c r="N6453">
        <f t="shared" si="900"/>
        <v>0</v>
      </c>
      <c r="O6453" t="str">
        <f t="shared" si="901"/>
        <v>PASS</v>
      </c>
      <c r="P6453" t="str">
        <f t="shared" si="902"/>
        <v>PASS</v>
      </c>
      <c r="Q6453" t="str">
        <f t="shared" si="903"/>
        <v>PASS</v>
      </c>
      <c r="R6453" t="str">
        <f t="shared" si="904"/>
        <v>PASS</v>
      </c>
      <c r="S6453" t="str">
        <f t="shared" si="905"/>
        <v>PASS</v>
      </c>
      <c r="T6453">
        <f t="shared" si="906"/>
        <v>100</v>
      </c>
      <c r="U6453" t="str">
        <f t="shared" si="907"/>
        <v>Low</v>
      </c>
      <c r="V6453" t="str">
        <f t="shared" si="908"/>
        <v>Clean</v>
      </c>
    </row>
    <row r="6454" spans="1:22" x14ac:dyDescent="0.3">
      <c r="A6454" t="str">
        <f>Raw_Data!A6454</f>
        <v>26083180</v>
      </c>
      <c r="B6454">
        <f>Raw_Data!B6454</f>
        <v>45681</v>
      </c>
      <c r="C6454" t="str">
        <f>Raw_Data!C6454</f>
        <v>METOPROLOL TARTRATE 25 MG T</v>
      </c>
      <c r="D6454" t="str">
        <f>Raw_Data!D6454</f>
        <v>378001801</v>
      </c>
      <c r="E6454" t="str">
        <f>Raw_Data!E6454</f>
        <v>BYNE, EDMUND</v>
      </c>
      <c r="F6454" t="str">
        <f>Raw_Data!F6454</f>
        <v>1033186648</v>
      </c>
      <c r="G6454" t="str">
        <f>Raw_Data!H6454</f>
        <v>2</v>
      </c>
      <c r="H6454">
        <f>IFERROR(VLOOKUP(G6454,Store_Map!$A$2:$I$100,3,FALSE),"")</f>
        <v>0</v>
      </c>
      <c r="I6454">
        <f>IFERROR(VLOOKUP(G6454,Store_Map!$A$2:$I$100,4,FALSE),"")</f>
        <v>0</v>
      </c>
      <c r="J6454">
        <f>IFERROR(VLOOKUP(G6454,Store_Map!$A$2:$I$100,5,FALSE),"")</f>
        <v>0</v>
      </c>
      <c r="K6454">
        <f>IFERROR(VLOOKUP(G6454,Store_Map!$A$2:$I$100,6,FALSE),"")</f>
        <v>0</v>
      </c>
      <c r="L6454">
        <f>IFERROR(VLOOKUP(G6454,Store_Map!$A$2:$I$100,7,FALSE),"")</f>
        <v>0</v>
      </c>
      <c r="M6454">
        <f>IFERROR(VLOOKUP(G6454,Store_Map!$A$2:$I$100,8,FALSE),"")</f>
        <v>0</v>
      </c>
      <c r="N6454">
        <f t="shared" si="900"/>
        <v>0</v>
      </c>
      <c r="O6454" t="str">
        <f t="shared" si="901"/>
        <v>PASS</v>
      </c>
      <c r="P6454" t="str">
        <f t="shared" si="902"/>
        <v>REVIEW</v>
      </c>
      <c r="Q6454" t="str">
        <f t="shared" si="903"/>
        <v>PASS</v>
      </c>
      <c r="R6454" t="str">
        <f t="shared" si="904"/>
        <v>PASS</v>
      </c>
      <c r="S6454" t="str">
        <f t="shared" si="905"/>
        <v>REVIEW</v>
      </c>
      <c r="T6454">
        <f t="shared" si="906"/>
        <v>90</v>
      </c>
      <c r="U6454" t="str">
        <f t="shared" si="907"/>
        <v>Low</v>
      </c>
      <c r="V6454" t="str">
        <f t="shared" si="908"/>
        <v>Invalid NDC</v>
      </c>
    </row>
    <row r="6455" spans="1:22" x14ac:dyDescent="0.3">
      <c r="A6455" t="str">
        <f>Raw_Data!A6455</f>
        <v>26082381</v>
      </c>
      <c r="B6455">
        <f>Raw_Data!B6455</f>
        <v>45681</v>
      </c>
      <c r="C6455" t="str">
        <f>Raw_Data!C6455</f>
        <v>AMLODIPINE BESYLATE 10 MG T</v>
      </c>
      <c r="D6455" t="str">
        <f>Raw_Data!D6455</f>
        <v>69097012815</v>
      </c>
      <c r="E6455" t="str">
        <f>Raw_Data!E6455</f>
        <v>FORD, JAMES</v>
      </c>
      <c r="F6455" t="str">
        <f>Raw_Data!F6455</f>
        <v>1033117684</v>
      </c>
      <c r="G6455" t="str">
        <f>Raw_Data!H6455</f>
        <v>2</v>
      </c>
      <c r="H6455">
        <f>IFERROR(VLOOKUP(G6455,Store_Map!$A$2:$I$100,3,FALSE),"")</f>
        <v>0</v>
      </c>
      <c r="I6455">
        <f>IFERROR(VLOOKUP(G6455,Store_Map!$A$2:$I$100,4,FALSE),"")</f>
        <v>0</v>
      </c>
      <c r="J6455">
        <f>IFERROR(VLOOKUP(G6455,Store_Map!$A$2:$I$100,5,FALSE),"")</f>
        <v>0</v>
      </c>
      <c r="K6455">
        <f>IFERROR(VLOOKUP(G6455,Store_Map!$A$2:$I$100,6,FALSE),"")</f>
        <v>0</v>
      </c>
      <c r="L6455">
        <f>IFERROR(VLOOKUP(G6455,Store_Map!$A$2:$I$100,7,FALSE),"")</f>
        <v>0</v>
      </c>
      <c r="M6455">
        <f>IFERROR(VLOOKUP(G6455,Store_Map!$A$2:$I$100,8,FALSE),"")</f>
        <v>0</v>
      </c>
      <c r="N6455">
        <f t="shared" si="900"/>
        <v>0</v>
      </c>
      <c r="O6455" t="str">
        <f t="shared" si="901"/>
        <v>PASS</v>
      </c>
      <c r="P6455" t="str">
        <f t="shared" si="902"/>
        <v>PASS</v>
      </c>
      <c r="Q6455" t="str">
        <f t="shared" si="903"/>
        <v>PASS</v>
      </c>
      <c r="R6455" t="str">
        <f t="shared" si="904"/>
        <v>PASS</v>
      </c>
      <c r="S6455" t="str">
        <f t="shared" si="905"/>
        <v>PASS</v>
      </c>
      <c r="T6455">
        <f t="shared" si="906"/>
        <v>100</v>
      </c>
      <c r="U6455" t="str">
        <f t="shared" si="907"/>
        <v>Low</v>
      </c>
      <c r="V6455" t="str">
        <f t="shared" si="908"/>
        <v>Clean</v>
      </c>
    </row>
    <row r="6456" spans="1:22" x14ac:dyDescent="0.3">
      <c r="A6456" t="str">
        <f>Raw_Data!A6456</f>
        <v>26085144</v>
      </c>
      <c r="B6456">
        <f>Raw_Data!B6456</f>
        <v>45681</v>
      </c>
      <c r="C6456" t="str">
        <f>Raw_Data!C6456</f>
        <v>CETIRIZINE HCL 10 MG TABLET</v>
      </c>
      <c r="D6456" t="str">
        <f>Raw_Data!D6456</f>
        <v>16571040210</v>
      </c>
      <c r="E6456" t="str">
        <f>Raw_Data!E6456</f>
        <v>BYNE, EDMUND</v>
      </c>
      <c r="F6456" t="str">
        <f>Raw_Data!F6456</f>
        <v>1033186648</v>
      </c>
      <c r="G6456" t="str">
        <f>Raw_Data!H6456</f>
        <v>2</v>
      </c>
      <c r="H6456">
        <f>IFERROR(VLOOKUP(G6456,Store_Map!$A$2:$I$100,3,FALSE),"")</f>
        <v>0</v>
      </c>
      <c r="I6456">
        <f>IFERROR(VLOOKUP(G6456,Store_Map!$A$2:$I$100,4,FALSE),"")</f>
        <v>0</v>
      </c>
      <c r="J6456">
        <f>IFERROR(VLOOKUP(G6456,Store_Map!$A$2:$I$100,5,FALSE),"")</f>
        <v>0</v>
      </c>
      <c r="K6456">
        <f>IFERROR(VLOOKUP(G6456,Store_Map!$A$2:$I$100,6,FALSE),"")</f>
        <v>0</v>
      </c>
      <c r="L6456">
        <f>IFERROR(VLOOKUP(G6456,Store_Map!$A$2:$I$100,7,FALSE),"")</f>
        <v>0</v>
      </c>
      <c r="M6456">
        <f>IFERROR(VLOOKUP(G6456,Store_Map!$A$2:$I$100,8,FALSE),"")</f>
        <v>0</v>
      </c>
      <c r="N6456">
        <f t="shared" si="900"/>
        <v>0</v>
      </c>
      <c r="O6456" t="str">
        <f t="shared" si="901"/>
        <v>PASS</v>
      </c>
      <c r="P6456" t="str">
        <f t="shared" si="902"/>
        <v>PASS</v>
      </c>
      <c r="Q6456" t="str">
        <f t="shared" si="903"/>
        <v>PASS</v>
      </c>
      <c r="R6456" t="str">
        <f t="shared" si="904"/>
        <v>PASS</v>
      </c>
      <c r="S6456" t="str">
        <f t="shared" si="905"/>
        <v>PASS</v>
      </c>
      <c r="T6456">
        <f t="shared" si="906"/>
        <v>100</v>
      </c>
      <c r="U6456" t="str">
        <f t="shared" si="907"/>
        <v>Low</v>
      </c>
      <c r="V6456" t="str">
        <f t="shared" si="908"/>
        <v>Clean</v>
      </c>
    </row>
    <row r="6457" spans="1:22" x14ac:dyDescent="0.3">
      <c r="A6457" t="str">
        <f>Raw_Data!A6457</f>
        <v>26085145</v>
      </c>
      <c r="B6457">
        <f>Raw_Data!B6457</f>
        <v>45681</v>
      </c>
      <c r="C6457" t="str">
        <f>Raw_Data!C6457</f>
        <v>BENZONATATE 100 MG CAPSULE</v>
      </c>
      <c r="D6457" t="str">
        <f>Raw_Data!D6457</f>
        <v>51224001050</v>
      </c>
      <c r="E6457" t="str">
        <f>Raw_Data!E6457</f>
        <v>BYNE, EDMUND</v>
      </c>
      <c r="F6457" t="str">
        <f>Raw_Data!F6457</f>
        <v>1033186648</v>
      </c>
      <c r="G6457" t="str">
        <f>Raw_Data!H6457</f>
        <v>2</v>
      </c>
      <c r="H6457">
        <f>IFERROR(VLOOKUP(G6457,Store_Map!$A$2:$I$100,3,FALSE),"")</f>
        <v>0</v>
      </c>
      <c r="I6457">
        <f>IFERROR(VLOOKUP(G6457,Store_Map!$A$2:$I$100,4,FALSE),"")</f>
        <v>0</v>
      </c>
      <c r="J6457">
        <f>IFERROR(VLOOKUP(G6457,Store_Map!$A$2:$I$100,5,FALSE),"")</f>
        <v>0</v>
      </c>
      <c r="K6457">
        <f>IFERROR(VLOOKUP(G6457,Store_Map!$A$2:$I$100,6,FALSE),"")</f>
        <v>0</v>
      </c>
      <c r="L6457">
        <f>IFERROR(VLOOKUP(G6457,Store_Map!$A$2:$I$100,7,FALSE),"")</f>
        <v>0</v>
      </c>
      <c r="M6457">
        <f>IFERROR(VLOOKUP(G6457,Store_Map!$A$2:$I$100,8,FALSE),"")</f>
        <v>0</v>
      </c>
      <c r="N6457">
        <f t="shared" si="900"/>
        <v>0</v>
      </c>
      <c r="O6457" t="str">
        <f t="shared" si="901"/>
        <v>PASS</v>
      </c>
      <c r="P6457" t="str">
        <f t="shared" si="902"/>
        <v>PASS</v>
      </c>
      <c r="Q6457" t="str">
        <f t="shared" si="903"/>
        <v>PASS</v>
      </c>
      <c r="R6457" t="str">
        <f t="shared" si="904"/>
        <v>PASS</v>
      </c>
      <c r="S6457" t="str">
        <f t="shared" si="905"/>
        <v>PASS</v>
      </c>
      <c r="T6457">
        <f t="shared" si="906"/>
        <v>100</v>
      </c>
      <c r="U6457" t="str">
        <f t="shared" si="907"/>
        <v>Low</v>
      </c>
      <c r="V6457" t="str">
        <f t="shared" si="908"/>
        <v>Clean</v>
      </c>
    </row>
    <row r="6458" spans="1:22" x14ac:dyDescent="0.3">
      <c r="A6458" t="str">
        <f>Raw_Data!A6458</f>
        <v>26085146</v>
      </c>
      <c r="B6458">
        <f>Raw_Data!B6458</f>
        <v>45681</v>
      </c>
      <c r="C6458" t="str">
        <f>Raw_Data!C6458</f>
        <v>FARXIGA 10 MG TABLET</v>
      </c>
      <c r="D6458" t="str">
        <f>Raw_Data!D6458</f>
        <v>310621030</v>
      </c>
      <c r="E6458" t="str">
        <f>Raw_Data!E6458</f>
        <v>BYNE, EDMUND</v>
      </c>
      <c r="F6458" t="str">
        <f>Raw_Data!F6458</f>
        <v>1033186648</v>
      </c>
      <c r="G6458" t="str">
        <f>Raw_Data!H6458</f>
        <v>2</v>
      </c>
      <c r="H6458">
        <f>IFERROR(VLOOKUP(G6458,Store_Map!$A$2:$I$100,3,FALSE),"")</f>
        <v>0</v>
      </c>
      <c r="I6458">
        <f>IFERROR(VLOOKUP(G6458,Store_Map!$A$2:$I$100,4,FALSE),"")</f>
        <v>0</v>
      </c>
      <c r="J6458">
        <f>IFERROR(VLOOKUP(G6458,Store_Map!$A$2:$I$100,5,FALSE),"")</f>
        <v>0</v>
      </c>
      <c r="K6458">
        <f>IFERROR(VLOOKUP(G6458,Store_Map!$A$2:$I$100,6,FALSE),"")</f>
        <v>0</v>
      </c>
      <c r="L6458">
        <f>IFERROR(VLOOKUP(G6458,Store_Map!$A$2:$I$100,7,FALSE),"")</f>
        <v>0</v>
      </c>
      <c r="M6458">
        <f>IFERROR(VLOOKUP(G6458,Store_Map!$A$2:$I$100,8,FALSE),"")</f>
        <v>0</v>
      </c>
      <c r="N6458">
        <f t="shared" si="900"/>
        <v>0</v>
      </c>
      <c r="O6458" t="str">
        <f t="shared" si="901"/>
        <v>PASS</v>
      </c>
      <c r="P6458" t="str">
        <f t="shared" si="902"/>
        <v>REVIEW</v>
      </c>
      <c r="Q6458" t="str">
        <f t="shared" si="903"/>
        <v>PASS</v>
      </c>
      <c r="R6458" t="str">
        <f t="shared" si="904"/>
        <v>PASS</v>
      </c>
      <c r="S6458" t="str">
        <f t="shared" si="905"/>
        <v>REVIEW</v>
      </c>
      <c r="T6458">
        <f t="shared" si="906"/>
        <v>90</v>
      </c>
      <c r="U6458" t="str">
        <f t="shared" si="907"/>
        <v>Low</v>
      </c>
      <c r="V6458" t="str">
        <f t="shared" si="908"/>
        <v>Invalid NDC</v>
      </c>
    </row>
    <row r="6459" spans="1:22" x14ac:dyDescent="0.3">
      <c r="A6459" t="str">
        <f>Raw_Data!A6459</f>
        <v>26085147</v>
      </c>
      <c r="B6459">
        <f>Raw_Data!B6459</f>
        <v>45681</v>
      </c>
      <c r="C6459" t="str">
        <f>Raw_Data!C6459</f>
        <v>*CEFUROXIME AXETIL 500 MG T</v>
      </c>
      <c r="D6459" t="str">
        <f>Raw_Data!D6459</f>
        <v>65862070020</v>
      </c>
      <c r="E6459" t="str">
        <f>Raw_Data!E6459</f>
        <v>GARNER, CLARK</v>
      </c>
      <c r="F6459" t="str">
        <f>Raw_Data!F6459</f>
        <v>1588685382</v>
      </c>
      <c r="G6459" t="str">
        <f>Raw_Data!H6459</f>
        <v>2</v>
      </c>
      <c r="H6459">
        <f>IFERROR(VLOOKUP(G6459,Store_Map!$A$2:$I$100,3,FALSE),"")</f>
        <v>0</v>
      </c>
      <c r="I6459">
        <f>IFERROR(VLOOKUP(G6459,Store_Map!$A$2:$I$100,4,FALSE),"")</f>
        <v>0</v>
      </c>
      <c r="J6459">
        <f>IFERROR(VLOOKUP(G6459,Store_Map!$A$2:$I$100,5,FALSE),"")</f>
        <v>0</v>
      </c>
      <c r="K6459">
        <f>IFERROR(VLOOKUP(G6459,Store_Map!$A$2:$I$100,6,FALSE),"")</f>
        <v>0</v>
      </c>
      <c r="L6459">
        <f>IFERROR(VLOOKUP(G6459,Store_Map!$A$2:$I$100,7,FALSE),"")</f>
        <v>0</v>
      </c>
      <c r="M6459">
        <f>IFERROR(VLOOKUP(G6459,Store_Map!$A$2:$I$100,8,FALSE),"")</f>
        <v>0</v>
      </c>
      <c r="N6459">
        <f t="shared" si="900"/>
        <v>0</v>
      </c>
      <c r="O6459" t="str">
        <f t="shared" si="901"/>
        <v>PASS</v>
      </c>
      <c r="P6459" t="str">
        <f t="shared" si="902"/>
        <v>PASS</v>
      </c>
      <c r="Q6459" t="str">
        <f t="shared" si="903"/>
        <v>PASS</v>
      </c>
      <c r="R6459" t="str">
        <f t="shared" si="904"/>
        <v>PASS</v>
      </c>
      <c r="S6459" t="str">
        <f t="shared" si="905"/>
        <v>PASS</v>
      </c>
      <c r="T6459">
        <f t="shared" si="906"/>
        <v>100</v>
      </c>
      <c r="U6459" t="str">
        <f t="shared" si="907"/>
        <v>Low</v>
      </c>
      <c r="V6459" t="str">
        <f t="shared" si="908"/>
        <v>Clean</v>
      </c>
    </row>
    <row r="6460" spans="1:22" x14ac:dyDescent="0.3">
      <c r="A6460" t="str">
        <f>Raw_Data!A6460</f>
        <v>26085150</v>
      </c>
      <c r="B6460">
        <f>Raw_Data!B6460</f>
        <v>45681</v>
      </c>
      <c r="C6460" t="str">
        <f>Raw_Data!C6460</f>
        <v>OZEMPIC 2 MG/DOSE (8 MG/3 M</v>
      </c>
      <c r="D6460" t="str">
        <f>Raw_Data!D6460</f>
        <v>169477212</v>
      </c>
      <c r="E6460" t="str">
        <f>Raw_Data!E6460</f>
        <v>PEDERSEN, JENNIFER</v>
      </c>
      <c r="F6460" t="str">
        <f>Raw_Data!F6460</f>
        <v>1073606661</v>
      </c>
      <c r="G6460" t="str">
        <f>Raw_Data!H6460</f>
        <v>2</v>
      </c>
      <c r="H6460">
        <f>IFERROR(VLOOKUP(G6460,Store_Map!$A$2:$I$100,3,FALSE),"")</f>
        <v>0</v>
      </c>
      <c r="I6460">
        <f>IFERROR(VLOOKUP(G6460,Store_Map!$A$2:$I$100,4,FALSE),"")</f>
        <v>0</v>
      </c>
      <c r="J6460">
        <f>IFERROR(VLOOKUP(G6460,Store_Map!$A$2:$I$100,5,FALSE),"")</f>
        <v>0</v>
      </c>
      <c r="K6460">
        <f>IFERROR(VLOOKUP(G6460,Store_Map!$A$2:$I$100,6,FALSE),"")</f>
        <v>0</v>
      </c>
      <c r="L6460">
        <f>IFERROR(VLOOKUP(G6460,Store_Map!$A$2:$I$100,7,FALSE),"")</f>
        <v>0</v>
      </c>
      <c r="M6460">
        <f>IFERROR(VLOOKUP(G6460,Store_Map!$A$2:$I$100,8,FALSE),"")</f>
        <v>0</v>
      </c>
      <c r="N6460">
        <f t="shared" si="900"/>
        <v>0</v>
      </c>
      <c r="O6460" t="str">
        <f t="shared" si="901"/>
        <v>PASS</v>
      </c>
      <c r="P6460" t="str">
        <f t="shared" si="902"/>
        <v>REVIEW</v>
      </c>
      <c r="Q6460" t="str">
        <f t="shared" si="903"/>
        <v>PASS</v>
      </c>
      <c r="R6460" t="str">
        <f t="shared" si="904"/>
        <v>PASS</v>
      </c>
      <c r="S6460" t="str">
        <f t="shared" si="905"/>
        <v>REVIEW</v>
      </c>
      <c r="T6460">
        <f t="shared" si="906"/>
        <v>90</v>
      </c>
      <c r="U6460" t="str">
        <f t="shared" si="907"/>
        <v>Low</v>
      </c>
      <c r="V6460" t="str">
        <f t="shared" si="908"/>
        <v>Invalid NDC</v>
      </c>
    </row>
    <row r="6461" spans="1:22" x14ac:dyDescent="0.3">
      <c r="A6461" t="str">
        <f>Raw_Data!A6461</f>
        <v>26082545</v>
      </c>
      <c r="B6461">
        <f>Raw_Data!B6461</f>
        <v>45681</v>
      </c>
      <c r="C6461" t="str">
        <f>Raw_Data!C6461</f>
        <v>LOSARTAN POTASSIUM 50 MG TA</v>
      </c>
      <c r="D6461" t="str">
        <f>Raw_Data!D6461</f>
        <v>65862020299</v>
      </c>
      <c r="E6461" t="str">
        <f>Raw_Data!E6461</f>
        <v>FORD, JAMES</v>
      </c>
      <c r="F6461" t="str">
        <f>Raw_Data!F6461</f>
        <v>1033117684</v>
      </c>
      <c r="G6461" t="str">
        <f>Raw_Data!H6461</f>
        <v>2</v>
      </c>
      <c r="H6461">
        <f>IFERROR(VLOOKUP(G6461,Store_Map!$A$2:$I$100,3,FALSE),"")</f>
        <v>0</v>
      </c>
      <c r="I6461">
        <f>IFERROR(VLOOKUP(G6461,Store_Map!$A$2:$I$100,4,FALSE),"")</f>
        <v>0</v>
      </c>
      <c r="J6461">
        <f>IFERROR(VLOOKUP(G6461,Store_Map!$A$2:$I$100,5,FALSE),"")</f>
        <v>0</v>
      </c>
      <c r="K6461">
        <f>IFERROR(VLOOKUP(G6461,Store_Map!$A$2:$I$100,6,FALSE),"")</f>
        <v>0</v>
      </c>
      <c r="L6461">
        <f>IFERROR(VLOOKUP(G6461,Store_Map!$A$2:$I$100,7,FALSE),"")</f>
        <v>0</v>
      </c>
      <c r="M6461">
        <f>IFERROR(VLOOKUP(G6461,Store_Map!$A$2:$I$100,8,FALSE),"")</f>
        <v>0</v>
      </c>
      <c r="N6461">
        <f t="shared" si="900"/>
        <v>0</v>
      </c>
      <c r="O6461" t="str">
        <f t="shared" si="901"/>
        <v>PASS</v>
      </c>
      <c r="P6461" t="str">
        <f t="shared" si="902"/>
        <v>PASS</v>
      </c>
      <c r="Q6461" t="str">
        <f t="shared" si="903"/>
        <v>PASS</v>
      </c>
      <c r="R6461" t="str">
        <f t="shared" si="904"/>
        <v>PASS</v>
      </c>
      <c r="S6461" t="str">
        <f t="shared" si="905"/>
        <v>PASS</v>
      </c>
      <c r="T6461">
        <f t="shared" si="906"/>
        <v>100</v>
      </c>
      <c r="U6461" t="str">
        <f t="shared" si="907"/>
        <v>Low</v>
      </c>
      <c r="V6461" t="str">
        <f t="shared" si="908"/>
        <v>Clean</v>
      </c>
    </row>
    <row r="6462" spans="1:22" x14ac:dyDescent="0.3">
      <c r="A6462" t="str">
        <f>Raw_Data!A6462</f>
        <v>26079101</v>
      </c>
      <c r="B6462">
        <f>Raw_Data!B6462</f>
        <v>45681</v>
      </c>
      <c r="C6462" t="str">
        <f>Raw_Data!C6462</f>
        <v>DUPIXENT 300 MG/2 ML PEN</v>
      </c>
      <c r="D6462" t="str">
        <f>Raw_Data!D6462</f>
        <v>24591502</v>
      </c>
      <c r="E6462" t="str">
        <f>Raw_Data!E6462</f>
        <v>THAKORE, MORGAN</v>
      </c>
      <c r="F6462" t="str">
        <f>Raw_Data!F6462</f>
        <v>1770875130</v>
      </c>
      <c r="G6462" t="str">
        <f>Raw_Data!H6462</f>
        <v>2</v>
      </c>
      <c r="H6462">
        <f>IFERROR(VLOOKUP(G6462,Store_Map!$A$2:$I$100,3,FALSE),"")</f>
        <v>0</v>
      </c>
      <c r="I6462">
        <f>IFERROR(VLOOKUP(G6462,Store_Map!$A$2:$I$100,4,FALSE),"")</f>
        <v>0</v>
      </c>
      <c r="J6462">
        <f>IFERROR(VLOOKUP(G6462,Store_Map!$A$2:$I$100,5,FALSE),"")</f>
        <v>0</v>
      </c>
      <c r="K6462">
        <f>IFERROR(VLOOKUP(G6462,Store_Map!$A$2:$I$100,6,FALSE),"")</f>
        <v>0</v>
      </c>
      <c r="L6462">
        <f>IFERROR(VLOOKUP(G6462,Store_Map!$A$2:$I$100,7,FALSE),"")</f>
        <v>0</v>
      </c>
      <c r="M6462">
        <f>IFERROR(VLOOKUP(G6462,Store_Map!$A$2:$I$100,8,FALSE),"")</f>
        <v>0</v>
      </c>
      <c r="N6462">
        <f t="shared" si="900"/>
        <v>0</v>
      </c>
      <c r="O6462" t="str">
        <f t="shared" si="901"/>
        <v>PASS</v>
      </c>
      <c r="P6462" t="str">
        <f t="shared" si="902"/>
        <v>REVIEW</v>
      </c>
      <c r="Q6462" t="str">
        <f t="shared" si="903"/>
        <v>PASS</v>
      </c>
      <c r="R6462" t="str">
        <f t="shared" si="904"/>
        <v>PASS</v>
      </c>
      <c r="S6462" t="str">
        <f t="shared" si="905"/>
        <v>REVIEW</v>
      </c>
      <c r="T6462">
        <f t="shared" si="906"/>
        <v>90</v>
      </c>
      <c r="U6462" t="str">
        <f t="shared" si="907"/>
        <v>Low</v>
      </c>
      <c r="V6462" t="str">
        <f t="shared" si="908"/>
        <v>Invalid NDC</v>
      </c>
    </row>
    <row r="6463" spans="1:22" x14ac:dyDescent="0.3">
      <c r="A6463" t="str">
        <f>Raw_Data!A6463</f>
        <v>26079051</v>
      </c>
      <c r="B6463">
        <f>Raw_Data!B6463</f>
        <v>45681</v>
      </c>
      <c r="C6463" t="str">
        <f>Raw_Data!C6463</f>
        <v>LORATADINE 10 MG TABLET</v>
      </c>
      <c r="D6463" t="str">
        <f>Raw_Data!D6463</f>
        <v>45802065087</v>
      </c>
      <c r="E6463" t="str">
        <f>Raw_Data!E6463</f>
        <v>FORD, JAMES</v>
      </c>
      <c r="F6463" t="str">
        <f>Raw_Data!F6463</f>
        <v>1033117684</v>
      </c>
      <c r="G6463" t="str">
        <f>Raw_Data!H6463</f>
        <v>2</v>
      </c>
      <c r="H6463">
        <f>IFERROR(VLOOKUP(G6463,Store_Map!$A$2:$I$100,3,FALSE),"")</f>
        <v>0</v>
      </c>
      <c r="I6463">
        <f>IFERROR(VLOOKUP(G6463,Store_Map!$A$2:$I$100,4,FALSE),"")</f>
        <v>0</v>
      </c>
      <c r="J6463">
        <f>IFERROR(VLOOKUP(G6463,Store_Map!$A$2:$I$100,5,FALSE),"")</f>
        <v>0</v>
      </c>
      <c r="K6463">
        <f>IFERROR(VLOOKUP(G6463,Store_Map!$A$2:$I$100,6,FALSE),"")</f>
        <v>0</v>
      </c>
      <c r="L6463">
        <f>IFERROR(VLOOKUP(G6463,Store_Map!$A$2:$I$100,7,FALSE),"")</f>
        <v>0</v>
      </c>
      <c r="M6463">
        <f>IFERROR(VLOOKUP(G6463,Store_Map!$A$2:$I$100,8,FALSE),"")</f>
        <v>0</v>
      </c>
      <c r="N6463">
        <f t="shared" si="900"/>
        <v>0</v>
      </c>
      <c r="O6463" t="str">
        <f t="shared" si="901"/>
        <v>PASS</v>
      </c>
      <c r="P6463" t="str">
        <f t="shared" si="902"/>
        <v>PASS</v>
      </c>
      <c r="Q6463" t="str">
        <f t="shared" si="903"/>
        <v>PASS</v>
      </c>
      <c r="R6463" t="str">
        <f t="shared" si="904"/>
        <v>PASS</v>
      </c>
      <c r="S6463" t="str">
        <f t="shared" si="905"/>
        <v>PASS</v>
      </c>
      <c r="T6463">
        <f t="shared" si="906"/>
        <v>100</v>
      </c>
      <c r="U6463" t="str">
        <f t="shared" si="907"/>
        <v>Low</v>
      </c>
      <c r="V6463" t="str">
        <f t="shared" si="908"/>
        <v>Clean</v>
      </c>
    </row>
    <row r="6464" spans="1:22" x14ac:dyDescent="0.3">
      <c r="A6464" t="str">
        <f>Raw_Data!A6464</f>
        <v>26079050</v>
      </c>
      <c r="B6464">
        <f>Raw_Data!B6464</f>
        <v>45681</v>
      </c>
      <c r="C6464" t="str">
        <f>Raw_Data!C6464</f>
        <v>MONTELUKAST SOD 10 MG TABLE</v>
      </c>
      <c r="D6464" t="str">
        <f>Raw_Data!D6464</f>
        <v>31722072610</v>
      </c>
      <c r="E6464" t="str">
        <f>Raw_Data!E6464</f>
        <v>FORD, JAMES</v>
      </c>
      <c r="F6464" t="str">
        <f>Raw_Data!F6464</f>
        <v>1033117684</v>
      </c>
      <c r="G6464" t="str">
        <f>Raw_Data!H6464</f>
        <v>2</v>
      </c>
      <c r="H6464">
        <f>IFERROR(VLOOKUP(G6464,Store_Map!$A$2:$I$100,3,FALSE),"")</f>
        <v>0</v>
      </c>
      <c r="I6464">
        <f>IFERROR(VLOOKUP(G6464,Store_Map!$A$2:$I$100,4,FALSE),"")</f>
        <v>0</v>
      </c>
      <c r="J6464">
        <f>IFERROR(VLOOKUP(G6464,Store_Map!$A$2:$I$100,5,FALSE),"")</f>
        <v>0</v>
      </c>
      <c r="K6464">
        <f>IFERROR(VLOOKUP(G6464,Store_Map!$A$2:$I$100,6,FALSE),"")</f>
        <v>0</v>
      </c>
      <c r="L6464">
        <f>IFERROR(VLOOKUP(G6464,Store_Map!$A$2:$I$100,7,FALSE),"")</f>
        <v>0</v>
      </c>
      <c r="M6464">
        <f>IFERROR(VLOOKUP(G6464,Store_Map!$A$2:$I$100,8,FALSE),"")</f>
        <v>0</v>
      </c>
      <c r="N6464">
        <f t="shared" si="900"/>
        <v>0</v>
      </c>
      <c r="O6464" t="str">
        <f t="shared" si="901"/>
        <v>PASS</v>
      </c>
      <c r="P6464" t="str">
        <f t="shared" si="902"/>
        <v>PASS</v>
      </c>
      <c r="Q6464" t="str">
        <f t="shared" si="903"/>
        <v>PASS</v>
      </c>
      <c r="R6464" t="str">
        <f t="shared" si="904"/>
        <v>PASS</v>
      </c>
      <c r="S6464" t="str">
        <f t="shared" si="905"/>
        <v>PASS</v>
      </c>
      <c r="T6464">
        <f t="shared" si="906"/>
        <v>100</v>
      </c>
      <c r="U6464" t="str">
        <f t="shared" si="907"/>
        <v>Low</v>
      </c>
      <c r="V6464" t="str">
        <f t="shared" si="908"/>
        <v>Clean</v>
      </c>
    </row>
    <row r="6465" spans="1:22" x14ac:dyDescent="0.3">
      <c r="A6465" t="str">
        <f>Raw_Data!A6465</f>
        <v>26079049</v>
      </c>
      <c r="B6465">
        <f>Raw_Data!B6465</f>
        <v>45681</v>
      </c>
      <c r="C6465" t="str">
        <f>Raw_Data!C6465</f>
        <v>OMEPRAZOLE DR 20 MG CAPSULE</v>
      </c>
      <c r="D6465" t="str">
        <f>Raw_Data!D6465</f>
        <v>68462039610</v>
      </c>
      <c r="E6465" t="str">
        <f>Raw_Data!E6465</f>
        <v>FORD, JAMES</v>
      </c>
      <c r="F6465" t="str">
        <f>Raw_Data!F6465</f>
        <v>1033117684</v>
      </c>
      <c r="G6465" t="str">
        <f>Raw_Data!H6465</f>
        <v>2</v>
      </c>
      <c r="H6465">
        <f>IFERROR(VLOOKUP(G6465,Store_Map!$A$2:$I$100,3,FALSE),"")</f>
        <v>0</v>
      </c>
      <c r="I6465">
        <f>IFERROR(VLOOKUP(G6465,Store_Map!$A$2:$I$100,4,FALSE),"")</f>
        <v>0</v>
      </c>
      <c r="J6465">
        <f>IFERROR(VLOOKUP(G6465,Store_Map!$A$2:$I$100,5,FALSE),"")</f>
        <v>0</v>
      </c>
      <c r="K6465">
        <f>IFERROR(VLOOKUP(G6465,Store_Map!$A$2:$I$100,6,FALSE),"")</f>
        <v>0</v>
      </c>
      <c r="L6465">
        <f>IFERROR(VLOOKUP(G6465,Store_Map!$A$2:$I$100,7,FALSE),"")</f>
        <v>0</v>
      </c>
      <c r="M6465">
        <f>IFERROR(VLOOKUP(G6465,Store_Map!$A$2:$I$100,8,FALSE),"")</f>
        <v>0</v>
      </c>
      <c r="N6465">
        <f t="shared" si="900"/>
        <v>0</v>
      </c>
      <c r="O6465" t="str">
        <f t="shared" si="901"/>
        <v>PASS</v>
      </c>
      <c r="P6465" t="str">
        <f t="shared" si="902"/>
        <v>PASS</v>
      </c>
      <c r="Q6465" t="str">
        <f t="shared" si="903"/>
        <v>PASS</v>
      </c>
      <c r="R6465" t="str">
        <f t="shared" si="904"/>
        <v>PASS</v>
      </c>
      <c r="S6465" t="str">
        <f t="shared" si="905"/>
        <v>PASS</v>
      </c>
      <c r="T6465">
        <f t="shared" si="906"/>
        <v>100</v>
      </c>
      <c r="U6465" t="str">
        <f t="shared" si="907"/>
        <v>Low</v>
      </c>
      <c r="V6465" t="str">
        <f t="shared" si="908"/>
        <v>Clean</v>
      </c>
    </row>
    <row r="6466" spans="1:22" x14ac:dyDescent="0.3">
      <c r="A6466" t="str">
        <f>Raw_Data!A6466</f>
        <v>26079038</v>
      </c>
      <c r="B6466">
        <f>Raw_Data!B6466</f>
        <v>45681</v>
      </c>
      <c r="C6466" t="str">
        <f>Raw_Data!C6466</f>
        <v>VENTOLIN HFA 90 MCG INHALER</v>
      </c>
      <c r="D6466" t="str">
        <f>Raw_Data!D6466</f>
        <v>173068220</v>
      </c>
      <c r="E6466" t="str">
        <f>Raw_Data!E6466</f>
        <v>FORD, JAMES</v>
      </c>
      <c r="F6466" t="str">
        <f>Raw_Data!F6466</f>
        <v>1033117684</v>
      </c>
      <c r="G6466" t="str">
        <f>Raw_Data!H6466</f>
        <v>2</v>
      </c>
      <c r="H6466">
        <f>IFERROR(VLOOKUP(G6466,Store_Map!$A$2:$I$100,3,FALSE),"")</f>
        <v>0</v>
      </c>
      <c r="I6466">
        <f>IFERROR(VLOOKUP(G6466,Store_Map!$A$2:$I$100,4,FALSE),"")</f>
        <v>0</v>
      </c>
      <c r="J6466">
        <f>IFERROR(VLOOKUP(G6466,Store_Map!$A$2:$I$100,5,FALSE),"")</f>
        <v>0</v>
      </c>
      <c r="K6466">
        <f>IFERROR(VLOOKUP(G6466,Store_Map!$A$2:$I$100,6,FALSE),"")</f>
        <v>0</v>
      </c>
      <c r="L6466">
        <f>IFERROR(VLOOKUP(G6466,Store_Map!$A$2:$I$100,7,FALSE),"")</f>
        <v>0</v>
      </c>
      <c r="M6466">
        <f>IFERROR(VLOOKUP(G6466,Store_Map!$A$2:$I$100,8,FALSE),"")</f>
        <v>0</v>
      </c>
      <c r="N6466">
        <f t="shared" ref="N6466:N6529" si="909">COUNTBLANK(A6466:M6466)</f>
        <v>0</v>
      </c>
      <c r="O6466" t="str">
        <f t="shared" ref="O6466:O6529" si="910">IF(AND(F6466&lt;&gt;"",LEN(F6466)=10,ISNUMBER(--F6466)),"PASS","REVIEW")</f>
        <v>PASS</v>
      </c>
      <c r="P6466" t="str">
        <f t="shared" ref="P6466:P6529" si="911">IF(AND(D6466&lt;&gt;"",OR(LEN(D6466)=10,LEN(D6466)=11),ISNUMBER(--D6466)),"PASS","REVIEW")</f>
        <v>REVIEW</v>
      </c>
      <c r="Q6466" t="str">
        <f t="shared" ref="Q6466:Q6529" si="912">IF(H6466&lt;&gt;"","PASS","REVIEW")</f>
        <v>PASS</v>
      </c>
      <c r="R6466" t="str">
        <f t="shared" ref="R6466:R6529" si="913">IF(AND(I6466&lt;&gt;"",J6466&lt;&gt;"",K6466&lt;&gt;"",L6466&lt;&gt;"",M6466&lt;&gt;""),"PASS","REVIEW")</f>
        <v>PASS</v>
      </c>
      <c r="S6466" t="str">
        <f t="shared" ref="S6466:S6529" si="914">IF(OR(N6466&gt;0,O6466="REVIEW",P6466="REVIEW",Q6466="REVIEW",R6466="REVIEW"),"REVIEW","PASS")</f>
        <v>REVIEW</v>
      </c>
      <c r="T6466">
        <f t="shared" ref="T6466:T6529" si="915">MAX(0,100-(N6466*5)-IF(O6466="REVIEW",15,0)-IF(P6466="REVIEW",10,0)-IF(Q6466="REVIEW",10,0)-IF(R6466="REVIEW",20,0))</f>
        <v>90</v>
      </c>
      <c r="U6466" t="str">
        <f t="shared" ref="U6466:U6529" si="916">IF(T6466&gt;=90,"Low",IF(T6466&gt;=70,"Medium","High"))</f>
        <v>Low</v>
      </c>
      <c r="V6466" t="str">
        <f t="shared" ref="V6466:V6529" si="917">IF(N6466&gt;0,"Missing required fields",IF(O6466="REVIEW","Invalid provider NPI",IF(P6466="REVIEW","Invalid NDC",IF(Q6466="REVIEW","Store mapping incomplete",IF(R6466="REVIEW","Entity mapping incomplete","Clean")))))</f>
        <v>Invalid NDC</v>
      </c>
    </row>
    <row r="6467" spans="1:22" x14ac:dyDescent="0.3">
      <c r="A6467" t="str">
        <f>Raw_Data!A6467</f>
        <v>26079036</v>
      </c>
      <c r="B6467">
        <f>Raw_Data!B6467</f>
        <v>45681</v>
      </c>
      <c r="C6467" t="str">
        <f>Raw_Data!C6467</f>
        <v>MELOXICAM 15 MG TABLET</v>
      </c>
      <c r="D6467" t="str">
        <f>Raw_Data!D6467</f>
        <v>69097015912</v>
      </c>
      <c r="E6467" t="str">
        <f>Raw_Data!E6467</f>
        <v>FORD, JAMES</v>
      </c>
      <c r="F6467" t="str">
        <f>Raw_Data!F6467</f>
        <v>1033117684</v>
      </c>
      <c r="G6467" t="str">
        <f>Raw_Data!H6467</f>
        <v>2</v>
      </c>
      <c r="H6467">
        <f>IFERROR(VLOOKUP(G6467,Store_Map!$A$2:$I$100,3,FALSE),"")</f>
        <v>0</v>
      </c>
      <c r="I6467">
        <f>IFERROR(VLOOKUP(G6467,Store_Map!$A$2:$I$100,4,FALSE),"")</f>
        <v>0</v>
      </c>
      <c r="J6467">
        <f>IFERROR(VLOOKUP(G6467,Store_Map!$A$2:$I$100,5,FALSE),"")</f>
        <v>0</v>
      </c>
      <c r="K6467">
        <f>IFERROR(VLOOKUP(G6467,Store_Map!$A$2:$I$100,6,FALSE),"")</f>
        <v>0</v>
      </c>
      <c r="L6467">
        <f>IFERROR(VLOOKUP(G6467,Store_Map!$A$2:$I$100,7,FALSE),"")</f>
        <v>0</v>
      </c>
      <c r="M6467">
        <f>IFERROR(VLOOKUP(G6467,Store_Map!$A$2:$I$100,8,FALSE),"")</f>
        <v>0</v>
      </c>
      <c r="N6467">
        <f t="shared" si="909"/>
        <v>0</v>
      </c>
      <c r="O6467" t="str">
        <f t="shared" si="910"/>
        <v>PASS</v>
      </c>
      <c r="P6467" t="str">
        <f t="shared" si="911"/>
        <v>PASS</v>
      </c>
      <c r="Q6467" t="str">
        <f t="shared" si="912"/>
        <v>PASS</v>
      </c>
      <c r="R6467" t="str">
        <f t="shared" si="913"/>
        <v>PASS</v>
      </c>
      <c r="S6467" t="str">
        <f t="shared" si="914"/>
        <v>PASS</v>
      </c>
      <c r="T6467">
        <f t="shared" si="915"/>
        <v>100</v>
      </c>
      <c r="U6467" t="str">
        <f t="shared" si="916"/>
        <v>Low</v>
      </c>
      <c r="V6467" t="str">
        <f t="shared" si="917"/>
        <v>Clean</v>
      </c>
    </row>
    <row r="6468" spans="1:22" x14ac:dyDescent="0.3">
      <c r="A6468" t="str">
        <f>Raw_Data!A6468</f>
        <v>26085151</v>
      </c>
      <c r="B6468">
        <f>Raw_Data!B6468</f>
        <v>45681</v>
      </c>
      <c r="C6468" t="str">
        <f>Raw_Data!C6468</f>
        <v>NOVOLOG 100 UNIT/ML FLEXPEN</v>
      </c>
      <c r="D6468" t="str">
        <f>Raw_Data!D6468</f>
        <v>169633910</v>
      </c>
      <c r="E6468" t="str">
        <f>Raw_Data!E6468</f>
        <v>PEDERSEN, JENNIFER</v>
      </c>
      <c r="F6468" t="str">
        <f>Raw_Data!F6468</f>
        <v>1073606661</v>
      </c>
      <c r="G6468" t="str">
        <f>Raw_Data!H6468</f>
        <v>2</v>
      </c>
      <c r="H6468">
        <f>IFERROR(VLOOKUP(G6468,Store_Map!$A$2:$I$100,3,FALSE),"")</f>
        <v>0</v>
      </c>
      <c r="I6468">
        <f>IFERROR(VLOOKUP(G6468,Store_Map!$A$2:$I$100,4,FALSE),"")</f>
        <v>0</v>
      </c>
      <c r="J6468">
        <f>IFERROR(VLOOKUP(G6468,Store_Map!$A$2:$I$100,5,FALSE),"")</f>
        <v>0</v>
      </c>
      <c r="K6468">
        <f>IFERROR(VLOOKUP(G6468,Store_Map!$A$2:$I$100,6,FALSE),"")</f>
        <v>0</v>
      </c>
      <c r="L6468">
        <f>IFERROR(VLOOKUP(G6468,Store_Map!$A$2:$I$100,7,FALSE),"")</f>
        <v>0</v>
      </c>
      <c r="M6468">
        <f>IFERROR(VLOOKUP(G6468,Store_Map!$A$2:$I$100,8,FALSE),"")</f>
        <v>0</v>
      </c>
      <c r="N6468">
        <f t="shared" si="909"/>
        <v>0</v>
      </c>
      <c r="O6468" t="str">
        <f t="shared" si="910"/>
        <v>PASS</v>
      </c>
      <c r="P6468" t="str">
        <f t="shared" si="911"/>
        <v>REVIEW</v>
      </c>
      <c r="Q6468" t="str">
        <f t="shared" si="912"/>
        <v>PASS</v>
      </c>
      <c r="R6468" t="str">
        <f t="shared" si="913"/>
        <v>PASS</v>
      </c>
      <c r="S6468" t="str">
        <f t="shared" si="914"/>
        <v>REVIEW</v>
      </c>
      <c r="T6468">
        <f t="shared" si="915"/>
        <v>90</v>
      </c>
      <c r="U6468" t="str">
        <f t="shared" si="916"/>
        <v>Low</v>
      </c>
      <c r="V6468" t="str">
        <f t="shared" si="917"/>
        <v>Invalid NDC</v>
      </c>
    </row>
    <row r="6469" spans="1:22" x14ac:dyDescent="0.3">
      <c r="A6469" t="str">
        <f>Raw_Data!A6469</f>
        <v>26072672</v>
      </c>
      <c r="B6469">
        <f>Raw_Data!B6469</f>
        <v>45681</v>
      </c>
      <c r="C6469" t="str">
        <f>Raw_Data!C6469</f>
        <v>FLUTICASONE PROP 50 MCG SPR</v>
      </c>
      <c r="D6469" t="str">
        <f>Raw_Data!D6469</f>
        <v>60505082901</v>
      </c>
      <c r="E6469" t="str">
        <f>Raw_Data!E6469</f>
        <v>FORD, JAMES</v>
      </c>
      <c r="F6469" t="str">
        <f>Raw_Data!F6469</f>
        <v>1033117684</v>
      </c>
      <c r="G6469" t="str">
        <f>Raw_Data!H6469</f>
        <v>2</v>
      </c>
      <c r="H6469">
        <f>IFERROR(VLOOKUP(G6469,Store_Map!$A$2:$I$100,3,FALSE),"")</f>
        <v>0</v>
      </c>
      <c r="I6469">
        <f>IFERROR(VLOOKUP(G6469,Store_Map!$A$2:$I$100,4,FALSE),"")</f>
        <v>0</v>
      </c>
      <c r="J6469">
        <f>IFERROR(VLOOKUP(G6469,Store_Map!$A$2:$I$100,5,FALSE),"")</f>
        <v>0</v>
      </c>
      <c r="K6469">
        <f>IFERROR(VLOOKUP(G6469,Store_Map!$A$2:$I$100,6,FALSE),"")</f>
        <v>0</v>
      </c>
      <c r="L6469">
        <f>IFERROR(VLOOKUP(G6469,Store_Map!$A$2:$I$100,7,FALSE),"")</f>
        <v>0</v>
      </c>
      <c r="M6469">
        <f>IFERROR(VLOOKUP(G6469,Store_Map!$A$2:$I$100,8,FALSE),"")</f>
        <v>0</v>
      </c>
      <c r="N6469">
        <f t="shared" si="909"/>
        <v>0</v>
      </c>
      <c r="O6469" t="str">
        <f t="shared" si="910"/>
        <v>PASS</v>
      </c>
      <c r="P6469" t="str">
        <f t="shared" si="911"/>
        <v>PASS</v>
      </c>
      <c r="Q6469" t="str">
        <f t="shared" si="912"/>
        <v>PASS</v>
      </c>
      <c r="R6469" t="str">
        <f t="shared" si="913"/>
        <v>PASS</v>
      </c>
      <c r="S6469" t="str">
        <f t="shared" si="914"/>
        <v>PASS</v>
      </c>
      <c r="T6469">
        <f t="shared" si="915"/>
        <v>100</v>
      </c>
      <c r="U6469" t="str">
        <f t="shared" si="916"/>
        <v>Low</v>
      </c>
      <c r="V6469" t="str">
        <f t="shared" si="917"/>
        <v>Clean</v>
      </c>
    </row>
    <row r="6470" spans="1:22" x14ac:dyDescent="0.3">
      <c r="A6470" t="str">
        <f>Raw_Data!A6470</f>
        <v>26072663</v>
      </c>
      <c r="B6470">
        <f>Raw_Data!B6470</f>
        <v>45681</v>
      </c>
      <c r="C6470" t="str">
        <f>Raw_Data!C6470</f>
        <v>FENOFIBRATE 145 MG TABLET</v>
      </c>
      <c r="D6470" t="str">
        <f>Raw_Data!D6470</f>
        <v>43547043109</v>
      </c>
      <c r="E6470" t="str">
        <f>Raw_Data!E6470</f>
        <v>FORD, JAMES</v>
      </c>
      <c r="F6470" t="str">
        <f>Raw_Data!F6470</f>
        <v>1033117684</v>
      </c>
      <c r="G6470" t="str">
        <f>Raw_Data!H6470</f>
        <v>2</v>
      </c>
      <c r="H6470">
        <f>IFERROR(VLOOKUP(G6470,Store_Map!$A$2:$I$100,3,FALSE),"")</f>
        <v>0</v>
      </c>
      <c r="I6470">
        <f>IFERROR(VLOOKUP(G6470,Store_Map!$A$2:$I$100,4,FALSE),"")</f>
        <v>0</v>
      </c>
      <c r="J6470">
        <f>IFERROR(VLOOKUP(G6470,Store_Map!$A$2:$I$100,5,FALSE),"")</f>
        <v>0</v>
      </c>
      <c r="K6470">
        <f>IFERROR(VLOOKUP(G6470,Store_Map!$A$2:$I$100,6,FALSE),"")</f>
        <v>0</v>
      </c>
      <c r="L6470">
        <f>IFERROR(VLOOKUP(G6470,Store_Map!$A$2:$I$100,7,FALSE),"")</f>
        <v>0</v>
      </c>
      <c r="M6470">
        <f>IFERROR(VLOOKUP(G6470,Store_Map!$A$2:$I$100,8,FALSE),"")</f>
        <v>0</v>
      </c>
      <c r="N6470">
        <f t="shared" si="909"/>
        <v>0</v>
      </c>
      <c r="O6470" t="str">
        <f t="shared" si="910"/>
        <v>PASS</v>
      </c>
      <c r="P6470" t="str">
        <f t="shared" si="911"/>
        <v>PASS</v>
      </c>
      <c r="Q6470" t="str">
        <f t="shared" si="912"/>
        <v>PASS</v>
      </c>
      <c r="R6470" t="str">
        <f t="shared" si="913"/>
        <v>PASS</v>
      </c>
      <c r="S6470" t="str">
        <f t="shared" si="914"/>
        <v>PASS</v>
      </c>
      <c r="T6470">
        <f t="shared" si="915"/>
        <v>100</v>
      </c>
      <c r="U6470" t="str">
        <f t="shared" si="916"/>
        <v>Low</v>
      </c>
      <c r="V6470" t="str">
        <f t="shared" si="917"/>
        <v>Clean</v>
      </c>
    </row>
    <row r="6471" spans="1:22" x14ac:dyDescent="0.3">
      <c r="A6471" t="str">
        <f>Raw_Data!A6471</f>
        <v>26072660</v>
      </c>
      <c r="B6471">
        <f>Raw_Data!B6471</f>
        <v>45681</v>
      </c>
      <c r="C6471" t="str">
        <f>Raw_Data!C6471</f>
        <v>FUROSEMIDE 20 MG TABLET</v>
      </c>
      <c r="D6471" t="str">
        <f>Raw_Data!D6471</f>
        <v>69315011610</v>
      </c>
      <c r="E6471" t="str">
        <f>Raw_Data!E6471</f>
        <v>FORD, JAMES</v>
      </c>
      <c r="F6471" t="str">
        <f>Raw_Data!F6471</f>
        <v>1033117684</v>
      </c>
      <c r="G6471" t="str">
        <f>Raw_Data!H6471</f>
        <v>2</v>
      </c>
      <c r="H6471">
        <f>IFERROR(VLOOKUP(G6471,Store_Map!$A$2:$I$100,3,FALSE),"")</f>
        <v>0</v>
      </c>
      <c r="I6471">
        <f>IFERROR(VLOOKUP(G6471,Store_Map!$A$2:$I$100,4,FALSE),"")</f>
        <v>0</v>
      </c>
      <c r="J6471">
        <f>IFERROR(VLOOKUP(G6471,Store_Map!$A$2:$I$100,5,FALSE),"")</f>
        <v>0</v>
      </c>
      <c r="K6471">
        <f>IFERROR(VLOOKUP(G6471,Store_Map!$A$2:$I$100,6,FALSE),"")</f>
        <v>0</v>
      </c>
      <c r="L6471">
        <f>IFERROR(VLOOKUP(G6471,Store_Map!$A$2:$I$100,7,FALSE),"")</f>
        <v>0</v>
      </c>
      <c r="M6471">
        <f>IFERROR(VLOOKUP(G6471,Store_Map!$A$2:$I$100,8,FALSE),"")</f>
        <v>0</v>
      </c>
      <c r="N6471">
        <f t="shared" si="909"/>
        <v>0</v>
      </c>
      <c r="O6471" t="str">
        <f t="shared" si="910"/>
        <v>PASS</v>
      </c>
      <c r="P6471" t="str">
        <f t="shared" si="911"/>
        <v>PASS</v>
      </c>
      <c r="Q6471" t="str">
        <f t="shared" si="912"/>
        <v>PASS</v>
      </c>
      <c r="R6471" t="str">
        <f t="shared" si="913"/>
        <v>PASS</v>
      </c>
      <c r="S6471" t="str">
        <f t="shared" si="914"/>
        <v>PASS</v>
      </c>
      <c r="T6471">
        <f t="shared" si="915"/>
        <v>100</v>
      </c>
      <c r="U6471" t="str">
        <f t="shared" si="916"/>
        <v>Low</v>
      </c>
      <c r="V6471" t="str">
        <f t="shared" si="917"/>
        <v>Clean</v>
      </c>
    </row>
    <row r="6472" spans="1:22" x14ac:dyDescent="0.3">
      <c r="A6472" t="str">
        <f>Raw_Data!A6472</f>
        <v>26085152</v>
      </c>
      <c r="B6472">
        <f>Raw_Data!B6472</f>
        <v>45681</v>
      </c>
      <c r="C6472" t="str">
        <f>Raw_Data!C6472</f>
        <v>TRESIBA FLEXTOUCH 200 UNIT/</v>
      </c>
      <c r="D6472" t="str">
        <f>Raw_Data!D6472</f>
        <v>169255013</v>
      </c>
      <c r="E6472" t="str">
        <f>Raw_Data!E6472</f>
        <v>PEDERSEN, JENNIFER</v>
      </c>
      <c r="F6472" t="str">
        <f>Raw_Data!F6472</f>
        <v>1073606661</v>
      </c>
      <c r="G6472" t="str">
        <f>Raw_Data!H6472</f>
        <v>2</v>
      </c>
      <c r="H6472">
        <f>IFERROR(VLOOKUP(G6472,Store_Map!$A$2:$I$100,3,FALSE),"")</f>
        <v>0</v>
      </c>
      <c r="I6472">
        <f>IFERROR(VLOOKUP(G6472,Store_Map!$A$2:$I$100,4,FALSE),"")</f>
        <v>0</v>
      </c>
      <c r="J6472">
        <f>IFERROR(VLOOKUP(G6472,Store_Map!$A$2:$I$100,5,FALSE),"")</f>
        <v>0</v>
      </c>
      <c r="K6472">
        <f>IFERROR(VLOOKUP(G6472,Store_Map!$A$2:$I$100,6,FALSE),"")</f>
        <v>0</v>
      </c>
      <c r="L6472">
        <f>IFERROR(VLOOKUP(G6472,Store_Map!$A$2:$I$100,7,FALSE),"")</f>
        <v>0</v>
      </c>
      <c r="M6472">
        <f>IFERROR(VLOOKUP(G6472,Store_Map!$A$2:$I$100,8,FALSE),"")</f>
        <v>0</v>
      </c>
      <c r="N6472">
        <f t="shared" si="909"/>
        <v>0</v>
      </c>
      <c r="O6472" t="str">
        <f t="shared" si="910"/>
        <v>PASS</v>
      </c>
      <c r="P6472" t="str">
        <f t="shared" si="911"/>
        <v>REVIEW</v>
      </c>
      <c r="Q6472" t="str">
        <f t="shared" si="912"/>
        <v>PASS</v>
      </c>
      <c r="R6472" t="str">
        <f t="shared" si="913"/>
        <v>PASS</v>
      </c>
      <c r="S6472" t="str">
        <f t="shared" si="914"/>
        <v>REVIEW</v>
      </c>
      <c r="T6472">
        <f t="shared" si="915"/>
        <v>90</v>
      </c>
      <c r="U6472" t="str">
        <f t="shared" si="916"/>
        <v>Low</v>
      </c>
      <c r="V6472" t="str">
        <f t="shared" si="917"/>
        <v>Invalid NDC</v>
      </c>
    </row>
    <row r="6473" spans="1:22" x14ac:dyDescent="0.3">
      <c r="A6473" t="str">
        <f>Raw_Data!A6473</f>
        <v>26085153</v>
      </c>
      <c r="B6473">
        <f>Raw_Data!B6473</f>
        <v>45681</v>
      </c>
      <c r="C6473" t="str">
        <f>Raw_Data!C6473</f>
        <v>ATORVASTATIN 80 MG TABLET</v>
      </c>
      <c r="D6473" t="str">
        <f>Raw_Data!D6473</f>
        <v>378395377</v>
      </c>
      <c r="E6473" t="str">
        <f>Raw_Data!E6473</f>
        <v>BYNE, EDMUND</v>
      </c>
      <c r="F6473" t="str">
        <f>Raw_Data!F6473</f>
        <v>1033186648</v>
      </c>
      <c r="G6473" t="str">
        <f>Raw_Data!H6473</f>
        <v>2</v>
      </c>
      <c r="H6473">
        <f>IFERROR(VLOOKUP(G6473,Store_Map!$A$2:$I$100,3,FALSE),"")</f>
        <v>0</v>
      </c>
      <c r="I6473">
        <f>IFERROR(VLOOKUP(G6473,Store_Map!$A$2:$I$100,4,FALSE),"")</f>
        <v>0</v>
      </c>
      <c r="J6473">
        <f>IFERROR(VLOOKUP(G6473,Store_Map!$A$2:$I$100,5,FALSE),"")</f>
        <v>0</v>
      </c>
      <c r="K6473">
        <f>IFERROR(VLOOKUP(G6473,Store_Map!$A$2:$I$100,6,FALSE),"")</f>
        <v>0</v>
      </c>
      <c r="L6473">
        <f>IFERROR(VLOOKUP(G6473,Store_Map!$A$2:$I$100,7,FALSE),"")</f>
        <v>0</v>
      </c>
      <c r="M6473">
        <f>IFERROR(VLOOKUP(G6473,Store_Map!$A$2:$I$100,8,FALSE),"")</f>
        <v>0</v>
      </c>
      <c r="N6473">
        <f t="shared" si="909"/>
        <v>0</v>
      </c>
      <c r="O6473" t="str">
        <f t="shared" si="910"/>
        <v>PASS</v>
      </c>
      <c r="P6473" t="str">
        <f t="shared" si="911"/>
        <v>REVIEW</v>
      </c>
      <c r="Q6473" t="str">
        <f t="shared" si="912"/>
        <v>PASS</v>
      </c>
      <c r="R6473" t="str">
        <f t="shared" si="913"/>
        <v>PASS</v>
      </c>
      <c r="S6473" t="str">
        <f t="shared" si="914"/>
        <v>REVIEW</v>
      </c>
      <c r="T6473">
        <f t="shared" si="915"/>
        <v>90</v>
      </c>
      <c r="U6473" t="str">
        <f t="shared" si="916"/>
        <v>Low</v>
      </c>
      <c r="V6473" t="str">
        <f t="shared" si="917"/>
        <v>Invalid NDC</v>
      </c>
    </row>
    <row r="6474" spans="1:22" x14ac:dyDescent="0.3">
      <c r="A6474" t="str">
        <f>Raw_Data!A6474</f>
        <v>26085154</v>
      </c>
      <c r="B6474">
        <f>Raw_Data!B6474</f>
        <v>45681</v>
      </c>
      <c r="C6474" t="str">
        <f>Raw_Data!C6474</f>
        <v>LISINOPRIL 20 MG TABLET</v>
      </c>
      <c r="D6474" t="str">
        <f>Raw_Data!D6474</f>
        <v>68180098103</v>
      </c>
      <c r="E6474" t="str">
        <f>Raw_Data!E6474</f>
        <v>FORD, JAMES</v>
      </c>
      <c r="F6474" t="str">
        <f>Raw_Data!F6474</f>
        <v>1033117684</v>
      </c>
      <c r="G6474" t="str">
        <f>Raw_Data!H6474</f>
        <v>2</v>
      </c>
      <c r="H6474">
        <f>IFERROR(VLOOKUP(G6474,Store_Map!$A$2:$I$100,3,FALSE),"")</f>
        <v>0</v>
      </c>
      <c r="I6474">
        <f>IFERROR(VLOOKUP(G6474,Store_Map!$A$2:$I$100,4,FALSE),"")</f>
        <v>0</v>
      </c>
      <c r="J6474">
        <f>IFERROR(VLOOKUP(G6474,Store_Map!$A$2:$I$100,5,FALSE),"")</f>
        <v>0</v>
      </c>
      <c r="K6474">
        <f>IFERROR(VLOOKUP(G6474,Store_Map!$A$2:$I$100,6,FALSE),"")</f>
        <v>0</v>
      </c>
      <c r="L6474">
        <f>IFERROR(VLOOKUP(G6474,Store_Map!$A$2:$I$100,7,FALSE),"")</f>
        <v>0</v>
      </c>
      <c r="M6474">
        <f>IFERROR(VLOOKUP(G6474,Store_Map!$A$2:$I$100,8,FALSE),"")</f>
        <v>0</v>
      </c>
      <c r="N6474">
        <f t="shared" si="909"/>
        <v>0</v>
      </c>
      <c r="O6474" t="str">
        <f t="shared" si="910"/>
        <v>PASS</v>
      </c>
      <c r="P6474" t="str">
        <f t="shared" si="911"/>
        <v>PASS</v>
      </c>
      <c r="Q6474" t="str">
        <f t="shared" si="912"/>
        <v>PASS</v>
      </c>
      <c r="R6474" t="str">
        <f t="shared" si="913"/>
        <v>PASS</v>
      </c>
      <c r="S6474" t="str">
        <f t="shared" si="914"/>
        <v>PASS</v>
      </c>
      <c r="T6474">
        <f t="shared" si="915"/>
        <v>100</v>
      </c>
      <c r="U6474" t="str">
        <f t="shared" si="916"/>
        <v>Low</v>
      </c>
      <c r="V6474" t="str">
        <f t="shared" si="917"/>
        <v>Clean</v>
      </c>
    </row>
    <row r="6475" spans="1:22" x14ac:dyDescent="0.3">
      <c r="A6475" t="str">
        <f>Raw_Data!A6475</f>
        <v>26085156</v>
      </c>
      <c r="B6475">
        <f>Raw_Data!B6475</f>
        <v>45681</v>
      </c>
      <c r="C6475" t="str">
        <f>Raw_Data!C6475</f>
        <v>IBUPROFEN 600 MG TABLET</v>
      </c>
      <c r="D6475" t="str">
        <f>Raw_Data!D6475</f>
        <v>67877032001</v>
      </c>
      <c r="E6475" t="str">
        <f>Raw_Data!E6475</f>
        <v>BYNE, EDMUND</v>
      </c>
      <c r="F6475" t="str">
        <f>Raw_Data!F6475</f>
        <v>1033186648</v>
      </c>
      <c r="G6475" t="str">
        <f>Raw_Data!H6475</f>
        <v>2</v>
      </c>
      <c r="H6475">
        <f>IFERROR(VLOOKUP(G6475,Store_Map!$A$2:$I$100,3,FALSE),"")</f>
        <v>0</v>
      </c>
      <c r="I6475">
        <f>IFERROR(VLOOKUP(G6475,Store_Map!$A$2:$I$100,4,FALSE),"")</f>
        <v>0</v>
      </c>
      <c r="J6475">
        <f>IFERROR(VLOOKUP(G6475,Store_Map!$A$2:$I$100,5,FALSE),"")</f>
        <v>0</v>
      </c>
      <c r="K6475">
        <f>IFERROR(VLOOKUP(G6475,Store_Map!$A$2:$I$100,6,FALSE),"")</f>
        <v>0</v>
      </c>
      <c r="L6475">
        <f>IFERROR(VLOOKUP(G6475,Store_Map!$A$2:$I$100,7,FALSE),"")</f>
        <v>0</v>
      </c>
      <c r="M6475">
        <f>IFERROR(VLOOKUP(G6475,Store_Map!$A$2:$I$100,8,FALSE),"")</f>
        <v>0</v>
      </c>
      <c r="N6475">
        <f t="shared" si="909"/>
        <v>0</v>
      </c>
      <c r="O6475" t="str">
        <f t="shared" si="910"/>
        <v>PASS</v>
      </c>
      <c r="P6475" t="str">
        <f t="shared" si="911"/>
        <v>PASS</v>
      </c>
      <c r="Q6475" t="str">
        <f t="shared" si="912"/>
        <v>PASS</v>
      </c>
      <c r="R6475" t="str">
        <f t="shared" si="913"/>
        <v>PASS</v>
      </c>
      <c r="S6475" t="str">
        <f t="shared" si="914"/>
        <v>PASS</v>
      </c>
      <c r="T6475">
        <f t="shared" si="915"/>
        <v>100</v>
      </c>
      <c r="U6475" t="str">
        <f t="shared" si="916"/>
        <v>Low</v>
      </c>
      <c r="V6475" t="str">
        <f t="shared" si="917"/>
        <v>Clean</v>
      </c>
    </row>
    <row r="6476" spans="1:22" x14ac:dyDescent="0.3">
      <c r="A6476" t="str">
        <f>Raw_Data!A6476</f>
        <v>26085157</v>
      </c>
      <c r="B6476">
        <f>Raw_Data!B6476</f>
        <v>45681</v>
      </c>
      <c r="C6476" t="str">
        <f>Raw_Data!C6476</f>
        <v>ESCITALOPRAM 10 MG TABLET</v>
      </c>
      <c r="D6476" t="str">
        <f>Raw_Data!D6476</f>
        <v>65862037401</v>
      </c>
      <c r="E6476" t="str">
        <f>Raw_Data!E6476</f>
        <v>BYNE, EDMUND</v>
      </c>
      <c r="F6476" t="str">
        <f>Raw_Data!F6476</f>
        <v>1033186648</v>
      </c>
      <c r="G6476" t="str">
        <f>Raw_Data!H6476</f>
        <v>2</v>
      </c>
      <c r="H6476">
        <f>IFERROR(VLOOKUP(G6476,Store_Map!$A$2:$I$100,3,FALSE),"")</f>
        <v>0</v>
      </c>
      <c r="I6476">
        <f>IFERROR(VLOOKUP(G6476,Store_Map!$A$2:$I$100,4,FALSE),"")</f>
        <v>0</v>
      </c>
      <c r="J6476">
        <f>IFERROR(VLOOKUP(G6476,Store_Map!$A$2:$I$100,5,FALSE),"")</f>
        <v>0</v>
      </c>
      <c r="K6476">
        <f>IFERROR(VLOOKUP(G6476,Store_Map!$A$2:$I$100,6,FALSE),"")</f>
        <v>0</v>
      </c>
      <c r="L6476">
        <f>IFERROR(VLOOKUP(G6476,Store_Map!$A$2:$I$100,7,FALSE),"")</f>
        <v>0</v>
      </c>
      <c r="M6476">
        <f>IFERROR(VLOOKUP(G6476,Store_Map!$A$2:$I$100,8,FALSE),"")</f>
        <v>0</v>
      </c>
      <c r="N6476">
        <f t="shared" si="909"/>
        <v>0</v>
      </c>
      <c r="O6476" t="str">
        <f t="shared" si="910"/>
        <v>PASS</v>
      </c>
      <c r="P6476" t="str">
        <f t="shared" si="911"/>
        <v>PASS</v>
      </c>
      <c r="Q6476" t="str">
        <f t="shared" si="912"/>
        <v>PASS</v>
      </c>
      <c r="R6476" t="str">
        <f t="shared" si="913"/>
        <v>PASS</v>
      </c>
      <c r="S6476" t="str">
        <f t="shared" si="914"/>
        <v>PASS</v>
      </c>
      <c r="T6476">
        <f t="shared" si="915"/>
        <v>100</v>
      </c>
      <c r="U6476" t="str">
        <f t="shared" si="916"/>
        <v>Low</v>
      </c>
      <c r="V6476" t="str">
        <f t="shared" si="917"/>
        <v>Clean</v>
      </c>
    </row>
    <row r="6477" spans="1:22" x14ac:dyDescent="0.3">
      <c r="A6477" t="str">
        <f>Raw_Data!A6477</f>
        <v>26085158</v>
      </c>
      <c r="B6477">
        <f>Raw_Data!B6477</f>
        <v>45681</v>
      </c>
      <c r="C6477" t="str">
        <f>Raw_Data!C6477</f>
        <v>METHIMAZOLE 5 MG TABLET</v>
      </c>
      <c r="D6477" t="str">
        <f>Raw_Data!D6477</f>
        <v>23155007001</v>
      </c>
      <c r="E6477" t="str">
        <f>Raw_Data!E6477</f>
        <v>EL- CHOUFI, LEYLA</v>
      </c>
      <c r="F6477" t="str">
        <f>Raw_Data!F6477</f>
        <v>1942355342</v>
      </c>
      <c r="G6477" t="str">
        <f>Raw_Data!H6477</f>
        <v>2</v>
      </c>
      <c r="H6477">
        <f>IFERROR(VLOOKUP(G6477,Store_Map!$A$2:$I$100,3,FALSE),"")</f>
        <v>0</v>
      </c>
      <c r="I6477">
        <f>IFERROR(VLOOKUP(G6477,Store_Map!$A$2:$I$100,4,FALSE),"")</f>
        <v>0</v>
      </c>
      <c r="J6477">
        <f>IFERROR(VLOOKUP(G6477,Store_Map!$A$2:$I$100,5,FALSE),"")</f>
        <v>0</v>
      </c>
      <c r="K6477">
        <f>IFERROR(VLOOKUP(G6477,Store_Map!$A$2:$I$100,6,FALSE),"")</f>
        <v>0</v>
      </c>
      <c r="L6477">
        <f>IFERROR(VLOOKUP(G6477,Store_Map!$A$2:$I$100,7,FALSE),"")</f>
        <v>0</v>
      </c>
      <c r="M6477">
        <f>IFERROR(VLOOKUP(G6477,Store_Map!$A$2:$I$100,8,FALSE),"")</f>
        <v>0</v>
      </c>
      <c r="N6477">
        <f t="shared" si="909"/>
        <v>0</v>
      </c>
      <c r="O6477" t="str">
        <f t="shared" si="910"/>
        <v>PASS</v>
      </c>
      <c r="P6477" t="str">
        <f t="shared" si="911"/>
        <v>PASS</v>
      </c>
      <c r="Q6477" t="str">
        <f t="shared" si="912"/>
        <v>PASS</v>
      </c>
      <c r="R6477" t="str">
        <f t="shared" si="913"/>
        <v>PASS</v>
      </c>
      <c r="S6477" t="str">
        <f t="shared" si="914"/>
        <v>PASS</v>
      </c>
      <c r="T6477">
        <f t="shared" si="915"/>
        <v>100</v>
      </c>
      <c r="U6477" t="str">
        <f t="shared" si="916"/>
        <v>Low</v>
      </c>
      <c r="V6477" t="str">
        <f t="shared" si="917"/>
        <v>Clean</v>
      </c>
    </row>
    <row r="6478" spans="1:22" x14ac:dyDescent="0.3">
      <c r="A6478" t="str">
        <f>Raw_Data!A6478</f>
        <v>26085160</v>
      </c>
      <c r="B6478">
        <f>Raw_Data!B6478</f>
        <v>45681</v>
      </c>
      <c r="C6478" t="str">
        <f>Raw_Data!C6478</f>
        <v>HYDROCHLOROTHIAZIDE 25 MG T</v>
      </c>
      <c r="D6478" t="str">
        <f>Raw_Data!D6478</f>
        <v>23155000810</v>
      </c>
      <c r="E6478" t="str">
        <f>Raw_Data!E6478</f>
        <v>FORD, JAMES</v>
      </c>
      <c r="F6478" t="str">
        <f>Raw_Data!F6478</f>
        <v>1033117684</v>
      </c>
      <c r="G6478" t="str">
        <f>Raw_Data!H6478</f>
        <v>2</v>
      </c>
      <c r="H6478">
        <f>IFERROR(VLOOKUP(G6478,Store_Map!$A$2:$I$100,3,FALSE),"")</f>
        <v>0</v>
      </c>
      <c r="I6478">
        <f>IFERROR(VLOOKUP(G6478,Store_Map!$A$2:$I$100,4,FALSE),"")</f>
        <v>0</v>
      </c>
      <c r="J6478">
        <f>IFERROR(VLOOKUP(G6478,Store_Map!$A$2:$I$100,5,FALSE),"")</f>
        <v>0</v>
      </c>
      <c r="K6478">
        <f>IFERROR(VLOOKUP(G6478,Store_Map!$A$2:$I$100,6,FALSE),"")</f>
        <v>0</v>
      </c>
      <c r="L6478">
        <f>IFERROR(VLOOKUP(G6478,Store_Map!$A$2:$I$100,7,FALSE),"")</f>
        <v>0</v>
      </c>
      <c r="M6478">
        <f>IFERROR(VLOOKUP(G6478,Store_Map!$A$2:$I$100,8,FALSE),"")</f>
        <v>0</v>
      </c>
      <c r="N6478">
        <f t="shared" si="909"/>
        <v>0</v>
      </c>
      <c r="O6478" t="str">
        <f t="shared" si="910"/>
        <v>PASS</v>
      </c>
      <c r="P6478" t="str">
        <f t="shared" si="911"/>
        <v>PASS</v>
      </c>
      <c r="Q6478" t="str">
        <f t="shared" si="912"/>
        <v>PASS</v>
      </c>
      <c r="R6478" t="str">
        <f t="shared" si="913"/>
        <v>PASS</v>
      </c>
      <c r="S6478" t="str">
        <f t="shared" si="914"/>
        <v>PASS</v>
      </c>
      <c r="T6478">
        <f t="shared" si="915"/>
        <v>100</v>
      </c>
      <c r="U6478" t="str">
        <f t="shared" si="916"/>
        <v>Low</v>
      </c>
      <c r="V6478" t="str">
        <f t="shared" si="917"/>
        <v>Clean</v>
      </c>
    </row>
    <row r="6479" spans="1:22" x14ac:dyDescent="0.3">
      <c r="A6479" t="str">
        <f>Raw_Data!A6479</f>
        <v>26079622</v>
      </c>
      <c r="B6479">
        <f>Raw_Data!B6479</f>
        <v>45681</v>
      </c>
      <c r="C6479" t="str">
        <f>Raw_Data!C6479</f>
        <v>HUMALOG 100 UNITS/ML KWIKPE</v>
      </c>
      <c r="D6479" t="str">
        <f>Raw_Data!D6479</f>
        <v>2879959</v>
      </c>
      <c r="E6479" t="str">
        <f>Raw_Data!E6479</f>
        <v>PEDERSEN, JENNIFER</v>
      </c>
      <c r="F6479" t="str">
        <f>Raw_Data!F6479</f>
        <v>1073606661</v>
      </c>
      <c r="G6479" t="str">
        <f>Raw_Data!H6479</f>
        <v>2</v>
      </c>
      <c r="H6479">
        <f>IFERROR(VLOOKUP(G6479,Store_Map!$A$2:$I$100,3,FALSE),"")</f>
        <v>0</v>
      </c>
      <c r="I6479">
        <f>IFERROR(VLOOKUP(G6479,Store_Map!$A$2:$I$100,4,FALSE),"")</f>
        <v>0</v>
      </c>
      <c r="J6479">
        <f>IFERROR(VLOOKUP(G6479,Store_Map!$A$2:$I$100,5,FALSE),"")</f>
        <v>0</v>
      </c>
      <c r="K6479">
        <f>IFERROR(VLOOKUP(G6479,Store_Map!$A$2:$I$100,6,FALSE),"")</f>
        <v>0</v>
      </c>
      <c r="L6479">
        <f>IFERROR(VLOOKUP(G6479,Store_Map!$A$2:$I$100,7,FALSE),"")</f>
        <v>0</v>
      </c>
      <c r="M6479">
        <f>IFERROR(VLOOKUP(G6479,Store_Map!$A$2:$I$100,8,FALSE),"")</f>
        <v>0</v>
      </c>
      <c r="N6479">
        <f t="shared" si="909"/>
        <v>0</v>
      </c>
      <c r="O6479" t="str">
        <f t="shared" si="910"/>
        <v>PASS</v>
      </c>
      <c r="P6479" t="str">
        <f t="shared" si="911"/>
        <v>REVIEW</v>
      </c>
      <c r="Q6479" t="str">
        <f t="shared" si="912"/>
        <v>PASS</v>
      </c>
      <c r="R6479" t="str">
        <f t="shared" si="913"/>
        <v>PASS</v>
      </c>
      <c r="S6479" t="str">
        <f t="shared" si="914"/>
        <v>REVIEW</v>
      </c>
      <c r="T6479">
        <f t="shared" si="915"/>
        <v>90</v>
      </c>
      <c r="U6479" t="str">
        <f t="shared" si="916"/>
        <v>Low</v>
      </c>
      <c r="V6479" t="str">
        <f t="shared" si="917"/>
        <v>Invalid NDC</v>
      </c>
    </row>
    <row r="6480" spans="1:22" x14ac:dyDescent="0.3">
      <c r="A6480" t="str">
        <f>Raw_Data!A6480</f>
        <v>26079623</v>
      </c>
      <c r="B6480">
        <f>Raw_Data!B6480</f>
        <v>45681</v>
      </c>
      <c r="C6480" t="str">
        <f>Raw_Data!C6480</f>
        <v>BD UF NANO PEN NEEDL4MMX32G</v>
      </c>
      <c r="D6480" t="str">
        <f>Raw_Data!D6480</f>
        <v>8290320122</v>
      </c>
      <c r="E6480" t="str">
        <f>Raw_Data!E6480</f>
        <v>PEDERSEN, JENNIFER</v>
      </c>
      <c r="F6480" t="str">
        <f>Raw_Data!F6480</f>
        <v>1073606661</v>
      </c>
      <c r="G6480" t="str">
        <f>Raw_Data!H6480</f>
        <v>2</v>
      </c>
      <c r="H6480">
        <f>IFERROR(VLOOKUP(G6480,Store_Map!$A$2:$I$100,3,FALSE),"")</f>
        <v>0</v>
      </c>
      <c r="I6480">
        <f>IFERROR(VLOOKUP(G6480,Store_Map!$A$2:$I$100,4,FALSE),"")</f>
        <v>0</v>
      </c>
      <c r="J6480">
        <f>IFERROR(VLOOKUP(G6480,Store_Map!$A$2:$I$100,5,FALSE),"")</f>
        <v>0</v>
      </c>
      <c r="K6480">
        <f>IFERROR(VLOOKUP(G6480,Store_Map!$A$2:$I$100,6,FALSE),"")</f>
        <v>0</v>
      </c>
      <c r="L6480">
        <f>IFERROR(VLOOKUP(G6480,Store_Map!$A$2:$I$100,7,FALSE),"")</f>
        <v>0</v>
      </c>
      <c r="M6480">
        <f>IFERROR(VLOOKUP(G6480,Store_Map!$A$2:$I$100,8,FALSE),"")</f>
        <v>0</v>
      </c>
      <c r="N6480">
        <f t="shared" si="909"/>
        <v>0</v>
      </c>
      <c r="O6480" t="str">
        <f t="shared" si="910"/>
        <v>PASS</v>
      </c>
      <c r="P6480" t="str">
        <f t="shared" si="911"/>
        <v>PASS</v>
      </c>
      <c r="Q6480" t="str">
        <f t="shared" si="912"/>
        <v>PASS</v>
      </c>
      <c r="R6480" t="str">
        <f t="shared" si="913"/>
        <v>PASS</v>
      </c>
      <c r="S6480" t="str">
        <f t="shared" si="914"/>
        <v>PASS</v>
      </c>
      <c r="T6480">
        <f t="shared" si="915"/>
        <v>100</v>
      </c>
      <c r="U6480" t="str">
        <f t="shared" si="916"/>
        <v>Low</v>
      </c>
      <c r="V6480" t="str">
        <f t="shared" si="917"/>
        <v>Clean</v>
      </c>
    </row>
    <row r="6481" spans="1:22" x14ac:dyDescent="0.3">
      <c r="A6481" t="str">
        <f>Raw_Data!A6481</f>
        <v>26080321</v>
      </c>
      <c r="B6481">
        <f>Raw_Data!B6481</f>
        <v>45681</v>
      </c>
      <c r="C6481" t="str">
        <f>Raw_Data!C6481</f>
        <v>DOVATO 50-300 MG TABLET</v>
      </c>
      <c r="D6481" t="str">
        <f>Raw_Data!D6481</f>
        <v>49702024613</v>
      </c>
      <c r="E6481" t="str">
        <f>Raw_Data!E6481</f>
        <v>GONZALEZ, ANDREA</v>
      </c>
      <c r="F6481" t="str">
        <f>Raw_Data!F6481</f>
        <v>1336176403</v>
      </c>
      <c r="G6481" t="str">
        <f>Raw_Data!H6481</f>
        <v>2</v>
      </c>
      <c r="H6481">
        <f>IFERROR(VLOOKUP(G6481,Store_Map!$A$2:$I$100,3,FALSE),"")</f>
        <v>0</v>
      </c>
      <c r="I6481">
        <f>IFERROR(VLOOKUP(G6481,Store_Map!$A$2:$I$100,4,FALSE),"")</f>
        <v>0</v>
      </c>
      <c r="J6481">
        <f>IFERROR(VLOOKUP(G6481,Store_Map!$A$2:$I$100,5,FALSE),"")</f>
        <v>0</v>
      </c>
      <c r="K6481">
        <f>IFERROR(VLOOKUP(G6481,Store_Map!$A$2:$I$100,6,FALSE),"")</f>
        <v>0</v>
      </c>
      <c r="L6481">
        <f>IFERROR(VLOOKUP(G6481,Store_Map!$A$2:$I$100,7,FALSE),"")</f>
        <v>0</v>
      </c>
      <c r="M6481">
        <f>IFERROR(VLOOKUP(G6481,Store_Map!$A$2:$I$100,8,FALSE),"")</f>
        <v>0</v>
      </c>
      <c r="N6481">
        <f t="shared" si="909"/>
        <v>0</v>
      </c>
      <c r="O6481" t="str">
        <f t="shared" si="910"/>
        <v>PASS</v>
      </c>
      <c r="P6481" t="str">
        <f t="shared" si="911"/>
        <v>PASS</v>
      </c>
      <c r="Q6481" t="str">
        <f t="shared" si="912"/>
        <v>PASS</v>
      </c>
      <c r="R6481" t="str">
        <f t="shared" si="913"/>
        <v>PASS</v>
      </c>
      <c r="S6481" t="str">
        <f t="shared" si="914"/>
        <v>PASS</v>
      </c>
      <c r="T6481">
        <f t="shared" si="915"/>
        <v>100</v>
      </c>
      <c r="U6481" t="str">
        <f t="shared" si="916"/>
        <v>Low</v>
      </c>
      <c r="V6481" t="str">
        <f t="shared" si="917"/>
        <v>Clean</v>
      </c>
    </row>
    <row r="6482" spans="1:22" x14ac:dyDescent="0.3">
      <c r="A6482" t="str">
        <f>Raw_Data!A6482</f>
        <v>26073357</v>
      </c>
      <c r="B6482">
        <f>Raw_Data!B6482</f>
        <v>45681</v>
      </c>
      <c r="C6482" t="str">
        <f>Raw_Data!C6482</f>
        <v>BIKTARVY 50-200-25 MG TABLE</v>
      </c>
      <c r="D6482" t="str">
        <f>Raw_Data!D6482</f>
        <v>61958250101</v>
      </c>
      <c r="E6482" t="str">
        <f>Raw_Data!E6482</f>
        <v>GONZALEZ, ANDREA</v>
      </c>
      <c r="F6482" t="str">
        <f>Raw_Data!F6482</f>
        <v>1336176403</v>
      </c>
      <c r="G6482" t="str">
        <f>Raw_Data!H6482</f>
        <v>2</v>
      </c>
      <c r="H6482">
        <f>IFERROR(VLOOKUP(G6482,Store_Map!$A$2:$I$100,3,FALSE),"")</f>
        <v>0</v>
      </c>
      <c r="I6482">
        <f>IFERROR(VLOOKUP(G6482,Store_Map!$A$2:$I$100,4,FALSE),"")</f>
        <v>0</v>
      </c>
      <c r="J6482">
        <f>IFERROR(VLOOKUP(G6482,Store_Map!$A$2:$I$100,5,FALSE),"")</f>
        <v>0</v>
      </c>
      <c r="K6482">
        <f>IFERROR(VLOOKUP(G6482,Store_Map!$A$2:$I$100,6,FALSE),"")</f>
        <v>0</v>
      </c>
      <c r="L6482">
        <f>IFERROR(VLOOKUP(G6482,Store_Map!$A$2:$I$100,7,FALSE),"")</f>
        <v>0</v>
      </c>
      <c r="M6482">
        <f>IFERROR(VLOOKUP(G6482,Store_Map!$A$2:$I$100,8,FALSE),"")</f>
        <v>0</v>
      </c>
      <c r="N6482">
        <f t="shared" si="909"/>
        <v>0</v>
      </c>
      <c r="O6482" t="str">
        <f t="shared" si="910"/>
        <v>PASS</v>
      </c>
      <c r="P6482" t="str">
        <f t="shared" si="911"/>
        <v>PASS</v>
      </c>
      <c r="Q6482" t="str">
        <f t="shared" si="912"/>
        <v>PASS</v>
      </c>
      <c r="R6482" t="str">
        <f t="shared" si="913"/>
        <v>PASS</v>
      </c>
      <c r="S6482" t="str">
        <f t="shared" si="914"/>
        <v>PASS</v>
      </c>
      <c r="T6482">
        <f t="shared" si="915"/>
        <v>100</v>
      </c>
      <c r="U6482" t="str">
        <f t="shared" si="916"/>
        <v>Low</v>
      </c>
      <c r="V6482" t="str">
        <f t="shared" si="917"/>
        <v>Clean</v>
      </c>
    </row>
    <row r="6483" spans="1:22" x14ac:dyDescent="0.3">
      <c r="A6483" t="str">
        <f>Raw_Data!A6483</f>
        <v>26078837</v>
      </c>
      <c r="B6483">
        <f>Raw_Data!B6483</f>
        <v>45681</v>
      </c>
      <c r="C6483" t="str">
        <f>Raw_Data!C6483</f>
        <v>BIKTARVY 50-200-25 MG TABLE</v>
      </c>
      <c r="D6483" t="str">
        <f>Raw_Data!D6483</f>
        <v>61958250101</v>
      </c>
      <c r="E6483" t="str">
        <f>Raw_Data!E6483</f>
        <v>GONZALEZ, ANDREA</v>
      </c>
      <c r="F6483" t="str">
        <f>Raw_Data!F6483</f>
        <v>1336176403</v>
      </c>
      <c r="G6483" t="str">
        <f>Raw_Data!H6483</f>
        <v>2</v>
      </c>
      <c r="H6483">
        <f>IFERROR(VLOOKUP(G6483,Store_Map!$A$2:$I$100,3,FALSE),"")</f>
        <v>0</v>
      </c>
      <c r="I6483">
        <f>IFERROR(VLOOKUP(G6483,Store_Map!$A$2:$I$100,4,FALSE),"")</f>
        <v>0</v>
      </c>
      <c r="J6483">
        <f>IFERROR(VLOOKUP(G6483,Store_Map!$A$2:$I$100,5,FALSE),"")</f>
        <v>0</v>
      </c>
      <c r="K6483">
        <f>IFERROR(VLOOKUP(G6483,Store_Map!$A$2:$I$100,6,FALSE),"")</f>
        <v>0</v>
      </c>
      <c r="L6483">
        <f>IFERROR(VLOOKUP(G6483,Store_Map!$A$2:$I$100,7,FALSE),"")</f>
        <v>0</v>
      </c>
      <c r="M6483">
        <f>IFERROR(VLOOKUP(G6483,Store_Map!$A$2:$I$100,8,FALSE),"")</f>
        <v>0</v>
      </c>
      <c r="N6483">
        <f t="shared" si="909"/>
        <v>0</v>
      </c>
      <c r="O6483" t="str">
        <f t="shared" si="910"/>
        <v>PASS</v>
      </c>
      <c r="P6483" t="str">
        <f t="shared" si="911"/>
        <v>PASS</v>
      </c>
      <c r="Q6483" t="str">
        <f t="shared" si="912"/>
        <v>PASS</v>
      </c>
      <c r="R6483" t="str">
        <f t="shared" si="913"/>
        <v>PASS</v>
      </c>
      <c r="S6483" t="str">
        <f t="shared" si="914"/>
        <v>PASS</v>
      </c>
      <c r="T6483">
        <f t="shared" si="915"/>
        <v>100</v>
      </c>
      <c r="U6483" t="str">
        <f t="shared" si="916"/>
        <v>Low</v>
      </c>
      <c r="V6483" t="str">
        <f t="shared" si="917"/>
        <v>Clean</v>
      </c>
    </row>
    <row r="6484" spans="1:22" x14ac:dyDescent="0.3">
      <c r="A6484" t="str">
        <f>Raw_Data!A6484</f>
        <v>26080253</v>
      </c>
      <c r="B6484">
        <f>Raw_Data!B6484</f>
        <v>45681</v>
      </c>
      <c r="C6484" t="str">
        <f>Raw_Data!C6484</f>
        <v>TRIUMEQ 600-50-300 MG TABLE</v>
      </c>
      <c r="D6484" t="str">
        <f>Raw_Data!D6484</f>
        <v>49702023113</v>
      </c>
      <c r="E6484" t="str">
        <f>Raw_Data!E6484</f>
        <v>DAVIS, KEPLER</v>
      </c>
      <c r="F6484" t="str">
        <f>Raw_Data!F6484</f>
        <v>1740357425</v>
      </c>
      <c r="G6484" t="str">
        <f>Raw_Data!H6484</f>
        <v>2</v>
      </c>
      <c r="H6484">
        <f>IFERROR(VLOOKUP(G6484,Store_Map!$A$2:$I$100,3,FALSE),"")</f>
        <v>0</v>
      </c>
      <c r="I6484">
        <f>IFERROR(VLOOKUP(G6484,Store_Map!$A$2:$I$100,4,FALSE),"")</f>
        <v>0</v>
      </c>
      <c r="J6484">
        <f>IFERROR(VLOOKUP(G6484,Store_Map!$A$2:$I$100,5,FALSE),"")</f>
        <v>0</v>
      </c>
      <c r="K6484">
        <f>IFERROR(VLOOKUP(G6484,Store_Map!$A$2:$I$100,6,FALSE),"")</f>
        <v>0</v>
      </c>
      <c r="L6484">
        <f>IFERROR(VLOOKUP(G6484,Store_Map!$A$2:$I$100,7,FALSE),"")</f>
        <v>0</v>
      </c>
      <c r="M6484">
        <f>IFERROR(VLOOKUP(G6484,Store_Map!$A$2:$I$100,8,FALSE),"")</f>
        <v>0</v>
      </c>
      <c r="N6484">
        <f t="shared" si="909"/>
        <v>0</v>
      </c>
      <c r="O6484" t="str">
        <f t="shared" si="910"/>
        <v>PASS</v>
      </c>
      <c r="P6484" t="str">
        <f t="shared" si="911"/>
        <v>PASS</v>
      </c>
      <c r="Q6484" t="str">
        <f t="shared" si="912"/>
        <v>PASS</v>
      </c>
      <c r="R6484" t="str">
        <f t="shared" si="913"/>
        <v>PASS</v>
      </c>
      <c r="S6484" t="str">
        <f t="shared" si="914"/>
        <v>PASS</v>
      </c>
      <c r="T6484">
        <f t="shared" si="915"/>
        <v>100</v>
      </c>
      <c r="U6484" t="str">
        <f t="shared" si="916"/>
        <v>Low</v>
      </c>
      <c r="V6484" t="str">
        <f t="shared" si="917"/>
        <v>Clean</v>
      </c>
    </row>
    <row r="6485" spans="1:22" x14ac:dyDescent="0.3">
      <c r="A6485" t="str">
        <f>Raw_Data!A6485</f>
        <v>26081298</v>
      </c>
      <c r="B6485">
        <f>Raw_Data!B6485</f>
        <v>45681</v>
      </c>
      <c r="C6485" t="str">
        <f>Raw_Data!C6485</f>
        <v>DOVATO 50-300 MG TABLET</v>
      </c>
      <c r="D6485" t="str">
        <f>Raw_Data!D6485</f>
        <v>49702024613</v>
      </c>
      <c r="E6485" t="str">
        <f>Raw_Data!E6485</f>
        <v>GONZALEZ, ANDREA</v>
      </c>
      <c r="F6485" t="str">
        <f>Raw_Data!F6485</f>
        <v>1336176403</v>
      </c>
      <c r="G6485" t="str">
        <f>Raw_Data!H6485</f>
        <v>2</v>
      </c>
      <c r="H6485">
        <f>IFERROR(VLOOKUP(G6485,Store_Map!$A$2:$I$100,3,FALSE),"")</f>
        <v>0</v>
      </c>
      <c r="I6485">
        <f>IFERROR(VLOOKUP(G6485,Store_Map!$A$2:$I$100,4,FALSE),"")</f>
        <v>0</v>
      </c>
      <c r="J6485">
        <f>IFERROR(VLOOKUP(G6485,Store_Map!$A$2:$I$100,5,FALSE),"")</f>
        <v>0</v>
      </c>
      <c r="K6485">
        <f>IFERROR(VLOOKUP(G6485,Store_Map!$A$2:$I$100,6,FALSE),"")</f>
        <v>0</v>
      </c>
      <c r="L6485">
        <f>IFERROR(VLOOKUP(G6485,Store_Map!$A$2:$I$100,7,FALSE),"")</f>
        <v>0</v>
      </c>
      <c r="M6485">
        <f>IFERROR(VLOOKUP(G6485,Store_Map!$A$2:$I$100,8,FALSE),"")</f>
        <v>0</v>
      </c>
      <c r="N6485">
        <f t="shared" si="909"/>
        <v>0</v>
      </c>
      <c r="O6485" t="str">
        <f t="shared" si="910"/>
        <v>PASS</v>
      </c>
      <c r="P6485" t="str">
        <f t="shared" si="911"/>
        <v>PASS</v>
      </c>
      <c r="Q6485" t="str">
        <f t="shared" si="912"/>
        <v>PASS</v>
      </c>
      <c r="R6485" t="str">
        <f t="shared" si="913"/>
        <v>PASS</v>
      </c>
      <c r="S6485" t="str">
        <f t="shared" si="914"/>
        <v>PASS</v>
      </c>
      <c r="T6485">
        <f t="shared" si="915"/>
        <v>100</v>
      </c>
      <c r="U6485" t="str">
        <f t="shared" si="916"/>
        <v>Low</v>
      </c>
      <c r="V6485" t="str">
        <f t="shared" si="917"/>
        <v>Clean</v>
      </c>
    </row>
    <row r="6486" spans="1:22" x14ac:dyDescent="0.3">
      <c r="A6486" t="str">
        <f>Raw_Data!A6486</f>
        <v>26083254</v>
      </c>
      <c r="B6486">
        <f>Raw_Data!B6486</f>
        <v>45681</v>
      </c>
      <c r="C6486" t="str">
        <f>Raw_Data!C6486</f>
        <v>TRIUMEQ 600-50-300 MG TABLE</v>
      </c>
      <c r="D6486" t="str">
        <f>Raw_Data!D6486</f>
        <v>49702023113</v>
      </c>
      <c r="E6486" t="str">
        <f>Raw_Data!E6486</f>
        <v>DAVIS, KEPLER</v>
      </c>
      <c r="F6486" t="str">
        <f>Raw_Data!F6486</f>
        <v>1740357425</v>
      </c>
      <c r="G6486" t="str">
        <f>Raw_Data!H6486</f>
        <v>2</v>
      </c>
      <c r="H6486">
        <f>IFERROR(VLOOKUP(G6486,Store_Map!$A$2:$I$100,3,FALSE),"")</f>
        <v>0</v>
      </c>
      <c r="I6486">
        <f>IFERROR(VLOOKUP(G6486,Store_Map!$A$2:$I$100,4,FALSE),"")</f>
        <v>0</v>
      </c>
      <c r="J6486">
        <f>IFERROR(VLOOKUP(G6486,Store_Map!$A$2:$I$100,5,FALSE),"")</f>
        <v>0</v>
      </c>
      <c r="K6486">
        <f>IFERROR(VLOOKUP(G6486,Store_Map!$A$2:$I$100,6,FALSE),"")</f>
        <v>0</v>
      </c>
      <c r="L6486">
        <f>IFERROR(VLOOKUP(G6486,Store_Map!$A$2:$I$100,7,FALSE),"")</f>
        <v>0</v>
      </c>
      <c r="M6486">
        <f>IFERROR(VLOOKUP(G6486,Store_Map!$A$2:$I$100,8,FALSE),"")</f>
        <v>0</v>
      </c>
      <c r="N6486">
        <f t="shared" si="909"/>
        <v>0</v>
      </c>
      <c r="O6486" t="str">
        <f t="shared" si="910"/>
        <v>PASS</v>
      </c>
      <c r="P6486" t="str">
        <f t="shared" si="911"/>
        <v>PASS</v>
      </c>
      <c r="Q6486" t="str">
        <f t="shared" si="912"/>
        <v>PASS</v>
      </c>
      <c r="R6486" t="str">
        <f t="shared" si="913"/>
        <v>PASS</v>
      </c>
      <c r="S6486" t="str">
        <f t="shared" si="914"/>
        <v>PASS</v>
      </c>
      <c r="T6486">
        <f t="shared" si="915"/>
        <v>100</v>
      </c>
      <c r="U6486" t="str">
        <f t="shared" si="916"/>
        <v>Low</v>
      </c>
      <c r="V6486" t="str">
        <f t="shared" si="917"/>
        <v>Clean</v>
      </c>
    </row>
    <row r="6487" spans="1:22" x14ac:dyDescent="0.3">
      <c r="A6487" t="str">
        <f>Raw_Data!A6487</f>
        <v>24002182</v>
      </c>
      <c r="B6487">
        <f>Raw_Data!B6487</f>
        <v>45681</v>
      </c>
      <c r="C6487" t="str">
        <f>Raw_Data!C6487</f>
        <v>PHENTERMINE 37.5 MG TABLET</v>
      </c>
      <c r="D6487" t="str">
        <f>Raw_Data!D6487</f>
        <v>53489067601</v>
      </c>
      <c r="E6487" t="str">
        <f>Raw_Data!E6487</f>
        <v>FORD, JAMES</v>
      </c>
      <c r="F6487" t="str">
        <f>Raw_Data!F6487</f>
        <v>1033117684</v>
      </c>
      <c r="G6487" t="str">
        <f>Raw_Data!H6487</f>
        <v>2</v>
      </c>
      <c r="H6487">
        <f>IFERROR(VLOOKUP(G6487,Store_Map!$A$2:$I$100,3,FALSE),"")</f>
        <v>0</v>
      </c>
      <c r="I6487">
        <f>IFERROR(VLOOKUP(G6487,Store_Map!$A$2:$I$100,4,FALSE),"")</f>
        <v>0</v>
      </c>
      <c r="J6487">
        <f>IFERROR(VLOOKUP(G6487,Store_Map!$A$2:$I$100,5,FALSE),"")</f>
        <v>0</v>
      </c>
      <c r="K6487">
        <f>IFERROR(VLOOKUP(G6487,Store_Map!$A$2:$I$100,6,FALSE),"")</f>
        <v>0</v>
      </c>
      <c r="L6487">
        <f>IFERROR(VLOOKUP(G6487,Store_Map!$A$2:$I$100,7,FALSE),"")</f>
        <v>0</v>
      </c>
      <c r="M6487">
        <f>IFERROR(VLOOKUP(G6487,Store_Map!$A$2:$I$100,8,FALSE),"")</f>
        <v>0</v>
      </c>
      <c r="N6487">
        <f t="shared" si="909"/>
        <v>0</v>
      </c>
      <c r="O6487" t="str">
        <f t="shared" si="910"/>
        <v>PASS</v>
      </c>
      <c r="P6487" t="str">
        <f t="shared" si="911"/>
        <v>PASS</v>
      </c>
      <c r="Q6487" t="str">
        <f t="shared" si="912"/>
        <v>PASS</v>
      </c>
      <c r="R6487" t="str">
        <f t="shared" si="913"/>
        <v>PASS</v>
      </c>
      <c r="S6487" t="str">
        <f t="shared" si="914"/>
        <v>PASS</v>
      </c>
      <c r="T6487">
        <f t="shared" si="915"/>
        <v>100</v>
      </c>
      <c r="U6487" t="str">
        <f t="shared" si="916"/>
        <v>Low</v>
      </c>
      <c r="V6487" t="str">
        <f t="shared" si="917"/>
        <v>Clean</v>
      </c>
    </row>
    <row r="6488" spans="1:22" x14ac:dyDescent="0.3">
      <c r="A6488" t="str">
        <f>Raw_Data!A6488</f>
        <v>26083057</v>
      </c>
      <c r="B6488">
        <f>Raw_Data!B6488</f>
        <v>45681</v>
      </c>
      <c r="C6488" t="str">
        <f>Raw_Data!C6488</f>
        <v>FARXIGA 10 MG TABLET</v>
      </c>
      <c r="D6488" t="str">
        <f>Raw_Data!D6488</f>
        <v>310621030</v>
      </c>
      <c r="E6488" t="str">
        <f>Raw_Data!E6488</f>
        <v>BYNE, EDMUND</v>
      </c>
      <c r="F6488" t="str">
        <f>Raw_Data!F6488</f>
        <v>1033186648</v>
      </c>
      <c r="G6488" t="str">
        <f>Raw_Data!H6488</f>
        <v>2</v>
      </c>
      <c r="H6488">
        <f>IFERROR(VLOOKUP(G6488,Store_Map!$A$2:$I$100,3,FALSE),"")</f>
        <v>0</v>
      </c>
      <c r="I6488">
        <f>IFERROR(VLOOKUP(G6488,Store_Map!$A$2:$I$100,4,FALSE),"")</f>
        <v>0</v>
      </c>
      <c r="J6488">
        <f>IFERROR(VLOOKUP(G6488,Store_Map!$A$2:$I$100,5,FALSE),"")</f>
        <v>0</v>
      </c>
      <c r="K6488">
        <f>IFERROR(VLOOKUP(G6488,Store_Map!$A$2:$I$100,6,FALSE),"")</f>
        <v>0</v>
      </c>
      <c r="L6488">
        <f>IFERROR(VLOOKUP(G6488,Store_Map!$A$2:$I$100,7,FALSE),"")</f>
        <v>0</v>
      </c>
      <c r="M6488">
        <f>IFERROR(VLOOKUP(G6488,Store_Map!$A$2:$I$100,8,FALSE),"")</f>
        <v>0</v>
      </c>
      <c r="N6488">
        <f t="shared" si="909"/>
        <v>0</v>
      </c>
      <c r="O6488" t="str">
        <f t="shared" si="910"/>
        <v>PASS</v>
      </c>
      <c r="P6488" t="str">
        <f t="shared" si="911"/>
        <v>REVIEW</v>
      </c>
      <c r="Q6488" t="str">
        <f t="shared" si="912"/>
        <v>PASS</v>
      </c>
      <c r="R6488" t="str">
        <f t="shared" si="913"/>
        <v>PASS</v>
      </c>
      <c r="S6488" t="str">
        <f t="shared" si="914"/>
        <v>REVIEW</v>
      </c>
      <c r="T6488">
        <f t="shared" si="915"/>
        <v>90</v>
      </c>
      <c r="U6488" t="str">
        <f t="shared" si="916"/>
        <v>Low</v>
      </c>
      <c r="V6488" t="str">
        <f t="shared" si="917"/>
        <v>Invalid NDC</v>
      </c>
    </row>
    <row r="6489" spans="1:22" x14ac:dyDescent="0.3">
      <c r="A6489" t="str">
        <f>Raw_Data!A6489</f>
        <v>26083292</v>
      </c>
      <c r="B6489">
        <f>Raw_Data!B6489</f>
        <v>45681</v>
      </c>
      <c r="C6489" t="str">
        <f>Raw_Data!C6489</f>
        <v>CARVEDILOL 12.5 MG TABLET</v>
      </c>
      <c r="D6489" t="str">
        <f>Raw_Data!D6489</f>
        <v>68382009401</v>
      </c>
      <c r="E6489" t="str">
        <f>Raw_Data!E6489</f>
        <v>FORD, JAMES</v>
      </c>
      <c r="F6489" t="str">
        <f>Raw_Data!F6489</f>
        <v>1033117684</v>
      </c>
      <c r="G6489" t="str">
        <f>Raw_Data!H6489</f>
        <v>2</v>
      </c>
      <c r="H6489">
        <f>IFERROR(VLOOKUP(G6489,Store_Map!$A$2:$I$100,3,FALSE),"")</f>
        <v>0</v>
      </c>
      <c r="I6489">
        <f>IFERROR(VLOOKUP(G6489,Store_Map!$A$2:$I$100,4,FALSE),"")</f>
        <v>0</v>
      </c>
      <c r="J6489">
        <f>IFERROR(VLOOKUP(G6489,Store_Map!$A$2:$I$100,5,FALSE),"")</f>
        <v>0</v>
      </c>
      <c r="K6489">
        <f>IFERROR(VLOOKUP(G6489,Store_Map!$A$2:$I$100,6,FALSE),"")</f>
        <v>0</v>
      </c>
      <c r="L6489">
        <f>IFERROR(VLOOKUP(G6489,Store_Map!$A$2:$I$100,7,FALSE),"")</f>
        <v>0</v>
      </c>
      <c r="M6489">
        <f>IFERROR(VLOOKUP(G6489,Store_Map!$A$2:$I$100,8,FALSE),"")</f>
        <v>0</v>
      </c>
      <c r="N6489">
        <f t="shared" si="909"/>
        <v>0</v>
      </c>
      <c r="O6489" t="str">
        <f t="shared" si="910"/>
        <v>PASS</v>
      </c>
      <c r="P6489" t="str">
        <f t="shared" si="911"/>
        <v>PASS</v>
      </c>
      <c r="Q6489" t="str">
        <f t="shared" si="912"/>
        <v>PASS</v>
      </c>
      <c r="R6489" t="str">
        <f t="shared" si="913"/>
        <v>PASS</v>
      </c>
      <c r="S6489" t="str">
        <f t="shared" si="914"/>
        <v>PASS</v>
      </c>
      <c r="T6489">
        <f t="shared" si="915"/>
        <v>100</v>
      </c>
      <c r="U6489" t="str">
        <f t="shared" si="916"/>
        <v>Low</v>
      </c>
      <c r="V6489" t="str">
        <f t="shared" si="917"/>
        <v>Clean</v>
      </c>
    </row>
    <row r="6490" spans="1:22" x14ac:dyDescent="0.3">
      <c r="A6490" t="str">
        <f>Raw_Data!A6490</f>
        <v>26082137</v>
      </c>
      <c r="B6490">
        <f>Raw_Data!B6490</f>
        <v>45681</v>
      </c>
      <c r="C6490" t="str">
        <f>Raw_Data!C6490</f>
        <v>GABAPENTIN 100 MG CAPSULE</v>
      </c>
      <c r="D6490" t="str">
        <f>Raw_Data!D6490</f>
        <v>67877022205</v>
      </c>
      <c r="E6490" t="str">
        <f>Raw_Data!E6490</f>
        <v>BYNE, EDMUND</v>
      </c>
      <c r="F6490" t="str">
        <f>Raw_Data!F6490</f>
        <v>1033186648</v>
      </c>
      <c r="G6490" t="str">
        <f>Raw_Data!H6490</f>
        <v>2</v>
      </c>
      <c r="H6490">
        <f>IFERROR(VLOOKUP(G6490,Store_Map!$A$2:$I$100,3,FALSE),"")</f>
        <v>0</v>
      </c>
      <c r="I6490">
        <f>IFERROR(VLOOKUP(G6490,Store_Map!$A$2:$I$100,4,FALSE),"")</f>
        <v>0</v>
      </c>
      <c r="J6490">
        <f>IFERROR(VLOOKUP(G6490,Store_Map!$A$2:$I$100,5,FALSE),"")</f>
        <v>0</v>
      </c>
      <c r="K6490">
        <f>IFERROR(VLOOKUP(G6490,Store_Map!$A$2:$I$100,6,FALSE),"")</f>
        <v>0</v>
      </c>
      <c r="L6490">
        <f>IFERROR(VLOOKUP(G6490,Store_Map!$A$2:$I$100,7,FALSE),"")</f>
        <v>0</v>
      </c>
      <c r="M6490">
        <f>IFERROR(VLOOKUP(G6490,Store_Map!$A$2:$I$100,8,FALSE),"")</f>
        <v>0</v>
      </c>
      <c r="N6490">
        <f t="shared" si="909"/>
        <v>0</v>
      </c>
      <c r="O6490" t="str">
        <f t="shared" si="910"/>
        <v>PASS</v>
      </c>
      <c r="P6490" t="str">
        <f t="shared" si="911"/>
        <v>PASS</v>
      </c>
      <c r="Q6490" t="str">
        <f t="shared" si="912"/>
        <v>PASS</v>
      </c>
      <c r="R6490" t="str">
        <f t="shared" si="913"/>
        <v>PASS</v>
      </c>
      <c r="S6490" t="str">
        <f t="shared" si="914"/>
        <v>PASS</v>
      </c>
      <c r="T6490">
        <f t="shared" si="915"/>
        <v>100</v>
      </c>
      <c r="U6490" t="str">
        <f t="shared" si="916"/>
        <v>Low</v>
      </c>
      <c r="V6490" t="str">
        <f t="shared" si="917"/>
        <v>Clean</v>
      </c>
    </row>
    <row r="6491" spans="1:22" x14ac:dyDescent="0.3">
      <c r="A6491" t="str">
        <f>Raw_Data!A6491</f>
        <v>26084300</v>
      </c>
      <c r="B6491">
        <f>Raw_Data!B6491</f>
        <v>45681</v>
      </c>
      <c r="C6491" t="str">
        <f>Raw_Data!C6491</f>
        <v>FUROSEMIDE 20 MG TABLET</v>
      </c>
      <c r="D6491" t="str">
        <f>Raw_Data!D6491</f>
        <v>69315011610</v>
      </c>
      <c r="E6491" t="str">
        <f>Raw_Data!E6491</f>
        <v>FORD, JAMES</v>
      </c>
      <c r="F6491" t="str">
        <f>Raw_Data!F6491</f>
        <v>1033117684</v>
      </c>
      <c r="G6491" t="str">
        <f>Raw_Data!H6491</f>
        <v>2</v>
      </c>
      <c r="H6491">
        <f>IFERROR(VLOOKUP(G6491,Store_Map!$A$2:$I$100,3,FALSE),"")</f>
        <v>0</v>
      </c>
      <c r="I6491">
        <f>IFERROR(VLOOKUP(G6491,Store_Map!$A$2:$I$100,4,FALSE),"")</f>
        <v>0</v>
      </c>
      <c r="J6491">
        <f>IFERROR(VLOOKUP(G6491,Store_Map!$A$2:$I$100,5,FALSE),"")</f>
        <v>0</v>
      </c>
      <c r="K6491">
        <f>IFERROR(VLOOKUP(G6491,Store_Map!$A$2:$I$100,6,FALSE),"")</f>
        <v>0</v>
      </c>
      <c r="L6491">
        <f>IFERROR(VLOOKUP(G6491,Store_Map!$A$2:$I$100,7,FALSE),"")</f>
        <v>0</v>
      </c>
      <c r="M6491">
        <f>IFERROR(VLOOKUP(G6491,Store_Map!$A$2:$I$100,8,FALSE),"")</f>
        <v>0</v>
      </c>
      <c r="N6491">
        <f t="shared" si="909"/>
        <v>0</v>
      </c>
      <c r="O6491" t="str">
        <f t="shared" si="910"/>
        <v>PASS</v>
      </c>
      <c r="P6491" t="str">
        <f t="shared" si="911"/>
        <v>PASS</v>
      </c>
      <c r="Q6491" t="str">
        <f t="shared" si="912"/>
        <v>PASS</v>
      </c>
      <c r="R6491" t="str">
        <f t="shared" si="913"/>
        <v>PASS</v>
      </c>
      <c r="S6491" t="str">
        <f t="shared" si="914"/>
        <v>PASS</v>
      </c>
      <c r="T6491">
        <f t="shared" si="915"/>
        <v>100</v>
      </c>
      <c r="U6491" t="str">
        <f t="shared" si="916"/>
        <v>Low</v>
      </c>
      <c r="V6491" t="str">
        <f t="shared" si="917"/>
        <v>Clean</v>
      </c>
    </row>
    <row r="6492" spans="1:22" x14ac:dyDescent="0.3">
      <c r="A6492" t="str">
        <f>Raw_Data!A6492</f>
        <v>26076385</v>
      </c>
      <c r="B6492">
        <f>Raw_Data!B6492</f>
        <v>45681</v>
      </c>
      <c r="C6492" t="str">
        <f>Raw_Data!C6492</f>
        <v>VENTOLIN HFA 90 MCG INHALER</v>
      </c>
      <c r="D6492" t="str">
        <f>Raw_Data!D6492</f>
        <v>173068220</v>
      </c>
      <c r="E6492" t="str">
        <f>Raw_Data!E6492</f>
        <v>BYNE, EDMUND</v>
      </c>
      <c r="F6492" t="str">
        <f>Raw_Data!F6492</f>
        <v>1033186648</v>
      </c>
      <c r="G6492" t="str">
        <f>Raw_Data!H6492</f>
        <v>2</v>
      </c>
      <c r="H6492">
        <f>IFERROR(VLOOKUP(G6492,Store_Map!$A$2:$I$100,3,FALSE),"")</f>
        <v>0</v>
      </c>
      <c r="I6492">
        <f>IFERROR(VLOOKUP(G6492,Store_Map!$A$2:$I$100,4,FALSE),"")</f>
        <v>0</v>
      </c>
      <c r="J6492">
        <f>IFERROR(VLOOKUP(G6492,Store_Map!$A$2:$I$100,5,FALSE),"")</f>
        <v>0</v>
      </c>
      <c r="K6492">
        <f>IFERROR(VLOOKUP(G6492,Store_Map!$A$2:$I$100,6,FALSE),"")</f>
        <v>0</v>
      </c>
      <c r="L6492">
        <f>IFERROR(VLOOKUP(G6492,Store_Map!$A$2:$I$100,7,FALSE),"")</f>
        <v>0</v>
      </c>
      <c r="M6492">
        <f>IFERROR(VLOOKUP(G6492,Store_Map!$A$2:$I$100,8,FALSE),"")</f>
        <v>0</v>
      </c>
      <c r="N6492">
        <f t="shared" si="909"/>
        <v>0</v>
      </c>
      <c r="O6492" t="str">
        <f t="shared" si="910"/>
        <v>PASS</v>
      </c>
      <c r="P6492" t="str">
        <f t="shared" si="911"/>
        <v>REVIEW</v>
      </c>
      <c r="Q6492" t="str">
        <f t="shared" si="912"/>
        <v>PASS</v>
      </c>
      <c r="R6492" t="str">
        <f t="shared" si="913"/>
        <v>PASS</v>
      </c>
      <c r="S6492" t="str">
        <f t="shared" si="914"/>
        <v>REVIEW</v>
      </c>
      <c r="T6492">
        <f t="shared" si="915"/>
        <v>90</v>
      </c>
      <c r="U6492" t="str">
        <f t="shared" si="916"/>
        <v>Low</v>
      </c>
      <c r="V6492" t="str">
        <f t="shared" si="917"/>
        <v>Invalid NDC</v>
      </c>
    </row>
    <row r="6493" spans="1:22" x14ac:dyDescent="0.3">
      <c r="A6493" t="str">
        <f>Raw_Data!A6493</f>
        <v>26080889</v>
      </c>
      <c r="B6493">
        <f>Raw_Data!B6493</f>
        <v>45681</v>
      </c>
      <c r="C6493" t="str">
        <f>Raw_Data!C6493</f>
        <v>MOUNJARO 2.5 MG/0.5 ML PEN</v>
      </c>
      <c r="D6493" t="str">
        <f>Raw_Data!D6493</f>
        <v>2150680</v>
      </c>
      <c r="E6493" t="str">
        <f>Raw_Data!E6493</f>
        <v>FORD, JAMES</v>
      </c>
      <c r="F6493" t="str">
        <f>Raw_Data!F6493</f>
        <v>1033117684</v>
      </c>
      <c r="G6493" t="str">
        <f>Raw_Data!H6493</f>
        <v>2</v>
      </c>
      <c r="H6493">
        <f>IFERROR(VLOOKUP(G6493,Store_Map!$A$2:$I$100,3,FALSE),"")</f>
        <v>0</v>
      </c>
      <c r="I6493">
        <f>IFERROR(VLOOKUP(G6493,Store_Map!$A$2:$I$100,4,FALSE),"")</f>
        <v>0</v>
      </c>
      <c r="J6493">
        <f>IFERROR(VLOOKUP(G6493,Store_Map!$A$2:$I$100,5,FALSE),"")</f>
        <v>0</v>
      </c>
      <c r="K6493">
        <f>IFERROR(VLOOKUP(G6493,Store_Map!$A$2:$I$100,6,FALSE),"")</f>
        <v>0</v>
      </c>
      <c r="L6493">
        <f>IFERROR(VLOOKUP(G6493,Store_Map!$A$2:$I$100,7,FALSE),"")</f>
        <v>0</v>
      </c>
      <c r="M6493">
        <f>IFERROR(VLOOKUP(G6493,Store_Map!$A$2:$I$100,8,FALSE),"")</f>
        <v>0</v>
      </c>
      <c r="N6493">
        <f t="shared" si="909"/>
        <v>0</v>
      </c>
      <c r="O6493" t="str">
        <f t="shared" si="910"/>
        <v>PASS</v>
      </c>
      <c r="P6493" t="str">
        <f t="shared" si="911"/>
        <v>REVIEW</v>
      </c>
      <c r="Q6493" t="str">
        <f t="shared" si="912"/>
        <v>PASS</v>
      </c>
      <c r="R6493" t="str">
        <f t="shared" si="913"/>
        <v>PASS</v>
      </c>
      <c r="S6493" t="str">
        <f t="shared" si="914"/>
        <v>REVIEW</v>
      </c>
      <c r="T6493">
        <f t="shared" si="915"/>
        <v>90</v>
      </c>
      <c r="U6493" t="str">
        <f t="shared" si="916"/>
        <v>Low</v>
      </c>
      <c r="V6493" t="str">
        <f t="shared" si="917"/>
        <v>Invalid NDC</v>
      </c>
    </row>
    <row r="6494" spans="1:22" x14ac:dyDescent="0.3">
      <c r="A6494" t="str">
        <f>Raw_Data!A6494</f>
        <v>24002215</v>
      </c>
      <c r="B6494">
        <f>Raw_Data!B6494</f>
        <v>45681</v>
      </c>
      <c r="C6494" t="str">
        <f>Raw_Data!C6494</f>
        <v>LYRICA 150 MG CAPSULE</v>
      </c>
      <c r="D6494" t="str">
        <f>Raw_Data!D6494</f>
        <v>58151024077</v>
      </c>
      <c r="E6494" t="str">
        <f>Raw_Data!E6494</f>
        <v>GIBBS, JON</v>
      </c>
      <c r="F6494" t="str">
        <f>Raw_Data!F6494</f>
        <v>1700896156</v>
      </c>
      <c r="G6494" t="str">
        <f>Raw_Data!H6494</f>
        <v>2</v>
      </c>
      <c r="H6494">
        <f>IFERROR(VLOOKUP(G6494,Store_Map!$A$2:$I$100,3,FALSE),"")</f>
        <v>0</v>
      </c>
      <c r="I6494">
        <f>IFERROR(VLOOKUP(G6494,Store_Map!$A$2:$I$100,4,FALSE),"")</f>
        <v>0</v>
      </c>
      <c r="J6494">
        <f>IFERROR(VLOOKUP(G6494,Store_Map!$A$2:$I$100,5,FALSE),"")</f>
        <v>0</v>
      </c>
      <c r="K6494">
        <f>IFERROR(VLOOKUP(G6494,Store_Map!$A$2:$I$100,6,FALSE),"")</f>
        <v>0</v>
      </c>
      <c r="L6494">
        <f>IFERROR(VLOOKUP(G6494,Store_Map!$A$2:$I$100,7,FALSE),"")</f>
        <v>0</v>
      </c>
      <c r="M6494">
        <f>IFERROR(VLOOKUP(G6494,Store_Map!$A$2:$I$100,8,FALSE),"")</f>
        <v>0</v>
      </c>
      <c r="N6494">
        <f t="shared" si="909"/>
        <v>0</v>
      </c>
      <c r="O6494" t="str">
        <f t="shared" si="910"/>
        <v>PASS</v>
      </c>
      <c r="P6494" t="str">
        <f t="shared" si="911"/>
        <v>PASS</v>
      </c>
      <c r="Q6494" t="str">
        <f t="shared" si="912"/>
        <v>PASS</v>
      </c>
      <c r="R6494" t="str">
        <f t="shared" si="913"/>
        <v>PASS</v>
      </c>
      <c r="S6494" t="str">
        <f t="shared" si="914"/>
        <v>PASS</v>
      </c>
      <c r="T6494">
        <f t="shared" si="915"/>
        <v>100</v>
      </c>
      <c r="U6494" t="str">
        <f t="shared" si="916"/>
        <v>Low</v>
      </c>
      <c r="V6494" t="str">
        <f t="shared" si="917"/>
        <v>Clean</v>
      </c>
    </row>
    <row r="6495" spans="1:22" x14ac:dyDescent="0.3">
      <c r="A6495" t="str">
        <f>Raw_Data!A6495</f>
        <v>26082885</v>
      </c>
      <c r="B6495">
        <f>Raw_Data!B6495</f>
        <v>45681</v>
      </c>
      <c r="C6495" t="str">
        <f>Raw_Data!C6495</f>
        <v>ESCITALOPRAM 20 MG TABLET</v>
      </c>
      <c r="D6495" t="str">
        <f>Raw_Data!D6495</f>
        <v>65862037501</v>
      </c>
      <c r="E6495" t="str">
        <f>Raw_Data!E6495</f>
        <v>BYNE, EDMUND</v>
      </c>
      <c r="F6495" t="str">
        <f>Raw_Data!F6495</f>
        <v>1033186648</v>
      </c>
      <c r="G6495" t="str">
        <f>Raw_Data!H6495</f>
        <v>2</v>
      </c>
      <c r="H6495">
        <f>IFERROR(VLOOKUP(G6495,Store_Map!$A$2:$I$100,3,FALSE),"")</f>
        <v>0</v>
      </c>
      <c r="I6495">
        <f>IFERROR(VLOOKUP(G6495,Store_Map!$A$2:$I$100,4,FALSE),"")</f>
        <v>0</v>
      </c>
      <c r="J6495">
        <f>IFERROR(VLOOKUP(G6495,Store_Map!$A$2:$I$100,5,FALSE),"")</f>
        <v>0</v>
      </c>
      <c r="K6495">
        <f>IFERROR(VLOOKUP(G6495,Store_Map!$A$2:$I$100,6,FALSE),"")</f>
        <v>0</v>
      </c>
      <c r="L6495">
        <f>IFERROR(VLOOKUP(G6495,Store_Map!$A$2:$I$100,7,FALSE),"")</f>
        <v>0</v>
      </c>
      <c r="M6495">
        <f>IFERROR(VLOOKUP(G6495,Store_Map!$A$2:$I$100,8,FALSE),"")</f>
        <v>0</v>
      </c>
      <c r="N6495">
        <f t="shared" si="909"/>
        <v>0</v>
      </c>
      <c r="O6495" t="str">
        <f t="shared" si="910"/>
        <v>PASS</v>
      </c>
      <c r="P6495" t="str">
        <f t="shared" si="911"/>
        <v>PASS</v>
      </c>
      <c r="Q6495" t="str">
        <f t="shared" si="912"/>
        <v>PASS</v>
      </c>
      <c r="R6495" t="str">
        <f t="shared" si="913"/>
        <v>PASS</v>
      </c>
      <c r="S6495" t="str">
        <f t="shared" si="914"/>
        <v>PASS</v>
      </c>
      <c r="T6495">
        <f t="shared" si="915"/>
        <v>100</v>
      </c>
      <c r="U6495" t="str">
        <f t="shared" si="916"/>
        <v>Low</v>
      </c>
      <c r="V6495" t="str">
        <f t="shared" si="917"/>
        <v>Clean</v>
      </c>
    </row>
    <row r="6496" spans="1:22" x14ac:dyDescent="0.3">
      <c r="A6496" t="str">
        <f>Raw_Data!A6496</f>
        <v>26082884</v>
      </c>
      <c r="B6496">
        <f>Raw_Data!B6496</f>
        <v>45681</v>
      </c>
      <c r="C6496" t="str">
        <f>Raw_Data!C6496</f>
        <v>FARXIGA 10 MG TABLET</v>
      </c>
      <c r="D6496" t="str">
        <f>Raw_Data!D6496</f>
        <v>310621030</v>
      </c>
      <c r="E6496" t="str">
        <f>Raw_Data!E6496</f>
        <v>BYNE, EDMUND</v>
      </c>
      <c r="F6496" t="str">
        <f>Raw_Data!F6496</f>
        <v>1033186648</v>
      </c>
      <c r="G6496" t="str">
        <f>Raw_Data!H6496</f>
        <v>2</v>
      </c>
      <c r="H6496">
        <f>IFERROR(VLOOKUP(G6496,Store_Map!$A$2:$I$100,3,FALSE),"")</f>
        <v>0</v>
      </c>
      <c r="I6496">
        <f>IFERROR(VLOOKUP(G6496,Store_Map!$A$2:$I$100,4,FALSE),"")</f>
        <v>0</v>
      </c>
      <c r="J6496">
        <f>IFERROR(VLOOKUP(G6496,Store_Map!$A$2:$I$100,5,FALSE),"")</f>
        <v>0</v>
      </c>
      <c r="K6496">
        <f>IFERROR(VLOOKUP(G6496,Store_Map!$A$2:$I$100,6,FALSE),"")</f>
        <v>0</v>
      </c>
      <c r="L6496">
        <f>IFERROR(VLOOKUP(G6496,Store_Map!$A$2:$I$100,7,FALSE),"")</f>
        <v>0</v>
      </c>
      <c r="M6496">
        <f>IFERROR(VLOOKUP(G6496,Store_Map!$A$2:$I$100,8,FALSE),"")</f>
        <v>0</v>
      </c>
      <c r="N6496">
        <f t="shared" si="909"/>
        <v>0</v>
      </c>
      <c r="O6496" t="str">
        <f t="shared" si="910"/>
        <v>PASS</v>
      </c>
      <c r="P6496" t="str">
        <f t="shared" si="911"/>
        <v>REVIEW</v>
      </c>
      <c r="Q6496" t="str">
        <f t="shared" si="912"/>
        <v>PASS</v>
      </c>
      <c r="R6496" t="str">
        <f t="shared" si="913"/>
        <v>PASS</v>
      </c>
      <c r="S6496" t="str">
        <f t="shared" si="914"/>
        <v>REVIEW</v>
      </c>
      <c r="T6496">
        <f t="shared" si="915"/>
        <v>90</v>
      </c>
      <c r="U6496" t="str">
        <f t="shared" si="916"/>
        <v>Low</v>
      </c>
      <c r="V6496" t="str">
        <f t="shared" si="917"/>
        <v>Invalid NDC</v>
      </c>
    </row>
    <row r="6497" spans="1:22" x14ac:dyDescent="0.3">
      <c r="A6497" t="str">
        <f>Raw_Data!A6497</f>
        <v>26082882</v>
      </c>
      <c r="B6497">
        <f>Raw_Data!B6497</f>
        <v>45681</v>
      </c>
      <c r="C6497" t="str">
        <f>Raw_Data!C6497</f>
        <v>PANTOPRAZOLE SOD DR 40 MG T</v>
      </c>
      <c r="D6497" t="str">
        <f>Raw_Data!D6497</f>
        <v>65862056090</v>
      </c>
      <c r="E6497" t="str">
        <f>Raw_Data!E6497</f>
        <v>BYNE, EDMUND</v>
      </c>
      <c r="F6497" t="str">
        <f>Raw_Data!F6497</f>
        <v>1033186648</v>
      </c>
      <c r="G6497" t="str">
        <f>Raw_Data!H6497</f>
        <v>2</v>
      </c>
      <c r="H6497">
        <f>IFERROR(VLOOKUP(G6497,Store_Map!$A$2:$I$100,3,FALSE),"")</f>
        <v>0</v>
      </c>
      <c r="I6497">
        <f>IFERROR(VLOOKUP(G6497,Store_Map!$A$2:$I$100,4,FALSE),"")</f>
        <v>0</v>
      </c>
      <c r="J6497">
        <f>IFERROR(VLOOKUP(G6497,Store_Map!$A$2:$I$100,5,FALSE),"")</f>
        <v>0</v>
      </c>
      <c r="K6497">
        <f>IFERROR(VLOOKUP(G6497,Store_Map!$A$2:$I$100,6,FALSE),"")</f>
        <v>0</v>
      </c>
      <c r="L6497">
        <f>IFERROR(VLOOKUP(G6497,Store_Map!$A$2:$I$100,7,FALSE),"")</f>
        <v>0</v>
      </c>
      <c r="M6497">
        <f>IFERROR(VLOOKUP(G6497,Store_Map!$A$2:$I$100,8,FALSE),"")</f>
        <v>0</v>
      </c>
      <c r="N6497">
        <f t="shared" si="909"/>
        <v>0</v>
      </c>
      <c r="O6497" t="str">
        <f t="shared" si="910"/>
        <v>PASS</v>
      </c>
      <c r="P6497" t="str">
        <f t="shared" si="911"/>
        <v>PASS</v>
      </c>
      <c r="Q6497" t="str">
        <f t="shared" si="912"/>
        <v>PASS</v>
      </c>
      <c r="R6497" t="str">
        <f t="shared" si="913"/>
        <v>PASS</v>
      </c>
      <c r="S6497" t="str">
        <f t="shared" si="914"/>
        <v>PASS</v>
      </c>
      <c r="T6497">
        <f t="shared" si="915"/>
        <v>100</v>
      </c>
      <c r="U6497" t="str">
        <f t="shared" si="916"/>
        <v>Low</v>
      </c>
      <c r="V6497" t="str">
        <f t="shared" si="917"/>
        <v>Clean</v>
      </c>
    </row>
    <row r="6498" spans="1:22" x14ac:dyDescent="0.3">
      <c r="A6498" t="str">
        <f>Raw_Data!A6498</f>
        <v>26082017</v>
      </c>
      <c r="B6498">
        <f>Raw_Data!B6498</f>
        <v>45681</v>
      </c>
      <c r="C6498" t="str">
        <f>Raw_Data!C6498</f>
        <v>LORATADINE 10 MG TABLET</v>
      </c>
      <c r="D6498" t="str">
        <f>Raw_Data!D6498</f>
        <v>45802065087</v>
      </c>
      <c r="E6498" t="str">
        <f>Raw_Data!E6498</f>
        <v>BYNE, EDMUND</v>
      </c>
      <c r="F6498" t="str">
        <f>Raw_Data!F6498</f>
        <v>1033186648</v>
      </c>
      <c r="G6498" t="str">
        <f>Raw_Data!H6498</f>
        <v>2</v>
      </c>
      <c r="H6498">
        <f>IFERROR(VLOOKUP(G6498,Store_Map!$A$2:$I$100,3,FALSE),"")</f>
        <v>0</v>
      </c>
      <c r="I6498">
        <f>IFERROR(VLOOKUP(G6498,Store_Map!$A$2:$I$100,4,FALSE),"")</f>
        <v>0</v>
      </c>
      <c r="J6498">
        <f>IFERROR(VLOOKUP(G6498,Store_Map!$A$2:$I$100,5,FALSE),"")</f>
        <v>0</v>
      </c>
      <c r="K6498">
        <f>IFERROR(VLOOKUP(G6498,Store_Map!$A$2:$I$100,6,FALSE),"")</f>
        <v>0</v>
      </c>
      <c r="L6498">
        <f>IFERROR(VLOOKUP(G6498,Store_Map!$A$2:$I$100,7,FALSE),"")</f>
        <v>0</v>
      </c>
      <c r="M6498">
        <f>IFERROR(VLOOKUP(G6498,Store_Map!$A$2:$I$100,8,FALSE),"")</f>
        <v>0</v>
      </c>
      <c r="N6498">
        <f t="shared" si="909"/>
        <v>0</v>
      </c>
      <c r="O6498" t="str">
        <f t="shared" si="910"/>
        <v>PASS</v>
      </c>
      <c r="P6498" t="str">
        <f t="shared" si="911"/>
        <v>PASS</v>
      </c>
      <c r="Q6498" t="str">
        <f t="shared" si="912"/>
        <v>PASS</v>
      </c>
      <c r="R6498" t="str">
        <f t="shared" si="913"/>
        <v>PASS</v>
      </c>
      <c r="S6498" t="str">
        <f t="shared" si="914"/>
        <v>PASS</v>
      </c>
      <c r="T6498">
        <f t="shared" si="915"/>
        <v>100</v>
      </c>
      <c r="U6498" t="str">
        <f t="shared" si="916"/>
        <v>Low</v>
      </c>
      <c r="V6498" t="str">
        <f t="shared" si="917"/>
        <v>Clean</v>
      </c>
    </row>
    <row r="6499" spans="1:22" x14ac:dyDescent="0.3">
      <c r="A6499" t="str">
        <f>Raw_Data!A6499</f>
        <v>26074647</v>
      </c>
      <c r="B6499">
        <f>Raw_Data!B6499</f>
        <v>45681</v>
      </c>
      <c r="C6499" t="str">
        <f>Raw_Data!C6499</f>
        <v>ATORVASTATIN 80 MG TABLET</v>
      </c>
      <c r="D6499" t="str">
        <f>Raw_Data!D6499</f>
        <v>378395377</v>
      </c>
      <c r="E6499" t="str">
        <f>Raw_Data!E6499</f>
        <v>BYNE, EDMUND</v>
      </c>
      <c r="F6499" t="str">
        <f>Raw_Data!F6499</f>
        <v>1033186648</v>
      </c>
      <c r="G6499" t="str">
        <f>Raw_Data!H6499</f>
        <v>2</v>
      </c>
      <c r="H6499">
        <f>IFERROR(VLOOKUP(G6499,Store_Map!$A$2:$I$100,3,FALSE),"")</f>
        <v>0</v>
      </c>
      <c r="I6499">
        <f>IFERROR(VLOOKUP(G6499,Store_Map!$A$2:$I$100,4,FALSE),"")</f>
        <v>0</v>
      </c>
      <c r="J6499">
        <f>IFERROR(VLOOKUP(G6499,Store_Map!$A$2:$I$100,5,FALSE),"")</f>
        <v>0</v>
      </c>
      <c r="K6499">
        <f>IFERROR(VLOOKUP(G6499,Store_Map!$A$2:$I$100,6,FALSE),"")</f>
        <v>0</v>
      </c>
      <c r="L6499">
        <f>IFERROR(VLOOKUP(G6499,Store_Map!$A$2:$I$100,7,FALSE),"")</f>
        <v>0</v>
      </c>
      <c r="M6499">
        <f>IFERROR(VLOOKUP(G6499,Store_Map!$A$2:$I$100,8,FALSE),"")</f>
        <v>0</v>
      </c>
      <c r="N6499">
        <f t="shared" si="909"/>
        <v>0</v>
      </c>
      <c r="O6499" t="str">
        <f t="shared" si="910"/>
        <v>PASS</v>
      </c>
      <c r="P6499" t="str">
        <f t="shared" si="911"/>
        <v>REVIEW</v>
      </c>
      <c r="Q6499" t="str">
        <f t="shared" si="912"/>
        <v>PASS</v>
      </c>
      <c r="R6499" t="str">
        <f t="shared" si="913"/>
        <v>PASS</v>
      </c>
      <c r="S6499" t="str">
        <f t="shared" si="914"/>
        <v>REVIEW</v>
      </c>
      <c r="T6499">
        <f t="shared" si="915"/>
        <v>90</v>
      </c>
      <c r="U6499" t="str">
        <f t="shared" si="916"/>
        <v>Low</v>
      </c>
      <c r="V6499" t="str">
        <f t="shared" si="917"/>
        <v>Invalid NDC</v>
      </c>
    </row>
    <row r="6500" spans="1:22" x14ac:dyDescent="0.3">
      <c r="A6500" t="str">
        <f>Raw_Data!A6500</f>
        <v>26073823</v>
      </c>
      <c r="B6500">
        <f>Raw_Data!B6500</f>
        <v>45681</v>
      </c>
      <c r="C6500" t="str">
        <f>Raw_Data!C6500</f>
        <v>SPIRONOLACTONE 25 MG TABLET</v>
      </c>
      <c r="D6500" t="str">
        <f>Raw_Data!D6500</f>
        <v>53746051101</v>
      </c>
      <c r="E6500" t="str">
        <f>Raw_Data!E6500</f>
        <v>BYNE, EDMUND</v>
      </c>
      <c r="F6500" t="str">
        <f>Raw_Data!F6500</f>
        <v>1033186648</v>
      </c>
      <c r="G6500" t="str">
        <f>Raw_Data!H6500</f>
        <v>2</v>
      </c>
      <c r="H6500">
        <f>IFERROR(VLOOKUP(G6500,Store_Map!$A$2:$I$100,3,FALSE),"")</f>
        <v>0</v>
      </c>
      <c r="I6500">
        <f>IFERROR(VLOOKUP(G6500,Store_Map!$A$2:$I$100,4,FALSE),"")</f>
        <v>0</v>
      </c>
      <c r="J6500">
        <f>IFERROR(VLOOKUP(G6500,Store_Map!$A$2:$I$100,5,FALSE),"")</f>
        <v>0</v>
      </c>
      <c r="K6500">
        <f>IFERROR(VLOOKUP(G6500,Store_Map!$A$2:$I$100,6,FALSE),"")</f>
        <v>0</v>
      </c>
      <c r="L6500">
        <f>IFERROR(VLOOKUP(G6500,Store_Map!$A$2:$I$100,7,FALSE),"")</f>
        <v>0</v>
      </c>
      <c r="M6500">
        <f>IFERROR(VLOOKUP(G6500,Store_Map!$A$2:$I$100,8,FALSE),"")</f>
        <v>0</v>
      </c>
      <c r="N6500">
        <f t="shared" si="909"/>
        <v>0</v>
      </c>
      <c r="O6500" t="str">
        <f t="shared" si="910"/>
        <v>PASS</v>
      </c>
      <c r="P6500" t="str">
        <f t="shared" si="911"/>
        <v>PASS</v>
      </c>
      <c r="Q6500" t="str">
        <f t="shared" si="912"/>
        <v>PASS</v>
      </c>
      <c r="R6500" t="str">
        <f t="shared" si="913"/>
        <v>PASS</v>
      </c>
      <c r="S6500" t="str">
        <f t="shared" si="914"/>
        <v>PASS</v>
      </c>
      <c r="T6500">
        <f t="shared" si="915"/>
        <v>100</v>
      </c>
      <c r="U6500" t="str">
        <f t="shared" si="916"/>
        <v>Low</v>
      </c>
      <c r="V6500" t="str">
        <f t="shared" si="917"/>
        <v>Clean</v>
      </c>
    </row>
    <row r="6501" spans="1:22" x14ac:dyDescent="0.3">
      <c r="A6501" t="str">
        <f>Raw_Data!A6501</f>
        <v>26084936</v>
      </c>
      <c r="B6501">
        <f>Raw_Data!B6501</f>
        <v>45681</v>
      </c>
      <c r="C6501" t="str">
        <f>Raw_Data!C6501</f>
        <v>RYBELSUS 7 MG TABLET</v>
      </c>
      <c r="D6501" t="str">
        <f>Raw_Data!D6501</f>
        <v>169430730</v>
      </c>
      <c r="E6501" t="str">
        <f>Raw_Data!E6501</f>
        <v>DAVIS, KEPLER</v>
      </c>
      <c r="F6501" t="str">
        <f>Raw_Data!F6501</f>
        <v>1740357425</v>
      </c>
      <c r="G6501" t="str">
        <f>Raw_Data!H6501</f>
        <v>2</v>
      </c>
      <c r="H6501">
        <f>IFERROR(VLOOKUP(G6501,Store_Map!$A$2:$I$100,3,FALSE),"")</f>
        <v>0</v>
      </c>
      <c r="I6501">
        <f>IFERROR(VLOOKUP(G6501,Store_Map!$A$2:$I$100,4,FALSE),"")</f>
        <v>0</v>
      </c>
      <c r="J6501">
        <f>IFERROR(VLOOKUP(G6501,Store_Map!$A$2:$I$100,5,FALSE),"")</f>
        <v>0</v>
      </c>
      <c r="K6501">
        <f>IFERROR(VLOOKUP(G6501,Store_Map!$A$2:$I$100,6,FALSE),"")</f>
        <v>0</v>
      </c>
      <c r="L6501">
        <f>IFERROR(VLOOKUP(G6501,Store_Map!$A$2:$I$100,7,FALSE),"")</f>
        <v>0</v>
      </c>
      <c r="M6501">
        <f>IFERROR(VLOOKUP(G6501,Store_Map!$A$2:$I$100,8,FALSE),"")</f>
        <v>0</v>
      </c>
      <c r="N6501">
        <f t="shared" si="909"/>
        <v>0</v>
      </c>
      <c r="O6501" t="str">
        <f t="shared" si="910"/>
        <v>PASS</v>
      </c>
      <c r="P6501" t="str">
        <f t="shared" si="911"/>
        <v>REVIEW</v>
      </c>
      <c r="Q6501" t="str">
        <f t="shared" si="912"/>
        <v>PASS</v>
      </c>
      <c r="R6501" t="str">
        <f t="shared" si="913"/>
        <v>PASS</v>
      </c>
      <c r="S6501" t="str">
        <f t="shared" si="914"/>
        <v>REVIEW</v>
      </c>
      <c r="T6501">
        <f t="shared" si="915"/>
        <v>90</v>
      </c>
      <c r="U6501" t="str">
        <f t="shared" si="916"/>
        <v>Low</v>
      </c>
      <c r="V6501" t="str">
        <f t="shared" si="917"/>
        <v>Invalid NDC</v>
      </c>
    </row>
    <row r="6502" spans="1:22" x14ac:dyDescent="0.3">
      <c r="A6502" t="str">
        <f>Raw_Data!A6502</f>
        <v>26085162</v>
      </c>
      <c r="B6502">
        <f>Raw_Data!B6502</f>
        <v>45681</v>
      </c>
      <c r="C6502" t="str">
        <f>Raw_Data!C6502</f>
        <v>MOUNJARO 5 MG/0.5 ML PEN</v>
      </c>
      <c r="D6502" t="str">
        <f>Raw_Data!D6502</f>
        <v>2149580</v>
      </c>
      <c r="E6502" t="str">
        <f>Raw_Data!E6502</f>
        <v>PEDERSEN, JENNIFER</v>
      </c>
      <c r="F6502" t="str">
        <f>Raw_Data!F6502</f>
        <v>1073606661</v>
      </c>
      <c r="G6502" t="str">
        <f>Raw_Data!H6502</f>
        <v>2</v>
      </c>
      <c r="H6502">
        <f>IFERROR(VLOOKUP(G6502,Store_Map!$A$2:$I$100,3,FALSE),"")</f>
        <v>0</v>
      </c>
      <c r="I6502">
        <f>IFERROR(VLOOKUP(G6502,Store_Map!$A$2:$I$100,4,FALSE),"")</f>
        <v>0</v>
      </c>
      <c r="J6502">
        <f>IFERROR(VLOOKUP(G6502,Store_Map!$A$2:$I$100,5,FALSE),"")</f>
        <v>0</v>
      </c>
      <c r="K6502">
        <f>IFERROR(VLOOKUP(G6502,Store_Map!$A$2:$I$100,6,FALSE),"")</f>
        <v>0</v>
      </c>
      <c r="L6502">
        <f>IFERROR(VLOOKUP(G6502,Store_Map!$A$2:$I$100,7,FALSE),"")</f>
        <v>0</v>
      </c>
      <c r="M6502">
        <f>IFERROR(VLOOKUP(G6502,Store_Map!$A$2:$I$100,8,FALSE),"")</f>
        <v>0</v>
      </c>
      <c r="N6502">
        <f t="shared" si="909"/>
        <v>0</v>
      </c>
      <c r="O6502" t="str">
        <f t="shared" si="910"/>
        <v>PASS</v>
      </c>
      <c r="P6502" t="str">
        <f t="shared" si="911"/>
        <v>REVIEW</v>
      </c>
      <c r="Q6502" t="str">
        <f t="shared" si="912"/>
        <v>PASS</v>
      </c>
      <c r="R6502" t="str">
        <f t="shared" si="913"/>
        <v>PASS</v>
      </c>
      <c r="S6502" t="str">
        <f t="shared" si="914"/>
        <v>REVIEW</v>
      </c>
      <c r="T6502">
        <f t="shared" si="915"/>
        <v>90</v>
      </c>
      <c r="U6502" t="str">
        <f t="shared" si="916"/>
        <v>Low</v>
      </c>
      <c r="V6502" t="str">
        <f t="shared" si="917"/>
        <v>Invalid NDC</v>
      </c>
    </row>
    <row r="6503" spans="1:22" x14ac:dyDescent="0.3">
      <c r="A6503" t="str">
        <f>Raw_Data!A6503</f>
        <v>26084242</v>
      </c>
      <c r="B6503">
        <f>Raw_Data!B6503</f>
        <v>45681</v>
      </c>
      <c r="C6503" t="str">
        <f>Raw_Data!C6503</f>
        <v>CYCLOBENZAPRINE 10 MG TABLE</v>
      </c>
      <c r="D6503" t="str">
        <f>Raw_Data!D6503</f>
        <v>72888001400</v>
      </c>
      <c r="E6503" t="str">
        <f>Raw_Data!E6503</f>
        <v>FORD, JAMES</v>
      </c>
      <c r="F6503" t="str">
        <f>Raw_Data!F6503</f>
        <v>1033117684</v>
      </c>
      <c r="G6503" t="str">
        <f>Raw_Data!H6503</f>
        <v>2</v>
      </c>
      <c r="H6503">
        <f>IFERROR(VLOOKUP(G6503,Store_Map!$A$2:$I$100,3,FALSE),"")</f>
        <v>0</v>
      </c>
      <c r="I6503">
        <f>IFERROR(VLOOKUP(G6503,Store_Map!$A$2:$I$100,4,FALSE),"")</f>
        <v>0</v>
      </c>
      <c r="J6503">
        <f>IFERROR(VLOOKUP(G6503,Store_Map!$A$2:$I$100,5,FALSE),"")</f>
        <v>0</v>
      </c>
      <c r="K6503">
        <f>IFERROR(VLOOKUP(G6503,Store_Map!$A$2:$I$100,6,FALSE),"")</f>
        <v>0</v>
      </c>
      <c r="L6503">
        <f>IFERROR(VLOOKUP(G6503,Store_Map!$A$2:$I$100,7,FALSE),"")</f>
        <v>0</v>
      </c>
      <c r="M6503">
        <f>IFERROR(VLOOKUP(G6503,Store_Map!$A$2:$I$100,8,FALSE),"")</f>
        <v>0</v>
      </c>
      <c r="N6503">
        <f t="shared" si="909"/>
        <v>0</v>
      </c>
      <c r="O6503" t="str">
        <f t="shared" si="910"/>
        <v>PASS</v>
      </c>
      <c r="P6503" t="str">
        <f t="shared" si="911"/>
        <v>PASS</v>
      </c>
      <c r="Q6503" t="str">
        <f t="shared" si="912"/>
        <v>PASS</v>
      </c>
      <c r="R6503" t="str">
        <f t="shared" si="913"/>
        <v>PASS</v>
      </c>
      <c r="S6503" t="str">
        <f t="shared" si="914"/>
        <v>PASS</v>
      </c>
      <c r="T6503">
        <f t="shared" si="915"/>
        <v>100</v>
      </c>
      <c r="U6503" t="str">
        <f t="shared" si="916"/>
        <v>Low</v>
      </c>
      <c r="V6503" t="str">
        <f t="shared" si="917"/>
        <v>Clean</v>
      </c>
    </row>
    <row r="6504" spans="1:22" x14ac:dyDescent="0.3">
      <c r="A6504" t="str">
        <f>Raw_Data!A6504</f>
        <v>26075313</v>
      </c>
      <c r="B6504">
        <f>Raw_Data!B6504</f>
        <v>45681</v>
      </c>
      <c r="C6504" t="str">
        <f>Raw_Data!C6504</f>
        <v>CARVEDILOL 25 MG TABLET</v>
      </c>
      <c r="D6504" t="str">
        <f>Raw_Data!D6504</f>
        <v>68382009501</v>
      </c>
      <c r="E6504" t="str">
        <f>Raw_Data!E6504</f>
        <v>FORD, JAMES</v>
      </c>
      <c r="F6504" t="str">
        <f>Raw_Data!F6504</f>
        <v>1033117684</v>
      </c>
      <c r="G6504" t="str">
        <f>Raw_Data!H6504</f>
        <v>2</v>
      </c>
      <c r="H6504">
        <f>IFERROR(VLOOKUP(G6504,Store_Map!$A$2:$I$100,3,FALSE),"")</f>
        <v>0</v>
      </c>
      <c r="I6504">
        <f>IFERROR(VLOOKUP(G6504,Store_Map!$A$2:$I$100,4,FALSE),"")</f>
        <v>0</v>
      </c>
      <c r="J6504">
        <f>IFERROR(VLOOKUP(G6504,Store_Map!$A$2:$I$100,5,FALSE),"")</f>
        <v>0</v>
      </c>
      <c r="K6504">
        <f>IFERROR(VLOOKUP(G6504,Store_Map!$A$2:$I$100,6,FALSE),"")</f>
        <v>0</v>
      </c>
      <c r="L6504">
        <f>IFERROR(VLOOKUP(G6504,Store_Map!$A$2:$I$100,7,FALSE),"")</f>
        <v>0</v>
      </c>
      <c r="M6504">
        <f>IFERROR(VLOOKUP(G6504,Store_Map!$A$2:$I$100,8,FALSE),"")</f>
        <v>0</v>
      </c>
      <c r="N6504">
        <f t="shared" si="909"/>
        <v>0</v>
      </c>
      <c r="O6504" t="str">
        <f t="shared" si="910"/>
        <v>PASS</v>
      </c>
      <c r="P6504" t="str">
        <f t="shared" si="911"/>
        <v>PASS</v>
      </c>
      <c r="Q6504" t="str">
        <f t="shared" si="912"/>
        <v>PASS</v>
      </c>
      <c r="R6504" t="str">
        <f t="shared" si="913"/>
        <v>PASS</v>
      </c>
      <c r="S6504" t="str">
        <f t="shared" si="914"/>
        <v>PASS</v>
      </c>
      <c r="T6504">
        <f t="shared" si="915"/>
        <v>100</v>
      </c>
      <c r="U6504" t="str">
        <f t="shared" si="916"/>
        <v>Low</v>
      </c>
      <c r="V6504" t="str">
        <f t="shared" si="917"/>
        <v>Clean</v>
      </c>
    </row>
    <row r="6505" spans="1:22" x14ac:dyDescent="0.3">
      <c r="A6505" t="str">
        <f>Raw_Data!A6505</f>
        <v>26075312</v>
      </c>
      <c r="B6505">
        <f>Raw_Data!B6505</f>
        <v>45681</v>
      </c>
      <c r="C6505" t="str">
        <f>Raw_Data!C6505</f>
        <v>AMLODIPINE BESYLATE 10 MG T</v>
      </c>
      <c r="D6505" t="str">
        <f>Raw_Data!D6505</f>
        <v>69097012815</v>
      </c>
      <c r="E6505" t="str">
        <f>Raw_Data!E6505</f>
        <v>FORD, JAMES</v>
      </c>
      <c r="F6505" t="str">
        <f>Raw_Data!F6505</f>
        <v>1033117684</v>
      </c>
      <c r="G6505" t="str">
        <f>Raw_Data!H6505</f>
        <v>2</v>
      </c>
      <c r="H6505">
        <f>IFERROR(VLOOKUP(G6505,Store_Map!$A$2:$I$100,3,FALSE),"")</f>
        <v>0</v>
      </c>
      <c r="I6505">
        <f>IFERROR(VLOOKUP(G6505,Store_Map!$A$2:$I$100,4,FALSE),"")</f>
        <v>0</v>
      </c>
      <c r="J6505">
        <f>IFERROR(VLOOKUP(G6505,Store_Map!$A$2:$I$100,5,FALSE),"")</f>
        <v>0</v>
      </c>
      <c r="K6505">
        <f>IFERROR(VLOOKUP(G6505,Store_Map!$A$2:$I$100,6,FALSE),"")</f>
        <v>0</v>
      </c>
      <c r="L6505">
        <f>IFERROR(VLOOKUP(G6505,Store_Map!$A$2:$I$100,7,FALSE),"")</f>
        <v>0</v>
      </c>
      <c r="M6505">
        <f>IFERROR(VLOOKUP(G6505,Store_Map!$A$2:$I$100,8,FALSE),"")</f>
        <v>0</v>
      </c>
      <c r="N6505">
        <f t="shared" si="909"/>
        <v>0</v>
      </c>
      <c r="O6505" t="str">
        <f t="shared" si="910"/>
        <v>PASS</v>
      </c>
      <c r="P6505" t="str">
        <f t="shared" si="911"/>
        <v>PASS</v>
      </c>
      <c r="Q6505" t="str">
        <f t="shared" si="912"/>
        <v>PASS</v>
      </c>
      <c r="R6505" t="str">
        <f t="shared" si="913"/>
        <v>PASS</v>
      </c>
      <c r="S6505" t="str">
        <f t="shared" si="914"/>
        <v>PASS</v>
      </c>
      <c r="T6505">
        <f t="shared" si="915"/>
        <v>100</v>
      </c>
      <c r="U6505" t="str">
        <f t="shared" si="916"/>
        <v>Low</v>
      </c>
      <c r="V6505" t="str">
        <f t="shared" si="917"/>
        <v>Clean</v>
      </c>
    </row>
    <row r="6506" spans="1:22" x14ac:dyDescent="0.3">
      <c r="A6506" t="str">
        <f>Raw_Data!A6506</f>
        <v>26075311</v>
      </c>
      <c r="B6506">
        <f>Raw_Data!B6506</f>
        <v>45681</v>
      </c>
      <c r="C6506" t="str">
        <f>Raw_Data!C6506</f>
        <v>LISINOPRIL 40 MG TABLET</v>
      </c>
      <c r="D6506" t="str">
        <f>Raw_Data!D6506</f>
        <v>68180097903</v>
      </c>
      <c r="E6506" t="str">
        <f>Raw_Data!E6506</f>
        <v>FORD, JAMES</v>
      </c>
      <c r="F6506" t="str">
        <f>Raw_Data!F6506</f>
        <v>1033117684</v>
      </c>
      <c r="G6506" t="str">
        <f>Raw_Data!H6506</f>
        <v>2</v>
      </c>
      <c r="H6506">
        <f>IFERROR(VLOOKUP(G6506,Store_Map!$A$2:$I$100,3,FALSE),"")</f>
        <v>0</v>
      </c>
      <c r="I6506">
        <f>IFERROR(VLOOKUP(G6506,Store_Map!$A$2:$I$100,4,FALSE),"")</f>
        <v>0</v>
      </c>
      <c r="J6506">
        <f>IFERROR(VLOOKUP(G6506,Store_Map!$A$2:$I$100,5,FALSE),"")</f>
        <v>0</v>
      </c>
      <c r="K6506">
        <f>IFERROR(VLOOKUP(G6506,Store_Map!$A$2:$I$100,6,FALSE),"")</f>
        <v>0</v>
      </c>
      <c r="L6506">
        <f>IFERROR(VLOOKUP(G6506,Store_Map!$A$2:$I$100,7,FALSE),"")</f>
        <v>0</v>
      </c>
      <c r="M6506">
        <f>IFERROR(VLOOKUP(G6506,Store_Map!$A$2:$I$100,8,FALSE),"")</f>
        <v>0</v>
      </c>
      <c r="N6506">
        <f t="shared" si="909"/>
        <v>0</v>
      </c>
      <c r="O6506" t="str">
        <f t="shared" si="910"/>
        <v>PASS</v>
      </c>
      <c r="P6506" t="str">
        <f t="shared" si="911"/>
        <v>PASS</v>
      </c>
      <c r="Q6506" t="str">
        <f t="shared" si="912"/>
        <v>PASS</v>
      </c>
      <c r="R6506" t="str">
        <f t="shared" si="913"/>
        <v>PASS</v>
      </c>
      <c r="S6506" t="str">
        <f t="shared" si="914"/>
        <v>PASS</v>
      </c>
      <c r="T6506">
        <f t="shared" si="915"/>
        <v>100</v>
      </c>
      <c r="U6506" t="str">
        <f t="shared" si="916"/>
        <v>Low</v>
      </c>
      <c r="V6506" t="str">
        <f t="shared" si="917"/>
        <v>Clean</v>
      </c>
    </row>
    <row r="6507" spans="1:22" x14ac:dyDescent="0.3">
      <c r="A6507" t="str">
        <f>Raw_Data!A6507</f>
        <v>26084244</v>
      </c>
      <c r="B6507">
        <f>Raw_Data!B6507</f>
        <v>45681</v>
      </c>
      <c r="C6507" t="str">
        <f>Raw_Data!C6507</f>
        <v>BUSPIRONE HCL 10 MG TABLET</v>
      </c>
      <c r="D6507" t="str">
        <f>Raw_Data!D6507</f>
        <v>29300024505</v>
      </c>
      <c r="E6507" t="str">
        <f>Raw_Data!E6507</f>
        <v>FORD, JAMES</v>
      </c>
      <c r="F6507" t="str">
        <f>Raw_Data!F6507</f>
        <v>1033117684</v>
      </c>
      <c r="G6507" t="str">
        <f>Raw_Data!H6507</f>
        <v>2</v>
      </c>
      <c r="H6507">
        <f>IFERROR(VLOOKUP(G6507,Store_Map!$A$2:$I$100,3,FALSE),"")</f>
        <v>0</v>
      </c>
      <c r="I6507">
        <f>IFERROR(VLOOKUP(G6507,Store_Map!$A$2:$I$100,4,FALSE),"")</f>
        <v>0</v>
      </c>
      <c r="J6507">
        <f>IFERROR(VLOOKUP(G6507,Store_Map!$A$2:$I$100,5,FALSE),"")</f>
        <v>0</v>
      </c>
      <c r="K6507">
        <f>IFERROR(VLOOKUP(G6507,Store_Map!$A$2:$I$100,6,FALSE),"")</f>
        <v>0</v>
      </c>
      <c r="L6507">
        <f>IFERROR(VLOOKUP(G6507,Store_Map!$A$2:$I$100,7,FALSE),"")</f>
        <v>0</v>
      </c>
      <c r="M6507">
        <f>IFERROR(VLOOKUP(G6507,Store_Map!$A$2:$I$100,8,FALSE),"")</f>
        <v>0</v>
      </c>
      <c r="N6507">
        <f t="shared" si="909"/>
        <v>0</v>
      </c>
      <c r="O6507" t="str">
        <f t="shared" si="910"/>
        <v>PASS</v>
      </c>
      <c r="P6507" t="str">
        <f t="shared" si="911"/>
        <v>PASS</v>
      </c>
      <c r="Q6507" t="str">
        <f t="shared" si="912"/>
        <v>PASS</v>
      </c>
      <c r="R6507" t="str">
        <f t="shared" si="913"/>
        <v>PASS</v>
      </c>
      <c r="S6507" t="str">
        <f t="shared" si="914"/>
        <v>PASS</v>
      </c>
      <c r="T6507">
        <f t="shared" si="915"/>
        <v>100</v>
      </c>
      <c r="U6507" t="str">
        <f t="shared" si="916"/>
        <v>Low</v>
      </c>
      <c r="V6507" t="str">
        <f t="shared" si="917"/>
        <v>Clean</v>
      </c>
    </row>
    <row r="6508" spans="1:22" x14ac:dyDescent="0.3">
      <c r="A6508" t="str">
        <f>Raw_Data!A6508</f>
        <v>26082067</v>
      </c>
      <c r="B6508">
        <f>Raw_Data!B6508</f>
        <v>45681</v>
      </c>
      <c r="C6508" t="str">
        <f>Raw_Data!C6508</f>
        <v>HUMULIN R 100 UNIT/ML VIAL</v>
      </c>
      <c r="D6508" t="str">
        <f>Raw_Data!D6508</f>
        <v>2821501</v>
      </c>
      <c r="E6508" t="str">
        <f>Raw_Data!E6508</f>
        <v>FORD, JAMES</v>
      </c>
      <c r="F6508" t="str">
        <f>Raw_Data!F6508</f>
        <v>1033117684</v>
      </c>
      <c r="G6508" t="str">
        <f>Raw_Data!H6508</f>
        <v>2</v>
      </c>
      <c r="H6508">
        <f>IFERROR(VLOOKUP(G6508,Store_Map!$A$2:$I$100,3,FALSE),"")</f>
        <v>0</v>
      </c>
      <c r="I6508">
        <f>IFERROR(VLOOKUP(G6508,Store_Map!$A$2:$I$100,4,FALSE),"")</f>
        <v>0</v>
      </c>
      <c r="J6508">
        <f>IFERROR(VLOOKUP(G6508,Store_Map!$A$2:$I$100,5,FALSE),"")</f>
        <v>0</v>
      </c>
      <c r="K6508">
        <f>IFERROR(VLOOKUP(G6508,Store_Map!$A$2:$I$100,6,FALSE),"")</f>
        <v>0</v>
      </c>
      <c r="L6508">
        <f>IFERROR(VLOOKUP(G6508,Store_Map!$A$2:$I$100,7,FALSE),"")</f>
        <v>0</v>
      </c>
      <c r="M6508">
        <f>IFERROR(VLOOKUP(G6508,Store_Map!$A$2:$I$100,8,FALSE),"")</f>
        <v>0</v>
      </c>
      <c r="N6508">
        <f t="shared" si="909"/>
        <v>0</v>
      </c>
      <c r="O6508" t="str">
        <f t="shared" si="910"/>
        <v>PASS</v>
      </c>
      <c r="P6508" t="str">
        <f t="shared" si="911"/>
        <v>REVIEW</v>
      </c>
      <c r="Q6508" t="str">
        <f t="shared" si="912"/>
        <v>PASS</v>
      </c>
      <c r="R6508" t="str">
        <f t="shared" si="913"/>
        <v>PASS</v>
      </c>
      <c r="S6508" t="str">
        <f t="shared" si="914"/>
        <v>REVIEW</v>
      </c>
      <c r="T6508">
        <f t="shared" si="915"/>
        <v>90</v>
      </c>
      <c r="U6508" t="str">
        <f t="shared" si="916"/>
        <v>Low</v>
      </c>
      <c r="V6508" t="str">
        <f t="shared" si="917"/>
        <v>Invalid NDC</v>
      </c>
    </row>
    <row r="6509" spans="1:22" x14ac:dyDescent="0.3">
      <c r="A6509" t="str">
        <f>Raw_Data!A6509</f>
        <v>26085164</v>
      </c>
      <c r="B6509">
        <f>Raw_Data!B6509</f>
        <v>45681</v>
      </c>
      <c r="C6509" t="str">
        <f>Raw_Data!C6509</f>
        <v>ALBUTEROL SUL 2.5 MG/3 ML S</v>
      </c>
      <c r="D6509" t="str">
        <f>Raw_Data!D6509</f>
        <v>76204020025</v>
      </c>
      <c r="E6509" t="str">
        <f>Raw_Data!E6509</f>
        <v>BYNE, EDMUND</v>
      </c>
      <c r="F6509" t="str">
        <f>Raw_Data!F6509</f>
        <v>1033186648</v>
      </c>
      <c r="G6509" t="str">
        <f>Raw_Data!H6509</f>
        <v>2</v>
      </c>
      <c r="H6509">
        <f>IFERROR(VLOOKUP(G6509,Store_Map!$A$2:$I$100,3,FALSE),"")</f>
        <v>0</v>
      </c>
      <c r="I6509">
        <f>IFERROR(VLOOKUP(G6509,Store_Map!$A$2:$I$100,4,FALSE),"")</f>
        <v>0</v>
      </c>
      <c r="J6509">
        <f>IFERROR(VLOOKUP(G6509,Store_Map!$A$2:$I$100,5,FALSE),"")</f>
        <v>0</v>
      </c>
      <c r="K6509">
        <f>IFERROR(VLOOKUP(G6509,Store_Map!$A$2:$I$100,6,FALSE),"")</f>
        <v>0</v>
      </c>
      <c r="L6509">
        <f>IFERROR(VLOOKUP(G6509,Store_Map!$A$2:$I$100,7,FALSE),"")</f>
        <v>0</v>
      </c>
      <c r="M6509">
        <f>IFERROR(VLOOKUP(G6509,Store_Map!$A$2:$I$100,8,FALSE),"")</f>
        <v>0</v>
      </c>
      <c r="N6509">
        <f t="shared" si="909"/>
        <v>0</v>
      </c>
      <c r="O6509" t="str">
        <f t="shared" si="910"/>
        <v>PASS</v>
      </c>
      <c r="P6509" t="str">
        <f t="shared" si="911"/>
        <v>PASS</v>
      </c>
      <c r="Q6509" t="str">
        <f t="shared" si="912"/>
        <v>PASS</v>
      </c>
      <c r="R6509" t="str">
        <f t="shared" si="913"/>
        <v>PASS</v>
      </c>
      <c r="S6509" t="str">
        <f t="shared" si="914"/>
        <v>PASS</v>
      </c>
      <c r="T6509">
        <f t="shared" si="915"/>
        <v>100</v>
      </c>
      <c r="U6509" t="str">
        <f t="shared" si="916"/>
        <v>Low</v>
      </c>
      <c r="V6509" t="str">
        <f t="shared" si="917"/>
        <v>Clean</v>
      </c>
    </row>
    <row r="6510" spans="1:22" x14ac:dyDescent="0.3">
      <c r="A6510" t="str">
        <f>Raw_Data!A6510</f>
        <v>26085165</v>
      </c>
      <c r="B6510">
        <f>Raw_Data!B6510</f>
        <v>45681</v>
      </c>
      <c r="C6510" t="str">
        <f>Raw_Data!C6510</f>
        <v>OMEPRAZOLE DR 40 MG CAPSULE</v>
      </c>
      <c r="D6510" t="str">
        <f>Raw_Data!D6510</f>
        <v>57237016250</v>
      </c>
      <c r="E6510" t="str">
        <f>Raw_Data!E6510</f>
        <v>FORD, JAMES</v>
      </c>
      <c r="F6510" t="str">
        <f>Raw_Data!F6510</f>
        <v>1033117684</v>
      </c>
      <c r="G6510" t="str">
        <f>Raw_Data!H6510</f>
        <v>2</v>
      </c>
      <c r="H6510">
        <f>IFERROR(VLOOKUP(G6510,Store_Map!$A$2:$I$100,3,FALSE),"")</f>
        <v>0</v>
      </c>
      <c r="I6510">
        <f>IFERROR(VLOOKUP(G6510,Store_Map!$A$2:$I$100,4,FALSE),"")</f>
        <v>0</v>
      </c>
      <c r="J6510">
        <f>IFERROR(VLOOKUP(G6510,Store_Map!$A$2:$I$100,5,FALSE),"")</f>
        <v>0</v>
      </c>
      <c r="K6510">
        <f>IFERROR(VLOOKUP(G6510,Store_Map!$A$2:$I$100,6,FALSE),"")</f>
        <v>0</v>
      </c>
      <c r="L6510">
        <f>IFERROR(VLOOKUP(G6510,Store_Map!$A$2:$I$100,7,FALSE),"")</f>
        <v>0</v>
      </c>
      <c r="M6510">
        <f>IFERROR(VLOOKUP(G6510,Store_Map!$A$2:$I$100,8,FALSE),"")</f>
        <v>0</v>
      </c>
      <c r="N6510">
        <f t="shared" si="909"/>
        <v>0</v>
      </c>
      <c r="O6510" t="str">
        <f t="shared" si="910"/>
        <v>PASS</v>
      </c>
      <c r="P6510" t="str">
        <f t="shared" si="911"/>
        <v>PASS</v>
      </c>
      <c r="Q6510" t="str">
        <f t="shared" si="912"/>
        <v>PASS</v>
      </c>
      <c r="R6510" t="str">
        <f t="shared" si="913"/>
        <v>PASS</v>
      </c>
      <c r="S6510" t="str">
        <f t="shared" si="914"/>
        <v>PASS</v>
      </c>
      <c r="T6510">
        <f t="shared" si="915"/>
        <v>100</v>
      </c>
      <c r="U6510" t="str">
        <f t="shared" si="916"/>
        <v>Low</v>
      </c>
      <c r="V6510" t="str">
        <f t="shared" si="917"/>
        <v>Clean</v>
      </c>
    </row>
    <row r="6511" spans="1:22" x14ac:dyDescent="0.3">
      <c r="A6511" t="str">
        <f>Raw_Data!A6511</f>
        <v>26085167</v>
      </c>
      <c r="B6511">
        <f>Raw_Data!B6511</f>
        <v>45681</v>
      </c>
      <c r="C6511" t="str">
        <f>Raw_Data!C6511</f>
        <v>ASPIRIN EC 81 MG TABLET</v>
      </c>
      <c r="D6511" t="str">
        <f>Raw_Data!D6511</f>
        <v>69618006610</v>
      </c>
      <c r="E6511" t="str">
        <f>Raw_Data!E6511</f>
        <v>GIBBS, JON</v>
      </c>
      <c r="F6511" t="str">
        <f>Raw_Data!F6511</f>
        <v>1700896156</v>
      </c>
      <c r="G6511" t="str">
        <f>Raw_Data!H6511</f>
        <v>2</v>
      </c>
      <c r="H6511">
        <f>IFERROR(VLOOKUP(G6511,Store_Map!$A$2:$I$100,3,FALSE),"")</f>
        <v>0</v>
      </c>
      <c r="I6511">
        <f>IFERROR(VLOOKUP(G6511,Store_Map!$A$2:$I$100,4,FALSE),"")</f>
        <v>0</v>
      </c>
      <c r="J6511">
        <f>IFERROR(VLOOKUP(G6511,Store_Map!$A$2:$I$100,5,FALSE),"")</f>
        <v>0</v>
      </c>
      <c r="K6511">
        <f>IFERROR(VLOOKUP(G6511,Store_Map!$A$2:$I$100,6,FALSE),"")</f>
        <v>0</v>
      </c>
      <c r="L6511">
        <f>IFERROR(VLOOKUP(G6511,Store_Map!$A$2:$I$100,7,FALSE),"")</f>
        <v>0</v>
      </c>
      <c r="M6511">
        <f>IFERROR(VLOOKUP(G6511,Store_Map!$A$2:$I$100,8,FALSE),"")</f>
        <v>0</v>
      </c>
      <c r="N6511">
        <f t="shared" si="909"/>
        <v>0</v>
      </c>
      <c r="O6511" t="str">
        <f t="shared" si="910"/>
        <v>PASS</v>
      </c>
      <c r="P6511" t="str">
        <f t="shared" si="911"/>
        <v>PASS</v>
      </c>
      <c r="Q6511" t="str">
        <f t="shared" si="912"/>
        <v>PASS</v>
      </c>
      <c r="R6511" t="str">
        <f t="shared" si="913"/>
        <v>PASS</v>
      </c>
      <c r="S6511" t="str">
        <f t="shared" si="914"/>
        <v>PASS</v>
      </c>
      <c r="T6511">
        <f t="shared" si="915"/>
        <v>100</v>
      </c>
      <c r="U6511" t="str">
        <f t="shared" si="916"/>
        <v>Low</v>
      </c>
      <c r="V6511" t="str">
        <f t="shared" si="917"/>
        <v>Clean</v>
      </c>
    </row>
    <row r="6512" spans="1:22" x14ac:dyDescent="0.3">
      <c r="A6512" t="str">
        <f>Raw_Data!A6512</f>
        <v>26083817</v>
      </c>
      <c r="B6512">
        <f>Raw_Data!B6512</f>
        <v>45681</v>
      </c>
      <c r="C6512" t="str">
        <f>Raw_Data!C6512</f>
        <v>MOUNJARO 15 MG/0.5 ML PEN</v>
      </c>
      <c r="D6512" t="str">
        <f>Raw_Data!D6512</f>
        <v>2145780</v>
      </c>
      <c r="E6512" t="str">
        <f>Raw_Data!E6512</f>
        <v>RICHARDSON, KEIFER</v>
      </c>
      <c r="F6512" t="str">
        <f>Raw_Data!F6512</f>
        <v>1174031660</v>
      </c>
      <c r="G6512" t="str">
        <f>Raw_Data!H6512</f>
        <v>2</v>
      </c>
      <c r="H6512">
        <f>IFERROR(VLOOKUP(G6512,Store_Map!$A$2:$I$100,3,FALSE),"")</f>
        <v>0</v>
      </c>
      <c r="I6512">
        <f>IFERROR(VLOOKUP(G6512,Store_Map!$A$2:$I$100,4,FALSE),"")</f>
        <v>0</v>
      </c>
      <c r="J6512">
        <f>IFERROR(VLOOKUP(G6512,Store_Map!$A$2:$I$100,5,FALSE),"")</f>
        <v>0</v>
      </c>
      <c r="K6512">
        <f>IFERROR(VLOOKUP(G6512,Store_Map!$A$2:$I$100,6,FALSE),"")</f>
        <v>0</v>
      </c>
      <c r="L6512">
        <f>IFERROR(VLOOKUP(G6512,Store_Map!$A$2:$I$100,7,FALSE),"")</f>
        <v>0</v>
      </c>
      <c r="M6512">
        <f>IFERROR(VLOOKUP(G6512,Store_Map!$A$2:$I$100,8,FALSE),"")</f>
        <v>0</v>
      </c>
      <c r="N6512">
        <f t="shared" si="909"/>
        <v>0</v>
      </c>
      <c r="O6512" t="str">
        <f t="shared" si="910"/>
        <v>PASS</v>
      </c>
      <c r="P6512" t="str">
        <f t="shared" si="911"/>
        <v>REVIEW</v>
      </c>
      <c r="Q6512" t="str">
        <f t="shared" si="912"/>
        <v>PASS</v>
      </c>
      <c r="R6512" t="str">
        <f t="shared" si="913"/>
        <v>PASS</v>
      </c>
      <c r="S6512" t="str">
        <f t="shared" si="914"/>
        <v>REVIEW</v>
      </c>
      <c r="T6512">
        <f t="shared" si="915"/>
        <v>90</v>
      </c>
      <c r="U6512" t="str">
        <f t="shared" si="916"/>
        <v>Low</v>
      </c>
      <c r="V6512" t="str">
        <f t="shared" si="917"/>
        <v>Invalid NDC</v>
      </c>
    </row>
    <row r="6513" spans="1:22" x14ac:dyDescent="0.3">
      <c r="A6513" t="str">
        <f>Raw_Data!A6513</f>
        <v>26083679</v>
      </c>
      <c r="B6513">
        <f>Raw_Data!B6513</f>
        <v>45681</v>
      </c>
      <c r="C6513" t="str">
        <f>Raw_Data!C6513</f>
        <v>BIKTARVY 50-200-25 MG TABLE</v>
      </c>
      <c r="D6513" t="str">
        <f>Raw_Data!D6513</f>
        <v>61958250101</v>
      </c>
      <c r="E6513" t="str">
        <f>Raw_Data!E6513</f>
        <v>GONZALEZ, ANDREA</v>
      </c>
      <c r="F6513" t="str">
        <f>Raw_Data!F6513</f>
        <v>1336176403</v>
      </c>
      <c r="G6513" t="str">
        <f>Raw_Data!H6513</f>
        <v>2</v>
      </c>
      <c r="H6513">
        <f>IFERROR(VLOOKUP(G6513,Store_Map!$A$2:$I$100,3,FALSE),"")</f>
        <v>0</v>
      </c>
      <c r="I6513">
        <f>IFERROR(VLOOKUP(G6513,Store_Map!$A$2:$I$100,4,FALSE),"")</f>
        <v>0</v>
      </c>
      <c r="J6513">
        <f>IFERROR(VLOOKUP(G6513,Store_Map!$A$2:$I$100,5,FALSE),"")</f>
        <v>0</v>
      </c>
      <c r="K6513">
        <f>IFERROR(VLOOKUP(G6513,Store_Map!$A$2:$I$100,6,FALSE),"")</f>
        <v>0</v>
      </c>
      <c r="L6513">
        <f>IFERROR(VLOOKUP(G6513,Store_Map!$A$2:$I$100,7,FALSE),"")</f>
        <v>0</v>
      </c>
      <c r="M6513">
        <f>IFERROR(VLOOKUP(G6513,Store_Map!$A$2:$I$100,8,FALSE),"")</f>
        <v>0</v>
      </c>
      <c r="N6513">
        <f t="shared" si="909"/>
        <v>0</v>
      </c>
      <c r="O6513" t="str">
        <f t="shared" si="910"/>
        <v>PASS</v>
      </c>
      <c r="P6513" t="str">
        <f t="shared" si="911"/>
        <v>PASS</v>
      </c>
      <c r="Q6513" t="str">
        <f t="shared" si="912"/>
        <v>PASS</v>
      </c>
      <c r="R6513" t="str">
        <f t="shared" si="913"/>
        <v>PASS</v>
      </c>
      <c r="S6513" t="str">
        <f t="shared" si="914"/>
        <v>PASS</v>
      </c>
      <c r="T6513">
        <f t="shared" si="915"/>
        <v>100</v>
      </c>
      <c r="U6513" t="str">
        <f t="shared" si="916"/>
        <v>Low</v>
      </c>
      <c r="V6513" t="str">
        <f t="shared" si="917"/>
        <v>Clean</v>
      </c>
    </row>
    <row r="6514" spans="1:22" x14ac:dyDescent="0.3">
      <c r="A6514" t="str">
        <f>Raw_Data!A6514</f>
        <v>26078748</v>
      </c>
      <c r="B6514">
        <f>Raw_Data!B6514</f>
        <v>45681</v>
      </c>
      <c r="C6514" t="str">
        <f>Raw_Data!C6514</f>
        <v>BIKTARVY 50-200-25 MG TABLE</v>
      </c>
      <c r="D6514" t="str">
        <f>Raw_Data!D6514</f>
        <v>61958250101</v>
      </c>
      <c r="E6514" t="str">
        <f>Raw_Data!E6514</f>
        <v>KILGORE, RICHARD</v>
      </c>
      <c r="F6514" t="str">
        <f>Raw_Data!F6514</f>
        <v>1760812010</v>
      </c>
      <c r="G6514" t="str">
        <f>Raw_Data!H6514</f>
        <v>2</v>
      </c>
      <c r="H6514">
        <f>IFERROR(VLOOKUP(G6514,Store_Map!$A$2:$I$100,3,FALSE),"")</f>
        <v>0</v>
      </c>
      <c r="I6514">
        <f>IFERROR(VLOOKUP(G6514,Store_Map!$A$2:$I$100,4,FALSE),"")</f>
        <v>0</v>
      </c>
      <c r="J6514">
        <f>IFERROR(VLOOKUP(G6514,Store_Map!$A$2:$I$100,5,FALSE),"")</f>
        <v>0</v>
      </c>
      <c r="K6514">
        <f>IFERROR(VLOOKUP(G6514,Store_Map!$A$2:$I$100,6,FALSE),"")</f>
        <v>0</v>
      </c>
      <c r="L6514">
        <f>IFERROR(VLOOKUP(G6514,Store_Map!$A$2:$I$100,7,FALSE),"")</f>
        <v>0</v>
      </c>
      <c r="M6514">
        <f>IFERROR(VLOOKUP(G6514,Store_Map!$A$2:$I$100,8,FALSE),"")</f>
        <v>0</v>
      </c>
      <c r="N6514">
        <f t="shared" si="909"/>
        <v>0</v>
      </c>
      <c r="O6514" t="str">
        <f t="shared" si="910"/>
        <v>PASS</v>
      </c>
      <c r="P6514" t="str">
        <f t="shared" si="911"/>
        <v>PASS</v>
      </c>
      <c r="Q6514" t="str">
        <f t="shared" si="912"/>
        <v>PASS</v>
      </c>
      <c r="R6514" t="str">
        <f t="shared" si="913"/>
        <v>PASS</v>
      </c>
      <c r="S6514" t="str">
        <f t="shared" si="914"/>
        <v>PASS</v>
      </c>
      <c r="T6514">
        <f t="shared" si="915"/>
        <v>100</v>
      </c>
      <c r="U6514" t="str">
        <f t="shared" si="916"/>
        <v>Low</v>
      </c>
      <c r="V6514" t="str">
        <f t="shared" si="917"/>
        <v>Clean</v>
      </c>
    </row>
    <row r="6515" spans="1:22" x14ac:dyDescent="0.3">
      <c r="A6515" t="str">
        <f>Raw_Data!A6515</f>
        <v>26082813</v>
      </c>
      <c r="B6515">
        <f>Raw_Data!B6515</f>
        <v>45681</v>
      </c>
      <c r="C6515" t="str">
        <f>Raw_Data!C6515</f>
        <v>TRIUMEQ 600-50-300 MG TABLE</v>
      </c>
      <c r="D6515" t="str">
        <f>Raw_Data!D6515</f>
        <v>49702023113</v>
      </c>
      <c r="E6515" t="str">
        <f>Raw_Data!E6515</f>
        <v>DAVIS, KEPLER</v>
      </c>
      <c r="F6515" t="str">
        <f>Raw_Data!F6515</f>
        <v>1740357425</v>
      </c>
      <c r="G6515" t="str">
        <f>Raw_Data!H6515</f>
        <v>2</v>
      </c>
      <c r="H6515">
        <f>IFERROR(VLOOKUP(G6515,Store_Map!$A$2:$I$100,3,FALSE),"")</f>
        <v>0</v>
      </c>
      <c r="I6515">
        <f>IFERROR(VLOOKUP(G6515,Store_Map!$A$2:$I$100,4,FALSE),"")</f>
        <v>0</v>
      </c>
      <c r="J6515">
        <f>IFERROR(VLOOKUP(G6515,Store_Map!$A$2:$I$100,5,FALSE),"")</f>
        <v>0</v>
      </c>
      <c r="K6515">
        <f>IFERROR(VLOOKUP(G6515,Store_Map!$A$2:$I$100,6,FALSE),"")</f>
        <v>0</v>
      </c>
      <c r="L6515">
        <f>IFERROR(VLOOKUP(G6515,Store_Map!$A$2:$I$100,7,FALSE),"")</f>
        <v>0</v>
      </c>
      <c r="M6515">
        <f>IFERROR(VLOOKUP(G6515,Store_Map!$A$2:$I$100,8,FALSE),"")</f>
        <v>0</v>
      </c>
      <c r="N6515">
        <f t="shared" si="909"/>
        <v>0</v>
      </c>
      <c r="O6515" t="str">
        <f t="shared" si="910"/>
        <v>PASS</v>
      </c>
      <c r="P6515" t="str">
        <f t="shared" si="911"/>
        <v>PASS</v>
      </c>
      <c r="Q6515" t="str">
        <f t="shared" si="912"/>
        <v>PASS</v>
      </c>
      <c r="R6515" t="str">
        <f t="shared" si="913"/>
        <v>PASS</v>
      </c>
      <c r="S6515" t="str">
        <f t="shared" si="914"/>
        <v>PASS</v>
      </c>
      <c r="T6515">
        <f t="shared" si="915"/>
        <v>100</v>
      </c>
      <c r="U6515" t="str">
        <f t="shared" si="916"/>
        <v>Low</v>
      </c>
      <c r="V6515" t="str">
        <f t="shared" si="917"/>
        <v>Clean</v>
      </c>
    </row>
    <row r="6516" spans="1:22" x14ac:dyDescent="0.3">
      <c r="A6516" t="str">
        <f>Raw_Data!A6516</f>
        <v>26079395</v>
      </c>
      <c r="B6516">
        <f>Raw_Data!B6516</f>
        <v>45681</v>
      </c>
      <c r="C6516" t="str">
        <f>Raw_Data!C6516</f>
        <v>BIKTARVY 50-200-25 MG TABLE</v>
      </c>
      <c r="D6516" t="str">
        <f>Raw_Data!D6516</f>
        <v>61958250101</v>
      </c>
      <c r="E6516" t="str">
        <f>Raw_Data!E6516</f>
        <v>GONZALEZ, ANDREA</v>
      </c>
      <c r="F6516" t="str">
        <f>Raw_Data!F6516</f>
        <v>1336176403</v>
      </c>
      <c r="G6516" t="str">
        <f>Raw_Data!H6516</f>
        <v>2</v>
      </c>
      <c r="H6516">
        <f>IFERROR(VLOOKUP(G6516,Store_Map!$A$2:$I$100,3,FALSE),"")</f>
        <v>0</v>
      </c>
      <c r="I6516">
        <f>IFERROR(VLOOKUP(G6516,Store_Map!$A$2:$I$100,4,FALSE),"")</f>
        <v>0</v>
      </c>
      <c r="J6516">
        <f>IFERROR(VLOOKUP(G6516,Store_Map!$A$2:$I$100,5,FALSE),"")</f>
        <v>0</v>
      </c>
      <c r="K6516">
        <f>IFERROR(VLOOKUP(G6516,Store_Map!$A$2:$I$100,6,FALSE),"")</f>
        <v>0</v>
      </c>
      <c r="L6516">
        <f>IFERROR(VLOOKUP(G6516,Store_Map!$A$2:$I$100,7,FALSE),"")</f>
        <v>0</v>
      </c>
      <c r="M6516">
        <f>IFERROR(VLOOKUP(G6516,Store_Map!$A$2:$I$100,8,FALSE),"")</f>
        <v>0</v>
      </c>
      <c r="N6516">
        <f t="shared" si="909"/>
        <v>0</v>
      </c>
      <c r="O6516" t="str">
        <f t="shared" si="910"/>
        <v>PASS</v>
      </c>
      <c r="P6516" t="str">
        <f t="shared" si="911"/>
        <v>PASS</v>
      </c>
      <c r="Q6516" t="str">
        <f t="shared" si="912"/>
        <v>PASS</v>
      </c>
      <c r="R6516" t="str">
        <f t="shared" si="913"/>
        <v>PASS</v>
      </c>
      <c r="S6516" t="str">
        <f t="shared" si="914"/>
        <v>PASS</v>
      </c>
      <c r="T6516">
        <f t="shared" si="915"/>
        <v>100</v>
      </c>
      <c r="U6516" t="str">
        <f t="shared" si="916"/>
        <v>Low</v>
      </c>
      <c r="V6516" t="str">
        <f t="shared" si="917"/>
        <v>Clean</v>
      </c>
    </row>
    <row r="6517" spans="1:22" x14ac:dyDescent="0.3">
      <c r="A6517" t="str">
        <f>Raw_Data!A6517</f>
        <v>26085168</v>
      </c>
      <c r="B6517">
        <f>Raw_Data!B6517</f>
        <v>45681</v>
      </c>
      <c r="C6517" t="str">
        <f>Raw_Data!C6517</f>
        <v>CYPROHEPTADINE 4 MG TABLET</v>
      </c>
      <c r="D6517" t="str">
        <f>Raw_Data!D6517</f>
        <v>52817021010</v>
      </c>
      <c r="E6517" t="str">
        <f>Raw_Data!E6517</f>
        <v>FORD, JAMES</v>
      </c>
      <c r="F6517" t="str">
        <f>Raw_Data!F6517</f>
        <v>1033117684</v>
      </c>
      <c r="G6517" t="str">
        <f>Raw_Data!H6517</f>
        <v>2</v>
      </c>
      <c r="H6517">
        <f>IFERROR(VLOOKUP(G6517,Store_Map!$A$2:$I$100,3,FALSE),"")</f>
        <v>0</v>
      </c>
      <c r="I6517">
        <f>IFERROR(VLOOKUP(G6517,Store_Map!$A$2:$I$100,4,FALSE),"")</f>
        <v>0</v>
      </c>
      <c r="J6517">
        <f>IFERROR(VLOOKUP(G6517,Store_Map!$A$2:$I$100,5,FALSE),"")</f>
        <v>0</v>
      </c>
      <c r="K6517">
        <f>IFERROR(VLOOKUP(G6517,Store_Map!$A$2:$I$100,6,FALSE),"")</f>
        <v>0</v>
      </c>
      <c r="L6517">
        <f>IFERROR(VLOOKUP(G6517,Store_Map!$A$2:$I$100,7,FALSE),"")</f>
        <v>0</v>
      </c>
      <c r="M6517">
        <f>IFERROR(VLOOKUP(G6517,Store_Map!$A$2:$I$100,8,FALSE),"")</f>
        <v>0</v>
      </c>
      <c r="N6517">
        <f t="shared" si="909"/>
        <v>0</v>
      </c>
      <c r="O6517" t="str">
        <f t="shared" si="910"/>
        <v>PASS</v>
      </c>
      <c r="P6517" t="str">
        <f t="shared" si="911"/>
        <v>PASS</v>
      </c>
      <c r="Q6517" t="str">
        <f t="shared" si="912"/>
        <v>PASS</v>
      </c>
      <c r="R6517" t="str">
        <f t="shared" si="913"/>
        <v>PASS</v>
      </c>
      <c r="S6517" t="str">
        <f t="shared" si="914"/>
        <v>PASS</v>
      </c>
      <c r="T6517">
        <f t="shared" si="915"/>
        <v>100</v>
      </c>
      <c r="U6517" t="str">
        <f t="shared" si="916"/>
        <v>Low</v>
      </c>
      <c r="V6517" t="str">
        <f t="shared" si="917"/>
        <v>Clean</v>
      </c>
    </row>
    <row r="6518" spans="1:22" x14ac:dyDescent="0.3">
      <c r="A6518" t="str">
        <f>Raw_Data!A6518</f>
        <v>26083837</v>
      </c>
      <c r="B6518">
        <f>Raw_Data!B6518</f>
        <v>45681</v>
      </c>
      <c r="C6518" t="str">
        <f>Raw_Data!C6518</f>
        <v>NOVOLOG 100 UNIT/ML FLEXPEN</v>
      </c>
      <c r="D6518" t="str">
        <f>Raw_Data!D6518</f>
        <v>169633910</v>
      </c>
      <c r="E6518" t="str">
        <f>Raw_Data!E6518</f>
        <v>RICHARDSON, KEIFER</v>
      </c>
      <c r="F6518" t="str">
        <f>Raw_Data!F6518</f>
        <v>1174031660</v>
      </c>
      <c r="G6518" t="str">
        <f>Raw_Data!H6518</f>
        <v>2</v>
      </c>
      <c r="H6518">
        <f>IFERROR(VLOOKUP(G6518,Store_Map!$A$2:$I$100,3,FALSE),"")</f>
        <v>0</v>
      </c>
      <c r="I6518">
        <f>IFERROR(VLOOKUP(G6518,Store_Map!$A$2:$I$100,4,FALSE),"")</f>
        <v>0</v>
      </c>
      <c r="J6518">
        <f>IFERROR(VLOOKUP(G6518,Store_Map!$A$2:$I$100,5,FALSE),"")</f>
        <v>0</v>
      </c>
      <c r="K6518">
        <f>IFERROR(VLOOKUP(G6518,Store_Map!$A$2:$I$100,6,FALSE),"")</f>
        <v>0</v>
      </c>
      <c r="L6518">
        <f>IFERROR(VLOOKUP(G6518,Store_Map!$A$2:$I$100,7,FALSE),"")</f>
        <v>0</v>
      </c>
      <c r="M6518">
        <f>IFERROR(VLOOKUP(G6518,Store_Map!$A$2:$I$100,8,FALSE),"")</f>
        <v>0</v>
      </c>
      <c r="N6518">
        <f t="shared" si="909"/>
        <v>0</v>
      </c>
      <c r="O6518" t="str">
        <f t="shared" si="910"/>
        <v>PASS</v>
      </c>
      <c r="P6518" t="str">
        <f t="shared" si="911"/>
        <v>REVIEW</v>
      </c>
      <c r="Q6518" t="str">
        <f t="shared" si="912"/>
        <v>PASS</v>
      </c>
      <c r="R6518" t="str">
        <f t="shared" si="913"/>
        <v>PASS</v>
      </c>
      <c r="S6518" t="str">
        <f t="shared" si="914"/>
        <v>REVIEW</v>
      </c>
      <c r="T6518">
        <f t="shared" si="915"/>
        <v>90</v>
      </c>
      <c r="U6518" t="str">
        <f t="shared" si="916"/>
        <v>Low</v>
      </c>
      <c r="V6518" t="str">
        <f t="shared" si="917"/>
        <v>Invalid NDC</v>
      </c>
    </row>
    <row r="6519" spans="1:22" x14ac:dyDescent="0.3">
      <c r="A6519" t="str">
        <f>Raw_Data!A6519</f>
        <v>26081293</v>
      </c>
      <c r="B6519">
        <f>Raw_Data!B6519</f>
        <v>45681</v>
      </c>
      <c r="C6519" t="str">
        <f>Raw_Data!C6519</f>
        <v>MOUNJARO 12.5 MG/0.5 ML PEN</v>
      </c>
      <c r="D6519" t="str">
        <f>Raw_Data!D6519</f>
        <v>2146080</v>
      </c>
      <c r="E6519" t="str">
        <f>Raw_Data!E6519</f>
        <v>PEDERSEN, JENNIFER</v>
      </c>
      <c r="F6519" t="str">
        <f>Raw_Data!F6519</f>
        <v>1073606661</v>
      </c>
      <c r="G6519" t="str">
        <f>Raw_Data!H6519</f>
        <v>2</v>
      </c>
      <c r="H6519">
        <f>IFERROR(VLOOKUP(G6519,Store_Map!$A$2:$I$100,3,FALSE),"")</f>
        <v>0</v>
      </c>
      <c r="I6519">
        <f>IFERROR(VLOOKUP(G6519,Store_Map!$A$2:$I$100,4,FALSE),"")</f>
        <v>0</v>
      </c>
      <c r="J6519">
        <f>IFERROR(VLOOKUP(G6519,Store_Map!$A$2:$I$100,5,FALSE),"")</f>
        <v>0</v>
      </c>
      <c r="K6519">
        <f>IFERROR(VLOOKUP(G6519,Store_Map!$A$2:$I$100,6,FALSE),"")</f>
        <v>0</v>
      </c>
      <c r="L6519">
        <f>IFERROR(VLOOKUP(G6519,Store_Map!$A$2:$I$100,7,FALSE),"")</f>
        <v>0</v>
      </c>
      <c r="M6519">
        <f>IFERROR(VLOOKUP(G6519,Store_Map!$A$2:$I$100,8,FALSE),"")</f>
        <v>0</v>
      </c>
      <c r="N6519">
        <f t="shared" si="909"/>
        <v>0</v>
      </c>
      <c r="O6519" t="str">
        <f t="shared" si="910"/>
        <v>PASS</v>
      </c>
      <c r="P6519" t="str">
        <f t="shared" si="911"/>
        <v>REVIEW</v>
      </c>
      <c r="Q6519" t="str">
        <f t="shared" si="912"/>
        <v>PASS</v>
      </c>
      <c r="R6519" t="str">
        <f t="shared" si="913"/>
        <v>PASS</v>
      </c>
      <c r="S6519" t="str">
        <f t="shared" si="914"/>
        <v>REVIEW</v>
      </c>
      <c r="T6519">
        <f t="shared" si="915"/>
        <v>90</v>
      </c>
      <c r="U6519" t="str">
        <f t="shared" si="916"/>
        <v>Low</v>
      </c>
      <c r="V6519" t="str">
        <f t="shared" si="917"/>
        <v>Invalid NDC</v>
      </c>
    </row>
    <row r="6520" spans="1:22" x14ac:dyDescent="0.3">
      <c r="A6520" t="str">
        <f>Raw_Data!A6520</f>
        <v>26085169</v>
      </c>
      <c r="B6520">
        <f>Raw_Data!B6520</f>
        <v>45681</v>
      </c>
      <c r="C6520" t="str">
        <f>Raw_Data!C6520</f>
        <v>ATORVASTATIN 10 MG TABLET</v>
      </c>
      <c r="D6520" t="str">
        <f>Raw_Data!D6520</f>
        <v>378395077</v>
      </c>
      <c r="E6520" t="str">
        <f>Raw_Data!E6520</f>
        <v>FORD, JAMES</v>
      </c>
      <c r="F6520" t="str">
        <f>Raw_Data!F6520</f>
        <v>1033117684</v>
      </c>
      <c r="G6520" t="str">
        <f>Raw_Data!H6520</f>
        <v>2</v>
      </c>
      <c r="H6520">
        <f>IFERROR(VLOOKUP(G6520,Store_Map!$A$2:$I$100,3,FALSE),"")</f>
        <v>0</v>
      </c>
      <c r="I6520">
        <f>IFERROR(VLOOKUP(G6520,Store_Map!$A$2:$I$100,4,FALSE),"")</f>
        <v>0</v>
      </c>
      <c r="J6520">
        <f>IFERROR(VLOOKUP(G6520,Store_Map!$A$2:$I$100,5,FALSE),"")</f>
        <v>0</v>
      </c>
      <c r="K6520">
        <f>IFERROR(VLOOKUP(G6520,Store_Map!$A$2:$I$100,6,FALSE),"")</f>
        <v>0</v>
      </c>
      <c r="L6520">
        <f>IFERROR(VLOOKUP(G6520,Store_Map!$A$2:$I$100,7,FALSE),"")</f>
        <v>0</v>
      </c>
      <c r="M6520">
        <f>IFERROR(VLOOKUP(G6520,Store_Map!$A$2:$I$100,8,FALSE),"")</f>
        <v>0</v>
      </c>
      <c r="N6520">
        <f t="shared" si="909"/>
        <v>0</v>
      </c>
      <c r="O6520" t="str">
        <f t="shared" si="910"/>
        <v>PASS</v>
      </c>
      <c r="P6520" t="str">
        <f t="shared" si="911"/>
        <v>REVIEW</v>
      </c>
      <c r="Q6520" t="str">
        <f t="shared" si="912"/>
        <v>PASS</v>
      </c>
      <c r="R6520" t="str">
        <f t="shared" si="913"/>
        <v>PASS</v>
      </c>
      <c r="S6520" t="str">
        <f t="shared" si="914"/>
        <v>REVIEW</v>
      </c>
      <c r="T6520">
        <f t="shared" si="915"/>
        <v>90</v>
      </c>
      <c r="U6520" t="str">
        <f t="shared" si="916"/>
        <v>Low</v>
      </c>
      <c r="V6520" t="str">
        <f t="shared" si="917"/>
        <v>Invalid NDC</v>
      </c>
    </row>
    <row r="6521" spans="1:22" x14ac:dyDescent="0.3">
      <c r="A6521" t="str">
        <f>Raw_Data!A6521</f>
        <v>26085170</v>
      </c>
      <c r="B6521">
        <f>Raw_Data!B6521</f>
        <v>45681</v>
      </c>
      <c r="C6521" t="str">
        <f>Raw_Data!C6521</f>
        <v>FISH OIL 1,000 MG SOFTGEL</v>
      </c>
      <c r="D6521" t="str">
        <f>Raw_Data!D6521</f>
        <v>40985022872</v>
      </c>
      <c r="E6521" t="str">
        <f>Raw_Data!E6521</f>
        <v>FORD, JAMES</v>
      </c>
      <c r="F6521" t="str">
        <f>Raw_Data!F6521</f>
        <v>1033117684</v>
      </c>
      <c r="G6521" t="str">
        <f>Raw_Data!H6521</f>
        <v>2</v>
      </c>
      <c r="H6521">
        <f>IFERROR(VLOOKUP(G6521,Store_Map!$A$2:$I$100,3,FALSE),"")</f>
        <v>0</v>
      </c>
      <c r="I6521">
        <f>IFERROR(VLOOKUP(G6521,Store_Map!$A$2:$I$100,4,FALSE),"")</f>
        <v>0</v>
      </c>
      <c r="J6521">
        <f>IFERROR(VLOOKUP(G6521,Store_Map!$A$2:$I$100,5,FALSE),"")</f>
        <v>0</v>
      </c>
      <c r="K6521">
        <f>IFERROR(VLOOKUP(G6521,Store_Map!$A$2:$I$100,6,FALSE),"")</f>
        <v>0</v>
      </c>
      <c r="L6521">
        <f>IFERROR(VLOOKUP(G6521,Store_Map!$A$2:$I$100,7,FALSE),"")</f>
        <v>0</v>
      </c>
      <c r="M6521">
        <f>IFERROR(VLOOKUP(G6521,Store_Map!$A$2:$I$100,8,FALSE),"")</f>
        <v>0</v>
      </c>
      <c r="N6521">
        <f t="shared" si="909"/>
        <v>0</v>
      </c>
      <c r="O6521" t="str">
        <f t="shared" si="910"/>
        <v>PASS</v>
      </c>
      <c r="P6521" t="str">
        <f t="shared" si="911"/>
        <v>PASS</v>
      </c>
      <c r="Q6521" t="str">
        <f t="shared" si="912"/>
        <v>PASS</v>
      </c>
      <c r="R6521" t="str">
        <f t="shared" si="913"/>
        <v>PASS</v>
      </c>
      <c r="S6521" t="str">
        <f t="shared" si="914"/>
        <v>PASS</v>
      </c>
      <c r="T6521">
        <f t="shared" si="915"/>
        <v>100</v>
      </c>
      <c r="U6521" t="str">
        <f t="shared" si="916"/>
        <v>Low</v>
      </c>
      <c r="V6521" t="str">
        <f t="shared" si="917"/>
        <v>Clean</v>
      </c>
    </row>
    <row r="6522" spans="1:22" x14ac:dyDescent="0.3">
      <c r="A6522" t="str">
        <f>Raw_Data!A6522</f>
        <v>26085171</v>
      </c>
      <c r="B6522">
        <f>Raw_Data!B6522</f>
        <v>45681</v>
      </c>
      <c r="C6522" t="str">
        <f>Raw_Data!C6522</f>
        <v>DOVATO 50-300 MG TABLET</v>
      </c>
      <c r="D6522" t="str">
        <f>Raw_Data!D6522</f>
        <v>49702024613</v>
      </c>
      <c r="E6522" t="str">
        <f>Raw_Data!E6522</f>
        <v>DAVIS, KEPLER</v>
      </c>
      <c r="F6522" t="str">
        <f>Raw_Data!F6522</f>
        <v>1740357425</v>
      </c>
      <c r="G6522" t="str">
        <f>Raw_Data!H6522</f>
        <v>2</v>
      </c>
      <c r="H6522">
        <f>IFERROR(VLOOKUP(G6522,Store_Map!$A$2:$I$100,3,FALSE),"")</f>
        <v>0</v>
      </c>
      <c r="I6522">
        <f>IFERROR(VLOOKUP(G6522,Store_Map!$A$2:$I$100,4,FALSE),"")</f>
        <v>0</v>
      </c>
      <c r="J6522">
        <f>IFERROR(VLOOKUP(G6522,Store_Map!$A$2:$I$100,5,FALSE),"")</f>
        <v>0</v>
      </c>
      <c r="K6522">
        <f>IFERROR(VLOOKUP(G6522,Store_Map!$A$2:$I$100,6,FALSE),"")</f>
        <v>0</v>
      </c>
      <c r="L6522">
        <f>IFERROR(VLOOKUP(G6522,Store_Map!$A$2:$I$100,7,FALSE),"")</f>
        <v>0</v>
      </c>
      <c r="M6522">
        <f>IFERROR(VLOOKUP(G6522,Store_Map!$A$2:$I$100,8,FALSE),"")</f>
        <v>0</v>
      </c>
      <c r="N6522">
        <f t="shared" si="909"/>
        <v>0</v>
      </c>
      <c r="O6522" t="str">
        <f t="shared" si="910"/>
        <v>PASS</v>
      </c>
      <c r="P6522" t="str">
        <f t="shared" si="911"/>
        <v>PASS</v>
      </c>
      <c r="Q6522" t="str">
        <f t="shared" si="912"/>
        <v>PASS</v>
      </c>
      <c r="R6522" t="str">
        <f t="shared" si="913"/>
        <v>PASS</v>
      </c>
      <c r="S6522" t="str">
        <f t="shared" si="914"/>
        <v>PASS</v>
      </c>
      <c r="T6522">
        <f t="shared" si="915"/>
        <v>100</v>
      </c>
      <c r="U6522" t="str">
        <f t="shared" si="916"/>
        <v>Low</v>
      </c>
      <c r="V6522" t="str">
        <f t="shared" si="917"/>
        <v>Clean</v>
      </c>
    </row>
    <row r="6523" spans="1:22" x14ac:dyDescent="0.3">
      <c r="A6523" t="str">
        <f>Raw_Data!A6523</f>
        <v>26085172</v>
      </c>
      <c r="B6523">
        <f>Raw_Data!B6523</f>
        <v>45681</v>
      </c>
      <c r="C6523" t="str">
        <f>Raw_Data!C6523</f>
        <v>AMLODIPINE BESYLATE 10 MG T</v>
      </c>
      <c r="D6523" t="str">
        <f>Raw_Data!D6523</f>
        <v>69097012815</v>
      </c>
      <c r="E6523" t="str">
        <f>Raw_Data!E6523</f>
        <v>FORD, JAMES</v>
      </c>
      <c r="F6523" t="str">
        <f>Raw_Data!F6523</f>
        <v>1033117684</v>
      </c>
      <c r="G6523" t="str">
        <f>Raw_Data!H6523</f>
        <v>2</v>
      </c>
      <c r="H6523">
        <f>IFERROR(VLOOKUP(G6523,Store_Map!$A$2:$I$100,3,FALSE),"")</f>
        <v>0</v>
      </c>
      <c r="I6523">
        <f>IFERROR(VLOOKUP(G6523,Store_Map!$A$2:$I$100,4,FALSE),"")</f>
        <v>0</v>
      </c>
      <c r="J6523">
        <f>IFERROR(VLOOKUP(G6523,Store_Map!$A$2:$I$100,5,FALSE),"")</f>
        <v>0</v>
      </c>
      <c r="K6523">
        <f>IFERROR(VLOOKUP(G6523,Store_Map!$A$2:$I$100,6,FALSE),"")</f>
        <v>0</v>
      </c>
      <c r="L6523">
        <f>IFERROR(VLOOKUP(G6523,Store_Map!$A$2:$I$100,7,FALSE),"")</f>
        <v>0</v>
      </c>
      <c r="M6523">
        <f>IFERROR(VLOOKUP(G6523,Store_Map!$A$2:$I$100,8,FALSE),"")</f>
        <v>0</v>
      </c>
      <c r="N6523">
        <f t="shared" si="909"/>
        <v>0</v>
      </c>
      <c r="O6523" t="str">
        <f t="shared" si="910"/>
        <v>PASS</v>
      </c>
      <c r="P6523" t="str">
        <f t="shared" si="911"/>
        <v>PASS</v>
      </c>
      <c r="Q6523" t="str">
        <f t="shared" si="912"/>
        <v>PASS</v>
      </c>
      <c r="R6523" t="str">
        <f t="shared" si="913"/>
        <v>PASS</v>
      </c>
      <c r="S6523" t="str">
        <f t="shared" si="914"/>
        <v>PASS</v>
      </c>
      <c r="T6523">
        <f t="shared" si="915"/>
        <v>100</v>
      </c>
      <c r="U6523" t="str">
        <f t="shared" si="916"/>
        <v>Low</v>
      </c>
      <c r="V6523" t="str">
        <f t="shared" si="917"/>
        <v>Clean</v>
      </c>
    </row>
    <row r="6524" spans="1:22" x14ac:dyDescent="0.3">
      <c r="A6524" t="str">
        <f>Raw_Data!A6524</f>
        <v>26084379</v>
      </c>
      <c r="B6524">
        <f>Raw_Data!B6524</f>
        <v>45684</v>
      </c>
      <c r="C6524" t="str">
        <f>Raw_Data!C6524</f>
        <v>*TRULICITY 1.5 MG/0.5 ML PE</v>
      </c>
      <c r="D6524" t="str">
        <f>Raw_Data!D6524</f>
        <v>2143480</v>
      </c>
      <c r="E6524" t="str">
        <f>Raw_Data!E6524</f>
        <v>IKELER, MICHAEL</v>
      </c>
      <c r="F6524" t="str">
        <f>Raw_Data!F6524</f>
        <v>1902808876</v>
      </c>
      <c r="G6524" t="str">
        <f>Raw_Data!H6524</f>
        <v>2</v>
      </c>
      <c r="H6524">
        <f>IFERROR(VLOOKUP(G6524,Store_Map!$A$2:$I$100,3,FALSE),"")</f>
        <v>0</v>
      </c>
      <c r="I6524">
        <f>IFERROR(VLOOKUP(G6524,Store_Map!$A$2:$I$100,4,FALSE),"")</f>
        <v>0</v>
      </c>
      <c r="J6524">
        <f>IFERROR(VLOOKUP(G6524,Store_Map!$A$2:$I$100,5,FALSE),"")</f>
        <v>0</v>
      </c>
      <c r="K6524">
        <f>IFERROR(VLOOKUP(G6524,Store_Map!$A$2:$I$100,6,FALSE),"")</f>
        <v>0</v>
      </c>
      <c r="L6524">
        <f>IFERROR(VLOOKUP(G6524,Store_Map!$A$2:$I$100,7,FALSE),"")</f>
        <v>0</v>
      </c>
      <c r="M6524">
        <f>IFERROR(VLOOKUP(G6524,Store_Map!$A$2:$I$100,8,FALSE),"")</f>
        <v>0</v>
      </c>
      <c r="N6524">
        <f t="shared" si="909"/>
        <v>0</v>
      </c>
      <c r="O6524" t="str">
        <f t="shared" si="910"/>
        <v>PASS</v>
      </c>
      <c r="P6524" t="str">
        <f t="shared" si="911"/>
        <v>REVIEW</v>
      </c>
      <c r="Q6524" t="str">
        <f t="shared" si="912"/>
        <v>PASS</v>
      </c>
      <c r="R6524" t="str">
        <f t="shared" si="913"/>
        <v>PASS</v>
      </c>
      <c r="S6524" t="str">
        <f t="shared" si="914"/>
        <v>REVIEW</v>
      </c>
      <c r="T6524">
        <f t="shared" si="915"/>
        <v>90</v>
      </c>
      <c r="U6524" t="str">
        <f t="shared" si="916"/>
        <v>Low</v>
      </c>
      <c r="V6524" t="str">
        <f t="shared" si="917"/>
        <v>Invalid NDC</v>
      </c>
    </row>
    <row r="6525" spans="1:22" x14ac:dyDescent="0.3">
      <c r="A6525" t="str">
        <f>Raw_Data!A6525</f>
        <v>26085175</v>
      </c>
      <c r="B6525">
        <f>Raw_Data!B6525</f>
        <v>45684</v>
      </c>
      <c r="C6525" t="str">
        <f>Raw_Data!C6525</f>
        <v>*NORETHINDRONE 0.35 MG TABL</v>
      </c>
      <c r="D6525" t="str">
        <f>Raw_Data!D6525</f>
        <v>378727253</v>
      </c>
      <c r="E6525" t="str">
        <f>Raw_Data!E6525</f>
        <v>RUSHING-SMALLS, NATASHA</v>
      </c>
      <c r="F6525" t="str">
        <f>Raw_Data!F6525</f>
        <v>1316237365</v>
      </c>
      <c r="G6525" t="str">
        <f>Raw_Data!H6525</f>
        <v>2</v>
      </c>
      <c r="H6525">
        <f>IFERROR(VLOOKUP(G6525,Store_Map!$A$2:$I$100,3,FALSE),"")</f>
        <v>0</v>
      </c>
      <c r="I6525">
        <f>IFERROR(VLOOKUP(G6525,Store_Map!$A$2:$I$100,4,FALSE),"")</f>
        <v>0</v>
      </c>
      <c r="J6525">
        <f>IFERROR(VLOOKUP(G6525,Store_Map!$A$2:$I$100,5,FALSE),"")</f>
        <v>0</v>
      </c>
      <c r="K6525">
        <f>IFERROR(VLOOKUP(G6525,Store_Map!$A$2:$I$100,6,FALSE),"")</f>
        <v>0</v>
      </c>
      <c r="L6525">
        <f>IFERROR(VLOOKUP(G6525,Store_Map!$A$2:$I$100,7,FALSE),"")</f>
        <v>0</v>
      </c>
      <c r="M6525">
        <f>IFERROR(VLOOKUP(G6525,Store_Map!$A$2:$I$100,8,FALSE),"")</f>
        <v>0</v>
      </c>
      <c r="N6525">
        <f t="shared" si="909"/>
        <v>0</v>
      </c>
      <c r="O6525" t="str">
        <f t="shared" si="910"/>
        <v>PASS</v>
      </c>
      <c r="P6525" t="str">
        <f t="shared" si="911"/>
        <v>REVIEW</v>
      </c>
      <c r="Q6525" t="str">
        <f t="shared" si="912"/>
        <v>PASS</v>
      </c>
      <c r="R6525" t="str">
        <f t="shared" si="913"/>
        <v>PASS</v>
      </c>
      <c r="S6525" t="str">
        <f t="shared" si="914"/>
        <v>REVIEW</v>
      </c>
      <c r="T6525">
        <f t="shared" si="915"/>
        <v>90</v>
      </c>
      <c r="U6525" t="str">
        <f t="shared" si="916"/>
        <v>Low</v>
      </c>
      <c r="V6525" t="str">
        <f t="shared" si="917"/>
        <v>Invalid NDC</v>
      </c>
    </row>
    <row r="6526" spans="1:22" x14ac:dyDescent="0.3">
      <c r="A6526" t="str">
        <f>Raw_Data!A6526</f>
        <v>26085176</v>
      </c>
      <c r="B6526">
        <f>Raw_Data!B6526</f>
        <v>45684</v>
      </c>
      <c r="C6526" t="str">
        <f>Raw_Data!C6526</f>
        <v>*VENLAFAXINE HCL ER 150 MG</v>
      </c>
      <c r="D6526" t="str">
        <f>Raw_Data!D6526</f>
        <v>65862069730</v>
      </c>
      <c r="E6526" t="str">
        <f>Raw_Data!E6526</f>
        <v>IKELER, MICHAEL</v>
      </c>
      <c r="F6526" t="str">
        <f>Raw_Data!F6526</f>
        <v>1902808876</v>
      </c>
      <c r="G6526" t="str">
        <f>Raw_Data!H6526</f>
        <v>2</v>
      </c>
      <c r="H6526">
        <f>IFERROR(VLOOKUP(G6526,Store_Map!$A$2:$I$100,3,FALSE),"")</f>
        <v>0</v>
      </c>
      <c r="I6526">
        <f>IFERROR(VLOOKUP(G6526,Store_Map!$A$2:$I$100,4,FALSE),"")</f>
        <v>0</v>
      </c>
      <c r="J6526">
        <f>IFERROR(VLOOKUP(G6526,Store_Map!$A$2:$I$100,5,FALSE),"")</f>
        <v>0</v>
      </c>
      <c r="K6526">
        <f>IFERROR(VLOOKUP(G6526,Store_Map!$A$2:$I$100,6,FALSE),"")</f>
        <v>0</v>
      </c>
      <c r="L6526">
        <f>IFERROR(VLOOKUP(G6526,Store_Map!$A$2:$I$100,7,FALSE),"")</f>
        <v>0</v>
      </c>
      <c r="M6526">
        <f>IFERROR(VLOOKUP(G6526,Store_Map!$A$2:$I$100,8,FALSE),"")</f>
        <v>0</v>
      </c>
      <c r="N6526">
        <f t="shared" si="909"/>
        <v>0</v>
      </c>
      <c r="O6526" t="str">
        <f t="shared" si="910"/>
        <v>PASS</v>
      </c>
      <c r="P6526" t="str">
        <f t="shared" si="911"/>
        <v>PASS</v>
      </c>
      <c r="Q6526" t="str">
        <f t="shared" si="912"/>
        <v>PASS</v>
      </c>
      <c r="R6526" t="str">
        <f t="shared" si="913"/>
        <v>PASS</v>
      </c>
      <c r="S6526" t="str">
        <f t="shared" si="914"/>
        <v>PASS</v>
      </c>
      <c r="T6526">
        <f t="shared" si="915"/>
        <v>100</v>
      </c>
      <c r="U6526" t="str">
        <f t="shared" si="916"/>
        <v>Low</v>
      </c>
      <c r="V6526" t="str">
        <f t="shared" si="917"/>
        <v>Clean</v>
      </c>
    </row>
    <row r="6527" spans="1:22" x14ac:dyDescent="0.3">
      <c r="A6527" t="str">
        <f>Raw_Data!A6527</f>
        <v>26079250</v>
      </c>
      <c r="B6527">
        <f>Raw_Data!B6527</f>
        <v>45684</v>
      </c>
      <c r="C6527" t="str">
        <f>Raw_Data!C6527</f>
        <v>LEVOTHYROXINE 25 MCG TABLET</v>
      </c>
      <c r="D6527" t="str">
        <f>Raw_Data!D6527</f>
        <v>68180096509</v>
      </c>
      <c r="E6527" t="str">
        <f>Raw_Data!E6527</f>
        <v>BYNE, EDMUND</v>
      </c>
      <c r="F6527" t="str">
        <f>Raw_Data!F6527</f>
        <v>1033186648</v>
      </c>
      <c r="G6527" t="str">
        <f>Raw_Data!H6527</f>
        <v>2</v>
      </c>
      <c r="H6527">
        <f>IFERROR(VLOOKUP(G6527,Store_Map!$A$2:$I$100,3,FALSE),"")</f>
        <v>0</v>
      </c>
      <c r="I6527">
        <f>IFERROR(VLOOKUP(G6527,Store_Map!$A$2:$I$100,4,FALSE),"")</f>
        <v>0</v>
      </c>
      <c r="J6527">
        <f>IFERROR(VLOOKUP(G6527,Store_Map!$A$2:$I$100,5,FALSE),"")</f>
        <v>0</v>
      </c>
      <c r="K6527">
        <f>IFERROR(VLOOKUP(G6527,Store_Map!$A$2:$I$100,6,FALSE),"")</f>
        <v>0</v>
      </c>
      <c r="L6527">
        <f>IFERROR(VLOOKUP(G6527,Store_Map!$A$2:$I$100,7,FALSE),"")</f>
        <v>0</v>
      </c>
      <c r="M6527">
        <f>IFERROR(VLOOKUP(G6527,Store_Map!$A$2:$I$100,8,FALSE),"")</f>
        <v>0</v>
      </c>
      <c r="N6527">
        <f t="shared" si="909"/>
        <v>0</v>
      </c>
      <c r="O6527" t="str">
        <f t="shared" si="910"/>
        <v>PASS</v>
      </c>
      <c r="P6527" t="str">
        <f t="shared" si="911"/>
        <v>PASS</v>
      </c>
      <c r="Q6527" t="str">
        <f t="shared" si="912"/>
        <v>PASS</v>
      </c>
      <c r="R6527" t="str">
        <f t="shared" si="913"/>
        <v>PASS</v>
      </c>
      <c r="S6527" t="str">
        <f t="shared" si="914"/>
        <v>PASS</v>
      </c>
      <c r="T6527">
        <f t="shared" si="915"/>
        <v>100</v>
      </c>
      <c r="U6527" t="str">
        <f t="shared" si="916"/>
        <v>Low</v>
      </c>
      <c r="V6527" t="str">
        <f t="shared" si="917"/>
        <v>Clean</v>
      </c>
    </row>
    <row r="6528" spans="1:22" x14ac:dyDescent="0.3">
      <c r="A6528" t="str">
        <f>Raw_Data!A6528</f>
        <v>26079249</v>
      </c>
      <c r="B6528">
        <f>Raw_Data!B6528</f>
        <v>45684</v>
      </c>
      <c r="C6528" t="str">
        <f>Raw_Data!C6528</f>
        <v>LEVOTHYROXINE 200 MCG TABLE</v>
      </c>
      <c r="D6528" t="str">
        <f>Raw_Data!D6528</f>
        <v>16729045715</v>
      </c>
      <c r="E6528" t="str">
        <f>Raw_Data!E6528</f>
        <v>BYNE, EDMUND</v>
      </c>
      <c r="F6528" t="str">
        <f>Raw_Data!F6528</f>
        <v>1033186648</v>
      </c>
      <c r="G6528" t="str">
        <f>Raw_Data!H6528</f>
        <v>2</v>
      </c>
      <c r="H6528">
        <f>IFERROR(VLOOKUP(G6528,Store_Map!$A$2:$I$100,3,FALSE),"")</f>
        <v>0</v>
      </c>
      <c r="I6528">
        <f>IFERROR(VLOOKUP(G6528,Store_Map!$A$2:$I$100,4,FALSE),"")</f>
        <v>0</v>
      </c>
      <c r="J6528">
        <f>IFERROR(VLOOKUP(G6528,Store_Map!$A$2:$I$100,5,FALSE),"")</f>
        <v>0</v>
      </c>
      <c r="K6528">
        <f>IFERROR(VLOOKUP(G6528,Store_Map!$A$2:$I$100,6,FALSE),"")</f>
        <v>0</v>
      </c>
      <c r="L6528">
        <f>IFERROR(VLOOKUP(G6528,Store_Map!$A$2:$I$100,7,FALSE),"")</f>
        <v>0</v>
      </c>
      <c r="M6528">
        <f>IFERROR(VLOOKUP(G6528,Store_Map!$A$2:$I$100,8,FALSE),"")</f>
        <v>0</v>
      </c>
      <c r="N6528">
        <f t="shared" si="909"/>
        <v>0</v>
      </c>
      <c r="O6528" t="str">
        <f t="shared" si="910"/>
        <v>PASS</v>
      </c>
      <c r="P6528" t="str">
        <f t="shared" si="911"/>
        <v>PASS</v>
      </c>
      <c r="Q6528" t="str">
        <f t="shared" si="912"/>
        <v>PASS</v>
      </c>
      <c r="R6528" t="str">
        <f t="shared" si="913"/>
        <v>PASS</v>
      </c>
      <c r="S6528" t="str">
        <f t="shared" si="914"/>
        <v>PASS</v>
      </c>
      <c r="T6528">
        <f t="shared" si="915"/>
        <v>100</v>
      </c>
      <c r="U6528" t="str">
        <f t="shared" si="916"/>
        <v>Low</v>
      </c>
      <c r="V6528" t="str">
        <f t="shared" si="917"/>
        <v>Clean</v>
      </c>
    </row>
    <row r="6529" spans="1:22" x14ac:dyDescent="0.3">
      <c r="A6529" t="str">
        <f>Raw_Data!A6529</f>
        <v>26079248</v>
      </c>
      <c r="B6529">
        <f>Raw_Data!B6529</f>
        <v>45684</v>
      </c>
      <c r="C6529" t="str">
        <f>Raw_Data!C6529</f>
        <v>FLUOXETINE HCL 40 MG CAPSUL</v>
      </c>
      <c r="D6529" t="str">
        <f>Raw_Data!D6529</f>
        <v>93719801</v>
      </c>
      <c r="E6529" t="str">
        <f>Raw_Data!E6529</f>
        <v>BYNE, EDMUND</v>
      </c>
      <c r="F6529" t="str">
        <f>Raw_Data!F6529</f>
        <v>1033186648</v>
      </c>
      <c r="G6529" t="str">
        <f>Raw_Data!H6529</f>
        <v>2</v>
      </c>
      <c r="H6529">
        <f>IFERROR(VLOOKUP(G6529,Store_Map!$A$2:$I$100,3,FALSE),"")</f>
        <v>0</v>
      </c>
      <c r="I6529">
        <f>IFERROR(VLOOKUP(G6529,Store_Map!$A$2:$I$100,4,FALSE),"")</f>
        <v>0</v>
      </c>
      <c r="J6529">
        <f>IFERROR(VLOOKUP(G6529,Store_Map!$A$2:$I$100,5,FALSE),"")</f>
        <v>0</v>
      </c>
      <c r="K6529">
        <f>IFERROR(VLOOKUP(G6529,Store_Map!$A$2:$I$100,6,FALSE),"")</f>
        <v>0</v>
      </c>
      <c r="L6529">
        <f>IFERROR(VLOOKUP(G6529,Store_Map!$A$2:$I$100,7,FALSE),"")</f>
        <v>0</v>
      </c>
      <c r="M6529">
        <f>IFERROR(VLOOKUP(G6529,Store_Map!$A$2:$I$100,8,FALSE),"")</f>
        <v>0</v>
      </c>
      <c r="N6529">
        <f t="shared" si="909"/>
        <v>0</v>
      </c>
      <c r="O6529" t="str">
        <f t="shared" si="910"/>
        <v>PASS</v>
      </c>
      <c r="P6529" t="str">
        <f t="shared" si="911"/>
        <v>REVIEW</v>
      </c>
      <c r="Q6529" t="str">
        <f t="shared" si="912"/>
        <v>PASS</v>
      </c>
      <c r="R6529" t="str">
        <f t="shared" si="913"/>
        <v>PASS</v>
      </c>
      <c r="S6529" t="str">
        <f t="shared" si="914"/>
        <v>REVIEW</v>
      </c>
      <c r="T6529">
        <f t="shared" si="915"/>
        <v>90</v>
      </c>
      <c r="U6529" t="str">
        <f t="shared" si="916"/>
        <v>Low</v>
      </c>
      <c r="V6529" t="str">
        <f t="shared" si="917"/>
        <v>Invalid NDC</v>
      </c>
    </row>
    <row r="6530" spans="1:22" x14ac:dyDescent="0.3">
      <c r="A6530" t="str">
        <f>Raw_Data!A6530</f>
        <v>26079247</v>
      </c>
      <c r="B6530">
        <f>Raw_Data!B6530</f>
        <v>45684</v>
      </c>
      <c r="C6530" t="str">
        <f>Raw_Data!C6530</f>
        <v>ATORVASTATIN 20 MG TABLET</v>
      </c>
      <c r="D6530" t="str">
        <f>Raw_Data!D6530</f>
        <v>60505257908</v>
      </c>
      <c r="E6530" t="str">
        <f>Raw_Data!E6530</f>
        <v>BYNE, EDMUND</v>
      </c>
      <c r="F6530" t="str">
        <f>Raw_Data!F6530</f>
        <v>1033186648</v>
      </c>
      <c r="G6530" t="str">
        <f>Raw_Data!H6530</f>
        <v>2</v>
      </c>
      <c r="H6530">
        <f>IFERROR(VLOOKUP(G6530,Store_Map!$A$2:$I$100,3,FALSE),"")</f>
        <v>0</v>
      </c>
      <c r="I6530">
        <f>IFERROR(VLOOKUP(G6530,Store_Map!$A$2:$I$100,4,FALSE),"")</f>
        <v>0</v>
      </c>
      <c r="J6530">
        <f>IFERROR(VLOOKUP(G6530,Store_Map!$A$2:$I$100,5,FALSE),"")</f>
        <v>0</v>
      </c>
      <c r="K6530">
        <f>IFERROR(VLOOKUP(G6530,Store_Map!$A$2:$I$100,6,FALSE),"")</f>
        <v>0</v>
      </c>
      <c r="L6530">
        <f>IFERROR(VLOOKUP(G6530,Store_Map!$A$2:$I$100,7,FALSE),"")</f>
        <v>0</v>
      </c>
      <c r="M6530">
        <f>IFERROR(VLOOKUP(G6530,Store_Map!$A$2:$I$100,8,FALSE),"")</f>
        <v>0</v>
      </c>
      <c r="N6530">
        <f t="shared" ref="N6530:N6593" si="918">COUNTBLANK(A6530:M6530)</f>
        <v>0</v>
      </c>
      <c r="O6530" t="str">
        <f t="shared" ref="O6530:O6593" si="919">IF(AND(F6530&lt;&gt;"",LEN(F6530)=10,ISNUMBER(--F6530)),"PASS","REVIEW")</f>
        <v>PASS</v>
      </c>
      <c r="P6530" t="str">
        <f t="shared" ref="P6530:P6593" si="920">IF(AND(D6530&lt;&gt;"",OR(LEN(D6530)=10,LEN(D6530)=11),ISNUMBER(--D6530)),"PASS","REVIEW")</f>
        <v>PASS</v>
      </c>
      <c r="Q6530" t="str">
        <f t="shared" ref="Q6530:Q6593" si="921">IF(H6530&lt;&gt;"","PASS","REVIEW")</f>
        <v>PASS</v>
      </c>
      <c r="R6530" t="str">
        <f t="shared" ref="R6530:R6593" si="922">IF(AND(I6530&lt;&gt;"",J6530&lt;&gt;"",K6530&lt;&gt;"",L6530&lt;&gt;"",M6530&lt;&gt;""),"PASS","REVIEW")</f>
        <v>PASS</v>
      </c>
      <c r="S6530" t="str">
        <f t="shared" ref="S6530:S6593" si="923">IF(OR(N6530&gt;0,O6530="REVIEW",P6530="REVIEW",Q6530="REVIEW",R6530="REVIEW"),"REVIEW","PASS")</f>
        <v>PASS</v>
      </c>
      <c r="T6530">
        <f t="shared" ref="T6530:T6593" si="924">MAX(0,100-(N6530*5)-IF(O6530="REVIEW",15,0)-IF(P6530="REVIEW",10,0)-IF(Q6530="REVIEW",10,0)-IF(R6530="REVIEW",20,0))</f>
        <v>100</v>
      </c>
      <c r="U6530" t="str">
        <f t="shared" ref="U6530:U6593" si="925">IF(T6530&gt;=90,"Low",IF(T6530&gt;=70,"Medium","High"))</f>
        <v>Low</v>
      </c>
      <c r="V6530" t="str">
        <f t="shared" ref="V6530:V6593" si="926">IF(N6530&gt;0,"Missing required fields",IF(O6530="REVIEW","Invalid provider NPI",IF(P6530="REVIEW","Invalid NDC",IF(Q6530="REVIEW","Store mapping incomplete",IF(R6530="REVIEW","Entity mapping incomplete","Clean")))))</f>
        <v>Clean</v>
      </c>
    </row>
    <row r="6531" spans="1:22" x14ac:dyDescent="0.3">
      <c r="A6531" t="str">
        <f>Raw_Data!A6531</f>
        <v>26078163</v>
      </c>
      <c r="B6531">
        <f>Raw_Data!B6531</f>
        <v>45684</v>
      </c>
      <c r="C6531" t="str">
        <f>Raw_Data!C6531</f>
        <v>LISINOPRIL-HCTZ 20-25 MG TA</v>
      </c>
      <c r="D6531" t="str">
        <f>Raw_Data!D6531</f>
        <v>68180052002</v>
      </c>
      <c r="E6531" t="str">
        <f>Raw_Data!E6531</f>
        <v>BYNE, EDMUND</v>
      </c>
      <c r="F6531" t="str">
        <f>Raw_Data!F6531</f>
        <v>1033186648</v>
      </c>
      <c r="G6531" t="str">
        <f>Raw_Data!H6531</f>
        <v>2</v>
      </c>
      <c r="H6531">
        <f>IFERROR(VLOOKUP(G6531,Store_Map!$A$2:$I$100,3,FALSE),"")</f>
        <v>0</v>
      </c>
      <c r="I6531">
        <f>IFERROR(VLOOKUP(G6531,Store_Map!$A$2:$I$100,4,FALSE),"")</f>
        <v>0</v>
      </c>
      <c r="J6531">
        <f>IFERROR(VLOOKUP(G6531,Store_Map!$A$2:$I$100,5,FALSE),"")</f>
        <v>0</v>
      </c>
      <c r="K6531">
        <f>IFERROR(VLOOKUP(G6531,Store_Map!$A$2:$I$100,6,FALSE),"")</f>
        <v>0</v>
      </c>
      <c r="L6531">
        <f>IFERROR(VLOOKUP(G6531,Store_Map!$A$2:$I$100,7,FALSE),"")</f>
        <v>0</v>
      </c>
      <c r="M6531">
        <f>IFERROR(VLOOKUP(G6531,Store_Map!$A$2:$I$100,8,FALSE),"")</f>
        <v>0</v>
      </c>
      <c r="N6531">
        <f t="shared" si="918"/>
        <v>0</v>
      </c>
      <c r="O6531" t="str">
        <f t="shared" si="919"/>
        <v>PASS</v>
      </c>
      <c r="P6531" t="str">
        <f t="shared" si="920"/>
        <v>PASS</v>
      </c>
      <c r="Q6531" t="str">
        <f t="shared" si="921"/>
        <v>PASS</v>
      </c>
      <c r="R6531" t="str">
        <f t="shared" si="922"/>
        <v>PASS</v>
      </c>
      <c r="S6531" t="str">
        <f t="shared" si="923"/>
        <v>PASS</v>
      </c>
      <c r="T6531">
        <f t="shared" si="924"/>
        <v>100</v>
      </c>
      <c r="U6531" t="str">
        <f t="shared" si="925"/>
        <v>Low</v>
      </c>
      <c r="V6531" t="str">
        <f t="shared" si="926"/>
        <v>Clean</v>
      </c>
    </row>
    <row r="6532" spans="1:22" x14ac:dyDescent="0.3">
      <c r="A6532" t="str">
        <f>Raw_Data!A6532</f>
        <v>26076889</v>
      </c>
      <c r="B6532">
        <f>Raw_Data!B6532</f>
        <v>45684</v>
      </c>
      <c r="C6532" t="str">
        <f>Raw_Data!C6532</f>
        <v>DICLOFENAC SOD EC 75 MG TAB</v>
      </c>
      <c r="D6532" t="str">
        <f>Raw_Data!D6532</f>
        <v>228255196</v>
      </c>
      <c r="E6532" t="str">
        <f>Raw_Data!E6532</f>
        <v>BYNE, EDMUND</v>
      </c>
      <c r="F6532" t="str">
        <f>Raw_Data!F6532</f>
        <v>1033186648</v>
      </c>
      <c r="G6532" t="str">
        <f>Raw_Data!H6532</f>
        <v>2</v>
      </c>
      <c r="H6532">
        <f>IFERROR(VLOOKUP(G6532,Store_Map!$A$2:$I$100,3,FALSE),"")</f>
        <v>0</v>
      </c>
      <c r="I6532">
        <f>IFERROR(VLOOKUP(G6532,Store_Map!$A$2:$I$100,4,FALSE),"")</f>
        <v>0</v>
      </c>
      <c r="J6532">
        <f>IFERROR(VLOOKUP(G6532,Store_Map!$A$2:$I$100,5,FALSE),"")</f>
        <v>0</v>
      </c>
      <c r="K6532">
        <f>IFERROR(VLOOKUP(G6532,Store_Map!$A$2:$I$100,6,FALSE),"")</f>
        <v>0</v>
      </c>
      <c r="L6532">
        <f>IFERROR(VLOOKUP(G6532,Store_Map!$A$2:$I$100,7,FALSE),"")</f>
        <v>0</v>
      </c>
      <c r="M6532">
        <f>IFERROR(VLOOKUP(G6532,Store_Map!$A$2:$I$100,8,FALSE),"")</f>
        <v>0</v>
      </c>
      <c r="N6532">
        <f t="shared" si="918"/>
        <v>0</v>
      </c>
      <c r="O6532" t="str">
        <f t="shared" si="919"/>
        <v>PASS</v>
      </c>
      <c r="P6532" t="str">
        <f t="shared" si="920"/>
        <v>REVIEW</v>
      </c>
      <c r="Q6532" t="str">
        <f t="shared" si="921"/>
        <v>PASS</v>
      </c>
      <c r="R6532" t="str">
        <f t="shared" si="922"/>
        <v>PASS</v>
      </c>
      <c r="S6532" t="str">
        <f t="shared" si="923"/>
        <v>REVIEW</v>
      </c>
      <c r="T6532">
        <f t="shared" si="924"/>
        <v>90</v>
      </c>
      <c r="U6532" t="str">
        <f t="shared" si="925"/>
        <v>Low</v>
      </c>
      <c r="V6532" t="str">
        <f t="shared" si="926"/>
        <v>Invalid NDC</v>
      </c>
    </row>
    <row r="6533" spans="1:22" x14ac:dyDescent="0.3">
      <c r="A6533" t="str">
        <f>Raw_Data!A6533</f>
        <v>26085177</v>
      </c>
      <c r="B6533">
        <f>Raw_Data!B6533</f>
        <v>45684</v>
      </c>
      <c r="C6533" t="str">
        <f>Raw_Data!C6533</f>
        <v>*PREDNISONE 5 MG TABLET</v>
      </c>
      <c r="D6533" t="str">
        <f>Raw_Data!D6533</f>
        <v>64380078306</v>
      </c>
      <c r="E6533" t="str">
        <f>Raw_Data!E6533</f>
        <v>Tamesis, Eric</v>
      </c>
      <c r="F6533" t="str">
        <f>Raw_Data!F6533</f>
        <v>1255305132</v>
      </c>
      <c r="G6533" t="str">
        <f>Raw_Data!H6533</f>
        <v>2</v>
      </c>
      <c r="H6533">
        <f>IFERROR(VLOOKUP(G6533,Store_Map!$A$2:$I$100,3,FALSE),"")</f>
        <v>0</v>
      </c>
      <c r="I6533">
        <f>IFERROR(VLOOKUP(G6533,Store_Map!$A$2:$I$100,4,FALSE),"")</f>
        <v>0</v>
      </c>
      <c r="J6533">
        <f>IFERROR(VLOOKUP(G6533,Store_Map!$A$2:$I$100,5,FALSE),"")</f>
        <v>0</v>
      </c>
      <c r="K6533">
        <f>IFERROR(VLOOKUP(G6533,Store_Map!$A$2:$I$100,6,FALSE),"")</f>
        <v>0</v>
      </c>
      <c r="L6533">
        <f>IFERROR(VLOOKUP(G6533,Store_Map!$A$2:$I$100,7,FALSE),"")</f>
        <v>0</v>
      </c>
      <c r="M6533">
        <f>IFERROR(VLOOKUP(G6533,Store_Map!$A$2:$I$100,8,FALSE),"")</f>
        <v>0</v>
      </c>
      <c r="N6533">
        <f t="shared" si="918"/>
        <v>0</v>
      </c>
      <c r="O6533" t="str">
        <f t="shared" si="919"/>
        <v>PASS</v>
      </c>
      <c r="P6533" t="str">
        <f t="shared" si="920"/>
        <v>PASS</v>
      </c>
      <c r="Q6533" t="str">
        <f t="shared" si="921"/>
        <v>PASS</v>
      </c>
      <c r="R6533" t="str">
        <f t="shared" si="922"/>
        <v>PASS</v>
      </c>
      <c r="S6533" t="str">
        <f t="shared" si="923"/>
        <v>PASS</v>
      </c>
      <c r="T6533">
        <f t="shared" si="924"/>
        <v>100</v>
      </c>
      <c r="U6533" t="str">
        <f t="shared" si="925"/>
        <v>Low</v>
      </c>
      <c r="V6533" t="str">
        <f t="shared" si="926"/>
        <v>Clean</v>
      </c>
    </row>
    <row r="6534" spans="1:22" x14ac:dyDescent="0.3">
      <c r="A6534" t="str">
        <f>Raw_Data!A6534</f>
        <v>26079288</v>
      </c>
      <c r="B6534">
        <f>Raw_Data!B6534</f>
        <v>45684</v>
      </c>
      <c r="C6534" t="str">
        <f>Raw_Data!C6534</f>
        <v>INSULIN DEGLUDEC PEN (U-200</v>
      </c>
      <c r="D6534" t="str">
        <f>Raw_Data!D6534</f>
        <v>73070050315</v>
      </c>
      <c r="E6534" t="str">
        <f>Raw_Data!E6534</f>
        <v>PEDERSEN, JENNIFER</v>
      </c>
      <c r="F6534" t="str">
        <f>Raw_Data!F6534</f>
        <v>1073606661</v>
      </c>
      <c r="G6534" t="str">
        <f>Raw_Data!H6534</f>
        <v>2</v>
      </c>
      <c r="H6534">
        <f>IFERROR(VLOOKUP(G6534,Store_Map!$A$2:$I$100,3,FALSE),"")</f>
        <v>0</v>
      </c>
      <c r="I6534">
        <f>IFERROR(VLOOKUP(G6534,Store_Map!$A$2:$I$100,4,FALSE),"")</f>
        <v>0</v>
      </c>
      <c r="J6534">
        <f>IFERROR(VLOOKUP(G6534,Store_Map!$A$2:$I$100,5,FALSE),"")</f>
        <v>0</v>
      </c>
      <c r="K6534">
        <f>IFERROR(VLOOKUP(G6534,Store_Map!$A$2:$I$100,6,FALSE),"")</f>
        <v>0</v>
      </c>
      <c r="L6534">
        <f>IFERROR(VLOOKUP(G6534,Store_Map!$A$2:$I$100,7,FALSE),"")</f>
        <v>0</v>
      </c>
      <c r="M6534">
        <f>IFERROR(VLOOKUP(G6534,Store_Map!$A$2:$I$100,8,FALSE),"")</f>
        <v>0</v>
      </c>
      <c r="N6534">
        <f t="shared" si="918"/>
        <v>0</v>
      </c>
      <c r="O6534" t="str">
        <f t="shared" si="919"/>
        <v>PASS</v>
      </c>
      <c r="P6534" t="str">
        <f t="shared" si="920"/>
        <v>PASS</v>
      </c>
      <c r="Q6534" t="str">
        <f t="shared" si="921"/>
        <v>PASS</v>
      </c>
      <c r="R6534" t="str">
        <f t="shared" si="922"/>
        <v>PASS</v>
      </c>
      <c r="S6534" t="str">
        <f t="shared" si="923"/>
        <v>PASS</v>
      </c>
      <c r="T6534">
        <f t="shared" si="924"/>
        <v>100</v>
      </c>
      <c r="U6534" t="str">
        <f t="shared" si="925"/>
        <v>Low</v>
      </c>
      <c r="V6534" t="str">
        <f t="shared" si="926"/>
        <v>Clean</v>
      </c>
    </row>
    <row r="6535" spans="1:22" x14ac:dyDescent="0.3">
      <c r="A6535" t="str">
        <f>Raw_Data!A6535</f>
        <v>26079289</v>
      </c>
      <c r="B6535">
        <f>Raw_Data!B6535</f>
        <v>45684</v>
      </c>
      <c r="C6535" t="str">
        <f>Raw_Data!C6535</f>
        <v>INSULIN ASPART 100 UNIT/ML</v>
      </c>
      <c r="D6535" t="str">
        <f>Raw_Data!D6535</f>
        <v>73070010315</v>
      </c>
      <c r="E6535" t="str">
        <f>Raw_Data!E6535</f>
        <v>PEDERSEN, JENNIFER</v>
      </c>
      <c r="F6535" t="str">
        <f>Raw_Data!F6535</f>
        <v>1073606661</v>
      </c>
      <c r="G6535" t="str">
        <f>Raw_Data!H6535</f>
        <v>2</v>
      </c>
      <c r="H6535">
        <f>IFERROR(VLOOKUP(G6535,Store_Map!$A$2:$I$100,3,FALSE),"")</f>
        <v>0</v>
      </c>
      <c r="I6535">
        <f>IFERROR(VLOOKUP(G6535,Store_Map!$A$2:$I$100,4,FALSE),"")</f>
        <v>0</v>
      </c>
      <c r="J6535">
        <f>IFERROR(VLOOKUP(G6535,Store_Map!$A$2:$I$100,5,FALSE),"")</f>
        <v>0</v>
      </c>
      <c r="K6535">
        <f>IFERROR(VLOOKUP(G6535,Store_Map!$A$2:$I$100,6,FALSE),"")</f>
        <v>0</v>
      </c>
      <c r="L6535">
        <f>IFERROR(VLOOKUP(G6535,Store_Map!$A$2:$I$100,7,FALSE),"")</f>
        <v>0</v>
      </c>
      <c r="M6535">
        <f>IFERROR(VLOOKUP(G6535,Store_Map!$A$2:$I$100,8,FALSE),"")</f>
        <v>0</v>
      </c>
      <c r="N6535">
        <f t="shared" si="918"/>
        <v>0</v>
      </c>
      <c r="O6535" t="str">
        <f t="shared" si="919"/>
        <v>PASS</v>
      </c>
      <c r="P6535" t="str">
        <f t="shared" si="920"/>
        <v>PASS</v>
      </c>
      <c r="Q6535" t="str">
        <f t="shared" si="921"/>
        <v>PASS</v>
      </c>
      <c r="R6535" t="str">
        <f t="shared" si="922"/>
        <v>PASS</v>
      </c>
      <c r="S6535" t="str">
        <f t="shared" si="923"/>
        <v>PASS</v>
      </c>
      <c r="T6535">
        <f t="shared" si="924"/>
        <v>100</v>
      </c>
      <c r="U6535" t="str">
        <f t="shared" si="925"/>
        <v>Low</v>
      </c>
      <c r="V6535" t="str">
        <f t="shared" si="926"/>
        <v>Clean</v>
      </c>
    </row>
    <row r="6536" spans="1:22" x14ac:dyDescent="0.3">
      <c r="A6536" t="str">
        <f>Raw_Data!A6536</f>
        <v>26084471</v>
      </c>
      <c r="B6536">
        <f>Raw_Data!B6536</f>
        <v>45684</v>
      </c>
      <c r="C6536" t="str">
        <f>Raw_Data!C6536</f>
        <v>TALTZ 80 MG/ML AUTOINJECTOR</v>
      </c>
      <c r="D6536" t="str">
        <f>Raw_Data!D6536</f>
        <v>2144511</v>
      </c>
      <c r="E6536" t="str">
        <f>Raw_Data!E6536</f>
        <v>THAKORE, MORGAN</v>
      </c>
      <c r="F6536" t="str">
        <f>Raw_Data!F6536</f>
        <v>1770875130</v>
      </c>
      <c r="G6536" t="str">
        <f>Raw_Data!H6536</f>
        <v>2</v>
      </c>
      <c r="H6536">
        <f>IFERROR(VLOOKUP(G6536,Store_Map!$A$2:$I$100,3,FALSE),"")</f>
        <v>0</v>
      </c>
      <c r="I6536">
        <f>IFERROR(VLOOKUP(G6536,Store_Map!$A$2:$I$100,4,FALSE),"")</f>
        <v>0</v>
      </c>
      <c r="J6536">
        <f>IFERROR(VLOOKUP(G6536,Store_Map!$A$2:$I$100,5,FALSE),"")</f>
        <v>0</v>
      </c>
      <c r="K6536">
        <f>IFERROR(VLOOKUP(G6536,Store_Map!$A$2:$I$100,6,FALSE),"")</f>
        <v>0</v>
      </c>
      <c r="L6536">
        <f>IFERROR(VLOOKUP(G6536,Store_Map!$A$2:$I$100,7,FALSE),"")</f>
        <v>0</v>
      </c>
      <c r="M6536">
        <f>IFERROR(VLOOKUP(G6536,Store_Map!$A$2:$I$100,8,FALSE),"")</f>
        <v>0</v>
      </c>
      <c r="N6536">
        <f t="shared" si="918"/>
        <v>0</v>
      </c>
      <c r="O6536" t="str">
        <f t="shared" si="919"/>
        <v>PASS</v>
      </c>
      <c r="P6536" t="str">
        <f t="shared" si="920"/>
        <v>REVIEW</v>
      </c>
      <c r="Q6536" t="str">
        <f t="shared" si="921"/>
        <v>PASS</v>
      </c>
      <c r="R6536" t="str">
        <f t="shared" si="922"/>
        <v>PASS</v>
      </c>
      <c r="S6536" t="str">
        <f t="shared" si="923"/>
        <v>REVIEW</v>
      </c>
      <c r="T6536">
        <f t="shared" si="924"/>
        <v>90</v>
      </c>
      <c r="U6536" t="str">
        <f t="shared" si="925"/>
        <v>Low</v>
      </c>
      <c r="V6536" t="str">
        <f t="shared" si="926"/>
        <v>Invalid NDC</v>
      </c>
    </row>
    <row r="6537" spans="1:22" x14ac:dyDescent="0.3">
      <c r="A6537" t="str">
        <f>Raw_Data!A6537</f>
        <v>26083730</v>
      </c>
      <c r="B6537">
        <f>Raw_Data!B6537</f>
        <v>45684</v>
      </c>
      <c r="C6537" t="str">
        <f>Raw_Data!C6537</f>
        <v>FLUTICASONE PROP 50 MCG SPR</v>
      </c>
      <c r="D6537" t="str">
        <f>Raw_Data!D6537</f>
        <v>60505082901</v>
      </c>
      <c r="E6537" t="str">
        <f>Raw_Data!E6537</f>
        <v>FORD, JAMES</v>
      </c>
      <c r="F6537" t="str">
        <f>Raw_Data!F6537</f>
        <v>1033117684</v>
      </c>
      <c r="G6537" t="str">
        <f>Raw_Data!H6537</f>
        <v>2</v>
      </c>
      <c r="H6537">
        <f>IFERROR(VLOOKUP(G6537,Store_Map!$A$2:$I$100,3,FALSE),"")</f>
        <v>0</v>
      </c>
      <c r="I6537">
        <f>IFERROR(VLOOKUP(G6537,Store_Map!$A$2:$I$100,4,FALSE),"")</f>
        <v>0</v>
      </c>
      <c r="J6537">
        <f>IFERROR(VLOOKUP(G6537,Store_Map!$A$2:$I$100,5,FALSE),"")</f>
        <v>0</v>
      </c>
      <c r="K6537">
        <f>IFERROR(VLOOKUP(G6537,Store_Map!$A$2:$I$100,6,FALSE),"")</f>
        <v>0</v>
      </c>
      <c r="L6537">
        <f>IFERROR(VLOOKUP(G6537,Store_Map!$A$2:$I$100,7,FALSE),"")</f>
        <v>0</v>
      </c>
      <c r="M6537">
        <f>IFERROR(VLOOKUP(G6537,Store_Map!$A$2:$I$100,8,FALSE),"")</f>
        <v>0</v>
      </c>
      <c r="N6537">
        <f t="shared" si="918"/>
        <v>0</v>
      </c>
      <c r="O6537" t="str">
        <f t="shared" si="919"/>
        <v>PASS</v>
      </c>
      <c r="P6537" t="str">
        <f t="shared" si="920"/>
        <v>PASS</v>
      </c>
      <c r="Q6537" t="str">
        <f t="shared" si="921"/>
        <v>PASS</v>
      </c>
      <c r="R6537" t="str">
        <f t="shared" si="922"/>
        <v>PASS</v>
      </c>
      <c r="S6537" t="str">
        <f t="shared" si="923"/>
        <v>PASS</v>
      </c>
      <c r="T6537">
        <f t="shared" si="924"/>
        <v>100</v>
      </c>
      <c r="U6537" t="str">
        <f t="shared" si="925"/>
        <v>Low</v>
      </c>
      <c r="V6537" t="str">
        <f t="shared" si="926"/>
        <v>Clean</v>
      </c>
    </row>
    <row r="6538" spans="1:22" x14ac:dyDescent="0.3">
      <c r="A6538" t="str">
        <f>Raw_Data!A6538</f>
        <v>26077384</v>
      </c>
      <c r="B6538">
        <f>Raw_Data!B6538</f>
        <v>45684</v>
      </c>
      <c r="C6538" t="str">
        <f>Raw_Data!C6538</f>
        <v>ATORVASTATIN 10 MG TABLET</v>
      </c>
      <c r="D6538" t="str">
        <f>Raw_Data!D6538</f>
        <v>378395077</v>
      </c>
      <c r="E6538" t="str">
        <f>Raw_Data!E6538</f>
        <v>FORD, JAMES</v>
      </c>
      <c r="F6538" t="str">
        <f>Raw_Data!F6538</f>
        <v>1033117684</v>
      </c>
      <c r="G6538" t="str">
        <f>Raw_Data!H6538</f>
        <v>2</v>
      </c>
      <c r="H6538">
        <f>IFERROR(VLOOKUP(G6538,Store_Map!$A$2:$I$100,3,FALSE),"")</f>
        <v>0</v>
      </c>
      <c r="I6538">
        <f>IFERROR(VLOOKUP(G6538,Store_Map!$A$2:$I$100,4,FALSE),"")</f>
        <v>0</v>
      </c>
      <c r="J6538">
        <f>IFERROR(VLOOKUP(G6538,Store_Map!$A$2:$I$100,5,FALSE),"")</f>
        <v>0</v>
      </c>
      <c r="K6538">
        <f>IFERROR(VLOOKUP(G6538,Store_Map!$A$2:$I$100,6,FALSE),"")</f>
        <v>0</v>
      </c>
      <c r="L6538">
        <f>IFERROR(VLOOKUP(G6538,Store_Map!$A$2:$I$100,7,FALSE),"")</f>
        <v>0</v>
      </c>
      <c r="M6538">
        <f>IFERROR(VLOOKUP(G6538,Store_Map!$A$2:$I$100,8,FALSE),"")</f>
        <v>0</v>
      </c>
      <c r="N6538">
        <f t="shared" si="918"/>
        <v>0</v>
      </c>
      <c r="O6538" t="str">
        <f t="shared" si="919"/>
        <v>PASS</v>
      </c>
      <c r="P6538" t="str">
        <f t="shared" si="920"/>
        <v>REVIEW</v>
      </c>
      <c r="Q6538" t="str">
        <f t="shared" si="921"/>
        <v>PASS</v>
      </c>
      <c r="R6538" t="str">
        <f t="shared" si="922"/>
        <v>PASS</v>
      </c>
      <c r="S6538" t="str">
        <f t="shared" si="923"/>
        <v>REVIEW</v>
      </c>
      <c r="T6538">
        <f t="shared" si="924"/>
        <v>90</v>
      </c>
      <c r="U6538" t="str">
        <f t="shared" si="925"/>
        <v>Low</v>
      </c>
      <c r="V6538" t="str">
        <f t="shared" si="926"/>
        <v>Invalid NDC</v>
      </c>
    </row>
    <row r="6539" spans="1:22" x14ac:dyDescent="0.3">
      <c r="A6539" t="str">
        <f>Raw_Data!A6539</f>
        <v>26077223</v>
      </c>
      <c r="B6539">
        <f>Raw_Data!B6539</f>
        <v>45684</v>
      </c>
      <c r="C6539" t="str">
        <f>Raw_Data!C6539</f>
        <v>NOVOLIN 70-30 100 UNIT/ML V</v>
      </c>
      <c r="D6539" t="str">
        <f>Raw_Data!D6539</f>
        <v>169183711</v>
      </c>
      <c r="E6539" t="str">
        <f>Raw_Data!E6539</f>
        <v>MACHADO, MARIA</v>
      </c>
      <c r="F6539" t="str">
        <f>Raw_Data!F6539</f>
        <v>1619100302</v>
      </c>
      <c r="G6539" t="str">
        <f>Raw_Data!H6539</f>
        <v>2</v>
      </c>
      <c r="H6539">
        <f>IFERROR(VLOOKUP(G6539,Store_Map!$A$2:$I$100,3,FALSE),"")</f>
        <v>0</v>
      </c>
      <c r="I6539">
        <f>IFERROR(VLOOKUP(G6539,Store_Map!$A$2:$I$100,4,FALSE),"")</f>
        <v>0</v>
      </c>
      <c r="J6539">
        <f>IFERROR(VLOOKUP(G6539,Store_Map!$A$2:$I$100,5,FALSE),"")</f>
        <v>0</v>
      </c>
      <c r="K6539">
        <f>IFERROR(VLOOKUP(G6539,Store_Map!$A$2:$I$100,6,FALSE),"")</f>
        <v>0</v>
      </c>
      <c r="L6539">
        <f>IFERROR(VLOOKUP(G6539,Store_Map!$A$2:$I$100,7,FALSE),"")</f>
        <v>0</v>
      </c>
      <c r="M6539">
        <f>IFERROR(VLOOKUP(G6539,Store_Map!$A$2:$I$100,8,FALSE),"")</f>
        <v>0</v>
      </c>
      <c r="N6539">
        <f t="shared" si="918"/>
        <v>0</v>
      </c>
      <c r="O6539" t="str">
        <f t="shared" si="919"/>
        <v>PASS</v>
      </c>
      <c r="P6539" t="str">
        <f t="shared" si="920"/>
        <v>REVIEW</v>
      </c>
      <c r="Q6539" t="str">
        <f t="shared" si="921"/>
        <v>PASS</v>
      </c>
      <c r="R6539" t="str">
        <f t="shared" si="922"/>
        <v>PASS</v>
      </c>
      <c r="S6539" t="str">
        <f t="shared" si="923"/>
        <v>REVIEW</v>
      </c>
      <c r="T6539">
        <f t="shared" si="924"/>
        <v>90</v>
      </c>
      <c r="U6539" t="str">
        <f t="shared" si="925"/>
        <v>Low</v>
      </c>
      <c r="V6539" t="str">
        <f t="shared" si="926"/>
        <v>Invalid NDC</v>
      </c>
    </row>
    <row r="6540" spans="1:22" x14ac:dyDescent="0.3">
      <c r="A6540" t="str">
        <f>Raw_Data!A6540</f>
        <v>26085141</v>
      </c>
      <c r="B6540">
        <f>Raw_Data!B6540</f>
        <v>45684</v>
      </c>
      <c r="C6540" t="str">
        <f>Raw_Data!C6540</f>
        <v>JANUMET XR 100-1,000 MG TAB</v>
      </c>
      <c r="D6540" t="str">
        <f>Raw_Data!D6540</f>
        <v>6008131</v>
      </c>
      <c r="E6540" t="str">
        <f>Raw_Data!E6540</f>
        <v>BYNE, EDMUND</v>
      </c>
      <c r="F6540" t="str">
        <f>Raw_Data!F6540</f>
        <v>1033186648</v>
      </c>
      <c r="G6540" t="str">
        <f>Raw_Data!H6540</f>
        <v>2</v>
      </c>
      <c r="H6540">
        <f>IFERROR(VLOOKUP(G6540,Store_Map!$A$2:$I$100,3,FALSE),"")</f>
        <v>0</v>
      </c>
      <c r="I6540">
        <f>IFERROR(VLOOKUP(G6540,Store_Map!$A$2:$I$100,4,FALSE),"")</f>
        <v>0</v>
      </c>
      <c r="J6540">
        <f>IFERROR(VLOOKUP(G6540,Store_Map!$A$2:$I$100,5,FALSE),"")</f>
        <v>0</v>
      </c>
      <c r="K6540">
        <f>IFERROR(VLOOKUP(G6540,Store_Map!$A$2:$I$100,6,FALSE),"")</f>
        <v>0</v>
      </c>
      <c r="L6540">
        <f>IFERROR(VLOOKUP(G6540,Store_Map!$A$2:$I$100,7,FALSE),"")</f>
        <v>0</v>
      </c>
      <c r="M6540">
        <f>IFERROR(VLOOKUP(G6540,Store_Map!$A$2:$I$100,8,FALSE),"")</f>
        <v>0</v>
      </c>
      <c r="N6540">
        <f t="shared" si="918"/>
        <v>0</v>
      </c>
      <c r="O6540" t="str">
        <f t="shared" si="919"/>
        <v>PASS</v>
      </c>
      <c r="P6540" t="str">
        <f t="shared" si="920"/>
        <v>REVIEW</v>
      </c>
      <c r="Q6540" t="str">
        <f t="shared" si="921"/>
        <v>PASS</v>
      </c>
      <c r="R6540" t="str">
        <f t="shared" si="922"/>
        <v>PASS</v>
      </c>
      <c r="S6540" t="str">
        <f t="shared" si="923"/>
        <v>REVIEW</v>
      </c>
      <c r="T6540">
        <f t="shared" si="924"/>
        <v>90</v>
      </c>
      <c r="U6540" t="str">
        <f t="shared" si="925"/>
        <v>Low</v>
      </c>
      <c r="V6540" t="str">
        <f t="shared" si="926"/>
        <v>Invalid NDC</v>
      </c>
    </row>
    <row r="6541" spans="1:22" x14ac:dyDescent="0.3">
      <c r="A6541" t="str">
        <f>Raw_Data!A6541</f>
        <v>26083116</v>
      </c>
      <c r="B6541">
        <f>Raw_Data!B6541</f>
        <v>45684</v>
      </c>
      <c r="C6541" t="str">
        <f>Raw_Data!C6541</f>
        <v>LISINOPRIL 40 MG TABLET</v>
      </c>
      <c r="D6541" t="str">
        <f>Raw_Data!D6541</f>
        <v>68180097903</v>
      </c>
      <c r="E6541" t="str">
        <f>Raw_Data!E6541</f>
        <v>FORD, JAMES</v>
      </c>
      <c r="F6541" t="str">
        <f>Raw_Data!F6541</f>
        <v>1033117684</v>
      </c>
      <c r="G6541" t="str">
        <f>Raw_Data!H6541</f>
        <v>2</v>
      </c>
      <c r="H6541">
        <f>IFERROR(VLOOKUP(G6541,Store_Map!$A$2:$I$100,3,FALSE),"")</f>
        <v>0</v>
      </c>
      <c r="I6541">
        <f>IFERROR(VLOOKUP(G6541,Store_Map!$A$2:$I$100,4,FALSE),"")</f>
        <v>0</v>
      </c>
      <c r="J6541">
        <f>IFERROR(VLOOKUP(G6541,Store_Map!$A$2:$I$100,5,FALSE),"")</f>
        <v>0</v>
      </c>
      <c r="K6541">
        <f>IFERROR(VLOOKUP(G6541,Store_Map!$A$2:$I$100,6,FALSE),"")</f>
        <v>0</v>
      </c>
      <c r="L6541">
        <f>IFERROR(VLOOKUP(G6541,Store_Map!$A$2:$I$100,7,FALSE),"")</f>
        <v>0</v>
      </c>
      <c r="M6541">
        <f>IFERROR(VLOOKUP(G6541,Store_Map!$A$2:$I$100,8,FALSE),"")</f>
        <v>0</v>
      </c>
      <c r="N6541">
        <f t="shared" si="918"/>
        <v>0</v>
      </c>
      <c r="O6541" t="str">
        <f t="shared" si="919"/>
        <v>PASS</v>
      </c>
      <c r="P6541" t="str">
        <f t="shared" si="920"/>
        <v>PASS</v>
      </c>
      <c r="Q6541" t="str">
        <f t="shared" si="921"/>
        <v>PASS</v>
      </c>
      <c r="R6541" t="str">
        <f t="shared" si="922"/>
        <v>PASS</v>
      </c>
      <c r="S6541" t="str">
        <f t="shared" si="923"/>
        <v>PASS</v>
      </c>
      <c r="T6541">
        <f t="shared" si="924"/>
        <v>100</v>
      </c>
      <c r="U6541" t="str">
        <f t="shared" si="925"/>
        <v>Low</v>
      </c>
      <c r="V6541" t="str">
        <f t="shared" si="926"/>
        <v>Clean</v>
      </c>
    </row>
    <row r="6542" spans="1:22" x14ac:dyDescent="0.3">
      <c r="A6542" t="str">
        <f>Raw_Data!A6542</f>
        <v>26078766</v>
      </c>
      <c r="B6542">
        <f>Raw_Data!B6542</f>
        <v>45684</v>
      </c>
      <c r="C6542" t="str">
        <f>Raw_Data!C6542</f>
        <v>FREESTYLE LIBRE 2 SENSOR</v>
      </c>
      <c r="D6542" t="str">
        <f>Raw_Data!D6542</f>
        <v>57599080000</v>
      </c>
      <c r="E6542" t="str">
        <f>Raw_Data!E6542</f>
        <v>PEDERSEN, JENNIFER</v>
      </c>
      <c r="F6542" t="str">
        <f>Raw_Data!F6542</f>
        <v>1073606661</v>
      </c>
      <c r="G6542" t="str">
        <f>Raw_Data!H6542</f>
        <v>2</v>
      </c>
      <c r="H6542">
        <f>IFERROR(VLOOKUP(G6542,Store_Map!$A$2:$I$100,3,FALSE),"")</f>
        <v>0</v>
      </c>
      <c r="I6542">
        <f>IFERROR(VLOOKUP(G6542,Store_Map!$A$2:$I$100,4,FALSE),"")</f>
        <v>0</v>
      </c>
      <c r="J6542">
        <f>IFERROR(VLOOKUP(G6542,Store_Map!$A$2:$I$100,5,FALSE),"")</f>
        <v>0</v>
      </c>
      <c r="K6542">
        <f>IFERROR(VLOOKUP(G6542,Store_Map!$A$2:$I$100,6,FALSE),"")</f>
        <v>0</v>
      </c>
      <c r="L6542">
        <f>IFERROR(VLOOKUP(G6542,Store_Map!$A$2:$I$100,7,FALSE),"")</f>
        <v>0</v>
      </c>
      <c r="M6542">
        <f>IFERROR(VLOOKUP(G6542,Store_Map!$A$2:$I$100,8,FALSE),"")</f>
        <v>0</v>
      </c>
      <c r="N6542">
        <f t="shared" si="918"/>
        <v>0</v>
      </c>
      <c r="O6542" t="str">
        <f t="shared" si="919"/>
        <v>PASS</v>
      </c>
      <c r="P6542" t="str">
        <f t="shared" si="920"/>
        <v>PASS</v>
      </c>
      <c r="Q6542" t="str">
        <f t="shared" si="921"/>
        <v>PASS</v>
      </c>
      <c r="R6542" t="str">
        <f t="shared" si="922"/>
        <v>PASS</v>
      </c>
      <c r="S6542" t="str">
        <f t="shared" si="923"/>
        <v>PASS</v>
      </c>
      <c r="T6542">
        <f t="shared" si="924"/>
        <v>100</v>
      </c>
      <c r="U6542" t="str">
        <f t="shared" si="925"/>
        <v>Low</v>
      </c>
      <c r="V6542" t="str">
        <f t="shared" si="926"/>
        <v>Clean</v>
      </c>
    </row>
    <row r="6543" spans="1:22" x14ac:dyDescent="0.3">
      <c r="A6543" t="str">
        <f>Raw_Data!A6543</f>
        <v>26085180</v>
      </c>
      <c r="B6543">
        <f>Raw_Data!B6543</f>
        <v>45684</v>
      </c>
      <c r="C6543" t="str">
        <f>Raw_Data!C6543</f>
        <v>TRIAMCINOLONE 0.1% OINTMENT</v>
      </c>
      <c r="D6543" t="str">
        <f>Raw_Data!D6543</f>
        <v>45802005536</v>
      </c>
      <c r="E6543" t="str">
        <f>Raw_Data!E6543</f>
        <v>BYNE, EDMUND</v>
      </c>
      <c r="F6543" t="str">
        <f>Raw_Data!F6543</f>
        <v>1033186648</v>
      </c>
      <c r="G6543" t="str">
        <f>Raw_Data!H6543</f>
        <v>2</v>
      </c>
      <c r="H6543">
        <f>IFERROR(VLOOKUP(G6543,Store_Map!$A$2:$I$100,3,FALSE),"")</f>
        <v>0</v>
      </c>
      <c r="I6543">
        <f>IFERROR(VLOOKUP(G6543,Store_Map!$A$2:$I$100,4,FALSE),"")</f>
        <v>0</v>
      </c>
      <c r="J6543">
        <f>IFERROR(VLOOKUP(G6543,Store_Map!$A$2:$I$100,5,FALSE),"")</f>
        <v>0</v>
      </c>
      <c r="K6543">
        <f>IFERROR(VLOOKUP(G6543,Store_Map!$A$2:$I$100,6,FALSE),"")</f>
        <v>0</v>
      </c>
      <c r="L6543">
        <f>IFERROR(VLOOKUP(G6543,Store_Map!$A$2:$I$100,7,FALSE),"")</f>
        <v>0</v>
      </c>
      <c r="M6543">
        <f>IFERROR(VLOOKUP(G6543,Store_Map!$A$2:$I$100,8,FALSE),"")</f>
        <v>0</v>
      </c>
      <c r="N6543">
        <f t="shared" si="918"/>
        <v>0</v>
      </c>
      <c r="O6543" t="str">
        <f t="shared" si="919"/>
        <v>PASS</v>
      </c>
      <c r="P6543" t="str">
        <f t="shared" si="920"/>
        <v>PASS</v>
      </c>
      <c r="Q6543" t="str">
        <f t="shared" si="921"/>
        <v>PASS</v>
      </c>
      <c r="R6543" t="str">
        <f t="shared" si="922"/>
        <v>PASS</v>
      </c>
      <c r="S6543" t="str">
        <f t="shared" si="923"/>
        <v>PASS</v>
      </c>
      <c r="T6543">
        <f t="shared" si="924"/>
        <v>100</v>
      </c>
      <c r="U6543" t="str">
        <f t="shared" si="925"/>
        <v>Low</v>
      </c>
      <c r="V6543" t="str">
        <f t="shared" si="926"/>
        <v>Clean</v>
      </c>
    </row>
    <row r="6544" spans="1:22" x14ac:dyDescent="0.3">
      <c r="A6544" t="str">
        <f>Raw_Data!A6544</f>
        <v>26082074</v>
      </c>
      <c r="B6544">
        <f>Raw_Data!B6544</f>
        <v>45684</v>
      </c>
      <c r="C6544" t="str">
        <f>Raw_Data!C6544</f>
        <v>GABAPENTIN 600 MG TABLET</v>
      </c>
      <c r="D6544" t="str">
        <f>Raw_Data!D6544</f>
        <v>68462012605</v>
      </c>
      <c r="E6544" t="str">
        <f>Raw_Data!E6544</f>
        <v>FORD, JAMES</v>
      </c>
      <c r="F6544" t="str">
        <f>Raw_Data!F6544</f>
        <v>1033117684</v>
      </c>
      <c r="G6544" t="str">
        <f>Raw_Data!H6544</f>
        <v>2</v>
      </c>
      <c r="H6544">
        <f>IFERROR(VLOOKUP(G6544,Store_Map!$A$2:$I$100,3,FALSE),"")</f>
        <v>0</v>
      </c>
      <c r="I6544">
        <f>IFERROR(VLOOKUP(G6544,Store_Map!$A$2:$I$100,4,FALSE),"")</f>
        <v>0</v>
      </c>
      <c r="J6544">
        <f>IFERROR(VLOOKUP(G6544,Store_Map!$A$2:$I$100,5,FALSE),"")</f>
        <v>0</v>
      </c>
      <c r="K6544">
        <f>IFERROR(VLOOKUP(G6544,Store_Map!$A$2:$I$100,6,FALSE),"")</f>
        <v>0</v>
      </c>
      <c r="L6544">
        <f>IFERROR(VLOOKUP(G6544,Store_Map!$A$2:$I$100,7,FALSE),"")</f>
        <v>0</v>
      </c>
      <c r="M6544">
        <f>IFERROR(VLOOKUP(G6544,Store_Map!$A$2:$I$100,8,FALSE),"")</f>
        <v>0</v>
      </c>
      <c r="N6544">
        <f t="shared" si="918"/>
        <v>0</v>
      </c>
      <c r="O6544" t="str">
        <f t="shared" si="919"/>
        <v>PASS</v>
      </c>
      <c r="P6544" t="str">
        <f t="shared" si="920"/>
        <v>PASS</v>
      </c>
      <c r="Q6544" t="str">
        <f t="shared" si="921"/>
        <v>PASS</v>
      </c>
      <c r="R6544" t="str">
        <f t="shared" si="922"/>
        <v>PASS</v>
      </c>
      <c r="S6544" t="str">
        <f t="shared" si="923"/>
        <v>PASS</v>
      </c>
      <c r="T6544">
        <f t="shared" si="924"/>
        <v>100</v>
      </c>
      <c r="U6544" t="str">
        <f t="shared" si="925"/>
        <v>Low</v>
      </c>
      <c r="V6544" t="str">
        <f t="shared" si="926"/>
        <v>Clean</v>
      </c>
    </row>
    <row r="6545" spans="1:22" x14ac:dyDescent="0.3">
      <c r="A6545" t="str">
        <f>Raw_Data!A6545</f>
        <v>26075475</v>
      </c>
      <c r="B6545">
        <f>Raw_Data!B6545</f>
        <v>45684</v>
      </c>
      <c r="C6545" t="str">
        <f>Raw_Data!C6545</f>
        <v>DICYCLOMINE 10 MG CAPSULE</v>
      </c>
      <c r="D6545" t="str">
        <f>Raw_Data!D6545</f>
        <v>527058610</v>
      </c>
      <c r="E6545" t="str">
        <f>Raw_Data!E6545</f>
        <v>FORD, JAMES</v>
      </c>
      <c r="F6545" t="str">
        <f>Raw_Data!F6545</f>
        <v>1033117684</v>
      </c>
      <c r="G6545" t="str">
        <f>Raw_Data!H6545</f>
        <v>2</v>
      </c>
      <c r="H6545">
        <f>IFERROR(VLOOKUP(G6545,Store_Map!$A$2:$I$100,3,FALSE),"")</f>
        <v>0</v>
      </c>
      <c r="I6545">
        <f>IFERROR(VLOOKUP(G6545,Store_Map!$A$2:$I$100,4,FALSE),"")</f>
        <v>0</v>
      </c>
      <c r="J6545">
        <f>IFERROR(VLOOKUP(G6545,Store_Map!$A$2:$I$100,5,FALSE),"")</f>
        <v>0</v>
      </c>
      <c r="K6545">
        <f>IFERROR(VLOOKUP(G6545,Store_Map!$A$2:$I$100,6,FALSE),"")</f>
        <v>0</v>
      </c>
      <c r="L6545">
        <f>IFERROR(VLOOKUP(G6545,Store_Map!$A$2:$I$100,7,FALSE),"")</f>
        <v>0</v>
      </c>
      <c r="M6545">
        <f>IFERROR(VLOOKUP(G6545,Store_Map!$A$2:$I$100,8,FALSE),"")</f>
        <v>0</v>
      </c>
      <c r="N6545">
        <f t="shared" si="918"/>
        <v>0</v>
      </c>
      <c r="O6545" t="str">
        <f t="shared" si="919"/>
        <v>PASS</v>
      </c>
      <c r="P6545" t="str">
        <f t="shared" si="920"/>
        <v>REVIEW</v>
      </c>
      <c r="Q6545" t="str">
        <f t="shared" si="921"/>
        <v>PASS</v>
      </c>
      <c r="R6545" t="str">
        <f t="shared" si="922"/>
        <v>PASS</v>
      </c>
      <c r="S6545" t="str">
        <f t="shared" si="923"/>
        <v>REVIEW</v>
      </c>
      <c r="T6545">
        <f t="shared" si="924"/>
        <v>90</v>
      </c>
      <c r="U6545" t="str">
        <f t="shared" si="925"/>
        <v>Low</v>
      </c>
      <c r="V6545" t="str">
        <f t="shared" si="926"/>
        <v>Invalid NDC</v>
      </c>
    </row>
    <row r="6546" spans="1:22" x14ac:dyDescent="0.3">
      <c r="A6546" t="str">
        <f>Raw_Data!A6546</f>
        <v>26081727</v>
      </c>
      <c r="B6546">
        <f>Raw_Data!B6546</f>
        <v>45684</v>
      </c>
      <c r="C6546" t="str">
        <f>Raw_Data!C6546</f>
        <v>DOVATO 50-300 MG TABLET</v>
      </c>
      <c r="D6546" t="str">
        <f>Raw_Data!D6546</f>
        <v>49702024613</v>
      </c>
      <c r="E6546" t="str">
        <f>Raw_Data!E6546</f>
        <v>DAVIS, KEPLER</v>
      </c>
      <c r="F6546" t="str">
        <f>Raw_Data!F6546</f>
        <v>1740357425</v>
      </c>
      <c r="G6546" t="str">
        <f>Raw_Data!H6546</f>
        <v>2</v>
      </c>
      <c r="H6546">
        <f>IFERROR(VLOOKUP(G6546,Store_Map!$A$2:$I$100,3,FALSE),"")</f>
        <v>0</v>
      </c>
      <c r="I6546">
        <f>IFERROR(VLOOKUP(G6546,Store_Map!$A$2:$I$100,4,FALSE),"")</f>
        <v>0</v>
      </c>
      <c r="J6546">
        <f>IFERROR(VLOOKUP(G6546,Store_Map!$A$2:$I$100,5,FALSE),"")</f>
        <v>0</v>
      </c>
      <c r="K6546">
        <f>IFERROR(VLOOKUP(G6546,Store_Map!$A$2:$I$100,6,FALSE),"")</f>
        <v>0</v>
      </c>
      <c r="L6546">
        <f>IFERROR(VLOOKUP(G6546,Store_Map!$A$2:$I$100,7,FALSE),"")</f>
        <v>0</v>
      </c>
      <c r="M6546">
        <f>IFERROR(VLOOKUP(G6546,Store_Map!$A$2:$I$100,8,FALSE),"")</f>
        <v>0</v>
      </c>
      <c r="N6546">
        <f t="shared" si="918"/>
        <v>0</v>
      </c>
      <c r="O6546" t="str">
        <f t="shared" si="919"/>
        <v>PASS</v>
      </c>
      <c r="P6546" t="str">
        <f t="shared" si="920"/>
        <v>PASS</v>
      </c>
      <c r="Q6546" t="str">
        <f t="shared" si="921"/>
        <v>PASS</v>
      </c>
      <c r="R6546" t="str">
        <f t="shared" si="922"/>
        <v>PASS</v>
      </c>
      <c r="S6546" t="str">
        <f t="shared" si="923"/>
        <v>PASS</v>
      </c>
      <c r="T6546">
        <f t="shared" si="924"/>
        <v>100</v>
      </c>
      <c r="U6546" t="str">
        <f t="shared" si="925"/>
        <v>Low</v>
      </c>
      <c r="V6546" t="str">
        <f t="shared" si="926"/>
        <v>Clean</v>
      </c>
    </row>
    <row r="6547" spans="1:22" x14ac:dyDescent="0.3">
      <c r="A6547" t="str">
        <f>Raw_Data!A6547</f>
        <v>26084290</v>
      </c>
      <c r="B6547">
        <f>Raw_Data!B6547</f>
        <v>45684</v>
      </c>
      <c r="C6547" t="str">
        <f>Raw_Data!C6547</f>
        <v>BIKTARVY 50-200-25 MG TABLE</v>
      </c>
      <c r="D6547" t="str">
        <f>Raw_Data!D6547</f>
        <v>61958250101</v>
      </c>
      <c r="E6547" t="str">
        <f>Raw_Data!E6547</f>
        <v>DAVIS, KEPLER</v>
      </c>
      <c r="F6547" t="str">
        <f>Raw_Data!F6547</f>
        <v>1740357425</v>
      </c>
      <c r="G6547" t="str">
        <f>Raw_Data!H6547</f>
        <v>2</v>
      </c>
      <c r="H6547">
        <f>IFERROR(VLOOKUP(G6547,Store_Map!$A$2:$I$100,3,FALSE),"")</f>
        <v>0</v>
      </c>
      <c r="I6547">
        <f>IFERROR(VLOOKUP(G6547,Store_Map!$A$2:$I$100,4,FALSE),"")</f>
        <v>0</v>
      </c>
      <c r="J6547">
        <f>IFERROR(VLOOKUP(G6547,Store_Map!$A$2:$I$100,5,FALSE),"")</f>
        <v>0</v>
      </c>
      <c r="K6547">
        <f>IFERROR(VLOOKUP(G6547,Store_Map!$A$2:$I$100,6,FALSE),"")</f>
        <v>0</v>
      </c>
      <c r="L6547">
        <f>IFERROR(VLOOKUP(G6547,Store_Map!$A$2:$I$100,7,FALSE),"")</f>
        <v>0</v>
      </c>
      <c r="M6547">
        <f>IFERROR(VLOOKUP(G6547,Store_Map!$A$2:$I$100,8,FALSE),"")</f>
        <v>0</v>
      </c>
      <c r="N6547">
        <f t="shared" si="918"/>
        <v>0</v>
      </c>
      <c r="O6547" t="str">
        <f t="shared" si="919"/>
        <v>PASS</v>
      </c>
      <c r="P6547" t="str">
        <f t="shared" si="920"/>
        <v>PASS</v>
      </c>
      <c r="Q6547" t="str">
        <f t="shared" si="921"/>
        <v>PASS</v>
      </c>
      <c r="R6547" t="str">
        <f t="shared" si="922"/>
        <v>PASS</v>
      </c>
      <c r="S6547" t="str">
        <f t="shared" si="923"/>
        <v>PASS</v>
      </c>
      <c r="T6547">
        <f t="shared" si="924"/>
        <v>100</v>
      </c>
      <c r="U6547" t="str">
        <f t="shared" si="925"/>
        <v>Low</v>
      </c>
      <c r="V6547" t="str">
        <f t="shared" si="926"/>
        <v>Clean</v>
      </c>
    </row>
    <row r="6548" spans="1:22" x14ac:dyDescent="0.3">
      <c r="A6548" t="str">
        <f>Raw_Data!A6548</f>
        <v>26085181</v>
      </c>
      <c r="B6548">
        <f>Raw_Data!B6548</f>
        <v>45684</v>
      </c>
      <c r="C6548" t="str">
        <f>Raw_Data!C6548</f>
        <v>ATORVASTATIN 40 MG TABLET</v>
      </c>
      <c r="D6548" t="str">
        <f>Raw_Data!D6548</f>
        <v>378395205</v>
      </c>
      <c r="E6548" t="str">
        <f>Raw_Data!E6548</f>
        <v>ETINGE, BIE</v>
      </c>
      <c r="F6548" t="str">
        <f>Raw_Data!F6548</f>
        <v>1093007890</v>
      </c>
      <c r="G6548" t="str">
        <f>Raw_Data!H6548</f>
        <v>2</v>
      </c>
      <c r="H6548">
        <f>IFERROR(VLOOKUP(G6548,Store_Map!$A$2:$I$100,3,FALSE),"")</f>
        <v>0</v>
      </c>
      <c r="I6548">
        <f>IFERROR(VLOOKUP(G6548,Store_Map!$A$2:$I$100,4,FALSE),"")</f>
        <v>0</v>
      </c>
      <c r="J6548">
        <f>IFERROR(VLOOKUP(G6548,Store_Map!$A$2:$I$100,5,FALSE),"")</f>
        <v>0</v>
      </c>
      <c r="K6548">
        <f>IFERROR(VLOOKUP(G6548,Store_Map!$A$2:$I$100,6,FALSE),"")</f>
        <v>0</v>
      </c>
      <c r="L6548">
        <f>IFERROR(VLOOKUP(G6548,Store_Map!$A$2:$I$100,7,FALSE),"")</f>
        <v>0</v>
      </c>
      <c r="M6548">
        <f>IFERROR(VLOOKUP(G6548,Store_Map!$A$2:$I$100,8,FALSE),"")</f>
        <v>0</v>
      </c>
      <c r="N6548">
        <f t="shared" si="918"/>
        <v>0</v>
      </c>
      <c r="O6548" t="str">
        <f t="shared" si="919"/>
        <v>PASS</v>
      </c>
      <c r="P6548" t="str">
        <f t="shared" si="920"/>
        <v>REVIEW</v>
      </c>
      <c r="Q6548" t="str">
        <f t="shared" si="921"/>
        <v>PASS</v>
      </c>
      <c r="R6548" t="str">
        <f t="shared" si="922"/>
        <v>PASS</v>
      </c>
      <c r="S6548" t="str">
        <f t="shared" si="923"/>
        <v>REVIEW</v>
      </c>
      <c r="T6548">
        <f t="shared" si="924"/>
        <v>90</v>
      </c>
      <c r="U6548" t="str">
        <f t="shared" si="925"/>
        <v>Low</v>
      </c>
      <c r="V6548" t="str">
        <f t="shared" si="926"/>
        <v>Invalid NDC</v>
      </c>
    </row>
    <row r="6549" spans="1:22" x14ac:dyDescent="0.3">
      <c r="A6549" t="str">
        <f>Raw_Data!A6549</f>
        <v>26081198</v>
      </c>
      <c r="B6549">
        <f>Raw_Data!B6549</f>
        <v>45684</v>
      </c>
      <c r="C6549" t="str">
        <f>Raw_Data!C6549</f>
        <v>LEVETIRACETAM 750 MG TABLET</v>
      </c>
      <c r="D6549" t="str">
        <f>Raw_Data!D6549</f>
        <v>16571078912</v>
      </c>
      <c r="E6549" t="str">
        <f>Raw_Data!E6549</f>
        <v>FORD, JAMES</v>
      </c>
      <c r="F6549" t="str">
        <f>Raw_Data!F6549</f>
        <v>1033117684</v>
      </c>
      <c r="G6549" t="str">
        <f>Raw_Data!H6549</f>
        <v>2</v>
      </c>
      <c r="H6549">
        <f>IFERROR(VLOOKUP(G6549,Store_Map!$A$2:$I$100,3,FALSE),"")</f>
        <v>0</v>
      </c>
      <c r="I6549">
        <f>IFERROR(VLOOKUP(G6549,Store_Map!$A$2:$I$100,4,FALSE),"")</f>
        <v>0</v>
      </c>
      <c r="J6549">
        <f>IFERROR(VLOOKUP(G6549,Store_Map!$A$2:$I$100,5,FALSE),"")</f>
        <v>0</v>
      </c>
      <c r="K6549">
        <f>IFERROR(VLOOKUP(G6549,Store_Map!$A$2:$I$100,6,FALSE),"")</f>
        <v>0</v>
      </c>
      <c r="L6549">
        <f>IFERROR(VLOOKUP(G6549,Store_Map!$A$2:$I$100,7,FALSE),"")</f>
        <v>0</v>
      </c>
      <c r="M6549">
        <f>IFERROR(VLOOKUP(G6549,Store_Map!$A$2:$I$100,8,FALSE),"")</f>
        <v>0</v>
      </c>
      <c r="N6549">
        <f t="shared" si="918"/>
        <v>0</v>
      </c>
      <c r="O6549" t="str">
        <f t="shared" si="919"/>
        <v>PASS</v>
      </c>
      <c r="P6549" t="str">
        <f t="shared" si="920"/>
        <v>PASS</v>
      </c>
      <c r="Q6549" t="str">
        <f t="shared" si="921"/>
        <v>PASS</v>
      </c>
      <c r="R6549" t="str">
        <f t="shared" si="922"/>
        <v>PASS</v>
      </c>
      <c r="S6549" t="str">
        <f t="shared" si="923"/>
        <v>PASS</v>
      </c>
      <c r="T6549">
        <f t="shared" si="924"/>
        <v>100</v>
      </c>
      <c r="U6549" t="str">
        <f t="shared" si="925"/>
        <v>Low</v>
      </c>
      <c r="V6549" t="str">
        <f t="shared" si="926"/>
        <v>Clean</v>
      </c>
    </row>
    <row r="6550" spans="1:22" x14ac:dyDescent="0.3">
      <c r="A6550" t="str">
        <f>Raw_Data!A6550</f>
        <v>26081240</v>
      </c>
      <c r="B6550">
        <f>Raw_Data!B6550</f>
        <v>45684</v>
      </c>
      <c r="C6550" t="str">
        <f>Raw_Data!C6550</f>
        <v>ETHOSUXIMIDE 250 MG CAPSULE</v>
      </c>
      <c r="D6550" t="str">
        <f>Raw_Data!D6550</f>
        <v>64380087806</v>
      </c>
      <c r="E6550" t="str">
        <f>Raw_Data!E6550</f>
        <v>FORD, JAMES</v>
      </c>
      <c r="F6550" t="str">
        <f>Raw_Data!F6550</f>
        <v>1033117684</v>
      </c>
      <c r="G6550" t="str">
        <f>Raw_Data!H6550</f>
        <v>2</v>
      </c>
      <c r="H6550">
        <f>IFERROR(VLOOKUP(G6550,Store_Map!$A$2:$I$100,3,FALSE),"")</f>
        <v>0</v>
      </c>
      <c r="I6550">
        <f>IFERROR(VLOOKUP(G6550,Store_Map!$A$2:$I$100,4,FALSE),"")</f>
        <v>0</v>
      </c>
      <c r="J6550">
        <f>IFERROR(VLOOKUP(G6550,Store_Map!$A$2:$I$100,5,FALSE),"")</f>
        <v>0</v>
      </c>
      <c r="K6550">
        <f>IFERROR(VLOOKUP(G6550,Store_Map!$A$2:$I$100,6,FALSE),"")</f>
        <v>0</v>
      </c>
      <c r="L6550">
        <f>IFERROR(VLOOKUP(G6550,Store_Map!$A$2:$I$100,7,FALSE),"")</f>
        <v>0</v>
      </c>
      <c r="M6550">
        <f>IFERROR(VLOOKUP(G6550,Store_Map!$A$2:$I$100,8,FALSE),"")</f>
        <v>0</v>
      </c>
      <c r="N6550">
        <f t="shared" si="918"/>
        <v>0</v>
      </c>
      <c r="O6550" t="str">
        <f t="shared" si="919"/>
        <v>PASS</v>
      </c>
      <c r="P6550" t="str">
        <f t="shared" si="920"/>
        <v>PASS</v>
      </c>
      <c r="Q6550" t="str">
        <f t="shared" si="921"/>
        <v>PASS</v>
      </c>
      <c r="R6550" t="str">
        <f t="shared" si="922"/>
        <v>PASS</v>
      </c>
      <c r="S6550" t="str">
        <f t="shared" si="923"/>
        <v>PASS</v>
      </c>
      <c r="T6550">
        <f t="shared" si="924"/>
        <v>100</v>
      </c>
      <c r="U6550" t="str">
        <f t="shared" si="925"/>
        <v>Low</v>
      </c>
      <c r="V6550" t="str">
        <f t="shared" si="926"/>
        <v>Clean</v>
      </c>
    </row>
    <row r="6551" spans="1:22" x14ac:dyDescent="0.3">
      <c r="A6551" t="str">
        <f>Raw_Data!A6551</f>
        <v>26081688</v>
      </c>
      <c r="B6551">
        <f>Raw_Data!B6551</f>
        <v>45684</v>
      </c>
      <c r="C6551" t="str">
        <f>Raw_Data!C6551</f>
        <v>METHIMAZOLE 5 MG TABLET</v>
      </c>
      <c r="D6551" t="str">
        <f>Raw_Data!D6551</f>
        <v>23155007001</v>
      </c>
      <c r="E6551" t="str">
        <f>Raw_Data!E6551</f>
        <v>MACHADO, MARIA</v>
      </c>
      <c r="F6551" t="str">
        <f>Raw_Data!F6551</f>
        <v>1619100302</v>
      </c>
      <c r="G6551" t="str">
        <f>Raw_Data!H6551</f>
        <v>2</v>
      </c>
      <c r="H6551">
        <f>IFERROR(VLOOKUP(G6551,Store_Map!$A$2:$I$100,3,FALSE),"")</f>
        <v>0</v>
      </c>
      <c r="I6551">
        <f>IFERROR(VLOOKUP(G6551,Store_Map!$A$2:$I$100,4,FALSE),"")</f>
        <v>0</v>
      </c>
      <c r="J6551">
        <f>IFERROR(VLOOKUP(G6551,Store_Map!$A$2:$I$100,5,FALSE),"")</f>
        <v>0</v>
      </c>
      <c r="K6551">
        <f>IFERROR(VLOOKUP(G6551,Store_Map!$A$2:$I$100,6,FALSE),"")</f>
        <v>0</v>
      </c>
      <c r="L6551">
        <f>IFERROR(VLOOKUP(G6551,Store_Map!$A$2:$I$100,7,FALSE),"")</f>
        <v>0</v>
      </c>
      <c r="M6551">
        <f>IFERROR(VLOOKUP(G6551,Store_Map!$A$2:$I$100,8,FALSE),"")</f>
        <v>0</v>
      </c>
      <c r="N6551">
        <f t="shared" si="918"/>
        <v>0</v>
      </c>
      <c r="O6551" t="str">
        <f t="shared" si="919"/>
        <v>PASS</v>
      </c>
      <c r="P6551" t="str">
        <f t="shared" si="920"/>
        <v>PASS</v>
      </c>
      <c r="Q6551" t="str">
        <f t="shared" si="921"/>
        <v>PASS</v>
      </c>
      <c r="R6551" t="str">
        <f t="shared" si="922"/>
        <v>PASS</v>
      </c>
      <c r="S6551" t="str">
        <f t="shared" si="923"/>
        <v>PASS</v>
      </c>
      <c r="T6551">
        <f t="shared" si="924"/>
        <v>100</v>
      </c>
      <c r="U6551" t="str">
        <f t="shared" si="925"/>
        <v>Low</v>
      </c>
      <c r="V6551" t="str">
        <f t="shared" si="926"/>
        <v>Clean</v>
      </c>
    </row>
    <row r="6552" spans="1:22" x14ac:dyDescent="0.3">
      <c r="A6552" t="str">
        <f>Raw_Data!A6552</f>
        <v>26078351</v>
      </c>
      <c r="B6552">
        <f>Raw_Data!B6552</f>
        <v>45684</v>
      </c>
      <c r="C6552" t="str">
        <f>Raw_Data!C6552</f>
        <v>AMLODIPINE BESYLATE 10 MG T</v>
      </c>
      <c r="D6552" t="str">
        <f>Raw_Data!D6552</f>
        <v>69097012815</v>
      </c>
      <c r="E6552" t="str">
        <f>Raw_Data!E6552</f>
        <v>FORD, JAMES</v>
      </c>
      <c r="F6552" t="str">
        <f>Raw_Data!F6552</f>
        <v>1033117684</v>
      </c>
      <c r="G6552" t="str">
        <f>Raw_Data!H6552</f>
        <v>2</v>
      </c>
      <c r="H6552">
        <f>IFERROR(VLOOKUP(G6552,Store_Map!$A$2:$I$100,3,FALSE),"")</f>
        <v>0</v>
      </c>
      <c r="I6552">
        <f>IFERROR(VLOOKUP(G6552,Store_Map!$A$2:$I$100,4,FALSE),"")</f>
        <v>0</v>
      </c>
      <c r="J6552">
        <f>IFERROR(VLOOKUP(G6552,Store_Map!$A$2:$I$100,5,FALSE),"")</f>
        <v>0</v>
      </c>
      <c r="K6552">
        <f>IFERROR(VLOOKUP(G6552,Store_Map!$A$2:$I$100,6,FALSE),"")</f>
        <v>0</v>
      </c>
      <c r="L6552">
        <f>IFERROR(VLOOKUP(G6552,Store_Map!$A$2:$I$100,7,FALSE),"")</f>
        <v>0</v>
      </c>
      <c r="M6552">
        <f>IFERROR(VLOOKUP(G6552,Store_Map!$A$2:$I$100,8,FALSE),"")</f>
        <v>0</v>
      </c>
      <c r="N6552">
        <f t="shared" si="918"/>
        <v>0</v>
      </c>
      <c r="O6552" t="str">
        <f t="shared" si="919"/>
        <v>PASS</v>
      </c>
      <c r="P6552" t="str">
        <f t="shared" si="920"/>
        <v>PASS</v>
      </c>
      <c r="Q6552" t="str">
        <f t="shared" si="921"/>
        <v>PASS</v>
      </c>
      <c r="R6552" t="str">
        <f t="shared" si="922"/>
        <v>PASS</v>
      </c>
      <c r="S6552" t="str">
        <f t="shared" si="923"/>
        <v>PASS</v>
      </c>
      <c r="T6552">
        <f t="shared" si="924"/>
        <v>100</v>
      </c>
      <c r="U6552" t="str">
        <f t="shared" si="925"/>
        <v>Low</v>
      </c>
      <c r="V6552" t="str">
        <f t="shared" si="926"/>
        <v>Clean</v>
      </c>
    </row>
    <row r="6553" spans="1:22" x14ac:dyDescent="0.3">
      <c r="A6553" t="str">
        <f>Raw_Data!A6553</f>
        <v>26085182</v>
      </c>
      <c r="B6553">
        <f>Raw_Data!B6553</f>
        <v>45684</v>
      </c>
      <c r="C6553" t="str">
        <f>Raw_Data!C6553</f>
        <v>MELOXICAM 7.5 MG TABLET</v>
      </c>
      <c r="D6553" t="str">
        <f>Raw_Data!D6553</f>
        <v>68382005001</v>
      </c>
      <c r="E6553" t="str">
        <f>Raw_Data!E6553</f>
        <v>BYNE, EDMUND</v>
      </c>
      <c r="F6553" t="str">
        <f>Raw_Data!F6553</f>
        <v>1033186648</v>
      </c>
      <c r="G6553" t="str">
        <f>Raw_Data!H6553</f>
        <v>2</v>
      </c>
      <c r="H6553">
        <f>IFERROR(VLOOKUP(G6553,Store_Map!$A$2:$I$100,3,FALSE),"")</f>
        <v>0</v>
      </c>
      <c r="I6553">
        <f>IFERROR(VLOOKUP(G6553,Store_Map!$A$2:$I$100,4,FALSE),"")</f>
        <v>0</v>
      </c>
      <c r="J6553">
        <f>IFERROR(VLOOKUP(G6553,Store_Map!$A$2:$I$100,5,FALSE),"")</f>
        <v>0</v>
      </c>
      <c r="K6553">
        <f>IFERROR(VLOOKUP(G6553,Store_Map!$A$2:$I$100,6,FALSE),"")</f>
        <v>0</v>
      </c>
      <c r="L6553">
        <f>IFERROR(VLOOKUP(G6553,Store_Map!$A$2:$I$100,7,FALSE),"")</f>
        <v>0</v>
      </c>
      <c r="M6553">
        <f>IFERROR(VLOOKUP(G6553,Store_Map!$A$2:$I$100,8,FALSE),"")</f>
        <v>0</v>
      </c>
      <c r="N6553">
        <f t="shared" si="918"/>
        <v>0</v>
      </c>
      <c r="O6553" t="str">
        <f t="shared" si="919"/>
        <v>PASS</v>
      </c>
      <c r="P6553" t="str">
        <f t="shared" si="920"/>
        <v>PASS</v>
      </c>
      <c r="Q6553" t="str">
        <f t="shared" si="921"/>
        <v>PASS</v>
      </c>
      <c r="R6553" t="str">
        <f t="shared" si="922"/>
        <v>PASS</v>
      </c>
      <c r="S6553" t="str">
        <f t="shared" si="923"/>
        <v>PASS</v>
      </c>
      <c r="T6553">
        <f t="shared" si="924"/>
        <v>100</v>
      </c>
      <c r="U6553" t="str">
        <f t="shared" si="925"/>
        <v>Low</v>
      </c>
      <c r="V6553" t="str">
        <f t="shared" si="926"/>
        <v>Clean</v>
      </c>
    </row>
    <row r="6554" spans="1:22" x14ac:dyDescent="0.3">
      <c r="A6554" t="str">
        <f>Raw_Data!A6554</f>
        <v>26085184</v>
      </c>
      <c r="B6554">
        <f>Raw_Data!B6554</f>
        <v>45684</v>
      </c>
      <c r="C6554" t="str">
        <f>Raw_Data!C6554</f>
        <v>KETOROLAC 10 MG TABLET</v>
      </c>
      <c r="D6554" t="str">
        <f>Raw_Data!D6554</f>
        <v>93031401</v>
      </c>
      <c r="E6554" t="str">
        <f>Raw_Data!E6554</f>
        <v>BAHR, EVAN</v>
      </c>
      <c r="F6554" t="str">
        <f>Raw_Data!F6554</f>
        <v>1033105416</v>
      </c>
      <c r="G6554" t="str">
        <f>Raw_Data!H6554</f>
        <v>2</v>
      </c>
      <c r="H6554">
        <f>IFERROR(VLOOKUP(G6554,Store_Map!$A$2:$I$100,3,FALSE),"")</f>
        <v>0</v>
      </c>
      <c r="I6554">
        <f>IFERROR(VLOOKUP(G6554,Store_Map!$A$2:$I$100,4,FALSE),"")</f>
        <v>0</v>
      </c>
      <c r="J6554">
        <f>IFERROR(VLOOKUP(G6554,Store_Map!$A$2:$I$100,5,FALSE),"")</f>
        <v>0</v>
      </c>
      <c r="K6554">
        <f>IFERROR(VLOOKUP(G6554,Store_Map!$A$2:$I$100,6,FALSE),"")</f>
        <v>0</v>
      </c>
      <c r="L6554">
        <f>IFERROR(VLOOKUP(G6554,Store_Map!$A$2:$I$100,7,FALSE),"")</f>
        <v>0</v>
      </c>
      <c r="M6554">
        <f>IFERROR(VLOOKUP(G6554,Store_Map!$A$2:$I$100,8,FALSE),"")</f>
        <v>0</v>
      </c>
      <c r="N6554">
        <f t="shared" si="918"/>
        <v>0</v>
      </c>
      <c r="O6554" t="str">
        <f t="shared" si="919"/>
        <v>PASS</v>
      </c>
      <c r="P6554" t="str">
        <f t="shared" si="920"/>
        <v>REVIEW</v>
      </c>
      <c r="Q6554" t="str">
        <f t="shared" si="921"/>
        <v>PASS</v>
      </c>
      <c r="R6554" t="str">
        <f t="shared" si="922"/>
        <v>PASS</v>
      </c>
      <c r="S6554" t="str">
        <f t="shared" si="923"/>
        <v>REVIEW</v>
      </c>
      <c r="T6554">
        <f t="shared" si="924"/>
        <v>90</v>
      </c>
      <c r="U6554" t="str">
        <f t="shared" si="925"/>
        <v>Low</v>
      </c>
      <c r="V6554" t="str">
        <f t="shared" si="926"/>
        <v>Invalid NDC</v>
      </c>
    </row>
    <row r="6555" spans="1:22" x14ac:dyDescent="0.3">
      <c r="A6555" t="str">
        <f>Raw_Data!A6555</f>
        <v>26085185</v>
      </c>
      <c r="B6555">
        <f>Raw_Data!B6555</f>
        <v>45684</v>
      </c>
      <c r="C6555" t="str">
        <f>Raw_Data!C6555</f>
        <v>ONDANSETRON ODT 4 MG TABLET</v>
      </c>
      <c r="D6555" t="str">
        <f>Raw_Data!D6555</f>
        <v>57237007710</v>
      </c>
      <c r="E6555" t="str">
        <f>Raw_Data!E6555</f>
        <v>BAHR, EVAN</v>
      </c>
      <c r="F6555" t="str">
        <f>Raw_Data!F6555</f>
        <v>1033105416</v>
      </c>
      <c r="G6555" t="str">
        <f>Raw_Data!H6555</f>
        <v>2</v>
      </c>
      <c r="H6555">
        <f>IFERROR(VLOOKUP(G6555,Store_Map!$A$2:$I$100,3,FALSE),"")</f>
        <v>0</v>
      </c>
      <c r="I6555">
        <f>IFERROR(VLOOKUP(G6555,Store_Map!$A$2:$I$100,4,FALSE),"")</f>
        <v>0</v>
      </c>
      <c r="J6555">
        <f>IFERROR(VLOOKUP(G6555,Store_Map!$A$2:$I$100,5,FALSE),"")</f>
        <v>0</v>
      </c>
      <c r="K6555">
        <f>IFERROR(VLOOKUP(G6555,Store_Map!$A$2:$I$100,6,FALSE),"")</f>
        <v>0</v>
      </c>
      <c r="L6555">
        <f>IFERROR(VLOOKUP(G6555,Store_Map!$A$2:$I$100,7,FALSE),"")</f>
        <v>0</v>
      </c>
      <c r="M6555">
        <f>IFERROR(VLOOKUP(G6555,Store_Map!$A$2:$I$100,8,FALSE),"")</f>
        <v>0</v>
      </c>
      <c r="N6555">
        <f t="shared" si="918"/>
        <v>0</v>
      </c>
      <c r="O6555" t="str">
        <f t="shared" si="919"/>
        <v>PASS</v>
      </c>
      <c r="P6555" t="str">
        <f t="shared" si="920"/>
        <v>PASS</v>
      </c>
      <c r="Q6555" t="str">
        <f t="shared" si="921"/>
        <v>PASS</v>
      </c>
      <c r="R6555" t="str">
        <f t="shared" si="922"/>
        <v>PASS</v>
      </c>
      <c r="S6555" t="str">
        <f t="shared" si="923"/>
        <v>PASS</v>
      </c>
      <c r="T6555">
        <f t="shared" si="924"/>
        <v>100</v>
      </c>
      <c r="U6555" t="str">
        <f t="shared" si="925"/>
        <v>Low</v>
      </c>
      <c r="V6555" t="str">
        <f t="shared" si="926"/>
        <v>Clean</v>
      </c>
    </row>
    <row r="6556" spans="1:22" x14ac:dyDescent="0.3">
      <c r="A6556" t="str">
        <f>Raw_Data!A6556</f>
        <v>26085186</v>
      </c>
      <c r="B6556">
        <f>Raw_Data!B6556</f>
        <v>45684</v>
      </c>
      <c r="C6556" t="str">
        <f>Raw_Data!C6556</f>
        <v>FERROUS SULF EC DR 325 MG T</v>
      </c>
      <c r="D6556" t="str">
        <f>Raw_Data!D6556</f>
        <v>245010801</v>
      </c>
      <c r="E6556" t="str">
        <f>Raw_Data!E6556</f>
        <v>BAHR, EVAN</v>
      </c>
      <c r="F6556" t="str">
        <f>Raw_Data!F6556</f>
        <v>1033105416</v>
      </c>
      <c r="G6556" t="str">
        <f>Raw_Data!H6556</f>
        <v>2</v>
      </c>
      <c r="H6556">
        <f>IFERROR(VLOOKUP(G6556,Store_Map!$A$2:$I$100,3,FALSE),"")</f>
        <v>0</v>
      </c>
      <c r="I6556">
        <f>IFERROR(VLOOKUP(G6556,Store_Map!$A$2:$I$100,4,FALSE),"")</f>
        <v>0</v>
      </c>
      <c r="J6556">
        <f>IFERROR(VLOOKUP(G6556,Store_Map!$A$2:$I$100,5,FALSE),"")</f>
        <v>0</v>
      </c>
      <c r="K6556">
        <f>IFERROR(VLOOKUP(G6556,Store_Map!$A$2:$I$100,6,FALSE),"")</f>
        <v>0</v>
      </c>
      <c r="L6556">
        <f>IFERROR(VLOOKUP(G6556,Store_Map!$A$2:$I$100,7,FALSE),"")</f>
        <v>0</v>
      </c>
      <c r="M6556">
        <f>IFERROR(VLOOKUP(G6556,Store_Map!$A$2:$I$100,8,FALSE),"")</f>
        <v>0</v>
      </c>
      <c r="N6556">
        <f t="shared" si="918"/>
        <v>0</v>
      </c>
      <c r="O6556" t="str">
        <f t="shared" si="919"/>
        <v>PASS</v>
      </c>
      <c r="P6556" t="str">
        <f t="shared" si="920"/>
        <v>REVIEW</v>
      </c>
      <c r="Q6556" t="str">
        <f t="shared" si="921"/>
        <v>PASS</v>
      </c>
      <c r="R6556" t="str">
        <f t="shared" si="922"/>
        <v>PASS</v>
      </c>
      <c r="S6556" t="str">
        <f t="shared" si="923"/>
        <v>REVIEW</v>
      </c>
      <c r="T6556">
        <f t="shared" si="924"/>
        <v>90</v>
      </c>
      <c r="U6556" t="str">
        <f t="shared" si="925"/>
        <v>Low</v>
      </c>
      <c r="V6556" t="str">
        <f t="shared" si="926"/>
        <v>Invalid NDC</v>
      </c>
    </row>
    <row r="6557" spans="1:22" x14ac:dyDescent="0.3">
      <c r="A6557" t="str">
        <f>Raw_Data!A6557</f>
        <v>26078898</v>
      </c>
      <c r="B6557">
        <f>Raw_Data!B6557</f>
        <v>45684</v>
      </c>
      <c r="C6557" t="str">
        <f>Raw_Data!C6557</f>
        <v>HYDROCHLOROTHIAZIDE 12.5 MG</v>
      </c>
      <c r="D6557" t="str">
        <f>Raw_Data!D6557</f>
        <v>69315015510</v>
      </c>
      <c r="E6557" t="str">
        <f>Raw_Data!E6557</f>
        <v>FORD, JAMES</v>
      </c>
      <c r="F6557" t="str">
        <f>Raw_Data!F6557</f>
        <v>1033117684</v>
      </c>
      <c r="G6557" t="str">
        <f>Raw_Data!H6557</f>
        <v>2</v>
      </c>
      <c r="H6557">
        <f>IFERROR(VLOOKUP(G6557,Store_Map!$A$2:$I$100,3,FALSE),"")</f>
        <v>0</v>
      </c>
      <c r="I6557">
        <f>IFERROR(VLOOKUP(G6557,Store_Map!$A$2:$I$100,4,FALSE),"")</f>
        <v>0</v>
      </c>
      <c r="J6557">
        <f>IFERROR(VLOOKUP(G6557,Store_Map!$A$2:$I$100,5,FALSE),"")</f>
        <v>0</v>
      </c>
      <c r="K6557">
        <f>IFERROR(VLOOKUP(G6557,Store_Map!$A$2:$I$100,6,FALSE),"")</f>
        <v>0</v>
      </c>
      <c r="L6557">
        <f>IFERROR(VLOOKUP(G6557,Store_Map!$A$2:$I$100,7,FALSE),"")</f>
        <v>0</v>
      </c>
      <c r="M6557">
        <f>IFERROR(VLOOKUP(G6557,Store_Map!$A$2:$I$100,8,FALSE),"")</f>
        <v>0</v>
      </c>
      <c r="N6557">
        <f t="shared" si="918"/>
        <v>0</v>
      </c>
      <c r="O6557" t="str">
        <f t="shared" si="919"/>
        <v>PASS</v>
      </c>
      <c r="P6557" t="str">
        <f t="shared" si="920"/>
        <v>PASS</v>
      </c>
      <c r="Q6557" t="str">
        <f t="shared" si="921"/>
        <v>PASS</v>
      </c>
      <c r="R6557" t="str">
        <f t="shared" si="922"/>
        <v>PASS</v>
      </c>
      <c r="S6557" t="str">
        <f t="shared" si="923"/>
        <v>PASS</v>
      </c>
      <c r="T6557">
        <f t="shared" si="924"/>
        <v>100</v>
      </c>
      <c r="U6557" t="str">
        <f t="shared" si="925"/>
        <v>Low</v>
      </c>
      <c r="V6557" t="str">
        <f t="shared" si="926"/>
        <v>Clean</v>
      </c>
    </row>
    <row r="6558" spans="1:22" x14ac:dyDescent="0.3">
      <c r="A6558" t="str">
        <f>Raw_Data!A6558</f>
        <v>26085188</v>
      </c>
      <c r="B6558">
        <f>Raw_Data!B6558</f>
        <v>45684</v>
      </c>
      <c r="C6558" t="str">
        <f>Raw_Data!C6558</f>
        <v>DESCOVY 200-25 MG BPK TAB</v>
      </c>
      <c r="D6558" t="str">
        <f>Raw_Data!D6558</f>
        <v>61958200202</v>
      </c>
      <c r="E6558" t="str">
        <f>Raw_Data!E6558</f>
        <v>DAVIS, KEPLER</v>
      </c>
      <c r="F6558" t="str">
        <f>Raw_Data!F6558</f>
        <v>1740357425</v>
      </c>
      <c r="G6558" t="str">
        <f>Raw_Data!H6558</f>
        <v>2</v>
      </c>
      <c r="H6558">
        <f>IFERROR(VLOOKUP(G6558,Store_Map!$A$2:$I$100,3,FALSE),"")</f>
        <v>0</v>
      </c>
      <c r="I6558">
        <f>IFERROR(VLOOKUP(G6558,Store_Map!$A$2:$I$100,4,FALSE),"")</f>
        <v>0</v>
      </c>
      <c r="J6558">
        <f>IFERROR(VLOOKUP(G6558,Store_Map!$A$2:$I$100,5,FALSE),"")</f>
        <v>0</v>
      </c>
      <c r="K6558">
        <f>IFERROR(VLOOKUP(G6558,Store_Map!$A$2:$I$100,6,FALSE),"")</f>
        <v>0</v>
      </c>
      <c r="L6558">
        <f>IFERROR(VLOOKUP(G6558,Store_Map!$A$2:$I$100,7,FALSE),"")</f>
        <v>0</v>
      </c>
      <c r="M6558">
        <f>IFERROR(VLOOKUP(G6558,Store_Map!$A$2:$I$100,8,FALSE),"")</f>
        <v>0</v>
      </c>
      <c r="N6558">
        <f t="shared" si="918"/>
        <v>0</v>
      </c>
      <c r="O6558" t="str">
        <f t="shared" si="919"/>
        <v>PASS</v>
      </c>
      <c r="P6558" t="str">
        <f t="shared" si="920"/>
        <v>PASS</v>
      </c>
      <c r="Q6558" t="str">
        <f t="shared" si="921"/>
        <v>PASS</v>
      </c>
      <c r="R6558" t="str">
        <f t="shared" si="922"/>
        <v>PASS</v>
      </c>
      <c r="S6558" t="str">
        <f t="shared" si="923"/>
        <v>PASS</v>
      </c>
      <c r="T6558">
        <f t="shared" si="924"/>
        <v>100</v>
      </c>
      <c r="U6558" t="str">
        <f t="shared" si="925"/>
        <v>Low</v>
      </c>
      <c r="V6558" t="str">
        <f t="shared" si="926"/>
        <v>Clean</v>
      </c>
    </row>
    <row r="6559" spans="1:22" x14ac:dyDescent="0.3">
      <c r="A6559" t="str">
        <f>Raw_Data!A6559</f>
        <v>26081651</v>
      </c>
      <c r="B6559">
        <f>Raw_Data!B6559</f>
        <v>45684</v>
      </c>
      <c r="C6559" t="str">
        <f>Raw_Data!C6559</f>
        <v>TACROLIMUS 0.1% OINTMENT</v>
      </c>
      <c r="D6559" t="str">
        <f>Raw_Data!D6559</f>
        <v>45802070002</v>
      </c>
      <c r="E6559" t="str">
        <f>Raw_Data!E6559</f>
        <v>THAKORE, MORGAN</v>
      </c>
      <c r="F6559" t="str">
        <f>Raw_Data!F6559</f>
        <v>1770875130</v>
      </c>
      <c r="G6559" t="str">
        <f>Raw_Data!H6559</f>
        <v>2</v>
      </c>
      <c r="H6559">
        <f>IFERROR(VLOOKUP(G6559,Store_Map!$A$2:$I$100,3,FALSE),"")</f>
        <v>0</v>
      </c>
      <c r="I6559">
        <f>IFERROR(VLOOKUP(G6559,Store_Map!$A$2:$I$100,4,FALSE),"")</f>
        <v>0</v>
      </c>
      <c r="J6559">
        <f>IFERROR(VLOOKUP(G6559,Store_Map!$A$2:$I$100,5,FALSE),"")</f>
        <v>0</v>
      </c>
      <c r="K6559">
        <f>IFERROR(VLOOKUP(G6559,Store_Map!$A$2:$I$100,6,FALSE),"")</f>
        <v>0</v>
      </c>
      <c r="L6559">
        <f>IFERROR(VLOOKUP(G6559,Store_Map!$A$2:$I$100,7,FALSE),"")</f>
        <v>0</v>
      </c>
      <c r="M6559">
        <f>IFERROR(VLOOKUP(G6559,Store_Map!$A$2:$I$100,8,FALSE),"")</f>
        <v>0</v>
      </c>
      <c r="N6559">
        <f t="shared" si="918"/>
        <v>0</v>
      </c>
      <c r="O6559" t="str">
        <f t="shared" si="919"/>
        <v>PASS</v>
      </c>
      <c r="P6559" t="str">
        <f t="shared" si="920"/>
        <v>PASS</v>
      </c>
      <c r="Q6559" t="str">
        <f t="shared" si="921"/>
        <v>PASS</v>
      </c>
      <c r="R6559" t="str">
        <f t="shared" si="922"/>
        <v>PASS</v>
      </c>
      <c r="S6559" t="str">
        <f t="shared" si="923"/>
        <v>PASS</v>
      </c>
      <c r="T6559">
        <f t="shared" si="924"/>
        <v>100</v>
      </c>
      <c r="U6559" t="str">
        <f t="shared" si="925"/>
        <v>Low</v>
      </c>
      <c r="V6559" t="str">
        <f t="shared" si="926"/>
        <v>Clean</v>
      </c>
    </row>
    <row r="6560" spans="1:22" x14ac:dyDescent="0.3">
      <c r="A6560" t="str">
        <f>Raw_Data!A6560</f>
        <v>26084093</v>
      </c>
      <c r="B6560">
        <f>Raw_Data!B6560</f>
        <v>45684</v>
      </c>
      <c r="C6560" t="str">
        <f>Raw_Data!C6560</f>
        <v>BETAMETHASONE DP 0.05% LOT</v>
      </c>
      <c r="D6560" t="str">
        <f>Raw_Data!D6560</f>
        <v>45802002146</v>
      </c>
      <c r="E6560" t="str">
        <f>Raw_Data!E6560</f>
        <v>FORD, JAMES</v>
      </c>
      <c r="F6560" t="str">
        <f>Raw_Data!F6560</f>
        <v>1033117684</v>
      </c>
      <c r="G6560" t="str">
        <f>Raw_Data!H6560</f>
        <v>2</v>
      </c>
      <c r="H6560">
        <f>IFERROR(VLOOKUP(G6560,Store_Map!$A$2:$I$100,3,FALSE),"")</f>
        <v>0</v>
      </c>
      <c r="I6560">
        <f>IFERROR(VLOOKUP(G6560,Store_Map!$A$2:$I$100,4,FALSE),"")</f>
        <v>0</v>
      </c>
      <c r="J6560">
        <f>IFERROR(VLOOKUP(G6560,Store_Map!$A$2:$I$100,5,FALSE),"")</f>
        <v>0</v>
      </c>
      <c r="K6560">
        <f>IFERROR(VLOOKUP(G6560,Store_Map!$A$2:$I$100,6,FALSE),"")</f>
        <v>0</v>
      </c>
      <c r="L6560">
        <f>IFERROR(VLOOKUP(G6560,Store_Map!$A$2:$I$100,7,FALSE),"")</f>
        <v>0</v>
      </c>
      <c r="M6560">
        <f>IFERROR(VLOOKUP(G6560,Store_Map!$A$2:$I$100,8,FALSE),"")</f>
        <v>0</v>
      </c>
      <c r="N6560">
        <f t="shared" si="918"/>
        <v>0</v>
      </c>
      <c r="O6560" t="str">
        <f t="shared" si="919"/>
        <v>PASS</v>
      </c>
      <c r="P6560" t="str">
        <f t="shared" si="920"/>
        <v>PASS</v>
      </c>
      <c r="Q6560" t="str">
        <f t="shared" si="921"/>
        <v>PASS</v>
      </c>
      <c r="R6560" t="str">
        <f t="shared" si="922"/>
        <v>PASS</v>
      </c>
      <c r="S6560" t="str">
        <f t="shared" si="923"/>
        <v>PASS</v>
      </c>
      <c r="T6560">
        <f t="shared" si="924"/>
        <v>100</v>
      </c>
      <c r="U6560" t="str">
        <f t="shared" si="925"/>
        <v>Low</v>
      </c>
      <c r="V6560" t="str">
        <f t="shared" si="926"/>
        <v>Clean</v>
      </c>
    </row>
    <row r="6561" spans="1:22" x14ac:dyDescent="0.3">
      <c r="A6561" t="str">
        <f>Raw_Data!A6561</f>
        <v>26078813</v>
      </c>
      <c r="B6561">
        <f>Raw_Data!B6561</f>
        <v>45684</v>
      </c>
      <c r="C6561" t="str">
        <f>Raw_Data!C6561</f>
        <v>INSULIN ASPART 100 UNIT/ML</v>
      </c>
      <c r="D6561" t="str">
        <f>Raw_Data!D6561</f>
        <v>73070010315</v>
      </c>
      <c r="E6561" t="str">
        <f>Raw_Data!E6561</f>
        <v>PEDERSEN, JENNIFER</v>
      </c>
      <c r="F6561" t="str">
        <f>Raw_Data!F6561</f>
        <v>1073606661</v>
      </c>
      <c r="G6561" t="str">
        <f>Raw_Data!H6561</f>
        <v>2</v>
      </c>
      <c r="H6561">
        <f>IFERROR(VLOOKUP(G6561,Store_Map!$A$2:$I$100,3,FALSE),"")</f>
        <v>0</v>
      </c>
      <c r="I6561">
        <f>IFERROR(VLOOKUP(G6561,Store_Map!$A$2:$I$100,4,FALSE),"")</f>
        <v>0</v>
      </c>
      <c r="J6561">
        <f>IFERROR(VLOOKUP(G6561,Store_Map!$A$2:$I$100,5,FALSE),"")</f>
        <v>0</v>
      </c>
      <c r="K6561">
        <f>IFERROR(VLOOKUP(G6561,Store_Map!$A$2:$I$100,6,FALSE),"")</f>
        <v>0</v>
      </c>
      <c r="L6561">
        <f>IFERROR(VLOOKUP(G6561,Store_Map!$A$2:$I$100,7,FALSE),"")</f>
        <v>0</v>
      </c>
      <c r="M6561">
        <f>IFERROR(VLOOKUP(G6561,Store_Map!$A$2:$I$100,8,FALSE),"")</f>
        <v>0</v>
      </c>
      <c r="N6561">
        <f t="shared" si="918"/>
        <v>0</v>
      </c>
      <c r="O6561" t="str">
        <f t="shared" si="919"/>
        <v>PASS</v>
      </c>
      <c r="P6561" t="str">
        <f t="shared" si="920"/>
        <v>PASS</v>
      </c>
      <c r="Q6561" t="str">
        <f t="shared" si="921"/>
        <v>PASS</v>
      </c>
      <c r="R6561" t="str">
        <f t="shared" si="922"/>
        <v>PASS</v>
      </c>
      <c r="S6561" t="str">
        <f t="shared" si="923"/>
        <v>PASS</v>
      </c>
      <c r="T6561">
        <f t="shared" si="924"/>
        <v>100</v>
      </c>
      <c r="U6561" t="str">
        <f t="shared" si="925"/>
        <v>Low</v>
      </c>
      <c r="V6561" t="str">
        <f t="shared" si="926"/>
        <v>Clean</v>
      </c>
    </row>
    <row r="6562" spans="1:22" x14ac:dyDescent="0.3">
      <c r="A6562" t="str">
        <f>Raw_Data!A6562</f>
        <v>26082621</v>
      </c>
      <c r="B6562">
        <f>Raw_Data!B6562</f>
        <v>45684</v>
      </c>
      <c r="C6562" t="str">
        <f>Raw_Data!C6562</f>
        <v>METFORMIN HCL 500 MG TABLET</v>
      </c>
      <c r="D6562" t="str">
        <f>Raw_Data!D6562</f>
        <v>65862000899</v>
      </c>
      <c r="E6562" t="str">
        <f>Raw_Data!E6562</f>
        <v>FORD, JAMES</v>
      </c>
      <c r="F6562" t="str">
        <f>Raw_Data!F6562</f>
        <v>1033117684</v>
      </c>
      <c r="G6562" t="str">
        <f>Raw_Data!H6562</f>
        <v>2</v>
      </c>
      <c r="H6562">
        <f>IFERROR(VLOOKUP(G6562,Store_Map!$A$2:$I$100,3,FALSE),"")</f>
        <v>0</v>
      </c>
      <c r="I6562">
        <f>IFERROR(VLOOKUP(G6562,Store_Map!$A$2:$I$100,4,FALSE),"")</f>
        <v>0</v>
      </c>
      <c r="J6562">
        <f>IFERROR(VLOOKUP(G6562,Store_Map!$A$2:$I$100,5,FALSE),"")</f>
        <v>0</v>
      </c>
      <c r="K6562">
        <f>IFERROR(VLOOKUP(G6562,Store_Map!$A$2:$I$100,6,FALSE),"")</f>
        <v>0</v>
      </c>
      <c r="L6562">
        <f>IFERROR(VLOOKUP(G6562,Store_Map!$A$2:$I$100,7,FALSE),"")</f>
        <v>0</v>
      </c>
      <c r="M6562">
        <f>IFERROR(VLOOKUP(G6562,Store_Map!$A$2:$I$100,8,FALSE),"")</f>
        <v>0</v>
      </c>
      <c r="N6562">
        <f t="shared" si="918"/>
        <v>0</v>
      </c>
      <c r="O6562" t="str">
        <f t="shared" si="919"/>
        <v>PASS</v>
      </c>
      <c r="P6562" t="str">
        <f t="shared" si="920"/>
        <v>PASS</v>
      </c>
      <c r="Q6562" t="str">
        <f t="shared" si="921"/>
        <v>PASS</v>
      </c>
      <c r="R6562" t="str">
        <f t="shared" si="922"/>
        <v>PASS</v>
      </c>
      <c r="S6562" t="str">
        <f t="shared" si="923"/>
        <v>PASS</v>
      </c>
      <c r="T6562">
        <f t="shared" si="924"/>
        <v>100</v>
      </c>
      <c r="U6562" t="str">
        <f t="shared" si="925"/>
        <v>Low</v>
      </c>
      <c r="V6562" t="str">
        <f t="shared" si="926"/>
        <v>Clean</v>
      </c>
    </row>
    <row r="6563" spans="1:22" x14ac:dyDescent="0.3">
      <c r="A6563" t="str">
        <f>Raw_Data!A6563</f>
        <v>26080248</v>
      </c>
      <c r="B6563">
        <f>Raw_Data!B6563</f>
        <v>45684</v>
      </c>
      <c r="C6563" t="str">
        <f>Raw_Data!C6563</f>
        <v>TRIUMEQ 600-50-300 MG TABLE</v>
      </c>
      <c r="D6563" t="str">
        <f>Raw_Data!D6563</f>
        <v>49702023113</v>
      </c>
      <c r="E6563" t="str">
        <f>Raw_Data!E6563</f>
        <v>DAVIS, KEPLER</v>
      </c>
      <c r="F6563" t="str">
        <f>Raw_Data!F6563</f>
        <v>1740357425</v>
      </c>
      <c r="G6563" t="str">
        <f>Raw_Data!H6563</f>
        <v>2</v>
      </c>
      <c r="H6563">
        <f>IFERROR(VLOOKUP(G6563,Store_Map!$A$2:$I$100,3,FALSE),"")</f>
        <v>0</v>
      </c>
      <c r="I6563">
        <f>IFERROR(VLOOKUP(G6563,Store_Map!$A$2:$I$100,4,FALSE),"")</f>
        <v>0</v>
      </c>
      <c r="J6563">
        <f>IFERROR(VLOOKUP(G6563,Store_Map!$A$2:$I$100,5,FALSE),"")</f>
        <v>0</v>
      </c>
      <c r="K6563">
        <f>IFERROR(VLOOKUP(G6563,Store_Map!$A$2:$I$100,6,FALSE),"")</f>
        <v>0</v>
      </c>
      <c r="L6563">
        <f>IFERROR(VLOOKUP(G6563,Store_Map!$A$2:$I$100,7,FALSE),"")</f>
        <v>0</v>
      </c>
      <c r="M6563">
        <f>IFERROR(VLOOKUP(G6563,Store_Map!$A$2:$I$100,8,FALSE),"")</f>
        <v>0</v>
      </c>
      <c r="N6563">
        <f t="shared" si="918"/>
        <v>0</v>
      </c>
      <c r="O6563" t="str">
        <f t="shared" si="919"/>
        <v>PASS</v>
      </c>
      <c r="P6563" t="str">
        <f t="shared" si="920"/>
        <v>PASS</v>
      </c>
      <c r="Q6563" t="str">
        <f t="shared" si="921"/>
        <v>PASS</v>
      </c>
      <c r="R6563" t="str">
        <f t="shared" si="922"/>
        <v>PASS</v>
      </c>
      <c r="S6563" t="str">
        <f t="shared" si="923"/>
        <v>PASS</v>
      </c>
      <c r="T6563">
        <f t="shared" si="924"/>
        <v>100</v>
      </c>
      <c r="U6563" t="str">
        <f t="shared" si="925"/>
        <v>Low</v>
      </c>
      <c r="V6563" t="str">
        <f t="shared" si="926"/>
        <v>Clean</v>
      </c>
    </row>
    <row r="6564" spans="1:22" x14ac:dyDescent="0.3">
      <c r="A6564" t="str">
        <f>Raw_Data!A6564</f>
        <v>26082064</v>
      </c>
      <c r="B6564">
        <f>Raw_Data!B6564</f>
        <v>45684</v>
      </c>
      <c r="C6564" t="str">
        <f>Raw_Data!C6564</f>
        <v>LEVETIRACETAM 1,000 MG TABL</v>
      </c>
      <c r="D6564" t="str">
        <f>Raw_Data!D6564</f>
        <v>31722053960</v>
      </c>
      <c r="E6564" t="str">
        <f>Raw_Data!E6564</f>
        <v>FORD, JAMES</v>
      </c>
      <c r="F6564" t="str">
        <f>Raw_Data!F6564</f>
        <v>1033117684</v>
      </c>
      <c r="G6564" t="str">
        <f>Raw_Data!H6564</f>
        <v>2</v>
      </c>
      <c r="H6564">
        <f>IFERROR(VLOOKUP(G6564,Store_Map!$A$2:$I$100,3,FALSE),"")</f>
        <v>0</v>
      </c>
      <c r="I6564">
        <f>IFERROR(VLOOKUP(G6564,Store_Map!$A$2:$I$100,4,FALSE),"")</f>
        <v>0</v>
      </c>
      <c r="J6564">
        <f>IFERROR(VLOOKUP(G6564,Store_Map!$A$2:$I$100,5,FALSE),"")</f>
        <v>0</v>
      </c>
      <c r="K6564">
        <f>IFERROR(VLOOKUP(G6564,Store_Map!$A$2:$I$100,6,FALSE),"")</f>
        <v>0</v>
      </c>
      <c r="L6564">
        <f>IFERROR(VLOOKUP(G6564,Store_Map!$A$2:$I$100,7,FALSE),"")</f>
        <v>0</v>
      </c>
      <c r="M6564">
        <f>IFERROR(VLOOKUP(G6564,Store_Map!$A$2:$I$100,8,FALSE),"")</f>
        <v>0</v>
      </c>
      <c r="N6564">
        <f t="shared" si="918"/>
        <v>0</v>
      </c>
      <c r="O6564" t="str">
        <f t="shared" si="919"/>
        <v>PASS</v>
      </c>
      <c r="P6564" t="str">
        <f t="shared" si="920"/>
        <v>PASS</v>
      </c>
      <c r="Q6564" t="str">
        <f t="shared" si="921"/>
        <v>PASS</v>
      </c>
      <c r="R6564" t="str">
        <f t="shared" si="922"/>
        <v>PASS</v>
      </c>
      <c r="S6564" t="str">
        <f t="shared" si="923"/>
        <v>PASS</v>
      </c>
      <c r="T6564">
        <f t="shared" si="924"/>
        <v>100</v>
      </c>
      <c r="U6564" t="str">
        <f t="shared" si="925"/>
        <v>Low</v>
      </c>
      <c r="V6564" t="str">
        <f t="shared" si="926"/>
        <v>Clean</v>
      </c>
    </row>
    <row r="6565" spans="1:22" x14ac:dyDescent="0.3">
      <c r="A6565" t="str">
        <f>Raw_Data!A6565</f>
        <v>26078930</v>
      </c>
      <c r="B6565">
        <f>Raw_Data!B6565</f>
        <v>45684</v>
      </c>
      <c r="C6565" t="str">
        <f>Raw_Data!C6565</f>
        <v>METFORMIN HCL 500 MG TABLET</v>
      </c>
      <c r="D6565" t="str">
        <f>Raw_Data!D6565</f>
        <v>65862000899</v>
      </c>
      <c r="E6565" t="str">
        <f>Raw_Data!E6565</f>
        <v>FORD, JAMES</v>
      </c>
      <c r="F6565" t="str">
        <f>Raw_Data!F6565</f>
        <v>1033117684</v>
      </c>
      <c r="G6565" t="str">
        <f>Raw_Data!H6565</f>
        <v>2</v>
      </c>
      <c r="H6565">
        <f>IFERROR(VLOOKUP(G6565,Store_Map!$A$2:$I$100,3,FALSE),"")</f>
        <v>0</v>
      </c>
      <c r="I6565">
        <f>IFERROR(VLOOKUP(G6565,Store_Map!$A$2:$I$100,4,FALSE),"")</f>
        <v>0</v>
      </c>
      <c r="J6565">
        <f>IFERROR(VLOOKUP(G6565,Store_Map!$A$2:$I$100,5,FALSE),"")</f>
        <v>0</v>
      </c>
      <c r="K6565">
        <f>IFERROR(VLOOKUP(G6565,Store_Map!$A$2:$I$100,6,FALSE),"")</f>
        <v>0</v>
      </c>
      <c r="L6565">
        <f>IFERROR(VLOOKUP(G6565,Store_Map!$A$2:$I$100,7,FALSE),"")</f>
        <v>0</v>
      </c>
      <c r="M6565">
        <f>IFERROR(VLOOKUP(G6565,Store_Map!$A$2:$I$100,8,FALSE),"")</f>
        <v>0</v>
      </c>
      <c r="N6565">
        <f t="shared" si="918"/>
        <v>0</v>
      </c>
      <c r="O6565" t="str">
        <f t="shared" si="919"/>
        <v>PASS</v>
      </c>
      <c r="P6565" t="str">
        <f t="shared" si="920"/>
        <v>PASS</v>
      </c>
      <c r="Q6565" t="str">
        <f t="shared" si="921"/>
        <v>PASS</v>
      </c>
      <c r="R6565" t="str">
        <f t="shared" si="922"/>
        <v>PASS</v>
      </c>
      <c r="S6565" t="str">
        <f t="shared" si="923"/>
        <v>PASS</v>
      </c>
      <c r="T6565">
        <f t="shared" si="924"/>
        <v>100</v>
      </c>
      <c r="U6565" t="str">
        <f t="shared" si="925"/>
        <v>Low</v>
      </c>
      <c r="V6565" t="str">
        <f t="shared" si="926"/>
        <v>Clean</v>
      </c>
    </row>
    <row r="6566" spans="1:22" x14ac:dyDescent="0.3">
      <c r="A6566" t="str">
        <f>Raw_Data!A6566</f>
        <v>26082806</v>
      </c>
      <c r="B6566">
        <f>Raw_Data!B6566</f>
        <v>45684</v>
      </c>
      <c r="C6566" t="str">
        <f>Raw_Data!C6566</f>
        <v>GABAPENTIN 100 MG CAPSULE</v>
      </c>
      <c r="D6566" t="str">
        <f>Raw_Data!D6566</f>
        <v>67877022205</v>
      </c>
      <c r="E6566" t="str">
        <f>Raw_Data!E6566</f>
        <v>FORD, JAMES</v>
      </c>
      <c r="F6566" t="str">
        <f>Raw_Data!F6566</f>
        <v>1033117684</v>
      </c>
      <c r="G6566" t="str">
        <f>Raw_Data!H6566</f>
        <v>2</v>
      </c>
      <c r="H6566">
        <f>IFERROR(VLOOKUP(G6566,Store_Map!$A$2:$I$100,3,FALSE),"")</f>
        <v>0</v>
      </c>
      <c r="I6566">
        <f>IFERROR(VLOOKUP(G6566,Store_Map!$A$2:$I$100,4,FALSE),"")</f>
        <v>0</v>
      </c>
      <c r="J6566">
        <f>IFERROR(VLOOKUP(G6566,Store_Map!$A$2:$I$100,5,FALSE),"")</f>
        <v>0</v>
      </c>
      <c r="K6566">
        <f>IFERROR(VLOOKUP(G6566,Store_Map!$A$2:$I$100,6,FALSE),"")</f>
        <v>0</v>
      </c>
      <c r="L6566">
        <f>IFERROR(VLOOKUP(G6566,Store_Map!$A$2:$I$100,7,FALSE),"")</f>
        <v>0</v>
      </c>
      <c r="M6566">
        <f>IFERROR(VLOOKUP(G6566,Store_Map!$A$2:$I$100,8,FALSE),"")</f>
        <v>0</v>
      </c>
      <c r="N6566">
        <f t="shared" si="918"/>
        <v>0</v>
      </c>
      <c r="O6566" t="str">
        <f t="shared" si="919"/>
        <v>PASS</v>
      </c>
      <c r="P6566" t="str">
        <f t="shared" si="920"/>
        <v>PASS</v>
      </c>
      <c r="Q6566" t="str">
        <f t="shared" si="921"/>
        <v>PASS</v>
      </c>
      <c r="R6566" t="str">
        <f t="shared" si="922"/>
        <v>PASS</v>
      </c>
      <c r="S6566" t="str">
        <f t="shared" si="923"/>
        <v>PASS</v>
      </c>
      <c r="T6566">
        <f t="shared" si="924"/>
        <v>100</v>
      </c>
      <c r="U6566" t="str">
        <f t="shared" si="925"/>
        <v>Low</v>
      </c>
      <c r="V6566" t="str">
        <f t="shared" si="926"/>
        <v>Clean</v>
      </c>
    </row>
    <row r="6567" spans="1:22" x14ac:dyDescent="0.3">
      <c r="A6567" t="str">
        <f>Raw_Data!A6567</f>
        <v>26078149</v>
      </c>
      <c r="B6567">
        <f>Raw_Data!B6567</f>
        <v>45684</v>
      </c>
      <c r="C6567" t="str">
        <f>Raw_Data!C6567</f>
        <v>VENTOLIN HFA 90 MCG INHALER</v>
      </c>
      <c r="D6567" t="str">
        <f>Raw_Data!D6567</f>
        <v>173068220</v>
      </c>
      <c r="E6567" t="str">
        <f>Raw_Data!E6567</f>
        <v>BYNE, EDMUND</v>
      </c>
      <c r="F6567" t="str">
        <f>Raw_Data!F6567</f>
        <v>1033186648</v>
      </c>
      <c r="G6567" t="str">
        <f>Raw_Data!H6567</f>
        <v>2</v>
      </c>
      <c r="H6567">
        <f>IFERROR(VLOOKUP(G6567,Store_Map!$A$2:$I$100,3,FALSE),"")</f>
        <v>0</v>
      </c>
      <c r="I6567">
        <f>IFERROR(VLOOKUP(G6567,Store_Map!$A$2:$I$100,4,FALSE),"")</f>
        <v>0</v>
      </c>
      <c r="J6567">
        <f>IFERROR(VLOOKUP(G6567,Store_Map!$A$2:$I$100,5,FALSE),"")</f>
        <v>0</v>
      </c>
      <c r="K6567">
        <f>IFERROR(VLOOKUP(G6567,Store_Map!$A$2:$I$100,6,FALSE),"")</f>
        <v>0</v>
      </c>
      <c r="L6567">
        <f>IFERROR(VLOOKUP(G6567,Store_Map!$A$2:$I$100,7,FALSE),"")</f>
        <v>0</v>
      </c>
      <c r="M6567">
        <f>IFERROR(VLOOKUP(G6567,Store_Map!$A$2:$I$100,8,FALSE),"")</f>
        <v>0</v>
      </c>
      <c r="N6567">
        <f t="shared" si="918"/>
        <v>0</v>
      </c>
      <c r="O6567" t="str">
        <f t="shared" si="919"/>
        <v>PASS</v>
      </c>
      <c r="P6567" t="str">
        <f t="shared" si="920"/>
        <v>REVIEW</v>
      </c>
      <c r="Q6567" t="str">
        <f t="shared" si="921"/>
        <v>PASS</v>
      </c>
      <c r="R6567" t="str">
        <f t="shared" si="922"/>
        <v>PASS</v>
      </c>
      <c r="S6567" t="str">
        <f t="shared" si="923"/>
        <v>REVIEW</v>
      </c>
      <c r="T6567">
        <f t="shared" si="924"/>
        <v>90</v>
      </c>
      <c r="U6567" t="str">
        <f t="shared" si="925"/>
        <v>Low</v>
      </c>
      <c r="V6567" t="str">
        <f t="shared" si="926"/>
        <v>Invalid NDC</v>
      </c>
    </row>
    <row r="6568" spans="1:22" x14ac:dyDescent="0.3">
      <c r="A6568" t="str">
        <f>Raw_Data!A6568</f>
        <v>26085191</v>
      </c>
      <c r="B6568">
        <f>Raw_Data!B6568</f>
        <v>45684</v>
      </c>
      <c r="C6568" t="str">
        <f>Raw_Data!C6568</f>
        <v>BIKTARVY 50-200-25 MG TABLE</v>
      </c>
      <c r="D6568" t="str">
        <f>Raw_Data!D6568</f>
        <v>61958250101</v>
      </c>
      <c r="E6568" t="str">
        <f>Raw_Data!E6568</f>
        <v>DAVIS, KEPLER</v>
      </c>
      <c r="F6568" t="str">
        <f>Raw_Data!F6568</f>
        <v>1740357425</v>
      </c>
      <c r="G6568" t="str">
        <f>Raw_Data!H6568</f>
        <v>2</v>
      </c>
      <c r="H6568">
        <f>IFERROR(VLOOKUP(G6568,Store_Map!$A$2:$I$100,3,FALSE),"")</f>
        <v>0</v>
      </c>
      <c r="I6568">
        <f>IFERROR(VLOOKUP(G6568,Store_Map!$A$2:$I$100,4,FALSE),"")</f>
        <v>0</v>
      </c>
      <c r="J6568">
        <f>IFERROR(VLOOKUP(G6568,Store_Map!$A$2:$I$100,5,FALSE),"")</f>
        <v>0</v>
      </c>
      <c r="K6568">
        <f>IFERROR(VLOOKUP(G6568,Store_Map!$A$2:$I$100,6,FALSE),"")</f>
        <v>0</v>
      </c>
      <c r="L6568">
        <f>IFERROR(VLOOKUP(G6568,Store_Map!$A$2:$I$100,7,FALSE),"")</f>
        <v>0</v>
      </c>
      <c r="M6568">
        <f>IFERROR(VLOOKUP(G6568,Store_Map!$A$2:$I$100,8,FALSE),"")</f>
        <v>0</v>
      </c>
      <c r="N6568">
        <f t="shared" si="918"/>
        <v>0</v>
      </c>
      <c r="O6568" t="str">
        <f t="shared" si="919"/>
        <v>PASS</v>
      </c>
      <c r="P6568" t="str">
        <f t="shared" si="920"/>
        <v>PASS</v>
      </c>
      <c r="Q6568" t="str">
        <f t="shared" si="921"/>
        <v>PASS</v>
      </c>
      <c r="R6568" t="str">
        <f t="shared" si="922"/>
        <v>PASS</v>
      </c>
      <c r="S6568" t="str">
        <f t="shared" si="923"/>
        <v>PASS</v>
      </c>
      <c r="T6568">
        <f t="shared" si="924"/>
        <v>100</v>
      </c>
      <c r="U6568" t="str">
        <f t="shared" si="925"/>
        <v>Low</v>
      </c>
      <c r="V6568" t="str">
        <f t="shared" si="926"/>
        <v>Clean</v>
      </c>
    </row>
    <row r="6569" spans="1:22" x14ac:dyDescent="0.3">
      <c r="A6569" t="str">
        <f>Raw_Data!A6569</f>
        <v>26085190</v>
      </c>
      <c r="B6569">
        <f>Raw_Data!B6569</f>
        <v>45684</v>
      </c>
      <c r="C6569" t="str">
        <f>Raw_Data!C6569</f>
        <v>CINACALCET HCL 30 MG TABLET</v>
      </c>
      <c r="D6569" t="str">
        <f>Raw_Data!D6569</f>
        <v>64380088304</v>
      </c>
      <c r="E6569" t="str">
        <f>Raw_Data!E6569</f>
        <v>EL- CHOUFI, LEYLA</v>
      </c>
      <c r="F6569" t="str">
        <f>Raw_Data!F6569</f>
        <v>1942355342</v>
      </c>
      <c r="G6569" t="str">
        <f>Raw_Data!H6569</f>
        <v>2</v>
      </c>
      <c r="H6569">
        <f>IFERROR(VLOOKUP(G6569,Store_Map!$A$2:$I$100,3,FALSE),"")</f>
        <v>0</v>
      </c>
      <c r="I6569">
        <f>IFERROR(VLOOKUP(G6569,Store_Map!$A$2:$I$100,4,FALSE),"")</f>
        <v>0</v>
      </c>
      <c r="J6569">
        <f>IFERROR(VLOOKUP(G6569,Store_Map!$A$2:$I$100,5,FALSE),"")</f>
        <v>0</v>
      </c>
      <c r="K6569">
        <f>IFERROR(VLOOKUP(G6569,Store_Map!$A$2:$I$100,6,FALSE),"")</f>
        <v>0</v>
      </c>
      <c r="L6569">
        <f>IFERROR(VLOOKUP(G6569,Store_Map!$A$2:$I$100,7,FALSE),"")</f>
        <v>0</v>
      </c>
      <c r="M6569">
        <f>IFERROR(VLOOKUP(G6569,Store_Map!$A$2:$I$100,8,FALSE),"")</f>
        <v>0</v>
      </c>
      <c r="N6569">
        <f t="shared" si="918"/>
        <v>0</v>
      </c>
      <c r="O6569" t="str">
        <f t="shared" si="919"/>
        <v>PASS</v>
      </c>
      <c r="P6569" t="str">
        <f t="shared" si="920"/>
        <v>PASS</v>
      </c>
      <c r="Q6569" t="str">
        <f t="shared" si="921"/>
        <v>PASS</v>
      </c>
      <c r="R6569" t="str">
        <f t="shared" si="922"/>
        <v>PASS</v>
      </c>
      <c r="S6569" t="str">
        <f t="shared" si="923"/>
        <v>PASS</v>
      </c>
      <c r="T6569">
        <f t="shared" si="924"/>
        <v>100</v>
      </c>
      <c r="U6569" t="str">
        <f t="shared" si="925"/>
        <v>Low</v>
      </c>
      <c r="V6569" t="str">
        <f t="shared" si="926"/>
        <v>Clean</v>
      </c>
    </row>
    <row r="6570" spans="1:22" x14ac:dyDescent="0.3">
      <c r="A6570" t="str">
        <f>Raw_Data!A6570</f>
        <v>26085192</v>
      </c>
      <c r="B6570">
        <f>Raw_Data!B6570</f>
        <v>45684</v>
      </c>
      <c r="C6570" t="str">
        <f>Raw_Data!C6570</f>
        <v>DOVATO 50-300 MG TABLET</v>
      </c>
      <c r="D6570" t="str">
        <f>Raw_Data!D6570</f>
        <v>49702024613</v>
      </c>
      <c r="E6570" t="str">
        <f>Raw_Data!E6570</f>
        <v>DAVIS, KEPLER</v>
      </c>
      <c r="F6570" t="str">
        <f>Raw_Data!F6570</f>
        <v>1740357425</v>
      </c>
      <c r="G6570" t="str">
        <f>Raw_Data!H6570</f>
        <v>2</v>
      </c>
      <c r="H6570">
        <f>IFERROR(VLOOKUP(G6570,Store_Map!$A$2:$I$100,3,FALSE),"")</f>
        <v>0</v>
      </c>
      <c r="I6570">
        <f>IFERROR(VLOOKUP(G6570,Store_Map!$A$2:$I$100,4,FALSE),"")</f>
        <v>0</v>
      </c>
      <c r="J6570">
        <f>IFERROR(VLOOKUP(G6570,Store_Map!$A$2:$I$100,5,FALSE),"")</f>
        <v>0</v>
      </c>
      <c r="K6570">
        <f>IFERROR(VLOOKUP(G6570,Store_Map!$A$2:$I$100,6,FALSE),"")</f>
        <v>0</v>
      </c>
      <c r="L6570">
        <f>IFERROR(VLOOKUP(G6570,Store_Map!$A$2:$I$100,7,FALSE),"")</f>
        <v>0</v>
      </c>
      <c r="M6570">
        <f>IFERROR(VLOOKUP(G6570,Store_Map!$A$2:$I$100,8,FALSE),"")</f>
        <v>0</v>
      </c>
      <c r="N6570">
        <f t="shared" si="918"/>
        <v>0</v>
      </c>
      <c r="O6570" t="str">
        <f t="shared" si="919"/>
        <v>PASS</v>
      </c>
      <c r="P6570" t="str">
        <f t="shared" si="920"/>
        <v>PASS</v>
      </c>
      <c r="Q6570" t="str">
        <f t="shared" si="921"/>
        <v>PASS</v>
      </c>
      <c r="R6570" t="str">
        <f t="shared" si="922"/>
        <v>PASS</v>
      </c>
      <c r="S6570" t="str">
        <f t="shared" si="923"/>
        <v>PASS</v>
      </c>
      <c r="T6570">
        <f t="shared" si="924"/>
        <v>100</v>
      </c>
      <c r="U6570" t="str">
        <f t="shared" si="925"/>
        <v>Low</v>
      </c>
      <c r="V6570" t="str">
        <f t="shared" si="926"/>
        <v>Clean</v>
      </c>
    </row>
    <row r="6571" spans="1:22" x14ac:dyDescent="0.3">
      <c r="A6571" t="str">
        <f>Raw_Data!A6571</f>
        <v>26085193</v>
      </c>
      <c r="B6571">
        <f>Raw_Data!B6571</f>
        <v>45684</v>
      </c>
      <c r="C6571" t="str">
        <f>Raw_Data!C6571</f>
        <v>OMEPRAZOLE DR 20 MG CAPSULE</v>
      </c>
      <c r="D6571" t="str">
        <f>Raw_Data!D6571</f>
        <v>68382041201</v>
      </c>
      <c r="E6571" t="str">
        <f>Raw_Data!E6571</f>
        <v>DAVIS, KEPLER</v>
      </c>
      <c r="F6571" t="str">
        <f>Raw_Data!F6571</f>
        <v>1740357425</v>
      </c>
      <c r="G6571" t="str">
        <f>Raw_Data!H6571</f>
        <v>2</v>
      </c>
      <c r="H6571">
        <f>IFERROR(VLOOKUP(G6571,Store_Map!$A$2:$I$100,3,FALSE),"")</f>
        <v>0</v>
      </c>
      <c r="I6571">
        <f>IFERROR(VLOOKUP(G6571,Store_Map!$A$2:$I$100,4,FALSE),"")</f>
        <v>0</v>
      </c>
      <c r="J6571">
        <f>IFERROR(VLOOKUP(G6571,Store_Map!$A$2:$I$100,5,FALSE),"")</f>
        <v>0</v>
      </c>
      <c r="K6571">
        <f>IFERROR(VLOOKUP(G6571,Store_Map!$A$2:$I$100,6,FALSE),"")</f>
        <v>0</v>
      </c>
      <c r="L6571">
        <f>IFERROR(VLOOKUP(G6571,Store_Map!$A$2:$I$100,7,FALSE),"")</f>
        <v>0</v>
      </c>
      <c r="M6571">
        <f>IFERROR(VLOOKUP(G6571,Store_Map!$A$2:$I$100,8,FALSE),"")</f>
        <v>0</v>
      </c>
      <c r="N6571">
        <f t="shared" si="918"/>
        <v>0</v>
      </c>
      <c r="O6571" t="str">
        <f t="shared" si="919"/>
        <v>PASS</v>
      </c>
      <c r="P6571" t="str">
        <f t="shared" si="920"/>
        <v>PASS</v>
      </c>
      <c r="Q6571" t="str">
        <f t="shared" si="921"/>
        <v>PASS</v>
      </c>
      <c r="R6571" t="str">
        <f t="shared" si="922"/>
        <v>PASS</v>
      </c>
      <c r="S6571" t="str">
        <f t="shared" si="923"/>
        <v>PASS</v>
      </c>
      <c r="T6571">
        <f t="shared" si="924"/>
        <v>100</v>
      </c>
      <c r="U6571" t="str">
        <f t="shared" si="925"/>
        <v>Low</v>
      </c>
      <c r="V6571" t="str">
        <f t="shared" si="926"/>
        <v>Clean</v>
      </c>
    </row>
    <row r="6572" spans="1:22" x14ac:dyDescent="0.3">
      <c r="A6572" t="str">
        <f>Raw_Data!A6572</f>
        <v>26085194</v>
      </c>
      <c r="B6572">
        <f>Raw_Data!B6572</f>
        <v>45684</v>
      </c>
      <c r="C6572" t="str">
        <f>Raw_Data!C6572</f>
        <v>FREESTYLE LIBRE 2 PLUS SENS</v>
      </c>
      <c r="D6572" t="str">
        <f>Raw_Data!D6572</f>
        <v>57599083500</v>
      </c>
      <c r="E6572" t="str">
        <f>Raw_Data!E6572</f>
        <v>PEDERSEN, JENNIFER</v>
      </c>
      <c r="F6572" t="str">
        <f>Raw_Data!F6572</f>
        <v>1073606661</v>
      </c>
      <c r="G6572" t="str">
        <f>Raw_Data!H6572</f>
        <v>2</v>
      </c>
      <c r="H6572">
        <f>IFERROR(VLOOKUP(G6572,Store_Map!$A$2:$I$100,3,FALSE),"")</f>
        <v>0</v>
      </c>
      <c r="I6572">
        <f>IFERROR(VLOOKUP(G6572,Store_Map!$A$2:$I$100,4,FALSE),"")</f>
        <v>0</v>
      </c>
      <c r="J6572">
        <f>IFERROR(VLOOKUP(G6572,Store_Map!$A$2:$I$100,5,FALSE),"")</f>
        <v>0</v>
      </c>
      <c r="K6572">
        <f>IFERROR(VLOOKUP(G6572,Store_Map!$A$2:$I$100,6,FALSE),"")</f>
        <v>0</v>
      </c>
      <c r="L6572">
        <f>IFERROR(VLOOKUP(G6572,Store_Map!$A$2:$I$100,7,FALSE),"")</f>
        <v>0</v>
      </c>
      <c r="M6572">
        <f>IFERROR(VLOOKUP(G6572,Store_Map!$A$2:$I$100,8,FALSE),"")</f>
        <v>0</v>
      </c>
      <c r="N6572">
        <f t="shared" si="918"/>
        <v>0</v>
      </c>
      <c r="O6572" t="str">
        <f t="shared" si="919"/>
        <v>PASS</v>
      </c>
      <c r="P6572" t="str">
        <f t="shared" si="920"/>
        <v>PASS</v>
      </c>
      <c r="Q6572" t="str">
        <f t="shared" si="921"/>
        <v>PASS</v>
      </c>
      <c r="R6572" t="str">
        <f t="shared" si="922"/>
        <v>PASS</v>
      </c>
      <c r="S6572" t="str">
        <f t="shared" si="923"/>
        <v>PASS</v>
      </c>
      <c r="T6572">
        <f t="shared" si="924"/>
        <v>100</v>
      </c>
      <c r="U6572" t="str">
        <f t="shared" si="925"/>
        <v>Low</v>
      </c>
      <c r="V6572" t="str">
        <f t="shared" si="926"/>
        <v>Clean</v>
      </c>
    </row>
    <row r="6573" spans="1:22" x14ac:dyDescent="0.3">
      <c r="A6573" t="str">
        <f>Raw_Data!A6573</f>
        <v>26085197</v>
      </c>
      <c r="B6573">
        <f>Raw_Data!B6573</f>
        <v>45684</v>
      </c>
      <c r="C6573" t="str">
        <f>Raw_Data!C6573</f>
        <v>AMLODIPINE BESYLATE 2.5 MG</v>
      </c>
      <c r="D6573" t="str">
        <f>Raw_Data!D6573</f>
        <v>69097012605</v>
      </c>
      <c r="E6573" t="str">
        <f>Raw_Data!E6573</f>
        <v>BYNE, EDMUND</v>
      </c>
      <c r="F6573" t="str">
        <f>Raw_Data!F6573</f>
        <v>1033186648</v>
      </c>
      <c r="G6573" t="str">
        <f>Raw_Data!H6573</f>
        <v>2</v>
      </c>
      <c r="H6573">
        <f>IFERROR(VLOOKUP(G6573,Store_Map!$A$2:$I$100,3,FALSE),"")</f>
        <v>0</v>
      </c>
      <c r="I6573">
        <f>IFERROR(VLOOKUP(G6573,Store_Map!$A$2:$I$100,4,FALSE),"")</f>
        <v>0</v>
      </c>
      <c r="J6573">
        <f>IFERROR(VLOOKUP(G6573,Store_Map!$A$2:$I$100,5,FALSE),"")</f>
        <v>0</v>
      </c>
      <c r="K6573">
        <f>IFERROR(VLOOKUP(G6573,Store_Map!$A$2:$I$100,6,FALSE),"")</f>
        <v>0</v>
      </c>
      <c r="L6573">
        <f>IFERROR(VLOOKUP(G6573,Store_Map!$A$2:$I$100,7,FALSE),"")</f>
        <v>0</v>
      </c>
      <c r="M6573">
        <f>IFERROR(VLOOKUP(G6573,Store_Map!$A$2:$I$100,8,FALSE),"")</f>
        <v>0</v>
      </c>
      <c r="N6573">
        <f t="shared" si="918"/>
        <v>0</v>
      </c>
      <c r="O6573" t="str">
        <f t="shared" si="919"/>
        <v>PASS</v>
      </c>
      <c r="P6573" t="str">
        <f t="shared" si="920"/>
        <v>PASS</v>
      </c>
      <c r="Q6573" t="str">
        <f t="shared" si="921"/>
        <v>PASS</v>
      </c>
      <c r="R6573" t="str">
        <f t="shared" si="922"/>
        <v>PASS</v>
      </c>
      <c r="S6573" t="str">
        <f t="shared" si="923"/>
        <v>PASS</v>
      </c>
      <c r="T6573">
        <f t="shared" si="924"/>
        <v>100</v>
      </c>
      <c r="U6573" t="str">
        <f t="shared" si="925"/>
        <v>Low</v>
      </c>
      <c r="V6573" t="str">
        <f t="shared" si="926"/>
        <v>Clean</v>
      </c>
    </row>
    <row r="6574" spans="1:22" x14ac:dyDescent="0.3">
      <c r="A6574" t="str">
        <f>Raw_Data!A6574</f>
        <v>26080010</v>
      </c>
      <c r="B6574">
        <f>Raw_Data!B6574</f>
        <v>45684</v>
      </c>
      <c r="C6574" t="str">
        <f>Raw_Data!C6574</f>
        <v>HYDRALAZINE 50 MG TABLET</v>
      </c>
      <c r="D6574" t="str">
        <f>Raw_Data!D6574</f>
        <v>50111032803</v>
      </c>
      <c r="E6574" t="str">
        <f>Raw_Data!E6574</f>
        <v>FORD, JAMES</v>
      </c>
      <c r="F6574" t="str">
        <f>Raw_Data!F6574</f>
        <v>1033117684</v>
      </c>
      <c r="G6574" t="str">
        <f>Raw_Data!H6574</f>
        <v>2</v>
      </c>
      <c r="H6574">
        <f>IFERROR(VLOOKUP(G6574,Store_Map!$A$2:$I$100,3,FALSE),"")</f>
        <v>0</v>
      </c>
      <c r="I6574">
        <f>IFERROR(VLOOKUP(G6574,Store_Map!$A$2:$I$100,4,FALSE),"")</f>
        <v>0</v>
      </c>
      <c r="J6574">
        <f>IFERROR(VLOOKUP(G6574,Store_Map!$A$2:$I$100,5,FALSE),"")</f>
        <v>0</v>
      </c>
      <c r="K6574">
        <f>IFERROR(VLOOKUP(G6574,Store_Map!$A$2:$I$100,6,FALSE),"")</f>
        <v>0</v>
      </c>
      <c r="L6574">
        <f>IFERROR(VLOOKUP(G6574,Store_Map!$A$2:$I$100,7,FALSE),"")</f>
        <v>0</v>
      </c>
      <c r="M6574">
        <f>IFERROR(VLOOKUP(G6574,Store_Map!$A$2:$I$100,8,FALSE),"")</f>
        <v>0</v>
      </c>
      <c r="N6574">
        <f t="shared" si="918"/>
        <v>0</v>
      </c>
      <c r="O6574" t="str">
        <f t="shared" si="919"/>
        <v>PASS</v>
      </c>
      <c r="P6574" t="str">
        <f t="shared" si="920"/>
        <v>PASS</v>
      </c>
      <c r="Q6574" t="str">
        <f t="shared" si="921"/>
        <v>PASS</v>
      </c>
      <c r="R6574" t="str">
        <f t="shared" si="922"/>
        <v>PASS</v>
      </c>
      <c r="S6574" t="str">
        <f t="shared" si="923"/>
        <v>PASS</v>
      </c>
      <c r="T6574">
        <f t="shared" si="924"/>
        <v>100</v>
      </c>
      <c r="U6574" t="str">
        <f t="shared" si="925"/>
        <v>Low</v>
      </c>
      <c r="V6574" t="str">
        <f t="shared" si="926"/>
        <v>Clean</v>
      </c>
    </row>
    <row r="6575" spans="1:22" x14ac:dyDescent="0.3">
      <c r="A6575" t="str">
        <f>Raw_Data!A6575</f>
        <v>26081768</v>
      </c>
      <c r="B6575">
        <f>Raw_Data!B6575</f>
        <v>45684</v>
      </c>
      <c r="C6575" t="str">
        <f>Raw_Data!C6575</f>
        <v>ATORVASTATIN 20 MG TABLET</v>
      </c>
      <c r="D6575" t="str">
        <f>Raw_Data!D6575</f>
        <v>60505257908</v>
      </c>
      <c r="E6575" t="str">
        <f>Raw_Data!E6575</f>
        <v>FORD, JAMES</v>
      </c>
      <c r="F6575" t="str">
        <f>Raw_Data!F6575</f>
        <v>1033117684</v>
      </c>
      <c r="G6575" t="str">
        <f>Raw_Data!H6575</f>
        <v>2</v>
      </c>
      <c r="H6575">
        <f>IFERROR(VLOOKUP(G6575,Store_Map!$A$2:$I$100,3,FALSE),"")</f>
        <v>0</v>
      </c>
      <c r="I6575">
        <f>IFERROR(VLOOKUP(G6575,Store_Map!$A$2:$I$100,4,FALSE),"")</f>
        <v>0</v>
      </c>
      <c r="J6575">
        <f>IFERROR(VLOOKUP(G6575,Store_Map!$A$2:$I$100,5,FALSE),"")</f>
        <v>0</v>
      </c>
      <c r="K6575">
        <f>IFERROR(VLOOKUP(G6575,Store_Map!$A$2:$I$100,6,FALSE),"")</f>
        <v>0</v>
      </c>
      <c r="L6575">
        <f>IFERROR(VLOOKUP(G6575,Store_Map!$A$2:$I$100,7,FALSE),"")</f>
        <v>0</v>
      </c>
      <c r="M6575">
        <f>IFERROR(VLOOKUP(G6575,Store_Map!$A$2:$I$100,8,FALSE),"")</f>
        <v>0</v>
      </c>
      <c r="N6575">
        <f t="shared" si="918"/>
        <v>0</v>
      </c>
      <c r="O6575" t="str">
        <f t="shared" si="919"/>
        <v>PASS</v>
      </c>
      <c r="P6575" t="str">
        <f t="shared" si="920"/>
        <v>PASS</v>
      </c>
      <c r="Q6575" t="str">
        <f t="shared" si="921"/>
        <v>PASS</v>
      </c>
      <c r="R6575" t="str">
        <f t="shared" si="922"/>
        <v>PASS</v>
      </c>
      <c r="S6575" t="str">
        <f t="shared" si="923"/>
        <v>PASS</v>
      </c>
      <c r="T6575">
        <f t="shared" si="924"/>
        <v>100</v>
      </c>
      <c r="U6575" t="str">
        <f t="shared" si="925"/>
        <v>Low</v>
      </c>
      <c r="V6575" t="str">
        <f t="shared" si="926"/>
        <v>Clean</v>
      </c>
    </row>
    <row r="6576" spans="1:22" x14ac:dyDescent="0.3">
      <c r="A6576" t="str">
        <f>Raw_Data!A6576</f>
        <v>26081767</v>
      </c>
      <c r="B6576">
        <f>Raw_Data!B6576</f>
        <v>45684</v>
      </c>
      <c r="C6576" t="str">
        <f>Raw_Data!C6576</f>
        <v>FAMOTIDINE 20 MG TABLET</v>
      </c>
      <c r="D6576" t="str">
        <f>Raw_Data!D6576</f>
        <v>172572870</v>
      </c>
      <c r="E6576" t="str">
        <f>Raw_Data!E6576</f>
        <v>FORD, JAMES</v>
      </c>
      <c r="F6576" t="str">
        <f>Raw_Data!F6576</f>
        <v>1033117684</v>
      </c>
      <c r="G6576" t="str">
        <f>Raw_Data!H6576</f>
        <v>2</v>
      </c>
      <c r="H6576">
        <f>IFERROR(VLOOKUP(G6576,Store_Map!$A$2:$I$100,3,FALSE),"")</f>
        <v>0</v>
      </c>
      <c r="I6576">
        <f>IFERROR(VLOOKUP(G6576,Store_Map!$A$2:$I$100,4,FALSE),"")</f>
        <v>0</v>
      </c>
      <c r="J6576">
        <f>IFERROR(VLOOKUP(G6576,Store_Map!$A$2:$I$100,5,FALSE),"")</f>
        <v>0</v>
      </c>
      <c r="K6576">
        <f>IFERROR(VLOOKUP(G6576,Store_Map!$A$2:$I$100,6,FALSE),"")</f>
        <v>0</v>
      </c>
      <c r="L6576">
        <f>IFERROR(VLOOKUP(G6576,Store_Map!$A$2:$I$100,7,FALSE),"")</f>
        <v>0</v>
      </c>
      <c r="M6576">
        <f>IFERROR(VLOOKUP(G6576,Store_Map!$A$2:$I$100,8,FALSE),"")</f>
        <v>0</v>
      </c>
      <c r="N6576">
        <f t="shared" si="918"/>
        <v>0</v>
      </c>
      <c r="O6576" t="str">
        <f t="shared" si="919"/>
        <v>PASS</v>
      </c>
      <c r="P6576" t="str">
        <f t="shared" si="920"/>
        <v>REVIEW</v>
      </c>
      <c r="Q6576" t="str">
        <f t="shared" si="921"/>
        <v>PASS</v>
      </c>
      <c r="R6576" t="str">
        <f t="shared" si="922"/>
        <v>PASS</v>
      </c>
      <c r="S6576" t="str">
        <f t="shared" si="923"/>
        <v>REVIEW</v>
      </c>
      <c r="T6576">
        <f t="shared" si="924"/>
        <v>90</v>
      </c>
      <c r="U6576" t="str">
        <f t="shared" si="925"/>
        <v>Low</v>
      </c>
      <c r="V6576" t="str">
        <f t="shared" si="926"/>
        <v>Invalid NDC</v>
      </c>
    </row>
    <row r="6577" spans="1:22" x14ac:dyDescent="0.3">
      <c r="A6577" t="str">
        <f>Raw_Data!A6577</f>
        <v>26084643</v>
      </c>
      <c r="B6577">
        <f>Raw_Data!B6577</f>
        <v>45684</v>
      </c>
      <c r="C6577" t="str">
        <f>Raw_Data!C6577</f>
        <v>HYDROCHLOROTHIAZIDE 25 MG T</v>
      </c>
      <c r="D6577" t="str">
        <f>Raw_Data!D6577</f>
        <v>23155000810</v>
      </c>
      <c r="E6577" t="str">
        <f>Raw_Data!E6577</f>
        <v>FORD, JAMES</v>
      </c>
      <c r="F6577" t="str">
        <f>Raw_Data!F6577</f>
        <v>1033117684</v>
      </c>
      <c r="G6577" t="str">
        <f>Raw_Data!H6577</f>
        <v>2</v>
      </c>
      <c r="H6577">
        <f>IFERROR(VLOOKUP(G6577,Store_Map!$A$2:$I$100,3,FALSE),"")</f>
        <v>0</v>
      </c>
      <c r="I6577">
        <f>IFERROR(VLOOKUP(G6577,Store_Map!$A$2:$I$100,4,FALSE),"")</f>
        <v>0</v>
      </c>
      <c r="J6577">
        <f>IFERROR(VLOOKUP(G6577,Store_Map!$A$2:$I$100,5,FALSE),"")</f>
        <v>0</v>
      </c>
      <c r="K6577">
        <f>IFERROR(VLOOKUP(G6577,Store_Map!$A$2:$I$100,6,FALSE),"")</f>
        <v>0</v>
      </c>
      <c r="L6577">
        <f>IFERROR(VLOOKUP(G6577,Store_Map!$A$2:$I$100,7,FALSE),"")</f>
        <v>0</v>
      </c>
      <c r="M6577">
        <f>IFERROR(VLOOKUP(G6577,Store_Map!$A$2:$I$100,8,FALSE),"")</f>
        <v>0</v>
      </c>
      <c r="N6577">
        <f t="shared" si="918"/>
        <v>0</v>
      </c>
      <c r="O6577" t="str">
        <f t="shared" si="919"/>
        <v>PASS</v>
      </c>
      <c r="P6577" t="str">
        <f t="shared" si="920"/>
        <v>PASS</v>
      </c>
      <c r="Q6577" t="str">
        <f t="shared" si="921"/>
        <v>PASS</v>
      </c>
      <c r="R6577" t="str">
        <f t="shared" si="922"/>
        <v>PASS</v>
      </c>
      <c r="S6577" t="str">
        <f t="shared" si="923"/>
        <v>PASS</v>
      </c>
      <c r="T6577">
        <f t="shared" si="924"/>
        <v>100</v>
      </c>
      <c r="U6577" t="str">
        <f t="shared" si="925"/>
        <v>Low</v>
      </c>
      <c r="V6577" t="str">
        <f t="shared" si="926"/>
        <v>Clean</v>
      </c>
    </row>
    <row r="6578" spans="1:22" x14ac:dyDescent="0.3">
      <c r="A6578" t="str">
        <f>Raw_Data!A6578</f>
        <v>26080939</v>
      </c>
      <c r="B6578">
        <f>Raw_Data!B6578</f>
        <v>45684</v>
      </c>
      <c r="C6578" t="str">
        <f>Raw_Data!C6578</f>
        <v>FARXIGA 10 MG TABLET</v>
      </c>
      <c r="D6578" t="str">
        <f>Raw_Data!D6578</f>
        <v>310621030</v>
      </c>
      <c r="E6578" t="str">
        <f>Raw_Data!E6578</f>
        <v>BYNE, EDMUND</v>
      </c>
      <c r="F6578" t="str">
        <f>Raw_Data!F6578</f>
        <v>1033186648</v>
      </c>
      <c r="G6578" t="str">
        <f>Raw_Data!H6578</f>
        <v>2</v>
      </c>
      <c r="H6578">
        <f>IFERROR(VLOOKUP(G6578,Store_Map!$A$2:$I$100,3,FALSE),"")</f>
        <v>0</v>
      </c>
      <c r="I6578">
        <f>IFERROR(VLOOKUP(G6578,Store_Map!$A$2:$I$100,4,FALSE),"")</f>
        <v>0</v>
      </c>
      <c r="J6578">
        <f>IFERROR(VLOOKUP(G6578,Store_Map!$A$2:$I$100,5,FALSE),"")</f>
        <v>0</v>
      </c>
      <c r="K6578">
        <f>IFERROR(VLOOKUP(G6578,Store_Map!$A$2:$I$100,6,FALSE),"")</f>
        <v>0</v>
      </c>
      <c r="L6578">
        <f>IFERROR(VLOOKUP(G6578,Store_Map!$A$2:$I$100,7,FALSE),"")</f>
        <v>0</v>
      </c>
      <c r="M6578">
        <f>IFERROR(VLOOKUP(G6578,Store_Map!$A$2:$I$100,8,FALSE),"")</f>
        <v>0</v>
      </c>
      <c r="N6578">
        <f t="shared" si="918"/>
        <v>0</v>
      </c>
      <c r="O6578" t="str">
        <f t="shared" si="919"/>
        <v>PASS</v>
      </c>
      <c r="P6578" t="str">
        <f t="shared" si="920"/>
        <v>REVIEW</v>
      </c>
      <c r="Q6578" t="str">
        <f t="shared" si="921"/>
        <v>PASS</v>
      </c>
      <c r="R6578" t="str">
        <f t="shared" si="922"/>
        <v>PASS</v>
      </c>
      <c r="S6578" t="str">
        <f t="shared" si="923"/>
        <v>REVIEW</v>
      </c>
      <c r="T6578">
        <f t="shared" si="924"/>
        <v>90</v>
      </c>
      <c r="U6578" t="str">
        <f t="shared" si="925"/>
        <v>Low</v>
      </c>
      <c r="V6578" t="str">
        <f t="shared" si="926"/>
        <v>Invalid NDC</v>
      </c>
    </row>
    <row r="6579" spans="1:22" x14ac:dyDescent="0.3">
      <c r="A6579" t="str">
        <f>Raw_Data!A6579</f>
        <v>26073505</v>
      </c>
      <c r="B6579">
        <f>Raw_Data!B6579</f>
        <v>45684</v>
      </c>
      <c r="C6579" t="str">
        <f>Raw_Data!C6579</f>
        <v>METOPROLOL SUCC ER 25 MG TA</v>
      </c>
      <c r="D6579" t="str">
        <f>Raw_Data!D6579</f>
        <v>55111046601</v>
      </c>
      <c r="E6579" t="str">
        <f>Raw_Data!E6579</f>
        <v>BYNE, EDMUND</v>
      </c>
      <c r="F6579" t="str">
        <f>Raw_Data!F6579</f>
        <v>1033186648</v>
      </c>
      <c r="G6579" t="str">
        <f>Raw_Data!H6579</f>
        <v>2</v>
      </c>
      <c r="H6579">
        <f>IFERROR(VLOOKUP(G6579,Store_Map!$A$2:$I$100,3,FALSE),"")</f>
        <v>0</v>
      </c>
      <c r="I6579">
        <f>IFERROR(VLOOKUP(G6579,Store_Map!$A$2:$I$100,4,FALSE),"")</f>
        <v>0</v>
      </c>
      <c r="J6579">
        <f>IFERROR(VLOOKUP(G6579,Store_Map!$A$2:$I$100,5,FALSE),"")</f>
        <v>0</v>
      </c>
      <c r="K6579">
        <f>IFERROR(VLOOKUP(G6579,Store_Map!$A$2:$I$100,6,FALSE),"")</f>
        <v>0</v>
      </c>
      <c r="L6579">
        <f>IFERROR(VLOOKUP(G6579,Store_Map!$A$2:$I$100,7,FALSE),"")</f>
        <v>0</v>
      </c>
      <c r="M6579">
        <f>IFERROR(VLOOKUP(G6579,Store_Map!$A$2:$I$100,8,FALSE),"")</f>
        <v>0</v>
      </c>
      <c r="N6579">
        <f t="shared" si="918"/>
        <v>0</v>
      </c>
      <c r="O6579" t="str">
        <f t="shared" si="919"/>
        <v>PASS</v>
      </c>
      <c r="P6579" t="str">
        <f t="shared" si="920"/>
        <v>PASS</v>
      </c>
      <c r="Q6579" t="str">
        <f t="shared" si="921"/>
        <v>PASS</v>
      </c>
      <c r="R6579" t="str">
        <f t="shared" si="922"/>
        <v>PASS</v>
      </c>
      <c r="S6579" t="str">
        <f t="shared" si="923"/>
        <v>PASS</v>
      </c>
      <c r="T6579">
        <f t="shared" si="924"/>
        <v>100</v>
      </c>
      <c r="U6579" t="str">
        <f t="shared" si="925"/>
        <v>Low</v>
      </c>
      <c r="V6579" t="str">
        <f t="shared" si="926"/>
        <v>Clean</v>
      </c>
    </row>
    <row r="6580" spans="1:22" x14ac:dyDescent="0.3">
      <c r="A6580" t="str">
        <f>Raw_Data!A6580</f>
        <v>26080936</v>
      </c>
      <c r="B6580">
        <f>Raw_Data!B6580</f>
        <v>45684</v>
      </c>
      <c r="C6580" t="str">
        <f>Raw_Data!C6580</f>
        <v>LOSARTAN POTASSIUM 100 MG T</v>
      </c>
      <c r="D6580" t="str">
        <f>Raw_Data!D6580</f>
        <v>65862020399</v>
      </c>
      <c r="E6580" t="str">
        <f>Raw_Data!E6580</f>
        <v>BYNE, EDMUND</v>
      </c>
      <c r="F6580" t="str">
        <f>Raw_Data!F6580</f>
        <v>1033186648</v>
      </c>
      <c r="G6580" t="str">
        <f>Raw_Data!H6580</f>
        <v>2</v>
      </c>
      <c r="H6580">
        <f>IFERROR(VLOOKUP(G6580,Store_Map!$A$2:$I$100,3,FALSE),"")</f>
        <v>0</v>
      </c>
      <c r="I6580">
        <f>IFERROR(VLOOKUP(G6580,Store_Map!$A$2:$I$100,4,FALSE),"")</f>
        <v>0</v>
      </c>
      <c r="J6580">
        <f>IFERROR(VLOOKUP(G6580,Store_Map!$A$2:$I$100,5,FALSE),"")</f>
        <v>0</v>
      </c>
      <c r="K6580">
        <f>IFERROR(VLOOKUP(G6580,Store_Map!$A$2:$I$100,6,FALSE),"")</f>
        <v>0</v>
      </c>
      <c r="L6580">
        <f>IFERROR(VLOOKUP(G6580,Store_Map!$A$2:$I$100,7,FALSE),"")</f>
        <v>0</v>
      </c>
      <c r="M6580">
        <f>IFERROR(VLOOKUP(G6580,Store_Map!$A$2:$I$100,8,FALSE),"")</f>
        <v>0</v>
      </c>
      <c r="N6580">
        <f t="shared" si="918"/>
        <v>0</v>
      </c>
      <c r="O6580" t="str">
        <f t="shared" si="919"/>
        <v>PASS</v>
      </c>
      <c r="P6580" t="str">
        <f t="shared" si="920"/>
        <v>PASS</v>
      </c>
      <c r="Q6580" t="str">
        <f t="shared" si="921"/>
        <v>PASS</v>
      </c>
      <c r="R6580" t="str">
        <f t="shared" si="922"/>
        <v>PASS</v>
      </c>
      <c r="S6580" t="str">
        <f t="shared" si="923"/>
        <v>PASS</v>
      </c>
      <c r="T6580">
        <f t="shared" si="924"/>
        <v>100</v>
      </c>
      <c r="U6580" t="str">
        <f t="shared" si="925"/>
        <v>Low</v>
      </c>
      <c r="V6580" t="str">
        <f t="shared" si="926"/>
        <v>Clean</v>
      </c>
    </row>
    <row r="6581" spans="1:22" x14ac:dyDescent="0.3">
      <c r="A6581" t="str">
        <f>Raw_Data!A6581</f>
        <v>26080934</v>
      </c>
      <c r="B6581">
        <f>Raw_Data!B6581</f>
        <v>45684</v>
      </c>
      <c r="C6581" t="str">
        <f>Raw_Data!C6581</f>
        <v>AMLODIPINE BESYLATE 10 MG T</v>
      </c>
      <c r="D6581" t="str">
        <f>Raw_Data!D6581</f>
        <v>69097012815</v>
      </c>
      <c r="E6581" t="str">
        <f>Raw_Data!E6581</f>
        <v>BYNE, EDMUND</v>
      </c>
      <c r="F6581" t="str">
        <f>Raw_Data!F6581</f>
        <v>1033186648</v>
      </c>
      <c r="G6581" t="str">
        <f>Raw_Data!H6581</f>
        <v>2</v>
      </c>
      <c r="H6581">
        <f>IFERROR(VLOOKUP(G6581,Store_Map!$A$2:$I$100,3,FALSE),"")</f>
        <v>0</v>
      </c>
      <c r="I6581">
        <f>IFERROR(VLOOKUP(G6581,Store_Map!$A$2:$I$100,4,FALSE),"")</f>
        <v>0</v>
      </c>
      <c r="J6581">
        <f>IFERROR(VLOOKUP(G6581,Store_Map!$A$2:$I$100,5,FALSE),"")</f>
        <v>0</v>
      </c>
      <c r="K6581">
        <f>IFERROR(VLOOKUP(G6581,Store_Map!$A$2:$I$100,6,FALSE),"")</f>
        <v>0</v>
      </c>
      <c r="L6581">
        <f>IFERROR(VLOOKUP(G6581,Store_Map!$A$2:$I$100,7,FALSE),"")</f>
        <v>0</v>
      </c>
      <c r="M6581">
        <f>IFERROR(VLOOKUP(G6581,Store_Map!$A$2:$I$100,8,FALSE),"")</f>
        <v>0</v>
      </c>
      <c r="N6581">
        <f t="shared" si="918"/>
        <v>0</v>
      </c>
      <c r="O6581" t="str">
        <f t="shared" si="919"/>
        <v>PASS</v>
      </c>
      <c r="P6581" t="str">
        <f t="shared" si="920"/>
        <v>PASS</v>
      </c>
      <c r="Q6581" t="str">
        <f t="shared" si="921"/>
        <v>PASS</v>
      </c>
      <c r="R6581" t="str">
        <f t="shared" si="922"/>
        <v>PASS</v>
      </c>
      <c r="S6581" t="str">
        <f t="shared" si="923"/>
        <v>PASS</v>
      </c>
      <c r="T6581">
        <f t="shared" si="924"/>
        <v>100</v>
      </c>
      <c r="U6581" t="str">
        <f t="shared" si="925"/>
        <v>Low</v>
      </c>
      <c r="V6581" t="str">
        <f t="shared" si="926"/>
        <v>Clean</v>
      </c>
    </row>
    <row r="6582" spans="1:22" x14ac:dyDescent="0.3">
      <c r="A6582" t="str">
        <f>Raw_Data!A6582</f>
        <v>26085183</v>
      </c>
      <c r="B6582">
        <f>Raw_Data!B6582</f>
        <v>45684</v>
      </c>
      <c r="C6582" t="str">
        <f>Raw_Data!C6582</f>
        <v>TRIAMCINOLONE 0.1% OINTMENT</v>
      </c>
      <c r="D6582" t="str">
        <f>Raw_Data!D6582</f>
        <v>33342033354</v>
      </c>
      <c r="E6582" t="str">
        <f>Raw_Data!E6582</f>
        <v>FORD, JAMES</v>
      </c>
      <c r="F6582" t="str">
        <f>Raw_Data!F6582</f>
        <v>1033117684</v>
      </c>
      <c r="G6582" t="str">
        <f>Raw_Data!H6582</f>
        <v>2</v>
      </c>
      <c r="H6582">
        <f>IFERROR(VLOOKUP(G6582,Store_Map!$A$2:$I$100,3,FALSE),"")</f>
        <v>0</v>
      </c>
      <c r="I6582">
        <f>IFERROR(VLOOKUP(G6582,Store_Map!$A$2:$I$100,4,FALSE),"")</f>
        <v>0</v>
      </c>
      <c r="J6582">
        <f>IFERROR(VLOOKUP(G6582,Store_Map!$A$2:$I$100,5,FALSE),"")</f>
        <v>0</v>
      </c>
      <c r="K6582">
        <f>IFERROR(VLOOKUP(G6582,Store_Map!$A$2:$I$100,6,FALSE),"")</f>
        <v>0</v>
      </c>
      <c r="L6582">
        <f>IFERROR(VLOOKUP(G6582,Store_Map!$A$2:$I$100,7,FALSE),"")</f>
        <v>0</v>
      </c>
      <c r="M6582">
        <f>IFERROR(VLOOKUP(G6582,Store_Map!$A$2:$I$100,8,FALSE),"")</f>
        <v>0</v>
      </c>
      <c r="N6582">
        <f t="shared" si="918"/>
        <v>0</v>
      </c>
      <c r="O6582" t="str">
        <f t="shared" si="919"/>
        <v>PASS</v>
      </c>
      <c r="P6582" t="str">
        <f t="shared" si="920"/>
        <v>PASS</v>
      </c>
      <c r="Q6582" t="str">
        <f t="shared" si="921"/>
        <v>PASS</v>
      </c>
      <c r="R6582" t="str">
        <f t="shared" si="922"/>
        <v>PASS</v>
      </c>
      <c r="S6582" t="str">
        <f t="shared" si="923"/>
        <v>PASS</v>
      </c>
      <c r="T6582">
        <f t="shared" si="924"/>
        <v>100</v>
      </c>
      <c r="U6582" t="str">
        <f t="shared" si="925"/>
        <v>Low</v>
      </c>
      <c r="V6582" t="str">
        <f t="shared" si="926"/>
        <v>Clean</v>
      </c>
    </row>
    <row r="6583" spans="1:22" x14ac:dyDescent="0.3">
      <c r="A6583" t="str">
        <f>Raw_Data!A6583</f>
        <v>26085205</v>
      </c>
      <c r="B6583">
        <f>Raw_Data!B6583</f>
        <v>45684</v>
      </c>
      <c r="C6583" t="str">
        <f>Raw_Data!C6583</f>
        <v>PANTOPRAZOLE SOD DR 40 MG T</v>
      </c>
      <c r="D6583" t="str">
        <f>Raw_Data!D6583</f>
        <v>65862056090</v>
      </c>
      <c r="E6583" t="str">
        <f>Raw_Data!E6583</f>
        <v>FORD, JAMES</v>
      </c>
      <c r="F6583" t="str">
        <f>Raw_Data!F6583</f>
        <v>1033117684</v>
      </c>
      <c r="G6583" t="str">
        <f>Raw_Data!H6583</f>
        <v>2</v>
      </c>
      <c r="H6583">
        <f>IFERROR(VLOOKUP(G6583,Store_Map!$A$2:$I$100,3,FALSE),"")</f>
        <v>0</v>
      </c>
      <c r="I6583">
        <f>IFERROR(VLOOKUP(G6583,Store_Map!$A$2:$I$100,4,FALSE),"")</f>
        <v>0</v>
      </c>
      <c r="J6583">
        <f>IFERROR(VLOOKUP(G6583,Store_Map!$A$2:$I$100,5,FALSE),"")</f>
        <v>0</v>
      </c>
      <c r="K6583">
        <f>IFERROR(VLOOKUP(G6583,Store_Map!$A$2:$I$100,6,FALSE),"")</f>
        <v>0</v>
      </c>
      <c r="L6583">
        <f>IFERROR(VLOOKUP(G6583,Store_Map!$A$2:$I$100,7,FALSE),"")</f>
        <v>0</v>
      </c>
      <c r="M6583">
        <f>IFERROR(VLOOKUP(G6583,Store_Map!$A$2:$I$100,8,FALSE),"")</f>
        <v>0</v>
      </c>
      <c r="N6583">
        <f t="shared" si="918"/>
        <v>0</v>
      </c>
      <c r="O6583" t="str">
        <f t="shared" si="919"/>
        <v>PASS</v>
      </c>
      <c r="P6583" t="str">
        <f t="shared" si="920"/>
        <v>PASS</v>
      </c>
      <c r="Q6583" t="str">
        <f t="shared" si="921"/>
        <v>PASS</v>
      </c>
      <c r="R6583" t="str">
        <f t="shared" si="922"/>
        <v>PASS</v>
      </c>
      <c r="S6583" t="str">
        <f t="shared" si="923"/>
        <v>PASS</v>
      </c>
      <c r="T6583">
        <f t="shared" si="924"/>
        <v>100</v>
      </c>
      <c r="U6583" t="str">
        <f t="shared" si="925"/>
        <v>Low</v>
      </c>
      <c r="V6583" t="str">
        <f t="shared" si="926"/>
        <v>Clean</v>
      </c>
    </row>
    <row r="6584" spans="1:22" x14ac:dyDescent="0.3">
      <c r="A6584" t="str">
        <f>Raw_Data!A6584</f>
        <v>26085206</v>
      </c>
      <c r="B6584">
        <f>Raw_Data!B6584</f>
        <v>45684</v>
      </c>
      <c r="C6584" t="str">
        <f>Raw_Data!C6584</f>
        <v>OMEPRAZOLE DR 40 MG CAPSULE</v>
      </c>
      <c r="D6584" t="str">
        <f>Raw_Data!D6584</f>
        <v>57237016250</v>
      </c>
      <c r="E6584" t="str">
        <f>Raw_Data!E6584</f>
        <v>FORD, JAMES</v>
      </c>
      <c r="F6584" t="str">
        <f>Raw_Data!F6584</f>
        <v>1033117684</v>
      </c>
      <c r="G6584" t="str">
        <f>Raw_Data!H6584</f>
        <v>2</v>
      </c>
      <c r="H6584">
        <f>IFERROR(VLOOKUP(G6584,Store_Map!$A$2:$I$100,3,FALSE),"")</f>
        <v>0</v>
      </c>
      <c r="I6584">
        <f>IFERROR(VLOOKUP(G6584,Store_Map!$A$2:$I$100,4,FALSE),"")</f>
        <v>0</v>
      </c>
      <c r="J6584">
        <f>IFERROR(VLOOKUP(G6584,Store_Map!$A$2:$I$100,5,FALSE),"")</f>
        <v>0</v>
      </c>
      <c r="K6584">
        <f>IFERROR(VLOOKUP(G6584,Store_Map!$A$2:$I$100,6,FALSE),"")</f>
        <v>0</v>
      </c>
      <c r="L6584">
        <f>IFERROR(VLOOKUP(G6584,Store_Map!$A$2:$I$100,7,FALSE),"")</f>
        <v>0</v>
      </c>
      <c r="M6584">
        <f>IFERROR(VLOOKUP(G6584,Store_Map!$A$2:$I$100,8,FALSE),"")</f>
        <v>0</v>
      </c>
      <c r="N6584">
        <f t="shared" si="918"/>
        <v>0</v>
      </c>
      <c r="O6584" t="str">
        <f t="shared" si="919"/>
        <v>PASS</v>
      </c>
      <c r="P6584" t="str">
        <f t="shared" si="920"/>
        <v>PASS</v>
      </c>
      <c r="Q6584" t="str">
        <f t="shared" si="921"/>
        <v>PASS</v>
      </c>
      <c r="R6584" t="str">
        <f t="shared" si="922"/>
        <v>PASS</v>
      </c>
      <c r="S6584" t="str">
        <f t="shared" si="923"/>
        <v>PASS</v>
      </c>
      <c r="T6584">
        <f t="shared" si="924"/>
        <v>100</v>
      </c>
      <c r="U6584" t="str">
        <f t="shared" si="925"/>
        <v>Low</v>
      </c>
      <c r="V6584" t="str">
        <f t="shared" si="926"/>
        <v>Clean</v>
      </c>
    </row>
    <row r="6585" spans="1:22" x14ac:dyDescent="0.3">
      <c r="A6585" t="str">
        <f>Raw_Data!A6585</f>
        <v>26085207</v>
      </c>
      <c r="B6585">
        <f>Raw_Data!B6585</f>
        <v>45684</v>
      </c>
      <c r="C6585" t="str">
        <f>Raw_Data!C6585</f>
        <v>LISINOPRIL 10 MG TABLET</v>
      </c>
      <c r="D6585" t="str">
        <f>Raw_Data!D6585</f>
        <v>43547035311</v>
      </c>
      <c r="E6585" t="str">
        <f>Raw_Data!E6585</f>
        <v>FORD, JAMES</v>
      </c>
      <c r="F6585" t="str">
        <f>Raw_Data!F6585</f>
        <v>1033117684</v>
      </c>
      <c r="G6585" t="str">
        <f>Raw_Data!H6585</f>
        <v>2</v>
      </c>
      <c r="H6585">
        <f>IFERROR(VLOOKUP(G6585,Store_Map!$A$2:$I$100,3,FALSE),"")</f>
        <v>0</v>
      </c>
      <c r="I6585">
        <f>IFERROR(VLOOKUP(G6585,Store_Map!$A$2:$I$100,4,FALSE),"")</f>
        <v>0</v>
      </c>
      <c r="J6585">
        <f>IFERROR(VLOOKUP(G6585,Store_Map!$A$2:$I$100,5,FALSE),"")</f>
        <v>0</v>
      </c>
      <c r="K6585">
        <f>IFERROR(VLOOKUP(G6585,Store_Map!$A$2:$I$100,6,FALSE),"")</f>
        <v>0</v>
      </c>
      <c r="L6585">
        <f>IFERROR(VLOOKUP(G6585,Store_Map!$A$2:$I$100,7,FALSE),"")</f>
        <v>0</v>
      </c>
      <c r="M6585">
        <f>IFERROR(VLOOKUP(G6585,Store_Map!$A$2:$I$100,8,FALSE),"")</f>
        <v>0</v>
      </c>
      <c r="N6585">
        <f t="shared" si="918"/>
        <v>0</v>
      </c>
      <c r="O6585" t="str">
        <f t="shared" si="919"/>
        <v>PASS</v>
      </c>
      <c r="P6585" t="str">
        <f t="shared" si="920"/>
        <v>PASS</v>
      </c>
      <c r="Q6585" t="str">
        <f t="shared" si="921"/>
        <v>PASS</v>
      </c>
      <c r="R6585" t="str">
        <f t="shared" si="922"/>
        <v>PASS</v>
      </c>
      <c r="S6585" t="str">
        <f t="shared" si="923"/>
        <v>PASS</v>
      </c>
      <c r="T6585">
        <f t="shared" si="924"/>
        <v>100</v>
      </c>
      <c r="U6585" t="str">
        <f t="shared" si="925"/>
        <v>Low</v>
      </c>
      <c r="V6585" t="str">
        <f t="shared" si="926"/>
        <v>Clean</v>
      </c>
    </row>
    <row r="6586" spans="1:22" x14ac:dyDescent="0.3">
      <c r="A6586" t="str">
        <f>Raw_Data!A6586</f>
        <v>26085208</v>
      </c>
      <c r="B6586">
        <f>Raw_Data!B6586</f>
        <v>45684</v>
      </c>
      <c r="C6586" t="str">
        <f>Raw_Data!C6586</f>
        <v>MYRBETRIQ ER 50 MG TABLET</v>
      </c>
      <c r="D6586" t="str">
        <f>Raw_Data!D6586</f>
        <v>469260230</v>
      </c>
      <c r="E6586" t="str">
        <f>Raw_Data!E6586</f>
        <v>FORD, JAMES</v>
      </c>
      <c r="F6586" t="str">
        <f>Raw_Data!F6586</f>
        <v>1033117684</v>
      </c>
      <c r="G6586" t="str">
        <f>Raw_Data!H6586</f>
        <v>2</v>
      </c>
      <c r="H6586">
        <f>IFERROR(VLOOKUP(G6586,Store_Map!$A$2:$I$100,3,FALSE),"")</f>
        <v>0</v>
      </c>
      <c r="I6586">
        <f>IFERROR(VLOOKUP(G6586,Store_Map!$A$2:$I$100,4,FALSE),"")</f>
        <v>0</v>
      </c>
      <c r="J6586">
        <f>IFERROR(VLOOKUP(G6586,Store_Map!$A$2:$I$100,5,FALSE),"")</f>
        <v>0</v>
      </c>
      <c r="K6586">
        <f>IFERROR(VLOOKUP(G6586,Store_Map!$A$2:$I$100,6,FALSE),"")</f>
        <v>0</v>
      </c>
      <c r="L6586">
        <f>IFERROR(VLOOKUP(G6586,Store_Map!$A$2:$I$100,7,FALSE),"")</f>
        <v>0</v>
      </c>
      <c r="M6586">
        <f>IFERROR(VLOOKUP(G6586,Store_Map!$A$2:$I$100,8,FALSE),"")</f>
        <v>0</v>
      </c>
      <c r="N6586">
        <f t="shared" si="918"/>
        <v>0</v>
      </c>
      <c r="O6586" t="str">
        <f t="shared" si="919"/>
        <v>PASS</v>
      </c>
      <c r="P6586" t="str">
        <f t="shared" si="920"/>
        <v>REVIEW</v>
      </c>
      <c r="Q6586" t="str">
        <f t="shared" si="921"/>
        <v>PASS</v>
      </c>
      <c r="R6586" t="str">
        <f t="shared" si="922"/>
        <v>PASS</v>
      </c>
      <c r="S6586" t="str">
        <f t="shared" si="923"/>
        <v>REVIEW</v>
      </c>
      <c r="T6586">
        <f t="shared" si="924"/>
        <v>90</v>
      </c>
      <c r="U6586" t="str">
        <f t="shared" si="925"/>
        <v>Low</v>
      </c>
      <c r="V6586" t="str">
        <f t="shared" si="926"/>
        <v>Invalid NDC</v>
      </c>
    </row>
    <row r="6587" spans="1:22" x14ac:dyDescent="0.3">
      <c r="A6587" t="str">
        <f>Raw_Data!A6587</f>
        <v>26085209</v>
      </c>
      <c r="B6587">
        <f>Raw_Data!B6587</f>
        <v>45684</v>
      </c>
      <c r="C6587" t="str">
        <f>Raw_Data!C6587</f>
        <v>ATORVASTATIN 20 MG TABLET</v>
      </c>
      <c r="D6587" t="str">
        <f>Raw_Data!D6587</f>
        <v>60505257908</v>
      </c>
      <c r="E6587" t="str">
        <f>Raw_Data!E6587</f>
        <v>FORD, JAMES</v>
      </c>
      <c r="F6587" t="str">
        <f>Raw_Data!F6587</f>
        <v>1033117684</v>
      </c>
      <c r="G6587" t="str">
        <f>Raw_Data!H6587</f>
        <v>2</v>
      </c>
      <c r="H6587">
        <f>IFERROR(VLOOKUP(G6587,Store_Map!$A$2:$I$100,3,FALSE),"")</f>
        <v>0</v>
      </c>
      <c r="I6587">
        <f>IFERROR(VLOOKUP(G6587,Store_Map!$A$2:$I$100,4,FALSE),"")</f>
        <v>0</v>
      </c>
      <c r="J6587">
        <f>IFERROR(VLOOKUP(G6587,Store_Map!$A$2:$I$100,5,FALSE),"")</f>
        <v>0</v>
      </c>
      <c r="K6587">
        <f>IFERROR(VLOOKUP(G6587,Store_Map!$A$2:$I$100,6,FALSE),"")</f>
        <v>0</v>
      </c>
      <c r="L6587">
        <f>IFERROR(VLOOKUP(G6587,Store_Map!$A$2:$I$100,7,FALSE),"")</f>
        <v>0</v>
      </c>
      <c r="M6587">
        <f>IFERROR(VLOOKUP(G6587,Store_Map!$A$2:$I$100,8,FALSE),"")</f>
        <v>0</v>
      </c>
      <c r="N6587">
        <f t="shared" si="918"/>
        <v>0</v>
      </c>
      <c r="O6587" t="str">
        <f t="shared" si="919"/>
        <v>PASS</v>
      </c>
      <c r="P6587" t="str">
        <f t="shared" si="920"/>
        <v>PASS</v>
      </c>
      <c r="Q6587" t="str">
        <f t="shared" si="921"/>
        <v>PASS</v>
      </c>
      <c r="R6587" t="str">
        <f t="shared" si="922"/>
        <v>PASS</v>
      </c>
      <c r="S6587" t="str">
        <f t="shared" si="923"/>
        <v>PASS</v>
      </c>
      <c r="T6587">
        <f t="shared" si="924"/>
        <v>100</v>
      </c>
      <c r="U6587" t="str">
        <f t="shared" si="925"/>
        <v>Low</v>
      </c>
      <c r="V6587" t="str">
        <f t="shared" si="926"/>
        <v>Clean</v>
      </c>
    </row>
    <row r="6588" spans="1:22" x14ac:dyDescent="0.3">
      <c r="A6588" t="str">
        <f>Raw_Data!A6588</f>
        <v>26081656</v>
      </c>
      <c r="B6588">
        <f>Raw_Data!B6588</f>
        <v>45684</v>
      </c>
      <c r="C6588" t="str">
        <f>Raw_Data!C6588</f>
        <v>PANTOPRAZOLE SOD DR 20 MG T</v>
      </c>
      <c r="D6588" t="str">
        <f>Raw_Data!D6588</f>
        <v>55111033290</v>
      </c>
      <c r="E6588" t="str">
        <f>Raw_Data!E6588</f>
        <v>FORD, JAMES</v>
      </c>
      <c r="F6588" t="str">
        <f>Raw_Data!F6588</f>
        <v>1033117684</v>
      </c>
      <c r="G6588" t="str">
        <f>Raw_Data!H6588</f>
        <v>2</v>
      </c>
      <c r="H6588">
        <f>IFERROR(VLOOKUP(G6588,Store_Map!$A$2:$I$100,3,FALSE),"")</f>
        <v>0</v>
      </c>
      <c r="I6588">
        <f>IFERROR(VLOOKUP(G6588,Store_Map!$A$2:$I$100,4,FALSE),"")</f>
        <v>0</v>
      </c>
      <c r="J6588">
        <f>IFERROR(VLOOKUP(G6588,Store_Map!$A$2:$I$100,5,FALSE),"")</f>
        <v>0</v>
      </c>
      <c r="K6588">
        <f>IFERROR(VLOOKUP(G6588,Store_Map!$A$2:$I$100,6,FALSE),"")</f>
        <v>0</v>
      </c>
      <c r="L6588">
        <f>IFERROR(VLOOKUP(G6588,Store_Map!$A$2:$I$100,7,FALSE),"")</f>
        <v>0</v>
      </c>
      <c r="M6588">
        <f>IFERROR(VLOOKUP(G6588,Store_Map!$A$2:$I$100,8,FALSE),"")</f>
        <v>0</v>
      </c>
      <c r="N6588">
        <f t="shared" si="918"/>
        <v>0</v>
      </c>
      <c r="O6588" t="str">
        <f t="shared" si="919"/>
        <v>PASS</v>
      </c>
      <c r="P6588" t="str">
        <f t="shared" si="920"/>
        <v>PASS</v>
      </c>
      <c r="Q6588" t="str">
        <f t="shared" si="921"/>
        <v>PASS</v>
      </c>
      <c r="R6588" t="str">
        <f t="shared" si="922"/>
        <v>PASS</v>
      </c>
      <c r="S6588" t="str">
        <f t="shared" si="923"/>
        <v>PASS</v>
      </c>
      <c r="T6588">
        <f t="shared" si="924"/>
        <v>100</v>
      </c>
      <c r="U6588" t="str">
        <f t="shared" si="925"/>
        <v>Low</v>
      </c>
      <c r="V6588" t="str">
        <f t="shared" si="926"/>
        <v>Clean</v>
      </c>
    </row>
    <row r="6589" spans="1:22" x14ac:dyDescent="0.3">
      <c r="A6589" t="str">
        <f>Raw_Data!A6589</f>
        <v>26082834</v>
      </c>
      <c r="B6589">
        <f>Raw_Data!B6589</f>
        <v>45684</v>
      </c>
      <c r="C6589" t="str">
        <f>Raw_Data!C6589</f>
        <v>FOSFOMYCIN 3 GM SACHET</v>
      </c>
      <c r="D6589" t="str">
        <f>Raw_Data!D6589</f>
        <v>69097057967</v>
      </c>
      <c r="E6589" t="str">
        <f>Raw_Data!E6589</f>
        <v>DAVIS, KEPLER</v>
      </c>
      <c r="F6589" t="str">
        <f>Raw_Data!F6589</f>
        <v>1740357425</v>
      </c>
      <c r="G6589" t="str">
        <f>Raw_Data!H6589</f>
        <v>2</v>
      </c>
      <c r="H6589">
        <f>IFERROR(VLOOKUP(G6589,Store_Map!$A$2:$I$100,3,FALSE),"")</f>
        <v>0</v>
      </c>
      <c r="I6589">
        <f>IFERROR(VLOOKUP(G6589,Store_Map!$A$2:$I$100,4,FALSE),"")</f>
        <v>0</v>
      </c>
      <c r="J6589">
        <f>IFERROR(VLOOKUP(G6589,Store_Map!$A$2:$I$100,5,FALSE),"")</f>
        <v>0</v>
      </c>
      <c r="K6589">
        <f>IFERROR(VLOOKUP(G6589,Store_Map!$A$2:$I$100,6,FALSE),"")</f>
        <v>0</v>
      </c>
      <c r="L6589">
        <f>IFERROR(VLOOKUP(G6589,Store_Map!$A$2:$I$100,7,FALSE),"")</f>
        <v>0</v>
      </c>
      <c r="M6589">
        <f>IFERROR(VLOOKUP(G6589,Store_Map!$A$2:$I$100,8,FALSE),"")</f>
        <v>0</v>
      </c>
      <c r="N6589">
        <f t="shared" si="918"/>
        <v>0</v>
      </c>
      <c r="O6589" t="str">
        <f t="shared" si="919"/>
        <v>PASS</v>
      </c>
      <c r="P6589" t="str">
        <f t="shared" si="920"/>
        <v>PASS</v>
      </c>
      <c r="Q6589" t="str">
        <f t="shared" si="921"/>
        <v>PASS</v>
      </c>
      <c r="R6589" t="str">
        <f t="shared" si="922"/>
        <v>PASS</v>
      </c>
      <c r="S6589" t="str">
        <f t="shared" si="923"/>
        <v>PASS</v>
      </c>
      <c r="T6589">
        <f t="shared" si="924"/>
        <v>100</v>
      </c>
      <c r="U6589" t="str">
        <f t="shared" si="925"/>
        <v>Low</v>
      </c>
      <c r="V6589" t="str">
        <f t="shared" si="926"/>
        <v>Clean</v>
      </c>
    </row>
    <row r="6590" spans="1:22" x14ac:dyDescent="0.3">
      <c r="A6590" t="str">
        <f>Raw_Data!A6590</f>
        <v>26072614</v>
      </c>
      <c r="B6590">
        <f>Raw_Data!B6590</f>
        <v>45684</v>
      </c>
      <c r="C6590" t="str">
        <f>Raw_Data!C6590</f>
        <v>IPRAT-ALBUT 0.5-3(2.5) MG/3</v>
      </c>
      <c r="D6590" t="str">
        <f>Raw_Data!D6590</f>
        <v>378967130</v>
      </c>
      <c r="E6590" t="str">
        <f>Raw_Data!E6590</f>
        <v>FORD, JAMES</v>
      </c>
      <c r="F6590" t="str">
        <f>Raw_Data!F6590</f>
        <v>1033117684</v>
      </c>
      <c r="G6590" t="str">
        <f>Raw_Data!H6590</f>
        <v>2</v>
      </c>
      <c r="H6590">
        <f>IFERROR(VLOOKUP(G6590,Store_Map!$A$2:$I$100,3,FALSE),"")</f>
        <v>0</v>
      </c>
      <c r="I6590">
        <f>IFERROR(VLOOKUP(G6590,Store_Map!$A$2:$I$100,4,FALSE),"")</f>
        <v>0</v>
      </c>
      <c r="J6590">
        <f>IFERROR(VLOOKUP(G6590,Store_Map!$A$2:$I$100,5,FALSE),"")</f>
        <v>0</v>
      </c>
      <c r="K6590">
        <f>IFERROR(VLOOKUP(G6590,Store_Map!$A$2:$I$100,6,FALSE),"")</f>
        <v>0</v>
      </c>
      <c r="L6590">
        <f>IFERROR(VLOOKUP(G6590,Store_Map!$A$2:$I$100,7,FALSE),"")</f>
        <v>0</v>
      </c>
      <c r="M6590">
        <f>IFERROR(VLOOKUP(G6590,Store_Map!$A$2:$I$100,8,FALSE),"")</f>
        <v>0</v>
      </c>
      <c r="N6590">
        <f t="shared" si="918"/>
        <v>0</v>
      </c>
      <c r="O6590" t="str">
        <f t="shared" si="919"/>
        <v>PASS</v>
      </c>
      <c r="P6590" t="str">
        <f t="shared" si="920"/>
        <v>REVIEW</v>
      </c>
      <c r="Q6590" t="str">
        <f t="shared" si="921"/>
        <v>PASS</v>
      </c>
      <c r="R6590" t="str">
        <f t="shared" si="922"/>
        <v>PASS</v>
      </c>
      <c r="S6590" t="str">
        <f t="shared" si="923"/>
        <v>REVIEW</v>
      </c>
      <c r="T6590">
        <f t="shared" si="924"/>
        <v>90</v>
      </c>
      <c r="U6590" t="str">
        <f t="shared" si="925"/>
        <v>Low</v>
      </c>
      <c r="V6590" t="str">
        <f t="shared" si="926"/>
        <v>Invalid NDC</v>
      </c>
    </row>
    <row r="6591" spans="1:22" x14ac:dyDescent="0.3">
      <c r="A6591" t="str">
        <f>Raw_Data!A6591</f>
        <v>26083644</v>
      </c>
      <c r="B6591">
        <f>Raw_Data!B6591</f>
        <v>45684</v>
      </c>
      <c r="C6591" t="str">
        <f>Raw_Data!C6591</f>
        <v>GLIPIZIDE ER 5 MG TABLET</v>
      </c>
      <c r="D6591" t="str">
        <f>Raw_Data!D6591</f>
        <v>64980028001</v>
      </c>
      <c r="E6591" t="str">
        <f>Raw_Data!E6591</f>
        <v>FORD, JAMES</v>
      </c>
      <c r="F6591" t="str">
        <f>Raw_Data!F6591</f>
        <v>1033117684</v>
      </c>
      <c r="G6591" t="str">
        <f>Raw_Data!H6591</f>
        <v>2</v>
      </c>
      <c r="H6591">
        <f>IFERROR(VLOOKUP(G6591,Store_Map!$A$2:$I$100,3,FALSE),"")</f>
        <v>0</v>
      </c>
      <c r="I6591">
        <f>IFERROR(VLOOKUP(G6591,Store_Map!$A$2:$I$100,4,FALSE),"")</f>
        <v>0</v>
      </c>
      <c r="J6591">
        <f>IFERROR(VLOOKUP(G6591,Store_Map!$A$2:$I$100,5,FALSE),"")</f>
        <v>0</v>
      </c>
      <c r="K6591">
        <f>IFERROR(VLOOKUP(G6591,Store_Map!$A$2:$I$100,6,FALSE),"")</f>
        <v>0</v>
      </c>
      <c r="L6591">
        <f>IFERROR(VLOOKUP(G6591,Store_Map!$A$2:$I$100,7,FALSE),"")</f>
        <v>0</v>
      </c>
      <c r="M6591">
        <f>IFERROR(VLOOKUP(G6591,Store_Map!$A$2:$I$100,8,FALSE),"")</f>
        <v>0</v>
      </c>
      <c r="N6591">
        <f t="shared" si="918"/>
        <v>0</v>
      </c>
      <c r="O6591" t="str">
        <f t="shared" si="919"/>
        <v>PASS</v>
      </c>
      <c r="P6591" t="str">
        <f t="shared" si="920"/>
        <v>PASS</v>
      </c>
      <c r="Q6591" t="str">
        <f t="shared" si="921"/>
        <v>PASS</v>
      </c>
      <c r="R6591" t="str">
        <f t="shared" si="922"/>
        <v>PASS</v>
      </c>
      <c r="S6591" t="str">
        <f t="shared" si="923"/>
        <v>PASS</v>
      </c>
      <c r="T6591">
        <f t="shared" si="924"/>
        <v>100</v>
      </c>
      <c r="U6591" t="str">
        <f t="shared" si="925"/>
        <v>Low</v>
      </c>
      <c r="V6591" t="str">
        <f t="shared" si="926"/>
        <v>Clean</v>
      </c>
    </row>
    <row r="6592" spans="1:22" x14ac:dyDescent="0.3">
      <c r="A6592" t="str">
        <f>Raw_Data!A6592</f>
        <v>26082514</v>
      </c>
      <c r="B6592">
        <f>Raw_Data!B6592</f>
        <v>45684</v>
      </c>
      <c r="C6592" t="str">
        <f>Raw_Data!C6592</f>
        <v>TRESIBA FLEXTOUCH 200 UNIT/</v>
      </c>
      <c r="D6592" t="str">
        <f>Raw_Data!D6592</f>
        <v>169255013</v>
      </c>
      <c r="E6592" t="str">
        <f>Raw_Data!E6592</f>
        <v>PEDERSEN, JENNIFER</v>
      </c>
      <c r="F6592" t="str">
        <f>Raw_Data!F6592</f>
        <v>1073606661</v>
      </c>
      <c r="G6592" t="str">
        <f>Raw_Data!H6592</f>
        <v>2</v>
      </c>
      <c r="H6592">
        <f>IFERROR(VLOOKUP(G6592,Store_Map!$A$2:$I$100,3,FALSE),"")</f>
        <v>0</v>
      </c>
      <c r="I6592">
        <f>IFERROR(VLOOKUP(G6592,Store_Map!$A$2:$I$100,4,FALSE),"")</f>
        <v>0</v>
      </c>
      <c r="J6592">
        <f>IFERROR(VLOOKUP(G6592,Store_Map!$A$2:$I$100,5,FALSE),"")</f>
        <v>0</v>
      </c>
      <c r="K6592">
        <f>IFERROR(VLOOKUP(G6592,Store_Map!$A$2:$I$100,6,FALSE),"")</f>
        <v>0</v>
      </c>
      <c r="L6592">
        <f>IFERROR(VLOOKUP(G6592,Store_Map!$A$2:$I$100,7,FALSE),"")</f>
        <v>0</v>
      </c>
      <c r="M6592">
        <f>IFERROR(VLOOKUP(G6592,Store_Map!$A$2:$I$100,8,FALSE),"")</f>
        <v>0</v>
      </c>
      <c r="N6592">
        <f t="shared" si="918"/>
        <v>0</v>
      </c>
      <c r="O6592" t="str">
        <f t="shared" si="919"/>
        <v>PASS</v>
      </c>
      <c r="P6592" t="str">
        <f t="shared" si="920"/>
        <v>REVIEW</v>
      </c>
      <c r="Q6592" t="str">
        <f t="shared" si="921"/>
        <v>PASS</v>
      </c>
      <c r="R6592" t="str">
        <f t="shared" si="922"/>
        <v>PASS</v>
      </c>
      <c r="S6592" t="str">
        <f t="shared" si="923"/>
        <v>REVIEW</v>
      </c>
      <c r="T6592">
        <f t="shared" si="924"/>
        <v>90</v>
      </c>
      <c r="U6592" t="str">
        <f t="shared" si="925"/>
        <v>Low</v>
      </c>
      <c r="V6592" t="str">
        <f t="shared" si="926"/>
        <v>Invalid NDC</v>
      </c>
    </row>
    <row r="6593" spans="1:22" x14ac:dyDescent="0.3">
      <c r="A6593" t="str">
        <f>Raw_Data!A6593</f>
        <v>26080060</v>
      </c>
      <c r="B6593">
        <f>Raw_Data!B6593</f>
        <v>45684</v>
      </c>
      <c r="C6593" t="str">
        <f>Raw_Data!C6593</f>
        <v>METFORMIN HCL 500 MG TABLET</v>
      </c>
      <c r="D6593" t="str">
        <f>Raw_Data!D6593</f>
        <v>65862000899</v>
      </c>
      <c r="E6593" t="str">
        <f>Raw_Data!E6593</f>
        <v>FORD, JAMES</v>
      </c>
      <c r="F6593" t="str">
        <f>Raw_Data!F6593</f>
        <v>1033117684</v>
      </c>
      <c r="G6593" t="str">
        <f>Raw_Data!H6593</f>
        <v>2</v>
      </c>
      <c r="H6593">
        <f>IFERROR(VLOOKUP(G6593,Store_Map!$A$2:$I$100,3,FALSE),"")</f>
        <v>0</v>
      </c>
      <c r="I6593">
        <f>IFERROR(VLOOKUP(G6593,Store_Map!$A$2:$I$100,4,FALSE),"")</f>
        <v>0</v>
      </c>
      <c r="J6593">
        <f>IFERROR(VLOOKUP(G6593,Store_Map!$A$2:$I$100,5,FALSE),"")</f>
        <v>0</v>
      </c>
      <c r="K6593">
        <f>IFERROR(VLOOKUP(G6593,Store_Map!$A$2:$I$100,6,FALSE),"")</f>
        <v>0</v>
      </c>
      <c r="L6593">
        <f>IFERROR(VLOOKUP(G6593,Store_Map!$A$2:$I$100,7,FALSE),"")</f>
        <v>0</v>
      </c>
      <c r="M6593">
        <f>IFERROR(VLOOKUP(G6593,Store_Map!$A$2:$I$100,8,FALSE),"")</f>
        <v>0</v>
      </c>
      <c r="N6593">
        <f t="shared" si="918"/>
        <v>0</v>
      </c>
      <c r="O6593" t="str">
        <f t="shared" si="919"/>
        <v>PASS</v>
      </c>
      <c r="P6593" t="str">
        <f t="shared" si="920"/>
        <v>PASS</v>
      </c>
      <c r="Q6593" t="str">
        <f t="shared" si="921"/>
        <v>PASS</v>
      </c>
      <c r="R6593" t="str">
        <f t="shared" si="922"/>
        <v>PASS</v>
      </c>
      <c r="S6593" t="str">
        <f t="shared" si="923"/>
        <v>PASS</v>
      </c>
      <c r="T6593">
        <f t="shared" si="924"/>
        <v>100</v>
      </c>
      <c r="U6593" t="str">
        <f t="shared" si="925"/>
        <v>Low</v>
      </c>
      <c r="V6593" t="str">
        <f t="shared" si="926"/>
        <v>Clean</v>
      </c>
    </row>
    <row r="6594" spans="1:22" x14ac:dyDescent="0.3">
      <c r="A6594" t="str">
        <f>Raw_Data!A6594</f>
        <v>26082515</v>
      </c>
      <c r="B6594">
        <f>Raw_Data!B6594</f>
        <v>45684</v>
      </c>
      <c r="C6594" t="str">
        <f>Raw_Data!C6594</f>
        <v>FIASP 100 UNIT/ML FLEXTOUCH</v>
      </c>
      <c r="D6594" t="str">
        <f>Raw_Data!D6594</f>
        <v>169320415</v>
      </c>
      <c r="E6594" t="str">
        <f>Raw_Data!E6594</f>
        <v>PEDERSEN, JENNIFER</v>
      </c>
      <c r="F6594" t="str">
        <f>Raw_Data!F6594</f>
        <v>1073606661</v>
      </c>
      <c r="G6594" t="str">
        <f>Raw_Data!H6594</f>
        <v>2</v>
      </c>
      <c r="H6594">
        <f>IFERROR(VLOOKUP(G6594,Store_Map!$A$2:$I$100,3,FALSE),"")</f>
        <v>0</v>
      </c>
      <c r="I6594">
        <f>IFERROR(VLOOKUP(G6594,Store_Map!$A$2:$I$100,4,FALSE),"")</f>
        <v>0</v>
      </c>
      <c r="J6594">
        <f>IFERROR(VLOOKUP(G6594,Store_Map!$A$2:$I$100,5,FALSE),"")</f>
        <v>0</v>
      </c>
      <c r="K6594">
        <f>IFERROR(VLOOKUP(G6594,Store_Map!$A$2:$I$100,6,FALSE),"")</f>
        <v>0</v>
      </c>
      <c r="L6594">
        <f>IFERROR(VLOOKUP(G6594,Store_Map!$A$2:$I$100,7,FALSE),"")</f>
        <v>0</v>
      </c>
      <c r="M6594">
        <f>IFERROR(VLOOKUP(G6594,Store_Map!$A$2:$I$100,8,FALSE),"")</f>
        <v>0</v>
      </c>
      <c r="N6594">
        <f t="shared" ref="N6594:N6657" si="927">COUNTBLANK(A6594:M6594)</f>
        <v>0</v>
      </c>
      <c r="O6594" t="str">
        <f t="shared" ref="O6594:O6657" si="928">IF(AND(F6594&lt;&gt;"",LEN(F6594)=10,ISNUMBER(--F6594)),"PASS","REVIEW")</f>
        <v>PASS</v>
      </c>
      <c r="P6594" t="str">
        <f t="shared" ref="P6594:P6657" si="929">IF(AND(D6594&lt;&gt;"",OR(LEN(D6594)=10,LEN(D6594)=11),ISNUMBER(--D6594)),"PASS","REVIEW")</f>
        <v>REVIEW</v>
      </c>
      <c r="Q6594" t="str">
        <f t="shared" ref="Q6594:Q6657" si="930">IF(H6594&lt;&gt;"","PASS","REVIEW")</f>
        <v>PASS</v>
      </c>
      <c r="R6594" t="str">
        <f t="shared" ref="R6594:R6657" si="931">IF(AND(I6594&lt;&gt;"",J6594&lt;&gt;"",K6594&lt;&gt;"",L6594&lt;&gt;"",M6594&lt;&gt;""),"PASS","REVIEW")</f>
        <v>PASS</v>
      </c>
      <c r="S6594" t="str">
        <f t="shared" ref="S6594:S6657" si="932">IF(OR(N6594&gt;0,O6594="REVIEW",P6594="REVIEW",Q6594="REVIEW",R6594="REVIEW"),"REVIEW","PASS")</f>
        <v>REVIEW</v>
      </c>
      <c r="T6594">
        <f t="shared" ref="T6594:T6657" si="933">MAX(0,100-(N6594*5)-IF(O6594="REVIEW",15,0)-IF(P6594="REVIEW",10,0)-IF(Q6594="REVIEW",10,0)-IF(R6594="REVIEW",20,0))</f>
        <v>90</v>
      </c>
      <c r="U6594" t="str">
        <f t="shared" ref="U6594:U6657" si="934">IF(T6594&gt;=90,"Low",IF(T6594&gt;=70,"Medium","High"))</f>
        <v>Low</v>
      </c>
      <c r="V6594" t="str">
        <f t="shared" ref="V6594:V6657" si="935">IF(N6594&gt;0,"Missing required fields",IF(O6594="REVIEW","Invalid provider NPI",IF(P6594="REVIEW","Invalid NDC",IF(Q6594="REVIEW","Store mapping incomplete",IF(R6594="REVIEW","Entity mapping incomplete","Clean")))))</f>
        <v>Invalid NDC</v>
      </c>
    </row>
    <row r="6595" spans="1:22" x14ac:dyDescent="0.3">
      <c r="A6595" t="str">
        <f>Raw_Data!A6595</f>
        <v>26085213</v>
      </c>
      <c r="B6595">
        <f>Raw_Data!B6595</f>
        <v>45684</v>
      </c>
      <c r="C6595" t="str">
        <f>Raw_Data!C6595</f>
        <v>HYDROCHLOROTHIAZIDE 12.5 MG</v>
      </c>
      <c r="D6595" t="str">
        <f>Raw_Data!D6595</f>
        <v>69315015510</v>
      </c>
      <c r="E6595" t="str">
        <f>Raw_Data!E6595</f>
        <v>BYNE, EDMUND</v>
      </c>
      <c r="F6595" t="str">
        <f>Raw_Data!F6595</f>
        <v>1033186648</v>
      </c>
      <c r="G6595" t="str">
        <f>Raw_Data!H6595</f>
        <v>2</v>
      </c>
      <c r="H6595">
        <f>IFERROR(VLOOKUP(G6595,Store_Map!$A$2:$I$100,3,FALSE),"")</f>
        <v>0</v>
      </c>
      <c r="I6595">
        <f>IFERROR(VLOOKUP(G6595,Store_Map!$A$2:$I$100,4,FALSE),"")</f>
        <v>0</v>
      </c>
      <c r="J6595">
        <f>IFERROR(VLOOKUP(G6595,Store_Map!$A$2:$I$100,5,FALSE),"")</f>
        <v>0</v>
      </c>
      <c r="K6595">
        <f>IFERROR(VLOOKUP(G6595,Store_Map!$A$2:$I$100,6,FALSE),"")</f>
        <v>0</v>
      </c>
      <c r="L6595">
        <f>IFERROR(VLOOKUP(G6595,Store_Map!$A$2:$I$100,7,FALSE),"")</f>
        <v>0</v>
      </c>
      <c r="M6595">
        <f>IFERROR(VLOOKUP(G6595,Store_Map!$A$2:$I$100,8,FALSE),"")</f>
        <v>0</v>
      </c>
      <c r="N6595">
        <f t="shared" si="927"/>
        <v>0</v>
      </c>
      <c r="O6595" t="str">
        <f t="shared" si="928"/>
        <v>PASS</v>
      </c>
      <c r="P6595" t="str">
        <f t="shared" si="929"/>
        <v>PASS</v>
      </c>
      <c r="Q6595" t="str">
        <f t="shared" si="930"/>
        <v>PASS</v>
      </c>
      <c r="R6595" t="str">
        <f t="shared" si="931"/>
        <v>PASS</v>
      </c>
      <c r="S6595" t="str">
        <f t="shared" si="932"/>
        <v>PASS</v>
      </c>
      <c r="T6595">
        <f t="shared" si="933"/>
        <v>100</v>
      </c>
      <c r="U6595" t="str">
        <f t="shared" si="934"/>
        <v>Low</v>
      </c>
      <c r="V6595" t="str">
        <f t="shared" si="935"/>
        <v>Clean</v>
      </c>
    </row>
    <row r="6596" spans="1:22" x14ac:dyDescent="0.3">
      <c r="A6596" t="str">
        <f>Raw_Data!A6596</f>
        <v>26085214</v>
      </c>
      <c r="B6596">
        <f>Raw_Data!B6596</f>
        <v>45684</v>
      </c>
      <c r="C6596" t="str">
        <f>Raw_Data!C6596</f>
        <v>UNIFINE PENTIPS  4MM 32G</v>
      </c>
      <c r="D6596" t="str">
        <f>Raw_Data!D6596</f>
        <v>8470354001</v>
      </c>
      <c r="E6596" t="str">
        <f>Raw_Data!E6596</f>
        <v>BYNE, EDMUND</v>
      </c>
      <c r="F6596" t="str">
        <f>Raw_Data!F6596</f>
        <v>1033186648</v>
      </c>
      <c r="G6596" t="str">
        <f>Raw_Data!H6596</f>
        <v>2</v>
      </c>
      <c r="H6596">
        <f>IFERROR(VLOOKUP(G6596,Store_Map!$A$2:$I$100,3,FALSE),"")</f>
        <v>0</v>
      </c>
      <c r="I6596">
        <f>IFERROR(VLOOKUP(G6596,Store_Map!$A$2:$I$100,4,FALSE),"")</f>
        <v>0</v>
      </c>
      <c r="J6596">
        <f>IFERROR(VLOOKUP(G6596,Store_Map!$A$2:$I$100,5,FALSE),"")</f>
        <v>0</v>
      </c>
      <c r="K6596">
        <f>IFERROR(VLOOKUP(G6596,Store_Map!$A$2:$I$100,6,FALSE),"")</f>
        <v>0</v>
      </c>
      <c r="L6596">
        <f>IFERROR(VLOOKUP(G6596,Store_Map!$A$2:$I$100,7,FALSE),"")</f>
        <v>0</v>
      </c>
      <c r="M6596">
        <f>IFERROR(VLOOKUP(G6596,Store_Map!$A$2:$I$100,8,FALSE),"")</f>
        <v>0</v>
      </c>
      <c r="N6596">
        <f t="shared" si="927"/>
        <v>0</v>
      </c>
      <c r="O6596" t="str">
        <f t="shared" si="928"/>
        <v>PASS</v>
      </c>
      <c r="P6596" t="str">
        <f t="shared" si="929"/>
        <v>PASS</v>
      </c>
      <c r="Q6596" t="str">
        <f t="shared" si="930"/>
        <v>PASS</v>
      </c>
      <c r="R6596" t="str">
        <f t="shared" si="931"/>
        <v>PASS</v>
      </c>
      <c r="S6596" t="str">
        <f t="shared" si="932"/>
        <v>PASS</v>
      </c>
      <c r="T6596">
        <f t="shared" si="933"/>
        <v>100</v>
      </c>
      <c r="U6596" t="str">
        <f t="shared" si="934"/>
        <v>Low</v>
      </c>
      <c r="V6596" t="str">
        <f t="shared" si="935"/>
        <v>Clean</v>
      </c>
    </row>
    <row r="6597" spans="1:22" x14ac:dyDescent="0.3">
      <c r="A6597" t="str">
        <f>Raw_Data!A6597</f>
        <v>26085215</v>
      </c>
      <c r="B6597">
        <f>Raw_Data!B6597</f>
        <v>45684</v>
      </c>
      <c r="C6597" t="str">
        <f>Raw_Data!C6597</f>
        <v>TAMSULOSIN HCL 0.4 MG CAPSU</v>
      </c>
      <c r="D6597" t="str">
        <f>Raw_Data!D6597</f>
        <v>65862059801</v>
      </c>
      <c r="E6597" t="str">
        <f>Raw_Data!E6597</f>
        <v>BYNE, EDMUND</v>
      </c>
      <c r="F6597" t="str">
        <f>Raw_Data!F6597</f>
        <v>1033186648</v>
      </c>
      <c r="G6597" t="str">
        <f>Raw_Data!H6597</f>
        <v>2</v>
      </c>
      <c r="H6597">
        <f>IFERROR(VLOOKUP(G6597,Store_Map!$A$2:$I$100,3,FALSE),"")</f>
        <v>0</v>
      </c>
      <c r="I6597">
        <f>IFERROR(VLOOKUP(G6597,Store_Map!$A$2:$I$100,4,FALSE),"")</f>
        <v>0</v>
      </c>
      <c r="J6597">
        <f>IFERROR(VLOOKUP(G6597,Store_Map!$A$2:$I$100,5,FALSE),"")</f>
        <v>0</v>
      </c>
      <c r="K6597">
        <f>IFERROR(VLOOKUP(G6597,Store_Map!$A$2:$I$100,6,FALSE),"")</f>
        <v>0</v>
      </c>
      <c r="L6597">
        <f>IFERROR(VLOOKUP(G6597,Store_Map!$A$2:$I$100,7,FALSE),"")</f>
        <v>0</v>
      </c>
      <c r="M6597">
        <f>IFERROR(VLOOKUP(G6597,Store_Map!$A$2:$I$100,8,FALSE),"")</f>
        <v>0</v>
      </c>
      <c r="N6597">
        <f t="shared" si="927"/>
        <v>0</v>
      </c>
      <c r="O6597" t="str">
        <f t="shared" si="928"/>
        <v>PASS</v>
      </c>
      <c r="P6597" t="str">
        <f t="shared" si="929"/>
        <v>PASS</v>
      </c>
      <c r="Q6597" t="str">
        <f t="shared" si="930"/>
        <v>PASS</v>
      </c>
      <c r="R6597" t="str">
        <f t="shared" si="931"/>
        <v>PASS</v>
      </c>
      <c r="S6597" t="str">
        <f t="shared" si="932"/>
        <v>PASS</v>
      </c>
      <c r="T6597">
        <f t="shared" si="933"/>
        <v>100</v>
      </c>
      <c r="U6597" t="str">
        <f t="shared" si="934"/>
        <v>Low</v>
      </c>
      <c r="V6597" t="str">
        <f t="shared" si="935"/>
        <v>Clean</v>
      </c>
    </row>
    <row r="6598" spans="1:22" x14ac:dyDescent="0.3">
      <c r="A6598" t="str">
        <f>Raw_Data!A6598</f>
        <v>26085216</v>
      </c>
      <c r="B6598">
        <f>Raw_Data!B6598</f>
        <v>45684</v>
      </c>
      <c r="C6598" t="str">
        <f>Raw_Data!C6598</f>
        <v>LINZESS 290 MCG CAPSULE</v>
      </c>
      <c r="D6598" t="str">
        <f>Raw_Data!D6598</f>
        <v>456120230</v>
      </c>
      <c r="E6598" t="str">
        <f>Raw_Data!E6598</f>
        <v>FORD, JAMES</v>
      </c>
      <c r="F6598" t="str">
        <f>Raw_Data!F6598</f>
        <v>1033117684</v>
      </c>
      <c r="G6598" t="str">
        <f>Raw_Data!H6598</f>
        <v>2</v>
      </c>
      <c r="H6598">
        <f>IFERROR(VLOOKUP(G6598,Store_Map!$A$2:$I$100,3,FALSE),"")</f>
        <v>0</v>
      </c>
      <c r="I6598">
        <f>IFERROR(VLOOKUP(G6598,Store_Map!$A$2:$I$100,4,FALSE),"")</f>
        <v>0</v>
      </c>
      <c r="J6598">
        <f>IFERROR(VLOOKUP(G6598,Store_Map!$A$2:$I$100,5,FALSE),"")</f>
        <v>0</v>
      </c>
      <c r="K6598">
        <f>IFERROR(VLOOKUP(G6598,Store_Map!$A$2:$I$100,6,FALSE),"")</f>
        <v>0</v>
      </c>
      <c r="L6598">
        <f>IFERROR(VLOOKUP(G6598,Store_Map!$A$2:$I$100,7,FALSE),"")</f>
        <v>0</v>
      </c>
      <c r="M6598">
        <f>IFERROR(VLOOKUP(G6598,Store_Map!$A$2:$I$100,8,FALSE),"")</f>
        <v>0</v>
      </c>
      <c r="N6598">
        <f t="shared" si="927"/>
        <v>0</v>
      </c>
      <c r="O6598" t="str">
        <f t="shared" si="928"/>
        <v>PASS</v>
      </c>
      <c r="P6598" t="str">
        <f t="shared" si="929"/>
        <v>REVIEW</v>
      </c>
      <c r="Q6598" t="str">
        <f t="shared" si="930"/>
        <v>PASS</v>
      </c>
      <c r="R6598" t="str">
        <f t="shared" si="931"/>
        <v>PASS</v>
      </c>
      <c r="S6598" t="str">
        <f t="shared" si="932"/>
        <v>REVIEW</v>
      </c>
      <c r="T6598">
        <f t="shared" si="933"/>
        <v>90</v>
      </c>
      <c r="U6598" t="str">
        <f t="shared" si="934"/>
        <v>Low</v>
      </c>
      <c r="V6598" t="str">
        <f t="shared" si="935"/>
        <v>Invalid NDC</v>
      </c>
    </row>
    <row r="6599" spans="1:22" x14ac:dyDescent="0.3">
      <c r="A6599" t="str">
        <f>Raw_Data!A6599</f>
        <v>26085217</v>
      </c>
      <c r="B6599">
        <f>Raw_Data!B6599</f>
        <v>45684</v>
      </c>
      <c r="C6599" t="str">
        <f>Raw_Data!C6599</f>
        <v>BUPROPION HCL XL 150 MG TAB</v>
      </c>
      <c r="D6599" t="str">
        <f>Raw_Data!D6599</f>
        <v>68180031906</v>
      </c>
      <c r="E6599" t="str">
        <f>Raw_Data!E6599</f>
        <v>FORD, JAMES</v>
      </c>
      <c r="F6599" t="str">
        <f>Raw_Data!F6599</f>
        <v>1033117684</v>
      </c>
      <c r="G6599" t="str">
        <f>Raw_Data!H6599</f>
        <v>2</v>
      </c>
      <c r="H6599">
        <f>IFERROR(VLOOKUP(G6599,Store_Map!$A$2:$I$100,3,FALSE),"")</f>
        <v>0</v>
      </c>
      <c r="I6599">
        <f>IFERROR(VLOOKUP(G6599,Store_Map!$A$2:$I$100,4,FALSE),"")</f>
        <v>0</v>
      </c>
      <c r="J6599">
        <f>IFERROR(VLOOKUP(G6599,Store_Map!$A$2:$I$100,5,FALSE),"")</f>
        <v>0</v>
      </c>
      <c r="K6599">
        <f>IFERROR(VLOOKUP(G6599,Store_Map!$A$2:$I$100,6,FALSE),"")</f>
        <v>0</v>
      </c>
      <c r="L6599">
        <f>IFERROR(VLOOKUP(G6599,Store_Map!$A$2:$I$100,7,FALSE),"")</f>
        <v>0</v>
      </c>
      <c r="M6599">
        <f>IFERROR(VLOOKUP(G6599,Store_Map!$A$2:$I$100,8,FALSE),"")</f>
        <v>0</v>
      </c>
      <c r="N6599">
        <f t="shared" si="927"/>
        <v>0</v>
      </c>
      <c r="O6599" t="str">
        <f t="shared" si="928"/>
        <v>PASS</v>
      </c>
      <c r="P6599" t="str">
        <f t="shared" si="929"/>
        <v>PASS</v>
      </c>
      <c r="Q6599" t="str">
        <f t="shared" si="930"/>
        <v>PASS</v>
      </c>
      <c r="R6599" t="str">
        <f t="shared" si="931"/>
        <v>PASS</v>
      </c>
      <c r="S6599" t="str">
        <f t="shared" si="932"/>
        <v>PASS</v>
      </c>
      <c r="T6599">
        <f t="shared" si="933"/>
        <v>100</v>
      </c>
      <c r="U6599" t="str">
        <f t="shared" si="934"/>
        <v>Low</v>
      </c>
      <c r="V6599" t="str">
        <f t="shared" si="935"/>
        <v>Clean</v>
      </c>
    </row>
    <row r="6600" spans="1:22" x14ac:dyDescent="0.3">
      <c r="A6600" t="str">
        <f>Raw_Data!A6600</f>
        <v>26085218</v>
      </c>
      <c r="B6600">
        <f>Raw_Data!B6600</f>
        <v>45684</v>
      </c>
      <c r="C6600" t="str">
        <f>Raw_Data!C6600</f>
        <v>*METAXALONE 800 MG TABLET</v>
      </c>
      <c r="D6600" t="str">
        <f>Raw_Data!D6600</f>
        <v>55111065001</v>
      </c>
      <c r="E6600" t="str">
        <f>Raw_Data!E6600</f>
        <v>SHERWOOD, BOZEMAN</v>
      </c>
      <c r="F6600" t="str">
        <f>Raw_Data!F6600</f>
        <v>1043325467</v>
      </c>
      <c r="G6600" t="str">
        <f>Raw_Data!H6600</f>
        <v>2</v>
      </c>
      <c r="H6600">
        <f>IFERROR(VLOOKUP(G6600,Store_Map!$A$2:$I$100,3,FALSE),"")</f>
        <v>0</v>
      </c>
      <c r="I6600">
        <f>IFERROR(VLOOKUP(G6600,Store_Map!$A$2:$I$100,4,FALSE),"")</f>
        <v>0</v>
      </c>
      <c r="J6600">
        <f>IFERROR(VLOOKUP(G6600,Store_Map!$A$2:$I$100,5,FALSE),"")</f>
        <v>0</v>
      </c>
      <c r="K6600">
        <f>IFERROR(VLOOKUP(G6600,Store_Map!$A$2:$I$100,6,FALSE),"")</f>
        <v>0</v>
      </c>
      <c r="L6600">
        <f>IFERROR(VLOOKUP(G6600,Store_Map!$A$2:$I$100,7,FALSE),"")</f>
        <v>0</v>
      </c>
      <c r="M6600">
        <f>IFERROR(VLOOKUP(G6600,Store_Map!$A$2:$I$100,8,FALSE),"")</f>
        <v>0</v>
      </c>
      <c r="N6600">
        <f t="shared" si="927"/>
        <v>0</v>
      </c>
      <c r="O6600" t="str">
        <f t="shared" si="928"/>
        <v>PASS</v>
      </c>
      <c r="P6600" t="str">
        <f t="shared" si="929"/>
        <v>PASS</v>
      </c>
      <c r="Q6600" t="str">
        <f t="shared" si="930"/>
        <v>PASS</v>
      </c>
      <c r="R6600" t="str">
        <f t="shared" si="931"/>
        <v>PASS</v>
      </c>
      <c r="S6600" t="str">
        <f t="shared" si="932"/>
        <v>PASS</v>
      </c>
      <c r="T6600">
        <f t="shared" si="933"/>
        <v>100</v>
      </c>
      <c r="U6600" t="str">
        <f t="shared" si="934"/>
        <v>Low</v>
      </c>
      <c r="V6600" t="str">
        <f t="shared" si="935"/>
        <v>Clean</v>
      </c>
    </row>
    <row r="6601" spans="1:22" x14ac:dyDescent="0.3">
      <c r="A6601" t="str">
        <f>Raw_Data!A6601</f>
        <v>26085211</v>
      </c>
      <c r="B6601">
        <f>Raw_Data!B6601</f>
        <v>45684</v>
      </c>
      <c r="C6601" t="str">
        <f>Raw_Data!C6601</f>
        <v>NOVOLOG 100 UNIT/ML FLEXPEN</v>
      </c>
      <c r="D6601" t="str">
        <f>Raw_Data!D6601</f>
        <v>169633910</v>
      </c>
      <c r="E6601" t="str">
        <f>Raw_Data!E6601</f>
        <v>PEDERSEN, JENNIFER</v>
      </c>
      <c r="F6601" t="str">
        <f>Raw_Data!F6601</f>
        <v>1073606661</v>
      </c>
      <c r="G6601" t="str">
        <f>Raw_Data!H6601</f>
        <v>2</v>
      </c>
      <c r="H6601">
        <f>IFERROR(VLOOKUP(G6601,Store_Map!$A$2:$I$100,3,FALSE),"")</f>
        <v>0</v>
      </c>
      <c r="I6601">
        <f>IFERROR(VLOOKUP(G6601,Store_Map!$A$2:$I$100,4,FALSE),"")</f>
        <v>0</v>
      </c>
      <c r="J6601">
        <f>IFERROR(VLOOKUP(G6601,Store_Map!$A$2:$I$100,5,FALSE),"")</f>
        <v>0</v>
      </c>
      <c r="K6601">
        <f>IFERROR(VLOOKUP(G6601,Store_Map!$A$2:$I$100,6,FALSE),"")</f>
        <v>0</v>
      </c>
      <c r="L6601">
        <f>IFERROR(VLOOKUP(G6601,Store_Map!$A$2:$I$100,7,FALSE),"")</f>
        <v>0</v>
      </c>
      <c r="M6601">
        <f>IFERROR(VLOOKUP(G6601,Store_Map!$A$2:$I$100,8,FALSE),"")</f>
        <v>0</v>
      </c>
      <c r="N6601">
        <f t="shared" si="927"/>
        <v>0</v>
      </c>
      <c r="O6601" t="str">
        <f t="shared" si="928"/>
        <v>PASS</v>
      </c>
      <c r="P6601" t="str">
        <f t="shared" si="929"/>
        <v>REVIEW</v>
      </c>
      <c r="Q6601" t="str">
        <f t="shared" si="930"/>
        <v>PASS</v>
      </c>
      <c r="R6601" t="str">
        <f t="shared" si="931"/>
        <v>PASS</v>
      </c>
      <c r="S6601" t="str">
        <f t="shared" si="932"/>
        <v>REVIEW</v>
      </c>
      <c r="T6601">
        <f t="shared" si="933"/>
        <v>90</v>
      </c>
      <c r="U6601" t="str">
        <f t="shared" si="934"/>
        <v>Low</v>
      </c>
      <c r="V6601" t="str">
        <f t="shared" si="935"/>
        <v>Invalid NDC</v>
      </c>
    </row>
    <row r="6602" spans="1:22" x14ac:dyDescent="0.3">
      <c r="A6602" t="str">
        <f>Raw_Data!A6602</f>
        <v>26085219</v>
      </c>
      <c r="B6602">
        <f>Raw_Data!B6602</f>
        <v>45684</v>
      </c>
      <c r="C6602" t="str">
        <f>Raw_Data!C6602</f>
        <v>IBUPROFEN 800 MG TABLET</v>
      </c>
      <c r="D6602" t="str">
        <f>Raw_Data!D6602</f>
        <v>65162046650</v>
      </c>
      <c r="E6602" t="str">
        <f>Raw_Data!E6602</f>
        <v>FORD, JAMES</v>
      </c>
      <c r="F6602" t="str">
        <f>Raw_Data!F6602</f>
        <v>1033117684</v>
      </c>
      <c r="G6602" t="str">
        <f>Raw_Data!H6602</f>
        <v>2</v>
      </c>
      <c r="H6602">
        <f>IFERROR(VLOOKUP(G6602,Store_Map!$A$2:$I$100,3,FALSE),"")</f>
        <v>0</v>
      </c>
      <c r="I6602">
        <f>IFERROR(VLOOKUP(G6602,Store_Map!$A$2:$I$100,4,FALSE),"")</f>
        <v>0</v>
      </c>
      <c r="J6602">
        <f>IFERROR(VLOOKUP(G6602,Store_Map!$A$2:$I$100,5,FALSE),"")</f>
        <v>0</v>
      </c>
      <c r="K6602">
        <f>IFERROR(VLOOKUP(G6602,Store_Map!$A$2:$I$100,6,FALSE),"")</f>
        <v>0</v>
      </c>
      <c r="L6602">
        <f>IFERROR(VLOOKUP(G6602,Store_Map!$A$2:$I$100,7,FALSE),"")</f>
        <v>0</v>
      </c>
      <c r="M6602">
        <f>IFERROR(VLOOKUP(G6602,Store_Map!$A$2:$I$100,8,FALSE),"")</f>
        <v>0</v>
      </c>
      <c r="N6602">
        <f t="shared" si="927"/>
        <v>0</v>
      </c>
      <c r="O6602" t="str">
        <f t="shared" si="928"/>
        <v>PASS</v>
      </c>
      <c r="P6602" t="str">
        <f t="shared" si="929"/>
        <v>PASS</v>
      </c>
      <c r="Q6602" t="str">
        <f t="shared" si="930"/>
        <v>PASS</v>
      </c>
      <c r="R6602" t="str">
        <f t="shared" si="931"/>
        <v>PASS</v>
      </c>
      <c r="S6602" t="str">
        <f t="shared" si="932"/>
        <v>PASS</v>
      </c>
      <c r="T6602">
        <f t="shared" si="933"/>
        <v>100</v>
      </c>
      <c r="U6602" t="str">
        <f t="shared" si="934"/>
        <v>Low</v>
      </c>
      <c r="V6602" t="str">
        <f t="shared" si="935"/>
        <v>Clean</v>
      </c>
    </row>
    <row r="6603" spans="1:22" x14ac:dyDescent="0.3">
      <c r="A6603" t="str">
        <f>Raw_Data!A6603</f>
        <v>26085212</v>
      </c>
      <c r="B6603">
        <f>Raw_Data!B6603</f>
        <v>45684</v>
      </c>
      <c r="C6603" t="str">
        <f>Raw_Data!C6603</f>
        <v>OZEMPIC 1 MG/DOSE (4 MG/3 M</v>
      </c>
      <c r="D6603" t="str">
        <f>Raw_Data!D6603</f>
        <v>169413013</v>
      </c>
      <c r="E6603" t="str">
        <f>Raw_Data!E6603</f>
        <v>PEDERSEN, JENNIFER</v>
      </c>
      <c r="F6603" t="str">
        <f>Raw_Data!F6603</f>
        <v>1073606661</v>
      </c>
      <c r="G6603" t="str">
        <f>Raw_Data!H6603</f>
        <v>2</v>
      </c>
      <c r="H6603">
        <f>IFERROR(VLOOKUP(G6603,Store_Map!$A$2:$I$100,3,FALSE),"")</f>
        <v>0</v>
      </c>
      <c r="I6603">
        <f>IFERROR(VLOOKUP(G6603,Store_Map!$A$2:$I$100,4,FALSE),"")</f>
        <v>0</v>
      </c>
      <c r="J6603">
        <f>IFERROR(VLOOKUP(G6603,Store_Map!$A$2:$I$100,5,FALSE),"")</f>
        <v>0</v>
      </c>
      <c r="K6603">
        <f>IFERROR(VLOOKUP(G6603,Store_Map!$A$2:$I$100,6,FALSE),"")</f>
        <v>0</v>
      </c>
      <c r="L6603">
        <f>IFERROR(VLOOKUP(G6603,Store_Map!$A$2:$I$100,7,FALSE),"")</f>
        <v>0</v>
      </c>
      <c r="M6603">
        <f>IFERROR(VLOOKUP(G6603,Store_Map!$A$2:$I$100,8,FALSE),"")</f>
        <v>0</v>
      </c>
      <c r="N6603">
        <f t="shared" si="927"/>
        <v>0</v>
      </c>
      <c r="O6603" t="str">
        <f t="shared" si="928"/>
        <v>PASS</v>
      </c>
      <c r="P6603" t="str">
        <f t="shared" si="929"/>
        <v>REVIEW</v>
      </c>
      <c r="Q6603" t="str">
        <f t="shared" si="930"/>
        <v>PASS</v>
      </c>
      <c r="R6603" t="str">
        <f t="shared" si="931"/>
        <v>PASS</v>
      </c>
      <c r="S6603" t="str">
        <f t="shared" si="932"/>
        <v>REVIEW</v>
      </c>
      <c r="T6603">
        <f t="shared" si="933"/>
        <v>90</v>
      </c>
      <c r="U6603" t="str">
        <f t="shared" si="934"/>
        <v>Low</v>
      </c>
      <c r="V6603" t="str">
        <f t="shared" si="935"/>
        <v>Invalid NDC</v>
      </c>
    </row>
    <row r="6604" spans="1:22" x14ac:dyDescent="0.3">
      <c r="A6604" t="str">
        <f>Raw_Data!A6604</f>
        <v>26085222</v>
      </c>
      <c r="B6604">
        <f>Raw_Data!B6604</f>
        <v>45684</v>
      </c>
      <c r="C6604" t="str">
        <f>Raw_Data!C6604</f>
        <v>LOSARTAN POTASSIUM 25 MG TA</v>
      </c>
      <c r="D6604" t="str">
        <f>Raw_Data!D6604</f>
        <v>65862020199</v>
      </c>
      <c r="E6604" t="str">
        <f>Raw_Data!E6604</f>
        <v>FORD, JAMES</v>
      </c>
      <c r="F6604" t="str">
        <f>Raw_Data!F6604</f>
        <v>1033117684</v>
      </c>
      <c r="G6604" t="str">
        <f>Raw_Data!H6604</f>
        <v>2</v>
      </c>
      <c r="H6604">
        <f>IFERROR(VLOOKUP(G6604,Store_Map!$A$2:$I$100,3,FALSE),"")</f>
        <v>0</v>
      </c>
      <c r="I6604">
        <f>IFERROR(VLOOKUP(G6604,Store_Map!$A$2:$I$100,4,FALSE),"")</f>
        <v>0</v>
      </c>
      <c r="J6604">
        <f>IFERROR(VLOOKUP(G6604,Store_Map!$A$2:$I$100,5,FALSE),"")</f>
        <v>0</v>
      </c>
      <c r="K6604">
        <f>IFERROR(VLOOKUP(G6604,Store_Map!$A$2:$I$100,6,FALSE),"")</f>
        <v>0</v>
      </c>
      <c r="L6604">
        <f>IFERROR(VLOOKUP(G6604,Store_Map!$A$2:$I$100,7,FALSE),"")</f>
        <v>0</v>
      </c>
      <c r="M6604">
        <f>IFERROR(VLOOKUP(G6604,Store_Map!$A$2:$I$100,8,FALSE),"")</f>
        <v>0</v>
      </c>
      <c r="N6604">
        <f t="shared" si="927"/>
        <v>0</v>
      </c>
      <c r="O6604" t="str">
        <f t="shared" si="928"/>
        <v>PASS</v>
      </c>
      <c r="P6604" t="str">
        <f t="shared" si="929"/>
        <v>PASS</v>
      </c>
      <c r="Q6604" t="str">
        <f t="shared" si="930"/>
        <v>PASS</v>
      </c>
      <c r="R6604" t="str">
        <f t="shared" si="931"/>
        <v>PASS</v>
      </c>
      <c r="S6604" t="str">
        <f t="shared" si="932"/>
        <v>PASS</v>
      </c>
      <c r="T6604">
        <f t="shared" si="933"/>
        <v>100</v>
      </c>
      <c r="U6604" t="str">
        <f t="shared" si="934"/>
        <v>Low</v>
      </c>
      <c r="V6604" t="str">
        <f t="shared" si="935"/>
        <v>Clean</v>
      </c>
    </row>
    <row r="6605" spans="1:22" x14ac:dyDescent="0.3">
      <c r="A6605" t="str">
        <f>Raw_Data!A6605</f>
        <v>26081621</v>
      </c>
      <c r="B6605">
        <f>Raw_Data!B6605</f>
        <v>45684</v>
      </c>
      <c r="C6605" t="str">
        <f>Raw_Data!C6605</f>
        <v>*METOPROLOL SUCC ER 25 MG T</v>
      </c>
      <c r="D6605" t="str">
        <f>Raw_Data!D6605</f>
        <v>378459577</v>
      </c>
      <c r="E6605" t="str">
        <f>Raw_Data!E6605</f>
        <v>RHODES, MARC</v>
      </c>
      <c r="F6605" t="str">
        <f>Raw_Data!F6605</f>
        <v>1487865754</v>
      </c>
      <c r="G6605" t="str">
        <f>Raw_Data!H6605</f>
        <v>2</v>
      </c>
      <c r="H6605">
        <f>IFERROR(VLOOKUP(G6605,Store_Map!$A$2:$I$100,3,FALSE),"")</f>
        <v>0</v>
      </c>
      <c r="I6605">
        <f>IFERROR(VLOOKUP(G6605,Store_Map!$A$2:$I$100,4,FALSE),"")</f>
        <v>0</v>
      </c>
      <c r="J6605">
        <f>IFERROR(VLOOKUP(G6605,Store_Map!$A$2:$I$100,5,FALSE),"")</f>
        <v>0</v>
      </c>
      <c r="K6605">
        <f>IFERROR(VLOOKUP(G6605,Store_Map!$A$2:$I$100,6,FALSE),"")</f>
        <v>0</v>
      </c>
      <c r="L6605">
        <f>IFERROR(VLOOKUP(G6605,Store_Map!$A$2:$I$100,7,FALSE),"")</f>
        <v>0</v>
      </c>
      <c r="M6605">
        <f>IFERROR(VLOOKUP(G6605,Store_Map!$A$2:$I$100,8,FALSE),"")</f>
        <v>0</v>
      </c>
      <c r="N6605">
        <f t="shared" si="927"/>
        <v>0</v>
      </c>
      <c r="O6605" t="str">
        <f t="shared" si="928"/>
        <v>PASS</v>
      </c>
      <c r="P6605" t="str">
        <f t="shared" si="929"/>
        <v>REVIEW</v>
      </c>
      <c r="Q6605" t="str">
        <f t="shared" si="930"/>
        <v>PASS</v>
      </c>
      <c r="R6605" t="str">
        <f t="shared" si="931"/>
        <v>PASS</v>
      </c>
      <c r="S6605" t="str">
        <f t="shared" si="932"/>
        <v>REVIEW</v>
      </c>
      <c r="T6605">
        <f t="shared" si="933"/>
        <v>90</v>
      </c>
      <c r="U6605" t="str">
        <f t="shared" si="934"/>
        <v>Low</v>
      </c>
      <c r="V6605" t="str">
        <f t="shared" si="935"/>
        <v>Invalid NDC</v>
      </c>
    </row>
    <row r="6606" spans="1:22" x14ac:dyDescent="0.3">
      <c r="A6606" t="str">
        <f>Raw_Data!A6606</f>
        <v>26083726</v>
      </c>
      <c r="B6606">
        <f>Raw_Data!B6606</f>
        <v>45684</v>
      </c>
      <c r="C6606" t="str">
        <f>Raw_Data!C6606</f>
        <v>OMEPRAZOLE DR 40 MG CAPSULE</v>
      </c>
      <c r="D6606" t="str">
        <f>Raw_Data!D6606</f>
        <v>57237016250</v>
      </c>
      <c r="E6606" t="str">
        <f>Raw_Data!E6606</f>
        <v>FORD, JAMES</v>
      </c>
      <c r="F6606" t="str">
        <f>Raw_Data!F6606</f>
        <v>1033117684</v>
      </c>
      <c r="G6606" t="str">
        <f>Raw_Data!H6606</f>
        <v>2</v>
      </c>
      <c r="H6606">
        <f>IFERROR(VLOOKUP(G6606,Store_Map!$A$2:$I$100,3,FALSE),"")</f>
        <v>0</v>
      </c>
      <c r="I6606">
        <f>IFERROR(VLOOKUP(G6606,Store_Map!$A$2:$I$100,4,FALSE),"")</f>
        <v>0</v>
      </c>
      <c r="J6606">
        <f>IFERROR(VLOOKUP(G6606,Store_Map!$A$2:$I$100,5,FALSE),"")</f>
        <v>0</v>
      </c>
      <c r="K6606">
        <f>IFERROR(VLOOKUP(G6606,Store_Map!$A$2:$I$100,6,FALSE),"")</f>
        <v>0</v>
      </c>
      <c r="L6606">
        <f>IFERROR(VLOOKUP(G6606,Store_Map!$A$2:$I$100,7,FALSE),"")</f>
        <v>0</v>
      </c>
      <c r="M6606">
        <f>IFERROR(VLOOKUP(G6606,Store_Map!$A$2:$I$100,8,FALSE),"")</f>
        <v>0</v>
      </c>
      <c r="N6606">
        <f t="shared" si="927"/>
        <v>0</v>
      </c>
      <c r="O6606" t="str">
        <f t="shared" si="928"/>
        <v>PASS</v>
      </c>
      <c r="P6606" t="str">
        <f t="shared" si="929"/>
        <v>PASS</v>
      </c>
      <c r="Q6606" t="str">
        <f t="shared" si="930"/>
        <v>PASS</v>
      </c>
      <c r="R6606" t="str">
        <f t="shared" si="931"/>
        <v>PASS</v>
      </c>
      <c r="S6606" t="str">
        <f t="shared" si="932"/>
        <v>PASS</v>
      </c>
      <c r="T6606">
        <f t="shared" si="933"/>
        <v>100</v>
      </c>
      <c r="U6606" t="str">
        <f t="shared" si="934"/>
        <v>Low</v>
      </c>
      <c r="V6606" t="str">
        <f t="shared" si="935"/>
        <v>Clean</v>
      </c>
    </row>
    <row r="6607" spans="1:22" x14ac:dyDescent="0.3">
      <c r="A6607" t="str">
        <f>Raw_Data!A6607</f>
        <v>26074385</v>
      </c>
      <c r="B6607">
        <f>Raw_Data!B6607</f>
        <v>45684</v>
      </c>
      <c r="C6607" t="str">
        <f>Raw_Data!C6607</f>
        <v>*ALBUTEROL HFA 90 MCG INHAL</v>
      </c>
      <c r="D6607" t="str">
        <f>Raw_Data!D6607</f>
        <v>68180096301</v>
      </c>
      <c r="E6607" t="str">
        <f>Raw_Data!E6607</f>
        <v>FORD, JAMES</v>
      </c>
      <c r="F6607" t="str">
        <f>Raw_Data!F6607</f>
        <v>1033117684</v>
      </c>
      <c r="G6607" t="str">
        <f>Raw_Data!H6607</f>
        <v>2</v>
      </c>
      <c r="H6607">
        <f>IFERROR(VLOOKUP(G6607,Store_Map!$A$2:$I$100,3,FALSE),"")</f>
        <v>0</v>
      </c>
      <c r="I6607">
        <f>IFERROR(VLOOKUP(G6607,Store_Map!$A$2:$I$100,4,FALSE),"")</f>
        <v>0</v>
      </c>
      <c r="J6607">
        <f>IFERROR(VLOOKUP(G6607,Store_Map!$A$2:$I$100,5,FALSE),"")</f>
        <v>0</v>
      </c>
      <c r="K6607">
        <f>IFERROR(VLOOKUP(G6607,Store_Map!$A$2:$I$100,6,FALSE),"")</f>
        <v>0</v>
      </c>
      <c r="L6607">
        <f>IFERROR(VLOOKUP(G6607,Store_Map!$A$2:$I$100,7,FALSE),"")</f>
        <v>0</v>
      </c>
      <c r="M6607">
        <f>IFERROR(VLOOKUP(G6607,Store_Map!$A$2:$I$100,8,FALSE),"")</f>
        <v>0</v>
      </c>
      <c r="N6607">
        <f t="shared" si="927"/>
        <v>0</v>
      </c>
      <c r="O6607" t="str">
        <f t="shared" si="928"/>
        <v>PASS</v>
      </c>
      <c r="P6607" t="str">
        <f t="shared" si="929"/>
        <v>PASS</v>
      </c>
      <c r="Q6607" t="str">
        <f t="shared" si="930"/>
        <v>PASS</v>
      </c>
      <c r="R6607" t="str">
        <f t="shared" si="931"/>
        <v>PASS</v>
      </c>
      <c r="S6607" t="str">
        <f t="shared" si="932"/>
        <v>PASS</v>
      </c>
      <c r="T6607">
        <f t="shared" si="933"/>
        <v>100</v>
      </c>
      <c r="U6607" t="str">
        <f t="shared" si="934"/>
        <v>Low</v>
      </c>
      <c r="V6607" t="str">
        <f t="shared" si="935"/>
        <v>Clean</v>
      </c>
    </row>
    <row r="6608" spans="1:22" x14ac:dyDescent="0.3">
      <c r="A6608" t="str">
        <f>Raw_Data!A6608</f>
        <v>26078765</v>
      </c>
      <c r="B6608">
        <f>Raw_Data!B6608</f>
        <v>45684</v>
      </c>
      <c r="C6608" t="str">
        <f>Raw_Data!C6608</f>
        <v>GABAPENTIN 300 MG CAPSULE</v>
      </c>
      <c r="D6608" t="str">
        <f>Raw_Data!D6608</f>
        <v>50228018010</v>
      </c>
      <c r="E6608" t="str">
        <f>Raw_Data!E6608</f>
        <v>FORD, JAMES</v>
      </c>
      <c r="F6608" t="str">
        <f>Raw_Data!F6608</f>
        <v>1033117684</v>
      </c>
      <c r="G6608" t="str">
        <f>Raw_Data!H6608</f>
        <v>2</v>
      </c>
      <c r="H6608">
        <f>IFERROR(VLOOKUP(G6608,Store_Map!$A$2:$I$100,3,FALSE),"")</f>
        <v>0</v>
      </c>
      <c r="I6608">
        <f>IFERROR(VLOOKUP(G6608,Store_Map!$A$2:$I$100,4,FALSE),"")</f>
        <v>0</v>
      </c>
      <c r="J6608">
        <f>IFERROR(VLOOKUP(G6608,Store_Map!$A$2:$I$100,5,FALSE),"")</f>
        <v>0</v>
      </c>
      <c r="K6608">
        <f>IFERROR(VLOOKUP(G6608,Store_Map!$A$2:$I$100,6,FALSE),"")</f>
        <v>0</v>
      </c>
      <c r="L6608">
        <f>IFERROR(VLOOKUP(G6608,Store_Map!$A$2:$I$100,7,FALSE),"")</f>
        <v>0</v>
      </c>
      <c r="M6608">
        <f>IFERROR(VLOOKUP(G6608,Store_Map!$A$2:$I$100,8,FALSE),"")</f>
        <v>0</v>
      </c>
      <c r="N6608">
        <f t="shared" si="927"/>
        <v>0</v>
      </c>
      <c r="O6608" t="str">
        <f t="shared" si="928"/>
        <v>PASS</v>
      </c>
      <c r="P6608" t="str">
        <f t="shared" si="929"/>
        <v>PASS</v>
      </c>
      <c r="Q6608" t="str">
        <f t="shared" si="930"/>
        <v>PASS</v>
      </c>
      <c r="R6608" t="str">
        <f t="shared" si="931"/>
        <v>PASS</v>
      </c>
      <c r="S6608" t="str">
        <f t="shared" si="932"/>
        <v>PASS</v>
      </c>
      <c r="T6608">
        <f t="shared" si="933"/>
        <v>100</v>
      </c>
      <c r="U6608" t="str">
        <f t="shared" si="934"/>
        <v>Low</v>
      </c>
      <c r="V6608" t="str">
        <f t="shared" si="935"/>
        <v>Clean</v>
      </c>
    </row>
    <row r="6609" spans="1:22" x14ac:dyDescent="0.3">
      <c r="A6609" t="str">
        <f>Raw_Data!A6609</f>
        <v>26073023</v>
      </c>
      <c r="B6609">
        <f>Raw_Data!B6609</f>
        <v>45684</v>
      </c>
      <c r="C6609" t="str">
        <f>Raw_Data!C6609</f>
        <v>LOSARTAN POTASSIUM 50 MG TA</v>
      </c>
      <c r="D6609" t="str">
        <f>Raw_Data!D6609</f>
        <v>65862020299</v>
      </c>
      <c r="E6609" t="str">
        <f>Raw_Data!E6609</f>
        <v>FORD, JAMES</v>
      </c>
      <c r="F6609" t="str">
        <f>Raw_Data!F6609</f>
        <v>1033117684</v>
      </c>
      <c r="G6609" t="str">
        <f>Raw_Data!H6609</f>
        <v>2</v>
      </c>
      <c r="H6609">
        <f>IFERROR(VLOOKUP(G6609,Store_Map!$A$2:$I$100,3,FALSE),"")</f>
        <v>0</v>
      </c>
      <c r="I6609">
        <f>IFERROR(VLOOKUP(G6609,Store_Map!$A$2:$I$100,4,FALSE),"")</f>
        <v>0</v>
      </c>
      <c r="J6609">
        <f>IFERROR(VLOOKUP(G6609,Store_Map!$A$2:$I$100,5,FALSE),"")</f>
        <v>0</v>
      </c>
      <c r="K6609">
        <f>IFERROR(VLOOKUP(G6609,Store_Map!$A$2:$I$100,6,FALSE),"")</f>
        <v>0</v>
      </c>
      <c r="L6609">
        <f>IFERROR(VLOOKUP(G6609,Store_Map!$A$2:$I$100,7,FALSE),"")</f>
        <v>0</v>
      </c>
      <c r="M6609">
        <f>IFERROR(VLOOKUP(G6609,Store_Map!$A$2:$I$100,8,FALSE),"")</f>
        <v>0</v>
      </c>
      <c r="N6609">
        <f t="shared" si="927"/>
        <v>0</v>
      </c>
      <c r="O6609" t="str">
        <f t="shared" si="928"/>
        <v>PASS</v>
      </c>
      <c r="P6609" t="str">
        <f t="shared" si="929"/>
        <v>PASS</v>
      </c>
      <c r="Q6609" t="str">
        <f t="shared" si="930"/>
        <v>PASS</v>
      </c>
      <c r="R6609" t="str">
        <f t="shared" si="931"/>
        <v>PASS</v>
      </c>
      <c r="S6609" t="str">
        <f t="shared" si="932"/>
        <v>PASS</v>
      </c>
      <c r="T6609">
        <f t="shared" si="933"/>
        <v>100</v>
      </c>
      <c r="U6609" t="str">
        <f t="shared" si="934"/>
        <v>Low</v>
      </c>
      <c r="V6609" t="str">
        <f t="shared" si="935"/>
        <v>Clean</v>
      </c>
    </row>
    <row r="6610" spans="1:22" x14ac:dyDescent="0.3">
      <c r="A6610" t="str">
        <f>Raw_Data!A6610</f>
        <v>26081834</v>
      </c>
      <c r="B6610">
        <f>Raw_Data!B6610</f>
        <v>45684</v>
      </c>
      <c r="C6610" t="str">
        <f>Raw_Data!C6610</f>
        <v>BIKTARVY 50-200-25 MG TABLE</v>
      </c>
      <c r="D6610" t="str">
        <f>Raw_Data!D6610</f>
        <v>61958250101</v>
      </c>
      <c r="E6610" t="str">
        <f>Raw_Data!E6610</f>
        <v>GONZALEZ, ANDREA</v>
      </c>
      <c r="F6610" t="str">
        <f>Raw_Data!F6610</f>
        <v>1336176403</v>
      </c>
      <c r="G6610" t="str">
        <f>Raw_Data!H6610</f>
        <v>2</v>
      </c>
      <c r="H6610">
        <f>IFERROR(VLOOKUP(G6610,Store_Map!$A$2:$I$100,3,FALSE),"")</f>
        <v>0</v>
      </c>
      <c r="I6610">
        <f>IFERROR(VLOOKUP(G6610,Store_Map!$A$2:$I$100,4,FALSE),"")</f>
        <v>0</v>
      </c>
      <c r="J6610">
        <f>IFERROR(VLOOKUP(G6610,Store_Map!$A$2:$I$100,5,FALSE),"")</f>
        <v>0</v>
      </c>
      <c r="K6610">
        <f>IFERROR(VLOOKUP(G6610,Store_Map!$A$2:$I$100,6,FALSE),"")</f>
        <v>0</v>
      </c>
      <c r="L6610">
        <f>IFERROR(VLOOKUP(G6610,Store_Map!$A$2:$I$100,7,FALSE),"")</f>
        <v>0</v>
      </c>
      <c r="M6610">
        <f>IFERROR(VLOOKUP(G6610,Store_Map!$A$2:$I$100,8,FALSE),"")</f>
        <v>0</v>
      </c>
      <c r="N6610">
        <f t="shared" si="927"/>
        <v>0</v>
      </c>
      <c r="O6610" t="str">
        <f t="shared" si="928"/>
        <v>PASS</v>
      </c>
      <c r="P6610" t="str">
        <f t="shared" si="929"/>
        <v>PASS</v>
      </c>
      <c r="Q6610" t="str">
        <f t="shared" si="930"/>
        <v>PASS</v>
      </c>
      <c r="R6610" t="str">
        <f t="shared" si="931"/>
        <v>PASS</v>
      </c>
      <c r="S6610" t="str">
        <f t="shared" si="932"/>
        <v>PASS</v>
      </c>
      <c r="T6610">
        <f t="shared" si="933"/>
        <v>100</v>
      </c>
      <c r="U6610" t="str">
        <f t="shared" si="934"/>
        <v>Low</v>
      </c>
      <c r="V6610" t="str">
        <f t="shared" si="935"/>
        <v>Clean</v>
      </c>
    </row>
    <row r="6611" spans="1:22" x14ac:dyDescent="0.3">
      <c r="A6611" t="str">
        <f>Raw_Data!A6611</f>
        <v>26081315</v>
      </c>
      <c r="B6611">
        <f>Raw_Data!B6611</f>
        <v>45684</v>
      </c>
      <c r="C6611" t="str">
        <f>Raw_Data!C6611</f>
        <v>LOSARTAN POTASSIUM 25 MG TA</v>
      </c>
      <c r="D6611" t="str">
        <f>Raw_Data!D6611</f>
        <v>65862020199</v>
      </c>
      <c r="E6611" t="str">
        <f>Raw_Data!E6611</f>
        <v>FORD, JAMES</v>
      </c>
      <c r="F6611" t="str">
        <f>Raw_Data!F6611</f>
        <v>1033117684</v>
      </c>
      <c r="G6611" t="str">
        <f>Raw_Data!H6611</f>
        <v>2</v>
      </c>
      <c r="H6611">
        <f>IFERROR(VLOOKUP(G6611,Store_Map!$A$2:$I$100,3,FALSE),"")</f>
        <v>0</v>
      </c>
      <c r="I6611">
        <f>IFERROR(VLOOKUP(G6611,Store_Map!$A$2:$I$100,4,FALSE),"")</f>
        <v>0</v>
      </c>
      <c r="J6611">
        <f>IFERROR(VLOOKUP(G6611,Store_Map!$A$2:$I$100,5,FALSE),"")</f>
        <v>0</v>
      </c>
      <c r="K6611">
        <f>IFERROR(VLOOKUP(G6611,Store_Map!$A$2:$I$100,6,FALSE),"")</f>
        <v>0</v>
      </c>
      <c r="L6611">
        <f>IFERROR(VLOOKUP(G6611,Store_Map!$A$2:$I$100,7,FALSE),"")</f>
        <v>0</v>
      </c>
      <c r="M6611">
        <f>IFERROR(VLOOKUP(G6611,Store_Map!$A$2:$I$100,8,FALSE),"")</f>
        <v>0</v>
      </c>
      <c r="N6611">
        <f t="shared" si="927"/>
        <v>0</v>
      </c>
      <c r="O6611" t="str">
        <f t="shared" si="928"/>
        <v>PASS</v>
      </c>
      <c r="P6611" t="str">
        <f t="shared" si="929"/>
        <v>PASS</v>
      </c>
      <c r="Q6611" t="str">
        <f t="shared" si="930"/>
        <v>PASS</v>
      </c>
      <c r="R6611" t="str">
        <f t="shared" si="931"/>
        <v>PASS</v>
      </c>
      <c r="S6611" t="str">
        <f t="shared" si="932"/>
        <v>PASS</v>
      </c>
      <c r="T6611">
        <f t="shared" si="933"/>
        <v>100</v>
      </c>
      <c r="U6611" t="str">
        <f t="shared" si="934"/>
        <v>Low</v>
      </c>
      <c r="V6611" t="str">
        <f t="shared" si="935"/>
        <v>Clean</v>
      </c>
    </row>
    <row r="6612" spans="1:22" x14ac:dyDescent="0.3">
      <c r="A6612" t="str">
        <f>Raw_Data!A6612</f>
        <v>26081312</v>
      </c>
      <c r="B6612">
        <f>Raw_Data!B6612</f>
        <v>45684</v>
      </c>
      <c r="C6612" t="str">
        <f>Raw_Data!C6612</f>
        <v>METFORMIN HCL 500 MG TABLET</v>
      </c>
      <c r="D6612" t="str">
        <f>Raw_Data!D6612</f>
        <v>65862000899</v>
      </c>
      <c r="E6612" t="str">
        <f>Raw_Data!E6612</f>
        <v>FORD, JAMES</v>
      </c>
      <c r="F6612" t="str">
        <f>Raw_Data!F6612</f>
        <v>1033117684</v>
      </c>
      <c r="G6612" t="str">
        <f>Raw_Data!H6612</f>
        <v>2</v>
      </c>
      <c r="H6612">
        <f>IFERROR(VLOOKUP(G6612,Store_Map!$A$2:$I$100,3,FALSE),"")</f>
        <v>0</v>
      </c>
      <c r="I6612">
        <f>IFERROR(VLOOKUP(G6612,Store_Map!$A$2:$I$100,4,FALSE),"")</f>
        <v>0</v>
      </c>
      <c r="J6612">
        <f>IFERROR(VLOOKUP(G6612,Store_Map!$A$2:$I$100,5,FALSE),"")</f>
        <v>0</v>
      </c>
      <c r="K6612">
        <f>IFERROR(VLOOKUP(G6612,Store_Map!$A$2:$I$100,6,FALSE),"")</f>
        <v>0</v>
      </c>
      <c r="L6612">
        <f>IFERROR(VLOOKUP(G6612,Store_Map!$A$2:$I$100,7,FALSE),"")</f>
        <v>0</v>
      </c>
      <c r="M6612">
        <f>IFERROR(VLOOKUP(G6612,Store_Map!$A$2:$I$100,8,FALSE),"")</f>
        <v>0</v>
      </c>
      <c r="N6612">
        <f t="shared" si="927"/>
        <v>0</v>
      </c>
      <c r="O6612" t="str">
        <f t="shared" si="928"/>
        <v>PASS</v>
      </c>
      <c r="P6612" t="str">
        <f t="shared" si="929"/>
        <v>PASS</v>
      </c>
      <c r="Q6612" t="str">
        <f t="shared" si="930"/>
        <v>PASS</v>
      </c>
      <c r="R6612" t="str">
        <f t="shared" si="931"/>
        <v>PASS</v>
      </c>
      <c r="S6612" t="str">
        <f t="shared" si="932"/>
        <v>PASS</v>
      </c>
      <c r="T6612">
        <f t="shared" si="933"/>
        <v>100</v>
      </c>
      <c r="U6612" t="str">
        <f t="shared" si="934"/>
        <v>Low</v>
      </c>
      <c r="V6612" t="str">
        <f t="shared" si="935"/>
        <v>Clean</v>
      </c>
    </row>
    <row r="6613" spans="1:22" x14ac:dyDescent="0.3">
      <c r="A6613" t="str">
        <f>Raw_Data!A6613</f>
        <v>26081313</v>
      </c>
      <c r="B6613">
        <f>Raw_Data!B6613</f>
        <v>45684</v>
      </c>
      <c r="C6613" t="str">
        <f>Raw_Data!C6613</f>
        <v>HYDROCHLOROTHIAZIDE 12.5 MG</v>
      </c>
      <c r="D6613" t="str">
        <f>Raw_Data!D6613</f>
        <v>69315015510</v>
      </c>
      <c r="E6613" t="str">
        <f>Raw_Data!E6613</f>
        <v>FORD, JAMES</v>
      </c>
      <c r="F6613" t="str">
        <f>Raw_Data!F6613</f>
        <v>1033117684</v>
      </c>
      <c r="G6613" t="str">
        <f>Raw_Data!H6613</f>
        <v>2</v>
      </c>
      <c r="H6613">
        <f>IFERROR(VLOOKUP(G6613,Store_Map!$A$2:$I$100,3,FALSE),"")</f>
        <v>0</v>
      </c>
      <c r="I6613">
        <f>IFERROR(VLOOKUP(G6613,Store_Map!$A$2:$I$100,4,FALSE),"")</f>
        <v>0</v>
      </c>
      <c r="J6613">
        <f>IFERROR(VLOOKUP(G6613,Store_Map!$A$2:$I$100,5,FALSE),"")</f>
        <v>0</v>
      </c>
      <c r="K6613">
        <f>IFERROR(VLOOKUP(G6613,Store_Map!$A$2:$I$100,6,FALSE),"")</f>
        <v>0</v>
      </c>
      <c r="L6613">
        <f>IFERROR(VLOOKUP(G6613,Store_Map!$A$2:$I$100,7,FALSE),"")</f>
        <v>0</v>
      </c>
      <c r="M6613">
        <f>IFERROR(VLOOKUP(G6613,Store_Map!$A$2:$I$100,8,FALSE),"")</f>
        <v>0</v>
      </c>
      <c r="N6613">
        <f t="shared" si="927"/>
        <v>0</v>
      </c>
      <c r="O6613" t="str">
        <f t="shared" si="928"/>
        <v>PASS</v>
      </c>
      <c r="P6613" t="str">
        <f t="shared" si="929"/>
        <v>PASS</v>
      </c>
      <c r="Q6613" t="str">
        <f t="shared" si="930"/>
        <v>PASS</v>
      </c>
      <c r="R6613" t="str">
        <f t="shared" si="931"/>
        <v>PASS</v>
      </c>
      <c r="S6613" t="str">
        <f t="shared" si="932"/>
        <v>PASS</v>
      </c>
      <c r="T6613">
        <f t="shared" si="933"/>
        <v>100</v>
      </c>
      <c r="U6613" t="str">
        <f t="shared" si="934"/>
        <v>Low</v>
      </c>
      <c r="V6613" t="str">
        <f t="shared" si="935"/>
        <v>Clean</v>
      </c>
    </row>
    <row r="6614" spans="1:22" x14ac:dyDescent="0.3">
      <c r="A6614" t="str">
        <f>Raw_Data!A6614</f>
        <v>26082275</v>
      </c>
      <c r="B6614">
        <f>Raw_Data!B6614</f>
        <v>45684</v>
      </c>
      <c r="C6614" t="str">
        <f>Raw_Data!C6614</f>
        <v>FENOFIBRATE 200 MG CAPSULE</v>
      </c>
      <c r="D6614" t="str">
        <f>Raw_Data!D6614</f>
        <v>27241012004</v>
      </c>
      <c r="E6614" t="str">
        <f>Raw_Data!E6614</f>
        <v>FORD, JAMES</v>
      </c>
      <c r="F6614" t="str">
        <f>Raw_Data!F6614</f>
        <v>1033117684</v>
      </c>
      <c r="G6614" t="str">
        <f>Raw_Data!H6614</f>
        <v>2</v>
      </c>
      <c r="H6614">
        <f>IFERROR(VLOOKUP(G6614,Store_Map!$A$2:$I$100,3,FALSE),"")</f>
        <v>0</v>
      </c>
      <c r="I6614">
        <f>IFERROR(VLOOKUP(G6614,Store_Map!$A$2:$I$100,4,FALSE),"")</f>
        <v>0</v>
      </c>
      <c r="J6614">
        <f>IFERROR(VLOOKUP(G6614,Store_Map!$A$2:$I$100,5,FALSE),"")</f>
        <v>0</v>
      </c>
      <c r="K6614">
        <f>IFERROR(VLOOKUP(G6614,Store_Map!$A$2:$I$100,6,FALSE),"")</f>
        <v>0</v>
      </c>
      <c r="L6614">
        <f>IFERROR(VLOOKUP(G6614,Store_Map!$A$2:$I$100,7,FALSE),"")</f>
        <v>0</v>
      </c>
      <c r="M6614">
        <f>IFERROR(VLOOKUP(G6614,Store_Map!$A$2:$I$100,8,FALSE),"")</f>
        <v>0</v>
      </c>
      <c r="N6614">
        <f t="shared" si="927"/>
        <v>0</v>
      </c>
      <c r="O6614" t="str">
        <f t="shared" si="928"/>
        <v>PASS</v>
      </c>
      <c r="P6614" t="str">
        <f t="shared" si="929"/>
        <v>PASS</v>
      </c>
      <c r="Q6614" t="str">
        <f t="shared" si="930"/>
        <v>PASS</v>
      </c>
      <c r="R6614" t="str">
        <f t="shared" si="931"/>
        <v>PASS</v>
      </c>
      <c r="S6614" t="str">
        <f t="shared" si="932"/>
        <v>PASS</v>
      </c>
      <c r="T6614">
        <f t="shared" si="933"/>
        <v>100</v>
      </c>
      <c r="U6614" t="str">
        <f t="shared" si="934"/>
        <v>Low</v>
      </c>
      <c r="V6614" t="str">
        <f t="shared" si="935"/>
        <v>Clean</v>
      </c>
    </row>
    <row r="6615" spans="1:22" x14ac:dyDescent="0.3">
      <c r="A6615" t="str">
        <f>Raw_Data!A6615</f>
        <v>26085224</v>
      </c>
      <c r="B6615">
        <f>Raw_Data!B6615</f>
        <v>45684</v>
      </c>
      <c r="C6615" t="str">
        <f>Raw_Data!C6615</f>
        <v>BIKTARVY 50-200-25 MG TABLE</v>
      </c>
      <c r="D6615" t="str">
        <f>Raw_Data!D6615</f>
        <v>61958250101</v>
      </c>
      <c r="E6615" t="str">
        <f>Raw_Data!E6615</f>
        <v>MUNOZ, FRANCISCO</v>
      </c>
      <c r="F6615" t="str">
        <f>Raw_Data!F6615</f>
        <v>1194015032</v>
      </c>
      <c r="G6615" t="str">
        <f>Raw_Data!H6615</f>
        <v>2</v>
      </c>
      <c r="H6615">
        <f>IFERROR(VLOOKUP(G6615,Store_Map!$A$2:$I$100,3,FALSE),"")</f>
        <v>0</v>
      </c>
      <c r="I6615">
        <f>IFERROR(VLOOKUP(G6615,Store_Map!$A$2:$I$100,4,FALSE),"")</f>
        <v>0</v>
      </c>
      <c r="J6615">
        <f>IFERROR(VLOOKUP(G6615,Store_Map!$A$2:$I$100,5,FALSE),"")</f>
        <v>0</v>
      </c>
      <c r="K6615">
        <f>IFERROR(VLOOKUP(G6615,Store_Map!$A$2:$I$100,6,FALSE),"")</f>
        <v>0</v>
      </c>
      <c r="L6615">
        <f>IFERROR(VLOOKUP(G6615,Store_Map!$A$2:$I$100,7,FALSE),"")</f>
        <v>0</v>
      </c>
      <c r="M6615">
        <f>IFERROR(VLOOKUP(G6615,Store_Map!$A$2:$I$100,8,FALSE),"")</f>
        <v>0</v>
      </c>
      <c r="N6615">
        <f t="shared" si="927"/>
        <v>0</v>
      </c>
      <c r="O6615" t="str">
        <f t="shared" si="928"/>
        <v>PASS</v>
      </c>
      <c r="P6615" t="str">
        <f t="shared" si="929"/>
        <v>PASS</v>
      </c>
      <c r="Q6615" t="str">
        <f t="shared" si="930"/>
        <v>PASS</v>
      </c>
      <c r="R6615" t="str">
        <f t="shared" si="931"/>
        <v>PASS</v>
      </c>
      <c r="S6615" t="str">
        <f t="shared" si="932"/>
        <v>PASS</v>
      </c>
      <c r="T6615">
        <f t="shared" si="933"/>
        <v>100</v>
      </c>
      <c r="U6615" t="str">
        <f t="shared" si="934"/>
        <v>Low</v>
      </c>
      <c r="V6615" t="str">
        <f t="shared" si="935"/>
        <v>Clean</v>
      </c>
    </row>
    <row r="6616" spans="1:22" x14ac:dyDescent="0.3">
      <c r="A6616" t="str">
        <f>Raw_Data!A6616</f>
        <v>26078704</v>
      </c>
      <c r="B6616">
        <f>Raw_Data!B6616</f>
        <v>45684</v>
      </c>
      <c r="C6616" t="str">
        <f>Raw_Data!C6616</f>
        <v>QUETIAPINE FUMARATE 100 MG</v>
      </c>
      <c r="D6616" t="str">
        <f>Raw_Data!D6616</f>
        <v>68180044701</v>
      </c>
      <c r="E6616" t="str">
        <f>Raw_Data!E6616</f>
        <v>FORD, JAMES</v>
      </c>
      <c r="F6616" t="str">
        <f>Raw_Data!F6616</f>
        <v>1033117684</v>
      </c>
      <c r="G6616" t="str">
        <f>Raw_Data!H6616</f>
        <v>2</v>
      </c>
      <c r="H6616">
        <f>IFERROR(VLOOKUP(G6616,Store_Map!$A$2:$I$100,3,FALSE),"")</f>
        <v>0</v>
      </c>
      <c r="I6616">
        <f>IFERROR(VLOOKUP(G6616,Store_Map!$A$2:$I$100,4,FALSE),"")</f>
        <v>0</v>
      </c>
      <c r="J6616">
        <f>IFERROR(VLOOKUP(G6616,Store_Map!$A$2:$I$100,5,FALSE),"")</f>
        <v>0</v>
      </c>
      <c r="K6616">
        <f>IFERROR(VLOOKUP(G6616,Store_Map!$A$2:$I$100,6,FALSE),"")</f>
        <v>0</v>
      </c>
      <c r="L6616">
        <f>IFERROR(VLOOKUP(G6616,Store_Map!$A$2:$I$100,7,FALSE),"")</f>
        <v>0</v>
      </c>
      <c r="M6616">
        <f>IFERROR(VLOOKUP(G6616,Store_Map!$A$2:$I$100,8,FALSE),"")</f>
        <v>0</v>
      </c>
      <c r="N6616">
        <f t="shared" si="927"/>
        <v>0</v>
      </c>
      <c r="O6616" t="str">
        <f t="shared" si="928"/>
        <v>PASS</v>
      </c>
      <c r="P6616" t="str">
        <f t="shared" si="929"/>
        <v>PASS</v>
      </c>
      <c r="Q6616" t="str">
        <f t="shared" si="930"/>
        <v>PASS</v>
      </c>
      <c r="R6616" t="str">
        <f t="shared" si="931"/>
        <v>PASS</v>
      </c>
      <c r="S6616" t="str">
        <f t="shared" si="932"/>
        <v>PASS</v>
      </c>
      <c r="T6616">
        <f t="shared" si="933"/>
        <v>100</v>
      </c>
      <c r="U6616" t="str">
        <f t="shared" si="934"/>
        <v>Low</v>
      </c>
      <c r="V6616" t="str">
        <f t="shared" si="935"/>
        <v>Clean</v>
      </c>
    </row>
    <row r="6617" spans="1:22" x14ac:dyDescent="0.3">
      <c r="A6617" t="str">
        <f>Raw_Data!A6617</f>
        <v>26084328</v>
      </c>
      <c r="B6617">
        <f>Raw_Data!B6617</f>
        <v>45684</v>
      </c>
      <c r="C6617" t="str">
        <f>Raw_Data!C6617</f>
        <v>HYDROCHLOROTHIAZIDE 25 MG T</v>
      </c>
      <c r="D6617" t="str">
        <f>Raw_Data!D6617</f>
        <v>23155000810</v>
      </c>
      <c r="E6617" t="str">
        <f>Raw_Data!E6617</f>
        <v>FORD, JAMES</v>
      </c>
      <c r="F6617" t="str">
        <f>Raw_Data!F6617</f>
        <v>1033117684</v>
      </c>
      <c r="G6617" t="str">
        <f>Raw_Data!H6617</f>
        <v>2</v>
      </c>
      <c r="H6617">
        <f>IFERROR(VLOOKUP(G6617,Store_Map!$A$2:$I$100,3,FALSE),"")</f>
        <v>0</v>
      </c>
      <c r="I6617">
        <f>IFERROR(VLOOKUP(G6617,Store_Map!$A$2:$I$100,4,FALSE),"")</f>
        <v>0</v>
      </c>
      <c r="J6617">
        <f>IFERROR(VLOOKUP(G6617,Store_Map!$A$2:$I$100,5,FALSE),"")</f>
        <v>0</v>
      </c>
      <c r="K6617">
        <f>IFERROR(VLOOKUP(G6617,Store_Map!$A$2:$I$100,6,FALSE),"")</f>
        <v>0</v>
      </c>
      <c r="L6617">
        <f>IFERROR(VLOOKUP(G6617,Store_Map!$A$2:$I$100,7,FALSE),"")</f>
        <v>0</v>
      </c>
      <c r="M6617">
        <f>IFERROR(VLOOKUP(G6617,Store_Map!$A$2:$I$100,8,FALSE),"")</f>
        <v>0</v>
      </c>
      <c r="N6617">
        <f t="shared" si="927"/>
        <v>0</v>
      </c>
      <c r="O6617" t="str">
        <f t="shared" si="928"/>
        <v>PASS</v>
      </c>
      <c r="P6617" t="str">
        <f t="shared" si="929"/>
        <v>PASS</v>
      </c>
      <c r="Q6617" t="str">
        <f t="shared" si="930"/>
        <v>PASS</v>
      </c>
      <c r="R6617" t="str">
        <f t="shared" si="931"/>
        <v>PASS</v>
      </c>
      <c r="S6617" t="str">
        <f t="shared" si="932"/>
        <v>PASS</v>
      </c>
      <c r="T6617">
        <f t="shared" si="933"/>
        <v>100</v>
      </c>
      <c r="U6617" t="str">
        <f t="shared" si="934"/>
        <v>Low</v>
      </c>
      <c r="V6617" t="str">
        <f t="shared" si="935"/>
        <v>Clean</v>
      </c>
    </row>
    <row r="6618" spans="1:22" x14ac:dyDescent="0.3">
      <c r="A6618" t="str">
        <f>Raw_Data!A6618</f>
        <v>26084327</v>
      </c>
      <c r="B6618">
        <f>Raw_Data!B6618</f>
        <v>45684</v>
      </c>
      <c r="C6618" t="str">
        <f>Raw_Data!C6618</f>
        <v>AMLODIPINE BESYLATE 10 MG T</v>
      </c>
      <c r="D6618" t="str">
        <f>Raw_Data!D6618</f>
        <v>69097012815</v>
      </c>
      <c r="E6618" t="str">
        <f>Raw_Data!E6618</f>
        <v>FORD, JAMES</v>
      </c>
      <c r="F6618" t="str">
        <f>Raw_Data!F6618</f>
        <v>1033117684</v>
      </c>
      <c r="G6618" t="str">
        <f>Raw_Data!H6618</f>
        <v>2</v>
      </c>
      <c r="H6618">
        <f>IFERROR(VLOOKUP(G6618,Store_Map!$A$2:$I$100,3,FALSE),"")</f>
        <v>0</v>
      </c>
      <c r="I6618">
        <f>IFERROR(VLOOKUP(G6618,Store_Map!$A$2:$I$100,4,FALSE),"")</f>
        <v>0</v>
      </c>
      <c r="J6618">
        <f>IFERROR(VLOOKUP(G6618,Store_Map!$A$2:$I$100,5,FALSE),"")</f>
        <v>0</v>
      </c>
      <c r="K6618">
        <f>IFERROR(VLOOKUP(G6618,Store_Map!$A$2:$I$100,6,FALSE),"")</f>
        <v>0</v>
      </c>
      <c r="L6618">
        <f>IFERROR(VLOOKUP(G6618,Store_Map!$A$2:$I$100,7,FALSE),"")</f>
        <v>0</v>
      </c>
      <c r="M6618">
        <f>IFERROR(VLOOKUP(G6618,Store_Map!$A$2:$I$100,8,FALSE),"")</f>
        <v>0</v>
      </c>
      <c r="N6618">
        <f t="shared" si="927"/>
        <v>0</v>
      </c>
      <c r="O6618" t="str">
        <f t="shared" si="928"/>
        <v>PASS</v>
      </c>
      <c r="P6618" t="str">
        <f t="shared" si="929"/>
        <v>PASS</v>
      </c>
      <c r="Q6618" t="str">
        <f t="shared" si="930"/>
        <v>PASS</v>
      </c>
      <c r="R6618" t="str">
        <f t="shared" si="931"/>
        <v>PASS</v>
      </c>
      <c r="S6618" t="str">
        <f t="shared" si="932"/>
        <v>PASS</v>
      </c>
      <c r="T6618">
        <f t="shared" si="933"/>
        <v>100</v>
      </c>
      <c r="U6618" t="str">
        <f t="shared" si="934"/>
        <v>Low</v>
      </c>
      <c r="V6618" t="str">
        <f t="shared" si="935"/>
        <v>Clean</v>
      </c>
    </row>
    <row r="6619" spans="1:22" x14ac:dyDescent="0.3">
      <c r="A6619" t="str">
        <f>Raw_Data!A6619</f>
        <v>26081157</v>
      </c>
      <c r="B6619">
        <f>Raw_Data!B6619</f>
        <v>45684</v>
      </c>
      <c r="C6619" t="str">
        <f>Raw_Data!C6619</f>
        <v>BIKTARVY 50-200-25 MG TABLE</v>
      </c>
      <c r="D6619" t="str">
        <f>Raw_Data!D6619</f>
        <v>61958250101</v>
      </c>
      <c r="E6619" t="str">
        <f>Raw_Data!E6619</f>
        <v>GONZALEZ, ANDREA</v>
      </c>
      <c r="F6619" t="str">
        <f>Raw_Data!F6619</f>
        <v>1336176403</v>
      </c>
      <c r="G6619" t="str">
        <f>Raw_Data!H6619</f>
        <v>2</v>
      </c>
      <c r="H6619">
        <f>IFERROR(VLOOKUP(G6619,Store_Map!$A$2:$I$100,3,FALSE),"")</f>
        <v>0</v>
      </c>
      <c r="I6619">
        <f>IFERROR(VLOOKUP(G6619,Store_Map!$A$2:$I$100,4,FALSE),"")</f>
        <v>0</v>
      </c>
      <c r="J6619">
        <f>IFERROR(VLOOKUP(G6619,Store_Map!$A$2:$I$100,5,FALSE),"")</f>
        <v>0</v>
      </c>
      <c r="K6619">
        <f>IFERROR(VLOOKUP(G6619,Store_Map!$A$2:$I$100,6,FALSE),"")</f>
        <v>0</v>
      </c>
      <c r="L6619">
        <f>IFERROR(VLOOKUP(G6619,Store_Map!$A$2:$I$100,7,FALSE),"")</f>
        <v>0</v>
      </c>
      <c r="M6619">
        <f>IFERROR(VLOOKUP(G6619,Store_Map!$A$2:$I$100,8,FALSE),"")</f>
        <v>0</v>
      </c>
      <c r="N6619">
        <f t="shared" si="927"/>
        <v>0</v>
      </c>
      <c r="O6619" t="str">
        <f t="shared" si="928"/>
        <v>PASS</v>
      </c>
      <c r="P6619" t="str">
        <f t="shared" si="929"/>
        <v>PASS</v>
      </c>
      <c r="Q6619" t="str">
        <f t="shared" si="930"/>
        <v>PASS</v>
      </c>
      <c r="R6619" t="str">
        <f t="shared" si="931"/>
        <v>PASS</v>
      </c>
      <c r="S6619" t="str">
        <f t="shared" si="932"/>
        <v>PASS</v>
      </c>
      <c r="T6619">
        <f t="shared" si="933"/>
        <v>100</v>
      </c>
      <c r="U6619" t="str">
        <f t="shared" si="934"/>
        <v>Low</v>
      </c>
      <c r="V6619" t="str">
        <f t="shared" si="935"/>
        <v>Clean</v>
      </c>
    </row>
    <row r="6620" spans="1:22" x14ac:dyDescent="0.3">
      <c r="A6620" t="str">
        <f>Raw_Data!A6620</f>
        <v>26084125</v>
      </c>
      <c r="B6620">
        <f>Raw_Data!B6620</f>
        <v>45684</v>
      </c>
      <c r="C6620" t="str">
        <f>Raw_Data!C6620</f>
        <v>AMLODIPINE BESYLATE 10 MG T</v>
      </c>
      <c r="D6620" t="str">
        <f>Raw_Data!D6620</f>
        <v>69097012815</v>
      </c>
      <c r="E6620" t="str">
        <f>Raw_Data!E6620</f>
        <v>FORD, JAMES</v>
      </c>
      <c r="F6620" t="str">
        <f>Raw_Data!F6620</f>
        <v>1033117684</v>
      </c>
      <c r="G6620" t="str">
        <f>Raw_Data!H6620</f>
        <v>2</v>
      </c>
      <c r="H6620">
        <f>IFERROR(VLOOKUP(G6620,Store_Map!$A$2:$I$100,3,FALSE),"")</f>
        <v>0</v>
      </c>
      <c r="I6620">
        <f>IFERROR(VLOOKUP(G6620,Store_Map!$A$2:$I$100,4,FALSE),"")</f>
        <v>0</v>
      </c>
      <c r="J6620">
        <f>IFERROR(VLOOKUP(G6620,Store_Map!$A$2:$I$100,5,FALSE),"")</f>
        <v>0</v>
      </c>
      <c r="K6620">
        <f>IFERROR(VLOOKUP(G6620,Store_Map!$A$2:$I$100,6,FALSE),"")</f>
        <v>0</v>
      </c>
      <c r="L6620">
        <f>IFERROR(VLOOKUP(G6620,Store_Map!$A$2:$I$100,7,FALSE),"")</f>
        <v>0</v>
      </c>
      <c r="M6620">
        <f>IFERROR(VLOOKUP(G6620,Store_Map!$A$2:$I$100,8,FALSE),"")</f>
        <v>0</v>
      </c>
      <c r="N6620">
        <f t="shared" si="927"/>
        <v>0</v>
      </c>
      <c r="O6620" t="str">
        <f t="shared" si="928"/>
        <v>PASS</v>
      </c>
      <c r="P6620" t="str">
        <f t="shared" si="929"/>
        <v>PASS</v>
      </c>
      <c r="Q6620" t="str">
        <f t="shared" si="930"/>
        <v>PASS</v>
      </c>
      <c r="R6620" t="str">
        <f t="shared" si="931"/>
        <v>PASS</v>
      </c>
      <c r="S6620" t="str">
        <f t="shared" si="932"/>
        <v>PASS</v>
      </c>
      <c r="T6620">
        <f t="shared" si="933"/>
        <v>100</v>
      </c>
      <c r="U6620" t="str">
        <f t="shared" si="934"/>
        <v>Low</v>
      </c>
      <c r="V6620" t="str">
        <f t="shared" si="935"/>
        <v>Clean</v>
      </c>
    </row>
    <row r="6621" spans="1:22" x14ac:dyDescent="0.3">
      <c r="A6621" t="str">
        <f>Raw_Data!A6621</f>
        <v>26081393</v>
      </c>
      <c r="B6621">
        <f>Raw_Data!B6621</f>
        <v>45684</v>
      </c>
      <c r="C6621" t="str">
        <f>Raw_Data!C6621</f>
        <v>BIKTARVY 50-200-25 MG TABLE</v>
      </c>
      <c r="D6621" t="str">
        <f>Raw_Data!D6621</f>
        <v>61958250101</v>
      </c>
      <c r="E6621" t="str">
        <f>Raw_Data!E6621</f>
        <v>DAVIS, KEPLER</v>
      </c>
      <c r="F6621" t="str">
        <f>Raw_Data!F6621</f>
        <v>1740357425</v>
      </c>
      <c r="G6621" t="str">
        <f>Raw_Data!H6621</f>
        <v>2</v>
      </c>
      <c r="H6621">
        <f>IFERROR(VLOOKUP(G6621,Store_Map!$A$2:$I$100,3,FALSE),"")</f>
        <v>0</v>
      </c>
      <c r="I6621">
        <f>IFERROR(VLOOKUP(G6621,Store_Map!$A$2:$I$100,4,FALSE),"")</f>
        <v>0</v>
      </c>
      <c r="J6621">
        <f>IFERROR(VLOOKUP(G6621,Store_Map!$A$2:$I$100,5,FALSE),"")</f>
        <v>0</v>
      </c>
      <c r="K6621">
        <f>IFERROR(VLOOKUP(G6621,Store_Map!$A$2:$I$100,6,FALSE),"")</f>
        <v>0</v>
      </c>
      <c r="L6621">
        <f>IFERROR(VLOOKUP(G6621,Store_Map!$A$2:$I$100,7,FALSE),"")</f>
        <v>0</v>
      </c>
      <c r="M6621">
        <f>IFERROR(VLOOKUP(G6621,Store_Map!$A$2:$I$100,8,FALSE),"")</f>
        <v>0</v>
      </c>
      <c r="N6621">
        <f t="shared" si="927"/>
        <v>0</v>
      </c>
      <c r="O6621" t="str">
        <f t="shared" si="928"/>
        <v>PASS</v>
      </c>
      <c r="P6621" t="str">
        <f t="shared" si="929"/>
        <v>PASS</v>
      </c>
      <c r="Q6621" t="str">
        <f t="shared" si="930"/>
        <v>PASS</v>
      </c>
      <c r="R6621" t="str">
        <f t="shared" si="931"/>
        <v>PASS</v>
      </c>
      <c r="S6621" t="str">
        <f t="shared" si="932"/>
        <v>PASS</v>
      </c>
      <c r="T6621">
        <f t="shared" si="933"/>
        <v>100</v>
      </c>
      <c r="U6621" t="str">
        <f t="shared" si="934"/>
        <v>Low</v>
      </c>
      <c r="V6621" t="str">
        <f t="shared" si="935"/>
        <v>Clean</v>
      </c>
    </row>
    <row r="6622" spans="1:22" x14ac:dyDescent="0.3">
      <c r="A6622" t="str">
        <f>Raw_Data!A6622</f>
        <v>26085226</v>
      </c>
      <c r="B6622">
        <f>Raw_Data!B6622</f>
        <v>45684</v>
      </c>
      <c r="C6622" t="str">
        <f>Raw_Data!C6622</f>
        <v>ASPIRIN-DIPYRIDAM ER 25-200</v>
      </c>
      <c r="D6622" t="str">
        <f>Raw_Data!D6622</f>
        <v>65162059606</v>
      </c>
      <c r="E6622" t="str">
        <f>Raw_Data!E6622</f>
        <v>BYNE, EDMUND</v>
      </c>
      <c r="F6622" t="str">
        <f>Raw_Data!F6622</f>
        <v>1033186648</v>
      </c>
      <c r="G6622" t="str">
        <f>Raw_Data!H6622</f>
        <v>2</v>
      </c>
      <c r="H6622">
        <f>IFERROR(VLOOKUP(G6622,Store_Map!$A$2:$I$100,3,FALSE),"")</f>
        <v>0</v>
      </c>
      <c r="I6622">
        <f>IFERROR(VLOOKUP(G6622,Store_Map!$A$2:$I$100,4,FALSE),"")</f>
        <v>0</v>
      </c>
      <c r="J6622">
        <f>IFERROR(VLOOKUP(G6622,Store_Map!$A$2:$I$100,5,FALSE),"")</f>
        <v>0</v>
      </c>
      <c r="K6622">
        <f>IFERROR(VLOOKUP(G6622,Store_Map!$A$2:$I$100,6,FALSE),"")</f>
        <v>0</v>
      </c>
      <c r="L6622">
        <f>IFERROR(VLOOKUP(G6622,Store_Map!$A$2:$I$100,7,FALSE),"")</f>
        <v>0</v>
      </c>
      <c r="M6622">
        <f>IFERROR(VLOOKUP(G6622,Store_Map!$A$2:$I$100,8,FALSE),"")</f>
        <v>0</v>
      </c>
      <c r="N6622">
        <f t="shared" si="927"/>
        <v>0</v>
      </c>
      <c r="O6622" t="str">
        <f t="shared" si="928"/>
        <v>PASS</v>
      </c>
      <c r="P6622" t="str">
        <f t="shared" si="929"/>
        <v>PASS</v>
      </c>
      <c r="Q6622" t="str">
        <f t="shared" si="930"/>
        <v>PASS</v>
      </c>
      <c r="R6622" t="str">
        <f t="shared" si="931"/>
        <v>PASS</v>
      </c>
      <c r="S6622" t="str">
        <f t="shared" si="932"/>
        <v>PASS</v>
      </c>
      <c r="T6622">
        <f t="shared" si="933"/>
        <v>100</v>
      </c>
      <c r="U6622" t="str">
        <f t="shared" si="934"/>
        <v>Low</v>
      </c>
      <c r="V6622" t="str">
        <f t="shared" si="935"/>
        <v>Clean</v>
      </c>
    </row>
    <row r="6623" spans="1:22" x14ac:dyDescent="0.3">
      <c r="A6623" t="str">
        <f>Raw_Data!A6623</f>
        <v>26085227</v>
      </c>
      <c r="B6623">
        <f>Raw_Data!B6623</f>
        <v>45684</v>
      </c>
      <c r="C6623" t="str">
        <f>Raw_Data!C6623</f>
        <v>FREESTYLE LIBRE 14 DAY SENS</v>
      </c>
      <c r="D6623" t="str">
        <f>Raw_Data!D6623</f>
        <v>57599000101</v>
      </c>
      <c r="E6623" t="str">
        <f>Raw_Data!E6623</f>
        <v>BYNE, EDMUND</v>
      </c>
      <c r="F6623" t="str">
        <f>Raw_Data!F6623</f>
        <v>1033186648</v>
      </c>
      <c r="G6623" t="str">
        <f>Raw_Data!H6623</f>
        <v>2</v>
      </c>
      <c r="H6623">
        <f>IFERROR(VLOOKUP(G6623,Store_Map!$A$2:$I$100,3,FALSE),"")</f>
        <v>0</v>
      </c>
      <c r="I6623">
        <f>IFERROR(VLOOKUP(G6623,Store_Map!$A$2:$I$100,4,FALSE),"")</f>
        <v>0</v>
      </c>
      <c r="J6623">
        <f>IFERROR(VLOOKUP(G6623,Store_Map!$A$2:$I$100,5,FALSE),"")</f>
        <v>0</v>
      </c>
      <c r="K6623">
        <f>IFERROR(VLOOKUP(G6623,Store_Map!$A$2:$I$100,6,FALSE),"")</f>
        <v>0</v>
      </c>
      <c r="L6623">
        <f>IFERROR(VLOOKUP(G6623,Store_Map!$A$2:$I$100,7,FALSE),"")</f>
        <v>0</v>
      </c>
      <c r="M6623">
        <f>IFERROR(VLOOKUP(G6623,Store_Map!$A$2:$I$100,8,FALSE),"")</f>
        <v>0</v>
      </c>
      <c r="N6623">
        <f t="shared" si="927"/>
        <v>0</v>
      </c>
      <c r="O6623" t="str">
        <f t="shared" si="928"/>
        <v>PASS</v>
      </c>
      <c r="P6623" t="str">
        <f t="shared" si="929"/>
        <v>PASS</v>
      </c>
      <c r="Q6623" t="str">
        <f t="shared" si="930"/>
        <v>PASS</v>
      </c>
      <c r="R6623" t="str">
        <f t="shared" si="931"/>
        <v>PASS</v>
      </c>
      <c r="S6623" t="str">
        <f t="shared" si="932"/>
        <v>PASS</v>
      </c>
      <c r="T6623">
        <f t="shared" si="933"/>
        <v>100</v>
      </c>
      <c r="U6623" t="str">
        <f t="shared" si="934"/>
        <v>Low</v>
      </c>
      <c r="V6623" t="str">
        <f t="shared" si="935"/>
        <v>Clean</v>
      </c>
    </row>
    <row r="6624" spans="1:22" x14ac:dyDescent="0.3">
      <c r="A6624" t="str">
        <f>Raw_Data!A6624</f>
        <v>26085229</v>
      </c>
      <c r="B6624">
        <f>Raw_Data!B6624</f>
        <v>45684</v>
      </c>
      <c r="C6624" t="str">
        <f>Raw_Data!C6624</f>
        <v>JARDIANCE 25 MG TABLET</v>
      </c>
      <c r="D6624" t="str">
        <f>Raw_Data!D6624</f>
        <v>597015390</v>
      </c>
      <c r="E6624" t="str">
        <f>Raw_Data!E6624</f>
        <v>PEDERSEN, JENNIFER</v>
      </c>
      <c r="F6624" t="str">
        <f>Raw_Data!F6624</f>
        <v>1073606661</v>
      </c>
      <c r="G6624" t="str">
        <f>Raw_Data!H6624</f>
        <v>2</v>
      </c>
      <c r="H6624">
        <f>IFERROR(VLOOKUP(G6624,Store_Map!$A$2:$I$100,3,FALSE),"")</f>
        <v>0</v>
      </c>
      <c r="I6624">
        <f>IFERROR(VLOOKUP(G6624,Store_Map!$A$2:$I$100,4,FALSE),"")</f>
        <v>0</v>
      </c>
      <c r="J6624">
        <f>IFERROR(VLOOKUP(G6624,Store_Map!$A$2:$I$100,5,FALSE),"")</f>
        <v>0</v>
      </c>
      <c r="K6624">
        <f>IFERROR(VLOOKUP(G6624,Store_Map!$A$2:$I$100,6,FALSE),"")</f>
        <v>0</v>
      </c>
      <c r="L6624">
        <f>IFERROR(VLOOKUP(G6624,Store_Map!$A$2:$I$100,7,FALSE),"")</f>
        <v>0</v>
      </c>
      <c r="M6624">
        <f>IFERROR(VLOOKUP(G6624,Store_Map!$A$2:$I$100,8,FALSE),"")</f>
        <v>0</v>
      </c>
      <c r="N6624">
        <f t="shared" si="927"/>
        <v>0</v>
      </c>
      <c r="O6624" t="str">
        <f t="shared" si="928"/>
        <v>PASS</v>
      </c>
      <c r="P6624" t="str">
        <f t="shared" si="929"/>
        <v>REVIEW</v>
      </c>
      <c r="Q6624" t="str">
        <f t="shared" si="930"/>
        <v>PASS</v>
      </c>
      <c r="R6624" t="str">
        <f t="shared" si="931"/>
        <v>PASS</v>
      </c>
      <c r="S6624" t="str">
        <f t="shared" si="932"/>
        <v>REVIEW</v>
      </c>
      <c r="T6624">
        <f t="shared" si="933"/>
        <v>90</v>
      </c>
      <c r="U6624" t="str">
        <f t="shared" si="934"/>
        <v>Low</v>
      </c>
      <c r="V6624" t="str">
        <f t="shared" si="935"/>
        <v>Invalid NDC</v>
      </c>
    </row>
    <row r="6625" spans="1:22" x14ac:dyDescent="0.3">
      <c r="A6625" t="str">
        <f>Raw_Data!A6625</f>
        <v>26085230</v>
      </c>
      <c r="B6625">
        <f>Raw_Data!B6625</f>
        <v>45684</v>
      </c>
      <c r="C6625" t="str">
        <f>Raw_Data!C6625</f>
        <v>VARENICLINE STARTING MONTH</v>
      </c>
      <c r="D6625" t="str">
        <f>Raw_Data!D6625</f>
        <v>49884094499</v>
      </c>
      <c r="E6625" t="str">
        <f>Raw_Data!E6625</f>
        <v>PEDERSEN, JENNIFER</v>
      </c>
      <c r="F6625" t="str">
        <f>Raw_Data!F6625</f>
        <v>1073606661</v>
      </c>
      <c r="G6625" t="str">
        <f>Raw_Data!H6625</f>
        <v>2</v>
      </c>
      <c r="H6625">
        <f>IFERROR(VLOOKUP(G6625,Store_Map!$A$2:$I$100,3,FALSE),"")</f>
        <v>0</v>
      </c>
      <c r="I6625">
        <f>IFERROR(VLOOKUP(G6625,Store_Map!$A$2:$I$100,4,FALSE),"")</f>
        <v>0</v>
      </c>
      <c r="J6625">
        <f>IFERROR(VLOOKUP(G6625,Store_Map!$A$2:$I$100,5,FALSE),"")</f>
        <v>0</v>
      </c>
      <c r="K6625">
        <f>IFERROR(VLOOKUP(G6625,Store_Map!$A$2:$I$100,6,FALSE),"")</f>
        <v>0</v>
      </c>
      <c r="L6625">
        <f>IFERROR(VLOOKUP(G6625,Store_Map!$A$2:$I$100,7,FALSE),"")</f>
        <v>0</v>
      </c>
      <c r="M6625">
        <f>IFERROR(VLOOKUP(G6625,Store_Map!$A$2:$I$100,8,FALSE),"")</f>
        <v>0</v>
      </c>
      <c r="N6625">
        <f t="shared" si="927"/>
        <v>0</v>
      </c>
      <c r="O6625" t="str">
        <f t="shared" si="928"/>
        <v>PASS</v>
      </c>
      <c r="P6625" t="str">
        <f t="shared" si="929"/>
        <v>PASS</v>
      </c>
      <c r="Q6625" t="str">
        <f t="shared" si="930"/>
        <v>PASS</v>
      </c>
      <c r="R6625" t="str">
        <f t="shared" si="931"/>
        <v>PASS</v>
      </c>
      <c r="S6625" t="str">
        <f t="shared" si="932"/>
        <v>PASS</v>
      </c>
      <c r="T6625">
        <f t="shared" si="933"/>
        <v>100</v>
      </c>
      <c r="U6625" t="str">
        <f t="shared" si="934"/>
        <v>Low</v>
      </c>
      <c r="V6625" t="str">
        <f t="shared" si="935"/>
        <v>Clean</v>
      </c>
    </row>
    <row r="6626" spans="1:22" x14ac:dyDescent="0.3">
      <c r="A6626" t="str">
        <f>Raw_Data!A6626</f>
        <v>26074189</v>
      </c>
      <c r="B6626">
        <f>Raw_Data!B6626</f>
        <v>45685</v>
      </c>
      <c r="C6626" t="str">
        <f>Raw_Data!C6626</f>
        <v>LISINOPRIL 10 MG TABLET</v>
      </c>
      <c r="D6626" t="str">
        <f>Raw_Data!D6626</f>
        <v>43547035311</v>
      </c>
      <c r="E6626" t="str">
        <f>Raw_Data!E6626</f>
        <v>BYNE, EDMUND</v>
      </c>
      <c r="F6626" t="str">
        <f>Raw_Data!F6626</f>
        <v>1033186648</v>
      </c>
      <c r="G6626" t="str">
        <f>Raw_Data!H6626</f>
        <v>2</v>
      </c>
      <c r="H6626">
        <f>IFERROR(VLOOKUP(G6626,Store_Map!$A$2:$I$100,3,FALSE),"")</f>
        <v>0</v>
      </c>
      <c r="I6626">
        <f>IFERROR(VLOOKUP(G6626,Store_Map!$A$2:$I$100,4,FALSE),"")</f>
        <v>0</v>
      </c>
      <c r="J6626">
        <f>IFERROR(VLOOKUP(G6626,Store_Map!$A$2:$I$100,5,FALSE),"")</f>
        <v>0</v>
      </c>
      <c r="K6626">
        <f>IFERROR(VLOOKUP(G6626,Store_Map!$A$2:$I$100,6,FALSE),"")</f>
        <v>0</v>
      </c>
      <c r="L6626">
        <f>IFERROR(VLOOKUP(G6626,Store_Map!$A$2:$I$100,7,FALSE),"")</f>
        <v>0</v>
      </c>
      <c r="M6626">
        <f>IFERROR(VLOOKUP(G6626,Store_Map!$A$2:$I$100,8,FALSE),"")</f>
        <v>0</v>
      </c>
      <c r="N6626">
        <f t="shared" si="927"/>
        <v>0</v>
      </c>
      <c r="O6626" t="str">
        <f t="shared" si="928"/>
        <v>PASS</v>
      </c>
      <c r="P6626" t="str">
        <f t="shared" si="929"/>
        <v>PASS</v>
      </c>
      <c r="Q6626" t="str">
        <f t="shared" si="930"/>
        <v>PASS</v>
      </c>
      <c r="R6626" t="str">
        <f t="shared" si="931"/>
        <v>PASS</v>
      </c>
      <c r="S6626" t="str">
        <f t="shared" si="932"/>
        <v>PASS</v>
      </c>
      <c r="T6626">
        <f t="shared" si="933"/>
        <v>100</v>
      </c>
      <c r="U6626" t="str">
        <f t="shared" si="934"/>
        <v>Low</v>
      </c>
      <c r="V6626" t="str">
        <f t="shared" si="935"/>
        <v>Clean</v>
      </c>
    </row>
    <row r="6627" spans="1:22" x14ac:dyDescent="0.3">
      <c r="A6627" t="str">
        <f>Raw_Data!A6627</f>
        <v>26084987</v>
      </c>
      <c r="B6627">
        <f>Raw_Data!B6627</f>
        <v>45685</v>
      </c>
      <c r="C6627" t="str">
        <f>Raw_Data!C6627</f>
        <v>*TRAZODONE 100 MG TABLET</v>
      </c>
      <c r="D6627" t="str">
        <f>Raw_Data!D6627</f>
        <v>50111056101</v>
      </c>
      <c r="E6627" t="str">
        <f>Raw_Data!E6627</f>
        <v>BROWN, MILLICENT</v>
      </c>
      <c r="F6627" t="str">
        <f>Raw_Data!F6627</f>
        <v>1407994940</v>
      </c>
      <c r="G6627" t="str">
        <f>Raw_Data!H6627</f>
        <v>2</v>
      </c>
      <c r="H6627">
        <f>IFERROR(VLOOKUP(G6627,Store_Map!$A$2:$I$100,3,FALSE),"")</f>
        <v>0</v>
      </c>
      <c r="I6627">
        <f>IFERROR(VLOOKUP(G6627,Store_Map!$A$2:$I$100,4,FALSE),"")</f>
        <v>0</v>
      </c>
      <c r="J6627">
        <f>IFERROR(VLOOKUP(G6627,Store_Map!$A$2:$I$100,5,FALSE),"")</f>
        <v>0</v>
      </c>
      <c r="K6627">
        <f>IFERROR(VLOOKUP(G6627,Store_Map!$A$2:$I$100,6,FALSE),"")</f>
        <v>0</v>
      </c>
      <c r="L6627">
        <f>IFERROR(VLOOKUP(G6627,Store_Map!$A$2:$I$100,7,FALSE),"")</f>
        <v>0</v>
      </c>
      <c r="M6627">
        <f>IFERROR(VLOOKUP(G6627,Store_Map!$A$2:$I$100,8,FALSE),"")</f>
        <v>0</v>
      </c>
      <c r="N6627">
        <f t="shared" si="927"/>
        <v>0</v>
      </c>
      <c r="O6627" t="str">
        <f t="shared" si="928"/>
        <v>PASS</v>
      </c>
      <c r="P6627" t="str">
        <f t="shared" si="929"/>
        <v>PASS</v>
      </c>
      <c r="Q6627" t="str">
        <f t="shared" si="930"/>
        <v>PASS</v>
      </c>
      <c r="R6627" t="str">
        <f t="shared" si="931"/>
        <v>PASS</v>
      </c>
      <c r="S6627" t="str">
        <f t="shared" si="932"/>
        <v>PASS</v>
      </c>
      <c r="T6627">
        <f t="shared" si="933"/>
        <v>100</v>
      </c>
      <c r="U6627" t="str">
        <f t="shared" si="934"/>
        <v>Low</v>
      </c>
      <c r="V6627" t="str">
        <f t="shared" si="935"/>
        <v>Clean</v>
      </c>
    </row>
    <row r="6628" spans="1:22" x14ac:dyDescent="0.3">
      <c r="A6628" t="str">
        <f>Raw_Data!A6628</f>
        <v>26085137</v>
      </c>
      <c r="B6628">
        <f>Raw_Data!B6628</f>
        <v>45685</v>
      </c>
      <c r="C6628" t="str">
        <f>Raw_Data!C6628</f>
        <v>CITALOPRAM HBR 20 MG TABLET</v>
      </c>
      <c r="D6628" t="str">
        <f>Raw_Data!D6628</f>
        <v>65862000601</v>
      </c>
      <c r="E6628" t="str">
        <f>Raw_Data!E6628</f>
        <v>BYNE, EDMUND</v>
      </c>
      <c r="F6628" t="str">
        <f>Raw_Data!F6628</f>
        <v>1033186648</v>
      </c>
      <c r="G6628" t="str">
        <f>Raw_Data!H6628</f>
        <v>2</v>
      </c>
      <c r="H6628">
        <f>IFERROR(VLOOKUP(G6628,Store_Map!$A$2:$I$100,3,FALSE),"")</f>
        <v>0</v>
      </c>
      <c r="I6628">
        <f>IFERROR(VLOOKUP(G6628,Store_Map!$A$2:$I$100,4,FALSE),"")</f>
        <v>0</v>
      </c>
      <c r="J6628">
        <f>IFERROR(VLOOKUP(G6628,Store_Map!$A$2:$I$100,5,FALSE),"")</f>
        <v>0</v>
      </c>
      <c r="K6628">
        <f>IFERROR(VLOOKUP(G6628,Store_Map!$A$2:$I$100,6,FALSE),"")</f>
        <v>0</v>
      </c>
      <c r="L6628">
        <f>IFERROR(VLOOKUP(G6628,Store_Map!$A$2:$I$100,7,FALSE),"")</f>
        <v>0</v>
      </c>
      <c r="M6628">
        <f>IFERROR(VLOOKUP(G6628,Store_Map!$A$2:$I$100,8,FALSE),"")</f>
        <v>0</v>
      </c>
      <c r="N6628">
        <f t="shared" si="927"/>
        <v>0</v>
      </c>
      <c r="O6628" t="str">
        <f t="shared" si="928"/>
        <v>PASS</v>
      </c>
      <c r="P6628" t="str">
        <f t="shared" si="929"/>
        <v>PASS</v>
      </c>
      <c r="Q6628" t="str">
        <f t="shared" si="930"/>
        <v>PASS</v>
      </c>
      <c r="R6628" t="str">
        <f t="shared" si="931"/>
        <v>PASS</v>
      </c>
      <c r="S6628" t="str">
        <f t="shared" si="932"/>
        <v>PASS</v>
      </c>
      <c r="T6628">
        <f t="shared" si="933"/>
        <v>100</v>
      </c>
      <c r="U6628" t="str">
        <f t="shared" si="934"/>
        <v>Low</v>
      </c>
      <c r="V6628" t="str">
        <f t="shared" si="935"/>
        <v>Clean</v>
      </c>
    </row>
    <row r="6629" spans="1:22" x14ac:dyDescent="0.3">
      <c r="A6629" t="str">
        <f>Raw_Data!A6629</f>
        <v>26085139</v>
      </c>
      <c r="B6629">
        <f>Raw_Data!B6629</f>
        <v>45685</v>
      </c>
      <c r="C6629" t="str">
        <f>Raw_Data!C6629</f>
        <v>PANTOPRAZOLE SOD DR 40 MG T</v>
      </c>
      <c r="D6629" t="str">
        <f>Raw_Data!D6629</f>
        <v>65862056090</v>
      </c>
      <c r="E6629" t="str">
        <f>Raw_Data!E6629</f>
        <v>BYNE, EDMUND</v>
      </c>
      <c r="F6629" t="str">
        <f>Raw_Data!F6629</f>
        <v>1033186648</v>
      </c>
      <c r="G6629" t="str">
        <f>Raw_Data!H6629</f>
        <v>2</v>
      </c>
      <c r="H6629">
        <f>IFERROR(VLOOKUP(G6629,Store_Map!$A$2:$I$100,3,FALSE),"")</f>
        <v>0</v>
      </c>
      <c r="I6629">
        <f>IFERROR(VLOOKUP(G6629,Store_Map!$A$2:$I$100,4,FALSE),"")</f>
        <v>0</v>
      </c>
      <c r="J6629">
        <f>IFERROR(VLOOKUP(G6629,Store_Map!$A$2:$I$100,5,FALSE),"")</f>
        <v>0</v>
      </c>
      <c r="K6629">
        <f>IFERROR(VLOOKUP(G6629,Store_Map!$A$2:$I$100,6,FALSE),"")</f>
        <v>0</v>
      </c>
      <c r="L6629">
        <f>IFERROR(VLOOKUP(G6629,Store_Map!$A$2:$I$100,7,FALSE),"")</f>
        <v>0</v>
      </c>
      <c r="M6629">
        <f>IFERROR(VLOOKUP(G6629,Store_Map!$A$2:$I$100,8,FALSE),"")</f>
        <v>0</v>
      </c>
      <c r="N6629">
        <f t="shared" si="927"/>
        <v>0</v>
      </c>
      <c r="O6629" t="str">
        <f t="shared" si="928"/>
        <v>PASS</v>
      </c>
      <c r="P6629" t="str">
        <f t="shared" si="929"/>
        <v>PASS</v>
      </c>
      <c r="Q6629" t="str">
        <f t="shared" si="930"/>
        <v>PASS</v>
      </c>
      <c r="R6629" t="str">
        <f t="shared" si="931"/>
        <v>PASS</v>
      </c>
      <c r="S6629" t="str">
        <f t="shared" si="932"/>
        <v>PASS</v>
      </c>
      <c r="T6629">
        <f t="shared" si="933"/>
        <v>100</v>
      </c>
      <c r="U6629" t="str">
        <f t="shared" si="934"/>
        <v>Low</v>
      </c>
      <c r="V6629" t="str">
        <f t="shared" si="935"/>
        <v>Clean</v>
      </c>
    </row>
    <row r="6630" spans="1:22" x14ac:dyDescent="0.3">
      <c r="A6630" t="str">
        <f>Raw_Data!A6630</f>
        <v>26084366</v>
      </c>
      <c r="B6630">
        <f>Raw_Data!B6630</f>
        <v>45685</v>
      </c>
      <c r="C6630" t="str">
        <f>Raw_Data!C6630</f>
        <v>*BASAGLAR 100 UNIT/ML KWIKP</v>
      </c>
      <c r="D6630" t="str">
        <f>Raw_Data!D6630</f>
        <v>2771559</v>
      </c>
      <c r="E6630" t="str">
        <f>Raw_Data!E6630</f>
        <v>Gresham, Katie</v>
      </c>
      <c r="F6630" t="str">
        <f>Raw_Data!F6630</f>
        <v>1003589631</v>
      </c>
      <c r="G6630" t="str">
        <f>Raw_Data!H6630</f>
        <v>2</v>
      </c>
      <c r="H6630">
        <f>IFERROR(VLOOKUP(G6630,Store_Map!$A$2:$I$100,3,FALSE),"")</f>
        <v>0</v>
      </c>
      <c r="I6630">
        <f>IFERROR(VLOOKUP(G6630,Store_Map!$A$2:$I$100,4,FALSE),"")</f>
        <v>0</v>
      </c>
      <c r="J6630">
        <f>IFERROR(VLOOKUP(G6630,Store_Map!$A$2:$I$100,5,FALSE),"")</f>
        <v>0</v>
      </c>
      <c r="K6630">
        <f>IFERROR(VLOOKUP(G6630,Store_Map!$A$2:$I$100,6,FALSE),"")</f>
        <v>0</v>
      </c>
      <c r="L6630">
        <f>IFERROR(VLOOKUP(G6630,Store_Map!$A$2:$I$100,7,FALSE),"")</f>
        <v>0</v>
      </c>
      <c r="M6630">
        <f>IFERROR(VLOOKUP(G6630,Store_Map!$A$2:$I$100,8,FALSE),"")</f>
        <v>0</v>
      </c>
      <c r="N6630">
        <f t="shared" si="927"/>
        <v>0</v>
      </c>
      <c r="O6630" t="str">
        <f t="shared" si="928"/>
        <v>PASS</v>
      </c>
      <c r="P6630" t="str">
        <f t="shared" si="929"/>
        <v>REVIEW</v>
      </c>
      <c r="Q6630" t="str">
        <f t="shared" si="930"/>
        <v>PASS</v>
      </c>
      <c r="R6630" t="str">
        <f t="shared" si="931"/>
        <v>PASS</v>
      </c>
      <c r="S6630" t="str">
        <f t="shared" si="932"/>
        <v>REVIEW</v>
      </c>
      <c r="T6630">
        <f t="shared" si="933"/>
        <v>90</v>
      </c>
      <c r="U6630" t="str">
        <f t="shared" si="934"/>
        <v>Low</v>
      </c>
      <c r="V6630" t="str">
        <f t="shared" si="935"/>
        <v>Invalid NDC</v>
      </c>
    </row>
    <row r="6631" spans="1:22" x14ac:dyDescent="0.3">
      <c r="A6631" t="str">
        <f>Raw_Data!A6631</f>
        <v>26085079</v>
      </c>
      <c r="B6631">
        <f>Raw_Data!B6631</f>
        <v>45685</v>
      </c>
      <c r="C6631" t="str">
        <f>Raw_Data!C6631</f>
        <v>FREESTYLE LIBRE 3 SENSOR</v>
      </c>
      <c r="D6631" t="str">
        <f>Raw_Data!D6631</f>
        <v>57599081800</v>
      </c>
      <c r="E6631" t="str">
        <f>Raw_Data!E6631</f>
        <v>EL- CHOUFI, LEYLA</v>
      </c>
      <c r="F6631" t="str">
        <f>Raw_Data!F6631</f>
        <v>1942355342</v>
      </c>
      <c r="G6631" t="str">
        <f>Raw_Data!H6631</f>
        <v>2</v>
      </c>
      <c r="H6631">
        <f>IFERROR(VLOOKUP(G6631,Store_Map!$A$2:$I$100,3,FALSE),"")</f>
        <v>0</v>
      </c>
      <c r="I6631">
        <f>IFERROR(VLOOKUP(G6631,Store_Map!$A$2:$I$100,4,FALSE),"")</f>
        <v>0</v>
      </c>
      <c r="J6631">
        <f>IFERROR(VLOOKUP(G6631,Store_Map!$A$2:$I$100,5,FALSE),"")</f>
        <v>0</v>
      </c>
      <c r="K6631">
        <f>IFERROR(VLOOKUP(G6631,Store_Map!$A$2:$I$100,6,FALSE),"")</f>
        <v>0</v>
      </c>
      <c r="L6631">
        <f>IFERROR(VLOOKUP(G6631,Store_Map!$A$2:$I$100,7,FALSE),"")</f>
        <v>0</v>
      </c>
      <c r="M6631">
        <f>IFERROR(VLOOKUP(G6631,Store_Map!$A$2:$I$100,8,FALSE),"")</f>
        <v>0</v>
      </c>
      <c r="N6631">
        <f t="shared" si="927"/>
        <v>0</v>
      </c>
      <c r="O6631" t="str">
        <f t="shared" si="928"/>
        <v>PASS</v>
      </c>
      <c r="P6631" t="str">
        <f t="shared" si="929"/>
        <v>PASS</v>
      </c>
      <c r="Q6631" t="str">
        <f t="shared" si="930"/>
        <v>PASS</v>
      </c>
      <c r="R6631" t="str">
        <f t="shared" si="931"/>
        <v>PASS</v>
      </c>
      <c r="S6631" t="str">
        <f t="shared" si="932"/>
        <v>PASS</v>
      </c>
      <c r="T6631">
        <f t="shared" si="933"/>
        <v>100</v>
      </c>
      <c r="U6631" t="str">
        <f t="shared" si="934"/>
        <v>Low</v>
      </c>
      <c r="V6631" t="str">
        <f t="shared" si="935"/>
        <v>Clean</v>
      </c>
    </row>
    <row r="6632" spans="1:22" x14ac:dyDescent="0.3">
      <c r="A6632" t="str">
        <f>Raw_Data!A6632</f>
        <v>26079787</v>
      </c>
      <c r="B6632">
        <f>Raw_Data!B6632</f>
        <v>45685</v>
      </c>
      <c r="C6632" t="str">
        <f>Raw_Data!C6632</f>
        <v>OZEMPIC 2 MG/DOSE (8 MG/3 M</v>
      </c>
      <c r="D6632" t="str">
        <f>Raw_Data!D6632</f>
        <v>169477212</v>
      </c>
      <c r="E6632" t="str">
        <f>Raw_Data!E6632</f>
        <v>El-Choufi, Leyla</v>
      </c>
      <c r="F6632" t="str">
        <f>Raw_Data!F6632</f>
        <v>1942355342</v>
      </c>
      <c r="G6632" t="str">
        <f>Raw_Data!H6632</f>
        <v>2</v>
      </c>
      <c r="H6632">
        <f>IFERROR(VLOOKUP(G6632,Store_Map!$A$2:$I$100,3,FALSE),"")</f>
        <v>0</v>
      </c>
      <c r="I6632">
        <f>IFERROR(VLOOKUP(G6632,Store_Map!$A$2:$I$100,4,FALSE),"")</f>
        <v>0</v>
      </c>
      <c r="J6632">
        <f>IFERROR(VLOOKUP(G6632,Store_Map!$A$2:$I$100,5,FALSE),"")</f>
        <v>0</v>
      </c>
      <c r="K6632">
        <f>IFERROR(VLOOKUP(G6632,Store_Map!$A$2:$I$100,6,FALSE),"")</f>
        <v>0</v>
      </c>
      <c r="L6632">
        <f>IFERROR(VLOOKUP(G6632,Store_Map!$A$2:$I$100,7,FALSE),"")</f>
        <v>0</v>
      </c>
      <c r="M6632">
        <f>IFERROR(VLOOKUP(G6632,Store_Map!$A$2:$I$100,8,FALSE),"")</f>
        <v>0</v>
      </c>
      <c r="N6632">
        <f t="shared" si="927"/>
        <v>0</v>
      </c>
      <c r="O6632" t="str">
        <f t="shared" si="928"/>
        <v>PASS</v>
      </c>
      <c r="P6632" t="str">
        <f t="shared" si="929"/>
        <v>REVIEW</v>
      </c>
      <c r="Q6632" t="str">
        <f t="shared" si="930"/>
        <v>PASS</v>
      </c>
      <c r="R6632" t="str">
        <f t="shared" si="931"/>
        <v>PASS</v>
      </c>
      <c r="S6632" t="str">
        <f t="shared" si="932"/>
        <v>REVIEW</v>
      </c>
      <c r="T6632">
        <f t="shared" si="933"/>
        <v>90</v>
      </c>
      <c r="U6632" t="str">
        <f t="shared" si="934"/>
        <v>Low</v>
      </c>
      <c r="V6632" t="str">
        <f t="shared" si="935"/>
        <v>Invalid NDC</v>
      </c>
    </row>
    <row r="6633" spans="1:22" x14ac:dyDescent="0.3">
      <c r="A6633" t="str">
        <f>Raw_Data!A6633</f>
        <v>26077235</v>
      </c>
      <c r="B6633">
        <f>Raw_Data!B6633</f>
        <v>45685</v>
      </c>
      <c r="C6633" t="str">
        <f>Raw_Data!C6633</f>
        <v>IBUPROFEN 800 MG TABLET</v>
      </c>
      <c r="D6633" t="str">
        <f>Raw_Data!D6633</f>
        <v>65162046650</v>
      </c>
      <c r="E6633" t="str">
        <f>Raw_Data!E6633</f>
        <v>FORD, JAMES</v>
      </c>
      <c r="F6633" t="str">
        <f>Raw_Data!F6633</f>
        <v>1033117684</v>
      </c>
      <c r="G6633" t="str">
        <f>Raw_Data!H6633</f>
        <v>2</v>
      </c>
      <c r="H6633">
        <f>IFERROR(VLOOKUP(G6633,Store_Map!$A$2:$I$100,3,FALSE),"")</f>
        <v>0</v>
      </c>
      <c r="I6633">
        <f>IFERROR(VLOOKUP(G6633,Store_Map!$A$2:$I$100,4,FALSE),"")</f>
        <v>0</v>
      </c>
      <c r="J6633">
        <f>IFERROR(VLOOKUP(G6633,Store_Map!$A$2:$I$100,5,FALSE),"")</f>
        <v>0</v>
      </c>
      <c r="K6633">
        <f>IFERROR(VLOOKUP(G6633,Store_Map!$A$2:$I$100,6,FALSE),"")</f>
        <v>0</v>
      </c>
      <c r="L6633">
        <f>IFERROR(VLOOKUP(G6633,Store_Map!$A$2:$I$100,7,FALSE),"")</f>
        <v>0</v>
      </c>
      <c r="M6633">
        <f>IFERROR(VLOOKUP(G6633,Store_Map!$A$2:$I$100,8,FALSE),"")</f>
        <v>0</v>
      </c>
      <c r="N6633">
        <f t="shared" si="927"/>
        <v>0</v>
      </c>
      <c r="O6633" t="str">
        <f t="shared" si="928"/>
        <v>PASS</v>
      </c>
      <c r="P6633" t="str">
        <f t="shared" si="929"/>
        <v>PASS</v>
      </c>
      <c r="Q6633" t="str">
        <f t="shared" si="930"/>
        <v>PASS</v>
      </c>
      <c r="R6633" t="str">
        <f t="shared" si="931"/>
        <v>PASS</v>
      </c>
      <c r="S6633" t="str">
        <f t="shared" si="932"/>
        <v>PASS</v>
      </c>
      <c r="T6633">
        <f t="shared" si="933"/>
        <v>100</v>
      </c>
      <c r="U6633" t="str">
        <f t="shared" si="934"/>
        <v>Low</v>
      </c>
      <c r="V6633" t="str">
        <f t="shared" si="935"/>
        <v>Clean</v>
      </c>
    </row>
    <row r="6634" spans="1:22" x14ac:dyDescent="0.3">
      <c r="A6634" t="str">
        <f>Raw_Data!A6634</f>
        <v>26085234</v>
      </c>
      <c r="B6634">
        <f>Raw_Data!B6634</f>
        <v>45685</v>
      </c>
      <c r="C6634" t="str">
        <f>Raw_Data!C6634</f>
        <v>ATORVASTATIN 80 MG TABLET</v>
      </c>
      <c r="D6634" t="str">
        <f>Raw_Data!D6634</f>
        <v>378395377</v>
      </c>
      <c r="E6634" t="str">
        <f>Raw_Data!E6634</f>
        <v>FORD, JAMES</v>
      </c>
      <c r="F6634" t="str">
        <f>Raw_Data!F6634</f>
        <v>1033117684</v>
      </c>
      <c r="G6634" t="str">
        <f>Raw_Data!H6634</f>
        <v>2</v>
      </c>
      <c r="H6634">
        <f>IFERROR(VLOOKUP(G6634,Store_Map!$A$2:$I$100,3,FALSE),"")</f>
        <v>0</v>
      </c>
      <c r="I6634">
        <f>IFERROR(VLOOKUP(G6634,Store_Map!$A$2:$I$100,4,FALSE),"")</f>
        <v>0</v>
      </c>
      <c r="J6634">
        <f>IFERROR(VLOOKUP(G6634,Store_Map!$A$2:$I$100,5,FALSE),"")</f>
        <v>0</v>
      </c>
      <c r="K6634">
        <f>IFERROR(VLOOKUP(G6634,Store_Map!$A$2:$I$100,6,FALSE),"")</f>
        <v>0</v>
      </c>
      <c r="L6634">
        <f>IFERROR(VLOOKUP(G6634,Store_Map!$A$2:$I$100,7,FALSE),"")</f>
        <v>0</v>
      </c>
      <c r="M6634">
        <f>IFERROR(VLOOKUP(G6634,Store_Map!$A$2:$I$100,8,FALSE),"")</f>
        <v>0</v>
      </c>
      <c r="N6634">
        <f t="shared" si="927"/>
        <v>0</v>
      </c>
      <c r="O6634" t="str">
        <f t="shared" si="928"/>
        <v>PASS</v>
      </c>
      <c r="P6634" t="str">
        <f t="shared" si="929"/>
        <v>REVIEW</v>
      </c>
      <c r="Q6634" t="str">
        <f t="shared" si="930"/>
        <v>PASS</v>
      </c>
      <c r="R6634" t="str">
        <f t="shared" si="931"/>
        <v>PASS</v>
      </c>
      <c r="S6634" t="str">
        <f t="shared" si="932"/>
        <v>REVIEW</v>
      </c>
      <c r="T6634">
        <f t="shared" si="933"/>
        <v>90</v>
      </c>
      <c r="U6634" t="str">
        <f t="shared" si="934"/>
        <v>Low</v>
      </c>
      <c r="V6634" t="str">
        <f t="shared" si="935"/>
        <v>Invalid NDC</v>
      </c>
    </row>
    <row r="6635" spans="1:22" x14ac:dyDescent="0.3">
      <c r="A6635" t="str">
        <f>Raw_Data!A6635</f>
        <v>26079118</v>
      </c>
      <c r="B6635">
        <f>Raw_Data!B6635</f>
        <v>45685</v>
      </c>
      <c r="C6635" t="str">
        <f>Raw_Data!C6635</f>
        <v>HYDROCHLOROTHIAZIDE 25 MG T</v>
      </c>
      <c r="D6635" t="str">
        <f>Raw_Data!D6635</f>
        <v>23155000810</v>
      </c>
      <c r="E6635" t="str">
        <f>Raw_Data!E6635</f>
        <v>BYNE, EDMUND</v>
      </c>
      <c r="F6635" t="str">
        <f>Raw_Data!F6635</f>
        <v>1033186648</v>
      </c>
      <c r="G6635" t="str">
        <f>Raw_Data!H6635</f>
        <v>2</v>
      </c>
      <c r="H6635">
        <f>IFERROR(VLOOKUP(G6635,Store_Map!$A$2:$I$100,3,FALSE),"")</f>
        <v>0</v>
      </c>
      <c r="I6635">
        <f>IFERROR(VLOOKUP(G6635,Store_Map!$A$2:$I$100,4,FALSE),"")</f>
        <v>0</v>
      </c>
      <c r="J6635">
        <f>IFERROR(VLOOKUP(G6635,Store_Map!$A$2:$I$100,5,FALSE),"")</f>
        <v>0</v>
      </c>
      <c r="K6635">
        <f>IFERROR(VLOOKUP(G6635,Store_Map!$A$2:$I$100,6,FALSE),"")</f>
        <v>0</v>
      </c>
      <c r="L6635">
        <f>IFERROR(VLOOKUP(G6635,Store_Map!$A$2:$I$100,7,FALSE),"")</f>
        <v>0</v>
      </c>
      <c r="M6635">
        <f>IFERROR(VLOOKUP(G6635,Store_Map!$A$2:$I$100,8,FALSE),"")</f>
        <v>0</v>
      </c>
      <c r="N6635">
        <f t="shared" si="927"/>
        <v>0</v>
      </c>
      <c r="O6635" t="str">
        <f t="shared" si="928"/>
        <v>PASS</v>
      </c>
      <c r="P6635" t="str">
        <f t="shared" si="929"/>
        <v>PASS</v>
      </c>
      <c r="Q6635" t="str">
        <f t="shared" si="930"/>
        <v>PASS</v>
      </c>
      <c r="R6635" t="str">
        <f t="shared" si="931"/>
        <v>PASS</v>
      </c>
      <c r="S6635" t="str">
        <f t="shared" si="932"/>
        <v>PASS</v>
      </c>
      <c r="T6635">
        <f t="shared" si="933"/>
        <v>100</v>
      </c>
      <c r="U6635" t="str">
        <f t="shared" si="934"/>
        <v>Low</v>
      </c>
      <c r="V6635" t="str">
        <f t="shared" si="935"/>
        <v>Clean</v>
      </c>
    </row>
    <row r="6636" spans="1:22" x14ac:dyDescent="0.3">
      <c r="A6636" t="str">
        <f>Raw_Data!A6636</f>
        <v>26085238</v>
      </c>
      <c r="B6636">
        <f>Raw_Data!B6636</f>
        <v>45685</v>
      </c>
      <c r="C6636" t="str">
        <f>Raw_Data!C6636</f>
        <v>OLMESARTAN MEDOXOMIL 40 MG</v>
      </c>
      <c r="D6636" t="str">
        <f>Raw_Data!D6636</f>
        <v>33342018010</v>
      </c>
      <c r="E6636" t="str">
        <f>Raw_Data!E6636</f>
        <v>PEDERSEN, JENNIFER</v>
      </c>
      <c r="F6636" t="str">
        <f>Raw_Data!F6636</f>
        <v>1073606661</v>
      </c>
      <c r="G6636" t="str">
        <f>Raw_Data!H6636</f>
        <v>2</v>
      </c>
      <c r="H6636">
        <f>IFERROR(VLOOKUP(G6636,Store_Map!$A$2:$I$100,3,FALSE),"")</f>
        <v>0</v>
      </c>
      <c r="I6636">
        <f>IFERROR(VLOOKUP(G6636,Store_Map!$A$2:$I$100,4,FALSE),"")</f>
        <v>0</v>
      </c>
      <c r="J6636">
        <f>IFERROR(VLOOKUP(G6636,Store_Map!$A$2:$I$100,5,FALSE),"")</f>
        <v>0</v>
      </c>
      <c r="K6636">
        <f>IFERROR(VLOOKUP(G6636,Store_Map!$A$2:$I$100,6,FALSE),"")</f>
        <v>0</v>
      </c>
      <c r="L6636">
        <f>IFERROR(VLOOKUP(G6636,Store_Map!$A$2:$I$100,7,FALSE),"")</f>
        <v>0</v>
      </c>
      <c r="M6636">
        <f>IFERROR(VLOOKUP(G6636,Store_Map!$A$2:$I$100,8,FALSE),"")</f>
        <v>0</v>
      </c>
      <c r="N6636">
        <f t="shared" si="927"/>
        <v>0</v>
      </c>
      <c r="O6636" t="str">
        <f t="shared" si="928"/>
        <v>PASS</v>
      </c>
      <c r="P6636" t="str">
        <f t="shared" si="929"/>
        <v>PASS</v>
      </c>
      <c r="Q6636" t="str">
        <f t="shared" si="930"/>
        <v>PASS</v>
      </c>
      <c r="R6636" t="str">
        <f t="shared" si="931"/>
        <v>PASS</v>
      </c>
      <c r="S6636" t="str">
        <f t="shared" si="932"/>
        <v>PASS</v>
      </c>
      <c r="T6636">
        <f t="shared" si="933"/>
        <v>100</v>
      </c>
      <c r="U6636" t="str">
        <f t="shared" si="934"/>
        <v>Low</v>
      </c>
      <c r="V6636" t="str">
        <f t="shared" si="935"/>
        <v>Clean</v>
      </c>
    </row>
    <row r="6637" spans="1:22" x14ac:dyDescent="0.3">
      <c r="A6637" t="str">
        <f>Raw_Data!A6637</f>
        <v>26085240</v>
      </c>
      <c r="B6637">
        <f>Raw_Data!B6637</f>
        <v>45685</v>
      </c>
      <c r="C6637" t="str">
        <f>Raw_Data!C6637</f>
        <v>VENTOLIN HFA 90 MCG INHALER</v>
      </c>
      <c r="D6637" t="str">
        <f>Raw_Data!D6637</f>
        <v>173068220</v>
      </c>
      <c r="E6637" t="str">
        <f>Raw_Data!E6637</f>
        <v>BYNE, EDMUND</v>
      </c>
      <c r="F6637" t="str">
        <f>Raw_Data!F6637</f>
        <v>1033186648</v>
      </c>
      <c r="G6637" t="str">
        <f>Raw_Data!H6637</f>
        <v>2</v>
      </c>
      <c r="H6637">
        <f>IFERROR(VLOOKUP(G6637,Store_Map!$A$2:$I$100,3,FALSE),"")</f>
        <v>0</v>
      </c>
      <c r="I6637">
        <f>IFERROR(VLOOKUP(G6637,Store_Map!$A$2:$I$100,4,FALSE),"")</f>
        <v>0</v>
      </c>
      <c r="J6637">
        <f>IFERROR(VLOOKUP(G6637,Store_Map!$A$2:$I$100,5,FALSE),"")</f>
        <v>0</v>
      </c>
      <c r="K6637">
        <f>IFERROR(VLOOKUP(G6637,Store_Map!$A$2:$I$100,6,FALSE),"")</f>
        <v>0</v>
      </c>
      <c r="L6637">
        <f>IFERROR(VLOOKUP(G6637,Store_Map!$A$2:$I$100,7,FALSE),"")</f>
        <v>0</v>
      </c>
      <c r="M6637">
        <f>IFERROR(VLOOKUP(G6637,Store_Map!$A$2:$I$100,8,FALSE),"")</f>
        <v>0</v>
      </c>
      <c r="N6637">
        <f t="shared" si="927"/>
        <v>0</v>
      </c>
      <c r="O6637" t="str">
        <f t="shared" si="928"/>
        <v>PASS</v>
      </c>
      <c r="P6637" t="str">
        <f t="shared" si="929"/>
        <v>REVIEW</v>
      </c>
      <c r="Q6637" t="str">
        <f t="shared" si="930"/>
        <v>PASS</v>
      </c>
      <c r="R6637" t="str">
        <f t="shared" si="931"/>
        <v>PASS</v>
      </c>
      <c r="S6637" t="str">
        <f t="shared" si="932"/>
        <v>REVIEW</v>
      </c>
      <c r="T6637">
        <f t="shared" si="933"/>
        <v>90</v>
      </c>
      <c r="U6637" t="str">
        <f t="shared" si="934"/>
        <v>Low</v>
      </c>
      <c r="V6637" t="str">
        <f t="shared" si="935"/>
        <v>Invalid NDC</v>
      </c>
    </row>
    <row r="6638" spans="1:22" x14ac:dyDescent="0.3">
      <c r="A6638" t="str">
        <f>Raw_Data!A6638</f>
        <v>26085241</v>
      </c>
      <c r="B6638">
        <f>Raw_Data!B6638</f>
        <v>45685</v>
      </c>
      <c r="C6638" t="str">
        <f>Raw_Data!C6638</f>
        <v>AZITHROMYCIN 250 MG TABLET</v>
      </c>
      <c r="D6638" t="str">
        <f>Raw_Data!D6638</f>
        <v>50111078751</v>
      </c>
      <c r="E6638" t="str">
        <f>Raw_Data!E6638</f>
        <v>FORD, JAMES</v>
      </c>
      <c r="F6638" t="str">
        <f>Raw_Data!F6638</f>
        <v>1033117684</v>
      </c>
      <c r="G6638" t="str">
        <f>Raw_Data!H6638</f>
        <v>2</v>
      </c>
      <c r="H6638">
        <f>IFERROR(VLOOKUP(G6638,Store_Map!$A$2:$I$100,3,FALSE),"")</f>
        <v>0</v>
      </c>
      <c r="I6638">
        <f>IFERROR(VLOOKUP(G6638,Store_Map!$A$2:$I$100,4,FALSE),"")</f>
        <v>0</v>
      </c>
      <c r="J6638">
        <f>IFERROR(VLOOKUP(G6638,Store_Map!$A$2:$I$100,5,FALSE),"")</f>
        <v>0</v>
      </c>
      <c r="K6638">
        <f>IFERROR(VLOOKUP(G6638,Store_Map!$A$2:$I$100,6,FALSE),"")</f>
        <v>0</v>
      </c>
      <c r="L6638">
        <f>IFERROR(VLOOKUP(G6638,Store_Map!$A$2:$I$100,7,FALSE),"")</f>
        <v>0</v>
      </c>
      <c r="M6638">
        <f>IFERROR(VLOOKUP(G6638,Store_Map!$A$2:$I$100,8,FALSE),"")</f>
        <v>0</v>
      </c>
      <c r="N6638">
        <f t="shared" si="927"/>
        <v>0</v>
      </c>
      <c r="O6638" t="str">
        <f t="shared" si="928"/>
        <v>PASS</v>
      </c>
      <c r="P6638" t="str">
        <f t="shared" si="929"/>
        <v>PASS</v>
      </c>
      <c r="Q6638" t="str">
        <f t="shared" si="930"/>
        <v>PASS</v>
      </c>
      <c r="R6638" t="str">
        <f t="shared" si="931"/>
        <v>PASS</v>
      </c>
      <c r="S6638" t="str">
        <f t="shared" si="932"/>
        <v>PASS</v>
      </c>
      <c r="T6638">
        <f t="shared" si="933"/>
        <v>100</v>
      </c>
      <c r="U6638" t="str">
        <f t="shared" si="934"/>
        <v>Low</v>
      </c>
      <c r="V6638" t="str">
        <f t="shared" si="935"/>
        <v>Clean</v>
      </c>
    </row>
    <row r="6639" spans="1:22" x14ac:dyDescent="0.3">
      <c r="A6639" t="str">
        <f>Raw_Data!A6639</f>
        <v>26085242</v>
      </c>
      <c r="B6639">
        <f>Raw_Data!B6639</f>
        <v>45685</v>
      </c>
      <c r="C6639" t="str">
        <f>Raw_Data!C6639</f>
        <v>BENZONATATE 100 MG CAPSULE</v>
      </c>
      <c r="D6639" t="str">
        <f>Raw_Data!D6639</f>
        <v>51224001050</v>
      </c>
      <c r="E6639" t="str">
        <f>Raw_Data!E6639</f>
        <v>FORD, JAMES</v>
      </c>
      <c r="F6639" t="str">
        <f>Raw_Data!F6639</f>
        <v>1033117684</v>
      </c>
      <c r="G6639" t="str">
        <f>Raw_Data!H6639</f>
        <v>2</v>
      </c>
      <c r="H6639">
        <f>IFERROR(VLOOKUP(G6639,Store_Map!$A$2:$I$100,3,FALSE),"")</f>
        <v>0</v>
      </c>
      <c r="I6639">
        <f>IFERROR(VLOOKUP(G6639,Store_Map!$A$2:$I$100,4,FALSE),"")</f>
        <v>0</v>
      </c>
      <c r="J6639">
        <f>IFERROR(VLOOKUP(G6639,Store_Map!$A$2:$I$100,5,FALSE),"")</f>
        <v>0</v>
      </c>
      <c r="K6639">
        <f>IFERROR(VLOOKUP(G6639,Store_Map!$A$2:$I$100,6,FALSE),"")</f>
        <v>0</v>
      </c>
      <c r="L6639">
        <f>IFERROR(VLOOKUP(G6639,Store_Map!$A$2:$I$100,7,FALSE),"")</f>
        <v>0</v>
      </c>
      <c r="M6639">
        <f>IFERROR(VLOOKUP(G6639,Store_Map!$A$2:$I$100,8,FALSE),"")</f>
        <v>0</v>
      </c>
      <c r="N6639">
        <f t="shared" si="927"/>
        <v>0</v>
      </c>
      <c r="O6639" t="str">
        <f t="shared" si="928"/>
        <v>PASS</v>
      </c>
      <c r="P6639" t="str">
        <f t="shared" si="929"/>
        <v>PASS</v>
      </c>
      <c r="Q6639" t="str">
        <f t="shared" si="930"/>
        <v>PASS</v>
      </c>
      <c r="R6639" t="str">
        <f t="shared" si="931"/>
        <v>PASS</v>
      </c>
      <c r="S6639" t="str">
        <f t="shared" si="932"/>
        <v>PASS</v>
      </c>
      <c r="T6639">
        <f t="shared" si="933"/>
        <v>100</v>
      </c>
      <c r="U6639" t="str">
        <f t="shared" si="934"/>
        <v>Low</v>
      </c>
      <c r="V6639" t="str">
        <f t="shared" si="935"/>
        <v>Clean</v>
      </c>
    </row>
    <row r="6640" spans="1:22" x14ac:dyDescent="0.3">
      <c r="A6640" t="str">
        <f>Raw_Data!A6640</f>
        <v>26082865</v>
      </c>
      <c r="B6640">
        <f>Raw_Data!B6640</f>
        <v>45685</v>
      </c>
      <c r="C6640" t="str">
        <f>Raw_Data!C6640</f>
        <v>ATORVASTATIN 40 MG TABLET</v>
      </c>
      <c r="D6640" t="str">
        <f>Raw_Data!D6640</f>
        <v>378395205</v>
      </c>
      <c r="E6640" t="str">
        <f>Raw_Data!E6640</f>
        <v>FORD, JAMES</v>
      </c>
      <c r="F6640" t="str">
        <f>Raw_Data!F6640</f>
        <v>1033117684</v>
      </c>
      <c r="G6640" t="str">
        <f>Raw_Data!H6640</f>
        <v>2</v>
      </c>
      <c r="H6640">
        <f>IFERROR(VLOOKUP(G6640,Store_Map!$A$2:$I$100,3,FALSE),"")</f>
        <v>0</v>
      </c>
      <c r="I6640">
        <f>IFERROR(VLOOKUP(G6640,Store_Map!$A$2:$I$100,4,FALSE),"")</f>
        <v>0</v>
      </c>
      <c r="J6640">
        <f>IFERROR(VLOOKUP(G6640,Store_Map!$A$2:$I$100,5,FALSE),"")</f>
        <v>0</v>
      </c>
      <c r="K6640">
        <f>IFERROR(VLOOKUP(G6640,Store_Map!$A$2:$I$100,6,FALSE),"")</f>
        <v>0</v>
      </c>
      <c r="L6640">
        <f>IFERROR(VLOOKUP(G6640,Store_Map!$A$2:$I$100,7,FALSE),"")</f>
        <v>0</v>
      </c>
      <c r="M6640">
        <f>IFERROR(VLOOKUP(G6640,Store_Map!$A$2:$I$100,8,FALSE),"")</f>
        <v>0</v>
      </c>
      <c r="N6640">
        <f t="shared" si="927"/>
        <v>0</v>
      </c>
      <c r="O6640" t="str">
        <f t="shared" si="928"/>
        <v>PASS</v>
      </c>
      <c r="P6640" t="str">
        <f t="shared" si="929"/>
        <v>REVIEW</v>
      </c>
      <c r="Q6640" t="str">
        <f t="shared" si="930"/>
        <v>PASS</v>
      </c>
      <c r="R6640" t="str">
        <f t="shared" si="931"/>
        <v>PASS</v>
      </c>
      <c r="S6640" t="str">
        <f t="shared" si="932"/>
        <v>REVIEW</v>
      </c>
      <c r="T6640">
        <f t="shared" si="933"/>
        <v>90</v>
      </c>
      <c r="U6640" t="str">
        <f t="shared" si="934"/>
        <v>Low</v>
      </c>
      <c r="V6640" t="str">
        <f t="shared" si="935"/>
        <v>Invalid NDC</v>
      </c>
    </row>
    <row r="6641" spans="1:22" x14ac:dyDescent="0.3">
      <c r="A6641" t="str">
        <f>Raw_Data!A6641</f>
        <v>26076548</v>
      </c>
      <c r="B6641">
        <f>Raw_Data!B6641</f>
        <v>45685</v>
      </c>
      <c r="C6641" t="str">
        <f>Raw_Data!C6641</f>
        <v>LEVOTHYROXINE 125 MCG TABLE</v>
      </c>
      <c r="D6641" t="str">
        <f>Raw_Data!D6641</f>
        <v>68180097109</v>
      </c>
      <c r="E6641" t="str">
        <f>Raw_Data!E6641</f>
        <v>PEDERSEN, JENNIFER</v>
      </c>
      <c r="F6641" t="str">
        <f>Raw_Data!F6641</f>
        <v>1073606661</v>
      </c>
      <c r="G6641" t="str">
        <f>Raw_Data!H6641</f>
        <v>2</v>
      </c>
      <c r="H6641">
        <f>IFERROR(VLOOKUP(G6641,Store_Map!$A$2:$I$100,3,FALSE),"")</f>
        <v>0</v>
      </c>
      <c r="I6641">
        <f>IFERROR(VLOOKUP(G6641,Store_Map!$A$2:$I$100,4,FALSE),"")</f>
        <v>0</v>
      </c>
      <c r="J6641">
        <f>IFERROR(VLOOKUP(G6641,Store_Map!$A$2:$I$100,5,FALSE),"")</f>
        <v>0</v>
      </c>
      <c r="K6641">
        <f>IFERROR(VLOOKUP(G6641,Store_Map!$A$2:$I$100,6,FALSE),"")</f>
        <v>0</v>
      </c>
      <c r="L6641">
        <f>IFERROR(VLOOKUP(G6641,Store_Map!$A$2:$I$100,7,FALSE),"")</f>
        <v>0</v>
      </c>
      <c r="M6641">
        <f>IFERROR(VLOOKUP(G6641,Store_Map!$A$2:$I$100,8,FALSE),"")</f>
        <v>0</v>
      </c>
      <c r="N6641">
        <f t="shared" si="927"/>
        <v>0</v>
      </c>
      <c r="O6641" t="str">
        <f t="shared" si="928"/>
        <v>PASS</v>
      </c>
      <c r="P6641" t="str">
        <f t="shared" si="929"/>
        <v>PASS</v>
      </c>
      <c r="Q6641" t="str">
        <f t="shared" si="930"/>
        <v>PASS</v>
      </c>
      <c r="R6641" t="str">
        <f t="shared" si="931"/>
        <v>PASS</v>
      </c>
      <c r="S6641" t="str">
        <f t="shared" si="932"/>
        <v>PASS</v>
      </c>
      <c r="T6641">
        <f t="shared" si="933"/>
        <v>100</v>
      </c>
      <c r="U6641" t="str">
        <f t="shared" si="934"/>
        <v>Low</v>
      </c>
      <c r="V6641" t="str">
        <f t="shared" si="935"/>
        <v>Clean</v>
      </c>
    </row>
    <row r="6642" spans="1:22" x14ac:dyDescent="0.3">
      <c r="A6642" t="str">
        <f>Raw_Data!A6642</f>
        <v>26084030</v>
      </c>
      <c r="B6642">
        <f>Raw_Data!B6642</f>
        <v>45685</v>
      </c>
      <c r="C6642" t="str">
        <f>Raw_Data!C6642</f>
        <v>CARVEDILOL 25 MG TABLET</v>
      </c>
      <c r="D6642" t="str">
        <f>Raw_Data!D6642</f>
        <v>68382009501</v>
      </c>
      <c r="E6642" t="str">
        <f>Raw_Data!E6642</f>
        <v>GIBBS, JON</v>
      </c>
      <c r="F6642" t="str">
        <f>Raw_Data!F6642</f>
        <v>1700896156</v>
      </c>
      <c r="G6642" t="str">
        <f>Raw_Data!H6642</f>
        <v>2</v>
      </c>
      <c r="H6642">
        <f>IFERROR(VLOOKUP(G6642,Store_Map!$A$2:$I$100,3,FALSE),"")</f>
        <v>0</v>
      </c>
      <c r="I6642">
        <f>IFERROR(VLOOKUP(G6642,Store_Map!$A$2:$I$100,4,FALSE),"")</f>
        <v>0</v>
      </c>
      <c r="J6642">
        <f>IFERROR(VLOOKUP(G6642,Store_Map!$A$2:$I$100,5,FALSE),"")</f>
        <v>0</v>
      </c>
      <c r="K6642">
        <f>IFERROR(VLOOKUP(G6642,Store_Map!$A$2:$I$100,6,FALSE),"")</f>
        <v>0</v>
      </c>
      <c r="L6642">
        <f>IFERROR(VLOOKUP(G6642,Store_Map!$A$2:$I$100,7,FALSE),"")</f>
        <v>0</v>
      </c>
      <c r="M6642">
        <f>IFERROR(VLOOKUP(G6642,Store_Map!$A$2:$I$100,8,FALSE),"")</f>
        <v>0</v>
      </c>
      <c r="N6642">
        <f t="shared" si="927"/>
        <v>0</v>
      </c>
      <c r="O6642" t="str">
        <f t="shared" si="928"/>
        <v>PASS</v>
      </c>
      <c r="P6642" t="str">
        <f t="shared" si="929"/>
        <v>PASS</v>
      </c>
      <c r="Q6642" t="str">
        <f t="shared" si="930"/>
        <v>PASS</v>
      </c>
      <c r="R6642" t="str">
        <f t="shared" si="931"/>
        <v>PASS</v>
      </c>
      <c r="S6642" t="str">
        <f t="shared" si="932"/>
        <v>PASS</v>
      </c>
      <c r="T6642">
        <f t="shared" si="933"/>
        <v>100</v>
      </c>
      <c r="U6642" t="str">
        <f t="shared" si="934"/>
        <v>Low</v>
      </c>
      <c r="V6642" t="str">
        <f t="shared" si="935"/>
        <v>Clean</v>
      </c>
    </row>
    <row r="6643" spans="1:22" x14ac:dyDescent="0.3">
      <c r="A6643" t="str">
        <f>Raw_Data!A6643</f>
        <v>26084029</v>
      </c>
      <c r="B6643">
        <f>Raw_Data!B6643</f>
        <v>45685</v>
      </c>
      <c r="C6643" t="str">
        <f>Raw_Data!C6643</f>
        <v>HYDRALAZINE 25 MG TABLET</v>
      </c>
      <c r="D6643" t="str">
        <f>Raw_Data!D6643</f>
        <v>50111032701</v>
      </c>
      <c r="E6643" t="str">
        <f>Raw_Data!E6643</f>
        <v>GIBBS, JON</v>
      </c>
      <c r="F6643" t="str">
        <f>Raw_Data!F6643</f>
        <v>1700896156</v>
      </c>
      <c r="G6643" t="str">
        <f>Raw_Data!H6643</f>
        <v>2</v>
      </c>
      <c r="H6643">
        <f>IFERROR(VLOOKUP(G6643,Store_Map!$A$2:$I$100,3,FALSE),"")</f>
        <v>0</v>
      </c>
      <c r="I6643">
        <f>IFERROR(VLOOKUP(G6643,Store_Map!$A$2:$I$100,4,FALSE),"")</f>
        <v>0</v>
      </c>
      <c r="J6643">
        <f>IFERROR(VLOOKUP(G6643,Store_Map!$A$2:$I$100,5,FALSE),"")</f>
        <v>0</v>
      </c>
      <c r="K6643">
        <f>IFERROR(VLOOKUP(G6643,Store_Map!$A$2:$I$100,6,FALSE),"")</f>
        <v>0</v>
      </c>
      <c r="L6643">
        <f>IFERROR(VLOOKUP(G6643,Store_Map!$A$2:$I$100,7,FALSE),"")</f>
        <v>0</v>
      </c>
      <c r="M6643">
        <f>IFERROR(VLOOKUP(G6643,Store_Map!$A$2:$I$100,8,FALSE),"")</f>
        <v>0</v>
      </c>
      <c r="N6643">
        <f t="shared" si="927"/>
        <v>0</v>
      </c>
      <c r="O6643" t="str">
        <f t="shared" si="928"/>
        <v>PASS</v>
      </c>
      <c r="P6643" t="str">
        <f t="shared" si="929"/>
        <v>PASS</v>
      </c>
      <c r="Q6643" t="str">
        <f t="shared" si="930"/>
        <v>PASS</v>
      </c>
      <c r="R6643" t="str">
        <f t="shared" si="931"/>
        <v>PASS</v>
      </c>
      <c r="S6643" t="str">
        <f t="shared" si="932"/>
        <v>PASS</v>
      </c>
      <c r="T6643">
        <f t="shared" si="933"/>
        <v>100</v>
      </c>
      <c r="U6643" t="str">
        <f t="shared" si="934"/>
        <v>Low</v>
      </c>
      <c r="V6643" t="str">
        <f t="shared" si="935"/>
        <v>Clean</v>
      </c>
    </row>
    <row r="6644" spans="1:22" x14ac:dyDescent="0.3">
      <c r="A6644" t="str">
        <f>Raw_Data!A6644</f>
        <v>26084028</v>
      </c>
      <c r="B6644">
        <f>Raw_Data!B6644</f>
        <v>45685</v>
      </c>
      <c r="C6644" t="str">
        <f>Raw_Data!C6644</f>
        <v>AMLODIPINE BESYLATE 10 MG T</v>
      </c>
      <c r="D6644" t="str">
        <f>Raw_Data!D6644</f>
        <v>69097012815</v>
      </c>
      <c r="E6644" t="str">
        <f>Raw_Data!E6644</f>
        <v>GIBBS, JON</v>
      </c>
      <c r="F6644" t="str">
        <f>Raw_Data!F6644</f>
        <v>1700896156</v>
      </c>
      <c r="G6644" t="str">
        <f>Raw_Data!H6644</f>
        <v>2</v>
      </c>
      <c r="H6644">
        <f>IFERROR(VLOOKUP(G6644,Store_Map!$A$2:$I$100,3,FALSE),"")</f>
        <v>0</v>
      </c>
      <c r="I6644">
        <f>IFERROR(VLOOKUP(G6644,Store_Map!$A$2:$I$100,4,FALSE),"")</f>
        <v>0</v>
      </c>
      <c r="J6644">
        <f>IFERROR(VLOOKUP(G6644,Store_Map!$A$2:$I$100,5,FALSE),"")</f>
        <v>0</v>
      </c>
      <c r="K6644">
        <f>IFERROR(VLOOKUP(G6644,Store_Map!$A$2:$I$100,6,FALSE),"")</f>
        <v>0</v>
      </c>
      <c r="L6644">
        <f>IFERROR(VLOOKUP(G6644,Store_Map!$A$2:$I$100,7,FALSE),"")</f>
        <v>0</v>
      </c>
      <c r="M6644">
        <f>IFERROR(VLOOKUP(G6644,Store_Map!$A$2:$I$100,8,FALSE),"")</f>
        <v>0</v>
      </c>
      <c r="N6644">
        <f t="shared" si="927"/>
        <v>0</v>
      </c>
      <c r="O6644" t="str">
        <f t="shared" si="928"/>
        <v>PASS</v>
      </c>
      <c r="P6644" t="str">
        <f t="shared" si="929"/>
        <v>PASS</v>
      </c>
      <c r="Q6644" t="str">
        <f t="shared" si="930"/>
        <v>PASS</v>
      </c>
      <c r="R6644" t="str">
        <f t="shared" si="931"/>
        <v>PASS</v>
      </c>
      <c r="S6644" t="str">
        <f t="shared" si="932"/>
        <v>PASS</v>
      </c>
      <c r="T6644">
        <f t="shared" si="933"/>
        <v>100</v>
      </c>
      <c r="U6644" t="str">
        <f t="shared" si="934"/>
        <v>Low</v>
      </c>
      <c r="V6644" t="str">
        <f t="shared" si="935"/>
        <v>Clean</v>
      </c>
    </row>
    <row r="6645" spans="1:22" x14ac:dyDescent="0.3">
      <c r="A6645" t="str">
        <f>Raw_Data!A6645</f>
        <v>26084027</v>
      </c>
      <c r="B6645">
        <f>Raw_Data!B6645</f>
        <v>45685</v>
      </c>
      <c r="C6645" t="str">
        <f>Raw_Data!C6645</f>
        <v>CHLORTHALIDONE 25 MG TABLET</v>
      </c>
      <c r="D6645" t="str">
        <f>Raw_Data!D6645</f>
        <v>57664064888</v>
      </c>
      <c r="E6645" t="str">
        <f>Raw_Data!E6645</f>
        <v>GIBBS, JON</v>
      </c>
      <c r="F6645" t="str">
        <f>Raw_Data!F6645</f>
        <v>1700896156</v>
      </c>
      <c r="G6645" t="str">
        <f>Raw_Data!H6645</f>
        <v>2</v>
      </c>
      <c r="H6645">
        <f>IFERROR(VLOOKUP(G6645,Store_Map!$A$2:$I$100,3,FALSE),"")</f>
        <v>0</v>
      </c>
      <c r="I6645">
        <f>IFERROR(VLOOKUP(G6645,Store_Map!$A$2:$I$100,4,FALSE),"")</f>
        <v>0</v>
      </c>
      <c r="J6645">
        <f>IFERROR(VLOOKUP(G6645,Store_Map!$A$2:$I$100,5,FALSE),"")</f>
        <v>0</v>
      </c>
      <c r="K6645">
        <f>IFERROR(VLOOKUP(G6645,Store_Map!$A$2:$I$100,6,FALSE),"")</f>
        <v>0</v>
      </c>
      <c r="L6645">
        <f>IFERROR(VLOOKUP(G6645,Store_Map!$A$2:$I$100,7,FALSE),"")</f>
        <v>0</v>
      </c>
      <c r="M6645">
        <f>IFERROR(VLOOKUP(G6645,Store_Map!$A$2:$I$100,8,FALSE),"")</f>
        <v>0</v>
      </c>
      <c r="N6645">
        <f t="shared" si="927"/>
        <v>0</v>
      </c>
      <c r="O6645" t="str">
        <f t="shared" si="928"/>
        <v>PASS</v>
      </c>
      <c r="P6645" t="str">
        <f t="shared" si="929"/>
        <v>PASS</v>
      </c>
      <c r="Q6645" t="str">
        <f t="shared" si="930"/>
        <v>PASS</v>
      </c>
      <c r="R6645" t="str">
        <f t="shared" si="931"/>
        <v>PASS</v>
      </c>
      <c r="S6645" t="str">
        <f t="shared" si="932"/>
        <v>PASS</v>
      </c>
      <c r="T6645">
        <f t="shared" si="933"/>
        <v>100</v>
      </c>
      <c r="U6645" t="str">
        <f t="shared" si="934"/>
        <v>Low</v>
      </c>
      <c r="V6645" t="str">
        <f t="shared" si="935"/>
        <v>Clean</v>
      </c>
    </row>
    <row r="6646" spans="1:22" x14ac:dyDescent="0.3">
      <c r="A6646" t="str">
        <f>Raw_Data!A6646</f>
        <v>26083890</v>
      </c>
      <c r="B6646">
        <f>Raw_Data!B6646</f>
        <v>45685</v>
      </c>
      <c r="C6646" t="str">
        <f>Raw_Data!C6646</f>
        <v>FAMOTIDINE 20 MG TABLET</v>
      </c>
      <c r="D6646" t="str">
        <f>Raw_Data!D6646</f>
        <v>67877084201</v>
      </c>
      <c r="E6646" t="str">
        <f>Raw_Data!E6646</f>
        <v>FORD, JAMES</v>
      </c>
      <c r="F6646" t="str">
        <f>Raw_Data!F6646</f>
        <v>1033117684</v>
      </c>
      <c r="G6646" t="str">
        <f>Raw_Data!H6646</f>
        <v>2</v>
      </c>
      <c r="H6646">
        <f>IFERROR(VLOOKUP(G6646,Store_Map!$A$2:$I$100,3,FALSE),"")</f>
        <v>0</v>
      </c>
      <c r="I6646">
        <f>IFERROR(VLOOKUP(G6646,Store_Map!$A$2:$I$100,4,FALSE),"")</f>
        <v>0</v>
      </c>
      <c r="J6646">
        <f>IFERROR(VLOOKUP(G6646,Store_Map!$A$2:$I$100,5,FALSE),"")</f>
        <v>0</v>
      </c>
      <c r="K6646">
        <f>IFERROR(VLOOKUP(G6646,Store_Map!$A$2:$I$100,6,FALSE),"")</f>
        <v>0</v>
      </c>
      <c r="L6646">
        <f>IFERROR(VLOOKUP(G6646,Store_Map!$A$2:$I$100,7,FALSE),"")</f>
        <v>0</v>
      </c>
      <c r="M6646">
        <f>IFERROR(VLOOKUP(G6646,Store_Map!$A$2:$I$100,8,FALSE),"")</f>
        <v>0</v>
      </c>
      <c r="N6646">
        <f t="shared" si="927"/>
        <v>0</v>
      </c>
      <c r="O6646" t="str">
        <f t="shared" si="928"/>
        <v>PASS</v>
      </c>
      <c r="P6646" t="str">
        <f t="shared" si="929"/>
        <v>PASS</v>
      </c>
      <c r="Q6646" t="str">
        <f t="shared" si="930"/>
        <v>PASS</v>
      </c>
      <c r="R6646" t="str">
        <f t="shared" si="931"/>
        <v>PASS</v>
      </c>
      <c r="S6646" t="str">
        <f t="shared" si="932"/>
        <v>PASS</v>
      </c>
      <c r="T6646">
        <f t="shared" si="933"/>
        <v>100</v>
      </c>
      <c r="U6646" t="str">
        <f t="shared" si="934"/>
        <v>Low</v>
      </c>
      <c r="V6646" t="str">
        <f t="shared" si="935"/>
        <v>Clean</v>
      </c>
    </row>
    <row r="6647" spans="1:22" x14ac:dyDescent="0.3">
      <c r="A6647" t="str">
        <f>Raw_Data!A6647</f>
        <v>26083888</v>
      </c>
      <c r="B6647">
        <f>Raw_Data!B6647</f>
        <v>45685</v>
      </c>
      <c r="C6647" t="str">
        <f>Raw_Data!C6647</f>
        <v>CITALOPRAM HBR 20 MG TABLET</v>
      </c>
      <c r="D6647" t="str">
        <f>Raw_Data!D6647</f>
        <v>65862000601</v>
      </c>
      <c r="E6647" t="str">
        <f>Raw_Data!E6647</f>
        <v>FORD, JAMES</v>
      </c>
      <c r="F6647" t="str">
        <f>Raw_Data!F6647</f>
        <v>1033117684</v>
      </c>
      <c r="G6647" t="str">
        <f>Raw_Data!H6647</f>
        <v>2</v>
      </c>
      <c r="H6647">
        <f>IFERROR(VLOOKUP(G6647,Store_Map!$A$2:$I$100,3,FALSE),"")</f>
        <v>0</v>
      </c>
      <c r="I6647">
        <f>IFERROR(VLOOKUP(G6647,Store_Map!$A$2:$I$100,4,FALSE),"")</f>
        <v>0</v>
      </c>
      <c r="J6647">
        <f>IFERROR(VLOOKUP(G6647,Store_Map!$A$2:$I$100,5,FALSE),"")</f>
        <v>0</v>
      </c>
      <c r="K6647">
        <f>IFERROR(VLOOKUP(G6647,Store_Map!$A$2:$I$100,6,FALSE),"")</f>
        <v>0</v>
      </c>
      <c r="L6647">
        <f>IFERROR(VLOOKUP(G6647,Store_Map!$A$2:$I$100,7,FALSE),"")</f>
        <v>0</v>
      </c>
      <c r="M6647">
        <f>IFERROR(VLOOKUP(G6647,Store_Map!$A$2:$I$100,8,FALSE),"")</f>
        <v>0</v>
      </c>
      <c r="N6647">
        <f t="shared" si="927"/>
        <v>0</v>
      </c>
      <c r="O6647" t="str">
        <f t="shared" si="928"/>
        <v>PASS</v>
      </c>
      <c r="P6647" t="str">
        <f t="shared" si="929"/>
        <v>PASS</v>
      </c>
      <c r="Q6647" t="str">
        <f t="shared" si="930"/>
        <v>PASS</v>
      </c>
      <c r="R6647" t="str">
        <f t="shared" si="931"/>
        <v>PASS</v>
      </c>
      <c r="S6647" t="str">
        <f t="shared" si="932"/>
        <v>PASS</v>
      </c>
      <c r="T6647">
        <f t="shared" si="933"/>
        <v>100</v>
      </c>
      <c r="U6647" t="str">
        <f t="shared" si="934"/>
        <v>Low</v>
      </c>
      <c r="V6647" t="str">
        <f t="shared" si="935"/>
        <v>Clean</v>
      </c>
    </row>
    <row r="6648" spans="1:22" x14ac:dyDescent="0.3">
      <c r="A6648" t="str">
        <f>Raw_Data!A6648</f>
        <v>26083887</v>
      </c>
      <c r="B6648">
        <f>Raw_Data!B6648</f>
        <v>45685</v>
      </c>
      <c r="C6648" t="str">
        <f>Raw_Data!C6648</f>
        <v>ATORVASTATIN 40 MG TABLET</v>
      </c>
      <c r="D6648" t="str">
        <f>Raw_Data!D6648</f>
        <v>378395205</v>
      </c>
      <c r="E6648" t="str">
        <f>Raw_Data!E6648</f>
        <v>FORD, JAMES</v>
      </c>
      <c r="F6648" t="str">
        <f>Raw_Data!F6648</f>
        <v>1033117684</v>
      </c>
      <c r="G6648" t="str">
        <f>Raw_Data!H6648</f>
        <v>2</v>
      </c>
      <c r="H6648">
        <f>IFERROR(VLOOKUP(G6648,Store_Map!$A$2:$I$100,3,FALSE),"")</f>
        <v>0</v>
      </c>
      <c r="I6648">
        <f>IFERROR(VLOOKUP(G6648,Store_Map!$A$2:$I$100,4,FALSE),"")</f>
        <v>0</v>
      </c>
      <c r="J6648">
        <f>IFERROR(VLOOKUP(G6648,Store_Map!$A$2:$I$100,5,FALSE),"")</f>
        <v>0</v>
      </c>
      <c r="K6648">
        <f>IFERROR(VLOOKUP(G6648,Store_Map!$A$2:$I$100,6,FALSE),"")</f>
        <v>0</v>
      </c>
      <c r="L6648">
        <f>IFERROR(VLOOKUP(G6648,Store_Map!$A$2:$I$100,7,FALSE),"")</f>
        <v>0</v>
      </c>
      <c r="M6648">
        <f>IFERROR(VLOOKUP(G6648,Store_Map!$A$2:$I$100,8,FALSE),"")</f>
        <v>0</v>
      </c>
      <c r="N6648">
        <f t="shared" si="927"/>
        <v>0</v>
      </c>
      <c r="O6648" t="str">
        <f t="shared" si="928"/>
        <v>PASS</v>
      </c>
      <c r="P6648" t="str">
        <f t="shared" si="929"/>
        <v>REVIEW</v>
      </c>
      <c r="Q6648" t="str">
        <f t="shared" si="930"/>
        <v>PASS</v>
      </c>
      <c r="R6648" t="str">
        <f t="shared" si="931"/>
        <v>PASS</v>
      </c>
      <c r="S6648" t="str">
        <f t="shared" si="932"/>
        <v>REVIEW</v>
      </c>
      <c r="T6648">
        <f t="shared" si="933"/>
        <v>90</v>
      </c>
      <c r="U6648" t="str">
        <f t="shared" si="934"/>
        <v>Low</v>
      </c>
      <c r="V6648" t="str">
        <f t="shared" si="935"/>
        <v>Invalid NDC</v>
      </c>
    </row>
    <row r="6649" spans="1:22" x14ac:dyDescent="0.3">
      <c r="A6649" t="str">
        <f>Raw_Data!A6649</f>
        <v>26083885</v>
      </c>
      <c r="B6649">
        <f>Raw_Data!B6649</f>
        <v>45685</v>
      </c>
      <c r="C6649" t="str">
        <f>Raw_Data!C6649</f>
        <v>HYDRALAZINE 25 MG TABLET</v>
      </c>
      <c r="D6649" t="str">
        <f>Raw_Data!D6649</f>
        <v>50111032701</v>
      </c>
      <c r="E6649" t="str">
        <f>Raw_Data!E6649</f>
        <v>FORD, JAMES</v>
      </c>
      <c r="F6649" t="str">
        <f>Raw_Data!F6649</f>
        <v>1033117684</v>
      </c>
      <c r="G6649" t="str">
        <f>Raw_Data!H6649</f>
        <v>2</v>
      </c>
      <c r="H6649">
        <f>IFERROR(VLOOKUP(G6649,Store_Map!$A$2:$I$100,3,FALSE),"")</f>
        <v>0</v>
      </c>
      <c r="I6649">
        <f>IFERROR(VLOOKUP(G6649,Store_Map!$A$2:$I$100,4,FALSE),"")</f>
        <v>0</v>
      </c>
      <c r="J6649">
        <f>IFERROR(VLOOKUP(G6649,Store_Map!$A$2:$I$100,5,FALSE),"")</f>
        <v>0</v>
      </c>
      <c r="K6649">
        <f>IFERROR(VLOOKUP(G6649,Store_Map!$A$2:$I$100,6,FALSE),"")</f>
        <v>0</v>
      </c>
      <c r="L6649">
        <f>IFERROR(VLOOKUP(G6649,Store_Map!$A$2:$I$100,7,FALSE),"")</f>
        <v>0</v>
      </c>
      <c r="M6649">
        <f>IFERROR(VLOOKUP(G6649,Store_Map!$A$2:$I$100,8,FALSE),"")</f>
        <v>0</v>
      </c>
      <c r="N6649">
        <f t="shared" si="927"/>
        <v>0</v>
      </c>
      <c r="O6649" t="str">
        <f t="shared" si="928"/>
        <v>PASS</v>
      </c>
      <c r="P6649" t="str">
        <f t="shared" si="929"/>
        <v>PASS</v>
      </c>
      <c r="Q6649" t="str">
        <f t="shared" si="930"/>
        <v>PASS</v>
      </c>
      <c r="R6649" t="str">
        <f t="shared" si="931"/>
        <v>PASS</v>
      </c>
      <c r="S6649" t="str">
        <f t="shared" si="932"/>
        <v>PASS</v>
      </c>
      <c r="T6649">
        <f t="shared" si="933"/>
        <v>100</v>
      </c>
      <c r="U6649" t="str">
        <f t="shared" si="934"/>
        <v>Low</v>
      </c>
      <c r="V6649" t="str">
        <f t="shared" si="935"/>
        <v>Clean</v>
      </c>
    </row>
    <row r="6650" spans="1:22" x14ac:dyDescent="0.3">
      <c r="A6650" t="str">
        <f>Raw_Data!A6650</f>
        <v>26083117</v>
      </c>
      <c r="B6650">
        <f>Raw_Data!B6650</f>
        <v>45685</v>
      </c>
      <c r="C6650" t="str">
        <f>Raw_Data!C6650</f>
        <v>AMLODIPINE BESYLATE 10 MG T</v>
      </c>
      <c r="D6650" t="str">
        <f>Raw_Data!D6650</f>
        <v>69097012815</v>
      </c>
      <c r="E6650" t="str">
        <f>Raw_Data!E6650</f>
        <v>FORD, JAMES</v>
      </c>
      <c r="F6650" t="str">
        <f>Raw_Data!F6650</f>
        <v>1033117684</v>
      </c>
      <c r="G6650" t="str">
        <f>Raw_Data!H6650</f>
        <v>2</v>
      </c>
      <c r="H6650">
        <f>IFERROR(VLOOKUP(G6650,Store_Map!$A$2:$I$100,3,FALSE),"")</f>
        <v>0</v>
      </c>
      <c r="I6650">
        <f>IFERROR(VLOOKUP(G6650,Store_Map!$A$2:$I$100,4,FALSE),"")</f>
        <v>0</v>
      </c>
      <c r="J6650">
        <f>IFERROR(VLOOKUP(G6650,Store_Map!$A$2:$I$100,5,FALSE),"")</f>
        <v>0</v>
      </c>
      <c r="K6650">
        <f>IFERROR(VLOOKUP(G6650,Store_Map!$A$2:$I$100,6,FALSE),"")</f>
        <v>0</v>
      </c>
      <c r="L6650">
        <f>IFERROR(VLOOKUP(G6650,Store_Map!$A$2:$I$100,7,FALSE),"")</f>
        <v>0</v>
      </c>
      <c r="M6650">
        <f>IFERROR(VLOOKUP(G6650,Store_Map!$A$2:$I$100,8,FALSE),"")</f>
        <v>0</v>
      </c>
      <c r="N6650">
        <f t="shared" si="927"/>
        <v>0</v>
      </c>
      <c r="O6650" t="str">
        <f t="shared" si="928"/>
        <v>PASS</v>
      </c>
      <c r="P6650" t="str">
        <f t="shared" si="929"/>
        <v>PASS</v>
      </c>
      <c r="Q6650" t="str">
        <f t="shared" si="930"/>
        <v>PASS</v>
      </c>
      <c r="R6650" t="str">
        <f t="shared" si="931"/>
        <v>PASS</v>
      </c>
      <c r="S6650" t="str">
        <f t="shared" si="932"/>
        <v>PASS</v>
      </c>
      <c r="T6650">
        <f t="shared" si="933"/>
        <v>100</v>
      </c>
      <c r="U6650" t="str">
        <f t="shared" si="934"/>
        <v>Low</v>
      </c>
      <c r="V6650" t="str">
        <f t="shared" si="935"/>
        <v>Clean</v>
      </c>
    </row>
    <row r="6651" spans="1:22" x14ac:dyDescent="0.3">
      <c r="A6651" t="str">
        <f>Raw_Data!A6651</f>
        <v>26082018</v>
      </c>
      <c r="B6651">
        <f>Raw_Data!B6651</f>
        <v>45685</v>
      </c>
      <c r="C6651" t="str">
        <f>Raw_Data!C6651</f>
        <v>ENTRESTO 24 MG-26 MG TABLET</v>
      </c>
      <c r="D6651" t="str">
        <f>Raw_Data!D6651</f>
        <v>78065920</v>
      </c>
      <c r="E6651" t="str">
        <f>Raw_Data!E6651</f>
        <v>BYNE, EDMUND</v>
      </c>
      <c r="F6651" t="str">
        <f>Raw_Data!F6651</f>
        <v>1033186648</v>
      </c>
      <c r="G6651" t="str">
        <f>Raw_Data!H6651</f>
        <v>2</v>
      </c>
      <c r="H6651">
        <f>IFERROR(VLOOKUP(G6651,Store_Map!$A$2:$I$100,3,FALSE),"")</f>
        <v>0</v>
      </c>
      <c r="I6651">
        <f>IFERROR(VLOOKUP(G6651,Store_Map!$A$2:$I$100,4,FALSE),"")</f>
        <v>0</v>
      </c>
      <c r="J6651">
        <f>IFERROR(VLOOKUP(G6651,Store_Map!$A$2:$I$100,5,FALSE),"")</f>
        <v>0</v>
      </c>
      <c r="K6651">
        <f>IFERROR(VLOOKUP(G6651,Store_Map!$A$2:$I$100,6,FALSE),"")</f>
        <v>0</v>
      </c>
      <c r="L6651">
        <f>IFERROR(VLOOKUP(G6651,Store_Map!$A$2:$I$100,7,FALSE),"")</f>
        <v>0</v>
      </c>
      <c r="M6651">
        <f>IFERROR(VLOOKUP(G6651,Store_Map!$A$2:$I$100,8,FALSE),"")</f>
        <v>0</v>
      </c>
      <c r="N6651">
        <f t="shared" si="927"/>
        <v>0</v>
      </c>
      <c r="O6651" t="str">
        <f t="shared" si="928"/>
        <v>PASS</v>
      </c>
      <c r="P6651" t="str">
        <f t="shared" si="929"/>
        <v>REVIEW</v>
      </c>
      <c r="Q6651" t="str">
        <f t="shared" si="930"/>
        <v>PASS</v>
      </c>
      <c r="R6651" t="str">
        <f t="shared" si="931"/>
        <v>PASS</v>
      </c>
      <c r="S6651" t="str">
        <f t="shared" si="932"/>
        <v>REVIEW</v>
      </c>
      <c r="T6651">
        <f t="shared" si="933"/>
        <v>90</v>
      </c>
      <c r="U6651" t="str">
        <f t="shared" si="934"/>
        <v>Low</v>
      </c>
      <c r="V6651" t="str">
        <f t="shared" si="935"/>
        <v>Invalid NDC</v>
      </c>
    </row>
    <row r="6652" spans="1:22" x14ac:dyDescent="0.3">
      <c r="A6652" t="str">
        <f>Raw_Data!A6652</f>
        <v>24002226</v>
      </c>
      <c r="B6652">
        <f>Raw_Data!B6652</f>
        <v>45685</v>
      </c>
      <c r="C6652" t="str">
        <f>Raw_Data!C6652</f>
        <v>TRAMADOL HCL 50 MG TABLET</v>
      </c>
      <c r="D6652" t="str">
        <f>Raw_Data!D6652</f>
        <v>60219234801</v>
      </c>
      <c r="E6652" t="str">
        <f>Raw_Data!E6652</f>
        <v>GIBBS, JON</v>
      </c>
      <c r="F6652" t="str">
        <f>Raw_Data!F6652</f>
        <v>1700896156</v>
      </c>
      <c r="G6652" t="str">
        <f>Raw_Data!H6652</f>
        <v>2</v>
      </c>
      <c r="H6652">
        <f>IFERROR(VLOOKUP(G6652,Store_Map!$A$2:$I$100,3,FALSE),"")</f>
        <v>0</v>
      </c>
      <c r="I6652">
        <f>IFERROR(VLOOKUP(G6652,Store_Map!$A$2:$I$100,4,FALSE),"")</f>
        <v>0</v>
      </c>
      <c r="J6652">
        <f>IFERROR(VLOOKUP(G6652,Store_Map!$A$2:$I$100,5,FALSE),"")</f>
        <v>0</v>
      </c>
      <c r="K6652">
        <f>IFERROR(VLOOKUP(G6652,Store_Map!$A$2:$I$100,6,FALSE),"")</f>
        <v>0</v>
      </c>
      <c r="L6652">
        <f>IFERROR(VLOOKUP(G6652,Store_Map!$A$2:$I$100,7,FALSE),"")</f>
        <v>0</v>
      </c>
      <c r="M6652">
        <f>IFERROR(VLOOKUP(G6652,Store_Map!$A$2:$I$100,8,FALSE),"")</f>
        <v>0</v>
      </c>
      <c r="N6652">
        <f t="shared" si="927"/>
        <v>0</v>
      </c>
      <c r="O6652" t="str">
        <f t="shared" si="928"/>
        <v>PASS</v>
      </c>
      <c r="P6652" t="str">
        <f t="shared" si="929"/>
        <v>PASS</v>
      </c>
      <c r="Q6652" t="str">
        <f t="shared" si="930"/>
        <v>PASS</v>
      </c>
      <c r="R6652" t="str">
        <f t="shared" si="931"/>
        <v>PASS</v>
      </c>
      <c r="S6652" t="str">
        <f t="shared" si="932"/>
        <v>PASS</v>
      </c>
      <c r="T6652">
        <f t="shared" si="933"/>
        <v>100</v>
      </c>
      <c r="U6652" t="str">
        <f t="shared" si="934"/>
        <v>Low</v>
      </c>
      <c r="V6652" t="str">
        <f t="shared" si="935"/>
        <v>Clean</v>
      </c>
    </row>
    <row r="6653" spans="1:22" x14ac:dyDescent="0.3">
      <c r="A6653" t="str">
        <f>Raw_Data!A6653</f>
        <v>26085248</v>
      </c>
      <c r="B6653">
        <f>Raw_Data!B6653</f>
        <v>45685</v>
      </c>
      <c r="C6653" t="str">
        <f>Raw_Data!C6653</f>
        <v>BD NANO 2 GEN PEN NDL 32G 4</v>
      </c>
      <c r="D6653" t="str">
        <f>Raw_Data!D6653</f>
        <v>8290320550</v>
      </c>
      <c r="E6653" t="str">
        <f>Raw_Data!E6653</f>
        <v>EL- CHOUFI, LEYLA</v>
      </c>
      <c r="F6653" t="str">
        <f>Raw_Data!F6653</f>
        <v>1942355342</v>
      </c>
      <c r="G6653" t="str">
        <f>Raw_Data!H6653</f>
        <v>2</v>
      </c>
      <c r="H6653">
        <f>IFERROR(VLOOKUP(G6653,Store_Map!$A$2:$I$100,3,FALSE),"")</f>
        <v>0</v>
      </c>
      <c r="I6653">
        <f>IFERROR(VLOOKUP(G6653,Store_Map!$A$2:$I$100,4,FALSE),"")</f>
        <v>0</v>
      </c>
      <c r="J6653">
        <f>IFERROR(VLOOKUP(G6653,Store_Map!$A$2:$I$100,5,FALSE),"")</f>
        <v>0</v>
      </c>
      <c r="K6653">
        <f>IFERROR(VLOOKUP(G6653,Store_Map!$A$2:$I$100,6,FALSE),"")</f>
        <v>0</v>
      </c>
      <c r="L6653">
        <f>IFERROR(VLOOKUP(G6653,Store_Map!$A$2:$I$100,7,FALSE),"")</f>
        <v>0</v>
      </c>
      <c r="M6653">
        <f>IFERROR(VLOOKUP(G6653,Store_Map!$A$2:$I$100,8,FALSE),"")</f>
        <v>0</v>
      </c>
      <c r="N6653">
        <f t="shared" si="927"/>
        <v>0</v>
      </c>
      <c r="O6653" t="str">
        <f t="shared" si="928"/>
        <v>PASS</v>
      </c>
      <c r="P6653" t="str">
        <f t="shared" si="929"/>
        <v>PASS</v>
      </c>
      <c r="Q6653" t="str">
        <f t="shared" si="930"/>
        <v>PASS</v>
      </c>
      <c r="R6653" t="str">
        <f t="shared" si="931"/>
        <v>PASS</v>
      </c>
      <c r="S6653" t="str">
        <f t="shared" si="932"/>
        <v>PASS</v>
      </c>
      <c r="T6653">
        <f t="shared" si="933"/>
        <v>100</v>
      </c>
      <c r="U6653" t="str">
        <f t="shared" si="934"/>
        <v>Low</v>
      </c>
      <c r="V6653" t="str">
        <f t="shared" si="935"/>
        <v>Clean</v>
      </c>
    </row>
    <row r="6654" spans="1:22" x14ac:dyDescent="0.3">
      <c r="A6654" t="str">
        <f>Raw_Data!A6654</f>
        <v>26085250</v>
      </c>
      <c r="B6654">
        <f>Raw_Data!B6654</f>
        <v>45685</v>
      </c>
      <c r="C6654" t="str">
        <f>Raw_Data!C6654</f>
        <v>ONETOUCH DELICA PLUS 33G LA</v>
      </c>
      <c r="D6654" t="str">
        <f>Raw_Data!D6654</f>
        <v>53885000810</v>
      </c>
      <c r="E6654" t="str">
        <f>Raw_Data!E6654</f>
        <v>BYNE, EDMUND</v>
      </c>
      <c r="F6654" t="str">
        <f>Raw_Data!F6654</f>
        <v>1033186648</v>
      </c>
      <c r="G6654" t="str">
        <f>Raw_Data!H6654</f>
        <v>2</v>
      </c>
      <c r="H6654">
        <f>IFERROR(VLOOKUP(G6654,Store_Map!$A$2:$I$100,3,FALSE),"")</f>
        <v>0</v>
      </c>
      <c r="I6654">
        <f>IFERROR(VLOOKUP(G6654,Store_Map!$A$2:$I$100,4,FALSE),"")</f>
        <v>0</v>
      </c>
      <c r="J6654">
        <f>IFERROR(VLOOKUP(G6654,Store_Map!$A$2:$I$100,5,FALSE),"")</f>
        <v>0</v>
      </c>
      <c r="K6654">
        <f>IFERROR(VLOOKUP(G6654,Store_Map!$A$2:$I$100,6,FALSE),"")</f>
        <v>0</v>
      </c>
      <c r="L6654">
        <f>IFERROR(VLOOKUP(G6654,Store_Map!$A$2:$I$100,7,FALSE),"")</f>
        <v>0</v>
      </c>
      <c r="M6654">
        <f>IFERROR(VLOOKUP(G6654,Store_Map!$A$2:$I$100,8,FALSE),"")</f>
        <v>0</v>
      </c>
      <c r="N6654">
        <f t="shared" si="927"/>
        <v>0</v>
      </c>
      <c r="O6654" t="str">
        <f t="shared" si="928"/>
        <v>PASS</v>
      </c>
      <c r="P6654" t="str">
        <f t="shared" si="929"/>
        <v>PASS</v>
      </c>
      <c r="Q6654" t="str">
        <f t="shared" si="930"/>
        <v>PASS</v>
      </c>
      <c r="R6654" t="str">
        <f t="shared" si="931"/>
        <v>PASS</v>
      </c>
      <c r="S6654" t="str">
        <f t="shared" si="932"/>
        <v>PASS</v>
      </c>
      <c r="T6654">
        <f t="shared" si="933"/>
        <v>100</v>
      </c>
      <c r="U6654" t="str">
        <f t="shared" si="934"/>
        <v>Low</v>
      </c>
      <c r="V6654" t="str">
        <f t="shared" si="935"/>
        <v>Clean</v>
      </c>
    </row>
    <row r="6655" spans="1:22" x14ac:dyDescent="0.3">
      <c r="A6655" t="str">
        <f>Raw_Data!A6655</f>
        <v>26085251</v>
      </c>
      <c r="B6655">
        <f>Raw_Data!B6655</f>
        <v>45685</v>
      </c>
      <c r="C6655" t="str">
        <f>Raw_Data!C6655</f>
        <v>ALBUTEROL HFA 90 MCG INHALE</v>
      </c>
      <c r="D6655" t="str">
        <f>Raw_Data!D6655</f>
        <v>68180096301</v>
      </c>
      <c r="E6655" t="str">
        <f>Raw_Data!E6655</f>
        <v>GIBBS, JON</v>
      </c>
      <c r="F6655" t="str">
        <f>Raw_Data!F6655</f>
        <v>1700896156</v>
      </c>
      <c r="G6655" t="str">
        <f>Raw_Data!H6655</f>
        <v>2</v>
      </c>
      <c r="H6655">
        <f>IFERROR(VLOOKUP(G6655,Store_Map!$A$2:$I$100,3,FALSE),"")</f>
        <v>0</v>
      </c>
      <c r="I6655">
        <f>IFERROR(VLOOKUP(G6655,Store_Map!$A$2:$I$100,4,FALSE),"")</f>
        <v>0</v>
      </c>
      <c r="J6655">
        <f>IFERROR(VLOOKUP(G6655,Store_Map!$A$2:$I$100,5,FALSE),"")</f>
        <v>0</v>
      </c>
      <c r="K6655">
        <f>IFERROR(VLOOKUP(G6655,Store_Map!$A$2:$I$100,6,FALSE),"")</f>
        <v>0</v>
      </c>
      <c r="L6655">
        <f>IFERROR(VLOOKUP(G6655,Store_Map!$A$2:$I$100,7,FALSE),"")</f>
        <v>0</v>
      </c>
      <c r="M6655">
        <f>IFERROR(VLOOKUP(G6655,Store_Map!$A$2:$I$100,8,FALSE),"")</f>
        <v>0</v>
      </c>
      <c r="N6655">
        <f t="shared" si="927"/>
        <v>0</v>
      </c>
      <c r="O6655" t="str">
        <f t="shared" si="928"/>
        <v>PASS</v>
      </c>
      <c r="P6655" t="str">
        <f t="shared" si="929"/>
        <v>PASS</v>
      </c>
      <c r="Q6655" t="str">
        <f t="shared" si="930"/>
        <v>PASS</v>
      </c>
      <c r="R6655" t="str">
        <f t="shared" si="931"/>
        <v>PASS</v>
      </c>
      <c r="S6655" t="str">
        <f t="shared" si="932"/>
        <v>PASS</v>
      </c>
      <c r="T6655">
        <f t="shared" si="933"/>
        <v>100</v>
      </c>
      <c r="U6655" t="str">
        <f t="shared" si="934"/>
        <v>Low</v>
      </c>
      <c r="V6655" t="str">
        <f t="shared" si="935"/>
        <v>Clean</v>
      </c>
    </row>
    <row r="6656" spans="1:22" x14ac:dyDescent="0.3">
      <c r="A6656" t="str">
        <f>Raw_Data!A6656</f>
        <v>26084466</v>
      </c>
      <c r="B6656">
        <f>Raw_Data!B6656</f>
        <v>45685</v>
      </c>
      <c r="C6656" t="str">
        <f>Raw_Data!C6656</f>
        <v>ALBUTEROL HFA 90 MCG INHALE</v>
      </c>
      <c r="D6656" t="str">
        <f>Raw_Data!D6656</f>
        <v>781729685</v>
      </c>
      <c r="E6656" t="str">
        <f>Raw_Data!E6656</f>
        <v>DAVIS, KEPLER</v>
      </c>
      <c r="F6656" t="str">
        <f>Raw_Data!F6656</f>
        <v>1740357425</v>
      </c>
      <c r="G6656" t="str">
        <f>Raw_Data!H6656</f>
        <v>2</v>
      </c>
      <c r="H6656">
        <f>IFERROR(VLOOKUP(G6656,Store_Map!$A$2:$I$100,3,FALSE),"")</f>
        <v>0</v>
      </c>
      <c r="I6656">
        <f>IFERROR(VLOOKUP(G6656,Store_Map!$A$2:$I$100,4,FALSE),"")</f>
        <v>0</v>
      </c>
      <c r="J6656">
        <f>IFERROR(VLOOKUP(G6656,Store_Map!$A$2:$I$100,5,FALSE),"")</f>
        <v>0</v>
      </c>
      <c r="K6656">
        <f>IFERROR(VLOOKUP(G6656,Store_Map!$A$2:$I$100,6,FALSE),"")</f>
        <v>0</v>
      </c>
      <c r="L6656">
        <f>IFERROR(VLOOKUP(G6656,Store_Map!$A$2:$I$100,7,FALSE),"")</f>
        <v>0</v>
      </c>
      <c r="M6656">
        <f>IFERROR(VLOOKUP(G6656,Store_Map!$A$2:$I$100,8,FALSE),"")</f>
        <v>0</v>
      </c>
      <c r="N6656">
        <f t="shared" si="927"/>
        <v>0</v>
      </c>
      <c r="O6656" t="str">
        <f t="shared" si="928"/>
        <v>PASS</v>
      </c>
      <c r="P6656" t="str">
        <f t="shared" si="929"/>
        <v>REVIEW</v>
      </c>
      <c r="Q6656" t="str">
        <f t="shared" si="930"/>
        <v>PASS</v>
      </c>
      <c r="R6656" t="str">
        <f t="shared" si="931"/>
        <v>PASS</v>
      </c>
      <c r="S6656" t="str">
        <f t="shared" si="932"/>
        <v>REVIEW</v>
      </c>
      <c r="T6656">
        <f t="shared" si="933"/>
        <v>90</v>
      </c>
      <c r="U6656" t="str">
        <f t="shared" si="934"/>
        <v>Low</v>
      </c>
      <c r="V6656" t="str">
        <f t="shared" si="935"/>
        <v>Invalid NDC</v>
      </c>
    </row>
    <row r="6657" spans="1:22" x14ac:dyDescent="0.3">
      <c r="A6657" t="str">
        <f>Raw_Data!A6657</f>
        <v>26075732</v>
      </c>
      <c r="B6657">
        <f>Raw_Data!B6657</f>
        <v>45685</v>
      </c>
      <c r="C6657" t="str">
        <f>Raw_Data!C6657</f>
        <v>LORATADINE 10 MG TABLET</v>
      </c>
      <c r="D6657" t="str">
        <f>Raw_Data!D6657</f>
        <v>45802065087</v>
      </c>
      <c r="E6657" t="str">
        <f>Raw_Data!E6657</f>
        <v>DAVIS, KEPLER</v>
      </c>
      <c r="F6657" t="str">
        <f>Raw_Data!F6657</f>
        <v>1740357425</v>
      </c>
      <c r="G6657" t="str">
        <f>Raw_Data!H6657</f>
        <v>2</v>
      </c>
      <c r="H6657">
        <f>IFERROR(VLOOKUP(G6657,Store_Map!$A$2:$I$100,3,FALSE),"")</f>
        <v>0</v>
      </c>
      <c r="I6657">
        <f>IFERROR(VLOOKUP(G6657,Store_Map!$A$2:$I$100,4,FALSE),"")</f>
        <v>0</v>
      </c>
      <c r="J6657">
        <f>IFERROR(VLOOKUP(G6657,Store_Map!$A$2:$I$100,5,FALSE),"")</f>
        <v>0</v>
      </c>
      <c r="K6657">
        <f>IFERROR(VLOOKUP(G6657,Store_Map!$A$2:$I$100,6,FALSE),"")</f>
        <v>0</v>
      </c>
      <c r="L6657">
        <f>IFERROR(VLOOKUP(G6657,Store_Map!$A$2:$I$100,7,FALSE),"")</f>
        <v>0</v>
      </c>
      <c r="M6657">
        <f>IFERROR(VLOOKUP(G6657,Store_Map!$A$2:$I$100,8,FALSE),"")</f>
        <v>0</v>
      </c>
      <c r="N6657">
        <f t="shared" si="927"/>
        <v>0</v>
      </c>
      <c r="O6657" t="str">
        <f t="shared" si="928"/>
        <v>PASS</v>
      </c>
      <c r="P6657" t="str">
        <f t="shared" si="929"/>
        <v>PASS</v>
      </c>
      <c r="Q6657" t="str">
        <f t="shared" si="930"/>
        <v>PASS</v>
      </c>
      <c r="R6657" t="str">
        <f t="shared" si="931"/>
        <v>PASS</v>
      </c>
      <c r="S6657" t="str">
        <f t="shared" si="932"/>
        <v>PASS</v>
      </c>
      <c r="T6657">
        <f t="shared" si="933"/>
        <v>100</v>
      </c>
      <c r="U6657" t="str">
        <f t="shared" si="934"/>
        <v>Low</v>
      </c>
      <c r="V6657" t="str">
        <f t="shared" si="935"/>
        <v>Clean</v>
      </c>
    </row>
    <row r="6658" spans="1:22" x14ac:dyDescent="0.3">
      <c r="A6658" t="str">
        <f>Raw_Data!A6658</f>
        <v>26074522</v>
      </c>
      <c r="B6658">
        <f>Raw_Data!B6658</f>
        <v>45685</v>
      </c>
      <c r="C6658" t="str">
        <f>Raw_Data!C6658</f>
        <v>METFORMIN HCL 1,000 MG TABL</v>
      </c>
      <c r="D6658" t="str">
        <f>Raw_Data!D6658</f>
        <v>65862001099</v>
      </c>
      <c r="E6658" t="str">
        <f>Raw_Data!E6658</f>
        <v>BYNE, EDMUND</v>
      </c>
      <c r="F6658" t="str">
        <f>Raw_Data!F6658</f>
        <v>1033186648</v>
      </c>
      <c r="G6658" t="str">
        <f>Raw_Data!H6658</f>
        <v>2</v>
      </c>
      <c r="H6658">
        <f>IFERROR(VLOOKUP(G6658,Store_Map!$A$2:$I$100,3,FALSE),"")</f>
        <v>0</v>
      </c>
      <c r="I6658">
        <f>IFERROR(VLOOKUP(G6658,Store_Map!$A$2:$I$100,4,FALSE),"")</f>
        <v>0</v>
      </c>
      <c r="J6658">
        <f>IFERROR(VLOOKUP(G6658,Store_Map!$A$2:$I$100,5,FALSE),"")</f>
        <v>0</v>
      </c>
      <c r="K6658">
        <f>IFERROR(VLOOKUP(G6658,Store_Map!$A$2:$I$100,6,FALSE),"")</f>
        <v>0</v>
      </c>
      <c r="L6658">
        <f>IFERROR(VLOOKUP(G6658,Store_Map!$A$2:$I$100,7,FALSE),"")</f>
        <v>0</v>
      </c>
      <c r="M6658">
        <f>IFERROR(VLOOKUP(G6658,Store_Map!$A$2:$I$100,8,FALSE),"")</f>
        <v>0</v>
      </c>
      <c r="N6658">
        <f t="shared" ref="N6658:N6721" si="936">COUNTBLANK(A6658:M6658)</f>
        <v>0</v>
      </c>
      <c r="O6658" t="str">
        <f t="shared" ref="O6658:O6721" si="937">IF(AND(F6658&lt;&gt;"",LEN(F6658)=10,ISNUMBER(--F6658)),"PASS","REVIEW")</f>
        <v>PASS</v>
      </c>
      <c r="P6658" t="str">
        <f t="shared" ref="P6658:P6721" si="938">IF(AND(D6658&lt;&gt;"",OR(LEN(D6658)=10,LEN(D6658)=11),ISNUMBER(--D6658)),"PASS","REVIEW")</f>
        <v>PASS</v>
      </c>
      <c r="Q6658" t="str">
        <f t="shared" ref="Q6658:Q6721" si="939">IF(H6658&lt;&gt;"","PASS","REVIEW")</f>
        <v>PASS</v>
      </c>
      <c r="R6658" t="str">
        <f t="shared" ref="R6658:R6721" si="940">IF(AND(I6658&lt;&gt;"",J6658&lt;&gt;"",K6658&lt;&gt;"",L6658&lt;&gt;"",M6658&lt;&gt;""),"PASS","REVIEW")</f>
        <v>PASS</v>
      </c>
      <c r="S6658" t="str">
        <f t="shared" ref="S6658:S6721" si="941">IF(OR(N6658&gt;0,O6658="REVIEW",P6658="REVIEW",Q6658="REVIEW",R6658="REVIEW"),"REVIEW","PASS")</f>
        <v>PASS</v>
      </c>
      <c r="T6658">
        <f t="shared" ref="T6658:T6721" si="942">MAX(0,100-(N6658*5)-IF(O6658="REVIEW",15,0)-IF(P6658="REVIEW",10,0)-IF(Q6658="REVIEW",10,0)-IF(R6658="REVIEW",20,0))</f>
        <v>100</v>
      </c>
      <c r="U6658" t="str">
        <f t="shared" ref="U6658:U6721" si="943">IF(T6658&gt;=90,"Low",IF(T6658&gt;=70,"Medium","High"))</f>
        <v>Low</v>
      </c>
      <c r="V6658" t="str">
        <f t="shared" ref="V6658:V6721" si="944">IF(N6658&gt;0,"Missing required fields",IF(O6658="REVIEW","Invalid provider NPI",IF(P6658="REVIEW","Invalid NDC",IF(Q6658="REVIEW","Store mapping incomplete",IF(R6658="REVIEW","Entity mapping incomplete","Clean")))))</f>
        <v>Clean</v>
      </c>
    </row>
    <row r="6659" spans="1:22" x14ac:dyDescent="0.3">
      <c r="A6659" t="str">
        <f>Raw_Data!A6659</f>
        <v>26074525</v>
      </c>
      <c r="B6659">
        <f>Raw_Data!B6659</f>
        <v>45685</v>
      </c>
      <c r="C6659" t="str">
        <f>Raw_Data!C6659</f>
        <v>LEVOTHYROXINE 100 MCG TABLE</v>
      </c>
      <c r="D6659" t="str">
        <f>Raw_Data!D6659</f>
        <v>68180096909</v>
      </c>
      <c r="E6659" t="str">
        <f>Raw_Data!E6659</f>
        <v>BYNE, EDMUND</v>
      </c>
      <c r="F6659" t="str">
        <f>Raw_Data!F6659</f>
        <v>1033186648</v>
      </c>
      <c r="G6659" t="str">
        <f>Raw_Data!H6659</f>
        <v>2</v>
      </c>
      <c r="H6659">
        <f>IFERROR(VLOOKUP(G6659,Store_Map!$A$2:$I$100,3,FALSE),"")</f>
        <v>0</v>
      </c>
      <c r="I6659">
        <f>IFERROR(VLOOKUP(G6659,Store_Map!$A$2:$I$100,4,FALSE),"")</f>
        <v>0</v>
      </c>
      <c r="J6659">
        <f>IFERROR(VLOOKUP(G6659,Store_Map!$A$2:$I$100,5,FALSE),"")</f>
        <v>0</v>
      </c>
      <c r="K6659">
        <f>IFERROR(VLOOKUP(G6659,Store_Map!$A$2:$I$100,6,FALSE),"")</f>
        <v>0</v>
      </c>
      <c r="L6659">
        <f>IFERROR(VLOOKUP(G6659,Store_Map!$A$2:$I$100,7,FALSE),"")</f>
        <v>0</v>
      </c>
      <c r="M6659">
        <f>IFERROR(VLOOKUP(G6659,Store_Map!$A$2:$I$100,8,FALSE),"")</f>
        <v>0</v>
      </c>
      <c r="N6659">
        <f t="shared" si="936"/>
        <v>0</v>
      </c>
      <c r="O6659" t="str">
        <f t="shared" si="937"/>
        <v>PASS</v>
      </c>
      <c r="P6659" t="str">
        <f t="shared" si="938"/>
        <v>PASS</v>
      </c>
      <c r="Q6659" t="str">
        <f t="shared" si="939"/>
        <v>PASS</v>
      </c>
      <c r="R6659" t="str">
        <f t="shared" si="940"/>
        <v>PASS</v>
      </c>
      <c r="S6659" t="str">
        <f t="shared" si="941"/>
        <v>PASS</v>
      </c>
      <c r="T6659">
        <f t="shared" si="942"/>
        <v>100</v>
      </c>
      <c r="U6659" t="str">
        <f t="shared" si="943"/>
        <v>Low</v>
      </c>
      <c r="V6659" t="str">
        <f t="shared" si="944"/>
        <v>Clean</v>
      </c>
    </row>
    <row r="6660" spans="1:22" x14ac:dyDescent="0.3">
      <c r="A6660" t="str">
        <f>Raw_Data!A6660</f>
        <v>26074527</v>
      </c>
      <c r="B6660">
        <f>Raw_Data!B6660</f>
        <v>45685</v>
      </c>
      <c r="C6660" t="str">
        <f>Raw_Data!C6660</f>
        <v>LISINOPRIL 40 MG TABLET</v>
      </c>
      <c r="D6660" t="str">
        <f>Raw_Data!D6660</f>
        <v>68180097903</v>
      </c>
      <c r="E6660" t="str">
        <f>Raw_Data!E6660</f>
        <v>BYNE, EDMUND</v>
      </c>
      <c r="F6660" t="str">
        <f>Raw_Data!F6660</f>
        <v>1033186648</v>
      </c>
      <c r="G6660" t="str">
        <f>Raw_Data!H6660</f>
        <v>2</v>
      </c>
      <c r="H6660">
        <f>IFERROR(VLOOKUP(G6660,Store_Map!$A$2:$I$100,3,FALSE),"")</f>
        <v>0</v>
      </c>
      <c r="I6660">
        <f>IFERROR(VLOOKUP(G6660,Store_Map!$A$2:$I$100,4,FALSE),"")</f>
        <v>0</v>
      </c>
      <c r="J6660">
        <f>IFERROR(VLOOKUP(G6660,Store_Map!$A$2:$I$100,5,FALSE),"")</f>
        <v>0</v>
      </c>
      <c r="K6660">
        <f>IFERROR(VLOOKUP(G6660,Store_Map!$A$2:$I$100,6,FALSE),"")</f>
        <v>0</v>
      </c>
      <c r="L6660">
        <f>IFERROR(VLOOKUP(G6660,Store_Map!$A$2:$I$100,7,FALSE),"")</f>
        <v>0</v>
      </c>
      <c r="M6660">
        <f>IFERROR(VLOOKUP(G6660,Store_Map!$A$2:$I$100,8,FALSE),"")</f>
        <v>0</v>
      </c>
      <c r="N6660">
        <f t="shared" si="936"/>
        <v>0</v>
      </c>
      <c r="O6660" t="str">
        <f t="shared" si="937"/>
        <v>PASS</v>
      </c>
      <c r="P6660" t="str">
        <f t="shared" si="938"/>
        <v>PASS</v>
      </c>
      <c r="Q6660" t="str">
        <f t="shared" si="939"/>
        <v>PASS</v>
      </c>
      <c r="R6660" t="str">
        <f t="shared" si="940"/>
        <v>PASS</v>
      </c>
      <c r="S6660" t="str">
        <f t="shared" si="941"/>
        <v>PASS</v>
      </c>
      <c r="T6660">
        <f t="shared" si="942"/>
        <v>100</v>
      </c>
      <c r="U6660" t="str">
        <f t="shared" si="943"/>
        <v>Low</v>
      </c>
      <c r="V6660" t="str">
        <f t="shared" si="944"/>
        <v>Clean</v>
      </c>
    </row>
    <row r="6661" spans="1:22" x14ac:dyDescent="0.3">
      <c r="A6661" t="str">
        <f>Raw_Data!A6661</f>
        <v>26076174</v>
      </c>
      <c r="B6661">
        <f>Raw_Data!B6661</f>
        <v>45685</v>
      </c>
      <c r="C6661" t="str">
        <f>Raw_Data!C6661</f>
        <v>*VITAMIN D3 2,000 UNIT SOFT</v>
      </c>
      <c r="D6661" t="str">
        <f>Raw_Data!D6661</f>
        <v>69618000901</v>
      </c>
      <c r="E6661" t="str">
        <f>Raw_Data!E6661</f>
        <v>BYNE, EDMUND</v>
      </c>
      <c r="F6661" t="str">
        <f>Raw_Data!F6661</f>
        <v>1033186648</v>
      </c>
      <c r="G6661" t="str">
        <f>Raw_Data!H6661</f>
        <v>2</v>
      </c>
      <c r="H6661">
        <f>IFERROR(VLOOKUP(G6661,Store_Map!$A$2:$I$100,3,FALSE),"")</f>
        <v>0</v>
      </c>
      <c r="I6661">
        <f>IFERROR(VLOOKUP(G6661,Store_Map!$A$2:$I$100,4,FALSE),"")</f>
        <v>0</v>
      </c>
      <c r="J6661">
        <f>IFERROR(VLOOKUP(G6661,Store_Map!$A$2:$I$100,5,FALSE),"")</f>
        <v>0</v>
      </c>
      <c r="K6661">
        <f>IFERROR(VLOOKUP(G6661,Store_Map!$A$2:$I$100,6,FALSE),"")</f>
        <v>0</v>
      </c>
      <c r="L6661">
        <f>IFERROR(VLOOKUP(G6661,Store_Map!$A$2:$I$100,7,FALSE),"")</f>
        <v>0</v>
      </c>
      <c r="M6661">
        <f>IFERROR(VLOOKUP(G6661,Store_Map!$A$2:$I$100,8,FALSE),"")</f>
        <v>0</v>
      </c>
      <c r="N6661">
        <f t="shared" si="936"/>
        <v>0</v>
      </c>
      <c r="O6661" t="str">
        <f t="shared" si="937"/>
        <v>PASS</v>
      </c>
      <c r="P6661" t="str">
        <f t="shared" si="938"/>
        <v>PASS</v>
      </c>
      <c r="Q6661" t="str">
        <f t="shared" si="939"/>
        <v>PASS</v>
      </c>
      <c r="R6661" t="str">
        <f t="shared" si="940"/>
        <v>PASS</v>
      </c>
      <c r="S6661" t="str">
        <f t="shared" si="941"/>
        <v>PASS</v>
      </c>
      <c r="T6661">
        <f t="shared" si="942"/>
        <v>100</v>
      </c>
      <c r="U6661" t="str">
        <f t="shared" si="943"/>
        <v>Low</v>
      </c>
      <c r="V6661" t="str">
        <f t="shared" si="944"/>
        <v>Clean</v>
      </c>
    </row>
    <row r="6662" spans="1:22" x14ac:dyDescent="0.3">
      <c r="A6662" t="str">
        <f>Raw_Data!A6662</f>
        <v>26074540</v>
      </c>
      <c r="B6662">
        <f>Raw_Data!B6662</f>
        <v>45685</v>
      </c>
      <c r="C6662" t="str">
        <f>Raw_Data!C6662</f>
        <v>TRIAMCINOLONE 0.1% OINTMENT</v>
      </c>
      <c r="D6662" t="str">
        <f>Raw_Data!D6662</f>
        <v>33342033380</v>
      </c>
      <c r="E6662" t="str">
        <f>Raw_Data!E6662</f>
        <v>BYNE, EDMUND</v>
      </c>
      <c r="F6662" t="str">
        <f>Raw_Data!F6662</f>
        <v>1033186648</v>
      </c>
      <c r="G6662" t="str">
        <f>Raw_Data!H6662</f>
        <v>2</v>
      </c>
      <c r="H6662">
        <f>IFERROR(VLOOKUP(G6662,Store_Map!$A$2:$I$100,3,FALSE),"")</f>
        <v>0</v>
      </c>
      <c r="I6662">
        <f>IFERROR(VLOOKUP(G6662,Store_Map!$A$2:$I$100,4,FALSE),"")</f>
        <v>0</v>
      </c>
      <c r="J6662">
        <f>IFERROR(VLOOKUP(G6662,Store_Map!$A$2:$I$100,5,FALSE),"")</f>
        <v>0</v>
      </c>
      <c r="K6662">
        <f>IFERROR(VLOOKUP(G6662,Store_Map!$A$2:$I$100,6,FALSE),"")</f>
        <v>0</v>
      </c>
      <c r="L6662">
        <f>IFERROR(VLOOKUP(G6662,Store_Map!$A$2:$I$100,7,FALSE),"")</f>
        <v>0</v>
      </c>
      <c r="M6662">
        <f>IFERROR(VLOOKUP(G6662,Store_Map!$A$2:$I$100,8,FALSE),"")</f>
        <v>0</v>
      </c>
      <c r="N6662">
        <f t="shared" si="936"/>
        <v>0</v>
      </c>
      <c r="O6662" t="str">
        <f t="shared" si="937"/>
        <v>PASS</v>
      </c>
      <c r="P6662" t="str">
        <f t="shared" si="938"/>
        <v>PASS</v>
      </c>
      <c r="Q6662" t="str">
        <f t="shared" si="939"/>
        <v>PASS</v>
      </c>
      <c r="R6662" t="str">
        <f t="shared" si="940"/>
        <v>PASS</v>
      </c>
      <c r="S6662" t="str">
        <f t="shared" si="941"/>
        <v>PASS</v>
      </c>
      <c r="T6662">
        <f t="shared" si="942"/>
        <v>100</v>
      </c>
      <c r="U6662" t="str">
        <f t="shared" si="943"/>
        <v>Low</v>
      </c>
      <c r="V6662" t="str">
        <f t="shared" si="944"/>
        <v>Clean</v>
      </c>
    </row>
    <row r="6663" spans="1:22" x14ac:dyDescent="0.3">
      <c r="A6663" t="str">
        <f>Raw_Data!A6663</f>
        <v>26082857</v>
      </c>
      <c r="B6663">
        <f>Raw_Data!B6663</f>
        <v>45685</v>
      </c>
      <c r="C6663" t="str">
        <f>Raw_Data!C6663</f>
        <v>VITAMIN D2 1.25MG(50,000 UN</v>
      </c>
      <c r="D6663" t="str">
        <f>Raw_Data!D6663</f>
        <v>64380073706</v>
      </c>
      <c r="E6663" t="str">
        <f>Raw_Data!E6663</f>
        <v>GONZALEZ, ANDREA</v>
      </c>
      <c r="F6663" t="str">
        <f>Raw_Data!F6663</f>
        <v>1336176403</v>
      </c>
      <c r="G6663" t="str">
        <f>Raw_Data!H6663</f>
        <v>2</v>
      </c>
      <c r="H6663">
        <f>IFERROR(VLOOKUP(G6663,Store_Map!$A$2:$I$100,3,FALSE),"")</f>
        <v>0</v>
      </c>
      <c r="I6663">
        <f>IFERROR(VLOOKUP(G6663,Store_Map!$A$2:$I$100,4,FALSE),"")</f>
        <v>0</v>
      </c>
      <c r="J6663">
        <f>IFERROR(VLOOKUP(G6663,Store_Map!$A$2:$I$100,5,FALSE),"")</f>
        <v>0</v>
      </c>
      <c r="K6663">
        <f>IFERROR(VLOOKUP(G6663,Store_Map!$A$2:$I$100,6,FALSE),"")</f>
        <v>0</v>
      </c>
      <c r="L6663">
        <f>IFERROR(VLOOKUP(G6663,Store_Map!$A$2:$I$100,7,FALSE),"")</f>
        <v>0</v>
      </c>
      <c r="M6663">
        <f>IFERROR(VLOOKUP(G6663,Store_Map!$A$2:$I$100,8,FALSE),"")</f>
        <v>0</v>
      </c>
      <c r="N6663">
        <f t="shared" si="936"/>
        <v>0</v>
      </c>
      <c r="O6663" t="str">
        <f t="shared" si="937"/>
        <v>PASS</v>
      </c>
      <c r="P6663" t="str">
        <f t="shared" si="938"/>
        <v>PASS</v>
      </c>
      <c r="Q6663" t="str">
        <f t="shared" si="939"/>
        <v>PASS</v>
      </c>
      <c r="R6663" t="str">
        <f t="shared" si="940"/>
        <v>PASS</v>
      </c>
      <c r="S6663" t="str">
        <f t="shared" si="941"/>
        <v>PASS</v>
      </c>
      <c r="T6663">
        <f t="shared" si="942"/>
        <v>100</v>
      </c>
      <c r="U6663" t="str">
        <f t="shared" si="943"/>
        <v>Low</v>
      </c>
      <c r="V6663" t="str">
        <f t="shared" si="944"/>
        <v>Clean</v>
      </c>
    </row>
    <row r="6664" spans="1:22" x14ac:dyDescent="0.3">
      <c r="A6664" t="str">
        <f>Raw_Data!A6664</f>
        <v>26074193</v>
      </c>
      <c r="B6664">
        <f>Raw_Data!B6664</f>
        <v>45685</v>
      </c>
      <c r="C6664" t="str">
        <f>Raw_Data!C6664</f>
        <v>VENTOLIN HFA 90 MCG INHALER</v>
      </c>
      <c r="D6664" t="str">
        <f>Raw_Data!D6664</f>
        <v>173068220</v>
      </c>
      <c r="E6664" t="str">
        <f>Raw_Data!E6664</f>
        <v>FORD, JAMES</v>
      </c>
      <c r="F6664" t="str">
        <f>Raw_Data!F6664</f>
        <v>1033117684</v>
      </c>
      <c r="G6664" t="str">
        <f>Raw_Data!H6664</f>
        <v>2</v>
      </c>
      <c r="H6664">
        <f>IFERROR(VLOOKUP(G6664,Store_Map!$A$2:$I$100,3,FALSE),"")</f>
        <v>0</v>
      </c>
      <c r="I6664">
        <f>IFERROR(VLOOKUP(G6664,Store_Map!$A$2:$I$100,4,FALSE),"")</f>
        <v>0</v>
      </c>
      <c r="J6664">
        <f>IFERROR(VLOOKUP(G6664,Store_Map!$A$2:$I$100,5,FALSE),"")</f>
        <v>0</v>
      </c>
      <c r="K6664">
        <f>IFERROR(VLOOKUP(G6664,Store_Map!$A$2:$I$100,6,FALSE),"")</f>
        <v>0</v>
      </c>
      <c r="L6664">
        <f>IFERROR(VLOOKUP(G6664,Store_Map!$A$2:$I$100,7,FALSE),"")</f>
        <v>0</v>
      </c>
      <c r="M6664">
        <f>IFERROR(VLOOKUP(G6664,Store_Map!$A$2:$I$100,8,FALSE),"")</f>
        <v>0</v>
      </c>
      <c r="N6664">
        <f t="shared" si="936"/>
        <v>0</v>
      </c>
      <c r="O6664" t="str">
        <f t="shared" si="937"/>
        <v>PASS</v>
      </c>
      <c r="P6664" t="str">
        <f t="shared" si="938"/>
        <v>REVIEW</v>
      </c>
      <c r="Q6664" t="str">
        <f t="shared" si="939"/>
        <v>PASS</v>
      </c>
      <c r="R6664" t="str">
        <f t="shared" si="940"/>
        <v>PASS</v>
      </c>
      <c r="S6664" t="str">
        <f t="shared" si="941"/>
        <v>REVIEW</v>
      </c>
      <c r="T6664">
        <f t="shared" si="942"/>
        <v>90</v>
      </c>
      <c r="U6664" t="str">
        <f t="shared" si="943"/>
        <v>Low</v>
      </c>
      <c r="V6664" t="str">
        <f t="shared" si="944"/>
        <v>Invalid NDC</v>
      </c>
    </row>
    <row r="6665" spans="1:22" x14ac:dyDescent="0.3">
      <c r="A6665" t="str">
        <f>Raw_Data!A6665</f>
        <v>26072912</v>
      </c>
      <c r="B6665">
        <f>Raw_Data!B6665</f>
        <v>45685</v>
      </c>
      <c r="C6665" t="str">
        <f>Raw_Data!C6665</f>
        <v>BENZONATATE 100 MG CAPSULE</v>
      </c>
      <c r="D6665" t="str">
        <f>Raw_Data!D6665</f>
        <v>51224001050</v>
      </c>
      <c r="E6665" t="str">
        <f>Raw_Data!E6665</f>
        <v>FORD, JAMES</v>
      </c>
      <c r="F6665" t="str">
        <f>Raw_Data!F6665</f>
        <v>1033117684</v>
      </c>
      <c r="G6665" t="str">
        <f>Raw_Data!H6665</f>
        <v>2</v>
      </c>
      <c r="H6665">
        <f>IFERROR(VLOOKUP(G6665,Store_Map!$A$2:$I$100,3,FALSE),"")</f>
        <v>0</v>
      </c>
      <c r="I6665">
        <f>IFERROR(VLOOKUP(G6665,Store_Map!$A$2:$I$100,4,FALSE),"")</f>
        <v>0</v>
      </c>
      <c r="J6665">
        <f>IFERROR(VLOOKUP(G6665,Store_Map!$A$2:$I$100,5,FALSE),"")</f>
        <v>0</v>
      </c>
      <c r="K6665">
        <f>IFERROR(VLOOKUP(G6665,Store_Map!$A$2:$I$100,6,FALSE),"")</f>
        <v>0</v>
      </c>
      <c r="L6665">
        <f>IFERROR(VLOOKUP(G6665,Store_Map!$A$2:$I$100,7,FALSE),"")</f>
        <v>0</v>
      </c>
      <c r="M6665">
        <f>IFERROR(VLOOKUP(G6665,Store_Map!$A$2:$I$100,8,FALSE),"")</f>
        <v>0</v>
      </c>
      <c r="N6665">
        <f t="shared" si="936"/>
        <v>0</v>
      </c>
      <c r="O6665" t="str">
        <f t="shared" si="937"/>
        <v>PASS</v>
      </c>
      <c r="P6665" t="str">
        <f t="shared" si="938"/>
        <v>PASS</v>
      </c>
      <c r="Q6665" t="str">
        <f t="shared" si="939"/>
        <v>PASS</v>
      </c>
      <c r="R6665" t="str">
        <f t="shared" si="940"/>
        <v>PASS</v>
      </c>
      <c r="S6665" t="str">
        <f t="shared" si="941"/>
        <v>PASS</v>
      </c>
      <c r="T6665">
        <f t="shared" si="942"/>
        <v>100</v>
      </c>
      <c r="U6665" t="str">
        <f t="shared" si="943"/>
        <v>Low</v>
      </c>
      <c r="V6665" t="str">
        <f t="shared" si="944"/>
        <v>Clean</v>
      </c>
    </row>
    <row r="6666" spans="1:22" x14ac:dyDescent="0.3">
      <c r="A6666" t="str">
        <f>Raw_Data!A6666</f>
        <v>26079029</v>
      </c>
      <c r="B6666">
        <f>Raw_Data!B6666</f>
        <v>45685</v>
      </c>
      <c r="C6666" t="str">
        <f>Raw_Data!C6666</f>
        <v>HYDROCHLOROTHIAZIDE 25 MG T</v>
      </c>
      <c r="D6666" t="str">
        <f>Raw_Data!D6666</f>
        <v>23155000810</v>
      </c>
      <c r="E6666" t="str">
        <f>Raw_Data!E6666</f>
        <v>FORD, JAMES</v>
      </c>
      <c r="F6666" t="str">
        <f>Raw_Data!F6666</f>
        <v>1033117684</v>
      </c>
      <c r="G6666" t="str">
        <f>Raw_Data!H6666</f>
        <v>2</v>
      </c>
      <c r="H6666">
        <f>IFERROR(VLOOKUP(G6666,Store_Map!$A$2:$I$100,3,FALSE),"")</f>
        <v>0</v>
      </c>
      <c r="I6666">
        <f>IFERROR(VLOOKUP(G6666,Store_Map!$A$2:$I$100,4,FALSE),"")</f>
        <v>0</v>
      </c>
      <c r="J6666">
        <f>IFERROR(VLOOKUP(G6666,Store_Map!$A$2:$I$100,5,FALSE),"")</f>
        <v>0</v>
      </c>
      <c r="K6666">
        <f>IFERROR(VLOOKUP(G6666,Store_Map!$A$2:$I$100,6,FALSE),"")</f>
        <v>0</v>
      </c>
      <c r="L6666">
        <f>IFERROR(VLOOKUP(G6666,Store_Map!$A$2:$I$100,7,FALSE),"")</f>
        <v>0</v>
      </c>
      <c r="M6666">
        <f>IFERROR(VLOOKUP(G6666,Store_Map!$A$2:$I$100,8,FALSE),"")</f>
        <v>0</v>
      </c>
      <c r="N6666">
        <f t="shared" si="936"/>
        <v>0</v>
      </c>
      <c r="O6666" t="str">
        <f t="shared" si="937"/>
        <v>PASS</v>
      </c>
      <c r="P6666" t="str">
        <f t="shared" si="938"/>
        <v>PASS</v>
      </c>
      <c r="Q6666" t="str">
        <f t="shared" si="939"/>
        <v>PASS</v>
      </c>
      <c r="R6666" t="str">
        <f t="shared" si="940"/>
        <v>PASS</v>
      </c>
      <c r="S6666" t="str">
        <f t="shared" si="941"/>
        <v>PASS</v>
      </c>
      <c r="T6666">
        <f t="shared" si="942"/>
        <v>100</v>
      </c>
      <c r="U6666" t="str">
        <f t="shared" si="943"/>
        <v>Low</v>
      </c>
      <c r="V6666" t="str">
        <f t="shared" si="944"/>
        <v>Clean</v>
      </c>
    </row>
    <row r="6667" spans="1:22" x14ac:dyDescent="0.3">
      <c r="A6667" t="str">
        <f>Raw_Data!A6667</f>
        <v>26085126</v>
      </c>
      <c r="B6667">
        <f>Raw_Data!B6667</f>
        <v>45685</v>
      </c>
      <c r="C6667" t="str">
        <f>Raw_Data!C6667</f>
        <v>SERTRALINE HCL 25 MG TABLET</v>
      </c>
      <c r="D6667" t="str">
        <f>Raw_Data!D6667</f>
        <v>68180035103</v>
      </c>
      <c r="E6667" t="str">
        <f>Raw_Data!E6667</f>
        <v>FORD, JAMES</v>
      </c>
      <c r="F6667" t="str">
        <f>Raw_Data!F6667</f>
        <v>1033117684</v>
      </c>
      <c r="G6667" t="str">
        <f>Raw_Data!H6667</f>
        <v>2</v>
      </c>
      <c r="H6667">
        <f>IFERROR(VLOOKUP(G6667,Store_Map!$A$2:$I$100,3,FALSE),"")</f>
        <v>0</v>
      </c>
      <c r="I6667">
        <f>IFERROR(VLOOKUP(G6667,Store_Map!$A$2:$I$100,4,FALSE),"")</f>
        <v>0</v>
      </c>
      <c r="J6667">
        <f>IFERROR(VLOOKUP(G6667,Store_Map!$A$2:$I$100,5,FALSE),"")</f>
        <v>0</v>
      </c>
      <c r="K6667">
        <f>IFERROR(VLOOKUP(G6667,Store_Map!$A$2:$I$100,6,FALSE),"")</f>
        <v>0</v>
      </c>
      <c r="L6667">
        <f>IFERROR(VLOOKUP(G6667,Store_Map!$A$2:$I$100,7,FALSE),"")</f>
        <v>0</v>
      </c>
      <c r="M6667">
        <f>IFERROR(VLOOKUP(G6667,Store_Map!$A$2:$I$100,8,FALSE),"")</f>
        <v>0</v>
      </c>
      <c r="N6667">
        <f t="shared" si="936"/>
        <v>0</v>
      </c>
      <c r="O6667" t="str">
        <f t="shared" si="937"/>
        <v>PASS</v>
      </c>
      <c r="P6667" t="str">
        <f t="shared" si="938"/>
        <v>PASS</v>
      </c>
      <c r="Q6667" t="str">
        <f t="shared" si="939"/>
        <v>PASS</v>
      </c>
      <c r="R6667" t="str">
        <f t="shared" si="940"/>
        <v>PASS</v>
      </c>
      <c r="S6667" t="str">
        <f t="shared" si="941"/>
        <v>PASS</v>
      </c>
      <c r="T6667">
        <f t="shared" si="942"/>
        <v>100</v>
      </c>
      <c r="U6667" t="str">
        <f t="shared" si="943"/>
        <v>Low</v>
      </c>
      <c r="V6667" t="str">
        <f t="shared" si="944"/>
        <v>Clean</v>
      </c>
    </row>
    <row r="6668" spans="1:22" x14ac:dyDescent="0.3">
      <c r="A6668" t="str">
        <f>Raw_Data!A6668</f>
        <v>26083786</v>
      </c>
      <c r="B6668">
        <f>Raw_Data!B6668</f>
        <v>45685</v>
      </c>
      <c r="C6668" t="str">
        <f>Raw_Data!C6668</f>
        <v>*ENTRESTO 24 MG-26 MG TABLE</v>
      </c>
      <c r="D6668" t="str">
        <f>Raw_Data!D6668</f>
        <v>78065920</v>
      </c>
      <c r="E6668" t="str">
        <f>Raw_Data!E6668</f>
        <v>AKHTAR, NAVEED</v>
      </c>
      <c r="F6668" t="str">
        <f>Raw_Data!F6668</f>
        <v>1467711861</v>
      </c>
      <c r="G6668" t="str">
        <f>Raw_Data!H6668</f>
        <v>2</v>
      </c>
      <c r="H6668">
        <f>IFERROR(VLOOKUP(G6668,Store_Map!$A$2:$I$100,3,FALSE),"")</f>
        <v>0</v>
      </c>
      <c r="I6668">
        <f>IFERROR(VLOOKUP(G6668,Store_Map!$A$2:$I$100,4,FALSE),"")</f>
        <v>0</v>
      </c>
      <c r="J6668">
        <f>IFERROR(VLOOKUP(G6668,Store_Map!$A$2:$I$100,5,FALSE),"")</f>
        <v>0</v>
      </c>
      <c r="K6668">
        <f>IFERROR(VLOOKUP(G6668,Store_Map!$A$2:$I$100,6,FALSE),"")</f>
        <v>0</v>
      </c>
      <c r="L6668">
        <f>IFERROR(VLOOKUP(G6668,Store_Map!$A$2:$I$100,7,FALSE),"")</f>
        <v>0</v>
      </c>
      <c r="M6668">
        <f>IFERROR(VLOOKUP(G6668,Store_Map!$A$2:$I$100,8,FALSE),"")</f>
        <v>0</v>
      </c>
      <c r="N6668">
        <f t="shared" si="936"/>
        <v>0</v>
      </c>
      <c r="O6668" t="str">
        <f t="shared" si="937"/>
        <v>PASS</v>
      </c>
      <c r="P6668" t="str">
        <f t="shared" si="938"/>
        <v>REVIEW</v>
      </c>
      <c r="Q6668" t="str">
        <f t="shared" si="939"/>
        <v>PASS</v>
      </c>
      <c r="R6668" t="str">
        <f t="shared" si="940"/>
        <v>PASS</v>
      </c>
      <c r="S6668" t="str">
        <f t="shared" si="941"/>
        <v>REVIEW</v>
      </c>
      <c r="T6668">
        <f t="shared" si="942"/>
        <v>90</v>
      </c>
      <c r="U6668" t="str">
        <f t="shared" si="943"/>
        <v>Low</v>
      </c>
      <c r="V6668" t="str">
        <f t="shared" si="944"/>
        <v>Invalid NDC</v>
      </c>
    </row>
    <row r="6669" spans="1:22" x14ac:dyDescent="0.3">
      <c r="A6669" t="str">
        <f>Raw_Data!A6669</f>
        <v>26082989</v>
      </c>
      <c r="B6669">
        <f>Raw_Data!B6669</f>
        <v>45685</v>
      </c>
      <c r="C6669" t="str">
        <f>Raw_Data!C6669</f>
        <v>FUROSEMIDE 40 MG TABLET</v>
      </c>
      <c r="D6669" t="str">
        <f>Raw_Data!D6669</f>
        <v>69315011710</v>
      </c>
      <c r="E6669" t="str">
        <f>Raw_Data!E6669</f>
        <v>GIBBS, JON</v>
      </c>
      <c r="F6669" t="str">
        <f>Raw_Data!F6669</f>
        <v>1700896156</v>
      </c>
      <c r="G6669" t="str">
        <f>Raw_Data!H6669</f>
        <v>2</v>
      </c>
      <c r="H6669">
        <f>IFERROR(VLOOKUP(G6669,Store_Map!$A$2:$I$100,3,FALSE),"")</f>
        <v>0</v>
      </c>
      <c r="I6669">
        <f>IFERROR(VLOOKUP(G6669,Store_Map!$A$2:$I$100,4,FALSE),"")</f>
        <v>0</v>
      </c>
      <c r="J6669">
        <f>IFERROR(VLOOKUP(G6669,Store_Map!$A$2:$I$100,5,FALSE),"")</f>
        <v>0</v>
      </c>
      <c r="K6669">
        <f>IFERROR(VLOOKUP(G6669,Store_Map!$A$2:$I$100,6,FALSE),"")</f>
        <v>0</v>
      </c>
      <c r="L6669">
        <f>IFERROR(VLOOKUP(G6669,Store_Map!$A$2:$I$100,7,FALSE),"")</f>
        <v>0</v>
      </c>
      <c r="M6669">
        <f>IFERROR(VLOOKUP(G6669,Store_Map!$A$2:$I$100,8,FALSE),"")</f>
        <v>0</v>
      </c>
      <c r="N6669">
        <f t="shared" si="936"/>
        <v>0</v>
      </c>
      <c r="O6669" t="str">
        <f t="shared" si="937"/>
        <v>PASS</v>
      </c>
      <c r="P6669" t="str">
        <f t="shared" si="938"/>
        <v>PASS</v>
      </c>
      <c r="Q6669" t="str">
        <f t="shared" si="939"/>
        <v>PASS</v>
      </c>
      <c r="R6669" t="str">
        <f t="shared" si="940"/>
        <v>PASS</v>
      </c>
      <c r="S6669" t="str">
        <f t="shared" si="941"/>
        <v>PASS</v>
      </c>
      <c r="T6669">
        <f t="shared" si="942"/>
        <v>100</v>
      </c>
      <c r="U6669" t="str">
        <f t="shared" si="943"/>
        <v>Low</v>
      </c>
      <c r="V6669" t="str">
        <f t="shared" si="944"/>
        <v>Clean</v>
      </c>
    </row>
    <row r="6670" spans="1:22" x14ac:dyDescent="0.3">
      <c r="A6670" t="str">
        <f>Raw_Data!A6670</f>
        <v>26079043</v>
      </c>
      <c r="B6670">
        <f>Raw_Data!B6670</f>
        <v>45685</v>
      </c>
      <c r="C6670" t="str">
        <f>Raw_Data!C6670</f>
        <v>GLIMEPIRIDE 4 MG TABLET</v>
      </c>
      <c r="D6670" t="str">
        <f>Raw_Data!D6670</f>
        <v>55111032205</v>
      </c>
      <c r="E6670" t="str">
        <f>Raw_Data!E6670</f>
        <v>GIBBS, JON</v>
      </c>
      <c r="F6670" t="str">
        <f>Raw_Data!F6670</f>
        <v>1700896156</v>
      </c>
      <c r="G6670" t="str">
        <f>Raw_Data!H6670</f>
        <v>2</v>
      </c>
      <c r="H6670">
        <f>IFERROR(VLOOKUP(G6670,Store_Map!$A$2:$I$100,3,FALSE),"")</f>
        <v>0</v>
      </c>
      <c r="I6670">
        <f>IFERROR(VLOOKUP(G6670,Store_Map!$A$2:$I$100,4,FALSE),"")</f>
        <v>0</v>
      </c>
      <c r="J6670">
        <f>IFERROR(VLOOKUP(G6670,Store_Map!$A$2:$I$100,5,FALSE),"")</f>
        <v>0</v>
      </c>
      <c r="K6670">
        <f>IFERROR(VLOOKUP(G6670,Store_Map!$A$2:$I$100,6,FALSE),"")</f>
        <v>0</v>
      </c>
      <c r="L6670">
        <f>IFERROR(VLOOKUP(G6670,Store_Map!$A$2:$I$100,7,FALSE),"")</f>
        <v>0</v>
      </c>
      <c r="M6670">
        <f>IFERROR(VLOOKUP(G6670,Store_Map!$A$2:$I$100,8,FALSE),"")</f>
        <v>0</v>
      </c>
      <c r="N6670">
        <f t="shared" si="936"/>
        <v>0</v>
      </c>
      <c r="O6670" t="str">
        <f t="shared" si="937"/>
        <v>PASS</v>
      </c>
      <c r="P6670" t="str">
        <f t="shared" si="938"/>
        <v>PASS</v>
      </c>
      <c r="Q6670" t="str">
        <f t="shared" si="939"/>
        <v>PASS</v>
      </c>
      <c r="R6670" t="str">
        <f t="shared" si="940"/>
        <v>PASS</v>
      </c>
      <c r="S6670" t="str">
        <f t="shared" si="941"/>
        <v>PASS</v>
      </c>
      <c r="T6670">
        <f t="shared" si="942"/>
        <v>100</v>
      </c>
      <c r="U6670" t="str">
        <f t="shared" si="943"/>
        <v>Low</v>
      </c>
      <c r="V6670" t="str">
        <f t="shared" si="944"/>
        <v>Clean</v>
      </c>
    </row>
    <row r="6671" spans="1:22" x14ac:dyDescent="0.3">
      <c r="A6671" t="str">
        <f>Raw_Data!A6671</f>
        <v>26073654</v>
      </c>
      <c r="B6671">
        <f>Raw_Data!B6671</f>
        <v>45685</v>
      </c>
      <c r="C6671" t="str">
        <f>Raw_Data!C6671</f>
        <v>*FARXIGA 5 MG TABLET</v>
      </c>
      <c r="D6671" t="str">
        <f>Raw_Data!D6671</f>
        <v>310620530</v>
      </c>
      <c r="E6671" t="str">
        <f>Raw_Data!E6671</f>
        <v>AKHTAR, NAVEED</v>
      </c>
      <c r="F6671" t="str">
        <f>Raw_Data!F6671</f>
        <v>1467711861</v>
      </c>
      <c r="G6671" t="str">
        <f>Raw_Data!H6671</f>
        <v>2</v>
      </c>
      <c r="H6671">
        <f>IFERROR(VLOOKUP(G6671,Store_Map!$A$2:$I$100,3,FALSE),"")</f>
        <v>0</v>
      </c>
      <c r="I6671">
        <f>IFERROR(VLOOKUP(G6671,Store_Map!$A$2:$I$100,4,FALSE),"")</f>
        <v>0</v>
      </c>
      <c r="J6671">
        <f>IFERROR(VLOOKUP(G6671,Store_Map!$A$2:$I$100,5,FALSE),"")</f>
        <v>0</v>
      </c>
      <c r="K6671">
        <f>IFERROR(VLOOKUP(G6671,Store_Map!$A$2:$I$100,6,FALSE),"")</f>
        <v>0</v>
      </c>
      <c r="L6671">
        <f>IFERROR(VLOOKUP(G6671,Store_Map!$A$2:$I$100,7,FALSE),"")</f>
        <v>0</v>
      </c>
      <c r="M6671">
        <f>IFERROR(VLOOKUP(G6671,Store_Map!$A$2:$I$100,8,FALSE),"")</f>
        <v>0</v>
      </c>
      <c r="N6671">
        <f t="shared" si="936"/>
        <v>0</v>
      </c>
      <c r="O6671" t="str">
        <f t="shared" si="937"/>
        <v>PASS</v>
      </c>
      <c r="P6671" t="str">
        <f t="shared" si="938"/>
        <v>REVIEW</v>
      </c>
      <c r="Q6671" t="str">
        <f t="shared" si="939"/>
        <v>PASS</v>
      </c>
      <c r="R6671" t="str">
        <f t="shared" si="940"/>
        <v>PASS</v>
      </c>
      <c r="S6671" t="str">
        <f t="shared" si="941"/>
        <v>REVIEW</v>
      </c>
      <c r="T6671">
        <f t="shared" si="942"/>
        <v>90</v>
      </c>
      <c r="U6671" t="str">
        <f t="shared" si="943"/>
        <v>Low</v>
      </c>
      <c r="V6671" t="str">
        <f t="shared" si="944"/>
        <v>Invalid NDC</v>
      </c>
    </row>
    <row r="6672" spans="1:22" x14ac:dyDescent="0.3">
      <c r="A6672" t="str">
        <f>Raw_Data!A6672</f>
        <v>26080744</v>
      </c>
      <c r="B6672">
        <f>Raw_Data!B6672</f>
        <v>45685</v>
      </c>
      <c r="C6672" t="str">
        <f>Raw_Data!C6672</f>
        <v>*CARVEDILOL 12.5 MG TABLET`</v>
      </c>
      <c r="D6672" t="str">
        <f>Raw_Data!D6672</f>
        <v>68382009401</v>
      </c>
      <c r="E6672" t="str">
        <f>Raw_Data!E6672</f>
        <v>AKHTAR, NAVEED</v>
      </c>
      <c r="F6672" t="str">
        <f>Raw_Data!F6672</f>
        <v>1467711861</v>
      </c>
      <c r="G6672" t="str">
        <f>Raw_Data!H6672</f>
        <v>2</v>
      </c>
      <c r="H6672">
        <f>IFERROR(VLOOKUP(G6672,Store_Map!$A$2:$I$100,3,FALSE),"")</f>
        <v>0</v>
      </c>
      <c r="I6672">
        <f>IFERROR(VLOOKUP(G6672,Store_Map!$A$2:$I$100,4,FALSE),"")</f>
        <v>0</v>
      </c>
      <c r="J6672">
        <f>IFERROR(VLOOKUP(G6672,Store_Map!$A$2:$I$100,5,FALSE),"")</f>
        <v>0</v>
      </c>
      <c r="K6672">
        <f>IFERROR(VLOOKUP(G6672,Store_Map!$A$2:$I$100,6,FALSE),"")</f>
        <v>0</v>
      </c>
      <c r="L6672">
        <f>IFERROR(VLOOKUP(G6672,Store_Map!$A$2:$I$100,7,FALSE),"")</f>
        <v>0</v>
      </c>
      <c r="M6672">
        <f>IFERROR(VLOOKUP(G6672,Store_Map!$A$2:$I$100,8,FALSE),"")</f>
        <v>0</v>
      </c>
      <c r="N6672">
        <f t="shared" si="936"/>
        <v>0</v>
      </c>
      <c r="O6672" t="str">
        <f t="shared" si="937"/>
        <v>PASS</v>
      </c>
      <c r="P6672" t="str">
        <f t="shared" si="938"/>
        <v>PASS</v>
      </c>
      <c r="Q6672" t="str">
        <f t="shared" si="939"/>
        <v>PASS</v>
      </c>
      <c r="R6672" t="str">
        <f t="shared" si="940"/>
        <v>PASS</v>
      </c>
      <c r="S6672" t="str">
        <f t="shared" si="941"/>
        <v>PASS</v>
      </c>
      <c r="T6672">
        <f t="shared" si="942"/>
        <v>100</v>
      </c>
      <c r="U6672" t="str">
        <f t="shared" si="943"/>
        <v>Low</v>
      </c>
      <c r="V6672" t="str">
        <f t="shared" si="944"/>
        <v>Clean</v>
      </c>
    </row>
    <row r="6673" spans="1:22" x14ac:dyDescent="0.3">
      <c r="A6673" t="str">
        <f>Raw_Data!A6673</f>
        <v>26085252</v>
      </c>
      <c r="B6673">
        <f>Raw_Data!B6673</f>
        <v>45685</v>
      </c>
      <c r="C6673" t="str">
        <f>Raw_Data!C6673</f>
        <v>AZITHROMYCIN 250 MG TABLET</v>
      </c>
      <c r="D6673" t="str">
        <f>Raw_Data!D6673</f>
        <v>50111078751</v>
      </c>
      <c r="E6673" t="str">
        <f>Raw_Data!E6673</f>
        <v>FORD, JAMES</v>
      </c>
      <c r="F6673" t="str">
        <f>Raw_Data!F6673</f>
        <v>1033117684</v>
      </c>
      <c r="G6673" t="str">
        <f>Raw_Data!H6673</f>
        <v>2</v>
      </c>
      <c r="H6673">
        <f>IFERROR(VLOOKUP(G6673,Store_Map!$A$2:$I$100,3,FALSE),"")</f>
        <v>0</v>
      </c>
      <c r="I6673">
        <f>IFERROR(VLOOKUP(G6673,Store_Map!$A$2:$I$100,4,FALSE),"")</f>
        <v>0</v>
      </c>
      <c r="J6673">
        <f>IFERROR(VLOOKUP(G6673,Store_Map!$A$2:$I$100,5,FALSE),"")</f>
        <v>0</v>
      </c>
      <c r="K6673">
        <f>IFERROR(VLOOKUP(G6673,Store_Map!$A$2:$I$100,6,FALSE),"")</f>
        <v>0</v>
      </c>
      <c r="L6673">
        <f>IFERROR(VLOOKUP(G6673,Store_Map!$A$2:$I$100,7,FALSE),"")</f>
        <v>0</v>
      </c>
      <c r="M6673">
        <f>IFERROR(VLOOKUP(G6673,Store_Map!$A$2:$I$100,8,FALSE),"")</f>
        <v>0</v>
      </c>
      <c r="N6673">
        <f t="shared" si="936"/>
        <v>0</v>
      </c>
      <c r="O6673" t="str">
        <f t="shared" si="937"/>
        <v>PASS</v>
      </c>
      <c r="P6673" t="str">
        <f t="shared" si="938"/>
        <v>PASS</v>
      </c>
      <c r="Q6673" t="str">
        <f t="shared" si="939"/>
        <v>PASS</v>
      </c>
      <c r="R6673" t="str">
        <f t="shared" si="940"/>
        <v>PASS</v>
      </c>
      <c r="S6673" t="str">
        <f t="shared" si="941"/>
        <v>PASS</v>
      </c>
      <c r="T6673">
        <f t="shared" si="942"/>
        <v>100</v>
      </c>
      <c r="U6673" t="str">
        <f t="shared" si="943"/>
        <v>Low</v>
      </c>
      <c r="V6673" t="str">
        <f t="shared" si="944"/>
        <v>Clean</v>
      </c>
    </row>
    <row r="6674" spans="1:22" x14ac:dyDescent="0.3">
      <c r="A6674" t="str">
        <f>Raw_Data!A6674</f>
        <v>26085255</v>
      </c>
      <c r="B6674">
        <f>Raw_Data!B6674</f>
        <v>45685</v>
      </c>
      <c r="C6674" t="str">
        <f>Raw_Data!C6674</f>
        <v>METHYLPREDNISOLONE 4 MG DOS</v>
      </c>
      <c r="D6674" t="str">
        <f>Raw_Data!D6674</f>
        <v>59746000103</v>
      </c>
      <c r="E6674" t="str">
        <f>Raw_Data!E6674</f>
        <v>FORD, JAMES</v>
      </c>
      <c r="F6674" t="str">
        <f>Raw_Data!F6674</f>
        <v>1033117684</v>
      </c>
      <c r="G6674" t="str">
        <f>Raw_Data!H6674</f>
        <v>2</v>
      </c>
      <c r="H6674">
        <f>IFERROR(VLOOKUP(G6674,Store_Map!$A$2:$I$100,3,FALSE),"")</f>
        <v>0</v>
      </c>
      <c r="I6674">
        <f>IFERROR(VLOOKUP(G6674,Store_Map!$A$2:$I$100,4,FALSE),"")</f>
        <v>0</v>
      </c>
      <c r="J6674">
        <f>IFERROR(VLOOKUP(G6674,Store_Map!$A$2:$I$100,5,FALSE),"")</f>
        <v>0</v>
      </c>
      <c r="K6674">
        <f>IFERROR(VLOOKUP(G6674,Store_Map!$A$2:$I$100,6,FALSE),"")</f>
        <v>0</v>
      </c>
      <c r="L6674">
        <f>IFERROR(VLOOKUP(G6674,Store_Map!$A$2:$I$100,7,FALSE),"")</f>
        <v>0</v>
      </c>
      <c r="M6674">
        <f>IFERROR(VLOOKUP(G6674,Store_Map!$A$2:$I$100,8,FALSE),"")</f>
        <v>0</v>
      </c>
      <c r="N6674">
        <f t="shared" si="936"/>
        <v>0</v>
      </c>
      <c r="O6674" t="str">
        <f t="shared" si="937"/>
        <v>PASS</v>
      </c>
      <c r="P6674" t="str">
        <f t="shared" si="938"/>
        <v>PASS</v>
      </c>
      <c r="Q6674" t="str">
        <f t="shared" si="939"/>
        <v>PASS</v>
      </c>
      <c r="R6674" t="str">
        <f t="shared" si="940"/>
        <v>PASS</v>
      </c>
      <c r="S6674" t="str">
        <f t="shared" si="941"/>
        <v>PASS</v>
      </c>
      <c r="T6674">
        <f t="shared" si="942"/>
        <v>100</v>
      </c>
      <c r="U6674" t="str">
        <f t="shared" si="943"/>
        <v>Low</v>
      </c>
      <c r="V6674" t="str">
        <f t="shared" si="944"/>
        <v>Clean</v>
      </c>
    </row>
    <row r="6675" spans="1:22" x14ac:dyDescent="0.3">
      <c r="A6675" t="str">
        <f>Raw_Data!A6675</f>
        <v>26081936</v>
      </c>
      <c r="B6675">
        <f>Raw_Data!B6675</f>
        <v>45685</v>
      </c>
      <c r="C6675" t="str">
        <f>Raw_Data!C6675</f>
        <v>VALACYCLOVIR HCL 1 GRAM TAB</v>
      </c>
      <c r="D6675" t="str">
        <f>Raw_Data!D6675</f>
        <v>65862044930</v>
      </c>
      <c r="E6675" t="str">
        <f>Raw_Data!E6675</f>
        <v>FORD, JAMES</v>
      </c>
      <c r="F6675" t="str">
        <f>Raw_Data!F6675</f>
        <v>1033117684</v>
      </c>
      <c r="G6675" t="str">
        <f>Raw_Data!H6675</f>
        <v>2</v>
      </c>
      <c r="H6675">
        <f>IFERROR(VLOOKUP(G6675,Store_Map!$A$2:$I$100,3,FALSE),"")</f>
        <v>0</v>
      </c>
      <c r="I6675">
        <f>IFERROR(VLOOKUP(G6675,Store_Map!$A$2:$I$100,4,FALSE),"")</f>
        <v>0</v>
      </c>
      <c r="J6675">
        <f>IFERROR(VLOOKUP(G6675,Store_Map!$A$2:$I$100,5,FALSE),"")</f>
        <v>0</v>
      </c>
      <c r="K6675">
        <f>IFERROR(VLOOKUP(G6675,Store_Map!$A$2:$I$100,6,FALSE),"")</f>
        <v>0</v>
      </c>
      <c r="L6675">
        <f>IFERROR(VLOOKUP(G6675,Store_Map!$A$2:$I$100,7,FALSE),"")</f>
        <v>0</v>
      </c>
      <c r="M6675">
        <f>IFERROR(VLOOKUP(G6675,Store_Map!$A$2:$I$100,8,FALSE),"")</f>
        <v>0</v>
      </c>
      <c r="N6675">
        <f t="shared" si="936"/>
        <v>0</v>
      </c>
      <c r="O6675" t="str">
        <f t="shared" si="937"/>
        <v>PASS</v>
      </c>
      <c r="P6675" t="str">
        <f t="shared" si="938"/>
        <v>PASS</v>
      </c>
      <c r="Q6675" t="str">
        <f t="shared" si="939"/>
        <v>PASS</v>
      </c>
      <c r="R6675" t="str">
        <f t="shared" si="940"/>
        <v>PASS</v>
      </c>
      <c r="S6675" t="str">
        <f t="shared" si="941"/>
        <v>PASS</v>
      </c>
      <c r="T6675">
        <f t="shared" si="942"/>
        <v>100</v>
      </c>
      <c r="U6675" t="str">
        <f t="shared" si="943"/>
        <v>Low</v>
      </c>
      <c r="V6675" t="str">
        <f t="shared" si="944"/>
        <v>Clean</v>
      </c>
    </row>
    <row r="6676" spans="1:22" x14ac:dyDescent="0.3">
      <c r="A6676" t="str">
        <f>Raw_Data!A6676</f>
        <v>26078625</v>
      </c>
      <c r="B6676">
        <f>Raw_Data!B6676</f>
        <v>45685</v>
      </c>
      <c r="C6676" t="str">
        <f>Raw_Data!C6676</f>
        <v>PREDNISONE 5 MG TABLET</v>
      </c>
      <c r="D6676" t="str">
        <f>Raw_Data!D6676</f>
        <v>70954005810</v>
      </c>
      <c r="E6676" t="str">
        <f>Raw_Data!E6676</f>
        <v>FORD, JAMES</v>
      </c>
      <c r="F6676" t="str">
        <f>Raw_Data!F6676</f>
        <v>1033117684</v>
      </c>
      <c r="G6676" t="str">
        <f>Raw_Data!H6676</f>
        <v>2</v>
      </c>
      <c r="H6676">
        <f>IFERROR(VLOOKUP(G6676,Store_Map!$A$2:$I$100,3,FALSE),"")</f>
        <v>0</v>
      </c>
      <c r="I6676">
        <f>IFERROR(VLOOKUP(G6676,Store_Map!$A$2:$I$100,4,FALSE),"")</f>
        <v>0</v>
      </c>
      <c r="J6676">
        <f>IFERROR(VLOOKUP(G6676,Store_Map!$A$2:$I$100,5,FALSE),"")</f>
        <v>0</v>
      </c>
      <c r="K6676">
        <f>IFERROR(VLOOKUP(G6676,Store_Map!$A$2:$I$100,6,FALSE),"")</f>
        <v>0</v>
      </c>
      <c r="L6676">
        <f>IFERROR(VLOOKUP(G6676,Store_Map!$A$2:$I$100,7,FALSE),"")</f>
        <v>0</v>
      </c>
      <c r="M6676">
        <f>IFERROR(VLOOKUP(G6676,Store_Map!$A$2:$I$100,8,FALSE),"")</f>
        <v>0</v>
      </c>
      <c r="N6676">
        <f t="shared" si="936"/>
        <v>0</v>
      </c>
      <c r="O6676" t="str">
        <f t="shared" si="937"/>
        <v>PASS</v>
      </c>
      <c r="P6676" t="str">
        <f t="shared" si="938"/>
        <v>PASS</v>
      </c>
      <c r="Q6676" t="str">
        <f t="shared" si="939"/>
        <v>PASS</v>
      </c>
      <c r="R6676" t="str">
        <f t="shared" si="940"/>
        <v>PASS</v>
      </c>
      <c r="S6676" t="str">
        <f t="shared" si="941"/>
        <v>PASS</v>
      </c>
      <c r="T6676">
        <f t="shared" si="942"/>
        <v>100</v>
      </c>
      <c r="U6676" t="str">
        <f t="shared" si="943"/>
        <v>Low</v>
      </c>
      <c r="V6676" t="str">
        <f t="shared" si="944"/>
        <v>Clean</v>
      </c>
    </row>
    <row r="6677" spans="1:22" x14ac:dyDescent="0.3">
      <c r="A6677" t="str">
        <f>Raw_Data!A6677</f>
        <v>26075671</v>
      </c>
      <c r="B6677">
        <f>Raw_Data!B6677</f>
        <v>45685</v>
      </c>
      <c r="C6677" t="str">
        <f>Raw_Data!C6677</f>
        <v>VENTOLIN HFA 90 MCG INHALER</v>
      </c>
      <c r="D6677" t="str">
        <f>Raw_Data!D6677</f>
        <v>173068220</v>
      </c>
      <c r="E6677" t="str">
        <f>Raw_Data!E6677</f>
        <v>Jackson, Calvin</v>
      </c>
      <c r="F6677" t="str">
        <f>Raw_Data!F6677</f>
        <v>1740398338</v>
      </c>
      <c r="G6677" t="str">
        <f>Raw_Data!H6677</f>
        <v>2</v>
      </c>
      <c r="H6677">
        <f>IFERROR(VLOOKUP(G6677,Store_Map!$A$2:$I$100,3,FALSE),"")</f>
        <v>0</v>
      </c>
      <c r="I6677">
        <f>IFERROR(VLOOKUP(G6677,Store_Map!$A$2:$I$100,4,FALSE),"")</f>
        <v>0</v>
      </c>
      <c r="J6677">
        <f>IFERROR(VLOOKUP(G6677,Store_Map!$A$2:$I$100,5,FALSE),"")</f>
        <v>0</v>
      </c>
      <c r="K6677">
        <f>IFERROR(VLOOKUP(G6677,Store_Map!$A$2:$I$100,6,FALSE),"")</f>
        <v>0</v>
      </c>
      <c r="L6677">
        <f>IFERROR(VLOOKUP(G6677,Store_Map!$A$2:$I$100,7,FALSE),"")</f>
        <v>0</v>
      </c>
      <c r="M6677">
        <f>IFERROR(VLOOKUP(G6677,Store_Map!$A$2:$I$100,8,FALSE),"")</f>
        <v>0</v>
      </c>
      <c r="N6677">
        <f t="shared" si="936"/>
        <v>0</v>
      </c>
      <c r="O6677" t="str">
        <f t="shared" si="937"/>
        <v>PASS</v>
      </c>
      <c r="P6677" t="str">
        <f t="shared" si="938"/>
        <v>REVIEW</v>
      </c>
      <c r="Q6677" t="str">
        <f t="shared" si="939"/>
        <v>PASS</v>
      </c>
      <c r="R6677" t="str">
        <f t="shared" si="940"/>
        <v>PASS</v>
      </c>
      <c r="S6677" t="str">
        <f t="shared" si="941"/>
        <v>REVIEW</v>
      </c>
      <c r="T6677">
        <f t="shared" si="942"/>
        <v>90</v>
      </c>
      <c r="U6677" t="str">
        <f t="shared" si="943"/>
        <v>Low</v>
      </c>
      <c r="V6677" t="str">
        <f t="shared" si="944"/>
        <v>Invalid NDC</v>
      </c>
    </row>
    <row r="6678" spans="1:22" x14ac:dyDescent="0.3">
      <c r="A6678" t="str">
        <f>Raw_Data!A6678</f>
        <v>26075669</v>
      </c>
      <c r="B6678">
        <f>Raw_Data!B6678</f>
        <v>45685</v>
      </c>
      <c r="C6678" t="str">
        <f>Raw_Data!C6678</f>
        <v>*LORATADINE 10 MG TABLET</v>
      </c>
      <c r="D6678" t="str">
        <f>Raw_Data!D6678</f>
        <v>45802065065</v>
      </c>
      <c r="E6678" t="str">
        <f>Raw_Data!E6678</f>
        <v>Jackson, Calvin</v>
      </c>
      <c r="F6678" t="str">
        <f>Raw_Data!F6678</f>
        <v>1740398338</v>
      </c>
      <c r="G6678" t="str">
        <f>Raw_Data!H6678</f>
        <v>2</v>
      </c>
      <c r="H6678">
        <f>IFERROR(VLOOKUP(G6678,Store_Map!$A$2:$I$100,3,FALSE),"")</f>
        <v>0</v>
      </c>
      <c r="I6678">
        <f>IFERROR(VLOOKUP(G6678,Store_Map!$A$2:$I$100,4,FALSE),"")</f>
        <v>0</v>
      </c>
      <c r="J6678">
        <f>IFERROR(VLOOKUP(G6678,Store_Map!$A$2:$I$100,5,FALSE),"")</f>
        <v>0</v>
      </c>
      <c r="K6678">
        <f>IFERROR(VLOOKUP(G6678,Store_Map!$A$2:$I$100,6,FALSE),"")</f>
        <v>0</v>
      </c>
      <c r="L6678">
        <f>IFERROR(VLOOKUP(G6678,Store_Map!$A$2:$I$100,7,FALSE),"")</f>
        <v>0</v>
      </c>
      <c r="M6678">
        <f>IFERROR(VLOOKUP(G6678,Store_Map!$A$2:$I$100,8,FALSE),"")</f>
        <v>0</v>
      </c>
      <c r="N6678">
        <f t="shared" si="936"/>
        <v>0</v>
      </c>
      <c r="O6678" t="str">
        <f t="shared" si="937"/>
        <v>PASS</v>
      </c>
      <c r="P6678" t="str">
        <f t="shared" si="938"/>
        <v>PASS</v>
      </c>
      <c r="Q6678" t="str">
        <f t="shared" si="939"/>
        <v>PASS</v>
      </c>
      <c r="R6678" t="str">
        <f t="shared" si="940"/>
        <v>PASS</v>
      </c>
      <c r="S6678" t="str">
        <f t="shared" si="941"/>
        <v>PASS</v>
      </c>
      <c r="T6678">
        <f t="shared" si="942"/>
        <v>100</v>
      </c>
      <c r="U6678" t="str">
        <f t="shared" si="943"/>
        <v>Low</v>
      </c>
      <c r="V6678" t="str">
        <f t="shared" si="944"/>
        <v>Clean</v>
      </c>
    </row>
    <row r="6679" spans="1:22" x14ac:dyDescent="0.3">
      <c r="A6679" t="str">
        <f>Raw_Data!A6679</f>
        <v>26075668</v>
      </c>
      <c r="B6679">
        <f>Raw_Data!B6679</f>
        <v>45685</v>
      </c>
      <c r="C6679" t="str">
        <f>Raw_Data!C6679</f>
        <v>*MONTELUKAST SOD 10 MG TABL</v>
      </c>
      <c r="D6679" t="str">
        <f>Raw_Data!D6679</f>
        <v>55111072530</v>
      </c>
      <c r="E6679" t="str">
        <f>Raw_Data!E6679</f>
        <v>Jackson, Calvin</v>
      </c>
      <c r="F6679" t="str">
        <f>Raw_Data!F6679</f>
        <v>1740398338</v>
      </c>
      <c r="G6679" t="str">
        <f>Raw_Data!H6679</f>
        <v>2</v>
      </c>
      <c r="H6679">
        <f>IFERROR(VLOOKUP(G6679,Store_Map!$A$2:$I$100,3,FALSE),"")</f>
        <v>0</v>
      </c>
      <c r="I6679">
        <f>IFERROR(VLOOKUP(G6679,Store_Map!$A$2:$I$100,4,FALSE),"")</f>
        <v>0</v>
      </c>
      <c r="J6679">
        <f>IFERROR(VLOOKUP(G6679,Store_Map!$A$2:$I$100,5,FALSE),"")</f>
        <v>0</v>
      </c>
      <c r="K6679">
        <f>IFERROR(VLOOKUP(G6679,Store_Map!$A$2:$I$100,6,FALSE),"")</f>
        <v>0</v>
      </c>
      <c r="L6679">
        <f>IFERROR(VLOOKUP(G6679,Store_Map!$A$2:$I$100,7,FALSE),"")</f>
        <v>0</v>
      </c>
      <c r="M6679">
        <f>IFERROR(VLOOKUP(G6679,Store_Map!$A$2:$I$100,8,FALSE),"")</f>
        <v>0</v>
      </c>
      <c r="N6679">
        <f t="shared" si="936"/>
        <v>0</v>
      </c>
      <c r="O6679" t="str">
        <f t="shared" si="937"/>
        <v>PASS</v>
      </c>
      <c r="P6679" t="str">
        <f t="shared" si="938"/>
        <v>PASS</v>
      </c>
      <c r="Q6679" t="str">
        <f t="shared" si="939"/>
        <v>PASS</v>
      </c>
      <c r="R6679" t="str">
        <f t="shared" si="940"/>
        <v>PASS</v>
      </c>
      <c r="S6679" t="str">
        <f t="shared" si="941"/>
        <v>PASS</v>
      </c>
      <c r="T6679">
        <f t="shared" si="942"/>
        <v>100</v>
      </c>
      <c r="U6679" t="str">
        <f t="shared" si="943"/>
        <v>Low</v>
      </c>
      <c r="V6679" t="str">
        <f t="shared" si="944"/>
        <v>Clean</v>
      </c>
    </row>
    <row r="6680" spans="1:22" x14ac:dyDescent="0.3">
      <c r="A6680" t="str">
        <f>Raw_Data!A6680</f>
        <v>26080245</v>
      </c>
      <c r="B6680">
        <f>Raw_Data!B6680</f>
        <v>45685</v>
      </c>
      <c r="C6680" t="str">
        <f>Raw_Data!C6680</f>
        <v>ATORVASTATIN 20 MG TABLET</v>
      </c>
      <c r="D6680" t="str">
        <f>Raw_Data!D6680</f>
        <v>60505257908</v>
      </c>
      <c r="E6680" t="str">
        <f>Raw_Data!E6680</f>
        <v>DAVIS, KEPLER</v>
      </c>
      <c r="F6680" t="str">
        <f>Raw_Data!F6680</f>
        <v>1740357425</v>
      </c>
      <c r="G6680" t="str">
        <f>Raw_Data!H6680</f>
        <v>2</v>
      </c>
      <c r="H6680">
        <f>IFERROR(VLOOKUP(G6680,Store_Map!$A$2:$I$100,3,FALSE),"")</f>
        <v>0</v>
      </c>
      <c r="I6680">
        <f>IFERROR(VLOOKUP(G6680,Store_Map!$A$2:$I$100,4,FALSE),"")</f>
        <v>0</v>
      </c>
      <c r="J6680">
        <f>IFERROR(VLOOKUP(G6680,Store_Map!$A$2:$I$100,5,FALSE),"")</f>
        <v>0</v>
      </c>
      <c r="K6680">
        <f>IFERROR(VLOOKUP(G6680,Store_Map!$A$2:$I$100,6,FALSE),"")</f>
        <v>0</v>
      </c>
      <c r="L6680">
        <f>IFERROR(VLOOKUP(G6680,Store_Map!$A$2:$I$100,7,FALSE),"")</f>
        <v>0</v>
      </c>
      <c r="M6680">
        <f>IFERROR(VLOOKUP(G6680,Store_Map!$A$2:$I$100,8,FALSE),"")</f>
        <v>0</v>
      </c>
      <c r="N6680">
        <f t="shared" si="936"/>
        <v>0</v>
      </c>
      <c r="O6680" t="str">
        <f t="shared" si="937"/>
        <v>PASS</v>
      </c>
      <c r="P6680" t="str">
        <f t="shared" si="938"/>
        <v>PASS</v>
      </c>
      <c r="Q6680" t="str">
        <f t="shared" si="939"/>
        <v>PASS</v>
      </c>
      <c r="R6680" t="str">
        <f t="shared" si="940"/>
        <v>PASS</v>
      </c>
      <c r="S6680" t="str">
        <f t="shared" si="941"/>
        <v>PASS</v>
      </c>
      <c r="T6680">
        <f t="shared" si="942"/>
        <v>100</v>
      </c>
      <c r="U6680" t="str">
        <f t="shared" si="943"/>
        <v>Low</v>
      </c>
      <c r="V6680" t="str">
        <f t="shared" si="944"/>
        <v>Clean</v>
      </c>
    </row>
    <row r="6681" spans="1:22" x14ac:dyDescent="0.3">
      <c r="A6681" t="str">
        <f>Raw_Data!A6681</f>
        <v>26082751</v>
      </c>
      <c r="B6681">
        <f>Raw_Data!B6681</f>
        <v>45685</v>
      </c>
      <c r="C6681" t="str">
        <f>Raw_Data!C6681</f>
        <v>*VITAMIN D2 1.25MG(50,000 U</v>
      </c>
      <c r="D6681" t="str">
        <f>Raw_Data!D6681</f>
        <v>64380073706</v>
      </c>
      <c r="E6681" t="str">
        <f>Raw_Data!E6681</f>
        <v>Jackson, Calvin</v>
      </c>
      <c r="F6681" t="str">
        <f>Raw_Data!F6681</f>
        <v>1740398338</v>
      </c>
      <c r="G6681" t="str">
        <f>Raw_Data!H6681</f>
        <v>2</v>
      </c>
      <c r="H6681">
        <f>IFERROR(VLOOKUP(G6681,Store_Map!$A$2:$I$100,3,FALSE),"")</f>
        <v>0</v>
      </c>
      <c r="I6681">
        <f>IFERROR(VLOOKUP(G6681,Store_Map!$A$2:$I$100,4,FALSE),"")</f>
        <v>0</v>
      </c>
      <c r="J6681">
        <f>IFERROR(VLOOKUP(G6681,Store_Map!$A$2:$I$100,5,FALSE),"")</f>
        <v>0</v>
      </c>
      <c r="K6681">
        <f>IFERROR(VLOOKUP(G6681,Store_Map!$A$2:$I$100,6,FALSE),"")</f>
        <v>0</v>
      </c>
      <c r="L6681">
        <f>IFERROR(VLOOKUP(G6681,Store_Map!$A$2:$I$100,7,FALSE),"")</f>
        <v>0</v>
      </c>
      <c r="M6681">
        <f>IFERROR(VLOOKUP(G6681,Store_Map!$A$2:$I$100,8,FALSE),"")</f>
        <v>0</v>
      </c>
      <c r="N6681">
        <f t="shared" si="936"/>
        <v>0</v>
      </c>
      <c r="O6681" t="str">
        <f t="shared" si="937"/>
        <v>PASS</v>
      </c>
      <c r="P6681" t="str">
        <f t="shared" si="938"/>
        <v>PASS</v>
      </c>
      <c r="Q6681" t="str">
        <f t="shared" si="939"/>
        <v>PASS</v>
      </c>
      <c r="R6681" t="str">
        <f t="shared" si="940"/>
        <v>PASS</v>
      </c>
      <c r="S6681" t="str">
        <f t="shared" si="941"/>
        <v>PASS</v>
      </c>
      <c r="T6681">
        <f t="shared" si="942"/>
        <v>100</v>
      </c>
      <c r="U6681" t="str">
        <f t="shared" si="943"/>
        <v>Low</v>
      </c>
      <c r="V6681" t="str">
        <f t="shared" si="944"/>
        <v>Clean</v>
      </c>
    </row>
    <row r="6682" spans="1:22" x14ac:dyDescent="0.3">
      <c r="A6682" t="str">
        <f>Raw_Data!A6682</f>
        <v>26079718</v>
      </c>
      <c r="B6682">
        <f>Raw_Data!B6682</f>
        <v>45685</v>
      </c>
      <c r="C6682" t="str">
        <f>Raw_Data!C6682</f>
        <v>BIKTARVY 50-200-25 MG TABLE</v>
      </c>
      <c r="D6682" t="str">
        <f>Raw_Data!D6682</f>
        <v>61958250101</v>
      </c>
      <c r="E6682" t="str">
        <f>Raw_Data!E6682</f>
        <v>DAVIS, KEPLER</v>
      </c>
      <c r="F6682" t="str">
        <f>Raw_Data!F6682</f>
        <v>1740357425</v>
      </c>
      <c r="G6682" t="str">
        <f>Raw_Data!H6682</f>
        <v>2</v>
      </c>
      <c r="H6682">
        <f>IFERROR(VLOOKUP(G6682,Store_Map!$A$2:$I$100,3,FALSE),"")</f>
        <v>0</v>
      </c>
      <c r="I6682">
        <f>IFERROR(VLOOKUP(G6682,Store_Map!$A$2:$I$100,4,FALSE),"")</f>
        <v>0</v>
      </c>
      <c r="J6682">
        <f>IFERROR(VLOOKUP(G6682,Store_Map!$A$2:$I$100,5,FALSE),"")</f>
        <v>0</v>
      </c>
      <c r="K6682">
        <f>IFERROR(VLOOKUP(G6682,Store_Map!$A$2:$I$100,6,FALSE),"")</f>
        <v>0</v>
      </c>
      <c r="L6682">
        <f>IFERROR(VLOOKUP(G6682,Store_Map!$A$2:$I$100,7,FALSE),"")</f>
        <v>0</v>
      </c>
      <c r="M6682">
        <f>IFERROR(VLOOKUP(G6682,Store_Map!$A$2:$I$100,8,FALSE),"")</f>
        <v>0</v>
      </c>
      <c r="N6682">
        <f t="shared" si="936"/>
        <v>0</v>
      </c>
      <c r="O6682" t="str">
        <f t="shared" si="937"/>
        <v>PASS</v>
      </c>
      <c r="P6682" t="str">
        <f t="shared" si="938"/>
        <v>PASS</v>
      </c>
      <c r="Q6682" t="str">
        <f t="shared" si="939"/>
        <v>PASS</v>
      </c>
      <c r="R6682" t="str">
        <f t="shared" si="940"/>
        <v>PASS</v>
      </c>
      <c r="S6682" t="str">
        <f t="shared" si="941"/>
        <v>PASS</v>
      </c>
      <c r="T6682">
        <f t="shared" si="942"/>
        <v>100</v>
      </c>
      <c r="U6682" t="str">
        <f t="shared" si="943"/>
        <v>Low</v>
      </c>
      <c r="V6682" t="str">
        <f t="shared" si="944"/>
        <v>Clean</v>
      </c>
    </row>
    <row r="6683" spans="1:22" x14ac:dyDescent="0.3">
      <c r="A6683" t="str">
        <f>Raw_Data!A6683</f>
        <v>26083811</v>
      </c>
      <c r="B6683">
        <f>Raw_Data!B6683</f>
        <v>45685</v>
      </c>
      <c r="C6683" t="str">
        <f>Raw_Data!C6683</f>
        <v>IBUPROFEN 800 MG TABLET</v>
      </c>
      <c r="D6683" t="str">
        <f>Raw_Data!D6683</f>
        <v>65162046650</v>
      </c>
      <c r="E6683" t="str">
        <f>Raw_Data!E6683</f>
        <v>FORD, JAMES</v>
      </c>
      <c r="F6683" t="str">
        <f>Raw_Data!F6683</f>
        <v>1033117684</v>
      </c>
      <c r="G6683" t="str">
        <f>Raw_Data!H6683</f>
        <v>2</v>
      </c>
      <c r="H6683">
        <f>IFERROR(VLOOKUP(G6683,Store_Map!$A$2:$I$100,3,FALSE),"")</f>
        <v>0</v>
      </c>
      <c r="I6683">
        <f>IFERROR(VLOOKUP(G6683,Store_Map!$A$2:$I$100,4,FALSE),"")</f>
        <v>0</v>
      </c>
      <c r="J6683">
        <f>IFERROR(VLOOKUP(G6683,Store_Map!$A$2:$I$100,5,FALSE),"")</f>
        <v>0</v>
      </c>
      <c r="K6683">
        <f>IFERROR(VLOOKUP(G6683,Store_Map!$A$2:$I$100,6,FALSE),"")</f>
        <v>0</v>
      </c>
      <c r="L6683">
        <f>IFERROR(VLOOKUP(G6683,Store_Map!$A$2:$I$100,7,FALSE),"")</f>
        <v>0</v>
      </c>
      <c r="M6683">
        <f>IFERROR(VLOOKUP(G6683,Store_Map!$A$2:$I$100,8,FALSE),"")</f>
        <v>0</v>
      </c>
      <c r="N6683">
        <f t="shared" si="936"/>
        <v>0</v>
      </c>
      <c r="O6683" t="str">
        <f t="shared" si="937"/>
        <v>PASS</v>
      </c>
      <c r="P6683" t="str">
        <f t="shared" si="938"/>
        <v>PASS</v>
      </c>
      <c r="Q6683" t="str">
        <f t="shared" si="939"/>
        <v>PASS</v>
      </c>
      <c r="R6683" t="str">
        <f t="shared" si="940"/>
        <v>PASS</v>
      </c>
      <c r="S6683" t="str">
        <f t="shared" si="941"/>
        <v>PASS</v>
      </c>
      <c r="T6683">
        <f t="shared" si="942"/>
        <v>100</v>
      </c>
      <c r="U6683" t="str">
        <f t="shared" si="943"/>
        <v>Low</v>
      </c>
      <c r="V6683" t="str">
        <f t="shared" si="944"/>
        <v>Clean</v>
      </c>
    </row>
    <row r="6684" spans="1:22" x14ac:dyDescent="0.3">
      <c r="A6684" t="str">
        <f>Raw_Data!A6684</f>
        <v>26083810</v>
      </c>
      <c r="B6684">
        <f>Raw_Data!B6684</f>
        <v>45685</v>
      </c>
      <c r="C6684" t="str">
        <f>Raw_Data!C6684</f>
        <v>TIZANIDINE HCL 4 MG TABLET</v>
      </c>
      <c r="D6684" t="str">
        <f>Raw_Data!D6684</f>
        <v>55111018015</v>
      </c>
      <c r="E6684" t="str">
        <f>Raw_Data!E6684</f>
        <v>FORD, JAMES</v>
      </c>
      <c r="F6684" t="str">
        <f>Raw_Data!F6684</f>
        <v>1033117684</v>
      </c>
      <c r="G6684" t="str">
        <f>Raw_Data!H6684</f>
        <v>2</v>
      </c>
      <c r="H6684">
        <f>IFERROR(VLOOKUP(G6684,Store_Map!$A$2:$I$100,3,FALSE),"")</f>
        <v>0</v>
      </c>
      <c r="I6684">
        <f>IFERROR(VLOOKUP(G6684,Store_Map!$A$2:$I$100,4,FALSE),"")</f>
        <v>0</v>
      </c>
      <c r="J6684">
        <f>IFERROR(VLOOKUP(G6684,Store_Map!$A$2:$I$100,5,FALSE),"")</f>
        <v>0</v>
      </c>
      <c r="K6684">
        <f>IFERROR(VLOOKUP(G6684,Store_Map!$A$2:$I$100,6,FALSE),"")</f>
        <v>0</v>
      </c>
      <c r="L6684">
        <f>IFERROR(VLOOKUP(G6684,Store_Map!$A$2:$I$100,7,FALSE),"")</f>
        <v>0</v>
      </c>
      <c r="M6684">
        <f>IFERROR(VLOOKUP(G6684,Store_Map!$A$2:$I$100,8,FALSE),"")</f>
        <v>0</v>
      </c>
      <c r="N6684">
        <f t="shared" si="936"/>
        <v>0</v>
      </c>
      <c r="O6684" t="str">
        <f t="shared" si="937"/>
        <v>PASS</v>
      </c>
      <c r="P6684" t="str">
        <f t="shared" si="938"/>
        <v>PASS</v>
      </c>
      <c r="Q6684" t="str">
        <f t="shared" si="939"/>
        <v>PASS</v>
      </c>
      <c r="R6684" t="str">
        <f t="shared" si="940"/>
        <v>PASS</v>
      </c>
      <c r="S6684" t="str">
        <f t="shared" si="941"/>
        <v>PASS</v>
      </c>
      <c r="T6684">
        <f t="shared" si="942"/>
        <v>100</v>
      </c>
      <c r="U6684" t="str">
        <f t="shared" si="943"/>
        <v>Low</v>
      </c>
      <c r="V6684" t="str">
        <f t="shared" si="944"/>
        <v>Clean</v>
      </c>
    </row>
    <row r="6685" spans="1:22" x14ac:dyDescent="0.3">
      <c r="A6685" t="str">
        <f>Raw_Data!A6685</f>
        <v>26083674</v>
      </c>
      <c r="B6685">
        <f>Raw_Data!B6685</f>
        <v>45685</v>
      </c>
      <c r="C6685" t="str">
        <f>Raw_Data!C6685</f>
        <v>LEVOTHYROXINE 75 MCG TABLET</v>
      </c>
      <c r="D6685" t="str">
        <f>Raw_Data!D6685</f>
        <v>378180577</v>
      </c>
      <c r="E6685" t="str">
        <f>Raw_Data!E6685</f>
        <v>MACHADO, MARIA</v>
      </c>
      <c r="F6685" t="str">
        <f>Raw_Data!F6685</f>
        <v>1619100302</v>
      </c>
      <c r="G6685" t="str">
        <f>Raw_Data!H6685</f>
        <v>2</v>
      </c>
      <c r="H6685">
        <f>IFERROR(VLOOKUP(G6685,Store_Map!$A$2:$I$100,3,FALSE),"")</f>
        <v>0</v>
      </c>
      <c r="I6685">
        <f>IFERROR(VLOOKUP(G6685,Store_Map!$A$2:$I$100,4,FALSE),"")</f>
        <v>0</v>
      </c>
      <c r="J6685">
        <f>IFERROR(VLOOKUP(G6685,Store_Map!$A$2:$I$100,5,FALSE),"")</f>
        <v>0</v>
      </c>
      <c r="K6685">
        <f>IFERROR(VLOOKUP(G6685,Store_Map!$A$2:$I$100,6,FALSE),"")</f>
        <v>0</v>
      </c>
      <c r="L6685">
        <f>IFERROR(VLOOKUP(G6685,Store_Map!$A$2:$I$100,7,FALSE),"")</f>
        <v>0</v>
      </c>
      <c r="M6685">
        <f>IFERROR(VLOOKUP(G6685,Store_Map!$A$2:$I$100,8,FALSE),"")</f>
        <v>0</v>
      </c>
      <c r="N6685">
        <f t="shared" si="936"/>
        <v>0</v>
      </c>
      <c r="O6685" t="str">
        <f t="shared" si="937"/>
        <v>PASS</v>
      </c>
      <c r="P6685" t="str">
        <f t="shared" si="938"/>
        <v>REVIEW</v>
      </c>
      <c r="Q6685" t="str">
        <f t="shared" si="939"/>
        <v>PASS</v>
      </c>
      <c r="R6685" t="str">
        <f t="shared" si="940"/>
        <v>PASS</v>
      </c>
      <c r="S6685" t="str">
        <f t="shared" si="941"/>
        <v>REVIEW</v>
      </c>
      <c r="T6685">
        <f t="shared" si="942"/>
        <v>90</v>
      </c>
      <c r="U6685" t="str">
        <f t="shared" si="943"/>
        <v>Low</v>
      </c>
      <c r="V6685" t="str">
        <f t="shared" si="944"/>
        <v>Invalid NDC</v>
      </c>
    </row>
    <row r="6686" spans="1:22" x14ac:dyDescent="0.3">
      <c r="A6686" t="str">
        <f>Raw_Data!A6686</f>
        <v>26085256</v>
      </c>
      <c r="B6686">
        <f>Raw_Data!B6686</f>
        <v>45685</v>
      </c>
      <c r="C6686" t="str">
        <f>Raw_Data!C6686</f>
        <v>CETIRIZINE HCL 10 MG TABLET</v>
      </c>
      <c r="D6686" t="str">
        <f>Raw_Data!D6686</f>
        <v>16571040210</v>
      </c>
      <c r="E6686" t="str">
        <f>Raw_Data!E6686</f>
        <v>FORD, JAMES</v>
      </c>
      <c r="F6686" t="str">
        <f>Raw_Data!F6686</f>
        <v>1033117684</v>
      </c>
      <c r="G6686" t="str">
        <f>Raw_Data!H6686</f>
        <v>2</v>
      </c>
      <c r="H6686">
        <f>IFERROR(VLOOKUP(G6686,Store_Map!$A$2:$I$100,3,FALSE),"")</f>
        <v>0</v>
      </c>
      <c r="I6686">
        <f>IFERROR(VLOOKUP(G6686,Store_Map!$A$2:$I$100,4,FALSE),"")</f>
        <v>0</v>
      </c>
      <c r="J6686">
        <f>IFERROR(VLOOKUP(G6686,Store_Map!$A$2:$I$100,5,FALSE),"")</f>
        <v>0</v>
      </c>
      <c r="K6686">
        <f>IFERROR(VLOOKUP(G6686,Store_Map!$A$2:$I$100,6,FALSE),"")</f>
        <v>0</v>
      </c>
      <c r="L6686">
        <f>IFERROR(VLOOKUP(G6686,Store_Map!$A$2:$I$100,7,FALSE),"")</f>
        <v>0</v>
      </c>
      <c r="M6686">
        <f>IFERROR(VLOOKUP(G6686,Store_Map!$A$2:$I$100,8,FALSE),"")</f>
        <v>0</v>
      </c>
      <c r="N6686">
        <f t="shared" si="936"/>
        <v>0</v>
      </c>
      <c r="O6686" t="str">
        <f t="shared" si="937"/>
        <v>PASS</v>
      </c>
      <c r="P6686" t="str">
        <f t="shared" si="938"/>
        <v>PASS</v>
      </c>
      <c r="Q6686" t="str">
        <f t="shared" si="939"/>
        <v>PASS</v>
      </c>
      <c r="R6686" t="str">
        <f t="shared" si="940"/>
        <v>PASS</v>
      </c>
      <c r="S6686" t="str">
        <f t="shared" si="941"/>
        <v>PASS</v>
      </c>
      <c r="T6686">
        <f t="shared" si="942"/>
        <v>100</v>
      </c>
      <c r="U6686" t="str">
        <f t="shared" si="943"/>
        <v>Low</v>
      </c>
      <c r="V6686" t="str">
        <f t="shared" si="944"/>
        <v>Clean</v>
      </c>
    </row>
    <row r="6687" spans="1:22" x14ac:dyDescent="0.3">
      <c r="A6687" t="str">
        <f>Raw_Data!A6687</f>
        <v>26079901</v>
      </c>
      <c r="B6687">
        <f>Raw_Data!B6687</f>
        <v>45685</v>
      </c>
      <c r="C6687" t="str">
        <f>Raw_Data!C6687</f>
        <v>GENVOYA TABLET</v>
      </c>
      <c r="D6687" t="str">
        <f>Raw_Data!D6687</f>
        <v>61958190101</v>
      </c>
      <c r="E6687" t="str">
        <f>Raw_Data!E6687</f>
        <v>GONZALEZ, ANDREA</v>
      </c>
      <c r="F6687" t="str">
        <f>Raw_Data!F6687</f>
        <v>1336176403</v>
      </c>
      <c r="G6687" t="str">
        <f>Raw_Data!H6687</f>
        <v>2</v>
      </c>
      <c r="H6687">
        <f>IFERROR(VLOOKUP(G6687,Store_Map!$A$2:$I$100,3,FALSE),"")</f>
        <v>0</v>
      </c>
      <c r="I6687">
        <f>IFERROR(VLOOKUP(G6687,Store_Map!$A$2:$I$100,4,FALSE),"")</f>
        <v>0</v>
      </c>
      <c r="J6687">
        <f>IFERROR(VLOOKUP(G6687,Store_Map!$A$2:$I$100,5,FALSE),"")</f>
        <v>0</v>
      </c>
      <c r="K6687">
        <f>IFERROR(VLOOKUP(G6687,Store_Map!$A$2:$I$100,6,FALSE),"")</f>
        <v>0</v>
      </c>
      <c r="L6687">
        <f>IFERROR(VLOOKUP(G6687,Store_Map!$A$2:$I$100,7,FALSE),"")</f>
        <v>0</v>
      </c>
      <c r="M6687">
        <f>IFERROR(VLOOKUP(G6687,Store_Map!$A$2:$I$100,8,FALSE),"")</f>
        <v>0</v>
      </c>
      <c r="N6687">
        <f t="shared" si="936"/>
        <v>0</v>
      </c>
      <c r="O6687" t="str">
        <f t="shared" si="937"/>
        <v>PASS</v>
      </c>
      <c r="P6687" t="str">
        <f t="shared" si="938"/>
        <v>PASS</v>
      </c>
      <c r="Q6687" t="str">
        <f t="shared" si="939"/>
        <v>PASS</v>
      </c>
      <c r="R6687" t="str">
        <f t="shared" si="940"/>
        <v>PASS</v>
      </c>
      <c r="S6687" t="str">
        <f t="shared" si="941"/>
        <v>PASS</v>
      </c>
      <c r="T6687">
        <f t="shared" si="942"/>
        <v>100</v>
      </c>
      <c r="U6687" t="str">
        <f t="shared" si="943"/>
        <v>Low</v>
      </c>
      <c r="V6687" t="str">
        <f t="shared" si="944"/>
        <v>Clean</v>
      </c>
    </row>
    <row r="6688" spans="1:22" x14ac:dyDescent="0.3">
      <c r="A6688" t="str">
        <f>Raw_Data!A6688</f>
        <v>26084918</v>
      </c>
      <c r="B6688">
        <f>Raw_Data!B6688</f>
        <v>45685</v>
      </c>
      <c r="C6688" t="str">
        <f>Raw_Data!C6688</f>
        <v>FLUTICASONE PROP 50 MCG SPR</v>
      </c>
      <c r="D6688" t="str">
        <f>Raw_Data!D6688</f>
        <v>60505082901</v>
      </c>
      <c r="E6688" t="str">
        <f>Raw_Data!E6688</f>
        <v>FORD, JAMES</v>
      </c>
      <c r="F6688" t="str">
        <f>Raw_Data!F6688</f>
        <v>1033117684</v>
      </c>
      <c r="G6688" t="str">
        <f>Raw_Data!H6688</f>
        <v>2</v>
      </c>
      <c r="H6688">
        <f>IFERROR(VLOOKUP(G6688,Store_Map!$A$2:$I$100,3,FALSE),"")</f>
        <v>0</v>
      </c>
      <c r="I6688">
        <f>IFERROR(VLOOKUP(G6688,Store_Map!$A$2:$I$100,4,FALSE),"")</f>
        <v>0</v>
      </c>
      <c r="J6688">
        <f>IFERROR(VLOOKUP(G6688,Store_Map!$A$2:$I$100,5,FALSE),"")</f>
        <v>0</v>
      </c>
      <c r="K6688">
        <f>IFERROR(VLOOKUP(G6688,Store_Map!$A$2:$I$100,6,FALSE),"")</f>
        <v>0</v>
      </c>
      <c r="L6688">
        <f>IFERROR(VLOOKUP(G6688,Store_Map!$A$2:$I$100,7,FALSE),"")</f>
        <v>0</v>
      </c>
      <c r="M6688">
        <f>IFERROR(VLOOKUP(G6688,Store_Map!$A$2:$I$100,8,FALSE),"")</f>
        <v>0</v>
      </c>
      <c r="N6688">
        <f t="shared" si="936"/>
        <v>0</v>
      </c>
      <c r="O6688" t="str">
        <f t="shared" si="937"/>
        <v>PASS</v>
      </c>
      <c r="P6688" t="str">
        <f t="shared" si="938"/>
        <v>PASS</v>
      </c>
      <c r="Q6688" t="str">
        <f t="shared" si="939"/>
        <v>PASS</v>
      </c>
      <c r="R6688" t="str">
        <f t="shared" si="940"/>
        <v>PASS</v>
      </c>
      <c r="S6688" t="str">
        <f t="shared" si="941"/>
        <v>PASS</v>
      </c>
      <c r="T6688">
        <f t="shared" si="942"/>
        <v>100</v>
      </c>
      <c r="U6688" t="str">
        <f t="shared" si="943"/>
        <v>Low</v>
      </c>
      <c r="V6688" t="str">
        <f t="shared" si="944"/>
        <v>Clean</v>
      </c>
    </row>
    <row r="6689" spans="1:22" x14ac:dyDescent="0.3">
      <c r="A6689" t="str">
        <f>Raw_Data!A6689</f>
        <v>26085259</v>
      </c>
      <c r="B6689">
        <f>Raw_Data!B6689</f>
        <v>45685</v>
      </c>
      <c r="C6689" t="str">
        <f>Raw_Data!C6689</f>
        <v>TRIUMEQ 600-50-300 MG TABLE</v>
      </c>
      <c r="D6689" t="str">
        <f>Raw_Data!D6689</f>
        <v>49702023113</v>
      </c>
      <c r="E6689" t="str">
        <f>Raw_Data!E6689</f>
        <v>DAVIS, KEPLER</v>
      </c>
      <c r="F6689" t="str">
        <f>Raw_Data!F6689</f>
        <v>1740357425</v>
      </c>
      <c r="G6689" t="str">
        <f>Raw_Data!H6689</f>
        <v>2</v>
      </c>
      <c r="H6689">
        <f>IFERROR(VLOOKUP(G6689,Store_Map!$A$2:$I$100,3,FALSE),"")</f>
        <v>0</v>
      </c>
      <c r="I6689">
        <f>IFERROR(VLOOKUP(G6689,Store_Map!$A$2:$I$100,4,FALSE),"")</f>
        <v>0</v>
      </c>
      <c r="J6689">
        <f>IFERROR(VLOOKUP(G6689,Store_Map!$A$2:$I$100,5,FALSE),"")</f>
        <v>0</v>
      </c>
      <c r="K6689">
        <f>IFERROR(VLOOKUP(G6689,Store_Map!$A$2:$I$100,6,FALSE),"")</f>
        <v>0</v>
      </c>
      <c r="L6689">
        <f>IFERROR(VLOOKUP(G6689,Store_Map!$A$2:$I$100,7,FALSE),"")</f>
        <v>0</v>
      </c>
      <c r="M6689">
        <f>IFERROR(VLOOKUP(G6689,Store_Map!$A$2:$I$100,8,FALSE),"")</f>
        <v>0</v>
      </c>
      <c r="N6689">
        <f t="shared" si="936"/>
        <v>0</v>
      </c>
      <c r="O6689" t="str">
        <f t="shared" si="937"/>
        <v>PASS</v>
      </c>
      <c r="P6689" t="str">
        <f t="shared" si="938"/>
        <v>PASS</v>
      </c>
      <c r="Q6689" t="str">
        <f t="shared" si="939"/>
        <v>PASS</v>
      </c>
      <c r="R6689" t="str">
        <f t="shared" si="940"/>
        <v>PASS</v>
      </c>
      <c r="S6689" t="str">
        <f t="shared" si="941"/>
        <v>PASS</v>
      </c>
      <c r="T6689">
        <f t="shared" si="942"/>
        <v>100</v>
      </c>
      <c r="U6689" t="str">
        <f t="shared" si="943"/>
        <v>Low</v>
      </c>
      <c r="V6689" t="str">
        <f t="shared" si="944"/>
        <v>Clean</v>
      </c>
    </row>
    <row r="6690" spans="1:22" x14ac:dyDescent="0.3">
      <c r="A6690" t="str">
        <f>Raw_Data!A6690</f>
        <v>26082933</v>
      </c>
      <c r="B6690">
        <f>Raw_Data!B6690</f>
        <v>45685</v>
      </c>
      <c r="C6690" t="str">
        <f>Raw_Data!C6690</f>
        <v>LOSARTAN POTASSIUM 100 MG T</v>
      </c>
      <c r="D6690" t="str">
        <f>Raw_Data!D6690</f>
        <v>65862020399</v>
      </c>
      <c r="E6690" t="str">
        <f>Raw_Data!E6690</f>
        <v>FORD, JAMES</v>
      </c>
      <c r="F6690" t="str">
        <f>Raw_Data!F6690</f>
        <v>1033117684</v>
      </c>
      <c r="G6690" t="str">
        <f>Raw_Data!H6690</f>
        <v>2</v>
      </c>
      <c r="H6690">
        <f>IFERROR(VLOOKUP(G6690,Store_Map!$A$2:$I$100,3,FALSE),"")</f>
        <v>0</v>
      </c>
      <c r="I6690">
        <f>IFERROR(VLOOKUP(G6690,Store_Map!$A$2:$I$100,4,FALSE),"")</f>
        <v>0</v>
      </c>
      <c r="J6690">
        <f>IFERROR(VLOOKUP(G6690,Store_Map!$A$2:$I$100,5,FALSE),"")</f>
        <v>0</v>
      </c>
      <c r="K6690">
        <f>IFERROR(VLOOKUP(G6690,Store_Map!$A$2:$I$100,6,FALSE),"")</f>
        <v>0</v>
      </c>
      <c r="L6690">
        <f>IFERROR(VLOOKUP(G6690,Store_Map!$A$2:$I$100,7,FALSE),"")</f>
        <v>0</v>
      </c>
      <c r="M6690">
        <f>IFERROR(VLOOKUP(G6690,Store_Map!$A$2:$I$100,8,FALSE),"")</f>
        <v>0</v>
      </c>
      <c r="N6690">
        <f t="shared" si="936"/>
        <v>0</v>
      </c>
      <c r="O6690" t="str">
        <f t="shared" si="937"/>
        <v>PASS</v>
      </c>
      <c r="P6690" t="str">
        <f t="shared" si="938"/>
        <v>PASS</v>
      </c>
      <c r="Q6690" t="str">
        <f t="shared" si="939"/>
        <v>PASS</v>
      </c>
      <c r="R6690" t="str">
        <f t="shared" si="940"/>
        <v>PASS</v>
      </c>
      <c r="S6690" t="str">
        <f t="shared" si="941"/>
        <v>PASS</v>
      </c>
      <c r="T6690">
        <f t="shared" si="942"/>
        <v>100</v>
      </c>
      <c r="U6690" t="str">
        <f t="shared" si="943"/>
        <v>Low</v>
      </c>
      <c r="V6690" t="str">
        <f t="shared" si="944"/>
        <v>Clean</v>
      </c>
    </row>
    <row r="6691" spans="1:22" x14ac:dyDescent="0.3">
      <c r="A6691" t="str">
        <f>Raw_Data!A6691</f>
        <v>26081818</v>
      </c>
      <c r="B6691">
        <f>Raw_Data!B6691</f>
        <v>45685</v>
      </c>
      <c r="C6691" t="str">
        <f>Raw_Data!C6691</f>
        <v>AMLODIPINE BESYLATE 5 MG TA</v>
      </c>
      <c r="D6691" t="str">
        <f>Raw_Data!D6691</f>
        <v>69097012715</v>
      </c>
      <c r="E6691" t="str">
        <f>Raw_Data!E6691</f>
        <v>FORD, JAMES</v>
      </c>
      <c r="F6691" t="str">
        <f>Raw_Data!F6691</f>
        <v>1033117684</v>
      </c>
      <c r="G6691" t="str">
        <f>Raw_Data!H6691</f>
        <v>2</v>
      </c>
      <c r="H6691">
        <f>IFERROR(VLOOKUP(G6691,Store_Map!$A$2:$I$100,3,FALSE),"")</f>
        <v>0</v>
      </c>
      <c r="I6691">
        <f>IFERROR(VLOOKUP(G6691,Store_Map!$A$2:$I$100,4,FALSE),"")</f>
        <v>0</v>
      </c>
      <c r="J6691">
        <f>IFERROR(VLOOKUP(G6691,Store_Map!$A$2:$I$100,5,FALSE),"")</f>
        <v>0</v>
      </c>
      <c r="K6691">
        <f>IFERROR(VLOOKUP(G6691,Store_Map!$A$2:$I$100,6,FALSE),"")</f>
        <v>0</v>
      </c>
      <c r="L6691">
        <f>IFERROR(VLOOKUP(G6691,Store_Map!$A$2:$I$100,7,FALSE),"")</f>
        <v>0</v>
      </c>
      <c r="M6691">
        <f>IFERROR(VLOOKUP(G6691,Store_Map!$A$2:$I$100,8,FALSE),"")</f>
        <v>0</v>
      </c>
      <c r="N6691">
        <f t="shared" si="936"/>
        <v>0</v>
      </c>
      <c r="O6691" t="str">
        <f t="shared" si="937"/>
        <v>PASS</v>
      </c>
      <c r="P6691" t="str">
        <f t="shared" si="938"/>
        <v>PASS</v>
      </c>
      <c r="Q6691" t="str">
        <f t="shared" si="939"/>
        <v>PASS</v>
      </c>
      <c r="R6691" t="str">
        <f t="shared" si="940"/>
        <v>PASS</v>
      </c>
      <c r="S6691" t="str">
        <f t="shared" si="941"/>
        <v>PASS</v>
      </c>
      <c r="T6691">
        <f t="shared" si="942"/>
        <v>100</v>
      </c>
      <c r="U6691" t="str">
        <f t="shared" si="943"/>
        <v>Low</v>
      </c>
      <c r="V6691" t="str">
        <f t="shared" si="944"/>
        <v>Clean</v>
      </c>
    </row>
    <row r="6692" spans="1:22" x14ac:dyDescent="0.3">
      <c r="A6692" t="str">
        <f>Raw_Data!A6692</f>
        <v>26081817</v>
      </c>
      <c r="B6692">
        <f>Raw_Data!B6692</f>
        <v>45685</v>
      </c>
      <c r="C6692" t="str">
        <f>Raw_Data!C6692</f>
        <v>HYDROCHLOROTHIAZIDE 12.5 MG</v>
      </c>
      <c r="D6692" t="str">
        <f>Raw_Data!D6692</f>
        <v>69315015510</v>
      </c>
      <c r="E6692" t="str">
        <f>Raw_Data!E6692</f>
        <v>FORD, JAMES</v>
      </c>
      <c r="F6692" t="str">
        <f>Raw_Data!F6692</f>
        <v>1033117684</v>
      </c>
      <c r="G6692" t="str">
        <f>Raw_Data!H6692</f>
        <v>2</v>
      </c>
      <c r="H6692">
        <f>IFERROR(VLOOKUP(G6692,Store_Map!$A$2:$I$100,3,FALSE),"")</f>
        <v>0</v>
      </c>
      <c r="I6692">
        <f>IFERROR(VLOOKUP(G6692,Store_Map!$A$2:$I$100,4,FALSE),"")</f>
        <v>0</v>
      </c>
      <c r="J6692">
        <f>IFERROR(VLOOKUP(G6692,Store_Map!$A$2:$I$100,5,FALSE),"")</f>
        <v>0</v>
      </c>
      <c r="K6692">
        <f>IFERROR(VLOOKUP(G6692,Store_Map!$A$2:$I$100,6,FALSE),"")</f>
        <v>0</v>
      </c>
      <c r="L6692">
        <f>IFERROR(VLOOKUP(G6692,Store_Map!$A$2:$I$100,7,FALSE),"")</f>
        <v>0</v>
      </c>
      <c r="M6692">
        <f>IFERROR(VLOOKUP(G6692,Store_Map!$A$2:$I$100,8,FALSE),"")</f>
        <v>0</v>
      </c>
      <c r="N6692">
        <f t="shared" si="936"/>
        <v>0</v>
      </c>
      <c r="O6692" t="str">
        <f t="shared" si="937"/>
        <v>PASS</v>
      </c>
      <c r="P6692" t="str">
        <f t="shared" si="938"/>
        <v>PASS</v>
      </c>
      <c r="Q6692" t="str">
        <f t="shared" si="939"/>
        <v>PASS</v>
      </c>
      <c r="R6692" t="str">
        <f t="shared" si="940"/>
        <v>PASS</v>
      </c>
      <c r="S6692" t="str">
        <f t="shared" si="941"/>
        <v>PASS</v>
      </c>
      <c r="T6692">
        <f t="shared" si="942"/>
        <v>100</v>
      </c>
      <c r="U6692" t="str">
        <f t="shared" si="943"/>
        <v>Low</v>
      </c>
      <c r="V6692" t="str">
        <f t="shared" si="944"/>
        <v>Clean</v>
      </c>
    </row>
    <row r="6693" spans="1:22" x14ac:dyDescent="0.3">
      <c r="A6693" t="str">
        <f>Raw_Data!A6693</f>
        <v>26085260</v>
      </c>
      <c r="B6693">
        <f>Raw_Data!B6693</f>
        <v>45685</v>
      </c>
      <c r="C6693" t="str">
        <f>Raw_Data!C6693</f>
        <v>FLUCONAZOLE 150 MG TABLET</v>
      </c>
      <c r="D6693" t="str">
        <f>Raw_Data!D6693</f>
        <v>57237000511</v>
      </c>
      <c r="E6693" t="str">
        <f>Raw_Data!E6693</f>
        <v>FORD, JAMES</v>
      </c>
      <c r="F6693" t="str">
        <f>Raw_Data!F6693</f>
        <v>1033117684</v>
      </c>
      <c r="G6693" t="str">
        <f>Raw_Data!H6693</f>
        <v>2</v>
      </c>
      <c r="H6693">
        <f>IFERROR(VLOOKUP(G6693,Store_Map!$A$2:$I$100,3,FALSE),"")</f>
        <v>0</v>
      </c>
      <c r="I6693">
        <f>IFERROR(VLOOKUP(G6693,Store_Map!$A$2:$I$100,4,FALSE),"")</f>
        <v>0</v>
      </c>
      <c r="J6693">
        <f>IFERROR(VLOOKUP(G6693,Store_Map!$A$2:$I$100,5,FALSE),"")</f>
        <v>0</v>
      </c>
      <c r="K6693">
        <f>IFERROR(VLOOKUP(G6693,Store_Map!$A$2:$I$100,6,FALSE),"")</f>
        <v>0</v>
      </c>
      <c r="L6693">
        <f>IFERROR(VLOOKUP(G6693,Store_Map!$A$2:$I$100,7,FALSE),"")</f>
        <v>0</v>
      </c>
      <c r="M6693">
        <f>IFERROR(VLOOKUP(G6693,Store_Map!$A$2:$I$100,8,FALSE),"")</f>
        <v>0</v>
      </c>
      <c r="N6693">
        <f t="shared" si="936"/>
        <v>0</v>
      </c>
      <c r="O6693" t="str">
        <f t="shared" si="937"/>
        <v>PASS</v>
      </c>
      <c r="P6693" t="str">
        <f t="shared" si="938"/>
        <v>PASS</v>
      </c>
      <c r="Q6693" t="str">
        <f t="shared" si="939"/>
        <v>PASS</v>
      </c>
      <c r="R6693" t="str">
        <f t="shared" si="940"/>
        <v>PASS</v>
      </c>
      <c r="S6693" t="str">
        <f t="shared" si="941"/>
        <v>PASS</v>
      </c>
      <c r="T6693">
        <f t="shared" si="942"/>
        <v>100</v>
      </c>
      <c r="U6693" t="str">
        <f t="shared" si="943"/>
        <v>Low</v>
      </c>
      <c r="V6693" t="str">
        <f t="shared" si="944"/>
        <v>Clean</v>
      </c>
    </row>
    <row r="6694" spans="1:22" x14ac:dyDescent="0.3">
      <c r="A6694" t="str">
        <f>Raw_Data!A6694</f>
        <v>26085261</v>
      </c>
      <c r="B6694">
        <f>Raw_Data!B6694</f>
        <v>45685</v>
      </c>
      <c r="C6694" t="str">
        <f>Raw_Data!C6694</f>
        <v>FLUTICASONE PROP 50 MCG SPR</v>
      </c>
      <c r="D6694" t="str">
        <f>Raw_Data!D6694</f>
        <v>60505082901</v>
      </c>
      <c r="E6694" t="str">
        <f>Raw_Data!E6694</f>
        <v>FORD, JAMES</v>
      </c>
      <c r="F6694" t="str">
        <f>Raw_Data!F6694</f>
        <v>1033117684</v>
      </c>
      <c r="G6694" t="str">
        <f>Raw_Data!H6694</f>
        <v>2</v>
      </c>
      <c r="H6694">
        <f>IFERROR(VLOOKUP(G6694,Store_Map!$A$2:$I$100,3,FALSE),"")</f>
        <v>0</v>
      </c>
      <c r="I6694">
        <f>IFERROR(VLOOKUP(G6694,Store_Map!$A$2:$I$100,4,FALSE),"")</f>
        <v>0</v>
      </c>
      <c r="J6694">
        <f>IFERROR(VLOOKUP(G6694,Store_Map!$A$2:$I$100,5,FALSE),"")</f>
        <v>0</v>
      </c>
      <c r="K6694">
        <f>IFERROR(VLOOKUP(G6694,Store_Map!$A$2:$I$100,6,FALSE),"")</f>
        <v>0</v>
      </c>
      <c r="L6694">
        <f>IFERROR(VLOOKUP(G6694,Store_Map!$A$2:$I$100,7,FALSE),"")</f>
        <v>0</v>
      </c>
      <c r="M6694">
        <f>IFERROR(VLOOKUP(G6694,Store_Map!$A$2:$I$100,8,FALSE),"")</f>
        <v>0</v>
      </c>
      <c r="N6694">
        <f t="shared" si="936"/>
        <v>0</v>
      </c>
      <c r="O6694" t="str">
        <f t="shared" si="937"/>
        <v>PASS</v>
      </c>
      <c r="P6694" t="str">
        <f t="shared" si="938"/>
        <v>PASS</v>
      </c>
      <c r="Q6694" t="str">
        <f t="shared" si="939"/>
        <v>PASS</v>
      </c>
      <c r="R6694" t="str">
        <f t="shared" si="940"/>
        <v>PASS</v>
      </c>
      <c r="S6694" t="str">
        <f t="shared" si="941"/>
        <v>PASS</v>
      </c>
      <c r="T6694">
        <f t="shared" si="942"/>
        <v>100</v>
      </c>
      <c r="U6694" t="str">
        <f t="shared" si="943"/>
        <v>Low</v>
      </c>
      <c r="V6694" t="str">
        <f t="shared" si="944"/>
        <v>Clean</v>
      </c>
    </row>
    <row r="6695" spans="1:22" x14ac:dyDescent="0.3">
      <c r="A6695" t="str">
        <f>Raw_Data!A6695</f>
        <v>26085262</v>
      </c>
      <c r="B6695">
        <f>Raw_Data!B6695</f>
        <v>45685</v>
      </c>
      <c r="C6695" t="str">
        <f>Raw_Data!C6695</f>
        <v>AZITHROMYCIN 250 MG TABLET</v>
      </c>
      <c r="D6695" t="str">
        <f>Raw_Data!D6695</f>
        <v>50111078751</v>
      </c>
      <c r="E6695" t="str">
        <f>Raw_Data!E6695</f>
        <v>FORD, JAMES</v>
      </c>
      <c r="F6695" t="str">
        <f>Raw_Data!F6695</f>
        <v>1033117684</v>
      </c>
      <c r="G6695" t="str">
        <f>Raw_Data!H6695</f>
        <v>2</v>
      </c>
      <c r="H6695">
        <f>IFERROR(VLOOKUP(G6695,Store_Map!$A$2:$I$100,3,FALSE),"")</f>
        <v>0</v>
      </c>
      <c r="I6695">
        <f>IFERROR(VLOOKUP(G6695,Store_Map!$A$2:$I$100,4,FALSE),"")</f>
        <v>0</v>
      </c>
      <c r="J6695">
        <f>IFERROR(VLOOKUP(G6695,Store_Map!$A$2:$I$100,5,FALSE),"")</f>
        <v>0</v>
      </c>
      <c r="K6695">
        <f>IFERROR(VLOOKUP(G6695,Store_Map!$A$2:$I$100,6,FALSE),"")</f>
        <v>0</v>
      </c>
      <c r="L6695">
        <f>IFERROR(VLOOKUP(G6695,Store_Map!$A$2:$I$100,7,FALSE),"")</f>
        <v>0</v>
      </c>
      <c r="M6695">
        <f>IFERROR(VLOOKUP(G6695,Store_Map!$A$2:$I$100,8,FALSE),"")</f>
        <v>0</v>
      </c>
      <c r="N6695">
        <f t="shared" si="936"/>
        <v>0</v>
      </c>
      <c r="O6695" t="str">
        <f t="shared" si="937"/>
        <v>PASS</v>
      </c>
      <c r="P6695" t="str">
        <f t="shared" si="938"/>
        <v>PASS</v>
      </c>
      <c r="Q6695" t="str">
        <f t="shared" si="939"/>
        <v>PASS</v>
      </c>
      <c r="R6695" t="str">
        <f t="shared" si="940"/>
        <v>PASS</v>
      </c>
      <c r="S6695" t="str">
        <f t="shared" si="941"/>
        <v>PASS</v>
      </c>
      <c r="T6695">
        <f t="shared" si="942"/>
        <v>100</v>
      </c>
      <c r="U6695" t="str">
        <f t="shared" si="943"/>
        <v>Low</v>
      </c>
      <c r="V6695" t="str">
        <f t="shared" si="944"/>
        <v>Clean</v>
      </c>
    </row>
    <row r="6696" spans="1:22" x14ac:dyDescent="0.3">
      <c r="A6696" t="str">
        <f>Raw_Data!A6696</f>
        <v>26085263</v>
      </c>
      <c r="B6696">
        <f>Raw_Data!B6696</f>
        <v>45685</v>
      </c>
      <c r="C6696" t="str">
        <f>Raw_Data!C6696</f>
        <v>METHYLPREDNISOLONE 4 MG DOS</v>
      </c>
      <c r="D6696" t="str">
        <f>Raw_Data!D6696</f>
        <v>59746000103</v>
      </c>
      <c r="E6696" t="str">
        <f>Raw_Data!E6696</f>
        <v>FORD, JAMES</v>
      </c>
      <c r="F6696" t="str">
        <f>Raw_Data!F6696</f>
        <v>1033117684</v>
      </c>
      <c r="G6696" t="str">
        <f>Raw_Data!H6696</f>
        <v>2</v>
      </c>
      <c r="H6696">
        <f>IFERROR(VLOOKUP(G6696,Store_Map!$A$2:$I$100,3,FALSE),"")</f>
        <v>0</v>
      </c>
      <c r="I6696">
        <f>IFERROR(VLOOKUP(G6696,Store_Map!$A$2:$I$100,4,FALSE),"")</f>
        <v>0</v>
      </c>
      <c r="J6696">
        <f>IFERROR(VLOOKUP(G6696,Store_Map!$A$2:$I$100,5,FALSE),"")</f>
        <v>0</v>
      </c>
      <c r="K6696">
        <f>IFERROR(VLOOKUP(G6696,Store_Map!$A$2:$I$100,6,FALSE),"")</f>
        <v>0</v>
      </c>
      <c r="L6696">
        <f>IFERROR(VLOOKUP(G6696,Store_Map!$A$2:$I$100,7,FALSE),"")</f>
        <v>0</v>
      </c>
      <c r="M6696">
        <f>IFERROR(VLOOKUP(G6696,Store_Map!$A$2:$I$100,8,FALSE),"")</f>
        <v>0</v>
      </c>
      <c r="N6696">
        <f t="shared" si="936"/>
        <v>0</v>
      </c>
      <c r="O6696" t="str">
        <f t="shared" si="937"/>
        <v>PASS</v>
      </c>
      <c r="P6696" t="str">
        <f t="shared" si="938"/>
        <v>PASS</v>
      </c>
      <c r="Q6696" t="str">
        <f t="shared" si="939"/>
        <v>PASS</v>
      </c>
      <c r="R6696" t="str">
        <f t="shared" si="940"/>
        <v>PASS</v>
      </c>
      <c r="S6696" t="str">
        <f t="shared" si="941"/>
        <v>PASS</v>
      </c>
      <c r="T6696">
        <f t="shared" si="942"/>
        <v>100</v>
      </c>
      <c r="U6696" t="str">
        <f t="shared" si="943"/>
        <v>Low</v>
      </c>
      <c r="V6696" t="str">
        <f t="shared" si="944"/>
        <v>Clean</v>
      </c>
    </row>
    <row r="6697" spans="1:22" x14ac:dyDescent="0.3">
      <c r="A6697" t="str">
        <f>Raw_Data!A6697</f>
        <v>26085264</v>
      </c>
      <c r="B6697">
        <f>Raw_Data!B6697</f>
        <v>45685</v>
      </c>
      <c r="C6697" t="str">
        <f>Raw_Data!C6697</f>
        <v>BENZONATATE 100 MG CAPSULE</v>
      </c>
      <c r="D6697" t="str">
        <f>Raw_Data!D6697</f>
        <v>51224001050</v>
      </c>
      <c r="E6697" t="str">
        <f>Raw_Data!E6697</f>
        <v>FORD, JAMES</v>
      </c>
      <c r="F6697" t="str">
        <f>Raw_Data!F6697</f>
        <v>1033117684</v>
      </c>
      <c r="G6697" t="str">
        <f>Raw_Data!H6697</f>
        <v>2</v>
      </c>
      <c r="H6697">
        <f>IFERROR(VLOOKUP(G6697,Store_Map!$A$2:$I$100,3,FALSE),"")</f>
        <v>0</v>
      </c>
      <c r="I6697">
        <f>IFERROR(VLOOKUP(G6697,Store_Map!$A$2:$I$100,4,FALSE),"")</f>
        <v>0</v>
      </c>
      <c r="J6697">
        <f>IFERROR(VLOOKUP(G6697,Store_Map!$A$2:$I$100,5,FALSE),"")</f>
        <v>0</v>
      </c>
      <c r="K6697">
        <f>IFERROR(VLOOKUP(G6697,Store_Map!$A$2:$I$100,6,FALSE),"")</f>
        <v>0</v>
      </c>
      <c r="L6697">
        <f>IFERROR(VLOOKUP(G6697,Store_Map!$A$2:$I$100,7,FALSE),"")</f>
        <v>0</v>
      </c>
      <c r="M6697">
        <f>IFERROR(VLOOKUP(G6697,Store_Map!$A$2:$I$100,8,FALSE),"")</f>
        <v>0</v>
      </c>
      <c r="N6697">
        <f t="shared" si="936"/>
        <v>0</v>
      </c>
      <c r="O6697" t="str">
        <f t="shared" si="937"/>
        <v>PASS</v>
      </c>
      <c r="P6697" t="str">
        <f t="shared" si="938"/>
        <v>PASS</v>
      </c>
      <c r="Q6697" t="str">
        <f t="shared" si="939"/>
        <v>PASS</v>
      </c>
      <c r="R6697" t="str">
        <f t="shared" si="940"/>
        <v>PASS</v>
      </c>
      <c r="S6697" t="str">
        <f t="shared" si="941"/>
        <v>PASS</v>
      </c>
      <c r="T6697">
        <f t="shared" si="942"/>
        <v>100</v>
      </c>
      <c r="U6697" t="str">
        <f t="shared" si="943"/>
        <v>Low</v>
      </c>
      <c r="V6697" t="str">
        <f t="shared" si="944"/>
        <v>Clean</v>
      </c>
    </row>
    <row r="6698" spans="1:22" x14ac:dyDescent="0.3">
      <c r="A6698" t="str">
        <f>Raw_Data!A6698</f>
        <v>26085265</v>
      </c>
      <c r="B6698">
        <f>Raw_Data!B6698</f>
        <v>45685</v>
      </c>
      <c r="C6698" t="str">
        <f>Raw_Data!C6698</f>
        <v>ALBUTEROL HFA 90 MCG INHALE</v>
      </c>
      <c r="D6698" t="str">
        <f>Raw_Data!D6698</f>
        <v>781729685</v>
      </c>
      <c r="E6698" t="str">
        <f>Raw_Data!E6698</f>
        <v>FORD, JAMES</v>
      </c>
      <c r="F6698" t="str">
        <f>Raw_Data!F6698</f>
        <v>1033117684</v>
      </c>
      <c r="G6698" t="str">
        <f>Raw_Data!H6698</f>
        <v>2</v>
      </c>
      <c r="H6698">
        <f>IFERROR(VLOOKUP(G6698,Store_Map!$A$2:$I$100,3,FALSE),"")</f>
        <v>0</v>
      </c>
      <c r="I6698">
        <f>IFERROR(VLOOKUP(G6698,Store_Map!$A$2:$I$100,4,FALSE),"")</f>
        <v>0</v>
      </c>
      <c r="J6698">
        <f>IFERROR(VLOOKUP(G6698,Store_Map!$A$2:$I$100,5,FALSE),"")</f>
        <v>0</v>
      </c>
      <c r="K6698">
        <f>IFERROR(VLOOKUP(G6698,Store_Map!$A$2:$I$100,6,FALSE),"")</f>
        <v>0</v>
      </c>
      <c r="L6698">
        <f>IFERROR(VLOOKUP(G6698,Store_Map!$A$2:$I$100,7,FALSE),"")</f>
        <v>0</v>
      </c>
      <c r="M6698">
        <f>IFERROR(VLOOKUP(G6698,Store_Map!$A$2:$I$100,8,FALSE),"")</f>
        <v>0</v>
      </c>
      <c r="N6698">
        <f t="shared" si="936"/>
        <v>0</v>
      </c>
      <c r="O6698" t="str">
        <f t="shared" si="937"/>
        <v>PASS</v>
      </c>
      <c r="P6698" t="str">
        <f t="shared" si="938"/>
        <v>REVIEW</v>
      </c>
      <c r="Q6698" t="str">
        <f t="shared" si="939"/>
        <v>PASS</v>
      </c>
      <c r="R6698" t="str">
        <f t="shared" si="940"/>
        <v>PASS</v>
      </c>
      <c r="S6698" t="str">
        <f t="shared" si="941"/>
        <v>REVIEW</v>
      </c>
      <c r="T6698">
        <f t="shared" si="942"/>
        <v>90</v>
      </c>
      <c r="U6698" t="str">
        <f t="shared" si="943"/>
        <v>Low</v>
      </c>
      <c r="V6698" t="str">
        <f t="shared" si="944"/>
        <v>Invalid NDC</v>
      </c>
    </row>
    <row r="6699" spans="1:22" x14ac:dyDescent="0.3">
      <c r="A6699" t="str">
        <f>Raw_Data!A6699</f>
        <v>26085266</v>
      </c>
      <c r="B6699">
        <f>Raw_Data!B6699</f>
        <v>45685</v>
      </c>
      <c r="C6699" t="str">
        <f>Raw_Data!C6699</f>
        <v>AMLODIPINE BESYLATE 5 MG TA</v>
      </c>
      <c r="D6699" t="str">
        <f>Raw_Data!D6699</f>
        <v>69097012715</v>
      </c>
      <c r="E6699" t="str">
        <f>Raw_Data!E6699</f>
        <v>FORD, JAMES</v>
      </c>
      <c r="F6699" t="str">
        <f>Raw_Data!F6699</f>
        <v>1033117684</v>
      </c>
      <c r="G6699" t="str">
        <f>Raw_Data!H6699</f>
        <v>2</v>
      </c>
      <c r="H6699">
        <f>IFERROR(VLOOKUP(G6699,Store_Map!$A$2:$I$100,3,FALSE),"")</f>
        <v>0</v>
      </c>
      <c r="I6699">
        <f>IFERROR(VLOOKUP(G6699,Store_Map!$A$2:$I$100,4,FALSE),"")</f>
        <v>0</v>
      </c>
      <c r="J6699">
        <f>IFERROR(VLOOKUP(G6699,Store_Map!$A$2:$I$100,5,FALSE),"")</f>
        <v>0</v>
      </c>
      <c r="K6699">
        <f>IFERROR(VLOOKUP(G6699,Store_Map!$A$2:$I$100,6,FALSE),"")</f>
        <v>0</v>
      </c>
      <c r="L6699">
        <f>IFERROR(VLOOKUP(G6699,Store_Map!$A$2:$I$100,7,FALSE),"")</f>
        <v>0</v>
      </c>
      <c r="M6699">
        <f>IFERROR(VLOOKUP(G6699,Store_Map!$A$2:$I$100,8,FALSE),"")</f>
        <v>0</v>
      </c>
      <c r="N6699">
        <f t="shared" si="936"/>
        <v>0</v>
      </c>
      <c r="O6699" t="str">
        <f t="shared" si="937"/>
        <v>PASS</v>
      </c>
      <c r="P6699" t="str">
        <f t="shared" si="938"/>
        <v>PASS</v>
      </c>
      <c r="Q6699" t="str">
        <f t="shared" si="939"/>
        <v>PASS</v>
      </c>
      <c r="R6699" t="str">
        <f t="shared" si="940"/>
        <v>PASS</v>
      </c>
      <c r="S6699" t="str">
        <f t="shared" si="941"/>
        <v>PASS</v>
      </c>
      <c r="T6699">
        <f t="shared" si="942"/>
        <v>100</v>
      </c>
      <c r="U6699" t="str">
        <f t="shared" si="943"/>
        <v>Low</v>
      </c>
      <c r="V6699" t="str">
        <f t="shared" si="944"/>
        <v>Clean</v>
      </c>
    </row>
    <row r="6700" spans="1:22" x14ac:dyDescent="0.3">
      <c r="A6700" t="str">
        <f>Raw_Data!A6700</f>
        <v>26082257</v>
      </c>
      <c r="B6700">
        <f>Raw_Data!B6700</f>
        <v>45685</v>
      </c>
      <c r="C6700" t="str">
        <f>Raw_Data!C6700</f>
        <v>DOVATO 50-300 MG TABLET</v>
      </c>
      <c r="D6700" t="str">
        <f>Raw_Data!D6700</f>
        <v>49702024613</v>
      </c>
      <c r="E6700" t="str">
        <f>Raw_Data!E6700</f>
        <v>DAVIS, KEPLER</v>
      </c>
      <c r="F6700" t="str">
        <f>Raw_Data!F6700</f>
        <v>1740357425</v>
      </c>
      <c r="G6700" t="str">
        <f>Raw_Data!H6700</f>
        <v>2</v>
      </c>
      <c r="H6700">
        <f>IFERROR(VLOOKUP(G6700,Store_Map!$A$2:$I$100,3,FALSE),"")</f>
        <v>0</v>
      </c>
      <c r="I6700">
        <f>IFERROR(VLOOKUP(G6700,Store_Map!$A$2:$I$100,4,FALSE),"")</f>
        <v>0</v>
      </c>
      <c r="J6700">
        <f>IFERROR(VLOOKUP(G6700,Store_Map!$A$2:$I$100,5,FALSE),"")</f>
        <v>0</v>
      </c>
      <c r="K6700">
        <f>IFERROR(VLOOKUP(G6700,Store_Map!$A$2:$I$100,6,FALSE),"")</f>
        <v>0</v>
      </c>
      <c r="L6700">
        <f>IFERROR(VLOOKUP(G6700,Store_Map!$A$2:$I$100,7,FALSE),"")</f>
        <v>0</v>
      </c>
      <c r="M6700">
        <f>IFERROR(VLOOKUP(G6700,Store_Map!$A$2:$I$100,8,FALSE),"")</f>
        <v>0</v>
      </c>
      <c r="N6700">
        <f t="shared" si="936"/>
        <v>0</v>
      </c>
      <c r="O6700" t="str">
        <f t="shared" si="937"/>
        <v>PASS</v>
      </c>
      <c r="P6700" t="str">
        <f t="shared" si="938"/>
        <v>PASS</v>
      </c>
      <c r="Q6700" t="str">
        <f t="shared" si="939"/>
        <v>PASS</v>
      </c>
      <c r="R6700" t="str">
        <f t="shared" si="940"/>
        <v>PASS</v>
      </c>
      <c r="S6700" t="str">
        <f t="shared" si="941"/>
        <v>PASS</v>
      </c>
      <c r="T6700">
        <f t="shared" si="942"/>
        <v>100</v>
      </c>
      <c r="U6700" t="str">
        <f t="shared" si="943"/>
        <v>Low</v>
      </c>
      <c r="V6700" t="str">
        <f t="shared" si="944"/>
        <v>Clean</v>
      </c>
    </row>
    <row r="6701" spans="1:22" x14ac:dyDescent="0.3">
      <c r="A6701" t="str">
        <f>Raw_Data!A6701</f>
        <v>26084601</v>
      </c>
      <c r="B6701">
        <f>Raw_Data!B6701</f>
        <v>45685</v>
      </c>
      <c r="C6701" t="str">
        <f>Raw_Data!C6701</f>
        <v>MOUNJARO 15 MG/0.5 ML PEN</v>
      </c>
      <c r="D6701" t="str">
        <f>Raw_Data!D6701</f>
        <v>2145780</v>
      </c>
      <c r="E6701" t="str">
        <f>Raw_Data!E6701</f>
        <v>PEDERSEN, JENNIFER</v>
      </c>
      <c r="F6701" t="str">
        <f>Raw_Data!F6701</f>
        <v>1073606661</v>
      </c>
      <c r="G6701" t="str">
        <f>Raw_Data!H6701</f>
        <v>2</v>
      </c>
      <c r="H6701">
        <f>IFERROR(VLOOKUP(G6701,Store_Map!$A$2:$I$100,3,FALSE),"")</f>
        <v>0</v>
      </c>
      <c r="I6701">
        <f>IFERROR(VLOOKUP(G6701,Store_Map!$A$2:$I$100,4,FALSE),"")</f>
        <v>0</v>
      </c>
      <c r="J6701">
        <f>IFERROR(VLOOKUP(G6701,Store_Map!$A$2:$I$100,5,FALSE),"")</f>
        <v>0</v>
      </c>
      <c r="K6701">
        <f>IFERROR(VLOOKUP(G6701,Store_Map!$A$2:$I$100,6,FALSE),"")</f>
        <v>0</v>
      </c>
      <c r="L6701">
        <f>IFERROR(VLOOKUP(G6701,Store_Map!$A$2:$I$100,7,FALSE),"")</f>
        <v>0</v>
      </c>
      <c r="M6701">
        <f>IFERROR(VLOOKUP(G6701,Store_Map!$A$2:$I$100,8,FALSE),"")</f>
        <v>0</v>
      </c>
      <c r="N6701">
        <f t="shared" si="936"/>
        <v>0</v>
      </c>
      <c r="O6701" t="str">
        <f t="shared" si="937"/>
        <v>PASS</v>
      </c>
      <c r="P6701" t="str">
        <f t="shared" si="938"/>
        <v>REVIEW</v>
      </c>
      <c r="Q6701" t="str">
        <f t="shared" si="939"/>
        <v>PASS</v>
      </c>
      <c r="R6701" t="str">
        <f t="shared" si="940"/>
        <v>PASS</v>
      </c>
      <c r="S6701" t="str">
        <f t="shared" si="941"/>
        <v>REVIEW</v>
      </c>
      <c r="T6701">
        <f t="shared" si="942"/>
        <v>90</v>
      </c>
      <c r="U6701" t="str">
        <f t="shared" si="943"/>
        <v>Low</v>
      </c>
      <c r="V6701" t="str">
        <f t="shared" si="944"/>
        <v>Invalid NDC</v>
      </c>
    </row>
    <row r="6702" spans="1:22" x14ac:dyDescent="0.3">
      <c r="A6702" t="str">
        <f>Raw_Data!A6702</f>
        <v>26084608</v>
      </c>
      <c r="B6702">
        <f>Raw_Data!B6702</f>
        <v>45685</v>
      </c>
      <c r="C6702" t="str">
        <f>Raw_Data!C6702</f>
        <v>INSULIN LISPRO 100 UNIT/ML</v>
      </c>
      <c r="D6702" t="str">
        <f>Raw_Data!D6702</f>
        <v>2773701</v>
      </c>
      <c r="E6702" t="str">
        <f>Raw_Data!E6702</f>
        <v>PEDERSEN, JENNIFER</v>
      </c>
      <c r="F6702" t="str">
        <f>Raw_Data!F6702</f>
        <v>1073606661</v>
      </c>
      <c r="G6702" t="str">
        <f>Raw_Data!H6702</f>
        <v>2</v>
      </c>
      <c r="H6702">
        <f>IFERROR(VLOOKUP(G6702,Store_Map!$A$2:$I$100,3,FALSE),"")</f>
        <v>0</v>
      </c>
      <c r="I6702">
        <f>IFERROR(VLOOKUP(G6702,Store_Map!$A$2:$I$100,4,FALSE),"")</f>
        <v>0</v>
      </c>
      <c r="J6702">
        <f>IFERROR(VLOOKUP(G6702,Store_Map!$A$2:$I$100,5,FALSE),"")</f>
        <v>0</v>
      </c>
      <c r="K6702">
        <f>IFERROR(VLOOKUP(G6702,Store_Map!$A$2:$I$100,6,FALSE),"")</f>
        <v>0</v>
      </c>
      <c r="L6702">
        <f>IFERROR(VLOOKUP(G6702,Store_Map!$A$2:$I$100,7,FALSE),"")</f>
        <v>0</v>
      </c>
      <c r="M6702">
        <f>IFERROR(VLOOKUP(G6702,Store_Map!$A$2:$I$100,8,FALSE),"")</f>
        <v>0</v>
      </c>
      <c r="N6702">
        <f t="shared" si="936"/>
        <v>0</v>
      </c>
      <c r="O6702" t="str">
        <f t="shared" si="937"/>
        <v>PASS</v>
      </c>
      <c r="P6702" t="str">
        <f t="shared" si="938"/>
        <v>REVIEW</v>
      </c>
      <c r="Q6702" t="str">
        <f t="shared" si="939"/>
        <v>PASS</v>
      </c>
      <c r="R6702" t="str">
        <f t="shared" si="940"/>
        <v>PASS</v>
      </c>
      <c r="S6702" t="str">
        <f t="shared" si="941"/>
        <v>REVIEW</v>
      </c>
      <c r="T6702">
        <f t="shared" si="942"/>
        <v>90</v>
      </c>
      <c r="U6702" t="str">
        <f t="shared" si="943"/>
        <v>Low</v>
      </c>
      <c r="V6702" t="str">
        <f t="shared" si="944"/>
        <v>Invalid NDC</v>
      </c>
    </row>
    <row r="6703" spans="1:22" x14ac:dyDescent="0.3">
      <c r="A6703" t="str">
        <f>Raw_Data!A6703</f>
        <v>26084600</v>
      </c>
      <c r="B6703">
        <f>Raw_Data!B6703</f>
        <v>45685</v>
      </c>
      <c r="C6703" t="str">
        <f>Raw_Data!C6703</f>
        <v>DEXCOM G7 SENSOR</v>
      </c>
      <c r="D6703" t="str">
        <f>Raw_Data!D6703</f>
        <v>8627007701</v>
      </c>
      <c r="E6703" t="str">
        <f>Raw_Data!E6703</f>
        <v>PEDERSEN, JENNIFER</v>
      </c>
      <c r="F6703" t="str">
        <f>Raw_Data!F6703</f>
        <v>1073606661</v>
      </c>
      <c r="G6703" t="str">
        <f>Raw_Data!H6703</f>
        <v>2</v>
      </c>
      <c r="H6703">
        <f>IFERROR(VLOOKUP(G6703,Store_Map!$A$2:$I$100,3,FALSE),"")</f>
        <v>0</v>
      </c>
      <c r="I6703">
        <f>IFERROR(VLOOKUP(G6703,Store_Map!$A$2:$I$100,4,FALSE),"")</f>
        <v>0</v>
      </c>
      <c r="J6703">
        <f>IFERROR(VLOOKUP(G6703,Store_Map!$A$2:$I$100,5,FALSE),"")</f>
        <v>0</v>
      </c>
      <c r="K6703">
        <f>IFERROR(VLOOKUP(G6703,Store_Map!$A$2:$I$100,6,FALSE),"")</f>
        <v>0</v>
      </c>
      <c r="L6703">
        <f>IFERROR(VLOOKUP(G6703,Store_Map!$A$2:$I$100,7,FALSE),"")</f>
        <v>0</v>
      </c>
      <c r="M6703">
        <f>IFERROR(VLOOKUP(G6703,Store_Map!$A$2:$I$100,8,FALSE),"")</f>
        <v>0</v>
      </c>
      <c r="N6703">
        <f t="shared" si="936"/>
        <v>0</v>
      </c>
      <c r="O6703" t="str">
        <f t="shared" si="937"/>
        <v>PASS</v>
      </c>
      <c r="P6703" t="str">
        <f t="shared" si="938"/>
        <v>PASS</v>
      </c>
      <c r="Q6703" t="str">
        <f t="shared" si="939"/>
        <v>PASS</v>
      </c>
      <c r="R6703" t="str">
        <f t="shared" si="940"/>
        <v>PASS</v>
      </c>
      <c r="S6703" t="str">
        <f t="shared" si="941"/>
        <v>PASS</v>
      </c>
      <c r="T6703">
        <f t="shared" si="942"/>
        <v>100</v>
      </c>
      <c r="U6703" t="str">
        <f t="shared" si="943"/>
        <v>Low</v>
      </c>
      <c r="V6703" t="str">
        <f t="shared" si="944"/>
        <v>Clean</v>
      </c>
    </row>
    <row r="6704" spans="1:22" x14ac:dyDescent="0.3">
      <c r="A6704" t="str">
        <f>Raw_Data!A6704</f>
        <v>26082624</v>
      </c>
      <c r="B6704">
        <f>Raw_Data!B6704</f>
        <v>45685</v>
      </c>
      <c r="C6704" t="str">
        <f>Raw_Data!C6704</f>
        <v>BD NANO 2 GEN PEN NDL 32G 4</v>
      </c>
      <c r="D6704" t="str">
        <f>Raw_Data!D6704</f>
        <v>8290320550</v>
      </c>
      <c r="E6704" t="str">
        <f>Raw_Data!E6704</f>
        <v>EL- CHOUFI, LEYLA</v>
      </c>
      <c r="F6704" t="str">
        <f>Raw_Data!F6704</f>
        <v>1942355342</v>
      </c>
      <c r="G6704" t="str">
        <f>Raw_Data!H6704</f>
        <v>2</v>
      </c>
      <c r="H6704">
        <f>IFERROR(VLOOKUP(G6704,Store_Map!$A$2:$I$100,3,FALSE),"")</f>
        <v>0</v>
      </c>
      <c r="I6704">
        <f>IFERROR(VLOOKUP(G6704,Store_Map!$A$2:$I$100,4,FALSE),"")</f>
        <v>0</v>
      </c>
      <c r="J6704">
        <f>IFERROR(VLOOKUP(G6704,Store_Map!$A$2:$I$100,5,FALSE),"")</f>
        <v>0</v>
      </c>
      <c r="K6704">
        <f>IFERROR(VLOOKUP(G6704,Store_Map!$A$2:$I$100,6,FALSE),"")</f>
        <v>0</v>
      </c>
      <c r="L6704">
        <f>IFERROR(VLOOKUP(G6704,Store_Map!$A$2:$I$100,7,FALSE),"")</f>
        <v>0</v>
      </c>
      <c r="M6704">
        <f>IFERROR(VLOOKUP(G6704,Store_Map!$A$2:$I$100,8,FALSE),"")</f>
        <v>0</v>
      </c>
      <c r="N6704">
        <f t="shared" si="936"/>
        <v>0</v>
      </c>
      <c r="O6704" t="str">
        <f t="shared" si="937"/>
        <v>PASS</v>
      </c>
      <c r="P6704" t="str">
        <f t="shared" si="938"/>
        <v>PASS</v>
      </c>
      <c r="Q6704" t="str">
        <f t="shared" si="939"/>
        <v>PASS</v>
      </c>
      <c r="R6704" t="str">
        <f t="shared" si="940"/>
        <v>PASS</v>
      </c>
      <c r="S6704" t="str">
        <f t="shared" si="941"/>
        <v>PASS</v>
      </c>
      <c r="T6704">
        <f t="shared" si="942"/>
        <v>100</v>
      </c>
      <c r="U6704" t="str">
        <f t="shared" si="943"/>
        <v>Low</v>
      </c>
      <c r="V6704" t="str">
        <f t="shared" si="944"/>
        <v>Clean</v>
      </c>
    </row>
    <row r="6705" spans="1:22" x14ac:dyDescent="0.3">
      <c r="A6705" t="str">
        <f>Raw_Data!A6705</f>
        <v>26082384</v>
      </c>
      <c r="B6705">
        <f>Raw_Data!B6705</f>
        <v>45685</v>
      </c>
      <c r="C6705" t="str">
        <f>Raw_Data!C6705</f>
        <v>TRESIBA FLEXTOUCH 100 UNIT/</v>
      </c>
      <c r="D6705" t="str">
        <f>Raw_Data!D6705</f>
        <v>169266015</v>
      </c>
      <c r="E6705" t="str">
        <f>Raw_Data!E6705</f>
        <v>EL- CHOUFI, LEYLA</v>
      </c>
      <c r="F6705" t="str">
        <f>Raw_Data!F6705</f>
        <v>1942355342</v>
      </c>
      <c r="G6705" t="str">
        <f>Raw_Data!H6705</f>
        <v>2</v>
      </c>
      <c r="H6705">
        <f>IFERROR(VLOOKUP(G6705,Store_Map!$A$2:$I$100,3,FALSE),"")</f>
        <v>0</v>
      </c>
      <c r="I6705">
        <f>IFERROR(VLOOKUP(G6705,Store_Map!$A$2:$I$100,4,FALSE),"")</f>
        <v>0</v>
      </c>
      <c r="J6705">
        <f>IFERROR(VLOOKUP(G6705,Store_Map!$A$2:$I$100,5,FALSE),"")</f>
        <v>0</v>
      </c>
      <c r="K6705">
        <f>IFERROR(VLOOKUP(G6705,Store_Map!$A$2:$I$100,6,FALSE),"")</f>
        <v>0</v>
      </c>
      <c r="L6705">
        <f>IFERROR(VLOOKUP(G6705,Store_Map!$A$2:$I$100,7,FALSE),"")</f>
        <v>0</v>
      </c>
      <c r="M6705">
        <f>IFERROR(VLOOKUP(G6705,Store_Map!$A$2:$I$100,8,FALSE),"")</f>
        <v>0</v>
      </c>
      <c r="N6705">
        <f t="shared" si="936"/>
        <v>0</v>
      </c>
      <c r="O6705" t="str">
        <f t="shared" si="937"/>
        <v>PASS</v>
      </c>
      <c r="P6705" t="str">
        <f t="shared" si="938"/>
        <v>REVIEW</v>
      </c>
      <c r="Q6705" t="str">
        <f t="shared" si="939"/>
        <v>PASS</v>
      </c>
      <c r="R6705" t="str">
        <f t="shared" si="940"/>
        <v>PASS</v>
      </c>
      <c r="S6705" t="str">
        <f t="shared" si="941"/>
        <v>REVIEW</v>
      </c>
      <c r="T6705">
        <f t="shared" si="942"/>
        <v>90</v>
      </c>
      <c r="U6705" t="str">
        <f t="shared" si="943"/>
        <v>Low</v>
      </c>
      <c r="V6705" t="str">
        <f t="shared" si="944"/>
        <v>Invalid NDC</v>
      </c>
    </row>
    <row r="6706" spans="1:22" x14ac:dyDescent="0.3">
      <c r="A6706" t="str">
        <f>Raw_Data!A6706</f>
        <v>26085267</v>
      </c>
      <c r="B6706">
        <f>Raw_Data!B6706</f>
        <v>45685</v>
      </c>
      <c r="C6706" t="str">
        <f>Raw_Data!C6706</f>
        <v>ALBUTEROL HFA 90 MCG INHALE</v>
      </c>
      <c r="D6706" t="str">
        <f>Raw_Data!D6706</f>
        <v>66993001968</v>
      </c>
      <c r="E6706" t="str">
        <f>Raw_Data!E6706</f>
        <v>FORD, JAMES</v>
      </c>
      <c r="F6706" t="str">
        <f>Raw_Data!F6706</f>
        <v>1033117684</v>
      </c>
      <c r="G6706" t="str">
        <f>Raw_Data!H6706</f>
        <v>2</v>
      </c>
      <c r="H6706">
        <f>IFERROR(VLOOKUP(G6706,Store_Map!$A$2:$I$100,3,FALSE),"")</f>
        <v>0</v>
      </c>
      <c r="I6706">
        <f>IFERROR(VLOOKUP(G6706,Store_Map!$A$2:$I$100,4,FALSE),"")</f>
        <v>0</v>
      </c>
      <c r="J6706">
        <f>IFERROR(VLOOKUP(G6706,Store_Map!$A$2:$I$100,5,FALSE),"")</f>
        <v>0</v>
      </c>
      <c r="K6706">
        <f>IFERROR(VLOOKUP(G6706,Store_Map!$A$2:$I$100,6,FALSE),"")</f>
        <v>0</v>
      </c>
      <c r="L6706">
        <f>IFERROR(VLOOKUP(G6706,Store_Map!$A$2:$I$100,7,FALSE),"")</f>
        <v>0</v>
      </c>
      <c r="M6706">
        <f>IFERROR(VLOOKUP(G6706,Store_Map!$A$2:$I$100,8,FALSE),"")</f>
        <v>0</v>
      </c>
      <c r="N6706">
        <f t="shared" si="936"/>
        <v>0</v>
      </c>
      <c r="O6706" t="str">
        <f t="shared" si="937"/>
        <v>PASS</v>
      </c>
      <c r="P6706" t="str">
        <f t="shared" si="938"/>
        <v>PASS</v>
      </c>
      <c r="Q6706" t="str">
        <f t="shared" si="939"/>
        <v>PASS</v>
      </c>
      <c r="R6706" t="str">
        <f t="shared" si="940"/>
        <v>PASS</v>
      </c>
      <c r="S6706" t="str">
        <f t="shared" si="941"/>
        <v>PASS</v>
      </c>
      <c r="T6706">
        <f t="shared" si="942"/>
        <v>100</v>
      </c>
      <c r="U6706" t="str">
        <f t="shared" si="943"/>
        <v>Low</v>
      </c>
      <c r="V6706" t="str">
        <f t="shared" si="944"/>
        <v>Clean</v>
      </c>
    </row>
    <row r="6707" spans="1:22" x14ac:dyDescent="0.3">
      <c r="A6707" t="str">
        <f>Raw_Data!A6707</f>
        <v>24002185</v>
      </c>
      <c r="B6707">
        <f>Raw_Data!B6707</f>
        <v>45685</v>
      </c>
      <c r="C6707" t="str">
        <f>Raw_Data!C6707</f>
        <v>TRAMADOL HCL 50 MG TABLET</v>
      </c>
      <c r="D6707" t="str">
        <f>Raw_Data!D6707</f>
        <v>60219234801</v>
      </c>
      <c r="E6707" t="str">
        <f>Raw_Data!E6707</f>
        <v>FORD, JAMES</v>
      </c>
      <c r="F6707" t="str">
        <f>Raw_Data!F6707</f>
        <v>1033117684</v>
      </c>
      <c r="G6707" t="str">
        <f>Raw_Data!H6707</f>
        <v>2</v>
      </c>
      <c r="H6707">
        <f>IFERROR(VLOOKUP(G6707,Store_Map!$A$2:$I$100,3,FALSE),"")</f>
        <v>0</v>
      </c>
      <c r="I6707">
        <f>IFERROR(VLOOKUP(G6707,Store_Map!$A$2:$I$100,4,FALSE),"")</f>
        <v>0</v>
      </c>
      <c r="J6707">
        <f>IFERROR(VLOOKUP(G6707,Store_Map!$A$2:$I$100,5,FALSE),"")</f>
        <v>0</v>
      </c>
      <c r="K6707">
        <f>IFERROR(VLOOKUP(G6707,Store_Map!$A$2:$I$100,6,FALSE),"")</f>
        <v>0</v>
      </c>
      <c r="L6707">
        <f>IFERROR(VLOOKUP(G6707,Store_Map!$A$2:$I$100,7,FALSE),"")</f>
        <v>0</v>
      </c>
      <c r="M6707">
        <f>IFERROR(VLOOKUP(G6707,Store_Map!$A$2:$I$100,8,FALSE),"")</f>
        <v>0</v>
      </c>
      <c r="N6707">
        <f t="shared" si="936"/>
        <v>0</v>
      </c>
      <c r="O6707" t="str">
        <f t="shared" si="937"/>
        <v>PASS</v>
      </c>
      <c r="P6707" t="str">
        <f t="shared" si="938"/>
        <v>PASS</v>
      </c>
      <c r="Q6707" t="str">
        <f t="shared" si="939"/>
        <v>PASS</v>
      </c>
      <c r="R6707" t="str">
        <f t="shared" si="940"/>
        <v>PASS</v>
      </c>
      <c r="S6707" t="str">
        <f t="shared" si="941"/>
        <v>PASS</v>
      </c>
      <c r="T6707">
        <f t="shared" si="942"/>
        <v>100</v>
      </c>
      <c r="U6707" t="str">
        <f t="shared" si="943"/>
        <v>Low</v>
      </c>
      <c r="V6707" t="str">
        <f t="shared" si="944"/>
        <v>Clean</v>
      </c>
    </row>
    <row r="6708" spans="1:22" x14ac:dyDescent="0.3">
      <c r="A6708" t="str">
        <f>Raw_Data!A6708</f>
        <v>26085269</v>
      </c>
      <c r="B6708">
        <f>Raw_Data!B6708</f>
        <v>45685</v>
      </c>
      <c r="C6708" t="str">
        <f>Raw_Data!C6708</f>
        <v>MONTELUKAST SOD 10 MG TABLE</v>
      </c>
      <c r="D6708" t="str">
        <f>Raw_Data!D6708</f>
        <v>31722072610</v>
      </c>
      <c r="E6708" t="str">
        <f>Raw_Data!E6708</f>
        <v>FORD, JAMES</v>
      </c>
      <c r="F6708" t="str">
        <f>Raw_Data!F6708</f>
        <v>1033117684</v>
      </c>
      <c r="G6708" t="str">
        <f>Raw_Data!H6708</f>
        <v>2</v>
      </c>
      <c r="H6708">
        <f>IFERROR(VLOOKUP(G6708,Store_Map!$A$2:$I$100,3,FALSE),"")</f>
        <v>0</v>
      </c>
      <c r="I6708">
        <f>IFERROR(VLOOKUP(G6708,Store_Map!$A$2:$I$100,4,FALSE),"")</f>
        <v>0</v>
      </c>
      <c r="J6708">
        <f>IFERROR(VLOOKUP(G6708,Store_Map!$A$2:$I$100,5,FALSE),"")</f>
        <v>0</v>
      </c>
      <c r="K6708">
        <f>IFERROR(VLOOKUP(G6708,Store_Map!$A$2:$I$100,6,FALSE),"")</f>
        <v>0</v>
      </c>
      <c r="L6708">
        <f>IFERROR(VLOOKUP(G6708,Store_Map!$A$2:$I$100,7,FALSE),"")</f>
        <v>0</v>
      </c>
      <c r="M6708">
        <f>IFERROR(VLOOKUP(G6708,Store_Map!$A$2:$I$100,8,FALSE),"")</f>
        <v>0</v>
      </c>
      <c r="N6708">
        <f t="shared" si="936"/>
        <v>0</v>
      </c>
      <c r="O6708" t="str">
        <f t="shared" si="937"/>
        <v>PASS</v>
      </c>
      <c r="P6708" t="str">
        <f t="shared" si="938"/>
        <v>PASS</v>
      </c>
      <c r="Q6708" t="str">
        <f t="shared" si="939"/>
        <v>PASS</v>
      </c>
      <c r="R6708" t="str">
        <f t="shared" si="940"/>
        <v>PASS</v>
      </c>
      <c r="S6708" t="str">
        <f t="shared" si="941"/>
        <v>PASS</v>
      </c>
      <c r="T6708">
        <f t="shared" si="942"/>
        <v>100</v>
      </c>
      <c r="U6708" t="str">
        <f t="shared" si="943"/>
        <v>Low</v>
      </c>
      <c r="V6708" t="str">
        <f t="shared" si="944"/>
        <v>Clean</v>
      </c>
    </row>
    <row r="6709" spans="1:22" x14ac:dyDescent="0.3">
      <c r="A6709" t="str">
        <f>Raw_Data!A6709</f>
        <v>26080143</v>
      </c>
      <c r="B6709">
        <f>Raw_Data!B6709</f>
        <v>45685</v>
      </c>
      <c r="C6709" t="str">
        <f>Raw_Data!C6709</f>
        <v>METFORMIN HCL 500 MG TABLET</v>
      </c>
      <c r="D6709" t="str">
        <f>Raw_Data!D6709</f>
        <v>65862000899</v>
      </c>
      <c r="E6709" t="str">
        <f>Raw_Data!E6709</f>
        <v>El-Choufi, Leyla</v>
      </c>
      <c r="F6709" t="str">
        <f>Raw_Data!F6709</f>
        <v>1942355342</v>
      </c>
      <c r="G6709" t="str">
        <f>Raw_Data!H6709</f>
        <v>2</v>
      </c>
      <c r="H6709">
        <f>IFERROR(VLOOKUP(G6709,Store_Map!$A$2:$I$100,3,FALSE),"")</f>
        <v>0</v>
      </c>
      <c r="I6709">
        <f>IFERROR(VLOOKUP(G6709,Store_Map!$A$2:$I$100,4,FALSE),"")</f>
        <v>0</v>
      </c>
      <c r="J6709">
        <f>IFERROR(VLOOKUP(G6709,Store_Map!$A$2:$I$100,5,FALSE),"")</f>
        <v>0</v>
      </c>
      <c r="K6709">
        <f>IFERROR(VLOOKUP(G6709,Store_Map!$A$2:$I$100,6,FALSE),"")</f>
        <v>0</v>
      </c>
      <c r="L6709">
        <f>IFERROR(VLOOKUP(G6709,Store_Map!$A$2:$I$100,7,FALSE),"")</f>
        <v>0</v>
      </c>
      <c r="M6709">
        <f>IFERROR(VLOOKUP(G6709,Store_Map!$A$2:$I$100,8,FALSE),"")</f>
        <v>0</v>
      </c>
      <c r="N6709">
        <f t="shared" si="936"/>
        <v>0</v>
      </c>
      <c r="O6709" t="str">
        <f t="shared" si="937"/>
        <v>PASS</v>
      </c>
      <c r="P6709" t="str">
        <f t="shared" si="938"/>
        <v>PASS</v>
      </c>
      <c r="Q6709" t="str">
        <f t="shared" si="939"/>
        <v>PASS</v>
      </c>
      <c r="R6709" t="str">
        <f t="shared" si="940"/>
        <v>PASS</v>
      </c>
      <c r="S6709" t="str">
        <f t="shared" si="941"/>
        <v>PASS</v>
      </c>
      <c r="T6709">
        <f t="shared" si="942"/>
        <v>100</v>
      </c>
      <c r="U6709" t="str">
        <f t="shared" si="943"/>
        <v>Low</v>
      </c>
      <c r="V6709" t="str">
        <f t="shared" si="944"/>
        <v>Clean</v>
      </c>
    </row>
    <row r="6710" spans="1:22" x14ac:dyDescent="0.3">
      <c r="A6710" t="str">
        <f>Raw_Data!A6710</f>
        <v>26085272</v>
      </c>
      <c r="B6710">
        <f>Raw_Data!B6710</f>
        <v>45685</v>
      </c>
      <c r="C6710" t="str">
        <f>Raw_Data!C6710</f>
        <v>AZITHROMYCIN 250 MG TABLET</v>
      </c>
      <c r="D6710" t="str">
        <f>Raw_Data!D6710</f>
        <v>50111078751</v>
      </c>
      <c r="E6710" t="str">
        <f>Raw_Data!E6710</f>
        <v>FORD, JAMES</v>
      </c>
      <c r="F6710" t="str">
        <f>Raw_Data!F6710</f>
        <v>1033117684</v>
      </c>
      <c r="G6710" t="str">
        <f>Raw_Data!H6710</f>
        <v>2</v>
      </c>
      <c r="H6710">
        <f>IFERROR(VLOOKUP(G6710,Store_Map!$A$2:$I$100,3,FALSE),"")</f>
        <v>0</v>
      </c>
      <c r="I6710">
        <f>IFERROR(VLOOKUP(G6710,Store_Map!$A$2:$I$100,4,FALSE),"")</f>
        <v>0</v>
      </c>
      <c r="J6710">
        <f>IFERROR(VLOOKUP(G6710,Store_Map!$A$2:$I$100,5,FALSE),"")</f>
        <v>0</v>
      </c>
      <c r="K6710">
        <f>IFERROR(VLOOKUP(G6710,Store_Map!$A$2:$I$100,6,FALSE),"")</f>
        <v>0</v>
      </c>
      <c r="L6710">
        <f>IFERROR(VLOOKUP(G6710,Store_Map!$A$2:$I$100,7,FALSE),"")</f>
        <v>0</v>
      </c>
      <c r="M6710">
        <f>IFERROR(VLOOKUP(G6710,Store_Map!$A$2:$I$100,8,FALSE),"")</f>
        <v>0</v>
      </c>
      <c r="N6710">
        <f t="shared" si="936"/>
        <v>0</v>
      </c>
      <c r="O6710" t="str">
        <f t="shared" si="937"/>
        <v>PASS</v>
      </c>
      <c r="P6710" t="str">
        <f t="shared" si="938"/>
        <v>PASS</v>
      </c>
      <c r="Q6710" t="str">
        <f t="shared" si="939"/>
        <v>PASS</v>
      </c>
      <c r="R6710" t="str">
        <f t="shared" si="940"/>
        <v>PASS</v>
      </c>
      <c r="S6710" t="str">
        <f t="shared" si="941"/>
        <v>PASS</v>
      </c>
      <c r="T6710">
        <f t="shared" si="942"/>
        <v>100</v>
      </c>
      <c r="U6710" t="str">
        <f t="shared" si="943"/>
        <v>Low</v>
      </c>
      <c r="V6710" t="str">
        <f t="shared" si="944"/>
        <v>Clean</v>
      </c>
    </row>
    <row r="6711" spans="1:22" x14ac:dyDescent="0.3">
      <c r="A6711" t="str">
        <f>Raw_Data!A6711</f>
        <v>26082109</v>
      </c>
      <c r="B6711">
        <f>Raw_Data!B6711</f>
        <v>45685</v>
      </c>
      <c r="C6711" t="str">
        <f>Raw_Data!C6711</f>
        <v>FLUTICASONE PROP 50 MCG SPR</v>
      </c>
      <c r="D6711" t="str">
        <f>Raw_Data!D6711</f>
        <v>60505082901</v>
      </c>
      <c r="E6711" t="str">
        <f>Raw_Data!E6711</f>
        <v>FORD, JAMES</v>
      </c>
      <c r="F6711" t="str">
        <f>Raw_Data!F6711</f>
        <v>1033117684</v>
      </c>
      <c r="G6711" t="str">
        <f>Raw_Data!H6711</f>
        <v>2</v>
      </c>
      <c r="H6711">
        <f>IFERROR(VLOOKUP(G6711,Store_Map!$A$2:$I$100,3,FALSE),"")</f>
        <v>0</v>
      </c>
      <c r="I6711">
        <f>IFERROR(VLOOKUP(G6711,Store_Map!$A$2:$I$100,4,FALSE),"")</f>
        <v>0</v>
      </c>
      <c r="J6711">
        <f>IFERROR(VLOOKUP(G6711,Store_Map!$A$2:$I$100,5,FALSE),"")</f>
        <v>0</v>
      </c>
      <c r="K6711">
        <f>IFERROR(VLOOKUP(G6711,Store_Map!$A$2:$I$100,6,FALSE),"")</f>
        <v>0</v>
      </c>
      <c r="L6711">
        <f>IFERROR(VLOOKUP(G6711,Store_Map!$A$2:$I$100,7,FALSE),"")</f>
        <v>0</v>
      </c>
      <c r="M6711">
        <f>IFERROR(VLOOKUP(G6711,Store_Map!$A$2:$I$100,8,FALSE),"")</f>
        <v>0</v>
      </c>
      <c r="N6711">
        <f t="shared" si="936"/>
        <v>0</v>
      </c>
      <c r="O6711" t="str">
        <f t="shared" si="937"/>
        <v>PASS</v>
      </c>
      <c r="P6711" t="str">
        <f t="shared" si="938"/>
        <v>PASS</v>
      </c>
      <c r="Q6711" t="str">
        <f t="shared" si="939"/>
        <v>PASS</v>
      </c>
      <c r="R6711" t="str">
        <f t="shared" si="940"/>
        <v>PASS</v>
      </c>
      <c r="S6711" t="str">
        <f t="shared" si="941"/>
        <v>PASS</v>
      </c>
      <c r="T6711">
        <f t="shared" si="942"/>
        <v>100</v>
      </c>
      <c r="U6711" t="str">
        <f t="shared" si="943"/>
        <v>Low</v>
      </c>
      <c r="V6711" t="str">
        <f t="shared" si="944"/>
        <v>Clean</v>
      </c>
    </row>
    <row r="6712" spans="1:22" x14ac:dyDescent="0.3">
      <c r="A6712" t="str">
        <f>Raw_Data!A6712</f>
        <v>26082770</v>
      </c>
      <c r="B6712">
        <f>Raw_Data!B6712</f>
        <v>45685</v>
      </c>
      <c r="C6712" t="str">
        <f>Raw_Data!C6712</f>
        <v>BENZONATATE 100 MG CAPSULE</v>
      </c>
      <c r="D6712" t="str">
        <f>Raw_Data!D6712</f>
        <v>51224001050</v>
      </c>
      <c r="E6712" t="str">
        <f>Raw_Data!E6712</f>
        <v>FORD, JAMES</v>
      </c>
      <c r="F6712" t="str">
        <f>Raw_Data!F6712</f>
        <v>1033117684</v>
      </c>
      <c r="G6712" t="str">
        <f>Raw_Data!H6712</f>
        <v>2</v>
      </c>
      <c r="H6712">
        <f>IFERROR(VLOOKUP(G6712,Store_Map!$A$2:$I$100,3,FALSE),"")</f>
        <v>0</v>
      </c>
      <c r="I6712">
        <f>IFERROR(VLOOKUP(G6712,Store_Map!$A$2:$I$100,4,FALSE),"")</f>
        <v>0</v>
      </c>
      <c r="J6712">
        <f>IFERROR(VLOOKUP(G6712,Store_Map!$A$2:$I$100,5,FALSE),"")</f>
        <v>0</v>
      </c>
      <c r="K6712">
        <f>IFERROR(VLOOKUP(G6712,Store_Map!$A$2:$I$100,6,FALSE),"")</f>
        <v>0</v>
      </c>
      <c r="L6712">
        <f>IFERROR(VLOOKUP(G6712,Store_Map!$A$2:$I$100,7,FALSE),"")</f>
        <v>0</v>
      </c>
      <c r="M6712">
        <f>IFERROR(VLOOKUP(G6712,Store_Map!$A$2:$I$100,8,FALSE),"")</f>
        <v>0</v>
      </c>
      <c r="N6712">
        <f t="shared" si="936"/>
        <v>0</v>
      </c>
      <c r="O6712" t="str">
        <f t="shared" si="937"/>
        <v>PASS</v>
      </c>
      <c r="P6712" t="str">
        <f t="shared" si="938"/>
        <v>PASS</v>
      </c>
      <c r="Q6712" t="str">
        <f t="shared" si="939"/>
        <v>PASS</v>
      </c>
      <c r="R6712" t="str">
        <f t="shared" si="940"/>
        <v>PASS</v>
      </c>
      <c r="S6712" t="str">
        <f t="shared" si="941"/>
        <v>PASS</v>
      </c>
      <c r="T6712">
        <f t="shared" si="942"/>
        <v>100</v>
      </c>
      <c r="U6712" t="str">
        <f t="shared" si="943"/>
        <v>Low</v>
      </c>
      <c r="V6712" t="str">
        <f t="shared" si="944"/>
        <v>Clean</v>
      </c>
    </row>
    <row r="6713" spans="1:22" x14ac:dyDescent="0.3">
      <c r="A6713" t="str">
        <f>Raw_Data!A6713</f>
        <v>26085273</v>
      </c>
      <c r="B6713">
        <f>Raw_Data!B6713</f>
        <v>45685</v>
      </c>
      <c r="C6713" t="str">
        <f>Raw_Data!C6713</f>
        <v>AZITHROMYCIN 250 MG TABLET</v>
      </c>
      <c r="D6713" t="str">
        <f>Raw_Data!D6713</f>
        <v>50111078751</v>
      </c>
      <c r="E6713" t="str">
        <f>Raw_Data!E6713</f>
        <v>FORD, JAMES</v>
      </c>
      <c r="F6713" t="str">
        <f>Raw_Data!F6713</f>
        <v>1033117684</v>
      </c>
      <c r="G6713" t="str">
        <f>Raw_Data!H6713</f>
        <v>2</v>
      </c>
      <c r="H6713">
        <f>IFERROR(VLOOKUP(G6713,Store_Map!$A$2:$I$100,3,FALSE),"")</f>
        <v>0</v>
      </c>
      <c r="I6713">
        <f>IFERROR(VLOOKUP(G6713,Store_Map!$A$2:$I$100,4,FALSE),"")</f>
        <v>0</v>
      </c>
      <c r="J6713">
        <f>IFERROR(VLOOKUP(G6713,Store_Map!$A$2:$I$100,5,FALSE),"")</f>
        <v>0</v>
      </c>
      <c r="K6713">
        <f>IFERROR(VLOOKUP(G6713,Store_Map!$A$2:$I$100,6,FALSE),"")</f>
        <v>0</v>
      </c>
      <c r="L6713">
        <f>IFERROR(VLOOKUP(G6713,Store_Map!$A$2:$I$100,7,FALSE),"")</f>
        <v>0</v>
      </c>
      <c r="M6713">
        <f>IFERROR(VLOOKUP(G6713,Store_Map!$A$2:$I$100,8,FALSE),"")</f>
        <v>0</v>
      </c>
      <c r="N6713">
        <f t="shared" si="936"/>
        <v>0</v>
      </c>
      <c r="O6713" t="str">
        <f t="shared" si="937"/>
        <v>PASS</v>
      </c>
      <c r="P6713" t="str">
        <f t="shared" si="938"/>
        <v>PASS</v>
      </c>
      <c r="Q6713" t="str">
        <f t="shared" si="939"/>
        <v>PASS</v>
      </c>
      <c r="R6713" t="str">
        <f t="shared" si="940"/>
        <v>PASS</v>
      </c>
      <c r="S6713" t="str">
        <f t="shared" si="941"/>
        <v>PASS</v>
      </c>
      <c r="T6713">
        <f t="shared" si="942"/>
        <v>100</v>
      </c>
      <c r="U6713" t="str">
        <f t="shared" si="943"/>
        <v>Low</v>
      </c>
      <c r="V6713" t="str">
        <f t="shared" si="944"/>
        <v>Clean</v>
      </c>
    </row>
    <row r="6714" spans="1:22" x14ac:dyDescent="0.3">
      <c r="A6714" t="str">
        <f>Raw_Data!A6714</f>
        <v>26085276</v>
      </c>
      <c r="B6714">
        <f>Raw_Data!B6714</f>
        <v>45685</v>
      </c>
      <c r="C6714" t="str">
        <f>Raw_Data!C6714</f>
        <v>ROSUVASTATIN CALCIUM 10 MG</v>
      </c>
      <c r="D6714" t="str">
        <f>Raw_Data!D6714</f>
        <v>68462026290</v>
      </c>
      <c r="E6714" t="str">
        <f>Raw_Data!E6714</f>
        <v>PEDERSEN, JENNIFER</v>
      </c>
      <c r="F6714" t="str">
        <f>Raw_Data!F6714</f>
        <v>1073606661</v>
      </c>
      <c r="G6714" t="str">
        <f>Raw_Data!H6714</f>
        <v>2</v>
      </c>
      <c r="H6714">
        <f>IFERROR(VLOOKUP(G6714,Store_Map!$A$2:$I$100,3,FALSE),"")</f>
        <v>0</v>
      </c>
      <c r="I6714">
        <f>IFERROR(VLOOKUP(G6714,Store_Map!$A$2:$I$100,4,FALSE),"")</f>
        <v>0</v>
      </c>
      <c r="J6714">
        <f>IFERROR(VLOOKUP(G6714,Store_Map!$A$2:$I$100,5,FALSE),"")</f>
        <v>0</v>
      </c>
      <c r="K6714">
        <f>IFERROR(VLOOKUP(G6714,Store_Map!$A$2:$I$100,6,FALSE),"")</f>
        <v>0</v>
      </c>
      <c r="L6714">
        <f>IFERROR(VLOOKUP(G6714,Store_Map!$A$2:$I$100,7,FALSE),"")</f>
        <v>0</v>
      </c>
      <c r="M6714">
        <f>IFERROR(VLOOKUP(G6714,Store_Map!$A$2:$I$100,8,FALSE),"")</f>
        <v>0</v>
      </c>
      <c r="N6714">
        <f t="shared" si="936"/>
        <v>0</v>
      </c>
      <c r="O6714" t="str">
        <f t="shared" si="937"/>
        <v>PASS</v>
      </c>
      <c r="P6714" t="str">
        <f t="shared" si="938"/>
        <v>PASS</v>
      </c>
      <c r="Q6714" t="str">
        <f t="shared" si="939"/>
        <v>PASS</v>
      </c>
      <c r="R6714" t="str">
        <f t="shared" si="940"/>
        <v>PASS</v>
      </c>
      <c r="S6714" t="str">
        <f t="shared" si="941"/>
        <v>PASS</v>
      </c>
      <c r="T6714">
        <f t="shared" si="942"/>
        <v>100</v>
      </c>
      <c r="U6714" t="str">
        <f t="shared" si="943"/>
        <v>Low</v>
      </c>
      <c r="V6714" t="str">
        <f t="shared" si="944"/>
        <v>Clean</v>
      </c>
    </row>
    <row r="6715" spans="1:22" x14ac:dyDescent="0.3">
      <c r="A6715" t="str">
        <f>Raw_Data!A6715</f>
        <v>26074877</v>
      </c>
      <c r="B6715">
        <f>Raw_Data!B6715</f>
        <v>45685</v>
      </c>
      <c r="C6715" t="str">
        <f>Raw_Data!C6715</f>
        <v>FREESTYLE LIBRE 3 SENSOR</v>
      </c>
      <c r="D6715" t="str">
        <f>Raw_Data!D6715</f>
        <v>57599081800</v>
      </c>
      <c r="E6715" t="str">
        <f>Raw_Data!E6715</f>
        <v>PEDERSEN, JENNIFER</v>
      </c>
      <c r="F6715" t="str">
        <f>Raw_Data!F6715</f>
        <v>1073606661</v>
      </c>
      <c r="G6715" t="str">
        <f>Raw_Data!H6715</f>
        <v>2</v>
      </c>
      <c r="H6715">
        <f>IFERROR(VLOOKUP(G6715,Store_Map!$A$2:$I$100,3,FALSE),"")</f>
        <v>0</v>
      </c>
      <c r="I6715">
        <f>IFERROR(VLOOKUP(G6715,Store_Map!$A$2:$I$100,4,FALSE),"")</f>
        <v>0</v>
      </c>
      <c r="J6715">
        <f>IFERROR(VLOOKUP(G6715,Store_Map!$A$2:$I$100,5,FALSE),"")</f>
        <v>0</v>
      </c>
      <c r="K6715">
        <f>IFERROR(VLOOKUP(G6715,Store_Map!$A$2:$I$100,6,FALSE),"")</f>
        <v>0</v>
      </c>
      <c r="L6715">
        <f>IFERROR(VLOOKUP(G6715,Store_Map!$A$2:$I$100,7,FALSE),"")</f>
        <v>0</v>
      </c>
      <c r="M6715">
        <f>IFERROR(VLOOKUP(G6715,Store_Map!$A$2:$I$100,8,FALSE),"")</f>
        <v>0</v>
      </c>
      <c r="N6715">
        <f t="shared" si="936"/>
        <v>0</v>
      </c>
      <c r="O6715" t="str">
        <f t="shared" si="937"/>
        <v>PASS</v>
      </c>
      <c r="P6715" t="str">
        <f t="shared" si="938"/>
        <v>PASS</v>
      </c>
      <c r="Q6715" t="str">
        <f t="shared" si="939"/>
        <v>PASS</v>
      </c>
      <c r="R6715" t="str">
        <f t="shared" si="940"/>
        <v>PASS</v>
      </c>
      <c r="S6715" t="str">
        <f t="shared" si="941"/>
        <v>PASS</v>
      </c>
      <c r="T6715">
        <f t="shared" si="942"/>
        <v>100</v>
      </c>
      <c r="U6715" t="str">
        <f t="shared" si="943"/>
        <v>Low</v>
      </c>
      <c r="V6715" t="str">
        <f t="shared" si="944"/>
        <v>Clean</v>
      </c>
    </row>
    <row r="6716" spans="1:22" x14ac:dyDescent="0.3">
      <c r="A6716" t="str">
        <f>Raw_Data!A6716</f>
        <v>26085279</v>
      </c>
      <c r="B6716">
        <f>Raw_Data!B6716</f>
        <v>45685</v>
      </c>
      <c r="C6716" t="str">
        <f>Raw_Data!C6716</f>
        <v>FREESTYLE LIBRE 3 READER</v>
      </c>
      <c r="D6716" t="str">
        <f>Raw_Data!D6716</f>
        <v>57599082000</v>
      </c>
      <c r="E6716" t="str">
        <f>Raw_Data!E6716</f>
        <v>PEDERSEN, JENNIFER</v>
      </c>
      <c r="F6716" t="str">
        <f>Raw_Data!F6716</f>
        <v>1073606661</v>
      </c>
      <c r="G6716" t="str">
        <f>Raw_Data!H6716</f>
        <v>2</v>
      </c>
      <c r="H6716">
        <f>IFERROR(VLOOKUP(G6716,Store_Map!$A$2:$I$100,3,FALSE),"")</f>
        <v>0</v>
      </c>
      <c r="I6716">
        <f>IFERROR(VLOOKUP(G6716,Store_Map!$A$2:$I$100,4,FALSE),"")</f>
        <v>0</v>
      </c>
      <c r="J6716">
        <f>IFERROR(VLOOKUP(G6716,Store_Map!$A$2:$I$100,5,FALSE),"")</f>
        <v>0</v>
      </c>
      <c r="K6716">
        <f>IFERROR(VLOOKUP(G6716,Store_Map!$A$2:$I$100,6,FALSE),"")</f>
        <v>0</v>
      </c>
      <c r="L6716">
        <f>IFERROR(VLOOKUP(G6716,Store_Map!$A$2:$I$100,7,FALSE),"")</f>
        <v>0</v>
      </c>
      <c r="M6716">
        <f>IFERROR(VLOOKUP(G6716,Store_Map!$A$2:$I$100,8,FALSE),"")</f>
        <v>0</v>
      </c>
      <c r="N6716">
        <f t="shared" si="936"/>
        <v>0</v>
      </c>
      <c r="O6716" t="str">
        <f t="shared" si="937"/>
        <v>PASS</v>
      </c>
      <c r="P6716" t="str">
        <f t="shared" si="938"/>
        <v>PASS</v>
      </c>
      <c r="Q6716" t="str">
        <f t="shared" si="939"/>
        <v>PASS</v>
      </c>
      <c r="R6716" t="str">
        <f t="shared" si="940"/>
        <v>PASS</v>
      </c>
      <c r="S6716" t="str">
        <f t="shared" si="941"/>
        <v>PASS</v>
      </c>
      <c r="T6716">
        <f t="shared" si="942"/>
        <v>100</v>
      </c>
      <c r="U6716" t="str">
        <f t="shared" si="943"/>
        <v>Low</v>
      </c>
      <c r="V6716" t="str">
        <f t="shared" si="944"/>
        <v>Clean</v>
      </c>
    </row>
    <row r="6717" spans="1:22" x14ac:dyDescent="0.3">
      <c r="A6717" t="str">
        <f>Raw_Data!A6717</f>
        <v>26085281</v>
      </c>
      <c r="B6717">
        <f>Raw_Data!B6717</f>
        <v>45685</v>
      </c>
      <c r="C6717" t="str">
        <f>Raw_Data!C6717</f>
        <v>FUROSEMIDE 80 MG TABLET</v>
      </c>
      <c r="D6717" t="str">
        <f>Raw_Data!D6717</f>
        <v>69315011801</v>
      </c>
      <c r="E6717" t="str">
        <f>Raw_Data!E6717</f>
        <v>YASIN, NURA</v>
      </c>
      <c r="F6717" t="str">
        <f>Raw_Data!F6717</f>
        <v>1265518567</v>
      </c>
      <c r="G6717" t="str">
        <f>Raw_Data!H6717</f>
        <v>2</v>
      </c>
      <c r="H6717">
        <f>IFERROR(VLOOKUP(G6717,Store_Map!$A$2:$I$100,3,FALSE),"")</f>
        <v>0</v>
      </c>
      <c r="I6717">
        <f>IFERROR(VLOOKUP(G6717,Store_Map!$A$2:$I$100,4,FALSE),"")</f>
        <v>0</v>
      </c>
      <c r="J6717">
        <f>IFERROR(VLOOKUP(G6717,Store_Map!$A$2:$I$100,5,FALSE),"")</f>
        <v>0</v>
      </c>
      <c r="K6717">
        <f>IFERROR(VLOOKUP(G6717,Store_Map!$A$2:$I$100,6,FALSE),"")</f>
        <v>0</v>
      </c>
      <c r="L6717">
        <f>IFERROR(VLOOKUP(G6717,Store_Map!$A$2:$I$100,7,FALSE),"")</f>
        <v>0</v>
      </c>
      <c r="M6717">
        <f>IFERROR(VLOOKUP(G6717,Store_Map!$A$2:$I$100,8,FALSE),"")</f>
        <v>0</v>
      </c>
      <c r="N6717">
        <f t="shared" si="936"/>
        <v>0</v>
      </c>
      <c r="O6717" t="str">
        <f t="shared" si="937"/>
        <v>PASS</v>
      </c>
      <c r="P6717" t="str">
        <f t="shared" si="938"/>
        <v>PASS</v>
      </c>
      <c r="Q6717" t="str">
        <f t="shared" si="939"/>
        <v>PASS</v>
      </c>
      <c r="R6717" t="str">
        <f t="shared" si="940"/>
        <v>PASS</v>
      </c>
      <c r="S6717" t="str">
        <f t="shared" si="941"/>
        <v>PASS</v>
      </c>
      <c r="T6717">
        <f t="shared" si="942"/>
        <v>100</v>
      </c>
      <c r="U6717" t="str">
        <f t="shared" si="943"/>
        <v>Low</v>
      </c>
      <c r="V6717" t="str">
        <f t="shared" si="944"/>
        <v>Clean</v>
      </c>
    </row>
    <row r="6718" spans="1:22" x14ac:dyDescent="0.3">
      <c r="A6718" t="str">
        <f>Raw_Data!A6718</f>
        <v>26082397</v>
      </c>
      <c r="B6718">
        <f>Raw_Data!B6718</f>
        <v>45685</v>
      </c>
      <c r="C6718" t="str">
        <f>Raw_Data!C6718</f>
        <v>DIPHENHYDRAMINE 50 MG/ML VI</v>
      </c>
      <c r="D6718" t="str">
        <f>Raw_Data!D6718</f>
        <v>67457012410</v>
      </c>
      <c r="E6718" t="str">
        <f>Raw_Data!E6718</f>
        <v>GIBBS, JON</v>
      </c>
      <c r="F6718" t="str">
        <f>Raw_Data!F6718</f>
        <v>1700896156</v>
      </c>
      <c r="G6718" t="str">
        <f>Raw_Data!H6718</f>
        <v>2</v>
      </c>
      <c r="H6718">
        <f>IFERROR(VLOOKUP(G6718,Store_Map!$A$2:$I$100,3,FALSE),"")</f>
        <v>0</v>
      </c>
      <c r="I6718">
        <f>IFERROR(VLOOKUP(G6718,Store_Map!$A$2:$I$100,4,FALSE),"")</f>
        <v>0</v>
      </c>
      <c r="J6718">
        <f>IFERROR(VLOOKUP(G6718,Store_Map!$A$2:$I$100,5,FALSE),"")</f>
        <v>0</v>
      </c>
      <c r="K6718">
        <f>IFERROR(VLOOKUP(G6718,Store_Map!$A$2:$I$100,6,FALSE),"")</f>
        <v>0</v>
      </c>
      <c r="L6718">
        <f>IFERROR(VLOOKUP(G6718,Store_Map!$A$2:$I$100,7,FALSE),"")</f>
        <v>0</v>
      </c>
      <c r="M6718">
        <f>IFERROR(VLOOKUP(G6718,Store_Map!$A$2:$I$100,8,FALSE),"")</f>
        <v>0</v>
      </c>
      <c r="N6718">
        <f t="shared" si="936"/>
        <v>0</v>
      </c>
      <c r="O6718" t="str">
        <f t="shared" si="937"/>
        <v>PASS</v>
      </c>
      <c r="P6718" t="str">
        <f t="shared" si="938"/>
        <v>PASS</v>
      </c>
      <c r="Q6718" t="str">
        <f t="shared" si="939"/>
        <v>PASS</v>
      </c>
      <c r="R6718" t="str">
        <f t="shared" si="940"/>
        <v>PASS</v>
      </c>
      <c r="S6718" t="str">
        <f t="shared" si="941"/>
        <v>PASS</v>
      </c>
      <c r="T6718">
        <f t="shared" si="942"/>
        <v>100</v>
      </c>
      <c r="U6718" t="str">
        <f t="shared" si="943"/>
        <v>Low</v>
      </c>
      <c r="V6718" t="str">
        <f t="shared" si="944"/>
        <v>Clean</v>
      </c>
    </row>
    <row r="6719" spans="1:22" x14ac:dyDescent="0.3">
      <c r="A6719" t="str">
        <f>Raw_Data!A6719</f>
        <v>26079129</v>
      </c>
      <c r="B6719">
        <f>Raw_Data!B6719</f>
        <v>45685</v>
      </c>
      <c r="C6719" t="str">
        <f>Raw_Data!C6719</f>
        <v>GLIPIZIDE ER 10 MG TABLET</v>
      </c>
      <c r="D6719" t="str">
        <f>Raw_Data!D6719</f>
        <v>59651078201</v>
      </c>
      <c r="E6719" t="str">
        <f>Raw_Data!E6719</f>
        <v>FORD, JAMES</v>
      </c>
      <c r="F6719" t="str">
        <f>Raw_Data!F6719</f>
        <v>1033117684</v>
      </c>
      <c r="G6719" t="str">
        <f>Raw_Data!H6719</f>
        <v>2</v>
      </c>
      <c r="H6719">
        <f>IFERROR(VLOOKUP(G6719,Store_Map!$A$2:$I$100,3,FALSE),"")</f>
        <v>0</v>
      </c>
      <c r="I6719">
        <f>IFERROR(VLOOKUP(G6719,Store_Map!$A$2:$I$100,4,FALSE),"")</f>
        <v>0</v>
      </c>
      <c r="J6719">
        <f>IFERROR(VLOOKUP(G6719,Store_Map!$A$2:$I$100,5,FALSE),"")</f>
        <v>0</v>
      </c>
      <c r="K6719">
        <f>IFERROR(VLOOKUP(G6719,Store_Map!$A$2:$I$100,6,FALSE),"")</f>
        <v>0</v>
      </c>
      <c r="L6719">
        <f>IFERROR(VLOOKUP(G6719,Store_Map!$A$2:$I$100,7,FALSE),"")</f>
        <v>0</v>
      </c>
      <c r="M6719">
        <f>IFERROR(VLOOKUP(G6719,Store_Map!$A$2:$I$100,8,FALSE),"")</f>
        <v>0</v>
      </c>
      <c r="N6719">
        <f t="shared" si="936"/>
        <v>0</v>
      </c>
      <c r="O6719" t="str">
        <f t="shared" si="937"/>
        <v>PASS</v>
      </c>
      <c r="P6719" t="str">
        <f t="shared" si="938"/>
        <v>PASS</v>
      </c>
      <c r="Q6719" t="str">
        <f t="shared" si="939"/>
        <v>PASS</v>
      </c>
      <c r="R6719" t="str">
        <f t="shared" si="940"/>
        <v>PASS</v>
      </c>
      <c r="S6719" t="str">
        <f t="shared" si="941"/>
        <v>PASS</v>
      </c>
      <c r="T6719">
        <f t="shared" si="942"/>
        <v>100</v>
      </c>
      <c r="U6719" t="str">
        <f t="shared" si="943"/>
        <v>Low</v>
      </c>
      <c r="V6719" t="str">
        <f t="shared" si="944"/>
        <v>Clean</v>
      </c>
    </row>
    <row r="6720" spans="1:22" x14ac:dyDescent="0.3">
      <c r="A6720" t="str">
        <f>Raw_Data!A6720</f>
        <v>26082502</v>
      </c>
      <c r="B6720">
        <f>Raw_Data!B6720</f>
        <v>45685</v>
      </c>
      <c r="C6720" t="str">
        <f>Raw_Data!C6720</f>
        <v>ATORVASTATIN 80 MG TABLET</v>
      </c>
      <c r="D6720" t="str">
        <f>Raw_Data!D6720</f>
        <v>378395377</v>
      </c>
      <c r="E6720" t="str">
        <f>Raw_Data!E6720</f>
        <v>FORD, JAMES</v>
      </c>
      <c r="F6720" t="str">
        <f>Raw_Data!F6720</f>
        <v>1033117684</v>
      </c>
      <c r="G6720" t="str">
        <f>Raw_Data!H6720</f>
        <v>2</v>
      </c>
      <c r="H6720">
        <f>IFERROR(VLOOKUP(G6720,Store_Map!$A$2:$I$100,3,FALSE),"")</f>
        <v>0</v>
      </c>
      <c r="I6720">
        <f>IFERROR(VLOOKUP(G6720,Store_Map!$A$2:$I$100,4,FALSE),"")</f>
        <v>0</v>
      </c>
      <c r="J6720">
        <f>IFERROR(VLOOKUP(G6720,Store_Map!$A$2:$I$100,5,FALSE),"")</f>
        <v>0</v>
      </c>
      <c r="K6720">
        <f>IFERROR(VLOOKUP(G6720,Store_Map!$A$2:$I$100,6,FALSE),"")</f>
        <v>0</v>
      </c>
      <c r="L6720">
        <f>IFERROR(VLOOKUP(G6720,Store_Map!$A$2:$I$100,7,FALSE),"")</f>
        <v>0</v>
      </c>
      <c r="M6720">
        <f>IFERROR(VLOOKUP(G6720,Store_Map!$A$2:$I$100,8,FALSE),"")</f>
        <v>0</v>
      </c>
      <c r="N6720">
        <f t="shared" si="936"/>
        <v>0</v>
      </c>
      <c r="O6720" t="str">
        <f t="shared" si="937"/>
        <v>PASS</v>
      </c>
      <c r="P6720" t="str">
        <f t="shared" si="938"/>
        <v>REVIEW</v>
      </c>
      <c r="Q6720" t="str">
        <f t="shared" si="939"/>
        <v>PASS</v>
      </c>
      <c r="R6720" t="str">
        <f t="shared" si="940"/>
        <v>PASS</v>
      </c>
      <c r="S6720" t="str">
        <f t="shared" si="941"/>
        <v>REVIEW</v>
      </c>
      <c r="T6720">
        <f t="shared" si="942"/>
        <v>90</v>
      </c>
      <c r="U6720" t="str">
        <f t="shared" si="943"/>
        <v>Low</v>
      </c>
      <c r="V6720" t="str">
        <f t="shared" si="944"/>
        <v>Invalid NDC</v>
      </c>
    </row>
    <row r="6721" spans="1:22" x14ac:dyDescent="0.3">
      <c r="A6721" t="str">
        <f>Raw_Data!A6721</f>
        <v>26079133</v>
      </c>
      <c r="B6721">
        <f>Raw_Data!B6721</f>
        <v>45685</v>
      </c>
      <c r="C6721" t="str">
        <f>Raw_Data!C6721</f>
        <v>RAYALDEE ER 30 MCG CAP (HAR</v>
      </c>
      <c r="D6721" t="str">
        <f>Raw_Data!D6721</f>
        <v>70301100201</v>
      </c>
      <c r="E6721" t="str">
        <f>Raw_Data!E6721</f>
        <v>FORD, JAMES</v>
      </c>
      <c r="F6721" t="str">
        <f>Raw_Data!F6721</f>
        <v>1033117684</v>
      </c>
      <c r="G6721" t="str">
        <f>Raw_Data!H6721</f>
        <v>2</v>
      </c>
      <c r="H6721">
        <f>IFERROR(VLOOKUP(G6721,Store_Map!$A$2:$I$100,3,FALSE),"")</f>
        <v>0</v>
      </c>
      <c r="I6721">
        <f>IFERROR(VLOOKUP(G6721,Store_Map!$A$2:$I$100,4,FALSE),"")</f>
        <v>0</v>
      </c>
      <c r="J6721">
        <f>IFERROR(VLOOKUP(G6721,Store_Map!$A$2:$I$100,5,FALSE),"")</f>
        <v>0</v>
      </c>
      <c r="K6721">
        <f>IFERROR(VLOOKUP(G6721,Store_Map!$A$2:$I$100,6,FALSE),"")</f>
        <v>0</v>
      </c>
      <c r="L6721">
        <f>IFERROR(VLOOKUP(G6721,Store_Map!$A$2:$I$100,7,FALSE),"")</f>
        <v>0</v>
      </c>
      <c r="M6721">
        <f>IFERROR(VLOOKUP(G6721,Store_Map!$A$2:$I$100,8,FALSE),"")</f>
        <v>0</v>
      </c>
      <c r="N6721">
        <f t="shared" si="936"/>
        <v>0</v>
      </c>
      <c r="O6721" t="str">
        <f t="shared" si="937"/>
        <v>PASS</v>
      </c>
      <c r="P6721" t="str">
        <f t="shared" si="938"/>
        <v>PASS</v>
      </c>
      <c r="Q6721" t="str">
        <f t="shared" si="939"/>
        <v>PASS</v>
      </c>
      <c r="R6721" t="str">
        <f t="shared" si="940"/>
        <v>PASS</v>
      </c>
      <c r="S6721" t="str">
        <f t="shared" si="941"/>
        <v>PASS</v>
      </c>
      <c r="T6721">
        <f t="shared" si="942"/>
        <v>100</v>
      </c>
      <c r="U6721" t="str">
        <f t="shared" si="943"/>
        <v>Low</v>
      </c>
      <c r="V6721" t="str">
        <f t="shared" si="944"/>
        <v>Clean</v>
      </c>
    </row>
    <row r="6722" spans="1:22" x14ac:dyDescent="0.3">
      <c r="A6722" t="str">
        <f>Raw_Data!A6722</f>
        <v>26082097</v>
      </c>
      <c r="B6722">
        <f>Raw_Data!B6722</f>
        <v>45685</v>
      </c>
      <c r="C6722" t="str">
        <f>Raw_Data!C6722</f>
        <v>BASAGLAR 100 UNIT/ML KWIKPE</v>
      </c>
      <c r="D6722" t="str">
        <f>Raw_Data!D6722</f>
        <v>2771559</v>
      </c>
      <c r="E6722" t="str">
        <f>Raw_Data!E6722</f>
        <v>PEDERSEN, JENNIFER</v>
      </c>
      <c r="F6722" t="str">
        <f>Raw_Data!F6722</f>
        <v>1073606661</v>
      </c>
      <c r="G6722" t="str">
        <f>Raw_Data!H6722</f>
        <v>2</v>
      </c>
      <c r="H6722">
        <f>IFERROR(VLOOKUP(G6722,Store_Map!$A$2:$I$100,3,FALSE),"")</f>
        <v>0</v>
      </c>
      <c r="I6722">
        <f>IFERROR(VLOOKUP(G6722,Store_Map!$A$2:$I$100,4,FALSE),"")</f>
        <v>0</v>
      </c>
      <c r="J6722">
        <f>IFERROR(VLOOKUP(G6722,Store_Map!$A$2:$I$100,5,FALSE),"")</f>
        <v>0</v>
      </c>
      <c r="K6722">
        <f>IFERROR(VLOOKUP(G6722,Store_Map!$A$2:$I$100,6,FALSE),"")</f>
        <v>0</v>
      </c>
      <c r="L6722">
        <f>IFERROR(VLOOKUP(G6722,Store_Map!$A$2:$I$100,7,FALSE),"")</f>
        <v>0</v>
      </c>
      <c r="M6722">
        <f>IFERROR(VLOOKUP(G6722,Store_Map!$A$2:$I$100,8,FALSE),"")</f>
        <v>0</v>
      </c>
      <c r="N6722">
        <f t="shared" ref="N6722:N6785" si="945">COUNTBLANK(A6722:M6722)</f>
        <v>0</v>
      </c>
      <c r="O6722" t="str">
        <f t="shared" ref="O6722:O6785" si="946">IF(AND(F6722&lt;&gt;"",LEN(F6722)=10,ISNUMBER(--F6722)),"PASS","REVIEW")</f>
        <v>PASS</v>
      </c>
      <c r="P6722" t="str">
        <f t="shared" ref="P6722:P6785" si="947">IF(AND(D6722&lt;&gt;"",OR(LEN(D6722)=10,LEN(D6722)=11),ISNUMBER(--D6722)),"PASS","REVIEW")</f>
        <v>REVIEW</v>
      </c>
      <c r="Q6722" t="str">
        <f t="shared" ref="Q6722:Q6785" si="948">IF(H6722&lt;&gt;"","PASS","REVIEW")</f>
        <v>PASS</v>
      </c>
      <c r="R6722" t="str">
        <f t="shared" ref="R6722:R6785" si="949">IF(AND(I6722&lt;&gt;"",J6722&lt;&gt;"",K6722&lt;&gt;"",L6722&lt;&gt;"",M6722&lt;&gt;""),"PASS","REVIEW")</f>
        <v>PASS</v>
      </c>
      <c r="S6722" t="str">
        <f t="shared" ref="S6722:S6785" si="950">IF(OR(N6722&gt;0,O6722="REVIEW",P6722="REVIEW",Q6722="REVIEW",R6722="REVIEW"),"REVIEW","PASS")</f>
        <v>REVIEW</v>
      </c>
      <c r="T6722">
        <f t="shared" ref="T6722:T6785" si="951">MAX(0,100-(N6722*5)-IF(O6722="REVIEW",15,0)-IF(P6722="REVIEW",10,0)-IF(Q6722="REVIEW",10,0)-IF(R6722="REVIEW",20,0))</f>
        <v>90</v>
      </c>
      <c r="U6722" t="str">
        <f t="shared" ref="U6722:U6785" si="952">IF(T6722&gt;=90,"Low",IF(T6722&gt;=70,"Medium","High"))</f>
        <v>Low</v>
      </c>
      <c r="V6722" t="str">
        <f t="shared" ref="V6722:V6785" si="953">IF(N6722&gt;0,"Missing required fields",IF(O6722="REVIEW","Invalid provider NPI",IF(P6722="REVIEW","Invalid NDC",IF(Q6722="REVIEW","Store mapping incomplete",IF(R6722="REVIEW","Entity mapping incomplete","Clean")))))</f>
        <v>Invalid NDC</v>
      </c>
    </row>
    <row r="6723" spans="1:22" x14ac:dyDescent="0.3">
      <c r="A6723" t="str">
        <f>Raw_Data!A6723</f>
        <v>26072986</v>
      </c>
      <c r="B6723">
        <f>Raw_Data!B6723</f>
        <v>45685</v>
      </c>
      <c r="C6723" t="str">
        <f>Raw_Data!C6723</f>
        <v>NOVOLOG 100 UNIT/ML VIAL</v>
      </c>
      <c r="D6723" t="str">
        <f>Raw_Data!D6723</f>
        <v>169750111</v>
      </c>
      <c r="E6723" t="str">
        <f>Raw_Data!E6723</f>
        <v>RICHARDSON, KEIFER</v>
      </c>
      <c r="F6723" t="str">
        <f>Raw_Data!F6723</f>
        <v>1174031660</v>
      </c>
      <c r="G6723" t="str">
        <f>Raw_Data!H6723</f>
        <v>2</v>
      </c>
      <c r="H6723">
        <f>IFERROR(VLOOKUP(G6723,Store_Map!$A$2:$I$100,3,FALSE),"")</f>
        <v>0</v>
      </c>
      <c r="I6723">
        <f>IFERROR(VLOOKUP(G6723,Store_Map!$A$2:$I$100,4,FALSE),"")</f>
        <v>0</v>
      </c>
      <c r="J6723">
        <f>IFERROR(VLOOKUP(G6723,Store_Map!$A$2:$I$100,5,FALSE),"")</f>
        <v>0</v>
      </c>
      <c r="K6723">
        <f>IFERROR(VLOOKUP(G6723,Store_Map!$A$2:$I$100,6,FALSE),"")</f>
        <v>0</v>
      </c>
      <c r="L6723">
        <f>IFERROR(VLOOKUP(G6723,Store_Map!$A$2:$I$100,7,FALSE),"")</f>
        <v>0</v>
      </c>
      <c r="M6723">
        <f>IFERROR(VLOOKUP(G6723,Store_Map!$A$2:$I$100,8,FALSE),"")</f>
        <v>0</v>
      </c>
      <c r="N6723">
        <f t="shared" si="945"/>
        <v>0</v>
      </c>
      <c r="O6723" t="str">
        <f t="shared" si="946"/>
        <v>PASS</v>
      </c>
      <c r="P6723" t="str">
        <f t="shared" si="947"/>
        <v>REVIEW</v>
      </c>
      <c r="Q6723" t="str">
        <f t="shared" si="948"/>
        <v>PASS</v>
      </c>
      <c r="R6723" t="str">
        <f t="shared" si="949"/>
        <v>PASS</v>
      </c>
      <c r="S6723" t="str">
        <f t="shared" si="950"/>
        <v>REVIEW</v>
      </c>
      <c r="T6723">
        <f t="shared" si="951"/>
        <v>90</v>
      </c>
      <c r="U6723" t="str">
        <f t="shared" si="952"/>
        <v>Low</v>
      </c>
      <c r="V6723" t="str">
        <f t="shared" si="953"/>
        <v>Invalid NDC</v>
      </c>
    </row>
    <row r="6724" spans="1:22" x14ac:dyDescent="0.3">
      <c r="A6724" t="str">
        <f>Raw_Data!A6724</f>
        <v>26076085</v>
      </c>
      <c r="B6724">
        <f>Raw_Data!B6724</f>
        <v>45685</v>
      </c>
      <c r="C6724" t="str">
        <f>Raw_Data!C6724</f>
        <v>PANTOPRAZOLE SOD DR 40 MG T</v>
      </c>
      <c r="D6724" t="str">
        <f>Raw_Data!D6724</f>
        <v>65862056090</v>
      </c>
      <c r="E6724" t="str">
        <f>Raw_Data!E6724</f>
        <v>LAL, SUNIL</v>
      </c>
      <c r="F6724" t="str">
        <f>Raw_Data!F6724</f>
        <v>1952320236</v>
      </c>
      <c r="G6724" t="str">
        <f>Raw_Data!H6724</f>
        <v>2</v>
      </c>
      <c r="H6724">
        <f>IFERROR(VLOOKUP(G6724,Store_Map!$A$2:$I$100,3,FALSE),"")</f>
        <v>0</v>
      </c>
      <c r="I6724">
        <f>IFERROR(VLOOKUP(G6724,Store_Map!$A$2:$I$100,4,FALSE),"")</f>
        <v>0</v>
      </c>
      <c r="J6724">
        <f>IFERROR(VLOOKUP(G6724,Store_Map!$A$2:$I$100,5,FALSE),"")</f>
        <v>0</v>
      </c>
      <c r="K6724">
        <f>IFERROR(VLOOKUP(G6724,Store_Map!$A$2:$I$100,6,FALSE),"")</f>
        <v>0</v>
      </c>
      <c r="L6724">
        <f>IFERROR(VLOOKUP(G6724,Store_Map!$A$2:$I$100,7,FALSE),"")</f>
        <v>0</v>
      </c>
      <c r="M6724">
        <f>IFERROR(VLOOKUP(G6724,Store_Map!$A$2:$I$100,8,FALSE),"")</f>
        <v>0</v>
      </c>
      <c r="N6724">
        <f t="shared" si="945"/>
        <v>0</v>
      </c>
      <c r="O6724" t="str">
        <f t="shared" si="946"/>
        <v>PASS</v>
      </c>
      <c r="P6724" t="str">
        <f t="shared" si="947"/>
        <v>PASS</v>
      </c>
      <c r="Q6724" t="str">
        <f t="shared" si="948"/>
        <v>PASS</v>
      </c>
      <c r="R6724" t="str">
        <f t="shared" si="949"/>
        <v>PASS</v>
      </c>
      <c r="S6724" t="str">
        <f t="shared" si="950"/>
        <v>PASS</v>
      </c>
      <c r="T6724">
        <f t="shared" si="951"/>
        <v>100</v>
      </c>
      <c r="U6724" t="str">
        <f t="shared" si="952"/>
        <v>Low</v>
      </c>
      <c r="V6724" t="str">
        <f t="shared" si="953"/>
        <v>Clean</v>
      </c>
    </row>
    <row r="6725" spans="1:22" x14ac:dyDescent="0.3">
      <c r="A6725" t="str">
        <f>Raw_Data!A6725</f>
        <v>26085283</v>
      </c>
      <c r="B6725">
        <f>Raw_Data!B6725</f>
        <v>45685</v>
      </c>
      <c r="C6725" t="str">
        <f>Raw_Data!C6725</f>
        <v>MELOXICAM 15 MG TABLET</v>
      </c>
      <c r="D6725" t="str">
        <f>Raw_Data!D6725</f>
        <v>69097015912</v>
      </c>
      <c r="E6725" t="str">
        <f>Raw_Data!E6725</f>
        <v>BYNE, EDMUND</v>
      </c>
      <c r="F6725" t="str">
        <f>Raw_Data!F6725</f>
        <v>1033186648</v>
      </c>
      <c r="G6725" t="str">
        <f>Raw_Data!H6725</f>
        <v>2</v>
      </c>
      <c r="H6725">
        <f>IFERROR(VLOOKUP(G6725,Store_Map!$A$2:$I$100,3,FALSE),"")</f>
        <v>0</v>
      </c>
      <c r="I6725">
        <f>IFERROR(VLOOKUP(G6725,Store_Map!$A$2:$I$100,4,FALSE),"")</f>
        <v>0</v>
      </c>
      <c r="J6725">
        <f>IFERROR(VLOOKUP(G6725,Store_Map!$A$2:$I$100,5,FALSE),"")</f>
        <v>0</v>
      </c>
      <c r="K6725">
        <f>IFERROR(VLOOKUP(G6725,Store_Map!$A$2:$I$100,6,FALSE),"")</f>
        <v>0</v>
      </c>
      <c r="L6725">
        <f>IFERROR(VLOOKUP(G6725,Store_Map!$A$2:$I$100,7,FALSE),"")</f>
        <v>0</v>
      </c>
      <c r="M6725">
        <f>IFERROR(VLOOKUP(G6725,Store_Map!$A$2:$I$100,8,FALSE),"")</f>
        <v>0</v>
      </c>
      <c r="N6725">
        <f t="shared" si="945"/>
        <v>0</v>
      </c>
      <c r="O6725" t="str">
        <f t="shared" si="946"/>
        <v>PASS</v>
      </c>
      <c r="P6725" t="str">
        <f t="shared" si="947"/>
        <v>PASS</v>
      </c>
      <c r="Q6725" t="str">
        <f t="shared" si="948"/>
        <v>PASS</v>
      </c>
      <c r="R6725" t="str">
        <f t="shared" si="949"/>
        <v>PASS</v>
      </c>
      <c r="S6725" t="str">
        <f t="shared" si="950"/>
        <v>PASS</v>
      </c>
      <c r="T6725">
        <f t="shared" si="951"/>
        <v>100</v>
      </c>
      <c r="U6725" t="str">
        <f t="shared" si="952"/>
        <v>Low</v>
      </c>
      <c r="V6725" t="str">
        <f t="shared" si="953"/>
        <v>Clean</v>
      </c>
    </row>
    <row r="6726" spans="1:22" x14ac:dyDescent="0.3">
      <c r="A6726" t="str">
        <f>Raw_Data!A6726</f>
        <v>26085284</v>
      </c>
      <c r="B6726">
        <f>Raw_Data!B6726</f>
        <v>45685</v>
      </c>
      <c r="C6726" t="str">
        <f>Raw_Data!C6726</f>
        <v>LISINOPRIL-HCTZ 20-12.5MG</v>
      </c>
      <c r="D6726" t="str">
        <f>Raw_Data!D6726</f>
        <v>68180051902</v>
      </c>
      <c r="E6726" t="str">
        <f>Raw_Data!E6726</f>
        <v>BYNE, EDMUND</v>
      </c>
      <c r="F6726" t="str">
        <f>Raw_Data!F6726</f>
        <v>1033186648</v>
      </c>
      <c r="G6726" t="str">
        <f>Raw_Data!H6726</f>
        <v>2</v>
      </c>
      <c r="H6726">
        <f>IFERROR(VLOOKUP(G6726,Store_Map!$A$2:$I$100,3,FALSE),"")</f>
        <v>0</v>
      </c>
      <c r="I6726">
        <f>IFERROR(VLOOKUP(G6726,Store_Map!$A$2:$I$100,4,FALSE),"")</f>
        <v>0</v>
      </c>
      <c r="J6726">
        <f>IFERROR(VLOOKUP(G6726,Store_Map!$A$2:$I$100,5,FALSE),"")</f>
        <v>0</v>
      </c>
      <c r="K6726">
        <f>IFERROR(VLOOKUP(G6726,Store_Map!$A$2:$I$100,6,FALSE),"")</f>
        <v>0</v>
      </c>
      <c r="L6726">
        <f>IFERROR(VLOOKUP(G6726,Store_Map!$A$2:$I$100,7,FALSE),"")</f>
        <v>0</v>
      </c>
      <c r="M6726">
        <f>IFERROR(VLOOKUP(G6726,Store_Map!$A$2:$I$100,8,FALSE),"")</f>
        <v>0</v>
      </c>
      <c r="N6726">
        <f t="shared" si="945"/>
        <v>0</v>
      </c>
      <c r="O6726" t="str">
        <f t="shared" si="946"/>
        <v>PASS</v>
      </c>
      <c r="P6726" t="str">
        <f t="shared" si="947"/>
        <v>PASS</v>
      </c>
      <c r="Q6726" t="str">
        <f t="shared" si="948"/>
        <v>PASS</v>
      </c>
      <c r="R6726" t="str">
        <f t="shared" si="949"/>
        <v>PASS</v>
      </c>
      <c r="S6726" t="str">
        <f t="shared" si="950"/>
        <v>PASS</v>
      </c>
      <c r="T6726">
        <f t="shared" si="951"/>
        <v>100</v>
      </c>
      <c r="U6726" t="str">
        <f t="shared" si="952"/>
        <v>Low</v>
      </c>
      <c r="V6726" t="str">
        <f t="shared" si="953"/>
        <v>Clean</v>
      </c>
    </row>
    <row r="6727" spans="1:22" x14ac:dyDescent="0.3">
      <c r="A6727" t="str">
        <f>Raw_Data!A6727</f>
        <v>26085285</v>
      </c>
      <c r="B6727">
        <f>Raw_Data!B6727</f>
        <v>45685</v>
      </c>
      <c r="C6727" t="str">
        <f>Raw_Data!C6727</f>
        <v>HYDROXYZINE PAM 25 MG CAP</v>
      </c>
      <c r="D6727" t="str">
        <f>Raw_Data!D6727</f>
        <v>185067405</v>
      </c>
      <c r="E6727" t="str">
        <f>Raw_Data!E6727</f>
        <v>BYNE, EDMUND</v>
      </c>
      <c r="F6727" t="str">
        <f>Raw_Data!F6727</f>
        <v>1033186648</v>
      </c>
      <c r="G6727" t="str">
        <f>Raw_Data!H6727</f>
        <v>2</v>
      </c>
      <c r="H6727">
        <f>IFERROR(VLOOKUP(G6727,Store_Map!$A$2:$I$100,3,FALSE),"")</f>
        <v>0</v>
      </c>
      <c r="I6727">
        <f>IFERROR(VLOOKUP(G6727,Store_Map!$A$2:$I$100,4,FALSE),"")</f>
        <v>0</v>
      </c>
      <c r="J6727">
        <f>IFERROR(VLOOKUP(G6727,Store_Map!$A$2:$I$100,5,FALSE),"")</f>
        <v>0</v>
      </c>
      <c r="K6727">
        <f>IFERROR(VLOOKUP(G6727,Store_Map!$A$2:$I$100,6,FALSE),"")</f>
        <v>0</v>
      </c>
      <c r="L6727">
        <f>IFERROR(VLOOKUP(G6727,Store_Map!$A$2:$I$100,7,FALSE),"")</f>
        <v>0</v>
      </c>
      <c r="M6727">
        <f>IFERROR(VLOOKUP(G6727,Store_Map!$A$2:$I$100,8,FALSE),"")</f>
        <v>0</v>
      </c>
      <c r="N6727">
        <f t="shared" si="945"/>
        <v>0</v>
      </c>
      <c r="O6727" t="str">
        <f t="shared" si="946"/>
        <v>PASS</v>
      </c>
      <c r="P6727" t="str">
        <f t="shared" si="947"/>
        <v>REVIEW</v>
      </c>
      <c r="Q6727" t="str">
        <f t="shared" si="948"/>
        <v>PASS</v>
      </c>
      <c r="R6727" t="str">
        <f t="shared" si="949"/>
        <v>PASS</v>
      </c>
      <c r="S6727" t="str">
        <f t="shared" si="950"/>
        <v>REVIEW</v>
      </c>
      <c r="T6727">
        <f t="shared" si="951"/>
        <v>90</v>
      </c>
      <c r="U6727" t="str">
        <f t="shared" si="952"/>
        <v>Low</v>
      </c>
      <c r="V6727" t="str">
        <f t="shared" si="953"/>
        <v>Invalid NDC</v>
      </c>
    </row>
    <row r="6728" spans="1:22" x14ac:dyDescent="0.3">
      <c r="A6728" t="str">
        <f>Raw_Data!A6728</f>
        <v>26085287</v>
      </c>
      <c r="B6728">
        <f>Raw_Data!B6728</f>
        <v>45685</v>
      </c>
      <c r="C6728" t="str">
        <f>Raw_Data!C6728</f>
        <v>LOSARTAN POTASSIUM 100 MG T</v>
      </c>
      <c r="D6728" t="str">
        <f>Raw_Data!D6728</f>
        <v>65862020399</v>
      </c>
      <c r="E6728" t="str">
        <f>Raw_Data!E6728</f>
        <v>FORD, JAMES</v>
      </c>
      <c r="F6728" t="str">
        <f>Raw_Data!F6728</f>
        <v>1033117684</v>
      </c>
      <c r="G6728" t="str">
        <f>Raw_Data!H6728</f>
        <v>2</v>
      </c>
      <c r="H6728">
        <f>IFERROR(VLOOKUP(G6728,Store_Map!$A$2:$I$100,3,FALSE),"")</f>
        <v>0</v>
      </c>
      <c r="I6728">
        <f>IFERROR(VLOOKUP(G6728,Store_Map!$A$2:$I$100,4,FALSE),"")</f>
        <v>0</v>
      </c>
      <c r="J6728">
        <f>IFERROR(VLOOKUP(G6728,Store_Map!$A$2:$I$100,5,FALSE),"")</f>
        <v>0</v>
      </c>
      <c r="K6728">
        <f>IFERROR(VLOOKUP(G6728,Store_Map!$A$2:$I$100,6,FALSE),"")</f>
        <v>0</v>
      </c>
      <c r="L6728">
        <f>IFERROR(VLOOKUP(G6728,Store_Map!$A$2:$I$100,7,FALSE),"")</f>
        <v>0</v>
      </c>
      <c r="M6728">
        <f>IFERROR(VLOOKUP(G6728,Store_Map!$A$2:$I$100,8,FALSE),"")</f>
        <v>0</v>
      </c>
      <c r="N6728">
        <f t="shared" si="945"/>
        <v>0</v>
      </c>
      <c r="O6728" t="str">
        <f t="shared" si="946"/>
        <v>PASS</v>
      </c>
      <c r="P6728" t="str">
        <f t="shared" si="947"/>
        <v>PASS</v>
      </c>
      <c r="Q6728" t="str">
        <f t="shared" si="948"/>
        <v>PASS</v>
      </c>
      <c r="R6728" t="str">
        <f t="shared" si="949"/>
        <v>PASS</v>
      </c>
      <c r="S6728" t="str">
        <f t="shared" si="950"/>
        <v>PASS</v>
      </c>
      <c r="T6728">
        <f t="shared" si="951"/>
        <v>100</v>
      </c>
      <c r="U6728" t="str">
        <f t="shared" si="952"/>
        <v>Low</v>
      </c>
      <c r="V6728" t="str">
        <f t="shared" si="953"/>
        <v>Clean</v>
      </c>
    </row>
    <row r="6729" spans="1:22" x14ac:dyDescent="0.3">
      <c r="A6729" t="str">
        <f>Raw_Data!A6729</f>
        <v>26085288</v>
      </c>
      <c r="B6729">
        <f>Raw_Data!B6729</f>
        <v>45685</v>
      </c>
      <c r="C6729" t="str">
        <f>Raw_Data!C6729</f>
        <v>HYDROCHLOROTHIAZIDE 25 MG T</v>
      </c>
      <c r="D6729" t="str">
        <f>Raw_Data!D6729</f>
        <v>23155000810</v>
      </c>
      <c r="E6729" t="str">
        <f>Raw_Data!E6729</f>
        <v>FORD, JAMES</v>
      </c>
      <c r="F6729" t="str">
        <f>Raw_Data!F6729</f>
        <v>1033117684</v>
      </c>
      <c r="G6729" t="str">
        <f>Raw_Data!H6729</f>
        <v>2</v>
      </c>
      <c r="H6729">
        <f>IFERROR(VLOOKUP(G6729,Store_Map!$A$2:$I$100,3,FALSE),"")</f>
        <v>0</v>
      </c>
      <c r="I6729">
        <f>IFERROR(VLOOKUP(G6729,Store_Map!$A$2:$I$100,4,FALSE),"")</f>
        <v>0</v>
      </c>
      <c r="J6729">
        <f>IFERROR(VLOOKUP(G6729,Store_Map!$A$2:$I$100,5,FALSE),"")</f>
        <v>0</v>
      </c>
      <c r="K6729">
        <f>IFERROR(VLOOKUP(G6729,Store_Map!$A$2:$I$100,6,FALSE),"")</f>
        <v>0</v>
      </c>
      <c r="L6729">
        <f>IFERROR(VLOOKUP(G6729,Store_Map!$A$2:$I$100,7,FALSE),"")</f>
        <v>0</v>
      </c>
      <c r="M6729">
        <f>IFERROR(VLOOKUP(G6729,Store_Map!$A$2:$I$100,8,FALSE),"")</f>
        <v>0</v>
      </c>
      <c r="N6729">
        <f t="shared" si="945"/>
        <v>0</v>
      </c>
      <c r="O6729" t="str">
        <f t="shared" si="946"/>
        <v>PASS</v>
      </c>
      <c r="P6729" t="str">
        <f t="shared" si="947"/>
        <v>PASS</v>
      </c>
      <c r="Q6729" t="str">
        <f t="shared" si="948"/>
        <v>PASS</v>
      </c>
      <c r="R6729" t="str">
        <f t="shared" si="949"/>
        <v>PASS</v>
      </c>
      <c r="S6729" t="str">
        <f t="shared" si="950"/>
        <v>PASS</v>
      </c>
      <c r="T6729">
        <f t="shared" si="951"/>
        <v>100</v>
      </c>
      <c r="U6729" t="str">
        <f t="shared" si="952"/>
        <v>Low</v>
      </c>
      <c r="V6729" t="str">
        <f t="shared" si="953"/>
        <v>Clean</v>
      </c>
    </row>
    <row r="6730" spans="1:22" x14ac:dyDescent="0.3">
      <c r="A6730" t="str">
        <f>Raw_Data!A6730</f>
        <v>26085290</v>
      </c>
      <c r="B6730">
        <f>Raw_Data!B6730</f>
        <v>45685</v>
      </c>
      <c r="C6730" t="str">
        <f>Raw_Data!C6730</f>
        <v>GABAPENTIN 100 MG CAPSULE</v>
      </c>
      <c r="D6730" t="str">
        <f>Raw_Data!D6730</f>
        <v>67877022205</v>
      </c>
      <c r="E6730" t="str">
        <f>Raw_Data!E6730</f>
        <v>FORD, JAMES</v>
      </c>
      <c r="F6730" t="str">
        <f>Raw_Data!F6730</f>
        <v>1033117684</v>
      </c>
      <c r="G6730" t="str">
        <f>Raw_Data!H6730</f>
        <v>2</v>
      </c>
      <c r="H6730">
        <f>IFERROR(VLOOKUP(G6730,Store_Map!$A$2:$I$100,3,FALSE),"")</f>
        <v>0</v>
      </c>
      <c r="I6730">
        <f>IFERROR(VLOOKUP(G6730,Store_Map!$A$2:$I$100,4,FALSE),"")</f>
        <v>0</v>
      </c>
      <c r="J6730">
        <f>IFERROR(VLOOKUP(G6730,Store_Map!$A$2:$I$100,5,FALSE),"")</f>
        <v>0</v>
      </c>
      <c r="K6730">
        <f>IFERROR(VLOOKUP(G6730,Store_Map!$A$2:$I$100,6,FALSE),"")</f>
        <v>0</v>
      </c>
      <c r="L6730">
        <f>IFERROR(VLOOKUP(G6730,Store_Map!$A$2:$I$100,7,FALSE),"")</f>
        <v>0</v>
      </c>
      <c r="M6730">
        <f>IFERROR(VLOOKUP(G6730,Store_Map!$A$2:$I$100,8,FALSE),"")</f>
        <v>0</v>
      </c>
      <c r="N6730">
        <f t="shared" si="945"/>
        <v>0</v>
      </c>
      <c r="O6730" t="str">
        <f t="shared" si="946"/>
        <v>PASS</v>
      </c>
      <c r="P6730" t="str">
        <f t="shared" si="947"/>
        <v>PASS</v>
      </c>
      <c r="Q6730" t="str">
        <f t="shared" si="948"/>
        <v>PASS</v>
      </c>
      <c r="R6730" t="str">
        <f t="shared" si="949"/>
        <v>PASS</v>
      </c>
      <c r="S6730" t="str">
        <f t="shared" si="950"/>
        <v>PASS</v>
      </c>
      <c r="T6730">
        <f t="shared" si="951"/>
        <v>100</v>
      </c>
      <c r="U6730" t="str">
        <f t="shared" si="952"/>
        <v>Low</v>
      </c>
      <c r="V6730" t="str">
        <f t="shared" si="953"/>
        <v>Clean</v>
      </c>
    </row>
    <row r="6731" spans="1:22" x14ac:dyDescent="0.3">
      <c r="A6731" t="str">
        <f>Raw_Data!A6731</f>
        <v>26085291</v>
      </c>
      <c r="B6731">
        <f>Raw_Data!B6731</f>
        <v>45685</v>
      </c>
      <c r="C6731" t="str">
        <f>Raw_Data!C6731</f>
        <v>METFORMIN HCL 500 MG TABLET</v>
      </c>
      <c r="D6731" t="str">
        <f>Raw_Data!D6731</f>
        <v>65862000899</v>
      </c>
      <c r="E6731" t="str">
        <f>Raw_Data!E6731</f>
        <v>FORD, JAMES</v>
      </c>
      <c r="F6731" t="str">
        <f>Raw_Data!F6731</f>
        <v>1033117684</v>
      </c>
      <c r="G6731" t="str">
        <f>Raw_Data!H6731</f>
        <v>2</v>
      </c>
      <c r="H6731">
        <f>IFERROR(VLOOKUP(G6731,Store_Map!$A$2:$I$100,3,FALSE),"")</f>
        <v>0</v>
      </c>
      <c r="I6731">
        <f>IFERROR(VLOOKUP(G6731,Store_Map!$A$2:$I$100,4,FALSE),"")</f>
        <v>0</v>
      </c>
      <c r="J6731">
        <f>IFERROR(VLOOKUP(G6731,Store_Map!$A$2:$I$100,5,FALSE),"")</f>
        <v>0</v>
      </c>
      <c r="K6731">
        <f>IFERROR(VLOOKUP(G6731,Store_Map!$A$2:$I$100,6,FALSE),"")</f>
        <v>0</v>
      </c>
      <c r="L6731">
        <f>IFERROR(VLOOKUP(G6731,Store_Map!$A$2:$I$100,7,FALSE),"")</f>
        <v>0</v>
      </c>
      <c r="M6731">
        <f>IFERROR(VLOOKUP(G6731,Store_Map!$A$2:$I$100,8,FALSE),"")</f>
        <v>0</v>
      </c>
      <c r="N6731">
        <f t="shared" si="945"/>
        <v>0</v>
      </c>
      <c r="O6731" t="str">
        <f t="shared" si="946"/>
        <v>PASS</v>
      </c>
      <c r="P6731" t="str">
        <f t="shared" si="947"/>
        <v>PASS</v>
      </c>
      <c r="Q6731" t="str">
        <f t="shared" si="948"/>
        <v>PASS</v>
      </c>
      <c r="R6731" t="str">
        <f t="shared" si="949"/>
        <v>PASS</v>
      </c>
      <c r="S6731" t="str">
        <f t="shared" si="950"/>
        <v>PASS</v>
      </c>
      <c r="T6731">
        <f t="shared" si="951"/>
        <v>100</v>
      </c>
      <c r="U6731" t="str">
        <f t="shared" si="952"/>
        <v>Low</v>
      </c>
      <c r="V6731" t="str">
        <f t="shared" si="953"/>
        <v>Clean</v>
      </c>
    </row>
    <row r="6732" spans="1:22" x14ac:dyDescent="0.3">
      <c r="A6732" t="str">
        <f>Raw_Data!A6732</f>
        <v>26085292</v>
      </c>
      <c r="B6732">
        <f>Raw_Data!B6732</f>
        <v>45685</v>
      </c>
      <c r="C6732" t="str">
        <f>Raw_Data!C6732</f>
        <v>AMLODIPINE BESYLATE 10 MG T</v>
      </c>
      <c r="D6732" t="str">
        <f>Raw_Data!D6732</f>
        <v>69097012815</v>
      </c>
      <c r="E6732" t="str">
        <f>Raw_Data!E6732</f>
        <v>FORD, JAMES</v>
      </c>
      <c r="F6732" t="str">
        <f>Raw_Data!F6732</f>
        <v>1033117684</v>
      </c>
      <c r="G6732" t="str">
        <f>Raw_Data!H6732</f>
        <v>2</v>
      </c>
      <c r="H6732">
        <f>IFERROR(VLOOKUP(G6732,Store_Map!$A$2:$I$100,3,FALSE),"")</f>
        <v>0</v>
      </c>
      <c r="I6732">
        <f>IFERROR(VLOOKUP(G6732,Store_Map!$A$2:$I$100,4,FALSE),"")</f>
        <v>0</v>
      </c>
      <c r="J6732">
        <f>IFERROR(VLOOKUP(G6732,Store_Map!$A$2:$I$100,5,FALSE),"")</f>
        <v>0</v>
      </c>
      <c r="K6732">
        <f>IFERROR(VLOOKUP(G6732,Store_Map!$A$2:$I$100,6,FALSE),"")</f>
        <v>0</v>
      </c>
      <c r="L6732">
        <f>IFERROR(VLOOKUP(G6732,Store_Map!$A$2:$I$100,7,FALSE),"")</f>
        <v>0</v>
      </c>
      <c r="M6732">
        <f>IFERROR(VLOOKUP(G6732,Store_Map!$A$2:$I$100,8,FALSE),"")</f>
        <v>0</v>
      </c>
      <c r="N6732">
        <f t="shared" si="945"/>
        <v>0</v>
      </c>
      <c r="O6732" t="str">
        <f t="shared" si="946"/>
        <v>PASS</v>
      </c>
      <c r="P6732" t="str">
        <f t="shared" si="947"/>
        <v>PASS</v>
      </c>
      <c r="Q6732" t="str">
        <f t="shared" si="948"/>
        <v>PASS</v>
      </c>
      <c r="R6732" t="str">
        <f t="shared" si="949"/>
        <v>PASS</v>
      </c>
      <c r="S6732" t="str">
        <f t="shared" si="950"/>
        <v>PASS</v>
      </c>
      <c r="T6732">
        <f t="shared" si="951"/>
        <v>100</v>
      </c>
      <c r="U6732" t="str">
        <f t="shared" si="952"/>
        <v>Low</v>
      </c>
      <c r="V6732" t="str">
        <f t="shared" si="953"/>
        <v>Clean</v>
      </c>
    </row>
    <row r="6733" spans="1:22" x14ac:dyDescent="0.3">
      <c r="A6733" t="str">
        <f>Raw_Data!A6733</f>
        <v>26085294</v>
      </c>
      <c r="B6733">
        <f>Raw_Data!B6733</f>
        <v>45685</v>
      </c>
      <c r="C6733" t="str">
        <f>Raw_Data!C6733</f>
        <v>MONTELUKAST SOD 10 MG TABLE</v>
      </c>
      <c r="D6733" t="str">
        <f>Raw_Data!D6733</f>
        <v>31722072610</v>
      </c>
      <c r="E6733" t="str">
        <f>Raw_Data!E6733</f>
        <v>BYNE, EDMUND</v>
      </c>
      <c r="F6733" t="str">
        <f>Raw_Data!F6733</f>
        <v>1033186648</v>
      </c>
      <c r="G6733" t="str">
        <f>Raw_Data!H6733</f>
        <v>2</v>
      </c>
      <c r="H6733">
        <f>IFERROR(VLOOKUP(G6733,Store_Map!$A$2:$I$100,3,FALSE),"")</f>
        <v>0</v>
      </c>
      <c r="I6733">
        <f>IFERROR(VLOOKUP(G6733,Store_Map!$A$2:$I$100,4,FALSE),"")</f>
        <v>0</v>
      </c>
      <c r="J6733">
        <f>IFERROR(VLOOKUP(G6733,Store_Map!$A$2:$I$100,5,FALSE),"")</f>
        <v>0</v>
      </c>
      <c r="K6733">
        <f>IFERROR(VLOOKUP(G6733,Store_Map!$A$2:$I$100,6,FALSE),"")</f>
        <v>0</v>
      </c>
      <c r="L6733">
        <f>IFERROR(VLOOKUP(G6733,Store_Map!$A$2:$I$100,7,FALSE),"")</f>
        <v>0</v>
      </c>
      <c r="M6733">
        <f>IFERROR(VLOOKUP(G6733,Store_Map!$A$2:$I$100,8,FALSE),"")</f>
        <v>0</v>
      </c>
      <c r="N6733">
        <f t="shared" si="945"/>
        <v>0</v>
      </c>
      <c r="O6733" t="str">
        <f t="shared" si="946"/>
        <v>PASS</v>
      </c>
      <c r="P6733" t="str">
        <f t="shared" si="947"/>
        <v>PASS</v>
      </c>
      <c r="Q6733" t="str">
        <f t="shared" si="948"/>
        <v>PASS</v>
      </c>
      <c r="R6733" t="str">
        <f t="shared" si="949"/>
        <v>PASS</v>
      </c>
      <c r="S6733" t="str">
        <f t="shared" si="950"/>
        <v>PASS</v>
      </c>
      <c r="T6733">
        <f t="shared" si="951"/>
        <v>100</v>
      </c>
      <c r="U6733" t="str">
        <f t="shared" si="952"/>
        <v>Low</v>
      </c>
      <c r="V6733" t="str">
        <f t="shared" si="953"/>
        <v>Clean</v>
      </c>
    </row>
    <row r="6734" spans="1:22" x14ac:dyDescent="0.3">
      <c r="A6734" t="str">
        <f>Raw_Data!A6734</f>
        <v>26078876</v>
      </c>
      <c r="B6734">
        <f>Raw_Data!B6734</f>
        <v>45685</v>
      </c>
      <c r="C6734" t="str">
        <f>Raw_Data!C6734</f>
        <v>CITALOPRAM HBR 10 MG TABLET</v>
      </c>
      <c r="D6734" t="str">
        <f>Raw_Data!D6734</f>
        <v>65862000501</v>
      </c>
      <c r="E6734" t="str">
        <f>Raw_Data!E6734</f>
        <v>FORD, JAMES</v>
      </c>
      <c r="F6734" t="str">
        <f>Raw_Data!F6734</f>
        <v>1033117684</v>
      </c>
      <c r="G6734" t="str">
        <f>Raw_Data!H6734</f>
        <v>2</v>
      </c>
      <c r="H6734">
        <f>IFERROR(VLOOKUP(G6734,Store_Map!$A$2:$I$100,3,FALSE),"")</f>
        <v>0</v>
      </c>
      <c r="I6734">
        <f>IFERROR(VLOOKUP(G6734,Store_Map!$A$2:$I$100,4,FALSE),"")</f>
        <v>0</v>
      </c>
      <c r="J6734">
        <f>IFERROR(VLOOKUP(G6734,Store_Map!$A$2:$I$100,5,FALSE),"")</f>
        <v>0</v>
      </c>
      <c r="K6734">
        <f>IFERROR(VLOOKUP(G6734,Store_Map!$A$2:$I$100,6,FALSE),"")</f>
        <v>0</v>
      </c>
      <c r="L6734">
        <f>IFERROR(VLOOKUP(G6734,Store_Map!$A$2:$I$100,7,FALSE),"")</f>
        <v>0</v>
      </c>
      <c r="M6734">
        <f>IFERROR(VLOOKUP(G6734,Store_Map!$A$2:$I$100,8,FALSE),"")</f>
        <v>0</v>
      </c>
      <c r="N6734">
        <f t="shared" si="945"/>
        <v>0</v>
      </c>
      <c r="O6734" t="str">
        <f t="shared" si="946"/>
        <v>PASS</v>
      </c>
      <c r="P6734" t="str">
        <f t="shared" si="947"/>
        <v>PASS</v>
      </c>
      <c r="Q6734" t="str">
        <f t="shared" si="948"/>
        <v>PASS</v>
      </c>
      <c r="R6734" t="str">
        <f t="shared" si="949"/>
        <v>PASS</v>
      </c>
      <c r="S6734" t="str">
        <f t="shared" si="950"/>
        <v>PASS</v>
      </c>
      <c r="T6734">
        <f t="shared" si="951"/>
        <v>100</v>
      </c>
      <c r="U6734" t="str">
        <f t="shared" si="952"/>
        <v>Low</v>
      </c>
      <c r="V6734" t="str">
        <f t="shared" si="953"/>
        <v>Clean</v>
      </c>
    </row>
    <row r="6735" spans="1:22" x14ac:dyDescent="0.3">
      <c r="A6735" t="str">
        <f>Raw_Data!A6735</f>
        <v>26078874</v>
      </c>
      <c r="B6735">
        <f>Raw_Data!B6735</f>
        <v>45685</v>
      </c>
      <c r="C6735" t="str">
        <f>Raw_Data!C6735</f>
        <v>TRAZODONE 50 MG TABLET</v>
      </c>
      <c r="D6735" t="str">
        <f>Raw_Data!D6735</f>
        <v>60505265301</v>
      </c>
      <c r="E6735" t="str">
        <f>Raw_Data!E6735</f>
        <v>FORD, JAMES</v>
      </c>
      <c r="F6735" t="str">
        <f>Raw_Data!F6735</f>
        <v>1033117684</v>
      </c>
      <c r="G6735" t="str">
        <f>Raw_Data!H6735</f>
        <v>2</v>
      </c>
      <c r="H6735">
        <f>IFERROR(VLOOKUP(G6735,Store_Map!$A$2:$I$100,3,FALSE),"")</f>
        <v>0</v>
      </c>
      <c r="I6735">
        <f>IFERROR(VLOOKUP(G6735,Store_Map!$A$2:$I$100,4,FALSE),"")</f>
        <v>0</v>
      </c>
      <c r="J6735">
        <f>IFERROR(VLOOKUP(G6735,Store_Map!$A$2:$I$100,5,FALSE),"")</f>
        <v>0</v>
      </c>
      <c r="K6735">
        <f>IFERROR(VLOOKUP(G6735,Store_Map!$A$2:$I$100,6,FALSE),"")</f>
        <v>0</v>
      </c>
      <c r="L6735">
        <f>IFERROR(VLOOKUP(G6735,Store_Map!$A$2:$I$100,7,FALSE),"")</f>
        <v>0</v>
      </c>
      <c r="M6735">
        <f>IFERROR(VLOOKUP(G6735,Store_Map!$A$2:$I$100,8,FALSE),"")</f>
        <v>0</v>
      </c>
      <c r="N6735">
        <f t="shared" si="945"/>
        <v>0</v>
      </c>
      <c r="O6735" t="str">
        <f t="shared" si="946"/>
        <v>PASS</v>
      </c>
      <c r="P6735" t="str">
        <f t="shared" si="947"/>
        <v>PASS</v>
      </c>
      <c r="Q6735" t="str">
        <f t="shared" si="948"/>
        <v>PASS</v>
      </c>
      <c r="R6735" t="str">
        <f t="shared" si="949"/>
        <v>PASS</v>
      </c>
      <c r="S6735" t="str">
        <f t="shared" si="950"/>
        <v>PASS</v>
      </c>
      <c r="T6735">
        <f t="shared" si="951"/>
        <v>100</v>
      </c>
      <c r="U6735" t="str">
        <f t="shared" si="952"/>
        <v>Low</v>
      </c>
      <c r="V6735" t="str">
        <f t="shared" si="953"/>
        <v>Clean</v>
      </c>
    </row>
    <row r="6736" spans="1:22" x14ac:dyDescent="0.3">
      <c r="A6736" t="str">
        <f>Raw_Data!A6736</f>
        <v>26078872</v>
      </c>
      <c r="B6736">
        <f>Raw_Data!B6736</f>
        <v>45685</v>
      </c>
      <c r="C6736" t="str">
        <f>Raw_Data!C6736</f>
        <v>CYCLOBENZAPRINE 10 MG TABLE</v>
      </c>
      <c r="D6736" t="str">
        <f>Raw_Data!D6736</f>
        <v>72888001400</v>
      </c>
      <c r="E6736" t="str">
        <f>Raw_Data!E6736</f>
        <v>FORD, JAMES</v>
      </c>
      <c r="F6736" t="str">
        <f>Raw_Data!F6736</f>
        <v>1033117684</v>
      </c>
      <c r="G6736" t="str">
        <f>Raw_Data!H6736</f>
        <v>2</v>
      </c>
      <c r="H6736">
        <f>IFERROR(VLOOKUP(G6736,Store_Map!$A$2:$I$100,3,FALSE),"")</f>
        <v>0</v>
      </c>
      <c r="I6736">
        <f>IFERROR(VLOOKUP(G6736,Store_Map!$A$2:$I$100,4,FALSE),"")</f>
        <v>0</v>
      </c>
      <c r="J6736">
        <f>IFERROR(VLOOKUP(G6736,Store_Map!$A$2:$I$100,5,FALSE),"")</f>
        <v>0</v>
      </c>
      <c r="K6736">
        <f>IFERROR(VLOOKUP(G6736,Store_Map!$A$2:$I$100,6,FALSE),"")</f>
        <v>0</v>
      </c>
      <c r="L6736">
        <f>IFERROR(VLOOKUP(G6736,Store_Map!$A$2:$I$100,7,FALSE),"")</f>
        <v>0</v>
      </c>
      <c r="M6736">
        <f>IFERROR(VLOOKUP(G6736,Store_Map!$A$2:$I$100,8,FALSE),"")</f>
        <v>0</v>
      </c>
      <c r="N6736">
        <f t="shared" si="945"/>
        <v>0</v>
      </c>
      <c r="O6736" t="str">
        <f t="shared" si="946"/>
        <v>PASS</v>
      </c>
      <c r="P6736" t="str">
        <f t="shared" si="947"/>
        <v>PASS</v>
      </c>
      <c r="Q6736" t="str">
        <f t="shared" si="948"/>
        <v>PASS</v>
      </c>
      <c r="R6736" t="str">
        <f t="shared" si="949"/>
        <v>PASS</v>
      </c>
      <c r="S6736" t="str">
        <f t="shared" si="950"/>
        <v>PASS</v>
      </c>
      <c r="T6736">
        <f t="shared" si="951"/>
        <v>100</v>
      </c>
      <c r="U6736" t="str">
        <f t="shared" si="952"/>
        <v>Low</v>
      </c>
      <c r="V6736" t="str">
        <f t="shared" si="953"/>
        <v>Clean</v>
      </c>
    </row>
    <row r="6737" spans="1:22" x14ac:dyDescent="0.3">
      <c r="A6737" t="str">
        <f>Raw_Data!A6737</f>
        <v>26082896</v>
      </c>
      <c r="B6737">
        <f>Raw_Data!B6737</f>
        <v>45685</v>
      </c>
      <c r="C6737" t="str">
        <f>Raw_Data!C6737</f>
        <v>GABAPENTIN 300 MG CAPSULE</v>
      </c>
      <c r="D6737" t="str">
        <f>Raw_Data!D6737</f>
        <v>50228018010</v>
      </c>
      <c r="E6737" t="str">
        <f>Raw_Data!E6737</f>
        <v>FORD, JAMES</v>
      </c>
      <c r="F6737" t="str">
        <f>Raw_Data!F6737</f>
        <v>1033117684</v>
      </c>
      <c r="G6737" t="str">
        <f>Raw_Data!H6737</f>
        <v>2</v>
      </c>
      <c r="H6737">
        <f>IFERROR(VLOOKUP(G6737,Store_Map!$A$2:$I$100,3,FALSE),"")</f>
        <v>0</v>
      </c>
      <c r="I6737">
        <f>IFERROR(VLOOKUP(G6737,Store_Map!$A$2:$I$100,4,FALSE),"")</f>
        <v>0</v>
      </c>
      <c r="J6737">
        <f>IFERROR(VLOOKUP(G6737,Store_Map!$A$2:$I$100,5,FALSE),"")</f>
        <v>0</v>
      </c>
      <c r="K6737">
        <f>IFERROR(VLOOKUP(G6737,Store_Map!$A$2:$I$100,6,FALSE),"")</f>
        <v>0</v>
      </c>
      <c r="L6737">
        <f>IFERROR(VLOOKUP(G6737,Store_Map!$A$2:$I$100,7,FALSE),"")</f>
        <v>0</v>
      </c>
      <c r="M6737">
        <f>IFERROR(VLOOKUP(G6737,Store_Map!$A$2:$I$100,8,FALSE),"")</f>
        <v>0</v>
      </c>
      <c r="N6737">
        <f t="shared" si="945"/>
        <v>0</v>
      </c>
      <c r="O6737" t="str">
        <f t="shared" si="946"/>
        <v>PASS</v>
      </c>
      <c r="P6737" t="str">
        <f t="shared" si="947"/>
        <v>PASS</v>
      </c>
      <c r="Q6737" t="str">
        <f t="shared" si="948"/>
        <v>PASS</v>
      </c>
      <c r="R6737" t="str">
        <f t="shared" si="949"/>
        <v>PASS</v>
      </c>
      <c r="S6737" t="str">
        <f t="shared" si="950"/>
        <v>PASS</v>
      </c>
      <c r="T6737">
        <f t="shared" si="951"/>
        <v>100</v>
      </c>
      <c r="U6737" t="str">
        <f t="shared" si="952"/>
        <v>Low</v>
      </c>
      <c r="V6737" t="str">
        <f t="shared" si="953"/>
        <v>Clean</v>
      </c>
    </row>
    <row r="6738" spans="1:22" x14ac:dyDescent="0.3">
      <c r="A6738" t="str">
        <f>Raw_Data!A6738</f>
        <v>26083300</v>
      </c>
      <c r="B6738">
        <f>Raw_Data!B6738</f>
        <v>45685</v>
      </c>
      <c r="C6738" t="str">
        <f>Raw_Data!C6738</f>
        <v>*TRELEGY ELLIPTA 100-62.5-2</v>
      </c>
      <c r="D6738" t="str">
        <f>Raw_Data!D6738</f>
        <v>173088710</v>
      </c>
      <c r="E6738" t="str">
        <f>Raw_Data!E6738</f>
        <v>GARNER, EDWARD</v>
      </c>
      <c r="F6738" t="str">
        <f>Raw_Data!F6738</f>
        <v>1588685382</v>
      </c>
      <c r="G6738" t="str">
        <f>Raw_Data!H6738</f>
        <v>2</v>
      </c>
      <c r="H6738">
        <f>IFERROR(VLOOKUP(G6738,Store_Map!$A$2:$I$100,3,FALSE),"")</f>
        <v>0</v>
      </c>
      <c r="I6738">
        <f>IFERROR(VLOOKUP(G6738,Store_Map!$A$2:$I$100,4,FALSE),"")</f>
        <v>0</v>
      </c>
      <c r="J6738">
        <f>IFERROR(VLOOKUP(G6738,Store_Map!$A$2:$I$100,5,FALSE),"")</f>
        <v>0</v>
      </c>
      <c r="K6738">
        <f>IFERROR(VLOOKUP(G6738,Store_Map!$A$2:$I$100,6,FALSE),"")</f>
        <v>0</v>
      </c>
      <c r="L6738">
        <f>IFERROR(VLOOKUP(G6738,Store_Map!$A$2:$I$100,7,FALSE),"")</f>
        <v>0</v>
      </c>
      <c r="M6738">
        <f>IFERROR(VLOOKUP(G6738,Store_Map!$A$2:$I$100,8,FALSE),"")</f>
        <v>0</v>
      </c>
      <c r="N6738">
        <f t="shared" si="945"/>
        <v>0</v>
      </c>
      <c r="O6738" t="str">
        <f t="shared" si="946"/>
        <v>PASS</v>
      </c>
      <c r="P6738" t="str">
        <f t="shared" si="947"/>
        <v>REVIEW</v>
      </c>
      <c r="Q6738" t="str">
        <f t="shared" si="948"/>
        <v>PASS</v>
      </c>
      <c r="R6738" t="str">
        <f t="shared" si="949"/>
        <v>PASS</v>
      </c>
      <c r="S6738" t="str">
        <f t="shared" si="950"/>
        <v>REVIEW</v>
      </c>
      <c r="T6738">
        <f t="shared" si="951"/>
        <v>90</v>
      </c>
      <c r="U6738" t="str">
        <f t="shared" si="952"/>
        <v>Low</v>
      </c>
      <c r="V6738" t="str">
        <f t="shared" si="953"/>
        <v>Invalid NDC</v>
      </c>
    </row>
    <row r="6739" spans="1:22" x14ac:dyDescent="0.3">
      <c r="A6739" t="str">
        <f>Raw_Data!A6739</f>
        <v>26080750</v>
      </c>
      <c r="B6739">
        <f>Raw_Data!B6739</f>
        <v>45685</v>
      </c>
      <c r="C6739" t="str">
        <f>Raw_Data!C6739</f>
        <v>ATORVASTATIN 20 MG TABLET</v>
      </c>
      <c r="D6739" t="str">
        <f>Raw_Data!D6739</f>
        <v>60505257908</v>
      </c>
      <c r="E6739" t="str">
        <f>Raw_Data!E6739</f>
        <v>FORD, JAMES</v>
      </c>
      <c r="F6739" t="str">
        <f>Raw_Data!F6739</f>
        <v>1033117684</v>
      </c>
      <c r="G6739" t="str">
        <f>Raw_Data!H6739</f>
        <v>2</v>
      </c>
      <c r="H6739">
        <f>IFERROR(VLOOKUP(G6739,Store_Map!$A$2:$I$100,3,FALSE),"")</f>
        <v>0</v>
      </c>
      <c r="I6739">
        <f>IFERROR(VLOOKUP(G6739,Store_Map!$A$2:$I$100,4,FALSE),"")</f>
        <v>0</v>
      </c>
      <c r="J6739">
        <f>IFERROR(VLOOKUP(G6739,Store_Map!$A$2:$I$100,5,FALSE),"")</f>
        <v>0</v>
      </c>
      <c r="K6739">
        <f>IFERROR(VLOOKUP(G6739,Store_Map!$A$2:$I$100,6,FALSE),"")</f>
        <v>0</v>
      </c>
      <c r="L6739">
        <f>IFERROR(VLOOKUP(G6739,Store_Map!$A$2:$I$100,7,FALSE),"")</f>
        <v>0</v>
      </c>
      <c r="M6739">
        <f>IFERROR(VLOOKUP(G6739,Store_Map!$A$2:$I$100,8,FALSE),"")</f>
        <v>0</v>
      </c>
      <c r="N6739">
        <f t="shared" si="945"/>
        <v>0</v>
      </c>
      <c r="O6739" t="str">
        <f t="shared" si="946"/>
        <v>PASS</v>
      </c>
      <c r="P6739" t="str">
        <f t="shared" si="947"/>
        <v>PASS</v>
      </c>
      <c r="Q6739" t="str">
        <f t="shared" si="948"/>
        <v>PASS</v>
      </c>
      <c r="R6739" t="str">
        <f t="shared" si="949"/>
        <v>PASS</v>
      </c>
      <c r="S6739" t="str">
        <f t="shared" si="950"/>
        <v>PASS</v>
      </c>
      <c r="T6739">
        <f t="shared" si="951"/>
        <v>100</v>
      </c>
      <c r="U6739" t="str">
        <f t="shared" si="952"/>
        <v>Low</v>
      </c>
      <c r="V6739" t="str">
        <f t="shared" si="953"/>
        <v>Clean</v>
      </c>
    </row>
    <row r="6740" spans="1:22" x14ac:dyDescent="0.3">
      <c r="A6740" t="str">
        <f>Raw_Data!A6740</f>
        <v>26083559</v>
      </c>
      <c r="B6740">
        <f>Raw_Data!B6740</f>
        <v>45685</v>
      </c>
      <c r="C6740" t="str">
        <f>Raw_Data!C6740</f>
        <v>TRULICITY 3 MG/0.5 ML PEN</v>
      </c>
      <c r="D6740" t="str">
        <f>Raw_Data!D6740</f>
        <v>2223680</v>
      </c>
      <c r="E6740" t="str">
        <f>Raw_Data!E6740</f>
        <v>FORD, JAMES</v>
      </c>
      <c r="F6740" t="str">
        <f>Raw_Data!F6740</f>
        <v>1033117684</v>
      </c>
      <c r="G6740" t="str">
        <f>Raw_Data!H6740</f>
        <v>2</v>
      </c>
      <c r="H6740">
        <f>IFERROR(VLOOKUP(G6740,Store_Map!$A$2:$I$100,3,FALSE),"")</f>
        <v>0</v>
      </c>
      <c r="I6740">
        <f>IFERROR(VLOOKUP(G6740,Store_Map!$A$2:$I$100,4,FALSE),"")</f>
        <v>0</v>
      </c>
      <c r="J6740">
        <f>IFERROR(VLOOKUP(G6740,Store_Map!$A$2:$I$100,5,FALSE),"")</f>
        <v>0</v>
      </c>
      <c r="K6740">
        <f>IFERROR(VLOOKUP(G6740,Store_Map!$A$2:$I$100,6,FALSE),"")</f>
        <v>0</v>
      </c>
      <c r="L6740">
        <f>IFERROR(VLOOKUP(G6740,Store_Map!$A$2:$I$100,7,FALSE),"")</f>
        <v>0</v>
      </c>
      <c r="M6740">
        <f>IFERROR(VLOOKUP(G6740,Store_Map!$A$2:$I$100,8,FALSE),"")</f>
        <v>0</v>
      </c>
      <c r="N6740">
        <f t="shared" si="945"/>
        <v>0</v>
      </c>
      <c r="O6740" t="str">
        <f t="shared" si="946"/>
        <v>PASS</v>
      </c>
      <c r="P6740" t="str">
        <f t="shared" si="947"/>
        <v>REVIEW</v>
      </c>
      <c r="Q6740" t="str">
        <f t="shared" si="948"/>
        <v>PASS</v>
      </c>
      <c r="R6740" t="str">
        <f t="shared" si="949"/>
        <v>PASS</v>
      </c>
      <c r="S6740" t="str">
        <f t="shared" si="950"/>
        <v>REVIEW</v>
      </c>
      <c r="T6740">
        <f t="shared" si="951"/>
        <v>90</v>
      </c>
      <c r="U6740" t="str">
        <f t="shared" si="952"/>
        <v>Low</v>
      </c>
      <c r="V6740" t="str">
        <f t="shared" si="953"/>
        <v>Invalid NDC</v>
      </c>
    </row>
    <row r="6741" spans="1:22" x14ac:dyDescent="0.3">
      <c r="A6741" t="str">
        <f>Raw_Data!A6741</f>
        <v>26084365</v>
      </c>
      <c r="B6741">
        <f>Raw_Data!B6741</f>
        <v>45685</v>
      </c>
      <c r="C6741" t="str">
        <f>Raw_Data!C6741</f>
        <v>FREESTYLE LIBRE 3 SENSOR</v>
      </c>
      <c r="D6741" t="str">
        <f>Raw_Data!D6741</f>
        <v>57599081800</v>
      </c>
      <c r="E6741" t="str">
        <f>Raw_Data!E6741</f>
        <v>EL- CHOUFI, LEYLA</v>
      </c>
      <c r="F6741" t="str">
        <f>Raw_Data!F6741</f>
        <v>1942355342</v>
      </c>
      <c r="G6741" t="str">
        <f>Raw_Data!H6741</f>
        <v>2</v>
      </c>
      <c r="H6741">
        <f>IFERROR(VLOOKUP(G6741,Store_Map!$A$2:$I$100,3,FALSE),"")</f>
        <v>0</v>
      </c>
      <c r="I6741">
        <f>IFERROR(VLOOKUP(G6741,Store_Map!$A$2:$I$100,4,FALSE),"")</f>
        <v>0</v>
      </c>
      <c r="J6741">
        <f>IFERROR(VLOOKUP(G6741,Store_Map!$A$2:$I$100,5,FALSE),"")</f>
        <v>0</v>
      </c>
      <c r="K6741">
        <f>IFERROR(VLOOKUP(G6741,Store_Map!$A$2:$I$100,6,FALSE),"")</f>
        <v>0</v>
      </c>
      <c r="L6741">
        <f>IFERROR(VLOOKUP(G6741,Store_Map!$A$2:$I$100,7,FALSE),"")</f>
        <v>0</v>
      </c>
      <c r="M6741">
        <f>IFERROR(VLOOKUP(G6741,Store_Map!$A$2:$I$100,8,FALSE),"")</f>
        <v>0</v>
      </c>
      <c r="N6741">
        <f t="shared" si="945"/>
        <v>0</v>
      </c>
      <c r="O6741" t="str">
        <f t="shared" si="946"/>
        <v>PASS</v>
      </c>
      <c r="P6741" t="str">
        <f t="shared" si="947"/>
        <v>PASS</v>
      </c>
      <c r="Q6741" t="str">
        <f t="shared" si="948"/>
        <v>PASS</v>
      </c>
      <c r="R6741" t="str">
        <f t="shared" si="949"/>
        <v>PASS</v>
      </c>
      <c r="S6741" t="str">
        <f t="shared" si="950"/>
        <v>PASS</v>
      </c>
      <c r="T6741">
        <f t="shared" si="951"/>
        <v>100</v>
      </c>
      <c r="U6741" t="str">
        <f t="shared" si="952"/>
        <v>Low</v>
      </c>
      <c r="V6741" t="str">
        <f t="shared" si="953"/>
        <v>Clean</v>
      </c>
    </row>
    <row r="6742" spans="1:22" x14ac:dyDescent="0.3">
      <c r="A6742" t="str">
        <f>Raw_Data!A6742</f>
        <v>26085297</v>
      </c>
      <c r="B6742">
        <f>Raw_Data!B6742</f>
        <v>45685</v>
      </c>
      <c r="C6742" t="str">
        <f>Raw_Data!C6742</f>
        <v>BACLOFEN 10 MG TABLET</v>
      </c>
      <c r="D6742" t="str">
        <f>Raw_Data!D6742</f>
        <v>52817032000</v>
      </c>
      <c r="E6742" t="str">
        <f>Raw_Data!E6742</f>
        <v>FORD, JAMES</v>
      </c>
      <c r="F6742" t="str">
        <f>Raw_Data!F6742</f>
        <v>1033117684</v>
      </c>
      <c r="G6742" t="str">
        <f>Raw_Data!H6742</f>
        <v>2</v>
      </c>
      <c r="H6742">
        <f>IFERROR(VLOOKUP(G6742,Store_Map!$A$2:$I$100,3,FALSE),"")</f>
        <v>0</v>
      </c>
      <c r="I6742">
        <f>IFERROR(VLOOKUP(G6742,Store_Map!$A$2:$I$100,4,FALSE),"")</f>
        <v>0</v>
      </c>
      <c r="J6742">
        <f>IFERROR(VLOOKUP(G6742,Store_Map!$A$2:$I$100,5,FALSE),"")</f>
        <v>0</v>
      </c>
      <c r="K6742">
        <f>IFERROR(VLOOKUP(G6742,Store_Map!$A$2:$I$100,6,FALSE),"")</f>
        <v>0</v>
      </c>
      <c r="L6742">
        <f>IFERROR(VLOOKUP(G6742,Store_Map!$A$2:$I$100,7,FALSE),"")</f>
        <v>0</v>
      </c>
      <c r="M6742">
        <f>IFERROR(VLOOKUP(G6742,Store_Map!$A$2:$I$100,8,FALSE),"")</f>
        <v>0</v>
      </c>
      <c r="N6742">
        <f t="shared" si="945"/>
        <v>0</v>
      </c>
      <c r="O6742" t="str">
        <f t="shared" si="946"/>
        <v>PASS</v>
      </c>
      <c r="P6742" t="str">
        <f t="shared" si="947"/>
        <v>PASS</v>
      </c>
      <c r="Q6742" t="str">
        <f t="shared" si="948"/>
        <v>PASS</v>
      </c>
      <c r="R6742" t="str">
        <f t="shared" si="949"/>
        <v>PASS</v>
      </c>
      <c r="S6742" t="str">
        <f t="shared" si="950"/>
        <v>PASS</v>
      </c>
      <c r="T6742">
        <f t="shared" si="951"/>
        <v>100</v>
      </c>
      <c r="U6742" t="str">
        <f t="shared" si="952"/>
        <v>Low</v>
      </c>
      <c r="V6742" t="str">
        <f t="shared" si="953"/>
        <v>Clean</v>
      </c>
    </row>
    <row r="6743" spans="1:22" x14ac:dyDescent="0.3">
      <c r="A6743" t="str">
        <f>Raw_Data!A6743</f>
        <v>26085298</v>
      </c>
      <c r="B6743">
        <f>Raw_Data!B6743</f>
        <v>45685</v>
      </c>
      <c r="C6743" t="str">
        <f>Raw_Data!C6743</f>
        <v>AMLODIPINE BESYLATE 10 MG T</v>
      </c>
      <c r="D6743" t="str">
        <f>Raw_Data!D6743</f>
        <v>69097012815</v>
      </c>
      <c r="E6743" t="str">
        <f>Raw_Data!E6743</f>
        <v>FORD, JAMES</v>
      </c>
      <c r="F6743" t="str">
        <f>Raw_Data!F6743</f>
        <v>1033117684</v>
      </c>
      <c r="G6743" t="str">
        <f>Raw_Data!H6743</f>
        <v>2</v>
      </c>
      <c r="H6743">
        <f>IFERROR(VLOOKUP(G6743,Store_Map!$A$2:$I$100,3,FALSE),"")</f>
        <v>0</v>
      </c>
      <c r="I6743">
        <f>IFERROR(VLOOKUP(G6743,Store_Map!$A$2:$I$100,4,FALSE),"")</f>
        <v>0</v>
      </c>
      <c r="J6743">
        <f>IFERROR(VLOOKUP(G6743,Store_Map!$A$2:$I$100,5,FALSE),"")</f>
        <v>0</v>
      </c>
      <c r="K6743">
        <f>IFERROR(VLOOKUP(G6743,Store_Map!$A$2:$I$100,6,FALSE),"")</f>
        <v>0</v>
      </c>
      <c r="L6743">
        <f>IFERROR(VLOOKUP(G6743,Store_Map!$A$2:$I$100,7,FALSE),"")</f>
        <v>0</v>
      </c>
      <c r="M6743">
        <f>IFERROR(VLOOKUP(G6743,Store_Map!$A$2:$I$100,8,FALSE),"")</f>
        <v>0</v>
      </c>
      <c r="N6743">
        <f t="shared" si="945"/>
        <v>0</v>
      </c>
      <c r="O6743" t="str">
        <f t="shared" si="946"/>
        <v>PASS</v>
      </c>
      <c r="P6743" t="str">
        <f t="shared" si="947"/>
        <v>PASS</v>
      </c>
      <c r="Q6743" t="str">
        <f t="shared" si="948"/>
        <v>PASS</v>
      </c>
      <c r="R6743" t="str">
        <f t="shared" si="949"/>
        <v>PASS</v>
      </c>
      <c r="S6743" t="str">
        <f t="shared" si="950"/>
        <v>PASS</v>
      </c>
      <c r="T6743">
        <f t="shared" si="951"/>
        <v>100</v>
      </c>
      <c r="U6743" t="str">
        <f t="shared" si="952"/>
        <v>Low</v>
      </c>
      <c r="V6743" t="str">
        <f t="shared" si="953"/>
        <v>Clean</v>
      </c>
    </row>
    <row r="6744" spans="1:22" x14ac:dyDescent="0.3">
      <c r="A6744" t="str">
        <f>Raw_Data!A6744</f>
        <v>26085302</v>
      </c>
      <c r="B6744">
        <f>Raw_Data!B6744</f>
        <v>45685</v>
      </c>
      <c r="C6744" t="str">
        <f>Raw_Data!C6744</f>
        <v>TRIPLE OMEGA 3-6-9 SOFTGEL</v>
      </c>
      <c r="D6744" t="str">
        <f>Raw_Data!D6744</f>
        <v>96295013938</v>
      </c>
      <c r="E6744" t="str">
        <f>Raw_Data!E6744</f>
        <v>FORD, JAMES</v>
      </c>
      <c r="F6744" t="str">
        <f>Raw_Data!F6744</f>
        <v>1033117684</v>
      </c>
      <c r="G6744" t="str">
        <f>Raw_Data!H6744</f>
        <v>2</v>
      </c>
      <c r="H6744">
        <f>IFERROR(VLOOKUP(G6744,Store_Map!$A$2:$I$100,3,FALSE),"")</f>
        <v>0</v>
      </c>
      <c r="I6744">
        <f>IFERROR(VLOOKUP(G6744,Store_Map!$A$2:$I$100,4,FALSE),"")</f>
        <v>0</v>
      </c>
      <c r="J6744">
        <f>IFERROR(VLOOKUP(G6744,Store_Map!$A$2:$I$100,5,FALSE),"")</f>
        <v>0</v>
      </c>
      <c r="K6744">
        <f>IFERROR(VLOOKUP(G6744,Store_Map!$A$2:$I$100,6,FALSE),"")</f>
        <v>0</v>
      </c>
      <c r="L6744">
        <f>IFERROR(VLOOKUP(G6744,Store_Map!$A$2:$I$100,7,FALSE),"")</f>
        <v>0</v>
      </c>
      <c r="M6744">
        <f>IFERROR(VLOOKUP(G6744,Store_Map!$A$2:$I$100,8,FALSE),"")</f>
        <v>0</v>
      </c>
      <c r="N6744">
        <f t="shared" si="945"/>
        <v>0</v>
      </c>
      <c r="O6744" t="str">
        <f t="shared" si="946"/>
        <v>PASS</v>
      </c>
      <c r="P6744" t="str">
        <f t="shared" si="947"/>
        <v>PASS</v>
      </c>
      <c r="Q6744" t="str">
        <f t="shared" si="948"/>
        <v>PASS</v>
      </c>
      <c r="R6744" t="str">
        <f t="shared" si="949"/>
        <v>PASS</v>
      </c>
      <c r="S6744" t="str">
        <f t="shared" si="950"/>
        <v>PASS</v>
      </c>
      <c r="T6744">
        <f t="shared" si="951"/>
        <v>100</v>
      </c>
      <c r="U6744" t="str">
        <f t="shared" si="952"/>
        <v>Low</v>
      </c>
      <c r="V6744" t="str">
        <f t="shared" si="953"/>
        <v>Clean</v>
      </c>
    </row>
    <row r="6745" spans="1:22" x14ac:dyDescent="0.3">
      <c r="A6745" t="str">
        <f>Raw_Data!A6745</f>
        <v>26085303</v>
      </c>
      <c r="B6745">
        <f>Raw_Data!B6745</f>
        <v>45685</v>
      </c>
      <c r="C6745" t="str">
        <f>Raw_Data!C6745</f>
        <v>ATORVASTATIN 40 MG TABLET</v>
      </c>
      <c r="D6745" t="str">
        <f>Raw_Data!D6745</f>
        <v>378395205</v>
      </c>
      <c r="E6745" t="str">
        <f>Raw_Data!E6745</f>
        <v>FORD, JAMES</v>
      </c>
      <c r="F6745" t="str">
        <f>Raw_Data!F6745</f>
        <v>1033117684</v>
      </c>
      <c r="G6745" t="str">
        <f>Raw_Data!H6745</f>
        <v>2</v>
      </c>
      <c r="H6745">
        <f>IFERROR(VLOOKUP(G6745,Store_Map!$A$2:$I$100,3,FALSE),"")</f>
        <v>0</v>
      </c>
      <c r="I6745">
        <f>IFERROR(VLOOKUP(G6745,Store_Map!$A$2:$I$100,4,FALSE),"")</f>
        <v>0</v>
      </c>
      <c r="J6745">
        <f>IFERROR(VLOOKUP(G6745,Store_Map!$A$2:$I$100,5,FALSE),"")</f>
        <v>0</v>
      </c>
      <c r="K6745">
        <f>IFERROR(VLOOKUP(G6745,Store_Map!$A$2:$I$100,6,FALSE),"")</f>
        <v>0</v>
      </c>
      <c r="L6745">
        <f>IFERROR(VLOOKUP(G6745,Store_Map!$A$2:$I$100,7,FALSE),"")</f>
        <v>0</v>
      </c>
      <c r="M6745">
        <f>IFERROR(VLOOKUP(G6745,Store_Map!$A$2:$I$100,8,FALSE),"")</f>
        <v>0</v>
      </c>
      <c r="N6745">
        <f t="shared" si="945"/>
        <v>0</v>
      </c>
      <c r="O6745" t="str">
        <f t="shared" si="946"/>
        <v>PASS</v>
      </c>
      <c r="P6745" t="str">
        <f t="shared" si="947"/>
        <v>REVIEW</v>
      </c>
      <c r="Q6745" t="str">
        <f t="shared" si="948"/>
        <v>PASS</v>
      </c>
      <c r="R6745" t="str">
        <f t="shared" si="949"/>
        <v>PASS</v>
      </c>
      <c r="S6745" t="str">
        <f t="shared" si="950"/>
        <v>REVIEW</v>
      </c>
      <c r="T6745">
        <f t="shared" si="951"/>
        <v>90</v>
      </c>
      <c r="U6745" t="str">
        <f t="shared" si="952"/>
        <v>Low</v>
      </c>
      <c r="V6745" t="str">
        <f t="shared" si="953"/>
        <v>Invalid NDC</v>
      </c>
    </row>
    <row r="6746" spans="1:22" x14ac:dyDescent="0.3">
      <c r="A6746" t="str">
        <f>Raw_Data!A6746</f>
        <v>24002228</v>
      </c>
      <c r="B6746">
        <f>Raw_Data!B6746</f>
        <v>45685</v>
      </c>
      <c r="C6746" t="str">
        <f>Raw_Data!C6746</f>
        <v>PREGABALIN 75 MG CAPSULE</v>
      </c>
      <c r="D6746" t="str">
        <f>Raw_Data!D6746</f>
        <v>69238131209</v>
      </c>
      <c r="E6746" t="str">
        <f>Raw_Data!E6746</f>
        <v>FORD, JAMES</v>
      </c>
      <c r="F6746" t="str">
        <f>Raw_Data!F6746</f>
        <v>1033117684</v>
      </c>
      <c r="G6746" t="str">
        <f>Raw_Data!H6746</f>
        <v>2</v>
      </c>
      <c r="H6746">
        <f>IFERROR(VLOOKUP(G6746,Store_Map!$A$2:$I$100,3,FALSE),"")</f>
        <v>0</v>
      </c>
      <c r="I6746">
        <f>IFERROR(VLOOKUP(G6746,Store_Map!$A$2:$I$100,4,FALSE),"")</f>
        <v>0</v>
      </c>
      <c r="J6746">
        <f>IFERROR(VLOOKUP(G6746,Store_Map!$A$2:$I$100,5,FALSE),"")</f>
        <v>0</v>
      </c>
      <c r="K6746">
        <f>IFERROR(VLOOKUP(G6746,Store_Map!$A$2:$I$100,6,FALSE),"")</f>
        <v>0</v>
      </c>
      <c r="L6746">
        <f>IFERROR(VLOOKUP(G6746,Store_Map!$A$2:$I$100,7,FALSE),"")</f>
        <v>0</v>
      </c>
      <c r="M6746">
        <f>IFERROR(VLOOKUP(G6746,Store_Map!$A$2:$I$100,8,FALSE),"")</f>
        <v>0</v>
      </c>
      <c r="N6746">
        <f t="shared" si="945"/>
        <v>0</v>
      </c>
      <c r="O6746" t="str">
        <f t="shared" si="946"/>
        <v>PASS</v>
      </c>
      <c r="P6746" t="str">
        <f t="shared" si="947"/>
        <v>PASS</v>
      </c>
      <c r="Q6746" t="str">
        <f t="shared" si="948"/>
        <v>PASS</v>
      </c>
      <c r="R6746" t="str">
        <f t="shared" si="949"/>
        <v>PASS</v>
      </c>
      <c r="S6746" t="str">
        <f t="shared" si="950"/>
        <v>PASS</v>
      </c>
      <c r="T6746">
        <f t="shared" si="951"/>
        <v>100</v>
      </c>
      <c r="U6746" t="str">
        <f t="shared" si="952"/>
        <v>Low</v>
      </c>
      <c r="V6746" t="str">
        <f t="shared" si="953"/>
        <v>Clean</v>
      </c>
    </row>
    <row r="6747" spans="1:22" x14ac:dyDescent="0.3">
      <c r="A6747" t="str">
        <f>Raw_Data!A6747</f>
        <v>26085305</v>
      </c>
      <c r="B6747">
        <f>Raw_Data!B6747</f>
        <v>45685</v>
      </c>
      <c r="C6747" t="str">
        <f>Raw_Data!C6747</f>
        <v>HYDRALAZINE 25 MG TABLET</v>
      </c>
      <c r="D6747" t="str">
        <f>Raw_Data!D6747</f>
        <v>50111032701</v>
      </c>
      <c r="E6747" t="str">
        <f>Raw_Data!E6747</f>
        <v>FORD, JAMES</v>
      </c>
      <c r="F6747" t="str">
        <f>Raw_Data!F6747</f>
        <v>1033117684</v>
      </c>
      <c r="G6747" t="str">
        <f>Raw_Data!H6747</f>
        <v>2</v>
      </c>
      <c r="H6747">
        <f>IFERROR(VLOOKUP(G6747,Store_Map!$A$2:$I$100,3,FALSE),"")</f>
        <v>0</v>
      </c>
      <c r="I6747">
        <f>IFERROR(VLOOKUP(G6747,Store_Map!$A$2:$I$100,4,FALSE),"")</f>
        <v>0</v>
      </c>
      <c r="J6747">
        <f>IFERROR(VLOOKUP(G6747,Store_Map!$A$2:$I$100,5,FALSE),"")</f>
        <v>0</v>
      </c>
      <c r="K6747">
        <f>IFERROR(VLOOKUP(G6747,Store_Map!$A$2:$I$100,6,FALSE),"")</f>
        <v>0</v>
      </c>
      <c r="L6747">
        <f>IFERROR(VLOOKUP(G6747,Store_Map!$A$2:$I$100,7,FALSE),"")</f>
        <v>0</v>
      </c>
      <c r="M6747">
        <f>IFERROR(VLOOKUP(G6747,Store_Map!$A$2:$I$100,8,FALSE),"")</f>
        <v>0</v>
      </c>
      <c r="N6747">
        <f t="shared" si="945"/>
        <v>0</v>
      </c>
      <c r="O6747" t="str">
        <f t="shared" si="946"/>
        <v>PASS</v>
      </c>
      <c r="P6747" t="str">
        <f t="shared" si="947"/>
        <v>PASS</v>
      </c>
      <c r="Q6747" t="str">
        <f t="shared" si="948"/>
        <v>PASS</v>
      </c>
      <c r="R6747" t="str">
        <f t="shared" si="949"/>
        <v>PASS</v>
      </c>
      <c r="S6747" t="str">
        <f t="shared" si="950"/>
        <v>PASS</v>
      </c>
      <c r="T6747">
        <f t="shared" si="951"/>
        <v>100</v>
      </c>
      <c r="U6747" t="str">
        <f t="shared" si="952"/>
        <v>Low</v>
      </c>
      <c r="V6747" t="str">
        <f t="shared" si="953"/>
        <v>Clean</v>
      </c>
    </row>
    <row r="6748" spans="1:22" x14ac:dyDescent="0.3">
      <c r="A6748" t="str">
        <f>Raw_Data!A6748</f>
        <v>26081721</v>
      </c>
      <c r="B6748">
        <f>Raw_Data!B6748</f>
        <v>45685</v>
      </c>
      <c r="C6748" t="str">
        <f>Raw_Data!C6748</f>
        <v>OZEMPIC 1 MG/DOSE (4 MG/3 M</v>
      </c>
      <c r="D6748" t="str">
        <f>Raw_Data!D6748</f>
        <v>169413013</v>
      </c>
      <c r="E6748" t="str">
        <f>Raw_Data!E6748</f>
        <v>PEDERSEN, JENNIFER</v>
      </c>
      <c r="F6748" t="str">
        <f>Raw_Data!F6748</f>
        <v>1073606661</v>
      </c>
      <c r="G6748" t="str">
        <f>Raw_Data!H6748</f>
        <v>2</v>
      </c>
      <c r="H6748">
        <f>IFERROR(VLOOKUP(G6748,Store_Map!$A$2:$I$100,3,FALSE),"")</f>
        <v>0</v>
      </c>
      <c r="I6748">
        <f>IFERROR(VLOOKUP(G6748,Store_Map!$A$2:$I$100,4,FALSE),"")</f>
        <v>0</v>
      </c>
      <c r="J6748">
        <f>IFERROR(VLOOKUP(G6748,Store_Map!$A$2:$I$100,5,FALSE),"")</f>
        <v>0</v>
      </c>
      <c r="K6748">
        <f>IFERROR(VLOOKUP(G6748,Store_Map!$A$2:$I$100,6,FALSE),"")</f>
        <v>0</v>
      </c>
      <c r="L6748">
        <f>IFERROR(VLOOKUP(G6748,Store_Map!$A$2:$I$100,7,FALSE),"")</f>
        <v>0</v>
      </c>
      <c r="M6748">
        <f>IFERROR(VLOOKUP(G6748,Store_Map!$A$2:$I$100,8,FALSE),"")</f>
        <v>0</v>
      </c>
      <c r="N6748">
        <f t="shared" si="945"/>
        <v>0</v>
      </c>
      <c r="O6748" t="str">
        <f t="shared" si="946"/>
        <v>PASS</v>
      </c>
      <c r="P6748" t="str">
        <f t="shared" si="947"/>
        <v>REVIEW</v>
      </c>
      <c r="Q6748" t="str">
        <f t="shared" si="948"/>
        <v>PASS</v>
      </c>
      <c r="R6748" t="str">
        <f t="shared" si="949"/>
        <v>PASS</v>
      </c>
      <c r="S6748" t="str">
        <f t="shared" si="950"/>
        <v>REVIEW</v>
      </c>
      <c r="T6748">
        <f t="shared" si="951"/>
        <v>90</v>
      </c>
      <c r="U6748" t="str">
        <f t="shared" si="952"/>
        <v>Low</v>
      </c>
      <c r="V6748" t="str">
        <f t="shared" si="953"/>
        <v>Invalid NDC</v>
      </c>
    </row>
    <row r="6749" spans="1:22" x14ac:dyDescent="0.3">
      <c r="A6749" t="str">
        <f>Raw_Data!A6749</f>
        <v>26082486</v>
      </c>
      <c r="B6749">
        <f>Raw_Data!B6749</f>
        <v>45685</v>
      </c>
      <c r="C6749" t="str">
        <f>Raw_Data!C6749</f>
        <v>CETIRIZINE HCL 10 MG TABLET</v>
      </c>
      <c r="D6749" t="str">
        <f>Raw_Data!D6749</f>
        <v>16571040210</v>
      </c>
      <c r="E6749" t="str">
        <f>Raw_Data!E6749</f>
        <v>THAKORE, MORGAN</v>
      </c>
      <c r="F6749" t="str">
        <f>Raw_Data!F6749</f>
        <v>1770875130</v>
      </c>
      <c r="G6749" t="str">
        <f>Raw_Data!H6749</f>
        <v>2</v>
      </c>
      <c r="H6749">
        <f>IFERROR(VLOOKUP(G6749,Store_Map!$A$2:$I$100,3,FALSE),"")</f>
        <v>0</v>
      </c>
      <c r="I6749">
        <f>IFERROR(VLOOKUP(G6749,Store_Map!$A$2:$I$100,4,FALSE),"")</f>
        <v>0</v>
      </c>
      <c r="J6749">
        <f>IFERROR(VLOOKUP(G6749,Store_Map!$A$2:$I$100,5,FALSE),"")</f>
        <v>0</v>
      </c>
      <c r="K6749">
        <f>IFERROR(VLOOKUP(G6749,Store_Map!$A$2:$I$100,6,FALSE),"")</f>
        <v>0</v>
      </c>
      <c r="L6749">
        <f>IFERROR(VLOOKUP(G6749,Store_Map!$A$2:$I$100,7,FALSE),"")</f>
        <v>0</v>
      </c>
      <c r="M6749">
        <f>IFERROR(VLOOKUP(G6749,Store_Map!$A$2:$I$100,8,FALSE),"")</f>
        <v>0</v>
      </c>
      <c r="N6749">
        <f t="shared" si="945"/>
        <v>0</v>
      </c>
      <c r="O6749" t="str">
        <f t="shared" si="946"/>
        <v>PASS</v>
      </c>
      <c r="P6749" t="str">
        <f t="shared" si="947"/>
        <v>PASS</v>
      </c>
      <c r="Q6749" t="str">
        <f t="shared" si="948"/>
        <v>PASS</v>
      </c>
      <c r="R6749" t="str">
        <f t="shared" si="949"/>
        <v>PASS</v>
      </c>
      <c r="S6749" t="str">
        <f t="shared" si="950"/>
        <v>PASS</v>
      </c>
      <c r="T6749">
        <f t="shared" si="951"/>
        <v>100</v>
      </c>
      <c r="U6749" t="str">
        <f t="shared" si="952"/>
        <v>Low</v>
      </c>
      <c r="V6749" t="str">
        <f t="shared" si="953"/>
        <v>Clean</v>
      </c>
    </row>
    <row r="6750" spans="1:22" x14ac:dyDescent="0.3">
      <c r="A6750" t="str">
        <f>Raw_Data!A6750</f>
        <v>26085306</v>
      </c>
      <c r="B6750">
        <f>Raw_Data!B6750</f>
        <v>45685</v>
      </c>
      <c r="C6750" t="str">
        <f>Raw_Data!C6750</f>
        <v>LOSARTAN POTASSIUM 100 MG T</v>
      </c>
      <c r="D6750" t="str">
        <f>Raw_Data!D6750</f>
        <v>65862020399</v>
      </c>
      <c r="E6750" t="str">
        <f>Raw_Data!E6750</f>
        <v>FORD, JAMES</v>
      </c>
      <c r="F6750" t="str">
        <f>Raw_Data!F6750</f>
        <v>1033117684</v>
      </c>
      <c r="G6750" t="str">
        <f>Raw_Data!H6750</f>
        <v>2</v>
      </c>
      <c r="H6750">
        <f>IFERROR(VLOOKUP(G6750,Store_Map!$A$2:$I$100,3,FALSE),"")</f>
        <v>0</v>
      </c>
      <c r="I6750">
        <f>IFERROR(VLOOKUP(G6750,Store_Map!$A$2:$I$100,4,FALSE),"")</f>
        <v>0</v>
      </c>
      <c r="J6750">
        <f>IFERROR(VLOOKUP(G6750,Store_Map!$A$2:$I$100,5,FALSE),"")</f>
        <v>0</v>
      </c>
      <c r="K6750">
        <f>IFERROR(VLOOKUP(G6750,Store_Map!$A$2:$I$100,6,FALSE),"")</f>
        <v>0</v>
      </c>
      <c r="L6750">
        <f>IFERROR(VLOOKUP(G6750,Store_Map!$A$2:$I$100,7,FALSE),"")</f>
        <v>0</v>
      </c>
      <c r="M6750">
        <f>IFERROR(VLOOKUP(G6750,Store_Map!$A$2:$I$100,8,FALSE),"")</f>
        <v>0</v>
      </c>
      <c r="N6750">
        <f t="shared" si="945"/>
        <v>0</v>
      </c>
      <c r="O6750" t="str">
        <f t="shared" si="946"/>
        <v>PASS</v>
      </c>
      <c r="P6750" t="str">
        <f t="shared" si="947"/>
        <v>PASS</v>
      </c>
      <c r="Q6750" t="str">
        <f t="shared" si="948"/>
        <v>PASS</v>
      </c>
      <c r="R6750" t="str">
        <f t="shared" si="949"/>
        <v>PASS</v>
      </c>
      <c r="S6750" t="str">
        <f t="shared" si="950"/>
        <v>PASS</v>
      </c>
      <c r="T6750">
        <f t="shared" si="951"/>
        <v>100</v>
      </c>
      <c r="U6750" t="str">
        <f t="shared" si="952"/>
        <v>Low</v>
      </c>
      <c r="V6750" t="str">
        <f t="shared" si="953"/>
        <v>Clean</v>
      </c>
    </row>
    <row r="6751" spans="1:22" x14ac:dyDescent="0.3">
      <c r="A6751" t="str">
        <f>Raw_Data!A6751</f>
        <v>26085307</v>
      </c>
      <c r="B6751">
        <f>Raw_Data!B6751</f>
        <v>45685</v>
      </c>
      <c r="C6751" t="str">
        <f>Raw_Data!C6751</f>
        <v>SEMGLEE (YFGN) 100 UNIT/ML</v>
      </c>
      <c r="D6751" t="str">
        <f>Raw_Data!D6751</f>
        <v>83257001233</v>
      </c>
      <c r="E6751" t="str">
        <f>Raw_Data!E6751</f>
        <v>FORD, JAMES</v>
      </c>
      <c r="F6751" t="str">
        <f>Raw_Data!F6751</f>
        <v>1033117684</v>
      </c>
      <c r="G6751" t="str">
        <f>Raw_Data!H6751</f>
        <v>2</v>
      </c>
      <c r="H6751">
        <f>IFERROR(VLOOKUP(G6751,Store_Map!$A$2:$I$100,3,FALSE),"")</f>
        <v>0</v>
      </c>
      <c r="I6751">
        <f>IFERROR(VLOOKUP(G6751,Store_Map!$A$2:$I$100,4,FALSE),"")</f>
        <v>0</v>
      </c>
      <c r="J6751">
        <f>IFERROR(VLOOKUP(G6751,Store_Map!$A$2:$I$100,5,FALSE),"")</f>
        <v>0</v>
      </c>
      <c r="K6751">
        <f>IFERROR(VLOOKUP(G6751,Store_Map!$A$2:$I$100,6,FALSE),"")</f>
        <v>0</v>
      </c>
      <c r="L6751">
        <f>IFERROR(VLOOKUP(G6751,Store_Map!$A$2:$I$100,7,FALSE),"")</f>
        <v>0</v>
      </c>
      <c r="M6751">
        <f>IFERROR(VLOOKUP(G6751,Store_Map!$A$2:$I$100,8,FALSE),"")</f>
        <v>0</v>
      </c>
      <c r="N6751">
        <f t="shared" si="945"/>
        <v>0</v>
      </c>
      <c r="O6751" t="str">
        <f t="shared" si="946"/>
        <v>PASS</v>
      </c>
      <c r="P6751" t="str">
        <f t="shared" si="947"/>
        <v>PASS</v>
      </c>
      <c r="Q6751" t="str">
        <f t="shared" si="948"/>
        <v>PASS</v>
      </c>
      <c r="R6751" t="str">
        <f t="shared" si="949"/>
        <v>PASS</v>
      </c>
      <c r="S6751" t="str">
        <f t="shared" si="950"/>
        <v>PASS</v>
      </c>
      <c r="T6751">
        <f t="shared" si="951"/>
        <v>100</v>
      </c>
      <c r="U6751" t="str">
        <f t="shared" si="952"/>
        <v>Low</v>
      </c>
      <c r="V6751" t="str">
        <f t="shared" si="953"/>
        <v>Clean</v>
      </c>
    </row>
    <row r="6752" spans="1:22" x14ac:dyDescent="0.3">
      <c r="A6752" t="str">
        <f>Raw_Data!A6752</f>
        <v>26085308</v>
      </c>
      <c r="B6752">
        <f>Raw_Data!B6752</f>
        <v>45685</v>
      </c>
      <c r="C6752" t="str">
        <f>Raw_Data!C6752</f>
        <v>LOSARTAN POTASSIUM 25 MG TA</v>
      </c>
      <c r="D6752" t="str">
        <f>Raw_Data!D6752</f>
        <v>65862020199</v>
      </c>
      <c r="E6752" t="str">
        <f>Raw_Data!E6752</f>
        <v>FORD, JAMES</v>
      </c>
      <c r="F6752" t="str">
        <f>Raw_Data!F6752</f>
        <v>1033117684</v>
      </c>
      <c r="G6752" t="str">
        <f>Raw_Data!H6752</f>
        <v>2</v>
      </c>
      <c r="H6752">
        <f>IFERROR(VLOOKUP(G6752,Store_Map!$A$2:$I$100,3,FALSE),"")</f>
        <v>0</v>
      </c>
      <c r="I6752">
        <f>IFERROR(VLOOKUP(G6752,Store_Map!$A$2:$I$100,4,FALSE),"")</f>
        <v>0</v>
      </c>
      <c r="J6752">
        <f>IFERROR(VLOOKUP(G6752,Store_Map!$A$2:$I$100,5,FALSE),"")</f>
        <v>0</v>
      </c>
      <c r="K6752">
        <f>IFERROR(VLOOKUP(G6752,Store_Map!$A$2:$I$100,6,FALSE),"")</f>
        <v>0</v>
      </c>
      <c r="L6752">
        <f>IFERROR(VLOOKUP(G6752,Store_Map!$A$2:$I$100,7,FALSE),"")</f>
        <v>0</v>
      </c>
      <c r="M6752">
        <f>IFERROR(VLOOKUP(G6752,Store_Map!$A$2:$I$100,8,FALSE),"")</f>
        <v>0</v>
      </c>
      <c r="N6752">
        <f t="shared" si="945"/>
        <v>0</v>
      </c>
      <c r="O6752" t="str">
        <f t="shared" si="946"/>
        <v>PASS</v>
      </c>
      <c r="P6752" t="str">
        <f t="shared" si="947"/>
        <v>PASS</v>
      </c>
      <c r="Q6752" t="str">
        <f t="shared" si="948"/>
        <v>PASS</v>
      </c>
      <c r="R6752" t="str">
        <f t="shared" si="949"/>
        <v>PASS</v>
      </c>
      <c r="S6752" t="str">
        <f t="shared" si="950"/>
        <v>PASS</v>
      </c>
      <c r="T6752">
        <f t="shared" si="951"/>
        <v>100</v>
      </c>
      <c r="U6752" t="str">
        <f t="shared" si="952"/>
        <v>Low</v>
      </c>
      <c r="V6752" t="str">
        <f t="shared" si="953"/>
        <v>Clean</v>
      </c>
    </row>
    <row r="6753" spans="1:22" x14ac:dyDescent="0.3">
      <c r="A6753" t="str">
        <f>Raw_Data!A6753</f>
        <v>26085309</v>
      </c>
      <c r="B6753">
        <f>Raw_Data!B6753</f>
        <v>45685</v>
      </c>
      <c r="C6753" t="str">
        <f>Raw_Data!C6753</f>
        <v>DOXYCYCLINE HYCLATE 100 MG</v>
      </c>
      <c r="D6753" t="str">
        <f>Raw_Data!D6753</f>
        <v>53489011902</v>
      </c>
      <c r="E6753" t="str">
        <f>Raw_Data!E6753</f>
        <v>MUNOZ, FRANCISCO</v>
      </c>
      <c r="F6753" t="str">
        <f>Raw_Data!F6753</f>
        <v>1194015032</v>
      </c>
      <c r="G6753" t="str">
        <f>Raw_Data!H6753</f>
        <v>2</v>
      </c>
      <c r="H6753">
        <f>IFERROR(VLOOKUP(G6753,Store_Map!$A$2:$I$100,3,FALSE),"")</f>
        <v>0</v>
      </c>
      <c r="I6753">
        <f>IFERROR(VLOOKUP(G6753,Store_Map!$A$2:$I$100,4,FALSE),"")</f>
        <v>0</v>
      </c>
      <c r="J6753">
        <f>IFERROR(VLOOKUP(G6753,Store_Map!$A$2:$I$100,5,FALSE),"")</f>
        <v>0</v>
      </c>
      <c r="K6753">
        <f>IFERROR(VLOOKUP(G6753,Store_Map!$A$2:$I$100,6,FALSE),"")</f>
        <v>0</v>
      </c>
      <c r="L6753">
        <f>IFERROR(VLOOKUP(G6753,Store_Map!$A$2:$I$100,7,FALSE),"")</f>
        <v>0</v>
      </c>
      <c r="M6753">
        <f>IFERROR(VLOOKUP(G6753,Store_Map!$A$2:$I$100,8,FALSE),"")</f>
        <v>0</v>
      </c>
      <c r="N6753">
        <f t="shared" si="945"/>
        <v>0</v>
      </c>
      <c r="O6753" t="str">
        <f t="shared" si="946"/>
        <v>PASS</v>
      </c>
      <c r="P6753" t="str">
        <f t="shared" si="947"/>
        <v>PASS</v>
      </c>
      <c r="Q6753" t="str">
        <f t="shared" si="948"/>
        <v>PASS</v>
      </c>
      <c r="R6753" t="str">
        <f t="shared" si="949"/>
        <v>PASS</v>
      </c>
      <c r="S6753" t="str">
        <f t="shared" si="950"/>
        <v>PASS</v>
      </c>
      <c r="T6753">
        <f t="shared" si="951"/>
        <v>100</v>
      </c>
      <c r="U6753" t="str">
        <f t="shared" si="952"/>
        <v>Low</v>
      </c>
      <c r="V6753" t="str">
        <f t="shared" si="953"/>
        <v>Clean</v>
      </c>
    </row>
    <row r="6754" spans="1:22" x14ac:dyDescent="0.3">
      <c r="A6754" t="str">
        <f>Raw_Data!A6754</f>
        <v>26085310</v>
      </c>
      <c r="B6754">
        <f>Raw_Data!B6754</f>
        <v>45685</v>
      </c>
      <c r="C6754" t="str">
        <f>Raw_Data!C6754</f>
        <v>PROGESTERONE 200 MG CAPSULE</v>
      </c>
      <c r="D6754" t="str">
        <f>Raw_Data!D6754</f>
        <v>70700016301</v>
      </c>
      <c r="E6754" t="str">
        <f>Raw_Data!E6754</f>
        <v>FORD, JAMES</v>
      </c>
      <c r="F6754" t="str">
        <f>Raw_Data!F6754</f>
        <v>1033117684</v>
      </c>
      <c r="G6754" t="str">
        <f>Raw_Data!H6754</f>
        <v>2</v>
      </c>
      <c r="H6754">
        <f>IFERROR(VLOOKUP(G6754,Store_Map!$A$2:$I$100,3,FALSE),"")</f>
        <v>0</v>
      </c>
      <c r="I6754">
        <f>IFERROR(VLOOKUP(G6754,Store_Map!$A$2:$I$100,4,FALSE),"")</f>
        <v>0</v>
      </c>
      <c r="J6754">
        <f>IFERROR(VLOOKUP(G6754,Store_Map!$A$2:$I$100,5,FALSE),"")</f>
        <v>0</v>
      </c>
      <c r="K6754">
        <f>IFERROR(VLOOKUP(G6754,Store_Map!$A$2:$I$100,6,FALSE),"")</f>
        <v>0</v>
      </c>
      <c r="L6754">
        <f>IFERROR(VLOOKUP(G6754,Store_Map!$A$2:$I$100,7,FALSE),"")</f>
        <v>0</v>
      </c>
      <c r="M6754">
        <f>IFERROR(VLOOKUP(G6754,Store_Map!$A$2:$I$100,8,FALSE),"")</f>
        <v>0</v>
      </c>
      <c r="N6754">
        <f t="shared" si="945"/>
        <v>0</v>
      </c>
      <c r="O6754" t="str">
        <f t="shared" si="946"/>
        <v>PASS</v>
      </c>
      <c r="P6754" t="str">
        <f t="shared" si="947"/>
        <v>PASS</v>
      </c>
      <c r="Q6754" t="str">
        <f t="shared" si="948"/>
        <v>PASS</v>
      </c>
      <c r="R6754" t="str">
        <f t="shared" si="949"/>
        <v>PASS</v>
      </c>
      <c r="S6754" t="str">
        <f t="shared" si="950"/>
        <v>PASS</v>
      </c>
      <c r="T6754">
        <f t="shared" si="951"/>
        <v>100</v>
      </c>
      <c r="U6754" t="str">
        <f t="shared" si="952"/>
        <v>Low</v>
      </c>
      <c r="V6754" t="str">
        <f t="shared" si="953"/>
        <v>Clean</v>
      </c>
    </row>
    <row r="6755" spans="1:22" x14ac:dyDescent="0.3">
      <c r="A6755" t="str">
        <f>Raw_Data!A6755</f>
        <v>26085311</v>
      </c>
      <c r="B6755">
        <f>Raw_Data!B6755</f>
        <v>45685</v>
      </c>
      <c r="C6755" t="str">
        <f>Raw_Data!C6755</f>
        <v>ENTRESTO 24 MG-26 MG TABLET</v>
      </c>
      <c r="D6755" t="str">
        <f>Raw_Data!D6755</f>
        <v>78065920</v>
      </c>
      <c r="E6755" t="str">
        <f>Raw_Data!E6755</f>
        <v>FORD, JAMES</v>
      </c>
      <c r="F6755" t="str">
        <f>Raw_Data!F6755</f>
        <v>1033117684</v>
      </c>
      <c r="G6755" t="str">
        <f>Raw_Data!H6755</f>
        <v>2</v>
      </c>
      <c r="H6755">
        <f>IFERROR(VLOOKUP(G6755,Store_Map!$A$2:$I$100,3,FALSE),"")</f>
        <v>0</v>
      </c>
      <c r="I6755">
        <f>IFERROR(VLOOKUP(G6755,Store_Map!$A$2:$I$100,4,FALSE),"")</f>
        <v>0</v>
      </c>
      <c r="J6755">
        <f>IFERROR(VLOOKUP(G6755,Store_Map!$A$2:$I$100,5,FALSE),"")</f>
        <v>0</v>
      </c>
      <c r="K6755">
        <f>IFERROR(VLOOKUP(G6755,Store_Map!$A$2:$I$100,6,FALSE),"")</f>
        <v>0</v>
      </c>
      <c r="L6755">
        <f>IFERROR(VLOOKUP(G6755,Store_Map!$A$2:$I$100,7,FALSE),"")</f>
        <v>0</v>
      </c>
      <c r="M6755">
        <f>IFERROR(VLOOKUP(G6755,Store_Map!$A$2:$I$100,8,FALSE),"")</f>
        <v>0</v>
      </c>
      <c r="N6755">
        <f t="shared" si="945"/>
        <v>0</v>
      </c>
      <c r="O6755" t="str">
        <f t="shared" si="946"/>
        <v>PASS</v>
      </c>
      <c r="P6755" t="str">
        <f t="shared" si="947"/>
        <v>REVIEW</v>
      </c>
      <c r="Q6755" t="str">
        <f t="shared" si="948"/>
        <v>PASS</v>
      </c>
      <c r="R6755" t="str">
        <f t="shared" si="949"/>
        <v>PASS</v>
      </c>
      <c r="S6755" t="str">
        <f t="shared" si="950"/>
        <v>REVIEW</v>
      </c>
      <c r="T6755">
        <f t="shared" si="951"/>
        <v>90</v>
      </c>
      <c r="U6755" t="str">
        <f t="shared" si="952"/>
        <v>Low</v>
      </c>
      <c r="V6755" t="str">
        <f t="shared" si="953"/>
        <v>Invalid NDC</v>
      </c>
    </row>
    <row r="6756" spans="1:22" x14ac:dyDescent="0.3">
      <c r="A6756" t="str">
        <f>Raw_Data!A6756</f>
        <v>26085312</v>
      </c>
      <c r="B6756">
        <f>Raw_Data!B6756</f>
        <v>45685</v>
      </c>
      <c r="C6756" t="str">
        <f>Raw_Data!C6756</f>
        <v>METHOCARBAMOL 500 MG TABLET</v>
      </c>
      <c r="D6756" t="str">
        <f>Raw_Data!D6756</f>
        <v>76385012301</v>
      </c>
      <c r="E6756" t="str">
        <f>Raw_Data!E6756</f>
        <v>PALAZZO, ANTHONY</v>
      </c>
      <c r="F6756" t="str">
        <f>Raw_Data!F6756</f>
        <v>1285648600</v>
      </c>
      <c r="G6756" t="str">
        <f>Raw_Data!H6756</f>
        <v>2</v>
      </c>
      <c r="H6756">
        <f>IFERROR(VLOOKUP(G6756,Store_Map!$A$2:$I$100,3,FALSE),"")</f>
        <v>0</v>
      </c>
      <c r="I6756">
        <f>IFERROR(VLOOKUP(G6756,Store_Map!$A$2:$I$100,4,FALSE),"")</f>
        <v>0</v>
      </c>
      <c r="J6756">
        <f>IFERROR(VLOOKUP(G6756,Store_Map!$A$2:$I$100,5,FALSE),"")</f>
        <v>0</v>
      </c>
      <c r="K6756">
        <f>IFERROR(VLOOKUP(G6756,Store_Map!$A$2:$I$100,6,FALSE),"")</f>
        <v>0</v>
      </c>
      <c r="L6756">
        <f>IFERROR(VLOOKUP(G6756,Store_Map!$A$2:$I$100,7,FALSE),"")</f>
        <v>0</v>
      </c>
      <c r="M6756">
        <f>IFERROR(VLOOKUP(G6756,Store_Map!$A$2:$I$100,8,FALSE),"")</f>
        <v>0</v>
      </c>
      <c r="N6756">
        <f t="shared" si="945"/>
        <v>0</v>
      </c>
      <c r="O6756" t="str">
        <f t="shared" si="946"/>
        <v>PASS</v>
      </c>
      <c r="P6756" t="str">
        <f t="shared" si="947"/>
        <v>PASS</v>
      </c>
      <c r="Q6756" t="str">
        <f t="shared" si="948"/>
        <v>PASS</v>
      </c>
      <c r="R6756" t="str">
        <f t="shared" si="949"/>
        <v>PASS</v>
      </c>
      <c r="S6756" t="str">
        <f t="shared" si="950"/>
        <v>PASS</v>
      </c>
      <c r="T6756">
        <f t="shared" si="951"/>
        <v>100</v>
      </c>
      <c r="U6756" t="str">
        <f t="shared" si="952"/>
        <v>Low</v>
      </c>
      <c r="V6756" t="str">
        <f t="shared" si="953"/>
        <v>Clean</v>
      </c>
    </row>
    <row r="6757" spans="1:22" x14ac:dyDescent="0.3">
      <c r="A6757" t="str">
        <f>Raw_Data!A6757</f>
        <v>26085314</v>
      </c>
      <c r="B6757">
        <f>Raw_Data!B6757</f>
        <v>45685</v>
      </c>
      <c r="C6757" t="str">
        <f>Raw_Data!C6757</f>
        <v>GABAPENTIN 300 MG CAPSULE</v>
      </c>
      <c r="D6757" t="str">
        <f>Raw_Data!D6757</f>
        <v>50228018010</v>
      </c>
      <c r="E6757" t="str">
        <f>Raw_Data!E6757</f>
        <v>BYNE, EDMUND</v>
      </c>
      <c r="F6757" t="str">
        <f>Raw_Data!F6757</f>
        <v>1033186648</v>
      </c>
      <c r="G6757" t="str">
        <f>Raw_Data!H6757</f>
        <v>2</v>
      </c>
      <c r="H6757">
        <f>IFERROR(VLOOKUP(G6757,Store_Map!$A$2:$I$100,3,FALSE),"")</f>
        <v>0</v>
      </c>
      <c r="I6757">
        <f>IFERROR(VLOOKUP(G6757,Store_Map!$A$2:$I$100,4,FALSE),"")</f>
        <v>0</v>
      </c>
      <c r="J6757">
        <f>IFERROR(VLOOKUP(G6757,Store_Map!$A$2:$I$100,5,FALSE),"")</f>
        <v>0</v>
      </c>
      <c r="K6757">
        <f>IFERROR(VLOOKUP(G6757,Store_Map!$A$2:$I$100,6,FALSE),"")</f>
        <v>0</v>
      </c>
      <c r="L6757">
        <f>IFERROR(VLOOKUP(G6757,Store_Map!$A$2:$I$100,7,FALSE),"")</f>
        <v>0</v>
      </c>
      <c r="M6757">
        <f>IFERROR(VLOOKUP(G6757,Store_Map!$A$2:$I$100,8,FALSE),"")</f>
        <v>0</v>
      </c>
      <c r="N6757">
        <f t="shared" si="945"/>
        <v>0</v>
      </c>
      <c r="O6757" t="str">
        <f t="shared" si="946"/>
        <v>PASS</v>
      </c>
      <c r="P6757" t="str">
        <f t="shared" si="947"/>
        <v>PASS</v>
      </c>
      <c r="Q6757" t="str">
        <f t="shared" si="948"/>
        <v>PASS</v>
      </c>
      <c r="R6757" t="str">
        <f t="shared" si="949"/>
        <v>PASS</v>
      </c>
      <c r="S6757" t="str">
        <f t="shared" si="950"/>
        <v>PASS</v>
      </c>
      <c r="T6757">
        <f t="shared" si="951"/>
        <v>100</v>
      </c>
      <c r="U6757" t="str">
        <f t="shared" si="952"/>
        <v>Low</v>
      </c>
      <c r="V6757" t="str">
        <f t="shared" si="953"/>
        <v>Clean</v>
      </c>
    </row>
    <row r="6758" spans="1:22" x14ac:dyDescent="0.3">
      <c r="A6758" t="str">
        <f>Raw_Data!A6758</f>
        <v>26077381</v>
      </c>
      <c r="B6758">
        <f>Raw_Data!B6758</f>
        <v>45685</v>
      </c>
      <c r="C6758" t="str">
        <f>Raw_Data!C6758</f>
        <v>BD UF MICRO PEN NEEDLE 6MMX</v>
      </c>
      <c r="D6758" t="str">
        <f>Raw_Data!D6758</f>
        <v>8290320749</v>
      </c>
      <c r="E6758" t="str">
        <f>Raw_Data!E6758</f>
        <v>FORD, JAMES</v>
      </c>
      <c r="F6758" t="str">
        <f>Raw_Data!F6758</f>
        <v>1033117684</v>
      </c>
      <c r="G6758" t="str">
        <f>Raw_Data!H6758</f>
        <v>2</v>
      </c>
      <c r="H6758">
        <f>IFERROR(VLOOKUP(G6758,Store_Map!$A$2:$I$100,3,FALSE),"")</f>
        <v>0</v>
      </c>
      <c r="I6758">
        <f>IFERROR(VLOOKUP(G6758,Store_Map!$A$2:$I$100,4,FALSE),"")</f>
        <v>0</v>
      </c>
      <c r="J6758">
        <f>IFERROR(VLOOKUP(G6758,Store_Map!$A$2:$I$100,5,FALSE),"")</f>
        <v>0</v>
      </c>
      <c r="K6758">
        <f>IFERROR(VLOOKUP(G6758,Store_Map!$A$2:$I$100,6,FALSE),"")</f>
        <v>0</v>
      </c>
      <c r="L6758">
        <f>IFERROR(VLOOKUP(G6758,Store_Map!$A$2:$I$100,7,FALSE),"")</f>
        <v>0</v>
      </c>
      <c r="M6758">
        <f>IFERROR(VLOOKUP(G6758,Store_Map!$A$2:$I$100,8,FALSE),"")</f>
        <v>0</v>
      </c>
      <c r="N6758">
        <f t="shared" si="945"/>
        <v>0</v>
      </c>
      <c r="O6758" t="str">
        <f t="shared" si="946"/>
        <v>PASS</v>
      </c>
      <c r="P6758" t="str">
        <f t="shared" si="947"/>
        <v>PASS</v>
      </c>
      <c r="Q6758" t="str">
        <f t="shared" si="948"/>
        <v>PASS</v>
      </c>
      <c r="R6758" t="str">
        <f t="shared" si="949"/>
        <v>PASS</v>
      </c>
      <c r="S6758" t="str">
        <f t="shared" si="950"/>
        <v>PASS</v>
      </c>
      <c r="T6758">
        <f t="shared" si="951"/>
        <v>100</v>
      </c>
      <c r="U6758" t="str">
        <f t="shared" si="952"/>
        <v>Low</v>
      </c>
      <c r="V6758" t="str">
        <f t="shared" si="953"/>
        <v>Clean</v>
      </c>
    </row>
    <row r="6759" spans="1:22" x14ac:dyDescent="0.3">
      <c r="A6759" t="str">
        <f>Raw_Data!A6759</f>
        <v>26072649</v>
      </c>
      <c r="B6759">
        <f>Raw_Data!B6759</f>
        <v>45685</v>
      </c>
      <c r="C6759" t="str">
        <f>Raw_Data!C6759</f>
        <v>TRIAMTERENE-HCTZ 37.5-25 MG</v>
      </c>
      <c r="D6759" t="str">
        <f>Raw_Data!D6759</f>
        <v>527163201</v>
      </c>
      <c r="E6759" t="str">
        <f>Raw_Data!E6759</f>
        <v>BYNE, EDMUND</v>
      </c>
      <c r="F6759" t="str">
        <f>Raw_Data!F6759</f>
        <v>1033186648</v>
      </c>
      <c r="G6759" t="str">
        <f>Raw_Data!H6759</f>
        <v>2</v>
      </c>
      <c r="H6759">
        <f>IFERROR(VLOOKUP(G6759,Store_Map!$A$2:$I$100,3,FALSE),"")</f>
        <v>0</v>
      </c>
      <c r="I6759">
        <f>IFERROR(VLOOKUP(G6759,Store_Map!$A$2:$I$100,4,FALSE),"")</f>
        <v>0</v>
      </c>
      <c r="J6759">
        <f>IFERROR(VLOOKUP(G6759,Store_Map!$A$2:$I$100,5,FALSE),"")</f>
        <v>0</v>
      </c>
      <c r="K6759">
        <f>IFERROR(VLOOKUP(G6759,Store_Map!$A$2:$I$100,6,FALSE),"")</f>
        <v>0</v>
      </c>
      <c r="L6759">
        <f>IFERROR(VLOOKUP(G6759,Store_Map!$A$2:$I$100,7,FALSE),"")</f>
        <v>0</v>
      </c>
      <c r="M6759">
        <f>IFERROR(VLOOKUP(G6759,Store_Map!$A$2:$I$100,8,FALSE),"")</f>
        <v>0</v>
      </c>
      <c r="N6759">
        <f t="shared" si="945"/>
        <v>0</v>
      </c>
      <c r="O6759" t="str">
        <f t="shared" si="946"/>
        <v>PASS</v>
      </c>
      <c r="P6759" t="str">
        <f t="shared" si="947"/>
        <v>REVIEW</v>
      </c>
      <c r="Q6759" t="str">
        <f t="shared" si="948"/>
        <v>PASS</v>
      </c>
      <c r="R6759" t="str">
        <f t="shared" si="949"/>
        <v>PASS</v>
      </c>
      <c r="S6759" t="str">
        <f t="shared" si="950"/>
        <v>REVIEW</v>
      </c>
      <c r="T6759">
        <f t="shared" si="951"/>
        <v>90</v>
      </c>
      <c r="U6759" t="str">
        <f t="shared" si="952"/>
        <v>Low</v>
      </c>
      <c r="V6759" t="str">
        <f t="shared" si="953"/>
        <v>Invalid NDC</v>
      </c>
    </row>
    <row r="6760" spans="1:22" x14ac:dyDescent="0.3">
      <c r="A6760" t="str">
        <f>Raw_Data!A6760</f>
        <v>26080519</v>
      </c>
      <c r="B6760">
        <f>Raw_Data!B6760</f>
        <v>45685</v>
      </c>
      <c r="C6760" t="str">
        <f>Raw_Data!C6760</f>
        <v>AMLODIPINE BESYLATE 10 MG T</v>
      </c>
      <c r="D6760" t="str">
        <f>Raw_Data!D6760</f>
        <v>69097012815</v>
      </c>
      <c r="E6760" t="str">
        <f>Raw_Data!E6760</f>
        <v>BYNE, EDMUND</v>
      </c>
      <c r="F6760" t="str">
        <f>Raw_Data!F6760</f>
        <v>1033186648</v>
      </c>
      <c r="G6760" t="str">
        <f>Raw_Data!H6760</f>
        <v>2</v>
      </c>
      <c r="H6760">
        <f>IFERROR(VLOOKUP(G6760,Store_Map!$A$2:$I$100,3,FALSE),"")</f>
        <v>0</v>
      </c>
      <c r="I6760">
        <f>IFERROR(VLOOKUP(G6760,Store_Map!$A$2:$I$100,4,FALSE),"")</f>
        <v>0</v>
      </c>
      <c r="J6760">
        <f>IFERROR(VLOOKUP(G6760,Store_Map!$A$2:$I$100,5,FALSE),"")</f>
        <v>0</v>
      </c>
      <c r="K6760">
        <f>IFERROR(VLOOKUP(G6760,Store_Map!$A$2:$I$100,6,FALSE),"")</f>
        <v>0</v>
      </c>
      <c r="L6760">
        <f>IFERROR(VLOOKUP(G6760,Store_Map!$A$2:$I$100,7,FALSE),"")</f>
        <v>0</v>
      </c>
      <c r="M6760">
        <f>IFERROR(VLOOKUP(G6760,Store_Map!$A$2:$I$100,8,FALSE),"")</f>
        <v>0</v>
      </c>
      <c r="N6760">
        <f t="shared" si="945"/>
        <v>0</v>
      </c>
      <c r="O6760" t="str">
        <f t="shared" si="946"/>
        <v>PASS</v>
      </c>
      <c r="P6760" t="str">
        <f t="shared" si="947"/>
        <v>PASS</v>
      </c>
      <c r="Q6760" t="str">
        <f t="shared" si="948"/>
        <v>PASS</v>
      </c>
      <c r="R6760" t="str">
        <f t="shared" si="949"/>
        <v>PASS</v>
      </c>
      <c r="S6760" t="str">
        <f t="shared" si="950"/>
        <v>PASS</v>
      </c>
      <c r="T6760">
        <f t="shared" si="951"/>
        <v>100</v>
      </c>
      <c r="U6760" t="str">
        <f t="shared" si="952"/>
        <v>Low</v>
      </c>
      <c r="V6760" t="str">
        <f t="shared" si="953"/>
        <v>Clean</v>
      </c>
    </row>
    <row r="6761" spans="1:22" x14ac:dyDescent="0.3">
      <c r="A6761" t="str">
        <f>Raw_Data!A6761</f>
        <v>26085316</v>
      </c>
      <c r="B6761">
        <f>Raw_Data!B6761</f>
        <v>45685</v>
      </c>
      <c r="C6761" t="str">
        <f>Raw_Data!C6761</f>
        <v>HYDROCHLOROTHIAZIDE 12.5 MG</v>
      </c>
      <c r="D6761" t="str">
        <f>Raw_Data!D6761</f>
        <v>69315015510</v>
      </c>
      <c r="E6761" t="str">
        <f>Raw_Data!E6761</f>
        <v>FORD, JAMES</v>
      </c>
      <c r="F6761" t="str">
        <f>Raw_Data!F6761</f>
        <v>1033117684</v>
      </c>
      <c r="G6761" t="str">
        <f>Raw_Data!H6761</f>
        <v>2</v>
      </c>
      <c r="H6761">
        <f>IFERROR(VLOOKUP(G6761,Store_Map!$A$2:$I$100,3,FALSE),"")</f>
        <v>0</v>
      </c>
      <c r="I6761">
        <f>IFERROR(VLOOKUP(G6761,Store_Map!$A$2:$I$100,4,FALSE),"")</f>
        <v>0</v>
      </c>
      <c r="J6761">
        <f>IFERROR(VLOOKUP(G6761,Store_Map!$A$2:$I$100,5,FALSE),"")</f>
        <v>0</v>
      </c>
      <c r="K6761">
        <f>IFERROR(VLOOKUP(G6761,Store_Map!$A$2:$I$100,6,FALSE),"")</f>
        <v>0</v>
      </c>
      <c r="L6761">
        <f>IFERROR(VLOOKUP(G6761,Store_Map!$A$2:$I$100,7,FALSE),"")</f>
        <v>0</v>
      </c>
      <c r="M6761">
        <f>IFERROR(VLOOKUP(G6761,Store_Map!$A$2:$I$100,8,FALSE),"")</f>
        <v>0</v>
      </c>
      <c r="N6761">
        <f t="shared" si="945"/>
        <v>0</v>
      </c>
      <c r="O6761" t="str">
        <f t="shared" si="946"/>
        <v>PASS</v>
      </c>
      <c r="P6761" t="str">
        <f t="shared" si="947"/>
        <v>PASS</v>
      </c>
      <c r="Q6761" t="str">
        <f t="shared" si="948"/>
        <v>PASS</v>
      </c>
      <c r="R6761" t="str">
        <f t="shared" si="949"/>
        <v>PASS</v>
      </c>
      <c r="S6761" t="str">
        <f t="shared" si="950"/>
        <v>PASS</v>
      </c>
      <c r="T6761">
        <f t="shared" si="951"/>
        <v>100</v>
      </c>
      <c r="U6761" t="str">
        <f t="shared" si="952"/>
        <v>Low</v>
      </c>
      <c r="V6761" t="str">
        <f t="shared" si="953"/>
        <v>Clean</v>
      </c>
    </row>
    <row r="6762" spans="1:22" x14ac:dyDescent="0.3">
      <c r="A6762" t="str">
        <f>Raw_Data!A6762</f>
        <v>26085317</v>
      </c>
      <c r="B6762">
        <f>Raw_Data!B6762</f>
        <v>45685</v>
      </c>
      <c r="C6762" t="str">
        <f>Raw_Data!C6762</f>
        <v>*LOSARTAN POTASSIUM 25 MG T</v>
      </c>
      <c r="D6762" t="str">
        <f>Raw_Data!D6762</f>
        <v>65862020190</v>
      </c>
      <c r="E6762" t="str">
        <f>Raw_Data!E6762</f>
        <v>COOPER, ERIN</v>
      </c>
      <c r="F6762" t="str">
        <f>Raw_Data!F6762</f>
        <v>1427483155</v>
      </c>
      <c r="G6762" t="str">
        <f>Raw_Data!H6762</f>
        <v>2</v>
      </c>
      <c r="H6762">
        <f>IFERROR(VLOOKUP(G6762,Store_Map!$A$2:$I$100,3,FALSE),"")</f>
        <v>0</v>
      </c>
      <c r="I6762">
        <f>IFERROR(VLOOKUP(G6762,Store_Map!$A$2:$I$100,4,FALSE),"")</f>
        <v>0</v>
      </c>
      <c r="J6762">
        <f>IFERROR(VLOOKUP(G6762,Store_Map!$A$2:$I$100,5,FALSE),"")</f>
        <v>0</v>
      </c>
      <c r="K6762">
        <f>IFERROR(VLOOKUP(G6762,Store_Map!$A$2:$I$100,6,FALSE),"")</f>
        <v>0</v>
      </c>
      <c r="L6762">
        <f>IFERROR(VLOOKUP(G6762,Store_Map!$A$2:$I$100,7,FALSE),"")</f>
        <v>0</v>
      </c>
      <c r="M6762">
        <f>IFERROR(VLOOKUP(G6762,Store_Map!$A$2:$I$100,8,FALSE),"")</f>
        <v>0</v>
      </c>
      <c r="N6762">
        <f t="shared" si="945"/>
        <v>0</v>
      </c>
      <c r="O6762" t="str">
        <f t="shared" si="946"/>
        <v>PASS</v>
      </c>
      <c r="P6762" t="str">
        <f t="shared" si="947"/>
        <v>PASS</v>
      </c>
      <c r="Q6762" t="str">
        <f t="shared" si="948"/>
        <v>PASS</v>
      </c>
      <c r="R6762" t="str">
        <f t="shared" si="949"/>
        <v>PASS</v>
      </c>
      <c r="S6762" t="str">
        <f t="shared" si="950"/>
        <v>PASS</v>
      </c>
      <c r="T6762">
        <f t="shared" si="951"/>
        <v>100</v>
      </c>
      <c r="U6762" t="str">
        <f t="shared" si="952"/>
        <v>Low</v>
      </c>
      <c r="V6762" t="str">
        <f t="shared" si="953"/>
        <v>Clean</v>
      </c>
    </row>
    <row r="6763" spans="1:22" x14ac:dyDescent="0.3">
      <c r="A6763" t="str">
        <f>Raw_Data!A6763</f>
        <v>26085318</v>
      </c>
      <c r="B6763">
        <f>Raw_Data!B6763</f>
        <v>45685</v>
      </c>
      <c r="C6763" t="str">
        <f>Raw_Data!C6763</f>
        <v>*HYDROCHLOROTHIAZIDE 25 MG</v>
      </c>
      <c r="D6763" t="str">
        <f>Raw_Data!D6763</f>
        <v>23155000801</v>
      </c>
      <c r="E6763" t="str">
        <f>Raw_Data!E6763</f>
        <v>COOPER, ERIN</v>
      </c>
      <c r="F6763" t="str">
        <f>Raw_Data!F6763</f>
        <v>1427483155</v>
      </c>
      <c r="G6763" t="str">
        <f>Raw_Data!H6763</f>
        <v>2</v>
      </c>
      <c r="H6763">
        <f>IFERROR(VLOOKUP(G6763,Store_Map!$A$2:$I$100,3,FALSE),"")</f>
        <v>0</v>
      </c>
      <c r="I6763">
        <f>IFERROR(VLOOKUP(G6763,Store_Map!$A$2:$I$100,4,FALSE),"")</f>
        <v>0</v>
      </c>
      <c r="J6763">
        <f>IFERROR(VLOOKUP(G6763,Store_Map!$A$2:$I$100,5,FALSE),"")</f>
        <v>0</v>
      </c>
      <c r="K6763">
        <f>IFERROR(VLOOKUP(G6763,Store_Map!$A$2:$I$100,6,FALSE),"")</f>
        <v>0</v>
      </c>
      <c r="L6763">
        <f>IFERROR(VLOOKUP(G6763,Store_Map!$A$2:$I$100,7,FALSE),"")</f>
        <v>0</v>
      </c>
      <c r="M6763">
        <f>IFERROR(VLOOKUP(G6763,Store_Map!$A$2:$I$100,8,FALSE),"")</f>
        <v>0</v>
      </c>
      <c r="N6763">
        <f t="shared" si="945"/>
        <v>0</v>
      </c>
      <c r="O6763" t="str">
        <f t="shared" si="946"/>
        <v>PASS</v>
      </c>
      <c r="P6763" t="str">
        <f t="shared" si="947"/>
        <v>PASS</v>
      </c>
      <c r="Q6763" t="str">
        <f t="shared" si="948"/>
        <v>PASS</v>
      </c>
      <c r="R6763" t="str">
        <f t="shared" si="949"/>
        <v>PASS</v>
      </c>
      <c r="S6763" t="str">
        <f t="shared" si="950"/>
        <v>PASS</v>
      </c>
      <c r="T6763">
        <f t="shared" si="951"/>
        <v>100</v>
      </c>
      <c r="U6763" t="str">
        <f t="shared" si="952"/>
        <v>Low</v>
      </c>
      <c r="V6763" t="str">
        <f t="shared" si="953"/>
        <v>Clean</v>
      </c>
    </row>
    <row r="6764" spans="1:22" x14ac:dyDescent="0.3">
      <c r="A6764" t="str">
        <f>Raw_Data!A6764</f>
        <v>26085319</v>
      </c>
      <c r="B6764">
        <f>Raw_Data!B6764</f>
        <v>45685</v>
      </c>
      <c r="C6764" t="str">
        <f>Raw_Data!C6764</f>
        <v>*AMLODIPINE BESYLATE 10 MG</v>
      </c>
      <c r="D6764" t="str">
        <f>Raw_Data!D6764</f>
        <v>69097012805</v>
      </c>
      <c r="E6764" t="str">
        <f>Raw_Data!E6764</f>
        <v>COOPER, ERIN</v>
      </c>
      <c r="F6764" t="str">
        <f>Raw_Data!F6764</f>
        <v>1427483155</v>
      </c>
      <c r="G6764" t="str">
        <f>Raw_Data!H6764</f>
        <v>2</v>
      </c>
      <c r="H6764">
        <f>IFERROR(VLOOKUP(G6764,Store_Map!$A$2:$I$100,3,FALSE),"")</f>
        <v>0</v>
      </c>
      <c r="I6764">
        <f>IFERROR(VLOOKUP(G6764,Store_Map!$A$2:$I$100,4,FALSE),"")</f>
        <v>0</v>
      </c>
      <c r="J6764">
        <f>IFERROR(VLOOKUP(G6764,Store_Map!$A$2:$I$100,5,FALSE),"")</f>
        <v>0</v>
      </c>
      <c r="K6764">
        <f>IFERROR(VLOOKUP(G6764,Store_Map!$A$2:$I$100,6,FALSE),"")</f>
        <v>0</v>
      </c>
      <c r="L6764">
        <f>IFERROR(VLOOKUP(G6764,Store_Map!$A$2:$I$100,7,FALSE),"")</f>
        <v>0</v>
      </c>
      <c r="M6764">
        <f>IFERROR(VLOOKUP(G6764,Store_Map!$A$2:$I$100,8,FALSE),"")</f>
        <v>0</v>
      </c>
      <c r="N6764">
        <f t="shared" si="945"/>
        <v>0</v>
      </c>
      <c r="O6764" t="str">
        <f t="shared" si="946"/>
        <v>PASS</v>
      </c>
      <c r="P6764" t="str">
        <f t="shared" si="947"/>
        <v>PASS</v>
      </c>
      <c r="Q6764" t="str">
        <f t="shared" si="948"/>
        <v>PASS</v>
      </c>
      <c r="R6764" t="str">
        <f t="shared" si="949"/>
        <v>PASS</v>
      </c>
      <c r="S6764" t="str">
        <f t="shared" si="950"/>
        <v>PASS</v>
      </c>
      <c r="T6764">
        <f t="shared" si="951"/>
        <v>100</v>
      </c>
      <c r="U6764" t="str">
        <f t="shared" si="952"/>
        <v>Low</v>
      </c>
      <c r="V6764" t="str">
        <f t="shared" si="953"/>
        <v>Clean</v>
      </c>
    </row>
    <row r="6765" spans="1:22" x14ac:dyDescent="0.3">
      <c r="A6765" t="str">
        <f>Raw_Data!A6765</f>
        <v>26085320</v>
      </c>
      <c r="B6765">
        <f>Raw_Data!B6765</f>
        <v>45685</v>
      </c>
      <c r="C6765" t="str">
        <f>Raw_Data!C6765</f>
        <v>MELOXICAM 15 MG TABLET</v>
      </c>
      <c r="D6765" t="str">
        <f>Raw_Data!D6765</f>
        <v>69097015912</v>
      </c>
      <c r="E6765" t="str">
        <f>Raw_Data!E6765</f>
        <v>FORD, JAMES</v>
      </c>
      <c r="F6765" t="str">
        <f>Raw_Data!F6765</f>
        <v>1033117684</v>
      </c>
      <c r="G6765" t="str">
        <f>Raw_Data!H6765</f>
        <v>2</v>
      </c>
      <c r="H6765">
        <f>IFERROR(VLOOKUP(G6765,Store_Map!$A$2:$I$100,3,FALSE),"")</f>
        <v>0</v>
      </c>
      <c r="I6765">
        <f>IFERROR(VLOOKUP(G6765,Store_Map!$A$2:$I$100,4,FALSE),"")</f>
        <v>0</v>
      </c>
      <c r="J6765">
        <f>IFERROR(VLOOKUP(G6765,Store_Map!$A$2:$I$100,5,FALSE),"")</f>
        <v>0</v>
      </c>
      <c r="K6765">
        <f>IFERROR(VLOOKUP(G6765,Store_Map!$A$2:$I$100,6,FALSE),"")</f>
        <v>0</v>
      </c>
      <c r="L6765">
        <f>IFERROR(VLOOKUP(G6765,Store_Map!$A$2:$I$100,7,FALSE),"")</f>
        <v>0</v>
      </c>
      <c r="M6765">
        <f>IFERROR(VLOOKUP(G6765,Store_Map!$A$2:$I$100,8,FALSE),"")</f>
        <v>0</v>
      </c>
      <c r="N6765">
        <f t="shared" si="945"/>
        <v>0</v>
      </c>
      <c r="O6765" t="str">
        <f t="shared" si="946"/>
        <v>PASS</v>
      </c>
      <c r="P6765" t="str">
        <f t="shared" si="947"/>
        <v>PASS</v>
      </c>
      <c r="Q6765" t="str">
        <f t="shared" si="948"/>
        <v>PASS</v>
      </c>
      <c r="R6765" t="str">
        <f t="shared" si="949"/>
        <v>PASS</v>
      </c>
      <c r="S6765" t="str">
        <f t="shared" si="950"/>
        <v>PASS</v>
      </c>
      <c r="T6765">
        <f t="shared" si="951"/>
        <v>100</v>
      </c>
      <c r="U6765" t="str">
        <f t="shared" si="952"/>
        <v>Low</v>
      </c>
      <c r="V6765" t="str">
        <f t="shared" si="953"/>
        <v>Clean</v>
      </c>
    </row>
    <row r="6766" spans="1:22" x14ac:dyDescent="0.3">
      <c r="A6766" t="str">
        <f>Raw_Data!A6766</f>
        <v>26085321</v>
      </c>
      <c r="B6766">
        <f>Raw_Data!B6766</f>
        <v>45685</v>
      </c>
      <c r="C6766" t="str">
        <f>Raw_Data!C6766</f>
        <v>AMLODIPINE BESYLATE 2.5 MG</v>
      </c>
      <c r="D6766" t="str">
        <f>Raw_Data!D6766</f>
        <v>69097012605</v>
      </c>
      <c r="E6766" t="str">
        <f>Raw_Data!E6766</f>
        <v>FORD, JAMES</v>
      </c>
      <c r="F6766" t="str">
        <f>Raw_Data!F6766</f>
        <v>1033117684</v>
      </c>
      <c r="G6766" t="str">
        <f>Raw_Data!H6766</f>
        <v>2</v>
      </c>
      <c r="H6766">
        <f>IFERROR(VLOOKUP(G6766,Store_Map!$A$2:$I$100,3,FALSE),"")</f>
        <v>0</v>
      </c>
      <c r="I6766">
        <f>IFERROR(VLOOKUP(G6766,Store_Map!$A$2:$I$100,4,FALSE),"")</f>
        <v>0</v>
      </c>
      <c r="J6766">
        <f>IFERROR(VLOOKUP(G6766,Store_Map!$A$2:$I$100,5,FALSE),"")</f>
        <v>0</v>
      </c>
      <c r="K6766">
        <f>IFERROR(VLOOKUP(G6766,Store_Map!$A$2:$I$100,6,FALSE),"")</f>
        <v>0</v>
      </c>
      <c r="L6766">
        <f>IFERROR(VLOOKUP(G6766,Store_Map!$A$2:$I$100,7,FALSE),"")</f>
        <v>0</v>
      </c>
      <c r="M6766">
        <f>IFERROR(VLOOKUP(G6766,Store_Map!$A$2:$I$100,8,FALSE),"")</f>
        <v>0</v>
      </c>
      <c r="N6766">
        <f t="shared" si="945"/>
        <v>0</v>
      </c>
      <c r="O6766" t="str">
        <f t="shared" si="946"/>
        <v>PASS</v>
      </c>
      <c r="P6766" t="str">
        <f t="shared" si="947"/>
        <v>PASS</v>
      </c>
      <c r="Q6766" t="str">
        <f t="shared" si="948"/>
        <v>PASS</v>
      </c>
      <c r="R6766" t="str">
        <f t="shared" si="949"/>
        <v>PASS</v>
      </c>
      <c r="S6766" t="str">
        <f t="shared" si="950"/>
        <v>PASS</v>
      </c>
      <c r="T6766">
        <f t="shared" si="951"/>
        <v>100</v>
      </c>
      <c r="U6766" t="str">
        <f t="shared" si="952"/>
        <v>Low</v>
      </c>
      <c r="V6766" t="str">
        <f t="shared" si="953"/>
        <v>Clean</v>
      </c>
    </row>
    <row r="6767" spans="1:22" x14ac:dyDescent="0.3">
      <c r="A6767" t="str">
        <f>Raw_Data!A6767</f>
        <v>26082338</v>
      </c>
      <c r="B6767">
        <f>Raw_Data!B6767</f>
        <v>45685</v>
      </c>
      <c r="C6767" t="str">
        <f>Raw_Data!C6767</f>
        <v>OZEMPIC 0.25-0.5 MG/DOSE PE</v>
      </c>
      <c r="D6767" t="str">
        <f>Raw_Data!D6767</f>
        <v>169418113</v>
      </c>
      <c r="E6767" t="str">
        <f>Raw_Data!E6767</f>
        <v>PEDERSEN, JENNIFER</v>
      </c>
      <c r="F6767" t="str">
        <f>Raw_Data!F6767</f>
        <v>1073606661</v>
      </c>
      <c r="G6767" t="str">
        <f>Raw_Data!H6767</f>
        <v>2</v>
      </c>
      <c r="H6767">
        <f>IFERROR(VLOOKUP(G6767,Store_Map!$A$2:$I$100,3,FALSE),"")</f>
        <v>0</v>
      </c>
      <c r="I6767">
        <f>IFERROR(VLOOKUP(G6767,Store_Map!$A$2:$I$100,4,FALSE),"")</f>
        <v>0</v>
      </c>
      <c r="J6767">
        <f>IFERROR(VLOOKUP(G6767,Store_Map!$A$2:$I$100,5,FALSE),"")</f>
        <v>0</v>
      </c>
      <c r="K6767">
        <f>IFERROR(VLOOKUP(G6767,Store_Map!$A$2:$I$100,6,FALSE),"")</f>
        <v>0</v>
      </c>
      <c r="L6767">
        <f>IFERROR(VLOOKUP(G6767,Store_Map!$A$2:$I$100,7,FALSE),"")</f>
        <v>0</v>
      </c>
      <c r="M6767">
        <f>IFERROR(VLOOKUP(G6767,Store_Map!$A$2:$I$100,8,FALSE),"")</f>
        <v>0</v>
      </c>
      <c r="N6767">
        <f t="shared" si="945"/>
        <v>0</v>
      </c>
      <c r="O6767" t="str">
        <f t="shared" si="946"/>
        <v>PASS</v>
      </c>
      <c r="P6767" t="str">
        <f t="shared" si="947"/>
        <v>REVIEW</v>
      </c>
      <c r="Q6767" t="str">
        <f t="shared" si="948"/>
        <v>PASS</v>
      </c>
      <c r="R6767" t="str">
        <f t="shared" si="949"/>
        <v>PASS</v>
      </c>
      <c r="S6767" t="str">
        <f t="shared" si="950"/>
        <v>REVIEW</v>
      </c>
      <c r="T6767">
        <f t="shared" si="951"/>
        <v>90</v>
      </c>
      <c r="U6767" t="str">
        <f t="shared" si="952"/>
        <v>Low</v>
      </c>
      <c r="V6767" t="str">
        <f t="shared" si="953"/>
        <v>Invalid NDC</v>
      </c>
    </row>
    <row r="6768" spans="1:22" x14ac:dyDescent="0.3">
      <c r="A6768" t="str">
        <f>Raw_Data!A6768</f>
        <v>26075238</v>
      </c>
      <c r="B6768">
        <f>Raw_Data!B6768</f>
        <v>45685</v>
      </c>
      <c r="C6768" t="str">
        <f>Raw_Data!C6768</f>
        <v>*ALBUTEROL HFA 90 MCG INHAL</v>
      </c>
      <c r="D6768" t="str">
        <f>Raw_Data!D6768</f>
        <v>68180096301</v>
      </c>
      <c r="E6768" t="str">
        <f>Raw_Data!E6768</f>
        <v>TASKAR, VARSHA</v>
      </c>
      <c r="F6768" t="str">
        <f>Raw_Data!F6768</f>
        <v>1831173426</v>
      </c>
      <c r="G6768" t="str">
        <f>Raw_Data!H6768</f>
        <v>2</v>
      </c>
      <c r="H6768">
        <f>IFERROR(VLOOKUP(G6768,Store_Map!$A$2:$I$100,3,FALSE),"")</f>
        <v>0</v>
      </c>
      <c r="I6768">
        <f>IFERROR(VLOOKUP(G6768,Store_Map!$A$2:$I$100,4,FALSE),"")</f>
        <v>0</v>
      </c>
      <c r="J6768">
        <f>IFERROR(VLOOKUP(G6768,Store_Map!$A$2:$I$100,5,FALSE),"")</f>
        <v>0</v>
      </c>
      <c r="K6768">
        <f>IFERROR(VLOOKUP(G6768,Store_Map!$A$2:$I$100,6,FALSE),"")</f>
        <v>0</v>
      </c>
      <c r="L6768">
        <f>IFERROR(VLOOKUP(G6768,Store_Map!$A$2:$I$100,7,FALSE),"")</f>
        <v>0</v>
      </c>
      <c r="M6768">
        <f>IFERROR(VLOOKUP(G6768,Store_Map!$A$2:$I$100,8,FALSE),"")</f>
        <v>0</v>
      </c>
      <c r="N6768">
        <f t="shared" si="945"/>
        <v>0</v>
      </c>
      <c r="O6768" t="str">
        <f t="shared" si="946"/>
        <v>PASS</v>
      </c>
      <c r="P6768" t="str">
        <f t="shared" si="947"/>
        <v>PASS</v>
      </c>
      <c r="Q6768" t="str">
        <f t="shared" si="948"/>
        <v>PASS</v>
      </c>
      <c r="R6768" t="str">
        <f t="shared" si="949"/>
        <v>PASS</v>
      </c>
      <c r="S6768" t="str">
        <f t="shared" si="950"/>
        <v>PASS</v>
      </c>
      <c r="T6768">
        <f t="shared" si="951"/>
        <v>100</v>
      </c>
      <c r="U6768" t="str">
        <f t="shared" si="952"/>
        <v>Low</v>
      </c>
      <c r="V6768" t="str">
        <f t="shared" si="953"/>
        <v>Clean</v>
      </c>
    </row>
    <row r="6769" spans="1:22" x14ac:dyDescent="0.3">
      <c r="A6769" t="str">
        <f>Raw_Data!A6769</f>
        <v>26085323</v>
      </c>
      <c r="B6769">
        <f>Raw_Data!B6769</f>
        <v>45685</v>
      </c>
      <c r="C6769" t="str">
        <f>Raw_Data!C6769</f>
        <v>BACLOFEN 10 MG TABLET</v>
      </c>
      <c r="D6769" t="str">
        <f>Raw_Data!D6769</f>
        <v>52817032000</v>
      </c>
      <c r="E6769" t="str">
        <f>Raw_Data!E6769</f>
        <v>FORD, JAMES</v>
      </c>
      <c r="F6769" t="str">
        <f>Raw_Data!F6769</f>
        <v>1033117684</v>
      </c>
      <c r="G6769" t="str">
        <f>Raw_Data!H6769</f>
        <v>2</v>
      </c>
      <c r="H6769">
        <f>IFERROR(VLOOKUP(G6769,Store_Map!$A$2:$I$100,3,FALSE),"")</f>
        <v>0</v>
      </c>
      <c r="I6769">
        <f>IFERROR(VLOOKUP(G6769,Store_Map!$A$2:$I$100,4,FALSE),"")</f>
        <v>0</v>
      </c>
      <c r="J6769">
        <f>IFERROR(VLOOKUP(G6769,Store_Map!$A$2:$I$100,5,FALSE),"")</f>
        <v>0</v>
      </c>
      <c r="K6769">
        <f>IFERROR(VLOOKUP(G6769,Store_Map!$A$2:$I$100,6,FALSE),"")</f>
        <v>0</v>
      </c>
      <c r="L6769">
        <f>IFERROR(VLOOKUP(G6769,Store_Map!$A$2:$I$100,7,FALSE),"")</f>
        <v>0</v>
      </c>
      <c r="M6769">
        <f>IFERROR(VLOOKUP(G6769,Store_Map!$A$2:$I$100,8,FALSE),"")</f>
        <v>0</v>
      </c>
      <c r="N6769">
        <f t="shared" si="945"/>
        <v>0</v>
      </c>
      <c r="O6769" t="str">
        <f t="shared" si="946"/>
        <v>PASS</v>
      </c>
      <c r="P6769" t="str">
        <f t="shared" si="947"/>
        <v>PASS</v>
      </c>
      <c r="Q6769" t="str">
        <f t="shared" si="948"/>
        <v>PASS</v>
      </c>
      <c r="R6769" t="str">
        <f t="shared" si="949"/>
        <v>PASS</v>
      </c>
      <c r="S6769" t="str">
        <f t="shared" si="950"/>
        <v>PASS</v>
      </c>
      <c r="T6769">
        <f t="shared" si="951"/>
        <v>100</v>
      </c>
      <c r="U6769" t="str">
        <f t="shared" si="952"/>
        <v>Low</v>
      </c>
      <c r="V6769" t="str">
        <f t="shared" si="953"/>
        <v>Clean</v>
      </c>
    </row>
    <row r="6770" spans="1:22" x14ac:dyDescent="0.3">
      <c r="A6770" t="str">
        <f>Raw_Data!A6770</f>
        <v>26085324</v>
      </c>
      <c r="B6770">
        <f>Raw_Data!B6770</f>
        <v>45685</v>
      </c>
      <c r="C6770" t="str">
        <f>Raw_Data!C6770</f>
        <v>DICLOFENAC SOD EC 75 MG TAB</v>
      </c>
      <c r="D6770" t="str">
        <f>Raw_Data!D6770</f>
        <v>228255196</v>
      </c>
      <c r="E6770" t="str">
        <f>Raw_Data!E6770</f>
        <v>FORD, JAMES</v>
      </c>
      <c r="F6770" t="str">
        <f>Raw_Data!F6770</f>
        <v>1033117684</v>
      </c>
      <c r="G6770" t="str">
        <f>Raw_Data!H6770</f>
        <v>2</v>
      </c>
      <c r="H6770">
        <f>IFERROR(VLOOKUP(G6770,Store_Map!$A$2:$I$100,3,FALSE),"")</f>
        <v>0</v>
      </c>
      <c r="I6770">
        <f>IFERROR(VLOOKUP(G6770,Store_Map!$A$2:$I$100,4,FALSE),"")</f>
        <v>0</v>
      </c>
      <c r="J6770">
        <f>IFERROR(VLOOKUP(G6770,Store_Map!$A$2:$I$100,5,FALSE),"")</f>
        <v>0</v>
      </c>
      <c r="K6770">
        <f>IFERROR(VLOOKUP(G6770,Store_Map!$A$2:$I$100,6,FALSE),"")</f>
        <v>0</v>
      </c>
      <c r="L6770">
        <f>IFERROR(VLOOKUP(G6770,Store_Map!$A$2:$I$100,7,FALSE),"")</f>
        <v>0</v>
      </c>
      <c r="M6770">
        <f>IFERROR(VLOOKUP(G6770,Store_Map!$A$2:$I$100,8,FALSE),"")</f>
        <v>0</v>
      </c>
      <c r="N6770">
        <f t="shared" si="945"/>
        <v>0</v>
      </c>
      <c r="O6770" t="str">
        <f t="shared" si="946"/>
        <v>PASS</v>
      </c>
      <c r="P6770" t="str">
        <f t="shared" si="947"/>
        <v>REVIEW</v>
      </c>
      <c r="Q6770" t="str">
        <f t="shared" si="948"/>
        <v>PASS</v>
      </c>
      <c r="R6770" t="str">
        <f t="shared" si="949"/>
        <v>PASS</v>
      </c>
      <c r="S6770" t="str">
        <f t="shared" si="950"/>
        <v>REVIEW</v>
      </c>
      <c r="T6770">
        <f t="shared" si="951"/>
        <v>90</v>
      </c>
      <c r="U6770" t="str">
        <f t="shared" si="952"/>
        <v>Low</v>
      </c>
      <c r="V6770" t="str">
        <f t="shared" si="953"/>
        <v>Invalid NDC</v>
      </c>
    </row>
    <row r="6771" spans="1:22" x14ac:dyDescent="0.3">
      <c r="A6771" t="str">
        <f>Raw_Data!A6771</f>
        <v>26079310</v>
      </c>
      <c r="B6771">
        <f>Raw_Data!B6771</f>
        <v>45685</v>
      </c>
      <c r="C6771" t="str">
        <f>Raw_Data!C6771</f>
        <v>FARXIGA 10 MG TABLET</v>
      </c>
      <c r="D6771" t="str">
        <f>Raw_Data!D6771</f>
        <v>310621030</v>
      </c>
      <c r="E6771" t="str">
        <f>Raw_Data!E6771</f>
        <v>BYNE, EDMUND</v>
      </c>
      <c r="F6771" t="str">
        <f>Raw_Data!F6771</f>
        <v>1033186648</v>
      </c>
      <c r="G6771" t="str">
        <f>Raw_Data!H6771</f>
        <v>2</v>
      </c>
      <c r="H6771">
        <f>IFERROR(VLOOKUP(G6771,Store_Map!$A$2:$I$100,3,FALSE),"")</f>
        <v>0</v>
      </c>
      <c r="I6771">
        <f>IFERROR(VLOOKUP(G6771,Store_Map!$A$2:$I$100,4,FALSE),"")</f>
        <v>0</v>
      </c>
      <c r="J6771">
        <f>IFERROR(VLOOKUP(G6771,Store_Map!$A$2:$I$100,5,FALSE),"")</f>
        <v>0</v>
      </c>
      <c r="K6771">
        <f>IFERROR(VLOOKUP(G6771,Store_Map!$A$2:$I$100,6,FALSE),"")</f>
        <v>0</v>
      </c>
      <c r="L6771">
        <f>IFERROR(VLOOKUP(G6771,Store_Map!$A$2:$I$100,7,FALSE),"")</f>
        <v>0</v>
      </c>
      <c r="M6771">
        <f>IFERROR(VLOOKUP(G6771,Store_Map!$A$2:$I$100,8,FALSE),"")</f>
        <v>0</v>
      </c>
      <c r="N6771">
        <f t="shared" si="945"/>
        <v>0</v>
      </c>
      <c r="O6771" t="str">
        <f t="shared" si="946"/>
        <v>PASS</v>
      </c>
      <c r="P6771" t="str">
        <f t="shared" si="947"/>
        <v>REVIEW</v>
      </c>
      <c r="Q6771" t="str">
        <f t="shared" si="948"/>
        <v>PASS</v>
      </c>
      <c r="R6771" t="str">
        <f t="shared" si="949"/>
        <v>PASS</v>
      </c>
      <c r="S6771" t="str">
        <f t="shared" si="950"/>
        <v>REVIEW</v>
      </c>
      <c r="T6771">
        <f t="shared" si="951"/>
        <v>90</v>
      </c>
      <c r="U6771" t="str">
        <f t="shared" si="952"/>
        <v>Low</v>
      </c>
      <c r="V6771" t="str">
        <f t="shared" si="953"/>
        <v>Invalid NDC</v>
      </c>
    </row>
    <row r="6772" spans="1:22" x14ac:dyDescent="0.3">
      <c r="A6772" t="str">
        <f>Raw_Data!A6772</f>
        <v>26082443</v>
      </c>
      <c r="B6772">
        <f>Raw_Data!B6772</f>
        <v>45685</v>
      </c>
      <c r="C6772" t="str">
        <f>Raw_Data!C6772</f>
        <v>TRADJENTA 5 MG TABLET</v>
      </c>
      <c r="D6772" t="str">
        <f>Raw_Data!D6772</f>
        <v>597014090</v>
      </c>
      <c r="E6772" t="str">
        <f>Raw_Data!E6772</f>
        <v>PEDERSEN, JENNIFER</v>
      </c>
      <c r="F6772" t="str">
        <f>Raw_Data!F6772</f>
        <v>1073606661</v>
      </c>
      <c r="G6772" t="str">
        <f>Raw_Data!H6772</f>
        <v>2</v>
      </c>
      <c r="H6772">
        <f>IFERROR(VLOOKUP(G6772,Store_Map!$A$2:$I$100,3,FALSE),"")</f>
        <v>0</v>
      </c>
      <c r="I6772">
        <f>IFERROR(VLOOKUP(G6772,Store_Map!$A$2:$I$100,4,FALSE),"")</f>
        <v>0</v>
      </c>
      <c r="J6772">
        <f>IFERROR(VLOOKUP(G6772,Store_Map!$A$2:$I$100,5,FALSE),"")</f>
        <v>0</v>
      </c>
      <c r="K6772">
        <f>IFERROR(VLOOKUP(G6772,Store_Map!$A$2:$I$100,6,FALSE),"")</f>
        <v>0</v>
      </c>
      <c r="L6772">
        <f>IFERROR(VLOOKUP(G6772,Store_Map!$A$2:$I$100,7,FALSE),"")</f>
        <v>0</v>
      </c>
      <c r="M6772">
        <f>IFERROR(VLOOKUP(G6772,Store_Map!$A$2:$I$100,8,FALSE),"")</f>
        <v>0</v>
      </c>
      <c r="N6772">
        <f t="shared" si="945"/>
        <v>0</v>
      </c>
      <c r="O6772" t="str">
        <f t="shared" si="946"/>
        <v>PASS</v>
      </c>
      <c r="P6772" t="str">
        <f t="shared" si="947"/>
        <v>REVIEW</v>
      </c>
      <c r="Q6772" t="str">
        <f t="shared" si="948"/>
        <v>PASS</v>
      </c>
      <c r="R6772" t="str">
        <f t="shared" si="949"/>
        <v>PASS</v>
      </c>
      <c r="S6772" t="str">
        <f t="shared" si="950"/>
        <v>REVIEW</v>
      </c>
      <c r="T6772">
        <f t="shared" si="951"/>
        <v>90</v>
      </c>
      <c r="U6772" t="str">
        <f t="shared" si="952"/>
        <v>Low</v>
      </c>
      <c r="V6772" t="str">
        <f t="shared" si="953"/>
        <v>Invalid NDC</v>
      </c>
    </row>
    <row r="6773" spans="1:22" x14ac:dyDescent="0.3">
      <c r="A6773" t="str">
        <f>Raw_Data!A6773</f>
        <v>26083442</v>
      </c>
      <c r="B6773">
        <f>Raw_Data!B6773</f>
        <v>45685</v>
      </c>
      <c r="C6773" t="str">
        <f>Raw_Data!C6773</f>
        <v>IBUPROFEN 800 MG TABLET</v>
      </c>
      <c r="D6773" t="str">
        <f>Raw_Data!D6773</f>
        <v>65162046650</v>
      </c>
      <c r="E6773" t="str">
        <f>Raw_Data!E6773</f>
        <v>FORD, JAMES</v>
      </c>
      <c r="F6773" t="str">
        <f>Raw_Data!F6773</f>
        <v>1033117684</v>
      </c>
      <c r="G6773" t="str">
        <f>Raw_Data!H6773</f>
        <v>2</v>
      </c>
      <c r="H6773">
        <f>IFERROR(VLOOKUP(G6773,Store_Map!$A$2:$I$100,3,FALSE),"")</f>
        <v>0</v>
      </c>
      <c r="I6773">
        <f>IFERROR(VLOOKUP(G6773,Store_Map!$A$2:$I$100,4,FALSE),"")</f>
        <v>0</v>
      </c>
      <c r="J6773">
        <f>IFERROR(VLOOKUP(G6773,Store_Map!$A$2:$I$100,5,FALSE),"")</f>
        <v>0</v>
      </c>
      <c r="K6773">
        <f>IFERROR(VLOOKUP(G6773,Store_Map!$A$2:$I$100,6,FALSE),"")</f>
        <v>0</v>
      </c>
      <c r="L6773">
        <f>IFERROR(VLOOKUP(G6773,Store_Map!$A$2:$I$100,7,FALSE),"")</f>
        <v>0</v>
      </c>
      <c r="M6773">
        <f>IFERROR(VLOOKUP(G6773,Store_Map!$A$2:$I$100,8,FALSE),"")</f>
        <v>0</v>
      </c>
      <c r="N6773">
        <f t="shared" si="945"/>
        <v>0</v>
      </c>
      <c r="O6773" t="str">
        <f t="shared" si="946"/>
        <v>PASS</v>
      </c>
      <c r="P6773" t="str">
        <f t="shared" si="947"/>
        <v>PASS</v>
      </c>
      <c r="Q6773" t="str">
        <f t="shared" si="948"/>
        <v>PASS</v>
      </c>
      <c r="R6773" t="str">
        <f t="shared" si="949"/>
        <v>PASS</v>
      </c>
      <c r="S6773" t="str">
        <f t="shared" si="950"/>
        <v>PASS</v>
      </c>
      <c r="T6773">
        <f t="shared" si="951"/>
        <v>100</v>
      </c>
      <c r="U6773" t="str">
        <f t="shared" si="952"/>
        <v>Low</v>
      </c>
      <c r="V6773" t="str">
        <f t="shared" si="953"/>
        <v>Clean</v>
      </c>
    </row>
    <row r="6774" spans="1:22" x14ac:dyDescent="0.3">
      <c r="A6774" t="str">
        <f>Raw_Data!A6774</f>
        <v>26084262</v>
      </c>
      <c r="B6774">
        <f>Raw_Data!B6774</f>
        <v>45685</v>
      </c>
      <c r="C6774" t="str">
        <f>Raw_Data!C6774</f>
        <v>TRAZODONE 50 MG TABLET</v>
      </c>
      <c r="D6774" t="str">
        <f>Raw_Data!D6774</f>
        <v>60505265301</v>
      </c>
      <c r="E6774" t="str">
        <f>Raw_Data!E6774</f>
        <v>FORD, JAMES</v>
      </c>
      <c r="F6774" t="str">
        <f>Raw_Data!F6774</f>
        <v>1033117684</v>
      </c>
      <c r="G6774" t="str">
        <f>Raw_Data!H6774</f>
        <v>2</v>
      </c>
      <c r="H6774">
        <f>IFERROR(VLOOKUP(G6774,Store_Map!$A$2:$I$100,3,FALSE),"")</f>
        <v>0</v>
      </c>
      <c r="I6774">
        <f>IFERROR(VLOOKUP(G6774,Store_Map!$A$2:$I$100,4,FALSE),"")</f>
        <v>0</v>
      </c>
      <c r="J6774">
        <f>IFERROR(VLOOKUP(G6774,Store_Map!$A$2:$I$100,5,FALSE),"")</f>
        <v>0</v>
      </c>
      <c r="K6774">
        <f>IFERROR(VLOOKUP(G6774,Store_Map!$A$2:$I$100,6,FALSE),"")</f>
        <v>0</v>
      </c>
      <c r="L6774">
        <f>IFERROR(VLOOKUP(G6774,Store_Map!$A$2:$I$100,7,FALSE),"")</f>
        <v>0</v>
      </c>
      <c r="M6774">
        <f>IFERROR(VLOOKUP(G6774,Store_Map!$A$2:$I$100,8,FALSE),"")</f>
        <v>0</v>
      </c>
      <c r="N6774">
        <f t="shared" si="945"/>
        <v>0</v>
      </c>
      <c r="O6774" t="str">
        <f t="shared" si="946"/>
        <v>PASS</v>
      </c>
      <c r="P6774" t="str">
        <f t="shared" si="947"/>
        <v>PASS</v>
      </c>
      <c r="Q6774" t="str">
        <f t="shared" si="948"/>
        <v>PASS</v>
      </c>
      <c r="R6774" t="str">
        <f t="shared" si="949"/>
        <v>PASS</v>
      </c>
      <c r="S6774" t="str">
        <f t="shared" si="950"/>
        <v>PASS</v>
      </c>
      <c r="T6774">
        <f t="shared" si="951"/>
        <v>100</v>
      </c>
      <c r="U6774" t="str">
        <f t="shared" si="952"/>
        <v>Low</v>
      </c>
      <c r="V6774" t="str">
        <f t="shared" si="953"/>
        <v>Clean</v>
      </c>
    </row>
    <row r="6775" spans="1:22" x14ac:dyDescent="0.3">
      <c r="A6775" t="str">
        <f>Raw_Data!A6775</f>
        <v>26079037</v>
      </c>
      <c r="B6775">
        <f>Raw_Data!B6775</f>
        <v>45685</v>
      </c>
      <c r="C6775" t="str">
        <f>Raw_Data!C6775</f>
        <v>TRULICITY 3 MG/0.5 ML PEN</v>
      </c>
      <c r="D6775" t="str">
        <f>Raw_Data!D6775</f>
        <v>2223680</v>
      </c>
      <c r="E6775" t="str">
        <f>Raw_Data!E6775</f>
        <v>PEDERSEN, JENNIFER</v>
      </c>
      <c r="F6775" t="str">
        <f>Raw_Data!F6775</f>
        <v>1073606661</v>
      </c>
      <c r="G6775" t="str">
        <f>Raw_Data!H6775</f>
        <v>2</v>
      </c>
      <c r="H6775">
        <f>IFERROR(VLOOKUP(G6775,Store_Map!$A$2:$I$100,3,FALSE),"")</f>
        <v>0</v>
      </c>
      <c r="I6775">
        <f>IFERROR(VLOOKUP(G6775,Store_Map!$A$2:$I$100,4,FALSE),"")</f>
        <v>0</v>
      </c>
      <c r="J6775">
        <f>IFERROR(VLOOKUP(G6775,Store_Map!$A$2:$I$100,5,FALSE),"")</f>
        <v>0</v>
      </c>
      <c r="K6775">
        <f>IFERROR(VLOOKUP(G6775,Store_Map!$A$2:$I$100,6,FALSE),"")</f>
        <v>0</v>
      </c>
      <c r="L6775">
        <f>IFERROR(VLOOKUP(G6775,Store_Map!$A$2:$I$100,7,FALSE),"")</f>
        <v>0</v>
      </c>
      <c r="M6775">
        <f>IFERROR(VLOOKUP(G6775,Store_Map!$A$2:$I$100,8,FALSE),"")</f>
        <v>0</v>
      </c>
      <c r="N6775">
        <f t="shared" si="945"/>
        <v>0</v>
      </c>
      <c r="O6775" t="str">
        <f t="shared" si="946"/>
        <v>PASS</v>
      </c>
      <c r="P6775" t="str">
        <f t="shared" si="947"/>
        <v>REVIEW</v>
      </c>
      <c r="Q6775" t="str">
        <f t="shared" si="948"/>
        <v>PASS</v>
      </c>
      <c r="R6775" t="str">
        <f t="shared" si="949"/>
        <v>PASS</v>
      </c>
      <c r="S6775" t="str">
        <f t="shared" si="950"/>
        <v>REVIEW</v>
      </c>
      <c r="T6775">
        <f t="shared" si="951"/>
        <v>90</v>
      </c>
      <c r="U6775" t="str">
        <f t="shared" si="952"/>
        <v>Low</v>
      </c>
      <c r="V6775" t="str">
        <f t="shared" si="953"/>
        <v>Invalid NDC</v>
      </c>
    </row>
    <row r="6776" spans="1:22" x14ac:dyDescent="0.3">
      <c r="A6776" t="str">
        <f>Raw_Data!A6776</f>
        <v>26080033</v>
      </c>
      <c r="B6776">
        <f>Raw_Data!B6776</f>
        <v>45685</v>
      </c>
      <c r="C6776" t="str">
        <f>Raw_Data!C6776</f>
        <v>LOSARTAN POTASSIUM 100 MG T</v>
      </c>
      <c r="D6776" t="str">
        <f>Raw_Data!D6776</f>
        <v>65862020399</v>
      </c>
      <c r="E6776" t="str">
        <f>Raw_Data!E6776</f>
        <v>FORD, JAMES</v>
      </c>
      <c r="F6776" t="str">
        <f>Raw_Data!F6776</f>
        <v>1033117684</v>
      </c>
      <c r="G6776" t="str">
        <f>Raw_Data!H6776</f>
        <v>2</v>
      </c>
      <c r="H6776">
        <f>IFERROR(VLOOKUP(G6776,Store_Map!$A$2:$I$100,3,FALSE),"")</f>
        <v>0</v>
      </c>
      <c r="I6776">
        <f>IFERROR(VLOOKUP(G6776,Store_Map!$A$2:$I$100,4,FALSE),"")</f>
        <v>0</v>
      </c>
      <c r="J6776">
        <f>IFERROR(VLOOKUP(G6776,Store_Map!$A$2:$I$100,5,FALSE),"")</f>
        <v>0</v>
      </c>
      <c r="K6776">
        <f>IFERROR(VLOOKUP(G6776,Store_Map!$A$2:$I$100,6,FALSE),"")</f>
        <v>0</v>
      </c>
      <c r="L6776">
        <f>IFERROR(VLOOKUP(G6776,Store_Map!$A$2:$I$100,7,FALSE),"")</f>
        <v>0</v>
      </c>
      <c r="M6776">
        <f>IFERROR(VLOOKUP(G6776,Store_Map!$A$2:$I$100,8,FALSE),"")</f>
        <v>0</v>
      </c>
      <c r="N6776">
        <f t="shared" si="945"/>
        <v>0</v>
      </c>
      <c r="O6776" t="str">
        <f t="shared" si="946"/>
        <v>PASS</v>
      </c>
      <c r="P6776" t="str">
        <f t="shared" si="947"/>
        <v>PASS</v>
      </c>
      <c r="Q6776" t="str">
        <f t="shared" si="948"/>
        <v>PASS</v>
      </c>
      <c r="R6776" t="str">
        <f t="shared" si="949"/>
        <v>PASS</v>
      </c>
      <c r="S6776" t="str">
        <f t="shared" si="950"/>
        <v>PASS</v>
      </c>
      <c r="T6776">
        <f t="shared" si="951"/>
        <v>100</v>
      </c>
      <c r="U6776" t="str">
        <f t="shared" si="952"/>
        <v>Low</v>
      </c>
      <c r="V6776" t="str">
        <f t="shared" si="953"/>
        <v>Clean</v>
      </c>
    </row>
    <row r="6777" spans="1:22" x14ac:dyDescent="0.3">
      <c r="A6777" t="str">
        <f>Raw_Data!A6777</f>
        <v>26080032</v>
      </c>
      <c r="B6777">
        <f>Raw_Data!B6777</f>
        <v>45685</v>
      </c>
      <c r="C6777" t="str">
        <f>Raw_Data!C6777</f>
        <v>AMLODIPINE BESYLATE 10 MG T</v>
      </c>
      <c r="D6777" t="str">
        <f>Raw_Data!D6777</f>
        <v>69097012815</v>
      </c>
      <c r="E6777" t="str">
        <f>Raw_Data!E6777</f>
        <v>FORD, JAMES</v>
      </c>
      <c r="F6777" t="str">
        <f>Raw_Data!F6777</f>
        <v>1033117684</v>
      </c>
      <c r="G6777" t="str">
        <f>Raw_Data!H6777</f>
        <v>2</v>
      </c>
      <c r="H6777">
        <f>IFERROR(VLOOKUP(G6777,Store_Map!$A$2:$I$100,3,FALSE),"")</f>
        <v>0</v>
      </c>
      <c r="I6777">
        <f>IFERROR(VLOOKUP(G6777,Store_Map!$A$2:$I$100,4,FALSE),"")</f>
        <v>0</v>
      </c>
      <c r="J6777">
        <f>IFERROR(VLOOKUP(G6777,Store_Map!$A$2:$I$100,5,FALSE),"")</f>
        <v>0</v>
      </c>
      <c r="K6777">
        <f>IFERROR(VLOOKUP(G6777,Store_Map!$A$2:$I$100,6,FALSE),"")</f>
        <v>0</v>
      </c>
      <c r="L6777">
        <f>IFERROR(VLOOKUP(G6777,Store_Map!$A$2:$I$100,7,FALSE),"")</f>
        <v>0</v>
      </c>
      <c r="M6777">
        <f>IFERROR(VLOOKUP(G6777,Store_Map!$A$2:$I$100,8,FALSE),"")</f>
        <v>0</v>
      </c>
      <c r="N6777">
        <f t="shared" si="945"/>
        <v>0</v>
      </c>
      <c r="O6777" t="str">
        <f t="shared" si="946"/>
        <v>PASS</v>
      </c>
      <c r="P6777" t="str">
        <f t="shared" si="947"/>
        <v>PASS</v>
      </c>
      <c r="Q6777" t="str">
        <f t="shared" si="948"/>
        <v>PASS</v>
      </c>
      <c r="R6777" t="str">
        <f t="shared" si="949"/>
        <v>PASS</v>
      </c>
      <c r="S6777" t="str">
        <f t="shared" si="950"/>
        <v>PASS</v>
      </c>
      <c r="T6777">
        <f t="shared" si="951"/>
        <v>100</v>
      </c>
      <c r="U6777" t="str">
        <f t="shared" si="952"/>
        <v>Low</v>
      </c>
      <c r="V6777" t="str">
        <f t="shared" si="953"/>
        <v>Clean</v>
      </c>
    </row>
    <row r="6778" spans="1:22" x14ac:dyDescent="0.3">
      <c r="A6778" t="str">
        <f>Raw_Data!A6778</f>
        <v>26076709</v>
      </c>
      <c r="B6778">
        <f>Raw_Data!B6778</f>
        <v>45686</v>
      </c>
      <c r="C6778" t="str">
        <f>Raw_Data!C6778</f>
        <v>BREO ELLIPTA 100-25 MCG INH</v>
      </c>
      <c r="D6778" t="str">
        <f>Raw_Data!D6778</f>
        <v>173085910</v>
      </c>
      <c r="E6778" t="str">
        <f>Raw_Data!E6778</f>
        <v>GIBBS, JON</v>
      </c>
      <c r="F6778" t="str">
        <f>Raw_Data!F6778</f>
        <v>1700896156</v>
      </c>
      <c r="G6778" t="str">
        <f>Raw_Data!H6778</f>
        <v>2</v>
      </c>
      <c r="H6778">
        <f>IFERROR(VLOOKUP(G6778,Store_Map!$A$2:$I$100,3,FALSE),"")</f>
        <v>0</v>
      </c>
      <c r="I6778">
        <f>IFERROR(VLOOKUP(G6778,Store_Map!$A$2:$I$100,4,FALSE),"")</f>
        <v>0</v>
      </c>
      <c r="J6778">
        <f>IFERROR(VLOOKUP(G6778,Store_Map!$A$2:$I$100,5,FALSE),"")</f>
        <v>0</v>
      </c>
      <c r="K6778">
        <f>IFERROR(VLOOKUP(G6778,Store_Map!$A$2:$I$100,6,FALSE),"")</f>
        <v>0</v>
      </c>
      <c r="L6778">
        <f>IFERROR(VLOOKUP(G6778,Store_Map!$A$2:$I$100,7,FALSE),"")</f>
        <v>0</v>
      </c>
      <c r="M6778">
        <f>IFERROR(VLOOKUP(G6778,Store_Map!$A$2:$I$100,8,FALSE),"")</f>
        <v>0</v>
      </c>
      <c r="N6778">
        <f t="shared" si="945"/>
        <v>0</v>
      </c>
      <c r="O6778" t="str">
        <f t="shared" si="946"/>
        <v>PASS</v>
      </c>
      <c r="P6778" t="str">
        <f t="shared" si="947"/>
        <v>REVIEW</v>
      </c>
      <c r="Q6778" t="str">
        <f t="shared" si="948"/>
        <v>PASS</v>
      </c>
      <c r="R6778" t="str">
        <f t="shared" si="949"/>
        <v>PASS</v>
      </c>
      <c r="S6778" t="str">
        <f t="shared" si="950"/>
        <v>REVIEW</v>
      </c>
      <c r="T6778">
        <f t="shared" si="951"/>
        <v>90</v>
      </c>
      <c r="U6778" t="str">
        <f t="shared" si="952"/>
        <v>Low</v>
      </c>
      <c r="V6778" t="str">
        <f t="shared" si="953"/>
        <v>Invalid NDC</v>
      </c>
    </row>
    <row r="6779" spans="1:22" x14ac:dyDescent="0.3">
      <c r="A6779" t="str">
        <f>Raw_Data!A6779</f>
        <v>26084997</v>
      </c>
      <c r="B6779">
        <f>Raw_Data!B6779</f>
        <v>45686</v>
      </c>
      <c r="C6779" t="str">
        <f>Raw_Data!C6779</f>
        <v>LISINOPRIL-HCTZ 20-12.5MG</v>
      </c>
      <c r="D6779" t="str">
        <f>Raw_Data!D6779</f>
        <v>68180051902</v>
      </c>
      <c r="E6779" t="str">
        <f>Raw_Data!E6779</f>
        <v>FORD, JAMES</v>
      </c>
      <c r="F6779" t="str">
        <f>Raw_Data!F6779</f>
        <v>1033117684</v>
      </c>
      <c r="G6779" t="str">
        <f>Raw_Data!H6779</f>
        <v>2</v>
      </c>
      <c r="H6779">
        <f>IFERROR(VLOOKUP(G6779,Store_Map!$A$2:$I$100,3,FALSE),"")</f>
        <v>0</v>
      </c>
      <c r="I6779">
        <f>IFERROR(VLOOKUP(G6779,Store_Map!$A$2:$I$100,4,FALSE),"")</f>
        <v>0</v>
      </c>
      <c r="J6779">
        <f>IFERROR(VLOOKUP(G6779,Store_Map!$A$2:$I$100,5,FALSE),"")</f>
        <v>0</v>
      </c>
      <c r="K6779">
        <f>IFERROR(VLOOKUP(G6779,Store_Map!$A$2:$I$100,6,FALSE),"")</f>
        <v>0</v>
      </c>
      <c r="L6779">
        <f>IFERROR(VLOOKUP(G6779,Store_Map!$A$2:$I$100,7,FALSE),"")</f>
        <v>0</v>
      </c>
      <c r="M6779">
        <f>IFERROR(VLOOKUP(G6779,Store_Map!$A$2:$I$100,8,FALSE),"")</f>
        <v>0</v>
      </c>
      <c r="N6779">
        <f t="shared" si="945"/>
        <v>0</v>
      </c>
      <c r="O6779" t="str">
        <f t="shared" si="946"/>
        <v>PASS</v>
      </c>
      <c r="P6779" t="str">
        <f t="shared" si="947"/>
        <v>PASS</v>
      </c>
      <c r="Q6779" t="str">
        <f t="shared" si="948"/>
        <v>PASS</v>
      </c>
      <c r="R6779" t="str">
        <f t="shared" si="949"/>
        <v>PASS</v>
      </c>
      <c r="S6779" t="str">
        <f t="shared" si="950"/>
        <v>PASS</v>
      </c>
      <c r="T6779">
        <f t="shared" si="951"/>
        <v>100</v>
      </c>
      <c r="U6779" t="str">
        <f t="shared" si="952"/>
        <v>Low</v>
      </c>
      <c r="V6779" t="str">
        <f t="shared" si="953"/>
        <v>Clean</v>
      </c>
    </row>
    <row r="6780" spans="1:22" x14ac:dyDescent="0.3">
      <c r="A6780" t="str">
        <f>Raw_Data!A6780</f>
        <v>26074517</v>
      </c>
      <c r="B6780">
        <f>Raw_Data!B6780</f>
        <v>45686</v>
      </c>
      <c r="C6780" t="str">
        <f>Raw_Data!C6780</f>
        <v>PREDNISONE 5 MG TABLET</v>
      </c>
      <c r="D6780" t="str">
        <f>Raw_Data!D6780</f>
        <v>70954005810</v>
      </c>
      <c r="E6780" t="str">
        <f>Raw_Data!E6780</f>
        <v>FORD, JAMES</v>
      </c>
      <c r="F6780" t="str">
        <f>Raw_Data!F6780</f>
        <v>1033117684</v>
      </c>
      <c r="G6780" t="str">
        <f>Raw_Data!H6780</f>
        <v>2</v>
      </c>
      <c r="H6780">
        <f>IFERROR(VLOOKUP(G6780,Store_Map!$A$2:$I$100,3,FALSE),"")</f>
        <v>0</v>
      </c>
      <c r="I6780">
        <f>IFERROR(VLOOKUP(G6780,Store_Map!$A$2:$I$100,4,FALSE),"")</f>
        <v>0</v>
      </c>
      <c r="J6780">
        <f>IFERROR(VLOOKUP(G6780,Store_Map!$A$2:$I$100,5,FALSE),"")</f>
        <v>0</v>
      </c>
      <c r="K6780">
        <f>IFERROR(VLOOKUP(G6780,Store_Map!$A$2:$I$100,6,FALSE),"")</f>
        <v>0</v>
      </c>
      <c r="L6780">
        <f>IFERROR(VLOOKUP(G6780,Store_Map!$A$2:$I$100,7,FALSE),"")</f>
        <v>0</v>
      </c>
      <c r="M6780">
        <f>IFERROR(VLOOKUP(G6780,Store_Map!$A$2:$I$100,8,FALSE),"")</f>
        <v>0</v>
      </c>
      <c r="N6780">
        <f t="shared" si="945"/>
        <v>0</v>
      </c>
      <c r="O6780" t="str">
        <f t="shared" si="946"/>
        <v>PASS</v>
      </c>
      <c r="P6780" t="str">
        <f t="shared" si="947"/>
        <v>PASS</v>
      </c>
      <c r="Q6780" t="str">
        <f t="shared" si="948"/>
        <v>PASS</v>
      </c>
      <c r="R6780" t="str">
        <f t="shared" si="949"/>
        <v>PASS</v>
      </c>
      <c r="S6780" t="str">
        <f t="shared" si="950"/>
        <v>PASS</v>
      </c>
      <c r="T6780">
        <f t="shared" si="951"/>
        <v>100</v>
      </c>
      <c r="U6780" t="str">
        <f t="shared" si="952"/>
        <v>Low</v>
      </c>
      <c r="V6780" t="str">
        <f t="shared" si="953"/>
        <v>Clean</v>
      </c>
    </row>
    <row r="6781" spans="1:22" x14ac:dyDescent="0.3">
      <c r="A6781" t="str">
        <f>Raw_Data!A6781</f>
        <v>26084374</v>
      </c>
      <c r="B6781">
        <f>Raw_Data!B6781</f>
        <v>45686</v>
      </c>
      <c r="C6781" t="str">
        <f>Raw_Data!C6781</f>
        <v>METOPROLOL SUCC ER 25 MG TA</v>
      </c>
      <c r="D6781" t="str">
        <f>Raw_Data!D6781</f>
        <v>55111046601</v>
      </c>
      <c r="E6781" t="str">
        <f>Raw_Data!E6781</f>
        <v>GIBBS, JON</v>
      </c>
      <c r="F6781" t="str">
        <f>Raw_Data!F6781</f>
        <v>1700896156</v>
      </c>
      <c r="G6781" t="str">
        <f>Raw_Data!H6781</f>
        <v>2</v>
      </c>
      <c r="H6781">
        <f>IFERROR(VLOOKUP(G6781,Store_Map!$A$2:$I$100,3,FALSE),"")</f>
        <v>0</v>
      </c>
      <c r="I6781">
        <f>IFERROR(VLOOKUP(G6781,Store_Map!$A$2:$I$100,4,FALSE),"")</f>
        <v>0</v>
      </c>
      <c r="J6781">
        <f>IFERROR(VLOOKUP(G6781,Store_Map!$A$2:$I$100,5,FALSE),"")</f>
        <v>0</v>
      </c>
      <c r="K6781">
        <f>IFERROR(VLOOKUP(G6781,Store_Map!$A$2:$I$100,6,FALSE),"")</f>
        <v>0</v>
      </c>
      <c r="L6781">
        <f>IFERROR(VLOOKUP(G6781,Store_Map!$A$2:$I$100,7,FALSE),"")</f>
        <v>0</v>
      </c>
      <c r="M6781">
        <f>IFERROR(VLOOKUP(G6781,Store_Map!$A$2:$I$100,8,FALSE),"")</f>
        <v>0</v>
      </c>
      <c r="N6781">
        <f t="shared" si="945"/>
        <v>0</v>
      </c>
      <c r="O6781" t="str">
        <f t="shared" si="946"/>
        <v>PASS</v>
      </c>
      <c r="P6781" t="str">
        <f t="shared" si="947"/>
        <v>PASS</v>
      </c>
      <c r="Q6781" t="str">
        <f t="shared" si="948"/>
        <v>PASS</v>
      </c>
      <c r="R6781" t="str">
        <f t="shared" si="949"/>
        <v>PASS</v>
      </c>
      <c r="S6781" t="str">
        <f t="shared" si="950"/>
        <v>PASS</v>
      </c>
      <c r="T6781">
        <f t="shared" si="951"/>
        <v>100</v>
      </c>
      <c r="U6781" t="str">
        <f t="shared" si="952"/>
        <v>Low</v>
      </c>
      <c r="V6781" t="str">
        <f t="shared" si="953"/>
        <v>Clean</v>
      </c>
    </row>
    <row r="6782" spans="1:22" x14ac:dyDescent="0.3">
      <c r="A6782" t="str">
        <f>Raw_Data!A6782</f>
        <v>26082844</v>
      </c>
      <c r="B6782">
        <f>Raw_Data!B6782</f>
        <v>45686</v>
      </c>
      <c r="C6782" t="str">
        <f>Raw_Data!C6782</f>
        <v>BUPROPION HCL XL 150 MG TAB</v>
      </c>
      <c r="D6782" t="str">
        <f>Raw_Data!D6782</f>
        <v>68180031906</v>
      </c>
      <c r="E6782" t="str">
        <f>Raw_Data!E6782</f>
        <v>SHEPPARD, JAMES</v>
      </c>
      <c r="F6782" t="str">
        <f>Raw_Data!F6782</f>
        <v>1528075835</v>
      </c>
      <c r="G6782" t="str">
        <f>Raw_Data!H6782</f>
        <v>2</v>
      </c>
      <c r="H6782">
        <f>IFERROR(VLOOKUP(G6782,Store_Map!$A$2:$I$100,3,FALSE),"")</f>
        <v>0</v>
      </c>
      <c r="I6782">
        <f>IFERROR(VLOOKUP(G6782,Store_Map!$A$2:$I$100,4,FALSE),"")</f>
        <v>0</v>
      </c>
      <c r="J6782">
        <f>IFERROR(VLOOKUP(G6782,Store_Map!$A$2:$I$100,5,FALSE),"")</f>
        <v>0</v>
      </c>
      <c r="K6782">
        <f>IFERROR(VLOOKUP(G6782,Store_Map!$A$2:$I$100,6,FALSE),"")</f>
        <v>0</v>
      </c>
      <c r="L6782">
        <f>IFERROR(VLOOKUP(G6782,Store_Map!$A$2:$I$100,7,FALSE),"")</f>
        <v>0</v>
      </c>
      <c r="M6782">
        <f>IFERROR(VLOOKUP(G6782,Store_Map!$A$2:$I$100,8,FALSE),"")</f>
        <v>0</v>
      </c>
      <c r="N6782">
        <f t="shared" si="945"/>
        <v>0</v>
      </c>
      <c r="O6782" t="str">
        <f t="shared" si="946"/>
        <v>PASS</v>
      </c>
      <c r="P6782" t="str">
        <f t="shared" si="947"/>
        <v>PASS</v>
      </c>
      <c r="Q6782" t="str">
        <f t="shared" si="948"/>
        <v>PASS</v>
      </c>
      <c r="R6782" t="str">
        <f t="shared" si="949"/>
        <v>PASS</v>
      </c>
      <c r="S6782" t="str">
        <f t="shared" si="950"/>
        <v>PASS</v>
      </c>
      <c r="T6782">
        <f t="shared" si="951"/>
        <v>100</v>
      </c>
      <c r="U6782" t="str">
        <f t="shared" si="952"/>
        <v>Low</v>
      </c>
      <c r="V6782" t="str">
        <f t="shared" si="953"/>
        <v>Clean</v>
      </c>
    </row>
    <row r="6783" spans="1:22" x14ac:dyDescent="0.3">
      <c r="A6783" t="str">
        <f>Raw_Data!A6783</f>
        <v>26085325</v>
      </c>
      <c r="B6783">
        <f>Raw_Data!B6783</f>
        <v>45686</v>
      </c>
      <c r="C6783" t="str">
        <f>Raw_Data!C6783</f>
        <v>CLOPIDOGREL 75 MG TABLET</v>
      </c>
      <c r="D6783" t="str">
        <f>Raw_Data!D6783</f>
        <v>65862035790</v>
      </c>
      <c r="E6783" t="str">
        <f>Raw_Data!E6783</f>
        <v>GIBBS, JON</v>
      </c>
      <c r="F6783" t="str">
        <f>Raw_Data!F6783</f>
        <v>1700896156</v>
      </c>
      <c r="G6783" t="str">
        <f>Raw_Data!H6783</f>
        <v>2</v>
      </c>
      <c r="H6783">
        <f>IFERROR(VLOOKUP(G6783,Store_Map!$A$2:$I$100,3,FALSE),"")</f>
        <v>0</v>
      </c>
      <c r="I6783">
        <f>IFERROR(VLOOKUP(G6783,Store_Map!$A$2:$I$100,4,FALSE),"")</f>
        <v>0</v>
      </c>
      <c r="J6783">
        <f>IFERROR(VLOOKUP(G6783,Store_Map!$A$2:$I$100,5,FALSE),"")</f>
        <v>0</v>
      </c>
      <c r="K6783">
        <f>IFERROR(VLOOKUP(G6783,Store_Map!$A$2:$I$100,6,FALSE),"")</f>
        <v>0</v>
      </c>
      <c r="L6783">
        <f>IFERROR(VLOOKUP(G6783,Store_Map!$A$2:$I$100,7,FALSE),"")</f>
        <v>0</v>
      </c>
      <c r="M6783">
        <f>IFERROR(VLOOKUP(G6783,Store_Map!$A$2:$I$100,8,FALSE),"")</f>
        <v>0</v>
      </c>
      <c r="N6783">
        <f t="shared" si="945"/>
        <v>0</v>
      </c>
      <c r="O6783" t="str">
        <f t="shared" si="946"/>
        <v>PASS</v>
      </c>
      <c r="P6783" t="str">
        <f t="shared" si="947"/>
        <v>PASS</v>
      </c>
      <c r="Q6783" t="str">
        <f t="shared" si="948"/>
        <v>PASS</v>
      </c>
      <c r="R6783" t="str">
        <f t="shared" si="949"/>
        <v>PASS</v>
      </c>
      <c r="S6783" t="str">
        <f t="shared" si="950"/>
        <v>PASS</v>
      </c>
      <c r="T6783">
        <f t="shared" si="951"/>
        <v>100</v>
      </c>
      <c r="U6783" t="str">
        <f t="shared" si="952"/>
        <v>Low</v>
      </c>
      <c r="V6783" t="str">
        <f t="shared" si="953"/>
        <v>Clean</v>
      </c>
    </row>
    <row r="6784" spans="1:22" x14ac:dyDescent="0.3">
      <c r="A6784" t="str">
        <f>Raw_Data!A6784</f>
        <v>26085326</v>
      </c>
      <c r="B6784">
        <f>Raw_Data!B6784</f>
        <v>45686</v>
      </c>
      <c r="C6784" t="str">
        <f>Raw_Data!C6784</f>
        <v>FEROSUL 325 MG TABLET</v>
      </c>
      <c r="D6784" t="str">
        <f>Raw_Data!D6784</f>
        <v>904759180</v>
      </c>
      <c r="E6784" t="str">
        <f>Raw_Data!E6784</f>
        <v>GIBBS, JON</v>
      </c>
      <c r="F6784" t="str">
        <f>Raw_Data!F6784</f>
        <v>1700896156</v>
      </c>
      <c r="G6784" t="str">
        <f>Raw_Data!H6784</f>
        <v>2</v>
      </c>
      <c r="H6784">
        <f>IFERROR(VLOOKUP(G6784,Store_Map!$A$2:$I$100,3,FALSE),"")</f>
        <v>0</v>
      </c>
      <c r="I6784">
        <f>IFERROR(VLOOKUP(G6784,Store_Map!$A$2:$I$100,4,FALSE),"")</f>
        <v>0</v>
      </c>
      <c r="J6784">
        <f>IFERROR(VLOOKUP(G6784,Store_Map!$A$2:$I$100,5,FALSE),"")</f>
        <v>0</v>
      </c>
      <c r="K6784">
        <f>IFERROR(VLOOKUP(G6784,Store_Map!$A$2:$I$100,6,FALSE),"")</f>
        <v>0</v>
      </c>
      <c r="L6784">
        <f>IFERROR(VLOOKUP(G6784,Store_Map!$A$2:$I$100,7,FALSE),"")</f>
        <v>0</v>
      </c>
      <c r="M6784">
        <f>IFERROR(VLOOKUP(G6784,Store_Map!$A$2:$I$100,8,FALSE),"")</f>
        <v>0</v>
      </c>
      <c r="N6784">
        <f t="shared" si="945"/>
        <v>0</v>
      </c>
      <c r="O6784" t="str">
        <f t="shared" si="946"/>
        <v>PASS</v>
      </c>
      <c r="P6784" t="str">
        <f t="shared" si="947"/>
        <v>REVIEW</v>
      </c>
      <c r="Q6784" t="str">
        <f t="shared" si="948"/>
        <v>PASS</v>
      </c>
      <c r="R6784" t="str">
        <f t="shared" si="949"/>
        <v>PASS</v>
      </c>
      <c r="S6784" t="str">
        <f t="shared" si="950"/>
        <v>REVIEW</v>
      </c>
      <c r="T6784">
        <f t="shared" si="951"/>
        <v>90</v>
      </c>
      <c r="U6784" t="str">
        <f t="shared" si="952"/>
        <v>Low</v>
      </c>
      <c r="V6784" t="str">
        <f t="shared" si="953"/>
        <v>Invalid NDC</v>
      </c>
    </row>
    <row r="6785" spans="1:22" x14ac:dyDescent="0.3">
      <c r="A6785" t="str">
        <f>Raw_Data!A6785</f>
        <v>26085327</v>
      </c>
      <c r="B6785">
        <f>Raw_Data!B6785</f>
        <v>45686</v>
      </c>
      <c r="C6785" t="str">
        <f>Raw_Data!C6785</f>
        <v>METFORMIN HCL 1,000 MG TABL</v>
      </c>
      <c r="D6785" t="str">
        <f>Raw_Data!D6785</f>
        <v>65862001099</v>
      </c>
      <c r="E6785" t="str">
        <f>Raw_Data!E6785</f>
        <v>GIBBS, JON</v>
      </c>
      <c r="F6785" t="str">
        <f>Raw_Data!F6785</f>
        <v>1700896156</v>
      </c>
      <c r="G6785" t="str">
        <f>Raw_Data!H6785</f>
        <v>2</v>
      </c>
      <c r="H6785">
        <f>IFERROR(VLOOKUP(G6785,Store_Map!$A$2:$I$100,3,FALSE),"")</f>
        <v>0</v>
      </c>
      <c r="I6785">
        <f>IFERROR(VLOOKUP(G6785,Store_Map!$A$2:$I$100,4,FALSE),"")</f>
        <v>0</v>
      </c>
      <c r="J6785">
        <f>IFERROR(VLOOKUP(G6785,Store_Map!$A$2:$I$100,5,FALSE),"")</f>
        <v>0</v>
      </c>
      <c r="K6785">
        <f>IFERROR(VLOOKUP(G6785,Store_Map!$A$2:$I$100,6,FALSE),"")</f>
        <v>0</v>
      </c>
      <c r="L6785">
        <f>IFERROR(VLOOKUP(G6785,Store_Map!$A$2:$I$100,7,FALSE),"")</f>
        <v>0</v>
      </c>
      <c r="M6785">
        <f>IFERROR(VLOOKUP(G6785,Store_Map!$A$2:$I$100,8,FALSE),"")</f>
        <v>0</v>
      </c>
      <c r="N6785">
        <f t="shared" si="945"/>
        <v>0</v>
      </c>
      <c r="O6785" t="str">
        <f t="shared" si="946"/>
        <v>PASS</v>
      </c>
      <c r="P6785" t="str">
        <f t="shared" si="947"/>
        <v>PASS</v>
      </c>
      <c r="Q6785" t="str">
        <f t="shared" si="948"/>
        <v>PASS</v>
      </c>
      <c r="R6785" t="str">
        <f t="shared" si="949"/>
        <v>PASS</v>
      </c>
      <c r="S6785" t="str">
        <f t="shared" si="950"/>
        <v>PASS</v>
      </c>
      <c r="T6785">
        <f t="shared" si="951"/>
        <v>100</v>
      </c>
      <c r="U6785" t="str">
        <f t="shared" si="952"/>
        <v>Low</v>
      </c>
      <c r="V6785" t="str">
        <f t="shared" si="953"/>
        <v>Clean</v>
      </c>
    </row>
    <row r="6786" spans="1:22" x14ac:dyDescent="0.3">
      <c r="A6786" t="str">
        <f>Raw_Data!A6786</f>
        <v>26085328</v>
      </c>
      <c r="B6786">
        <f>Raw_Data!B6786</f>
        <v>45686</v>
      </c>
      <c r="C6786" t="str">
        <f>Raw_Data!C6786</f>
        <v>VITAMIN D2 1.25MG(50,000 UN</v>
      </c>
      <c r="D6786" t="str">
        <f>Raw_Data!D6786</f>
        <v>64380073706</v>
      </c>
      <c r="E6786" t="str">
        <f>Raw_Data!E6786</f>
        <v>GIBBS, JON</v>
      </c>
      <c r="F6786" t="str">
        <f>Raw_Data!F6786</f>
        <v>1700896156</v>
      </c>
      <c r="G6786" t="str">
        <f>Raw_Data!H6786</f>
        <v>2</v>
      </c>
      <c r="H6786">
        <f>IFERROR(VLOOKUP(G6786,Store_Map!$A$2:$I$100,3,FALSE),"")</f>
        <v>0</v>
      </c>
      <c r="I6786">
        <f>IFERROR(VLOOKUP(G6786,Store_Map!$A$2:$I$100,4,FALSE),"")</f>
        <v>0</v>
      </c>
      <c r="J6786">
        <f>IFERROR(VLOOKUP(G6786,Store_Map!$A$2:$I$100,5,FALSE),"")</f>
        <v>0</v>
      </c>
      <c r="K6786">
        <f>IFERROR(VLOOKUP(G6786,Store_Map!$A$2:$I$100,6,FALSE),"")</f>
        <v>0</v>
      </c>
      <c r="L6786">
        <f>IFERROR(VLOOKUP(G6786,Store_Map!$A$2:$I$100,7,FALSE),"")</f>
        <v>0</v>
      </c>
      <c r="M6786">
        <f>IFERROR(VLOOKUP(G6786,Store_Map!$A$2:$I$100,8,FALSE),"")</f>
        <v>0</v>
      </c>
      <c r="N6786">
        <f t="shared" ref="N6786:N6849" si="954">COUNTBLANK(A6786:M6786)</f>
        <v>0</v>
      </c>
      <c r="O6786" t="str">
        <f t="shared" ref="O6786:O6849" si="955">IF(AND(F6786&lt;&gt;"",LEN(F6786)=10,ISNUMBER(--F6786)),"PASS","REVIEW")</f>
        <v>PASS</v>
      </c>
      <c r="P6786" t="str">
        <f t="shared" ref="P6786:P6849" si="956">IF(AND(D6786&lt;&gt;"",OR(LEN(D6786)=10,LEN(D6786)=11),ISNUMBER(--D6786)),"PASS","REVIEW")</f>
        <v>PASS</v>
      </c>
      <c r="Q6786" t="str">
        <f t="shared" ref="Q6786:Q6849" si="957">IF(H6786&lt;&gt;"","PASS","REVIEW")</f>
        <v>PASS</v>
      </c>
      <c r="R6786" t="str">
        <f t="shared" ref="R6786:R6849" si="958">IF(AND(I6786&lt;&gt;"",J6786&lt;&gt;"",K6786&lt;&gt;"",L6786&lt;&gt;"",M6786&lt;&gt;""),"PASS","REVIEW")</f>
        <v>PASS</v>
      </c>
      <c r="S6786" t="str">
        <f t="shared" ref="S6786:S6849" si="959">IF(OR(N6786&gt;0,O6786="REVIEW",P6786="REVIEW",Q6786="REVIEW",R6786="REVIEW"),"REVIEW","PASS")</f>
        <v>PASS</v>
      </c>
      <c r="T6786">
        <f t="shared" ref="T6786:T6849" si="960">MAX(0,100-(N6786*5)-IF(O6786="REVIEW",15,0)-IF(P6786="REVIEW",10,0)-IF(Q6786="REVIEW",10,0)-IF(R6786="REVIEW",20,0))</f>
        <v>100</v>
      </c>
      <c r="U6786" t="str">
        <f t="shared" ref="U6786:U6849" si="961">IF(T6786&gt;=90,"Low",IF(T6786&gt;=70,"Medium","High"))</f>
        <v>Low</v>
      </c>
      <c r="V6786" t="str">
        <f t="shared" ref="V6786:V6849" si="962">IF(N6786&gt;0,"Missing required fields",IF(O6786="REVIEW","Invalid provider NPI",IF(P6786="REVIEW","Invalid NDC",IF(Q6786="REVIEW","Store mapping incomplete",IF(R6786="REVIEW","Entity mapping incomplete","Clean")))))</f>
        <v>Clean</v>
      </c>
    </row>
    <row r="6787" spans="1:22" x14ac:dyDescent="0.3">
      <c r="A6787" t="str">
        <f>Raw_Data!A6787</f>
        <v>26085329</v>
      </c>
      <c r="B6787">
        <f>Raw_Data!B6787</f>
        <v>45686</v>
      </c>
      <c r="C6787" t="str">
        <f>Raw_Data!C6787</f>
        <v>**OZEMPIC 0.25-0.5 MG/DOSE</v>
      </c>
      <c r="D6787" t="str">
        <f>Raw_Data!D6787</f>
        <v>169418113</v>
      </c>
      <c r="E6787" t="str">
        <f>Raw_Data!E6787</f>
        <v>BYNE, EDMUND</v>
      </c>
      <c r="F6787" t="str">
        <f>Raw_Data!F6787</f>
        <v>1033186648</v>
      </c>
      <c r="G6787" t="str">
        <f>Raw_Data!H6787</f>
        <v>2</v>
      </c>
      <c r="H6787">
        <f>IFERROR(VLOOKUP(G6787,Store_Map!$A$2:$I$100,3,FALSE),"")</f>
        <v>0</v>
      </c>
      <c r="I6787">
        <f>IFERROR(VLOOKUP(G6787,Store_Map!$A$2:$I$100,4,FALSE),"")</f>
        <v>0</v>
      </c>
      <c r="J6787">
        <f>IFERROR(VLOOKUP(G6787,Store_Map!$A$2:$I$100,5,FALSE),"")</f>
        <v>0</v>
      </c>
      <c r="K6787">
        <f>IFERROR(VLOOKUP(G6787,Store_Map!$A$2:$I$100,6,FALSE),"")</f>
        <v>0</v>
      </c>
      <c r="L6787">
        <f>IFERROR(VLOOKUP(G6787,Store_Map!$A$2:$I$100,7,FALSE),"")</f>
        <v>0</v>
      </c>
      <c r="M6787">
        <f>IFERROR(VLOOKUP(G6787,Store_Map!$A$2:$I$100,8,FALSE),"")</f>
        <v>0</v>
      </c>
      <c r="N6787">
        <f t="shared" si="954"/>
        <v>0</v>
      </c>
      <c r="O6787" t="str">
        <f t="shared" si="955"/>
        <v>PASS</v>
      </c>
      <c r="P6787" t="str">
        <f t="shared" si="956"/>
        <v>REVIEW</v>
      </c>
      <c r="Q6787" t="str">
        <f t="shared" si="957"/>
        <v>PASS</v>
      </c>
      <c r="R6787" t="str">
        <f t="shared" si="958"/>
        <v>PASS</v>
      </c>
      <c r="S6787" t="str">
        <f t="shared" si="959"/>
        <v>REVIEW</v>
      </c>
      <c r="T6787">
        <f t="shared" si="960"/>
        <v>90</v>
      </c>
      <c r="U6787" t="str">
        <f t="shared" si="961"/>
        <v>Low</v>
      </c>
      <c r="V6787" t="str">
        <f t="shared" si="962"/>
        <v>Invalid NDC</v>
      </c>
    </row>
    <row r="6788" spans="1:22" x14ac:dyDescent="0.3">
      <c r="A6788" t="str">
        <f>Raw_Data!A6788</f>
        <v>26074362</v>
      </c>
      <c r="B6788">
        <f>Raw_Data!B6788</f>
        <v>45686</v>
      </c>
      <c r="C6788" t="str">
        <f>Raw_Data!C6788</f>
        <v>ONETOUCH VERIO TEST STRIP</v>
      </c>
      <c r="D6788" t="str">
        <f>Raw_Data!D6788</f>
        <v>53885027210</v>
      </c>
      <c r="E6788" t="str">
        <f>Raw_Data!E6788</f>
        <v>BYNE, EDMUND</v>
      </c>
      <c r="F6788" t="str">
        <f>Raw_Data!F6788</f>
        <v>1033186648</v>
      </c>
      <c r="G6788" t="str">
        <f>Raw_Data!H6788</f>
        <v>2</v>
      </c>
      <c r="H6788">
        <f>IFERROR(VLOOKUP(G6788,Store_Map!$A$2:$I$100,3,FALSE),"")</f>
        <v>0</v>
      </c>
      <c r="I6788">
        <f>IFERROR(VLOOKUP(G6788,Store_Map!$A$2:$I$100,4,FALSE),"")</f>
        <v>0</v>
      </c>
      <c r="J6788">
        <f>IFERROR(VLOOKUP(G6788,Store_Map!$A$2:$I$100,5,FALSE),"")</f>
        <v>0</v>
      </c>
      <c r="K6788">
        <f>IFERROR(VLOOKUP(G6788,Store_Map!$A$2:$I$100,6,FALSE),"")</f>
        <v>0</v>
      </c>
      <c r="L6788">
        <f>IFERROR(VLOOKUP(G6788,Store_Map!$A$2:$I$100,7,FALSE),"")</f>
        <v>0</v>
      </c>
      <c r="M6788">
        <f>IFERROR(VLOOKUP(G6788,Store_Map!$A$2:$I$100,8,FALSE),"")</f>
        <v>0</v>
      </c>
      <c r="N6788">
        <f t="shared" si="954"/>
        <v>0</v>
      </c>
      <c r="O6788" t="str">
        <f t="shared" si="955"/>
        <v>PASS</v>
      </c>
      <c r="P6788" t="str">
        <f t="shared" si="956"/>
        <v>PASS</v>
      </c>
      <c r="Q6788" t="str">
        <f t="shared" si="957"/>
        <v>PASS</v>
      </c>
      <c r="R6788" t="str">
        <f t="shared" si="958"/>
        <v>PASS</v>
      </c>
      <c r="S6788" t="str">
        <f t="shared" si="959"/>
        <v>PASS</v>
      </c>
      <c r="T6788">
        <f t="shared" si="960"/>
        <v>100</v>
      </c>
      <c r="U6788" t="str">
        <f t="shared" si="961"/>
        <v>Low</v>
      </c>
      <c r="V6788" t="str">
        <f t="shared" si="962"/>
        <v>Clean</v>
      </c>
    </row>
    <row r="6789" spans="1:22" x14ac:dyDescent="0.3">
      <c r="A6789" t="str">
        <f>Raw_Data!A6789</f>
        <v>26080272</v>
      </c>
      <c r="B6789">
        <f>Raw_Data!B6789</f>
        <v>45686</v>
      </c>
      <c r="C6789" t="str">
        <f>Raw_Data!C6789</f>
        <v>HUMALOG 100 UNITS/ML KWIKPE</v>
      </c>
      <c r="D6789" t="str">
        <f>Raw_Data!D6789</f>
        <v>2879959</v>
      </c>
      <c r="E6789" t="str">
        <f>Raw_Data!E6789</f>
        <v>PEDERSEN, JENNIFER</v>
      </c>
      <c r="F6789" t="str">
        <f>Raw_Data!F6789</f>
        <v>1073606661</v>
      </c>
      <c r="G6789" t="str">
        <f>Raw_Data!H6789</f>
        <v>2</v>
      </c>
      <c r="H6789">
        <f>IFERROR(VLOOKUP(G6789,Store_Map!$A$2:$I$100,3,FALSE),"")</f>
        <v>0</v>
      </c>
      <c r="I6789">
        <f>IFERROR(VLOOKUP(G6789,Store_Map!$A$2:$I$100,4,FALSE),"")</f>
        <v>0</v>
      </c>
      <c r="J6789">
        <f>IFERROR(VLOOKUP(G6789,Store_Map!$A$2:$I$100,5,FALSE),"")</f>
        <v>0</v>
      </c>
      <c r="K6789">
        <f>IFERROR(VLOOKUP(G6789,Store_Map!$A$2:$I$100,6,FALSE),"")</f>
        <v>0</v>
      </c>
      <c r="L6789">
        <f>IFERROR(VLOOKUP(G6789,Store_Map!$A$2:$I$100,7,FALSE),"")</f>
        <v>0</v>
      </c>
      <c r="M6789">
        <f>IFERROR(VLOOKUP(G6789,Store_Map!$A$2:$I$100,8,FALSE),"")</f>
        <v>0</v>
      </c>
      <c r="N6789">
        <f t="shared" si="954"/>
        <v>0</v>
      </c>
      <c r="O6789" t="str">
        <f t="shared" si="955"/>
        <v>PASS</v>
      </c>
      <c r="P6789" t="str">
        <f t="shared" si="956"/>
        <v>REVIEW</v>
      </c>
      <c r="Q6789" t="str">
        <f t="shared" si="957"/>
        <v>PASS</v>
      </c>
      <c r="R6789" t="str">
        <f t="shared" si="958"/>
        <v>PASS</v>
      </c>
      <c r="S6789" t="str">
        <f t="shared" si="959"/>
        <v>REVIEW</v>
      </c>
      <c r="T6789">
        <f t="shared" si="960"/>
        <v>90</v>
      </c>
      <c r="U6789" t="str">
        <f t="shared" si="961"/>
        <v>Low</v>
      </c>
      <c r="V6789" t="str">
        <f t="shared" si="962"/>
        <v>Invalid NDC</v>
      </c>
    </row>
    <row r="6790" spans="1:22" x14ac:dyDescent="0.3">
      <c r="A6790" t="str">
        <f>Raw_Data!A6790</f>
        <v>26080157</v>
      </c>
      <c r="B6790">
        <f>Raw_Data!B6790</f>
        <v>45686</v>
      </c>
      <c r="C6790" t="str">
        <f>Raw_Data!C6790</f>
        <v>BD UF MICRO PEN NEEDLE 6MMX</v>
      </c>
      <c r="D6790" t="str">
        <f>Raw_Data!D6790</f>
        <v>8290320749</v>
      </c>
      <c r="E6790" t="str">
        <f>Raw_Data!E6790</f>
        <v>PEDERSEN, JENNIFER</v>
      </c>
      <c r="F6790" t="str">
        <f>Raw_Data!F6790</f>
        <v>1073606661</v>
      </c>
      <c r="G6790" t="str">
        <f>Raw_Data!H6790</f>
        <v>2</v>
      </c>
      <c r="H6790">
        <f>IFERROR(VLOOKUP(G6790,Store_Map!$A$2:$I$100,3,FALSE),"")</f>
        <v>0</v>
      </c>
      <c r="I6790">
        <f>IFERROR(VLOOKUP(G6790,Store_Map!$A$2:$I$100,4,FALSE),"")</f>
        <v>0</v>
      </c>
      <c r="J6790">
        <f>IFERROR(VLOOKUP(G6790,Store_Map!$A$2:$I$100,5,FALSE),"")</f>
        <v>0</v>
      </c>
      <c r="K6790">
        <f>IFERROR(VLOOKUP(G6790,Store_Map!$A$2:$I$100,6,FALSE),"")</f>
        <v>0</v>
      </c>
      <c r="L6790">
        <f>IFERROR(VLOOKUP(G6790,Store_Map!$A$2:$I$100,7,FALSE),"")</f>
        <v>0</v>
      </c>
      <c r="M6790">
        <f>IFERROR(VLOOKUP(G6790,Store_Map!$A$2:$I$100,8,FALSE),"")</f>
        <v>0</v>
      </c>
      <c r="N6790">
        <f t="shared" si="954"/>
        <v>0</v>
      </c>
      <c r="O6790" t="str">
        <f t="shared" si="955"/>
        <v>PASS</v>
      </c>
      <c r="P6790" t="str">
        <f t="shared" si="956"/>
        <v>PASS</v>
      </c>
      <c r="Q6790" t="str">
        <f t="shared" si="957"/>
        <v>PASS</v>
      </c>
      <c r="R6790" t="str">
        <f t="shared" si="958"/>
        <v>PASS</v>
      </c>
      <c r="S6790" t="str">
        <f t="shared" si="959"/>
        <v>PASS</v>
      </c>
      <c r="T6790">
        <f t="shared" si="960"/>
        <v>100</v>
      </c>
      <c r="U6790" t="str">
        <f t="shared" si="961"/>
        <v>Low</v>
      </c>
      <c r="V6790" t="str">
        <f t="shared" si="962"/>
        <v>Clean</v>
      </c>
    </row>
    <row r="6791" spans="1:22" x14ac:dyDescent="0.3">
      <c r="A6791" t="str">
        <f>Raw_Data!A6791</f>
        <v>26082430</v>
      </c>
      <c r="B6791">
        <f>Raw_Data!B6791</f>
        <v>45686</v>
      </c>
      <c r="C6791" t="str">
        <f>Raw_Data!C6791</f>
        <v>ROSUVASTATIN CALCIUM 40 MG</v>
      </c>
      <c r="D6791" t="str">
        <f>Raw_Data!D6791</f>
        <v>68462026430</v>
      </c>
      <c r="E6791" t="str">
        <f>Raw_Data!E6791</f>
        <v>PEDERSEN, JENNIFER</v>
      </c>
      <c r="F6791" t="str">
        <f>Raw_Data!F6791</f>
        <v>1073606661</v>
      </c>
      <c r="G6791" t="str">
        <f>Raw_Data!H6791</f>
        <v>2</v>
      </c>
      <c r="H6791">
        <f>IFERROR(VLOOKUP(G6791,Store_Map!$A$2:$I$100,3,FALSE),"")</f>
        <v>0</v>
      </c>
      <c r="I6791">
        <f>IFERROR(VLOOKUP(G6791,Store_Map!$A$2:$I$100,4,FALSE),"")</f>
        <v>0</v>
      </c>
      <c r="J6791">
        <f>IFERROR(VLOOKUP(G6791,Store_Map!$A$2:$I$100,5,FALSE),"")</f>
        <v>0</v>
      </c>
      <c r="K6791">
        <f>IFERROR(VLOOKUP(G6791,Store_Map!$A$2:$I$100,6,FALSE),"")</f>
        <v>0</v>
      </c>
      <c r="L6791">
        <f>IFERROR(VLOOKUP(G6791,Store_Map!$A$2:$I$100,7,FALSE),"")</f>
        <v>0</v>
      </c>
      <c r="M6791">
        <f>IFERROR(VLOOKUP(G6791,Store_Map!$A$2:$I$100,8,FALSE),"")</f>
        <v>0</v>
      </c>
      <c r="N6791">
        <f t="shared" si="954"/>
        <v>0</v>
      </c>
      <c r="O6791" t="str">
        <f t="shared" si="955"/>
        <v>PASS</v>
      </c>
      <c r="P6791" t="str">
        <f t="shared" si="956"/>
        <v>PASS</v>
      </c>
      <c r="Q6791" t="str">
        <f t="shared" si="957"/>
        <v>PASS</v>
      </c>
      <c r="R6791" t="str">
        <f t="shared" si="958"/>
        <v>PASS</v>
      </c>
      <c r="S6791" t="str">
        <f t="shared" si="959"/>
        <v>PASS</v>
      </c>
      <c r="T6791">
        <f t="shared" si="960"/>
        <v>100</v>
      </c>
      <c r="U6791" t="str">
        <f t="shared" si="961"/>
        <v>Low</v>
      </c>
      <c r="V6791" t="str">
        <f t="shared" si="962"/>
        <v>Clean</v>
      </c>
    </row>
    <row r="6792" spans="1:22" x14ac:dyDescent="0.3">
      <c r="A6792" t="str">
        <f>Raw_Data!A6792</f>
        <v>26085336</v>
      </c>
      <c r="B6792">
        <f>Raw_Data!B6792</f>
        <v>45686</v>
      </c>
      <c r="C6792" t="str">
        <f>Raw_Data!C6792</f>
        <v>JANUMET XR 50-1,000 MG TABL</v>
      </c>
      <c r="D6792" t="str">
        <f>Raw_Data!D6792</f>
        <v>6008061</v>
      </c>
      <c r="E6792" t="str">
        <f>Raw_Data!E6792</f>
        <v>FORD, JAMES</v>
      </c>
      <c r="F6792" t="str">
        <f>Raw_Data!F6792</f>
        <v>1033117684</v>
      </c>
      <c r="G6792" t="str">
        <f>Raw_Data!H6792</f>
        <v>2</v>
      </c>
      <c r="H6792">
        <f>IFERROR(VLOOKUP(G6792,Store_Map!$A$2:$I$100,3,FALSE),"")</f>
        <v>0</v>
      </c>
      <c r="I6792">
        <f>IFERROR(VLOOKUP(G6792,Store_Map!$A$2:$I$100,4,FALSE),"")</f>
        <v>0</v>
      </c>
      <c r="J6792">
        <f>IFERROR(VLOOKUP(G6792,Store_Map!$A$2:$I$100,5,FALSE),"")</f>
        <v>0</v>
      </c>
      <c r="K6792">
        <f>IFERROR(VLOOKUP(G6792,Store_Map!$A$2:$I$100,6,FALSE),"")</f>
        <v>0</v>
      </c>
      <c r="L6792">
        <f>IFERROR(VLOOKUP(G6792,Store_Map!$A$2:$I$100,7,FALSE),"")</f>
        <v>0</v>
      </c>
      <c r="M6792">
        <f>IFERROR(VLOOKUP(G6792,Store_Map!$A$2:$I$100,8,FALSE),"")</f>
        <v>0</v>
      </c>
      <c r="N6792">
        <f t="shared" si="954"/>
        <v>0</v>
      </c>
      <c r="O6792" t="str">
        <f t="shared" si="955"/>
        <v>PASS</v>
      </c>
      <c r="P6792" t="str">
        <f t="shared" si="956"/>
        <v>REVIEW</v>
      </c>
      <c r="Q6792" t="str">
        <f t="shared" si="957"/>
        <v>PASS</v>
      </c>
      <c r="R6792" t="str">
        <f t="shared" si="958"/>
        <v>PASS</v>
      </c>
      <c r="S6792" t="str">
        <f t="shared" si="959"/>
        <v>REVIEW</v>
      </c>
      <c r="T6792">
        <f t="shared" si="960"/>
        <v>90</v>
      </c>
      <c r="U6792" t="str">
        <f t="shared" si="961"/>
        <v>Low</v>
      </c>
      <c r="V6792" t="str">
        <f t="shared" si="962"/>
        <v>Invalid NDC</v>
      </c>
    </row>
    <row r="6793" spans="1:22" x14ac:dyDescent="0.3">
      <c r="A6793" t="str">
        <f>Raw_Data!A6793</f>
        <v>26085337</v>
      </c>
      <c r="B6793">
        <f>Raw_Data!B6793</f>
        <v>45686</v>
      </c>
      <c r="C6793" t="str">
        <f>Raw_Data!C6793</f>
        <v>LOSARTAN-HCTZ 100-25 MG TAB</v>
      </c>
      <c r="D6793" t="str">
        <f>Raw_Data!D6793</f>
        <v>65862047099</v>
      </c>
      <c r="E6793" t="str">
        <f>Raw_Data!E6793</f>
        <v>GIBBS, JON</v>
      </c>
      <c r="F6793" t="str">
        <f>Raw_Data!F6793</f>
        <v>1700896156</v>
      </c>
      <c r="G6793" t="str">
        <f>Raw_Data!H6793</f>
        <v>2</v>
      </c>
      <c r="H6793">
        <f>IFERROR(VLOOKUP(G6793,Store_Map!$A$2:$I$100,3,FALSE),"")</f>
        <v>0</v>
      </c>
      <c r="I6793">
        <f>IFERROR(VLOOKUP(G6793,Store_Map!$A$2:$I$100,4,FALSE),"")</f>
        <v>0</v>
      </c>
      <c r="J6793">
        <f>IFERROR(VLOOKUP(G6793,Store_Map!$A$2:$I$100,5,FALSE),"")</f>
        <v>0</v>
      </c>
      <c r="K6793">
        <f>IFERROR(VLOOKUP(G6793,Store_Map!$A$2:$I$100,6,FALSE),"")</f>
        <v>0</v>
      </c>
      <c r="L6793">
        <f>IFERROR(VLOOKUP(G6793,Store_Map!$A$2:$I$100,7,FALSE),"")</f>
        <v>0</v>
      </c>
      <c r="M6793">
        <f>IFERROR(VLOOKUP(G6793,Store_Map!$A$2:$I$100,8,FALSE),"")</f>
        <v>0</v>
      </c>
      <c r="N6793">
        <f t="shared" si="954"/>
        <v>0</v>
      </c>
      <c r="O6793" t="str">
        <f t="shared" si="955"/>
        <v>PASS</v>
      </c>
      <c r="P6793" t="str">
        <f t="shared" si="956"/>
        <v>PASS</v>
      </c>
      <c r="Q6793" t="str">
        <f t="shared" si="957"/>
        <v>PASS</v>
      </c>
      <c r="R6793" t="str">
        <f t="shared" si="958"/>
        <v>PASS</v>
      </c>
      <c r="S6793" t="str">
        <f t="shared" si="959"/>
        <v>PASS</v>
      </c>
      <c r="T6793">
        <f t="shared" si="960"/>
        <v>100</v>
      </c>
      <c r="U6793" t="str">
        <f t="shared" si="961"/>
        <v>Low</v>
      </c>
      <c r="V6793" t="str">
        <f t="shared" si="962"/>
        <v>Clean</v>
      </c>
    </row>
    <row r="6794" spans="1:22" x14ac:dyDescent="0.3">
      <c r="A6794" t="str">
        <f>Raw_Data!A6794</f>
        <v>26085338</v>
      </c>
      <c r="B6794">
        <f>Raw_Data!B6794</f>
        <v>45686</v>
      </c>
      <c r="C6794" t="str">
        <f>Raw_Data!C6794</f>
        <v>MONTELUKAST SOD 10 MG TABLE</v>
      </c>
      <c r="D6794" t="str">
        <f>Raw_Data!D6794</f>
        <v>31722072610</v>
      </c>
      <c r="E6794" t="str">
        <f>Raw_Data!E6794</f>
        <v>GIBBS, JON</v>
      </c>
      <c r="F6794" t="str">
        <f>Raw_Data!F6794</f>
        <v>1700896156</v>
      </c>
      <c r="G6794" t="str">
        <f>Raw_Data!H6794</f>
        <v>2</v>
      </c>
      <c r="H6794">
        <f>IFERROR(VLOOKUP(G6794,Store_Map!$A$2:$I$100,3,FALSE),"")</f>
        <v>0</v>
      </c>
      <c r="I6794">
        <f>IFERROR(VLOOKUP(G6794,Store_Map!$A$2:$I$100,4,FALSE),"")</f>
        <v>0</v>
      </c>
      <c r="J6794">
        <f>IFERROR(VLOOKUP(G6794,Store_Map!$A$2:$I$100,5,FALSE),"")</f>
        <v>0</v>
      </c>
      <c r="K6794">
        <f>IFERROR(VLOOKUP(G6794,Store_Map!$A$2:$I$100,6,FALSE),"")</f>
        <v>0</v>
      </c>
      <c r="L6794">
        <f>IFERROR(VLOOKUP(G6794,Store_Map!$A$2:$I$100,7,FALSE),"")</f>
        <v>0</v>
      </c>
      <c r="M6794">
        <f>IFERROR(VLOOKUP(G6794,Store_Map!$A$2:$I$100,8,FALSE),"")</f>
        <v>0</v>
      </c>
      <c r="N6794">
        <f t="shared" si="954"/>
        <v>0</v>
      </c>
      <c r="O6794" t="str">
        <f t="shared" si="955"/>
        <v>PASS</v>
      </c>
      <c r="P6794" t="str">
        <f t="shared" si="956"/>
        <v>PASS</v>
      </c>
      <c r="Q6794" t="str">
        <f t="shared" si="957"/>
        <v>PASS</v>
      </c>
      <c r="R6794" t="str">
        <f t="shared" si="958"/>
        <v>PASS</v>
      </c>
      <c r="S6794" t="str">
        <f t="shared" si="959"/>
        <v>PASS</v>
      </c>
      <c r="T6794">
        <f t="shared" si="960"/>
        <v>100</v>
      </c>
      <c r="U6794" t="str">
        <f t="shared" si="961"/>
        <v>Low</v>
      </c>
      <c r="V6794" t="str">
        <f t="shared" si="962"/>
        <v>Clean</v>
      </c>
    </row>
    <row r="6795" spans="1:22" x14ac:dyDescent="0.3">
      <c r="A6795" t="str">
        <f>Raw_Data!A6795</f>
        <v>26085339</v>
      </c>
      <c r="B6795">
        <f>Raw_Data!B6795</f>
        <v>45686</v>
      </c>
      <c r="C6795" t="str">
        <f>Raw_Data!C6795</f>
        <v>LEVOTHYROXINE 125 MCG TABLE</v>
      </c>
      <c r="D6795" t="str">
        <f>Raw_Data!D6795</f>
        <v>68180097109</v>
      </c>
      <c r="E6795" t="str">
        <f>Raw_Data!E6795</f>
        <v>GIBBS, JON</v>
      </c>
      <c r="F6795" t="str">
        <f>Raw_Data!F6795</f>
        <v>1700896156</v>
      </c>
      <c r="G6795" t="str">
        <f>Raw_Data!H6795</f>
        <v>2</v>
      </c>
      <c r="H6795">
        <f>IFERROR(VLOOKUP(G6795,Store_Map!$A$2:$I$100,3,FALSE),"")</f>
        <v>0</v>
      </c>
      <c r="I6795">
        <f>IFERROR(VLOOKUP(G6795,Store_Map!$A$2:$I$100,4,FALSE),"")</f>
        <v>0</v>
      </c>
      <c r="J6795">
        <f>IFERROR(VLOOKUP(G6795,Store_Map!$A$2:$I$100,5,FALSE),"")</f>
        <v>0</v>
      </c>
      <c r="K6795">
        <f>IFERROR(VLOOKUP(G6795,Store_Map!$A$2:$I$100,6,FALSE),"")</f>
        <v>0</v>
      </c>
      <c r="L6795">
        <f>IFERROR(VLOOKUP(G6795,Store_Map!$A$2:$I$100,7,FALSE),"")</f>
        <v>0</v>
      </c>
      <c r="M6795">
        <f>IFERROR(VLOOKUP(G6795,Store_Map!$A$2:$I$100,8,FALSE),"")</f>
        <v>0</v>
      </c>
      <c r="N6795">
        <f t="shared" si="954"/>
        <v>0</v>
      </c>
      <c r="O6795" t="str">
        <f t="shared" si="955"/>
        <v>PASS</v>
      </c>
      <c r="P6795" t="str">
        <f t="shared" si="956"/>
        <v>PASS</v>
      </c>
      <c r="Q6795" t="str">
        <f t="shared" si="957"/>
        <v>PASS</v>
      </c>
      <c r="R6795" t="str">
        <f t="shared" si="958"/>
        <v>PASS</v>
      </c>
      <c r="S6795" t="str">
        <f t="shared" si="959"/>
        <v>PASS</v>
      </c>
      <c r="T6795">
        <f t="shared" si="960"/>
        <v>100</v>
      </c>
      <c r="U6795" t="str">
        <f t="shared" si="961"/>
        <v>Low</v>
      </c>
      <c r="V6795" t="str">
        <f t="shared" si="962"/>
        <v>Clean</v>
      </c>
    </row>
    <row r="6796" spans="1:22" x14ac:dyDescent="0.3">
      <c r="A6796" t="str">
        <f>Raw_Data!A6796</f>
        <v>26085340</v>
      </c>
      <c r="B6796">
        <f>Raw_Data!B6796</f>
        <v>45686</v>
      </c>
      <c r="C6796" t="str">
        <f>Raw_Data!C6796</f>
        <v>MELOXICAM 15 MG TABLET</v>
      </c>
      <c r="D6796" t="str">
        <f>Raw_Data!D6796</f>
        <v>69097015912</v>
      </c>
      <c r="E6796" t="str">
        <f>Raw_Data!E6796</f>
        <v>GIBBS, JON</v>
      </c>
      <c r="F6796" t="str">
        <f>Raw_Data!F6796</f>
        <v>1700896156</v>
      </c>
      <c r="G6796" t="str">
        <f>Raw_Data!H6796</f>
        <v>2</v>
      </c>
      <c r="H6796">
        <f>IFERROR(VLOOKUP(G6796,Store_Map!$A$2:$I$100,3,FALSE),"")</f>
        <v>0</v>
      </c>
      <c r="I6796">
        <f>IFERROR(VLOOKUP(G6796,Store_Map!$A$2:$I$100,4,FALSE),"")</f>
        <v>0</v>
      </c>
      <c r="J6796">
        <f>IFERROR(VLOOKUP(G6796,Store_Map!$A$2:$I$100,5,FALSE),"")</f>
        <v>0</v>
      </c>
      <c r="K6796">
        <f>IFERROR(VLOOKUP(G6796,Store_Map!$A$2:$I$100,6,FALSE),"")</f>
        <v>0</v>
      </c>
      <c r="L6796">
        <f>IFERROR(VLOOKUP(G6796,Store_Map!$A$2:$I$100,7,FALSE),"")</f>
        <v>0</v>
      </c>
      <c r="M6796">
        <f>IFERROR(VLOOKUP(G6796,Store_Map!$A$2:$I$100,8,FALSE),"")</f>
        <v>0</v>
      </c>
      <c r="N6796">
        <f t="shared" si="954"/>
        <v>0</v>
      </c>
      <c r="O6796" t="str">
        <f t="shared" si="955"/>
        <v>PASS</v>
      </c>
      <c r="P6796" t="str">
        <f t="shared" si="956"/>
        <v>PASS</v>
      </c>
      <c r="Q6796" t="str">
        <f t="shared" si="957"/>
        <v>PASS</v>
      </c>
      <c r="R6796" t="str">
        <f t="shared" si="958"/>
        <v>PASS</v>
      </c>
      <c r="S6796" t="str">
        <f t="shared" si="959"/>
        <v>PASS</v>
      </c>
      <c r="T6796">
        <f t="shared" si="960"/>
        <v>100</v>
      </c>
      <c r="U6796" t="str">
        <f t="shared" si="961"/>
        <v>Low</v>
      </c>
      <c r="V6796" t="str">
        <f t="shared" si="962"/>
        <v>Clean</v>
      </c>
    </row>
    <row r="6797" spans="1:22" x14ac:dyDescent="0.3">
      <c r="A6797" t="str">
        <f>Raw_Data!A6797</f>
        <v>26085341</v>
      </c>
      <c r="B6797">
        <f>Raw_Data!B6797</f>
        <v>45686</v>
      </c>
      <c r="C6797" t="str">
        <f>Raw_Data!C6797</f>
        <v>*PANTOPRAZOLE SOD DR 40 MG</v>
      </c>
      <c r="D6797" t="str">
        <f>Raw_Data!D6797</f>
        <v>65862056090</v>
      </c>
      <c r="E6797" t="str">
        <f>Raw_Data!E6797</f>
        <v>Dunagan, Donnie</v>
      </c>
      <c r="F6797" t="str">
        <f>Raw_Data!F6797</f>
        <v>1760438444</v>
      </c>
      <c r="G6797" t="str">
        <f>Raw_Data!H6797</f>
        <v>2</v>
      </c>
      <c r="H6797">
        <f>IFERROR(VLOOKUP(G6797,Store_Map!$A$2:$I$100,3,FALSE),"")</f>
        <v>0</v>
      </c>
      <c r="I6797">
        <f>IFERROR(VLOOKUP(G6797,Store_Map!$A$2:$I$100,4,FALSE),"")</f>
        <v>0</v>
      </c>
      <c r="J6797">
        <f>IFERROR(VLOOKUP(G6797,Store_Map!$A$2:$I$100,5,FALSE),"")</f>
        <v>0</v>
      </c>
      <c r="K6797">
        <f>IFERROR(VLOOKUP(G6797,Store_Map!$A$2:$I$100,6,FALSE),"")</f>
        <v>0</v>
      </c>
      <c r="L6797">
        <f>IFERROR(VLOOKUP(G6797,Store_Map!$A$2:$I$100,7,FALSE),"")</f>
        <v>0</v>
      </c>
      <c r="M6797">
        <f>IFERROR(VLOOKUP(G6797,Store_Map!$A$2:$I$100,8,FALSE),"")</f>
        <v>0</v>
      </c>
      <c r="N6797">
        <f t="shared" si="954"/>
        <v>0</v>
      </c>
      <c r="O6797" t="str">
        <f t="shared" si="955"/>
        <v>PASS</v>
      </c>
      <c r="P6797" t="str">
        <f t="shared" si="956"/>
        <v>PASS</v>
      </c>
      <c r="Q6797" t="str">
        <f t="shared" si="957"/>
        <v>PASS</v>
      </c>
      <c r="R6797" t="str">
        <f t="shared" si="958"/>
        <v>PASS</v>
      </c>
      <c r="S6797" t="str">
        <f t="shared" si="959"/>
        <v>PASS</v>
      </c>
      <c r="T6797">
        <f t="shared" si="960"/>
        <v>100</v>
      </c>
      <c r="U6797" t="str">
        <f t="shared" si="961"/>
        <v>Low</v>
      </c>
      <c r="V6797" t="str">
        <f t="shared" si="962"/>
        <v>Clean</v>
      </c>
    </row>
    <row r="6798" spans="1:22" x14ac:dyDescent="0.3">
      <c r="A6798" t="str">
        <f>Raw_Data!A6798</f>
        <v>26076453</v>
      </c>
      <c r="B6798">
        <f>Raw_Data!B6798</f>
        <v>45686</v>
      </c>
      <c r="C6798" t="str">
        <f>Raw_Data!C6798</f>
        <v>DUPIXENT 300 MG/2 ML PEN</v>
      </c>
      <c r="D6798" t="str">
        <f>Raw_Data!D6798</f>
        <v>24591502</v>
      </c>
      <c r="E6798" t="str">
        <f>Raw_Data!E6798</f>
        <v>THAKORE, MORGAN</v>
      </c>
      <c r="F6798" t="str">
        <f>Raw_Data!F6798</f>
        <v>1770875130</v>
      </c>
      <c r="G6798" t="str">
        <f>Raw_Data!H6798</f>
        <v>2</v>
      </c>
      <c r="H6798">
        <f>IFERROR(VLOOKUP(G6798,Store_Map!$A$2:$I$100,3,FALSE),"")</f>
        <v>0</v>
      </c>
      <c r="I6798">
        <f>IFERROR(VLOOKUP(G6798,Store_Map!$A$2:$I$100,4,FALSE),"")</f>
        <v>0</v>
      </c>
      <c r="J6798">
        <f>IFERROR(VLOOKUP(G6798,Store_Map!$A$2:$I$100,5,FALSE),"")</f>
        <v>0</v>
      </c>
      <c r="K6798">
        <f>IFERROR(VLOOKUP(G6798,Store_Map!$A$2:$I$100,6,FALSE),"")</f>
        <v>0</v>
      </c>
      <c r="L6798">
        <f>IFERROR(VLOOKUP(G6798,Store_Map!$A$2:$I$100,7,FALSE),"")</f>
        <v>0</v>
      </c>
      <c r="M6798">
        <f>IFERROR(VLOOKUP(G6798,Store_Map!$A$2:$I$100,8,FALSE),"")</f>
        <v>0</v>
      </c>
      <c r="N6798">
        <f t="shared" si="954"/>
        <v>0</v>
      </c>
      <c r="O6798" t="str">
        <f t="shared" si="955"/>
        <v>PASS</v>
      </c>
      <c r="P6798" t="str">
        <f t="shared" si="956"/>
        <v>REVIEW</v>
      </c>
      <c r="Q6798" t="str">
        <f t="shared" si="957"/>
        <v>PASS</v>
      </c>
      <c r="R6798" t="str">
        <f t="shared" si="958"/>
        <v>PASS</v>
      </c>
      <c r="S6798" t="str">
        <f t="shared" si="959"/>
        <v>REVIEW</v>
      </c>
      <c r="T6798">
        <f t="shared" si="960"/>
        <v>90</v>
      </c>
      <c r="U6798" t="str">
        <f t="shared" si="961"/>
        <v>Low</v>
      </c>
      <c r="V6798" t="str">
        <f t="shared" si="962"/>
        <v>Invalid NDC</v>
      </c>
    </row>
    <row r="6799" spans="1:22" x14ac:dyDescent="0.3">
      <c r="A6799" t="str">
        <f>Raw_Data!A6799</f>
        <v>26083586</v>
      </c>
      <c r="B6799">
        <f>Raw_Data!B6799</f>
        <v>45686</v>
      </c>
      <c r="C6799" t="str">
        <f>Raw_Data!C6799</f>
        <v>LOSARTAN-HCTZ 100-25 MG TAB</v>
      </c>
      <c r="D6799" t="str">
        <f>Raw_Data!D6799</f>
        <v>65862047099</v>
      </c>
      <c r="E6799" t="str">
        <f>Raw_Data!E6799</f>
        <v>FORD, JAMES</v>
      </c>
      <c r="F6799" t="str">
        <f>Raw_Data!F6799</f>
        <v>1033117684</v>
      </c>
      <c r="G6799" t="str">
        <f>Raw_Data!H6799</f>
        <v>2</v>
      </c>
      <c r="H6799">
        <f>IFERROR(VLOOKUP(G6799,Store_Map!$A$2:$I$100,3,FALSE),"")</f>
        <v>0</v>
      </c>
      <c r="I6799">
        <f>IFERROR(VLOOKUP(G6799,Store_Map!$A$2:$I$100,4,FALSE),"")</f>
        <v>0</v>
      </c>
      <c r="J6799">
        <f>IFERROR(VLOOKUP(G6799,Store_Map!$A$2:$I$100,5,FALSE),"")</f>
        <v>0</v>
      </c>
      <c r="K6799">
        <f>IFERROR(VLOOKUP(G6799,Store_Map!$A$2:$I$100,6,FALSE),"")</f>
        <v>0</v>
      </c>
      <c r="L6799">
        <f>IFERROR(VLOOKUP(G6799,Store_Map!$A$2:$I$100,7,FALSE),"")</f>
        <v>0</v>
      </c>
      <c r="M6799">
        <f>IFERROR(VLOOKUP(G6799,Store_Map!$A$2:$I$100,8,FALSE),"")</f>
        <v>0</v>
      </c>
      <c r="N6799">
        <f t="shared" si="954"/>
        <v>0</v>
      </c>
      <c r="O6799" t="str">
        <f t="shared" si="955"/>
        <v>PASS</v>
      </c>
      <c r="P6799" t="str">
        <f t="shared" si="956"/>
        <v>PASS</v>
      </c>
      <c r="Q6799" t="str">
        <f t="shared" si="957"/>
        <v>PASS</v>
      </c>
      <c r="R6799" t="str">
        <f t="shared" si="958"/>
        <v>PASS</v>
      </c>
      <c r="S6799" t="str">
        <f t="shared" si="959"/>
        <v>PASS</v>
      </c>
      <c r="T6799">
        <f t="shared" si="960"/>
        <v>100</v>
      </c>
      <c r="U6799" t="str">
        <f t="shared" si="961"/>
        <v>Low</v>
      </c>
      <c r="V6799" t="str">
        <f t="shared" si="962"/>
        <v>Clean</v>
      </c>
    </row>
    <row r="6800" spans="1:22" x14ac:dyDescent="0.3">
      <c r="A6800" t="str">
        <f>Raw_Data!A6800</f>
        <v>26083585</v>
      </c>
      <c r="B6800">
        <f>Raw_Data!B6800</f>
        <v>45686</v>
      </c>
      <c r="C6800" t="str">
        <f>Raw_Data!C6800</f>
        <v>CLOPIDOGREL 75 MG TABLET</v>
      </c>
      <c r="D6800" t="str">
        <f>Raw_Data!D6800</f>
        <v>65862035790</v>
      </c>
      <c r="E6800" t="str">
        <f>Raw_Data!E6800</f>
        <v>FORD, JAMES</v>
      </c>
      <c r="F6800" t="str">
        <f>Raw_Data!F6800</f>
        <v>1033117684</v>
      </c>
      <c r="G6800" t="str">
        <f>Raw_Data!H6800</f>
        <v>2</v>
      </c>
      <c r="H6800">
        <f>IFERROR(VLOOKUP(G6800,Store_Map!$A$2:$I$100,3,FALSE),"")</f>
        <v>0</v>
      </c>
      <c r="I6800">
        <f>IFERROR(VLOOKUP(G6800,Store_Map!$A$2:$I$100,4,FALSE),"")</f>
        <v>0</v>
      </c>
      <c r="J6800">
        <f>IFERROR(VLOOKUP(G6800,Store_Map!$A$2:$I$100,5,FALSE),"")</f>
        <v>0</v>
      </c>
      <c r="K6800">
        <f>IFERROR(VLOOKUP(G6800,Store_Map!$A$2:$I$100,6,FALSE),"")</f>
        <v>0</v>
      </c>
      <c r="L6800">
        <f>IFERROR(VLOOKUP(G6800,Store_Map!$A$2:$I$100,7,FALSE),"")</f>
        <v>0</v>
      </c>
      <c r="M6800">
        <f>IFERROR(VLOOKUP(G6800,Store_Map!$A$2:$I$100,8,FALSE),"")</f>
        <v>0</v>
      </c>
      <c r="N6800">
        <f t="shared" si="954"/>
        <v>0</v>
      </c>
      <c r="O6800" t="str">
        <f t="shared" si="955"/>
        <v>PASS</v>
      </c>
      <c r="P6800" t="str">
        <f t="shared" si="956"/>
        <v>PASS</v>
      </c>
      <c r="Q6800" t="str">
        <f t="shared" si="957"/>
        <v>PASS</v>
      </c>
      <c r="R6800" t="str">
        <f t="shared" si="958"/>
        <v>PASS</v>
      </c>
      <c r="S6800" t="str">
        <f t="shared" si="959"/>
        <v>PASS</v>
      </c>
      <c r="T6800">
        <f t="shared" si="960"/>
        <v>100</v>
      </c>
      <c r="U6800" t="str">
        <f t="shared" si="961"/>
        <v>Low</v>
      </c>
      <c r="V6800" t="str">
        <f t="shared" si="962"/>
        <v>Clean</v>
      </c>
    </row>
    <row r="6801" spans="1:22" x14ac:dyDescent="0.3">
      <c r="A6801" t="str">
        <f>Raw_Data!A6801</f>
        <v>26076929</v>
      </c>
      <c r="B6801">
        <f>Raw_Data!B6801</f>
        <v>45686</v>
      </c>
      <c r="C6801" t="str">
        <f>Raw_Data!C6801</f>
        <v>ATORVASTATIN 20 MG TABLET</v>
      </c>
      <c r="D6801" t="str">
        <f>Raw_Data!D6801</f>
        <v>60505257908</v>
      </c>
      <c r="E6801" t="str">
        <f>Raw_Data!E6801</f>
        <v>FORD, JAMES</v>
      </c>
      <c r="F6801" t="str">
        <f>Raw_Data!F6801</f>
        <v>1033117684</v>
      </c>
      <c r="G6801" t="str">
        <f>Raw_Data!H6801</f>
        <v>2</v>
      </c>
      <c r="H6801">
        <f>IFERROR(VLOOKUP(G6801,Store_Map!$A$2:$I$100,3,FALSE),"")</f>
        <v>0</v>
      </c>
      <c r="I6801">
        <f>IFERROR(VLOOKUP(G6801,Store_Map!$A$2:$I$100,4,FALSE),"")</f>
        <v>0</v>
      </c>
      <c r="J6801">
        <f>IFERROR(VLOOKUP(G6801,Store_Map!$A$2:$I$100,5,FALSE),"")</f>
        <v>0</v>
      </c>
      <c r="K6801">
        <f>IFERROR(VLOOKUP(G6801,Store_Map!$A$2:$I$100,6,FALSE),"")</f>
        <v>0</v>
      </c>
      <c r="L6801">
        <f>IFERROR(VLOOKUP(G6801,Store_Map!$A$2:$I$100,7,FALSE),"")</f>
        <v>0</v>
      </c>
      <c r="M6801">
        <f>IFERROR(VLOOKUP(G6801,Store_Map!$A$2:$I$100,8,FALSE),"")</f>
        <v>0</v>
      </c>
      <c r="N6801">
        <f t="shared" si="954"/>
        <v>0</v>
      </c>
      <c r="O6801" t="str">
        <f t="shared" si="955"/>
        <v>PASS</v>
      </c>
      <c r="P6801" t="str">
        <f t="shared" si="956"/>
        <v>PASS</v>
      </c>
      <c r="Q6801" t="str">
        <f t="shared" si="957"/>
        <v>PASS</v>
      </c>
      <c r="R6801" t="str">
        <f t="shared" si="958"/>
        <v>PASS</v>
      </c>
      <c r="S6801" t="str">
        <f t="shared" si="959"/>
        <v>PASS</v>
      </c>
      <c r="T6801">
        <f t="shared" si="960"/>
        <v>100</v>
      </c>
      <c r="U6801" t="str">
        <f t="shared" si="961"/>
        <v>Low</v>
      </c>
      <c r="V6801" t="str">
        <f t="shared" si="962"/>
        <v>Clean</v>
      </c>
    </row>
    <row r="6802" spans="1:22" x14ac:dyDescent="0.3">
      <c r="A6802" t="str">
        <f>Raw_Data!A6802</f>
        <v>26085345</v>
      </c>
      <c r="B6802">
        <f>Raw_Data!B6802</f>
        <v>45686</v>
      </c>
      <c r="C6802" t="str">
        <f>Raw_Data!C6802</f>
        <v>HYDROCHLOROTHIAZIDE 12.5 MG</v>
      </c>
      <c r="D6802" t="str">
        <f>Raw_Data!D6802</f>
        <v>69315015510</v>
      </c>
      <c r="E6802" t="str">
        <f>Raw_Data!E6802</f>
        <v>FORD, JAMES</v>
      </c>
      <c r="F6802" t="str">
        <f>Raw_Data!F6802</f>
        <v>1033117684</v>
      </c>
      <c r="G6802" t="str">
        <f>Raw_Data!H6802</f>
        <v>2</v>
      </c>
      <c r="H6802">
        <f>IFERROR(VLOOKUP(G6802,Store_Map!$A$2:$I$100,3,FALSE),"")</f>
        <v>0</v>
      </c>
      <c r="I6802">
        <f>IFERROR(VLOOKUP(G6802,Store_Map!$A$2:$I$100,4,FALSE),"")</f>
        <v>0</v>
      </c>
      <c r="J6802">
        <f>IFERROR(VLOOKUP(G6802,Store_Map!$A$2:$I$100,5,FALSE),"")</f>
        <v>0</v>
      </c>
      <c r="K6802">
        <f>IFERROR(VLOOKUP(G6802,Store_Map!$A$2:$I$100,6,FALSE),"")</f>
        <v>0</v>
      </c>
      <c r="L6802">
        <f>IFERROR(VLOOKUP(G6802,Store_Map!$A$2:$I$100,7,FALSE),"")</f>
        <v>0</v>
      </c>
      <c r="M6802">
        <f>IFERROR(VLOOKUP(G6802,Store_Map!$A$2:$I$100,8,FALSE),"")</f>
        <v>0</v>
      </c>
      <c r="N6802">
        <f t="shared" si="954"/>
        <v>0</v>
      </c>
      <c r="O6802" t="str">
        <f t="shared" si="955"/>
        <v>PASS</v>
      </c>
      <c r="P6802" t="str">
        <f t="shared" si="956"/>
        <v>PASS</v>
      </c>
      <c r="Q6802" t="str">
        <f t="shared" si="957"/>
        <v>PASS</v>
      </c>
      <c r="R6802" t="str">
        <f t="shared" si="958"/>
        <v>PASS</v>
      </c>
      <c r="S6802" t="str">
        <f t="shared" si="959"/>
        <v>PASS</v>
      </c>
      <c r="T6802">
        <f t="shared" si="960"/>
        <v>100</v>
      </c>
      <c r="U6802" t="str">
        <f t="shared" si="961"/>
        <v>Low</v>
      </c>
      <c r="V6802" t="str">
        <f t="shared" si="962"/>
        <v>Clean</v>
      </c>
    </row>
    <row r="6803" spans="1:22" x14ac:dyDescent="0.3">
      <c r="A6803" t="str">
        <f>Raw_Data!A6803</f>
        <v>26085346</v>
      </c>
      <c r="B6803">
        <f>Raw_Data!B6803</f>
        <v>45686</v>
      </c>
      <c r="C6803" t="str">
        <f>Raw_Data!C6803</f>
        <v>LEVETIRACETAM 1,000 MG TABL</v>
      </c>
      <c r="D6803" t="str">
        <f>Raw_Data!D6803</f>
        <v>31722053960</v>
      </c>
      <c r="E6803" t="str">
        <f>Raw_Data!E6803</f>
        <v>FORD, JAMES</v>
      </c>
      <c r="F6803" t="str">
        <f>Raw_Data!F6803</f>
        <v>1033117684</v>
      </c>
      <c r="G6803" t="str">
        <f>Raw_Data!H6803</f>
        <v>2</v>
      </c>
      <c r="H6803">
        <f>IFERROR(VLOOKUP(G6803,Store_Map!$A$2:$I$100,3,FALSE),"")</f>
        <v>0</v>
      </c>
      <c r="I6803">
        <f>IFERROR(VLOOKUP(G6803,Store_Map!$A$2:$I$100,4,FALSE),"")</f>
        <v>0</v>
      </c>
      <c r="J6803">
        <f>IFERROR(VLOOKUP(G6803,Store_Map!$A$2:$I$100,5,FALSE),"")</f>
        <v>0</v>
      </c>
      <c r="K6803">
        <f>IFERROR(VLOOKUP(G6803,Store_Map!$A$2:$I$100,6,FALSE),"")</f>
        <v>0</v>
      </c>
      <c r="L6803">
        <f>IFERROR(VLOOKUP(G6803,Store_Map!$A$2:$I$100,7,FALSE),"")</f>
        <v>0</v>
      </c>
      <c r="M6803">
        <f>IFERROR(VLOOKUP(G6803,Store_Map!$A$2:$I$100,8,FALSE),"")</f>
        <v>0</v>
      </c>
      <c r="N6803">
        <f t="shared" si="954"/>
        <v>0</v>
      </c>
      <c r="O6803" t="str">
        <f t="shared" si="955"/>
        <v>PASS</v>
      </c>
      <c r="P6803" t="str">
        <f t="shared" si="956"/>
        <v>PASS</v>
      </c>
      <c r="Q6803" t="str">
        <f t="shared" si="957"/>
        <v>PASS</v>
      </c>
      <c r="R6803" t="str">
        <f t="shared" si="958"/>
        <v>PASS</v>
      </c>
      <c r="S6803" t="str">
        <f t="shared" si="959"/>
        <v>PASS</v>
      </c>
      <c r="T6803">
        <f t="shared" si="960"/>
        <v>100</v>
      </c>
      <c r="U6803" t="str">
        <f t="shared" si="961"/>
        <v>Low</v>
      </c>
      <c r="V6803" t="str">
        <f t="shared" si="962"/>
        <v>Clean</v>
      </c>
    </row>
    <row r="6804" spans="1:22" x14ac:dyDescent="0.3">
      <c r="A6804" t="str">
        <f>Raw_Data!A6804</f>
        <v>26074235</v>
      </c>
      <c r="B6804">
        <f>Raw_Data!B6804</f>
        <v>45686</v>
      </c>
      <c r="C6804" t="str">
        <f>Raw_Data!C6804</f>
        <v>BIKTARVY 50-200-25 MG TABLE</v>
      </c>
      <c r="D6804" t="str">
        <f>Raw_Data!D6804</f>
        <v>61958250101</v>
      </c>
      <c r="E6804" t="str">
        <f>Raw_Data!E6804</f>
        <v>KILGORE, RICHARD</v>
      </c>
      <c r="F6804" t="str">
        <f>Raw_Data!F6804</f>
        <v>1760812010</v>
      </c>
      <c r="G6804" t="str">
        <f>Raw_Data!H6804</f>
        <v>2</v>
      </c>
      <c r="H6804">
        <f>IFERROR(VLOOKUP(G6804,Store_Map!$A$2:$I$100,3,FALSE),"")</f>
        <v>0</v>
      </c>
      <c r="I6804">
        <f>IFERROR(VLOOKUP(G6804,Store_Map!$A$2:$I$100,4,FALSE),"")</f>
        <v>0</v>
      </c>
      <c r="J6804">
        <f>IFERROR(VLOOKUP(G6804,Store_Map!$A$2:$I$100,5,FALSE),"")</f>
        <v>0</v>
      </c>
      <c r="K6804">
        <f>IFERROR(VLOOKUP(G6804,Store_Map!$A$2:$I$100,6,FALSE),"")</f>
        <v>0</v>
      </c>
      <c r="L6804">
        <f>IFERROR(VLOOKUP(G6804,Store_Map!$A$2:$I$100,7,FALSE),"")</f>
        <v>0</v>
      </c>
      <c r="M6804">
        <f>IFERROR(VLOOKUP(G6804,Store_Map!$A$2:$I$100,8,FALSE),"")</f>
        <v>0</v>
      </c>
      <c r="N6804">
        <f t="shared" si="954"/>
        <v>0</v>
      </c>
      <c r="O6804" t="str">
        <f t="shared" si="955"/>
        <v>PASS</v>
      </c>
      <c r="P6804" t="str">
        <f t="shared" si="956"/>
        <v>PASS</v>
      </c>
      <c r="Q6804" t="str">
        <f t="shared" si="957"/>
        <v>PASS</v>
      </c>
      <c r="R6804" t="str">
        <f t="shared" si="958"/>
        <v>PASS</v>
      </c>
      <c r="S6804" t="str">
        <f t="shared" si="959"/>
        <v>PASS</v>
      </c>
      <c r="T6804">
        <f t="shared" si="960"/>
        <v>100</v>
      </c>
      <c r="U6804" t="str">
        <f t="shared" si="961"/>
        <v>Low</v>
      </c>
      <c r="V6804" t="str">
        <f t="shared" si="962"/>
        <v>Clean</v>
      </c>
    </row>
    <row r="6805" spans="1:22" x14ac:dyDescent="0.3">
      <c r="A6805" t="str">
        <f>Raw_Data!A6805</f>
        <v>26077630</v>
      </c>
      <c r="B6805">
        <f>Raw_Data!B6805</f>
        <v>45686</v>
      </c>
      <c r="C6805" t="str">
        <f>Raw_Data!C6805</f>
        <v>SYMTUZA 800-150-200-10 MG T</v>
      </c>
      <c r="D6805" t="str">
        <f>Raw_Data!D6805</f>
        <v>59676080030</v>
      </c>
      <c r="E6805" t="str">
        <f>Raw_Data!E6805</f>
        <v>MUNOZ, FRANCISCO</v>
      </c>
      <c r="F6805" t="str">
        <f>Raw_Data!F6805</f>
        <v>1194015032</v>
      </c>
      <c r="G6805" t="str">
        <f>Raw_Data!H6805</f>
        <v>2</v>
      </c>
      <c r="H6805">
        <f>IFERROR(VLOOKUP(G6805,Store_Map!$A$2:$I$100,3,FALSE),"")</f>
        <v>0</v>
      </c>
      <c r="I6805">
        <f>IFERROR(VLOOKUP(G6805,Store_Map!$A$2:$I$100,4,FALSE),"")</f>
        <v>0</v>
      </c>
      <c r="J6805">
        <f>IFERROR(VLOOKUP(G6805,Store_Map!$A$2:$I$100,5,FALSE),"")</f>
        <v>0</v>
      </c>
      <c r="K6805">
        <f>IFERROR(VLOOKUP(G6805,Store_Map!$A$2:$I$100,6,FALSE),"")</f>
        <v>0</v>
      </c>
      <c r="L6805">
        <f>IFERROR(VLOOKUP(G6805,Store_Map!$A$2:$I$100,7,FALSE),"")</f>
        <v>0</v>
      </c>
      <c r="M6805">
        <f>IFERROR(VLOOKUP(G6805,Store_Map!$A$2:$I$100,8,FALSE),"")</f>
        <v>0</v>
      </c>
      <c r="N6805">
        <f t="shared" si="954"/>
        <v>0</v>
      </c>
      <c r="O6805" t="str">
        <f t="shared" si="955"/>
        <v>PASS</v>
      </c>
      <c r="P6805" t="str">
        <f t="shared" si="956"/>
        <v>PASS</v>
      </c>
      <c r="Q6805" t="str">
        <f t="shared" si="957"/>
        <v>PASS</v>
      </c>
      <c r="R6805" t="str">
        <f t="shared" si="958"/>
        <v>PASS</v>
      </c>
      <c r="S6805" t="str">
        <f t="shared" si="959"/>
        <v>PASS</v>
      </c>
      <c r="T6805">
        <f t="shared" si="960"/>
        <v>100</v>
      </c>
      <c r="U6805" t="str">
        <f t="shared" si="961"/>
        <v>Low</v>
      </c>
      <c r="V6805" t="str">
        <f t="shared" si="962"/>
        <v>Clean</v>
      </c>
    </row>
    <row r="6806" spans="1:22" x14ac:dyDescent="0.3">
      <c r="A6806" t="str">
        <f>Raw_Data!A6806</f>
        <v>26077474</v>
      </c>
      <c r="B6806">
        <f>Raw_Data!B6806</f>
        <v>45686</v>
      </c>
      <c r="C6806" t="str">
        <f>Raw_Data!C6806</f>
        <v>ALBUTEROL HFA 90 MCG INHALE</v>
      </c>
      <c r="D6806" t="str">
        <f>Raw_Data!D6806</f>
        <v>69097014260</v>
      </c>
      <c r="E6806" t="str">
        <f>Raw_Data!E6806</f>
        <v>DEANGELO, ALAN</v>
      </c>
      <c r="F6806" t="str">
        <f>Raw_Data!F6806</f>
        <v>1982741237</v>
      </c>
      <c r="G6806" t="str">
        <f>Raw_Data!H6806</f>
        <v>2</v>
      </c>
      <c r="H6806">
        <f>IFERROR(VLOOKUP(G6806,Store_Map!$A$2:$I$100,3,FALSE),"")</f>
        <v>0</v>
      </c>
      <c r="I6806">
        <f>IFERROR(VLOOKUP(G6806,Store_Map!$A$2:$I$100,4,FALSE),"")</f>
        <v>0</v>
      </c>
      <c r="J6806">
        <f>IFERROR(VLOOKUP(G6806,Store_Map!$A$2:$I$100,5,FALSE),"")</f>
        <v>0</v>
      </c>
      <c r="K6806">
        <f>IFERROR(VLOOKUP(G6806,Store_Map!$A$2:$I$100,6,FALSE),"")</f>
        <v>0</v>
      </c>
      <c r="L6806">
        <f>IFERROR(VLOOKUP(G6806,Store_Map!$A$2:$I$100,7,FALSE),"")</f>
        <v>0</v>
      </c>
      <c r="M6806">
        <f>IFERROR(VLOOKUP(G6806,Store_Map!$A$2:$I$100,8,FALSE),"")</f>
        <v>0</v>
      </c>
      <c r="N6806">
        <f t="shared" si="954"/>
        <v>0</v>
      </c>
      <c r="O6806" t="str">
        <f t="shared" si="955"/>
        <v>PASS</v>
      </c>
      <c r="P6806" t="str">
        <f t="shared" si="956"/>
        <v>PASS</v>
      </c>
      <c r="Q6806" t="str">
        <f t="shared" si="957"/>
        <v>PASS</v>
      </c>
      <c r="R6806" t="str">
        <f t="shared" si="958"/>
        <v>PASS</v>
      </c>
      <c r="S6806" t="str">
        <f t="shared" si="959"/>
        <v>PASS</v>
      </c>
      <c r="T6806">
        <f t="shared" si="960"/>
        <v>100</v>
      </c>
      <c r="U6806" t="str">
        <f t="shared" si="961"/>
        <v>Low</v>
      </c>
      <c r="V6806" t="str">
        <f t="shared" si="962"/>
        <v>Clean</v>
      </c>
    </row>
    <row r="6807" spans="1:22" x14ac:dyDescent="0.3">
      <c r="A6807" t="str">
        <f>Raw_Data!A6807</f>
        <v>26077477</v>
      </c>
      <c r="B6807">
        <f>Raw_Data!B6807</f>
        <v>45686</v>
      </c>
      <c r="C6807" t="str">
        <f>Raw_Data!C6807</f>
        <v>FLUTICASONE-SALMETEROL 250-</v>
      </c>
      <c r="D6807" t="str">
        <f>Raw_Data!D6807</f>
        <v>66993058597</v>
      </c>
      <c r="E6807" t="str">
        <f>Raw_Data!E6807</f>
        <v>DEANGELO, ALAN</v>
      </c>
      <c r="F6807" t="str">
        <f>Raw_Data!F6807</f>
        <v>1982741237</v>
      </c>
      <c r="G6807" t="str">
        <f>Raw_Data!H6807</f>
        <v>2</v>
      </c>
      <c r="H6807">
        <f>IFERROR(VLOOKUP(G6807,Store_Map!$A$2:$I$100,3,FALSE),"")</f>
        <v>0</v>
      </c>
      <c r="I6807">
        <f>IFERROR(VLOOKUP(G6807,Store_Map!$A$2:$I$100,4,FALSE),"")</f>
        <v>0</v>
      </c>
      <c r="J6807">
        <f>IFERROR(VLOOKUP(G6807,Store_Map!$A$2:$I$100,5,FALSE),"")</f>
        <v>0</v>
      </c>
      <c r="K6807">
        <f>IFERROR(VLOOKUP(G6807,Store_Map!$A$2:$I$100,6,FALSE),"")</f>
        <v>0</v>
      </c>
      <c r="L6807">
        <f>IFERROR(VLOOKUP(G6807,Store_Map!$A$2:$I$100,7,FALSE),"")</f>
        <v>0</v>
      </c>
      <c r="M6807">
        <f>IFERROR(VLOOKUP(G6807,Store_Map!$A$2:$I$100,8,FALSE),"")</f>
        <v>0</v>
      </c>
      <c r="N6807">
        <f t="shared" si="954"/>
        <v>0</v>
      </c>
      <c r="O6807" t="str">
        <f t="shared" si="955"/>
        <v>PASS</v>
      </c>
      <c r="P6807" t="str">
        <f t="shared" si="956"/>
        <v>PASS</v>
      </c>
      <c r="Q6807" t="str">
        <f t="shared" si="957"/>
        <v>PASS</v>
      </c>
      <c r="R6807" t="str">
        <f t="shared" si="958"/>
        <v>PASS</v>
      </c>
      <c r="S6807" t="str">
        <f t="shared" si="959"/>
        <v>PASS</v>
      </c>
      <c r="T6807">
        <f t="shared" si="960"/>
        <v>100</v>
      </c>
      <c r="U6807" t="str">
        <f t="shared" si="961"/>
        <v>Low</v>
      </c>
      <c r="V6807" t="str">
        <f t="shared" si="962"/>
        <v>Clean</v>
      </c>
    </row>
    <row r="6808" spans="1:22" x14ac:dyDescent="0.3">
      <c r="A6808" t="str">
        <f>Raw_Data!A6808</f>
        <v>26082851</v>
      </c>
      <c r="B6808">
        <f>Raw_Data!B6808</f>
        <v>45686</v>
      </c>
      <c r="C6808" t="str">
        <f>Raw_Data!C6808</f>
        <v>DOVATO 50-300 MG TABLET</v>
      </c>
      <c r="D6808" t="str">
        <f>Raw_Data!D6808</f>
        <v>49702024613</v>
      </c>
      <c r="E6808" t="str">
        <f>Raw_Data!E6808</f>
        <v>GONZALEZ, ANDREA</v>
      </c>
      <c r="F6808" t="str">
        <f>Raw_Data!F6808</f>
        <v>1336176403</v>
      </c>
      <c r="G6808" t="str">
        <f>Raw_Data!H6808</f>
        <v>2</v>
      </c>
      <c r="H6808">
        <f>IFERROR(VLOOKUP(G6808,Store_Map!$A$2:$I$100,3,FALSE),"")</f>
        <v>0</v>
      </c>
      <c r="I6808">
        <f>IFERROR(VLOOKUP(G6808,Store_Map!$A$2:$I$100,4,FALSE),"")</f>
        <v>0</v>
      </c>
      <c r="J6808">
        <f>IFERROR(VLOOKUP(G6808,Store_Map!$A$2:$I$100,5,FALSE),"")</f>
        <v>0</v>
      </c>
      <c r="K6808">
        <f>IFERROR(VLOOKUP(G6808,Store_Map!$A$2:$I$100,6,FALSE),"")</f>
        <v>0</v>
      </c>
      <c r="L6808">
        <f>IFERROR(VLOOKUP(G6808,Store_Map!$A$2:$I$100,7,FALSE),"")</f>
        <v>0</v>
      </c>
      <c r="M6808">
        <f>IFERROR(VLOOKUP(G6808,Store_Map!$A$2:$I$100,8,FALSE),"")</f>
        <v>0</v>
      </c>
      <c r="N6808">
        <f t="shared" si="954"/>
        <v>0</v>
      </c>
      <c r="O6808" t="str">
        <f t="shared" si="955"/>
        <v>PASS</v>
      </c>
      <c r="P6808" t="str">
        <f t="shared" si="956"/>
        <v>PASS</v>
      </c>
      <c r="Q6808" t="str">
        <f t="shared" si="957"/>
        <v>PASS</v>
      </c>
      <c r="R6808" t="str">
        <f t="shared" si="958"/>
        <v>PASS</v>
      </c>
      <c r="S6808" t="str">
        <f t="shared" si="959"/>
        <v>PASS</v>
      </c>
      <c r="T6808">
        <f t="shared" si="960"/>
        <v>100</v>
      </c>
      <c r="U6808" t="str">
        <f t="shared" si="961"/>
        <v>Low</v>
      </c>
      <c r="V6808" t="str">
        <f t="shared" si="962"/>
        <v>Clean</v>
      </c>
    </row>
    <row r="6809" spans="1:22" x14ac:dyDescent="0.3">
      <c r="A6809" t="str">
        <f>Raw_Data!A6809</f>
        <v>26082821</v>
      </c>
      <c r="B6809">
        <f>Raw_Data!B6809</f>
        <v>45686</v>
      </c>
      <c r="C6809" t="str">
        <f>Raw_Data!C6809</f>
        <v>DIVALPROEX SOD DR 500 MG TA</v>
      </c>
      <c r="D6809" t="str">
        <f>Raw_Data!D6809</f>
        <v>62756079813</v>
      </c>
      <c r="E6809" t="str">
        <f>Raw_Data!E6809</f>
        <v>FORD, JAMES</v>
      </c>
      <c r="F6809" t="str">
        <f>Raw_Data!F6809</f>
        <v>1033117684</v>
      </c>
      <c r="G6809" t="str">
        <f>Raw_Data!H6809</f>
        <v>2</v>
      </c>
      <c r="H6809">
        <f>IFERROR(VLOOKUP(G6809,Store_Map!$A$2:$I$100,3,FALSE),"")</f>
        <v>0</v>
      </c>
      <c r="I6809">
        <f>IFERROR(VLOOKUP(G6809,Store_Map!$A$2:$I$100,4,FALSE),"")</f>
        <v>0</v>
      </c>
      <c r="J6809">
        <f>IFERROR(VLOOKUP(G6809,Store_Map!$A$2:$I$100,5,FALSE),"")</f>
        <v>0</v>
      </c>
      <c r="K6809">
        <f>IFERROR(VLOOKUP(G6809,Store_Map!$A$2:$I$100,6,FALSE),"")</f>
        <v>0</v>
      </c>
      <c r="L6809">
        <f>IFERROR(VLOOKUP(G6809,Store_Map!$A$2:$I$100,7,FALSE),"")</f>
        <v>0</v>
      </c>
      <c r="M6809">
        <f>IFERROR(VLOOKUP(G6809,Store_Map!$A$2:$I$100,8,FALSE),"")</f>
        <v>0</v>
      </c>
      <c r="N6809">
        <f t="shared" si="954"/>
        <v>0</v>
      </c>
      <c r="O6809" t="str">
        <f t="shared" si="955"/>
        <v>PASS</v>
      </c>
      <c r="P6809" t="str">
        <f t="shared" si="956"/>
        <v>PASS</v>
      </c>
      <c r="Q6809" t="str">
        <f t="shared" si="957"/>
        <v>PASS</v>
      </c>
      <c r="R6809" t="str">
        <f t="shared" si="958"/>
        <v>PASS</v>
      </c>
      <c r="S6809" t="str">
        <f t="shared" si="959"/>
        <v>PASS</v>
      </c>
      <c r="T6809">
        <f t="shared" si="960"/>
        <v>100</v>
      </c>
      <c r="U6809" t="str">
        <f t="shared" si="961"/>
        <v>Low</v>
      </c>
      <c r="V6809" t="str">
        <f t="shared" si="962"/>
        <v>Clean</v>
      </c>
    </row>
    <row r="6810" spans="1:22" x14ac:dyDescent="0.3">
      <c r="A6810" t="str">
        <f>Raw_Data!A6810</f>
        <v>26075840</v>
      </c>
      <c r="B6810">
        <f>Raw_Data!B6810</f>
        <v>45686</v>
      </c>
      <c r="C6810" t="str">
        <f>Raw_Data!C6810</f>
        <v>GABAPENTIN 600 MG TABLET</v>
      </c>
      <c r="D6810" t="str">
        <f>Raw_Data!D6810</f>
        <v>68462012605</v>
      </c>
      <c r="E6810" t="str">
        <f>Raw_Data!E6810</f>
        <v>FORD, JAMES</v>
      </c>
      <c r="F6810" t="str">
        <f>Raw_Data!F6810</f>
        <v>1033117684</v>
      </c>
      <c r="G6810" t="str">
        <f>Raw_Data!H6810</f>
        <v>2</v>
      </c>
      <c r="H6810">
        <f>IFERROR(VLOOKUP(G6810,Store_Map!$A$2:$I$100,3,FALSE),"")</f>
        <v>0</v>
      </c>
      <c r="I6810">
        <f>IFERROR(VLOOKUP(G6810,Store_Map!$A$2:$I$100,4,FALSE),"")</f>
        <v>0</v>
      </c>
      <c r="J6810">
        <f>IFERROR(VLOOKUP(G6810,Store_Map!$A$2:$I$100,5,FALSE),"")</f>
        <v>0</v>
      </c>
      <c r="K6810">
        <f>IFERROR(VLOOKUP(G6810,Store_Map!$A$2:$I$100,6,FALSE),"")</f>
        <v>0</v>
      </c>
      <c r="L6810">
        <f>IFERROR(VLOOKUP(G6810,Store_Map!$A$2:$I$100,7,FALSE),"")</f>
        <v>0</v>
      </c>
      <c r="M6810">
        <f>IFERROR(VLOOKUP(G6810,Store_Map!$A$2:$I$100,8,FALSE),"")</f>
        <v>0</v>
      </c>
      <c r="N6810">
        <f t="shared" si="954"/>
        <v>0</v>
      </c>
      <c r="O6810" t="str">
        <f t="shared" si="955"/>
        <v>PASS</v>
      </c>
      <c r="P6810" t="str">
        <f t="shared" si="956"/>
        <v>PASS</v>
      </c>
      <c r="Q6810" t="str">
        <f t="shared" si="957"/>
        <v>PASS</v>
      </c>
      <c r="R6810" t="str">
        <f t="shared" si="958"/>
        <v>PASS</v>
      </c>
      <c r="S6810" t="str">
        <f t="shared" si="959"/>
        <v>PASS</v>
      </c>
      <c r="T6810">
        <f t="shared" si="960"/>
        <v>100</v>
      </c>
      <c r="U6810" t="str">
        <f t="shared" si="961"/>
        <v>Low</v>
      </c>
      <c r="V6810" t="str">
        <f t="shared" si="962"/>
        <v>Clean</v>
      </c>
    </row>
    <row r="6811" spans="1:22" x14ac:dyDescent="0.3">
      <c r="A6811" t="str">
        <f>Raw_Data!A6811</f>
        <v>26083728</v>
      </c>
      <c r="B6811">
        <f>Raw_Data!B6811</f>
        <v>45686</v>
      </c>
      <c r="C6811" t="str">
        <f>Raw_Data!C6811</f>
        <v>LISINOPRIL 20 MG TABLET</v>
      </c>
      <c r="D6811" t="str">
        <f>Raw_Data!D6811</f>
        <v>68180098103</v>
      </c>
      <c r="E6811" t="str">
        <f>Raw_Data!E6811</f>
        <v>FORD, JAMES</v>
      </c>
      <c r="F6811" t="str">
        <f>Raw_Data!F6811</f>
        <v>1033117684</v>
      </c>
      <c r="G6811" t="str">
        <f>Raw_Data!H6811</f>
        <v>2</v>
      </c>
      <c r="H6811">
        <f>IFERROR(VLOOKUP(G6811,Store_Map!$A$2:$I$100,3,FALSE),"")</f>
        <v>0</v>
      </c>
      <c r="I6811">
        <f>IFERROR(VLOOKUP(G6811,Store_Map!$A$2:$I$100,4,FALSE),"")</f>
        <v>0</v>
      </c>
      <c r="J6811">
        <f>IFERROR(VLOOKUP(G6811,Store_Map!$A$2:$I$100,5,FALSE),"")</f>
        <v>0</v>
      </c>
      <c r="K6811">
        <f>IFERROR(VLOOKUP(G6811,Store_Map!$A$2:$I$100,6,FALSE),"")</f>
        <v>0</v>
      </c>
      <c r="L6811">
        <f>IFERROR(VLOOKUP(G6811,Store_Map!$A$2:$I$100,7,FALSE),"")</f>
        <v>0</v>
      </c>
      <c r="M6811">
        <f>IFERROR(VLOOKUP(G6811,Store_Map!$A$2:$I$100,8,FALSE),"")</f>
        <v>0</v>
      </c>
      <c r="N6811">
        <f t="shared" si="954"/>
        <v>0</v>
      </c>
      <c r="O6811" t="str">
        <f t="shared" si="955"/>
        <v>PASS</v>
      </c>
      <c r="P6811" t="str">
        <f t="shared" si="956"/>
        <v>PASS</v>
      </c>
      <c r="Q6811" t="str">
        <f t="shared" si="957"/>
        <v>PASS</v>
      </c>
      <c r="R6811" t="str">
        <f t="shared" si="958"/>
        <v>PASS</v>
      </c>
      <c r="S6811" t="str">
        <f t="shared" si="959"/>
        <v>PASS</v>
      </c>
      <c r="T6811">
        <f t="shared" si="960"/>
        <v>100</v>
      </c>
      <c r="U6811" t="str">
        <f t="shared" si="961"/>
        <v>Low</v>
      </c>
      <c r="V6811" t="str">
        <f t="shared" si="962"/>
        <v>Clean</v>
      </c>
    </row>
    <row r="6812" spans="1:22" x14ac:dyDescent="0.3">
      <c r="A6812" t="str">
        <f>Raw_Data!A6812</f>
        <v>26085270</v>
      </c>
      <c r="B6812">
        <f>Raw_Data!B6812</f>
        <v>45686</v>
      </c>
      <c r="C6812" t="str">
        <f>Raw_Data!C6812</f>
        <v>METHYLPREDNISOLONE 4 MG TAB</v>
      </c>
      <c r="D6812" t="str">
        <f>Raw_Data!D6812</f>
        <v>59746000106</v>
      </c>
      <c r="E6812" t="str">
        <f>Raw_Data!E6812</f>
        <v>FORD, JAMES</v>
      </c>
      <c r="F6812" t="str">
        <f>Raw_Data!F6812</f>
        <v>1033117684</v>
      </c>
      <c r="G6812" t="str">
        <f>Raw_Data!H6812</f>
        <v>2</v>
      </c>
      <c r="H6812">
        <f>IFERROR(VLOOKUP(G6812,Store_Map!$A$2:$I$100,3,FALSE),"")</f>
        <v>0</v>
      </c>
      <c r="I6812">
        <f>IFERROR(VLOOKUP(G6812,Store_Map!$A$2:$I$100,4,FALSE),"")</f>
        <v>0</v>
      </c>
      <c r="J6812">
        <f>IFERROR(VLOOKUP(G6812,Store_Map!$A$2:$I$100,5,FALSE),"")</f>
        <v>0</v>
      </c>
      <c r="K6812">
        <f>IFERROR(VLOOKUP(G6812,Store_Map!$A$2:$I$100,6,FALSE),"")</f>
        <v>0</v>
      </c>
      <c r="L6812">
        <f>IFERROR(VLOOKUP(G6812,Store_Map!$A$2:$I$100,7,FALSE),"")</f>
        <v>0</v>
      </c>
      <c r="M6812">
        <f>IFERROR(VLOOKUP(G6812,Store_Map!$A$2:$I$100,8,FALSE),"")</f>
        <v>0</v>
      </c>
      <c r="N6812">
        <f t="shared" si="954"/>
        <v>0</v>
      </c>
      <c r="O6812" t="str">
        <f t="shared" si="955"/>
        <v>PASS</v>
      </c>
      <c r="P6812" t="str">
        <f t="shared" si="956"/>
        <v>PASS</v>
      </c>
      <c r="Q6812" t="str">
        <f t="shared" si="957"/>
        <v>PASS</v>
      </c>
      <c r="R6812" t="str">
        <f t="shared" si="958"/>
        <v>PASS</v>
      </c>
      <c r="S6812" t="str">
        <f t="shared" si="959"/>
        <v>PASS</v>
      </c>
      <c r="T6812">
        <f t="shared" si="960"/>
        <v>100</v>
      </c>
      <c r="U6812" t="str">
        <f t="shared" si="961"/>
        <v>Low</v>
      </c>
      <c r="V6812" t="str">
        <f t="shared" si="962"/>
        <v>Clean</v>
      </c>
    </row>
    <row r="6813" spans="1:22" x14ac:dyDescent="0.3">
      <c r="A6813" t="str">
        <f>Raw_Data!A6813</f>
        <v>26085275</v>
      </c>
      <c r="B6813">
        <f>Raw_Data!B6813</f>
        <v>45686</v>
      </c>
      <c r="C6813" t="str">
        <f>Raw_Data!C6813</f>
        <v>METHYLPREDNISOLONE 4 MG TAB</v>
      </c>
      <c r="D6813" t="str">
        <f>Raw_Data!D6813</f>
        <v>59746000106</v>
      </c>
      <c r="E6813" t="str">
        <f>Raw_Data!E6813</f>
        <v>FORD, JAMES</v>
      </c>
      <c r="F6813" t="str">
        <f>Raw_Data!F6813</f>
        <v>1033117684</v>
      </c>
      <c r="G6813" t="str">
        <f>Raw_Data!H6813</f>
        <v>2</v>
      </c>
      <c r="H6813">
        <f>IFERROR(VLOOKUP(G6813,Store_Map!$A$2:$I$100,3,FALSE),"")</f>
        <v>0</v>
      </c>
      <c r="I6813">
        <f>IFERROR(VLOOKUP(G6813,Store_Map!$A$2:$I$100,4,FALSE),"")</f>
        <v>0</v>
      </c>
      <c r="J6813">
        <f>IFERROR(VLOOKUP(G6813,Store_Map!$A$2:$I$100,5,FALSE),"")</f>
        <v>0</v>
      </c>
      <c r="K6813">
        <f>IFERROR(VLOOKUP(G6813,Store_Map!$A$2:$I$100,6,FALSE),"")</f>
        <v>0</v>
      </c>
      <c r="L6813">
        <f>IFERROR(VLOOKUP(G6813,Store_Map!$A$2:$I$100,7,FALSE),"")</f>
        <v>0</v>
      </c>
      <c r="M6813">
        <f>IFERROR(VLOOKUP(G6813,Store_Map!$A$2:$I$100,8,FALSE),"")</f>
        <v>0</v>
      </c>
      <c r="N6813">
        <f t="shared" si="954"/>
        <v>0</v>
      </c>
      <c r="O6813" t="str">
        <f t="shared" si="955"/>
        <v>PASS</v>
      </c>
      <c r="P6813" t="str">
        <f t="shared" si="956"/>
        <v>PASS</v>
      </c>
      <c r="Q6813" t="str">
        <f t="shared" si="957"/>
        <v>PASS</v>
      </c>
      <c r="R6813" t="str">
        <f t="shared" si="958"/>
        <v>PASS</v>
      </c>
      <c r="S6813" t="str">
        <f t="shared" si="959"/>
        <v>PASS</v>
      </c>
      <c r="T6813">
        <f t="shared" si="960"/>
        <v>100</v>
      </c>
      <c r="U6813" t="str">
        <f t="shared" si="961"/>
        <v>Low</v>
      </c>
      <c r="V6813" t="str">
        <f t="shared" si="962"/>
        <v>Clean</v>
      </c>
    </row>
    <row r="6814" spans="1:22" x14ac:dyDescent="0.3">
      <c r="A6814" t="str">
        <f>Raw_Data!A6814</f>
        <v>26084993</v>
      </c>
      <c r="B6814">
        <f>Raw_Data!B6814</f>
        <v>45686</v>
      </c>
      <c r="C6814" t="str">
        <f>Raw_Data!C6814</f>
        <v>MOUNJARO 12.5 MG/0.5 ML PEN</v>
      </c>
      <c r="D6814" t="str">
        <f>Raw_Data!D6814</f>
        <v>2146080</v>
      </c>
      <c r="E6814" t="str">
        <f>Raw_Data!E6814</f>
        <v>RICHARDSON, KEIFER</v>
      </c>
      <c r="F6814" t="str">
        <f>Raw_Data!F6814</f>
        <v>1174031660</v>
      </c>
      <c r="G6814" t="str">
        <f>Raw_Data!H6814</f>
        <v>2</v>
      </c>
      <c r="H6814">
        <f>IFERROR(VLOOKUP(G6814,Store_Map!$A$2:$I$100,3,FALSE),"")</f>
        <v>0</v>
      </c>
      <c r="I6814">
        <f>IFERROR(VLOOKUP(G6814,Store_Map!$A$2:$I$100,4,FALSE),"")</f>
        <v>0</v>
      </c>
      <c r="J6814">
        <f>IFERROR(VLOOKUP(G6814,Store_Map!$A$2:$I$100,5,FALSE),"")</f>
        <v>0</v>
      </c>
      <c r="K6814">
        <f>IFERROR(VLOOKUP(G6814,Store_Map!$A$2:$I$100,6,FALSE),"")</f>
        <v>0</v>
      </c>
      <c r="L6814">
        <f>IFERROR(VLOOKUP(G6814,Store_Map!$A$2:$I$100,7,FALSE),"")</f>
        <v>0</v>
      </c>
      <c r="M6814">
        <f>IFERROR(VLOOKUP(G6814,Store_Map!$A$2:$I$100,8,FALSE),"")</f>
        <v>0</v>
      </c>
      <c r="N6814">
        <f t="shared" si="954"/>
        <v>0</v>
      </c>
      <c r="O6814" t="str">
        <f t="shared" si="955"/>
        <v>PASS</v>
      </c>
      <c r="P6814" t="str">
        <f t="shared" si="956"/>
        <v>REVIEW</v>
      </c>
      <c r="Q6814" t="str">
        <f t="shared" si="957"/>
        <v>PASS</v>
      </c>
      <c r="R6814" t="str">
        <f t="shared" si="958"/>
        <v>PASS</v>
      </c>
      <c r="S6814" t="str">
        <f t="shared" si="959"/>
        <v>REVIEW</v>
      </c>
      <c r="T6814">
        <f t="shared" si="960"/>
        <v>90</v>
      </c>
      <c r="U6814" t="str">
        <f t="shared" si="961"/>
        <v>Low</v>
      </c>
      <c r="V6814" t="str">
        <f t="shared" si="962"/>
        <v>Invalid NDC</v>
      </c>
    </row>
    <row r="6815" spans="1:22" x14ac:dyDescent="0.3">
      <c r="A6815" t="str">
        <f>Raw_Data!A6815</f>
        <v>26079223</v>
      </c>
      <c r="B6815">
        <f>Raw_Data!B6815</f>
        <v>45686</v>
      </c>
      <c r="C6815" t="str">
        <f>Raw_Data!C6815</f>
        <v>ATENOLOL 25 MG TABLET</v>
      </c>
      <c r="D6815" t="str">
        <f>Raw_Data!D6815</f>
        <v>93078710</v>
      </c>
      <c r="E6815" t="str">
        <f>Raw_Data!E6815</f>
        <v>FORD, JAMES</v>
      </c>
      <c r="F6815" t="str">
        <f>Raw_Data!F6815</f>
        <v>1033117684</v>
      </c>
      <c r="G6815" t="str">
        <f>Raw_Data!H6815</f>
        <v>2</v>
      </c>
      <c r="H6815">
        <f>IFERROR(VLOOKUP(G6815,Store_Map!$A$2:$I$100,3,FALSE),"")</f>
        <v>0</v>
      </c>
      <c r="I6815">
        <f>IFERROR(VLOOKUP(G6815,Store_Map!$A$2:$I$100,4,FALSE),"")</f>
        <v>0</v>
      </c>
      <c r="J6815">
        <f>IFERROR(VLOOKUP(G6815,Store_Map!$A$2:$I$100,5,FALSE),"")</f>
        <v>0</v>
      </c>
      <c r="K6815">
        <f>IFERROR(VLOOKUP(G6815,Store_Map!$A$2:$I$100,6,FALSE),"")</f>
        <v>0</v>
      </c>
      <c r="L6815">
        <f>IFERROR(VLOOKUP(G6815,Store_Map!$A$2:$I$100,7,FALSE),"")</f>
        <v>0</v>
      </c>
      <c r="M6815">
        <f>IFERROR(VLOOKUP(G6815,Store_Map!$A$2:$I$100,8,FALSE),"")</f>
        <v>0</v>
      </c>
      <c r="N6815">
        <f t="shared" si="954"/>
        <v>0</v>
      </c>
      <c r="O6815" t="str">
        <f t="shared" si="955"/>
        <v>PASS</v>
      </c>
      <c r="P6815" t="str">
        <f t="shared" si="956"/>
        <v>REVIEW</v>
      </c>
      <c r="Q6815" t="str">
        <f t="shared" si="957"/>
        <v>PASS</v>
      </c>
      <c r="R6815" t="str">
        <f t="shared" si="958"/>
        <v>PASS</v>
      </c>
      <c r="S6815" t="str">
        <f t="shared" si="959"/>
        <v>REVIEW</v>
      </c>
      <c r="T6815">
        <f t="shared" si="960"/>
        <v>90</v>
      </c>
      <c r="U6815" t="str">
        <f t="shared" si="961"/>
        <v>Low</v>
      </c>
      <c r="V6815" t="str">
        <f t="shared" si="962"/>
        <v>Invalid NDC</v>
      </c>
    </row>
    <row r="6816" spans="1:22" x14ac:dyDescent="0.3">
      <c r="A6816" t="str">
        <f>Raw_Data!A6816</f>
        <v>26079202</v>
      </c>
      <c r="B6816">
        <f>Raw_Data!B6816</f>
        <v>45686</v>
      </c>
      <c r="C6816" t="str">
        <f>Raw_Data!C6816</f>
        <v>LISINOPRIL 2.5 MG TABLET</v>
      </c>
      <c r="D6816" t="str">
        <f>Raw_Data!D6816</f>
        <v>68180051201</v>
      </c>
      <c r="E6816" t="str">
        <f>Raw_Data!E6816</f>
        <v>FORD, JAMES</v>
      </c>
      <c r="F6816" t="str">
        <f>Raw_Data!F6816</f>
        <v>1033117684</v>
      </c>
      <c r="G6816" t="str">
        <f>Raw_Data!H6816</f>
        <v>2</v>
      </c>
      <c r="H6816">
        <f>IFERROR(VLOOKUP(G6816,Store_Map!$A$2:$I$100,3,FALSE),"")</f>
        <v>0</v>
      </c>
      <c r="I6816">
        <f>IFERROR(VLOOKUP(G6816,Store_Map!$A$2:$I$100,4,FALSE),"")</f>
        <v>0</v>
      </c>
      <c r="J6816">
        <f>IFERROR(VLOOKUP(G6816,Store_Map!$A$2:$I$100,5,FALSE),"")</f>
        <v>0</v>
      </c>
      <c r="K6816">
        <f>IFERROR(VLOOKUP(G6816,Store_Map!$A$2:$I$100,6,FALSE),"")</f>
        <v>0</v>
      </c>
      <c r="L6816">
        <f>IFERROR(VLOOKUP(G6816,Store_Map!$A$2:$I$100,7,FALSE),"")</f>
        <v>0</v>
      </c>
      <c r="M6816">
        <f>IFERROR(VLOOKUP(G6816,Store_Map!$A$2:$I$100,8,FALSE),"")</f>
        <v>0</v>
      </c>
      <c r="N6816">
        <f t="shared" si="954"/>
        <v>0</v>
      </c>
      <c r="O6816" t="str">
        <f t="shared" si="955"/>
        <v>PASS</v>
      </c>
      <c r="P6816" t="str">
        <f t="shared" si="956"/>
        <v>PASS</v>
      </c>
      <c r="Q6816" t="str">
        <f t="shared" si="957"/>
        <v>PASS</v>
      </c>
      <c r="R6816" t="str">
        <f t="shared" si="958"/>
        <v>PASS</v>
      </c>
      <c r="S6816" t="str">
        <f t="shared" si="959"/>
        <v>PASS</v>
      </c>
      <c r="T6816">
        <f t="shared" si="960"/>
        <v>100</v>
      </c>
      <c r="U6816" t="str">
        <f t="shared" si="961"/>
        <v>Low</v>
      </c>
      <c r="V6816" t="str">
        <f t="shared" si="962"/>
        <v>Clean</v>
      </c>
    </row>
    <row r="6817" spans="1:22" x14ac:dyDescent="0.3">
      <c r="A6817" t="str">
        <f>Raw_Data!A6817</f>
        <v>26079201</v>
      </c>
      <c r="B6817">
        <f>Raw_Data!B6817</f>
        <v>45686</v>
      </c>
      <c r="C6817" t="str">
        <f>Raw_Data!C6817</f>
        <v>SIMVASTATIN 40 MG TABLET</v>
      </c>
      <c r="D6817" t="str">
        <f>Raw_Data!D6817</f>
        <v>68180046409</v>
      </c>
      <c r="E6817" t="str">
        <f>Raw_Data!E6817</f>
        <v>FORD, JAMES</v>
      </c>
      <c r="F6817" t="str">
        <f>Raw_Data!F6817</f>
        <v>1033117684</v>
      </c>
      <c r="G6817" t="str">
        <f>Raw_Data!H6817</f>
        <v>2</v>
      </c>
      <c r="H6817">
        <f>IFERROR(VLOOKUP(G6817,Store_Map!$A$2:$I$100,3,FALSE),"")</f>
        <v>0</v>
      </c>
      <c r="I6817">
        <f>IFERROR(VLOOKUP(G6817,Store_Map!$A$2:$I$100,4,FALSE),"")</f>
        <v>0</v>
      </c>
      <c r="J6817">
        <f>IFERROR(VLOOKUP(G6817,Store_Map!$A$2:$I$100,5,FALSE),"")</f>
        <v>0</v>
      </c>
      <c r="K6817">
        <f>IFERROR(VLOOKUP(G6817,Store_Map!$A$2:$I$100,6,FALSE),"")</f>
        <v>0</v>
      </c>
      <c r="L6817">
        <f>IFERROR(VLOOKUP(G6817,Store_Map!$A$2:$I$100,7,FALSE),"")</f>
        <v>0</v>
      </c>
      <c r="M6817">
        <f>IFERROR(VLOOKUP(G6817,Store_Map!$A$2:$I$100,8,FALSE),"")</f>
        <v>0</v>
      </c>
      <c r="N6817">
        <f t="shared" si="954"/>
        <v>0</v>
      </c>
      <c r="O6817" t="str">
        <f t="shared" si="955"/>
        <v>PASS</v>
      </c>
      <c r="P6817" t="str">
        <f t="shared" si="956"/>
        <v>PASS</v>
      </c>
      <c r="Q6817" t="str">
        <f t="shared" si="957"/>
        <v>PASS</v>
      </c>
      <c r="R6817" t="str">
        <f t="shared" si="958"/>
        <v>PASS</v>
      </c>
      <c r="S6817" t="str">
        <f t="shared" si="959"/>
        <v>PASS</v>
      </c>
      <c r="T6817">
        <f t="shared" si="960"/>
        <v>100</v>
      </c>
      <c r="U6817" t="str">
        <f t="shared" si="961"/>
        <v>Low</v>
      </c>
      <c r="V6817" t="str">
        <f t="shared" si="962"/>
        <v>Clean</v>
      </c>
    </row>
    <row r="6818" spans="1:22" x14ac:dyDescent="0.3">
      <c r="A6818" t="str">
        <f>Raw_Data!A6818</f>
        <v>26079200</v>
      </c>
      <c r="B6818">
        <f>Raw_Data!B6818</f>
        <v>45686</v>
      </c>
      <c r="C6818" t="str">
        <f>Raw_Data!C6818</f>
        <v>CYANOCOBALAMIN 1,000 MCG/ML</v>
      </c>
      <c r="D6818" t="str">
        <f>Raw_Data!D6818</f>
        <v>517003125</v>
      </c>
      <c r="E6818" t="str">
        <f>Raw_Data!E6818</f>
        <v>FORD, JAMES</v>
      </c>
      <c r="F6818" t="str">
        <f>Raw_Data!F6818</f>
        <v>1033117684</v>
      </c>
      <c r="G6818" t="str">
        <f>Raw_Data!H6818</f>
        <v>2</v>
      </c>
      <c r="H6818">
        <f>IFERROR(VLOOKUP(G6818,Store_Map!$A$2:$I$100,3,FALSE),"")</f>
        <v>0</v>
      </c>
      <c r="I6818">
        <f>IFERROR(VLOOKUP(G6818,Store_Map!$A$2:$I$100,4,FALSE),"")</f>
        <v>0</v>
      </c>
      <c r="J6818">
        <f>IFERROR(VLOOKUP(G6818,Store_Map!$A$2:$I$100,5,FALSE),"")</f>
        <v>0</v>
      </c>
      <c r="K6818">
        <f>IFERROR(VLOOKUP(G6818,Store_Map!$A$2:$I$100,6,FALSE),"")</f>
        <v>0</v>
      </c>
      <c r="L6818">
        <f>IFERROR(VLOOKUP(G6818,Store_Map!$A$2:$I$100,7,FALSE),"")</f>
        <v>0</v>
      </c>
      <c r="M6818">
        <f>IFERROR(VLOOKUP(G6818,Store_Map!$A$2:$I$100,8,FALSE),"")</f>
        <v>0</v>
      </c>
      <c r="N6818">
        <f t="shared" si="954"/>
        <v>0</v>
      </c>
      <c r="O6818" t="str">
        <f t="shared" si="955"/>
        <v>PASS</v>
      </c>
      <c r="P6818" t="str">
        <f t="shared" si="956"/>
        <v>REVIEW</v>
      </c>
      <c r="Q6818" t="str">
        <f t="shared" si="957"/>
        <v>PASS</v>
      </c>
      <c r="R6818" t="str">
        <f t="shared" si="958"/>
        <v>PASS</v>
      </c>
      <c r="S6818" t="str">
        <f t="shared" si="959"/>
        <v>REVIEW</v>
      </c>
      <c r="T6818">
        <f t="shared" si="960"/>
        <v>90</v>
      </c>
      <c r="U6818" t="str">
        <f t="shared" si="961"/>
        <v>Low</v>
      </c>
      <c r="V6818" t="str">
        <f t="shared" si="962"/>
        <v>Invalid NDC</v>
      </c>
    </row>
    <row r="6819" spans="1:22" x14ac:dyDescent="0.3">
      <c r="A6819" t="str">
        <f>Raw_Data!A6819</f>
        <v>26079199</v>
      </c>
      <c r="B6819">
        <f>Raw_Data!B6819</f>
        <v>45686</v>
      </c>
      <c r="C6819" t="str">
        <f>Raw_Data!C6819</f>
        <v>SERTRALINE HCL 25 MG TABLET</v>
      </c>
      <c r="D6819" t="str">
        <f>Raw_Data!D6819</f>
        <v>68180035103</v>
      </c>
      <c r="E6819" t="str">
        <f>Raw_Data!E6819</f>
        <v>FORD, JAMES</v>
      </c>
      <c r="F6819" t="str">
        <f>Raw_Data!F6819</f>
        <v>1033117684</v>
      </c>
      <c r="G6819" t="str">
        <f>Raw_Data!H6819</f>
        <v>2</v>
      </c>
      <c r="H6819">
        <f>IFERROR(VLOOKUP(G6819,Store_Map!$A$2:$I$100,3,FALSE),"")</f>
        <v>0</v>
      </c>
      <c r="I6819">
        <f>IFERROR(VLOOKUP(G6819,Store_Map!$A$2:$I$100,4,FALSE),"")</f>
        <v>0</v>
      </c>
      <c r="J6819">
        <f>IFERROR(VLOOKUP(G6819,Store_Map!$A$2:$I$100,5,FALSE),"")</f>
        <v>0</v>
      </c>
      <c r="K6819">
        <f>IFERROR(VLOOKUP(G6819,Store_Map!$A$2:$I$100,6,FALSE),"")</f>
        <v>0</v>
      </c>
      <c r="L6819">
        <f>IFERROR(VLOOKUP(G6819,Store_Map!$A$2:$I$100,7,FALSE),"")</f>
        <v>0</v>
      </c>
      <c r="M6819">
        <f>IFERROR(VLOOKUP(G6819,Store_Map!$A$2:$I$100,8,FALSE),"")</f>
        <v>0</v>
      </c>
      <c r="N6819">
        <f t="shared" si="954"/>
        <v>0</v>
      </c>
      <c r="O6819" t="str">
        <f t="shared" si="955"/>
        <v>PASS</v>
      </c>
      <c r="P6819" t="str">
        <f t="shared" si="956"/>
        <v>PASS</v>
      </c>
      <c r="Q6819" t="str">
        <f t="shared" si="957"/>
        <v>PASS</v>
      </c>
      <c r="R6819" t="str">
        <f t="shared" si="958"/>
        <v>PASS</v>
      </c>
      <c r="S6819" t="str">
        <f t="shared" si="959"/>
        <v>PASS</v>
      </c>
      <c r="T6819">
        <f t="shared" si="960"/>
        <v>100</v>
      </c>
      <c r="U6819" t="str">
        <f t="shared" si="961"/>
        <v>Low</v>
      </c>
      <c r="V6819" t="str">
        <f t="shared" si="962"/>
        <v>Clean</v>
      </c>
    </row>
    <row r="6820" spans="1:22" x14ac:dyDescent="0.3">
      <c r="A6820" t="str">
        <f>Raw_Data!A6820</f>
        <v>26079198</v>
      </c>
      <c r="B6820">
        <f>Raw_Data!B6820</f>
        <v>45686</v>
      </c>
      <c r="C6820" t="str">
        <f>Raw_Data!C6820</f>
        <v>VITAMIN D2 1.25MG(50,000 UN</v>
      </c>
      <c r="D6820" t="str">
        <f>Raw_Data!D6820</f>
        <v>64380073706</v>
      </c>
      <c r="E6820" t="str">
        <f>Raw_Data!E6820</f>
        <v>FORD, JAMES</v>
      </c>
      <c r="F6820" t="str">
        <f>Raw_Data!F6820</f>
        <v>1033117684</v>
      </c>
      <c r="G6820" t="str">
        <f>Raw_Data!H6820</f>
        <v>2</v>
      </c>
      <c r="H6820">
        <f>IFERROR(VLOOKUP(G6820,Store_Map!$A$2:$I$100,3,FALSE),"")</f>
        <v>0</v>
      </c>
      <c r="I6820">
        <f>IFERROR(VLOOKUP(G6820,Store_Map!$A$2:$I$100,4,FALSE),"")</f>
        <v>0</v>
      </c>
      <c r="J6820">
        <f>IFERROR(VLOOKUP(G6820,Store_Map!$A$2:$I$100,5,FALSE),"")</f>
        <v>0</v>
      </c>
      <c r="K6820">
        <f>IFERROR(VLOOKUP(G6820,Store_Map!$A$2:$I$100,6,FALSE),"")</f>
        <v>0</v>
      </c>
      <c r="L6820">
        <f>IFERROR(VLOOKUP(G6820,Store_Map!$A$2:$I$100,7,FALSE),"")</f>
        <v>0</v>
      </c>
      <c r="M6820">
        <f>IFERROR(VLOOKUP(G6820,Store_Map!$A$2:$I$100,8,FALSE),"")</f>
        <v>0</v>
      </c>
      <c r="N6820">
        <f t="shared" si="954"/>
        <v>0</v>
      </c>
      <c r="O6820" t="str">
        <f t="shared" si="955"/>
        <v>PASS</v>
      </c>
      <c r="P6820" t="str">
        <f t="shared" si="956"/>
        <v>PASS</v>
      </c>
      <c r="Q6820" t="str">
        <f t="shared" si="957"/>
        <v>PASS</v>
      </c>
      <c r="R6820" t="str">
        <f t="shared" si="958"/>
        <v>PASS</v>
      </c>
      <c r="S6820" t="str">
        <f t="shared" si="959"/>
        <v>PASS</v>
      </c>
      <c r="T6820">
        <f t="shared" si="960"/>
        <v>100</v>
      </c>
      <c r="U6820" t="str">
        <f t="shared" si="961"/>
        <v>Low</v>
      </c>
      <c r="V6820" t="str">
        <f t="shared" si="962"/>
        <v>Clean</v>
      </c>
    </row>
    <row r="6821" spans="1:22" x14ac:dyDescent="0.3">
      <c r="A6821" t="str">
        <f>Raw_Data!A6821</f>
        <v>26079191</v>
      </c>
      <c r="B6821">
        <f>Raw_Data!B6821</f>
        <v>45686</v>
      </c>
      <c r="C6821" t="str">
        <f>Raw_Data!C6821</f>
        <v>HUMALOG MIX 75-25 KWIKPEN</v>
      </c>
      <c r="D6821" t="str">
        <f>Raw_Data!D6821</f>
        <v>2879759</v>
      </c>
      <c r="E6821" t="str">
        <f>Raw_Data!E6821</f>
        <v>FORD, JAMES</v>
      </c>
      <c r="F6821" t="str">
        <f>Raw_Data!F6821</f>
        <v>1033117684</v>
      </c>
      <c r="G6821" t="str">
        <f>Raw_Data!H6821</f>
        <v>2</v>
      </c>
      <c r="H6821">
        <f>IFERROR(VLOOKUP(G6821,Store_Map!$A$2:$I$100,3,FALSE),"")</f>
        <v>0</v>
      </c>
      <c r="I6821">
        <f>IFERROR(VLOOKUP(G6821,Store_Map!$A$2:$I$100,4,FALSE),"")</f>
        <v>0</v>
      </c>
      <c r="J6821">
        <f>IFERROR(VLOOKUP(G6821,Store_Map!$A$2:$I$100,5,FALSE),"")</f>
        <v>0</v>
      </c>
      <c r="K6821">
        <f>IFERROR(VLOOKUP(G6821,Store_Map!$A$2:$I$100,6,FALSE),"")</f>
        <v>0</v>
      </c>
      <c r="L6821">
        <f>IFERROR(VLOOKUP(G6821,Store_Map!$A$2:$I$100,7,FALSE),"")</f>
        <v>0</v>
      </c>
      <c r="M6821">
        <f>IFERROR(VLOOKUP(G6821,Store_Map!$A$2:$I$100,8,FALSE),"")</f>
        <v>0</v>
      </c>
      <c r="N6821">
        <f t="shared" si="954"/>
        <v>0</v>
      </c>
      <c r="O6821" t="str">
        <f t="shared" si="955"/>
        <v>PASS</v>
      </c>
      <c r="P6821" t="str">
        <f t="shared" si="956"/>
        <v>REVIEW</v>
      </c>
      <c r="Q6821" t="str">
        <f t="shared" si="957"/>
        <v>PASS</v>
      </c>
      <c r="R6821" t="str">
        <f t="shared" si="958"/>
        <v>PASS</v>
      </c>
      <c r="S6821" t="str">
        <f t="shared" si="959"/>
        <v>REVIEW</v>
      </c>
      <c r="T6821">
        <f t="shared" si="960"/>
        <v>90</v>
      </c>
      <c r="U6821" t="str">
        <f t="shared" si="961"/>
        <v>Low</v>
      </c>
      <c r="V6821" t="str">
        <f t="shared" si="962"/>
        <v>Invalid NDC</v>
      </c>
    </row>
    <row r="6822" spans="1:22" x14ac:dyDescent="0.3">
      <c r="A6822" t="str">
        <f>Raw_Data!A6822</f>
        <v>26085349</v>
      </c>
      <c r="B6822">
        <f>Raw_Data!B6822</f>
        <v>45686</v>
      </c>
      <c r="C6822" t="str">
        <f>Raw_Data!C6822</f>
        <v>OZEMPIC 0.25-0.5 MG/DOSE PE</v>
      </c>
      <c r="D6822" t="str">
        <f>Raw_Data!D6822</f>
        <v>169418113</v>
      </c>
      <c r="E6822" t="str">
        <f>Raw_Data!E6822</f>
        <v>FORD, JAMES</v>
      </c>
      <c r="F6822" t="str">
        <f>Raw_Data!F6822</f>
        <v>1033117684</v>
      </c>
      <c r="G6822" t="str">
        <f>Raw_Data!H6822</f>
        <v>2</v>
      </c>
      <c r="H6822">
        <f>IFERROR(VLOOKUP(G6822,Store_Map!$A$2:$I$100,3,FALSE),"")</f>
        <v>0</v>
      </c>
      <c r="I6822">
        <f>IFERROR(VLOOKUP(G6822,Store_Map!$A$2:$I$100,4,FALSE),"")</f>
        <v>0</v>
      </c>
      <c r="J6822">
        <f>IFERROR(VLOOKUP(G6822,Store_Map!$A$2:$I$100,5,FALSE),"")</f>
        <v>0</v>
      </c>
      <c r="K6822">
        <f>IFERROR(VLOOKUP(G6822,Store_Map!$A$2:$I$100,6,FALSE),"")</f>
        <v>0</v>
      </c>
      <c r="L6822">
        <f>IFERROR(VLOOKUP(G6822,Store_Map!$A$2:$I$100,7,FALSE),"")</f>
        <v>0</v>
      </c>
      <c r="M6822">
        <f>IFERROR(VLOOKUP(G6822,Store_Map!$A$2:$I$100,8,FALSE),"")</f>
        <v>0</v>
      </c>
      <c r="N6822">
        <f t="shared" si="954"/>
        <v>0</v>
      </c>
      <c r="O6822" t="str">
        <f t="shared" si="955"/>
        <v>PASS</v>
      </c>
      <c r="P6822" t="str">
        <f t="shared" si="956"/>
        <v>REVIEW</v>
      </c>
      <c r="Q6822" t="str">
        <f t="shared" si="957"/>
        <v>PASS</v>
      </c>
      <c r="R6822" t="str">
        <f t="shared" si="958"/>
        <v>PASS</v>
      </c>
      <c r="S6822" t="str">
        <f t="shared" si="959"/>
        <v>REVIEW</v>
      </c>
      <c r="T6822">
        <f t="shared" si="960"/>
        <v>90</v>
      </c>
      <c r="U6822" t="str">
        <f t="shared" si="961"/>
        <v>Low</v>
      </c>
      <c r="V6822" t="str">
        <f t="shared" si="962"/>
        <v>Invalid NDC</v>
      </c>
    </row>
    <row r="6823" spans="1:22" x14ac:dyDescent="0.3">
      <c r="A6823" t="str">
        <f>Raw_Data!A6823</f>
        <v>26073324</v>
      </c>
      <c r="B6823">
        <f>Raw_Data!B6823</f>
        <v>45686</v>
      </c>
      <c r="C6823" t="str">
        <f>Raw_Data!C6823</f>
        <v>VITAMIN D2 1.25MG(50,000 UN</v>
      </c>
      <c r="D6823" t="str">
        <f>Raw_Data!D6823</f>
        <v>64380073706</v>
      </c>
      <c r="E6823" t="str">
        <f>Raw_Data!E6823</f>
        <v>DAVIS, KEPLER</v>
      </c>
      <c r="F6823" t="str">
        <f>Raw_Data!F6823</f>
        <v>1740357425</v>
      </c>
      <c r="G6823" t="str">
        <f>Raw_Data!H6823</f>
        <v>2</v>
      </c>
      <c r="H6823">
        <f>IFERROR(VLOOKUP(G6823,Store_Map!$A$2:$I$100,3,FALSE),"")</f>
        <v>0</v>
      </c>
      <c r="I6823">
        <f>IFERROR(VLOOKUP(G6823,Store_Map!$A$2:$I$100,4,FALSE),"")</f>
        <v>0</v>
      </c>
      <c r="J6823">
        <f>IFERROR(VLOOKUP(G6823,Store_Map!$A$2:$I$100,5,FALSE),"")</f>
        <v>0</v>
      </c>
      <c r="K6823">
        <f>IFERROR(VLOOKUP(G6823,Store_Map!$A$2:$I$100,6,FALSE),"")</f>
        <v>0</v>
      </c>
      <c r="L6823">
        <f>IFERROR(VLOOKUP(G6823,Store_Map!$A$2:$I$100,7,FALSE),"")</f>
        <v>0</v>
      </c>
      <c r="M6823">
        <f>IFERROR(VLOOKUP(G6823,Store_Map!$A$2:$I$100,8,FALSE),"")</f>
        <v>0</v>
      </c>
      <c r="N6823">
        <f t="shared" si="954"/>
        <v>0</v>
      </c>
      <c r="O6823" t="str">
        <f t="shared" si="955"/>
        <v>PASS</v>
      </c>
      <c r="P6823" t="str">
        <f t="shared" si="956"/>
        <v>PASS</v>
      </c>
      <c r="Q6823" t="str">
        <f t="shared" si="957"/>
        <v>PASS</v>
      </c>
      <c r="R6823" t="str">
        <f t="shared" si="958"/>
        <v>PASS</v>
      </c>
      <c r="S6823" t="str">
        <f t="shared" si="959"/>
        <v>PASS</v>
      </c>
      <c r="T6823">
        <f t="shared" si="960"/>
        <v>100</v>
      </c>
      <c r="U6823" t="str">
        <f t="shared" si="961"/>
        <v>Low</v>
      </c>
      <c r="V6823" t="str">
        <f t="shared" si="962"/>
        <v>Clean</v>
      </c>
    </row>
    <row r="6824" spans="1:22" x14ac:dyDescent="0.3">
      <c r="A6824" t="str">
        <f>Raw_Data!A6824</f>
        <v>26081107</v>
      </c>
      <c r="B6824">
        <f>Raw_Data!B6824</f>
        <v>45686</v>
      </c>
      <c r="C6824" t="str">
        <f>Raw_Data!C6824</f>
        <v>ATORVASTATIN 20 MG TABLET</v>
      </c>
      <c r="D6824" t="str">
        <f>Raw_Data!D6824</f>
        <v>60505257908</v>
      </c>
      <c r="E6824" t="str">
        <f>Raw_Data!E6824</f>
        <v>FORD, JAMES</v>
      </c>
      <c r="F6824" t="str">
        <f>Raw_Data!F6824</f>
        <v>1033117684</v>
      </c>
      <c r="G6824" t="str">
        <f>Raw_Data!H6824</f>
        <v>2</v>
      </c>
      <c r="H6824">
        <f>IFERROR(VLOOKUP(G6824,Store_Map!$A$2:$I$100,3,FALSE),"")</f>
        <v>0</v>
      </c>
      <c r="I6824">
        <f>IFERROR(VLOOKUP(G6824,Store_Map!$A$2:$I$100,4,FALSE),"")</f>
        <v>0</v>
      </c>
      <c r="J6824">
        <f>IFERROR(VLOOKUP(G6824,Store_Map!$A$2:$I$100,5,FALSE),"")</f>
        <v>0</v>
      </c>
      <c r="K6824">
        <f>IFERROR(VLOOKUP(G6824,Store_Map!$A$2:$I$100,6,FALSE),"")</f>
        <v>0</v>
      </c>
      <c r="L6824">
        <f>IFERROR(VLOOKUP(G6824,Store_Map!$A$2:$I$100,7,FALSE),"")</f>
        <v>0</v>
      </c>
      <c r="M6824">
        <f>IFERROR(VLOOKUP(G6824,Store_Map!$A$2:$I$100,8,FALSE),"")</f>
        <v>0</v>
      </c>
      <c r="N6824">
        <f t="shared" si="954"/>
        <v>0</v>
      </c>
      <c r="O6824" t="str">
        <f t="shared" si="955"/>
        <v>PASS</v>
      </c>
      <c r="P6824" t="str">
        <f t="shared" si="956"/>
        <v>PASS</v>
      </c>
      <c r="Q6824" t="str">
        <f t="shared" si="957"/>
        <v>PASS</v>
      </c>
      <c r="R6824" t="str">
        <f t="shared" si="958"/>
        <v>PASS</v>
      </c>
      <c r="S6824" t="str">
        <f t="shared" si="959"/>
        <v>PASS</v>
      </c>
      <c r="T6824">
        <f t="shared" si="960"/>
        <v>100</v>
      </c>
      <c r="U6824" t="str">
        <f t="shared" si="961"/>
        <v>Low</v>
      </c>
      <c r="V6824" t="str">
        <f t="shared" si="962"/>
        <v>Clean</v>
      </c>
    </row>
    <row r="6825" spans="1:22" x14ac:dyDescent="0.3">
      <c r="A6825" t="str">
        <f>Raw_Data!A6825</f>
        <v>26081106</v>
      </c>
      <c r="B6825">
        <f>Raw_Data!B6825</f>
        <v>45686</v>
      </c>
      <c r="C6825" t="str">
        <f>Raw_Data!C6825</f>
        <v>METFORMIN HCL 500 MG TABLET</v>
      </c>
      <c r="D6825" t="str">
        <f>Raw_Data!D6825</f>
        <v>65862000899</v>
      </c>
      <c r="E6825" t="str">
        <f>Raw_Data!E6825</f>
        <v>FORD, JAMES</v>
      </c>
      <c r="F6825" t="str">
        <f>Raw_Data!F6825</f>
        <v>1033117684</v>
      </c>
      <c r="G6825" t="str">
        <f>Raw_Data!H6825</f>
        <v>2</v>
      </c>
      <c r="H6825">
        <f>IFERROR(VLOOKUP(G6825,Store_Map!$A$2:$I$100,3,FALSE),"")</f>
        <v>0</v>
      </c>
      <c r="I6825">
        <f>IFERROR(VLOOKUP(G6825,Store_Map!$A$2:$I$100,4,FALSE),"")</f>
        <v>0</v>
      </c>
      <c r="J6825">
        <f>IFERROR(VLOOKUP(G6825,Store_Map!$A$2:$I$100,5,FALSE),"")</f>
        <v>0</v>
      </c>
      <c r="K6825">
        <f>IFERROR(VLOOKUP(G6825,Store_Map!$A$2:$I$100,6,FALSE),"")</f>
        <v>0</v>
      </c>
      <c r="L6825">
        <f>IFERROR(VLOOKUP(G6825,Store_Map!$A$2:$I$100,7,FALSE),"")</f>
        <v>0</v>
      </c>
      <c r="M6825">
        <f>IFERROR(VLOOKUP(G6825,Store_Map!$A$2:$I$100,8,FALSE),"")</f>
        <v>0</v>
      </c>
      <c r="N6825">
        <f t="shared" si="954"/>
        <v>0</v>
      </c>
      <c r="O6825" t="str">
        <f t="shared" si="955"/>
        <v>PASS</v>
      </c>
      <c r="P6825" t="str">
        <f t="shared" si="956"/>
        <v>PASS</v>
      </c>
      <c r="Q6825" t="str">
        <f t="shared" si="957"/>
        <v>PASS</v>
      </c>
      <c r="R6825" t="str">
        <f t="shared" si="958"/>
        <v>PASS</v>
      </c>
      <c r="S6825" t="str">
        <f t="shared" si="959"/>
        <v>PASS</v>
      </c>
      <c r="T6825">
        <f t="shared" si="960"/>
        <v>100</v>
      </c>
      <c r="U6825" t="str">
        <f t="shared" si="961"/>
        <v>Low</v>
      </c>
      <c r="V6825" t="str">
        <f t="shared" si="962"/>
        <v>Clean</v>
      </c>
    </row>
    <row r="6826" spans="1:22" x14ac:dyDescent="0.3">
      <c r="A6826" t="str">
        <f>Raw_Data!A6826</f>
        <v>26080951</v>
      </c>
      <c r="B6826">
        <f>Raw_Data!B6826</f>
        <v>45686</v>
      </c>
      <c r="C6826" t="str">
        <f>Raw_Data!C6826</f>
        <v>SILDENAFIL 25 MG TABLET</v>
      </c>
      <c r="D6826" t="str">
        <f>Raw_Data!D6826</f>
        <v>60219175103</v>
      </c>
      <c r="E6826" t="str">
        <f>Raw_Data!E6826</f>
        <v>FORD, JAMES</v>
      </c>
      <c r="F6826" t="str">
        <f>Raw_Data!F6826</f>
        <v>1033117684</v>
      </c>
      <c r="G6826" t="str">
        <f>Raw_Data!H6826</f>
        <v>2</v>
      </c>
      <c r="H6826">
        <f>IFERROR(VLOOKUP(G6826,Store_Map!$A$2:$I$100,3,FALSE),"")</f>
        <v>0</v>
      </c>
      <c r="I6826">
        <f>IFERROR(VLOOKUP(G6826,Store_Map!$A$2:$I$100,4,FALSE),"")</f>
        <v>0</v>
      </c>
      <c r="J6826">
        <f>IFERROR(VLOOKUP(G6826,Store_Map!$A$2:$I$100,5,FALSE),"")</f>
        <v>0</v>
      </c>
      <c r="K6826">
        <f>IFERROR(VLOOKUP(G6826,Store_Map!$A$2:$I$100,6,FALSE),"")</f>
        <v>0</v>
      </c>
      <c r="L6826">
        <f>IFERROR(VLOOKUP(G6826,Store_Map!$A$2:$I$100,7,FALSE),"")</f>
        <v>0</v>
      </c>
      <c r="M6826">
        <f>IFERROR(VLOOKUP(G6826,Store_Map!$A$2:$I$100,8,FALSE),"")</f>
        <v>0</v>
      </c>
      <c r="N6826">
        <f t="shared" si="954"/>
        <v>0</v>
      </c>
      <c r="O6826" t="str">
        <f t="shared" si="955"/>
        <v>PASS</v>
      </c>
      <c r="P6826" t="str">
        <f t="shared" si="956"/>
        <v>PASS</v>
      </c>
      <c r="Q6826" t="str">
        <f t="shared" si="957"/>
        <v>PASS</v>
      </c>
      <c r="R6826" t="str">
        <f t="shared" si="958"/>
        <v>PASS</v>
      </c>
      <c r="S6826" t="str">
        <f t="shared" si="959"/>
        <v>PASS</v>
      </c>
      <c r="T6826">
        <f t="shared" si="960"/>
        <v>100</v>
      </c>
      <c r="U6826" t="str">
        <f t="shared" si="961"/>
        <v>Low</v>
      </c>
      <c r="V6826" t="str">
        <f t="shared" si="962"/>
        <v>Clean</v>
      </c>
    </row>
    <row r="6827" spans="1:22" x14ac:dyDescent="0.3">
      <c r="A6827" t="str">
        <f>Raw_Data!A6827</f>
        <v>26081533</v>
      </c>
      <c r="B6827">
        <f>Raw_Data!B6827</f>
        <v>45686</v>
      </c>
      <c r="C6827" t="str">
        <f>Raw_Data!C6827</f>
        <v>KERENDIA 10 MG TABLET</v>
      </c>
      <c r="D6827" t="str">
        <f>Raw_Data!D6827</f>
        <v>50419054001</v>
      </c>
      <c r="E6827" t="str">
        <f>Raw_Data!E6827</f>
        <v>EL- CHOUFI, LEYLA</v>
      </c>
      <c r="F6827" t="str">
        <f>Raw_Data!F6827</f>
        <v>1942355342</v>
      </c>
      <c r="G6827" t="str">
        <f>Raw_Data!H6827</f>
        <v>2</v>
      </c>
      <c r="H6827">
        <f>IFERROR(VLOOKUP(G6827,Store_Map!$A$2:$I$100,3,FALSE),"")</f>
        <v>0</v>
      </c>
      <c r="I6827">
        <f>IFERROR(VLOOKUP(G6827,Store_Map!$A$2:$I$100,4,FALSE),"")</f>
        <v>0</v>
      </c>
      <c r="J6827">
        <f>IFERROR(VLOOKUP(G6827,Store_Map!$A$2:$I$100,5,FALSE),"")</f>
        <v>0</v>
      </c>
      <c r="K6827">
        <f>IFERROR(VLOOKUP(G6827,Store_Map!$A$2:$I$100,6,FALSE),"")</f>
        <v>0</v>
      </c>
      <c r="L6827">
        <f>IFERROR(VLOOKUP(G6827,Store_Map!$A$2:$I$100,7,FALSE),"")</f>
        <v>0</v>
      </c>
      <c r="M6827">
        <f>IFERROR(VLOOKUP(G6827,Store_Map!$A$2:$I$100,8,FALSE),"")</f>
        <v>0</v>
      </c>
      <c r="N6827">
        <f t="shared" si="954"/>
        <v>0</v>
      </c>
      <c r="O6827" t="str">
        <f t="shared" si="955"/>
        <v>PASS</v>
      </c>
      <c r="P6827" t="str">
        <f t="shared" si="956"/>
        <v>PASS</v>
      </c>
      <c r="Q6827" t="str">
        <f t="shared" si="957"/>
        <v>PASS</v>
      </c>
      <c r="R6827" t="str">
        <f t="shared" si="958"/>
        <v>PASS</v>
      </c>
      <c r="S6827" t="str">
        <f t="shared" si="959"/>
        <v>PASS</v>
      </c>
      <c r="T6827">
        <f t="shared" si="960"/>
        <v>100</v>
      </c>
      <c r="U6827" t="str">
        <f t="shared" si="961"/>
        <v>Low</v>
      </c>
      <c r="V6827" t="str">
        <f t="shared" si="962"/>
        <v>Clean</v>
      </c>
    </row>
    <row r="6828" spans="1:22" x14ac:dyDescent="0.3">
      <c r="A6828" t="str">
        <f>Raw_Data!A6828</f>
        <v>26083514</v>
      </c>
      <c r="B6828">
        <f>Raw_Data!B6828</f>
        <v>45686</v>
      </c>
      <c r="C6828" t="str">
        <f>Raw_Data!C6828</f>
        <v>TRETINOIN 0.025% CREAM</v>
      </c>
      <c r="D6828" t="str">
        <f>Raw_Data!D6828</f>
        <v>472011720</v>
      </c>
      <c r="E6828" t="str">
        <f>Raw_Data!E6828</f>
        <v>FORD, JAMES</v>
      </c>
      <c r="F6828" t="str">
        <f>Raw_Data!F6828</f>
        <v>1033117684</v>
      </c>
      <c r="G6828" t="str">
        <f>Raw_Data!H6828</f>
        <v>2</v>
      </c>
      <c r="H6828">
        <f>IFERROR(VLOOKUP(G6828,Store_Map!$A$2:$I$100,3,FALSE),"")</f>
        <v>0</v>
      </c>
      <c r="I6828">
        <f>IFERROR(VLOOKUP(G6828,Store_Map!$A$2:$I$100,4,FALSE),"")</f>
        <v>0</v>
      </c>
      <c r="J6828">
        <f>IFERROR(VLOOKUP(G6828,Store_Map!$A$2:$I$100,5,FALSE),"")</f>
        <v>0</v>
      </c>
      <c r="K6828">
        <f>IFERROR(VLOOKUP(G6828,Store_Map!$A$2:$I$100,6,FALSE),"")</f>
        <v>0</v>
      </c>
      <c r="L6828">
        <f>IFERROR(VLOOKUP(G6828,Store_Map!$A$2:$I$100,7,FALSE),"")</f>
        <v>0</v>
      </c>
      <c r="M6828">
        <f>IFERROR(VLOOKUP(G6828,Store_Map!$A$2:$I$100,8,FALSE),"")</f>
        <v>0</v>
      </c>
      <c r="N6828">
        <f t="shared" si="954"/>
        <v>0</v>
      </c>
      <c r="O6828" t="str">
        <f t="shared" si="955"/>
        <v>PASS</v>
      </c>
      <c r="P6828" t="str">
        <f t="shared" si="956"/>
        <v>REVIEW</v>
      </c>
      <c r="Q6828" t="str">
        <f t="shared" si="957"/>
        <v>PASS</v>
      </c>
      <c r="R6828" t="str">
        <f t="shared" si="958"/>
        <v>PASS</v>
      </c>
      <c r="S6828" t="str">
        <f t="shared" si="959"/>
        <v>REVIEW</v>
      </c>
      <c r="T6828">
        <f t="shared" si="960"/>
        <v>90</v>
      </c>
      <c r="U6828" t="str">
        <f t="shared" si="961"/>
        <v>Low</v>
      </c>
      <c r="V6828" t="str">
        <f t="shared" si="962"/>
        <v>Invalid NDC</v>
      </c>
    </row>
    <row r="6829" spans="1:22" x14ac:dyDescent="0.3">
      <c r="A6829" t="str">
        <f>Raw_Data!A6829</f>
        <v>26083608</v>
      </c>
      <c r="B6829">
        <f>Raw_Data!B6829</f>
        <v>45686</v>
      </c>
      <c r="C6829" t="str">
        <f>Raw_Data!C6829</f>
        <v>VITAMIN D2 1.25MG(50,000 UN</v>
      </c>
      <c r="D6829" t="str">
        <f>Raw_Data!D6829</f>
        <v>64380073706</v>
      </c>
      <c r="E6829" t="str">
        <f>Raw_Data!E6829</f>
        <v>FORD, JAMES</v>
      </c>
      <c r="F6829" t="str">
        <f>Raw_Data!F6829</f>
        <v>1033117684</v>
      </c>
      <c r="G6829" t="str">
        <f>Raw_Data!H6829</f>
        <v>2</v>
      </c>
      <c r="H6829">
        <f>IFERROR(VLOOKUP(G6829,Store_Map!$A$2:$I$100,3,FALSE),"")</f>
        <v>0</v>
      </c>
      <c r="I6829">
        <f>IFERROR(VLOOKUP(G6829,Store_Map!$A$2:$I$100,4,FALSE),"")</f>
        <v>0</v>
      </c>
      <c r="J6829">
        <f>IFERROR(VLOOKUP(G6829,Store_Map!$A$2:$I$100,5,FALSE),"")</f>
        <v>0</v>
      </c>
      <c r="K6829">
        <f>IFERROR(VLOOKUP(G6829,Store_Map!$A$2:$I$100,6,FALSE),"")</f>
        <v>0</v>
      </c>
      <c r="L6829">
        <f>IFERROR(VLOOKUP(G6829,Store_Map!$A$2:$I$100,7,FALSE),"")</f>
        <v>0</v>
      </c>
      <c r="M6829">
        <f>IFERROR(VLOOKUP(G6829,Store_Map!$A$2:$I$100,8,FALSE),"")</f>
        <v>0</v>
      </c>
      <c r="N6829">
        <f t="shared" si="954"/>
        <v>0</v>
      </c>
      <c r="O6829" t="str">
        <f t="shared" si="955"/>
        <v>PASS</v>
      </c>
      <c r="P6829" t="str">
        <f t="shared" si="956"/>
        <v>PASS</v>
      </c>
      <c r="Q6829" t="str">
        <f t="shared" si="957"/>
        <v>PASS</v>
      </c>
      <c r="R6829" t="str">
        <f t="shared" si="958"/>
        <v>PASS</v>
      </c>
      <c r="S6829" t="str">
        <f t="shared" si="959"/>
        <v>PASS</v>
      </c>
      <c r="T6829">
        <f t="shared" si="960"/>
        <v>100</v>
      </c>
      <c r="U6829" t="str">
        <f t="shared" si="961"/>
        <v>Low</v>
      </c>
      <c r="V6829" t="str">
        <f t="shared" si="962"/>
        <v>Clean</v>
      </c>
    </row>
    <row r="6830" spans="1:22" x14ac:dyDescent="0.3">
      <c r="A6830" t="str">
        <f>Raw_Data!A6830</f>
        <v>26083513</v>
      </c>
      <c r="B6830">
        <f>Raw_Data!B6830</f>
        <v>45686</v>
      </c>
      <c r="C6830" t="str">
        <f>Raw_Data!C6830</f>
        <v>LEVOTHYROXINE 137 MCG TABLE</v>
      </c>
      <c r="D6830" t="str">
        <f>Raw_Data!D6830</f>
        <v>68180097201</v>
      </c>
      <c r="E6830" t="str">
        <f>Raw_Data!E6830</f>
        <v>FORD, JAMES</v>
      </c>
      <c r="F6830" t="str">
        <f>Raw_Data!F6830</f>
        <v>1033117684</v>
      </c>
      <c r="G6830" t="str">
        <f>Raw_Data!H6830</f>
        <v>2</v>
      </c>
      <c r="H6830">
        <f>IFERROR(VLOOKUP(G6830,Store_Map!$A$2:$I$100,3,FALSE),"")</f>
        <v>0</v>
      </c>
      <c r="I6830">
        <f>IFERROR(VLOOKUP(G6830,Store_Map!$A$2:$I$100,4,FALSE),"")</f>
        <v>0</v>
      </c>
      <c r="J6830">
        <f>IFERROR(VLOOKUP(G6830,Store_Map!$A$2:$I$100,5,FALSE),"")</f>
        <v>0</v>
      </c>
      <c r="K6830">
        <f>IFERROR(VLOOKUP(G6830,Store_Map!$A$2:$I$100,6,FALSE),"")</f>
        <v>0</v>
      </c>
      <c r="L6830">
        <f>IFERROR(VLOOKUP(G6830,Store_Map!$A$2:$I$100,7,FALSE),"")</f>
        <v>0</v>
      </c>
      <c r="M6830">
        <f>IFERROR(VLOOKUP(G6830,Store_Map!$A$2:$I$100,8,FALSE),"")</f>
        <v>0</v>
      </c>
      <c r="N6830">
        <f t="shared" si="954"/>
        <v>0</v>
      </c>
      <c r="O6830" t="str">
        <f t="shared" si="955"/>
        <v>PASS</v>
      </c>
      <c r="P6830" t="str">
        <f t="shared" si="956"/>
        <v>PASS</v>
      </c>
      <c r="Q6830" t="str">
        <f t="shared" si="957"/>
        <v>PASS</v>
      </c>
      <c r="R6830" t="str">
        <f t="shared" si="958"/>
        <v>PASS</v>
      </c>
      <c r="S6830" t="str">
        <f t="shared" si="959"/>
        <v>PASS</v>
      </c>
      <c r="T6830">
        <f t="shared" si="960"/>
        <v>100</v>
      </c>
      <c r="U6830" t="str">
        <f t="shared" si="961"/>
        <v>Low</v>
      </c>
      <c r="V6830" t="str">
        <f t="shared" si="962"/>
        <v>Clean</v>
      </c>
    </row>
    <row r="6831" spans="1:22" x14ac:dyDescent="0.3">
      <c r="A6831" t="str">
        <f>Raw_Data!A6831</f>
        <v>26080108</v>
      </c>
      <c r="B6831">
        <f>Raw_Data!B6831</f>
        <v>45686</v>
      </c>
      <c r="C6831" t="str">
        <f>Raw_Data!C6831</f>
        <v>OLMESARTAN-HCTZ 40-12.5 MG</v>
      </c>
      <c r="D6831" t="str">
        <f>Raw_Data!D6831</f>
        <v>43547039209</v>
      </c>
      <c r="E6831" t="str">
        <f>Raw_Data!E6831</f>
        <v>FORD, JAMES</v>
      </c>
      <c r="F6831" t="str">
        <f>Raw_Data!F6831</f>
        <v>1033117684</v>
      </c>
      <c r="G6831" t="str">
        <f>Raw_Data!H6831</f>
        <v>2</v>
      </c>
      <c r="H6831">
        <f>IFERROR(VLOOKUP(G6831,Store_Map!$A$2:$I$100,3,FALSE),"")</f>
        <v>0</v>
      </c>
      <c r="I6831">
        <f>IFERROR(VLOOKUP(G6831,Store_Map!$A$2:$I$100,4,FALSE),"")</f>
        <v>0</v>
      </c>
      <c r="J6831">
        <f>IFERROR(VLOOKUP(G6831,Store_Map!$A$2:$I$100,5,FALSE),"")</f>
        <v>0</v>
      </c>
      <c r="K6831">
        <f>IFERROR(VLOOKUP(G6831,Store_Map!$A$2:$I$100,6,FALSE),"")</f>
        <v>0</v>
      </c>
      <c r="L6831">
        <f>IFERROR(VLOOKUP(G6831,Store_Map!$A$2:$I$100,7,FALSE),"")</f>
        <v>0</v>
      </c>
      <c r="M6831">
        <f>IFERROR(VLOOKUP(G6831,Store_Map!$A$2:$I$100,8,FALSE),"")</f>
        <v>0</v>
      </c>
      <c r="N6831">
        <f t="shared" si="954"/>
        <v>0</v>
      </c>
      <c r="O6831" t="str">
        <f t="shared" si="955"/>
        <v>PASS</v>
      </c>
      <c r="P6831" t="str">
        <f t="shared" si="956"/>
        <v>PASS</v>
      </c>
      <c r="Q6831" t="str">
        <f t="shared" si="957"/>
        <v>PASS</v>
      </c>
      <c r="R6831" t="str">
        <f t="shared" si="958"/>
        <v>PASS</v>
      </c>
      <c r="S6831" t="str">
        <f t="shared" si="959"/>
        <v>PASS</v>
      </c>
      <c r="T6831">
        <f t="shared" si="960"/>
        <v>100</v>
      </c>
      <c r="U6831" t="str">
        <f t="shared" si="961"/>
        <v>Low</v>
      </c>
      <c r="V6831" t="str">
        <f t="shared" si="962"/>
        <v>Clean</v>
      </c>
    </row>
    <row r="6832" spans="1:22" x14ac:dyDescent="0.3">
      <c r="A6832" t="str">
        <f>Raw_Data!A6832</f>
        <v>26082594</v>
      </c>
      <c r="B6832">
        <f>Raw_Data!B6832</f>
        <v>45686</v>
      </c>
      <c r="C6832" t="str">
        <f>Raw_Data!C6832</f>
        <v>BENAZEPRIL HCL 20 MG TABLET</v>
      </c>
      <c r="D6832" t="str">
        <f>Raw_Data!D6832</f>
        <v>43547033710</v>
      </c>
      <c r="E6832" t="str">
        <f>Raw_Data!E6832</f>
        <v>FORD, JAMES</v>
      </c>
      <c r="F6832" t="str">
        <f>Raw_Data!F6832</f>
        <v>1033117684</v>
      </c>
      <c r="G6832" t="str">
        <f>Raw_Data!H6832</f>
        <v>2</v>
      </c>
      <c r="H6832">
        <f>IFERROR(VLOOKUP(G6832,Store_Map!$A$2:$I$100,3,FALSE),"")</f>
        <v>0</v>
      </c>
      <c r="I6832">
        <f>IFERROR(VLOOKUP(G6832,Store_Map!$A$2:$I$100,4,FALSE),"")</f>
        <v>0</v>
      </c>
      <c r="J6832">
        <f>IFERROR(VLOOKUP(G6832,Store_Map!$A$2:$I$100,5,FALSE),"")</f>
        <v>0</v>
      </c>
      <c r="K6832">
        <f>IFERROR(VLOOKUP(G6832,Store_Map!$A$2:$I$100,6,FALSE),"")</f>
        <v>0</v>
      </c>
      <c r="L6832">
        <f>IFERROR(VLOOKUP(G6832,Store_Map!$A$2:$I$100,7,FALSE),"")</f>
        <v>0</v>
      </c>
      <c r="M6832">
        <f>IFERROR(VLOOKUP(G6832,Store_Map!$A$2:$I$100,8,FALSE),"")</f>
        <v>0</v>
      </c>
      <c r="N6832">
        <f t="shared" si="954"/>
        <v>0</v>
      </c>
      <c r="O6832" t="str">
        <f t="shared" si="955"/>
        <v>PASS</v>
      </c>
      <c r="P6832" t="str">
        <f t="shared" si="956"/>
        <v>PASS</v>
      </c>
      <c r="Q6832" t="str">
        <f t="shared" si="957"/>
        <v>PASS</v>
      </c>
      <c r="R6832" t="str">
        <f t="shared" si="958"/>
        <v>PASS</v>
      </c>
      <c r="S6832" t="str">
        <f t="shared" si="959"/>
        <v>PASS</v>
      </c>
      <c r="T6832">
        <f t="shared" si="960"/>
        <v>100</v>
      </c>
      <c r="U6832" t="str">
        <f t="shared" si="961"/>
        <v>Low</v>
      </c>
      <c r="V6832" t="str">
        <f t="shared" si="962"/>
        <v>Clean</v>
      </c>
    </row>
    <row r="6833" spans="1:22" x14ac:dyDescent="0.3">
      <c r="A6833" t="str">
        <f>Raw_Data!A6833</f>
        <v>26081971</v>
      </c>
      <c r="B6833">
        <f>Raw_Data!B6833</f>
        <v>45686</v>
      </c>
      <c r="C6833" t="str">
        <f>Raw_Data!C6833</f>
        <v>SIMVASTATIN 10 MG TABLET</v>
      </c>
      <c r="D6833" t="str">
        <f>Raw_Data!D6833</f>
        <v>68180047802</v>
      </c>
      <c r="E6833" t="str">
        <f>Raw_Data!E6833</f>
        <v>FORD, JAMES</v>
      </c>
      <c r="F6833" t="str">
        <f>Raw_Data!F6833</f>
        <v>1033117684</v>
      </c>
      <c r="G6833" t="str">
        <f>Raw_Data!H6833</f>
        <v>2</v>
      </c>
      <c r="H6833">
        <f>IFERROR(VLOOKUP(G6833,Store_Map!$A$2:$I$100,3,FALSE),"")</f>
        <v>0</v>
      </c>
      <c r="I6833">
        <f>IFERROR(VLOOKUP(G6833,Store_Map!$A$2:$I$100,4,FALSE),"")</f>
        <v>0</v>
      </c>
      <c r="J6833">
        <f>IFERROR(VLOOKUP(G6833,Store_Map!$A$2:$I$100,5,FALSE),"")</f>
        <v>0</v>
      </c>
      <c r="K6833">
        <f>IFERROR(VLOOKUP(G6833,Store_Map!$A$2:$I$100,6,FALSE),"")</f>
        <v>0</v>
      </c>
      <c r="L6833">
        <f>IFERROR(VLOOKUP(G6833,Store_Map!$A$2:$I$100,7,FALSE),"")</f>
        <v>0</v>
      </c>
      <c r="M6833">
        <f>IFERROR(VLOOKUP(G6833,Store_Map!$A$2:$I$100,8,FALSE),"")</f>
        <v>0</v>
      </c>
      <c r="N6833">
        <f t="shared" si="954"/>
        <v>0</v>
      </c>
      <c r="O6833" t="str">
        <f t="shared" si="955"/>
        <v>PASS</v>
      </c>
      <c r="P6833" t="str">
        <f t="shared" si="956"/>
        <v>PASS</v>
      </c>
      <c r="Q6833" t="str">
        <f t="shared" si="957"/>
        <v>PASS</v>
      </c>
      <c r="R6833" t="str">
        <f t="shared" si="958"/>
        <v>PASS</v>
      </c>
      <c r="S6833" t="str">
        <f t="shared" si="959"/>
        <v>PASS</v>
      </c>
      <c r="T6833">
        <f t="shared" si="960"/>
        <v>100</v>
      </c>
      <c r="U6833" t="str">
        <f t="shared" si="961"/>
        <v>Low</v>
      </c>
      <c r="V6833" t="str">
        <f t="shared" si="962"/>
        <v>Clean</v>
      </c>
    </row>
    <row r="6834" spans="1:22" x14ac:dyDescent="0.3">
      <c r="A6834" t="str">
        <f>Raw_Data!A6834</f>
        <v>26073721</v>
      </c>
      <c r="B6834">
        <f>Raw_Data!B6834</f>
        <v>45686</v>
      </c>
      <c r="C6834" t="str">
        <f>Raw_Data!C6834</f>
        <v>HYDRALAZINE 50 MG TABLET</v>
      </c>
      <c r="D6834" t="str">
        <f>Raw_Data!D6834</f>
        <v>50111032803</v>
      </c>
      <c r="E6834" t="str">
        <f>Raw_Data!E6834</f>
        <v>Patel, Devesh</v>
      </c>
      <c r="F6834" t="str">
        <f>Raw_Data!F6834</f>
        <v>1316902943</v>
      </c>
      <c r="G6834" t="str">
        <f>Raw_Data!H6834</f>
        <v>2</v>
      </c>
      <c r="H6834">
        <f>IFERROR(VLOOKUP(G6834,Store_Map!$A$2:$I$100,3,FALSE),"")</f>
        <v>0</v>
      </c>
      <c r="I6834">
        <f>IFERROR(VLOOKUP(G6834,Store_Map!$A$2:$I$100,4,FALSE),"")</f>
        <v>0</v>
      </c>
      <c r="J6834">
        <f>IFERROR(VLOOKUP(G6834,Store_Map!$A$2:$I$100,5,FALSE),"")</f>
        <v>0</v>
      </c>
      <c r="K6834">
        <f>IFERROR(VLOOKUP(G6834,Store_Map!$A$2:$I$100,6,FALSE),"")</f>
        <v>0</v>
      </c>
      <c r="L6834">
        <f>IFERROR(VLOOKUP(G6834,Store_Map!$A$2:$I$100,7,FALSE),"")</f>
        <v>0</v>
      </c>
      <c r="M6834">
        <f>IFERROR(VLOOKUP(G6834,Store_Map!$A$2:$I$100,8,FALSE),"")</f>
        <v>0</v>
      </c>
      <c r="N6834">
        <f t="shared" si="954"/>
        <v>0</v>
      </c>
      <c r="O6834" t="str">
        <f t="shared" si="955"/>
        <v>PASS</v>
      </c>
      <c r="P6834" t="str">
        <f t="shared" si="956"/>
        <v>PASS</v>
      </c>
      <c r="Q6834" t="str">
        <f t="shared" si="957"/>
        <v>PASS</v>
      </c>
      <c r="R6834" t="str">
        <f t="shared" si="958"/>
        <v>PASS</v>
      </c>
      <c r="S6834" t="str">
        <f t="shared" si="959"/>
        <v>PASS</v>
      </c>
      <c r="T6834">
        <f t="shared" si="960"/>
        <v>100</v>
      </c>
      <c r="U6834" t="str">
        <f t="shared" si="961"/>
        <v>Low</v>
      </c>
      <c r="V6834" t="str">
        <f t="shared" si="962"/>
        <v>Clean</v>
      </c>
    </row>
    <row r="6835" spans="1:22" x14ac:dyDescent="0.3">
      <c r="A6835" t="str">
        <f>Raw_Data!A6835</f>
        <v>26085350</v>
      </c>
      <c r="B6835">
        <f>Raw_Data!B6835</f>
        <v>45686</v>
      </c>
      <c r="C6835" t="str">
        <f>Raw_Data!C6835</f>
        <v>VALACYCLOVIR HCL 1 GRAM TAB</v>
      </c>
      <c r="D6835" t="str">
        <f>Raw_Data!D6835</f>
        <v>65862044930</v>
      </c>
      <c r="E6835" t="str">
        <f>Raw_Data!E6835</f>
        <v>FORD, JAMES</v>
      </c>
      <c r="F6835" t="str">
        <f>Raw_Data!F6835</f>
        <v>1033117684</v>
      </c>
      <c r="G6835" t="str">
        <f>Raw_Data!H6835</f>
        <v>2</v>
      </c>
      <c r="H6835">
        <f>IFERROR(VLOOKUP(G6835,Store_Map!$A$2:$I$100,3,FALSE),"")</f>
        <v>0</v>
      </c>
      <c r="I6835">
        <f>IFERROR(VLOOKUP(G6835,Store_Map!$A$2:$I$100,4,FALSE),"")</f>
        <v>0</v>
      </c>
      <c r="J6835">
        <f>IFERROR(VLOOKUP(G6835,Store_Map!$A$2:$I$100,5,FALSE),"")</f>
        <v>0</v>
      </c>
      <c r="K6835">
        <f>IFERROR(VLOOKUP(G6835,Store_Map!$A$2:$I$100,6,FALSE),"")</f>
        <v>0</v>
      </c>
      <c r="L6835">
        <f>IFERROR(VLOOKUP(G6835,Store_Map!$A$2:$I$100,7,FALSE),"")</f>
        <v>0</v>
      </c>
      <c r="M6835">
        <f>IFERROR(VLOOKUP(G6835,Store_Map!$A$2:$I$100,8,FALSE),"")</f>
        <v>0</v>
      </c>
      <c r="N6835">
        <f t="shared" si="954"/>
        <v>0</v>
      </c>
      <c r="O6835" t="str">
        <f t="shared" si="955"/>
        <v>PASS</v>
      </c>
      <c r="P6835" t="str">
        <f t="shared" si="956"/>
        <v>PASS</v>
      </c>
      <c r="Q6835" t="str">
        <f t="shared" si="957"/>
        <v>PASS</v>
      </c>
      <c r="R6835" t="str">
        <f t="shared" si="958"/>
        <v>PASS</v>
      </c>
      <c r="S6835" t="str">
        <f t="shared" si="959"/>
        <v>PASS</v>
      </c>
      <c r="T6835">
        <f t="shared" si="960"/>
        <v>100</v>
      </c>
      <c r="U6835" t="str">
        <f t="shared" si="961"/>
        <v>Low</v>
      </c>
      <c r="V6835" t="str">
        <f t="shared" si="962"/>
        <v>Clean</v>
      </c>
    </row>
    <row r="6836" spans="1:22" x14ac:dyDescent="0.3">
      <c r="A6836" t="str">
        <f>Raw_Data!A6836</f>
        <v>26085351</v>
      </c>
      <c r="B6836">
        <f>Raw_Data!B6836</f>
        <v>45686</v>
      </c>
      <c r="C6836" t="str">
        <f>Raw_Data!C6836</f>
        <v>BUPROPION HCL XL 150 MG TAB</v>
      </c>
      <c r="D6836" t="str">
        <f>Raw_Data!D6836</f>
        <v>68180031906</v>
      </c>
      <c r="E6836" t="str">
        <f>Raw_Data!E6836</f>
        <v>FORD, JAMES</v>
      </c>
      <c r="F6836" t="str">
        <f>Raw_Data!F6836</f>
        <v>1033117684</v>
      </c>
      <c r="G6836" t="str">
        <f>Raw_Data!H6836</f>
        <v>2</v>
      </c>
      <c r="H6836">
        <f>IFERROR(VLOOKUP(G6836,Store_Map!$A$2:$I$100,3,FALSE),"")</f>
        <v>0</v>
      </c>
      <c r="I6836">
        <f>IFERROR(VLOOKUP(G6836,Store_Map!$A$2:$I$100,4,FALSE),"")</f>
        <v>0</v>
      </c>
      <c r="J6836">
        <f>IFERROR(VLOOKUP(G6836,Store_Map!$A$2:$I$100,5,FALSE),"")</f>
        <v>0</v>
      </c>
      <c r="K6836">
        <f>IFERROR(VLOOKUP(G6836,Store_Map!$A$2:$I$100,6,FALSE),"")</f>
        <v>0</v>
      </c>
      <c r="L6836">
        <f>IFERROR(VLOOKUP(G6836,Store_Map!$A$2:$I$100,7,FALSE),"")</f>
        <v>0</v>
      </c>
      <c r="M6836">
        <f>IFERROR(VLOOKUP(G6836,Store_Map!$A$2:$I$100,8,FALSE),"")</f>
        <v>0</v>
      </c>
      <c r="N6836">
        <f t="shared" si="954"/>
        <v>0</v>
      </c>
      <c r="O6836" t="str">
        <f t="shared" si="955"/>
        <v>PASS</v>
      </c>
      <c r="P6836" t="str">
        <f t="shared" si="956"/>
        <v>PASS</v>
      </c>
      <c r="Q6836" t="str">
        <f t="shared" si="957"/>
        <v>PASS</v>
      </c>
      <c r="R6836" t="str">
        <f t="shared" si="958"/>
        <v>PASS</v>
      </c>
      <c r="S6836" t="str">
        <f t="shared" si="959"/>
        <v>PASS</v>
      </c>
      <c r="T6836">
        <f t="shared" si="960"/>
        <v>100</v>
      </c>
      <c r="U6836" t="str">
        <f t="shared" si="961"/>
        <v>Low</v>
      </c>
      <c r="V6836" t="str">
        <f t="shared" si="962"/>
        <v>Clean</v>
      </c>
    </row>
    <row r="6837" spans="1:22" x14ac:dyDescent="0.3">
      <c r="A6837" t="str">
        <f>Raw_Data!A6837</f>
        <v>26073323</v>
      </c>
      <c r="B6837">
        <f>Raw_Data!B6837</f>
        <v>45686</v>
      </c>
      <c r="C6837" t="str">
        <f>Raw_Data!C6837</f>
        <v>BIKTARVY 50-200-25 MG TABLE</v>
      </c>
      <c r="D6837" t="str">
        <f>Raw_Data!D6837</f>
        <v>61958250101</v>
      </c>
      <c r="E6837" t="str">
        <f>Raw_Data!E6837</f>
        <v>DAVIS, KEPLER</v>
      </c>
      <c r="F6837" t="str">
        <f>Raw_Data!F6837</f>
        <v>1740357425</v>
      </c>
      <c r="G6837" t="str">
        <f>Raw_Data!H6837</f>
        <v>2</v>
      </c>
      <c r="H6837">
        <f>IFERROR(VLOOKUP(G6837,Store_Map!$A$2:$I$100,3,FALSE),"")</f>
        <v>0</v>
      </c>
      <c r="I6837">
        <f>IFERROR(VLOOKUP(G6837,Store_Map!$A$2:$I$100,4,FALSE),"")</f>
        <v>0</v>
      </c>
      <c r="J6837">
        <f>IFERROR(VLOOKUP(G6837,Store_Map!$A$2:$I$100,5,FALSE),"")</f>
        <v>0</v>
      </c>
      <c r="K6837">
        <f>IFERROR(VLOOKUP(G6837,Store_Map!$A$2:$I$100,6,FALSE),"")</f>
        <v>0</v>
      </c>
      <c r="L6837">
        <f>IFERROR(VLOOKUP(G6837,Store_Map!$A$2:$I$100,7,FALSE),"")</f>
        <v>0</v>
      </c>
      <c r="M6837">
        <f>IFERROR(VLOOKUP(G6837,Store_Map!$A$2:$I$100,8,FALSE),"")</f>
        <v>0</v>
      </c>
      <c r="N6837">
        <f t="shared" si="954"/>
        <v>0</v>
      </c>
      <c r="O6837" t="str">
        <f t="shared" si="955"/>
        <v>PASS</v>
      </c>
      <c r="P6837" t="str">
        <f t="shared" si="956"/>
        <v>PASS</v>
      </c>
      <c r="Q6837" t="str">
        <f t="shared" si="957"/>
        <v>PASS</v>
      </c>
      <c r="R6837" t="str">
        <f t="shared" si="958"/>
        <v>PASS</v>
      </c>
      <c r="S6837" t="str">
        <f t="shared" si="959"/>
        <v>PASS</v>
      </c>
      <c r="T6837">
        <f t="shared" si="960"/>
        <v>100</v>
      </c>
      <c r="U6837" t="str">
        <f t="shared" si="961"/>
        <v>Low</v>
      </c>
      <c r="V6837" t="str">
        <f t="shared" si="962"/>
        <v>Clean</v>
      </c>
    </row>
    <row r="6838" spans="1:22" x14ac:dyDescent="0.3">
      <c r="A6838" t="str">
        <f>Raw_Data!A6838</f>
        <v>26083048</v>
      </c>
      <c r="B6838">
        <f>Raw_Data!B6838</f>
        <v>45686</v>
      </c>
      <c r="C6838" t="str">
        <f>Raw_Data!C6838</f>
        <v>LOSARTAN POTASSIUM 25 MG TA</v>
      </c>
      <c r="D6838" t="str">
        <f>Raw_Data!D6838</f>
        <v>65862020199</v>
      </c>
      <c r="E6838" t="str">
        <f>Raw_Data!E6838</f>
        <v>FORD, JAMES</v>
      </c>
      <c r="F6838" t="str">
        <f>Raw_Data!F6838</f>
        <v>1033117684</v>
      </c>
      <c r="G6838" t="str">
        <f>Raw_Data!H6838</f>
        <v>2</v>
      </c>
      <c r="H6838">
        <f>IFERROR(VLOOKUP(G6838,Store_Map!$A$2:$I$100,3,FALSE),"")</f>
        <v>0</v>
      </c>
      <c r="I6838">
        <f>IFERROR(VLOOKUP(G6838,Store_Map!$A$2:$I$100,4,FALSE),"")</f>
        <v>0</v>
      </c>
      <c r="J6838">
        <f>IFERROR(VLOOKUP(G6838,Store_Map!$A$2:$I$100,5,FALSE),"")</f>
        <v>0</v>
      </c>
      <c r="K6838">
        <f>IFERROR(VLOOKUP(G6838,Store_Map!$A$2:$I$100,6,FALSE),"")</f>
        <v>0</v>
      </c>
      <c r="L6838">
        <f>IFERROR(VLOOKUP(G6838,Store_Map!$A$2:$I$100,7,FALSE),"")</f>
        <v>0</v>
      </c>
      <c r="M6838">
        <f>IFERROR(VLOOKUP(G6838,Store_Map!$A$2:$I$100,8,FALSE),"")</f>
        <v>0</v>
      </c>
      <c r="N6838">
        <f t="shared" si="954"/>
        <v>0</v>
      </c>
      <c r="O6838" t="str">
        <f t="shared" si="955"/>
        <v>PASS</v>
      </c>
      <c r="P6838" t="str">
        <f t="shared" si="956"/>
        <v>PASS</v>
      </c>
      <c r="Q6838" t="str">
        <f t="shared" si="957"/>
        <v>PASS</v>
      </c>
      <c r="R6838" t="str">
        <f t="shared" si="958"/>
        <v>PASS</v>
      </c>
      <c r="S6838" t="str">
        <f t="shared" si="959"/>
        <v>PASS</v>
      </c>
      <c r="T6838">
        <f t="shared" si="960"/>
        <v>100</v>
      </c>
      <c r="U6838" t="str">
        <f t="shared" si="961"/>
        <v>Low</v>
      </c>
      <c r="V6838" t="str">
        <f t="shared" si="962"/>
        <v>Clean</v>
      </c>
    </row>
    <row r="6839" spans="1:22" x14ac:dyDescent="0.3">
      <c r="A6839" t="str">
        <f>Raw_Data!A6839</f>
        <v>26080147</v>
      </c>
      <c r="B6839">
        <f>Raw_Data!B6839</f>
        <v>45686</v>
      </c>
      <c r="C6839" t="str">
        <f>Raw_Data!C6839</f>
        <v>DOVATO 50-300 MG TABLET</v>
      </c>
      <c r="D6839" t="str">
        <f>Raw_Data!D6839</f>
        <v>49702024613</v>
      </c>
      <c r="E6839" t="str">
        <f>Raw_Data!E6839</f>
        <v>GONZALEZ, ANDREA</v>
      </c>
      <c r="F6839" t="str">
        <f>Raw_Data!F6839</f>
        <v>1336176403</v>
      </c>
      <c r="G6839" t="str">
        <f>Raw_Data!H6839</f>
        <v>2</v>
      </c>
      <c r="H6839">
        <f>IFERROR(VLOOKUP(G6839,Store_Map!$A$2:$I$100,3,FALSE),"")</f>
        <v>0</v>
      </c>
      <c r="I6839">
        <f>IFERROR(VLOOKUP(G6839,Store_Map!$A$2:$I$100,4,FALSE),"")</f>
        <v>0</v>
      </c>
      <c r="J6839">
        <f>IFERROR(VLOOKUP(G6839,Store_Map!$A$2:$I$100,5,FALSE),"")</f>
        <v>0</v>
      </c>
      <c r="K6839">
        <f>IFERROR(VLOOKUP(G6839,Store_Map!$A$2:$I$100,6,FALSE),"")</f>
        <v>0</v>
      </c>
      <c r="L6839">
        <f>IFERROR(VLOOKUP(G6839,Store_Map!$A$2:$I$100,7,FALSE),"")</f>
        <v>0</v>
      </c>
      <c r="M6839">
        <f>IFERROR(VLOOKUP(G6839,Store_Map!$A$2:$I$100,8,FALSE),"")</f>
        <v>0</v>
      </c>
      <c r="N6839">
        <f t="shared" si="954"/>
        <v>0</v>
      </c>
      <c r="O6839" t="str">
        <f t="shared" si="955"/>
        <v>PASS</v>
      </c>
      <c r="P6839" t="str">
        <f t="shared" si="956"/>
        <v>PASS</v>
      </c>
      <c r="Q6839" t="str">
        <f t="shared" si="957"/>
        <v>PASS</v>
      </c>
      <c r="R6839" t="str">
        <f t="shared" si="958"/>
        <v>PASS</v>
      </c>
      <c r="S6839" t="str">
        <f t="shared" si="959"/>
        <v>PASS</v>
      </c>
      <c r="T6839">
        <f t="shared" si="960"/>
        <v>100</v>
      </c>
      <c r="U6839" t="str">
        <f t="shared" si="961"/>
        <v>Low</v>
      </c>
      <c r="V6839" t="str">
        <f t="shared" si="962"/>
        <v>Clean</v>
      </c>
    </row>
    <row r="6840" spans="1:22" x14ac:dyDescent="0.3">
      <c r="A6840" t="str">
        <f>Raw_Data!A6840</f>
        <v>26084620</v>
      </c>
      <c r="B6840">
        <f>Raw_Data!B6840</f>
        <v>45686</v>
      </c>
      <c r="C6840" t="str">
        <f>Raw_Data!C6840</f>
        <v>SILDENAFIL 100 MG TABLET</v>
      </c>
      <c r="D6840" t="str">
        <f>Raw_Data!D6840</f>
        <v>60219175303</v>
      </c>
      <c r="E6840" t="str">
        <f>Raw_Data!E6840</f>
        <v>GIBBS, JON</v>
      </c>
      <c r="F6840" t="str">
        <f>Raw_Data!F6840</f>
        <v>1700896156</v>
      </c>
      <c r="G6840" t="str">
        <f>Raw_Data!H6840</f>
        <v>2</v>
      </c>
      <c r="H6840">
        <f>IFERROR(VLOOKUP(G6840,Store_Map!$A$2:$I$100,3,FALSE),"")</f>
        <v>0</v>
      </c>
      <c r="I6840">
        <f>IFERROR(VLOOKUP(G6840,Store_Map!$A$2:$I$100,4,FALSE),"")</f>
        <v>0</v>
      </c>
      <c r="J6840">
        <f>IFERROR(VLOOKUP(G6840,Store_Map!$A$2:$I$100,5,FALSE),"")</f>
        <v>0</v>
      </c>
      <c r="K6840">
        <f>IFERROR(VLOOKUP(G6840,Store_Map!$A$2:$I$100,6,FALSE),"")</f>
        <v>0</v>
      </c>
      <c r="L6840">
        <f>IFERROR(VLOOKUP(G6840,Store_Map!$A$2:$I$100,7,FALSE),"")</f>
        <v>0</v>
      </c>
      <c r="M6840">
        <f>IFERROR(VLOOKUP(G6840,Store_Map!$A$2:$I$100,8,FALSE),"")</f>
        <v>0</v>
      </c>
      <c r="N6840">
        <f t="shared" si="954"/>
        <v>0</v>
      </c>
      <c r="O6840" t="str">
        <f t="shared" si="955"/>
        <v>PASS</v>
      </c>
      <c r="P6840" t="str">
        <f t="shared" si="956"/>
        <v>PASS</v>
      </c>
      <c r="Q6840" t="str">
        <f t="shared" si="957"/>
        <v>PASS</v>
      </c>
      <c r="R6840" t="str">
        <f t="shared" si="958"/>
        <v>PASS</v>
      </c>
      <c r="S6840" t="str">
        <f t="shared" si="959"/>
        <v>PASS</v>
      </c>
      <c r="T6840">
        <f t="shared" si="960"/>
        <v>100</v>
      </c>
      <c r="U6840" t="str">
        <f t="shared" si="961"/>
        <v>Low</v>
      </c>
      <c r="V6840" t="str">
        <f t="shared" si="962"/>
        <v>Clean</v>
      </c>
    </row>
    <row r="6841" spans="1:22" x14ac:dyDescent="0.3">
      <c r="A6841" t="str">
        <f>Raw_Data!A6841</f>
        <v>26085352</v>
      </c>
      <c r="B6841">
        <f>Raw_Data!B6841</f>
        <v>45686</v>
      </c>
      <c r="C6841" t="str">
        <f>Raw_Data!C6841</f>
        <v>QUETIAPINE FUMARATE 100 MG</v>
      </c>
      <c r="D6841" t="str">
        <f>Raw_Data!D6841</f>
        <v>68180044701</v>
      </c>
      <c r="E6841" t="str">
        <f>Raw_Data!E6841</f>
        <v>FORD, JAMES</v>
      </c>
      <c r="F6841" t="str">
        <f>Raw_Data!F6841</f>
        <v>1033117684</v>
      </c>
      <c r="G6841" t="str">
        <f>Raw_Data!H6841</f>
        <v>2</v>
      </c>
      <c r="H6841">
        <f>IFERROR(VLOOKUP(G6841,Store_Map!$A$2:$I$100,3,FALSE),"")</f>
        <v>0</v>
      </c>
      <c r="I6841">
        <f>IFERROR(VLOOKUP(G6841,Store_Map!$A$2:$I$100,4,FALSE),"")</f>
        <v>0</v>
      </c>
      <c r="J6841">
        <f>IFERROR(VLOOKUP(G6841,Store_Map!$A$2:$I$100,5,FALSE),"")</f>
        <v>0</v>
      </c>
      <c r="K6841">
        <f>IFERROR(VLOOKUP(G6841,Store_Map!$A$2:$I$100,6,FALSE),"")</f>
        <v>0</v>
      </c>
      <c r="L6841">
        <f>IFERROR(VLOOKUP(G6841,Store_Map!$A$2:$I$100,7,FALSE),"")</f>
        <v>0</v>
      </c>
      <c r="M6841">
        <f>IFERROR(VLOOKUP(G6841,Store_Map!$A$2:$I$100,8,FALSE),"")</f>
        <v>0</v>
      </c>
      <c r="N6841">
        <f t="shared" si="954"/>
        <v>0</v>
      </c>
      <c r="O6841" t="str">
        <f t="shared" si="955"/>
        <v>PASS</v>
      </c>
      <c r="P6841" t="str">
        <f t="shared" si="956"/>
        <v>PASS</v>
      </c>
      <c r="Q6841" t="str">
        <f t="shared" si="957"/>
        <v>PASS</v>
      </c>
      <c r="R6841" t="str">
        <f t="shared" si="958"/>
        <v>PASS</v>
      </c>
      <c r="S6841" t="str">
        <f t="shared" si="959"/>
        <v>PASS</v>
      </c>
      <c r="T6841">
        <f t="shared" si="960"/>
        <v>100</v>
      </c>
      <c r="U6841" t="str">
        <f t="shared" si="961"/>
        <v>Low</v>
      </c>
      <c r="V6841" t="str">
        <f t="shared" si="962"/>
        <v>Clean</v>
      </c>
    </row>
    <row r="6842" spans="1:22" x14ac:dyDescent="0.3">
      <c r="A6842" t="str">
        <f>Raw_Data!A6842</f>
        <v>26085353</v>
      </c>
      <c r="B6842">
        <f>Raw_Data!B6842</f>
        <v>45686</v>
      </c>
      <c r="C6842" t="str">
        <f>Raw_Data!C6842</f>
        <v>MOUNJARO 12.5 MG/0.5 ML PEN</v>
      </c>
      <c r="D6842" t="str">
        <f>Raw_Data!D6842</f>
        <v>2146080</v>
      </c>
      <c r="E6842" t="str">
        <f>Raw_Data!E6842</f>
        <v>FORD, JAMES</v>
      </c>
      <c r="F6842" t="str">
        <f>Raw_Data!F6842</f>
        <v>1033117684</v>
      </c>
      <c r="G6842" t="str">
        <f>Raw_Data!H6842</f>
        <v>2</v>
      </c>
      <c r="H6842">
        <f>IFERROR(VLOOKUP(G6842,Store_Map!$A$2:$I$100,3,FALSE),"")</f>
        <v>0</v>
      </c>
      <c r="I6842">
        <f>IFERROR(VLOOKUP(G6842,Store_Map!$A$2:$I$100,4,FALSE),"")</f>
        <v>0</v>
      </c>
      <c r="J6842">
        <f>IFERROR(VLOOKUP(G6842,Store_Map!$A$2:$I$100,5,FALSE),"")</f>
        <v>0</v>
      </c>
      <c r="K6842">
        <f>IFERROR(VLOOKUP(G6842,Store_Map!$A$2:$I$100,6,FALSE),"")</f>
        <v>0</v>
      </c>
      <c r="L6842">
        <f>IFERROR(VLOOKUP(G6842,Store_Map!$A$2:$I$100,7,FALSE),"")</f>
        <v>0</v>
      </c>
      <c r="M6842">
        <f>IFERROR(VLOOKUP(G6842,Store_Map!$A$2:$I$100,8,FALSE),"")</f>
        <v>0</v>
      </c>
      <c r="N6842">
        <f t="shared" si="954"/>
        <v>0</v>
      </c>
      <c r="O6842" t="str">
        <f t="shared" si="955"/>
        <v>PASS</v>
      </c>
      <c r="P6842" t="str">
        <f t="shared" si="956"/>
        <v>REVIEW</v>
      </c>
      <c r="Q6842" t="str">
        <f t="shared" si="957"/>
        <v>PASS</v>
      </c>
      <c r="R6842" t="str">
        <f t="shared" si="958"/>
        <v>PASS</v>
      </c>
      <c r="S6842" t="str">
        <f t="shared" si="959"/>
        <v>REVIEW</v>
      </c>
      <c r="T6842">
        <f t="shared" si="960"/>
        <v>90</v>
      </c>
      <c r="U6842" t="str">
        <f t="shared" si="961"/>
        <v>Low</v>
      </c>
      <c r="V6842" t="str">
        <f t="shared" si="962"/>
        <v>Invalid NDC</v>
      </c>
    </row>
    <row r="6843" spans="1:22" x14ac:dyDescent="0.3">
      <c r="A6843" t="str">
        <f>Raw_Data!A6843</f>
        <v>24002229</v>
      </c>
      <c r="B6843">
        <f>Raw_Data!B6843</f>
        <v>45686</v>
      </c>
      <c r="C6843" t="str">
        <f>Raw_Data!C6843</f>
        <v>BUTALB-ACETA-CAFF 50-325-40</v>
      </c>
      <c r="D6843" t="str">
        <f>Raw_Data!D6843</f>
        <v>70010014901</v>
      </c>
      <c r="E6843" t="str">
        <f>Raw_Data!E6843</f>
        <v>GIBBS, JON</v>
      </c>
      <c r="F6843" t="str">
        <f>Raw_Data!F6843</f>
        <v>1700896156</v>
      </c>
      <c r="G6843" t="str">
        <f>Raw_Data!H6843</f>
        <v>2</v>
      </c>
      <c r="H6843">
        <f>IFERROR(VLOOKUP(G6843,Store_Map!$A$2:$I$100,3,FALSE),"")</f>
        <v>0</v>
      </c>
      <c r="I6843">
        <f>IFERROR(VLOOKUP(G6843,Store_Map!$A$2:$I$100,4,FALSE),"")</f>
        <v>0</v>
      </c>
      <c r="J6843">
        <f>IFERROR(VLOOKUP(G6843,Store_Map!$A$2:$I$100,5,FALSE),"")</f>
        <v>0</v>
      </c>
      <c r="K6843">
        <f>IFERROR(VLOOKUP(G6843,Store_Map!$A$2:$I$100,6,FALSE),"")</f>
        <v>0</v>
      </c>
      <c r="L6843">
        <f>IFERROR(VLOOKUP(G6843,Store_Map!$A$2:$I$100,7,FALSE),"")</f>
        <v>0</v>
      </c>
      <c r="M6843">
        <f>IFERROR(VLOOKUP(G6843,Store_Map!$A$2:$I$100,8,FALSE),"")</f>
        <v>0</v>
      </c>
      <c r="N6843">
        <f t="shared" si="954"/>
        <v>0</v>
      </c>
      <c r="O6843" t="str">
        <f t="shared" si="955"/>
        <v>PASS</v>
      </c>
      <c r="P6843" t="str">
        <f t="shared" si="956"/>
        <v>PASS</v>
      </c>
      <c r="Q6843" t="str">
        <f t="shared" si="957"/>
        <v>PASS</v>
      </c>
      <c r="R6843" t="str">
        <f t="shared" si="958"/>
        <v>PASS</v>
      </c>
      <c r="S6843" t="str">
        <f t="shared" si="959"/>
        <v>PASS</v>
      </c>
      <c r="T6843">
        <f t="shared" si="960"/>
        <v>100</v>
      </c>
      <c r="U6843" t="str">
        <f t="shared" si="961"/>
        <v>Low</v>
      </c>
      <c r="V6843" t="str">
        <f t="shared" si="962"/>
        <v>Clean</v>
      </c>
    </row>
    <row r="6844" spans="1:22" x14ac:dyDescent="0.3">
      <c r="A6844" t="str">
        <f>Raw_Data!A6844</f>
        <v>26077538</v>
      </c>
      <c r="B6844">
        <f>Raw_Data!B6844</f>
        <v>45686</v>
      </c>
      <c r="C6844" t="str">
        <f>Raw_Data!C6844</f>
        <v>SYMBICORT 80-4.5 MCG INHALE</v>
      </c>
      <c r="D6844" t="str">
        <f>Raw_Data!D6844</f>
        <v>186037220</v>
      </c>
      <c r="E6844" t="str">
        <f>Raw_Data!E6844</f>
        <v>BYNE, EDMUND</v>
      </c>
      <c r="F6844" t="str">
        <f>Raw_Data!F6844</f>
        <v>1033186648</v>
      </c>
      <c r="G6844" t="str">
        <f>Raw_Data!H6844</f>
        <v>2</v>
      </c>
      <c r="H6844">
        <f>IFERROR(VLOOKUP(G6844,Store_Map!$A$2:$I$100,3,FALSE),"")</f>
        <v>0</v>
      </c>
      <c r="I6844">
        <f>IFERROR(VLOOKUP(G6844,Store_Map!$A$2:$I$100,4,FALSE),"")</f>
        <v>0</v>
      </c>
      <c r="J6844">
        <f>IFERROR(VLOOKUP(G6844,Store_Map!$A$2:$I$100,5,FALSE),"")</f>
        <v>0</v>
      </c>
      <c r="K6844">
        <f>IFERROR(VLOOKUP(G6844,Store_Map!$A$2:$I$100,6,FALSE),"")</f>
        <v>0</v>
      </c>
      <c r="L6844">
        <f>IFERROR(VLOOKUP(G6844,Store_Map!$A$2:$I$100,7,FALSE),"")</f>
        <v>0</v>
      </c>
      <c r="M6844">
        <f>IFERROR(VLOOKUP(G6844,Store_Map!$A$2:$I$100,8,FALSE),"")</f>
        <v>0</v>
      </c>
      <c r="N6844">
        <f t="shared" si="954"/>
        <v>0</v>
      </c>
      <c r="O6844" t="str">
        <f t="shared" si="955"/>
        <v>PASS</v>
      </c>
      <c r="P6844" t="str">
        <f t="shared" si="956"/>
        <v>REVIEW</v>
      </c>
      <c r="Q6844" t="str">
        <f t="shared" si="957"/>
        <v>PASS</v>
      </c>
      <c r="R6844" t="str">
        <f t="shared" si="958"/>
        <v>PASS</v>
      </c>
      <c r="S6844" t="str">
        <f t="shared" si="959"/>
        <v>REVIEW</v>
      </c>
      <c r="T6844">
        <f t="shared" si="960"/>
        <v>90</v>
      </c>
      <c r="U6844" t="str">
        <f t="shared" si="961"/>
        <v>Low</v>
      </c>
      <c r="V6844" t="str">
        <f t="shared" si="962"/>
        <v>Invalid NDC</v>
      </c>
    </row>
    <row r="6845" spans="1:22" x14ac:dyDescent="0.3">
      <c r="A6845" t="str">
        <f>Raw_Data!A6845</f>
        <v>26085354</v>
      </c>
      <c r="B6845">
        <f>Raw_Data!B6845</f>
        <v>45686</v>
      </c>
      <c r="C6845" t="str">
        <f>Raw_Data!C6845</f>
        <v>METFORMIN HCL ER 750 MG TAB</v>
      </c>
      <c r="D6845" t="str">
        <f>Raw_Data!D6845</f>
        <v>72578003601</v>
      </c>
      <c r="E6845" t="str">
        <f>Raw_Data!E6845</f>
        <v>PEDERSEN, JENNIFER</v>
      </c>
      <c r="F6845" t="str">
        <f>Raw_Data!F6845</f>
        <v>1073606661</v>
      </c>
      <c r="G6845" t="str">
        <f>Raw_Data!H6845</f>
        <v>2</v>
      </c>
      <c r="H6845">
        <f>IFERROR(VLOOKUP(G6845,Store_Map!$A$2:$I$100,3,FALSE),"")</f>
        <v>0</v>
      </c>
      <c r="I6845">
        <f>IFERROR(VLOOKUP(G6845,Store_Map!$A$2:$I$100,4,FALSE),"")</f>
        <v>0</v>
      </c>
      <c r="J6845">
        <f>IFERROR(VLOOKUP(G6845,Store_Map!$A$2:$I$100,5,FALSE),"")</f>
        <v>0</v>
      </c>
      <c r="K6845">
        <f>IFERROR(VLOOKUP(G6845,Store_Map!$A$2:$I$100,6,FALSE),"")</f>
        <v>0</v>
      </c>
      <c r="L6845">
        <f>IFERROR(VLOOKUP(G6845,Store_Map!$A$2:$I$100,7,FALSE),"")</f>
        <v>0</v>
      </c>
      <c r="M6845">
        <f>IFERROR(VLOOKUP(G6845,Store_Map!$A$2:$I$100,8,FALSE),"")</f>
        <v>0</v>
      </c>
      <c r="N6845">
        <f t="shared" si="954"/>
        <v>0</v>
      </c>
      <c r="O6845" t="str">
        <f t="shared" si="955"/>
        <v>PASS</v>
      </c>
      <c r="P6845" t="str">
        <f t="shared" si="956"/>
        <v>PASS</v>
      </c>
      <c r="Q6845" t="str">
        <f t="shared" si="957"/>
        <v>PASS</v>
      </c>
      <c r="R6845" t="str">
        <f t="shared" si="958"/>
        <v>PASS</v>
      </c>
      <c r="S6845" t="str">
        <f t="shared" si="959"/>
        <v>PASS</v>
      </c>
      <c r="T6845">
        <f t="shared" si="960"/>
        <v>100</v>
      </c>
      <c r="U6845" t="str">
        <f t="shared" si="961"/>
        <v>Low</v>
      </c>
      <c r="V6845" t="str">
        <f t="shared" si="962"/>
        <v>Clean</v>
      </c>
    </row>
    <row r="6846" spans="1:22" x14ac:dyDescent="0.3">
      <c r="A6846" t="str">
        <f>Raw_Data!A6846</f>
        <v>26081772</v>
      </c>
      <c r="B6846">
        <f>Raw_Data!B6846</f>
        <v>45686</v>
      </c>
      <c r="C6846" t="str">
        <f>Raw_Data!C6846</f>
        <v>**OZEMPIC 0.25-0.5 MG/DOSE</v>
      </c>
      <c r="D6846" t="str">
        <f>Raw_Data!D6846</f>
        <v>169418113</v>
      </c>
      <c r="E6846" t="str">
        <f>Raw_Data!E6846</f>
        <v>GIBBS, JON</v>
      </c>
      <c r="F6846" t="str">
        <f>Raw_Data!F6846</f>
        <v>1700896156</v>
      </c>
      <c r="G6846" t="str">
        <f>Raw_Data!H6846</f>
        <v>2</v>
      </c>
      <c r="H6846">
        <f>IFERROR(VLOOKUP(G6846,Store_Map!$A$2:$I$100,3,FALSE),"")</f>
        <v>0</v>
      </c>
      <c r="I6846">
        <f>IFERROR(VLOOKUP(G6846,Store_Map!$A$2:$I$100,4,FALSE),"")</f>
        <v>0</v>
      </c>
      <c r="J6846">
        <f>IFERROR(VLOOKUP(G6846,Store_Map!$A$2:$I$100,5,FALSE),"")</f>
        <v>0</v>
      </c>
      <c r="K6846">
        <f>IFERROR(VLOOKUP(G6846,Store_Map!$A$2:$I$100,6,FALSE),"")</f>
        <v>0</v>
      </c>
      <c r="L6846">
        <f>IFERROR(VLOOKUP(G6846,Store_Map!$A$2:$I$100,7,FALSE),"")</f>
        <v>0</v>
      </c>
      <c r="M6846">
        <f>IFERROR(VLOOKUP(G6846,Store_Map!$A$2:$I$100,8,FALSE),"")</f>
        <v>0</v>
      </c>
      <c r="N6846">
        <f t="shared" si="954"/>
        <v>0</v>
      </c>
      <c r="O6846" t="str">
        <f t="shared" si="955"/>
        <v>PASS</v>
      </c>
      <c r="P6846" t="str">
        <f t="shared" si="956"/>
        <v>REVIEW</v>
      </c>
      <c r="Q6846" t="str">
        <f t="shared" si="957"/>
        <v>PASS</v>
      </c>
      <c r="R6846" t="str">
        <f t="shared" si="958"/>
        <v>PASS</v>
      </c>
      <c r="S6846" t="str">
        <f t="shared" si="959"/>
        <v>REVIEW</v>
      </c>
      <c r="T6846">
        <f t="shared" si="960"/>
        <v>90</v>
      </c>
      <c r="U6846" t="str">
        <f t="shared" si="961"/>
        <v>Low</v>
      </c>
      <c r="V6846" t="str">
        <f t="shared" si="962"/>
        <v>Invalid NDC</v>
      </c>
    </row>
    <row r="6847" spans="1:22" x14ac:dyDescent="0.3">
      <c r="A6847" t="str">
        <f>Raw_Data!A6847</f>
        <v>26085355</v>
      </c>
      <c r="B6847">
        <f>Raw_Data!B6847</f>
        <v>45686</v>
      </c>
      <c r="C6847" t="str">
        <f>Raw_Data!C6847</f>
        <v>MONTELUKAST SOD 10 MG TABLE</v>
      </c>
      <c r="D6847" t="str">
        <f>Raw_Data!D6847</f>
        <v>31722072610</v>
      </c>
      <c r="E6847" t="str">
        <f>Raw_Data!E6847</f>
        <v>FORD, JAMES</v>
      </c>
      <c r="F6847" t="str">
        <f>Raw_Data!F6847</f>
        <v>1033117684</v>
      </c>
      <c r="G6847" t="str">
        <f>Raw_Data!H6847</f>
        <v>2</v>
      </c>
      <c r="H6847">
        <f>IFERROR(VLOOKUP(G6847,Store_Map!$A$2:$I$100,3,FALSE),"")</f>
        <v>0</v>
      </c>
      <c r="I6847">
        <f>IFERROR(VLOOKUP(G6847,Store_Map!$A$2:$I$100,4,FALSE),"")</f>
        <v>0</v>
      </c>
      <c r="J6847">
        <f>IFERROR(VLOOKUP(G6847,Store_Map!$A$2:$I$100,5,FALSE),"")</f>
        <v>0</v>
      </c>
      <c r="K6847">
        <f>IFERROR(VLOOKUP(G6847,Store_Map!$A$2:$I$100,6,FALSE),"")</f>
        <v>0</v>
      </c>
      <c r="L6847">
        <f>IFERROR(VLOOKUP(G6847,Store_Map!$A$2:$I$100,7,FALSE),"")</f>
        <v>0</v>
      </c>
      <c r="M6847">
        <f>IFERROR(VLOOKUP(G6847,Store_Map!$A$2:$I$100,8,FALSE),"")</f>
        <v>0</v>
      </c>
      <c r="N6847">
        <f t="shared" si="954"/>
        <v>0</v>
      </c>
      <c r="O6847" t="str">
        <f t="shared" si="955"/>
        <v>PASS</v>
      </c>
      <c r="P6847" t="str">
        <f t="shared" si="956"/>
        <v>PASS</v>
      </c>
      <c r="Q6847" t="str">
        <f t="shared" si="957"/>
        <v>PASS</v>
      </c>
      <c r="R6847" t="str">
        <f t="shared" si="958"/>
        <v>PASS</v>
      </c>
      <c r="S6847" t="str">
        <f t="shared" si="959"/>
        <v>PASS</v>
      </c>
      <c r="T6847">
        <f t="shared" si="960"/>
        <v>100</v>
      </c>
      <c r="U6847" t="str">
        <f t="shared" si="961"/>
        <v>Low</v>
      </c>
      <c r="V6847" t="str">
        <f t="shared" si="962"/>
        <v>Clean</v>
      </c>
    </row>
    <row r="6848" spans="1:22" x14ac:dyDescent="0.3">
      <c r="A6848" t="str">
        <f>Raw_Data!A6848</f>
        <v>26085359</v>
      </c>
      <c r="B6848">
        <f>Raw_Data!B6848</f>
        <v>45686</v>
      </c>
      <c r="C6848" t="str">
        <f>Raw_Data!C6848</f>
        <v>DEXCOM G7 SENSOR</v>
      </c>
      <c r="D6848" t="str">
        <f>Raw_Data!D6848</f>
        <v>8627007701</v>
      </c>
      <c r="E6848" t="str">
        <f>Raw_Data!E6848</f>
        <v>PEDERSEN, JENNIFER</v>
      </c>
      <c r="F6848" t="str">
        <f>Raw_Data!F6848</f>
        <v>1073606661</v>
      </c>
      <c r="G6848" t="str">
        <f>Raw_Data!H6848</f>
        <v>2</v>
      </c>
      <c r="H6848">
        <f>IFERROR(VLOOKUP(G6848,Store_Map!$A$2:$I$100,3,FALSE),"")</f>
        <v>0</v>
      </c>
      <c r="I6848">
        <f>IFERROR(VLOOKUP(G6848,Store_Map!$A$2:$I$100,4,FALSE),"")</f>
        <v>0</v>
      </c>
      <c r="J6848">
        <f>IFERROR(VLOOKUP(G6848,Store_Map!$A$2:$I$100,5,FALSE),"")</f>
        <v>0</v>
      </c>
      <c r="K6848">
        <f>IFERROR(VLOOKUP(G6848,Store_Map!$A$2:$I$100,6,FALSE),"")</f>
        <v>0</v>
      </c>
      <c r="L6848">
        <f>IFERROR(VLOOKUP(G6848,Store_Map!$A$2:$I$100,7,FALSE),"")</f>
        <v>0</v>
      </c>
      <c r="M6848">
        <f>IFERROR(VLOOKUP(G6848,Store_Map!$A$2:$I$100,8,FALSE),"")</f>
        <v>0</v>
      </c>
      <c r="N6848">
        <f t="shared" si="954"/>
        <v>0</v>
      </c>
      <c r="O6848" t="str">
        <f t="shared" si="955"/>
        <v>PASS</v>
      </c>
      <c r="P6848" t="str">
        <f t="shared" si="956"/>
        <v>PASS</v>
      </c>
      <c r="Q6848" t="str">
        <f t="shared" si="957"/>
        <v>PASS</v>
      </c>
      <c r="R6848" t="str">
        <f t="shared" si="958"/>
        <v>PASS</v>
      </c>
      <c r="S6848" t="str">
        <f t="shared" si="959"/>
        <v>PASS</v>
      </c>
      <c r="T6848">
        <f t="shared" si="960"/>
        <v>100</v>
      </c>
      <c r="U6848" t="str">
        <f t="shared" si="961"/>
        <v>Low</v>
      </c>
      <c r="V6848" t="str">
        <f t="shared" si="962"/>
        <v>Clean</v>
      </c>
    </row>
    <row r="6849" spans="1:22" x14ac:dyDescent="0.3">
      <c r="A6849" t="str">
        <f>Raw_Data!A6849</f>
        <v>26085360</v>
      </c>
      <c r="B6849">
        <f>Raw_Data!B6849</f>
        <v>45686</v>
      </c>
      <c r="C6849" t="str">
        <f>Raw_Data!C6849</f>
        <v>HUMALOG 100 UNIT/ML VIAL</v>
      </c>
      <c r="D6849" t="str">
        <f>Raw_Data!D6849</f>
        <v>2751001</v>
      </c>
      <c r="E6849" t="str">
        <f>Raw_Data!E6849</f>
        <v>PEDERSEN, JENNIFER</v>
      </c>
      <c r="F6849" t="str">
        <f>Raw_Data!F6849</f>
        <v>1073606661</v>
      </c>
      <c r="G6849" t="str">
        <f>Raw_Data!H6849</f>
        <v>2</v>
      </c>
      <c r="H6849">
        <f>IFERROR(VLOOKUP(G6849,Store_Map!$A$2:$I$100,3,FALSE),"")</f>
        <v>0</v>
      </c>
      <c r="I6849">
        <f>IFERROR(VLOOKUP(G6849,Store_Map!$A$2:$I$100,4,FALSE),"")</f>
        <v>0</v>
      </c>
      <c r="J6849">
        <f>IFERROR(VLOOKUP(G6849,Store_Map!$A$2:$I$100,5,FALSE),"")</f>
        <v>0</v>
      </c>
      <c r="K6849">
        <f>IFERROR(VLOOKUP(G6849,Store_Map!$A$2:$I$100,6,FALSE),"")</f>
        <v>0</v>
      </c>
      <c r="L6849">
        <f>IFERROR(VLOOKUP(G6849,Store_Map!$A$2:$I$100,7,FALSE),"")</f>
        <v>0</v>
      </c>
      <c r="M6849">
        <f>IFERROR(VLOOKUP(G6849,Store_Map!$A$2:$I$100,8,FALSE),"")</f>
        <v>0</v>
      </c>
      <c r="N6849">
        <f t="shared" si="954"/>
        <v>0</v>
      </c>
      <c r="O6849" t="str">
        <f t="shared" si="955"/>
        <v>PASS</v>
      </c>
      <c r="P6849" t="str">
        <f t="shared" si="956"/>
        <v>REVIEW</v>
      </c>
      <c r="Q6849" t="str">
        <f t="shared" si="957"/>
        <v>PASS</v>
      </c>
      <c r="R6849" t="str">
        <f t="shared" si="958"/>
        <v>PASS</v>
      </c>
      <c r="S6849" t="str">
        <f t="shared" si="959"/>
        <v>REVIEW</v>
      </c>
      <c r="T6849">
        <f t="shared" si="960"/>
        <v>90</v>
      </c>
      <c r="U6849" t="str">
        <f t="shared" si="961"/>
        <v>Low</v>
      </c>
      <c r="V6849" t="str">
        <f t="shared" si="962"/>
        <v>Invalid NDC</v>
      </c>
    </row>
    <row r="6850" spans="1:22" x14ac:dyDescent="0.3">
      <c r="A6850" t="str">
        <f>Raw_Data!A6850</f>
        <v>26085364</v>
      </c>
      <c r="B6850">
        <f>Raw_Data!B6850</f>
        <v>45686</v>
      </c>
      <c r="C6850" t="str">
        <f>Raw_Data!C6850</f>
        <v>CARVEDILOL 25 MG TABLET</v>
      </c>
      <c r="D6850" t="str">
        <f>Raw_Data!D6850</f>
        <v>68382009501</v>
      </c>
      <c r="E6850" t="str">
        <f>Raw_Data!E6850</f>
        <v>FORD, JAMES</v>
      </c>
      <c r="F6850" t="str">
        <f>Raw_Data!F6850</f>
        <v>1033117684</v>
      </c>
      <c r="G6850" t="str">
        <f>Raw_Data!H6850</f>
        <v>2</v>
      </c>
      <c r="H6850">
        <f>IFERROR(VLOOKUP(G6850,Store_Map!$A$2:$I$100,3,FALSE),"")</f>
        <v>0</v>
      </c>
      <c r="I6850">
        <f>IFERROR(VLOOKUP(G6850,Store_Map!$A$2:$I$100,4,FALSE),"")</f>
        <v>0</v>
      </c>
      <c r="J6850">
        <f>IFERROR(VLOOKUP(G6850,Store_Map!$A$2:$I$100,5,FALSE),"")</f>
        <v>0</v>
      </c>
      <c r="K6850">
        <f>IFERROR(VLOOKUP(G6850,Store_Map!$A$2:$I$100,6,FALSE),"")</f>
        <v>0</v>
      </c>
      <c r="L6850">
        <f>IFERROR(VLOOKUP(G6850,Store_Map!$A$2:$I$100,7,FALSE),"")</f>
        <v>0</v>
      </c>
      <c r="M6850">
        <f>IFERROR(VLOOKUP(G6850,Store_Map!$A$2:$I$100,8,FALSE),"")</f>
        <v>0</v>
      </c>
      <c r="N6850">
        <f t="shared" ref="N6850:N6913" si="963">COUNTBLANK(A6850:M6850)</f>
        <v>0</v>
      </c>
      <c r="O6850" t="str">
        <f t="shared" ref="O6850:O6913" si="964">IF(AND(F6850&lt;&gt;"",LEN(F6850)=10,ISNUMBER(--F6850)),"PASS","REVIEW")</f>
        <v>PASS</v>
      </c>
      <c r="P6850" t="str">
        <f t="shared" ref="P6850:P6913" si="965">IF(AND(D6850&lt;&gt;"",OR(LEN(D6850)=10,LEN(D6850)=11),ISNUMBER(--D6850)),"PASS","REVIEW")</f>
        <v>PASS</v>
      </c>
      <c r="Q6850" t="str">
        <f t="shared" ref="Q6850:Q6913" si="966">IF(H6850&lt;&gt;"","PASS","REVIEW")</f>
        <v>PASS</v>
      </c>
      <c r="R6850" t="str">
        <f t="shared" ref="R6850:R6913" si="967">IF(AND(I6850&lt;&gt;"",J6850&lt;&gt;"",K6850&lt;&gt;"",L6850&lt;&gt;"",M6850&lt;&gt;""),"PASS","REVIEW")</f>
        <v>PASS</v>
      </c>
      <c r="S6850" t="str">
        <f t="shared" ref="S6850:S6913" si="968">IF(OR(N6850&gt;0,O6850="REVIEW",P6850="REVIEW",Q6850="REVIEW",R6850="REVIEW"),"REVIEW","PASS")</f>
        <v>PASS</v>
      </c>
      <c r="T6850">
        <f t="shared" ref="T6850:T6913" si="969">MAX(0,100-(N6850*5)-IF(O6850="REVIEW",15,0)-IF(P6850="REVIEW",10,0)-IF(Q6850="REVIEW",10,0)-IF(R6850="REVIEW",20,0))</f>
        <v>100</v>
      </c>
      <c r="U6850" t="str">
        <f t="shared" ref="U6850:U6913" si="970">IF(T6850&gt;=90,"Low",IF(T6850&gt;=70,"Medium","High"))</f>
        <v>Low</v>
      </c>
      <c r="V6850" t="str">
        <f t="shared" ref="V6850:V6913" si="971">IF(N6850&gt;0,"Missing required fields",IF(O6850="REVIEW","Invalid provider NPI",IF(P6850="REVIEW","Invalid NDC",IF(Q6850="REVIEW","Store mapping incomplete",IF(R6850="REVIEW","Entity mapping incomplete","Clean")))))</f>
        <v>Clean</v>
      </c>
    </row>
    <row r="6851" spans="1:22" x14ac:dyDescent="0.3">
      <c r="A6851" t="str">
        <f>Raw_Data!A6851</f>
        <v>26082108</v>
      </c>
      <c r="B6851">
        <f>Raw_Data!B6851</f>
        <v>45686</v>
      </c>
      <c r="C6851" t="str">
        <f>Raw_Data!C6851</f>
        <v>METFORMIN HCL 500 MG TABLET</v>
      </c>
      <c r="D6851" t="str">
        <f>Raw_Data!D6851</f>
        <v>65862000899</v>
      </c>
      <c r="E6851" t="str">
        <f>Raw_Data!E6851</f>
        <v>GIBBS, JON</v>
      </c>
      <c r="F6851" t="str">
        <f>Raw_Data!F6851</f>
        <v>1700896156</v>
      </c>
      <c r="G6851" t="str">
        <f>Raw_Data!H6851</f>
        <v>2</v>
      </c>
      <c r="H6851">
        <f>IFERROR(VLOOKUP(G6851,Store_Map!$A$2:$I$100,3,FALSE),"")</f>
        <v>0</v>
      </c>
      <c r="I6851">
        <f>IFERROR(VLOOKUP(G6851,Store_Map!$A$2:$I$100,4,FALSE),"")</f>
        <v>0</v>
      </c>
      <c r="J6851">
        <f>IFERROR(VLOOKUP(G6851,Store_Map!$A$2:$I$100,5,FALSE),"")</f>
        <v>0</v>
      </c>
      <c r="K6851">
        <f>IFERROR(VLOOKUP(G6851,Store_Map!$A$2:$I$100,6,FALSE),"")</f>
        <v>0</v>
      </c>
      <c r="L6851">
        <f>IFERROR(VLOOKUP(G6851,Store_Map!$A$2:$I$100,7,FALSE),"")</f>
        <v>0</v>
      </c>
      <c r="M6851">
        <f>IFERROR(VLOOKUP(G6851,Store_Map!$A$2:$I$100,8,FALSE),"")</f>
        <v>0</v>
      </c>
      <c r="N6851">
        <f t="shared" si="963"/>
        <v>0</v>
      </c>
      <c r="O6851" t="str">
        <f t="shared" si="964"/>
        <v>PASS</v>
      </c>
      <c r="P6851" t="str">
        <f t="shared" si="965"/>
        <v>PASS</v>
      </c>
      <c r="Q6851" t="str">
        <f t="shared" si="966"/>
        <v>PASS</v>
      </c>
      <c r="R6851" t="str">
        <f t="shared" si="967"/>
        <v>PASS</v>
      </c>
      <c r="S6851" t="str">
        <f t="shared" si="968"/>
        <v>PASS</v>
      </c>
      <c r="T6851">
        <f t="shared" si="969"/>
        <v>100</v>
      </c>
      <c r="U6851" t="str">
        <f t="shared" si="970"/>
        <v>Low</v>
      </c>
      <c r="V6851" t="str">
        <f t="shared" si="971"/>
        <v>Clean</v>
      </c>
    </row>
    <row r="6852" spans="1:22" x14ac:dyDescent="0.3">
      <c r="A6852" t="str">
        <f>Raw_Data!A6852</f>
        <v>26082107</v>
      </c>
      <c r="B6852">
        <f>Raw_Data!B6852</f>
        <v>45686</v>
      </c>
      <c r="C6852" t="str">
        <f>Raw_Data!C6852</f>
        <v>VITAMIN D3 50,000 UNIT CAPS</v>
      </c>
      <c r="D6852" t="str">
        <f>Raw_Data!D6852</f>
        <v>75834002001</v>
      </c>
      <c r="E6852" t="str">
        <f>Raw_Data!E6852</f>
        <v>GIBBS, JON</v>
      </c>
      <c r="F6852" t="str">
        <f>Raw_Data!F6852</f>
        <v>1700896156</v>
      </c>
      <c r="G6852" t="str">
        <f>Raw_Data!H6852</f>
        <v>2</v>
      </c>
      <c r="H6852">
        <f>IFERROR(VLOOKUP(G6852,Store_Map!$A$2:$I$100,3,FALSE),"")</f>
        <v>0</v>
      </c>
      <c r="I6852">
        <f>IFERROR(VLOOKUP(G6852,Store_Map!$A$2:$I$100,4,FALSE),"")</f>
        <v>0</v>
      </c>
      <c r="J6852">
        <f>IFERROR(VLOOKUP(G6852,Store_Map!$A$2:$I$100,5,FALSE),"")</f>
        <v>0</v>
      </c>
      <c r="K6852">
        <f>IFERROR(VLOOKUP(G6852,Store_Map!$A$2:$I$100,6,FALSE),"")</f>
        <v>0</v>
      </c>
      <c r="L6852">
        <f>IFERROR(VLOOKUP(G6852,Store_Map!$A$2:$I$100,7,FALSE),"")</f>
        <v>0</v>
      </c>
      <c r="M6852">
        <f>IFERROR(VLOOKUP(G6852,Store_Map!$A$2:$I$100,8,FALSE),"")</f>
        <v>0</v>
      </c>
      <c r="N6852">
        <f t="shared" si="963"/>
        <v>0</v>
      </c>
      <c r="O6852" t="str">
        <f t="shared" si="964"/>
        <v>PASS</v>
      </c>
      <c r="P6852" t="str">
        <f t="shared" si="965"/>
        <v>PASS</v>
      </c>
      <c r="Q6852" t="str">
        <f t="shared" si="966"/>
        <v>PASS</v>
      </c>
      <c r="R6852" t="str">
        <f t="shared" si="967"/>
        <v>PASS</v>
      </c>
      <c r="S6852" t="str">
        <f t="shared" si="968"/>
        <v>PASS</v>
      </c>
      <c r="T6852">
        <f t="shared" si="969"/>
        <v>100</v>
      </c>
      <c r="U6852" t="str">
        <f t="shared" si="970"/>
        <v>Low</v>
      </c>
      <c r="V6852" t="str">
        <f t="shared" si="971"/>
        <v>Clean</v>
      </c>
    </row>
    <row r="6853" spans="1:22" x14ac:dyDescent="0.3">
      <c r="A6853" t="str">
        <f>Raw_Data!A6853</f>
        <v>26082105</v>
      </c>
      <c r="B6853">
        <f>Raw_Data!B6853</f>
        <v>45686</v>
      </c>
      <c r="C6853" t="str">
        <f>Raw_Data!C6853</f>
        <v>FOLIC ACID 1 MG TABLET</v>
      </c>
      <c r="D6853" t="str">
        <f>Raw_Data!D6853</f>
        <v>69315012701</v>
      </c>
      <c r="E6853" t="str">
        <f>Raw_Data!E6853</f>
        <v>GIBBS, JON</v>
      </c>
      <c r="F6853" t="str">
        <f>Raw_Data!F6853</f>
        <v>1700896156</v>
      </c>
      <c r="G6853" t="str">
        <f>Raw_Data!H6853</f>
        <v>2</v>
      </c>
      <c r="H6853">
        <f>IFERROR(VLOOKUP(G6853,Store_Map!$A$2:$I$100,3,FALSE),"")</f>
        <v>0</v>
      </c>
      <c r="I6853">
        <f>IFERROR(VLOOKUP(G6853,Store_Map!$A$2:$I$100,4,FALSE),"")</f>
        <v>0</v>
      </c>
      <c r="J6853">
        <f>IFERROR(VLOOKUP(G6853,Store_Map!$A$2:$I$100,5,FALSE),"")</f>
        <v>0</v>
      </c>
      <c r="K6853">
        <f>IFERROR(VLOOKUP(G6853,Store_Map!$A$2:$I$100,6,FALSE),"")</f>
        <v>0</v>
      </c>
      <c r="L6853">
        <f>IFERROR(VLOOKUP(G6853,Store_Map!$A$2:$I$100,7,FALSE),"")</f>
        <v>0</v>
      </c>
      <c r="M6853">
        <f>IFERROR(VLOOKUP(G6853,Store_Map!$A$2:$I$100,8,FALSE),"")</f>
        <v>0</v>
      </c>
      <c r="N6853">
        <f t="shared" si="963"/>
        <v>0</v>
      </c>
      <c r="O6853" t="str">
        <f t="shared" si="964"/>
        <v>PASS</v>
      </c>
      <c r="P6853" t="str">
        <f t="shared" si="965"/>
        <v>PASS</v>
      </c>
      <c r="Q6853" t="str">
        <f t="shared" si="966"/>
        <v>PASS</v>
      </c>
      <c r="R6853" t="str">
        <f t="shared" si="967"/>
        <v>PASS</v>
      </c>
      <c r="S6853" t="str">
        <f t="shared" si="968"/>
        <v>PASS</v>
      </c>
      <c r="T6853">
        <f t="shared" si="969"/>
        <v>100</v>
      </c>
      <c r="U6853" t="str">
        <f t="shared" si="970"/>
        <v>Low</v>
      </c>
      <c r="V6853" t="str">
        <f t="shared" si="971"/>
        <v>Clean</v>
      </c>
    </row>
    <row r="6854" spans="1:22" x14ac:dyDescent="0.3">
      <c r="A6854" t="str">
        <f>Raw_Data!A6854</f>
        <v>26085365</v>
      </c>
      <c r="B6854">
        <f>Raw_Data!B6854</f>
        <v>45686</v>
      </c>
      <c r="C6854" t="str">
        <f>Raw_Data!C6854</f>
        <v>*CLEMASTINE FUM 2.68 MG TAB</v>
      </c>
      <c r="D6854" t="str">
        <f>Raw_Data!D6854</f>
        <v>64950026810</v>
      </c>
      <c r="E6854" t="str">
        <f>Raw_Data!E6854</f>
        <v>BYRD-DOAK, ANDREA</v>
      </c>
      <c r="F6854" t="str">
        <f>Raw_Data!F6854</f>
        <v>1760420202</v>
      </c>
      <c r="G6854" t="str">
        <f>Raw_Data!H6854</f>
        <v>2</v>
      </c>
      <c r="H6854">
        <f>IFERROR(VLOOKUP(G6854,Store_Map!$A$2:$I$100,3,FALSE),"")</f>
        <v>0</v>
      </c>
      <c r="I6854">
        <f>IFERROR(VLOOKUP(G6854,Store_Map!$A$2:$I$100,4,FALSE),"")</f>
        <v>0</v>
      </c>
      <c r="J6854">
        <f>IFERROR(VLOOKUP(G6854,Store_Map!$A$2:$I$100,5,FALSE),"")</f>
        <v>0</v>
      </c>
      <c r="K6854">
        <f>IFERROR(VLOOKUP(G6854,Store_Map!$A$2:$I$100,6,FALSE),"")</f>
        <v>0</v>
      </c>
      <c r="L6854">
        <f>IFERROR(VLOOKUP(G6854,Store_Map!$A$2:$I$100,7,FALSE),"")</f>
        <v>0</v>
      </c>
      <c r="M6854">
        <f>IFERROR(VLOOKUP(G6854,Store_Map!$A$2:$I$100,8,FALSE),"")</f>
        <v>0</v>
      </c>
      <c r="N6854">
        <f t="shared" si="963"/>
        <v>0</v>
      </c>
      <c r="O6854" t="str">
        <f t="shared" si="964"/>
        <v>PASS</v>
      </c>
      <c r="P6854" t="str">
        <f t="shared" si="965"/>
        <v>PASS</v>
      </c>
      <c r="Q6854" t="str">
        <f t="shared" si="966"/>
        <v>PASS</v>
      </c>
      <c r="R6854" t="str">
        <f t="shared" si="967"/>
        <v>PASS</v>
      </c>
      <c r="S6854" t="str">
        <f t="shared" si="968"/>
        <v>PASS</v>
      </c>
      <c r="T6854">
        <f t="shared" si="969"/>
        <v>100</v>
      </c>
      <c r="U6854" t="str">
        <f t="shared" si="970"/>
        <v>Low</v>
      </c>
      <c r="V6854" t="str">
        <f t="shared" si="971"/>
        <v>Clean</v>
      </c>
    </row>
    <row r="6855" spans="1:22" x14ac:dyDescent="0.3">
      <c r="A6855" t="str">
        <f>Raw_Data!A6855</f>
        <v>26085366</v>
      </c>
      <c r="B6855">
        <f>Raw_Data!B6855</f>
        <v>45686</v>
      </c>
      <c r="C6855" t="str">
        <f>Raw_Data!C6855</f>
        <v>*CEFUROXIME AXETIL 500 MG T</v>
      </c>
      <c r="D6855" t="str">
        <f>Raw_Data!D6855</f>
        <v>65862070020</v>
      </c>
      <c r="E6855" t="str">
        <f>Raw_Data!E6855</f>
        <v>BYRD-DOAK, ANDREA</v>
      </c>
      <c r="F6855" t="str">
        <f>Raw_Data!F6855</f>
        <v>1760420202</v>
      </c>
      <c r="G6855" t="str">
        <f>Raw_Data!H6855</f>
        <v>2</v>
      </c>
      <c r="H6855">
        <f>IFERROR(VLOOKUP(G6855,Store_Map!$A$2:$I$100,3,FALSE),"")</f>
        <v>0</v>
      </c>
      <c r="I6855">
        <f>IFERROR(VLOOKUP(G6855,Store_Map!$A$2:$I$100,4,FALSE),"")</f>
        <v>0</v>
      </c>
      <c r="J6855">
        <f>IFERROR(VLOOKUP(G6855,Store_Map!$A$2:$I$100,5,FALSE),"")</f>
        <v>0</v>
      </c>
      <c r="K6855">
        <f>IFERROR(VLOOKUP(G6855,Store_Map!$A$2:$I$100,6,FALSE),"")</f>
        <v>0</v>
      </c>
      <c r="L6855">
        <f>IFERROR(VLOOKUP(G6855,Store_Map!$A$2:$I$100,7,FALSE),"")</f>
        <v>0</v>
      </c>
      <c r="M6855">
        <f>IFERROR(VLOOKUP(G6855,Store_Map!$A$2:$I$100,8,FALSE),"")</f>
        <v>0</v>
      </c>
      <c r="N6855">
        <f t="shared" si="963"/>
        <v>0</v>
      </c>
      <c r="O6855" t="str">
        <f t="shared" si="964"/>
        <v>PASS</v>
      </c>
      <c r="P6855" t="str">
        <f t="shared" si="965"/>
        <v>PASS</v>
      </c>
      <c r="Q6855" t="str">
        <f t="shared" si="966"/>
        <v>PASS</v>
      </c>
      <c r="R6855" t="str">
        <f t="shared" si="967"/>
        <v>PASS</v>
      </c>
      <c r="S6855" t="str">
        <f t="shared" si="968"/>
        <v>PASS</v>
      </c>
      <c r="T6855">
        <f t="shared" si="969"/>
        <v>100</v>
      </c>
      <c r="U6855" t="str">
        <f t="shared" si="970"/>
        <v>Low</v>
      </c>
      <c r="V6855" t="str">
        <f t="shared" si="971"/>
        <v>Clean</v>
      </c>
    </row>
    <row r="6856" spans="1:22" x14ac:dyDescent="0.3">
      <c r="A6856" t="str">
        <f>Raw_Data!A6856</f>
        <v>26085367</v>
      </c>
      <c r="B6856">
        <f>Raw_Data!B6856</f>
        <v>45686</v>
      </c>
      <c r="C6856" t="str">
        <f>Raw_Data!C6856</f>
        <v>*SPIRONOLACTONE 25 MG TABLE</v>
      </c>
      <c r="D6856" t="str">
        <f>Raw_Data!D6856</f>
        <v>68382066001</v>
      </c>
      <c r="E6856" t="str">
        <f>Raw_Data!E6856</f>
        <v>ROBINSON, VINCENT</v>
      </c>
      <c r="F6856" t="str">
        <f>Raw_Data!F6856</f>
        <v>1124695697</v>
      </c>
      <c r="G6856" t="str">
        <f>Raw_Data!H6856</f>
        <v>2</v>
      </c>
      <c r="H6856">
        <f>IFERROR(VLOOKUP(G6856,Store_Map!$A$2:$I$100,3,FALSE),"")</f>
        <v>0</v>
      </c>
      <c r="I6856">
        <f>IFERROR(VLOOKUP(G6856,Store_Map!$A$2:$I$100,4,FALSE),"")</f>
        <v>0</v>
      </c>
      <c r="J6856">
        <f>IFERROR(VLOOKUP(G6856,Store_Map!$A$2:$I$100,5,FALSE),"")</f>
        <v>0</v>
      </c>
      <c r="K6856">
        <f>IFERROR(VLOOKUP(G6856,Store_Map!$A$2:$I$100,6,FALSE),"")</f>
        <v>0</v>
      </c>
      <c r="L6856">
        <f>IFERROR(VLOOKUP(G6856,Store_Map!$A$2:$I$100,7,FALSE),"")</f>
        <v>0</v>
      </c>
      <c r="M6856">
        <f>IFERROR(VLOOKUP(G6856,Store_Map!$A$2:$I$100,8,FALSE),"")</f>
        <v>0</v>
      </c>
      <c r="N6856">
        <f t="shared" si="963"/>
        <v>0</v>
      </c>
      <c r="O6856" t="str">
        <f t="shared" si="964"/>
        <v>PASS</v>
      </c>
      <c r="P6856" t="str">
        <f t="shared" si="965"/>
        <v>PASS</v>
      </c>
      <c r="Q6856" t="str">
        <f t="shared" si="966"/>
        <v>PASS</v>
      </c>
      <c r="R6856" t="str">
        <f t="shared" si="967"/>
        <v>PASS</v>
      </c>
      <c r="S6856" t="str">
        <f t="shared" si="968"/>
        <v>PASS</v>
      </c>
      <c r="T6856">
        <f t="shared" si="969"/>
        <v>100</v>
      </c>
      <c r="U6856" t="str">
        <f t="shared" si="970"/>
        <v>Low</v>
      </c>
      <c r="V6856" t="str">
        <f t="shared" si="971"/>
        <v>Clean</v>
      </c>
    </row>
    <row r="6857" spans="1:22" x14ac:dyDescent="0.3">
      <c r="A6857" t="str">
        <f>Raw_Data!A6857</f>
        <v>26085369</v>
      </c>
      <c r="B6857">
        <f>Raw_Data!B6857</f>
        <v>45686</v>
      </c>
      <c r="C6857" t="str">
        <f>Raw_Data!C6857</f>
        <v>GABAPENTIN 100 MG CAPSULE</v>
      </c>
      <c r="D6857" t="str">
        <f>Raw_Data!D6857</f>
        <v>67877022205</v>
      </c>
      <c r="E6857" t="str">
        <f>Raw_Data!E6857</f>
        <v>GIBBS, JON</v>
      </c>
      <c r="F6857" t="str">
        <f>Raw_Data!F6857</f>
        <v>1700896156</v>
      </c>
      <c r="G6857" t="str">
        <f>Raw_Data!H6857</f>
        <v>2</v>
      </c>
      <c r="H6857">
        <f>IFERROR(VLOOKUP(G6857,Store_Map!$A$2:$I$100,3,FALSE),"")</f>
        <v>0</v>
      </c>
      <c r="I6857">
        <f>IFERROR(VLOOKUP(G6857,Store_Map!$A$2:$I$100,4,FALSE),"")</f>
        <v>0</v>
      </c>
      <c r="J6857">
        <f>IFERROR(VLOOKUP(G6857,Store_Map!$A$2:$I$100,5,FALSE),"")</f>
        <v>0</v>
      </c>
      <c r="K6857">
        <f>IFERROR(VLOOKUP(G6857,Store_Map!$A$2:$I$100,6,FALSE),"")</f>
        <v>0</v>
      </c>
      <c r="L6857">
        <f>IFERROR(VLOOKUP(G6857,Store_Map!$A$2:$I$100,7,FALSE),"")</f>
        <v>0</v>
      </c>
      <c r="M6857">
        <f>IFERROR(VLOOKUP(G6857,Store_Map!$A$2:$I$100,8,FALSE),"")</f>
        <v>0</v>
      </c>
      <c r="N6857">
        <f t="shared" si="963"/>
        <v>0</v>
      </c>
      <c r="O6857" t="str">
        <f t="shared" si="964"/>
        <v>PASS</v>
      </c>
      <c r="P6857" t="str">
        <f t="shared" si="965"/>
        <v>PASS</v>
      </c>
      <c r="Q6857" t="str">
        <f t="shared" si="966"/>
        <v>PASS</v>
      </c>
      <c r="R6857" t="str">
        <f t="shared" si="967"/>
        <v>PASS</v>
      </c>
      <c r="S6857" t="str">
        <f t="shared" si="968"/>
        <v>PASS</v>
      </c>
      <c r="T6857">
        <f t="shared" si="969"/>
        <v>100</v>
      </c>
      <c r="U6857" t="str">
        <f t="shared" si="970"/>
        <v>Low</v>
      </c>
      <c r="V6857" t="str">
        <f t="shared" si="971"/>
        <v>Clean</v>
      </c>
    </row>
    <row r="6858" spans="1:22" x14ac:dyDescent="0.3">
      <c r="A6858" t="str">
        <f>Raw_Data!A6858</f>
        <v>24002204</v>
      </c>
      <c r="B6858">
        <f>Raw_Data!B6858</f>
        <v>45686</v>
      </c>
      <c r="C6858" t="str">
        <f>Raw_Data!C6858</f>
        <v>ACETAMINOPHEN-COD #3 TABLET</v>
      </c>
      <c r="D6858" t="str">
        <f>Raw_Data!D6858</f>
        <v>71930005512</v>
      </c>
      <c r="E6858" t="str">
        <f>Raw_Data!E6858</f>
        <v>BYNE, EDMUND</v>
      </c>
      <c r="F6858" t="str">
        <f>Raw_Data!F6858</f>
        <v>1033186648</v>
      </c>
      <c r="G6858" t="str">
        <f>Raw_Data!H6858</f>
        <v>2</v>
      </c>
      <c r="H6858">
        <f>IFERROR(VLOOKUP(G6858,Store_Map!$A$2:$I$100,3,FALSE),"")</f>
        <v>0</v>
      </c>
      <c r="I6858">
        <f>IFERROR(VLOOKUP(G6858,Store_Map!$A$2:$I$100,4,FALSE),"")</f>
        <v>0</v>
      </c>
      <c r="J6858">
        <f>IFERROR(VLOOKUP(G6858,Store_Map!$A$2:$I$100,5,FALSE),"")</f>
        <v>0</v>
      </c>
      <c r="K6858">
        <f>IFERROR(VLOOKUP(G6858,Store_Map!$A$2:$I$100,6,FALSE),"")</f>
        <v>0</v>
      </c>
      <c r="L6858">
        <f>IFERROR(VLOOKUP(G6858,Store_Map!$A$2:$I$100,7,FALSE),"")</f>
        <v>0</v>
      </c>
      <c r="M6858">
        <f>IFERROR(VLOOKUP(G6858,Store_Map!$A$2:$I$100,8,FALSE),"")</f>
        <v>0</v>
      </c>
      <c r="N6858">
        <f t="shared" si="963"/>
        <v>0</v>
      </c>
      <c r="O6858" t="str">
        <f t="shared" si="964"/>
        <v>PASS</v>
      </c>
      <c r="P6858" t="str">
        <f t="shared" si="965"/>
        <v>PASS</v>
      </c>
      <c r="Q6858" t="str">
        <f t="shared" si="966"/>
        <v>PASS</v>
      </c>
      <c r="R6858" t="str">
        <f t="shared" si="967"/>
        <v>PASS</v>
      </c>
      <c r="S6858" t="str">
        <f t="shared" si="968"/>
        <v>PASS</v>
      </c>
      <c r="T6858">
        <f t="shared" si="969"/>
        <v>100</v>
      </c>
      <c r="U6858" t="str">
        <f t="shared" si="970"/>
        <v>Low</v>
      </c>
      <c r="V6858" t="str">
        <f t="shared" si="971"/>
        <v>Clean</v>
      </c>
    </row>
    <row r="6859" spans="1:22" x14ac:dyDescent="0.3">
      <c r="A6859" t="str">
        <f>Raw_Data!A6859</f>
        <v>26085370</v>
      </c>
      <c r="B6859">
        <f>Raw_Data!B6859</f>
        <v>45686</v>
      </c>
      <c r="C6859" t="str">
        <f>Raw_Data!C6859</f>
        <v>ALBUTEROL HFA 90 MCG INHALE</v>
      </c>
      <c r="D6859" t="str">
        <f>Raw_Data!D6859</f>
        <v>69097014260</v>
      </c>
      <c r="E6859" t="str">
        <f>Raw_Data!E6859</f>
        <v>BYNE, EDMUND</v>
      </c>
      <c r="F6859" t="str">
        <f>Raw_Data!F6859</f>
        <v>1033186648</v>
      </c>
      <c r="G6859" t="str">
        <f>Raw_Data!H6859</f>
        <v>2</v>
      </c>
      <c r="H6859">
        <f>IFERROR(VLOOKUP(G6859,Store_Map!$A$2:$I$100,3,FALSE),"")</f>
        <v>0</v>
      </c>
      <c r="I6859">
        <f>IFERROR(VLOOKUP(G6859,Store_Map!$A$2:$I$100,4,FALSE),"")</f>
        <v>0</v>
      </c>
      <c r="J6859">
        <f>IFERROR(VLOOKUP(G6859,Store_Map!$A$2:$I$100,5,FALSE),"")</f>
        <v>0</v>
      </c>
      <c r="K6859">
        <f>IFERROR(VLOOKUP(G6859,Store_Map!$A$2:$I$100,6,FALSE),"")</f>
        <v>0</v>
      </c>
      <c r="L6859">
        <f>IFERROR(VLOOKUP(G6859,Store_Map!$A$2:$I$100,7,FALSE),"")</f>
        <v>0</v>
      </c>
      <c r="M6859">
        <f>IFERROR(VLOOKUP(G6859,Store_Map!$A$2:$I$100,8,FALSE),"")</f>
        <v>0</v>
      </c>
      <c r="N6859">
        <f t="shared" si="963"/>
        <v>0</v>
      </c>
      <c r="O6859" t="str">
        <f t="shared" si="964"/>
        <v>PASS</v>
      </c>
      <c r="P6859" t="str">
        <f t="shared" si="965"/>
        <v>PASS</v>
      </c>
      <c r="Q6859" t="str">
        <f t="shared" si="966"/>
        <v>PASS</v>
      </c>
      <c r="R6859" t="str">
        <f t="shared" si="967"/>
        <v>PASS</v>
      </c>
      <c r="S6859" t="str">
        <f t="shared" si="968"/>
        <v>PASS</v>
      </c>
      <c r="T6859">
        <f t="shared" si="969"/>
        <v>100</v>
      </c>
      <c r="U6859" t="str">
        <f t="shared" si="970"/>
        <v>Low</v>
      </c>
      <c r="V6859" t="str">
        <f t="shared" si="971"/>
        <v>Clean</v>
      </c>
    </row>
    <row r="6860" spans="1:22" x14ac:dyDescent="0.3">
      <c r="A6860" t="str">
        <f>Raw_Data!A6860</f>
        <v>26082058</v>
      </c>
      <c r="B6860">
        <f>Raw_Data!B6860</f>
        <v>45686</v>
      </c>
      <c r="C6860" t="str">
        <f>Raw_Data!C6860</f>
        <v>BIKTARVY 50-200-25 MG TABLE</v>
      </c>
      <c r="D6860" t="str">
        <f>Raw_Data!D6860</f>
        <v>61958250101</v>
      </c>
      <c r="E6860" t="str">
        <f>Raw_Data!E6860</f>
        <v>DAVIS, KEPLER</v>
      </c>
      <c r="F6860" t="str">
        <f>Raw_Data!F6860</f>
        <v>1740357425</v>
      </c>
      <c r="G6860" t="str">
        <f>Raw_Data!H6860</f>
        <v>2</v>
      </c>
      <c r="H6860">
        <f>IFERROR(VLOOKUP(G6860,Store_Map!$A$2:$I$100,3,FALSE),"")</f>
        <v>0</v>
      </c>
      <c r="I6860">
        <f>IFERROR(VLOOKUP(G6860,Store_Map!$A$2:$I$100,4,FALSE),"")</f>
        <v>0</v>
      </c>
      <c r="J6860">
        <f>IFERROR(VLOOKUP(G6860,Store_Map!$A$2:$I$100,5,FALSE),"")</f>
        <v>0</v>
      </c>
      <c r="K6860">
        <f>IFERROR(VLOOKUP(G6860,Store_Map!$A$2:$I$100,6,FALSE),"")</f>
        <v>0</v>
      </c>
      <c r="L6860">
        <f>IFERROR(VLOOKUP(G6860,Store_Map!$A$2:$I$100,7,FALSE),"")</f>
        <v>0</v>
      </c>
      <c r="M6860">
        <f>IFERROR(VLOOKUP(G6860,Store_Map!$A$2:$I$100,8,FALSE),"")</f>
        <v>0</v>
      </c>
      <c r="N6860">
        <f t="shared" si="963"/>
        <v>0</v>
      </c>
      <c r="O6860" t="str">
        <f t="shared" si="964"/>
        <v>PASS</v>
      </c>
      <c r="P6860" t="str">
        <f t="shared" si="965"/>
        <v>PASS</v>
      </c>
      <c r="Q6860" t="str">
        <f t="shared" si="966"/>
        <v>PASS</v>
      </c>
      <c r="R6860" t="str">
        <f t="shared" si="967"/>
        <v>PASS</v>
      </c>
      <c r="S6860" t="str">
        <f t="shared" si="968"/>
        <v>PASS</v>
      </c>
      <c r="T6860">
        <f t="shared" si="969"/>
        <v>100</v>
      </c>
      <c r="U6860" t="str">
        <f t="shared" si="970"/>
        <v>Low</v>
      </c>
      <c r="V6860" t="str">
        <f t="shared" si="971"/>
        <v>Clean</v>
      </c>
    </row>
    <row r="6861" spans="1:22" x14ac:dyDescent="0.3">
      <c r="A6861" t="str">
        <f>Raw_Data!A6861</f>
        <v>26082317</v>
      </c>
      <c r="B6861">
        <f>Raw_Data!B6861</f>
        <v>45686</v>
      </c>
      <c r="C6861" t="str">
        <f>Raw_Data!C6861</f>
        <v>AMLODIPINE BESYLATE 5 MG TA</v>
      </c>
      <c r="D6861" t="str">
        <f>Raw_Data!D6861</f>
        <v>69097012715</v>
      </c>
      <c r="E6861" t="str">
        <f>Raw_Data!E6861</f>
        <v>FORD, JAMES</v>
      </c>
      <c r="F6861" t="str">
        <f>Raw_Data!F6861</f>
        <v>1033117684</v>
      </c>
      <c r="G6861" t="str">
        <f>Raw_Data!H6861</f>
        <v>2</v>
      </c>
      <c r="H6861">
        <f>IFERROR(VLOOKUP(G6861,Store_Map!$A$2:$I$100,3,FALSE),"")</f>
        <v>0</v>
      </c>
      <c r="I6861">
        <f>IFERROR(VLOOKUP(G6861,Store_Map!$A$2:$I$100,4,FALSE),"")</f>
        <v>0</v>
      </c>
      <c r="J6861">
        <f>IFERROR(VLOOKUP(G6861,Store_Map!$A$2:$I$100,5,FALSE),"")</f>
        <v>0</v>
      </c>
      <c r="K6861">
        <f>IFERROR(VLOOKUP(G6861,Store_Map!$A$2:$I$100,6,FALSE),"")</f>
        <v>0</v>
      </c>
      <c r="L6861">
        <f>IFERROR(VLOOKUP(G6861,Store_Map!$A$2:$I$100,7,FALSE),"")</f>
        <v>0</v>
      </c>
      <c r="M6861">
        <f>IFERROR(VLOOKUP(G6861,Store_Map!$A$2:$I$100,8,FALSE),"")</f>
        <v>0</v>
      </c>
      <c r="N6861">
        <f t="shared" si="963"/>
        <v>0</v>
      </c>
      <c r="O6861" t="str">
        <f t="shared" si="964"/>
        <v>PASS</v>
      </c>
      <c r="P6861" t="str">
        <f t="shared" si="965"/>
        <v>PASS</v>
      </c>
      <c r="Q6861" t="str">
        <f t="shared" si="966"/>
        <v>PASS</v>
      </c>
      <c r="R6861" t="str">
        <f t="shared" si="967"/>
        <v>PASS</v>
      </c>
      <c r="S6861" t="str">
        <f t="shared" si="968"/>
        <v>PASS</v>
      </c>
      <c r="T6861">
        <f t="shared" si="969"/>
        <v>100</v>
      </c>
      <c r="U6861" t="str">
        <f t="shared" si="970"/>
        <v>Low</v>
      </c>
      <c r="V6861" t="str">
        <f t="shared" si="971"/>
        <v>Clean</v>
      </c>
    </row>
    <row r="6862" spans="1:22" x14ac:dyDescent="0.3">
      <c r="A6862" t="str">
        <f>Raw_Data!A6862</f>
        <v>26082316</v>
      </c>
      <c r="B6862">
        <f>Raw_Data!B6862</f>
        <v>45686</v>
      </c>
      <c r="C6862" t="str">
        <f>Raw_Data!C6862</f>
        <v>HYDROCHLOROTHIAZIDE 25 MG T</v>
      </c>
      <c r="D6862" t="str">
        <f>Raw_Data!D6862</f>
        <v>23155000810</v>
      </c>
      <c r="E6862" t="str">
        <f>Raw_Data!E6862</f>
        <v>FORD, JAMES</v>
      </c>
      <c r="F6862" t="str">
        <f>Raw_Data!F6862</f>
        <v>1033117684</v>
      </c>
      <c r="G6862" t="str">
        <f>Raw_Data!H6862</f>
        <v>2</v>
      </c>
      <c r="H6862">
        <f>IFERROR(VLOOKUP(G6862,Store_Map!$A$2:$I$100,3,FALSE),"")</f>
        <v>0</v>
      </c>
      <c r="I6862">
        <f>IFERROR(VLOOKUP(G6862,Store_Map!$A$2:$I$100,4,FALSE),"")</f>
        <v>0</v>
      </c>
      <c r="J6862">
        <f>IFERROR(VLOOKUP(G6862,Store_Map!$A$2:$I$100,5,FALSE),"")</f>
        <v>0</v>
      </c>
      <c r="K6862">
        <f>IFERROR(VLOOKUP(G6862,Store_Map!$A$2:$I$100,6,FALSE),"")</f>
        <v>0</v>
      </c>
      <c r="L6862">
        <f>IFERROR(VLOOKUP(G6862,Store_Map!$A$2:$I$100,7,FALSE),"")</f>
        <v>0</v>
      </c>
      <c r="M6862">
        <f>IFERROR(VLOOKUP(G6862,Store_Map!$A$2:$I$100,8,FALSE),"")</f>
        <v>0</v>
      </c>
      <c r="N6862">
        <f t="shared" si="963"/>
        <v>0</v>
      </c>
      <c r="O6862" t="str">
        <f t="shared" si="964"/>
        <v>PASS</v>
      </c>
      <c r="P6862" t="str">
        <f t="shared" si="965"/>
        <v>PASS</v>
      </c>
      <c r="Q6862" t="str">
        <f t="shared" si="966"/>
        <v>PASS</v>
      </c>
      <c r="R6862" t="str">
        <f t="shared" si="967"/>
        <v>PASS</v>
      </c>
      <c r="S6862" t="str">
        <f t="shared" si="968"/>
        <v>PASS</v>
      </c>
      <c r="T6862">
        <f t="shared" si="969"/>
        <v>100</v>
      </c>
      <c r="U6862" t="str">
        <f t="shared" si="970"/>
        <v>Low</v>
      </c>
      <c r="V6862" t="str">
        <f t="shared" si="971"/>
        <v>Clean</v>
      </c>
    </row>
    <row r="6863" spans="1:22" x14ac:dyDescent="0.3">
      <c r="A6863" t="str">
        <f>Raw_Data!A6863</f>
        <v>26084890</v>
      </c>
      <c r="B6863">
        <f>Raw_Data!B6863</f>
        <v>45686</v>
      </c>
      <c r="C6863" t="str">
        <f>Raw_Data!C6863</f>
        <v>TRIUMEQ 600-50-300 MG TABLE</v>
      </c>
      <c r="D6863" t="str">
        <f>Raw_Data!D6863</f>
        <v>49702023113</v>
      </c>
      <c r="E6863" t="str">
        <f>Raw_Data!E6863</f>
        <v>DAVIS, KEPLER</v>
      </c>
      <c r="F6863" t="str">
        <f>Raw_Data!F6863</f>
        <v>1740357425</v>
      </c>
      <c r="G6863" t="str">
        <f>Raw_Data!H6863</f>
        <v>2</v>
      </c>
      <c r="H6863">
        <f>IFERROR(VLOOKUP(G6863,Store_Map!$A$2:$I$100,3,FALSE),"")</f>
        <v>0</v>
      </c>
      <c r="I6863">
        <f>IFERROR(VLOOKUP(G6863,Store_Map!$A$2:$I$100,4,FALSE),"")</f>
        <v>0</v>
      </c>
      <c r="J6863">
        <f>IFERROR(VLOOKUP(G6863,Store_Map!$A$2:$I$100,5,FALSE),"")</f>
        <v>0</v>
      </c>
      <c r="K6863">
        <f>IFERROR(VLOOKUP(G6863,Store_Map!$A$2:$I$100,6,FALSE),"")</f>
        <v>0</v>
      </c>
      <c r="L6863">
        <f>IFERROR(VLOOKUP(G6863,Store_Map!$A$2:$I$100,7,FALSE),"")</f>
        <v>0</v>
      </c>
      <c r="M6863">
        <f>IFERROR(VLOOKUP(G6863,Store_Map!$A$2:$I$100,8,FALSE),"")</f>
        <v>0</v>
      </c>
      <c r="N6863">
        <f t="shared" si="963"/>
        <v>0</v>
      </c>
      <c r="O6863" t="str">
        <f t="shared" si="964"/>
        <v>PASS</v>
      </c>
      <c r="P6863" t="str">
        <f t="shared" si="965"/>
        <v>PASS</v>
      </c>
      <c r="Q6863" t="str">
        <f t="shared" si="966"/>
        <v>PASS</v>
      </c>
      <c r="R6863" t="str">
        <f t="shared" si="967"/>
        <v>PASS</v>
      </c>
      <c r="S6863" t="str">
        <f t="shared" si="968"/>
        <v>PASS</v>
      </c>
      <c r="T6863">
        <f t="shared" si="969"/>
        <v>100</v>
      </c>
      <c r="U6863" t="str">
        <f t="shared" si="970"/>
        <v>Low</v>
      </c>
      <c r="V6863" t="str">
        <f t="shared" si="971"/>
        <v>Clean</v>
      </c>
    </row>
    <row r="6864" spans="1:22" x14ac:dyDescent="0.3">
      <c r="A6864" t="str">
        <f>Raw_Data!A6864</f>
        <v>26085371</v>
      </c>
      <c r="B6864">
        <f>Raw_Data!B6864</f>
        <v>45686</v>
      </c>
      <c r="C6864" t="str">
        <f>Raw_Data!C6864</f>
        <v>MELOXICAM 15 MG TABLET</v>
      </c>
      <c r="D6864" t="str">
        <f>Raw_Data!D6864</f>
        <v>69097015912</v>
      </c>
      <c r="E6864" t="str">
        <f>Raw_Data!E6864</f>
        <v>FORD, JAMES</v>
      </c>
      <c r="F6864" t="str">
        <f>Raw_Data!F6864</f>
        <v>1033117684</v>
      </c>
      <c r="G6864" t="str">
        <f>Raw_Data!H6864</f>
        <v>2</v>
      </c>
      <c r="H6864">
        <f>IFERROR(VLOOKUP(G6864,Store_Map!$A$2:$I$100,3,FALSE),"")</f>
        <v>0</v>
      </c>
      <c r="I6864">
        <f>IFERROR(VLOOKUP(G6864,Store_Map!$A$2:$I$100,4,FALSE),"")</f>
        <v>0</v>
      </c>
      <c r="J6864">
        <f>IFERROR(VLOOKUP(G6864,Store_Map!$A$2:$I$100,5,FALSE),"")</f>
        <v>0</v>
      </c>
      <c r="K6864">
        <f>IFERROR(VLOOKUP(G6864,Store_Map!$A$2:$I$100,6,FALSE),"")</f>
        <v>0</v>
      </c>
      <c r="L6864">
        <f>IFERROR(VLOOKUP(G6864,Store_Map!$A$2:$I$100,7,FALSE),"")</f>
        <v>0</v>
      </c>
      <c r="M6864">
        <f>IFERROR(VLOOKUP(G6864,Store_Map!$A$2:$I$100,8,FALSE),"")</f>
        <v>0</v>
      </c>
      <c r="N6864">
        <f t="shared" si="963"/>
        <v>0</v>
      </c>
      <c r="O6864" t="str">
        <f t="shared" si="964"/>
        <v>PASS</v>
      </c>
      <c r="P6864" t="str">
        <f t="shared" si="965"/>
        <v>PASS</v>
      </c>
      <c r="Q6864" t="str">
        <f t="shared" si="966"/>
        <v>PASS</v>
      </c>
      <c r="R6864" t="str">
        <f t="shared" si="967"/>
        <v>PASS</v>
      </c>
      <c r="S6864" t="str">
        <f t="shared" si="968"/>
        <v>PASS</v>
      </c>
      <c r="T6864">
        <f t="shared" si="969"/>
        <v>100</v>
      </c>
      <c r="U6864" t="str">
        <f t="shared" si="970"/>
        <v>Low</v>
      </c>
      <c r="V6864" t="str">
        <f t="shared" si="971"/>
        <v>Clean</v>
      </c>
    </row>
    <row r="6865" spans="1:22" x14ac:dyDescent="0.3">
      <c r="A6865" t="str">
        <f>Raw_Data!A6865</f>
        <v>26085372</v>
      </c>
      <c r="B6865">
        <f>Raw_Data!B6865</f>
        <v>45686</v>
      </c>
      <c r="C6865" t="str">
        <f>Raw_Data!C6865</f>
        <v>AMLODIPINE BESYLATE 10 MG T</v>
      </c>
      <c r="D6865" t="str">
        <f>Raw_Data!D6865</f>
        <v>69097012815</v>
      </c>
      <c r="E6865" t="str">
        <f>Raw_Data!E6865</f>
        <v>FORD, JAMES</v>
      </c>
      <c r="F6865" t="str">
        <f>Raw_Data!F6865</f>
        <v>1033117684</v>
      </c>
      <c r="G6865" t="str">
        <f>Raw_Data!H6865</f>
        <v>2</v>
      </c>
      <c r="H6865">
        <f>IFERROR(VLOOKUP(G6865,Store_Map!$A$2:$I$100,3,FALSE),"")</f>
        <v>0</v>
      </c>
      <c r="I6865">
        <f>IFERROR(VLOOKUP(G6865,Store_Map!$A$2:$I$100,4,FALSE),"")</f>
        <v>0</v>
      </c>
      <c r="J6865">
        <f>IFERROR(VLOOKUP(G6865,Store_Map!$A$2:$I$100,5,FALSE),"")</f>
        <v>0</v>
      </c>
      <c r="K6865">
        <f>IFERROR(VLOOKUP(G6865,Store_Map!$A$2:$I$100,6,FALSE),"")</f>
        <v>0</v>
      </c>
      <c r="L6865">
        <f>IFERROR(VLOOKUP(G6865,Store_Map!$A$2:$I$100,7,FALSE),"")</f>
        <v>0</v>
      </c>
      <c r="M6865">
        <f>IFERROR(VLOOKUP(G6865,Store_Map!$A$2:$I$100,8,FALSE),"")</f>
        <v>0</v>
      </c>
      <c r="N6865">
        <f t="shared" si="963"/>
        <v>0</v>
      </c>
      <c r="O6865" t="str">
        <f t="shared" si="964"/>
        <v>PASS</v>
      </c>
      <c r="P6865" t="str">
        <f t="shared" si="965"/>
        <v>PASS</v>
      </c>
      <c r="Q6865" t="str">
        <f t="shared" si="966"/>
        <v>PASS</v>
      </c>
      <c r="R6865" t="str">
        <f t="shared" si="967"/>
        <v>PASS</v>
      </c>
      <c r="S6865" t="str">
        <f t="shared" si="968"/>
        <v>PASS</v>
      </c>
      <c r="T6865">
        <f t="shared" si="969"/>
        <v>100</v>
      </c>
      <c r="U6865" t="str">
        <f t="shared" si="970"/>
        <v>Low</v>
      </c>
      <c r="V6865" t="str">
        <f t="shared" si="971"/>
        <v>Clean</v>
      </c>
    </row>
    <row r="6866" spans="1:22" x14ac:dyDescent="0.3">
      <c r="A6866" t="str">
        <f>Raw_Data!A6866</f>
        <v>26085373</v>
      </c>
      <c r="B6866">
        <f>Raw_Data!B6866</f>
        <v>45686</v>
      </c>
      <c r="C6866" t="str">
        <f>Raw_Data!C6866</f>
        <v>LOSARTAN POTASSIUM 100 MG T</v>
      </c>
      <c r="D6866" t="str">
        <f>Raw_Data!D6866</f>
        <v>65862020399</v>
      </c>
      <c r="E6866" t="str">
        <f>Raw_Data!E6866</f>
        <v>FORD, JAMES</v>
      </c>
      <c r="F6866" t="str">
        <f>Raw_Data!F6866</f>
        <v>1033117684</v>
      </c>
      <c r="G6866" t="str">
        <f>Raw_Data!H6866</f>
        <v>2</v>
      </c>
      <c r="H6866">
        <f>IFERROR(VLOOKUP(G6866,Store_Map!$A$2:$I$100,3,FALSE),"")</f>
        <v>0</v>
      </c>
      <c r="I6866">
        <f>IFERROR(VLOOKUP(G6866,Store_Map!$A$2:$I$100,4,FALSE),"")</f>
        <v>0</v>
      </c>
      <c r="J6866">
        <f>IFERROR(VLOOKUP(G6866,Store_Map!$A$2:$I$100,5,FALSE),"")</f>
        <v>0</v>
      </c>
      <c r="K6866">
        <f>IFERROR(VLOOKUP(G6866,Store_Map!$A$2:$I$100,6,FALSE),"")</f>
        <v>0</v>
      </c>
      <c r="L6866">
        <f>IFERROR(VLOOKUP(G6866,Store_Map!$A$2:$I$100,7,FALSE),"")</f>
        <v>0</v>
      </c>
      <c r="M6866">
        <f>IFERROR(VLOOKUP(G6866,Store_Map!$A$2:$I$100,8,FALSE),"")</f>
        <v>0</v>
      </c>
      <c r="N6866">
        <f t="shared" si="963"/>
        <v>0</v>
      </c>
      <c r="O6866" t="str">
        <f t="shared" si="964"/>
        <v>PASS</v>
      </c>
      <c r="P6866" t="str">
        <f t="shared" si="965"/>
        <v>PASS</v>
      </c>
      <c r="Q6866" t="str">
        <f t="shared" si="966"/>
        <v>PASS</v>
      </c>
      <c r="R6866" t="str">
        <f t="shared" si="967"/>
        <v>PASS</v>
      </c>
      <c r="S6866" t="str">
        <f t="shared" si="968"/>
        <v>PASS</v>
      </c>
      <c r="T6866">
        <f t="shared" si="969"/>
        <v>100</v>
      </c>
      <c r="U6866" t="str">
        <f t="shared" si="970"/>
        <v>Low</v>
      </c>
      <c r="V6866" t="str">
        <f t="shared" si="971"/>
        <v>Clean</v>
      </c>
    </row>
    <row r="6867" spans="1:22" x14ac:dyDescent="0.3">
      <c r="A6867" t="str">
        <f>Raw_Data!A6867</f>
        <v>26085374</v>
      </c>
      <c r="B6867">
        <f>Raw_Data!B6867</f>
        <v>45686</v>
      </c>
      <c r="C6867" t="str">
        <f>Raw_Data!C6867</f>
        <v>PANTOPRAZOLE SOD DR 40 MG T</v>
      </c>
      <c r="D6867" t="str">
        <f>Raw_Data!D6867</f>
        <v>65862056090</v>
      </c>
      <c r="E6867" t="str">
        <f>Raw_Data!E6867</f>
        <v>FORD, JAMES</v>
      </c>
      <c r="F6867" t="str">
        <f>Raw_Data!F6867</f>
        <v>1033117684</v>
      </c>
      <c r="G6867" t="str">
        <f>Raw_Data!H6867</f>
        <v>2</v>
      </c>
      <c r="H6867">
        <f>IFERROR(VLOOKUP(G6867,Store_Map!$A$2:$I$100,3,FALSE),"")</f>
        <v>0</v>
      </c>
      <c r="I6867">
        <f>IFERROR(VLOOKUP(G6867,Store_Map!$A$2:$I$100,4,FALSE),"")</f>
        <v>0</v>
      </c>
      <c r="J6867">
        <f>IFERROR(VLOOKUP(G6867,Store_Map!$A$2:$I$100,5,FALSE),"")</f>
        <v>0</v>
      </c>
      <c r="K6867">
        <f>IFERROR(VLOOKUP(G6867,Store_Map!$A$2:$I$100,6,FALSE),"")</f>
        <v>0</v>
      </c>
      <c r="L6867">
        <f>IFERROR(VLOOKUP(G6867,Store_Map!$A$2:$I$100,7,FALSE),"")</f>
        <v>0</v>
      </c>
      <c r="M6867">
        <f>IFERROR(VLOOKUP(G6867,Store_Map!$A$2:$I$100,8,FALSE),"")</f>
        <v>0</v>
      </c>
      <c r="N6867">
        <f t="shared" si="963"/>
        <v>0</v>
      </c>
      <c r="O6867" t="str">
        <f t="shared" si="964"/>
        <v>PASS</v>
      </c>
      <c r="P6867" t="str">
        <f t="shared" si="965"/>
        <v>PASS</v>
      </c>
      <c r="Q6867" t="str">
        <f t="shared" si="966"/>
        <v>PASS</v>
      </c>
      <c r="R6867" t="str">
        <f t="shared" si="967"/>
        <v>PASS</v>
      </c>
      <c r="S6867" t="str">
        <f t="shared" si="968"/>
        <v>PASS</v>
      </c>
      <c r="T6867">
        <f t="shared" si="969"/>
        <v>100</v>
      </c>
      <c r="U6867" t="str">
        <f t="shared" si="970"/>
        <v>Low</v>
      </c>
      <c r="V6867" t="str">
        <f t="shared" si="971"/>
        <v>Clean</v>
      </c>
    </row>
    <row r="6868" spans="1:22" x14ac:dyDescent="0.3">
      <c r="A6868" t="str">
        <f>Raw_Data!A6868</f>
        <v>26079016</v>
      </c>
      <c r="B6868">
        <f>Raw_Data!B6868</f>
        <v>45687</v>
      </c>
      <c r="C6868" t="str">
        <f>Raw_Data!C6868</f>
        <v>VENLAFAXINE HCL ER 225 MG T</v>
      </c>
      <c r="D6868" t="str">
        <f>Raw_Data!D6868</f>
        <v>27241022430</v>
      </c>
      <c r="E6868" t="str">
        <f>Raw_Data!E6868</f>
        <v>FORD, JAMES</v>
      </c>
      <c r="F6868" t="str">
        <f>Raw_Data!F6868</f>
        <v>1033117684</v>
      </c>
      <c r="G6868" t="str">
        <f>Raw_Data!H6868</f>
        <v>2</v>
      </c>
      <c r="H6868">
        <f>IFERROR(VLOOKUP(G6868,Store_Map!$A$2:$I$100,3,FALSE),"")</f>
        <v>0</v>
      </c>
      <c r="I6868">
        <f>IFERROR(VLOOKUP(G6868,Store_Map!$A$2:$I$100,4,FALSE),"")</f>
        <v>0</v>
      </c>
      <c r="J6868">
        <f>IFERROR(VLOOKUP(G6868,Store_Map!$A$2:$I$100,5,FALSE),"")</f>
        <v>0</v>
      </c>
      <c r="K6868">
        <f>IFERROR(VLOOKUP(G6868,Store_Map!$A$2:$I$100,6,FALSE),"")</f>
        <v>0</v>
      </c>
      <c r="L6868">
        <f>IFERROR(VLOOKUP(G6868,Store_Map!$A$2:$I$100,7,FALSE),"")</f>
        <v>0</v>
      </c>
      <c r="M6868">
        <f>IFERROR(VLOOKUP(G6868,Store_Map!$A$2:$I$100,8,FALSE),"")</f>
        <v>0</v>
      </c>
      <c r="N6868">
        <f t="shared" si="963"/>
        <v>0</v>
      </c>
      <c r="O6868" t="str">
        <f t="shared" si="964"/>
        <v>PASS</v>
      </c>
      <c r="P6868" t="str">
        <f t="shared" si="965"/>
        <v>PASS</v>
      </c>
      <c r="Q6868" t="str">
        <f t="shared" si="966"/>
        <v>PASS</v>
      </c>
      <c r="R6868" t="str">
        <f t="shared" si="967"/>
        <v>PASS</v>
      </c>
      <c r="S6868" t="str">
        <f t="shared" si="968"/>
        <v>PASS</v>
      </c>
      <c r="T6868">
        <f t="shared" si="969"/>
        <v>100</v>
      </c>
      <c r="U6868" t="str">
        <f t="shared" si="970"/>
        <v>Low</v>
      </c>
      <c r="V6868" t="str">
        <f t="shared" si="971"/>
        <v>Clean</v>
      </c>
    </row>
    <row r="6869" spans="1:22" x14ac:dyDescent="0.3">
      <c r="A6869" t="str">
        <f>Raw_Data!A6869</f>
        <v>26084017</v>
      </c>
      <c r="B6869">
        <f>Raw_Data!B6869</f>
        <v>45687</v>
      </c>
      <c r="C6869" t="str">
        <f>Raw_Data!C6869</f>
        <v>HYDROXYZINE HCL 25 MG TABLE</v>
      </c>
      <c r="D6869" t="str">
        <f>Raw_Data!D6869</f>
        <v>23155050110</v>
      </c>
      <c r="E6869" t="str">
        <f>Raw_Data!E6869</f>
        <v>ALLEN, AMANDA</v>
      </c>
      <c r="F6869" t="str">
        <f>Raw_Data!F6869</f>
        <v>1982231882</v>
      </c>
      <c r="G6869" t="str">
        <f>Raw_Data!H6869</f>
        <v>2</v>
      </c>
      <c r="H6869">
        <f>IFERROR(VLOOKUP(G6869,Store_Map!$A$2:$I$100,3,FALSE),"")</f>
        <v>0</v>
      </c>
      <c r="I6869">
        <f>IFERROR(VLOOKUP(G6869,Store_Map!$A$2:$I$100,4,FALSE),"")</f>
        <v>0</v>
      </c>
      <c r="J6869">
        <f>IFERROR(VLOOKUP(G6869,Store_Map!$A$2:$I$100,5,FALSE),"")</f>
        <v>0</v>
      </c>
      <c r="K6869">
        <f>IFERROR(VLOOKUP(G6869,Store_Map!$A$2:$I$100,6,FALSE),"")</f>
        <v>0</v>
      </c>
      <c r="L6869">
        <f>IFERROR(VLOOKUP(G6869,Store_Map!$A$2:$I$100,7,FALSE),"")</f>
        <v>0</v>
      </c>
      <c r="M6869">
        <f>IFERROR(VLOOKUP(G6869,Store_Map!$A$2:$I$100,8,FALSE),"")</f>
        <v>0</v>
      </c>
      <c r="N6869">
        <f t="shared" si="963"/>
        <v>0</v>
      </c>
      <c r="O6869" t="str">
        <f t="shared" si="964"/>
        <v>PASS</v>
      </c>
      <c r="P6869" t="str">
        <f t="shared" si="965"/>
        <v>PASS</v>
      </c>
      <c r="Q6869" t="str">
        <f t="shared" si="966"/>
        <v>PASS</v>
      </c>
      <c r="R6869" t="str">
        <f t="shared" si="967"/>
        <v>PASS</v>
      </c>
      <c r="S6869" t="str">
        <f t="shared" si="968"/>
        <v>PASS</v>
      </c>
      <c r="T6869">
        <f t="shared" si="969"/>
        <v>100</v>
      </c>
      <c r="U6869" t="str">
        <f t="shared" si="970"/>
        <v>Low</v>
      </c>
      <c r="V6869" t="str">
        <f t="shared" si="971"/>
        <v>Clean</v>
      </c>
    </row>
    <row r="6870" spans="1:22" x14ac:dyDescent="0.3">
      <c r="A6870" t="str">
        <f>Raw_Data!A6870</f>
        <v>26084018</v>
      </c>
      <c r="B6870">
        <f>Raw_Data!B6870</f>
        <v>45687</v>
      </c>
      <c r="C6870" t="str">
        <f>Raw_Data!C6870</f>
        <v>SERTRALINE HCL 100 MG TABLE</v>
      </c>
      <c r="D6870" t="str">
        <f>Raw_Data!D6870</f>
        <v>65862001305</v>
      </c>
      <c r="E6870" t="str">
        <f>Raw_Data!E6870</f>
        <v>ALLEN, AMANDA</v>
      </c>
      <c r="F6870" t="str">
        <f>Raw_Data!F6870</f>
        <v>1982231882</v>
      </c>
      <c r="G6870" t="str">
        <f>Raw_Data!H6870</f>
        <v>2</v>
      </c>
      <c r="H6870">
        <f>IFERROR(VLOOKUP(G6870,Store_Map!$A$2:$I$100,3,FALSE),"")</f>
        <v>0</v>
      </c>
      <c r="I6870">
        <f>IFERROR(VLOOKUP(G6870,Store_Map!$A$2:$I$100,4,FALSE),"")</f>
        <v>0</v>
      </c>
      <c r="J6870">
        <f>IFERROR(VLOOKUP(G6870,Store_Map!$A$2:$I$100,5,FALSE),"")</f>
        <v>0</v>
      </c>
      <c r="K6870">
        <f>IFERROR(VLOOKUP(G6870,Store_Map!$A$2:$I$100,6,FALSE),"")</f>
        <v>0</v>
      </c>
      <c r="L6870">
        <f>IFERROR(VLOOKUP(G6870,Store_Map!$A$2:$I$100,7,FALSE),"")</f>
        <v>0</v>
      </c>
      <c r="M6870">
        <f>IFERROR(VLOOKUP(G6870,Store_Map!$A$2:$I$100,8,FALSE),"")</f>
        <v>0</v>
      </c>
      <c r="N6870">
        <f t="shared" si="963"/>
        <v>0</v>
      </c>
      <c r="O6870" t="str">
        <f t="shared" si="964"/>
        <v>PASS</v>
      </c>
      <c r="P6870" t="str">
        <f t="shared" si="965"/>
        <v>PASS</v>
      </c>
      <c r="Q6870" t="str">
        <f t="shared" si="966"/>
        <v>PASS</v>
      </c>
      <c r="R6870" t="str">
        <f t="shared" si="967"/>
        <v>PASS</v>
      </c>
      <c r="S6870" t="str">
        <f t="shared" si="968"/>
        <v>PASS</v>
      </c>
      <c r="T6870">
        <f t="shared" si="969"/>
        <v>100</v>
      </c>
      <c r="U6870" t="str">
        <f t="shared" si="970"/>
        <v>Low</v>
      </c>
      <c r="V6870" t="str">
        <f t="shared" si="971"/>
        <v>Clean</v>
      </c>
    </row>
    <row r="6871" spans="1:22" x14ac:dyDescent="0.3">
      <c r="A6871" t="str">
        <f>Raw_Data!A6871</f>
        <v>26085148</v>
      </c>
      <c r="B6871">
        <f>Raw_Data!B6871</f>
        <v>45687</v>
      </c>
      <c r="C6871" t="str">
        <f>Raw_Data!C6871</f>
        <v>*PREDNISONE 10 MG TABLET</v>
      </c>
      <c r="D6871" t="str">
        <f>Raw_Data!D6871</f>
        <v>59746017306</v>
      </c>
      <c r="E6871" t="str">
        <f>Raw_Data!E6871</f>
        <v>GARNER, EDWARD</v>
      </c>
      <c r="F6871" t="str">
        <f>Raw_Data!F6871</f>
        <v>1588685382</v>
      </c>
      <c r="G6871" t="str">
        <f>Raw_Data!H6871</f>
        <v>2</v>
      </c>
      <c r="H6871">
        <f>IFERROR(VLOOKUP(G6871,Store_Map!$A$2:$I$100,3,FALSE),"")</f>
        <v>0</v>
      </c>
      <c r="I6871">
        <f>IFERROR(VLOOKUP(G6871,Store_Map!$A$2:$I$100,4,FALSE),"")</f>
        <v>0</v>
      </c>
      <c r="J6871">
        <f>IFERROR(VLOOKUP(G6871,Store_Map!$A$2:$I$100,5,FALSE),"")</f>
        <v>0</v>
      </c>
      <c r="K6871">
        <f>IFERROR(VLOOKUP(G6871,Store_Map!$A$2:$I$100,6,FALSE),"")</f>
        <v>0</v>
      </c>
      <c r="L6871">
        <f>IFERROR(VLOOKUP(G6871,Store_Map!$A$2:$I$100,7,FALSE),"")</f>
        <v>0</v>
      </c>
      <c r="M6871">
        <f>IFERROR(VLOOKUP(G6871,Store_Map!$A$2:$I$100,8,FALSE),"")</f>
        <v>0</v>
      </c>
      <c r="N6871">
        <f t="shared" si="963"/>
        <v>0</v>
      </c>
      <c r="O6871" t="str">
        <f t="shared" si="964"/>
        <v>PASS</v>
      </c>
      <c r="P6871" t="str">
        <f t="shared" si="965"/>
        <v>PASS</v>
      </c>
      <c r="Q6871" t="str">
        <f t="shared" si="966"/>
        <v>PASS</v>
      </c>
      <c r="R6871" t="str">
        <f t="shared" si="967"/>
        <v>PASS</v>
      </c>
      <c r="S6871" t="str">
        <f t="shared" si="968"/>
        <v>PASS</v>
      </c>
      <c r="T6871">
        <f t="shared" si="969"/>
        <v>100</v>
      </c>
      <c r="U6871" t="str">
        <f t="shared" si="970"/>
        <v>Low</v>
      </c>
      <c r="V6871" t="str">
        <f t="shared" si="971"/>
        <v>Clean</v>
      </c>
    </row>
    <row r="6872" spans="1:22" x14ac:dyDescent="0.3">
      <c r="A6872" t="str">
        <f>Raw_Data!A6872</f>
        <v>26085021</v>
      </c>
      <c r="B6872">
        <f>Raw_Data!B6872</f>
        <v>45687</v>
      </c>
      <c r="C6872" t="str">
        <f>Raw_Data!C6872</f>
        <v>PIFELTRO 100 MG TABLET</v>
      </c>
      <c r="D6872" t="str">
        <f>Raw_Data!D6872</f>
        <v>6306901</v>
      </c>
      <c r="E6872" t="str">
        <f>Raw_Data!E6872</f>
        <v>DAVIS, KEPLER</v>
      </c>
      <c r="F6872" t="str">
        <f>Raw_Data!F6872</f>
        <v>1740357425</v>
      </c>
      <c r="G6872" t="str">
        <f>Raw_Data!H6872</f>
        <v>2</v>
      </c>
      <c r="H6872">
        <f>IFERROR(VLOOKUP(G6872,Store_Map!$A$2:$I$100,3,FALSE),"")</f>
        <v>0</v>
      </c>
      <c r="I6872">
        <f>IFERROR(VLOOKUP(G6872,Store_Map!$A$2:$I$100,4,FALSE),"")</f>
        <v>0</v>
      </c>
      <c r="J6872">
        <f>IFERROR(VLOOKUP(G6872,Store_Map!$A$2:$I$100,5,FALSE),"")</f>
        <v>0</v>
      </c>
      <c r="K6872">
        <f>IFERROR(VLOOKUP(G6872,Store_Map!$A$2:$I$100,6,FALSE),"")</f>
        <v>0</v>
      </c>
      <c r="L6872">
        <f>IFERROR(VLOOKUP(G6872,Store_Map!$A$2:$I$100,7,FALSE),"")</f>
        <v>0</v>
      </c>
      <c r="M6872">
        <f>IFERROR(VLOOKUP(G6872,Store_Map!$A$2:$I$100,8,FALSE),"")</f>
        <v>0</v>
      </c>
      <c r="N6872">
        <f t="shared" si="963"/>
        <v>0</v>
      </c>
      <c r="O6872" t="str">
        <f t="shared" si="964"/>
        <v>PASS</v>
      </c>
      <c r="P6872" t="str">
        <f t="shared" si="965"/>
        <v>REVIEW</v>
      </c>
      <c r="Q6872" t="str">
        <f t="shared" si="966"/>
        <v>PASS</v>
      </c>
      <c r="R6872" t="str">
        <f t="shared" si="967"/>
        <v>PASS</v>
      </c>
      <c r="S6872" t="str">
        <f t="shared" si="968"/>
        <v>REVIEW</v>
      </c>
      <c r="T6872">
        <f t="shared" si="969"/>
        <v>90</v>
      </c>
      <c r="U6872" t="str">
        <f t="shared" si="970"/>
        <v>Low</v>
      </c>
      <c r="V6872" t="str">
        <f t="shared" si="971"/>
        <v>Invalid NDC</v>
      </c>
    </row>
    <row r="6873" spans="1:22" x14ac:dyDescent="0.3">
      <c r="A6873" t="str">
        <f>Raw_Data!A6873</f>
        <v>26085376</v>
      </c>
      <c r="B6873">
        <f>Raw_Data!B6873</f>
        <v>45687</v>
      </c>
      <c r="C6873" t="str">
        <f>Raw_Data!C6873</f>
        <v>AMLODIPINE BESYLATE 5 MG TA</v>
      </c>
      <c r="D6873" t="str">
        <f>Raw_Data!D6873</f>
        <v>69097012715</v>
      </c>
      <c r="E6873" t="str">
        <f>Raw_Data!E6873</f>
        <v>FORD, JAMES</v>
      </c>
      <c r="F6873" t="str">
        <f>Raw_Data!F6873</f>
        <v>1033117684</v>
      </c>
      <c r="G6873" t="str">
        <f>Raw_Data!H6873</f>
        <v>2</v>
      </c>
      <c r="H6873">
        <f>IFERROR(VLOOKUP(G6873,Store_Map!$A$2:$I$100,3,FALSE),"")</f>
        <v>0</v>
      </c>
      <c r="I6873">
        <f>IFERROR(VLOOKUP(G6873,Store_Map!$A$2:$I$100,4,FALSE),"")</f>
        <v>0</v>
      </c>
      <c r="J6873">
        <f>IFERROR(VLOOKUP(G6873,Store_Map!$A$2:$I$100,5,FALSE),"")</f>
        <v>0</v>
      </c>
      <c r="K6873">
        <f>IFERROR(VLOOKUP(G6873,Store_Map!$A$2:$I$100,6,FALSE),"")</f>
        <v>0</v>
      </c>
      <c r="L6873">
        <f>IFERROR(VLOOKUP(G6873,Store_Map!$A$2:$I$100,7,FALSE),"")</f>
        <v>0</v>
      </c>
      <c r="M6873">
        <f>IFERROR(VLOOKUP(G6873,Store_Map!$A$2:$I$100,8,FALSE),"")</f>
        <v>0</v>
      </c>
      <c r="N6873">
        <f t="shared" si="963"/>
        <v>0</v>
      </c>
      <c r="O6873" t="str">
        <f t="shared" si="964"/>
        <v>PASS</v>
      </c>
      <c r="P6873" t="str">
        <f t="shared" si="965"/>
        <v>PASS</v>
      </c>
      <c r="Q6873" t="str">
        <f t="shared" si="966"/>
        <v>PASS</v>
      </c>
      <c r="R6873" t="str">
        <f t="shared" si="967"/>
        <v>PASS</v>
      </c>
      <c r="S6873" t="str">
        <f t="shared" si="968"/>
        <v>PASS</v>
      </c>
      <c r="T6873">
        <f t="shared" si="969"/>
        <v>100</v>
      </c>
      <c r="U6873" t="str">
        <f t="shared" si="970"/>
        <v>Low</v>
      </c>
      <c r="V6873" t="str">
        <f t="shared" si="971"/>
        <v>Clean</v>
      </c>
    </row>
    <row r="6874" spans="1:22" x14ac:dyDescent="0.3">
      <c r="A6874" t="str">
        <f>Raw_Data!A6874</f>
        <v>26085380</v>
      </c>
      <c r="B6874">
        <f>Raw_Data!B6874</f>
        <v>45687</v>
      </c>
      <c r="C6874" t="str">
        <f>Raw_Data!C6874</f>
        <v>KETOCONAZOLE 2% SHAMPOO</v>
      </c>
      <c r="D6874" t="str">
        <f>Raw_Data!D6874</f>
        <v>45802046564</v>
      </c>
      <c r="E6874" t="str">
        <f>Raw_Data!E6874</f>
        <v>THAKORE, MORGAN</v>
      </c>
      <c r="F6874" t="str">
        <f>Raw_Data!F6874</f>
        <v>1770875130</v>
      </c>
      <c r="G6874" t="str">
        <f>Raw_Data!H6874</f>
        <v>2</v>
      </c>
      <c r="H6874">
        <f>IFERROR(VLOOKUP(G6874,Store_Map!$A$2:$I$100,3,FALSE),"")</f>
        <v>0</v>
      </c>
      <c r="I6874">
        <f>IFERROR(VLOOKUP(G6874,Store_Map!$A$2:$I$100,4,FALSE),"")</f>
        <v>0</v>
      </c>
      <c r="J6874">
        <f>IFERROR(VLOOKUP(G6874,Store_Map!$A$2:$I$100,5,FALSE),"")</f>
        <v>0</v>
      </c>
      <c r="K6874">
        <f>IFERROR(VLOOKUP(G6874,Store_Map!$A$2:$I$100,6,FALSE),"")</f>
        <v>0</v>
      </c>
      <c r="L6874">
        <f>IFERROR(VLOOKUP(G6874,Store_Map!$A$2:$I$100,7,FALSE),"")</f>
        <v>0</v>
      </c>
      <c r="M6874">
        <f>IFERROR(VLOOKUP(G6874,Store_Map!$A$2:$I$100,8,FALSE),"")</f>
        <v>0</v>
      </c>
      <c r="N6874">
        <f t="shared" si="963"/>
        <v>0</v>
      </c>
      <c r="O6874" t="str">
        <f t="shared" si="964"/>
        <v>PASS</v>
      </c>
      <c r="P6874" t="str">
        <f t="shared" si="965"/>
        <v>PASS</v>
      </c>
      <c r="Q6874" t="str">
        <f t="shared" si="966"/>
        <v>PASS</v>
      </c>
      <c r="R6874" t="str">
        <f t="shared" si="967"/>
        <v>PASS</v>
      </c>
      <c r="S6874" t="str">
        <f t="shared" si="968"/>
        <v>PASS</v>
      </c>
      <c r="T6874">
        <f t="shared" si="969"/>
        <v>100</v>
      </c>
      <c r="U6874" t="str">
        <f t="shared" si="970"/>
        <v>Low</v>
      </c>
      <c r="V6874" t="str">
        <f t="shared" si="971"/>
        <v>Clean</v>
      </c>
    </row>
    <row r="6875" spans="1:22" x14ac:dyDescent="0.3">
      <c r="A6875" t="str">
        <f>Raw_Data!A6875</f>
        <v>26085381</v>
      </c>
      <c r="B6875">
        <f>Raw_Data!B6875</f>
        <v>45687</v>
      </c>
      <c r="C6875" t="str">
        <f>Raw_Data!C6875</f>
        <v>LOSARTAN POTASSIUM 50 MG TA</v>
      </c>
      <c r="D6875" t="str">
        <f>Raw_Data!D6875</f>
        <v>65862020299</v>
      </c>
      <c r="E6875" t="str">
        <f>Raw_Data!E6875</f>
        <v>FORD, JAMES</v>
      </c>
      <c r="F6875" t="str">
        <f>Raw_Data!F6875</f>
        <v>1033117684</v>
      </c>
      <c r="G6875" t="str">
        <f>Raw_Data!H6875</f>
        <v>2</v>
      </c>
      <c r="H6875">
        <f>IFERROR(VLOOKUP(G6875,Store_Map!$A$2:$I$100,3,FALSE),"")</f>
        <v>0</v>
      </c>
      <c r="I6875">
        <f>IFERROR(VLOOKUP(G6875,Store_Map!$A$2:$I$100,4,FALSE),"")</f>
        <v>0</v>
      </c>
      <c r="J6875">
        <f>IFERROR(VLOOKUP(G6875,Store_Map!$A$2:$I$100,5,FALSE),"")</f>
        <v>0</v>
      </c>
      <c r="K6875">
        <f>IFERROR(VLOOKUP(G6875,Store_Map!$A$2:$I$100,6,FALSE),"")</f>
        <v>0</v>
      </c>
      <c r="L6875">
        <f>IFERROR(VLOOKUP(G6875,Store_Map!$A$2:$I$100,7,FALSE),"")</f>
        <v>0</v>
      </c>
      <c r="M6875">
        <f>IFERROR(VLOOKUP(G6875,Store_Map!$A$2:$I$100,8,FALSE),"")</f>
        <v>0</v>
      </c>
      <c r="N6875">
        <f t="shared" si="963"/>
        <v>0</v>
      </c>
      <c r="O6875" t="str">
        <f t="shared" si="964"/>
        <v>PASS</v>
      </c>
      <c r="P6875" t="str">
        <f t="shared" si="965"/>
        <v>PASS</v>
      </c>
      <c r="Q6875" t="str">
        <f t="shared" si="966"/>
        <v>PASS</v>
      </c>
      <c r="R6875" t="str">
        <f t="shared" si="967"/>
        <v>PASS</v>
      </c>
      <c r="S6875" t="str">
        <f t="shared" si="968"/>
        <v>PASS</v>
      </c>
      <c r="T6875">
        <f t="shared" si="969"/>
        <v>100</v>
      </c>
      <c r="U6875" t="str">
        <f t="shared" si="970"/>
        <v>Low</v>
      </c>
      <c r="V6875" t="str">
        <f t="shared" si="971"/>
        <v>Clean</v>
      </c>
    </row>
    <row r="6876" spans="1:22" x14ac:dyDescent="0.3">
      <c r="A6876" t="str">
        <f>Raw_Data!A6876</f>
        <v>26084194</v>
      </c>
      <c r="B6876">
        <f>Raw_Data!B6876</f>
        <v>45687</v>
      </c>
      <c r="C6876" t="str">
        <f>Raw_Data!C6876</f>
        <v>MOUNJARO 7.5 MG/0.5 ML PEN.</v>
      </c>
      <c r="D6876" t="str">
        <f>Raw_Data!D6876</f>
        <v>2148480</v>
      </c>
      <c r="E6876" t="str">
        <f>Raw_Data!E6876</f>
        <v>EL- CHOUFI, LEYLA</v>
      </c>
      <c r="F6876" t="str">
        <f>Raw_Data!F6876</f>
        <v>1942355342</v>
      </c>
      <c r="G6876" t="str">
        <f>Raw_Data!H6876</f>
        <v>2</v>
      </c>
      <c r="H6876">
        <f>IFERROR(VLOOKUP(G6876,Store_Map!$A$2:$I$100,3,FALSE),"")</f>
        <v>0</v>
      </c>
      <c r="I6876">
        <f>IFERROR(VLOOKUP(G6876,Store_Map!$A$2:$I$100,4,FALSE),"")</f>
        <v>0</v>
      </c>
      <c r="J6876">
        <f>IFERROR(VLOOKUP(G6876,Store_Map!$A$2:$I$100,5,FALSE),"")</f>
        <v>0</v>
      </c>
      <c r="K6876">
        <f>IFERROR(VLOOKUP(G6876,Store_Map!$A$2:$I$100,6,FALSE),"")</f>
        <v>0</v>
      </c>
      <c r="L6876">
        <f>IFERROR(VLOOKUP(G6876,Store_Map!$A$2:$I$100,7,FALSE),"")</f>
        <v>0</v>
      </c>
      <c r="M6876">
        <f>IFERROR(VLOOKUP(G6876,Store_Map!$A$2:$I$100,8,FALSE),"")</f>
        <v>0</v>
      </c>
      <c r="N6876">
        <f t="shared" si="963"/>
        <v>0</v>
      </c>
      <c r="O6876" t="str">
        <f t="shared" si="964"/>
        <v>PASS</v>
      </c>
      <c r="P6876" t="str">
        <f t="shared" si="965"/>
        <v>REVIEW</v>
      </c>
      <c r="Q6876" t="str">
        <f t="shared" si="966"/>
        <v>PASS</v>
      </c>
      <c r="R6876" t="str">
        <f t="shared" si="967"/>
        <v>PASS</v>
      </c>
      <c r="S6876" t="str">
        <f t="shared" si="968"/>
        <v>REVIEW</v>
      </c>
      <c r="T6876">
        <f t="shared" si="969"/>
        <v>90</v>
      </c>
      <c r="U6876" t="str">
        <f t="shared" si="970"/>
        <v>Low</v>
      </c>
      <c r="V6876" t="str">
        <f t="shared" si="971"/>
        <v>Invalid NDC</v>
      </c>
    </row>
    <row r="6877" spans="1:22" x14ac:dyDescent="0.3">
      <c r="A6877" t="str">
        <f>Raw_Data!A6877</f>
        <v>26079397</v>
      </c>
      <c r="B6877">
        <f>Raw_Data!B6877</f>
        <v>45687</v>
      </c>
      <c r="C6877" t="str">
        <f>Raw_Data!C6877</f>
        <v>CINACALCET HCL 30 MG TABLET</v>
      </c>
      <c r="D6877" t="str">
        <f>Raw_Data!D6877</f>
        <v>64380088304</v>
      </c>
      <c r="E6877" t="str">
        <f>Raw_Data!E6877</f>
        <v>EL- CHOUFI, LEYLA</v>
      </c>
      <c r="F6877" t="str">
        <f>Raw_Data!F6877</f>
        <v>1942355342</v>
      </c>
      <c r="G6877" t="str">
        <f>Raw_Data!H6877</f>
        <v>2</v>
      </c>
      <c r="H6877">
        <f>IFERROR(VLOOKUP(G6877,Store_Map!$A$2:$I$100,3,FALSE),"")</f>
        <v>0</v>
      </c>
      <c r="I6877">
        <f>IFERROR(VLOOKUP(G6877,Store_Map!$A$2:$I$100,4,FALSE),"")</f>
        <v>0</v>
      </c>
      <c r="J6877">
        <f>IFERROR(VLOOKUP(G6877,Store_Map!$A$2:$I$100,5,FALSE),"")</f>
        <v>0</v>
      </c>
      <c r="K6877">
        <f>IFERROR(VLOOKUP(G6877,Store_Map!$A$2:$I$100,6,FALSE),"")</f>
        <v>0</v>
      </c>
      <c r="L6877">
        <f>IFERROR(VLOOKUP(G6877,Store_Map!$A$2:$I$100,7,FALSE),"")</f>
        <v>0</v>
      </c>
      <c r="M6877">
        <f>IFERROR(VLOOKUP(G6877,Store_Map!$A$2:$I$100,8,FALSE),"")</f>
        <v>0</v>
      </c>
      <c r="N6877">
        <f t="shared" si="963"/>
        <v>0</v>
      </c>
      <c r="O6877" t="str">
        <f t="shared" si="964"/>
        <v>PASS</v>
      </c>
      <c r="P6877" t="str">
        <f t="shared" si="965"/>
        <v>PASS</v>
      </c>
      <c r="Q6877" t="str">
        <f t="shared" si="966"/>
        <v>PASS</v>
      </c>
      <c r="R6877" t="str">
        <f t="shared" si="967"/>
        <v>PASS</v>
      </c>
      <c r="S6877" t="str">
        <f t="shared" si="968"/>
        <v>PASS</v>
      </c>
      <c r="T6877">
        <f t="shared" si="969"/>
        <v>100</v>
      </c>
      <c r="U6877" t="str">
        <f t="shared" si="970"/>
        <v>Low</v>
      </c>
      <c r="V6877" t="str">
        <f t="shared" si="971"/>
        <v>Clean</v>
      </c>
    </row>
    <row r="6878" spans="1:22" x14ac:dyDescent="0.3">
      <c r="A6878" t="str">
        <f>Raw_Data!A6878</f>
        <v>26074756</v>
      </c>
      <c r="B6878">
        <f>Raw_Data!B6878</f>
        <v>45687</v>
      </c>
      <c r="C6878" t="str">
        <f>Raw_Data!C6878</f>
        <v>DOVATO 50-300 MG TABLET</v>
      </c>
      <c r="D6878" t="str">
        <f>Raw_Data!D6878</f>
        <v>49702024613</v>
      </c>
      <c r="E6878" t="str">
        <f>Raw_Data!E6878</f>
        <v>GONZALEZ, ANDREA</v>
      </c>
      <c r="F6878" t="str">
        <f>Raw_Data!F6878</f>
        <v>1336176403</v>
      </c>
      <c r="G6878" t="str">
        <f>Raw_Data!H6878</f>
        <v>2</v>
      </c>
      <c r="H6878">
        <f>IFERROR(VLOOKUP(G6878,Store_Map!$A$2:$I$100,3,FALSE),"")</f>
        <v>0</v>
      </c>
      <c r="I6878">
        <f>IFERROR(VLOOKUP(G6878,Store_Map!$A$2:$I$100,4,FALSE),"")</f>
        <v>0</v>
      </c>
      <c r="J6878">
        <f>IFERROR(VLOOKUP(G6878,Store_Map!$A$2:$I$100,5,FALSE),"")</f>
        <v>0</v>
      </c>
      <c r="K6878">
        <f>IFERROR(VLOOKUP(G6878,Store_Map!$A$2:$I$100,6,FALSE),"")</f>
        <v>0</v>
      </c>
      <c r="L6878">
        <f>IFERROR(VLOOKUP(G6878,Store_Map!$A$2:$I$100,7,FALSE),"")</f>
        <v>0</v>
      </c>
      <c r="M6878">
        <f>IFERROR(VLOOKUP(G6878,Store_Map!$A$2:$I$100,8,FALSE),"")</f>
        <v>0</v>
      </c>
      <c r="N6878">
        <f t="shared" si="963"/>
        <v>0</v>
      </c>
      <c r="O6878" t="str">
        <f t="shared" si="964"/>
        <v>PASS</v>
      </c>
      <c r="P6878" t="str">
        <f t="shared" si="965"/>
        <v>PASS</v>
      </c>
      <c r="Q6878" t="str">
        <f t="shared" si="966"/>
        <v>PASS</v>
      </c>
      <c r="R6878" t="str">
        <f t="shared" si="967"/>
        <v>PASS</v>
      </c>
      <c r="S6878" t="str">
        <f t="shared" si="968"/>
        <v>PASS</v>
      </c>
      <c r="T6878">
        <f t="shared" si="969"/>
        <v>100</v>
      </c>
      <c r="U6878" t="str">
        <f t="shared" si="970"/>
        <v>Low</v>
      </c>
      <c r="V6878" t="str">
        <f t="shared" si="971"/>
        <v>Clean</v>
      </c>
    </row>
    <row r="6879" spans="1:22" x14ac:dyDescent="0.3">
      <c r="A6879" t="str">
        <f>Raw_Data!A6879</f>
        <v>26084914</v>
      </c>
      <c r="B6879">
        <f>Raw_Data!B6879</f>
        <v>45687</v>
      </c>
      <c r="C6879" t="str">
        <f>Raw_Data!C6879</f>
        <v>XIGDUO XR 5 MG-500 MG TABLE</v>
      </c>
      <c r="D6879" t="str">
        <f>Raw_Data!D6879</f>
        <v>310625030</v>
      </c>
      <c r="E6879" t="str">
        <f>Raw_Data!E6879</f>
        <v>PEDERSEN, JENNIFER</v>
      </c>
      <c r="F6879" t="str">
        <f>Raw_Data!F6879</f>
        <v>1073606661</v>
      </c>
      <c r="G6879" t="str">
        <f>Raw_Data!H6879</f>
        <v>2</v>
      </c>
      <c r="H6879">
        <f>IFERROR(VLOOKUP(G6879,Store_Map!$A$2:$I$100,3,FALSE),"")</f>
        <v>0</v>
      </c>
      <c r="I6879">
        <f>IFERROR(VLOOKUP(G6879,Store_Map!$A$2:$I$100,4,FALSE),"")</f>
        <v>0</v>
      </c>
      <c r="J6879">
        <f>IFERROR(VLOOKUP(G6879,Store_Map!$A$2:$I$100,5,FALSE),"")</f>
        <v>0</v>
      </c>
      <c r="K6879">
        <f>IFERROR(VLOOKUP(G6879,Store_Map!$A$2:$I$100,6,FALSE),"")</f>
        <v>0</v>
      </c>
      <c r="L6879">
        <f>IFERROR(VLOOKUP(G6879,Store_Map!$A$2:$I$100,7,FALSE),"")</f>
        <v>0</v>
      </c>
      <c r="M6879">
        <f>IFERROR(VLOOKUP(G6879,Store_Map!$A$2:$I$100,8,FALSE),"")</f>
        <v>0</v>
      </c>
      <c r="N6879">
        <f t="shared" si="963"/>
        <v>0</v>
      </c>
      <c r="O6879" t="str">
        <f t="shared" si="964"/>
        <v>PASS</v>
      </c>
      <c r="P6879" t="str">
        <f t="shared" si="965"/>
        <v>REVIEW</v>
      </c>
      <c r="Q6879" t="str">
        <f t="shared" si="966"/>
        <v>PASS</v>
      </c>
      <c r="R6879" t="str">
        <f t="shared" si="967"/>
        <v>PASS</v>
      </c>
      <c r="S6879" t="str">
        <f t="shared" si="968"/>
        <v>REVIEW</v>
      </c>
      <c r="T6879">
        <f t="shared" si="969"/>
        <v>90</v>
      </c>
      <c r="U6879" t="str">
        <f t="shared" si="970"/>
        <v>Low</v>
      </c>
      <c r="V6879" t="str">
        <f t="shared" si="971"/>
        <v>Invalid NDC</v>
      </c>
    </row>
    <row r="6880" spans="1:22" x14ac:dyDescent="0.3">
      <c r="A6880" t="str">
        <f>Raw_Data!A6880</f>
        <v>26075910</v>
      </c>
      <c r="B6880">
        <f>Raw_Data!B6880</f>
        <v>45687</v>
      </c>
      <c r="C6880" t="str">
        <f>Raw_Data!C6880</f>
        <v>CLOMID 50 MG TABLET</v>
      </c>
      <c r="D6880" t="str">
        <f>Raw_Data!D6880</f>
        <v>713088509</v>
      </c>
      <c r="E6880" t="str">
        <f>Raw_Data!E6880</f>
        <v>SIMMONS, MATTHEW</v>
      </c>
      <c r="F6880" t="str">
        <f>Raw_Data!F6880</f>
        <v>1487826244</v>
      </c>
      <c r="G6880" t="str">
        <f>Raw_Data!H6880</f>
        <v>2</v>
      </c>
      <c r="H6880">
        <f>IFERROR(VLOOKUP(G6880,Store_Map!$A$2:$I$100,3,FALSE),"")</f>
        <v>0</v>
      </c>
      <c r="I6880">
        <f>IFERROR(VLOOKUP(G6880,Store_Map!$A$2:$I$100,4,FALSE),"")</f>
        <v>0</v>
      </c>
      <c r="J6880">
        <f>IFERROR(VLOOKUP(G6880,Store_Map!$A$2:$I$100,5,FALSE),"")</f>
        <v>0</v>
      </c>
      <c r="K6880">
        <f>IFERROR(VLOOKUP(G6880,Store_Map!$A$2:$I$100,6,FALSE),"")</f>
        <v>0</v>
      </c>
      <c r="L6880">
        <f>IFERROR(VLOOKUP(G6880,Store_Map!$A$2:$I$100,7,FALSE),"")</f>
        <v>0</v>
      </c>
      <c r="M6880">
        <f>IFERROR(VLOOKUP(G6880,Store_Map!$A$2:$I$100,8,FALSE),"")</f>
        <v>0</v>
      </c>
      <c r="N6880">
        <f t="shared" si="963"/>
        <v>0</v>
      </c>
      <c r="O6880" t="str">
        <f t="shared" si="964"/>
        <v>PASS</v>
      </c>
      <c r="P6880" t="str">
        <f t="shared" si="965"/>
        <v>REVIEW</v>
      </c>
      <c r="Q6880" t="str">
        <f t="shared" si="966"/>
        <v>PASS</v>
      </c>
      <c r="R6880" t="str">
        <f t="shared" si="967"/>
        <v>PASS</v>
      </c>
      <c r="S6880" t="str">
        <f t="shared" si="968"/>
        <v>REVIEW</v>
      </c>
      <c r="T6880">
        <f t="shared" si="969"/>
        <v>90</v>
      </c>
      <c r="U6880" t="str">
        <f t="shared" si="970"/>
        <v>Low</v>
      </c>
      <c r="V6880" t="str">
        <f t="shared" si="971"/>
        <v>Invalid NDC</v>
      </c>
    </row>
    <row r="6881" spans="1:22" x14ac:dyDescent="0.3">
      <c r="A6881" t="str">
        <f>Raw_Data!A6881</f>
        <v>24002164</v>
      </c>
      <c r="B6881">
        <f>Raw_Data!B6881</f>
        <v>45687</v>
      </c>
      <c r="C6881" t="str">
        <f>Raw_Data!C6881</f>
        <v>TESTOSTERONE CYP 200 MG/ML</v>
      </c>
      <c r="D6881" t="str">
        <f>Raw_Data!D6881</f>
        <v>574082701</v>
      </c>
      <c r="E6881" t="str">
        <f>Raw_Data!E6881</f>
        <v>Santamaria, Pablo</v>
      </c>
      <c r="F6881" t="str">
        <f>Raw_Data!F6881</f>
        <v>1801975164</v>
      </c>
      <c r="G6881" t="str">
        <f>Raw_Data!H6881</f>
        <v>2</v>
      </c>
      <c r="H6881">
        <f>IFERROR(VLOOKUP(G6881,Store_Map!$A$2:$I$100,3,FALSE),"")</f>
        <v>0</v>
      </c>
      <c r="I6881">
        <f>IFERROR(VLOOKUP(G6881,Store_Map!$A$2:$I$100,4,FALSE),"")</f>
        <v>0</v>
      </c>
      <c r="J6881">
        <f>IFERROR(VLOOKUP(G6881,Store_Map!$A$2:$I$100,5,FALSE),"")</f>
        <v>0</v>
      </c>
      <c r="K6881">
        <f>IFERROR(VLOOKUP(G6881,Store_Map!$A$2:$I$100,6,FALSE),"")</f>
        <v>0</v>
      </c>
      <c r="L6881">
        <f>IFERROR(VLOOKUP(G6881,Store_Map!$A$2:$I$100,7,FALSE),"")</f>
        <v>0</v>
      </c>
      <c r="M6881">
        <f>IFERROR(VLOOKUP(G6881,Store_Map!$A$2:$I$100,8,FALSE),"")</f>
        <v>0</v>
      </c>
      <c r="N6881">
        <f t="shared" si="963"/>
        <v>0</v>
      </c>
      <c r="O6881" t="str">
        <f t="shared" si="964"/>
        <v>PASS</v>
      </c>
      <c r="P6881" t="str">
        <f t="shared" si="965"/>
        <v>REVIEW</v>
      </c>
      <c r="Q6881" t="str">
        <f t="shared" si="966"/>
        <v>PASS</v>
      </c>
      <c r="R6881" t="str">
        <f t="shared" si="967"/>
        <v>PASS</v>
      </c>
      <c r="S6881" t="str">
        <f t="shared" si="968"/>
        <v>REVIEW</v>
      </c>
      <c r="T6881">
        <f t="shared" si="969"/>
        <v>90</v>
      </c>
      <c r="U6881" t="str">
        <f t="shared" si="970"/>
        <v>Low</v>
      </c>
      <c r="V6881" t="str">
        <f t="shared" si="971"/>
        <v>Invalid NDC</v>
      </c>
    </row>
    <row r="6882" spans="1:22" x14ac:dyDescent="0.3">
      <c r="A6882" t="str">
        <f>Raw_Data!A6882</f>
        <v>26083447</v>
      </c>
      <c r="B6882">
        <f>Raw_Data!B6882</f>
        <v>45687</v>
      </c>
      <c r="C6882" t="str">
        <f>Raw_Data!C6882</f>
        <v>SILDENAFIL 100 MG TABLET</v>
      </c>
      <c r="D6882" t="str">
        <f>Raw_Data!D6882</f>
        <v>60219175303</v>
      </c>
      <c r="E6882" t="str">
        <f>Raw_Data!E6882</f>
        <v>FORD, JAMES</v>
      </c>
      <c r="F6882" t="str">
        <f>Raw_Data!F6882</f>
        <v>1033117684</v>
      </c>
      <c r="G6882" t="str">
        <f>Raw_Data!H6882</f>
        <v>2</v>
      </c>
      <c r="H6882">
        <f>IFERROR(VLOOKUP(G6882,Store_Map!$A$2:$I$100,3,FALSE),"")</f>
        <v>0</v>
      </c>
      <c r="I6882">
        <f>IFERROR(VLOOKUP(G6882,Store_Map!$A$2:$I$100,4,FALSE),"")</f>
        <v>0</v>
      </c>
      <c r="J6882">
        <f>IFERROR(VLOOKUP(G6882,Store_Map!$A$2:$I$100,5,FALSE),"")</f>
        <v>0</v>
      </c>
      <c r="K6882">
        <f>IFERROR(VLOOKUP(G6882,Store_Map!$A$2:$I$100,6,FALSE),"")</f>
        <v>0</v>
      </c>
      <c r="L6882">
        <f>IFERROR(VLOOKUP(G6882,Store_Map!$A$2:$I$100,7,FALSE),"")</f>
        <v>0</v>
      </c>
      <c r="M6882">
        <f>IFERROR(VLOOKUP(G6882,Store_Map!$A$2:$I$100,8,FALSE),"")</f>
        <v>0</v>
      </c>
      <c r="N6882">
        <f t="shared" si="963"/>
        <v>0</v>
      </c>
      <c r="O6882" t="str">
        <f t="shared" si="964"/>
        <v>PASS</v>
      </c>
      <c r="P6882" t="str">
        <f t="shared" si="965"/>
        <v>PASS</v>
      </c>
      <c r="Q6882" t="str">
        <f t="shared" si="966"/>
        <v>PASS</v>
      </c>
      <c r="R6882" t="str">
        <f t="shared" si="967"/>
        <v>PASS</v>
      </c>
      <c r="S6882" t="str">
        <f t="shared" si="968"/>
        <v>PASS</v>
      </c>
      <c r="T6882">
        <f t="shared" si="969"/>
        <v>100</v>
      </c>
      <c r="U6882" t="str">
        <f t="shared" si="970"/>
        <v>Low</v>
      </c>
      <c r="V6882" t="str">
        <f t="shared" si="971"/>
        <v>Clean</v>
      </c>
    </row>
    <row r="6883" spans="1:22" x14ac:dyDescent="0.3">
      <c r="A6883" t="str">
        <f>Raw_Data!A6883</f>
        <v>26081624</v>
      </c>
      <c r="B6883">
        <f>Raw_Data!B6883</f>
        <v>45687</v>
      </c>
      <c r="C6883" t="str">
        <f>Raw_Data!C6883</f>
        <v>*JARDIANCE 10 MG TABLET</v>
      </c>
      <c r="D6883" t="str">
        <f>Raw_Data!D6883</f>
        <v>597015230</v>
      </c>
      <c r="E6883" t="str">
        <f>Raw_Data!E6883</f>
        <v>RHODES, MARC</v>
      </c>
      <c r="F6883" t="str">
        <f>Raw_Data!F6883</f>
        <v>1487865754</v>
      </c>
      <c r="G6883" t="str">
        <f>Raw_Data!H6883</f>
        <v>2</v>
      </c>
      <c r="H6883">
        <f>IFERROR(VLOOKUP(G6883,Store_Map!$A$2:$I$100,3,FALSE),"")</f>
        <v>0</v>
      </c>
      <c r="I6883">
        <f>IFERROR(VLOOKUP(G6883,Store_Map!$A$2:$I$100,4,FALSE),"")</f>
        <v>0</v>
      </c>
      <c r="J6883">
        <f>IFERROR(VLOOKUP(G6883,Store_Map!$A$2:$I$100,5,FALSE),"")</f>
        <v>0</v>
      </c>
      <c r="K6883">
        <f>IFERROR(VLOOKUP(G6883,Store_Map!$A$2:$I$100,6,FALSE),"")</f>
        <v>0</v>
      </c>
      <c r="L6883">
        <f>IFERROR(VLOOKUP(G6883,Store_Map!$A$2:$I$100,7,FALSE),"")</f>
        <v>0</v>
      </c>
      <c r="M6883">
        <f>IFERROR(VLOOKUP(G6883,Store_Map!$A$2:$I$100,8,FALSE),"")</f>
        <v>0</v>
      </c>
      <c r="N6883">
        <f t="shared" si="963"/>
        <v>0</v>
      </c>
      <c r="O6883" t="str">
        <f t="shared" si="964"/>
        <v>PASS</v>
      </c>
      <c r="P6883" t="str">
        <f t="shared" si="965"/>
        <v>REVIEW</v>
      </c>
      <c r="Q6883" t="str">
        <f t="shared" si="966"/>
        <v>PASS</v>
      </c>
      <c r="R6883" t="str">
        <f t="shared" si="967"/>
        <v>PASS</v>
      </c>
      <c r="S6883" t="str">
        <f t="shared" si="968"/>
        <v>REVIEW</v>
      </c>
      <c r="T6883">
        <f t="shared" si="969"/>
        <v>90</v>
      </c>
      <c r="U6883" t="str">
        <f t="shared" si="970"/>
        <v>Low</v>
      </c>
      <c r="V6883" t="str">
        <f t="shared" si="971"/>
        <v>Invalid NDC</v>
      </c>
    </row>
    <row r="6884" spans="1:22" x14ac:dyDescent="0.3">
      <c r="A6884" t="str">
        <f>Raw_Data!A6884</f>
        <v>26085383</v>
      </c>
      <c r="B6884">
        <f>Raw_Data!B6884</f>
        <v>45687</v>
      </c>
      <c r="C6884" t="str">
        <f>Raw_Data!C6884</f>
        <v>BD NANO 2 GEN PEN NDL 32G 4</v>
      </c>
      <c r="D6884" t="str">
        <f>Raw_Data!D6884</f>
        <v>8290320550</v>
      </c>
      <c r="E6884" t="str">
        <f>Raw_Data!E6884</f>
        <v>PEDERSEN, JENNIFER</v>
      </c>
      <c r="F6884" t="str">
        <f>Raw_Data!F6884</f>
        <v>1073606661</v>
      </c>
      <c r="G6884" t="str">
        <f>Raw_Data!H6884</f>
        <v>2</v>
      </c>
      <c r="H6884">
        <f>IFERROR(VLOOKUP(G6884,Store_Map!$A$2:$I$100,3,FALSE),"")</f>
        <v>0</v>
      </c>
      <c r="I6884">
        <f>IFERROR(VLOOKUP(G6884,Store_Map!$A$2:$I$100,4,FALSE),"")</f>
        <v>0</v>
      </c>
      <c r="J6884">
        <f>IFERROR(VLOOKUP(G6884,Store_Map!$A$2:$I$100,5,FALSE),"")</f>
        <v>0</v>
      </c>
      <c r="K6884">
        <f>IFERROR(VLOOKUP(G6884,Store_Map!$A$2:$I$100,6,FALSE),"")</f>
        <v>0</v>
      </c>
      <c r="L6884">
        <f>IFERROR(VLOOKUP(G6884,Store_Map!$A$2:$I$100,7,FALSE),"")</f>
        <v>0</v>
      </c>
      <c r="M6884">
        <f>IFERROR(VLOOKUP(G6884,Store_Map!$A$2:$I$100,8,FALSE),"")</f>
        <v>0</v>
      </c>
      <c r="N6884">
        <f t="shared" si="963"/>
        <v>0</v>
      </c>
      <c r="O6884" t="str">
        <f t="shared" si="964"/>
        <v>PASS</v>
      </c>
      <c r="P6884" t="str">
        <f t="shared" si="965"/>
        <v>PASS</v>
      </c>
      <c r="Q6884" t="str">
        <f t="shared" si="966"/>
        <v>PASS</v>
      </c>
      <c r="R6884" t="str">
        <f t="shared" si="967"/>
        <v>PASS</v>
      </c>
      <c r="S6884" t="str">
        <f t="shared" si="968"/>
        <v>PASS</v>
      </c>
      <c r="T6884">
        <f t="shared" si="969"/>
        <v>100</v>
      </c>
      <c r="U6884" t="str">
        <f t="shared" si="970"/>
        <v>Low</v>
      </c>
      <c r="V6884" t="str">
        <f t="shared" si="971"/>
        <v>Clean</v>
      </c>
    </row>
    <row r="6885" spans="1:22" x14ac:dyDescent="0.3">
      <c r="A6885" t="str">
        <f>Raw_Data!A6885</f>
        <v>26085386</v>
      </c>
      <c r="B6885">
        <f>Raw_Data!B6885</f>
        <v>45687</v>
      </c>
      <c r="C6885" t="str">
        <f>Raw_Data!C6885</f>
        <v>METFORMIN HCL ER 750 MG TAB</v>
      </c>
      <c r="D6885" t="str">
        <f>Raw_Data!D6885</f>
        <v>72578003601</v>
      </c>
      <c r="E6885" t="str">
        <f>Raw_Data!E6885</f>
        <v>PEDERSEN, JENNIFER</v>
      </c>
      <c r="F6885" t="str">
        <f>Raw_Data!F6885</f>
        <v>1073606661</v>
      </c>
      <c r="G6885" t="str">
        <f>Raw_Data!H6885</f>
        <v>2</v>
      </c>
      <c r="H6885">
        <f>IFERROR(VLOOKUP(G6885,Store_Map!$A$2:$I$100,3,FALSE),"")</f>
        <v>0</v>
      </c>
      <c r="I6885">
        <f>IFERROR(VLOOKUP(G6885,Store_Map!$A$2:$I$100,4,FALSE),"")</f>
        <v>0</v>
      </c>
      <c r="J6885">
        <f>IFERROR(VLOOKUP(G6885,Store_Map!$A$2:$I$100,5,FALSE),"")</f>
        <v>0</v>
      </c>
      <c r="K6885">
        <f>IFERROR(VLOOKUP(G6885,Store_Map!$A$2:$I$100,6,FALSE),"")</f>
        <v>0</v>
      </c>
      <c r="L6885">
        <f>IFERROR(VLOOKUP(G6885,Store_Map!$A$2:$I$100,7,FALSE),"")</f>
        <v>0</v>
      </c>
      <c r="M6885">
        <f>IFERROR(VLOOKUP(G6885,Store_Map!$A$2:$I$100,8,FALSE),"")</f>
        <v>0</v>
      </c>
      <c r="N6885">
        <f t="shared" si="963"/>
        <v>0</v>
      </c>
      <c r="O6885" t="str">
        <f t="shared" si="964"/>
        <v>PASS</v>
      </c>
      <c r="P6885" t="str">
        <f t="shared" si="965"/>
        <v>PASS</v>
      </c>
      <c r="Q6885" t="str">
        <f t="shared" si="966"/>
        <v>PASS</v>
      </c>
      <c r="R6885" t="str">
        <f t="shared" si="967"/>
        <v>PASS</v>
      </c>
      <c r="S6885" t="str">
        <f t="shared" si="968"/>
        <v>PASS</v>
      </c>
      <c r="T6885">
        <f t="shared" si="969"/>
        <v>100</v>
      </c>
      <c r="U6885" t="str">
        <f t="shared" si="970"/>
        <v>Low</v>
      </c>
      <c r="V6885" t="str">
        <f t="shared" si="971"/>
        <v>Clean</v>
      </c>
    </row>
    <row r="6886" spans="1:22" x14ac:dyDescent="0.3">
      <c r="A6886" t="str">
        <f>Raw_Data!A6886</f>
        <v>26078447</v>
      </c>
      <c r="B6886">
        <f>Raw_Data!B6886</f>
        <v>45687</v>
      </c>
      <c r="C6886" t="str">
        <f>Raw_Data!C6886</f>
        <v>BIKTARVY 50-200-25 MG TABLE</v>
      </c>
      <c r="D6886" t="str">
        <f>Raw_Data!D6886</f>
        <v>61958250101</v>
      </c>
      <c r="E6886" t="str">
        <f>Raw_Data!E6886</f>
        <v>GONZALEZ, ANDREA</v>
      </c>
      <c r="F6886" t="str">
        <f>Raw_Data!F6886</f>
        <v>1336176403</v>
      </c>
      <c r="G6886" t="str">
        <f>Raw_Data!H6886</f>
        <v>2</v>
      </c>
      <c r="H6886">
        <f>IFERROR(VLOOKUP(G6886,Store_Map!$A$2:$I$100,3,FALSE),"")</f>
        <v>0</v>
      </c>
      <c r="I6886">
        <f>IFERROR(VLOOKUP(G6886,Store_Map!$A$2:$I$100,4,FALSE),"")</f>
        <v>0</v>
      </c>
      <c r="J6886">
        <f>IFERROR(VLOOKUP(G6886,Store_Map!$A$2:$I$100,5,FALSE),"")</f>
        <v>0</v>
      </c>
      <c r="K6886">
        <f>IFERROR(VLOOKUP(G6886,Store_Map!$A$2:$I$100,6,FALSE),"")</f>
        <v>0</v>
      </c>
      <c r="L6886">
        <f>IFERROR(VLOOKUP(G6886,Store_Map!$A$2:$I$100,7,FALSE),"")</f>
        <v>0</v>
      </c>
      <c r="M6886">
        <f>IFERROR(VLOOKUP(G6886,Store_Map!$A$2:$I$100,8,FALSE),"")</f>
        <v>0</v>
      </c>
      <c r="N6886">
        <f t="shared" si="963"/>
        <v>0</v>
      </c>
      <c r="O6886" t="str">
        <f t="shared" si="964"/>
        <v>PASS</v>
      </c>
      <c r="P6886" t="str">
        <f t="shared" si="965"/>
        <v>PASS</v>
      </c>
      <c r="Q6886" t="str">
        <f t="shared" si="966"/>
        <v>PASS</v>
      </c>
      <c r="R6886" t="str">
        <f t="shared" si="967"/>
        <v>PASS</v>
      </c>
      <c r="S6886" t="str">
        <f t="shared" si="968"/>
        <v>PASS</v>
      </c>
      <c r="T6886">
        <f t="shared" si="969"/>
        <v>100</v>
      </c>
      <c r="U6886" t="str">
        <f t="shared" si="970"/>
        <v>Low</v>
      </c>
      <c r="V6886" t="str">
        <f t="shared" si="971"/>
        <v>Clean</v>
      </c>
    </row>
    <row r="6887" spans="1:22" x14ac:dyDescent="0.3">
      <c r="A6887" t="str">
        <f>Raw_Data!A6887</f>
        <v>26085389</v>
      </c>
      <c r="B6887">
        <f>Raw_Data!B6887</f>
        <v>45687</v>
      </c>
      <c r="C6887" t="str">
        <f>Raw_Data!C6887</f>
        <v>INSULIN DEGLUDEC PEN (U-100</v>
      </c>
      <c r="D6887" t="str">
        <f>Raw_Data!D6887</f>
        <v>73070040315</v>
      </c>
      <c r="E6887" t="str">
        <f>Raw_Data!E6887</f>
        <v>PEDERSEN, JENNIFER</v>
      </c>
      <c r="F6887" t="str">
        <f>Raw_Data!F6887</f>
        <v>1073606661</v>
      </c>
      <c r="G6887" t="str">
        <f>Raw_Data!H6887</f>
        <v>2</v>
      </c>
      <c r="H6887">
        <f>IFERROR(VLOOKUP(G6887,Store_Map!$A$2:$I$100,3,FALSE),"")</f>
        <v>0</v>
      </c>
      <c r="I6887">
        <f>IFERROR(VLOOKUP(G6887,Store_Map!$A$2:$I$100,4,FALSE),"")</f>
        <v>0</v>
      </c>
      <c r="J6887">
        <f>IFERROR(VLOOKUP(G6887,Store_Map!$A$2:$I$100,5,FALSE),"")</f>
        <v>0</v>
      </c>
      <c r="K6887">
        <f>IFERROR(VLOOKUP(G6887,Store_Map!$A$2:$I$100,6,FALSE),"")</f>
        <v>0</v>
      </c>
      <c r="L6887">
        <f>IFERROR(VLOOKUP(G6887,Store_Map!$A$2:$I$100,7,FALSE),"")</f>
        <v>0</v>
      </c>
      <c r="M6887">
        <f>IFERROR(VLOOKUP(G6887,Store_Map!$A$2:$I$100,8,FALSE),"")</f>
        <v>0</v>
      </c>
      <c r="N6887">
        <f t="shared" si="963"/>
        <v>0</v>
      </c>
      <c r="O6887" t="str">
        <f t="shared" si="964"/>
        <v>PASS</v>
      </c>
      <c r="P6887" t="str">
        <f t="shared" si="965"/>
        <v>PASS</v>
      </c>
      <c r="Q6887" t="str">
        <f t="shared" si="966"/>
        <v>PASS</v>
      </c>
      <c r="R6887" t="str">
        <f t="shared" si="967"/>
        <v>PASS</v>
      </c>
      <c r="S6887" t="str">
        <f t="shared" si="968"/>
        <v>PASS</v>
      </c>
      <c r="T6887">
        <f t="shared" si="969"/>
        <v>100</v>
      </c>
      <c r="U6887" t="str">
        <f t="shared" si="970"/>
        <v>Low</v>
      </c>
      <c r="V6887" t="str">
        <f t="shared" si="971"/>
        <v>Clean</v>
      </c>
    </row>
    <row r="6888" spans="1:22" x14ac:dyDescent="0.3">
      <c r="A6888" t="str">
        <f>Raw_Data!A6888</f>
        <v>26082559</v>
      </c>
      <c r="B6888">
        <f>Raw_Data!B6888</f>
        <v>45687</v>
      </c>
      <c r="C6888" t="str">
        <f>Raw_Data!C6888</f>
        <v>JARDIANCE 25 MG TABLET</v>
      </c>
      <c r="D6888" t="str">
        <f>Raw_Data!D6888</f>
        <v>597015390</v>
      </c>
      <c r="E6888" t="str">
        <f>Raw_Data!E6888</f>
        <v>BYNE, EDMUND</v>
      </c>
      <c r="F6888" t="str">
        <f>Raw_Data!F6888</f>
        <v>1033186648</v>
      </c>
      <c r="G6888" t="str">
        <f>Raw_Data!H6888</f>
        <v>2</v>
      </c>
      <c r="H6888">
        <f>IFERROR(VLOOKUP(G6888,Store_Map!$A$2:$I$100,3,FALSE),"")</f>
        <v>0</v>
      </c>
      <c r="I6888">
        <f>IFERROR(VLOOKUP(G6888,Store_Map!$A$2:$I$100,4,FALSE),"")</f>
        <v>0</v>
      </c>
      <c r="J6888">
        <f>IFERROR(VLOOKUP(G6888,Store_Map!$A$2:$I$100,5,FALSE),"")</f>
        <v>0</v>
      </c>
      <c r="K6888">
        <f>IFERROR(VLOOKUP(G6888,Store_Map!$A$2:$I$100,6,FALSE),"")</f>
        <v>0</v>
      </c>
      <c r="L6888">
        <f>IFERROR(VLOOKUP(G6888,Store_Map!$A$2:$I$100,7,FALSE),"")</f>
        <v>0</v>
      </c>
      <c r="M6888">
        <f>IFERROR(VLOOKUP(G6888,Store_Map!$A$2:$I$100,8,FALSE),"")</f>
        <v>0</v>
      </c>
      <c r="N6888">
        <f t="shared" si="963"/>
        <v>0</v>
      </c>
      <c r="O6888" t="str">
        <f t="shared" si="964"/>
        <v>PASS</v>
      </c>
      <c r="P6888" t="str">
        <f t="shared" si="965"/>
        <v>REVIEW</v>
      </c>
      <c r="Q6888" t="str">
        <f t="shared" si="966"/>
        <v>PASS</v>
      </c>
      <c r="R6888" t="str">
        <f t="shared" si="967"/>
        <v>PASS</v>
      </c>
      <c r="S6888" t="str">
        <f t="shared" si="968"/>
        <v>REVIEW</v>
      </c>
      <c r="T6888">
        <f t="shared" si="969"/>
        <v>90</v>
      </c>
      <c r="U6888" t="str">
        <f t="shared" si="970"/>
        <v>Low</v>
      </c>
      <c r="V6888" t="str">
        <f t="shared" si="971"/>
        <v>Invalid NDC</v>
      </c>
    </row>
    <row r="6889" spans="1:22" x14ac:dyDescent="0.3">
      <c r="A6889" t="str">
        <f>Raw_Data!A6889</f>
        <v>24002230</v>
      </c>
      <c r="B6889">
        <f>Raw_Data!B6889</f>
        <v>45687</v>
      </c>
      <c r="C6889" t="str">
        <f>Raw_Data!C6889</f>
        <v>PREGABALIN 300 MG CAPSULE</v>
      </c>
      <c r="D6889" t="str">
        <f>Raw_Data!D6889</f>
        <v>69097068505</v>
      </c>
      <c r="E6889" t="str">
        <f>Raw_Data!E6889</f>
        <v>FORD, JAMES</v>
      </c>
      <c r="F6889" t="str">
        <f>Raw_Data!F6889</f>
        <v>1033117684</v>
      </c>
      <c r="G6889" t="str">
        <f>Raw_Data!H6889</f>
        <v>2</v>
      </c>
      <c r="H6889">
        <f>IFERROR(VLOOKUP(G6889,Store_Map!$A$2:$I$100,3,FALSE),"")</f>
        <v>0</v>
      </c>
      <c r="I6889">
        <f>IFERROR(VLOOKUP(G6889,Store_Map!$A$2:$I$100,4,FALSE),"")</f>
        <v>0</v>
      </c>
      <c r="J6889">
        <f>IFERROR(VLOOKUP(G6889,Store_Map!$A$2:$I$100,5,FALSE),"")</f>
        <v>0</v>
      </c>
      <c r="K6889">
        <f>IFERROR(VLOOKUP(G6889,Store_Map!$A$2:$I$100,6,FALSE),"")</f>
        <v>0</v>
      </c>
      <c r="L6889">
        <f>IFERROR(VLOOKUP(G6889,Store_Map!$A$2:$I$100,7,FALSE),"")</f>
        <v>0</v>
      </c>
      <c r="M6889">
        <f>IFERROR(VLOOKUP(G6889,Store_Map!$A$2:$I$100,8,FALSE),"")</f>
        <v>0</v>
      </c>
      <c r="N6889">
        <f t="shared" si="963"/>
        <v>0</v>
      </c>
      <c r="O6889" t="str">
        <f t="shared" si="964"/>
        <v>PASS</v>
      </c>
      <c r="P6889" t="str">
        <f t="shared" si="965"/>
        <v>PASS</v>
      </c>
      <c r="Q6889" t="str">
        <f t="shared" si="966"/>
        <v>PASS</v>
      </c>
      <c r="R6889" t="str">
        <f t="shared" si="967"/>
        <v>PASS</v>
      </c>
      <c r="S6889" t="str">
        <f t="shared" si="968"/>
        <v>PASS</v>
      </c>
      <c r="T6889">
        <f t="shared" si="969"/>
        <v>100</v>
      </c>
      <c r="U6889" t="str">
        <f t="shared" si="970"/>
        <v>Low</v>
      </c>
      <c r="V6889" t="str">
        <f t="shared" si="971"/>
        <v>Clean</v>
      </c>
    </row>
    <row r="6890" spans="1:22" x14ac:dyDescent="0.3">
      <c r="A6890" t="str">
        <f>Raw_Data!A6890</f>
        <v>26085390</v>
      </c>
      <c r="B6890">
        <f>Raw_Data!B6890</f>
        <v>45687</v>
      </c>
      <c r="C6890" t="str">
        <f>Raw_Data!C6890</f>
        <v>SUCRALFATE 1 GM TABLET</v>
      </c>
      <c r="D6890" t="str">
        <f>Raw_Data!D6890</f>
        <v>29033000301</v>
      </c>
      <c r="E6890" t="str">
        <f>Raw_Data!E6890</f>
        <v>FORD, JAMES</v>
      </c>
      <c r="F6890" t="str">
        <f>Raw_Data!F6890</f>
        <v>1033117684</v>
      </c>
      <c r="G6890" t="str">
        <f>Raw_Data!H6890</f>
        <v>2</v>
      </c>
      <c r="H6890">
        <f>IFERROR(VLOOKUP(G6890,Store_Map!$A$2:$I$100,3,FALSE),"")</f>
        <v>0</v>
      </c>
      <c r="I6890">
        <f>IFERROR(VLOOKUP(G6890,Store_Map!$A$2:$I$100,4,FALSE),"")</f>
        <v>0</v>
      </c>
      <c r="J6890">
        <f>IFERROR(VLOOKUP(G6890,Store_Map!$A$2:$I$100,5,FALSE),"")</f>
        <v>0</v>
      </c>
      <c r="K6890">
        <f>IFERROR(VLOOKUP(G6890,Store_Map!$A$2:$I$100,6,FALSE),"")</f>
        <v>0</v>
      </c>
      <c r="L6890">
        <f>IFERROR(VLOOKUP(G6890,Store_Map!$A$2:$I$100,7,FALSE),"")</f>
        <v>0</v>
      </c>
      <c r="M6890">
        <f>IFERROR(VLOOKUP(G6890,Store_Map!$A$2:$I$100,8,FALSE),"")</f>
        <v>0</v>
      </c>
      <c r="N6890">
        <f t="shared" si="963"/>
        <v>0</v>
      </c>
      <c r="O6890" t="str">
        <f t="shared" si="964"/>
        <v>PASS</v>
      </c>
      <c r="P6890" t="str">
        <f t="shared" si="965"/>
        <v>PASS</v>
      </c>
      <c r="Q6890" t="str">
        <f t="shared" si="966"/>
        <v>PASS</v>
      </c>
      <c r="R6890" t="str">
        <f t="shared" si="967"/>
        <v>PASS</v>
      </c>
      <c r="S6890" t="str">
        <f t="shared" si="968"/>
        <v>PASS</v>
      </c>
      <c r="T6890">
        <f t="shared" si="969"/>
        <v>100</v>
      </c>
      <c r="U6890" t="str">
        <f t="shared" si="970"/>
        <v>Low</v>
      </c>
      <c r="V6890" t="str">
        <f t="shared" si="971"/>
        <v>Clean</v>
      </c>
    </row>
    <row r="6891" spans="1:22" x14ac:dyDescent="0.3">
      <c r="A6891" t="str">
        <f>Raw_Data!A6891</f>
        <v>26085391</v>
      </c>
      <c r="B6891">
        <f>Raw_Data!B6891</f>
        <v>45687</v>
      </c>
      <c r="C6891" t="str">
        <f>Raw_Data!C6891</f>
        <v>CREON DR 36,000 UNITS CAPSU</v>
      </c>
      <c r="D6891" t="str">
        <f>Raw_Data!D6891</f>
        <v>32301613</v>
      </c>
      <c r="E6891" t="str">
        <f>Raw_Data!E6891</f>
        <v>FORD, JAMES</v>
      </c>
      <c r="F6891" t="str">
        <f>Raw_Data!F6891</f>
        <v>1033117684</v>
      </c>
      <c r="G6891" t="str">
        <f>Raw_Data!H6891</f>
        <v>2</v>
      </c>
      <c r="H6891">
        <f>IFERROR(VLOOKUP(G6891,Store_Map!$A$2:$I$100,3,FALSE),"")</f>
        <v>0</v>
      </c>
      <c r="I6891">
        <f>IFERROR(VLOOKUP(G6891,Store_Map!$A$2:$I$100,4,FALSE),"")</f>
        <v>0</v>
      </c>
      <c r="J6891">
        <f>IFERROR(VLOOKUP(G6891,Store_Map!$A$2:$I$100,5,FALSE),"")</f>
        <v>0</v>
      </c>
      <c r="K6891">
        <f>IFERROR(VLOOKUP(G6891,Store_Map!$A$2:$I$100,6,FALSE),"")</f>
        <v>0</v>
      </c>
      <c r="L6891">
        <f>IFERROR(VLOOKUP(G6891,Store_Map!$A$2:$I$100,7,FALSE),"")</f>
        <v>0</v>
      </c>
      <c r="M6891">
        <f>IFERROR(VLOOKUP(G6891,Store_Map!$A$2:$I$100,8,FALSE),"")</f>
        <v>0</v>
      </c>
      <c r="N6891">
        <f t="shared" si="963"/>
        <v>0</v>
      </c>
      <c r="O6891" t="str">
        <f t="shared" si="964"/>
        <v>PASS</v>
      </c>
      <c r="P6891" t="str">
        <f t="shared" si="965"/>
        <v>REVIEW</v>
      </c>
      <c r="Q6891" t="str">
        <f t="shared" si="966"/>
        <v>PASS</v>
      </c>
      <c r="R6891" t="str">
        <f t="shared" si="967"/>
        <v>PASS</v>
      </c>
      <c r="S6891" t="str">
        <f t="shared" si="968"/>
        <v>REVIEW</v>
      </c>
      <c r="T6891">
        <f t="shared" si="969"/>
        <v>90</v>
      </c>
      <c r="U6891" t="str">
        <f t="shared" si="970"/>
        <v>Low</v>
      </c>
      <c r="V6891" t="str">
        <f t="shared" si="971"/>
        <v>Invalid NDC</v>
      </c>
    </row>
    <row r="6892" spans="1:22" x14ac:dyDescent="0.3">
      <c r="A6892" t="str">
        <f>Raw_Data!A6892</f>
        <v>26085304</v>
      </c>
      <c r="B6892">
        <f>Raw_Data!B6892</f>
        <v>45687</v>
      </c>
      <c r="C6892" t="str">
        <f>Raw_Data!C6892</f>
        <v>FREESTYLE LIBRE 3 PLUS SENS</v>
      </c>
      <c r="D6892" t="str">
        <f>Raw_Data!D6892</f>
        <v>57599084400</v>
      </c>
      <c r="E6892" t="str">
        <f>Raw_Data!E6892</f>
        <v>PEDERSEN, JENNIFER</v>
      </c>
      <c r="F6892" t="str">
        <f>Raw_Data!F6892</f>
        <v>1073606661</v>
      </c>
      <c r="G6892" t="str">
        <f>Raw_Data!H6892</f>
        <v>2</v>
      </c>
      <c r="H6892">
        <f>IFERROR(VLOOKUP(G6892,Store_Map!$A$2:$I$100,3,FALSE),"")</f>
        <v>0</v>
      </c>
      <c r="I6892">
        <f>IFERROR(VLOOKUP(G6892,Store_Map!$A$2:$I$100,4,FALSE),"")</f>
        <v>0</v>
      </c>
      <c r="J6892">
        <f>IFERROR(VLOOKUP(G6892,Store_Map!$A$2:$I$100,5,FALSE),"")</f>
        <v>0</v>
      </c>
      <c r="K6892">
        <f>IFERROR(VLOOKUP(G6892,Store_Map!$A$2:$I$100,6,FALSE),"")</f>
        <v>0</v>
      </c>
      <c r="L6892">
        <f>IFERROR(VLOOKUP(G6892,Store_Map!$A$2:$I$100,7,FALSE),"")</f>
        <v>0</v>
      </c>
      <c r="M6892">
        <f>IFERROR(VLOOKUP(G6892,Store_Map!$A$2:$I$100,8,FALSE),"")</f>
        <v>0</v>
      </c>
      <c r="N6892">
        <f t="shared" si="963"/>
        <v>0</v>
      </c>
      <c r="O6892" t="str">
        <f t="shared" si="964"/>
        <v>PASS</v>
      </c>
      <c r="P6892" t="str">
        <f t="shared" si="965"/>
        <v>PASS</v>
      </c>
      <c r="Q6892" t="str">
        <f t="shared" si="966"/>
        <v>PASS</v>
      </c>
      <c r="R6892" t="str">
        <f t="shared" si="967"/>
        <v>PASS</v>
      </c>
      <c r="S6892" t="str">
        <f t="shared" si="968"/>
        <v>PASS</v>
      </c>
      <c r="T6892">
        <f t="shared" si="969"/>
        <v>100</v>
      </c>
      <c r="U6892" t="str">
        <f t="shared" si="970"/>
        <v>Low</v>
      </c>
      <c r="V6892" t="str">
        <f t="shared" si="971"/>
        <v>Clean</v>
      </c>
    </row>
    <row r="6893" spans="1:22" x14ac:dyDescent="0.3">
      <c r="A6893" t="str">
        <f>Raw_Data!A6893</f>
        <v>26085396</v>
      </c>
      <c r="B6893">
        <f>Raw_Data!B6893</f>
        <v>45687</v>
      </c>
      <c r="C6893" t="str">
        <f>Raw_Data!C6893</f>
        <v>ATORVASTATIN 20 MG TABLET</v>
      </c>
      <c r="D6893" t="str">
        <f>Raw_Data!D6893</f>
        <v>60505257908</v>
      </c>
      <c r="E6893" t="str">
        <f>Raw_Data!E6893</f>
        <v>FORD, JAMES</v>
      </c>
      <c r="F6893" t="str">
        <f>Raw_Data!F6893</f>
        <v>1033117684</v>
      </c>
      <c r="G6893" t="str">
        <f>Raw_Data!H6893</f>
        <v>2</v>
      </c>
      <c r="H6893">
        <f>IFERROR(VLOOKUP(G6893,Store_Map!$A$2:$I$100,3,FALSE),"")</f>
        <v>0</v>
      </c>
      <c r="I6893">
        <f>IFERROR(VLOOKUP(G6893,Store_Map!$A$2:$I$100,4,FALSE),"")</f>
        <v>0</v>
      </c>
      <c r="J6893">
        <f>IFERROR(VLOOKUP(G6893,Store_Map!$A$2:$I$100,5,FALSE),"")</f>
        <v>0</v>
      </c>
      <c r="K6893">
        <f>IFERROR(VLOOKUP(G6893,Store_Map!$A$2:$I$100,6,FALSE),"")</f>
        <v>0</v>
      </c>
      <c r="L6893">
        <f>IFERROR(VLOOKUP(G6893,Store_Map!$A$2:$I$100,7,FALSE),"")</f>
        <v>0</v>
      </c>
      <c r="M6893">
        <f>IFERROR(VLOOKUP(G6893,Store_Map!$A$2:$I$100,8,FALSE),"")</f>
        <v>0</v>
      </c>
      <c r="N6893">
        <f t="shared" si="963"/>
        <v>0</v>
      </c>
      <c r="O6893" t="str">
        <f t="shared" si="964"/>
        <v>PASS</v>
      </c>
      <c r="P6893" t="str">
        <f t="shared" si="965"/>
        <v>PASS</v>
      </c>
      <c r="Q6893" t="str">
        <f t="shared" si="966"/>
        <v>PASS</v>
      </c>
      <c r="R6893" t="str">
        <f t="shared" si="967"/>
        <v>PASS</v>
      </c>
      <c r="S6893" t="str">
        <f t="shared" si="968"/>
        <v>PASS</v>
      </c>
      <c r="T6893">
        <f t="shared" si="969"/>
        <v>100</v>
      </c>
      <c r="U6893" t="str">
        <f t="shared" si="970"/>
        <v>Low</v>
      </c>
      <c r="V6893" t="str">
        <f t="shared" si="971"/>
        <v>Clean</v>
      </c>
    </row>
    <row r="6894" spans="1:22" x14ac:dyDescent="0.3">
      <c r="A6894" t="str">
        <f>Raw_Data!A6894</f>
        <v>26085398</v>
      </c>
      <c r="B6894">
        <f>Raw_Data!B6894</f>
        <v>45687</v>
      </c>
      <c r="C6894" t="str">
        <f>Raw_Data!C6894</f>
        <v>FLUTICASONE PROP 50 MCG SPR</v>
      </c>
      <c r="D6894" t="str">
        <f>Raw_Data!D6894</f>
        <v>60505082901</v>
      </c>
      <c r="E6894" t="str">
        <f>Raw_Data!E6894</f>
        <v>FORD, JAMES</v>
      </c>
      <c r="F6894" t="str">
        <f>Raw_Data!F6894</f>
        <v>1033117684</v>
      </c>
      <c r="G6894" t="str">
        <f>Raw_Data!H6894</f>
        <v>2</v>
      </c>
      <c r="H6894">
        <f>IFERROR(VLOOKUP(G6894,Store_Map!$A$2:$I$100,3,FALSE),"")</f>
        <v>0</v>
      </c>
      <c r="I6894">
        <f>IFERROR(VLOOKUP(G6894,Store_Map!$A$2:$I$100,4,FALSE),"")</f>
        <v>0</v>
      </c>
      <c r="J6894">
        <f>IFERROR(VLOOKUP(G6894,Store_Map!$A$2:$I$100,5,FALSE),"")</f>
        <v>0</v>
      </c>
      <c r="K6894">
        <f>IFERROR(VLOOKUP(G6894,Store_Map!$A$2:$I$100,6,FALSE),"")</f>
        <v>0</v>
      </c>
      <c r="L6894">
        <f>IFERROR(VLOOKUP(G6894,Store_Map!$A$2:$I$100,7,FALSE),"")</f>
        <v>0</v>
      </c>
      <c r="M6894">
        <f>IFERROR(VLOOKUP(G6894,Store_Map!$A$2:$I$100,8,FALSE),"")</f>
        <v>0</v>
      </c>
      <c r="N6894">
        <f t="shared" si="963"/>
        <v>0</v>
      </c>
      <c r="O6894" t="str">
        <f t="shared" si="964"/>
        <v>PASS</v>
      </c>
      <c r="P6894" t="str">
        <f t="shared" si="965"/>
        <v>PASS</v>
      </c>
      <c r="Q6894" t="str">
        <f t="shared" si="966"/>
        <v>PASS</v>
      </c>
      <c r="R6894" t="str">
        <f t="shared" si="967"/>
        <v>PASS</v>
      </c>
      <c r="S6894" t="str">
        <f t="shared" si="968"/>
        <v>PASS</v>
      </c>
      <c r="T6894">
        <f t="shared" si="969"/>
        <v>100</v>
      </c>
      <c r="U6894" t="str">
        <f t="shared" si="970"/>
        <v>Low</v>
      </c>
      <c r="V6894" t="str">
        <f t="shared" si="971"/>
        <v>Clean</v>
      </c>
    </row>
    <row r="6895" spans="1:22" x14ac:dyDescent="0.3">
      <c r="A6895" t="str">
        <f>Raw_Data!A6895</f>
        <v>26085399</v>
      </c>
      <c r="B6895">
        <f>Raw_Data!B6895</f>
        <v>45687</v>
      </c>
      <c r="C6895" t="str">
        <f>Raw_Data!C6895</f>
        <v>LOSARTAN POTASSIUM 50 MG TA</v>
      </c>
      <c r="D6895" t="str">
        <f>Raw_Data!D6895</f>
        <v>65862020299</v>
      </c>
      <c r="E6895" t="str">
        <f>Raw_Data!E6895</f>
        <v>FORD, JAMES</v>
      </c>
      <c r="F6895" t="str">
        <f>Raw_Data!F6895</f>
        <v>1033117684</v>
      </c>
      <c r="G6895" t="str">
        <f>Raw_Data!H6895</f>
        <v>2</v>
      </c>
      <c r="H6895">
        <f>IFERROR(VLOOKUP(G6895,Store_Map!$A$2:$I$100,3,FALSE),"")</f>
        <v>0</v>
      </c>
      <c r="I6895">
        <f>IFERROR(VLOOKUP(G6895,Store_Map!$A$2:$I$100,4,FALSE),"")</f>
        <v>0</v>
      </c>
      <c r="J6895">
        <f>IFERROR(VLOOKUP(G6895,Store_Map!$A$2:$I$100,5,FALSE),"")</f>
        <v>0</v>
      </c>
      <c r="K6895">
        <f>IFERROR(VLOOKUP(G6895,Store_Map!$A$2:$I$100,6,FALSE),"")</f>
        <v>0</v>
      </c>
      <c r="L6895">
        <f>IFERROR(VLOOKUP(G6895,Store_Map!$A$2:$I$100,7,FALSE),"")</f>
        <v>0</v>
      </c>
      <c r="M6895">
        <f>IFERROR(VLOOKUP(G6895,Store_Map!$A$2:$I$100,8,FALSE),"")</f>
        <v>0</v>
      </c>
      <c r="N6895">
        <f t="shared" si="963"/>
        <v>0</v>
      </c>
      <c r="O6895" t="str">
        <f t="shared" si="964"/>
        <v>PASS</v>
      </c>
      <c r="P6895" t="str">
        <f t="shared" si="965"/>
        <v>PASS</v>
      </c>
      <c r="Q6895" t="str">
        <f t="shared" si="966"/>
        <v>PASS</v>
      </c>
      <c r="R6895" t="str">
        <f t="shared" si="967"/>
        <v>PASS</v>
      </c>
      <c r="S6895" t="str">
        <f t="shared" si="968"/>
        <v>PASS</v>
      </c>
      <c r="T6895">
        <f t="shared" si="969"/>
        <v>100</v>
      </c>
      <c r="U6895" t="str">
        <f t="shared" si="970"/>
        <v>Low</v>
      </c>
      <c r="V6895" t="str">
        <f t="shared" si="971"/>
        <v>Clean</v>
      </c>
    </row>
    <row r="6896" spans="1:22" x14ac:dyDescent="0.3">
      <c r="A6896" t="str">
        <f>Raw_Data!A6896</f>
        <v>26085400</v>
      </c>
      <c r="B6896">
        <f>Raw_Data!B6896</f>
        <v>45687</v>
      </c>
      <c r="C6896" t="str">
        <f>Raw_Data!C6896</f>
        <v>AZITHROMYCIN 250 MG TABLET</v>
      </c>
      <c r="D6896" t="str">
        <f>Raw_Data!D6896</f>
        <v>50111078751</v>
      </c>
      <c r="E6896" t="str">
        <f>Raw_Data!E6896</f>
        <v>FORD, JAMES</v>
      </c>
      <c r="F6896" t="str">
        <f>Raw_Data!F6896</f>
        <v>1033117684</v>
      </c>
      <c r="G6896" t="str">
        <f>Raw_Data!H6896</f>
        <v>2</v>
      </c>
      <c r="H6896">
        <f>IFERROR(VLOOKUP(G6896,Store_Map!$A$2:$I$100,3,FALSE),"")</f>
        <v>0</v>
      </c>
      <c r="I6896">
        <f>IFERROR(VLOOKUP(G6896,Store_Map!$A$2:$I$100,4,FALSE),"")</f>
        <v>0</v>
      </c>
      <c r="J6896">
        <f>IFERROR(VLOOKUP(G6896,Store_Map!$A$2:$I$100,5,FALSE),"")</f>
        <v>0</v>
      </c>
      <c r="K6896">
        <f>IFERROR(VLOOKUP(G6896,Store_Map!$A$2:$I$100,6,FALSE),"")</f>
        <v>0</v>
      </c>
      <c r="L6896">
        <f>IFERROR(VLOOKUP(G6896,Store_Map!$A$2:$I$100,7,FALSE),"")</f>
        <v>0</v>
      </c>
      <c r="M6896">
        <f>IFERROR(VLOOKUP(G6896,Store_Map!$A$2:$I$100,8,FALSE),"")</f>
        <v>0</v>
      </c>
      <c r="N6896">
        <f t="shared" si="963"/>
        <v>0</v>
      </c>
      <c r="O6896" t="str">
        <f t="shared" si="964"/>
        <v>PASS</v>
      </c>
      <c r="P6896" t="str">
        <f t="shared" si="965"/>
        <v>PASS</v>
      </c>
      <c r="Q6896" t="str">
        <f t="shared" si="966"/>
        <v>PASS</v>
      </c>
      <c r="R6896" t="str">
        <f t="shared" si="967"/>
        <v>PASS</v>
      </c>
      <c r="S6896" t="str">
        <f t="shared" si="968"/>
        <v>PASS</v>
      </c>
      <c r="T6896">
        <f t="shared" si="969"/>
        <v>100</v>
      </c>
      <c r="U6896" t="str">
        <f t="shared" si="970"/>
        <v>Low</v>
      </c>
      <c r="V6896" t="str">
        <f t="shared" si="971"/>
        <v>Clean</v>
      </c>
    </row>
    <row r="6897" spans="1:22" x14ac:dyDescent="0.3">
      <c r="A6897" t="str">
        <f>Raw_Data!A6897</f>
        <v>26085401</v>
      </c>
      <c r="B6897">
        <f>Raw_Data!B6897</f>
        <v>45687</v>
      </c>
      <c r="C6897" t="str">
        <f>Raw_Data!C6897</f>
        <v>TRESIBA FLEXTOUCH 200 UNIT/</v>
      </c>
      <c r="D6897" t="str">
        <f>Raw_Data!D6897</f>
        <v>169255013</v>
      </c>
      <c r="E6897" t="str">
        <f>Raw_Data!E6897</f>
        <v>PEDERSEN, JENNIFER</v>
      </c>
      <c r="F6897" t="str">
        <f>Raw_Data!F6897</f>
        <v>1073606661</v>
      </c>
      <c r="G6897" t="str">
        <f>Raw_Data!H6897</f>
        <v>2</v>
      </c>
      <c r="H6897">
        <f>IFERROR(VLOOKUP(G6897,Store_Map!$A$2:$I$100,3,FALSE),"")</f>
        <v>0</v>
      </c>
      <c r="I6897">
        <f>IFERROR(VLOOKUP(G6897,Store_Map!$A$2:$I$100,4,FALSE),"")</f>
        <v>0</v>
      </c>
      <c r="J6897">
        <f>IFERROR(VLOOKUP(G6897,Store_Map!$A$2:$I$100,5,FALSE),"")</f>
        <v>0</v>
      </c>
      <c r="K6897">
        <f>IFERROR(VLOOKUP(G6897,Store_Map!$A$2:$I$100,6,FALSE),"")</f>
        <v>0</v>
      </c>
      <c r="L6897">
        <f>IFERROR(VLOOKUP(G6897,Store_Map!$A$2:$I$100,7,FALSE),"")</f>
        <v>0</v>
      </c>
      <c r="M6897">
        <f>IFERROR(VLOOKUP(G6897,Store_Map!$A$2:$I$100,8,FALSE),"")</f>
        <v>0</v>
      </c>
      <c r="N6897">
        <f t="shared" si="963"/>
        <v>0</v>
      </c>
      <c r="O6897" t="str">
        <f t="shared" si="964"/>
        <v>PASS</v>
      </c>
      <c r="P6897" t="str">
        <f t="shared" si="965"/>
        <v>REVIEW</v>
      </c>
      <c r="Q6897" t="str">
        <f t="shared" si="966"/>
        <v>PASS</v>
      </c>
      <c r="R6897" t="str">
        <f t="shared" si="967"/>
        <v>PASS</v>
      </c>
      <c r="S6897" t="str">
        <f t="shared" si="968"/>
        <v>REVIEW</v>
      </c>
      <c r="T6897">
        <f t="shared" si="969"/>
        <v>90</v>
      </c>
      <c r="U6897" t="str">
        <f t="shared" si="970"/>
        <v>Low</v>
      </c>
      <c r="V6897" t="str">
        <f t="shared" si="971"/>
        <v>Invalid NDC</v>
      </c>
    </row>
    <row r="6898" spans="1:22" x14ac:dyDescent="0.3">
      <c r="A6898" t="str">
        <f>Raw_Data!A6898</f>
        <v>26085402</v>
      </c>
      <c r="B6898">
        <f>Raw_Data!B6898</f>
        <v>45687</v>
      </c>
      <c r="C6898" t="str">
        <f>Raw_Data!C6898</f>
        <v>AMLODIPINE BESYLATE 10 MG T</v>
      </c>
      <c r="D6898" t="str">
        <f>Raw_Data!D6898</f>
        <v>69097012815</v>
      </c>
      <c r="E6898" t="str">
        <f>Raw_Data!E6898</f>
        <v>FORD, JAMES</v>
      </c>
      <c r="F6898" t="str">
        <f>Raw_Data!F6898</f>
        <v>1033117684</v>
      </c>
      <c r="G6898" t="str">
        <f>Raw_Data!H6898</f>
        <v>2</v>
      </c>
      <c r="H6898">
        <f>IFERROR(VLOOKUP(G6898,Store_Map!$A$2:$I$100,3,FALSE),"")</f>
        <v>0</v>
      </c>
      <c r="I6898">
        <f>IFERROR(VLOOKUP(G6898,Store_Map!$A$2:$I$100,4,FALSE),"")</f>
        <v>0</v>
      </c>
      <c r="J6898">
        <f>IFERROR(VLOOKUP(G6898,Store_Map!$A$2:$I$100,5,FALSE),"")</f>
        <v>0</v>
      </c>
      <c r="K6898">
        <f>IFERROR(VLOOKUP(G6898,Store_Map!$A$2:$I$100,6,FALSE),"")</f>
        <v>0</v>
      </c>
      <c r="L6898">
        <f>IFERROR(VLOOKUP(G6898,Store_Map!$A$2:$I$100,7,FALSE),"")</f>
        <v>0</v>
      </c>
      <c r="M6898">
        <f>IFERROR(VLOOKUP(G6898,Store_Map!$A$2:$I$100,8,FALSE),"")</f>
        <v>0</v>
      </c>
      <c r="N6898">
        <f t="shared" si="963"/>
        <v>0</v>
      </c>
      <c r="O6898" t="str">
        <f t="shared" si="964"/>
        <v>PASS</v>
      </c>
      <c r="P6898" t="str">
        <f t="shared" si="965"/>
        <v>PASS</v>
      </c>
      <c r="Q6898" t="str">
        <f t="shared" si="966"/>
        <v>PASS</v>
      </c>
      <c r="R6898" t="str">
        <f t="shared" si="967"/>
        <v>PASS</v>
      </c>
      <c r="S6898" t="str">
        <f t="shared" si="968"/>
        <v>PASS</v>
      </c>
      <c r="T6898">
        <f t="shared" si="969"/>
        <v>100</v>
      </c>
      <c r="U6898" t="str">
        <f t="shared" si="970"/>
        <v>Low</v>
      </c>
      <c r="V6898" t="str">
        <f t="shared" si="971"/>
        <v>Clean</v>
      </c>
    </row>
    <row r="6899" spans="1:22" x14ac:dyDescent="0.3">
      <c r="A6899" t="str">
        <f>Raw_Data!A6899</f>
        <v>26085106</v>
      </c>
      <c r="B6899">
        <f>Raw_Data!B6899</f>
        <v>45687</v>
      </c>
      <c r="C6899" t="str">
        <f>Raw_Data!C6899</f>
        <v>OZEMPIC 1 MG/DOSE (4 MG/3 M</v>
      </c>
      <c r="D6899" t="str">
        <f>Raw_Data!D6899</f>
        <v>169413013</v>
      </c>
      <c r="E6899" t="str">
        <f>Raw_Data!E6899</f>
        <v>EL- CHOUFI, LEYLA</v>
      </c>
      <c r="F6899" t="str">
        <f>Raw_Data!F6899</f>
        <v>1942355342</v>
      </c>
      <c r="G6899" t="str">
        <f>Raw_Data!H6899</f>
        <v>2</v>
      </c>
      <c r="H6899">
        <f>IFERROR(VLOOKUP(G6899,Store_Map!$A$2:$I$100,3,FALSE),"")</f>
        <v>0</v>
      </c>
      <c r="I6899">
        <f>IFERROR(VLOOKUP(G6899,Store_Map!$A$2:$I$100,4,FALSE),"")</f>
        <v>0</v>
      </c>
      <c r="J6899">
        <f>IFERROR(VLOOKUP(G6899,Store_Map!$A$2:$I$100,5,FALSE),"")</f>
        <v>0</v>
      </c>
      <c r="K6899">
        <f>IFERROR(VLOOKUP(G6899,Store_Map!$A$2:$I$100,6,FALSE),"")</f>
        <v>0</v>
      </c>
      <c r="L6899">
        <f>IFERROR(VLOOKUP(G6899,Store_Map!$A$2:$I$100,7,FALSE),"")</f>
        <v>0</v>
      </c>
      <c r="M6899">
        <f>IFERROR(VLOOKUP(G6899,Store_Map!$A$2:$I$100,8,FALSE),"")</f>
        <v>0</v>
      </c>
      <c r="N6899">
        <f t="shared" si="963"/>
        <v>0</v>
      </c>
      <c r="O6899" t="str">
        <f t="shared" si="964"/>
        <v>PASS</v>
      </c>
      <c r="P6899" t="str">
        <f t="shared" si="965"/>
        <v>REVIEW</v>
      </c>
      <c r="Q6899" t="str">
        <f t="shared" si="966"/>
        <v>PASS</v>
      </c>
      <c r="R6899" t="str">
        <f t="shared" si="967"/>
        <v>PASS</v>
      </c>
      <c r="S6899" t="str">
        <f t="shared" si="968"/>
        <v>REVIEW</v>
      </c>
      <c r="T6899">
        <f t="shared" si="969"/>
        <v>90</v>
      </c>
      <c r="U6899" t="str">
        <f t="shared" si="970"/>
        <v>Low</v>
      </c>
      <c r="V6899" t="str">
        <f t="shared" si="971"/>
        <v>Invalid NDC</v>
      </c>
    </row>
    <row r="6900" spans="1:22" x14ac:dyDescent="0.3">
      <c r="A6900" t="str">
        <f>Raw_Data!A6900</f>
        <v>26083016</v>
      </c>
      <c r="B6900">
        <f>Raw_Data!B6900</f>
        <v>45687</v>
      </c>
      <c r="C6900" t="str">
        <f>Raw_Data!C6900</f>
        <v>LOSARTAN POTASSIUM 25 MG TA</v>
      </c>
      <c r="D6900" t="str">
        <f>Raw_Data!D6900</f>
        <v>65862020199</v>
      </c>
      <c r="E6900" t="str">
        <f>Raw_Data!E6900</f>
        <v>FORD, JAMES</v>
      </c>
      <c r="F6900" t="str">
        <f>Raw_Data!F6900</f>
        <v>1033117684</v>
      </c>
      <c r="G6900" t="str">
        <f>Raw_Data!H6900</f>
        <v>2</v>
      </c>
      <c r="H6900">
        <f>IFERROR(VLOOKUP(G6900,Store_Map!$A$2:$I$100,3,FALSE),"")</f>
        <v>0</v>
      </c>
      <c r="I6900">
        <f>IFERROR(VLOOKUP(G6900,Store_Map!$A$2:$I$100,4,FALSE),"")</f>
        <v>0</v>
      </c>
      <c r="J6900">
        <f>IFERROR(VLOOKUP(G6900,Store_Map!$A$2:$I$100,5,FALSE),"")</f>
        <v>0</v>
      </c>
      <c r="K6900">
        <f>IFERROR(VLOOKUP(G6900,Store_Map!$A$2:$I$100,6,FALSE),"")</f>
        <v>0</v>
      </c>
      <c r="L6900">
        <f>IFERROR(VLOOKUP(G6900,Store_Map!$A$2:$I$100,7,FALSE),"")</f>
        <v>0</v>
      </c>
      <c r="M6900">
        <f>IFERROR(VLOOKUP(G6900,Store_Map!$A$2:$I$100,8,FALSE),"")</f>
        <v>0</v>
      </c>
      <c r="N6900">
        <f t="shared" si="963"/>
        <v>0</v>
      </c>
      <c r="O6900" t="str">
        <f t="shared" si="964"/>
        <v>PASS</v>
      </c>
      <c r="P6900" t="str">
        <f t="shared" si="965"/>
        <v>PASS</v>
      </c>
      <c r="Q6900" t="str">
        <f t="shared" si="966"/>
        <v>PASS</v>
      </c>
      <c r="R6900" t="str">
        <f t="shared" si="967"/>
        <v>PASS</v>
      </c>
      <c r="S6900" t="str">
        <f t="shared" si="968"/>
        <v>PASS</v>
      </c>
      <c r="T6900">
        <f t="shared" si="969"/>
        <v>100</v>
      </c>
      <c r="U6900" t="str">
        <f t="shared" si="970"/>
        <v>Low</v>
      </c>
      <c r="V6900" t="str">
        <f t="shared" si="971"/>
        <v>Clean</v>
      </c>
    </row>
    <row r="6901" spans="1:22" x14ac:dyDescent="0.3">
      <c r="A6901" t="str">
        <f>Raw_Data!A6901</f>
        <v>26079134</v>
      </c>
      <c r="B6901">
        <f>Raw_Data!B6901</f>
        <v>45687</v>
      </c>
      <c r="C6901" t="str">
        <f>Raw_Data!C6901</f>
        <v>BUSPIRONE HCL 10 MG TABLET</v>
      </c>
      <c r="D6901" t="str">
        <f>Raw_Data!D6901</f>
        <v>29300024505</v>
      </c>
      <c r="E6901" t="str">
        <f>Raw_Data!E6901</f>
        <v>FORD, JAMES</v>
      </c>
      <c r="F6901" t="str">
        <f>Raw_Data!F6901</f>
        <v>1033117684</v>
      </c>
      <c r="G6901" t="str">
        <f>Raw_Data!H6901</f>
        <v>2</v>
      </c>
      <c r="H6901">
        <f>IFERROR(VLOOKUP(G6901,Store_Map!$A$2:$I$100,3,FALSE),"")</f>
        <v>0</v>
      </c>
      <c r="I6901">
        <f>IFERROR(VLOOKUP(G6901,Store_Map!$A$2:$I$100,4,FALSE),"")</f>
        <v>0</v>
      </c>
      <c r="J6901">
        <f>IFERROR(VLOOKUP(G6901,Store_Map!$A$2:$I$100,5,FALSE),"")</f>
        <v>0</v>
      </c>
      <c r="K6901">
        <f>IFERROR(VLOOKUP(G6901,Store_Map!$A$2:$I$100,6,FALSE),"")</f>
        <v>0</v>
      </c>
      <c r="L6901">
        <f>IFERROR(VLOOKUP(G6901,Store_Map!$A$2:$I$100,7,FALSE),"")</f>
        <v>0</v>
      </c>
      <c r="M6901">
        <f>IFERROR(VLOOKUP(G6901,Store_Map!$A$2:$I$100,8,FALSE),"")</f>
        <v>0</v>
      </c>
      <c r="N6901">
        <f t="shared" si="963"/>
        <v>0</v>
      </c>
      <c r="O6901" t="str">
        <f t="shared" si="964"/>
        <v>PASS</v>
      </c>
      <c r="P6901" t="str">
        <f t="shared" si="965"/>
        <v>PASS</v>
      </c>
      <c r="Q6901" t="str">
        <f t="shared" si="966"/>
        <v>PASS</v>
      </c>
      <c r="R6901" t="str">
        <f t="shared" si="967"/>
        <v>PASS</v>
      </c>
      <c r="S6901" t="str">
        <f t="shared" si="968"/>
        <v>PASS</v>
      </c>
      <c r="T6901">
        <f t="shared" si="969"/>
        <v>100</v>
      </c>
      <c r="U6901" t="str">
        <f t="shared" si="970"/>
        <v>Low</v>
      </c>
      <c r="V6901" t="str">
        <f t="shared" si="971"/>
        <v>Clean</v>
      </c>
    </row>
    <row r="6902" spans="1:22" x14ac:dyDescent="0.3">
      <c r="A6902" t="str">
        <f>Raw_Data!A6902</f>
        <v>26085405</v>
      </c>
      <c r="B6902">
        <f>Raw_Data!B6902</f>
        <v>45687</v>
      </c>
      <c r="C6902" t="str">
        <f>Raw_Data!C6902</f>
        <v>FLUOXETINE HCL 10 MG CAPSUL</v>
      </c>
      <c r="D6902" t="str">
        <f>Raw_Data!D6902</f>
        <v>50111064701</v>
      </c>
      <c r="E6902" t="str">
        <f>Raw_Data!E6902</f>
        <v>FORD, JAMES</v>
      </c>
      <c r="F6902" t="str">
        <f>Raw_Data!F6902</f>
        <v>1033117684</v>
      </c>
      <c r="G6902" t="str">
        <f>Raw_Data!H6902</f>
        <v>2</v>
      </c>
      <c r="H6902">
        <f>IFERROR(VLOOKUP(G6902,Store_Map!$A$2:$I$100,3,FALSE),"")</f>
        <v>0</v>
      </c>
      <c r="I6902">
        <f>IFERROR(VLOOKUP(G6902,Store_Map!$A$2:$I$100,4,FALSE),"")</f>
        <v>0</v>
      </c>
      <c r="J6902">
        <f>IFERROR(VLOOKUP(G6902,Store_Map!$A$2:$I$100,5,FALSE),"")</f>
        <v>0</v>
      </c>
      <c r="K6902">
        <f>IFERROR(VLOOKUP(G6902,Store_Map!$A$2:$I$100,6,FALSE),"")</f>
        <v>0</v>
      </c>
      <c r="L6902">
        <f>IFERROR(VLOOKUP(G6902,Store_Map!$A$2:$I$100,7,FALSE),"")</f>
        <v>0</v>
      </c>
      <c r="M6902">
        <f>IFERROR(VLOOKUP(G6902,Store_Map!$A$2:$I$100,8,FALSE),"")</f>
        <v>0</v>
      </c>
      <c r="N6902">
        <f t="shared" si="963"/>
        <v>0</v>
      </c>
      <c r="O6902" t="str">
        <f t="shared" si="964"/>
        <v>PASS</v>
      </c>
      <c r="P6902" t="str">
        <f t="shared" si="965"/>
        <v>PASS</v>
      </c>
      <c r="Q6902" t="str">
        <f t="shared" si="966"/>
        <v>PASS</v>
      </c>
      <c r="R6902" t="str">
        <f t="shared" si="967"/>
        <v>PASS</v>
      </c>
      <c r="S6902" t="str">
        <f t="shared" si="968"/>
        <v>PASS</v>
      </c>
      <c r="T6902">
        <f t="shared" si="969"/>
        <v>100</v>
      </c>
      <c r="U6902" t="str">
        <f t="shared" si="970"/>
        <v>Low</v>
      </c>
      <c r="V6902" t="str">
        <f t="shared" si="971"/>
        <v>Clean</v>
      </c>
    </row>
    <row r="6903" spans="1:22" x14ac:dyDescent="0.3">
      <c r="A6903" t="str">
        <f>Raw_Data!A6903</f>
        <v>26085406</v>
      </c>
      <c r="B6903">
        <f>Raw_Data!B6903</f>
        <v>45687</v>
      </c>
      <c r="C6903" t="str">
        <f>Raw_Data!C6903</f>
        <v>TRIAMCINOLONE 0.1% CREAM</v>
      </c>
      <c r="D6903" t="str">
        <f>Raw_Data!D6903</f>
        <v>168000415</v>
      </c>
      <c r="E6903" t="str">
        <f>Raw_Data!E6903</f>
        <v>FORD, JAMES</v>
      </c>
      <c r="F6903" t="str">
        <f>Raw_Data!F6903</f>
        <v>1033117684</v>
      </c>
      <c r="G6903" t="str">
        <f>Raw_Data!H6903</f>
        <v>2</v>
      </c>
      <c r="H6903">
        <f>IFERROR(VLOOKUP(G6903,Store_Map!$A$2:$I$100,3,FALSE),"")</f>
        <v>0</v>
      </c>
      <c r="I6903">
        <f>IFERROR(VLOOKUP(G6903,Store_Map!$A$2:$I$100,4,FALSE),"")</f>
        <v>0</v>
      </c>
      <c r="J6903">
        <f>IFERROR(VLOOKUP(G6903,Store_Map!$A$2:$I$100,5,FALSE),"")</f>
        <v>0</v>
      </c>
      <c r="K6903">
        <f>IFERROR(VLOOKUP(G6903,Store_Map!$A$2:$I$100,6,FALSE),"")</f>
        <v>0</v>
      </c>
      <c r="L6903">
        <f>IFERROR(VLOOKUP(G6903,Store_Map!$A$2:$I$100,7,FALSE),"")</f>
        <v>0</v>
      </c>
      <c r="M6903">
        <f>IFERROR(VLOOKUP(G6903,Store_Map!$A$2:$I$100,8,FALSE),"")</f>
        <v>0</v>
      </c>
      <c r="N6903">
        <f t="shared" si="963"/>
        <v>0</v>
      </c>
      <c r="O6903" t="str">
        <f t="shared" si="964"/>
        <v>PASS</v>
      </c>
      <c r="P6903" t="str">
        <f t="shared" si="965"/>
        <v>REVIEW</v>
      </c>
      <c r="Q6903" t="str">
        <f t="shared" si="966"/>
        <v>PASS</v>
      </c>
      <c r="R6903" t="str">
        <f t="shared" si="967"/>
        <v>PASS</v>
      </c>
      <c r="S6903" t="str">
        <f t="shared" si="968"/>
        <v>REVIEW</v>
      </c>
      <c r="T6903">
        <f t="shared" si="969"/>
        <v>90</v>
      </c>
      <c r="U6903" t="str">
        <f t="shared" si="970"/>
        <v>Low</v>
      </c>
      <c r="V6903" t="str">
        <f t="shared" si="971"/>
        <v>Invalid NDC</v>
      </c>
    </row>
    <row r="6904" spans="1:22" x14ac:dyDescent="0.3">
      <c r="A6904" t="str">
        <f>Raw_Data!A6904</f>
        <v>26085407</v>
      </c>
      <c r="B6904">
        <f>Raw_Data!B6904</f>
        <v>45687</v>
      </c>
      <c r="C6904" t="str">
        <f>Raw_Data!C6904</f>
        <v>*IBUPROFEN 600 MG TABLET</v>
      </c>
      <c r="D6904" t="str">
        <f>Raw_Data!D6904</f>
        <v>67877032001</v>
      </c>
      <c r="E6904" t="str">
        <f>Raw_Data!E6904</f>
        <v>BLALOCK, JOHN</v>
      </c>
      <c r="F6904" t="str">
        <f>Raw_Data!F6904</f>
        <v>1003862731</v>
      </c>
      <c r="G6904" t="str">
        <f>Raw_Data!H6904</f>
        <v>2</v>
      </c>
      <c r="H6904">
        <f>IFERROR(VLOOKUP(G6904,Store_Map!$A$2:$I$100,3,FALSE),"")</f>
        <v>0</v>
      </c>
      <c r="I6904">
        <f>IFERROR(VLOOKUP(G6904,Store_Map!$A$2:$I$100,4,FALSE),"")</f>
        <v>0</v>
      </c>
      <c r="J6904">
        <f>IFERROR(VLOOKUP(G6904,Store_Map!$A$2:$I$100,5,FALSE),"")</f>
        <v>0</v>
      </c>
      <c r="K6904">
        <f>IFERROR(VLOOKUP(G6904,Store_Map!$A$2:$I$100,6,FALSE),"")</f>
        <v>0</v>
      </c>
      <c r="L6904">
        <f>IFERROR(VLOOKUP(G6904,Store_Map!$A$2:$I$100,7,FALSE),"")</f>
        <v>0</v>
      </c>
      <c r="M6904">
        <f>IFERROR(VLOOKUP(G6904,Store_Map!$A$2:$I$100,8,FALSE),"")</f>
        <v>0</v>
      </c>
      <c r="N6904">
        <f t="shared" si="963"/>
        <v>0</v>
      </c>
      <c r="O6904" t="str">
        <f t="shared" si="964"/>
        <v>PASS</v>
      </c>
      <c r="P6904" t="str">
        <f t="shared" si="965"/>
        <v>PASS</v>
      </c>
      <c r="Q6904" t="str">
        <f t="shared" si="966"/>
        <v>PASS</v>
      </c>
      <c r="R6904" t="str">
        <f t="shared" si="967"/>
        <v>PASS</v>
      </c>
      <c r="S6904" t="str">
        <f t="shared" si="968"/>
        <v>PASS</v>
      </c>
      <c r="T6904">
        <f t="shared" si="969"/>
        <v>100</v>
      </c>
      <c r="U6904" t="str">
        <f t="shared" si="970"/>
        <v>Low</v>
      </c>
      <c r="V6904" t="str">
        <f t="shared" si="971"/>
        <v>Clean</v>
      </c>
    </row>
    <row r="6905" spans="1:22" x14ac:dyDescent="0.3">
      <c r="A6905" t="str">
        <f>Raw_Data!A6905</f>
        <v>26085408</v>
      </c>
      <c r="B6905">
        <f>Raw_Data!B6905</f>
        <v>45687</v>
      </c>
      <c r="C6905" t="str">
        <f>Raw_Data!C6905</f>
        <v>*AMOXICILLIN 500 MG CAPSULE</v>
      </c>
      <c r="D6905" t="str">
        <f>Raw_Data!D6905</f>
        <v>781261301</v>
      </c>
      <c r="E6905" t="str">
        <f>Raw_Data!E6905</f>
        <v>BLALOCK, JOHN</v>
      </c>
      <c r="F6905" t="str">
        <f>Raw_Data!F6905</f>
        <v>1003862731</v>
      </c>
      <c r="G6905" t="str">
        <f>Raw_Data!H6905</f>
        <v>2</v>
      </c>
      <c r="H6905">
        <f>IFERROR(VLOOKUP(G6905,Store_Map!$A$2:$I$100,3,FALSE),"")</f>
        <v>0</v>
      </c>
      <c r="I6905">
        <f>IFERROR(VLOOKUP(G6905,Store_Map!$A$2:$I$100,4,FALSE),"")</f>
        <v>0</v>
      </c>
      <c r="J6905">
        <f>IFERROR(VLOOKUP(G6905,Store_Map!$A$2:$I$100,5,FALSE),"")</f>
        <v>0</v>
      </c>
      <c r="K6905">
        <f>IFERROR(VLOOKUP(G6905,Store_Map!$A$2:$I$100,6,FALSE),"")</f>
        <v>0</v>
      </c>
      <c r="L6905">
        <f>IFERROR(VLOOKUP(G6905,Store_Map!$A$2:$I$100,7,FALSE),"")</f>
        <v>0</v>
      </c>
      <c r="M6905">
        <f>IFERROR(VLOOKUP(G6905,Store_Map!$A$2:$I$100,8,FALSE),"")</f>
        <v>0</v>
      </c>
      <c r="N6905">
        <f t="shared" si="963"/>
        <v>0</v>
      </c>
      <c r="O6905" t="str">
        <f t="shared" si="964"/>
        <v>PASS</v>
      </c>
      <c r="P6905" t="str">
        <f t="shared" si="965"/>
        <v>REVIEW</v>
      </c>
      <c r="Q6905" t="str">
        <f t="shared" si="966"/>
        <v>PASS</v>
      </c>
      <c r="R6905" t="str">
        <f t="shared" si="967"/>
        <v>PASS</v>
      </c>
      <c r="S6905" t="str">
        <f t="shared" si="968"/>
        <v>REVIEW</v>
      </c>
      <c r="T6905">
        <f t="shared" si="969"/>
        <v>90</v>
      </c>
      <c r="U6905" t="str">
        <f t="shared" si="970"/>
        <v>Low</v>
      </c>
      <c r="V6905" t="str">
        <f t="shared" si="971"/>
        <v>Invalid NDC</v>
      </c>
    </row>
    <row r="6906" spans="1:22" x14ac:dyDescent="0.3">
      <c r="A6906" t="str">
        <f>Raw_Data!A6906</f>
        <v>26085409</v>
      </c>
      <c r="B6906">
        <f>Raw_Data!B6906</f>
        <v>45687</v>
      </c>
      <c r="C6906" t="str">
        <f>Raw_Data!C6906</f>
        <v>BD LUER-LOK SYR 3 ML 25GX5/</v>
      </c>
      <c r="D6906" t="str">
        <f>Raw_Data!D6906</f>
        <v>8290309570</v>
      </c>
      <c r="E6906" t="str">
        <f>Raw_Data!E6906</f>
        <v>FORD, JAMES</v>
      </c>
      <c r="F6906" t="str">
        <f>Raw_Data!F6906</f>
        <v>1033117684</v>
      </c>
      <c r="G6906" t="str">
        <f>Raw_Data!H6906</f>
        <v>2</v>
      </c>
      <c r="H6906">
        <f>IFERROR(VLOOKUP(G6906,Store_Map!$A$2:$I$100,3,FALSE),"")</f>
        <v>0</v>
      </c>
      <c r="I6906">
        <f>IFERROR(VLOOKUP(G6906,Store_Map!$A$2:$I$100,4,FALSE),"")</f>
        <v>0</v>
      </c>
      <c r="J6906">
        <f>IFERROR(VLOOKUP(G6906,Store_Map!$A$2:$I$100,5,FALSE),"")</f>
        <v>0</v>
      </c>
      <c r="K6906">
        <f>IFERROR(VLOOKUP(G6906,Store_Map!$A$2:$I$100,6,FALSE),"")</f>
        <v>0</v>
      </c>
      <c r="L6906">
        <f>IFERROR(VLOOKUP(G6906,Store_Map!$A$2:$I$100,7,FALSE),"")</f>
        <v>0</v>
      </c>
      <c r="M6906">
        <f>IFERROR(VLOOKUP(G6906,Store_Map!$A$2:$I$100,8,FALSE),"")</f>
        <v>0</v>
      </c>
      <c r="N6906">
        <f t="shared" si="963"/>
        <v>0</v>
      </c>
      <c r="O6906" t="str">
        <f t="shared" si="964"/>
        <v>PASS</v>
      </c>
      <c r="P6906" t="str">
        <f t="shared" si="965"/>
        <v>PASS</v>
      </c>
      <c r="Q6906" t="str">
        <f t="shared" si="966"/>
        <v>PASS</v>
      </c>
      <c r="R6906" t="str">
        <f t="shared" si="967"/>
        <v>PASS</v>
      </c>
      <c r="S6906" t="str">
        <f t="shared" si="968"/>
        <v>PASS</v>
      </c>
      <c r="T6906">
        <f t="shared" si="969"/>
        <v>100</v>
      </c>
      <c r="U6906" t="str">
        <f t="shared" si="970"/>
        <v>Low</v>
      </c>
      <c r="V6906" t="str">
        <f t="shared" si="971"/>
        <v>Clean</v>
      </c>
    </row>
    <row r="6907" spans="1:22" x14ac:dyDescent="0.3">
      <c r="A6907" t="str">
        <f>Raw_Data!A6907</f>
        <v>26079104</v>
      </c>
      <c r="B6907">
        <f>Raw_Data!B6907</f>
        <v>45687</v>
      </c>
      <c r="C6907" t="str">
        <f>Raw_Data!C6907</f>
        <v>AMLODIPINE BESYLATE 5 MG TA</v>
      </c>
      <c r="D6907" t="str">
        <f>Raw_Data!D6907</f>
        <v>69097012715</v>
      </c>
      <c r="E6907" t="str">
        <f>Raw_Data!E6907</f>
        <v>FORD, JAMES</v>
      </c>
      <c r="F6907" t="str">
        <f>Raw_Data!F6907</f>
        <v>1033117684</v>
      </c>
      <c r="G6907" t="str">
        <f>Raw_Data!H6907</f>
        <v>2</v>
      </c>
      <c r="H6907">
        <f>IFERROR(VLOOKUP(G6907,Store_Map!$A$2:$I$100,3,FALSE),"")</f>
        <v>0</v>
      </c>
      <c r="I6907">
        <f>IFERROR(VLOOKUP(G6907,Store_Map!$A$2:$I$100,4,FALSE),"")</f>
        <v>0</v>
      </c>
      <c r="J6907">
        <f>IFERROR(VLOOKUP(G6907,Store_Map!$A$2:$I$100,5,FALSE),"")</f>
        <v>0</v>
      </c>
      <c r="K6907">
        <f>IFERROR(VLOOKUP(G6907,Store_Map!$A$2:$I$100,6,FALSE),"")</f>
        <v>0</v>
      </c>
      <c r="L6907">
        <f>IFERROR(VLOOKUP(G6907,Store_Map!$A$2:$I$100,7,FALSE),"")</f>
        <v>0</v>
      </c>
      <c r="M6907">
        <f>IFERROR(VLOOKUP(G6907,Store_Map!$A$2:$I$100,8,FALSE),"")</f>
        <v>0</v>
      </c>
      <c r="N6907">
        <f t="shared" si="963"/>
        <v>0</v>
      </c>
      <c r="O6907" t="str">
        <f t="shared" si="964"/>
        <v>PASS</v>
      </c>
      <c r="P6907" t="str">
        <f t="shared" si="965"/>
        <v>PASS</v>
      </c>
      <c r="Q6907" t="str">
        <f t="shared" si="966"/>
        <v>PASS</v>
      </c>
      <c r="R6907" t="str">
        <f t="shared" si="967"/>
        <v>PASS</v>
      </c>
      <c r="S6907" t="str">
        <f t="shared" si="968"/>
        <v>PASS</v>
      </c>
      <c r="T6907">
        <f t="shared" si="969"/>
        <v>100</v>
      </c>
      <c r="U6907" t="str">
        <f t="shared" si="970"/>
        <v>Low</v>
      </c>
      <c r="V6907" t="str">
        <f t="shared" si="971"/>
        <v>Clean</v>
      </c>
    </row>
    <row r="6908" spans="1:22" x14ac:dyDescent="0.3">
      <c r="A6908" t="str">
        <f>Raw_Data!A6908</f>
        <v>26080980</v>
      </c>
      <c r="B6908">
        <f>Raw_Data!B6908</f>
        <v>45687</v>
      </c>
      <c r="C6908" t="str">
        <f>Raw_Data!C6908</f>
        <v>TRESIBA FLEXTOUCH 200 UNIT/</v>
      </c>
      <c r="D6908" t="str">
        <f>Raw_Data!D6908</f>
        <v>169255013</v>
      </c>
      <c r="E6908" t="str">
        <f>Raw_Data!E6908</f>
        <v>PEDERSEN, JENNIFER</v>
      </c>
      <c r="F6908" t="str">
        <f>Raw_Data!F6908</f>
        <v>1073606661</v>
      </c>
      <c r="G6908" t="str">
        <f>Raw_Data!H6908</f>
        <v>2</v>
      </c>
      <c r="H6908">
        <f>IFERROR(VLOOKUP(G6908,Store_Map!$A$2:$I$100,3,FALSE),"")</f>
        <v>0</v>
      </c>
      <c r="I6908">
        <f>IFERROR(VLOOKUP(G6908,Store_Map!$A$2:$I$100,4,FALSE),"")</f>
        <v>0</v>
      </c>
      <c r="J6908">
        <f>IFERROR(VLOOKUP(G6908,Store_Map!$A$2:$I$100,5,FALSE),"")</f>
        <v>0</v>
      </c>
      <c r="K6908">
        <f>IFERROR(VLOOKUP(G6908,Store_Map!$A$2:$I$100,6,FALSE),"")</f>
        <v>0</v>
      </c>
      <c r="L6908">
        <f>IFERROR(VLOOKUP(G6908,Store_Map!$A$2:$I$100,7,FALSE),"")</f>
        <v>0</v>
      </c>
      <c r="M6908">
        <f>IFERROR(VLOOKUP(G6908,Store_Map!$A$2:$I$100,8,FALSE),"")</f>
        <v>0</v>
      </c>
      <c r="N6908">
        <f t="shared" si="963"/>
        <v>0</v>
      </c>
      <c r="O6908" t="str">
        <f t="shared" si="964"/>
        <v>PASS</v>
      </c>
      <c r="P6908" t="str">
        <f t="shared" si="965"/>
        <v>REVIEW</v>
      </c>
      <c r="Q6908" t="str">
        <f t="shared" si="966"/>
        <v>PASS</v>
      </c>
      <c r="R6908" t="str">
        <f t="shared" si="967"/>
        <v>PASS</v>
      </c>
      <c r="S6908" t="str">
        <f t="shared" si="968"/>
        <v>REVIEW</v>
      </c>
      <c r="T6908">
        <f t="shared" si="969"/>
        <v>90</v>
      </c>
      <c r="U6908" t="str">
        <f t="shared" si="970"/>
        <v>Low</v>
      </c>
      <c r="V6908" t="str">
        <f t="shared" si="971"/>
        <v>Invalid NDC</v>
      </c>
    </row>
    <row r="6909" spans="1:22" x14ac:dyDescent="0.3">
      <c r="A6909" t="str">
        <f>Raw_Data!A6909</f>
        <v>26080982</v>
      </c>
      <c r="B6909">
        <f>Raw_Data!B6909</f>
        <v>45687</v>
      </c>
      <c r="C6909" t="str">
        <f>Raw_Data!C6909</f>
        <v>LYUMJEV 100 UNIT/ML KWIKPEN</v>
      </c>
      <c r="D6909" t="str">
        <f>Raw_Data!D6909</f>
        <v>2820705</v>
      </c>
      <c r="E6909" t="str">
        <f>Raw_Data!E6909</f>
        <v>PEDERSEN, JENNIFER</v>
      </c>
      <c r="F6909" t="str">
        <f>Raw_Data!F6909</f>
        <v>1073606661</v>
      </c>
      <c r="G6909" t="str">
        <f>Raw_Data!H6909</f>
        <v>2</v>
      </c>
      <c r="H6909">
        <f>IFERROR(VLOOKUP(G6909,Store_Map!$A$2:$I$100,3,FALSE),"")</f>
        <v>0</v>
      </c>
      <c r="I6909">
        <f>IFERROR(VLOOKUP(G6909,Store_Map!$A$2:$I$100,4,FALSE),"")</f>
        <v>0</v>
      </c>
      <c r="J6909">
        <f>IFERROR(VLOOKUP(G6909,Store_Map!$A$2:$I$100,5,FALSE),"")</f>
        <v>0</v>
      </c>
      <c r="K6909">
        <f>IFERROR(VLOOKUP(G6909,Store_Map!$A$2:$I$100,6,FALSE),"")</f>
        <v>0</v>
      </c>
      <c r="L6909">
        <f>IFERROR(VLOOKUP(G6909,Store_Map!$A$2:$I$100,7,FALSE),"")</f>
        <v>0</v>
      </c>
      <c r="M6909">
        <f>IFERROR(VLOOKUP(G6909,Store_Map!$A$2:$I$100,8,FALSE),"")</f>
        <v>0</v>
      </c>
      <c r="N6909">
        <f t="shared" si="963"/>
        <v>0</v>
      </c>
      <c r="O6909" t="str">
        <f t="shared" si="964"/>
        <v>PASS</v>
      </c>
      <c r="P6909" t="str">
        <f t="shared" si="965"/>
        <v>REVIEW</v>
      </c>
      <c r="Q6909" t="str">
        <f t="shared" si="966"/>
        <v>PASS</v>
      </c>
      <c r="R6909" t="str">
        <f t="shared" si="967"/>
        <v>PASS</v>
      </c>
      <c r="S6909" t="str">
        <f t="shared" si="968"/>
        <v>REVIEW</v>
      </c>
      <c r="T6909">
        <f t="shared" si="969"/>
        <v>90</v>
      </c>
      <c r="U6909" t="str">
        <f t="shared" si="970"/>
        <v>Low</v>
      </c>
      <c r="V6909" t="str">
        <f t="shared" si="971"/>
        <v>Invalid NDC</v>
      </c>
    </row>
    <row r="6910" spans="1:22" x14ac:dyDescent="0.3">
      <c r="A6910" t="str">
        <f>Raw_Data!A6910</f>
        <v>26076440</v>
      </c>
      <c r="B6910">
        <f>Raw_Data!B6910</f>
        <v>45687</v>
      </c>
      <c r="C6910" t="str">
        <f>Raw_Data!C6910</f>
        <v>JARDIANCE 10 MG TABLET</v>
      </c>
      <c r="D6910" t="str">
        <f>Raw_Data!D6910</f>
        <v>597015290</v>
      </c>
      <c r="E6910" t="str">
        <f>Raw_Data!E6910</f>
        <v>FORD, JAMES</v>
      </c>
      <c r="F6910" t="str">
        <f>Raw_Data!F6910</f>
        <v>1033117684</v>
      </c>
      <c r="G6910" t="str">
        <f>Raw_Data!H6910</f>
        <v>2</v>
      </c>
      <c r="H6910">
        <f>IFERROR(VLOOKUP(G6910,Store_Map!$A$2:$I$100,3,FALSE),"")</f>
        <v>0</v>
      </c>
      <c r="I6910">
        <f>IFERROR(VLOOKUP(G6910,Store_Map!$A$2:$I$100,4,FALSE),"")</f>
        <v>0</v>
      </c>
      <c r="J6910">
        <f>IFERROR(VLOOKUP(G6910,Store_Map!$A$2:$I$100,5,FALSE),"")</f>
        <v>0</v>
      </c>
      <c r="K6910">
        <f>IFERROR(VLOOKUP(G6910,Store_Map!$A$2:$I$100,6,FALSE),"")</f>
        <v>0</v>
      </c>
      <c r="L6910">
        <f>IFERROR(VLOOKUP(G6910,Store_Map!$A$2:$I$100,7,FALSE),"")</f>
        <v>0</v>
      </c>
      <c r="M6910">
        <f>IFERROR(VLOOKUP(G6910,Store_Map!$A$2:$I$100,8,FALSE),"")</f>
        <v>0</v>
      </c>
      <c r="N6910">
        <f t="shared" si="963"/>
        <v>0</v>
      </c>
      <c r="O6910" t="str">
        <f t="shared" si="964"/>
        <v>PASS</v>
      </c>
      <c r="P6910" t="str">
        <f t="shared" si="965"/>
        <v>REVIEW</v>
      </c>
      <c r="Q6910" t="str">
        <f t="shared" si="966"/>
        <v>PASS</v>
      </c>
      <c r="R6910" t="str">
        <f t="shared" si="967"/>
        <v>PASS</v>
      </c>
      <c r="S6910" t="str">
        <f t="shared" si="968"/>
        <v>REVIEW</v>
      </c>
      <c r="T6910">
        <f t="shared" si="969"/>
        <v>90</v>
      </c>
      <c r="U6910" t="str">
        <f t="shared" si="970"/>
        <v>Low</v>
      </c>
      <c r="V6910" t="str">
        <f t="shared" si="971"/>
        <v>Invalid NDC</v>
      </c>
    </row>
    <row r="6911" spans="1:22" x14ac:dyDescent="0.3">
      <c r="A6911" t="str">
        <f>Raw_Data!A6911</f>
        <v>26085032</v>
      </c>
      <c r="B6911">
        <f>Raw_Data!B6911</f>
        <v>45687</v>
      </c>
      <c r="C6911" t="str">
        <f>Raw_Data!C6911</f>
        <v>GENVOYA TABLET</v>
      </c>
      <c r="D6911" t="str">
        <f>Raw_Data!D6911</f>
        <v>61958190101</v>
      </c>
      <c r="E6911" t="str">
        <f>Raw_Data!E6911</f>
        <v>DAVIS, KEPLER</v>
      </c>
      <c r="F6911" t="str">
        <f>Raw_Data!F6911</f>
        <v>1740357425</v>
      </c>
      <c r="G6911" t="str">
        <f>Raw_Data!H6911</f>
        <v>2</v>
      </c>
      <c r="H6911">
        <f>IFERROR(VLOOKUP(G6911,Store_Map!$A$2:$I$100,3,FALSE),"")</f>
        <v>0</v>
      </c>
      <c r="I6911">
        <f>IFERROR(VLOOKUP(G6911,Store_Map!$A$2:$I$100,4,FALSE),"")</f>
        <v>0</v>
      </c>
      <c r="J6911">
        <f>IFERROR(VLOOKUP(G6911,Store_Map!$A$2:$I$100,5,FALSE),"")</f>
        <v>0</v>
      </c>
      <c r="K6911">
        <f>IFERROR(VLOOKUP(G6911,Store_Map!$A$2:$I$100,6,FALSE),"")</f>
        <v>0</v>
      </c>
      <c r="L6911">
        <f>IFERROR(VLOOKUP(G6911,Store_Map!$A$2:$I$100,7,FALSE),"")</f>
        <v>0</v>
      </c>
      <c r="M6911">
        <f>IFERROR(VLOOKUP(G6911,Store_Map!$A$2:$I$100,8,FALSE),"")</f>
        <v>0</v>
      </c>
      <c r="N6911">
        <f t="shared" si="963"/>
        <v>0</v>
      </c>
      <c r="O6911" t="str">
        <f t="shared" si="964"/>
        <v>PASS</v>
      </c>
      <c r="P6911" t="str">
        <f t="shared" si="965"/>
        <v>PASS</v>
      </c>
      <c r="Q6911" t="str">
        <f t="shared" si="966"/>
        <v>PASS</v>
      </c>
      <c r="R6911" t="str">
        <f t="shared" si="967"/>
        <v>PASS</v>
      </c>
      <c r="S6911" t="str">
        <f t="shared" si="968"/>
        <v>PASS</v>
      </c>
      <c r="T6911">
        <f t="shared" si="969"/>
        <v>100</v>
      </c>
      <c r="U6911" t="str">
        <f t="shared" si="970"/>
        <v>Low</v>
      </c>
      <c r="V6911" t="str">
        <f t="shared" si="971"/>
        <v>Clean</v>
      </c>
    </row>
    <row r="6912" spans="1:22" x14ac:dyDescent="0.3">
      <c r="A6912" t="str">
        <f>Raw_Data!A6912</f>
        <v>26079590</v>
      </c>
      <c r="B6912">
        <f>Raw_Data!B6912</f>
        <v>45687</v>
      </c>
      <c r="C6912" t="str">
        <f>Raw_Data!C6912</f>
        <v>BIKTARVY 50-200-25 MG TABLE</v>
      </c>
      <c r="D6912" t="str">
        <f>Raw_Data!D6912</f>
        <v>61958250101</v>
      </c>
      <c r="E6912" t="str">
        <f>Raw_Data!E6912</f>
        <v>DAVIS, KEPLER</v>
      </c>
      <c r="F6912" t="str">
        <f>Raw_Data!F6912</f>
        <v>1740357425</v>
      </c>
      <c r="G6912" t="str">
        <f>Raw_Data!H6912</f>
        <v>2</v>
      </c>
      <c r="H6912">
        <f>IFERROR(VLOOKUP(G6912,Store_Map!$A$2:$I$100,3,FALSE),"")</f>
        <v>0</v>
      </c>
      <c r="I6912">
        <f>IFERROR(VLOOKUP(G6912,Store_Map!$A$2:$I$100,4,FALSE),"")</f>
        <v>0</v>
      </c>
      <c r="J6912">
        <f>IFERROR(VLOOKUP(G6912,Store_Map!$A$2:$I$100,5,FALSE),"")</f>
        <v>0</v>
      </c>
      <c r="K6912">
        <f>IFERROR(VLOOKUP(G6912,Store_Map!$A$2:$I$100,6,FALSE),"")</f>
        <v>0</v>
      </c>
      <c r="L6912">
        <f>IFERROR(VLOOKUP(G6912,Store_Map!$A$2:$I$100,7,FALSE),"")</f>
        <v>0</v>
      </c>
      <c r="M6912">
        <f>IFERROR(VLOOKUP(G6912,Store_Map!$A$2:$I$100,8,FALSE),"")</f>
        <v>0</v>
      </c>
      <c r="N6912">
        <f t="shared" si="963"/>
        <v>0</v>
      </c>
      <c r="O6912" t="str">
        <f t="shared" si="964"/>
        <v>PASS</v>
      </c>
      <c r="P6912" t="str">
        <f t="shared" si="965"/>
        <v>PASS</v>
      </c>
      <c r="Q6912" t="str">
        <f t="shared" si="966"/>
        <v>PASS</v>
      </c>
      <c r="R6912" t="str">
        <f t="shared" si="967"/>
        <v>PASS</v>
      </c>
      <c r="S6912" t="str">
        <f t="shared" si="968"/>
        <v>PASS</v>
      </c>
      <c r="T6912">
        <f t="shared" si="969"/>
        <v>100</v>
      </c>
      <c r="U6912" t="str">
        <f t="shared" si="970"/>
        <v>Low</v>
      </c>
      <c r="V6912" t="str">
        <f t="shared" si="971"/>
        <v>Clean</v>
      </c>
    </row>
    <row r="6913" spans="1:22" x14ac:dyDescent="0.3">
      <c r="A6913" t="str">
        <f>Raw_Data!A6913</f>
        <v>26080962</v>
      </c>
      <c r="B6913">
        <f>Raw_Data!B6913</f>
        <v>45687</v>
      </c>
      <c r="C6913" t="str">
        <f>Raw_Data!C6913</f>
        <v>JULUCA 50-25 MG TABLET</v>
      </c>
      <c r="D6913" t="str">
        <f>Raw_Data!D6913</f>
        <v>49702024213</v>
      </c>
      <c r="E6913" t="str">
        <f>Raw_Data!E6913</f>
        <v>DAVIS, KEPLER</v>
      </c>
      <c r="F6913" t="str">
        <f>Raw_Data!F6913</f>
        <v>1740357425</v>
      </c>
      <c r="G6913" t="str">
        <f>Raw_Data!H6913</f>
        <v>2</v>
      </c>
      <c r="H6913">
        <f>IFERROR(VLOOKUP(G6913,Store_Map!$A$2:$I$100,3,FALSE),"")</f>
        <v>0</v>
      </c>
      <c r="I6913">
        <f>IFERROR(VLOOKUP(G6913,Store_Map!$A$2:$I$100,4,FALSE),"")</f>
        <v>0</v>
      </c>
      <c r="J6913">
        <f>IFERROR(VLOOKUP(G6913,Store_Map!$A$2:$I$100,5,FALSE),"")</f>
        <v>0</v>
      </c>
      <c r="K6913">
        <f>IFERROR(VLOOKUP(G6913,Store_Map!$A$2:$I$100,6,FALSE),"")</f>
        <v>0</v>
      </c>
      <c r="L6913">
        <f>IFERROR(VLOOKUP(G6913,Store_Map!$A$2:$I$100,7,FALSE),"")</f>
        <v>0</v>
      </c>
      <c r="M6913">
        <f>IFERROR(VLOOKUP(G6913,Store_Map!$A$2:$I$100,8,FALSE),"")</f>
        <v>0</v>
      </c>
      <c r="N6913">
        <f t="shared" si="963"/>
        <v>0</v>
      </c>
      <c r="O6913" t="str">
        <f t="shared" si="964"/>
        <v>PASS</v>
      </c>
      <c r="P6913" t="str">
        <f t="shared" si="965"/>
        <v>PASS</v>
      </c>
      <c r="Q6913" t="str">
        <f t="shared" si="966"/>
        <v>PASS</v>
      </c>
      <c r="R6913" t="str">
        <f t="shared" si="967"/>
        <v>PASS</v>
      </c>
      <c r="S6913" t="str">
        <f t="shared" si="968"/>
        <v>PASS</v>
      </c>
      <c r="T6913">
        <f t="shared" si="969"/>
        <v>100</v>
      </c>
      <c r="U6913" t="str">
        <f t="shared" si="970"/>
        <v>Low</v>
      </c>
      <c r="V6913" t="str">
        <f t="shared" si="971"/>
        <v>Clean</v>
      </c>
    </row>
    <row r="6914" spans="1:22" x14ac:dyDescent="0.3">
      <c r="A6914" t="str">
        <f>Raw_Data!A6914</f>
        <v>26082040</v>
      </c>
      <c r="B6914">
        <f>Raw_Data!B6914</f>
        <v>45687</v>
      </c>
      <c r="C6914" t="str">
        <f>Raw_Data!C6914</f>
        <v>ISENTRESS HD 600 MG TABLET</v>
      </c>
      <c r="D6914" t="str">
        <f>Raw_Data!D6914</f>
        <v>6308001</v>
      </c>
      <c r="E6914" t="str">
        <f>Raw_Data!E6914</f>
        <v>GONZALEZ, ANDREA</v>
      </c>
      <c r="F6914" t="str">
        <f>Raw_Data!F6914</f>
        <v>1336176403</v>
      </c>
      <c r="G6914" t="str">
        <f>Raw_Data!H6914</f>
        <v>2</v>
      </c>
      <c r="H6914">
        <f>IFERROR(VLOOKUP(G6914,Store_Map!$A$2:$I$100,3,FALSE),"")</f>
        <v>0</v>
      </c>
      <c r="I6914">
        <f>IFERROR(VLOOKUP(G6914,Store_Map!$A$2:$I$100,4,FALSE),"")</f>
        <v>0</v>
      </c>
      <c r="J6914">
        <f>IFERROR(VLOOKUP(G6914,Store_Map!$A$2:$I$100,5,FALSE),"")</f>
        <v>0</v>
      </c>
      <c r="K6914">
        <f>IFERROR(VLOOKUP(G6914,Store_Map!$A$2:$I$100,6,FALSE),"")</f>
        <v>0</v>
      </c>
      <c r="L6914">
        <f>IFERROR(VLOOKUP(G6914,Store_Map!$A$2:$I$100,7,FALSE),"")</f>
        <v>0</v>
      </c>
      <c r="M6914">
        <f>IFERROR(VLOOKUP(G6914,Store_Map!$A$2:$I$100,8,FALSE),"")</f>
        <v>0</v>
      </c>
      <c r="N6914">
        <f t="shared" ref="N6914:N6977" si="972">COUNTBLANK(A6914:M6914)</f>
        <v>0</v>
      </c>
      <c r="O6914" t="str">
        <f t="shared" ref="O6914:O6977" si="973">IF(AND(F6914&lt;&gt;"",LEN(F6914)=10,ISNUMBER(--F6914)),"PASS","REVIEW")</f>
        <v>PASS</v>
      </c>
      <c r="P6914" t="str">
        <f t="shared" ref="P6914:P6977" si="974">IF(AND(D6914&lt;&gt;"",OR(LEN(D6914)=10,LEN(D6914)=11),ISNUMBER(--D6914)),"PASS","REVIEW")</f>
        <v>REVIEW</v>
      </c>
      <c r="Q6914" t="str">
        <f t="shared" ref="Q6914:Q6977" si="975">IF(H6914&lt;&gt;"","PASS","REVIEW")</f>
        <v>PASS</v>
      </c>
      <c r="R6914" t="str">
        <f t="shared" ref="R6914:R6977" si="976">IF(AND(I6914&lt;&gt;"",J6914&lt;&gt;"",K6914&lt;&gt;"",L6914&lt;&gt;"",M6914&lt;&gt;""),"PASS","REVIEW")</f>
        <v>PASS</v>
      </c>
      <c r="S6914" t="str">
        <f t="shared" ref="S6914:S6977" si="977">IF(OR(N6914&gt;0,O6914="REVIEW",P6914="REVIEW",Q6914="REVIEW",R6914="REVIEW"),"REVIEW","PASS")</f>
        <v>REVIEW</v>
      </c>
      <c r="T6914">
        <f t="shared" ref="T6914:T6977" si="978">MAX(0,100-(N6914*5)-IF(O6914="REVIEW",15,0)-IF(P6914="REVIEW",10,0)-IF(Q6914="REVIEW",10,0)-IF(R6914="REVIEW",20,0))</f>
        <v>90</v>
      </c>
      <c r="U6914" t="str">
        <f t="shared" ref="U6914:U6977" si="979">IF(T6914&gt;=90,"Low",IF(T6914&gt;=70,"Medium","High"))</f>
        <v>Low</v>
      </c>
      <c r="V6914" t="str">
        <f t="shared" ref="V6914:V6977" si="980">IF(N6914&gt;0,"Missing required fields",IF(O6914="REVIEW","Invalid provider NPI",IF(P6914="REVIEW","Invalid NDC",IF(Q6914="REVIEW","Store mapping incomplete",IF(R6914="REVIEW","Entity mapping incomplete","Clean")))))</f>
        <v>Invalid NDC</v>
      </c>
    </row>
    <row r="6915" spans="1:22" x14ac:dyDescent="0.3">
      <c r="A6915" t="str">
        <f>Raw_Data!A6915</f>
        <v>26082627</v>
      </c>
      <c r="B6915">
        <f>Raw_Data!B6915</f>
        <v>45687</v>
      </c>
      <c r="C6915" t="str">
        <f>Raw_Data!C6915</f>
        <v>TIVICAY 50 MG TABLET</v>
      </c>
      <c r="D6915" t="str">
        <f>Raw_Data!D6915</f>
        <v>49702022813</v>
      </c>
      <c r="E6915" t="str">
        <f>Raw_Data!E6915</f>
        <v>GONZALEZ, ANDREA</v>
      </c>
      <c r="F6915" t="str">
        <f>Raw_Data!F6915</f>
        <v>1336176403</v>
      </c>
      <c r="G6915" t="str">
        <f>Raw_Data!H6915</f>
        <v>2</v>
      </c>
      <c r="H6915">
        <f>IFERROR(VLOOKUP(G6915,Store_Map!$A$2:$I$100,3,FALSE),"")</f>
        <v>0</v>
      </c>
      <c r="I6915">
        <f>IFERROR(VLOOKUP(G6915,Store_Map!$A$2:$I$100,4,FALSE),"")</f>
        <v>0</v>
      </c>
      <c r="J6915">
        <f>IFERROR(VLOOKUP(G6915,Store_Map!$A$2:$I$100,5,FALSE),"")</f>
        <v>0</v>
      </c>
      <c r="K6915">
        <f>IFERROR(VLOOKUP(G6915,Store_Map!$A$2:$I$100,6,FALSE),"")</f>
        <v>0</v>
      </c>
      <c r="L6915">
        <f>IFERROR(VLOOKUP(G6915,Store_Map!$A$2:$I$100,7,FALSE),"")</f>
        <v>0</v>
      </c>
      <c r="M6915">
        <f>IFERROR(VLOOKUP(G6915,Store_Map!$A$2:$I$100,8,FALSE),"")</f>
        <v>0</v>
      </c>
      <c r="N6915">
        <f t="shared" si="972"/>
        <v>0</v>
      </c>
      <c r="O6915" t="str">
        <f t="shared" si="973"/>
        <v>PASS</v>
      </c>
      <c r="P6915" t="str">
        <f t="shared" si="974"/>
        <v>PASS</v>
      </c>
      <c r="Q6915" t="str">
        <f t="shared" si="975"/>
        <v>PASS</v>
      </c>
      <c r="R6915" t="str">
        <f t="shared" si="976"/>
        <v>PASS</v>
      </c>
      <c r="S6915" t="str">
        <f t="shared" si="977"/>
        <v>PASS</v>
      </c>
      <c r="T6915">
        <f t="shared" si="978"/>
        <v>100</v>
      </c>
      <c r="U6915" t="str">
        <f t="shared" si="979"/>
        <v>Low</v>
      </c>
      <c r="V6915" t="str">
        <f t="shared" si="980"/>
        <v>Clean</v>
      </c>
    </row>
    <row r="6916" spans="1:22" x14ac:dyDescent="0.3">
      <c r="A6916" t="str">
        <f>Raw_Data!A6916</f>
        <v>26082628</v>
      </c>
      <c r="B6916">
        <f>Raw_Data!B6916</f>
        <v>45687</v>
      </c>
      <c r="C6916" t="str">
        <f>Raw_Data!C6916</f>
        <v>EMTRICITABINE-TENOFV 200-30</v>
      </c>
      <c r="D6916" t="str">
        <f>Raw_Data!D6916</f>
        <v>42385095330</v>
      </c>
      <c r="E6916" t="str">
        <f>Raw_Data!E6916</f>
        <v>GONZALEZ, ANDREA</v>
      </c>
      <c r="F6916" t="str">
        <f>Raw_Data!F6916</f>
        <v>1336176403</v>
      </c>
      <c r="G6916" t="str">
        <f>Raw_Data!H6916</f>
        <v>2</v>
      </c>
      <c r="H6916">
        <f>IFERROR(VLOOKUP(G6916,Store_Map!$A$2:$I$100,3,FALSE),"")</f>
        <v>0</v>
      </c>
      <c r="I6916">
        <f>IFERROR(VLOOKUP(G6916,Store_Map!$A$2:$I$100,4,FALSE),"")</f>
        <v>0</v>
      </c>
      <c r="J6916">
        <f>IFERROR(VLOOKUP(G6916,Store_Map!$A$2:$I$100,5,FALSE),"")</f>
        <v>0</v>
      </c>
      <c r="K6916">
        <f>IFERROR(VLOOKUP(G6916,Store_Map!$A$2:$I$100,6,FALSE),"")</f>
        <v>0</v>
      </c>
      <c r="L6916">
        <f>IFERROR(VLOOKUP(G6916,Store_Map!$A$2:$I$100,7,FALSE),"")</f>
        <v>0</v>
      </c>
      <c r="M6916">
        <f>IFERROR(VLOOKUP(G6916,Store_Map!$A$2:$I$100,8,FALSE),"")</f>
        <v>0</v>
      </c>
      <c r="N6916">
        <f t="shared" si="972"/>
        <v>0</v>
      </c>
      <c r="O6916" t="str">
        <f t="shared" si="973"/>
        <v>PASS</v>
      </c>
      <c r="P6916" t="str">
        <f t="shared" si="974"/>
        <v>PASS</v>
      </c>
      <c r="Q6916" t="str">
        <f t="shared" si="975"/>
        <v>PASS</v>
      </c>
      <c r="R6916" t="str">
        <f t="shared" si="976"/>
        <v>PASS</v>
      </c>
      <c r="S6916" t="str">
        <f t="shared" si="977"/>
        <v>PASS</v>
      </c>
      <c r="T6916">
        <f t="shared" si="978"/>
        <v>100</v>
      </c>
      <c r="U6916" t="str">
        <f t="shared" si="979"/>
        <v>Low</v>
      </c>
      <c r="V6916" t="str">
        <f t="shared" si="980"/>
        <v>Clean</v>
      </c>
    </row>
    <row r="6917" spans="1:22" x14ac:dyDescent="0.3">
      <c r="A6917" t="str">
        <f>Raw_Data!A6917</f>
        <v>26083224</v>
      </c>
      <c r="B6917">
        <f>Raw_Data!B6917</f>
        <v>45687</v>
      </c>
      <c r="C6917" t="str">
        <f>Raw_Data!C6917</f>
        <v>BIKTARVY 50-200-25 MG TABLE</v>
      </c>
      <c r="D6917" t="str">
        <f>Raw_Data!D6917</f>
        <v>61958250101</v>
      </c>
      <c r="E6917" t="str">
        <f>Raw_Data!E6917</f>
        <v>DAVIS, KEPLER</v>
      </c>
      <c r="F6917" t="str">
        <f>Raw_Data!F6917</f>
        <v>1740357425</v>
      </c>
      <c r="G6917" t="str">
        <f>Raw_Data!H6917</f>
        <v>2</v>
      </c>
      <c r="H6917">
        <f>IFERROR(VLOOKUP(G6917,Store_Map!$A$2:$I$100,3,FALSE),"")</f>
        <v>0</v>
      </c>
      <c r="I6917">
        <f>IFERROR(VLOOKUP(G6917,Store_Map!$A$2:$I$100,4,FALSE),"")</f>
        <v>0</v>
      </c>
      <c r="J6917">
        <f>IFERROR(VLOOKUP(G6917,Store_Map!$A$2:$I$100,5,FALSE),"")</f>
        <v>0</v>
      </c>
      <c r="K6917">
        <f>IFERROR(VLOOKUP(G6917,Store_Map!$A$2:$I$100,6,FALSE),"")</f>
        <v>0</v>
      </c>
      <c r="L6917">
        <f>IFERROR(VLOOKUP(G6917,Store_Map!$A$2:$I$100,7,FALSE),"")</f>
        <v>0</v>
      </c>
      <c r="M6917">
        <f>IFERROR(VLOOKUP(G6917,Store_Map!$A$2:$I$100,8,FALSE),"")</f>
        <v>0</v>
      </c>
      <c r="N6917">
        <f t="shared" si="972"/>
        <v>0</v>
      </c>
      <c r="O6917" t="str">
        <f t="shared" si="973"/>
        <v>PASS</v>
      </c>
      <c r="P6917" t="str">
        <f t="shared" si="974"/>
        <v>PASS</v>
      </c>
      <c r="Q6917" t="str">
        <f t="shared" si="975"/>
        <v>PASS</v>
      </c>
      <c r="R6917" t="str">
        <f t="shared" si="976"/>
        <v>PASS</v>
      </c>
      <c r="S6917" t="str">
        <f t="shared" si="977"/>
        <v>PASS</v>
      </c>
      <c r="T6917">
        <f t="shared" si="978"/>
        <v>100</v>
      </c>
      <c r="U6917" t="str">
        <f t="shared" si="979"/>
        <v>Low</v>
      </c>
      <c r="V6917" t="str">
        <f t="shared" si="980"/>
        <v>Clean</v>
      </c>
    </row>
    <row r="6918" spans="1:22" x14ac:dyDescent="0.3">
      <c r="A6918" t="str">
        <f>Raw_Data!A6918</f>
        <v>26081620</v>
      </c>
      <c r="B6918">
        <f>Raw_Data!B6918</f>
        <v>45687</v>
      </c>
      <c r="C6918" t="str">
        <f>Raw_Data!C6918</f>
        <v>BIKTARVY 50-200-25 MG TABLE</v>
      </c>
      <c r="D6918" t="str">
        <f>Raw_Data!D6918</f>
        <v>61958250101</v>
      </c>
      <c r="E6918" t="str">
        <f>Raw_Data!E6918</f>
        <v>DAVIS, KEPLER</v>
      </c>
      <c r="F6918" t="str">
        <f>Raw_Data!F6918</f>
        <v>1740357425</v>
      </c>
      <c r="G6918" t="str">
        <f>Raw_Data!H6918</f>
        <v>2</v>
      </c>
      <c r="H6918">
        <f>IFERROR(VLOOKUP(G6918,Store_Map!$A$2:$I$100,3,FALSE),"")</f>
        <v>0</v>
      </c>
      <c r="I6918">
        <f>IFERROR(VLOOKUP(G6918,Store_Map!$A$2:$I$100,4,FALSE),"")</f>
        <v>0</v>
      </c>
      <c r="J6918">
        <f>IFERROR(VLOOKUP(G6918,Store_Map!$A$2:$I$100,5,FALSE),"")</f>
        <v>0</v>
      </c>
      <c r="K6918">
        <f>IFERROR(VLOOKUP(G6918,Store_Map!$A$2:$I$100,6,FALSE),"")</f>
        <v>0</v>
      </c>
      <c r="L6918">
        <f>IFERROR(VLOOKUP(G6918,Store_Map!$A$2:$I$100,7,FALSE),"")</f>
        <v>0</v>
      </c>
      <c r="M6918">
        <f>IFERROR(VLOOKUP(G6918,Store_Map!$A$2:$I$100,8,FALSE),"")</f>
        <v>0</v>
      </c>
      <c r="N6918">
        <f t="shared" si="972"/>
        <v>0</v>
      </c>
      <c r="O6918" t="str">
        <f t="shared" si="973"/>
        <v>PASS</v>
      </c>
      <c r="P6918" t="str">
        <f t="shared" si="974"/>
        <v>PASS</v>
      </c>
      <c r="Q6918" t="str">
        <f t="shared" si="975"/>
        <v>PASS</v>
      </c>
      <c r="R6918" t="str">
        <f t="shared" si="976"/>
        <v>PASS</v>
      </c>
      <c r="S6918" t="str">
        <f t="shared" si="977"/>
        <v>PASS</v>
      </c>
      <c r="T6918">
        <f t="shared" si="978"/>
        <v>100</v>
      </c>
      <c r="U6918" t="str">
        <f t="shared" si="979"/>
        <v>Low</v>
      </c>
      <c r="V6918" t="str">
        <f t="shared" si="980"/>
        <v>Clean</v>
      </c>
    </row>
    <row r="6919" spans="1:22" x14ac:dyDescent="0.3">
      <c r="A6919" t="str">
        <f>Raw_Data!A6919</f>
        <v>26083222</v>
      </c>
      <c r="B6919">
        <f>Raw_Data!B6919</f>
        <v>45687</v>
      </c>
      <c r="C6919" t="str">
        <f>Raw_Data!C6919</f>
        <v>OXYBUTYNIN 5 MG TABLET</v>
      </c>
      <c r="D6919" t="str">
        <f>Raw_Data!D6919</f>
        <v>70954000520</v>
      </c>
      <c r="E6919" t="str">
        <f>Raw_Data!E6919</f>
        <v>FORD, JAMES</v>
      </c>
      <c r="F6919" t="str">
        <f>Raw_Data!F6919</f>
        <v>1033117684</v>
      </c>
      <c r="G6919" t="str">
        <f>Raw_Data!H6919</f>
        <v>2</v>
      </c>
      <c r="H6919">
        <f>IFERROR(VLOOKUP(G6919,Store_Map!$A$2:$I$100,3,FALSE),"")</f>
        <v>0</v>
      </c>
      <c r="I6919">
        <f>IFERROR(VLOOKUP(G6919,Store_Map!$A$2:$I$100,4,FALSE),"")</f>
        <v>0</v>
      </c>
      <c r="J6919">
        <f>IFERROR(VLOOKUP(G6919,Store_Map!$A$2:$I$100,5,FALSE),"")</f>
        <v>0</v>
      </c>
      <c r="K6919">
        <f>IFERROR(VLOOKUP(G6919,Store_Map!$A$2:$I$100,6,FALSE),"")</f>
        <v>0</v>
      </c>
      <c r="L6919">
        <f>IFERROR(VLOOKUP(G6919,Store_Map!$A$2:$I$100,7,FALSE),"")</f>
        <v>0</v>
      </c>
      <c r="M6919">
        <f>IFERROR(VLOOKUP(G6919,Store_Map!$A$2:$I$100,8,FALSE),"")</f>
        <v>0</v>
      </c>
      <c r="N6919">
        <f t="shared" si="972"/>
        <v>0</v>
      </c>
      <c r="O6919" t="str">
        <f t="shared" si="973"/>
        <v>PASS</v>
      </c>
      <c r="P6919" t="str">
        <f t="shared" si="974"/>
        <v>PASS</v>
      </c>
      <c r="Q6919" t="str">
        <f t="shared" si="975"/>
        <v>PASS</v>
      </c>
      <c r="R6919" t="str">
        <f t="shared" si="976"/>
        <v>PASS</v>
      </c>
      <c r="S6919" t="str">
        <f t="shared" si="977"/>
        <v>PASS</v>
      </c>
      <c r="T6919">
        <f t="shared" si="978"/>
        <v>100</v>
      </c>
      <c r="U6919" t="str">
        <f t="shared" si="979"/>
        <v>Low</v>
      </c>
      <c r="V6919" t="str">
        <f t="shared" si="980"/>
        <v>Clean</v>
      </c>
    </row>
    <row r="6920" spans="1:22" x14ac:dyDescent="0.3">
      <c r="A6920" t="str">
        <f>Raw_Data!A6920</f>
        <v>26082642</v>
      </c>
      <c r="B6920">
        <f>Raw_Data!B6920</f>
        <v>45687</v>
      </c>
      <c r="C6920" t="str">
        <f>Raw_Data!C6920</f>
        <v>PRAVASTATIN SODIUM 20 MG TA</v>
      </c>
      <c r="D6920" t="str">
        <f>Raw_Data!D6920</f>
        <v>93720198</v>
      </c>
      <c r="E6920" t="str">
        <f>Raw_Data!E6920</f>
        <v>FORD, JAMES</v>
      </c>
      <c r="F6920" t="str">
        <f>Raw_Data!F6920</f>
        <v>1033117684</v>
      </c>
      <c r="G6920" t="str">
        <f>Raw_Data!H6920</f>
        <v>2</v>
      </c>
      <c r="H6920">
        <f>IFERROR(VLOOKUP(G6920,Store_Map!$A$2:$I$100,3,FALSE),"")</f>
        <v>0</v>
      </c>
      <c r="I6920">
        <f>IFERROR(VLOOKUP(G6920,Store_Map!$A$2:$I$100,4,FALSE),"")</f>
        <v>0</v>
      </c>
      <c r="J6920">
        <f>IFERROR(VLOOKUP(G6920,Store_Map!$A$2:$I$100,5,FALSE),"")</f>
        <v>0</v>
      </c>
      <c r="K6920">
        <f>IFERROR(VLOOKUP(G6920,Store_Map!$A$2:$I$100,6,FALSE),"")</f>
        <v>0</v>
      </c>
      <c r="L6920">
        <f>IFERROR(VLOOKUP(G6920,Store_Map!$A$2:$I$100,7,FALSE),"")</f>
        <v>0</v>
      </c>
      <c r="M6920">
        <f>IFERROR(VLOOKUP(G6920,Store_Map!$A$2:$I$100,8,FALSE),"")</f>
        <v>0</v>
      </c>
      <c r="N6920">
        <f t="shared" si="972"/>
        <v>0</v>
      </c>
      <c r="O6920" t="str">
        <f t="shared" si="973"/>
        <v>PASS</v>
      </c>
      <c r="P6920" t="str">
        <f t="shared" si="974"/>
        <v>REVIEW</v>
      </c>
      <c r="Q6920" t="str">
        <f t="shared" si="975"/>
        <v>PASS</v>
      </c>
      <c r="R6920" t="str">
        <f t="shared" si="976"/>
        <v>PASS</v>
      </c>
      <c r="S6920" t="str">
        <f t="shared" si="977"/>
        <v>REVIEW</v>
      </c>
      <c r="T6920">
        <f t="shared" si="978"/>
        <v>90</v>
      </c>
      <c r="U6920" t="str">
        <f t="shared" si="979"/>
        <v>Low</v>
      </c>
      <c r="V6920" t="str">
        <f t="shared" si="980"/>
        <v>Invalid NDC</v>
      </c>
    </row>
    <row r="6921" spans="1:22" x14ac:dyDescent="0.3">
      <c r="A6921" t="str">
        <f>Raw_Data!A6921</f>
        <v>26079309</v>
      </c>
      <c r="B6921">
        <f>Raw_Data!B6921</f>
        <v>45687</v>
      </c>
      <c r="C6921" t="str">
        <f>Raw_Data!C6921</f>
        <v>BACLOFEN 10 MG TABLET</v>
      </c>
      <c r="D6921" t="str">
        <f>Raw_Data!D6921</f>
        <v>52817032000</v>
      </c>
      <c r="E6921" t="str">
        <f>Raw_Data!E6921</f>
        <v>FORD, JAMES</v>
      </c>
      <c r="F6921" t="str">
        <f>Raw_Data!F6921</f>
        <v>1033117684</v>
      </c>
      <c r="G6921" t="str">
        <f>Raw_Data!H6921</f>
        <v>2</v>
      </c>
      <c r="H6921">
        <f>IFERROR(VLOOKUP(G6921,Store_Map!$A$2:$I$100,3,FALSE),"")</f>
        <v>0</v>
      </c>
      <c r="I6921">
        <f>IFERROR(VLOOKUP(G6921,Store_Map!$A$2:$I$100,4,FALSE),"")</f>
        <v>0</v>
      </c>
      <c r="J6921">
        <f>IFERROR(VLOOKUP(G6921,Store_Map!$A$2:$I$100,5,FALSE),"")</f>
        <v>0</v>
      </c>
      <c r="K6921">
        <f>IFERROR(VLOOKUP(G6921,Store_Map!$A$2:$I$100,6,FALSE),"")</f>
        <v>0</v>
      </c>
      <c r="L6921">
        <f>IFERROR(VLOOKUP(G6921,Store_Map!$A$2:$I$100,7,FALSE),"")</f>
        <v>0</v>
      </c>
      <c r="M6921">
        <f>IFERROR(VLOOKUP(G6921,Store_Map!$A$2:$I$100,8,FALSE),"")</f>
        <v>0</v>
      </c>
      <c r="N6921">
        <f t="shared" si="972"/>
        <v>0</v>
      </c>
      <c r="O6921" t="str">
        <f t="shared" si="973"/>
        <v>PASS</v>
      </c>
      <c r="P6921" t="str">
        <f t="shared" si="974"/>
        <v>PASS</v>
      </c>
      <c r="Q6921" t="str">
        <f t="shared" si="975"/>
        <v>PASS</v>
      </c>
      <c r="R6921" t="str">
        <f t="shared" si="976"/>
        <v>PASS</v>
      </c>
      <c r="S6921" t="str">
        <f t="shared" si="977"/>
        <v>PASS</v>
      </c>
      <c r="T6921">
        <f t="shared" si="978"/>
        <v>100</v>
      </c>
      <c r="U6921" t="str">
        <f t="shared" si="979"/>
        <v>Low</v>
      </c>
      <c r="V6921" t="str">
        <f t="shared" si="980"/>
        <v>Clean</v>
      </c>
    </row>
    <row r="6922" spans="1:22" x14ac:dyDescent="0.3">
      <c r="A6922" t="str">
        <f>Raw_Data!A6922</f>
        <v>26074578</v>
      </c>
      <c r="B6922">
        <f>Raw_Data!B6922</f>
        <v>45687</v>
      </c>
      <c r="C6922" t="str">
        <f>Raw_Data!C6922</f>
        <v>FLUTICASONE PROP 50 MCG SPR</v>
      </c>
      <c r="D6922" t="str">
        <f>Raw_Data!D6922</f>
        <v>60505082901</v>
      </c>
      <c r="E6922" t="str">
        <f>Raw_Data!E6922</f>
        <v>MUNOZ, FRANCISCO</v>
      </c>
      <c r="F6922" t="str">
        <f>Raw_Data!F6922</f>
        <v>1194015032</v>
      </c>
      <c r="G6922" t="str">
        <f>Raw_Data!H6922</f>
        <v>2</v>
      </c>
      <c r="H6922">
        <f>IFERROR(VLOOKUP(G6922,Store_Map!$A$2:$I$100,3,FALSE),"")</f>
        <v>0</v>
      </c>
      <c r="I6922">
        <f>IFERROR(VLOOKUP(G6922,Store_Map!$A$2:$I$100,4,FALSE),"")</f>
        <v>0</v>
      </c>
      <c r="J6922">
        <f>IFERROR(VLOOKUP(G6922,Store_Map!$A$2:$I$100,5,FALSE),"")</f>
        <v>0</v>
      </c>
      <c r="K6922">
        <f>IFERROR(VLOOKUP(G6922,Store_Map!$A$2:$I$100,6,FALSE),"")</f>
        <v>0</v>
      </c>
      <c r="L6922">
        <f>IFERROR(VLOOKUP(G6922,Store_Map!$A$2:$I$100,7,FALSE),"")</f>
        <v>0</v>
      </c>
      <c r="M6922">
        <f>IFERROR(VLOOKUP(G6922,Store_Map!$A$2:$I$100,8,FALSE),"")</f>
        <v>0</v>
      </c>
      <c r="N6922">
        <f t="shared" si="972"/>
        <v>0</v>
      </c>
      <c r="O6922" t="str">
        <f t="shared" si="973"/>
        <v>PASS</v>
      </c>
      <c r="P6922" t="str">
        <f t="shared" si="974"/>
        <v>PASS</v>
      </c>
      <c r="Q6922" t="str">
        <f t="shared" si="975"/>
        <v>PASS</v>
      </c>
      <c r="R6922" t="str">
        <f t="shared" si="976"/>
        <v>PASS</v>
      </c>
      <c r="S6922" t="str">
        <f t="shared" si="977"/>
        <v>PASS</v>
      </c>
      <c r="T6922">
        <f t="shared" si="978"/>
        <v>100</v>
      </c>
      <c r="U6922" t="str">
        <f t="shared" si="979"/>
        <v>Low</v>
      </c>
      <c r="V6922" t="str">
        <f t="shared" si="980"/>
        <v>Clean</v>
      </c>
    </row>
    <row r="6923" spans="1:22" x14ac:dyDescent="0.3">
      <c r="A6923" t="str">
        <f>Raw_Data!A6923</f>
        <v>26080600</v>
      </c>
      <c r="B6923">
        <f>Raw_Data!B6923</f>
        <v>45687</v>
      </c>
      <c r="C6923" t="str">
        <f>Raw_Data!C6923</f>
        <v>ROFLUMILAST 500 MCG TABLET</v>
      </c>
      <c r="D6923" t="str">
        <f>Raw_Data!D6923</f>
        <v>72205020030</v>
      </c>
      <c r="E6923" t="str">
        <f>Raw_Data!E6923</f>
        <v>GIBBS, JON</v>
      </c>
      <c r="F6923" t="str">
        <f>Raw_Data!F6923</f>
        <v>1700896156</v>
      </c>
      <c r="G6923" t="str">
        <f>Raw_Data!H6923</f>
        <v>2</v>
      </c>
      <c r="H6923">
        <f>IFERROR(VLOOKUP(G6923,Store_Map!$A$2:$I$100,3,FALSE),"")</f>
        <v>0</v>
      </c>
      <c r="I6923">
        <f>IFERROR(VLOOKUP(G6923,Store_Map!$A$2:$I$100,4,FALSE),"")</f>
        <v>0</v>
      </c>
      <c r="J6923">
        <f>IFERROR(VLOOKUP(G6923,Store_Map!$A$2:$I$100,5,FALSE),"")</f>
        <v>0</v>
      </c>
      <c r="K6923">
        <f>IFERROR(VLOOKUP(G6923,Store_Map!$A$2:$I$100,6,FALSE),"")</f>
        <v>0</v>
      </c>
      <c r="L6923">
        <f>IFERROR(VLOOKUP(G6923,Store_Map!$A$2:$I$100,7,FALSE),"")</f>
        <v>0</v>
      </c>
      <c r="M6923">
        <f>IFERROR(VLOOKUP(G6923,Store_Map!$A$2:$I$100,8,FALSE),"")</f>
        <v>0</v>
      </c>
      <c r="N6923">
        <f t="shared" si="972"/>
        <v>0</v>
      </c>
      <c r="O6923" t="str">
        <f t="shared" si="973"/>
        <v>PASS</v>
      </c>
      <c r="P6923" t="str">
        <f t="shared" si="974"/>
        <v>PASS</v>
      </c>
      <c r="Q6923" t="str">
        <f t="shared" si="975"/>
        <v>PASS</v>
      </c>
      <c r="R6923" t="str">
        <f t="shared" si="976"/>
        <v>PASS</v>
      </c>
      <c r="S6923" t="str">
        <f t="shared" si="977"/>
        <v>PASS</v>
      </c>
      <c r="T6923">
        <f t="shared" si="978"/>
        <v>100</v>
      </c>
      <c r="U6923" t="str">
        <f t="shared" si="979"/>
        <v>Low</v>
      </c>
      <c r="V6923" t="str">
        <f t="shared" si="980"/>
        <v>Clean</v>
      </c>
    </row>
    <row r="6924" spans="1:22" x14ac:dyDescent="0.3">
      <c r="A6924" t="str">
        <f>Raw_Data!A6924</f>
        <v>26082713</v>
      </c>
      <c r="B6924">
        <f>Raw_Data!B6924</f>
        <v>45687</v>
      </c>
      <c r="C6924" t="str">
        <f>Raw_Data!C6924</f>
        <v>ALLOPURINOL 100 MG TABLET</v>
      </c>
      <c r="D6924" t="str">
        <f>Raw_Data!D6924</f>
        <v>603211521</v>
      </c>
      <c r="E6924" t="str">
        <f>Raw_Data!E6924</f>
        <v>GIBBS, JON</v>
      </c>
      <c r="F6924" t="str">
        <f>Raw_Data!F6924</f>
        <v>1700896156</v>
      </c>
      <c r="G6924" t="str">
        <f>Raw_Data!H6924</f>
        <v>2</v>
      </c>
      <c r="H6924">
        <f>IFERROR(VLOOKUP(G6924,Store_Map!$A$2:$I$100,3,FALSE),"")</f>
        <v>0</v>
      </c>
      <c r="I6924">
        <f>IFERROR(VLOOKUP(G6924,Store_Map!$A$2:$I$100,4,FALSE),"")</f>
        <v>0</v>
      </c>
      <c r="J6924">
        <f>IFERROR(VLOOKUP(G6924,Store_Map!$A$2:$I$100,5,FALSE),"")</f>
        <v>0</v>
      </c>
      <c r="K6924">
        <f>IFERROR(VLOOKUP(G6924,Store_Map!$A$2:$I$100,6,FALSE),"")</f>
        <v>0</v>
      </c>
      <c r="L6924">
        <f>IFERROR(VLOOKUP(G6924,Store_Map!$A$2:$I$100,7,FALSE),"")</f>
        <v>0</v>
      </c>
      <c r="M6924">
        <f>IFERROR(VLOOKUP(G6924,Store_Map!$A$2:$I$100,8,FALSE),"")</f>
        <v>0</v>
      </c>
      <c r="N6924">
        <f t="shared" si="972"/>
        <v>0</v>
      </c>
      <c r="O6924" t="str">
        <f t="shared" si="973"/>
        <v>PASS</v>
      </c>
      <c r="P6924" t="str">
        <f t="shared" si="974"/>
        <v>REVIEW</v>
      </c>
      <c r="Q6924" t="str">
        <f t="shared" si="975"/>
        <v>PASS</v>
      </c>
      <c r="R6924" t="str">
        <f t="shared" si="976"/>
        <v>PASS</v>
      </c>
      <c r="S6924" t="str">
        <f t="shared" si="977"/>
        <v>REVIEW</v>
      </c>
      <c r="T6924">
        <f t="shared" si="978"/>
        <v>90</v>
      </c>
      <c r="U6924" t="str">
        <f t="shared" si="979"/>
        <v>Low</v>
      </c>
      <c r="V6924" t="str">
        <f t="shared" si="980"/>
        <v>Invalid NDC</v>
      </c>
    </row>
    <row r="6925" spans="1:22" x14ac:dyDescent="0.3">
      <c r="A6925" t="str">
        <f>Raw_Data!A6925</f>
        <v>26085413</v>
      </c>
      <c r="B6925">
        <f>Raw_Data!B6925</f>
        <v>45687</v>
      </c>
      <c r="C6925" t="str">
        <f>Raw_Data!C6925</f>
        <v>TADALAFIL 5 MG TABLET</v>
      </c>
      <c r="D6925" t="str">
        <f>Raw_Data!D6925</f>
        <v>29300028713</v>
      </c>
      <c r="E6925" t="str">
        <f>Raw_Data!E6925</f>
        <v>GIBBS, JON</v>
      </c>
      <c r="F6925" t="str">
        <f>Raw_Data!F6925</f>
        <v>1700896156</v>
      </c>
      <c r="G6925" t="str">
        <f>Raw_Data!H6925</f>
        <v>2</v>
      </c>
      <c r="H6925">
        <f>IFERROR(VLOOKUP(G6925,Store_Map!$A$2:$I$100,3,FALSE),"")</f>
        <v>0</v>
      </c>
      <c r="I6925">
        <f>IFERROR(VLOOKUP(G6925,Store_Map!$A$2:$I$100,4,FALSE),"")</f>
        <v>0</v>
      </c>
      <c r="J6925">
        <f>IFERROR(VLOOKUP(G6925,Store_Map!$A$2:$I$100,5,FALSE),"")</f>
        <v>0</v>
      </c>
      <c r="K6925">
        <f>IFERROR(VLOOKUP(G6925,Store_Map!$A$2:$I$100,6,FALSE),"")</f>
        <v>0</v>
      </c>
      <c r="L6925">
        <f>IFERROR(VLOOKUP(G6925,Store_Map!$A$2:$I$100,7,FALSE),"")</f>
        <v>0</v>
      </c>
      <c r="M6925">
        <f>IFERROR(VLOOKUP(G6925,Store_Map!$A$2:$I$100,8,FALSE),"")</f>
        <v>0</v>
      </c>
      <c r="N6925">
        <f t="shared" si="972"/>
        <v>0</v>
      </c>
      <c r="O6925" t="str">
        <f t="shared" si="973"/>
        <v>PASS</v>
      </c>
      <c r="P6925" t="str">
        <f t="shared" si="974"/>
        <v>PASS</v>
      </c>
      <c r="Q6925" t="str">
        <f t="shared" si="975"/>
        <v>PASS</v>
      </c>
      <c r="R6925" t="str">
        <f t="shared" si="976"/>
        <v>PASS</v>
      </c>
      <c r="S6925" t="str">
        <f t="shared" si="977"/>
        <v>PASS</v>
      </c>
      <c r="T6925">
        <f t="shared" si="978"/>
        <v>100</v>
      </c>
      <c r="U6925" t="str">
        <f t="shared" si="979"/>
        <v>Low</v>
      </c>
      <c r="V6925" t="str">
        <f t="shared" si="980"/>
        <v>Clean</v>
      </c>
    </row>
    <row r="6926" spans="1:22" x14ac:dyDescent="0.3">
      <c r="A6926" t="str">
        <f>Raw_Data!A6926</f>
        <v>26085414</v>
      </c>
      <c r="B6926">
        <f>Raw_Data!B6926</f>
        <v>45687</v>
      </c>
      <c r="C6926" t="str">
        <f>Raw_Data!C6926</f>
        <v>FLUCONAZOLE 150 MG TABLET</v>
      </c>
      <c r="D6926" t="str">
        <f>Raw_Data!D6926</f>
        <v>57237000511</v>
      </c>
      <c r="E6926" t="str">
        <f>Raw_Data!E6926</f>
        <v>FORD, JAMES</v>
      </c>
      <c r="F6926" t="str">
        <f>Raw_Data!F6926</f>
        <v>1033117684</v>
      </c>
      <c r="G6926" t="str">
        <f>Raw_Data!H6926</f>
        <v>2</v>
      </c>
      <c r="H6926">
        <f>IFERROR(VLOOKUP(G6926,Store_Map!$A$2:$I$100,3,FALSE),"")</f>
        <v>0</v>
      </c>
      <c r="I6926">
        <f>IFERROR(VLOOKUP(G6926,Store_Map!$A$2:$I$100,4,FALSE),"")</f>
        <v>0</v>
      </c>
      <c r="J6926">
        <f>IFERROR(VLOOKUP(G6926,Store_Map!$A$2:$I$100,5,FALSE),"")</f>
        <v>0</v>
      </c>
      <c r="K6926">
        <f>IFERROR(VLOOKUP(G6926,Store_Map!$A$2:$I$100,6,FALSE),"")</f>
        <v>0</v>
      </c>
      <c r="L6926">
        <f>IFERROR(VLOOKUP(G6926,Store_Map!$A$2:$I$100,7,FALSE),"")</f>
        <v>0</v>
      </c>
      <c r="M6926">
        <f>IFERROR(VLOOKUP(G6926,Store_Map!$A$2:$I$100,8,FALSE),"")</f>
        <v>0</v>
      </c>
      <c r="N6926">
        <f t="shared" si="972"/>
        <v>0</v>
      </c>
      <c r="O6926" t="str">
        <f t="shared" si="973"/>
        <v>PASS</v>
      </c>
      <c r="P6926" t="str">
        <f t="shared" si="974"/>
        <v>PASS</v>
      </c>
      <c r="Q6926" t="str">
        <f t="shared" si="975"/>
        <v>PASS</v>
      </c>
      <c r="R6926" t="str">
        <f t="shared" si="976"/>
        <v>PASS</v>
      </c>
      <c r="S6926" t="str">
        <f t="shared" si="977"/>
        <v>PASS</v>
      </c>
      <c r="T6926">
        <f t="shared" si="978"/>
        <v>100</v>
      </c>
      <c r="U6926" t="str">
        <f t="shared" si="979"/>
        <v>Low</v>
      </c>
      <c r="V6926" t="str">
        <f t="shared" si="980"/>
        <v>Clean</v>
      </c>
    </row>
    <row r="6927" spans="1:22" x14ac:dyDescent="0.3">
      <c r="A6927" t="str">
        <f>Raw_Data!A6927</f>
        <v>26084398</v>
      </c>
      <c r="B6927">
        <f>Raw_Data!B6927</f>
        <v>45687</v>
      </c>
      <c r="C6927" t="str">
        <f>Raw_Data!C6927</f>
        <v>BUSPIRONE HCL 5 MG TABLET</v>
      </c>
      <c r="D6927" t="str">
        <f>Raw_Data!D6927</f>
        <v>29300024401</v>
      </c>
      <c r="E6927" t="str">
        <f>Raw_Data!E6927</f>
        <v>BYNE, EDMUND</v>
      </c>
      <c r="F6927" t="str">
        <f>Raw_Data!F6927</f>
        <v>1033186648</v>
      </c>
      <c r="G6927" t="str">
        <f>Raw_Data!H6927</f>
        <v>2</v>
      </c>
      <c r="H6927">
        <f>IFERROR(VLOOKUP(G6927,Store_Map!$A$2:$I$100,3,FALSE),"")</f>
        <v>0</v>
      </c>
      <c r="I6927">
        <f>IFERROR(VLOOKUP(G6927,Store_Map!$A$2:$I$100,4,FALSE),"")</f>
        <v>0</v>
      </c>
      <c r="J6927">
        <f>IFERROR(VLOOKUP(G6927,Store_Map!$A$2:$I$100,5,FALSE),"")</f>
        <v>0</v>
      </c>
      <c r="K6927">
        <f>IFERROR(VLOOKUP(G6927,Store_Map!$A$2:$I$100,6,FALSE),"")</f>
        <v>0</v>
      </c>
      <c r="L6927">
        <f>IFERROR(VLOOKUP(G6927,Store_Map!$A$2:$I$100,7,FALSE),"")</f>
        <v>0</v>
      </c>
      <c r="M6927">
        <f>IFERROR(VLOOKUP(G6927,Store_Map!$A$2:$I$100,8,FALSE),"")</f>
        <v>0</v>
      </c>
      <c r="N6927">
        <f t="shared" si="972"/>
        <v>0</v>
      </c>
      <c r="O6927" t="str">
        <f t="shared" si="973"/>
        <v>PASS</v>
      </c>
      <c r="P6927" t="str">
        <f t="shared" si="974"/>
        <v>PASS</v>
      </c>
      <c r="Q6927" t="str">
        <f t="shared" si="975"/>
        <v>PASS</v>
      </c>
      <c r="R6927" t="str">
        <f t="shared" si="976"/>
        <v>PASS</v>
      </c>
      <c r="S6927" t="str">
        <f t="shared" si="977"/>
        <v>PASS</v>
      </c>
      <c r="T6927">
        <f t="shared" si="978"/>
        <v>100</v>
      </c>
      <c r="U6927" t="str">
        <f t="shared" si="979"/>
        <v>Low</v>
      </c>
      <c r="V6927" t="str">
        <f t="shared" si="980"/>
        <v>Clean</v>
      </c>
    </row>
    <row r="6928" spans="1:22" x14ac:dyDescent="0.3">
      <c r="A6928" t="str">
        <f>Raw_Data!A6928</f>
        <v>26084373</v>
      </c>
      <c r="B6928">
        <f>Raw_Data!B6928</f>
        <v>45687</v>
      </c>
      <c r="C6928" t="str">
        <f>Raw_Data!C6928</f>
        <v>DICYCLOMINE 20 MG TABLET</v>
      </c>
      <c r="D6928" t="str">
        <f>Raw_Data!D6928</f>
        <v>527128201</v>
      </c>
      <c r="E6928" t="str">
        <f>Raw_Data!E6928</f>
        <v>BYNE, EDMUND</v>
      </c>
      <c r="F6928" t="str">
        <f>Raw_Data!F6928</f>
        <v>1033186648</v>
      </c>
      <c r="G6928" t="str">
        <f>Raw_Data!H6928</f>
        <v>2</v>
      </c>
      <c r="H6928">
        <f>IFERROR(VLOOKUP(G6928,Store_Map!$A$2:$I$100,3,FALSE),"")</f>
        <v>0</v>
      </c>
      <c r="I6928">
        <f>IFERROR(VLOOKUP(G6928,Store_Map!$A$2:$I$100,4,FALSE),"")</f>
        <v>0</v>
      </c>
      <c r="J6928">
        <f>IFERROR(VLOOKUP(G6928,Store_Map!$A$2:$I$100,5,FALSE),"")</f>
        <v>0</v>
      </c>
      <c r="K6928">
        <f>IFERROR(VLOOKUP(G6928,Store_Map!$A$2:$I$100,6,FALSE),"")</f>
        <v>0</v>
      </c>
      <c r="L6928">
        <f>IFERROR(VLOOKUP(G6928,Store_Map!$A$2:$I$100,7,FALSE),"")</f>
        <v>0</v>
      </c>
      <c r="M6928">
        <f>IFERROR(VLOOKUP(G6928,Store_Map!$A$2:$I$100,8,FALSE),"")</f>
        <v>0</v>
      </c>
      <c r="N6928">
        <f t="shared" si="972"/>
        <v>0</v>
      </c>
      <c r="O6928" t="str">
        <f t="shared" si="973"/>
        <v>PASS</v>
      </c>
      <c r="P6928" t="str">
        <f t="shared" si="974"/>
        <v>REVIEW</v>
      </c>
      <c r="Q6928" t="str">
        <f t="shared" si="975"/>
        <v>PASS</v>
      </c>
      <c r="R6928" t="str">
        <f t="shared" si="976"/>
        <v>PASS</v>
      </c>
      <c r="S6928" t="str">
        <f t="shared" si="977"/>
        <v>REVIEW</v>
      </c>
      <c r="T6928">
        <f t="shared" si="978"/>
        <v>90</v>
      </c>
      <c r="U6928" t="str">
        <f t="shared" si="979"/>
        <v>Low</v>
      </c>
      <c r="V6928" t="str">
        <f t="shared" si="980"/>
        <v>Invalid NDC</v>
      </c>
    </row>
    <row r="6929" spans="1:22" x14ac:dyDescent="0.3">
      <c r="A6929" t="str">
        <f>Raw_Data!A6929</f>
        <v>26082614</v>
      </c>
      <c r="B6929">
        <f>Raw_Data!B6929</f>
        <v>45687</v>
      </c>
      <c r="C6929" t="str">
        <f>Raw_Data!C6929</f>
        <v>AMLODIPINE BESYLATE 10 MG T</v>
      </c>
      <c r="D6929" t="str">
        <f>Raw_Data!D6929</f>
        <v>69097012815</v>
      </c>
      <c r="E6929" t="str">
        <f>Raw_Data!E6929</f>
        <v>FORD, JAMES</v>
      </c>
      <c r="F6929" t="str">
        <f>Raw_Data!F6929</f>
        <v>1033117684</v>
      </c>
      <c r="G6929" t="str">
        <f>Raw_Data!H6929</f>
        <v>2</v>
      </c>
      <c r="H6929">
        <f>IFERROR(VLOOKUP(G6929,Store_Map!$A$2:$I$100,3,FALSE),"")</f>
        <v>0</v>
      </c>
      <c r="I6929">
        <f>IFERROR(VLOOKUP(G6929,Store_Map!$A$2:$I$100,4,FALSE),"")</f>
        <v>0</v>
      </c>
      <c r="J6929">
        <f>IFERROR(VLOOKUP(G6929,Store_Map!$A$2:$I$100,5,FALSE),"")</f>
        <v>0</v>
      </c>
      <c r="K6929">
        <f>IFERROR(VLOOKUP(G6929,Store_Map!$A$2:$I$100,6,FALSE),"")</f>
        <v>0</v>
      </c>
      <c r="L6929">
        <f>IFERROR(VLOOKUP(G6929,Store_Map!$A$2:$I$100,7,FALSE),"")</f>
        <v>0</v>
      </c>
      <c r="M6929">
        <f>IFERROR(VLOOKUP(G6929,Store_Map!$A$2:$I$100,8,FALSE),"")</f>
        <v>0</v>
      </c>
      <c r="N6929">
        <f t="shared" si="972"/>
        <v>0</v>
      </c>
      <c r="O6929" t="str">
        <f t="shared" si="973"/>
        <v>PASS</v>
      </c>
      <c r="P6929" t="str">
        <f t="shared" si="974"/>
        <v>PASS</v>
      </c>
      <c r="Q6929" t="str">
        <f t="shared" si="975"/>
        <v>PASS</v>
      </c>
      <c r="R6929" t="str">
        <f t="shared" si="976"/>
        <v>PASS</v>
      </c>
      <c r="S6929" t="str">
        <f t="shared" si="977"/>
        <v>PASS</v>
      </c>
      <c r="T6929">
        <f t="shared" si="978"/>
        <v>100</v>
      </c>
      <c r="U6929" t="str">
        <f t="shared" si="979"/>
        <v>Low</v>
      </c>
      <c r="V6929" t="str">
        <f t="shared" si="980"/>
        <v>Clean</v>
      </c>
    </row>
    <row r="6930" spans="1:22" x14ac:dyDescent="0.3">
      <c r="A6930" t="str">
        <f>Raw_Data!A6930</f>
        <v>26082613</v>
      </c>
      <c r="B6930">
        <f>Raw_Data!B6930</f>
        <v>45687</v>
      </c>
      <c r="C6930" t="str">
        <f>Raw_Data!C6930</f>
        <v>LISINOPRIL 10 MG TABLET</v>
      </c>
      <c r="D6930" t="str">
        <f>Raw_Data!D6930</f>
        <v>43547035311</v>
      </c>
      <c r="E6930" t="str">
        <f>Raw_Data!E6930</f>
        <v>FORD, JAMES</v>
      </c>
      <c r="F6930" t="str">
        <f>Raw_Data!F6930</f>
        <v>1033117684</v>
      </c>
      <c r="G6930" t="str">
        <f>Raw_Data!H6930</f>
        <v>2</v>
      </c>
      <c r="H6930">
        <f>IFERROR(VLOOKUP(G6930,Store_Map!$A$2:$I$100,3,FALSE),"")</f>
        <v>0</v>
      </c>
      <c r="I6930">
        <f>IFERROR(VLOOKUP(G6930,Store_Map!$A$2:$I$100,4,FALSE),"")</f>
        <v>0</v>
      </c>
      <c r="J6930">
        <f>IFERROR(VLOOKUP(G6930,Store_Map!$A$2:$I$100,5,FALSE),"")</f>
        <v>0</v>
      </c>
      <c r="K6930">
        <f>IFERROR(VLOOKUP(G6930,Store_Map!$A$2:$I$100,6,FALSE),"")</f>
        <v>0</v>
      </c>
      <c r="L6930">
        <f>IFERROR(VLOOKUP(G6930,Store_Map!$A$2:$I$100,7,FALSE),"")</f>
        <v>0</v>
      </c>
      <c r="M6930">
        <f>IFERROR(VLOOKUP(G6930,Store_Map!$A$2:$I$100,8,FALSE),"")</f>
        <v>0</v>
      </c>
      <c r="N6930">
        <f t="shared" si="972"/>
        <v>0</v>
      </c>
      <c r="O6930" t="str">
        <f t="shared" si="973"/>
        <v>PASS</v>
      </c>
      <c r="P6930" t="str">
        <f t="shared" si="974"/>
        <v>PASS</v>
      </c>
      <c r="Q6930" t="str">
        <f t="shared" si="975"/>
        <v>PASS</v>
      </c>
      <c r="R6930" t="str">
        <f t="shared" si="976"/>
        <v>PASS</v>
      </c>
      <c r="S6930" t="str">
        <f t="shared" si="977"/>
        <v>PASS</v>
      </c>
      <c r="T6930">
        <f t="shared" si="978"/>
        <v>100</v>
      </c>
      <c r="U6930" t="str">
        <f t="shared" si="979"/>
        <v>Low</v>
      </c>
      <c r="V6930" t="str">
        <f t="shared" si="980"/>
        <v>Clean</v>
      </c>
    </row>
    <row r="6931" spans="1:22" x14ac:dyDescent="0.3">
      <c r="A6931" t="str">
        <f>Raw_Data!A6931</f>
        <v>26082612</v>
      </c>
      <c r="B6931">
        <f>Raw_Data!B6931</f>
        <v>45687</v>
      </c>
      <c r="C6931" t="str">
        <f>Raw_Data!C6931</f>
        <v>PANTOPRAZOLE SOD DR 40 MG T</v>
      </c>
      <c r="D6931" t="str">
        <f>Raw_Data!D6931</f>
        <v>65862056090</v>
      </c>
      <c r="E6931" t="str">
        <f>Raw_Data!E6931</f>
        <v>FORD, JAMES</v>
      </c>
      <c r="F6931" t="str">
        <f>Raw_Data!F6931</f>
        <v>1033117684</v>
      </c>
      <c r="G6931" t="str">
        <f>Raw_Data!H6931</f>
        <v>2</v>
      </c>
      <c r="H6931">
        <f>IFERROR(VLOOKUP(G6931,Store_Map!$A$2:$I$100,3,FALSE),"")</f>
        <v>0</v>
      </c>
      <c r="I6931">
        <f>IFERROR(VLOOKUP(G6931,Store_Map!$A$2:$I$100,4,FALSE),"")</f>
        <v>0</v>
      </c>
      <c r="J6931">
        <f>IFERROR(VLOOKUP(G6931,Store_Map!$A$2:$I$100,5,FALSE),"")</f>
        <v>0</v>
      </c>
      <c r="K6931">
        <f>IFERROR(VLOOKUP(G6931,Store_Map!$A$2:$I$100,6,FALSE),"")</f>
        <v>0</v>
      </c>
      <c r="L6931">
        <f>IFERROR(VLOOKUP(G6931,Store_Map!$A$2:$I$100,7,FALSE),"")</f>
        <v>0</v>
      </c>
      <c r="M6931">
        <f>IFERROR(VLOOKUP(G6931,Store_Map!$A$2:$I$100,8,FALSE),"")</f>
        <v>0</v>
      </c>
      <c r="N6931">
        <f t="shared" si="972"/>
        <v>0</v>
      </c>
      <c r="O6931" t="str">
        <f t="shared" si="973"/>
        <v>PASS</v>
      </c>
      <c r="P6931" t="str">
        <f t="shared" si="974"/>
        <v>PASS</v>
      </c>
      <c r="Q6931" t="str">
        <f t="shared" si="975"/>
        <v>PASS</v>
      </c>
      <c r="R6931" t="str">
        <f t="shared" si="976"/>
        <v>PASS</v>
      </c>
      <c r="S6931" t="str">
        <f t="shared" si="977"/>
        <v>PASS</v>
      </c>
      <c r="T6931">
        <f t="shared" si="978"/>
        <v>100</v>
      </c>
      <c r="U6931" t="str">
        <f t="shared" si="979"/>
        <v>Low</v>
      </c>
      <c r="V6931" t="str">
        <f t="shared" si="980"/>
        <v>Clean</v>
      </c>
    </row>
    <row r="6932" spans="1:22" x14ac:dyDescent="0.3">
      <c r="A6932" t="str">
        <f>Raw_Data!A6932</f>
        <v>26075750</v>
      </c>
      <c r="B6932">
        <f>Raw_Data!B6932</f>
        <v>45687</v>
      </c>
      <c r="C6932" t="str">
        <f>Raw_Data!C6932</f>
        <v>ASPIRIN EC 81 MG TABLET</v>
      </c>
      <c r="D6932" t="str">
        <f>Raw_Data!D6932</f>
        <v>69618006610</v>
      </c>
      <c r="E6932" t="str">
        <f>Raw_Data!E6932</f>
        <v>FORD, JAMES</v>
      </c>
      <c r="F6932" t="str">
        <f>Raw_Data!F6932</f>
        <v>1033117684</v>
      </c>
      <c r="G6932" t="str">
        <f>Raw_Data!H6932</f>
        <v>2</v>
      </c>
      <c r="H6932">
        <f>IFERROR(VLOOKUP(G6932,Store_Map!$A$2:$I$100,3,FALSE),"")</f>
        <v>0</v>
      </c>
      <c r="I6932">
        <f>IFERROR(VLOOKUP(G6932,Store_Map!$A$2:$I$100,4,FALSE),"")</f>
        <v>0</v>
      </c>
      <c r="J6932">
        <f>IFERROR(VLOOKUP(G6932,Store_Map!$A$2:$I$100,5,FALSE),"")</f>
        <v>0</v>
      </c>
      <c r="K6932">
        <f>IFERROR(VLOOKUP(G6932,Store_Map!$A$2:$I$100,6,FALSE),"")</f>
        <v>0</v>
      </c>
      <c r="L6932">
        <f>IFERROR(VLOOKUP(G6932,Store_Map!$A$2:$I$100,7,FALSE),"")</f>
        <v>0</v>
      </c>
      <c r="M6932">
        <f>IFERROR(VLOOKUP(G6932,Store_Map!$A$2:$I$100,8,FALSE),"")</f>
        <v>0</v>
      </c>
      <c r="N6932">
        <f t="shared" si="972"/>
        <v>0</v>
      </c>
      <c r="O6932" t="str">
        <f t="shared" si="973"/>
        <v>PASS</v>
      </c>
      <c r="P6932" t="str">
        <f t="shared" si="974"/>
        <v>PASS</v>
      </c>
      <c r="Q6932" t="str">
        <f t="shared" si="975"/>
        <v>PASS</v>
      </c>
      <c r="R6932" t="str">
        <f t="shared" si="976"/>
        <v>PASS</v>
      </c>
      <c r="S6932" t="str">
        <f t="shared" si="977"/>
        <v>PASS</v>
      </c>
      <c r="T6932">
        <f t="shared" si="978"/>
        <v>100</v>
      </c>
      <c r="U6932" t="str">
        <f t="shared" si="979"/>
        <v>Low</v>
      </c>
      <c r="V6932" t="str">
        <f t="shared" si="980"/>
        <v>Clean</v>
      </c>
    </row>
    <row r="6933" spans="1:22" x14ac:dyDescent="0.3">
      <c r="A6933" t="str">
        <f>Raw_Data!A6933</f>
        <v>26082778</v>
      </c>
      <c r="B6933">
        <f>Raw_Data!B6933</f>
        <v>45687</v>
      </c>
      <c r="C6933" t="str">
        <f>Raw_Data!C6933</f>
        <v>CRESEMBA 186 MG CAPSULE</v>
      </c>
      <c r="D6933" t="str">
        <f>Raw_Data!D6933</f>
        <v>469052002</v>
      </c>
      <c r="E6933" t="str">
        <f>Raw_Data!E6933</f>
        <v>GONZALEZ, ANDREA</v>
      </c>
      <c r="F6933" t="str">
        <f>Raw_Data!F6933</f>
        <v>1336176403</v>
      </c>
      <c r="G6933" t="str">
        <f>Raw_Data!H6933</f>
        <v>2</v>
      </c>
      <c r="H6933">
        <f>IFERROR(VLOOKUP(G6933,Store_Map!$A$2:$I$100,3,FALSE),"")</f>
        <v>0</v>
      </c>
      <c r="I6933">
        <f>IFERROR(VLOOKUP(G6933,Store_Map!$A$2:$I$100,4,FALSE),"")</f>
        <v>0</v>
      </c>
      <c r="J6933">
        <f>IFERROR(VLOOKUP(G6933,Store_Map!$A$2:$I$100,5,FALSE),"")</f>
        <v>0</v>
      </c>
      <c r="K6933">
        <f>IFERROR(VLOOKUP(G6933,Store_Map!$A$2:$I$100,6,FALSE),"")</f>
        <v>0</v>
      </c>
      <c r="L6933">
        <f>IFERROR(VLOOKUP(G6933,Store_Map!$A$2:$I$100,7,FALSE),"")</f>
        <v>0</v>
      </c>
      <c r="M6933">
        <f>IFERROR(VLOOKUP(G6933,Store_Map!$A$2:$I$100,8,FALSE),"")</f>
        <v>0</v>
      </c>
      <c r="N6933">
        <f t="shared" si="972"/>
        <v>0</v>
      </c>
      <c r="O6933" t="str">
        <f t="shared" si="973"/>
        <v>PASS</v>
      </c>
      <c r="P6933" t="str">
        <f t="shared" si="974"/>
        <v>REVIEW</v>
      </c>
      <c r="Q6933" t="str">
        <f t="shared" si="975"/>
        <v>PASS</v>
      </c>
      <c r="R6933" t="str">
        <f t="shared" si="976"/>
        <v>PASS</v>
      </c>
      <c r="S6933" t="str">
        <f t="shared" si="977"/>
        <v>REVIEW</v>
      </c>
      <c r="T6933">
        <f t="shared" si="978"/>
        <v>90</v>
      </c>
      <c r="U6933" t="str">
        <f t="shared" si="979"/>
        <v>Low</v>
      </c>
      <c r="V6933" t="str">
        <f t="shared" si="980"/>
        <v>Invalid NDC</v>
      </c>
    </row>
    <row r="6934" spans="1:22" x14ac:dyDescent="0.3">
      <c r="A6934" t="str">
        <f>Raw_Data!A6934</f>
        <v>26084388</v>
      </c>
      <c r="B6934">
        <f>Raw_Data!B6934</f>
        <v>45687</v>
      </c>
      <c r="C6934" t="str">
        <f>Raw_Data!C6934</f>
        <v>METFORMIN HCL 1,000 MG TABL</v>
      </c>
      <c r="D6934" t="str">
        <f>Raw_Data!D6934</f>
        <v>65862001099</v>
      </c>
      <c r="E6934" t="str">
        <f>Raw_Data!E6934</f>
        <v>BYNE, EDMUND</v>
      </c>
      <c r="F6934" t="str">
        <f>Raw_Data!F6934</f>
        <v>1033186648</v>
      </c>
      <c r="G6934" t="str">
        <f>Raw_Data!H6934</f>
        <v>2</v>
      </c>
      <c r="H6934">
        <f>IFERROR(VLOOKUP(G6934,Store_Map!$A$2:$I$100,3,FALSE),"")</f>
        <v>0</v>
      </c>
      <c r="I6934">
        <f>IFERROR(VLOOKUP(G6934,Store_Map!$A$2:$I$100,4,FALSE),"")</f>
        <v>0</v>
      </c>
      <c r="J6934">
        <f>IFERROR(VLOOKUP(G6934,Store_Map!$A$2:$I$100,5,FALSE),"")</f>
        <v>0</v>
      </c>
      <c r="K6934">
        <f>IFERROR(VLOOKUP(G6934,Store_Map!$A$2:$I$100,6,FALSE),"")</f>
        <v>0</v>
      </c>
      <c r="L6934">
        <f>IFERROR(VLOOKUP(G6934,Store_Map!$A$2:$I$100,7,FALSE),"")</f>
        <v>0</v>
      </c>
      <c r="M6934">
        <f>IFERROR(VLOOKUP(G6934,Store_Map!$A$2:$I$100,8,FALSE),"")</f>
        <v>0</v>
      </c>
      <c r="N6934">
        <f t="shared" si="972"/>
        <v>0</v>
      </c>
      <c r="O6934" t="str">
        <f t="shared" si="973"/>
        <v>PASS</v>
      </c>
      <c r="P6934" t="str">
        <f t="shared" si="974"/>
        <v>PASS</v>
      </c>
      <c r="Q6934" t="str">
        <f t="shared" si="975"/>
        <v>PASS</v>
      </c>
      <c r="R6934" t="str">
        <f t="shared" si="976"/>
        <v>PASS</v>
      </c>
      <c r="S6934" t="str">
        <f t="shared" si="977"/>
        <v>PASS</v>
      </c>
      <c r="T6934">
        <f t="shared" si="978"/>
        <v>100</v>
      </c>
      <c r="U6934" t="str">
        <f t="shared" si="979"/>
        <v>Low</v>
      </c>
      <c r="V6934" t="str">
        <f t="shared" si="980"/>
        <v>Clean</v>
      </c>
    </row>
    <row r="6935" spans="1:22" x14ac:dyDescent="0.3">
      <c r="A6935" t="str">
        <f>Raw_Data!A6935</f>
        <v>26084399</v>
      </c>
      <c r="B6935">
        <f>Raw_Data!B6935</f>
        <v>45687</v>
      </c>
      <c r="C6935" t="str">
        <f>Raw_Data!C6935</f>
        <v>GABAPENTIN 400 MG CAPSULE</v>
      </c>
      <c r="D6935" t="str">
        <f>Raw_Data!D6935</f>
        <v>67877022401</v>
      </c>
      <c r="E6935" t="str">
        <f>Raw_Data!E6935</f>
        <v>FORD, JAMES</v>
      </c>
      <c r="F6935" t="str">
        <f>Raw_Data!F6935</f>
        <v>1033117684</v>
      </c>
      <c r="G6935" t="str">
        <f>Raw_Data!H6935</f>
        <v>2</v>
      </c>
      <c r="H6935">
        <f>IFERROR(VLOOKUP(G6935,Store_Map!$A$2:$I$100,3,FALSE),"")</f>
        <v>0</v>
      </c>
      <c r="I6935">
        <f>IFERROR(VLOOKUP(G6935,Store_Map!$A$2:$I$100,4,FALSE),"")</f>
        <v>0</v>
      </c>
      <c r="J6935">
        <f>IFERROR(VLOOKUP(G6935,Store_Map!$A$2:$I$100,5,FALSE),"")</f>
        <v>0</v>
      </c>
      <c r="K6935">
        <f>IFERROR(VLOOKUP(G6935,Store_Map!$A$2:$I$100,6,FALSE),"")</f>
        <v>0</v>
      </c>
      <c r="L6935">
        <f>IFERROR(VLOOKUP(G6935,Store_Map!$A$2:$I$100,7,FALSE),"")</f>
        <v>0</v>
      </c>
      <c r="M6935">
        <f>IFERROR(VLOOKUP(G6935,Store_Map!$A$2:$I$100,8,FALSE),"")</f>
        <v>0</v>
      </c>
      <c r="N6935">
        <f t="shared" si="972"/>
        <v>0</v>
      </c>
      <c r="O6935" t="str">
        <f t="shared" si="973"/>
        <v>PASS</v>
      </c>
      <c r="P6935" t="str">
        <f t="shared" si="974"/>
        <v>PASS</v>
      </c>
      <c r="Q6935" t="str">
        <f t="shared" si="975"/>
        <v>PASS</v>
      </c>
      <c r="R6935" t="str">
        <f t="shared" si="976"/>
        <v>PASS</v>
      </c>
      <c r="S6935" t="str">
        <f t="shared" si="977"/>
        <v>PASS</v>
      </c>
      <c r="T6935">
        <f t="shared" si="978"/>
        <v>100</v>
      </c>
      <c r="U6935" t="str">
        <f t="shared" si="979"/>
        <v>Low</v>
      </c>
      <c r="V6935" t="str">
        <f t="shared" si="980"/>
        <v>Clean</v>
      </c>
    </row>
    <row r="6936" spans="1:22" x14ac:dyDescent="0.3">
      <c r="A6936" t="str">
        <f>Raw_Data!A6936</f>
        <v>26085082</v>
      </c>
      <c r="B6936">
        <f>Raw_Data!B6936</f>
        <v>45687</v>
      </c>
      <c r="C6936" t="str">
        <f>Raw_Data!C6936</f>
        <v>ONETOUCH VERIO TEST STRIP</v>
      </c>
      <c r="D6936" t="str">
        <f>Raw_Data!D6936</f>
        <v>53885027210</v>
      </c>
      <c r="E6936" t="str">
        <f>Raw_Data!E6936</f>
        <v>GIBBS, JON</v>
      </c>
      <c r="F6936" t="str">
        <f>Raw_Data!F6936</f>
        <v>1700896156</v>
      </c>
      <c r="G6936" t="str">
        <f>Raw_Data!H6936</f>
        <v>2</v>
      </c>
      <c r="H6936">
        <f>IFERROR(VLOOKUP(G6936,Store_Map!$A$2:$I$100,3,FALSE),"")</f>
        <v>0</v>
      </c>
      <c r="I6936">
        <f>IFERROR(VLOOKUP(G6936,Store_Map!$A$2:$I$100,4,FALSE),"")</f>
        <v>0</v>
      </c>
      <c r="J6936">
        <f>IFERROR(VLOOKUP(G6936,Store_Map!$A$2:$I$100,5,FALSE),"")</f>
        <v>0</v>
      </c>
      <c r="K6936">
        <f>IFERROR(VLOOKUP(G6936,Store_Map!$A$2:$I$100,6,FALSE),"")</f>
        <v>0</v>
      </c>
      <c r="L6936">
        <f>IFERROR(VLOOKUP(G6936,Store_Map!$A$2:$I$100,7,FALSE),"")</f>
        <v>0</v>
      </c>
      <c r="M6936">
        <f>IFERROR(VLOOKUP(G6936,Store_Map!$A$2:$I$100,8,FALSE),"")</f>
        <v>0</v>
      </c>
      <c r="N6936">
        <f t="shared" si="972"/>
        <v>0</v>
      </c>
      <c r="O6936" t="str">
        <f t="shared" si="973"/>
        <v>PASS</v>
      </c>
      <c r="P6936" t="str">
        <f t="shared" si="974"/>
        <v>PASS</v>
      </c>
      <c r="Q6936" t="str">
        <f t="shared" si="975"/>
        <v>PASS</v>
      </c>
      <c r="R6936" t="str">
        <f t="shared" si="976"/>
        <v>PASS</v>
      </c>
      <c r="S6936" t="str">
        <f t="shared" si="977"/>
        <v>PASS</v>
      </c>
      <c r="T6936">
        <f t="shared" si="978"/>
        <v>100</v>
      </c>
      <c r="U6936" t="str">
        <f t="shared" si="979"/>
        <v>Low</v>
      </c>
      <c r="V6936" t="str">
        <f t="shared" si="980"/>
        <v>Clean</v>
      </c>
    </row>
    <row r="6937" spans="1:22" x14ac:dyDescent="0.3">
      <c r="A6937" t="str">
        <f>Raw_Data!A6937</f>
        <v>26085417</v>
      </c>
      <c r="B6937">
        <f>Raw_Data!B6937</f>
        <v>45687</v>
      </c>
      <c r="C6937" t="str">
        <f>Raw_Data!C6937</f>
        <v>PANTOPRAZOLE SOD DR 40 MG T</v>
      </c>
      <c r="D6937" t="str">
        <f>Raw_Data!D6937</f>
        <v>65862056090</v>
      </c>
      <c r="E6937" t="str">
        <f>Raw_Data!E6937</f>
        <v>FORD, JAMES</v>
      </c>
      <c r="F6937" t="str">
        <f>Raw_Data!F6937</f>
        <v>1033117684</v>
      </c>
      <c r="G6937" t="str">
        <f>Raw_Data!H6937</f>
        <v>2</v>
      </c>
      <c r="H6937">
        <f>IFERROR(VLOOKUP(G6937,Store_Map!$A$2:$I$100,3,FALSE),"")</f>
        <v>0</v>
      </c>
      <c r="I6937">
        <f>IFERROR(VLOOKUP(G6937,Store_Map!$A$2:$I$100,4,FALSE),"")</f>
        <v>0</v>
      </c>
      <c r="J6937">
        <f>IFERROR(VLOOKUP(G6937,Store_Map!$A$2:$I$100,5,FALSE),"")</f>
        <v>0</v>
      </c>
      <c r="K6937">
        <f>IFERROR(VLOOKUP(G6937,Store_Map!$A$2:$I$100,6,FALSE),"")</f>
        <v>0</v>
      </c>
      <c r="L6937">
        <f>IFERROR(VLOOKUP(G6937,Store_Map!$A$2:$I$100,7,FALSE),"")</f>
        <v>0</v>
      </c>
      <c r="M6937">
        <f>IFERROR(VLOOKUP(G6937,Store_Map!$A$2:$I$100,8,FALSE),"")</f>
        <v>0</v>
      </c>
      <c r="N6937">
        <f t="shared" si="972"/>
        <v>0</v>
      </c>
      <c r="O6937" t="str">
        <f t="shared" si="973"/>
        <v>PASS</v>
      </c>
      <c r="P6937" t="str">
        <f t="shared" si="974"/>
        <v>PASS</v>
      </c>
      <c r="Q6937" t="str">
        <f t="shared" si="975"/>
        <v>PASS</v>
      </c>
      <c r="R6937" t="str">
        <f t="shared" si="976"/>
        <v>PASS</v>
      </c>
      <c r="S6937" t="str">
        <f t="shared" si="977"/>
        <v>PASS</v>
      </c>
      <c r="T6937">
        <f t="shared" si="978"/>
        <v>100</v>
      </c>
      <c r="U6937" t="str">
        <f t="shared" si="979"/>
        <v>Low</v>
      </c>
      <c r="V6937" t="str">
        <f t="shared" si="980"/>
        <v>Clean</v>
      </c>
    </row>
    <row r="6938" spans="1:22" x14ac:dyDescent="0.3">
      <c r="A6938" t="str">
        <f>Raw_Data!A6938</f>
        <v>26085418</v>
      </c>
      <c r="B6938">
        <f>Raw_Data!B6938</f>
        <v>45687</v>
      </c>
      <c r="C6938" t="str">
        <f>Raw_Data!C6938</f>
        <v>TOPIRAMATE 100 MG TABLET</v>
      </c>
      <c r="D6938" t="str">
        <f>Raw_Data!D6938</f>
        <v>68382014014</v>
      </c>
      <c r="E6938" t="str">
        <f>Raw_Data!E6938</f>
        <v>FORD, JAMES</v>
      </c>
      <c r="F6938" t="str">
        <f>Raw_Data!F6938</f>
        <v>1033117684</v>
      </c>
      <c r="G6938" t="str">
        <f>Raw_Data!H6938</f>
        <v>2</v>
      </c>
      <c r="H6938">
        <f>IFERROR(VLOOKUP(G6938,Store_Map!$A$2:$I$100,3,FALSE),"")</f>
        <v>0</v>
      </c>
      <c r="I6938">
        <f>IFERROR(VLOOKUP(G6938,Store_Map!$A$2:$I$100,4,FALSE),"")</f>
        <v>0</v>
      </c>
      <c r="J6938">
        <f>IFERROR(VLOOKUP(G6938,Store_Map!$A$2:$I$100,5,FALSE),"")</f>
        <v>0</v>
      </c>
      <c r="K6938">
        <f>IFERROR(VLOOKUP(G6938,Store_Map!$A$2:$I$100,6,FALSE),"")</f>
        <v>0</v>
      </c>
      <c r="L6938">
        <f>IFERROR(VLOOKUP(G6938,Store_Map!$A$2:$I$100,7,FALSE),"")</f>
        <v>0</v>
      </c>
      <c r="M6938">
        <f>IFERROR(VLOOKUP(G6938,Store_Map!$A$2:$I$100,8,FALSE),"")</f>
        <v>0</v>
      </c>
      <c r="N6938">
        <f t="shared" si="972"/>
        <v>0</v>
      </c>
      <c r="O6938" t="str">
        <f t="shared" si="973"/>
        <v>PASS</v>
      </c>
      <c r="P6938" t="str">
        <f t="shared" si="974"/>
        <v>PASS</v>
      </c>
      <c r="Q6938" t="str">
        <f t="shared" si="975"/>
        <v>PASS</v>
      </c>
      <c r="R6938" t="str">
        <f t="shared" si="976"/>
        <v>PASS</v>
      </c>
      <c r="S6938" t="str">
        <f t="shared" si="977"/>
        <v>PASS</v>
      </c>
      <c r="T6938">
        <f t="shared" si="978"/>
        <v>100</v>
      </c>
      <c r="U6938" t="str">
        <f t="shared" si="979"/>
        <v>Low</v>
      </c>
      <c r="V6938" t="str">
        <f t="shared" si="980"/>
        <v>Clean</v>
      </c>
    </row>
    <row r="6939" spans="1:22" x14ac:dyDescent="0.3">
      <c r="A6939" t="str">
        <f>Raw_Data!A6939</f>
        <v>26085419</v>
      </c>
      <c r="B6939">
        <f>Raw_Data!B6939</f>
        <v>45687</v>
      </c>
      <c r="C6939" t="str">
        <f>Raw_Data!C6939</f>
        <v>NEOMYC-POLYM-DEXAMET EYE OI</v>
      </c>
      <c r="D6939" t="str">
        <f>Raw_Data!D6939</f>
        <v>61314063136</v>
      </c>
      <c r="E6939" t="str">
        <f>Raw_Data!E6939</f>
        <v>FORD, JAMES</v>
      </c>
      <c r="F6939" t="str">
        <f>Raw_Data!F6939</f>
        <v>1033117684</v>
      </c>
      <c r="G6939" t="str">
        <f>Raw_Data!H6939</f>
        <v>2</v>
      </c>
      <c r="H6939">
        <f>IFERROR(VLOOKUP(G6939,Store_Map!$A$2:$I$100,3,FALSE),"")</f>
        <v>0</v>
      </c>
      <c r="I6939">
        <f>IFERROR(VLOOKUP(G6939,Store_Map!$A$2:$I$100,4,FALSE),"")</f>
        <v>0</v>
      </c>
      <c r="J6939">
        <f>IFERROR(VLOOKUP(G6939,Store_Map!$A$2:$I$100,5,FALSE),"")</f>
        <v>0</v>
      </c>
      <c r="K6939">
        <f>IFERROR(VLOOKUP(G6939,Store_Map!$A$2:$I$100,6,FALSE),"")</f>
        <v>0</v>
      </c>
      <c r="L6939">
        <f>IFERROR(VLOOKUP(G6939,Store_Map!$A$2:$I$100,7,FALSE),"")</f>
        <v>0</v>
      </c>
      <c r="M6939">
        <f>IFERROR(VLOOKUP(G6939,Store_Map!$A$2:$I$100,8,FALSE),"")</f>
        <v>0</v>
      </c>
      <c r="N6939">
        <f t="shared" si="972"/>
        <v>0</v>
      </c>
      <c r="O6939" t="str">
        <f t="shared" si="973"/>
        <v>PASS</v>
      </c>
      <c r="P6939" t="str">
        <f t="shared" si="974"/>
        <v>PASS</v>
      </c>
      <c r="Q6939" t="str">
        <f t="shared" si="975"/>
        <v>PASS</v>
      </c>
      <c r="R6939" t="str">
        <f t="shared" si="976"/>
        <v>PASS</v>
      </c>
      <c r="S6939" t="str">
        <f t="shared" si="977"/>
        <v>PASS</v>
      </c>
      <c r="T6939">
        <f t="shared" si="978"/>
        <v>100</v>
      </c>
      <c r="U6939" t="str">
        <f t="shared" si="979"/>
        <v>Low</v>
      </c>
      <c r="V6939" t="str">
        <f t="shared" si="980"/>
        <v>Clean</v>
      </c>
    </row>
    <row r="6940" spans="1:22" x14ac:dyDescent="0.3">
      <c r="A6940" t="str">
        <f>Raw_Data!A6940</f>
        <v>26085420</v>
      </c>
      <c r="B6940">
        <f>Raw_Data!B6940</f>
        <v>45687</v>
      </c>
      <c r="C6940" t="str">
        <f>Raw_Data!C6940</f>
        <v>AMLODIPINE BESYLATE 10 MG T</v>
      </c>
      <c r="D6940" t="str">
        <f>Raw_Data!D6940</f>
        <v>69097012815</v>
      </c>
      <c r="E6940" t="str">
        <f>Raw_Data!E6940</f>
        <v>FORD, JAMES</v>
      </c>
      <c r="F6940" t="str">
        <f>Raw_Data!F6940</f>
        <v>1033117684</v>
      </c>
      <c r="G6940" t="str">
        <f>Raw_Data!H6940</f>
        <v>2</v>
      </c>
      <c r="H6940">
        <f>IFERROR(VLOOKUP(G6940,Store_Map!$A$2:$I$100,3,FALSE),"")</f>
        <v>0</v>
      </c>
      <c r="I6940">
        <f>IFERROR(VLOOKUP(G6940,Store_Map!$A$2:$I$100,4,FALSE),"")</f>
        <v>0</v>
      </c>
      <c r="J6940">
        <f>IFERROR(VLOOKUP(G6940,Store_Map!$A$2:$I$100,5,FALSE),"")</f>
        <v>0</v>
      </c>
      <c r="K6940">
        <f>IFERROR(VLOOKUP(G6940,Store_Map!$A$2:$I$100,6,FALSE),"")</f>
        <v>0</v>
      </c>
      <c r="L6940">
        <f>IFERROR(VLOOKUP(G6940,Store_Map!$A$2:$I$100,7,FALSE),"")</f>
        <v>0</v>
      </c>
      <c r="M6940">
        <f>IFERROR(VLOOKUP(G6940,Store_Map!$A$2:$I$100,8,FALSE),"")</f>
        <v>0</v>
      </c>
      <c r="N6940">
        <f t="shared" si="972"/>
        <v>0</v>
      </c>
      <c r="O6940" t="str">
        <f t="shared" si="973"/>
        <v>PASS</v>
      </c>
      <c r="P6940" t="str">
        <f t="shared" si="974"/>
        <v>PASS</v>
      </c>
      <c r="Q6940" t="str">
        <f t="shared" si="975"/>
        <v>PASS</v>
      </c>
      <c r="R6940" t="str">
        <f t="shared" si="976"/>
        <v>PASS</v>
      </c>
      <c r="S6940" t="str">
        <f t="shared" si="977"/>
        <v>PASS</v>
      </c>
      <c r="T6940">
        <f t="shared" si="978"/>
        <v>100</v>
      </c>
      <c r="U6940" t="str">
        <f t="shared" si="979"/>
        <v>Low</v>
      </c>
      <c r="V6940" t="str">
        <f t="shared" si="980"/>
        <v>Clean</v>
      </c>
    </row>
    <row r="6941" spans="1:22" x14ac:dyDescent="0.3">
      <c r="A6941" t="str">
        <f>Raw_Data!A6941</f>
        <v>26073507</v>
      </c>
      <c r="B6941">
        <f>Raw_Data!B6941</f>
        <v>45687</v>
      </c>
      <c r="C6941" t="str">
        <f>Raw_Data!C6941</f>
        <v>BD UF NANO PEN NEEDL4MMX32G</v>
      </c>
      <c r="D6941" t="str">
        <f>Raw_Data!D6941</f>
        <v>8290320122</v>
      </c>
      <c r="E6941" t="str">
        <f>Raw_Data!E6941</f>
        <v>PEDERSEN, JENNIFER</v>
      </c>
      <c r="F6941" t="str">
        <f>Raw_Data!F6941</f>
        <v>1073606661</v>
      </c>
      <c r="G6941" t="str">
        <f>Raw_Data!H6941</f>
        <v>2</v>
      </c>
      <c r="H6941">
        <f>IFERROR(VLOOKUP(G6941,Store_Map!$A$2:$I$100,3,FALSE),"")</f>
        <v>0</v>
      </c>
      <c r="I6941">
        <f>IFERROR(VLOOKUP(G6941,Store_Map!$A$2:$I$100,4,FALSE),"")</f>
        <v>0</v>
      </c>
      <c r="J6941">
        <f>IFERROR(VLOOKUP(G6941,Store_Map!$A$2:$I$100,5,FALSE),"")</f>
        <v>0</v>
      </c>
      <c r="K6941">
        <f>IFERROR(VLOOKUP(G6941,Store_Map!$A$2:$I$100,6,FALSE),"")</f>
        <v>0</v>
      </c>
      <c r="L6941">
        <f>IFERROR(VLOOKUP(G6941,Store_Map!$A$2:$I$100,7,FALSE),"")</f>
        <v>0</v>
      </c>
      <c r="M6941">
        <f>IFERROR(VLOOKUP(G6941,Store_Map!$A$2:$I$100,8,FALSE),"")</f>
        <v>0</v>
      </c>
      <c r="N6941">
        <f t="shared" si="972"/>
        <v>0</v>
      </c>
      <c r="O6941" t="str">
        <f t="shared" si="973"/>
        <v>PASS</v>
      </c>
      <c r="P6941" t="str">
        <f t="shared" si="974"/>
        <v>PASS</v>
      </c>
      <c r="Q6941" t="str">
        <f t="shared" si="975"/>
        <v>PASS</v>
      </c>
      <c r="R6941" t="str">
        <f t="shared" si="976"/>
        <v>PASS</v>
      </c>
      <c r="S6941" t="str">
        <f t="shared" si="977"/>
        <v>PASS</v>
      </c>
      <c r="T6941">
        <f t="shared" si="978"/>
        <v>100</v>
      </c>
      <c r="U6941" t="str">
        <f t="shared" si="979"/>
        <v>Low</v>
      </c>
      <c r="V6941" t="str">
        <f t="shared" si="980"/>
        <v>Clean</v>
      </c>
    </row>
    <row r="6942" spans="1:22" x14ac:dyDescent="0.3">
      <c r="A6942" t="str">
        <f>Raw_Data!A6942</f>
        <v>26084420</v>
      </c>
      <c r="B6942">
        <f>Raw_Data!B6942</f>
        <v>45687</v>
      </c>
      <c r="C6942" t="str">
        <f>Raw_Data!C6942</f>
        <v>LOSARTAN POTASSIUM 100 MG T</v>
      </c>
      <c r="D6942" t="str">
        <f>Raw_Data!D6942</f>
        <v>65862020399</v>
      </c>
      <c r="E6942" t="str">
        <f>Raw_Data!E6942</f>
        <v>FORD, JAMES</v>
      </c>
      <c r="F6942" t="str">
        <f>Raw_Data!F6942</f>
        <v>1033117684</v>
      </c>
      <c r="G6942" t="str">
        <f>Raw_Data!H6942</f>
        <v>2</v>
      </c>
      <c r="H6942">
        <f>IFERROR(VLOOKUP(G6942,Store_Map!$A$2:$I$100,3,FALSE),"")</f>
        <v>0</v>
      </c>
      <c r="I6942">
        <f>IFERROR(VLOOKUP(G6942,Store_Map!$A$2:$I$100,4,FALSE),"")</f>
        <v>0</v>
      </c>
      <c r="J6942">
        <f>IFERROR(VLOOKUP(G6942,Store_Map!$A$2:$I$100,5,FALSE),"")</f>
        <v>0</v>
      </c>
      <c r="K6942">
        <f>IFERROR(VLOOKUP(G6942,Store_Map!$A$2:$I$100,6,FALSE),"")</f>
        <v>0</v>
      </c>
      <c r="L6942">
        <f>IFERROR(VLOOKUP(G6942,Store_Map!$A$2:$I$100,7,FALSE),"")</f>
        <v>0</v>
      </c>
      <c r="M6942">
        <f>IFERROR(VLOOKUP(G6942,Store_Map!$A$2:$I$100,8,FALSE),"")</f>
        <v>0</v>
      </c>
      <c r="N6942">
        <f t="shared" si="972"/>
        <v>0</v>
      </c>
      <c r="O6942" t="str">
        <f t="shared" si="973"/>
        <v>PASS</v>
      </c>
      <c r="P6942" t="str">
        <f t="shared" si="974"/>
        <v>PASS</v>
      </c>
      <c r="Q6942" t="str">
        <f t="shared" si="975"/>
        <v>PASS</v>
      </c>
      <c r="R6942" t="str">
        <f t="shared" si="976"/>
        <v>PASS</v>
      </c>
      <c r="S6942" t="str">
        <f t="shared" si="977"/>
        <v>PASS</v>
      </c>
      <c r="T6942">
        <f t="shared" si="978"/>
        <v>100</v>
      </c>
      <c r="U6942" t="str">
        <f t="shared" si="979"/>
        <v>Low</v>
      </c>
      <c r="V6942" t="str">
        <f t="shared" si="980"/>
        <v>Clean</v>
      </c>
    </row>
    <row r="6943" spans="1:22" x14ac:dyDescent="0.3">
      <c r="A6943" t="str">
        <f>Raw_Data!A6943</f>
        <v>26083744</v>
      </c>
      <c r="B6943">
        <f>Raw_Data!B6943</f>
        <v>45687</v>
      </c>
      <c r="C6943" t="str">
        <f>Raw_Data!C6943</f>
        <v>OZEMPIC 2 MG/DOSE (8 MG/3 M</v>
      </c>
      <c r="D6943" t="str">
        <f>Raw_Data!D6943</f>
        <v>169477212</v>
      </c>
      <c r="E6943" t="str">
        <f>Raw_Data!E6943</f>
        <v>FORD, JAMES</v>
      </c>
      <c r="F6943" t="str">
        <f>Raw_Data!F6943</f>
        <v>1033117684</v>
      </c>
      <c r="G6943" t="str">
        <f>Raw_Data!H6943</f>
        <v>2</v>
      </c>
      <c r="H6943">
        <f>IFERROR(VLOOKUP(G6943,Store_Map!$A$2:$I$100,3,FALSE),"")</f>
        <v>0</v>
      </c>
      <c r="I6943">
        <f>IFERROR(VLOOKUP(G6943,Store_Map!$A$2:$I$100,4,FALSE),"")</f>
        <v>0</v>
      </c>
      <c r="J6943">
        <f>IFERROR(VLOOKUP(G6943,Store_Map!$A$2:$I$100,5,FALSE),"")</f>
        <v>0</v>
      </c>
      <c r="K6943">
        <f>IFERROR(VLOOKUP(G6943,Store_Map!$A$2:$I$100,6,FALSE),"")</f>
        <v>0</v>
      </c>
      <c r="L6943">
        <f>IFERROR(VLOOKUP(G6943,Store_Map!$A$2:$I$100,7,FALSE),"")</f>
        <v>0</v>
      </c>
      <c r="M6943">
        <f>IFERROR(VLOOKUP(G6943,Store_Map!$A$2:$I$100,8,FALSE),"")</f>
        <v>0</v>
      </c>
      <c r="N6943">
        <f t="shared" si="972"/>
        <v>0</v>
      </c>
      <c r="O6943" t="str">
        <f t="shared" si="973"/>
        <v>PASS</v>
      </c>
      <c r="P6943" t="str">
        <f t="shared" si="974"/>
        <v>REVIEW</v>
      </c>
      <c r="Q6943" t="str">
        <f t="shared" si="975"/>
        <v>PASS</v>
      </c>
      <c r="R6943" t="str">
        <f t="shared" si="976"/>
        <v>PASS</v>
      </c>
      <c r="S6943" t="str">
        <f t="shared" si="977"/>
        <v>REVIEW</v>
      </c>
      <c r="T6943">
        <f t="shared" si="978"/>
        <v>90</v>
      </c>
      <c r="U6943" t="str">
        <f t="shared" si="979"/>
        <v>Low</v>
      </c>
      <c r="V6943" t="str">
        <f t="shared" si="980"/>
        <v>Invalid NDC</v>
      </c>
    </row>
    <row r="6944" spans="1:22" x14ac:dyDescent="0.3">
      <c r="A6944" t="str">
        <f>Raw_Data!A6944</f>
        <v>26083742</v>
      </c>
      <c r="B6944">
        <f>Raw_Data!B6944</f>
        <v>45687</v>
      </c>
      <c r="C6944" t="str">
        <f>Raw_Data!C6944</f>
        <v>PROPRANOLOL 10 MG TABLET</v>
      </c>
      <c r="D6944" t="str">
        <f>Raw_Data!D6944</f>
        <v>69238207707</v>
      </c>
      <c r="E6944" t="str">
        <f>Raw_Data!E6944</f>
        <v>FORD, JAMES</v>
      </c>
      <c r="F6944" t="str">
        <f>Raw_Data!F6944</f>
        <v>1033117684</v>
      </c>
      <c r="G6944" t="str">
        <f>Raw_Data!H6944</f>
        <v>2</v>
      </c>
      <c r="H6944">
        <f>IFERROR(VLOOKUP(G6944,Store_Map!$A$2:$I$100,3,FALSE),"")</f>
        <v>0</v>
      </c>
      <c r="I6944">
        <f>IFERROR(VLOOKUP(G6944,Store_Map!$A$2:$I$100,4,FALSE),"")</f>
        <v>0</v>
      </c>
      <c r="J6944">
        <f>IFERROR(VLOOKUP(G6944,Store_Map!$A$2:$I$100,5,FALSE),"")</f>
        <v>0</v>
      </c>
      <c r="K6944">
        <f>IFERROR(VLOOKUP(G6944,Store_Map!$A$2:$I$100,6,FALSE),"")</f>
        <v>0</v>
      </c>
      <c r="L6944">
        <f>IFERROR(VLOOKUP(G6944,Store_Map!$A$2:$I$100,7,FALSE),"")</f>
        <v>0</v>
      </c>
      <c r="M6944">
        <f>IFERROR(VLOOKUP(G6944,Store_Map!$A$2:$I$100,8,FALSE),"")</f>
        <v>0</v>
      </c>
      <c r="N6944">
        <f t="shared" si="972"/>
        <v>0</v>
      </c>
      <c r="O6944" t="str">
        <f t="shared" si="973"/>
        <v>PASS</v>
      </c>
      <c r="P6944" t="str">
        <f t="shared" si="974"/>
        <v>PASS</v>
      </c>
      <c r="Q6944" t="str">
        <f t="shared" si="975"/>
        <v>PASS</v>
      </c>
      <c r="R6944" t="str">
        <f t="shared" si="976"/>
        <v>PASS</v>
      </c>
      <c r="S6944" t="str">
        <f t="shared" si="977"/>
        <v>PASS</v>
      </c>
      <c r="T6944">
        <f t="shared" si="978"/>
        <v>100</v>
      </c>
      <c r="U6944" t="str">
        <f t="shared" si="979"/>
        <v>Low</v>
      </c>
      <c r="V6944" t="str">
        <f t="shared" si="980"/>
        <v>Clean</v>
      </c>
    </row>
    <row r="6945" spans="1:22" x14ac:dyDescent="0.3">
      <c r="A6945" t="str">
        <f>Raw_Data!A6945</f>
        <v>26085423</v>
      </c>
      <c r="B6945">
        <f>Raw_Data!B6945</f>
        <v>45687</v>
      </c>
      <c r="C6945" t="str">
        <f>Raw_Data!C6945</f>
        <v>LOSARTAN POTASSIUM 25 MG TA</v>
      </c>
      <c r="D6945" t="str">
        <f>Raw_Data!D6945</f>
        <v>65862020199</v>
      </c>
      <c r="E6945" t="str">
        <f>Raw_Data!E6945</f>
        <v>FORD, JAMES</v>
      </c>
      <c r="F6945" t="str">
        <f>Raw_Data!F6945</f>
        <v>1033117684</v>
      </c>
      <c r="G6945" t="str">
        <f>Raw_Data!H6945</f>
        <v>2</v>
      </c>
      <c r="H6945">
        <f>IFERROR(VLOOKUP(G6945,Store_Map!$A$2:$I$100,3,FALSE),"")</f>
        <v>0</v>
      </c>
      <c r="I6945">
        <f>IFERROR(VLOOKUP(G6945,Store_Map!$A$2:$I$100,4,FALSE),"")</f>
        <v>0</v>
      </c>
      <c r="J6945">
        <f>IFERROR(VLOOKUP(G6945,Store_Map!$A$2:$I$100,5,FALSE),"")</f>
        <v>0</v>
      </c>
      <c r="K6945">
        <f>IFERROR(VLOOKUP(G6945,Store_Map!$A$2:$I$100,6,FALSE),"")</f>
        <v>0</v>
      </c>
      <c r="L6945">
        <f>IFERROR(VLOOKUP(G6945,Store_Map!$A$2:$I$100,7,FALSE),"")</f>
        <v>0</v>
      </c>
      <c r="M6945">
        <f>IFERROR(VLOOKUP(G6945,Store_Map!$A$2:$I$100,8,FALSE),"")</f>
        <v>0</v>
      </c>
      <c r="N6945">
        <f t="shared" si="972"/>
        <v>0</v>
      </c>
      <c r="O6945" t="str">
        <f t="shared" si="973"/>
        <v>PASS</v>
      </c>
      <c r="P6945" t="str">
        <f t="shared" si="974"/>
        <v>PASS</v>
      </c>
      <c r="Q6945" t="str">
        <f t="shared" si="975"/>
        <v>PASS</v>
      </c>
      <c r="R6945" t="str">
        <f t="shared" si="976"/>
        <v>PASS</v>
      </c>
      <c r="S6945" t="str">
        <f t="shared" si="977"/>
        <v>PASS</v>
      </c>
      <c r="T6945">
        <f t="shared" si="978"/>
        <v>100</v>
      </c>
      <c r="U6945" t="str">
        <f t="shared" si="979"/>
        <v>Low</v>
      </c>
      <c r="V6945" t="str">
        <f t="shared" si="980"/>
        <v>Clean</v>
      </c>
    </row>
    <row r="6946" spans="1:22" x14ac:dyDescent="0.3">
      <c r="A6946" t="str">
        <f>Raw_Data!A6946</f>
        <v>26085424</v>
      </c>
      <c r="B6946">
        <f>Raw_Data!B6946</f>
        <v>45687</v>
      </c>
      <c r="C6946" t="str">
        <f>Raw_Data!C6946</f>
        <v>DICLOFENAC SOD EC 75 MG TAB</v>
      </c>
      <c r="D6946" t="str">
        <f>Raw_Data!D6946</f>
        <v>228255196</v>
      </c>
      <c r="E6946" t="str">
        <f>Raw_Data!E6946</f>
        <v>FORD, JAMES</v>
      </c>
      <c r="F6946" t="str">
        <f>Raw_Data!F6946</f>
        <v>1033117684</v>
      </c>
      <c r="G6946" t="str">
        <f>Raw_Data!H6946</f>
        <v>2</v>
      </c>
      <c r="H6946">
        <f>IFERROR(VLOOKUP(G6946,Store_Map!$A$2:$I$100,3,FALSE),"")</f>
        <v>0</v>
      </c>
      <c r="I6946">
        <f>IFERROR(VLOOKUP(G6946,Store_Map!$A$2:$I$100,4,FALSE),"")</f>
        <v>0</v>
      </c>
      <c r="J6946">
        <f>IFERROR(VLOOKUP(G6946,Store_Map!$A$2:$I$100,5,FALSE),"")</f>
        <v>0</v>
      </c>
      <c r="K6946">
        <f>IFERROR(VLOOKUP(G6946,Store_Map!$A$2:$I$100,6,FALSE),"")</f>
        <v>0</v>
      </c>
      <c r="L6946">
        <f>IFERROR(VLOOKUP(G6946,Store_Map!$A$2:$I$100,7,FALSE),"")</f>
        <v>0</v>
      </c>
      <c r="M6946">
        <f>IFERROR(VLOOKUP(G6946,Store_Map!$A$2:$I$100,8,FALSE),"")</f>
        <v>0</v>
      </c>
      <c r="N6946">
        <f t="shared" si="972"/>
        <v>0</v>
      </c>
      <c r="O6946" t="str">
        <f t="shared" si="973"/>
        <v>PASS</v>
      </c>
      <c r="P6946" t="str">
        <f t="shared" si="974"/>
        <v>REVIEW</v>
      </c>
      <c r="Q6946" t="str">
        <f t="shared" si="975"/>
        <v>PASS</v>
      </c>
      <c r="R6946" t="str">
        <f t="shared" si="976"/>
        <v>PASS</v>
      </c>
      <c r="S6946" t="str">
        <f t="shared" si="977"/>
        <v>REVIEW</v>
      </c>
      <c r="T6946">
        <f t="shared" si="978"/>
        <v>90</v>
      </c>
      <c r="U6946" t="str">
        <f t="shared" si="979"/>
        <v>Low</v>
      </c>
      <c r="V6946" t="str">
        <f t="shared" si="980"/>
        <v>Invalid NDC</v>
      </c>
    </row>
    <row r="6947" spans="1:22" x14ac:dyDescent="0.3">
      <c r="A6947" t="str">
        <f>Raw_Data!A6947</f>
        <v>26085425</v>
      </c>
      <c r="B6947">
        <f>Raw_Data!B6947</f>
        <v>45687</v>
      </c>
      <c r="C6947" t="str">
        <f>Raw_Data!C6947</f>
        <v>PRAVASTATIN SODIUM 80 MG TA</v>
      </c>
      <c r="D6947" t="str">
        <f>Raw_Data!D6947</f>
        <v>60505132309</v>
      </c>
      <c r="E6947" t="str">
        <f>Raw_Data!E6947</f>
        <v>PEDERSEN, JENNIFER</v>
      </c>
      <c r="F6947" t="str">
        <f>Raw_Data!F6947</f>
        <v>1073606661</v>
      </c>
      <c r="G6947" t="str">
        <f>Raw_Data!H6947</f>
        <v>2</v>
      </c>
      <c r="H6947">
        <f>IFERROR(VLOOKUP(G6947,Store_Map!$A$2:$I$100,3,FALSE),"")</f>
        <v>0</v>
      </c>
      <c r="I6947">
        <f>IFERROR(VLOOKUP(G6947,Store_Map!$A$2:$I$100,4,FALSE),"")</f>
        <v>0</v>
      </c>
      <c r="J6947">
        <f>IFERROR(VLOOKUP(G6947,Store_Map!$A$2:$I$100,5,FALSE),"")</f>
        <v>0</v>
      </c>
      <c r="K6947">
        <f>IFERROR(VLOOKUP(G6947,Store_Map!$A$2:$I$100,6,FALSE),"")</f>
        <v>0</v>
      </c>
      <c r="L6947">
        <f>IFERROR(VLOOKUP(G6947,Store_Map!$A$2:$I$100,7,FALSE),"")</f>
        <v>0</v>
      </c>
      <c r="M6947">
        <f>IFERROR(VLOOKUP(G6947,Store_Map!$A$2:$I$100,8,FALSE),"")</f>
        <v>0</v>
      </c>
      <c r="N6947">
        <f t="shared" si="972"/>
        <v>0</v>
      </c>
      <c r="O6947" t="str">
        <f t="shared" si="973"/>
        <v>PASS</v>
      </c>
      <c r="P6947" t="str">
        <f t="shared" si="974"/>
        <v>PASS</v>
      </c>
      <c r="Q6947" t="str">
        <f t="shared" si="975"/>
        <v>PASS</v>
      </c>
      <c r="R6947" t="str">
        <f t="shared" si="976"/>
        <v>PASS</v>
      </c>
      <c r="S6947" t="str">
        <f t="shared" si="977"/>
        <v>PASS</v>
      </c>
      <c r="T6947">
        <f t="shared" si="978"/>
        <v>100</v>
      </c>
      <c r="U6947" t="str">
        <f t="shared" si="979"/>
        <v>Low</v>
      </c>
      <c r="V6947" t="str">
        <f t="shared" si="980"/>
        <v>Clean</v>
      </c>
    </row>
    <row r="6948" spans="1:22" x14ac:dyDescent="0.3">
      <c r="A6948" t="str">
        <f>Raw_Data!A6948</f>
        <v>26085426</v>
      </c>
      <c r="B6948">
        <f>Raw_Data!B6948</f>
        <v>45687</v>
      </c>
      <c r="C6948" t="str">
        <f>Raw_Data!C6948</f>
        <v>BACLOFEN 10 MG TABLET</v>
      </c>
      <c r="D6948" t="str">
        <f>Raw_Data!D6948</f>
        <v>52817032000</v>
      </c>
      <c r="E6948" t="str">
        <f>Raw_Data!E6948</f>
        <v>FORD, JAMES</v>
      </c>
      <c r="F6948" t="str">
        <f>Raw_Data!F6948</f>
        <v>1033117684</v>
      </c>
      <c r="G6948" t="str">
        <f>Raw_Data!H6948</f>
        <v>2</v>
      </c>
      <c r="H6948">
        <f>IFERROR(VLOOKUP(G6948,Store_Map!$A$2:$I$100,3,FALSE),"")</f>
        <v>0</v>
      </c>
      <c r="I6948">
        <f>IFERROR(VLOOKUP(G6948,Store_Map!$A$2:$I$100,4,FALSE),"")</f>
        <v>0</v>
      </c>
      <c r="J6948">
        <f>IFERROR(VLOOKUP(G6948,Store_Map!$A$2:$I$100,5,FALSE),"")</f>
        <v>0</v>
      </c>
      <c r="K6948">
        <f>IFERROR(VLOOKUP(G6948,Store_Map!$A$2:$I$100,6,FALSE),"")</f>
        <v>0</v>
      </c>
      <c r="L6948">
        <f>IFERROR(VLOOKUP(G6948,Store_Map!$A$2:$I$100,7,FALSE),"")</f>
        <v>0</v>
      </c>
      <c r="M6948">
        <f>IFERROR(VLOOKUP(G6948,Store_Map!$A$2:$I$100,8,FALSE),"")</f>
        <v>0</v>
      </c>
      <c r="N6948">
        <f t="shared" si="972"/>
        <v>0</v>
      </c>
      <c r="O6948" t="str">
        <f t="shared" si="973"/>
        <v>PASS</v>
      </c>
      <c r="P6948" t="str">
        <f t="shared" si="974"/>
        <v>PASS</v>
      </c>
      <c r="Q6948" t="str">
        <f t="shared" si="975"/>
        <v>PASS</v>
      </c>
      <c r="R6948" t="str">
        <f t="shared" si="976"/>
        <v>PASS</v>
      </c>
      <c r="S6948" t="str">
        <f t="shared" si="977"/>
        <v>PASS</v>
      </c>
      <c r="T6948">
        <f t="shared" si="978"/>
        <v>100</v>
      </c>
      <c r="U6948" t="str">
        <f t="shared" si="979"/>
        <v>Low</v>
      </c>
      <c r="V6948" t="str">
        <f t="shared" si="980"/>
        <v>Clean</v>
      </c>
    </row>
    <row r="6949" spans="1:22" x14ac:dyDescent="0.3">
      <c r="A6949" t="str">
        <f>Raw_Data!A6949</f>
        <v>26085427</v>
      </c>
      <c r="B6949">
        <f>Raw_Data!B6949</f>
        <v>45687</v>
      </c>
      <c r="C6949" t="str">
        <f>Raw_Data!C6949</f>
        <v>AMLODIPINE BESYLATE 10 MG T</v>
      </c>
      <c r="D6949" t="str">
        <f>Raw_Data!D6949</f>
        <v>69097012815</v>
      </c>
      <c r="E6949" t="str">
        <f>Raw_Data!E6949</f>
        <v>FORD, JAMES</v>
      </c>
      <c r="F6949" t="str">
        <f>Raw_Data!F6949</f>
        <v>1033117684</v>
      </c>
      <c r="G6949" t="str">
        <f>Raw_Data!H6949</f>
        <v>2</v>
      </c>
      <c r="H6949">
        <f>IFERROR(VLOOKUP(G6949,Store_Map!$A$2:$I$100,3,FALSE),"")</f>
        <v>0</v>
      </c>
      <c r="I6949">
        <f>IFERROR(VLOOKUP(G6949,Store_Map!$A$2:$I$100,4,FALSE),"")</f>
        <v>0</v>
      </c>
      <c r="J6949">
        <f>IFERROR(VLOOKUP(G6949,Store_Map!$A$2:$I$100,5,FALSE),"")</f>
        <v>0</v>
      </c>
      <c r="K6949">
        <f>IFERROR(VLOOKUP(G6949,Store_Map!$A$2:$I$100,6,FALSE),"")</f>
        <v>0</v>
      </c>
      <c r="L6949">
        <f>IFERROR(VLOOKUP(G6949,Store_Map!$A$2:$I$100,7,FALSE),"")</f>
        <v>0</v>
      </c>
      <c r="M6949">
        <f>IFERROR(VLOOKUP(G6949,Store_Map!$A$2:$I$100,8,FALSE),"")</f>
        <v>0</v>
      </c>
      <c r="N6949">
        <f t="shared" si="972"/>
        <v>0</v>
      </c>
      <c r="O6949" t="str">
        <f t="shared" si="973"/>
        <v>PASS</v>
      </c>
      <c r="P6949" t="str">
        <f t="shared" si="974"/>
        <v>PASS</v>
      </c>
      <c r="Q6949" t="str">
        <f t="shared" si="975"/>
        <v>PASS</v>
      </c>
      <c r="R6949" t="str">
        <f t="shared" si="976"/>
        <v>PASS</v>
      </c>
      <c r="S6949" t="str">
        <f t="shared" si="977"/>
        <v>PASS</v>
      </c>
      <c r="T6949">
        <f t="shared" si="978"/>
        <v>100</v>
      </c>
      <c r="U6949" t="str">
        <f t="shared" si="979"/>
        <v>Low</v>
      </c>
      <c r="V6949" t="str">
        <f t="shared" si="980"/>
        <v>Clean</v>
      </c>
    </row>
    <row r="6950" spans="1:22" x14ac:dyDescent="0.3">
      <c r="A6950" t="str">
        <f>Raw_Data!A6950</f>
        <v>26085428</v>
      </c>
      <c r="B6950">
        <f>Raw_Data!B6950</f>
        <v>45687</v>
      </c>
      <c r="C6950" t="str">
        <f>Raw_Data!C6950</f>
        <v>LOSARTAN POTASSIUM 25 MG TA</v>
      </c>
      <c r="D6950" t="str">
        <f>Raw_Data!D6950</f>
        <v>65862020199</v>
      </c>
      <c r="E6950" t="str">
        <f>Raw_Data!E6950</f>
        <v>FORD, JAMES</v>
      </c>
      <c r="F6950" t="str">
        <f>Raw_Data!F6950</f>
        <v>1033117684</v>
      </c>
      <c r="G6950" t="str">
        <f>Raw_Data!H6950</f>
        <v>2</v>
      </c>
      <c r="H6950">
        <f>IFERROR(VLOOKUP(G6950,Store_Map!$A$2:$I$100,3,FALSE),"")</f>
        <v>0</v>
      </c>
      <c r="I6950">
        <f>IFERROR(VLOOKUP(G6950,Store_Map!$A$2:$I$100,4,FALSE),"")</f>
        <v>0</v>
      </c>
      <c r="J6950">
        <f>IFERROR(VLOOKUP(G6950,Store_Map!$A$2:$I$100,5,FALSE),"")</f>
        <v>0</v>
      </c>
      <c r="K6950">
        <f>IFERROR(VLOOKUP(G6950,Store_Map!$A$2:$I$100,6,FALSE),"")</f>
        <v>0</v>
      </c>
      <c r="L6950">
        <f>IFERROR(VLOOKUP(G6950,Store_Map!$A$2:$I$100,7,FALSE),"")</f>
        <v>0</v>
      </c>
      <c r="M6950">
        <f>IFERROR(VLOOKUP(G6950,Store_Map!$A$2:$I$100,8,FALSE),"")</f>
        <v>0</v>
      </c>
      <c r="N6950">
        <f t="shared" si="972"/>
        <v>0</v>
      </c>
      <c r="O6950" t="str">
        <f t="shared" si="973"/>
        <v>PASS</v>
      </c>
      <c r="P6950" t="str">
        <f t="shared" si="974"/>
        <v>PASS</v>
      </c>
      <c r="Q6950" t="str">
        <f t="shared" si="975"/>
        <v>PASS</v>
      </c>
      <c r="R6950" t="str">
        <f t="shared" si="976"/>
        <v>PASS</v>
      </c>
      <c r="S6950" t="str">
        <f t="shared" si="977"/>
        <v>PASS</v>
      </c>
      <c r="T6950">
        <f t="shared" si="978"/>
        <v>100</v>
      </c>
      <c r="U6950" t="str">
        <f t="shared" si="979"/>
        <v>Low</v>
      </c>
      <c r="V6950" t="str">
        <f t="shared" si="980"/>
        <v>Clean</v>
      </c>
    </row>
    <row r="6951" spans="1:22" x14ac:dyDescent="0.3">
      <c r="A6951" t="str">
        <f>Raw_Data!A6951</f>
        <v>26084406</v>
      </c>
      <c r="B6951">
        <f>Raw_Data!B6951</f>
        <v>45687</v>
      </c>
      <c r="C6951" t="str">
        <f>Raw_Data!C6951</f>
        <v>TRULICITY 0.75 MG/0.5 ML PE</v>
      </c>
      <c r="D6951" t="str">
        <f>Raw_Data!D6951</f>
        <v>2143380</v>
      </c>
      <c r="E6951" t="str">
        <f>Raw_Data!E6951</f>
        <v>PEDERSEN, JENNIFER</v>
      </c>
      <c r="F6951" t="str">
        <f>Raw_Data!F6951</f>
        <v>1073606661</v>
      </c>
      <c r="G6951" t="str">
        <f>Raw_Data!H6951</f>
        <v>2</v>
      </c>
      <c r="H6951">
        <f>IFERROR(VLOOKUP(G6951,Store_Map!$A$2:$I$100,3,FALSE),"")</f>
        <v>0</v>
      </c>
      <c r="I6951">
        <f>IFERROR(VLOOKUP(G6951,Store_Map!$A$2:$I$100,4,FALSE),"")</f>
        <v>0</v>
      </c>
      <c r="J6951">
        <f>IFERROR(VLOOKUP(G6951,Store_Map!$A$2:$I$100,5,FALSE),"")</f>
        <v>0</v>
      </c>
      <c r="K6951">
        <f>IFERROR(VLOOKUP(G6951,Store_Map!$A$2:$I$100,6,FALSE),"")</f>
        <v>0</v>
      </c>
      <c r="L6951">
        <f>IFERROR(VLOOKUP(G6951,Store_Map!$A$2:$I$100,7,FALSE),"")</f>
        <v>0</v>
      </c>
      <c r="M6951">
        <f>IFERROR(VLOOKUP(G6951,Store_Map!$A$2:$I$100,8,FALSE),"")</f>
        <v>0</v>
      </c>
      <c r="N6951">
        <f t="shared" si="972"/>
        <v>0</v>
      </c>
      <c r="O6951" t="str">
        <f t="shared" si="973"/>
        <v>PASS</v>
      </c>
      <c r="P6951" t="str">
        <f t="shared" si="974"/>
        <v>REVIEW</v>
      </c>
      <c r="Q6951" t="str">
        <f t="shared" si="975"/>
        <v>PASS</v>
      </c>
      <c r="R6951" t="str">
        <f t="shared" si="976"/>
        <v>PASS</v>
      </c>
      <c r="S6951" t="str">
        <f t="shared" si="977"/>
        <v>REVIEW</v>
      </c>
      <c r="T6951">
        <f t="shared" si="978"/>
        <v>90</v>
      </c>
      <c r="U6951" t="str">
        <f t="shared" si="979"/>
        <v>Low</v>
      </c>
      <c r="V6951" t="str">
        <f t="shared" si="980"/>
        <v>Invalid NDC</v>
      </c>
    </row>
    <row r="6952" spans="1:22" x14ac:dyDescent="0.3">
      <c r="A6952" t="str">
        <f>Raw_Data!A6952</f>
        <v>26084569</v>
      </c>
      <c r="B6952">
        <f>Raw_Data!B6952</f>
        <v>45688</v>
      </c>
      <c r="C6952" t="str">
        <f>Raw_Data!C6952</f>
        <v>NOVOLOG 100 UNIT/ML FLEXPEN</v>
      </c>
      <c r="D6952" t="str">
        <f>Raw_Data!D6952</f>
        <v>169633910</v>
      </c>
      <c r="E6952" t="str">
        <f>Raw_Data!E6952</f>
        <v>YASIN, NURA</v>
      </c>
      <c r="F6952" t="str">
        <f>Raw_Data!F6952</f>
        <v>1265518567</v>
      </c>
      <c r="G6952" t="str">
        <f>Raw_Data!H6952</f>
        <v>2</v>
      </c>
      <c r="H6952">
        <f>IFERROR(VLOOKUP(G6952,Store_Map!$A$2:$I$100,3,FALSE),"")</f>
        <v>0</v>
      </c>
      <c r="I6952">
        <f>IFERROR(VLOOKUP(G6952,Store_Map!$A$2:$I$100,4,FALSE),"")</f>
        <v>0</v>
      </c>
      <c r="J6952">
        <f>IFERROR(VLOOKUP(G6952,Store_Map!$A$2:$I$100,5,FALSE),"")</f>
        <v>0</v>
      </c>
      <c r="K6952">
        <f>IFERROR(VLOOKUP(G6952,Store_Map!$A$2:$I$100,6,FALSE),"")</f>
        <v>0</v>
      </c>
      <c r="L6952">
        <f>IFERROR(VLOOKUP(G6952,Store_Map!$A$2:$I$100,7,FALSE),"")</f>
        <v>0</v>
      </c>
      <c r="M6952">
        <f>IFERROR(VLOOKUP(G6952,Store_Map!$A$2:$I$100,8,FALSE),"")</f>
        <v>0</v>
      </c>
      <c r="N6952">
        <f t="shared" si="972"/>
        <v>0</v>
      </c>
      <c r="O6952" t="str">
        <f t="shared" si="973"/>
        <v>PASS</v>
      </c>
      <c r="P6952" t="str">
        <f t="shared" si="974"/>
        <v>REVIEW</v>
      </c>
      <c r="Q6952" t="str">
        <f t="shared" si="975"/>
        <v>PASS</v>
      </c>
      <c r="R6952" t="str">
        <f t="shared" si="976"/>
        <v>PASS</v>
      </c>
      <c r="S6952" t="str">
        <f t="shared" si="977"/>
        <v>REVIEW</v>
      </c>
      <c r="T6952">
        <f t="shared" si="978"/>
        <v>90</v>
      </c>
      <c r="U6952" t="str">
        <f t="shared" si="979"/>
        <v>Low</v>
      </c>
      <c r="V6952" t="str">
        <f t="shared" si="980"/>
        <v>Invalid NDC</v>
      </c>
    </row>
    <row r="6953" spans="1:22" x14ac:dyDescent="0.3">
      <c r="A6953" t="str">
        <f>Raw_Data!A6953</f>
        <v>26079668</v>
      </c>
      <c r="B6953">
        <f>Raw_Data!B6953</f>
        <v>45688</v>
      </c>
      <c r="C6953" t="str">
        <f>Raw_Data!C6953</f>
        <v>BD UF NANO PEN NEEDL4MMX32G</v>
      </c>
      <c r="D6953" t="str">
        <f>Raw_Data!D6953</f>
        <v>8290320122</v>
      </c>
      <c r="E6953" t="str">
        <f>Raw_Data!E6953</f>
        <v>YASIN, NURA</v>
      </c>
      <c r="F6953" t="str">
        <f>Raw_Data!F6953</f>
        <v>1265518567</v>
      </c>
      <c r="G6953" t="str">
        <f>Raw_Data!H6953</f>
        <v>2</v>
      </c>
      <c r="H6953">
        <f>IFERROR(VLOOKUP(G6953,Store_Map!$A$2:$I$100,3,FALSE),"")</f>
        <v>0</v>
      </c>
      <c r="I6953">
        <f>IFERROR(VLOOKUP(G6953,Store_Map!$A$2:$I$100,4,FALSE),"")</f>
        <v>0</v>
      </c>
      <c r="J6953">
        <f>IFERROR(VLOOKUP(G6953,Store_Map!$A$2:$I$100,5,FALSE),"")</f>
        <v>0</v>
      </c>
      <c r="K6953">
        <f>IFERROR(VLOOKUP(G6953,Store_Map!$A$2:$I$100,6,FALSE),"")</f>
        <v>0</v>
      </c>
      <c r="L6953">
        <f>IFERROR(VLOOKUP(G6953,Store_Map!$A$2:$I$100,7,FALSE),"")</f>
        <v>0</v>
      </c>
      <c r="M6953">
        <f>IFERROR(VLOOKUP(G6953,Store_Map!$A$2:$I$100,8,FALSE),"")</f>
        <v>0</v>
      </c>
      <c r="N6953">
        <f t="shared" si="972"/>
        <v>0</v>
      </c>
      <c r="O6953" t="str">
        <f t="shared" si="973"/>
        <v>PASS</v>
      </c>
      <c r="P6953" t="str">
        <f t="shared" si="974"/>
        <v>PASS</v>
      </c>
      <c r="Q6953" t="str">
        <f t="shared" si="975"/>
        <v>PASS</v>
      </c>
      <c r="R6953" t="str">
        <f t="shared" si="976"/>
        <v>PASS</v>
      </c>
      <c r="S6953" t="str">
        <f t="shared" si="977"/>
        <v>PASS</v>
      </c>
      <c r="T6953">
        <f t="shared" si="978"/>
        <v>100</v>
      </c>
      <c r="U6953" t="str">
        <f t="shared" si="979"/>
        <v>Low</v>
      </c>
      <c r="V6953" t="str">
        <f t="shared" si="980"/>
        <v>Clean</v>
      </c>
    </row>
    <row r="6954" spans="1:22" x14ac:dyDescent="0.3">
      <c r="A6954" t="str">
        <f>Raw_Data!A6954</f>
        <v>26082734</v>
      </c>
      <c r="B6954">
        <f>Raw_Data!B6954</f>
        <v>45688</v>
      </c>
      <c r="C6954" t="str">
        <f>Raw_Data!C6954</f>
        <v>ATORVASTATIN 20 MG TABLET</v>
      </c>
      <c r="D6954" t="str">
        <f>Raw_Data!D6954</f>
        <v>60505257908</v>
      </c>
      <c r="E6954" t="str">
        <f>Raw_Data!E6954</f>
        <v>FORD, JAMES</v>
      </c>
      <c r="F6954" t="str">
        <f>Raw_Data!F6954</f>
        <v>1033117684</v>
      </c>
      <c r="G6954" t="str">
        <f>Raw_Data!H6954</f>
        <v>2</v>
      </c>
      <c r="H6954">
        <f>IFERROR(VLOOKUP(G6954,Store_Map!$A$2:$I$100,3,FALSE),"")</f>
        <v>0</v>
      </c>
      <c r="I6954">
        <f>IFERROR(VLOOKUP(G6954,Store_Map!$A$2:$I$100,4,FALSE),"")</f>
        <v>0</v>
      </c>
      <c r="J6954">
        <f>IFERROR(VLOOKUP(G6954,Store_Map!$A$2:$I$100,5,FALSE),"")</f>
        <v>0</v>
      </c>
      <c r="K6954">
        <f>IFERROR(VLOOKUP(G6954,Store_Map!$A$2:$I$100,6,FALSE),"")</f>
        <v>0</v>
      </c>
      <c r="L6954">
        <f>IFERROR(VLOOKUP(G6954,Store_Map!$A$2:$I$100,7,FALSE),"")</f>
        <v>0</v>
      </c>
      <c r="M6954">
        <f>IFERROR(VLOOKUP(G6954,Store_Map!$A$2:$I$100,8,FALSE),"")</f>
        <v>0</v>
      </c>
      <c r="N6954">
        <f t="shared" si="972"/>
        <v>0</v>
      </c>
      <c r="O6954" t="str">
        <f t="shared" si="973"/>
        <v>PASS</v>
      </c>
      <c r="P6954" t="str">
        <f t="shared" si="974"/>
        <v>PASS</v>
      </c>
      <c r="Q6954" t="str">
        <f t="shared" si="975"/>
        <v>PASS</v>
      </c>
      <c r="R6954" t="str">
        <f t="shared" si="976"/>
        <v>PASS</v>
      </c>
      <c r="S6954" t="str">
        <f t="shared" si="977"/>
        <v>PASS</v>
      </c>
      <c r="T6954">
        <f t="shared" si="978"/>
        <v>100</v>
      </c>
      <c r="U6954" t="str">
        <f t="shared" si="979"/>
        <v>Low</v>
      </c>
      <c r="V6954" t="str">
        <f t="shared" si="980"/>
        <v>Clean</v>
      </c>
    </row>
    <row r="6955" spans="1:22" x14ac:dyDescent="0.3">
      <c r="A6955" t="str">
        <f>Raw_Data!A6955</f>
        <v>26085431</v>
      </c>
      <c r="B6955">
        <f>Raw_Data!B6955</f>
        <v>45688</v>
      </c>
      <c r="C6955" t="str">
        <f>Raw_Data!C6955</f>
        <v>ATORVASTATIN 20 MG TABLET</v>
      </c>
      <c r="D6955" t="str">
        <f>Raw_Data!D6955</f>
        <v>60505257908</v>
      </c>
      <c r="E6955" t="str">
        <f>Raw_Data!E6955</f>
        <v>FORD, JAMES</v>
      </c>
      <c r="F6955" t="str">
        <f>Raw_Data!F6955</f>
        <v>1033117684</v>
      </c>
      <c r="G6955" t="str">
        <f>Raw_Data!H6955</f>
        <v>2</v>
      </c>
      <c r="H6955">
        <f>IFERROR(VLOOKUP(G6955,Store_Map!$A$2:$I$100,3,FALSE),"")</f>
        <v>0</v>
      </c>
      <c r="I6955">
        <f>IFERROR(VLOOKUP(G6955,Store_Map!$A$2:$I$100,4,FALSE),"")</f>
        <v>0</v>
      </c>
      <c r="J6955">
        <f>IFERROR(VLOOKUP(G6955,Store_Map!$A$2:$I$100,5,FALSE),"")</f>
        <v>0</v>
      </c>
      <c r="K6955">
        <f>IFERROR(VLOOKUP(G6955,Store_Map!$A$2:$I$100,6,FALSE),"")</f>
        <v>0</v>
      </c>
      <c r="L6955">
        <f>IFERROR(VLOOKUP(G6955,Store_Map!$A$2:$I$100,7,FALSE),"")</f>
        <v>0</v>
      </c>
      <c r="M6955">
        <f>IFERROR(VLOOKUP(G6955,Store_Map!$A$2:$I$100,8,FALSE),"")</f>
        <v>0</v>
      </c>
      <c r="N6955">
        <f t="shared" si="972"/>
        <v>0</v>
      </c>
      <c r="O6955" t="str">
        <f t="shared" si="973"/>
        <v>PASS</v>
      </c>
      <c r="P6955" t="str">
        <f t="shared" si="974"/>
        <v>PASS</v>
      </c>
      <c r="Q6955" t="str">
        <f t="shared" si="975"/>
        <v>PASS</v>
      </c>
      <c r="R6955" t="str">
        <f t="shared" si="976"/>
        <v>PASS</v>
      </c>
      <c r="S6955" t="str">
        <f t="shared" si="977"/>
        <v>PASS</v>
      </c>
      <c r="T6955">
        <f t="shared" si="978"/>
        <v>100</v>
      </c>
      <c r="U6955" t="str">
        <f t="shared" si="979"/>
        <v>Low</v>
      </c>
      <c r="V6955" t="str">
        <f t="shared" si="980"/>
        <v>Clean</v>
      </c>
    </row>
    <row r="6956" spans="1:22" x14ac:dyDescent="0.3">
      <c r="A6956" t="str">
        <f>Raw_Data!A6956</f>
        <v>26085433</v>
      </c>
      <c r="B6956">
        <f>Raw_Data!B6956</f>
        <v>45688</v>
      </c>
      <c r="C6956" t="str">
        <f>Raw_Data!C6956</f>
        <v>FEROSUL 325 MG TABLET</v>
      </c>
      <c r="D6956" t="str">
        <f>Raw_Data!D6956</f>
        <v>904759180</v>
      </c>
      <c r="E6956" t="str">
        <f>Raw_Data!E6956</f>
        <v>FORD, JAMES</v>
      </c>
      <c r="F6956" t="str">
        <f>Raw_Data!F6956</f>
        <v>1033117684</v>
      </c>
      <c r="G6956" t="str">
        <f>Raw_Data!H6956</f>
        <v>2</v>
      </c>
      <c r="H6956">
        <f>IFERROR(VLOOKUP(G6956,Store_Map!$A$2:$I$100,3,FALSE),"")</f>
        <v>0</v>
      </c>
      <c r="I6956">
        <f>IFERROR(VLOOKUP(G6956,Store_Map!$A$2:$I$100,4,FALSE),"")</f>
        <v>0</v>
      </c>
      <c r="J6956">
        <f>IFERROR(VLOOKUP(G6956,Store_Map!$A$2:$I$100,5,FALSE),"")</f>
        <v>0</v>
      </c>
      <c r="K6956">
        <f>IFERROR(VLOOKUP(G6956,Store_Map!$A$2:$I$100,6,FALSE),"")</f>
        <v>0</v>
      </c>
      <c r="L6956">
        <f>IFERROR(VLOOKUP(G6956,Store_Map!$A$2:$I$100,7,FALSE),"")</f>
        <v>0</v>
      </c>
      <c r="M6956">
        <f>IFERROR(VLOOKUP(G6956,Store_Map!$A$2:$I$100,8,FALSE),"")</f>
        <v>0</v>
      </c>
      <c r="N6956">
        <f t="shared" si="972"/>
        <v>0</v>
      </c>
      <c r="O6956" t="str">
        <f t="shared" si="973"/>
        <v>PASS</v>
      </c>
      <c r="P6956" t="str">
        <f t="shared" si="974"/>
        <v>REVIEW</v>
      </c>
      <c r="Q6956" t="str">
        <f t="shared" si="975"/>
        <v>PASS</v>
      </c>
      <c r="R6956" t="str">
        <f t="shared" si="976"/>
        <v>PASS</v>
      </c>
      <c r="S6956" t="str">
        <f t="shared" si="977"/>
        <v>REVIEW</v>
      </c>
      <c r="T6956">
        <f t="shared" si="978"/>
        <v>90</v>
      </c>
      <c r="U6956" t="str">
        <f t="shared" si="979"/>
        <v>Low</v>
      </c>
      <c r="V6956" t="str">
        <f t="shared" si="980"/>
        <v>Invalid NDC</v>
      </c>
    </row>
    <row r="6957" spans="1:22" x14ac:dyDescent="0.3">
      <c r="A6957" t="str">
        <f>Raw_Data!A6957</f>
        <v>26085437</v>
      </c>
      <c r="B6957">
        <f>Raw_Data!B6957</f>
        <v>45688</v>
      </c>
      <c r="C6957" t="str">
        <f>Raw_Data!C6957</f>
        <v>JULUCA 50-25 MG TABLET</v>
      </c>
      <c r="D6957" t="str">
        <f>Raw_Data!D6957</f>
        <v>49702024213</v>
      </c>
      <c r="E6957" t="str">
        <f>Raw_Data!E6957</f>
        <v>DAVIS, KEPLER</v>
      </c>
      <c r="F6957" t="str">
        <f>Raw_Data!F6957</f>
        <v>1740357425</v>
      </c>
      <c r="G6957" t="str">
        <f>Raw_Data!H6957</f>
        <v>2</v>
      </c>
      <c r="H6957">
        <f>IFERROR(VLOOKUP(G6957,Store_Map!$A$2:$I$100,3,FALSE),"")</f>
        <v>0</v>
      </c>
      <c r="I6957">
        <f>IFERROR(VLOOKUP(G6957,Store_Map!$A$2:$I$100,4,FALSE),"")</f>
        <v>0</v>
      </c>
      <c r="J6957">
        <f>IFERROR(VLOOKUP(G6957,Store_Map!$A$2:$I$100,5,FALSE),"")</f>
        <v>0</v>
      </c>
      <c r="K6957">
        <f>IFERROR(VLOOKUP(G6957,Store_Map!$A$2:$I$100,6,FALSE),"")</f>
        <v>0</v>
      </c>
      <c r="L6957">
        <f>IFERROR(VLOOKUP(G6957,Store_Map!$A$2:$I$100,7,FALSE),"")</f>
        <v>0</v>
      </c>
      <c r="M6957">
        <f>IFERROR(VLOOKUP(G6957,Store_Map!$A$2:$I$100,8,FALSE),"")</f>
        <v>0</v>
      </c>
      <c r="N6957">
        <f t="shared" si="972"/>
        <v>0</v>
      </c>
      <c r="O6957" t="str">
        <f t="shared" si="973"/>
        <v>PASS</v>
      </c>
      <c r="P6957" t="str">
        <f t="shared" si="974"/>
        <v>PASS</v>
      </c>
      <c r="Q6957" t="str">
        <f t="shared" si="975"/>
        <v>PASS</v>
      </c>
      <c r="R6957" t="str">
        <f t="shared" si="976"/>
        <v>PASS</v>
      </c>
      <c r="S6957" t="str">
        <f t="shared" si="977"/>
        <v>PASS</v>
      </c>
      <c r="T6957">
        <f t="shared" si="978"/>
        <v>100</v>
      </c>
      <c r="U6957" t="str">
        <f t="shared" si="979"/>
        <v>Low</v>
      </c>
      <c r="V6957" t="str">
        <f t="shared" si="980"/>
        <v>Clean</v>
      </c>
    </row>
    <row r="6958" spans="1:22" x14ac:dyDescent="0.3">
      <c r="A6958" t="str">
        <f>Raw_Data!A6958</f>
        <v>26085438</v>
      </c>
      <c r="B6958">
        <f>Raw_Data!B6958</f>
        <v>45688</v>
      </c>
      <c r="C6958" t="str">
        <f>Raw_Data!C6958</f>
        <v>CEPHALEXIN 500 MG CAPSULE</v>
      </c>
      <c r="D6958" t="str">
        <f>Raw_Data!D6958</f>
        <v>93314701</v>
      </c>
      <c r="E6958" t="str">
        <f>Raw_Data!E6958</f>
        <v>FORD, JAMES</v>
      </c>
      <c r="F6958" t="str">
        <f>Raw_Data!F6958</f>
        <v>1033117684</v>
      </c>
      <c r="G6958" t="str">
        <f>Raw_Data!H6958</f>
        <v>2</v>
      </c>
      <c r="H6958">
        <f>IFERROR(VLOOKUP(G6958,Store_Map!$A$2:$I$100,3,FALSE),"")</f>
        <v>0</v>
      </c>
      <c r="I6958">
        <f>IFERROR(VLOOKUP(G6958,Store_Map!$A$2:$I$100,4,FALSE),"")</f>
        <v>0</v>
      </c>
      <c r="J6958">
        <f>IFERROR(VLOOKUP(G6958,Store_Map!$A$2:$I$100,5,FALSE),"")</f>
        <v>0</v>
      </c>
      <c r="K6958">
        <f>IFERROR(VLOOKUP(G6958,Store_Map!$A$2:$I$100,6,FALSE),"")</f>
        <v>0</v>
      </c>
      <c r="L6958">
        <f>IFERROR(VLOOKUP(G6958,Store_Map!$A$2:$I$100,7,FALSE),"")</f>
        <v>0</v>
      </c>
      <c r="M6958">
        <f>IFERROR(VLOOKUP(G6958,Store_Map!$A$2:$I$100,8,FALSE),"")</f>
        <v>0</v>
      </c>
      <c r="N6958">
        <f t="shared" si="972"/>
        <v>0</v>
      </c>
      <c r="O6958" t="str">
        <f t="shared" si="973"/>
        <v>PASS</v>
      </c>
      <c r="P6958" t="str">
        <f t="shared" si="974"/>
        <v>REVIEW</v>
      </c>
      <c r="Q6958" t="str">
        <f t="shared" si="975"/>
        <v>PASS</v>
      </c>
      <c r="R6958" t="str">
        <f t="shared" si="976"/>
        <v>PASS</v>
      </c>
      <c r="S6958" t="str">
        <f t="shared" si="977"/>
        <v>REVIEW</v>
      </c>
      <c r="T6958">
        <f t="shared" si="978"/>
        <v>90</v>
      </c>
      <c r="U6958" t="str">
        <f t="shared" si="979"/>
        <v>Low</v>
      </c>
      <c r="V6958" t="str">
        <f t="shared" si="980"/>
        <v>Invalid NDC</v>
      </c>
    </row>
    <row r="6959" spans="1:22" x14ac:dyDescent="0.3">
      <c r="A6959" t="str">
        <f>Raw_Data!A6959</f>
        <v>26085439</v>
      </c>
      <c r="B6959">
        <f>Raw_Data!B6959</f>
        <v>45688</v>
      </c>
      <c r="C6959" t="str">
        <f>Raw_Data!C6959</f>
        <v>MOUNJARO 12.5 MG/0.5 ML PEN</v>
      </c>
      <c r="D6959" t="str">
        <f>Raw_Data!D6959</f>
        <v>2146080</v>
      </c>
      <c r="E6959" t="str">
        <f>Raw_Data!E6959</f>
        <v>PEDERSEN, JENNIFER</v>
      </c>
      <c r="F6959" t="str">
        <f>Raw_Data!F6959</f>
        <v>1073606661</v>
      </c>
      <c r="G6959" t="str">
        <f>Raw_Data!H6959</f>
        <v>2</v>
      </c>
      <c r="H6959">
        <f>IFERROR(VLOOKUP(G6959,Store_Map!$A$2:$I$100,3,FALSE),"")</f>
        <v>0</v>
      </c>
      <c r="I6959">
        <f>IFERROR(VLOOKUP(G6959,Store_Map!$A$2:$I$100,4,FALSE),"")</f>
        <v>0</v>
      </c>
      <c r="J6959">
        <f>IFERROR(VLOOKUP(G6959,Store_Map!$A$2:$I$100,5,FALSE),"")</f>
        <v>0</v>
      </c>
      <c r="K6959">
        <f>IFERROR(VLOOKUP(G6959,Store_Map!$A$2:$I$100,6,FALSE),"")</f>
        <v>0</v>
      </c>
      <c r="L6959">
        <f>IFERROR(VLOOKUP(G6959,Store_Map!$A$2:$I$100,7,FALSE),"")</f>
        <v>0</v>
      </c>
      <c r="M6959">
        <f>IFERROR(VLOOKUP(G6959,Store_Map!$A$2:$I$100,8,FALSE),"")</f>
        <v>0</v>
      </c>
      <c r="N6959">
        <f t="shared" si="972"/>
        <v>0</v>
      </c>
      <c r="O6959" t="str">
        <f t="shared" si="973"/>
        <v>PASS</v>
      </c>
      <c r="P6959" t="str">
        <f t="shared" si="974"/>
        <v>REVIEW</v>
      </c>
      <c r="Q6959" t="str">
        <f t="shared" si="975"/>
        <v>PASS</v>
      </c>
      <c r="R6959" t="str">
        <f t="shared" si="976"/>
        <v>PASS</v>
      </c>
      <c r="S6959" t="str">
        <f t="shared" si="977"/>
        <v>REVIEW</v>
      </c>
      <c r="T6959">
        <f t="shared" si="978"/>
        <v>90</v>
      </c>
      <c r="U6959" t="str">
        <f t="shared" si="979"/>
        <v>Low</v>
      </c>
      <c r="V6959" t="str">
        <f t="shared" si="980"/>
        <v>Invalid NDC</v>
      </c>
    </row>
    <row r="6960" spans="1:22" x14ac:dyDescent="0.3">
      <c r="A6960" t="str">
        <f>Raw_Data!A6960</f>
        <v>26081789</v>
      </c>
      <c r="B6960">
        <f>Raw_Data!B6960</f>
        <v>45688</v>
      </c>
      <c r="C6960" t="str">
        <f>Raw_Data!C6960</f>
        <v>ATORVASTATIN 80 MG TABLET</v>
      </c>
      <c r="D6960" t="str">
        <f>Raw_Data!D6960</f>
        <v>378395377</v>
      </c>
      <c r="E6960" t="str">
        <f>Raw_Data!E6960</f>
        <v>FORD, JAMES</v>
      </c>
      <c r="F6960" t="str">
        <f>Raw_Data!F6960</f>
        <v>1033117684</v>
      </c>
      <c r="G6960" t="str">
        <f>Raw_Data!H6960</f>
        <v>2</v>
      </c>
      <c r="H6960">
        <f>IFERROR(VLOOKUP(G6960,Store_Map!$A$2:$I$100,3,FALSE),"")</f>
        <v>0</v>
      </c>
      <c r="I6960">
        <f>IFERROR(VLOOKUP(G6960,Store_Map!$A$2:$I$100,4,FALSE),"")</f>
        <v>0</v>
      </c>
      <c r="J6960">
        <f>IFERROR(VLOOKUP(G6960,Store_Map!$A$2:$I$100,5,FALSE),"")</f>
        <v>0</v>
      </c>
      <c r="K6960">
        <f>IFERROR(VLOOKUP(G6960,Store_Map!$A$2:$I$100,6,FALSE),"")</f>
        <v>0</v>
      </c>
      <c r="L6960">
        <f>IFERROR(VLOOKUP(G6960,Store_Map!$A$2:$I$100,7,FALSE),"")</f>
        <v>0</v>
      </c>
      <c r="M6960">
        <f>IFERROR(VLOOKUP(G6960,Store_Map!$A$2:$I$100,8,FALSE),"")</f>
        <v>0</v>
      </c>
      <c r="N6960">
        <f t="shared" si="972"/>
        <v>0</v>
      </c>
      <c r="O6960" t="str">
        <f t="shared" si="973"/>
        <v>PASS</v>
      </c>
      <c r="P6960" t="str">
        <f t="shared" si="974"/>
        <v>REVIEW</v>
      </c>
      <c r="Q6960" t="str">
        <f t="shared" si="975"/>
        <v>PASS</v>
      </c>
      <c r="R6960" t="str">
        <f t="shared" si="976"/>
        <v>PASS</v>
      </c>
      <c r="S6960" t="str">
        <f t="shared" si="977"/>
        <v>REVIEW</v>
      </c>
      <c r="T6960">
        <f t="shared" si="978"/>
        <v>90</v>
      </c>
      <c r="U6960" t="str">
        <f t="shared" si="979"/>
        <v>Low</v>
      </c>
      <c r="V6960" t="str">
        <f t="shared" si="980"/>
        <v>Invalid NDC</v>
      </c>
    </row>
    <row r="6961" spans="1:22" x14ac:dyDescent="0.3">
      <c r="A6961" t="str">
        <f>Raw_Data!A6961</f>
        <v>26081748</v>
      </c>
      <c r="B6961">
        <f>Raw_Data!B6961</f>
        <v>45688</v>
      </c>
      <c r="C6961" t="str">
        <f>Raw_Data!C6961</f>
        <v>TOPIRAMATE 50 MG TABLET</v>
      </c>
      <c r="D6961" t="str">
        <f>Raw_Data!D6961</f>
        <v>68462015360</v>
      </c>
      <c r="E6961" t="str">
        <f>Raw_Data!E6961</f>
        <v>FORD, JAMES</v>
      </c>
      <c r="F6961" t="str">
        <f>Raw_Data!F6961</f>
        <v>1033117684</v>
      </c>
      <c r="G6961" t="str">
        <f>Raw_Data!H6961</f>
        <v>2</v>
      </c>
      <c r="H6961">
        <f>IFERROR(VLOOKUP(G6961,Store_Map!$A$2:$I$100,3,FALSE),"")</f>
        <v>0</v>
      </c>
      <c r="I6961">
        <f>IFERROR(VLOOKUP(G6961,Store_Map!$A$2:$I$100,4,FALSE),"")</f>
        <v>0</v>
      </c>
      <c r="J6961">
        <f>IFERROR(VLOOKUP(G6961,Store_Map!$A$2:$I$100,5,FALSE),"")</f>
        <v>0</v>
      </c>
      <c r="K6961">
        <f>IFERROR(VLOOKUP(G6961,Store_Map!$A$2:$I$100,6,FALSE),"")</f>
        <v>0</v>
      </c>
      <c r="L6961">
        <f>IFERROR(VLOOKUP(G6961,Store_Map!$A$2:$I$100,7,FALSE),"")</f>
        <v>0</v>
      </c>
      <c r="M6961">
        <f>IFERROR(VLOOKUP(G6961,Store_Map!$A$2:$I$100,8,FALSE),"")</f>
        <v>0</v>
      </c>
      <c r="N6961">
        <f t="shared" si="972"/>
        <v>0</v>
      </c>
      <c r="O6961" t="str">
        <f t="shared" si="973"/>
        <v>PASS</v>
      </c>
      <c r="P6961" t="str">
        <f t="shared" si="974"/>
        <v>PASS</v>
      </c>
      <c r="Q6961" t="str">
        <f t="shared" si="975"/>
        <v>PASS</v>
      </c>
      <c r="R6961" t="str">
        <f t="shared" si="976"/>
        <v>PASS</v>
      </c>
      <c r="S6961" t="str">
        <f t="shared" si="977"/>
        <v>PASS</v>
      </c>
      <c r="T6961">
        <f t="shared" si="978"/>
        <v>100</v>
      </c>
      <c r="U6961" t="str">
        <f t="shared" si="979"/>
        <v>Low</v>
      </c>
      <c r="V6961" t="str">
        <f t="shared" si="980"/>
        <v>Clean</v>
      </c>
    </row>
    <row r="6962" spans="1:22" x14ac:dyDescent="0.3">
      <c r="A6962" t="str">
        <f>Raw_Data!A6962</f>
        <v>26081696</v>
      </c>
      <c r="B6962">
        <f>Raw_Data!B6962</f>
        <v>45688</v>
      </c>
      <c r="C6962" t="str">
        <f>Raw_Data!C6962</f>
        <v>CLONIDINE HCL 0.2 MG TABLET</v>
      </c>
      <c r="D6962" t="str">
        <f>Raw_Data!D6962</f>
        <v>52817018110</v>
      </c>
      <c r="E6962" t="str">
        <f>Raw_Data!E6962</f>
        <v>FORD, JAMES</v>
      </c>
      <c r="F6962" t="str">
        <f>Raw_Data!F6962</f>
        <v>1033117684</v>
      </c>
      <c r="G6962" t="str">
        <f>Raw_Data!H6962</f>
        <v>2</v>
      </c>
      <c r="H6962">
        <f>IFERROR(VLOOKUP(G6962,Store_Map!$A$2:$I$100,3,FALSE),"")</f>
        <v>0</v>
      </c>
      <c r="I6962">
        <f>IFERROR(VLOOKUP(G6962,Store_Map!$A$2:$I$100,4,FALSE),"")</f>
        <v>0</v>
      </c>
      <c r="J6962">
        <f>IFERROR(VLOOKUP(G6962,Store_Map!$A$2:$I$100,5,FALSE),"")</f>
        <v>0</v>
      </c>
      <c r="K6962">
        <f>IFERROR(VLOOKUP(G6962,Store_Map!$A$2:$I$100,6,FALSE),"")</f>
        <v>0</v>
      </c>
      <c r="L6962">
        <f>IFERROR(VLOOKUP(G6962,Store_Map!$A$2:$I$100,7,FALSE),"")</f>
        <v>0</v>
      </c>
      <c r="M6962">
        <f>IFERROR(VLOOKUP(G6962,Store_Map!$A$2:$I$100,8,FALSE),"")</f>
        <v>0</v>
      </c>
      <c r="N6962">
        <f t="shared" si="972"/>
        <v>0</v>
      </c>
      <c r="O6962" t="str">
        <f t="shared" si="973"/>
        <v>PASS</v>
      </c>
      <c r="P6962" t="str">
        <f t="shared" si="974"/>
        <v>PASS</v>
      </c>
      <c r="Q6962" t="str">
        <f t="shared" si="975"/>
        <v>PASS</v>
      </c>
      <c r="R6962" t="str">
        <f t="shared" si="976"/>
        <v>PASS</v>
      </c>
      <c r="S6962" t="str">
        <f t="shared" si="977"/>
        <v>PASS</v>
      </c>
      <c r="T6962">
        <f t="shared" si="978"/>
        <v>100</v>
      </c>
      <c r="U6962" t="str">
        <f t="shared" si="979"/>
        <v>Low</v>
      </c>
      <c r="V6962" t="str">
        <f t="shared" si="980"/>
        <v>Clean</v>
      </c>
    </row>
    <row r="6963" spans="1:22" x14ac:dyDescent="0.3">
      <c r="A6963" t="str">
        <f>Raw_Data!A6963</f>
        <v>26081694</v>
      </c>
      <c r="B6963">
        <f>Raw_Data!B6963</f>
        <v>45688</v>
      </c>
      <c r="C6963" t="str">
        <f>Raw_Data!C6963</f>
        <v>VALSARTAN 320 MG TABLET</v>
      </c>
      <c r="D6963" t="str">
        <f>Raw_Data!D6963</f>
        <v>378581577</v>
      </c>
      <c r="E6963" t="str">
        <f>Raw_Data!E6963</f>
        <v>FORD, JAMES</v>
      </c>
      <c r="F6963" t="str">
        <f>Raw_Data!F6963</f>
        <v>1033117684</v>
      </c>
      <c r="G6963" t="str">
        <f>Raw_Data!H6963</f>
        <v>2</v>
      </c>
      <c r="H6963">
        <f>IFERROR(VLOOKUP(G6963,Store_Map!$A$2:$I$100,3,FALSE),"")</f>
        <v>0</v>
      </c>
      <c r="I6963">
        <f>IFERROR(VLOOKUP(G6963,Store_Map!$A$2:$I$100,4,FALSE),"")</f>
        <v>0</v>
      </c>
      <c r="J6963">
        <f>IFERROR(VLOOKUP(G6963,Store_Map!$A$2:$I$100,5,FALSE),"")</f>
        <v>0</v>
      </c>
      <c r="K6963">
        <f>IFERROR(VLOOKUP(G6963,Store_Map!$A$2:$I$100,6,FALSE),"")</f>
        <v>0</v>
      </c>
      <c r="L6963">
        <f>IFERROR(VLOOKUP(G6963,Store_Map!$A$2:$I$100,7,FALSE),"")</f>
        <v>0</v>
      </c>
      <c r="M6963">
        <f>IFERROR(VLOOKUP(G6963,Store_Map!$A$2:$I$100,8,FALSE),"")</f>
        <v>0</v>
      </c>
      <c r="N6963">
        <f t="shared" si="972"/>
        <v>0</v>
      </c>
      <c r="O6963" t="str">
        <f t="shared" si="973"/>
        <v>PASS</v>
      </c>
      <c r="P6963" t="str">
        <f t="shared" si="974"/>
        <v>REVIEW</v>
      </c>
      <c r="Q6963" t="str">
        <f t="shared" si="975"/>
        <v>PASS</v>
      </c>
      <c r="R6963" t="str">
        <f t="shared" si="976"/>
        <v>PASS</v>
      </c>
      <c r="S6963" t="str">
        <f t="shared" si="977"/>
        <v>REVIEW</v>
      </c>
      <c r="T6963">
        <f t="shared" si="978"/>
        <v>90</v>
      </c>
      <c r="U6963" t="str">
        <f t="shared" si="979"/>
        <v>Low</v>
      </c>
      <c r="V6963" t="str">
        <f t="shared" si="980"/>
        <v>Invalid NDC</v>
      </c>
    </row>
    <row r="6964" spans="1:22" x14ac:dyDescent="0.3">
      <c r="A6964" t="str">
        <f>Raw_Data!A6964</f>
        <v>26081250</v>
      </c>
      <c r="B6964">
        <f>Raw_Data!B6964</f>
        <v>45688</v>
      </c>
      <c r="C6964" t="str">
        <f>Raw_Data!C6964</f>
        <v>GABAPENTIN 300 MG CAPSULE</v>
      </c>
      <c r="D6964" t="str">
        <f>Raw_Data!D6964</f>
        <v>50228018010</v>
      </c>
      <c r="E6964" t="str">
        <f>Raw_Data!E6964</f>
        <v>FORD, JAMES</v>
      </c>
      <c r="F6964" t="str">
        <f>Raw_Data!F6964</f>
        <v>1033117684</v>
      </c>
      <c r="G6964" t="str">
        <f>Raw_Data!H6964</f>
        <v>2</v>
      </c>
      <c r="H6964">
        <f>IFERROR(VLOOKUP(G6964,Store_Map!$A$2:$I$100,3,FALSE),"")</f>
        <v>0</v>
      </c>
      <c r="I6964">
        <f>IFERROR(VLOOKUP(G6964,Store_Map!$A$2:$I$100,4,FALSE),"")</f>
        <v>0</v>
      </c>
      <c r="J6964">
        <f>IFERROR(VLOOKUP(G6964,Store_Map!$A$2:$I$100,5,FALSE),"")</f>
        <v>0</v>
      </c>
      <c r="K6964">
        <f>IFERROR(VLOOKUP(G6964,Store_Map!$A$2:$I$100,6,FALSE),"")</f>
        <v>0</v>
      </c>
      <c r="L6964">
        <f>IFERROR(VLOOKUP(G6964,Store_Map!$A$2:$I$100,7,FALSE),"")</f>
        <v>0</v>
      </c>
      <c r="M6964">
        <f>IFERROR(VLOOKUP(G6964,Store_Map!$A$2:$I$100,8,FALSE),"")</f>
        <v>0</v>
      </c>
      <c r="N6964">
        <f t="shared" si="972"/>
        <v>0</v>
      </c>
      <c r="O6964" t="str">
        <f t="shared" si="973"/>
        <v>PASS</v>
      </c>
      <c r="P6964" t="str">
        <f t="shared" si="974"/>
        <v>PASS</v>
      </c>
      <c r="Q6964" t="str">
        <f t="shared" si="975"/>
        <v>PASS</v>
      </c>
      <c r="R6964" t="str">
        <f t="shared" si="976"/>
        <v>PASS</v>
      </c>
      <c r="S6964" t="str">
        <f t="shared" si="977"/>
        <v>PASS</v>
      </c>
      <c r="T6964">
        <f t="shared" si="978"/>
        <v>100</v>
      </c>
      <c r="U6964" t="str">
        <f t="shared" si="979"/>
        <v>Low</v>
      </c>
      <c r="V6964" t="str">
        <f t="shared" si="980"/>
        <v>Clean</v>
      </c>
    </row>
    <row r="6965" spans="1:22" x14ac:dyDescent="0.3">
      <c r="A6965" t="str">
        <f>Raw_Data!A6965</f>
        <v>26081743</v>
      </c>
      <c r="B6965">
        <f>Raw_Data!B6965</f>
        <v>45688</v>
      </c>
      <c r="C6965" t="str">
        <f>Raw_Data!C6965</f>
        <v>TRIAMTERENE-HCTZ 37.5-25 MG</v>
      </c>
      <c r="D6965" t="str">
        <f>Raw_Data!D6965</f>
        <v>591042401</v>
      </c>
      <c r="E6965" t="str">
        <f>Raw_Data!E6965</f>
        <v>FORD, JAMES</v>
      </c>
      <c r="F6965" t="str">
        <f>Raw_Data!F6965</f>
        <v>1033117684</v>
      </c>
      <c r="G6965" t="str">
        <f>Raw_Data!H6965</f>
        <v>2</v>
      </c>
      <c r="H6965">
        <f>IFERROR(VLOOKUP(G6965,Store_Map!$A$2:$I$100,3,FALSE),"")</f>
        <v>0</v>
      </c>
      <c r="I6965">
        <f>IFERROR(VLOOKUP(G6965,Store_Map!$A$2:$I$100,4,FALSE),"")</f>
        <v>0</v>
      </c>
      <c r="J6965">
        <f>IFERROR(VLOOKUP(G6965,Store_Map!$A$2:$I$100,5,FALSE),"")</f>
        <v>0</v>
      </c>
      <c r="K6965">
        <f>IFERROR(VLOOKUP(G6965,Store_Map!$A$2:$I$100,6,FALSE),"")</f>
        <v>0</v>
      </c>
      <c r="L6965">
        <f>IFERROR(VLOOKUP(G6965,Store_Map!$A$2:$I$100,7,FALSE),"")</f>
        <v>0</v>
      </c>
      <c r="M6965">
        <f>IFERROR(VLOOKUP(G6965,Store_Map!$A$2:$I$100,8,FALSE),"")</f>
        <v>0</v>
      </c>
      <c r="N6965">
        <f t="shared" si="972"/>
        <v>0</v>
      </c>
      <c r="O6965" t="str">
        <f t="shared" si="973"/>
        <v>PASS</v>
      </c>
      <c r="P6965" t="str">
        <f t="shared" si="974"/>
        <v>REVIEW</v>
      </c>
      <c r="Q6965" t="str">
        <f t="shared" si="975"/>
        <v>PASS</v>
      </c>
      <c r="R6965" t="str">
        <f t="shared" si="976"/>
        <v>PASS</v>
      </c>
      <c r="S6965" t="str">
        <f t="shared" si="977"/>
        <v>REVIEW</v>
      </c>
      <c r="T6965">
        <f t="shared" si="978"/>
        <v>90</v>
      </c>
      <c r="U6965" t="str">
        <f t="shared" si="979"/>
        <v>Low</v>
      </c>
      <c r="V6965" t="str">
        <f t="shared" si="980"/>
        <v>Invalid NDC</v>
      </c>
    </row>
    <row r="6966" spans="1:22" x14ac:dyDescent="0.3">
      <c r="A6966" t="str">
        <f>Raw_Data!A6966</f>
        <v>26081246</v>
      </c>
      <c r="B6966">
        <f>Raw_Data!B6966</f>
        <v>45688</v>
      </c>
      <c r="C6966" t="str">
        <f>Raw_Data!C6966</f>
        <v>ISOSORBIDE MONONIT ER 60 MG</v>
      </c>
      <c r="D6966" t="str">
        <f>Raw_Data!D6966</f>
        <v>23155017801</v>
      </c>
      <c r="E6966" t="str">
        <f>Raw_Data!E6966</f>
        <v>FORD, JAMES</v>
      </c>
      <c r="F6966" t="str">
        <f>Raw_Data!F6966</f>
        <v>1033117684</v>
      </c>
      <c r="G6966" t="str">
        <f>Raw_Data!H6966</f>
        <v>2</v>
      </c>
      <c r="H6966">
        <f>IFERROR(VLOOKUP(G6966,Store_Map!$A$2:$I$100,3,FALSE),"")</f>
        <v>0</v>
      </c>
      <c r="I6966">
        <f>IFERROR(VLOOKUP(G6966,Store_Map!$A$2:$I$100,4,FALSE),"")</f>
        <v>0</v>
      </c>
      <c r="J6966">
        <f>IFERROR(VLOOKUP(G6966,Store_Map!$A$2:$I$100,5,FALSE),"")</f>
        <v>0</v>
      </c>
      <c r="K6966">
        <f>IFERROR(VLOOKUP(G6966,Store_Map!$A$2:$I$100,6,FALSE),"")</f>
        <v>0</v>
      </c>
      <c r="L6966">
        <f>IFERROR(VLOOKUP(G6966,Store_Map!$A$2:$I$100,7,FALSE),"")</f>
        <v>0</v>
      </c>
      <c r="M6966">
        <f>IFERROR(VLOOKUP(G6966,Store_Map!$A$2:$I$100,8,FALSE),"")</f>
        <v>0</v>
      </c>
      <c r="N6966">
        <f t="shared" si="972"/>
        <v>0</v>
      </c>
      <c r="O6966" t="str">
        <f t="shared" si="973"/>
        <v>PASS</v>
      </c>
      <c r="P6966" t="str">
        <f t="shared" si="974"/>
        <v>PASS</v>
      </c>
      <c r="Q6966" t="str">
        <f t="shared" si="975"/>
        <v>PASS</v>
      </c>
      <c r="R6966" t="str">
        <f t="shared" si="976"/>
        <v>PASS</v>
      </c>
      <c r="S6966" t="str">
        <f t="shared" si="977"/>
        <v>PASS</v>
      </c>
      <c r="T6966">
        <f t="shared" si="978"/>
        <v>100</v>
      </c>
      <c r="U6966" t="str">
        <f t="shared" si="979"/>
        <v>Low</v>
      </c>
      <c r="V6966" t="str">
        <f t="shared" si="980"/>
        <v>Clean</v>
      </c>
    </row>
    <row r="6967" spans="1:22" x14ac:dyDescent="0.3">
      <c r="A6967" t="str">
        <f>Raw_Data!A6967</f>
        <v>26081245</v>
      </c>
      <c r="B6967">
        <f>Raw_Data!B6967</f>
        <v>45688</v>
      </c>
      <c r="C6967" t="str">
        <f>Raw_Data!C6967</f>
        <v>HYDRALAZINE 100 MG TABLET</v>
      </c>
      <c r="D6967" t="str">
        <f>Raw_Data!D6967</f>
        <v>50111039701</v>
      </c>
      <c r="E6967" t="str">
        <f>Raw_Data!E6967</f>
        <v>FORD, JAMES</v>
      </c>
      <c r="F6967" t="str">
        <f>Raw_Data!F6967</f>
        <v>1033117684</v>
      </c>
      <c r="G6967" t="str">
        <f>Raw_Data!H6967</f>
        <v>2</v>
      </c>
      <c r="H6967">
        <f>IFERROR(VLOOKUP(G6967,Store_Map!$A$2:$I$100,3,FALSE),"")</f>
        <v>0</v>
      </c>
      <c r="I6967">
        <f>IFERROR(VLOOKUP(G6967,Store_Map!$A$2:$I$100,4,FALSE),"")</f>
        <v>0</v>
      </c>
      <c r="J6967">
        <f>IFERROR(VLOOKUP(G6967,Store_Map!$A$2:$I$100,5,FALSE),"")</f>
        <v>0</v>
      </c>
      <c r="K6967">
        <f>IFERROR(VLOOKUP(G6967,Store_Map!$A$2:$I$100,6,FALSE),"")</f>
        <v>0</v>
      </c>
      <c r="L6967">
        <f>IFERROR(VLOOKUP(G6967,Store_Map!$A$2:$I$100,7,FALSE),"")</f>
        <v>0</v>
      </c>
      <c r="M6967">
        <f>IFERROR(VLOOKUP(G6967,Store_Map!$A$2:$I$100,8,FALSE),"")</f>
        <v>0</v>
      </c>
      <c r="N6967">
        <f t="shared" si="972"/>
        <v>0</v>
      </c>
      <c r="O6967" t="str">
        <f t="shared" si="973"/>
        <v>PASS</v>
      </c>
      <c r="P6967" t="str">
        <f t="shared" si="974"/>
        <v>PASS</v>
      </c>
      <c r="Q6967" t="str">
        <f t="shared" si="975"/>
        <v>PASS</v>
      </c>
      <c r="R6967" t="str">
        <f t="shared" si="976"/>
        <v>PASS</v>
      </c>
      <c r="S6967" t="str">
        <f t="shared" si="977"/>
        <v>PASS</v>
      </c>
      <c r="T6967">
        <f t="shared" si="978"/>
        <v>100</v>
      </c>
      <c r="U6967" t="str">
        <f t="shared" si="979"/>
        <v>Low</v>
      </c>
      <c r="V6967" t="str">
        <f t="shared" si="980"/>
        <v>Clean</v>
      </c>
    </row>
    <row r="6968" spans="1:22" x14ac:dyDescent="0.3">
      <c r="A6968" t="str">
        <f>Raw_Data!A6968</f>
        <v>26081695</v>
      </c>
      <c r="B6968">
        <f>Raw_Data!B6968</f>
        <v>45688</v>
      </c>
      <c r="C6968" t="str">
        <f>Raw_Data!C6968</f>
        <v>CLOPIDOGREL 75 MG TABLET</v>
      </c>
      <c r="D6968" t="str">
        <f>Raw_Data!D6968</f>
        <v>65862035790</v>
      </c>
      <c r="E6968" t="str">
        <f>Raw_Data!E6968</f>
        <v>FORD, JAMES</v>
      </c>
      <c r="F6968" t="str">
        <f>Raw_Data!F6968</f>
        <v>1033117684</v>
      </c>
      <c r="G6968" t="str">
        <f>Raw_Data!H6968</f>
        <v>2</v>
      </c>
      <c r="H6968">
        <f>IFERROR(VLOOKUP(G6968,Store_Map!$A$2:$I$100,3,FALSE),"")</f>
        <v>0</v>
      </c>
      <c r="I6968">
        <f>IFERROR(VLOOKUP(G6968,Store_Map!$A$2:$I$100,4,FALSE),"")</f>
        <v>0</v>
      </c>
      <c r="J6968">
        <f>IFERROR(VLOOKUP(G6968,Store_Map!$A$2:$I$100,5,FALSE),"")</f>
        <v>0</v>
      </c>
      <c r="K6968">
        <f>IFERROR(VLOOKUP(G6968,Store_Map!$A$2:$I$100,6,FALSE),"")</f>
        <v>0</v>
      </c>
      <c r="L6968">
        <f>IFERROR(VLOOKUP(G6968,Store_Map!$A$2:$I$100,7,FALSE),"")</f>
        <v>0</v>
      </c>
      <c r="M6968">
        <f>IFERROR(VLOOKUP(G6968,Store_Map!$A$2:$I$100,8,FALSE),"")</f>
        <v>0</v>
      </c>
      <c r="N6968">
        <f t="shared" si="972"/>
        <v>0</v>
      </c>
      <c r="O6968" t="str">
        <f t="shared" si="973"/>
        <v>PASS</v>
      </c>
      <c r="P6968" t="str">
        <f t="shared" si="974"/>
        <v>PASS</v>
      </c>
      <c r="Q6968" t="str">
        <f t="shared" si="975"/>
        <v>PASS</v>
      </c>
      <c r="R6968" t="str">
        <f t="shared" si="976"/>
        <v>PASS</v>
      </c>
      <c r="S6968" t="str">
        <f t="shared" si="977"/>
        <v>PASS</v>
      </c>
      <c r="T6968">
        <f t="shared" si="978"/>
        <v>100</v>
      </c>
      <c r="U6968" t="str">
        <f t="shared" si="979"/>
        <v>Low</v>
      </c>
      <c r="V6968" t="str">
        <f t="shared" si="980"/>
        <v>Clean</v>
      </c>
    </row>
    <row r="6969" spans="1:22" x14ac:dyDescent="0.3">
      <c r="A6969" t="str">
        <f>Raw_Data!A6969</f>
        <v>24002231</v>
      </c>
      <c r="B6969">
        <f>Raw_Data!B6969</f>
        <v>45688</v>
      </c>
      <c r="C6969" t="str">
        <f>Raw_Data!C6969</f>
        <v>PREGABALIN 75 MG CAPSULE</v>
      </c>
      <c r="D6969" t="str">
        <f>Raw_Data!D6969</f>
        <v>69238131209</v>
      </c>
      <c r="E6969" t="str">
        <f>Raw_Data!E6969</f>
        <v>FORD, JAMES</v>
      </c>
      <c r="F6969" t="str">
        <f>Raw_Data!F6969</f>
        <v>1033117684</v>
      </c>
      <c r="G6969" t="str">
        <f>Raw_Data!H6969</f>
        <v>2</v>
      </c>
      <c r="H6969">
        <f>IFERROR(VLOOKUP(G6969,Store_Map!$A$2:$I$100,3,FALSE),"")</f>
        <v>0</v>
      </c>
      <c r="I6969">
        <f>IFERROR(VLOOKUP(G6969,Store_Map!$A$2:$I$100,4,FALSE),"")</f>
        <v>0</v>
      </c>
      <c r="J6969">
        <f>IFERROR(VLOOKUP(G6969,Store_Map!$A$2:$I$100,5,FALSE),"")</f>
        <v>0</v>
      </c>
      <c r="K6969">
        <f>IFERROR(VLOOKUP(G6969,Store_Map!$A$2:$I$100,6,FALSE),"")</f>
        <v>0</v>
      </c>
      <c r="L6969">
        <f>IFERROR(VLOOKUP(G6969,Store_Map!$A$2:$I$100,7,FALSE),"")</f>
        <v>0</v>
      </c>
      <c r="M6969">
        <f>IFERROR(VLOOKUP(G6969,Store_Map!$A$2:$I$100,8,FALSE),"")</f>
        <v>0</v>
      </c>
      <c r="N6969">
        <f t="shared" si="972"/>
        <v>0</v>
      </c>
      <c r="O6969" t="str">
        <f t="shared" si="973"/>
        <v>PASS</v>
      </c>
      <c r="P6969" t="str">
        <f t="shared" si="974"/>
        <v>PASS</v>
      </c>
      <c r="Q6969" t="str">
        <f t="shared" si="975"/>
        <v>PASS</v>
      </c>
      <c r="R6969" t="str">
        <f t="shared" si="976"/>
        <v>PASS</v>
      </c>
      <c r="S6969" t="str">
        <f t="shared" si="977"/>
        <v>PASS</v>
      </c>
      <c r="T6969">
        <f t="shared" si="978"/>
        <v>100</v>
      </c>
      <c r="U6969" t="str">
        <f t="shared" si="979"/>
        <v>Low</v>
      </c>
      <c r="V6969" t="str">
        <f t="shared" si="980"/>
        <v>Clean</v>
      </c>
    </row>
    <row r="6970" spans="1:22" x14ac:dyDescent="0.3">
      <c r="A6970" t="str">
        <f>Raw_Data!A6970</f>
        <v>26085442</v>
      </c>
      <c r="B6970">
        <f>Raw_Data!B6970</f>
        <v>45688</v>
      </c>
      <c r="C6970" t="str">
        <f>Raw_Data!C6970</f>
        <v>VITAMIN D2 1.25MG(50,000 UN</v>
      </c>
      <c r="D6970" t="str">
        <f>Raw_Data!D6970</f>
        <v>64380073706</v>
      </c>
      <c r="E6970" t="str">
        <f>Raw_Data!E6970</f>
        <v>FORD, JAMES</v>
      </c>
      <c r="F6970" t="str">
        <f>Raw_Data!F6970</f>
        <v>1033117684</v>
      </c>
      <c r="G6970" t="str">
        <f>Raw_Data!H6970</f>
        <v>2</v>
      </c>
      <c r="H6970">
        <f>IFERROR(VLOOKUP(G6970,Store_Map!$A$2:$I$100,3,FALSE),"")</f>
        <v>0</v>
      </c>
      <c r="I6970">
        <f>IFERROR(VLOOKUP(G6970,Store_Map!$A$2:$I$100,4,FALSE),"")</f>
        <v>0</v>
      </c>
      <c r="J6970">
        <f>IFERROR(VLOOKUP(G6970,Store_Map!$A$2:$I$100,5,FALSE),"")</f>
        <v>0</v>
      </c>
      <c r="K6970">
        <f>IFERROR(VLOOKUP(G6970,Store_Map!$A$2:$I$100,6,FALSE),"")</f>
        <v>0</v>
      </c>
      <c r="L6970">
        <f>IFERROR(VLOOKUP(G6970,Store_Map!$A$2:$I$100,7,FALSE),"")</f>
        <v>0</v>
      </c>
      <c r="M6970">
        <f>IFERROR(VLOOKUP(G6970,Store_Map!$A$2:$I$100,8,FALSE),"")</f>
        <v>0</v>
      </c>
      <c r="N6970">
        <f t="shared" si="972"/>
        <v>0</v>
      </c>
      <c r="O6970" t="str">
        <f t="shared" si="973"/>
        <v>PASS</v>
      </c>
      <c r="P6970" t="str">
        <f t="shared" si="974"/>
        <v>PASS</v>
      </c>
      <c r="Q6970" t="str">
        <f t="shared" si="975"/>
        <v>PASS</v>
      </c>
      <c r="R6970" t="str">
        <f t="shared" si="976"/>
        <v>PASS</v>
      </c>
      <c r="S6970" t="str">
        <f t="shared" si="977"/>
        <v>PASS</v>
      </c>
      <c r="T6970">
        <f t="shared" si="978"/>
        <v>100</v>
      </c>
      <c r="U6970" t="str">
        <f t="shared" si="979"/>
        <v>Low</v>
      </c>
      <c r="V6970" t="str">
        <f t="shared" si="980"/>
        <v>Clean</v>
      </c>
    </row>
    <row r="6971" spans="1:22" x14ac:dyDescent="0.3">
      <c r="A6971" t="str">
        <f>Raw_Data!A6971</f>
        <v>26085443</v>
      </c>
      <c r="B6971">
        <f>Raw_Data!B6971</f>
        <v>45688</v>
      </c>
      <c r="C6971" t="str">
        <f>Raw_Data!C6971</f>
        <v>LATANOPROST 0.005% EYE DROP</v>
      </c>
      <c r="D6971" t="str">
        <f>Raw_Data!D6971</f>
        <v>61314054701</v>
      </c>
      <c r="E6971" t="str">
        <f>Raw_Data!E6971</f>
        <v>DANIEL, ALEXANDER</v>
      </c>
      <c r="F6971" t="str">
        <f>Raw_Data!F6971</f>
        <v>1093243826</v>
      </c>
      <c r="G6971" t="str">
        <f>Raw_Data!H6971</f>
        <v>2</v>
      </c>
      <c r="H6971">
        <f>IFERROR(VLOOKUP(G6971,Store_Map!$A$2:$I$100,3,FALSE),"")</f>
        <v>0</v>
      </c>
      <c r="I6971">
        <f>IFERROR(VLOOKUP(G6971,Store_Map!$A$2:$I$100,4,FALSE),"")</f>
        <v>0</v>
      </c>
      <c r="J6971">
        <f>IFERROR(VLOOKUP(G6971,Store_Map!$A$2:$I$100,5,FALSE),"")</f>
        <v>0</v>
      </c>
      <c r="K6971">
        <f>IFERROR(VLOOKUP(G6971,Store_Map!$A$2:$I$100,6,FALSE),"")</f>
        <v>0</v>
      </c>
      <c r="L6971">
        <f>IFERROR(VLOOKUP(G6971,Store_Map!$A$2:$I$100,7,FALSE),"")</f>
        <v>0</v>
      </c>
      <c r="M6971">
        <f>IFERROR(VLOOKUP(G6971,Store_Map!$A$2:$I$100,8,FALSE),"")</f>
        <v>0</v>
      </c>
      <c r="N6971">
        <f t="shared" si="972"/>
        <v>0</v>
      </c>
      <c r="O6971" t="str">
        <f t="shared" si="973"/>
        <v>PASS</v>
      </c>
      <c r="P6971" t="str">
        <f t="shared" si="974"/>
        <v>PASS</v>
      </c>
      <c r="Q6971" t="str">
        <f t="shared" si="975"/>
        <v>PASS</v>
      </c>
      <c r="R6971" t="str">
        <f t="shared" si="976"/>
        <v>PASS</v>
      </c>
      <c r="S6971" t="str">
        <f t="shared" si="977"/>
        <v>PASS</v>
      </c>
      <c r="T6971">
        <f t="shared" si="978"/>
        <v>100</v>
      </c>
      <c r="U6971" t="str">
        <f t="shared" si="979"/>
        <v>Low</v>
      </c>
      <c r="V6971" t="str">
        <f t="shared" si="980"/>
        <v>Clean</v>
      </c>
    </row>
    <row r="6972" spans="1:22" x14ac:dyDescent="0.3">
      <c r="A6972" t="str">
        <f>Raw_Data!A6972</f>
        <v>26081334</v>
      </c>
      <c r="B6972">
        <f>Raw_Data!B6972</f>
        <v>45688</v>
      </c>
      <c r="C6972" t="str">
        <f>Raw_Data!C6972</f>
        <v>DEXCOM G6 TRANSMITTER</v>
      </c>
      <c r="D6972" t="str">
        <f>Raw_Data!D6972</f>
        <v>8627001601</v>
      </c>
      <c r="E6972" t="str">
        <f>Raw_Data!E6972</f>
        <v>PEDERSEN, JENNIFER</v>
      </c>
      <c r="F6972" t="str">
        <f>Raw_Data!F6972</f>
        <v>1073606661</v>
      </c>
      <c r="G6972" t="str">
        <f>Raw_Data!H6972</f>
        <v>2</v>
      </c>
      <c r="H6972">
        <f>IFERROR(VLOOKUP(G6972,Store_Map!$A$2:$I$100,3,FALSE),"")</f>
        <v>0</v>
      </c>
      <c r="I6972">
        <f>IFERROR(VLOOKUP(G6972,Store_Map!$A$2:$I$100,4,FALSE),"")</f>
        <v>0</v>
      </c>
      <c r="J6972">
        <f>IFERROR(VLOOKUP(G6972,Store_Map!$A$2:$I$100,5,FALSE),"")</f>
        <v>0</v>
      </c>
      <c r="K6972">
        <f>IFERROR(VLOOKUP(G6972,Store_Map!$A$2:$I$100,6,FALSE),"")</f>
        <v>0</v>
      </c>
      <c r="L6972">
        <f>IFERROR(VLOOKUP(G6972,Store_Map!$A$2:$I$100,7,FALSE),"")</f>
        <v>0</v>
      </c>
      <c r="M6972">
        <f>IFERROR(VLOOKUP(G6972,Store_Map!$A$2:$I$100,8,FALSE),"")</f>
        <v>0</v>
      </c>
      <c r="N6972">
        <f t="shared" si="972"/>
        <v>0</v>
      </c>
      <c r="O6972" t="str">
        <f t="shared" si="973"/>
        <v>PASS</v>
      </c>
      <c r="P6972" t="str">
        <f t="shared" si="974"/>
        <v>PASS</v>
      </c>
      <c r="Q6972" t="str">
        <f t="shared" si="975"/>
        <v>PASS</v>
      </c>
      <c r="R6972" t="str">
        <f t="shared" si="976"/>
        <v>PASS</v>
      </c>
      <c r="S6972" t="str">
        <f t="shared" si="977"/>
        <v>PASS</v>
      </c>
      <c r="T6972">
        <f t="shared" si="978"/>
        <v>100</v>
      </c>
      <c r="U6972" t="str">
        <f t="shared" si="979"/>
        <v>Low</v>
      </c>
      <c r="V6972" t="str">
        <f t="shared" si="980"/>
        <v>Clean</v>
      </c>
    </row>
    <row r="6973" spans="1:22" x14ac:dyDescent="0.3">
      <c r="A6973" t="str">
        <f>Raw_Data!A6973</f>
        <v>26085447</v>
      </c>
      <c r="B6973">
        <f>Raw_Data!B6973</f>
        <v>45688</v>
      </c>
      <c r="C6973" t="str">
        <f>Raw_Data!C6973</f>
        <v>LYUMJEV 100 UNIT/ML VIAL</v>
      </c>
      <c r="D6973" t="str">
        <f>Raw_Data!D6973</f>
        <v>2772801</v>
      </c>
      <c r="E6973" t="str">
        <f>Raw_Data!E6973</f>
        <v>PEDERSEN, JENNIFER</v>
      </c>
      <c r="F6973" t="str">
        <f>Raw_Data!F6973</f>
        <v>1073606661</v>
      </c>
      <c r="G6973" t="str">
        <f>Raw_Data!H6973</f>
        <v>2</v>
      </c>
      <c r="H6973">
        <f>IFERROR(VLOOKUP(G6973,Store_Map!$A$2:$I$100,3,FALSE),"")</f>
        <v>0</v>
      </c>
      <c r="I6973">
        <f>IFERROR(VLOOKUP(G6973,Store_Map!$A$2:$I$100,4,FALSE),"")</f>
        <v>0</v>
      </c>
      <c r="J6973">
        <f>IFERROR(VLOOKUP(G6973,Store_Map!$A$2:$I$100,5,FALSE),"")</f>
        <v>0</v>
      </c>
      <c r="K6973">
        <f>IFERROR(VLOOKUP(G6973,Store_Map!$A$2:$I$100,6,FALSE),"")</f>
        <v>0</v>
      </c>
      <c r="L6973">
        <f>IFERROR(VLOOKUP(G6973,Store_Map!$A$2:$I$100,7,FALSE),"")</f>
        <v>0</v>
      </c>
      <c r="M6973">
        <f>IFERROR(VLOOKUP(G6973,Store_Map!$A$2:$I$100,8,FALSE),"")</f>
        <v>0</v>
      </c>
      <c r="N6973">
        <f t="shared" si="972"/>
        <v>0</v>
      </c>
      <c r="O6973" t="str">
        <f t="shared" si="973"/>
        <v>PASS</v>
      </c>
      <c r="P6973" t="str">
        <f t="shared" si="974"/>
        <v>REVIEW</v>
      </c>
      <c r="Q6973" t="str">
        <f t="shared" si="975"/>
        <v>PASS</v>
      </c>
      <c r="R6973" t="str">
        <f t="shared" si="976"/>
        <v>PASS</v>
      </c>
      <c r="S6973" t="str">
        <f t="shared" si="977"/>
        <v>REVIEW</v>
      </c>
      <c r="T6973">
        <f t="shared" si="978"/>
        <v>90</v>
      </c>
      <c r="U6973" t="str">
        <f t="shared" si="979"/>
        <v>Low</v>
      </c>
      <c r="V6973" t="str">
        <f t="shared" si="980"/>
        <v>Invalid NDC</v>
      </c>
    </row>
    <row r="6974" spans="1:22" x14ac:dyDescent="0.3">
      <c r="A6974" t="str">
        <f>Raw_Data!A6974</f>
        <v>26085448</v>
      </c>
      <c r="B6974">
        <f>Raw_Data!B6974</f>
        <v>45688</v>
      </c>
      <c r="C6974" t="str">
        <f>Raw_Data!C6974</f>
        <v>OZEMPIC 1 MG/DOSE (4 MG/3 M</v>
      </c>
      <c r="D6974" t="str">
        <f>Raw_Data!D6974</f>
        <v>169413013</v>
      </c>
      <c r="E6974" t="str">
        <f>Raw_Data!E6974</f>
        <v>FORD, JAMES</v>
      </c>
      <c r="F6974" t="str">
        <f>Raw_Data!F6974</f>
        <v>1033117684</v>
      </c>
      <c r="G6974" t="str">
        <f>Raw_Data!H6974</f>
        <v>2</v>
      </c>
      <c r="H6974">
        <f>IFERROR(VLOOKUP(G6974,Store_Map!$A$2:$I$100,3,FALSE),"")</f>
        <v>0</v>
      </c>
      <c r="I6974">
        <f>IFERROR(VLOOKUP(G6974,Store_Map!$A$2:$I$100,4,FALSE),"")</f>
        <v>0</v>
      </c>
      <c r="J6974">
        <f>IFERROR(VLOOKUP(G6974,Store_Map!$A$2:$I$100,5,FALSE),"")</f>
        <v>0</v>
      </c>
      <c r="K6974">
        <f>IFERROR(VLOOKUP(G6974,Store_Map!$A$2:$I$100,6,FALSE),"")</f>
        <v>0</v>
      </c>
      <c r="L6974">
        <f>IFERROR(VLOOKUP(G6974,Store_Map!$A$2:$I$100,7,FALSE),"")</f>
        <v>0</v>
      </c>
      <c r="M6974">
        <f>IFERROR(VLOOKUP(G6974,Store_Map!$A$2:$I$100,8,FALSE),"")</f>
        <v>0</v>
      </c>
      <c r="N6974">
        <f t="shared" si="972"/>
        <v>0</v>
      </c>
      <c r="O6974" t="str">
        <f t="shared" si="973"/>
        <v>PASS</v>
      </c>
      <c r="P6974" t="str">
        <f t="shared" si="974"/>
        <v>REVIEW</v>
      </c>
      <c r="Q6974" t="str">
        <f t="shared" si="975"/>
        <v>PASS</v>
      </c>
      <c r="R6974" t="str">
        <f t="shared" si="976"/>
        <v>PASS</v>
      </c>
      <c r="S6974" t="str">
        <f t="shared" si="977"/>
        <v>REVIEW</v>
      </c>
      <c r="T6974">
        <f t="shared" si="978"/>
        <v>90</v>
      </c>
      <c r="U6974" t="str">
        <f t="shared" si="979"/>
        <v>Low</v>
      </c>
      <c r="V6974" t="str">
        <f t="shared" si="980"/>
        <v>Invalid NDC</v>
      </c>
    </row>
    <row r="6975" spans="1:22" x14ac:dyDescent="0.3">
      <c r="A6975" t="str">
        <f>Raw_Data!A6975</f>
        <v>26084522</v>
      </c>
      <c r="B6975">
        <f>Raw_Data!B6975</f>
        <v>45688</v>
      </c>
      <c r="C6975" t="str">
        <f>Raw_Data!C6975</f>
        <v>OLANZAPINE 15 MG TABLET</v>
      </c>
      <c r="D6975" t="str">
        <f>Raw_Data!D6975</f>
        <v>55111016730</v>
      </c>
      <c r="E6975" t="str">
        <f>Raw_Data!E6975</f>
        <v>ALLEN, AMANDA</v>
      </c>
      <c r="F6975" t="str">
        <f>Raw_Data!F6975</f>
        <v>1982231882</v>
      </c>
      <c r="G6975" t="str">
        <f>Raw_Data!H6975</f>
        <v>2</v>
      </c>
      <c r="H6975">
        <f>IFERROR(VLOOKUP(G6975,Store_Map!$A$2:$I$100,3,FALSE),"")</f>
        <v>0</v>
      </c>
      <c r="I6975">
        <f>IFERROR(VLOOKUP(G6975,Store_Map!$A$2:$I$100,4,FALSE),"")</f>
        <v>0</v>
      </c>
      <c r="J6975">
        <f>IFERROR(VLOOKUP(G6975,Store_Map!$A$2:$I$100,5,FALSE),"")</f>
        <v>0</v>
      </c>
      <c r="K6975">
        <f>IFERROR(VLOOKUP(G6975,Store_Map!$A$2:$I$100,6,FALSE),"")</f>
        <v>0</v>
      </c>
      <c r="L6975">
        <f>IFERROR(VLOOKUP(G6975,Store_Map!$A$2:$I$100,7,FALSE),"")</f>
        <v>0</v>
      </c>
      <c r="M6975">
        <f>IFERROR(VLOOKUP(G6975,Store_Map!$A$2:$I$100,8,FALSE),"")</f>
        <v>0</v>
      </c>
      <c r="N6975">
        <f t="shared" si="972"/>
        <v>0</v>
      </c>
      <c r="O6975" t="str">
        <f t="shared" si="973"/>
        <v>PASS</v>
      </c>
      <c r="P6975" t="str">
        <f t="shared" si="974"/>
        <v>PASS</v>
      </c>
      <c r="Q6975" t="str">
        <f t="shared" si="975"/>
        <v>PASS</v>
      </c>
      <c r="R6975" t="str">
        <f t="shared" si="976"/>
        <v>PASS</v>
      </c>
      <c r="S6975" t="str">
        <f t="shared" si="977"/>
        <v>PASS</v>
      </c>
      <c r="T6975">
        <f t="shared" si="978"/>
        <v>100</v>
      </c>
      <c r="U6975" t="str">
        <f t="shared" si="979"/>
        <v>Low</v>
      </c>
      <c r="V6975" t="str">
        <f t="shared" si="980"/>
        <v>Clean</v>
      </c>
    </row>
    <row r="6976" spans="1:22" x14ac:dyDescent="0.3">
      <c r="A6976" t="str">
        <f>Raw_Data!A6976</f>
        <v>26083299</v>
      </c>
      <c r="B6976">
        <f>Raw_Data!B6976</f>
        <v>45688</v>
      </c>
      <c r="C6976" t="str">
        <f>Raw_Data!C6976</f>
        <v>VENTOLIN HFA 90 MCG INHALER</v>
      </c>
      <c r="D6976" t="str">
        <f>Raw_Data!D6976</f>
        <v>173068220</v>
      </c>
      <c r="E6976" t="str">
        <f>Raw_Data!E6976</f>
        <v>FORD, JAMES</v>
      </c>
      <c r="F6976" t="str">
        <f>Raw_Data!F6976</f>
        <v>1033117684</v>
      </c>
      <c r="G6976" t="str">
        <f>Raw_Data!H6976</f>
        <v>2</v>
      </c>
      <c r="H6976">
        <f>IFERROR(VLOOKUP(G6976,Store_Map!$A$2:$I$100,3,FALSE),"")</f>
        <v>0</v>
      </c>
      <c r="I6976">
        <f>IFERROR(VLOOKUP(G6976,Store_Map!$A$2:$I$100,4,FALSE),"")</f>
        <v>0</v>
      </c>
      <c r="J6976">
        <f>IFERROR(VLOOKUP(G6976,Store_Map!$A$2:$I$100,5,FALSE),"")</f>
        <v>0</v>
      </c>
      <c r="K6976">
        <f>IFERROR(VLOOKUP(G6976,Store_Map!$A$2:$I$100,6,FALSE),"")</f>
        <v>0</v>
      </c>
      <c r="L6976">
        <f>IFERROR(VLOOKUP(G6976,Store_Map!$A$2:$I$100,7,FALSE),"")</f>
        <v>0</v>
      </c>
      <c r="M6976">
        <f>IFERROR(VLOOKUP(G6976,Store_Map!$A$2:$I$100,8,FALSE),"")</f>
        <v>0</v>
      </c>
      <c r="N6976">
        <f t="shared" si="972"/>
        <v>0</v>
      </c>
      <c r="O6976" t="str">
        <f t="shared" si="973"/>
        <v>PASS</v>
      </c>
      <c r="P6976" t="str">
        <f t="shared" si="974"/>
        <v>REVIEW</v>
      </c>
      <c r="Q6976" t="str">
        <f t="shared" si="975"/>
        <v>PASS</v>
      </c>
      <c r="R6976" t="str">
        <f t="shared" si="976"/>
        <v>PASS</v>
      </c>
      <c r="S6976" t="str">
        <f t="shared" si="977"/>
        <v>REVIEW</v>
      </c>
      <c r="T6976">
        <f t="shared" si="978"/>
        <v>90</v>
      </c>
      <c r="U6976" t="str">
        <f t="shared" si="979"/>
        <v>Low</v>
      </c>
      <c r="V6976" t="str">
        <f t="shared" si="980"/>
        <v>Invalid NDC</v>
      </c>
    </row>
    <row r="6977" spans="1:22" x14ac:dyDescent="0.3">
      <c r="A6977" t="str">
        <f>Raw_Data!A6977</f>
        <v>26085450</v>
      </c>
      <c r="B6977">
        <f>Raw_Data!B6977</f>
        <v>45688</v>
      </c>
      <c r="C6977" t="str">
        <f>Raw_Data!C6977</f>
        <v>PANTOPRAZOLE SOD DR 40 MG T</v>
      </c>
      <c r="D6977" t="str">
        <f>Raw_Data!D6977</f>
        <v>65862056090</v>
      </c>
      <c r="E6977" t="str">
        <f>Raw_Data!E6977</f>
        <v>FORD, JAMES</v>
      </c>
      <c r="F6977" t="str">
        <f>Raw_Data!F6977</f>
        <v>1033117684</v>
      </c>
      <c r="G6977" t="str">
        <f>Raw_Data!H6977</f>
        <v>2</v>
      </c>
      <c r="H6977">
        <f>IFERROR(VLOOKUP(G6977,Store_Map!$A$2:$I$100,3,FALSE),"")</f>
        <v>0</v>
      </c>
      <c r="I6977">
        <f>IFERROR(VLOOKUP(G6977,Store_Map!$A$2:$I$100,4,FALSE),"")</f>
        <v>0</v>
      </c>
      <c r="J6977">
        <f>IFERROR(VLOOKUP(G6977,Store_Map!$A$2:$I$100,5,FALSE),"")</f>
        <v>0</v>
      </c>
      <c r="K6977">
        <f>IFERROR(VLOOKUP(G6977,Store_Map!$A$2:$I$100,6,FALSE),"")</f>
        <v>0</v>
      </c>
      <c r="L6977">
        <f>IFERROR(VLOOKUP(G6977,Store_Map!$A$2:$I$100,7,FALSE),"")</f>
        <v>0</v>
      </c>
      <c r="M6977">
        <f>IFERROR(VLOOKUP(G6977,Store_Map!$A$2:$I$100,8,FALSE),"")</f>
        <v>0</v>
      </c>
      <c r="N6977">
        <f t="shared" si="972"/>
        <v>0</v>
      </c>
      <c r="O6977" t="str">
        <f t="shared" si="973"/>
        <v>PASS</v>
      </c>
      <c r="P6977" t="str">
        <f t="shared" si="974"/>
        <v>PASS</v>
      </c>
      <c r="Q6977" t="str">
        <f t="shared" si="975"/>
        <v>PASS</v>
      </c>
      <c r="R6977" t="str">
        <f t="shared" si="976"/>
        <v>PASS</v>
      </c>
      <c r="S6977" t="str">
        <f t="shared" si="977"/>
        <v>PASS</v>
      </c>
      <c r="T6977">
        <f t="shared" si="978"/>
        <v>100</v>
      </c>
      <c r="U6977" t="str">
        <f t="shared" si="979"/>
        <v>Low</v>
      </c>
      <c r="V6977" t="str">
        <f t="shared" si="980"/>
        <v>Clean</v>
      </c>
    </row>
    <row r="6978" spans="1:22" x14ac:dyDescent="0.3">
      <c r="A6978" t="str">
        <f>Raw_Data!A6978</f>
        <v>26084909</v>
      </c>
      <c r="B6978">
        <f>Raw_Data!B6978</f>
        <v>45688</v>
      </c>
      <c r="C6978" t="str">
        <f>Raw_Data!C6978</f>
        <v>GLIPIZIDE 5 MG TABLET</v>
      </c>
      <c r="D6978" t="str">
        <f>Raw_Data!D6978</f>
        <v>60505014101</v>
      </c>
      <c r="E6978" t="str">
        <f>Raw_Data!E6978</f>
        <v>FORD, JAMES</v>
      </c>
      <c r="F6978" t="str">
        <f>Raw_Data!F6978</f>
        <v>1033117684</v>
      </c>
      <c r="G6978" t="str">
        <f>Raw_Data!H6978</f>
        <v>2</v>
      </c>
      <c r="H6978">
        <f>IFERROR(VLOOKUP(G6978,Store_Map!$A$2:$I$100,3,FALSE),"")</f>
        <v>0</v>
      </c>
      <c r="I6978">
        <f>IFERROR(VLOOKUP(G6978,Store_Map!$A$2:$I$100,4,FALSE),"")</f>
        <v>0</v>
      </c>
      <c r="J6978">
        <f>IFERROR(VLOOKUP(G6978,Store_Map!$A$2:$I$100,5,FALSE),"")</f>
        <v>0</v>
      </c>
      <c r="K6978">
        <f>IFERROR(VLOOKUP(G6978,Store_Map!$A$2:$I$100,6,FALSE),"")</f>
        <v>0</v>
      </c>
      <c r="L6978">
        <f>IFERROR(VLOOKUP(G6978,Store_Map!$A$2:$I$100,7,FALSE),"")</f>
        <v>0</v>
      </c>
      <c r="M6978">
        <f>IFERROR(VLOOKUP(G6978,Store_Map!$A$2:$I$100,8,FALSE),"")</f>
        <v>0</v>
      </c>
      <c r="N6978">
        <f t="shared" ref="N6978:N7041" si="981">COUNTBLANK(A6978:M6978)</f>
        <v>0</v>
      </c>
      <c r="O6978" t="str">
        <f t="shared" ref="O6978:O7041" si="982">IF(AND(F6978&lt;&gt;"",LEN(F6978)=10,ISNUMBER(--F6978)),"PASS","REVIEW")</f>
        <v>PASS</v>
      </c>
      <c r="P6978" t="str">
        <f t="shared" ref="P6978:P7041" si="983">IF(AND(D6978&lt;&gt;"",OR(LEN(D6978)=10,LEN(D6978)=11),ISNUMBER(--D6978)),"PASS","REVIEW")</f>
        <v>PASS</v>
      </c>
      <c r="Q6978" t="str">
        <f t="shared" ref="Q6978:Q7041" si="984">IF(H6978&lt;&gt;"","PASS","REVIEW")</f>
        <v>PASS</v>
      </c>
      <c r="R6978" t="str">
        <f t="shared" ref="R6978:R7041" si="985">IF(AND(I6978&lt;&gt;"",J6978&lt;&gt;"",K6978&lt;&gt;"",L6978&lt;&gt;"",M6978&lt;&gt;""),"PASS","REVIEW")</f>
        <v>PASS</v>
      </c>
      <c r="S6978" t="str">
        <f t="shared" ref="S6978:S7041" si="986">IF(OR(N6978&gt;0,O6978="REVIEW",P6978="REVIEW",Q6978="REVIEW",R6978="REVIEW"),"REVIEW","PASS")</f>
        <v>PASS</v>
      </c>
      <c r="T6978">
        <f t="shared" ref="T6978:T7041" si="987">MAX(0,100-(N6978*5)-IF(O6978="REVIEW",15,0)-IF(P6978="REVIEW",10,0)-IF(Q6978="REVIEW",10,0)-IF(R6978="REVIEW",20,0))</f>
        <v>100</v>
      </c>
      <c r="U6978" t="str">
        <f t="shared" ref="U6978:U7041" si="988">IF(T6978&gt;=90,"Low",IF(T6978&gt;=70,"Medium","High"))</f>
        <v>Low</v>
      </c>
      <c r="V6978" t="str">
        <f t="shared" ref="V6978:V7041" si="989">IF(N6978&gt;0,"Missing required fields",IF(O6978="REVIEW","Invalid provider NPI",IF(P6978="REVIEW","Invalid NDC",IF(Q6978="REVIEW","Store mapping incomplete",IF(R6978="REVIEW","Entity mapping incomplete","Clean")))))</f>
        <v>Clean</v>
      </c>
    </row>
    <row r="6979" spans="1:22" x14ac:dyDescent="0.3">
      <c r="A6979" t="str">
        <f>Raw_Data!A6979</f>
        <v>26084024</v>
      </c>
      <c r="B6979">
        <f>Raw_Data!B6979</f>
        <v>45688</v>
      </c>
      <c r="C6979" t="str">
        <f>Raw_Data!C6979</f>
        <v>SULFAMETH-TMP 400MG/80MG TA</v>
      </c>
      <c r="D6979" t="str">
        <f>Raw_Data!D6979</f>
        <v>57237023201</v>
      </c>
      <c r="E6979" t="str">
        <f>Raw_Data!E6979</f>
        <v>GONZALEZ, ANDREA</v>
      </c>
      <c r="F6979" t="str">
        <f>Raw_Data!F6979</f>
        <v>1336176403</v>
      </c>
      <c r="G6979" t="str">
        <f>Raw_Data!H6979</f>
        <v>2</v>
      </c>
      <c r="H6979">
        <f>IFERROR(VLOOKUP(G6979,Store_Map!$A$2:$I$100,3,FALSE),"")</f>
        <v>0</v>
      </c>
      <c r="I6979">
        <f>IFERROR(VLOOKUP(G6979,Store_Map!$A$2:$I$100,4,FALSE),"")</f>
        <v>0</v>
      </c>
      <c r="J6979">
        <f>IFERROR(VLOOKUP(G6979,Store_Map!$A$2:$I$100,5,FALSE),"")</f>
        <v>0</v>
      </c>
      <c r="K6979">
        <f>IFERROR(VLOOKUP(G6979,Store_Map!$A$2:$I$100,6,FALSE),"")</f>
        <v>0</v>
      </c>
      <c r="L6979">
        <f>IFERROR(VLOOKUP(G6979,Store_Map!$A$2:$I$100,7,FALSE),"")</f>
        <v>0</v>
      </c>
      <c r="M6979">
        <f>IFERROR(VLOOKUP(G6979,Store_Map!$A$2:$I$100,8,FALSE),"")</f>
        <v>0</v>
      </c>
      <c r="N6979">
        <f t="shared" si="981"/>
        <v>0</v>
      </c>
      <c r="O6979" t="str">
        <f t="shared" si="982"/>
        <v>PASS</v>
      </c>
      <c r="P6979" t="str">
        <f t="shared" si="983"/>
        <v>PASS</v>
      </c>
      <c r="Q6979" t="str">
        <f t="shared" si="984"/>
        <v>PASS</v>
      </c>
      <c r="R6979" t="str">
        <f t="shared" si="985"/>
        <v>PASS</v>
      </c>
      <c r="S6979" t="str">
        <f t="shared" si="986"/>
        <v>PASS</v>
      </c>
      <c r="T6979">
        <f t="shared" si="987"/>
        <v>100</v>
      </c>
      <c r="U6979" t="str">
        <f t="shared" si="988"/>
        <v>Low</v>
      </c>
      <c r="V6979" t="str">
        <f t="shared" si="989"/>
        <v>Clean</v>
      </c>
    </row>
    <row r="6980" spans="1:22" x14ac:dyDescent="0.3">
      <c r="A6980" t="str">
        <f>Raw_Data!A6980</f>
        <v>26083540</v>
      </c>
      <c r="B6980">
        <f>Raw_Data!B6980</f>
        <v>45688</v>
      </c>
      <c r="C6980" t="str">
        <f>Raw_Data!C6980</f>
        <v>TRUE METRIX GLUCOSE TEST ST</v>
      </c>
      <c r="D6980" t="str">
        <f>Raw_Data!D6980</f>
        <v>56151146004</v>
      </c>
      <c r="E6980" t="str">
        <f>Raw_Data!E6980</f>
        <v>FORD, JAMES</v>
      </c>
      <c r="F6980" t="str">
        <f>Raw_Data!F6980</f>
        <v>1033117684</v>
      </c>
      <c r="G6980" t="str">
        <f>Raw_Data!H6980</f>
        <v>2</v>
      </c>
      <c r="H6980">
        <f>IFERROR(VLOOKUP(G6980,Store_Map!$A$2:$I$100,3,FALSE),"")</f>
        <v>0</v>
      </c>
      <c r="I6980">
        <f>IFERROR(VLOOKUP(G6980,Store_Map!$A$2:$I$100,4,FALSE),"")</f>
        <v>0</v>
      </c>
      <c r="J6980">
        <f>IFERROR(VLOOKUP(G6980,Store_Map!$A$2:$I$100,5,FALSE),"")</f>
        <v>0</v>
      </c>
      <c r="K6980">
        <f>IFERROR(VLOOKUP(G6980,Store_Map!$A$2:$I$100,6,FALSE),"")</f>
        <v>0</v>
      </c>
      <c r="L6980">
        <f>IFERROR(VLOOKUP(G6980,Store_Map!$A$2:$I$100,7,FALSE),"")</f>
        <v>0</v>
      </c>
      <c r="M6980">
        <f>IFERROR(VLOOKUP(G6980,Store_Map!$A$2:$I$100,8,FALSE),"")</f>
        <v>0</v>
      </c>
      <c r="N6980">
        <f t="shared" si="981"/>
        <v>0</v>
      </c>
      <c r="O6980" t="str">
        <f t="shared" si="982"/>
        <v>PASS</v>
      </c>
      <c r="P6980" t="str">
        <f t="shared" si="983"/>
        <v>PASS</v>
      </c>
      <c r="Q6980" t="str">
        <f t="shared" si="984"/>
        <v>PASS</v>
      </c>
      <c r="R6980" t="str">
        <f t="shared" si="985"/>
        <v>PASS</v>
      </c>
      <c r="S6980" t="str">
        <f t="shared" si="986"/>
        <v>PASS</v>
      </c>
      <c r="T6980">
        <f t="shared" si="987"/>
        <v>100</v>
      </c>
      <c r="U6980" t="str">
        <f t="shared" si="988"/>
        <v>Low</v>
      </c>
      <c r="V6980" t="str">
        <f t="shared" si="989"/>
        <v>Clean</v>
      </c>
    </row>
    <row r="6981" spans="1:22" x14ac:dyDescent="0.3">
      <c r="A6981" t="str">
        <f>Raw_Data!A6981</f>
        <v>26083087</v>
      </c>
      <c r="B6981">
        <f>Raw_Data!B6981</f>
        <v>45688</v>
      </c>
      <c r="C6981" t="str">
        <f>Raw_Data!C6981</f>
        <v>BENZONATATE 100 MG CAPSULE</v>
      </c>
      <c r="D6981" t="str">
        <f>Raw_Data!D6981</f>
        <v>51224001050</v>
      </c>
      <c r="E6981" t="str">
        <f>Raw_Data!E6981</f>
        <v>FORD, JAMES</v>
      </c>
      <c r="F6981" t="str">
        <f>Raw_Data!F6981</f>
        <v>1033117684</v>
      </c>
      <c r="G6981" t="str">
        <f>Raw_Data!H6981</f>
        <v>2</v>
      </c>
      <c r="H6981">
        <f>IFERROR(VLOOKUP(G6981,Store_Map!$A$2:$I$100,3,FALSE),"")</f>
        <v>0</v>
      </c>
      <c r="I6981">
        <f>IFERROR(VLOOKUP(G6981,Store_Map!$A$2:$I$100,4,FALSE),"")</f>
        <v>0</v>
      </c>
      <c r="J6981">
        <f>IFERROR(VLOOKUP(G6981,Store_Map!$A$2:$I$100,5,FALSE),"")</f>
        <v>0</v>
      </c>
      <c r="K6981">
        <f>IFERROR(VLOOKUP(G6981,Store_Map!$A$2:$I$100,6,FALSE),"")</f>
        <v>0</v>
      </c>
      <c r="L6981">
        <f>IFERROR(VLOOKUP(G6981,Store_Map!$A$2:$I$100,7,FALSE),"")</f>
        <v>0</v>
      </c>
      <c r="M6981">
        <f>IFERROR(VLOOKUP(G6981,Store_Map!$A$2:$I$100,8,FALSE),"")</f>
        <v>0</v>
      </c>
      <c r="N6981">
        <f t="shared" si="981"/>
        <v>0</v>
      </c>
      <c r="O6981" t="str">
        <f t="shared" si="982"/>
        <v>PASS</v>
      </c>
      <c r="P6981" t="str">
        <f t="shared" si="983"/>
        <v>PASS</v>
      </c>
      <c r="Q6981" t="str">
        <f t="shared" si="984"/>
        <v>PASS</v>
      </c>
      <c r="R6981" t="str">
        <f t="shared" si="985"/>
        <v>PASS</v>
      </c>
      <c r="S6981" t="str">
        <f t="shared" si="986"/>
        <v>PASS</v>
      </c>
      <c r="T6981">
        <f t="shared" si="987"/>
        <v>100</v>
      </c>
      <c r="U6981" t="str">
        <f t="shared" si="988"/>
        <v>Low</v>
      </c>
      <c r="V6981" t="str">
        <f t="shared" si="989"/>
        <v>Clean</v>
      </c>
    </row>
    <row r="6982" spans="1:22" x14ac:dyDescent="0.3">
      <c r="A6982" t="str">
        <f>Raw_Data!A6982</f>
        <v>26083086</v>
      </c>
      <c r="B6982">
        <f>Raw_Data!B6982</f>
        <v>45688</v>
      </c>
      <c r="C6982" t="str">
        <f>Raw_Data!C6982</f>
        <v>SERTRALINE HCL 50 MG TABLET</v>
      </c>
      <c r="D6982" t="str">
        <f>Raw_Data!D6982</f>
        <v>68180035206</v>
      </c>
      <c r="E6982" t="str">
        <f>Raw_Data!E6982</f>
        <v>FORD, JAMES</v>
      </c>
      <c r="F6982" t="str">
        <f>Raw_Data!F6982</f>
        <v>1033117684</v>
      </c>
      <c r="G6982" t="str">
        <f>Raw_Data!H6982</f>
        <v>2</v>
      </c>
      <c r="H6982">
        <f>IFERROR(VLOOKUP(G6982,Store_Map!$A$2:$I$100,3,FALSE),"")</f>
        <v>0</v>
      </c>
      <c r="I6982">
        <f>IFERROR(VLOOKUP(G6982,Store_Map!$A$2:$I$100,4,FALSE),"")</f>
        <v>0</v>
      </c>
      <c r="J6982">
        <f>IFERROR(VLOOKUP(G6982,Store_Map!$A$2:$I$100,5,FALSE),"")</f>
        <v>0</v>
      </c>
      <c r="K6982">
        <f>IFERROR(VLOOKUP(G6982,Store_Map!$A$2:$I$100,6,FALSE),"")</f>
        <v>0</v>
      </c>
      <c r="L6982">
        <f>IFERROR(VLOOKUP(G6982,Store_Map!$A$2:$I$100,7,FALSE),"")</f>
        <v>0</v>
      </c>
      <c r="M6982">
        <f>IFERROR(VLOOKUP(G6982,Store_Map!$A$2:$I$100,8,FALSE),"")</f>
        <v>0</v>
      </c>
      <c r="N6982">
        <f t="shared" si="981"/>
        <v>0</v>
      </c>
      <c r="O6982" t="str">
        <f t="shared" si="982"/>
        <v>PASS</v>
      </c>
      <c r="P6982" t="str">
        <f t="shared" si="983"/>
        <v>PASS</v>
      </c>
      <c r="Q6982" t="str">
        <f t="shared" si="984"/>
        <v>PASS</v>
      </c>
      <c r="R6982" t="str">
        <f t="shared" si="985"/>
        <v>PASS</v>
      </c>
      <c r="S6982" t="str">
        <f t="shared" si="986"/>
        <v>PASS</v>
      </c>
      <c r="T6982">
        <f t="shared" si="987"/>
        <v>100</v>
      </c>
      <c r="U6982" t="str">
        <f t="shared" si="988"/>
        <v>Low</v>
      </c>
      <c r="V6982" t="str">
        <f t="shared" si="989"/>
        <v>Clean</v>
      </c>
    </row>
    <row r="6983" spans="1:22" x14ac:dyDescent="0.3">
      <c r="A6983" t="str">
        <f>Raw_Data!A6983</f>
        <v>26079313</v>
      </c>
      <c r="B6983">
        <f>Raw_Data!B6983</f>
        <v>45688</v>
      </c>
      <c r="C6983" t="str">
        <f>Raw_Data!C6983</f>
        <v>ATORVASTATIN 20 MG TABLET</v>
      </c>
      <c r="D6983" t="str">
        <f>Raw_Data!D6983</f>
        <v>60505257908</v>
      </c>
      <c r="E6983" t="str">
        <f>Raw_Data!E6983</f>
        <v>FORD, JAMES</v>
      </c>
      <c r="F6983" t="str">
        <f>Raw_Data!F6983</f>
        <v>1033117684</v>
      </c>
      <c r="G6983" t="str">
        <f>Raw_Data!H6983</f>
        <v>2</v>
      </c>
      <c r="H6983">
        <f>IFERROR(VLOOKUP(G6983,Store_Map!$A$2:$I$100,3,FALSE),"")</f>
        <v>0</v>
      </c>
      <c r="I6983">
        <f>IFERROR(VLOOKUP(G6983,Store_Map!$A$2:$I$100,4,FALSE),"")</f>
        <v>0</v>
      </c>
      <c r="J6983">
        <f>IFERROR(VLOOKUP(G6983,Store_Map!$A$2:$I$100,5,FALSE),"")</f>
        <v>0</v>
      </c>
      <c r="K6983">
        <f>IFERROR(VLOOKUP(G6983,Store_Map!$A$2:$I$100,6,FALSE),"")</f>
        <v>0</v>
      </c>
      <c r="L6983">
        <f>IFERROR(VLOOKUP(G6983,Store_Map!$A$2:$I$100,7,FALSE),"")</f>
        <v>0</v>
      </c>
      <c r="M6983">
        <f>IFERROR(VLOOKUP(G6983,Store_Map!$A$2:$I$100,8,FALSE),"")</f>
        <v>0</v>
      </c>
      <c r="N6983">
        <f t="shared" si="981"/>
        <v>0</v>
      </c>
      <c r="O6983" t="str">
        <f t="shared" si="982"/>
        <v>PASS</v>
      </c>
      <c r="P6983" t="str">
        <f t="shared" si="983"/>
        <v>PASS</v>
      </c>
      <c r="Q6983" t="str">
        <f t="shared" si="984"/>
        <v>PASS</v>
      </c>
      <c r="R6983" t="str">
        <f t="shared" si="985"/>
        <v>PASS</v>
      </c>
      <c r="S6983" t="str">
        <f t="shared" si="986"/>
        <v>PASS</v>
      </c>
      <c r="T6983">
        <f t="shared" si="987"/>
        <v>100</v>
      </c>
      <c r="U6983" t="str">
        <f t="shared" si="988"/>
        <v>Low</v>
      </c>
      <c r="V6983" t="str">
        <f t="shared" si="989"/>
        <v>Clean</v>
      </c>
    </row>
    <row r="6984" spans="1:22" x14ac:dyDescent="0.3">
      <c r="A6984" t="str">
        <f>Raw_Data!A6984</f>
        <v>26075184</v>
      </c>
      <c r="B6984">
        <f>Raw_Data!B6984</f>
        <v>45688</v>
      </c>
      <c r="C6984" t="str">
        <f>Raw_Data!C6984</f>
        <v>HYDROXYZINE PAM 25 MG CAP</v>
      </c>
      <c r="D6984" t="str">
        <f>Raw_Data!D6984</f>
        <v>185067405</v>
      </c>
      <c r="E6984" t="str">
        <f>Raw_Data!E6984</f>
        <v>FORD, JAMES</v>
      </c>
      <c r="F6984" t="str">
        <f>Raw_Data!F6984</f>
        <v>1033117684</v>
      </c>
      <c r="G6984" t="str">
        <f>Raw_Data!H6984</f>
        <v>2</v>
      </c>
      <c r="H6984">
        <f>IFERROR(VLOOKUP(G6984,Store_Map!$A$2:$I$100,3,FALSE),"")</f>
        <v>0</v>
      </c>
      <c r="I6984">
        <f>IFERROR(VLOOKUP(G6984,Store_Map!$A$2:$I$100,4,FALSE),"")</f>
        <v>0</v>
      </c>
      <c r="J6984">
        <f>IFERROR(VLOOKUP(G6984,Store_Map!$A$2:$I$100,5,FALSE),"")</f>
        <v>0</v>
      </c>
      <c r="K6984">
        <f>IFERROR(VLOOKUP(G6984,Store_Map!$A$2:$I$100,6,FALSE),"")</f>
        <v>0</v>
      </c>
      <c r="L6984">
        <f>IFERROR(VLOOKUP(G6984,Store_Map!$A$2:$I$100,7,FALSE),"")</f>
        <v>0</v>
      </c>
      <c r="M6984">
        <f>IFERROR(VLOOKUP(G6984,Store_Map!$A$2:$I$100,8,FALSE),"")</f>
        <v>0</v>
      </c>
      <c r="N6984">
        <f t="shared" si="981"/>
        <v>0</v>
      </c>
      <c r="O6984" t="str">
        <f t="shared" si="982"/>
        <v>PASS</v>
      </c>
      <c r="P6984" t="str">
        <f t="shared" si="983"/>
        <v>REVIEW</v>
      </c>
      <c r="Q6984" t="str">
        <f t="shared" si="984"/>
        <v>PASS</v>
      </c>
      <c r="R6984" t="str">
        <f t="shared" si="985"/>
        <v>PASS</v>
      </c>
      <c r="S6984" t="str">
        <f t="shared" si="986"/>
        <v>REVIEW</v>
      </c>
      <c r="T6984">
        <f t="shared" si="987"/>
        <v>90</v>
      </c>
      <c r="U6984" t="str">
        <f t="shared" si="988"/>
        <v>Low</v>
      </c>
      <c r="V6984" t="str">
        <f t="shared" si="989"/>
        <v>Invalid NDC</v>
      </c>
    </row>
    <row r="6985" spans="1:22" x14ac:dyDescent="0.3">
      <c r="A6985" t="str">
        <f>Raw_Data!A6985</f>
        <v>26075185</v>
      </c>
      <c r="B6985">
        <f>Raw_Data!B6985</f>
        <v>45688</v>
      </c>
      <c r="C6985" t="str">
        <f>Raw_Data!C6985</f>
        <v>VENTOLIN HFA 90 MCG INHALER</v>
      </c>
      <c r="D6985" t="str">
        <f>Raw_Data!D6985</f>
        <v>173068220</v>
      </c>
      <c r="E6985" t="str">
        <f>Raw_Data!E6985</f>
        <v>FORD, JAMES</v>
      </c>
      <c r="F6985" t="str">
        <f>Raw_Data!F6985</f>
        <v>1033117684</v>
      </c>
      <c r="G6985" t="str">
        <f>Raw_Data!H6985</f>
        <v>2</v>
      </c>
      <c r="H6985">
        <f>IFERROR(VLOOKUP(G6985,Store_Map!$A$2:$I$100,3,FALSE),"")</f>
        <v>0</v>
      </c>
      <c r="I6985">
        <f>IFERROR(VLOOKUP(G6985,Store_Map!$A$2:$I$100,4,FALSE),"")</f>
        <v>0</v>
      </c>
      <c r="J6985">
        <f>IFERROR(VLOOKUP(G6985,Store_Map!$A$2:$I$100,5,FALSE),"")</f>
        <v>0</v>
      </c>
      <c r="K6985">
        <f>IFERROR(VLOOKUP(G6985,Store_Map!$A$2:$I$100,6,FALSE),"")</f>
        <v>0</v>
      </c>
      <c r="L6985">
        <f>IFERROR(VLOOKUP(G6985,Store_Map!$A$2:$I$100,7,FALSE),"")</f>
        <v>0</v>
      </c>
      <c r="M6985">
        <f>IFERROR(VLOOKUP(G6985,Store_Map!$A$2:$I$100,8,FALSE),"")</f>
        <v>0</v>
      </c>
      <c r="N6985">
        <f t="shared" si="981"/>
        <v>0</v>
      </c>
      <c r="O6985" t="str">
        <f t="shared" si="982"/>
        <v>PASS</v>
      </c>
      <c r="P6985" t="str">
        <f t="shared" si="983"/>
        <v>REVIEW</v>
      </c>
      <c r="Q6985" t="str">
        <f t="shared" si="984"/>
        <v>PASS</v>
      </c>
      <c r="R6985" t="str">
        <f t="shared" si="985"/>
        <v>PASS</v>
      </c>
      <c r="S6985" t="str">
        <f t="shared" si="986"/>
        <v>REVIEW</v>
      </c>
      <c r="T6985">
        <f t="shared" si="987"/>
        <v>90</v>
      </c>
      <c r="U6985" t="str">
        <f t="shared" si="988"/>
        <v>Low</v>
      </c>
      <c r="V6985" t="str">
        <f t="shared" si="989"/>
        <v>Invalid NDC</v>
      </c>
    </row>
    <row r="6986" spans="1:22" x14ac:dyDescent="0.3">
      <c r="A6986" t="str">
        <f>Raw_Data!A6986</f>
        <v>26072929</v>
      </c>
      <c r="B6986">
        <f>Raw_Data!B6986</f>
        <v>45688</v>
      </c>
      <c r="C6986" t="str">
        <f>Raw_Data!C6986</f>
        <v>KETOCONAZOLE 2% SHAMPOO</v>
      </c>
      <c r="D6986" t="str">
        <f>Raw_Data!D6986</f>
        <v>45802046564</v>
      </c>
      <c r="E6986" t="str">
        <f>Raw_Data!E6986</f>
        <v>FORD, JAMES</v>
      </c>
      <c r="F6986" t="str">
        <f>Raw_Data!F6986</f>
        <v>1033117684</v>
      </c>
      <c r="G6986" t="str">
        <f>Raw_Data!H6986</f>
        <v>2</v>
      </c>
      <c r="H6986">
        <f>IFERROR(VLOOKUP(G6986,Store_Map!$A$2:$I$100,3,FALSE),"")</f>
        <v>0</v>
      </c>
      <c r="I6986">
        <f>IFERROR(VLOOKUP(G6986,Store_Map!$A$2:$I$100,4,FALSE),"")</f>
        <v>0</v>
      </c>
      <c r="J6986">
        <f>IFERROR(VLOOKUP(G6986,Store_Map!$A$2:$I$100,5,FALSE),"")</f>
        <v>0</v>
      </c>
      <c r="K6986">
        <f>IFERROR(VLOOKUP(G6986,Store_Map!$A$2:$I$100,6,FALSE),"")</f>
        <v>0</v>
      </c>
      <c r="L6986">
        <f>IFERROR(VLOOKUP(G6986,Store_Map!$A$2:$I$100,7,FALSE),"")</f>
        <v>0</v>
      </c>
      <c r="M6986">
        <f>IFERROR(VLOOKUP(G6986,Store_Map!$A$2:$I$100,8,FALSE),"")</f>
        <v>0</v>
      </c>
      <c r="N6986">
        <f t="shared" si="981"/>
        <v>0</v>
      </c>
      <c r="O6986" t="str">
        <f t="shared" si="982"/>
        <v>PASS</v>
      </c>
      <c r="P6986" t="str">
        <f t="shared" si="983"/>
        <v>PASS</v>
      </c>
      <c r="Q6986" t="str">
        <f t="shared" si="984"/>
        <v>PASS</v>
      </c>
      <c r="R6986" t="str">
        <f t="shared" si="985"/>
        <v>PASS</v>
      </c>
      <c r="S6986" t="str">
        <f t="shared" si="986"/>
        <v>PASS</v>
      </c>
      <c r="T6986">
        <f t="shared" si="987"/>
        <v>100</v>
      </c>
      <c r="U6986" t="str">
        <f t="shared" si="988"/>
        <v>Low</v>
      </c>
      <c r="V6986" t="str">
        <f t="shared" si="989"/>
        <v>Clean</v>
      </c>
    </row>
    <row r="6987" spans="1:22" x14ac:dyDescent="0.3">
      <c r="A6987" t="str">
        <f>Raw_Data!A6987</f>
        <v>26072928</v>
      </c>
      <c r="B6987">
        <f>Raw_Data!B6987</f>
        <v>45688</v>
      </c>
      <c r="C6987" t="str">
        <f>Raw_Data!C6987</f>
        <v>KETOCONAZOLE 2% CREAM</v>
      </c>
      <c r="D6987" t="str">
        <f>Raw_Data!D6987</f>
        <v>21922002505</v>
      </c>
      <c r="E6987" t="str">
        <f>Raw_Data!E6987</f>
        <v>FORD, JAMES</v>
      </c>
      <c r="F6987" t="str">
        <f>Raw_Data!F6987</f>
        <v>1033117684</v>
      </c>
      <c r="G6987" t="str">
        <f>Raw_Data!H6987</f>
        <v>2</v>
      </c>
      <c r="H6987">
        <f>IFERROR(VLOOKUP(G6987,Store_Map!$A$2:$I$100,3,FALSE),"")</f>
        <v>0</v>
      </c>
      <c r="I6987">
        <f>IFERROR(VLOOKUP(G6987,Store_Map!$A$2:$I$100,4,FALSE),"")</f>
        <v>0</v>
      </c>
      <c r="J6987">
        <f>IFERROR(VLOOKUP(G6987,Store_Map!$A$2:$I$100,5,FALSE),"")</f>
        <v>0</v>
      </c>
      <c r="K6987">
        <f>IFERROR(VLOOKUP(G6987,Store_Map!$A$2:$I$100,6,FALSE),"")</f>
        <v>0</v>
      </c>
      <c r="L6987">
        <f>IFERROR(VLOOKUP(G6987,Store_Map!$A$2:$I$100,7,FALSE),"")</f>
        <v>0</v>
      </c>
      <c r="M6987">
        <f>IFERROR(VLOOKUP(G6987,Store_Map!$A$2:$I$100,8,FALSE),"")</f>
        <v>0</v>
      </c>
      <c r="N6987">
        <f t="shared" si="981"/>
        <v>0</v>
      </c>
      <c r="O6987" t="str">
        <f t="shared" si="982"/>
        <v>PASS</v>
      </c>
      <c r="P6987" t="str">
        <f t="shared" si="983"/>
        <v>PASS</v>
      </c>
      <c r="Q6987" t="str">
        <f t="shared" si="984"/>
        <v>PASS</v>
      </c>
      <c r="R6987" t="str">
        <f t="shared" si="985"/>
        <v>PASS</v>
      </c>
      <c r="S6987" t="str">
        <f t="shared" si="986"/>
        <v>PASS</v>
      </c>
      <c r="T6987">
        <f t="shared" si="987"/>
        <v>100</v>
      </c>
      <c r="U6987" t="str">
        <f t="shared" si="988"/>
        <v>Low</v>
      </c>
      <c r="V6987" t="str">
        <f t="shared" si="989"/>
        <v>Clean</v>
      </c>
    </row>
    <row r="6988" spans="1:22" x14ac:dyDescent="0.3">
      <c r="A6988" t="str">
        <f>Raw_Data!A6988</f>
        <v>26085451</v>
      </c>
      <c r="B6988">
        <f>Raw_Data!B6988</f>
        <v>45688</v>
      </c>
      <c r="C6988" t="str">
        <f>Raw_Data!C6988</f>
        <v>LOSARTAN POTASSIUM 50 MG TA</v>
      </c>
      <c r="D6988" t="str">
        <f>Raw_Data!D6988</f>
        <v>65862020299</v>
      </c>
      <c r="E6988" t="str">
        <f>Raw_Data!E6988</f>
        <v>FORD, JAMES</v>
      </c>
      <c r="F6988" t="str">
        <f>Raw_Data!F6988</f>
        <v>1033117684</v>
      </c>
      <c r="G6988" t="str">
        <f>Raw_Data!H6988</f>
        <v>2</v>
      </c>
      <c r="H6988">
        <f>IFERROR(VLOOKUP(G6988,Store_Map!$A$2:$I$100,3,FALSE),"")</f>
        <v>0</v>
      </c>
      <c r="I6988">
        <f>IFERROR(VLOOKUP(G6988,Store_Map!$A$2:$I$100,4,FALSE),"")</f>
        <v>0</v>
      </c>
      <c r="J6988">
        <f>IFERROR(VLOOKUP(G6988,Store_Map!$A$2:$I$100,5,FALSE),"")</f>
        <v>0</v>
      </c>
      <c r="K6988">
        <f>IFERROR(VLOOKUP(G6988,Store_Map!$A$2:$I$100,6,FALSE),"")</f>
        <v>0</v>
      </c>
      <c r="L6988">
        <f>IFERROR(VLOOKUP(G6988,Store_Map!$A$2:$I$100,7,FALSE),"")</f>
        <v>0</v>
      </c>
      <c r="M6988">
        <f>IFERROR(VLOOKUP(G6988,Store_Map!$A$2:$I$100,8,FALSE),"")</f>
        <v>0</v>
      </c>
      <c r="N6988">
        <f t="shared" si="981"/>
        <v>0</v>
      </c>
      <c r="O6988" t="str">
        <f t="shared" si="982"/>
        <v>PASS</v>
      </c>
      <c r="P6988" t="str">
        <f t="shared" si="983"/>
        <v>PASS</v>
      </c>
      <c r="Q6988" t="str">
        <f t="shared" si="984"/>
        <v>PASS</v>
      </c>
      <c r="R6988" t="str">
        <f t="shared" si="985"/>
        <v>PASS</v>
      </c>
      <c r="S6988" t="str">
        <f t="shared" si="986"/>
        <v>PASS</v>
      </c>
      <c r="T6988">
        <f t="shared" si="987"/>
        <v>100</v>
      </c>
      <c r="U6988" t="str">
        <f t="shared" si="988"/>
        <v>Low</v>
      </c>
      <c r="V6988" t="str">
        <f t="shared" si="989"/>
        <v>Clean</v>
      </c>
    </row>
    <row r="6989" spans="1:22" x14ac:dyDescent="0.3">
      <c r="A6989" t="str">
        <f>Raw_Data!A6989</f>
        <v>26082739</v>
      </c>
      <c r="B6989">
        <f>Raw_Data!B6989</f>
        <v>45688</v>
      </c>
      <c r="C6989" t="str">
        <f>Raw_Data!C6989</f>
        <v>AMLODIPINE BESYLATE 5 MG TA</v>
      </c>
      <c r="D6989" t="str">
        <f>Raw_Data!D6989</f>
        <v>69097012715</v>
      </c>
      <c r="E6989" t="str">
        <f>Raw_Data!E6989</f>
        <v>FORD, JAMES</v>
      </c>
      <c r="F6989" t="str">
        <f>Raw_Data!F6989</f>
        <v>1033117684</v>
      </c>
      <c r="G6989" t="str">
        <f>Raw_Data!H6989</f>
        <v>2</v>
      </c>
      <c r="H6989">
        <f>IFERROR(VLOOKUP(G6989,Store_Map!$A$2:$I$100,3,FALSE),"")</f>
        <v>0</v>
      </c>
      <c r="I6989">
        <f>IFERROR(VLOOKUP(G6989,Store_Map!$A$2:$I$100,4,FALSE),"")</f>
        <v>0</v>
      </c>
      <c r="J6989">
        <f>IFERROR(VLOOKUP(G6989,Store_Map!$A$2:$I$100,5,FALSE),"")</f>
        <v>0</v>
      </c>
      <c r="K6989">
        <f>IFERROR(VLOOKUP(G6989,Store_Map!$A$2:$I$100,6,FALSE),"")</f>
        <v>0</v>
      </c>
      <c r="L6989">
        <f>IFERROR(VLOOKUP(G6989,Store_Map!$A$2:$I$100,7,FALSE),"")</f>
        <v>0</v>
      </c>
      <c r="M6989">
        <f>IFERROR(VLOOKUP(G6989,Store_Map!$A$2:$I$100,8,FALSE),"")</f>
        <v>0</v>
      </c>
      <c r="N6989">
        <f t="shared" si="981"/>
        <v>0</v>
      </c>
      <c r="O6989" t="str">
        <f t="shared" si="982"/>
        <v>PASS</v>
      </c>
      <c r="P6989" t="str">
        <f t="shared" si="983"/>
        <v>PASS</v>
      </c>
      <c r="Q6989" t="str">
        <f t="shared" si="984"/>
        <v>PASS</v>
      </c>
      <c r="R6989" t="str">
        <f t="shared" si="985"/>
        <v>PASS</v>
      </c>
      <c r="S6989" t="str">
        <f t="shared" si="986"/>
        <v>PASS</v>
      </c>
      <c r="T6989">
        <f t="shared" si="987"/>
        <v>100</v>
      </c>
      <c r="U6989" t="str">
        <f t="shared" si="988"/>
        <v>Low</v>
      </c>
      <c r="V6989" t="str">
        <f t="shared" si="989"/>
        <v>Clean</v>
      </c>
    </row>
    <row r="6990" spans="1:22" x14ac:dyDescent="0.3">
      <c r="A6990" t="str">
        <f>Raw_Data!A6990</f>
        <v>26083310</v>
      </c>
      <c r="B6990">
        <f>Raw_Data!B6990</f>
        <v>45688</v>
      </c>
      <c r="C6990" t="str">
        <f>Raw_Data!C6990</f>
        <v>ELIQUIS 5 MG TABLET</v>
      </c>
      <c r="D6990" t="str">
        <f>Raw_Data!D6990</f>
        <v>3089421</v>
      </c>
      <c r="E6990" t="str">
        <f>Raw_Data!E6990</f>
        <v>FORD, JAMES</v>
      </c>
      <c r="F6990" t="str">
        <f>Raw_Data!F6990</f>
        <v>1033117684</v>
      </c>
      <c r="G6990" t="str">
        <f>Raw_Data!H6990</f>
        <v>2</v>
      </c>
      <c r="H6990">
        <f>IFERROR(VLOOKUP(G6990,Store_Map!$A$2:$I$100,3,FALSE),"")</f>
        <v>0</v>
      </c>
      <c r="I6990">
        <f>IFERROR(VLOOKUP(G6990,Store_Map!$A$2:$I$100,4,FALSE),"")</f>
        <v>0</v>
      </c>
      <c r="J6990">
        <f>IFERROR(VLOOKUP(G6990,Store_Map!$A$2:$I$100,5,FALSE),"")</f>
        <v>0</v>
      </c>
      <c r="K6990">
        <f>IFERROR(VLOOKUP(G6990,Store_Map!$A$2:$I$100,6,FALSE),"")</f>
        <v>0</v>
      </c>
      <c r="L6990">
        <f>IFERROR(VLOOKUP(G6990,Store_Map!$A$2:$I$100,7,FALSE),"")</f>
        <v>0</v>
      </c>
      <c r="M6990">
        <f>IFERROR(VLOOKUP(G6990,Store_Map!$A$2:$I$100,8,FALSE),"")</f>
        <v>0</v>
      </c>
      <c r="N6990">
        <f t="shared" si="981"/>
        <v>0</v>
      </c>
      <c r="O6990" t="str">
        <f t="shared" si="982"/>
        <v>PASS</v>
      </c>
      <c r="P6990" t="str">
        <f t="shared" si="983"/>
        <v>REVIEW</v>
      </c>
      <c r="Q6990" t="str">
        <f t="shared" si="984"/>
        <v>PASS</v>
      </c>
      <c r="R6990" t="str">
        <f t="shared" si="985"/>
        <v>PASS</v>
      </c>
      <c r="S6990" t="str">
        <f t="shared" si="986"/>
        <v>REVIEW</v>
      </c>
      <c r="T6990">
        <f t="shared" si="987"/>
        <v>90</v>
      </c>
      <c r="U6990" t="str">
        <f t="shared" si="988"/>
        <v>Low</v>
      </c>
      <c r="V6990" t="str">
        <f t="shared" si="989"/>
        <v>Invalid NDC</v>
      </c>
    </row>
    <row r="6991" spans="1:22" x14ac:dyDescent="0.3">
      <c r="A6991" t="str">
        <f>Raw_Data!A6991</f>
        <v>26081265</v>
      </c>
      <c r="B6991">
        <f>Raw_Data!B6991</f>
        <v>45688</v>
      </c>
      <c r="C6991" t="str">
        <f>Raw_Data!C6991</f>
        <v>INSULIN ASPART 100 UNIT/ML</v>
      </c>
      <c r="D6991" t="str">
        <f>Raw_Data!D6991</f>
        <v>73070010011</v>
      </c>
      <c r="E6991" t="str">
        <f>Raw_Data!E6991</f>
        <v>PEDERSEN, JENNIFER</v>
      </c>
      <c r="F6991" t="str">
        <f>Raw_Data!F6991</f>
        <v>1073606661</v>
      </c>
      <c r="G6991" t="str">
        <f>Raw_Data!H6991</f>
        <v>2</v>
      </c>
      <c r="H6991">
        <f>IFERROR(VLOOKUP(G6991,Store_Map!$A$2:$I$100,3,FALSE),"")</f>
        <v>0</v>
      </c>
      <c r="I6991">
        <f>IFERROR(VLOOKUP(G6991,Store_Map!$A$2:$I$100,4,FALSE),"")</f>
        <v>0</v>
      </c>
      <c r="J6991">
        <f>IFERROR(VLOOKUP(G6991,Store_Map!$A$2:$I$100,5,FALSE),"")</f>
        <v>0</v>
      </c>
      <c r="K6991">
        <f>IFERROR(VLOOKUP(G6991,Store_Map!$A$2:$I$100,6,FALSE),"")</f>
        <v>0</v>
      </c>
      <c r="L6991">
        <f>IFERROR(VLOOKUP(G6991,Store_Map!$A$2:$I$100,7,FALSE),"")</f>
        <v>0</v>
      </c>
      <c r="M6991">
        <f>IFERROR(VLOOKUP(G6991,Store_Map!$A$2:$I$100,8,FALSE),"")</f>
        <v>0</v>
      </c>
      <c r="N6991">
        <f t="shared" si="981"/>
        <v>0</v>
      </c>
      <c r="O6991" t="str">
        <f t="shared" si="982"/>
        <v>PASS</v>
      </c>
      <c r="P6991" t="str">
        <f t="shared" si="983"/>
        <v>PASS</v>
      </c>
      <c r="Q6991" t="str">
        <f t="shared" si="984"/>
        <v>PASS</v>
      </c>
      <c r="R6991" t="str">
        <f t="shared" si="985"/>
        <v>PASS</v>
      </c>
      <c r="S6991" t="str">
        <f t="shared" si="986"/>
        <v>PASS</v>
      </c>
      <c r="T6991">
        <f t="shared" si="987"/>
        <v>100</v>
      </c>
      <c r="U6991" t="str">
        <f t="shared" si="988"/>
        <v>Low</v>
      </c>
      <c r="V6991" t="str">
        <f t="shared" si="989"/>
        <v>Clean</v>
      </c>
    </row>
    <row r="6992" spans="1:22" x14ac:dyDescent="0.3">
      <c r="A6992" t="str">
        <f>Raw_Data!A6992</f>
        <v>26077227</v>
      </c>
      <c r="B6992">
        <f>Raw_Data!B6992</f>
        <v>45688</v>
      </c>
      <c r="C6992" t="str">
        <f>Raw_Data!C6992</f>
        <v>FREESTYLE LIBRE 3 SENSOR</v>
      </c>
      <c r="D6992" t="str">
        <f>Raw_Data!D6992</f>
        <v>57599081800</v>
      </c>
      <c r="E6992" t="str">
        <f>Raw_Data!E6992</f>
        <v>PEDERSEN, JENNIFER</v>
      </c>
      <c r="F6992" t="str">
        <f>Raw_Data!F6992</f>
        <v>1073606661</v>
      </c>
      <c r="G6992" t="str">
        <f>Raw_Data!H6992</f>
        <v>2</v>
      </c>
      <c r="H6992">
        <f>IFERROR(VLOOKUP(G6992,Store_Map!$A$2:$I$100,3,FALSE),"")</f>
        <v>0</v>
      </c>
      <c r="I6992">
        <f>IFERROR(VLOOKUP(G6992,Store_Map!$A$2:$I$100,4,FALSE),"")</f>
        <v>0</v>
      </c>
      <c r="J6992">
        <f>IFERROR(VLOOKUP(G6992,Store_Map!$A$2:$I$100,5,FALSE),"")</f>
        <v>0</v>
      </c>
      <c r="K6992">
        <f>IFERROR(VLOOKUP(G6992,Store_Map!$A$2:$I$100,6,FALSE),"")</f>
        <v>0</v>
      </c>
      <c r="L6992">
        <f>IFERROR(VLOOKUP(G6992,Store_Map!$A$2:$I$100,7,FALSE),"")</f>
        <v>0</v>
      </c>
      <c r="M6992">
        <f>IFERROR(VLOOKUP(G6992,Store_Map!$A$2:$I$100,8,FALSE),"")</f>
        <v>0</v>
      </c>
      <c r="N6992">
        <f t="shared" si="981"/>
        <v>0</v>
      </c>
      <c r="O6992" t="str">
        <f t="shared" si="982"/>
        <v>PASS</v>
      </c>
      <c r="P6992" t="str">
        <f t="shared" si="983"/>
        <v>PASS</v>
      </c>
      <c r="Q6992" t="str">
        <f t="shared" si="984"/>
        <v>PASS</v>
      </c>
      <c r="R6992" t="str">
        <f t="shared" si="985"/>
        <v>PASS</v>
      </c>
      <c r="S6992" t="str">
        <f t="shared" si="986"/>
        <v>PASS</v>
      </c>
      <c r="T6992">
        <f t="shared" si="987"/>
        <v>100</v>
      </c>
      <c r="U6992" t="str">
        <f t="shared" si="988"/>
        <v>Low</v>
      </c>
      <c r="V6992" t="str">
        <f t="shared" si="989"/>
        <v>Clean</v>
      </c>
    </row>
    <row r="6993" spans="1:22" x14ac:dyDescent="0.3">
      <c r="A6993" t="str">
        <f>Raw_Data!A6993</f>
        <v>26084023</v>
      </c>
      <c r="B6993">
        <f>Raw_Data!B6993</f>
        <v>45688</v>
      </c>
      <c r="C6993" t="str">
        <f>Raw_Data!C6993</f>
        <v>BIKTARVY 50-200-25 MG TABLE</v>
      </c>
      <c r="D6993" t="str">
        <f>Raw_Data!D6993</f>
        <v>61958250101</v>
      </c>
      <c r="E6993" t="str">
        <f>Raw_Data!E6993</f>
        <v>GONZALEZ, ANDREA</v>
      </c>
      <c r="F6993" t="str">
        <f>Raw_Data!F6993</f>
        <v>1336176403</v>
      </c>
      <c r="G6993" t="str">
        <f>Raw_Data!H6993</f>
        <v>2</v>
      </c>
      <c r="H6993">
        <f>IFERROR(VLOOKUP(G6993,Store_Map!$A$2:$I$100,3,FALSE),"")</f>
        <v>0</v>
      </c>
      <c r="I6993">
        <f>IFERROR(VLOOKUP(G6993,Store_Map!$A$2:$I$100,4,FALSE),"")</f>
        <v>0</v>
      </c>
      <c r="J6993">
        <f>IFERROR(VLOOKUP(G6993,Store_Map!$A$2:$I$100,5,FALSE),"")</f>
        <v>0</v>
      </c>
      <c r="K6993">
        <f>IFERROR(VLOOKUP(G6993,Store_Map!$A$2:$I$100,6,FALSE),"")</f>
        <v>0</v>
      </c>
      <c r="L6993">
        <f>IFERROR(VLOOKUP(G6993,Store_Map!$A$2:$I$100,7,FALSE),"")</f>
        <v>0</v>
      </c>
      <c r="M6993">
        <f>IFERROR(VLOOKUP(G6993,Store_Map!$A$2:$I$100,8,FALSE),"")</f>
        <v>0</v>
      </c>
      <c r="N6993">
        <f t="shared" si="981"/>
        <v>0</v>
      </c>
      <c r="O6993" t="str">
        <f t="shared" si="982"/>
        <v>PASS</v>
      </c>
      <c r="P6993" t="str">
        <f t="shared" si="983"/>
        <v>PASS</v>
      </c>
      <c r="Q6993" t="str">
        <f t="shared" si="984"/>
        <v>PASS</v>
      </c>
      <c r="R6993" t="str">
        <f t="shared" si="985"/>
        <v>PASS</v>
      </c>
      <c r="S6993" t="str">
        <f t="shared" si="986"/>
        <v>PASS</v>
      </c>
      <c r="T6993">
        <f t="shared" si="987"/>
        <v>100</v>
      </c>
      <c r="U6993" t="str">
        <f t="shared" si="988"/>
        <v>Low</v>
      </c>
      <c r="V6993" t="str">
        <f t="shared" si="989"/>
        <v>Clean</v>
      </c>
    </row>
    <row r="6994" spans="1:22" x14ac:dyDescent="0.3">
      <c r="A6994" t="str">
        <f>Raw_Data!A6994</f>
        <v>26085455</v>
      </c>
      <c r="B6994">
        <f>Raw_Data!B6994</f>
        <v>45688</v>
      </c>
      <c r="C6994" t="str">
        <f>Raw_Data!C6994</f>
        <v>HYDROCHLOROTHIAZIDE 25 MG T</v>
      </c>
      <c r="D6994" t="str">
        <f>Raw_Data!D6994</f>
        <v>23155000810</v>
      </c>
      <c r="E6994" t="str">
        <f>Raw_Data!E6994</f>
        <v>FORD, JAMES</v>
      </c>
      <c r="F6994" t="str">
        <f>Raw_Data!F6994</f>
        <v>1033117684</v>
      </c>
      <c r="G6994" t="str">
        <f>Raw_Data!H6994</f>
        <v>2</v>
      </c>
      <c r="H6994">
        <f>IFERROR(VLOOKUP(G6994,Store_Map!$A$2:$I$100,3,FALSE),"")</f>
        <v>0</v>
      </c>
      <c r="I6994">
        <f>IFERROR(VLOOKUP(G6994,Store_Map!$A$2:$I$100,4,FALSE),"")</f>
        <v>0</v>
      </c>
      <c r="J6994">
        <f>IFERROR(VLOOKUP(G6994,Store_Map!$A$2:$I$100,5,FALSE),"")</f>
        <v>0</v>
      </c>
      <c r="K6994">
        <f>IFERROR(VLOOKUP(G6994,Store_Map!$A$2:$I$100,6,FALSE),"")</f>
        <v>0</v>
      </c>
      <c r="L6994">
        <f>IFERROR(VLOOKUP(G6994,Store_Map!$A$2:$I$100,7,FALSE),"")</f>
        <v>0</v>
      </c>
      <c r="M6994">
        <f>IFERROR(VLOOKUP(G6994,Store_Map!$A$2:$I$100,8,FALSE),"")</f>
        <v>0</v>
      </c>
      <c r="N6994">
        <f t="shared" si="981"/>
        <v>0</v>
      </c>
      <c r="O6994" t="str">
        <f t="shared" si="982"/>
        <v>PASS</v>
      </c>
      <c r="P6994" t="str">
        <f t="shared" si="983"/>
        <v>PASS</v>
      </c>
      <c r="Q6994" t="str">
        <f t="shared" si="984"/>
        <v>PASS</v>
      </c>
      <c r="R6994" t="str">
        <f t="shared" si="985"/>
        <v>PASS</v>
      </c>
      <c r="S6994" t="str">
        <f t="shared" si="986"/>
        <v>PASS</v>
      </c>
      <c r="T6994">
        <f t="shared" si="987"/>
        <v>100</v>
      </c>
      <c r="U6994" t="str">
        <f t="shared" si="988"/>
        <v>Low</v>
      </c>
      <c r="V6994" t="str">
        <f t="shared" si="989"/>
        <v>Clean</v>
      </c>
    </row>
    <row r="6995" spans="1:22" x14ac:dyDescent="0.3">
      <c r="A6995" t="str">
        <f>Raw_Data!A6995</f>
        <v>26083288</v>
      </c>
      <c r="B6995">
        <f>Raw_Data!B6995</f>
        <v>45688</v>
      </c>
      <c r="C6995" t="str">
        <f>Raw_Data!C6995</f>
        <v>HYDROXYZINE HCL 25 MG TABLE</v>
      </c>
      <c r="D6995" t="str">
        <f>Raw_Data!D6995</f>
        <v>23155050110</v>
      </c>
      <c r="E6995" t="str">
        <f>Raw_Data!E6995</f>
        <v>FORD, JAMES</v>
      </c>
      <c r="F6995" t="str">
        <f>Raw_Data!F6995</f>
        <v>1033117684</v>
      </c>
      <c r="G6995" t="str">
        <f>Raw_Data!H6995</f>
        <v>2</v>
      </c>
      <c r="H6995">
        <f>IFERROR(VLOOKUP(G6995,Store_Map!$A$2:$I$100,3,FALSE),"")</f>
        <v>0</v>
      </c>
      <c r="I6995">
        <f>IFERROR(VLOOKUP(G6995,Store_Map!$A$2:$I$100,4,FALSE),"")</f>
        <v>0</v>
      </c>
      <c r="J6995">
        <f>IFERROR(VLOOKUP(G6995,Store_Map!$A$2:$I$100,5,FALSE),"")</f>
        <v>0</v>
      </c>
      <c r="K6995">
        <f>IFERROR(VLOOKUP(G6995,Store_Map!$A$2:$I$100,6,FALSE),"")</f>
        <v>0</v>
      </c>
      <c r="L6995">
        <f>IFERROR(VLOOKUP(G6995,Store_Map!$A$2:$I$100,7,FALSE),"")</f>
        <v>0</v>
      </c>
      <c r="M6995">
        <f>IFERROR(VLOOKUP(G6995,Store_Map!$A$2:$I$100,8,FALSE),"")</f>
        <v>0</v>
      </c>
      <c r="N6995">
        <f t="shared" si="981"/>
        <v>0</v>
      </c>
      <c r="O6995" t="str">
        <f t="shared" si="982"/>
        <v>PASS</v>
      </c>
      <c r="P6995" t="str">
        <f t="shared" si="983"/>
        <v>PASS</v>
      </c>
      <c r="Q6995" t="str">
        <f t="shared" si="984"/>
        <v>PASS</v>
      </c>
      <c r="R6995" t="str">
        <f t="shared" si="985"/>
        <v>PASS</v>
      </c>
      <c r="S6995" t="str">
        <f t="shared" si="986"/>
        <v>PASS</v>
      </c>
      <c r="T6995">
        <f t="shared" si="987"/>
        <v>100</v>
      </c>
      <c r="U6995" t="str">
        <f t="shared" si="988"/>
        <v>Low</v>
      </c>
      <c r="V6995" t="str">
        <f t="shared" si="989"/>
        <v>Clean</v>
      </c>
    </row>
    <row r="6996" spans="1:22" x14ac:dyDescent="0.3">
      <c r="A6996" t="str">
        <f>Raw_Data!A6996</f>
        <v>26083287</v>
      </c>
      <c r="B6996">
        <f>Raw_Data!B6996</f>
        <v>45688</v>
      </c>
      <c r="C6996" t="str">
        <f>Raw_Data!C6996</f>
        <v>TRAZODONE 100MG TABLET</v>
      </c>
      <c r="D6996" t="str">
        <f>Raw_Data!D6996</f>
        <v>50111056101</v>
      </c>
      <c r="E6996" t="str">
        <f>Raw_Data!E6996</f>
        <v>FORD, JAMES</v>
      </c>
      <c r="F6996" t="str">
        <f>Raw_Data!F6996</f>
        <v>1033117684</v>
      </c>
      <c r="G6996" t="str">
        <f>Raw_Data!H6996</f>
        <v>2</v>
      </c>
      <c r="H6996">
        <f>IFERROR(VLOOKUP(G6996,Store_Map!$A$2:$I$100,3,FALSE),"")</f>
        <v>0</v>
      </c>
      <c r="I6996">
        <f>IFERROR(VLOOKUP(G6996,Store_Map!$A$2:$I$100,4,FALSE),"")</f>
        <v>0</v>
      </c>
      <c r="J6996">
        <f>IFERROR(VLOOKUP(G6996,Store_Map!$A$2:$I$100,5,FALSE),"")</f>
        <v>0</v>
      </c>
      <c r="K6996">
        <f>IFERROR(VLOOKUP(G6996,Store_Map!$A$2:$I$100,6,FALSE),"")</f>
        <v>0</v>
      </c>
      <c r="L6996">
        <f>IFERROR(VLOOKUP(G6996,Store_Map!$A$2:$I$100,7,FALSE),"")</f>
        <v>0</v>
      </c>
      <c r="M6996">
        <f>IFERROR(VLOOKUP(G6996,Store_Map!$A$2:$I$100,8,FALSE),"")</f>
        <v>0</v>
      </c>
      <c r="N6996">
        <f t="shared" si="981"/>
        <v>0</v>
      </c>
      <c r="O6996" t="str">
        <f t="shared" si="982"/>
        <v>PASS</v>
      </c>
      <c r="P6996" t="str">
        <f t="shared" si="983"/>
        <v>PASS</v>
      </c>
      <c r="Q6996" t="str">
        <f t="shared" si="984"/>
        <v>PASS</v>
      </c>
      <c r="R6996" t="str">
        <f t="shared" si="985"/>
        <v>PASS</v>
      </c>
      <c r="S6996" t="str">
        <f t="shared" si="986"/>
        <v>PASS</v>
      </c>
      <c r="T6996">
        <f t="shared" si="987"/>
        <v>100</v>
      </c>
      <c r="U6996" t="str">
        <f t="shared" si="988"/>
        <v>Low</v>
      </c>
      <c r="V6996" t="str">
        <f t="shared" si="989"/>
        <v>Clean</v>
      </c>
    </row>
    <row r="6997" spans="1:22" x14ac:dyDescent="0.3">
      <c r="A6997" t="str">
        <f>Raw_Data!A6997</f>
        <v>26080347</v>
      </c>
      <c r="B6997">
        <f>Raw_Data!B6997</f>
        <v>45688</v>
      </c>
      <c r="C6997" t="str">
        <f>Raw_Data!C6997</f>
        <v>MOUNJARO 5 MG/0.5 ML PEN</v>
      </c>
      <c r="D6997" t="str">
        <f>Raw_Data!D6997</f>
        <v>2149580</v>
      </c>
      <c r="E6997" t="str">
        <f>Raw_Data!E6997</f>
        <v>PEDERSEN, JENNIFER</v>
      </c>
      <c r="F6997" t="str">
        <f>Raw_Data!F6997</f>
        <v>1073606661</v>
      </c>
      <c r="G6997" t="str">
        <f>Raw_Data!H6997</f>
        <v>2</v>
      </c>
      <c r="H6997">
        <f>IFERROR(VLOOKUP(G6997,Store_Map!$A$2:$I$100,3,FALSE),"")</f>
        <v>0</v>
      </c>
      <c r="I6997">
        <f>IFERROR(VLOOKUP(G6997,Store_Map!$A$2:$I$100,4,FALSE),"")</f>
        <v>0</v>
      </c>
      <c r="J6997">
        <f>IFERROR(VLOOKUP(G6997,Store_Map!$A$2:$I$100,5,FALSE),"")</f>
        <v>0</v>
      </c>
      <c r="K6997">
        <f>IFERROR(VLOOKUP(G6997,Store_Map!$A$2:$I$100,6,FALSE),"")</f>
        <v>0</v>
      </c>
      <c r="L6997">
        <f>IFERROR(VLOOKUP(G6997,Store_Map!$A$2:$I$100,7,FALSE),"")</f>
        <v>0</v>
      </c>
      <c r="M6997">
        <f>IFERROR(VLOOKUP(G6997,Store_Map!$A$2:$I$100,8,FALSE),"")</f>
        <v>0</v>
      </c>
      <c r="N6997">
        <f t="shared" si="981"/>
        <v>0</v>
      </c>
      <c r="O6997" t="str">
        <f t="shared" si="982"/>
        <v>PASS</v>
      </c>
      <c r="P6997" t="str">
        <f t="shared" si="983"/>
        <v>REVIEW</v>
      </c>
      <c r="Q6997" t="str">
        <f t="shared" si="984"/>
        <v>PASS</v>
      </c>
      <c r="R6997" t="str">
        <f t="shared" si="985"/>
        <v>PASS</v>
      </c>
      <c r="S6997" t="str">
        <f t="shared" si="986"/>
        <v>REVIEW</v>
      </c>
      <c r="T6997">
        <f t="shared" si="987"/>
        <v>90</v>
      </c>
      <c r="U6997" t="str">
        <f t="shared" si="988"/>
        <v>Low</v>
      </c>
      <c r="V6997" t="str">
        <f t="shared" si="989"/>
        <v>Invalid NDC</v>
      </c>
    </row>
    <row r="6998" spans="1:22" x14ac:dyDescent="0.3">
      <c r="A6998" t="str">
        <f>Raw_Data!A6998</f>
        <v>26082437</v>
      </c>
      <c r="B6998">
        <f>Raw_Data!B6998</f>
        <v>45688</v>
      </c>
      <c r="C6998" t="str">
        <f>Raw_Data!C6998</f>
        <v>SPIRIVA RESPIMAT 2.5 MCG IN</v>
      </c>
      <c r="D6998" t="str">
        <f>Raw_Data!D6998</f>
        <v>597010061</v>
      </c>
      <c r="E6998" t="str">
        <f>Raw_Data!E6998</f>
        <v>FORD, JAMES</v>
      </c>
      <c r="F6998" t="str">
        <f>Raw_Data!F6998</f>
        <v>1033117684</v>
      </c>
      <c r="G6998" t="str">
        <f>Raw_Data!H6998</f>
        <v>2</v>
      </c>
      <c r="H6998">
        <f>IFERROR(VLOOKUP(G6998,Store_Map!$A$2:$I$100,3,FALSE),"")</f>
        <v>0</v>
      </c>
      <c r="I6998">
        <f>IFERROR(VLOOKUP(G6998,Store_Map!$A$2:$I$100,4,FALSE),"")</f>
        <v>0</v>
      </c>
      <c r="J6998">
        <f>IFERROR(VLOOKUP(G6998,Store_Map!$A$2:$I$100,5,FALSE),"")</f>
        <v>0</v>
      </c>
      <c r="K6998">
        <f>IFERROR(VLOOKUP(G6998,Store_Map!$A$2:$I$100,6,FALSE),"")</f>
        <v>0</v>
      </c>
      <c r="L6998">
        <f>IFERROR(VLOOKUP(G6998,Store_Map!$A$2:$I$100,7,FALSE),"")</f>
        <v>0</v>
      </c>
      <c r="M6998">
        <f>IFERROR(VLOOKUP(G6998,Store_Map!$A$2:$I$100,8,FALSE),"")</f>
        <v>0</v>
      </c>
      <c r="N6998">
        <f t="shared" si="981"/>
        <v>0</v>
      </c>
      <c r="O6998" t="str">
        <f t="shared" si="982"/>
        <v>PASS</v>
      </c>
      <c r="P6998" t="str">
        <f t="shared" si="983"/>
        <v>REVIEW</v>
      </c>
      <c r="Q6998" t="str">
        <f t="shared" si="984"/>
        <v>PASS</v>
      </c>
      <c r="R6998" t="str">
        <f t="shared" si="985"/>
        <v>PASS</v>
      </c>
      <c r="S6998" t="str">
        <f t="shared" si="986"/>
        <v>REVIEW</v>
      </c>
      <c r="T6998">
        <f t="shared" si="987"/>
        <v>90</v>
      </c>
      <c r="U6998" t="str">
        <f t="shared" si="988"/>
        <v>Low</v>
      </c>
      <c r="V6998" t="str">
        <f t="shared" si="989"/>
        <v>Invalid NDC</v>
      </c>
    </row>
    <row r="6999" spans="1:22" x14ac:dyDescent="0.3">
      <c r="A6999" t="str">
        <f>Raw_Data!A6999</f>
        <v>26082438</v>
      </c>
      <c r="B6999">
        <f>Raw_Data!B6999</f>
        <v>45688</v>
      </c>
      <c r="C6999" t="str">
        <f>Raw_Data!C6999</f>
        <v>ALBUTEROL HFA 90 MCG INHALE</v>
      </c>
      <c r="D6999" t="str">
        <f>Raw_Data!D6999</f>
        <v>68180096301</v>
      </c>
      <c r="E6999" t="str">
        <f>Raw_Data!E6999</f>
        <v>FORD, JAMES</v>
      </c>
      <c r="F6999" t="str">
        <f>Raw_Data!F6999</f>
        <v>1033117684</v>
      </c>
      <c r="G6999" t="str">
        <f>Raw_Data!H6999</f>
        <v>2</v>
      </c>
      <c r="H6999">
        <f>IFERROR(VLOOKUP(G6999,Store_Map!$A$2:$I$100,3,FALSE),"")</f>
        <v>0</v>
      </c>
      <c r="I6999">
        <f>IFERROR(VLOOKUP(G6999,Store_Map!$A$2:$I$100,4,FALSE),"")</f>
        <v>0</v>
      </c>
      <c r="J6999">
        <f>IFERROR(VLOOKUP(G6999,Store_Map!$A$2:$I$100,5,FALSE),"")</f>
        <v>0</v>
      </c>
      <c r="K6999">
        <f>IFERROR(VLOOKUP(G6999,Store_Map!$A$2:$I$100,6,FALSE),"")</f>
        <v>0</v>
      </c>
      <c r="L6999">
        <f>IFERROR(VLOOKUP(G6999,Store_Map!$A$2:$I$100,7,FALSE),"")</f>
        <v>0</v>
      </c>
      <c r="M6999">
        <f>IFERROR(VLOOKUP(G6999,Store_Map!$A$2:$I$100,8,FALSE),"")</f>
        <v>0</v>
      </c>
      <c r="N6999">
        <f t="shared" si="981"/>
        <v>0</v>
      </c>
      <c r="O6999" t="str">
        <f t="shared" si="982"/>
        <v>PASS</v>
      </c>
      <c r="P6999" t="str">
        <f t="shared" si="983"/>
        <v>PASS</v>
      </c>
      <c r="Q6999" t="str">
        <f t="shared" si="984"/>
        <v>PASS</v>
      </c>
      <c r="R6999" t="str">
        <f t="shared" si="985"/>
        <v>PASS</v>
      </c>
      <c r="S6999" t="str">
        <f t="shared" si="986"/>
        <v>PASS</v>
      </c>
      <c r="T6999">
        <f t="shared" si="987"/>
        <v>100</v>
      </c>
      <c r="U6999" t="str">
        <f t="shared" si="988"/>
        <v>Low</v>
      </c>
      <c r="V6999" t="str">
        <f t="shared" si="989"/>
        <v>Clean</v>
      </c>
    </row>
    <row r="7000" spans="1:22" x14ac:dyDescent="0.3">
      <c r="A7000" t="str">
        <f>Raw_Data!A7000</f>
        <v>26085452</v>
      </c>
      <c r="B7000">
        <f>Raw_Data!B7000</f>
        <v>45688</v>
      </c>
      <c r="C7000" t="str">
        <f>Raw_Data!C7000</f>
        <v>FARXIGA 5 MG TABLET</v>
      </c>
      <c r="D7000" t="str">
        <f>Raw_Data!D7000</f>
        <v>310620530</v>
      </c>
      <c r="E7000" t="str">
        <f>Raw_Data!E7000</f>
        <v>PEDERSEN, JENNIFER</v>
      </c>
      <c r="F7000" t="str">
        <f>Raw_Data!F7000</f>
        <v>1073606661</v>
      </c>
      <c r="G7000" t="str">
        <f>Raw_Data!H7000</f>
        <v>2</v>
      </c>
      <c r="H7000">
        <f>IFERROR(VLOOKUP(G7000,Store_Map!$A$2:$I$100,3,FALSE),"")</f>
        <v>0</v>
      </c>
      <c r="I7000">
        <f>IFERROR(VLOOKUP(G7000,Store_Map!$A$2:$I$100,4,FALSE),"")</f>
        <v>0</v>
      </c>
      <c r="J7000">
        <f>IFERROR(VLOOKUP(G7000,Store_Map!$A$2:$I$100,5,FALSE),"")</f>
        <v>0</v>
      </c>
      <c r="K7000">
        <f>IFERROR(VLOOKUP(G7000,Store_Map!$A$2:$I$100,6,FALSE),"")</f>
        <v>0</v>
      </c>
      <c r="L7000">
        <f>IFERROR(VLOOKUP(G7000,Store_Map!$A$2:$I$100,7,FALSE),"")</f>
        <v>0</v>
      </c>
      <c r="M7000">
        <f>IFERROR(VLOOKUP(G7000,Store_Map!$A$2:$I$100,8,FALSE),"")</f>
        <v>0</v>
      </c>
      <c r="N7000">
        <f t="shared" si="981"/>
        <v>0</v>
      </c>
      <c r="O7000" t="str">
        <f t="shared" si="982"/>
        <v>PASS</v>
      </c>
      <c r="P7000" t="str">
        <f t="shared" si="983"/>
        <v>REVIEW</v>
      </c>
      <c r="Q7000" t="str">
        <f t="shared" si="984"/>
        <v>PASS</v>
      </c>
      <c r="R7000" t="str">
        <f t="shared" si="985"/>
        <v>PASS</v>
      </c>
      <c r="S7000" t="str">
        <f t="shared" si="986"/>
        <v>REVIEW</v>
      </c>
      <c r="T7000">
        <f t="shared" si="987"/>
        <v>90</v>
      </c>
      <c r="U7000" t="str">
        <f t="shared" si="988"/>
        <v>Low</v>
      </c>
      <c r="V7000" t="str">
        <f t="shared" si="989"/>
        <v>Invalid NDC</v>
      </c>
    </row>
    <row r="7001" spans="1:22" x14ac:dyDescent="0.3">
      <c r="A7001" t="str">
        <f>Raw_Data!A7001</f>
        <v>26085459</v>
      </c>
      <c r="B7001">
        <f>Raw_Data!B7001</f>
        <v>45688</v>
      </c>
      <c r="C7001" t="str">
        <f>Raw_Data!C7001</f>
        <v>LANTUS SOLOSTAR 100 UNIT/ML</v>
      </c>
      <c r="D7001" t="str">
        <f>Raw_Data!D7001</f>
        <v>88221905</v>
      </c>
      <c r="E7001" t="str">
        <f>Raw_Data!E7001</f>
        <v>FORD, JAMES</v>
      </c>
      <c r="F7001" t="str">
        <f>Raw_Data!F7001</f>
        <v>1033117684</v>
      </c>
      <c r="G7001" t="str">
        <f>Raw_Data!H7001</f>
        <v>2</v>
      </c>
      <c r="H7001">
        <f>IFERROR(VLOOKUP(G7001,Store_Map!$A$2:$I$100,3,FALSE),"")</f>
        <v>0</v>
      </c>
      <c r="I7001">
        <f>IFERROR(VLOOKUP(G7001,Store_Map!$A$2:$I$100,4,FALSE),"")</f>
        <v>0</v>
      </c>
      <c r="J7001">
        <f>IFERROR(VLOOKUP(G7001,Store_Map!$A$2:$I$100,5,FALSE),"")</f>
        <v>0</v>
      </c>
      <c r="K7001">
        <f>IFERROR(VLOOKUP(G7001,Store_Map!$A$2:$I$100,6,FALSE),"")</f>
        <v>0</v>
      </c>
      <c r="L7001">
        <f>IFERROR(VLOOKUP(G7001,Store_Map!$A$2:$I$100,7,FALSE),"")</f>
        <v>0</v>
      </c>
      <c r="M7001">
        <f>IFERROR(VLOOKUP(G7001,Store_Map!$A$2:$I$100,8,FALSE),"")</f>
        <v>0</v>
      </c>
      <c r="N7001">
        <f t="shared" si="981"/>
        <v>0</v>
      </c>
      <c r="O7001" t="str">
        <f t="shared" si="982"/>
        <v>PASS</v>
      </c>
      <c r="P7001" t="str">
        <f t="shared" si="983"/>
        <v>REVIEW</v>
      </c>
      <c r="Q7001" t="str">
        <f t="shared" si="984"/>
        <v>PASS</v>
      </c>
      <c r="R7001" t="str">
        <f t="shared" si="985"/>
        <v>PASS</v>
      </c>
      <c r="S7001" t="str">
        <f t="shared" si="986"/>
        <v>REVIEW</v>
      </c>
      <c r="T7001">
        <f t="shared" si="987"/>
        <v>90</v>
      </c>
      <c r="U7001" t="str">
        <f t="shared" si="988"/>
        <v>Low</v>
      </c>
      <c r="V7001" t="str">
        <f t="shared" si="989"/>
        <v>Invalid NDC</v>
      </c>
    </row>
    <row r="7002" spans="1:22" x14ac:dyDescent="0.3">
      <c r="A7002" t="str">
        <f>Raw_Data!A7002</f>
        <v>26085460</v>
      </c>
      <c r="B7002">
        <f>Raw_Data!B7002</f>
        <v>45688</v>
      </c>
      <c r="C7002" t="str">
        <f>Raw_Data!C7002</f>
        <v>LATANOPROST 0.005% EYE DROP</v>
      </c>
      <c r="D7002" t="str">
        <f>Raw_Data!D7002</f>
        <v>61314054701</v>
      </c>
      <c r="E7002" t="str">
        <f>Raw_Data!E7002</f>
        <v>FORD, JAMES</v>
      </c>
      <c r="F7002" t="str">
        <f>Raw_Data!F7002</f>
        <v>1033117684</v>
      </c>
      <c r="G7002" t="str">
        <f>Raw_Data!H7002</f>
        <v>2</v>
      </c>
      <c r="H7002">
        <f>IFERROR(VLOOKUP(G7002,Store_Map!$A$2:$I$100,3,FALSE),"")</f>
        <v>0</v>
      </c>
      <c r="I7002">
        <f>IFERROR(VLOOKUP(G7002,Store_Map!$A$2:$I$100,4,FALSE),"")</f>
        <v>0</v>
      </c>
      <c r="J7002">
        <f>IFERROR(VLOOKUP(G7002,Store_Map!$A$2:$I$100,5,FALSE),"")</f>
        <v>0</v>
      </c>
      <c r="K7002">
        <f>IFERROR(VLOOKUP(G7002,Store_Map!$A$2:$I$100,6,FALSE),"")</f>
        <v>0</v>
      </c>
      <c r="L7002">
        <f>IFERROR(VLOOKUP(G7002,Store_Map!$A$2:$I$100,7,FALSE),"")</f>
        <v>0</v>
      </c>
      <c r="M7002">
        <f>IFERROR(VLOOKUP(G7002,Store_Map!$A$2:$I$100,8,FALSE),"")</f>
        <v>0</v>
      </c>
      <c r="N7002">
        <f t="shared" si="981"/>
        <v>0</v>
      </c>
      <c r="O7002" t="str">
        <f t="shared" si="982"/>
        <v>PASS</v>
      </c>
      <c r="P7002" t="str">
        <f t="shared" si="983"/>
        <v>PASS</v>
      </c>
      <c r="Q7002" t="str">
        <f t="shared" si="984"/>
        <v>PASS</v>
      </c>
      <c r="R7002" t="str">
        <f t="shared" si="985"/>
        <v>PASS</v>
      </c>
      <c r="S7002" t="str">
        <f t="shared" si="986"/>
        <v>PASS</v>
      </c>
      <c r="T7002">
        <f t="shared" si="987"/>
        <v>100</v>
      </c>
      <c r="U7002" t="str">
        <f t="shared" si="988"/>
        <v>Low</v>
      </c>
      <c r="V7002" t="str">
        <f t="shared" si="989"/>
        <v>Clean</v>
      </c>
    </row>
    <row r="7003" spans="1:22" x14ac:dyDescent="0.3">
      <c r="A7003" t="str">
        <f>Raw_Data!A7003</f>
        <v>26085461</v>
      </c>
      <c r="B7003">
        <f>Raw_Data!B7003</f>
        <v>45688</v>
      </c>
      <c r="C7003" t="str">
        <f>Raw_Data!C7003</f>
        <v>FERROUS SULF EC DR 325 MG T</v>
      </c>
      <c r="D7003" t="str">
        <f>Raw_Data!D7003</f>
        <v>245010801</v>
      </c>
      <c r="E7003" t="str">
        <f>Raw_Data!E7003</f>
        <v>FORD, JAMES</v>
      </c>
      <c r="F7003" t="str">
        <f>Raw_Data!F7003</f>
        <v>1033117684</v>
      </c>
      <c r="G7003" t="str">
        <f>Raw_Data!H7003</f>
        <v>2</v>
      </c>
      <c r="H7003">
        <f>IFERROR(VLOOKUP(G7003,Store_Map!$A$2:$I$100,3,FALSE),"")</f>
        <v>0</v>
      </c>
      <c r="I7003">
        <f>IFERROR(VLOOKUP(G7003,Store_Map!$A$2:$I$100,4,FALSE),"")</f>
        <v>0</v>
      </c>
      <c r="J7003">
        <f>IFERROR(VLOOKUP(G7003,Store_Map!$A$2:$I$100,5,FALSE),"")</f>
        <v>0</v>
      </c>
      <c r="K7003">
        <f>IFERROR(VLOOKUP(G7003,Store_Map!$A$2:$I$100,6,FALSE),"")</f>
        <v>0</v>
      </c>
      <c r="L7003">
        <f>IFERROR(VLOOKUP(G7003,Store_Map!$A$2:$I$100,7,FALSE),"")</f>
        <v>0</v>
      </c>
      <c r="M7003">
        <f>IFERROR(VLOOKUP(G7003,Store_Map!$A$2:$I$100,8,FALSE),"")</f>
        <v>0</v>
      </c>
      <c r="N7003">
        <f t="shared" si="981"/>
        <v>0</v>
      </c>
      <c r="O7003" t="str">
        <f t="shared" si="982"/>
        <v>PASS</v>
      </c>
      <c r="P7003" t="str">
        <f t="shared" si="983"/>
        <v>REVIEW</v>
      </c>
      <c r="Q7003" t="str">
        <f t="shared" si="984"/>
        <v>PASS</v>
      </c>
      <c r="R7003" t="str">
        <f t="shared" si="985"/>
        <v>PASS</v>
      </c>
      <c r="S7003" t="str">
        <f t="shared" si="986"/>
        <v>REVIEW</v>
      </c>
      <c r="T7003">
        <f t="shared" si="987"/>
        <v>90</v>
      </c>
      <c r="U7003" t="str">
        <f t="shared" si="988"/>
        <v>Low</v>
      </c>
      <c r="V7003" t="str">
        <f t="shared" si="989"/>
        <v>Invalid NDC</v>
      </c>
    </row>
    <row r="7004" spans="1:22" x14ac:dyDescent="0.3">
      <c r="A7004" t="str">
        <f>Raw_Data!A7004</f>
        <v>26085462</v>
      </c>
      <c r="B7004">
        <f>Raw_Data!B7004</f>
        <v>45688</v>
      </c>
      <c r="C7004" t="str">
        <f>Raw_Data!C7004</f>
        <v>TRAZODONE 50 MG TABLET</v>
      </c>
      <c r="D7004" t="str">
        <f>Raw_Data!D7004</f>
        <v>60505265301</v>
      </c>
      <c r="E7004" t="str">
        <f>Raw_Data!E7004</f>
        <v>FOREMAN, SHAMETRIAL</v>
      </c>
      <c r="F7004" t="str">
        <f>Raw_Data!F7004</f>
        <v>1144795618</v>
      </c>
      <c r="G7004" t="str">
        <f>Raw_Data!H7004</f>
        <v>2</v>
      </c>
      <c r="H7004">
        <f>IFERROR(VLOOKUP(G7004,Store_Map!$A$2:$I$100,3,FALSE),"")</f>
        <v>0</v>
      </c>
      <c r="I7004">
        <f>IFERROR(VLOOKUP(G7004,Store_Map!$A$2:$I$100,4,FALSE),"")</f>
        <v>0</v>
      </c>
      <c r="J7004">
        <f>IFERROR(VLOOKUP(G7004,Store_Map!$A$2:$I$100,5,FALSE),"")</f>
        <v>0</v>
      </c>
      <c r="K7004">
        <f>IFERROR(VLOOKUP(G7004,Store_Map!$A$2:$I$100,6,FALSE),"")</f>
        <v>0</v>
      </c>
      <c r="L7004">
        <f>IFERROR(VLOOKUP(G7004,Store_Map!$A$2:$I$100,7,FALSE),"")</f>
        <v>0</v>
      </c>
      <c r="M7004">
        <f>IFERROR(VLOOKUP(G7004,Store_Map!$A$2:$I$100,8,FALSE),"")</f>
        <v>0</v>
      </c>
      <c r="N7004">
        <f t="shared" si="981"/>
        <v>0</v>
      </c>
      <c r="O7004" t="str">
        <f t="shared" si="982"/>
        <v>PASS</v>
      </c>
      <c r="P7004" t="str">
        <f t="shared" si="983"/>
        <v>PASS</v>
      </c>
      <c r="Q7004" t="str">
        <f t="shared" si="984"/>
        <v>PASS</v>
      </c>
      <c r="R7004" t="str">
        <f t="shared" si="985"/>
        <v>PASS</v>
      </c>
      <c r="S7004" t="str">
        <f t="shared" si="986"/>
        <v>PASS</v>
      </c>
      <c r="T7004">
        <f t="shared" si="987"/>
        <v>100</v>
      </c>
      <c r="U7004" t="str">
        <f t="shared" si="988"/>
        <v>Low</v>
      </c>
      <c r="V7004" t="str">
        <f t="shared" si="989"/>
        <v>Clean</v>
      </c>
    </row>
    <row r="7005" spans="1:22" x14ac:dyDescent="0.3">
      <c r="A7005" t="str">
        <f>Raw_Data!A7005</f>
        <v>26085463</v>
      </c>
      <c r="B7005">
        <f>Raw_Data!B7005</f>
        <v>45688</v>
      </c>
      <c r="C7005" t="str">
        <f>Raw_Data!C7005</f>
        <v>HYDROXYZINE HCL 10 MG TABLE</v>
      </c>
      <c r="D7005" t="str">
        <f>Raw_Data!D7005</f>
        <v>23155050001</v>
      </c>
      <c r="E7005" t="str">
        <f>Raw_Data!E7005</f>
        <v>FORD, JAMES</v>
      </c>
      <c r="F7005" t="str">
        <f>Raw_Data!F7005</f>
        <v>1033117684</v>
      </c>
      <c r="G7005" t="str">
        <f>Raw_Data!H7005</f>
        <v>2</v>
      </c>
      <c r="H7005">
        <f>IFERROR(VLOOKUP(G7005,Store_Map!$A$2:$I$100,3,FALSE),"")</f>
        <v>0</v>
      </c>
      <c r="I7005">
        <f>IFERROR(VLOOKUP(G7005,Store_Map!$A$2:$I$100,4,FALSE),"")</f>
        <v>0</v>
      </c>
      <c r="J7005">
        <f>IFERROR(VLOOKUP(G7005,Store_Map!$A$2:$I$100,5,FALSE),"")</f>
        <v>0</v>
      </c>
      <c r="K7005">
        <f>IFERROR(VLOOKUP(G7005,Store_Map!$A$2:$I$100,6,FALSE),"")</f>
        <v>0</v>
      </c>
      <c r="L7005">
        <f>IFERROR(VLOOKUP(G7005,Store_Map!$A$2:$I$100,7,FALSE),"")</f>
        <v>0</v>
      </c>
      <c r="M7005">
        <f>IFERROR(VLOOKUP(G7005,Store_Map!$A$2:$I$100,8,FALSE),"")</f>
        <v>0</v>
      </c>
      <c r="N7005">
        <f t="shared" si="981"/>
        <v>0</v>
      </c>
      <c r="O7005" t="str">
        <f t="shared" si="982"/>
        <v>PASS</v>
      </c>
      <c r="P7005" t="str">
        <f t="shared" si="983"/>
        <v>PASS</v>
      </c>
      <c r="Q7005" t="str">
        <f t="shared" si="984"/>
        <v>PASS</v>
      </c>
      <c r="R7005" t="str">
        <f t="shared" si="985"/>
        <v>PASS</v>
      </c>
      <c r="S7005" t="str">
        <f t="shared" si="986"/>
        <v>PASS</v>
      </c>
      <c r="T7005">
        <f t="shared" si="987"/>
        <v>100</v>
      </c>
      <c r="U7005" t="str">
        <f t="shared" si="988"/>
        <v>Low</v>
      </c>
      <c r="V7005" t="str">
        <f t="shared" si="989"/>
        <v>Clean</v>
      </c>
    </row>
    <row r="7006" spans="1:22" x14ac:dyDescent="0.3">
      <c r="A7006" t="str">
        <f>Raw_Data!A7006</f>
        <v>26085464</v>
      </c>
      <c r="B7006">
        <f>Raw_Data!B7006</f>
        <v>45688</v>
      </c>
      <c r="C7006" t="str">
        <f>Raw_Data!C7006</f>
        <v>VITAMIN D3 50 MCG TABLET</v>
      </c>
      <c r="D7006" t="str">
        <f>Raw_Data!D7006</f>
        <v>80681013200</v>
      </c>
      <c r="E7006" t="str">
        <f>Raw_Data!E7006</f>
        <v>FORD, JAMES</v>
      </c>
      <c r="F7006" t="str">
        <f>Raw_Data!F7006</f>
        <v>1033117684</v>
      </c>
      <c r="G7006" t="str">
        <f>Raw_Data!H7006</f>
        <v>2</v>
      </c>
      <c r="H7006">
        <f>IFERROR(VLOOKUP(G7006,Store_Map!$A$2:$I$100,3,FALSE),"")</f>
        <v>0</v>
      </c>
      <c r="I7006">
        <f>IFERROR(VLOOKUP(G7006,Store_Map!$A$2:$I$100,4,FALSE),"")</f>
        <v>0</v>
      </c>
      <c r="J7006">
        <f>IFERROR(VLOOKUP(G7006,Store_Map!$A$2:$I$100,5,FALSE),"")</f>
        <v>0</v>
      </c>
      <c r="K7006">
        <f>IFERROR(VLOOKUP(G7006,Store_Map!$A$2:$I$100,6,FALSE),"")</f>
        <v>0</v>
      </c>
      <c r="L7006">
        <f>IFERROR(VLOOKUP(G7006,Store_Map!$A$2:$I$100,7,FALSE),"")</f>
        <v>0</v>
      </c>
      <c r="M7006">
        <f>IFERROR(VLOOKUP(G7006,Store_Map!$A$2:$I$100,8,FALSE),"")</f>
        <v>0</v>
      </c>
      <c r="N7006">
        <f t="shared" si="981"/>
        <v>0</v>
      </c>
      <c r="O7006" t="str">
        <f t="shared" si="982"/>
        <v>PASS</v>
      </c>
      <c r="P7006" t="str">
        <f t="shared" si="983"/>
        <v>PASS</v>
      </c>
      <c r="Q7006" t="str">
        <f t="shared" si="984"/>
        <v>PASS</v>
      </c>
      <c r="R7006" t="str">
        <f t="shared" si="985"/>
        <v>PASS</v>
      </c>
      <c r="S7006" t="str">
        <f t="shared" si="986"/>
        <v>PASS</v>
      </c>
      <c r="T7006">
        <f t="shared" si="987"/>
        <v>100</v>
      </c>
      <c r="U7006" t="str">
        <f t="shared" si="988"/>
        <v>Low</v>
      </c>
      <c r="V7006" t="str">
        <f t="shared" si="989"/>
        <v>Clean</v>
      </c>
    </row>
    <row r="7007" spans="1:22" x14ac:dyDescent="0.3">
      <c r="A7007" t="str">
        <f>Raw_Data!A7007</f>
        <v>26076441</v>
      </c>
      <c r="B7007">
        <f>Raw_Data!B7007</f>
        <v>45688</v>
      </c>
      <c r="C7007" t="str">
        <f>Raw_Data!C7007</f>
        <v>METFORMIN HCL 500 MG TABLET</v>
      </c>
      <c r="D7007" t="str">
        <f>Raw_Data!D7007</f>
        <v>65862000899</v>
      </c>
      <c r="E7007" t="str">
        <f>Raw_Data!E7007</f>
        <v>FORD, JAMES</v>
      </c>
      <c r="F7007" t="str">
        <f>Raw_Data!F7007</f>
        <v>1033117684</v>
      </c>
      <c r="G7007" t="str">
        <f>Raw_Data!H7007</f>
        <v>2</v>
      </c>
      <c r="H7007">
        <f>IFERROR(VLOOKUP(G7007,Store_Map!$A$2:$I$100,3,FALSE),"")</f>
        <v>0</v>
      </c>
      <c r="I7007">
        <f>IFERROR(VLOOKUP(G7007,Store_Map!$A$2:$I$100,4,FALSE),"")</f>
        <v>0</v>
      </c>
      <c r="J7007">
        <f>IFERROR(VLOOKUP(G7007,Store_Map!$A$2:$I$100,5,FALSE),"")</f>
        <v>0</v>
      </c>
      <c r="K7007">
        <f>IFERROR(VLOOKUP(G7007,Store_Map!$A$2:$I$100,6,FALSE),"")</f>
        <v>0</v>
      </c>
      <c r="L7007">
        <f>IFERROR(VLOOKUP(G7007,Store_Map!$A$2:$I$100,7,FALSE),"")</f>
        <v>0</v>
      </c>
      <c r="M7007">
        <f>IFERROR(VLOOKUP(G7007,Store_Map!$A$2:$I$100,8,FALSE),"")</f>
        <v>0</v>
      </c>
      <c r="N7007">
        <f t="shared" si="981"/>
        <v>0</v>
      </c>
      <c r="O7007" t="str">
        <f t="shared" si="982"/>
        <v>PASS</v>
      </c>
      <c r="P7007" t="str">
        <f t="shared" si="983"/>
        <v>PASS</v>
      </c>
      <c r="Q7007" t="str">
        <f t="shared" si="984"/>
        <v>PASS</v>
      </c>
      <c r="R7007" t="str">
        <f t="shared" si="985"/>
        <v>PASS</v>
      </c>
      <c r="S7007" t="str">
        <f t="shared" si="986"/>
        <v>PASS</v>
      </c>
      <c r="T7007">
        <f t="shared" si="987"/>
        <v>100</v>
      </c>
      <c r="U7007" t="str">
        <f t="shared" si="988"/>
        <v>Low</v>
      </c>
      <c r="V7007" t="str">
        <f t="shared" si="989"/>
        <v>Clean</v>
      </c>
    </row>
    <row r="7008" spans="1:22" x14ac:dyDescent="0.3">
      <c r="A7008" t="str">
        <f>Raw_Data!A7008</f>
        <v>26085454</v>
      </c>
      <c r="B7008">
        <f>Raw_Data!B7008</f>
        <v>45688</v>
      </c>
      <c r="C7008" t="str">
        <f>Raw_Data!C7008</f>
        <v>HYDROXYZINE PAM 25 MG CAP</v>
      </c>
      <c r="D7008" t="str">
        <f>Raw_Data!D7008</f>
        <v>185067405</v>
      </c>
      <c r="E7008" t="str">
        <f>Raw_Data!E7008</f>
        <v>FORD, JAMES</v>
      </c>
      <c r="F7008" t="str">
        <f>Raw_Data!F7008</f>
        <v>1033117684</v>
      </c>
      <c r="G7008" t="str">
        <f>Raw_Data!H7008</f>
        <v>2</v>
      </c>
      <c r="H7008">
        <f>IFERROR(VLOOKUP(G7008,Store_Map!$A$2:$I$100,3,FALSE),"")</f>
        <v>0</v>
      </c>
      <c r="I7008">
        <f>IFERROR(VLOOKUP(G7008,Store_Map!$A$2:$I$100,4,FALSE),"")</f>
        <v>0</v>
      </c>
      <c r="J7008">
        <f>IFERROR(VLOOKUP(G7008,Store_Map!$A$2:$I$100,5,FALSE),"")</f>
        <v>0</v>
      </c>
      <c r="K7008">
        <f>IFERROR(VLOOKUP(G7008,Store_Map!$A$2:$I$100,6,FALSE),"")</f>
        <v>0</v>
      </c>
      <c r="L7008">
        <f>IFERROR(VLOOKUP(G7008,Store_Map!$A$2:$I$100,7,FALSE),"")</f>
        <v>0</v>
      </c>
      <c r="M7008">
        <f>IFERROR(VLOOKUP(G7008,Store_Map!$A$2:$I$100,8,FALSE),"")</f>
        <v>0</v>
      </c>
      <c r="N7008">
        <f t="shared" si="981"/>
        <v>0</v>
      </c>
      <c r="O7008" t="str">
        <f t="shared" si="982"/>
        <v>PASS</v>
      </c>
      <c r="P7008" t="str">
        <f t="shared" si="983"/>
        <v>REVIEW</v>
      </c>
      <c r="Q7008" t="str">
        <f t="shared" si="984"/>
        <v>PASS</v>
      </c>
      <c r="R7008" t="str">
        <f t="shared" si="985"/>
        <v>PASS</v>
      </c>
      <c r="S7008" t="str">
        <f t="shared" si="986"/>
        <v>REVIEW</v>
      </c>
      <c r="T7008">
        <f t="shared" si="987"/>
        <v>90</v>
      </c>
      <c r="U7008" t="str">
        <f t="shared" si="988"/>
        <v>Low</v>
      </c>
      <c r="V7008" t="str">
        <f t="shared" si="989"/>
        <v>Invalid NDC</v>
      </c>
    </row>
    <row r="7009" spans="1:22" x14ac:dyDescent="0.3">
      <c r="A7009" t="str">
        <f>Raw_Data!A7009</f>
        <v>26083689</v>
      </c>
      <c r="B7009">
        <f>Raw_Data!B7009</f>
        <v>45688</v>
      </c>
      <c r="C7009" t="str">
        <f>Raw_Data!C7009</f>
        <v>PANTOPRAZOLE SOD DR 40 MG T</v>
      </c>
      <c r="D7009" t="str">
        <f>Raw_Data!D7009</f>
        <v>65862056090</v>
      </c>
      <c r="E7009" t="str">
        <f>Raw_Data!E7009</f>
        <v>FORD, JAMES</v>
      </c>
      <c r="F7009" t="str">
        <f>Raw_Data!F7009</f>
        <v>1033117684</v>
      </c>
      <c r="G7009" t="str">
        <f>Raw_Data!H7009</f>
        <v>2</v>
      </c>
      <c r="H7009">
        <f>IFERROR(VLOOKUP(G7009,Store_Map!$A$2:$I$100,3,FALSE),"")</f>
        <v>0</v>
      </c>
      <c r="I7009">
        <f>IFERROR(VLOOKUP(G7009,Store_Map!$A$2:$I$100,4,FALSE),"")</f>
        <v>0</v>
      </c>
      <c r="J7009">
        <f>IFERROR(VLOOKUP(G7009,Store_Map!$A$2:$I$100,5,FALSE),"")</f>
        <v>0</v>
      </c>
      <c r="K7009">
        <f>IFERROR(VLOOKUP(G7009,Store_Map!$A$2:$I$100,6,FALSE),"")</f>
        <v>0</v>
      </c>
      <c r="L7009">
        <f>IFERROR(VLOOKUP(G7009,Store_Map!$A$2:$I$100,7,FALSE),"")</f>
        <v>0</v>
      </c>
      <c r="M7009">
        <f>IFERROR(VLOOKUP(G7009,Store_Map!$A$2:$I$100,8,FALSE),"")</f>
        <v>0</v>
      </c>
      <c r="N7009">
        <f t="shared" si="981"/>
        <v>0</v>
      </c>
      <c r="O7009" t="str">
        <f t="shared" si="982"/>
        <v>PASS</v>
      </c>
      <c r="P7009" t="str">
        <f t="shared" si="983"/>
        <v>PASS</v>
      </c>
      <c r="Q7009" t="str">
        <f t="shared" si="984"/>
        <v>PASS</v>
      </c>
      <c r="R7009" t="str">
        <f t="shared" si="985"/>
        <v>PASS</v>
      </c>
      <c r="S7009" t="str">
        <f t="shared" si="986"/>
        <v>PASS</v>
      </c>
      <c r="T7009">
        <f t="shared" si="987"/>
        <v>100</v>
      </c>
      <c r="U7009" t="str">
        <f t="shared" si="988"/>
        <v>Low</v>
      </c>
      <c r="V7009" t="str">
        <f t="shared" si="989"/>
        <v>Clean</v>
      </c>
    </row>
    <row r="7010" spans="1:22" x14ac:dyDescent="0.3">
      <c r="A7010" t="str">
        <f>Raw_Data!A7010</f>
        <v>26085466</v>
      </c>
      <c r="B7010">
        <f>Raw_Data!B7010</f>
        <v>45688</v>
      </c>
      <c r="C7010" t="str">
        <f>Raw_Data!C7010</f>
        <v>UNIFINE PENTIPS  4MM 32G</v>
      </c>
      <c r="D7010" t="str">
        <f>Raw_Data!D7010</f>
        <v>8470354001</v>
      </c>
      <c r="E7010" t="str">
        <f>Raw_Data!E7010</f>
        <v>EL- CHOUFI, LEYLA</v>
      </c>
      <c r="F7010" t="str">
        <f>Raw_Data!F7010</f>
        <v>1942355342</v>
      </c>
      <c r="G7010" t="str">
        <f>Raw_Data!H7010</f>
        <v>2</v>
      </c>
      <c r="H7010">
        <f>IFERROR(VLOOKUP(G7010,Store_Map!$A$2:$I$100,3,FALSE),"")</f>
        <v>0</v>
      </c>
      <c r="I7010">
        <f>IFERROR(VLOOKUP(G7010,Store_Map!$A$2:$I$100,4,FALSE),"")</f>
        <v>0</v>
      </c>
      <c r="J7010">
        <f>IFERROR(VLOOKUP(G7010,Store_Map!$A$2:$I$100,5,FALSE),"")</f>
        <v>0</v>
      </c>
      <c r="K7010">
        <f>IFERROR(VLOOKUP(G7010,Store_Map!$A$2:$I$100,6,FALSE),"")</f>
        <v>0</v>
      </c>
      <c r="L7010">
        <f>IFERROR(VLOOKUP(G7010,Store_Map!$A$2:$I$100,7,FALSE),"")</f>
        <v>0</v>
      </c>
      <c r="M7010">
        <f>IFERROR(VLOOKUP(G7010,Store_Map!$A$2:$I$100,8,FALSE),"")</f>
        <v>0</v>
      </c>
      <c r="N7010">
        <f t="shared" si="981"/>
        <v>0</v>
      </c>
      <c r="O7010" t="str">
        <f t="shared" si="982"/>
        <v>PASS</v>
      </c>
      <c r="P7010" t="str">
        <f t="shared" si="983"/>
        <v>PASS</v>
      </c>
      <c r="Q7010" t="str">
        <f t="shared" si="984"/>
        <v>PASS</v>
      </c>
      <c r="R7010" t="str">
        <f t="shared" si="985"/>
        <v>PASS</v>
      </c>
      <c r="S7010" t="str">
        <f t="shared" si="986"/>
        <v>PASS</v>
      </c>
      <c r="T7010">
        <f t="shared" si="987"/>
        <v>100</v>
      </c>
      <c r="U7010" t="str">
        <f t="shared" si="988"/>
        <v>Low</v>
      </c>
      <c r="V7010" t="str">
        <f t="shared" si="989"/>
        <v>Clean</v>
      </c>
    </row>
    <row r="7011" spans="1:22" x14ac:dyDescent="0.3">
      <c r="A7011" t="str">
        <f>Raw_Data!A7011</f>
        <v>26085467</v>
      </c>
      <c r="B7011">
        <f>Raw_Data!B7011</f>
        <v>45688</v>
      </c>
      <c r="C7011" t="str">
        <f>Raw_Data!C7011</f>
        <v>MAVYRET 100-40 MG TABLET</v>
      </c>
      <c r="D7011" t="str">
        <f>Raw_Data!D7011</f>
        <v>74262528</v>
      </c>
      <c r="E7011" t="str">
        <f>Raw_Data!E7011</f>
        <v>DAVIS, KEPLER</v>
      </c>
      <c r="F7011" t="str">
        <f>Raw_Data!F7011</f>
        <v>1740357425</v>
      </c>
      <c r="G7011" t="str">
        <f>Raw_Data!H7011</f>
        <v>2</v>
      </c>
      <c r="H7011">
        <f>IFERROR(VLOOKUP(G7011,Store_Map!$A$2:$I$100,3,FALSE),"")</f>
        <v>0</v>
      </c>
      <c r="I7011">
        <f>IFERROR(VLOOKUP(G7011,Store_Map!$A$2:$I$100,4,FALSE),"")</f>
        <v>0</v>
      </c>
      <c r="J7011">
        <f>IFERROR(VLOOKUP(G7011,Store_Map!$A$2:$I$100,5,FALSE),"")</f>
        <v>0</v>
      </c>
      <c r="K7011">
        <f>IFERROR(VLOOKUP(G7011,Store_Map!$A$2:$I$100,6,FALSE),"")</f>
        <v>0</v>
      </c>
      <c r="L7011">
        <f>IFERROR(VLOOKUP(G7011,Store_Map!$A$2:$I$100,7,FALSE),"")</f>
        <v>0</v>
      </c>
      <c r="M7011">
        <f>IFERROR(VLOOKUP(G7011,Store_Map!$A$2:$I$100,8,FALSE),"")</f>
        <v>0</v>
      </c>
      <c r="N7011">
        <f t="shared" si="981"/>
        <v>0</v>
      </c>
      <c r="O7011" t="str">
        <f t="shared" si="982"/>
        <v>PASS</v>
      </c>
      <c r="P7011" t="str">
        <f t="shared" si="983"/>
        <v>REVIEW</v>
      </c>
      <c r="Q7011" t="str">
        <f t="shared" si="984"/>
        <v>PASS</v>
      </c>
      <c r="R7011" t="str">
        <f t="shared" si="985"/>
        <v>PASS</v>
      </c>
      <c r="S7011" t="str">
        <f t="shared" si="986"/>
        <v>REVIEW</v>
      </c>
      <c r="T7011">
        <f t="shared" si="987"/>
        <v>90</v>
      </c>
      <c r="U7011" t="str">
        <f t="shared" si="988"/>
        <v>Low</v>
      </c>
      <c r="V7011" t="str">
        <f t="shared" si="989"/>
        <v>Invalid NDC</v>
      </c>
    </row>
    <row r="7012" spans="1:22" x14ac:dyDescent="0.3">
      <c r="A7012" t="str">
        <f>Raw_Data!A7012</f>
        <v>26072967</v>
      </c>
      <c r="B7012">
        <f>Raw_Data!B7012</f>
        <v>45688</v>
      </c>
      <c r="C7012" t="str">
        <f>Raw_Data!C7012</f>
        <v>OZEMPIC 1 MG/DOSE (4 MG/3 M</v>
      </c>
      <c r="D7012" t="str">
        <f>Raw_Data!D7012</f>
        <v>169413013</v>
      </c>
      <c r="E7012" t="str">
        <f>Raw_Data!E7012</f>
        <v>PEDERSEN, JENNIFER</v>
      </c>
      <c r="F7012" t="str">
        <f>Raw_Data!F7012</f>
        <v>1073606661</v>
      </c>
      <c r="G7012" t="str">
        <f>Raw_Data!H7012</f>
        <v>2</v>
      </c>
      <c r="H7012">
        <f>IFERROR(VLOOKUP(G7012,Store_Map!$A$2:$I$100,3,FALSE),"")</f>
        <v>0</v>
      </c>
      <c r="I7012">
        <f>IFERROR(VLOOKUP(G7012,Store_Map!$A$2:$I$100,4,FALSE),"")</f>
        <v>0</v>
      </c>
      <c r="J7012">
        <f>IFERROR(VLOOKUP(G7012,Store_Map!$A$2:$I$100,5,FALSE),"")</f>
        <v>0</v>
      </c>
      <c r="K7012">
        <f>IFERROR(VLOOKUP(G7012,Store_Map!$A$2:$I$100,6,FALSE),"")</f>
        <v>0</v>
      </c>
      <c r="L7012">
        <f>IFERROR(VLOOKUP(G7012,Store_Map!$A$2:$I$100,7,FALSE),"")</f>
        <v>0</v>
      </c>
      <c r="M7012">
        <f>IFERROR(VLOOKUP(G7012,Store_Map!$A$2:$I$100,8,FALSE),"")</f>
        <v>0</v>
      </c>
      <c r="N7012">
        <f t="shared" si="981"/>
        <v>0</v>
      </c>
      <c r="O7012" t="str">
        <f t="shared" si="982"/>
        <v>PASS</v>
      </c>
      <c r="P7012" t="str">
        <f t="shared" si="983"/>
        <v>REVIEW</v>
      </c>
      <c r="Q7012" t="str">
        <f t="shared" si="984"/>
        <v>PASS</v>
      </c>
      <c r="R7012" t="str">
        <f t="shared" si="985"/>
        <v>PASS</v>
      </c>
      <c r="S7012" t="str">
        <f t="shared" si="986"/>
        <v>REVIEW</v>
      </c>
      <c r="T7012">
        <f t="shared" si="987"/>
        <v>90</v>
      </c>
      <c r="U7012" t="str">
        <f t="shared" si="988"/>
        <v>Low</v>
      </c>
      <c r="V7012" t="str">
        <f t="shared" si="989"/>
        <v>Invalid NDC</v>
      </c>
    </row>
    <row r="7013" spans="1:22" x14ac:dyDescent="0.3">
      <c r="A7013" t="str">
        <f>Raw_Data!A7013</f>
        <v>26079299</v>
      </c>
      <c r="B7013">
        <f>Raw_Data!B7013</f>
        <v>45688</v>
      </c>
      <c r="C7013" t="str">
        <f>Raw_Data!C7013</f>
        <v>VALSARTAN 40 MG TABLET</v>
      </c>
      <c r="D7013" t="str">
        <f>Raw_Data!D7013</f>
        <v>378580793</v>
      </c>
      <c r="E7013" t="str">
        <f>Raw_Data!E7013</f>
        <v>PEDERSEN, JENNIFER</v>
      </c>
      <c r="F7013" t="str">
        <f>Raw_Data!F7013</f>
        <v>1073606661</v>
      </c>
      <c r="G7013" t="str">
        <f>Raw_Data!H7013</f>
        <v>2</v>
      </c>
      <c r="H7013">
        <f>IFERROR(VLOOKUP(G7013,Store_Map!$A$2:$I$100,3,FALSE),"")</f>
        <v>0</v>
      </c>
      <c r="I7013">
        <f>IFERROR(VLOOKUP(G7013,Store_Map!$A$2:$I$100,4,FALSE),"")</f>
        <v>0</v>
      </c>
      <c r="J7013">
        <f>IFERROR(VLOOKUP(G7013,Store_Map!$A$2:$I$100,5,FALSE),"")</f>
        <v>0</v>
      </c>
      <c r="K7013">
        <f>IFERROR(VLOOKUP(G7013,Store_Map!$A$2:$I$100,6,FALSE),"")</f>
        <v>0</v>
      </c>
      <c r="L7013">
        <f>IFERROR(VLOOKUP(G7013,Store_Map!$A$2:$I$100,7,FALSE),"")</f>
        <v>0</v>
      </c>
      <c r="M7013">
        <f>IFERROR(VLOOKUP(G7013,Store_Map!$A$2:$I$100,8,FALSE),"")</f>
        <v>0</v>
      </c>
      <c r="N7013">
        <f t="shared" si="981"/>
        <v>0</v>
      </c>
      <c r="O7013" t="str">
        <f t="shared" si="982"/>
        <v>PASS</v>
      </c>
      <c r="P7013" t="str">
        <f t="shared" si="983"/>
        <v>REVIEW</v>
      </c>
      <c r="Q7013" t="str">
        <f t="shared" si="984"/>
        <v>PASS</v>
      </c>
      <c r="R7013" t="str">
        <f t="shared" si="985"/>
        <v>PASS</v>
      </c>
      <c r="S7013" t="str">
        <f t="shared" si="986"/>
        <v>REVIEW</v>
      </c>
      <c r="T7013">
        <f t="shared" si="987"/>
        <v>90</v>
      </c>
      <c r="U7013" t="str">
        <f t="shared" si="988"/>
        <v>Low</v>
      </c>
      <c r="V7013" t="str">
        <f t="shared" si="989"/>
        <v>Invalid NDC</v>
      </c>
    </row>
    <row r="7014" spans="1:22" x14ac:dyDescent="0.3">
      <c r="A7014" t="str">
        <f>Raw_Data!A7014</f>
        <v>26079298</v>
      </c>
      <c r="B7014">
        <f>Raw_Data!B7014</f>
        <v>45688</v>
      </c>
      <c r="C7014" t="str">
        <f>Raw_Data!C7014</f>
        <v>ATORVASTATIN 40 MG TABLET</v>
      </c>
      <c r="D7014" t="str">
        <f>Raw_Data!D7014</f>
        <v>378395205</v>
      </c>
      <c r="E7014" t="str">
        <f>Raw_Data!E7014</f>
        <v>PEDERSEN, JENNIFER</v>
      </c>
      <c r="F7014" t="str">
        <f>Raw_Data!F7014</f>
        <v>1073606661</v>
      </c>
      <c r="G7014" t="str">
        <f>Raw_Data!H7014</f>
        <v>2</v>
      </c>
      <c r="H7014">
        <f>IFERROR(VLOOKUP(G7014,Store_Map!$A$2:$I$100,3,FALSE),"")</f>
        <v>0</v>
      </c>
      <c r="I7014">
        <f>IFERROR(VLOOKUP(G7014,Store_Map!$A$2:$I$100,4,FALSE),"")</f>
        <v>0</v>
      </c>
      <c r="J7014">
        <f>IFERROR(VLOOKUP(G7014,Store_Map!$A$2:$I$100,5,FALSE),"")</f>
        <v>0</v>
      </c>
      <c r="K7014">
        <f>IFERROR(VLOOKUP(G7014,Store_Map!$A$2:$I$100,6,FALSE),"")</f>
        <v>0</v>
      </c>
      <c r="L7014">
        <f>IFERROR(VLOOKUP(G7014,Store_Map!$A$2:$I$100,7,FALSE),"")</f>
        <v>0</v>
      </c>
      <c r="M7014">
        <f>IFERROR(VLOOKUP(G7014,Store_Map!$A$2:$I$100,8,FALSE),"")</f>
        <v>0</v>
      </c>
      <c r="N7014">
        <f t="shared" si="981"/>
        <v>0</v>
      </c>
      <c r="O7014" t="str">
        <f t="shared" si="982"/>
        <v>PASS</v>
      </c>
      <c r="P7014" t="str">
        <f t="shared" si="983"/>
        <v>REVIEW</v>
      </c>
      <c r="Q7014" t="str">
        <f t="shared" si="984"/>
        <v>PASS</v>
      </c>
      <c r="R7014" t="str">
        <f t="shared" si="985"/>
        <v>PASS</v>
      </c>
      <c r="S7014" t="str">
        <f t="shared" si="986"/>
        <v>REVIEW</v>
      </c>
      <c r="T7014">
        <f t="shared" si="987"/>
        <v>90</v>
      </c>
      <c r="U7014" t="str">
        <f t="shared" si="988"/>
        <v>Low</v>
      </c>
      <c r="V7014" t="str">
        <f t="shared" si="989"/>
        <v>Invalid NDC</v>
      </c>
    </row>
    <row r="7015" spans="1:22" x14ac:dyDescent="0.3">
      <c r="A7015" t="str">
        <f>Raw_Data!A7015</f>
        <v>26079297</v>
      </c>
      <c r="B7015">
        <f>Raw_Data!B7015</f>
        <v>45688</v>
      </c>
      <c r="C7015" t="str">
        <f>Raw_Data!C7015</f>
        <v>UNIFINE PENTIPS  4MM 32G</v>
      </c>
      <c r="D7015" t="str">
        <f>Raw_Data!D7015</f>
        <v>8470354001</v>
      </c>
      <c r="E7015" t="str">
        <f>Raw_Data!E7015</f>
        <v>PEDERSEN, JENNIFER</v>
      </c>
      <c r="F7015" t="str">
        <f>Raw_Data!F7015</f>
        <v>1073606661</v>
      </c>
      <c r="G7015" t="str">
        <f>Raw_Data!H7015</f>
        <v>2</v>
      </c>
      <c r="H7015">
        <f>IFERROR(VLOOKUP(G7015,Store_Map!$A$2:$I$100,3,FALSE),"")</f>
        <v>0</v>
      </c>
      <c r="I7015">
        <f>IFERROR(VLOOKUP(G7015,Store_Map!$A$2:$I$100,4,FALSE),"")</f>
        <v>0</v>
      </c>
      <c r="J7015">
        <f>IFERROR(VLOOKUP(G7015,Store_Map!$A$2:$I$100,5,FALSE),"")</f>
        <v>0</v>
      </c>
      <c r="K7015">
        <f>IFERROR(VLOOKUP(G7015,Store_Map!$A$2:$I$100,6,FALSE),"")</f>
        <v>0</v>
      </c>
      <c r="L7015">
        <f>IFERROR(VLOOKUP(G7015,Store_Map!$A$2:$I$100,7,FALSE),"")</f>
        <v>0</v>
      </c>
      <c r="M7015">
        <f>IFERROR(VLOOKUP(G7015,Store_Map!$A$2:$I$100,8,FALSE),"")</f>
        <v>0</v>
      </c>
      <c r="N7015">
        <f t="shared" si="981"/>
        <v>0</v>
      </c>
      <c r="O7015" t="str">
        <f t="shared" si="982"/>
        <v>PASS</v>
      </c>
      <c r="P7015" t="str">
        <f t="shared" si="983"/>
        <v>PASS</v>
      </c>
      <c r="Q7015" t="str">
        <f t="shared" si="984"/>
        <v>PASS</v>
      </c>
      <c r="R7015" t="str">
        <f t="shared" si="985"/>
        <v>PASS</v>
      </c>
      <c r="S7015" t="str">
        <f t="shared" si="986"/>
        <v>PASS</v>
      </c>
      <c r="T7015">
        <f t="shared" si="987"/>
        <v>100</v>
      </c>
      <c r="U7015" t="str">
        <f t="shared" si="988"/>
        <v>Low</v>
      </c>
      <c r="V7015" t="str">
        <f t="shared" si="989"/>
        <v>Clean</v>
      </c>
    </row>
    <row r="7016" spans="1:22" x14ac:dyDescent="0.3">
      <c r="A7016" t="str">
        <f>Raw_Data!A7016</f>
        <v>26079296</v>
      </c>
      <c r="B7016">
        <f>Raw_Data!B7016</f>
        <v>45688</v>
      </c>
      <c r="C7016" t="str">
        <f>Raw_Data!C7016</f>
        <v>LEVOTHYROXINE 50 MCG TABLET</v>
      </c>
      <c r="D7016" t="str">
        <f>Raw_Data!D7016</f>
        <v>527328146</v>
      </c>
      <c r="E7016" t="str">
        <f>Raw_Data!E7016</f>
        <v>PEDERSEN, JENNIFER</v>
      </c>
      <c r="F7016" t="str">
        <f>Raw_Data!F7016</f>
        <v>1073606661</v>
      </c>
      <c r="G7016" t="str">
        <f>Raw_Data!H7016</f>
        <v>2</v>
      </c>
      <c r="H7016">
        <f>IFERROR(VLOOKUP(G7016,Store_Map!$A$2:$I$100,3,FALSE),"")</f>
        <v>0</v>
      </c>
      <c r="I7016">
        <f>IFERROR(VLOOKUP(G7016,Store_Map!$A$2:$I$100,4,FALSE),"")</f>
        <v>0</v>
      </c>
      <c r="J7016">
        <f>IFERROR(VLOOKUP(G7016,Store_Map!$A$2:$I$100,5,FALSE),"")</f>
        <v>0</v>
      </c>
      <c r="K7016">
        <f>IFERROR(VLOOKUP(G7016,Store_Map!$A$2:$I$100,6,FALSE),"")</f>
        <v>0</v>
      </c>
      <c r="L7016">
        <f>IFERROR(VLOOKUP(G7016,Store_Map!$A$2:$I$100,7,FALSE),"")</f>
        <v>0</v>
      </c>
      <c r="M7016">
        <f>IFERROR(VLOOKUP(G7016,Store_Map!$A$2:$I$100,8,FALSE),"")</f>
        <v>0</v>
      </c>
      <c r="N7016">
        <f t="shared" si="981"/>
        <v>0</v>
      </c>
      <c r="O7016" t="str">
        <f t="shared" si="982"/>
        <v>PASS</v>
      </c>
      <c r="P7016" t="str">
        <f t="shared" si="983"/>
        <v>REVIEW</v>
      </c>
      <c r="Q7016" t="str">
        <f t="shared" si="984"/>
        <v>PASS</v>
      </c>
      <c r="R7016" t="str">
        <f t="shared" si="985"/>
        <v>PASS</v>
      </c>
      <c r="S7016" t="str">
        <f t="shared" si="986"/>
        <v>REVIEW</v>
      </c>
      <c r="T7016">
        <f t="shared" si="987"/>
        <v>90</v>
      </c>
      <c r="U7016" t="str">
        <f t="shared" si="988"/>
        <v>Low</v>
      </c>
      <c r="V7016" t="str">
        <f t="shared" si="989"/>
        <v>Invalid NDC</v>
      </c>
    </row>
    <row r="7017" spans="1:22" x14ac:dyDescent="0.3">
      <c r="A7017" t="str">
        <f>Raw_Data!A7017</f>
        <v>26079293</v>
      </c>
      <c r="B7017">
        <f>Raw_Data!B7017</f>
        <v>45688</v>
      </c>
      <c r="C7017" t="str">
        <f>Raw_Data!C7017</f>
        <v>HUMALOG 100 UNITS/ML KWIKPE</v>
      </c>
      <c r="D7017" t="str">
        <f>Raw_Data!D7017</f>
        <v>2879959</v>
      </c>
      <c r="E7017" t="str">
        <f>Raw_Data!E7017</f>
        <v>PEDERSEN, JENNIFER</v>
      </c>
      <c r="F7017" t="str">
        <f>Raw_Data!F7017</f>
        <v>1073606661</v>
      </c>
      <c r="G7017" t="str">
        <f>Raw_Data!H7017</f>
        <v>2</v>
      </c>
      <c r="H7017">
        <f>IFERROR(VLOOKUP(G7017,Store_Map!$A$2:$I$100,3,FALSE),"")</f>
        <v>0</v>
      </c>
      <c r="I7017">
        <f>IFERROR(VLOOKUP(G7017,Store_Map!$A$2:$I$100,4,FALSE),"")</f>
        <v>0</v>
      </c>
      <c r="J7017">
        <f>IFERROR(VLOOKUP(G7017,Store_Map!$A$2:$I$100,5,FALSE),"")</f>
        <v>0</v>
      </c>
      <c r="K7017">
        <f>IFERROR(VLOOKUP(G7017,Store_Map!$A$2:$I$100,6,FALSE),"")</f>
        <v>0</v>
      </c>
      <c r="L7017">
        <f>IFERROR(VLOOKUP(G7017,Store_Map!$A$2:$I$100,7,FALSE),"")</f>
        <v>0</v>
      </c>
      <c r="M7017">
        <f>IFERROR(VLOOKUP(G7017,Store_Map!$A$2:$I$100,8,FALSE),"")</f>
        <v>0</v>
      </c>
      <c r="N7017">
        <f t="shared" si="981"/>
        <v>0</v>
      </c>
      <c r="O7017" t="str">
        <f t="shared" si="982"/>
        <v>PASS</v>
      </c>
      <c r="P7017" t="str">
        <f t="shared" si="983"/>
        <v>REVIEW</v>
      </c>
      <c r="Q7017" t="str">
        <f t="shared" si="984"/>
        <v>PASS</v>
      </c>
      <c r="R7017" t="str">
        <f t="shared" si="985"/>
        <v>PASS</v>
      </c>
      <c r="S7017" t="str">
        <f t="shared" si="986"/>
        <v>REVIEW</v>
      </c>
      <c r="T7017">
        <f t="shared" si="987"/>
        <v>90</v>
      </c>
      <c r="U7017" t="str">
        <f t="shared" si="988"/>
        <v>Low</v>
      </c>
      <c r="V7017" t="str">
        <f t="shared" si="989"/>
        <v>Invalid NDC</v>
      </c>
    </row>
    <row r="7018" spans="1:22" x14ac:dyDescent="0.3">
      <c r="A7018" t="str">
        <f>Raw_Data!A7018</f>
        <v>26077810</v>
      </c>
      <c r="B7018">
        <f>Raw_Data!B7018</f>
        <v>45688</v>
      </c>
      <c r="C7018" t="str">
        <f>Raw_Data!C7018</f>
        <v>JARDIANCE 25 MG TABLET</v>
      </c>
      <c r="D7018" t="str">
        <f>Raw_Data!D7018</f>
        <v>597015390</v>
      </c>
      <c r="E7018" t="str">
        <f>Raw_Data!E7018</f>
        <v>PEDERSEN, JENNIFER</v>
      </c>
      <c r="F7018" t="str">
        <f>Raw_Data!F7018</f>
        <v>1073606661</v>
      </c>
      <c r="G7018" t="str">
        <f>Raw_Data!H7018</f>
        <v>2</v>
      </c>
      <c r="H7018">
        <f>IFERROR(VLOOKUP(G7018,Store_Map!$A$2:$I$100,3,FALSE),"")</f>
        <v>0</v>
      </c>
      <c r="I7018">
        <f>IFERROR(VLOOKUP(G7018,Store_Map!$A$2:$I$100,4,FALSE),"")</f>
        <v>0</v>
      </c>
      <c r="J7018">
        <f>IFERROR(VLOOKUP(G7018,Store_Map!$A$2:$I$100,5,FALSE),"")</f>
        <v>0</v>
      </c>
      <c r="K7018">
        <f>IFERROR(VLOOKUP(G7018,Store_Map!$A$2:$I$100,6,FALSE),"")</f>
        <v>0</v>
      </c>
      <c r="L7018">
        <f>IFERROR(VLOOKUP(G7018,Store_Map!$A$2:$I$100,7,FALSE),"")</f>
        <v>0</v>
      </c>
      <c r="M7018">
        <f>IFERROR(VLOOKUP(G7018,Store_Map!$A$2:$I$100,8,FALSE),"")</f>
        <v>0</v>
      </c>
      <c r="N7018">
        <f t="shared" si="981"/>
        <v>0</v>
      </c>
      <c r="O7018" t="str">
        <f t="shared" si="982"/>
        <v>PASS</v>
      </c>
      <c r="P7018" t="str">
        <f t="shared" si="983"/>
        <v>REVIEW</v>
      </c>
      <c r="Q7018" t="str">
        <f t="shared" si="984"/>
        <v>PASS</v>
      </c>
      <c r="R7018" t="str">
        <f t="shared" si="985"/>
        <v>PASS</v>
      </c>
      <c r="S7018" t="str">
        <f t="shared" si="986"/>
        <v>REVIEW</v>
      </c>
      <c r="T7018">
        <f t="shared" si="987"/>
        <v>90</v>
      </c>
      <c r="U7018" t="str">
        <f t="shared" si="988"/>
        <v>Low</v>
      </c>
      <c r="V7018" t="str">
        <f t="shared" si="989"/>
        <v>Invalid NDC</v>
      </c>
    </row>
    <row r="7019" spans="1:22" x14ac:dyDescent="0.3">
      <c r="A7019" t="str">
        <f>Raw_Data!A7019</f>
        <v>26081966</v>
      </c>
      <c r="B7019">
        <f>Raw_Data!B7019</f>
        <v>45688</v>
      </c>
      <c r="C7019" t="str">
        <f>Raw_Data!C7019</f>
        <v>TRESIBA FLEXTOUCH 200 UNIT/</v>
      </c>
      <c r="D7019" t="str">
        <f>Raw_Data!D7019</f>
        <v>169255013</v>
      </c>
      <c r="E7019" t="str">
        <f>Raw_Data!E7019</f>
        <v>PEDERSEN, JENNIFER</v>
      </c>
      <c r="F7019" t="str">
        <f>Raw_Data!F7019</f>
        <v>1073606661</v>
      </c>
      <c r="G7019" t="str">
        <f>Raw_Data!H7019</f>
        <v>2</v>
      </c>
      <c r="H7019">
        <f>IFERROR(VLOOKUP(G7019,Store_Map!$A$2:$I$100,3,FALSE),"")</f>
        <v>0</v>
      </c>
      <c r="I7019">
        <f>IFERROR(VLOOKUP(G7019,Store_Map!$A$2:$I$100,4,FALSE),"")</f>
        <v>0</v>
      </c>
      <c r="J7019">
        <f>IFERROR(VLOOKUP(G7019,Store_Map!$A$2:$I$100,5,FALSE),"")</f>
        <v>0</v>
      </c>
      <c r="K7019">
        <f>IFERROR(VLOOKUP(G7019,Store_Map!$A$2:$I$100,6,FALSE),"")</f>
        <v>0</v>
      </c>
      <c r="L7019">
        <f>IFERROR(VLOOKUP(G7019,Store_Map!$A$2:$I$100,7,FALSE),"")</f>
        <v>0</v>
      </c>
      <c r="M7019">
        <f>IFERROR(VLOOKUP(G7019,Store_Map!$A$2:$I$100,8,FALSE),"")</f>
        <v>0</v>
      </c>
      <c r="N7019">
        <f t="shared" si="981"/>
        <v>0</v>
      </c>
      <c r="O7019" t="str">
        <f t="shared" si="982"/>
        <v>PASS</v>
      </c>
      <c r="P7019" t="str">
        <f t="shared" si="983"/>
        <v>REVIEW</v>
      </c>
      <c r="Q7019" t="str">
        <f t="shared" si="984"/>
        <v>PASS</v>
      </c>
      <c r="R7019" t="str">
        <f t="shared" si="985"/>
        <v>PASS</v>
      </c>
      <c r="S7019" t="str">
        <f t="shared" si="986"/>
        <v>REVIEW</v>
      </c>
      <c r="T7019">
        <f t="shared" si="987"/>
        <v>90</v>
      </c>
      <c r="U7019" t="str">
        <f t="shared" si="988"/>
        <v>Low</v>
      </c>
      <c r="V7019" t="str">
        <f t="shared" si="989"/>
        <v>Invalid NDC</v>
      </c>
    </row>
    <row r="7020" spans="1:22" x14ac:dyDescent="0.3">
      <c r="A7020" t="str">
        <f>Raw_Data!A7020</f>
        <v>26080989</v>
      </c>
      <c r="B7020">
        <f>Raw_Data!B7020</f>
        <v>45688</v>
      </c>
      <c r="C7020" t="str">
        <f>Raw_Data!C7020</f>
        <v>AMLODIPINE BESYLATE 10 MG T</v>
      </c>
      <c r="D7020" t="str">
        <f>Raw_Data!D7020</f>
        <v>69097012815</v>
      </c>
      <c r="E7020" t="str">
        <f>Raw_Data!E7020</f>
        <v>FORD, JAMES</v>
      </c>
      <c r="F7020" t="str">
        <f>Raw_Data!F7020</f>
        <v>1033117684</v>
      </c>
      <c r="G7020" t="str">
        <f>Raw_Data!H7020</f>
        <v>2</v>
      </c>
      <c r="H7020">
        <f>IFERROR(VLOOKUP(G7020,Store_Map!$A$2:$I$100,3,FALSE),"")</f>
        <v>0</v>
      </c>
      <c r="I7020">
        <f>IFERROR(VLOOKUP(G7020,Store_Map!$A$2:$I$100,4,FALSE),"")</f>
        <v>0</v>
      </c>
      <c r="J7020">
        <f>IFERROR(VLOOKUP(G7020,Store_Map!$A$2:$I$100,5,FALSE),"")</f>
        <v>0</v>
      </c>
      <c r="K7020">
        <f>IFERROR(VLOOKUP(G7020,Store_Map!$A$2:$I$100,6,FALSE),"")</f>
        <v>0</v>
      </c>
      <c r="L7020">
        <f>IFERROR(VLOOKUP(G7020,Store_Map!$A$2:$I$100,7,FALSE),"")</f>
        <v>0</v>
      </c>
      <c r="M7020">
        <f>IFERROR(VLOOKUP(G7020,Store_Map!$A$2:$I$100,8,FALSE),"")</f>
        <v>0</v>
      </c>
      <c r="N7020">
        <f t="shared" si="981"/>
        <v>0</v>
      </c>
      <c r="O7020" t="str">
        <f t="shared" si="982"/>
        <v>PASS</v>
      </c>
      <c r="P7020" t="str">
        <f t="shared" si="983"/>
        <v>PASS</v>
      </c>
      <c r="Q7020" t="str">
        <f t="shared" si="984"/>
        <v>PASS</v>
      </c>
      <c r="R7020" t="str">
        <f t="shared" si="985"/>
        <v>PASS</v>
      </c>
      <c r="S7020" t="str">
        <f t="shared" si="986"/>
        <v>PASS</v>
      </c>
      <c r="T7020">
        <f t="shared" si="987"/>
        <v>100</v>
      </c>
      <c r="U7020" t="str">
        <f t="shared" si="988"/>
        <v>Low</v>
      </c>
      <c r="V7020" t="str">
        <f t="shared" si="989"/>
        <v>Clean</v>
      </c>
    </row>
    <row r="7021" spans="1:22" x14ac:dyDescent="0.3">
      <c r="A7021" t="str">
        <f>Raw_Data!A7021</f>
        <v>26080988</v>
      </c>
      <c r="B7021">
        <f>Raw_Data!B7021</f>
        <v>45688</v>
      </c>
      <c r="C7021" t="str">
        <f>Raw_Data!C7021</f>
        <v>LOSARTAN POTASSIUM 50 MG TA</v>
      </c>
      <c r="D7021" t="str">
        <f>Raw_Data!D7021</f>
        <v>65862020299</v>
      </c>
      <c r="E7021" t="str">
        <f>Raw_Data!E7021</f>
        <v>FORD, JAMES</v>
      </c>
      <c r="F7021" t="str">
        <f>Raw_Data!F7021</f>
        <v>1033117684</v>
      </c>
      <c r="G7021" t="str">
        <f>Raw_Data!H7021</f>
        <v>2</v>
      </c>
      <c r="H7021">
        <f>IFERROR(VLOOKUP(G7021,Store_Map!$A$2:$I$100,3,FALSE),"")</f>
        <v>0</v>
      </c>
      <c r="I7021">
        <f>IFERROR(VLOOKUP(G7021,Store_Map!$A$2:$I$100,4,FALSE),"")</f>
        <v>0</v>
      </c>
      <c r="J7021">
        <f>IFERROR(VLOOKUP(G7021,Store_Map!$A$2:$I$100,5,FALSE),"")</f>
        <v>0</v>
      </c>
      <c r="K7021">
        <f>IFERROR(VLOOKUP(G7021,Store_Map!$A$2:$I$100,6,FALSE),"")</f>
        <v>0</v>
      </c>
      <c r="L7021">
        <f>IFERROR(VLOOKUP(G7021,Store_Map!$A$2:$I$100,7,FALSE),"")</f>
        <v>0</v>
      </c>
      <c r="M7021">
        <f>IFERROR(VLOOKUP(G7021,Store_Map!$A$2:$I$100,8,FALSE),"")</f>
        <v>0</v>
      </c>
      <c r="N7021">
        <f t="shared" si="981"/>
        <v>0</v>
      </c>
      <c r="O7021" t="str">
        <f t="shared" si="982"/>
        <v>PASS</v>
      </c>
      <c r="P7021" t="str">
        <f t="shared" si="983"/>
        <v>PASS</v>
      </c>
      <c r="Q7021" t="str">
        <f t="shared" si="984"/>
        <v>PASS</v>
      </c>
      <c r="R7021" t="str">
        <f t="shared" si="985"/>
        <v>PASS</v>
      </c>
      <c r="S7021" t="str">
        <f t="shared" si="986"/>
        <v>PASS</v>
      </c>
      <c r="T7021">
        <f t="shared" si="987"/>
        <v>100</v>
      </c>
      <c r="U7021" t="str">
        <f t="shared" si="988"/>
        <v>Low</v>
      </c>
      <c r="V7021" t="str">
        <f t="shared" si="989"/>
        <v>Clean</v>
      </c>
    </row>
    <row r="7022" spans="1:22" x14ac:dyDescent="0.3">
      <c r="A7022" t="str">
        <f>Raw_Data!A7022</f>
        <v>26084314</v>
      </c>
      <c r="B7022">
        <f>Raw_Data!B7022</f>
        <v>45688</v>
      </c>
      <c r="C7022" t="str">
        <f>Raw_Data!C7022</f>
        <v>HYDROCHLOROTHIAZIDE 25 MG T</v>
      </c>
      <c r="D7022" t="str">
        <f>Raw_Data!D7022</f>
        <v>23155000810</v>
      </c>
      <c r="E7022" t="str">
        <f>Raw_Data!E7022</f>
        <v>FORD, JAMES</v>
      </c>
      <c r="F7022" t="str">
        <f>Raw_Data!F7022</f>
        <v>1033117684</v>
      </c>
      <c r="G7022" t="str">
        <f>Raw_Data!H7022</f>
        <v>2</v>
      </c>
      <c r="H7022">
        <f>IFERROR(VLOOKUP(G7022,Store_Map!$A$2:$I$100,3,FALSE),"")</f>
        <v>0</v>
      </c>
      <c r="I7022">
        <f>IFERROR(VLOOKUP(G7022,Store_Map!$A$2:$I$100,4,FALSE),"")</f>
        <v>0</v>
      </c>
      <c r="J7022">
        <f>IFERROR(VLOOKUP(G7022,Store_Map!$A$2:$I$100,5,FALSE),"")</f>
        <v>0</v>
      </c>
      <c r="K7022">
        <f>IFERROR(VLOOKUP(G7022,Store_Map!$A$2:$I$100,6,FALSE),"")</f>
        <v>0</v>
      </c>
      <c r="L7022">
        <f>IFERROR(VLOOKUP(G7022,Store_Map!$A$2:$I$100,7,FALSE),"")</f>
        <v>0</v>
      </c>
      <c r="M7022">
        <f>IFERROR(VLOOKUP(G7022,Store_Map!$A$2:$I$100,8,FALSE),"")</f>
        <v>0</v>
      </c>
      <c r="N7022">
        <f t="shared" si="981"/>
        <v>0</v>
      </c>
      <c r="O7022" t="str">
        <f t="shared" si="982"/>
        <v>PASS</v>
      </c>
      <c r="P7022" t="str">
        <f t="shared" si="983"/>
        <v>PASS</v>
      </c>
      <c r="Q7022" t="str">
        <f t="shared" si="984"/>
        <v>PASS</v>
      </c>
      <c r="R7022" t="str">
        <f t="shared" si="985"/>
        <v>PASS</v>
      </c>
      <c r="S7022" t="str">
        <f t="shared" si="986"/>
        <v>PASS</v>
      </c>
      <c r="T7022">
        <f t="shared" si="987"/>
        <v>100</v>
      </c>
      <c r="U7022" t="str">
        <f t="shared" si="988"/>
        <v>Low</v>
      </c>
      <c r="V7022" t="str">
        <f t="shared" si="989"/>
        <v>Clean</v>
      </c>
    </row>
    <row r="7023" spans="1:22" x14ac:dyDescent="0.3">
      <c r="A7023" t="str">
        <f>Raw_Data!A7023</f>
        <v>26080687</v>
      </c>
      <c r="B7023">
        <f>Raw_Data!B7023</f>
        <v>45688</v>
      </c>
      <c r="C7023" t="str">
        <f>Raw_Data!C7023</f>
        <v>BUPROPION HCL XL 150 MG TAB</v>
      </c>
      <c r="D7023" t="str">
        <f>Raw_Data!D7023</f>
        <v>68180031906</v>
      </c>
      <c r="E7023" t="str">
        <f>Raw_Data!E7023</f>
        <v>FORD, JAMES</v>
      </c>
      <c r="F7023" t="str">
        <f>Raw_Data!F7023</f>
        <v>1033117684</v>
      </c>
      <c r="G7023" t="str">
        <f>Raw_Data!H7023</f>
        <v>2</v>
      </c>
      <c r="H7023">
        <f>IFERROR(VLOOKUP(G7023,Store_Map!$A$2:$I$100,3,FALSE),"")</f>
        <v>0</v>
      </c>
      <c r="I7023">
        <f>IFERROR(VLOOKUP(G7023,Store_Map!$A$2:$I$100,4,FALSE),"")</f>
        <v>0</v>
      </c>
      <c r="J7023">
        <f>IFERROR(VLOOKUP(G7023,Store_Map!$A$2:$I$100,5,FALSE),"")</f>
        <v>0</v>
      </c>
      <c r="K7023">
        <f>IFERROR(VLOOKUP(G7023,Store_Map!$A$2:$I$100,6,FALSE),"")</f>
        <v>0</v>
      </c>
      <c r="L7023">
        <f>IFERROR(VLOOKUP(G7023,Store_Map!$A$2:$I$100,7,FALSE),"")</f>
        <v>0</v>
      </c>
      <c r="M7023">
        <f>IFERROR(VLOOKUP(G7023,Store_Map!$A$2:$I$100,8,FALSE),"")</f>
        <v>0</v>
      </c>
      <c r="N7023">
        <f t="shared" si="981"/>
        <v>0</v>
      </c>
      <c r="O7023" t="str">
        <f t="shared" si="982"/>
        <v>PASS</v>
      </c>
      <c r="P7023" t="str">
        <f t="shared" si="983"/>
        <v>PASS</v>
      </c>
      <c r="Q7023" t="str">
        <f t="shared" si="984"/>
        <v>PASS</v>
      </c>
      <c r="R7023" t="str">
        <f t="shared" si="985"/>
        <v>PASS</v>
      </c>
      <c r="S7023" t="str">
        <f t="shared" si="986"/>
        <v>PASS</v>
      </c>
      <c r="T7023">
        <f t="shared" si="987"/>
        <v>100</v>
      </c>
      <c r="U7023" t="str">
        <f t="shared" si="988"/>
        <v>Low</v>
      </c>
      <c r="V7023" t="str">
        <f t="shared" si="989"/>
        <v>Clean</v>
      </c>
    </row>
    <row r="7024" spans="1:22" x14ac:dyDescent="0.3">
      <c r="A7024" t="str">
        <f>Raw_Data!A7024</f>
        <v>26080676</v>
      </c>
      <c r="B7024">
        <f>Raw_Data!B7024</f>
        <v>45688</v>
      </c>
      <c r="C7024" t="str">
        <f>Raw_Data!C7024</f>
        <v>OZEMPIC 0.25-0.5 MG/DOSE PE</v>
      </c>
      <c r="D7024" t="str">
        <f>Raw_Data!D7024</f>
        <v>169418113</v>
      </c>
      <c r="E7024" t="str">
        <f>Raw_Data!E7024</f>
        <v>FORD, JAMES</v>
      </c>
      <c r="F7024" t="str">
        <f>Raw_Data!F7024</f>
        <v>1033117684</v>
      </c>
      <c r="G7024" t="str">
        <f>Raw_Data!H7024</f>
        <v>2</v>
      </c>
      <c r="H7024">
        <f>IFERROR(VLOOKUP(G7024,Store_Map!$A$2:$I$100,3,FALSE),"")</f>
        <v>0</v>
      </c>
      <c r="I7024">
        <f>IFERROR(VLOOKUP(G7024,Store_Map!$A$2:$I$100,4,FALSE),"")</f>
        <v>0</v>
      </c>
      <c r="J7024">
        <f>IFERROR(VLOOKUP(G7024,Store_Map!$A$2:$I$100,5,FALSE),"")</f>
        <v>0</v>
      </c>
      <c r="K7024">
        <f>IFERROR(VLOOKUP(G7024,Store_Map!$A$2:$I$100,6,FALSE),"")</f>
        <v>0</v>
      </c>
      <c r="L7024">
        <f>IFERROR(VLOOKUP(G7024,Store_Map!$A$2:$I$100,7,FALSE),"")</f>
        <v>0</v>
      </c>
      <c r="M7024">
        <f>IFERROR(VLOOKUP(G7024,Store_Map!$A$2:$I$100,8,FALSE),"")</f>
        <v>0</v>
      </c>
      <c r="N7024">
        <f t="shared" si="981"/>
        <v>0</v>
      </c>
      <c r="O7024" t="str">
        <f t="shared" si="982"/>
        <v>PASS</v>
      </c>
      <c r="P7024" t="str">
        <f t="shared" si="983"/>
        <v>REVIEW</v>
      </c>
      <c r="Q7024" t="str">
        <f t="shared" si="984"/>
        <v>PASS</v>
      </c>
      <c r="R7024" t="str">
        <f t="shared" si="985"/>
        <v>PASS</v>
      </c>
      <c r="S7024" t="str">
        <f t="shared" si="986"/>
        <v>REVIEW</v>
      </c>
      <c r="T7024">
        <f t="shared" si="987"/>
        <v>90</v>
      </c>
      <c r="U7024" t="str">
        <f t="shared" si="988"/>
        <v>Low</v>
      </c>
      <c r="V7024" t="str">
        <f t="shared" si="989"/>
        <v>Invalid NDC</v>
      </c>
    </row>
    <row r="7025" spans="1:22" x14ac:dyDescent="0.3">
      <c r="A7025" t="str">
        <f>Raw_Data!A7025</f>
        <v>26079427</v>
      </c>
      <c r="B7025">
        <f>Raw_Data!B7025</f>
        <v>45688</v>
      </c>
      <c r="C7025" t="str">
        <f>Raw_Data!C7025</f>
        <v>TRUEPLUS 33G LANCETS</v>
      </c>
      <c r="D7025" t="str">
        <f>Raw_Data!D7025</f>
        <v>56151014701</v>
      </c>
      <c r="E7025" t="str">
        <f>Raw_Data!E7025</f>
        <v>FORD, JAMES</v>
      </c>
      <c r="F7025" t="str">
        <f>Raw_Data!F7025</f>
        <v>1033117684</v>
      </c>
      <c r="G7025" t="str">
        <f>Raw_Data!H7025</f>
        <v>2</v>
      </c>
      <c r="H7025">
        <f>IFERROR(VLOOKUP(G7025,Store_Map!$A$2:$I$100,3,FALSE),"")</f>
        <v>0</v>
      </c>
      <c r="I7025">
        <f>IFERROR(VLOOKUP(G7025,Store_Map!$A$2:$I$100,4,FALSE),"")</f>
        <v>0</v>
      </c>
      <c r="J7025">
        <f>IFERROR(VLOOKUP(G7025,Store_Map!$A$2:$I$100,5,FALSE),"")</f>
        <v>0</v>
      </c>
      <c r="K7025">
        <f>IFERROR(VLOOKUP(G7025,Store_Map!$A$2:$I$100,6,FALSE),"")</f>
        <v>0</v>
      </c>
      <c r="L7025">
        <f>IFERROR(VLOOKUP(G7025,Store_Map!$A$2:$I$100,7,FALSE),"")</f>
        <v>0</v>
      </c>
      <c r="M7025">
        <f>IFERROR(VLOOKUP(G7025,Store_Map!$A$2:$I$100,8,FALSE),"")</f>
        <v>0</v>
      </c>
      <c r="N7025">
        <f t="shared" si="981"/>
        <v>0</v>
      </c>
      <c r="O7025" t="str">
        <f t="shared" si="982"/>
        <v>PASS</v>
      </c>
      <c r="P7025" t="str">
        <f t="shared" si="983"/>
        <v>PASS</v>
      </c>
      <c r="Q7025" t="str">
        <f t="shared" si="984"/>
        <v>PASS</v>
      </c>
      <c r="R7025" t="str">
        <f t="shared" si="985"/>
        <v>PASS</v>
      </c>
      <c r="S7025" t="str">
        <f t="shared" si="986"/>
        <v>PASS</v>
      </c>
      <c r="T7025">
        <f t="shared" si="987"/>
        <v>100</v>
      </c>
      <c r="U7025" t="str">
        <f t="shared" si="988"/>
        <v>Low</v>
      </c>
      <c r="V7025" t="str">
        <f t="shared" si="989"/>
        <v>Clean</v>
      </c>
    </row>
    <row r="7026" spans="1:22" x14ac:dyDescent="0.3">
      <c r="A7026" t="str">
        <f>Raw_Data!A7026</f>
        <v>26076185</v>
      </c>
      <c r="B7026">
        <f>Raw_Data!B7026</f>
        <v>45688</v>
      </c>
      <c r="C7026" t="str">
        <f>Raw_Data!C7026</f>
        <v>PIOGLITAZONE HCL 15 MG TABL</v>
      </c>
      <c r="D7026" t="str">
        <f>Raw_Data!D7026</f>
        <v>93727198</v>
      </c>
      <c r="E7026" t="str">
        <f>Raw_Data!E7026</f>
        <v>FORD, JAMES</v>
      </c>
      <c r="F7026" t="str">
        <f>Raw_Data!F7026</f>
        <v>1033117684</v>
      </c>
      <c r="G7026" t="str">
        <f>Raw_Data!H7026</f>
        <v>2</v>
      </c>
      <c r="H7026">
        <f>IFERROR(VLOOKUP(G7026,Store_Map!$A$2:$I$100,3,FALSE),"")</f>
        <v>0</v>
      </c>
      <c r="I7026">
        <f>IFERROR(VLOOKUP(G7026,Store_Map!$A$2:$I$100,4,FALSE),"")</f>
        <v>0</v>
      </c>
      <c r="J7026">
        <f>IFERROR(VLOOKUP(G7026,Store_Map!$A$2:$I$100,5,FALSE),"")</f>
        <v>0</v>
      </c>
      <c r="K7026">
        <f>IFERROR(VLOOKUP(G7026,Store_Map!$A$2:$I$100,6,FALSE),"")</f>
        <v>0</v>
      </c>
      <c r="L7026">
        <f>IFERROR(VLOOKUP(G7026,Store_Map!$A$2:$I$100,7,FALSE),"")</f>
        <v>0</v>
      </c>
      <c r="M7026">
        <f>IFERROR(VLOOKUP(G7026,Store_Map!$A$2:$I$100,8,FALSE),"")</f>
        <v>0</v>
      </c>
      <c r="N7026">
        <f t="shared" si="981"/>
        <v>0</v>
      </c>
      <c r="O7026" t="str">
        <f t="shared" si="982"/>
        <v>PASS</v>
      </c>
      <c r="P7026" t="str">
        <f t="shared" si="983"/>
        <v>REVIEW</v>
      </c>
      <c r="Q7026" t="str">
        <f t="shared" si="984"/>
        <v>PASS</v>
      </c>
      <c r="R7026" t="str">
        <f t="shared" si="985"/>
        <v>PASS</v>
      </c>
      <c r="S7026" t="str">
        <f t="shared" si="986"/>
        <v>REVIEW</v>
      </c>
      <c r="T7026">
        <f t="shared" si="987"/>
        <v>90</v>
      </c>
      <c r="U7026" t="str">
        <f t="shared" si="988"/>
        <v>Low</v>
      </c>
      <c r="V7026" t="str">
        <f t="shared" si="989"/>
        <v>Invalid NDC</v>
      </c>
    </row>
    <row r="7027" spans="1:22" x14ac:dyDescent="0.3">
      <c r="A7027" t="str">
        <f>Raw_Data!A7027</f>
        <v>26079426</v>
      </c>
      <c r="B7027">
        <f>Raw_Data!B7027</f>
        <v>45688</v>
      </c>
      <c r="C7027" t="str">
        <f>Raw_Data!C7027</f>
        <v>TRUE METRIX GLUCOSE TEST ST</v>
      </c>
      <c r="D7027" t="str">
        <f>Raw_Data!D7027</f>
        <v>56151146004</v>
      </c>
      <c r="E7027" t="str">
        <f>Raw_Data!E7027</f>
        <v>FORD, JAMES</v>
      </c>
      <c r="F7027" t="str">
        <f>Raw_Data!F7027</f>
        <v>1033117684</v>
      </c>
      <c r="G7027" t="str">
        <f>Raw_Data!H7027</f>
        <v>2</v>
      </c>
      <c r="H7027">
        <f>IFERROR(VLOOKUP(G7027,Store_Map!$A$2:$I$100,3,FALSE),"")</f>
        <v>0</v>
      </c>
      <c r="I7027">
        <f>IFERROR(VLOOKUP(G7027,Store_Map!$A$2:$I$100,4,FALSE),"")</f>
        <v>0</v>
      </c>
      <c r="J7027">
        <f>IFERROR(VLOOKUP(G7027,Store_Map!$A$2:$I$100,5,FALSE),"")</f>
        <v>0</v>
      </c>
      <c r="K7027">
        <f>IFERROR(VLOOKUP(G7027,Store_Map!$A$2:$I$100,6,FALSE),"")</f>
        <v>0</v>
      </c>
      <c r="L7027">
        <f>IFERROR(VLOOKUP(G7027,Store_Map!$A$2:$I$100,7,FALSE),"")</f>
        <v>0</v>
      </c>
      <c r="M7027">
        <f>IFERROR(VLOOKUP(G7027,Store_Map!$A$2:$I$100,8,FALSE),"")</f>
        <v>0</v>
      </c>
      <c r="N7027">
        <f t="shared" si="981"/>
        <v>0</v>
      </c>
      <c r="O7027" t="str">
        <f t="shared" si="982"/>
        <v>PASS</v>
      </c>
      <c r="P7027" t="str">
        <f t="shared" si="983"/>
        <v>PASS</v>
      </c>
      <c r="Q7027" t="str">
        <f t="shared" si="984"/>
        <v>PASS</v>
      </c>
      <c r="R7027" t="str">
        <f t="shared" si="985"/>
        <v>PASS</v>
      </c>
      <c r="S7027" t="str">
        <f t="shared" si="986"/>
        <v>PASS</v>
      </c>
      <c r="T7027">
        <f t="shared" si="987"/>
        <v>100</v>
      </c>
      <c r="U7027" t="str">
        <f t="shared" si="988"/>
        <v>Low</v>
      </c>
      <c r="V7027" t="str">
        <f t="shared" si="989"/>
        <v>Clean</v>
      </c>
    </row>
    <row r="7028" spans="1:22" x14ac:dyDescent="0.3">
      <c r="A7028" t="str">
        <f>Raw_Data!A7028</f>
        <v>26082711</v>
      </c>
      <c r="B7028">
        <f>Raw_Data!B7028</f>
        <v>45688</v>
      </c>
      <c r="C7028" t="str">
        <f>Raw_Data!C7028</f>
        <v>PANTOPRAZOLE SOD DR 40 MG T</v>
      </c>
      <c r="D7028" t="str">
        <f>Raw_Data!D7028</f>
        <v>65862056090</v>
      </c>
      <c r="E7028" t="str">
        <f>Raw_Data!E7028</f>
        <v>GIBBS, JON</v>
      </c>
      <c r="F7028" t="str">
        <f>Raw_Data!F7028</f>
        <v>1700896156</v>
      </c>
      <c r="G7028" t="str">
        <f>Raw_Data!H7028</f>
        <v>2</v>
      </c>
      <c r="H7028">
        <f>IFERROR(VLOOKUP(G7028,Store_Map!$A$2:$I$100,3,FALSE),"")</f>
        <v>0</v>
      </c>
      <c r="I7028">
        <f>IFERROR(VLOOKUP(G7028,Store_Map!$A$2:$I$100,4,FALSE),"")</f>
        <v>0</v>
      </c>
      <c r="J7028">
        <f>IFERROR(VLOOKUP(G7028,Store_Map!$A$2:$I$100,5,FALSE),"")</f>
        <v>0</v>
      </c>
      <c r="K7028">
        <f>IFERROR(VLOOKUP(G7028,Store_Map!$A$2:$I$100,6,FALSE),"")</f>
        <v>0</v>
      </c>
      <c r="L7028">
        <f>IFERROR(VLOOKUP(G7028,Store_Map!$A$2:$I$100,7,FALSE),"")</f>
        <v>0</v>
      </c>
      <c r="M7028">
        <f>IFERROR(VLOOKUP(G7028,Store_Map!$A$2:$I$100,8,FALSE),"")</f>
        <v>0</v>
      </c>
      <c r="N7028">
        <f t="shared" si="981"/>
        <v>0</v>
      </c>
      <c r="O7028" t="str">
        <f t="shared" si="982"/>
        <v>PASS</v>
      </c>
      <c r="P7028" t="str">
        <f t="shared" si="983"/>
        <v>PASS</v>
      </c>
      <c r="Q7028" t="str">
        <f t="shared" si="984"/>
        <v>PASS</v>
      </c>
      <c r="R7028" t="str">
        <f t="shared" si="985"/>
        <v>PASS</v>
      </c>
      <c r="S7028" t="str">
        <f t="shared" si="986"/>
        <v>PASS</v>
      </c>
      <c r="T7028">
        <f t="shared" si="987"/>
        <v>100</v>
      </c>
      <c r="U7028" t="str">
        <f t="shared" si="988"/>
        <v>Low</v>
      </c>
      <c r="V7028" t="str">
        <f t="shared" si="989"/>
        <v>Clean</v>
      </c>
    </row>
    <row r="7029" spans="1:22" x14ac:dyDescent="0.3">
      <c r="A7029" t="str">
        <f>Raw_Data!A7029</f>
        <v>26078121</v>
      </c>
      <c r="B7029">
        <f>Raw_Data!B7029</f>
        <v>45688</v>
      </c>
      <c r="C7029" t="str">
        <f>Raw_Data!C7029</f>
        <v>*ROFLUMILAST 500 MCG TABLET</v>
      </c>
      <c r="D7029" t="str">
        <f>Raw_Data!D7029</f>
        <v>72205020030</v>
      </c>
      <c r="E7029" t="str">
        <f>Raw_Data!E7029</f>
        <v>Johnson, Miek</v>
      </c>
      <c r="F7029" t="str">
        <f>Raw_Data!F7029</f>
        <v>1154622769</v>
      </c>
      <c r="G7029" t="str">
        <f>Raw_Data!H7029</f>
        <v>2</v>
      </c>
      <c r="H7029">
        <f>IFERROR(VLOOKUP(G7029,Store_Map!$A$2:$I$100,3,FALSE),"")</f>
        <v>0</v>
      </c>
      <c r="I7029">
        <f>IFERROR(VLOOKUP(G7029,Store_Map!$A$2:$I$100,4,FALSE),"")</f>
        <v>0</v>
      </c>
      <c r="J7029">
        <f>IFERROR(VLOOKUP(G7029,Store_Map!$A$2:$I$100,5,FALSE),"")</f>
        <v>0</v>
      </c>
      <c r="K7029">
        <f>IFERROR(VLOOKUP(G7029,Store_Map!$A$2:$I$100,6,FALSE),"")</f>
        <v>0</v>
      </c>
      <c r="L7029">
        <f>IFERROR(VLOOKUP(G7029,Store_Map!$A$2:$I$100,7,FALSE),"")</f>
        <v>0</v>
      </c>
      <c r="M7029">
        <f>IFERROR(VLOOKUP(G7029,Store_Map!$A$2:$I$100,8,FALSE),"")</f>
        <v>0</v>
      </c>
      <c r="N7029">
        <f t="shared" si="981"/>
        <v>0</v>
      </c>
      <c r="O7029" t="str">
        <f t="shared" si="982"/>
        <v>PASS</v>
      </c>
      <c r="P7029" t="str">
        <f t="shared" si="983"/>
        <v>PASS</v>
      </c>
      <c r="Q7029" t="str">
        <f t="shared" si="984"/>
        <v>PASS</v>
      </c>
      <c r="R7029" t="str">
        <f t="shared" si="985"/>
        <v>PASS</v>
      </c>
      <c r="S7029" t="str">
        <f t="shared" si="986"/>
        <v>PASS</v>
      </c>
      <c r="T7029">
        <f t="shared" si="987"/>
        <v>100</v>
      </c>
      <c r="U7029" t="str">
        <f t="shared" si="988"/>
        <v>Low</v>
      </c>
      <c r="V7029" t="str">
        <f t="shared" si="989"/>
        <v>Clean</v>
      </c>
    </row>
    <row r="7030" spans="1:22" x14ac:dyDescent="0.3">
      <c r="A7030" t="str">
        <f>Raw_Data!A7030</f>
        <v>26085468</v>
      </c>
      <c r="B7030">
        <f>Raw_Data!B7030</f>
        <v>45688</v>
      </c>
      <c r="C7030" t="str">
        <f>Raw_Data!C7030</f>
        <v>*DULOXETINE HCL DR 30 MG CA</v>
      </c>
      <c r="D7030" t="str">
        <f>Raw_Data!D7030</f>
        <v>68180029506</v>
      </c>
      <c r="E7030" t="str">
        <f>Raw_Data!E7030</f>
        <v>PILCHER, GRACE</v>
      </c>
      <c r="F7030" t="str">
        <f>Raw_Data!F7030</f>
        <v>1245200203</v>
      </c>
      <c r="G7030" t="str">
        <f>Raw_Data!H7030</f>
        <v>2</v>
      </c>
      <c r="H7030">
        <f>IFERROR(VLOOKUP(G7030,Store_Map!$A$2:$I$100,3,FALSE),"")</f>
        <v>0</v>
      </c>
      <c r="I7030">
        <f>IFERROR(VLOOKUP(G7030,Store_Map!$A$2:$I$100,4,FALSE),"")</f>
        <v>0</v>
      </c>
      <c r="J7030">
        <f>IFERROR(VLOOKUP(G7030,Store_Map!$A$2:$I$100,5,FALSE),"")</f>
        <v>0</v>
      </c>
      <c r="K7030">
        <f>IFERROR(VLOOKUP(G7030,Store_Map!$A$2:$I$100,6,FALSE),"")</f>
        <v>0</v>
      </c>
      <c r="L7030">
        <f>IFERROR(VLOOKUP(G7030,Store_Map!$A$2:$I$100,7,FALSE),"")</f>
        <v>0</v>
      </c>
      <c r="M7030">
        <f>IFERROR(VLOOKUP(G7030,Store_Map!$A$2:$I$100,8,FALSE),"")</f>
        <v>0</v>
      </c>
      <c r="N7030">
        <f t="shared" si="981"/>
        <v>0</v>
      </c>
      <c r="O7030" t="str">
        <f t="shared" si="982"/>
        <v>PASS</v>
      </c>
      <c r="P7030" t="str">
        <f t="shared" si="983"/>
        <v>PASS</v>
      </c>
      <c r="Q7030" t="str">
        <f t="shared" si="984"/>
        <v>PASS</v>
      </c>
      <c r="R7030" t="str">
        <f t="shared" si="985"/>
        <v>PASS</v>
      </c>
      <c r="S7030" t="str">
        <f t="shared" si="986"/>
        <v>PASS</v>
      </c>
      <c r="T7030">
        <f t="shared" si="987"/>
        <v>100</v>
      </c>
      <c r="U7030" t="str">
        <f t="shared" si="988"/>
        <v>Low</v>
      </c>
      <c r="V7030" t="str">
        <f t="shared" si="989"/>
        <v>Clean</v>
      </c>
    </row>
    <row r="7031" spans="1:22" x14ac:dyDescent="0.3">
      <c r="A7031" t="str">
        <f>Raw_Data!A7031</f>
        <v>26074490</v>
      </c>
      <c r="B7031">
        <f>Raw_Data!B7031</f>
        <v>45688</v>
      </c>
      <c r="C7031" t="str">
        <f>Raw_Data!C7031</f>
        <v>LISINOPRIL-HCTZ 20-25 MG TA</v>
      </c>
      <c r="D7031" t="str">
        <f>Raw_Data!D7031</f>
        <v>68180052002</v>
      </c>
      <c r="E7031" t="str">
        <f>Raw_Data!E7031</f>
        <v>FORD, JAMES</v>
      </c>
      <c r="F7031" t="str">
        <f>Raw_Data!F7031</f>
        <v>1033117684</v>
      </c>
      <c r="G7031" t="str">
        <f>Raw_Data!H7031</f>
        <v>2</v>
      </c>
      <c r="H7031">
        <f>IFERROR(VLOOKUP(G7031,Store_Map!$A$2:$I$100,3,FALSE),"")</f>
        <v>0</v>
      </c>
      <c r="I7031">
        <f>IFERROR(VLOOKUP(G7031,Store_Map!$A$2:$I$100,4,FALSE),"")</f>
        <v>0</v>
      </c>
      <c r="J7031">
        <f>IFERROR(VLOOKUP(G7031,Store_Map!$A$2:$I$100,5,FALSE),"")</f>
        <v>0</v>
      </c>
      <c r="K7031">
        <f>IFERROR(VLOOKUP(G7031,Store_Map!$A$2:$I$100,6,FALSE),"")</f>
        <v>0</v>
      </c>
      <c r="L7031">
        <f>IFERROR(VLOOKUP(G7031,Store_Map!$A$2:$I$100,7,FALSE),"")</f>
        <v>0</v>
      </c>
      <c r="M7031">
        <f>IFERROR(VLOOKUP(G7031,Store_Map!$A$2:$I$100,8,FALSE),"")</f>
        <v>0</v>
      </c>
      <c r="N7031">
        <f t="shared" si="981"/>
        <v>0</v>
      </c>
      <c r="O7031" t="str">
        <f t="shared" si="982"/>
        <v>PASS</v>
      </c>
      <c r="P7031" t="str">
        <f t="shared" si="983"/>
        <v>PASS</v>
      </c>
      <c r="Q7031" t="str">
        <f t="shared" si="984"/>
        <v>PASS</v>
      </c>
      <c r="R7031" t="str">
        <f t="shared" si="985"/>
        <v>PASS</v>
      </c>
      <c r="S7031" t="str">
        <f t="shared" si="986"/>
        <v>PASS</v>
      </c>
      <c r="T7031">
        <f t="shared" si="987"/>
        <v>100</v>
      </c>
      <c r="U7031" t="str">
        <f t="shared" si="988"/>
        <v>Low</v>
      </c>
      <c r="V7031" t="str">
        <f t="shared" si="989"/>
        <v>Clean</v>
      </c>
    </row>
    <row r="7032" spans="1:22" x14ac:dyDescent="0.3">
      <c r="A7032" t="str">
        <f>Raw_Data!A7032</f>
        <v>26082599</v>
      </c>
      <c r="B7032">
        <f>Raw_Data!B7032</f>
        <v>45688</v>
      </c>
      <c r="C7032" t="str">
        <f>Raw_Data!C7032</f>
        <v>FREESTYLE LIBRE 3 PLUS SENS</v>
      </c>
      <c r="D7032" t="str">
        <f>Raw_Data!D7032</f>
        <v>57599084400</v>
      </c>
      <c r="E7032" t="str">
        <f>Raw_Data!E7032</f>
        <v>GIBBS, JON</v>
      </c>
      <c r="F7032" t="str">
        <f>Raw_Data!F7032</f>
        <v>1700896156</v>
      </c>
      <c r="G7032" t="str">
        <f>Raw_Data!H7032</f>
        <v>2</v>
      </c>
      <c r="H7032">
        <f>IFERROR(VLOOKUP(G7032,Store_Map!$A$2:$I$100,3,FALSE),"")</f>
        <v>0</v>
      </c>
      <c r="I7032">
        <f>IFERROR(VLOOKUP(G7032,Store_Map!$A$2:$I$100,4,FALSE),"")</f>
        <v>0</v>
      </c>
      <c r="J7032">
        <f>IFERROR(VLOOKUP(G7032,Store_Map!$A$2:$I$100,5,FALSE),"")</f>
        <v>0</v>
      </c>
      <c r="K7032">
        <f>IFERROR(VLOOKUP(G7032,Store_Map!$A$2:$I$100,6,FALSE),"")</f>
        <v>0</v>
      </c>
      <c r="L7032">
        <f>IFERROR(VLOOKUP(G7032,Store_Map!$A$2:$I$100,7,FALSE),"")</f>
        <v>0</v>
      </c>
      <c r="M7032">
        <f>IFERROR(VLOOKUP(G7032,Store_Map!$A$2:$I$100,8,FALSE),"")</f>
        <v>0</v>
      </c>
      <c r="N7032">
        <f t="shared" si="981"/>
        <v>0</v>
      </c>
      <c r="O7032" t="str">
        <f t="shared" si="982"/>
        <v>PASS</v>
      </c>
      <c r="P7032" t="str">
        <f t="shared" si="983"/>
        <v>PASS</v>
      </c>
      <c r="Q7032" t="str">
        <f t="shared" si="984"/>
        <v>PASS</v>
      </c>
      <c r="R7032" t="str">
        <f t="shared" si="985"/>
        <v>PASS</v>
      </c>
      <c r="S7032" t="str">
        <f t="shared" si="986"/>
        <v>PASS</v>
      </c>
      <c r="T7032">
        <f t="shared" si="987"/>
        <v>100</v>
      </c>
      <c r="U7032" t="str">
        <f t="shared" si="988"/>
        <v>Low</v>
      </c>
      <c r="V7032" t="str">
        <f t="shared" si="989"/>
        <v>Clean</v>
      </c>
    </row>
    <row r="7033" spans="1:22" x14ac:dyDescent="0.3">
      <c r="A7033" t="str">
        <f>Raw_Data!A7033</f>
        <v>26083705</v>
      </c>
      <c r="B7033">
        <f>Raw_Data!B7033</f>
        <v>45688</v>
      </c>
      <c r="C7033" t="str">
        <f>Raw_Data!C7033</f>
        <v>TRIAMCINOLONE 0.1% CREAM</v>
      </c>
      <c r="D7033" t="str">
        <f>Raw_Data!D7033</f>
        <v>67877025180</v>
      </c>
      <c r="E7033" t="str">
        <f>Raw_Data!E7033</f>
        <v>FORD, JAMES</v>
      </c>
      <c r="F7033" t="str">
        <f>Raw_Data!F7033</f>
        <v>1033117684</v>
      </c>
      <c r="G7033" t="str">
        <f>Raw_Data!H7033</f>
        <v>2</v>
      </c>
      <c r="H7033">
        <f>IFERROR(VLOOKUP(G7033,Store_Map!$A$2:$I$100,3,FALSE),"")</f>
        <v>0</v>
      </c>
      <c r="I7033">
        <f>IFERROR(VLOOKUP(G7033,Store_Map!$A$2:$I$100,4,FALSE),"")</f>
        <v>0</v>
      </c>
      <c r="J7033">
        <f>IFERROR(VLOOKUP(G7033,Store_Map!$A$2:$I$100,5,FALSE),"")</f>
        <v>0</v>
      </c>
      <c r="K7033">
        <f>IFERROR(VLOOKUP(G7033,Store_Map!$A$2:$I$100,6,FALSE),"")</f>
        <v>0</v>
      </c>
      <c r="L7033">
        <f>IFERROR(VLOOKUP(G7033,Store_Map!$A$2:$I$100,7,FALSE),"")</f>
        <v>0</v>
      </c>
      <c r="M7033">
        <f>IFERROR(VLOOKUP(G7033,Store_Map!$A$2:$I$100,8,FALSE),"")</f>
        <v>0</v>
      </c>
      <c r="N7033">
        <f t="shared" si="981"/>
        <v>0</v>
      </c>
      <c r="O7033" t="str">
        <f t="shared" si="982"/>
        <v>PASS</v>
      </c>
      <c r="P7033" t="str">
        <f t="shared" si="983"/>
        <v>PASS</v>
      </c>
      <c r="Q7033" t="str">
        <f t="shared" si="984"/>
        <v>PASS</v>
      </c>
      <c r="R7033" t="str">
        <f t="shared" si="985"/>
        <v>PASS</v>
      </c>
      <c r="S7033" t="str">
        <f t="shared" si="986"/>
        <v>PASS</v>
      </c>
      <c r="T7033">
        <f t="shared" si="987"/>
        <v>100</v>
      </c>
      <c r="U7033" t="str">
        <f t="shared" si="988"/>
        <v>Low</v>
      </c>
      <c r="V7033" t="str">
        <f t="shared" si="989"/>
        <v>Clean</v>
      </c>
    </row>
    <row r="7034" spans="1:22" x14ac:dyDescent="0.3">
      <c r="A7034" t="str">
        <f>Raw_Data!A7034</f>
        <v>26080521</v>
      </c>
      <c r="B7034">
        <f>Raw_Data!B7034</f>
        <v>45688</v>
      </c>
      <c r="C7034" t="str">
        <f>Raw_Data!C7034</f>
        <v>TRUE METRIX GLUCOSE TEST ST</v>
      </c>
      <c r="D7034" t="str">
        <f>Raw_Data!D7034</f>
        <v>56151146001</v>
      </c>
      <c r="E7034" t="str">
        <f>Raw_Data!E7034</f>
        <v>YASIN, NURA</v>
      </c>
      <c r="F7034" t="str">
        <f>Raw_Data!F7034</f>
        <v>1265518567</v>
      </c>
      <c r="G7034" t="str">
        <f>Raw_Data!H7034</f>
        <v>2</v>
      </c>
      <c r="H7034">
        <f>IFERROR(VLOOKUP(G7034,Store_Map!$A$2:$I$100,3,FALSE),"")</f>
        <v>0</v>
      </c>
      <c r="I7034">
        <f>IFERROR(VLOOKUP(G7034,Store_Map!$A$2:$I$100,4,FALSE),"")</f>
        <v>0</v>
      </c>
      <c r="J7034">
        <f>IFERROR(VLOOKUP(G7034,Store_Map!$A$2:$I$100,5,FALSE),"")</f>
        <v>0</v>
      </c>
      <c r="K7034">
        <f>IFERROR(VLOOKUP(G7034,Store_Map!$A$2:$I$100,6,FALSE),"")</f>
        <v>0</v>
      </c>
      <c r="L7034">
        <f>IFERROR(VLOOKUP(G7034,Store_Map!$A$2:$I$100,7,FALSE),"")</f>
        <v>0</v>
      </c>
      <c r="M7034">
        <f>IFERROR(VLOOKUP(G7034,Store_Map!$A$2:$I$100,8,FALSE),"")</f>
        <v>0</v>
      </c>
      <c r="N7034">
        <f t="shared" si="981"/>
        <v>0</v>
      </c>
      <c r="O7034" t="str">
        <f t="shared" si="982"/>
        <v>PASS</v>
      </c>
      <c r="P7034" t="str">
        <f t="shared" si="983"/>
        <v>PASS</v>
      </c>
      <c r="Q7034" t="str">
        <f t="shared" si="984"/>
        <v>PASS</v>
      </c>
      <c r="R7034" t="str">
        <f t="shared" si="985"/>
        <v>PASS</v>
      </c>
      <c r="S7034" t="str">
        <f t="shared" si="986"/>
        <v>PASS</v>
      </c>
      <c r="T7034">
        <f t="shared" si="987"/>
        <v>100</v>
      </c>
      <c r="U7034" t="str">
        <f t="shared" si="988"/>
        <v>Low</v>
      </c>
      <c r="V7034" t="str">
        <f t="shared" si="989"/>
        <v>Clean</v>
      </c>
    </row>
    <row r="7035" spans="1:22" x14ac:dyDescent="0.3">
      <c r="A7035" t="str">
        <f>Raw_Data!A7035</f>
        <v>26073382</v>
      </c>
      <c r="B7035">
        <f>Raw_Data!B7035</f>
        <v>45688</v>
      </c>
      <c r="C7035" t="str">
        <f>Raw_Data!C7035</f>
        <v>UNIFINE PENTIPS 32G 4MM0*8</v>
      </c>
      <c r="D7035" t="str">
        <f>Raw_Data!D7035</f>
        <v>8470114001</v>
      </c>
      <c r="E7035" t="str">
        <f>Raw_Data!E7035</f>
        <v>GIBBS, JON</v>
      </c>
      <c r="F7035" t="str">
        <f>Raw_Data!F7035</f>
        <v>1700896156</v>
      </c>
      <c r="G7035" t="str">
        <f>Raw_Data!H7035</f>
        <v>2</v>
      </c>
      <c r="H7035">
        <f>IFERROR(VLOOKUP(G7035,Store_Map!$A$2:$I$100,3,FALSE),"")</f>
        <v>0</v>
      </c>
      <c r="I7035">
        <f>IFERROR(VLOOKUP(G7035,Store_Map!$A$2:$I$100,4,FALSE),"")</f>
        <v>0</v>
      </c>
      <c r="J7035">
        <f>IFERROR(VLOOKUP(G7035,Store_Map!$A$2:$I$100,5,FALSE),"")</f>
        <v>0</v>
      </c>
      <c r="K7035">
        <f>IFERROR(VLOOKUP(G7035,Store_Map!$A$2:$I$100,6,FALSE),"")</f>
        <v>0</v>
      </c>
      <c r="L7035">
        <f>IFERROR(VLOOKUP(G7035,Store_Map!$A$2:$I$100,7,FALSE),"")</f>
        <v>0</v>
      </c>
      <c r="M7035">
        <f>IFERROR(VLOOKUP(G7035,Store_Map!$A$2:$I$100,8,FALSE),"")</f>
        <v>0</v>
      </c>
      <c r="N7035">
        <f t="shared" si="981"/>
        <v>0</v>
      </c>
      <c r="O7035" t="str">
        <f t="shared" si="982"/>
        <v>PASS</v>
      </c>
      <c r="P7035" t="str">
        <f t="shared" si="983"/>
        <v>PASS</v>
      </c>
      <c r="Q7035" t="str">
        <f t="shared" si="984"/>
        <v>PASS</v>
      </c>
      <c r="R7035" t="str">
        <f t="shared" si="985"/>
        <v>PASS</v>
      </c>
      <c r="S7035" t="str">
        <f t="shared" si="986"/>
        <v>PASS</v>
      </c>
      <c r="T7035">
        <f t="shared" si="987"/>
        <v>100</v>
      </c>
      <c r="U7035" t="str">
        <f t="shared" si="988"/>
        <v>Low</v>
      </c>
      <c r="V7035" t="str">
        <f t="shared" si="989"/>
        <v>Clean</v>
      </c>
    </row>
    <row r="7036" spans="1:22" x14ac:dyDescent="0.3">
      <c r="A7036" t="str">
        <f>Raw_Data!A7036</f>
        <v>26084309</v>
      </c>
      <c r="B7036">
        <f>Raw_Data!B7036</f>
        <v>45688</v>
      </c>
      <c r="C7036" t="str">
        <f>Raw_Data!C7036</f>
        <v>LANTUS SOLOSTAR 100 UNIT/ML</v>
      </c>
      <c r="D7036" t="str">
        <f>Raw_Data!D7036</f>
        <v>88221905</v>
      </c>
      <c r="E7036" t="str">
        <f>Raw_Data!E7036</f>
        <v>GIBBS, JON</v>
      </c>
      <c r="F7036" t="str">
        <f>Raw_Data!F7036</f>
        <v>1700896156</v>
      </c>
      <c r="G7036" t="str">
        <f>Raw_Data!H7036</f>
        <v>2</v>
      </c>
      <c r="H7036">
        <f>IFERROR(VLOOKUP(G7036,Store_Map!$A$2:$I$100,3,FALSE),"")</f>
        <v>0</v>
      </c>
      <c r="I7036">
        <f>IFERROR(VLOOKUP(G7036,Store_Map!$A$2:$I$100,4,FALSE),"")</f>
        <v>0</v>
      </c>
      <c r="J7036">
        <f>IFERROR(VLOOKUP(G7036,Store_Map!$A$2:$I$100,5,FALSE),"")</f>
        <v>0</v>
      </c>
      <c r="K7036">
        <f>IFERROR(VLOOKUP(G7036,Store_Map!$A$2:$I$100,6,FALSE),"")</f>
        <v>0</v>
      </c>
      <c r="L7036">
        <f>IFERROR(VLOOKUP(G7036,Store_Map!$A$2:$I$100,7,FALSE),"")</f>
        <v>0</v>
      </c>
      <c r="M7036">
        <f>IFERROR(VLOOKUP(G7036,Store_Map!$A$2:$I$100,8,FALSE),"")</f>
        <v>0</v>
      </c>
      <c r="N7036">
        <f t="shared" si="981"/>
        <v>0</v>
      </c>
      <c r="O7036" t="str">
        <f t="shared" si="982"/>
        <v>PASS</v>
      </c>
      <c r="P7036" t="str">
        <f t="shared" si="983"/>
        <v>REVIEW</v>
      </c>
      <c r="Q7036" t="str">
        <f t="shared" si="984"/>
        <v>PASS</v>
      </c>
      <c r="R7036" t="str">
        <f t="shared" si="985"/>
        <v>PASS</v>
      </c>
      <c r="S7036" t="str">
        <f t="shared" si="986"/>
        <v>REVIEW</v>
      </c>
      <c r="T7036">
        <f t="shared" si="987"/>
        <v>90</v>
      </c>
      <c r="U7036" t="str">
        <f t="shared" si="988"/>
        <v>Low</v>
      </c>
      <c r="V7036" t="str">
        <f t="shared" si="989"/>
        <v>Invalid NDC</v>
      </c>
    </row>
    <row r="7037" spans="1:22" x14ac:dyDescent="0.3">
      <c r="A7037" t="str">
        <f>Raw_Data!A7037</f>
        <v>26077386</v>
      </c>
      <c r="B7037">
        <f>Raw_Data!B7037</f>
        <v>45688</v>
      </c>
      <c r="C7037" t="str">
        <f>Raw_Data!C7037</f>
        <v>DILTIAZEM 24HR ER 240 MG CA</v>
      </c>
      <c r="D7037" t="str">
        <f>Raw_Data!D7037</f>
        <v>68682036990</v>
      </c>
      <c r="E7037" t="str">
        <f>Raw_Data!E7037</f>
        <v>FORD, JAMES</v>
      </c>
      <c r="F7037" t="str">
        <f>Raw_Data!F7037</f>
        <v>1033117684</v>
      </c>
      <c r="G7037" t="str">
        <f>Raw_Data!H7037</f>
        <v>2</v>
      </c>
      <c r="H7037">
        <f>IFERROR(VLOOKUP(G7037,Store_Map!$A$2:$I$100,3,FALSE),"")</f>
        <v>0</v>
      </c>
      <c r="I7037">
        <f>IFERROR(VLOOKUP(G7037,Store_Map!$A$2:$I$100,4,FALSE),"")</f>
        <v>0</v>
      </c>
      <c r="J7037">
        <f>IFERROR(VLOOKUP(G7037,Store_Map!$A$2:$I$100,5,FALSE),"")</f>
        <v>0</v>
      </c>
      <c r="K7037">
        <f>IFERROR(VLOOKUP(G7037,Store_Map!$A$2:$I$100,6,FALSE),"")</f>
        <v>0</v>
      </c>
      <c r="L7037">
        <f>IFERROR(VLOOKUP(G7037,Store_Map!$A$2:$I$100,7,FALSE),"")</f>
        <v>0</v>
      </c>
      <c r="M7037">
        <f>IFERROR(VLOOKUP(G7037,Store_Map!$A$2:$I$100,8,FALSE),"")</f>
        <v>0</v>
      </c>
      <c r="N7037">
        <f t="shared" si="981"/>
        <v>0</v>
      </c>
      <c r="O7037" t="str">
        <f t="shared" si="982"/>
        <v>PASS</v>
      </c>
      <c r="P7037" t="str">
        <f t="shared" si="983"/>
        <v>PASS</v>
      </c>
      <c r="Q7037" t="str">
        <f t="shared" si="984"/>
        <v>PASS</v>
      </c>
      <c r="R7037" t="str">
        <f t="shared" si="985"/>
        <v>PASS</v>
      </c>
      <c r="S7037" t="str">
        <f t="shared" si="986"/>
        <v>PASS</v>
      </c>
      <c r="T7037">
        <f t="shared" si="987"/>
        <v>100</v>
      </c>
      <c r="U7037" t="str">
        <f t="shared" si="988"/>
        <v>Low</v>
      </c>
      <c r="V7037" t="str">
        <f t="shared" si="989"/>
        <v>Clean</v>
      </c>
    </row>
    <row r="7038" spans="1:22" x14ac:dyDescent="0.3">
      <c r="A7038" t="str">
        <f>Raw_Data!A7038</f>
        <v>26080552</v>
      </c>
      <c r="B7038">
        <f>Raw_Data!B7038</f>
        <v>45688</v>
      </c>
      <c r="C7038" t="str">
        <f>Raw_Data!C7038</f>
        <v>INSULIN LISPRO 100 UNIT/ML</v>
      </c>
      <c r="D7038" t="str">
        <f>Raw_Data!D7038</f>
        <v>2773701</v>
      </c>
      <c r="E7038" t="str">
        <f>Raw_Data!E7038</f>
        <v>PEDERSEN, JENNIFER</v>
      </c>
      <c r="F7038" t="str">
        <f>Raw_Data!F7038</f>
        <v>1073606661</v>
      </c>
      <c r="G7038" t="str">
        <f>Raw_Data!H7038</f>
        <v>2</v>
      </c>
      <c r="H7038">
        <f>IFERROR(VLOOKUP(G7038,Store_Map!$A$2:$I$100,3,FALSE),"")</f>
        <v>0</v>
      </c>
      <c r="I7038">
        <f>IFERROR(VLOOKUP(G7038,Store_Map!$A$2:$I$100,4,FALSE),"")</f>
        <v>0</v>
      </c>
      <c r="J7038">
        <f>IFERROR(VLOOKUP(G7038,Store_Map!$A$2:$I$100,5,FALSE),"")</f>
        <v>0</v>
      </c>
      <c r="K7038">
        <f>IFERROR(VLOOKUP(G7038,Store_Map!$A$2:$I$100,6,FALSE),"")</f>
        <v>0</v>
      </c>
      <c r="L7038">
        <f>IFERROR(VLOOKUP(G7038,Store_Map!$A$2:$I$100,7,FALSE),"")</f>
        <v>0</v>
      </c>
      <c r="M7038">
        <f>IFERROR(VLOOKUP(G7038,Store_Map!$A$2:$I$100,8,FALSE),"")</f>
        <v>0</v>
      </c>
      <c r="N7038">
        <f t="shared" si="981"/>
        <v>0</v>
      </c>
      <c r="O7038" t="str">
        <f t="shared" si="982"/>
        <v>PASS</v>
      </c>
      <c r="P7038" t="str">
        <f t="shared" si="983"/>
        <v>REVIEW</v>
      </c>
      <c r="Q7038" t="str">
        <f t="shared" si="984"/>
        <v>PASS</v>
      </c>
      <c r="R7038" t="str">
        <f t="shared" si="985"/>
        <v>PASS</v>
      </c>
      <c r="S7038" t="str">
        <f t="shared" si="986"/>
        <v>REVIEW</v>
      </c>
      <c r="T7038">
        <f t="shared" si="987"/>
        <v>90</v>
      </c>
      <c r="U7038" t="str">
        <f t="shared" si="988"/>
        <v>Low</v>
      </c>
      <c r="V7038" t="str">
        <f t="shared" si="989"/>
        <v>Invalid NDC</v>
      </c>
    </row>
    <row r="7039" spans="1:22" x14ac:dyDescent="0.3">
      <c r="A7039" t="str">
        <f>Raw_Data!A7039</f>
        <v>26082016</v>
      </c>
      <c r="B7039">
        <f>Raw_Data!B7039</f>
        <v>45688</v>
      </c>
      <c r="C7039" t="str">
        <f>Raw_Data!C7039</f>
        <v>CYCLOBENZAPRINE 10 MG TABLE</v>
      </c>
      <c r="D7039" t="str">
        <f>Raw_Data!D7039</f>
        <v>72888001400</v>
      </c>
      <c r="E7039" t="str">
        <f>Raw_Data!E7039</f>
        <v>FORD, JAMES</v>
      </c>
      <c r="F7039" t="str">
        <f>Raw_Data!F7039</f>
        <v>1033117684</v>
      </c>
      <c r="G7039" t="str">
        <f>Raw_Data!H7039</f>
        <v>2</v>
      </c>
      <c r="H7039">
        <f>IFERROR(VLOOKUP(G7039,Store_Map!$A$2:$I$100,3,FALSE),"")</f>
        <v>0</v>
      </c>
      <c r="I7039">
        <f>IFERROR(VLOOKUP(G7039,Store_Map!$A$2:$I$100,4,FALSE),"")</f>
        <v>0</v>
      </c>
      <c r="J7039">
        <f>IFERROR(VLOOKUP(G7039,Store_Map!$A$2:$I$100,5,FALSE),"")</f>
        <v>0</v>
      </c>
      <c r="K7039">
        <f>IFERROR(VLOOKUP(G7039,Store_Map!$A$2:$I$100,6,FALSE),"")</f>
        <v>0</v>
      </c>
      <c r="L7039">
        <f>IFERROR(VLOOKUP(G7039,Store_Map!$A$2:$I$100,7,FALSE),"")</f>
        <v>0</v>
      </c>
      <c r="M7039">
        <f>IFERROR(VLOOKUP(G7039,Store_Map!$A$2:$I$100,8,FALSE),"")</f>
        <v>0</v>
      </c>
      <c r="N7039">
        <f t="shared" si="981"/>
        <v>0</v>
      </c>
      <c r="O7039" t="str">
        <f t="shared" si="982"/>
        <v>PASS</v>
      </c>
      <c r="P7039" t="str">
        <f t="shared" si="983"/>
        <v>PASS</v>
      </c>
      <c r="Q7039" t="str">
        <f t="shared" si="984"/>
        <v>PASS</v>
      </c>
      <c r="R7039" t="str">
        <f t="shared" si="985"/>
        <v>PASS</v>
      </c>
      <c r="S7039" t="str">
        <f t="shared" si="986"/>
        <v>PASS</v>
      </c>
      <c r="T7039">
        <f t="shared" si="987"/>
        <v>100</v>
      </c>
      <c r="U7039" t="str">
        <f t="shared" si="988"/>
        <v>Low</v>
      </c>
      <c r="V7039" t="str">
        <f t="shared" si="989"/>
        <v>Clean</v>
      </c>
    </row>
    <row r="7040" spans="1:22" x14ac:dyDescent="0.3">
      <c r="A7040" t="str">
        <f>Raw_Data!A7040</f>
        <v>36016217</v>
      </c>
      <c r="B7040">
        <f>Raw_Data!B7040</f>
        <v>45659</v>
      </c>
      <c r="C7040" t="str">
        <f>Raw_Data!C7040</f>
        <v>HYDROCHLOROTHIAZIDE 12.5 MG</v>
      </c>
      <c r="D7040" t="str">
        <f>Raw_Data!D7040</f>
        <v>69315015501</v>
      </c>
      <c r="E7040" t="str">
        <f>Raw_Data!E7040</f>
        <v>YASIN, NURA</v>
      </c>
      <c r="F7040" t="str">
        <f>Raw_Data!F7040</f>
        <v>1265518567</v>
      </c>
      <c r="G7040" t="str">
        <f>Raw_Data!H7040</f>
        <v>3</v>
      </c>
      <c r="H7040">
        <f>IFERROR(VLOOKUP(G7040,Store_Map!$A$2:$I$100,3,FALSE),"")</f>
        <v>0</v>
      </c>
      <c r="I7040">
        <f>IFERROR(VLOOKUP(G7040,Store_Map!$A$2:$I$100,4,FALSE),"")</f>
        <v>0</v>
      </c>
      <c r="J7040">
        <f>IFERROR(VLOOKUP(G7040,Store_Map!$A$2:$I$100,5,FALSE),"")</f>
        <v>0</v>
      </c>
      <c r="K7040">
        <f>IFERROR(VLOOKUP(G7040,Store_Map!$A$2:$I$100,6,FALSE),"")</f>
        <v>0</v>
      </c>
      <c r="L7040">
        <f>IFERROR(VLOOKUP(G7040,Store_Map!$A$2:$I$100,7,FALSE),"")</f>
        <v>0</v>
      </c>
      <c r="M7040">
        <f>IFERROR(VLOOKUP(G7040,Store_Map!$A$2:$I$100,8,FALSE),"")</f>
        <v>0</v>
      </c>
      <c r="N7040">
        <f t="shared" si="981"/>
        <v>0</v>
      </c>
      <c r="O7040" t="str">
        <f t="shared" si="982"/>
        <v>PASS</v>
      </c>
      <c r="P7040" t="str">
        <f t="shared" si="983"/>
        <v>PASS</v>
      </c>
      <c r="Q7040" t="str">
        <f t="shared" si="984"/>
        <v>PASS</v>
      </c>
      <c r="R7040" t="str">
        <f t="shared" si="985"/>
        <v>PASS</v>
      </c>
      <c r="S7040" t="str">
        <f t="shared" si="986"/>
        <v>PASS</v>
      </c>
      <c r="T7040">
        <f t="shared" si="987"/>
        <v>100</v>
      </c>
      <c r="U7040" t="str">
        <f t="shared" si="988"/>
        <v>Low</v>
      </c>
      <c r="V7040" t="str">
        <f t="shared" si="989"/>
        <v>Clean</v>
      </c>
    </row>
    <row r="7041" spans="1:22" x14ac:dyDescent="0.3">
      <c r="A7041" t="str">
        <f>Raw_Data!A7041</f>
        <v>32002935</v>
      </c>
      <c r="B7041">
        <f>Raw_Data!B7041</f>
        <v>45659</v>
      </c>
      <c r="C7041" t="str">
        <f>Raw_Data!C7041</f>
        <v>DEXTROAMP-AMPHET ER 5 MG CA</v>
      </c>
      <c r="D7041" t="str">
        <f>Raw_Data!D7041</f>
        <v>115148601</v>
      </c>
      <c r="E7041" t="str">
        <f>Raw_Data!E7041</f>
        <v>INGRAM, MAYA</v>
      </c>
      <c r="F7041" t="str">
        <f>Raw_Data!F7041</f>
        <v>1518221464</v>
      </c>
      <c r="G7041" t="str">
        <f>Raw_Data!H7041</f>
        <v>3</v>
      </c>
      <c r="H7041">
        <f>IFERROR(VLOOKUP(G7041,Store_Map!$A$2:$I$100,3,FALSE),"")</f>
        <v>0</v>
      </c>
      <c r="I7041">
        <f>IFERROR(VLOOKUP(G7041,Store_Map!$A$2:$I$100,4,FALSE),"")</f>
        <v>0</v>
      </c>
      <c r="J7041">
        <f>IFERROR(VLOOKUP(G7041,Store_Map!$A$2:$I$100,5,FALSE),"")</f>
        <v>0</v>
      </c>
      <c r="K7041">
        <f>IFERROR(VLOOKUP(G7041,Store_Map!$A$2:$I$100,6,FALSE),"")</f>
        <v>0</v>
      </c>
      <c r="L7041">
        <f>IFERROR(VLOOKUP(G7041,Store_Map!$A$2:$I$100,7,FALSE),"")</f>
        <v>0</v>
      </c>
      <c r="M7041">
        <f>IFERROR(VLOOKUP(G7041,Store_Map!$A$2:$I$100,8,FALSE),"")</f>
        <v>0</v>
      </c>
      <c r="N7041">
        <f t="shared" si="981"/>
        <v>0</v>
      </c>
      <c r="O7041" t="str">
        <f t="shared" si="982"/>
        <v>PASS</v>
      </c>
      <c r="P7041" t="str">
        <f t="shared" si="983"/>
        <v>REVIEW</v>
      </c>
      <c r="Q7041" t="str">
        <f t="shared" si="984"/>
        <v>PASS</v>
      </c>
      <c r="R7041" t="str">
        <f t="shared" si="985"/>
        <v>PASS</v>
      </c>
      <c r="S7041" t="str">
        <f t="shared" si="986"/>
        <v>REVIEW</v>
      </c>
      <c r="T7041">
        <f t="shared" si="987"/>
        <v>90</v>
      </c>
      <c r="U7041" t="str">
        <f t="shared" si="988"/>
        <v>Low</v>
      </c>
      <c r="V7041" t="str">
        <f t="shared" si="989"/>
        <v>Invalid NDC</v>
      </c>
    </row>
    <row r="7042" spans="1:22" x14ac:dyDescent="0.3">
      <c r="A7042" t="str">
        <f>Raw_Data!A7042</f>
        <v>36016218</v>
      </c>
      <c r="B7042">
        <f>Raw_Data!B7042</f>
        <v>45659</v>
      </c>
      <c r="C7042" t="str">
        <f>Raw_Data!C7042</f>
        <v>GUANFACINE 1 MG TABLET</v>
      </c>
      <c r="D7042" t="str">
        <f>Raw_Data!D7042</f>
        <v>42806004801</v>
      </c>
      <c r="E7042" t="str">
        <f>Raw_Data!E7042</f>
        <v>INGRAM, MAYA</v>
      </c>
      <c r="F7042" t="str">
        <f>Raw_Data!F7042</f>
        <v>1518221464</v>
      </c>
      <c r="G7042" t="str">
        <f>Raw_Data!H7042</f>
        <v>3</v>
      </c>
      <c r="H7042">
        <f>IFERROR(VLOOKUP(G7042,Store_Map!$A$2:$I$100,3,FALSE),"")</f>
        <v>0</v>
      </c>
      <c r="I7042">
        <f>IFERROR(VLOOKUP(G7042,Store_Map!$A$2:$I$100,4,FALSE),"")</f>
        <v>0</v>
      </c>
      <c r="J7042">
        <f>IFERROR(VLOOKUP(G7042,Store_Map!$A$2:$I$100,5,FALSE),"")</f>
        <v>0</v>
      </c>
      <c r="K7042">
        <f>IFERROR(VLOOKUP(G7042,Store_Map!$A$2:$I$100,6,FALSE),"")</f>
        <v>0</v>
      </c>
      <c r="L7042">
        <f>IFERROR(VLOOKUP(G7042,Store_Map!$A$2:$I$100,7,FALSE),"")</f>
        <v>0</v>
      </c>
      <c r="M7042">
        <f>IFERROR(VLOOKUP(G7042,Store_Map!$A$2:$I$100,8,FALSE),"")</f>
        <v>0</v>
      </c>
      <c r="N7042">
        <f t="shared" ref="N7042:N7105" si="990">COUNTBLANK(A7042:M7042)</f>
        <v>0</v>
      </c>
      <c r="O7042" t="str">
        <f t="shared" ref="O7042:O7105" si="991">IF(AND(F7042&lt;&gt;"",LEN(F7042)=10,ISNUMBER(--F7042)),"PASS","REVIEW")</f>
        <v>PASS</v>
      </c>
      <c r="P7042" t="str">
        <f t="shared" ref="P7042:P7105" si="992">IF(AND(D7042&lt;&gt;"",OR(LEN(D7042)=10,LEN(D7042)=11),ISNUMBER(--D7042)),"PASS","REVIEW")</f>
        <v>PASS</v>
      </c>
      <c r="Q7042" t="str">
        <f t="shared" ref="Q7042:Q7105" si="993">IF(H7042&lt;&gt;"","PASS","REVIEW")</f>
        <v>PASS</v>
      </c>
      <c r="R7042" t="str">
        <f t="shared" ref="R7042:R7105" si="994">IF(AND(I7042&lt;&gt;"",J7042&lt;&gt;"",K7042&lt;&gt;"",L7042&lt;&gt;"",M7042&lt;&gt;""),"PASS","REVIEW")</f>
        <v>PASS</v>
      </c>
      <c r="S7042" t="str">
        <f t="shared" ref="S7042:S7105" si="995">IF(OR(N7042&gt;0,O7042="REVIEW",P7042="REVIEW",Q7042="REVIEW",R7042="REVIEW"),"REVIEW","PASS")</f>
        <v>PASS</v>
      </c>
      <c r="T7042">
        <f t="shared" ref="T7042:T7105" si="996">MAX(0,100-(N7042*5)-IF(O7042="REVIEW",15,0)-IF(P7042="REVIEW",10,0)-IF(Q7042="REVIEW",10,0)-IF(R7042="REVIEW",20,0))</f>
        <v>100</v>
      </c>
      <c r="U7042" t="str">
        <f t="shared" ref="U7042:U7105" si="997">IF(T7042&gt;=90,"Low",IF(T7042&gt;=70,"Medium","High"))</f>
        <v>Low</v>
      </c>
      <c r="V7042" t="str">
        <f t="shared" ref="V7042:V7105" si="998">IF(N7042&gt;0,"Missing required fields",IF(O7042="REVIEW","Invalid provider NPI",IF(P7042="REVIEW","Invalid NDC",IF(Q7042="REVIEW","Store mapping incomplete",IF(R7042="REVIEW","Entity mapping incomplete","Clean")))))</f>
        <v>Clean</v>
      </c>
    </row>
    <row r="7043" spans="1:22" x14ac:dyDescent="0.3">
      <c r="A7043" t="str">
        <f>Raw_Data!A7043</f>
        <v>32002936</v>
      </c>
      <c r="B7043">
        <f>Raw_Data!B7043</f>
        <v>45659</v>
      </c>
      <c r="C7043" t="str">
        <f>Raw_Data!C7043</f>
        <v>METHYLPHENIDATE ER(CD) 20MG</v>
      </c>
      <c r="D7043" t="str">
        <f>Raw_Data!D7043</f>
        <v>406182001</v>
      </c>
      <c r="E7043" t="str">
        <f>Raw_Data!E7043</f>
        <v>INGRAM, MAYA</v>
      </c>
      <c r="F7043" t="str">
        <f>Raw_Data!F7043</f>
        <v>1518221464</v>
      </c>
      <c r="G7043" t="str">
        <f>Raw_Data!H7043</f>
        <v>3</v>
      </c>
      <c r="H7043">
        <f>IFERROR(VLOOKUP(G7043,Store_Map!$A$2:$I$100,3,FALSE),"")</f>
        <v>0</v>
      </c>
      <c r="I7043">
        <f>IFERROR(VLOOKUP(G7043,Store_Map!$A$2:$I$100,4,FALSE),"")</f>
        <v>0</v>
      </c>
      <c r="J7043">
        <f>IFERROR(VLOOKUP(G7043,Store_Map!$A$2:$I$100,5,FALSE),"")</f>
        <v>0</v>
      </c>
      <c r="K7043">
        <f>IFERROR(VLOOKUP(G7043,Store_Map!$A$2:$I$100,6,FALSE),"")</f>
        <v>0</v>
      </c>
      <c r="L7043">
        <f>IFERROR(VLOOKUP(G7043,Store_Map!$A$2:$I$100,7,FALSE),"")</f>
        <v>0</v>
      </c>
      <c r="M7043">
        <f>IFERROR(VLOOKUP(G7043,Store_Map!$A$2:$I$100,8,FALSE),"")</f>
        <v>0</v>
      </c>
      <c r="N7043">
        <f t="shared" si="990"/>
        <v>0</v>
      </c>
      <c r="O7043" t="str">
        <f t="shared" si="991"/>
        <v>PASS</v>
      </c>
      <c r="P7043" t="str">
        <f t="shared" si="992"/>
        <v>REVIEW</v>
      </c>
      <c r="Q7043" t="str">
        <f t="shared" si="993"/>
        <v>PASS</v>
      </c>
      <c r="R7043" t="str">
        <f t="shared" si="994"/>
        <v>PASS</v>
      </c>
      <c r="S7043" t="str">
        <f t="shared" si="995"/>
        <v>REVIEW</v>
      </c>
      <c r="T7043">
        <f t="shared" si="996"/>
        <v>90</v>
      </c>
      <c r="U7043" t="str">
        <f t="shared" si="997"/>
        <v>Low</v>
      </c>
      <c r="V7043" t="str">
        <f t="shared" si="998"/>
        <v>Invalid NDC</v>
      </c>
    </row>
    <row r="7044" spans="1:22" x14ac:dyDescent="0.3">
      <c r="A7044" t="str">
        <f>Raw_Data!A7044</f>
        <v>36015653</v>
      </c>
      <c r="B7044">
        <f>Raw_Data!B7044</f>
        <v>45659</v>
      </c>
      <c r="C7044" t="str">
        <f>Raw_Data!C7044</f>
        <v>CYCLOBENZAPRINE 10 MG TABLE</v>
      </c>
      <c r="D7044" t="str">
        <f>Raw_Data!D7044</f>
        <v>43547040010</v>
      </c>
      <c r="E7044" t="str">
        <f>Raw_Data!E7044</f>
        <v>WILEY, DARYL</v>
      </c>
      <c r="F7044" t="str">
        <f>Raw_Data!F7044</f>
        <v>1508859448</v>
      </c>
      <c r="G7044" t="str">
        <f>Raw_Data!H7044</f>
        <v>3</v>
      </c>
      <c r="H7044">
        <f>IFERROR(VLOOKUP(G7044,Store_Map!$A$2:$I$100,3,FALSE),"")</f>
        <v>0</v>
      </c>
      <c r="I7044">
        <f>IFERROR(VLOOKUP(G7044,Store_Map!$A$2:$I$100,4,FALSE),"")</f>
        <v>0</v>
      </c>
      <c r="J7044">
        <f>IFERROR(VLOOKUP(G7044,Store_Map!$A$2:$I$100,5,FALSE),"")</f>
        <v>0</v>
      </c>
      <c r="K7044">
        <f>IFERROR(VLOOKUP(G7044,Store_Map!$A$2:$I$100,6,FALSE),"")</f>
        <v>0</v>
      </c>
      <c r="L7044">
        <f>IFERROR(VLOOKUP(G7044,Store_Map!$A$2:$I$100,7,FALSE),"")</f>
        <v>0</v>
      </c>
      <c r="M7044">
        <f>IFERROR(VLOOKUP(G7044,Store_Map!$A$2:$I$100,8,FALSE),"")</f>
        <v>0</v>
      </c>
      <c r="N7044">
        <f t="shared" si="990"/>
        <v>0</v>
      </c>
      <c r="O7044" t="str">
        <f t="shared" si="991"/>
        <v>PASS</v>
      </c>
      <c r="P7044" t="str">
        <f t="shared" si="992"/>
        <v>PASS</v>
      </c>
      <c r="Q7044" t="str">
        <f t="shared" si="993"/>
        <v>PASS</v>
      </c>
      <c r="R7044" t="str">
        <f t="shared" si="994"/>
        <v>PASS</v>
      </c>
      <c r="S7044" t="str">
        <f t="shared" si="995"/>
        <v>PASS</v>
      </c>
      <c r="T7044">
        <f t="shared" si="996"/>
        <v>100</v>
      </c>
      <c r="U7044" t="str">
        <f t="shared" si="997"/>
        <v>Low</v>
      </c>
      <c r="V7044" t="str">
        <f t="shared" si="998"/>
        <v>Clean</v>
      </c>
    </row>
    <row r="7045" spans="1:22" x14ac:dyDescent="0.3">
      <c r="A7045" t="str">
        <f>Raw_Data!A7045</f>
        <v>36012581</v>
      </c>
      <c r="B7045">
        <f>Raw_Data!B7045</f>
        <v>45659</v>
      </c>
      <c r="C7045" t="str">
        <f>Raw_Data!C7045</f>
        <v>BUPROPION HCL XL 150 MG TAB</v>
      </c>
      <c r="D7045" t="str">
        <f>Raw_Data!D7045</f>
        <v>68180031909</v>
      </c>
      <c r="E7045" t="str">
        <f>Raw_Data!E7045</f>
        <v>WILEY, DARYL</v>
      </c>
      <c r="F7045" t="str">
        <f>Raw_Data!F7045</f>
        <v>1508859448</v>
      </c>
      <c r="G7045" t="str">
        <f>Raw_Data!H7045</f>
        <v>3</v>
      </c>
      <c r="H7045">
        <f>IFERROR(VLOOKUP(G7045,Store_Map!$A$2:$I$100,3,FALSE),"")</f>
        <v>0</v>
      </c>
      <c r="I7045">
        <f>IFERROR(VLOOKUP(G7045,Store_Map!$A$2:$I$100,4,FALSE),"")</f>
        <v>0</v>
      </c>
      <c r="J7045">
        <f>IFERROR(VLOOKUP(G7045,Store_Map!$A$2:$I$100,5,FALSE),"")</f>
        <v>0</v>
      </c>
      <c r="K7045">
        <f>IFERROR(VLOOKUP(G7045,Store_Map!$A$2:$I$100,6,FALSE),"")</f>
        <v>0</v>
      </c>
      <c r="L7045">
        <f>IFERROR(VLOOKUP(G7045,Store_Map!$A$2:$I$100,7,FALSE),"")</f>
        <v>0</v>
      </c>
      <c r="M7045">
        <f>IFERROR(VLOOKUP(G7045,Store_Map!$A$2:$I$100,8,FALSE),"")</f>
        <v>0</v>
      </c>
      <c r="N7045">
        <f t="shared" si="990"/>
        <v>0</v>
      </c>
      <c r="O7045" t="str">
        <f t="shared" si="991"/>
        <v>PASS</v>
      </c>
      <c r="P7045" t="str">
        <f t="shared" si="992"/>
        <v>PASS</v>
      </c>
      <c r="Q7045" t="str">
        <f t="shared" si="993"/>
        <v>PASS</v>
      </c>
      <c r="R7045" t="str">
        <f t="shared" si="994"/>
        <v>PASS</v>
      </c>
      <c r="S7045" t="str">
        <f t="shared" si="995"/>
        <v>PASS</v>
      </c>
      <c r="T7045">
        <f t="shared" si="996"/>
        <v>100</v>
      </c>
      <c r="U7045" t="str">
        <f t="shared" si="997"/>
        <v>Low</v>
      </c>
      <c r="V7045" t="str">
        <f t="shared" si="998"/>
        <v>Clean</v>
      </c>
    </row>
    <row r="7046" spans="1:22" x14ac:dyDescent="0.3">
      <c r="A7046" t="str">
        <f>Raw_Data!A7046</f>
        <v>36015207</v>
      </c>
      <c r="B7046">
        <f>Raw_Data!B7046</f>
        <v>45659</v>
      </c>
      <c r="C7046" t="str">
        <f>Raw_Data!C7046</f>
        <v>CHILD LORATADINE 5 MG/5 ML</v>
      </c>
      <c r="D7046" t="str">
        <f>Raw_Data!D7046</f>
        <v>904676720</v>
      </c>
      <c r="E7046" t="str">
        <f>Raw_Data!E7046</f>
        <v>THERATTIL, JAYA</v>
      </c>
      <c r="F7046" t="str">
        <f>Raw_Data!F7046</f>
        <v>1043285810</v>
      </c>
      <c r="G7046" t="str">
        <f>Raw_Data!H7046</f>
        <v>3</v>
      </c>
      <c r="H7046">
        <f>IFERROR(VLOOKUP(G7046,Store_Map!$A$2:$I$100,3,FALSE),"")</f>
        <v>0</v>
      </c>
      <c r="I7046">
        <f>IFERROR(VLOOKUP(G7046,Store_Map!$A$2:$I$100,4,FALSE),"")</f>
        <v>0</v>
      </c>
      <c r="J7046">
        <f>IFERROR(VLOOKUP(G7046,Store_Map!$A$2:$I$100,5,FALSE),"")</f>
        <v>0</v>
      </c>
      <c r="K7046">
        <f>IFERROR(VLOOKUP(G7046,Store_Map!$A$2:$I$100,6,FALSE),"")</f>
        <v>0</v>
      </c>
      <c r="L7046">
        <f>IFERROR(VLOOKUP(G7046,Store_Map!$A$2:$I$100,7,FALSE),"")</f>
        <v>0</v>
      </c>
      <c r="M7046">
        <f>IFERROR(VLOOKUP(G7046,Store_Map!$A$2:$I$100,8,FALSE),"")</f>
        <v>0</v>
      </c>
      <c r="N7046">
        <f t="shared" si="990"/>
        <v>0</v>
      </c>
      <c r="O7046" t="str">
        <f t="shared" si="991"/>
        <v>PASS</v>
      </c>
      <c r="P7046" t="str">
        <f t="shared" si="992"/>
        <v>REVIEW</v>
      </c>
      <c r="Q7046" t="str">
        <f t="shared" si="993"/>
        <v>PASS</v>
      </c>
      <c r="R7046" t="str">
        <f t="shared" si="994"/>
        <v>PASS</v>
      </c>
      <c r="S7046" t="str">
        <f t="shared" si="995"/>
        <v>REVIEW</v>
      </c>
      <c r="T7046">
        <f t="shared" si="996"/>
        <v>90</v>
      </c>
      <c r="U7046" t="str">
        <f t="shared" si="997"/>
        <v>Low</v>
      </c>
      <c r="V7046" t="str">
        <f t="shared" si="998"/>
        <v>Invalid NDC</v>
      </c>
    </row>
    <row r="7047" spans="1:22" x14ac:dyDescent="0.3">
      <c r="A7047" t="str">
        <f>Raw_Data!A7047</f>
        <v>36015951</v>
      </c>
      <c r="B7047">
        <f>Raw_Data!B7047</f>
        <v>45659</v>
      </c>
      <c r="C7047" t="str">
        <f>Raw_Data!C7047</f>
        <v>MONTELUKAST SOD 10 MG TABLE</v>
      </c>
      <c r="D7047" t="str">
        <f>Raw_Data!D7047</f>
        <v>55111072590</v>
      </c>
      <c r="E7047" t="str">
        <f>Raw_Data!E7047</f>
        <v>THERATTIL, JAYA</v>
      </c>
      <c r="F7047" t="str">
        <f>Raw_Data!F7047</f>
        <v>1043285810</v>
      </c>
      <c r="G7047" t="str">
        <f>Raw_Data!H7047</f>
        <v>3</v>
      </c>
      <c r="H7047">
        <f>IFERROR(VLOOKUP(G7047,Store_Map!$A$2:$I$100,3,FALSE),"")</f>
        <v>0</v>
      </c>
      <c r="I7047">
        <f>IFERROR(VLOOKUP(G7047,Store_Map!$A$2:$I$100,4,FALSE),"")</f>
        <v>0</v>
      </c>
      <c r="J7047">
        <f>IFERROR(VLOOKUP(G7047,Store_Map!$A$2:$I$100,5,FALSE),"")</f>
        <v>0</v>
      </c>
      <c r="K7047">
        <f>IFERROR(VLOOKUP(G7047,Store_Map!$A$2:$I$100,6,FALSE),"")</f>
        <v>0</v>
      </c>
      <c r="L7047">
        <f>IFERROR(VLOOKUP(G7047,Store_Map!$A$2:$I$100,7,FALSE),"")</f>
        <v>0</v>
      </c>
      <c r="M7047">
        <f>IFERROR(VLOOKUP(G7047,Store_Map!$A$2:$I$100,8,FALSE),"")</f>
        <v>0</v>
      </c>
      <c r="N7047">
        <f t="shared" si="990"/>
        <v>0</v>
      </c>
      <c r="O7047" t="str">
        <f t="shared" si="991"/>
        <v>PASS</v>
      </c>
      <c r="P7047" t="str">
        <f t="shared" si="992"/>
        <v>PASS</v>
      </c>
      <c r="Q7047" t="str">
        <f t="shared" si="993"/>
        <v>PASS</v>
      </c>
      <c r="R7047" t="str">
        <f t="shared" si="994"/>
        <v>PASS</v>
      </c>
      <c r="S7047" t="str">
        <f t="shared" si="995"/>
        <v>PASS</v>
      </c>
      <c r="T7047">
        <f t="shared" si="996"/>
        <v>100</v>
      </c>
      <c r="U7047" t="str">
        <f t="shared" si="997"/>
        <v>Low</v>
      </c>
      <c r="V7047" t="str">
        <f t="shared" si="998"/>
        <v>Clean</v>
      </c>
    </row>
    <row r="7048" spans="1:22" x14ac:dyDescent="0.3">
      <c r="A7048" t="str">
        <f>Raw_Data!A7048</f>
        <v>36010031</v>
      </c>
      <c r="B7048">
        <f>Raw_Data!B7048</f>
        <v>45659</v>
      </c>
      <c r="C7048" t="str">
        <f>Raw_Data!C7048</f>
        <v>DUPIXENT 300 MG/2 ML PEN</v>
      </c>
      <c r="D7048" t="str">
        <f>Raw_Data!D7048</f>
        <v>24591502</v>
      </c>
      <c r="E7048" t="str">
        <f>Raw_Data!E7048</f>
        <v>THAKORE, MORGAN</v>
      </c>
      <c r="F7048" t="str">
        <f>Raw_Data!F7048</f>
        <v>1770875130</v>
      </c>
      <c r="G7048" t="str">
        <f>Raw_Data!H7048</f>
        <v>3</v>
      </c>
      <c r="H7048">
        <f>IFERROR(VLOOKUP(G7048,Store_Map!$A$2:$I$100,3,FALSE),"")</f>
        <v>0</v>
      </c>
      <c r="I7048">
        <f>IFERROR(VLOOKUP(G7048,Store_Map!$A$2:$I$100,4,FALSE),"")</f>
        <v>0</v>
      </c>
      <c r="J7048">
        <f>IFERROR(VLOOKUP(G7048,Store_Map!$A$2:$I$100,5,FALSE),"")</f>
        <v>0</v>
      </c>
      <c r="K7048">
        <f>IFERROR(VLOOKUP(G7048,Store_Map!$A$2:$I$100,6,FALSE),"")</f>
        <v>0</v>
      </c>
      <c r="L7048">
        <f>IFERROR(VLOOKUP(G7048,Store_Map!$A$2:$I$100,7,FALSE),"")</f>
        <v>0</v>
      </c>
      <c r="M7048">
        <f>IFERROR(VLOOKUP(G7048,Store_Map!$A$2:$I$100,8,FALSE),"")</f>
        <v>0</v>
      </c>
      <c r="N7048">
        <f t="shared" si="990"/>
        <v>0</v>
      </c>
      <c r="O7048" t="str">
        <f t="shared" si="991"/>
        <v>PASS</v>
      </c>
      <c r="P7048" t="str">
        <f t="shared" si="992"/>
        <v>REVIEW</v>
      </c>
      <c r="Q7048" t="str">
        <f t="shared" si="993"/>
        <v>PASS</v>
      </c>
      <c r="R7048" t="str">
        <f t="shared" si="994"/>
        <v>PASS</v>
      </c>
      <c r="S7048" t="str">
        <f t="shared" si="995"/>
        <v>REVIEW</v>
      </c>
      <c r="T7048">
        <f t="shared" si="996"/>
        <v>90</v>
      </c>
      <c r="U7048" t="str">
        <f t="shared" si="997"/>
        <v>Low</v>
      </c>
      <c r="V7048" t="str">
        <f t="shared" si="998"/>
        <v>Invalid NDC</v>
      </c>
    </row>
    <row r="7049" spans="1:22" x14ac:dyDescent="0.3">
      <c r="A7049" t="str">
        <f>Raw_Data!A7049</f>
        <v>36014584</v>
      </c>
      <c r="B7049">
        <f>Raw_Data!B7049</f>
        <v>45659</v>
      </c>
      <c r="C7049" t="str">
        <f>Raw_Data!C7049</f>
        <v>ZEPBOUND 12.5 MG/0.5 ML PEN</v>
      </c>
      <c r="D7049" t="str">
        <f>Raw_Data!D7049</f>
        <v>2246080</v>
      </c>
      <c r="E7049" t="str">
        <f>Raw_Data!E7049</f>
        <v>ETINGE, BIE</v>
      </c>
      <c r="F7049" t="str">
        <f>Raw_Data!F7049</f>
        <v>1093007890</v>
      </c>
      <c r="G7049" t="str">
        <f>Raw_Data!H7049</f>
        <v>3</v>
      </c>
      <c r="H7049">
        <f>IFERROR(VLOOKUP(G7049,Store_Map!$A$2:$I$100,3,FALSE),"")</f>
        <v>0</v>
      </c>
      <c r="I7049">
        <f>IFERROR(VLOOKUP(G7049,Store_Map!$A$2:$I$100,4,FALSE),"")</f>
        <v>0</v>
      </c>
      <c r="J7049">
        <f>IFERROR(VLOOKUP(G7049,Store_Map!$A$2:$I$100,5,FALSE),"")</f>
        <v>0</v>
      </c>
      <c r="K7049">
        <f>IFERROR(VLOOKUP(G7049,Store_Map!$A$2:$I$100,6,FALSE),"")</f>
        <v>0</v>
      </c>
      <c r="L7049">
        <f>IFERROR(VLOOKUP(G7049,Store_Map!$A$2:$I$100,7,FALSE),"")</f>
        <v>0</v>
      </c>
      <c r="M7049">
        <f>IFERROR(VLOOKUP(G7049,Store_Map!$A$2:$I$100,8,FALSE),"")</f>
        <v>0</v>
      </c>
      <c r="N7049">
        <f t="shared" si="990"/>
        <v>0</v>
      </c>
      <c r="O7049" t="str">
        <f t="shared" si="991"/>
        <v>PASS</v>
      </c>
      <c r="P7049" t="str">
        <f t="shared" si="992"/>
        <v>REVIEW</v>
      </c>
      <c r="Q7049" t="str">
        <f t="shared" si="993"/>
        <v>PASS</v>
      </c>
      <c r="R7049" t="str">
        <f t="shared" si="994"/>
        <v>PASS</v>
      </c>
      <c r="S7049" t="str">
        <f t="shared" si="995"/>
        <v>REVIEW</v>
      </c>
      <c r="T7049">
        <f t="shared" si="996"/>
        <v>90</v>
      </c>
      <c r="U7049" t="str">
        <f t="shared" si="997"/>
        <v>Low</v>
      </c>
      <c r="V7049" t="str">
        <f t="shared" si="998"/>
        <v>Invalid NDC</v>
      </c>
    </row>
    <row r="7050" spans="1:22" x14ac:dyDescent="0.3">
      <c r="A7050" t="str">
        <f>Raw_Data!A7050</f>
        <v>36009859</v>
      </c>
      <c r="B7050">
        <f>Raw_Data!B7050</f>
        <v>45659</v>
      </c>
      <c r="C7050" t="str">
        <f>Raw_Data!C7050</f>
        <v>DUPIXENT 200 MG/1.14 ML PEN</v>
      </c>
      <c r="D7050" t="str">
        <f>Raw_Data!D7050</f>
        <v>24591902</v>
      </c>
      <c r="E7050" t="str">
        <f>Raw_Data!E7050</f>
        <v>THAKORE, MORGAN</v>
      </c>
      <c r="F7050" t="str">
        <f>Raw_Data!F7050</f>
        <v>1770875130</v>
      </c>
      <c r="G7050" t="str">
        <f>Raw_Data!H7050</f>
        <v>3</v>
      </c>
      <c r="H7050">
        <f>IFERROR(VLOOKUP(G7050,Store_Map!$A$2:$I$100,3,FALSE),"")</f>
        <v>0</v>
      </c>
      <c r="I7050">
        <f>IFERROR(VLOOKUP(G7050,Store_Map!$A$2:$I$100,4,FALSE),"")</f>
        <v>0</v>
      </c>
      <c r="J7050">
        <f>IFERROR(VLOOKUP(G7050,Store_Map!$A$2:$I$100,5,FALSE),"")</f>
        <v>0</v>
      </c>
      <c r="K7050">
        <f>IFERROR(VLOOKUP(G7050,Store_Map!$A$2:$I$100,6,FALSE),"")</f>
        <v>0</v>
      </c>
      <c r="L7050">
        <f>IFERROR(VLOOKUP(G7050,Store_Map!$A$2:$I$100,7,FALSE),"")</f>
        <v>0</v>
      </c>
      <c r="M7050">
        <f>IFERROR(VLOOKUP(G7050,Store_Map!$A$2:$I$100,8,FALSE),"")</f>
        <v>0</v>
      </c>
      <c r="N7050">
        <f t="shared" si="990"/>
        <v>0</v>
      </c>
      <c r="O7050" t="str">
        <f t="shared" si="991"/>
        <v>PASS</v>
      </c>
      <c r="P7050" t="str">
        <f t="shared" si="992"/>
        <v>REVIEW</v>
      </c>
      <c r="Q7050" t="str">
        <f t="shared" si="993"/>
        <v>PASS</v>
      </c>
      <c r="R7050" t="str">
        <f t="shared" si="994"/>
        <v>PASS</v>
      </c>
      <c r="S7050" t="str">
        <f t="shared" si="995"/>
        <v>REVIEW</v>
      </c>
      <c r="T7050">
        <f t="shared" si="996"/>
        <v>90</v>
      </c>
      <c r="U7050" t="str">
        <f t="shared" si="997"/>
        <v>Low</v>
      </c>
      <c r="V7050" t="str">
        <f t="shared" si="998"/>
        <v>Invalid NDC</v>
      </c>
    </row>
    <row r="7051" spans="1:22" x14ac:dyDescent="0.3">
      <c r="A7051" t="str">
        <f>Raw_Data!A7051</f>
        <v>36014882</v>
      </c>
      <c r="B7051">
        <f>Raw_Data!B7051</f>
        <v>45659</v>
      </c>
      <c r="C7051" t="str">
        <f>Raw_Data!C7051</f>
        <v>MYFEMBREE 40 MG-1 MG-0.5 MG</v>
      </c>
      <c r="D7051" t="str">
        <f>Raw_Data!D7051</f>
        <v>72974041501</v>
      </c>
      <c r="E7051" t="str">
        <f>Raw_Data!E7051</f>
        <v>JOHNSON, PRINCESSA</v>
      </c>
      <c r="F7051" t="str">
        <f>Raw_Data!F7051</f>
        <v>1295754596</v>
      </c>
      <c r="G7051" t="str">
        <f>Raw_Data!H7051</f>
        <v>3</v>
      </c>
      <c r="H7051">
        <f>IFERROR(VLOOKUP(G7051,Store_Map!$A$2:$I$100,3,FALSE),"")</f>
        <v>0</v>
      </c>
      <c r="I7051">
        <f>IFERROR(VLOOKUP(G7051,Store_Map!$A$2:$I$100,4,FALSE),"")</f>
        <v>0</v>
      </c>
      <c r="J7051">
        <f>IFERROR(VLOOKUP(G7051,Store_Map!$A$2:$I$100,5,FALSE),"")</f>
        <v>0</v>
      </c>
      <c r="K7051">
        <f>IFERROR(VLOOKUP(G7051,Store_Map!$A$2:$I$100,6,FALSE),"")</f>
        <v>0</v>
      </c>
      <c r="L7051">
        <f>IFERROR(VLOOKUP(G7051,Store_Map!$A$2:$I$100,7,FALSE),"")</f>
        <v>0</v>
      </c>
      <c r="M7051">
        <f>IFERROR(VLOOKUP(G7051,Store_Map!$A$2:$I$100,8,FALSE),"")</f>
        <v>0</v>
      </c>
      <c r="N7051">
        <f t="shared" si="990"/>
        <v>0</v>
      </c>
      <c r="O7051" t="str">
        <f t="shared" si="991"/>
        <v>PASS</v>
      </c>
      <c r="P7051" t="str">
        <f t="shared" si="992"/>
        <v>PASS</v>
      </c>
      <c r="Q7051" t="str">
        <f t="shared" si="993"/>
        <v>PASS</v>
      </c>
      <c r="R7051" t="str">
        <f t="shared" si="994"/>
        <v>PASS</v>
      </c>
      <c r="S7051" t="str">
        <f t="shared" si="995"/>
        <v>PASS</v>
      </c>
      <c r="T7051">
        <f t="shared" si="996"/>
        <v>100</v>
      </c>
      <c r="U7051" t="str">
        <f t="shared" si="997"/>
        <v>Low</v>
      </c>
      <c r="V7051" t="str">
        <f t="shared" si="998"/>
        <v>Clean</v>
      </c>
    </row>
    <row r="7052" spans="1:22" x14ac:dyDescent="0.3">
      <c r="A7052" t="str">
        <f>Raw_Data!A7052</f>
        <v>36012526</v>
      </c>
      <c r="B7052">
        <f>Raw_Data!B7052</f>
        <v>45659</v>
      </c>
      <c r="C7052" t="str">
        <f>Raw_Data!C7052</f>
        <v>ENTRESTO 49 MG-51 MG TABLET</v>
      </c>
      <c r="D7052" t="str">
        <f>Raw_Data!D7052</f>
        <v>78077720</v>
      </c>
      <c r="E7052" t="str">
        <f>Raw_Data!E7052</f>
        <v>REHMAN, FAIZ</v>
      </c>
      <c r="F7052" t="str">
        <f>Raw_Data!F7052</f>
        <v>1730168261</v>
      </c>
      <c r="G7052" t="str">
        <f>Raw_Data!H7052</f>
        <v>3</v>
      </c>
      <c r="H7052">
        <f>IFERROR(VLOOKUP(G7052,Store_Map!$A$2:$I$100,3,FALSE),"")</f>
        <v>0</v>
      </c>
      <c r="I7052">
        <f>IFERROR(VLOOKUP(G7052,Store_Map!$A$2:$I$100,4,FALSE),"")</f>
        <v>0</v>
      </c>
      <c r="J7052">
        <f>IFERROR(VLOOKUP(G7052,Store_Map!$A$2:$I$100,5,FALSE),"")</f>
        <v>0</v>
      </c>
      <c r="K7052">
        <f>IFERROR(VLOOKUP(G7052,Store_Map!$A$2:$I$100,6,FALSE),"")</f>
        <v>0</v>
      </c>
      <c r="L7052">
        <f>IFERROR(VLOOKUP(G7052,Store_Map!$A$2:$I$100,7,FALSE),"")</f>
        <v>0</v>
      </c>
      <c r="M7052">
        <f>IFERROR(VLOOKUP(G7052,Store_Map!$A$2:$I$100,8,FALSE),"")</f>
        <v>0</v>
      </c>
      <c r="N7052">
        <f t="shared" si="990"/>
        <v>0</v>
      </c>
      <c r="O7052" t="str">
        <f t="shared" si="991"/>
        <v>PASS</v>
      </c>
      <c r="P7052" t="str">
        <f t="shared" si="992"/>
        <v>REVIEW</v>
      </c>
      <c r="Q7052" t="str">
        <f t="shared" si="993"/>
        <v>PASS</v>
      </c>
      <c r="R7052" t="str">
        <f t="shared" si="994"/>
        <v>PASS</v>
      </c>
      <c r="S7052" t="str">
        <f t="shared" si="995"/>
        <v>REVIEW</v>
      </c>
      <c r="T7052">
        <f t="shared" si="996"/>
        <v>90</v>
      </c>
      <c r="U7052" t="str">
        <f t="shared" si="997"/>
        <v>Low</v>
      </c>
      <c r="V7052" t="str">
        <f t="shared" si="998"/>
        <v>Invalid NDC</v>
      </c>
    </row>
    <row r="7053" spans="1:22" x14ac:dyDescent="0.3">
      <c r="A7053" t="str">
        <f>Raw_Data!A7053</f>
        <v>36014493</v>
      </c>
      <c r="B7053">
        <f>Raw_Data!B7053</f>
        <v>45659</v>
      </c>
      <c r="C7053" t="str">
        <f>Raw_Data!C7053</f>
        <v>SYMLINPEN 120 PEN INJECTOR</v>
      </c>
      <c r="D7053" t="str">
        <f>Raw_Data!D7053</f>
        <v>310662702</v>
      </c>
      <c r="E7053" t="str">
        <f>Raw_Data!E7053</f>
        <v>YASIN, NURA</v>
      </c>
      <c r="F7053" t="str">
        <f>Raw_Data!F7053</f>
        <v>1265518567</v>
      </c>
      <c r="G7053" t="str">
        <f>Raw_Data!H7053</f>
        <v>3</v>
      </c>
      <c r="H7053">
        <f>IFERROR(VLOOKUP(G7053,Store_Map!$A$2:$I$100,3,FALSE),"")</f>
        <v>0</v>
      </c>
      <c r="I7053">
        <f>IFERROR(VLOOKUP(G7053,Store_Map!$A$2:$I$100,4,FALSE),"")</f>
        <v>0</v>
      </c>
      <c r="J7053">
        <f>IFERROR(VLOOKUP(G7053,Store_Map!$A$2:$I$100,5,FALSE),"")</f>
        <v>0</v>
      </c>
      <c r="K7053">
        <f>IFERROR(VLOOKUP(G7053,Store_Map!$A$2:$I$100,6,FALSE),"")</f>
        <v>0</v>
      </c>
      <c r="L7053">
        <f>IFERROR(VLOOKUP(G7053,Store_Map!$A$2:$I$100,7,FALSE),"")</f>
        <v>0</v>
      </c>
      <c r="M7053">
        <f>IFERROR(VLOOKUP(G7053,Store_Map!$A$2:$I$100,8,FALSE),"")</f>
        <v>0</v>
      </c>
      <c r="N7053">
        <f t="shared" si="990"/>
        <v>0</v>
      </c>
      <c r="O7053" t="str">
        <f t="shared" si="991"/>
        <v>PASS</v>
      </c>
      <c r="P7053" t="str">
        <f t="shared" si="992"/>
        <v>REVIEW</v>
      </c>
      <c r="Q7053" t="str">
        <f t="shared" si="993"/>
        <v>PASS</v>
      </c>
      <c r="R7053" t="str">
        <f t="shared" si="994"/>
        <v>PASS</v>
      </c>
      <c r="S7053" t="str">
        <f t="shared" si="995"/>
        <v>REVIEW</v>
      </c>
      <c r="T7053">
        <f t="shared" si="996"/>
        <v>90</v>
      </c>
      <c r="U7053" t="str">
        <f t="shared" si="997"/>
        <v>Low</v>
      </c>
      <c r="V7053" t="str">
        <f t="shared" si="998"/>
        <v>Invalid NDC</v>
      </c>
    </row>
    <row r="7054" spans="1:22" x14ac:dyDescent="0.3">
      <c r="A7054" t="str">
        <f>Raw_Data!A7054</f>
        <v>36015739</v>
      </c>
      <c r="B7054">
        <f>Raw_Data!B7054</f>
        <v>45659</v>
      </c>
      <c r="C7054" t="str">
        <f>Raw_Data!C7054</f>
        <v>FREESTYLE LIBRE 3 SENSOR</v>
      </c>
      <c r="D7054" t="str">
        <f>Raw_Data!D7054</f>
        <v>57599081800</v>
      </c>
      <c r="E7054" t="str">
        <f>Raw_Data!E7054</f>
        <v>YASIN, NURA</v>
      </c>
      <c r="F7054" t="str">
        <f>Raw_Data!F7054</f>
        <v>1265518567</v>
      </c>
      <c r="G7054" t="str">
        <f>Raw_Data!H7054</f>
        <v>3</v>
      </c>
      <c r="H7054">
        <f>IFERROR(VLOOKUP(G7054,Store_Map!$A$2:$I$100,3,FALSE),"")</f>
        <v>0</v>
      </c>
      <c r="I7054">
        <f>IFERROR(VLOOKUP(G7054,Store_Map!$A$2:$I$100,4,FALSE),"")</f>
        <v>0</v>
      </c>
      <c r="J7054">
        <f>IFERROR(VLOOKUP(G7054,Store_Map!$A$2:$I$100,5,FALSE),"")</f>
        <v>0</v>
      </c>
      <c r="K7054">
        <f>IFERROR(VLOOKUP(G7054,Store_Map!$A$2:$I$100,6,FALSE),"")</f>
        <v>0</v>
      </c>
      <c r="L7054">
        <f>IFERROR(VLOOKUP(G7054,Store_Map!$A$2:$I$100,7,FALSE),"")</f>
        <v>0</v>
      </c>
      <c r="M7054">
        <f>IFERROR(VLOOKUP(G7054,Store_Map!$A$2:$I$100,8,FALSE),"")</f>
        <v>0</v>
      </c>
      <c r="N7054">
        <f t="shared" si="990"/>
        <v>0</v>
      </c>
      <c r="O7054" t="str">
        <f t="shared" si="991"/>
        <v>PASS</v>
      </c>
      <c r="P7054" t="str">
        <f t="shared" si="992"/>
        <v>PASS</v>
      </c>
      <c r="Q7054" t="str">
        <f t="shared" si="993"/>
        <v>PASS</v>
      </c>
      <c r="R7054" t="str">
        <f t="shared" si="994"/>
        <v>PASS</v>
      </c>
      <c r="S7054" t="str">
        <f t="shared" si="995"/>
        <v>PASS</v>
      </c>
      <c r="T7054">
        <f t="shared" si="996"/>
        <v>100</v>
      </c>
      <c r="U7054" t="str">
        <f t="shared" si="997"/>
        <v>Low</v>
      </c>
      <c r="V7054" t="str">
        <f t="shared" si="998"/>
        <v>Clean</v>
      </c>
    </row>
    <row r="7055" spans="1:22" x14ac:dyDescent="0.3">
      <c r="A7055" t="str">
        <f>Raw_Data!A7055</f>
        <v>36016205</v>
      </c>
      <c r="B7055">
        <f>Raw_Data!B7055</f>
        <v>45659</v>
      </c>
      <c r="C7055" t="str">
        <f>Raw_Data!C7055</f>
        <v>MIGRAINE REL 250/250/65MG T</v>
      </c>
      <c r="D7055" t="str">
        <f>Raw_Data!D7055</f>
        <v>70000024701</v>
      </c>
      <c r="E7055" t="str">
        <f>Raw_Data!E7055</f>
        <v>SOBRINHO, TITO</v>
      </c>
      <c r="F7055" t="str">
        <f>Raw_Data!F7055</f>
        <v>1942244652</v>
      </c>
      <c r="G7055" t="str">
        <f>Raw_Data!H7055</f>
        <v>3</v>
      </c>
      <c r="H7055">
        <f>IFERROR(VLOOKUP(G7055,Store_Map!$A$2:$I$100,3,FALSE),"")</f>
        <v>0</v>
      </c>
      <c r="I7055">
        <f>IFERROR(VLOOKUP(G7055,Store_Map!$A$2:$I$100,4,FALSE),"")</f>
        <v>0</v>
      </c>
      <c r="J7055">
        <f>IFERROR(VLOOKUP(G7055,Store_Map!$A$2:$I$100,5,FALSE),"")</f>
        <v>0</v>
      </c>
      <c r="K7055">
        <f>IFERROR(VLOOKUP(G7055,Store_Map!$A$2:$I$100,6,FALSE),"")</f>
        <v>0</v>
      </c>
      <c r="L7055">
        <f>IFERROR(VLOOKUP(G7055,Store_Map!$A$2:$I$100,7,FALSE),"")</f>
        <v>0</v>
      </c>
      <c r="M7055">
        <f>IFERROR(VLOOKUP(G7055,Store_Map!$A$2:$I$100,8,FALSE),"")</f>
        <v>0</v>
      </c>
      <c r="N7055">
        <f t="shared" si="990"/>
        <v>0</v>
      </c>
      <c r="O7055" t="str">
        <f t="shared" si="991"/>
        <v>PASS</v>
      </c>
      <c r="P7055" t="str">
        <f t="shared" si="992"/>
        <v>PASS</v>
      </c>
      <c r="Q7055" t="str">
        <f t="shared" si="993"/>
        <v>PASS</v>
      </c>
      <c r="R7055" t="str">
        <f t="shared" si="994"/>
        <v>PASS</v>
      </c>
      <c r="S7055" t="str">
        <f t="shared" si="995"/>
        <v>PASS</v>
      </c>
      <c r="T7055">
        <f t="shared" si="996"/>
        <v>100</v>
      </c>
      <c r="U7055" t="str">
        <f t="shared" si="997"/>
        <v>Low</v>
      </c>
      <c r="V7055" t="str">
        <f t="shared" si="998"/>
        <v>Clean</v>
      </c>
    </row>
    <row r="7056" spans="1:22" x14ac:dyDescent="0.3">
      <c r="A7056" t="str">
        <f>Raw_Data!A7056</f>
        <v>36016221</v>
      </c>
      <c r="B7056">
        <f>Raw_Data!B7056</f>
        <v>45659</v>
      </c>
      <c r="C7056" t="str">
        <f>Raw_Data!C7056</f>
        <v>MUCUS RELIEF ER 600 MG TABL</v>
      </c>
      <c r="D7056" t="str">
        <f>Raw_Data!D7056</f>
        <v>536116361</v>
      </c>
      <c r="E7056" t="str">
        <f>Raw_Data!E7056</f>
        <v>GIBBS, JON</v>
      </c>
      <c r="F7056" t="str">
        <f>Raw_Data!F7056</f>
        <v>1700896156</v>
      </c>
      <c r="G7056" t="str">
        <f>Raw_Data!H7056</f>
        <v>3</v>
      </c>
      <c r="H7056">
        <f>IFERROR(VLOOKUP(G7056,Store_Map!$A$2:$I$100,3,FALSE),"")</f>
        <v>0</v>
      </c>
      <c r="I7056">
        <f>IFERROR(VLOOKUP(G7056,Store_Map!$A$2:$I$100,4,FALSE),"")</f>
        <v>0</v>
      </c>
      <c r="J7056">
        <f>IFERROR(VLOOKUP(G7056,Store_Map!$A$2:$I$100,5,FALSE),"")</f>
        <v>0</v>
      </c>
      <c r="K7056">
        <f>IFERROR(VLOOKUP(G7056,Store_Map!$A$2:$I$100,6,FALSE),"")</f>
        <v>0</v>
      </c>
      <c r="L7056">
        <f>IFERROR(VLOOKUP(G7056,Store_Map!$A$2:$I$100,7,FALSE),"")</f>
        <v>0</v>
      </c>
      <c r="M7056">
        <f>IFERROR(VLOOKUP(G7056,Store_Map!$A$2:$I$100,8,FALSE),"")</f>
        <v>0</v>
      </c>
      <c r="N7056">
        <f t="shared" si="990"/>
        <v>0</v>
      </c>
      <c r="O7056" t="str">
        <f t="shared" si="991"/>
        <v>PASS</v>
      </c>
      <c r="P7056" t="str">
        <f t="shared" si="992"/>
        <v>REVIEW</v>
      </c>
      <c r="Q7056" t="str">
        <f t="shared" si="993"/>
        <v>PASS</v>
      </c>
      <c r="R7056" t="str">
        <f t="shared" si="994"/>
        <v>PASS</v>
      </c>
      <c r="S7056" t="str">
        <f t="shared" si="995"/>
        <v>REVIEW</v>
      </c>
      <c r="T7056">
        <f t="shared" si="996"/>
        <v>90</v>
      </c>
      <c r="U7056" t="str">
        <f t="shared" si="997"/>
        <v>Low</v>
      </c>
      <c r="V7056" t="str">
        <f t="shared" si="998"/>
        <v>Invalid NDC</v>
      </c>
    </row>
    <row r="7057" spans="1:22" x14ac:dyDescent="0.3">
      <c r="A7057" t="str">
        <f>Raw_Data!A7057</f>
        <v>36016200</v>
      </c>
      <c r="B7057">
        <f>Raw_Data!B7057</f>
        <v>45659</v>
      </c>
      <c r="C7057" t="str">
        <f>Raw_Data!C7057</f>
        <v>CHILD ALLERGY (FEXO) 30 MG/</v>
      </c>
      <c r="D7057" t="str">
        <f>Raw_Data!D7057</f>
        <v>61269052794</v>
      </c>
      <c r="E7057" t="str">
        <f>Raw_Data!E7057</f>
        <v>THERATTIL, JAYA</v>
      </c>
      <c r="F7057" t="str">
        <f>Raw_Data!F7057</f>
        <v>1043285810</v>
      </c>
      <c r="G7057" t="str">
        <f>Raw_Data!H7057</f>
        <v>3</v>
      </c>
      <c r="H7057">
        <f>IFERROR(VLOOKUP(G7057,Store_Map!$A$2:$I$100,3,FALSE),"")</f>
        <v>0</v>
      </c>
      <c r="I7057">
        <f>IFERROR(VLOOKUP(G7057,Store_Map!$A$2:$I$100,4,FALSE),"")</f>
        <v>0</v>
      </c>
      <c r="J7057">
        <f>IFERROR(VLOOKUP(G7057,Store_Map!$A$2:$I$100,5,FALSE),"")</f>
        <v>0</v>
      </c>
      <c r="K7057">
        <f>IFERROR(VLOOKUP(G7057,Store_Map!$A$2:$I$100,6,FALSE),"")</f>
        <v>0</v>
      </c>
      <c r="L7057">
        <f>IFERROR(VLOOKUP(G7057,Store_Map!$A$2:$I$100,7,FALSE),"")</f>
        <v>0</v>
      </c>
      <c r="M7057">
        <f>IFERROR(VLOOKUP(G7057,Store_Map!$A$2:$I$100,8,FALSE),"")</f>
        <v>0</v>
      </c>
      <c r="N7057">
        <f t="shared" si="990"/>
        <v>0</v>
      </c>
      <c r="O7057" t="str">
        <f t="shared" si="991"/>
        <v>PASS</v>
      </c>
      <c r="P7057" t="str">
        <f t="shared" si="992"/>
        <v>PASS</v>
      </c>
      <c r="Q7057" t="str">
        <f t="shared" si="993"/>
        <v>PASS</v>
      </c>
      <c r="R7057" t="str">
        <f t="shared" si="994"/>
        <v>PASS</v>
      </c>
      <c r="S7057" t="str">
        <f t="shared" si="995"/>
        <v>PASS</v>
      </c>
      <c r="T7057">
        <f t="shared" si="996"/>
        <v>100</v>
      </c>
      <c r="U7057" t="str">
        <f t="shared" si="997"/>
        <v>Low</v>
      </c>
      <c r="V7057" t="str">
        <f t="shared" si="998"/>
        <v>Clean</v>
      </c>
    </row>
    <row r="7058" spans="1:22" x14ac:dyDescent="0.3">
      <c r="A7058" t="str">
        <f>Raw_Data!A7058</f>
        <v>36015747</v>
      </c>
      <c r="B7058">
        <f>Raw_Data!B7058</f>
        <v>45659</v>
      </c>
      <c r="C7058" t="str">
        <f>Raw_Data!C7058</f>
        <v>FAMOTIDINE 40 MG TABLET</v>
      </c>
      <c r="D7058" t="str">
        <f>Raw_Data!D7058</f>
        <v>65862086001</v>
      </c>
      <c r="E7058" t="str">
        <f>Raw_Data!E7058</f>
        <v>GIBBS, JON</v>
      </c>
      <c r="F7058" t="str">
        <f>Raw_Data!F7058</f>
        <v>1700896156</v>
      </c>
      <c r="G7058" t="str">
        <f>Raw_Data!H7058</f>
        <v>3</v>
      </c>
      <c r="H7058">
        <f>IFERROR(VLOOKUP(G7058,Store_Map!$A$2:$I$100,3,FALSE),"")</f>
        <v>0</v>
      </c>
      <c r="I7058">
        <f>IFERROR(VLOOKUP(G7058,Store_Map!$A$2:$I$100,4,FALSE),"")</f>
        <v>0</v>
      </c>
      <c r="J7058">
        <f>IFERROR(VLOOKUP(G7058,Store_Map!$A$2:$I$100,5,FALSE),"")</f>
        <v>0</v>
      </c>
      <c r="K7058">
        <f>IFERROR(VLOOKUP(G7058,Store_Map!$A$2:$I$100,6,FALSE),"")</f>
        <v>0</v>
      </c>
      <c r="L7058">
        <f>IFERROR(VLOOKUP(G7058,Store_Map!$A$2:$I$100,7,FALSE),"")</f>
        <v>0</v>
      </c>
      <c r="M7058">
        <f>IFERROR(VLOOKUP(G7058,Store_Map!$A$2:$I$100,8,FALSE),"")</f>
        <v>0</v>
      </c>
      <c r="N7058">
        <f t="shared" si="990"/>
        <v>0</v>
      </c>
      <c r="O7058" t="str">
        <f t="shared" si="991"/>
        <v>PASS</v>
      </c>
      <c r="P7058" t="str">
        <f t="shared" si="992"/>
        <v>PASS</v>
      </c>
      <c r="Q7058" t="str">
        <f t="shared" si="993"/>
        <v>PASS</v>
      </c>
      <c r="R7058" t="str">
        <f t="shared" si="994"/>
        <v>PASS</v>
      </c>
      <c r="S7058" t="str">
        <f t="shared" si="995"/>
        <v>PASS</v>
      </c>
      <c r="T7058">
        <f t="shared" si="996"/>
        <v>100</v>
      </c>
      <c r="U7058" t="str">
        <f t="shared" si="997"/>
        <v>Low</v>
      </c>
      <c r="V7058" t="str">
        <f t="shared" si="998"/>
        <v>Clean</v>
      </c>
    </row>
    <row r="7059" spans="1:22" x14ac:dyDescent="0.3">
      <c r="A7059" t="str">
        <f>Raw_Data!A7059</f>
        <v>36013665</v>
      </c>
      <c r="B7059">
        <f>Raw_Data!B7059</f>
        <v>45659</v>
      </c>
      <c r="C7059" t="str">
        <f>Raw_Data!C7059</f>
        <v>PANTOPRAZOLE SOD DR 40 MG T</v>
      </c>
      <c r="D7059" t="str">
        <f>Raw_Data!D7059</f>
        <v>378668977</v>
      </c>
      <c r="E7059" t="str">
        <f>Raw_Data!E7059</f>
        <v>GIBBS, JON</v>
      </c>
      <c r="F7059" t="str">
        <f>Raw_Data!F7059</f>
        <v>1700896156</v>
      </c>
      <c r="G7059" t="str">
        <f>Raw_Data!H7059</f>
        <v>3</v>
      </c>
      <c r="H7059">
        <f>IFERROR(VLOOKUP(G7059,Store_Map!$A$2:$I$100,3,FALSE),"")</f>
        <v>0</v>
      </c>
      <c r="I7059">
        <f>IFERROR(VLOOKUP(G7059,Store_Map!$A$2:$I$100,4,FALSE),"")</f>
        <v>0</v>
      </c>
      <c r="J7059">
        <f>IFERROR(VLOOKUP(G7059,Store_Map!$A$2:$I$100,5,FALSE),"")</f>
        <v>0</v>
      </c>
      <c r="K7059">
        <f>IFERROR(VLOOKUP(G7059,Store_Map!$A$2:$I$100,6,FALSE),"")</f>
        <v>0</v>
      </c>
      <c r="L7059">
        <f>IFERROR(VLOOKUP(G7059,Store_Map!$A$2:$I$100,7,FALSE),"")</f>
        <v>0</v>
      </c>
      <c r="M7059">
        <f>IFERROR(VLOOKUP(G7059,Store_Map!$A$2:$I$100,8,FALSE),"")</f>
        <v>0</v>
      </c>
      <c r="N7059">
        <f t="shared" si="990"/>
        <v>0</v>
      </c>
      <c r="O7059" t="str">
        <f t="shared" si="991"/>
        <v>PASS</v>
      </c>
      <c r="P7059" t="str">
        <f t="shared" si="992"/>
        <v>REVIEW</v>
      </c>
      <c r="Q7059" t="str">
        <f t="shared" si="993"/>
        <v>PASS</v>
      </c>
      <c r="R7059" t="str">
        <f t="shared" si="994"/>
        <v>PASS</v>
      </c>
      <c r="S7059" t="str">
        <f t="shared" si="995"/>
        <v>REVIEW</v>
      </c>
      <c r="T7059">
        <f t="shared" si="996"/>
        <v>90</v>
      </c>
      <c r="U7059" t="str">
        <f t="shared" si="997"/>
        <v>Low</v>
      </c>
      <c r="V7059" t="str">
        <f t="shared" si="998"/>
        <v>Invalid NDC</v>
      </c>
    </row>
    <row r="7060" spans="1:22" x14ac:dyDescent="0.3">
      <c r="A7060" t="str">
        <f>Raw_Data!A7060</f>
        <v>36013457</v>
      </c>
      <c r="B7060">
        <f>Raw_Data!B7060</f>
        <v>45659</v>
      </c>
      <c r="C7060" t="str">
        <f>Raw_Data!C7060</f>
        <v>METOPROLOL SUCC ER 200 MG T</v>
      </c>
      <c r="D7060" t="str">
        <f>Raw_Data!D7060</f>
        <v>55111046901</v>
      </c>
      <c r="E7060" t="str">
        <f>Raw_Data!E7060</f>
        <v>GIBBS, JON</v>
      </c>
      <c r="F7060" t="str">
        <f>Raw_Data!F7060</f>
        <v>1700896156</v>
      </c>
      <c r="G7060" t="str">
        <f>Raw_Data!H7060</f>
        <v>3</v>
      </c>
      <c r="H7060">
        <f>IFERROR(VLOOKUP(G7060,Store_Map!$A$2:$I$100,3,FALSE),"")</f>
        <v>0</v>
      </c>
      <c r="I7060">
        <f>IFERROR(VLOOKUP(G7060,Store_Map!$A$2:$I$100,4,FALSE),"")</f>
        <v>0</v>
      </c>
      <c r="J7060">
        <f>IFERROR(VLOOKUP(G7060,Store_Map!$A$2:$I$100,5,FALSE),"")</f>
        <v>0</v>
      </c>
      <c r="K7060">
        <f>IFERROR(VLOOKUP(G7060,Store_Map!$A$2:$I$100,6,FALSE),"")</f>
        <v>0</v>
      </c>
      <c r="L7060">
        <f>IFERROR(VLOOKUP(G7060,Store_Map!$A$2:$I$100,7,FALSE),"")</f>
        <v>0</v>
      </c>
      <c r="M7060">
        <f>IFERROR(VLOOKUP(G7060,Store_Map!$A$2:$I$100,8,FALSE),"")</f>
        <v>0</v>
      </c>
      <c r="N7060">
        <f t="shared" si="990"/>
        <v>0</v>
      </c>
      <c r="O7060" t="str">
        <f t="shared" si="991"/>
        <v>PASS</v>
      </c>
      <c r="P7060" t="str">
        <f t="shared" si="992"/>
        <v>PASS</v>
      </c>
      <c r="Q7060" t="str">
        <f t="shared" si="993"/>
        <v>PASS</v>
      </c>
      <c r="R7060" t="str">
        <f t="shared" si="994"/>
        <v>PASS</v>
      </c>
      <c r="S7060" t="str">
        <f t="shared" si="995"/>
        <v>PASS</v>
      </c>
      <c r="T7060">
        <f t="shared" si="996"/>
        <v>100</v>
      </c>
      <c r="U7060" t="str">
        <f t="shared" si="997"/>
        <v>Low</v>
      </c>
      <c r="V7060" t="str">
        <f t="shared" si="998"/>
        <v>Clean</v>
      </c>
    </row>
    <row r="7061" spans="1:22" x14ac:dyDescent="0.3">
      <c r="A7061" t="str">
        <f>Raw_Data!A7061</f>
        <v>36013053</v>
      </c>
      <c r="B7061">
        <f>Raw_Data!B7061</f>
        <v>45659</v>
      </c>
      <c r="C7061" t="str">
        <f>Raw_Data!C7061</f>
        <v>VERAPAMIL ER 180 MG TABLET</v>
      </c>
      <c r="D7061" t="str">
        <f>Raw_Data!D7061</f>
        <v>68462029301</v>
      </c>
      <c r="E7061" t="str">
        <f>Raw_Data!E7061</f>
        <v>DUNLAP, STEPHANIE</v>
      </c>
      <c r="F7061" t="str">
        <f>Raw_Data!F7061</f>
        <v>1376568675</v>
      </c>
      <c r="G7061" t="str">
        <f>Raw_Data!H7061</f>
        <v>3</v>
      </c>
      <c r="H7061">
        <f>IFERROR(VLOOKUP(G7061,Store_Map!$A$2:$I$100,3,FALSE),"")</f>
        <v>0</v>
      </c>
      <c r="I7061">
        <f>IFERROR(VLOOKUP(G7061,Store_Map!$A$2:$I$100,4,FALSE),"")</f>
        <v>0</v>
      </c>
      <c r="J7061">
        <f>IFERROR(VLOOKUP(G7061,Store_Map!$A$2:$I$100,5,FALSE),"")</f>
        <v>0</v>
      </c>
      <c r="K7061">
        <f>IFERROR(VLOOKUP(G7061,Store_Map!$A$2:$I$100,6,FALSE),"")</f>
        <v>0</v>
      </c>
      <c r="L7061">
        <f>IFERROR(VLOOKUP(G7061,Store_Map!$A$2:$I$100,7,FALSE),"")</f>
        <v>0</v>
      </c>
      <c r="M7061">
        <f>IFERROR(VLOOKUP(G7061,Store_Map!$A$2:$I$100,8,FALSE),"")</f>
        <v>0</v>
      </c>
      <c r="N7061">
        <f t="shared" si="990"/>
        <v>0</v>
      </c>
      <c r="O7061" t="str">
        <f t="shared" si="991"/>
        <v>PASS</v>
      </c>
      <c r="P7061" t="str">
        <f t="shared" si="992"/>
        <v>PASS</v>
      </c>
      <c r="Q7061" t="str">
        <f t="shared" si="993"/>
        <v>PASS</v>
      </c>
      <c r="R7061" t="str">
        <f t="shared" si="994"/>
        <v>PASS</v>
      </c>
      <c r="S7061" t="str">
        <f t="shared" si="995"/>
        <v>PASS</v>
      </c>
      <c r="T7061">
        <f t="shared" si="996"/>
        <v>100</v>
      </c>
      <c r="U7061" t="str">
        <f t="shared" si="997"/>
        <v>Low</v>
      </c>
      <c r="V7061" t="str">
        <f t="shared" si="998"/>
        <v>Clean</v>
      </c>
    </row>
    <row r="7062" spans="1:22" x14ac:dyDescent="0.3">
      <c r="A7062" t="str">
        <f>Raw_Data!A7062</f>
        <v>36016216</v>
      </c>
      <c r="B7062">
        <f>Raw_Data!B7062</f>
        <v>45659</v>
      </c>
      <c r="C7062" t="str">
        <f>Raw_Data!C7062</f>
        <v>ALBUTEROL HFA 90 MCG INHALE</v>
      </c>
      <c r="D7062" t="str">
        <f>Raw_Data!D7062</f>
        <v>68180096301</v>
      </c>
      <c r="E7062" t="str">
        <f>Raw_Data!E7062</f>
        <v>BYNE, EDMUND</v>
      </c>
      <c r="F7062" t="str">
        <f>Raw_Data!F7062</f>
        <v>1033186648</v>
      </c>
      <c r="G7062" t="str">
        <f>Raw_Data!H7062</f>
        <v>3</v>
      </c>
      <c r="H7062">
        <f>IFERROR(VLOOKUP(G7062,Store_Map!$A$2:$I$100,3,FALSE),"")</f>
        <v>0</v>
      </c>
      <c r="I7062">
        <f>IFERROR(VLOOKUP(G7062,Store_Map!$A$2:$I$100,4,FALSE),"")</f>
        <v>0</v>
      </c>
      <c r="J7062">
        <f>IFERROR(VLOOKUP(G7062,Store_Map!$A$2:$I$100,5,FALSE),"")</f>
        <v>0</v>
      </c>
      <c r="K7062">
        <f>IFERROR(VLOOKUP(G7062,Store_Map!$A$2:$I$100,6,FALSE),"")</f>
        <v>0</v>
      </c>
      <c r="L7062">
        <f>IFERROR(VLOOKUP(G7062,Store_Map!$A$2:$I$100,7,FALSE),"")</f>
        <v>0</v>
      </c>
      <c r="M7062">
        <f>IFERROR(VLOOKUP(G7062,Store_Map!$A$2:$I$100,8,FALSE),"")</f>
        <v>0</v>
      </c>
      <c r="N7062">
        <f t="shared" si="990"/>
        <v>0</v>
      </c>
      <c r="O7062" t="str">
        <f t="shared" si="991"/>
        <v>PASS</v>
      </c>
      <c r="P7062" t="str">
        <f t="shared" si="992"/>
        <v>PASS</v>
      </c>
      <c r="Q7062" t="str">
        <f t="shared" si="993"/>
        <v>PASS</v>
      </c>
      <c r="R7062" t="str">
        <f t="shared" si="994"/>
        <v>PASS</v>
      </c>
      <c r="S7062" t="str">
        <f t="shared" si="995"/>
        <v>PASS</v>
      </c>
      <c r="T7062">
        <f t="shared" si="996"/>
        <v>100</v>
      </c>
      <c r="U7062" t="str">
        <f t="shared" si="997"/>
        <v>Low</v>
      </c>
      <c r="V7062" t="str">
        <f t="shared" si="998"/>
        <v>Clean</v>
      </c>
    </row>
    <row r="7063" spans="1:22" x14ac:dyDescent="0.3">
      <c r="A7063" t="str">
        <f>Raw_Data!A7063</f>
        <v>36015768</v>
      </c>
      <c r="B7063">
        <f>Raw_Data!B7063</f>
        <v>45659</v>
      </c>
      <c r="C7063" t="str">
        <f>Raw_Data!C7063</f>
        <v>METHIMAZOLE 10 MG TABLET</v>
      </c>
      <c r="D7063" t="str">
        <f>Raw_Data!D7063</f>
        <v>23155007101</v>
      </c>
      <c r="E7063" t="str">
        <f>Raw_Data!E7063</f>
        <v>YASIN, NURA</v>
      </c>
      <c r="F7063" t="str">
        <f>Raw_Data!F7063</f>
        <v>1265518567</v>
      </c>
      <c r="G7063" t="str">
        <f>Raw_Data!H7063</f>
        <v>3</v>
      </c>
      <c r="H7063">
        <f>IFERROR(VLOOKUP(G7063,Store_Map!$A$2:$I$100,3,FALSE),"")</f>
        <v>0</v>
      </c>
      <c r="I7063">
        <f>IFERROR(VLOOKUP(G7063,Store_Map!$A$2:$I$100,4,FALSE),"")</f>
        <v>0</v>
      </c>
      <c r="J7063">
        <f>IFERROR(VLOOKUP(G7063,Store_Map!$A$2:$I$100,5,FALSE),"")</f>
        <v>0</v>
      </c>
      <c r="K7063">
        <f>IFERROR(VLOOKUP(G7063,Store_Map!$A$2:$I$100,6,FALSE),"")</f>
        <v>0</v>
      </c>
      <c r="L7063">
        <f>IFERROR(VLOOKUP(G7063,Store_Map!$A$2:$I$100,7,FALSE),"")</f>
        <v>0</v>
      </c>
      <c r="M7063">
        <f>IFERROR(VLOOKUP(G7063,Store_Map!$A$2:$I$100,8,FALSE),"")</f>
        <v>0</v>
      </c>
      <c r="N7063">
        <f t="shared" si="990"/>
        <v>0</v>
      </c>
      <c r="O7063" t="str">
        <f t="shared" si="991"/>
        <v>PASS</v>
      </c>
      <c r="P7063" t="str">
        <f t="shared" si="992"/>
        <v>PASS</v>
      </c>
      <c r="Q7063" t="str">
        <f t="shared" si="993"/>
        <v>PASS</v>
      </c>
      <c r="R7063" t="str">
        <f t="shared" si="994"/>
        <v>PASS</v>
      </c>
      <c r="S7063" t="str">
        <f t="shared" si="995"/>
        <v>PASS</v>
      </c>
      <c r="T7063">
        <f t="shared" si="996"/>
        <v>100</v>
      </c>
      <c r="U7063" t="str">
        <f t="shared" si="997"/>
        <v>Low</v>
      </c>
      <c r="V7063" t="str">
        <f t="shared" si="998"/>
        <v>Clean</v>
      </c>
    </row>
    <row r="7064" spans="1:22" x14ac:dyDescent="0.3">
      <c r="A7064" t="str">
        <f>Raw_Data!A7064</f>
        <v>36016222</v>
      </c>
      <c r="B7064">
        <f>Raw_Data!B7064</f>
        <v>45659</v>
      </c>
      <c r="C7064" t="str">
        <f>Raw_Data!C7064</f>
        <v>MONTELUKAST SOD 10 MG TABLE</v>
      </c>
      <c r="D7064" t="str">
        <f>Raw_Data!D7064</f>
        <v>55111072590</v>
      </c>
      <c r="E7064" t="str">
        <f>Raw_Data!E7064</f>
        <v>YASIN, NURA</v>
      </c>
      <c r="F7064" t="str">
        <f>Raw_Data!F7064</f>
        <v>1265518567</v>
      </c>
      <c r="G7064" t="str">
        <f>Raw_Data!H7064</f>
        <v>3</v>
      </c>
      <c r="H7064">
        <f>IFERROR(VLOOKUP(G7064,Store_Map!$A$2:$I$100,3,FALSE),"")</f>
        <v>0</v>
      </c>
      <c r="I7064">
        <f>IFERROR(VLOOKUP(G7064,Store_Map!$A$2:$I$100,4,FALSE),"")</f>
        <v>0</v>
      </c>
      <c r="J7064">
        <f>IFERROR(VLOOKUP(G7064,Store_Map!$A$2:$I$100,5,FALSE),"")</f>
        <v>0</v>
      </c>
      <c r="K7064">
        <f>IFERROR(VLOOKUP(G7064,Store_Map!$A$2:$I$100,6,FALSE),"")</f>
        <v>0</v>
      </c>
      <c r="L7064">
        <f>IFERROR(VLOOKUP(G7064,Store_Map!$A$2:$I$100,7,FALSE),"")</f>
        <v>0</v>
      </c>
      <c r="M7064">
        <f>IFERROR(VLOOKUP(G7064,Store_Map!$A$2:$I$100,8,FALSE),"")</f>
        <v>0</v>
      </c>
      <c r="N7064">
        <f t="shared" si="990"/>
        <v>0</v>
      </c>
      <c r="O7064" t="str">
        <f t="shared" si="991"/>
        <v>PASS</v>
      </c>
      <c r="P7064" t="str">
        <f t="shared" si="992"/>
        <v>PASS</v>
      </c>
      <c r="Q7064" t="str">
        <f t="shared" si="993"/>
        <v>PASS</v>
      </c>
      <c r="R7064" t="str">
        <f t="shared" si="994"/>
        <v>PASS</v>
      </c>
      <c r="S7064" t="str">
        <f t="shared" si="995"/>
        <v>PASS</v>
      </c>
      <c r="T7064">
        <f t="shared" si="996"/>
        <v>100</v>
      </c>
      <c r="U7064" t="str">
        <f t="shared" si="997"/>
        <v>Low</v>
      </c>
      <c r="V7064" t="str">
        <f t="shared" si="998"/>
        <v>Clean</v>
      </c>
    </row>
    <row r="7065" spans="1:22" x14ac:dyDescent="0.3">
      <c r="A7065" t="str">
        <f>Raw_Data!A7065</f>
        <v>36016223</v>
      </c>
      <c r="B7065">
        <f>Raw_Data!B7065</f>
        <v>45659</v>
      </c>
      <c r="C7065" t="str">
        <f>Raw_Data!C7065</f>
        <v>FLUCONAZOLE 200 MG TABLET</v>
      </c>
      <c r="D7065" t="str">
        <f>Raw_Data!D7065</f>
        <v>68462010430</v>
      </c>
      <c r="E7065" t="str">
        <f>Raw_Data!E7065</f>
        <v>GIBBS, JON</v>
      </c>
      <c r="F7065" t="str">
        <f>Raw_Data!F7065</f>
        <v>1700896156</v>
      </c>
      <c r="G7065" t="str">
        <f>Raw_Data!H7065</f>
        <v>3</v>
      </c>
      <c r="H7065">
        <f>IFERROR(VLOOKUP(G7065,Store_Map!$A$2:$I$100,3,FALSE),"")</f>
        <v>0</v>
      </c>
      <c r="I7065">
        <f>IFERROR(VLOOKUP(G7065,Store_Map!$A$2:$I$100,4,FALSE),"")</f>
        <v>0</v>
      </c>
      <c r="J7065">
        <f>IFERROR(VLOOKUP(G7065,Store_Map!$A$2:$I$100,5,FALSE),"")</f>
        <v>0</v>
      </c>
      <c r="K7065">
        <f>IFERROR(VLOOKUP(G7065,Store_Map!$A$2:$I$100,6,FALSE),"")</f>
        <v>0</v>
      </c>
      <c r="L7065">
        <f>IFERROR(VLOOKUP(G7065,Store_Map!$A$2:$I$100,7,FALSE),"")</f>
        <v>0</v>
      </c>
      <c r="M7065">
        <f>IFERROR(VLOOKUP(G7065,Store_Map!$A$2:$I$100,8,FALSE),"")</f>
        <v>0</v>
      </c>
      <c r="N7065">
        <f t="shared" si="990"/>
        <v>0</v>
      </c>
      <c r="O7065" t="str">
        <f t="shared" si="991"/>
        <v>PASS</v>
      </c>
      <c r="P7065" t="str">
        <f t="shared" si="992"/>
        <v>PASS</v>
      </c>
      <c r="Q7065" t="str">
        <f t="shared" si="993"/>
        <v>PASS</v>
      </c>
      <c r="R7065" t="str">
        <f t="shared" si="994"/>
        <v>PASS</v>
      </c>
      <c r="S7065" t="str">
        <f t="shared" si="995"/>
        <v>PASS</v>
      </c>
      <c r="T7065">
        <f t="shared" si="996"/>
        <v>100</v>
      </c>
      <c r="U7065" t="str">
        <f t="shared" si="997"/>
        <v>Low</v>
      </c>
      <c r="V7065" t="str">
        <f t="shared" si="998"/>
        <v>Clean</v>
      </c>
    </row>
    <row r="7066" spans="1:22" x14ac:dyDescent="0.3">
      <c r="A7066" t="str">
        <f>Raw_Data!A7066</f>
        <v>36016225</v>
      </c>
      <c r="B7066">
        <f>Raw_Data!B7066</f>
        <v>45659</v>
      </c>
      <c r="C7066" t="str">
        <f>Raw_Data!C7066</f>
        <v>TRIAMCINOLONE 55 MCG NASAL</v>
      </c>
      <c r="D7066" t="str">
        <f>Raw_Data!D7066</f>
        <v>45802010901</v>
      </c>
      <c r="E7066" t="str">
        <f>Raw_Data!E7066</f>
        <v>THERATTIL, JAYA</v>
      </c>
      <c r="F7066" t="str">
        <f>Raw_Data!F7066</f>
        <v>1043285810</v>
      </c>
      <c r="G7066" t="str">
        <f>Raw_Data!H7066</f>
        <v>3</v>
      </c>
      <c r="H7066">
        <f>IFERROR(VLOOKUP(G7066,Store_Map!$A$2:$I$100,3,FALSE),"")</f>
        <v>0</v>
      </c>
      <c r="I7066">
        <f>IFERROR(VLOOKUP(G7066,Store_Map!$A$2:$I$100,4,FALSE),"")</f>
        <v>0</v>
      </c>
      <c r="J7066">
        <f>IFERROR(VLOOKUP(G7066,Store_Map!$A$2:$I$100,5,FALSE),"")</f>
        <v>0</v>
      </c>
      <c r="K7066">
        <f>IFERROR(VLOOKUP(G7066,Store_Map!$A$2:$I$100,6,FALSE),"")</f>
        <v>0</v>
      </c>
      <c r="L7066">
        <f>IFERROR(VLOOKUP(G7066,Store_Map!$A$2:$I$100,7,FALSE),"")</f>
        <v>0</v>
      </c>
      <c r="M7066">
        <f>IFERROR(VLOOKUP(G7066,Store_Map!$A$2:$I$100,8,FALSE),"")</f>
        <v>0</v>
      </c>
      <c r="N7066">
        <f t="shared" si="990"/>
        <v>0</v>
      </c>
      <c r="O7066" t="str">
        <f t="shared" si="991"/>
        <v>PASS</v>
      </c>
      <c r="P7066" t="str">
        <f t="shared" si="992"/>
        <v>PASS</v>
      </c>
      <c r="Q7066" t="str">
        <f t="shared" si="993"/>
        <v>PASS</v>
      </c>
      <c r="R7066" t="str">
        <f t="shared" si="994"/>
        <v>PASS</v>
      </c>
      <c r="S7066" t="str">
        <f t="shared" si="995"/>
        <v>PASS</v>
      </c>
      <c r="T7066">
        <f t="shared" si="996"/>
        <v>100</v>
      </c>
      <c r="U7066" t="str">
        <f t="shared" si="997"/>
        <v>Low</v>
      </c>
      <c r="V7066" t="str">
        <f t="shared" si="998"/>
        <v>Clean</v>
      </c>
    </row>
    <row r="7067" spans="1:22" x14ac:dyDescent="0.3">
      <c r="A7067" t="str">
        <f>Raw_Data!A7067</f>
        <v>36016226</v>
      </c>
      <c r="B7067">
        <f>Raw_Data!B7067</f>
        <v>45659</v>
      </c>
      <c r="C7067" t="str">
        <f>Raw_Data!C7067</f>
        <v>MONTELUKAST SOD 5 MG TAB CH</v>
      </c>
      <c r="D7067" t="str">
        <f>Raw_Data!D7067</f>
        <v>33342011107</v>
      </c>
      <c r="E7067" t="str">
        <f>Raw_Data!E7067</f>
        <v>THERATTIL, JAYA</v>
      </c>
      <c r="F7067" t="str">
        <f>Raw_Data!F7067</f>
        <v>1043285810</v>
      </c>
      <c r="G7067" t="str">
        <f>Raw_Data!H7067</f>
        <v>3</v>
      </c>
      <c r="H7067">
        <f>IFERROR(VLOOKUP(G7067,Store_Map!$A$2:$I$100,3,FALSE),"")</f>
        <v>0</v>
      </c>
      <c r="I7067">
        <f>IFERROR(VLOOKUP(G7067,Store_Map!$A$2:$I$100,4,FALSE),"")</f>
        <v>0</v>
      </c>
      <c r="J7067">
        <f>IFERROR(VLOOKUP(G7067,Store_Map!$A$2:$I$100,5,FALSE),"")</f>
        <v>0</v>
      </c>
      <c r="K7067">
        <f>IFERROR(VLOOKUP(G7067,Store_Map!$A$2:$I$100,6,FALSE),"")</f>
        <v>0</v>
      </c>
      <c r="L7067">
        <f>IFERROR(VLOOKUP(G7067,Store_Map!$A$2:$I$100,7,FALSE),"")</f>
        <v>0</v>
      </c>
      <c r="M7067">
        <f>IFERROR(VLOOKUP(G7067,Store_Map!$A$2:$I$100,8,FALSE),"")</f>
        <v>0</v>
      </c>
      <c r="N7067">
        <f t="shared" si="990"/>
        <v>0</v>
      </c>
      <c r="O7067" t="str">
        <f t="shared" si="991"/>
        <v>PASS</v>
      </c>
      <c r="P7067" t="str">
        <f t="shared" si="992"/>
        <v>PASS</v>
      </c>
      <c r="Q7067" t="str">
        <f t="shared" si="993"/>
        <v>PASS</v>
      </c>
      <c r="R7067" t="str">
        <f t="shared" si="994"/>
        <v>PASS</v>
      </c>
      <c r="S7067" t="str">
        <f t="shared" si="995"/>
        <v>PASS</v>
      </c>
      <c r="T7067">
        <f t="shared" si="996"/>
        <v>100</v>
      </c>
      <c r="U7067" t="str">
        <f t="shared" si="997"/>
        <v>Low</v>
      </c>
      <c r="V7067" t="str">
        <f t="shared" si="998"/>
        <v>Clean</v>
      </c>
    </row>
    <row r="7068" spans="1:22" x14ac:dyDescent="0.3">
      <c r="A7068" t="str">
        <f>Raw_Data!A7068</f>
        <v>36016227</v>
      </c>
      <c r="B7068">
        <f>Raw_Data!B7068</f>
        <v>45659</v>
      </c>
      <c r="C7068" t="str">
        <f>Raw_Data!C7068</f>
        <v>CHILD ALLERGY (FEXO) 30 MG/</v>
      </c>
      <c r="D7068" t="str">
        <f>Raw_Data!D7068</f>
        <v>61269052794</v>
      </c>
      <c r="E7068" t="str">
        <f>Raw_Data!E7068</f>
        <v>THERATTIL, JAYA</v>
      </c>
      <c r="F7068" t="str">
        <f>Raw_Data!F7068</f>
        <v>1043285810</v>
      </c>
      <c r="G7068" t="str">
        <f>Raw_Data!H7068</f>
        <v>3</v>
      </c>
      <c r="H7068">
        <f>IFERROR(VLOOKUP(G7068,Store_Map!$A$2:$I$100,3,FALSE),"")</f>
        <v>0</v>
      </c>
      <c r="I7068">
        <f>IFERROR(VLOOKUP(G7068,Store_Map!$A$2:$I$100,4,FALSE),"")</f>
        <v>0</v>
      </c>
      <c r="J7068">
        <f>IFERROR(VLOOKUP(G7068,Store_Map!$A$2:$I$100,5,FALSE),"")</f>
        <v>0</v>
      </c>
      <c r="K7068">
        <f>IFERROR(VLOOKUP(G7068,Store_Map!$A$2:$I$100,6,FALSE),"")</f>
        <v>0</v>
      </c>
      <c r="L7068">
        <f>IFERROR(VLOOKUP(G7068,Store_Map!$A$2:$I$100,7,FALSE),"")</f>
        <v>0</v>
      </c>
      <c r="M7068">
        <f>IFERROR(VLOOKUP(G7068,Store_Map!$A$2:$I$100,8,FALSE),"")</f>
        <v>0</v>
      </c>
      <c r="N7068">
        <f t="shared" si="990"/>
        <v>0</v>
      </c>
      <c r="O7068" t="str">
        <f t="shared" si="991"/>
        <v>PASS</v>
      </c>
      <c r="P7068" t="str">
        <f t="shared" si="992"/>
        <v>PASS</v>
      </c>
      <c r="Q7068" t="str">
        <f t="shared" si="993"/>
        <v>PASS</v>
      </c>
      <c r="R7068" t="str">
        <f t="shared" si="994"/>
        <v>PASS</v>
      </c>
      <c r="S7068" t="str">
        <f t="shared" si="995"/>
        <v>PASS</v>
      </c>
      <c r="T7068">
        <f t="shared" si="996"/>
        <v>100</v>
      </c>
      <c r="U7068" t="str">
        <f t="shared" si="997"/>
        <v>Low</v>
      </c>
      <c r="V7068" t="str">
        <f t="shared" si="998"/>
        <v>Clean</v>
      </c>
    </row>
    <row r="7069" spans="1:22" x14ac:dyDescent="0.3">
      <c r="A7069" t="str">
        <f>Raw_Data!A7069</f>
        <v>36016229</v>
      </c>
      <c r="B7069">
        <f>Raw_Data!B7069</f>
        <v>45659</v>
      </c>
      <c r="C7069" t="str">
        <f>Raw_Data!C7069</f>
        <v>METRONIDAZOLE 500 MG TABLET</v>
      </c>
      <c r="D7069" t="str">
        <f>Raw_Data!D7069</f>
        <v>29300022701</v>
      </c>
      <c r="E7069" t="str">
        <f>Raw_Data!E7069</f>
        <v>GIBBS, JON</v>
      </c>
      <c r="F7069" t="str">
        <f>Raw_Data!F7069</f>
        <v>1700896156</v>
      </c>
      <c r="G7069" t="str">
        <f>Raw_Data!H7069</f>
        <v>3</v>
      </c>
      <c r="H7069">
        <f>IFERROR(VLOOKUP(G7069,Store_Map!$A$2:$I$100,3,FALSE),"")</f>
        <v>0</v>
      </c>
      <c r="I7069">
        <f>IFERROR(VLOOKUP(G7069,Store_Map!$A$2:$I$100,4,FALSE),"")</f>
        <v>0</v>
      </c>
      <c r="J7069">
        <f>IFERROR(VLOOKUP(G7069,Store_Map!$A$2:$I$100,5,FALSE),"")</f>
        <v>0</v>
      </c>
      <c r="K7069">
        <f>IFERROR(VLOOKUP(G7069,Store_Map!$A$2:$I$100,6,FALSE),"")</f>
        <v>0</v>
      </c>
      <c r="L7069">
        <f>IFERROR(VLOOKUP(G7069,Store_Map!$A$2:$I$100,7,FALSE),"")</f>
        <v>0</v>
      </c>
      <c r="M7069">
        <f>IFERROR(VLOOKUP(G7069,Store_Map!$A$2:$I$100,8,FALSE),"")</f>
        <v>0</v>
      </c>
      <c r="N7069">
        <f t="shared" si="990"/>
        <v>0</v>
      </c>
      <c r="O7069" t="str">
        <f t="shared" si="991"/>
        <v>PASS</v>
      </c>
      <c r="P7069" t="str">
        <f t="shared" si="992"/>
        <v>PASS</v>
      </c>
      <c r="Q7069" t="str">
        <f t="shared" si="993"/>
        <v>PASS</v>
      </c>
      <c r="R7069" t="str">
        <f t="shared" si="994"/>
        <v>PASS</v>
      </c>
      <c r="S7069" t="str">
        <f t="shared" si="995"/>
        <v>PASS</v>
      </c>
      <c r="T7069">
        <f t="shared" si="996"/>
        <v>100</v>
      </c>
      <c r="U7069" t="str">
        <f t="shared" si="997"/>
        <v>Low</v>
      </c>
      <c r="V7069" t="str">
        <f t="shared" si="998"/>
        <v>Clean</v>
      </c>
    </row>
    <row r="7070" spans="1:22" x14ac:dyDescent="0.3">
      <c r="A7070" t="str">
        <f>Raw_Data!A7070</f>
        <v>36016230</v>
      </c>
      <c r="B7070">
        <f>Raw_Data!B7070</f>
        <v>45659</v>
      </c>
      <c r="C7070" t="str">
        <f>Raw_Data!C7070</f>
        <v>VITAMIN D2 1.25MG(50,000 UN</v>
      </c>
      <c r="D7070" t="str">
        <f>Raw_Data!D7070</f>
        <v>69452015120</v>
      </c>
      <c r="E7070" t="str">
        <f>Raw_Data!E7070</f>
        <v>GIBBS, JON</v>
      </c>
      <c r="F7070" t="str">
        <f>Raw_Data!F7070</f>
        <v>1700896156</v>
      </c>
      <c r="G7070" t="str">
        <f>Raw_Data!H7070</f>
        <v>3</v>
      </c>
      <c r="H7070">
        <f>IFERROR(VLOOKUP(G7070,Store_Map!$A$2:$I$100,3,FALSE),"")</f>
        <v>0</v>
      </c>
      <c r="I7070">
        <f>IFERROR(VLOOKUP(G7070,Store_Map!$A$2:$I$100,4,FALSE),"")</f>
        <v>0</v>
      </c>
      <c r="J7070">
        <f>IFERROR(VLOOKUP(G7070,Store_Map!$A$2:$I$100,5,FALSE),"")</f>
        <v>0</v>
      </c>
      <c r="K7070">
        <f>IFERROR(VLOOKUP(G7070,Store_Map!$A$2:$I$100,6,FALSE),"")</f>
        <v>0</v>
      </c>
      <c r="L7070">
        <f>IFERROR(VLOOKUP(G7070,Store_Map!$A$2:$I$100,7,FALSE),"")</f>
        <v>0</v>
      </c>
      <c r="M7070">
        <f>IFERROR(VLOOKUP(G7070,Store_Map!$A$2:$I$100,8,FALSE),"")</f>
        <v>0</v>
      </c>
      <c r="N7070">
        <f t="shared" si="990"/>
        <v>0</v>
      </c>
      <c r="O7070" t="str">
        <f t="shared" si="991"/>
        <v>PASS</v>
      </c>
      <c r="P7070" t="str">
        <f t="shared" si="992"/>
        <v>PASS</v>
      </c>
      <c r="Q7070" t="str">
        <f t="shared" si="993"/>
        <v>PASS</v>
      </c>
      <c r="R7070" t="str">
        <f t="shared" si="994"/>
        <v>PASS</v>
      </c>
      <c r="S7070" t="str">
        <f t="shared" si="995"/>
        <v>PASS</v>
      </c>
      <c r="T7070">
        <f t="shared" si="996"/>
        <v>100</v>
      </c>
      <c r="U7070" t="str">
        <f t="shared" si="997"/>
        <v>Low</v>
      </c>
      <c r="V7070" t="str">
        <f t="shared" si="998"/>
        <v>Clean</v>
      </c>
    </row>
    <row r="7071" spans="1:22" x14ac:dyDescent="0.3">
      <c r="A7071" t="str">
        <f>Raw_Data!A7071</f>
        <v>36014454</v>
      </c>
      <c r="B7071">
        <f>Raw_Data!B7071</f>
        <v>45659</v>
      </c>
      <c r="C7071" t="str">
        <f>Raw_Data!C7071</f>
        <v>GLIPIZIDE-METFORMIN 2.5-500</v>
      </c>
      <c r="D7071" t="str">
        <f>Raw_Data!D7071</f>
        <v>23155011601</v>
      </c>
      <c r="E7071" t="str">
        <f>Raw_Data!E7071</f>
        <v>YASIN, NURA</v>
      </c>
      <c r="F7071" t="str">
        <f>Raw_Data!F7071</f>
        <v>1265518567</v>
      </c>
      <c r="G7071" t="str">
        <f>Raw_Data!H7071</f>
        <v>3</v>
      </c>
      <c r="H7071">
        <f>IFERROR(VLOOKUP(G7071,Store_Map!$A$2:$I$100,3,FALSE),"")</f>
        <v>0</v>
      </c>
      <c r="I7071">
        <f>IFERROR(VLOOKUP(G7071,Store_Map!$A$2:$I$100,4,FALSE),"")</f>
        <v>0</v>
      </c>
      <c r="J7071">
        <f>IFERROR(VLOOKUP(G7071,Store_Map!$A$2:$I$100,5,FALSE),"")</f>
        <v>0</v>
      </c>
      <c r="K7071">
        <f>IFERROR(VLOOKUP(G7071,Store_Map!$A$2:$I$100,6,FALSE),"")</f>
        <v>0</v>
      </c>
      <c r="L7071">
        <f>IFERROR(VLOOKUP(G7071,Store_Map!$A$2:$I$100,7,FALSE),"")</f>
        <v>0</v>
      </c>
      <c r="M7071">
        <f>IFERROR(VLOOKUP(G7071,Store_Map!$A$2:$I$100,8,FALSE),"")</f>
        <v>0</v>
      </c>
      <c r="N7071">
        <f t="shared" si="990"/>
        <v>0</v>
      </c>
      <c r="O7071" t="str">
        <f t="shared" si="991"/>
        <v>PASS</v>
      </c>
      <c r="P7071" t="str">
        <f t="shared" si="992"/>
        <v>PASS</v>
      </c>
      <c r="Q7071" t="str">
        <f t="shared" si="993"/>
        <v>PASS</v>
      </c>
      <c r="R7071" t="str">
        <f t="shared" si="994"/>
        <v>PASS</v>
      </c>
      <c r="S7071" t="str">
        <f t="shared" si="995"/>
        <v>PASS</v>
      </c>
      <c r="T7071">
        <f t="shared" si="996"/>
        <v>100</v>
      </c>
      <c r="U7071" t="str">
        <f t="shared" si="997"/>
        <v>Low</v>
      </c>
      <c r="V7071" t="str">
        <f t="shared" si="998"/>
        <v>Clean</v>
      </c>
    </row>
    <row r="7072" spans="1:22" x14ac:dyDescent="0.3">
      <c r="A7072" t="str">
        <f>Raw_Data!A7072</f>
        <v>36014456</v>
      </c>
      <c r="B7072">
        <f>Raw_Data!B7072</f>
        <v>45659</v>
      </c>
      <c r="C7072" t="str">
        <f>Raw_Data!C7072</f>
        <v>HYDROCHLOROTHIAZIDE 25 MG T</v>
      </c>
      <c r="D7072" t="str">
        <f>Raw_Data!D7072</f>
        <v>23155000801</v>
      </c>
      <c r="E7072" t="str">
        <f>Raw_Data!E7072</f>
        <v>YASIN, NURA</v>
      </c>
      <c r="F7072" t="str">
        <f>Raw_Data!F7072</f>
        <v>1265518567</v>
      </c>
      <c r="G7072" t="str">
        <f>Raw_Data!H7072</f>
        <v>3</v>
      </c>
      <c r="H7072">
        <f>IFERROR(VLOOKUP(G7072,Store_Map!$A$2:$I$100,3,FALSE),"")</f>
        <v>0</v>
      </c>
      <c r="I7072">
        <f>IFERROR(VLOOKUP(G7072,Store_Map!$A$2:$I$100,4,FALSE),"")</f>
        <v>0</v>
      </c>
      <c r="J7072">
        <f>IFERROR(VLOOKUP(G7072,Store_Map!$A$2:$I$100,5,FALSE),"")</f>
        <v>0</v>
      </c>
      <c r="K7072">
        <f>IFERROR(VLOOKUP(G7072,Store_Map!$A$2:$I$100,6,FALSE),"")</f>
        <v>0</v>
      </c>
      <c r="L7072">
        <f>IFERROR(VLOOKUP(G7072,Store_Map!$A$2:$I$100,7,FALSE),"")</f>
        <v>0</v>
      </c>
      <c r="M7072">
        <f>IFERROR(VLOOKUP(G7072,Store_Map!$A$2:$I$100,8,FALSE),"")</f>
        <v>0</v>
      </c>
      <c r="N7072">
        <f t="shared" si="990"/>
        <v>0</v>
      </c>
      <c r="O7072" t="str">
        <f t="shared" si="991"/>
        <v>PASS</v>
      </c>
      <c r="P7072" t="str">
        <f t="shared" si="992"/>
        <v>PASS</v>
      </c>
      <c r="Q7072" t="str">
        <f t="shared" si="993"/>
        <v>PASS</v>
      </c>
      <c r="R7072" t="str">
        <f t="shared" si="994"/>
        <v>PASS</v>
      </c>
      <c r="S7072" t="str">
        <f t="shared" si="995"/>
        <v>PASS</v>
      </c>
      <c r="T7072">
        <f t="shared" si="996"/>
        <v>100</v>
      </c>
      <c r="U7072" t="str">
        <f t="shared" si="997"/>
        <v>Low</v>
      </c>
      <c r="V7072" t="str">
        <f t="shared" si="998"/>
        <v>Clean</v>
      </c>
    </row>
    <row r="7073" spans="1:22" x14ac:dyDescent="0.3">
      <c r="A7073" t="str">
        <f>Raw_Data!A7073</f>
        <v>36014457</v>
      </c>
      <c r="B7073">
        <f>Raw_Data!B7073</f>
        <v>45659</v>
      </c>
      <c r="C7073" t="str">
        <f>Raw_Data!C7073</f>
        <v>SIMVASTATIN 20 MG TABLET</v>
      </c>
      <c r="D7073" t="str">
        <f>Raw_Data!D7073</f>
        <v>68180047902</v>
      </c>
      <c r="E7073" t="str">
        <f>Raw_Data!E7073</f>
        <v>YASIN, NURA</v>
      </c>
      <c r="F7073" t="str">
        <f>Raw_Data!F7073</f>
        <v>1265518567</v>
      </c>
      <c r="G7073" t="str">
        <f>Raw_Data!H7073</f>
        <v>3</v>
      </c>
      <c r="H7073">
        <f>IFERROR(VLOOKUP(G7073,Store_Map!$A$2:$I$100,3,FALSE),"")</f>
        <v>0</v>
      </c>
      <c r="I7073">
        <f>IFERROR(VLOOKUP(G7073,Store_Map!$A$2:$I$100,4,FALSE),"")</f>
        <v>0</v>
      </c>
      <c r="J7073">
        <f>IFERROR(VLOOKUP(G7073,Store_Map!$A$2:$I$100,5,FALSE),"")</f>
        <v>0</v>
      </c>
      <c r="K7073">
        <f>IFERROR(VLOOKUP(G7073,Store_Map!$A$2:$I$100,6,FALSE),"")</f>
        <v>0</v>
      </c>
      <c r="L7073">
        <f>IFERROR(VLOOKUP(G7073,Store_Map!$A$2:$I$100,7,FALSE),"")</f>
        <v>0</v>
      </c>
      <c r="M7073">
        <f>IFERROR(VLOOKUP(G7073,Store_Map!$A$2:$I$100,8,FALSE),"")</f>
        <v>0</v>
      </c>
      <c r="N7073">
        <f t="shared" si="990"/>
        <v>0</v>
      </c>
      <c r="O7073" t="str">
        <f t="shared" si="991"/>
        <v>PASS</v>
      </c>
      <c r="P7073" t="str">
        <f t="shared" si="992"/>
        <v>PASS</v>
      </c>
      <c r="Q7073" t="str">
        <f t="shared" si="993"/>
        <v>PASS</v>
      </c>
      <c r="R7073" t="str">
        <f t="shared" si="994"/>
        <v>PASS</v>
      </c>
      <c r="S7073" t="str">
        <f t="shared" si="995"/>
        <v>PASS</v>
      </c>
      <c r="T7073">
        <f t="shared" si="996"/>
        <v>100</v>
      </c>
      <c r="U7073" t="str">
        <f t="shared" si="997"/>
        <v>Low</v>
      </c>
      <c r="V7073" t="str">
        <f t="shared" si="998"/>
        <v>Clean</v>
      </c>
    </row>
    <row r="7074" spans="1:22" x14ac:dyDescent="0.3">
      <c r="A7074" t="str">
        <f>Raw_Data!A7074</f>
        <v>36014475</v>
      </c>
      <c r="B7074">
        <f>Raw_Data!B7074</f>
        <v>45659</v>
      </c>
      <c r="C7074" t="str">
        <f>Raw_Data!C7074</f>
        <v>LOSARTAN-HCTZ 100-12.5 MG T</v>
      </c>
      <c r="D7074" t="str">
        <f>Raw_Data!D7074</f>
        <v>43547042509</v>
      </c>
      <c r="E7074" t="str">
        <f>Raw_Data!E7074</f>
        <v>GIBBS, JON</v>
      </c>
      <c r="F7074" t="str">
        <f>Raw_Data!F7074</f>
        <v>1700896156</v>
      </c>
      <c r="G7074" t="str">
        <f>Raw_Data!H7074</f>
        <v>3</v>
      </c>
      <c r="H7074">
        <f>IFERROR(VLOOKUP(G7074,Store_Map!$A$2:$I$100,3,FALSE),"")</f>
        <v>0</v>
      </c>
      <c r="I7074">
        <f>IFERROR(VLOOKUP(G7074,Store_Map!$A$2:$I$100,4,FALSE),"")</f>
        <v>0</v>
      </c>
      <c r="J7074">
        <f>IFERROR(VLOOKUP(G7074,Store_Map!$A$2:$I$100,5,FALSE),"")</f>
        <v>0</v>
      </c>
      <c r="K7074">
        <f>IFERROR(VLOOKUP(G7074,Store_Map!$A$2:$I$100,6,FALSE),"")</f>
        <v>0</v>
      </c>
      <c r="L7074">
        <f>IFERROR(VLOOKUP(G7074,Store_Map!$A$2:$I$100,7,FALSE),"")</f>
        <v>0</v>
      </c>
      <c r="M7074">
        <f>IFERROR(VLOOKUP(G7074,Store_Map!$A$2:$I$100,8,FALSE),"")</f>
        <v>0</v>
      </c>
      <c r="N7074">
        <f t="shared" si="990"/>
        <v>0</v>
      </c>
      <c r="O7074" t="str">
        <f t="shared" si="991"/>
        <v>PASS</v>
      </c>
      <c r="P7074" t="str">
        <f t="shared" si="992"/>
        <v>PASS</v>
      </c>
      <c r="Q7074" t="str">
        <f t="shared" si="993"/>
        <v>PASS</v>
      </c>
      <c r="R7074" t="str">
        <f t="shared" si="994"/>
        <v>PASS</v>
      </c>
      <c r="S7074" t="str">
        <f t="shared" si="995"/>
        <v>PASS</v>
      </c>
      <c r="T7074">
        <f t="shared" si="996"/>
        <v>100</v>
      </c>
      <c r="U7074" t="str">
        <f t="shared" si="997"/>
        <v>Low</v>
      </c>
      <c r="V7074" t="str">
        <f t="shared" si="998"/>
        <v>Clean</v>
      </c>
    </row>
    <row r="7075" spans="1:22" x14ac:dyDescent="0.3">
      <c r="A7075" t="str">
        <f>Raw_Data!A7075</f>
        <v>36015831</v>
      </c>
      <c r="B7075">
        <f>Raw_Data!B7075</f>
        <v>45659</v>
      </c>
      <c r="C7075" t="str">
        <f>Raw_Data!C7075</f>
        <v>LORATADINE 10 MG TABLET</v>
      </c>
      <c r="D7075" t="str">
        <f>Raw_Data!D7075</f>
        <v>45802065065</v>
      </c>
      <c r="E7075" t="str">
        <f>Raw_Data!E7075</f>
        <v>YASIN, NURA</v>
      </c>
      <c r="F7075" t="str">
        <f>Raw_Data!F7075</f>
        <v>1265518567</v>
      </c>
      <c r="G7075" t="str">
        <f>Raw_Data!H7075</f>
        <v>3</v>
      </c>
      <c r="H7075">
        <f>IFERROR(VLOOKUP(G7075,Store_Map!$A$2:$I$100,3,FALSE),"")</f>
        <v>0</v>
      </c>
      <c r="I7075">
        <f>IFERROR(VLOOKUP(G7075,Store_Map!$A$2:$I$100,4,FALSE),"")</f>
        <v>0</v>
      </c>
      <c r="J7075">
        <f>IFERROR(VLOOKUP(G7075,Store_Map!$A$2:$I$100,5,FALSE),"")</f>
        <v>0</v>
      </c>
      <c r="K7075">
        <f>IFERROR(VLOOKUP(G7075,Store_Map!$A$2:$I$100,6,FALSE),"")</f>
        <v>0</v>
      </c>
      <c r="L7075">
        <f>IFERROR(VLOOKUP(G7075,Store_Map!$A$2:$I$100,7,FALSE),"")</f>
        <v>0</v>
      </c>
      <c r="M7075">
        <f>IFERROR(VLOOKUP(G7075,Store_Map!$A$2:$I$100,8,FALSE),"")</f>
        <v>0</v>
      </c>
      <c r="N7075">
        <f t="shared" si="990"/>
        <v>0</v>
      </c>
      <c r="O7075" t="str">
        <f t="shared" si="991"/>
        <v>PASS</v>
      </c>
      <c r="P7075" t="str">
        <f t="shared" si="992"/>
        <v>PASS</v>
      </c>
      <c r="Q7075" t="str">
        <f t="shared" si="993"/>
        <v>PASS</v>
      </c>
      <c r="R7075" t="str">
        <f t="shared" si="994"/>
        <v>PASS</v>
      </c>
      <c r="S7075" t="str">
        <f t="shared" si="995"/>
        <v>PASS</v>
      </c>
      <c r="T7075">
        <f t="shared" si="996"/>
        <v>100</v>
      </c>
      <c r="U7075" t="str">
        <f t="shared" si="997"/>
        <v>Low</v>
      </c>
      <c r="V7075" t="str">
        <f t="shared" si="998"/>
        <v>Clean</v>
      </c>
    </row>
    <row r="7076" spans="1:22" x14ac:dyDescent="0.3">
      <c r="A7076" t="str">
        <f>Raw_Data!A7076</f>
        <v>36015859</v>
      </c>
      <c r="B7076">
        <f>Raw_Data!B7076</f>
        <v>45659</v>
      </c>
      <c r="C7076" t="str">
        <f>Raw_Data!C7076</f>
        <v>LORATADINE 10 MG TABLET</v>
      </c>
      <c r="D7076" t="str">
        <f>Raw_Data!D7076</f>
        <v>45802065065</v>
      </c>
      <c r="E7076" t="str">
        <f>Raw_Data!E7076</f>
        <v>THERATTIL, JAYA</v>
      </c>
      <c r="F7076" t="str">
        <f>Raw_Data!F7076</f>
        <v>1043285810</v>
      </c>
      <c r="G7076" t="str">
        <f>Raw_Data!H7076</f>
        <v>3</v>
      </c>
      <c r="H7076">
        <f>IFERROR(VLOOKUP(G7076,Store_Map!$A$2:$I$100,3,FALSE),"")</f>
        <v>0</v>
      </c>
      <c r="I7076">
        <f>IFERROR(VLOOKUP(G7076,Store_Map!$A$2:$I$100,4,FALSE),"")</f>
        <v>0</v>
      </c>
      <c r="J7076">
        <f>IFERROR(VLOOKUP(G7076,Store_Map!$A$2:$I$100,5,FALSE),"")</f>
        <v>0</v>
      </c>
      <c r="K7076">
        <f>IFERROR(VLOOKUP(G7076,Store_Map!$A$2:$I$100,6,FALSE),"")</f>
        <v>0</v>
      </c>
      <c r="L7076">
        <f>IFERROR(VLOOKUP(G7076,Store_Map!$A$2:$I$100,7,FALSE),"")</f>
        <v>0</v>
      </c>
      <c r="M7076">
        <f>IFERROR(VLOOKUP(G7076,Store_Map!$A$2:$I$100,8,FALSE),"")</f>
        <v>0</v>
      </c>
      <c r="N7076">
        <f t="shared" si="990"/>
        <v>0</v>
      </c>
      <c r="O7076" t="str">
        <f t="shared" si="991"/>
        <v>PASS</v>
      </c>
      <c r="P7076" t="str">
        <f t="shared" si="992"/>
        <v>PASS</v>
      </c>
      <c r="Q7076" t="str">
        <f t="shared" si="993"/>
        <v>PASS</v>
      </c>
      <c r="R7076" t="str">
        <f t="shared" si="994"/>
        <v>PASS</v>
      </c>
      <c r="S7076" t="str">
        <f t="shared" si="995"/>
        <v>PASS</v>
      </c>
      <c r="T7076">
        <f t="shared" si="996"/>
        <v>100</v>
      </c>
      <c r="U7076" t="str">
        <f t="shared" si="997"/>
        <v>Low</v>
      </c>
      <c r="V7076" t="str">
        <f t="shared" si="998"/>
        <v>Clean</v>
      </c>
    </row>
    <row r="7077" spans="1:22" x14ac:dyDescent="0.3">
      <c r="A7077" t="str">
        <f>Raw_Data!A7077</f>
        <v>36015861</v>
      </c>
      <c r="B7077">
        <f>Raw_Data!B7077</f>
        <v>45659</v>
      </c>
      <c r="C7077" t="str">
        <f>Raw_Data!C7077</f>
        <v>LORATADINE 10 MG TABLET</v>
      </c>
      <c r="D7077" t="str">
        <f>Raw_Data!D7077</f>
        <v>45802065065</v>
      </c>
      <c r="E7077" t="str">
        <f>Raw_Data!E7077</f>
        <v>THERATTIL, JAYA</v>
      </c>
      <c r="F7077" t="str">
        <f>Raw_Data!F7077</f>
        <v>1043285810</v>
      </c>
      <c r="G7077" t="str">
        <f>Raw_Data!H7077</f>
        <v>3</v>
      </c>
      <c r="H7077">
        <f>IFERROR(VLOOKUP(G7077,Store_Map!$A$2:$I$100,3,FALSE),"")</f>
        <v>0</v>
      </c>
      <c r="I7077">
        <f>IFERROR(VLOOKUP(G7077,Store_Map!$A$2:$I$100,4,FALSE),"")</f>
        <v>0</v>
      </c>
      <c r="J7077">
        <f>IFERROR(VLOOKUP(G7077,Store_Map!$A$2:$I$100,5,FALSE),"")</f>
        <v>0</v>
      </c>
      <c r="K7077">
        <f>IFERROR(VLOOKUP(G7077,Store_Map!$A$2:$I$100,6,FALSE),"")</f>
        <v>0</v>
      </c>
      <c r="L7077">
        <f>IFERROR(VLOOKUP(G7077,Store_Map!$A$2:$I$100,7,FALSE),"")</f>
        <v>0</v>
      </c>
      <c r="M7077">
        <f>IFERROR(VLOOKUP(G7077,Store_Map!$A$2:$I$100,8,FALSE),"")</f>
        <v>0</v>
      </c>
      <c r="N7077">
        <f t="shared" si="990"/>
        <v>0</v>
      </c>
      <c r="O7077" t="str">
        <f t="shared" si="991"/>
        <v>PASS</v>
      </c>
      <c r="P7077" t="str">
        <f t="shared" si="992"/>
        <v>PASS</v>
      </c>
      <c r="Q7077" t="str">
        <f t="shared" si="993"/>
        <v>PASS</v>
      </c>
      <c r="R7077" t="str">
        <f t="shared" si="994"/>
        <v>PASS</v>
      </c>
      <c r="S7077" t="str">
        <f t="shared" si="995"/>
        <v>PASS</v>
      </c>
      <c r="T7077">
        <f t="shared" si="996"/>
        <v>100</v>
      </c>
      <c r="U7077" t="str">
        <f t="shared" si="997"/>
        <v>Low</v>
      </c>
      <c r="V7077" t="str">
        <f t="shared" si="998"/>
        <v>Clean</v>
      </c>
    </row>
    <row r="7078" spans="1:22" x14ac:dyDescent="0.3">
      <c r="A7078" t="str">
        <f>Raw_Data!A7078</f>
        <v>36013335</v>
      </c>
      <c r="B7078">
        <f>Raw_Data!B7078</f>
        <v>45659</v>
      </c>
      <c r="C7078" t="str">
        <f>Raw_Data!C7078</f>
        <v>FREESTYLE LIBRE 2 SENSOR</v>
      </c>
      <c r="D7078" t="str">
        <f>Raw_Data!D7078</f>
        <v>57599080000</v>
      </c>
      <c r="E7078" t="str">
        <f>Raw_Data!E7078</f>
        <v>YASIN, NURA</v>
      </c>
      <c r="F7078" t="str">
        <f>Raw_Data!F7078</f>
        <v>1265518567</v>
      </c>
      <c r="G7078" t="str">
        <f>Raw_Data!H7078</f>
        <v>3</v>
      </c>
      <c r="H7078">
        <f>IFERROR(VLOOKUP(G7078,Store_Map!$A$2:$I$100,3,FALSE),"")</f>
        <v>0</v>
      </c>
      <c r="I7078">
        <f>IFERROR(VLOOKUP(G7078,Store_Map!$A$2:$I$100,4,FALSE),"")</f>
        <v>0</v>
      </c>
      <c r="J7078">
        <f>IFERROR(VLOOKUP(G7078,Store_Map!$A$2:$I$100,5,FALSE),"")</f>
        <v>0</v>
      </c>
      <c r="K7078">
        <f>IFERROR(VLOOKUP(G7078,Store_Map!$A$2:$I$100,6,FALSE),"")</f>
        <v>0</v>
      </c>
      <c r="L7078">
        <f>IFERROR(VLOOKUP(G7078,Store_Map!$A$2:$I$100,7,FALSE),"")</f>
        <v>0</v>
      </c>
      <c r="M7078">
        <f>IFERROR(VLOOKUP(G7078,Store_Map!$A$2:$I$100,8,FALSE),"")</f>
        <v>0</v>
      </c>
      <c r="N7078">
        <f t="shared" si="990"/>
        <v>0</v>
      </c>
      <c r="O7078" t="str">
        <f t="shared" si="991"/>
        <v>PASS</v>
      </c>
      <c r="P7078" t="str">
        <f t="shared" si="992"/>
        <v>PASS</v>
      </c>
      <c r="Q7078" t="str">
        <f t="shared" si="993"/>
        <v>PASS</v>
      </c>
      <c r="R7078" t="str">
        <f t="shared" si="994"/>
        <v>PASS</v>
      </c>
      <c r="S7078" t="str">
        <f t="shared" si="995"/>
        <v>PASS</v>
      </c>
      <c r="T7078">
        <f t="shared" si="996"/>
        <v>100</v>
      </c>
      <c r="U7078" t="str">
        <f t="shared" si="997"/>
        <v>Low</v>
      </c>
      <c r="V7078" t="str">
        <f t="shared" si="998"/>
        <v>Clean</v>
      </c>
    </row>
    <row r="7079" spans="1:22" x14ac:dyDescent="0.3">
      <c r="A7079" t="str">
        <f>Raw_Data!A7079</f>
        <v>36014488</v>
      </c>
      <c r="B7079">
        <f>Raw_Data!B7079</f>
        <v>45659</v>
      </c>
      <c r="C7079" t="str">
        <f>Raw_Data!C7079</f>
        <v>MEDROXYPROGESTERONE 150 MG/</v>
      </c>
      <c r="D7079" t="str">
        <f>Raw_Data!D7079</f>
        <v>66993037179</v>
      </c>
      <c r="E7079" t="str">
        <f>Raw_Data!E7079</f>
        <v>GRESHAM, J. MARK</v>
      </c>
      <c r="F7079" t="str">
        <f>Raw_Data!F7079</f>
        <v>1326026618</v>
      </c>
      <c r="G7079" t="str">
        <f>Raw_Data!H7079</f>
        <v>3</v>
      </c>
      <c r="H7079">
        <f>IFERROR(VLOOKUP(G7079,Store_Map!$A$2:$I$100,3,FALSE),"")</f>
        <v>0</v>
      </c>
      <c r="I7079">
        <f>IFERROR(VLOOKUP(G7079,Store_Map!$A$2:$I$100,4,FALSE),"")</f>
        <v>0</v>
      </c>
      <c r="J7079">
        <f>IFERROR(VLOOKUP(G7079,Store_Map!$A$2:$I$100,5,FALSE),"")</f>
        <v>0</v>
      </c>
      <c r="K7079">
        <f>IFERROR(VLOOKUP(G7079,Store_Map!$A$2:$I$100,6,FALSE),"")</f>
        <v>0</v>
      </c>
      <c r="L7079">
        <f>IFERROR(VLOOKUP(G7079,Store_Map!$A$2:$I$100,7,FALSE),"")</f>
        <v>0</v>
      </c>
      <c r="M7079">
        <f>IFERROR(VLOOKUP(G7079,Store_Map!$A$2:$I$100,8,FALSE),"")</f>
        <v>0</v>
      </c>
      <c r="N7079">
        <f t="shared" si="990"/>
        <v>0</v>
      </c>
      <c r="O7079" t="str">
        <f t="shared" si="991"/>
        <v>PASS</v>
      </c>
      <c r="P7079" t="str">
        <f t="shared" si="992"/>
        <v>PASS</v>
      </c>
      <c r="Q7079" t="str">
        <f t="shared" si="993"/>
        <v>PASS</v>
      </c>
      <c r="R7079" t="str">
        <f t="shared" si="994"/>
        <v>PASS</v>
      </c>
      <c r="S7079" t="str">
        <f t="shared" si="995"/>
        <v>PASS</v>
      </c>
      <c r="T7079">
        <f t="shared" si="996"/>
        <v>100</v>
      </c>
      <c r="U7079" t="str">
        <f t="shared" si="997"/>
        <v>Low</v>
      </c>
      <c r="V7079" t="str">
        <f t="shared" si="998"/>
        <v>Clean</v>
      </c>
    </row>
    <row r="7080" spans="1:22" x14ac:dyDescent="0.3">
      <c r="A7080" t="str">
        <f>Raw_Data!A7080</f>
        <v>36014691</v>
      </c>
      <c r="B7080">
        <f>Raw_Data!B7080</f>
        <v>45659</v>
      </c>
      <c r="C7080" t="str">
        <f>Raw_Data!C7080</f>
        <v>HUMIRA(CF) PEN 40 MG/0.4 ML</v>
      </c>
      <c r="D7080" t="str">
        <f>Raw_Data!D7080</f>
        <v>74055402</v>
      </c>
      <c r="E7080" t="str">
        <f>Raw_Data!E7080</f>
        <v>THAKORE, MORGAN</v>
      </c>
      <c r="F7080" t="str">
        <f>Raw_Data!F7080</f>
        <v>1770875130</v>
      </c>
      <c r="G7080" t="str">
        <f>Raw_Data!H7080</f>
        <v>3</v>
      </c>
      <c r="H7080">
        <f>IFERROR(VLOOKUP(G7080,Store_Map!$A$2:$I$100,3,FALSE),"")</f>
        <v>0</v>
      </c>
      <c r="I7080">
        <f>IFERROR(VLOOKUP(G7080,Store_Map!$A$2:$I$100,4,FALSE),"")</f>
        <v>0</v>
      </c>
      <c r="J7080">
        <f>IFERROR(VLOOKUP(G7080,Store_Map!$A$2:$I$100,5,FALSE),"")</f>
        <v>0</v>
      </c>
      <c r="K7080">
        <f>IFERROR(VLOOKUP(G7080,Store_Map!$A$2:$I$100,6,FALSE),"")</f>
        <v>0</v>
      </c>
      <c r="L7080">
        <f>IFERROR(VLOOKUP(G7080,Store_Map!$A$2:$I$100,7,FALSE),"")</f>
        <v>0</v>
      </c>
      <c r="M7080">
        <f>IFERROR(VLOOKUP(G7080,Store_Map!$A$2:$I$100,8,FALSE),"")</f>
        <v>0</v>
      </c>
      <c r="N7080">
        <f t="shared" si="990"/>
        <v>0</v>
      </c>
      <c r="O7080" t="str">
        <f t="shared" si="991"/>
        <v>PASS</v>
      </c>
      <c r="P7080" t="str">
        <f t="shared" si="992"/>
        <v>REVIEW</v>
      </c>
      <c r="Q7080" t="str">
        <f t="shared" si="993"/>
        <v>PASS</v>
      </c>
      <c r="R7080" t="str">
        <f t="shared" si="994"/>
        <v>PASS</v>
      </c>
      <c r="S7080" t="str">
        <f t="shared" si="995"/>
        <v>REVIEW</v>
      </c>
      <c r="T7080">
        <f t="shared" si="996"/>
        <v>90</v>
      </c>
      <c r="U7080" t="str">
        <f t="shared" si="997"/>
        <v>Low</v>
      </c>
      <c r="V7080" t="str">
        <f t="shared" si="998"/>
        <v>Invalid NDC</v>
      </c>
    </row>
    <row r="7081" spans="1:22" x14ac:dyDescent="0.3">
      <c r="A7081" t="str">
        <f>Raw_Data!A7081</f>
        <v>36015884</v>
      </c>
      <c r="B7081">
        <f>Raw_Data!B7081</f>
        <v>45659</v>
      </c>
      <c r="C7081" t="str">
        <f>Raw_Data!C7081</f>
        <v>VITAMIN D3 1,250 MCG CAPSUL</v>
      </c>
      <c r="D7081" t="str">
        <f>Raw_Data!D7081</f>
        <v>80681017400</v>
      </c>
      <c r="E7081" t="str">
        <f>Raw_Data!E7081</f>
        <v>Schindler, Julie</v>
      </c>
      <c r="F7081" t="str">
        <f>Raw_Data!F7081</f>
        <v>1013906452</v>
      </c>
      <c r="G7081" t="str">
        <f>Raw_Data!H7081</f>
        <v>3</v>
      </c>
      <c r="H7081">
        <f>IFERROR(VLOOKUP(G7081,Store_Map!$A$2:$I$100,3,FALSE),"")</f>
        <v>0</v>
      </c>
      <c r="I7081">
        <f>IFERROR(VLOOKUP(G7081,Store_Map!$A$2:$I$100,4,FALSE),"")</f>
        <v>0</v>
      </c>
      <c r="J7081">
        <f>IFERROR(VLOOKUP(G7081,Store_Map!$A$2:$I$100,5,FALSE),"")</f>
        <v>0</v>
      </c>
      <c r="K7081">
        <f>IFERROR(VLOOKUP(G7081,Store_Map!$A$2:$I$100,6,FALSE),"")</f>
        <v>0</v>
      </c>
      <c r="L7081">
        <f>IFERROR(VLOOKUP(G7081,Store_Map!$A$2:$I$100,7,FALSE),"")</f>
        <v>0</v>
      </c>
      <c r="M7081">
        <f>IFERROR(VLOOKUP(G7081,Store_Map!$A$2:$I$100,8,FALSE),"")</f>
        <v>0</v>
      </c>
      <c r="N7081">
        <f t="shared" si="990"/>
        <v>0</v>
      </c>
      <c r="O7081" t="str">
        <f t="shared" si="991"/>
        <v>PASS</v>
      </c>
      <c r="P7081" t="str">
        <f t="shared" si="992"/>
        <v>PASS</v>
      </c>
      <c r="Q7081" t="str">
        <f t="shared" si="993"/>
        <v>PASS</v>
      </c>
      <c r="R7081" t="str">
        <f t="shared" si="994"/>
        <v>PASS</v>
      </c>
      <c r="S7081" t="str">
        <f t="shared" si="995"/>
        <v>PASS</v>
      </c>
      <c r="T7081">
        <f t="shared" si="996"/>
        <v>100</v>
      </c>
      <c r="U7081" t="str">
        <f t="shared" si="997"/>
        <v>Low</v>
      </c>
      <c r="V7081" t="str">
        <f t="shared" si="998"/>
        <v>Clean</v>
      </c>
    </row>
    <row r="7082" spans="1:22" x14ac:dyDescent="0.3">
      <c r="A7082" t="str">
        <f>Raw_Data!A7082</f>
        <v>36016220</v>
      </c>
      <c r="B7082">
        <f>Raw_Data!B7082</f>
        <v>45659</v>
      </c>
      <c r="C7082" t="str">
        <f>Raw_Data!C7082</f>
        <v>AZITHROMYCIN 250 MG TABLET</v>
      </c>
      <c r="D7082" t="str">
        <f>Raw_Data!D7082</f>
        <v>781808926</v>
      </c>
      <c r="E7082" t="str">
        <f>Raw_Data!E7082</f>
        <v>YASIN, NURA</v>
      </c>
      <c r="F7082" t="str">
        <f>Raw_Data!F7082</f>
        <v>1265518567</v>
      </c>
      <c r="G7082" t="str">
        <f>Raw_Data!H7082</f>
        <v>3</v>
      </c>
      <c r="H7082">
        <f>IFERROR(VLOOKUP(G7082,Store_Map!$A$2:$I$100,3,FALSE),"")</f>
        <v>0</v>
      </c>
      <c r="I7082">
        <f>IFERROR(VLOOKUP(G7082,Store_Map!$A$2:$I$100,4,FALSE),"")</f>
        <v>0</v>
      </c>
      <c r="J7082">
        <f>IFERROR(VLOOKUP(G7082,Store_Map!$A$2:$I$100,5,FALSE),"")</f>
        <v>0</v>
      </c>
      <c r="K7082">
        <f>IFERROR(VLOOKUP(G7082,Store_Map!$A$2:$I$100,6,FALSE),"")</f>
        <v>0</v>
      </c>
      <c r="L7082">
        <f>IFERROR(VLOOKUP(G7082,Store_Map!$A$2:$I$100,7,FALSE),"")</f>
        <v>0</v>
      </c>
      <c r="M7082">
        <f>IFERROR(VLOOKUP(G7082,Store_Map!$A$2:$I$100,8,FALSE),"")</f>
        <v>0</v>
      </c>
      <c r="N7082">
        <f t="shared" si="990"/>
        <v>0</v>
      </c>
      <c r="O7082" t="str">
        <f t="shared" si="991"/>
        <v>PASS</v>
      </c>
      <c r="P7082" t="str">
        <f t="shared" si="992"/>
        <v>REVIEW</v>
      </c>
      <c r="Q7082" t="str">
        <f t="shared" si="993"/>
        <v>PASS</v>
      </c>
      <c r="R7082" t="str">
        <f t="shared" si="994"/>
        <v>PASS</v>
      </c>
      <c r="S7082" t="str">
        <f t="shared" si="995"/>
        <v>REVIEW</v>
      </c>
      <c r="T7082">
        <f t="shared" si="996"/>
        <v>90</v>
      </c>
      <c r="U7082" t="str">
        <f t="shared" si="997"/>
        <v>Low</v>
      </c>
      <c r="V7082" t="str">
        <f t="shared" si="998"/>
        <v>Invalid NDC</v>
      </c>
    </row>
    <row r="7083" spans="1:22" x14ac:dyDescent="0.3">
      <c r="A7083" t="str">
        <f>Raw_Data!A7083</f>
        <v>36016027</v>
      </c>
      <c r="B7083">
        <f>Raw_Data!B7083</f>
        <v>45659</v>
      </c>
      <c r="C7083" t="str">
        <f>Raw_Data!C7083</f>
        <v>MONTELUKAST SOD 4 MG TAB CH</v>
      </c>
      <c r="D7083" t="str">
        <f>Raw_Data!D7083</f>
        <v>33342011007</v>
      </c>
      <c r="E7083" t="str">
        <f>Raw_Data!E7083</f>
        <v>THERATTIL, JAYA</v>
      </c>
      <c r="F7083" t="str">
        <f>Raw_Data!F7083</f>
        <v>1043285810</v>
      </c>
      <c r="G7083" t="str">
        <f>Raw_Data!H7083</f>
        <v>3</v>
      </c>
      <c r="H7083">
        <f>IFERROR(VLOOKUP(G7083,Store_Map!$A$2:$I$100,3,FALSE),"")</f>
        <v>0</v>
      </c>
      <c r="I7083">
        <f>IFERROR(VLOOKUP(G7083,Store_Map!$A$2:$I$100,4,FALSE),"")</f>
        <v>0</v>
      </c>
      <c r="J7083">
        <f>IFERROR(VLOOKUP(G7083,Store_Map!$A$2:$I$100,5,FALSE),"")</f>
        <v>0</v>
      </c>
      <c r="K7083">
        <f>IFERROR(VLOOKUP(G7083,Store_Map!$A$2:$I$100,6,FALSE),"")</f>
        <v>0</v>
      </c>
      <c r="L7083">
        <f>IFERROR(VLOOKUP(G7083,Store_Map!$A$2:$I$100,7,FALSE),"")</f>
        <v>0</v>
      </c>
      <c r="M7083">
        <f>IFERROR(VLOOKUP(G7083,Store_Map!$A$2:$I$100,8,FALSE),"")</f>
        <v>0</v>
      </c>
      <c r="N7083">
        <f t="shared" si="990"/>
        <v>0</v>
      </c>
      <c r="O7083" t="str">
        <f t="shared" si="991"/>
        <v>PASS</v>
      </c>
      <c r="P7083" t="str">
        <f t="shared" si="992"/>
        <v>PASS</v>
      </c>
      <c r="Q7083" t="str">
        <f t="shared" si="993"/>
        <v>PASS</v>
      </c>
      <c r="R7083" t="str">
        <f t="shared" si="994"/>
        <v>PASS</v>
      </c>
      <c r="S7083" t="str">
        <f t="shared" si="995"/>
        <v>PASS</v>
      </c>
      <c r="T7083">
        <f t="shared" si="996"/>
        <v>100</v>
      </c>
      <c r="U7083" t="str">
        <f t="shared" si="997"/>
        <v>Low</v>
      </c>
      <c r="V7083" t="str">
        <f t="shared" si="998"/>
        <v>Clean</v>
      </c>
    </row>
    <row r="7084" spans="1:22" x14ac:dyDescent="0.3">
      <c r="A7084" t="str">
        <f>Raw_Data!A7084</f>
        <v>36016235</v>
      </c>
      <c r="B7084">
        <f>Raw_Data!B7084</f>
        <v>45659</v>
      </c>
      <c r="C7084" t="str">
        <f>Raw_Data!C7084</f>
        <v>LORATADINE 10 MG TABLET</v>
      </c>
      <c r="D7084" t="str">
        <f>Raw_Data!D7084</f>
        <v>45802065065</v>
      </c>
      <c r="E7084" t="str">
        <f>Raw_Data!E7084</f>
        <v>THERATTIL, JAYA</v>
      </c>
      <c r="F7084" t="str">
        <f>Raw_Data!F7084</f>
        <v>1043285810</v>
      </c>
      <c r="G7084" t="str">
        <f>Raw_Data!H7084</f>
        <v>3</v>
      </c>
      <c r="H7084">
        <f>IFERROR(VLOOKUP(G7084,Store_Map!$A$2:$I$100,3,FALSE),"")</f>
        <v>0</v>
      </c>
      <c r="I7084">
        <f>IFERROR(VLOOKUP(G7084,Store_Map!$A$2:$I$100,4,FALSE),"")</f>
        <v>0</v>
      </c>
      <c r="J7084">
        <f>IFERROR(VLOOKUP(G7084,Store_Map!$A$2:$I$100,5,FALSE),"")</f>
        <v>0</v>
      </c>
      <c r="K7084">
        <f>IFERROR(VLOOKUP(G7084,Store_Map!$A$2:$I$100,6,FALSE),"")</f>
        <v>0</v>
      </c>
      <c r="L7084">
        <f>IFERROR(VLOOKUP(G7084,Store_Map!$A$2:$I$100,7,FALSE),"")</f>
        <v>0</v>
      </c>
      <c r="M7084">
        <f>IFERROR(VLOOKUP(G7084,Store_Map!$A$2:$I$100,8,FALSE),"")</f>
        <v>0</v>
      </c>
      <c r="N7084">
        <f t="shared" si="990"/>
        <v>0</v>
      </c>
      <c r="O7084" t="str">
        <f t="shared" si="991"/>
        <v>PASS</v>
      </c>
      <c r="P7084" t="str">
        <f t="shared" si="992"/>
        <v>PASS</v>
      </c>
      <c r="Q7084" t="str">
        <f t="shared" si="993"/>
        <v>PASS</v>
      </c>
      <c r="R7084" t="str">
        <f t="shared" si="994"/>
        <v>PASS</v>
      </c>
      <c r="S7084" t="str">
        <f t="shared" si="995"/>
        <v>PASS</v>
      </c>
      <c r="T7084">
        <f t="shared" si="996"/>
        <v>100</v>
      </c>
      <c r="U7084" t="str">
        <f t="shared" si="997"/>
        <v>Low</v>
      </c>
      <c r="V7084" t="str">
        <f t="shared" si="998"/>
        <v>Clean</v>
      </c>
    </row>
    <row r="7085" spans="1:22" x14ac:dyDescent="0.3">
      <c r="A7085" t="str">
        <f>Raw_Data!A7085</f>
        <v>36016215</v>
      </c>
      <c r="B7085">
        <f>Raw_Data!B7085</f>
        <v>45660</v>
      </c>
      <c r="C7085" t="str">
        <f>Raw_Data!C7085</f>
        <v>OMEPRAZOLE DR 20 MG CAPSULE</v>
      </c>
      <c r="D7085" t="str">
        <f>Raw_Data!D7085</f>
        <v>59651000290</v>
      </c>
      <c r="E7085" t="str">
        <f>Raw_Data!E7085</f>
        <v>BYNE, EDMUND</v>
      </c>
      <c r="F7085" t="str">
        <f>Raw_Data!F7085</f>
        <v>1033186648</v>
      </c>
      <c r="G7085" t="str">
        <f>Raw_Data!H7085</f>
        <v>3</v>
      </c>
      <c r="H7085">
        <f>IFERROR(VLOOKUP(G7085,Store_Map!$A$2:$I$100,3,FALSE),"")</f>
        <v>0</v>
      </c>
      <c r="I7085">
        <f>IFERROR(VLOOKUP(G7085,Store_Map!$A$2:$I$100,4,FALSE),"")</f>
        <v>0</v>
      </c>
      <c r="J7085">
        <f>IFERROR(VLOOKUP(G7085,Store_Map!$A$2:$I$100,5,FALSE),"")</f>
        <v>0</v>
      </c>
      <c r="K7085">
        <f>IFERROR(VLOOKUP(G7085,Store_Map!$A$2:$I$100,6,FALSE),"")</f>
        <v>0</v>
      </c>
      <c r="L7085">
        <f>IFERROR(VLOOKUP(G7085,Store_Map!$A$2:$I$100,7,FALSE),"")</f>
        <v>0</v>
      </c>
      <c r="M7085">
        <f>IFERROR(VLOOKUP(G7085,Store_Map!$A$2:$I$100,8,FALSE),"")</f>
        <v>0</v>
      </c>
      <c r="N7085">
        <f t="shared" si="990"/>
        <v>0</v>
      </c>
      <c r="O7085" t="str">
        <f t="shared" si="991"/>
        <v>PASS</v>
      </c>
      <c r="P7085" t="str">
        <f t="shared" si="992"/>
        <v>PASS</v>
      </c>
      <c r="Q7085" t="str">
        <f t="shared" si="993"/>
        <v>PASS</v>
      </c>
      <c r="R7085" t="str">
        <f t="shared" si="994"/>
        <v>PASS</v>
      </c>
      <c r="S7085" t="str">
        <f t="shared" si="995"/>
        <v>PASS</v>
      </c>
      <c r="T7085">
        <f t="shared" si="996"/>
        <v>100</v>
      </c>
      <c r="U7085" t="str">
        <f t="shared" si="997"/>
        <v>Low</v>
      </c>
      <c r="V7085" t="str">
        <f t="shared" si="998"/>
        <v>Clean</v>
      </c>
    </row>
    <row r="7086" spans="1:22" x14ac:dyDescent="0.3">
      <c r="A7086" t="str">
        <f>Raw_Data!A7086</f>
        <v>36016236</v>
      </c>
      <c r="B7086">
        <f>Raw_Data!B7086</f>
        <v>45660</v>
      </c>
      <c r="C7086" t="str">
        <f>Raw_Data!C7086</f>
        <v>GUANFACINE HCL ER 2 MG TABL</v>
      </c>
      <c r="D7086" t="str">
        <f>Raw_Data!D7086</f>
        <v>60505392801</v>
      </c>
      <c r="E7086" t="str">
        <f>Raw_Data!E7086</f>
        <v>Scoggins, Jennie</v>
      </c>
      <c r="F7086" t="str">
        <f>Raw_Data!F7086</f>
        <v>1982727400</v>
      </c>
      <c r="G7086" t="str">
        <f>Raw_Data!H7086</f>
        <v>3</v>
      </c>
      <c r="H7086">
        <f>IFERROR(VLOOKUP(G7086,Store_Map!$A$2:$I$100,3,FALSE),"")</f>
        <v>0</v>
      </c>
      <c r="I7086">
        <f>IFERROR(VLOOKUP(G7086,Store_Map!$A$2:$I$100,4,FALSE),"")</f>
        <v>0</v>
      </c>
      <c r="J7086">
        <f>IFERROR(VLOOKUP(G7086,Store_Map!$A$2:$I$100,5,FALSE),"")</f>
        <v>0</v>
      </c>
      <c r="K7086">
        <f>IFERROR(VLOOKUP(G7086,Store_Map!$A$2:$I$100,6,FALSE),"")</f>
        <v>0</v>
      </c>
      <c r="L7086">
        <f>IFERROR(VLOOKUP(G7086,Store_Map!$A$2:$I$100,7,FALSE),"")</f>
        <v>0</v>
      </c>
      <c r="M7086">
        <f>IFERROR(VLOOKUP(G7086,Store_Map!$A$2:$I$100,8,FALSE),"")</f>
        <v>0</v>
      </c>
      <c r="N7086">
        <f t="shared" si="990"/>
        <v>0</v>
      </c>
      <c r="O7086" t="str">
        <f t="shared" si="991"/>
        <v>PASS</v>
      </c>
      <c r="P7086" t="str">
        <f t="shared" si="992"/>
        <v>PASS</v>
      </c>
      <c r="Q7086" t="str">
        <f t="shared" si="993"/>
        <v>PASS</v>
      </c>
      <c r="R7086" t="str">
        <f t="shared" si="994"/>
        <v>PASS</v>
      </c>
      <c r="S7086" t="str">
        <f t="shared" si="995"/>
        <v>PASS</v>
      </c>
      <c r="T7086">
        <f t="shared" si="996"/>
        <v>100</v>
      </c>
      <c r="U7086" t="str">
        <f t="shared" si="997"/>
        <v>Low</v>
      </c>
      <c r="V7086" t="str">
        <f t="shared" si="998"/>
        <v>Clean</v>
      </c>
    </row>
    <row r="7087" spans="1:22" x14ac:dyDescent="0.3">
      <c r="A7087" t="str">
        <f>Raw_Data!A7087</f>
        <v>36016238</v>
      </c>
      <c r="B7087">
        <f>Raw_Data!B7087</f>
        <v>45660</v>
      </c>
      <c r="C7087" t="str">
        <f>Raw_Data!C7087</f>
        <v>ALBUTEROL SUL 0.63 MG/3 ML</v>
      </c>
      <c r="D7087" t="str">
        <f>Raw_Data!D7087</f>
        <v>378705752</v>
      </c>
      <c r="E7087" t="str">
        <f>Raw_Data!E7087</f>
        <v>THERATTIL, JAYA</v>
      </c>
      <c r="F7087" t="str">
        <f>Raw_Data!F7087</f>
        <v>1043285810</v>
      </c>
      <c r="G7087" t="str">
        <f>Raw_Data!H7087</f>
        <v>3</v>
      </c>
      <c r="H7087">
        <f>IFERROR(VLOOKUP(G7087,Store_Map!$A$2:$I$100,3,FALSE),"")</f>
        <v>0</v>
      </c>
      <c r="I7087">
        <f>IFERROR(VLOOKUP(G7087,Store_Map!$A$2:$I$100,4,FALSE),"")</f>
        <v>0</v>
      </c>
      <c r="J7087">
        <f>IFERROR(VLOOKUP(G7087,Store_Map!$A$2:$I$100,5,FALSE),"")</f>
        <v>0</v>
      </c>
      <c r="K7087">
        <f>IFERROR(VLOOKUP(G7087,Store_Map!$A$2:$I$100,6,FALSE),"")</f>
        <v>0</v>
      </c>
      <c r="L7087">
        <f>IFERROR(VLOOKUP(G7087,Store_Map!$A$2:$I$100,7,FALSE),"")</f>
        <v>0</v>
      </c>
      <c r="M7087">
        <f>IFERROR(VLOOKUP(G7087,Store_Map!$A$2:$I$100,8,FALSE),"")</f>
        <v>0</v>
      </c>
      <c r="N7087">
        <f t="shared" si="990"/>
        <v>0</v>
      </c>
      <c r="O7087" t="str">
        <f t="shared" si="991"/>
        <v>PASS</v>
      </c>
      <c r="P7087" t="str">
        <f t="shared" si="992"/>
        <v>REVIEW</v>
      </c>
      <c r="Q7087" t="str">
        <f t="shared" si="993"/>
        <v>PASS</v>
      </c>
      <c r="R7087" t="str">
        <f t="shared" si="994"/>
        <v>PASS</v>
      </c>
      <c r="S7087" t="str">
        <f t="shared" si="995"/>
        <v>REVIEW</v>
      </c>
      <c r="T7087">
        <f t="shared" si="996"/>
        <v>90</v>
      </c>
      <c r="U7087" t="str">
        <f t="shared" si="997"/>
        <v>Low</v>
      </c>
      <c r="V7087" t="str">
        <f t="shared" si="998"/>
        <v>Invalid NDC</v>
      </c>
    </row>
    <row r="7088" spans="1:22" x14ac:dyDescent="0.3">
      <c r="A7088" t="str">
        <f>Raw_Data!A7088</f>
        <v>36016239</v>
      </c>
      <c r="B7088">
        <f>Raw_Data!B7088</f>
        <v>45660</v>
      </c>
      <c r="C7088" t="str">
        <f>Raw_Data!C7088</f>
        <v>COMPACT SPACE CHAMBER</v>
      </c>
      <c r="D7088" t="str">
        <f>Raw_Data!D7088</f>
        <v>42135010000</v>
      </c>
      <c r="E7088" t="str">
        <f>Raw_Data!E7088</f>
        <v>Scoggins, Jennie</v>
      </c>
      <c r="F7088" t="str">
        <f>Raw_Data!F7088</f>
        <v>1982727400</v>
      </c>
      <c r="G7088" t="str">
        <f>Raw_Data!H7088</f>
        <v>3</v>
      </c>
      <c r="H7088">
        <f>IFERROR(VLOOKUP(G7088,Store_Map!$A$2:$I$100,3,FALSE),"")</f>
        <v>0</v>
      </c>
      <c r="I7088">
        <f>IFERROR(VLOOKUP(G7088,Store_Map!$A$2:$I$100,4,FALSE),"")</f>
        <v>0</v>
      </c>
      <c r="J7088">
        <f>IFERROR(VLOOKUP(G7088,Store_Map!$A$2:$I$100,5,FALSE),"")</f>
        <v>0</v>
      </c>
      <c r="K7088">
        <f>IFERROR(VLOOKUP(G7088,Store_Map!$A$2:$I$100,6,FALSE),"")</f>
        <v>0</v>
      </c>
      <c r="L7088">
        <f>IFERROR(VLOOKUP(G7088,Store_Map!$A$2:$I$100,7,FALSE),"")</f>
        <v>0</v>
      </c>
      <c r="M7088">
        <f>IFERROR(VLOOKUP(G7088,Store_Map!$A$2:$I$100,8,FALSE),"")</f>
        <v>0</v>
      </c>
      <c r="N7088">
        <f t="shared" si="990"/>
        <v>0</v>
      </c>
      <c r="O7088" t="str">
        <f t="shared" si="991"/>
        <v>PASS</v>
      </c>
      <c r="P7088" t="str">
        <f t="shared" si="992"/>
        <v>PASS</v>
      </c>
      <c r="Q7088" t="str">
        <f t="shared" si="993"/>
        <v>PASS</v>
      </c>
      <c r="R7088" t="str">
        <f t="shared" si="994"/>
        <v>PASS</v>
      </c>
      <c r="S7088" t="str">
        <f t="shared" si="995"/>
        <v>PASS</v>
      </c>
      <c r="T7088">
        <f t="shared" si="996"/>
        <v>100</v>
      </c>
      <c r="U7088" t="str">
        <f t="shared" si="997"/>
        <v>Low</v>
      </c>
      <c r="V7088" t="str">
        <f t="shared" si="998"/>
        <v>Clean</v>
      </c>
    </row>
    <row r="7089" spans="1:22" x14ac:dyDescent="0.3">
      <c r="A7089" t="str">
        <f>Raw_Data!A7089</f>
        <v>36016240</v>
      </c>
      <c r="B7089">
        <f>Raw_Data!B7089</f>
        <v>45660</v>
      </c>
      <c r="C7089" t="str">
        <f>Raw_Data!C7089</f>
        <v>FLUTICASONE PROP 100MCG DIS</v>
      </c>
      <c r="D7089" t="str">
        <f>Raw_Data!D7089</f>
        <v>66993079197</v>
      </c>
      <c r="E7089" t="str">
        <f>Raw_Data!E7089</f>
        <v>Scoggins, Jennie</v>
      </c>
      <c r="F7089" t="str">
        <f>Raw_Data!F7089</f>
        <v>1982727400</v>
      </c>
      <c r="G7089" t="str">
        <f>Raw_Data!H7089</f>
        <v>3</v>
      </c>
      <c r="H7089">
        <f>IFERROR(VLOOKUP(G7089,Store_Map!$A$2:$I$100,3,FALSE),"")</f>
        <v>0</v>
      </c>
      <c r="I7089">
        <f>IFERROR(VLOOKUP(G7089,Store_Map!$A$2:$I$100,4,FALSE),"")</f>
        <v>0</v>
      </c>
      <c r="J7089">
        <f>IFERROR(VLOOKUP(G7089,Store_Map!$A$2:$I$100,5,FALSE),"")</f>
        <v>0</v>
      </c>
      <c r="K7089">
        <f>IFERROR(VLOOKUP(G7089,Store_Map!$A$2:$I$100,6,FALSE),"")</f>
        <v>0</v>
      </c>
      <c r="L7089">
        <f>IFERROR(VLOOKUP(G7089,Store_Map!$A$2:$I$100,7,FALSE),"")</f>
        <v>0</v>
      </c>
      <c r="M7089">
        <f>IFERROR(VLOOKUP(G7089,Store_Map!$A$2:$I$100,8,FALSE),"")</f>
        <v>0</v>
      </c>
      <c r="N7089">
        <f t="shared" si="990"/>
        <v>0</v>
      </c>
      <c r="O7089" t="str">
        <f t="shared" si="991"/>
        <v>PASS</v>
      </c>
      <c r="P7089" t="str">
        <f t="shared" si="992"/>
        <v>PASS</v>
      </c>
      <c r="Q7089" t="str">
        <f t="shared" si="993"/>
        <v>PASS</v>
      </c>
      <c r="R7089" t="str">
        <f t="shared" si="994"/>
        <v>PASS</v>
      </c>
      <c r="S7089" t="str">
        <f t="shared" si="995"/>
        <v>PASS</v>
      </c>
      <c r="T7089">
        <f t="shared" si="996"/>
        <v>100</v>
      </c>
      <c r="U7089" t="str">
        <f t="shared" si="997"/>
        <v>Low</v>
      </c>
      <c r="V7089" t="str">
        <f t="shared" si="998"/>
        <v>Clean</v>
      </c>
    </row>
    <row r="7090" spans="1:22" x14ac:dyDescent="0.3">
      <c r="A7090" t="str">
        <f>Raw_Data!A7090</f>
        <v>36016237</v>
      </c>
      <c r="B7090">
        <f>Raw_Data!B7090</f>
        <v>45660</v>
      </c>
      <c r="C7090" t="str">
        <f>Raw_Data!C7090</f>
        <v>BENZOYL PEROXIDE 5% WASH</v>
      </c>
      <c r="D7090" t="str">
        <f>Raw_Data!D7090</f>
        <v>35573045308</v>
      </c>
      <c r="E7090" t="str">
        <f>Raw_Data!E7090</f>
        <v>Scoggins, Jennie</v>
      </c>
      <c r="F7090" t="str">
        <f>Raw_Data!F7090</f>
        <v>1982727400</v>
      </c>
      <c r="G7090" t="str">
        <f>Raw_Data!H7090</f>
        <v>3</v>
      </c>
      <c r="H7090">
        <f>IFERROR(VLOOKUP(G7090,Store_Map!$A$2:$I$100,3,FALSE),"")</f>
        <v>0</v>
      </c>
      <c r="I7090">
        <f>IFERROR(VLOOKUP(G7090,Store_Map!$A$2:$I$100,4,FALSE),"")</f>
        <v>0</v>
      </c>
      <c r="J7090">
        <f>IFERROR(VLOOKUP(G7090,Store_Map!$A$2:$I$100,5,FALSE),"")</f>
        <v>0</v>
      </c>
      <c r="K7090">
        <f>IFERROR(VLOOKUP(G7090,Store_Map!$A$2:$I$100,6,FALSE),"")</f>
        <v>0</v>
      </c>
      <c r="L7090">
        <f>IFERROR(VLOOKUP(G7090,Store_Map!$A$2:$I$100,7,FALSE),"")</f>
        <v>0</v>
      </c>
      <c r="M7090">
        <f>IFERROR(VLOOKUP(G7090,Store_Map!$A$2:$I$100,8,FALSE),"")</f>
        <v>0</v>
      </c>
      <c r="N7090">
        <f t="shared" si="990"/>
        <v>0</v>
      </c>
      <c r="O7090" t="str">
        <f t="shared" si="991"/>
        <v>PASS</v>
      </c>
      <c r="P7090" t="str">
        <f t="shared" si="992"/>
        <v>PASS</v>
      </c>
      <c r="Q7090" t="str">
        <f t="shared" si="993"/>
        <v>PASS</v>
      </c>
      <c r="R7090" t="str">
        <f t="shared" si="994"/>
        <v>PASS</v>
      </c>
      <c r="S7090" t="str">
        <f t="shared" si="995"/>
        <v>PASS</v>
      </c>
      <c r="T7090">
        <f t="shared" si="996"/>
        <v>100</v>
      </c>
      <c r="U7090" t="str">
        <f t="shared" si="997"/>
        <v>Low</v>
      </c>
      <c r="V7090" t="str">
        <f t="shared" si="998"/>
        <v>Clean</v>
      </c>
    </row>
    <row r="7091" spans="1:22" x14ac:dyDescent="0.3">
      <c r="A7091" t="str">
        <f>Raw_Data!A7091</f>
        <v>36012752</v>
      </c>
      <c r="B7091">
        <f>Raw_Data!B7091</f>
        <v>45660</v>
      </c>
      <c r="C7091" t="str">
        <f>Raw_Data!C7091</f>
        <v>OTEZLA 30 MG TABLET</v>
      </c>
      <c r="D7091" t="str">
        <f>Raw_Data!D7091</f>
        <v>55513013760</v>
      </c>
      <c r="E7091" t="str">
        <f>Raw_Data!E7091</f>
        <v>THAKORE, MORGAN</v>
      </c>
      <c r="F7091" t="str">
        <f>Raw_Data!F7091</f>
        <v>1770875130</v>
      </c>
      <c r="G7091" t="str">
        <f>Raw_Data!H7091</f>
        <v>3</v>
      </c>
      <c r="H7091">
        <f>IFERROR(VLOOKUP(G7091,Store_Map!$A$2:$I$100,3,FALSE),"")</f>
        <v>0</v>
      </c>
      <c r="I7091">
        <f>IFERROR(VLOOKUP(G7091,Store_Map!$A$2:$I$100,4,FALSE),"")</f>
        <v>0</v>
      </c>
      <c r="J7091">
        <f>IFERROR(VLOOKUP(G7091,Store_Map!$A$2:$I$100,5,FALSE),"")</f>
        <v>0</v>
      </c>
      <c r="K7091">
        <f>IFERROR(VLOOKUP(G7091,Store_Map!$A$2:$I$100,6,FALSE),"")</f>
        <v>0</v>
      </c>
      <c r="L7091">
        <f>IFERROR(VLOOKUP(G7091,Store_Map!$A$2:$I$100,7,FALSE),"")</f>
        <v>0</v>
      </c>
      <c r="M7091">
        <f>IFERROR(VLOOKUP(G7091,Store_Map!$A$2:$I$100,8,FALSE),"")</f>
        <v>0</v>
      </c>
      <c r="N7091">
        <f t="shared" si="990"/>
        <v>0</v>
      </c>
      <c r="O7091" t="str">
        <f t="shared" si="991"/>
        <v>PASS</v>
      </c>
      <c r="P7091" t="str">
        <f t="shared" si="992"/>
        <v>PASS</v>
      </c>
      <c r="Q7091" t="str">
        <f t="shared" si="993"/>
        <v>PASS</v>
      </c>
      <c r="R7091" t="str">
        <f t="shared" si="994"/>
        <v>PASS</v>
      </c>
      <c r="S7091" t="str">
        <f t="shared" si="995"/>
        <v>PASS</v>
      </c>
      <c r="T7091">
        <f t="shared" si="996"/>
        <v>100</v>
      </c>
      <c r="U7091" t="str">
        <f t="shared" si="997"/>
        <v>Low</v>
      </c>
      <c r="V7091" t="str">
        <f t="shared" si="998"/>
        <v>Clean</v>
      </c>
    </row>
    <row r="7092" spans="1:22" x14ac:dyDescent="0.3">
      <c r="A7092" t="str">
        <f>Raw_Data!A7092</f>
        <v>36016241</v>
      </c>
      <c r="B7092">
        <f>Raw_Data!B7092</f>
        <v>45660</v>
      </c>
      <c r="C7092" t="str">
        <f>Raw_Data!C7092</f>
        <v>FLUTICASONE-SALMETEROL 250-</v>
      </c>
      <c r="D7092" t="str">
        <f>Raw_Data!D7092</f>
        <v>54032756</v>
      </c>
      <c r="E7092" t="str">
        <f>Raw_Data!E7092</f>
        <v>THERATTIL, JAYA</v>
      </c>
      <c r="F7092" t="str">
        <f>Raw_Data!F7092</f>
        <v>1043285810</v>
      </c>
      <c r="G7092" t="str">
        <f>Raw_Data!H7092</f>
        <v>3</v>
      </c>
      <c r="H7092">
        <f>IFERROR(VLOOKUP(G7092,Store_Map!$A$2:$I$100,3,FALSE),"")</f>
        <v>0</v>
      </c>
      <c r="I7092">
        <f>IFERROR(VLOOKUP(G7092,Store_Map!$A$2:$I$100,4,FALSE),"")</f>
        <v>0</v>
      </c>
      <c r="J7092">
        <f>IFERROR(VLOOKUP(G7092,Store_Map!$A$2:$I$100,5,FALSE),"")</f>
        <v>0</v>
      </c>
      <c r="K7092">
        <f>IFERROR(VLOOKUP(G7092,Store_Map!$A$2:$I$100,6,FALSE),"")</f>
        <v>0</v>
      </c>
      <c r="L7092">
        <f>IFERROR(VLOOKUP(G7092,Store_Map!$A$2:$I$100,7,FALSE),"")</f>
        <v>0</v>
      </c>
      <c r="M7092">
        <f>IFERROR(VLOOKUP(G7092,Store_Map!$A$2:$I$100,8,FALSE),"")</f>
        <v>0</v>
      </c>
      <c r="N7092">
        <f t="shared" si="990"/>
        <v>0</v>
      </c>
      <c r="O7092" t="str">
        <f t="shared" si="991"/>
        <v>PASS</v>
      </c>
      <c r="P7092" t="str">
        <f t="shared" si="992"/>
        <v>REVIEW</v>
      </c>
      <c r="Q7092" t="str">
        <f t="shared" si="993"/>
        <v>PASS</v>
      </c>
      <c r="R7092" t="str">
        <f t="shared" si="994"/>
        <v>PASS</v>
      </c>
      <c r="S7092" t="str">
        <f t="shared" si="995"/>
        <v>REVIEW</v>
      </c>
      <c r="T7092">
        <f t="shared" si="996"/>
        <v>90</v>
      </c>
      <c r="U7092" t="str">
        <f t="shared" si="997"/>
        <v>Low</v>
      </c>
      <c r="V7092" t="str">
        <f t="shared" si="998"/>
        <v>Invalid NDC</v>
      </c>
    </row>
    <row r="7093" spans="1:22" x14ac:dyDescent="0.3">
      <c r="A7093" t="str">
        <f>Raw_Data!A7093</f>
        <v>36016242</v>
      </c>
      <c r="B7093">
        <f>Raw_Data!B7093</f>
        <v>45660</v>
      </c>
      <c r="C7093" t="str">
        <f>Raw_Data!C7093</f>
        <v>EPINEPHRINE 0.3 MG AUTO-INJ</v>
      </c>
      <c r="D7093" t="str">
        <f>Raw_Data!D7093</f>
        <v>49502010202</v>
      </c>
      <c r="E7093" t="str">
        <f>Raw_Data!E7093</f>
        <v>THERATTIL, JAYA</v>
      </c>
      <c r="F7093" t="str">
        <f>Raw_Data!F7093</f>
        <v>1043285810</v>
      </c>
      <c r="G7093" t="str">
        <f>Raw_Data!H7093</f>
        <v>3</v>
      </c>
      <c r="H7093">
        <f>IFERROR(VLOOKUP(G7093,Store_Map!$A$2:$I$100,3,FALSE),"")</f>
        <v>0</v>
      </c>
      <c r="I7093">
        <f>IFERROR(VLOOKUP(G7093,Store_Map!$A$2:$I$100,4,FALSE),"")</f>
        <v>0</v>
      </c>
      <c r="J7093">
        <f>IFERROR(VLOOKUP(G7093,Store_Map!$A$2:$I$100,5,FALSE),"")</f>
        <v>0</v>
      </c>
      <c r="K7093">
        <f>IFERROR(VLOOKUP(G7093,Store_Map!$A$2:$I$100,6,FALSE),"")</f>
        <v>0</v>
      </c>
      <c r="L7093">
        <f>IFERROR(VLOOKUP(G7093,Store_Map!$A$2:$I$100,7,FALSE),"")</f>
        <v>0</v>
      </c>
      <c r="M7093">
        <f>IFERROR(VLOOKUP(G7093,Store_Map!$A$2:$I$100,8,FALSE),"")</f>
        <v>0</v>
      </c>
      <c r="N7093">
        <f t="shared" si="990"/>
        <v>0</v>
      </c>
      <c r="O7093" t="str">
        <f t="shared" si="991"/>
        <v>PASS</v>
      </c>
      <c r="P7093" t="str">
        <f t="shared" si="992"/>
        <v>PASS</v>
      </c>
      <c r="Q7093" t="str">
        <f t="shared" si="993"/>
        <v>PASS</v>
      </c>
      <c r="R7093" t="str">
        <f t="shared" si="994"/>
        <v>PASS</v>
      </c>
      <c r="S7093" t="str">
        <f t="shared" si="995"/>
        <v>PASS</v>
      </c>
      <c r="T7093">
        <f t="shared" si="996"/>
        <v>100</v>
      </c>
      <c r="U7093" t="str">
        <f t="shared" si="997"/>
        <v>Low</v>
      </c>
      <c r="V7093" t="str">
        <f t="shared" si="998"/>
        <v>Clean</v>
      </c>
    </row>
    <row r="7094" spans="1:22" x14ac:dyDescent="0.3">
      <c r="A7094" t="str">
        <f>Raw_Data!A7094</f>
        <v>36016243</v>
      </c>
      <c r="B7094">
        <f>Raw_Data!B7094</f>
        <v>45660</v>
      </c>
      <c r="C7094" t="str">
        <f>Raw_Data!C7094</f>
        <v>EYE ALLERGY ITCH RLF 0.2% D</v>
      </c>
      <c r="D7094" t="str">
        <f>Raw_Data!D7094</f>
        <v>70000005301</v>
      </c>
      <c r="E7094" t="str">
        <f>Raw_Data!E7094</f>
        <v>THERATTIL, JAYA</v>
      </c>
      <c r="F7094" t="str">
        <f>Raw_Data!F7094</f>
        <v>1043285810</v>
      </c>
      <c r="G7094" t="str">
        <f>Raw_Data!H7094</f>
        <v>3</v>
      </c>
      <c r="H7094">
        <f>IFERROR(VLOOKUP(G7094,Store_Map!$A$2:$I$100,3,FALSE),"")</f>
        <v>0</v>
      </c>
      <c r="I7094">
        <f>IFERROR(VLOOKUP(G7094,Store_Map!$A$2:$I$100,4,FALSE),"")</f>
        <v>0</v>
      </c>
      <c r="J7094">
        <f>IFERROR(VLOOKUP(G7094,Store_Map!$A$2:$I$100,5,FALSE),"")</f>
        <v>0</v>
      </c>
      <c r="K7094">
        <f>IFERROR(VLOOKUP(G7094,Store_Map!$A$2:$I$100,6,FALSE),"")</f>
        <v>0</v>
      </c>
      <c r="L7094">
        <f>IFERROR(VLOOKUP(G7094,Store_Map!$A$2:$I$100,7,FALSE),"")</f>
        <v>0</v>
      </c>
      <c r="M7094">
        <f>IFERROR(VLOOKUP(G7094,Store_Map!$A$2:$I$100,8,FALSE),"")</f>
        <v>0</v>
      </c>
      <c r="N7094">
        <f t="shared" si="990"/>
        <v>0</v>
      </c>
      <c r="O7094" t="str">
        <f t="shared" si="991"/>
        <v>PASS</v>
      </c>
      <c r="P7094" t="str">
        <f t="shared" si="992"/>
        <v>PASS</v>
      </c>
      <c r="Q7094" t="str">
        <f t="shared" si="993"/>
        <v>PASS</v>
      </c>
      <c r="R7094" t="str">
        <f t="shared" si="994"/>
        <v>PASS</v>
      </c>
      <c r="S7094" t="str">
        <f t="shared" si="995"/>
        <v>PASS</v>
      </c>
      <c r="T7094">
        <f t="shared" si="996"/>
        <v>100</v>
      </c>
      <c r="U7094" t="str">
        <f t="shared" si="997"/>
        <v>Low</v>
      </c>
      <c r="V7094" t="str">
        <f t="shared" si="998"/>
        <v>Clean</v>
      </c>
    </row>
    <row r="7095" spans="1:22" x14ac:dyDescent="0.3">
      <c r="A7095" t="str">
        <f>Raw_Data!A7095</f>
        <v>36016244</v>
      </c>
      <c r="B7095">
        <f>Raw_Data!B7095</f>
        <v>45660</v>
      </c>
      <c r="C7095" t="str">
        <f>Raw_Data!C7095</f>
        <v>LORATADINE 10 MG TABLET</v>
      </c>
      <c r="D7095" t="str">
        <f>Raw_Data!D7095</f>
        <v>45802065065</v>
      </c>
      <c r="E7095" t="str">
        <f>Raw_Data!E7095</f>
        <v>THERATTIL, JAYA</v>
      </c>
      <c r="F7095" t="str">
        <f>Raw_Data!F7095</f>
        <v>1043285810</v>
      </c>
      <c r="G7095" t="str">
        <f>Raw_Data!H7095</f>
        <v>3</v>
      </c>
      <c r="H7095">
        <f>IFERROR(VLOOKUP(G7095,Store_Map!$A$2:$I$100,3,FALSE),"")</f>
        <v>0</v>
      </c>
      <c r="I7095">
        <f>IFERROR(VLOOKUP(G7095,Store_Map!$A$2:$I$100,4,FALSE),"")</f>
        <v>0</v>
      </c>
      <c r="J7095">
        <f>IFERROR(VLOOKUP(G7095,Store_Map!$A$2:$I$100,5,FALSE),"")</f>
        <v>0</v>
      </c>
      <c r="K7095">
        <f>IFERROR(VLOOKUP(G7095,Store_Map!$A$2:$I$100,6,FALSE),"")</f>
        <v>0</v>
      </c>
      <c r="L7095">
        <f>IFERROR(VLOOKUP(G7095,Store_Map!$A$2:$I$100,7,FALSE),"")</f>
        <v>0</v>
      </c>
      <c r="M7095">
        <f>IFERROR(VLOOKUP(G7095,Store_Map!$A$2:$I$100,8,FALSE),"")</f>
        <v>0</v>
      </c>
      <c r="N7095">
        <f t="shared" si="990"/>
        <v>0</v>
      </c>
      <c r="O7095" t="str">
        <f t="shared" si="991"/>
        <v>PASS</v>
      </c>
      <c r="P7095" t="str">
        <f t="shared" si="992"/>
        <v>PASS</v>
      </c>
      <c r="Q7095" t="str">
        <f t="shared" si="993"/>
        <v>PASS</v>
      </c>
      <c r="R7095" t="str">
        <f t="shared" si="994"/>
        <v>PASS</v>
      </c>
      <c r="S7095" t="str">
        <f t="shared" si="995"/>
        <v>PASS</v>
      </c>
      <c r="T7095">
        <f t="shared" si="996"/>
        <v>100</v>
      </c>
      <c r="U7095" t="str">
        <f t="shared" si="997"/>
        <v>Low</v>
      </c>
      <c r="V7095" t="str">
        <f t="shared" si="998"/>
        <v>Clean</v>
      </c>
    </row>
    <row r="7096" spans="1:22" x14ac:dyDescent="0.3">
      <c r="A7096" t="str">
        <f>Raw_Data!A7096</f>
        <v>36016245</v>
      </c>
      <c r="B7096">
        <f>Raw_Data!B7096</f>
        <v>45660</v>
      </c>
      <c r="C7096" t="str">
        <f>Raw_Data!C7096</f>
        <v>CLONIDINE HCL 0.3 MG TABLET</v>
      </c>
      <c r="D7096" t="str">
        <f>Raw_Data!D7096</f>
        <v>52817018210</v>
      </c>
      <c r="E7096" t="str">
        <f>Raw_Data!E7096</f>
        <v>Acevedo, Jose</v>
      </c>
      <c r="F7096" t="str">
        <f>Raw_Data!F7096</f>
        <v>1356327027</v>
      </c>
      <c r="G7096" t="str">
        <f>Raw_Data!H7096</f>
        <v>3</v>
      </c>
      <c r="H7096">
        <f>IFERROR(VLOOKUP(G7096,Store_Map!$A$2:$I$100,3,FALSE),"")</f>
        <v>0</v>
      </c>
      <c r="I7096">
        <f>IFERROR(VLOOKUP(G7096,Store_Map!$A$2:$I$100,4,FALSE),"")</f>
        <v>0</v>
      </c>
      <c r="J7096">
        <f>IFERROR(VLOOKUP(G7096,Store_Map!$A$2:$I$100,5,FALSE),"")</f>
        <v>0</v>
      </c>
      <c r="K7096">
        <f>IFERROR(VLOOKUP(G7096,Store_Map!$A$2:$I$100,6,FALSE),"")</f>
        <v>0</v>
      </c>
      <c r="L7096">
        <f>IFERROR(VLOOKUP(G7096,Store_Map!$A$2:$I$100,7,FALSE),"")</f>
        <v>0</v>
      </c>
      <c r="M7096">
        <f>IFERROR(VLOOKUP(G7096,Store_Map!$A$2:$I$100,8,FALSE),"")</f>
        <v>0</v>
      </c>
      <c r="N7096">
        <f t="shared" si="990"/>
        <v>0</v>
      </c>
      <c r="O7096" t="str">
        <f t="shared" si="991"/>
        <v>PASS</v>
      </c>
      <c r="P7096" t="str">
        <f t="shared" si="992"/>
        <v>PASS</v>
      </c>
      <c r="Q7096" t="str">
        <f t="shared" si="993"/>
        <v>PASS</v>
      </c>
      <c r="R7096" t="str">
        <f t="shared" si="994"/>
        <v>PASS</v>
      </c>
      <c r="S7096" t="str">
        <f t="shared" si="995"/>
        <v>PASS</v>
      </c>
      <c r="T7096">
        <f t="shared" si="996"/>
        <v>100</v>
      </c>
      <c r="U7096" t="str">
        <f t="shared" si="997"/>
        <v>Low</v>
      </c>
      <c r="V7096" t="str">
        <f t="shared" si="998"/>
        <v>Clean</v>
      </c>
    </row>
    <row r="7097" spans="1:22" x14ac:dyDescent="0.3">
      <c r="A7097" t="str">
        <f>Raw_Data!A7097</f>
        <v>36016246</v>
      </c>
      <c r="B7097">
        <f>Raw_Data!B7097</f>
        <v>45660</v>
      </c>
      <c r="C7097" t="str">
        <f>Raw_Data!C7097</f>
        <v>BUDESONIDE-FORMOTEROL 80-4.</v>
      </c>
      <c r="D7097" t="str">
        <f>Raw_Data!D7097</f>
        <v>310737220</v>
      </c>
      <c r="E7097" t="str">
        <f>Raw_Data!E7097</f>
        <v>THERATTIL, JAYA</v>
      </c>
      <c r="F7097" t="str">
        <f>Raw_Data!F7097</f>
        <v>1043285810</v>
      </c>
      <c r="G7097" t="str">
        <f>Raw_Data!H7097</f>
        <v>3</v>
      </c>
      <c r="H7097">
        <f>IFERROR(VLOOKUP(G7097,Store_Map!$A$2:$I$100,3,FALSE),"")</f>
        <v>0</v>
      </c>
      <c r="I7097">
        <f>IFERROR(VLOOKUP(G7097,Store_Map!$A$2:$I$100,4,FALSE),"")</f>
        <v>0</v>
      </c>
      <c r="J7097">
        <f>IFERROR(VLOOKUP(G7097,Store_Map!$A$2:$I$100,5,FALSE),"")</f>
        <v>0</v>
      </c>
      <c r="K7097">
        <f>IFERROR(VLOOKUP(G7097,Store_Map!$A$2:$I$100,6,FALSE),"")</f>
        <v>0</v>
      </c>
      <c r="L7097">
        <f>IFERROR(VLOOKUP(G7097,Store_Map!$A$2:$I$100,7,FALSE),"")</f>
        <v>0</v>
      </c>
      <c r="M7097">
        <f>IFERROR(VLOOKUP(G7097,Store_Map!$A$2:$I$100,8,FALSE),"")</f>
        <v>0</v>
      </c>
      <c r="N7097">
        <f t="shared" si="990"/>
        <v>0</v>
      </c>
      <c r="O7097" t="str">
        <f t="shared" si="991"/>
        <v>PASS</v>
      </c>
      <c r="P7097" t="str">
        <f t="shared" si="992"/>
        <v>REVIEW</v>
      </c>
      <c r="Q7097" t="str">
        <f t="shared" si="993"/>
        <v>PASS</v>
      </c>
      <c r="R7097" t="str">
        <f t="shared" si="994"/>
        <v>PASS</v>
      </c>
      <c r="S7097" t="str">
        <f t="shared" si="995"/>
        <v>REVIEW</v>
      </c>
      <c r="T7097">
        <f t="shared" si="996"/>
        <v>90</v>
      </c>
      <c r="U7097" t="str">
        <f t="shared" si="997"/>
        <v>Low</v>
      </c>
      <c r="V7097" t="str">
        <f t="shared" si="998"/>
        <v>Invalid NDC</v>
      </c>
    </row>
    <row r="7098" spans="1:22" x14ac:dyDescent="0.3">
      <c r="A7098" t="str">
        <f>Raw_Data!A7098</f>
        <v>36016248</v>
      </c>
      <c r="B7098">
        <f>Raw_Data!B7098</f>
        <v>45660</v>
      </c>
      <c r="C7098" t="str">
        <f>Raw_Data!C7098</f>
        <v>HYDROCHLOROTHIAZIDE 25 MG T</v>
      </c>
      <c r="D7098" t="str">
        <f>Raw_Data!D7098</f>
        <v>23155000801</v>
      </c>
      <c r="E7098" t="str">
        <f>Raw_Data!E7098</f>
        <v>YASIN, NURA</v>
      </c>
      <c r="F7098" t="str">
        <f>Raw_Data!F7098</f>
        <v>1265518567</v>
      </c>
      <c r="G7098" t="str">
        <f>Raw_Data!H7098</f>
        <v>3</v>
      </c>
      <c r="H7098">
        <f>IFERROR(VLOOKUP(G7098,Store_Map!$A$2:$I$100,3,FALSE),"")</f>
        <v>0</v>
      </c>
      <c r="I7098">
        <f>IFERROR(VLOOKUP(G7098,Store_Map!$A$2:$I$100,4,FALSE),"")</f>
        <v>0</v>
      </c>
      <c r="J7098">
        <f>IFERROR(VLOOKUP(G7098,Store_Map!$A$2:$I$100,5,FALSE),"")</f>
        <v>0</v>
      </c>
      <c r="K7098">
        <f>IFERROR(VLOOKUP(G7098,Store_Map!$A$2:$I$100,6,FALSE),"")</f>
        <v>0</v>
      </c>
      <c r="L7098">
        <f>IFERROR(VLOOKUP(G7098,Store_Map!$A$2:$I$100,7,FALSE),"")</f>
        <v>0</v>
      </c>
      <c r="M7098">
        <f>IFERROR(VLOOKUP(G7098,Store_Map!$A$2:$I$100,8,FALSE),"")</f>
        <v>0</v>
      </c>
      <c r="N7098">
        <f t="shared" si="990"/>
        <v>0</v>
      </c>
      <c r="O7098" t="str">
        <f t="shared" si="991"/>
        <v>PASS</v>
      </c>
      <c r="P7098" t="str">
        <f t="shared" si="992"/>
        <v>PASS</v>
      </c>
      <c r="Q7098" t="str">
        <f t="shared" si="993"/>
        <v>PASS</v>
      </c>
      <c r="R7098" t="str">
        <f t="shared" si="994"/>
        <v>PASS</v>
      </c>
      <c r="S7098" t="str">
        <f t="shared" si="995"/>
        <v>PASS</v>
      </c>
      <c r="T7098">
        <f t="shared" si="996"/>
        <v>100</v>
      </c>
      <c r="U7098" t="str">
        <f t="shared" si="997"/>
        <v>Low</v>
      </c>
      <c r="V7098" t="str">
        <f t="shared" si="998"/>
        <v>Clean</v>
      </c>
    </row>
    <row r="7099" spans="1:22" x14ac:dyDescent="0.3">
      <c r="A7099" t="str">
        <f>Raw_Data!A7099</f>
        <v>36016249</v>
      </c>
      <c r="B7099">
        <f>Raw_Data!B7099</f>
        <v>45660</v>
      </c>
      <c r="C7099" t="str">
        <f>Raw_Data!C7099</f>
        <v>METFORMIN HCL 500 MG TABLET</v>
      </c>
      <c r="D7099" t="str">
        <f>Raw_Data!D7099</f>
        <v>70010006305</v>
      </c>
      <c r="E7099" t="str">
        <f>Raw_Data!E7099</f>
        <v>AKHTAR, MIRIAM</v>
      </c>
      <c r="F7099" t="str">
        <f>Raw_Data!F7099</f>
        <v>1780024596</v>
      </c>
      <c r="G7099" t="str">
        <f>Raw_Data!H7099</f>
        <v>3</v>
      </c>
      <c r="H7099">
        <f>IFERROR(VLOOKUP(G7099,Store_Map!$A$2:$I$100,3,FALSE),"")</f>
        <v>0</v>
      </c>
      <c r="I7099">
        <f>IFERROR(VLOOKUP(G7099,Store_Map!$A$2:$I$100,4,FALSE),"")</f>
        <v>0</v>
      </c>
      <c r="J7099">
        <f>IFERROR(VLOOKUP(G7099,Store_Map!$A$2:$I$100,5,FALSE),"")</f>
        <v>0</v>
      </c>
      <c r="K7099">
        <f>IFERROR(VLOOKUP(G7099,Store_Map!$A$2:$I$100,6,FALSE),"")</f>
        <v>0</v>
      </c>
      <c r="L7099">
        <f>IFERROR(VLOOKUP(G7099,Store_Map!$A$2:$I$100,7,FALSE),"")</f>
        <v>0</v>
      </c>
      <c r="M7099">
        <f>IFERROR(VLOOKUP(G7099,Store_Map!$A$2:$I$100,8,FALSE),"")</f>
        <v>0</v>
      </c>
      <c r="N7099">
        <f t="shared" si="990"/>
        <v>0</v>
      </c>
      <c r="O7099" t="str">
        <f t="shared" si="991"/>
        <v>PASS</v>
      </c>
      <c r="P7099" t="str">
        <f t="shared" si="992"/>
        <v>PASS</v>
      </c>
      <c r="Q7099" t="str">
        <f t="shared" si="993"/>
        <v>PASS</v>
      </c>
      <c r="R7099" t="str">
        <f t="shared" si="994"/>
        <v>PASS</v>
      </c>
      <c r="S7099" t="str">
        <f t="shared" si="995"/>
        <v>PASS</v>
      </c>
      <c r="T7099">
        <f t="shared" si="996"/>
        <v>100</v>
      </c>
      <c r="U7099" t="str">
        <f t="shared" si="997"/>
        <v>Low</v>
      </c>
      <c r="V7099" t="str">
        <f t="shared" si="998"/>
        <v>Clean</v>
      </c>
    </row>
    <row r="7100" spans="1:22" x14ac:dyDescent="0.3">
      <c r="A7100" t="str">
        <f>Raw_Data!A7100</f>
        <v>36016252</v>
      </c>
      <c r="B7100">
        <f>Raw_Data!B7100</f>
        <v>45660</v>
      </c>
      <c r="C7100" t="str">
        <f>Raw_Data!C7100</f>
        <v>CLOTRIMAZOLE 1% CREAM</v>
      </c>
      <c r="D7100" t="str">
        <f>Raw_Data!D7100</f>
        <v>51672127502</v>
      </c>
      <c r="E7100" t="str">
        <f>Raw_Data!E7100</f>
        <v>HARSHMAN, SONALI</v>
      </c>
      <c r="F7100" t="str">
        <f>Raw_Data!F7100</f>
        <v>1104084516</v>
      </c>
      <c r="G7100" t="str">
        <f>Raw_Data!H7100</f>
        <v>3</v>
      </c>
      <c r="H7100">
        <f>IFERROR(VLOOKUP(G7100,Store_Map!$A$2:$I$100,3,FALSE),"")</f>
        <v>0</v>
      </c>
      <c r="I7100">
        <f>IFERROR(VLOOKUP(G7100,Store_Map!$A$2:$I$100,4,FALSE),"")</f>
        <v>0</v>
      </c>
      <c r="J7100">
        <f>IFERROR(VLOOKUP(G7100,Store_Map!$A$2:$I$100,5,FALSE),"")</f>
        <v>0</v>
      </c>
      <c r="K7100">
        <f>IFERROR(VLOOKUP(G7100,Store_Map!$A$2:$I$100,6,FALSE),"")</f>
        <v>0</v>
      </c>
      <c r="L7100">
        <f>IFERROR(VLOOKUP(G7100,Store_Map!$A$2:$I$100,7,FALSE),"")</f>
        <v>0</v>
      </c>
      <c r="M7100">
        <f>IFERROR(VLOOKUP(G7100,Store_Map!$A$2:$I$100,8,FALSE),"")</f>
        <v>0</v>
      </c>
      <c r="N7100">
        <f t="shared" si="990"/>
        <v>0</v>
      </c>
      <c r="O7100" t="str">
        <f t="shared" si="991"/>
        <v>PASS</v>
      </c>
      <c r="P7100" t="str">
        <f t="shared" si="992"/>
        <v>PASS</v>
      </c>
      <c r="Q7100" t="str">
        <f t="shared" si="993"/>
        <v>PASS</v>
      </c>
      <c r="R7100" t="str">
        <f t="shared" si="994"/>
        <v>PASS</v>
      </c>
      <c r="S7100" t="str">
        <f t="shared" si="995"/>
        <v>PASS</v>
      </c>
      <c r="T7100">
        <f t="shared" si="996"/>
        <v>100</v>
      </c>
      <c r="U7100" t="str">
        <f t="shared" si="997"/>
        <v>Low</v>
      </c>
      <c r="V7100" t="str">
        <f t="shared" si="998"/>
        <v>Clean</v>
      </c>
    </row>
    <row r="7101" spans="1:22" x14ac:dyDescent="0.3">
      <c r="A7101" t="str">
        <f>Raw_Data!A7101</f>
        <v>36016253</v>
      </c>
      <c r="B7101">
        <f>Raw_Data!B7101</f>
        <v>45660</v>
      </c>
      <c r="C7101" t="str">
        <f>Raw_Data!C7101</f>
        <v>MONTELUKAST SOD 5 MG TAB CH</v>
      </c>
      <c r="D7101" t="str">
        <f>Raw_Data!D7101</f>
        <v>33342011107</v>
      </c>
      <c r="E7101" t="str">
        <f>Raw_Data!E7101</f>
        <v>THERATTIL, JAYA</v>
      </c>
      <c r="F7101" t="str">
        <f>Raw_Data!F7101</f>
        <v>1043285810</v>
      </c>
      <c r="G7101" t="str">
        <f>Raw_Data!H7101</f>
        <v>3</v>
      </c>
      <c r="H7101">
        <f>IFERROR(VLOOKUP(G7101,Store_Map!$A$2:$I$100,3,FALSE),"")</f>
        <v>0</v>
      </c>
      <c r="I7101">
        <f>IFERROR(VLOOKUP(G7101,Store_Map!$A$2:$I$100,4,FALSE),"")</f>
        <v>0</v>
      </c>
      <c r="J7101">
        <f>IFERROR(VLOOKUP(G7101,Store_Map!$A$2:$I$100,5,FALSE),"")</f>
        <v>0</v>
      </c>
      <c r="K7101">
        <f>IFERROR(VLOOKUP(G7101,Store_Map!$A$2:$I$100,6,FALSE),"")</f>
        <v>0</v>
      </c>
      <c r="L7101">
        <f>IFERROR(VLOOKUP(G7101,Store_Map!$A$2:$I$100,7,FALSE),"")</f>
        <v>0</v>
      </c>
      <c r="M7101">
        <f>IFERROR(VLOOKUP(G7101,Store_Map!$A$2:$I$100,8,FALSE),"")</f>
        <v>0</v>
      </c>
      <c r="N7101">
        <f t="shared" si="990"/>
        <v>0</v>
      </c>
      <c r="O7101" t="str">
        <f t="shared" si="991"/>
        <v>PASS</v>
      </c>
      <c r="P7101" t="str">
        <f t="shared" si="992"/>
        <v>PASS</v>
      </c>
      <c r="Q7101" t="str">
        <f t="shared" si="993"/>
        <v>PASS</v>
      </c>
      <c r="R7101" t="str">
        <f t="shared" si="994"/>
        <v>PASS</v>
      </c>
      <c r="S7101" t="str">
        <f t="shared" si="995"/>
        <v>PASS</v>
      </c>
      <c r="T7101">
        <f t="shared" si="996"/>
        <v>100</v>
      </c>
      <c r="U7101" t="str">
        <f t="shared" si="997"/>
        <v>Low</v>
      </c>
      <c r="V7101" t="str">
        <f t="shared" si="998"/>
        <v>Clean</v>
      </c>
    </row>
    <row r="7102" spans="1:22" x14ac:dyDescent="0.3">
      <c r="A7102" t="str">
        <f>Raw_Data!A7102</f>
        <v>36016254</v>
      </c>
      <c r="B7102">
        <f>Raw_Data!B7102</f>
        <v>45660</v>
      </c>
      <c r="C7102" t="str">
        <f>Raw_Data!C7102</f>
        <v>TRIAMCINOLONE 55 MCG NASAL</v>
      </c>
      <c r="D7102" t="str">
        <f>Raw_Data!D7102</f>
        <v>45802010901</v>
      </c>
      <c r="E7102" t="str">
        <f>Raw_Data!E7102</f>
        <v>THERATTIL, JAYA</v>
      </c>
      <c r="F7102" t="str">
        <f>Raw_Data!F7102</f>
        <v>1043285810</v>
      </c>
      <c r="G7102" t="str">
        <f>Raw_Data!H7102</f>
        <v>3</v>
      </c>
      <c r="H7102">
        <f>IFERROR(VLOOKUP(G7102,Store_Map!$A$2:$I$100,3,FALSE),"")</f>
        <v>0</v>
      </c>
      <c r="I7102">
        <f>IFERROR(VLOOKUP(G7102,Store_Map!$A$2:$I$100,4,FALSE),"")</f>
        <v>0</v>
      </c>
      <c r="J7102">
        <f>IFERROR(VLOOKUP(G7102,Store_Map!$A$2:$I$100,5,FALSE),"")</f>
        <v>0</v>
      </c>
      <c r="K7102">
        <f>IFERROR(VLOOKUP(G7102,Store_Map!$A$2:$I$100,6,FALSE),"")</f>
        <v>0</v>
      </c>
      <c r="L7102">
        <f>IFERROR(VLOOKUP(G7102,Store_Map!$A$2:$I$100,7,FALSE),"")</f>
        <v>0</v>
      </c>
      <c r="M7102">
        <f>IFERROR(VLOOKUP(G7102,Store_Map!$A$2:$I$100,8,FALSE),"")</f>
        <v>0</v>
      </c>
      <c r="N7102">
        <f t="shared" si="990"/>
        <v>0</v>
      </c>
      <c r="O7102" t="str">
        <f t="shared" si="991"/>
        <v>PASS</v>
      </c>
      <c r="P7102" t="str">
        <f t="shared" si="992"/>
        <v>PASS</v>
      </c>
      <c r="Q7102" t="str">
        <f t="shared" si="993"/>
        <v>PASS</v>
      </c>
      <c r="R7102" t="str">
        <f t="shared" si="994"/>
        <v>PASS</v>
      </c>
      <c r="S7102" t="str">
        <f t="shared" si="995"/>
        <v>PASS</v>
      </c>
      <c r="T7102">
        <f t="shared" si="996"/>
        <v>100</v>
      </c>
      <c r="U7102" t="str">
        <f t="shared" si="997"/>
        <v>Low</v>
      </c>
      <c r="V7102" t="str">
        <f t="shared" si="998"/>
        <v>Clean</v>
      </c>
    </row>
    <row r="7103" spans="1:22" x14ac:dyDescent="0.3">
      <c r="A7103" t="str">
        <f>Raw_Data!A7103</f>
        <v>36012637</v>
      </c>
      <c r="B7103">
        <f>Raw_Data!B7103</f>
        <v>45660</v>
      </c>
      <c r="C7103" t="str">
        <f>Raw_Data!C7103</f>
        <v>HUMIRA(CF) PEN 40 MG/0.4 ML</v>
      </c>
      <c r="D7103" t="str">
        <f>Raw_Data!D7103</f>
        <v>74055402</v>
      </c>
      <c r="E7103" t="str">
        <f>Raw_Data!E7103</f>
        <v>THAKORE, MORGAN</v>
      </c>
      <c r="F7103" t="str">
        <f>Raw_Data!F7103</f>
        <v>1770875130</v>
      </c>
      <c r="G7103" t="str">
        <f>Raw_Data!H7103</f>
        <v>3</v>
      </c>
      <c r="H7103">
        <f>IFERROR(VLOOKUP(G7103,Store_Map!$A$2:$I$100,3,FALSE),"")</f>
        <v>0</v>
      </c>
      <c r="I7103">
        <f>IFERROR(VLOOKUP(G7103,Store_Map!$A$2:$I$100,4,FALSE),"")</f>
        <v>0</v>
      </c>
      <c r="J7103">
        <f>IFERROR(VLOOKUP(G7103,Store_Map!$A$2:$I$100,5,FALSE),"")</f>
        <v>0</v>
      </c>
      <c r="K7103">
        <f>IFERROR(VLOOKUP(G7103,Store_Map!$A$2:$I$100,6,FALSE),"")</f>
        <v>0</v>
      </c>
      <c r="L7103">
        <f>IFERROR(VLOOKUP(G7103,Store_Map!$A$2:$I$100,7,FALSE),"")</f>
        <v>0</v>
      </c>
      <c r="M7103">
        <f>IFERROR(VLOOKUP(G7103,Store_Map!$A$2:$I$100,8,FALSE),"")</f>
        <v>0</v>
      </c>
      <c r="N7103">
        <f t="shared" si="990"/>
        <v>0</v>
      </c>
      <c r="O7103" t="str">
        <f t="shared" si="991"/>
        <v>PASS</v>
      </c>
      <c r="P7103" t="str">
        <f t="shared" si="992"/>
        <v>REVIEW</v>
      </c>
      <c r="Q7103" t="str">
        <f t="shared" si="993"/>
        <v>PASS</v>
      </c>
      <c r="R7103" t="str">
        <f t="shared" si="994"/>
        <v>PASS</v>
      </c>
      <c r="S7103" t="str">
        <f t="shared" si="995"/>
        <v>REVIEW</v>
      </c>
      <c r="T7103">
        <f t="shared" si="996"/>
        <v>90</v>
      </c>
      <c r="U7103" t="str">
        <f t="shared" si="997"/>
        <v>Low</v>
      </c>
      <c r="V7103" t="str">
        <f t="shared" si="998"/>
        <v>Invalid NDC</v>
      </c>
    </row>
    <row r="7104" spans="1:22" x14ac:dyDescent="0.3">
      <c r="A7104" t="str">
        <f>Raw_Data!A7104</f>
        <v>36016257</v>
      </c>
      <c r="B7104">
        <f>Raw_Data!B7104</f>
        <v>45660</v>
      </c>
      <c r="C7104" t="str">
        <f>Raw_Data!C7104</f>
        <v>TRIAMCINOLONE 55 MCG NASAL</v>
      </c>
      <c r="D7104" t="str">
        <f>Raw_Data!D7104</f>
        <v>45802010901</v>
      </c>
      <c r="E7104" t="str">
        <f>Raw_Data!E7104</f>
        <v>THERATTIL, JAYA</v>
      </c>
      <c r="F7104" t="str">
        <f>Raw_Data!F7104</f>
        <v>1043285810</v>
      </c>
      <c r="G7104" t="str">
        <f>Raw_Data!H7104</f>
        <v>3</v>
      </c>
      <c r="H7104">
        <f>IFERROR(VLOOKUP(G7104,Store_Map!$A$2:$I$100,3,FALSE),"")</f>
        <v>0</v>
      </c>
      <c r="I7104">
        <f>IFERROR(VLOOKUP(G7104,Store_Map!$A$2:$I$100,4,FALSE),"")</f>
        <v>0</v>
      </c>
      <c r="J7104">
        <f>IFERROR(VLOOKUP(G7104,Store_Map!$A$2:$I$100,5,FALSE),"")</f>
        <v>0</v>
      </c>
      <c r="K7104">
        <f>IFERROR(VLOOKUP(G7104,Store_Map!$A$2:$I$100,6,FALSE),"")</f>
        <v>0</v>
      </c>
      <c r="L7104">
        <f>IFERROR(VLOOKUP(G7104,Store_Map!$A$2:$I$100,7,FALSE),"")</f>
        <v>0</v>
      </c>
      <c r="M7104">
        <f>IFERROR(VLOOKUP(G7104,Store_Map!$A$2:$I$100,8,FALSE),"")</f>
        <v>0</v>
      </c>
      <c r="N7104">
        <f t="shared" si="990"/>
        <v>0</v>
      </c>
      <c r="O7104" t="str">
        <f t="shared" si="991"/>
        <v>PASS</v>
      </c>
      <c r="P7104" t="str">
        <f t="shared" si="992"/>
        <v>PASS</v>
      </c>
      <c r="Q7104" t="str">
        <f t="shared" si="993"/>
        <v>PASS</v>
      </c>
      <c r="R7104" t="str">
        <f t="shared" si="994"/>
        <v>PASS</v>
      </c>
      <c r="S7104" t="str">
        <f t="shared" si="995"/>
        <v>PASS</v>
      </c>
      <c r="T7104">
        <f t="shared" si="996"/>
        <v>100</v>
      </c>
      <c r="U7104" t="str">
        <f t="shared" si="997"/>
        <v>Low</v>
      </c>
      <c r="V7104" t="str">
        <f t="shared" si="998"/>
        <v>Clean</v>
      </c>
    </row>
    <row r="7105" spans="1:22" x14ac:dyDescent="0.3">
      <c r="A7105" t="str">
        <f>Raw_Data!A7105</f>
        <v>36015411</v>
      </c>
      <c r="B7105">
        <f>Raw_Data!B7105</f>
        <v>45660</v>
      </c>
      <c r="C7105" t="str">
        <f>Raw_Data!C7105</f>
        <v>MONTELUKAST SOD 5 MG TAB CH</v>
      </c>
      <c r="D7105" t="str">
        <f>Raw_Data!D7105</f>
        <v>33342011107</v>
      </c>
      <c r="E7105" t="str">
        <f>Raw_Data!E7105</f>
        <v>THERATTIL, JAYA</v>
      </c>
      <c r="F7105" t="str">
        <f>Raw_Data!F7105</f>
        <v>1043285810</v>
      </c>
      <c r="G7105" t="str">
        <f>Raw_Data!H7105</f>
        <v>3</v>
      </c>
      <c r="H7105">
        <f>IFERROR(VLOOKUP(G7105,Store_Map!$A$2:$I$100,3,FALSE),"")</f>
        <v>0</v>
      </c>
      <c r="I7105">
        <f>IFERROR(VLOOKUP(G7105,Store_Map!$A$2:$I$100,4,FALSE),"")</f>
        <v>0</v>
      </c>
      <c r="J7105">
        <f>IFERROR(VLOOKUP(G7105,Store_Map!$A$2:$I$100,5,FALSE),"")</f>
        <v>0</v>
      </c>
      <c r="K7105">
        <f>IFERROR(VLOOKUP(G7105,Store_Map!$A$2:$I$100,6,FALSE),"")</f>
        <v>0</v>
      </c>
      <c r="L7105">
        <f>IFERROR(VLOOKUP(G7105,Store_Map!$A$2:$I$100,7,FALSE),"")</f>
        <v>0</v>
      </c>
      <c r="M7105">
        <f>IFERROR(VLOOKUP(G7105,Store_Map!$A$2:$I$100,8,FALSE),"")</f>
        <v>0</v>
      </c>
      <c r="N7105">
        <f t="shared" si="990"/>
        <v>0</v>
      </c>
      <c r="O7105" t="str">
        <f t="shared" si="991"/>
        <v>PASS</v>
      </c>
      <c r="P7105" t="str">
        <f t="shared" si="992"/>
        <v>PASS</v>
      </c>
      <c r="Q7105" t="str">
        <f t="shared" si="993"/>
        <v>PASS</v>
      </c>
      <c r="R7105" t="str">
        <f t="shared" si="994"/>
        <v>PASS</v>
      </c>
      <c r="S7105" t="str">
        <f t="shared" si="995"/>
        <v>PASS</v>
      </c>
      <c r="T7105">
        <f t="shared" si="996"/>
        <v>100</v>
      </c>
      <c r="U7105" t="str">
        <f t="shared" si="997"/>
        <v>Low</v>
      </c>
      <c r="V7105" t="str">
        <f t="shared" si="998"/>
        <v>Clean</v>
      </c>
    </row>
    <row r="7106" spans="1:22" x14ac:dyDescent="0.3">
      <c r="A7106" t="str">
        <f>Raw_Data!A7106</f>
        <v>36016251</v>
      </c>
      <c r="B7106">
        <f>Raw_Data!B7106</f>
        <v>45660</v>
      </c>
      <c r="C7106" t="str">
        <f>Raw_Data!C7106</f>
        <v>AZITHROMYCIN 250 MG TABLET</v>
      </c>
      <c r="D7106" t="str">
        <f>Raw_Data!D7106</f>
        <v>781808926</v>
      </c>
      <c r="E7106" t="str">
        <f>Raw_Data!E7106</f>
        <v>AKHTAR, MARIAM</v>
      </c>
      <c r="F7106" t="str">
        <f>Raw_Data!F7106</f>
        <v>1780024596</v>
      </c>
      <c r="G7106" t="str">
        <f>Raw_Data!H7106</f>
        <v>3</v>
      </c>
      <c r="H7106">
        <f>IFERROR(VLOOKUP(G7106,Store_Map!$A$2:$I$100,3,FALSE),"")</f>
        <v>0</v>
      </c>
      <c r="I7106">
        <f>IFERROR(VLOOKUP(G7106,Store_Map!$A$2:$I$100,4,FALSE),"")</f>
        <v>0</v>
      </c>
      <c r="J7106">
        <f>IFERROR(VLOOKUP(G7106,Store_Map!$A$2:$I$100,5,FALSE),"")</f>
        <v>0</v>
      </c>
      <c r="K7106">
        <f>IFERROR(VLOOKUP(G7106,Store_Map!$A$2:$I$100,6,FALSE),"")</f>
        <v>0</v>
      </c>
      <c r="L7106">
        <f>IFERROR(VLOOKUP(G7106,Store_Map!$A$2:$I$100,7,FALSE),"")</f>
        <v>0</v>
      </c>
      <c r="M7106">
        <f>IFERROR(VLOOKUP(G7106,Store_Map!$A$2:$I$100,8,FALSE),"")</f>
        <v>0</v>
      </c>
      <c r="N7106">
        <f t="shared" ref="N7106:N7169" si="999">COUNTBLANK(A7106:M7106)</f>
        <v>0</v>
      </c>
      <c r="O7106" t="str">
        <f t="shared" ref="O7106:O7169" si="1000">IF(AND(F7106&lt;&gt;"",LEN(F7106)=10,ISNUMBER(--F7106)),"PASS","REVIEW")</f>
        <v>PASS</v>
      </c>
      <c r="P7106" t="str">
        <f t="shared" ref="P7106:P7169" si="1001">IF(AND(D7106&lt;&gt;"",OR(LEN(D7106)=10,LEN(D7106)=11),ISNUMBER(--D7106)),"PASS","REVIEW")</f>
        <v>REVIEW</v>
      </c>
      <c r="Q7106" t="str">
        <f t="shared" ref="Q7106:Q7169" si="1002">IF(H7106&lt;&gt;"","PASS","REVIEW")</f>
        <v>PASS</v>
      </c>
      <c r="R7106" t="str">
        <f t="shared" ref="R7106:R7169" si="1003">IF(AND(I7106&lt;&gt;"",J7106&lt;&gt;"",K7106&lt;&gt;"",L7106&lt;&gt;"",M7106&lt;&gt;""),"PASS","REVIEW")</f>
        <v>PASS</v>
      </c>
      <c r="S7106" t="str">
        <f t="shared" ref="S7106:S7169" si="1004">IF(OR(N7106&gt;0,O7106="REVIEW",P7106="REVIEW",Q7106="REVIEW",R7106="REVIEW"),"REVIEW","PASS")</f>
        <v>REVIEW</v>
      </c>
      <c r="T7106">
        <f t="shared" ref="T7106:T7169" si="1005">MAX(0,100-(N7106*5)-IF(O7106="REVIEW",15,0)-IF(P7106="REVIEW",10,0)-IF(Q7106="REVIEW",10,0)-IF(R7106="REVIEW",20,0))</f>
        <v>90</v>
      </c>
      <c r="U7106" t="str">
        <f t="shared" ref="U7106:U7169" si="1006">IF(T7106&gt;=90,"Low",IF(T7106&gt;=70,"Medium","High"))</f>
        <v>Low</v>
      </c>
      <c r="V7106" t="str">
        <f t="shared" ref="V7106:V7169" si="1007">IF(N7106&gt;0,"Missing required fields",IF(O7106="REVIEW","Invalid provider NPI",IF(P7106="REVIEW","Invalid NDC",IF(Q7106="REVIEW","Store mapping incomplete",IF(R7106="REVIEW","Entity mapping incomplete","Clean")))))</f>
        <v>Invalid NDC</v>
      </c>
    </row>
    <row r="7107" spans="1:22" x14ac:dyDescent="0.3">
      <c r="A7107" t="str">
        <f>Raw_Data!A7107</f>
        <v>36016250</v>
      </c>
      <c r="B7107">
        <f>Raw_Data!B7107</f>
        <v>45660</v>
      </c>
      <c r="C7107" t="str">
        <f>Raw_Data!C7107</f>
        <v>BENZONATATE 100 MG CAPSULE</v>
      </c>
      <c r="D7107" t="str">
        <f>Raw_Data!D7107</f>
        <v>68382024701</v>
      </c>
      <c r="E7107" t="str">
        <f>Raw_Data!E7107</f>
        <v>AKHTAR, MARIAM</v>
      </c>
      <c r="F7107" t="str">
        <f>Raw_Data!F7107</f>
        <v>1780024596</v>
      </c>
      <c r="G7107" t="str">
        <f>Raw_Data!H7107</f>
        <v>3</v>
      </c>
      <c r="H7107">
        <f>IFERROR(VLOOKUP(G7107,Store_Map!$A$2:$I$100,3,FALSE),"")</f>
        <v>0</v>
      </c>
      <c r="I7107">
        <f>IFERROR(VLOOKUP(G7107,Store_Map!$A$2:$I$100,4,FALSE),"")</f>
        <v>0</v>
      </c>
      <c r="J7107">
        <f>IFERROR(VLOOKUP(G7107,Store_Map!$A$2:$I$100,5,FALSE),"")</f>
        <v>0</v>
      </c>
      <c r="K7107">
        <f>IFERROR(VLOOKUP(G7107,Store_Map!$A$2:$I$100,6,FALSE),"")</f>
        <v>0</v>
      </c>
      <c r="L7107">
        <f>IFERROR(VLOOKUP(G7107,Store_Map!$A$2:$I$100,7,FALSE),"")</f>
        <v>0</v>
      </c>
      <c r="M7107">
        <f>IFERROR(VLOOKUP(G7107,Store_Map!$A$2:$I$100,8,FALSE),"")</f>
        <v>0</v>
      </c>
      <c r="N7107">
        <f t="shared" si="999"/>
        <v>0</v>
      </c>
      <c r="O7107" t="str">
        <f t="shared" si="1000"/>
        <v>PASS</v>
      </c>
      <c r="P7107" t="str">
        <f t="shared" si="1001"/>
        <v>PASS</v>
      </c>
      <c r="Q7107" t="str">
        <f t="shared" si="1002"/>
        <v>PASS</v>
      </c>
      <c r="R7107" t="str">
        <f t="shared" si="1003"/>
        <v>PASS</v>
      </c>
      <c r="S7107" t="str">
        <f t="shared" si="1004"/>
        <v>PASS</v>
      </c>
      <c r="T7107">
        <f t="shared" si="1005"/>
        <v>100</v>
      </c>
      <c r="U7107" t="str">
        <f t="shared" si="1006"/>
        <v>Low</v>
      </c>
      <c r="V7107" t="str">
        <f t="shared" si="1007"/>
        <v>Clean</v>
      </c>
    </row>
    <row r="7108" spans="1:22" x14ac:dyDescent="0.3">
      <c r="A7108" t="str">
        <f>Raw_Data!A7108</f>
        <v>36014393</v>
      </c>
      <c r="B7108">
        <f>Raw_Data!B7108</f>
        <v>45660</v>
      </c>
      <c r="C7108" t="str">
        <f>Raw_Data!C7108</f>
        <v>IBUPROFEN 800 MG TABLET</v>
      </c>
      <c r="D7108" t="str">
        <f>Raw_Data!D7108</f>
        <v>64380080707</v>
      </c>
      <c r="E7108" t="str">
        <f>Raw_Data!E7108</f>
        <v>BYNE, EDMUND</v>
      </c>
      <c r="F7108" t="str">
        <f>Raw_Data!F7108</f>
        <v>1033186648</v>
      </c>
      <c r="G7108" t="str">
        <f>Raw_Data!H7108</f>
        <v>3</v>
      </c>
      <c r="H7108">
        <f>IFERROR(VLOOKUP(G7108,Store_Map!$A$2:$I$100,3,FALSE),"")</f>
        <v>0</v>
      </c>
      <c r="I7108">
        <f>IFERROR(VLOOKUP(G7108,Store_Map!$A$2:$I$100,4,FALSE),"")</f>
        <v>0</v>
      </c>
      <c r="J7108">
        <f>IFERROR(VLOOKUP(G7108,Store_Map!$A$2:$I$100,5,FALSE),"")</f>
        <v>0</v>
      </c>
      <c r="K7108">
        <f>IFERROR(VLOOKUP(G7108,Store_Map!$A$2:$I$100,6,FALSE),"")</f>
        <v>0</v>
      </c>
      <c r="L7108">
        <f>IFERROR(VLOOKUP(G7108,Store_Map!$A$2:$I$100,7,FALSE),"")</f>
        <v>0</v>
      </c>
      <c r="M7108">
        <f>IFERROR(VLOOKUP(G7108,Store_Map!$A$2:$I$100,8,FALSE),"")</f>
        <v>0</v>
      </c>
      <c r="N7108">
        <f t="shared" si="999"/>
        <v>0</v>
      </c>
      <c r="O7108" t="str">
        <f t="shared" si="1000"/>
        <v>PASS</v>
      </c>
      <c r="P7108" t="str">
        <f t="shared" si="1001"/>
        <v>PASS</v>
      </c>
      <c r="Q7108" t="str">
        <f t="shared" si="1002"/>
        <v>PASS</v>
      </c>
      <c r="R7108" t="str">
        <f t="shared" si="1003"/>
        <v>PASS</v>
      </c>
      <c r="S7108" t="str">
        <f t="shared" si="1004"/>
        <v>PASS</v>
      </c>
      <c r="T7108">
        <f t="shared" si="1005"/>
        <v>100</v>
      </c>
      <c r="U7108" t="str">
        <f t="shared" si="1006"/>
        <v>Low</v>
      </c>
      <c r="V7108" t="str">
        <f t="shared" si="1007"/>
        <v>Clean</v>
      </c>
    </row>
    <row r="7109" spans="1:22" x14ac:dyDescent="0.3">
      <c r="A7109" t="str">
        <f>Raw_Data!A7109</f>
        <v>36016258</v>
      </c>
      <c r="B7109">
        <f>Raw_Data!B7109</f>
        <v>45660</v>
      </c>
      <c r="C7109" t="str">
        <f>Raw_Data!C7109</f>
        <v>MUCUS RELIEF ER 600 MG TABL</v>
      </c>
      <c r="D7109" t="str">
        <f>Raw_Data!D7109</f>
        <v>536116361</v>
      </c>
      <c r="E7109" t="str">
        <f>Raw_Data!E7109</f>
        <v>BYNE, EDMUND</v>
      </c>
      <c r="F7109" t="str">
        <f>Raw_Data!F7109</f>
        <v>1033186648</v>
      </c>
      <c r="G7109" t="str">
        <f>Raw_Data!H7109</f>
        <v>3</v>
      </c>
      <c r="H7109">
        <f>IFERROR(VLOOKUP(G7109,Store_Map!$A$2:$I$100,3,FALSE),"")</f>
        <v>0</v>
      </c>
      <c r="I7109">
        <f>IFERROR(VLOOKUP(G7109,Store_Map!$A$2:$I$100,4,FALSE),"")</f>
        <v>0</v>
      </c>
      <c r="J7109">
        <f>IFERROR(VLOOKUP(G7109,Store_Map!$A$2:$I$100,5,FALSE),"")</f>
        <v>0</v>
      </c>
      <c r="K7109">
        <f>IFERROR(VLOOKUP(G7109,Store_Map!$A$2:$I$100,6,FALSE),"")</f>
        <v>0</v>
      </c>
      <c r="L7109">
        <f>IFERROR(VLOOKUP(G7109,Store_Map!$A$2:$I$100,7,FALSE),"")</f>
        <v>0</v>
      </c>
      <c r="M7109">
        <f>IFERROR(VLOOKUP(G7109,Store_Map!$A$2:$I$100,8,FALSE),"")</f>
        <v>0</v>
      </c>
      <c r="N7109">
        <f t="shared" si="999"/>
        <v>0</v>
      </c>
      <c r="O7109" t="str">
        <f t="shared" si="1000"/>
        <v>PASS</v>
      </c>
      <c r="P7109" t="str">
        <f t="shared" si="1001"/>
        <v>REVIEW</v>
      </c>
      <c r="Q7109" t="str">
        <f t="shared" si="1002"/>
        <v>PASS</v>
      </c>
      <c r="R7109" t="str">
        <f t="shared" si="1003"/>
        <v>PASS</v>
      </c>
      <c r="S7109" t="str">
        <f t="shared" si="1004"/>
        <v>REVIEW</v>
      </c>
      <c r="T7109">
        <f t="shared" si="1005"/>
        <v>90</v>
      </c>
      <c r="U7109" t="str">
        <f t="shared" si="1006"/>
        <v>Low</v>
      </c>
      <c r="V7109" t="str">
        <f t="shared" si="1007"/>
        <v>Invalid NDC</v>
      </c>
    </row>
    <row r="7110" spans="1:22" x14ac:dyDescent="0.3">
      <c r="A7110" t="str">
        <f>Raw_Data!A7110</f>
        <v>36016259</v>
      </c>
      <c r="B7110">
        <f>Raw_Data!B7110</f>
        <v>45660</v>
      </c>
      <c r="C7110" t="str">
        <f>Raw_Data!C7110</f>
        <v>BENZONATATE 100 MG CAPSULE</v>
      </c>
      <c r="D7110" t="str">
        <f>Raw_Data!D7110</f>
        <v>68382024701</v>
      </c>
      <c r="E7110" t="str">
        <f>Raw_Data!E7110</f>
        <v>BYNE, EDMUND</v>
      </c>
      <c r="F7110" t="str">
        <f>Raw_Data!F7110</f>
        <v>1033186648</v>
      </c>
      <c r="G7110" t="str">
        <f>Raw_Data!H7110</f>
        <v>3</v>
      </c>
      <c r="H7110">
        <f>IFERROR(VLOOKUP(G7110,Store_Map!$A$2:$I$100,3,FALSE),"")</f>
        <v>0</v>
      </c>
      <c r="I7110">
        <f>IFERROR(VLOOKUP(G7110,Store_Map!$A$2:$I$100,4,FALSE),"")</f>
        <v>0</v>
      </c>
      <c r="J7110">
        <f>IFERROR(VLOOKUP(G7110,Store_Map!$A$2:$I$100,5,FALSE),"")</f>
        <v>0</v>
      </c>
      <c r="K7110">
        <f>IFERROR(VLOOKUP(G7110,Store_Map!$A$2:$I$100,6,FALSE),"")</f>
        <v>0</v>
      </c>
      <c r="L7110">
        <f>IFERROR(VLOOKUP(G7110,Store_Map!$A$2:$I$100,7,FALSE),"")</f>
        <v>0</v>
      </c>
      <c r="M7110">
        <f>IFERROR(VLOOKUP(G7110,Store_Map!$A$2:$I$100,8,FALSE),"")</f>
        <v>0</v>
      </c>
      <c r="N7110">
        <f t="shared" si="999"/>
        <v>0</v>
      </c>
      <c r="O7110" t="str">
        <f t="shared" si="1000"/>
        <v>PASS</v>
      </c>
      <c r="P7110" t="str">
        <f t="shared" si="1001"/>
        <v>PASS</v>
      </c>
      <c r="Q7110" t="str">
        <f t="shared" si="1002"/>
        <v>PASS</v>
      </c>
      <c r="R7110" t="str">
        <f t="shared" si="1003"/>
        <v>PASS</v>
      </c>
      <c r="S7110" t="str">
        <f t="shared" si="1004"/>
        <v>PASS</v>
      </c>
      <c r="T7110">
        <f t="shared" si="1005"/>
        <v>100</v>
      </c>
      <c r="U7110" t="str">
        <f t="shared" si="1006"/>
        <v>Low</v>
      </c>
      <c r="V7110" t="str">
        <f t="shared" si="1007"/>
        <v>Clean</v>
      </c>
    </row>
    <row r="7111" spans="1:22" x14ac:dyDescent="0.3">
      <c r="A7111" t="str">
        <f>Raw_Data!A7111</f>
        <v>36014513</v>
      </c>
      <c r="B7111">
        <f>Raw_Data!B7111</f>
        <v>45660</v>
      </c>
      <c r="C7111" t="str">
        <f>Raw_Data!C7111</f>
        <v>AMITRIPTYLINE HCL 25 MG TAB</v>
      </c>
      <c r="D7111" t="str">
        <f>Raw_Data!D7111</f>
        <v>70710122601</v>
      </c>
      <c r="E7111" t="str">
        <f>Raw_Data!E7111</f>
        <v>YASIN, NURA</v>
      </c>
      <c r="F7111" t="str">
        <f>Raw_Data!F7111</f>
        <v>1265518567</v>
      </c>
      <c r="G7111" t="str">
        <f>Raw_Data!H7111</f>
        <v>3</v>
      </c>
      <c r="H7111">
        <f>IFERROR(VLOOKUP(G7111,Store_Map!$A$2:$I$100,3,FALSE),"")</f>
        <v>0</v>
      </c>
      <c r="I7111">
        <f>IFERROR(VLOOKUP(G7111,Store_Map!$A$2:$I$100,4,FALSE),"")</f>
        <v>0</v>
      </c>
      <c r="J7111">
        <f>IFERROR(VLOOKUP(G7111,Store_Map!$A$2:$I$100,5,FALSE),"")</f>
        <v>0</v>
      </c>
      <c r="K7111">
        <f>IFERROR(VLOOKUP(G7111,Store_Map!$A$2:$I$100,6,FALSE),"")</f>
        <v>0</v>
      </c>
      <c r="L7111">
        <f>IFERROR(VLOOKUP(G7111,Store_Map!$A$2:$I$100,7,FALSE),"")</f>
        <v>0</v>
      </c>
      <c r="M7111">
        <f>IFERROR(VLOOKUP(G7111,Store_Map!$A$2:$I$100,8,FALSE),"")</f>
        <v>0</v>
      </c>
      <c r="N7111">
        <f t="shared" si="999"/>
        <v>0</v>
      </c>
      <c r="O7111" t="str">
        <f t="shared" si="1000"/>
        <v>PASS</v>
      </c>
      <c r="P7111" t="str">
        <f t="shared" si="1001"/>
        <v>PASS</v>
      </c>
      <c r="Q7111" t="str">
        <f t="shared" si="1002"/>
        <v>PASS</v>
      </c>
      <c r="R7111" t="str">
        <f t="shared" si="1003"/>
        <v>PASS</v>
      </c>
      <c r="S7111" t="str">
        <f t="shared" si="1004"/>
        <v>PASS</v>
      </c>
      <c r="T7111">
        <f t="shared" si="1005"/>
        <v>100</v>
      </c>
      <c r="U7111" t="str">
        <f t="shared" si="1006"/>
        <v>Low</v>
      </c>
      <c r="V7111" t="str">
        <f t="shared" si="1007"/>
        <v>Clean</v>
      </c>
    </row>
    <row r="7112" spans="1:22" x14ac:dyDescent="0.3">
      <c r="A7112" t="str">
        <f>Raw_Data!A7112</f>
        <v>36014532</v>
      </c>
      <c r="B7112">
        <f>Raw_Data!B7112</f>
        <v>45660</v>
      </c>
      <c r="C7112" t="str">
        <f>Raw_Data!C7112</f>
        <v>MEDROXYPROGESTERONE 150 MG/</v>
      </c>
      <c r="D7112" t="str">
        <f>Raw_Data!D7112</f>
        <v>66993037179</v>
      </c>
      <c r="E7112" t="str">
        <f>Raw_Data!E7112</f>
        <v>GRESHAM, J. MARK</v>
      </c>
      <c r="F7112" t="str">
        <f>Raw_Data!F7112</f>
        <v>1326026618</v>
      </c>
      <c r="G7112" t="str">
        <f>Raw_Data!H7112</f>
        <v>3</v>
      </c>
      <c r="H7112">
        <f>IFERROR(VLOOKUP(G7112,Store_Map!$A$2:$I$100,3,FALSE),"")</f>
        <v>0</v>
      </c>
      <c r="I7112">
        <f>IFERROR(VLOOKUP(G7112,Store_Map!$A$2:$I$100,4,FALSE),"")</f>
        <v>0</v>
      </c>
      <c r="J7112">
        <f>IFERROR(VLOOKUP(G7112,Store_Map!$A$2:$I$100,5,FALSE),"")</f>
        <v>0</v>
      </c>
      <c r="K7112">
        <f>IFERROR(VLOOKUP(G7112,Store_Map!$A$2:$I$100,6,FALSE),"")</f>
        <v>0</v>
      </c>
      <c r="L7112">
        <f>IFERROR(VLOOKUP(G7112,Store_Map!$A$2:$I$100,7,FALSE),"")</f>
        <v>0</v>
      </c>
      <c r="M7112">
        <f>IFERROR(VLOOKUP(G7112,Store_Map!$A$2:$I$100,8,FALSE),"")</f>
        <v>0</v>
      </c>
      <c r="N7112">
        <f t="shared" si="999"/>
        <v>0</v>
      </c>
      <c r="O7112" t="str">
        <f t="shared" si="1000"/>
        <v>PASS</v>
      </c>
      <c r="P7112" t="str">
        <f t="shared" si="1001"/>
        <v>PASS</v>
      </c>
      <c r="Q7112" t="str">
        <f t="shared" si="1002"/>
        <v>PASS</v>
      </c>
      <c r="R7112" t="str">
        <f t="shared" si="1003"/>
        <v>PASS</v>
      </c>
      <c r="S7112" t="str">
        <f t="shared" si="1004"/>
        <v>PASS</v>
      </c>
      <c r="T7112">
        <f t="shared" si="1005"/>
        <v>100</v>
      </c>
      <c r="U7112" t="str">
        <f t="shared" si="1006"/>
        <v>Low</v>
      </c>
      <c r="V7112" t="str">
        <f t="shared" si="1007"/>
        <v>Clean</v>
      </c>
    </row>
    <row r="7113" spans="1:22" x14ac:dyDescent="0.3">
      <c r="A7113" t="str">
        <f>Raw_Data!A7113</f>
        <v>36016260</v>
      </c>
      <c r="B7113">
        <f>Raw_Data!B7113</f>
        <v>45660</v>
      </c>
      <c r="C7113" t="str">
        <f>Raw_Data!C7113</f>
        <v>TRIAMCINOLONE 55 MCG NASAL</v>
      </c>
      <c r="D7113" t="str">
        <f>Raw_Data!D7113</f>
        <v>45802010901</v>
      </c>
      <c r="E7113" t="str">
        <f>Raw_Data!E7113</f>
        <v>THERATTIL, JAYA</v>
      </c>
      <c r="F7113" t="str">
        <f>Raw_Data!F7113</f>
        <v>1043285810</v>
      </c>
      <c r="G7113" t="str">
        <f>Raw_Data!H7113</f>
        <v>3</v>
      </c>
      <c r="H7113">
        <f>IFERROR(VLOOKUP(G7113,Store_Map!$A$2:$I$100,3,FALSE),"")</f>
        <v>0</v>
      </c>
      <c r="I7113">
        <f>IFERROR(VLOOKUP(G7113,Store_Map!$A$2:$I$100,4,FALSE),"")</f>
        <v>0</v>
      </c>
      <c r="J7113">
        <f>IFERROR(VLOOKUP(G7113,Store_Map!$A$2:$I$100,5,FALSE),"")</f>
        <v>0</v>
      </c>
      <c r="K7113">
        <f>IFERROR(VLOOKUP(G7113,Store_Map!$A$2:$I$100,6,FALSE),"")</f>
        <v>0</v>
      </c>
      <c r="L7113">
        <f>IFERROR(VLOOKUP(G7113,Store_Map!$A$2:$I$100,7,FALSE),"")</f>
        <v>0</v>
      </c>
      <c r="M7113">
        <f>IFERROR(VLOOKUP(G7113,Store_Map!$A$2:$I$100,8,FALSE),"")</f>
        <v>0</v>
      </c>
      <c r="N7113">
        <f t="shared" si="999"/>
        <v>0</v>
      </c>
      <c r="O7113" t="str">
        <f t="shared" si="1000"/>
        <v>PASS</v>
      </c>
      <c r="P7113" t="str">
        <f t="shared" si="1001"/>
        <v>PASS</v>
      </c>
      <c r="Q7113" t="str">
        <f t="shared" si="1002"/>
        <v>PASS</v>
      </c>
      <c r="R7113" t="str">
        <f t="shared" si="1003"/>
        <v>PASS</v>
      </c>
      <c r="S7113" t="str">
        <f t="shared" si="1004"/>
        <v>PASS</v>
      </c>
      <c r="T7113">
        <f t="shared" si="1005"/>
        <v>100</v>
      </c>
      <c r="U7113" t="str">
        <f t="shared" si="1006"/>
        <v>Low</v>
      </c>
      <c r="V7113" t="str">
        <f t="shared" si="1007"/>
        <v>Clean</v>
      </c>
    </row>
    <row r="7114" spans="1:22" x14ac:dyDescent="0.3">
      <c r="A7114" t="str">
        <f>Raw_Data!A7114</f>
        <v>36016262</v>
      </c>
      <c r="B7114">
        <f>Raw_Data!B7114</f>
        <v>45660</v>
      </c>
      <c r="C7114" t="str">
        <f>Raw_Data!C7114</f>
        <v>EPINEPHRINE 0.3 MG AUTO-INJ</v>
      </c>
      <c r="D7114" t="str">
        <f>Raw_Data!D7114</f>
        <v>49502010202</v>
      </c>
      <c r="E7114" t="str">
        <f>Raw_Data!E7114</f>
        <v>THERATTIL, JAYA</v>
      </c>
      <c r="F7114" t="str">
        <f>Raw_Data!F7114</f>
        <v>1043285810</v>
      </c>
      <c r="G7114" t="str">
        <f>Raw_Data!H7114</f>
        <v>3</v>
      </c>
      <c r="H7114">
        <f>IFERROR(VLOOKUP(G7114,Store_Map!$A$2:$I$100,3,FALSE),"")</f>
        <v>0</v>
      </c>
      <c r="I7114">
        <f>IFERROR(VLOOKUP(G7114,Store_Map!$A$2:$I$100,4,FALSE),"")</f>
        <v>0</v>
      </c>
      <c r="J7114">
        <f>IFERROR(VLOOKUP(G7114,Store_Map!$A$2:$I$100,5,FALSE),"")</f>
        <v>0</v>
      </c>
      <c r="K7114">
        <f>IFERROR(VLOOKUP(G7114,Store_Map!$A$2:$I$100,6,FALSE),"")</f>
        <v>0</v>
      </c>
      <c r="L7114">
        <f>IFERROR(VLOOKUP(G7114,Store_Map!$A$2:$I$100,7,FALSE),"")</f>
        <v>0</v>
      </c>
      <c r="M7114">
        <f>IFERROR(VLOOKUP(G7114,Store_Map!$A$2:$I$100,8,FALSE),"")</f>
        <v>0</v>
      </c>
      <c r="N7114">
        <f t="shared" si="999"/>
        <v>0</v>
      </c>
      <c r="O7114" t="str">
        <f t="shared" si="1000"/>
        <v>PASS</v>
      </c>
      <c r="P7114" t="str">
        <f t="shared" si="1001"/>
        <v>PASS</v>
      </c>
      <c r="Q7114" t="str">
        <f t="shared" si="1002"/>
        <v>PASS</v>
      </c>
      <c r="R7114" t="str">
        <f t="shared" si="1003"/>
        <v>PASS</v>
      </c>
      <c r="S7114" t="str">
        <f t="shared" si="1004"/>
        <v>PASS</v>
      </c>
      <c r="T7114">
        <f t="shared" si="1005"/>
        <v>100</v>
      </c>
      <c r="U7114" t="str">
        <f t="shared" si="1006"/>
        <v>Low</v>
      </c>
      <c r="V7114" t="str">
        <f t="shared" si="1007"/>
        <v>Clean</v>
      </c>
    </row>
    <row r="7115" spans="1:22" x14ac:dyDescent="0.3">
      <c r="A7115" t="str">
        <f>Raw_Data!A7115</f>
        <v>36014455</v>
      </c>
      <c r="B7115">
        <f>Raw_Data!B7115</f>
        <v>45660</v>
      </c>
      <c r="C7115" t="str">
        <f>Raw_Data!C7115</f>
        <v>LOSARTAN POTASSIUM 50 MG TA</v>
      </c>
      <c r="D7115" t="str">
        <f>Raw_Data!D7115</f>
        <v>33342004510</v>
      </c>
      <c r="E7115" t="str">
        <f>Raw_Data!E7115</f>
        <v>YASIN, NURA</v>
      </c>
      <c r="F7115" t="str">
        <f>Raw_Data!F7115</f>
        <v>1265518567</v>
      </c>
      <c r="G7115" t="str">
        <f>Raw_Data!H7115</f>
        <v>3</v>
      </c>
      <c r="H7115">
        <f>IFERROR(VLOOKUP(G7115,Store_Map!$A$2:$I$100,3,FALSE),"")</f>
        <v>0</v>
      </c>
      <c r="I7115">
        <f>IFERROR(VLOOKUP(G7115,Store_Map!$A$2:$I$100,4,FALSE),"")</f>
        <v>0</v>
      </c>
      <c r="J7115">
        <f>IFERROR(VLOOKUP(G7115,Store_Map!$A$2:$I$100,5,FALSE),"")</f>
        <v>0</v>
      </c>
      <c r="K7115">
        <f>IFERROR(VLOOKUP(G7115,Store_Map!$A$2:$I$100,6,FALSE),"")</f>
        <v>0</v>
      </c>
      <c r="L7115">
        <f>IFERROR(VLOOKUP(G7115,Store_Map!$A$2:$I$100,7,FALSE),"")</f>
        <v>0</v>
      </c>
      <c r="M7115">
        <f>IFERROR(VLOOKUP(G7115,Store_Map!$A$2:$I$100,8,FALSE),"")</f>
        <v>0</v>
      </c>
      <c r="N7115">
        <f t="shared" si="999"/>
        <v>0</v>
      </c>
      <c r="O7115" t="str">
        <f t="shared" si="1000"/>
        <v>PASS</v>
      </c>
      <c r="P7115" t="str">
        <f t="shared" si="1001"/>
        <v>PASS</v>
      </c>
      <c r="Q7115" t="str">
        <f t="shared" si="1002"/>
        <v>PASS</v>
      </c>
      <c r="R7115" t="str">
        <f t="shared" si="1003"/>
        <v>PASS</v>
      </c>
      <c r="S7115" t="str">
        <f t="shared" si="1004"/>
        <v>PASS</v>
      </c>
      <c r="T7115">
        <f t="shared" si="1005"/>
        <v>100</v>
      </c>
      <c r="U7115" t="str">
        <f t="shared" si="1006"/>
        <v>Low</v>
      </c>
      <c r="V7115" t="str">
        <f t="shared" si="1007"/>
        <v>Clean</v>
      </c>
    </row>
    <row r="7116" spans="1:22" x14ac:dyDescent="0.3">
      <c r="A7116" t="str">
        <f>Raw_Data!A7116</f>
        <v>36016263</v>
      </c>
      <c r="B7116">
        <f>Raw_Data!B7116</f>
        <v>45660</v>
      </c>
      <c r="C7116" t="str">
        <f>Raw_Data!C7116</f>
        <v>MONTELUKAST SOD 10 MG TABLE</v>
      </c>
      <c r="D7116" t="str">
        <f>Raw_Data!D7116</f>
        <v>55111072590</v>
      </c>
      <c r="E7116" t="str">
        <f>Raw_Data!E7116</f>
        <v>THERATTIL, JAYA</v>
      </c>
      <c r="F7116" t="str">
        <f>Raw_Data!F7116</f>
        <v>1043285810</v>
      </c>
      <c r="G7116" t="str">
        <f>Raw_Data!H7116</f>
        <v>3</v>
      </c>
      <c r="H7116">
        <f>IFERROR(VLOOKUP(G7116,Store_Map!$A$2:$I$100,3,FALSE),"")</f>
        <v>0</v>
      </c>
      <c r="I7116">
        <f>IFERROR(VLOOKUP(G7116,Store_Map!$A$2:$I$100,4,FALSE),"")</f>
        <v>0</v>
      </c>
      <c r="J7116">
        <f>IFERROR(VLOOKUP(G7116,Store_Map!$A$2:$I$100,5,FALSE),"")</f>
        <v>0</v>
      </c>
      <c r="K7116">
        <f>IFERROR(VLOOKUP(G7116,Store_Map!$A$2:$I$100,6,FALSE),"")</f>
        <v>0</v>
      </c>
      <c r="L7116">
        <f>IFERROR(VLOOKUP(G7116,Store_Map!$A$2:$I$100,7,FALSE),"")</f>
        <v>0</v>
      </c>
      <c r="M7116">
        <f>IFERROR(VLOOKUP(G7116,Store_Map!$A$2:$I$100,8,FALSE),"")</f>
        <v>0</v>
      </c>
      <c r="N7116">
        <f t="shared" si="999"/>
        <v>0</v>
      </c>
      <c r="O7116" t="str">
        <f t="shared" si="1000"/>
        <v>PASS</v>
      </c>
      <c r="P7116" t="str">
        <f t="shared" si="1001"/>
        <v>PASS</v>
      </c>
      <c r="Q7116" t="str">
        <f t="shared" si="1002"/>
        <v>PASS</v>
      </c>
      <c r="R7116" t="str">
        <f t="shared" si="1003"/>
        <v>PASS</v>
      </c>
      <c r="S7116" t="str">
        <f t="shared" si="1004"/>
        <v>PASS</v>
      </c>
      <c r="T7116">
        <f t="shared" si="1005"/>
        <v>100</v>
      </c>
      <c r="U7116" t="str">
        <f t="shared" si="1006"/>
        <v>Low</v>
      </c>
      <c r="V7116" t="str">
        <f t="shared" si="1007"/>
        <v>Clean</v>
      </c>
    </row>
    <row r="7117" spans="1:22" x14ac:dyDescent="0.3">
      <c r="A7117" t="str">
        <f>Raw_Data!A7117</f>
        <v>36016264</v>
      </c>
      <c r="B7117">
        <f>Raw_Data!B7117</f>
        <v>45660</v>
      </c>
      <c r="C7117" t="str">
        <f>Raw_Data!C7117</f>
        <v>BACITRACIN ZN 500 UNIT/GM O</v>
      </c>
      <c r="D7117" t="str">
        <f>Raw_Data!D7117</f>
        <v>536126328</v>
      </c>
      <c r="E7117" t="str">
        <f>Raw_Data!E7117</f>
        <v>YASIN, NURA</v>
      </c>
      <c r="F7117" t="str">
        <f>Raw_Data!F7117</f>
        <v>1265518567</v>
      </c>
      <c r="G7117" t="str">
        <f>Raw_Data!H7117</f>
        <v>3</v>
      </c>
      <c r="H7117">
        <f>IFERROR(VLOOKUP(G7117,Store_Map!$A$2:$I$100,3,FALSE),"")</f>
        <v>0</v>
      </c>
      <c r="I7117">
        <f>IFERROR(VLOOKUP(G7117,Store_Map!$A$2:$I$100,4,FALSE),"")</f>
        <v>0</v>
      </c>
      <c r="J7117">
        <f>IFERROR(VLOOKUP(G7117,Store_Map!$A$2:$I$100,5,FALSE),"")</f>
        <v>0</v>
      </c>
      <c r="K7117">
        <f>IFERROR(VLOOKUP(G7117,Store_Map!$A$2:$I$100,6,FALSE),"")</f>
        <v>0</v>
      </c>
      <c r="L7117">
        <f>IFERROR(VLOOKUP(G7117,Store_Map!$A$2:$I$100,7,FALSE),"")</f>
        <v>0</v>
      </c>
      <c r="M7117">
        <f>IFERROR(VLOOKUP(G7117,Store_Map!$A$2:$I$100,8,FALSE),"")</f>
        <v>0</v>
      </c>
      <c r="N7117">
        <f t="shared" si="999"/>
        <v>0</v>
      </c>
      <c r="O7117" t="str">
        <f t="shared" si="1000"/>
        <v>PASS</v>
      </c>
      <c r="P7117" t="str">
        <f t="shared" si="1001"/>
        <v>REVIEW</v>
      </c>
      <c r="Q7117" t="str">
        <f t="shared" si="1002"/>
        <v>PASS</v>
      </c>
      <c r="R7117" t="str">
        <f t="shared" si="1003"/>
        <v>PASS</v>
      </c>
      <c r="S7117" t="str">
        <f t="shared" si="1004"/>
        <v>REVIEW</v>
      </c>
      <c r="T7117">
        <f t="shared" si="1005"/>
        <v>90</v>
      </c>
      <c r="U7117" t="str">
        <f t="shared" si="1006"/>
        <v>Low</v>
      </c>
      <c r="V7117" t="str">
        <f t="shared" si="1007"/>
        <v>Invalid NDC</v>
      </c>
    </row>
    <row r="7118" spans="1:22" x14ac:dyDescent="0.3">
      <c r="A7118" t="str">
        <f>Raw_Data!A7118</f>
        <v>36016265</v>
      </c>
      <c r="B7118">
        <f>Raw_Data!B7118</f>
        <v>45660</v>
      </c>
      <c r="C7118" t="str">
        <f>Raw_Data!C7118</f>
        <v>CLINDAMYCIN PHOSP 1% LOTION</v>
      </c>
      <c r="D7118" t="str">
        <f>Raw_Data!D7118</f>
        <v>21922003601</v>
      </c>
      <c r="E7118" t="str">
        <f>Raw_Data!E7118</f>
        <v>THAKORE, MORGAN</v>
      </c>
      <c r="F7118" t="str">
        <f>Raw_Data!F7118</f>
        <v>1770875130</v>
      </c>
      <c r="G7118" t="str">
        <f>Raw_Data!H7118</f>
        <v>3</v>
      </c>
      <c r="H7118">
        <f>IFERROR(VLOOKUP(G7118,Store_Map!$A$2:$I$100,3,FALSE),"")</f>
        <v>0</v>
      </c>
      <c r="I7118">
        <f>IFERROR(VLOOKUP(G7118,Store_Map!$A$2:$I$100,4,FALSE),"")</f>
        <v>0</v>
      </c>
      <c r="J7118">
        <f>IFERROR(VLOOKUP(G7118,Store_Map!$A$2:$I$100,5,FALSE),"")</f>
        <v>0</v>
      </c>
      <c r="K7118">
        <f>IFERROR(VLOOKUP(G7118,Store_Map!$A$2:$I$100,6,FALSE),"")</f>
        <v>0</v>
      </c>
      <c r="L7118">
        <f>IFERROR(VLOOKUP(G7118,Store_Map!$A$2:$I$100,7,FALSE),"")</f>
        <v>0</v>
      </c>
      <c r="M7118">
        <f>IFERROR(VLOOKUP(G7118,Store_Map!$A$2:$I$100,8,FALSE),"")</f>
        <v>0</v>
      </c>
      <c r="N7118">
        <f t="shared" si="999"/>
        <v>0</v>
      </c>
      <c r="O7118" t="str">
        <f t="shared" si="1000"/>
        <v>PASS</v>
      </c>
      <c r="P7118" t="str">
        <f t="shared" si="1001"/>
        <v>PASS</v>
      </c>
      <c r="Q7118" t="str">
        <f t="shared" si="1002"/>
        <v>PASS</v>
      </c>
      <c r="R7118" t="str">
        <f t="shared" si="1003"/>
        <v>PASS</v>
      </c>
      <c r="S7118" t="str">
        <f t="shared" si="1004"/>
        <v>PASS</v>
      </c>
      <c r="T7118">
        <f t="shared" si="1005"/>
        <v>100</v>
      </c>
      <c r="U7118" t="str">
        <f t="shared" si="1006"/>
        <v>Low</v>
      </c>
      <c r="V7118" t="str">
        <f t="shared" si="1007"/>
        <v>Clean</v>
      </c>
    </row>
    <row r="7119" spans="1:22" x14ac:dyDescent="0.3">
      <c r="A7119" t="str">
        <f>Raw_Data!A7119</f>
        <v>36016266</v>
      </c>
      <c r="B7119">
        <f>Raw_Data!B7119</f>
        <v>45660</v>
      </c>
      <c r="C7119" t="str">
        <f>Raw_Data!C7119</f>
        <v>TRETINOIN 0.05% CREAM</v>
      </c>
      <c r="D7119" t="str">
        <f>Raw_Data!D7119</f>
        <v>378808320</v>
      </c>
      <c r="E7119" t="str">
        <f>Raw_Data!E7119</f>
        <v>THAKORE, MORGAN</v>
      </c>
      <c r="F7119" t="str">
        <f>Raw_Data!F7119</f>
        <v>1770875130</v>
      </c>
      <c r="G7119" t="str">
        <f>Raw_Data!H7119</f>
        <v>3</v>
      </c>
      <c r="H7119">
        <f>IFERROR(VLOOKUP(G7119,Store_Map!$A$2:$I$100,3,FALSE),"")</f>
        <v>0</v>
      </c>
      <c r="I7119">
        <f>IFERROR(VLOOKUP(G7119,Store_Map!$A$2:$I$100,4,FALSE),"")</f>
        <v>0</v>
      </c>
      <c r="J7119">
        <f>IFERROR(VLOOKUP(G7119,Store_Map!$A$2:$I$100,5,FALSE),"")</f>
        <v>0</v>
      </c>
      <c r="K7119">
        <f>IFERROR(VLOOKUP(G7119,Store_Map!$A$2:$I$100,6,FALSE),"")</f>
        <v>0</v>
      </c>
      <c r="L7119">
        <f>IFERROR(VLOOKUP(G7119,Store_Map!$A$2:$I$100,7,FALSE),"")</f>
        <v>0</v>
      </c>
      <c r="M7119">
        <f>IFERROR(VLOOKUP(G7119,Store_Map!$A$2:$I$100,8,FALSE),"")</f>
        <v>0</v>
      </c>
      <c r="N7119">
        <f t="shared" si="999"/>
        <v>0</v>
      </c>
      <c r="O7119" t="str">
        <f t="shared" si="1000"/>
        <v>PASS</v>
      </c>
      <c r="P7119" t="str">
        <f t="shared" si="1001"/>
        <v>REVIEW</v>
      </c>
      <c r="Q7119" t="str">
        <f t="shared" si="1002"/>
        <v>PASS</v>
      </c>
      <c r="R7119" t="str">
        <f t="shared" si="1003"/>
        <v>PASS</v>
      </c>
      <c r="S7119" t="str">
        <f t="shared" si="1004"/>
        <v>REVIEW</v>
      </c>
      <c r="T7119">
        <f t="shared" si="1005"/>
        <v>90</v>
      </c>
      <c r="U7119" t="str">
        <f t="shared" si="1006"/>
        <v>Low</v>
      </c>
      <c r="V7119" t="str">
        <f t="shared" si="1007"/>
        <v>Invalid NDC</v>
      </c>
    </row>
    <row r="7120" spans="1:22" x14ac:dyDescent="0.3">
      <c r="A7120" t="str">
        <f>Raw_Data!A7120</f>
        <v>32002937</v>
      </c>
      <c r="B7120">
        <f>Raw_Data!B7120</f>
        <v>45660</v>
      </c>
      <c r="C7120" t="str">
        <f>Raw_Data!C7120</f>
        <v>ADDERALL XR 10 MG CAPSULE</v>
      </c>
      <c r="D7120" t="str">
        <f>Raw_Data!D7120</f>
        <v>54092038301</v>
      </c>
      <c r="E7120" t="str">
        <f>Raw_Data!E7120</f>
        <v>Scoggins, Jennie</v>
      </c>
      <c r="F7120" t="str">
        <f>Raw_Data!F7120</f>
        <v>1982727400</v>
      </c>
      <c r="G7120" t="str">
        <f>Raw_Data!H7120</f>
        <v>3</v>
      </c>
      <c r="H7120">
        <f>IFERROR(VLOOKUP(G7120,Store_Map!$A$2:$I$100,3,FALSE),"")</f>
        <v>0</v>
      </c>
      <c r="I7120">
        <f>IFERROR(VLOOKUP(G7120,Store_Map!$A$2:$I$100,4,FALSE),"")</f>
        <v>0</v>
      </c>
      <c r="J7120">
        <f>IFERROR(VLOOKUP(G7120,Store_Map!$A$2:$I$100,5,FALSE),"")</f>
        <v>0</v>
      </c>
      <c r="K7120">
        <f>IFERROR(VLOOKUP(G7120,Store_Map!$A$2:$I$100,6,FALSE),"")</f>
        <v>0</v>
      </c>
      <c r="L7120">
        <f>IFERROR(VLOOKUP(G7120,Store_Map!$A$2:$I$100,7,FALSE),"")</f>
        <v>0</v>
      </c>
      <c r="M7120">
        <f>IFERROR(VLOOKUP(G7120,Store_Map!$A$2:$I$100,8,FALSE),"")</f>
        <v>0</v>
      </c>
      <c r="N7120">
        <f t="shared" si="999"/>
        <v>0</v>
      </c>
      <c r="O7120" t="str">
        <f t="shared" si="1000"/>
        <v>PASS</v>
      </c>
      <c r="P7120" t="str">
        <f t="shared" si="1001"/>
        <v>PASS</v>
      </c>
      <c r="Q7120" t="str">
        <f t="shared" si="1002"/>
        <v>PASS</v>
      </c>
      <c r="R7120" t="str">
        <f t="shared" si="1003"/>
        <v>PASS</v>
      </c>
      <c r="S7120" t="str">
        <f t="shared" si="1004"/>
        <v>PASS</v>
      </c>
      <c r="T7120">
        <f t="shared" si="1005"/>
        <v>100</v>
      </c>
      <c r="U7120" t="str">
        <f t="shared" si="1006"/>
        <v>Low</v>
      </c>
      <c r="V7120" t="str">
        <f t="shared" si="1007"/>
        <v>Clean</v>
      </c>
    </row>
    <row r="7121" spans="1:22" x14ac:dyDescent="0.3">
      <c r="A7121" t="str">
        <f>Raw_Data!A7121</f>
        <v>36016269</v>
      </c>
      <c r="B7121">
        <f>Raw_Data!B7121</f>
        <v>45660</v>
      </c>
      <c r="C7121" t="str">
        <f>Raw_Data!C7121</f>
        <v>METOPROLOL TARTRATE 100 MG</v>
      </c>
      <c r="D7121" t="str">
        <f>Raw_Data!D7121</f>
        <v>378004701</v>
      </c>
      <c r="E7121" t="str">
        <f>Raw_Data!E7121</f>
        <v>GIBBS, JON</v>
      </c>
      <c r="F7121" t="str">
        <f>Raw_Data!F7121</f>
        <v>1700896156</v>
      </c>
      <c r="G7121" t="str">
        <f>Raw_Data!H7121</f>
        <v>3</v>
      </c>
      <c r="H7121">
        <f>IFERROR(VLOOKUP(G7121,Store_Map!$A$2:$I$100,3,FALSE),"")</f>
        <v>0</v>
      </c>
      <c r="I7121">
        <f>IFERROR(VLOOKUP(G7121,Store_Map!$A$2:$I$100,4,FALSE),"")</f>
        <v>0</v>
      </c>
      <c r="J7121">
        <f>IFERROR(VLOOKUP(G7121,Store_Map!$A$2:$I$100,5,FALSE),"")</f>
        <v>0</v>
      </c>
      <c r="K7121">
        <f>IFERROR(VLOOKUP(G7121,Store_Map!$A$2:$I$100,6,FALSE),"")</f>
        <v>0</v>
      </c>
      <c r="L7121">
        <f>IFERROR(VLOOKUP(G7121,Store_Map!$A$2:$I$100,7,FALSE),"")</f>
        <v>0</v>
      </c>
      <c r="M7121">
        <f>IFERROR(VLOOKUP(G7121,Store_Map!$A$2:$I$100,8,FALSE),"")</f>
        <v>0</v>
      </c>
      <c r="N7121">
        <f t="shared" si="999"/>
        <v>0</v>
      </c>
      <c r="O7121" t="str">
        <f t="shared" si="1000"/>
        <v>PASS</v>
      </c>
      <c r="P7121" t="str">
        <f t="shared" si="1001"/>
        <v>REVIEW</v>
      </c>
      <c r="Q7121" t="str">
        <f t="shared" si="1002"/>
        <v>PASS</v>
      </c>
      <c r="R7121" t="str">
        <f t="shared" si="1003"/>
        <v>PASS</v>
      </c>
      <c r="S7121" t="str">
        <f t="shared" si="1004"/>
        <v>REVIEW</v>
      </c>
      <c r="T7121">
        <f t="shared" si="1005"/>
        <v>90</v>
      </c>
      <c r="U7121" t="str">
        <f t="shared" si="1006"/>
        <v>Low</v>
      </c>
      <c r="V7121" t="str">
        <f t="shared" si="1007"/>
        <v>Invalid NDC</v>
      </c>
    </row>
    <row r="7122" spans="1:22" x14ac:dyDescent="0.3">
      <c r="A7122" t="str">
        <f>Raw_Data!A7122</f>
        <v>36016270</v>
      </c>
      <c r="B7122">
        <f>Raw_Data!B7122</f>
        <v>45660</v>
      </c>
      <c r="C7122" t="str">
        <f>Raw_Data!C7122</f>
        <v>HYDROXYZINE HCL 25 MG TABLE</v>
      </c>
      <c r="D7122" t="str">
        <f>Raw_Data!D7122</f>
        <v>10702001101</v>
      </c>
      <c r="E7122" t="str">
        <f>Raw_Data!E7122</f>
        <v>GIBBS, JON</v>
      </c>
      <c r="F7122" t="str">
        <f>Raw_Data!F7122</f>
        <v>1700896156</v>
      </c>
      <c r="G7122" t="str">
        <f>Raw_Data!H7122</f>
        <v>3</v>
      </c>
      <c r="H7122">
        <f>IFERROR(VLOOKUP(G7122,Store_Map!$A$2:$I$100,3,FALSE),"")</f>
        <v>0</v>
      </c>
      <c r="I7122">
        <f>IFERROR(VLOOKUP(G7122,Store_Map!$A$2:$I$100,4,FALSE),"")</f>
        <v>0</v>
      </c>
      <c r="J7122">
        <f>IFERROR(VLOOKUP(G7122,Store_Map!$A$2:$I$100,5,FALSE),"")</f>
        <v>0</v>
      </c>
      <c r="K7122">
        <f>IFERROR(VLOOKUP(G7122,Store_Map!$A$2:$I$100,6,FALSE),"")</f>
        <v>0</v>
      </c>
      <c r="L7122">
        <f>IFERROR(VLOOKUP(G7122,Store_Map!$A$2:$I$100,7,FALSE),"")</f>
        <v>0</v>
      </c>
      <c r="M7122">
        <f>IFERROR(VLOOKUP(G7122,Store_Map!$A$2:$I$100,8,FALSE),"")</f>
        <v>0</v>
      </c>
      <c r="N7122">
        <f t="shared" si="999"/>
        <v>0</v>
      </c>
      <c r="O7122" t="str">
        <f t="shared" si="1000"/>
        <v>PASS</v>
      </c>
      <c r="P7122" t="str">
        <f t="shared" si="1001"/>
        <v>PASS</v>
      </c>
      <c r="Q7122" t="str">
        <f t="shared" si="1002"/>
        <v>PASS</v>
      </c>
      <c r="R7122" t="str">
        <f t="shared" si="1003"/>
        <v>PASS</v>
      </c>
      <c r="S7122" t="str">
        <f t="shared" si="1004"/>
        <v>PASS</v>
      </c>
      <c r="T7122">
        <f t="shared" si="1005"/>
        <v>100</v>
      </c>
      <c r="U7122" t="str">
        <f t="shared" si="1006"/>
        <v>Low</v>
      </c>
      <c r="V7122" t="str">
        <f t="shared" si="1007"/>
        <v>Clean</v>
      </c>
    </row>
    <row r="7123" spans="1:22" x14ac:dyDescent="0.3">
      <c r="A7123" t="str">
        <f>Raw_Data!A7123</f>
        <v>36016271</v>
      </c>
      <c r="B7123">
        <f>Raw_Data!B7123</f>
        <v>45660</v>
      </c>
      <c r="C7123" t="str">
        <f>Raw_Data!C7123</f>
        <v>LORATADINE 10 MG TABLET</v>
      </c>
      <c r="D7123" t="str">
        <f>Raw_Data!D7123</f>
        <v>45802065065</v>
      </c>
      <c r="E7123" t="str">
        <f>Raw_Data!E7123</f>
        <v>GIBBS, JON</v>
      </c>
      <c r="F7123" t="str">
        <f>Raw_Data!F7123</f>
        <v>1700896156</v>
      </c>
      <c r="G7123" t="str">
        <f>Raw_Data!H7123</f>
        <v>3</v>
      </c>
      <c r="H7123">
        <f>IFERROR(VLOOKUP(G7123,Store_Map!$A$2:$I$100,3,FALSE),"")</f>
        <v>0</v>
      </c>
      <c r="I7123">
        <f>IFERROR(VLOOKUP(G7123,Store_Map!$A$2:$I$100,4,FALSE),"")</f>
        <v>0</v>
      </c>
      <c r="J7123">
        <f>IFERROR(VLOOKUP(G7123,Store_Map!$A$2:$I$100,5,FALSE),"")</f>
        <v>0</v>
      </c>
      <c r="K7123">
        <f>IFERROR(VLOOKUP(G7123,Store_Map!$A$2:$I$100,6,FALSE),"")</f>
        <v>0</v>
      </c>
      <c r="L7123">
        <f>IFERROR(VLOOKUP(G7123,Store_Map!$A$2:$I$100,7,FALSE),"")</f>
        <v>0</v>
      </c>
      <c r="M7123">
        <f>IFERROR(VLOOKUP(G7123,Store_Map!$A$2:$I$100,8,FALSE),"")</f>
        <v>0</v>
      </c>
      <c r="N7123">
        <f t="shared" si="999"/>
        <v>0</v>
      </c>
      <c r="O7123" t="str">
        <f t="shared" si="1000"/>
        <v>PASS</v>
      </c>
      <c r="P7123" t="str">
        <f t="shared" si="1001"/>
        <v>PASS</v>
      </c>
      <c r="Q7123" t="str">
        <f t="shared" si="1002"/>
        <v>PASS</v>
      </c>
      <c r="R7123" t="str">
        <f t="shared" si="1003"/>
        <v>PASS</v>
      </c>
      <c r="S7123" t="str">
        <f t="shared" si="1004"/>
        <v>PASS</v>
      </c>
      <c r="T7123">
        <f t="shared" si="1005"/>
        <v>100</v>
      </c>
      <c r="U7123" t="str">
        <f t="shared" si="1006"/>
        <v>Low</v>
      </c>
      <c r="V7123" t="str">
        <f t="shared" si="1007"/>
        <v>Clean</v>
      </c>
    </row>
    <row r="7124" spans="1:22" x14ac:dyDescent="0.3">
      <c r="A7124" t="str">
        <f>Raw_Data!A7124</f>
        <v>36016272</v>
      </c>
      <c r="B7124">
        <f>Raw_Data!B7124</f>
        <v>45660</v>
      </c>
      <c r="C7124" t="str">
        <f>Raw_Data!C7124</f>
        <v>METHYLPREDNISOLONE 4 MG DOS</v>
      </c>
      <c r="D7124" t="str">
        <f>Raw_Data!D7124</f>
        <v>59762444002</v>
      </c>
      <c r="E7124" t="str">
        <f>Raw_Data!E7124</f>
        <v>GIBBS, JON</v>
      </c>
      <c r="F7124" t="str">
        <f>Raw_Data!F7124</f>
        <v>1700896156</v>
      </c>
      <c r="G7124" t="str">
        <f>Raw_Data!H7124</f>
        <v>3</v>
      </c>
      <c r="H7124">
        <f>IFERROR(VLOOKUP(G7124,Store_Map!$A$2:$I$100,3,FALSE),"")</f>
        <v>0</v>
      </c>
      <c r="I7124">
        <f>IFERROR(VLOOKUP(G7124,Store_Map!$A$2:$I$100,4,FALSE),"")</f>
        <v>0</v>
      </c>
      <c r="J7124">
        <f>IFERROR(VLOOKUP(G7124,Store_Map!$A$2:$I$100,5,FALSE),"")</f>
        <v>0</v>
      </c>
      <c r="K7124">
        <f>IFERROR(VLOOKUP(G7124,Store_Map!$A$2:$I$100,6,FALSE),"")</f>
        <v>0</v>
      </c>
      <c r="L7124">
        <f>IFERROR(VLOOKUP(G7124,Store_Map!$A$2:$I$100,7,FALSE),"")</f>
        <v>0</v>
      </c>
      <c r="M7124">
        <f>IFERROR(VLOOKUP(G7124,Store_Map!$A$2:$I$100,8,FALSE),"")</f>
        <v>0</v>
      </c>
      <c r="N7124">
        <f t="shared" si="999"/>
        <v>0</v>
      </c>
      <c r="O7124" t="str">
        <f t="shared" si="1000"/>
        <v>PASS</v>
      </c>
      <c r="P7124" t="str">
        <f t="shared" si="1001"/>
        <v>PASS</v>
      </c>
      <c r="Q7124" t="str">
        <f t="shared" si="1002"/>
        <v>PASS</v>
      </c>
      <c r="R7124" t="str">
        <f t="shared" si="1003"/>
        <v>PASS</v>
      </c>
      <c r="S7124" t="str">
        <f t="shared" si="1004"/>
        <v>PASS</v>
      </c>
      <c r="T7124">
        <f t="shared" si="1005"/>
        <v>100</v>
      </c>
      <c r="U7124" t="str">
        <f t="shared" si="1006"/>
        <v>Low</v>
      </c>
      <c r="V7124" t="str">
        <f t="shared" si="1007"/>
        <v>Clean</v>
      </c>
    </row>
    <row r="7125" spans="1:22" x14ac:dyDescent="0.3">
      <c r="A7125" t="str">
        <f>Raw_Data!A7125</f>
        <v>36016273</v>
      </c>
      <c r="B7125">
        <f>Raw_Data!B7125</f>
        <v>45660</v>
      </c>
      <c r="C7125" t="str">
        <f>Raw_Data!C7125</f>
        <v>FLUCONAZOLE 150 MG TABLET</v>
      </c>
      <c r="D7125" t="str">
        <f>Raw_Data!D7125</f>
        <v>57237000511</v>
      </c>
      <c r="E7125" t="str">
        <f>Raw_Data!E7125</f>
        <v>GIBBS, JON</v>
      </c>
      <c r="F7125" t="str">
        <f>Raw_Data!F7125</f>
        <v>1700896156</v>
      </c>
      <c r="G7125" t="str">
        <f>Raw_Data!H7125</f>
        <v>3</v>
      </c>
      <c r="H7125">
        <f>IFERROR(VLOOKUP(G7125,Store_Map!$A$2:$I$100,3,FALSE),"")</f>
        <v>0</v>
      </c>
      <c r="I7125">
        <f>IFERROR(VLOOKUP(G7125,Store_Map!$A$2:$I$100,4,FALSE),"")</f>
        <v>0</v>
      </c>
      <c r="J7125">
        <f>IFERROR(VLOOKUP(G7125,Store_Map!$A$2:$I$100,5,FALSE),"")</f>
        <v>0</v>
      </c>
      <c r="K7125">
        <f>IFERROR(VLOOKUP(G7125,Store_Map!$A$2:$I$100,6,FALSE),"")</f>
        <v>0</v>
      </c>
      <c r="L7125">
        <f>IFERROR(VLOOKUP(G7125,Store_Map!$A$2:$I$100,7,FALSE),"")</f>
        <v>0</v>
      </c>
      <c r="M7125">
        <f>IFERROR(VLOOKUP(G7125,Store_Map!$A$2:$I$100,8,FALSE),"")</f>
        <v>0</v>
      </c>
      <c r="N7125">
        <f t="shared" si="999"/>
        <v>0</v>
      </c>
      <c r="O7125" t="str">
        <f t="shared" si="1000"/>
        <v>PASS</v>
      </c>
      <c r="P7125" t="str">
        <f t="shared" si="1001"/>
        <v>PASS</v>
      </c>
      <c r="Q7125" t="str">
        <f t="shared" si="1002"/>
        <v>PASS</v>
      </c>
      <c r="R7125" t="str">
        <f t="shared" si="1003"/>
        <v>PASS</v>
      </c>
      <c r="S7125" t="str">
        <f t="shared" si="1004"/>
        <v>PASS</v>
      </c>
      <c r="T7125">
        <f t="shared" si="1005"/>
        <v>100</v>
      </c>
      <c r="U7125" t="str">
        <f t="shared" si="1006"/>
        <v>Low</v>
      </c>
      <c r="V7125" t="str">
        <f t="shared" si="1007"/>
        <v>Clean</v>
      </c>
    </row>
    <row r="7126" spans="1:22" x14ac:dyDescent="0.3">
      <c r="A7126" t="str">
        <f>Raw_Data!A7126</f>
        <v>36016274</v>
      </c>
      <c r="B7126">
        <f>Raw_Data!B7126</f>
        <v>45660</v>
      </c>
      <c r="C7126" t="str">
        <f>Raw_Data!C7126</f>
        <v>AMOX-CLAV 875-125 MG TABLET</v>
      </c>
      <c r="D7126" t="str">
        <f>Raw_Data!D7126</f>
        <v>143924920</v>
      </c>
      <c r="E7126" t="str">
        <f>Raw_Data!E7126</f>
        <v>GIBBS, JON</v>
      </c>
      <c r="F7126" t="str">
        <f>Raw_Data!F7126</f>
        <v>1700896156</v>
      </c>
      <c r="G7126" t="str">
        <f>Raw_Data!H7126</f>
        <v>3</v>
      </c>
      <c r="H7126">
        <f>IFERROR(VLOOKUP(G7126,Store_Map!$A$2:$I$100,3,FALSE),"")</f>
        <v>0</v>
      </c>
      <c r="I7126">
        <f>IFERROR(VLOOKUP(G7126,Store_Map!$A$2:$I$100,4,FALSE),"")</f>
        <v>0</v>
      </c>
      <c r="J7126">
        <f>IFERROR(VLOOKUP(G7126,Store_Map!$A$2:$I$100,5,FALSE),"")</f>
        <v>0</v>
      </c>
      <c r="K7126">
        <f>IFERROR(VLOOKUP(G7126,Store_Map!$A$2:$I$100,6,FALSE),"")</f>
        <v>0</v>
      </c>
      <c r="L7126">
        <f>IFERROR(VLOOKUP(G7126,Store_Map!$A$2:$I$100,7,FALSE),"")</f>
        <v>0</v>
      </c>
      <c r="M7126">
        <f>IFERROR(VLOOKUP(G7126,Store_Map!$A$2:$I$100,8,FALSE),"")</f>
        <v>0</v>
      </c>
      <c r="N7126">
        <f t="shared" si="999"/>
        <v>0</v>
      </c>
      <c r="O7126" t="str">
        <f t="shared" si="1000"/>
        <v>PASS</v>
      </c>
      <c r="P7126" t="str">
        <f t="shared" si="1001"/>
        <v>REVIEW</v>
      </c>
      <c r="Q7126" t="str">
        <f t="shared" si="1002"/>
        <v>PASS</v>
      </c>
      <c r="R7126" t="str">
        <f t="shared" si="1003"/>
        <v>PASS</v>
      </c>
      <c r="S7126" t="str">
        <f t="shared" si="1004"/>
        <v>REVIEW</v>
      </c>
      <c r="T7126">
        <f t="shared" si="1005"/>
        <v>90</v>
      </c>
      <c r="U7126" t="str">
        <f t="shared" si="1006"/>
        <v>Low</v>
      </c>
      <c r="V7126" t="str">
        <f t="shared" si="1007"/>
        <v>Invalid NDC</v>
      </c>
    </row>
    <row r="7127" spans="1:22" x14ac:dyDescent="0.3">
      <c r="A7127" t="str">
        <f>Raw_Data!A7127</f>
        <v>36016275</v>
      </c>
      <c r="B7127">
        <f>Raw_Data!B7127</f>
        <v>45660</v>
      </c>
      <c r="C7127" t="str">
        <f>Raw_Data!C7127</f>
        <v>ATOMOXETINE HCL 10 MG CAPSU</v>
      </c>
      <c r="D7127" t="str">
        <f>Raw_Data!D7127</f>
        <v>93354256</v>
      </c>
      <c r="E7127" t="str">
        <f>Raw_Data!E7127</f>
        <v>GIBBS, JON</v>
      </c>
      <c r="F7127" t="str">
        <f>Raw_Data!F7127</f>
        <v>1700896156</v>
      </c>
      <c r="G7127" t="str">
        <f>Raw_Data!H7127</f>
        <v>3</v>
      </c>
      <c r="H7127">
        <f>IFERROR(VLOOKUP(G7127,Store_Map!$A$2:$I$100,3,FALSE),"")</f>
        <v>0</v>
      </c>
      <c r="I7127">
        <f>IFERROR(VLOOKUP(G7127,Store_Map!$A$2:$I$100,4,FALSE),"")</f>
        <v>0</v>
      </c>
      <c r="J7127">
        <f>IFERROR(VLOOKUP(G7127,Store_Map!$A$2:$I$100,5,FALSE),"")</f>
        <v>0</v>
      </c>
      <c r="K7127">
        <f>IFERROR(VLOOKUP(G7127,Store_Map!$A$2:$I$100,6,FALSE),"")</f>
        <v>0</v>
      </c>
      <c r="L7127">
        <f>IFERROR(VLOOKUP(G7127,Store_Map!$A$2:$I$100,7,FALSE),"")</f>
        <v>0</v>
      </c>
      <c r="M7127">
        <f>IFERROR(VLOOKUP(G7127,Store_Map!$A$2:$I$100,8,FALSE),"")</f>
        <v>0</v>
      </c>
      <c r="N7127">
        <f t="shared" si="999"/>
        <v>0</v>
      </c>
      <c r="O7127" t="str">
        <f t="shared" si="1000"/>
        <v>PASS</v>
      </c>
      <c r="P7127" t="str">
        <f t="shared" si="1001"/>
        <v>REVIEW</v>
      </c>
      <c r="Q7127" t="str">
        <f t="shared" si="1002"/>
        <v>PASS</v>
      </c>
      <c r="R7127" t="str">
        <f t="shared" si="1003"/>
        <v>PASS</v>
      </c>
      <c r="S7127" t="str">
        <f t="shared" si="1004"/>
        <v>REVIEW</v>
      </c>
      <c r="T7127">
        <f t="shared" si="1005"/>
        <v>90</v>
      </c>
      <c r="U7127" t="str">
        <f t="shared" si="1006"/>
        <v>Low</v>
      </c>
      <c r="V7127" t="str">
        <f t="shared" si="1007"/>
        <v>Invalid NDC</v>
      </c>
    </row>
    <row r="7128" spans="1:22" x14ac:dyDescent="0.3">
      <c r="A7128" t="str">
        <f>Raw_Data!A7128</f>
        <v>34001114</v>
      </c>
      <c r="B7128">
        <f>Raw_Data!B7128</f>
        <v>45660</v>
      </c>
      <c r="C7128" t="str">
        <f>Raw_Data!C7128</f>
        <v>CLONAZEPAM 0.5 MG TABLET</v>
      </c>
      <c r="D7128" t="str">
        <f>Raw_Data!D7128</f>
        <v>72888015201</v>
      </c>
      <c r="E7128" t="str">
        <f>Raw_Data!E7128</f>
        <v>ALLEN, AMANDA</v>
      </c>
      <c r="F7128" t="str">
        <f>Raw_Data!F7128</f>
        <v>1982231882</v>
      </c>
      <c r="G7128" t="str">
        <f>Raw_Data!H7128</f>
        <v>3</v>
      </c>
      <c r="H7128">
        <f>IFERROR(VLOOKUP(G7128,Store_Map!$A$2:$I$100,3,FALSE),"")</f>
        <v>0</v>
      </c>
      <c r="I7128">
        <f>IFERROR(VLOOKUP(G7128,Store_Map!$A$2:$I$100,4,FALSE),"")</f>
        <v>0</v>
      </c>
      <c r="J7128">
        <f>IFERROR(VLOOKUP(G7128,Store_Map!$A$2:$I$100,5,FALSE),"")</f>
        <v>0</v>
      </c>
      <c r="K7128">
        <f>IFERROR(VLOOKUP(G7128,Store_Map!$A$2:$I$100,6,FALSE),"")</f>
        <v>0</v>
      </c>
      <c r="L7128">
        <f>IFERROR(VLOOKUP(G7128,Store_Map!$A$2:$I$100,7,FALSE),"")</f>
        <v>0</v>
      </c>
      <c r="M7128">
        <f>IFERROR(VLOOKUP(G7128,Store_Map!$A$2:$I$100,8,FALSE),"")</f>
        <v>0</v>
      </c>
      <c r="N7128">
        <f t="shared" si="999"/>
        <v>0</v>
      </c>
      <c r="O7128" t="str">
        <f t="shared" si="1000"/>
        <v>PASS</v>
      </c>
      <c r="P7128" t="str">
        <f t="shared" si="1001"/>
        <v>PASS</v>
      </c>
      <c r="Q7128" t="str">
        <f t="shared" si="1002"/>
        <v>PASS</v>
      </c>
      <c r="R7128" t="str">
        <f t="shared" si="1003"/>
        <v>PASS</v>
      </c>
      <c r="S7128" t="str">
        <f t="shared" si="1004"/>
        <v>PASS</v>
      </c>
      <c r="T7128">
        <f t="shared" si="1005"/>
        <v>100</v>
      </c>
      <c r="U7128" t="str">
        <f t="shared" si="1006"/>
        <v>Low</v>
      </c>
      <c r="V7128" t="str">
        <f t="shared" si="1007"/>
        <v>Clean</v>
      </c>
    </row>
    <row r="7129" spans="1:22" x14ac:dyDescent="0.3">
      <c r="A7129" t="str">
        <f>Raw_Data!A7129</f>
        <v>36011847</v>
      </c>
      <c r="B7129">
        <f>Raw_Data!B7129</f>
        <v>45660</v>
      </c>
      <c r="C7129" t="str">
        <f>Raw_Data!C7129</f>
        <v>MIRTAZAPINE 7.5 MG TABLET</v>
      </c>
      <c r="D7129" t="str">
        <f>Raw_Data!D7129</f>
        <v>13107000130</v>
      </c>
      <c r="E7129" t="str">
        <f>Raw_Data!E7129</f>
        <v>ALLEN, AMANDA</v>
      </c>
      <c r="F7129" t="str">
        <f>Raw_Data!F7129</f>
        <v>1982231882</v>
      </c>
      <c r="G7129" t="str">
        <f>Raw_Data!H7129</f>
        <v>3</v>
      </c>
      <c r="H7129">
        <f>IFERROR(VLOOKUP(G7129,Store_Map!$A$2:$I$100,3,FALSE),"")</f>
        <v>0</v>
      </c>
      <c r="I7129">
        <f>IFERROR(VLOOKUP(G7129,Store_Map!$A$2:$I$100,4,FALSE),"")</f>
        <v>0</v>
      </c>
      <c r="J7129">
        <f>IFERROR(VLOOKUP(G7129,Store_Map!$A$2:$I$100,5,FALSE),"")</f>
        <v>0</v>
      </c>
      <c r="K7129">
        <f>IFERROR(VLOOKUP(G7129,Store_Map!$A$2:$I$100,6,FALSE),"")</f>
        <v>0</v>
      </c>
      <c r="L7129">
        <f>IFERROR(VLOOKUP(G7129,Store_Map!$A$2:$I$100,7,FALSE),"")</f>
        <v>0</v>
      </c>
      <c r="M7129">
        <f>IFERROR(VLOOKUP(G7129,Store_Map!$A$2:$I$100,8,FALSE),"")</f>
        <v>0</v>
      </c>
      <c r="N7129">
        <f t="shared" si="999"/>
        <v>0</v>
      </c>
      <c r="O7129" t="str">
        <f t="shared" si="1000"/>
        <v>PASS</v>
      </c>
      <c r="P7129" t="str">
        <f t="shared" si="1001"/>
        <v>PASS</v>
      </c>
      <c r="Q7129" t="str">
        <f t="shared" si="1002"/>
        <v>PASS</v>
      </c>
      <c r="R7129" t="str">
        <f t="shared" si="1003"/>
        <v>PASS</v>
      </c>
      <c r="S7129" t="str">
        <f t="shared" si="1004"/>
        <v>PASS</v>
      </c>
      <c r="T7129">
        <f t="shared" si="1005"/>
        <v>100</v>
      </c>
      <c r="U7129" t="str">
        <f t="shared" si="1006"/>
        <v>Low</v>
      </c>
      <c r="V7129" t="str">
        <f t="shared" si="1007"/>
        <v>Clean</v>
      </c>
    </row>
    <row r="7130" spans="1:22" x14ac:dyDescent="0.3">
      <c r="A7130" t="str">
        <f>Raw_Data!A7130</f>
        <v>36016278</v>
      </c>
      <c r="B7130">
        <f>Raw_Data!B7130</f>
        <v>45660</v>
      </c>
      <c r="C7130" t="str">
        <f>Raw_Data!C7130</f>
        <v>FLUTICASONE PROP 50 MCG SPR</v>
      </c>
      <c r="D7130" t="str">
        <f>Raw_Data!D7130</f>
        <v>536118399</v>
      </c>
      <c r="E7130" t="str">
        <f>Raw_Data!E7130</f>
        <v>INGRAM, MAYA</v>
      </c>
      <c r="F7130" t="str">
        <f>Raw_Data!F7130</f>
        <v>1518221464</v>
      </c>
      <c r="G7130" t="str">
        <f>Raw_Data!H7130</f>
        <v>3</v>
      </c>
      <c r="H7130">
        <f>IFERROR(VLOOKUP(G7130,Store_Map!$A$2:$I$100,3,FALSE),"")</f>
        <v>0</v>
      </c>
      <c r="I7130">
        <f>IFERROR(VLOOKUP(G7130,Store_Map!$A$2:$I$100,4,FALSE),"")</f>
        <v>0</v>
      </c>
      <c r="J7130">
        <f>IFERROR(VLOOKUP(G7130,Store_Map!$A$2:$I$100,5,FALSE),"")</f>
        <v>0</v>
      </c>
      <c r="K7130">
        <f>IFERROR(VLOOKUP(G7130,Store_Map!$A$2:$I$100,6,FALSE),"")</f>
        <v>0</v>
      </c>
      <c r="L7130">
        <f>IFERROR(VLOOKUP(G7130,Store_Map!$A$2:$I$100,7,FALSE),"")</f>
        <v>0</v>
      </c>
      <c r="M7130">
        <f>IFERROR(VLOOKUP(G7130,Store_Map!$A$2:$I$100,8,FALSE),"")</f>
        <v>0</v>
      </c>
      <c r="N7130">
        <f t="shared" si="999"/>
        <v>0</v>
      </c>
      <c r="O7130" t="str">
        <f t="shared" si="1000"/>
        <v>PASS</v>
      </c>
      <c r="P7130" t="str">
        <f t="shared" si="1001"/>
        <v>REVIEW</v>
      </c>
      <c r="Q7130" t="str">
        <f t="shared" si="1002"/>
        <v>PASS</v>
      </c>
      <c r="R7130" t="str">
        <f t="shared" si="1003"/>
        <v>PASS</v>
      </c>
      <c r="S7130" t="str">
        <f t="shared" si="1004"/>
        <v>REVIEW</v>
      </c>
      <c r="T7130">
        <f t="shared" si="1005"/>
        <v>90</v>
      </c>
      <c r="U7130" t="str">
        <f t="shared" si="1006"/>
        <v>Low</v>
      </c>
      <c r="V7130" t="str">
        <f t="shared" si="1007"/>
        <v>Invalid NDC</v>
      </c>
    </row>
    <row r="7131" spans="1:22" x14ac:dyDescent="0.3">
      <c r="A7131" t="str">
        <f>Raw_Data!A7131</f>
        <v>36016279</v>
      </c>
      <c r="B7131">
        <f>Raw_Data!B7131</f>
        <v>45660</v>
      </c>
      <c r="C7131" t="str">
        <f>Raw_Data!C7131</f>
        <v>FLUTICASONE PROP 50 MCG SPR</v>
      </c>
      <c r="D7131" t="str">
        <f>Raw_Data!D7131</f>
        <v>536118399</v>
      </c>
      <c r="E7131" t="str">
        <f>Raw_Data!E7131</f>
        <v>INGRAM, MAYA</v>
      </c>
      <c r="F7131" t="str">
        <f>Raw_Data!F7131</f>
        <v>1518221464</v>
      </c>
      <c r="G7131" t="str">
        <f>Raw_Data!H7131</f>
        <v>3</v>
      </c>
      <c r="H7131">
        <f>IFERROR(VLOOKUP(G7131,Store_Map!$A$2:$I$100,3,FALSE),"")</f>
        <v>0</v>
      </c>
      <c r="I7131">
        <f>IFERROR(VLOOKUP(G7131,Store_Map!$A$2:$I$100,4,FALSE),"")</f>
        <v>0</v>
      </c>
      <c r="J7131">
        <f>IFERROR(VLOOKUP(G7131,Store_Map!$A$2:$I$100,5,FALSE),"")</f>
        <v>0</v>
      </c>
      <c r="K7131">
        <f>IFERROR(VLOOKUP(G7131,Store_Map!$A$2:$I$100,6,FALSE),"")</f>
        <v>0</v>
      </c>
      <c r="L7131">
        <f>IFERROR(VLOOKUP(G7131,Store_Map!$A$2:$I$100,7,FALSE),"")</f>
        <v>0</v>
      </c>
      <c r="M7131">
        <f>IFERROR(VLOOKUP(G7131,Store_Map!$A$2:$I$100,8,FALSE),"")</f>
        <v>0</v>
      </c>
      <c r="N7131">
        <f t="shared" si="999"/>
        <v>0</v>
      </c>
      <c r="O7131" t="str">
        <f t="shared" si="1000"/>
        <v>PASS</v>
      </c>
      <c r="P7131" t="str">
        <f t="shared" si="1001"/>
        <v>REVIEW</v>
      </c>
      <c r="Q7131" t="str">
        <f t="shared" si="1002"/>
        <v>PASS</v>
      </c>
      <c r="R7131" t="str">
        <f t="shared" si="1003"/>
        <v>PASS</v>
      </c>
      <c r="S7131" t="str">
        <f t="shared" si="1004"/>
        <v>REVIEW</v>
      </c>
      <c r="T7131">
        <f t="shared" si="1005"/>
        <v>90</v>
      </c>
      <c r="U7131" t="str">
        <f t="shared" si="1006"/>
        <v>Low</v>
      </c>
      <c r="V7131" t="str">
        <f t="shared" si="1007"/>
        <v>Invalid NDC</v>
      </c>
    </row>
    <row r="7132" spans="1:22" x14ac:dyDescent="0.3">
      <c r="A7132" t="str">
        <f>Raw_Data!A7132</f>
        <v>32002938</v>
      </c>
      <c r="B7132">
        <f>Raw_Data!B7132</f>
        <v>45660</v>
      </c>
      <c r="C7132" t="str">
        <f>Raw_Data!C7132</f>
        <v>METHYLPHENIDATE CD 20 MG CA</v>
      </c>
      <c r="D7132" t="str">
        <f>Raw_Data!D7132</f>
        <v>527458037</v>
      </c>
      <c r="E7132" t="str">
        <f>Raw_Data!E7132</f>
        <v>INGRAM, MAYA</v>
      </c>
      <c r="F7132" t="str">
        <f>Raw_Data!F7132</f>
        <v>1518221464</v>
      </c>
      <c r="G7132" t="str">
        <f>Raw_Data!H7132</f>
        <v>3</v>
      </c>
      <c r="H7132">
        <f>IFERROR(VLOOKUP(G7132,Store_Map!$A$2:$I$100,3,FALSE),"")</f>
        <v>0</v>
      </c>
      <c r="I7132">
        <f>IFERROR(VLOOKUP(G7132,Store_Map!$A$2:$I$100,4,FALSE),"")</f>
        <v>0</v>
      </c>
      <c r="J7132">
        <f>IFERROR(VLOOKUP(G7132,Store_Map!$A$2:$I$100,5,FALSE),"")</f>
        <v>0</v>
      </c>
      <c r="K7132">
        <f>IFERROR(VLOOKUP(G7132,Store_Map!$A$2:$I$100,6,FALSE),"")</f>
        <v>0</v>
      </c>
      <c r="L7132">
        <f>IFERROR(VLOOKUP(G7132,Store_Map!$A$2:$I$100,7,FALSE),"")</f>
        <v>0</v>
      </c>
      <c r="M7132">
        <f>IFERROR(VLOOKUP(G7132,Store_Map!$A$2:$I$100,8,FALSE),"")</f>
        <v>0</v>
      </c>
      <c r="N7132">
        <f t="shared" si="999"/>
        <v>0</v>
      </c>
      <c r="O7132" t="str">
        <f t="shared" si="1000"/>
        <v>PASS</v>
      </c>
      <c r="P7132" t="str">
        <f t="shared" si="1001"/>
        <v>REVIEW</v>
      </c>
      <c r="Q7132" t="str">
        <f t="shared" si="1002"/>
        <v>PASS</v>
      </c>
      <c r="R7132" t="str">
        <f t="shared" si="1003"/>
        <v>PASS</v>
      </c>
      <c r="S7132" t="str">
        <f t="shared" si="1004"/>
        <v>REVIEW</v>
      </c>
      <c r="T7132">
        <f t="shared" si="1005"/>
        <v>90</v>
      </c>
      <c r="U7132" t="str">
        <f t="shared" si="1006"/>
        <v>Low</v>
      </c>
      <c r="V7132" t="str">
        <f t="shared" si="1007"/>
        <v>Invalid NDC</v>
      </c>
    </row>
    <row r="7133" spans="1:22" x14ac:dyDescent="0.3">
      <c r="A7133" t="str">
        <f>Raw_Data!A7133</f>
        <v>36014424</v>
      </c>
      <c r="B7133">
        <f>Raw_Data!B7133</f>
        <v>45660</v>
      </c>
      <c r="C7133" t="str">
        <f>Raw_Data!C7133</f>
        <v>FLUTICASONE PROP 50 MCG SPR</v>
      </c>
      <c r="D7133" t="str">
        <f>Raw_Data!D7133</f>
        <v>536118399</v>
      </c>
      <c r="E7133" t="str">
        <f>Raw_Data!E7133</f>
        <v>Scoggins, Jennie</v>
      </c>
      <c r="F7133" t="str">
        <f>Raw_Data!F7133</f>
        <v>1982727400</v>
      </c>
      <c r="G7133" t="str">
        <f>Raw_Data!H7133</f>
        <v>3</v>
      </c>
      <c r="H7133">
        <f>IFERROR(VLOOKUP(G7133,Store_Map!$A$2:$I$100,3,FALSE),"")</f>
        <v>0</v>
      </c>
      <c r="I7133">
        <f>IFERROR(VLOOKUP(G7133,Store_Map!$A$2:$I$100,4,FALSE),"")</f>
        <v>0</v>
      </c>
      <c r="J7133">
        <f>IFERROR(VLOOKUP(G7133,Store_Map!$A$2:$I$100,5,FALSE),"")</f>
        <v>0</v>
      </c>
      <c r="K7133">
        <f>IFERROR(VLOOKUP(G7133,Store_Map!$A$2:$I$100,6,FALSE),"")</f>
        <v>0</v>
      </c>
      <c r="L7133">
        <f>IFERROR(VLOOKUP(G7133,Store_Map!$A$2:$I$100,7,FALSE),"")</f>
        <v>0</v>
      </c>
      <c r="M7133">
        <f>IFERROR(VLOOKUP(G7133,Store_Map!$A$2:$I$100,8,FALSE),"")</f>
        <v>0</v>
      </c>
      <c r="N7133">
        <f t="shared" si="999"/>
        <v>0</v>
      </c>
      <c r="O7133" t="str">
        <f t="shared" si="1000"/>
        <v>PASS</v>
      </c>
      <c r="P7133" t="str">
        <f t="shared" si="1001"/>
        <v>REVIEW</v>
      </c>
      <c r="Q7133" t="str">
        <f t="shared" si="1002"/>
        <v>PASS</v>
      </c>
      <c r="R7133" t="str">
        <f t="shared" si="1003"/>
        <v>PASS</v>
      </c>
      <c r="S7133" t="str">
        <f t="shared" si="1004"/>
        <v>REVIEW</v>
      </c>
      <c r="T7133">
        <f t="shared" si="1005"/>
        <v>90</v>
      </c>
      <c r="U7133" t="str">
        <f t="shared" si="1006"/>
        <v>Low</v>
      </c>
      <c r="V7133" t="str">
        <f t="shared" si="1007"/>
        <v>Invalid NDC</v>
      </c>
    </row>
    <row r="7134" spans="1:22" x14ac:dyDescent="0.3">
      <c r="A7134" t="str">
        <f>Raw_Data!A7134</f>
        <v>36014423</v>
      </c>
      <c r="B7134">
        <f>Raw_Data!B7134</f>
        <v>45660</v>
      </c>
      <c r="C7134" t="str">
        <f>Raw_Data!C7134</f>
        <v>CETIRIZINE HCL 10 MG TABLET</v>
      </c>
      <c r="D7134" t="str">
        <f>Raw_Data!D7134</f>
        <v>45802091939</v>
      </c>
      <c r="E7134" t="str">
        <f>Raw_Data!E7134</f>
        <v>Scoggins, Jennie</v>
      </c>
      <c r="F7134" t="str">
        <f>Raw_Data!F7134</f>
        <v>1982727400</v>
      </c>
      <c r="G7134" t="str">
        <f>Raw_Data!H7134</f>
        <v>3</v>
      </c>
      <c r="H7134">
        <f>IFERROR(VLOOKUP(G7134,Store_Map!$A$2:$I$100,3,FALSE),"")</f>
        <v>0</v>
      </c>
      <c r="I7134">
        <f>IFERROR(VLOOKUP(G7134,Store_Map!$A$2:$I$100,4,FALSE),"")</f>
        <v>0</v>
      </c>
      <c r="J7134">
        <f>IFERROR(VLOOKUP(G7134,Store_Map!$A$2:$I$100,5,FALSE),"")</f>
        <v>0</v>
      </c>
      <c r="K7134">
        <f>IFERROR(VLOOKUP(G7134,Store_Map!$A$2:$I$100,6,FALSE),"")</f>
        <v>0</v>
      </c>
      <c r="L7134">
        <f>IFERROR(VLOOKUP(G7134,Store_Map!$A$2:$I$100,7,FALSE),"")</f>
        <v>0</v>
      </c>
      <c r="M7134">
        <f>IFERROR(VLOOKUP(G7134,Store_Map!$A$2:$I$100,8,FALSE),"")</f>
        <v>0</v>
      </c>
      <c r="N7134">
        <f t="shared" si="999"/>
        <v>0</v>
      </c>
      <c r="O7134" t="str">
        <f t="shared" si="1000"/>
        <v>PASS</v>
      </c>
      <c r="P7134" t="str">
        <f t="shared" si="1001"/>
        <v>PASS</v>
      </c>
      <c r="Q7134" t="str">
        <f t="shared" si="1002"/>
        <v>PASS</v>
      </c>
      <c r="R7134" t="str">
        <f t="shared" si="1003"/>
        <v>PASS</v>
      </c>
      <c r="S7134" t="str">
        <f t="shared" si="1004"/>
        <v>PASS</v>
      </c>
      <c r="T7134">
        <f t="shared" si="1005"/>
        <v>100</v>
      </c>
      <c r="U7134" t="str">
        <f t="shared" si="1006"/>
        <v>Low</v>
      </c>
      <c r="V7134" t="str">
        <f t="shared" si="1007"/>
        <v>Clean</v>
      </c>
    </row>
    <row r="7135" spans="1:22" x14ac:dyDescent="0.3">
      <c r="A7135" t="str">
        <f>Raw_Data!A7135</f>
        <v>36016283</v>
      </c>
      <c r="B7135">
        <f>Raw_Data!B7135</f>
        <v>45660</v>
      </c>
      <c r="C7135" t="str">
        <f>Raw_Data!C7135</f>
        <v>TERBINAFINE 1% CREAM</v>
      </c>
      <c r="D7135" t="str">
        <f>Raw_Data!D7135</f>
        <v>51672208002</v>
      </c>
      <c r="E7135" t="str">
        <f>Raw_Data!E7135</f>
        <v>Scoggins, Jennie</v>
      </c>
      <c r="F7135" t="str">
        <f>Raw_Data!F7135</f>
        <v>1982727400</v>
      </c>
      <c r="G7135" t="str">
        <f>Raw_Data!H7135</f>
        <v>3</v>
      </c>
      <c r="H7135">
        <f>IFERROR(VLOOKUP(G7135,Store_Map!$A$2:$I$100,3,FALSE),"")</f>
        <v>0</v>
      </c>
      <c r="I7135">
        <f>IFERROR(VLOOKUP(G7135,Store_Map!$A$2:$I$100,4,FALSE),"")</f>
        <v>0</v>
      </c>
      <c r="J7135">
        <f>IFERROR(VLOOKUP(G7135,Store_Map!$A$2:$I$100,5,FALSE),"")</f>
        <v>0</v>
      </c>
      <c r="K7135">
        <f>IFERROR(VLOOKUP(G7135,Store_Map!$A$2:$I$100,6,FALSE),"")</f>
        <v>0</v>
      </c>
      <c r="L7135">
        <f>IFERROR(VLOOKUP(G7135,Store_Map!$A$2:$I$100,7,FALSE),"")</f>
        <v>0</v>
      </c>
      <c r="M7135">
        <f>IFERROR(VLOOKUP(G7135,Store_Map!$A$2:$I$100,8,FALSE),"")</f>
        <v>0</v>
      </c>
      <c r="N7135">
        <f t="shared" si="999"/>
        <v>0</v>
      </c>
      <c r="O7135" t="str">
        <f t="shared" si="1000"/>
        <v>PASS</v>
      </c>
      <c r="P7135" t="str">
        <f t="shared" si="1001"/>
        <v>PASS</v>
      </c>
      <c r="Q7135" t="str">
        <f t="shared" si="1002"/>
        <v>PASS</v>
      </c>
      <c r="R7135" t="str">
        <f t="shared" si="1003"/>
        <v>PASS</v>
      </c>
      <c r="S7135" t="str">
        <f t="shared" si="1004"/>
        <v>PASS</v>
      </c>
      <c r="T7135">
        <f t="shared" si="1005"/>
        <v>100</v>
      </c>
      <c r="U7135" t="str">
        <f t="shared" si="1006"/>
        <v>Low</v>
      </c>
      <c r="V7135" t="str">
        <f t="shared" si="1007"/>
        <v>Clean</v>
      </c>
    </row>
    <row r="7136" spans="1:22" x14ac:dyDescent="0.3">
      <c r="A7136" t="str">
        <f>Raw_Data!A7136</f>
        <v>36016284</v>
      </c>
      <c r="B7136">
        <f>Raw_Data!B7136</f>
        <v>45660</v>
      </c>
      <c r="C7136" t="str">
        <f>Raw_Data!C7136</f>
        <v>AZITHROMYCIN 200 MG/5 ML SU</v>
      </c>
      <c r="D7136" t="str">
        <f>Raw_Data!D7136</f>
        <v>70710145902</v>
      </c>
      <c r="E7136" t="str">
        <f>Raw_Data!E7136</f>
        <v>Acevedo, Jose</v>
      </c>
      <c r="F7136" t="str">
        <f>Raw_Data!F7136</f>
        <v>1356327027</v>
      </c>
      <c r="G7136" t="str">
        <f>Raw_Data!H7136</f>
        <v>3</v>
      </c>
      <c r="H7136">
        <f>IFERROR(VLOOKUP(G7136,Store_Map!$A$2:$I$100,3,FALSE),"")</f>
        <v>0</v>
      </c>
      <c r="I7136">
        <f>IFERROR(VLOOKUP(G7136,Store_Map!$A$2:$I$100,4,FALSE),"")</f>
        <v>0</v>
      </c>
      <c r="J7136">
        <f>IFERROR(VLOOKUP(G7136,Store_Map!$A$2:$I$100,5,FALSE),"")</f>
        <v>0</v>
      </c>
      <c r="K7136">
        <f>IFERROR(VLOOKUP(G7136,Store_Map!$A$2:$I$100,6,FALSE),"")</f>
        <v>0</v>
      </c>
      <c r="L7136">
        <f>IFERROR(VLOOKUP(G7136,Store_Map!$A$2:$I$100,7,FALSE),"")</f>
        <v>0</v>
      </c>
      <c r="M7136">
        <f>IFERROR(VLOOKUP(G7136,Store_Map!$A$2:$I$100,8,FALSE),"")</f>
        <v>0</v>
      </c>
      <c r="N7136">
        <f t="shared" si="999"/>
        <v>0</v>
      </c>
      <c r="O7136" t="str">
        <f t="shared" si="1000"/>
        <v>PASS</v>
      </c>
      <c r="P7136" t="str">
        <f t="shared" si="1001"/>
        <v>PASS</v>
      </c>
      <c r="Q7136" t="str">
        <f t="shared" si="1002"/>
        <v>PASS</v>
      </c>
      <c r="R7136" t="str">
        <f t="shared" si="1003"/>
        <v>PASS</v>
      </c>
      <c r="S7136" t="str">
        <f t="shared" si="1004"/>
        <v>PASS</v>
      </c>
      <c r="T7136">
        <f t="shared" si="1005"/>
        <v>100</v>
      </c>
      <c r="U7136" t="str">
        <f t="shared" si="1006"/>
        <v>Low</v>
      </c>
      <c r="V7136" t="str">
        <f t="shared" si="1007"/>
        <v>Clean</v>
      </c>
    </row>
    <row r="7137" spans="1:22" x14ac:dyDescent="0.3">
      <c r="A7137" t="str">
        <f>Raw_Data!A7137</f>
        <v>36016285</v>
      </c>
      <c r="B7137">
        <f>Raw_Data!B7137</f>
        <v>45660</v>
      </c>
      <c r="C7137" t="str">
        <f>Raw_Data!C7137</f>
        <v>GUAIFENESIN 100MG/5ML</v>
      </c>
      <c r="D7137" t="str">
        <f>Raw_Data!D7137</f>
        <v>58657050816</v>
      </c>
      <c r="E7137" t="str">
        <f>Raw_Data!E7137</f>
        <v>Acevedo, Jose</v>
      </c>
      <c r="F7137" t="str">
        <f>Raw_Data!F7137</f>
        <v>1356327027</v>
      </c>
      <c r="G7137" t="str">
        <f>Raw_Data!H7137</f>
        <v>3</v>
      </c>
      <c r="H7137">
        <f>IFERROR(VLOOKUP(G7137,Store_Map!$A$2:$I$100,3,FALSE),"")</f>
        <v>0</v>
      </c>
      <c r="I7137">
        <f>IFERROR(VLOOKUP(G7137,Store_Map!$A$2:$I$100,4,FALSE),"")</f>
        <v>0</v>
      </c>
      <c r="J7137">
        <f>IFERROR(VLOOKUP(G7137,Store_Map!$A$2:$I$100,5,FALSE),"")</f>
        <v>0</v>
      </c>
      <c r="K7137">
        <f>IFERROR(VLOOKUP(G7137,Store_Map!$A$2:$I$100,6,FALSE),"")</f>
        <v>0</v>
      </c>
      <c r="L7137">
        <f>IFERROR(VLOOKUP(G7137,Store_Map!$A$2:$I$100,7,FALSE),"")</f>
        <v>0</v>
      </c>
      <c r="M7137">
        <f>IFERROR(VLOOKUP(G7137,Store_Map!$A$2:$I$100,8,FALSE),"")</f>
        <v>0</v>
      </c>
      <c r="N7137">
        <f t="shared" si="999"/>
        <v>0</v>
      </c>
      <c r="O7137" t="str">
        <f t="shared" si="1000"/>
        <v>PASS</v>
      </c>
      <c r="P7137" t="str">
        <f t="shared" si="1001"/>
        <v>PASS</v>
      </c>
      <c r="Q7137" t="str">
        <f t="shared" si="1002"/>
        <v>PASS</v>
      </c>
      <c r="R7137" t="str">
        <f t="shared" si="1003"/>
        <v>PASS</v>
      </c>
      <c r="S7137" t="str">
        <f t="shared" si="1004"/>
        <v>PASS</v>
      </c>
      <c r="T7137">
        <f t="shared" si="1005"/>
        <v>100</v>
      </c>
      <c r="U7137" t="str">
        <f t="shared" si="1006"/>
        <v>Low</v>
      </c>
      <c r="V7137" t="str">
        <f t="shared" si="1007"/>
        <v>Clean</v>
      </c>
    </row>
    <row r="7138" spans="1:22" x14ac:dyDescent="0.3">
      <c r="A7138" t="str">
        <f>Raw_Data!A7138</f>
        <v>36016286</v>
      </c>
      <c r="B7138">
        <f>Raw_Data!B7138</f>
        <v>45660</v>
      </c>
      <c r="C7138" t="str">
        <f>Raw_Data!C7138</f>
        <v>IBUPROFEN 800 MG TABLET</v>
      </c>
      <c r="D7138" t="str">
        <f>Raw_Data!D7138</f>
        <v>64380080707</v>
      </c>
      <c r="E7138" t="str">
        <f>Raw_Data!E7138</f>
        <v>GIBBS, JON</v>
      </c>
      <c r="F7138" t="str">
        <f>Raw_Data!F7138</f>
        <v>1700896156</v>
      </c>
      <c r="G7138" t="str">
        <f>Raw_Data!H7138</f>
        <v>3</v>
      </c>
      <c r="H7138">
        <f>IFERROR(VLOOKUP(G7138,Store_Map!$A$2:$I$100,3,FALSE),"")</f>
        <v>0</v>
      </c>
      <c r="I7138">
        <f>IFERROR(VLOOKUP(G7138,Store_Map!$A$2:$I$100,4,FALSE),"")</f>
        <v>0</v>
      </c>
      <c r="J7138">
        <f>IFERROR(VLOOKUP(G7138,Store_Map!$A$2:$I$100,5,FALSE),"")</f>
        <v>0</v>
      </c>
      <c r="K7138">
        <f>IFERROR(VLOOKUP(G7138,Store_Map!$A$2:$I$100,6,FALSE),"")</f>
        <v>0</v>
      </c>
      <c r="L7138">
        <f>IFERROR(VLOOKUP(G7138,Store_Map!$A$2:$I$100,7,FALSE),"")</f>
        <v>0</v>
      </c>
      <c r="M7138">
        <f>IFERROR(VLOOKUP(G7138,Store_Map!$A$2:$I$100,8,FALSE),"")</f>
        <v>0</v>
      </c>
      <c r="N7138">
        <f t="shared" si="999"/>
        <v>0</v>
      </c>
      <c r="O7138" t="str">
        <f t="shared" si="1000"/>
        <v>PASS</v>
      </c>
      <c r="P7138" t="str">
        <f t="shared" si="1001"/>
        <v>PASS</v>
      </c>
      <c r="Q7138" t="str">
        <f t="shared" si="1002"/>
        <v>PASS</v>
      </c>
      <c r="R7138" t="str">
        <f t="shared" si="1003"/>
        <v>PASS</v>
      </c>
      <c r="S7138" t="str">
        <f t="shared" si="1004"/>
        <v>PASS</v>
      </c>
      <c r="T7138">
        <f t="shared" si="1005"/>
        <v>100</v>
      </c>
      <c r="U7138" t="str">
        <f t="shared" si="1006"/>
        <v>Low</v>
      </c>
      <c r="V7138" t="str">
        <f t="shared" si="1007"/>
        <v>Clean</v>
      </c>
    </row>
    <row r="7139" spans="1:22" x14ac:dyDescent="0.3">
      <c r="A7139" t="str">
        <f>Raw_Data!A7139</f>
        <v>36016289</v>
      </c>
      <c r="B7139">
        <f>Raw_Data!B7139</f>
        <v>45660</v>
      </c>
      <c r="C7139" t="str">
        <f>Raw_Data!C7139</f>
        <v>VENLAFAXINE HCL ER 150 MG C</v>
      </c>
      <c r="D7139" t="str">
        <f>Raw_Data!D7139</f>
        <v>70710170009</v>
      </c>
      <c r="E7139" t="str">
        <f>Raw_Data!E7139</f>
        <v>GIBBS, JON</v>
      </c>
      <c r="F7139" t="str">
        <f>Raw_Data!F7139</f>
        <v>1700896156</v>
      </c>
      <c r="G7139" t="str">
        <f>Raw_Data!H7139</f>
        <v>3</v>
      </c>
      <c r="H7139">
        <f>IFERROR(VLOOKUP(G7139,Store_Map!$A$2:$I$100,3,FALSE),"")</f>
        <v>0</v>
      </c>
      <c r="I7139">
        <f>IFERROR(VLOOKUP(G7139,Store_Map!$A$2:$I$100,4,FALSE),"")</f>
        <v>0</v>
      </c>
      <c r="J7139">
        <f>IFERROR(VLOOKUP(G7139,Store_Map!$A$2:$I$100,5,FALSE),"")</f>
        <v>0</v>
      </c>
      <c r="K7139">
        <f>IFERROR(VLOOKUP(G7139,Store_Map!$A$2:$I$100,6,FALSE),"")</f>
        <v>0</v>
      </c>
      <c r="L7139">
        <f>IFERROR(VLOOKUP(G7139,Store_Map!$A$2:$I$100,7,FALSE),"")</f>
        <v>0</v>
      </c>
      <c r="M7139">
        <f>IFERROR(VLOOKUP(G7139,Store_Map!$A$2:$I$100,8,FALSE),"")</f>
        <v>0</v>
      </c>
      <c r="N7139">
        <f t="shared" si="999"/>
        <v>0</v>
      </c>
      <c r="O7139" t="str">
        <f t="shared" si="1000"/>
        <v>PASS</v>
      </c>
      <c r="P7139" t="str">
        <f t="shared" si="1001"/>
        <v>PASS</v>
      </c>
      <c r="Q7139" t="str">
        <f t="shared" si="1002"/>
        <v>PASS</v>
      </c>
      <c r="R7139" t="str">
        <f t="shared" si="1003"/>
        <v>PASS</v>
      </c>
      <c r="S7139" t="str">
        <f t="shared" si="1004"/>
        <v>PASS</v>
      </c>
      <c r="T7139">
        <f t="shared" si="1005"/>
        <v>100</v>
      </c>
      <c r="U7139" t="str">
        <f t="shared" si="1006"/>
        <v>Low</v>
      </c>
      <c r="V7139" t="str">
        <f t="shared" si="1007"/>
        <v>Clean</v>
      </c>
    </row>
    <row r="7140" spans="1:22" x14ac:dyDescent="0.3">
      <c r="A7140" t="str">
        <f>Raw_Data!A7140</f>
        <v>36016290</v>
      </c>
      <c r="B7140">
        <f>Raw_Data!B7140</f>
        <v>45660</v>
      </c>
      <c r="C7140" t="str">
        <f>Raw_Data!C7140</f>
        <v>OMEPRAZOLE DR 40 MG CAPSULE</v>
      </c>
      <c r="D7140" t="str">
        <f>Raw_Data!D7140</f>
        <v>68462039790</v>
      </c>
      <c r="E7140" t="str">
        <f>Raw_Data!E7140</f>
        <v>GIBBS, JON</v>
      </c>
      <c r="F7140" t="str">
        <f>Raw_Data!F7140</f>
        <v>1700896156</v>
      </c>
      <c r="G7140" t="str">
        <f>Raw_Data!H7140</f>
        <v>3</v>
      </c>
      <c r="H7140">
        <f>IFERROR(VLOOKUP(G7140,Store_Map!$A$2:$I$100,3,FALSE),"")</f>
        <v>0</v>
      </c>
      <c r="I7140">
        <f>IFERROR(VLOOKUP(G7140,Store_Map!$A$2:$I$100,4,FALSE),"")</f>
        <v>0</v>
      </c>
      <c r="J7140">
        <f>IFERROR(VLOOKUP(G7140,Store_Map!$A$2:$I$100,5,FALSE),"")</f>
        <v>0</v>
      </c>
      <c r="K7140">
        <f>IFERROR(VLOOKUP(G7140,Store_Map!$A$2:$I$100,6,FALSE),"")</f>
        <v>0</v>
      </c>
      <c r="L7140">
        <f>IFERROR(VLOOKUP(G7140,Store_Map!$A$2:$I$100,7,FALSE),"")</f>
        <v>0</v>
      </c>
      <c r="M7140">
        <f>IFERROR(VLOOKUP(G7140,Store_Map!$A$2:$I$100,8,FALSE),"")</f>
        <v>0</v>
      </c>
      <c r="N7140">
        <f t="shared" si="999"/>
        <v>0</v>
      </c>
      <c r="O7140" t="str">
        <f t="shared" si="1000"/>
        <v>PASS</v>
      </c>
      <c r="P7140" t="str">
        <f t="shared" si="1001"/>
        <v>PASS</v>
      </c>
      <c r="Q7140" t="str">
        <f t="shared" si="1002"/>
        <v>PASS</v>
      </c>
      <c r="R7140" t="str">
        <f t="shared" si="1003"/>
        <v>PASS</v>
      </c>
      <c r="S7140" t="str">
        <f t="shared" si="1004"/>
        <v>PASS</v>
      </c>
      <c r="T7140">
        <f t="shared" si="1005"/>
        <v>100</v>
      </c>
      <c r="U7140" t="str">
        <f t="shared" si="1006"/>
        <v>Low</v>
      </c>
      <c r="V7140" t="str">
        <f t="shared" si="1007"/>
        <v>Clean</v>
      </c>
    </row>
    <row r="7141" spans="1:22" x14ac:dyDescent="0.3">
      <c r="A7141" t="str">
        <f>Raw_Data!A7141</f>
        <v>36016288</v>
      </c>
      <c r="B7141">
        <f>Raw_Data!B7141</f>
        <v>45660</v>
      </c>
      <c r="C7141" t="str">
        <f>Raw_Data!C7141</f>
        <v>TRAZODONE 100MG TABLET</v>
      </c>
      <c r="D7141" t="str">
        <f>Raw_Data!D7141</f>
        <v>50111056101</v>
      </c>
      <c r="E7141" t="str">
        <f>Raw_Data!E7141</f>
        <v>GIBBS, JON</v>
      </c>
      <c r="F7141" t="str">
        <f>Raw_Data!F7141</f>
        <v>1700896156</v>
      </c>
      <c r="G7141" t="str">
        <f>Raw_Data!H7141</f>
        <v>3</v>
      </c>
      <c r="H7141">
        <f>IFERROR(VLOOKUP(G7141,Store_Map!$A$2:$I$100,3,FALSE),"")</f>
        <v>0</v>
      </c>
      <c r="I7141">
        <f>IFERROR(VLOOKUP(G7141,Store_Map!$A$2:$I$100,4,FALSE),"")</f>
        <v>0</v>
      </c>
      <c r="J7141">
        <f>IFERROR(VLOOKUP(G7141,Store_Map!$A$2:$I$100,5,FALSE),"")</f>
        <v>0</v>
      </c>
      <c r="K7141">
        <f>IFERROR(VLOOKUP(G7141,Store_Map!$A$2:$I$100,6,FALSE),"")</f>
        <v>0</v>
      </c>
      <c r="L7141">
        <f>IFERROR(VLOOKUP(G7141,Store_Map!$A$2:$I$100,7,FALSE),"")</f>
        <v>0</v>
      </c>
      <c r="M7141">
        <f>IFERROR(VLOOKUP(G7141,Store_Map!$A$2:$I$100,8,FALSE),"")</f>
        <v>0</v>
      </c>
      <c r="N7141">
        <f t="shared" si="999"/>
        <v>0</v>
      </c>
      <c r="O7141" t="str">
        <f t="shared" si="1000"/>
        <v>PASS</v>
      </c>
      <c r="P7141" t="str">
        <f t="shared" si="1001"/>
        <v>PASS</v>
      </c>
      <c r="Q7141" t="str">
        <f t="shared" si="1002"/>
        <v>PASS</v>
      </c>
      <c r="R7141" t="str">
        <f t="shared" si="1003"/>
        <v>PASS</v>
      </c>
      <c r="S7141" t="str">
        <f t="shared" si="1004"/>
        <v>PASS</v>
      </c>
      <c r="T7141">
        <f t="shared" si="1005"/>
        <v>100</v>
      </c>
      <c r="U7141" t="str">
        <f t="shared" si="1006"/>
        <v>Low</v>
      </c>
      <c r="V7141" t="str">
        <f t="shared" si="1007"/>
        <v>Clean</v>
      </c>
    </row>
    <row r="7142" spans="1:22" x14ac:dyDescent="0.3">
      <c r="A7142" t="str">
        <f>Raw_Data!A7142</f>
        <v>36016148</v>
      </c>
      <c r="B7142">
        <f>Raw_Data!B7142</f>
        <v>45663</v>
      </c>
      <c r="C7142" t="str">
        <f>Raw_Data!C7142</f>
        <v>DEXCOM G7 SENSOR</v>
      </c>
      <c r="D7142" t="str">
        <f>Raw_Data!D7142</f>
        <v>8627007701</v>
      </c>
      <c r="E7142" t="str">
        <f>Raw_Data!E7142</f>
        <v>GIBBS, JON</v>
      </c>
      <c r="F7142" t="str">
        <f>Raw_Data!F7142</f>
        <v>1700896156</v>
      </c>
      <c r="G7142" t="str">
        <f>Raw_Data!H7142</f>
        <v>3</v>
      </c>
      <c r="H7142">
        <f>IFERROR(VLOOKUP(G7142,Store_Map!$A$2:$I$100,3,FALSE),"")</f>
        <v>0</v>
      </c>
      <c r="I7142">
        <f>IFERROR(VLOOKUP(G7142,Store_Map!$A$2:$I$100,4,FALSE),"")</f>
        <v>0</v>
      </c>
      <c r="J7142">
        <f>IFERROR(VLOOKUP(G7142,Store_Map!$A$2:$I$100,5,FALSE),"")</f>
        <v>0</v>
      </c>
      <c r="K7142">
        <f>IFERROR(VLOOKUP(G7142,Store_Map!$A$2:$I$100,6,FALSE),"")</f>
        <v>0</v>
      </c>
      <c r="L7142">
        <f>IFERROR(VLOOKUP(G7142,Store_Map!$A$2:$I$100,7,FALSE),"")</f>
        <v>0</v>
      </c>
      <c r="M7142">
        <f>IFERROR(VLOOKUP(G7142,Store_Map!$A$2:$I$100,8,FALSE),"")</f>
        <v>0</v>
      </c>
      <c r="N7142">
        <f t="shared" si="999"/>
        <v>0</v>
      </c>
      <c r="O7142" t="str">
        <f t="shared" si="1000"/>
        <v>PASS</v>
      </c>
      <c r="P7142" t="str">
        <f t="shared" si="1001"/>
        <v>PASS</v>
      </c>
      <c r="Q7142" t="str">
        <f t="shared" si="1002"/>
        <v>PASS</v>
      </c>
      <c r="R7142" t="str">
        <f t="shared" si="1003"/>
        <v>PASS</v>
      </c>
      <c r="S7142" t="str">
        <f t="shared" si="1004"/>
        <v>PASS</v>
      </c>
      <c r="T7142">
        <f t="shared" si="1005"/>
        <v>100</v>
      </c>
      <c r="U7142" t="str">
        <f t="shared" si="1006"/>
        <v>Low</v>
      </c>
      <c r="V7142" t="str">
        <f t="shared" si="1007"/>
        <v>Clean</v>
      </c>
    </row>
    <row r="7143" spans="1:22" x14ac:dyDescent="0.3">
      <c r="A7143" t="str">
        <f>Raw_Data!A7143</f>
        <v>36011067</v>
      </c>
      <c r="B7143">
        <f>Raw_Data!B7143</f>
        <v>45663</v>
      </c>
      <c r="C7143" t="str">
        <f>Raw_Data!C7143</f>
        <v>QUETIAPINE FUMARATE 50 MG T</v>
      </c>
      <c r="D7143" t="str">
        <f>Raw_Data!D7143</f>
        <v>65862049001</v>
      </c>
      <c r="E7143" t="str">
        <f>Raw_Data!E7143</f>
        <v>GIBBS, JON</v>
      </c>
      <c r="F7143" t="str">
        <f>Raw_Data!F7143</f>
        <v>1700896156</v>
      </c>
      <c r="G7143" t="str">
        <f>Raw_Data!H7143</f>
        <v>3</v>
      </c>
      <c r="H7143">
        <f>IFERROR(VLOOKUP(G7143,Store_Map!$A$2:$I$100,3,FALSE),"")</f>
        <v>0</v>
      </c>
      <c r="I7143">
        <f>IFERROR(VLOOKUP(G7143,Store_Map!$A$2:$I$100,4,FALSE),"")</f>
        <v>0</v>
      </c>
      <c r="J7143">
        <f>IFERROR(VLOOKUP(G7143,Store_Map!$A$2:$I$100,5,FALSE),"")</f>
        <v>0</v>
      </c>
      <c r="K7143">
        <f>IFERROR(VLOOKUP(G7143,Store_Map!$A$2:$I$100,6,FALSE),"")</f>
        <v>0</v>
      </c>
      <c r="L7143">
        <f>IFERROR(VLOOKUP(G7143,Store_Map!$A$2:$I$100,7,FALSE),"")</f>
        <v>0</v>
      </c>
      <c r="M7143">
        <f>IFERROR(VLOOKUP(G7143,Store_Map!$A$2:$I$100,8,FALSE),"")</f>
        <v>0</v>
      </c>
      <c r="N7143">
        <f t="shared" si="999"/>
        <v>0</v>
      </c>
      <c r="O7143" t="str">
        <f t="shared" si="1000"/>
        <v>PASS</v>
      </c>
      <c r="P7143" t="str">
        <f t="shared" si="1001"/>
        <v>PASS</v>
      </c>
      <c r="Q7143" t="str">
        <f t="shared" si="1002"/>
        <v>PASS</v>
      </c>
      <c r="R7143" t="str">
        <f t="shared" si="1003"/>
        <v>PASS</v>
      </c>
      <c r="S7143" t="str">
        <f t="shared" si="1004"/>
        <v>PASS</v>
      </c>
      <c r="T7143">
        <f t="shared" si="1005"/>
        <v>100</v>
      </c>
      <c r="U7143" t="str">
        <f t="shared" si="1006"/>
        <v>Low</v>
      </c>
      <c r="V7143" t="str">
        <f t="shared" si="1007"/>
        <v>Clean</v>
      </c>
    </row>
    <row r="7144" spans="1:22" x14ac:dyDescent="0.3">
      <c r="A7144" t="str">
        <f>Raw_Data!A7144</f>
        <v>36012881</v>
      </c>
      <c r="B7144">
        <f>Raw_Data!B7144</f>
        <v>45663</v>
      </c>
      <c r="C7144" t="str">
        <f>Raw_Data!C7144</f>
        <v>FARXIGA 10 MG TABLET</v>
      </c>
      <c r="D7144" t="str">
        <f>Raw_Data!D7144</f>
        <v>310621030</v>
      </c>
      <c r="E7144" t="str">
        <f>Raw_Data!E7144</f>
        <v>PEDERSEN, JENNIFER</v>
      </c>
      <c r="F7144" t="str">
        <f>Raw_Data!F7144</f>
        <v>1073606661</v>
      </c>
      <c r="G7144" t="str">
        <f>Raw_Data!H7144</f>
        <v>3</v>
      </c>
      <c r="H7144">
        <f>IFERROR(VLOOKUP(G7144,Store_Map!$A$2:$I$100,3,FALSE),"")</f>
        <v>0</v>
      </c>
      <c r="I7144">
        <f>IFERROR(VLOOKUP(G7144,Store_Map!$A$2:$I$100,4,FALSE),"")</f>
        <v>0</v>
      </c>
      <c r="J7144">
        <f>IFERROR(VLOOKUP(G7144,Store_Map!$A$2:$I$100,5,FALSE),"")</f>
        <v>0</v>
      </c>
      <c r="K7144">
        <f>IFERROR(VLOOKUP(G7144,Store_Map!$A$2:$I$100,6,FALSE),"")</f>
        <v>0</v>
      </c>
      <c r="L7144">
        <f>IFERROR(VLOOKUP(G7144,Store_Map!$A$2:$I$100,7,FALSE),"")</f>
        <v>0</v>
      </c>
      <c r="M7144">
        <f>IFERROR(VLOOKUP(G7144,Store_Map!$A$2:$I$100,8,FALSE),"")</f>
        <v>0</v>
      </c>
      <c r="N7144">
        <f t="shared" si="999"/>
        <v>0</v>
      </c>
      <c r="O7144" t="str">
        <f t="shared" si="1000"/>
        <v>PASS</v>
      </c>
      <c r="P7144" t="str">
        <f t="shared" si="1001"/>
        <v>REVIEW</v>
      </c>
      <c r="Q7144" t="str">
        <f t="shared" si="1002"/>
        <v>PASS</v>
      </c>
      <c r="R7144" t="str">
        <f t="shared" si="1003"/>
        <v>PASS</v>
      </c>
      <c r="S7144" t="str">
        <f t="shared" si="1004"/>
        <v>REVIEW</v>
      </c>
      <c r="T7144">
        <f t="shared" si="1005"/>
        <v>90</v>
      </c>
      <c r="U7144" t="str">
        <f t="shared" si="1006"/>
        <v>Low</v>
      </c>
      <c r="V7144" t="str">
        <f t="shared" si="1007"/>
        <v>Invalid NDC</v>
      </c>
    </row>
    <row r="7145" spans="1:22" x14ac:dyDescent="0.3">
      <c r="A7145" t="str">
        <f>Raw_Data!A7145</f>
        <v>36013185</v>
      </c>
      <c r="B7145">
        <f>Raw_Data!B7145</f>
        <v>45663</v>
      </c>
      <c r="C7145" t="str">
        <f>Raw_Data!C7145</f>
        <v>LEVOCETIRIZINE 5 MG TABLET</v>
      </c>
      <c r="D7145" t="str">
        <f>Raw_Data!D7145</f>
        <v>33342020010</v>
      </c>
      <c r="E7145" t="str">
        <f>Raw_Data!E7145</f>
        <v>Acevedo, Jose</v>
      </c>
      <c r="F7145" t="str">
        <f>Raw_Data!F7145</f>
        <v>1356327027</v>
      </c>
      <c r="G7145" t="str">
        <f>Raw_Data!H7145</f>
        <v>3</v>
      </c>
      <c r="H7145">
        <f>IFERROR(VLOOKUP(G7145,Store_Map!$A$2:$I$100,3,FALSE),"")</f>
        <v>0</v>
      </c>
      <c r="I7145">
        <f>IFERROR(VLOOKUP(G7145,Store_Map!$A$2:$I$100,4,FALSE),"")</f>
        <v>0</v>
      </c>
      <c r="J7145">
        <f>IFERROR(VLOOKUP(G7145,Store_Map!$A$2:$I$100,5,FALSE),"")</f>
        <v>0</v>
      </c>
      <c r="K7145">
        <f>IFERROR(VLOOKUP(G7145,Store_Map!$A$2:$I$100,6,FALSE),"")</f>
        <v>0</v>
      </c>
      <c r="L7145">
        <f>IFERROR(VLOOKUP(G7145,Store_Map!$A$2:$I$100,7,FALSE),"")</f>
        <v>0</v>
      </c>
      <c r="M7145">
        <f>IFERROR(VLOOKUP(G7145,Store_Map!$A$2:$I$100,8,FALSE),"")</f>
        <v>0</v>
      </c>
      <c r="N7145">
        <f t="shared" si="999"/>
        <v>0</v>
      </c>
      <c r="O7145" t="str">
        <f t="shared" si="1000"/>
        <v>PASS</v>
      </c>
      <c r="P7145" t="str">
        <f t="shared" si="1001"/>
        <v>PASS</v>
      </c>
      <c r="Q7145" t="str">
        <f t="shared" si="1002"/>
        <v>PASS</v>
      </c>
      <c r="R7145" t="str">
        <f t="shared" si="1003"/>
        <v>PASS</v>
      </c>
      <c r="S7145" t="str">
        <f t="shared" si="1004"/>
        <v>PASS</v>
      </c>
      <c r="T7145">
        <f t="shared" si="1005"/>
        <v>100</v>
      </c>
      <c r="U7145" t="str">
        <f t="shared" si="1006"/>
        <v>Low</v>
      </c>
      <c r="V7145" t="str">
        <f t="shared" si="1007"/>
        <v>Clean</v>
      </c>
    </row>
    <row r="7146" spans="1:22" x14ac:dyDescent="0.3">
      <c r="A7146" t="str">
        <f>Raw_Data!A7146</f>
        <v>36013343</v>
      </c>
      <c r="B7146">
        <f>Raw_Data!B7146</f>
        <v>45663</v>
      </c>
      <c r="C7146" t="str">
        <f>Raw_Data!C7146</f>
        <v>ATORVASTATIN 20 MG TABLET</v>
      </c>
      <c r="D7146" t="str">
        <f>Raw_Data!D7146</f>
        <v>67877051290</v>
      </c>
      <c r="E7146" t="str">
        <f>Raw_Data!E7146</f>
        <v>GIBBS, JON</v>
      </c>
      <c r="F7146" t="str">
        <f>Raw_Data!F7146</f>
        <v>1700896156</v>
      </c>
      <c r="G7146" t="str">
        <f>Raw_Data!H7146</f>
        <v>3</v>
      </c>
      <c r="H7146">
        <f>IFERROR(VLOOKUP(G7146,Store_Map!$A$2:$I$100,3,FALSE),"")</f>
        <v>0</v>
      </c>
      <c r="I7146">
        <f>IFERROR(VLOOKUP(G7146,Store_Map!$A$2:$I$100,4,FALSE),"")</f>
        <v>0</v>
      </c>
      <c r="J7146">
        <f>IFERROR(VLOOKUP(G7146,Store_Map!$A$2:$I$100,5,FALSE),"")</f>
        <v>0</v>
      </c>
      <c r="K7146">
        <f>IFERROR(VLOOKUP(G7146,Store_Map!$A$2:$I$100,6,FALSE),"")</f>
        <v>0</v>
      </c>
      <c r="L7146">
        <f>IFERROR(VLOOKUP(G7146,Store_Map!$A$2:$I$100,7,FALSE),"")</f>
        <v>0</v>
      </c>
      <c r="M7146">
        <f>IFERROR(VLOOKUP(G7146,Store_Map!$A$2:$I$100,8,FALSE),"")</f>
        <v>0</v>
      </c>
      <c r="N7146">
        <f t="shared" si="999"/>
        <v>0</v>
      </c>
      <c r="O7146" t="str">
        <f t="shared" si="1000"/>
        <v>PASS</v>
      </c>
      <c r="P7146" t="str">
        <f t="shared" si="1001"/>
        <v>PASS</v>
      </c>
      <c r="Q7146" t="str">
        <f t="shared" si="1002"/>
        <v>PASS</v>
      </c>
      <c r="R7146" t="str">
        <f t="shared" si="1003"/>
        <v>PASS</v>
      </c>
      <c r="S7146" t="str">
        <f t="shared" si="1004"/>
        <v>PASS</v>
      </c>
      <c r="T7146">
        <f t="shared" si="1005"/>
        <v>100</v>
      </c>
      <c r="U7146" t="str">
        <f t="shared" si="1006"/>
        <v>Low</v>
      </c>
      <c r="V7146" t="str">
        <f t="shared" si="1007"/>
        <v>Clean</v>
      </c>
    </row>
    <row r="7147" spans="1:22" x14ac:dyDescent="0.3">
      <c r="A7147" t="str">
        <f>Raw_Data!A7147</f>
        <v>36013345</v>
      </c>
      <c r="B7147">
        <f>Raw_Data!B7147</f>
        <v>45663</v>
      </c>
      <c r="C7147" t="str">
        <f>Raw_Data!C7147</f>
        <v>ENALAPRIL MALEATE 20 MG TAB</v>
      </c>
      <c r="D7147" t="str">
        <f>Raw_Data!D7147</f>
        <v>51672404001</v>
      </c>
      <c r="E7147" t="str">
        <f>Raw_Data!E7147</f>
        <v>GIBBS, JON</v>
      </c>
      <c r="F7147" t="str">
        <f>Raw_Data!F7147</f>
        <v>1700896156</v>
      </c>
      <c r="G7147" t="str">
        <f>Raw_Data!H7147</f>
        <v>3</v>
      </c>
      <c r="H7147">
        <f>IFERROR(VLOOKUP(G7147,Store_Map!$A$2:$I$100,3,FALSE),"")</f>
        <v>0</v>
      </c>
      <c r="I7147">
        <f>IFERROR(VLOOKUP(G7147,Store_Map!$A$2:$I$100,4,FALSE),"")</f>
        <v>0</v>
      </c>
      <c r="J7147">
        <f>IFERROR(VLOOKUP(G7147,Store_Map!$A$2:$I$100,5,FALSE),"")</f>
        <v>0</v>
      </c>
      <c r="K7147">
        <f>IFERROR(VLOOKUP(G7147,Store_Map!$A$2:$I$100,6,FALSE),"")</f>
        <v>0</v>
      </c>
      <c r="L7147">
        <f>IFERROR(VLOOKUP(G7147,Store_Map!$A$2:$I$100,7,FALSE),"")</f>
        <v>0</v>
      </c>
      <c r="M7147">
        <f>IFERROR(VLOOKUP(G7147,Store_Map!$A$2:$I$100,8,FALSE),"")</f>
        <v>0</v>
      </c>
      <c r="N7147">
        <f t="shared" si="999"/>
        <v>0</v>
      </c>
      <c r="O7147" t="str">
        <f t="shared" si="1000"/>
        <v>PASS</v>
      </c>
      <c r="P7147" t="str">
        <f t="shared" si="1001"/>
        <v>PASS</v>
      </c>
      <c r="Q7147" t="str">
        <f t="shared" si="1002"/>
        <v>PASS</v>
      </c>
      <c r="R7147" t="str">
        <f t="shared" si="1003"/>
        <v>PASS</v>
      </c>
      <c r="S7147" t="str">
        <f t="shared" si="1004"/>
        <v>PASS</v>
      </c>
      <c r="T7147">
        <f t="shared" si="1005"/>
        <v>100</v>
      </c>
      <c r="U7147" t="str">
        <f t="shared" si="1006"/>
        <v>Low</v>
      </c>
      <c r="V7147" t="str">
        <f t="shared" si="1007"/>
        <v>Clean</v>
      </c>
    </row>
    <row r="7148" spans="1:22" x14ac:dyDescent="0.3">
      <c r="A7148" t="str">
        <f>Raw_Data!A7148</f>
        <v>36013808</v>
      </c>
      <c r="B7148">
        <f>Raw_Data!B7148</f>
        <v>45663</v>
      </c>
      <c r="C7148" t="str">
        <f>Raw_Data!C7148</f>
        <v>LORATADINE 10 MG TABLET</v>
      </c>
      <c r="D7148" t="str">
        <f>Raw_Data!D7148</f>
        <v>45802065065</v>
      </c>
      <c r="E7148" t="str">
        <f>Raw_Data!E7148</f>
        <v>ERTLE, VALERIE</v>
      </c>
      <c r="F7148" t="str">
        <f>Raw_Data!F7148</f>
        <v>1245619592</v>
      </c>
      <c r="G7148" t="str">
        <f>Raw_Data!H7148</f>
        <v>3</v>
      </c>
      <c r="H7148">
        <f>IFERROR(VLOOKUP(G7148,Store_Map!$A$2:$I$100,3,FALSE),"")</f>
        <v>0</v>
      </c>
      <c r="I7148">
        <f>IFERROR(VLOOKUP(G7148,Store_Map!$A$2:$I$100,4,FALSE),"")</f>
        <v>0</v>
      </c>
      <c r="J7148">
        <f>IFERROR(VLOOKUP(G7148,Store_Map!$A$2:$I$100,5,FALSE),"")</f>
        <v>0</v>
      </c>
      <c r="K7148">
        <f>IFERROR(VLOOKUP(G7148,Store_Map!$A$2:$I$100,6,FALSE),"")</f>
        <v>0</v>
      </c>
      <c r="L7148">
        <f>IFERROR(VLOOKUP(G7148,Store_Map!$A$2:$I$100,7,FALSE),"")</f>
        <v>0</v>
      </c>
      <c r="M7148">
        <f>IFERROR(VLOOKUP(G7148,Store_Map!$A$2:$I$100,8,FALSE),"")</f>
        <v>0</v>
      </c>
      <c r="N7148">
        <f t="shared" si="999"/>
        <v>0</v>
      </c>
      <c r="O7148" t="str">
        <f t="shared" si="1000"/>
        <v>PASS</v>
      </c>
      <c r="P7148" t="str">
        <f t="shared" si="1001"/>
        <v>PASS</v>
      </c>
      <c r="Q7148" t="str">
        <f t="shared" si="1002"/>
        <v>PASS</v>
      </c>
      <c r="R7148" t="str">
        <f t="shared" si="1003"/>
        <v>PASS</v>
      </c>
      <c r="S7148" t="str">
        <f t="shared" si="1004"/>
        <v>PASS</v>
      </c>
      <c r="T7148">
        <f t="shared" si="1005"/>
        <v>100</v>
      </c>
      <c r="U7148" t="str">
        <f t="shared" si="1006"/>
        <v>Low</v>
      </c>
      <c r="V7148" t="str">
        <f t="shared" si="1007"/>
        <v>Clean</v>
      </c>
    </row>
    <row r="7149" spans="1:22" x14ac:dyDescent="0.3">
      <c r="A7149" t="str">
        <f>Raw_Data!A7149</f>
        <v>36014108</v>
      </c>
      <c r="B7149">
        <f>Raw_Data!B7149</f>
        <v>45663</v>
      </c>
      <c r="C7149" t="str">
        <f>Raw_Data!C7149</f>
        <v>GABAPENTIN 250 MG/5 ML SOLN</v>
      </c>
      <c r="D7149" t="str">
        <f>Raw_Data!D7149</f>
        <v>59762505007</v>
      </c>
      <c r="E7149" t="str">
        <f>Raw_Data!E7149</f>
        <v>CARTER, KAREN</v>
      </c>
      <c r="F7149" t="str">
        <f>Raw_Data!F7149</f>
        <v>1255441994</v>
      </c>
      <c r="G7149" t="str">
        <f>Raw_Data!H7149</f>
        <v>3</v>
      </c>
      <c r="H7149">
        <f>IFERROR(VLOOKUP(G7149,Store_Map!$A$2:$I$100,3,FALSE),"")</f>
        <v>0</v>
      </c>
      <c r="I7149">
        <f>IFERROR(VLOOKUP(G7149,Store_Map!$A$2:$I$100,4,FALSE),"")</f>
        <v>0</v>
      </c>
      <c r="J7149">
        <f>IFERROR(VLOOKUP(G7149,Store_Map!$A$2:$I$100,5,FALSE),"")</f>
        <v>0</v>
      </c>
      <c r="K7149">
        <f>IFERROR(VLOOKUP(G7149,Store_Map!$A$2:$I$100,6,FALSE),"")</f>
        <v>0</v>
      </c>
      <c r="L7149">
        <f>IFERROR(VLOOKUP(G7149,Store_Map!$A$2:$I$100,7,FALSE),"")</f>
        <v>0</v>
      </c>
      <c r="M7149">
        <f>IFERROR(VLOOKUP(G7149,Store_Map!$A$2:$I$100,8,FALSE),"")</f>
        <v>0</v>
      </c>
      <c r="N7149">
        <f t="shared" si="999"/>
        <v>0</v>
      </c>
      <c r="O7149" t="str">
        <f t="shared" si="1000"/>
        <v>PASS</v>
      </c>
      <c r="P7149" t="str">
        <f t="shared" si="1001"/>
        <v>PASS</v>
      </c>
      <c r="Q7149" t="str">
        <f t="shared" si="1002"/>
        <v>PASS</v>
      </c>
      <c r="R7149" t="str">
        <f t="shared" si="1003"/>
        <v>PASS</v>
      </c>
      <c r="S7149" t="str">
        <f t="shared" si="1004"/>
        <v>PASS</v>
      </c>
      <c r="T7149">
        <f t="shared" si="1005"/>
        <v>100</v>
      </c>
      <c r="U7149" t="str">
        <f t="shared" si="1006"/>
        <v>Low</v>
      </c>
      <c r="V7149" t="str">
        <f t="shared" si="1007"/>
        <v>Clean</v>
      </c>
    </row>
    <row r="7150" spans="1:22" x14ac:dyDescent="0.3">
      <c r="A7150" t="str">
        <f>Raw_Data!A7150</f>
        <v>36014214</v>
      </c>
      <c r="B7150">
        <f>Raw_Data!B7150</f>
        <v>45663</v>
      </c>
      <c r="C7150" t="str">
        <f>Raw_Data!C7150</f>
        <v>CHILD LORATADINE 5 MG/5 ML</v>
      </c>
      <c r="D7150" t="str">
        <f>Raw_Data!D7150</f>
        <v>904676720</v>
      </c>
      <c r="E7150" t="str">
        <f>Raw_Data!E7150</f>
        <v>ERTLE, VALERIE</v>
      </c>
      <c r="F7150" t="str">
        <f>Raw_Data!F7150</f>
        <v>1245619592</v>
      </c>
      <c r="G7150" t="str">
        <f>Raw_Data!H7150</f>
        <v>3</v>
      </c>
      <c r="H7150">
        <f>IFERROR(VLOOKUP(G7150,Store_Map!$A$2:$I$100,3,FALSE),"")</f>
        <v>0</v>
      </c>
      <c r="I7150">
        <f>IFERROR(VLOOKUP(G7150,Store_Map!$A$2:$I$100,4,FALSE),"")</f>
        <v>0</v>
      </c>
      <c r="J7150">
        <f>IFERROR(VLOOKUP(G7150,Store_Map!$A$2:$I$100,5,FALSE),"")</f>
        <v>0</v>
      </c>
      <c r="K7150">
        <f>IFERROR(VLOOKUP(G7150,Store_Map!$A$2:$I$100,6,FALSE),"")</f>
        <v>0</v>
      </c>
      <c r="L7150">
        <f>IFERROR(VLOOKUP(G7150,Store_Map!$A$2:$I$100,7,FALSE),"")</f>
        <v>0</v>
      </c>
      <c r="M7150">
        <f>IFERROR(VLOOKUP(G7150,Store_Map!$A$2:$I$100,8,FALSE),"")</f>
        <v>0</v>
      </c>
      <c r="N7150">
        <f t="shared" si="999"/>
        <v>0</v>
      </c>
      <c r="O7150" t="str">
        <f t="shared" si="1000"/>
        <v>PASS</v>
      </c>
      <c r="P7150" t="str">
        <f t="shared" si="1001"/>
        <v>REVIEW</v>
      </c>
      <c r="Q7150" t="str">
        <f t="shared" si="1002"/>
        <v>PASS</v>
      </c>
      <c r="R7150" t="str">
        <f t="shared" si="1003"/>
        <v>PASS</v>
      </c>
      <c r="S7150" t="str">
        <f t="shared" si="1004"/>
        <v>REVIEW</v>
      </c>
      <c r="T7150">
        <f t="shared" si="1005"/>
        <v>90</v>
      </c>
      <c r="U7150" t="str">
        <f t="shared" si="1006"/>
        <v>Low</v>
      </c>
      <c r="V7150" t="str">
        <f t="shared" si="1007"/>
        <v>Invalid NDC</v>
      </c>
    </row>
    <row r="7151" spans="1:22" x14ac:dyDescent="0.3">
      <c r="A7151" t="str">
        <f>Raw_Data!A7151</f>
        <v>36014288</v>
      </c>
      <c r="B7151">
        <f>Raw_Data!B7151</f>
        <v>45663</v>
      </c>
      <c r="C7151" t="str">
        <f>Raw_Data!C7151</f>
        <v>TRAZODONE 150 MG TABLET0603</v>
      </c>
      <c r="D7151" t="str">
        <f>Raw_Data!D7151</f>
        <v>13668033201</v>
      </c>
      <c r="E7151" t="str">
        <f>Raw_Data!E7151</f>
        <v>CARTER, KAREN</v>
      </c>
      <c r="F7151" t="str">
        <f>Raw_Data!F7151</f>
        <v>1255441994</v>
      </c>
      <c r="G7151" t="str">
        <f>Raw_Data!H7151</f>
        <v>3</v>
      </c>
      <c r="H7151">
        <f>IFERROR(VLOOKUP(G7151,Store_Map!$A$2:$I$100,3,FALSE),"")</f>
        <v>0</v>
      </c>
      <c r="I7151">
        <f>IFERROR(VLOOKUP(G7151,Store_Map!$A$2:$I$100,4,FALSE),"")</f>
        <v>0</v>
      </c>
      <c r="J7151">
        <f>IFERROR(VLOOKUP(G7151,Store_Map!$A$2:$I$100,5,FALSE),"")</f>
        <v>0</v>
      </c>
      <c r="K7151">
        <f>IFERROR(VLOOKUP(G7151,Store_Map!$A$2:$I$100,6,FALSE),"")</f>
        <v>0</v>
      </c>
      <c r="L7151">
        <f>IFERROR(VLOOKUP(G7151,Store_Map!$A$2:$I$100,7,FALSE),"")</f>
        <v>0</v>
      </c>
      <c r="M7151">
        <f>IFERROR(VLOOKUP(G7151,Store_Map!$A$2:$I$100,8,FALSE),"")</f>
        <v>0</v>
      </c>
      <c r="N7151">
        <f t="shared" si="999"/>
        <v>0</v>
      </c>
      <c r="O7151" t="str">
        <f t="shared" si="1000"/>
        <v>PASS</v>
      </c>
      <c r="P7151" t="str">
        <f t="shared" si="1001"/>
        <v>PASS</v>
      </c>
      <c r="Q7151" t="str">
        <f t="shared" si="1002"/>
        <v>PASS</v>
      </c>
      <c r="R7151" t="str">
        <f t="shared" si="1003"/>
        <v>PASS</v>
      </c>
      <c r="S7151" t="str">
        <f t="shared" si="1004"/>
        <v>PASS</v>
      </c>
      <c r="T7151">
        <f t="shared" si="1005"/>
        <v>100</v>
      </c>
      <c r="U7151" t="str">
        <f t="shared" si="1006"/>
        <v>Low</v>
      </c>
      <c r="V7151" t="str">
        <f t="shared" si="1007"/>
        <v>Clean</v>
      </c>
    </row>
    <row r="7152" spans="1:22" x14ac:dyDescent="0.3">
      <c r="A7152" t="str">
        <f>Raw_Data!A7152</f>
        <v>36014600</v>
      </c>
      <c r="B7152">
        <f>Raw_Data!B7152</f>
        <v>45663</v>
      </c>
      <c r="C7152" t="str">
        <f>Raw_Data!C7152</f>
        <v>CREON DR 12,000 UNIT CAPSUL</v>
      </c>
      <c r="D7152" t="str">
        <f>Raw_Data!D7152</f>
        <v>32004770</v>
      </c>
      <c r="E7152" t="str">
        <f>Raw_Data!E7152</f>
        <v>GIBBS, JON</v>
      </c>
      <c r="F7152" t="str">
        <f>Raw_Data!F7152</f>
        <v>1700896156</v>
      </c>
      <c r="G7152" t="str">
        <f>Raw_Data!H7152</f>
        <v>3</v>
      </c>
      <c r="H7152">
        <f>IFERROR(VLOOKUP(G7152,Store_Map!$A$2:$I$100,3,FALSE),"")</f>
        <v>0</v>
      </c>
      <c r="I7152">
        <f>IFERROR(VLOOKUP(G7152,Store_Map!$A$2:$I$100,4,FALSE),"")</f>
        <v>0</v>
      </c>
      <c r="J7152">
        <f>IFERROR(VLOOKUP(G7152,Store_Map!$A$2:$I$100,5,FALSE),"")</f>
        <v>0</v>
      </c>
      <c r="K7152">
        <f>IFERROR(VLOOKUP(G7152,Store_Map!$A$2:$I$100,6,FALSE),"")</f>
        <v>0</v>
      </c>
      <c r="L7152">
        <f>IFERROR(VLOOKUP(G7152,Store_Map!$A$2:$I$100,7,FALSE),"")</f>
        <v>0</v>
      </c>
      <c r="M7152">
        <f>IFERROR(VLOOKUP(G7152,Store_Map!$A$2:$I$100,8,FALSE),"")</f>
        <v>0</v>
      </c>
      <c r="N7152">
        <f t="shared" si="999"/>
        <v>0</v>
      </c>
      <c r="O7152" t="str">
        <f t="shared" si="1000"/>
        <v>PASS</v>
      </c>
      <c r="P7152" t="str">
        <f t="shared" si="1001"/>
        <v>REVIEW</v>
      </c>
      <c r="Q7152" t="str">
        <f t="shared" si="1002"/>
        <v>PASS</v>
      </c>
      <c r="R7152" t="str">
        <f t="shared" si="1003"/>
        <v>PASS</v>
      </c>
      <c r="S7152" t="str">
        <f t="shared" si="1004"/>
        <v>REVIEW</v>
      </c>
      <c r="T7152">
        <f t="shared" si="1005"/>
        <v>90</v>
      </c>
      <c r="U7152" t="str">
        <f t="shared" si="1006"/>
        <v>Low</v>
      </c>
      <c r="V7152" t="str">
        <f t="shared" si="1007"/>
        <v>Invalid NDC</v>
      </c>
    </row>
    <row r="7153" spans="1:22" x14ac:dyDescent="0.3">
      <c r="A7153" t="str">
        <f>Raw_Data!A7153</f>
        <v>36014769</v>
      </c>
      <c r="B7153">
        <f>Raw_Data!B7153</f>
        <v>45663</v>
      </c>
      <c r="C7153" t="str">
        <f>Raw_Data!C7153</f>
        <v>CLONIDINE HCL 0.2 MG TABLET</v>
      </c>
      <c r="D7153" t="str">
        <f>Raw_Data!D7153</f>
        <v>29300013601</v>
      </c>
      <c r="E7153" t="str">
        <f>Raw_Data!E7153</f>
        <v>ALLEN, AMANDA</v>
      </c>
      <c r="F7153" t="str">
        <f>Raw_Data!F7153</f>
        <v>1982231882</v>
      </c>
      <c r="G7153" t="str">
        <f>Raw_Data!H7153</f>
        <v>3</v>
      </c>
      <c r="H7153">
        <f>IFERROR(VLOOKUP(G7153,Store_Map!$A$2:$I$100,3,FALSE),"")</f>
        <v>0</v>
      </c>
      <c r="I7153">
        <f>IFERROR(VLOOKUP(G7153,Store_Map!$A$2:$I$100,4,FALSE),"")</f>
        <v>0</v>
      </c>
      <c r="J7153">
        <f>IFERROR(VLOOKUP(G7153,Store_Map!$A$2:$I$100,5,FALSE),"")</f>
        <v>0</v>
      </c>
      <c r="K7153">
        <f>IFERROR(VLOOKUP(G7153,Store_Map!$A$2:$I$100,6,FALSE),"")</f>
        <v>0</v>
      </c>
      <c r="L7153">
        <f>IFERROR(VLOOKUP(G7153,Store_Map!$A$2:$I$100,7,FALSE),"")</f>
        <v>0</v>
      </c>
      <c r="M7153">
        <f>IFERROR(VLOOKUP(G7153,Store_Map!$A$2:$I$100,8,FALSE),"")</f>
        <v>0</v>
      </c>
      <c r="N7153">
        <f t="shared" si="999"/>
        <v>0</v>
      </c>
      <c r="O7153" t="str">
        <f t="shared" si="1000"/>
        <v>PASS</v>
      </c>
      <c r="P7153" t="str">
        <f t="shared" si="1001"/>
        <v>PASS</v>
      </c>
      <c r="Q7153" t="str">
        <f t="shared" si="1002"/>
        <v>PASS</v>
      </c>
      <c r="R7153" t="str">
        <f t="shared" si="1003"/>
        <v>PASS</v>
      </c>
      <c r="S7153" t="str">
        <f t="shared" si="1004"/>
        <v>PASS</v>
      </c>
      <c r="T7153">
        <f t="shared" si="1005"/>
        <v>100</v>
      </c>
      <c r="U7153" t="str">
        <f t="shared" si="1006"/>
        <v>Low</v>
      </c>
      <c r="V7153" t="str">
        <f t="shared" si="1007"/>
        <v>Clean</v>
      </c>
    </row>
    <row r="7154" spans="1:22" x14ac:dyDescent="0.3">
      <c r="A7154" t="str">
        <f>Raw_Data!A7154</f>
        <v>36015270</v>
      </c>
      <c r="B7154">
        <f>Raw_Data!B7154</f>
        <v>45663</v>
      </c>
      <c r="C7154" t="str">
        <f>Raw_Data!C7154</f>
        <v>FLUTICASONE PROP 50 MCG SPR</v>
      </c>
      <c r="D7154" t="str">
        <f>Raw_Data!D7154</f>
        <v>536118365</v>
      </c>
      <c r="E7154" t="str">
        <f>Raw_Data!E7154</f>
        <v>THERATTIL, JAYA</v>
      </c>
      <c r="F7154" t="str">
        <f>Raw_Data!F7154</f>
        <v>1043285810</v>
      </c>
      <c r="G7154" t="str">
        <f>Raw_Data!H7154</f>
        <v>3</v>
      </c>
      <c r="H7154">
        <f>IFERROR(VLOOKUP(G7154,Store_Map!$A$2:$I$100,3,FALSE),"")</f>
        <v>0</v>
      </c>
      <c r="I7154">
        <f>IFERROR(VLOOKUP(G7154,Store_Map!$A$2:$I$100,4,FALSE),"")</f>
        <v>0</v>
      </c>
      <c r="J7154">
        <f>IFERROR(VLOOKUP(G7154,Store_Map!$A$2:$I$100,5,FALSE),"")</f>
        <v>0</v>
      </c>
      <c r="K7154">
        <f>IFERROR(VLOOKUP(G7154,Store_Map!$A$2:$I$100,6,FALSE),"")</f>
        <v>0</v>
      </c>
      <c r="L7154">
        <f>IFERROR(VLOOKUP(G7154,Store_Map!$A$2:$I$100,7,FALSE),"")</f>
        <v>0</v>
      </c>
      <c r="M7154">
        <f>IFERROR(VLOOKUP(G7154,Store_Map!$A$2:$I$100,8,FALSE),"")</f>
        <v>0</v>
      </c>
      <c r="N7154">
        <f t="shared" si="999"/>
        <v>0</v>
      </c>
      <c r="O7154" t="str">
        <f t="shared" si="1000"/>
        <v>PASS</v>
      </c>
      <c r="P7154" t="str">
        <f t="shared" si="1001"/>
        <v>REVIEW</v>
      </c>
      <c r="Q7154" t="str">
        <f t="shared" si="1002"/>
        <v>PASS</v>
      </c>
      <c r="R7154" t="str">
        <f t="shared" si="1003"/>
        <v>PASS</v>
      </c>
      <c r="S7154" t="str">
        <f t="shared" si="1004"/>
        <v>REVIEW</v>
      </c>
      <c r="T7154">
        <f t="shared" si="1005"/>
        <v>90</v>
      </c>
      <c r="U7154" t="str">
        <f t="shared" si="1006"/>
        <v>Low</v>
      </c>
      <c r="V7154" t="str">
        <f t="shared" si="1007"/>
        <v>Invalid NDC</v>
      </c>
    </row>
    <row r="7155" spans="1:22" x14ac:dyDescent="0.3">
      <c r="A7155" t="str">
        <f>Raw_Data!A7155</f>
        <v>36015280</v>
      </c>
      <c r="B7155">
        <f>Raw_Data!B7155</f>
        <v>45663</v>
      </c>
      <c r="C7155" t="str">
        <f>Raw_Data!C7155</f>
        <v>CYCLOBENZAPRINE 10 MG TABLE</v>
      </c>
      <c r="D7155" t="str">
        <f>Raw_Data!D7155</f>
        <v>43547040010</v>
      </c>
      <c r="E7155" t="str">
        <f>Raw_Data!E7155</f>
        <v>YASIN, NURA</v>
      </c>
      <c r="F7155" t="str">
        <f>Raw_Data!F7155</f>
        <v>1265518567</v>
      </c>
      <c r="G7155" t="str">
        <f>Raw_Data!H7155</f>
        <v>3</v>
      </c>
      <c r="H7155">
        <f>IFERROR(VLOOKUP(G7155,Store_Map!$A$2:$I$100,3,FALSE),"")</f>
        <v>0</v>
      </c>
      <c r="I7155">
        <f>IFERROR(VLOOKUP(G7155,Store_Map!$A$2:$I$100,4,FALSE),"")</f>
        <v>0</v>
      </c>
      <c r="J7155">
        <f>IFERROR(VLOOKUP(G7155,Store_Map!$A$2:$I$100,5,FALSE),"")</f>
        <v>0</v>
      </c>
      <c r="K7155">
        <f>IFERROR(VLOOKUP(G7155,Store_Map!$A$2:$I$100,6,FALSE),"")</f>
        <v>0</v>
      </c>
      <c r="L7155">
        <f>IFERROR(VLOOKUP(G7155,Store_Map!$A$2:$I$100,7,FALSE),"")</f>
        <v>0</v>
      </c>
      <c r="M7155">
        <f>IFERROR(VLOOKUP(G7155,Store_Map!$A$2:$I$100,8,FALSE),"")</f>
        <v>0</v>
      </c>
      <c r="N7155">
        <f t="shared" si="999"/>
        <v>0</v>
      </c>
      <c r="O7155" t="str">
        <f t="shared" si="1000"/>
        <v>PASS</v>
      </c>
      <c r="P7155" t="str">
        <f t="shared" si="1001"/>
        <v>PASS</v>
      </c>
      <c r="Q7155" t="str">
        <f t="shared" si="1002"/>
        <v>PASS</v>
      </c>
      <c r="R7155" t="str">
        <f t="shared" si="1003"/>
        <v>PASS</v>
      </c>
      <c r="S7155" t="str">
        <f t="shared" si="1004"/>
        <v>PASS</v>
      </c>
      <c r="T7155">
        <f t="shared" si="1005"/>
        <v>100</v>
      </c>
      <c r="U7155" t="str">
        <f t="shared" si="1006"/>
        <v>Low</v>
      </c>
      <c r="V7155" t="str">
        <f t="shared" si="1007"/>
        <v>Clean</v>
      </c>
    </row>
    <row r="7156" spans="1:22" x14ac:dyDescent="0.3">
      <c r="A7156" t="str">
        <f>Raw_Data!A7156</f>
        <v>34001129</v>
      </c>
      <c r="B7156">
        <f>Raw_Data!B7156</f>
        <v>45663</v>
      </c>
      <c r="C7156" t="str">
        <f>Raw_Data!C7156</f>
        <v>PREGABALIN 75 MG CAPSULE</v>
      </c>
      <c r="D7156" t="str">
        <f>Raw_Data!D7156</f>
        <v>72205001390</v>
      </c>
      <c r="E7156" t="str">
        <f>Raw_Data!E7156</f>
        <v>Schindler, Julie</v>
      </c>
      <c r="F7156" t="str">
        <f>Raw_Data!F7156</f>
        <v>1013906452</v>
      </c>
      <c r="G7156" t="str">
        <f>Raw_Data!H7156</f>
        <v>3</v>
      </c>
      <c r="H7156">
        <f>IFERROR(VLOOKUP(G7156,Store_Map!$A$2:$I$100,3,FALSE),"")</f>
        <v>0</v>
      </c>
      <c r="I7156">
        <f>IFERROR(VLOOKUP(G7156,Store_Map!$A$2:$I$100,4,FALSE),"")</f>
        <v>0</v>
      </c>
      <c r="J7156">
        <f>IFERROR(VLOOKUP(G7156,Store_Map!$A$2:$I$100,5,FALSE),"")</f>
        <v>0</v>
      </c>
      <c r="K7156">
        <f>IFERROR(VLOOKUP(G7156,Store_Map!$A$2:$I$100,6,FALSE),"")</f>
        <v>0</v>
      </c>
      <c r="L7156">
        <f>IFERROR(VLOOKUP(G7156,Store_Map!$A$2:$I$100,7,FALSE),"")</f>
        <v>0</v>
      </c>
      <c r="M7156">
        <f>IFERROR(VLOOKUP(G7156,Store_Map!$A$2:$I$100,8,FALSE),"")</f>
        <v>0</v>
      </c>
      <c r="N7156">
        <f t="shared" si="999"/>
        <v>0</v>
      </c>
      <c r="O7156" t="str">
        <f t="shared" si="1000"/>
        <v>PASS</v>
      </c>
      <c r="P7156" t="str">
        <f t="shared" si="1001"/>
        <v>PASS</v>
      </c>
      <c r="Q7156" t="str">
        <f t="shared" si="1002"/>
        <v>PASS</v>
      </c>
      <c r="R7156" t="str">
        <f t="shared" si="1003"/>
        <v>PASS</v>
      </c>
      <c r="S7156" t="str">
        <f t="shared" si="1004"/>
        <v>PASS</v>
      </c>
      <c r="T7156">
        <f t="shared" si="1005"/>
        <v>100</v>
      </c>
      <c r="U7156" t="str">
        <f t="shared" si="1006"/>
        <v>Low</v>
      </c>
      <c r="V7156" t="str">
        <f t="shared" si="1007"/>
        <v>Clean</v>
      </c>
    </row>
    <row r="7157" spans="1:22" x14ac:dyDescent="0.3">
      <c r="A7157" t="str">
        <f>Raw_Data!A7157</f>
        <v>36015863</v>
      </c>
      <c r="B7157">
        <f>Raw_Data!B7157</f>
        <v>45663</v>
      </c>
      <c r="C7157" t="str">
        <f>Raw_Data!C7157</f>
        <v>TRIAMCINOLONE 55 MCG NASAL</v>
      </c>
      <c r="D7157" t="str">
        <f>Raw_Data!D7157</f>
        <v>45802010901</v>
      </c>
      <c r="E7157" t="str">
        <f>Raw_Data!E7157</f>
        <v>THERATTIL, JAYA</v>
      </c>
      <c r="F7157" t="str">
        <f>Raw_Data!F7157</f>
        <v>1043285810</v>
      </c>
      <c r="G7157" t="str">
        <f>Raw_Data!H7157</f>
        <v>3</v>
      </c>
      <c r="H7157">
        <f>IFERROR(VLOOKUP(G7157,Store_Map!$A$2:$I$100,3,FALSE),"")</f>
        <v>0</v>
      </c>
      <c r="I7157">
        <f>IFERROR(VLOOKUP(G7157,Store_Map!$A$2:$I$100,4,FALSE),"")</f>
        <v>0</v>
      </c>
      <c r="J7157">
        <f>IFERROR(VLOOKUP(G7157,Store_Map!$A$2:$I$100,5,FALSE),"")</f>
        <v>0</v>
      </c>
      <c r="K7157">
        <f>IFERROR(VLOOKUP(G7157,Store_Map!$A$2:$I$100,6,FALSE),"")</f>
        <v>0</v>
      </c>
      <c r="L7157">
        <f>IFERROR(VLOOKUP(G7157,Store_Map!$A$2:$I$100,7,FALSE),"")</f>
        <v>0</v>
      </c>
      <c r="M7157">
        <f>IFERROR(VLOOKUP(G7157,Store_Map!$A$2:$I$100,8,FALSE),"")</f>
        <v>0</v>
      </c>
      <c r="N7157">
        <f t="shared" si="999"/>
        <v>0</v>
      </c>
      <c r="O7157" t="str">
        <f t="shared" si="1000"/>
        <v>PASS</v>
      </c>
      <c r="P7157" t="str">
        <f t="shared" si="1001"/>
        <v>PASS</v>
      </c>
      <c r="Q7157" t="str">
        <f t="shared" si="1002"/>
        <v>PASS</v>
      </c>
      <c r="R7157" t="str">
        <f t="shared" si="1003"/>
        <v>PASS</v>
      </c>
      <c r="S7157" t="str">
        <f t="shared" si="1004"/>
        <v>PASS</v>
      </c>
      <c r="T7157">
        <f t="shared" si="1005"/>
        <v>100</v>
      </c>
      <c r="U7157" t="str">
        <f t="shared" si="1006"/>
        <v>Low</v>
      </c>
      <c r="V7157" t="str">
        <f t="shared" si="1007"/>
        <v>Clean</v>
      </c>
    </row>
    <row r="7158" spans="1:22" x14ac:dyDescent="0.3">
      <c r="A7158" t="str">
        <f>Raw_Data!A7158</f>
        <v>36015864</v>
      </c>
      <c r="B7158">
        <f>Raw_Data!B7158</f>
        <v>45663</v>
      </c>
      <c r="C7158" t="str">
        <f>Raw_Data!C7158</f>
        <v>TRIAMCINOLONE 55 MCG NASAL</v>
      </c>
      <c r="D7158" t="str">
        <f>Raw_Data!D7158</f>
        <v>45802010901</v>
      </c>
      <c r="E7158" t="str">
        <f>Raw_Data!E7158</f>
        <v>THERATTIL, JAYA</v>
      </c>
      <c r="F7158" t="str">
        <f>Raw_Data!F7158</f>
        <v>1043285810</v>
      </c>
      <c r="G7158" t="str">
        <f>Raw_Data!H7158</f>
        <v>3</v>
      </c>
      <c r="H7158">
        <f>IFERROR(VLOOKUP(G7158,Store_Map!$A$2:$I$100,3,FALSE),"")</f>
        <v>0</v>
      </c>
      <c r="I7158">
        <f>IFERROR(VLOOKUP(G7158,Store_Map!$A$2:$I$100,4,FALSE),"")</f>
        <v>0</v>
      </c>
      <c r="J7158">
        <f>IFERROR(VLOOKUP(G7158,Store_Map!$A$2:$I$100,5,FALSE),"")</f>
        <v>0</v>
      </c>
      <c r="K7158">
        <f>IFERROR(VLOOKUP(G7158,Store_Map!$A$2:$I$100,6,FALSE),"")</f>
        <v>0</v>
      </c>
      <c r="L7158">
        <f>IFERROR(VLOOKUP(G7158,Store_Map!$A$2:$I$100,7,FALSE),"")</f>
        <v>0</v>
      </c>
      <c r="M7158">
        <f>IFERROR(VLOOKUP(G7158,Store_Map!$A$2:$I$100,8,FALSE),"")</f>
        <v>0</v>
      </c>
      <c r="N7158">
        <f t="shared" si="999"/>
        <v>0</v>
      </c>
      <c r="O7158" t="str">
        <f t="shared" si="1000"/>
        <v>PASS</v>
      </c>
      <c r="P7158" t="str">
        <f t="shared" si="1001"/>
        <v>PASS</v>
      </c>
      <c r="Q7158" t="str">
        <f t="shared" si="1002"/>
        <v>PASS</v>
      </c>
      <c r="R7158" t="str">
        <f t="shared" si="1003"/>
        <v>PASS</v>
      </c>
      <c r="S7158" t="str">
        <f t="shared" si="1004"/>
        <v>PASS</v>
      </c>
      <c r="T7158">
        <f t="shared" si="1005"/>
        <v>100</v>
      </c>
      <c r="U7158" t="str">
        <f t="shared" si="1006"/>
        <v>Low</v>
      </c>
      <c r="V7158" t="str">
        <f t="shared" si="1007"/>
        <v>Clean</v>
      </c>
    </row>
    <row r="7159" spans="1:22" x14ac:dyDescent="0.3">
      <c r="A7159" t="str">
        <f>Raw_Data!A7159</f>
        <v>36010650</v>
      </c>
      <c r="B7159">
        <f>Raw_Data!B7159</f>
        <v>45663</v>
      </c>
      <c r="C7159" t="str">
        <f>Raw_Data!C7159</f>
        <v>BUDESONIDE-FORMOTEROL 160-4</v>
      </c>
      <c r="D7159" t="str">
        <f>Raw_Data!D7159</f>
        <v>310737020</v>
      </c>
      <c r="E7159" t="str">
        <f>Raw_Data!E7159</f>
        <v>DEANGELO, ALAN</v>
      </c>
      <c r="F7159" t="str">
        <f>Raw_Data!F7159</f>
        <v>1982741237</v>
      </c>
      <c r="G7159" t="str">
        <f>Raw_Data!H7159</f>
        <v>3</v>
      </c>
      <c r="H7159">
        <f>IFERROR(VLOOKUP(G7159,Store_Map!$A$2:$I$100,3,FALSE),"")</f>
        <v>0</v>
      </c>
      <c r="I7159">
        <f>IFERROR(VLOOKUP(G7159,Store_Map!$A$2:$I$100,4,FALSE),"")</f>
        <v>0</v>
      </c>
      <c r="J7159">
        <f>IFERROR(VLOOKUP(G7159,Store_Map!$A$2:$I$100,5,FALSE),"")</f>
        <v>0</v>
      </c>
      <c r="K7159">
        <f>IFERROR(VLOOKUP(G7159,Store_Map!$A$2:$I$100,6,FALSE),"")</f>
        <v>0</v>
      </c>
      <c r="L7159">
        <f>IFERROR(VLOOKUP(G7159,Store_Map!$A$2:$I$100,7,FALSE),"")</f>
        <v>0</v>
      </c>
      <c r="M7159">
        <f>IFERROR(VLOOKUP(G7159,Store_Map!$A$2:$I$100,8,FALSE),"")</f>
        <v>0</v>
      </c>
      <c r="N7159">
        <f t="shared" si="999"/>
        <v>0</v>
      </c>
      <c r="O7159" t="str">
        <f t="shared" si="1000"/>
        <v>PASS</v>
      </c>
      <c r="P7159" t="str">
        <f t="shared" si="1001"/>
        <v>REVIEW</v>
      </c>
      <c r="Q7159" t="str">
        <f t="shared" si="1002"/>
        <v>PASS</v>
      </c>
      <c r="R7159" t="str">
        <f t="shared" si="1003"/>
        <v>PASS</v>
      </c>
      <c r="S7159" t="str">
        <f t="shared" si="1004"/>
        <v>REVIEW</v>
      </c>
      <c r="T7159">
        <f t="shared" si="1005"/>
        <v>90</v>
      </c>
      <c r="U7159" t="str">
        <f t="shared" si="1006"/>
        <v>Low</v>
      </c>
      <c r="V7159" t="str">
        <f t="shared" si="1007"/>
        <v>Invalid NDC</v>
      </c>
    </row>
    <row r="7160" spans="1:22" x14ac:dyDescent="0.3">
      <c r="A7160" t="str">
        <f>Raw_Data!A7160</f>
        <v>36014553</v>
      </c>
      <c r="B7160">
        <f>Raw_Data!B7160</f>
        <v>45663</v>
      </c>
      <c r="C7160" t="str">
        <f>Raw_Data!C7160</f>
        <v>OLMESARTAN MEDOXOMIL 40 MG</v>
      </c>
      <c r="D7160" t="str">
        <f>Raw_Data!D7160</f>
        <v>62332013330</v>
      </c>
      <c r="E7160" t="str">
        <f>Raw_Data!E7160</f>
        <v>YASIN, NURA</v>
      </c>
      <c r="F7160" t="str">
        <f>Raw_Data!F7160</f>
        <v>1265518567</v>
      </c>
      <c r="G7160" t="str">
        <f>Raw_Data!H7160</f>
        <v>3</v>
      </c>
      <c r="H7160">
        <f>IFERROR(VLOOKUP(G7160,Store_Map!$A$2:$I$100,3,FALSE),"")</f>
        <v>0</v>
      </c>
      <c r="I7160">
        <f>IFERROR(VLOOKUP(G7160,Store_Map!$A$2:$I$100,4,FALSE),"")</f>
        <v>0</v>
      </c>
      <c r="J7160">
        <f>IFERROR(VLOOKUP(G7160,Store_Map!$A$2:$I$100,5,FALSE),"")</f>
        <v>0</v>
      </c>
      <c r="K7160">
        <f>IFERROR(VLOOKUP(G7160,Store_Map!$A$2:$I$100,6,FALSE),"")</f>
        <v>0</v>
      </c>
      <c r="L7160">
        <f>IFERROR(VLOOKUP(G7160,Store_Map!$A$2:$I$100,7,FALSE),"")</f>
        <v>0</v>
      </c>
      <c r="M7160">
        <f>IFERROR(VLOOKUP(G7160,Store_Map!$A$2:$I$100,8,FALSE),"")</f>
        <v>0</v>
      </c>
      <c r="N7160">
        <f t="shared" si="999"/>
        <v>0</v>
      </c>
      <c r="O7160" t="str">
        <f t="shared" si="1000"/>
        <v>PASS</v>
      </c>
      <c r="P7160" t="str">
        <f t="shared" si="1001"/>
        <v>PASS</v>
      </c>
      <c r="Q7160" t="str">
        <f t="shared" si="1002"/>
        <v>PASS</v>
      </c>
      <c r="R7160" t="str">
        <f t="shared" si="1003"/>
        <v>PASS</v>
      </c>
      <c r="S7160" t="str">
        <f t="shared" si="1004"/>
        <v>PASS</v>
      </c>
      <c r="T7160">
        <f t="shared" si="1005"/>
        <v>100</v>
      </c>
      <c r="U7160" t="str">
        <f t="shared" si="1006"/>
        <v>Low</v>
      </c>
      <c r="V7160" t="str">
        <f t="shared" si="1007"/>
        <v>Clean</v>
      </c>
    </row>
    <row r="7161" spans="1:22" x14ac:dyDescent="0.3">
      <c r="A7161" t="str">
        <f>Raw_Data!A7161</f>
        <v>36014770</v>
      </c>
      <c r="B7161">
        <f>Raw_Data!B7161</f>
        <v>45663</v>
      </c>
      <c r="C7161" t="str">
        <f>Raw_Data!C7161</f>
        <v>GUANFACINE HCL ER 2 MG TABL</v>
      </c>
      <c r="D7161" t="str">
        <f>Raw_Data!D7161</f>
        <v>60505392801</v>
      </c>
      <c r="E7161" t="str">
        <f>Raw_Data!E7161</f>
        <v>ALLEN, AMANDA</v>
      </c>
      <c r="F7161" t="str">
        <f>Raw_Data!F7161</f>
        <v>1982231882</v>
      </c>
      <c r="G7161" t="str">
        <f>Raw_Data!H7161</f>
        <v>3</v>
      </c>
      <c r="H7161">
        <f>IFERROR(VLOOKUP(G7161,Store_Map!$A$2:$I$100,3,FALSE),"")</f>
        <v>0</v>
      </c>
      <c r="I7161">
        <f>IFERROR(VLOOKUP(G7161,Store_Map!$A$2:$I$100,4,FALSE),"")</f>
        <v>0</v>
      </c>
      <c r="J7161">
        <f>IFERROR(VLOOKUP(G7161,Store_Map!$A$2:$I$100,5,FALSE),"")</f>
        <v>0</v>
      </c>
      <c r="K7161">
        <f>IFERROR(VLOOKUP(G7161,Store_Map!$A$2:$I$100,6,FALSE),"")</f>
        <v>0</v>
      </c>
      <c r="L7161">
        <f>IFERROR(VLOOKUP(G7161,Store_Map!$A$2:$I$100,7,FALSE),"")</f>
        <v>0</v>
      </c>
      <c r="M7161">
        <f>IFERROR(VLOOKUP(G7161,Store_Map!$A$2:$I$100,8,FALSE),"")</f>
        <v>0</v>
      </c>
      <c r="N7161">
        <f t="shared" si="999"/>
        <v>0</v>
      </c>
      <c r="O7161" t="str">
        <f t="shared" si="1000"/>
        <v>PASS</v>
      </c>
      <c r="P7161" t="str">
        <f t="shared" si="1001"/>
        <v>PASS</v>
      </c>
      <c r="Q7161" t="str">
        <f t="shared" si="1002"/>
        <v>PASS</v>
      </c>
      <c r="R7161" t="str">
        <f t="shared" si="1003"/>
        <v>PASS</v>
      </c>
      <c r="S7161" t="str">
        <f t="shared" si="1004"/>
        <v>PASS</v>
      </c>
      <c r="T7161">
        <f t="shared" si="1005"/>
        <v>100</v>
      </c>
      <c r="U7161" t="str">
        <f t="shared" si="1006"/>
        <v>Low</v>
      </c>
      <c r="V7161" t="str">
        <f t="shared" si="1007"/>
        <v>Clean</v>
      </c>
    </row>
    <row r="7162" spans="1:22" x14ac:dyDescent="0.3">
      <c r="A7162" t="str">
        <f>Raw_Data!A7162</f>
        <v>36014659</v>
      </c>
      <c r="B7162">
        <f>Raw_Data!B7162</f>
        <v>45663</v>
      </c>
      <c r="C7162" t="str">
        <f>Raw_Data!C7162</f>
        <v>VITAMIN D2 1.25MG(50,000 UN</v>
      </c>
      <c r="D7162" t="str">
        <f>Raw_Data!D7162</f>
        <v>69452015120</v>
      </c>
      <c r="E7162" t="str">
        <f>Raw_Data!E7162</f>
        <v>ETINGE, BIE</v>
      </c>
      <c r="F7162" t="str">
        <f>Raw_Data!F7162</f>
        <v>1093007890</v>
      </c>
      <c r="G7162" t="str">
        <f>Raw_Data!H7162</f>
        <v>3</v>
      </c>
      <c r="H7162">
        <f>IFERROR(VLOOKUP(G7162,Store_Map!$A$2:$I$100,3,FALSE),"")</f>
        <v>0</v>
      </c>
      <c r="I7162">
        <f>IFERROR(VLOOKUP(G7162,Store_Map!$A$2:$I$100,4,FALSE),"")</f>
        <v>0</v>
      </c>
      <c r="J7162">
        <f>IFERROR(VLOOKUP(G7162,Store_Map!$A$2:$I$100,5,FALSE),"")</f>
        <v>0</v>
      </c>
      <c r="K7162">
        <f>IFERROR(VLOOKUP(G7162,Store_Map!$A$2:$I$100,6,FALSE),"")</f>
        <v>0</v>
      </c>
      <c r="L7162">
        <f>IFERROR(VLOOKUP(G7162,Store_Map!$A$2:$I$100,7,FALSE),"")</f>
        <v>0</v>
      </c>
      <c r="M7162">
        <f>IFERROR(VLOOKUP(G7162,Store_Map!$A$2:$I$100,8,FALSE),"")</f>
        <v>0</v>
      </c>
      <c r="N7162">
        <f t="shared" si="999"/>
        <v>0</v>
      </c>
      <c r="O7162" t="str">
        <f t="shared" si="1000"/>
        <v>PASS</v>
      </c>
      <c r="P7162" t="str">
        <f t="shared" si="1001"/>
        <v>PASS</v>
      </c>
      <c r="Q7162" t="str">
        <f t="shared" si="1002"/>
        <v>PASS</v>
      </c>
      <c r="R7162" t="str">
        <f t="shared" si="1003"/>
        <v>PASS</v>
      </c>
      <c r="S7162" t="str">
        <f t="shared" si="1004"/>
        <v>PASS</v>
      </c>
      <c r="T7162">
        <f t="shared" si="1005"/>
        <v>100</v>
      </c>
      <c r="U7162" t="str">
        <f t="shared" si="1006"/>
        <v>Low</v>
      </c>
      <c r="V7162" t="str">
        <f t="shared" si="1007"/>
        <v>Clean</v>
      </c>
    </row>
    <row r="7163" spans="1:22" x14ac:dyDescent="0.3">
      <c r="A7163" t="str">
        <f>Raw_Data!A7163</f>
        <v>36012822</v>
      </c>
      <c r="B7163">
        <f>Raw_Data!B7163</f>
        <v>45663</v>
      </c>
      <c r="C7163" t="str">
        <f>Raw_Data!C7163</f>
        <v>TRETINOIN 0.1% CREAM</v>
      </c>
      <c r="D7163" t="str">
        <f>Raw_Data!D7163</f>
        <v>378808420</v>
      </c>
      <c r="E7163" t="str">
        <f>Raw_Data!E7163</f>
        <v>THAKORE, MORGAN</v>
      </c>
      <c r="F7163" t="str">
        <f>Raw_Data!F7163</f>
        <v>1770875130</v>
      </c>
      <c r="G7163" t="str">
        <f>Raw_Data!H7163</f>
        <v>3</v>
      </c>
      <c r="H7163">
        <f>IFERROR(VLOOKUP(G7163,Store_Map!$A$2:$I$100,3,FALSE),"")</f>
        <v>0</v>
      </c>
      <c r="I7163">
        <f>IFERROR(VLOOKUP(G7163,Store_Map!$A$2:$I$100,4,FALSE),"")</f>
        <v>0</v>
      </c>
      <c r="J7163">
        <f>IFERROR(VLOOKUP(G7163,Store_Map!$A$2:$I$100,5,FALSE),"")</f>
        <v>0</v>
      </c>
      <c r="K7163">
        <f>IFERROR(VLOOKUP(G7163,Store_Map!$A$2:$I$100,6,FALSE),"")</f>
        <v>0</v>
      </c>
      <c r="L7163">
        <f>IFERROR(VLOOKUP(G7163,Store_Map!$A$2:$I$100,7,FALSE),"")</f>
        <v>0</v>
      </c>
      <c r="M7163">
        <f>IFERROR(VLOOKUP(G7163,Store_Map!$A$2:$I$100,8,FALSE),"")</f>
        <v>0</v>
      </c>
      <c r="N7163">
        <f t="shared" si="999"/>
        <v>0</v>
      </c>
      <c r="O7163" t="str">
        <f t="shared" si="1000"/>
        <v>PASS</v>
      </c>
      <c r="P7163" t="str">
        <f t="shared" si="1001"/>
        <v>REVIEW</v>
      </c>
      <c r="Q7163" t="str">
        <f t="shared" si="1002"/>
        <v>PASS</v>
      </c>
      <c r="R7163" t="str">
        <f t="shared" si="1003"/>
        <v>PASS</v>
      </c>
      <c r="S7163" t="str">
        <f t="shared" si="1004"/>
        <v>REVIEW</v>
      </c>
      <c r="T7163">
        <f t="shared" si="1005"/>
        <v>90</v>
      </c>
      <c r="U7163" t="str">
        <f t="shared" si="1006"/>
        <v>Low</v>
      </c>
      <c r="V7163" t="str">
        <f t="shared" si="1007"/>
        <v>Invalid NDC</v>
      </c>
    </row>
    <row r="7164" spans="1:22" x14ac:dyDescent="0.3">
      <c r="A7164" t="str">
        <f>Raw_Data!A7164</f>
        <v>36010946</v>
      </c>
      <c r="B7164">
        <f>Raw_Data!B7164</f>
        <v>45663</v>
      </c>
      <c r="C7164" t="str">
        <f>Raw_Data!C7164</f>
        <v>FLUTICASONE PROP 50 MCG SPR</v>
      </c>
      <c r="D7164" t="str">
        <f>Raw_Data!D7164</f>
        <v>536118399</v>
      </c>
      <c r="E7164" t="str">
        <f>Raw_Data!E7164</f>
        <v>Acevedo, Jose</v>
      </c>
      <c r="F7164" t="str">
        <f>Raw_Data!F7164</f>
        <v>1356327027</v>
      </c>
      <c r="G7164" t="str">
        <f>Raw_Data!H7164</f>
        <v>3</v>
      </c>
      <c r="H7164">
        <f>IFERROR(VLOOKUP(G7164,Store_Map!$A$2:$I$100,3,FALSE),"")</f>
        <v>0</v>
      </c>
      <c r="I7164">
        <f>IFERROR(VLOOKUP(G7164,Store_Map!$A$2:$I$100,4,FALSE),"")</f>
        <v>0</v>
      </c>
      <c r="J7164">
        <f>IFERROR(VLOOKUP(G7164,Store_Map!$A$2:$I$100,5,FALSE),"")</f>
        <v>0</v>
      </c>
      <c r="K7164">
        <f>IFERROR(VLOOKUP(G7164,Store_Map!$A$2:$I$100,6,FALSE),"")</f>
        <v>0</v>
      </c>
      <c r="L7164">
        <f>IFERROR(VLOOKUP(G7164,Store_Map!$A$2:$I$100,7,FALSE),"")</f>
        <v>0</v>
      </c>
      <c r="M7164">
        <f>IFERROR(VLOOKUP(G7164,Store_Map!$A$2:$I$100,8,FALSE),"")</f>
        <v>0</v>
      </c>
      <c r="N7164">
        <f t="shared" si="999"/>
        <v>0</v>
      </c>
      <c r="O7164" t="str">
        <f t="shared" si="1000"/>
        <v>PASS</v>
      </c>
      <c r="P7164" t="str">
        <f t="shared" si="1001"/>
        <v>REVIEW</v>
      </c>
      <c r="Q7164" t="str">
        <f t="shared" si="1002"/>
        <v>PASS</v>
      </c>
      <c r="R7164" t="str">
        <f t="shared" si="1003"/>
        <v>PASS</v>
      </c>
      <c r="S7164" t="str">
        <f t="shared" si="1004"/>
        <v>REVIEW</v>
      </c>
      <c r="T7164">
        <f t="shared" si="1005"/>
        <v>90</v>
      </c>
      <c r="U7164" t="str">
        <f t="shared" si="1006"/>
        <v>Low</v>
      </c>
      <c r="V7164" t="str">
        <f t="shared" si="1007"/>
        <v>Invalid NDC</v>
      </c>
    </row>
    <row r="7165" spans="1:22" x14ac:dyDescent="0.3">
      <c r="A7165" t="str">
        <f>Raw_Data!A7165</f>
        <v>36012358</v>
      </c>
      <c r="B7165">
        <f>Raw_Data!B7165</f>
        <v>45663</v>
      </c>
      <c r="C7165" t="str">
        <f>Raw_Data!C7165</f>
        <v>LORATADINE 10 MG TABLET</v>
      </c>
      <c r="D7165" t="str">
        <f>Raw_Data!D7165</f>
        <v>45802065065</v>
      </c>
      <c r="E7165" t="str">
        <f>Raw_Data!E7165</f>
        <v>Acevedo, Jose</v>
      </c>
      <c r="F7165" t="str">
        <f>Raw_Data!F7165</f>
        <v>1356327027</v>
      </c>
      <c r="G7165" t="str">
        <f>Raw_Data!H7165</f>
        <v>3</v>
      </c>
      <c r="H7165">
        <f>IFERROR(VLOOKUP(G7165,Store_Map!$A$2:$I$100,3,FALSE),"")</f>
        <v>0</v>
      </c>
      <c r="I7165">
        <f>IFERROR(VLOOKUP(G7165,Store_Map!$A$2:$I$100,4,FALSE),"")</f>
        <v>0</v>
      </c>
      <c r="J7165">
        <f>IFERROR(VLOOKUP(G7165,Store_Map!$A$2:$I$100,5,FALSE),"")</f>
        <v>0</v>
      </c>
      <c r="K7165">
        <f>IFERROR(VLOOKUP(G7165,Store_Map!$A$2:$I$100,6,FALSE),"")</f>
        <v>0</v>
      </c>
      <c r="L7165">
        <f>IFERROR(VLOOKUP(G7165,Store_Map!$A$2:$I$100,7,FALSE),"")</f>
        <v>0</v>
      </c>
      <c r="M7165">
        <f>IFERROR(VLOOKUP(G7165,Store_Map!$A$2:$I$100,8,FALSE),"")</f>
        <v>0</v>
      </c>
      <c r="N7165">
        <f t="shared" si="999"/>
        <v>0</v>
      </c>
      <c r="O7165" t="str">
        <f t="shared" si="1000"/>
        <v>PASS</v>
      </c>
      <c r="P7165" t="str">
        <f t="shared" si="1001"/>
        <v>PASS</v>
      </c>
      <c r="Q7165" t="str">
        <f t="shared" si="1002"/>
        <v>PASS</v>
      </c>
      <c r="R7165" t="str">
        <f t="shared" si="1003"/>
        <v>PASS</v>
      </c>
      <c r="S7165" t="str">
        <f t="shared" si="1004"/>
        <v>PASS</v>
      </c>
      <c r="T7165">
        <f t="shared" si="1005"/>
        <v>100</v>
      </c>
      <c r="U7165" t="str">
        <f t="shared" si="1006"/>
        <v>Low</v>
      </c>
      <c r="V7165" t="str">
        <f t="shared" si="1007"/>
        <v>Clean</v>
      </c>
    </row>
    <row r="7166" spans="1:22" x14ac:dyDescent="0.3">
      <c r="A7166" t="str">
        <f>Raw_Data!A7166</f>
        <v>36012889</v>
      </c>
      <c r="B7166">
        <f>Raw_Data!B7166</f>
        <v>45663</v>
      </c>
      <c r="C7166" t="str">
        <f>Raw_Data!C7166</f>
        <v>FLUTICASONE-SALMETEROL 250-</v>
      </c>
      <c r="D7166" t="str">
        <f>Raw_Data!D7166</f>
        <v>66993058597</v>
      </c>
      <c r="E7166" t="str">
        <f>Raw_Data!E7166</f>
        <v>WILLIFORD, KATHRYN</v>
      </c>
      <c r="F7166" t="str">
        <f>Raw_Data!F7166</f>
        <v>1962626572</v>
      </c>
      <c r="G7166" t="str">
        <f>Raw_Data!H7166</f>
        <v>3</v>
      </c>
      <c r="H7166">
        <f>IFERROR(VLOOKUP(G7166,Store_Map!$A$2:$I$100,3,FALSE),"")</f>
        <v>0</v>
      </c>
      <c r="I7166">
        <f>IFERROR(VLOOKUP(G7166,Store_Map!$A$2:$I$100,4,FALSE),"")</f>
        <v>0</v>
      </c>
      <c r="J7166">
        <f>IFERROR(VLOOKUP(G7166,Store_Map!$A$2:$I$100,5,FALSE),"")</f>
        <v>0</v>
      </c>
      <c r="K7166">
        <f>IFERROR(VLOOKUP(G7166,Store_Map!$A$2:$I$100,6,FALSE),"")</f>
        <v>0</v>
      </c>
      <c r="L7166">
        <f>IFERROR(VLOOKUP(G7166,Store_Map!$A$2:$I$100,7,FALSE),"")</f>
        <v>0</v>
      </c>
      <c r="M7166">
        <f>IFERROR(VLOOKUP(G7166,Store_Map!$A$2:$I$100,8,FALSE),"")</f>
        <v>0</v>
      </c>
      <c r="N7166">
        <f t="shared" si="999"/>
        <v>0</v>
      </c>
      <c r="O7166" t="str">
        <f t="shared" si="1000"/>
        <v>PASS</v>
      </c>
      <c r="P7166" t="str">
        <f t="shared" si="1001"/>
        <v>PASS</v>
      </c>
      <c r="Q7166" t="str">
        <f t="shared" si="1002"/>
        <v>PASS</v>
      </c>
      <c r="R7166" t="str">
        <f t="shared" si="1003"/>
        <v>PASS</v>
      </c>
      <c r="S7166" t="str">
        <f t="shared" si="1004"/>
        <v>PASS</v>
      </c>
      <c r="T7166">
        <f t="shared" si="1005"/>
        <v>100</v>
      </c>
      <c r="U7166" t="str">
        <f t="shared" si="1006"/>
        <v>Low</v>
      </c>
      <c r="V7166" t="str">
        <f t="shared" si="1007"/>
        <v>Clean</v>
      </c>
    </row>
    <row r="7167" spans="1:22" x14ac:dyDescent="0.3">
      <c r="A7167" t="str">
        <f>Raw_Data!A7167</f>
        <v>36013104</v>
      </c>
      <c r="B7167">
        <f>Raw_Data!B7167</f>
        <v>45663</v>
      </c>
      <c r="C7167" t="str">
        <f>Raw_Data!C7167</f>
        <v>AMLODIPINE BESYLATE 2.5 MG</v>
      </c>
      <c r="D7167" t="str">
        <f>Raw_Data!D7167</f>
        <v>69097012605</v>
      </c>
      <c r="E7167" t="str">
        <f>Raw_Data!E7167</f>
        <v>GIBBS, JON</v>
      </c>
      <c r="F7167" t="str">
        <f>Raw_Data!F7167</f>
        <v>1700896156</v>
      </c>
      <c r="G7167" t="str">
        <f>Raw_Data!H7167</f>
        <v>3</v>
      </c>
      <c r="H7167">
        <f>IFERROR(VLOOKUP(G7167,Store_Map!$A$2:$I$100,3,FALSE),"")</f>
        <v>0</v>
      </c>
      <c r="I7167">
        <f>IFERROR(VLOOKUP(G7167,Store_Map!$A$2:$I$100,4,FALSE),"")</f>
        <v>0</v>
      </c>
      <c r="J7167">
        <f>IFERROR(VLOOKUP(G7167,Store_Map!$A$2:$I$100,5,FALSE),"")</f>
        <v>0</v>
      </c>
      <c r="K7167">
        <f>IFERROR(VLOOKUP(G7167,Store_Map!$A$2:$I$100,6,FALSE),"")</f>
        <v>0</v>
      </c>
      <c r="L7167">
        <f>IFERROR(VLOOKUP(G7167,Store_Map!$A$2:$I$100,7,FALSE),"")</f>
        <v>0</v>
      </c>
      <c r="M7167">
        <f>IFERROR(VLOOKUP(G7167,Store_Map!$A$2:$I$100,8,FALSE),"")</f>
        <v>0</v>
      </c>
      <c r="N7167">
        <f t="shared" si="999"/>
        <v>0</v>
      </c>
      <c r="O7167" t="str">
        <f t="shared" si="1000"/>
        <v>PASS</v>
      </c>
      <c r="P7167" t="str">
        <f t="shared" si="1001"/>
        <v>PASS</v>
      </c>
      <c r="Q7167" t="str">
        <f t="shared" si="1002"/>
        <v>PASS</v>
      </c>
      <c r="R7167" t="str">
        <f t="shared" si="1003"/>
        <v>PASS</v>
      </c>
      <c r="S7167" t="str">
        <f t="shared" si="1004"/>
        <v>PASS</v>
      </c>
      <c r="T7167">
        <f t="shared" si="1005"/>
        <v>100</v>
      </c>
      <c r="U7167" t="str">
        <f t="shared" si="1006"/>
        <v>Low</v>
      </c>
      <c r="V7167" t="str">
        <f t="shared" si="1007"/>
        <v>Clean</v>
      </c>
    </row>
    <row r="7168" spans="1:22" x14ac:dyDescent="0.3">
      <c r="A7168" t="str">
        <f>Raw_Data!A7168</f>
        <v>36013540</v>
      </c>
      <c r="B7168">
        <f>Raw_Data!B7168</f>
        <v>45663</v>
      </c>
      <c r="C7168" t="str">
        <f>Raw_Data!C7168</f>
        <v>HYDROCHLOROTHIAZIDE 12.5 MG</v>
      </c>
      <c r="D7168" t="str">
        <f>Raw_Data!D7168</f>
        <v>69315015501</v>
      </c>
      <c r="E7168" t="str">
        <f>Raw_Data!E7168</f>
        <v>YASIN, NURA</v>
      </c>
      <c r="F7168" t="str">
        <f>Raw_Data!F7168</f>
        <v>1265518567</v>
      </c>
      <c r="G7168" t="str">
        <f>Raw_Data!H7168</f>
        <v>3</v>
      </c>
      <c r="H7168">
        <f>IFERROR(VLOOKUP(G7168,Store_Map!$A$2:$I$100,3,FALSE),"")</f>
        <v>0</v>
      </c>
      <c r="I7168">
        <f>IFERROR(VLOOKUP(G7168,Store_Map!$A$2:$I$100,4,FALSE),"")</f>
        <v>0</v>
      </c>
      <c r="J7168">
        <f>IFERROR(VLOOKUP(G7168,Store_Map!$A$2:$I$100,5,FALSE),"")</f>
        <v>0</v>
      </c>
      <c r="K7168">
        <f>IFERROR(VLOOKUP(G7168,Store_Map!$A$2:$I$100,6,FALSE),"")</f>
        <v>0</v>
      </c>
      <c r="L7168">
        <f>IFERROR(VLOOKUP(G7168,Store_Map!$A$2:$I$100,7,FALSE),"")</f>
        <v>0</v>
      </c>
      <c r="M7168">
        <f>IFERROR(VLOOKUP(G7168,Store_Map!$A$2:$I$100,8,FALSE),"")</f>
        <v>0</v>
      </c>
      <c r="N7168">
        <f t="shared" si="999"/>
        <v>0</v>
      </c>
      <c r="O7168" t="str">
        <f t="shared" si="1000"/>
        <v>PASS</v>
      </c>
      <c r="P7168" t="str">
        <f t="shared" si="1001"/>
        <v>PASS</v>
      </c>
      <c r="Q7168" t="str">
        <f t="shared" si="1002"/>
        <v>PASS</v>
      </c>
      <c r="R7168" t="str">
        <f t="shared" si="1003"/>
        <v>PASS</v>
      </c>
      <c r="S7168" t="str">
        <f t="shared" si="1004"/>
        <v>PASS</v>
      </c>
      <c r="T7168">
        <f t="shared" si="1005"/>
        <v>100</v>
      </c>
      <c r="U7168" t="str">
        <f t="shared" si="1006"/>
        <v>Low</v>
      </c>
      <c r="V7168" t="str">
        <f t="shared" si="1007"/>
        <v>Clean</v>
      </c>
    </row>
    <row r="7169" spans="1:22" x14ac:dyDescent="0.3">
      <c r="A7169" t="str">
        <f>Raw_Data!A7169</f>
        <v>36013541</v>
      </c>
      <c r="B7169">
        <f>Raw_Data!B7169</f>
        <v>45663</v>
      </c>
      <c r="C7169" t="str">
        <f>Raw_Data!C7169</f>
        <v>AMLODIPINE BESYLATE 10 MG T</v>
      </c>
      <c r="D7169" t="str">
        <f>Raw_Data!D7169</f>
        <v>29300039810</v>
      </c>
      <c r="E7169" t="str">
        <f>Raw_Data!E7169</f>
        <v>YASIN, NURA</v>
      </c>
      <c r="F7169" t="str">
        <f>Raw_Data!F7169</f>
        <v>1265518567</v>
      </c>
      <c r="G7169" t="str">
        <f>Raw_Data!H7169</f>
        <v>3</v>
      </c>
      <c r="H7169">
        <f>IFERROR(VLOOKUP(G7169,Store_Map!$A$2:$I$100,3,FALSE),"")</f>
        <v>0</v>
      </c>
      <c r="I7169">
        <f>IFERROR(VLOOKUP(G7169,Store_Map!$A$2:$I$100,4,FALSE),"")</f>
        <v>0</v>
      </c>
      <c r="J7169">
        <f>IFERROR(VLOOKUP(G7169,Store_Map!$A$2:$I$100,5,FALSE),"")</f>
        <v>0</v>
      </c>
      <c r="K7169">
        <f>IFERROR(VLOOKUP(G7169,Store_Map!$A$2:$I$100,6,FALSE),"")</f>
        <v>0</v>
      </c>
      <c r="L7169">
        <f>IFERROR(VLOOKUP(G7169,Store_Map!$A$2:$I$100,7,FALSE),"")</f>
        <v>0</v>
      </c>
      <c r="M7169">
        <f>IFERROR(VLOOKUP(G7169,Store_Map!$A$2:$I$100,8,FALSE),"")</f>
        <v>0</v>
      </c>
      <c r="N7169">
        <f t="shared" si="999"/>
        <v>0</v>
      </c>
      <c r="O7169" t="str">
        <f t="shared" si="1000"/>
        <v>PASS</v>
      </c>
      <c r="P7169" t="str">
        <f t="shared" si="1001"/>
        <v>PASS</v>
      </c>
      <c r="Q7169" t="str">
        <f t="shared" si="1002"/>
        <v>PASS</v>
      </c>
      <c r="R7169" t="str">
        <f t="shared" si="1003"/>
        <v>PASS</v>
      </c>
      <c r="S7169" t="str">
        <f t="shared" si="1004"/>
        <v>PASS</v>
      </c>
      <c r="T7169">
        <f t="shared" si="1005"/>
        <v>100</v>
      </c>
      <c r="U7169" t="str">
        <f t="shared" si="1006"/>
        <v>Low</v>
      </c>
      <c r="V7169" t="str">
        <f t="shared" si="1007"/>
        <v>Clean</v>
      </c>
    </row>
    <row r="7170" spans="1:22" x14ac:dyDescent="0.3">
      <c r="A7170" t="str">
        <f>Raw_Data!A7170</f>
        <v>36015120</v>
      </c>
      <c r="B7170">
        <f>Raw_Data!B7170</f>
        <v>45663</v>
      </c>
      <c r="C7170" t="str">
        <f>Raw_Data!C7170</f>
        <v>HYDROCHLOROTHIAZIDE 25 MG T</v>
      </c>
      <c r="D7170" t="str">
        <f>Raw_Data!D7170</f>
        <v>23155000801</v>
      </c>
      <c r="E7170" t="str">
        <f>Raw_Data!E7170</f>
        <v>GIBBS, JON</v>
      </c>
      <c r="F7170" t="str">
        <f>Raw_Data!F7170</f>
        <v>1700896156</v>
      </c>
      <c r="G7170" t="str">
        <f>Raw_Data!H7170</f>
        <v>3</v>
      </c>
      <c r="H7170">
        <f>IFERROR(VLOOKUP(G7170,Store_Map!$A$2:$I$100,3,FALSE),"")</f>
        <v>0</v>
      </c>
      <c r="I7170">
        <f>IFERROR(VLOOKUP(G7170,Store_Map!$A$2:$I$100,4,FALSE),"")</f>
        <v>0</v>
      </c>
      <c r="J7170">
        <f>IFERROR(VLOOKUP(G7170,Store_Map!$A$2:$I$100,5,FALSE),"")</f>
        <v>0</v>
      </c>
      <c r="K7170">
        <f>IFERROR(VLOOKUP(G7170,Store_Map!$A$2:$I$100,6,FALSE),"")</f>
        <v>0</v>
      </c>
      <c r="L7170">
        <f>IFERROR(VLOOKUP(G7170,Store_Map!$A$2:$I$100,7,FALSE),"")</f>
        <v>0</v>
      </c>
      <c r="M7170">
        <f>IFERROR(VLOOKUP(G7170,Store_Map!$A$2:$I$100,8,FALSE),"")</f>
        <v>0</v>
      </c>
      <c r="N7170">
        <f t="shared" ref="N7170:N7233" si="1008">COUNTBLANK(A7170:M7170)</f>
        <v>0</v>
      </c>
      <c r="O7170" t="str">
        <f t="shared" ref="O7170:O7233" si="1009">IF(AND(F7170&lt;&gt;"",LEN(F7170)=10,ISNUMBER(--F7170)),"PASS","REVIEW")</f>
        <v>PASS</v>
      </c>
      <c r="P7170" t="str">
        <f t="shared" ref="P7170:P7233" si="1010">IF(AND(D7170&lt;&gt;"",OR(LEN(D7170)=10,LEN(D7170)=11),ISNUMBER(--D7170)),"PASS","REVIEW")</f>
        <v>PASS</v>
      </c>
      <c r="Q7170" t="str">
        <f t="shared" ref="Q7170:Q7233" si="1011">IF(H7170&lt;&gt;"","PASS","REVIEW")</f>
        <v>PASS</v>
      </c>
      <c r="R7170" t="str">
        <f t="shared" ref="R7170:R7233" si="1012">IF(AND(I7170&lt;&gt;"",J7170&lt;&gt;"",K7170&lt;&gt;"",L7170&lt;&gt;"",M7170&lt;&gt;""),"PASS","REVIEW")</f>
        <v>PASS</v>
      </c>
      <c r="S7170" t="str">
        <f t="shared" ref="S7170:S7233" si="1013">IF(OR(N7170&gt;0,O7170="REVIEW",P7170="REVIEW",Q7170="REVIEW",R7170="REVIEW"),"REVIEW","PASS")</f>
        <v>PASS</v>
      </c>
      <c r="T7170">
        <f t="shared" ref="T7170:T7233" si="1014">MAX(0,100-(N7170*5)-IF(O7170="REVIEW",15,0)-IF(P7170="REVIEW",10,0)-IF(Q7170="REVIEW",10,0)-IF(R7170="REVIEW",20,0))</f>
        <v>100</v>
      </c>
      <c r="U7170" t="str">
        <f t="shared" ref="U7170:U7233" si="1015">IF(T7170&gt;=90,"Low",IF(T7170&gt;=70,"Medium","High"))</f>
        <v>Low</v>
      </c>
      <c r="V7170" t="str">
        <f t="shared" ref="V7170:V7233" si="1016">IF(N7170&gt;0,"Missing required fields",IF(O7170="REVIEW","Invalid provider NPI",IF(P7170="REVIEW","Invalid NDC",IF(Q7170="REVIEW","Store mapping incomplete",IF(R7170="REVIEW","Entity mapping incomplete","Clean")))))</f>
        <v>Clean</v>
      </c>
    </row>
    <row r="7171" spans="1:22" x14ac:dyDescent="0.3">
      <c r="A7171" t="str">
        <f>Raw_Data!A7171</f>
        <v>36015121</v>
      </c>
      <c r="B7171">
        <f>Raw_Data!B7171</f>
        <v>45663</v>
      </c>
      <c r="C7171" t="str">
        <f>Raw_Data!C7171</f>
        <v>OMEPRAZOLE DR 20 MG CAPSULE</v>
      </c>
      <c r="D7171" t="str">
        <f>Raw_Data!D7171</f>
        <v>59651000290</v>
      </c>
      <c r="E7171" t="str">
        <f>Raw_Data!E7171</f>
        <v>GIBBS, JON</v>
      </c>
      <c r="F7171" t="str">
        <f>Raw_Data!F7171</f>
        <v>1700896156</v>
      </c>
      <c r="G7171" t="str">
        <f>Raw_Data!H7171</f>
        <v>3</v>
      </c>
      <c r="H7171">
        <f>IFERROR(VLOOKUP(G7171,Store_Map!$A$2:$I$100,3,FALSE),"")</f>
        <v>0</v>
      </c>
      <c r="I7171">
        <f>IFERROR(VLOOKUP(G7171,Store_Map!$A$2:$I$100,4,FALSE),"")</f>
        <v>0</v>
      </c>
      <c r="J7171">
        <f>IFERROR(VLOOKUP(G7171,Store_Map!$A$2:$I$100,5,FALSE),"")</f>
        <v>0</v>
      </c>
      <c r="K7171">
        <f>IFERROR(VLOOKUP(G7171,Store_Map!$A$2:$I$100,6,FALSE),"")</f>
        <v>0</v>
      </c>
      <c r="L7171">
        <f>IFERROR(VLOOKUP(G7171,Store_Map!$A$2:$I$100,7,FALSE),"")</f>
        <v>0</v>
      </c>
      <c r="M7171">
        <f>IFERROR(VLOOKUP(G7171,Store_Map!$A$2:$I$100,8,FALSE),"")</f>
        <v>0</v>
      </c>
      <c r="N7171">
        <f t="shared" si="1008"/>
        <v>0</v>
      </c>
      <c r="O7171" t="str">
        <f t="shared" si="1009"/>
        <v>PASS</v>
      </c>
      <c r="P7171" t="str">
        <f t="shared" si="1010"/>
        <v>PASS</v>
      </c>
      <c r="Q7171" t="str">
        <f t="shared" si="1011"/>
        <v>PASS</v>
      </c>
      <c r="R7171" t="str">
        <f t="shared" si="1012"/>
        <v>PASS</v>
      </c>
      <c r="S7171" t="str">
        <f t="shared" si="1013"/>
        <v>PASS</v>
      </c>
      <c r="T7171">
        <f t="shared" si="1014"/>
        <v>100</v>
      </c>
      <c r="U7171" t="str">
        <f t="shared" si="1015"/>
        <v>Low</v>
      </c>
      <c r="V7171" t="str">
        <f t="shared" si="1016"/>
        <v>Clean</v>
      </c>
    </row>
    <row r="7172" spans="1:22" x14ac:dyDescent="0.3">
      <c r="A7172" t="str">
        <f>Raw_Data!A7172</f>
        <v>36015124</v>
      </c>
      <c r="B7172">
        <f>Raw_Data!B7172</f>
        <v>45663</v>
      </c>
      <c r="C7172" t="str">
        <f>Raw_Data!C7172</f>
        <v>ATORVASTATIN 80 MG TABLET</v>
      </c>
      <c r="D7172" t="str">
        <f>Raw_Data!D7172</f>
        <v>378395377</v>
      </c>
      <c r="E7172" t="str">
        <f>Raw_Data!E7172</f>
        <v>GIBBS, JON</v>
      </c>
      <c r="F7172" t="str">
        <f>Raw_Data!F7172</f>
        <v>1700896156</v>
      </c>
      <c r="G7172" t="str">
        <f>Raw_Data!H7172</f>
        <v>3</v>
      </c>
      <c r="H7172">
        <f>IFERROR(VLOOKUP(G7172,Store_Map!$A$2:$I$100,3,FALSE),"")</f>
        <v>0</v>
      </c>
      <c r="I7172">
        <f>IFERROR(VLOOKUP(G7172,Store_Map!$A$2:$I$100,4,FALSE),"")</f>
        <v>0</v>
      </c>
      <c r="J7172">
        <f>IFERROR(VLOOKUP(G7172,Store_Map!$A$2:$I$100,5,FALSE),"")</f>
        <v>0</v>
      </c>
      <c r="K7172">
        <f>IFERROR(VLOOKUP(G7172,Store_Map!$A$2:$I$100,6,FALSE),"")</f>
        <v>0</v>
      </c>
      <c r="L7172">
        <f>IFERROR(VLOOKUP(G7172,Store_Map!$A$2:$I$100,7,FALSE),"")</f>
        <v>0</v>
      </c>
      <c r="M7172">
        <f>IFERROR(VLOOKUP(G7172,Store_Map!$A$2:$I$100,8,FALSE),"")</f>
        <v>0</v>
      </c>
      <c r="N7172">
        <f t="shared" si="1008"/>
        <v>0</v>
      </c>
      <c r="O7172" t="str">
        <f t="shared" si="1009"/>
        <v>PASS</v>
      </c>
      <c r="P7172" t="str">
        <f t="shared" si="1010"/>
        <v>REVIEW</v>
      </c>
      <c r="Q7172" t="str">
        <f t="shared" si="1011"/>
        <v>PASS</v>
      </c>
      <c r="R7172" t="str">
        <f t="shared" si="1012"/>
        <v>PASS</v>
      </c>
      <c r="S7172" t="str">
        <f t="shared" si="1013"/>
        <v>REVIEW</v>
      </c>
      <c r="T7172">
        <f t="shared" si="1014"/>
        <v>90</v>
      </c>
      <c r="U7172" t="str">
        <f t="shared" si="1015"/>
        <v>Low</v>
      </c>
      <c r="V7172" t="str">
        <f t="shared" si="1016"/>
        <v>Invalid NDC</v>
      </c>
    </row>
    <row r="7173" spans="1:22" x14ac:dyDescent="0.3">
      <c r="A7173" t="str">
        <f>Raw_Data!A7173</f>
        <v>36015125</v>
      </c>
      <c r="B7173">
        <f>Raw_Data!B7173</f>
        <v>45663</v>
      </c>
      <c r="C7173" t="str">
        <f>Raw_Data!C7173</f>
        <v>LISINOPRIL 20 MG TABLET</v>
      </c>
      <c r="D7173" t="str">
        <f>Raw_Data!D7173</f>
        <v>68180098101</v>
      </c>
      <c r="E7173" t="str">
        <f>Raw_Data!E7173</f>
        <v>GIBBS, JON</v>
      </c>
      <c r="F7173" t="str">
        <f>Raw_Data!F7173</f>
        <v>1700896156</v>
      </c>
      <c r="G7173" t="str">
        <f>Raw_Data!H7173</f>
        <v>3</v>
      </c>
      <c r="H7173">
        <f>IFERROR(VLOOKUP(G7173,Store_Map!$A$2:$I$100,3,FALSE),"")</f>
        <v>0</v>
      </c>
      <c r="I7173">
        <f>IFERROR(VLOOKUP(G7173,Store_Map!$A$2:$I$100,4,FALSE),"")</f>
        <v>0</v>
      </c>
      <c r="J7173">
        <f>IFERROR(VLOOKUP(G7173,Store_Map!$A$2:$I$100,5,FALSE),"")</f>
        <v>0</v>
      </c>
      <c r="K7173">
        <f>IFERROR(VLOOKUP(G7173,Store_Map!$A$2:$I$100,6,FALSE),"")</f>
        <v>0</v>
      </c>
      <c r="L7173">
        <f>IFERROR(VLOOKUP(G7173,Store_Map!$A$2:$I$100,7,FALSE),"")</f>
        <v>0</v>
      </c>
      <c r="M7173">
        <f>IFERROR(VLOOKUP(G7173,Store_Map!$A$2:$I$100,8,FALSE),"")</f>
        <v>0</v>
      </c>
      <c r="N7173">
        <f t="shared" si="1008"/>
        <v>0</v>
      </c>
      <c r="O7173" t="str">
        <f t="shared" si="1009"/>
        <v>PASS</v>
      </c>
      <c r="P7173" t="str">
        <f t="shared" si="1010"/>
        <v>PASS</v>
      </c>
      <c r="Q7173" t="str">
        <f t="shared" si="1011"/>
        <v>PASS</v>
      </c>
      <c r="R7173" t="str">
        <f t="shared" si="1012"/>
        <v>PASS</v>
      </c>
      <c r="S7173" t="str">
        <f t="shared" si="1013"/>
        <v>PASS</v>
      </c>
      <c r="T7173">
        <f t="shared" si="1014"/>
        <v>100</v>
      </c>
      <c r="U7173" t="str">
        <f t="shared" si="1015"/>
        <v>Low</v>
      </c>
      <c r="V7173" t="str">
        <f t="shared" si="1016"/>
        <v>Clean</v>
      </c>
    </row>
    <row r="7174" spans="1:22" x14ac:dyDescent="0.3">
      <c r="A7174" t="str">
        <f>Raw_Data!A7174</f>
        <v>36015127</v>
      </c>
      <c r="B7174">
        <f>Raw_Data!B7174</f>
        <v>45663</v>
      </c>
      <c r="C7174" t="str">
        <f>Raw_Data!C7174</f>
        <v>METFORMIN HCL 500 MG TABLET</v>
      </c>
      <c r="D7174" t="str">
        <f>Raw_Data!D7174</f>
        <v>70010006305</v>
      </c>
      <c r="E7174" t="str">
        <f>Raw_Data!E7174</f>
        <v>GIBBS, JON</v>
      </c>
      <c r="F7174" t="str">
        <f>Raw_Data!F7174</f>
        <v>1700896156</v>
      </c>
      <c r="G7174" t="str">
        <f>Raw_Data!H7174</f>
        <v>3</v>
      </c>
      <c r="H7174">
        <f>IFERROR(VLOOKUP(G7174,Store_Map!$A$2:$I$100,3,FALSE),"")</f>
        <v>0</v>
      </c>
      <c r="I7174">
        <f>IFERROR(VLOOKUP(G7174,Store_Map!$A$2:$I$100,4,FALSE),"")</f>
        <v>0</v>
      </c>
      <c r="J7174">
        <f>IFERROR(VLOOKUP(G7174,Store_Map!$A$2:$I$100,5,FALSE),"")</f>
        <v>0</v>
      </c>
      <c r="K7174">
        <f>IFERROR(VLOOKUP(G7174,Store_Map!$A$2:$I$100,6,FALSE),"")</f>
        <v>0</v>
      </c>
      <c r="L7174">
        <f>IFERROR(VLOOKUP(G7174,Store_Map!$A$2:$I$100,7,FALSE),"")</f>
        <v>0</v>
      </c>
      <c r="M7174">
        <f>IFERROR(VLOOKUP(G7174,Store_Map!$A$2:$I$100,8,FALSE),"")</f>
        <v>0</v>
      </c>
      <c r="N7174">
        <f t="shared" si="1008"/>
        <v>0</v>
      </c>
      <c r="O7174" t="str">
        <f t="shared" si="1009"/>
        <v>PASS</v>
      </c>
      <c r="P7174" t="str">
        <f t="shared" si="1010"/>
        <v>PASS</v>
      </c>
      <c r="Q7174" t="str">
        <f t="shared" si="1011"/>
        <v>PASS</v>
      </c>
      <c r="R7174" t="str">
        <f t="shared" si="1012"/>
        <v>PASS</v>
      </c>
      <c r="S7174" t="str">
        <f t="shared" si="1013"/>
        <v>PASS</v>
      </c>
      <c r="T7174">
        <f t="shared" si="1014"/>
        <v>100</v>
      </c>
      <c r="U7174" t="str">
        <f t="shared" si="1015"/>
        <v>Low</v>
      </c>
      <c r="V7174" t="str">
        <f t="shared" si="1016"/>
        <v>Clean</v>
      </c>
    </row>
    <row r="7175" spans="1:22" x14ac:dyDescent="0.3">
      <c r="A7175" t="str">
        <f>Raw_Data!A7175</f>
        <v>36015130</v>
      </c>
      <c r="B7175">
        <f>Raw_Data!B7175</f>
        <v>45663</v>
      </c>
      <c r="C7175" t="str">
        <f>Raw_Data!C7175</f>
        <v>VENLAFAXINE HCL ER 75 MG CA</v>
      </c>
      <c r="D7175" t="str">
        <f>Raw_Data!D7175</f>
        <v>68382003516</v>
      </c>
      <c r="E7175" t="str">
        <f>Raw_Data!E7175</f>
        <v>GIBBS, JON</v>
      </c>
      <c r="F7175" t="str">
        <f>Raw_Data!F7175</f>
        <v>1700896156</v>
      </c>
      <c r="G7175" t="str">
        <f>Raw_Data!H7175</f>
        <v>3</v>
      </c>
      <c r="H7175">
        <f>IFERROR(VLOOKUP(G7175,Store_Map!$A$2:$I$100,3,FALSE),"")</f>
        <v>0</v>
      </c>
      <c r="I7175">
        <f>IFERROR(VLOOKUP(G7175,Store_Map!$A$2:$I$100,4,FALSE),"")</f>
        <v>0</v>
      </c>
      <c r="J7175">
        <f>IFERROR(VLOOKUP(G7175,Store_Map!$A$2:$I$100,5,FALSE),"")</f>
        <v>0</v>
      </c>
      <c r="K7175">
        <f>IFERROR(VLOOKUP(G7175,Store_Map!$A$2:$I$100,6,FALSE),"")</f>
        <v>0</v>
      </c>
      <c r="L7175">
        <f>IFERROR(VLOOKUP(G7175,Store_Map!$A$2:$I$100,7,FALSE),"")</f>
        <v>0</v>
      </c>
      <c r="M7175">
        <f>IFERROR(VLOOKUP(G7175,Store_Map!$A$2:$I$100,8,FALSE),"")</f>
        <v>0</v>
      </c>
      <c r="N7175">
        <f t="shared" si="1008"/>
        <v>0</v>
      </c>
      <c r="O7175" t="str">
        <f t="shared" si="1009"/>
        <v>PASS</v>
      </c>
      <c r="P7175" t="str">
        <f t="shared" si="1010"/>
        <v>PASS</v>
      </c>
      <c r="Q7175" t="str">
        <f t="shared" si="1011"/>
        <v>PASS</v>
      </c>
      <c r="R7175" t="str">
        <f t="shared" si="1012"/>
        <v>PASS</v>
      </c>
      <c r="S7175" t="str">
        <f t="shared" si="1013"/>
        <v>PASS</v>
      </c>
      <c r="T7175">
        <f t="shared" si="1014"/>
        <v>100</v>
      </c>
      <c r="U7175" t="str">
        <f t="shared" si="1015"/>
        <v>Low</v>
      </c>
      <c r="V7175" t="str">
        <f t="shared" si="1016"/>
        <v>Clean</v>
      </c>
    </row>
    <row r="7176" spans="1:22" x14ac:dyDescent="0.3">
      <c r="A7176" t="str">
        <f>Raw_Data!A7176</f>
        <v>36012364</v>
      </c>
      <c r="B7176">
        <f>Raw_Data!B7176</f>
        <v>45663</v>
      </c>
      <c r="C7176" t="str">
        <f>Raw_Data!C7176</f>
        <v>ASPIRIN EC 81 MG TABLET</v>
      </c>
      <c r="D7176" t="str">
        <f>Raw_Data!D7176</f>
        <v>57896098101</v>
      </c>
      <c r="E7176" t="str">
        <f>Raw_Data!E7176</f>
        <v>YASIN, NURA</v>
      </c>
      <c r="F7176" t="str">
        <f>Raw_Data!F7176</f>
        <v>1265518567</v>
      </c>
      <c r="G7176" t="str">
        <f>Raw_Data!H7176</f>
        <v>3</v>
      </c>
      <c r="H7176">
        <f>IFERROR(VLOOKUP(G7176,Store_Map!$A$2:$I$100,3,FALSE),"")</f>
        <v>0</v>
      </c>
      <c r="I7176">
        <f>IFERROR(VLOOKUP(G7176,Store_Map!$A$2:$I$100,4,FALSE),"")</f>
        <v>0</v>
      </c>
      <c r="J7176">
        <f>IFERROR(VLOOKUP(G7176,Store_Map!$A$2:$I$100,5,FALSE),"")</f>
        <v>0</v>
      </c>
      <c r="K7176">
        <f>IFERROR(VLOOKUP(G7176,Store_Map!$A$2:$I$100,6,FALSE),"")</f>
        <v>0</v>
      </c>
      <c r="L7176">
        <f>IFERROR(VLOOKUP(G7176,Store_Map!$A$2:$I$100,7,FALSE),"")</f>
        <v>0</v>
      </c>
      <c r="M7176">
        <f>IFERROR(VLOOKUP(G7176,Store_Map!$A$2:$I$100,8,FALSE),"")</f>
        <v>0</v>
      </c>
      <c r="N7176">
        <f t="shared" si="1008"/>
        <v>0</v>
      </c>
      <c r="O7176" t="str">
        <f t="shared" si="1009"/>
        <v>PASS</v>
      </c>
      <c r="P7176" t="str">
        <f t="shared" si="1010"/>
        <v>PASS</v>
      </c>
      <c r="Q7176" t="str">
        <f t="shared" si="1011"/>
        <v>PASS</v>
      </c>
      <c r="R7176" t="str">
        <f t="shared" si="1012"/>
        <v>PASS</v>
      </c>
      <c r="S7176" t="str">
        <f t="shared" si="1013"/>
        <v>PASS</v>
      </c>
      <c r="T7176">
        <f t="shared" si="1014"/>
        <v>100</v>
      </c>
      <c r="U7176" t="str">
        <f t="shared" si="1015"/>
        <v>Low</v>
      </c>
      <c r="V7176" t="str">
        <f t="shared" si="1016"/>
        <v>Clean</v>
      </c>
    </row>
    <row r="7177" spans="1:22" x14ac:dyDescent="0.3">
      <c r="A7177" t="str">
        <f>Raw_Data!A7177</f>
        <v>36012366</v>
      </c>
      <c r="B7177">
        <f>Raw_Data!B7177</f>
        <v>45663</v>
      </c>
      <c r="C7177" t="str">
        <f>Raw_Data!C7177</f>
        <v>ATORVASTATIN 20 MG TABLET</v>
      </c>
      <c r="D7177" t="str">
        <f>Raw_Data!D7177</f>
        <v>67877051290</v>
      </c>
      <c r="E7177" t="str">
        <f>Raw_Data!E7177</f>
        <v>YASIN, NURA</v>
      </c>
      <c r="F7177" t="str">
        <f>Raw_Data!F7177</f>
        <v>1265518567</v>
      </c>
      <c r="G7177" t="str">
        <f>Raw_Data!H7177</f>
        <v>3</v>
      </c>
      <c r="H7177">
        <f>IFERROR(VLOOKUP(G7177,Store_Map!$A$2:$I$100,3,FALSE),"")</f>
        <v>0</v>
      </c>
      <c r="I7177">
        <f>IFERROR(VLOOKUP(G7177,Store_Map!$A$2:$I$100,4,FALSE),"")</f>
        <v>0</v>
      </c>
      <c r="J7177">
        <f>IFERROR(VLOOKUP(G7177,Store_Map!$A$2:$I$100,5,FALSE),"")</f>
        <v>0</v>
      </c>
      <c r="K7177">
        <f>IFERROR(VLOOKUP(G7177,Store_Map!$A$2:$I$100,6,FALSE),"")</f>
        <v>0</v>
      </c>
      <c r="L7177">
        <f>IFERROR(VLOOKUP(G7177,Store_Map!$A$2:$I$100,7,FALSE),"")</f>
        <v>0</v>
      </c>
      <c r="M7177">
        <f>IFERROR(VLOOKUP(G7177,Store_Map!$A$2:$I$100,8,FALSE),"")</f>
        <v>0</v>
      </c>
      <c r="N7177">
        <f t="shared" si="1008"/>
        <v>0</v>
      </c>
      <c r="O7177" t="str">
        <f t="shared" si="1009"/>
        <v>PASS</v>
      </c>
      <c r="P7177" t="str">
        <f t="shared" si="1010"/>
        <v>PASS</v>
      </c>
      <c r="Q7177" t="str">
        <f t="shared" si="1011"/>
        <v>PASS</v>
      </c>
      <c r="R7177" t="str">
        <f t="shared" si="1012"/>
        <v>PASS</v>
      </c>
      <c r="S7177" t="str">
        <f t="shared" si="1013"/>
        <v>PASS</v>
      </c>
      <c r="T7177">
        <f t="shared" si="1014"/>
        <v>100</v>
      </c>
      <c r="U7177" t="str">
        <f t="shared" si="1015"/>
        <v>Low</v>
      </c>
      <c r="V7177" t="str">
        <f t="shared" si="1016"/>
        <v>Clean</v>
      </c>
    </row>
    <row r="7178" spans="1:22" x14ac:dyDescent="0.3">
      <c r="A7178" t="str">
        <f>Raw_Data!A7178</f>
        <v>32002939</v>
      </c>
      <c r="B7178">
        <f>Raw_Data!B7178</f>
        <v>45663</v>
      </c>
      <c r="C7178" t="str">
        <f>Raw_Data!C7178</f>
        <v>METHYLPHENIDATE CD 10 MG CA</v>
      </c>
      <c r="D7178" t="str">
        <f>Raw_Data!D7178</f>
        <v>93529501</v>
      </c>
      <c r="E7178" t="str">
        <f>Raw_Data!E7178</f>
        <v>INGRAM, MAYA</v>
      </c>
      <c r="F7178" t="str">
        <f>Raw_Data!F7178</f>
        <v>1518221464</v>
      </c>
      <c r="G7178" t="str">
        <f>Raw_Data!H7178</f>
        <v>3</v>
      </c>
      <c r="H7178">
        <f>IFERROR(VLOOKUP(G7178,Store_Map!$A$2:$I$100,3,FALSE),"")</f>
        <v>0</v>
      </c>
      <c r="I7178">
        <f>IFERROR(VLOOKUP(G7178,Store_Map!$A$2:$I$100,4,FALSE),"")</f>
        <v>0</v>
      </c>
      <c r="J7178">
        <f>IFERROR(VLOOKUP(G7178,Store_Map!$A$2:$I$100,5,FALSE),"")</f>
        <v>0</v>
      </c>
      <c r="K7178">
        <f>IFERROR(VLOOKUP(G7178,Store_Map!$A$2:$I$100,6,FALSE),"")</f>
        <v>0</v>
      </c>
      <c r="L7178">
        <f>IFERROR(VLOOKUP(G7178,Store_Map!$A$2:$I$100,7,FALSE),"")</f>
        <v>0</v>
      </c>
      <c r="M7178">
        <f>IFERROR(VLOOKUP(G7178,Store_Map!$A$2:$I$100,8,FALSE),"")</f>
        <v>0</v>
      </c>
      <c r="N7178">
        <f t="shared" si="1008"/>
        <v>0</v>
      </c>
      <c r="O7178" t="str">
        <f t="shared" si="1009"/>
        <v>PASS</v>
      </c>
      <c r="P7178" t="str">
        <f t="shared" si="1010"/>
        <v>REVIEW</v>
      </c>
      <c r="Q7178" t="str">
        <f t="shared" si="1011"/>
        <v>PASS</v>
      </c>
      <c r="R7178" t="str">
        <f t="shared" si="1012"/>
        <v>PASS</v>
      </c>
      <c r="S7178" t="str">
        <f t="shared" si="1013"/>
        <v>REVIEW</v>
      </c>
      <c r="T7178">
        <f t="shared" si="1014"/>
        <v>90</v>
      </c>
      <c r="U7178" t="str">
        <f t="shared" si="1015"/>
        <v>Low</v>
      </c>
      <c r="V7178" t="str">
        <f t="shared" si="1016"/>
        <v>Invalid NDC</v>
      </c>
    </row>
    <row r="7179" spans="1:22" x14ac:dyDescent="0.3">
      <c r="A7179" t="str">
        <f>Raw_Data!A7179</f>
        <v>36016294</v>
      </c>
      <c r="B7179">
        <f>Raw_Data!B7179</f>
        <v>45663</v>
      </c>
      <c r="C7179" t="str">
        <f>Raw_Data!C7179</f>
        <v>VALACYCLOVIR HCL 500 MG TAB</v>
      </c>
      <c r="D7179" t="str">
        <f>Raw_Data!D7179</f>
        <v>378427593</v>
      </c>
      <c r="E7179" t="str">
        <f>Raw_Data!E7179</f>
        <v>GIBBS, JON</v>
      </c>
      <c r="F7179" t="str">
        <f>Raw_Data!F7179</f>
        <v>1700896156</v>
      </c>
      <c r="G7179" t="str">
        <f>Raw_Data!H7179</f>
        <v>3</v>
      </c>
      <c r="H7179">
        <f>IFERROR(VLOOKUP(G7179,Store_Map!$A$2:$I$100,3,FALSE),"")</f>
        <v>0</v>
      </c>
      <c r="I7179">
        <f>IFERROR(VLOOKUP(G7179,Store_Map!$A$2:$I$100,4,FALSE),"")</f>
        <v>0</v>
      </c>
      <c r="J7179">
        <f>IFERROR(VLOOKUP(G7179,Store_Map!$A$2:$I$100,5,FALSE),"")</f>
        <v>0</v>
      </c>
      <c r="K7179">
        <f>IFERROR(VLOOKUP(G7179,Store_Map!$A$2:$I$100,6,FALSE),"")</f>
        <v>0</v>
      </c>
      <c r="L7179">
        <f>IFERROR(VLOOKUP(G7179,Store_Map!$A$2:$I$100,7,FALSE),"")</f>
        <v>0</v>
      </c>
      <c r="M7179">
        <f>IFERROR(VLOOKUP(G7179,Store_Map!$A$2:$I$100,8,FALSE),"")</f>
        <v>0</v>
      </c>
      <c r="N7179">
        <f t="shared" si="1008"/>
        <v>0</v>
      </c>
      <c r="O7179" t="str">
        <f t="shared" si="1009"/>
        <v>PASS</v>
      </c>
      <c r="P7179" t="str">
        <f t="shared" si="1010"/>
        <v>REVIEW</v>
      </c>
      <c r="Q7179" t="str">
        <f t="shared" si="1011"/>
        <v>PASS</v>
      </c>
      <c r="R7179" t="str">
        <f t="shared" si="1012"/>
        <v>PASS</v>
      </c>
      <c r="S7179" t="str">
        <f t="shared" si="1013"/>
        <v>REVIEW</v>
      </c>
      <c r="T7179">
        <f t="shared" si="1014"/>
        <v>90</v>
      </c>
      <c r="U7179" t="str">
        <f t="shared" si="1015"/>
        <v>Low</v>
      </c>
      <c r="V7179" t="str">
        <f t="shared" si="1016"/>
        <v>Invalid NDC</v>
      </c>
    </row>
    <row r="7180" spans="1:22" x14ac:dyDescent="0.3">
      <c r="A7180" t="str">
        <f>Raw_Data!A7180</f>
        <v>36016295</v>
      </c>
      <c r="B7180">
        <f>Raw_Data!B7180</f>
        <v>45663</v>
      </c>
      <c r="C7180" t="str">
        <f>Raw_Data!C7180</f>
        <v>METOPROLOL SUCC ER 50 MG TA</v>
      </c>
      <c r="D7180" t="str">
        <f>Raw_Data!D7180</f>
        <v>55111046701</v>
      </c>
      <c r="E7180" t="str">
        <f>Raw_Data!E7180</f>
        <v>GIBBS, JON</v>
      </c>
      <c r="F7180" t="str">
        <f>Raw_Data!F7180</f>
        <v>1700896156</v>
      </c>
      <c r="G7180" t="str">
        <f>Raw_Data!H7180</f>
        <v>3</v>
      </c>
      <c r="H7180">
        <f>IFERROR(VLOOKUP(G7180,Store_Map!$A$2:$I$100,3,FALSE),"")</f>
        <v>0</v>
      </c>
      <c r="I7180">
        <f>IFERROR(VLOOKUP(G7180,Store_Map!$A$2:$I$100,4,FALSE),"")</f>
        <v>0</v>
      </c>
      <c r="J7180">
        <f>IFERROR(VLOOKUP(G7180,Store_Map!$A$2:$I$100,5,FALSE),"")</f>
        <v>0</v>
      </c>
      <c r="K7180">
        <f>IFERROR(VLOOKUP(G7180,Store_Map!$A$2:$I$100,6,FALSE),"")</f>
        <v>0</v>
      </c>
      <c r="L7180">
        <f>IFERROR(VLOOKUP(G7180,Store_Map!$A$2:$I$100,7,FALSE),"")</f>
        <v>0</v>
      </c>
      <c r="M7180">
        <f>IFERROR(VLOOKUP(G7180,Store_Map!$A$2:$I$100,8,FALSE),"")</f>
        <v>0</v>
      </c>
      <c r="N7180">
        <f t="shared" si="1008"/>
        <v>0</v>
      </c>
      <c r="O7180" t="str">
        <f t="shared" si="1009"/>
        <v>PASS</v>
      </c>
      <c r="P7180" t="str">
        <f t="shared" si="1010"/>
        <v>PASS</v>
      </c>
      <c r="Q7180" t="str">
        <f t="shared" si="1011"/>
        <v>PASS</v>
      </c>
      <c r="R7180" t="str">
        <f t="shared" si="1012"/>
        <v>PASS</v>
      </c>
      <c r="S7180" t="str">
        <f t="shared" si="1013"/>
        <v>PASS</v>
      </c>
      <c r="T7180">
        <f t="shared" si="1014"/>
        <v>100</v>
      </c>
      <c r="U7180" t="str">
        <f t="shared" si="1015"/>
        <v>Low</v>
      </c>
      <c r="V7180" t="str">
        <f t="shared" si="1016"/>
        <v>Clean</v>
      </c>
    </row>
    <row r="7181" spans="1:22" x14ac:dyDescent="0.3">
      <c r="A7181" t="str">
        <f>Raw_Data!A7181</f>
        <v>36016296</v>
      </c>
      <c r="B7181">
        <f>Raw_Data!B7181</f>
        <v>45663</v>
      </c>
      <c r="C7181" t="str">
        <f>Raw_Data!C7181</f>
        <v>CETIRIZINE HCL 1 MG/ML SOLN</v>
      </c>
      <c r="D7181" t="str">
        <f>Raw_Data!D7181</f>
        <v>45802097426</v>
      </c>
      <c r="E7181" t="str">
        <f>Raw_Data!E7181</f>
        <v>INGRAM, MAYA</v>
      </c>
      <c r="F7181" t="str">
        <f>Raw_Data!F7181</f>
        <v>1518221464</v>
      </c>
      <c r="G7181" t="str">
        <f>Raw_Data!H7181</f>
        <v>3</v>
      </c>
      <c r="H7181">
        <f>IFERROR(VLOOKUP(G7181,Store_Map!$A$2:$I$100,3,FALSE),"")</f>
        <v>0</v>
      </c>
      <c r="I7181">
        <f>IFERROR(VLOOKUP(G7181,Store_Map!$A$2:$I$100,4,FALSE),"")</f>
        <v>0</v>
      </c>
      <c r="J7181">
        <f>IFERROR(VLOOKUP(G7181,Store_Map!$A$2:$I$100,5,FALSE),"")</f>
        <v>0</v>
      </c>
      <c r="K7181">
        <f>IFERROR(VLOOKUP(G7181,Store_Map!$A$2:$I$100,6,FALSE),"")</f>
        <v>0</v>
      </c>
      <c r="L7181">
        <f>IFERROR(VLOOKUP(G7181,Store_Map!$A$2:$I$100,7,FALSE),"")</f>
        <v>0</v>
      </c>
      <c r="M7181">
        <f>IFERROR(VLOOKUP(G7181,Store_Map!$A$2:$I$100,8,FALSE),"")</f>
        <v>0</v>
      </c>
      <c r="N7181">
        <f t="shared" si="1008"/>
        <v>0</v>
      </c>
      <c r="O7181" t="str">
        <f t="shared" si="1009"/>
        <v>PASS</v>
      </c>
      <c r="P7181" t="str">
        <f t="shared" si="1010"/>
        <v>PASS</v>
      </c>
      <c r="Q7181" t="str">
        <f t="shared" si="1011"/>
        <v>PASS</v>
      </c>
      <c r="R7181" t="str">
        <f t="shared" si="1012"/>
        <v>PASS</v>
      </c>
      <c r="S7181" t="str">
        <f t="shared" si="1013"/>
        <v>PASS</v>
      </c>
      <c r="T7181">
        <f t="shared" si="1014"/>
        <v>100</v>
      </c>
      <c r="U7181" t="str">
        <f t="shared" si="1015"/>
        <v>Low</v>
      </c>
      <c r="V7181" t="str">
        <f t="shared" si="1016"/>
        <v>Clean</v>
      </c>
    </row>
    <row r="7182" spans="1:22" x14ac:dyDescent="0.3">
      <c r="A7182" t="str">
        <f>Raw_Data!A7182</f>
        <v>36016305</v>
      </c>
      <c r="B7182">
        <f>Raw_Data!B7182</f>
        <v>45663</v>
      </c>
      <c r="C7182" t="str">
        <f>Raw_Data!C7182</f>
        <v>BUSPIRONE HCL 5 MG TABLET</v>
      </c>
      <c r="D7182" t="str">
        <f>Raw_Data!D7182</f>
        <v>64380074106</v>
      </c>
      <c r="E7182" t="str">
        <f>Raw_Data!E7182</f>
        <v>ETINGE, BIE</v>
      </c>
      <c r="F7182" t="str">
        <f>Raw_Data!F7182</f>
        <v>1093007890</v>
      </c>
      <c r="G7182" t="str">
        <f>Raw_Data!H7182</f>
        <v>3</v>
      </c>
      <c r="H7182">
        <f>IFERROR(VLOOKUP(G7182,Store_Map!$A$2:$I$100,3,FALSE),"")</f>
        <v>0</v>
      </c>
      <c r="I7182">
        <f>IFERROR(VLOOKUP(G7182,Store_Map!$A$2:$I$100,4,FALSE),"")</f>
        <v>0</v>
      </c>
      <c r="J7182">
        <f>IFERROR(VLOOKUP(G7182,Store_Map!$A$2:$I$100,5,FALSE),"")</f>
        <v>0</v>
      </c>
      <c r="K7182">
        <f>IFERROR(VLOOKUP(G7182,Store_Map!$A$2:$I$100,6,FALSE),"")</f>
        <v>0</v>
      </c>
      <c r="L7182">
        <f>IFERROR(VLOOKUP(G7182,Store_Map!$A$2:$I$100,7,FALSE),"")</f>
        <v>0</v>
      </c>
      <c r="M7182">
        <f>IFERROR(VLOOKUP(G7182,Store_Map!$A$2:$I$100,8,FALSE),"")</f>
        <v>0</v>
      </c>
      <c r="N7182">
        <f t="shared" si="1008"/>
        <v>0</v>
      </c>
      <c r="O7182" t="str">
        <f t="shared" si="1009"/>
        <v>PASS</v>
      </c>
      <c r="P7182" t="str">
        <f t="shared" si="1010"/>
        <v>PASS</v>
      </c>
      <c r="Q7182" t="str">
        <f t="shared" si="1011"/>
        <v>PASS</v>
      </c>
      <c r="R7182" t="str">
        <f t="shared" si="1012"/>
        <v>PASS</v>
      </c>
      <c r="S7182" t="str">
        <f t="shared" si="1013"/>
        <v>PASS</v>
      </c>
      <c r="T7182">
        <f t="shared" si="1014"/>
        <v>100</v>
      </c>
      <c r="U7182" t="str">
        <f t="shared" si="1015"/>
        <v>Low</v>
      </c>
      <c r="V7182" t="str">
        <f t="shared" si="1016"/>
        <v>Clean</v>
      </c>
    </row>
    <row r="7183" spans="1:22" x14ac:dyDescent="0.3">
      <c r="A7183" t="str">
        <f>Raw_Data!A7183</f>
        <v>36016233</v>
      </c>
      <c r="B7183">
        <f>Raw_Data!B7183</f>
        <v>45663</v>
      </c>
      <c r="C7183" t="str">
        <f>Raw_Data!C7183</f>
        <v>ALBUTEROL HFA 90 MCG INHALE</v>
      </c>
      <c r="D7183" t="str">
        <f>Raw_Data!D7183</f>
        <v>68180096301</v>
      </c>
      <c r="E7183" t="str">
        <f>Raw_Data!E7183</f>
        <v>Scoggins, Jennie</v>
      </c>
      <c r="F7183" t="str">
        <f>Raw_Data!F7183</f>
        <v>1982727400</v>
      </c>
      <c r="G7183" t="str">
        <f>Raw_Data!H7183</f>
        <v>3</v>
      </c>
      <c r="H7183">
        <f>IFERROR(VLOOKUP(G7183,Store_Map!$A$2:$I$100,3,FALSE),"")</f>
        <v>0</v>
      </c>
      <c r="I7183">
        <f>IFERROR(VLOOKUP(G7183,Store_Map!$A$2:$I$100,4,FALSE),"")</f>
        <v>0</v>
      </c>
      <c r="J7183">
        <f>IFERROR(VLOOKUP(G7183,Store_Map!$A$2:$I$100,5,FALSE),"")</f>
        <v>0</v>
      </c>
      <c r="K7183">
        <f>IFERROR(VLOOKUP(G7183,Store_Map!$A$2:$I$100,6,FALSE),"")</f>
        <v>0</v>
      </c>
      <c r="L7183">
        <f>IFERROR(VLOOKUP(G7183,Store_Map!$A$2:$I$100,7,FALSE),"")</f>
        <v>0</v>
      </c>
      <c r="M7183">
        <f>IFERROR(VLOOKUP(G7183,Store_Map!$A$2:$I$100,8,FALSE),"")</f>
        <v>0</v>
      </c>
      <c r="N7183">
        <f t="shared" si="1008"/>
        <v>0</v>
      </c>
      <c r="O7183" t="str">
        <f t="shared" si="1009"/>
        <v>PASS</v>
      </c>
      <c r="P7183" t="str">
        <f t="shared" si="1010"/>
        <v>PASS</v>
      </c>
      <c r="Q7183" t="str">
        <f t="shared" si="1011"/>
        <v>PASS</v>
      </c>
      <c r="R7183" t="str">
        <f t="shared" si="1012"/>
        <v>PASS</v>
      </c>
      <c r="S7183" t="str">
        <f t="shared" si="1013"/>
        <v>PASS</v>
      </c>
      <c r="T7183">
        <f t="shared" si="1014"/>
        <v>100</v>
      </c>
      <c r="U7183" t="str">
        <f t="shared" si="1015"/>
        <v>Low</v>
      </c>
      <c r="V7183" t="str">
        <f t="shared" si="1016"/>
        <v>Clean</v>
      </c>
    </row>
    <row r="7184" spans="1:22" x14ac:dyDescent="0.3">
      <c r="A7184" t="str">
        <f>Raw_Data!A7184</f>
        <v>36016306</v>
      </c>
      <c r="B7184">
        <f>Raw_Data!B7184</f>
        <v>45663</v>
      </c>
      <c r="C7184" t="str">
        <f>Raw_Data!C7184</f>
        <v>MONTELUKAST SOD 5 MG TAB CH</v>
      </c>
      <c r="D7184" t="str">
        <f>Raw_Data!D7184</f>
        <v>33342011107</v>
      </c>
      <c r="E7184" t="str">
        <f>Raw_Data!E7184</f>
        <v>THERATTIL, JAYA</v>
      </c>
      <c r="F7184" t="str">
        <f>Raw_Data!F7184</f>
        <v>1043285810</v>
      </c>
      <c r="G7184" t="str">
        <f>Raw_Data!H7184</f>
        <v>3</v>
      </c>
      <c r="H7184">
        <f>IFERROR(VLOOKUP(G7184,Store_Map!$A$2:$I$100,3,FALSE),"")</f>
        <v>0</v>
      </c>
      <c r="I7184">
        <f>IFERROR(VLOOKUP(G7184,Store_Map!$A$2:$I$100,4,FALSE),"")</f>
        <v>0</v>
      </c>
      <c r="J7184">
        <f>IFERROR(VLOOKUP(G7184,Store_Map!$A$2:$I$100,5,FALSE),"")</f>
        <v>0</v>
      </c>
      <c r="K7184">
        <f>IFERROR(VLOOKUP(G7184,Store_Map!$A$2:$I$100,6,FALSE),"")</f>
        <v>0</v>
      </c>
      <c r="L7184">
        <f>IFERROR(VLOOKUP(G7184,Store_Map!$A$2:$I$100,7,FALSE),"")</f>
        <v>0</v>
      </c>
      <c r="M7184">
        <f>IFERROR(VLOOKUP(G7184,Store_Map!$A$2:$I$100,8,FALSE),"")</f>
        <v>0</v>
      </c>
      <c r="N7184">
        <f t="shared" si="1008"/>
        <v>0</v>
      </c>
      <c r="O7184" t="str">
        <f t="shared" si="1009"/>
        <v>PASS</v>
      </c>
      <c r="P7184" t="str">
        <f t="shared" si="1010"/>
        <v>PASS</v>
      </c>
      <c r="Q7184" t="str">
        <f t="shared" si="1011"/>
        <v>PASS</v>
      </c>
      <c r="R7184" t="str">
        <f t="shared" si="1012"/>
        <v>PASS</v>
      </c>
      <c r="S7184" t="str">
        <f t="shared" si="1013"/>
        <v>PASS</v>
      </c>
      <c r="T7184">
        <f t="shared" si="1014"/>
        <v>100</v>
      </c>
      <c r="U7184" t="str">
        <f t="shared" si="1015"/>
        <v>Low</v>
      </c>
      <c r="V7184" t="str">
        <f t="shared" si="1016"/>
        <v>Clean</v>
      </c>
    </row>
    <row r="7185" spans="1:22" x14ac:dyDescent="0.3">
      <c r="A7185" t="str">
        <f>Raw_Data!A7185</f>
        <v>36016307</v>
      </c>
      <c r="B7185">
        <f>Raw_Data!B7185</f>
        <v>45663</v>
      </c>
      <c r="C7185" t="str">
        <f>Raw_Data!C7185</f>
        <v>ALBUTEROL SUL 2.5 MG/3 ML S</v>
      </c>
      <c r="D7185" t="str">
        <f>Raw_Data!D7185</f>
        <v>76204020030</v>
      </c>
      <c r="E7185" t="str">
        <f>Raw_Data!E7185</f>
        <v>ERTLE, VALERIE</v>
      </c>
      <c r="F7185" t="str">
        <f>Raw_Data!F7185</f>
        <v>1245619592</v>
      </c>
      <c r="G7185" t="str">
        <f>Raw_Data!H7185</f>
        <v>3</v>
      </c>
      <c r="H7185">
        <f>IFERROR(VLOOKUP(G7185,Store_Map!$A$2:$I$100,3,FALSE),"")</f>
        <v>0</v>
      </c>
      <c r="I7185">
        <f>IFERROR(VLOOKUP(G7185,Store_Map!$A$2:$I$100,4,FALSE),"")</f>
        <v>0</v>
      </c>
      <c r="J7185">
        <f>IFERROR(VLOOKUP(G7185,Store_Map!$A$2:$I$100,5,FALSE),"")</f>
        <v>0</v>
      </c>
      <c r="K7185">
        <f>IFERROR(VLOOKUP(G7185,Store_Map!$A$2:$I$100,6,FALSE),"")</f>
        <v>0</v>
      </c>
      <c r="L7185">
        <f>IFERROR(VLOOKUP(G7185,Store_Map!$A$2:$I$100,7,FALSE),"")</f>
        <v>0</v>
      </c>
      <c r="M7185">
        <f>IFERROR(VLOOKUP(G7185,Store_Map!$A$2:$I$100,8,FALSE),"")</f>
        <v>0</v>
      </c>
      <c r="N7185">
        <f t="shared" si="1008"/>
        <v>0</v>
      </c>
      <c r="O7185" t="str">
        <f t="shared" si="1009"/>
        <v>PASS</v>
      </c>
      <c r="P7185" t="str">
        <f t="shared" si="1010"/>
        <v>PASS</v>
      </c>
      <c r="Q7185" t="str">
        <f t="shared" si="1011"/>
        <v>PASS</v>
      </c>
      <c r="R7185" t="str">
        <f t="shared" si="1012"/>
        <v>PASS</v>
      </c>
      <c r="S7185" t="str">
        <f t="shared" si="1013"/>
        <v>PASS</v>
      </c>
      <c r="T7185">
        <f t="shared" si="1014"/>
        <v>100</v>
      </c>
      <c r="U7185" t="str">
        <f t="shared" si="1015"/>
        <v>Low</v>
      </c>
      <c r="V7185" t="str">
        <f t="shared" si="1016"/>
        <v>Clean</v>
      </c>
    </row>
    <row r="7186" spans="1:22" x14ac:dyDescent="0.3">
      <c r="A7186" t="str">
        <f>Raw_Data!A7186</f>
        <v>36016309</v>
      </c>
      <c r="B7186">
        <f>Raw_Data!B7186</f>
        <v>45663</v>
      </c>
      <c r="C7186" t="str">
        <f>Raw_Data!C7186</f>
        <v>VALACYCLOVIR HCL 500 MG TAB</v>
      </c>
      <c r="D7186" t="str">
        <f>Raw_Data!D7186</f>
        <v>378427593</v>
      </c>
      <c r="E7186" t="str">
        <f>Raw_Data!E7186</f>
        <v>ETINGE, BIE</v>
      </c>
      <c r="F7186" t="str">
        <f>Raw_Data!F7186</f>
        <v>1093007890</v>
      </c>
      <c r="G7186" t="str">
        <f>Raw_Data!H7186</f>
        <v>3</v>
      </c>
      <c r="H7186">
        <f>IFERROR(VLOOKUP(G7186,Store_Map!$A$2:$I$100,3,FALSE),"")</f>
        <v>0</v>
      </c>
      <c r="I7186">
        <f>IFERROR(VLOOKUP(G7186,Store_Map!$A$2:$I$100,4,FALSE),"")</f>
        <v>0</v>
      </c>
      <c r="J7186">
        <f>IFERROR(VLOOKUP(G7186,Store_Map!$A$2:$I$100,5,FALSE),"")</f>
        <v>0</v>
      </c>
      <c r="K7186">
        <f>IFERROR(VLOOKUP(G7186,Store_Map!$A$2:$I$100,6,FALSE),"")</f>
        <v>0</v>
      </c>
      <c r="L7186">
        <f>IFERROR(VLOOKUP(G7186,Store_Map!$A$2:$I$100,7,FALSE),"")</f>
        <v>0</v>
      </c>
      <c r="M7186">
        <f>IFERROR(VLOOKUP(G7186,Store_Map!$A$2:$I$100,8,FALSE),"")</f>
        <v>0</v>
      </c>
      <c r="N7186">
        <f t="shared" si="1008"/>
        <v>0</v>
      </c>
      <c r="O7186" t="str">
        <f t="shared" si="1009"/>
        <v>PASS</v>
      </c>
      <c r="P7186" t="str">
        <f t="shared" si="1010"/>
        <v>REVIEW</v>
      </c>
      <c r="Q7186" t="str">
        <f t="shared" si="1011"/>
        <v>PASS</v>
      </c>
      <c r="R7186" t="str">
        <f t="shared" si="1012"/>
        <v>PASS</v>
      </c>
      <c r="S7186" t="str">
        <f t="shared" si="1013"/>
        <v>REVIEW</v>
      </c>
      <c r="T7186">
        <f t="shared" si="1014"/>
        <v>90</v>
      </c>
      <c r="U7186" t="str">
        <f t="shared" si="1015"/>
        <v>Low</v>
      </c>
      <c r="V7186" t="str">
        <f t="shared" si="1016"/>
        <v>Invalid NDC</v>
      </c>
    </row>
    <row r="7187" spans="1:22" x14ac:dyDescent="0.3">
      <c r="A7187" t="str">
        <f>Raw_Data!A7187</f>
        <v>32002940</v>
      </c>
      <c r="B7187">
        <f>Raw_Data!B7187</f>
        <v>45663</v>
      </c>
      <c r="C7187" t="str">
        <f>Raw_Data!C7187</f>
        <v>DEXMETHYLPHENIDATE ER 10 MG</v>
      </c>
      <c r="D7187" t="str">
        <f>Raw_Data!D7187</f>
        <v>115991901</v>
      </c>
      <c r="E7187" t="str">
        <f>Raw_Data!E7187</f>
        <v>INGRAM, MAYA</v>
      </c>
      <c r="F7187" t="str">
        <f>Raw_Data!F7187</f>
        <v>1518221464</v>
      </c>
      <c r="G7187" t="str">
        <f>Raw_Data!H7187</f>
        <v>3</v>
      </c>
      <c r="H7187">
        <f>IFERROR(VLOOKUP(G7187,Store_Map!$A$2:$I$100,3,FALSE),"")</f>
        <v>0</v>
      </c>
      <c r="I7187">
        <f>IFERROR(VLOOKUP(G7187,Store_Map!$A$2:$I$100,4,FALSE),"")</f>
        <v>0</v>
      </c>
      <c r="J7187">
        <f>IFERROR(VLOOKUP(G7187,Store_Map!$A$2:$I$100,5,FALSE),"")</f>
        <v>0</v>
      </c>
      <c r="K7187">
        <f>IFERROR(VLOOKUP(G7187,Store_Map!$A$2:$I$100,6,FALSE),"")</f>
        <v>0</v>
      </c>
      <c r="L7187">
        <f>IFERROR(VLOOKUP(G7187,Store_Map!$A$2:$I$100,7,FALSE),"")</f>
        <v>0</v>
      </c>
      <c r="M7187">
        <f>IFERROR(VLOOKUP(G7187,Store_Map!$A$2:$I$100,8,FALSE),"")</f>
        <v>0</v>
      </c>
      <c r="N7187">
        <f t="shared" si="1008"/>
        <v>0</v>
      </c>
      <c r="O7187" t="str">
        <f t="shared" si="1009"/>
        <v>PASS</v>
      </c>
      <c r="P7187" t="str">
        <f t="shared" si="1010"/>
        <v>REVIEW</v>
      </c>
      <c r="Q7187" t="str">
        <f t="shared" si="1011"/>
        <v>PASS</v>
      </c>
      <c r="R7187" t="str">
        <f t="shared" si="1012"/>
        <v>PASS</v>
      </c>
      <c r="S7187" t="str">
        <f t="shared" si="1013"/>
        <v>REVIEW</v>
      </c>
      <c r="T7187">
        <f t="shared" si="1014"/>
        <v>90</v>
      </c>
      <c r="U7187" t="str">
        <f t="shared" si="1015"/>
        <v>Low</v>
      </c>
      <c r="V7187" t="str">
        <f t="shared" si="1016"/>
        <v>Invalid NDC</v>
      </c>
    </row>
    <row r="7188" spans="1:22" x14ac:dyDescent="0.3">
      <c r="A7188" t="str">
        <f>Raw_Data!A7188</f>
        <v>36015129</v>
      </c>
      <c r="B7188">
        <f>Raw_Data!B7188</f>
        <v>45663</v>
      </c>
      <c r="C7188" t="str">
        <f>Raw_Data!C7188</f>
        <v>VENLAFAXINE HCL ER 150 MG C</v>
      </c>
      <c r="D7188" t="str">
        <f>Raw_Data!D7188</f>
        <v>70710170009</v>
      </c>
      <c r="E7188" t="str">
        <f>Raw_Data!E7188</f>
        <v>GIBBS, JON</v>
      </c>
      <c r="F7188" t="str">
        <f>Raw_Data!F7188</f>
        <v>1700896156</v>
      </c>
      <c r="G7188" t="str">
        <f>Raw_Data!H7188</f>
        <v>3</v>
      </c>
      <c r="H7188">
        <f>IFERROR(VLOOKUP(G7188,Store_Map!$A$2:$I$100,3,FALSE),"")</f>
        <v>0</v>
      </c>
      <c r="I7188">
        <f>IFERROR(VLOOKUP(G7188,Store_Map!$A$2:$I$100,4,FALSE),"")</f>
        <v>0</v>
      </c>
      <c r="J7188">
        <f>IFERROR(VLOOKUP(G7188,Store_Map!$A$2:$I$100,5,FALSE),"")</f>
        <v>0</v>
      </c>
      <c r="K7188">
        <f>IFERROR(VLOOKUP(G7188,Store_Map!$A$2:$I$100,6,FALSE),"")</f>
        <v>0</v>
      </c>
      <c r="L7188">
        <f>IFERROR(VLOOKUP(G7188,Store_Map!$A$2:$I$100,7,FALSE),"")</f>
        <v>0</v>
      </c>
      <c r="M7188">
        <f>IFERROR(VLOOKUP(G7188,Store_Map!$A$2:$I$100,8,FALSE),"")</f>
        <v>0</v>
      </c>
      <c r="N7188">
        <f t="shared" si="1008"/>
        <v>0</v>
      </c>
      <c r="O7188" t="str">
        <f t="shared" si="1009"/>
        <v>PASS</v>
      </c>
      <c r="P7188" t="str">
        <f t="shared" si="1010"/>
        <v>PASS</v>
      </c>
      <c r="Q7188" t="str">
        <f t="shared" si="1011"/>
        <v>PASS</v>
      </c>
      <c r="R7188" t="str">
        <f t="shared" si="1012"/>
        <v>PASS</v>
      </c>
      <c r="S7188" t="str">
        <f t="shared" si="1013"/>
        <v>PASS</v>
      </c>
      <c r="T7188">
        <f t="shared" si="1014"/>
        <v>100</v>
      </c>
      <c r="U7188" t="str">
        <f t="shared" si="1015"/>
        <v>Low</v>
      </c>
      <c r="V7188" t="str">
        <f t="shared" si="1016"/>
        <v>Clean</v>
      </c>
    </row>
    <row r="7189" spans="1:22" x14ac:dyDescent="0.3">
      <c r="A7189" t="str">
        <f>Raw_Data!A7189</f>
        <v>36013103</v>
      </c>
      <c r="B7189">
        <f>Raw_Data!B7189</f>
        <v>45663</v>
      </c>
      <c r="C7189" t="str">
        <f>Raw_Data!C7189</f>
        <v>CHLORTHALIDONE 25 MG TABLET</v>
      </c>
      <c r="D7189" t="str">
        <f>Raw_Data!D7189</f>
        <v>43598071901</v>
      </c>
      <c r="E7189" t="str">
        <f>Raw_Data!E7189</f>
        <v>GIBBS, JON</v>
      </c>
      <c r="F7189" t="str">
        <f>Raw_Data!F7189</f>
        <v>1700896156</v>
      </c>
      <c r="G7189" t="str">
        <f>Raw_Data!H7189</f>
        <v>3</v>
      </c>
      <c r="H7189">
        <f>IFERROR(VLOOKUP(G7189,Store_Map!$A$2:$I$100,3,FALSE),"")</f>
        <v>0</v>
      </c>
      <c r="I7189">
        <f>IFERROR(VLOOKUP(G7189,Store_Map!$A$2:$I$100,4,FALSE),"")</f>
        <v>0</v>
      </c>
      <c r="J7189">
        <f>IFERROR(VLOOKUP(G7189,Store_Map!$A$2:$I$100,5,FALSE),"")</f>
        <v>0</v>
      </c>
      <c r="K7189">
        <f>IFERROR(VLOOKUP(G7189,Store_Map!$A$2:$I$100,6,FALSE),"")</f>
        <v>0</v>
      </c>
      <c r="L7189">
        <f>IFERROR(VLOOKUP(G7189,Store_Map!$A$2:$I$100,7,FALSE),"")</f>
        <v>0</v>
      </c>
      <c r="M7189">
        <f>IFERROR(VLOOKUP(G7189,Store_Map!$A$2:$I$100,8,FALSE),"")</f>
        <v>0</v>
      </c>
      <c r="N7189">
        <f t="shared" si="1008"/>
        <v>0</v>
      </c>
      <c r="O7189" t="str">
        <f t="shared" si="1009"/>
        <v>PASS</v>
      </c>
      <c r="P7189" t="str">
        <f t="shared" si="1010"/>
        <v>PASS</v>
      </c>
      <c r="Q7189" t="str">
        <f t="shared" si="1011"/>
        <v>PASS</v>
      </c>
      <c r="R7189" t="str">
        <f t="shared" si="1012"/>
        <v>PASS</v>
      </c>
      <c r="S7189" t="str">
        <f t="shared" si="1013"/>
        <v>PASS</v>
      </c>
      <c r="T7189">
        <f t="shared" si="1014"/>
        <v>100</v>
      </c>
      <c r="U7189" t="str">
        <f t="shared" si="1015"/>
        <v>Low</v>
      </c>
      <c r="V7189" t="str">
        <f t="shared" si="1016"/>
        <v>Clean</v>
      </c>
    </row>
    <row r="7190" spans="1:22" x14ac:dyDescent="0.3">
      <c r="A7190" t="str">
        <f>Raw_Data!A7190</f>
        <v>32002942</v>
      </c>
      <c r="B7190">
        <f>Raw_Data!B7190</f>
        <v>45663</v>
      </c>
      <c r="C7190" t="str">
        <f>Raw_Data!C7190</f>
        <v>DEXTROAMP-AMPHETAMIN 30 MG</v>
      </c>
      <c r="D7190" t="str">
        <f>Raw_Data!D7190</f>
        <v>64850050601</v>
      </c>
      <c r="E7190" t="str">
        <f>Raw_Data!E7190</f>
        <v>SOBRINHO, TITO</v>
      </c>
      <c r="F7190" t="str">
        <f>Raw_Data!F7190</f>
        <v>1942244652</v>
      </c>
      <c r="G7190" t="str">
        <f>Raw_Data!H7190</f>
        <v>3</v>
      </c>
      <c r="H7190">
        <f>IFERROR(VLOOKUP(G7190,Store_Map!$A$2:$I$100,3,FALSE),"")</f>
        <v>0</v>
      </c>
      <c r="I7190">
        <f>IFERROR(VLOOKUP(G7190,Store_Map!$A$2:$I$100,4,FALSE),"")</f>
        <v>0</v>
      </c>
      <c r="J7190">
        <f>IFERROR(VLOOKUP(G7190,Store_Map!$A$2:$I$100,5,FALSE),"")</f>
        <v>0</v>
      </c>
      <c r="K7190">
        <f>IFERROR(VLOOKUP(G7190,Store_Map!$A$2:$I$100,6,FALSE),"")</f>
        <v>0</v>
      </c>
      <c r="L7190">
        <f>IFERROR(VLOOKUP(G7190,Store_Map!$A$2:$I$100,7,FALSE),"")</f>
        <v>0</v>
      </c>
      <c r="M7190">
        <f>IFERROR(VLOOKUP(G7190,Store_Map!$A$2:$I$100,8,FALSE),"")</f>
        <v>0</v>
      </c>
      <c r="N7190">
        <f t="shared" si="1008"/>
        <v>0</v>
      </c>
      <c r="O7190" t="str">
        <f t="shared" si="1009"/>
        <v>PASS</v>
      </c>
      <c r="P7190" t="str">
        <f t="shared" si="1010"/>
        <v>PASS</v>
      </c>
      <c r="Q7190" t="str">
        <f t="shared" si="1011"/>
        <v>PASS</v>
      </c>
      <c r="R7190" t="str">
        <f t="shared" si="1012"/>
        <v>PASS</v>
      </c>
      <c r="S7190" t="str">
        <f t="shared" si="1013"/>
        <v>PASS</v>
      </c>
      <c r="T7190">
        <f t="shared" si="1014"/>
        <v>100</v>
      </c>
      <c r="U7190" t="str">
        <f t="shared" si="1015"/>
        <v>Low</v>
      </c>
      <c r="V7190" t="str">
        <f t="shared" si="1016"/>
        <v>Clean</v>
      </c>
    </row>
    <row r="7191" spans="1:22" x14ac:dyDescent="0.3">
      <c r="A7191" t="str">
        <f>Raw_Data!A7191</f>
        <v>36016310</v>
      </c>
      <c r="B7191">
        <f>Raw_Data!B7191</f>
        <v>45663</v>
      </c>
      <c r="C7191" t="str">
        <f>Raw_Data!C7191</f>
        <v>MONTELUKAST SOD 10 MG TABLE</v>
      </c>
      <c r="D7191" t="str">
        <f>Raw_Data!D7191</f>
        <v>55111072590</v>
      </c>
      <c r="E7191" t="str">
        <f>Raw_Data!E7191</f>
        <v>YASIN, NURA</v>
      </c>
      <c r="F7191" t="str">
        <f>Raw_Data!F7191</f>
        <v>1265518567</v>
      </c>
      <c r="G7191" t="str">
        <f>Raw_Data!H7191</f>
        <v>3</v>
      </c>
      <c r="H7191">
        <f>IFERROR(VLOOKUP(G7191,Store_Map!$A$2:$I$100,3,FALSE),"")</f>
        <v>0</v>
      </c>
      <c r="I7191">
        <f>IFERROR(VLOOKUP(G7191,Store_Map!$A$2:$I$100,4,FALSE),"")</f>
        <v>0</v>
      </c>
      <c r="J7191">
        <f>IFERROR(VLOOKUP(G7191,Store_Map!$A$2:$I$100,5,FALSE),"")</f>
        <v>0</v>
      </c>
      <c r="K7191">
        <f>IFERROR(VLOOKUP(G7191,Store_Map!$A$2:$I$100,6,FALSE),"")</f>
        <v>0</v>
      </c>
      <c r="L7191">
        <f>IFERROR(VLOOKUP(G7191,Store_Map!$A$2:$I$100,7,FALSE),"")</f>
        <v>0</v>
      </c>
      <c r="M7191">
        <f>IFERROR(VLOOKUP(G7191,Store_Map!$A$2:$I$100,8,FALSE),"")</f>
        <v>0</v>
      </c>
      <c r="N7191">
        <f t="shared" si="1008"/>
        <v>0</v>
      </c>
      <c r="O7191" t="str">
        <f t="shared" si="1009"/>
        <v>PASS</v>
      </c>
      <c r="P7191" t="str">
        <f t="shared" si="1010"/>
        <v>PASS</v>
      </c>
      <c r="Q7191" t="str">
        <f t="shared" si="1011"/>
        <v>PASS</v>
      </c>
      <c r="R7191" t="str">
        <f t="shared" si="1012"/>
        <v>PASS</v>
      </c>
      <c r="S7191" t="str">
        <f t="shared" si="1013"/>
        <v>PASS</v>
      </c>
      <c r="T7191">
        <f t="shared" si="1014"/>
        <v>100</v>
      </c>
      <c r="U7191" t="str">
        <f t="shared" si="1015"/>
        <v>Low</v>
      </c>
      <c r="V7191" t="str">
        <f t="shared" si="1016"/>
        <v>Clean</v>
      </c>
    </row>
    <row r="7192" spans="1:22" x14ac:dyDescent="0.3">
      <c r="A7192" t="str">
        <f>Raw_Data!A7192</f>
        <v>36013619</v>
      </c>
      <c r="B7192">
        <f>Raw_Data!B7192</f>
        <v>45663</v>
      </c>
      <c r="C7192" t="str">
        <f>Raw_Data!C7192</f>
        <v>ATORVASTATIN 20 MG TABLET</v>
      </c>
      <c r="D7192" t="str">
        <f>Raw_Data!D7192</f>
        <v>67877051290</v>
      </c>
      <c r="E7192" t="str">
        <f>Raw_Data!E7192</f>
        <v>YASIN, NURA</v>
      </c>
      <c r="F7192" t="str">
        <f>Raw_Data!F7192</f>
        <v>1265518567</v>
      </c>
      <c r="G7192" t="str">
        <f>Raw_Data!H7192</f>
        <v>3</v>
      </c>
      <c r="H7192">
        <f>IFERROR(VLOOKUP(G7192,Store_Map!$A$2:$I$100,3,FALSE),"")</f>
        <v>0</v>
      </c>
      <c r="I7192">
        <f>IFERROR(VLOOKUP(G7192,Store_Map!$A$2:$I$100,4,FALSE),"")</f>
        <v>0</v>
      </c>
      <c r="J7192">
        <f>IFERROR(VLOOKUP(G7192,Store_Map!$A$2:$I$100,5,FALSE),"")</f>
        <v>0</v>
      </c>
      <c r="K7192">
        <f>IFERROR(VLOOKUP(G7192,Store_Map!$A$2:$I$100,6,FALSE),"")</f>
        <v>0</v>
      </c>
      <c r="L7192">
        <f>IFERROR(VLOOKUP(G7192,Store_Map!$A$2:$I$100,7,FALSE),"")</f>
        <v>0</v>
      </c>
      <c r="M7192">
        <f>IFERROR(VLOOKUP(G7192,Store_Map!$A$2:$I$100,8,FALSE),"")</f>
        <v>0</v>
      </c>
      <c r="N7192">
        <f t="shared" si="1008"/>
        <v>0</v>
      </c>
      <c r="O7192" t="str">
        <f t="shared" si="1009"/>
        <v>PASS</v>
      </c>
      <c r="P7192" t="str">
        <f t="shared" si="1010"/>
        <v>PASS</v>
      </c>
      <c r="Q7192" t="str">
        <f t="shared" si="1011"/>
        <v>PASS</v>
      </c>
      <c r="R7192" t="str">
        <f t="shared" si="1012"/>
        <v>PASS</v>
      </c>
      <c r="S7192" t="str">
        <f t="shared" si="1013"/>
        <v>PASS</v>
      </c>
      <c r="T7192">
        <f t="shared" si="1014"/>
        <v>100</v>
      </c>
      <c r="U7192" t="str">
        <f t="shared" si="1015"/>
        <v>Low</v>
      </c>
      <c r="V7192" t="str">
        <f t="shared" si="1016"/>
        <v>Clean</v>
      </c>
    </row>
    <row r="7193" spans="1:22" x14ac:dyDescent="0.3">
      <c r="A7193" t="str">
        <f>Raw_Data!A7193</f>
        <v>36013618</v>
      </c>
      <c r="B7193">
        <f>Raw_Data!B7193</f>
        <v>45663</v>
      </c>
      <c r="C7193" t="str">
        <f>Raw_Data!C7193</f>
        <v>LISINOPRIL 40 MG TABLET</v>
      </c>
      <c r="D7193" t="str">
        <f>Raw_Data!D7193</f>
        <v>43547035610</v>
      </c>
      <c r="E7193" t="str">
        <f>Raw_Data!E7193</f>
        <v>YASIN, NURA</v>
      </c>
      <c r="F7193" t="str">
        <f>Raw_Data!F7193</f>
        <v>1265518567</v>
      </c>
      <c r="G7193" t="str">
        <f>Raw_Data!H7193</f>
        <v>3</v>
      </c>
      <c r="H7193">
        <f>IFERROR(VLOOKUP(G7193,Store_Map!$A$2:$I$100,3,FALSE),"")</f>
        <v>0</v>
      </c>
      <c r="I7193">
        <f>IFERROR(VLOOKUP(G7193,Store_Map!$A$2:$I$100,4,FALSE),"")</f>
        <v>0</v>
      </c>
      <c r="J7193">
        <f>IFERROR(VLOOKUP(G7193,Store_Map!$A$2:$I$100,5,FALSE),"")</f>
        <v>0</v>
      </c>
      <c r="K7193">
        <f>IFERROR(VLOOKUP(G7193,Store_Map!$A$2:$I$100,6,FALSE),"")</f>
        <v>0</v>
      </c>
      <c r="L7193">
        <f>IFERROR(VLOOKUP(G7193,Store_Map!$A$2:$I$100,7,FALSE),"")</f>
        <v>0</v>
      </c>
      <c r="M7193">
        <f>IFERROR(VLOOKUP(G7193,Store_Map!$A$2:$I$100,8,FALSE),"")</f>
        <v>0</v>
      </c>
      <c r="N7193">
        <f t="shared" si="1008"/>
        <v>0</v>
      </c>
      <c r="O7193" t="str">
        <f t="shared" si="1009"/>
        <v>PASS</v>
      </c>
      <c r="P7193" t="str">
        <f t="shared" si="1010"/>
        <v>PASS</v>
      </c>
      <c r="Q7193" t="str">
        <f t="shared" si="1011"/>
        <v>PASS</v>
      </c>
      <c r="R7193" t="str">
        <f t="shared" si="1012"/>
        <v>PASS</v>
      </c>
      <c r="S7193" t="str">
        <f t="shared" si="1013"/>
        <v>PASS</v>
      </c>
      <c r="T7193">
        <f t="shared" si="1014"/>
        <v>100</v>
      </c>
      <c r="U7193" t="str">
        <f t="shared" si="1015"/>
        <v>Low</v>
      </c>
      <c r="V7193" t="str">
        <f t="shared" si="1016"/>
        <v>Clean</v>
      </c>
    </row>
    <row r="7194" spans="1:22" x14ac:dyDescent="0.3">
      <c r="A7194" t="str">
        <f>Raw_Data!A7194</f>
        <v>36013617</v>
      </c>
      <c r="B7194">
        <f>Raw_Data!B7194</f>
        <v>45663</v>
      </c>
      <c r="C7194" t="str">
        <f>Raw_Data!C7194</f>
        <v>AMLODIPINE BESYLATE 10 MG T</v>
      </c>
      <c r="D7194" t="str">
        <f>Raw_Data!D7194</f>
        <v>29300039810</v>
      </c>
      <c r="E7194" t="str">
        <f>Raw_Data!E7194</f>
        <v>YASIN, NURA</v>
      </c>
      <c r="F7194" t="str">
        <f>Raw_Data!F7194</f>
        <v>1265518567</v>
      </c>
      <c r="G7194" t="str">
        <f>Raw_Data!H7194</f>
        <v>3</v>
      </c>
      <c r="H7194">
        <f>IFERROR(VLOOKUP(G7194,Store_Map!$A$2:$I$100,3,FALSE),"")</f>
        <v>0</v>
      </c>
      <c r="I7194">
        <f>IFERROR(VLOOKUP(G7194,Store_Map!$A$2:$I$100,4,FALSE),"")</f>
        <v>0</v>
      </c>
      <c r="J7194">
        <f>IFERROR(VLOOKUP(G7194,Store_Map!$A$2:$I$100,5,FALSE),"")</f>
        <v>0</v>
      </c>
      <c r="K7194">
        <f>IFERROR(VLOOKUP(G7194,Store_Map!$A$2:$I$100,6,FALSE),"")</f>
        <v>0</v>
      </c>
      <c r="L7194">
        <f>IFERROR(VLOOKUP(G7194,Store_Map!$A$2:$I$100,7,FALSE),"")</f>
        <v>0</v>
      </c>
      <c r="M7194">
        <f>IFERROR(VLOOKUP(G7194,Store_Map!$A$2:$I$100,8,FALSE),"")</f>
        <v>0</v>
      </c>
      <c r="N7194">
        <f t="shared" si="1008"/>
        <v>0</v>
      </c>
      <c r="O7194" t="str">
        <f t="shared" si="1009"/>
        <v>PASS</v>
      </c>
      <c r="P7194" t="str">
        <f t="shared" si="1010"/>
        <v>PASS</v>
      </c>
      <c r="Q7194" t="str">
        <f t="shared" si="1011"/>
        <v>PASS</v>
      </c>
      <c r="R7194" t="str">
        <f t="shared" si="1012"/>
        <v>PASS</v>
      </c>
      <c r="S7194" t="str">
        <f t="shared" si="1013"/>
        <v>PASS</v>
      </c>
      <c r="T7194">
        <f t="shared" si="1014"/>
        <v>100</v>
      </c>
      <c r="U7194" t="str">
        <f t="shared" si="1015"/>
        <v>Low</v>
      </c>
      <c r="V7194" t="str">
        <f t="shared" si="1016"/>
        <v>Clean</v>
      </c>
    </row>
    <row r="7195" spans="1:22" x14ac:dyDescent="0.3">
      <c r="A7195" t="str">
        <f>Raw_Data!A7195</f>
        <v>36012823</v>
      </c>
      <c r="B7195">
        <f>Raw_Data!B7195</f>
        <v>45663</v>
      </c>
      <c r="C7195" t="str">
        <f>Raw_Data!C7195</f>
        <v>CLINDAMYCIN PHOSP 1% LOTION</v>
      </c>
      <c r="D7195" t="str">
        <f>Raw_Data!D7195</f>
        <v>21922003601</v>
      </c>
      <c r="E7195" t="str">
        <f>Raw_Data!E7195</f>
        <v>THAKORE, MORGAN</v>
      </c>
      <c r="F7195" t="str">
        <f>Raw_Data!F7195</f>
        <v>1770875130</v>
      </c>
      <c r="G7195" t="str">
        <f>Raw_Data!H7195</f>
        <v>3</v>
      </c>
      <c r="H7195">
        <f>IFERROR(VLOOKUP(G7195,Store_Map!$A$2:$I$100,3,FALSE),"")</f>
        <v>0</v>
      </c>
      <c r="I7195">
        <f>IFERROR(VLOOKUP(G7195,Store_Map!$A$2:$I$100,4,FALSE),"")</f>
        <v>0</v>
      </c>
      <c r="J7195">
        <f>IFERROR(VLOOKUP(G7195,Store_Map!$A$2:$I$100,5,FALSE),"")</f>
        <v>0</v>
      </c>
      <c r="K7195">
        <f>IFERROR(VLOOKUP(G7195,Store_Map!$A$2:$I$100,6,FALSE),"")</f>
        <v>0</v>
      </c>
      <c r="L7195">
        <f>IFERROR(VLOOKUP(G7195,Store_Map!$A$2:$I$100,7,FALSE),"")</f>
        <v>0</v>
      </c>
      <c r="M7195">
        <f>IFERROR(VLOOKUP(G7195,Store_Map!$A$2:$I$100,8,FALSE),"")</f>
        <v>0</v>
      </c>
      <c r="N7195">
        <f t="shared" si="1008"/>
        <v>0</v>
      </c>
      <c r="O7195" t="str">
        <f t="shared" si="1009"/>
        <v>PASS</v>
      </c>
      <c r="P7195" t="str">
        <f t="shared" si="1010"/>
        <v>PASS</v>
      </c>
      <c r="Q7195" t="str">
        <f t="shared" si="1011"/>
        <v>PASS</v>
      </c>
      <c r="R7195" t="str">
        <f t="shared" si="1012"/>
        <v>PASS</v>
      </c>
      <c r="S7195" t="str">
        <f t="shared" si="1013"/>
        <v>PASS</v>
      </c>
      <c r="T7195">
        <f t="shared" si="1014"/>
        <v>100</v>
      </c>
      <c r="U7195" t="str">
        <f t="shared" si="1015"/>
        <v>Low</v>
      </c>
      <c r="V7195" t="str">
        <f t="shared" si="1016"/>
        <v>Clean</v>
      </c>
    </row>
    <row r="7196" spans="1:22" x14ac:dyDescent="0.3">
      <c r="A7196" t="str">
        <f>Raw_Data!A7196</f>
        <v>36012332</v>
      </c>
      <c r="B7196">
        <f>Raw_Data!B7196</f>
        <v>45663</v>
      </c>
      <c r="C7196" t="str">
        <f>Raw_Data!C7196</f>
        <v>BUMETANIDE 1 MG TABLET</v>
      </c>
      <c r="D7196" t="str">
        <f>Raw_Data!D7196</f>
        <v>69238149001</v>
      </c>
      <c r="E7196" t="str">
        <f>Raw_Data!E7196</f>
        <v>YASIN, NURA</v>
      </c>
      <c r="F7196" t="str">
        <f>Raw_Data!F7196</f>
        <v>1265518567</v>
      </c>
      <c r="G7196" t="str">
        <f>Raw_Data!H7196</f>
        <v>3</v>
      </c>
      <c r="H7196">
        <f>IFERROR(VLOOKUP(G7196,Store_Map!$A$2:$I$100,3,FALSE),"")</f>
        <v>0</v>
      </c>
      <c r="I7196">
        <f>IFERROR(VLOOKUP(G7196,Store_Map!$A$2:$I$100,4,FALSE),"")</f>
        <v>0</v>
      </c>
      <c r="J7196">
        <f>IFERROR(VLOOKUP(G7196,Store_Map!$A$2:$I$100,5,FALSE),"")</f>
        <v>0</v>
      </c>
      <c r="K7196">
        <f>IFERROR(VLOOKUP(G7196,Store_Map!$A$2:$I$100,6,FALSE),"")</f>
        <v>0</v>
      </c>
      <c r="L7196">
        <f>IFERROR(VLOOKUP(G7196,Store_Map!$A$2:$I$100,7,FALSE),"")</f>
        <v>0</v>
      </c>
      <c r="M7196">
        <f>IFERROR(VLOOKUP(G7196,Store_Map!$A$2:$I$100,8,FALSE),"")</f>
        <v>0</v>
      </c>
      <c r="N7196">
        <f t="shared" si="1008"/>
        <v>0</v>
      </c>
      <c r="O7196" t="str">
        <f t="shared" si="1009"/>
        <v>PASS</v>
      </c>
      <c r="P7196" t="str">
        <f t="shared" si="1010"/>
        <v>PASS</v>
      </c>
      <c r="Q7196" t="str">
        <f t="shared" si="1011"/>
        <v>PASS</v>
      </c>
      <c r="R7196" t="str">
        <f t="shared" si="1012"/>
        <v>PASS</v>
      </c>
      <c r="S7196" t="str">
        <f t="shared" si="1013"/>
        <v>PASS</v>
      </c>
      <c r="T7196">
        <f t="shared" si="1014"/>
        <v>100</v>
      </c>
      <c r="U7196" t="str">
        <f t="shared" si="1015"/>
        <v>Low</v>
      </c>
      <c r="V7196" t="str">
        <f t="shared" si="1016"/>
        <v>Clean</v>
      </c>
    </row>
    <row r="7197" spans="1:22" x14ac:dyDescent="0.3">
      <c r="A7197" t="str">
        <f>Raw_Data!A7197</f>
        <v>36016312</v>
      </c>
      <c r="B7197">
        <f>Raw_Data!B7197</f>
        <v>45663</v>
      </c>
      <c r="C7197" t="str">
        <f>Raw_Data!C7197</f>
        <v>*ONDANSETRON ODT 4 MG TABLE</v>
      </c>
      <c r="D7197" t="str">
        <f>Raw_Data!D7197</f>
        <v>68462015713</v>
      </c>
      <c r="E7197" t="str">
        <f>Raw_Data!E7197</f>
        <v>OSEDO, DAVID</v>
      </c>
      <c r="F7197" t="str">
        <f>Raw_Data!F7197</f>
        <v>1689805400</v>
      </c>
      <c r="G7197" t="str">
        <f>Raw_Data!H7197</f>
        <v>3</v>
      </c>
      <c r="H7197">
        <f>IFERROR(VLOOKUP(G7197,Store_Map!$A$2:$I$100,3,FALSE),"")</f>
        <v>0</v>
      </c>
      <c r="I7197">
        <f>IFERROR(VLOOKUP(G7197,Store_Map!$A$2:$I$100,4,FALSE),"")</f>
        <v>0</v>
      </c>
      <c r="J7197">
        <f>IFERROR(VLOOKUP(G7197,Store_Map!$A$2:$I$100,5,FALSE),"")</f>
        <v>0</v>
      </c>
      <c r="K7197">
        <f>IFERROR(VLOOKUP(G7197,Store_Map!$A$2:$I$100,6,FALSE),"")</f>
        <v>0</v>
      </c>
      <c r="L7197">
        <f>IFERROR(VLOOKUP(G7197,Store_Map!$A$2:$I$100,7,FALSE),"")</f>
        <v>0</v>
      </c>
      <c r="M7197">
        <f>IFERROR(VLOOKUP(G7197,Store_Map!$A$2:$I$100,8,FALSE),"")</f>
        <v>0</v>
      </c>
      <c r="N7197">
        <f t="shared" si="1008"/>
        <v>0</v>
      </c>
      <c r="O7197" t="str">
        <f t="shared" si="1009"/>
        <v>PASS</v>
      </c>
      <c r="P7197" t="str">
        <f t="shared" si="1010"/>
        <v>PASS</v>
      </c>
      <c r="Q7197" t="str">
        <f t="shared" si="1011"/>
        <v>PASS</v>
      </c>
      <c r="R7197" t="str">
        <f t="shared" si="1012"/>
        <v>PASS</v>
      </c>
      <c r="S7197" t="str">
        <f t="shared" si="1013"/>
        <v>PASS</v>
      </c>
      <c r="T7197">
        <f t="shared" si="1014"/>
        <v>100</v>
      </c>
      <c r="U7197" t="str">
        <f t="shared" si="1015"/>
        <v>Low</v>
      </c>
      <c r="V7197" t="str">
        <f t="shared" si="1016"/>
        <v>Clean</v>
      </c>
    </row>
    <row r="7198" spans="1:22" x14ac:dyDescent="0.3">
      <c r="A7198" t="str">
        <f>Raw_Data!A7198</f>
        <v>36015923</v>
      </c>
      <c r="B7198">
        <f>Raw_Data!B7198</f>
        <v>45663</v>
      </c>
      <c r="C7198" t="str">
        <f>Raw_Data!C7198</f>
        <v>LOSARTAN POTASSIUM 100 MG T</v>
      </c>
      <c r="D7198" t="str">
        <f>Raw_Data!D7198</f>
        <v>68180037809</v>
      </c>
      <c r="E7198" t="str">
        <f>Raw_Data!E7198</f>
        <v>YASIN, NURA</v>
      </c>
      <c r="F7198" t="str">
        <f>Raw_Data!F7198</f>
        <v>1265518567</v>
      </c>
      <c r="G7198" t="str">
        <f>Raw_Data!H7198</f>
        <v>3</v>
      </c>
      <c r="H7198">
        <f>IFERROR(VLOOKUP(G7198,Store_Map!$A$2:$I$100,3,FALSE),"")</f>
        <v>0</v>
      </c>
      <c r="I7198">
        <f>IFERROR(VLOOKUP(G7198,Store_Map!$A$2:$I$100,4,FALSE),"")</f>
        <v>0</v>
      </c>
      <c r="J7198">
        <f>IFERROR(VLOOKUP(G7198,Store_Map!$A$2:$I$100,5,FALSE),"")</f>
        <v>0</v>
      </c>
      <c r="K7198">
        <f>IFERROR(VLOOKUP(G7198,Store_Map!$A$2:$I$100,6,FALSE),"")</f>
        <v>0</v>
      </c>
      <c r="L7198">
        <f>IFERROR(VLOOKUP(G7198,Store_Map!$A$2:$I$100,7,FALSE),"")</f>
        <v>0</v>
      </c>
      <c r="M7198">
        <f>IFERROR(VLOOKUP(G7198,Store_Map!$A$2:$I$100,8,FALSE),"")</f>
        <v>0</v>
      </c>
      <c r="N7198">
        <f t="shared" si="1008"/>
        <v>0</v>
      </c>
      <c r="O7198" t="str">
        <f t="shared" si="1009"/>
        <v>PASS</v>
      </c>
      <c r="P7198" t="str">
        <f t="shared" si="1010"/>
        <v>PASS</v>
      </c>
      <c r="Q7198" t="str">
        <f t="shared" si="1011"/>
        <v>PASS</v>
      </c>
      <c r="R7198" t="str">
        <f t="shared" si="1012"/>
        <v>PASS</v>
      </c>
      <c r="S7198" t="str">
        <f t="shared" si="1013"/>
        <v>PASS</v>
      </c>
      <c r="T7198">
        <f t="shared" si="1014"/>
        <v>100</v>
      </c>
      <c r="U7198" t="str">
        <f t="shared" si="1015"/>
        <v>Low</v>
      </c>
      <c r="V7198" t="str">
        <f t="shared" si="1016"/>
        <v>Clean</v>
      </c>
    </row>
    <row r="7199" spans="1:22" x14ac:dyDescent="0.3">
      <c r="A7199" t="str">
        <f>Raw_Data!A7199</f>
        <v>36016313</v>
      </c>
      <c r="B7199">
        <f>Raw_Data!B7199</f>
        <v>45663</v>
      </c>
      <c r="C7199" t="str">
        <f>Raw_Data!C7199</f>
        <v>*FAMOTIDINE 20 MG TABLET</v>
      </c>
      <c r="D7199" t="str">
        <f>Raw_Data!D7199</f>
        <v>172572860</v>
      </c>
      <c r="E7199" t="str">
        <f>Raw_Data!E7199</f>
        <v>OSEDO, DAVID</v>
      </c>
      <c r="F7199" t="str">
        <f>Raw_Data!F7199</f>
        <v>1689805400</v>
      </c>
      <c r="G7199" t="str">
        <f>Raw_Data!H7199</f>
        <v>3</v>
      </c>
      <c r="H7199">
        <f>IFERROR(VLOOKUP(G7199,Store_Map!$A$2:$I$100,3,FALSE),"")</f>
        <v>0</v>
      </c>
      <c r="I7199">
        <f>IFERROR(VLOOKUP(G7199,Store_Map!$A$2:$I$100,4,FALSE),"")</f>
        <v>0</v>
      </c>
      <c r="J7199">
        <f>IFERROR(VLOOKUP(G7199,Store_Map!$A$2:$I$100,5,FALSE),"")</f>
        <v>0</v>
      </c>
      <c r="K7199">
        <f>IFERROR(VLOOKUP(G7199,Store_Map!$A$2:$I$100,6,FALSE),"")</f>
        <v>0</v>
      </c>
      <c r="L7199">
        <f>IFERROR(VLOOKUP(G7199,Store_Map!$A$2:$I$100,7,FALSE),"")</f>
        <v>0</v>
      </c>
      <c r="M7199">
        <f>IFERROR(VLOOKUP(G7199,Store_Map!$A$2:$I$100,8,FALSE),"")</f>
        <v>0</v>
      </c>
      <c r="N7199">
        <f t="shared" si="1008"/>
        <v>0</v>
      </c>
      <c r="O7199" t="str">
        <f t="shared" si="1009"/>
        <v>PASS</v>
      </c>
      <c r="P7199" t="str">
        <f t="shared" si="1010"/>
        <v>REVIEW</v>
      </c>
      <c r="Q7199" t="str">
        <f t="shared" si="1011"/>
        <v>PASS</v>
      </c>
      <c r="R7199" t="str">
        <f t="shared" si="1012"/>
        <v>PASS</v>
      </c>
      <c r="S7199" t="str">
        <f t="shared" si="1013"/>
        <v>REVIEW</v>
      </c>
      <c r="T7199">
        <f t="shared" si="1014"/>
        <v>90</v>
      </c>
      <c r="U7199" t="str">
        <f t="shared" si="1015"/>
        <v>Low</v>
      </c>
      <c r="V7199" t="str">
        <f t="shared" si="1016"/>
        <v>Invalid NDC</v>
      </c>
    </row>
    <row r="7200" spans="1:22" x14ac:dyDescent="0.3">
      <c r="A7200" t="str">
        <f>Raw_Data!A7200</f>
        <v>36016311</v>
      </c>
      <c r="B7200">
        <f>Raw_Data!B7200</f>
        <v>45663</v>
      </c>
      <c r="C7200" t="str">
        <f>Raw_Data!C7200</f>
        <v>*DICYCLOMINE 20 MG TABLET</v>
      </c>
      <c r="D7200" t="str">
        <f>Raw_Data!D7200</f>
        <v>69452031120</v>
      </c>
      <c r="E7200" t="str">
        <f>Raw_Data!E7200</f>
        <v>OSEDO, DAVID</v>
      </c>
      <c r="F7200" t="str">
        <f>Raw_Data!F7200</f>
        <v>1689805400</v>
      </c>
      <c r="G7200" t="str">
        <f>Raw_Data!H7200</f>
        <v>3</v>
      </c>
      <c r="H7200">
        <f>IFERROR(VLOOKUP(G7200,Store_Map!$A$2:$I$100,3,FALSE),"")</f>
        <v>0</v>
      </c>
      <c r="I7200">
        <f>IFERROR(VLOOKUP(G7200,Store_Map!$A$2:$I$100,4,FALSE),"")</f>
        <v>0</v>
      </c>
      <c r="J7200">
        <f>IFERROR(VLOOKUP(G7200,Store_Map!$A$2:$I$100,5,FALSE),"")</f>
        <v>0</v>
      </c>
      <c r="K7200">
        <f>IFERROR(VLOOKUP(G7200,Store_Map!$A$2:$I$100,6,FALSE),"")</f>
        <v>0</v>
      </c>
      <c r="L7200">
        <f>IFERROR(VLOOKUP(G7200,Store_Map!$A$2:$I$100,7,FALSE),"")</f>
        <v>0</v>
      </c>
      <c r="M7200">
        <f>IFERROR(VLOOKUP(G7200,Store_Map!$A$2:$I$100,8,FALSE),"")</f>
        <v>0</v>
      </c>
      <c r="N7200">
        <f t="shared" si="1008"/>
        <v>0</v>
      </c>
      <c r="O7200" t="str">
        <f t="shared" si="1009"/>
        <v>PASS</v>
      </c>
      <c r="P7200" t="str">
        <f t="shared" si="1010"/>
        <v>PASS</v>
      </c>
      <c r="Q7200" t="str">
        <f t="shared" si="1011"/>
        <v>PASS</v>
      </c>
      <c r="R7200" t="str">
        <f t="shared" si="1012"/>
        <v>PASS</v>
      </c>
      <c r="S7200" t="str">
        <f t="shared" si="1013"/>
        <v>PASS</v>
      </c>
      <c r="T7200">
        <f t="shared" si="1014"/>
        <v>100</v>
      </c>
      <c r="U7200" t="str">
        <f t="shared" si="1015"/>
        <v>Low</v>
      </c>
      <c r="V7200" t="str">
        <f t="shared" si="1016"/>
        <v>Clean</v>
      </c>
    </row>
    <row r="7201" spans="1:22" x14ac:dyDescent="0.3">
      <c r="A7201" t="str">
        <f>Raw_Data!A7201</f>
        <v>36016291</v>
      </c>
      <c r="B7201">
        <f>Raw_Data!B7201</f>
        <v>45663</v>
      </c>
      <c r="C7201" t="str">
        <f>Raw_Data!C7201</f>
        <v>*CEPHALEXIN 500 MG CAPSULE</v>
      </c>
      <c r="D7201" t="str">
        <f>Raw_Data!D7201</f>
        <v>67877021901</v>
      </c>
      <c r="E7201" t="str">
        <f>Raw_Data!E7201</f>
        <v>OSEDO, DAVID</v>
      </c>
      <c r="F7201" t="str">
        <f>Raw_Data!F7201</f>
        <v>1689805400</v>
      </c>
      <c r="G7201" t="str">
        <f>Raw_Data!H7201</f>
        <v>3</v>
      </c>
      <c r="H7201">
        <f>IFERROR(VLOOKUP(G7201,Store_Map!$A$2:$I$100,3,FALSE),"")</f>
        <v>0</v>
      </c>
      <c r="I7201">
        <f>IFERROR(VLOOKUP(G7201,Store_Map!$A$2:$I$100,4,FALSE),"")</f>
        <v>0</v>
      </c>
      <c r="J7201">
        <f>IFERROR(VLOOKUP(G7201,Store_Map!$A$2:$I$100,5,FALSE),"")</f>
        <v>0</v>
      </c>
      <c r="K7201">
        <f>IFERROR(VLOOKUP(G7201,Store_Map!$A$2:$I$100,6,FALSE),"")</f>
        <v>0</v>
      </c>
      <c r="L7201">
        <f>IFERROR(VLOOKUP(G7201,Store_Map!$A$2:$I$100,7,FALSE),"")</f>
        <v>0</v>
      </c>
      <c r="M7201">
        <f>IFERROR(VLOOKUP(G7201,Store_Map!$A$2:$I$100,8,FALSE),"")</f>
        <v>0</v>
      </c>
      <c r="N7201">
        <f t="shared" si="1008"/>
        <v>0</v>
      </c>
      <c r="O7201" t="str">
        <f t="shared" si="1009"/>
        <v>PASS</v>
      </c>
      <c r="P7201" t="str">
        <f t="shared" si="1010"/>
        <v>PASS</v>
      </c>
      <c r="Q7201" t="str">
        <f t="shared" si="1011"/>
        <v>PASS</v>
      </c>
      <c r="R7201" t="str">
        <f t="shared" si="1012"/>
        <v>PASS</v>
      </c>
      <c r="S7201" t="str">
        <f t="shared" si="1013"/>
        <v>PASS</v>
      </c>
      <c r="T7201">
        <f t="shared" si="1014"/>
        <v>100</v>
      </c>
      <c r="U7201" t="str">
        <f t="shared" si="1015"/>
        <v>Low</v>
      </c>
      <c r="V7201" t="str">
        <f t="shared" si="1016"/>
        <v>Clean</v>
      </c>
    </row>
    <row r="7202" spans="1:22" x14ac:dyDescent="0.3">
      <c r="A7202" t="str">
        <f>Raw_Data!A7202</f>
        <v>36014449</v>
      </c>
      <c r="B7202">
        <f>Raw_Data!B7202</f>
        <v>45663</v>
      </c>
      <c r="C7202" t="str">
        <f>Raw_Data!C7202</f>
        <v>METFORMIN HCL 1,000 MG TABL</v>
      </c>
      <c r="D7202" t="str">
        <f>Raw_Data!D7202</f>
        <v>67877056305</v>
      </c>
      <c r="E7202" t="str">
        <f>Raw_Data!E7202</f>
        <v>YASIN, NURA</v>
      </c>
      <c r="F7202" t="str">
        <f>Raw_Data!F7202</f>
        <v>1265518567</v>
      </c>
      <c r="G7202" t="str">
        <f>Raw_Data!H7202</f>
        <v>3</v>
      </c>
      <c r="H7202">
        <f>IFERROR(VLOOKUP(G7202,Store_Map!$A$2:$I$100,3,FALSE),"")</f>
        <v>0</v>
      </c>
      <c r="I7202">
        <f>IFERROR(VLOOKUP(G7202,Store_Map!$A$2:$I$100,4,FALSE),"")</f>
        <v>0</v>
      </c>
      <c r="J7202">
        <f>IFERROR(VLOOKUP(G7202,Store_Map!$A$2:$I$100,5,FALSE),"")</f>
        <v>0</v>
      </c>
      <c r="K7202">
        <f>IFERROR(VLOOKUP(G7202,Store_Map!$A$2:$I$100,6,FALSE),"")</f>
        <v>0</v>
      </c>
      <c r="L7202">
        <f>IFERROR(VLOOKUP(G7202,Store_Map!$A$2:$I$100,7,FALSE),"")</f>
        <v>0</v>
      </c>
      <c r="M7202">
        <f>IFERROR(VLOOKUP(G7202,Store_Map!$A$2:$I$100,8,FALSE),"")</f>
        <v>0</v>
      </c>
      <c r="N7202">
        <f t="shared" si="1008"/>
        <v>0</v>
      </c>
      <c r="O7202" t="str">
        <f t="shared" si="1009"/>
        <v>PASS</v>
      </c>
      <c r="P7202" t="str">
        <f t="shared" si="1010"/>
        <v>PASS</v>
      </c>
      <c r="Q7202" t="str">
        <f t="shared" si="1011"/>
        <v>PASS</v>
      </c>
      <c r="R7202" t="str">
        <f t="shared" si="1012"/>
        <v>PASS</v>
      </c>
      <c r="S7202" t="str">
        <f t="shared" si="1013"/>
        <v>PASS</v>
      </c>
      <c r="T7202">
        <f t="shared" si="1014"/>
        <v>100</v>
      </c>
      <c r="U7202" t="str">
        <f t="shared" si="1015"/>
        <v>Low</v>
      </c>
      <c r="V7202" t="str">
        <f t="shared" si="1016"/>
        <v>Clean</v>
      </c>
    </row>
    <row r="7203" spans="1:22" x14ac:dyDescent="0.3">
      <c r="A7203" t="str">
        <f>Raw_Data!A7203</f>
        <v>36012643</v>
      </c>
      <c r="B7203">
        <f>Raw_Data!B7203</f>
        <v>45663</v>
      </c>
      <c r="C7203" t="str">
        <f>Raw_Data!C7203</f>
        <v>MEDROXYPROGESTERONE 150 MG/</v>
      </c>
      <c r="D7203" t="str">
        <f>Raw_Data!D7203</f>
        <v>66993037179</v>
      </c>
      <c r="E7203" t="str">
        <f>Raw_Data!E7203</f>
        <v>GRESHAM, J. MARK</v>
      </c>
      <c r="F7203" t="str">
        <f>Raw_Data!F7203</f>
        <v>1326026618</v>
      </c>
      <c r="G7203" t="str">
        <f>Raw_Data!H7203</f>
        <v>3</v>
      </c>
      <c r="H7203">
        <f>IFERROR(VLOOKUP(G7203,Store_Map!$A$2:$I$100,3,FALSE),"")</f>
        <v>0</v>
      </c>
      <c r="I7203">
        <f>IFERROR(VLOOKUP(G7203,Store_Map!$A$2:$I$100,4,FALSE),"")</f>
        <v>0</v>
      </c>
      <c r="J7203">
        <f>IFERROR(VLOOKUP(G7203,Store_Map!$A$2:$I$100,5,FALSE),"")</f>
        <v>0</v>
      </c>
      <c r="K7203">
        <f>IFERROR(VLOOKUP(G7203,Store_Map!$A$2:$I$100,6,FALSE),"")</f>
        <v>0</v>
      </c>
      <c r="L7203">
        <f>IFERROR(VLOOKUP(G7203,Store_Map!$A$2:$I$100,7,FALSE),"")</f>
        <v>0</v>
      </c>
      <c r="M7203">
        <f>IFERROR(VLOOKUP(G7203,Store_Map!$A$2:$I$100,8,FALSE),"")</f>
        <v>0</v>
      </c>
      <c r="N7203">
        <f t="shared" si="1008"/>
        <v>0</v>
      </c>
      <c r="O7203" t="str">
        <f t="shared" si="1009"/>
        <v>PASS</v>
      </c>
      <c r="P7203" t="str">
        <f t="shared" si="1010"/>
        <v>PASS</v>
      </c>
      <c r="Q7203" t="str">
        <f t="shared" si="1011"/>
        <v>PASS</v>
      </c>
      <c r="R7203" t="str">
        <f t="shared" si="1012"/>
        <v>PASS</v>
      </c>
      <c r="S7203" t="str">
        <f t="shared" si="1013"/>
        <v>PASS</v>
      </c>
      <c r="T7203">
        <f t="shared" si="1014"/>
        <v>100</v>
      </c>
      <c r="U7203" t="str">
        <f t="shared" si="1015"/>
        <v>Low</v>
      </c>
      <c r="V7203" t="str">
        <f t="shared" si="1016"/>
        <v>Clean</v>
      </c>
    </row>
    <row r="7204" spans="1:22" x14ac:dyDescent="0.3">
      <c r="A7204" t="str">
        <f>Raw_Data!A7204</f>
        <v>36016317</v>
      </c>
      <c r="B7204">
        <f>Raw_Data!B7204</f>
        <v>45663</v>
      </c>
      <c r="C7204" t="str">
        <f>Raw_Data!C7204</f>
        <v>*DEXAMETHASONE 2 MG TABLET</v>
      </c>
      <c r="D7204" t="str">
        <f>Raw_Data!D7204</f>
        <v>54418325</v>
      </c>
      <c r="E7204" t="str">
        <f>Raw_Data!E7204</f>
        <v>CARTER- O'SHEA, SUSAN</v>
      </c>
      <c r="F7204" t="str">
        <f>Raw_Data!F7204</f>
        <v>1720004765</v>
      </c>
      <c r="G7204" t="str">
        <f>Raw_Data!H7204</f>
        <v>3</v>
      </c>
      <c r="H7204">
        <f>IFERROR(VLOOKUP(G7204,Store_Map!$A$2:$I$100,3,FALSE),"")</f>
        <v>0</v>
      </c>
      <c r="I7204">
        <f>IFERROR(VLOOKUP(G7204,Store_Map!$A$2:$I$100,4,FALSE),"")</f>
        <v>0</v>
      </c>
      <c r="J7204">
        <f>IFERROR(VLOOKUP(G7204,Store_Map!$A$2:$I$100,5,FALSE),"")</f>
        <v>0</v>
      </c>
      <c r="K7204">
        <f>IFERROR(VLOOKUP(G7204,Store_Map!$A$2:$I$100,6,FALSE),"")</f>
        <v>0</v>
      </c>
      <c r="L7204">
        <f>IFERROR(VLOOKUP(G7204,Store_Map!$A$2:$I$100,7,FALSE),"")</f>
        <v>0</v>
      </c>
      <c r="M7204">
        <f>IFERROR(VLOOKUP(G7204,Store_Map!$A$2:$I$100,8,FALSE),"")</f>
        <v>0</v>
      </c>
      <c r="N7204">
        <f t="shared" si="1008"/>
        <v>0</v>
      </c>
      <c r="O7204" t="str">
        <f t="shared" si="1009"/>
        <v>PASS</v>
      </c>
      <c r="P7204" t="str">
        <f t="shared" si="1010"/>
        <v>REVIEW</v>
      </c>
      <c r="Q7204" t="str">
        <f t="shared" si="1011"/>
        <v>PASS</v>
      </c>
      <c r="R7204" t="str">
        <f t="shared" si="1012"/>
        <v>PASS</v>
      </c>
      <c r="S7204" t="str">
        <f t="shared" si="1013"/>
        <v>REVIEW</v>
      </c>
      <c r="T7204">
        <f t="shared" si="1014"/>
        <v>90</v>
      </c>
      <c r="U7204" t="str">
        <f t="shared" si="1015"/>
        <v>Low</v>
      </c>
      <c r="V7204" t="str">
        <f t="shared" si="1016"/>
        <v>Invalid NDC</v>
      </c>
    </row>
    <row r="7205" spans="1:22" x14ac:dyDescent="0.3">
      <c r="A7205" t="str">
        <f>Raw_Data!A7205</f>
        <v>36014502</v>
      </c>
      <c r="B7205">
        <f>Raw_Data!B7205</f>
        <v>45663</v>
      </c>
      <c r="C7205" t="str">
        <f>Raw_Data!C7205</f>
        <v>ALBUTEROL HFA 90 MCG INHALE</v>
      </c>
      <c r="D7205" t="str">
        <f>Raw_Data!D7205</f>
        <v>68180096301</v>
      </c>
      <c r="E7205" t="str">
        <f>Raw_Data!E7205</f>
        <v>INGRAM, MAYA</v>
      </c>
      <c r="F7205" t="str">
        <f>Raw_Data!F7205</f>
        <v>1518221464</v>
      </c>
      <c r="G7205" t="str">
        <f>Raw_Data!H7205</f>
        <v>3</v>
      </c>
      <c r="H7205">
        <f>IFERROR(VLOOKUP(G7205,Store_Map!$A$2:$I$100,3,FALSE),"")</f>
        <v>0</v>
      </c>
      <c r="I7205">
        <f>IFERROR(VLOOKUP(G7205,Store_Map!$A$2:$I$100,4,FALSE),"")</f>
        <v>0</v>
      </c>
      <c r="J7205">
        <f>IFERROR(VLOOKUP(G7205,Store_Map!$A$2:$I$100,5,FALSE),"")</f>
        <v>0</v>
      </c>
      <c r="K7205">
        <f>IFERROR(VLOOKUP(G7205,Store_Map!$A$2:$I$100,6,FALSE),"")</f>
        <v>0</v>
      </c>
      <c r="L7205">
        <f>IFERROR(VLOOKUP(G7205,Store_Map!$A$2:$I$100,7,FALSE),"")</f>
        <v>0</v>
      </c>
      <c r="M7205">
        <f>IFERROR(VLOOKUP(G7205,Store_Map!$A$2:$I$100,8,FALSE),"")</f>
        <v>0</v>
      </c>
      <c r="N7205">
        <f t="shared" si="1008"/>
        <v>0</v>
      </c>
      <c r="O7205" t="str">
        <f t="shared" si="1009"/>
        <v>PASS</v>
      </c>
      <c r="P7205" t="str">
        <f t="shared" si="1010"/>
        <v>PASS</v>
      </c>
      <c r="Q7205" t="str">
        <f t="shared" si="1011"/>
        <v>PASS</v>
      </c>
      <c r="R7205" t="str">
        <f t="shared" si="1012"/>
        <v>PASS</v>
      </c>
      <c r="S7205" t="str">
        <f t="shared" si="1013"/>
        <v>PASS</v>
      </c>
      <c r="T7205">
        <f t="shared" si="1014"/>
        <v>100</v>
      </c>
      <c r="U7205" t="str">
        <f t="shared" si="1015"/>
        <v>Low</v>
      </c>
      <c r="V7205" t="str">
        <f t="shared" si="1016"/>
        <v>Clean</v>
      </c>
    </row>
    <row r="7206" spans="1:22" x14ac:dyDescent="0.3">
      <c r="A7206" t="str">
        <f>Raw_Data!A7206</f>
        <v>36016319</v>
      </c>
      <c r="B7206">
        <f>Raw_Data!B7206</f>
        <v>45663</v>
      </c>
      <c r="C7206" t="str">
        <f>Raw_Data!C7206</f>
        <v>TRINTELLIX 10 MG TABLET</v>
      </c>
      <c r="D7206" t="str">
        <f>Raw_Data!D7206</f>
        <v>64764073030</v>
      </c>
      <c r="E7206" t="str">
        <f>Raw_Data!E7206</f>
        <v>SHEPPARD, JAMES</v>
      </c>
      <c r="F7206" t="str">
        <f>Raw_Data!F7206</f>
        <v>1528075835</v>
      </c>
      <c r="G7206" t="str">
        <f>Raw_Data!H7206</f>
        <v>3</v>
      </c>
      <c r="H7206">
        <f>IFERROR(VLOOKUP(G7206,Store_Map!$A$2:$I$100,3,FALSE),"")</f>
        <v>0</v>
      </c>
      <c r="I7206">
        <f>IFERROR(VLOOKUP(G7206,Store_Map!$A$2:$I$100,4,FALSE),"")</f>
        <v>0</v>
      </c>
      <c r="J7206">
        <f>IFERROR(VLOOKUP(G7206,Store_Map!$A$2:$I$100,5,FALSE),"")</f>
        <v>0</v>
      </c>
      <c r="K7206">
        <f>IFERROR(VLOOKUP(G7206,Store_Map!$A$2:$I$100,6,FALSE),"")</f>
        <v>0</v>
      </c>
      <c r="L7206">
        <f>IFERROR(VLOOKUP(G7206,Store_Map!$A$2:$I$100,7,FALSE),"")</f>
        <v>0</v>
      </c>
      <c r="M7206">
        <f>IFERROR(VLOOKUP(G7206,Store_Map!$A$2:$I$100,8,FALSE),"")</f>
        <v>0</v>
      </c>
      <c r="N7206">
        <f t="shared" si="1008"/>
        <v>0</v>
      </c>
      <c r="O7206" t="str">
        <f t="shared" si="1009"/>
        <v>PASS</v>
      </c>
      <c r="P7206" t="str">
        <f t="shared" si="1010"/>
        <v>PASS</v>
      </c>
      <c r="Q7206" t="str">
        <f t="shared" si="1011"/>
        <v>PASS</v>
      </c>
      <c r="R7206" t="str">
        <f t="shared" si="1012"/>
        <v>PASS</v>
      </c>
      <c r="S7206" t="str">
        <f t="shared" si="1013"/>
        <v>PASS</v>
      </c>
      <c r="T7206">
        <f t="shared" si="1014"/>
        <v>100</v>
      </c>
      <c r="U7206" t="str">
        <f t="shared" si="1015"/>
        <v>Low</v>
      </c>
      <c r="V7206" t="str">
        <f t="shared" si="1016"/>
        <v>Clean</v>
      </c>
    </row>
    <row r="7207" spans="1:22" x14ac:dyDescent="0.3">
      <c r="A7207" t="str">
        <f>Raw_Data!A7207</f>
        <v>36015946</v>
      </c>
      <c r="B7207">
        <f>Raw_Data!B7207</f>
        <v>45663</v>
      </c>
      <c r="C7207" t="str">
        <f>Raw_Data!C7207</f>
        <v>TRULICITY 4.5 MG/0.5 ML PEN</v>
      </c>
      <c r="D7207" t="str">
        <f>Raw_Data!D7207</f>
        <v>2318280</v>
      </c>
      <c r="E7207" t="str">
        <f>Raw_Data!E7207</f>
        <v>NASEEM, KASHIF</v>
      </c>
      <c r="F7207" t="str">
        <f>Raw_Data!F7207</f>
        <v>1699762054</v>
      </c>
      <c r="G7207" t="str">
        <f>Raw_Data!H7207</f>
        <v>3</v>
      </c>
      <c r="H7207">
        <f>IFERROR(VLOOKUP(G7207,Store_Map!$A$2:$I$100,3,FALSE),"")</f>
        <v>0</v>
      </c>
      <c r="I7207">
        <f>IFERROR(VLOOKUP(G7207,Store_Map!$A$2:$I$100,4,FALSE),"")</f>
        <v>0</v>
      </c>
      <c r="J7207">
        <f>IFERROR(VLOOKUP(G7207,Store_Map!$A$2:$I$100,5,FALSE),"")</f>
        <v>0</v>
      </c>
      <c r="K7207">
        <f>IFERROR(VLOOKUP(G7207,Store_Map!$A$2:$I$100,6,FALSE),"")</f>
        <v>0</v>
      </c>
      <c r="L7207">
        <f>IFERROR(VLOOKUP(G7207,Store_Map!$A$2:$I$100,7,FALSE),"")</f>
        <v>0</v>
      </c>
      <c r="M7207">
        <f>IFERROR(VLOOKUP(G7207,Store_Map!$A$2:$I$100,8,FALSE),"")</f>
        <v>0</v>
      </c>
      <c r="N7207">
        <f t="shared" si="1008"/>
        <v>0</v>
      </c>
      <c r="O7207" t="str">
        <f t="shared" si="1009"/>
        <v>PASS</v>
      </c>
      <c r="P7207" t="str">
        <f t="shared" si="1010"/>
        <v>REVIEW</v>
      </c>
      <c r="Q7207" t="str">
        <f t="shared" si="1011"/>
        <v>PASS</v>
      </c>
      <c r="R7207" t="str">
        <f t="shared" si="1012"/>
        <v>PASS</v>
      </c>
      <c r="S7207" t="str">
        <f t="shared" si="1013"/>
        <v>REVIEW</v>
      </c>
      <c r="T7207">
        <f t="shared" si="1014"/>
        <v>90</v>
      </c>
      <c r="U7207" t="str">
        <f t="shared" si="1015"/>
        <v>Low</v>
      </c>
      <c r="V7207" t="str">
        <f t="shared" si="1016"/>
        <v>Invalid NDC</v>
      </c>
    </row>
    <row r="7208" spans="1:22" x14ac:dyDescent="0.3">
      <c r="A7208" t="str">
        <f>Raw_Data!A7208</f>
        <v>36016320</v>
      </c>
      <c r="B7208">
        <f>Raw_Data!B7208</f>
        <v>45663</v>
      </c>
      <c r="C7208" t="str">
        <f>Raw_Data!C7208</f>
        <v>MONTELUKAST SOD 5 MG TAB CH</v>
      </c>
      <c r="D7208" t="str">
        <f>Raw_Data!D7208</f>
        <v>33342011107</v>
      </c>
      <c r="E7208" t="str">
        <f>Raw_Data!E7208</f>
        <v>THERATTIL, JAYA</v>
      </c>
      <c r="F7208" t="str">
        <f>Raw_Data!F7208</f>
        <v>1043285810</v>
      </c>
      <c r="G7208" t="str">
        <f>Raw_Data!H7208</f>
        <v>3</v>
      </c>
      <c r="H7208">
        <f>IFERROR(VLOOKUP(G7208,Store_Map!$A$2:$I$100,3,FALSE),"")</f>
        <v>0</v>
      </c>
      <c r="I7208">
        <f>IFERROR(VLOOKUP(G7208,Store_Map!$A$2:$I$100,4,FALSE),"")</f>
        <v>0</v>
      </c>
      <c r="J7208">
        <f>IFERROR(VLOOKUP(G7208,Store_Map!$A$2:$I$100,5,FALSE),"")</f>
        <v>0</v>
      </c>
      <c r="K7208">
        <f>IFERROR(VLOOKUP(G7208,Store_Map!$A$2:$I$100,6,FALSE),"")</f>
        <v>0</v>
      </c>
      <c r="L7208">
        <f>IFERROR(VLOOKUP(G7208,Store_Map!$A$2:$I$100,7,FALSE),"")</f>
        <v>0</v>
      </c>
      <c r="M7208">
        <f>IFERROR(VLOOKUP(G7208,Store_Map!$A$2:$I$100,8,FALSE),"")</f>
        <v>0</v>
      </c>
      <c r="N7208">
        <f t="shared" si="1008"/>
        <v>0</v>
      </c>
      <c r="O7208" t="str">
        <f t="shared" si="1009"/>
        <v>PASS</v>
      </c>
      <c r="P7208" t="str">
        <f t="shared" si="1010"/>
        <v>PASS</v>
      </c>
      <c r="Q7208" t="str">
        <f t="shared" si="1011"/>
        <v>PASS</v>
      </c>
      <c r="R7208" t="str">
        <f t="shared" si="1012"/>
        <v>PASS</v>
      </c>
      <c r="S7208" t="str">
        <f t="shared" si="1013"/>
        <v>PASS</v>
      </c>
      <c r="T7208">
        <f t="shared" si="1014"/>
        <v>100</v>
      </c>
      <c r="U7208" t="str">
        <f t="shared" si="1015"/>
        <v>Low</v>
      </c>
      <c r="V7208" t="str">
        <f t="shared" si="1016"/>
        <v>Clean</v>
      </c>
    </row>
    <row r="7209" spans="1:22" x14ac:dyDescent="0.3">
      <c r="A7209" t="str">
        <f>Raw_Data!A7209</f>
        <v>36016321</v>
      </c>
      <c r="B7209">
        <f>Raw_Data!B7209</f>
        <v>45663</v>
      </c>
      <c r="C7209" t="str">
        <f>Raw_Data!C7209</f>
        <v>SERTRALINE HCL 25 MG TABLET</v>
      </c>
      <c r="D7209" t="str">
        <f>Raw_Data!D7209</f>
        <v>68180035109</v>
      </c>
      <c r="E7209" t="str">
        <f>Raw_Data!E7209</f>
        <v>BYNE, EDMUND</v>
      </c>
      <c r="F7209" t="str">
        <f>Raw_Data!F7209</f>
        <v>1033186648</v>
      </c>
      <c r="G7209" t="str">
        <f>Raw_Data!H7209</f>
        <v>3</v>
      </c>
      <c r="H7209">
        <f>IFERROR(VLOOKUP(G7209,Store_Map!$A$2:$I$100,3,FALSE),"")</f>
        <v>0</v>
      </c>
      <c r="I7209">
        <f>IFERROR(VLOOKUP(G7209,Store_Map!$A$2:$I$100,4,FALSE),"")</f>
        <v>0</v>
      </c>
      <c r="J7209">
        <f>IFERROR(VLOOKUP(G7209,Store_Map!$A$2:$I$100,5,FALSE),"")</f>
        <v>0</v>
      </c>
      <c r="K7209">
        <f>IFERROR(VLOOKUP(G7209,Store_Map!$A$2:$I$100,6,FALSE),"")</f>
        <v>0</v>
      </c>
      <c r="L7209">
        <f>IFERROR(VLOOKUP(G7209,Store_Map!$A$2:$I$100,7,FALSE),"")</f>
        <v>0</v>
      </c>
      <c r="M7209">
        <f>IFERROR(VLOOKUP(G7209,Store_Map!$A$2:$I$100,8,FALSE),"")</f>
        <v>0</v>
      </c>
      <c r="N7209">
        <f t="shared" si="1008"/>
        <v>0</v>
      </c>
      <c r="O7209" t="str">
        <f t="shared" si="1009"/>
        <v>PASS</v>
      </c>
      <c r="P7209" t="str">
        <f t="shared" si="1010"/>
        <v>PASS</v>
      </c>
      <c r="Q7209" t="str">
        <f t="shared" si="1011"/>
        <v>PASS</v>
      </c>
      <c r="R7209" t="str">
        <f t="shared" si="1012"/>
        <v>PASS</v>
      </c>
      <c r="S7209" t="str">
        <f t="shared" si="1013"/>
        <v>PASS</v>
      </c>
      <c r="T7209">
        <f t="shared" si="1014"/>
        <v>100</v>
      </c>
      <c r="U7209" t="str">
        <f t="shared" si="1015"/>
        <v>Low</v>
      </c>
      <c r="V7209" t="str">
        <f t="shared" si="1016"/>
        <v>Clean</v>
      </c>
    </row>
    <row r="7210" spans="1:22" x14ac:dyDescent="0.3">
      <c r="A7210" t="str">
        <f>Raw_Data!A7210</f>
        <v>36015564</v>
      </c>
      <c r="B7210">
        <f>Raw_Data!B7210</f>
        <v>45663</v>
      </c>
      <c r="C7210" t="str">
        <f>Raw_Data!C7210</f>
        <v>OZEMPIC 0.25-0.5 MG/DOSE PE</v>
      </c>
      <c r="D7210" t="str">
        <f>Raw_Data!D7210</f>
        <v>169418113</v>
      </c>
      <c r="E7210" t="str">
        <f>Raw_Data!E7210</f>
        <v>YASIN, NURA</v>
      </c>
      <c r="F7210" t="str">
        <f>Raw_Data!F7210</f>
        <v>1265518567</v>
      </c>
      <c r="G7210" t="str">
        <f>Raw_Data!H7210</f>
        <v>3</v>
      </c>
      <c r="H7210">
        <f>IFERROR(VLOOKUP(G7210,Store_Map!$A$2:$I$100,3,FALSE),"")</f>
        <v>0</v>
      </c>
      <c r="I7210">
        <f>IFERROR(VLOOKUP(G7210,Store_Map!$A$2:$I$100,4,FALSE),"")</f>
        <v>0</v>
      </c>
      <c r="J7210">
        <f>IFERROR(VLOOKUP(G7210,Store_Map!$A$2:$I$100,5,FALSE),"")</f>
        <v>0</v>
      </c>
      <c r="K7210">
        <f>IFERROR(VLOOKUP(G7210,Store_Map!$A$2:$I$100,6,FALSE),"")</f>
        <v>0</v>
      </c>
      <c r="L7210">
        <f>IFERROR(VLOOKUP(G7210,Store_Map!$A$2:$I$100,7,FALSE),"")</f>
        <v>0</v>
      </c>
      <c r="M7210">
        <f>IFERROR(VLOOKUP(G7210,Store_Map!$A$2:$I$100,8,FALSE),"")</f>
        <v>0</v>
      </c>
      <c r="N7210">
        <f t="shared" si="1008"/>
        <v>0</v>
      </c>
      <c r="O7210" t="str">
        <f t="shared" si="1009"/>
        <v>PASS</v>
      </c>
      <c r="P7210" t="str">
        <f t="shared" si="1010"/>
        <v>REVIEW</v>
      </c>
      <c r="Q7210" t="str">
        <f t="shared" si="1011"/>
        <v>PASS</v>
      </c>
      <c r="R7210" t="str">
        <f t="shared" si="1012"/>
        <v>PASS</v>
      </c>
      <c r="S7210" t="str">
        <f t="shared" si="1013"/>
        <v>REVIEW</v>
      </c>
      <c r="T7210">
        <f t="shared" si="1014"/>
        <v>90</v>
      </c>
      <c r="U7210" t="str">
        <f t="shared" si="1015"/>
        <v>Low</v>
      </c>
      <c r="V7210" t="str">
        <f t="shared" si="1016"/>
        <v>Invalid NDC</v>
      </c>
    </row>
    <row r="7211" spans="1:22" x14ac:dyDescent="0.3">
      <c r="A7211" t="str">
        <f>Raw_Data!A7211</f>
        <v>36016108</v>
      </c>
      <c r="B7211">
        <f>Raw_Data!B7211</f>
        <v>45663</v>
      </c>
      <c r="C7211" t="str">
        <f>Raw_Data!C7211</f>
        <v>LOSARTAN POTASSIUM 25 MG TA</v>
      </c>
      <c r="D7211" t="str">
        <f>Raw_Data!D7211</f>
        <v>68382013510</v>
      </c>
      <c r="E7211" t="str">
        <f>Raw_Data!E7211</f>
        <v>YASIN, NURA</v>
      </c>
      <c r="F7211" t="str">
        <f>Raw_Data!F7211</f>
        <v>1265518567</v>
      </c>
      <c r="G7211" t="str">
        <f>Raw_Data!H7211</f>
        <v>3</v>
      </c>
      <c r="H7211">
        <f>IFERROR(VLOOKUP(G7211,Store_Map!$A$2:$I$100,3,FALSE),"")</f>
        <v>0</v>
      </c>
      <c r="I7211">
        <f>IFERROR(VLOOKUP(G7211,Store_Map!$A$2:$I$100,4,FALSE),"")</f>
        <v>0</v>
      </c>
      <c r="J7211">
        <f>IFERROR(VLOOKUP(G7211,Store_Map!$A$2:$I$100,5,FALSE),"")</f>
        <v>0</v>
      </c>
      <c r="K7211">
        <f>IFERROR(VLOOKUP(G7211,Store_Map!$A$2:$I$100,6,FALSE),"")</f>
        <v>0</v>
      </c>
      <c r="L7211">
        <f>IFERROR(VLOOKUP(G7211,Store_Map!$A$2:$I$100,7,FALSE),"")</f>
        <v>0</v>
      </c>
      <c r="M7211">
        <f>IFERROR(VLOOKUP(G7211,Store_Map!$A$2:$I$100,8,FALSE),"")</f>
        <v>0</v>
      </c>
      <c r="N7211">
        <f t="shared" si="1008"/>
        <v>0</v>
      </c>
      <c r="O7211" t="str">
        <f t="shared" si="1009"/>
        <v>PASS</v>
      </c>
      <c r="P7211" t="str">
        <f t="shared" si="1010"/>
        <v>PASS</v>
      </c>
      <c r="Q7211" t="str">
        <f t="shared" si="1011"/>
        <v>PASS</v>
      </c>
      <c r="R7211" t="str">
        <f t="shared" si="1012"/>
        <v>PASS</v>
      </c>
      <c r="S7211" t="str">
        <f t="shared" si="1013"/>
        <v>PASS</v>
      </c>
      <c r="T7211">
        <f t="shared" si="1014"/>
        <v>100</v>
      </c>
      <c r="U7211" t="str">
        <f t="shared" si="1015"/>
        <v>Low</v>
      </c>
      <c r="V7211" t="str">
        <f t="shared" si="1016"/>
        <v>Clean</v>
      </c>
    </row>
    <row r="7212" spans="1:22" x14ac:dyDescent="0.3">
      <c r="A7212" t="str">
        <f>Raw_Data!A7212</f>
        <v>32002943</v>
      </c>
      <c r="B7212">
        <f>Raw_Data!B7212</f>
        <v>45663</v>
      </c>
      <c r="C7212" t="str">
        <f>Raw_Data!C7212</f>
        <v>DEXTROAMP-AMPHET ER 30 MG C</v>
      </c>
      <c r="D7212" t="str">
        <f>Raw_Data!D7212</f>
        <v>115149101</v>
      </c>
      <c r="E7212" t="str">
        <f>Raw_Data!E7212</f>
        <v>BYNE, EDMUND</v>
      </c>
      <c r="F7212" t="str">
        <f>Raw_Data!F7212</f>
        <v>1033186648</v>
      </c>
      <c r="G7212" t="str">
        <f>Raw_Data!H7212</f>
        <v>3</v>
      </c>
      <c r="H7212">
        <f>IFERROR(VLOOKUP(G7212,Store_Map!$A$2:$I$100,3,FALSE),"")</f>
        <v>0</v>
      </c>
      <c r="I7212">
        <f>IFERROR(VLOOKUP(G7212,Store_Map!$A$2:$I$100,4,FALSE),"")</f>
        <v>0</v>
      </c>
      <c r="J7212">
        <f>IFERROR(VLOOKUP(G7212,Store_Map!$A$2:$I$100,5,FALSE),"")</f>
        <v>0</v>
      </c>
      <c r="K7212">
        <f>IFERROR(VLOOKUP(G7212,Store_Map!$A$2:$I$100,6,FALSE),"")</f>
        <v>0</v>
      </c>
      <c r="L7212">
        <f>IFERROR(VLOOKUP(G7212,Store_Map!$A$2:$I$100,7,FALSE),"")</f>
        <v>0</v>
      </c>
      <c r="M7212">
        <f>IFERROR(VLOOKUP(G7212,Store_Map!$A$2:$I$100,8,FALSE),"")</f>
        <v>0</v>
      </c>
      <c r="N7212">
        <f t="shared" si="1008"/>
        <v>0</v>
      </c>
      <c r="O7212" t="str">
        <f t="shared" si="1009"/>
        <v>PASS</v>
      </c>
      <c r="P7212" t="str">
        <f t="shared" si="1010"/>
        <v>REVIEW</v>
      </c>
      <c r="Q7212" t="str">
        <f t="shared" si="1011"/>
        <v>PASS</v>
      </c>
      <c r="R7212" t="str">
        <f t="shared" si="1012"/>
        <v>PASS</v>
      </c>
      <c r="S7212" t="str">
        <f t="shared" si="1013"/>
        <v>REVIEW</v>
      </c>
      <c r="T7212">
        <f t="shared" si="1014"/>
        <v>90</v>
      </c>
      <c r="U7212" t="str">
        <f t="shared" si="1015"/>
        <v>Low</v>
      </c>
      <c r="V7212" t="str">
        <f t="shared" si="1016"/>
        <v>Invalid NDC</v>
      </c>
    </row>
    <row r="7213" spans="1:22" x14ac:dyDescent="0.3">
      <c r="A7213" t="str">
        <f>Raw_Data!A7213</f>
        <v>32002944</v>
      </c>
      <c r="B7213">
        <f>Raw_Data!B7213</f>
        <v>45663</v>
      </c>
      <c r="C7213" t="str">
        <f>Raw_Data!C7213</f>
        <v>DEXTROAMP-AMPHETAMIN 30 MG</v>
      </c>
      <c r="D7213" t="str">
        <f>Raw_Data!D7213</f>
        <v>64850050601</v>
      </c>
      <c r="E7213" t="str">
        <f>Raw_Data!E7213</f>
        <v>SOBRINHO, TITO</v>
      </c>
      <c r="F7213" t="str">
        <f>Raw_Data!F7213</f>
        <v>1942244652</v>
      </c>
      <c r="G7213" t="str">
        <f>Raw_Data!H7213</f>
        <v>3</v>
      </c>
      <c r="H7213">
        <f>IFERROR(VLOOKUP(G7213,Store_Map!$A$2:$I$100,3,FALSE),"")</f>
        <v>0</v>
      </c>
      <c r="I7213">
        <f>IFERROR(VLOOKUP(G7213,Store_Map!$A$2:$I$100,4,FALSE),"")</f>
        <v>0</v>
      </c>
      <c r="J7213">
        <f>IFERROR(VLOOKUP(G7213,Store_Map!$A$2:$I$100,5,FALSE),"")</f>
        <v>0</v>
      </c>
      <c r="K7213">
        <f>IFERROR(VLOOKUP(G7213,Store_Map!$A$2:$I$100,6,FALSE),"")</f>
        <v>0</v>
      </c>
      <c r="L7213">
        <f>IFERROR(VLOOKUP(G7213,Store_Map!$A$2:$I$100,7,FALSE),"")</f>
        <v>0</v>
      </c>
      <c r="M7213">
        <f>IFERROR(VLOOKUP(G7213,Store_Map!$A$2:$I$100,8,FALSE),"")</f>
        <v>0</v>
      </c>
      <c r="N7213">
        <f t="shared" si="1008"/>
        <v>0</v>
      </c>
      <c r="O7213" t="str">
        <f t="shared" si="1009"/>
        <v>PASS</v>
      </c>
      <c r="P7213" t="str">
        <f t="shared" si="1010"/>
        <v>PASS</v>
      </c>
      <c r="Q7213" t="str">
        <f t="shared" si="1011"/>
        <v>PASS</v>
      </c>
      <c r="R7213" t="str">
        <f t="shared" si="1012"/>
        <v>PASS</v>
      </c>
      <c r="S7213" t="str">
        <f t="shared" si="1013"/>
        <v>PASS</v>
      </c>
      <c r="T7213">
        <f t="shared" si="1014"/>
        <v>100</v>
      </c>
      <c r="U7213" t="str">
        <f t="shared" si="1015"/>
        <v>Low</v>
      </c>
      <c r="V7213" t="str">
        <f t="shared" si="1016"/>
        <v>Clean</v>
      </c>
    </row>
    <row r="7214" spans="1:22" x14ac:dyDescent="0.3">
      <c r="A7214" t="str">
        <f>Raw_Data!A7214</f>
        <v>36016324</v>
      </c>
      <c r="B7214">
        <f>Raw_Data!B7214</f>
        <v>45664</v>
      </c>
      <c r="C7214" t="str">
        <f>Raw_Data!C7214</f>
        <v>LEVOTHYROXINE 88 MCG TABLET</v>
      </c>
      <c r="D7214" t="str">
        <f>Raw_Data!D7214</f>
        <v>68180096809</v>
      </c>
      <c r="E7214" t="str">
        <f>Raw_Data!E7214</f>
        <v>FORD, JAMES</v>
      </c>
      <c r="F7214" t="str">
        <f>Raw_Data!F7214</f>
        <v>1033117684</v>
      </c>
      <c r="G7214" t="str">
        <f>Raw_Data!H7214</f>
        <v>3</v>
      </c>
      <c r="H7214">
        <f>IFERROR(VLOOKUP(G7214,Store_Map!$A$2:$I$100,3,FALSE),"")</f>
        <v>0</v>
      </c>
      <c r="I7214">
        <f>IFERROR(VLOOKUP(G7214,Store_Map!$A$2:$I$100,4,FALSE),"")</f>
        <v>0</v>
      </c>
      <c r="J7214">
        <f>IFERROR(VLOOKUP(G7214,Store_Map!$A$2:$I$100,5,FALSE),"")</f>
        <v>0</v>
      </c>
      <c r="K7214">
        <f>IFERROR(VLOOKUP(G7214,Store_Map!$A$2:$I$100,6,FALSE),"")</f>
        <v>0</v>
      </c>
      <c r="L7214">
        <f>IFERROR(VLOOKUP(G7214,Store_Map!$A$2:$I$100,7,FALSE),"")</f>
        <v>0</v>
      </c>
      <c r="M7214">
        <f>IFERROR(VLOOKUP(G7214,Store_Map!$A$2:$I$100,8,FALSE),"")</f>
        <v>0</v>
      </c>
      <c r="N7214">
        <f t="shared" si="1008"/>
        <v>0</v>
      </c>
      <c r="O7214" t="str">
        <f t="shared" si="1009"/>
        <v>PASS</v>
      </c>
      <c r="P7214" t="str">
        <f t="shared" si="1010"/>
        <v>PASS</v>
      </c>
      <c r="Q7214" t="str">
        <f t="shared" si="1011"/>
        <v>PASS</v>
      </c>
      <c r="R7214" t="str">
        <f t="shared" si="1012"/>
        <v>PASS</v>
      </c>
      <c r="S7214" t="str">
        <f t="shared" si="1013"/>
        <v>PASS</v>
      </c>
      <c r="T7214">
        <f t="shared" si="1014"/>
        <v>100</v>
      </c>
      <c r="U7214" t="str">
        <f t="shared" si="1015"/>
        <v>Low</v>
      </c>
      <c r="V7214" t="str">
        <f t="shared" si="1016"/>
        <v>Clean</v>
      </c>
    </row>
    <row r="7215" spans="1:22" x14ac:dyDescent="0.3">
      <c r="A7215" t="str">
        <f>Raw_Data!A7215</f>
        <v>32002945</v>
      </c>
      <c r="B7215">
        <f>Raw_Data!B7215</f>
        <v>45664</v>
      </c>
      <c r="C7215" t="str">
        <f>Raw_Data!C7215</f>
        <v>METHYLPHENIDATE ER(CD) 30MG</v>
      </c>
      <c r="D7215" t="str">
        <f>Raw_Data!D7215</f>
        <v>406183001</v>
      </c>
      <c r="E7215" t="str">
        <f>Raw_Data!E7215</f>
        <v>INGRAM, MAYA</v>
      </c>
      <c r="F7215" t="str">
        <f>Raw_Data!F7215</f>
        <v>1518221464</v>
      </c>
      <c r="G7215" t="str">
        <f>Raw_Data!H7215</f>
        <v>3</v>
      </c>
      <c r="H7215">
        <f>IFERROR(VLOOKUP(G7215,Store_Map!$A$2:$I$100,3,FALSE),"")</f>
        <v>0</v>
      </c>
      <c r="I7215">
        <f>IFERROR(VLOOKUP(G7215,Store_Map!$A$2:$I$100,4,FALSE),"")</f>
        <v>0</v>
      </c>
      <c r="J7215">
        <f>IFERROR(VLOOKUP(G7215,Store_Map!$A$2:$I$100,5,FALSE),"")</f>
        <v>0</v>
      </c>
      <c r="K7215">
        <f>IFERROR(VLOOKUP(G7215,Store_Map!$A$2:$I$100,6,FALSE),"")</f>
        <v>0</v>
      </c>
      <c r="L7215">
        <f>IFERROR(VLOOKUP(G7215,Store_Map!$A$2:$I$100,7,FALSE),"")</f>
        <v>0</v>
      </c>
      <c r="M7215">
        <f>IFERROR(VLOOKUP(G7215,Store_Map!$A$2:$I$100,8,FALSE),"")</f>
        <v>0</v>
      </c>
      <c r="N7215">
        <f t="shared" si="1008"/>
        <v>0</v>
      </c>
      <c r="O7215" t="str">
        <f t="shared" si="1009"/>
        <v>PASS</v>
      </c>
      <c r="P7215" t="str">
        <f t="shared" si="1010"/>
        <v>REVIEW</v>
      </c>
      <c r="Q7215" t="str">
        <f t="shared" si="1011"/>
        <v>PASS</v>
      </c>
      <c r="R7215" t="str">
        <f t="shared" si="1012"/>
        <v>PASS</v>
      </c>
      <c r="S7215" t="str">
        <f t="shared" si="1013"/>
        <v>REVIEW</v>
      </c>
      <c r="T7215">
        <f t="shared" si="1014"/>
        <v>90</v>
      </c>
      <c r="U7215" t="str">
        <f t="shared" si="1015"/>
        <v>Low</v>
      </c>
      <c r="V7215" t="str">
        <f t="shared" si="1016"/>
        <v>Invalid NDC</v>
      </c>
    </row>
    <row r="7216" spans="1:22" x14ac:dyDescent="0.3">
      <c r="A7216" t="str">
        <f>Raw_Data!A7216</f>
        <v>36016326</v>
      </c>
      <c r="B7216">
        <f>Raw_Data!B7216</f>
        <v>45664</v>
      </c>
      <c r="C7216" t="str">
        <f>Raw_Data!C7216</f>
        <v>AZITHROMYCIN 250 MG TABLET</v>
      </c>
      <c r="D7216" t="str">
        <f>Raw_Data!D7216</f>
        <v>781808926</v>
      </c>
      <c r="E7216" t="str">
        <f>Raw_Data!E7216</f>
        <v>INGRAM, MAYA</v>
      </c>
      <c r="F7216" t="str">
        <f>Raw_Data!F7216</f>
        <v>1518221464</v>
      </c>
      <c r="G7216" t="str">
        <f>Raw_Data!H7216</f>
        <v>3</v>
      </c>
      <c r="H7216">
        <f>IFERROR(VLOOKUP(G7216,Store_Map!$A$2:$I$100,3,FALSE),"")</f>
        <v>0</v>
      </c>
      <c r="I7216">
        <f>IFERROR(VLOOKUP(G7216,Store_Map!$A$2:$I$100,4,FALSE),"")</f>
        <v>0</v>
      </c>
      <c r="J7216">
        <f>IFERROR(VLOOKUP(G7216,Store_Map!$A$2:$I$100,5,FALSE),"")</f>
        <v>0</v>
      </c>
      <c r="K7216">
        <f>IFERROR(VLOOKUP(G7216,Store_Map!$A$2:$I$100,6,FALSE),"")</f>
        <v>0</v>
      </c>
      <c r="L7216">
        <f>IFERROR(VLOOKUP(G7216,Store_Map!$A$2:$I$100,7,FALSE),"")</f>
        <v>0</v>
      </c>
      <c r="M7216">
        <f>IFERROR(VLOOKUP(G7216,Store_Map!$A$2:$I$100,8,FALSE),"")</f>
        <v>0</v>
      </c>
      <c r="N7216">
        <f t="shared" si="1008"/>
        <v>0</v>
      </c>
      <c r="O7216" t="str">
        <f t="shared" si="1009"/>
        <v>PASS</v>
      </c>
      <c r="P7216" t="str">
        <f t="shared" si="1010"/>
        <v>REVIEW</v>
      </c>
      <c r="Q7216" t="str">
        <f t="shared" si="1011"/>
        <v>PASS</v>
      </c>
      <c r="R7216" t="str">
        <f t="shared" si="1012"/>
        <v>PASS</v>
      </c>
      <c r="S7216" t="str">
        <f t="shared" si="1013"/>
        <v>REVIEW</v>
      </c>
      <c r="T7216">
        <f t="shared" si="1014"/>
        <v>90</v>
      </c>
      <c r="U7216" t="str">
        <f t="shared" si="1015"/>
        <v>Low</v>
      </c>
      <c r="V7216" t="str">
        <f t="shared" si="1016"/>
        <v>Invalid NDC</v>
      </c>
    </row>
    <row r="7217" spans="1:22" x14ac:dyDescent="0.3">
      <c r="A7217" t="str">
        <f>Raw_Data!A7217</f>
        <v>36015534</v>
      </c>
      <c r="B7217">
        <f>Raw_Data!B7217</f>
        <v>45664</v>
      </c>
      <c r="C7217" t="str">
        <f>Raw_Data!C7217</f>
        <v>CETIRIZINE HCL 1 MG/ML SOLN</v>
      </c>
      <c r="D7217" t="str">
        <f>Raw_Data!D7217</f>
        <v>45802097426</v>
      </c>
      <c r="E7217" t="str">
        <f>Raw_Data!E7217</f>
        <v>ERTLE, VALERIE</v>
      </c>
      <c r="F7217" t="str">
        <f>Raw_Data!F7217</f>
        <v>1245619592</v>
      </c>
      <c r="G7217" t="str">
        <f>Raw_Data!H7217</f>
        <v>3</v>
      </c>
      <c r="H7217">
        <f>IFERROR(VLOOKUP(G7217,Store_Map!$A$2:$I$100,3,FALSE),"")</f>
        <v>0</v>
      </c>
      <c r="I7217">
        <f>IFERROR(VLOOKUP(G7217,Store_Map!$A$2:$I$100,4,FALSE),"")</f>
        <v>0</v>
      </c>
      <c r="J7217">
        <f>IFERROR(VLOOKUP(G7217,Store_Map!$A$2:$I$100,5,FALSE),"")</f>
        <v>0</v>
      </c>
      <c r="K7217">
        <f>IFERROR(VLOOKUP(G7217,Store_Map!$A$2:$I$100,6,FALSE),"")</f>
        <v>0</v>
      </c>
      <c r="L7217">
        <f>IFERROR(VLOOKUP(G7217,Store_Map!$A$2:$I$100,7,FALSE),"")</f>
        <v>0</v>
      </c>
      <c r="M7217">
        <f>IFERROR(VLOOKUP(G7217,Store_Map!$A$2:$I$100,8,FALSE),"")</f>
        <v>0</v>
      </c>
      <c r="N7217">
        <f t="shared" si="1008"/>
        <v>0</v>
      </c>
      <c r="O7217" t="str">
        <f t="shared" si="1009"/>
        <v>PASS</v>
      </c>
      <c r="P7217" t="str">
        <f t="shared" si="1010"/>
        <v>PASS</v>
      </c>
      <c r="Q7217" t="str">
        <f t="shared" si="1011"/>
        <v>PASS</v>
      </c>
      <c r="R7217" t="str">
        <f t="shared" si="1012"/>
        <v>PASS</v>
      </c>
      <c r="S7217" t="str">
        <f t="shared" si="1013"/>
        <v>PASS</v>
      </c>
      <c r="T7217">
        <f t="shared" si="1014"/>
        <v>100</v>
      </c>
      <c r="U7217" t="str">
        <f t="shared" si="1015"/>
        <v>Low</v>
      </c>
      <c r="V7217" t="str">
        <f t="shared" si="1016"/>
        <v>Clean</v>
      </c>
    </row>
    <row r="7218" spans="1:22" x14ac:dyDescent="0.3">
      <c r="A7218" t="str">
        <f>Raw_Data!A7218</f>
        <v>36016327</v>
      </c>
      <c r="B7218">
        <f>Raw_Data!B7218</f>
        <v>45664</v>
      </c>
      <c r="C7218" t="str">
        <f>Raw_Data!C7218</f>
        <v>GUAIFENESIN 100MG/5ML</v>
      </c>
      <c r="D7218" t="str">
        <f>Raw_Data!D7218</f>
        <v>58657050816</v>
      </c>
      <c r="E7218" t="str">
        <f>Raw_Data!E7218</f>
        <v>Acevedo, Jose</v>
      </c>
      <c r="F7218" t="str">
        <f>Raw_Data!F7218</f>
        <v>1356327027</v>
      </c>
      <c r="G7218" t="str">
        <f>Raw_Data!H7218</f>
        <v>3</v>
      </c>
      <c r="H7218">
        <f>IFERROR(VLOOKUP(G7218,Store_Map!$A$2:$I$100,3,FALSE),"")</f>
        <v>0</v>
      </c>
      <c r="I7218">
        <f>IFERROR(VLOOKUP(G7218,Store_Map!$A$2:$I$100,4,FALSE),"")</f>
        <v>0</v>
      </c>
      <c r="J7218">
        <f>IFERROR(VLOOKUP(G7218,Store_Map!$A$2:$I$100,5,FALSE),"")</f>
        <v>0</v>
      </c>
      <c r="K7218">
        <f>IFERROR(VLOOKUP(G7218,Store_Map!$A$2:$I$100,6,FALSE),"")</f>
        <v>0</v>
      </c>
      <c r="L7218">
        <f>IFERROR(VLOOKUP(G7218,Store_Map!$A$2:$I$100,7,FALSE),"")</f>
        <v>0</v>
      </c>
      <c r="M7218">
        <f>IFERROR(VLOOKUP(G7218,Store_Map!$A$2:$I$100,8,FALSE),"")</f>
        <v>0</v>
      </c>
      <c r="N7218">
        <f t="shared" si="1008"/>
        <v>0</v>
      </c>
      <c r="O7218" t="str">
        <f t="shared" si="1009"/>
        <v>PASS</v>
      </c>
      <c r="P7218" t="str">
        <f t="shared" si="1010"/>
        <v>PASS</v>
      </c>
      <c r="Q7218" t="str">
        <f t="shared" si="1011"/>
        <v>PASS</v>
      </c>
      <c r="R7218" t="str">
        <f t="shared" si="1012"/>
        <v>PASS</v>
      </c>
      <c r="S7218" t="str">
        <f t="shared" si="1013"/>
        <v>PASS</v>
      </c>
      <c r="T7218">
        <f t="shared" si="1014"/>
        <v>100</v>
      </c>
      <c r="U7218" t="str">
        <f t="shared" si="1015"/>
        <v>Low</v>
      </c>
      <c r="V7218" t="str">
        <f t="shared" si="1016"/>
        <v>Clean</v>
      </c>
    </row>
    <row r="7219" spans="1:22" x14ac:dyDescent="0.3">
      <c r="A7219" t="str">
        <f>Raw_Data!A7219</f>
        <v>36016328</v>
      </c>
      <c r="B7219">
        <f>Raw_Data!B7219</f>
        <v>45664</v>
      </c>
      <c r="C7219" t="str">
        <f>Raw_Data!C7219</f>
        <v>GUAIFENESIN 100MG/5ML</v>
      </c>
      <c r="D7219" t="str">
        <f>Raw_Data!D7219</f>
        <v>58657050816</v>
      </c>
      <c r="E7219" t="str">
        <f>Raw_Data!E7219</f>
        <v>Acevedo, Jose</v>
      </c>
      <c r="F7219" t="str">
        <f>Raw_Data!F7219</f>
        <v>1356327027</v>
      </c>
      <c r="G7219" t="str">
        <f>Raw_Data!H7219</f>
        <v>3</v>
      </c>
      <c r="H7219">
        <f>IFERROR(VLOOKUP(G7219,Store_Map!$A$2:$I$100,3,FALSE),"")</f>
        <v>0</v>
      </c>
      <c r="I7219">
        <f>IFERROR(VLOOKUP(G7219,Store_Map!$A$2:$I$100,4,FALSE),"")</f>
        <v>0</v>
      </c>
      <c r="J7219">
        <f>IFERROR(VLOOKUP(G7219,Store_Map!$A$2:$I$100,5,FALSE),"")</f>
        <v>0</v>
      </c>
      <c r="K7219">
        <f>IFERROR(VLOOKUP(G7219,Store_Map!$A$2:$I$100,6,FALSE),"")</f>
        <v>0</v>
      </c>
      <c r="L7219">
        <f>IFERROR(VLOOKUP(G7219,Store_Map!$A$2:$I$100,7,FALSE),"")</f>
        <v>0</v>
      </c>
      <c r="M7219">
        <f>IFERROR(VLOOKUP(G7219,Store_Map!$A$2:$I$100,8,FALSE),"")</f>
        <v>0</v>
      </c>
      <c r="N7219">
        <f t="shared" si="1008"/>
        <v>0</v>
      </c>
      <c r="O7219" t="str">
        <f t="shared" si="1009"/>
        <v>PASS</v>
      </c>
      <c r="P7219" t="str">
        <f t="shared" si="1010"/>
        <v>PASS</v>
      </c>
      <c r="Q7219" t="str">
        <f t="shared" si="1011"/>
        <v>PASS</v>
      </c>
      <c r="R7219" t="str">
        <f t="shared" si="1012"/>
        <v>PASS</v>
      </c>
      <c r="S7219" t="str">
        <f t="shared" si="1013"/>
        <v>PASS</v>
      </c>
      <c r="T7219">
        <f t="shared" si="1014"/>
        <v>100</v>
      </c>
      <c r="U7219" t="str">
        <f t="shared" si="1015"/>
        <v>Low</v>
      </c>
      <c r="V7219" t="str">
        <f t="shared" si="1016"/>
        <v>Clean</v>
      </c>
    </row>
    <row r="7220" spans="1:22" x14ac:dyDescent="0.3">
      <c r="A7220" t="str">
        <f>Raw_Data!A7220</f>
        <v>36012589</v>
      </c>
      <c r="B7220">
        <f>Raw_Data!B7220</f>
        <v>45664</v>
      </c>
      <c r="C7220" t="str">
        <f>Raw_Data!C7220</f>
        <v>TRULICITY 3 MG/0.5 ML PEN</v>
      </c>
      <c r="D7220" t="str">
        <f>Raw_Data!D7220</f>
        <v>2223680</v>
      </c>
      <c r="E7220" t="str">
        <f>Raw_Data!E7220</f>
        <v>EL- CHOUFI, LEYLA</v>
      </c>
      <c r="F7220" t="str">
        <f>Raw_Data!F7220</f>
        <v>1942355342</v>
      </c>
      <c r="G7220" t="str">
        <f>Raw_Data!H7220</f>
        <v>3</v>
      </c>
      <c r="H7220">
        <f>IFERROR(VLOOKUP(G7220,Store_Map!$A$2:$I$100,3,FALSE),"")</f>
        <v>0</v>
      </c>
      <c r="I7220">
        <f>IFERROR(VLOOKUP(G7220,Store_Map!$A$2:$I$100,4,FALSE),"")</f>
        <v>0</v>
      </c>
      <c r="J7220">
        <f>IFERROR(VLOOKUP(G7220,Store_Map!$A$2:$I$100,5,FALSE),"")</f>
        <v>0</v>
      </c>
      <c r="K7220">
        <f>IFERROR(VLOOKUP(G7220,Store_Map!$A$2:$I$100,6,FALSE),"")</f>
        <v>0</v>
      </c>
      <c r="L7220">
        <f>IFERROR(VLOOKUP(G7220,Store_Map!$A$2:$I$100,7,FALSE),"")</f>
        <v>0</v>
      </c>
      <c r="M7220">
        <f>IFERROR(VLOOKUP(G7220,Store_Map!$A$2:$I$100,8,FALSE),"")</f>
        <v>0</v>
      </c>
      <c r="N7220">
        <f t="shared" si="1008"/>
        <v>0</v>
      </c>
      <c r="O7220" t="str">
        <f t="shared" si="1009"/>
        <v>PASS</v>
      </c>
      <c r="P7220" t="str">
        <f t="shared" si="1010"/>
        <v>REVIEW</v>
      </c>
      <c r="Q7220" t="str">
        <f t="shared" si="1011"/>
        <v>PASS</v>
      </c>
      <c r="R7220" t="str">
        <f t="shared" si="1012"/>
        <v>PASS</v>
      </c>
      <c r="S7220" t="str">
        <f t="shared" si="1013"/>
        <v>REVIEW</v>
      </c>
      <c r="T7220">
        <f t="shared" si="1014"/>
        <v>90</v>
      </c>
      <c r="U7220" t="str">
        <f t="shared" si="1015"/>
        <v>Low</v>
      </c>
      <c r="V7220" t="str">
        <f t="shared" si="1016"/>
        <v>Invalid NDC</v>
      </c>
    </row>
    <row r="7221" spans="1:22" x14ac:dyDescent="0.3">
      <c r="A7221" t="str">
        <f>Raw_Data!A7221</f>
        <v>36016330</v>
      </c>
      <c r="B7221">
        <f>Raw_Data!B7221</f>
        <v>45664</v>
      </c>
      <c r="C7221" t="str">
        <f>Raw_Data!C7221</f>
        <v>LOSARTAN-HCTZ 100-25 MG TAB</v>
      </c>
      <c r="D7221" t="str">
        <f>Raw_Data!D7221</f>
        <v>68180021709</v>
      </c>
      <c r="E7221" t="str">
        <f>Raw_Data!E7221</f>
        <v>YASIN, NURA</v>
      </c>
      <c r="F7221" t="str">
        <f>Raw_Data!F7221</f>
        <v>1265518567</v>
      </c>
      <c r="G7221" t="str">
        <f>Raw_Data!H7221</f>
        <v>3</v>
      </c>
      <c r="H7221">
        <f>IFERROR(VLOOKUP(G7221,Store_Map!$A$2:$I$100,3,FALSE),"")</f>
        <v>0</v>
      </c>
      <c r="I7221">
        <f>IFERROR(VLOOKUP(G7221,Store_Map!$A$2:$I$100,4,FALSE),"")</f>
        <v>0</v>
      </c>
      <c r="J7221">
        <f>IFERROR(VLOOKUP(G7221,Store_Map!$A$2:$I$100,5,FALSE),"")</f>
        <v>0</v>
      </c>
      <c r="K7221">
        <f>IFERROR(VLOOKUP(G7221,Store_Map!$A$2:$I$100,6,FALSE),"")</f>
        <v>0</v>
      </c>
      <c r="L7221">
        <f>IFERROR(VLOOKUP(G7221,Store_Map!$A$2:$I$100,7,FALSE),"")</f>
        <v>0</v>
      </c>
      <c r="M7221">
        <f>IFERROR(VLOOKUP(G7221,Store_Map!$A$2:$I$100,8,FALSE),"")</f>
        <v>0</v>
      </c>
      <c r="N7221">
        <f t="shared" si="1008"/>
        <v>0</v>
      </c>
      <c r="O7221" t="str">
        <f t="shared" si="1009"/>
        <v>PASS</v>
      </c>
      <c r="P7221" t="str">
        <f t="shared" si="1010"/>
        <v>PASS</v>
      </c>
      <c r="Q7221" t="str">
        <f t="shared" si="1011"/>
        <v>PASS</v>
      </c>
      <c r="R7221" t="str">
        <f t="shared" si="1012"/>
        <v>PASS</v>
      </c>
      <c r="S7221" t="str">
        <f t="shared" si="1013"/>
        <v>PASS</v>
      </c>
      <c r="T7221">
        <f t="shared" si="1014"/>
        <v>100</v>
      </c>
      <c r="U7221" t="str">
        <f t="shared" si="1015"/>
        <v>Low</v>
      </c>
      <c r="V7221" t="str">
        <f t="shared" si="1016"/>
        <v>Clean</v>
      </c>
    </row>
    <row r="7222" spans="1:22" x14ac:dyDescent="0.3">
      <c r="A7222" t="str">
        <f>Raw_Data!A7222</f>
        <v>36016331</v>
      </c>
      <c r="B7222">
        <f>Raw_Data!B7222</f>
        <v>45664</v>
      </c>
      <c r="C7222" t="str">
        <f>Raw_Data!C7222</f>
        <v>AMLODIPINE BESYLATE 5 MG TA</v>
      </c>
      <c r="D7222" t="str">
        <f>Raw_Data!D7222</f>
        <v>69097012715</v>
      </c>
      <c r="E7222" t="str">
        <f>Raw_Data!E7222</f>
        <v>YASIN, NURA</v>
      </c>
      <c r="F7222" t="str">
        <f>Raw_Data!F7222</f>
        <v>1265518567</v>
      </c>
      <c r="G7222" t="str">
        <f>Raw_Data!H7222</f>
        <v>3</v>
      </c>
      <c r="H7222">
        <f>IFERROR(VLOOKUP(G7222,Store_Map!$A$2:$I$100,3,FALSE),"")</f>
        <v>0</v>
      </c>
      <c r="I7222">
        <f>IFERROR(VLOOKUP(G7222,Store_Map!$A$2:$I$100,4,FALSE),"")</f>
        <v>0</v>
      </c>
      <c r="J7222">
        <f>IFERROR(VLOOKUP(G7222,Store_Map!$A$2:$I$100,5,FALSE),"")</f>
        <v>0</v>
      </c>
      <c r="K7222">
        <f>IFERROR(VLOOKUP(G7222,Store_Map!$A$2:$I$100,6,FALSE),"")</f>
        <v>0</v>
      </c>
      <c r="L7222">
        <f>IFERROR(VLOOKUP(G7222,Store_Map!$A$2:$I$100,7,FALSE),"")</f>
        <v>0</v>
      </c>
      <c r="M7222">
        <f>IFERROR(VLOOKUP(G7222,Store_Map!$A$2:$I$100,8,FALSE),"")</f>
        <v>0</v>
      </c>
      <c r="N7222">
        <f t="shared" si="1008"/>
        <v>0</v>
      </c>
      <c r="O7222" t="str">
        <f t="shared" si="1009"/>
        <v>PASS</v>
      </c>
      <c r="P7222" t="str">
        <f t="shared" si="1010"/>
        <v>PASS</v>
      </c>
      <c r="Q7222" t="str">
        <f t="shared" si="1011"/>
        <v>PASS</v>
      </c>
      <c r="R7222" t="str">
        <f t="shared" si="1012"/>
        <v>PASS</v>
      </c>
      <c r="S7222" t="str">
        <f t="shared" si="1013"/>
        <v>PASS</v>
      </c>
      <c r="T7222">
        <f t="shared" si="1014"/>
        <v>100</v>
      </c>
      <c r="U7222" t="str">
        <f t="shared" si="1015"/>
        <v>Low</v>
      </c>
      <c r="V7222" t="str">
        <f t="shared" si="1016"/>
        <v>Clean</v>
      </c>
    </row>
    <row r="7223" spans="1:22" x14ac:dyDescent="0.3">
      <c r="A7223" t="str">
        <f>Raw_Data!A7223</f>
        <v>36016332</v>
      </c>
      <c r="B7223">
        <f>Raw_Data!B7223</f>
        <v>45664</v>
      </c>
      <c r="C7223" t="str">
        <f>Raw_Data!C7223</f>
        <v>ATOMOXETINE HCL 25 MG CAPSU</v>
      </c>
      <c r="D7223" t="str">
        <f>Raw_Data!D7223</f>
        <v>68462026730</v>
      </c>
      <c r="E7223" t="str">
        <f>Raw_Data!E7223</f>
        <v>Scoggins, Jennie</v>
      </c>
      <c r="F7223" t="str">
        <f>Raw_Data!F7223</f>
        <v>1982727400</v>
      </c>
      <c r="G7223" t="str">
        <f>Raw_Data!H7223</f>
        <v>3</v>
      </c>
      <c r="H7223">
        <f>IFERROR(VLOOKUP(G7223,Store_Map!$A$2:$I$100,3,FALSE),"")</f>
        <v>0</v>
      </c>
      <c r="I7223">
        <f>IFERROR(VLOOKUP(G7223,Store_Map!$A$2:$I$100,4,FALSE),"")</f>
        <v>0</v>
      </c>
      <c r="J7223">
        <f>IFERROR(VLOOKUP(G7223,Store_Map!$A$2:$I$100,5,FALSE),"")</f>
        <v>0</v>
      </c>
      <c r="K7223">
        <f>IFERROR(VLOOKUP(G7223,Store_Map!$A$2:$I$100,6,FALSE),"")</f>
        <v>0</v>
      </c>
      <c r="L7223">
        <f>IFERROR(VLOOKUP(G7223,Store_Map!$A$2:$I$100,7,FALSE),"")</f>
        <v>0</v>
      </c>
      <c r="M7223">
        <f>IFERROR(VLOOKUP(G7223,Store_Map!$A$2:$I$100,8,FALSE),"")</f>
        <v>0</v>
      </c>
      <c r="N7223">
        <f t="shared" si="1008"/>
        <v>0</v>
      </c>
      <c r="O7223" t="str">
        <f t="shared" si="1009"/>
        <v>PASS</v>
      </c>
      <c r="P7223" t="str">
        <f t="shared" si="1010"/>
        <v>PASS</v>
      </c>
      <c r="Q7223" t="str">
        <f t="shared" si="1011"/>
        <v>PASS</v>
      </c>
      <c r="R7223" t="str">
        <f t="shared" si="1012"/>
        <v>PASS</v>
      </c>
      <c r="S7223" t="str">
        <f t="shared" si="1013"/>
        <v>PASS</v>
      </c>
      <c r="T7223">
        <f t="shared" si="1014"/>
        <v>100</v>
      </c>
      <c r="U7223" t="str">
        <f t="shared" si="1015"/>
        <v>Low</v>
      </c>
      <c r="V7223" t="str">
        <f t="shared" si="1016"/>
        <v>Clean</v>
      </c>
    </row>
    <row r="7224" spans="1:22" x14ac:dyDescent="0.3">
      <c r="A7224" t="str">
        <f>Raw_Data!A7224</f>
        <v>36016318</v>
      </c>
      <c r="B7224">
        <f>Raw_Data!B7224</f>
        <v>45664</v>
      </c>
      <c r="C7224" t="str">
        <f>Raw_Data!C7224</f>
        <v>*AZELASTINE 0.1% (137 MCG)</v>
      </c>
      <c r="D7224" t="str">
        <f>Raw_Data!D7224</f>
        <v>59651021430</v>
      </c>
      <c r="E7224" t="str">
        <f>Raw_Data!E7224</f>
        <v>MOORE, SHIREEN</v>
      </c>
      <c r="F7224" t="str">
        <f>Raw_Data!F7224</f>
        <v>1003042805</v>
      </c>
      <c r="G7224" t="str">
        <f>Raw_Data!H7224</f>
        <v>3</v>
      </c>
      <c r="H7224">
        <f>IFERROR(VLOOKUP(G7224,Store_Map!$A$2:$I$100,3,FALSE),"")</f>
        <v>0</v>
      </c>
      <c r="I7224">
        <f>IFERROR(VLOOKUP(G7224,Store_Map!$A$2:$I$100,4,FALSE),"")</f>
        <v>0</v>
      </c>
      <c r="J7224">
        <f>IFERROR(VLOOKUP(G7224,Store_Map!$A$2:$I$100,5,FALSE),"")</f>
        <v>0</v>
      </c>
      <c r="K7224">
        <f>IFERROR(VLOOKUP(G7224,Store_Map!$A$2:$I$100,6,FALSE),"")</f>
        <v>0</v>
      </c>
      <c r="L7224">
        <f>IFERROR(VLOOKUP(G7224,Store_Map!$A$2:$I$100,7,FALSE),"")</f>
        <v>0</v>
      </c>
      <c r="M7224">
        <f>IFERROR(VLOOKUP(G7224,Store_Map!$A$2:$I$100,8,FALSE),"")</f>
        <v>0</v>
      </c>
      <c r="N7224">
        <f t="shared" si="1008"/>
        <v>0</v>
      </c>
      <c r="O7224" t="str">
        <f t="shared" si="1009"/>
        <v>PASS</v>
      </c>
      <c r="P7224" t="str">
        <f t="shared" si="1010"/>
        <v>PASS</v>
      </c>
      <c r="Q7224" t="str">
        <f t="shared" si="1011"/>
        <v>PASS</v>
      </c>
      <c r="R7224" t="str">
        <f t="shared" si="1012"/>
        <v>PASS</v>
      </c>
      <c r="S7224" t="str">
        <f t="shared" si="1013"/>
        <v>PASS</v>
      </c>
      <c r="T7224">
        <f t="shared" si="1014"/>
        <v>100</v>
      </c>
      <c r="U7224" t="str">
        <f t="shared" si="1015"/>
        <v>Low</v>
      </c>
      <c r="V7224" t="str">
        <f t="shared" si="1016"/>
        <v>Clean</v>
      </c>
    </row>
    <row r="7225" spans="1:22" x14ac:dyDescent="0.3">
      <c r="A7225" t="str">
        <f>Raw_Data!A7225</f>
        <v>36014704</v>
      </c>
      <c r="B7225">
        <f>Raw_Data!B7225</f>
        <v>45664</v>
      </c>
      <c r="C7225" t="str">
        <f>Raw_Data!C7225</f>
        <v>MONTELUKAST SOD 10 MG TABLE</v>
      </c>
      <c r="D7225" t="str">
        <f>Raw_Data!D7225</f>
        <v>55111072590</v>
      </c>
      <c r="E7225" t="str">
        <f>Raw_Data!E7225</f>
        <v>THERATTIL, JAYA</v>
      </c>
      <c r="F7225" t="str">
        <f>Raw_Data!F7225</f>
        <v>1043285810</v>
      </c>
      <c r="G7225" t="str">
        <f>Raw_Data!H7225</f>
        <v>3</v>
      </c>
      <c r="H7225">
        <f>IFERROR(VLOOKUP(G7225,Store_Map!$A$2:$I$100,3,FALSE),"")</f>
        <v>0</v>
      </c>
      <c r="I7225">
        <f>IFERROR(VLOOKUP(G7225,Store_Map!$A$2:$I$100,4,FALSE),"")</f>
        <v>0</v>
      </c>
      <c r="J7225">
        <f>IFERROR(VLOOKUP(G7225,Store_Map!$A$2:$I$100,5,FALSE),"")</f>
        <v>0</v>
      </c>
      <c r="K7225">
        <f>IFERROR(VLOOKUP(G7225,Store_Map!$A$2:$I$100,6,FALSE),"")</f>
        <v>0</v>
      </c>
      <c r="L7225">
        <f>IFERROR(VLOOKUP(G7225,Store_Map!$A$2:$I$100,7,FALSE),"")</f>
        <v>0</v>
      </c>
      <c r="M7225">
        <f>IFERROR(VLOOKUP(G7225,Store_Map!$A$2:$I$100,8,FALSE),"")</f>
        <v>0</v>
      </c>
      <c r="N7225">
        <f t="shared" si="1008"/>
        <v>0</v>
      </c>
      <c r="O7225" t="str">
        <f t="shared" si="1009"/>
        <v>PASS</v>
      </c>
      <c r="P7225" t="str">
        <f t="shared" si="1010"/>
        <v>PASS</v>
      </c>
      <c r="Q7225" t="str">
        <f t="shared" si="1011"/>
        <v>PASS</v>
      </c>
      <c r="R7225" t="str">
        <f t="shared" si="1012"/>
        <v>PASS</v>
      </c>
      <c r="S7225" t="str">
        <f t="shared" si="1013"/>
        <v>PASS</v>
      </c>
      <c r="T7225">
        <f t="shared" si="1014"/>
        <v>100</v>
      </c>
      <c r="U7225" t="str">
        <f t="shared" si="1015"/>
        <v>Low</v>
      </c>
      <c r="V7225" t="str">
        <f t="shared" si="1016"/>
        <v>Clean</v>
      </c>
    </row>
    <row r="7226" spans="1:22" x14ac:dyDescent="0.3">
      <c r="A7226" t="str">
        <f>Raw_Data!A7226</f>
        <v>36014705</v>
      </c>
      <c r="B7226">
        <f>Raw_Data!B7226</f>
        <v>45664</v>
      </c>
      <c r="C7226" t="str">
        <f>Raw_Data!C7226</f>
        <v>LORATADINE 10 MG TABLET</v>
      </c>
      <c r="D7226" t="str">
        <f>Raw_Data!D7226</f>
        <v>45802065065</v>
      </c>
      <c r="E7226" t="str">
        <f>Raw_Data!E7226</f>
        <v>THERATTIL, JAYA</v>
      </c>
      <c r="F7226" t="str">
        <f>Raw_Data!F7226</f>
        <v>1043285810</v>
      </c>
      <c r="G7226" t="str">
        <f>Raw_Data!H7226</f>
        <v>3</v>
      </c>
      <c r="H7226">
        <f>IFERROR(VLOOKUP(G7226,Store_Map!$A$2:$I$100,3,FALSE),"")</f>
        <v>0</v>
      </c>
      <c r="I7226">
        <f>IFERROR(VLOOKUP(G7226,Store_Map!$A$2:$I$100,4,FALSE),"")</f>
        <v>0</v>
      </c>
      <c r="J7226">
        <f>IFERROR(VLOOKUP(G7226,Store_Map!$A$2:$I$100,5,FALSE),"")</f>
        <v>0</v>
      </c>
      <c r="K7226">
        <f>IFERROR(VLOOKUP(G7226,Store_Map!$A$2:$I$100,6,FALSE),"")</f>
        <v>0</v>
      </c>
      <c r="L7226">
        <f>IFERROR(VLOOKUP(G7226,Store_Map!$A$2:$I$100,7,FALSE),"")</f>
        <v>0</v>
      </c>
      <c r="M7226">
        <f>IFERROR(VLOOKUP(G7226,Store_Map!$A$2:$I$100,8,FALSE),"")</f>
        <v>0</v>
      </c>
      <c r="N7226">
        <f t="shared" si="1008"/>
        <v>0</v>
      </c>
      <c r="O7226" t="str">
        <f t="shared" si="1009"/>
        <v>PASS</v>
      </c>
      <c r="P7226" t="str">
        <f t="shared" si="1010"/>
        <v>PASS</v>
      </c>
      <c r="Q7226" t="str">
        <f t="shared" si="1011"/>
        <v>PASS</v>
      </c>
      <c r="R7226" t="str">
        <f t="shared" si="1012"/>
        <v>PASS</v>
      </c>
      <c r="S7226" t="str">
        <f t="shared" si="1013"/>
        <v>PASS</v>
      </c>
      <c r="T7226">
        <f t="shared" si="1014"/>
        <v>100</v>
      </c>
      <c r="U7226" t="str">
        <f t="shared" si="1015"/>
        <v>Low</v>
      </c>
      <c r="V7226" t="str">
        <f t="shared" si="1016"/>
        <v>Clean</v>
      </c>
    </row>
    <row r="7227" spans="1:22" x14ac:dyDescent="0.3">
      <c r="A7227" t="str">
        <f>Raw_Data!A7227</f>
        <v>36014706</v>
      </c>
      <c r="B7227">
        <f>Raw_Data!B7227</f>
        <v>45664</v>
      </c>
      <c r="C7227" t="str">
        <f>Raw_Data!C7227</f>
        <v>ALLERGY RELIEF 180 MG TABLE</v>
      </c>
      <c r="D7227" t="str">
        <f>Raw_Data!D7227</f>
        <v>69230030030</v>
      </c>
      <c r="E7227" t="str">
        <f>Raw_Data!E7227</f>
        <v>THERATTIL, JAYA</v>
      </c>
      <c r="F7227" t="str">
        <f>Raw_Data!F7227</f>
        <v>1043285810</v>
      </c>
      <c r="G7227" t="str">
        <f>Raw_Data!H7227</f>
        <v>3</v>
      </c>
      <c r="H7227">
        <f>IFERROR(VLOOKUP(G7227,Store_Map!$A$2:$I$100,3,FALSE),"")</f>
        <v>0</v>
      </c>
      <c r="I7227">
        <f>IFERROR(VLOOKUP(G7227,Store_Map!$A$2:$I$100,4,FALSE),"")</f>
        <v>0</v>
      </c>
      <c r="J7227">
        <f>IFERROR(VLOOKUP(G7227,Store_Map!$A$2:$I$100,5,FALSE),"")</f>
        <v>0</v>
      </c>
      <c r="K7227">
        <f>IFERROR(VLOOKUP(G7227,Store_Map!$A$2:$I$100,6,FALSE),"")</f>
        <v>0</v>
      </c>
      <c r="L7227">
        <f>IFERROR(VLOOKUP(G7227,Store_Map!$A$2:$I$100,7,FALSE),"")</f>
        <v>0</v>
      </c>
      <c r="M7227">
        <f>IFERROR(VLOOKUP(G7227,Store_Map!$A$2:$I$100,8,FALSE),"")</f>
        <v>0</v>
      </c>
      <c r="N7227">
        <f t="shared" si="1008"/>
        <v>0</v>
      </c>
      <c r="O7227" t="str">
        <f t="shared" si="1009"/>
        <v>PASS</v>
      </c>
      <c r="P7227" t="str">
        <f t="shared" si="1010"/>
        <v>PASS</v>
      </c>
      <c r="Q7227" t="str">
        <f t="shared" si="1011"/>
        <v>PASS</v>
      </c>
      <c r="R7227" t="str">
        <f t="shared" si="1012"/>
        <v>PASS</v>
      </c>
      <c r="S7227" t="str">
        <f t="shared" si="1013"/>
        <v>PASS</v>
      </c>
      <c r="T7227">
        <f t="shared" si="1014"/>
        <v>100</v>
      </c>
      <c r="U7227" t="str">
        <f t="shared" si="1015"/>
        <v>Low</v>
      </c>
      <c r="V7227" t="str">
        <f t="shared" si="1016"/>
        <v>Clean</v>
      </c>
    </row>
    <row r="7228" spans="1:22" x14ac:dyDescent="0.3">
      <c r="A7228" t="str">
        <f>Raw_Data!A7228</f>
        <v>36014707</v>
      </c>
      <c r="B7228">
        <f>Raw_Data!B7228</f>
        <v>45664</v>
      </c>
      <c r="C7228" t="str">
        <f>Raw_Data!C7228</f>
        <v>TRIAMCINOLONE 55 MCG NASAL</v>
      </c>
      <c r="D7228" t="str">
        <f>Raw_Data!D7228</f>
        <v>45802010901</v>
      </c>
      <c r="E7228" t="str">
        <f>Raw_Data!E7228</f>
        <v>THERATTIL, JAYA</v>
      </c>
      <c r="F7228" t="str">
        <f>Raw_Data!F7228</f>
        <v>1043285810</v>
      </c>
      <c r="G7228" t="str">
        <f>Raw_Data!H7228</f>
        <v>3</v>
      </c>
      <c r="H7228">
        <f>IFERROR(VLOOKUP(G7228,Store_Map!$A$2:$I$100,3,FALSE),"")</f>
        <v>0</v>
      </c>
      <c r="I7228">
        <f>IFERROR(VLOOKUP(G7228,Store_Map!$A$2:$I$100,4,FALSE),"")</f>
        <v>0</v>
      </c>
      <c r="J7228">
        <f>IFERROR(VLOOKUP(G7228,Store_Map!$A$2:$I$100,5,FALSE),"")</f>
        <v>0</v>
      </c>
      <c r="K7228">
        <f>IFERROR(VLOOKUP(G7228,Store_Map!$A$2:$I$100,6,FALSE),"")</f>
        <v>0</v>
      </c>
      <c r="L7228">
        <f>IFERROR(VLOOKUP(G7228,Store_Map!$A$2:$I$100,7,FALSE),"")</f>
        <v>0</v>
      </c>
      <c r="M7228">
        <f>IFERROR(VLOOKUP(G7228,Store_Map!$A$2:$I$100,8,FALSE),"")</f>
        <v>0</v>
      </c>
      <c r="N7228">
        <f t="shared" si="1008"/>
        <v>0</v>
      </c>
      <c r="O7228" t="str">
        <f t="shared" si="1009"/>
        <v>PASS</v>
      </c>
      <c r="P7228" t="str">
        <f t="shared" si="1010"/>
        <v>PASS</v>
      </c>
      <c r="Q7228" t="str">
        <f t="shared" si="1011"/>
        <v>PASS</v>
      </c>
      <c r="R7228" t="str">
        <f t="shared" si="1012"/>
        <v>PASS</v>
      </c>
      <c r="S7228" t="str">
        <f t="shared" si="1013"/>
        <v>PASS</v>
      </c>
      <c r="T7228">
        <f t="shared" si="1014"/>
        <v>100</v>
      </c>
      <c r="U7228" t="str">
        <f t="shared" si="1015"/>
        <v>Low</v>
      </c>
      <c r="V7228" t="str">
        <f t="shared" si="1016"/>
        <v>Clean</v>
      </c>
    </row>
    <row r="7229" spans="1:22" x14ac:dyDescent="0.3">
      <c r="A7229" t="str">
        <f>Raw_Data!A7229</f>
        <v>36014751</v>
      </c>
      <c r="B7229">
        <f>Raw_Data!B7229</f>
        <v>45664</v>
      </c>
      <c r="C7229" t="str">
        <f>Raw_Data!C7229</f>
        <v>CETIRIZINE HCL 1 MG/ML SOLN</v>
      </c>
      <c r="D7229" t="str">
        <f>Raw_Data!D7229</f>
        <v>45802097426</v>
      </c>
      <c r="E7229" t="str">
        <f>Raw_Data!E7229</f>
        <v>INGRAM, MAYA</v>
      </c>
      <c r="F7229" t="str">
        <f>Raw_Data!F7229</f>
        <v>1518221464</v>
      </c>
      <c r="G7229" t="str">
        <f>Raw_Data!H7229</f>
        <v>3</v>
      </c>
      <c r="H7229">
        <f>IFERROR(VLOOKUP(G7229,Store_Map!$A$2:$I$100,3,FALSE),"")</f>
        <v>0</v>
      </c>
      <c r="I7229">
        <f>IFERROR(VLOOKUP(G7229,Store_Map!$A$2:$I$100,4,FALSE),"")</f>
        <v>0</v>
      </c>
      <c r="J7229">
        <f>IFERROR(VLOOKUP(G7229,Store_Map!$A$2:$I$100,5,FALSE),"")</f>
        <v>0</v>
      </c>
      <c r="K7229">
        <f>IFERROR(VLOOKUP(G7229,Store_Map!$A$2:$I$100,6,FALSE),"")</f>
        <v>0</v>
      </c>
      <c r="L7229">
        <f>IFERROR(VLOOKUP(G7229,Store_Map!$A$2:$I$100,7,FALSE),"")</f>
        <v>0</v>
      </c>
      <c r="M7229">
        <f>IFERROR(VLOOKUP(G7229,Store_Map!$A$2:$I$100,8,FALSE),"")</f>
        <v>0</v>
      </c>
      <c r="N7229">
        <f t="shared" si="1008"/>
        <v>0</v>
      </c>
      <c r="O7229" t="str">
        <f t="shared" si="1009"/>
        <v>PASS</v>
      </c>
      <c r="P7229" t="str">
        <f t="shared" si="1010"/>
        <v>PASS</v>
      </c>
      <c r="Q7229" t="str">
        <f t="shared" si="1011"/>
        <v>PASS</v>
      </c>
      <c r="R7229" t="str">
        <f t="shared" si="1012"/>
        <v>PASS</v>
      </c>
      <c r="S7229" t="str">
        <f t="shared" si="1013"/>
        <v>PASS</v>
      </c>
      <c r="T7229">
        <f t="shared" si="1014"/>
        <v>100</v>
      </c>
      <c r="U7229" t="str">
        <f t="shared" si="1015"/>
        <v>Low</v>
      </c>
      <c r="V7229" t="str">
        <f t="shared" si="1016"/>
        <v>Clean</v>
      </c>
    </row>
    <row r="7230" spans="1:22" x14ac:dyDescent="0.3">
      <c r="A7230" t="str">
        <f>Raw_Data!A7230</f>
        <v>36015341</v>
      </c>
      <c r="B7230">
        <f>Raw_Data!B7230</f>
        <v>45664</v>
      </c>
      <c r="C7230" t="str">
        <f>Raw_Data!C7230</f>
        <v>LORATADINE 10 MG TABLET</v>
      </c>
      <c r="D7230" t="str">
        <f>Raw_Data!D7230</f>
        <v>45802065065</v>
      </c>
      <c r="E7230" t="str">
        <f>Raw_Data!E7230</f>
        <v>THERATTIL, JAYA</v>
      </c>
      <c r="F7230" t="str">
        <f>Raw_Data!F7230</f>
        <v>1043285810</v>
      </c>
      <c r="G7230" t="str">
        <f>Raw_Data!H7230</f>
        <v>3</v>
      </c>
      <c r="H7230">
        <f>IFERROR(VLOOKUP(G7230,Store_Map!$A$2:$I$100,3,FALSE),"")</f>
        <v>0</v>
      </c>
      <c r="I7230">
        <f>IFERROR(VLOOKUP(G7230,Store_Map!$A$2:$I$100,4,FALSE),"")</f>
        <v>0</v>
      </c>
      <c r="J7230">
        <f>IFERROR(VLOOKUP(G7230,Store_Map!$A$2:$I$100,5,FALSE),"")</f>
        <v>0</v>
      </c>
      <c r="K7230">
        <f>IFERROR(VLOOKUP(G7230,Store_Map!$A$2:$I$100,6,FALSE),"")</f>
        <v>0</v>
      </c>
      <c r="L7230">
        <f>IFERROR(VLOOKUP(G7230,Store_Map!$A$2:$I$100,7,FALSE),"")</f>
        <v>0</v>
      </c>
      <c r="M7230">
        <f>IFERROR(VLOOKUP(G7230,Store_Map!$A$2:$I$100,8,FALSE),"")</f>
        <v>0</v>
      </c>
      <c r="N7230">
        <f t="shared" si="1008"/>
        <v>0</v>
      </c>
      <c r="O7230" t="str">
        <f t="shared" si="1009"/>
        <v>PASS</v>
      </c>
      <c r="P7230" t="str">
        <f t="shared" si="1010"/>
        <v>PASS</v>
      </c>
      <c r="Q7230" t="str">
        <f t="shared" si="1011"/>
        <v>PASS</v>
      </c>
      <c r="R7230" t="str">
        <f t="shared" si="1012"/>
        <v>PASS</v>
      </c>
      <c r="S7230" t="str">
        <f t="shared" si="1013"/>
        <v>PASS</v>
      </c>
      <c r="T7230">
        <f t="shared" si="1014"/>
        <v>100</v>
      </c>
      <c r="U7230" t="str">
        <f t="shared" si="1015"/>
        <v>Low</v>
      </c>
      <c r="V7230" t="str">
        <f t="shared" si="1016"/>
        <v>Clean</v>
      </c>
    </row>
    <row r="7231" spans="1:22" x14ac:dyDescent="0.3">
      <c r="A7231" t="str">
        <f>Raw_Data!A7231</f>
        <v>32002947</v>
      </c>
      <c r="B7231">
        <f>Raw_Data!B7231</f>
        <v>45664</v>
      </c>
      <c r="C7231" t="str">
        <f>Raw_Data!C7231</f>
        <v>METHYLPHENIDATE ER 36 MG TA</v>
      </c>
      <c r="D7231" t="str">
        <f>Raw_Data!D7231</f>
        <v>13811070810</v>
      </c>
      <c r="E7231" t="str">
        <f>Raw_Data!E7231</f>
        <v>Scoggins, Jennie</v>
      </c>
      <c r="F7231" t="str">
        <f>Raw_Data!F7231</f>
        <v>1982727400</v>
      </c>
      <c r="G7231" t="str">
        <f>Raw_Data!H7231</f>
        <v>3</v>
      </c>
      <c r="H7231">
        <f>IFERROR(VLOOKUP(G7231,Store_Map!$A$2:$I$100,3,FALSE),"")</f>
        <v>0</v>
      </c>
      <c r="I7231">
        <f>IFERROR(VLOOKUP(G7231,Store_Map!$A$2:$I$100,4,FALSE),"")</f>
        <v>0</v>
      </c>
      <c r="J7231">
        <f>IFERROR(VLOOKUP(G7231,Store_Map!$A$2:$I$100,5,FALSE),"")</f>
        <v>0</v>
      </c>
      <c r="K7231">
        <f>IFERROR(VLOOKUP(G7231,Store_Map!$A$2:$I$100,6,FALSE),"")</f>
        <v>0</v>
      </c>
      <c r="L7231">
        <f>IFERROR(VLOOKUP(G7231,Store_Map!$A$2:$I$100,7,FALSE),"")</f>
        <v>0</v>
      </c>
      <c r="M7231">
        <f>IFERROR(VLOOKUP(G7231,Store_Map!$A$2:$I$100,8,FALSE),"")</f>
        <v>0</v>
      </c>
      <c r="N7231">
        <f t="shared" si="1008"/>
        <v>0</v>
      </c>
      <c r="O7231" t="str">
        <f t="shared" si="1009"/>
        <v>PASS</v>
      </c>
      <c r="P7231" t="str">
        <f t="shared" si="1010"/>
        <v>PASS</v>
      </c>
      <c r="Q7231" t="str">
        <f t="shared" si="1011"/>
        <v>PASS</v>
      </c>
      <c r="R7231" t="str">
        <f t="shared" si="1012"/>
        <v>PASS</v>
      </c>
      <c r="S7231" t="str">
        <f t="shared" si="1013"/>
        <v>PASS</v>
      </c>
      <c r="T7231">
        <f t="shared" si="1014"/>
        <v>100</v>
      </c>
      <c r="U7231" t="str">
        <f t="shared" si="1015"/>
        <v>Low</v>
      </c>
      <c r="V7231" t="str">
        <f t="shared" si="1016"/>
        <v>Clean</v>
      </c>
    </row>
    <row r="7232" spans="1:22" x14ac:dyDescent="0.3">
      <c r="A7232" t="str">
        <f>Raw_Data!A7232</f>
        <v>32002948</v>
      </c>
      <c r="B7232">
        <f>Raw_Data!B7232</f>
        <v>45664</v>
      </c>
      <c r="C7232" t="str">
        <f>Raw_Data!C7232</f>
        <v>METHYLPHENIDATE 2.5 MG CHEW</v>
      </c>
      <c r="D7232" t="str">
        <f>Raw_Data!D7232</f>
        <v>64980022101</v>
      </c>
      <c r="E7232" t="str">
        <f>Raw_Data!E7232</f>
        <v>Acevedo, Jose</v>
      </c>
      <c r="F7232" t="str">
        <f>Raw_Data!F7232</f>
        <v>1356327027</v>
      </c>
      <c r="G7232" t="str">
        <f>Raw_Data!H7232</f>
        <v>3</v>
      </c>
      <c r="H7232">
        <f>IFERROR(VLOOKUP(G7232,Store_Map!$A$2:$I$100,3,FALSE),"")</f>
        <v>0</v>
      </c>
      <c r="I7232">
        <f>IFERROR(VLOOKUP(G7232,Store_Map!$A$2:$I$100,4,FALSE),"")</f>
        <v>0</v>
      </c>
      <c r="J7232">
        <f>IFERROR(VLOOKUP(G7232,Store_Map!$A$2:$I$100,5,FALSE),"")</f>
        <v>0</v>
      </c>
      <c r="K7232">
        <f>IFERROR(VLOOKUP(G7232,Store_Map!$A$2:$I$100,6,FALSE),"")</f>
        <v>0</v>
      </c>
      <c r="L7232">
        <f>IFERROR(VLOOKUP(G7232,Store_Map!$A$2:$I$100,7,FALSE),"")</f>
        <v>0</v>
      </c>
      <c r="M7232">
        <f>IFERROR(VLOOKUP(G7232,Store_Map!$A$2:$I$100,8,FALSE),"")</f>
        <v>0</v>
      </c>
      <c r="N7232">
        <f t="shared" si="1008"/>
        <v>0</v>
      </c>
      <c r="O7232" t="str">
        <f t="shared" si="1009"/>
        <v>PASS</v>
      </c>
      <c r="P7232" t="str">
        <f t="shared" si="1010"/>
        <v>PASS</v>
      </c>
      <c r="Q7232" t="str">
        <f t="shared" si="1011"/>
        <v>PASS</v>
      </c>
      <c r="R7232" t="str">
        <f t="shared" si="1012"/>
        <v>PASS</v>
      </c>
      <c r="S7232" t="str">
        <f t="shared" si="1013"/>
        <v>PASS</v>
      </c>
      <c r="T7232">
        <f t="shared" si="1014"/>
        <v>100</v>
      </c>
      <c r="U7232" t="str">
        <f t="shared" si="1015"/>
        <v>Low</v>
      </c>
      <c r="V7232" t="str">
        <f t="shared" si="1016"/>
        <v>Clean</v>
      </c>
    </row>
    <row r="7233" spans="1:22" x14ac:dyDescent="0.3">
      <c r="A7233" t="str">
        <f>Raw_Data!A7233</f>
        <v>32002950</v>
      </c>
      <c r="B7233">
        <f>Raw_Data!B7233</f>
        <v>45664</v>
      </c>
      <c r="C7233" t="str">
        <f>Raw_Data!C7233</f>
        <v>DEXTROAMP-AMPHET ER 25 MG C</v>
      </c>
      <c r="D7233" t="str">
        <f>Raw_Data!D7233</f>
        <v>115149001</v>
      </c>
      <c r="E7233" t="str">
        <f>Raw_Data!E7233</f>
        <v>Scoggins, Jennie</v>
      </c>
      <c r="F7233" t="str">
        <f>Raw_Data!F7233</f>
        <v>1982727400</v>
      </c>
      <c r="G7233" t="str">
        <f>Raw_Data!H7233</f>
        <v>3</v>
      </c>
      <c r="H7233">
        <f>IFERROR(VLOOKUP(G7233,Store_Map!$A$2:$I$100,3,FALSE),"")</f>
        <v>0</v>
      </c>
      <c r="I7233">
        <f>IFERROR(VLOOKUP(G7233,Store_Map!$A$2:$I$100,4,FALSE),"")</f>
        <v>0</v>
      </c>
      <c r="J7233">
        <f>IFERROR(VLOOKUP(G7233,Store_Map!$A$2:$I$100,5,FALSE),"")</f>
        <v>0</v>
      </c>
      <c r="K7233">
        <f>IFERROR(VLOOKUP(G7233,Store_Map!$A$2:$I$100,6,FALSE),"")</f>
        <v>0</v>
      </c>
      <c r="L7233">
        <f>IFERROR(VLOOKUP(G7233,Store_Map!$A$2:$I$100,7,FALSE),"")</f>
        <v>0</v>
      </c>
      <c r="M7233">
        <f>IFERROR(VLOOKUP(G7233,Store_Map!$A$2:$I$100,8,FALSE),"")</f>
        <v>0</v>
      </c>
      <c r="N7233">
        <f t="shared" si="1008"/>
        <v>0</v>
      </c>
      <c r="O7233" t="str">
        <f t="shared" si="1009"/>
        <v>PASS</v>
      </c>
      <c r="P7233" t="str">
        <f t="shared" si="1010"/>
        <v>REVIEW</v>
      </c>
      <c r="Q7233" t="str">
        <f t="shared" si="1011"/>
        <v>PASS</v>
      </c>
      <c r="R7233" t="str">
        <f t="shared" si="1012"/>
        <v>PASS</v>
      </c>
      <c r="S7233" t="str">
        <f t="shared" si="1013"/>
        <v>REVIEW</v>
      </c>
      <c r="T7233">
        <f t="shared" si="1014"/>
        <v>90</v>
      </c>
      <c r="U7233" t="str">
        <f t="shared" si="1015"/>
        <v>Low</v>
      </c>
      <c r="V7233" t="str">
        <f t="shared" si="1016"/>
        <v>Invalid NDC</v>
      </c>
    </row>
    <row r="7234" spans="1:22" x14ac:dyDescent="0.3">
      <c r="A7234" t="str">
        <f>Raw_Data!A7234</f>
        <v>32002951</v>
      </c>
      <c r="B7234">
        <f>Raw_Data!B7234</f>
        <v>45664</v>
      </c>
      <c r="C7234" t="str">
        <f>Raw_Data!C7234</f>
        <v>DEXTROAMP-AMPHETAMINE 5 MG</v>
      </c>
      <c r="D7234" t="str">
        <f>Raw_Data!D7234</f>
        <v>42806033901</v>
      </c>
      <c r="E7234" t="str">
        <f>Raw_Data!E7234</f>
        <v>Scoggins, Jennie</v>
      </c>
      <c r="F7234" t="str">
        <f>Raw_Data!F7234</f>
        <v>1982727400</v>
      </c>
      <c r="G7234" t="str">
        <f>Raw_Data!H7234</f>
        <v>3</v>
      </c>
      <c r="H7234">
        <f>IFERROR(VLOOKUP(G7234,Store_Map!$A$2:$I$100,3,FALSE),"")</f>
        <v>0</v>
      </c>
      <c r="I7234">
        <f>IFERROR(VLOOKUP(G7234,Store_Map!$A$2:$I$100,4,FALSE),"")</f>
        <v>0</v>
      </c>
      <c r="J7234">
        <f>IFERROR(VLOOKUP(G7234,Store_Map!$A$2:$I$100,5,FALSE),"")</f>
        <v>0</v>
      </c>
      <c r="K7234">
        <f>IFERROR(VLOOKUP(G7234,Store_Map!$A$2:$I$100,6,FALSE),"")</f>
        <v>0</v>
      </c>
      <c r="L7234">
        <f>IFERROR(VLOOKUP(G7234,Store_Map!$A$2:$I$100,7,FALSE),"")</f>
        <v>0</v>
      </c>
      <c r="M7234">
        <f>IFERROR(VLOOKUP(G7234,Store_Map!$A$2:$I$100,8,FALSE),"")</f>
        <v>0</v>
      </c>
      <c r="N7234">
        <f t="shared" ref="N7234:N7297" si="1017">COUNTBLANK(A7234:M7234)</f>
        <v>0</v>
      </c>
      <c r="O7234" t="str">
        <f t="shared" ref="O7234:O7297" si="1018">IF(AND(F7234&lt;&gt;"",LEN(F7234)=10,ISNUMBER(--F7234)),"PASS","REVIEW")</f>
        <v>PASS</v>
      </c>
      <c r="P7234" t="str">
        <f t="shared" ref="P7234:P7297" si="1019">IF(AND(D7234&lt;&gt;"",OR(LEN(D7234)=10,LEN(D7234)=11),ISNUMBER(--D7234)),"PASS","REVIEW")</f>
        <v>PASS</v>
      </c>
      <c r="Q7234" t="str">
        <f t="shared" ref="Q7234:Q7297" si="1020">IF(H7234&lt;&gt;"","PASS","REVIEW")</f>
        <v>PASS</v>
      </c>
      <c r="R7234" t="str">
        <f t="shared" ref="R7234:R7297" si="1021">IF(AND(I7234&lt;&gt;"",J7234&lt;&gt;"",K7234&lt;&gt;"",L7234&lt;&gt;"",M7234&lt;&gt;""),"PASS","REVIEW")</f>
        <v>PASS</v>
      </c>
      <c r="S7234" t="str">
        <f t="shared" ref="S7234:S7297" si="1022">IF(OR(N7234&gt;0,O7234="REVIEW",P7234="REVIEW",Q7234="REVIEW",R7234="REVIEW"),"REVIEW","PASS")</f>
        <v>PASS</v>
      </c>
      <c r="T7234">
        <f t="shared" ref="T7234:T7297" si="1023">MAX(0,100-(N7234*5)-IF(O7234="REVIEW",15,0)-IF(P7234="REVIEW",10,0)-IF(Q7234="REVIEW",10,0)-IF(R7234="REVIEW",20,0))</f>
        <v>100</v>
      </c>
      <c r="U7234" t="str">
        <f t="shared" ref="U7234:U7297" si="1024">IF(T7234&gt;=90,"Low",IF(T7234&gt;=70,"Medium","High"))</f>
        <v>Low</v>
      </c>
      <c r="V7234" t="str">
        <f t="shared" ref="V7234:V7297" si="1025">IF(N7234&gt;0,"Missing required fields",IF(O7234="REVIEW","Invalid provider NPI",IF(P7234="REVIEW","Invalid NDC",IF(Q7234="REVIEW","Store mapping incomplete",IF(R7234="REVIEW","Entity mapping incomplete","Clean")))))</f>
        <v>Clean</v>
      </c>
    </row>
    <row r="7235" spans="1:22" x14ac:dyDescent="0.3">
      <c r="A7235" t="str">
        <f>Raw_Data!A7235</f>
        <v>36012424</v>
      </c>
      <c r="B7235">
        <f>Raw_Data!B7235</f>
        <v>45664</v>
      </c>
      <c r="C7235" t="str">
        <f>Raw_Data!C7235</f>
        <v>JARDIANCE 10 MG TABLETS</v>
      </c>
      <c r="D7235" t="str">
        <f>Raw_Data!D7235</f>
        <v>597015230</v>
      </c>
      <c r="E7235" t="str">
        <f>Raw_Data!E7235</f>
        <v>SHEPPARD, JAMES</v>
      </c>
      <c r="F7235" t="str">
        <f>Raw_Data!F7235</f>
        <v>1528075835</v>
      </c>
      <c r="G7235" t="str">
        <f>Raw_Data!H7235</f>
        <v>3</v>
      </c>
      <c r="H7235">
        <f>IFERROR(VLOOKUP(G7235,Store_Map!$A$2:$I$100,3,FALSE),"")</f>
        <v>0</v>
      </c>
      <c r="I7235">
        <f>IFERROR(VLOOKUP(G7235,Store_Map!$A$2:$I$100,4,FALSE),"")</f>
        <v>0</v>
      </c>
      <c r="J7235">
        <f>IFERROR(VLOOKUP(G7235,Store_Map!$A$2:$I$100,5,FALSE),"")</f>
        <v>0</v>
      </c>
      <c r="K7235">
        <f>IFERROR(VLOOKUP(G7235,Store_Map!$A$2:$I$100,6,FALSE),"")</f>
        <v>0</v>
      </c>
      <c r="L7235">
        <f>IFERROR(VLOOKUP(G7235,Store_Map!$A$2:$I$100,7,FALSE),"")</f>
        <v>0</v>
      </c>
      <c r="M7235">
        <f>IFERROR(VLOOKUP(G7235,Store_Map!$A$2:$I$100,8,FALSE),"")</f>
        <v>0</v>
      </c>
      <c r="N7235">
        <f t="shared" si="1017"/>
        <v>0</v>
      </c>
      <c r="O7235" t="str">
        <f t="shared" si="1018"/>
        <v>PASS</v>
      </c>
      <c r="P7235" t="str">
        <f t="shared" si="1019"/>
        <v>REVIEW</v>
      </c>
      <c r="Q7235" t="str">
        <f t="shared" si="1020"/>
        <v>PASS</v>
      </c>
      <c r="R7235" t="str">
        <f t="shared" si="1021"/>
        <v>PASS</v>
      </c>
      <c r="S7235" t="str">
        <f t="shared" si="1022"/>
        <v>REVIEW</v>
      </c>
      <c r="T7235">
        <f t="shared" si="1023"/>
        <v>90</v>
      </c>
      <c r="U7235" t="str">
        <f t="shared" si="1024"/>
        <v>Low</v>
      </c>
      <c r="V7235" t="str">
        <f t="shared" si="1025"/>
        <v>Invalid NDC</v>
      </c>
    </row>
    <row r="7236" spans="1:22" x14ac:dyDescent="0.3">
      <c r="A7236" t="str">
        <f>Raw_Data!A7236</f>
        <v>36016338</v>
      </c>
      <c r="B7236">
        <f>Raw_Data!B7236</f>
        <v>45664</v>
      </c>
      <c r="C7236" t="str">
        <f>Raw_Data!C7236</f>
        <v>NYSTATIN 100,000 UNIT/GM CR</v>
      </c>
      <c r="D7236" t="str">
        <f>Raw_Data!D7236</f>
        <v>45802005911</v>
      </c>
      <c r="E7236" t="str">
        <f>Raw_Data!E7236</f>
        <v>THERATTIL, JAYA</v>
      </c>
      <c r="F7236" t="str">
        <f>Raw_Data!F7236</f>
        <v>1043285810</v>
      </c>
      <c r="G7236" t="str">
        <f>Raw_Data!H7236</f>
        <v>3</v>
      </c>
      <c r="H7236">
        <f>IFERROR(VLOOKUP(G7236,Store_Map!$A$2:$I$100,3,FALSE),"")</f>
        <v>0</v>
      </c>
      <c r="I7236">
        <f>IFERROR(VLOOKUP(G7236,Store_Map!$A$2:$I$100,4,FALSE),"")</f>
        <v>0</v>
      </c>
      <c r="J7236">
        <f>IFERROR(VLOOKUP(G7236,Store_Map!$A$2:$I$100,5,FALSE),"")</f>
        <v>0</v>
      </c>
      <c r="K7236">
        <f>IFERROR(VLOOKUP(G7236,Store_Map!$A$2:$I$100,6,FALSE),"")</f>
        <v>0</v>
      </c>
      <c r="L7236">
        <f>IFERROR(VLOOKUP(G7236,Store_Map!$A$2:$I$100,7,FALSE),"")</f>
        <v>0</v>
      </c>
      <c r="M7236">
        <f>IFERROR(VLOOKUP(G7236,Store_Map!$A$2:$I$100,8,FALSE),"")</f>
        <v>0</v>
      </c>
      <c r="N7236">
        <f t="shared" si="1017"/>
        <v>0</v>
      </c>
      <c r="O7236" t="str">
        <f t="shared" si="1018"/>
        <v>PASS</v>
      </c>
      <c r="P7236" t="str">
        <f t="shared" si="1019"/>
        <v>PASS</v>
      </c>
      <c r="Q7236" t="str">
        <f t="shared" si="1020"/>
        <v>PASS</v>
      </c>
      <c r="R7236" t="str">
        <f t="shared" si="1021"/>
        <v>PASS</v>
      </c>
      <c r="S7236" t="str">
        <f t="shared" si="1022"/>
        <v>PASS</v>
      </c>
      <c r="T7236">
        <f t="shared" si="1023"/>
        <v>100</v>
      </c>
      <c r="U7236" t="str">
        <f t="shared" si="1024"/>
        <v>Low</v>
      </c>
      <c r="V7236" t="str">
        <f t="shared" si="1025"/>
        <v>Clean</v>
      </c>
    </row>
    <row r="7237" spans="1:22" x14ac:dyDescent="0.3">
      <c r="A7237" t="str">
        <f>Raw_Data!A7237</f>
        <v>36016308</v>
      </c>
      <c r="B7237">
        <f>Raw_Data!B7237</f>
        <v>45664</v>
      </c>
      <c r="C7237" t="str">
        <f>Raw_Data!C7237</f>
        <v>ZEPBOUND 5 MG/0.5 ML PEN</v>
      </c>
      <c r="D7237" t="str">
        <f>Raw_Data!D7237</f>
        <v>2249580</v>
      </c>
      <c r="E7237" t="str">
        <f>Raw_Data!E7237</f>
        <v>ETINGE, BIE</v>
      </c>
      <c r="F7237" t="str">
        <f>Raw_Data!F7237</f>
        <v>1093007890</v>
      </c>
      <c r="G7237" t="str">
        <f>Raw_Data!H7237</f>
        <v>3</v>
      </c>
      <c r="H7237">
        <f>IFERROR(VLOOKUP(G7237,Store_Map!$A$2:$I$100,3,FALSE),"")</f>
        <v>0</v>
      </c>
      <c r="I7237">
        <f>IFERROR(VLOOKUP(G7237,Store_Map!$A$2:$I$100,4,FALSE),"")</f>
        <v>0</v>
      </c>
      <c r="J7237">
        <f>IFERROR(VLOOKUP(G7237,Store_Map!$A$2:$I$100,5,FALSE),"")</f>
        <v>0</v>
      </c>
      <c r="K7237">
        <f>IFERROR(VLOOKUP(G7237,Store_Map!$A$2:$I$100,6,FALSE),"")</f>
        <v>0</v>
      </c>
      <c r="L7237">
        <f>IFERROR(VLOOKUP(G7237,Store_Map!$A$2:$I$100,7,FALSE),"")</f>
        <v>0</v>
      </c>
      <c r="M7237">
        <f>IFERROR(VLOOKUP(G7237,Store_Map!$A$2:$I$100,8,FALSE),"")</f>
        <v>0</v>
      </c>
      <c r="N7237">
        <f t="shared" si="1017"/>
        <v>0</v>
      </c>
      <c r="O7237" t="str">
        <f t="shared" si="1018"/>
        <v>PASS</v>
      </c>
      <c r="P7237" t="str">
        <f t="shared" si="1019"/>
        <v>REVIEW</v>
      </c>
      <c r="Q7237" t="str">
        <f t="shared" si="1020"/>
        <v>PASS</v>
      </c>
      <c r="R7237" t="str">
        <f t="shared" si="1021"/>
        <v>PASS</v>
      </c>
      <c r="S7237" t="str">
        <f t="shared" si="1022"/>
        <v>REVIEW</v>
      </c>
      <c r="T7237">
        <f t="shared" si="1023"/>
        <v>90</v>
      </c>
      <c r="U7237" t="str">
        <f t="shared" si="1024"/>
        <v>Low</v>
      </c>
      <c r="V7237" t="str">
        <f t="shared" si="1025"/>
        <v>Invalid NDC</v>
      </c>
    </row>
    <row r="7238" spans="1:22" x14ac:dyDescent="0.3">
      <c r="A7238" t="str">
        <f>Raw_Data!A7238</f>
        <v>36016340</v>
      </c>
      <c r="B7238">
        <f>Raw_Data!B7238</f>
        <v>45664</v>
      </c>
      <c r="C7238" t="str">
        <f>Raw_Data!C7238</f>
        <v>CLONIDINE HCL 0.1 MG TABLET</v>
      </c>
      <c r="D7238" t="str">
        <f>Raw_Data!D7238</f>
        <v>52817018010</v>
      </c>
      <c r="E7238" t="str">
        <f>Raw_Data!E7238</f>
        <v>Acevedo, Jose</v>
      </c>
      <c r="F7238" t="str">
        <f>Raw_Data!F7238</f>
        <v>1356327027</v>
      </c>
      <c r="G7238" t="str">
        <f>Raw_Data!H7238</f>
        <v>3</v>
      </c>
      <c r="H7238">
        <f>IFERROR(VLOOKUP(G7238,Store_Map!$A$2:$I$100,3,FALSE),"")</f>
        <v>0</v>
      </c>
      <c r="I7238">
        <f>IFERROR(VLOOKUP(G7238,Store_Map!$A$2:$I$100,4,FALSE),"")</f>
        <v>0</v>
      </c>
      <c r="J7238">
        <f>IFERROR(VLOOKUP(G7238,Store_Map!$A$2:$I$100,5,FALSE),"")</f>
        <v>0</v>
      </c>
      <c r="K7238">
        <f>IFERROR(VLOOKUP(G7238,Store_Map!$A$2:$I$100,6,FALSE),"")</f>
        <v>0</v>
      </c>
      <c r="L7238">
        <f>IFERROR(VLOOKUP(G7238,Store_Map!$A$2:$I$100,7,FALSE),"")</f>
        <v>0</v>
      </c>
      <c r="M7238">
        <f>IFERROR(VLOOKUP(G7238,Store_Map!$A$2:$I$100,8,FALSE),"")</f>
        <v>0</v>
      </c>
      <c r="N7238">
        <f t="shared" si="1017"/>
        <v>0</v>
      </c>
      <c r="O7238" t="str">
        <f t="shared" si="1018"/>
        <v>PASS</v>
      </c>
      <c r="P7238" t="str">
        <f t="shared" si="1019"/>
        <v>PASS</v>
      </c>
      <c r="Q7238" t="str">
        <f t="shared" si="1020"/>
        <v>PASS</v>
      </c>
      <c r="R7238" t="str">
        <f t="shared" si="1021"/>
        <v>PASS</v>
      </c>
      <c r="S7238" t="str">
        <f t="shared" si="1022"/>
        <v>PASS</v>
      </c>
      <c r="T7238">
        <f t="shared" si="1023"/>
        <v>100</v>
      </c>
      <c r="U7238" t="str">
        <f t="shared" si="1024"/>
        <v>Low</v>
      </c>
      <c r="V7238" t="str">
        <f t="shared" si="1025"/>
        <v>Clean</v>
      </c>
    </row>
    <row r="7239" spans="1:22" x14ac:dyDescent="0.3">
      <c r="A7239" t="str">
        <f>Raw_Data!A7239</f>
        <v>36015599</v>
      </c>
      <c r="B7239">
        <f>Raw_Data!B7239</f>
        <v>45664</v>
      </c>
      <c r="C7239" t="str">
        <f>Raw_Data!C7239</f>
        <v>HUMALOG 100 UNITS/ML KWIKPE</v>
      </c>
      <c r="D7239" t="str">
        <f>Raw_Data!D7239</f>
        <v>2879959</v>
      </c>
      <c r="E7239" t="str">
        <f>Raw_Data!E7239</f>
        <v>AKHTAR, MARIAM</v>
      </c>
      <c r="F7239" t="str">
        <f>Raw_Data!F7239</f>
        <v>1780024596</v>
      </c>
      <c r="G7239" t="str">
        <f>Raw_Data!H7239</f>
        <v>3</v>
      </c>
      <c r="H7239">
        <f>IFERROR(VLOOKUP(G7239,Store_Map!$A$2:$I$100,3,FALSE),"")</f>
        <v>0</v>
      </c>
      <c r="I7239">
        <f>IFERROR(VLOOKUP(G7239,Store_Map!$A$2:$I$100,4,FALSE),"")</f>
        <v>0</v>
      </c>
      <c r="J7239">
        <f>IFERROR(VLOOKUP(G7239,Store_Map!$A$2:$I$100,5,FALSE),"")</f>
        <v>0</v>
      </c>
      <c r="K7239">
        <f>IFERROR(VLOOKUP(G7239,Store_Map!$A$2:$I$100,6,FALSE),"")</f>
        <v>0</v>
      </c>
      <c r="L7239">
        <f>IFERROR(VLOOKUP(G7239,Store_Map!$A$2:$I$100,7,FALSE),"")</f>
        <v>0</v>
      </c>
      <c r="M7239">
        <f>IFERROR(VLOOKUP(G7239,Store_Map!$A$2:$I$100,8,FALSE),"")</f>
        <v>0</v>
      </c>
      <c r="N7239">
        <f t="shared" si="1017"/>
        <v>0</v>
      </c>
      <c r="O7239" t="str">
        <f t="shared" si="1018"/>
        <v>PASS</v>
      </c>
      <c r="P7239" t="str">
        <f t="shared" si="1019"/>
        <v>REVIEW</v>
      </c>
      <c r="Q7239" t="str">
        <f t="shared" si="1020"/>
        <v>PASS</v>
      </c>
      <c r="R7239" t="str">
        <f t="shared" si="1021"/>
        <v>PASS</v>
      </c>
      <c r="S7239" t="str">
        <f t="shared" si="1022"/>
        <v>REVIEW</v>
      </c>
      <c r="T7239">
        <f t="shared" si="1023"/>
        <v>90</v>
      </c>
      <c r="U7239" t="str">
        <f t="shared" si="1024"/>
        <v>Low</v>
      </c>
      <c r="V7239" t="str">
        <f t="shared" si="1025"/>
        <v>Invalid NDC</v>
      </c>
    </row>
    <row r="7240" spans="1:22" x14ac:dyDescent="0.3">
      <c r="A7240" t="str">
        <f>Raw_Data!A7240</f>
        <v>36016347</v>
      </c>
      <c r="B7240">
        <f>Raw_Data!B7240</f>
        <v>45664</v>
      </c>
      <c r="C7240" t="str">
        <f>Raw_Data!C7240</f>
        <v>ZAFEMY 150-35 MCG/DAY PATCH</v>
      </c>
      <c r="D7240" t="str">
        <f>Raw_Data!D7240</f>
        <v>65162035803</v>
      </c>
      <c r="E7240" t="str">
        <f>Raw_Data!E7240</f>
        <v>GRESHAM, J. MARK</v>
      </c>
      <c r="F7240" t="str">
        <f>Raw_Data!F7240</f>
        <v>1326026618</v>
      </c>
      <c r="G7240" t="str">
        <f>Raw_Data!H7240</f>
        <v>3</v>
      </c>
      <c r="H7240">
        <f>IFERROR(VLOOKUP(G7240,Store_Map!$A$2:$I$100,3,FALSE),"")</f>
        <v>0</v>
      </c>
      <c r="I7240">
        <f>IFERROR(VLOOKUP(G7240,Store_Map!$A$2:$I$100,4,FALSE),"")</f>
        <v>0</v>
      </c>
      <c r="J7240">
        <f>IFERROR(VLOOKUP(G7240,Store_Map!$A$2:$I$100,5,FALSE),"")</f>
        <v>0</v>
      </c>
      <c r="K7240">
        <f>IFERROR(VLOOKUP(G7240,Store_Map!$A$2:$I$100,6,FALSE),"")</f>
        <v>0</v>
      </c>
      <c r="L7240">
        <f>IFERROR(VLOOKUP(G7240,Store_Map!$A$2:$I$100,7,FALSE),"")</f>
        <v>0</v>
      </c>
      <c r="M7240">
        <f>IFERROR(VLOOKUP(G7240,Store_Map!$A$2:$I$100,8,FALSE),"")</f>
        <v>0</v>
      </c>
      <c r="N7240">
        <f t="shared" si="1017"/>
        <v>0</v>
      </c>
      <c r="O7240" t="str">
        <f t="shared" si="1018"/>
        <v>PASS</v>
      </c>
      <c r="P7240" t="str">
        <f t="shared" si="1019"/>
        <v>PASS</v>
      </c>
      <c r="Q7240" t="str">
        <f t="shared" si="1020"/>
        <v>PASS</v>
      </c>
      <c r="R7240" t="str">
        <f t="shared" si="1021"/>
        <v>PASS</v>
      </c>
      <c r="S7240" t="str">
        <f t="shared" si="1022"/>
        <v>PASS</v>
      </c>
      <c r="T7240">
        <f t="shared" si="1023"/>
        <v>100</v>
      </c>
      <c r="U7240" t="str">
        <f t="shared" si="1024"/>
        <v>Low</v>
      </c>
      <c r="V7240" t="str">
        <f t="shared" si="1025"/>
        <v>Clean</v>
      </c>
    </row>
    <row r="7241" spans="1:22" x14ac:dyDescent="0.3">
      <c r="A7241" t="str">
        <f>Raw_Data!A7241</f>
        <v>36016348</v>
      </c>
      <c r="B7241">
        <f>Raw_Data!B7241</f>
        <v>45664</v>
      </c>
      <c r="C7241" t="str">
        <f>Raw_Data!C7241</f>
        <v>AZITHROMYCIN 200 MG/5 ML SU</v>
      </c>
      <c r="D7241" t="str">
        <f>Raw_Data!D7241</f>
        <v>42806015134</v>
      </c>
      <c r="E7241" t="str">
        <f>Raw_Data!E7241</f>
        <v>HARSHMAN, SONALI</v>
      </c>
      <c r="F7241" t="str">
        <f>Raw_Data!F7241</f>
        <v>1104084516</v>
      </c>
      <c r="G7241" t="str">
        <f>Raw_Data!H7241</f>
        <v>3</v>
      </c>
      <c r="H7241">
        <f>IFERROR(VLOOKUP(G7241,Store_Map!$A$2:$I$100,3,FALSE),"")</f>
        <v>0</v>
      </c>
      <c r="I7241">
        <f>IFERROR(VLOOKUP(G7241,Store_Map!$A$2:$I$100,4,FALSE),"")</f>
        <v>0</v>
      </c>
      <c r="J7241">
        <f>IFERROR(VLOOKUP(G7241,Store_Map!$A$2:$I$100,5,FALSE),"")</f>
        <v>0</v>
      </c>
      <c r="K7241">
        <f>IFERROR(VLOOKUP(G7241,Store_Map!$A$2:$I$100,6,FALSE),"")</f>
        <v>0</v>
      </c>
      <c r="L7241">
        <f>IFERROR(VLOOKUP(G7241,Store_Map!$A$2:$I$100,7,FALSE),"")</f>
        <v>0</v>
      </c>
      <c r="M7241">
        <f>IFERROR(VLOOKUP(G7241,Store_Map!$A$2:$I$100,8,FALSE),"")</f>
        <v>0</v>
      </c>
      <c r="N7241">
        <f t="shared" si="1017"/>
        <v>0</v>
      </c>
      <c r="O7241" t="str">
        <f t="shared" si="1018"/>
        <v>PASS</v>
      </c>
      <c r="P7241" t="str">
        <f t="shared" si="1019"/>
        <v>PASS</v>
      </c>
      <c r="Q7241" t="str">
        <f t="shared" si="1020"/>
        <v>PASS</v>
      </c>
      <c r="R7241" t="str">
        <f t="shared" si="1021"/>
        <v>PASS</v>
      </c>
      <c r="S7241" t="str">
        <f t="shared" si="1022"/>
        <v>PASS</v>
      </c>
      <c r="T7241">
        <f t="shared" si="1023"/>
        <v>100</v>
      </c>
      <c r="U7241" t="str">
        <f t="shared" si="1024"/>
        <v>Low</v>
      </c>
      <c r="V7241" t="str">
        <f t="shared" si="1025"/>
        <v>Clean</v>
      </c>
    </row>
    <row r="7242" spans="1:22" x14ac:dyDescent="0.3">
      <c r="A7242" t="str">
        <f>Raw_Data!A7242</f>
        <v>36016349</v>
      </c>
      <c r="B7242">
        <f>Raw_Data!B7242</f>
        <v>45664</v>
      </c>
      <c r="C7242" t="str">
        <f>Raw_Data!C7242</f>
        <v>FLUTICASONE PROP 50 MCG SPR</v>
      </c>
      <c r="D7242" t="str">
        <f>Raw_Data!D7242</f>
        <v>536118399</v>
      </c>
      <c r="E7242" t="str">
        <f>Raw_Data!E7242</f>
        <v>Acevedo, Jose</v>
      </c>
      <c r="F7242" t="str">
        <f>Raw_Data!F7242</f>
        <v>1356327027</v>
      </c>
      <c r="G7242" t="str">
        <f>Raw_Data!H7242</f>
        <v>3</v>
      </c>
      <c r="H7242">
        <f>IFERROR(VLOOKUP(G7242,Store_Map!$A$2:$I$100,3,FALSE),"")</f>
        <v>0</v>
      </c>
      <c r="I7242">
        <f>IFERROR(VLOOKUP(G7242,Store_Map!$A$2:$I$100,4,FALSE),"")</f>
        <v>0</v>
      </c>
      <c r="J7242">
        <f>IFERROR(VLOOKUP(G7242,Store_Map!$A$2:$I$100,5,FALSE),"")</f>
        <v>0</v>
      </c>
      <c r="K7242">
        <f>IFERROR(VLOOKUP(G7242,Store_Map!$A$2:$I$100,6,FALSE),"")</f>
        <v>0</v>
      </c>
      <c r="L7242">
        <f>IFERROR(VLOOKUP(G7242,Store_Map!$A$2:$I$100,7,FALSE),"")</f>
        <v>0</v>
      </c>
      <c r="M7242">
        <f>IFERROR(VLOOKUP(G7242,Store_Map!$A$2:$I$100,8,FALSE),"")</f>
        <v>0</v>
      </c>
      <c r="N7242">
        <f t="shared" si="1017"/>
        <v>0</v>
      </c>
      <c r="O7242" t="str">
        <f t="shared" si="1018"/>
        <v>PASS</v>
      </c>
      <c r="P7242" t="str">
        <f t="shared" si="1019"/>
        <v>REVIEW</v>
      </c>
      <c r="Q7242" t="str">
        <f t="shared" si="1020"/>
        <v>PASS</v>
      </c>
      <c r="R7242" t="str">
        <f t="shared" si="1021"/>
        <v>PASS</v>
      </c>
      <c r="S7242" t="str">
        <f t="shared" si="1022"/>
        <v>REVIEW</v>
      </c>
      <c r="T7242">
        <f t="shared" si="1023"/>
        <v>90</v>
      </c>
      <c r="U7242" t="str">
        <f t="shared" si="1024"/>
        <v>Low</v>
      </c>
      <c r="V7242" t="str">
        <f t="shared" si="1025"/>
        <v>Invalid NDC</v>
      </c>
    </row>
    <row r="7243" spans="1:22" x14ac:dyDescent="0.3">
      <c r="A7243" t="str">
        <f>Raw_Data!A7243</f>
        <v>36016350</v>
      </c>
      <c r="B7243">
        <f>Raw_Data!B7243</f>
        <v>45664</v>
      </c>
      <c r="C7243" t="str">
        <f>Raw_Data!C7243</f>
        <v>AMOXICILLIN 400 MG/5 ML SUS</v>
      </c>
      <c r="D7243" t="str">
        <f>Raw_Data!D7243</f>
        <v>65862007175</v>
      </c>
      <c r="E7243" t="str">
        <f>Raw_Data!E7243</f>
        <v>Scoggins, Jennie</v>
      </c>
      <c r="F7243" t="str">
        <f>Raw_Data!F7243</f>
        <v>1982727400</v>
      </c>
      <c r="G7243" t="str">
        <f>Raw_Data!H7243</f>
        <v>3</v>
      </c>
      <c r="H7243">
        <f>IFERROR(VLOOKUP(G7243,Store_Map!$A$2:$I$100,3,FALSE),"")</f>
        <v>0</v>
      </c>
      <c r="I7243">
        <f>IFERROR(VLOOKUP(G7243,Store_Map!$A$2:$I$100,4,FALSE),"")</f>
        <v>0</v>
      </c>
      <c r="J7243">
        <f>IFERROR(VLOOKUP(G7243,Store_Map!$A$2:$I$100,5,FALSE),"")</f>
        <v>0</v>
      </c>
      <c r="K7243">
        <f>IFERROR(VLOOKUP(G7243,Store_Map!$A$2:$I$100,6,FALSE),"")</f>
        <v>0</v>
      </c>
      <c r="L7243">
        <f>IFERROR(VLOOKUP(G7243,Store_Map!$A$2:$I$100,7,FALSE),"")</f>
        <v>0</v>
      </c>
      <c r="M7243">
        <f>IFERROR(VLOOKUP(G7243,Store_Map!$A$2:$I$100,8,FALSE),"")</f>
        <v>0</v>
      </c>
      <c r="N7243">
        <f t="shared" si="1017"/>
        <v>0</v>
      </c>
      <c r="O7243" t="str">
        <f t="shared" si="1018"/>
        <v>PASS</v>
      </c>
      <c r="P7243" t="str">
        <f t="shared" si="1019"/>
        <v>PASS</v>
      </c>
      <c r="Q7243" t="str">
        <f t="shared" si="1020"/>
        <v>PASS</v>
      </c>
      <c r="R7243" t="str">
        <f t="shared" si="1021"/>
        <v>PASS</v>
      </c>
      <c r="S7243" t="str">
        <f t="shared" si="1022"/>
        <v>PASS</v>
      </c>
      <c r="T7243">
        <f t="shared" si="1023"/>
        <v>100</v>
      </c>
      <c r="U7243" t="str">
        <f t="shared" si="1024"/>
        <v>Low</v>
      </c>
      <c r="V7243" t="str">
        <f t="shared" si="1025"/>
        <v>Clean</v>
      </c>
    </row>
    <row r="7244" spans="1:22" x14ac:dyDescent="0.3">
      <c r="A7244" t="str">
        <f>Raw_Data!A7244</f>
        <v>32002953</v>
      </c>
      <c r="B7244">
        <f>Raw_Data!B7244</f>
        <v>45664</v>
      </c>
      <c r="C7244" t="str">
        <f>Raw_Data!C7244</f>
        <v>METHYLPHENIDATE ER 36 MG TA</v>
      </c>
      <c r="D7244" t="str">
        <f>Raw_Data!D7244</f>
        <v>13811070810</v>
      </c>
      <c r="E7244" t="str">
        <f>Raw_Data!E7244</f>
        <v>Scoggins, Jennie</v>
      </c>
      <c r="F7244" t="str">
        <f>Raw_Data!F7244</f>
        <v>1982727400</v>
      </c>
      <c r="G7244" t="str">
        <f>Raw_Data!H7244</f>
        <v>3</v>
      </c>
      <c r="H7244">
        <f>IFERROR(VLOOKUP(G7244,Store_Map!$A$2:$I$100,3,FALSE),"")</f>
        <v>0</v>
      </c>
      <c r="I7244">
        <f>IFERROR(VLOOKUP(G7244,Store_Map!$A$2:$I$100,4,FALSE),"")</f>
        <v>0</v>
      </c>
      <c r="J7244">
        <f>IFERROR(VLOOKUP(G7244,Store_Map!$A$2:$I$100,5,FALSE),"")</f>
        <v>0</v>
      </c>
      <c r="K7244">
        <f>IFERROR(VLOOKUP(G7244,Store_Map!$A$2:$I$100,6,FALSE),"")</f>
        <v>0</v>
      </c>
      <c r="L7244">
        <f>IFERROR(VLOOKUP(G7244,Store_Map!$A$2:$I$100,7,FALSE),"")</f>
        <v>0</v>
      </c>
      <c r="M7244">
        <f>IFERROR(VLOOKUP(G7244,Store_Map!$A$2:$I$100,8,FALSE),"")</f>
        <v>0</v>
      </c>
      <c r="N7244">
        <f t="shared" si="1017"/>
        <v>0</v>
      </c>
      <c r="O7244" t="str">
        <f t="shared" si="1018"/>
        <v>PASS</v>
      </c>
      <c r="P7244" t="str">
        <f t="shared" si="1019"/>
        <v>PASS</v>
      </c>
      <c r="Q7244" t="str">
        <f t="shared" si="1020"/>
        <v>PASS</v>
      </c>
      <c r="R7244" t="str">
        <f t="shared" si="1021"/>
        <v>PASS</v>
      </c>
      <c r="S7244" t="str">
        <f t="shared" si="1022"/>
        <v>PASS</v>
      </c>
      <c r="T7244">
        <f t="shared" si="1023"/>
        <v>100</v>
      </c>
      <c r="U7244" t="str">
        <f t="shared" si="1024"/>
        <v>Low</v>
      </c>
      <c r="V7244" t="str">
        <f t="shared" si="1025"/>
        <v>Clean</v>
      </c>
    </row>
    <row r="7245" spans="1:22" x14ac:dyDescent="0.3">
      <c r="A7245" t="str">
        <f>Raw_Data!A7245</f>
        <v>32002954</v>
      </c>
      <c r="B7245">
        <f>Raw_Data!B7245</f>
        <v>45664</v>
      </c>
      <c r="C7245" t="str">
        <f>Raw_Data!C7245</f>
        <v>METHYLPHENIDATE 5 MG TABLET</v>
      </c>
      <c r="D7245" t="str">
        <f>Raw_Data!D7245</f>
        <v>16729047801</v>
      </c>
      <c r="E7245" t="str">
        <f>Raw_Data!E7245</f>
        <v>Scoggins, Jennie</v>
      </c>
      <c r="F7245" t="str">
        <f>Raw_Data!F7245</f>
        <v>1982727400</v>
      </c>
      <c r="G7245" t="str">
        <f>Raw_Data!H7245</f>
        <v>3</v>
      </c>
      <c r="H7245">
        <f>IFERROR(VLOOKUP(G7245,Store_Map!$A$2:$I$100,3,FALSE),"")</f>
        <v>0</v>
      </c>
      <c r="I7245">
        <f>IFERROR(VLOOKUP(G7245,Store_Map!$A$2:$I$100,4,FALSE),"")</f>
        <v>0</v>
      </c>
      <c r="J7245">
        <f>IFERROR(VLOOKUP(G7245,Store_Map!$A$2:$I$100,5,FALSE),"")</f>
        <v>0</v>
      </c>
      <c r="K7245">
        <f>IFERROR(VLOOKUP(G7245,Store_Map!$A$2:$I$100,6,FALSE),"")</f>
        <v>0</v>
      </c>
      <c r="L7245">
        <f>IFERROR(VLOOKUP(G7245,Store_Map!$A$2:$I$100,7,FALSE),"")</f>
        <v>0</v>
      </c>
      <c r="M7245">
        <f>IFERROR(VLOOKUP(G7245,Store_Map!$A$2:$I$100,8,FALSE),"")</f>
        <v>0</v>
      </c>
      <c r="N7245">
        <f t="shared" si="1017"/>
        <v>0</v>
      </c>
      <c r="O7245" t="str">
        <f t="shared" si="1018"/>
        <v>PASS</v>
      </c>
      <c r="P7245" t="str">
        <f t="shared" si="1019"/>
        <v>PASS</v>
      </c>
      <c r="Q7245" t="str">
        <f t="shared" si="1020"/>
        <v>PASS</v>
      </c>
      <c r="R7245" t="str">
        <f t="shared" si="1021"/>
        <v>PASS</v>
      </c>
      <c r="S7245" t="str">
        <f t="shared" si="1022"/>
        <v>PASS</v>
      </c>
      <c r="T7245">
        <f t="shared" si="1023"/>
        <v>100</v>
      </c>
      <c r="U7245" t="str">
        <f t="shared" si="1024"/>
        <v>Low</v>
      </c>
      <c r="V7245" t="str">
        <f t="shared" si="1025"/>
        <v>Clean</v>
      </c>
    </row>
    <row r="7246" spans="1:22" x14ac:dyDescent="0.3">
      <c r="A7246" t="str">
        <f>Raw_Data!A7246</f>
        <v>36016351</v>
      </c>
      <c r="B7246">
        <f>Raw_Data!B7246</f>
        <v>45664</v>
      </c>
      <c r="C7246" t="str">
        <f>Raw_Data!C7246</f>
        <v>GUANFACINE HCL ER 2 MG TABL</v>
      </c>
      <c r="D7246" t="str">
        <f>Raw_Data!D7246</f>
        <v>60505392801</v>
      </c>
      <c r="E7246" t="str">
        <f>Raw_Data!E7246</f>
        <v>Scoggins, Jennie</v>
      </c>
      <c r="F7246" t="str">
        <f>Raw_Data!F7246</f>
        <v>1982727400</v>
      </c>
      <c r="G7246" t="str">
        <f>Raw_Data!H7246</f>
        <v>3</v>
      </c>
      <c r="H7246">
        <f>IFERROR(VLOOKUP(G7246,Store_Map!$A$2:$I$100,3,FALSE),"")</f>
        <v>0</v>
      </c>
      <c r="I7246">
        <f>IFERROR(VLOOKUP(G7246,Store_Map!$A$2:$I$100,4,FALSE),"")</f>
        <v>0</v>
      </c>
      <c r="J7246">
        <f>IFERROR(VLOOKUP(G7246,Store_Map!$A$2:$I$100,5,FALSE),"")</f>
        <v>0</v>
      </c>
      <c r="K7246">
        <f>IFERROR(VLOOKUP(G7246,Store_Map!$A$2:$I$100,6,FALSE),"")</f>
        <v>0</v>
      </c>
      <c r="L7246">
        <f>IFERROR(VLOOKUP(G7246,Store_Map!$A$2:$I$100,7,FALSE),"")</f>
        <v>0</v>
      </c>
      <c r="M7246">
        <f>IFERROR(VLOOKUP(G7246,Store_Map!$A$2:$I$100,8,FALSE),"")</f>
        <v>0</v>
      </c>
      <c r="N7246">
        <f t="shared" si="1017"/>
        <v>0</v>
      </c>
      <c r="O7246" t="str">
        <f t="shared" si="1018"/>
        <v>PASS</v>
      </c>
      <c r="P7246" t="str">
        <f t="shared" si="1019"/>
        <v>PASS</v>
      </c>
      <c r="Q7246" t="str">
        <f t="shared" si="1020"/>
        <v>PASS</v>
      </c>
      <c r="R7246" t="str">
        <f t="shared" si="1021"/>
        <v>PASS</v>
      </c>
      <c r="S7246" t="str">
        <f t="shared" si="1022"/>
        <v>PASS</v>
      </c>
      <c r="T7246">
        <f t="shared" si="1023"/>
        <v>100</v>
      </c>
      <c r="U7246" t="str">
        <f t="shared" si="1024"/>
        <v>Low</v>
      </c>
      <c r="V7246" t="str">
        <f t="shared" si="1025"/>
        <v>Clean</v>
      </c>
    </row>
    <row r="7247" spans="1:22" x14ac:dyDescent="0.3">
      <c r="A7247" t="str">
        <f>Raw_Data!A7247</f>
        <v>36016352</v>
      </c>
      <c r="B7247">
        <f>Raw_Data!B7247</f>
        <v>45664</v>
      </c>
      <c r="C7247" t="str">
        <f>Raw_Data!C7247</f>
        <v>AMOXICILLIN 400 MG/5 ML SUS</v>
      </c>
      <c r="D7247" t="str">
        <f>Raw_Data!D7247</f>
        <v>65862007175</v>
      </c>
      <c r="E7247" t="str">
        <f>Raw_Data!E7247</f>
        <v>Acevedo, Jose</v>
      </c>
      <c r="F7247" t="str">
        <f>Raw_Data!F7247</f>
        <v>1356327027</v>
      </c>
      <c r="G7247" t="str">
        <f>Raw_Data!H7247</f>
        <v>3</v>
      </c>
      <c r="H7247">
        <f>IFERROR(VLOOKUP(G7247,Store_Map!$A$2:$I$100,3,FALSE),"")</f>
        <v>0</v>
      </c>
      <c r="I7247">
        <f>IFERROR(VLOOKUP(G7247,Store_Map!$A$2:$I$100,4,FALSE),"")</f>
        <v>0</v>
      </c>
      <c r="J7247">
        <f>IFERROR(VLOOKUP(G7247,Store_Map!$A$2:$I$100,5,FALSE),"")</f>
        <v>0</v>
      </c>
      <c r="K7247">
        <f>IFERROR(VLOOKUP(G7247,Store_Map!$A$2:$I$100,6,FALSE),"")</f>
        <v>0</v>
      </c>
      <c r="L7247">
        <f>IFERROR(VLOOKUP(G7247,Store_Map!$A$2:$I$100,7,FALSE),"")</f>
        <v>0</v>
      </c>
      <c r="M7247">
        <f>IFERROR(VLOOKUP(G7247,Store_Map!$A$2:$I$100,8,FALSE),"")</f>
        <v>0</v>
      </c>
      <c r="N7247">
        <f t="shared" si="1017"/>
        <v>0</v>
      </c>
      <c r="O7247" t="str">
        <f t="shared" si="1018"/>
        <v>PASS</v>
      </c>
      <c r="P7247" t="str">
        <f t="shared" si="1019"/>
        <v>PASS</v>
      </c>
      <c r="Q7247" t="str">
        <f t="shared" si="1020"/>
        <v>PASS</v>
      </c>
      <c r="R7247" t="str">
        <f t="shared" si="1021"/>
        <v>PASS</v>
      </c>
      <c r="S7247" t="str">
        <f t="shared" si="1022"/>
        <v>PASS</v>
      </c>
      <c r="T7247">
        <f t="shared" si="1023"/>
        <v>100</v>
      </c>
      <c r="U7247" t="str">
        <f t="shared" si="1024"/>
        <v>Low</v>
      </c>
      <c r="V7247" t="str">
        <f t="shared" si="1025"/>
        <v>Clean</v>
      </c>
    </row>
    <row r="7248" spans="1:22" x14ac:dyDescent="0.3">
      <c r="A7248" t="str">
        <f>Raw_Data!A7248</f>
        <v>36016353</v>
      </c>
      <c r="B7248">
        <f>Raw_Data!B7248</f>
        <v>45664</v>
      </c>
      <c r="C7248" t="str">
        <f>Raw_Data!C7248</f>
        <v>TRIAMTERENE-HCTZ 75-50 MG T</v>
      </c>
      <c r="D7248" t="str">
        <f>Raw_Data!D7248</f>
        <v>60505265701</v>
      </c>
      <c r="E7248" t="str">
        <f>Raw_Data!E7248</f>
        <v>Schindler, Julie</v>
      </c>
      <c r="F7248" t="str">
        <f>Raw_Data!F7248</f>
        <v>1013906452</v>
      </c>
      <c r="G7248" t="str">
        <f>Raw_Data!H7248</f>
        <v>3</v>
      </c>
      <c r="H7248">
        <f>IFERROR(VLOOKUP(G7248,Store_Map!$A$2:$I$100,3,FALSE),"")</f>
        <v>0</v>
      </c>
      <c r="I7248">
        <f>IFERROR(VLOOKUP(G7248,Store_Map!$A$2:$I$100,4,FALSE),"")</f>
        <v>0</v>
      </c>
      <c r="J7248">
        <f>IFERROR(VLOOKUP(G7248,Store_Map!$A$2:$I$100,5,FALSE),"")</f>
        <v>0</v>
      </c>
      <c r="K7248">
        <f>IFERROR(VLOOKUP(G7248,Store_Map!$A$2:$I$100,6,FALSE),"")</f>
        <v>0</v>
      </c>
      <c r="L7248">
        <f>IFERROR(VLOOKUP(G7248,Store_Map!$A$2:$I$100,7,FALSE),"")</f>
        <v>0</v>
      </c>
      <c r="M7248">
        <f>IFERROR(VLOOKUP(G7248,Store_Map!$A$2:$I$100,8,FALSE),"")</f>
        <v>0</v>
      </c>
      <c r="N7248">
        <f t="shared" si="1017"/>
        <v>0</v>
      </c>
      <c r="O7248" t="str">
        <f t="shared" si="1018"/>
        <v>PASS</v>
      </c>
      <c r="P7248" t="str">
        <f t="shared" si="1019"/>
        <v>PASS</v>
      </c>
      <c r="Q7248" t="str">
        <f t="shared" si="1020"/>
        <v>PASS</v>
      </c>
      <c r="R7248" t="str">
        <f t="shared" si="1021"/>
        <v>PASS</v>
      </c>
      <c r="S7248" t="str">
        <f t="shared" si="1022"/>
        <v>PASS</v>
      </c>
      <c r="T7248">
        <f t="shared" si="1023"/>
        <v>100</v>
      </c>
      <c r="U7248" t="str">
        <f t="shared" si="1024"/>
        <v>Low</v>
      </c>
      <c r="V7248" t="str">
        <f t="shared" si="1025"/>
        <v>Clean</v>
      </c>
    </row>
    <row r="7249" spans="1:22" x14ac:dyDescent="0.3">
      <c r="A7249" t="str">
        <f>Raw_Data!A7249</f>
        <v>36016354</v>
      </c>
      <c r="B7249">
        <f>Raw_Data!B7249</f>
        <v>45664</v>
      </c>
      <c r="C7249" t="str">
        <f>Raw_Data!C7249</f>
        <v>SERTRALINE HCL 100 MG TABLE</v>
      </c>
      <c r="D7249" t="str">
        <f>Raw_Data!D7249</f>
        <v>68180035309</v>
      </c>
      <c r="E7249" t="str">
        <f>Raw_Data!E7249</f>
        <v>Schindler, Julie</v>
      </c>
      <c r="F7249" t="str">
        <f>Raw_Data!F7249</f>
        <v>1013906452</v>
      </c>
      <c r="G7249" t="str">
        <f>Raw_Data!H7249</f>
        <v>3</v>
      </c>
      <c r="H7249">
        <f>IFERROR(VLOOKUP(G7249,Store_Map!$A$2:$I$100,3,FALSE),"")</f>
        <v>0</v>
      </c>
      <c r="I7249">
        <f>IFERROR(VLOOKUP(G7249,Store_Map!$A$2:$I$100,4,FALSE),"")</f>
        <v>0</v>
      </c>
      <c r="J7249">
        <f>IFERROR(VLOOKUP(G7249,Store_Map!$A$2:$I$100,5,FALSE),"")</f>
        <v>0</v>
      </c>
      <c r="K7249">
        <f>IFERROR(VLOOKUP(G7249,Store_Map!$A$2:$I$100,6,FALSE),"")</f>
        <v>0</v>
      </c>
      <c r="L7249">
        <f>IFERROR(VLOOKUP(G7249,Store_Map!$A$2:$I$100,7,FALSE),"")</f>
        <v>0</v>
      </c>
      <c r="M7249">
        <f>IFERROR(VLOOKUP(G7249,Store_Map!$A$2:$I$100,8,FALSE),"")</f>
        <v>0</v>
      </c>
      <c r="N7249">
        <f t="shared" si="1017"/>
        <v>0</v>
      </c>
      <c r="O7249" t="str">
        <f t="shared" si="1018"/>
        <v>PASS</v>
      </c>
      <c r="P7249" t="str">
        <f t="shared" si="1019"/>
        <v>PASS</v>
      </c>
      <c r="Q7249" t="str">
        <f t="shared" si="1020"/>
        <v>PASS</v>
      </c>
      <c r="R7249" t="str">
        <f t="shared" si="1021"/>
        <v>PASS</v>
      </c>
      <c r="S7249" t="str">
        <f t="shared" si="1022"/>
        <v>PASS</v>
      </c>
      <c r="T7249">
        <f t="shared" si="1023"/>
        <v>100</v>
      </c>
      <c r="U7249" t="str">
        <f t="shared" si="1024"/>
        <v>Low</v>
      </c>
      <c r="V7249" t="str">
        <f t="shared" si="1025"/>
        <v>Clean</v>
      </c>
    </row>
    <row r="7250" spans="1:22" x14ac:dyDescent="0.3">
      <c r="A7250" t="str">
        <f>Raw_Data!A7250</f>
        <v>36016355</v>
      </c>
      <c r="B7250">
        <f>Raw_Data!B7250</f>
        <v>45664</v>
      </c>
      <c r="C7250" t="str">
        <f>Raw_Data!C7250</f>
        <v>ATORVASTATIN 20 MG TABLET</v>
      </c>
      <c r="D7250" t="str">
        <f>Raw_Data!D7250</f>
        <v>67877051290</v>
      </c>
      <c r="E7250" t="str">
        <f>Raw_Data!E7250</f>
        <v>Schindler, Julie</v>
      </c>
      <c r="F7250" t="str">
        <f>Raw_Data!F7250</f>
        <v>1013906452</v>
      </c>
      <c r="G7250" t="str">
        <f>Raw_Data!H7250</f>
        <v>3</v>
      </c>
      <c r="H7250">
        <f>IFERROR(VLOOKUP(G7250,Store_Map!$A$2:$I$100,3,FALSE),"")</f>
        <v>0</v>
      </c>
      <c r="I7250">
        <f>IFERROR(VLOOKUP(G7250,Store_Map!$A$2:$I$100,4,FALSE),"")</f>
        <v>0</v>
      </c>
      <c r="J7250">
        <f>IFERROR(VLOOKUP(G7250,Store_Map!$A$2:$I$100,5,FALSE),"")</f>
        <v>0</v>
      </c>
      <c r="K7250">
        <f>IFERROR(VLOOKUP(G7250,Store_Map!$A$2:$I$100,6,FALSE),"")</f>
        <v>0</v>
      </c>
      <c r="L7250">
        <f>IFERROR(VLOOKUP(G7250,Store_Map!$A$2:$I$100,7,FALSE),"")</f>
        <v>0</v>
      </c>
      <c r="M7250">
        <f>IFERROR(VLOOKUP(G7250,Store_Map!$A$2:$I$100,8,FALSE),"")</f>
        <v>0</v>
      </c>
      <c r="N7250">
        <f t="shared" si="1017"/>
        <v>0</v>
      </c>
      <c r="O7250" t="str">
        <f t="shared" si="1018"/>
        <v>PASS</v>
      </c>
      <c r="P7250" t="str">
        <f t="shared" si="1019"/>
        <v>PASS</v>
      </c>
      <c r="Q7250" t="str">
        <f t="shared" si="1020"/>
        <v>PASS</v>
      </c>
      <c r="R7250" t="str">
        <f t="shared" si="1021"/>
        <v>PASS</v>
      </c>
      <c r="S7250" t="str">
        <f t="shared" si="1022"/>
        <v>PASS</v>
      </c>
      <c r="T7250">
        <f t="shared" si="1023"/>
        <v>100</v>
      </c>
      <c r="U7250" t="str">
        <f t="shared" si="1024"/>
        <v>Low</v>
      </c>
      <c r="V7250" t="str">
        <f t="shared" si="1025"/>
        <v>Clean</v>
      </c>
    </row>
    <row r="7251" spans="1:22" x14ac:dyDescent="0.3">
      <c r="A7251" t="str">
        <f>Raw_Data!A7251</f>
        <v>36016356</v>
      </c>
      <c r="B7251">
        <f>Raw_Data!B7251</f>
        <v>45664</v>
      </c>
      <c r="C7251" t="str">
        <f>Raw_Data!C7251</f>
        <v>AMLODIPINE-OLMESARTAN 10-20</v>
      </c>
      <c r="D7251" t="str">
        <f>Raw_Data!D7251</f>
        <v>67877050030</v>
      </c>
      <c r="E7251" t="str">
        <f>Raw_Data!E7251</f>
        <v>SHEPPARD, JAMES</v>
      </c>
      <c r="F7251" t="str">
        <f>Raw_Data!F7251</f>
        <v>1528075835</v>
      </c>
      <c r="G7251" t="str">
        <f>Raw_Data!H7251</f>
        <v>3</v>
      </c>
      <c r="H7251">
        <f>IFERROR(VLOOKUP(G7251,Store_Map!$A$2:$I$100,3,FALSE),"")</f>
        <v>0</v>
      </c>
      <c r="I7251">
        <f>IFERROR(VLOOKUP(G7251,Store_Map!$A$2:$I$100,4,FALSE),"")</f>
        <v>0</v>
      </c>
      <c r="J7251">
        <f>IFERROR(VLOOKUP(G7251,Store_Map!$A$2:$I$100,5,FALSE),"")</f>
        <v>0</v>
      </c>
      <c r="K7251">
        <f>IFERROR(VLOOKUP(G7251,Store_Map!$A$2:$I$100,6,FALSE),"")</f>
        <v>0</v>
      </c>
      <c r="L7251">
        <f>IFERROR(VLOOKUP(G7251,Store_Map!$A$2:$I$100,7,FALSE),"")</f>
        <v>0</v>
      </c>
      <c r="M7251">
        <f>IFERROR(VLOOKUP(G7251,Store_Map!$A$2:$I$100,8,FALSE),"")</f>
        <v>0</v>
      </c>
      <c r="N7251">
        <f t="shared" si="1017"/>
        <v>0</v>
      </c>
      <c r="O7251" t="str">
        <f t="shared" si="1018"/>
        <v>PASS</v>
      </c>
      <c r="P7251" t="str">
        <f t="shared" si="1019"/>
        <v>PASS</v>
      </c>
      <c r="Q7251" t="str">
        <f t="shared" si="1020"/>
        <v>PASS</v>
      </c>
      <c r="R7251" t="str">
        <f t="shared" si="1021"/>
        <v>PASS</v>
      </c>
      <c r="S7251" t="str">
        <f t="shared" si="1022"/>
        <v>PASS</v>
      </c>
      <c r="T7251">
        <f t="shared" si="1023"/>
        <v>100</v>
      </c>
      <c r="U7251" t="str">
        <f t="shared" si="1024"/>
        <v>Low</v>
      </c>
      <c r="V7251" t="str">
        <f t="shared" si="1025"/>
        <v>Clean</v>
      </c>
    </row>
    <row r="7252" spans="1:22" x14ac:dyDescent="0.3">
      <c r="A7252" t="str">
        <f>Raw_Data!A7252</f>
        <v>32002955</v>
      </c>
      <c r="B7252">
        <f>Raw_Data!B7252</f>
        <v>45665</v>
      </c>
      <c r="C7252" t="str">
        <f>Raw_Data!C7252</f>
        <v>VYVANSE 50 MG CAPSULE</v>
      </c>
      <c r="D7252" t="str">
        <f>Raw_Data!D7252</f>
        <v>59417010510</v>
      </c>
      <c r="E7252" t="str">
        <f>Raw_Data!E7252</f>
        <v>Scoggins, Jennie</v>
      </c>
      <c r="F7252" t="str">
        <f>Raw_Data!F7252</f>
        <v>1982727400</v>
      </c>
      <c r="G7252" t="str">
        <f>Raw_Data!H7252</f>
        <v>3</v>
      </c>
      <c r="H7252">
        <f>IFERROR(VLOOKUP(G7252,Store_Map!$A$2:$I$100,3,FALSE),"")</f>
        <v>0</v>
      </c>
      <c r="I7252">
        <f>IFERROR(VLOOKUP(G7252,Store_Map!$A$2:$I$100,4,FALSE),"")</f>
        <v>0</v>
      </c>
      <c r="J7252">
        <f>IFERROR(VLOOKUP(G7252,Store_Map!$A$2:$I$100,5,FALSE),"")</f>
        <v>0</v>
      </c>
      <c r="K7252">
        <f>IFERROR(VLOOKUP(G7252,Store_Map!$A$2:$I$100,6,FALSE),"")</f>
        <v>0</v>
      </c>
      <c r="L7252">
        <f>IFERROR(VLOOKUP(G7252,Store_Map!$A$2:$I$100,7,FALSE),"")</f>
        <v>0</v>
      </c>
      <c r="M7252">
        <f>IFERROR(VLOOKUP(G7252,Store_Map!$A$2:$I$100,8,FALSE),"")</f>
        <v>0</v>
      </c>
      <c r="N7252">
        <f t="shared" si="1017"/>
        <v>0</v>
      </c>
      <c r="O7252" t="str">
        <f t="shared" si="1018"/>
        <v>PASS</v>
      </c>
      <c r="P7252" t="str">
        <f t="shared" si="1019"/>
        <v>PASS</v>
      </c>
      <c r="Q7252" t="str">
        <f t="shared" si="1020"/>
        <v>PASS</v>
      </c>
      <c r="R7252" t="str">
        <f t="shared" si="1021"/>
        <v>PASS</v>
      </c>
      <c r="S7252" t="str">
        <f t="shared" si="1022"/>
        <v>PASS</v>
      </c>
      <c r="T7252">
        <f t="shared" si="1023"/>
        <v>100</v>
      </c>
      <c r="U7252" t="str">
        <f t="shared" si="1024"/>
        <v>Low</v>
      </c>
      <c r="V7252" t="str">
        <f t="shared" si="1025"/>
        <v>Clean</v>
      </c>
    </row>
    <row r="7253" spans="1:22" x14ac:dyDescent="0.3">
      <c r="A7253" t="str">
        <f>Raw_Data!A7253</f>
        <v>32002956</v>
      </c>
      <c r="B7253">
        <f>Raw_Data!B7253</f>
        <v>45665</v>
      </c>
      <c r="C7253" t="str">
        <f>Raw_Data!C7253</f>
        <v>DEXTROAMP-AMPHET ER 25 MG C</v>
      </c>
      <c r="D7253" t="str">
        <f>Raw_Data!D7253</f>
        <v>115149001</v>
      </c>
      <c r="E7253" t="str">
        <f>Raw_Data!E7253</f>
        <v>Scoggins, Jennie</v>
      </c>
      <c r="F7253" t="str">
        <f>Raw_Data!F7253</f>
        <v>1982727400</v>
      </c>
      <c r="G7253" t="str">
        <f>Raw_Data!H7253</f>
        <v>3</v>
      </c>
      <c r="H7253">
        <f>IFERROR(VLOOKUP(G7253,Store_Map!$A$2:$I$100,3,FALSE),"")</f>
        <v>0</v>
      </c>
      <c r="I7253">
        <f>IFERROR(VLOOKUP(G7253,Store_Map!$A$2:$I$100,4,FALSE),"")</f>
        <v>0</v>
      </c>
      <c r="J7253">
        <f>IFERROR(VLOOKUP(G7253,Store_Map!$A$2:$I$100,5,FALSE),"")</f>
        <v>0</v>
      </c>
      <c r="K7253">
        <f>IFERROR(VLOOKUP(G7253,Store_Map!$A$2:$I$100,6,FALSE),"")</f>
        <v>0</v>
      </c>
      <c r="L7253">
        <f>IFERROR(VLOOKUP(G7253,Store_Map!$A$2:$I$100,7,FALSE),"")</f>
        <v>0</v>
      </c>
      <c r="M7253">
        <f>IFERROR(VLOOKUP(G7253,Store_Map!$A$2:$I$100,8,FALSE),"")</f>
        <v>0</v>
      </c>
      <c r="N7253">
        <f t="shared" si="1017"/>
        <v>0</v>
      </c>
      <c r="O7253" t="str">
        <f t="shared" si="1018"/>
        <v>PASS</v>
      </c>
      <c r="P7253" t="str">
        <f t="shared" si="1019"/>
        <v>REVIEW</v>
      </c>
      <c r="Q7253" t="str">
        <f t="shared" si="1020"/>
        <v>PASS</v>
      </c>
      <c r="R7253" t="str">
        <f t="shared" si="1021"/>
        <v>PASS</v>
      </c>
      <c r="S7253" t="str">
        <f t="shared" si="1022"/>
        <v>REVIEW</v>
      </c>
      <c r="T7253">
        <f t="shared" si="1023"/>
        <v>90</v>
      </c>
      <c r="U7253" t="str">
        <f t="shared" si="1024"/>
        <v>Low</v>
      </c>
      <c r="V7253" t="str">
        <f t="shared" si="1025"/>
        <v>Invalid NDC</v>
      </c>
    </row>
    <row r="7254" spans="1:22" x14ac:dyDescent="0.3">
      <c r="A7254" t="str">
        <f>Raw_Data!A7254</f>
        <v>32002957</v>
      </c>
      <c r="B7254">
        <f>Raw_Data!B7254</f>
        <v>45665</v>
      </c>
      <c r="C7254" t="str">
        <f>Raw_Data!C7254</f>
        <v>METHYLPHENIDATE ER 27 MG TA</v>
      </c>
      <c r="D7254" t="str">
        <f>Raw_Data!D7254</f>
        <v>13811070710</v>
      </c>
      <c r="E7254" t="str">
        <f>Raw_Data!E7254</f>
        <v>BRITT, AMANDA</v>
      </c>
      <c r="F7254" t="str">
        <f>Raw_Data!F7254</f>
        <v>1649436569</v>
      </c>
      <c r="G7254" t="str">
        <f>Raw_Data!H7254</f>
        <v>3</v>
      </c>
      <c r="H7254">
        <f>IFERROR(VLOOKUP(G7254,Store_Map!$A$2:$I$100,3,FALSE),"")</f>
        <v>0</v>
      </c>
      <c r="I7254">
        <f>IFERROR(VLOOKUP(G7254,Store_Map!$A$2:$I$100,4,FALSE),"")</f>
        <v>0</v>
      </c>
      <c r="J7254">
        <f>IFERROR(VLOOKUP(G7254,Store_Map!$A$2:$I$100,5,FALSE),"")</f>
        <v>0</v>
      </c>
      <c r="K7254">
        <f>IFERROR(VLOOKUP(G7254,Store_Map!$A$2:$I$100,6,FALSE),"")</f>
        <v>0</v>
      </c>
      <c r="L7254">
        <f>IFERROR(VLOOKUP(G7254,Store_Map!$A$2:$I$100,7,FALSE),"")</f>
        <v>0</v>
      </c>
      <c r="M7254">
        <f>IFERROR(VLOOKUP(G7254,Store_Map!$A$2:$I$100,8,FALSE),"")</f>
        <v>0</v>
      </c>
      <c r="N7254">
        <f t="shared" si="1017"/>
        <v>0</v>
      </c>
      <c r="O7254" t="str">
        <f t="shared" si="1018"/>
        <v>PASS</v>
      </c>
      <c r="P7254" t="str">
        <f t="shared" si="1019"/>
        <v>PASS</v>
      </c>
      <c r="Q7254" t="str">
        <f t="shared" si="1020"/>
        <v>PASS</v>
      </c>
      <c r="R7254" t="str">
        <f t="shared" si="1021"/>
        <v>PASS</v>
      </c>
      <c r="S7254" t="str">
        <f t="shared" si="1022"/>
        <v>PASS</v>
      </c>
      <c r="T7254">
        <f t="shared" si="1023"/>
        <v>100</v>
      </c>
      <c r="U7254" t="str">
        <f t="shared" si="1024"/>
        <v>Low</v>
      </c>
      <c r="V7254" t="str">
        <f t="shared" si="1025"/>
        <v>Clean</v>
      </c>
    </row>
    <row r="7255" spans="1:22" x14ac:dyDescent="0.3">
      <c r="A7255" t="str">
        <f>Raw_Data!A7255</f>
        <v>36016362</v>
      </c>
      <c r="B7255">
        <f>Raw_Data!B7255</f>
        <v>45665</v>
      </c>
      <c r="C7255" t="str">
        <f>Raw_Data!C7255</f>
        <v>TRETINOIN 0.025% CREAM</v>
      </c>
      <c r="D7255" t="str">
        <f>Raw_Data!D7255</f>
        <v>378808245</v>
      </c>
      <c r="E7255" t="str">
        <f>Raw_Data!E7255</f>
        <v>THAKORE, MORGAN</v>
      </c>
      <c r="F7255" t="str">
        <f>Raw_Data!F7255</f>
        <v>1770875130</v>
      </c>
      <c r="G7255" t="str">
        <f>Raw_Data!H7255</f>
        <v>3</v>
      </c>
      <c r="H7255">
        <f>IFERROR(VLOOKUP(G7255,Store_Map!$A$2:$I$100,3,FALSE),"")</f>
        <v>0</v>
      </c>
      <c r="I7255">
        <f>IFERROR(VLOOKUP(G7255,Store_Map!$A$2:$I$100,4,FALSE),"")</f>
        <v>0</v>
      </c>
      <c r="J7255">
        <f>IFERROR(VLOOKUP(G7255,Store_Map!$A$2:$I$100,5,FALSE),"")</f>
        <v>0</v>
      </c>
      <c r="K7255">
        <f>IFERROR(VLOOKUP(G7255,Store_Map!$A$2:$I$100,6,FALSE),"")</f>
        <v>0</v>
      </c>
      <c r="L7255">
        <f>IFERROR(VLOOKUP(G7255,Store_Map!$A$2:$I$100,7,FALSE),"")</f>
        <v>0</v>
      </c>
      <c r="M7255">
        <f>IFERROR(VLOOKUP(G7255,Store_Map!$A$2:$I$100,8,FALSE),"")</f>
        <v>0</v>
      </c>
      <c r="N7255">
        <f t="shared" si="1017"/>
        <v>0</v>
      </c>
      <c r="O7255" t="str">
        <f t="shared" si="1018"/>
        <v>PASS</v>
      </c>
      <c r="P7255" t="str">
        <f t="shared" si="1019"/>
        <v>REVIEW</v>
      </c>
      <c r="Q7255" t="str">
        <f t="shared" si="1020"/>
        <v>PASS</v>
      </c>
      <c r="R7255" t="str">
        <f t="shared" si="1021"/>
        <v>PASS</v>
      </c>
      <c r="S7255" t="str">
        <f t="shared" si="1022"/>
        <v>REVIEW</v>
      </c>
      <c r="T7255">
        <f t="shared" si="1023"/>
        <v>90</v>
      </c>
      <c r="U7255" t="str">
        <f t="shared" si="1024"/>
        <v>Low</v>
      </c>
      <c r="V7255" t="str">
        <f t="shared" si="1025"/>
        <v>Invalid NDC</v>
      </c>
    </row>
    <row r="7256" spans="1:22" x14ac:dyDescent="0.3">
      <c r="A7256" t="str">
        <f>Raw_Data!A7256</f>
        <v>36016363</v>
      </c>
      <c r="B7256">
        <f>Raw_Data!B7256</f>
        <v>45665</v>
      </c>
      <c r="C7256" t="str">
        <f>Raw_Data!C7256</f>
        <v>DOXYCYCLINE HYCLATE 100 MG</v>
      </c>
      <c r="D7256" t="str">
        <f>Raw_Data!D7256</f>
        <v>53489011902</v>
      </c>
      <c r="E7256" t="str">
        <f>Raw_Data!E7256</f>
        <v>THAKORE, MORGAN</v>
      </c>
      <c r="F7256" t="str">
        <f>Raw_Data!F7256</f>
        <v>1770875130</v>
      </c>
      <c r="G7256" t="str">
        <f>Raw_Data!H7256</f>
        <v>3</v>
      </c>
      <c r="H7256">
        <f>IFERROR(VLOOKUP(G7256,Store_Map!$A$2:$I$100,3,FALSE),"")</f>
        <v>0</v>
      </c>
      <c r="I7256">
        <f>IFERROR(VLOOKUP(G7256,Store_Map!$A$2:$I$100,4,FALSE),"")</f>
        <v>0</v>
      </c>
      <c r="J7256">
        <f>IFERROR(VLOOKUP(G7256,Store_Map!$A$2:$I$100,5,FALSE),"")</f>
        <v>0</v>
      </c>
      <c r="K7256">
        <f>IFERROR(VLOOKUP(G7256,Store_Map!$A$2:$I$100,6,FALSE),"")</f>
        <v>0</v>
      </c>
      <c r="L7256">
        <f>IFERROR(VLOOKUP(G7256,Store_Map!$A$2:$I$100,7,FALSE),"")</f>
        <v>0</v>
      </c>
      <c r="M7256">
        <f>IFERROR(VLOOKUP(G7256,Store_Map!$A$2:$I$100,8,FALSE),"")</f>
        <v>0</v>
      </c>
      <c r="N7256">
        <f t="shared" si="1017"/>
        <v>0</v>
      </c>
      <c r="O7256" t="str">
        <f t="shared" si="1018"/>
        <v>PASS</v>
      </c>
      <c r="P7256" t="str">
        <f t="shared" si="1019"/>
        <v>PASS</v>
      </c>
      <c r="Q7256" t="str">
        <f t="shared" si="1020"/>
        <v>PASS</v>
      </c>
      <c r="R7256" t="str">
        <f t="shared" si="1021"/>
        <v>PASS</v>
      </c>
      <c r="S7256" t="str">
        <f t="shared" si="1022"/>
        <v>PASS</v>
      </c>
      <c r="T7256">
        <f t="shared" si="1023"/>
        <v>100</v>
      </c>
      <c r="U7256" t="str">
        <f t="shared" si="1024"/>
        <v>Low</v>
      </c>
      <c r="V7256" t="str">
        <f t="shared" si="1025"/>
        <v>Clean</v>
      </c>
    </row>
    <row r="7257" spans="1:22" x14ac:dyDescent="0.3">
      <c r="A7257" t="str">
        <f>Raw_Data!A7257</f>
        <v>36016364</v>
      </c>
      <c r="B7257">
        <f>Raw_Data!B7257</f>
        <v>45665</v>
      </c>
      <c r="C7257" t="str">
        <f>Raw_Data!C7257</f>
        <v>BENZOYL PEROXIDE 5% WASH</v>
      </c>
      <c r="D7257" t="str">
        <f>Raw_Data!D7257</f>
        <v>35573045308</v>
      </c>
      <c r="E7257" t="str">
        <f>Raw_Data!E7257</f>
        <v>THAKORE, MORGAN</v>
      </c>
      <c r="F7257" t="str">
        <f>Raw_Data!F7257</f>
        <v>1770875130</v>
      </c>
      <c r="G7257" t="str">
        <f>Raw_Data!H7257</f>
        <v>3</v>
      </c>
      <c r="H7257">
        <f>IFERROR(VLOOKUP(G7257,Store_Map!$A$2:$I$100,3,FALSE),"")</f>
        <v>0</v>
      </c>
      <c r="I7257">
        <f>IFERROR(VLOOKUP(G7257,Store_Map!$A$2:$I$100,4,FALSE),"")</f>
        <v>0</v>
      </c>
      <c r="J7257">
        <f>IFERROR(VLOOKUP(G7257,Store_Map!$A$2:$I$100,5,FALSE),"")</f>
        <v>0</v>
      </c>
      <c r="K7257">
        <f>IFERROR(VLOOKUP(G7257,Store_Map!$A$2:$I$100,6,FALSE),"")</f>
        <v>0</v>
      </c>
      <c r="L7257">
        <f>IFERROR(VLOOKUP(G7257,Store_Map!$A$2:$I$100,7,FALSE),"")</f>
        <v>0</v>
      </c>
      <c r="M7257">
        <f>IFERROR(VLOOKUP(G7257,Store_Map!$A$2:$I$100,8,FALSE),"")</f>
        <v>0</v>
      </c>
      <c r="N7257">
        <f t="shared" si="1017"/>
        <v>0</v>
      </c>
      <c r="O7257" t="str">
        <f t="shared" si="1018"/>
        <v>PASS</v>
      </c>
      <c r="P7257" t="str">
        <f t="shared" si="1019"/>
        <v>PASS</v>
      </c>
      <c r="Q7257" t="str">
        <f t="shared" si="1020"/>
        <v>PASS</v>
      </c>
      <c r="R7257" t="str">
        <f t="shared" si="1021"/>
        <v>PASS</v>
      </c>
      <c r="S7257" t="str">
        <f t="shared" si="1022"/>
        <v>PASS</v>
      </c>
      <c r="T7257">
        <f t="shared" si="1023"/>
        <v>100</v>
      </c>
      <c r="U7257" t="str">
        <f t="shared" si="1024"/>
        <v>Low</v>
      </c>
      <c r="V7257" t="str">
        <f t="shared" si="1025"/>
        <v>Clean</v>
      </c>
    </row>
    <row r="7258" spans="1:22" x14ac:dyDescent="0.3">
      <c r="A7258" t="str">
        <f>Raw_Data!A7258</f>
        <v>36016365</v>
      </c>
      <c r="B7258">
        <f>Raw_Data!B7258</f>
        <v>45665</v>
      </c>
      <c r="C7258" t="str">
        <f>Raw_Data!C7258</f>
        <v>HYDROCHLOROTHIAZIDE 12.5 MG</v>
      </c>
      <c r="D7258" t="str">
        <f>Raw_Data!D7258</f>
        <v>591034701</v>
      </c>
      <c r="E7258" t="str">
        <f>Raw_Data!E7258</f>
        <v>YASIN, NURA</v>
      </c>
      <c r="F7258" t="str">
        <f>Raw_Data!F7258</f>
        <v>1265518567</v>
      </c>
      <c r="G7258" t="str">
        <f>Raw_Data!H7258</f>
        <v>3</v>
      </c>
      <c r="H7258">
        <f>IFERROR(VLOOKUP(G7258,Store_Map!$A$2:$I$100,3,FALSE),"")</f>
        <v>0</v>
      </c>
      <c r="I7258">
        <f>IFERROR(VLOOKUP(G7258,Store_Map!$A$2:$I$100,4,FALSE),"")</f>
        <v>0</v>
      </c>
      <c r="J7258">
        <f>IFERROR(VLOOKUP(G7258,Store_Map!$A$2:$I$100,5,FALSE),"")</f>
        <v>0</v>
      </c>
      <c r="K7258">
        <f>IFERROR(VLOOKUP(G7258,Store_Map!$A$2:$I$100,6,FALSE),"")</f>
        <v>0</v>
      </c>
      <c r="L7258">
        <f>IFERROR(VLOOKUP(G7258,Store_Map!$A$2:$I$100,7,FALSE),"")</f>
        <v>0</v>
      </c>
      <c r="M7258">
        <f>IFERROR(VLOOKUP(G7258,Store_Map!$A$2:$I$100,8,FALSE),"")</f>
        <v>0</v>
      </c>
      <c r="N7258">
        <f t="shared" si="1017"/>
        <v>0</v>
      </c>
      <c r="O7258" t="str">
        <f t="shared" si="1018"/>
        <v>PASS</v>
      </c>
      <c r="P7258" t="str">
        <f t="shared" si="1019"/>
        <v>REVIEW</v>
      </c>
      <c r="Q7258" t="str">
        <f t="shared" si="1020"/>
        <v>PASS</v>
      </c>
      <c r="R7258" t="str">
        <f t="shared" si="1021"/>
        <v>PASS</v>
      </c>
      <c r="S7258" t="str">
        <f t="shared" si="1022"/>
        <v>REVIEW</v>
      </c>
      <c r="T7258">
        <f t="shared" si="1023"/>
        <v>90</v>
      </c>
      <c r="U7258" t="str">
        <f t="shared" si="1024"/>
        <v>Low</v>
      </c>
      <c r="V7258" t="str">
        <f t="shared" si="1025"/>
        <v>Invalid NDC</v>
      </c>
    </row>
    <row r="7259" spans="1:22" x14ac:dyDescent="0.3">
      <c r="A7259" t="str">
        <f>Raw_Data!A7259</f>
        <v>36016366</v>
      </c>
      <c r="B7259">
        <f>Raw_Data!B7259</f>
        <v>45665</v>
      </c>
      <c r="C7259" t="str">
        <f>Raw_Data!C7259</f>
        <v>AMLODIPINE BESYLATE 10 MG T</v>
      </c>
      <c r="D7259" t="str">
        <f>Raw_Data!D7259</f>
        <v>29300039810</v>
      </c>
      <c r="E7259" t="str">
        <f>Raw_Data!E7259</f>
        <v>YASIN, NURA</v>
      </c>
      <c r="F7259" t="str">
        <f>Raw_Data!F7259</f>
        <v>1265518567</v>
      </c>
      <c r="G7259" t="str">
        <f>Raw_Data!H7259</f>
        <v>3</v>
      </c>
      <c r="H7259">
        <f>IFERROR(VLOOKUP(G7259,Store_Map!$A$2:$I$100,3,FALSE),"")</f>
        <v>0</v>
      </c>
      <c r="I7259">
        <f>IFERROR(VLOOKUP(G7259,Store_Map!$A$2:$I$100,4,FALSE),"")</f>
        <v>0</v>
      </c>
      <c r="J7259">
        <f>IFERROR(VLOOKUP(G7259,Store_Map!$A$2:$I$100,5,FALSE),"")</f>
        <v>0</v>
      </c>
      <c r="K7259">
        <f>IFERROR(VLOOKUP(G7259,Store_Map!$A$2:$I$100,6,FALSE),"")</f>
        <v>0</v>
      </c>
      <c r="L7259">
        <f>IFERROR(VLOOKUP(G7259,Store_Map!$A$2:$I$100,7,FALSE),"")</f>
        <v>0</v>
      </c>
      <c r="M7259">
        <f>IFERROR(VLOOKUP(G7259,Store_Map!$A$2:$I$100,8,FALSE),"")</f>
        <v>0</v>
      </c>
      <c r="N7259">
        <f t="shared" si="1017"/>
        <v>0</v>
      </c>
      <c r="O7259" t="str">
        <f t="shared" si="1018"/>
        <v>PASS</v>
      </c>
      <c r="P7259" t="str">
        <f t="shared" si="1019"/>
        <v>PASS</v>
      </c>
      <c r="Q7259" t="str">
        <f t="shared" si="1020"/>
        <v>PASS</v>
      </c>
      <c r="R7259" t="str">
        <f t="shared" si="1021"/>
        <v>PASS</v>
      </c>
      <c r="S7259" t="str">
        <f t="shared" si="1022"/>
        <v>PASS</v>
      </c>
      <c r="T7259">
        <f t="shared" si="1023"/>
        <v>100</v>
      </c>
      <c r="U7259" t="str">
        <f t="shared" si="1024"/>
        <v>Low</v>
      </c>
      <c r="V7259" t="str">
        <f t="shared" si="1025"/>
        <v>Clean</v>
      </c>
    </row>
    <row r="7260" spans="1:22" x14ac:dyDescent="0.3">
      <c r="A7260" t="str">
        <f>Raw_Data!A7260</f>
        <v>36016367</v>
      </c>
      <c r="B7260">
        <f>Raw_Data!B7260</f>
        <v>45665</v>
      </c>
      <c r="C7260" t="str">
        <f>Raw_Data!C7260</f>
        <v>AMOXICILLIN 400 MG/5 ML SUS</v>
      </c>
      <c r="D7260" t="str">
        <f>Raw_Data!D7260</f>
        <v>65862007175</v>
      </c>
      <c r="E7260" t="str">
        <f>Raw_Data!E7260</f>
        <v>INGRAM, MAYA</v>
      </c>
      <c r="F7260" t="str">
        <f>Raw_Data!F7260</f>
        <v>1518221464</v>
      </c>
      <c r="G7260" t="str">
        <f>Raw_Data!H7260</f>
        <v>3</v>
      </c>
      <c r="H7260">
        <f>IFERROR(VLOOKUP(G7260,Store_Map!$A$2:$I$100,3,FALSE),"")</f>
        <v>0</v>
      </c>
      <c r="I7260">
        <f>IFERROR(VLOOKUP(G7260,Store_Map!$A$2:$I$100,4,FALSE),"")</f>
        <v>0</v>
      </c>
      <c r="J7260">
        <f>IFERROR(VLOOKUP(G7260,Store_Map!$A$2:$I$100,5,FALSE),"")</f>
        <v>0</v>
      </c>
      <c r="K7260">
        <f>IFERROR(VLOOKUP(G7260,Store_Map!$A$2:$I$100,6,FALSE),"")</f>
        <v>0</v>
      </c>
      <c r="L7260">
        <f>IFERROR(VLOOKUP(G7260,Store_Map!$A$2:$I$100,7,FALSE),"")</f>
        <v>0</v>
      </c>
      <c r="M7260">
        <f>IFERROR(VLOOKUP(G7260,Store_Map!$A$2:$I$100,8,FALSE),"")</f>
        <v>0</v>
      </c>
      <c r="N7260">
        <f t="shared" si="1017"/>
        <v>0</v>
      </c>
      <c r="O7260" t="str">
        <f t="shared" si="1018"/>
        <v>PASS</v>
      </c>
      <c r="P7260" t="str">
        <f t="shared" si="1019"/>
        <v>PASS</v>
      </c>
      <c r="Q7260" t="str">
        <f t="shared" si="1020"/>
        <v>PASS</v>
      </c>
      <c r="R7260" t="str">
        <f t="shared" si="1021"/>
        <v>PASS</v>
      </c>
      <c r="S7260" t="str">
        <f t="shared" si="1022"/>
        <v>PASS</v>
      </c>
      <c r="T7260">
        <f t="shared" si="1023"/>
        <v>100</v>
      </c>
      <c r="U7260" t="str">
        <f t="shared" si="1024"/>
        <v>Low</v>
      </c>
      <c r="V7260" t="str">
        <f t="shared" si="1025"/>
        <v>Clean</v>
      </c>
    </row>
    <row r="7261" spans="1:22" x14ac:dyDescent="0.3">
      <c r="A7261" t="str">
        <f>Raw_Data!A7261</f>
        <v>32002958</v>
      </c>
      <c r="B7261">
        <f>Raw_Data!B7261</f>
        <v>45665</v>
      </c>
      <c r="C7261" t="str">
        <f>Raw_Data!C7261</f>
        <v>VYVANSE 70 MG CAPSULE</v>
      </c>
      <c r="D7261" t="str">
        <f>Raw_Data!D7261</f>
        <v>59417010710</v>
      </c>
      <c r="E7261" t="str">
        <f>Raw_Data!E7261</f>
        <v>ETINGE, BIE</v>
      </c>
      <c r="F7261" t="str">
        <f>Raw_Data!F7261</f>
        <v>1093007890</v>
      </c>
      <c r="G7261" t="str">
        <f>Raw_Data!H7261</f>
        <v>3</v>
      </c>
      <c r="H7261">
        <f>IFERROR(VLOOKUP(G7261,Store_Map!$A$2:$I$100,3,FALSE),"")</f>
        <v>0</v>
      </c>
      <c r="I7261">
        <f>IFERROR(VLOOKUP(G7261,Store_Map!$A$2:$I$100,4,FALSE),"")</f>
        <v>0</v>
      </c>
      <c r="J7261">
        <f>IFERROR(VLOOKUP(G7261,Store_Map!$A$2:$I$100,5,FALSE),"")</f>
        <v>0</v>
      </c>
      <c r="K7261">
        <f>IFERROR(VLOOKUP(G7261,Store_Map!$A$2:$I$100,6,FALSE),"")</f>
        <v>0</v>
      </c>
      <c r="L7261">
        <f>IFERROR(VLOOKUP(G7261,Store_Map!$A$2:$I$100,7,FALSE),"")</f>
        <v>0</v>
      </c>
      <c r="M7261">
        <f>IFERROR(VLOOKUP(G7261,Store_Map!$A$2:$I$100,8,FALSE),"")</f>
        <v>0</v>
      </c>
      <c r="N7261">
        <f t="shared" si="1017"/>
        <v>0</v>
      </c>
      <c r="O7261" t="str">
        <f t="shared" si="1018"/>
        <v>PASS</v>
      </c>
      <c r="P7261" t="str">
        <f t="shared" si="1019"/>
        <v>PASS</v>
      </c>
      <c r="Q7261" t="str">
        <f t="shared" si="1020"/>
        <v>PASS</v>
      </c>
      <c r="R7261" t="str">
        <f t="shared" si="1021"/>
        <v>PASS</v>
      </c>
      <c r="S7261" t="str">
        <f t="shared" si="1022"/>
        <v>PASS</v>
      </c>
      <c r="T7261">
        <f t="shared" si="1023"/>
        <v>100</v>
      </c>
      <c r="U7261" t="str">
        <f t="shared" si="1024"/>
        <v>Low</v>
      </c>
      <c r="V7261" t="str">
        <f t="shared" si="1025"/>
        <v>Clean</v>
      </c>
    </row>
    <row r="7262" spans="1:22" x14ac:dyDescent="0.3">
      <c r="A7262" t="str">
        <f>Raw_Data!A7262</f>
        <v>36016329</v>
      </c>
      <c r="B7262">
        <f>Raw_Data!B7262</f>
        <v>45665</v>
      </c>
      <c r="C7262" t="str">
        <f>Raw_Data!C7262</f>
        <v>FREESTYLE LIBRE 3 PLUS SENS</v>
      </c>
      <c r="D7262" t="str">
        <f>Raw_Data!D7262</f>
        <v>57599084400</v>
      </c>
      <c r="E7262" t="str">
        <f>Raw_Data!E7262</f>
        <v>EL- CHOUFI, LEYLA</v>
      </c>
      <c r="F7262" t="str">
        <f>Raw_Data!F7262</f>
        <v>1942355342</v>
      </c>
      <c r="G7262" t="str">
        <f>Raw_Data!H7262</f>
        <v>3</v>
      </c>
      <c r="H7262">
        <f>IFERROR(VLOOKUP(G7262,Store_Map!$A$2:$I$100,3,FALSE),"")</f>
        <v>0</v>
      </c>
      <c r="I7262">
        <f>IFERROR(VLOOKUP(G7262,Store_Map!$A$2:$I$100,4,FALSE),"")</f>
        <v>0</v>
      </c>
      <c r="J7262">
        <f>IFERROR(VLOOKUP(G7262,Store_Map!$A$2:$I$100,5,FALSE),"")</f>
        <v>0</v>
      </c>
      <c r="K7262">
        <f>IFERROR(VLOOKUP(G7262,Store_Map!$A$2:$I$100,6,FALSE),"")</f>
        <v>0</v>
      </c>
      <c r="L7262">
        <f>IFERROR(VLOOKUP(G7262,Store_Map!$A$2:$I$100,7,FALSE),"")</f>
        <v>0</v>
      </c>
      <c r="M7262">
        <f>IFERROR(VLOOKUP(G7262,Store_Map!$A$2:$I$100,8,FALSE),"")</f>
        <v>0</v>
      </c>
      <c r="N7262">
        <f t="shared" si="1017"/>
        <v>0</v>
      </c>
      <c r="O7262" t="str">
        <f t="shared" si="1018"/>
        <v>PASS</v>
      </c>
      <c r="P7262" t="str">
        <f t="shared" si="1019"/>
        <v>PASS</v>
      </c>
      <c r="Q7262" t="str">
        <f t="shared" si="1020"/>
        <v>PASS</v>
      </c>
      <c r="R7262" t="str">
        <f t="shared" si="1021"/>
        <v>PASS</v>
      </c>
      <c r="S7262" t="str">
        <f t="shared" si="1022"/>
        <v>PASS</v>
      </c>
      <c r="T7262">
        <f t="shared" si="1023"/>
        <v>100</v>
      </c>
      <c r="U7262" t="str">
        <f t="shared" si="1024"/>
        <v>Low</v>
      </c>
      <c r="V7262" t="str">
        <f t="shared" si="1025"/>
        <v>Clean</v>
      </c>
    </row>
    <row r="7263" spans="1:22" x14ac:dyDescent="0.3">
      <c r="A7263" t="str">
        <f>Raw_Data!A7263</f>
        <v>36016368</v>
      </c>
      <c r="B7263">
        <f>Raw_Data!B7263</f>
        <v>45665</v>
      </c>
      <c r="C7263" t="str">
        <f>Raw_Data!C7263</f>
        <v>VITAMIN D3 2,000 UNIT SOFTG</v>
      </c>
      <c r="D7263" t="str">
        <f>Raw_Data!D7263</f>
        <v>69618000901</v>
      </c>
      <c r="E7263" t="str">
        <f>Raw_Data!E7263</f>
        <v>Schindler, Julie</v>
      </c>
      <c r="F7263" t="str">
        <f>Raw_Data!F7263</f>
        <v>1013906452</v>
      </c>
      <c r="G7263" t="str">
        <f>Raw_Data!H7263</f>
        <v>3</v>
      </c>
      <c r="H7263">
        <f>IFERROR(VLOOKUP(G7263,Store_Map!$A$2:$I$100,3,FALSE),"")</f>
        <v>0</v>
      </c>
      <c r="I7263">
        <f>IFERROR(VLOOKUP(G7263,Store_Map!$A$2:$I$100,4,FALSE),"")</f>
        <v>0</v>
      </c>
      <c r="J7263">
        <f>IFERROR(VLOOKUP(G7263,Store_Map!$A$2:$I$100,5,FALSE),"")</f>
        <v>0</v>
      </c>
      <c r="K7263">
        <f>IFERROR(VLOOKUP(G7263,Store_Map!$A$2:$I$100,6,FALSE),"")</f>
        <v>0</v>
      </c>
      <c r="L7263">
        <f>IFERROR(VLOOKUP(G7263,Store_Map!$A$2:$I$100,7,FALSE),"")</f>
        <v>0</v>
      </c>
      <c r="M7263">
        <f>IFERROR(VLOOKUP(G7263,Store_Map!$A$2:$I$100,8,FALSE),"")</f>
        <v>0</v>
      </c>
      <c r="N7263">
        <f t="shared" si="1017"/>
        <v>0</v>
      </c>
      <c r="O7263" t="str">
        <f t="shared" si="1018"/>
        <v>PASS</v>
      </c>
      <c r="P7263" t="str">
        <f t="shared" si="1019"/>
        <v>PASS</v>
      </c>
      <c r="Q7263" t="str">
        <f t="shared" si="1020"/>
        <v>PASS</v>
      </c>
      <c r="R7263" t="str">
        <f t="shared" si="1021"/>
        <v>PASS</v>
      </c>
      <c r="S7263" t="str">
        <f t="shared" si="1022"/>
        <v>PASS</v>
      </c>
      <c r="T7263">
        <f t="shared" si="1023"/>
        <v>100</v>
      </c>
      <c r="U7263" t="str">
        <f t="shared" si="1024"/>
        <v>Low</v>
      </c>
      <c r="V7263" t="str">
        <f t="shared" si="1025"/>
        <v>Clean</v>
      </c>
    </row>
    <row r="7264" spans="1:22" x14ac:dyDescent="0.3">
      <c r="A7264" t="str">
        <f>Raw_Data!A7264</f>
        <v>36016369</v>
      </c>
      <c r="B7264">
        <f>Raw_Data!B7264</f>
        <v>45665</v>
      </c>
      <c r="C7264" t="str">
        <f>Raw_Data!C7264</f>
        <v>CEPHALEXIN 500 MG CAPSULE</v>
      </c>
      <c r="D7264" t="str">
        <f>Raw_Data!D7264</f>
        <v>93314701</v>
      </c>
      <c r="E7264" t="str">
        <f>Raw_Data!E7264</f>
        <v>Schindler, Julie</v>
      </c>
      <c r="F7264" t="str">
        <f>Raw_Data!F7264</f>
        <v>1013906452</v>
      </c>
      <c r="G7264" t="str">
        <f>Raw_Data!H7264</f>
        <v>3</v>
      </c>
      <c r="H7264">
        <f>IFERROR(VLOOKUP(G7264,Store_Map!$A$2:$I$100,3,FALSE),"")</f>
        <v>0</v>
      </c>
      <c r="I7264">
        <f>IFERROR(VLOOKUP(G7264,Store_Map!$A$2:$I$100,4,FALSE),"")</f>
        <v>0</v>
      </c>
      <c r="J7264">
        <f>IFERROR(VLOOKUP(G7264,Store_Map!$A$2:$I$100,5,FALSE),"")</f>
        <v>0</v>
      </c>
      <c r="K7264">
        <f>IFERROR(VLOOKUP(G7264,Store_Map!$A$2:$I$100,6,FALSE),"")</f>
        <v>0</v>
      </c>
      <c r="L7264">
        <f>IFERROR(VLOOKUP(G7264,Store_Map!$A$2:$I$100,7,FALSE),"")</f>
        <v>0</v>
      </c>
      <c r="M7264">
        <f>IFERROR(VLOOKUP(G7264,Store_Map!$A$2:$I$100,8,FALSE),"")</f>
        <v>0</v>
      </c>
      <c r="N7264">
        <f t="shared" si="1017"/>
        <v>0</v>
      </c>
      <c r="O7264" t="str">
        <f t="shared" si="1018"/>
        <v>PASS</v>
      </c>
      <c r="P7264" t="str">
        <f t="shared" si="1019"/>
        <v>REVIEW</v>
      </c>
      <c r="Q7264" t="str">
        <f t="shared" si="1020"/>
        <v>PASS</v>
      </c>
      <c r="R7264" t="str">
        <f t="shared" si="1021"/>
        <v>PASS</v>
      </c>
      <c r="S7264" t="str">
        <f t="shared" si="1022"/>
        <v>REVIEW</v>
      </c>
      <c r="T7264">
        <f t="shared" si="1023"/>
        <v>90</v>
      </c>
      <c r="U7264" t="str">
        <f t="shared" si="1024"/>
        <v>Low</v>
      </c>
      <c r="V7264" t="str">
        <f t="shared" si="1025"/>
        <v>Invalid NDC</v>
      </c>
    </row>
    <row r="7265" spans="1:22" x14ac:dyDescent="0.3">
      <c r="A7265" t="str">
        <f>Raw_Data!A7265</f>
        <v>36016370</v>
      </c>
      <c r="B7265">
        <f>Raw_Data!B7265</f>
        <v>45665</v>
      </c>
      <c r="C7265" t="str">
        <f>Raw_Data!C7265</f>
        <v>MUPIROCIN 2% OINTMENT</v>
      </c>
      <c r="D7265" t="str">
        <f>Raw_Data!D7265</f>
        <v>45802011222</v>
      </c>
      <c r="E7265" t="str">
        <f>Raw_Data!E7265</f>
        <v>BYNE, EDMUND</v>
      </c>
      <c r="F7265" t="str">
        <f>Raw_Data!F7265</f>
        <v>1033186648</v>
      </c>
      <c r="G7265" t="str">
        <f>Raw_Data!H7265</f>
        <v>3</v>
      </c>
      <c r="H7265">
        <f>IFERROR(VLOOKUP(G7265,Store_Map!$A$2:$I$100,3,FALSE),"")</f>
        <v>0</v>
      </c>
      <c r="I7265">
        <f>IFERROR(VLOOKUP(G7265,Store_Map!$A$2:$I$100,4,FALSE),"")</f>
        <v>0</v>
      </c>
      <c r="J7265">
        <f>IFERROR(VLOOKUP(G7265,Store_Map!$A$2:$I$100,5,FALSE),"")</f>
        <v>0</v>
      </c>
      <c r="K7265">
        <f>IFERROR(VLOOKUP(G7265,Store_Map!$A$2:$I$100,6,FALSE),"")</f>
        <v>0</v>
      </c>
      <c r="L7265">
        <f>IFERROR(VLOOKUP(G7265,Store_Map!$A$2:$I$100,7,FALSE),"")</f>
        <v>0</v>
      </c>
      <c r="M7265">
        <f>IFERROR(VLOOKUP(G7265,Store_Map!$A$2:$I$100,8,FALSE),"")</f>
        <v>0</v>
      </c>
      <c r="N7265">
        <f t="shared" si="1017"/>
        <v>0</v>
      </c>
      <c r="O7265" t="str">
        <f t="shared" si="1018"/>
        <v>PASS</v>
      </c>
      <c r="P7265" t="str">
        <f t="shared" si="1019"/>
        <v>PASS</v>
      </c>
      <c r="Q7265" t="str">
        <f t="shared" si="1020"/>
        <v>PASS</v>
      </c>
      <c r="R7265" t="str">
        <f t="shared" si="1021"/>
        <v>PASS</v>
      </c>
      <c r="S7265" t="str">
        <f t="shared" si="1022"/>
        <v>PASS</v>
      </c>
      <c r="T7265">
        <f t="shared" si="1023"/>
        <v>100</v>
      </c>
      <c r="U7265" t="str">
        <f t="shared" si="1024"/>
        <v>Low</v>
      </c>
      <c r="V7265" t="str">
        <f t="shared" si="1025"/>
        <v>Clean</v>
      </c>
    </row>
    <row r="7266" spans="1:22" x14ac:dyDescent="0.3">
      <c r="A7266" t="str">
        <f>Raw_Data!A7266</f>
        <v>36016371</v>
      </c>
      <c r="B7266">
        <f>Raw_Data!B7266</f>
        <v>45665</v>
      </c>
      <c r="C7266" t="str">
        <f>Raw_Data!C7266</f>
        <v>IBUPROFEN 800 MG TABLET</v>
      </c>
      <c r="D7266" t="str">
        <f>Raw_Data!D7266</f>
        <v>64380080707</v>
      </c>
      <c r="E7266" t="str">
        <f>Raw_Data!E7266</f>
        <v>BYNE, EDMUND</v>
      </c>
      <c r="F7266" t="str">
        <f>Raw_Data!F7266</f>
        <v>1033186648</v>
      </c>
      <c r="G7266" t="str">
        <f>Raw_Data!H7266</f>
        <v>3</v>
      </c>
      <c r="H7266">
        <f>IFERROR(VLOOKUP(G7266,Store_Map!$A$2:$I$100,3,FALSE),"")</f>
        <v>0</v>
      </c>
      <c r="I7266">
        <f>IFERROR(VLOOKUP(G7266,Store_Map!$A$2:$I$100,4,FALSE),"")</f>
        <v>0</v>
      </c>
      <c r="J7266">
        <f>IFERROR(VLOOKUP(G7266,Store_Map!$A$2:$I$100,5,FALSE),"")</f>
        <v>0</v>
      </c>
      <c r="K7266">
        <f>IFERROR(VLOOKUP(G7266,Store_Map!$A$2:$I$100,6,FALSE),"")</f>
        <v>0</v>
      </c>
      <c r="L7266">
        <f>IFERROR(VLOOKUP(G7266,Store_Map!$A$2:$I$100,7,FALSE),"")</f>
        <v>0</v>
      </c>
      <c r="M7266">
        <f>IFERROR(VLOOKUP(G7266,Store_Map!$A$2:$I$100,8,FALSE),"")</f>
        <v>0</v>
      </c>
      <c r="N7266">
        <f t="shared" si="1017"/>
        <v>0</v>
      </c>
      <c r="O7266" t="str">
        <f t="shared" si="1018"/>
        <v>PASS</v>
      </c>
      <c r="P7266" t="str">
        <f t="shared" si="1019"/>
        <v>PASS</v>
      </c>
      <c r="Q7266" t="str">
        <f t="shared" si="1020"/>
        <v>PASS</v>
      </c>
      <c r="R7266" t="str">
        <f t="shared" si="1021"/>
        <v>PASS</v>
      </c>
      <c r="S7266" t="str">
        <f t="shared" si="1022"/>
        <v>PASS</v>
      </c>
      <c r="T7266">
        <f t="shared" si="1023"/>
        <v>100</v>
      </c>
      <c r="U7266" t="str">
        <f t="shared" si="1024"/>
        <v>Low</v>
      </c>
      <c r="V7266" t="str">
        <f t="shared" si="1025"/>
        <v>Clean</v>
      </c>
    </row>
    <row r="7267" spans="1:22" x14ac:dyDescent="0.3">
      <c r="A7267" t="str">
        <f>Raw_Data!A7267</f>
        <v>36016372</v>
      </c>
      <c r="B7267">
        <f>Raw_Data!B7267</f>
        <v>45665</v>
      </c>
      <c r="C7267" t="str">
        <f>Raw_Data!C7267</f>
        <v>CYCLOBENZAPRINE 10 MG TABLE</v>
      </c>
      <c r="D7267" t="str">
        <f>Raw_Data!D7267</f>
        <v>43547040010</v>
      </c>
      <c r="E7267" t="str">
        <f>Raw_Data!E7267</f>
        <v>BYNE, EDMUND</v>
      </c>
      <c r="F7267" t="str">
        <f>Raw_Data!F7267</f>
        <v>1033186648</v>
      </c>
      <c r="G7267" t="str">
        <f>Raw_Data!H7267</f>
        <v>3</v>
      </c>
      <c r="H7267">
        <f>IFERROR(VLOOKUP(G7267,Store_Map!$A$2:$I$100,3,FALSE),"")</f>
        <v>0</v>
      </c>
      <c r="I7267">
        <f>IFERROR(VLOOKUP(G7267,Store_Map!$A$2:$I$100,4,FALSE),"")</f>
        <v>0</v>
      </c>
      <c r="J7267">
        <f>IFERROR(VLOOKUP(G7267,Store_Map!$A$2:$I$100,5,FALSE),"")</f>
        <v>0</v>
      </c>
      <c r="K7267">
        <f>IFERROR(VLOOKUP(G7267,Store_Map!$A$2:$I$100,6,FALSE),"")</f>
        <v>0</v>
      </c>
      <c r="L7267">
        <f>IFERROR(VLOOKUP(G7267,Store_Map!$A$2:$I$100,7,FALSE),"")</f>
        <v>0</v>
      </c>
      <c r="M7267">
        <f>IFERROR(VLOOKUP(G7267,Store_Map!$A$2:$I$100,8,FALSE),"")</f>
        <v>0</v>
      </c>
      <c r="N7267">
        <f t="shared" si="1017"/>
        <v>0</v>
      </c>
      <c r="O7267" t="str">
        <f t="shared" si="1018"/>
        <v>PASS</v>
      </c>
      <c r="P7267" t="str">
        <f t="shared" si="1019"/>
        <v>PASS</v>
      </c>
      <c r="Q7267" t="str">
        <f t="shared" si="1020"/>
        <v>PASS</v>
      </c>
      <c r="R7267" t="str">
        <f t="shared" si="1021"/>
        <v>PASS</v>
      </c>
      <c r="S7267" t="str">
        <f t="shared" si="1022"/>
        <v>PASS</v>
      </c>
      <c r="T7267">
        <f t="shared" si="1023"/>
        <v>100</v>
      </c>
      <c r="U7267" t="str">
        <f t="shared" si="1024"/>
        <v>Low</v>
      </c>
      <c r="V7267" t="str">
        <f t="shared" si="1025"/>
        <v>Clean</v>
      </c>
    </row>
    <row r="7268" spans="1:22" x14ac:dyDescent="0.3">
      <c r="A7268" t="str">
        <f>Raw_Data!A7268</f>
        <v>36016373</v>
      </c>
      <c r="B7268">
        <f>Raw_Data!B7268</f>
        <v>45665</v>
      </c>
      <c r="C7268" t="str">
        <f>Raw_Data!C7268</f>
        <v>TRIAMCINOLONE 0.025% CREAM</v>
      </c>
      <c r="D7268" t="str">
        <f>Raw_Data!D7268</f>
        <v>67877031715</v>
      </c>
      <c r="E7268" t="str">
        <f>Raw_Data!E7268</f>
        <v>Acevedo, Jose</v>
      </c>
      <c r="F7268" t="str">
        <f>Raw_Data!F7268</f>
        <v>1356327027</v>
      </c>
      <c r="G7268" t="str">
        <f>Raw_Data!H7268</f>
        <v>3</v>
      </c>
      <c r="H7268">
        <f>IFERROR(VLOOKUP(G7268,Store_Map!$A$2:$I$100,3,FALSE),"")</f>
        <v>0</v>
      </c>
      <c r="I7268">
        <f>IFERROR(VLOOKUP(G7268,Store_Map!$A$2:$I$100,4,FALSE),"")</f>
        <v>0</v>
      </c>
      <c r="J7268">
        <f>IFERROR(VLOOKUP(G7268,Store_Map!$A$2:$I$100,5,FALSE),"")</f>
        <v>0</v>
      </c>
      <c r="K7268">
        <f>IFERROR(VLOOKUP(G7268,Store_Map!$A$2:$I$100,6,FALSE),"")</f>
        <v>0</v>
      </c>
      <c r="L7268">
        <f>IFERROR(VLOOKUP(G7268,Store_Map!$A$2:$I$100,7,FALSE),"")</f>
        <v>0</v>
      </c>
      <c r="M7268">
        <f>IFERROR(VLOOKUP(G7268,Store_Map!$A$2:$I$100,8,FALSE),"")</f>
        <v>0</v>
      </c>
      <c r="N7268">
        <f t="shared" si="1017"/>
        <v>0</v>
      </c>
      <c r="O7268" t="str">
        <f t="shared" si="1018"/>
        <v>PASS</v>
      </c>
      <c r="P7268" t="str">
        <f t="shared" si="1019"/>
        <v>PASS</v>
      </c>
      <c r="Q7268" t="str">
        <f t="shared" si="1020"/>
        <v>PASS</v>
      </c>
      <c r="R7268" t="str">
        <f t="shared" si="1021"/>
        <v>PASS</v>
      </c>
      <c r="S7268" t="str">
        <f t="shared" si="1022"/>
        <v>PASS</v>
      </c>
      <c r="T7268">
        <f t="shared" si="1023"/>
        <v>100</v>
      </c>
      <c r="U7268" t="str">
        <f t="shared" si="1024"/>
        <v>Low</v>
      </c>
      <c r="V7268" t="str">
        <f t="shared" si="1025"/>
        <v>Clean</v>
      </c>
    </row>
    <row r="7269" spans="1:22" x14ac:dyDescent="0.3">
      <c r="A7269" t="str">
        <f>Raw_Data!A7269</f>
        <v>36016361</v>
      </c>
      <c r="B7269">
        <f>Raw_Data!B7269</f>
        <v>45665</v>
      </c>
      <c r="C7269" t="str">
        <f>Raw_Data!C7269</f>
        <v>FERROUS GLUCONATE 324 MG TA</v>
      </c>
      <c r="D7269" t="str">
        <f>Raw_Data!D7269</f>
        <v>69367016504</v>
      </c>
      <c r="E7269" t="str">
        <f>Raw_Data!E7269</f>
        <v>Schindler, Julie</v>
      </c>
      <c r="F7269" t="str">
        <f>Raw_Data!F7269</f>
        <v>1013906452</v>
      </c>
      <c r="G7269" t="str">
        <f>Raw_Data!H7269</f>
        <v>3</v>
      </c>
      <c r="H7269">
        <f>IFERROR(VLOOKUP(G7269,Store_Map!$A$2:$I$100,3,FALSE),"")</f>
        <v>0</v>
      </c>
      <c r="I7269">
        <f>IFERROR(VLOOKUP(G7269,Store_Map!$A$2:$I$100,4,FALSE),"")</f>
        <v>0</v>
      </c>
      <c r="J7269">
        <f>IFERROR(VLOOKUP(G7269,Store_Map!$A$2:$I$100,5,FALSE),"")</f>
        <v>0</v>
      </c>
      <c r="K7269">
        <f>IFERROR(VLOOKUP(G7269,Store_Map!$A$2:$I$100,6,FALSE),"")</f>
        <v>0</v>
      </c>
      <c r="L7269">
        <f>IFERROR(VLOOKUP(G7269,Store_Map!$A$2:$I$100,7,FALSE),"")</f>
        <v>0</v>
      </c>
      <c r="M7269">
        <f>IFERROR(VLOOKUP(G7269,Store_Map!$A$2:$I$100,8,FALSE),"")</f>
        <v>0</v>
      </c>
      <c r="N7269">
        <f t="shared" si="1017"/>
        <v>0</v>
      </c>
      <c r="O7269" t="str">
        <f t="shared" si="1018"/>
        <v>PASS</v>
      </c>
      <c r="P7269" t="str">
        <f t="shared" si="1019"/>
        <v>PASS</v>
      </c>
      <c r="Q7269" t="str">
        <f t="shared" si="1020"/>
        <v>PASS</v>
      </c>
      <c r="R7269" t="str">
        <f t="shared" si="1021"/>
        <v>PASS</v>
      </c>
      <c r="S7269" t="str">
        <f t="shared" si="1022"/>
        <v>PASS</v>
      </c>
      <c r="T7269">
        <f t="shared" si="1023"/>
        <v>100</v>
      </c>
      <c r="U7269" t="str">
        <f t="shared" si="1024"/>
        <v>Low</v>
      </c>
      <c r="V7269" t="str">
        <f t="shared" si="1025"/>
        <v>Clean</v>
      </c>
    </row>
    <row r="7270" spans="1:22" x14ac:dyDescent="0.3">
      <c r="A7270" t="str">
        <f>Raw_Data!A7270</f>
        <v>36014591</v>
      </c>
      <c r="B7270">
        <f>Raw_Data!B7270</f>
        <v>45665</v>
      </c>
      <c r="C7270" t="str">
        <f>Raw_Data!C7270</f>
        <v>OMEPRAZOLE DR 40 MG CAPSULE</v>
      </c>
      <c r="D7270" t="str">
        <f>Raw_Data!D7270</f>
        <v>68462039790</v>
      </c>
      <c r="E7270" t="str">
        <f>Raw_Data!E7270</f>
        <v>GIBBS, JON</v>
      </c>
      <c r="F7270" t="str">
        <f>Raw_Data!F7270</f>
        <v>1700896156</v>
      </c>
      <c r="G7270" t="str">
        <f>Raw_Data!H7270</f>
        <v>3</v>
      </c>
      <c r="H7270">
        <f>IFERROR(VLOOKUP(G7270,Store_Map!$A$2:$I$100,3,FALSE),"")</f>
        <v>0</v>
      </c>
      <c r="I7270">
        <f>IFERROR(VLOOKUP(G7270,Store_Map!$A$2:$I$100,4,FALSE),"")</f>
        <v>0</v>
      </c>
      <c r="J7270">
        <f>IFERROR(VLOOKUP(G7270,Store_Map!$A$2:$I$100,5,FALSE),"")</f>
        <v>0</v>
      </c>
      <c r="K7270">
        <f>IFERROR(VLOOKUP(G7270,Store_Map!$A$2:$I$100,6,FALSE),"")</f>
        <v>0</v>
      </c>
      <c r="L7270">
        <f>IFERROR(VLOOKUP(G7270,Store_Map!$A$2:$I$100,7,FALSE),"")</f>
        <v>0</v>
      </c>
      <c r="M7270">
        <f>IFERROR(VLOOKUP(G7270,Store_Map!$A$2:$I$100,8,FALSE),"")</f>
        <v>0</v>
      </c>
      <c r="N7270">
        <f t="shared" si="1017"/>
        <v>0</v>
      </c>
      <c r="O7270" t="str">
        <f t="shared" si="1018"/>
        <v>PASS</v>
      </c>
      <c r="P7270" t="str">
        <f t="shared" si="1019"/>
        <v>PASS</v>
      </c>
      <c r="Q7270" t="str">
        <f t="shared" si="1020"/>
        <v>PASS</v>
      </c>
      <c r="R7270" t="str">
        <f t="shared" si="1021"/>
        <v>PASS</v>
      </c>
      <c r="S7270" t="str">
        <f t="shared" si="1022"/>
        <v>PASS</v>
      </c>
      <c r="T7270">
        <f t="shared" si="1023"/>
        <v>100</v>
      </c>
      <c r="U7270" t="str">
        <f t="shared" si="1024"/>
        <v>Low</v>
      </c>
      <c r="V7270" t="str">
        <f t="shared" si="1025"/>
        <v>Clean</v>
      </c>
    </row>
    <row r="7271" spans="1:22" x14ac:dyDescent="0.3">
      <c r="A7271" t="str">
        <f>Raw_Data!A7271</f>
        <v>36014599</v>
      </c>
      <c r="B7271">
        <f>Raw_Data!B7271</f>
        <v>45665</v>
      </c>
      <c r="C7271" t="str">
        <f>Raw_Data!C7271</f>
        <v>HYDRALAZINE 100 MG TABLETS</v>
      </c>
      <c r="D7271" t="str">
        <f>Raw_Data!D7271</f>
        <v>31722052201</v>
      </c>
      <c r="E7271" t="str">
        <f>Raw_Data!E7271</f>
        <v>GIBBS, JON</v>
      </c>
      <c r="F7271" t="str">
        <f>Raw_Data!F7271</f>
        <v>1700896156</v>
      </c>
      <c r="G7271" t="str">
        <f>Raw_Data!H7271</f>
        <v>3</v>
      </c>
      <c r="H7271">
        <f>IFERROR(VLOOKUP(G7271,Store_Map!$A$2:$I$100,3,FALSE),"")</f>
        <v>0</v>
      </c>
      <c r="I7271">
        <f>IFERROR(VLOOKUP(G7271,Store_Map!$A$2:$I$100,4,FALSE),"")</f>
        <v>0</v>
      </c>
      <c r="J7271">
        <f>IFERROR(VLOOKUP(G7271,Store_Map!$A$2:$I$100,5,FALSE),"")</f>
        <v>0</v>
      </c>
      <c r="K7271">
        <f>IFERROR(VLOOKUP(G7271,Store_Map!$A$2:$I$100,6,FALSE),"")</f>
        <v>0</v>
      </c>
      <c r="L7271">
        <f>IFERROR(VLOOKUP(G7271,Store_Map!$A$2:$I$100,7,FALSE),"")</f>
        <v>0</v>
      </c>
      <c r="M7271">
        <f>IFERROR(VLOOKUP(G7271,Store_Map!$A$2:$I$100,8,FALSE),"")</f>
        <v>0</v>
      </c>
      <c r="N7271">
        <f t="shared" si="1017"/>
        <v>0</v>
      </c>
      <c r="O7271" t="str">
        <f t="shared" si="1018"/>
        <v>PASS</v>
      </c>
      <c r="P7271" t="str">
        <f t="shared" si="1019"/>
        <v>PASS</v>
      </c>
      <c r="Q7271" t="str">
        <f t="shared" si="1020"/>
        <v>PASS</v>
      </c>
      <c r="R7271" t="str">
        <f t="shared" si="1021"/>
        <v>PASS</v>
      </c>
      <c r="S7271" t="str">
        <f t="shared" si="1022"/>
        <v>PASS</v>
      </c>
      <c r="T7271">
        <f t="shared" si="1023"/>
        <v>100</v>
      </c>
      <c r="U7271" t="str">
        <f t="shared" si="1024"/>
        <v>Low</v>
      </c>
      <c r="V7271" t="str">
        <f t="shared" si="1025"/>
        <v>Clean</v>
      </c>
    </row>
    <row r="7272" spans="1:22" x14ac:dyDescent="0.3">
      <c r="A7272" t="str">
        <f>Raw_Data!A7272</f>
        <v>36016374</v>
      </c>
      <c r="B7272">
        <f>Raw_Data!B7272</f>
        <v>45665</v>
      </c>
      <c r="C7272" t="str">
        <f>Raw_Data!C7272</f>
        <v>ALBUTEROL SUL 1.25 MG/3 ML</v>
      </c>
      <c r="D7272" t="str">
        <f>Raw_Data!D7272</f>
        <v>378705852</v>
      </c>
      <c r="E7272" t="str">
        <f>Raw_Data!E7272</f>
        <v>INGRAM, MAYA</v>
      </c>
      <c r="F7272" t="str">
        <f>Raw_Data!F7272</f>
        <v>1518221464</v>
      </c>
      <c r="G7272" t="str">
        <f>Raw_Data!H7272</f>
        <v>3</v>
      </c>
      <c r="H7272">
        <f>IFERROR(VLOOKUP(G7272,Store_Map!$A$2:$I$100,3,FALSE),"")</f>
        <v>0</v>
      </c>
      <c r="I7272">
        <f>IFERROR(VLOOKUP(G7272,Store_Map!$A$2:$I$100,4,FALSE),"")</f>
        <v>0</v>
      </c>
      <c r="J7272">
        <f>IFERROR(VLOOKUP(G7272,Store_Map!$A$2:$I$100,5,FALSE),"")</f>
        <v>0</v>
      </c>
      <c r="K7272">
        <f>IFERROR(VLOOKUP(G7272,Store_Map!$A$2:$I$100,6,FALSE),"")</f>
        <v>0</v>
      </c>
      <c r="L7272">
        <f>IFERROR(VLOOKUP(G7272,Store_Map!$A$2:$I$100,7,FALSE),"")</f>
        <v>0</v>
      </c>
      <c r="M7272">
        <f>IFERROR(VLOOKUP(G7272,Store_Map!$A$2:$I$100,8,FALSE),"")</f>
        <v>0</v>
      </c>
      <c r="N7272">
        <f t="shared" si="1017"/>
        <v>0</v>
      </c>
      <c r="O7272" t="str">
        <f t="shared" si="1018"/>
        <v>PASS</v>
      </c>
      <c r="P7272" t="str">
        <f t="shared" si="1019"/>
        <v>REVIEW</v>
      </c>
      <c r="Q7272" t="str">
        <f t="shared" si="1020"/>
        <v>PASS</v>
      </c>
      <c r="R7272" t="str">
        <f t="shared" si="1021"/>
        <v>PASS</v>
      </c>
      <c r="S7272" t="str">
        <f t="shared" si="1022"/>
        <v>REVIEW</v>
      </c>
      <c r="T7272">
        <f t="shared" si="1023"/>
        <v>90</v>
      </c>
      <c r="U7272" t="str">
        <f t="shared" si="1024"/>
        <v>Low</v>
      </c>
      <c r="V7272" t="str">
        <f t="shared" si="1025"/>
        <v>Invalid NDC</v>
      </c>
    </row>
    <row r="7273" spans="1:22" x14ac:dyDescent="0.3">
      <c r="A7273" t="str">
        <f>Raw_Data!A7273</f>
        <v>36015746</v>
      </c>
      <c r="B7273">
        <f>Raw_Data!B7273</f>
        <v>45665</v>
      </c>
      <c r="C7273" t="str">
        <f>Raw_Data!C7273</f>
        <v>ATORVASTATIN 10 MG TABLET</v>
      </c>
      <c r="D7273" t="str">
        <f>Raw_Data!D7273</f>
        <v>60505257809</v>
      </c>
      <c r="E7273" t="str">
        <f>Raw_Data!E7273</f>
        <v>GIBBS, JON</v>
      </c>
      <c r="F7273" t="str">
        <f>Raw_Data!F7273</f>
        <v>1700896156</v>
      </c>
      <c r="G7273" t="str">
        <f>Raw_Data!H7273</f>
        <v>3</v>
      </c>
      <c r="H7273">
        <f>IFERROR(VLOOKUP(G7273,Store_Map!$A$2:$I$100,3,FALSE),"")</f>
        <v>0</v>
      </c>
      <c r="I7273">
        <f>IFERROR(VLOOKUP(G7273,Store_Map!$A$2:$I$100,4,FALSE),"")</f>
        <v>0</v>
      </c>
      <c r="J7273">
        <f>IFERROR(VLOOKUP(G7273,Store_Map!$A$2:$I$100,5,FALSE),"")</f>
        <v>0</v>
      </c>
      <c r="K7273">
        <f>IFERROR(VLOOKUP(G7273,Store_Map!$A$2:$I$100,6,FALSE),"")</f>
        <v>0</v>
      </c>
      <c r="L7273">
        <f>IFERROR(VLOOKUP(G7273,Store_Map!$A$2:$I$100,7,FALSE),"")</f>
        <v>0</v>
      </c>
      <c r="M7273">
        <f>IFERROR(VLOOKUP(G7273,Store_Map!$A$2:$I$100,8,FALSE),"")</f>
        <v>0</v>
      </c>
      <c r="N7273">
        <f t="shared" si="1017"/>
        <v>0</v>
      </c>
      <c r="O7273" t="str">
        <f t="shared" si="1018"/>
        <v>PASS</v>
      </c>
      <c r="P7273" t="str">
        <f t="shared" si="1019"/>
        <v>PASS</v>
      </c>
      <c r="Q7273" t="str">
        <f t="shared" si="1020"/>
        <v>PASS</v>
      </c>
      <c r="R7273" t="str">
        <f t="shared" si="1021"/>
        <v>PASS</v>
      </c>
      <c r="S7273" t="str">
        <f t="shared" si="1022"/>
        <v>PASS</v>
      </c>
      <c r="T7273">
        <f t="shared" si="1023"/>
        <v>100</v>
      </c>
      <c r="U7273" t="str">
        <f t="shared" si="1024"/>
        <v>Low</v>
      </c>
      <c r="V7273" t="str">
        <f t="shared" si="1025"/>
        <v>Clean</v>
      </c>
    </row>
    <row r="7274" spans="1:22" x14ac:dyDescent="0.3">
      <c r="A7274" t="str">
        <f>Raw_Data!A7274</f>
        <v>36015748</v>
      </c>
      <c r="B7274">
        <f>Raw_Data!B7274</f>
        <v>45665</v>
      </c>
      <c r="C7274" t="str">
        <f>Raw_Data!C7274</f>
        <v>HUMULIN 70-30 VIAl</v>
      </c>
      <c r="D7274" t="str">
        <f>Raw_Data!D7274</f>
        <v>2871501</v>
      </c>
      <c r="E7274" t="str">
        <f>Raw_Data!E7274</f>
        <v>GIBBS, JON</v>
      </c>
      <c r="F7274" t="str">
        <f>Raw_Data!F7274</f>
        <v>1700896156</v>
      </c>
      <c r="G7274" t="str">
        <f>Raw_Data!H7274</f>
        <v>3</v>
      </c>
      <c r="H7274">
        <f>IFERROR(VLOOKUP(G7274,Store_Map!$A$2:$I$100,3,FALSE),"")</f>
        <v>0</v>
      </c>
      <c r="I7274">
        <f>IFERROR(VLOOKUP(G7274,Store_Map!$A$2:$I$100,4,FALSE),"")</f>
        <v>0</v>
      </c>
      <c r="J7274">
        <f>IFERROR(VLOOKUP(G7274,Store_Map!$A$2:$I$100,5,FALSE),"")</f>
        <v>0</v>
      </c>
      <c r="K7274">
        <f>IFERROR(VLOOKUP(G7274,Store_Map!$A$2:$I$100,6,FALSE),"")</f>
        <v>0</v>
      </c>
      <c r="L7274">
        <f>IFERROR(VLOOKUP(G7274,Store_Map!$A$2:$I$100,7,FALSE),"")</f>
        <v>0</v>
      </c>
      <c r="M7274">
        <f>IFERROR(VLOOKUP(G7274,Store_Map!$A$2:$I$100,8,FALSE),"")</f>
        <v>0</v>
      </c>
      <c r="N7274">
        <f t="shared" si="1017"/>
        <v>0</v>
      </c>
      <c r="O7274" t="str">
        <f t="shared" si="1018"/>
        <v>PASS</v>
      </c>
      <c r="P7274" t="str">
        <f t="shared" si="1019"/>
        <v>REVIEW</v>
      </c>
      <c r="Q7274" t="str">
        <f t="shared" si="1020"/>
        <v>PASS</v>
      </c>
      <c r="R7274" t="str">
        <f t="shared" si="1021"/>
        <v>PASS</v>
      </c>
      <c r="S7274" t="str">
        <f t="shared" si="1022"/>
        <v>REVIEW</v>
      </c>
      <c r="T7274">
        <f t="shared" si="1023"/>
        <v>90</v>
      </c>
      <c r="U7274" t="str">
        <f t="shared" si="1024"/>
        <v>Low</v>
      </c>
      <c r="V7274" t="str">
        <f t="shared" si="1025"/>
        <v>Invalid NDC</v>
      </c>
    </row>
    <row r="7275" spans="1:22" x14ac:dyDescent="0.3">
      <c r="A7275" t="str">
        <f>Raw_Data!A7275</f>
        <v>36015745</v>
      </c>
      <c r="B7275">
        <f>Raw_Data!B7275</f>
        <v>45665</v>
      </c>
      <c r="C7275" t="str">
        <f>Raw_Data!C7275</f>
        <v>METHOCARBAMOL 750 MG TABLET</v>
      </c>
      <c r="D7275" t="str">
        <f>Raw_Data!D7275</f>
        <v>43547022610</v>
      </c>
      <c r="E7275" t="str">
        <f>Raw_Data!E7275</f>
        <v>GIBBS, JON</v>
      </c>
      <c r="F7275" t="str">
        <f>Raw_Data!F7275</f>
        <v>1700896156</v>
      </c>
      <c r="G7275" t="str">
        <f>Raw_Data!H7275</f>
        <v>3</v>
      </c>
      <c r="H7275">
        <f>IFERROR(VLOOKUP(G7275,Store_Map!$A$2:$I$100,3,FALSE),"")</f>
        <v>0</v>
      </c>
      <c r="I7275">
        <f>IFERROR(VLOOKUP(G7275,Store_Map!$A$2:$I$100,4,FALSE),"")</f>
        <v>0</v>
      </c>
      <c r="J7275">
        <f>IFERROR(VLOOKUP(G7275,Store_Map!$A$2:$I$100,5,FALSE),"")</f>
        <v>0</v>
      </c>
      <c r="K7275">
        <f>IFERROR(VLOOKUP(G7275,Store_Map!$A$2:$I$100,6,FALSE),"")</f>
        <v>0</v>
      </c>
      <c r="L7275">
        <f>IFERROR(VLOOKUP(G7275,Store_Map!$A$2:$I$100,7,FALSE),"")</f>
        <v>0</v>
      </c>
      <c r="M7275">
        <f>IFERROR(VLOOKUP(G7275,Store_Map!$A$2:$I$100,8,FALSE),"")</f>
        <v>0</v>
      </c>
      <c r="N7275">
        <f t="shared" si="1017"/>
        <v>0</v>
      </c>
      <c r="O7275" t="str">
        <f t="shared" si="1018"/>
        <v>PASS</v>
      </c>
      <c r="P7275" t="str">
        <f t="shared" si="1019"/>
        <v>PASS</v>
      </c>
      <c r="Q7275" t="str">
        <f t="shared" si="1020"/>
        <v>PASS</v>
      </c>
      <c r="R7275" t="str">
        <f t="shared" si="1021"/>
        <v>PASS</v>
      </c>
      <c r="S7275" t="str">
        <f t="shared" si="1022"/>
        <v>PASS</v>
      </c>
      <c r="T7275">
        <f t="shared" si="1023"/>
        <v>100</v>
      </c>
      <c r="U7275" t="str">
        <f t="shared" si="1024"/>
        <v>Low</v>
      </c>
      <c r="V7275" t="str">
        <f t="shared" si="1025"/>
        <v>Clean</v>
      </c>
    </row>
    <row r="7276" spans="1:22" x14ac:dyDescent="0.3">
      <c r="A7276" t="str">
        <f>Raw_Data!A7276</f>
        <v>36015744</v>
      </c>
      <c r="B7276">
        <f>Raw_Data!B7276</f>
        <v>45665</v>
      </c>
      <c r="C7276" t="str">
        <f>Raw_Data!C7276</f>
        <v>METFORMIN HCL 1,000 MG TABL</v>
      </c>
      <c r="D7276" t="str">
        <f>Raw_Data!D7276</f>
        <v>67877056305</v>
      </c>
      <c r="E7276" t="str">
        <f>Raw_Data!E7276</f>
        <v>GIBBS, JON</v>
      </c>
      <c r="F7276" t="str">
        <f>Raw_Data!F7276</f>
        <v>1700896156</v>
      </c>
      <c r="G7276" t="str">
        <f>Raw_Data!H7276</f>
        <v>3</v>
      </c>
      <c r="H7276">
        <f>IFERROR(VLOOKUP(G7276,Store_Map!$A$2:$I$100,3,FALSE),"")</f>
        <v>0</v>
      </c>
      <c r="I7276">
        <f>IFERROR(VLOOKUP(G7276,Store_Map!$A$2:$I$100,4,FALSE),"")</f>
        <v>0</v>
      </c>
      <c r="J7276">
        <f>IFERROR(VLOOKUP(G7276,Store_Map!$A$2:$I$100,5,FALSE),"")</f>
        <v>0</v>
      </c>
      <c r="K7276">
        <f>IFERROR(VLOOKUP(G7276,Store_Map!$A$2:$I$100,6,FALSE),"")</f>
        <v>0</v>
      </c>
      <c r="L7276">
        <f>IFERROR(VLOOKUP(G7276,Store_Map!$A$2:$I$100,7,FALSE),"")</f>
        <v>0</v>
      </c>
      <c r="M7276">
        <f>IFERROR(VLOOKUP(G7276,Store_Map!$A$2:$I$100,8,FALSE),"")</f>
        <v>0</v>
      </c>
      <c r="N7276">
        <f t="shared" si="1017"/>
        <v>0</v>
      </c>
      <c r="O7276" t="str">
        <f t="shared" si="1018"/>
        <v>PASS</v>
      </c>
      <c r="P7276" t="str">
        <f t="shared" si="1019"/>
        <v>PASS</v>
      </c>
      <c r="Q7276" t="str">
        <f t="shared" si="1020"/>
        <v>PASS</v>
      </c>
      <c r="R7276" t="str">
        <f t="shared" si="1021"/>
        <v>PASS</v>
      </c>
      <c r="S7276" t="str">
        <f t="shared" si="1022"/>
        <v>PASS</v>
      </c>
      <c r="T7276">
        <f t="shared" si="1023"/>
        <v>100</v>
      </c>
      <c r="U7276" t="str">
        <f t="shared" si="1024"/>
        <v>Low</v>
      </c>
      <c r="V7276" t="str">
        <f t="shared" si="1025"/>
        <v>Clean</v>
      </c>
    </row>
    <row r="7277" spans="1:22" x14ac:dyDescent="0.3">
      <c r="A7277" t="str">
        <f>Raw_Data!A7277</f>
        <v>36013458</v>
      </c>
      <c r="B7277">
        <f>Raw_Data!B7277</f>
        <v>45665</v>
      </c>
      <c r="C7277" t="str">
        <f>Raw_Data!C7277</f>
        <v>BD INS SYRNG UF 0.3 ML 8MMX</v>
      </c>
      <c r="D7277" t="str">
        <f>Raw_Data!D7277</f>
        <v>8290328438</v>
      </c>
      <c r="E7277" t="str">
        <f>Raw_Data!E7277</f>
        <v>GIBBS, JON</v>
      </c>
      <c r="F7277" t="str">
        <f>Raw_Data!F7277</f>
        <v>1700896156</v>
      </c>
      <c r="G7277" t="str">
        <f>Raw_Data!H7277</f>
        <v>3</v>
      </c>
      <c r="H7277">
        <f>IFERROR(VLOOKUP(G7277,Store_Map!$A$2:$I$100,3,FALSE),"")</f>
        <v>0</v>
      </c>
      <c r="I7277">
        <f>IFERROR(VLOOKUP(G7277,Store_Map!$A$2:$I$100,4,FALSE),"")</f>
        <v>0</v>
      </c>
      <c r="J7277">
        <f>IFERROR(VLOOKUP(G7277,Store_Map!$A$2:$I$100,5,FALSE),"")</f>
        <v>0</v>
      </c>
      <c r="K7277">
        <f>IFERROR(VLOOKUP(G7277,Store_Map!$A$2:$I$100,6,FALSE),"")</f>
        <v>0</v>
      </c>
      <c r="L7277">
        <f>IFERROR(VLOOKUP(G7277,Store_Map!$A$2:$I$100,7,FALSE),"")</f>
        <v>0</v>
      </c>
      <c r="M7277">
        <f>IFERROR(VLOOKUP(G7277,Store_Map!$A$2:$I$100,8,FALSE),"")</f>
        <v>0</v>
      </c>
      <c r="N7277">
        <f t="shared" si="1017"/>
        <v>0</v>
      </c>
      <c r="O7277" t="str">
        <f t="shared" si="1018"/>
        <v>PASS</v>
      </c>
      <c r="P7277" t="str">
        <f t="shared" si="1019"/>
        <v>PASS</v>
      </c>
      <c r="Q7277" t="str">
        <f t="shared" si="1020"/>
        <v>PASS</v>
      </c>
      <c r="R7277" t="str">
        <f t="shared" si="1021"/>
        <v>PASS</v>
      </c>
      <c r="S7277" t="str">
        <f t="shared" si="1022"/>
        <v>PASS</v>
      </c>
      <c r="T7277">
        <f t="shared" si="1023"/>
        <v>100</v>
      </c>
      <c r="U7277" t="str">
        <f t="shared" si="1024"/>
        <v>Low</v>
      </c>
      <c r="V7277" t="str">
        <f t="shared" si="1025"/>
        <v>Clean</v>
      </c>
    </row>
    <row r="7278" spans="1:22" x14ac:dyDescent="0.3">
      <c r="A7278" t="str">
        <f>Raw_Data!A7278</f>
        <v>36015476</v>
      </c>
      <c r="B7278">
        <f>Raw_Data!B7278</f>
        <v>45665</v>
      </c>
      <c r="C7278" t="str">
        <f>Raw_Data!C7278</f>
        <v>CARVEDILOL 25 MG TABLET</v>
      </c>
      <c r="D7278" t="str">
        <f>Raw_Data!D7278</f>
        <v>93729601</v>
      </c>
      <c r="E7278" t="str">
        <f>Raw_Data!E7278</f>
        <v>THAKORE, MORGAN</v>
      </c>
      <c r="F7278" t="str">
        <f>Raw_Data!F7278</f>
        <v>1770875130</v>
      </c>
      <c r="G7278" t="str">
        <f>Raw_Data!H7278</f>
        <v>3</v>
      </c>
      <c r="H7278">
        <f>IFERROR(VLOOKUP(G7278,Store_Map!$A$2:$I$100,3,FALSE),"")</f>
        <v>0</v>
      </c>
      <c r="I7278">
        <f>IFERROR(VLOOKUP(G7278,Store_Map!$A$2:$I$100,4,FALSE),"")</f>
        <v>0</v>
      </c>
      <c r="J7278">
        <f>IFERROR(VLOOKUP(G7278,Store_Map!$A$2:$I$100,5,FALSE),"")</f>
        <v>0</v>
      </c>
      <c r="K7278">
        <f>IFERROR(VLOOKUP(G7278,Store_Map!$A$2:$I$100,6,FALSE),"")</f>
        <v>0</v>
      </c>
      <c r="L7278">
        <f>IFERROR(VLOOKUP(G7278,Store_Map!$A$2:$I$100,7,FALSE),"")</f>
        <v>0</v>
      </c>
      <c r="M7278">
        <f>IFERROR(VLOOKUP(G7278,Store_Map!$A$2:$I$100,8,FALSE),"")</f>
        <v>0</v>
      </c>
      <c r="N7278">
        <f t="shared" si="1017"/>
        <v>0</v>
      </c>
      <c r="O7278" t="str">
        <f t="shared" si="1018"/>
        <v>PASS</v>
      </c>
      <c r="P7278" t="str">
        <f t="shared" si="1019"/>
        <v>REVIEW</v>
      </c>
      <c r="Q7278" t="str">
        <f t="shared" si="1020"/>
        <v>PASS</v>
      </c>
      <c r="R7278" t="str">
        <f t="shared" si="1021"/>
        <v>PASS</v>
      </c>
      <c r="S7278" t="str">
        <f t="shared" si="1022"/>
        <v>REVIEW</v>
      </c>
      <c r="T7278">
        <f t="shared" si="1023"/>
        <v>90</v>
      </c>
      <c r="U7278" t="str">
        <f t="shared" si="1024"/>
        <v>Low</v>
      </c>
      <c r="V7278" t="str">
        <f t="shared" si="1025"/>
        <v>Invalid NDC</v>
      </c>
    </row>
    <row r="7279" spans="1:22" x14ac:dyDescent="0.3">
      <c r="A7279" t="str">
        <f>Raw_Data!A7279</f>
        <v>36016375</v>
      </c>
      <c r="B7279">
        <f>Raw_Data!B7279</f>
        <v>45665</v>
      </c>
      <c r="C7279" t="str">
        <f>Raw_Data!C7279</f>
        <v>*VALACYCLOVIR HCL 1 GRAM TA</v>
      </c>
      <c r="D7279" t="str">
        <f>Raw_Data!D7279</f>
        <v>378427693</v>
      </c>
      <c r="E7279" t="str">
        <f>Raw_Data!E7279</f>
        <v>MERRILL, FREDERICK</v>
      </c>
      <c r="F7279" t="str">
        <f>Raw_Data!F7279</f>
        <v>1740299650</v>
      </c>
      <c r="G7279" t="str">
        <f>Raw_Data!H7279</f>
        <v>3</v>
      </c>
      <c r="H7279">
        <f>IFERROR(VLOOKUP(G7279,Store_Map!$A$2:$I$100,3,FALSE),"")</f>
        <v>0</v>
      </c>
      <c r="I7279">
        <f>IFERROR(VLOOKUP(G7279,Store_Map!$A$2:$I$100,4,FALSE),"")</f>
        <v>0</v>
      </c>
      <c r="J7279">
        <f>IFERROR(VLOOKUP(G7279,Store_Map!$A$2:$I$100,5,FALSE),"")</f>
        <v>0</v>
      </c>
      <c r="K7279">
        <f>IFERROR(VLOOKUP(G7279,Store_Map!$A$2:$I$100,6,FALSE),"")</f>
        <v>0</v>
      </c>
      <c r="L7279">
        <f>IFERROR(VLOOKUP(G7279,Store_Map!$A$2:$I$100,7,FALSE),"")</f>
        <v>0</v>
      </c>
      <c r="M7279">
        <f>IFERROR(VLOOKUP(G7279,Store_Map!$A$2:$I$100,8,FALSE),"")</f>
        <v>0</v>
      </c>
      <c r="N7279">
        <f t="shared" si="1017"/>
        <v>0</v>
      </c>
      <c r="O7279" t="str">
        <f t="shared" si="1018"/>
        <v>PASS</v>
      </c>
      <c r="P7279" t="str">
        <f t="shared" si="1019"/>
        <v>REVIEW</v>
      </c>
      <c r="Q7279" t="str">
        <f t="shared" si="1020"/>
        <v>PASS</v>
      </c>
      <c r="R7279" t="str">
        <f t="shared" si="1021"/>
        <v>PASS</v>
      </c>
      <c r="S7279" t="str">
        <f t="shared" si="1022"/>
        <v>REVIEW</v>
      </c>
      <c r="T7279">
        <f t="shared" si="1023"/>
        <v>90</v>
      </c>
      <c r="U7279" t="str">
        <f t="shared" si="1024"/>
        <v>Low</v>
      </c>
      <c r="V7279" t="str">
        <f t="shared" si="1025"/>
        <v>Invalid NDC</v>
      </c>
    </row>
    <row r="7280" spans="1:22" x14ac:dyDescent="0.3">
      <c r="A7280" t="str">
        <f>Raw_Data!A7280</f>
        <v>36016376</v>
      </c>
      <c r="B7280">
        <f>Raw_Data!B7280</f>
        <v>45665</v>
      </c>
      <c r="C7280" t="str">
        <f>Raw_Data!C7280</f>
        <v>MECLIZINE 25 MG TABLET</v>
      </c>
      <c r="D7280" t="str">
        <f>Raw_Data!D7280</f>
        <v>16571066101</v>
      </c>
      <c r="E7280" t="str">
        <f>Raw_Data!E7280</f>
        <v>Schindler, Julie</v>
      </c>
      <c r="F7280" t="str">
        <f>Raw_Data!F7280</f>
        <v>1013906452</v>
      </c>
      <c r="G7280" t="str">
        <f>Raw_Data!H7280</f>
        <v>3</v>
      </c>
      <c r="H7280">
        <f>IFERROR(VLOOKUP(G7280,Store_Map!$A$2:$I$100,3,FALSE),"")</f>
        <v>0</v>
      </c>
      <c r="I7280">
        <f>IFERROR(VLOOKUP(G7280,Store_Map!$A$2:$I$100,4,FALSE),"")</f>
        <v>0</v>
      </c>
      <c r="J7280">
        <f>IFERROR(VLOOKUP(G7280,Store_Map!$A$2:$I$100,5,FALSE),"")</f>
        <v>0</v>
      </c>
      <c r="K7280">
        <f>IFERROR(VLOOKUP(G7280,Store_Map!$A$2:$I$100,6,FALSE),"")</f>
        <v>0</v>
      </c>
      <c r="L7280">
        <f>IFERROR(VLOOKUP(G7280,Store_Map!$A$2:$I$100,7,FALSE),"")</f>
        <v>0</v>
      </c>
      <c r="M7280">
        <f>IFERROR(VLOOKUP(G7280,Store_Map!$A$2:$I$100,8,FALSE),"")</f>
        <v>0</v>
      </c>
      <c r="N7280">
        <f t="shared" si="1017"/>
        <v>0</v>
      </c>
      <c r="O7280" t="str">
        <f t="shared" si="1018"/>
        <v>PASS</v>
      </c>
      <c r="P7280" t="str">
        <f t="shared" si="1019"/>
        <v>PASS</v>
      </c>
      <c r="Q7280" t="str">
        <f t="shared" si="1020"/>
        <v>PASS</v>
      </c>
      <c r="R7280" t="str">
        <f t="shared" si="1021"/>
        <v>PASS</v>
      </c>
      <c r="S7280" t="str">
        <f t="shared" si="1022"/>
        <v>PASS</v>
      </c>
      <c r="T7280">
        <f t="shared" si="1023"/>
        <v>100</v>
      </c>
      <c r="U7280" t="str">
        <f t="shared" si="1024"/>
        <v>Low</v>
      </c>
      <c r="V7280" t="str">
        <f t="shared" si="1025"/>
        <v>Clean</v>
      </c>
    </row>
    <row r="7281" spans="1:22" x14ac:dyDescent="0.3">
      <c r="A7281" t="str">
        <f>Raw_Data!A7281</f>
        <v>36016384</v>
      </c>
      <c r="B7281">
        <f>Raw_Data!B7281</f>
        <v>45665</v>
      </c>
      <c r="C7281" t="str">
        <f>Raw_Data!C7281</f>
        <v>*MELOXICAM 15 MG TABLET</v>
      </c>
      <c r="D7281" t="str">
        <f>Raw_Data!D7281</f>
        <v>69097015907</v>
      </c>
      <c r="E7281" t="str">
        <f>Raw_Data!E7281</f>
        <v>BOJESCUL, JOHN</v>
      </c>
      <c r="F7281" t="str">
        <f>Raw_Data!F7281</f>
        <v>1417914706</v>
      </c>
      <c r="G7281" t="str">
        <f>Raw_Data!H7281</f>
        <v>3</v>
      </c>
      <c r="H7281">
        <f>IFERROR(VLOOKUP(G7281,Store_Map!$A$2:$I$100,3,FALSE),"")</f>
        <v>0</v>
      </c>
      <c r="I7281">
        <f>IFERROR(VLOOKUP(G7281,Store_Map!$A$2:$I$100,4,FALSE),"")</f>
        <v>0</v>
      </c>
      <c r="J7281">
        <f>IFERROR(VLOOKUP(G7281,Store_Map!$A$2:$I$100,5,FALSE),"")</f>
        <v>0</v>
      </c>
      <c r="K7281">
        <f>IFERROR(VLOOKUP(G7281,Store_Map!$A$2:$I$100,6,FALSE),"")</f>
        <v>0</v>
      </c>
      <c r="L7281">
        <f>IFERROR(VLOOKUP(G7281,Store_Map!$A$2:$I$100,7,FALSE),"")</f>
        <v>0</v>
      </c>
      <c r="M7281">
        <f>IFERROR(VLOOKUP(G7281,Store_Map!$A$2:$I$100,8,FALSE),"")</f>
        <v>0</v>
      </c>
      <c r="N7281">
        <f t="shared" si="1017"/>
        <v>0</v>
      </c>
      <c r="O7281" t="str">
        <f t="shared" si="1018"/>
        <v>PASS</v>
      </c>
      <c r="P7281" t="str">
        <f t="shared" si="1019"/>
        <v>PASS</v>
      </c>
      <c r="Q7281" t="str">
        <f t="shared" si="1020"/>
        <v>PASS</v>
      </c>
      <c r="R7281" t="str">
        <f t="shared" si="1021"/>
        <v>PASS</v>
      </c>
      <c r="S7281" t="str">
        <f t="shared" si="1022"/>
        <v>PASS</v>
      </c>
      <c r="T7281">
        <f t="shared" si="1023"/>
        <v>100</v>
      </c>
      <c r="U7281" t="str">
        <f t="shared" si="1024"/>
        <v>Low</v>
      </c>
      <c r="V7281" t="str">
        <f t="shared" si="1025"/>
        <v>Clean</v>
      </c>
    </row>
    <row r="7282" spans="1:22" x14ac:dyDescent="0.3">
      <c r="A7282" t="str">
        <f>Raw_Data!A7282</f>
        <v>36016184</v>
      </c>
      <c r="B7282">
        <f>Raw_Data!B7282</f>
        <v>45665</v>
      </c>
      <c r="C7282" t="str">
        <f>Raw_Data!C7282</f>
        <v>AMNESTEEM 40 MG CAPSULE</v>
      </c>
      <c r="D7282" t="str">
        <f>Raw_Data!D7282</f>
        <v>378661493</v>
      </c>
      <c r="E7282" t="str">
        <f>Raw_Data!E7282</f>
        <v>THAKORE, MORGAN</v>
      </c>
      <c r="F7282" t="str">
        <f>Raw_Data!F7282</f>
        <v>1770875130</v>
      </c>
      <c r="G7282" t="str">
        <f>Raw_Data!H7282</f>
        <v>3</v>
      </c>
      <c r="H7282">
        <f>IFERROR(VLOOKUP(G7282,Store_Map!$A$2:$I$100,3,FALSE),"")</f>
        <v>0</v>
      </c>
      <c r="I7282">
        <f>IFERROR(VLOOKUP(G7282,Store_Map!$A$2:$I$100,4,FALSE),"")</f>
        <v>0</v>
      </c>
      <c r="J7282">
        <f>IFERROR(VLOOKUP(G7282,Store_Map!$A$2:$I$100,5,FALSE),"")</f>
        <v>0</v>
      </c>
      <c r="K7282">
        <f>IFERROR(VLOOKUP(G7282,Store_Map!$A$2:$I$100,6,FALSE),"")</f>
        <v>0</v>
      </c>
      <c r="L7282">
        <f>IFERROR(VLOOKUP(G7282,Store_Map!$A$2:$I$100,7,FALSE),"")</f>
        <v>0</v>
      </c>
      <c r="M7282">
        <f>IFERROR(VLOOKUP(G7282,Store_Map!$A$2:$I$100,8,FALSE),"")</f>
        <v>0</v>
      </c>
      <c r="N7282">
        <f t="shared" si="1017"/>
        <v>0</v>
      </c>
      <c r="O7282" t="str">
        <f t="shared" si="1018"/>
        <v>PASS</v>
      </c>
      <c r="P7282" t="str">
        <f t="shared" si="1019"/>
        <v>REVIEW</v>
      </c>
      <c r="Q7282" t="str">
        <f t="shared" si="1020"/>
        <v>PASS</v>
      </c>
      <c r="R7282" t="str">
        <f t="shared" si="1021"/>
        <v>PASS</v>
      </c>
      <c r="S7282" t="str">
        <f t="shared" si="1022"/>
        <v>REVIEW</v>
      </c>
      <c r="T7282">
        <f t="shared" si="1023"/>
        <v>90</v>
      </c>
      <c r="U7282" t="str">
        <f t="shared" si="1024"/>
        <v>Low</v>
      </c>
      <c r="V7282" t="str">
        <f t="shared" si="1025"/>
        <v>Invalid NDC</v>
      </c>
    </row>
    <row r="7283" spans="1:22" x14ac:dyDescent="0.3">
      <c r="A7283" t="str">
        <f>Raw_Data!A7283</f>
        <v>36016386</v>
      </c>
      <c r="B7283">
        <f>Raw_Data!B7283</f>
        <v>45665</v>
      </c>
      <c r="C7283" t="str">
        <f>Raw_Data!C7283</f>
        <v>GUANFACINE 1 MG TABLET</v>
      </c>
      <c r="D7283" t="str">
        <f>Raw_Data!D7283</f>
        <v>42806004801</v>
      </c>
      <c r="E7283" t="str">
        <f>Raw_Data!E7283</f>
        <v>INGRAM, MAYA</v>
      </c>
      <c r="F7283" t="str">
        <f>Raw_Data!F7283</f>
        <v>1518221464</v>
      </c>
      <c r="G7283" t="str">
        <f>Raw_Data!H7283</f>
        <v>3</v>
      </c>
      <c r="H7283">
        <f>IFERROR(VLOOKUP(G7283,Store_Map!$A$2:$I$100,3,FALSE),"")</f>
        <v>0</v>
      </c>
      <c r="I7283">
        <f>IFERROR(VLOOKUP(G7283,Store_Map!$A$2:$I$100,4,FALSE),"")</f>
        <v>0</v>
      </c>
      <c r="J7283">
        <f>IFERROR(VLOOKUP(G7283,Store_Map!$A$2:$I$100,5,FALSE),"")</f>
        <v>0</v>
      </c>
      <c r="K7283">
        <f>IFERROR(VLOOKUP(G7283,Store_Map!$A$2:$I$100,6,FALSE),"")</f>
        <v>0</v>
      </c>
      <c r="L7283">
        <f>IFERROR(VLOOKUP(G7283,Store_Map!$A$2:$I$100,7,FALSE),"")</f>
        <v>0</v>
      </c>
      <c r="M7283">
        <f>IFERROR(VLOOKUP(G7283,Store_Map!$A$2:$I$100,8,FALSE),"")</f>
        <v>0</v>
      </c>
      <c r="N7283">
        <f t="shared" si="1017"/>
        <v>0</v>
      </c>
      <c r="O7283" t="str">
        <f t="shared" si="1018"/>
        <v>PASS</v>
      </c>
      <c r="P7283" t="str">
        <f t="shared" si="1019"/>
        <v>PASS</v>
      </c>
      <c r="Q7283" t="str">
        <f t="shared" si="1020"/>
        <v>PASS</v>
      </c>
      <c r="R7283" t="str">
        <f t="shared" si="1021"/>
        <v>PASS</v>
      </c>
      <c r="S7283" t="str">
        <f t="shared" si="1022"/>
        <v>PASS</v>
      </c>
      <c r="T7283">
        <f t="shared" si="1023"/>
        <v>100</v>
      </c>
      <c r="U7283" t="str">
        <f t="shared" si="1024"/>
        <v>Low</v>
      </c>
      <c r="V7283" t="str">
        <f t="shared" si="1025"/>
        <v>Clean</v>
      </c>
    </row>
    <row r="7284" spans="1:22" x14ac:dyDescent="0.3">
      <c r="A7284" t="str">
        <f>Raw_Data!A7284</f>
        <v>32002960</v>
      </c>
      <c r="B7284">
        <f>Raw_Data!B7284</f>
        <v>45665</v>
      </c>
      <c r="C7284" t="str">
        <f>Raw_Data!C7284</f>
        <v>DEXTROAMP-AMPHET ER 25 MG C</v>
      </c>
      <c r="D7284" t="str">
        <f>Raw_Data!D7284</f>
        <v>115149001</v>
      </c>
      <c r="E7284" t="str">
        <f>Raw_Data!E7284</f>
        <v>INGRAM, MAYA</v>
      </c>
      <c r="F7284" t="str">
        <f>Raw_Data!F7284</f>
        <v>1518221464</v>
      </c>
      <c r="G7284" t="str">
        <f>Raw_Data!H7284</f>
        <v>3</v>
      </c>
      <c r="H7284">
        <f>IFERROR(VLOOKUP(G7284,Store_Map!$A$2:$I$100,3,FALSE),"")</f>
        <v>0</v>
      </c>
      <c r="I7284">
        <f>IFERROR(VLOOKUP(G7284,Store_Map!$A$2:$I$100,4,FALSE),"")</f>
        <v>0</v>
      </c>
      <c r="J7284">
        <f>IFERROR(VLOOKUP(G7284,Store_Map!$A$2:$I$100,5,FALSE),"")</f>
        <v>0</v>
      </c>
      <c r="K7284">
        <f>IFERROR(VLOOKUP(G7284,Store_Map!$A$2:$I$100,6,FALSE),"")</f>
        <v>0</v>
      </c>
      <c r="L7284">
        <f>IFERROR(VLOOKUP(G7284,Store_Map!$A$2:$I$100,7,FALSE),"")</f>
        <v>0</v>
      </c>
      <c r="M7284">
        <f>IFERROR(VLOOKUP(G7284,Store_Map!$A$2:$I$100,8,FALSE),"")</f>
        <v>0</v>
      </c>
      <c r="N7284">
        <f t="shared" si="1017"/>
        <v>0</v>
      </c>
      <c r="O7284" t="str">
        <f t="shared" si="1018"/>
        <v>PASS</v>
      </c>
      <c r="P7284" t="str">
        <f t="shared" si="1019"/>
        <v>REVIEW</v>
      </c>
      <c r="Q7284" t="str">
        <f t="shared" si="1020"/>
        <v>PASS</v>
      </c>
      <c r="R7284" t="str">
        <f t="shared" si="1021"/>
        <v>PASS</v>
      </c>
      <c r="S7284" t="str">
        <f t="shared" si="1022"/>
        <v>REVIEW</v>
      </c>
      <c r="T7284">
        <f t="shared" si="1023"/>
        <v>90</v>
      </c>
      <c r="U7284" t="str">
        <f t="shared" si="1024"/>
        <v>Low</v>
      </c>
      <c r="V7284" t="str">
        <f t="shared" si="1025"/>
        <v>Invalid NDC</v>
      </c>
    </row>
    <row r="7285" spans="1:22" x14ac:dyDescent="0.3">
      <c r="A7285" t="str">
        <f>Raw_Data!A7285</f>
        <v>36012765</v>
      </c>
      <c r="B7285">
        <f>Raw_Data!B7285</f>
        <v>45666</v>
      </c>
      <c r="C7285" t="str">
        <f>Raw_Data!C7285</f>
        <v>GUANFACINE HCL ER 2 MG TABL</v>
      </c>
      <c r="D7285" t="str">
        <f>Raw_Data!D7285</f>
        <v>60505392801</v>
      </c>
      <c r="E7285" t="str">
        <f>Raw_Data!E7285</f>
        <v>Peeples, Dale</v>
      </c>
      <c r="F7285" t="str">
        <f>Raw_Data!F7285</f>
        <v>1245281849</v>
      </c>
      <c r="G7285" t="str">
        <f>Raw_Data!H7285</f>
        <v>3</v>
      </c>
      <c r="H7285">
        <f>IFERROR(VLOOKUP(G7285,Store_Map!$A$2:$I$100,3,FALSE),"")</f>
        <v>0</v>
      </c>
      <c r="I7285">
        <f>IFERROR(VLOOKUP(G7285,Store_Map!$A$2:$I$100,4,FALSE),"")</f>
        <v>0</v>
      </c>
      <c r="J7285">
        <f>IFERROR(VLOOKUP(G7285,Store_Map!$A$2:$I$100,5,FALSE),"")</f>
        <v>0</v>
      </c>
      <c r="K7285">
        <f>IFERROR(VLOOKUP(G7285,Store_Map!$A$2:$I$100,6,FALSE),"")</f>
        <v>0</v>
      </c>
      <c r="L7285">
        <f>IFERROR(VLOOKUP(G7285,Store_Map!$A$2:$I$100,7,FALSE),"")</f>
        <v>0</v>
      </c>
      <c r="M7285">
        <f>IFERROR(VLOOKUP(G7285,Store_Map!$A$2:$I$100,8,FALSE),"")</f>
        <v>0</v>
      </c>
      <c r="N7285">
        <f t="shared" si="1017"/>
        <v>0</v>
      </c>
      <c r="O7285" t="str">
        <f t="shared" si="1018"/>
        <v>PASS</v>
      </c>
      <c r="P7285" t="str">
        <f t="shared" si="1019"/>
        <v>PASS</v>
      </c>
      <c r="Q7285" t="str">
        <f t="shared" si="1020"/>
        <v>PASS</v>
      </c>
      <c r="R7285" t="str">
        <f t="shared" si="1021"/>
        <v>PASS</v>
      </c>
      <c r="S7285" t="str">
        <f t="shared" si="1022"/>
        <v>PASS</v>
      </c>
      <c r="T7285">
        <f t="shared" si="1023"/>
        <v>100</v>
      </c>
      <c r="U7285" t="str">
        <f t="shared" si="1024"/>
        <v>Low</v>
      </c>
      <c r="V7285" t="str">
        <f t="shared" si="1025"/>
        <v>Clean</v>
      </c>
    </row>
    <row r="7286" spans="1:22" x14ac:dyDescent="0.3">
      <c r="A7286" t="str">
        <f>Raw_Data!A7286</f>
        <v>36014537</v>
      </c>
      <c r="B7286">
        <f>Raw_Data!B7286</f>
        <v>45666</v>
      </c>
      <c r="C7286" t="str">
        <f>Raw_Data!C7286</f>
        <v>LOSARTAN POTASSIUM 100 MG T</v>
      </c>
      <c r="D7286" t="str">
        <f>Raw_Data!D7286</f>
        <v>68180037809</v>
      </c>
      <c r="E7286" t="str">
        <f>Raw_Data!E7286</f>
        <v>BYNE, EDMUND</v>
      </c>
      <c r="F7286" t="str">
        <f>Raw_Data!F7286</f>
        <v>1033186648</v>
      </c>
      <c r="G7286" t="str">
        <f>Raw_Data!H7286</f>
        <v>3</v>
      </c>
      <c r="H7286">
        <f>IFERROR(VLOOKUP(G7286,Store_Map!$A$2:$I$100,3,FALSE),"")</f>
        <v>0</v>
      </c>
      <c r="I7286">
        <f>IFERROR(VLOOKUP(G7286,Store_Map!$A$2:$I$100,4,FALSE),"")</f>
        <v>0</v>
      </c>
      <c r="J7286">
        <f>IFERROR(VLOOKUP(G7286,Store_Map!$A$2:$I$100,5,FALSE),"")</f>
        <v>0</v>
      </c>
      <c r="K7286">
        <f>IFERROR(VLOOKUP(G7286,Store_Map!$A$2:$I$100,6,FALSE),"")</f>
        <v>0</v>
      </c>
      <c r="L7286">
        <f>IFERROR(VLOOKUP(G7286,Store_Map!$A$2:$I$100,7,FALSE),"")</f>
        <v>0</v>
      </c>
      <c r="M7286">
        <f>IFERROR(VLOOKUP(G7286,Store_Map!$A$2:$I$100,8,FALSE),"")</f>
        <v>0</v>
      </c>
      <c r="N7286">
        <f t="shared" si="1017"/>
        <v>0</v>
      </c>
      <c r="O7286" t="str">
        <f t="shared" si="1018"/>
        <v>PASS</v>
      </c>
      <c r="P7286" t="str">
        <f t="shared" si="1019"/>
        <v>PASS</v>
      </c>
      <c r="Q7286" t="str">
        <f t="shared" si="1020"/>
        <v>PASS</v>
      </c>
      <c r="R7286" t="str">
        <f t="shared" si="1021"/>
        <v>PASS</v>
      </c>
      <c r="S7286" t="str">
        <f t="shared" si="1022"/>
        <v>PASS</v>
      </c>
      <c r="T7286">
        <f t="shared" si="1023"/>
        <v>100</v>
      </c>
      <c r="U7286" t="str">
        <f t="shared" si="1024"/>
        <v>Low</v>
      </c>
      <c r="V7286" t="str">
        <f t="shared" si="1025"/>
        <v>Clean</v>
      </c>
    </row>
    <row r="7287" spans="1:22" x14ac:dyDescent="0.3">
      <c r="A7287" t="str">
        <f>Raw_Data!A7287</f>
        <v>36014535</v>
      </c>
      <c r="B7287">
        <f>Raw_Data!B7287</f>
        <v>45666</v>
      </c>
      <c r="C7287" t="str">
        <f>Raw_Data!C7287</f>
        <v>CLOPIDOGREL 75 MG TABLET</v>
      </c>
      <c r="D7287" t="str">
        <f>Raw_Data!D7287</f>
        <v>65862035790</v>
      </c>
      <c r="E7287" t="str">
        <f>Raw_Data!E7287</f>
        <v>BYNE, EDMUND</v>
      </c>
      <c r="F7287" t="str">
        <f>Raw_Data!F7287</f>
        <v>1033186648</v>
      </c>
      <c r="G7287" t="str">
        <f>Raw_Data!H7287</f>
        <v>3</v>
      </c>
      <c r="H7287">
        <f>IFERROR(VLOOKUP(G7287,Store_Map!$A$2:$I$100,3,FALSE),"")</f>
        <v>0</v>
      </c>
      <c r="I7287">
        <f>IFERROR(VLOOKUP(G7287,Store_Map!$A$2:$I$100,4,FALSE),"")</f>
        <v>0</v>
      </c>
      <c r="J7287">
        <f>IFERROR(VLOOKUP(G7287,Store_Map!$A$2:$I$100,5,FALSE),"")</f>
        <v>0</v>
      </c>
      <c r="K7287">
        <f>IFERROR(VLOOKUP(G7287,Store_Map!$A$2:$I$100,6,FALSE),"")</f>
        <v>0</v>
      </c>
      <c r="L7287">
        <f>IFERROR(VLOOKUP(G7287,Store_Map!$A$2:$I$100,7,FALSE),"")</f>
        <v>0</v>
      </c>
      <c r="M7287">
        <f>IFERROR(VLOOKUP(G7287,Store_Map!$A$2:$I$100,8,FALSE),"")</f>
        <v>0</v>
      </c>
      <c r="N7287">
        <f t="shared" si="1017"/>
        <v>0</v>
      </c>
      <c r="O7287" t="str">
        <f t="shared" si="1018"/>
        <v>PASS</v>
      </c>
      <c r="P7287" t="str">
        <f t="shared" si="1019"/>
        <v>PASS</v>
      </c>
      <c r="Q7287" t="str">
        <f t="shared" si="1020"/>
        <v>PASS</v>
      </c>
      <c r="R7287" t="str">
        <f t="shared" si="1021"/>
        <v>PASS</v>
      </c>
      <c r="S7287" t="str">
        <f t="shared" si="1022"/>
        <v>PASS</v>
      </c>
      <c r="T7287">
        <f t="shared" si="1023"/>
        <v>100</v>
      </c>
      <c r="U7287" t="str">
        <f t="shared" si="1024"/>
        <v>Low</v>
      </c>
      <c r="V7287" t="str">
        <f t="shared" si="1025"/>
        <v>Clean</v>
      </c>
    </row>
    <row r="7288" spans="1:22" x14ac:dyDescent="0.3">
      <c r="A7288" t="str">
        <f>Raw_Data!A7288</f>
        <v>36014539</v>
      </c>
      <c r="B7288">
        <f>Raw_Data!B7288</f>
        <v>45666</v>
      </c>
      <c r="C7288" t="str">
        <f>Raw_Data!C7288</f>
        <v>FEROSUL (FERROUS SULFATE) 3</v>
      </c>
      <c r="D7288" t="str">
        <f>Raw_Data!D7288</f>
        <v>904759160</v>
      </c>
      <c r="E7288" t="str">
        <f>Raw_Data!E7288</f>
        <v>BYNE, EDMUND</v>
      </c>
      <c r="F7288" t="str">
        <f>Raw_Data!F7288</f>
        <v>1033186648</v>
      </c>
      <c r="G7288" t="str">
        <f>Raw_Data!H7288</f>
        <v>3</v>
      </c>
      <c r="H7288">
        <f>IFERROR(VLOOKUP(G7288,Store_Map!$A$2:$I$100,3,FALSE),"")</f>
        <v>0</v>
      </c>
      <c r="I7288">
        <f>IFERROR(VLOOKUP(G7288,Store_Map!$A$2:$I$100,4,FALSE),"")</f>
        <v>0</v>
      </c>
      <c r="J7288">
        <f>IFERROR(VLOOKUP(G7288,Store_Map!$A$2:$I$100,5,FALSE),"")</f>
        <v>0</v>
      </c>
      <c r="K7288">
        <f>IFERROR(VLOOKUP(G7288,Store_Map!$A$2:$I$100,6,FALSE),"")</f>
        <v>0</v>
      </c>
      <c r="L7288">
        <f>IFERROR(VLOOKUP(G7288,Store_Map!$A$2:$I$100,7,FALSE),"")</f>
        <v>0</v>
      </c>
      <c r="M7288">
        <f>IFERROR(VLOOKUP(G7288,Store_Map!$A$2:$I$100,8,FALSE),"")</f>
        <v>0</v>
      </c>
      <c r="N7288">
        <f t="shared" si="1017"/>
        <v>0</v>
      </c>
      <c r="O7288" t="str">
        <f t="shared" si="1018"/>
        <v>PASS</v>
      </c>
      <c r="P7288" t="str">
        <f t="shared" si="1019"/>
        <v>REVIEW</v>
      </c>
      <c r="Q7288" t="str">
        <f t="shared" si="1020"/>
        <v>PASS</v>
      </c>
      <c r="R7288" t="str">
        <f t="shared" si="1021"/>
        <v>PASS</v>
      </c>
      <c r="S7288" t="str">
        <f t="shared" si="1022"/>
        <v>REVIEW</v>
      </c>
      <c r="T7288">
        <f t="shared" si="1023"/>
        <v>90</v>
      </c>
      <c r="U7288" t="str">
        <f t="shared" si="1024"/>
        <v>Low</v>
      </c>
      <c r="V7288" t="str">
        <f t="shared" si="1025"/>
        <v>Invalid NDC</v>
      </c>
    </row>
    <row r="7289" spans="1:22" x14ac:dyDescent="0.3">
      <c r="A7289" t="str">
        <f>Raw_Data!A7289</f>
        <v>36014538</v>
      </c>
      <c r="B7289">
        <f>Raw_Data!B7289</f>
        <v>45666</v>
      </c>
      <c r="C7289" t="str">
        <f>Raw_Data!C7289</f>
        <v>ATORVASTATIN 20 MG TABLET</v>
      </c>
      <c r="D7289" t="str">
        <f>Raw_Data!D7289</f>
        <v>67877051290</v>
      </c>
      <c r="E7289" t="str">
        <f>Raw_Data!E7289</f>
        <v>BYNE, EDMUND</v>
      </c>
      <c r="F7289" t="str">
        <f>Raw_Data!F7289</f>
        <v>1033186648</v>
      </c>
      <c r="G7289" t="str">
        <f>Raw_Data!H7289</f>
        <v>3</v>
      </c>
      <c r="H7289">
        <f>IFERROR(VLOOKUP(G7289,Store_Map!$A$2:$I$100,3,FALSE),"")</f>
        <v>0</v>
      </c>
      <c r="I7289">
        <f>IFERROR(VLOOKUP(G7289,Store_Map!$A$2:$I$100,4,FALSE),"")</f>
        <v>0</v>
      </c>
      <c r="J7289">
        <f>IFERROR(VLOOKUP(G7289,Store_Map!$A$2:$I$100,5,FALSE),"")</f>
        <v>0</v>
      </c>
      <c r="K7289">
        <f>IFERROR(VLOOKUP(G7289,Store_Map!$A$2:$I$100,6,FALSE),"")</f>
        <v>0</v>
      </c>
      <c r="L7289">
        <f>IFERROR(VLOOKUP(G7289,Store_Map!$A$2:$I$100,7,FALSE),"")</f>
        <v>0</v>
      </c>
      <c r="M7289">
        <f>IFERROR(VLOOKUP(G7289,Store_Map!$A$2:$I$100,8,FALSE),"")</f>
        <v>0</v>
      </c>
      <c r="N7289">
        <f t="shared" si="1017"/>
        <v>0</v>
      </c>
      <c r="O7289" t="str">
        <f t="shared" si="1018"/>
        <v>PASS</v>
      </c>
      <c r="P7289" t="str">
        <f t="shared" si="1019"/>
        <v>PASS</v>
      </c>
      <c r="Q7289" t="str">
        <f t="shared" si="1020"/>
        <v>PASS</v>
      </c>
      <c r="R7289" t="str">
        <f t="shared" si="1021"/>
        <v>PASS</v>
      </c>
      <c r="S7289" t="str">
        <f t="shared" si="1022"/>
        <v>PASS</v>
      </c>
      <c r="T7289">
        <f t="shared" si="1023"/>
        <v>100</v>
      </c>
      <c r="U7289" t="str">
        <f t="shared" si="1024"/>
        <v>Low</v>
      </c>
      <c r="V7289" t="str">
        <f t="shared" si="1025"/>
        <v>Clean</v>
      </c>
    </row>
    <row r="7290" spans="1:22" x14ac:dyDescent="0.3">
      <c r="A7290" t="str">
        <f>Raw_Data!A7290</f>
        <v>36014536</v>
      </c>
      <c r="B7290">
        <f>Raw_Data!B7290</f>
        <v>45666</v>
      </c>
      <c r="C7290" t="str">
        <f>Raw_Data!C7290</f>
        <v>BISOPROLOL FUMARATE 5 MG TA</v>
      </c>
      <c r="D7290" t="str">
        <f>Raw_Data!D7290</f>
        <v>29300012601</v>
      </c>
      <c r="E7290" t="str">
        <f>Raw_Data!E7290</f>
        <v>BYNE, EDMUND</v>
      </c>
      <c r="F7290" t="str">
        <f>Raw_Data!F7290</f>
        <v>1033186648</v>
      </c>
      <c r="G7290" t="str">
        <f>Raw_Data!H7290</f>
        <v>3</v>
      </c>
      <c r="H7290">
        <f>IFERROR(VLOOKUP(G7290,Store_Map!$A$2:$I$100,3,FALSE),"")</f>
        <v>0</v>
      </c>
      <c r="I7290">
        <f>IFERROR(VLOOKUP(G7290,Store_Map!$A$2:$I$100,4,FALSE),"")</f>
        <v>0</v>
      </c>
      <c r="J7290">
        <f>IFERROR(VLOOKUP(G7290,Store_Map!$A$2:$I$100,5,FALSE),"")</f>
        <v>0</v>
      </c>
      <c r="K7290">
        <f>IFERROR(VLOOKUP(G7290,Store_Map!$A$2:$I$100,6,FALSE),"")</f>
        <v>0</v>
      </c>
      <c r="L7290">
        <f>IFERROR(VLOOKUP(G7290,Store_Map!$A$2:$I$100,7,FALSE),"")</f>
        <v>0</v>
      </c>
      <c r="M7290">
        <f>IFERROR(VLOOKUP(G7290,Store_Map!$A$2:$I$100,8,FALSE),"")</f>
        <v>0</v>
      </c>
      <c r="N7290">
        <f t="shared" si="1017"/>
        <v>0</v>
      </c>
      <c r="O7290" t="str">
        <f t="shared" si="1018"/>
        <v>PASS</v>
      </c>
      <c r="P7290" t="str">
        <f t="shared" si="1019"/>
        <v>PASS</v>
      </c>
      <c r="Q7290" t="str">
        <f t="shared" si="1020"/>
        <v>PASS</v>
      </c>
      <c r="R7290" t="str">
        <f t="shared" si="1021"/>
        <v>PASS</v>
      </c>
      <c r="S7290" t="str">
        <f t="shared" si="1022"/>
        <v>PASS</v>
      </c>
      <c r="T7290">
        <f t="shared" si="1023"/>
        <v>100</v>
      </c>
      <c r="U7290" t="str">
        <f t="shared" si="1024"/>
        <v>Low</v>
      </c>
      <c r="V7290" t="str">
        <f t="shared" si="1025"/>
        <v>Clean</v>
      </c>
    </row>
    <row r="7291" spans="1:22" x14ac:dyDescent="0.3">
      <c r="A7291" t="str">
        <f>Raw_Data!A7291</f>
        <v>36014541</v>
      </c>
      <c r="B7291">
        <f>Raw_Data!B7291</f>
        <v>45666</v>
      </c>
      <c r="C7291" t="str">
        <f>Raw_Data!C7291</f>
        <v>HYDROCHLOROTHIAZIDE 25 MG T</v>
      </c>
      <c r="D7291" t="str">
        <f>Raw_Data!D7291</f>
        <v>23155000801</v>
      </c>
      <c r="E7291" t="str">
        <f>Raw_Data!E7291</f>
        <v>BYNE, EDMUND</v>
      </c>
      <c r="F7291" t="str">
        <f>Raw_Data!F7291</f>
        <v>1033186648</v>
      </c>
      <c r="G7291" t="str">
        <f>Raw_Data!H7291</f>
        <v>3</v>
      </c>
      <c r="H7291">
        <f>IFERROR(VLOOKUP(G7291,Store_Map!$A$2:$I$100,3,FALSE),"")</f>
        <v>0</v>
      </c>
      <c r="I7291">
        <f>IFERROR(VLOOKUP(G7291,Store_Map!$A$2:$I$100,4,FALSE),"")</f>
        <v>0</v>
      </c>
      <c r="J7291">
        <f>IFERROR(VLOOKUP(G7291,Store_Map!$A$2:$I$100,5,FALSE),"")</f>
        <v>0</v>
      </c>
      <c r="K7291">
        <f>IFERROR(VLOOKUP(G7291,Store_Map!$A$2:$I$100,6,FALSE),"")</f>
        <v>0</v>
      </c>
      <c r="L7291">
        <f>IFERROR(VLOOKUP(G7291,Store_Map!$A$2:$I$100,7,FALSE),"")</f>
        <v>0</v>
      </c>
      <c r="M7291">
        <f>IFERROR(VLOOKUP(G7291,Store_Map!$A$2:$I$100,8,FALSE),"")</f>
        <v>0</v>
      </c>
      <c r="N7291">
        <f t="shared" si="1017"/>
        <v>0</v>
      </c>
      <c r="O7291" t="str">
        <f t="shared" si="1018"/>
        <v>PASS</v>
      </c>
      <c r="P7291" t="str">
        <f t="shared" si="1019"/>
        <v>PASS</v>
      </c>
      <c r="Q7291" t="str">
        <f t="shared" si="1020"/>
        <v>PASS</v>
      </c>
      <c r="R7291" t="str">
        <f t="shared" si="1021"/>
        <v>PASS</v>
      </c>
      <c r="S7291" t="str">
        <f t="shared" si="1022"/>
        <v>PASS</v>
      </c>
      <c r="T7291">
        <f t="shared" si="1023"/>
        <v>100</v>
      </c>
      <c r="U7291" t="str">
        <f t="shared" si="1024"/>
        <v>Low</v>
      </c>
      <c r="V7291" t="str">
        <f t="shared" si="1025"/>
        <v>Clean</v>
      </c>
    </row>
    <row r="7292" spans="1:22" x14ac:dyDescent="0.3">
      <c r="A7292" t="str">
        <f>Raw_Data!A7292</f>
        <v>36016388</v>
      </c>
      <c r="B7292">
        <f>Raw_Data!B7292</f>
        <v>45666</v>
      </c>
      <c r="C7292" t="str">
        <f>Raw_Data!C7292</f>
        <v>METHIMAZOLE 5 MG TABLET</v>
      </c>
      <c r="D7292" t="str">
        <f>Raw_Data!D7292</f>
        <v>23155007001</v>
      </c>
      <c r="E7292" t="str">
        <f>Raw_Data!E7292</f>
        <v>YASIN, NURA</v>
      </c>
      <c r="F7292" t="str">
        <f>Raw_Data!F7292</f>
        <v>1265518567</v>
      </c>
      <c r="G7292" t="str">
        <f>Raw_Data!H7292</f>
        <v>3</v>
      </c>
      <c r="H7292">
        <f>IFERROR(VLOOKUP(G7292,Store_Map!$A$2:$I$100,3,FALSE),"")</f>
        <v>0</v>
      </c>
      <c r="I7292">
        <f>IFERROR(VLOOKUP(G7292,Store_Map!$A$2:$I$100,4,FALSE),"")</f>
        <v>0</v>
      </c>
      <c r="J7292">
        <f>IFERROR(VLOOKUP(G7292,Store_Map!$A$2:$I$100,5,FALSE),"")</f>
        <v>0</v>
      </c>
      <c r="K7292">
        <f>IFERROR(VLOOKUP(G7292,Store_Map!$A$2:$I$100,6,FALSE),"")</f>
        <v>0</v>
      </c>
      <c r="L7292">
        <f>IFERROR(VLOOKUP(G7292,Store_Map!$A$2:$I$100,7,FALSE),"")</f>
        <v>0</v>
      </c>
      <c r="M7292">
        <f>IFERROR(VLOOKUP(G7292,Store_Map!$A$2:$I$100,8,FALSE),"")</f>
        <v>0</v>
      </c>
      <c r="N7292">
        <f t="shared" si="1017"/>
        <v>0</v>
      </c>
      <c r="O7292" t="str">
        <f t="shared" si="1018"/>
        <v>PASS</v>
      </c>
      <c r="P7292" t="str">
        <f t="shared" si="1019"/>
        <v>PASS</v>
      </c>
      <c r="Q7292" t="str">
        <f t="shared" si="1020"/>
        <v>PASS</v>
      </c>
      <c r="R7292" t="str">
        <f t="shared" si="1021"/>
        <v>PASS</v>
      </c>
      <c r="S7292" t="str">
        <f t="shared" si="1022"/>
        <v>PASS</v>
      </c>
      <c r="T7292">
        <f t="shared" si="1023"/>
        <v>100</v>
      </c>
      <c r="U7292" t="str">
        <f t="shared" si="1024"/>
        <v>Low</v>
      </c>
      <c r="V7292" t="str">
        <f t="shared" si="1025"/>
        <v>Clean</v>
      </c>
    </row>
    <row r="7293" spans="1:22" x14ac:dyDescent="0.3">
      <c r="A7293" t="str">
        <f>Raw_Data!A7293</f>
        <v>36015591</v>
      </c>
      <c r="B7293">
        <f>Raw_Data!B7293</f>
        <v>45666</v>
      </c>
      <c r="C7293" t="str">
        <f>Raw_Data!C7293</f>
        <v>WEE CARE 15 MG/1.25 ML SUSP</v>
      </c>
      <c r="D7293" t="str">
        <f>Raw_Data!D7293</f>
        <v>23359001204</v>
      </c>
      <c r="E7293" t="str">
        <f>Raw_Data!E7293</f>
        <v>INGRAM, MAYA</v>
      </c>
      <c r="F7293" t="str">
        <f>Raw_Data!F7293</f>
        <v>1518221464</v>
      </c>
      <c r="G7293" t="str">
        <f>Raw_Data!H7293</f>
        <v>3</v>
      </c>
      <c r="H7293">
        <f>IFERROR(VLOOKUP(G7293,Store_Map!$A$2:$I$100,3,FALSE),"")</f>
        <v>0</v>
      </c>
      <c r="I7293">
        <f>IFERROR(VLOOKUP(G7293,Store_Map!$A$2:$I$100,4,FALSE),"")</f>
        <v>0</v>
      </c>
      <c r="J7293">
        <f>IFERROR(VLOOKUP(G7293,Store_Map!$A$2:$I$100,5,FALSE),"")</f>
        <v>0</v>
      </c>
      <c r="K7293">
        <f>IFERROR(VLOOKUP(G7293,Store_Map!$A$2:$I$100,6,FALSE),"")</f>
        <v>0</v>
      </c>
      <c r="L7293">
        <f>IFERROR(VLOOKUP(G7293,Store_Map!$A$2:$I$100,7,FALSE),"")</f>
        <v>0</v>
      </c>
      <c r="M7293">
        <f>IFERROR(VLOOKUP(G7293,Store_Map!$A$2:$I$100,8,FALSE),"")</f>
        <v>0</v>
      </c>
      <c r="N7293">
        <f t="shared" si="1017"/>
        <v>0</v>
      </c>
      <c r="O7293" t="str">
        <f t="shared" si="1018"/>
        <v>PASS</v>
      </c>
      <c r="P7293" t="str">
        <f t="shared" si="1019"/>
        <v>PASS</v>
      </c>
      <c r="Q7293" t="str">
        <f t="shared" si="1020"/>
        <v>PASS</v>
      </c>
      <c r="R7293" t="str">
        <f t="shared" si="1021"/>
        <v>PASS</v>
      </c>
      <c r="S7293" t="str">
        <f t="shared" si="1022"/>
        <v>PASS</v>
      </c>
      <c r="T7293">
        <f t="shared" si="1023"/>
        <v>100</v>
      </c>
      <c r="U7293" t="str">
        <f t="shared" si="1024"/>
        <v>Low</v>
      </c>
      <c r="V7293" t="str">
        <f t="shared" si="1025"/>
        <v>Clean</v>
      </c>
    </row>
    <row r="7294" spans="1:22" x14ac:dyDescent="0.3">
      <c r="A7294" t="str">
        <f>Raw_Data!A7294</f>
        <v>36014665</v>
      </c>
      <c r="B7294">
        <f>Raw_Data!B7294</f>
        <v>45666</v>
      </c>
      <c r="C7294" t="str">
        <f>Raw_Data!C7294</f>
        <v>*VENLAFAXINE HCL ER 75 MG C</v>
      </c>
      <c r="D7294" t="str">
        <f>Raw_Data!D7294</f>
        <v>65862052890</v>
      </c>
      <c r="E7294" t="str">
        <f>Raw_Data!E7294</f>
        <v>Kaldas, Eman</v>
      </c>
      <c r="F7294" t="str">
        <f>Raw_Data!F7294</f>
        <v>1336115187</v>
      </c>
      <c r="G7294" t="str">
        <f>Raw_Data!H7294</f>
        <v>3</v>
      </c>
      <c r="H7294">
        <f>IFERROR(VLOOKUP(G7294,Store_Map!$A$2:$I$100,3,FALSE),"")</f>
        <v>0</v>
      </c>
      <c r="I7294">
        <f>IFERROR(VLOOKUP(G7294,Store_Map!$A$2:$I$100,4,FALSE),"")</f>
        <v>0</v>
      </c>
      <c r="J7294">
        <f>IFERROR(VLOOKUP(G7294,Store_Map!$A$2:$I$100,5,FALSE),"")</f>
        <v>0</v>
      </c>
      <c r="K7294">
        <f>IFERROR(VLOOKUP(G7294,Store_Map!$A$2:$I$100,6,FALSE),"")</f>
        <v>0</v>
      </c>
      <c r="L7294">
        <f>IFERROR(VLOOKUP(G7294,Store_Map!$A$2:$I$100,7,FALSE),"")</f>
        <v>0</v>
      </c>
      <c r="M7294">
        <f>IFERROR(VLOOKUP(G7294,Store_Map!$A$2:$I$100,8,FALSE),"")</f>
        <v>0</v>
      </c>
      <c r="N7294">
        <f t="shared" si="1017"/>
        <v>0</v>
      </c>
      <c r="O7294" t="str">
        <f t="shared" si="1018"/>
        <v>PASS</v>
      </c>
      <c r="P7294" t="str">
        <f t="shared" si="1019"/>
        <v>PASS</v>
      </c>
      <c r="Q7294" t="str">
        <f t="shared" si="1020"/>
        <v>PASS</v>
      </c>
      <c r="R7294" t="str">
        <f t="shared" si="1021"/>
        <v>PASS</v>
      </c>
      <c r="S7294" t="str">
        <f t="shared" si="1022"/>
        <v>PASS</v>
      </c>
      <c r="T7294">
        <f t="shared" si="1023"/>
        <v>100</v>
      </c>
      <c r="U7294" t="str">
        <f t="shared" si="1024"/>
        <v>Low</v>
      </c>
      <c r="V7294" t="str">
        <f t="shared" si="1025"/>
        <v>Clean</v>
      </c>
    </row>
    <row r="7295" spans="1:22" x14ac:dyDescent="0.3">
      <c r="A7295" t="str">
        <f>Raw_Data!A7295</f>
        <v>36016394</v>
      </c>
      <c r="B7295">
        <f>Raw_Data!B7295</f>
        <v>45666</v>
      </c>
      <c r="C7295" t="str">
        <f>Raw_Data!C7295</f>
        <v>CETIRIZINE HCL 10 MG TABLET</v>
      </c>
      <c r="D7295" t="str">
        <f>Raw_Data!D7295</f>
        <v>45802091939</v>
      </c>
      <c r="E7295" t="str">
        <f>Raw_Data!E7295</f>
        <v>BYNE, EDMUND</v>
      </c>
      <c r="F7295" t="str">
        <f>Raw_Data!F7295</f>
        <v>1033186648</v>
      </c>
      <c r="G7295" t="str">
        <f>Raw_Data!H7295</f>
        <v>3</v>
      </c>
      <c r="H7295">
        <f>IFERROR(VLOOKUP(G7295,Store_Map!$A$2:$I$100,3,FALSE),"")</f>
        <v>0</v>
      </c>
      <c r="I7295">
        <f>IFERROR(VLOOKUP(G7295,Store_Map!$A$2:$I$100,4,FALSE),"")</f>
        <v>0</v>
      </c>
      <c r="J7295">
        <f>IFERROR(VLOOKUP(G7295,Store_Map!$A$2:$I$100,5,FALSE),"")</f>
        <v>0</v>
      </c>
      <c r="K7295">
        <f>IFERROR(VLOOKUP(G7295,Store_Map!$A$2:$I$100,6,FALSE),"")</f>
        <v>0</v>
      </c>
      <c r="L7295">
        <f>IFERROR(VLOOKUP(G7295,Store_Map!$A$2:$I$100,7,FALSE),"")</f>
        <v>0</v>
      </c>
      <c r="M7295">
        <f>IFERROR(VLOOKUP(G7295,Store_Map!$A$2:$I$100,8,FALSE),"")</f>
        <v>0</v>
      </c>
      <c r="N7295">
        <f t="shared" si="1017"/>
        <v>0</v>
      </c>
      <c r="O7295" t="str">
        <f t="shared" si="1018"/>
        <v>PASS</v>
      </c>
      <c r="P7295" t="str">
        <f t="shared" si="1019"/>
        <v>PASS</v>
      </c>
      <c r="Q7295" t="str">
        <f t="shared" si="1020"/>
        <v>PASS</v>
      </c>
      <c r="R7295" t="str">
        <f t="shared" si="1021"/>
        <v>PASS</v>
      </c>
      <c r="S7295" t="str">
        <f t="shared" si="1022"/>
        <v>PASS</v>
      </c>
      <c r="T7295">
        <f t="shared" si="1023"/>
        <v>100</v>
      </c>
      <c r="U7295" t="str">
        <f t="shared" si="1024"/>
        <v>Low</v>
      </c>
      <c r="V7295" t="str">
        <f t="shared" si="1025"/>
        <v>Clean</v>
      </c>
    </row>
    <row r="7296" spans="1:22" x14ac:dyDescent="0.3">
      <c r="A7296" t="str">
        <f>Raw_Data!A7296</f>
        <v>36016395</v>
      </c>
      <c r="B7296">
        <f>Raw_Data!B7296</f>
        <v>45666</v>
      </c>
      <c r="C7296" t="str">
        <f>Raw_Data!C7296</f>
        <v>DOXYCYCLINE MONO 100 MG CAP</v>
      </c>
      <c r="D7296" t="str">
        <f>Raw_Data!D7296</f>
        <v>68180065208</v>
      </c>
      <c r="E7296" t="str">
        <f>Raw_Data!E7296</f>
        <v>THAKORE, MORGAN</v>
      </c>
      <c r="F7296" t="str">
        <f>Raw_Data!F7296</f>
        <v>1770875130</v>
      </c>
      <c r="G7296" t="str">
        <f>Raw_Data!H7296</f>
        <v>3</v>
      </c>
      <c r="H7296">
        <f>IFERROR(VLOOKUP(G7296,Store_Map!$A$2:$I$100,3,FALSE),"")</f>
        <v>0</v>
      </c>
      <c r="I7296">
        <f>IFERROR(VLOOKUP(G7296,Store_Map!$A$2:$I$100,4,FALSE),"")</f>
        <v>0</v>
      </c>
      <c r="J7296">
        <f>IFERROR(VLOOKUP(G7296,Store_Map!$A$2:$I$100,5,FALSE),"")</f>
        <v>0</v>
      </c>
      <c r="K7296">
        <f>IFERROR(VLOOKUP(G7296,Store_Map!$A$2:$I$100,6,FALSE),"")</f>
        <v>0</v>
      </c>
      <c r="L7296">
        <f>IFERROR(VLOOKUP(G7296,Store_Map!$A$2:$I$100,7,FALSE),"")</f>
        <v>0</v>
      </c>
      <c r="M7296">
        <f>IFERROR(VLOOKUP(G7296,Store_Map!$A$2:$I$100,8,FALSE),"")</f>
        <v>0</v>
      </c>
      <c r="N7296">
        <f t="shared" si="1017"/>
        <v>0</v>
      </c>
      <c r="O7296" t="str">
        <f t="shared" si="1018"/>
        <v>PASS</v>
      </c>
      <c r="P7296" t="str">
        <f t="shared" si="1019"/>
        <v>PASS</v>
      </c>
      <c r="Q7296" t="str">
        <f t="shared" si="1020"/>
        <v>PASS</v>
      </c>
      <c r="R7296" t="str">
        <f t="shared" si="1021"/>
        <v>PASS</v>
      </c>
      <c r="S7296" t="str">
        <f t="shared" si="1022"/>
        <v>PASS</v>
      </c>
      <c r="T7296">
        <f t="shared" si="1023"/>
        <v>100</v>
      </c>
      <c r="U7296" t="str">
        <f t="shared" si="1024"/>
        <v>Low</v>
      </c>
      <c r="V7296" t="str">
        <f t="shared" si="1025"/>
        <v>Clean</v>
      </c>
    </row>
    <row r="7297" spans="1:22" x14ac:dyDescent="0.3">
      <c r="A7297" t="str">
        <f>Raw_Data!A7297</f>
        <v>36016397</v>
      </c>
      <c r="B7297">
        <f>Raw_Data!B7297</f>
        <v>45666</v>
      </c>
      <c r="C7297" t="str">
        <f>Raw_Data!C7297</f>
        <v>METFORMIN HCL 1,000 MG TABL</v>
      </c>
      <c r="D7297" t="str">
        <f>Raw_Data!D7297</f>
        <v>67877056305</v>
      </c>
      <c r="E7297" t="str">
        <f>Raw_Data!E7297</f>
        <v>BYNE, EDMUND</v>
      </c>
      <c r="F7297" t="str">
        <f>Raw_Data!F7297</f>
        <v>1033186648</v>
      </c>
      <c r="G7297" t="str">
        <f>Raw_Data!H7297</f>
        <v>3</v>
      </c>
      <c r="H7297">
        <f>IFERROR(VLOOKUP(G7297,Store_Map!$A$2:$I$100,3,FALSE),"")</f>
        <v>0</v>
      </c>
      <c r="I7297">
        <f>IFERROR(VLOOKUP(G7297,Store_Map!$A$2:$I$100,4,FALSE),"")</f>
        <v>0</v>
      </c>
      <c r="J7297">
        <f>IFERROR(VLOOKUP(G7297,Store_Map!$A$2:$I$100,5,FALSE),"")</f>
        <v>0</v>
      </c>
      <c r="K7297">
        <f>IFERROR(VLOOKUP(G7297,Store_Map!$A$2:$I$100,6,FALSE),"")</f>
        <v>0</v>
      </c>
      <c r="L7297">
        <f>IFERROR(VLOOKUP(G7297,Store_Map!$A$2:$I$100,7,FALSE),"")</f>
        <v>0</v>
      </c>
      <c r="M7297">
        <f>IFERROR(VLOOKUP(G7297,Store_Map!$A$2:$I$100,8,FALSE),"")</f>
        <v>0</v>
      </c>
      <c r="N7297">
        <f t="shared" si="1017"/>
        <v>0</v>
      </c>
      <c r="O7297" t="str">
        <f t="shared" si="1018"/>
        <v>PASS</v>
      </c>
      <c r="P7297" t="str">
        <f t="shared" si="1019"/>
        <v>PASS</v>
      </c>
      <c r="Q7297" t="str">
        <f t="shared" si="1020"/>
        <v>PASS</v>
      </c>
      <c r="R7297" t="str">
        <f t="shared" si="1021"/>
        <v>PASS</v>
      </c>
      <c r="S7297" t="str">
        <f t="shared" si="1022"/>
        <v>PASS</v>
      </c>
      <c r="T7297">
        <f t="shared" si="1023"/>
        <v>100</v>
      </c>
      <c r="U7297" t="str">
        <f t="shared" si="1024"/>
        <v>Low</v>
      </c>
      <c r="V7297" t="str">
        <f t="shared" si="1025"/>
        <v>Clean</v>
      </c>
    </row>
    <row r="7298" spans="1:22" x14ac:dyDescent="0.3">
      <c r="A7298" t="str">
        <f>Raw_Data!A7298</f>
        <v>36011617</v>
      </c>
      <c r="B7298">
        <f>Raw_Data!B7298</f>
        <v>45666</v>
      </c>
      <c r="C7298" t="str">
        <f>Raw_Data!C7298</f>
        <v>TRIAMCINOLONE 55 MCG NASAL</v>
      </c>
      <c r="D7298" t="str">
        <f>Raw_Data!D7298</f>
        <v>45802010901</v>
      </c>
      <c r="E7298" t="str">
        <f>Raw_Data!E7298</f>
        <v>THERATTIL, JAYA</v>
      </c>
      <c r="F7298" t="str">
        <f>Raw_Data!F7298</f>
        <v>1043285810</v>
      </c>
      <c r="G7298" t="str">
        <f>Raw_Data!H7298</f>
        <v>3</v>
      </c>
      <c r="H7298">
        <f>IFERROR(VLOOKUP(G7298,Store_Map!$A$2:$I$100,3,FALSE),"")</f>
        <v>0</v>
      </c>
      <c r="I7298">
        <f>IFERROR(VLOOKUP(G7298,Store_Map!$A$2:$I$100,4,FALSE),"")</f>
        <v>0</v>
      </c>
      <c r="J7298">
        <f>IFERROR(VLOOKUP(G7298,Store_Map!$A$2:$I$100,5,FALSE),"")</f>
        <v>0</v>
      </c>
      <c r="K7298">
        <f>IFERROR(VLOOKUP(G7298,Store_Map!$A$2:$I$100,6,FALSE),"")</f>
        <v>0</v>
      </c>
      <c r="L7298">
        <f>IFERROR(VLOOKUP(G7298,Store_Map!$A$2:$I$100,7,FALSE),"")</f>
        <v>0</v>
      </c>
      <c r="M7298">
        <f>IFERROR(VLOOKUP(G7298,Store_Map!$A$2:$I$100,8,FALSE),"")</f>
        <v>0</v>
      </c>
      <c r="N7298">
        <f t="shared" ref="N7298:N7361" si="1026">COUNTBLANK(A7298:M7298)</f>
        <v>0</v>
      </c>
      <c r="O7298" t="str">
        <f t="shared" ref="O7298:O7361" si="1027">IF(AND(F7298&lt;&gt;"",LEN(F7298)=10,ISNUMBER(--F7298)),"PASS","REVIEW")</f>
        <v>PASS</v>
      </c>
      <c r="P7298" t="str">
        <f t="shared" ref="P7298:P7361" si="1028">IF(AND(D7298&lt;&gt;"",OR(LEN(D7298)=10,LEN(D7298)=11),ISNUMBER(--D7298)),"PASS","REVIEW")</f>
        <v>PASS</v>
      </c>
      <c r="Q7298" t="str">
        <f t="shared" ref="Q7298:Q7361" si="1029">IF(H7298&lt;&gt;"","PASS","REVIEW")</f>
        <v>PASS</v>
      </c>
      <c r="R7298" t="str">
        <f t="shared" ref="R7298:R7361" si="1030">IF(AND(I7298&lt;&gt;"",J7298&lt;&gt;"",K7298&lt;&gt;"",L7298&lt;&gt;"",M7298&lt;&gt;""),"PASS","REVIEW")</f>
        <v>PASS</v>
      </c>
      <c r="S7298" t="str">
        <f t="shared" ref="S7298:S7361" si="1031">IF(OR(N7298&gt;0,O7298="REVIEW",P7298="REVIEW",Q7298="REVIEW",R7298="REVIEW"),"REVIEW","PASS")</f>
        <v>PASS</v>
      </c>
      <c r="T7298">
        <f t="shared" ref="T7298:T7361" si="1032">MAX(0,100-(N7298*5)-IF(O7298="REVIEW",15,0)-IF(P7298="REVIEW",10,0)-IF(Q7298="REVIEW",10,0)-IF(R7298="REVIEW",20,0))</f>
        <v>100</v>
      </c>
      <c r="U7298" t="str">
        <f t="shared" ref="U7298:U7361" si="1033">IF(T7298&gt;=90,"Low",IF(T7298&gt;=70,"Medium","High"))</f>
        <v>Low</v>
      </c>
      <c r="V7298" t="str">
        <f t="shared" ref="V7298:V7361" si="1034">IF(N7298&gt;0,"Missing required fields",IF(O7298="REVIEW","Invalid provider NPI",IF(P7298="REVIEW","Invalid NDC",IF(Q7298="REVIEW","Store mapping incomplete",IF(R7298="REVIEW","Entity mapping incomplete","Clean")))))</f>
        <v>Clean</v>
      </c>
    </row>
    <row r="7299" spans="1:22" x14ac:dyDescent="0.3">
      <c r="A7299" t="str">
        <f>Raw_Data!A7299</f>
        <v>36016398</v>
      </c>
      <c r="B7299">
        <f>Raw_Data!B7299</f>
        <v>45666</v>
      </c>
      <c r="C7299" t="str">
        <f>Raw_Data!C7299</f>
        <v>LISINOPRIL 10 MG TABLET</v>
      </c>
      <c r="D7299" t="str">
        <f>Raw_Data!D7299</f>
        <v>68180098001</v>
      </c>
      <c r="E7299" t="str">
        <f>Raw_Data!E7299</f>
        <v>BYNE, EDMUND</v>
      </c>
      <c r="F7299" t="str">
        <f>Raw_Data!F7299</f>
        <v>1033186648</v>
      </c>
      <c r="G7299" t="str">
        <f>Raw_Data!H7299</f>
        <v>3</v>
      </c>
      <c r="H7299">
        <f>IFERROR(VLOOKUP(G7299,Store_Map!$A$2:$I$100,3,FALSE),"")</f>
        <v>0</v>
      </c>
      <c r="I7299">
        <f>IFERROR(VLOOKUP(G7299,Store_Map!$A$2:$I$100,4,FALSE),"")</f>
        <v>0</v>
      </c>
      <c r="J7299">
        <f>IFERROR(VLOOKUP(G7299,Store_Map!$A$2:$I$100,5,FALSE),"")</f>
        <v>0</v>
      </c>
      <c r="K7299">
        <f>IFERROR(VLOOKUP(G7299,Store_Map!$A$2:$I$100,6,FALSE),"")</f>
        <v>0</v>
      </c>
      <c r="L7299">
        <f>IFERROR(VLOOKUP(G7299,Store_Map!$A$2:$I$100,7,FALSE),"")</f>
        <v>0</v>
      </c>
      <c r="M7299">
        <f>IFERROR(VLOOKUP(G7299,Store_Map!$A$2:$I$100,8,FALSE),"")</f>
        <v>0</v>
      </c>
      <c r="N7299">
        <f t="shared" si="1026"/>
        <v>0</v>
      </c>
      <c r="O7299" t="str">
        <f t="shared" si="1027"/>
        <v>PASS</v>
      </c>
      <c r="P7299" t="str">
        <f t="shared" si="1028"/>
        <v>PASS</v>
      </c>
      <c r="Q7299" t="str">
        <f t="shared" si="1029"/>
        <v>PASS</v>
      </c>
      <c r="R7299" t="str">
        <f t="shared" si="1030"/>
        <v>PASS</v>
      </c>
      <c r="S7299" t="str">
        <f t="shared" si="1031"/>
        <v>PASS</v>
      </c>
      <c r="T7299">
        <f t="shared" si="1032"/>
        <v>100</v>
      </c>
      <c r="U7299" t="str">
        <f t="shared" si="1033"/>
        <v>Low</v>
      </c>
      <c r="V7299" t="str">
        <f t="shared" si="1034"/>
        <v>Clean</v>
      </c>
    </row>
    <row r="7300" spans="1:22" x14ac:dyDescent="0.3">
      <c r="A7300" t="str">
        <f>Raw_Data!A7300</f>
        <v>36016399</v>
      </c>
      <c r="B7300">
        <f>Raw_Data!B7300</f>
        <v>45666</v>
      </c>
      <c r="C7300" t="str">
        <f>Raw_Data!C7300</f>
        <v>BUSPIRONE HCL 10 MG TABLET</v>
      </c>
      <c r="D7300" t="str">
        <f>Raw_Data!D7300</f>
        <v>29300024501</v>
      </c>
      <c r="E7300" t="str">
        <f>Raw_Data!E7300</f>
        <v>BYNE, EDMUND</v>
      </c>
      <c r="F7300" t="str">
        <f>Raw_Data!F7300</f>
        <v>1033186648</v>
      </c>
      <c r="G7300" t="str">
        <f>Raw_Data!H7300</f>
        <v>3</v>
      </c>
      <c r="H7300">
        <f>IFERROR(VLOOKUP(G7300,Store_Map!$A$2:$I$100,3,FALSE),"")</f>
        <v>0</v>
      </c>
      <c r="I7300">
        <f>IFERROR(VLOOKUP(G7300,Store_Map!$A$2:$I$100,4,FALSE),"")</f>
        <v>0</v>
      </c>
      <c r="J7300">
        <f>IFERROR(VLOOKUP(G7300,Store_Map!$A$2:$I$100,5,FALSE),"")</f>
        <v>0</v>
      </c>
      <c r="K7300">
        <f>IFERROR(VLOOKUP(G7300,Store_Map!$A$2:$I$100,6,FALSE),"")</f>
        <v>0</v>
      </c>
      <c r="L7300">
        <f>IFERROR(VLOOKUP(G7300,Store_Map!$A$2:$I$100,7,FALSE),"")</f>
        <v>0</v>
      </c>
      <c r="M7300">
        <f>IFERROR(VLOOKUP(G7300,Store_Map!$A$2:$I$100,8,FALSE),"")</f>
        <v>0</v>
      </c>
      <c r="N7300">
        <f t="shared" si="1026"/>
        <v>0</v>
      </c>
      <c r="O7300" t="str">
        <f t="shared" si="1027"/>
        <v>PASS</v>
      </c>
      <c r="P7300" t="str">
        <f t="shared" si="1028"/>
        <v>PASS</v>
      </c>
      <c r="Q7300" t="str">
        <f t="shared" si="1029"/>
        <v>PASS</v>
      </c>
      <c r="R7300" t="str">
        <f t="shared" si="1030"/>
        <v>PASS</v>
      </c>
      <c r="S7300" t="str">
        <f t="shared" si="1031"/>
        <v>PASS</v>
      </c>
      <c r="T7300">
        <f t="shared" si="1032"/>
        <v>100</v>
      </c>
      <c r="U7300" t="str">
        <f t="shared" si="1033"/>
        <v>Low</v>
      </c>
      <c r="V7300" t="str">
        <f t="shared" si="1034"/>
        <v>Clean</v>
      </c>
    </row>
    <row r="7301" spans="1:22" x14ac:dyDescent="0.3">
      <c r="A7301" t="str">
        <f>Raw_Data!A7301</f>
        <v>36016400</v>
      </c>
      <c r="B7301">
        <f>Raw_Data!B7301</f>
        <v>45666</v>
      </c>
      <c r="C7301" t="str">
        <f>Raw_Data!C7301</f>
        <v>POTASSIUM CL ER 10 MEQ TABL</v>
      </c>
      <c r="D7301" t="str">
        <f>Raw_Data!D7301</f>
        <v>69238106501</v>
      </c>
      <c r="E7301" t="str">
        <f>Raw_Data!E7301</f>
        <v>BYNE, EDMUND</v>
      </c>
      <c r="F7301" t="str">
        <f>Raw_Data!F7301</f>
        <v>1033186648</v>
      </c>
      <c r="G7301" t="str">
        <f>Raw_Data!H7301</f>
        <v>3</v>
      </c>
      <c r="H7301">
        <f>IFERROR(VLOOKUP(G7301,Store_Map!$A$2:$I$100,3,FALSE),"")</f>
        <v>0</v>
      </c>
      <c r="I7301">
        <f>IFERROR(VLOOKUP(G7301,Store_Map!$A$2:$I$100,4,FALSE),"")</f>
        <v>0</v>
      </c>
      <c r="J7301">
        <f>IFERROR(VLOOKUP(G7301,Store_Map!$A$2:$I$100,5,FALSE),"")</f>
        <v>0</v>
      </c>
      <c r="K7301">
        <f>IFERROR(VLOOKUP(G7301,Store_Map!$A$2:$I$100,6,FALSE),"")</f>
        <v>0</v>
      </c>
      <c r="L7301">
        <f>IFERROR(VLOOKUP(G7301,Store_Map!$A$2:$I$100,7,FALSE),"")</f>
        <v>0</v>
      </c>
      <c r="M7301">
        <f>IFERROR(VLOOKUP(G7301,Store_Map!$A$2:$I$100,8,FALSE),"")</f>
        <v>0</v>
      </c>
      <c r="N7301">
        <f t="shared" si="1026"/>
        <v>0</v>
      </c>
      <c r="O7301" t="str">
        <f t="shared" si="1027"/>
        <v>PASS</v>
      </c>
      <c r="P7301" t="str">
        <f t="shared" si="1028"/>
        <v>PASS</v>
      </c>
      <c r="Q7301" t="str">
        <f t="shared" si="1029"/>
        <v>PASS</v>
      </c>
      <c r="R7301" t="str">
        <f t="shared" si="1030"/>
        <v>PASS</v>
      </c>
      <c r="S7301" t="str">
        <f t="shared" si="1031"/>
        <v>PASS</v>
      </c>
      <c r="T7301">
        <f t="shared" si="1032"/>
        <v>100</v>
      </c>
      <c r="U7301" t="str">
        <f t="shared" si="1033"/>
        <v>Low</v>
      </c>
      <c r="V7301" t="str">
        <f t="shared" si="1034"/>
        <v>Clean</v>
      </c>
    </row>
    <row r="7302" spans="1:22" x14ac:dyDescent="0.3">
      <c r="A7302" t="str">
        <f>Raw_Data!A7302</f>
        <v>36016401</v>
      </c>
      <c r="B7302">
        <f>Raw_Data!B7302</f>
        <v>45666</v>
      </c>
      <c r="C7302" t="str">
        <f>Raw_Data!C7302</f>
        <v>PAROXETINE HCL 20 MG TABLET</v>
      </c>
      <c r="D7302" t="str">
        <f>Raw_Data!D7302</f>
        <v>68382009816</v>
      </c>
      <c r="E7302" t="str">
        <f>Raw_Data!E7302</f>
        <v>BYNE, EDMUND</v>
      </c>
      <c r="F7302" t="str">
        <f>Raw_Data!F7302</f>
        <v>1033186648</v>
      </c>
      <c r="G7302" t="str">
        <f>Raw_Data!H7302</f>
        <v>3</v>
      </c>
      <c r="H7302">
        <f>IFERROR(VLOOKUP(G7302,Store_Map!$A$2:$I$100,3,FALSE),"")</f>
        <v>0</v>
      </c>
      <c r="I7302">
        <f>IFERROR(VLOOKUP(G7302,Store_Map!$A$2:$I$100,4,FALSE),"")</f>
        <v>0</v>
      </c>
      <c r="J7302">
        <f>IFERROR(VLOOKUP(G7302,Store_Map!$A$2:$I$100,5,FALSE),"")</f>
        <v>0</v>
      </c>
      <c r="K7302">
        <f>IFERROR(VLOOKUP(G7302,Store_Map!$A$2:$I$100,6,FALSE),"")</f>
        <v>0</v>
      </c>
      <c r="L7302">
        <f>IFERROR(VLOOKUP(G7302,Store_Map!$A$2:$I$100,7,FALSE),"")</f>
        <v>0</v>
      </c>
      <c r="M7302">
        <f>IFERROR(VLOOKUP(G7302,Store_Map!$A$2:$I$100,8,FALSE),"")</f>
        <v>0</v>
      </c>
      <c r="N7302">
        <f t="shared" si="1026"/>
        <v>0</v>
      </c>
      <c r="O7302" t="str">
        <f t="shared" si="1027"/>
        <v>PASS</v>
      </c>
      <c r="P7302" t="str">
        <f t="shared" si="1028"/>
        <v>PASS</v>
      </c>
      <c r="Q7302" t="str">
        <f t="shared" si="1029"/>
        <v>PASS</v>
      </c>
      <c r="R7302" t="str">
        <f t="shared" si="1030"/>
        <v>PASS</v>
      </c>
      <c r="S7302" t="str">
        <f t="shared" si="1031"/>
        <v>PASS</v>
      </c>
      <c r="T7302">
        <f t="shared" si="1032"/>
        <v>100</v>
      </c>
      <c r="U7302" t="str">
        <f t="shared" si="1033"/>
        <v>Low</v>
      </c>
      <c r="V7302" t="str">
        <f t="shared" si="1034"/>
        <v>Clean</v>
      </c>
    </row>
    <row r="7303" spans="1:22" x14ac:dyDescent="0.3">
      <c r="A7303" t="str">
        <f>Raw_Data!A7303</f>
        <v>36016402</v>
      </c>
      <c r="B7303">
        <f>Raw_Data!B7303</f>
        <v>45666</v>
      </c>
      <c r="C7303" t="str">
        <f>Raw_Data!C7303</f>
        <v>FENOFIBRATE 145 MG TABLET</v>
      </c>
      <c r="D7303" t="str">
        <f>Raw_Data!D7303</f>
        <v>31722059690</v>
      </c>
      <c r="E7303" t="str">
        <f>Raw_Data!E7303</f>
        <v>BYNE, EDMUND</v>
      </c>
      <c r="F7303" t="str">
        <f>Raw_Data!F7303</f>
        <v>1033186648</v>
      </c>
      <c r="G7303" t="str">
        <f>Raw_Data!H7303</f>
        <v>3</v>
      </c>
      <c r="H7303">
        <f>IFERROR(VLOOKUP(G7303,Store_Map!$A$2:$I$100,3,FALSE),"")</f>
        <v>0</v>
      </c>
      <c r="I7303">
        <f>IFERROR(VLOOKUP(G7303,Store_Map!$A$2:$I$100,4,FALSE),"")</f>
        <v>0</v>
      </c>
      <c r="J7303">
        <f>IFERROR(VLOOKUP(G7303,Store_Map!$A$2:$I$100,5,FALSE),"")</f>
        <v>0</v>
      </c>
      <c r="K7303">
        <f>IFERROR(VLOOKUP(G7303,Store_Map!$A$2:$I$100,6,FALSE),"")</f>
        <v>0</v>
      </c>
      <c r="L7303">
        <f>IFERROR(VLOOKUP(G7303,Store_Map!$A$2:$I$100,7,FALSE),"")</f>
        <v>0</v>
      </c>
      <c r="M7303">
        <f>IFERROR(VLOOKUP(G7303,Store_Map!$A$2:$I$100,8,FALSE),"")</f>
        <v>0</v>
      </c>
      <c r="N7303">
        <f t="shared" si="1026"/>
        <v>0</v>
      </c>
      <c r="O7303" t="str">
        <f t="shared" si="1027"/>
        <v>PASS</v>
      </c>
      <c r="P7303" t="str">
        <f t="shared" si="1028"/>
        <v>PASS</v>
      </c>
      <c r="Q7303" t="str">
        <f t="shared" si="1029"/>
        <v>PASS</v>
      </c>
      <c r="R7303" t="str">
        <f t="shared" si="1030"/>
        <v>PASS</v>
      </c>
      <c r="S7303" t="str">
        <f t="shared" si="1031"/>
        <v>PASS</v>
      </c>
      <c r="T7303">
        <f t="shared" si="1032"/>
        <v>100</v>
      </c>
      <c r="U7303" t="str">
        <f t="shared" si="1033"/>
        <v>Low</v>
      </c>
      <c r="V7303" t="str">
        <f t="shared" si="1034"/>
        <v>Clean</v>
      </c>
    </row>
    <row r="7304" spans="1:22" x14ac:dyDescent="0.3">
      <c r="A7304" t="str">
        <f>Raw_Data!A7304</f>
        <v>36016403</v>
      </c>
      <c r="B7304">
        <f>Raw_Data!B7304</f>
        <v>45666</v>
      </c>
      <c r="C7304" t="str">
        <f>Raw_Data!C7304</f>
        <v>LANTUS SOLOSTAR 100 UNIT/ML</v>
      </c>
      <c r="D7304" t="str">
        <f>Raw_Data!D7304</f>
        <v>88221905</v>
      </c>
      <c r="E7304" t="str">
        <f>Raw_Data!E7304</f>
        <v>BYNE, EDMUND</v>
      </c>
      <c r="F7304" t="str">
        <f>Raw_Data!F7304</f>
        <v>1033186648</v>
      </c>
      <c r="G7304" t="str">
        <f>Raw_Data!H7304</f>
        <v>3</v>
      </c>
      <c r="H7304">
        <f>IFERROR(VLOOKUP(G7304,Store_Map!$A$2:$I$100,3,FALSE),"")</f>
        <v>0</v>
      </c>
      <c r="I7304">
        <f>IFERROR(VLOOKUP(G7304,Store_Map!$A$2:$I$100,4,FALSE),"")</f>
        <v>0</v>
      </c>
      <c r="J7304">
        <f>IFERROR(VLOOKUP(G7304,Store_Map!$A$2:$I$100,5,FALSE),"")</f>
        <v>0</v>
      </c>
      <c r="K7304">
        <f>IFERROR(VLOOKUP(G7304,Store_Map!$A$2:$I$100,6,FALSE),"")</f>
        <v>0</v>
      </c>
      <c r="L7304">
        <f>IFERROR(VLOOKUP(G7304,Store_Map!$A$2:$I$100,7,FALSE),"")</f>
        <v>0</v>
      </c>
      <c r="M7304">
        <f>IFERROR(VLOOKUP(G7304,Store_Map!$A$2:$I$100,8,FALSE),"")</f>
        <v>0</v>
      </c>
      <c r="N7304">
        <f t="shared" si="1026"/>
        <v>0</v>
      </c>
      <c r="O7304" t="str">
        <f t="shared" si="1027"/>
        <v>PASS</v>
      </c>
      <c r="P7304" t="str">
        <f t="shared" si="1028"/>
        <v>REVIEW</v>
      </c>
      <c r="Q7304" t="str">
        <f t="shared" si="1029"/>
        <v>PASS</v>
      </c>
      <c r="R7304" t="str">
        <f t="shared" si="1030"/>
        <v>PASS</v>
      </c>
      <c r="S7304" t="str">
        <f t="shared" si="1031"/>
        <v>REVIEW</v>
      </c>
      <c r="T7304">
        <f t="shared" si="1032"/>
        <v>90</v>
      </c>
      <c r="U7304" t="str">
        <f t="shared" si="1033"/>
        <v>Low</v>
      </c>
      <c r="V7304" t="str">
        <f t="shared" si="1034"/>
        <v>Invalid NDC</v>
      </c>
    </row>
    <row r="7305" spans="1:22" x14ac:dyDescent="0.3">
      <c r="A7305" t="str">
        <f>Raw_Data!A7305</f>
        <v>36016282</v>
      </c>
      <c r="B7305">
        <f>Raw_Data!B7305</f>
        <v>45666</v>
      </c>
      <c r="C7305" t="str">
        <f>Raw_Data!C7305</f>
        <v>FIRST-OMEPRAZOLE 2 MG/ML SU</v>
      </c>
      <c r="D7305" t="str">
        <f>Raw_Data!D7305</f>
        <v>65628007003</v>
      </c>
      <c r="E7305" t="str">
        <f>Raw_Data!E7305</f>
        <v>Scoggins, Jennie</v>
      </c>
      <c r="F7305" t="str">
        <f>Raw_Data!F7305</f>
        <v>1982727400</v>
      </c>
      <c r="G7305" t="str">
        <f>Raw_Data!H7305</f>
        <v>3</v>
      </c>
      <c r="H7305">
        <f>IFERROR(VLOOKUP(G7305,Store_Map!$A$2:$I$100,3,FALSE),"")</f>
        <v>0</v>
      </c>
      <c r="I7305">
        <f>IFERROR(VLOOKUP(G7305,Store_Map!$A$2:$I$100,4,FALSE),"")</f>
        <v>0</v>
      </c>
      <c r="J7305">
        <f>IFERROR(VLOOKUP(G7305,Store_Map!$A$2:$I$100,5,FALSE),"")</f>
        <v>0</v>
      </c>
      <c r="K7305">
        <f>IFERROR(VLOOKUP(G7305,Store_Map!$A$2:$I$100,6,FALSE),"")</f>
        <v>0</v>
      </c>
      <c r="L7305">
        <f>IFERROR(VLOOKUP(G7305,Store_Map!$A$2:$I$100,7,FALSE),"")</f>
        <v>0</v>
      </c>
      <c r="M7305">
        <f>IFERROR(VLOOKUP(G7305,Store_Map!$A$2:$I$100,8,FALSE),"")</f>
        <v>0</v>
      </c>
      <c r="N7305">
        <f t="shared" si="1026"/>
        <v>0</v>
      </c>
      <c r="O7305" t="str">
        <f t="shared" si="1027"/>
        <v>PASS</v>
      </c>
      <c r="P7305" t="str">
        <f t="shared" si="1028"/>
        <v>PASS</v>
      </c>
      <c r="Q7305" t="str">
        <f t="shared" si="1029"/>
        <v>PASS</v>
      </c>
      <c r="R7305" t="str">
        <f t="shared" si="1030"/>
        <v>PASS</v>
      </c>
      <c r="S7305" t="str">
        <f t="shared" si="1031"/>
        <v>PASS</v>
      </c>
      <c r="T7305">
        <f t="shared" si="1032"/>
        <v>100</v>
      </c>
      <c r="U7305" t="str">
        <f t="shared" si="1033"/>
        <v>Low</v>
      </c>
      <c r="V7305" t="str">
        <f t="shared" si="1034"/>
        <v>Clean</v>
      </c>
    </row>
    <row r="7306" spans="1:22" x14ac:dyDescent="0.3">
      <c r="A7306" t="str">
        <f>Raw_Data!A7306</f>
        <v>32002962</v>
      </c>
      <c r="B7306">
        <f>Raw_Data!B7306</f>
        <v>45666</v>
      </c>
      <c r="C7306" t="str">
        <f>Raw_Data!C7306</f>
        <v>DEXMETHYLPHENIDATE ER 40 MG</v>
      </c>
      <c r="D7306" t="str">
        <f>Raw_Data!D7306</f>
        <v>93556201</v>
      </c>
      <c r="E7306" t="str">
        <f>Raw_Data!E7306</f>
        <v>Acevedo, Jose</v>
      </c>
      <c r="F7306" t="str">
        <f>Raw_Data!F7306</f>
        <v>1356327027</v>
      </c>
      <c r="G7306" t="str">
        <f>Raw_Data!H7306</f>
        <v>3</v>
      </c>
      <c r="H7306">
        <f>IFERROR(VLOOKUP(G7306,Store_Map!$A$2:$I$100,3,FALSE),"")</f>
        <v>0</v>
      </c>
      <c r="I7306">
        <f>IFERROR(VLOOKUP(G7306,Store_Map!$A$2:$I$100,4,FALSE),"")</f>
        <v>0</v>
      </c>
      <c r="J7306">
        <f>IFERROR(VLOOKUP(G7306,Store_Map!$A$2:$I$100,5,FALSE),"")</f>
        <v>0</v>
      </c>
      <c r="K7306">
        <f>IFERROR(VLOOKUP(G7306,Store_Map!$A$2:$I$100,6,FALSE),"")</f>
        <v>0</v>
      </c>
      <c r="L7306">
        <f>IFERROR(VLOOKUP(G7306,Store_Map!$A$2:$I$100,7,FALSE),"")</f>
        <v>0</v>
      </c>
      <c r="M7306">
        <f>IFERROR(VLOOKUP(G7306,Store_Map!$A$2:$I$100,8,FALSE),"")</f>
        <v>0</v>
      </c>
      <c r="N7306">
        <f t="shared" si="1026"/>
        <v>0</v>
      </c>
      <c r="O7306" t="str">
        <f t="shared" si="1027"/>
        <v>PASS</v>
      </c>
      <c r="P7306" t="str">
        <f t="shared" si="1028"/>
        <v>REVIEW</v>
      </c>
      <c r="Q7306" t="str">
        <f t="shared" si="1029"/>
        <v>PASS</v>
      </c>
      <c r="R7306" t="str">
        <f t="shared" si="1030"/>
        <v>PASS</v>
      </c>
      <c r="S7306" t="str">
        <f t="shared" si="1031"/>
        <v>REVIEW</v>
      </c>
      <c r="T7306">
        <f t="shared" si="1032"/>
        <v>90</v>
      </c>
      <c r="U7306" t="str">
        <f t="shared" si="1033"/>
        <v>Low</v>
      </c>
      <c r="V7306" t="str">
        <f t="shared" si="1034"/>
        <v>Invalid NDC</v>
      </c>
    </row>
    <row r="7307" spans="1:22" x14ac:dyDescent="0.3">
      <c r="A7307" t="str">
        <f>Raw_Data!A7307</f>
        <v>36016404</v>
      </c>
      <c r="B7307">
        <f>Raw_Data!B7307</f>
        <v>45666</v>
      </c>
      <c r="C7307" t="str">
        <f>Raw_Data!C7307</f>
        <v>EARWAX REMOVAL KIT 6.5%</v>
      </c>
      <c r="D7307" t="str">
        <f>Raw_Data!D7307</f>
        <v>70000049002</v>
      </c>
      <c r="E7307" t="str">
        <f>Raw_Data!E7307</f>
        <v>Acevedo, Jose</v>
      </c>
      <c r="F7307" t="str">
        <f>Raw_Data!F7307</f>
        <v>1356327027</v>
      </c>
      <c r="G7307" t="str">
        <f>Raw_Data!H7307</f>
        <v>3</v>
      </c>
      <c r="H7307">
        <f>IFERROR(VLOOKUP(G7307,Store_Map!$A$2:$I$100,3,FALSE),"")</f>
        <v>0</v>
      </c>
      <c r="I7307">
        <f>IFERROR(VLOOKUP(G7307,Store_Map!$A$2:$I$100,4,FALSE),"")</f>
        <v>0</v>
      </c>
      <c r="J7307">
        <f>IFERROR(VLOOKUP(G7307,Store_Map!$A$2:$I$100,5,FALSE),"")</f>
        <v>0</v>
      </c>
      <c r="K7307">
        <f>IFERROR(VLOOKUP(G7307,Store_Map!$A$2:$I$100,6,FALSE),"")</f>
        <v>0</v>
      </c>
      <c r="L7307">
        <f>IFERROR(VLOOKUP(G7307,Store_Map!$A$2:$I$100,7,FALSE),"")</f>
        <v>0</v>
      </c>
      <c r="M7307">
        <f>IFERROR(VLOOKUP(G7307,Store_Map!$A$2:$I$100,8,FALSE),"")</f>
        <v>0</v>
      </c>
      <c r="N7307">
        <f t="shared" si="1026"/>
        <v>0</v>
      </c>
      <c r="O7307" t="str">
        <f t="shared" si="1027"/>
        <v>PASS</v>
      </c>
      <c r="P7307" t="str">
        <f t="shared" si="1028"/>
        <v>PASS</v>
      </c>
      <c r="Q7307" t="str">
        <f t="shared" si="1029"/>
        <v>PASS</v>
      </c>
      <c r="R7307" t="str">
        <f t="shared" si="1030"/>
        <v>PASS</v>
      </c>
      <c r="S7307" t="str">
        <f t="shared" si="1031"/>
        <v>PASS</v>
      </c>
      <c r="T7307">
        <f t="shared" si="1032"/>
        <v>100</v>
      </c>
      <c r="U7307" t="str">
        <f t="shared" si="1033"/>
        <v>Low</v>
      </c>
      <c r="V7307" t="str">
        <f t="shared" si="1034"/>
        <v>Clean</v>
      </c>
    </row>
    <row r="7308" spans="1:22" x14ac:dyDescent="0.3">
      <c r="A7308" t="str">
        <f>Raw_Data!A7308</f>
        <v>36016405</v>
      </c>
      <c r="B7308">
        <f>Raw_Data!B7308</f>
        <v>45666</v>
      </c>
      <c r="C7308" t="str">
        <f>Raw_Data!C7308</f>
        <v>MONTELUKAST SOD 5 MG TAB CH</v>
      </c>
      <c r="D7308" t="str">
        <f>Raw_Data!D7308</f>
        <v>33342011107</v>
      </c>
      <c r="E7308" t="str">
        <f>Raw_Data!E7308</f>
        <v>THERATTIL, JAYA</v>
      </c>
      <c r="F7308" t="str">
        <f>Raw_Data!F7308</f>
        <v>1043285810</v>
      </c>
      <c r="G7308" t="str">
        <f>Raw_Data!H7308</f>
        <v>3</v>
      </c>
      <c r="H7308">
        <f>IFERROR(VLOOKUP(G7308,Store_Map!$A$2:$I$100,3,FALSE),"")</f>
        <v>0</v>
      </c>
      <c r="I7308">
        <f>IFERROR(VLOOKUP(G7308,Store_Map!$A$2:$I$100,4,FALSE),"")</f>
        <v>0</v>
      </c>
      <c r="J7308">
        <f>IFERROR(VLOOKUP(G7308,Store_Map!$A$2:$I$100,5,FALSE),"")</f>
        <v>0</v>
      </c>
      <c r="K7308">
        <f>IFERROR(VLOOKUP(G7308,Store_Map!$A$2:$I$100,6,FALSE),"")</f>
        <v>0</v>
      </c>
      <c r="L7308">
        <f>IFERROR(VLOOKUP(G7308,Store_Map!$A$2:$I$100,7,FALSE),"")</f>
        <v>0</v>
      </c>
      <c r="M7308">
        <f>IFERROR(VLOOKUP(G7308,Store_Map!$A$2:$I$100,8,FALSE),"")</f>
        <v>0</v>
      </c>
      <c r="N7308">
        <f t="shared" si="1026"/>
        <v>0</v>
      </c>
      <c r="O7308" t="str">
        <f t="shared" si="1027"/>
        <v>PASS</v>
      </c>
      <c r="P7308" t="str">
        <f t="shared" si="1028"/>
        <v>PASS</v>
      </c>
      <c r="Q7308" t="str">
        <f t="shared" si="1029"/>
        <v>PASS</v>
      </c>
      <c r="R7308" t="str">
        <f t="shared" si="1030"/>
        <v>PASS</v>
      </c>
      <c r="S7308" t="str">
        <f t="shared" si="1031"/>
        <v>PASS</v>
      </c>
      <c r="T7308">
        <f t="shared" si="1032"/>
        <v>100</v>
      </c>
      <c r="U7308" t="str">
        <f t="shared" si="1033"/>
        <v>Low</v>
      </c>
      <c r="V7308" t="str">
        <f t="shared" si="1034"/>
        <v>Clean</v>
      </c>
    </row>
    <row r="7309" spans="1:22" x14ac:dyDescent="0.3">
      <c r="A7309" t="str">
        <f>Raw_Data!A7309</f>
        <v>36016406</v>
      </c>
      <c r="B7309">
        <f>Raw_Data!B7309</f>
        <v>45666</v>
      </c>
      <c r="C7309" t="str">
        <f>Raw_Data!C7309</f>
        <v>TRIAMCINOLONE 55 MCG NASAL</v>
      </c>
      <c r="D7309" t="str">
        <f>Raw_Data!D7309</f>
        <v>45802010901</v>
      </c>
      <c r="E7309" t="str">
        <f>Raw_Data!E7309</f>
        <v>THERATTIL, JAYA</v>
      </c>
      <c r="F7309" t="str">
        <f>Raw_Data!F7309</f>
        <v>1043285810</v>
      </c>
      <c r="G7309" t="str">
        <f>Raw_Data!H7309</f>
        <v>3</v>
      </c>
      <c r="H7309">
        <f>IFERROR(VLOOKUP(G7309,Store_Map!$A$2:$I$100,3,FALSE),"")</f>
        <v>0</v>
      </c>
      <c r="I7309">
        <f>IFERROR(VLOOKUP(G7309,Store_Map!$A$2:$I$100,4,FALSE),"")</f>
        <v>0</v>
      </c>
      <c r="J7309">
        <f>IFERROR(VLOOKUP(G7309,Store_Map!$A$2:$I$100,5,FALSE),"")</f>
        <v>0</v>
      </c>
      <c r="K7309">
        <f>IFERROR(VLOOKUP(G7309,Store_Map!$A$2:$I$100,6,FALSE),"")</f>
        <v>0</v>
      </c>
      <c r="L7309">
        <f>IFERROR(VLOOKUP(G7309,Store_Map!$A$2:$I$100,7,FALSE),"")</f>
        <v>0</v>
      </c>
      <c r="M7309">
        <f>IFERROR(VLOOKUP(G7309,Store_Map!$A$2:$I$100,8,FALSE),"")</f>
        <v>0</v>
      </c>
      <c r="N7309">
        <f t="shared" si="1026"/>
        <v>0</v>
      </c>
      <c r="O7309" t="str">
        <f t="shared" si="1027"/>
        <v>PASS</v>
      </c>
      <c r="P7309" t="str">
        <f t="shared" si="1028"/>
        <v>PASS</v>
      </c>
      <c r="Q7309" t="str">
        <f t="shared" si="1029"/>
        <v>PASS</v>
      </c>
      <c r="R7309" t="str">
        <f t="shared" si="1030"/>
        <v>PASS</v>
      </c>
      <c r="S7309" t="str">
        <f t="shared" si="1031"/>
        <v>PASS</v>
      </c>
      <c r="T7309">
        <f t="shared" si="1032"/>
        <v>100</v>
      </c>
      <c r="U7309" t="str">
        <f t="shared" si="1033"/>
        <v>Low</v>
      </c>
      <c r="V7309" t="str">
        <f t="shared" si="1034"/>
        <v>Clean</v>
      </c>
    </row>
    <row r="7310" spans="1:22" x14ac:dyDescent="0.3">
      <c r="A7310" t="str">
        <f>Raw_Data!A7310</f>
        <v>36016407</v>
      </c>
      <c r="B7310">
        <f>Raw_Data!B7310</f>
        <v>45666</v>
      </c>
      <c r="C7310" t="str">
        <f>Raw_Data!C7310</f>
        <v>MONTELUKAST SOD 5 MG TAB CH</v>
      </c>
      <c r="D7310" t="str">
        <f>Raw_Data!D7310</f>
        <v>33342011107</v>
      </c>
      <c r="E7310" t="str">
        <f>Raw_Data!E7310</f>
        <v>THERATTIL, JAYA</v>
      </c>
      <c r="F7310" t="str">
        <f>Raw_Data!F7310</f>
        <v>1043285810</v>
      </c>
      <c r="G7310" t="str">
        <f>Raw_Data!H7310</f>
        <v>3</v>
      </c>
      <c r="H7310">
        <f>IFERROR(VLOOKUP(G7310,Store_Map!$A$2:$I$100,3,FALSE),"")</f>
        <v>0</v>
      </c>
      <c r="I7310">
        <f>IFERROR(VLOOKUP(G7310,Store_Map!$A$2:$I$100,4,FALSE),"")</f>
        <v>0</v>
      </c>
      <c r="J7310">
        <f>IFERROR(VLOOKUP(G7310,Store_Map!$A$2:$I$100,5,FALSE),"")</f>
        <v>0</v>
      </c>
      <c r="K7310">
        <f>IFERROR(VLOOKUP(G7310,Store_Map!$A$2:$I$100,6,FALSE),"")</f>
        <v>0</v>
      </c>
      <c r="L7310">
        <f>IFERROR(VLOOKUP(G7310,Store_Map!$A$2:$I$100,7,FALSE),"")</f>
        <v>0</v>
      </c>
      <c r="M7310">
        <f>IFERROR(VLOOKUP(G7310,Store_Map!$A$2:$I$100,8,FALSE),"")</f>
        <v>0</v>
      </c>
      <c r="N7310">
        <f t="shared" si="1026"/>
        <v>0</v>
      </c>
      <c r="O7310" t="str">
        <f t="shared" si="1027"/>
        <v>PASS</v>
      </c>
      <c r="P7310" t="str">
        <f t="shared" si="1028"/>
        <v>PASS</v>
      </c>
      <c r="Q7310" t="str">
        <f t="shared" si="1029"/>
        <v>PASS</v>
      </c>
      <c r="R7310" t="str">
        <f t="shared" si="1030"/>
        <v>PASS</v>
      </c>
      <c r="S7310" t="str">
        <f t="shared" si="1031"/>
        <v>PASS</v>
      </c>
      <c r="T7310">
        <f t="shared" si="1032"/>
        <v>100</v>
      </c>
      <c r="U7310" t="str">
        <f t="shared" si="1033"/>
        <v>Low</v>
      </c>
      <c r="V7310" t="str">
        <f t="shared" si="1034"/>
        <v>Clean</v>
      </c>
    </row>
    <row r="7311" spans="1:22" x14ac:dyDescent="0.3">
      <c r="A7311" t="str">
        <f>Raw_Data!A7311</f>
        <v>36016408</v>
      </c>
      <c r="B7311">
        <f>Raw_Data!B7311</f>
        <v>45666</v>
      </c>
      <c r="C7311" t="str">
        <f>Raw_Data!C7311</f>
        <v>LORATADINE 10 MG TABLET</v>
      </c>
      <c r="D7311" t="str">
        <f>Raw_Data!D7311</f>
        <v>45802065065</v>
      </c>
      <c r="E7311" t="str">
        <f>Raw_Data!E7311</f>
        <v>THERATTIL, JAYA</v>
      </c>
      <c r="F7311" t="str">
        <f>Raw_Data!F7311</f>
        <v>1043285810</v>
      </c>
      <c r="G7311" t="str">
        <f>Raw_Data!H7311</f>
        <v>3</v>
      </c>
      <c r="H7311">
        <f>IFERROR(VLOOKUP(G7311,Store_Map!$A$2:$I$100,3,FALSE),"")</f>
        <v>0</v>
      </c>
      <c r="I7311">
        <f>IFERROR(VLOOKUP(G7311,Store_Map!$A$2:$I$100,4,FALSE),"")</f>
        <v>0</v>
      </c>
      <c r="J7311">
        <f>IFERROR(VLOOKUP(G7311,Store_Map!$A$2:$I$100,5,FALSE),"")</f>
        <v>0</v>
      </c>
      <c r="K7311">
        <f>IFERROR(VLOOKUP(G7311,Store_Map!$A$2:$I$100,6,FALSE),"")</f>
        <v>0</v>
      </c>
      <c r="L7311">
        <f>IFERROR(VLOOKUP(G7311,Store_Map!$A$2:$I$100,7,FALSE),"")</f>
        <v>0</v>
      </c>
      <c r="M7311">
        <f>IFERROR(VLOOKUP(G7311,Store_Map!$A$2:$I$100,8,FALSE),"")</f>
        <v>0</v>
      </c>
      <c r="N7311">
        <f t="shared" si="1026"/>
        <v>0</v>
      </c>
      <c r="O7311" t="str">
        <f t="shared" si="1027"/>
        <v>PASS</v>
      </c>
      <c r="P7311" t="str">
        <f t="shared" si="1028"/>
        <v>PASS</v>
      </c>
      <c r="Q7311" t="str">
        <f t="shared" si="1029"/>
        <v>PASS</v>
      </c>
      <c r="R7311" t="str">
        <f t="shared" si="1030"/>
        <v>PASS</v>
      </c>
      <c r="S7311" t="str">
        <f t="shared" si="1031"/>
        <v>PASS</v>
      </c>
      <c r="T7311">
        <f t="shared" si="1032"/>
        <v>100</v>
      </c>
      <c r="U7311" t="str">
        <f t="shared" si="1033"/>
        <v>Low</v>
      </c>
      <c r="V7311" t="str">
        <f t="shared" si="1034"/>
        <v>Clean</v>
      </c>
    </row>
    <row r="7312" spans="1:22" x14ac:dyDescent="0.3">
      <c r="A7312" t="str">
        <f>Raw_Data!A7312</f>
        <v>36016413</v>
      </c>
      <c r="B7312">
        <f>Raw_Data!B7312</f>
        <v>45666</v>
      </c>
      <c r="C7312" t="str">
        <f>Raw_Data!C7312</f>
        <v>TRIAMCINOLONE 55 MCG NASAL</v>
      </c>
      <c r="D7312" t="str">
        <f>Raw_Data!D7312</f>
        <v>45802010901</v>
      </c>
      <c r="E7312" t="str">
        <f>Raw_Data!E7312</f>
        <v>THERATTIL, JAYA</v>
      </c>
      <c r="F7312" t="str">
        <f>Raw_Data!F7312</f>
        <v>1043285810</v>
      </c>
      <c r="G7312" t="str">
        <f>Raw_Data!H7312</f>
        <v>3</v>
      </c>
      <c r="H7312">
        <f>IFERROR(VLOOKUP(G7312,Store_Map!$A$2:$I$100,3,FALSE),"")</f>
        <v>0</v>
      </c>
      <c r="I7312">
        <f>IFERROR(VLOOKUP(G7312,Store_Map!$A$2:$I$100,4,FALSE),"")</f>
        <v>0</v>
      </c>
      <c r="J7312">
        <f>IFERROR(VLOOKUP(G7312,Store_Map!$A$2:$I$100,5,FALSE),"")</f>
        <v>0</v>
      </c>
      <c r="K7312">
        <f>IFERROR(VLOOKUP(G7312,Store_Map!$A$2:$I$100,6,FALSE),"")</f>
        <v>0</v>
      </c>
      <c r="L7312">
        <f>IFERROR(VLOOKUP(G7312,Store_Map!$A$2:$I$100,7,FALSE),"")</f>
        <v>0</v>
      </c>
      <c r="M7312">
        <f>IFERROR(VLOOKUP(G7312,Store_Map!$A$2:$I$100,8,FALSE),"")</f>
        <v>0</v>
      </c>
      <c r="N7312">
        <f t="shared" si="1026"/>
        <v>0</v>
      </c>
      <c r="O7312" t="str">
        <f t="shared" si="1027"/>
        <v>PASS</v>
      </c>
      <c r="P7312" t="str">
        <f t="shared" si="1028"/>
        <v>PASS</v>
      </c>
      <c r="Q7312" t="str">
        <f t="shared" si="1029"/>
        <v>PASS</v>
      </c>
      <c r="R7312" t="str">
        <f t="shared" si="1030"/>
        <v>PASS</v>
      </c>
      <c r="S7312" t="str">
        <f t="shared" si="1031"/>
        <v>PASS</v>
      </c>
      <c r="T7312">
        <f t="shared" si="1032"/>
        <v>100</v>
      </c>
      <c r="U7312" t="str">
        <f t="shared" si="1033"/>
        <v>Low</v>
      </c>
      <c r="V7312" t="str">
        <f t="shared" si="1034"/>
        <v>Clean</v>
      </c>
    </row>
    <row r="7313" spans="1:22" x14ac:dyDescent="0.3">
      <c r="A7313" t="str">
        <f>Raw_Data!A7313</f>
        <v>36016414</v>
      </c>
      <c r="B7313">
        <f>Raw_Data!B7313</f>
        <v>45666</v>
      </c>
      <c r="C7313" t="str">
        <f>Raw_Data!C7313</f>
        <v>LORATADINE 10 MG TABLET</v>
      </c>
      <c r="D7313" t="str">
        <f>Raw_Data!D7313</f>
        <v>45802065065</v>
      </c>
      <c r="E7313" t="str">
        <f>Raw_Data!E7313</f>
        <v>THERATTIL, JAYA</v>
      </c>
      <c r="F7313" t="str">
        <f>Raw_Data!F7313</f>
        <v>1043285810</v>
      </c>
      <c r="G7313" t="str">
        <f>Raw_Data!H7313</f>
        <v>3</v>
      </c>
      <c r="H7313">
        <f>IFERROR(VLOOKUP(G7313,Store_Map!$A$2:$I$100,3,FALSE),"")</f>
        <v>0</v>
      </c>
      <c r="I7313">
        <f>IFERROR(VLOOKUP(G7313,Store_Map!$A$2:$I$100,4,FALSE),"")</f>
        <v>0</v>
      </c>
      <c r="J7313">
        <f>IFERROR(VLOOKUP(G7313,Store_Map!$A$2:$I$100,5,FALSE),"")</f>
        <v>0</v>
      </c>
      <c r="K7313">
        <f>IFERROR(VLOOKUP(G7313,Store_Map!$A$2:$I$100,6,FALSE),"")</f>
        <v>0</v>
      </c>
      <c r="L7313">
        <f>IFERROR(VLOOKUP(G7313,Store_Map!$A$2:$I$100,7,FALSE),"")</f>
        <v>0</v>
      </c>
      <c r="M7313">
        <f>IFERROR(VLOOKUP(G7313,Store_Map!$A$2:$I$100,8,FALSE),"")</f>
        <v>0</v>
      </c>
      <c r="N7313">
        <f t="shared" si="1026"/>
        <v>0</v>
      </c>
      <c r="O7313" t="str">
        <f t="shared" si="1027"/>
        <v>PASS</v>
      </c>
      <c r="P7313" t="str">
        <f t="shared" si="1028"/>
        <v>PASS</v>
      </c>
      <c r="Q7313" t="str">
        <f t="shared" si="1029"/>
        <v>PASS</v>
      </c>
      <c r="R7313" t="str">
        <f t="shared" si="1030"/>
        <v>PASS</v>
      </c>
      <c r="S7313" t="str">
        <f t="shared" si="1031"/>
        <v>PASS</v>
      </c>
      <c r="T7313">
        <f t="shared" si="1032"/>
        <v>100</v>
      </c>
      <c r="U7313" t="str">
        <f t="shared" si="1033"/>
        <v>Low</v>
      </c>
      <c r="V7313" t="str">
        <f t="shared" si="1034"/>
        <v>Clean</v>
      </c>
    </row>
    <row r="7314" spans="1:22" x14ac:dyDescent="0.3">
      <c r="A7314" t="str">
        <f>Raw_Data!A7314</f>
        <v>36016385</v>
      </c>
      <c r="B7314">
        <f>Raw_Data!B7314</f>
        <v>45666</v>
      </c>
      <c r="C7314" t="str">
        <f>Raw_Data!C7314</f>
        <v>COLCHICINE 0.6 MG TABLET</v>
      </c>
      <c r="D7314" t="str">
        <f>Raw_Data!D7314</f>
        <v>67877058901</v>
      </c>
      <c r="E7314" t="str">
        <f>Raw_Data!E7314</f>
        <v>GIBBS, JON</v>
      </c>
      <c r="F7314" t="str">
        <f>Raw_Data!F7314</f>
        <v>1700896156</v>
      </c>
      <c r="G7314" t="str">
        <f>Raw_Data!H7314</f>
        <v>3</v>
      </c>
      <c r="H7314">
        <f>IFERROR(VLOOKUP(G7314,Store_Map!$A$2:$I$100,3,FALSE),"")</f>
        <v>0</v>
      </c>
      <c r="I7314">
        <f>IFERROR(VLOOKUP(G7314,Store_Map!$A$2:$I$100,4,FALSE),"")</f>
        <v>0</v>
      </c>
      <c r="J7314">
        <f>IFERROR(VLOOKUP(G7314,Store_Map!$A$2:$I$100,5,FALSE),"")</f>
        <v>0</v>
      </c>
      <c r="K7314">
        <f>IFERROR(VLOOKUP(G7314,Store_Map!$A$2:$I$100,6,FALSE),"")</f>
        <v>0</v>
      </c>
      <c r="L7314">
        <f>IFERROR(VLOOKUP(G7314,Store_Map!$A$2:$I$100,7,FALSE),"")</f>
        <v>0</v>
      </c>
      <c r="M7314">
        <f>IFERROR(VLOOKUP(G7314,Store_Map!$A$2:$I$100,8,FALSE),"")</f>
        <v>0</v>
      </c>
      <c r="N7314">
        <f t="shared" si="1026"/>
        <v>0</v>
      </c>
      <c r="O7314" t="str">
        <f t="shared" si="1027"/>
        <v>PASS</v>
      </c>
      <c r="P7314" t="str">
        <f t="shared" si="1028"/>
        <v>PASS</v>
      </c>
      <c r="Q7314" t="str">
        <f t="shared" si="1029"/>
        <v>PASS</v>
      </c>
      <c r="R7314" t="str">
        <f t="shared" si="1030"/>
        <v>PASS</v>
      </c>
      <c r="S7314" t="str">
        <f t="shared" si="1031"/>
        <v>PASS</v>
      </c>
      <c r="T7314">
        <f t="shared" si="1032"/>
        <v>100</v>
      </c>
      <c r="U7314" t="str">
        <f t="shared" si="1033"/>
        <v>Low</v>
      </c>
      <c r="V7314" t="str">
        <f t="shared" si="1034"/>
        <v>Clean</v>
      </c>
    </row>
    <row r="7315" spans="1:22" x14ac:dyDescent="0.3">
      <c r="A7315" t="str">
        <f>Raw_Data!A7315</f>
        <v>36012181</v>
      </c>
      <c r="B7315">
        <f>Raw_Data!B7315</f>
        <v>45666</v>
      </c>
      <c r="C7315" t="str">
        <f>Raw_Data!C7315</f>
        <v>TRIAMCINOLONE 55 MCG NASAL</v>
      </c>
      <c r="D7315" t="str">
        <f>Raw_Data!D7315</f>
        <v>45802010901</v>
      </c>
      <c r="E7315" t="str">
        <f>Raw_Data!E7315</f>
        <v>THERATTIL, JAYA</v>
      </c>
      <c r="F7315" t="str">
        <f>Raw_Data!F7315</f>
        <v>1043285810</v>
      </c>
      <c r="G7315" t="str">
        <f>Raw_Data!H7315</f>
        <v>3</v>
      </c>
      <c r="H7315">
        <f>IFERROR(VLOOKUP(G7315,Store_Map!$A$2:$I$100,3,FALSE),"")</f>
        <v>0</v>
      </c>
      <c r="I7315">
        <f>IFERROR(VLOOKUP(G7315,Store_Map!$A$2:$I$100,4,FALSE),"")</f>
        <v>0</v>
      </c>
      <c r="J7315">
        <f>IFERROR(VLOOKUP(G7315,Store_Map!$A$2:$I$100,5,FALSE),"")</f>
        <v>0</v>
      </c>
      <c r="K7315">
        <f>IFERROR(VLOOKUP(G7315,Store_Map!$A$2:$I$100,6,FALSE),"")</f>
        <v>0</v>
      </c>
      <c r="L7315">
        <f>IFERROR(VLOOKUP(G7315,Store_Map!$A$2:$I$100,7,FALSE),"")</f>
        <v>0</v>
      </c>
      <c r="M7315">
        <f>IFERROR(VLOOKUP(G7315,Store_Map!$A$2:$I$100,8,FALSE),"")</f>
        <v>0</v>
      </c>
      <c r="N7315">
        <f t="shared" si="1026"/>
        <v>0</v>
      </c>
      <c r="O7315" t="str">
        <f t="shared" si="1027"/>
        <v>PASS</v>
      </c>
      <c r="P7315" t="str">
        <f t="shared" si="1028"/>
        <v>PASS</v>
      </c>
      <c r="Q7315" t="str">
        <f t="shared" si="1029"/>
        <v>PASS</v>
      </c>
      <c r="R7315" t="str">
        <f t="shared" si="1030"/>
        <v>PASS</v>
      </c>
      <c r="S7315" t="str">
        <f t="shared" si="1031"/>
        <v>PASS</v>
      </c>
      <c r="T7315">
        <f t="shared" si="1032"/>
        <v>100</v>
      </c>
      <c r="U7315" t="str">
        <f t="shared" si="1033"/>
        <v>Low</v>
      </c>
      <c r="V7315" t="str">
        <f t="shared" si="1034"/>
        <v>Clean</v>
      </c>
    </row>
    <row r="7316" spans="1:22" x14ac:dyDescent="0.3">
      <c r="A7316" t="str">
        <f>Raw_Data!A7316</f>
        <v>36015544</v>
      </c>
      <c r="B7316">
        <f>Raw_Data!B7316</f>
        <v>45666</v>
      </c>
      <c r="C7316" t="str">
        <f>Raw_Data!C7316</f>
        <v>*RIZATRIPTAN 10 MG TABLET</v>
      </c>
      <c r="D7316" t="str">
        <f>Raw_Data!D7316</f>
        <v>65862060012</v>
      </c>
      <c r="E7316" t="str">
        <f>Raw_Data!E7316</f>
        <v>McCaskey, John</v>
      </c>
      <c r="F7316" t="str">
        <f>Raw_Data!F7316</f>
        <v>1114306727</v>
      </c>
      <c r="G7316" t="str">
        <f>Raw_Data!H7316</f>
        <v>3</v>
      </c>
      <c r="H7316">
        <f>IFERROR(VLOOKUP(G7316,Store_Map!$A$2:$I$100,3,FALSE),"")</f>
        <v>0</v>
      </c>
      <c r="I7316">
        <f>IFERROR(VLOOKUP(G7316,Store_Map!$A$2:$I$100,4,FALSE),"")</f>
        <v>0</v>
      </c>
      <c r="J7316">
        <f>IFERROR(VLOOKUP(G7316,Store_Map!$A$2:$I$100,5,FALSE),"")</f>
        <v>0</v>
      </c>
      <c r="K7316">
        <f>IFERROR(VLOOKUP(G7316,Store_Map!$A$2:$I$100,6,FALSE),"")</f>
        <v>0</v>
      </c>
      <c r="L7316">
        <f>IFERROR(VLOOKUP(G7316,Store_Map!$A$2:$I$100,7,FALSE),"")</f>
        <v>0</v>
      </c>
      <c r="M7316">
        <f>IFERROR(VLOOKUP(G7316,Store_Map!$A$2:$I$100,8,FALSE),"")</f>
        <v>0</v>
      </c>
      <c r="N7316">
        <f t="shared" si="1026"/>
        <v>0</v>
      </c>
      <c r="O7316" t="str">
        <f t="shared" si="1027"/>
        <v>PASS</v>
      </c>
      <c r="P7316" t="str">
        <f t="shared" si="1028"/>
        <v>PASS</v>
      </c>
      <c r="Q7316" t="str">
        <f t="shared" si="1029"/>
        <v>PASS</v>
      </c>
      <c r="R7316" t="str">
        <f t="shared" si="1030"/>
        <v>PASS</v>
      </c>
      <c r="S7316" t="str">
        <f t="shared" si="1031"/>
        <v>PASS</v>
      </c>
      <c r="T7316">
        <f t="shared" si="1032"/>
        <v>100</v>
      </c>
      <c r="U7316" t="str">
        <f t="shared" si="1033"/>
        <v>Low</v>
      </c>
      <c r="V7316" t="str">
        <f t="shared" si="1034"/>
        <v>Clean</v>
      </c>
    </row>
    <row r="7317" spans="1:22" x14ac:dyDescent="0.3">
      <c r="A7317" t="str">
        <f>Raw_Data!A7317</f>
        <v>36016419</v>
      </c>
      <c r="B7317">
        <f>Raw_Data!B7317</f>
        <v>45666</v>
      </c>
      <c r="C7317" t="str">
        <f>Raw_Data!C7317</f>
        <v>LOVASTATIN 40 MG TABLET</v>
      </c>
      <c r="D7317" t="str">
        <f>Raw_Data!D7317</f>
        <v>93092806</v>
      </c>
      <c r="E7317" t="str">
        <f>Raw_Data!E7317</f>
        <v>YASIN, NURA</v>
      </c>
      <c r="F7317" t="str">
        <f>Raw_Data!F7317</f>
        <v>1265518567</v>
      </c>
      <c r="G7317" t="str">
        <f>Raw_Data!H7317</f>
        <v>3</v>
      </c>
      <c r="H7317">
        <f>IFERROR(VLOOKUP(G7317,Store_Map!$A$2:$I$100,3,FALSE),"")</f>
        <v>0</v>
      </c>
      <c r="I7317">
        <f>IFERROR(VLOOKUP(G7317,Store_Map!$A$2:$I$100,4,FALSE),"")</f>
        <v>0</v>
      </c>
      <c r="J7317">
        <f>IFERROR(VLOOKUP(G7317,Store_Map!$A$2:$I$100,5,FALSE),"")</f>
        <v>0</v>
      </c>
      <c r="K7317">
        <f>IFERROR(VLOOKUP(G7317,Store_Map!$A$2:$I$100,6,FALSE),"")</f>
        <v>0</v>
      </c>
      <c r="L7317">
        <f>IFERROR(VLOOKUP(G7317,Store_Map!$A$2:$I$100,7,FALSE),"")</f>
        <v>0</v>
      </c>
      <c r="M7317">
        <f>IFERROR(VLOOKUP(G7317,Store_Map!$A$2:$I$100,8,FALSE),"")</f>
        <v>0</v>
      </c>
      <c r="N7317">
        <f t="shared" si="1026"/>
        <v>0</v>
      </c>
      <c r="O7317" t="str">
        <f t="shared" si="1027"/>
        <v>PASS</v>
      </c>
      <c r="P7317" t="str">
        <f t="shared" si="1028"/>
        <v>REVIEW</v>
      </c>
      <c r="Q7317" t="str">
        <f t="shared" si="1029"/>
        <v>PASS</v>
      </c>
      <c r="R7317" t="str">
        <f t="shared" si="1030"/>
        <v>PASS</v>
      </c>
      <c r="S7317" t="str">
        <f t="shared" si="1031"/>
        <v>REVIEW</v>
      </c>
      <c r="T7317">
        <f t="shared" si="1032"/>
        <v>90</v>
      </c>
      <c r="U7317" t="str">
        <f t="shared" si="1033"/>
        <v>Low</v>
      </c>
      <c r="V7317" t="str">
        <f t="shared" si="1034"/>
        <v>Invalid NDC</v>
      </c>
    </row>
    <row r="7318" spans="1:22" x14ac:dyDescent="0.3">
      <c r="A7318" t="str">
        <f>Raw_Data!A7318</f>
        <v>36016420</v>
      </c>
      <c r="B7318">
        <f>Raw_Data!B7318</f>
        <v>45666</v>
      </c>
      <c r="C7318" t="str">
        <f>Raw_Data!C7318</f>
        <v>LOSARTAN-HCTZ 50-12.5 MG TA</v>
      </c>
      <c r="D7318" t="str">
        <f>Raw_Data!D7318</f>
        <v>68180021509</v>
      </c>
      <c r="E7318" t="str">
        <f>Raw_Data!E7318</f>
        <v>YASIN, NURA</v>
      </c>
      <c r="F7318" t="str">
        <f>Raw_Data!F7318</f>
        <v>1265518567</v>
      </c>
      <c r="G7318" t="str">
        <f>Raw_Data!H7318</f>
        <v>3</v>
      </c>
      <c r="H7318">
        <f>IFERROR(VLOOKUP(G7318,Store_Map!$A$2:$I$100,3,FALSE),"")</f>
        <v>0</v>
      </c>
      <c r="I7318">
        <f>IFERROR(VLOOKUP(G7318,Store_Map!$A$2:$I$100,4,FALSE),"")</f>
        <v>0</v>
      </c>
      <c r="J7318">
        <f>IFERROR(VLOOKUP(G7318,Store_Map!$A$2:$I$100,5,FALSE),"")</f>
        <v>0</v>
      </c>
      <c r="K7318">
        <f>IFERROR(VLOOKUP(G7318,Store_Map!$A$2:$I$100,6,FALSE),"")</f>
        <v>0</v>
      </c>
      <c r="L7318">
        <f>IFERROR(VLOOKUP(G7318,Store_Map!$A$2:$I$100,7,FALSE),"")</f>
        <v>0</v>
      </c>
      <c r="M7318">
        <f>IFERROR(VLOOKUP(G7318,Store_Map!$A$2:$I$100,8,FALSE),"")</f>
        <v>0</v>
      </c>
      <c r="N7318">
        <f t="shared" si="1026"/>
        <v>0</v>
      </c>
      <c r="O7318" t="str">
        <f t="shared" si="1027"/>
        <v>PASS</v>
      </c>
      <c r="P7318" t="str">
        <f t="shared" si="1028"/>
        <v>PASS</v>
      </c>
      <c r="Q7318" t="str">
        <f t="shared" si="1029"/>
        <v>PASS</v>
      </c>
      <c r="R7318" t="str">
        <f t="shared" si="1030"/>
        <v>PASS</v>
      </c>
      <c r="S7318" t="str">
        <f t="shared" si="1031"/>
        <v>PASS</v>
      </c>
      <c r="T7318">
        <f t="shared" si="1032"/>
        <v>100</v>
      </c>
      <c r="U7318" t="str">
        <f t="shared" si="1033"/>
        <v>Low</v>
      </c>
      <c r="V7318" t="str">
        <f t="shared" si="1034"/>
        <v>Clean</v>
      </c>
    </row>
    <row r="7319" spans="1:22" x14ac:dyDescent="0.3">
      <c r="A7319" t="str">
        <f>Raw_Data!A7319</f>
        <v>36014671</v>
      </c>
      <c r="B7319">
        <f>Raw_Data!B7319</f>
        <v>45666</v>
      </c>
      <c r="C7319" t="str">
        <f>Raw_Data!C7319</f>
        <v>*HYDROCHLOROTHIAZIDE 25 MG</v>
      </c>
      <c r="D7319" t="str">
        <f>Raw_Data!D7319</f>
        <v>23155000801</v>
      </c>
      <c r="E7319" t="str">
        <f>Raw_Data!E7319</f>
        <v>Kaldas, Eman</v>
      </c>
      <c r="F7319" t="str">
        <f>Raw_Data!F7319</f>
        <v>1336115187</v>
      </c>
      <c r="G7319" t="str">
        <f>Raw_Data!H7319</f>
        <v>3</v>
      </c>
      <c r="H7319">
        <f>IFERROR(VLOOKUP(G7319,Store_Map!$A$2:$I$100,3,FALSE),"")</f>
        <v>0</v>
      </c>
      <c r="I7319">
        <f>IFERROR(VLOOKUP(G7319,Store_Map!$A$2:$I$100,4,FALSE),"")</f>
        <v>0</v>
      </c>
      <c r="J7319">
        <f>IFERROR(VLOOKUP(G7319,Store_Map!$A$2:$I$100,5,FALSE),"")</f>
        <v>0</v>
      </c>
      <c r="K7319">
        <f>IFERROR(VLOOKUP(G7319,Store_Map!$A$2:$I$100,6,FALSE),"")</f>
        <v>0</v>
      </c>
      <c r="L7319">
        <f>IFERROR(VLOOKUP(G7319,Store_Map!$A$2:$I$100,7,FALSE),"")</f>
        <v>0</v>
      </c>
      <c r="M7319">
        <f>IFERROR(VLOOKUP(G7319,Store_Map!$A$2:$I$100,8,FALSE),"")</f>
        <v>0</v>
      </c>
      <c r="N7319">
        <f t="shared" si="1026"/>
        <v>0</v>
      </c>
      <c r="O7319" t="str">
        <f t="shared" si="1027"/>
        <v>PASS</v>
      </c>
      <c r="P7319" t="str">
        <f t="shared" si="1028"/>
        <v>PASS</v>
      </c>
      <c r="Q7319" t="str">
        <f t="shared" si="1029"/>
        <v>PASS</v>
      </c>
      <c r="R7319" t="str">
        <f t="shared" si="1030"/>
        <v>PASS</v>
      </c>
      <c r="S7319" t="str">
        <f t="shared" si="1031"/>
        <v>PASS</v>
      </c>
      <c r="T7319">
        <f t="shared" si="1032"/>
        <v>100</v>
      </c>
      <c r="U7319" t="str">
        <f t="shared" si="1033"/>
        <v>Low</v>
      </c>
      <c r="V7319" t="str">
        <f t="shared" si="1034"/>
        <v>Clean</v>
      </c>
    </row>
    <row r="7320" spans="1:22" x14ac:dyDescent="0.3">
      <c r="A7320" t="str">
        <f>Raw_Data!A7320</f>
        <v>36014307</v>
      </c>
      <c r="B7320">
        <f>Raw_Data!B7320</f>
        <v>45666</v>
      </c>
      <c r="C7320" t="str">
        <f>Raw_Data!C7320</f>
        <v>*FUSION PLUS CAPSULE</v>
      </c>
      <c r="D7320" t="str">
        <f>Raw_Data!D7320</f>
        <v>52747050230</v>
      </c>
      <c r="E7320" t="str">
        <f>Raw_Data!E7320</f>
        <v>Kaldas, Eman</v>
      </c>
      <c r="F7320" t="str">
        <f>Raw_Data!F7320</f>
        <v>1336115187</v>
      </c>
      <c r="G7320" t="str">
        <f>Raw_Data!H7320</f>
        <v>3</v>
      </c>
      <c r="H7320">
        <f>IFERROR(VLOOKUP(G7320,Store_Map!$A$2:$I$100,3,FALSE),"")</f>
        <v>0</v>
      </c>
      <c r="I7320">
        <f>IFERROR(VLOOKUP(G7320,Store_Map!$A$2:$I$100,4,FALSE),"")</f>
        <v>0</v>
      </c>
      <c r="J7320">
        <f>IFERROR(VLOOKUP(G7320,Store_Map!$A$2:$I$100,5,FALSE),"")</f>
        <v>0</v>
      </c>
      <c r="K7320">
        <f>IFERROR(VLOOKUP(G7320,Store_Map!$A$2:$I$100,6,FALSE),"")</f>
        <v>0</v>
      </c>
      <c r="L7320">
        <f>IFERROR(VLOOKUP(G7320,Store_Map!$A$2:$I$100,7,FALSE),"")</f>
        <v>0</v>
      </c>
      <c r="M7320">
        <f>IFERROR(VLOOKUP(G7320,Store_Map!$A$2:$I$100,8,FALSE),"")</f>
        <v>0</v>
      </c>
      <c r="N7320">
        <f t="shared" si="1026"/>
        <v>0</v>
      </c>
      <c r="O7320" t="str">
        <f t="shared" si="1027"/>
        <v>PASS</v>
      </c>
      <c r="P7320" t="str">
        <f t="shared" si="1028"/>
        <v>PASS</v>
      </c>
      <c r="Q7320" t="str">
        <f t="shared" si="1029"/>
        <v>PASS</v>
      </c>
      <c r="R7320" t="str">
        <f t="shared" si="1030"/>
        <v>PASS</v>
      </c>
      <c r="S7320" t="str">
        <f t="shared" si="1031"/>
        <v>PASS</v>
      </c>
      <c r="T7320">
        <f t="shared" si="1032"/>
        <v>100</v>
      </c>
      <c r="U7320" t="str">
        <f t="shared" si="1033"/>
        <v>Low</v>
      </c>
      <c r="V7320" t="str">
        <f t="shared" si="1034"/>
        <v>Clean</v>
      </c>
    </row>
    <row r="7321" spans="1:22" x14ac:dyDescent="0.3">
      <c r="A7321" t="str">
        <f>Raw_Data!A7321</f>
        <v>36016422</v>
      </c>
      <c r="B7321">
        <f>Raw_Data!B7321</f>
        <v>45666</v>
      </c>
      <c r="C7321" t="str">
        <f>Raw_Data!C7321</f>
        <v>ALBUTEROL HFA 90 MCG INHALE</v>
      </c>
      <c r="D7321" t="str">
        <f>Raw_Data!D7321</f>
        <v>68180096301</v>
      </c>
      <c r="E7321" t="str">
        <f>Raw_Data!E7321</f>
        <v>THERATTIL, JAYA</v>
      </c>
      <c r="F7321" t="str">
        <f>Raw_Data!F7321</f>
        <v>1043285810</v>
      </c>
      <c r="G7321" t="str">
        <f>Raw_Data!H7321</f>
        <v>3</v>
      </c>
      <c r="H7321">
        <f>IFERROR(VLOOKUP(G7321,Store_Map!$A$2:$I$100,3,FALSE),"")</f>
        <v>0</v>
      </c>
      <c r="I7321">
        <f>IFERROR(VLOOKUP(G7321,Store_Map!$A$2:$I$100,4,FALSE),"")</f>
        <v>0</v>
      </c>
      <c r="J7321">
        <f>IFERROR(VLOOKUP(G7321,Store_Map!$A$2:$I$100,5,FALSE),"")</f>
        <v>0</v>
      </c>
      <c r="K7321">
        <f>IFERROR(VLOOKUP(G7321,Store_Map!$A$2:$I$100,6,FALSE),"")</f>
        <v>0</v>
      </c>
      <c r="L7321">
        <f>IFERROR(VLOOKUP(G7321,Store_Map!$A$2:$I$100,7,FALSE),"")</f>
        <v>0</v>
      </c>
      <c r="M7321">
        <f>IFERROR(VLOOKUP(G7321,Store_Map!$A$2:$I$100,8,FALSE),"")</f>
        <v>0</v>
      </c>
      <c r="N7321">
        <f t="shared" si="1026"/>
        <v>0</v>
      </c>
      <c r="O7321" t="str">
        <f t="shared" si="1027"/>
        <v>PASS</v>
      </c>
      <c r="P7321" t="str">
        <f t="shared" si="1028"/>
        <v>PASS</v>
      </c>
      <c r="Q7321" t="str">
        <f t="shared" si="1029"/>
        <v>PASS</v>
      </c>
      <c r="R7321" t="str">
        <f t="shared" si="1030"/>
        <v>PASS</v>
      </c>
      <c r="S7321" t="str">
        <f t="shared" si="1031"/>
        <v>PASS</v>
      </c>
      <c r="T7321">
        <f t="shared" si="1032"/>
        <v>100</v>
      </c>
      <c r="U7321" t="str">
        <f t="shared" si="1033"/>
        <v>Low</v>
      </c>
      <c r="V7321" t="str">
        <f t="shared" si="1034"/>
        <v>Clean</v>
      </c>
    </row>
    <row r="7322" spans="1:22" x14ac:dyDescent="0.3">
      <c r="A7322" t="str">
        <f>Raw_Data!A7322</f>
        <v>36011277</v>
      </c>
      <c r="B7322">
        <f>Raw_Data!B7322</f>
        <v>45666</v>
      </c>
      <c r="C7322" t="str">
        <f>Raw_Data!C7322</f>
        <v>DEXCOM G7 SENSOR</v>
      </c>
      <c r="D7322" t="str">
        <f>Raw_Data!D7322</f>
        <v>8627007701</v>
      </c>
      <c r="E7322" t="str">
        <f>Raw_Data!E7322</f>
        <v>GIBBS, JON</v>
      </c>
      <c r="F7322" t="str">
        <f>Raw_Data!F7322</f>
        <v>1700896156</v>
      </c>
      <c r="G7322" t="str">
        <f>Raw_Data!H7322</f>
        <v>3</v>
      </c>
      <c r="H7322">
        <f>IFERROR(VLOOKUP(G7322,Store_Map!$A$2:$I$100,3,FALSE),"")</f>
        <v>0</v>
      </c>
      <c r="I7322">
        <f>IFERROR(VLOOKUP(G7322,Store_Map!$A$2:$I$100,4,FALSE),"")</f>
        <v>0</v>
      </c>
      <c r="J7322">
        <f>IFERROR(VLOOKUP(G7322,Store_Map!$A$2:$I$100,5,FALSE),"")</f>
        <v>0</v>
      </c>
      <c r="K7322">
        <f>IFERROR(VLOOKUP(G7322,Store_Map!$A$2:$I$100,6,FALSE),"")</f>
        <v>0</v>
      </c>
      <c r="L7322">
        <f>IFERROR(VLOOKUP(G7322,Store_Map!$A$2:$I$100,7,FALSE),"")</f>
        <v>0</v>
      </c>
      <c r="M7322">
        <f>IFERROR(VLOOKUP(G7322,Store_Map!$A$2:$I$100,8,FALSE),"")</f>
        <v>0</v>
      </c>
      <c r="N7322">
        <f t="shared" si="1026"/>
        <v>0</v>
      </c>
      <c r="O7322" t="str">
        <f t="shared" si="1027"/>
        <v>PASS</v>
      </c>
      <c r="P7322" t="str">
        <f t="shared" si="1028"/>
        <v>PASS</v>
      </c>
      <c r="Q7322" t="str">
        <f t="shared" si="1029"/>
        <v>PASS</v>
      </c>
      <c r="R7322" t="str">
        <f t="shared" si="1030"/>
        <v>PASS</v>
      </c>
      <c r="S7322" t="str">
        <f t="shared" si="1031"/>
        <v>PASS</v>
      </c>
      <c r="T7322">
        <f t="shared" si="1032"/>
        <v>100</v>
      </c>
      <c r="U7322" t="str">
        <f t="shared" si="1033"/>
        <v>Low</v>
      </c>
      <c r="V7322" t="str">
        <f t="shared" si="1034"/>
        <v>Clean</v>
      </c>
    </row>
    <row r="7323" spans="1:22" x14ac:dyDescent="0.3">
      <c r="A7323" t="str">
        <f>Raw_Data!A7323</f>
        <v>36016423</v>
      </c>
      <c r="B7323">
        <f>Raw_Data!B7323</f>
        <v>45666</v>
      </c>
      <c r="C7323" t="str">
        <f>Raw_Data!C7323</f>
        <v>DULERA 100 MCG-5 MCG INHALE</v>
      </c>
      <c r="D7323" t="str">
        <f>Raw_Data!D7323</f>
        <v>78206012701</v>
      </c>
      <c r="E7323" t="str">
        <f>Raw_Data!E7323</f>
        <v>THERATTIL, JAYA</v>
      </c>
      <c r="F7323" t="str">
        <f>Raw_Data!F7323</f>
        <v>1043285810</v>
      </c>
      <c r="G7323" t="str">
        <f>Raw_Data!H7323</f>
        <v>3</v>
      </c>
      <c r="H7323">
        <f>IFERROR(VLOOKUP(G7323,Store_Map!$A$2:$I$100,3,FALSE),"")</f>
        <v>0</v>
      </c>
      <c r="I7323">
        <f>IFERROR(VLOOKUP(G7323,Store_Map!$A$2:$I$100,4,FALSE),"")</f>
        <v>0</v>
      </c>
      <c r="J7323">
        <f>IFERROR(VLOOKUP(G7323,Store_Map!$A$2:$I$100,5,FALSE),"")</f>
        <v>0</v>
      </c>
      <c r="K7323">
        <f>IFERROR(VLOOKUP(G7323,Store_Map!$A$2:$I$100,6,FALSE),"")</f>
        <v>0</v>
      </c>
      <c r="L7323">
        <f>IFERROR(VLOOKUP(G7323,Store_Map!$A$2:$I$100,7,FALSE),"")</f>
        <v>0</v>
      </c>
      <c r="M7323">
        <f>IFERROR(VLOOKUP(G7323,Store_Map!$A$2:$I$100,8,FALSE),"")</f>
        <v>0</v>
      </c>
      <c r="N7323">
        <f t="shared" si="1026"/>
        <v>0</v>
      </c>
      <c r="O7323" t="str">
        <f t="shared" si="1027"/>
        <v>PASS</v>
      </c>
      <c r="P7323" t="str">
        <f t="shared" si="1028"/>
        <v>PASS</v>
      </c>
      <c r="Q7323" t="str">
        <f t="shared" si="1029"/>
        <v>PASS</v>
      </c>
      <c r="R7323" t="str">
        <f t="shared" si="1030"/>
        <v>PASS</v>
      </c>
      <c r="S7323" t="str">
        <f t="shared" si="1031"/>
        <v>PASS</v>
      </c>
      <c r="T7323">
        <f t="shared" si="1032"/>
        <v>100</v>
      </c>
      <c r="U7323" t="str">
        <f t="shared" si="1033"/>
        <v>Low</v>
      </c>
      <c r="V7323" t="str">
        <f t="shared" si="1034"/>
        <v>Clean</v>
      </c>
    </row>
    <row r="7324" spans="1:22" x14ac:dyDescent="0.3">
      <c r="A7324" t="str">
        <f>Raw_Data!A7324</f>
        <v>36014446</v>
      </c>
      <c r="B7324">
        <f>Raw_Data!B7324</f>
        <v>45666</v>
      </c>
      <c r="C7324" t="str">
        <f>Raw_Data!C7324</f>
        <v>FEROSUL (FERROUS SULFATE) 3</v>
      </c>
      <c r="D7324" t="str">
        <f>Raw_Data!D7324</f>
        <v>904759160</v>
      </c>
      <c r="E7324" t="str">
        <f>Raw_Data!E7324</f>
        <v>Scoggins, Jennie</v>
      </c>
      <c r="F7324" t="str">
        <f>Raw_Data!F7324</f>
        <v>1982727400</v>
      </c>
      <c r="G7324" t="str">
        <f>Raw_Data!H7324</f>
        <v>3</v>
      </c>
      <c r="H7324">
        <f>IFERROR(VLOOKUP(G7324,Store_Map!$A$2:$I$100,3,FALSE),"")</f>
        <v>0</v>
      </c>
      <c r="I7324">
        <f>IFERROR(VLOOKUP(G7324,Store_Map!$A$2:$I$100,4,FALSE),"")</f>
        <v>0</v>
      </c>
      <c r="J7324">
        <f>IFERROR(VLOOKUP(G7324,Store_Map!$A$2:$I$100,5,FALSE),"")</f>
        <v>0</v>
      </c>
      <c r="K7324">
        <f>IFERROR(VLOOKUP(G7324,Store_Map!$A$2:$I$100,6,FALSE),"")</f>
        <v>0</v>
      </c>
      <c r="L7324">
        <f>IFERROR(VLOOKUP(G7324,Store_Map!$A$2:$I$100,7,FALSE),"")</f>
        <v>0</v>
      </c>
      <c r="M7324">
        <f>IFERROR(VLOOKUP(G7324,Store_Map!$A$2:$I$100,8,FALSE),"")</f>
        <v>0</v>
      </c>
      <c r="N7324">
        <f t="shared" si="1026"/>
        <v>0</v>
      </c>
      <c r="O7324" t="str">
        <f t="shared" si="1027"/>
        <v>PASS</v>
      </c>
      <c r="P7324" t="str">
        <f t="shared" si="1028"/>
        <v>REVIEW</v>
      </c>
      <c r="Q7324" t="str">
        <f t="shared" si="1029"/>
        <v>PASS</v>
      </c>
      <c r="R7324" t="str">
        <f t="shared" si="1030"/>
        <v>PASS</v>
      </c>
      <c r="S7324" t="str">
        <f t="shared" si="1031"/>
        <v>REVIEW</v>
      </c>
      <c r="T7324">
        <f t="shared" si="1032"/>
        <v>90</v>
      </c>
      <c r="U7324" t="str">
        <f t="shared" si="1033"/>
        <v>Low</v>
      </c>
      <c r="V7324" t="str">
        <f t="shared" si="1034"/>
        <v>Invalid NDC</v>
      </c>
    </row>
    <row r="7325" spans="1:22" x14ac:dyDescent="0.3">
      <c r="A7325" t="str">
        <f>Raw_Data!A7325</f>
        <v>36014326</v>
      </c>
      <c r="B7325">
        <f>Raw_Data!B7325</f>
        <v>45666</v>
      </c>
      <c r="C7325" t="str">
        <f>Raw_Data!C7325</f>
        <v>FEROSUL (FERROUS SULFATE) 3</v>
      </c>
      <c r="D7325" t="str">
        <f>Raw_Data!D7325</f>
        <v>904759160</v>
      </c>
      <c r="E7325" t="str">
        <f>Raw_Data!E7325</f>
        <v>ERTLE, VALERIE</v>
      </c>
      <c r="F7325" t="str">
        <f>Raw_Data!F7325</f>
        <v>1245619592</v>
      </c>
      <c r="G7325" t="str">
        <f>Raw_Data!H7325</f>
        <v>3</v>
      </c>
      <c r="H7325">
        <f>IFERROR(VLOOKUP(G7325,Store_Map!$A$2:$I$100,3,FALSE),"")</f>
        <v>0</v>
      </c>
      <c r="I7325">
        <f>IFERROR(VLOOKUP(G7325,Store_Map!$A$2:$I$100,4,FALSE),"")</f>
        <v>0</v>
      </c>
      <c r="J7325">
        <f>IFERROR(VLOOKUP(G7325,Store_Map!$A$2:$I$100,5,FALSE),"")</f>
        <v>0</v>
      </c>
      <c r="K7325">
        <f>IFERROR(VLOOKUP(G7325,Store_Map!$A$2:$I$100,6,FALSE),"")</f>
        <v>0</v>
      </c>
      <c r="L7325">
        <f>IFERROR(VLOOKUP(G7325,Store_Map!$A$2:$I$100,7,FALSE),"")</f>
        <v>0</v>
      </c>
      <c r="M7325">
        <f>IFERROR(VLOOKUP(G7325,Store_Map!$A$2:$I$100,8,FALSE),"")</f>
        <v>0</v>
      </c>
      <c r="N7325">
        <f t="shared" si="1026"/>
        <v>0</v>
      </c>
      <c r="O7325" t="str">
        <f t="shared" si="1027"/>
        <v>PASS</v>
      </c>
      <c r="P7325" t="str">
        <f t="shared" si="1028"/>
        <v>REVIEW</v>
      </c>
      <c r="Q7325" t="str">
        <f t="shared" si="1029"/>
        <v>PASS</v>
      </c>
      <c r="R7325" t="str">
        <f t="shared" si="1030"/>
        <v>PASS</v>
      </c>
      <c r="S7325" t="str">
        <f t="shared" si="1031"/>
        <v>REVIEW</v>
      </c>
      <c r="T7325">
        <f t="shared" si="1032"/>
        <v>90</v>
      </c>
      <c r="U7325" t="str">
        <f t="shared" si="1033"/>
        <v>Low</v>
      </c>
      <c r="V7325" t="str">
        <f t="shared" si="1034"/>
        <v>Invalid NDC</v>
      </c>
    </row>
    <row r="7326" spans="1:22" x14ac:dyDescent="0.3">
      <c r="A7326" t="str">
        <f>Raw_Data!A7326</f>
        <v>36014316</v>
      </c>
      <c r="B7326">
        <f>Raw_Data!B7326</f>
        <v>45666</v>
      </c>
      <c r="C7326" t="str">
        <f>Raw_Data!C7326</f>
        <v>TRIAMCINOLONE 0.1% CREAM</v>
      </c>
      <c r="D7326" t="str">
        <f>Raw_Data!D7326</f>
        <v>168000415</v>
      </c>
      <c r="E7326" t="str">
        <f>Raw_Data!E7326</f>
        <v>ERTLE, VALERIE</v>
      </c>
      <c r="F7326" t="str">
        <f>Raw_Data!F7326</f>
        <v>1245619592</v>
      </c>
      <c r="G7326" t="str">
        <f>Raw_Data!H7326</f>
        <v>3</v>
      </c>
      <c r="H7326">
        <f>IFERROR(VLOOKUP(G7326,Store_Map!$A$2:$I$100,3,FALSE),"")</f>
        <v>0</v>
      </c>
      <c r="I7326">
        <f>IFERROR(VLOOKUP(G7326,Store_Map!$A$2:$I$100,4,FALSE),"")</f>
        <v>0</v>
      </c>
      <c r="J7326">
        <f>IFERROR(VLOOKUP(G7326,Store_Map!$A$2:$I$100,5,FALSE),"")</f>
        <v>0</v>
      </c>
      <c r="K7326">
        <f>IFERROR(VLOOKUP(G7326,Store_Map!$A$2:$I$100,6,FALSE),"")</f>
        <v>0</v>
      </c>
      <c r="L7326">
        <f>IFERROR(VLOOKUP(G7326,Store_Map!$A$2:$I$100,7,FALSE),"")</f>
        <v>0</v>
      </c>
      <c r="M7326">
        <f>IFERROR(VLOOKUP(G7326,Store_Map!$A$2:$I$100,8,FALSE),"")</f>
        <v>0</v>
      </c>
      <c r="N7326">
        <f t="shared" si="1026"/>
        <v>0</v>
      </c>
      <c r="O7326" t="str">
        <f t="shared" si="1027"/>
        <v>PASS</v>
      </c>
      <c r="P7326" t="str">
        <f t="shared" si="1028"/>
        <v>REVIEW</v>
      </c>
      <c r="Q7326" t="str">
        <f t="shared" si="1029"/>
        <v>PASS</v>
      </c>
      <c r="R7326" t="str">
        <f t="shared" si="1030"/>
        <v>PASS</v>
      </c>
      <c r="S7326" t="str">
        <f t="shared" si="1031"/>
        <v>REVIEW</v>
      </c>
      <c r="T7326">
        <f t="shared" si="1032"/>
        <v>90</v>
      </c>
      <c r="U7326" t="str">
        <f t="shared" si="1033"/>
        <v>Low</v>
      </c>
      <c r="V7326" t="str">
        <f t="shared" si="1034"/>
        <v>Invalid NDC</v>
      </c>
    </row>
    <row r="7327" spans="1:22" x14ac:dyDescent="0.3">
      <c r="A7327" t="str">
        <f>Raw_Data!A7327</f>
        <v>36015584</v>
      </c>
      <c r="B7327">
        <f>Raw_Data!B7327</f>
        <v>45666</v>
      </c>
      <c r="C7327" t="str">
        <f>Raw_Data!C7327</f>
        <v>ALLERGY RELIEF 180 MG TABLE</v>
      </c>
      <c r="D7327" t="str">
        <f>Raw_Data!D7327</f>
        <v>69230030030</v>
      </c>
      <c r="E7327" t="str">
        <f>Raw_Data!E7327</f>
        <v>THERATTIL, JAYA</v>
      </c>
      <c r="F7327" t="str">
        <f>Raw_Data!F7327</f>
        <v>1043285810</v>
      </c>
      <c r="G7327" t="str">
        <f>Raw_Data!H7327</f>
        <v>3</v>
      </c>
      <c r="H7327">
        <f>IFERROR(VLOOKUP(G7327,Store_Map!$A$2:$I$100,3,FALSE),"")</f>
        <v>0</v>
      </c>
      <c r="I7327">
        <f>IFERROR(VLOOKUP(G7327,Store_Map!$A$2:$I$100,4,FALSE),"")</f>
        <v>0</v>
      </c>
      <c r="J7327">
        <f>IFERROR(VLOOKUP(G7327,Store_Map!$A$2:$I$100,5,FALSE),"")</f>
        <v>0</v>
      </c>
      <c r="K7327">
        <f>IFERROR(VLOOKUP(G7327,Store_Map!$A$2:$I$100,6,FALSE),"")</f>
        <v>0</v>
      </c>
      <c r="L7327">
        <f>IFERROR(VLOOKUP(G7327,Store_Map!$A$2:$I$100,7,FALSE),"")</f>
        <v>0</v>
      </c>
      <c r="M7327">
        <f>IFERROR(VLOOKUP(G7327,Store_Map!$A$2:$I$100,8,FALSE),"")</f>
        <v>0</v>
      </c>
      <c r="N7327">
        <f t="shared" si="1026"/>
        <v>0</v>
      </c>
      <c r="O7327" t="str">
        <f t="shared" si="1027"/>
        <v>PASS</v>
      </c>
      <c r="P7327" t="str">
        <f t="shared" si="1028"/>
        <v>PASS</v>
      </c>
      <c r="Q7327" t="str">
        <f t="shared" si="1029"/>
        <v>PASS</v>
      </c>
      <c r="R7327" t="str">
        <f t="shared" si="1030"/>
        <v>PASS</v>
      </c>
      <c r="S7327" t="str">
        <f t="shared" si="1031"/>
        <v>PASS</v>
      </c>
      <c r="T7327">
        <f t="shared" si="1032"/>
        <v>100</v>
      </c>
      <c r="U7327" t="str">
        <f t="shared" si="1033"/>
        <v>Low</v>
      </c>
      <c r="V7327" t="str">
        <f t="shared" si="1034"/>
        <v>Clean</v>
      </c>
    </row>
    <row r="7328" spans="1:22" x14ac:dyDescent="0.3">
      <c r="A7328" t="str">
        <f>Raw_Data!A7328</f>
        <v>32002963</v>
      </c>
      <c r="B7328">
        <f>Raw_Data!B7328</f>
        <v>45666</v>
      </c>
      <c r="C7328" t="str">
        <f>Raw_Data!C7328</f>
        <v>DEXMETHYLPHENIDATE ER 20 MG</v>
      </c>
      <c r="D7328" t="str">
        <f>Raw_Data!D7328</f>
        <v>93555301</v>
      </c>
      <c r="E7328" t="str">
        <f>Raw_Data!E7328</f>
        <v>SOBRINHO, TITO</v>
      </c>
      <c r="F7328" t="str">
        <f>Raw_Data!F7328</f>
        <v>1942244652</v>
      </c>
      <c r="G7328" t="str">
        <f>Raw_Data!H7328</f>
        <v>3</v>
      </c>
      <c r="H7328">
        <f>IFERROR(VLOOKUP(G7328,Store_Map!$A$2:$I$100,3,FALSE),"")</f>
        <v>0</v>
      </c>
      <c r="I7328">
        <f>IFERROR(VLOOKUP(G7328,Store_Map!$A$2:$I$100,4,FALSE),"")</f>
        <v>0</v>
      </c>
      <c r="J7328">
        <f>IFERROR(VLOOKUP(G7328,Store_Map!$A$2:$I$100,5,FALSE),"")</f>
        <v>0</v>
      </c>
      <c r="K7328">
        <f>IFERROR(VLOOKUP(G7328,Store_Map!$A$2:$I$100,6,FALSE),"")</f>
        <v>0</v>
      </c>
      <c r="L7328">
        <f>IFERROR(VLOOKUP(G7328,Store_Map!$A$2:$I$100,7,FALSE),"")</f>
        <v>0</v>
      </c>
      <c r="M7328">
        <f>IFERROR(VLOOKUP(G7328,Store_Map!$A$2:$I$100,8,FALSE),"")</f>
        <v>0</v>
      </c>
      <c r="N7328">
        <f t="shared" si="1026"/>
        <v>0</v>
      </c>
      <c r="O7328" t="str">
        <f t="shared" si="1027"/>
        <v>PASS</v>
      </c>
      <c r="P7328" t="str">
        <f t="shared" si="1028"/>
        <v>REVIEW</v>
      </c>
      <c r="Q7328" t="str">
        <f t="shared" si="1029"/>
        <v>PASS</v>
      </c>
      <c r="R7328" t="str">
        <f t="shared" si="1030"/>
        <v>PASS</v>
      </c>
      <c r="S7328" t="str">
        <f t="shared" si="1031"/>
        <v>REVIEW</v>
      </c>
      <c r="T7328">
        <f t="shared" si="1032"/>
        <v>90</v>
      </c>
      <c r="U7328" t="str">
        <f t="shared" si="1033"/>
        <v>Low</v>
      </c>
      <c r="V7328" t="str">
        <f t="shared" si="1034"/>
        <v>Invalid NDC</v>
      </c>
    </row>
    <row r="7329" spans="1:22" x14ac:dyDescent="0.3">
      <c r="A7329" t="str">
        <f>Raw_Data!A7329</f>
        <v>32002965</v>
      </c>
      <c r="B7329">
        <f>Raw_Data!B7329</f>
        <v>45666</v>
      </c>
      <c r="C7329" t="str">
        <f>Raw_Data!C7329</f>
        <v>DEXTROAMP-AMPHETAMIN 30 MG</v>
      </c>
      <c r="D7329" t="str">
        <f>Raw_Data!D7329</f>
        <v>64850050601</v>
      </c>
      <c r="E7329" t="str">
        <f>Raw_Data!E7329</f>
        <v>Acevedo, Jose</v>
      </c>
      <c r="F7329" t="str">
        <f>Raw_Data!F7329</f>
        <v>1356327027</v>
      </c>
      <c r="G7329" t="str">
        <f>Raw_Data!H7329</f>
        <v>3</v>
      </c>
      <c r="H7329">
        <f>IFERROR(VLOOKUP(G7329,Store_Map!$A$2:$I$100,3,FALSE),"")</f>
        <v>0</v>
      </c>
      <c r="I7329">
        <f>IFERROR(VLOOKUP(G7329,Store_Map!$A$2:$I$100,4,FALSE),"")</f>
        <v>0</v>
      </c>
      <c r="J7329">
        <f>IFERROR(VLOOKUP(G7329,Store_Map!$A$2:$I$100,5,FALSE),"")</f>
        <v>0</v>
      </c>
      <c r="K7329">
        <f>IFERROR(VLOOKUP(G7329,Store_Map!$A$2:$I$100,6,FALSE),"")</f>
        <v>0</v>
      </c>
      <c r="L7329">
        <f>IFERROR(VLOOKUP(G7329,Store_Map!$A$2:$I$100,7,FALSE),"")</f>
        <v>0</v>
      </c>
      <c r="M7329">
        <f>IFERROR(VLOOKUP(G7329,Store_Map!$A$2:$I$100,8,FALSE),"")</f>
        <v>0</v>
      </c>
      <c r="N7329">
        <f t="shared" si="1026"/>
        <v>0</v>
      </c>
      <c r="O7329" t="str">
        <f t="shared" si="1027"/>
        <v>PASS</v>
      </c>
      <c r="P7329" t="str">
        <f t="shared" si="1028"/>
        <v>PASS</v>
      </c>
      <c r="Q7329" t="str">
        <f t="shared" si="1029"/>
        <v>PASS</v>
      </c>
      <c r="R7329" t="str">
        <f t="shared" si="1030"/>
        <v>PASS</v>
      </c>
      <c r="S7329" t="str">
        <f t="shared" si="1031"/>
        <v>PASS</v>
      </c>
      <c r="T7329">
        <f t="shared" si="1032"/>
        <v>100</v>
      </c>
      <c r="U7329" t="str">
        <f t="shared" si="1033"/>
        <v>Low</v>
      </c>
      <c r="V7329" t="str">
        <f t="shared" si="1034"/>
        <v>Clean</v>
      </c>
    </row>
    <row r="7330" spans="1:22" x14ac:dyDescent="0.3">
      <c r="A7330" t="str">
        <f>Raw_Data!A7330</f>
        <v>32002966</v>
      </c>
      <c r="B7330">
        <f>Raw_Data!B7330</f>
        <v>45666</v>
      </c>
      <c r="C7330" t="str">
        <f>Raw_Data!C7330</f>
        <v>DEXTROAMP-AMPHET ER 30 MG C</v>
      </c>
      <c r="D7330" t="str">
        <f>Raw_Data!D7330</f>
        <v>115149101</v>
      </c>
      <c r="E7330" t="str">
        <f>Raw_Data!E7330</f>
        <v>Acevedo, Jose</v>
      </c>
      <c r="F7330" t="str">
        <f>Raw_Data!F7330</f>
        <v>1356327027</v>
      </c>
      <c r="G7330" t="str">
        <f>Raw_Data!H7330</f>
        <v>3</v>
      </c>
      <c r="H7330">
        <f>IFERROR(VLOOKUP(G7330,Store_Map!$A$2:$I$100,3,FALSE),"")</f>
        <v>0</v>
      </c>
      <c r="I7330">
        <f>IFERROR(VLOOKUP(G7330,Store_Map!$A$2:$I$100,4,FALSE),"")</f>
        <v>0</v>
      </c>
      <c r="J7330">
        <f>IFERROR(VLOOKUP(G7330,Store_Map!$A$2:$I$100,5,FALSE),"")</f>
        <v>0</v>
      </c>
      <c r="K7330">
        <f>IFERROR(VLOOKUP(G7330,Store_Map!$A$2:$I$100,6,FALSE),"")</f>
        <v>0</v>
      </c>
      <c r="L7330">
        <f>IFERROR(VLOOKUP(G7330,Store_Map!$A$2:$I$100,7,FALSE),"")</f>
        <v>0</v>
      </c>
      <c r="M7330">
        <f>IFERROR(VLOOKUP(G7330,Store_Map!$A$2:$I$100,8,FALSE),"")</f>
        <v>0</v>
      </c>
      <c r="N7330">
        <f t="shared" si="1026"/>
        <v>0</v>
      </c>
      <c r="O7330" t="str">
        <f t="shared" si="1027"/>
        <v>PASS</v>
      </c>
      <c r="P7330" t="str">
        <f t="shared" si="1028"/>
        <v>REVIEW</v>
      </c>
      <c r="Q7330" t="str">
        <f t="shared" si="1029"/>
        <v>PASS</v>
      </c>
      <c r="R7330" t="str">
        <f t="shared" si="1030"/>
        <v>PASS</v>
      </c>
      <c r="S7330" t="str">
        <f t="shared" si="1031"/>
        <v>REVIEW</v>
      </c>
      <c r="T7330">
        <f t="shared" si="1032"/>
        <v>90</v>
      </c>
      <c r="U7330" t="str">
        <f t="shared" si="1033"/>
        <v>Low</v>
      </c>
      <c r="V7330" t="str">
        <f t="shared" si="1034"/>
        <v>Invalid NDC</v>
      </c>
    </row>
    <row r="7331" spans="1:22" x14ac:dyDescent="0.3">
      <c r="A7331" t="str">
        <f>Raw_Data!A7331</f>
        <v>36016428</v>
      </c>
      <c r="B7331">
        <f>Raw_Data!B7331</f>
        <v>45666</v>
      </c>
      <c r="C7331" t="str">
        <f>Raw_Data!C7331</f>
        <v>AMNESTEEM 40 MG CAPSULE</v>
      </c>
      <c r="D7331" t="str">
        <f>Raw_Data!D7331</f>
        <v>378661493</v>
      </c>
      <c r="E7331" t="str">
        <f>Raw_Data!E7331</f>
        <v>THAKORE, MORGAN</v>
      </c>
      <c r="F7331" t="str">
        <f>Raw_Data!F7331</f>
        <v>1770875130</v>
      </c>
      <c r="G7331" t="str">
        <f>Raw_Data!H7331</f>
        <v>3</v>
      </c>
      <c r="H7331">
        <f>IFERROR(VLOOKUP(G7331,Store_Map!$A$2:$I$100,3,FALSE),"")</f>
        <v>0</v>
      </c>
      <c r="I7331">
        <f>IFERROR(VLOOKUP(G7331,Store_Map!$A$2:$I$100,4,FALSE),"")</f>
        <v>0</v>
      </c>
      <c r="J7331">
        <f>IFERROR(VLOOKUP(G7331,Store_Map!$A$2:$I$100,5,FALSE),"")</f>
        <v>0</v>
      </c>
      <c r="K7331">
        <f>IFERROR(VLOOKUP(G7331,Store_Map!$A$2:$I$100,6,FALSE),"")</f>
        <v>0</v>
      </c>
      <c r="L7331">
        <f>IFERROR(VLOOKUP(G7331,Store_Map!$A$2:$I$100,7,FALSE),"")</f>
        <v>0</v>
      </c>
      <c r="M7331">
        <f>IFERROR(VLOOKUP(G7331,Store_Map!$A$2:$I$100,8,FALSE),"")</f>
        <v>0</v>
      </c>
      <c r="N7331">
        <f t="shared" si="1026"/>
        <v>0</v>
      </c>
      <c r="O7331" t="str">
        <f t="shared" si="1027"/>
        <v>PASS</v>
      </c>
      <c r="P7331" t="str">
        <f t="shared" si="1028"/>
        <v>REVIEW</v>
      </c>
      <c r="Q7331" t="str">
        <f t="shared" si="1029"/>
        <v>PASS</v>
      </c>
      <c r="R7331" t="str">
        <f t="shared" si="1030"/>
        <v>PASS</v>
      </c>
      <c r="S7331" t="str">
        <f t="shared" si="1031"/>
        <v>REVIEW</v>
      </c>
      <c r="T7331">
        <f t="shared" si="1032"/>
        <v>90</v>
      </c>
      <c r="U7331" t="str">
        <f t="shared" si="1033"/>
        <v>Low</v>
      </c>
      <c r="V7331" t="str">
        <f t="shared" si="1034"/>
        <v>Invalid NDC</v>
      </c>
    </row>
    <row r="7332" spans="1:22" x14ac:dyDescent="0.3">
      <c r="A7332" t="str">
        <f>Raw_Data!A7332</f>
        <v>36016429</v>
      </c>
      <c r="B7332">
        <f>Raw_Data!B7332</f>
        <v>45666</v>
      </c>
      <c r="C7332" t="str">
        <f>Raw_Data!C7332</f>
        <v>*FLUCONAZOLE 150 MG TABLET</v>
      </c>
      <c r="D7332" t="str">
        <f>Raw_Data!D7332</f>
        <v>57237000511</v>
      </c>
      <c r="E7332" t="str">
        <f>Raw_Data!E7332</f>
        <v>RUSHING-SMALLS, NATASHA</v>
      </c>
      <c r="F7332" t="str">
        <f>Raw_Data!F7332</f>
        <v>1316237365</v>
      </c>
      <c r="G7332" t="str">
        <f>Raw_Data!H7332</f>
        <v>3</v>
      </c>
      <c r="H7332">
        <f>IFERROR(VLOOKUP(G7332,Store_Map!$A$2:$I$100,3,FALSE),"")</f>
        <v>0</v>
      </c>
      <c r="I7332">
        <f>IFERROR(VLOOKUP(G7332,Store_Map!$A$2:$I$100,4,FALSE),"")</f>
        <v>0</v>
      </c>
      <c r="J7332">
        <f>IFERROR(VLOOKUP(G7332,Store_Map!$A$2:$I$100,5,FALSE),"")</f>
        <v>0</v>
      </c>
      <c r="K7332">
        <f>IFERROR(VLOOKUP(G7332,Store_Map!$A$2:$I$100,6,FALSE),"")</f>
        <v>0</v>
      </c>
      <c r="L7332">
        <f>IFERROR(VLOOKUP(G7332,Store_Map!$A$2:$I$100,7,FALSE),"")</f>
        <v>0</v>
      </c>
      <c r="M7332">
        <f>IFERROR(VLOOKUP(G7332,Store_Map!$A$2:$I$100,8,FALSE),"")</f>
        <v>0</v>
      </c>
      <c r="N7332">
        <f t="shared" si="1026"/>
        <v>0</v>
      </c>
      <c r="O7332" t="str">
        <f t="shared" si="1027"/>
        <v>PASS</v>
      </c>
      <c r="P7332" t="str">
        <f t="shared" si="1028"/>
        <v>PASS</v>
      </c>
      <c r="Q7332" t="str">
        <f t="shared" si="1029"/>
        <v>PASS</v>
      </c>
      <c r="R7332" t="str">
        <f t="shared" si="1030"/>
        <v>PASS</v>
      </c>
      <c r="S7332" t="str">
        <f t="shared" si="1031"/>
        <v>PASS</v>
      </c>
      <c r="T7332">
        <f t="shared" si="1032"/>
        <v>100</v>
      </c>
      <c r="U7332" t="str">
        <f t="shared" si="1033"/>
        <v>Low</v>
      </c>
      <c r="V7332" t="str">
        <f t="shared" si="1034"/>
        <v>Clean</v>
      </c>
    </row>
    <row r="7333" spans="1:22" x14ac:dyDescent="0.3">
      <c r="A7333" t="str">
        <f>Raw_Data!A7333</f>
        <v>36013667</v>
      </c>
      <c r="B7333">
        <f>Raw_Data!B7333</f>
        <v>45667</v>
      </c>
      <c r="C7333" t="str">
        <f>Raw_Data!C7333</f>
        <v>LEVONOR-ETH ESTRAD 0.1-0.02</v>
      </c>
      <c r="D7333" t="str">
        <f>Raw_Data!D7333</f>
        <v>378728753</v>
      </c>
      <c r="E7333" t="str">
        <f>Raw_Data!E7333</f>
        <v>GRESHAM, J. MARK</v>
      </c>
      <c r="F7333" t="str">
        <f>Raw_Data!F7333</f>
        <v>1326026618</v>
      </c>
      <c r="G7333" t="str">
        <f>Raw_Data!H7333</f>
        <v>3</v>
      </c>
      <c r="H7333">
        <f>IFERROR(VLOOKUP(G7333,Store_Map!$A$2:$I$100,3,FALSE),"")</f>
        <v>0</v>
      </c>
      <c r="I7333">
        <f>IFERROR(VLOOKUP(G7333,Store_Map!$A$2:$I$100,4,FALSE),"")</f>
        <v>0</v>
      </c>
      <c r="J7333">
        <f>IFERROR(VLOOKUP(G7333,Store_Map!$A$2:$I$100,5,FALSE),"")</f>
        <v>0</v>
      </c>
      <c r="K7333">
        <f>IFERROR(VLOOKUP(G7333,Store_Map!$A$2:$I$100,6,FALSE),"")</f>
        <v>0</v>
      </c>
      <c r="L7333">
        <f>IFERROR(VLOOKUP(G7333,Store_Map!$A$2:$I$100,7,FALSE),"")</f>
        <v>0</v>
      </c>
      <c r="M7333">
        <f>IFERROR(VLOOKUP(G7333,Store_Map!$A$2:$I$100,8,FALSE),"")</f>
        <v>0</v>
      </c>
      <c r="N7333">
        <f t="shared" si="1026"/>
        <v>0</v>
      </c>
      <c r="O7333" t="str">
        <f t="shared" si="1027"/>
        <v>PASS</v>
      </c>
      <c r="P7333" t="str">
        <f t="shared" si="1028"/>
        <v>REVIEW</v>
      </c>
      <c r="Q7333" t="str">
        <f t="shared" si="1029"/>
        <v>PASS</v>
      </c>
      <c r="R7333" t="str">
        <f t="shared" si="1030"/>
        <v>PASS</v>
      </c>
      <c r="S7333" t="str">
        <f t="shared" si="1031"/>
        <v>REVIEW</v>
      </c>
      <c r="T7333">
        <f t="shared" si="1032"/>
        <v>90</v>
      </c>
      <c r="U7333" t="str">
        <f t="shared" si="1033"/>
        <v>Low</v>
      </c>
      <c r="V7333" t="str">
        <f t="shared" si="1034"/>
        <v>Invalid NDC</v>
      </c>
    </row>
    <row r="7334" spans="1:22" x14ac:dyDescent="0.3">
      <c r="A7334" t="str">
        <f>Raw_Data!A7334</f>
        <v>36011363</v>
      </c>
      <c r="B7334">
        <f>Raw_Data!B7334</f>
        <v>45667</v>
      </c>
      <c r="C7334" t="str">
        <f>Raw_Data!C7334</f>
        <v>MEDROXYPROGESTERONE 150 MG/</v>
      </c>
      <c r="D7334" t="str">
        <f>Raw_Data!D7334</f>
        <v>66993037179</v>
      </c>
      <c r="E7334" t="str">
        <f>Raw_Data!E7334</f>
        <v>GRESHAM, J. MARK</v>
      </c>
      <c r="F7334" t="str">
        <f>Raw_Data!F7334</f>
        <v>1326026618</v>
      </c>
      <c r="G7334" t="str">
        <f>Raw_Data!H7334</f>
        <v>3</v>
      </c>
      <c r="H7334">
        <f>IFERROR(VLOOKUP(G7334,Store_Map!$A$2:$I$100,3,FALSE),"")</f>
        <v>0</v>
      </c>
      <c r="I7334">
        <f>IFERROR(VLOOKUP(G7334,Store_Map!$A$2:$I$100,4,FALSE),"")</f>
        <v>0</v>
      </c>
      <c r="J7334">
        <f>IFERROR(VLOOKUP(G7334,Store_Map!$A$2:$I$100,5,FALSE),"")</f>
        <v>0</v>
      </c>
      <c r="K7334">
        <f>IFERROR(VLOOKUP(G7334,Store_Map!$A$2:$I$100,6,FALSE),"")</f>
        <v>0</v>
      </c>
      <c r="L7334">
        <f>IFERROR(VLOOKUP(G7334,Store_Map!$A$2:$I$100,7,FALSE),"")</f>
        <v>0</v>
      </c>
      <c r="M7334">
        <f>IFERROR(VLOOKUP(G7334,Store_Map!$A$2:$I$100,8,FALSE),"")</f>
        <v>0</v>
      </c>
      <c r="N7334">
        <f t="shared" si="1026"/>
        <v>0</v>
      </c>
      <c r="O7334" t="str">
        <f t="shared" si="1027"/>
        <v>PASS</v>
      </c>
      <c r="P7334" t="str">
        <f t="shared" si="1028"/>
        <v>PASS</v>
      </c>
      <c r="Q7334" t="str">
        <f t="shared" si="1029"/>
        <v>PASS</v>
      </c>
      <c r="R7334" t="str">
        <f t="shared" si="1030"/>
        <v>PASS</v>
      </c>
      <c r="S7334" t="str">
        <f t="shared" si="1031"/>
        <v>PASS</v>
      </c>
      <c r="T7334">
        <f t="shared" si="1032"/>
        <v>100</v>
      </c>
      <c r="U7334" t="str">
        <f t="shared" si="1033"/>
        <v>Low</v>
      </c>
      <c r="V7334" t="str">
        <f t="shared" si="1034"/>
        <v>Clean</v>
      </c>
    </row>
    <row r="7335" spans="1:22" x14ac:dyDescent="0.3">
      <c r="A7335" t="str">
        <f>Raw_Data!A7335</f>
        <v>36014039</v>
      </c>
      <c r="B7335">
        <f>Raw_Data!B7335</f>
        <v>45667</v>
      </c>
      <c r="C7335" t="str">
        <f>Raw_Data!C7335</f>
        <v>LATANOPROST 0.005% EYE DROP</v>
      </c>
      <c r="D7335" t="str">
        <f>Raw_Data!D7335</f>
        <v>61314054701</v>
      </c>
      <c r="E7335" t="str">
        <f>Raw_Data!E7335</f>
        <v>YASIN, NURA</v>
      </c>
      <c r="F7335" t="str">
        <f>Raw_Data!F7335</f>
        <v>1265518567</v>
      </c>
      <c r="G7335" t="str">
        <f>Raw_Data!H7335</f>
        <v>3</v>
      </c>
      <c r="H7335">
        <f>IFERROR(VLOOKUP(G7335,Store_Map!$A$2:$I$100,3,FALSE),"")</f>
        <v>0</v>
      </c>
      <c r="I7335">
        <f>IFERROR(VLOOKUP(G7335,Store_Map!$A$2:$I$100,4,FALSE),"")</f>
        <v>0</v>
      </c>
      <c r="J7335">
        <f>IFERROR(VLOOKUP(G7335,Store_Map!$A$2:$I$100,5,FALSE),"")</f>
        <v>0</v>
      </c>
      <c r="K7335">
        <f>IFERROR(VLOOKUP(G7335,Store_Map!$A$2:$I$100,6,FALSE),"")</f>
        <v>0</v>
      </c>
      <c r="L7335">
        <f>IFERROR(VLOOKUP(G7335,Store_Map!$A$2:$I$100,7,FALSE),"")</f>
        <v>0</v>
      </c>
      <c r="M7335">
        <f>IFERROR(VLOOKUP(G7335,Store_Map!$A$2:$I$100,8,FALSE),"")</f>
        <v>0</v>
      </c>
      <c r="N7335">
        <f t="shared" si="1026"/>
        <v>0</v>
      </c>
      <c r="O7335" t="str">
        <f t="shared" si="1027"/>
        <v>PASS</v>
      </c>
      <c r="P7335" t="str">
        <f t="shared" si="1028"/>
        <v>PASS</v>
      </c>
      <c r="Q7335" t="str">
        <f t="shared" si="1029"/>
        <v>PASS</v>
      </c>
      <c r="R7335" t="str">
        <f t="shared" si="1030"/>
        <v>PASS</v>
      </c>
      <c r="S7335" t="str">
        <f t="shared" si="1031"/>
        <v>PASS</v>
      </c>
      <c r="T7335">
        <f t="shared" si="1032"/>
        <v>100</v>
      </c>
      <c r="U7335" t="str">
        <f t="shared" si="1033"/>
        <v>Low</v>
      </c>
      <c r="V7335" t="str">
        <f t="shared" si="1034"/>
        <v>Clean</v>
      </c>
    </row>
    <row r="7336" spans="1:22" x14ac:dyDescent="0.3">
      <c r="A7336" t="str">
        <f>Raw_Data!A7336</f>
        <v>36014362</v>
      </c>
      <c r="B7336">
        <f>Raw_Data!B7336</f>
        <v>45667</v>
      </c>
      <c r="C7336" t="str">
        <f>Raw_Data!C7336</f>
        <v>METFORMIN HCL 850MG TABLETS</v>
      </c>
      <c r="D7336" t="str">
        <f>Raw_Data!D7336</f>
        <v>70010006409</v>
      </c>
      <c r="E7336" t="str">
        <f>Raw_Data!E7336</f>
        <v>GIBBS, JON</v>
      </c>
      <c r="F7336" t="str">
        <f>Raw_Data!F7336</f>
        <v>1700896156</v>
      </c>
      <c r="G7336" t="str">
        <f>Raw_Data!H7336</f>
        <v>3</v>
      </c>
      <c r="H7336">
        <f>IFERROR(VLOOKUP(G7336,Store_Map!$A$2:$I$100,3,FALSE),"")</f>
        <v>0</v>
      </c>
      <c r="I7336">
        <f>IFERROR(VLOOKUP(G7336,Store_Map!$A$2:$I$100,4,FALSE),"")</f>
        <v>0</v>
      </c>
      <c r="J7336">
        <f>IFERROR(VLOOKUP(G7336,Store_Map!$A$2:$I$100,5,FALSE),"")</f>
        <v>0</v>
      </c>
      <c r="K7336">
        <f>IFERROR(VLOOKUP(G7336,Store_Map!$A$2:$I$100,6,FALSE),"")</f>
        <v>0</v>
      </c>
      <c r="L7336">
        <f>IFERROR(VLOOKUP(G7336,Store_Map!$A$2:$I$100,7,FALSE),"")</f>
        <v>0</v>
      </c>
      <c r="M7336">
        <f>IFERROR(VLOOKUP(G7336,Store_Map!$A$2:$I$100,8,FALSE),"")</f>
        <v>0</v>
      </c>
      <c r="N7336">
        <f t="shared" si="1026"/>
        <v>0</v>
      </c>
      <c r="O7336" t="str">
        <f t="shared" si="1027"/>
        <v>PASS</v>
      </c>
      <c r="P7336" t="str">
        <f t="shared" si="1028"/>
        <v>PASS</v>
      </c>
      <c r="Q7336" t="str">
        <f t="shared" si="1029"/>
        <v>PASS</v>
      </c>
      <c r="R7336" t="str">
        <f t="shared" si="1030"/>
        <v>PASS</v>
      </c>
      <c r="S7336" t="str">
        <f t="shared" si="1031"/>
        <v>PASS</v>
      </c>
      <c r="T7336">
        <f t="shared" si="1032"/>
        <v>100</v>
      </c>
      <c r="U7336" t="str">
        <f t="shared" si="1033"/>
        <v>Low</v>
      </c>
      <c r="V7336" t="str">
        <f t="shared" si="1034"/>
        <v>Clean</v>
      </c>
    </row>
    <row r="7337" spans="1:22" x14ac:dyDescent="0.3">
      <c r="A7337" t="str">
        <f>Raw_Data!A7337</f>
        <v>36014681</v>
      </c>
      <c r="B7337">
        <f>Raw_Data!B7337</f>
        <v>45667</v>
      </c>
      <c r="C7337" t="str">
        <f>Raw_Data!C7337</f>
        <v>MONTELUKAST SOD 10 MG TABLE</v>
      </c>
      <c r="D7337" t="str">
        <f>Raw_Data!D7337</f>
        <v>55111072590</v>
      </c>
      <c r="E7337" t="str">
        <f>Raw_Data!E7337</f>
        <v>BYNE, EDMUND</v>
      </c>
      <c r="F7337" t="str">
        <f>Raw_Data!F7337</f>
        <v>1033186648</v>
      </c>
      <c r="G7337" t="str">
        <f>Raw_Data!H7337</f>
        <v>3</v>
      </c>
      <c r="H7337">
        <f>IFERROR(VLOOKUP(G7337,Store_Map!$A$2:$I$100,3,FALSE),"")</f>
        <v>0</v>
      </c>
      <c r="I7337">
        <f>IFERROR(VLOOKUP(G7337,Store_Map!$A$2:$I$100,4,FALSE),"")</f>
        <v>0</v>
      </c>
      <c r="J7337">
        <f>IFERROR(VLOOKUP(G7337,Store_Map!$A$2:$I$100,5,FALSE),"")</f>
        <v>0</v>
      </c>
      <c r="K7337">
        <f>IFERROR(VLOOKUP(G7337,Store_Map!$A$2:$I$100,6,FALSE),"")</f>
        <v>0</v>
      </c>
      <c r="L7337">
        <f>IFERROR(VLOOKUP(G7337,Store_Map!$A$2:$I$100,7,FALSE),"")</f>
        <v>0</v>
      </c>
      <c r="M7337">
        <f>IFERROR(VLOOKUP(G7337,Store_Map!$A$2:$I$100,8,FALSE),"")</f>
        <v>0</v>
      </c>
      <c r="N7337">
        <f t="shared" si="1026"/>
        <v>0</v>
      </c>
      <c r="O7337" t="str">
        <f t="shared" si="1027"/>
        <v>PASS</v>
      </c>
      <c r="P7337" t="str">
        <f t="shared" si="1028"/>
        <v>PASS</v>
      </c>
      <c r="Q7337" t="str">
        <f t="shared" si="1029"/>
        <v>PASS</v>
      </c>
      <c r="R7337" t="str">
        <f t="shared" si="1030"/>
        <v>PASS</v>
      </c>
      <c r="S7337" t="str">
        <f t="shared" si="1031"/>
        <v>PASS</v>
      </c>
      <c r="T7337">
        <f t="shared" si="1032"/>
        <v>100</v>
      </c>
      <c r="U7337" t="str">
        <f t="shared" si="1033"/>
        <v>Low</v>
      </c>
      <c r="V7337" t="str">
        <f t="shared" si="1034"/>
        <v>Clean</v>
      </c>
    </row>
    <row r="7338" spans="1:22" x14ac:dyDescent="0.3">
      <c r="A7338" t="str">
        <f>Raw_Data!A7338</f>
        <v>36013803</v>
      </c>
      <c r="B7338">
        <f>Raw_Data!B7338</f>
        <v>45667</v>
      </c>
      <c r="C7338" t="str">
        <f>Raw_Data!C7338</f>
        <v>SPIRONOLACTONE 100 MG TABLE</v>
      </c>
      <c r="D7338" t="str">
        <f>Raw_Data!D7338</f>
        <v>53746051501</v>
      </c>
      <c r="E7338" t="str">
        <f>Raw_Data!E7338</f>
        <v>THAKORE, MORGAN</v>
      </c>
      <c r="F7338" t="str">
        <f>Raw_Data!F7338</f>
        <v>1770875130</v>
      </c>
      <c r="G7338" t="str">
        <f>Raw_Data!H7338</f>
        <v>3</v>
      </c>
      <c r="H7338">
        <f>IFERROR(VLOOKUP(G7338,Store_Map!$A$2:$I$100,3,FALSE),"")</f>
        <v>0</v>
      </c>
      <c r="I7338">
        <f>IFERROR(VLOOKUP(G7338,Store_Map!$A$2:$I$100,4,FALSE),"")</f>
        <v>0</v>
      </c>
      <c r="J7338">
        <f>IFERROR(VLOOKUP(G7338,Store_Map!$A$2:$I$100,5,FALSE),"")</f>
        <v>0</v>
      </c>
      <c r="K7338">
        <f>IFERROR(VLOOKUP(G7338,Store_Map!$A$2:$I$100,6,FALSE),"")</f>
        <v>0</v>
      </c>
      <c r="L7338">
        <f>IFERROR(VLOOKUP(G7338,Store_Map!$A$2:$I$100,7,FALSE),"")</f>
        <v>0</v>
      </c>
      <c r="M7338">
        <f>IFERROR(VLOOKUP(G7338,Store_Map!$A$2:$I$100,8,FALSE),"")</f>
        <v>0</v>
      </c>
      <c r="N7338">
        <f t="shared" si="1026"/>
        <v>0</v>
      </c>
      <c r="O7338" t="str">
        <f t="shared" si="1027"/>
        <v>PASS</v>
      </c>
      <c r="P7338" t="str">
        <f t="shared" si="1028"/>
        <v>PASS</v>
      </c>
      <c r="Q7338" t="str">
        <f t="shared" si="1029"/>
        <v>PASS</v>
      </c>
      <c r="R7338" t="str">
        <f t="shared" si="1030"/>
        <v>PASS</v>
      </c>
      <c r="S7338" t="str">
        <f t="shared" si="1031"/>
        <v>PASS</v>
      </c>
      <c r="T7338">
        <f t="shared" si="1032"/>
        <v>100</v>
      </c>
      <c r="U7338" t="str">
        <f t="shared" si="1033"/>
        <v>Low</v>
      </c>
      <c r="V7338" t="str">
        <f t="shared" si="1034"/>
        <v>Clean</v>
      </c>
    </row>
    <row r="7339" spans="1:22" x14ac:dyDescent="0.3">
      <c r="A7339" t="str">
        <f>Raw_Data!A7339</f>
        <v>36014771</v>
      </c>
      <c r="B7339">
        <f>Raw_Data!B7339</f>
        <v>45667</v>
      </c>
      <c r="C7339" t="str">
        <f>Raw_Data!C7339</f>
        <v>FLUOXETINE HCL 20 MG CAPSUL</v>
      </c>
      <c r="D7339" t="str">
        <f>Raw_Data!D7339</f>
        <v>65862019301</v>
      </c>
      <c r="E7339" t="str">
        <f>Raw_Data!E7339</f>
        <v>ALLEN, AMANDA</v>
      </c>
      <c r="F7339" t="str">
        <f>Raw_Data!F7339</f>
        <v>1982231882</v>
      </c>
      <c r="G7339" t="str">
        <f>Raw_Data!H7339</f>
        <v>3</v>
      </c>
      <c r="H7339">
        <f>IFERROR(VLOOKUP(G7339,Store_Map!$A$2:$I$100,3,FALSE),"")</f>
        <v>0</v>
      </c>
      <c r="I7339">
        <f>IFERROR(VLOOKUP(G7339,Store_Map!$A$2:$I$100,4,FALSE),"")</f>
        <v>0</v>
      </c>
      <c r="J7339">
        <f>IFERROR(VLOOKUP(G7339,Store_Map!$A$2:$I$100,5,FALSE),"")</f>
        <v>0</v>
      </c>
      <c r="K7339">
        <f>IFERROR(VLOOKUP(G7339,Store_Map!$A$2:$I$100,6,FALSE),"")</f>
        <v>0</v>
      </c>
      <c r="L7339">
        <f>IFERROR(VLOOKUP(G7339,Store_Map!$A$2:$I$100,7,FALSE),"")</f>
        <v>0</v>
      </c>
      <c r="M7339">
        <f>IFERROR(VLOOKUP(G7339,Store_Map!$A$2:$I$100,8,FALSE),"")</f>
        <v>0</v>
      </c>
      <c r="N7339">
        <f t="shared" si="1026"/>
        <v>0</v>
      </c>
      <c r="O7339" t="str">
        <f t="shared" si="1027"/>
        <v>PASS</v>
      </c>
      <c r="P7339" t="str">
        <f t="shared" si="1028"/>
        <v>PASS</v>
      </c>
      <c r="Q7339" t="str">
        <f t="shared" si="1029"/>
        <v>PASS</v>
      </c>
      <c r="R7339" t="str">
        <f t="shared" si="1030"/>
        <v>PASS</v>
      </c>
      <c r="S7339" t="str">
        <f t="shared" si="1031"/>
        <v>PASS</v>
      </c>
      <c r="T7339">
        <f t="shared" si="1032"/>
        <v>100</v>
      </c>
      <c r="U7339" t="str">
        <f t="shared" si="1033"/>
        <v>Low</v>
      </c>
      <c r="V7339" t="str">
        <f t="shared" si="1034"/>
        <v>Clean</v>
      </c>
    </row>
    <row r="7340" spans="1:22" x14ac:dyDescent="0.3">
      <c r="A7340" t="str">
        <f>Raw_Data!A7340</f>
        <v>36014788</v>
      </c>
      <c r="B7340">
        <f>Raw_Data!B7340</f>
        <v>45667</v>
      </c>
      <c r="C7340" t="str">
        <f>Raw_Data!C7340</f>
        <v>CHILD LORATADINE 5 MG/5 ML</v>
      </c>
      <c r="D7340" t="str">
        <f>Raw_Data!D7340</f>
        <v>904676720</v>
      </c>
      <c r="E7340" t="str">
        <f>Raw_Data!E7340</f>
        <v>THERATTIL, JAYA</v>
      </c>
      <c r="F7340" t="str">
        <f>Raw_Data!F7340</f>
        <v>1043285810</v>
      </c>
      <c r="G7340" t="str">
        <f>Raw_Data!H7340</f>
        <v>3</v>
      </c>
      <c r="H7340">
        <f>IFERROR(VLOOKUP(G7340,Store_Map!$A$2:$I$100,3,FALSE),"")</f>
        <v>0</v>
      </c>
      <c r="I7340">
        <f>IFERROR(VLOOKUP(G7340,Store_Map!$A$2:$I$100,4,FALSE),"")</f>
        <v>0</v>
      </c>
      <c r="J7340">
        <f>IFERROR(VLOOKUP(G7340,Store_Map!$A$2:$I$100,5,FALSE),"")</f>
        <v>0</v>
      </c>
      <c r="K7340">
        <f>IFERROR(VLOOKUP(G7340,Store_Map!$A$2:$I$100,6,FALSE),"")</f>
        <v>0</v>
      </c>
      <c r="L7340">
        <f>IFERROR(VLOOKUP(G7340,Store_Map!$A$2:$I$100,7,FALSE),"")</f>
        <v>0</v>
      </c>
      <c r="M7340">
        <f>IFERROR(VLOOKUP(G7340,Store_Map!$A$2:$I$100,8,FALSE),"")</f>
        <v>0</v>
      </c>
      <c r="N7340">
        <f t="shared" si="1026"/>
        <v>0</v>
      </c>
      <c r="O7340" t="str">
        <f t="shared" si="1027"/>
        <v>PASS</v>
      </c>
      <c r="P7340" t="str">
        <f t="shared" si="1028"/>
        <v>REVIEW</v>
      </c>
      <c r="Q7340" t="str">
        <f t="shared" si="1029"/>
        <v>PASS</v>
      </c>
      <c r="R7340" t="str">
        <f t="shared" si="1030"/>
        <v>PASS</v>
      </c>
      <c r="S7340" t="str">
        <f t="shared" si="1031"/>
        <v>REVIEW</v>
      </c>
      <c r="T7340">
        <f t="shared" si="1032"/>
        <v>90</v>
      </c>
      <c r="U7340" t="str">
        <f t="shared" si="1033"/>
        <v>Low</v>
      </c>
      <c r="V7340" t="str">
        <f t="shared" si="1034"/>
        <v>Invalid NDC</v>
      </c>
    </row>
    <row r="7341" spans="1:22" x14ac:dyDescent="0.3">
      <c r="A7341" t="str">
        <f>Raw_Data!A7341</f>
        <v>36014789</v>
      </c>
      <c r="B7341">
        <f>Raw_Data!B7341</f>
        <v>45667</v>
      </c>
      <c r="C7341" t="str">
        <f>Raw_Data!C7341</f>
        <v>MONTELUKAST SOD 5 MG TAB CH</v>
      </c>
      <c r="D7341" t="str">
        <f>Raw_Data!D7341</f>
        <v>33342011107</v>
      </c>
      <c r="E7341" t="str">
        <f>Raw_Data!E7341</f>
        <v>THERATTIL, JAYA</v>
      </c>
      <c r="F7341" t="str">
        <f>Raw_Data!F7341</f>
        <v>1043285810</v>
      </c>
      <c r="G7341" t="str">
        <f>Raw_Data!H7341</f>
        <v>3</v>
      </c>
      <c r="H7341">
        <f>IFERROR(VLOOKUP(G7341,Store_Map!$A$2:$I$100,3,FALSE),"")</f>
        <v>0</v>
      </c>
      <c r="I7341">
        <f>IFERROR(VLOOKUP(G7341,Store_Map!$A$2:$I$100,4,FALSE),"")</f>
        <v>0</v>
      </c>
      <c r="J7341">
        <f>IFERROR(VLOOKUP(G7341,Store_Map!$A$2:$I$100,5,FALSE),"")</f>
        <v>0</v>
      </c>
      <c r="K7341">
        <f>IFERROR(VLOOKUP(G7341,Store_Map!$A$2:$I$100,6,FALSE),"")</f>
        <v>0</v>
      </c>
      <c r="L7341">
        <f>IFERROR(VLOOKUP(G7341,Store_Map!$A$2:$I$100,7,FALSE),"")</f>
        <v>0</v>
      </c>
      <c r="M7341">
        <f>IFERROR(VLOOKUP(G7341,Store_Map!$A$2:$I$100,8,FALSE),"")</f>
        <v>0</v>
      </c>
      <c r="N7341">
        <f t="shared" si="1026"/>
        <v>0</v>
      </c>
      <c r="O7341" t="str">
        <f t="shared" si="1027"/>
        <v>PASS</v>
      </c>
      <c r="P7341" t="str">
        <f t="shared" si="1028"/>
        <v>PASS</v>
      </c>
      <c r="Q7341" t="str">
        <f t="shared" si="1029"/>
        <v>PASS</v>
      </c>
      <c r="R7341" t="str">
        <f t="shared" si="1030"/>
        <v>PASS</v>
      </c>
      <c r="S7341" t="str">
        <f t="shared" si="1031"/>
        <v>PASS</v>
      </c>
      <c r="T7341">
        <f t="shared" si="1032"/>
        <v>100</v>
      </c>
      <c r="U7341" t="str">
        <f t="shared" si="1033"/>
        <v>Low</v>
      </c>
      <c r="V7341" t="str">
        <f t="shared" si="1034"/>
        <v>Clean</v>
      </c>
    </row>
    <row r="7342" spans="1:22" x14ac:dyDescent="0.3">
      <c r="A7342" t="str">
        <f>Raw_Data!A7342</f>
        <v>36014797</v>
      </c>
      <c r="B7342">
        <f>Raw_Data!B7342</f>
        <v>45667</v>
      </c>
      <c r="C7342" t="str">
        <f>Raw_Data!C7342</f>
        <v>TRIAMCINOLONE 55 MCG NASAL</v>
      </c>
      <c r="D7342" t="str">
        <f>Raw_Data!D7342</f>
        <v>45802010901</v>
      </c>
      <c r="E7342" t="str">
        <f>Raw_Data!E7342</f>
        <v>THERATTIL, JAYA</v>
      </c>
      <c r="F7342" t="str">
        <f>Raw_Data!F7342</f>
        <v>1043285810</v>
      </c>
      <c r="G7342" t="str">
        <f>Raw_Data!H7342</f>
        <v>3</v>
      </c>
      <c r="H7342">
        <f>IFERROR(VLOOKUP(G7342,Store_Map!$A$2:$I$100,3,FALSE),"")</f>
        <v>0</v>
      </c>
      <c r="I7342">
        <f>IFERROR(VLOOKUP(G7342,Store_Map!$A$2:$I$100,4,FALSE),"")</f>
        <v>0</v>
      </c>
      <c r="J7342">
        <f>IFERROR(VLOOKUP(G7342,Store_Map!$A$2:$I$100,5,FALSE),"")</f>
        <v>0</v>
      </c>
      <c r="K7342">
        <f>IFERROR(VLOOKUP(G7342,Store_Map!$A$2:$I$100,6,FALSE),"")</f>
        <v>0</v>
      </c>
      <c r="L7342">
        <f>IFERROR(VLOOKUP(G7342,Store_Map!$A$2:$I$100,7,FALSE),"")</f>
        <v>0</v>
      </c>
      <c r="M7342">
        <f>IFERROR(VLOOKUP(G7342,Store_Map!$A$2:$I$100,8,FALSE),"")</f>
        <v>0</v>
      </c>
      <c r="N7342">
        <f t="shared" si="1026"/>
        <v>0</v>
      </c>
      <c r="O7342" t="str">
        <f t="shared" si="1027"/>
        <v>PASS</v>
      </c>
      <c r="P7342" t="str">
        <f t="shared" si="1028"/>
        <v>PASS</v>
      </c>
      <c r="Q7342" t="str">
        <f t="shared" si="1029"/>
        <v>PASS</v>
      </c>
      <c r="R7342" t="str">
        <f t="shared" si="1030"/>
        <v>PASS</v>
      </c>
      <c r="S7342" t="str">
        <f t="shared" si="1031"/>
        <v>PASS</v>
      </c>
      <c r="T7342">
        <f t="shared" si="1032"/>
        <v>100</v>
      </c>
      <c r="U7342" t="str">
        <f t="shared" si="1033"/>
        <v>Low</v>
      </c>
      <c r="V7342" t="str">
        <f t="shared" si="1034"/>
        <v>Clean</v>
      </c>
    </row>
    <row r="7343" spans="1:22" x14ac:dyDescent="0.3">
      <c r="A7343" t="str">
        <f>Raw_Data!A7343</f>
        <v>36014817</v>
      </c>
      <c r="B7343">
        <f>Raw_Data!B7343</f>
        <v>45667</v>
      </c>
      <c r="C7343" t="str">
        <f>Raw_Data!C7343</f>
        <v>FEROSUL (FERROUS SULFATE) 3</v>
      </c>
      <c r="D7343" t="str">
        <f>Raw_Data!D7343</f>
        <v>904759160</v>
      </c>
      <c r="E7343" t="str">
        <f>Raw_Data!E7343</f>
        <v>ERTLE, VALERIE</v>
      </c>
      <c r="F7343" t="str">
        <f>Raw_Data!F7343</f>
        <v>1245619592</v>
      </c>
      <c r="G7343" t="str">
        <f>Raw_Data!H7343</f>
        <v>3</v>
      </c>
      <c r="H7343">
        <f>IFERROR(VLOOKUP(G7343,Store_Map!$A$2:$I$100,3,FALSE),"")</f>
        <v>0</v>
      </c>
      <c r="I7343">
        <f>IFERROR(VLOOKUP(G7343,Store_Map!$A$2:$I$100,4,FALSE),"")</f>
        <v>0</v>
      </c>
      <c r="J7343">
        <f>IFERROR(VLOOKUP(G7343,Store_Map!$A$2:$I$100,5,FALSE),"")</f>
        <v>0</v>
      </c>
      <c r="K7343">
        <f>IFERROR(VLOOKUP(G7343,Store_Map!$A$2:$I$100,6,FALSE),"")</f>
        <v>0</v>
      </c>
      <c r="L7343">
        <f>IFERROR(VLOOKUP(G7343,Store_Map!$A$2:$I$100,7,FALSE),"")</f>
        <v>0</v>
      </c>
      <c r="M7343">
        <f>IFERROR(VLOOKUP(G7343,Store_Map!$A$2:$I$100,8,FALSE),"")</f>
        <v>0</v>
      </c>
      <c r="N7343">
        <f t="shared" si="1026"/>
        <v>0</v>
      </c>
      <c r="O7343" t="str">
        <f t="shared" si="1027"/>
        <v>PASS</v>
      </c>
      <c r="P7343" t="str">
        <f t="shared" si="1028"/>
        <v>REVIEW</v>
      </c>
      <c r="Q7343" t="str">
        <f t="shared" si="1029"/>
        <v>PASS</v>
      </c>
      <c r="R7343" t="str">
        <f t="shared" si="1030"/>
        <v>PASS</v>
      </c>
      <c r="S7343" t="str">
        <f t="shared" si="1031"/>
        <v>REVIEW</v>
      </c>
      <c r="T7343">
        <f t="shared" si="1032"/>
        <v>90</v>
      </c>
      <c r="U7343" t="str">
        <f t="shared" si="1033"/>
        <v>Low</v>
      </c>
      <c r="V7343" t="str">
        <f t="shared" si="1034"/>
        <v>Invalid NDC</v>
      </c>
    </row>
    <row r="7344" spans="1:22" x14ac:dyDescent="0.3">
      <c r="A7344" t="str">
        <f>Raw_Data!A7344</f>
        <v>36015406</v>
      </c>
      <c r="B7344">
        <f>Raw_Data!B7344</f>
        <v>45667</v>
      </c>
      <c r="C7344" t="str">
        <f>Raw_Data!C7344</f>
        <v>LEVOCETIRIZINE 5 MG TABLET</v>
      </c>
      <c r="D7344" t="str">
        <f>Raw_Data!D7344</f>
        <v>33342020010</v>
      </c>
      <c r="E7344" t="str">
        <f>Raw_Data!E7344</f>
        <v>THERATTIL, JAYA</v>
      </c>
      <c r="F7344" t="str">
        <f>Raw_Data!F7344</f>
        <v>1043285810</v>
      </c>
      <c r="G7344" t="str">
        <f>Raw_Data!H7344</f>
        <v>3</v>
      </c>
      <c r="H7344">
        <f>IFERROR(VLOOKUP(G7344,Store_Map!$A$2:$I$100,3,FALSE),"")</f>
        <v>0</v>
      </c>
      <c r="I7344">
        <f>IFERROR(VLOOKUP(G7344,Store_Map!$A$2:$I$100,4,FALSE),"")</f>
        <v>0</v>
      </c>
      <c r="J7344">
        <f>IFERROR(VLOOKUP(G7344,Store_Map!$A$2:$I$100,5,FALSE),"")</f>
        <v>0</v>
      </c>
      <c r="K7344">
        <f>IFERROR(VLOOKUP(G7344,Store_Map!$A$2:$I$100,6,FALSE),"")</f>
        <v>0</v>
      </c>
      <c r="L7344">
        <f>IFERROR(VLOOKUP(G7344,Store_Map!$A$2:$I$100,7,FALSE),"")</f>
        <v>0</v>
      </c>
      <c r="M7344">
        <f>IFERROR(VLOOKUP(G7344,Store_Map!$A$2:$I$100,8,FALSE),"")</f>
        <v>0</v>
      </c>
      <c r="N7344">
        <f t="shared" si="1026"/>
        <v>0</v>
      </c>
      <c r="O7344" t="str">
        <f t="shared" si="1027"/>
        <v>PASS</v>
      </c>
      <c r="P7344" t="str">
        <f t="shared" si="1028"/>
        <v>PASS</v>
      </c>
      <c r="Q7344" t="str">
        <f t="shared" si="1029"/>
        <v>PASS</v>
      </c>
      <c r="R7344" t="str">
        <f t="shared" si="1030"/>
        <v>PASS</v>
      </c>
      <c r="S7344" t="str">
        <f t="shared" si="1031"/>
        <v>PASS</v>
      </c>
      <c r="T7344">
        <f t="shared" si="1032"/>
        <v>100</v>
      </c>
      <c r="U7344" t="str">
        <f t="shared" si="1033"/>
        <v>Low</v>
      </c>
      <c r="V7344" t="str">
        <f t="shared" si="1034"/>
        <v>Clean</v>
      </c>
    </row>
    <row r="7345" spans="1:22" x14ac:dyDescent="0.3">
      <c r="A7345" t="str">
        <f>Raw_Data!A7345</f>
        <v>36015444</v>
      </c>
      <c r="B7345">
        <f>Raw_Data!B7345</f>
        <v>45667</v>
      </c>
      <c r="C7345" t="str">
        <f>Raw_Data!C7345</f>
        <v>TRIAMCINOLONE 55 MCG NASAL</v>
      </c>
      <c r="D7345" t="str">
        <f>Raw_Data!D7345</f>
        <v>45802010901</v>
      </c>
      <c r="E7345" t="str">
        <f>Raw_Data!E7345</f>
        <v>THERATTIL, JAYA</v>
      </c>
      <c r="F7345" t="str">
        <f>Raw_Data!F7345</f>
        <v>1043285810</v>
      </c>
      <c r="G7345" t="str">
        <f>Raw_Data!H7345</f>
        <v>3</v>
      </c>
      <c r="H7345">
        <f>IFERROR(VLOOKUP(G7345,Store_Map!$A$2:$I$100,3,FALSE),"")</f>
        <v>0</v>
      </c>
      <c r="I7345">
        <f>IFERROR(VLOOKUP(G7345,Store_Map!$A$2:$I$100,4,FALSE),"")</f>
        <v>0</v>
      </c>
      <c r="J7345">
        <f>IFERROR(VLOOKUP(G7345,Store_Map!$A$2:$I$100,5,FALSE),"")</f>
        <v>0</v>
      </c>
      <c r="K7345">
        <f>IFERROR(VLOOKUP(G7345,Store_Map!$A$2:$I$100,6,FALSE),"")</f>
        <v>0</v>
      </c>
      <c r="L7345">
        <f>IFERROR(VLOOKUP(G7345,Store_Map!$A$2:$I$100,7,FALSE),"")</f>
        <v>0</v>
      </c>
      <c r="M7345">
        <f>IFERROR(VLOOKUP(G7345,Store_Map!$A$2:$I$100,8,FALSE),"")</f>
        <v>0</v>
      </c>
      <c r="N7345">
        <f t="shared" si="1026"/>
        <v>0</v>
      </c>
      <c r="O7345" t="str">
        <f t="shared" si="1027"/>
        <v>PASS</v>
      </c>
      <c r="P7345" t="str">
        <f t="shared" si="1028"/>
        <v>PASS</v>
      </c>
      <c r="Q7345" t="str">
        <f t="shared" si="1029"/>
        <v>PASS</v>
      </c>
      <c r="R7345" t="str">
        <f t="shared" si="1030"/>
        <v>PASS</v>
      </c>
      <c r="S7345" t="str">
        <f t="shared" si="1031"/>
        <v>PASS</v>
      </c>
      <c r="T7345">
        <f t="shared" si="1032"/>
        <v>100</v>
      </c>
      <c r="U7345" t="str">
        <f t="shared" si="1033"/>
        <v>Low</v>
      </c>
      <c r="V7345" t="str">
        <f t="shared" si="1034"/>
        <v>Clean</v>
      </c>
    </row>
    <row r="7346" spans="1:22" x14ac:dyDescent="0.3">
      <c r="A7346" t="str">
        <f>Raw_Data!A7346</f>
        <v>36015473</v>
      </c>
      <c r="B7346">
        <f>Raw_Data!B7346</f>
        <v>45667</v>
      </c>
      <c r="C7346" t="str">
        <f>Raw_Data!C7346</f>
        <v>CHILDRENS MULTIVIT W/IRON L</v>
      </c>
      <c r="D7346" t="str">
        <f>Raw_Data!D7346</f>
        <v>96295012826</v>
      </c>
      <c r="E7346" t="str">
        <f>Raw_Data!E7346</f>
        <v>Acevedo, Jose</v>
      </c>
      <c r="F7346" t="str">
        <f>Raw_Data!F7346</f>
        <v>1356327027</v>
      </c>
      <c r="G7346" t="str">
        <f>Raw_Data!H7346</f>
        <v>3</v>
      </c>
      <c r="H7346">
        <f>IFERROR(VLOOKUP(G7346,Store_Map!$A$2:$I$100,3,FALSE),"")</f>
        <v>0</v>
      </c>
      <c r="I7346">
        <f>IFERROR(VLOOKUP(G7346,Store_Map!$A$2:$I$100,4,FALSE),"")</f>
        <v>0</v>
      </c>
      <c r="J7346">
        <f>IFERROR(VLOOKUP(G7346,Store_Map!$A$2:$I$100,5,FALSE),"")</f>
        <v>0</v>
      </c>
      <c r="K7346">
        <f>IFERROR(VLOOKUP(G7346,Store_Map!$A$2:$I$100,6,FALSE),"")</f>
        <v>0</v>
      </c>
      <c r="L7346">
        <f>IFERROR(VLOOKUP(G7346,Store_Map!$A$2:$I$100,7,FALSE),"")</f>
        <v>0</v>
      </c>
      <c r="M7346">
        <f>IFERROR(VLOOKUP(G7346,Store_Map!$A$2:$I$100,8,FALSE),"")</f>
        <v>0</v>
      </c>
      <c r="N7346">
        <f t="shared" si="1026"/>
        <v>0</v>
      </c>
      <c r="O7346" t="str">
        <f t="shared" si="1027"/>
        <v>PASS</v>
      </c>
      <c r="P7346" t="str">
        <f t="shared" si="1028"/>
        <v>PASS</v>
      </c>
      <c r="Q7346" t="str">
        <f t="shared" si="1029"/>
        <v>PASS</v>
      </c>
      <c r="R7346" t="str">
        <f t="shared" si="1030"/>
        <v>PASS</v>
      </c>
      <c r="S7346" t="str">
        <f t="shared" si="1031"/>
        <v>PASS</v>
      </c>
      <c r="T7346">
        <f t="shared" si="1032"/>
        <v>100</v>
      </c>
      <c r="U7346" t="str">
        <f t="shared" si="1033"/>
        <v>Low</v>
      </c>
      <c r="V7346" t="str">
        <f t="shared" si="1034"/>
        <v>Clean</v>
      </c>
    </row>
    <row r="7347" spans="1:22" x14ac:dyDescent="0.3">
      <c r="A7347" t="str">
        <f>Raw_Data!A7347</f>
        <v>36016430</v>
      </c>
      <c r="B7347">
        <f>Raw_Data!B7347</f>
        <v>45667</v>
      </c>
      <c r="C7347" t="str">
        <f>Raw_Data!C7347</f>
        <v>TRIAMCINOLONE 55 MCG NASAL</v>
      </c>
      <c r="D7347" t="str">
        <f>Raw_Data!D7347</f>
        <v>45802010901</v>
      </c>
      <c r="E7347" t="str">
        <f>Raw_Data!E7347</f>
        <v>THERATTIL, JAYA</v>
      </c>
      <c r="F7347" t="str">
        <f>Raw_Data!F7347</f>
        <v>1043285810</v>
      </c>
      <c r="G7347" t="str">
        <f>Raw_Data!H7347</f>
        <v>3</v>
      </c>
      <c r="H7347">
        <f>IFERROR(VLOOKUP(G7347,Store_Map!$A$2:$I$100,3,FALSE),"")</f>
        <v>0</v>
      </c>
      <c r="I7347">
        <f>IFERROR(VLOOKUP(G7347,Store_Map!$A$2:$I$100,4,FALSE),"")</f>
        <v>0</v>
      </c>
      <c r="J7347">
        <f>IFERROR(VLOOKUP(G7347,Store_Map!$A$2:$I$100,5,FALSE),"")</f>
        <v>0</v>
      </c>
      <c r="K7347">
        <f>IFERROR(VLOOKUP(G7347,Store_Map!$A$2:$I$100,6,FALSE),"")</f>
        <v>0</v>
      </c>
      <c r="L7347">
        <f>IFERROR(VLOOKUP(G7347,Store_Map!$A$2:$I$100,7,FALSE),"")</f>
        <v>0</v>
      </c>
      <c r="M7347">
        <f>IFERROR(VLOOKUP(G7347,Store_Map!$A$2:$I$100,8,FALSE),"")</f>
        <v>0</v>
      </c>
      <c r="N7347">
        <f t="shared" si="1026"/>
        <v>0</v>
      </c>
      <c r="O7347" t="str">
        <f t="shared" si="1027"/>
        <v>PASS</v>
      </c>
      <c r="P7347" t="str">
        <f t="shared" si="1028"/>
        <v>PASS</v>
      </c>
      <c r="Q7347" t="str">
        <f t="shared" si="1029"/>
        <v>PASS</v>
      </c>
      <c r="R7347" t="str">
        <f t="shared" si="1030"/>
        <v>PASS</v>
      </c>
      <c r="S7347" t="str">
        <f t="shared" si="1031"/>
        <v>PASS</v>
      </c>
      <c r="T7347">
        <f t="shared" si="1032"/>
        <v>100</v>
      </c>
      <c r="U7347" t="str">
        <f t="shared" si="1033"/>
        <v>Low</v>
      </c>
      <c r="V7347" t="str">
        <f t="shared" si="1034"/>
        <v>Clean</v>
      </c>
    </row>
    <row r="7348" spans="1:22" x14ac:dyDescent="0.3">
      <c r="A7348" t="str">
        <f>Raw_Data!A7348</f>
        <v>36016431</v>
      </c>
      <c r="B7348">
        <f>Raw_Data!B7348</f>
        <v>45667</v>
      </c>
      <c r="C7348" t="str">
        <f>Raw_Data!C7348</f>
        <v>FAMOTIDINE 40 MG/5 ML SUSP</v>
      </c>
      <c r="D7348" t="str">
        <f>Raw_Data!D7348</f>
        <v>68382044405</v>
      </c>
      <c r="E7348" t="str">
        <f>Raw_Data!E7348</f>
        <v>Acevedo, Jose</v>
      </c>
      <c r="F7348" t="str">
        <f>Raw_Data!F7348</f>
        <v>1356327027</v>
      </c>
      <c r="G7348" t="str">
        <f>Raw_Data!H7348</f>
        <v>3</v>
      </c>
      <c r="H7348">
        <f>IFERROR(VLOOKUP(G7348,Store_Map!$A$2:$I$100,3,FALSE),"")</f>
        <v>0</v>
      </c>
      <c r="I7348">
        <f>IFERROR(VLOOKUP(G7348,Store_Map!$A$2:$I$100,4,FALSE),"")</f>
        <v>0</v>
      </c>
      <c r="J7348">
        <f>IFERROR(VLOOKUP(G7348,Store_Map!$A$2:$I$100,5,FALSE),"")</f>
        <v>0</v>
      </c>
      <c r="K7348">
        <f>IFERROR(VLOOKUP(G7348,Store_Map!$A$2:$I$100,6,FALSE),"")</f>
        <v>0</v>
      </c>
      <c r="L7348">
        <f>IFERROR(VLOOKUP(G7348,Store_Map!$A$2:$I$100,7,FALSE),"")</f>
        <v>0</v>
      </c>
      <c r="M7348">
        <f>IFERROR(VLOOKUP(G7348,Store_Map!$A$2:$I$100,8,FALSE),"")</f>
        <v>0</v>
      </c>
      <c r="N7348">
        <f t="shared" si="1026"/>
        <v>0</v>
      </c>
      <c r="O7348" t="str">
        <f t="shared" si="1027"/>
        <v>PASS</v>
      </c>
      <c r="P7348" t="str">
        <f t="shared" si="1028"/>
        <v>PASS</v>
      </c>
      <c r="Q7348" t="str">
        <f t="shared" si="1029"/>
        <v>PASS</v>
      </c>
      <c r="R7348" t="str">
        <f t="shared" si="1030"/>
        <v>PASS</v>
      </c>
      <c r="S7348" t="str">
        <f t="shared" si="1031"/>
        <v>PASS</v>
      </c>
      <c r="T7348">
        <f t="shared" si="1032"/>
        <v>100</v>
      </c>
      <c r="U7348" t="str">
        <f t="shared" si="1033"/>
        <v>Low</v>
      </c>
      <c r="V7348" t="str">
        <f t="shared" si="1034"/>
        <v>Clean</v>
      </c>
    </row>
    <row r="7349" spans="1:22" x14ac:dyDescent="0.3">
      <c r="A7349" t="str">
        <f>Raw_Data!A7349</f>
        <v>36014409</v>
      </c>
      <c r="B7349">
        <f>Raw_Data!B7349</f>
        <v>45667</v>
      </c>
      <c r="C7349" t="str">
        <f>Raw_Data!C7349</f>
        <v>FLUTICASONE PROP 50 MCG SPR</v>
      </c>
      <c r="D7349" t="str">
        <f>Raw_Data!D7349</f>
        <v>536118399</v>
      </c>
      <c r="E7349" t="str">
        <f>Raw_Data!E7349</f>
        <v>Scoggins, Jennie</v>
      </c>
      <c r="F7349" t="str">
        <f>Raw_Data!F7349</f>
        <v>1982727400</v>
      </c>
      <c r="G7349" t="str">
        <f>Raw_Data!H7349</f>
        <v>3</v>
      </c>
      <c r="H7349">
        <f>IFERROR(VLOOKUP(G7349,Store_Map!$A$2:$I$100,3,FALSE),"")</f>
        <v>0</v>
      </c>
      <c r="I7349">
        <f>IFERROR(VLOOKUP(G7349,Store_Map!$A$2:$I$100,4,FALSE),"")</f>
        <v>0</v>
      </c>
      <c r="J7349">
        <f>IFERROR(VLOOKUP(G7349,Store_Map!$A$2:$I$100,5,FALSE),"")</f>
        <v>0</v>
      </c>
      <c r="K7349">
        <f>IFERROR(VLOOKUP(G7349,Store_Map!$A$2:$I$100,6,FALSE),"")</f>
        <v>0</v>
      </c>
      <c r="L7349">
        <f>IFERROR(VLOOKUP(G7349,Store_Map!$A$2:$I$100,7,FALSE),"")</f>
        <v>0</v>
      </c>
      <c r="M7349">
        <f>IFERROR(VLOOKUP(G7349,Store_Map!$A$2:$I$100,8,FALSE),"")</f>
        <v>0</v>
      </c>
      <c r="N7349">
        <f t="shared" si="1026"/>
        <v>0</v>
      </c>
      <c r="O7349" t="str">
        <f t="shared" si="1027"/>
        <v>PASS</v>
      </c>
      <c r="P7349" t="str">
        <f t="shared" si="1028"/>
        <v>REVIEW</v>
      </c>
      <c r="Q7349" t="str">
        <f t="shared" si="1029"/>
        <v>PASS</v>
      </c>
      <c r="R7349" t="str">
        <f t="shared" si="1030"/>
        <v>PASS</v>
      </c>
      <c r="S7349" t="str">
        <f t="shared" si="1031"/>
        <v>REVIEW</v>
      </c>
      <c r="T7349">
        <f t="shared" si="1032"/>
        <v>90</v>
      </c>
      <c r="U7349" t="str">
        <f t="shared" si="1033"/>
        <v>Low</v>
      </c>
      <c r="V7349" t="str">
        <f t="shared" si="1034"/>
        <v>Invalid NDC</v>
      </c>
    </row>
    <row r="7350" spans="1:22" x14ac:dyDescent="0.3">
      <c r="A7350" t="str">
        <f>Raw_Data!A7350</f>
        <v>34001146</v>
      </c>
      <c r="B7350">
        <f>Raw_Data!B7350</f>
        <v>45667</v>
      </c>
      <c r="C7350" t="str">
        <f>Raw_Data!C7350</f>
        <v>TRAMADOL HCL 50 MG TABLET</v>
      </c>
      <c r="D7350" t="str">
        <f>Raw_Data!D7350</f>
        <v>57664037708</v>
      </c>
      <c r="E7350" t="str">
        <f>Raw_Data!E7350</f>
        <v>Schindler, Julie</v>
      </c>
      <c r="F7350" t="str">
        <f>Raw_Data!F7350</f>
        <v>1013906452</v>
      </c>
      <c r="G7350" t="str">
        <f>Raw_Data!H7350</f>
        <v>3</v>
      </c>
      <c r="H7350">
        <f>IFERROR(VLOOKUP(G7350,Store_Map!$A$2:$I$100,3,FALSE),"")</f>
        <v>0</v>
      </c>
      <c r="I7350">
        <f>IFERROR(VLOOKUP(G7350,Store_Map!$A$2:$I$100,4,FALSE),"")</f>
        <v>0</v>
      </c>
      <c r="J7350">
        <f>IFERROR(VLOOKUP(G7350,Store_Map!$A$2:$I$100,5,FALSE),"")</f>
        <v>0</v>
      </c>
      <c r="K7350">
        <f>IFERROR(VLOOKUP(G7350,Store_Map!$A$2:$I$100,6,FALSE),"")</f>
        <v>0</v>
      </c>
      <c r="L7350">
        <f>IFERROR(VLOOKUP(G7350,Store_Map!$A$2:$I$100,7,FALSE),"")</f>
        <v>0</v>
      </c>
      <c r="M7350">
        <f>IFERROR(VLOOKUP(G7350,Store_Map!$A$2:$I$100,8,FALSE),"")</f>
        <v>0</v>
      </c>
      <c r="N7350">
        <f t="shared" si="1026"/>
        <v>0</v>
      </c>
      <c r="O7350" t="str">
        <f t="shared" si="1027"/>
        <v>PASS</v>
      </c>
      <c r="P7350" t="str">
        <f t="shared" si="1028"/>
        <v>PASS</v>
      </c>
      <c r="Q7350" t="str">
        <f t="shared" si="1029"/>
        <v>PASS</v>
      </c>
      <c r="R7350" t="str">
        <f t="shared" si="1030"/>
        <v>PASS</v>
      </c>
      <c r="S7350" t="str">
        <f t="shared" si="1031"/>
        <v>PASS</v>
      </c>
      <c r="T7350">
        <f t="shared" si="1032"/>
        <v>100</v>
      </c>
      <c r="U7350" t="str">
        <f t="shared" si="1033"/>
        <v>Low</v>
      </c>
      <c r="V7350" t="str">
        <f t="shared" si="1034"/>
        <v>Clean</v>
      </c>
    </row>
    <row r="7351" spans="1:22" x14ac:dyDescent="0.3">
      <c r="A7351" t="str">
        <f>Raw_Data!A7351</f>
        <v>36016417</v>
      </c>
      <c r="B7351">
        <f>Raw_Data!B7351</f>
        <v>45667</v>
      </c>
      <c r="C7351" t="str">
        <f>Raw_Data!C7351</f>
        <v>*BUPROPION HCL XL 150 MG TA</v>
      </c>
      <c r="D7351" t="str">
        <f>Raw_Data!D7351</f>
        <v>68180031909</v>
      </c>
      <c r="E7351" t="str">
        <f>Raw_Data!E7351</f>
        <v>MOORE, SHIREEN</v>
      </c>
      <c r="F7351" t="str">
        <f>Raw_Data!F7351</f>
        <v>1003042805</v>
      </c>
      <c r="G7351" t="str">
        <f>Raw_Data!H7351</f>
        <v>3</v>
      </c>
      <c r="H7351">
        <f>IFERROR(VLOOKUP(G7351,Store_Map!$A$2:$I$100,3,FALSE),"")</f>
        <v>0</v>
      </c>
      <c r="I7351">
        <f>IFERROR(VLOOKUP(G7351,Store_Map!$A$2:$I$100,4,FALSE),"")</f>
        <v>0</v>
      </c>
      <c r="J7351">
        <f>IFERROR(VLOOKUP(G7351,Store_Map!$A$2:$I$100,5,FALSE),"")</f>
        <v>0</v>
      </c>
      <c r="K7351">
        <f>IFERROR(VLOOKUP(G7351,Store_Map!$A$2:$I$100,6,FALSE),"")</f>
        <v>0</v>
      </c>
      <c r="L7351">
        <f>IFERROR(VLOOKUP(G7351,Store_Map!$A$2:$I$100,7,FALSE),"")</f>
        <v>0</v>
      </c>
      <c r="M7351">
        <f>IFERROR(VLOOKUP(G7351,Store_Map!$A$2:$I$100,8,FALSE),"")</f>
        <v>0</v>
      </c>
      <c r="N7351">
        <f t="shared" si="1026"/>
        <v>0</v>
      </c>
      <c r="O7351" t="str">
        <f t="shared" si="1027"/>
        <v>PASS</v>
      </c>
      <c r="P7351" t="str">
        <f t="shared" si="1028"/>
        <v>PASS</v>
      </c>
      <c r="Q7351" t="str">
        <f t="shared" si="1029"/>
        <v>PASS</v>
      </c>
      <c r="R7351" t="str">
        <f t="shared" si="1030"/>
        <v>PASS</v>
      </c>
      <c r="S7351" t="str">
        <f t="shared" si="1031"/>
        <v>PASS</v>
      </c>
      <c r="T7351">
        <f t="shared" si="1032"/>
        <v>100</v>
      </c>
      <c r="U7351" t="str">
        <f t="shared" si="1033"/>
        <v>Low</v>
      </c>
      <c r="V7351" t="str">
        <f t="shared" si="1034"/>
        <v>Clean</v>
      </c>
    </row>
    <row r="7352" spans="1:22" x14ac:dyDescent="0.3">
      <c r="A7352" t="str">
        <f>Raw_Data!A7352</f>
        <v>36016435</v>
      </c>
      <c r="B7352">
        <f>Raw_Data!B7352</f>
        <v>45667</v>
      </c>
      <c r="C7352" t="str">
        <f>Raw_Data!C7352</f>
        <v>SIMVASTATIN 20 MG TABLET</v>
      </c>
      <c r="D7352" t="str">
        <f>Raw_Data!D7352</f>
        <v>68180047902</v>
      </c>
      <c r="E7352" t="str">
        <f>Raw_Data!E7352</f>
        <v>YASIN, NURA</v>
      </c>
      <c r="F7352" t="str">
        <f>Raw_Data!F7352</f>
        <v>1265518567</v>
      </c>
      <c r="G7352" t="str">
        <f>Raw_Data!H7352</f>
        <v>3</v>
      </c>
      <c r="H7352">
        <f>IFERROR(VLOOKUP(G7352,Store_Map!$A$2:$I$100,3,FALSE),"")</f>
        <v>0</v>
      </c>
      <c r="I7352">
        <f>IFERROR(VLOOKUP(G7352,Store_Map!$A$2:$I$100,4,FALSE),"")</f>
        <v>0</v>
      </c>
      <c r="J7352">
        <f>IFERROR(VLOOKUP(G7352,Store_Map!$A$2:$I$100,5,FALSE),"")</f>
        <v>0</v>
      </c>
      <c r="K7352">
        <f>IFERROR(VLOOKUP(G7352,Store_Map!$A$2:$I$100,6,FALSE),"")</f>
        <v>0</v>
      </c>
      <c r="L7352">
        <f>IFERROR(VLOOKUP(G7352,Store_Map!$A$2:$I$100,7,FALSE),"")</f>
        <v>0</v>
      </c>
      <c r="M7352">
        <f>IFERROR(VLOOKUP(G7352,Store_Map!$A$2:$I$100,8,FALSE),"")</f>
        <v>0</v>
      </c>
      <c r="N7352">
        <f t="shared" si="1026"/>
        <v>0</v>
      </c>
      <c r="O7352" t="str">
        <f t="shared" si="1027"/>
        <v>PASS</v>
      </c>
      <c r="P7352" t="str">
        <f t="shared" si="1028"/>
        <v>PASS</v>
      </c>
      <c r="Q7352" t="str">
        <f t="shared" si="1029"/>
        <v>PASS</v>
      </c>
      <c r="R7352" t="str">
        <f t="shared" si="1030"/>
        <v>PASS</v>
      </c>
      <c r="S7352" t="str">
        <f t="shared" si="1031"/>
        <v>PASS</v>
      </c>
      <c r="T7352">
        <f t="shared" si="1032"/>
        <v>100</v>
      </c>
      <c r="U7352" t="str">
        <f t="shared" si="1033"/>
        <v>Low</v>
      </c>
      <c r="V7352" t="str">
        <f t="shared" si="1034"/>
        <v>Clean</v>
      </c>
    </row>
    <row r="7353" spans="1:22" x14ac:dyDescent="0.3">
      <c r="A7353" t="str">
        <f>Raw_Data!A7353</f>
        <v>36016436</v>
      </c>
      <c r="B7353">
        <f>Raw_Data!B7353</f>
        <v>45667</v>
      </c>
      <c r="C7353" t="str">
        <f>Raw_Data!C7353</f>
        <v>FUROSEMIDE 20 MG TABLET</v>
      </c>
      <c r="D7353" t="str">
        <f>Raw_Data!D7353</f>
        <v>43547040110</v>
      </c>
      <c r="E7353" t="str">
        <f>Raw_Data!E7353</f>
        <v>YASIN, NURA</v>
      </c>
      <c r="F7353" t="str">
        <f>Raw_Data!F7353</f>
        <v>1265518567</v>
      </c>
      <c r="G7353" t="str">
        <f>Raw_Data!H7353</f>
        <v>3</v>
      </c>
      <c r="H7353">
        <f>IFERROR(VLOOKUP(G7353,Store_Map!$A$2:$I$100,3,FALSE),"")</f>
        <v>0</v>
      </c>
      <c r="I7353">
        <f>IFERROR(VLOOKUP(G7353,Store_Map!$A$2:$I$100,4,FALSE),"")</f>
        <v>0</v>
      </c>
      <c r="J7353">
        <f>IFERROR(VLOOKUP(G7353,Store_Map!$A$2:$I$100,5,FALSE),"")</f>
        <v>0</v>
      </c>
      <c r="K7353">
        <f>IFERROR(VLOOKUP(G7353,Store_Map!$A$2:$I$100,6,FALSE),"")</f>
        <v>0</v>
      </c>
      <c r="L7353">
        <f>IFERROR(VLOOKUP(G7353,Store_Map!$A$2:$I$100,7,FALSE),"")</f>
        <v>0</v>
      </c>
      <c r="M7353">
        <f>IFERROR(VLOOKUP(G7353,Store_Map!$A$2:$I$100,8,FALSE),"")</f>
        <v>0</v>
      </c>
      <c r="N7353">
        <f t="shared" si="1026"/>
        <v>0</v>
      </c>
      <c r="O7353" t="str">
        <f t="shared" si="1027"/>
        <v>PASS</v>
      </c>
      <c r="P7353" t="str">
        <f t="shared" si="1028"/>
        <v>PASS</v>
      </c>
      <c r="Q7353" t="str">
        <f t="shared" si="1029"/>
        <v>PASS</v>
      </c>
      <c r="R7353" t="str">
        <f t="shared" si="1030"/>
        <v>PASS</v>
      </c>
      <c r="S7353" t="str">
        <f t="shared" si="1031"/>
        <v>PASS</v>
      </c>
      <c r="T7353">
        <f t="shared" si="1032"/>
        <v>100</v>
      </c>
      <c r="U7353" t="str">
        <f t="shared" si="1033"/>
        <v>Low</v>
      </c>
      <c r="V7353" t="str">
        <f t="shared" si="1034"/>
        <v>Clean</v>
      </c>
    </row>
    <row r="7354" spans="1:22" x14ac:dyDescent="0.3">
      <c r="A7354" t="str">
        <f>Raw_Data!A7354</f>
        <v>36016437</v>
      </c>
      <c r="B7354">
        <f>Raw_Data!B7354</f>
        <v>45667</v>
      </c>
      <c r="C7354" t="str">
        <f>Raw_Data!C7354</f>
        <v>GLIPIZIDE ER 10 MG TABLET</v>
      </c>
      <c r="D7354" t="str">
        <f>Raw_Data!D7354</f>
        <v>591084501</v>
      </c>
      <c r="E7354" t="str">
        <f>Raw_Data!E7354</f>
        <v>YASIN, NURA</v>
      </c>
      <c r="F7354" t="str">
        <f>Raw_Data!F7354</f>
        <v>1265518567</v>
      </c>
      <c r="G7354" t="str">
        <f>Raw_Data!H7354</f>
        <v>3</v>
      </c>
      <c r="H7354">
        <f>IFERROR(VLOOKUP(G7354,Store_Map!$A$2:$I$100,3,FALSE),"")</f>
        <v>0</v>
      </c>
      <c r="I7354">
        <f>IFERROR(VLOOKUP(G7354,Store_Map!$A$2:$I$100,4,FALSE),"")</f>
        <v>0</v>
      </c>
      <c r="J7354">
        <f>IFERROR(VLOOKUP(G7354,Store_Map!$A$2:$I$100,5,FALSE),"")</f>
        <v>0</v>
      </c>
      <c r="K7354">
        <f>IFERROR(VLOOKUP(G7354,Store_Map!$A$2:$I$100,6,FALSE),"")</f>
        <v>0</v>
      </c>
      <c r="L7354">
        <f>IFERROR(VLOOKUP(G7354,Store_Map!$A$2:$I$100,7,FALSE),"")</f>
        <v>0</v>
      </c>
      <c r="M7354">
        <f>IFERROR(VLOOKUP(G7354,Store_Map!$A$2:$I$100,8,FALSE),"")</f>
        <v>0</v>
      </c>
      <c r="N7354">
        <f t="shared" si="1026"/>
        <v>0</v>
      </c>
      <c r="O7354" t="str">
        <f t="shared" si="1027"/>
        <v>PASS</v>
      </c>
      <c r="P7354" t="str">
        <f t="shared" si="1028"/>
        <v>REVIEW</v>
      </c>
      <c r="Q7354" t="str">
        <f t="shared" si="1029"/>
        <v>PASS</v>
      </c>
      <c r="R7354" t="str">
        <f t="shared" si="1030"/>
        <v>PASS</v>
      </c>
      <c r="S7354" t="str">
        <f t="shared" si="1031"/>
        <v>REVIEW</v>
      </c>
      <c r="T7354">
        <f t="shared" si="1032"/>
        <v>90</v>
      </c>
      <c r="U7354" t="str">
        <f t="shared" si="1033"/>
        <v>Low</v>
      </c>
      <c r="V7354" t="str">
        <f t="shared" si="1034"/>
        <v>Invalid NDC</v>
      </c>
    </row>
    <row r="7355" spans="1:22" x14ac:dyDescent="0.3">
      <c r="A7355" t="str">
        <f>Raw_Data!A7355</f>
        <v>36016389</v>
      </c>
      <c r="B7355">
        <f>Raw_Data!B7355</f>
        <v>45670</v>
      </c>
      <c r="C7355" t="str">
        <f>Raw_Data!C7355</f>
        <v>METHIMAZOLE 10 MG TABLET</v>
      </c>
      <c r="D7355" t="str">
        <f>Raw_Data!D7355</f>
        <v>23155007101</v>
      </c>
      <c r="E7355" t="str">
        <f>Raw_Data!E7355</f>
        <v>YASIN, NURA</v>
      </c>
      <c r="F7355" t="str">
        <f>Raw_Data!F7355</f>
        <v>1265518567</v>
      </c>
      <c r="G7355" t="str">
        <f>Raw_Data!H7355</f>
        <v>3</v>
      </c>
      <c r="H7355">
        <f>IFERROR(VLOOKUP(G7355,Store_Map!$A$2:$I$100,3,FALSE),"")</f>
        <v>0</v>
      </c>
      <c r="I7355">
        <f>IFERROR(VLOOKUP(G7355,Store_Map!$A$2:$I$100,4,FALSE),"")</f>
        <v>0</v>
      </c>
      <c r="J7355">
        <f>IFERROR(VLOOKUP(G7355,Store_Map!$A$2:$I$100,5,FALSE),"")</f>
        <v>0</v>
      </c>
      <c r="K7355">
        <f>IFERROR(VLOOKUP(G7355,Store_Map!$A$2:$I$100,6,FALSE),"")</f>
        <v>0</v>
      </c>
      <c r="L7355">
        <f>IFERROR(VLOOKUP(G7355,Store_Map!$A$2:$I$100,7,FALSE),"")</f>
        <v>0</v>
      </c>
      <c r="M7355">
        <f>IFERROR(VLOOKUP(G7355,Store_Map!$A$2:$I$100,8,FALSE),"")</f>
        <v>0</v>
      </c>
      <c r="N7355">
        <f t="shared" si="1026"/>
        <v>0</v>
      </c>
      <c r="O7355" t="str">
        <f t="shared" si="1027"/>
        <v>PASS</v>
      </c>
      <c r="P7355" t="str">
        <f t="shared" si="1028"/>
        <v>PASS</v>
      </c>
      <c r="Q7355" t="str">
        <f t="shared" si="1029"/>
        <v>PASS</v>
      </c>
      <c r="R7355" t="str">
        <f t="shared" si="1030"/>
        <v>PASS</v>
      </c>
      <c r="S7355" t="str">
        <f t="shared" si="1031"/>
        <v>PASS</v>
      </c>
      <c r="T7355">
        <f t="shared" si="1032"/>
        <v>100</v>
      </c>
      <c r="U7355" t="str">
        <f t="shared" si="1033"/>
        <v>Low</v>
      </c>
      <c r="V7355" t="str">
        <f t="shared" si="1034"/>
        <v>Clean</v>
      </c>
    </row>
    <row r="7356" spans="1:22" x14ac:dyDescent="0.3">
      <c r="A7356" t="str">
        <f>Raw_Data!A7356</f>
        <v>36009468</v>
      </c>
      <c r="B7356">
        <f>Raw_Data!B7356</f>
        <v>45670</v>
      </c>
      <c r="C7356" t="str">
        <f>Raw_Data!C7356</f>
        <v>HUMIRA PEN 40 MG/0.8 ML</v>
      </c>
      <c r="D7356" t="str">
        <f>Raw_Data!D7356</f>
        <v>74433902</v>
      </c>
      <c r="E7356" t="str">
        <f>Raw_Data!E7356</f>
        <v>THAKORE, MORGAN</v>
      </c>
      <c r="F7356" t="str">
        <f>Raw_Data!F7356</f>
        <v>1770875130</v>
      </c>
      <c r="G7356" t="str">
        <f>Raw_Data!H7356</f>
        <v>3</v>
      </c>
      <c r="H7356">
        <f>IFERROR(VLOOKUP(G7356,Store_Map!$A$2:$I$100,3,FALSE),"")</f>
        <v>0</v>
      </c>
      <c r="I7356">
        <f>IFERROR(VLOOKUP(G7356,Store_Map!$A$2:$I$100,4,FALSE),"")</f>
        <v>0</v>
      </c>
      <c r="J7356">
        <f>IFERROR(VLOOKUP(G7356,Store_Map!$A$2:$I$100,5,FALSE),"")</f>
        <v>0</v>
      </c>
      <c r="K7356">
        <f>IFERROR(VLOOKUP(G7356,Store_Map!$A$2:$I$100,6,FALSE),"")</f>
        <v>0</v>
      </c>
      <c r="L7356">
        <f>IFERROR(VLOOKUP(G7356,Store_Map!$A$2:$I$100,7,FALSE),"")</f>
        <v>0</v>
      </c>
      <c r="M7356">
        <f>IFERROR(VLOOKUP(G7356,Store_Map!$A$2:$I$100,8,FALSE),"")</f>
        <v>0</v>
      </c>
      <c r="N7356">
        <f t="shared" si="1026"/>
        <v>0</v>
      </c>
      <c r="O7356" t="str">
        <f t="shared" si="1027"/>
        <v>PASS</v>
      </c>
      <c r="P7356" t="str">
        <f t="shared" si="1028"/>
        <v>REVIEW</v>
      </c>
      <c r="Q7356" t="str">
        <f t="shared" si="1029"/>
        <v>PASS</v>
      </c>
      <c r="R7356" t="str">
        <f t="shared" si="1030"/>
        <v>PASS</v>
      </c>
      <c r="S7356" t="str">
        <f t="shared" si="1031"/>
        <v>REVIEW</v>
      </c>
      <c r="T7356">
        <f t="shared" si="1032"/>
        <v>90</v>
      </c>
      <c r="U7356" t="str">
        <f t="shared" si="1033"/>
        <v>Low</v>
      </c>
      <c r="V7356" t="str">
        <f t="shared" si="1034"/>
        <v>Invalid NDC</v>
      </c>
    </row>
    <row r="7357" spans="1:22" x14ac:dyDescent="0.3">
      <c r="A7357" t="str">
        <f>Raw_Data!A7357</f>
        <v>36010251</v>
      </c>
      <c r="B7357">
        <f>Raw_Data!B7357</f>
        <v>45670</v>
      </c>
      <c r="C7357" t="str">
        <f>Raw_Data!C7357</f>
        <v>DUPIXENT 300 MG/2 ML PEN</v>
      </c>
      <c r="D7357" t="str">
        <f>Raw_Data!D7357</f>
        <v>24591502</v>
      </c>
      <c r="E7357" t="str">
        <f>Raw_Data!E7357</f>
        <v>THAKORE, MORGAN</v>
      </c>
      <c r="F7357" t="str">
        <f>Raw_Data!F7357</f>
        <v>1770875130</v>
      </c>
      <c r="G7357" t="str">
        <f>Raw_Data!H7357</f>
        <v>3</v>
      </c>
      <c r="H7357">
        <f>IFERROR(VLOOKUP(G7357,Store_Map!$A$2:$I$100,3,FALSE),"")</f>
        <v>0</v>
      </c>
      <c r="I7357">
        <f>IFERROR(VLOOKUP(G7357,Store_Map!$A$2:$I$100,4,FALSE),"")</f>
        <v>0</v>
      </c>
      <c r="J7357">
        <f>IFERROR(VLOOKUP(G7357,Store_Map!$A$2:$I$100,5,FALSE),"")</f>
        <v>0</v>
      </c>
      <c r="K7357">
        <f>IFERROR(VLOOKUP(G7357,Store_Map!$A$2:$I$100,6,FALSE),"")</f>
        <v>0</v>
      </c>
      <c r="L7357">
        <f>IFERROR(VLOOKUP(G7357,Store_Map!$A$2:$I$100,7,FALSE),"")</f>
        <v>0</v>
      </c>
      <c r="M7357">
        <f>IFERROR(VLOOKUP(G7357,Store_Map!$A$2:$I$100,8,FALSE),"")</f>
        <v>0</v>
      </c>
      <c r="N7357">
        <f t="shared" si="1026"/>
        <v>0</v>
      </c>
      <c r="O7357" t="str">
        <f t="shared" si="1027"/>
        <v>PASS</v>
      </c>
      <c r="P7357" t="str">
        <f t="shared" si="1028"/>
        <v>REVIEW</v>
      </c>
      <c r="Q7357" t="str">
        <f t="shared" si="1029"/>
        <v>PASS</v>
      </c>
      <c r="R7357" t="str">
        <f t="shared" si="1030"/>
        <v>PASS</v>
      </c>
      <c r="S7357" t="str">
        <f t="shared" si="1031"/>
        <v>REVIEW</v>
      </c>
      <c r="T7357">
        <f t="shared" si="1032"/>
        <v>90</v>
      </c>
      <c r="U7357" t="str">
        <f t="shared" si="1033"/>
        <v>Low</v>
      </c>
      <c r="V7357" t="str">
        <f t="shared" si="1034"/>
        <v>Invalid NDC</v>
      </c>
    </row>
    <row r="7358" spans="1:22" x14ac:dyDescent="0.3">
      <c r="A7358" t="str">
        <f>Raw_Data!A7358</f>
        <v>36011090</v>
      </c>
      <c r="B7358">
        <f>Raw_Data!B7358</f>
        <v>45670</v>
      </c>
      <c r="C7358" t="str">
        <f>Raw_Data!C7358</f>
        <v>DUPIXENT 300 MG/2 ML PEN</v>
      </c>
      <c r="D7358" t="str">
        <f>Raw_Data!D7358</f>
        <v>24591502</v>
      </c>
      <c r="E7358" t="str">
        <f>Raw_Data!E7358</f>
        <v>THAKORE, MORGAN</v>
      </c>
      <c r="F7358" t="str">
        <f>Raw_Data!F7358</f>
        <v>1770875130</v>
      </c>
      <c r="G7358" t="str">
        <f>Raw_Data!H7358</f>
        <v>3</v>
      </c>
      <c r="H7358">
        <f>IFERROR(VLOOKUP(G7358,Store_Map!$A$2:$I$100,3,FALSE),"")</f>
        <v>0</v>
      </c>
      <c r="I7358">
        <f>IFERROR(VLOOKUP(G7358,Store_Map!$A$2:$I$100,4,FALSE),"")</f>
        <v>0</v>
      </c>
      <c r="J7358">
        <f>IFERROR(VLOOKUP(G7358,Store_Map!$A$2:$I$100,5,FALSE),"")</f>
        <v>0</v>
      </c>
      <c r="K7358">
        <f>IFERROR(VLOOKUP(G7358,Store_Map!$A$2:$I$100,6,FALSE),"")</f>
        <v>0</v>
      </c>
      <c r="L7358">
        <f>IFERROR(VLOOKUP(G7358,Store_Map!$A$2:$I$100,7,FALSE),"")</f>
        <v>0</v>
      </c>
      <c r="M7358">
        <f>IFERROR(VLOOKUP(G7358,Store_Map!$A$2:$I$100,8,FALSE),"")</f>
        <v>0</v>
      </c>
      <c r="N7358">
        <f t="shared" si="1026"/>
        <v>0</v>
      </c>
      <c r="O7358" t="str">
        <f t="shared" si="1027"/>
        <v>PASS</v>
      </c>
      <c r="P7358" t="str">
        <f t="shared" si="1028"/>
        <v>REVIEW</v>
      </c>
      <c r="Q7358" t="str">
        <f t="shared" si="1029"/>
        <v>PASS</v>
      </c>
      <c r="R7358" t="str">
        <f t="shared" si="1030"/>
        <v>PASS</v>
      </c>
      <c r="S7358" t="str">
        <f t="shared" si="1031"/>
        <v>REVIEW</v>
      </c>
      <c r="T7358">
        <f t="shared" si="1032"/>
        <v>90</v>
      </c>
      <c r="U7358" t="str">
        <f t="shared" si="1033"/>
        <v>Low</v>
      </c>
      <c r="V7358" t="str">
        <f t="shared" si="1034"/>
        <v>Invalid NDC</v>
      </c>
    </row>
    <row r="7359" spans="1:22" x14ac:dyDescent="0.3">
      <c r="A7359" t="str">
        <f>Raw_Data!A7359</f>
        <v>36011399</v>
      </c>
      <c r="B7359">
        <f>Raw_Data!B7359</f>
        <v>45670</v>
      </c>
      <c r="C7359" t="str">
        <f>Raw_Data!C7359</f>
        <v>FREESTYLE LIBRE 3 SENSOR</v>
      </c>
      <c r="D7359" t="str">
        <f>Raw_Data!D7359</f>
        <v>57599081800</v>
      </c>
      <c r="E7359" t="str">
        <f>Raw_Data!E7359</f>
        <v>PEDERSEN, JENNIFER</v>
      </c>
      <c r="F7359" t="str">
        <f>Raw_Data!F7359</f>
        <v>1073606661</v>
      </c>
      <c r="G7359" t="str">
        <f>Raw_Data!H7359</f>
        <v>3</v>
      </c>
      <c r="H7359">
        <f>IFERROR(VLOOKUP(G7359,Store_Map!$A$2:$I$100,3,FALSE),"")</f>
        <v>0</v>
      </c>
      <c r="I7359">
        <f>IFERROR(VLOOKUP(G7359,Store_Map!$A$2:$I$100,4,FALSE),"")</f>
        <v>0</v>
      </c>
      <c r="J7359">
        <f>IFERROR(VLOOKUP(G7359,Store_Map!$A$2:$I$100,5,FALSE),"")</f>
        <v>0</v>
      </c>
      <c r="K7359">
        <f>IFERROR(VLOOKUP(G7359,Store_Map!$A$2:$I$100,6,FALSE),"")</f>
        <v>0</v>
      </c>
      <c r="L7359">
        <f>IFERROR(VLOOKUP(G7359,Store_Map!$A$2:$I$100,7,FALSE),"")</f>
        <v>0</v>
      </c>
      <c r="M7359">
        <f>IFERROR(VLOOKUP(G7359,Store_Map!$A$2:$I$100,8,FALSE),"")</f>
        <v>0</v>
      </c>
      <c r="N7359">
        <f t="shared" si="1026"/>
        <v>0</v>
      </c>
      <c r="O7359" t="str">
        <f t="shared" si="1027"/>
        <v>PASS</v>
      </c>
      <c r="P7359" t="str">
        <f t="shared" si="1028"/>
        <v>PASS</v>
      </c>
      <c r="Q7359" t="str">
        <f t="shared" si="1029"/>
        <v>PASS</v>
      </c>
      <c r="R7359" t="str">
        <f t="shared" si="1030"/>
        <v>PASS</v>
      </c>
      <c r="S7359" t="str">
        <f t="shared" si="1031"/>
        <v>PASS</v>
      </c>
      <c r="T7359">
        <f t="shared" si="1032"/>
        <v>100</v>
      </c>
      <c r="U7359" t="str">
        <f t="shared" si="1033"/>
        <v>Low</v>
      </c>
      <c r="V7359" t="str">
        <f t="shared" si="1034"/>
        <v>Clean</v>
      </c>
    </row>
    <row r="7360" spans="1:22" x14ac:dyDescent="0.3">
      <c r="A7360" t="str">
        <f>Raw_Data!A7360</f>
        <v>36011559</v>
      </c>
      <c r="B7360">
        <f>Raw_Data!B7360</f>
        <v>45670</v>
      </c>
      <c r="C7360" t="str">
        <f>Raw_Data!C7360</f>
        <v>BD UF NANO PEN NEEDL4MMX32G</v>
      </c>
      <c r="D7360" t="str">
        <f>Raw_Data!D7360</f>
        <v>8290320122</v>
      </c>
      <c r="E7360" t="str">
        <f>Raw_Data!E7360</f>
        <v>YASIN, NURA</v>
      </c>
      <c r="F7360" t="str">
        <f>Raw_Data!F7360</f>
        <v>1265518567</v>
      </c>
      <c r="G7360" t="str">
        <f>Raw_Data!H7360</f>
        <v>3</v>
      </c>
      <c r="H7360">
        <f>IFERROR(VLOOKUP(G7360,Store_Map!$A$2:$I$100,3,FALSE),"")</f>
        <v>0</v>
      </c>
      <c r="I7360">
        <f>IFERROR(VLOOKUP(G7360,Store_Map!$A$2:$I$100,4,FALSE),"")</f>
        <v>0</v>
      </c>
      <c r="J7360">
        <f>IFERROR(VLOOKUP(G7360,Store_Map!$A$2:$I$100,5,FALSE),"")</f>
        <v>0</v>
      </c>
      <c r="K7360">
        <f>IFERROR(VLOOKUP(G7360,Store_Map!$A$2:$I$100,6,FALSE),"")</f>
        <v>0</v>
      </c>
      <c r="L7360">
        <f>IFERROR(VLOOKUP(G7360,Store_Map!$A$2:$I$100,7,FALSE),"")</f>
        <v>0</v>
      </c>
      <c r="M7360">
        <f>IFERROR(VLOOKUP(G7360,Store_Map!$A$2:$I$100,8,FALSE),"")</f>
        <v>0</v>
      </c>
      <c r="N7360">
        <f t="shared" si="1026"/>
        <v>0</v>
      </c>
      <c r="O7360" t="str">
        <f t="shared" si="1027"/>
        <v>PASS</v>
      </c>
      <c r="P7360" t="str">
        <f t="shared" si="1028"/>
        <v>PASS</v>
      </c>
      <c r="Q7360" t="str">
        <f t="shared" si="1029"/>
        <v>PASS</v>
      </c>
      <c r="R7360" t="str">
        <f t="shared" si="1030"/>
        <v>PASS</v>
      </c>
      <c r="S7360" t="str">
        <f t="shared" si="1031"/>
        <v>PASS</v>
      </c>
      <c r="T7360">
        <f t="shared" si="1032"/>
        <v>100</v>
      </c>
      <c r="U7360" t="str">
        <f t="shared" si="1033"/>
        <v>Low</v>
      </c>
      <c r="V7360" t="str">
        <f t="shared" si="1034"/>
        <v>Clean</v>
      </c>
    </row>
    <row r="7361" spans="1:22" x14ac:dyDescent="0.3">
      <c r="A7361" t="str">
        <f>Raw_Data!A7361</f>
        <v>36012390</v>
      </c>
      <c r="B7361">
        <f>Raw_Data!B7361</f>
        <v>45670</v>
      </c>
      <c r="C7361" t="str">
        <f>Raw_Data!C7361</f>
        <v>BUPROPION HCL XL 150 MG TAB</v>
      </c>
      <c r="D7361" t="str">
        <f>Raw_Data!D7361</f>
        <v>68180031909</v>
      </c>
      <c r="E7361" t="str">
        <f>Raw_Data!E7361</f>
        <v>YASIN, NURA</v>
      </c>
      <c r="F7361" t="str">
        <f>Raw_Data!F7361</f>
        <v>1265518567</v>
      </c>
      <c r="G7361" t="str">
        <f>Raw_Data!H7361</f>
        <v>3</v>
      </c>
      <c r="H7361">
        <f>IFERROR(VLOOKUP(G7361,Store_Map!$A$2:$I$100,3,FALSE),"")</f>
        <v>0</v>
      </c>
      <c r="I7361">
        <f>IFERROR(VLOOKUP(G7361,Store_Map!$A$2:$I$100,4,FALSE),"")</f>
        <v>0</v>
      </c>
      <c r="J7361">
        <f>IFERROR(VLOOKUP(G7361,Store_Map!$A$2:$I$100,5,FALSE),"")</f>
        <v>0</v>
      </c>
      <c r="K7361">
        <f>IFERROR(VLOOKUP(G7361,Store_Map!$A$2:$I$100,6,FALSE),"")</f>
        <v>0</v>
      </c>
      <c r="L7361">
        <f>IFERROR(VLOOKUP(G7361,Store_Map!$A$2:$I$100,7,FALSE),"")</f>
        <v>0</v>
      </c>
      <c r="M7361">
        <f>IFERROR(VLOOKUP(G7361,Store_Map!$A$2:$I$100,8,FALSE),"")</f>
        <v>0</v>
      </c>
      <c r="N7361">
        <f t="shared" si="1026"/>
        <v>0</v>
      </c>
      <c r="O7361" t="str">
        <f t="shared" si="1027"/>
        <v>PASS</v>
      </c>
      <c r="P7361" t="str">
        <f t="shared" si="1028"/>
        <v>PASS</v>
      </c>
      <c r="Q7361" t="str">
        <f t="shared" si="1029"/>
        <v>PASS</v>
      </c>
      <c r="R7361" t="str">
        <f t="shared" si="1030"/>
        <v>PASS</v>
      </c>
      <c r="S7361" t="str">
        <f t="shared" si="1031"/>
        <v>PASS</v>
      </c>
      <c r="T7361">
        <f t="shared" si="1032"/>
        <v>100</v>
      </c>
      <c r="U7361" t="str">
        <f t="shared" si="1033"/>
        <v>Low</v>
      </c>
      <c r="V7361" t="str">
        <f t="shared" si="1034"/>
        <v>Clean</v>
      </c>
    </row>
    <row r="7362" spans="1:22" x14ac:dyDescent="0.3">
      <c r="A7362" t="str">
        <f>Raw_Data!A7362</f>
        <v>36012810</v>
      </c>
      <c r="B7362">
        <f>Raw_Data!B7362</f>
        <v>45670</v>
      </c>
      <c r="C7362" t="str">
        <f>Raw_Data!C7362</f>
        <v>FLUTICASONE PROP 50 MCG SPR</v>
      </c>
      <c r="D7362" t="str">
        <f>Raw_Data!D7362</f>
        <v>536118399</v>
      </c>
      <c r="E7362" t="str">
        <f>Raw_Data!E7362</f>
        <v>THERATTIL, JAYA</v>
      </c>
      <c r="F7362" t="str">
        <f>Raw_Data!F7362</f>
        <v>1043285810</v>
      </c>
      <c r="G7362" t="str">
        <f>Raw_Data!H7362</f>
        <v>3</v>
      </c>
      <c r="H7362">
        <f>IFERROR(VLOOKUP(G7362,Store_Map!$A$2:$I$100,3,FALSE),"")</f>
        <v>0</v>
      </c>
      <c r="I7362">
        <f>IFERROR(VLOOKUP(G7362,Store_Map!$A$2:$I$100,4,FALSE),"")</f>
        <v>0</v>
      </c>
      <c r="J7362">
        <f>IFERROR(VLOOKUP(G7362,Store_Map!$A$2:$I$100,5,FALSE),"")</f>
        <v>0</v>
      </c>
      <c r="K7362">
        <f>IFERROR(VLOOKUP(G7362,Store_Map!$A$2:$I$100,6,FALSE),"")</f>
        <v>0</v>
      </c>
      <c r="L7362">
        <f>IFERROR(VLOOKUP(G7362,Store_Map!$A$2:$I$100,7,FALSE),"")</f>
        <v>0</v>
      </c>
      <c r="M7362">
        <f>IFERROR(VLOOKUP(G7362,Store_Map!$A$2:$I$100,8,FALSE),"")</f>
        <v>0</v>
      </c>
      <c r="N7362">
        <f t="shared" ref="N7362:N7425" si="1035">COUNTBLANK(A7362:M7362)</f>
        <v>0</v>
      </c>
      <c r="O7362" t="str">
        <f t="shared" ref="O7362:O7425" si="1036">IF(AND(F7362&lt;&gt;"",LEN(F7362)=10,ISNUMBER(--F7362)),"PASS","REVIEW")</f>
        <v>PASS</v>
      </c>
      <c r="P7362" t="str">
        <f t="shared" ref="P7362:P7425" si="1037">IF(AND(D7362&lt;&gt;"",OR(LEN(D7362)=10,LEN(D7362)=11),ISNUMBER(--D7362)),"PASS","REVIEW")</f>
        <v>REVIEW</v>
      </c>
      <c r="Q7362" t="str">
        <f t="shared" ref="Q7362:Q7425" si="1038">IF(H7362&lt;&gt;"","PASS","REVIEW")</f>
        <v>PASS</v>
      </c>
      <c r="R7362" t="str">
        <f t="shared" ref="R7362:R7425" si="1039">IF(AND(I7362&lt;&gt;"",J7362&lt;&gt;"",K7362&lt;&gt;"",L7362&lt;&gt;"",M7362&lt;&gt;""),"PASS","REVIEW")</f>
        <v>PASS</v>
      </c>
      <c r="S7362" t="str">
        <f t="shared" ref="S7362:S7425" si="1040">IF(OR(N7362&gt;0,O7362="REVIEW",P7362="REVIEW",Q7362="REVIEW",R7362="REVIEW"),"REVIEW","PASS")</f>
        <v>REVIEW</v>
      </c>
      <c r="T7362">
        <f t="shared" ref="T7362:T7425" si="1041">MAX(0,100-(N7362*5)-IF(O7362="REVIEW",15,0)-IF(P7362="REVIEW",10,0)-IF(Q7362="REVIEW",10,0)-IF(R7362="REVIEW",20,0))</f>
        <v>90</v>
      </c>
      <c r="U7362" t="str">
        <f t="shared" ref="U7362:U7425" si="1042">IF(T7362&gt;=90,"Low",IF(T7362&gt;=70,"Medium","High"))</f>
        <v>Low</v>
      </c>
      <c r="V7362" t="str">
        <f t="shared" ref="V7362:V7425" si="1043">IF(N7362&gt;0,"Missing required fields",IF(O7362="REVIEW","Invalid provider NPI",IF(P7362="REVIEW","Invalid NDC",IF(Q7362="REVIEW","Store mapping incomplete",IF(R7362="REVIEW","Entity mapping incomplete","Clean")))))</f>
        <v>Invalid NDC</v>
      </c>
    </row>
    <row r="7363" spans="1:22" x14ac:dyDescent="0.3">
      <c r="A7363" t="str">
        <f>Raw_Data!A7363</f>
        <v>36014761</v>
      </c>
      <c r="B7363">
        <f>Raw_Data!B7363</f>
        <v>45670</v>
      </c>
      <c r="C7363" t="str">
        <f>Raw_Data!C7363</f>
        <v>*AMLODIPINE BESYLATE 5 MG T</v>
      </c>
      <c r="D7363" t="str">
        <f>Raw_Data!D7363</f>
        <v>69097012705</v>
      </c>
      <c r="E7363" t="str">
        <f>Raw_Data!E7363</f>
        <v>Cesa, Marie Lorraine</v>
      </c>
      <c r="F7363" t="str">
        <f>Raw_Data!F7363</f>
        <v>1013495670</v>
      </c>
      <c r="G7363" t="str">
        <f>Raw_Data!H7363</f>
        <v>3</v>
      </c>
      <c r="H7363">
        <f>IFERROR(VLOOKUP(G7363,Store_Map!$A$2:$I$100,3,FALSE),"")</f>
        <v>0</v>
      </c>
      <c r="I7363">
        <f>IFERROR(VLOOKUP(G7363,Store_Map!$A$2:$I$100,4,FALSE),"")</f>
        <v>0</v>
      </c>
      <c r="J7363">
        <f>IFERROR(VLOOKUP(G7363,Store_Map!$A$2:$I$100,5,FALSE),"")</f>
        <v>0</v>
      </c>
      <c r="K7363">
        <f>IFERROR(VLOOKUP(G7363,Store_Map!$A$2:$I$100,6,FALSE),"")</f>
        <v>0</v>
      </c>
      <c r="L7363">
        <f>IFERROR(VLOOKUP(G7363,Store_Map!$A$2:$I$100,7,FALSE),"")</f>
        <v>0</v>
      </c>
      <c r="M7363">
        <f>IFERROR(VLOOKUP(G7363,Store_Map!$A$2:$I$100,8,FALSE),"")</f>
        <v>0</v>
      </c>
      <c r="N7363">
        <f t="shared" si="1035"/>
        <v>0</v>
      </c>
      <c r="O7363" t="str">
        <f t="shared" si="1036"/>
        <v>PASS</v>
      </c>
      <c r="P7363" t="str">
        <f t="shared" si="1037"/>
        <v>PASS</v>
      </c>
      <c r="Q7363" t="str">
        <f t="shared" si="1038"/>
        <v>PASS</v>
      </c>
      <c r="R7363" t="str">
        <f t="shared" si="1039"/>
        <v>PASS</v>
      </c>
      <c r="S7363" t="str">
        <f t="shared" si="1040"/>
        <v>PASS</v>
      </c>
      <c r="T7363">
        <f t="shared" si="1041"/>
        <v>100</v>
      </c>
      <c r="U7363" t="str">
        <f t="shared" si="1042"/>
        <v>Low</v>
      </c>
      <c r="V7363" t="str">
        <f t="shared" si="1043"/>
        <v>Clean</v>
      </c>
    </row>
    <row r="7364" spans="1:22" x14ac:dyDescent="0.3">
      <c r="A7364" t="str">
        <f>Raw_Data!A7364</f>
        <v>36016026</v>
      </c>
      <c r="B7364">
        <f>Raw_Data!B7364</f>
        <v>45670</v>
      </c>
      <c r="C7364" t="str">
        <f>Raw_Data!C7364</f>
        <v>ATORVASTATIN 20 MG TABLET</v>
      </c>
      <c r="D7364" t="str">
        <f>Raw_Data!D7364</f>
        <v>67877051290</v>
      </c>
      <c r="E7364" t="str">
        <f>Raw_Data!E7364</f>
        <v>YASIN, NURA</v>
      </c>
      <c r="F7364" t="str">
        <f>Raw_Data!F7364</f>
        <v>1265518567</v>
      </c>
      <c r="G7364" t="str">
        <f>Raw_Data!H7364</f>
        <v>3</v>
      </c>
      <c r="H7364">
        <f>IFERROR(VLOOKUP(G7364,Store_Map!$A$2:$I$100,3,FALSE),"")</f>
        <v>0</v>
      </c>
      <c r="I7364">
        <f>IFERROR(VLOOKUP(G7364,Store_Map!$A$2:$I$100,4,FALSE),"")</f>
        <v>0</v>
      </c>
      <c r="J7364">
        <f>IFERROR(VLOOKUP(G7364,Store_Map!$A$2:$I$100,5,FALSE),"")</f>
        <v>0</v>
      </c>
      <c r="K7364">
        <f>IFERROR(VLOOKUP(G7364,Store_Map!$A$2:$I$100,6,FALSE),"")</f>
        <v>0</v>
      </c>
      <c r="L7364">
        <f>IFERROR(VLOOKUP(G7364,Store_Map!$A$2:$I$100,7,FALSE),"")</f>
        <v>0</v>
      </c>
      <c r="M7364">
        <f>IFERROR(VLOOKUP(G7364,Store_Map!$A$2:$I$100,8,FALSE),"")</f>
        <v>0</v>
      </c>
      <c r="N7364">
        <f t="shared" si="1035"/>
        <v>0</v>
      </c>
      <c r="O7364" t="str">
        <f t="shared" si="1036"/>
        <v>PASS</v>
      </c>
      <c r="P7364" t="str">
        <f t="shared" si="1037"/>
        <v>PASS</v>
      </c>
      <c r="Q7364" t="str">
        <f t="shared" si="1038"/>
        <v>PASS</v>
      </c>
      <c r="R7364" t="str">
        <f t="shared" si="1039"/>
        <v>PASS</v>
      </c>
      <c r="S7364" t="str">
        <f t="shared" si="1040"/>
        <v>PASS</v>
      </c>
      <c r="T7364">
        <f t="shared" si="1041"/>
        <v>100</v>
      </c>
      <c r="U7364" t="str">
        <f t="shared" si="1042"/>
        <v>Low</v>
      </c>
      <c r="V7364" t="str">
        <f t="shared" si="1043"/>
        <v>Clean</v>
      </c>
    </row>
    <row r="7365" spans="1:22" x14ac:dyDescent="0.3">
      <c r="A7365" t="str">
        <f>Raw_Data!A7365</f>
        <v>36016028</v>
      </c>
      <c r="B7365">
        <f>Raw_Data!B7365</f>
        <v>45670</v>
      </c>
      <c r="C7365" t="str">
        <f>Raw_Data!C7365</f>
        <v>FERROUS SULF 220 MG/5 ML EL</v>
      </c>
      <c r="D7365" t="str">
        <f>Raw_Data!D7365</f>
        <v>54838000180</v>
      </c>
      <c r="E7365" t="str">
        <f>Raw_Data!E7365</f>
        <v>ERTLE, VALERIE</v>
      </c>
      <c r="F7365" t="str">
        <f>Raw_Data!F7365</f>
        <v>1245619592</v>
      </c>
      <c r="G7365" t="str">
        <f>Raw_Data!H7365</f>
        <v>3</v>
      </c>
      <c r="H7365">
        <f>IFERROR(VLOOKUP(G7365,Store_Map!$A$2:$I$100,3,FALSE),"")</f>
        <v>0</v>
      </c>
      <c r="I7365">
        <f>IFERROR(VLOOKUP(G7365,Store_Map!$A$2:$I$100,4,FALSE),"")</f>
        <v>0</v>
      </c>
      <c r="J7365">
        <f>IFERROR(VLOOKUP(G7365,Store_Map!$A$2:$I$100,5,FALSE),"")</f>
        <v>0</v>
      </c>
      <c r="K7365">
        <f>IFERROR(VLOOKUP(G7365,Store_Map!$A$2:$I$100,6,FALSE),"")</f>
        <v>0</v>
      </c>
      <c r="L7365">
        <f>IFERROR(VLOOKUP(G7365,Store_Map!$A$2:$I$100,7,FALSE),"")</f>
        <v>0</v>
      </c>
      <c r="M7365">
        <f>IFERROR(VLOOKUP(G7365,Store_Map!$A$2:$I$100,8,FALSE),"")</f>
        <v>0</v>
      </c>
      <c r="N7365">
        <f t="shared" si="1035"/>
        <v>0</v>
      </c>
      <c r="O7365" t="str">
        <f t="shared" si="1036"/>
        <v>PASS</v>
      </c>
      <c r="P7365" t="str">
        <f t="shared" si="1037"/>
        <v>PASS</v>
      </c>
      <c r="Q7365" t="str">
        <f t="shared" si="1038"/>
        <v>PASS</v>
      </c>
      <c r="R7365" t="str">
        <f t="shared" si="1039"/>
        <v>PASS</v>
      </c>
      <c r="S7365" t="str">
        <f t="shared" si="1040"/>
        <v>PASS</v>
      </c>
      <c r="T7365">
        <f t="shared" si="1041"/>
        <v>100</v>
      </c>
      <c r="U7365" t="str">
        <f t="shared" si="1042"/>
        <v>Low</v>
      </c>
      <c r="V7365" t="str">
        <f t="shared" si="1043"/>
        <v>Clean</v>
      </c>
    </row>
    <row r="7366" spans="1:22" x14ac:dyDescent="0.3">
      <c r="A7366" t="str">
        <f>Raw_Data!A7366</f>
        <v>36016044</v>
      </c>
      <c r="B7366">
        <f>Raw_Data!B7366</f>
        <v>45670</v>
      </c>
      <c r="C7366" t="str">
        <f>Raw_Data!C7366</f>
        <v>LEVOCETIRIZINE 5 MG TABLET</v>
      </c>
      <c r="D7366" t="str">
        <f>Raw_Data!D7366</f>
        <v>33342020010</v>
      </c>
      <c r="E7366" t="str">
        <f>Raw_Data!E7366</f>
        <v>Acevedo, Jose</v>
      </c>
      <c r="F7366" t="str">
        <f>Raw_Data!F7366</f>
        <v>1356327027</v>
      </c>
      <c r="G7366" t="str">
        <f>Raw_Data!H7366</f>
        <v>3</v>
      </c>
      <c r="H7366">
        <f>IFERROR(VLOOKUP(G7366,Store_Map!$A$2:$I$100,3,FALSE),"")</f>
        <v>0</v>
      </c>
      <c r="I7366">
        <f>IFERROR(VLOOKUP(G7366,Store_Map!$A$2:$I$100,4,FALSE),"")</f>
        <v>0</v>
      </c>
      <c r="J7366">
        <f>IFERROR(VLOOKUP(G7366,Store_Map!$A$2:$I$100,5,FALSE),"")</f>
        <v>0</v>
      </c>
      <c r="K7366">
        <f>IFERROR(VLOOKUP(G7366,Store_Map!$A$2:$I$100,6,FALSE),"")</f>
        <v>0</v>
      </c>
      <c r="L7366">
        <f>IFERROR(VLOOKUP(G7366,Store_Map!$A$2:$I$100,7,FALSE),"")</f>
        <v>0</v>
      </c>
      <c r="M7366">
        <f>IFERROR(VLOOKUP(G7366,Store_Map!$A$2:$I$100,8,FALSE),"")</f>
        <v>0</v>
      </c>
      <c r="N7366">
        <f t="shared" si="1035"/>
        <v>0</v>
      </c>
      <c r="O7366" t="str">
        <f t="shared" si="1036"/>
        <v>PASS</v>
      </c>
      <c r="P7366" t="str">
        <f t="shared" si="1037"/>
        <v>PASS</v>
      </c>
      <c r="Q7366" t="str">
        <f t="shared" si="1038"/>
        <v>PASS</v>
      </c>
      <c r="R7366" t="str">
        <f t="shared" si="1039"/>
        <v>PASS</v>
      </c>
      <c r="S7366" t="str">
        <f t="shared" si="1040"/>
        <v>PASS</v>
      </c>
      <c r="T7366">
        <f t="shared" si="1041"/>
        <v>100</v>
      </c>
      <c r="U7366" t="str">
        <f t="shared" si="1042"/>
        <v>Low</v>
      </c>
      <c r="V7366" t="str">
        <f t="shared" si="1043"/>
        <v>Clean</v>
      </c>
    </row>
    <row r="7367" spans="1:22" x14ac:dyDescent="0.3">
      <c r="A7367" t="str">
        <f>Raw_Data!A7367</f>
        <v>36016441</v>
      </c>
      <c r="B7367">
        <f>Raw_Data!B7367</f>
        <v>45670</v>
      </c>
      <c r="C7367" t="str">
        <f>Raw_Data!C7367</f>
        <v>PREDNISOLONE 15 MG/5 ML SOL</v>
      </c>
      <c r="D7367" t="str">
        <f>Raw_Data!D7367</f>
        <v>121075908</v>
      </c>
      <c r="E7367" t="str">
        <f>Raw_Data!E7367</f>
        <v>THERATTIL, JAYA</v>
      </c>
      <c r="F7367" t="str">
        <f>Raw_Data!F7367</f>
        <v>1043285810</v>
      </c>
      <c r="G7367" t="str">
        <f>Raw_Data!H7367</f>
        <v>3</v>
      </c>
      <c r="H7367">
        <f>IFERROR(VLOOKUP(G7367,Store_Map!$A$2:$I$100,3,FALSE),"")</f>
        <v>0</v>
      </c>
      <c r="I7367">
        <f>IFERROR(VLOOKUP(G7367,Store_Map!$A$2:$I$100,4,FALSE),"")</f>
        <v>0</v>
      </c>
      <c r="J7367">
        <f>IFERROR(VLOOKUP(G7367,Store_Map!$A$2:$I$100,5,FALSE),"")</f>
        <v>0</v>
      </c>
      <c r="K7367">
        <f>IFERROR(VLOOKUP(G7367,Store_Map!$A$2:$I$100,6,FALSE),"")</f>
        <v>0</v>
      </c>
      <c r="L7367">
        <f>IFERROR(VLOOKUP(G7367,Store_Map!$A$2:$I$100,7,FALSE),"")</f>
        <v>0</v>
      </c>
      <c r="M7367">
        <f>IFERROR(VLOOKUP(G7367,Store_Map!$A$2:$I$100,8,FALSE),"")</f>
        <v>0</v>
      </c>
      <c r="N7367">
        <f t="shared" si="1035"/>
        <v>0</v>
      </c>
      <c r="O7367" t="str">
        <f t="shared" si="1036"/>
        <v>PASS</v>
      </c>
      <c r="P7367" t="str">
        <f t="shared" si="1037"/>
        <v>REVIEW</v>
      </c>
      <c r="Q7367" t="str">
        <f t="shared" si="1038"/>
        <v>PASS</v>
      </c>
      <c r="R7367" t="str">
        <f t="shared" si="1039"/>
        <v>PASS</v>
      </c>
      <c r="S7367" t="str">
        <f t="shared" si="1040"/>
        <v>REVIEW</v>
      </c>
      <c r="T7367">
        <f t="shared" si="1041"/>
        <v>90</v>
      </c>
      <c r="U7367" t="str">
        <f t="shared" si="1042"/>
        <v>Low</v>
      </c>
      <c r="V7367" t="str">
        <f t="shared" si="1043"/>
        <v>Invalid NDC</v>
      </c>
    </row>
    <row r="7368" spans="1:22" x14ac:dyDescent="0.3">
      <c r="A7368" t="str">
        <f>Raw_Data!A7368</f>
        <v>36016442</v>
      </c>
      <c r="B7368">
        <f>Raw_Data!B7368</f>
        <v>45670</v>
      </c>
      <c r="C7368" t="str">
        <f>Raw_Data!C7368</f>
        <v>CETIRIZINE HCL 1 MG/ML SOLN</v>
      </c>
      <c r="D7368" t="str">
        <f>Raw_Data!D7368</f>
        <v>45802097426</v>
      </c>
      <c r="E7368" t="str">
        <f>Raw_Data!E7368</f>
        <v>THERATTIL, JAYA</v>
      </c>
      <c r="F7368" t="str">
        <f>Raw_Data!F7368</f>
        <v>1043285810</v>
      </c>
      <c r="G7368" t="str">
        <f>Raw_Data!H7368</f>
        <v>3</v>
      </c>
      <c r="H7368">
        <f>IFERROR(VLOOKUP(G7368,Store_Map!$A$2:$I$100,3,FALSE),"")</f>
        <v>0</v>
      </c>
      <c r="I7368">
        <f>IFERROR(VLOOKUP(G7368,Store_Map!$A$2:$I$100,4,FALSE),"")</f>
        <v>0</v>
      </c>
      <c r="J7368">
        <f>IFERROR(VLOOKUP(G7368,Store_Map!$A$2:$I$100,5,FALSE),"")</f>
        <v>0</v>
      </c>
      <c r="K7368">
        <f>IFERROR(VLOOKUP(G7368,Store_Map!$A$2:$I$100,6,FALSE),"")</f>
        <v>0</v>
      </c>
      <c r="L7368">
        <f>IFERROR(VLOOKUP(G7368,Store_Map!$A$2:$I$100,7,FALSE),"")</f>
        <v>0</v>
      </c>
      <c r="M7368">
        <f>IFERROR(VLOOKUP(G7368,Store_Map!$A$2:$I$100,8,FALSE),"")</f>
        <v>0</v>
      </c>
      <c r="N7368">
        <f t="shared" si="1035"/>
        <v>0</v>
      </c>
      <c r="O7368" t="str">
        <f t="shared" si="1036"/>
        <v>PASS</v>
      </c>
      <c r="P7368" t="str">
        <f t="shared" si="1037"/>
        <v>PASS</v>
      </c>
      <c r="Q7368" t="str">
        <f t="shared" si="1038"/>
        <v>PASS</v>
      </c>
      <c r="R7368" t="str">
        <f t="shared" si="1039"/>
        <v>PASS</v>
      </c>
      <c r="S7368" t="str">
        <f t="shared" si="1040"/>
        <v>PASS</v>
      </c>
      <c r="T7368">
        <f t="shared" si="1041"/>
        <v>100</v>
      </c>
      <c r="U7368" t="str">
        <f t="shared" si="1042"/>
        <v>Low</v>
      </c>
      <c r="V7368" t="str">
        <f t="shared" si="1043"/>
        <v>Clean</v>
      </c>
    </row>
    <row r="7369" spans="1:22" x14ac:dyDescent="0.3">
      <c r="A7369" t="str">
        <f>Raw_Data!A7369</f>
        <v>36016443</v>
      </c>
      <c r="B7369">
        <f>Raw_Data!B7369</f>
        <v>45670</v>
      </c>
      <c r="C7369" t="str">
        <f>Raw_Data!C7369</f>
        <v>BENZONATATE 100 MG CAPSULE</v>
      </c>
      <c r="D7369" t="str">
        <f>Raw_Data!D7369</f>
        <v>68382024701</v>
      </c>
      <c r="E7369" t="str">
        <f>Raw_Data!E7369</f>
        <v>YASIN, NURA</v>
      </c>
      <c r="F7369" t="str">
        <f>Raw_Data!F7369</f>
        <v>1265518567</v>
      </c>
      <c r="G7369" t="str">
        <f>Raw_Data!H7369</f>
        <v>3</v>
      </c>
      <c r="H7369">
        <f>IFERROR(VLOOKUP(G7369,Store_Map!$A$2:$I$100,3,FALSE),"")</f>
        <v>0</v>
      </c>
      <c r="I7369">
        <f>IFERROR(VLOOKUP(G7369,Store_Map!$A$2:$I$100,4,FALSE),"")</f>
        <v>0</v>
      </c>
      <c r="J7369">
        <f>IFERROR(VLOOKUP(G7369,Store_Map!$A$2:$I$100,5,FALSE),"")</f>
        <v>0</v>
      </c>
      <c r="K7369">
        <f>IFERROR(VLOOKUP(G7369,Store_Map!$A$2:$I$100,6,FALSE),"")</f>
        <v>0</v>
      </c>
      <c r="L7369">
        <f>IFERROR(VLOOKUP(G7369,Store_Map!$A$2:$I$100,7,FALSE),"")</f>
        <v>0</v>
      </c>
      <c r="M7369">
        <f>IFERROR(VLOOKUP(G7369,Store_Map!$A$2:$I$100,8,FALSE),"")</f>
        <v>0</v>
      </c>
      <c r="N7369">
        <f t="shared" si="1035"/>
        <v>0</v>
      </c>
      <c r="O7369" t="str">
        <f t="shared" si="1036"/>
        <v>PASS</v>
      </c>
      <c r="P7369" t="str">
        <f t="shared" si="1037"/>
        <v>PASS</v>
      </c>
      <c r="Q7369" t="str">
        <f t="shared" si="1038"/>
        <v>PASS</v>
      </c>
      <c r="R7369" t="str">
        <f t="shared" si="1039"/>
        <v>PASS</v>
      </c>
      <c r="S7369" t="str">
        <f t="shared" si="1040"/>
        <v>PASS</v>
      </c>
      <c r="T7369">
        <f t="shared" si="1041"/>
        <v>100</v>
      </c>
      <c r="U7369" t="str">
        <f t="shared" si="1042"/>
        <v>Low</v>
      </c>
      <c r="V7369" t="str">
        <f t="shared" si="1043"/>
        <v>Clean</v>
      </c>
    </row>
    <row r="7370" spans="1:22" x14ac:dyDescent="0.3">
      <c r="A7370" t="str">
        <f>Raw_Data!A7370</f>
        <v>36016444</v>
      </c>
      <c r="B7370">
        <f>Raw_Data!B7370</f>
        <v>45670</v>
      </c>
      <c r="C7370" t="str">
        <f>Raw_Data!C7370</f>
        <v>DOXYCYCLINE MONO 100 MG CAP</v>
      </c>
      <c r="D7370" t="str">
        <f>Raw_Data!D7370</f>
        <v>68180065208</v>
      </c>
      <c r="E7370" t="str">
        <f>Raw_Data!E7370</f>
        <v>YASIN, NURA</v>
      </c>
      <c r="F7370" t="str">
        <f>Raw_Data!F7370</f>
        <v>1265518567</v>
      </c>
      <c r="G7370" t="str">
        <f>Raw_Data!H7370</f>
        <v>3</v>
      </c>
      <c r="H7370">
        <f>IFERROR(VLOOKUP(G7370,Store_Map!$A$2:$I$100,3,FALSE),"")</f>
        <v>0</v>
      </c>
      <c r="I7370">
        <f>IFERROR(VLOOKUP(G7370,Store_Map!$A$2:$I$100,4,FALSE),"")</f>
        <v>0</v>
      </c>
      <c r="J7370">
        <f>IFERROR(VLOOKUP(G7370,Store_Map!$A$2:$I$100,5,FALSE),"")</f>
        <v>0</v>
      </c>
      <c r="K7370">
        <f>IFERROR(VLOOKUP(G7370,Store_Map!$A$2:$I$100,6,FALSE),"")</f>
        <v>0</v>
      </c>
      <c r="L7370">
        <f>IFERROR(VLOOKUP(G7370,Store_Map!$A$2:$I$100,7,FALSE),"")</f>
        <v>0</v>
      </c>
      <c r="M7370">
        <f>IFERROR(VLOOKUP(G7370,Store_Map!$A$2:$I$100,8,FALSE),"")</f>
        <v>0</v>
      </c>
      <c r="N7370">
        <f t="shared" si="1035"/>
        <v>0</v>
      </c>
      <c r="O7370" t="str">
        <f t="shared" si="1036"/>
        <v>PASS</v>
      </c>
      <c r="P7370" t="str">
        <f t="shared" si="1037"/>
        <v>PASS</v>
      </c>
      <c r="Q7370" t="str">
        <f t="shared" si="1038"/>
        <v>PASS</v>
      </c>
      <c r="R7370" t="str">
        <f t="shared" si="1039"/>
        <v>PASS</v>
      </c>
      <c r="S7370" t="str">
        <f t="shared" si="1040"/>
        <v>PASS</v>
      </c>
      <c r="T7370">
        <f t="shared" si="1041"/>
        <v>100</v>
      </c>
      <c r="U7370" t="str">
        <f t="shared" si="1042"/>
        <v>Low</v>
      </c>
      <c r="V7370" t="str">
        <f t="shared" si="1043"/>
        <v>Clean</v>
      </c>
    </row>
    <row r="7371" spans="1:22" x14ac:dyDescent="0.3">
      <c r="A7371" t="str">
        <f>Raw_Data!A7371</f>
        <v>36011848</v>
      </c>
      <c r="B7371">
        <f>Raw_Data!B7371</f>
        <v>45670</v>
      </c>
      <c r="C7371" t="str">
        <f>Raw_Data!C7371</f>
        <v>DROSPIRENONE-EE 3-0.03 MG T</v>
      </c>
      <c r="D7371" t="str">
        <f>Raw_Data!D7371</f>
        <v>378730053</v>
      </c>
      <c r="E7371" t="str">
        <f>Raw_Data!E7371</f>
        <v>GRESHAM, J. MARK</v>
      </c>
      <c r="F7371" t="str">
        <f>Raw_Data!F7371</f>
        <v>1326026618</v>
      </c>
      <c r="G7371" t="str">
        <f>Raw_Data!H7371</f>
        <v>3</v>
      </c>
      <c r="H7371">
        <f>IFERROR(VLOOKUP(G7371,Store_Map!$A$2:$I$100,3,FALSE),"")</f>
        <v>0</v>
      </c>
      <c r="I7371">
        <f>IFERROR(VLOOKUP(G7371,Store_Map!$A$2:$I$100,4,FALSE),"")</f>
        <v>0</v>
      </c>
      <c r="J7371">
        <f>IFERROR(VLOOKUP(G7371,Store_Map!$A$2:$I$100,5,FALSE),"")</f>
        <v>0</v>
      </c>
      <c r="K7371">
        <f>IFERROR(VLOOKUP(G7371,Store_Map!$A$2:$I$100,6,FALSE),"")</f>
        <v>0</v>
      </c>
      <c r="L7371">
        <f>IFERROR(VLOOKUP(G7371,Store_Map!$A$2:$I$100,7,FALSE),"")</f>
        <v>0</v>
      </c>
      <c r="M7371">
        <f>IFERROR(VLOOKUP(G7371,Store_Map!$A$2:$I$100,8,FALSE),"")</f>
        <v>0</v>
      </c>
      <c r="N7371">
        <f t="shared" si="1035"/>
        <v>0</v>
      </c>
      <c r="O7371" t="str">
        <f t="shared" si="1036"/>
        <v>PASS</v>
      </c>
      <c r="P7371" t="str">
        <f t="shared" si="1037"/>
        <v>REVIEW</v>
      </c>
      <c r="Q7371" t="str">
        <f t="shared" si="1038"/>
        <v>PASS</v>
      </c>
      <c r="R7371" t="str">
        <f t="shared" si="1039"/>
        <v>PASS</v>
      </c>
      <c r="S7371" t="str">
        <f t="shared" si="1040"/>
        <v>REVIEW</v>
      </c>
      <c r="T7371">
        <f t="shared" si="1041"/>
        <v>90</v>
      </c>
      <c r="U7371" t="str">
        <f t="shared" si="1042"/>
        <v>Low</v>
      </c>
      <c r="V7371" t="str">
        <f t="shared" si="1043"/>
        <v>Invalid NDC</v>
      </c>
    </row>
    <row r="7372" spans="1:22" x14ac:dyDescent="0.3">
      <c r="A7372" t="str">
        <f>Raw_Data!A7372</f>
        <v>36013538</v>
      </c>
      <c r="B7372">
        <f>Raw_Data!B7372</f>
        <v>45670</v>
      </c>
      <c r="C7372" t="str">
        <f>Raw_Data!C7372</f>
        <v>OZEMPIC 1 MG/DOSE (4 MG/3 M</v>
      </c>
      <c r="D7372" t="str">
        <f>Raw_Data!D7372</f>
        <v>169413013</v>
      </c>
      <c r="E7372" t="str">
        <f>Raw_Data!E7372</f>
        <v>GIBBS, JON</v>
      </c>
      <c r="F7372" t="str">
        <f>Raw_Data!F7372</f>
        <v>1700896156</v>
      </c>
      <c r="G7372" t="str">
        <f>Raw_Data!H7372</f>
        <v>3</v>
      </c>
      <c r="H7372">
        <f>IFERROR(VLOOKUP(G7372,Store_Map!$A$2:$I$100,3,FALSE),"")</f>
        <v>0</v>
      </c>
      <c r="I7372">
        <f>IFERROR(VLOOKUP(G7372,Store_Map!$A$2:$I$100,4,FALSE),"")</f>
        <v>0</v>
      </c>
      <c r="J7372">
        <f>IFERROR(VLOOKUP(G7372,Store_Map!$A$2:$I$100,5,FALSE),"")</f>
        <v>0</v>
      </c>
      <c r="K7372">
        <f>IFERROR(VLOOKUP(G7372,Store_Map!$A$2:$I$100,6,FALSE),"")</f>
        <v>0</v>
      </c>
      <c r="L7372">
        <f>IFERROR(VLOOKUP(G7372,Store_Map!$A$2:$I$100,7,FALSE),"")</f>
        <v>0</v>
      </c>
      <c r="M7372">
        <f>IFERROR(VLOOKUP(G7372,Store_Map!$A$2:$I$100,8,FALSE),"")</f>
        <v>0</v>
      </c>
      <c r="N7372">
        <f t="shared" si="1035"/>
        <v>0</v>
      </c>
      <c r="O7372" t="str">
        <f t="shared" si="1036"/>
        <v>PASS</v>
      </c>
      <c r="P7372" t="str">
        <f t="shared" si="1037"/>
        <v>REVIEW</v>
      </c>
      <c r="Q7372" t="str">
        <f t="shared" si="1038"/>
        <v>PASS</v>
      </c>
      <c r="R7372" t="str">
        <f t="shared" si="1039"/>
        <v>PASS</v>
      </c>
      <c r="S7372" t="str">
        <f t="shared" si="1040"/>
        <v>REVIEW</v>
      </c>
      <c r="T7372">
        <f t="shared" si="1041"/>
        <v>90</v>
      </c>
      <c r="U7372" t="str">
        <f t="shared" si="1042"/>
        <v>Low</v>
      </c>
      <c r="V7372" t="str">
        <f t="shared" si="1043"/>
        <v>Invalid NDC</v>
      </c>
    </row>
    <row r="7373" spans="1:22" x14ac:dyDescent="0.3">
      <c r="A7373" t="str">
        <f>Raw_Data!A7373</f>
        <v>36013539</v>
      </c>
      <c r="B7373">
        <f>Raw_Data!B7373</f>
        <v>45670</v>
      </c>
      <c r="C7373" t="str">
        <f>Raw_Data!C7373</f>
        <v>OZEMPIC 2 MG/DOSE (8 MG/3 M</v>
      </c>
      <c r="D7373" t="str">
        <f>Raw_Data!D7373</f>
        <v>169477212</v>
      </c>
      <c r="E7373" t="str">
        <f>Raw_Data!E7373</f>
        <v>GIBBS, JON</v>
      </c>
      <c r="F7373" t="str">
        <f>Raw_Data!F7373</f>
        <v>1700896156</v>
      </c>
      <c r="G7373" t="str">
        <f>Raw_Data!H7373</f>
        <v>3</v>
      </c>
      <c r="H7373">
        <f>IFERROR(VLOOKUP(G7373,Store_Map!$A$2:$I$100,3,FALSE),"")</f>
        <v>0</v>
      </c>
      <c r="I7373">
        <f>IFERROR(VLOOKUP(G7373,Store_Map!$A$2:$I$100,4,FALSE),"")</f>
        <v>0</v>
      </c>
      <c r="J7373">
        <f>IFERROR(VLOOKUP(G7373,Store_Map!$A$2:$I$100,5,FALSE),"")</f>
        <v>0</v>
      </c>
      <c r="K7373">
        <f>IFERROR(VLOOKUP(G7373,Store_Map!$A$2:$I$100,6,FALSE),"")</f>
        <v>0</v>
      </c>
      <c r="L7373">
        <f>IFERROR(VLOOKUP(G7373,Store_Map!$A$2:$I$100,7,FALSE),"")</f>
        <v>0</v>
      </c>
      <c r="M7373">
        <f>IFERROR(VLOOKUP(G7373,Store_Map!$A$2:$I$100,8,FALSE),"")</f>
        <v>0</v>
      </c>
      <c r="N7373">
        <f t="shared" si="1035"/>
        <v>0</v>
      </c>
      <c r="O7373" t="str">
        <f t="shared" si="1036"/>
        <v>PASS</v>
      </c>
      <c r="P7373" t="str">
        <f t="shared" si="1037"/>
        <v>REVIEW</v>
      </c>
      <c r="Q7373" t="str">
        <f t="shared" si="1038"/>
        <v>PASS</v>
      </c>
      <c r="R7373" t="str">
        <f t="shared" si="1039"/>
        <v>PASS</v>
      </c>
      <c r="S7373" t="str">
        <f t="shared" si="1040"/>
        <v>REVIEW</v>
      </c>
      <c r="T7373">
        <f t="shared" si="1041"/>
        <v>90</v>
      </c>
      <c r="U7373" t="str">
        <f t="shared" si="1042"/>
        <v>Low</v>
      </c>
      <c r="V7373" t="str">
        <f t="shared" si="1043"/>
        <v>Invalid NDC</v>
      </c>
    </row>
    <row r="7374" spans="1:22" x14ac:dyDescent="0.3">
      <c r="A7374" t="str">
        <f>Raw_Data!A7374</f>
        <v>36016445</v>
      </c>
      <c r="B7374">
        <f>Raw_Data!B7374</f>
        <v>45670</v>
      </c>
      <c r="C7374" t="str">
        <f>Raw_Data!C7374</f>
        <v>CETIRIZINE HCL 1 MG/ML SOLN</v>
      </c>
      <c r="D7374" t="str">
        <f>Raw_Data!D7374</f>
        <v>45802097426</v>
      </c>
      <c r="E7374" t="str">
        <f>Raw_Data!E7374</f>
        <v>THERATTIL, JAYA</v>
      </c>
      <c r="F7374" t="str">
        <f>Raw_Data!F7374</f>
        <v>1043285810</v>
      </c>
      <c r="G7374" t="str">
        <f>Raw_Data!H7374</f>
        <v>3</v>
      </c>
      <c r="H7374">
        <f>IFERROR(VLOOKUP(G7374,Store_Map!$A$2:$I$100,3,FALSE),"")</f>
        <v>0</v>
      </c>
      <c r="I7374">
        <f>IFERROR(VLOOKUP(G7374,Store_Map!$A$2:$I$100,4,FALSE),"")</f>
        <v>0</v>
      </c>
      <c r="J7374">
        <f>IFERROR(VLOOKUP(G7374,Store_Map!$A$2:$I$100,5,FALSE),"")</f>
        <v>0</v>
      </c>
      <c r="K7374">
        <f>IFERROR(VLOOKUP(G7374,Store_Map!$A$2:$I$100,6,FALSE),"")</f>
        <v>0</v>
      </c>
      <c r="L7374">
        <f>IFERROR(VLOOKUP(G7374,Store_Map!$A$2:$I$100,7,FALSE),"")</f>
        <v>0</v>
      </c>
      <c r="M7374">
        <f>IFERROR(VLOOKUP(G7374,Store_Map!$A$2:$I$100,8,FALSE),"")</f>
        <v>0</v>
      </c>
      <c r="N7374">
        <f t="shared" si="1035"/>
        <v>0</v>
      </c>
      <c r="O7374" t="str">
        <f t="shared" si="1036"/>
        <v>PASS</v>
      </c>
      <c r="P7374" t="str">
        <f t="shared" si="1037"/>
        <v>PASS</v>
      </c>
      <c r="Q7374" t="str">
        <f t="shared" si="1038"/>
        <v>PASS</v>
      </c>
      <c r="R7374" t="str">
        <f t="shared" si="1039"/>
        <v>PASS</v>
      </c>
      <c r="S7374" t="str">
        <f t="shared" si="1040"/>
        <v>PASS</v>
      </c>
      <c r="T7374">
        <f t="shared" si="1041"/>
        <v>100</v>
      </c>
      <c r="U7374" t="str">
        <f t="shared" si="1042"/>
        <v>Low</v>
      </c>
      <c r="V7374" t="str">
        <f t="shared" si="1043"/>
        <v>Clean</v>
      </c>
    </row>
    <row r="7375" spans="1:22" x14ac:dyDescent="0.3">
      <c r="A7375" t="str">
        <f>Raw_Data!A7375</f>
        <v>36016446</v>
      </c>
      <c r="B7375">
        <f>Raw_Data!B7375</f>
        <v>45670</v>
      </c>
      <c r="C7375" t="str">
        <f>Raw_Data!C7375</f>
        <v>VITAMIN D2 1.25MG(50,000 UN</v>
      </c>
      <c r="D7375" t="str">
        <f>Raw_Data!D7375</f>
        <v>69452015120</v>
      </c>
      <c r="E7375" t="str">
        <f>Raw_Data!E7375</f>
        <v>YASIN, NURA</v>
      </c>
      <c r="F7375" t="str">
        <f>Raw_Data!F7375</f>
        <v>1265518567</v>
      </c>
      <c r="G7375" t="str">
        <f>Raw_Data!H7375</f>
        <v>3</v>
      </c>
      <c r="H7375">
        <f>IFERROR(VLOOKUP(G7375,Store_Map!$A$2:$I$100,3,FALSE),"")</f>
        <v>0</v>
      </c>
      <c r="I7375">
        <f>IFERROR(VLOOKUP(G7375,Store_Map!$A$2:$I$100,4,FALSE),"")</f>
        <v>0</v>
      </c>
      <c r="J7375">
        <f>IFERROR(VLOOKUP(G7375,Store_Map!$A$2:$I$100,5,FALSE),"")</f>
        <v>0</v>
      </c>
      <c r="K7375">
        <f>IFERROR(VLOOKUP(G7375,Store_Map!$A$2:$I$100,6,FALSE),"")</f>
        <v>0</v>
      </c>
      <c r="L7375">
        <f>IFERROR(VLOOKUP(G7375,Store_Map!$A$2:$I$100,7,FALSE),"")</f>
        <v>0</v>
      </c>
      <c r="M7375">
        <f>IFERROR(VLOOKUP(G7375,Store_Map!$A$2:$I$100,8,FALSE),"")</f>
        <v>0</v>
      </c>
      <c r="N7375">
        <f t="shared" si="1035"/>
        <v>0</v>
      </c>
      <c r="O7375" t="str">
        <f t="shared" si="1036"/>
        <v>PASS</v>
      </c>
      <c r="P7375" t="str">
        <f t="shared" si="1037"/>
        <v>PASS</v>
      </c>
      <c r="Q7375" t="str">
        <f t="shared" si="1038"/>
        <v>PASS</v>
      </c>
      <c r="R7375" t="str">
        <f t="shared" si="1039"/>
        <v>PASS</v>
      </c>
      <c r="S7375" t="str">
        <f t="shared" si="1040"/>
        <v>PASS</v>
      </c>
      <c r="T7375">
        <f t="shared" si="1041"/>
        <v>100</v>
      </c>
      <c r="U7375" t="str">
        <f t="shared" si="1042"/>
        <v>Low</v>
      </c>
      <c r="V7375" t="str">
        <f t="shared" si="1043"/>
        <v>Clean</v>
      </c>
    </row>
    <row r="7376" spans="1:22" x14ac:dyDescent="0.3">
      <c r="A7376" t="str">
        <f>Raw_Data!A7376</f>
        <v>36016421</v>
      </c>
      <c r="B7376">
        <f>Raw_Data!B7376</f>
        <v>45670</v>
      </c>
      <c r="C7376" t="str">
        <f>Raw_Data!C7376</f>
        <v>ALBUTEROL HFA 90 MCG INHALE</v>
      </c>
      <c r="D7376" t="str">
        <f>Raw_Data!D7376</f>
        <v>68180096301</v>
      </c>
      <c r="E7376" t="str">
        <f>Raw_Data!E7376</f>
        <v>Schindler, Julie</v>
      </c>
      <c r="F7376" t="str">
        <f>Raw_Data!F7376</f>
        <v>1013906452</v>
      </c>
      <c r="G7376" t="str">
        <f>Raw_Data!H7376</f>
        <v>3</v>
      </c>
      <c r="H7376">
        <f>IFERROR(VLOOKUP(G7376,Store_Map!$A$2:$I$100,3,FALSE),"")</f>
        <v>0</v>
      </c>
      <c r="I7376">
        <f>IFERROR(VLOOKUP(G7376,Store_Map!$A$2:$I$100,4,FALSE),"")</f>
        <v>0</v>
      </c>
      <c r="J7376">
        <f>IFERROR(VLOOKUP(G7376,Store_Map!$A$2:$I$100,5,FALSE),"")</f>
        <v>0</v>
      </c>
      <c r="K7376">
        <f>IFERROR(VLOOKUP(G7376,Store_Map!$A$2:$I$100,6,FALSE),"")</f>
        <v>0</v>
      </c>
      <c r="L7376">
        <f>IFERROR(VLOOKUP(G7376,Store_Map!$A$2:$I$100,7,FALSE),"")</f>
        <v>0</v>
      </c>
      <c r="M7376">
        <f>IFERROR(VLOOKUP(G7376,Store_Map!$A$2:$I$100,8,FALSE),"")</f>
        <v>0</v>
      </c>
      <c r="N7376">
        <f t="shared" si="1035"/>
        <v>0</v>
      </c>
      <c r="O7376" t="str">
        <f t="shared" si="1036"/>
        <v>PASS</v>
      </c>
      <c r="P7376" t="str">
        <f t="shared" si="1037"/>
        <v>PASS</v>
      </c>
      <c r="Q7376" t="str">
        <f t="shared" si="1038"/>
        <v>PASS</v>
      </c>
      <c r="R7376" t="str">
        <f t="shared" si="1039"/>
        <v>PASS</v>
      </c>
      <c r="S7376" t="str">
        <f t="shared" si="1040"/>
        <v>PASS</v>
      </c>
      <c r="T7376">
        <f t="shared" si="1041"/>
        <v>100</v>
      </c>
      <c r="U7376" t="str">
        <f t="shared" si="1042"/>
        <v>Low</v>
      </c>
      <c r="V7376" t="str">
        <f t="shared" si="1043"/>
        <v>Clean</v>
      </c>
    </row>
    <row r="7377" spans="1:22" x14ac:dyDescent="0.3">
      <c r="A7377" t="str">
        <f>Raw_Data!A7377</f>
        <v>36016448</v>
      </c>
      <c r="B7377">
        <f>Raw_Data!B7377</f>
        <v>45670</v>
      </c>
      <c r="C7377" t="str">
        <f>Raw_Data!C7377</f>
        <v>MONTELUKAST SOD 4 MG TAB CH</v>
      </c>
      <c r="D7377" t="str">
        <f>Raw_Data!D7377</f>
        <v>33342011007</v>
      </c>
      <c r="E7377" t="str">
        <f>Raw_Data!E7377</f>
        <v>THERATTIL, JAYA</v>
      </c>
      <c r="F7377" t="str">
        <f>Raw_Data!F7377</f>
        <v>1043285810</v>
      </c>
      <c r="G7377" t="str">
        <f>Raw_Data!H7377</f>
        <v>3</v>
      </c>
      <c r="H7377">
        <f>IFERROR(VLOOKUP(G7377,Store_Map!$A$2:$I$100,3,FALSE),"")</f>
        <v>0</v>
      </c>
      <c r="I7377">
        <f>IFERROR(VLOOKUP(G7377,Store_Map!$A$2:$I$100,4,FALSE),"")</f>
        <v>0</v>
      </c>
      <c r="J7377">
        <f>IFERROR(VLOOKUP(G7377,Store_Map!$A$2:$I$100,5,FALSE),"")</f>
        <v>0</v>
      </c>
      <c r="K7377">
        <f>IFERROR(VLOOKUP(G7377,Store_Map!$A$2:$I$100,6,FALSE),"")</f>
        <v>0</v>
      </c>
      <c r="L7377">
        <f>IFERROR(VLOOKUP(G7377,Store_Map!$A$2:$I$100,7,FALSE),"")</f>
        <v>0</v>
      </c>
      <c r="M7377">
        <f>IFERROR(VLOOKUP(G7377,Store_Map!$A$2:$I$100,8,FALSE),"")</f>
        <v>0</v>
      </c>
      <c r="N7377">
        <f t="shared" si="1035"/>
        <v>0</v>
      </c>
      <c r="O7377" t="str">
        <f t="shared" si="1036"/>
        <v>PASS</v>
      </c>
      <c r="P7377" t="str">
        <f t="shared" si="1037"/>
        <v>PASS</v>
      </c>
      <c r="Q7377" t="str">
        <f t="shared" si="1038"/>
        <v>PASS</v>
      </c>
      <c r="R7377" t="str">
        <f t="shared" si="1039"/>
        <v>PASS</v>
      </c>
      <c r="S7377" t="str">
        <f t="shared" si="1040"/>
        <v>PASS</v>
      </c>
      <c r="T7377">
        <f t="shared" si="1041"/>
        <v>100</v>
      </c>
      <c r="U7377" t="str">
        <f t="shared" si="1042"/>
        <v>Low</v>
      </c>
      <c r="V7377" t="str">
        <f t="shared" si="1043"/>
        <v>Clean</v>
      </c>
    </row>
    <row r="7378" spans="1:22" x14ac:dyDescent="0.3">
      <c r="A7378" t="str">
        <f>Raw_Data!A7378</f>
        <v>36016449</v>
      </c>
      <c r="B7378">
        <f>Raw_Data!B7378</f>
        <v>45670</v>
      </c>
      <c r="C7378" t="str">
        <f>Raw_Data!C7378</f>
        <v>HYDROCORTISONE 2.5% CREAM</v>
      </c>
      <c r="D7378" t="str">
        <f>Raw_Data!D7378</f>
        <v>168008031</v>
      </c>
      <c r="E7378" t="str">
        <f>Raw_Data!E7378</f>
        <v>THERATTIL, JAYA</v>
      </c>
      <c r="F7378" t="str">
        <f>Raw_Data!F7378</f>
        <v>1043285810</v>
      </c>
      <c r="G7378" t="str">
        <f>Raw_Data!H7378</f>
        <v>3</v>
      </c>
      <c r="H7378">
        <f>IFERROR(VLOOKUP(G7378,Store_Map!$A$2:$I$100,3,FALSE),"")</f>
        <v>0</v>
      </c>
      <c r="I7378">
        <f>IFERROR(VLOOKUP(G7378,Store_Map!$A$2:$I$100,4,FALSE),"")</f>
        <v>0</v>
      </c>
      <c r="J7378">
        <f>IFERROR(VLOOKUP(G7378,Store_Map!$A$2:$I$100,5,FALSE),"")</f>
        <v>0</v>
      </c>
      <c r="K7378">
        <f>IFERROR(VLOOKUP(G7378,Store_Map!$A$2:$I$100,6,FALSE),"")</f>
        <v>0</v>
      </c>
      <c r="L7378">
        <f>IFERROR(VLOOKUP(G7378,Store_Map!$A$2:$I$100,7,FALSE),"")</f>
        <v>0</v>
      </c>
      <c r="M7378">
        <f>IFERROR(VLOOKUP(G7378,Store_Map!$A$2:$I$100,8,FALSE),"")</f>
        <v>0</v>
      </c>
      <c r="N7378">
        <f t="shared" si="1035"/>
        <v>0</v>
      </c>
      <c r="O7378" t="str">
        <f t="shared" si="1036"/>
        <v>PASS</v>
      </c>
      <c r="P7378" t="str">
        <f t="shared" si="1037"/>
        <v>REVIEW</v>
      </c>
      <c r="Q7378" t="str">
        <f t="shared" si="1038"/>
        <v>PASS</v>
      </c>
      <c r="R7378" t="str">
        <f t="shared" si="1039"/>
        <v>PASS</v>
      </c>
      <c r="S7378" t="str">
        <f t="shared" si="1040"/>
        <v>REVIEW</v>
      </c>
      <c r="T7378">
        <f t="shared" si="1041"/>
        <v>90</v>
      </c>
      <c r="U7378" t="str">
        <f t="shared" si="1042"/>
        <v>Low</v>
      </c>
      <c r="V7378" t="str">
        <f t="shared" si="1043"/>
        <v>Invalid NDC</v>
      </c>
    </row>
    <row r="7379" spans="1:22" x14ac:dyDescent="0.3">
      <c r="A7379" t="str">
        <f>Raw_Data!A7379</f>
        <v>36016450</v>
      </c>
      <c r="B7379">
        <f>Raw_Data!B7379</f>
        <v>45670</v>
      </c>
      <c r="C7379" t="str">
        <f>Raw_Data!C7379</f>
        <v>CHILD LORATADINE 5 MG/5 ML</v>
      </c>
      <c r="D7379" t="str">
        <f>Raw_Data!D7379</f>
        <v>904676720</v>
      </c>
      <c r="E7379" t="str">
        <f>Raw_Data!E7379</f>
        <v>THERATTIL, JAYA</v>
      </c>
      <c r="F7379" t="str">
        <f>Raw_Data!F7379</f>
        <v>1043285810</v>
      </c>
      <c r="G7379" t="str">
        <f>Raw_Data!H7379</f>
        <v>3</v>
      </c>
      <c r="H7379">
        <f>IFERROR(VLOOKUP(G7379,Store_Map!$A$2:$I$100,3,FALSE),"")</f>
        <v>0</v>
      </c>
      <c r="I7379">
        <f>IFERROR(VLOOKUP(G7379,Store_Map!$A$2:$I$100,4,FALSE),"")</f>
        <v>0</v>
      </c>
      <c r="J7379">
        <f>IFERROR(VLOOKUP(G7379,Store_Map!$A$2:$I$100,5,FALSE),"")</f>
        <v>0</v>
      </c>
      <c r="K7379">
        <f>IFERROR(VLOOKUP(G7379,Store_Map!$A$2:$I$100,6,FALSE),"")</f>
        <v>0</v>
      </c>
      <c r="L7379">
        <f>IFERROR(VLOOKUP(G7379,Store_Map!$A$2:$I$100,7,FALSE),"")</f>
        <v>0</v>
      </c>
      <c r="M7379">
        <f>IFERROR(VLOOKUP(G7379,Store_Map!$A$2:$I$100,8,FALSE),"")</f>
        <v>0</v>
      </c>
      <c r="N7379">
        <f t="shared" si="1035"/>
        <v>0</v>
      </c>
      <c r="O7379" t="str">
        <f t="shared" si="1036"/>
        <v>PASS</v>
      </c>
      <c r="P7379" t="str">
        <f t="shared" si="1037"/>
        <v>REVIEW</v>
      </c>
      <c r="Q7379" t="str">
        <f t="shared" si="1038"/>
        <v>PASS</v>
      </c>
      <c r="R7379" t="str">
        <f t="shared" si="1039"/>
        <v>PASS</v>
      </c>
      <c r="S7379" t="str">
        <f t="shared" si="1040"/>
        <v>REVIEW</v>
      </c>
      <c r="T7379">
        <f t="shared" si="1041"/>
        <v>90</v>
      </c>
      <c r="U7379" t="str">
        <f t="shared" si="1042"/>
        <v>Low</v>
      </c>
      <c r="V7379" t="str">
        <f t="shared" si="1043"/>
        <v>Invalid NDC</v>
      </c>
    </row>
    <row r="7380" spans="1:22" x14ac:dyDescent="0.3">
      <c r="A7380" t="str">
        <f>Raw_Data!A7380</f>
        <v>36016451</v>
      </c>
      <c r="B7380">
        <f>Raw_Data!B7380</f>
        <v>45670</v>
      </c>
      <c r="C7380" t="str">
        <f>Raw_Data!C7380</f>
        <v>ALBUTEROL SUL 0.63 MG/3 ML</v>
      </c>
      <c r="D7380" t="str">
        <f>Raw_Data!D7380</f>
        <v>378705752</v>
      </c>
      <c r="E7380" t="str">
        <f>Raw_Data!E7380</f>
        <v>THERATTIL, JAYA</v>
      </c>
      <c r="F7380" t="str">
        <f>Raw_Data!F7380</f>
        <v>1043285810</v>
      </c>
      <c r="G7380" t="str">
        <f>Raw_Data!H7380</f>
        <v>3</v>
      </c>
      <c r="H7380">
        <f>IFERROR(VLOOKUP(G7380,Store_Map!$A$2:$I$100,3,FALSE),"")</f>
        <v>0</v>
      </c>
      <c r="I7380">
        <f>IFERROR(VLOOKUP(G7380,Store_Map!$A$2:$I$100,4,FALSE),"")</f>
        <v>0</v>
      </c>
      <c r="J7380">
        <f>IFERROR(VLOOKUP(G7380,Store_Map!$A$2:$I$100,5,FALSE),"")</f>
        <v>0</v>
      </c>
      <c r="K7380">
        <f>IFERROR(VLOOKUP(G7380,Store_Map!$A$2:$I$100,6,FALSE),"")</f>
        <v>0</v>
      </c>
      <c r="L7380">
        <f>IFERROR(VLOOKUP(G7380,Store_Map!$A$2:$I$100,7,FALSE),"")</f>
        <v>0</v>
      </c>
      <c r="M7380">
        <f>IFERROR(VLOOKUP(G7380,Store_Map!$A$2:$I$100,8,FALSE),"")</f>
        <v>0</v>
      </c>
      <c r="N7380">
        <f t="shared" si="1035"/>
        <v>0</v>
      </c>
      <c r="O7380" t="str">
        <f t="shared" si="1036"/>
        <v>PASS</v>
      </c>
      <c r="P7380" t="str">
        <f t="shared" si="1037"/>
        <v>REVIEW</v>
      </c>
      <c r="Q7380" t="str">
        <f t="shared" si="1038"/>
        <v>PASS</v>
      </c>
      <c r="R7380" t="str">
        <f t="shared" si="1039"/>
        <v>PASS</v>
      </c>
      <c r="S7380" t="str">
        <f t="shared" si="1040"/>
        <v>REVIEW</v>
      </c>
      <c r="T7380">
        <f t="shared" si="1041"/>
        <v>90</v>
      </c>
      <c r="U7380" t="str">
        <f t="shared" si="1042"/>
        <v>Low</v>
      </c>
      <c r="V7380" t="str">
        <f t="shared" si="1043"/>
        <v>Invalid NDC</v>
      </c>
    </row>
    <row r="7381" spans="1:22" x14ac:dyDescent="0.3">
      <c r="A7381" t="str">
        <f>Raw_Data!A7381</f>
        <v>36016454</v>
      </c>
      <c r="B7381">
        <f>Raw_Data!B7381</f>
        <v>45670</v>
      </c>
      <c r="C7381" t="str">
        <f>Raw_Data!C7381</f>
        <v>ALBUTEROL HFA 90 MCG INHALE</v>
      </c>
      <c r="D7381" t="str">
        <f>Raw_Data!D7381</f>
        <v>68180096301</v>
      </c>
      <c r="E7381" t="str">
        <f>Raw_Data!E7381</f>
        <v>THERATTIL, JAYA</v>
      </c>
      <c r="F7381" t="str">
        <f>Raw_Data!F7381</f>
        <v>1043285810</v>
      </c>
      <c r="G7381" t="str">
        <f>Raw_Data!H7381</f>
        <v>3</v>
      </c>
      <c r="H7381">
        <f>IFERROR(VLOOKUP(G7381,Store_Map!$A$2:$I$100,3,FALSE),"")</f>
        <v>0</v>
      </c>
      <c r="I7381">
        <f>IFERROR(VLOOKUP(G7381,Store_Map!$A$2:$I$100,4,FALSE),"")</f>
        <v>0</v>
      </c>
      <c r="J7381">
        <f>IFERROR(VLOOKUP(G7381,Store_Map!$A$2:$I$100,5,FALSE),"")</f>
        <v>0</v>
      </c>
      <c r="K7381">
        <f>IFERROR(VLOOKUP(G7381,Store_Map!$A$2:$I$100,6,FALSE),"")</f>
        <v>0</v>
      </c>
      <c r="L7381">
        <f>IFERROR(VLOOKUP(G7381,Store_Map!$A$2:$I$100,7,FALSE),"")</f>
        <v>0</v>
      </c>
      <c r="M7381">
        <f>IFERROR(VLOOKUP(G7381,Store_Map!$A$2:$I$100,8,FALSE),"")</f>
        <v>0</v>
      </c>
      <c r="N7381">
        <f t="shared" si="1035"/>
        <v>0</v>
      </c>
      <c r="O7381" t="str">
        <f t="shared" si="1036"/>
        <v>PASS</v>
      </c>
      <c r="P7381" t="str">
        <f t="shared" si="1037"/>
        <v>PASS</v>
      </c>
      <c r="Q7381" t="str">
        <f t="shared" si="1038"/>
        <v>PASS</v>
      </c>
      <c r="R7381" t="str">
        <f t="shared" si="1039"/>
        <v>PASS</v>
      </c>
      <c r="S7381" t="str">
        <f t="shared" si="1040"/>
        <v>PASS</v>
      </c>
      <c r="T7381">
        <f t="shared" si="1041"/>
        <v>100</v>
      </c>
      <c r="U7381" t="str">
        <f t="shared" si="1042"/>
        <v>Low</v>
      </c>
      <c r="V7381" t="str">
        <f t="shared" si="1043"/>
        <v>Clean</v>
      </c>
    </row>
    <row r="7382" spans="1:22" x14ac:dyDescent="0.3">
      <c r="A7382" t="str">
        <f>Raw_Data!A7382</f>
        <v>36016455</v>
      </c>
      <c r="B7382">
        <f>Raw_Data!B7382</f>
        <v>45670</v>
      </c>
      <c r="C7382" t="str">
        <f>Raw_Data!C7382</f>
        <v>CEFDINIR 250 MG/5 ML SUSP</v>
      </c>
      <c r="D7382" t="str">
        <f>Raw_Data!D7382</f>
        <v>68180072305</v>
      </c>
      <c r="E7382" t="str">
        <f>Raw_Data!E7382</f>
        <v>Acevedo, Jose</v>
      </c>
      <c r="F7382" t="str">
        <f>Raw_Data!F7382</f>
        <v>1356327027</v>
      </c>
      <c r="G7382" t="str">
        <f>Raw_Data!H7382</f>
        <v>3</v>
      </c>
      <c r="H7382">
        <f>IFERROR(VLOOKUP(G7382,Store_Map!$A$2:$I$100,3,FALSE),"")</f>
        <v>0</v>
      </c>
      <c r="I7382">
        <f>IFERROR(VLOOKUP(G7382,Store_Map!$A$2:$I$100,4,FALSE),"")</f>
        <v>0</v>
      </c>
      <c r="J7382">
        <f>IFERROR(VLOOKUP(G7382,Store_Map!$A$2:$I$100,5,FALSE),"")</f>
        <v>0</v>
      </c>
      <c r="K7382">
        <f>IFERROR(VLOOKUP(G7382,Store_Map!$A$2:$I$100,6,FALSE),"")</f>
        <v>0</v>
      </c>
      <c r="L7382">
        <f>IFERROR(VLOOKUP(G7382,Store_Map!$A$2:$I$100,7,FALSE),"")</f>
        <v>0</v>
      </c>
      <c r="M7382">
        <f>IFERROR(VLOOKUP(G7382,Store_Map!$A$2:$I$100,8,FALSE),"")</f>
        <v>0</v>
      </c>
      <c r="N7382">
        <f t="shared" si="1035"/>
        <v>0</v>
      </c>
      <c r="O7382" t="str">
        <f t="shared" si="1036"/>
        <v>PASS</v>
      </c>
      <c r="P7382" t="str">
        <f t="shared" si="1037"/>
        <v>PASS</v>
      </c>
      <c r="Q7382" t="str">
        <f t="shared" si="1038"/>
        <v>PASS</v>
      </c>
      <c r="R7382" t="str">
        <f t="shared" si="1039"/>
        <v>PASS</v>
      </c>
      <c r="S7382" t="str">
        <f t="shared" si="1040"/>
        <v>PASS</v>
      </c>
      <c r="T7382">
        <f t="shared" si="1041"/>
        <v>100</v>
      </c>
      <c r="U7382" t="str">
        <f t="shared" si="1042"/>
        <v>Low</v>
      </c>
      <c r="V7382" t="str">
        <f t="shared" si="1043"/>
        <v>Clean</v>
      </c>
    </row>
    <row r="7383" spans="1:22" x14ac:dyDescent="0.3">
      <c r="A7383" t="str">
        <f>Raw_Data!A7383</f>
        <v>36016456</v>
      </c>
      <c r="B7383">
        <f>Raw_Data!B7383</f>
        <v>45670</v>
      </c>
      <c r="C7383" t="str">
        <f>Raw_Data!C7383</f>
        <v>COUGH DM ER 30 MG/5 ML SUSP</v>
      </c>
      <c r="D7383" t="str">
        <f>Raw_Data!D7383</f>
        <v>70000030201</v>
      </c>
      <c r="E7383" t="str">
        <f>Raw_Data!E7383</f>
        <v>Acevedo, Jose</v>
      </c>
      <c r="F7383" t="str">
        <f>Raw_Data!F7383</f>
        <v>1356327027</v>
      </c>
      <c r="G7383" t="str">
        <f>Raw_Data!H7383</f>
        <v>3</v>
      </c>
      <c r="H7383">
        <f>IFERROR(VLOOKUP(G7383,Store_Map!$A$2:$I$100,3,FALSE),"")</f>
        <v>0</v>
      </c>
      <c r="I7383">
        <f>IFERROR(VLOOKUP(G7383,Store_Map!$A$2:$I$100,4,FALSE),"")</f>
        <v>0</v>
      </c>
      <c r="J7383">
        <f>IFERROR(VLOOKUP(G7383,Store_Map!$A$2:$I$100,5,FALSE),"")</f>
        <v>0</v>
      </c>
      <c r="K7383">
        <f>IFERROR(VLOOKUP(G7383,Store_Map!$A$2:$I$100,6,FALSE),"")</f>
        <v>0</v>
      </c>
      <c r="L7383">
        <f>IFERROR(VLOOKUP(G7383,Store_Map!$A$2:$I$100,7,FALSE),"")</f>
        <v>0</v>
      </c>
      <c r="M7383">
        <f>IFERROR(VLOOKUP(G7383,Store_Map!$A$2:$I$100,8,FALSE),"")</f>
        <v>0</v>
      </c>
      <c r="N7383">
        <f t="shared" si="1035"/>
        <v>0</v>
      </c>
      <c r="O7383" t="str">
        <f t="shared" si="1036"/>
        <v>PASS</v>
      </c>
      <c r="P7383" t="str">
        <f t="shared" si="1037"/>
        <v>PASS</v>
      </c>
      <c r="Q7383" t="str">
        <f t="shared" si="1038"/>
        <v>PASS</v>
      </c>
      <c r="R7383" t="str">
        <f t="shared" si="1039"/>
        <v>PASS</v>
      </c>
      <c r="S7383" t="str">
        <f t="shared" si="1040"/>
        <v>PASS</v>
      </c>
      <c r="T7383">
        <f t="shared" si="1041"/>
        <v>100</v>
      </c>
      <c r="U7383" t="str">
        <f t="shared" si="1042"/>
        <v>Low</v>
      </c>
      <c r="V7383" t="str">
        <f t="shared" si="1043"/>
        <v>Clean</v>
      </c>
    </row>
    <row r="7384" spans="1:22" x14ac:dyDescent="0.3">
      <c r="A7384" t="str">
        <f>Raw_Data!A7384</f>
        <v>36016457</v>
      </c>
      <c r="B7384">
        <f>Raw_Data!B7384</f>
        <v>45670</v>
      </c>
      <c r="C7384" t="str">
        <f>Raw_Data!C7384</f>
        <v>PREDNISONE 5 MG TABLET</v>
      </c>
      <c r="D7384" t="str">
        <f>Raw_Data!D7384</f>
        <v>591505201</v>
      </c>
      <c r="E7384" t="str">
        <f>Raw_Data!E7384</f>
        <v>Acevedo, Jose</v>
      </c>
      <c r="F7384" t="str">
        <f>Raw_Data!F7384</f>
        <v>1356327027</v>
      </c>
      <c r="G7384" t="str">
        <f>Raw_Data!H7384</f>
        <v>3</v>
      </c>
      <c r="H7384">
        <f>IFERROR(VLOOKUP(G7384,Store_Map!$A$2:$I$100,3,FALSE),"")</f>
        <v>0</v>
      </c>
      <c r="I7384">
        <f>IFERROR(VLOOKUP(G7384,Store_Map!$A$2:$I$100,4,FALSE),"")</f>
        <v>0</v>
      </c>
      <c r="J7384">
        <f>IFERROR(VLOOKUP(G7384,Store_Map!$A$2:$I$100,5,FALSE),"")</f>
        <v>0</v>
      </c>
      <c r="K7384">
        <f>IFERROR(VLOOKUP(G7384,Store_Map!$A$2:$I$100,6,FALSE),"")</f>
        <v>0</v>
      </c>
      <c r="L7384">
        <f>IFERROR(VLOOKUP(G7384,Store_Map!$A$2:$I$100,7,FALSE),"")</f>
        <v>0</v>
      </c>
      <c r="M7384">
        <f>IFERROR(VLOOKUP(G7384,Store_Map!$A$2:$I$100,8,FALSE),"")</f>
        <v>0</v>
      </c>
      <c r="N7384">
        <f t="shared" si="1035"/>
        <v>0</v>
      </c>
      <c r="O7384" t="str">
        <f t="shared" si="1036"/>
        <v>PASS</v>
      </c>
      <c r="P7384" t="str">
        <f t="shared" si="1037"/>
        <v>REVIEW</v>
      </c>
      <c r="Q7384" t="str">
        <f t="shared" si="1038"/>
        <v>PASS</v>
      </c>
      <c r="R7384" t="str">
        <f t="shared" si="1039"/>
        <v>PASS</v>
      </c>
      <c r="S7384" t="str">
        <f t="shared" si="1040"/>
        <v>REVIEW</v>
      </c>
      <c r="T7384">
        <f t="shared" si="1041"/>
        <v>90</v>
      </c>
      <c r="U7384" t="str">
        <f t="shared" si="1042"/>
        <v>Low</v>
      </c>
      <c r="V7384" t="str">
        <f t="shared" si="1043"/>
        <v>Invalid NDC</v>
      </c>
    </row>
    <row r="7385" spans="1:22" x14ac:dyDescent="0.3">
      <c r="A7385" t="str">
        <f>Raw_Data!A7385</f>
        <v>32002968</v>
      </c>
      <c r="B7385">
        <f>Raw_Data!B7385</f>
        <v>45670</v>
      </c>
      <c r="C7385" t="str">
        <f>Raw_Data!C7385</f>
        <v>DEXTROAMP-AMPHET ER 30 MG C</v>
      </c>
      <c r="D7385" t="str">
        <f>Raw_Data!D7385</f>
        <v>115149101</v>
      </c>
      <c r="E7385" t="str">
        <f>Raw_Data!E7385</f>
        <v>SOBRINHO, TITO</v>
      </c>
      <c r="F7385" t="str">
        <f>Raw_Data!F7385</f>
        <v>1942244652</v>
      </c>
      <c r="G7385" t="str">
        <f>Raw_Data!H7385</f>
        <v>3</v>
      </c>
      <c r="H7385">
        <f>IFERROR(VLOOKUP(G7385,Store_Map!$A$2:$I$100,3,FALSE),"")</f>
        <v>0</v>
      </c>
      <c r="I7385">
        <f>IFERROR(VLOOKUP(G7385,Store_Map!$A$2:$I$100,4,FALSE),"")</f>
        <v>0</v>
      </c>
      <c r="J7385">
        <f>IFERROR(VLOOKUP(G7385,Store_Map!$A$2:$I$100,5,FALSE),"")</f>
        <v>0</v>
      </c>
      <c r="K7385">
        <f>IFERROR(VLOOKUP(G7385,Store_Map!$A$2:$I$100,6,FALSE),"")</f>
        <v>0</v>
      </c>
      <c r="L7385">
        <f>IFERROR(VLOOKUP(G7385,Store_Map!$A$2:$I$100,7,FALSE),"")</f>
        <v>0</v>
      </c>
      <c r="M7385">
        <f>IFERROR(VLOOKUP(G7385,Store_Map!$A$2:$I$100,8,FALSE),"")</f>
        <v>0</v>
      </c>
      <c r="N7385">
        <f t="shared" si="1035"/>
        <v>0</v>
      </c>
      <c r="O7385" t="str">
        <f t="shared" si="1036"/>
        <v>PASS</v>
      </c>
      <c r="P7385" t="str">
        <f t="shared" si="1037"/>
        <v>REVIEW</v>
      </c>
      <c r="Q7385" t="str">
        <f t="shared" si="1038"/>
        <v>PASS</v>
      </c>
      <c r="R7385" t="str">
        <f t="shared" si="1039"/>
        <v>PASS</v>
      </c>
      <c r="S7385" t="str">
        <f t="shared" si="1040"/>
        <v>REVIEW</v>
      </c>
      <c r="T7385">
        <f t="shared" si="1041"/>
        <v>90</v>
      </c>
      <c r="U7385" t="str">
        <f t="shared" si="1042"/>
        <v>Low</v>
      </c>
      <c r="V7385" t="str">
        <f t="shared" si="1043"/>
        <v>Invalid NDC</v>
      </c>
    </row>
    <row r="7386" spans="1:22" x14ac:dyDescent="0.3">
      <c r="A7386" t="str">
        <f>Raw_Data!A7386</f>
        <v>36016460</v>
      </c>
      <c r="B7386">
        <f>Raw_Data!B7386</f>
        <v>45670</v>
      </c>
      <c r="C7386" t="str">
        <f>Raw_Data!C7386</f>
        <v>IBUPROFEN 800 MG TABLET</v>
      </c>
      <c r="D7386" t="str">
        <f>Raw_Data!D7386</f>
        <v>64380080707</v>
      </c>
      <c r="E7386" t="str">
        <f>Raw_Data!E7386</f>
        <v>GIBBS, JON</v>
      </c>
      <c r="F7386" t="str">
        <f>Raw_Data!F7386</f>
        <v>1700896156</v>
      </c>
      <c r="G7386" t="str">
        <f>Raw_Data!H7386</f>
        <v>3</v>
      </c>
      <c r="H7386">
        <f>IFERROR(VLOOKUP(G7386,Store_Map!$A$2:$I$100,3,FALSE),"")</f>
        <v>0</v>
      </c>
      <c r="I7386">
        <f>IFERROR(VLOOKUP(G7386,Store_Map!$A$2:$I$100,4,FALSE),"")</f>
        <v>0</v>
      </c>
      <c r="J7386">
        <f>IFERROR(VLOOKUP(G7386,Store_Map!$A$2:$I$100,5,FALSE),"")</f>
        <v>0</v>
      </c>
      <c r="K7386">
        <f>IFERROR(VLOOKUP(G7386,Store_Map!$A$2:$I$100,6,FALSE),"")</f>
        <v>0</v>
      </c>
      <c r="L7386">
        <f>IFERROR(VLOOKUP(G7386,Store_Map!$A$2:$I$100,7,FALSE),"")</f>
        <v>0</v>
      </c>
      <c r="M7386">
        <f>IFERROR(VLOOKUP(G7386,Store_Map!$A$2:$I$100,8,FALSE),"")</f>
        <v>0</v>
      </c>
      <c r="N7386">
        <f t="shared" si="1035"/>
        <v>0</v>
      </c>
      <c r="O7386" t="str">
        <f t="shared" si="1036"/>
        <v>PASS</v>
      </c>
      <c r="P7386" t="str">
        <f t="shared" si="1037"/>
        <v>PASS</v>
      </c>
      <c r="Q7386" t="str">
        <f t="shared" si="1038"/>
        <v>PASS</v>
      </c>
      <c r="R7386" t="str">
        <f t="shared" si="1039"/>
        <v>PASS</v>
      </c>
      <c r="S7386" t="str">
        <f t="shared" si="1040"/>
        <v>PASS</v>
      </c>
      <c r="T7386">
        <f t="shared" si="1041"/>
        <v>100</v>
      </c>
      <c r="U7386" t="str">
        <f t="shared" si="1042"/>
        <v>Low</v>
      </c>
      <c r="V7386" t="str">
        <f t="shared" si="1043"/>
        <v>Clean</v>
      </c>
    </row>
    <row r="7387" spans="1:22" x14ac:dyDescent="0.3">
      <c r="A7387" t="str">
        <f>Raw_Data!A7387</f>
        <v>36016462</v>
      </c>
      <c r="B7387">
        <f>Raw_Data!B7387</f>
        <v>45670</v>
      </c>
      <c r="C7387" t="str">
        <f>Raw_Data!C7387</f>
        <v>AZITHROMYCIN 250 MG TABLET</v>
      </c>
      <c r="D7387" t="str">
        <f>Raw_Data!D7387</f>
        <v>781808926</v>
      </c>
      <c r="E7387" t="str">
        <f>Raw_Data!E7387</f>
        <v>YASIN, NURA</v>
      </c>
      <c r="F7387" t="str">
        <f>Raw_Data!F7387</f>
        <v>1265518567</v>
      </c>
      <c r="G7387" t="str">
        <f>Raw_Data!H7387</f>
        <v>3</v>
      </c>
      <c r="H7387">
        <f>IFERROR(VLOOKUP(G7387,Store_Map!$A$2:$I$100,3,FALSE),"")</f>
        <v>0</v>
      </c>
      <c r="I7387">
        <f>IFERROR(VLOOKUP(G7387,Store_Map!$A$2:$I$100,4,FALSE),"")</f>
        <v>0</v>
      </c>
      <c r="J7387">
        <f>IFERROR(VLOOKUP(G7387,Store_Map!$A$2:$I$100,5,FALSE),"")</f>
        <v>0</v>
      </c>
      <c r="K7387">
        <f>IFERROR(VLOOKUP(G7387,Store_Map!$A$2:$I$100,6,FALSE),"")</f>
        <v>0</v>
      </c>
      <c r="L7387">
        <f>IFERROR(VLOOKUP(G7387,Store_Map!$A$2:$I$100,7,FALSE),"")</f>
        <v>0</v>
      </c>
      <c r="M7387">
        <f>IFERROR(VLOOKUP(G7387,Store_Map!$A$2:$I$100,8,FALSE),"")</f>
        <v>0</v>
      </c>
      <c r="N7387">
        <f t="shared" si="1035"/>
        <v>0</v>
      </c>
      <c r="O7387" t="str">
        <f t="shared" si="1036"/>
        <v>PASS</v>
      </c>
      <c r="P7387" t="str">
        <f t="shared" si="1037"/>
        <v>REVIEW</v>
      </c>
      <c r="Q7387" t="str">
        <f t="shared" si="1038"/>
        <v>PASS</v>
      </c>
      <c r="R7387" t="str">
        <f t="shared" si="1039"/>
        <v>PASS</v>
      </c>
      <c r="S7387" t="str">
        <f t="shared" si="1040"/>
        <v>REVIEW</v>
      </c>
      <c r="T7387">
        <f t="shared" si="1041"/>
        <v>90</v>
      </c>
      <c r="U7387" t="str">
        <f t="shared" si="1042"/>
        <v>Low</v>
      </c>
      <c r="V7387" t="str">
        <f t="shared" si="1043"/>
        <v>Invalid NDC</v>
      </c>
    </row>
    <row r="7388" spans="1:22" x14ac:dyDescent="0.3">
      <c r="A7388" t="str">
        <f>Raw_Data!A7388</f>
        <v>36016463</v>
      </c>
      <c r="B7388">
        <f>Raw_Data!B7388</f>
        <v>45670</v>
      </c>
      <c r="C7388" t="str">
        <f>Raw_Data!C7388</f>
        <v>BENZONATATE 100 MG CAPSULE</v>
      </c>
      <c r="D7388" t="str">
        <f>Raw_Data!D7388</f>
        <v>68382024701</v>
      </c>
      <c r="E7388" t="str">
        <f>Raw_Data!E7388</f>
        <v>YASIN, NURA</v>
      </c>
      <c r="F7388" t="str">
        <f>Raw_Data!F7388</f>
        <v>1265518567</v>
      </c>
      <c r="G7388" t="str">
        <f>Raw_Data!H7388</f>
        <v>3</v>
      </c>
      <c r="H7388">
        <f>IFERROR(VLOOKUP(G7388,Store_Map!$A$2:$I$100,3,FALSE),"")</f>
        <v>0</v>
      </c>
      <c r="I7388">
        <f>IFERROR(VLOOKUP(G7388,Store_Map!$A$2:$I$100,4,FALSE),"")</f>
        <v>0</v>
      </c>
      <c r="J7388">
        <f>IFERROR(VLOOKUP(G7388,Store_Map!$A$2:$I$100,5,FALSE),"")</f>
        <v>0</v>
      </c>
      <c r="K7388">
        <f>IFERROR(VLOOKUP(G7388,Store_Map!$A$2:$I$100,6,FALSE),"")</f>
        <v>0</v>
      </c>
      <c r="L7388">
        <f>IFERROR(VLOOKUP(G7388,Store_Map!$A$2:$I$100,7,FALSE),"")</f>
        <v>0</v>
      </c>
      <c r="M7388">
        <f>IFERROR(VLOOKUP(G7388,Store_Map!$A$2:$I$100,8,FALSE),"")</f>
        <v>0</v>
      </c>
      <c r="N7388">
        <f t="shared" si="1035"/>
        <v>0</v>
      </c>
      <c r="O7388" t="str">
        <f t="shared" si="1036"/>
        <v>PASS</v>
      </c>
      <c r="P7388" t="str">
        <f t="shared" si="1037"/>
        <v>PASS</v>
      </c>
      <c r="Q7388" t="str">
        <f t="shared" si="1038"/>
        <v>PASS</v>
      </c>
      <c r="R7388" t="str">
        <f t="shared" si="1039"/>
        <v>PASS</v>
      </c>
      <c r="S7388" t="str">
        <f t="shared" si="1040"/>
        <v>PASS</v>
      </c>
      <c r="T7388">
        <f t="shared" si="1041"/>
        <v>100</v>
      </c>
      <c r="U7388" t="str">
        <f t="shared" si="1042"/>
        <v>Low</v>
      </c>
      <c r="V7388" t="str">
        <f t="shared" si="1043"/>
        <v>Clean</v>
      </c>
    </row>
    <row r="7389" spans="1:22" x14ac:dyDescent="0.3">
      <c r="A7389" t="str">
        <f>Raw_Data!A7389</f>
        <v>36016465</v>
      </c>
      <c r="B7389">
        <f>Raw_Data!B7389</f>
        <v>45670</v>
      </c>
      <c r="C7389" t="str">
        <f>Raw_Data!C7389</f>
        <v>AMNESTEEM 40 MG CAPSULE</v>
      </c>
      <c r="D7389" t="str">
        <f>Raw_Data!D7389</f>
        <v>378661493</v>
      </c>
      <c r="E7389" t="str">
        <f>Raw_Data!E7389</f>
        <v>THAKORE, MORGAN</v>
      </c>
      <c r="F7389" t="str">
        <f>Raw_Data!F7389</f>
        <v>1770875130</v>
      </c>
      <c r="G7389" t="str">
        <f>Raw_Data!H7389</f>
        <v>3</v>
      </c>
      <c r="H7389">
        <f>IFERROR(VLOOKUP(G7389,Store_Map!$A$2:$I$100,3,FALSE),"")</f>
        <v>0</v>
      </c>
      <c r="I7389">
        <f>IFERROR(VLOOKUP(G7389,Store_Map!$A$2:$I$100,4,FALSE),"")</f>
        <v>0</v>
      </c>
      <c r="J7389">
        <f>IFERROR(VLOOKUP(G7389,Store_Map!$A$2:$I$100,5,FALSE),"")</f>
        <v>0</v>
      </c>
      <c r="K7389">
        <f>IFERROR(VLOOKUP(G7389,Store_Map!$A$2:$I$100,6,FALSE),"")</f>
        <v>0</v>
      </c>
      <c r="L7389">
        <f>IFERROR(VLOOKUP(G7389,Store_Map!$A$2:$I$100,7,FALSE),"")</f>
        <v>0</v>
      </c>
      <c r="M7389">
        <f>IFERROR(VLOOKUP(G7389,Store_Map!$A$2:$I$100,8,FALSE),"")</f>
        <v>0</v>
      </c>
      <c r="N7389">
        <f t="shared" si="1035"/>
        <v>0</v>
      </c>
      <c r="O7389" t="str">
        <f t="shared" si="1036"/>
        <v>PASS</v>
      </c>
      <c r="P7389" t="str">
        <f t="shared" si="1037"/>
        <v>REVIEW</v>
      </c>
      <c r="Q7389" t="str">
        <f t="shared" si="1038"/>
        <v>PASS</v>
      </c>
      <c r="R7389" t="str">
        <f t="shared" si="1039"/>
        <v>PASS</v>
      </c>
      <c r="S7389" t="str">
        <f t="shared" si="1040"/>
        <v>REVIEW</v>
      </c>
      <c r="T7389">
        <f t="shared" si="1041"/>
        <v>90</v>
      </c>
      <c r="U7389" t="str">
        <f t="shared" si="1042"/>
        <v>Low</v>
      </c>
      <c r="V7389" t="str">
        <f t="shared" si="1043"/>
        <v>Invalid NDC</v>
      </c>
    </row>
    <row r="7390" spans="1:22" x14ac:dyDescent="0.3">
      <c r="A7390" t="str">
        <f>Raw_Data!A7390</f>
        <v>36015135</v>
      </c>
      <c r="B7390">
        <f>Raw_Data!B7390</f>
        <v>45670</v>
      </c>
      <c r="C7390" t="str">
        <f>Raw_Data!C7390</f>
        <v>TRAZODONE 50 MG TABLET</v>
      </c>
      <c r="D7390" t="str">
        <f>Raw_Data!D7390</f>
        <v>68382080501</v>
      </c>
      <c r="E7390" t="str">
        <f>Raw_Data!E7390</f>
        <v>YASIN, NURA</v>
      </c>
      <c r="F7390" t="str">
        <f>Raw_Data!F7390</f>
        <v>1265518567</v>
      </c>
      <c r="G7390" t="str">
        <f>Raw_Data!H7390</f>
        <v>3</v>
      </c>
      <c r="H7390">
        <f>IFERROR(VLOOKUP(G7390,Store_Map!$A$2:$I$100,3,FALSE),"")</f>
        <v>0</v>
      </c>
      <c r="I7390">
        <f>IFERROR(VLOOKUP(G7390,Store_Map!$A$2:$I$100,4,FALSE),"")</f>
        <v>0</v>
      </c>
      <c r="J7390">
        <f>IFERROR(VLOOKUP(G7390,Store_Map!$A$2:$I$100,5,FALSE),"")</f>
        <v>0</v>
      </c>
      <c r="K7390">
        <f>IFERROR(VLOOKUP(G7390,Store_Map!$A$2:$I$100,6,FALSE),"")</f>
        <v>0</v>
      </c>
      <c r="L7390">
        <f>IFERROR(VLOOKUP(G7390,Store_Map!$A$2:$I$100,7,FALSE),"")</f>
        <v>0</v>
      </c>
      <c r="M7390">
        <f>IFERROR(VLOOKUP(G7390,Store_Map!$A$2:$I$100,8,FALSE),"")</f>
        <v>0</v>
      </c>
      <c r="N7390">
        <f t="shared" si="1035"/>
        <v>0</v>
      </c>
      <c r="O7390" t="str">
        <f t="shared" si="1036"/>
        <v>PASS</v>
      </c>
      <c r="P7390" t="str">
        <f t="shared" si="1037"/>
        <v>PASS</v>
      </c>
      <c r="Q7390" t="str">
        <f t="shared" si="1038"/>
        <v>PASS</v>
      </c>
      <c r="R7390" t="str">
        <f t="shared" si="1039"/>
        <v>PASS</v>
      </c>
      <c r="S7390" t="str">
        <f t="shared" si="1040"/>
        <v>PASS</v>
      </c>
      <c r="T7390">
        <f t="shared" si="1041"/>
        <v>100</v>
      </c>
      <c r="U7390" t="str">
        <f t="shared" si="1042"/>
        <v>Low</v>
      </c>
      <c r="V7390" t="str">
        <f t="shared" si="1043"/>
        <v>Clean</v>
      </c>
    </row>
    <row r="7391" spans="1:22" x14ac:dyDescent="0.3">
      <c r="A7391" t="str">
        <f>Raw_Data!A7391</f>
        <v>36015123</v>
      </c>
      <c r="B7391">
        <f>Raw_Data!B7391</f>
        <v>45670</v>
      </c>
      <c r="C7391" t="str">
        <f>Raw_Data!C7391</f>
        <v>CARVEDILOL 25 MG TABLET</v>
      </c>
      <c r="D7391" t="str">
        <f>Raw_Data!D7391</f>
        <v>93729601</v>
      </c>
      <c r="E7391" t="str">
        <f>Raw_Data!E7391</f>
        <v>GIBBS, JON</v>
      </c>
      <c r="F7391" t="str">
        <f>Raw_Data!F7391</f>
        <v>1700896156</v>
      </c>
      <c r="G7391" t="str">
        <f>Raw_Data!H7391</f>
        <v>3</v>
      </c>
      <c r="H7391">
        <f>IFERROR(VLOOKUP(G7391,Store_Map!$A$2:$I$100,3,FALSE),"")</f>
        <v>0</v>
      </c>
      <c r="I7391">
        <f>IFERROR(VLOOKUP(G7391,Store_Map!$A$2:$I$100,4,FALSE),"")</f>
        <v>0</v>
      </c>
      <c r="J7391">
        <f>IFERROR(VLOOKUP(G7391,Store_Map!$A$2:$I$100,5,FALSE),"")</f>
        <v>0</v>
      </c>
      <c r="K7391">
        <f>IFERROR(VLOOKUP(G7391,Store_Map!$A$2:$I$100,6,FALSE),"")</f>
        <v>0</v>
      </c>
      <c r="L7391">
        <f>IFERROR(VLOOKUP(G7391,Store_Map!$A$2:$I$100,7,FALSE),"")</f>
        <v>0</v>
      </c>
      <c r="M7391">
        <f>IFERROR(VLOOKUP(G7391,Store_Map!$A$2:$I$100,8,FALSE),"")</f>
        <v>0</v>
      </c>
      <c r="N7391">
        <f t="shared" si="1035"/>
        <v>0</v>
      </c>
      <c r="O7391" t="str">
        <f t="shared" si="1036"/>
        <v>PASS</v>
      </c>
      <c r="P7391" t="str">
        <f t="shared" si="1037"/>
        <v>REVIEW</v>
      </c>
      <c r="Q7391" t="str">
        <f t="shared" si="1038"/>
        <v>PASS</v>
      </c>
      <c r="R7391" t="str">
        <f t="shared" si="1039"/>
        <v>PASS</v>
      </c>
      <c r="S7391" t="str">
        <f t="shared" si="1040"/>
        <v>REVIEW</v>
      </c>
      <c r="T7391">
        <f t="shared" si="1041"/>
        <v>90</v>
      </c>
      <c r="U7391" t="str">
        <f t="shared" si="1042"/>
        <v>Low</v>
      </c>
      <c r="V7391" t="str">
        <f t="shared" si="1043"/>
        <v>Invalid NDC</v>
      </c>
    </row>
    <row r="7392" spans="1:22" x14ac:dyDescent="0.3">
      <c r="A7392" t="str">
        <f>Raw_Data!A7392</f>
        <v>36009652</v>
      </c>
      <c r="B7392">
        <f>Raw_Data!B7392</f>
        <v>45670</v>
      </c>
      <c r="C7392" t="str">
        <f>Raw_Data!C7392</f>
        <v>OMEPRAZOLE DR 40 MG CAPSULE</v>
      </c>
      <c r="D7392" t="str">
        <f>Raw_Data!D7392</f>
        <v>68462039790</v>
      </c>
      <c r="E7392" t="str">
        <f>Raw_Data!E7392</f>
        <v>YASIN, NURA</v>
      </c>
      <c r="F7392" t="str">
        <f>Raw_Data!F7392</f>
        <v>1265518567</v>
      </c>
      <c r="G7392" t="str">
        <f>Raw_Data!H7392</f>
        <v>3</v>
      </c>
      <c r="H7392">
        <f>IFERROR(VLOOKUP(G7392,Store_Map!$A$2:$I$100,3,FALSE),"")</f>
        <v>0</v>
      </c>
      <c r="I7392">
        <f>IFERROR(VLOOKUP(G7392,Store_Map!$A$2:$I$100,4,FALSE),"")</f>
        <v>0</v>
      </c>
      <c r="J7392">
        <f>IFERROR(VLOOKUP(G7392,Store_Map!$A$2:$I$100,5,FALSE),"")</f>
        <v>0</v>
      </c>
      <c r="K7392">
        <f>IFERROR(VLOOKUP(G7392,Store_Map!$A$2:$I$100,6,FALSE),"")</f>
        <v>0</v>
      </c>
      <c r="L7392">
        <f>IFERROR(VLOOKUP(G7392,Store_Map!$A$2:$I$100,7,FALSE),"")</f>
        <v>0</v>
      </c>
      <c r="M7392">
        <f>IFERROR(VLOOKUP(G7392,Store_Map!$A$2:$I$100,8,FALSE),"")</f>
        <v>0</v>
      </c>
      <c r="N7392">
        <f t="shared" si="1035"/>
        <v>0</v>
      </c>
      <c r="O7392" t="str">
        <f t="shared" si="1036"/>
        <v>PASS</v>
      </c>
      <c r="P7392" t="str">
        <f t="shared" si="1037"/>
        <v>PASS</v>
      </c>
      <c r="Q7392" t="str">
        <f t="shared" si="1038"/>
        <v>PASS</v>
      </c>
      <c r="R7392" t="str">
        <f t="shared" si="1039"/>
        <v>PASS</v>
      </c>
      <c r="S7392" t="str">
        <f t="shared" si="1040"/>
        <v>PASS</v>
      </c>
      <c r="T7392">
        <f t="shared" si="1041"/>
        <v>100</v>
      </c>
      <c r="U7392" t="str">
        <f t="shared" si="1042"/>
        <v>Low</v>
      </c>
      <c r="V7392" t="str">
        <f t="shared" si="1043"/>
        <v>Clean</v>
      </c>
    </row>
    <row r="7393" spans="1:22" x14ac:dyDescent="0.3">
      <c r="A7393" t="str">
        <f>Raw_Data!A7393</f>
        <v>36015810</v>
      </c>
      <c r="B7393">
        <f>Raw_Data!B7393</f>
        <v>45670</v>
      </c>
      <c r="C7393" t="str">
        <f>Raw_Data!C7393</f>
        <v>FLUTICASONE PROP 0.05% CREA</v>
      </c>
      <c r="D7393" t="str">
        <f>Raw_Data!D7393</f>
        <v>45802022211</v>
      </c>
      <c r="E7393" t="str">
        <f>Raw_Data!E7393</f>
        <v>Acevedo, Jose</v>
      </c>
      <c r="F7393" t="str">
        <f>Raw_Data!F7393</f>
        <v>1356327027</v>
      </c>
      <c r="G7393" t="str">
        <f>Raw_Data!H7393</f>
        <v>3</v>
      </c>
      <c r="H7393">
        <f>IFERROR(VLOOKUP(G7393,Store_Map!$A$2:$I$100,3,FALSE),"")</f>
        <v>0</v>
      </c>
      <c r="I7393">
        <f>IFERROR(VLOOKUP(G7393,Store_Map!$A$2:$I$100,4,FALSE),"")</f>
        <v>0</v>
      </c>
      <c r="J7393">
        <f>IFERROR(VLOOKUP(G7393,Store_Map!$A$2:$I$100,5,FALSE),"")</f>
        <v>0</v>
      </c>
      <c r="K7393">
        <f>IFERROR(VLOOKUP(G7393,Store_Map!$A$2:$I$100,6,FALSE),"")</f>
        <v>0</v>
      </c>
      <c r="L7393">
        <f>IFERROR(VLOOKUP(G7393,Store_Map!$A$2:$I$100,7,FALSE),"")</f>
        <v>0</v>
      </c>
      <c r="M7393">
        <f>IFERROR(VLOOKUP(G7393,Store_Map!$A$2:$I$100,8,FALSE),"")</f>
        <v>0</v>
      </c>
      <c r="N7393">
        <f t="shared" si="1035"/>
        <v>0</v>
      </c>
      <c r="O7393" t="str">
        <f t="shared" si="1036"/>
        <v>PASS</v>
      </c>
      <c r="P7393" t="str">
        <f t="shared" si="1037"/>
        <v>PASS</v>
      </c>
      <c r="Q7393" t="str">
        <f t="shared" si="1038"/>
        <v>PASS</v>
      </c>
      <c r="R7393" t="str">
        <f t="shared" si="1039"/>
        <v>PASS</v>
      </c>
      <c r="S7393" t="str">
        <f t="shared" si="1040"/>
        <v>PASS</v>
      </c>
      <c r="T7393">
        <f t="shared" si="1041"/>
        <v>100</v>
      </c>
      <c r="U7393" t="str">
        <f t="shared" si="1042"/>
        <v>Low</v>
      </c>
      <c r="V7393" t="str">
        <f t="shared" si="1043"/>
        <v>Clean</v>
      </c>
    </row>
    <row r="7394" spans="1:22" x14ac:dyDescent="0.3">
      <c r="A7394" t="str">
        <f>Raw_Data!A7394</f>
        <v>36015809</v>
      </c>
      <c r="B7394">
        <f>Raw_Data!B7394</f>
        <v>45670</v>
      </c>
      <c r="C7394" t="str">
        <f>Raw_Data!C7394</f>
        <v>FAMOTIDINE 40 MG/5 ML SUSP</v>
      </c>
      <c r="D7394" t="str">
        <f>Raw_Data!D7394</f>
        <v>68382044405</v>
      </c>
      <c r="E7394" t="str">
        <f>Raw_Data!E7394</f>
        <v>Acevedo, Jose</v>
      </c>
      <c r="F7394" t="str">
        <f>Raw_Data!F7394</f>
        <v>1356327027</v>
      </c>
      <c r="G7394" t="str">
        <f>Raw_Data!H7394</f>
        <v>3</v>
      </c>
      <c r="H7394">
        <f>IFERROR(VLOOKUP(G7394,Store_Map!$A$2:$I$100,3,FALSE),"")</f>
        <v>0</v>
      </c>
      <c r="I7394">
        <f>IFERROR(VLOOKUP(G7394,Store_Map!$A$2:$I$100,4,FALSE),"")</f>
        <v>0</v>
      </c>
      <c r="J7394">
        <f>IFERROR(VLOOKUP(G7394,Store_Map!$A$2:$I$100,5,FALSE),"")</f>
        <v>0</v>
      </c>
      <c r="K7394">
        <f>IFERROR(VLOOKUP(G7394,Store_Map!$A$2:$I$100,6,FALSE),"")</f>
        <v>0</v>
      </c>
      <c r="L7394">
        <f>IFERROR(VLOOKUP(G7394,Store_Map!$A$2:$I$100,7,FALSE),"")</f>
        <v>0</v>
      </c>
      <c r="M7394">
        <f>IFERROR(VLOOKUP(G7394,Store_Map!$A$2:$I$100,8,FALSE),"")</f>
        <v>0</v>
      </c>
      <c r="N7394">
        <f t="shared" si="1035"/>
        <v>0</v>
      </c>
      <c r="O7394" t="str">
        <f t="shared" si="1036"/>
        <v>PASS</v>
      </c>
      <c r="P7394" t="str">
        <f t="shared" si="1037"/>
        <v>PASS</v>
      </c>
      <c r="Q7394" t="str">
        <f t="shared" si="1038"/>
        <v>PASS</v>
      </c>
      <c r="R7394" t="str">
        <f t="shared" si="1039"/>
        <v>PASS</v>
      </c>
      <c r="S7394" t="str">
        <f t="shared" si="1040"/>
        <v>PASS</v>
      </c>
      <c r="T7394">
        <f t="shared" si="1041"/>
        <v>100</v>
      </c>
      <c r="U7394" t="str">
        <f t="shared" si="1042"/>
        <v>Low</v>
      </c>
      <c r="V7394" t="str">
        <f t="shared" si="1043"/>
        <v>Clean</v>
      </c>
    </row>
    <row r="7395" spans="1:22" x14ac:dyDescent="0.3">
      <c r="A7395" t="str">
        <f>Raw_Data!A7395</f>
        <v>36015762</v>
      </c>
      <c r="B7395">
        <f>Raw_Data!B7395</f>
        <v>45670</v>
      </c>
      <c r="C7395" t="str">
        <f>Raw_Data!C7395</f>
        <v>CETIRIZINE HCL 1 MG/ML SOLN</v>
      </c>
      <c r="D7395" t="str">
        <f>Raw_Data!D7395</f>
        <v>45802097426</v>
      </c>
      <c r="E7395" t="str">
        <f>Raw_Data!E7395</f>
        <v>INGRAM, MAYA</v>
      </c>
      <c r="F7395" t="str">
        <f>Raw_Data!F7395</f>
        <v>1518221464</v>
      </c>
      <c r="G7395" t="str">
        <f>Raw_Data!H7395</f>
        <v>3</v>
      </c>
      <c r="H7395">
        <f>IFERROR(VLOOKUP(G7395,Store_Map!$A$2:$I$100,3,FALSE),"")</f>
        <v>0</v>
      </c>
      <c r="I7395">
        <f>IFERROR(VLOOKUP(G7395,Store_Map!$A$2:$I$100,4,FALSE),"")</f>
        <v>0</v>
      </c>
      <c r="J7395">
        <f>IFERROR(VLOOKUP(G7395,Store_Map!$A$2:$I$100,5,FALSE),"")</f>
        <v>0</v>
      </c>
      <c r="K7395">
        <f>IFERROR(VLOOKUP(G7395,Store_Map!$A$2:$I$100,6,FALSE),"")</f>
        <v>0</v>
      </c>
      <c r="L7395">
        <f>IFERROR(VLOOKUP(G7395,Store_Map!$A$2:$I$100,7,FALSE),"")</f>
        <v>0</v>
      </c>
      <c r="M7395">
        <f>IFERROR(VLOOKUP(G7395,Store_Map!$A$2:$I$100,8,FALSE),"")</f>
        <v>0</v>
      </c>
      <c r="N7395">
        <f t="shared" si="1035"/>
        <v>0</v>
      </c>
      <c r="O7395" t="str">
        <f t="shared" si="1036"/>
        <v>PASS</v>
      </c>
      <c r="P7395" t="str">
        <f t="shared" si="1037"/>
        <v>PASS</v>
      </c>
      <c r="Q7395" t="str">
        <f t="shared" si="1038"/>
        <v>PASS</v>
      </c>
      <c r="R7395" t="str">
        <f t="shared" si="1039"/>
        <v>PASS</v>
      </c>
      <c r="S7395" t="str">
        <f t="shared" si="1040"/>
        <v>PASS</v>
      </c>
      <c r="T7395">
        <f t="shared" si="1041"/>
        <v>100</v>
      </c>
      <c r="U7395" t="str">
        <f t="shared" si="1042"/>
        <v>Low</v>
      </c>
      <c r="V7395" t="str">
        <f t="shared" si="1043"/>
        <v>Clean</v>
      </c>
    </row>
    <row r="7396" spans="1:22" x14ac:dyDescent="0.3">
      <c r="A7396" t="str">
        <f>Raw_Data!A7396</f>
        <v>36015297</v>
      </c>
      <c r="B7396">
        <f>Raw_Data!B7396</f>
        <v>45670</v>
      </c>
      <c r="C7396" t="str">
        <f>Raw_Data!C7396</f>
        <v>IBUPROFEN 800 MG TABLET</v>
      </c>
      <c r="D7396" t="str">
        <f>Raw_Data!D7396</f>
        <v>64380080707</v>
      </c>
      <c r="E7396" t="str">
        <f>Raw_Data!E7396</f>
        <v>Schindler, Julie</v>
      </c>
      <c r="F7396" t="str">
        <f>Raw_Data!F7396</f>
        <v>1013906452</v>
      </c>
      <c r="G7396" t="str">
        <f>Raw_Data!H7396</f>
        <v>3</v>
      </c>
      <c r="H7396">
        <f>IFERROR(VLOOKUP(G7396,Store_Map!$A$2:$I$100,3,FALSE),"")</f>
        <v>0</v>
      </c>
      <c r="I7396">
        <f>IFERROR(VLOOKUP(G7396,Store_Map!$A$2:$I$100,4,FALSE),"")</f>
        <v>0</v>
      </c>
      <c r="J7396">
        <f>IFERROR(VLOOKUP(G7396,Store_Map!$A$2:$I$100,5,FALSE),"")</f>
        <v>0</v>
      </c>
      <c r="K7396">
        <f>IFERROR(VLOOKUP(G7396,Store_Map!$A$2:$I$100,6,FALSE),"")</f>
        <v>0</v>
      </c>
      <c r="L7396">
        <f>IFERROR(VLOOKUP(G7396,Store_Map!$A$2:$I$100,7,FALSE),"")</f>
        <v>0</v>
      </c>
      <c r="M7396">
        <f>IFERROR(VLOOKUP(G7396,Store_Map!$A$2:$I$100,8,FALSE),"")</f>
        <v>0</v>
      </c>
      <c r="N7396">
        <f t="shared" si="1035"/>
        <v>0</v>
      </c>
      <c r="O7396" t="str">
        <f t="shared" si="1036"/>
        <v>PASS</v>
      </c>
      <c r="P7396" t="str">
        <f t="shared" si="1037"/>
        <v>PASS</v>
      </c>
      <c r="Q7396" t="str">
        <f t="shared" si="1038"/>
        <v>PASS</v>
      </c>
      <c r="R7396" t="str">
        <f t="shared" si="1039"/>
        <v>PASS</v>
      </c>
      <c r="S7396" t="str">
        <f t="shared" si="1040"/>
        <v>PASS</v>
      </c>
      <c r="T7396">
        <f t="shared" si="1041"/>
        <v>100</v>
      </c>
      <c r="U7396" t="str">
        <f t="shared" si="1042"/>
        <v>Low</v>
      </c>
      <c r="V7396" t="str">
        <f t="shared" si="1043"/>
        <v>Clean</v>
      </c>
    </row>
    <row r="7397" spans="1:22" x14ac:dyDescent="0.3">
      <c r="A7397" t="str">
        <f>Raw_Data!A7397</f>
        <v>36015299</v>
      </c>
      <c r="B7397">
        <f>Raw_Data!B7397</f>
        <v>45670</v>
      </c>
      <c r="C7397" t="str">
        <f>Raw_Data!C7397</f>
        <v>CYCLOBENZAPRINE 10 MG TABLE</v>
      </c>
      <c r="D7397" t="str">
        <f>Raw_Data!D7397</f>
        <v>43547040010</v>
      </c>
      <c r="E7397" t="str">
        <f>Raw_Data!E7397</f>
        <v>Schindler, Julie</v>
      </c>
      <c r="F7397" t="str">
        <f>Raw_Data!F7397</f>
        <v>1013906452</v>
      </c>
      <c r="G7397" t="str">
        <f>Raw_Data!H7397</f>
        <v>3</v>
      </c>
      <c r="H7397">
        <f>IFERROR(VLOOKUP(G7397,Store_Map!$A$2:$I$100,3,FALSE),"")</f>
        <v>0</v>
      </c>
      <c r="I7397">
        <f>IFERROR(VLOOKUP(G7397,Store_Map!$A$2:$I$100,4,FALSE),"")</f>
        <v>0</v>
      </c>
      <c r="J7397">
        <f>IFERROR(VLOOKUP(G7397,Store_Map!$A$2:$I$100,5,FALSE),"")</f>
        <v>0</v>
      </c>
      <c r="K7397">
        <f>IFERROR(VLOOKUP(G7397,Store_Map!$A$2:$I$100,6,FALSE),"")</f>
        <v>0</v>
      </c>
      <c r="L7397">
        <f>IFERROR(VLOOKUP(G7397,Store_Map!$A$2:$I$100,7,FALSE),"")</f>
        <v>0</v>
      </c>
      <c r="M7397">
        <f>IFERROR(VLOOKUP(G7397,Store_Map!$A$2:$I$100,8,FALSE),"")</f>
        <v>0</v>
      </c>
      <c r="N7397">
        <f t="shared" si="1035"/>
        <v>0</v>
      </c>
      <c r="O7397" t="str">
        <f t="shared" si="1036"/>
        <v>PASS</v>
      </c>
      <c r="P7397" t="str">
        <f t="shared" si="1037"/>
        <v>PASS</v>
      </c>
      <c r="Q7397" t="str">
        <f t="shared" si="1038"/>
        <v>PASS</v>
      </c>
      <c r="R7397" t="str">
        <f t="shared" si="1039"/>
        <v>PASS</v>
      </c>
      <c r="S7397" t="str">
        <f t="shared" si="1040"/>
        <v>PASS</v>
      </c>
      <c r="T7397">
        <f t="shared" si="1041"/>
        <v>100</v>
      </c>
      <c r="U7397" t="str">
        <f t="shared" si="1042"/>
        <v>Low</v>
      </c>
      <c r="V7397" t="str">
        <f t="shared" si="1043"/>
        <v>Clean</v>
      </c>
    </row>
    <row r="7398" spans="1:22" x14ac:dyDescent="0.3">
      <c r="A7398" t="str">
        <f>Raw_Data!A7398</f>
        <v>36016469</v>
      </c>
      <c r="B7398">
        <f>Raw_Data!B7398</f>
        <v>45670</v>
      </c>
      <c r="C7398" t="str">
        <f>Raw_Data!C7398</f>
        <v>CYCLOBENZAPRINE 10 MG TABLE</v>
      </c>
      <c r="D7398" t="str">
        <f>Raw_Data!D7398</f>
        <v>43547040010</v>
      </c>
      <c r="E7398" t="str">
        <f>Raw_Data!E7398</f>
        <v>YASIN, NURA</v>
      </c>
      <c r="F7398" t="str">
        <f>Raw_Data!F7398</f>
        <v>1265518567</v>
      </c>
      <c r="G7398" t="str">
        <f>Raw_Data!H7398</f>
        <v>3</v>
      </c>
      <c r="H7398">
        <f>IFERROR(VLOOKUP(G7398,Store_Map!$A$2:$I$100,3,FALSE),"")</f>
        <v>0</v>
      </c>
      <c r="I7398">
        <f>IFERROR(VLOOKUP(G7398,Store_Map!$A$2:$I$100,4,FALSE),"")</f>
        <v>0</v>
      </c>
      <c r="J7398">
        <f>IFERROR(VLOOKUP(G7398,Store_Map!$A$2:$I$100,5,FALSE),"")</f>
        <v>0</v>
      </c>
      <c r="K7398">
        <f>IFERROR(VLOOKUP(G7398,Store_Map!$A$2:$I$100,6,FALSE),"")</f>
        <v>0</v>
      </c>
      <c r="L7398">
        <f>IFERROR(VLOOKUP(G7398,Store_Map!$A$2:$I$100,7,FALSE),"")</f>
        <v>0</v>
      </c>
      <c r="M7398">
        <f>IFERROR(VLOOKUP(G7398,Store_Map!$A$2:$I$100,8,FALSE),"")</f>
        <v>0</v>
      </c>
      <c r="N7398">
        <f t="shared" si="1035"/>
        <v>0</v>
      </c>
      <c r="O7398" t="str">
        <f t="shared" si="1036"/>
        <v>PASS</v>
      </c>
      <c r="P7398" t="str">
        <f t="shared" si="1037"/>
        <v>PASS</v>
      </c>
      <c r="Q7398" t="str">
        <f t="shared" si="1038"/>
        <v>PASS</v>
      </c>
      <c r="R7398" t="str">
        <f t="shared" si="1039"/>
        <v>PASS</v>
      </c>
      <c r="S7398" t="str">
        <f t="shared" si="1040"/>
        <v>PASS</v>
      </c>
      <c r="T7398">
        <f t="shared" si="1041"/>
        <v>100</v>
      </c>
      <c r="U7398" t="str">
        <f t="shared" si="1042"/>
        <v>Low</v>
      </c>
      <c r="V7398" t="str">
        <f t="shared" si="1043"/>
        <v>Clean</v>
      </c>
    </row>
    <row r="7399" spans="1:22" x14ac:dyDescent="0.3">
      <c r="A7399" t="str">
        <f>Raw_Data!A7399</f>
        <v>36016470</v>
      </c>
      <c r="B7399">
        <f>Raw_Data!B7399</f>
        <v>45670</v>
      </c>
      <c r="C7399" t="str">
        <f>Raw_Data!C7399</f>
        <v>ROSUVASTATIN CALCIUM 10 MG</v>
      </c>
      <c r="D7399" t="str">
        <f>Raw_Data!D7399</f>
        <v>67877044090</v>
      </c>
      <c r="E7399" t="str">
        <f>Raw_Data!E7399</f>
        <v>PEDERSEN, JENNIFER</v>
      </c>
      <c r="F7399" t="str">
        <f>Raw_Data!F7399</f>
        <v>1073606661</v>
      </c>
      <c r="G7399" t="str">
        <f>Raw_Data!H7399</f>
        <v>3</v>
      </c>
      <c r="H7399">
        <f>IFERROR(VLOOKUP(G7399,Store_Map!$A$2:$I$100,3,FALSE),"")</f>
        <v>0</v>
      </c>
      <c r="I7399">
        <f>IFERROR(VLOOKUP(G7399,Store_Map!$A$2:$I$100,4,FALSE),"")</f>
        <v>0</v>
      </c>
      <c r="J7399">
        <f>IFERROR(VLOOKUP(G7399,Store_Map!$A$2:$I$100,5,FALSE),"")</f>
        <v>0</v>
      </c>
      <c r="K7399">
        <f>IFERROR(VLOOKUP(G7399,Store_Map!$A$2:$I$100,6,FALSE),"")</f>
        <v>0</v>
      </c>
      <c r="L7399">
        <f>IFERROR(VLOOKUP(G7399,Store_Map!$A$2:$I$100,7,FALSE),"")</f>
        <v>0</v>
      </c>
      <c r="M7399">
        <f>IFERROR(VLOOKUP(G7399,Store_Map!$A$2:$I$100,8,FALSE),"")</f>
        <v>0</v>
      </c>
      <c r="N7399">
        <f t="shared" si="1035"/>
        <v>0</v>
      </c>
      <c r="O7399" t="str">
        <f t="shared" si="1036"/>
        <v>PASS</v>
      </c>
      <c r="P7399" t="str">
        <f t="shared" si="1037"/>
        <v>PASS</v>
      </c>
      <c r="Q7399" t="str">
        <f t="shared" si="1038"/>
        <v>PASS</v>
      </c>
      <c r="R7399" t="str">
        <f t="shared" si="1039"/>
        <v>PASS</v>
      </c>
      <c r="S7399" t="str">
        <f t="shared" si="1040"/>
        <v>PASS</v>
      </c>
      <c r="T7399">
        <f t="shared" si="1041"/>
        <v>100</v>
      </c>
      <c r="U7399" t="str">
        <f t="shared" si="1042"/>
        <v>Low</v>
      </c>
      <c r="V7399" t="str">
        <f t="shared" si="1043"/>
        <v>Clean</v>
      </c>
    </row>
    <row r="7400" spans="1:22" x14ac:dyDescent="0.3">
      <c r="A7400" t="str">
        <f>Raw_Data!A7400</f>
        <v>36016471</v>
      </c>
      <c r="B7400">
        <f>Raw_Data!B7400</f>
        <v>45670</v>
      </c>
      <c r="C7400" t="str">
        <f>Raw_Data!C7400</f>
        <v>VALSARTAN-HCTZ 160-12.5 MG</v>
      </c>
      <c r="D7400" t="str">
        <f>Raw_Data!D7400</f>
        <v>378632277</v>
      </c>
      <c r="E7400" t="str">
        <f>Raw_Data!E7400</f>
        <v>YASIN, NURA</v>
      </c>
      <c r="F7400" t="str">
        <f>Raw_Data!F7400</f>
        <v>1265518567</v>
      </c>
      <c r="G7400" t="str">
        <f>Raw_Data!H7400</f>
        <v>3</v>
      </c>
      <c r="H7400">
        <f>IFERROR(VLOOKUP(G7400,Store_Map!$A$2:$I$100,3,FALSE),"")</f>
        <v>0</v>
      </c>
      <c r="I7400">
        <f>IFERROR(VLOOKUP(G7400,Store_Map!$A$2:$I$100,4,FALSE),"")</f>
        <v>0</v>
      </c>
      <c r="J7400">
        <f>IFERROR(VLOOKUP(G7400,Store_Map!$A$2:$I$100,5,FALSE),"")</f>
        <v>0</v>
      </c>
      <c r="K7400">
        <f>IFERROR(VLOOKUP(G7400,Store_Map!$A$2:$I$100,6,FALSE),"")</f>
        <v>0</v>
      </c>
      <c r="L7400">
        <f>IFERROR(VLOOKUP(G7400,Store_Map!$A$2:$I$100,7,FALSE),"")</f>
        <v>0</v>
      </c>
      <c r="M7400">
        <f>IFERROR(VLOOKUP(G7400,Store_Map!$A$2:$I$100,8,FALSE),"")</f>
        <v>0</v>
      </c>
      <c r="N7400">
        <f t="shared" si="1035"/>
        <v>0</v>
      </c>
      <c r="O7400" t="str">
        <f t="shared" si="1036"/>
        <v>PASS</v>
      </c>
      <c r="P7400" t="str">
        <f t="shared" si="1037"/>
        <v>REVIEW</v>
      </c>
      <c r="Q7400" t="str">
        <f t="shared" si="1038"/>
        <v>PASS</v>
      </c>
      <c r="R7400" t="str">
        <f t="shared" si="1039"/>
        <v>PASS</v>
      </c>
      <c r="S7400" t="str">
        <f t="shared" si="1040"/>
        <v>REVIEW</v>
      </c>
      <c r="T7400">
        <f t="shared" si="1041"/>
        <v>90</v>
      </c>
      <c r="U7400" t="str">
        <f t="shared" si="1042"/>
        <v>Low</v>
      </c>
      <c r="V7400" t="str">
        <f t="shared" si="1043"/>
        <v>Invalid NDC</v>
      </c>
    </row>
    <row r="7401" spans="1:22" x14ac:dyDescent="0.3">
      <c r="A7401" t="str">
        <f>Raw_Data!A7401</f>
        <v>36016472</v>
      </c>
      <c r="B7401">
        <f>Raw_Data!B7401</f>
        <v>45670</v>
      </c>
      <c r="C7401" t="str">
        <f>Raw_Data!C7401</f>
        <v>AMLODIPINE BESYLATE 10 MG T</v>
      </c>
      <c r="D7401" t="str">
        <f>Raw_Data!D7401</f>
        <v>29300039810</v>
      </c>
      <c r="E7401" t="str">
        <f>Raw_Data!E7401</f>
        <v>YASIN, NURA</v>
      </c>
      <c r="F7401" t="str">
        <f>Raw_Data!F7401</f>
        <v>1265518567</v>
      </c>
      <c r="G7401" t="str">
        <f>Raw_Data!H7401</f>
        <v>3</v>
      </c>
      <c r="H7401">
        <f>IFERROR(VLOOKUP(G7401,Store_Map!$A$2:$I$100,3,FALSE),"")</f>
        <v>0</v>
      </c>
      <c r="I7401">
        <f>IFERROR(VLOOKUP(G7401,Store_Map!$A$2:$I$100,4,FALSE),"")</f>
        <v>0</v>
      </c>
      <c r="J7401">
        <f>IFERROR(VLOOKUP(G7401,Store_Map!$A$2:$I$100,5,FALSE),"")</f>
        <v>0</v>
      </c>
      <c r="K7401">
        <f>IFERROR(VLOOKUP(G7401,Store_Map!$A$2:$I$100,6,FALSE),"")</f>
        <v>0</v>
      </c>
      <c r="L7401">
        <f>IFERROR(VLOOKUP(G7401,Store_Map!$A$2:$I$100,7,FALSE),"")</f>
        <v>0</v>
      </c>
      <c r="M7401">
        <f>IFERROR(VLOOKUP(G7401,Store_Map!$A$2:$I$100,8,FALSE),"")</f>
        <v>0</v>
      </c>
      <c r="N7401">
        <f t="shared" si="1035"/>
        <v>0</v>
      </c>
      <c r="O7401" t="str">
        <f t="shared" si="1036"/>
        <v>PASS</v>
      </c>
      <c r="P7401" t="str">
        <f t="shared" si="1037"/>
        <v>PASS</v>
      </c>
      <c r="Q7401" t="str">
        <f t="shared" si="1038"/>
        <v>PASS</v>
      </c>
      <c r="R7401" t="str">
        <f t="shared" si="1039"/>
        <v>PASS</v>
      </c>
      <c r="S7401" t="str">
        <f t="shared" si="1040"/>
        <v>PASS</v>
      </c>
      <c r="T7401">
        <f t="shared" si="1041"/>
        <v>100</v>
      </c>
      <c r="U7401" t="str">
        <f t="shared" si="1042"/>
        <v>Low</v>
      </c>
      <c r="V7401" t="str">
        <f t="shared" si="1043"/>
        <v>Clean</v>
      </c>
    </row>
    <row r="7402" spans="1:22" x14ac:dyDescent="0.3">
      <c r="A7402" t="str">
        <f>Raw_Data!A7402</f>
        <v>36016473</v>
      </c>
      <c r="B7402">
        <f>Raw_Data!B7402</f>
        <v>45670</v>
      </c>
      <c r="C7402" t="str">
        <f>Raw_Data!C7402</f>
        <v>METOPROLOL TARTRATE 25 MG T</v>
      </c>
      <c r="D7402" t="str">
        <f>Raw_Data!D7402</f>
        <v>378001801</v>
      </c>
      <c r="E7402" t="str">
        <f>Raw_Data!E7402</f>
        <v>YASIN, NURA</v>
      </c>
      <c r="F7402" t="str">
        <f>Raw_Data!F7402</f>
        <v>1265518567</v>
      </c>
      <c r="G7402" t="str">
        <f>Raw_Data!H7402</f>
        <v>3</v>
      </c>
      <c r="H7402">
        <f>IFERROR(VLOOKUP(G7402,Store_Map!$A$2:$I$100,3,FALSE),"")</f>
        <v>0</v>
      </c>
      <c r="I7402">
        <f>IFERROR(VLOOKUP(G7402,Store_Map!$A$2:$I$100,4,FALSE),"")</f>
        <v>0</v>
      </c>
      <c r="J7402">
        <f>IFERROR(VLOOKUP(G7402,Store_Map!$A$2:$I$100,5,FALSE),"")</f>
        <v>0</v>
      </c>
      <c r="K7402">
        <f>IFERROR(VLOOKUP(G7402,Store_Map!$A$2:$I$100,6,FALSE),"")</f>
        <v>0</v>
      </c>
      <c r="L7402">
        <f>IFERROR(VLOOKUP(G7402,Store_Map!$A$2:$I$100,7,FALSE),"")</f>
        <v>0</v>
      </c>
      <c r="M7402">
        <f>IFERROR(VLOOKUP(G7402,Store_Map!$A$2:$I$100,8,FALSE),"")</f>
        <v>0</v>
      </c>
      <c r="N7402">
        <f t="shared" si="1035"/>
        <v>0</v>
      </c>
      <c r="O7402" t="str">
        <f t="shared" si="1036"/>
        <v>PASS</v>
      </c>
      <c r="P7402" t="str">
        <f t="shared" si="1037"/>
        <v>REVIEW</v>
      </c>
      <c r="Q7402" t="str">
        <f t="shared" si="1038"/>
        <v>PASS</v>
      </c>
      <c r="R7402" t="str">
        <f t="shared" si="1039"/>
        <v>PASS</v>
      </c>
      <c r="S7402" t="str">
        <f t="shared" si="1040"/>
        <v>REVIEW</v>
      </c>
      <c r="T7402">
        <f t="shared" si="1041"/>
        <v>90</v>
      </c>
      <c r="U7402" t="str">
        <f t="shared" si="1042"/>
        <v>Low</v>
      </c>
      <c r="V7402" t="str">
        <f t="shared" si="1043"/>
        <v>Invalid NDC</v>
      </c>
    </row>
    <row r="7403" spans="1:22" x14ac:dyDescent="0.3">
      <c r="A7403" t="str">
        <f>Raw_Data!A7403</f>
        <v>36016138</v>
      </c>
      <c r="B7403">
        <f>Raw_Data!B7403</f>
        <v>45670</v>
      </c>
      <c r="C7403" t="str">
        <f>Raw_Data!C7403</f>
        <v>OMEPRAZOLE DR 40 MG CAPSULE</v>
      </c>
      <c r="D7403" t="str">
        <f>Raw_Data!D7403</f>
        <v>68462039790</v>
      </c>
      <c r="E7403" t="str">
        <f>Raw_Data!E7403</f>
        <v>Schindler, Julie</v>
      </c>
      <c r="F7403" t="str">
        <f>Raw_Data!F7403</f>
        <v>1013906452</v>
      </c>
      <c r="G7403" t="str">
        <f>Raw_Data!H7403</f>
        <v>3</v>
      </c>
      <c r="H7403">
        <f>IFERROR(VLOOKUP(G7403,Store_Map!$A$2:$I$100,3,FALSE),"")</f>
        <v>0</v>
      </c>
      <c r="I7403">
        <f>IFERROR(VLOOKUP(G7403,Store_Map!$A$2:$I$100,4,FALSE),"")</f>
        <v>0</v>
      </c>
      <c r="J7403">
        <f>IFERROR(VLOOKUP(G7403,Store_Map!$A$2:$I$100,5,FALSE),"")</f>
        <v>0</v>
      </c>
      <c r="K7403">
        <f>IFERROR(VLOOKUP(G7403,Store_Map!$A$2:$I$100,6,FALSE),"")</f>
        <v>0</v>
      </c>
      <c r="L7403">
        <f>IFERROR(VLOOKUP(G7403,Store_Map!$A$2:$I$100,7,FALSE),"")</f>
        <v>0</v>
      </c>
      <c r="M7403">
        <f>IFERROR(VLOOKUP(G7403,Store_Map!$A$2:$I$100,8,FALSE),"")</f>
        <v>0</v>
      </c>
      <c r="N7403">
        <f t="shared" si="1035"/>
        <v>0</v>
      </c>
      <c r="O7403" t="str">
        <f t="shared" si="1036"/>
        <v>PASS</v>
      </c>
      <c r="P7403" t="str">
        <f t="shared" si="1037"/>
        <v>PASS</v>
      </c>
      <c r="Q7403" t="str">
        <f t="shared" si="1038"/>
        <v>PASS</v>
      </c>
      <c r="R7403" t="str">
        <f t="shared" si="1039"/>
        <v>PASS</v>
      </c>
      <c r="S7403" t="str">
        <f t="shared" si="1040"/>
        <v>PASS</v>
      </c>
      <c r="T7403">
        <f t="shared" si="1041"/>
        <v>100</v>
      </c>
      <c r="U7403" t="str">
        <f t="shared" si="1042"/>
        <v>Low</v>
      </c>
      <c r="V7403" t="str">
        <f t="shared" si="1043"/>
        <v>Clean</v>
      </c>
    </row>
    <row r="7404" spans="1:22" x14ac:dyDescent="0.3">
      <c r="A7404" t="str">
        <f>Raw_Data!A7404</f>
        <v>34001147</v>
      </c>
      <c r="B7404">
        <f>Raw_Data!B7404</f>
        <v>45670</v>
      </c>
      <c r="C7404" t="str">
        <f>Raw_Data!C7404</f>
        <v>PHENTERMINE 37.5 MG TABLET</v>
      </c>
      <c r="D7404" t="str">
        <f>Raw_Data!D7404</f>
        <v>43547040410</v>
      </c>
      <c r="E7404" t="str">
        <f>Raw_Data!E7404</f>
        <v>YASIN, NURA</v>
      </c>
      <c r="F7404" t="str">
        <f>Raw_Data!F7404</f>
        <v>1265518567</v>
      </c>
      <c r="G7404" t="str">
        <f>Raw_Data!H7404</f>
        <v>3</v>
      </c>
      <c r="H7404">
        <f>IFERROR(VLOOKUP(G7404,Store_Map!$A$2:$I$100,3,FALSE),"")</f>
        <v>0</v>
      </c>
      <c r="I7404">
        <f>IFERROR(VLOOKUP(G7404,Store_Map!$A$2:$I$100,4,FALSE),"")</f>
        <v>0</v>
      </c>
      <c r="J7404">
        <f>IFERROR(VLOOKUP(G7404,Store_Map!$A$2:$I$100,5,FALSE),"")</f>
        <v>0</v>
      </c>
      <c r="K7404">
        <f>IFERROR(VLOOKUP(G7404,Store_Map!$A$2:$I$100,6,FALSE),"")</f>
        <v>0</v>
      </c>
      <c r="L7404">
        <f>IFERROR(VLOOKUP(G7404,Store_Map!$A$2:$I$100,7,FALSE),"")</f>
        <v>0</v>
      </c>
      <c r="M7404">
        <f>IFERROR(VLOOKUP(G7404,Store_Map!$A$2:$I$100,8,FALSE),"")</f>
        <v>0</v>
      </c>
      <c r="N7404">
        <f t="shared" si="1035"/>
        <v>0</v>
      </c>
      <c r="O7404" t="str">
        <f t="shared" si="1036"/>
        <v>PASS</v>
      </c>
      <c r="P7404" t="str">
        <f t="shared" si="1037"/>
        <v>PASS</v>
      </c>
      <c r="Q7404" t="str">
        <f t="shared" si="1038"/>
        <v>PASS</v>
      </c>
      <c r="R7404" t="str">
        <f t="shared" si="1039"/>
        <v>PASS</v>
      </c>
      <c r="S7404" t="str">
        <f t="shared" si="1040"/>
        <v>PASS</v>
      </c>
      <c r="T7404">
        <f t="shared" si="1041"/>
        <v>100</v>
      </c>
      <c r="U7404" t="str">
        <f t="shared" si="1042"/>
        <v>Low</v>
      </c>
      <c r="V7404" t="str">
        <f t="shared" si="1043"/>
        <v>Clean</v>
      </c>
    </row>
    <row r="7405" spans="1:22" x14ac:dyDescent="0.3">
      <c r="A7405" t="str">
        <f>Raw_Data!A7405</f>
        <v>36016477</v>
      </c>
      <c r="B7405">
        <f>Raw_Data!B7405</f>
        <v>45670</v>
      </c>
      <c r="C7405" t="str">
        <f>Raw_Data!C7405</f>
        <v>ZAFEMY 150-35 MCG/DAY PATCH</v>
      </c>
      <c r="D7405" t="str">
        <f>Raw_Data!D7405</f>
        <v>65162035803</v>
      </c>
      <c r="E7405" t="str">
        <f>Raw_Data!E7405</f>
        <v>GRESHAM, J. MARK</v>
      </c>
      <c r="F7405" t="str">
        <f>Raw_Data!F7405</f>
        <v>1326026618</v>
      </c>
      <c r="G7405" t="str">
        <f>Raw_Data!H7405</f>
        <v>3</v>
      </c>
      <c r="H7405">
        <f>IFERROR(VLOOKUP(G7405,Store_Map!$A$2:$I$100,3,FALSE),"")</f>
        <v>0</v>
      </c>
      <c r="I7405">
        <f>IFERROR(VLOOKUP(G7405,Store_Map!$A$2:$I$100,4,FALSE),"")</f>
        <v>0</v>
      </c>
      <c r="J7405">
        <f>IFERROR(VLOOKUP(G7405,Store_Map!$A$2:$I$100,5,FALSE),"")</f>
        <v>0</v>
      </c>
      <c r="K7405">
        <f>IFERROR(VLOOKUP(G7405,Store_Map!$A$2:$I$100,6,FALSE),"")</f>
        <v>0</v>
      </c>
      <c r="L7405">
        <f>IFERROR(VLOOKUP(G7405,Store_Map!$A$2:$I$100,7,FALSE),"")</f>
        <v>0</v>
      </c>
      <c r="M7405">
        <f>IFERROR(VLOOKUP(G7405,Store_Map!$A$2:$I$100,8,FALSE),"")</f>
        <v>0</v>
      </c>
      <c r="N7405">
        <f t="shared" si="1035"/>
        <v>0</v>
      </c>
      <c r="O7405" t="str">
        <f t="shared" si="1036"/>
        <v>PASS</v>
      </c>
      <c r="P7405" t="str">
        <f t="shared" si="1037"/>
        <v>PASS</v>
      </c>
      <c r="Q7405" t="str">
        <f t="shared" si="1038"/>
        <v>PASS</v>
      </c>
      <c r="R7405" t="str">
        <f t="shared" si="1039"/>
        <v>PASS</v>
      </c>
      <c r="S7405" t="str">
        <f t="shared" si="1040"/>
        <v>PASS</v>
      </c>
      <c r="T7405">
        <f t="shared" si="1041"/>
        <v>100</v>
      </c>
      <c r="U7405" t="str">
        <f t="shared" si="1042"/>
        <v>Low</v>
      </c>
      <c r="V7405" t="str">
        <f t="shared" si="1043"/>
        <v>Clean</v>
      </c>
    </row>
    <row r="7406" spans="1:22" x14ac:dyDescent="0.3">
      <c r="A7406" t="str">
        <f>Raw_Data!A7406</f>
        <v>36016478</v>
      </c>
      <c r="B7406">
        <f>Raw_Data!B7406</f>
        <v>45670</v>
      </c>
      <c r="C7406" t="str">
        <f>Raw_Data!C7406</f>
        <v>MONTELUKAST SOD 10 MG TABLE</v>
      </c>
      <c r="D7406" t="str">
        <f>Raw_Data!D7406</f>
        <v>55111072590</v>
      </c>
      <c r="E7406" t="str">
        <f>Raw_Data!E7406</f>
        <v>THERATTIL, JAYA</v>
      </c>
      <c r="F7406" t="str">
        <f>Raw_Data!F7406</f>
        <v>1043285810</v>
      </c>
      <c r="G7406" t="str">
        <f>Raw_Data!H7406</f>
        <v>3</v>
      </c>
      <c r="H7406">
        <f>IFERROR(VLOOKUP(G7406,Store_Map!$A$2:$I$100,3,FALSE),"")</f>
        <v>0</v>
      </c>
      <c r="I7406">
        <f>IFERROR(VLOOKUP(G7406,Store_Map!$A$2:$I$100,4,FALSE),"")</f>
        <v>0</v>
      </c>
      <c r="J7406">
        <f>IFERROR(VLOOKUP(G7406,Store_Map!$A$2:$I$100,5,FALSE),"")</f>
        <v>0</v>
      </c>
      <c r="K7406">
        <f>IFERROR(VLOOKUP(G7406,Store_Map!$A$2:$I$100,6,FALSE),"")</f>
        <v>0</v>
      </c>
      <c r="L7406">
        <f>IFERROR(VLOOKUP(G7406,Store_Map!$A$2:$I$100,7,FALSE),"")</f>
        <v>0</v>
      </c>
      <c r="M7406">
        <f>IFERROR(VLOOKUP(G7406,Store_Map!$A$2:$I$100,8,FALSE),"")</f>
        <v>0</v>
      </c>
      <c r="N7406">
        <f t="shared" si="1035"/>
        <v>0</v>
      </c>
      <c r="O7406" t="str">
        <f t="shared" si="1036"/>
        <v>PASS</v>
      </c>
      <c r="P7406" t="str">
        <f t="shared" si="1037"/>
        <v>PASS</v>
      </c>
      <c r="Q7406" t="str">
        <f t="shared" si="1038"/>
        <v>PASS</v>
      </c>
      <c r="R7406" t="str">
        <f t="shared" si="1039"/>
        <v>PASS</v>
      </c>
      <c r="S7406" t="str">
        <f t="shared" si="1040"/>
        <v>PASS</v>
      </c>
      <c r="T7406">
        <f t="shared" si="1041"/>
        <v>100</v>
      </c>
      <c r="U7406" t="str">
        <f t="shared" si="1042"/>
        <v>Low</v>
      </c>
      <c r="V7406" t="str">
        <f t="shared" si="1043"/>
        <v>Clean</v>
      </c>
    </row>
    <row r="7407" spans="1:22" x14ac:dyDescent="0.3">
      <c r="A7407" t="str">
        <f>Raw_Data!A7407</f>
        <v>36016480</v>
      </c>
      <c r="B7407">
        <f>Raw_Data!B7407</f>
        <v>45670</v>
      </c>
      <c r="C7407" t="str">
        <f>Raw_Data!C7407</f>
        <v>TRIAMCINOLONE 55 MCG NASAL</v>
      </c>
      <c r="D7407" t="str">
        <f>Raw_Data!D7407</f>
        <v>45802010901</v>
      </c>
      <c r="E7407" t="str">
        <f>Raw_Data!E7407</f>
        <v>THERATTIL, JAYA</v>
      </c>
      <c r="F7407" t="str">
        <f>Raw_Data!F7407</f>
        <v>1043285810</v>
      </c>
      <c r="G7407" t="str">
        <f>Raw_Data!H7407</f>
        <v>3</v>
      </c>
      <c r="H7407">
        <f>IFERROR(VLOOKUP(G7407,Store_Map!$A$2:$I$100,3,FALSE),"")</f>
        <v>0</v>
      </c>
      <c r="I7407">
        <f>IFERROR(VLOOKUP(G7407,Store_Map!$A$2:$I$100,4,FALSE),"")</f>
        <v>0</v>
      </c>
      <c r="J7407">
        <f>IFERROR(VLOOKUP(G7407,Store_Map!$A$2:$I$100,5,FALSE),"")</f>
        <v>0</v>
      </c>
      <c r="K7407">
        <f>IFERROR(VLOOKUP(G7407,Store_Map!$A$2:$I$100,6,FALSE),"")</f>
        <v>0</v>
      </c>
      <c r="L7407">
        <f>IFERROR(VLOOKUP(G7407,Store_Map!$A$2:$I$100,7,FALSE),"")</f>
        <v>0</v>
      </c>
      <c r="M7407">
        <f>IFERROR(VLOOKUP(G7407,Store_Map!$A$2:$I$100,8,FALSE),"")</f>
        <v>0</v>
      </c>
      <c r="N7407">
        <f t="shared" si="1035"/>
        <v>0</v>
      </c>
      <c r="O7407" t="str">
        <f t="shared" si="1036"/>
        <v>PASS</v>
      </c>
      <c r="P7407" t="str">
        <f t="shared" si="1037"/>
        <v>PASS</v>
      </c>
      <c r="Q7407" t="str">
        <f t="shared" si="1038"/>
        <v>PASS</v>
      </c>
      <c r="R7407" t="str">
        <f t="shared" si="1039"/>
        <v>PASS</v>
      </c>
      <c r="S7407" t="str">
        <f t="shared" si="1040"/>
        <v>PASS</v>
      </c>
      <c r="T7407">
        <f t="shared" si="1041"/>
        <v>100</v>
      </c>
      <c r="U7407" t="str">
        <f t="shared" si="1042"/>
        <v>Low</v>
      </c>
      <c r="V7407" t="str">
        <f t="shared" si="1043"/>
        <v>Clean</v>
      </c>
    </row>
    <row r="7408" spans="1:22" x14ac:dyDescent="0.3">
      <c r="A7408" t="str">
        <f>Raw_Data!A7408</f>
        <v>36015707</v>
      </c>
      <c r="B7408">
        <f>Raw_Data!B7408</f>
        <v>45670</v>
      </c>
      <c r="C7408" t="str">
        <f>Raw_Data!C7408</f>
        <v>MONTELUKAST SOD 5 MG TAB CH</v>
      </c>
      <c r="D7408" t="str">
        <f>Raw_Data!D7408</f>
        <v>33342011107</v>
      </c>
      <c r="E7408" t="str">
        <f>Raw_Data!E7408</f>
        <v>THERATTIL, JAYA</v>
      </c>
      <c r="F7408" t="str">
        <f>Raw_Data!F7408</f>
        <v>1043285810</v>
      </c>
      <c r="G7408" t="str">
        <f>Raw_Data!H7408</f>
        <v>3</v>
      </c>
      <c r="H7408">
        <f>IFERROR(VLOOKUP(G7408,Store_Map!$A$2:$I$100,3,FALSE),"")</f>
        <v>0</v>
      </c>
      <c r="I7408">
        <f>IFERROR(VLOOKUP(G7408,Store_Map!$A$2:$I$100,4,FALSE),"")</f>
        <v>0</v>
      </c>
      <c r="J7408">
        <f>IFERROR(VLOOKUP(G7408,Store_Map!$A$2:$I$100,5,FALSE),"")</f>
        <v>0</v>
      </c>
      <c r="K7408">
        <f>IFERROR(VLOOKUP(G7408,Store_Map!$A$2:$I$100,6,FALSE),"")</f>
        <v>0</v>
      </c>
      <c r="L7408">
        <f>IFERROR(VLOOKUP(G7408,Store_Map!$A$2:$I$100,7,FALSE),"")</f>
        <v>0</v>
      </c>
      <c r="M7408">
        <f>IFERROR(VLOOKUP(G7408,Store_Map!$A$2:$I$100,8,FALSE),"")</f>
        <v>0</v>
      </c>
      <c r="N7408">
        <f t="shared" si="1035"/>
        <v>0</v>
      </c>
      <c r="O7408" t="str">
        <f t="shared" si="1036"/>
        <v>PASS</v>
      </c>
      <c r="P7408" t="str">
        <f t="shared" si="1037"/>
        <v>PASS</v>
      </c>
      <c r="Q7408" t="str">
        <f t="shared" si="1038"/>
        <v>PASS</v>
      </c>
      <c r="R7408" t="str">
        <f t="shared" si="1039"/>
        <v>PASS</v>
      </c>
      <c r="S7408" t="str">
        <f t="shared" si="1040"/>
        <v>PASS</v>
      </c>
      <c r="T7408">
        <f t="shared" si="1041"/>
        <v>100</v>
      </c>
      <c r="U7408" t="str">
        <f t="shared" si="1042"/>
        <v>Low</v>
      </c>
      <c r="V7408" t="str">
        <f t="shared" si="1043"/>
        <v>Clean</v>
      </c>
    </row>
    <row r="7409" spans="1:22" x14ac:dyDescent="0.3">
      <c r="A7409" t="str">
        <f>Raw_Data!A7409</f>
        <v>36015706</v>
      </c>
      <c r="B7409">
        <f>Raw_Data!B7409</f>
        <v>45670</v>
      </c>
      <c r="C7409" t="str">
        <f>Raw_Data!C7409</f>
        <v>BUDESONIDE-FORMOTEROL 80-4.</v>
      </c>
      <c r="D7409" t="str">
        <f>Raw_Data!D7409</f>
        <v>310737220</v>
      </c>
      <c r="E7409" t="str">
        <f>Raw_Data!E7409</f>
        <v>THERATTIL, JAYA</v>
      </c>
      <c r="F7409" t="str">
        <f>Raw_Data!F7409</f>
        <v>1043285810</v>
      </c>
      <c r="G7409" t="str">
        <f>Raw_Data!H7409</f>
        <v>3</v>
      </c>
      <c r="H7409">
        <f>IFERROR(VLOOKUP(G7409,Store_Map!$A$2:$I$100,3,FALSE),"")</f>
        <v>0</v>
      </c>
      <c r="I7409">
        <f>IFERROR(VLOOKUP(G7409,Store_Map!$A$2:$I$100,4,FALSE),"")</f>
        <v>0</v>
      </c>
      <c r="J7409">
        <f>IFERROR(VLOOKUP(G7409,Store_Map!$A$2:$I$100,5,FALSE),"")</f>
        <v>0</v>
      </c>
      <c r="K7409">
        <f>IFERROR(VLOOKUP(G7409,Store_Map!$A$2:$I$100,6,FALSE),"")</f>
        <v>0</v>
      </c>
      <c r="L7409">
        <f>IFERROR(VLOOKUP(G7409,Store_Map!$A$2:$I$100,7,FALSE),"")</f>
        <v>0</v>
      </c>
      <c r="M7409">
        <f>IFERROR(VLOOKUP(G7409,Store_Map!$A$2:$I$100,8,FALSE),"")</f>
        <v>0</v>
      </c>
      <c r="N7409">
        <f t="shared" si="1035"/>
        <v>0</v>
      </c>
      <c r="O7409" t="str">
        <f t="shared" si="1036"/>
        <v>PASS</v>
      </c>
      <c r="P7409" t="str">
        <f t="shared" si="1037"/>
        <v>REVIEW</v>
      </c>
      <c r="Q7409" t="str">
        <f t="shared" si="1038"/>
        <v>PASS</v>
      </c>
      <c r="R7409" t="str">
        <f t="shared" si="1039"/>
        <v>PASS</v>
      </c>
      <c r="S7409" t="str">
        <f t="shared" si="1040"/>
        <v>REVIEW</v>
      </c>
      <c r="T7409">
        <f t="shared" si="1041"/>
        <v>90</v>
      </c>
      <c r="U7409" t="str">
        <f t="shared" si="1042"/>
        <v>Low</v>
      </c>
      <c r="V7409" t="str">
        <f t="shared" si="1043"/>
        <v>Invalid NDC</v>
      </c>
    </row>
    <row r="7410" spans="1:22" x14ac:dyDescent="0.3">
      <c r="A7410" t="str">
        <f>Raw_Data!A7410</f>
        <v>36015708</v>
      </c>
      <c r="B7410">
        <f>Raw_Data!B7410</f>
        <v>45670</v>
      </c>
      <c r="C7410" t="str">
        <f>Raw_Data!C7410</f>
        <v>FEXOFENADINE HCL 60 MG TABL</v>
      </c>
      <c r="D7410" t="str">
        <f>Raw_Data!D7410</f>
        <v>904719260</v>
      </c>
      <c r="E7410" t="str">
        <f>Raw_Data!E7410</f>
        <v>THERATTIL, JAYA</v>
      </c>
      <c r="F7410" t="str">
        <f>Raw_Data!F7410</f>
        <v>1043285810</v>
      </c>
      <c r="G7410" t="str">
        <f>Raw_Data!H7410</f>
        <v>3</v>
      </c>
      <c r="H7410">
        <f>IFERROR(VLOOKUP(G7410,Store_Map!$A$2:$I$100,3,FALSE),"")</f>
        <v>0</v>
      </c>
      <c r="I7410">
        <f>IFERROR(VLOOKUP(G7410,Store_Map!$A$2:$I$100,4,FALSE),"")</f>
        <v>0</v>
      </c>
      <c r="J7410">
        <f>IFERROR(VLOOKUP(G7410,Store_Map!$A$2:$I$100,5,FALSE),"")</f>
        <v>0</v>
      </c>
      <c r="K7410">
        <f>IFERROR(VLOOKUP(G7410,Store_Map!$A$2:$I$100,6,FALSE),"")</f>
        <v>0</v>
      </c>
      <c r="L7410">
        <f>IFERROR(VLOOKUP(G7410,Store_Map!$A$2:$I$100,7,FALSE),"")</f>
        <v>0</v>
      </c>
      <c r="M7410">
        <f>IFERROR(VLOOKUP(G7410,Store_Map!$A$2:$I$100,8,FALSE),"")</f>
        <v>0</v>
      </c>
      <c r="N7410">
        <f t="shared" si="1035"/>
        <v>0</v>
      </c>
      <c r="O7410" t="str">
        <f t="shared" si="1036"/>
        <v>PASS</v>
      </c>
      <c r="P7410" t="str">
        <f t="shared" si="1037"/>
        <v>REVIEW</v>
      </c>
      <c r="Q7410" t="str">
        <f t="shared" si="1038"/>
        <v>PASS</v>
      </c>
      <c r="R7410" t="str">
        <f t="shared" si="1039"/>
        <v>PASS</v>
      </c>
      <c r="S7410" t="str">
        <f t="shared" si="1040"/>
        <v>REVIEW</v>
      </c>
      <c r="T7410">
        <f t="shared" si="1041"/>
        <v>90</v>
      </c>
      <c r="U7410" t="str">
        <f t="shared" si="1042"/>
        <v>Low</v>
      </c>
      <c r="V7410" t="str">
        <f t="shared" si="1043"/>
        <v>Invalid NDC</v>
      </c>
    </row>
    <row r="7411" spans="1:22" x14ac:dyDescent="0.3">
      <c r="A7411" t="str">
        <f>Raw_Data!A7411</f>
        <v>36015709</v>
      </c>
      <c r="B7411">
        <f>Raw_Data!B7411</f>
        <v>45670</v>
      </c>
      <c r="C7411" t="str">
        <f>Raw_Data!C7411</f>
        <v>TRIAMCINOLONE 55 MCG NASAL</v>
      </c>
      <c r="D7411" t="str">
        <f>Raw_Data!D7411</f>
        <v>45802010901</v>
      </c>
      <c r="E7411" t="str">
        <f>Raw_Data!E7411</f>
        <v>THERATTIL, JAYA</v>
      </c>
      <c r="F7411" t="str">
        <f>Raw_Data!F7411</f>
        <v>1043285810</v>
      </c>
      <c r="G7411" t="str">
        <f>Raw_Data!H7411</f>
        <v>3</v>
      </c>
      <c r="H7411">
        <f>IFERROR(VLOOKUP(G7411,Store_Map!$A$2:$I$100,3,FALSE),"")</f>
        <v>0</v>
      </c>
      <c r="I7411">
        <f>IFERROR(VLOOKUP(G7411,Store_Map!$A$2:$I$100,4,FALSE),"")</f>
        <v>0</v>
      </c>
      <c r="J7411">
        <f>IFERROR(VLOOKUP(G7411,Store_Map!$A$2:$I$100,5,FALSE),"")</f>
        <v>0</v>
      </c>
      <c r="K7411">
        <f>IFERROR(VLOOKUP(G7411,Store_Map!$A$2:$I$100,6,FALSE),"")</f>
        <v>0</v>
      </c>
      <c r="L7411">
        <f>IFERROR(VLOOKUP(G7411,Store_Map!$A$2:$I$100,7,FALSE),"")</f>
        <v>0</v>
      </c>
      <c r="M7411">
        <f>IFERROR(VLOOKUP(G7411,Store_Map!$A$2:$I$100,8,FALSE),"")</f>
        <v>0</v>
      </c>
      <c r="N7411">
        <f t="shared" si="1035"/>
        <v>0</v>
      </c>
      <c r="O7411" t="str">
        <f t="shared" si="1036"/>
        <v>PASS</v>
      </c>
      <c r="P7411" t="str">
        <f t="shared" si="1037"/>
        <v>PASS</v>
      </c>
      <c r="Q7411" t="str">
        <f t="shared" si="1038"/>
        <v>PASS</v>
      </c>
      <c r="R7411" t="str">
        <f t="shared" si="1039"/>
        <v>PASS</v>
      </c>
      <c r="S7411" t="str">
        <f t="shared" si="1040"/>
        <v>PASS</v>
      </c>
      <c r="T7411">
        <f t="shared" si="1041"/>
        <v>100</v>
      </c>
      <c r="U7411" t="str">
        <f t="shared" si="1042"/>
        <v>Low</v>
      </c>
      <c r="V7411" t="str">
        <f t="shared" si="1043"/>
        <v>Clean</v>
      </c>
    </row>
    <row r="7412" spans="1:22" x14ac:dyDescent="0.3">
      <c r="A7412" t="str">
        <f>Raw_Data!A7412</f>
        <v>36014451</v>
      </c>
      <c r="B7412">
        <f>Raw_Data!B7412</f>
        <v>45670</v>
      </c>
      <c r="C7412" t="str">
        <f>Raw_Data!C7412</f>
        <v>NOVOLOG MIX 70-30 FLEXPEN S</v>
      </c>
      <c r="D7412" t="str">
        <f>Raw_Data!D7412</f>
        <v>169369619</v>
      </c>
      <c r="E7412" t="str">
        <f>Raw_Data!E7412</f>
        <v>YASIN, NURA</v>
      </c>
      <c r="F7412" t="str">
        <f>Raw_Data!F7412</f>
        <v>1265518567</v>
      </c>
      <c r="G7412" t="str">
        <f>Raw_Data!H7412</f>
        <v>3</v>
      </c>
      <c r="H7412">
        <f>IFERROR(VLOOKUP(G7412,Store_Map!$A$2:$I$100,3,FALSE),"")</f>
        <v>0</v>
      </c>
      <c r="I7412">
        <f>IFERROR(VLOOKUP(G7412,Store_Map!$A$2:$I$100,4,FALSE),"")</f>
        <v>0</v>
      </c>
      <c r="J7412">
        <f>IFERROR(VLOOKUP(G7412,Store_Map!$A$2:$I$100,5,FALSE),"")</f>
        <v>0</v>
      </c>
      <c r="K7412">
        <f>IFERROR(VLOOKUP(G7412,Store_Map!$A$2:$I$100,6,FALSE),"")</f>
        <v>0</v>
      </c>
      <c r="L7412">
        <f>IFERROR(VLOOKUP(G7412,Store_Map!$A$2:$I$100,7,FALSE),"")</f>
        <v>0</v>
      </c>
      <c r="M7412">
        <f>IFERROR(VLOOKUP(G7412,Store_Map!$A$2:$I$100,8,FALSE),"")</f>
        <v>0</v>
      </c>
      <c r="N7412">
        <f t="shared" si="1035"/>
        <v>0</v>
      </c>
      <c r="O7412" t="str">
        <f t="shared" si="1036"/>
        <v>PASS</v>
      </c>
      <c r="P7412" t="str">
        <f t="shared" si="1037"/>
        <v>REVIEW</v>
      </c>
      <c r="Q7412" t="str">
        <f t="shared" si="1038"/>
        <v>PASS</v>
      </c>
      <c r="R7412" t="str">
        <f t="shared" si="1039"/>
        <v>PASS</v>
      </c>
      <c r="S7412" t="str">
        <f t="shared" si="1040"/>
        <v>REVIEW</v>
      </c>
      <c r="T7412">
        <f t="shared" si="1041"/>
        <v>90</v>
      </c>
      <c r="U7412" t="str">
        <f t="shared" si="1042"/>
        <v>Low</v>
      </c>
      <c r="V7412" t="str">
        <f t="shared" si="1043"/>
        <v>Invalid NDC</v>
      </c>
    </row>
    <row r="7413" spans="1:22" x14ac:dyDescent="0.3">
      <c r="A7413" t="str">
        <f>Raw_Data!A7413</f>
        <v>36016483</v>
      </c>
      <c r="B7413">
        <f>Raw_Data!B7413</f>
        <v>45670</v>
      </c>
      <c r="C7413" t="str">
        <f>Raw_Data!C7413</f>
        <v>CHILD LORATADINE 5 MG/5 ML</v>
      </c>
      <c r="D7413" t="str">
        <f>Raw_Data!D7413</f>
        <v>904676720</v>
      </c>
      <c r="E7413" t="str">
        <f>Raw_Data!E7413</f>
        <v>THERATTIL, JAYA</v>
      </c>
      <c r="F7413" t="str">
        <f>Raw_Data!F7413</f>
        <v>1043285810</v>
      </c>
      <c r="G7413" t="str">
        <f>Raw_Data!H7413</f>
        <v>3</v>
      </c>
      <c r="H7413">
        <f>IFERROR(VLOOKUP(G7413,Store_Map!$A$2:$I$100,3,FALSE),"")</f>
        <v>0</v>
      </c>
      <c r="I7413">
        <f>IFERROR(VLOOKUP(G7413,Store_Map!$A$2:$I$100,4,FALSE),"")</f>
        <v>0</v>
      </c>
      <c r="J7413">
        <f>IFERROR(VLOOKUP(G7413,Store_Map!$A$2:$I$100,5,FALSE),"")</f>
        <v>0</v>
      </c>
      <c r="K7413">
        <f>IFERROR(VLOOKUP(G7413,Store_Map!$A$2:$I$100,6,FALSE),"")</f>
        <v>0</v>
      </c>
      <c r="L7413">
        <f>IFERROR(VLOOKUP(G7413,Store_Map!$A$2:$I$100,7,FALSE),"")</f>
        <v>0</v>
      </c>
      <c r="M7413">
        <f>IFERROR(VLOOKUP(G7413,Store_Map!$A$2:$I$100,8,FALSE),"")</f>
        <v>0</v>
      </c>
      <c r="N7413">
        <f t="shared" si="1035"/>
        <v>0</v>
      </c>
      <c r="O7413" t="str">
        <f t="shared" si="1036"/>
        <v>PASS</v>
      </c>
      <c r="P7413" t="str">
        <f t="shared" si="1037"/>
        <v>REVIEW</v>
      </c>
      <c r="Q7413" t="str">
        <f t="shared" si="1038"/>
        <v>PASS</v>
      </c>
      <c r="R7413" t="str">
        <f t="shared" si="1039"/>
        <v>PASS</v>
      </c>
      <c r="S7413" t="str">
        <f t="shared" si="1040"/>
        <v>REVIEW</v>
      </c>
      <c r="T7413">
        <f t="shared" si="1041"/>
        <v>90</v>
      </c>
      <c r="U7413" t="str">
        <f t="shared" si="1042"/>
        <v>Low</v>
      </c>
      <c r="V7413" t="str">
        <f t="shared" si="1043"/>
        <v>Invalid NDC</v>
      </c>
    </row>
    <row r="7414" spans="1:22" x14ac:dyDescent="0.3">
      <c r="A7414" t="str">
        <f>Raw_Data!A7414</f>
        <v>36015360</v>
      </c>
      <c r="B7414">
        <f>Raw_Data!B7414</f>
        <v>45671</v>
      </c>
      <c r="C7414" t="str">
        <f>Raw_Data!C7414</f>
        <v>LOSARTAN-HCTZ 100-12.5 MG T</v>
      </c>
      <c r="D7414" t="str">
        <f>Raw_Data!D7414</f>
        <v>43547042509</v>
      </c>
      <c r="E7414" t="str">
        <f>Raw_Data!E7414</f>
        <v>YASIN, NURA</v>
      </c>
      <c r="F7414" t="str">
        <f>Raw_Data!F7414</f>
        <v>1265518567</v>
      </c>
      <c r="G7414" t="str">
        <f>Raw_Data!H7414</f>
        <v>3</v>
      </c>
      <c r="H7414">
        <f>IFERROR(VLOOKUP(G7414,Store_Map!$A$2:$I$100,3,FALSE),"")</f>
        <v>0</v>
      </c>
      <c r="I7414">
        <f>IFERROR(VLOOKUP(G7414,Store_Map!$A$2:$I$100,4,FALSE),"")</f>
        <v>0</v>
      </c>
      <c r="J7414">
        <f>IFERROR(VLOOKUP(G7414,Store_Map!$A$2:$I$100,5,FALSE),"")</f>
        <v>0</v>
      </c>
      <c r="K7414">
        <f>IFERROR(VLOOKUP(G7414,Store_Map!$A$2:$I$100,6,FALSE),"")</f>
        <v>0</v>
      </c>
      <c r="L7414">
        <f>IFERROR(VLOOKUP(G7414,Store_Map!$A$2:$I$100,7,FALSE),"")</f>
        <v>0</v>
      </c>
      <c r="M7414">
        <f>IFERROR(VLOOKUP(G7414,Store_Map!$A$2:$I$100,8,FALSE),"")</f>
        <v>0</v>
      </c>
      <c r="N7414">
        <f t="shared" si="1035"/>
        <v>0</v>
      </c>
      <c r="O7414" t="str">
        <f t="shared" si="1036"/>
        <v>PASS</v>
      </c>
      <c r="P7414" t="str">
        <f t="shared" si="1037"/>
        <v>PASS</v>
      </c>
      <c r="Q7414" t="str">
        <f t="shared" si="1038"/>
        <v>PASS</v>
      </c>
      <c r="R7414" t="str">
        <f t="shared" si="1039"/>
        <v>PASS</v>
      </c>
      <c r="S7414" t="str">
        <f t="shared" si="1040"/>
        <v>PASS</v>
      </c>
      <c r="T7414">
        <f t="shared" si="1041"/>
        <v>100</v>
      </c>
      <c r="U7414" t="str">
        <f t="shared" si="1042"/>
        <v>Low</v>
      </c>
      <c r="V7414" t="str">
        <f t="shared" si="1043"/>
        <v>Clean</v>
      </c>
    </row>
    <row r="7415" spans="1:22" x14ac:dyDescent="0.3">
      <c r="A7415" t="str">
        <f>Raw_Data!A7415</f>
        <v>36015858</v>
      </c>
      <c r="B7415">
        <f>Raw_Data!B7415</f>
        <v>45671</v>
      </c>
      <c r="C7415" t="str">
        <f>Raw_Data!C7415</f>
        <v>DUPIXENT 200 MG/1.14 ML PEN</v>
      </c>
      <c r="D7415" t="str">
        <f>Raw_Data!D7415</f>
        <v>24591902</v>
      </c>
      <c r="E7415" t="str">
        <f>Raw_Data!E7415</f>
        <v>THAKORE, MORGAN</v>
      </c>
      <c r="F7415" t="str">
        <f>Raw_Data!F7415</f>
        <v>1770875130</v>
      </c>
      <c r="G7415" t="str">
        <f>Raw_Data!H7415</f>
        <v>3</v>
      </c>
      <c r="H7415">
        <f>IFERROR(VLOOKUP(G7415,Store_Map!$A$2:$I$100,3,FALSE),"")</f>
        <v>0</v>
      </c>
      <c r="I7415">
        <f>IFERROR(VLOOKUP(G7415,Store_Map!$A$2:$I$100,4,FALSE),"")</f>
        <v>0</v>
      </c>
      <c r="J7415">
        <f>IFERROR(VLOOKUP(G7415,Store_Map!$A$2:$I$100,5,FALSE),"")</f>
        <v>0</v>
      </c>
      <c r="K7415">
        <f>IFERROR(VLOOKUP(G7415,Store_Map!$A$2:$I$100,6,FALSE),"")</f>
        <v>0</v>
      </c>
      <c r="L7415">
        <f>IFERROR(VLOOKUP(G7415,Store_Map!$A$2:$I$100,7,FALSE),"")</f>
        <v>0</v>
      </c>
      <c r="M7415">
        <f>IFERROR(VLOOKUP(G7415,Store_Map!$A$2:$I$100,8,FALSE),"")</f>
        <v>0</v>
      </c>
      <c r="N7415">
        <f t="shared" si="1035"/>
        <v>0</v>
      </c>
      <c r="O7415" t="str">
        <f t="shared" si="1036"/>
        <v>PASS</v>
      </c>
      <c r="P7415" t="str">
        <f t="shared" si="1037"/>
        <v>REVIEW</v>
      </c>
      <c r="Q7415" t="str">
        <f t="shared" si="1038"/>
        <v>PASS</v>
      </c>
      <c r="R7415" t="str">
        <f t="shared" si="1039"/>
        <v>PASS</v>
      </c>
      <c r="S7415" t="str">
        <f t="shared" si="1040"/>
        <v>REVIEW</v>
      </c>
      <c r="T7415">
        <f t="shared" si="1041"/>
        <v>90</v>
      </c>
      <c r="U7415" t="str">
        <f t="shared" si="1042"/>
        <v>Low</v>
      </c>
      <c r="V7415" t="str">
        <f t="shared" si="1043"/>
        <v>Invalid NDC</v>
      </c>
    </row>
    <row r="7416" spans="1:22" x14ac:dyDescent="0.3">
      <c r="A7416" t="str">
        <f>Raw_Data!A7416</f>
        <v>34001133</v>
      </c>
      <c r="B7416">
        <f>Raw_Data!B7416</f>
        <v>45671</v>
      </c>
      <c r="C7416" t="str">
        <f>Raw_Data!C7416</f>
        <v>ALPRAZOLAM 0.5 MG TABLET</v>
      </c>
      <c r="D7416" t="str">
        <f>Raw_Data!D7416</f>
        <v>228202910</v>
      </c>
      <c r="E7416" t="str">
        <f>Raw_Data!E7416</f>
        <v>FORD, JAMES</v>
      </c>
      <c r="F7416" t="str">
        <f>Raw_Data!F7416</f>
        <v>1033117684</v>
      </c>
      <c r="G7416" t="str">
        <f>Raw_Data!H7416</f>
        <v>3</v>
      </c>
      <c r="H7416">
        <f>IFERROR(VLOOKUP(G7416,Store_Map!$A$2:$I$100,3,FALSE),"")</f>
        <v>0</v>
      </c>
      <c r="I7416">
        <f>IFERROR(VLOOKUP(G7416,Store_Map!$A$2:$I$100,4,FALSE),"")</f>
        <v>0</v>
      </c>
      <c r="J7416">
        <f>IFERROR(VLOOKUP(G7416,Store_Map!$A$2:$I$100,5,FALSE),"")</f>
        <v>0</v>
      </c>
      <c r="K7416">
        <f>IFERROR(VLOOKUP(G7416,Store_Map!$A$2:$I$100,6,FALSE),"")</f>
        <v>0</v>
      </c>
      <c r="L7416">
        <f>IFERROR(VLOOKUP(G7416,Store_Map!$A$2:$I$100,7,FALSE),"")</f>
        <v>0</v>
      </c>
      <c r="M7416">
        <f>IFERROR(VLOOKUP(G7416,Store_Map!$A$2:$I$100,8,FALSE),"")</f>
        <v>0</v>
      </c>
      <c r="N7416">
        <f t="shared" si="1035"/>
        <v>0</v>
      </c>
      <c r="O7416" t="str">
        <f t="shared" si="1036"/>
        <v>PASS</v>
      </c>
      <c r="P7416" t="str">
        <f t="shared" si="1037"/>
        <v>REVIEW</v>
      </c>
      <c r="Q7416" t="str">
        <f t="shared" si="1038"/>
        <v>PASS</v>
      </c>
      <c r="R7416" t="str">
        <f t="shared" si="1039"/>
        <v>PASS</v>
      </c>
      <c r="S7416" t="str">
        <f t="shared" si="1040"/>
        <v>REVIEW</v>
      </c>
      <c r="T7416">
        <f t="shared" si="1041"/>
        <v>90</v>
      </c>
      <c r="U7416" t="str">
        <f t="shared" si="1042"/>
        <v>Low</v>
      </c>
      <c r="V7416" t="str">
        <f t="shared" si="1043"/>
        <v>Invalid NDC</v>
      </c>
    </row>
    <row r="7417" spans="1:22" x14ac:dyDescent="0.3">
      <c r="A7417" t="str">
        <f>Raw_Data!A7417</f>
        <v>36015710</v>
      </c>
      <c r="B7417">
        <f>Raw_Data!B7417</f>
        <v>45671</v>
      </c>
      <c r="C7417" t="str">
        <f>Raw_Data!C7417</f>
        <v>LEVALBUTEROL TAR HFA 45MCG</v>
      </c>
      <c r="D7417" t="str">
        <f>Raw_Data!D7417</f>
        <v>591292754</v>
      </c>
      <c r="E7417" t="str">
        <f>Raw_Data!E7417</f>
        <v>THERATTIL, JAYA</v>
      </c>
      <c r="F7417" t="str">
        <f>Raw_Data!F7417</f>
        <v>1043285810</v>
      </c>
      <c r="G7417" t="str">
        <f>Raw_Data!H7417</f>
        <v>3</v>
      </c>
      <c r="H7417">
        <f>IFERROR(VLOOKUP(G7417,Store_Map!$A$2:$I$100,3,FALSE),"")</f>
        <v>0</v>
      </c>
      <c r="I7417">
        <f>IFERROR(VLOOKUP(G7417,Store_Map!$A$2:$I$100,4,FALSE),"")</f>
        <v>0</v>
      </c>
      <c r="J7417">
        <f>IFERROR(VLOOKUP(G7417,Store_Map!$A$2:$I$100,5,FALSE),"")</f>
        <v>0</v>
      </c>
      <c r="K7417">
        <f>IFERROR(VLOOKUP(G7417,Store_Map!$A$2:$I$100,6,FALSE),"")</f>
        <v>0</v>
      </c>
      <c r="L7417">
        <f>IFERROR(VLOOKUP(G7417,Store_Map!$A$2:$I$100,7,FALSE),"")</f>
        <v>0</v>
      </c>
      <c r="M7417">
        <f>IFERROR(VLOOKUP(G7417,Store_Map!$A$2:$I$100,8,FALSE),"")</f>
        <v>0</v>
      </c>
      <c r="N7417">
        <f t="shared" si="1035"/>
        <v>0</v>
      </c>
      <c r="O7417" t="str">
        <f t="shared" si="1036"/>
        <v>PASS</v>
      </c>
      <c r="P7417" t="str">
        <f t="shared" si="1037"/>
        <v>REVIEW</v>
      </c>
      <c r="Q7417" t="str">
        <f t="shared" si="1038"/>
        <v>PASS</v>
      </c>
      <c r="R7417" t="str">
        <f t="shared" si="1039"/>
        <v>PASS</v>
      </c>
      <c r="S7417" t="str">
        <f t="shared" si="1040"/>
        <v>REVIEW</v>
      </c>
      <c r="T7417">
        <f t="shared" si="1041"/>
        <v>90</v>
      </c>
      <c r="U7417" t="str">
        <f t="shared" si="1042"/>
        <v>Low</v>
      </c>
      <c r="V7417" t="str">
        <f t="shared" si="1043"/>
        <v>Invalid NDC</v>
      </c>
    </row>
    <row r="7418" spans="1:22" x14ac:dyDescent="0.3">
      <c r="A7418" t="str">
        <f>Raw_Data!A7418</f>
        <v>32002970</v>
      </c>
      <c r="B7418">
        <f>Raw_Data!B7418</f>
        <v>45671</v>
      </c>
      <c r="C7418" t="str">
        <f>Raw_Data!C7418</f>
        <v>DEXTROAMP-AMPHET ER 20 MG C</v>
      </c>
      <c r="D7418" t="str">
        <f>Raw_Data!D7418</f>
        <v>115148901</v>
      </c>
      <c r="E7418" t="str">
        <f>Raw_Data!E7418</f>
        <v>ERTLE, VALERIE</v>
      </c>
      <c r="F7418" t="str">
        <f>Raw_Data!F7418</f>
        <v>1245619592</v>
      </c>
      <c r="G7418" t="str">
        <f>Raw_Data!H7418</f>
        <v>3</v>
      </c>
      <c r="H7418">
        <f>IFERROR(VLOOKUP(G7418,Store_Map!$A$2:$I$100,3,FALSE),"")</f>
        <v>0</v>
      </c>
      <c r="I7418">
        <f>IFERROR(VLOOKUP(G7418,Store_Map!$A$2:$I$100,4,FALSE),"")</f>
        <v>0</v>
      </c>
      <c r="J7418">
        <f>IFERROR(VLOOKUP(G7418,Store_Map!$A$2:$I$100,5,FALSE),"")</f>
        <v>0</v>
      </c>
      <c r="K7418">
        <f>IFERROR(VLOOKUP(G7418,Store_Map!$A$2:$I$100,6,FALSE),"")</f>
        <v>0</v>
      </c>
      <c r="L7418">
        <f>IFERROR(VLOOKUP(G7418,Store_Map!$A$2:$I$100,7,FALSE),"")</f>
        <v>0</v>
      </c>
      <c r="M7418">
        <f>IFERROR(VLOOKUP(G7418,Store_Map!$A$2:$I$100,8,FALSE),"")</f>
        <v>0</v>
      </c>
      <c r="N7418">
        <f t="shared" si="1035"/>
        <v>0</v>
      </c>
      <c r="O7418" t="str">
        <f t="shared" si="1036"/>
        <v>PASS</v>
      </c>
      <c r="P7418" t="str">
        <f t="shared" si="1037"/>
        <v>REVIEW</v>
      </c>
      <c r="Q7418" t="str">
        <f t="shared" si="1038"/>
        <v>PASS</v>
      </c>
      <c r="R7418" t="str">
        <f t="shared" si="1039"/>
        <v>PASS</v>
      </c>
      <c r="S7418" t="str">
        <f t="shared" si="1040"/>
        <v>REVIEW</v>
      </c>
      <c r="T7418">
        <f t="shared" si="1041"/>
        <v>90</v>
      </c>
      <c r="U7418" t="str">
        <f t="shared" si="1042"/>
        <v>Low</v>
      </c>
      <c r="V7418" t="str">
        <f t="shared" si="1043"/>
        <v>Invalid NDC</v>
      </c>
    </row>
    <row r="7419" spans="1:22" x14ac:dyDescent="0.3">
      <c r="A7419" t="str">
        <f>Raw_Data!A7419</f>
        <v>36014589</v>
      </c>
      <c r="B7419">
        <f>Raw_Data!B7419</f>
        <v>45671</v>
      </c>
      <c r="C7419" t="str">
        <f>Raw_Data!C7419</f>
        <v>FLUTICASONE PROP 50 MCG SPR</v>
      </c>
      <c r="D7419" t="str">
        <f>Raw_Data!D7419</f>
        <v>60505082901</v>
      </c>
      <c r="E7419" t="str">
        <f>Raw_Data!E7419</f>
        <v>THERATTIL, JAYA</v>
      </c>
      <c r="F7419" t="str">
        <f>Raw_Data!F7419</f>
        <v>1043285810</v>
      </c>
      <c r="G7419" t="str">
        <f>Raw_Data!H7419</f>
        <v>3</v>
      </c>
      <c r="H7419">
        <f>IFERROR(VLOOKUP(G7419,Store_Map!$A$2:$I$100,3,FALSE),"")</f>
        <v>0</v>
      </c>
      <c r="I7419">
        <f>IFERROR(VLOOKUP(G7419,Store_Map!$A$2:$I$100,4,FALSE),"")</f>
        <v>0</v>
      </c>
      <c r="J7419">
        <f>IFERROR(VLOOKUP(G7419,Store_Map!$A$2:$I$100,5,FALSE),"")</f>
        <v>0</v>
      </c>
      <c r="K7419">
        <f>IFERROR(VLOOKUP(G7419,Store_Map!$A$2:$I$100,6,FALSE),"")</f>
        <v>0</v>
      </c>
      <c r="L7419">
        <f>IFERROR(VLOOKUP(G7419,Store_Map!$A$2:$I$100,7,FALSE),"")</f>
        <v>0</v>
      </c>
      <c r="M7419">
        <f>IFERROR(VLOOKUP(G7419,Store_Map!$A$2:$I$100,8,FALSE),"")</f>
        <v>0</v>
      </c>
      <c r="N7419">
        <f t="shared" si="1035"/>
        <v>0</v>
      </c>
      <c r="O7419" t="str">
        <f t="shared" si="1036"/>
        <v>PASS</v>
      </c>
      <c r="P7419" t="str">
        <f t="shared" si="1037"/>
        <v>PASS</v>
      </c>
      <c r="Q7419" t="str">
        <f t="shared" si="1038"/>
        <v>PASS</v>
      </c>
      <c r="R7419" t="str">
        <f t="shared" si="1039"/>
        <v>PASS</v>
      </c>
      <c r="S7419" t="str">
        <f t="shared" si="1040"/>
        <v>PASS</v>
      </c>
      <c r="T7419">
        <f t="shared" si="1041"/>
        <v>100</v>
      </c>
      <c r="U7419" t="str">
        <f t="shared" si="1042"/>
        <v>Low</v>
      </c>
      <c r="V7419" t="str">
        <f t="shared" si="1043"/>
        <v>Clean</v>
      </c>
    </row>
    <row r="7420" spans="1:22" x14ac:dyDescent="0.3">
      <c r="A7420" t="str">
        <f>Raw_Data!A7420</f>
        <v>36012539</v>
      </c>
      <c r="B7420">
        <f>Raw_Data!B7420</f>
        <v>45671</v>
      </c>
      <c r="C7420" t="str">
        <f>Raw_Data!C7420</f>
        <v>BETASEPT 4% SURGICAL SCRUB</v>
      </c>
      <c r="D7420" t="str">
        <f>Raw_Data!D7420</f>
        <v>67618020004</v>
      </c>
      <c r="E7420" t="str">
        <f>Raw_Data!E7420</f>
        <v>THAKORE, MORGAN</v>
      </c>
      <c r="F7420" t="str">
        <f>Raw_Data!F7420</f>
        <v>1770875130</v>
      </c>
      <c r="G7420" t="str">
        <f>Raw_Data!H7420</f>
        <v>3</v>
      </c>
      <c r="H7420">
        <f>IFERROR(VLOOKUP(G7420,Store_Map!$A$2:$I$100,3,FALSE),"")</f>
        <v>0</v>
      </c>
      <c r="I7420">
        <f>IFERROR(VLOOKUP(G7420,Store_Map!$A$2:$I$100,4,FALSE),"")</f>
        <v>0</v>
      </c>
      <c r="J7420">
        <f>IFERROR(VLOOKUP(G7420,Store_Map!$A$2:$I$100,5,FALSE),"")</f>
        <v>0</v>
      </c>
      <c r="K7420">
        <f>IFERROR(VLOOKUP(G7420,Store_Map!$A$2:$I$100,6,FALSE),"")</f>
        <v>0</v>
      </c>
      <c r="L7420">
        <f>IFERROR(VLOOKUP(G7420,Store_Map!$A$2:$I$100,7,FALSE),"")</f>
        <v>0</v>
      </c>
      <c r="M7420">
        <f>IFERROR(VLOOKUP(G7420,Store_Map!$A$2:$I$100,8,FALSE),"")</f>
        <v>0</v>
      </c>
      <c r="N7420">
        <f t="shared" si="1035"/>
        <v>0</v>
      </c>
      <c r="O7420" t="str">
        <f t="shared" si="1036"/>
        <v>PASS</v>
      </c>
      <c r="P7420" t="str">
        <f t="shared" si="1037"/>
        <v>PASS</v>
      </c>
      <c r="Q7420" t="str">
        <f t="shared" si="1038"/>
        <v>PASS</v>
      </c>
      <c r="R7420" t="str">
        <f t="shared" si="1039"/>
        <v>PASS</v>
      </c>
      <c r="S7420" t="str">
        <f t="shared" si="1040"/>
        <v>PASS</v>
      </c>
      <c r="T7420">
        <f t="shared" si="1041"/>
        <v>100</v>
      </c>
      <c r="U7420" t="str">
        <f t="shared" si="1042"/>
        <v>Low</v>
      </c>
      <c r="V7420" t="str">
        <f t="shared" si="1043"/>
        <v>Clean</v>
      </c>
    </row>
    <row r="7421" spans="1:22" x14ac:dyDescent="0.3">
      <c r="A7421" t="str">
        <f>Raw_Data!A7421</f>
        <v>36016488</v>
      </c>
      <c r="B7421">
        <f>Raw_Data!B7421</f>
        <v>45671</v>
      </c>
      <c r="C7421" t="str">
        <f>Raw_Data!C7421</f>
        <v>KETOCONAZOLE 2% SHAMPOO</v>
      </c>
      <c r="D7421" t="str">
        <f>Raw_Data!D7421</f>
        <v>45802046564</v>
      </c>
      <c r="E7421" t="str">
        <f>Raw_Data!E7421</f>
        <v>THAKORE, MORGAN</v>
      </c>
      <c r="F7421" t="str">
        <f>Raw_Data!F7421</f>
        <v>1770875130</v>
      </c>
      <c r="G7421" t="str">
        <f>Raw_Data!H7421</f>
        <v>3</v>
      </c>
      <c r="H7421">
        <f>IFERROR(VLOOKUP(G7421,Store_Map!$A$2:$I$100,3,FALSE),"")</f>
        <v>0</v>
      </c>
      <c r="I7421">
        <f>IFERROR(VLOOKUP(G7421,Store_Map!$A$2:$I$100,4,FALSE),"")</f>
        <v>0</v>
      </c>
      <c r="J7421">
        <f>IFERROR(VLOOKUP(G7421,Store_Map!$A$2:$I$100,5,FALSE),"")</f>
        <v>0</v>
      </c>
      <c r="K7421">
        <f>IFERROR(VLOOKUP(G7421,Store_Map!$A$2:$I$100,6,FALSE),"")</f>
        <v>0</v>
      </c>
      <c r="L7421">
        <f>IFERROR(VLOOKUP(G7421,Store_Map!$A$2:$I$100,7,FALSE),"")</f>
        <v>0</v>
      </c>
      <c r="M7421">
        <f>IFERROR(VLOOKUP(G7421,Store_Map!$A$2:$I$100,8,FALSE),"")</f>
        <v>0</v>
      </c>
      <c r="N7421">
        <f t="shared" si="1035"/>
        <v>0</v>
      </c>
      <c r="O7421" t="str">
        <f t="shared" si="1036"/>
        <v>PASS</v>
      </c>
      <c r="P7421" t="str">
        <f t="shared" si="1037"/>
        <v>PASS</v>
      </c>
      <c r="Q7421" t="str">
        <f t="shared" si="1038"/>
        <v>PASS</v>
      </c>
      <c r="R7421" t="str">
        <f t="shared" si="1039"/>
        <v>PASS</v>
      </c>
      <c r="S7421" t="str">
        <f t="shared" si="1040"/>
        <v>PASS</v>
      </c>
      <c r="T7421">
        <f t="shared" si="1041"/>
        <v>100</v>
      </c>
      <c r="U7421" t="str">
        <f t="shared" si="1042"/>
        <v>Low</v>
      </c>
      <c r="V7421" t="str">
        <f t="shared" si="1043"/>
        <v>Clean</v>
      </c>
    </row>
    <row r="7422" spans="1:22" x14ac:dyDescent="0.3">
      <c r="A7422" t="str">
        <f>Raw_Data!A7422</f>
        <v>36016489</v>
      </c>
      <c r="B7422">
        <f>Raw_Data!B7422</f>
        <v>45671</v>
      </c>
      <c r="C7422" t="str">
        <f>Raw_Data!C7422</f>
        <v>FLUOCINOLONE 0.01% SCALP OI</v>
      </c>
      <c r="D7422" t="str">
        <f>Raw_Data!D7422</f>
        <v>45802048526</v>
      </c>
      <c r="E7422" t="str">
        <f>Raw_Data!E7422</f>
        <v>THAKORE, MORGAN</v>
      </c>
      <c r="F7422" t="str">
        <f>Raw_Data!F7422</f>
        <v>1770875130</v>
      </c>
      <c r="G7422" t="str">
        <f>Raw_Data!H7422</f>
        <v>3</v>
      </c>
      <c r="H7422">
        <f>IFERROR(VLOOKUP(G7422,Store_Map!$A$2:$I$100,3,FALSE),"")</f>
        <v>0</v>
      </c>
      <c r="I7422">
        <f>IFERROR(VLOOKUP(G7422,Store_Map!$A$2:$I$100,4,FALSE),"")</f>
        <v>0</v>
      </c>
      <c r="J7422">
        <f>IFERROR(VLOOKUP(G7422,Store_Map!$A$2:$I$100,5,FALSE),"")</f>
        <v>0</v>
      </c>
      <c r="K7422">
        <f>IFERROR(VLOOKUP(G7422,Store_Map!$A$2:$I$100,6,FALSE),"")</f>
        <v>0</v>
      </c>
      <c r="L7422">
        <f>IFERROR(VLOOKUP(G7422,Store_Map!$A$2:$I$100,7,FALSE),"")</f>
        <v>0</v>
      </c>
      <c r="M7422">
        <f>IFERROR(VLOOKUP(G7422,Store_Map!$A$2:$I$100,8,FALSE),"")</f>
        <v>0</v>
      </c>
      <c r="N7422">
        <f t="shared" si="1035"/>
        <v>0</v>
      </c>
      <c r="O7422" t="str">
        <f t="shared" si="1036"/>
        <v>PASS</v>
      </c>
      <c r="P7422" t="str">
        <f t="shared" si="1037"/>
        <v>PASS</v>
      </c>
      <c r="Q7422" t="str">
        <f t="shared" si="1038"/>
        <v>PASS</v>
      </c>
      <c r="R7422" t="str">
        <f t="shared" si="1039"/>
        <v>PASS</v>
      </c>
      <c r="S7422" t="str">
        <f t="shared" si="1040"/>
        <v>PASS</v>
      </c>
      <c r="T7422">
        <f t="shared" si="1041"/>
        <v>100</v>
      </c>
      <c r="U7422" t="str">
        <f t="shared" si="1042"/>
        <v>Low</v>
      </c>
      <c r="V7422" t="str">
        <f t="shared" si="1043"/>
        <v>Clean</v>
      </c>
    </row>
    <row r="7423" spans="1:22" x14ac:dyDescent="0.3">
      <c r="A7423" t="str">
        <f>Raw_Data!A7423</f>
        <v>36016490</v>
      </c>
      <c r="B7423">
        <f>Raw_Data!B7423</f>
        <v>45671</v>
      </c>
      <c r="C7423" t="str">
        <f>Raw_Data!C7423</f>
        <v>KETOCONAZOLE 2% CREAM</v>
      </c>
      <c r="D7423" t="str">
        <f>Raw_Data!D7423</f>
        <v>168009930</v>
      </c>
      <c r="E7423" t="str">
        <f>Raw_Data!E7423</f>
        <v>THAKORE, MORGAN</v>
      </c>
      <c r="F7423" t="str">
        <f>Raw_Data!F7423</f>
        <v>1770875130</v>
      </c>
      <c r="G7423" t="str">
        <f>Raw_Data!H7423</f>
        <v>3</v>
      </c>
      <c r="H7423">
        <f>IFERROR(VLOOKUP(G7423,Store_Map!$A$2:$I$100,3,FALSE),"")</f>
        <v>0</v>
      </c>
      <c r="I7423">
        <f>IFERROR(VLOOKUP(G7423,Store_Map!$A$2:$I$100,4,FALSE),"")</f>
        <v>0</v>
      </c>
      <c r="J7423">
        <f>IFERROR(VLOOKUP(G7423,Store_Map!$A$2:$I$100,5,FALSE),"")</f>
        <v>0</v>
      </c>
      <c r="K7423">
        <f>IFERROR(VLOOKUP(G7423,Store_Map!$A$2:$I$100,6,FALSE),"")</f>
        <v>0</v>
      </c>
      <c r="L7423">
        <f>IFERROR(VLOOKUP(G7423,Store_Map!$A$2:$I$100,7,FALSE),"")</f>
        <v>0</v>
      </c>
      <c r="M7423">
        <f>IFERROR(VLOOKUP(G7423,Store_Map!$A$2:$I$100,8,FALSE),"")</f>
        <v>0</v>
      </c>
      <c r="N7423">
        <f t="shared" si="1035"/>
        <v>0</v>
      </c>
      <c r="O7423" t="str">
        <f t="shared" si="1036"/>
        <v>PASS</v>
      </c>
      <c r="P7423" t="str">
        <f t="shared" si="1037"/>
        <v>REVIEW</v>
      </c>
      <c r="Q7423" t="str">
        <f t="shared" si="1038"/>
        <v>PASS</v>
      </c>
      <c r="R7423" t="str">
        <f t="shared" si="1039"/>
        <v>PASS</v>
      </c>
      <c r="S7423" t="str">
        <f t="shared" si="1040"/>
        <v>REVIEW</v>
      </c>
      <c r="T7423">
        <f t="shared" si="1041"/>
        <v>90</v>
      </c>
      <c r="U7423" t="str">
        <f t="shared" si="1042"/>
        <v>Low</v>
      </c>
      <c r="V7423" t="str">
        <f t="shared" si="1043"/>
        <v>Invalid NDC</v>
      </c>
    </row>
    <row r="7424" spans="1:22" x14ac:dyDescent="0.3">
      <c r="A7424" t="str">
        <f>Raw_Data!A7424</f>
        <v>36016491</v>
      </c>
      <c r="B7424">
        <f>Raw_Data!B7424</f>
        <v>45671</v>
      </c>
      <c r="C7424" t="str">
        <f>Raw_Data!C7424</f>
        <v>CLINDAMYCIN PHOSP 1% LOTION</v>
      </c>
      <c r="D7424" t="str">
        <f>Raw_Data!D7424</f>
        <v>21922003601</v>
      </c>
      <c r="E7424" t="str">
        <f>Raw_Data!E7424</f>
        <v>THAKORE, MORGAN</v>
      </c>
      <c r="F7424" t="str">
        <f>Raw_Data!F7424</f>
        <v>1770875130</v>
      </c>
      <c r="G7424" t="str">
        <f>Raw_Data!H7424</f>
        <v>3</v>
      </c>
      <c r="H7424">
        <f>IFERROR(VLOOKUP(G7424,Store_Map!$A$2:$I$100,3,FALSE),"")</f>
        <v>0</v>
      </c>
      <c r="I7424">
        <f>IFERROR(VLOOKUP(G7424,Store_Map!$A$2:$I$100,4,FALSE),"")</f>
        <v>0</v>
      </c>
      <c r="J7424">
        <f>IFERROR(VLOOKUP(G7424,Store_Map!$A$2:$I$100,5,FALSE),"")</f>
        <v>0</v>
      </c>
      <c r="K7424">
        <f>IFERROR(VLOOKUP(G7424,Store_Map!$A$2:$I$100,6,FALSE),"")</f>
        <v>0</v>
      </c>
      <c r="L7424">
        <f>IFERROR(VLOOKUP(G7424,Store_Map!$A$2:$I$100,7,FALSE),"")</f>
        <v>0</v>
      </c>
      <c r="M7424">
        <f>IFERROR(VLOOKUP(G7424,Store_Map!$A$2:$I$100,8,FALSE),"")</f>
        <v>0</v>
      </c>
      <c r="N7424">
        <f t="shared" si="1035"/>
        <v>0</v>
      </c>
      <c r="O7424" t="str">
        <f t="shared" si="1036"/>
        <v>PASS</v>
      </c>
      <c r="P7424" t="str">
        <f t="shared" si="1037"/>
        <v>PASS</v>
      </c>
      <c r="Q7424" t="str">
        <f t="shared" si="1038"/>
        <v>PASS</v>
      </c>
      <c r="R7424" t="str">
        <f t="shared" si="1039"/>
        <v>PASS</v>
      </c>
      <c r="S7424" t="str">
        <f t="shared" si="1040"/>
        <v>PASS</v>
      </c>
      <c r="T7424">
        <f t="shared" si="1041"/>
        <v>100</v>
      </c>
      <c r="U7424" t="str">
        <f t="shared" si="1042"/>
        <v>Low</v>
      </c>
      <c r="V7424" t="str">
        <f t="shared" si="1043"/>
        <v>Clean</v>
      </c>
    </row>
    <row r="7425" spans="1:22" x14ac:dyDescent="0.3">
      <c r="A7425" t="str">
        <f>Raw_Data!A7425</f>
        <v>36012161</v>
      </c>
      <c r="B7425">
        <f>Raw_Data!B7425</f>
        <v>45671</v>
      </c>
      <c r="C7425" t="str">
        <f>Raw_Data!C7425</f>
        <v>TRIAMCINOLONE 55 MCG NASAL</v>
      </c>
      <c r="D7425" t="str">
        <f>Raw_Data!D7425</f>
        <v>45802010901</v>
      </c>
      <c r="E7425" t="str">
        <f>Raw_Data!E7425</f>
        <v>THERATTIL, JAYA</v>
      </c>
      <c r="F7425" t="str">
        <f>Raw_Data!F7425</f>
        <v>1043285810</v>
      </c>
      <c r="G7425" t="str">
        <f>Raw_Data!H7425</f>
        <v>3</v>
      </c>
      <c r="H7425">
        <f>IFERROR(VLOOKUP(G7425,Store_Map!$A$2:$I$100,3,FALSE),"")</f>
        <v>0</v>
      </c>
      <c r="I7425">
        <f>IFERROR(VLOOKUP(G7425,Store_Map!$A$2:$I$100,4,FALSE),"")</f>
        <v>0</v>
      </c>
      <c r="J7425">
        <f>IFERROR(VLOOKUP(G7425,Store_Map!$A$2:$I$100,5,FALSE),"")</f>
        <v>0</v>
      </c>
      <c r="K7425">
        <f>IFERROR(VLOOKUP(G7425,Store_Map!$A$2:$I$100,6,FALSE),"")</f>
        <v>0</v>
      </c>
      <c r="L7425">
        <f>IFERROR(VLOOKUP(G7425,Store_Map!$A$2:$I$100,7,FALSE),"")</f>
        <v>0</v>
      </c>
      <c r="M7425">
        <f>IFERROR(VLOOKUP(G7425,Store_Map!$A$2:$I$100,8,FALSE),"")</f>
        <v>0</v>
      </c>
      <c r="N7425">
        <f t="shared" si="1035"/>
        <v>0</v>
      </c>
      <c r="O7425" t="str">
        <f t="shared" si="1036"/>
        <v>PASS</v>
      </c>
      <c r="P7425" t="str">
        <f t="shared" si="1037"/>
        <v>PASS</v>
      </c>
      <c r="Q7425" t="str">
        <f t="shared" si="1038"/>
        <v>PASS</v>
      </c>
      <c r="R7425" t="str">
        <f t="shared" si="1039"/>
        <v>PASS</v>
      </c>
      <c r="S7425" t="str">
        <f t="shared" si="1040"/>
        <v>PASS</v>
      </c>
      <c r="T7425">
        <f t="shared" si="1041"/>
        <v>100</v>
      </c>
      <c r="U7425" t="str">
        <f t="shared" si="1042"/>
        <v>Low</v>
      </c>
      <c r="V7425" t="str">
        <f t="shared" si="1043"/>
        <v>Clean</v>
      </c>
    </row>
    <row r="7426" spans="1:22" x14ac:dyDescent="0.3">
      <c r="A7426" t="str">
        <f>Raw_Data!A7426</f>
        <v>36016497</v>
      </c>
      <c r="B7426">
        <f>Raw_Data!B7426</f>
        <v>45671</v>
      </c>
      <c r="C7426" t="str">
        <f>Raw_Data!C7426</f>
        <v>MONTELUKAST SOD 10 MG TABLE</v>
      </c>
      <c r="D7426" t="str">
        <f>Raw_Data!D7426</f>
        <v>55111072590</v>
      </c>
      <c r="E7426" t="str">
        <f>Raw_Data!E7426</f>
        <v>THERATTIL, JAYA</v>
      </c>
      <c r="F7426" t="str">
        <f>Raw_Data!F7426</f>
        <v>1043285810</v>
      </c>
      <c r="G7426" t="str">
        <f>Raw_Data!H7426</f>
        <v>3</v>
      </c>
      <c r="H7426">
        <f>IFERROR(VLOOKUP(G7426,Store_Map!$A$2:$I$100,3,FALSE),"")</f>
        <v>0</v>
      </c>
      <c r="I7426">
        <f>IFERROR(VLOOKUP(G7426,Store_Map!$A$2:$I$100,4,FALSE),"")</f>
        <v>0</v>
      </c>
      <c r="J7426">
        <f>IFERROR(VLOOKUP(G7426,Store_Map!$A$2:$I$100,5,FALSE),"")</f>
        <v>0</v>
      </c>
      <c r="K7426">
        <f>IFERROR(VLOOKUP(G7426,Store_Map!$A$2:$I$100,6,FALSE),"")</f>
        <v>0</v>
      </c>
      <c r="L7426">
        <f>IFERROR(VLOOKUP(G7426,Store_Map!$A$2:$I$100,7,FALSE),"")</f>
        <v>0</v>
      </c>
      <c r="M7426">
        <f>IFERROR(VLOOKUP(G7426,Store_Map!$A$2:$I$100,8,FALSE),"")</f>
        <v>0</v>
      </c>
      <c r="N7426">
        <f t="shared" ref="N7426:N7489" si="1044">COUNTBLANK(A7426:M7426)</f>
        <v>0</v>
      </c>
      <c r="O7426" t="str">
        <f t="shared" ref="O7426:O7489" si="1045">IF(AND(F7426&lt;&gt;"",LEN(F7426)=10,ISNUMBER(--F7426)),"PASS","REVIEW")</f>
        <v>PASS</v>
      </c>
      <c r="P7426" t="str">
        <f t="shared" ref="P7426:P7489" si="1046">IF(AND(D7426&lt;&gt;"",OR(LEN(D7426)=10,LEN(D7426)=11),ISNUMBER(--D7426)),"PASS","REVIEW")</f>
        <v>PASS</v>
      </c>
      <c r="Q7426" t="str">
        <f t="shared" ref="Q7426:Q7489" si="1047">IF(H7426&lt;&gt;"","PASS","REVIEW")</f>
        <v>PASS</v>
      </c>
      <c r="R7426" t="str">
        <f t="shared" ref="R7426:R7489" si="1048">IF(AND(I7426&lt;&gt;"",J7426&lt;&gt;"",K7426&lt;&gt;"",L7426&lt;&gt;"",M7426&lt;&gt;""),"PASS","REVIEW")</f>
        <v>PASS</v>
      </c>
      <c r="S7426" t="str">
        <f t="shared" ref="S7426:S7489" si="1049">IF(OR(N7426&gt;0,O7426="REVIEW",P7426="REVIEW",Q7426="REVIEW",R7426="REVIEW"),"REVIEW","PASS")</f>
        <v>PASS</v>
      </c>
      <c r="T7426">
        <f t="shared" ref="T7426:T7489" si="1050">MAX(0,100-(N7426*5)-IF(O7426="REVIEW",15,0)-IF(P7426="REVIEW",10,0)-IF(Q7426="REVIEW",10,0)-IF(R7426="REVIEW",20,0))</f>
        <v>100</v>
      </c>
      <c r="U7426" t="str">
        <f t="shared" ref="U7426:U7489" si="1051">IF(T7426&gt;=90,"Low",IF(T7426&gt;=70,"Medium","High"))</f>
        <v>Low</v>
      </c>
      <c r="V7426" t="str">
        <f t="shared" ref="V7426:V7489" si="1052">IF(N7426&gt;0,"Missing required fields",IF(O7426="REVIEW","Invalid provider NPI",IF(P7426="REVIEW","Invalid NDC",IF(Q7426="REVIEW","Store mapping incomplete",IF(R7426="REVIEW","Entity mapping incomplete","Clean")))))</f>
        <v>Clean</v>
      </c>
    </row>
    <row r="7427" spans="1:22" x14ac:dyDescent="0.3">
      <c r="A7427" t="str">
        <f>Raw_Data!A7427</f>
        <v>36010826</v>
      </c>
      <c r="B7427">
        <f>Raw_Data!B7427</f>
        <v>45671</v>
      </c>
      <c r="C7427" t="str">
        <f>Raw_Data!C7427</f>
        <v>CHILD LORATADINE 5 MG/5 ML</v>
      </c>
      <c r="D7427" t="str">
        <f>Raw_Data!D7427</f>
        <v>904676720</v>
      </c>
      <c r="E7427" t="str">
        <f>Raw_Data!E7427</f>
        <v>WILLIFORD, KATHRYN</v>
      </c>
      <c r="F7427" t="str">
        <f>Raw_Data!F7427</f>
        <v>1962626572</v>
      </c>
      <c r="G7427" t="str">
        <f>Raw_Data!H7427</f>
        <v>3</v>
      </c>
      <c r="H7427">
        <f>IFERROR(VLOOKUP(G7427,Store_Map!$A$2:$I$100,3,FALSE),"")</f>
        <v>0</v>
      </c>
      <c r="I7427">
        <f>IFERROR(VLOOKUP(G7427,Store_Map!$A$2:$I$100,4,FALSE),"")</f>
        <v>0</v>
      </c>
      <c r="J7427">
        <f>IFERROR(VLOOKUP(G7427,Store_Map!$A$2:$I$100,5,FALSE),"")</f>
        <v>0</v>
      </c>
      <c r="K7427">
        <f>IFERROR(VLOOKUP(G7427,Store_Map!$A$2:$I$100,6,FALSE),"")</f>
        <v>0</v>
      </c>
      <c r="L7427">
        <f>IFERROR(VLOOKUP(G7427,Store_Map!$A$2:$I$100,7,FALSE),"")</f>
        <v>0</v>
      </c>
      <c r="M7427">
        <f>IFERROR(VLOOKUP(G7427,Store_Map!$A$2:$I$100,8,FALSE),"")</f>
        <v>0</v>
      </c>
      <c r="N7427">
        <f t="shared" si="1044"/>
        <v>0</v>
      </c>
      <c r="O7427" t="str">
        <f t="shared" si="1045"/>
        <v>PASS</v>
      </c>
      <c r="P7427" t="str">
        <f t="shared" si="1046"/>
        <v>REVIEW</v>
      </c>
      <c r="Q7427" t="str">
        <f t="shared" si="1047"/>
        <v>PASS</v>
      </c>
      <c r="R7427" t="str">
        <f t="shared" si="1048"/>
        <v>PASS</v>
      </c>
      <c r="S7427" t="str">
        <f t="shared" si="1049"/>
        <v>REVIEW</v>
      </c>
      <c r="T7427">
        <f t="shared" si="1050"/>
        <v>90</v>
      </c>
      <c r="U7427" t="str">
        <f t="shared" si="1051"/>
        <v>Low</v>
      </c>
      <c r="V7427" t="str">
        <f t="shared" si="1052"/>
        <v>Invalid NDC</v>
      </c>
    </row>
    <row r="7428" spans="1:22" x14ac:dyDescent="0.3">
      <c r="A7428" t="str">
        <f>Raw_Data!A7428</f>
        <v>36012609</v>
      </c>
      <c r="B7428">
        <f>Raw_Data!B7428</f>
        <v>45671</v>
      </c>
      <c r="C7428" t="str">
        <f>Raw_Data!C7428</f>
        <v>BUDESONIDE-FORMOTEROL 160-4</v>
      </c>
      <c r="D7428" t="str">
        <f>Raw_Data!D7428</f>
        <v>310737020</v>
      </c>
      <c r="E7428" t="str">
        <f>Raw_Data!E7428</f>
        <v>WILLIFORD, KATHRYN</v>
      </c>
      <c r="F7428" t="str">
        <f>Raw_Data!F7428</f>
        <v>1962626572</v>
      </c>
      <c r="G7428" t="str">
        <f>Raw_Data!H7428</f>
        <v>3</v>
      </c>
      <c r="H7428">
        <f>IFERROR(VLOOKUP(G7428,Store_Map!$A$2:$I$100,3,FALSE),"")</f>
        <v>0</v>
      </c>
      <c r="I7428">
        <f>IFERROR(VLOOKUP(G7428,Store_Map!$A$2:$I$100,4,FALSE),"")</f>
        <v>0</v>
      </c>
      <c r="J7428">
        <f>IFERROR(VLOOKUP(G7428,Store_Map!$A$2:$I$100,5,FALSE),"")</f>
        <v>0</v>
      </c>
      <c r="K7428">
        <f>IFERROR(VLOOKUP(G7428,Store_Map!$A$2:$I$100,6,FALSE),"")</f>
        <v>0</v>
      </c>
      <c r="L7428">
        <f>IFERROR(VLOOKUP(G7428,Store_Map!$A$2:$I$100,7,FALSE),"")</f>
        <v>0</v>
      </c>
      <c r="M7428">
        <f>IFERROR(VLOOKUP(G7428,Store_Map!$A$2:$I$100,8,FALSE),"")</f>
        <v>0</v>
      </c>
      <c r="N7428">
        <f t="shared" si="1044"/>
        <v>0</v>
      </c>
      <c r="O7428" t="str">
        <f t="shared" si="1045"/>
        <v>PASS</v>
      </c>
      <c r="P7428" t="str">
        <f t="shared" si="1046"/>
        <v>REVIEW</v>
      </c>
      <c r="Q7428" t="str">
        <f t="shared" si="1047"/>
        <v>PASS</v>
      </c>
      <c r="R7428" t="str">
        <f t="shared" si="1048"/>
        <v>PASS</v>
      </c>
      <c r="S7428" t="str">
        <f t="shared" si="1049"/>
        <v>REVIEW</v>
      </c>
      <c r="T7428">
        <f t="shared" si="1050"/>
        <v>90</v>
      </c>
      <c r="U7428" t="str">
        <f t="shared" si="1051"/>
        <v>Low</v>
      </c>
      <c r="V7428" t="str">
        <f t="shared" si="1052"/>
        <v>Invalid NDC</v>
      </c>
    </row>
    <row r="7429" spans="1:22" x14ac:dyDescent="0.3">
      <c r="A7429" t="str">
        <f>Raw_Data!A7429</f>
        <v>36012952</v>
      </c>
      <c r="B7429">
        <f>Raw_Data!B7429</f>
        <v>45671</v>
      </c>
      <c r="C7429" t="str">
        <f>Raw_Data!C7429</f>
        <v>CLINDAMYCIN PHOS 1% PLEDGET</v>
      </c>
      <c r="D7429" t="str">
        <f>Raw_Data!D7429</f>
        <v>45802026337</v>
      </c>
      <c r="E7429" t="str">
        <f>Raw_Data!E7429</f>
        <v>THAKORE, MORGAN</v>
      </c>
      <c r="F7429" t="str">
        <f>Raw_Data!F7429</f>
        <v>1770875130</v>
      </c>
      <c r="G7429" t="str">
        <f>Raw_Data!H7429</f>
        <v>3</v>
      </c>
      <c r="H7429">
        <f>IFERROR(VLOOKUP(G7429,Store_Map!$A$2:$I$100,3,FALSE),"")</f>
        <v>0</v>
      </c>
      <c r="I7429">
        <f>IFERROR(VLOOKUP(G7429,Store_Map!$A$2:$I$100,4,FALSE),"")</f>
        <v>0</v>
      </c>
      <c r="J7429">
        <f>IFERROR(VLOOKUP(G7429,Store_Map!$A$2:$I$100,5,FALSE),"")</f>
        <v>0</v>
      </c>
      <c r="K7429">
        <f>IFERROR(VLOOKUP(G7429,Store_Map!$A$2:$I$100,6,FALSE),"")</f>
        <v>0</v>
      </c>
      <c r="L7429">
        <f>IFERROR(VLOOKUP(G7429,Store_Map!$A$2:$I$100,7,FALSE),"")</f>
        <v>0</v>
      </c>
      <c r="M7429">
        <f>IFERROR(VLOOKUP(G7429,Store_Map!$A$2:$I$100,8,FALSE),"")</f>
        <v>0</v>
      </c>
      <c r="N7429">
        <f t="shared" si="1044"/>
        <v>0</v>
      </c>
      <c r="O7429" t="str">
        <f t="shared" si="1045"/>
        <v>PASS</v>
      </c>
      <c r="P7429" t="str">
        <f t="shared" si="1046"/>
        <v>PASS</v>
      </c>
      <c r="Q7429" t="str">
        <f t="shared" si="1047"/>
        <v>PASS</v>
      </c>
      <c r="R7429" t="str">
        <f t="shared" si="1048"/>
        <v>PASS</v>
      </c>
      <c r="S7429" t="str">
        <f t="shared" si="1049"/>
        <v>PASS</v>
      </c>
      <c r="T7429">
        <f t="shared" si="1050"/>
        <v>100</v>
      </c>
      <c r="U7429" t="str">
        <f t="shared" si="1051"/>
        <v>Low</v>
      </c>
      <c r="V7429" t="str">
        <f t="shared" si="1052"/>
        <v>Clean</v>
      </c>
    </row>
    <row r="7430" spans="1:22" x14ac:dyDescent="0.3">
      <c r="A7430" t="str">
        <f>Raw_Data!A7430</f>
        <v>36016077</v>
      </c>
      <c r="B7430">
        <f>Raw_Data!B7430</f>
        <v>45671</v>
      </c>
      <c r="C7430" t="str">
        <f>Raw_Data!C7430</f>
        <v>DUPIXENT 300 MG/2 ML SYRING</v>
      </c>
      <c r="D7430" t="str">
        <f>Raw_Data!D7430</f>
        <v>24591401</v>
      </c>
      <c r="E7430" t="str">
        <f>Raw_Data!E7430</f>
        <v>THAKORE, MORGAN</v>
      </c>
      <c r="F7430" t="str">
        <f>Raw_Data!F7430</f>
        <v>1770875130</v>
      </c>
      <c r="G7430" t="str">
        <f>Raw_Data!H7430</f>
        <v>3</v>
      </c>
      <c r="H7430">
        <f>IFERROR(VLOOKUP(G7430,Store_Map!$A$2:$I$100,3,FALSE),"")</f>
        <v>0</v>
      </c>
      <c r="I7430">
        <f>IFERROR(VLOOKUP(G7430,Store_Map!$A$2:$I$100,4,FALSE),"")</f>
        <v>0</v>
      </c>
      <c r="J7430">
        <f>IFERROR(VLOOKUP(G7430,Store_Map!$A$2:$I$100,5,FALSE),"")</f>
        <v>0</v>
      </c>
      <c r="K7430">
        <f>IFERROR(VLOOKUP(G7430,Store_Map!$A$2:$I$100,6,FALSE),"")</f>
        <v>0</v>
      </c>
      <c r="L7430">
        <f>IFERROR(VLOOKUP(G7430,Store_Map!$A$2:$I$100,7,FALSE),"")</f>
        <v>0</v>
      </c>
      <c r="M7430">
        <f>IFERROR(VLOOKUP(G7430,Store_Map!$A$2:$I$100,8,FALSE),"")</f>
        <v>0</v>
      </c>
      <c r="N7430">
        <f t="shared" si="1044"/>
        <v>0</v>
      </c>
      <c r="O7430" t="str">
        <f t="shared" si="1045"/>
        <v>PASS</v>
      </c>
      <c r="P7430" t="str">
        <f t="shared" si="1046"/>
        <v>REVIEW</v>
      </c>
      <c r="Q7430" t="str">
        <f t="shared" si="1047"/>
        <v>PASS</v>
      </c>
      <c r="R7430" t="str">
        <f t="shared" si="1048"/>
        <v>PASS</v>
      </c>
      <c r="S7430" t="str">
        <f t="shared" si="1049"/>
        <v>REVIEW</v>
      </c>
      <c r="T7430">
        <f t="shared" si="1050"/>
        <v>90</v>
      </c>
      <c r="U7430" t="str">
        <f t="shared" si="1051"/>
        <v>Low</v>
      </c>
      <c r="V7430" t="str">
        <f t="shared" si="1052"/>
        <v>Invalid NDC</v>
      </c>
    </row>
    <row r="7431" spans="1:22" x14ac:dyDescent="0.3">
      <c r="A7431" t="str">
        <f>Raw_Data!A7431</f>
        <v>36016065</v>
      </c>
      <c r="B7431">
        <f>Raw_Data!B7431</f>
        <v>45671</v>
      </c>
      <c r="C7431" t="str">
        <f>Raw_Data!C7431</f>
        <v>TRIAMCINOLONE 55 MCG NASAL</v>
      </c>
      <c r="D7431" t="str">
        <f>Raw_Data!D7431</f>
        <v>45802010901</v>
      </c>
      <c r="E7431" t="str">
        <f>Raw_Data!E7431</f>
        <v>THERATTIL, JAYA</v>
      </c>
      <c r="F7431" t="str">
        <f>Raw_Data!F7431</f>
        <v>1043285810</v>
      </c>
      <c r="G7431" t="str">
        <f>Raw_Data!H7431</f>
        <v>3</v>
      </c>
      <c r="H7431">
        <f>IFERROR(VLOOKUP(G7431,Store_Map!$A$2:$I$100,3,FALSE),"")</f>
        <v>0</v>
      </c>
      <c r="I7431">
        <f>IFERROR(VLOOKUP(G7431,Store_Map!$A$2:$I$100,4,FALSE),"")</f>
        <v>0</v>
      </c>
      <c r="J7431">
        <f>IFERROR(VLOOKUP(G7431,Store_Map!$A$2:$I$100,5,FALSE),"")</f>
        <v>0</v>
      </c>
      <c r="K7431">
        <f>IFERROR(VLOOKUP(G7431,Store_Map!$A$2:$I$100,6,FALSE),"")</f>
        <v>0</v>
      </c>
      <c r="L7431">
        <f>IFERROR(VLOOKUP(G7431,Store_Map!$A$2:$I$100,7,FALSE),"")</f>
        <v>0</v>
      </c>
      <c r="M7431">
        <f>IFERROR(VLOOKUP(G7431,Store_Map!$A$2:$I$100,8,FALSE),"")</f>
        <v>0</v>
      </c>
      <c r="N7431">
        <f t="shared" si="1044"/>
        <v>0</v>
      </c>
      <c r="O7431" t="str">
        <f t="shared" si="1045"/>
        <v>PASS</v>
      </c>
      <c r="P7431" t="str">
        <f t="shared" si="1046"/>
        <v>PASS</v>
      </c>
      <c r="Q7431" t="str">
        <f t="shared" si="1047"/>
        <v>PASS</v>
      </c>
      <c r="R7431" t="str">
        <f t="shared" si="1048"/>
        <v>PASS</v>
      </c>
      <c r="S7431" t="str">
        <f t="shared" si="1049"/>
        <v>PASS</v>
      </c>
      <c r="T7431">
        <f t="shared" si="1050"/>
        <v>100</v>
      </c>
      <c r="U7431" t="str">
        <f t="shared" si="1051"/>
        <v>Low</v>
      </c>
      <c r="V7431" t="str">
        <f t="shared" si="1052"/>
        <v>Clean</v>
      </c>
    </row>
    <row r="7432" spans="1:22" x14ac:dyDescent="0.3">
      <c r="A7432" t="str">
        <f>Raw_Data!A7432</f>
        <v>36016066</v>
      </c>
      <c r="B7432">
        <f>Raw_Data!B7432</f>
        <v>45671</v>
      </c>
      <c r="C7432" t="str">
        <f>Raw_Data!C7432</f>
        <v>CHILD LORATADINE 5 MG/5 ML</v>
      </c>
      <c r="D7432" t="str">
        <f>Raw_Data!D7432</f>
        <v>904676720</v>
      </c>
      <c r="E7432" t="str">
        <f>Raw_Data!E7432</f>
        <v>THERATTIL, JAYA</v>
      </c>
      <c r="F7432" t="str">
        <f>Raw_Data!F7432</f>
        <v>1043285810</v>
      </c>
      <c r="G7432" t="str">
        <f>Raw_Data!H7432</f>
        <v>3</v>
      </c>
      <c r="H7432">
        <f>IFERROR(VLOOKUP(G7432,Store_Map!$A$2:$I$100,3,FALSE),"")</f>
        <v>0</v>
      </c>
      <c r="I7432">
        <f>IFERROR(VLOOKUP(G7432,Store_Map!$A$2:$I$100,4,FALSE),"")</f>
        <v>0</v>
      </c>
      <c r="J7432">
        <f>IFERROR(VLOOKUP(G7432,Store_Map!$A$2:$I$100,5,FALSE),"")</f>
        <v>0</v>
      </c>
      <c r="K7432">
        <f>IFERROR(VLOOKUP(G7432,Store_Map!$A$2:$I$100,6,FALSE),"")</f>
        <v>0</v>
      </c>
      <c r="L7432">
        <f>IFERROR(VLOOKUP(G7432,Store_Map!$A$2:$I$100,7,FALSE),"")</f>
        <v>0</v>
      </c>
      <c r="M7432">
        <f>IFERROR(VLOOKUP(G7432,Store_Map!$A$2:$I$100,8,FALSE),"")</f>
        <v>0</v>
      </c>
      <c r="N7432">
        <f t="shared" si="1044"/>
        <v>0</v>
      </c>
      <c r="O7432" t="str">
        <f t="shared" si="1045"/>
        <v>PASS</v>
      </c>
      <c r="P7432" t="str">
        <f t="shared" si="1046"/>
        <v>REVIEW</v>
      </c>
      <c r="Q7432" t="str">
        <f t="shared" si="1047"/>
        <v>PASS</v>
      </c>
      <c r="R7432" t="str">
        <f t="shared" si="1048"/>
        <v>PASS</v>
      </c>
      <c r="S7432" t="str">
        <f t="shared" si="1049"/>
        <v>REVIEW</v>
      </c>
      <c r="T7432">
        <f t="shared" si="1050"/>
        <v>90</v>
      </c>
      <c r="U7432" t="str">
        <f t="shared" si="1051"/>
        <v>Low</v>
      </c>
      <c r="V7432" t="str">
        <f t="shared" si="1052"/>
        <v>Invalid NDC</v>
      </c>
    </row>
    <row r="7433" spans="1:22" x14ac:dyDescent="0.3">
      <c r="A7433" t="str">
        <f>Raw_Data!A7433</f>
        <v>36016498</v>
      </c>
      <c r="B7433">
        <f>Raw_Data!B7433</f>
        <v>45671</v>
      </c>
      <c r="C7433" t="str">
        <f>Raw_Data!C7433</f>
        <v>FLUTICASONE PROP HFA 44 MCG</v>
      </c>
      <c r="D7433" t="str">
        <f>Raw_Data!D7433</f>
        <v>66993007896</v>
      </c>
      <c r="E7433" t="str">
        <f>Raw_Data!E7433</f>
        <v>INGRAM, MAYA</v>
      </c>
      <c r="F7433" t="str">
        <f>Raw_Data!F7433</f>
        <v>1518221464</v>
      </c>
      <c r="G7433" t="str">
        <f>Raw_Data!H7433</f>
        <v>3</v>
      </c>
      <c r="H7433">
        <f>IFERROR(VLOOKUP(G7433,Store_Map!$A$2:$I$100,3,FALSE),"")</f>
        <v>0</v>
      </c>
      <c r="I7433">
        <f>IFERROR(VLOOKUP(G7433,Store_Map!$A$2:$I$100,4,FALSE),"")</f>
        <v>0</v>
      </c>
      <c r="J7433">
        <f>IFERROR(VLOOKUP(G7433,Store_Map!$A$2:$I$100,5,FALSE),"")</f>
        <v>0</v>
      </c>
      <c r="K7433">
        <f>IFERROR(VLOOKUP(G7433,Store_Map!$A$2:$I$100,6,FALSE),"")</f>
        <v>0</v>
      </c>
      <c r="L7433">
        <f>IFERROR(VLOOKUP(G7433,Store_Map!$A$2:$I$100,7,FALSE),"")</f>
        <v>0</v>
      </c>
      <c r="M7433">
        <f>IFERROR(VLOOKUP(G7433,Store_Map!$A$2:$I$100,8,FALSE),"")</f>
        <v>0</v>
      </c>
      <c r="N7433">
        <f t="shared" si="1044"/>
        <v>0</v>
      </c>
      <c r="O7433" t="str">
        <f t="shared" si="1045"/>
        <v>PASS</v>
      </c>
      <c r="P7433" t="str">
        <f t="shared" si="1046"/>
        <v>PASS</v>
      </c>
      <c r="Q7433" t="str">
        <f t="shared" si="1047"/>
        <v>PASS</v>
      </c>
      <c r="R7433" t="str">
        <f t="shared" si="1048"/>
        <v>PASS</v>
      </c>
      <c r="S7433" t="str">
        <f t="shared" si="1049"/>
        <v>PASS</v>
      </c>
      <c r="T7433">
        <f t="shared" si="1050"/>
        <v>100</v>
      </c>
      <c r="U7433" t="str">
        <f t="shared" si="1051"/>
        <v>Low</v>
      </c>
      <c r="V7433" t="str">
        <f t="shared" si="1052"/>
        <v>Clean</v>
      </c>
    </row>
    <row r="7434" spans="1:22" x14ac:dyDescent="0.3">
      <c r="A7434" t="str">
        <f>Raw_Data!A7434</f>
        <v>36016499</v>
      </c>
      <c r="B7434">
        <f>Raw_Data!B7434</f>
        <v>45671</v>
      </c>
      <c r="C7434" t="str">
        <f>Raw_Data!C7434</f>
        <v>VENTOLIN HFA 90 MCG INHALER</v>
      </c>
      <c r="D7434" t="str">
        <f>Raw_Data!D7434</f>
        <v>173068220</v>
      </c>
      <c r="E7434" t="str">
        <f>Raw_Data!E7434</f>
        <v>INGRAM, MAYA</v>
      </c>
      <c r="F7434" t="str">
        <f>Raw_Data!F7434</f>
        <v>1518221464</v>
      </c>
      <c r="G7434" t="str">
        <f>Raw_Data!H7434</f>
        <v>3</v>
      </c>
      <c r="H7434">
        <f>IFERROR(VLOOKUP(G7434,Store_Map!$A$2:$I$100,3,FALSE),"")</f>
        <v>0</v>
      </c>
      <c r="I7434">
        <f>IFERROR(VLOOKUP(G7434,Store_Map!$A$2:$I$100,4,FALSE),"")</f>
        <v>0</v>
      </c>
      <c r="J7434">
        <f>IFERROR(VLOOKUP(G7434,Store_Map!$A$2:$I$100,5,FALSE),"")</f>
        <v>0</v>
      </c>
      <c r="K7434">
        <f>IFERROR(VLOOKUP(G7434,Store_Map!$A$2:$I$100,6,FALSE),"")</f>
        <v>0</v>
      </c>
      <c r="L7434">
        <f>IFERROR(VLOOKUP(G7434,Store_Map!$A$2:$I$100,7,FALSE),"")</f>
        <v>0</v>
      </c>
      <c r="M7434">
        <f>IFERROR(VLOOKUP(G7434,Store_Map!$A$2:$I$100,8,FALSE),"")</f>
        <v>0</v>
      </c>
      <c r="N7434">
        <f t="shared" si="1044"/>
        <v>0</v>
      </c>
      <c r="O7434" t="str">
        <f t="shared" si="1045"/>
        <v>PASS</v>
      </c>
      <c r="P7434" t="str">
        <f t="shared" si="1046"/>
        <v>REVIEW</v>
      </c>
      <c r="Q7434" t="str">
        <f t="shared" si="1047"/>
        <v>PASS</v>
      </c>
      <c r="R7434" t="str">
        <f t="shared" si="1048"/>
        <v>PASS</v>
      </c>
      <c r="S7434" t="str">
        <f t="shared" si="1049"/>
        <v>REVIEW</v>
      </c>
      <c r="T7434">
        <f t="shared" si="1050"/>
        <v>90</v>
      </c>
      <c r="U7434" t="str">
        <f t="shared" si="1051"/>
        <v>Low</v>
      </c>
      <c r="V7434" t="str">
        <f t="shared" si="1052"/>
        <v>Invalid NDC</v>
      </c>
    </row>
    <row r="7435" spans="1:22" x14ac:dyDescent="0.3">
      <c r="A7435" t="str">
        <f>Raw_Data!A7435</f>
        <v>36016500</v>
      </c>
      <c r="B7435">
        <f>Raw_Data!B7435</f>
        <v>45671</v>
      </c>
      <c r="C7435" t="str">
        <f>Raw_Data!C7435</f>
        <v>ALBUTEROL SUL 2.5 MG/3 ML S</v>
      </c>
      <c r="D7435" t="str">
        <f>Raw_Data!D7435</f>
        <v>76204020030</v>
      </c>
      <c r="E7435" t="str">
        <f>Raw_Data!E7435</f>
        <v>INGRAM, MAYA</v>
      </c>
      <c r="F7435" t="str">
        <f>Raw_Data!F7435</f>
        <v>1518221464</v>
      </c>
      <c r="G7435" t="str">
        <f>Raw_Data!H7435</f>
        <v>3</v>
      </c>
      <c r="H7435">
        <f>IFERROR(VLOOKUP(G7435,Store_Map!$A$2:$I$100,3,FALSE),"")</f>
        <v>0</v>
      </c>
      <c r="I7435">
        <f>IFERROR(VLOOKUP(G7435,Store_Map!$A$2:$I$100,4,FALSE),"")</f>
        <v>0</v>
      </c>
      <c r="J7435">
        <f>IFERROR(VLOOKUP(G7435,Store_Map!$A$2:$I$100,5,FALSE),"")</f>
        <v>0</v>
      </c>
      <c r="K7435">
        <f>IFERROR(VLOOKUP(G7435,Store_Map!$A$2:$I$100,6,FALSE),"")</f>
        <v>0</v>
      </c>
      <c r="L7435">
        <f>IFERROR(VLOOKUP(G7435,Store_Map!$A$2:$I$100,7,FALSE),"")</f>
        <v>0</v>
      </c>
      <c r="M7435">
        <f>IFERROR(VLOOKUP(G7435,Store_Map!$A$2:$I$100,8,FALSE),"")</f>
        <v>0</v>
      </c>
      <c r="N7435">
        <f t="shared" si="1044"/>
        <v>0</v>
      </c>
      <c r="O7435" t="str">
        <f t="shared" si="1045"/>
        <v>PASS</v>
      </c>
      <c r="P7435" t="str">
        <f t="shared" si="1046"/>
        <v>PASS</v>
      </c>
      <c r="Q7435" t="str">
        <f t="shared" si="1047"/>
        <v>PASS</v>
      </c>
      <c r="R7435" t="str">
        <f t="shared" si="1048"/>
        <v>PASS</v>
      </c>
      <c r="S7435" t="str">
        <f t="shared" si="1049"/>
        <v>PASS</v>
      </c>
      <c r="T7435">
        <f t="shared" si="1050"/>
        <v>100</v>
      </c>
      <c r="U7435" t="str">
        <f t="shared" si="1051"/>
        <v>Low</v>
      </c>
      <c r="V7435" t="str">
        <f t="shared" si="1052"/>
        <v>Clean</v>
      </c>
    </row>
    <row r="7436" spans="1:22" x14ac:dyDescent="0.3">
      <c r="A7436" t="str">
        <f>Raw_Data!A7436</f>
        <v>36016501</v>
      </c>
      <c r="B7436">
        <f>Raw_Data!B7436</f>
        <v>45671</v>
      </c>
      <c r="C7436" t="str">
        <f>Raw_Data!C7436</f>
        <v>AZITHROMYCIN 200 MG/5 ML SU</v>
      </c>
      <c r="D7436" t="str">
        <f>Raw_Data!D7436</f>
        <v>42806015134</v>
      </c>
      <c r="E7436" t="str">
        <f>Raw_Data!E7436</f>
        <v>INGRAM, MAYA</v>
      </c>
      <c r="F7436" t="str">
        <f>Raw_Data!F7436</f>
        <v>1518221464</v>
      </c>
      <c r="G7436" t="str">
        <f>Raw_Data!H7436</f>
        <v>3</v>
      </c>
      <c r="H7436">
        <f>IFERROR(VLOOKUP(G7436,Store_Map!$A$2:$I$100,3,FALSE),"")</f>
        <v>0</v>
      </c>
      <c r="I7436">
        <f>IFERROR(VLOOKUP(G7436,Store_Map!$A$2:$I$100,4,FALSE),"")</f>
        <v>0</v>
      </c>
      <c r="J7436">
        <f>IFERROR(VLOOKUP(G7436,Store_Map!$A$2:$I$100,5,FALSE),"")</f>
        <v>0</v>
      </c>
      <c r="K7436">
        <f>IFERROR(VLOOKUP(G7436,Store_Map!$A$2:$I$100,6,FALSE),"")</f>
        <v>0</v>
      </c>
      <c r="L7436">
        <f>IFERROR(VLOOKUP(G7436,Store_Map!$A$2:$I$100,7,FALSE),"")</f>
        <v>0</v>
      </c>
      <c r="M7436">
        <f>IFERROR(VLOOKUP(G7436,Store_Map!$A$2:$I$100,8,FALSE),"")</f>
        <v>0</v>
      </c>
      <c r="N7436">
        <f t="shared" si="1044"/>
        <v>0</v>
      </c>
      <c r="O7436" t="str">
        <f t="shared" si="1045"/>
        <v>PASS</v>
      </c>
      <c r="P7436" t="str">
        <f t="shared" si="1046"/>
        <v>PASS</v>
      </c>
      <c r="Q7436" t="str">
        <f t="shared" si="1047"/>
        <v>PASS</v>
      </c>
      <c r="R7436" t="str">
        <f t="shared" si="1048"/>
        <v>PASS</v>
      </c>
      <c r="S7436" t="str">
        <f t="shared" si="1049"/>
        <v>PASS</v>
      </c>
      <c r="T7436">
        <f t="shared" si="1050"/>
        <v>100</v>
      </c>
      <c r="U7436" t="str">
        <f t="shared" si="1051"/>
        <v>Low</v>
      </c>
      <c r="V7436" t="str">
        <f t="shared" si="1052"/>
        <v>Clean</v>
      </c>
    </row>
    <row r="7437" spans="1:22" x14ac:dyDescent="0.3">
      <c r="A7437" t="str">
        <f>Raw_Data!A7437</f>
        <v>32002972</v>
      </c>
      <c r="B7437">
        <f>Raw_Data!B7437</f>
        <v>45671</v>
      </c>
      <c r="C7437" t="str">
        <f>Raw_Data!C7437</f>
        <v>ADDERALL XR 30 MG CAPSULE</v>
      </c>
      <c r="D7437" t="str">
        <f>Raw_Data!D7437</f>
        <v>54092039101</v>
      </c>
      <c r="E7437" t="str">
        <f>Raw_Data!E7437</f>
        <v>SOBRINHO, TITO</v>
      </c>
      <c r="F7437" t="str">
        <f>Raw_Data!F7437</f>
        <v>1942244652</v>
      </c>
      <c r="G7437" t="str">
        <f>Raw_Data!H7437</f>
        <v>3</v>
      </c>
      <c r="H7437">
        <f>IFERROR(VLOOKUP(G7437,Store_Map!$A$2:$I$100,3,FALSE),"")</f>
        <v>0</v>
      </c>
      <c r="I7437">
        <f>IFERROR(VLOOKUP(G7437,Store_Map!$A$2:$I$100,4,FALSE),"")</f>
        <v>0</v>
      </c>
      <c r="J7437">
        <f>IFERROR(VLOOKUP(G7437,Store_Map!$A$2:$I$100,5,FALSE),"")</f>
        <v>0</v>
      </c>
      <c r="K7437">
        <f>IFERROR(VLOOKUP(G7437,Store_Map!$A$2:$I$100,6,FALSE),"")</f>
        <v>0</v>
      </c>
      <c r="L7437">
        <f>IFERROR(VLOOKUP(G7437,Store_Map!$A$2:$I$100,7,FALSE),"")</f>
        <v>0</v>
      </c>
      <c r="M7437">
        <f>IFERROR(VLOOKUP(G7437,Store_Map!$A$2:$I$100,8,FALSE),"")</f>
        <v>0</v>
      </c>
      <c r="N7437">
        <f t="shared" si="1044"/>
        <v>0</v>
      </c>
      <c r="O7437" t="str">
        <f t="shared" si="1045"/>
        <v>PASS</v>
      </c>
      <c r="P7437" t="str">
        <f t="shared" si="1046"/>
        <v>PASS</v>
      </c>
      <c r="Q7437" t="str">
        <f t="shared" si="1047"/>
        <v>PASS</v>
      </c>
      <c r="R7437" t="str">
        <f t="shared" si="1048"/>
        <v>PASS</v>
      </c>
      <c r="S7437" t="str">
        <f t="shared" si="1049"/>
        <v>PASS</v>
      </c>
      <c r="T7437">
        <f t="shared" si="1050"/>
        <v>100</v>
      </c>
      <c r="U7437" t="str">
        <f t="shared" si="1051"/>
        <v>Low</v>
      </c>
      <c r="V7437" t="str">
        <f t="shared" si="1052"/>
        <v>Clean</v>
      </c>
    </row>
    <row r="7438" spans="1:22" x14ac:dyDescent="0.3">
      <c r="A7438" t="str">
        <f>Raw_Data!A7438</f>
        <v>36015921</v>
      </c>
      <c r="B7438">
        <f>Raw_Data!B7438</f>
        <v>45671</v>
      </c>
      <c r="C7438" t="str">
        <f>Raw_Data!C7438</f>
        <v>TRIAMCINOLONE 55 MCG NASAL</v>
      </c>
      <c r="D7438" t="str">
        <f>Raw_Data!D7438</f>
        <v>45802010901</v>
      </c>
      <c r="E7438" t="str">
        <f>Raw_Data!E7438</f>
        <v>THERATTIL, JAYA</v>
      </c>
      <c r="F7438" t="str">
        <f>Raw_Data!F7438</f>
        <v>1043285810</v>
      </c>
      <c r="G7438" t="str">
        <f>Raw_Data!H7438</f>
        <v>3</v>
      </c>
      <c r="H7438">
        <f>IFERROR(VLOOKUP(G7438,Store_Map!$A$2:$I$100,3,FALSE),"")</f>
        <v>0</v>
      </c>
      <c r="I7438">
        <f>IFERROR(VLOOKUP(G7438,Store_Map!$A$2:$I$100,4,FALSE),"")</f>
        <v>0</v>
      </c>
      <c r="J7438">
        <f>IFERROR(VLOOKUP(G7438,Store_Map!$A$2:$I$100,5,FALSE),"")</f>
        <v>0</v>
      </c>
      <c r="K7438">
        <f>IFERROR(VLOOKUP(G7438,Store_Map!$A$2:$I$100,6,FALSE),"")</f>
        <v>0</v>
      </c>
      <c r="L7438">
        <f>IFERROR(VLOOKUP(G7438,Store_Map!$A$2:$I$100,7,FALSE),"")</f>
        <v>0</v>
      </c>
      <c r="M7438">
        <f>IFERROR(VLOOKUP(G7438,Store_Map!$A$2:$I$100,8,FALSE),"")</f>
        <v>0</v>
      </c>
      <c r="N7438">
        <f t="shared" si="1044"/>
        <v>0</v>
      </c>
      <c r="O7438" t="str">
        <f t="shared" si="1045"/>
        <v>PASS</v>
      </c>
      <c r="P7438" t="str">
        <f t="shared" si="1046"/>
        <v>PASS</v>
      </c>
      <c r="Q7438" t="str">
        <f t="shared" si="1047"/>
        <v>PASS</v>
      </c>
      <c r="R7438" t="str">
        <f t="shared" si="1048"/>
        <v>PASS</v>
      </c>
      <c r="S7438" t="str">
        <f t="shared" si="1049"/>
        <v>PASS</v>
      </c>
      <c r="T7438">
        <f t="shared" si="1050"/>
        <v>100</v>
      </c>
      <c r="U7438" t="str">
        <f t="shared" si="1051"/>
        <v>Low</v>
      </c>
      <c r="V7438" t="str">
        <f t="shared" si="1052"/>
        <v>Clean</v>
      </c>
    </row>
    <row r="7439" spans="1:22" x14ac:dyDescent="0.3">
      <c r="A7439" t="str">
        <f>Raw_Data!A7439</f>
        <v>36016304</v>
      </c>
      <c r="B7439">
        <f>Raw_Data!B7439</f>
        <v>45671</v>
      </c>
      <c r="C7439" t="str">
        <f>Raw_Data!C7439</f>
        <v>CETIRIZINE HCL 1 MG/ML SOLN</v>
      </c>
      <c r="D7439" t="str">
        <f>Raw_Data!D7439</f>
        <v>45802097426</v>
      </c>
      <c r="E7439" t="str">
        <f>Raw_Data!E7439</f>
        <v>THERATTIL, JAYA</v>
      </c>
      <c r="F7439" t="str">
        <f>Raw_Data!F7439</f>
        <v>1043285810</v>
      </c>
      <c r="G7439" t="str">
        <f>Raw_Data!H7439</f>
        <v>3</v>
      </c>
      <c r="H7439">
        <f>IFERROR(VLOOKUP(G7439,Store_Map!$A$2:$I$100,3,FALSE),"")</f>
        <v>0</v>
      </c>
      <c r="I7439">
        <f>IFERROR(VLOOKUP(G7439,Store_Map!$A$2:$I$100,4,FALSE),"")</f>
        <v>0</v>
      </c>
      <c r="J7439">
        <f>IFERROR(VLOOKUP(G7439,Store_Map!$A$2:$I$100,5,FALSE),"")</f>
        <v>0</v>
      </c>
      <c r="K7439">
        <f>IFERROR(VLOOKUP(G7439,Store_Map!$A$2:$I$100,6,FALSE),"")</f>
        <v>0</v>
      </c>
      <c r="L7439">
        <f>IFERROR(VLOOKUP(G7439,Store_Map!$A$2:$I$100,7,FALSE),"")</f>
        <v>0</v>
      </c>
      <c r="M7439">
        <f>IFERROR(VLOOKUP(G7439,Store_Map!$A$2:$I$100,8,FALSE),"")</f>
        <v>0</v>
      </c>
      <c r="N7439">
        <f t="shared" si="1044"/>
        <v>0</v>
      </c>
      <c r="O7439" t="str">
        <f t="shared" si="1045"/>
        <v>PASS</v>
      </c>
      <c r="P7439" t="str">
        <f t="shared" si="1046"/>
        <v>PASS</v>
      </c>
      <c r="Q7439" t="str">
        <f t="shared" si="1047"/>
        <v>PASS</v>
      </c>
      <c r="R7439" t="str">
        <f t="shared" si="1048"/>
        <v>PASS</v>
      </c>
      <c r="S7439" t="str">
        <f t="shared" si="1049"/>
        <v>PASS</v>
      </c>
      <c r="T7439">
        <f t="shared" si="1050"/>
        <v>100</v>
      </c>
      <c r="U7439" t="str">
        <f t="shared" si="1051"/>
        <v>Low</v>
      </c>
      <c r="V7439" t="str">
        <f t="shared" si="1052"/>
        <v>Clean</v>
      </c>
    </row>
    <row r="7440" spans="1:22" x14ac:dyDescent="0.3">
      <c r="A7440" t="str">
        <f>Raw_Data!A7440</f>
        <v>36016360</v>
      </c>
      <c r="B7440">
        <f>Raw_Data!B7440</f>
        <v>45671</v>
      </c>
      <c r="C7440" t="str">
        <f>Raw_Data!C7440</f>
        <v>MONTELUKAST SOD 5 MG TAB CH</v>
      </c>
      <c r="D7440" t="str">
        <f>Raw_Data!D7440</f>
        <v>33342011107</v>
      </c>
      <c r="E7440" t="str">
        <f>Raw_Data!E7440</f>
        <v>THERATTIL, JAYA</v>
      </c>
      <c r="F7440" t="str">
        <f>Raw_Data!F7440</f>
        <v>1043285810</v>
      </c>
      <c r="G7440" t="str">
        <f>Raw_Data!H7440</f>
        <v>3</v>
      </c>
      <c r="H7440">
        <f>IFERROR(VLOOKUP(G7440,Store_Map!$A$2:$I$100,3,FALSE),"")</f>
        <v>0</v>
      </c>
      <c r="I7440">
        <f>IFERROR(VLOOKUP(G7440,Store_Map!$A$2:$I$100,4,FALSE),"")</f>
        <v>0</v>
      </c>
      <c r="J7440">
        <f>IFERROR(VLOOKUP(G7440,Store_Map!$A$2:$I$100,5,FALSE),"")</f>
        <v>0</v>
      </c>
      <c r="K7440">
        <f>IFERROR(VLOOKUP(G7440,Store_Map!$A$2:$I$100,6,FALSE),"")</f>
        <v>0</v>
      </c>
      <c r="L7440">
        <f>IFERROR(VLOOKUP(G7440,Store_Map!$A$2:$I$100,7,FALSE),"")</f>
        <v>0</v>
      </c>
      <c r="M7440">
        <f>IFERROR(VLOOKUP(G7440,Store_Map!$A$2:$I$100,8,FALSE),"")</f>
        <v>0</v>
      </c>
      <c r="N7440">
        <f t="shared" si="1044"/>
        <v>0</v>
      </c>
      <c r="O7440" t="str">
        <f t="shared" si="1045"/>
        <v>PASS</v>
      </c>
      <c r="P7440" t="str">
        <f t="shared" si="1046"/>
        <v>PASS</v>
      </c>
      <c r="Q7440" t="str">
        <f t="shared" si="1047"/>
        <v>PASS</v>
      </c>
      <c r="R7440" t="str">
        <f t="shared" si="1048"/>
        <v>PASS</v>
      </c>
      <c r="S7440" t="str">
        <f t="shared" si="1049"/>
        <v>PASS</v>
      </c>
      <c r="T7440">
        <f t="shared" si="1050"/>
        <v>100</v>
      </c>
      <c r="U7440" t="str">
        <f t="shared" si="1051"/>
        <v>Low</v>
      </c>
      <c r="V7440" t="str">
        <f t="shared" si="1052"/>
        <v>Clean</v>
      </c>
    </row>
    <row r="7441" spans="1:22" x14ac:dyDescent="0.3">
      <c r="A7441" t="str">
        <f>Raw_Data!A7441</f>
        <v>36016504</v>
      </c>
      <c r="B7441">
        <f>Raw_Data!B7441</f>
        <v>45671</v>
      </c>
      <c r="C7441" t="str">
        <f>Raw_Data!C7441</f>
        <v>ZEPBOUND 12.5 MG/0.5 ML PEN</v>
      </c>
      <c r="D7441" t="str">
        <f>Raw_Data!D7441</f>
        <v>2246080</v>
      </c>
      <c r="E7441" t="str">
        <f>Raw_Data!E7441</f>
        <v>ETINGE, BIE</v>
      </c>
      <c r="F7441" t="str">
        <f>Raw_Data!F7441</f>
        <v>1093007890</v>
      </c>
      <c r="G7441" t="str">
        <f>Raw_Data!H7441</f>
        <v>3</v>
      </c>
      <c r="H7441">
        <f>IFERROR(VLOOKUP(G7441,Store_Map!$A$2:$I$100,3,FALSE),"")</f>
        <v>0</v>
      </c>
      <c r="I7441">
        <f>IFERROR(VLOOKUP(G7441,Store_Map!$A$2:$I$100,4,FALSE),"")</f>
        <v>0</v>
      </c>
      <c r="J7441">
        <f>IFERROR(VLOOKUP(G7441,Store_Map!$A$2:$I$100,5,FALSE),"")</f>
        <v>0</v>
      </c>
      <c r="K7441">
        <f>IFERROR(VLOOKUP(G7441,Store_Map!$A$2:$I$100,6,FALSE),"")</f>
        <v>0</v>
      </c>
      <c r="L7441">
        <f>IFERROR(VLOOKUP(G7441,Store_Map!$A$2:$I$100,7,FALSE),"")</f>
        <v>0</v>
      </c>
      <c r="M7441">
        <f>IFERROR(VLOOKUP(G7441,Store_Map!$A$2:$I$100,8,FALSE),"")</f>
        <v>0</v>
      </c>
      <c r="N7441">
        <f t="shared" si="1044"/>
        <v>0</v>
      </c>
      <c r="O7441" t="str">
        <f t="shared" si="1045"/>
        <v>PASS</v>
      </c>
      <c r="P7441" t="str">
        <f t="shared" si="1046"/>
        <v>REVIEW</v>
      </c>
      <c r="Q7441" t="str">
        <f t="shared" si="1047"/>
        <v>PASS</v>
      </c>
      <c r="R7441" t="str">
        <f t="shared" si="1048"/>
        <v>PASS</v>
      </c>
      <c r="S7441" t="str">
        <f t="shared" si="1049"/>
        <v>REVIEW</v>
      </c>
      <c r="T7441">
        <f t="shared" si="1050"/>
        <v>90</v>
      </c>
      <c r="U7441" t="str">
        <f t="shared" si="1051"/>
        <v>Low</v>
      </c>
      <c r="V7441" t="str">
        <f t="shared" si="1052"/>
        <v>Invalid NDC</v>
      </c>
    </row>
    <row r="7442" spans="1:22" x14ac:dyDescent="0.3">
      <c r="A7442" t="str">
        <f>Raw_Data!A7442</f>
        <v>32002973</v>
      </c>
      <c r="B7442">
        <f>Raw_Data!B7442</f>
        <v>45671</v>
      </c>
      <c r="C7442" t="str">
        <f>Raw_Data!C7442</f>
        <v>METHYLPHENIDATE ER 54 MG TA</v>
      </c>
      <c r="D7442" t="str">
        <f>Raw_Data!D7442</f>
        <v>13811070910</v>
      </c>
      <c r="E7442" t="str">
        <f>Raw_Data!E7442</f>
        <v>ERTLE, VALERIE</v>
      </c>
      <c r="F7442" t="str">
        <f>Raw_Data!F7442</f>
        <v>1245619592</v>
      </c>
      <c r="G7442" t="str">
        <f>Raw_Data!H7442</f>
        <v>3</v>
      </c>
      <c r="H7442">
        <f>IFERROR(VLOOKUP(G7442,Store_Map!$A$2:$I$100,3,FALSE),"")</f>
        <v>0</v>
      </c>
      <c r="I7442">
        <f>IFERROR(VLOOKUP(G7442,Store_Map!$A$2:$I$100,4,FALSE),"")</f>
        <v>0</v>
      </c>
      <c r="J7442">
        <f>IFERROR(VLOOKUP(G7442,Store_Map!$A$2:$I$100,5,FALSE),"")</f>
        <v>0</v>
      </c>
      <c r="K7442">
        <f>IFERROR(VLOOKUP(G7442,Store_Map!$A$2:$I$100,6,FALSE),"")</f>
        <v>0</v>
      </c>
      <c r="L7442">
        <f>IFERROR(VLOOKUP(G7442,Store_Map!$A$2:$I$100,7,FALSE),"")</f>
        <v>0</v>
      </c>
      <c r="M7442">
        <f>IFERROR(VLOOKUP(G7442,Store_Map!$A$2:$I$100,8,FALSE),"")</f>
        <v>0</v>
      </c>
      <c r="N7442">
        <f t="shared" si="1044"/>
        <v>0</v>
      </c>
      <c r="O7442" t="str">
        <f t="shared" si="1045"/>
        <v>PASS</v>
      </c>
      <c r="P7442" t="str">
        <f t="shared" si="1046"/>
        <v>PASS</v>
      </c>
      <c r="Q7442" t="str">
        <f t="shared" si="1047"/>
        <v>PASS</v>
      </c>
      <c r="R7442" t="str">
        <f t="shared" si="1048"/>
        <v>PASS</v>
      </c>
      <c r="S7442" t="str">
        <f t="shared" si="1049"/>
        <v>PASS</v>
      </c>
      <c r="T7442">
        <f t="shared" si="1050"/>
        <v>100</v>
      </c>
      <c r="U7442" t="str">
        <f t="shared" si="1051"/>
        <v>Low</v>
      </c>
      <c r="V7442" t="str">
        <f t="shared" si="1052"/>
        <v>Clean</v>
      </c>
    </row>
    <row r="7443" spans="1:22" x14ac:dyDescent="0.3">
      <c r="A7443" t="str">
        <f>Raw_Data!A7443</f>
        <v>36016505</v>
      </c>
      <c r="B7443">
        <f>Raw_Data!B7443</f>
        <v>45671</v>
      </c>
      <c r="C7443" t="str">
        <f>Raw_Data!C7443</f>
        <v>TRIAMCINOLONE 0.1% OINTMENT</v>
      </c>
      <c r="D7443" t="str">
        <f>Raw_Data!D7443</f>
        <v>168000616</v>
      </c>
      <c r="E7443" t="str">
        <f>Raw_Data!E7443</f>
        <v>THAKORE, MORGAN</v>
      </c>
      <c r="F7443" t="str">
        <f>Raw_Data!F7443</f>
        <v>1770875130</v>
      </c>
      <c r="G7443" t="str">
        <f>Raw_Data!H7443</f>
        <v>3</v>
      </c>
      <c r="H7443">
        <f>IFERROR(VLOOKUP(G7443,Store_Map!$A$2:$I$100,3,FALSE),"")</f>
        <v>0</v>
      </c>
      <c r="I7443">
        <f>IFERROR(VLOOKUP(G7443,Store_Map!$A$2:$I$100,4,FALSE),"")</f>
        <v>0</v>
      </c>
      <c r="J7443">
        <f>IFERROR(VLOOKUP(G7443,Store_Map!$A$2:$I$100,5,FALSE),"")</f>
        <v>0</v>
      </c>
      <c r="K7443">
        <f>IFERROR(VLOOKUP(G7443,Store_Map!$A$2:$I$100,6,FALSE),"")</f>
        <v>0</v>
      </c>
      <c r="L7443">
        <f>IFERROR(VLOOKUP(G7443,Store_Map!$A$2:$I$100,7,FALSE),"")</f>
        <v>0</v>
      </c>
      <c r="M7443">
        <f>IFERROR(VLOOKUP(G7443,Store_Map!$A$2:$I$100,8,FALSE),"")</f>
        <v>0</v>
      </c>
      <c r="N7443">
        <f t="shared" si="1044"/>
        <v>0</v>
      </c>
      <c r="O7443" t="str">
        <f t="shared" si="1045"/>
        <v>PASS</v>
      </c>
      <c r="P7443" t="str">
        <f t="shared" si="1046"/>
        <v>REVIEW</v>
      </c>
      <c r="Q7443" t="str">
        <f t="shared" si="1047"/>
        <v>PASS</v>
      </c>
      <c r="R7443" t="str">
        <f t="shared" si="1048"/>
        <v>PASS</v>
      </c>
      <c r="S7443" t="str">
        <f t="shared" si="1049"/>
        <v>REVIEW</v>
      </c>
      <c r="T7443">
        <f t="shared" si="1050"/>
        <v>90</v>
      </c>
      <c r="U7443" t="str">
        <f t="shared" si="1051"/>
        <v>Low</v>
      </c>
      <c r="V7443" t="str">
        <f t="shared" si="1052"/>
        <v>Invalid NDC</v>
      </c>
    </row>
    <row r="7444" spans="1:22" x14ac:dyDescent="0.3">
      <c r="A7444" t="str">
        <f>Raw_Data!A7444</f>
        <v>32002974</v>
      </c>
      <c r="B7444">
        <f>Raw_Data!B7444</f>
        <v>45671</v>
      </c>
      <c r="C7444" t="str">
        <f>Raw_Data!C7444</f>
        <v>DEXTROAMP-AMPHET ER 30 MG C</v>
      </c>
      <c r="D7444" t="str">
        <f>Raw_Data!D7444</f>
        <v>115149101</v>
      </c>
      <c r="E7444" t="str">
        <f>Raw_Data!E7444</f>
        <v>ERTLE, VALERIE</v>
      </c>
      <c r="F7444" t="str">
        <f>Raw_Data!F7444</f>
        <v>1245619592</v>
      </c>
      <c r="G7444" t="str">
        <f>Raw_Data!H7444</f>
        <v>3</v>
      </c>
      <c r="H7444">
        <f>IFERROR(VLOOKUP(G7444,Store_Map!$A$2:$I$100,3,FALSE),"")</f>
        <v>0</v>
      </c>
      <c r="I7444">
        <f>IFERROR(VLOOKUP(G7444,Store_Map!$A$2:$I$100,4,FALSE),"")</f>
        <v>0</v>
      </c>
      <c r="J7444">
        <f>IFERROR(VLOOKUP(G7444,Store_Map!$A$2:$I$100,5,FALSE),"")</f>
        <v>0</v>
      </c>
      <c r="K7444">
        <f>IFERROR(VLOOKUP(G7444,Store_Map!$A$2:$I$100,6,FALSE),"")</f>
        <v>0</v>
      </c>
      <c r="L7444">
        <f>IFERROR(VLOOKUP(G7444,Store_Map!$A$2:$I$100,7,FALSE),"")</f>
        <v>0</v>
      </c>
      <c r="M7444">
        <f>IFERROR(VLOOKUP(G7444,Store_Map!$A$2:$I$100,8,FALSE),"")</f>
        <v>0</v>
      </c>
      <c r="N7444">
        <f t="shared" si="1044"/>
        <v>0</v>
      </c>
      <c r="O7444" t="str">
        <f t="shared" si="1045"/>
        <v>PASS</v>
      </c>
      <c r="P7444" t="str">
        <f t="shared" si="1046"/>
        <v>REVIEW</v>
      </c>
      <c r="Q7444" t="str">
        <f t="shared" si="1047"/>
        <v>PASS</v>
      </c>
      <c r="R7444" t="str">
        <f t="shared" si="1048"/>
        <v>PASS</v>
      </c>
      <c r="S7444" t="str">
        <f t="shared" si="1049"/>
        <v>REVIEW</v>
      </c>
      <c r="T7444">
        <f t="shared" si="1050"/>
        <v>90</v>
      </c>
      <c r="U7444" t="str">
        <f t="shared" si="1051"/>
        <v>Low</v>
      </c>
      <c r="V7444" t="str">
        <f t="shared" si="1052"/>
        <v>Invalid NDC</v>
      </c>
    </row>
    <row r="7445" spans="1:22" x14ac:dyDescent="0.3">
      <c r="A7445" t="str">
        <f>Raw_Data!A7445</f>
        <v>32002975</v>
      </c>
      <c r="B7445">
        <f>Raw_Data!B7445</f>
        <v>45671</v>
      </c>
      <c r="C7445" t="str">
        <f>Raw_Data!C7445</f>
        <v>DEXMETHYLPHENIDATE ER 15 MG</v>
      </c>
      <c r="D7445" t="str">
        <f>Raw_Data!D7445</f>
        <v>31722023101</v>
      </c>
      <c r="E7445" t="str">
        <f>Raw_Data!E7445</f>
        <v>INGRAM, MAYA</v>
      </c>
      <c r="F7445" t="str">
        <f>Raw_Data!F7445</f>
        <v>1518221464</v>
      </c>
      <c r="G7445" t="str">
        <f>Raw_Data!H7445</f>
        <v>3</v>
      </c>
      <c r="H7445">
        <f>IFERROR(VLOOKUP(G7445,Store_Map!$A$2:$I$100,3,FALSE),"")</f>
        <v>0</v>
      </c>
      <c r="I7445">
        <f>IFERROR(VLOOKUP(G7445,Store_Map!$A$2:$I$100,4,FALSE),"")</f>
        <v>0</v>
      </c>
      <c r="J7445">
        <f>IFERROR(VLOOKUP(G7445,Store_Map!$A$2:$I$100,5,FALSE),"")</f>
        <v>0</v>
      </c>
      <c r="K7445">
        <f>IFERROR(VLOOKUP(G7445,Store_Map!$A$2:$I$100,6,FALSE),"")</f>
        <v>0</v>
      </c>
      <c r="L7445">
        <f>IFERROR(VLOOKUP(G7445,Store_Map!$A$2:$I$100,7,FALSE),"")</f>
        <v>0</v>
      </c>
      <c r="M7445">
        <f>IFERROR(VLOOKUP(G7445,Store_Map!$A$2:$I$100,8,FALSE),"")</f>
        <v>0</v>
      </c>
      <c r="N7445">
        <f t="shared" si="1044"/>
        <v>0</v>
      </c>
      <c r="O7445" t="str">
        <f t="shared" si="1045"/>
        <v>PASS</v>
      </c>
      <c r="P7445" t="str">
        <f t="shared" si="1046"/>
        <v>PASS</v>
      </c>
      <c r="Q7445" t="str">
        <f t="shared" si="1047"/>
        <v>PASS</v>
      </c>
      <c r="R7445" t="str">
        <f t="shared" si="1048"/>
        <v>PASS</v>
      </c>
      <c r="S7445" t="str">
        <f t="shared" si="1049"/>
        <v>PASS</v>
      </c>
      <c r="T7445">
        <f t="shared" si="1050"/>
        <v>100</v>
      </c>
      <c r="U7445" t="str">
        <f t="shared" si="1051"/>
        <v>Low</v>
      </c>
      <c r="V7445" t="str">
        <f t="shared" si="1052"/>
        <v>Clean</v>
      </c>
    </row>
    <row r="7446" spans="1:22" x14ac:dyDescent="0.3">
      <c r="A7446" t="str">
        <f>Raw_Data!A7446</f>
        <v>32002976</v>
      </c>
      <c r="B7446">
        <f>Raw_Data!B7446</f>
        <v>45671</v>
      </c>
      <c r="C7446" t="str">
        <f>Raw_Data!C7446</f>
        <v>DEXTROAMP-AMPHETAM 7.5 MG T</v>
      </c>
      <c r="D7446" t="str">
        <f>Raw_Data!D7446</f>
        <v>11534019101</v>
      </c>
      <c r="E7446" t="str">
        <f>Raw_Data!E7446</f>
        <v>INGRAM, MAYA</v>
      </c>
      <c r="F7446" t="str">
        <f>Raw_Data!F7446</f>
        <v>1518221464</v>
      </c>
      <c r="G7446" t="str">
        <f>Raw_Data!H7446</f>
        <v>3</v>
      </c>
      <c r="H7446">
        <f>IFERROR(VLOOKUP(G7446,Store_Map!$A$2:$I$100,3,FALSE),"")</f>
        <v>0</v>
      </c>
      <c r="I7446">
        <f>IFERROR(VLOOKUP(G7446,Store_Map!$A$2:$I$100,4,FALSE),"")</f>
        <v>0</v>
      </c>
      <c r="J7446">
        <f>IFERROR(VLOOKUP(G7446,Store_Map!$A$2:$I$100,5,FALSE),"")</f>
        <v>0</v>
      </c>
      <c r="K7446">
        <f>IFERROR(VLOOKUP(G7446,Store_Map!$A$2:$I$100,6,FALSE),"")</f>
        <v>0</v>
      </c>
      <c r="L7446">
        <f>IFERROR(VLOOKUP(G7446,Store_Map!$A$2:$I$100,7,FALSE),"")</f>
        <v>0</v>
      </c>
      <c r="M7446">
        <f>IFERROR(VLOOKUP(G7446,Store_Map!$A$2:$I$100,8,FALSE),"")</f>
        <v>0</v>
      </c>
      <c r="N7446">
        <f t="shared" si="1044"/>
        <v>0</v>
      </c>
      <c r="O7446" t="str">
        <f t="shared" si="1045"/>
        <v>PASS</v>
      </c>
      <c r="P7446" t="str">
        <f t="shared" si="1046"/>
        <v>PASS</v>
      </c>
      <c r="Q7446" t="str">
        <f t="shared" si="1047"/>
        <v>PASS</v>
      </c>
      <c r="R7446" t="str">
        <f t="shared" si="1048"/>
        <v>PASS</v>
      </c>
      <c r="S7446" t="str">
        <f t="shared" si="1049"/>
        <v>PASS</v>
      </c>
      <c r="T7446">
        <f t="shared" si="1050"/>
        <v>100</v>
      </c>
      <c r="U7446" t="str">
        <f t="shared" si="1051"/>
        <v>Low</v>
      </c>
      <c r="V7446" t="str">
        <f t="shared" si="1052"/>
        <v>Clean</v>
      </c>
    </row>
    <row r="7447" spans="1:22" x14ac:dyDescent="0.3">
      <c r="A7447" t="str">
        <f>Raw_Data!A7447</f>
        <v>36016506</v>
      </c>
      <c r="B7447">
        <f>Raw_Data!B7447</f>
        <v>45671</v>
      </c>
      <c r="C7447" t="str">
        <f>Raw_Data!C7447</f>
        <v>CLOBETASOL 0.05% OINTMENT</v>
      </c>
      <c r="D7447" t="str">
        <f>Raw_Data!D7447</f>
        <v>51672125901</v>
      </c>
      <c r="E7447" t="str">
        <f>Raw_Data!E7447</f>
        <v>THAKORE, MORGAN</v>
      </c>
      <c r="F7447" t="str">
        <f>Raw_Data!F7447</f>
        <v>1770875130</v>
      </c>
      <c r="G7447" t="str">
        <f>Raw_Data!H7447</f>
        <v>3</v>
      </c>
      <c r="H7447">
        <f>IFERROR(VLOOKUP(G7447,Store_Map!$A$2:$I$100,3,FALSE),"")</f>
        <v>0</v>
      </c>
      <c r="I7447">
        <f>IFERROR(VLOOKUP(G7447,Store_Map!$A$2:$I$100,4,FALSE),"")</f>
        <v>0</v>
      </c>
      <c r="J7447">
        <f>IFERROR(VLOOKUP(G7447,Store_Map!$A$2:$I$100,5,FALSE),"")</f>
        <v>0</v>
      </c>
      <c r="K7447">
        <f>IFERROR(VLOOKUP(G7447,Store_Map!$A$2:$I$100,6,FALSE),"")</f>
        <v>0</v>
      </c>
      <c r="L7447">
        <f>IFERROR(VLOOKUP(G7447,Store_Map!$A$2:$I$100,7,FALSE),"")</f>
        <v>0</v>
      </c>
      <c r="M7447">
        <f>IFERROR(VLOOKUP(G7447,Store_Map!$A$2:$I$100,8,FALSE),"")</f>
        <v>0</v>
      </c>
      <c r="N7447">
        <f t="shared" si="1044"/>
        <v>0</v>
      </c>
      <c r="O7447" t="str">
        <f t="shared" si="1045"/>
        <v>PASS</v>
      </c>
      <c r="P7447" t="str">
        <f t="shared" si="1046"/>
        <v>PASS</v>
      </c>
      <c r="Q7447" t="str">
        <f t="shared" si="1047"/>
        <v>PASS</v>
      </c>
      <c r="R7447" t="str">
        <f t="shared" si="1048"/>
        <v>PASS</v>
      </c>
      <c r="S7447" t="str">
        <f t="shared" si="1049"/>
        <v>PASS</v>
      </c>
      <c r="T7447">
        <f t="shared" si="1050"/>
        <v>100</v>
      </c>
      <c r="U7447" t="str">
        <f t="shared" si="1051"/>
        <v>Low</v>
      </c>
      <c r="V7447" t="str">
        <f t="shared" si="1052"/>
        <v>Clean</v>
      </c>
    </row>
    <row r="7448" spans="1:22" x14ac:dyDescent="0.3">
      <c r="A7448" t="str">
        <f>Raw_Data!A7448</f>
        <v>36016507</v>
      </c>
      <c r="B7448">
        <f>Raw_Data!B7448</f>
        <v>45671</v>
      </c>
      <c r="C7448" t="str">
        <f>Raw_Data!C7448</f>
        <v>TACROLIMUS 0.1% OINTMENT</v>
      </c>
      <c r="D7448" t="str">
        <f>Raw_Data!D7448</f>
        <v>45802070000</v>
      </c>
      <c r="E7448" t="str">
        <f>Raw_Data!E7448</f>
        <v>THAKORE, MORGAN</v>
      </c>
      <c r="F7448" t="str">
        <f>Raw_Data!F7448</f>
        <v>1770875130</v>
      </c>
      <c r="G7448" t="str">
        <f>Raw_Data!H7448</f>
        <v>3</v>
      </c>
      <c r="H7448">
        <f>IFERROR(VLOOKUP(G7448,Store_Map!$A$2:$I$100,3,FALSE),"")</f>
        <v>0</v>
      </c>
      <c r="I7448">
        <f>IFERROR(VLOOKUP(G7448,Store_Map!$A$2:$I$100,4,FALSE),"")</f>
        <v>0</v>
      </c>
      <c r="J7448">
        <f>IFERROR(VLOOKUP(G7448,Store_Map!$A$2:$I$100,5,FALSE),"")</f>
        <v>0</v>
      </c>
      <c r="K7448">
        <f>IFERROR(VLOOKUP(G7448,Store_Map!$A$2:$I$100,6,FALSE),"")</f>
        <v>0</v>
      </c>
      <c r="L7448">
        <f>IFERROR(VLOOKUP(G7448,Store_Map!$A$2:$I$100,7,FALSE),"")</f>
        <v>0</v>
      </c>
      <c r="M7448">
        <f>IFERROR(VLOOKUP(G7448,Store_Map!$A$2:$I$100,8,FALSE),"")</f>
        <v>0</v>
      </c>
      <c r="N7448">
        <f t="shared" si="1044"/>
        <v>0</v>
      </c>
      <c r="O7448" t="str">
        <f t="shared" si="1045"/>
        <v>PASS</v>
      </c>
      <c r="P7448" t="str">
        <f t="shared" si="1046"/>
        <v>PASS</v>
      </c>
      <c r="Q7448" t="str">
        <f t="shared" si="1047"/>
        <v>PASS</v>
      </c>
      <c r="R7448" t="str">
        <f t="shared" si="1048"/>
        <v>PASS</v>
      </c>
      <c r="S7448" t="str">
        <f t="shared" si="1049"/>
        <v>PASS</v>
      </c>
      <c r="T7448">
        <f t="shared" si="1050"/>
        <v>100</v>
      </c>
      <c r="U7448" t="str">
        <f t="shared" si="1051"/>
        <v>Low</v>
      </c>
      <c r="V7448" t="str">
        <f t="shared" si="1052"/>
        <v>Clean</v>
      </c>
    </row>
    <row r="7449" spans="1:22" x14ac:dyDescent="0.3">
      <c r="A7449" t="str">
        <f>Raw_Data!A7449</f>
        <v>36016510</v>
      </c>
      <c r="B7449">
        <f>Raw_Data!B7449</f>
        <v>45671</v>
      </c>
      <c r="C7449" t="str">
        <f>Raw_Data!C7449</f>
        <v>TRIAMCINOLONE 55 MCG NASAL</v>
      </c>
      <c r="D7449" t="str">
        <f>Raw_Data!D7449</f>
        <v>45802010901</v>
      </c>
      <c r="E7449" t="str">
        <f>Raw_Data!E7449</f>
        <v>THERATTIL, JAYA</v>
      </c>
      <c r="F7449" t="str">
        <f>Raw_Data!F7449</f>
        <v>1043285810</v>
      </c>
      <c r="G7449" t="str">
        <f>Raw_Data!H7449</f>
        <v>3</v>
      </c>
      <c r="H7449">
        <f>IFERROR(VLOOKUP(G7449,Store_Map!$A$2:$I$100,3,FALSE),"")</f>
        <v>0</v>
      </c>
      <c r="I7449">
        <f>IFERROR(VLOOKUP(G7449,Store_Map!$A$2:$I$100,4,FALSE),"")</f>
        <v>0</v>
      </c>
      <c r="J7449">
        <f>IFERROR(VLOOKUP(G7449,Store_Map!$A$2:$I$100,5,FALSE),"")</f>
        <v>0</v>
      </c>
      <c r="K7449">
        <f>IFERROR(VLOOKUP(G7449,Store_Map!$A$2:$I$100,6,FALSE),"")</f>
        <v>0</v>
      </c>
      <c r="L7449">
        <f>IFERROR(VLOOKUP(G7449,Store_Map!$A$2:$I$100,7,FALSE),"")</f>
        <v>0</v>
      </c>
      <c r="M7449">
        <f>IFERROR(VLOOKUP(G7449,Store_Map!$A$2:$I$100,8,FALSE),"")</f>
        <v>0</v>
      </c>
      <c r="N7449">
        <f t="shared" si="1044"/>
        <v>0</v>
      </c>
      <c r="O7449" t="str">
        <f t="shared" si="1045"/>
        <v>PASS</v>
      </c>
      <c r="P7449" t="str">
        <f t="shared" si="1046"/>
        <v>PASS</v>
      </c>
      <c r="Q7449" t="str">
        <f t="shared" si="1047"/>
        <v>PASS</v>
      </c>
      <c r="R7449" t="str">
        <f t="shared" si="1048"/>
        <v>PASS</v>
      </c>
      <c r="S7449" t="str">
        <f t="shared" si="1049"/>
        <v>PASS</v>
      </c>
      <c r="T7449">
        <f t="shared" si="1050"/>
        <v>100</v>
      </c>
      <c r="U7449" t="str">
        <f t="shared" si="1051"/>
        <v>Low</v>
      </c>
      <c r="V7449" t="str">
        <f t="shared" si="1052"/>
        <v>Clean</v>
      </c>
    </row>
    <row r="7450" spans="1:22" x14ac:dyDescent="0.3">
      <c r="A7450" t="str">
        <f>Raw_Data!A7450</f>
        <v>36016511</v>
      </c>
      <c r="B7450">
        <f>Raw_Data!B7450</f>
        <v>45671</v>
      </c>
      <c r="C7450" t="str">
        <f>Raw_Data!C7450</f>
        <v>ERYTHROMYCIN 0.5% EYE OINTM</v>
      </c>
      <c r="D7450" t="str">
        <f>Raw_Data!D7450</f>
        <v>24208091055</v>
      </c>
      <c r="E7450" t="str">
        <f>Raw_Data!E7450</f>
        <v>BYNE, EDMUND</v>
      </c>
      <c r="F7450" t="str">
        <f>Raw_Data!F7450</f>
        <v>1033186648</v>
      </c>
      <c r="G7450" t="str">
        <f>Raw_Data!H7450</f>
        <v>3</v>
      </c>
      <c r="H7450">
        <f>IFERROR(VLOOKUP(G7450,Store_Map!$A$2:$I$100,3,FALSE),"")</f>
        <v>0</v>
      </c>
      <c r="I7450">
        <f>IFERROR(VLOOKUP(G7450,Store_Map!$A$2:$I$100,4,FALSE),"")</f>
        <v>0</v>
      </c>
      <c r="J7450">
        <f>IFERROR(VLOOKUP(G7450,Store_Map!$A$2:$I$100,5,FALSE),"")</f>
        <v>0</v>
      </c>
      <c r="K7450">
        <f>IFERROR(VLOOKUP(G7450,Store_Map!$A$2:$I$100,6,FALSE),"")</f>
        <v>0</v>
      </c>
      <c r="L7450">
        <f>IFERROR(VLOOKUP(G7450,Store_Map!$A$2:$I$100,7,FALSE),"")</f>
        <v>0</v>
      </c>
      <c r="M7450">
        <f>IFERROR(VLOOKUP(G7450,Store_Map!$A$2:$I$100,8,FALSE),"")</f>
        <v>0</v>
      </c>
      <c r="N7450">
        <f t="shared" si="1044"/>
        <v>0</v>
      </c>
      <c r="O7450" t="str">
        <f t="shared" si="1045"/>
        <v>PASS</v>
      </c>
      <c r="P7450" t="str">
        <f t="shared" si="1046"/>
        <v>PASS</v>
      </c>
      <c r="Q7450" t="str">
        <f t="shared" si="1047"/>
        <v>PASS</v>
      </c>
      <c r="R7450" t="str">
        <f t="shared" si="1048"/>
        <v>PASS</v>
      </c>
      <c r="S7450" t="str">
        <f t="shared" si="1049"/>
        <v>PASS</v>
      </c>
      <c r="T7450">
        <f t="shared" si="1050"/>
        <v>100</v>
      </c>
      <c r="U7450" t="str">
        <f t="shared" si="1051"/>
        <v>Low</v>
      </c>
      <c r="V7450" t="str">
        <f t="shared" si="1052"/>
        <v>Clean</v>
      </c>
    </row>
    <row r="7451" spans="1:22" x14ac:dyDescent="0.3">
      <c r="A7451" t="str">
        <f>Raw_Data!A7451</f>
        <v>36014062</v>
      </c>
      <c r="B7451">
        <f>Raw_Data!B7451</f>
        <v>45671</v>
      </c>
      <c r="C7451" t="str">
        <f>Raw_Data!C7451</f>
        <v>TRIAMCINOLONE 0.1% OINTMENT</v>
      </c>
      <c r="D7451" t="str">
        <f>Raw_Data!D7451</f>
        <v>45802005536</v>
      </c>
      <c r="E7451" t="str">
        <f>Raw_Data!E7451</f>
        <v>Acevedo, Jose</v>
      </c>
      <c r="F7451" t="str">
        <f>Raw_Data!F7451</f>
        <v>1356327027</v>
      </c>
      <c r="G7451" t="str">
        <f>Raw_Data!H7451</f>
        <v>3</v>
      </c>
      <c r="H7451">
        <f>IFERROR(VLOOKUP(G7451,Store_Map!$A$2:$I$100,3,FALSE),"")</f>
        <v>0</v>
      </c>
      <c r="I7451">
        <f>IFERROR(VLOOKUP(G7451,Store_Map!$A$2:$I$100,4,FALSE),"")</f>
        <v>0</v>
      </c>
      <c r="J7451">
        <f>IFERROR(VLOOKUP(G7451,Store_Map!$A$2:$I$100,5,FALSE),"")</f>
        <v>0</v>
      </c>
      <c r="K7451">
        <f>IFERROR(VLOOKUP(G7451,Store_Map!$A$2:$I$100,6,FALSE),"")</f>
        <v>0</v>
      </c>
      <c r="L7451">
        <f>IFERROR(VLOOKUP(G7451,Store_Map!$A$2:$I$100,7,FALSE),"")</f>
        <v>0</v>
      </c>
      <c r="M7451">
        <f>IFERROR(VLOOKUP(G7451,Store_Map!$A$2:$I$100,8,FALSE),"")</f>
        <v>0</v>
      </c>
      <c r="N7451">
        <f t="shared" si="1044"/>
        <v>0</v>
      </c>
      <c r="O7451" t="str">
        <f t="shared" si="1045"/>
        <v>PASS</v>
      </c>
      <c r="P7451" t="str">
        <f t="shared" si="1046"/>
        <v>PASS</v>
      </c>
      <c r="Q7451" t="str">
        <f t="shared" si="1047"/>
        <v>PASS</v>
      </c>
      <c r="R7451" t="str">
        <f t="shared" si="1048"/>
        <v>PASS</v>
      </c>
      <c r="S7451" t="str">
        <f t="shared" si="1049"/>
        <v>PASS</v>
      </c>
      <c r="T7451">
        <f t="shared" si="1050"/>
        <v>100</v>
      </c>
      <c r="U7451" t="str">
        <f t="shared" si="1051"/>
        <v>Low</v>
      </c>
      <c r="V7451" t="str">
        <f t="shared" si="1052"/>
        <v>Clean</v>
      </c>
    </row>
    <row r="7452" spans="1:22" x14ac:dyDescent="0.3">
      <c r="A7452" t="str">
        <f>Raw_Data!A7452</f>
        <v>36015251</v>
      </c>
      <c r="B7452">
        <f>Raw_Data!B7452</f>
        <v>45671</v>
      </c>
      <c r="C7452" t="str">
        <f>Raw_Data!C7452</f>
        <v>CHILD LORATADINE 5 MG/5 ML</v>
      </c>
      <c r="D7452" t="str">
        <f>Raw_Data!D7452</f>
        <v>904676720</v>
      </c>
      <c r="E7452" t="str">
        <f>Raw_Data!E7452</f>
        <v>Acevedo, Jose</v>
      </c>
      <c r="F7452" t="str">
        <f>Raw_Data!F7452</f>
        <v>1356327027</v>
      </c>
      <c r="G7452" t="str">
        <f>Raw_Data!H7452</f>
        <v>3</v>
      </c>
      <c r="H7452">
        <f>IFERROR(VLOOKUP(G7452,Store_Map!$A$2:$I$100,3,FALSE),"")</f>
        <v>0</v>
      </c>
      <c r="I7452">
        <f>IFERROR(VLOOKUP(G7452,Store_Map!$A$2:$I$100,4,FALSE),"")</f>
        <v>0</v>
      </c>
      <c r="J7452">
        <f>IFERROR(VLOOKUP(G7452,Store_Map!$A$2:$I$100,5,FALSE),"")</f>
        <v>0</v>
      </c>
      <c r="K7452">
        <f>IFERROR(VLOOKUP(G7452,Store_Map!$A$2:$I$100,6,FALSE),"")</f>
        <v>0</v>
      </c>
      <c r="L7452">
        <f>IFERROR(VLOOKUP(G7452,Store_Map!$A$2:$I$100,7,FALSE),"")</f>
        <v>0</v>
      </c>
      <c r="M7452">
        <f>IFERROR(VLOOKUP(G7452,Store_Map!$A$2:$I$100,8,FALSE),"")</f>
        <v>0</v>
      </c>
      <c r="N7452">
        <f t="shared" si="1044"/>
        <v>0</v>
      </c>
      <c r="O7452" t="str">
        <f t="shared" si="1045"/>
        <v>PASS</v>
      </c>
      <c r="P7452" t="str">
        <f t="shared" si="1046"/>
        <v>REVIEW</v>
      </c>
      <c r="Q7452" t="str">
        <f t="shared" si="1047"/>
        <v>PASS</v>
      </c>
      <c r="R7452" t="str">
        <f t="shared" si="1048"/>
        <v>PASS</v>
      </c>
      <c r="S7452" t="str">
        <f t="shared" si="1049"/>
        <v>REVIEW</v>
      </c>
      <c r="T7452">
        <f t="shared" si="1050"/>
        <v>90</v>
      </c>
      <c r="U7452" t="str">
        <f t="shared" si="1051"/>
        <v>Low</v>
      </c>
      <c r="V7452" t="str">
        <f t="shared" si="1052"/>
        <v>Invalid NDC</v>
      </c>
    </row>
    <row r="7453" spans="1:22" x14ac:dyDescent="0.3">
      <c r="A7453" t="str">
        <f>Raw_Data!A7453</f>
        <v>36016492</v>
      </c>
      <c r="B7453">
        <f>Raw_Data!B7453</f>
        <v>45671</v>
      </c>
      <c r="C7453" t="str">
        <f>Raw_Data!C7453</f>
        <v>TACROLIMUS 0.03% OINTMENT</v>
      </c>
      <c r="D7453" t="str">
        <f>Raw_Data!D7453</f>
        <v>45802039000</v>
      </c>
      <c r="E7453" t="str">
        <f>Raw_Data!E7453</f>
        <v>THAKORE, MORGAN</v>
      </c>
      <c r="F7453" t="str">
        <f>Raw_Data!F7453</f>
        <v>1770875130</v>
      </c>
      <c r="G7453" t="str">
        <f>Raw_Data!H7453</f>
        <v>3</v>
      </c>
      <c r="H7453">
        <f>IFERROR(VLOOKUP(G7453,Store_Map!$A$2:$I$100,3,FALSE),"")</f>
        <v>0</v>
      </c>
      <c r="I7453">
        <f>IFERROR(VLOOKUP(G7453,Store_Map!$A$2:$I$100,4,FALSE),"")</f>
        <v>0</v>
      </c>
      <c r="J7453">
        <f>IFERROR(VLOOKUP(G7453,Store_Map!$A$2:$I$100,5,FALSE),"")</f>
        <v>0</v>
      </c>
      <c r="K7453">
        <f>IFERROR(VLOOKUP(G7453,Store_Map!$A$2:$I$100,6,FALSE),"")</f>
        <v>0</v>
      </c>
      <c r="L7453">
        <f>IFERROR(VLOOKUP(G7453,Store_Map!$A$2:$I$100,7,FALSE),"")</f>
        <v>0</v>
      </c>
      <c r="M7453">
        <f>IFERROR(VLOOKUP(G7453,Store_Map!$A$2:$I$100,8,FALSE),"")</f>
        <v>0</v>
      </c>
      <c r="N7453">
        <f t="shared" si="1044"/>
        <v>0</v>
      </c>
      <c r="O7453" t="str">
        <f t="shared" si="1045"/>
        <v>PASS</v>
      </c>
      <c r="P7453" t="str">
        <f t="shared" si="1046"/>
        <v>PASS</v>
      </c>
      <c r="Q7453" t="str">
        <f t="shared" si="1047"/>
        <v>PASS</v>
      </c>
      <c r="R7453" t="str">
        <f t="shared" si="1048"/>
        <v>PASS</v>
      </c>
      <c r="S7453" t="str">
        <f t="shared" si="1049"/>
        <v>PASS</v>
      </c>
      <c r="T7453">
        <f t="shared" si="1050"/>
        <v>100</v>
      </c>
      <c r="U7453" t="str">
        <f t="shared" si="1051"/>
        <v>Low</v>
      </c>
      <c r="V7453" t="str">
        <f t="shared" si="1052"/>
        <v>Clean</v>
      </c>
    </row>
    <row r="7454" spans="1:22" x14ac:dyDescent="0.3">
      <c r="A7454" t="str">
        <f>Raw_Data!A7454</f>
        <v>32002977</v>
      </c>
      <c r="B7454">
        <f>Raw_Data!B7454</f>
        <v>45671</v>
      </c>
      <c r="C7454" t="str">
        <f>Raw_Data!C7454</f>
        <v>METHYLPHENIDATE 5 MG TABLET</v>
      </c>
      <c r="D7454" t="str">
        <f>Raw_Data!D7454</f>
        <v>16729047801</v>
      </c>
      <c r="E7454" t="str">
        <f>Raw_Data!E7454</f>
        <v>STEINER, DAVID</v>
      </c>
      <c r="F7454" t="str">
        <f>Raw_Data!F7454</f>
        <v>1972508802</v>
      </c>
      <c r="G7454" t="str">
        <f>Raw_Data!H7454</f>
        <v>3</v>
      </c>
      <c r="H7454">
        <f>IFERROR(VLOOKUP(G7454,Store_Map!$A$2:$I$100,3,FALSE),"")</f>
        <v>0</v>
      </c>
      <c r="I7454">
        <f>IFERROR(VLOOKUP(G7454,Store_Map!$A$2:$I$100,4,FALSE),"")</f>
        <v>0</v>
      </c>
      <c r="J7454">
        <f>IFERROR(VLOOKUP(G7454,Store_Map!$A$2:$I$100,5,FALSE),"")</f>
        <v>0</v>
      </c>
      <c r="K7454">
        <f>IFERROR(VLOOKUP(G7454,Store_Map!$A$2:$I$100,6,FALSE),"")</f>
        <v>0</v>
      </c>
      <c r="L7454">
        <f>IFERROR(VLOOKUP(G7454,Store_Map!$A$2:$I$100,7,FALSE),"")</f>
        <v>0</v>
      </c>
      <c r="M7454">
        <f>IFERROR(VLOOKUP(G7454,Store_Map!$A$2:$I$100,8,FALSE),"")</f>
        <v>0</v>
      </c>
      <c r="N7454">
        <f t="shared" si="1044"/>
        <v>0</v>
      </c>
      <c r="O7454" t="str">
        <f t="shared" si="1045"/>
        <v>PASS</v>
      </c>
      <c r="P7454" t="str">
        <f t="shared" si="1046"/>
        <v>PASS</v>
      </c>
      <c r="Q7454" t="str">
        <f t="shared" si="1047"/>
        <v>PASS</v>
      </c>
      <c r="R7454" t="str">
        <f t="shared" si="1048"/>
        <v>PASS</v>
      </c>
      <c r="S7454" t="str">
        <f t="shared" si="1049"/>
        <v>PASS</v>
      </c>
      <c r="T7454">
        <f t="shared" si="1050"/>
        <v>100</v>
      </c>
      <c r="U7454" t="str">
        <f t="shared" si="1051"/>
        <v>Low</v>
      </c>
      <c r="V7454" t="str">
        <f t="shared" si="1052"/>
        <v>Clean</v>
      </c>
    </row>
    <row r="7455" spans="1:22" x14ac:dyDescent="0.3">
      <c r="A7455" t="str">
        <f>Raw_Data!A7455</f>
        <v>36016516</v>
      </c>
      <c r="B7455">
        <f>Raw_Data!B7455</f>
        <v>45671</v>
      </c>
      <c r="C7455" t="str">
        <f>Raw_Data!C7455</f>
        <v>SERTRALINE HCL 50 MG TABLET</v>
      </c>
      <c r="D7455" t="str">
        <f>Raw_Data!D7455</f>
        <v>68180035209</v>
      </c>
      <c r="E7455" t="str">
        <f>Raw_Data!E7455</f>
        <v>YASIN, NURA</v>
      </c>
      <c r="F7455" t="str">
        <f>Raw_Data!F7455</f>
        <v>1265518567</v>
      </c>
      <c r="G7455" t="str">
        <f>Raw_Data!H7455</f>
        <v>3</v>
      </c>
      <c r="H7455">
        <f>IFERROR(VLOOKUP(G7455,Store_Map!$A$2:$I$100,3,FALSE),"")</f>
        <v>0</v>
      </c>
      <c r="I7455">
        <f>IFERROR(VLOOKUP(G7455,Store_Map!$A$2:$I$100,4,FALSE),"")</f>
        <v>0</v>
      </c>
      <c r="J7455">
        <f>IFERROR(VLOOKUP(G7455,Store_Map!$A$2:$I$100,5,FALSE),"")</f>
        <v>0</v>
      </c>
      <c r="K7455">
        <f>IFERROR(VLOOKUP(G7455,Store_Map!$A$2:$I$100,6,FALSE),"")</f>
        <v>0</v>
      </c>
      <c r="L7455">
        <f>IFERROR(VLOOKUP(G7455,Store_Map!$A$2:$I$100,7,FALSE),"")</f>
        <v>0</v>
      </c>
      <c r="M7455">
        <f>IFERROR(VLOOKUP(G7455,Store_Map!$A$2:$I$100,8,FALSE),"")</f>
        <v>0</v>
      </c>
      <c r="N7455">
        <f t="shared" si="1044"/>
        <v>0</v>
      </c>
      <c r="O7455" t="str">
        <f t="shared" si="1045"/>
        <v>PASS</v>
      </c>
      <c r="P7455" t="str">
        <f t="shared" si="1046"/>
        <v>PASS</v>
      </c>
      <c r="Q7455" t="str">
        <f t="shared" si="1047"/>
        <v>PASS</v>
      </c>
      <c r="R7455" t="str">
        <f t="shared" si="1048"/>
        <v>PASS</v>
      </c>
      <c r="S7455" t="str">
        <f t="shared" si="1049"/>
        <v>PASS</v>
      </c>
      <c r="T7455">
        <f t="shared" si="1050"/>
        <v>100</v>
      </c>
      <c r="U7455" t="str">
        <f t="shared" si="1051"/>
        <v>Low</v>
      </c>
      <c r="V7455" t="str">
        <f t="shared" si="1052"/>
        <v>Clean</v>
      </c>
    </row>
    <row r="7456" spans="1:22" x14ac:dyDescent="0.3">
      <c r="A7456" t="str">
        <f>Raw_Data!A7456</f>
        <v>36016517</v>
      </c>
      <c r="B7456">
        <f>Raw_Data!B7456</f>
        <v>45671</v>
      </c>
      <c r="C7456" t="str">
        <f>Raw_Data!C7456</f>
        <v>*ONDANSETRON ODT 4 MG TABLE</v>
      </c>
      <c r="D7456" t="str">
        <f>Raw_Data!D7456</f>
        <v>68462015713</v>
      </c>
      <c r="E7456" t="str">
        <f>Raw_Data!E7456</f>
        <v>TOJINO, CONRADO</v>
      </c>
      <c r="F7456" t="str">
        <f>Raw_Data!F7456</f>
        <v>1184717902</v>
      </c>
      <c r="G7456" t="str">
        <f>Raw_Data!H7456</f>
        <v>3</v>
      </c>
      <c r="H7456">
        <f>IFERROR(VLOOKUP(G7456,Store_Map!$A$2:$I$100,3,FALSE),"")</f>
        <v>0</v>
      </c>
      <c r="I7456">
        <f>IFERROR(VLOOKUP(G7456,Store_Map!$A$2:$I$100,4,FALSE),"")</f>
        <v>0</v>
      </c>
      <c r="J7456">
        <f>IFERROR(VLOOKUP(G7456,Store_Map!$A$2:$I$100,5,FALSE),"")</f>
        <v>0</v>
      </c>
      <c r="K7456">
        <f>IFERROR(VLOOKUP(G7456,Store_Map!$A$2:$I$100,6,FALSE),"")</f>
        <v>0</v>
      </c>
      <c r="L7456">
        <f>IFERROR(VLOOKUP(G7456,Store_Map!$A$2:$I$100,7,FALSE),"")</f>
        <v>0</v>
      </c>
      <c r="M7456">
        <f>IFERROR(VLOOKUP(G7456,Store_Map!$A$2:$I$100,8,FALSE),"")</f>
        <v>0</v>
      </c>
      <c r="N7456">
        <f t="shared" si="1044"/>
        <v>0</v>
      </c>
      <c r="O7456" t="str">
        <f t="shared" si="1045"/>
        <v>PASS</v>
      </c>
      <c r="P7456" t="str">
        <f t="shared" si="1046"/>
        <v>PASS</v>
      </c>
      <c r="Q7456" t="str">
        <f t="shared" si="1047"/>
        <v>PASS</v>
      </c>
      <c r="R7456" t="str">
        <f t="shared" si="1048"/>
        <v>PASS</v>
      </c>
      <c r="S7456" t="str">
        <f t="shared" si="1049"/>
        <v>PASS</v>
      </c>
      <c r="T7456">
        <f t="shared" si="1050"/>
        <v>100</v>
      </c>
      <c r="U7456" t="str">
        <f t="shared" si="1051"/>
        <v>Low</v>
      </c>
      <c r="V7456" t="str">
        <f t="shared" si="1052"/>
        <v>Clean</v>
      </c>
    </row>
    <row r="7457" spans="1:22" x14ac:dyDescent="0.3">
      <c r="A7457" t="str">
        <f>Raw_Data!A7457</f>
        <v>36014516</v>
      </c>
      <c r="B7457">
        <f>Raw_Data!B7457</f>
        <v>45671</v>
      </c>
      <c r="C7457" t="str">
        <f>Raw_Data!C7457</f>
        <v>CLINDAMYCIN PHOS 1% PLEDGET</v>
      </c>
      <c r="D7457" t="str">
        <f>Raw_Data!D7457</f>
        <v>45802026337</v>
      </c>
      <c r="E7457" t="str">
        <f>Raw_Data!E7457</f>
        <v>THAKORE, MORGAN</v>
      </c>
      <c r="F7457" t="str">
        <f>Raw_Data!F7457</f>
        <v>1770875130</v>
      </c>
      <c r="G7457" t="str">
        <f>Raw_Data!H7457</f>
        <v>3</v>
      </c>
      <c r="H7457">
        <f>IFERROR(VLOOKUP(G7457,Store_Map!$A$2:$I$100,3,FALSE),"")</f>
        <v>0</v>
      </c>
      <c r="I7457">
        <f>IFERROR(VLOOKUP(G7457,Store_Map!$A$2:$I$100,4,FALSE),"")</f>
        <v>0</v>
      </c>
      <c r="J7457">
        <f>IFERROR(VLOOKUP(G7457,Store_Map!$A$2:$I$100,5,FALSE),"")</f>
        <v>0</v>
      </c>
      <c r="K7457">
        <f>IFERROR(VLOOKUP(G7457,Store_Map!$A$2:$I$100,6,FALSE),"")</f>
        <v>0</v>
      </c>
      <c r="L7457">
        <f>IFERROR(VLOOKUP(G7457,Store_Map!$A$2:$I$100,7,FALSE),"")</f>
        <v>0</v>
      </c>
      <c r="M7457">
        <f>IFERROR(VLOOKUP(G7457,Store_Map!$A$2:$I$100,8,FALSE),"")</f>
        <v>0</v>
      </c>
      <c r="N7457">
        <f t="shared" si="1044"/>
        <v>0</v>
      </c>
      <c r="O7457" t="str">
        <f t="shared" si="1045"/>
        <v>PASS</v>
      </c>
      <c r="P7457" t="str">
        <f t="shared" si="1046"/>
        <v>PASS</v>
      </c>
      <c r="Q7457" t="str">
        <f t="shared" si="1047"/>
        <v>PASS</v>
      </c>
      <c r="R7457" t="str">
        <f t="shared" si="1048"/>
        <v>PASS</v>
      </c>
      <c r="S7457" t="str">
        <f t="shared" si="1049"/>
        <v>PASS</v>
      </c>
      <c r="T7457">
        <f t="shared" si="1050"/>
        <v>100</v>
      </c>
      <c r="U7457" t="str">
        <f t="shared" si="1051"/>
        <v>Low</v>
      </c>
      <c r="V7457" t="str">
        <f t="shared" si="1052"/>
        <v>Clean</v>
      </c>
    </row>
    <row r="7458" spans="1:22" x14ac:dyDescent="0.3">
      <c r="A7458" t="str">
        <f>Raw_Data!A7458</f>
        <v>36016107</v>
      </c>
      <c r="B7458">
        <f>Raw_Data!B7458</f>
        <v>45672</v>
      </c>
      <c r="C7458" t="str">
        <f>Raw_Data!C7458</f>
        <v>GUANFACINE HCL ER 4 MG TABL</v>
      </c>
      <c r="D7458" t="str">
        <f>Raw_Data!D7458</f>
        <v>24979053801</v>
      </c>
      <c r="E7458" t="str">
        <f>Raw_Data!E7458</f>
        <v>Olten MD, Baris</v>
      </c>
      <c r="F7458" t="str">
        <f>Raw_Data!F7458</f>
        <v>1720566698</v>
      </c>
      <c r="G7458" t="str">
        <f>Raw_Data!H7458</f>
        <v>3</v>
      </c>
      <c r="H7458">
        <f>IFERROR(VLOOKUP(G7458,Store_Map!$A$2:$I$100,3,FALSE),"")</f>
        <v>0</v>
      </c>
      <c r="I7458">
        <f>IFERROR(VLOOKUP(G7458,Store_Map!$A$2:$I$100,4,FALSE),"")</f>
        <v>0</v>
      </c>
      <c r="J7458">
        <f>IFERROR(VLOOKUP(G7458,Store_Map!$A$2:$I$100,5,FALSE),"")</f>
        <v>0</v>
      </c>
      <c r="K7458">
        <f>IFERROR(VLOOKUP(G7458,Store_Map!$A$2:$I$100,6,FALSE),"")</f>
        <v>0</v>
      </c>
      <c r="L7458">
        <f>IFERROR(VLOOKUP(G7458,Store_Map!$A$2:$I$100,7,FALSE),"")</f>
        <v>0</v>
      </c>
      <c r="M7458">
        <f>IFERROR(VLOOKUP(G7458,Store_Map!$A$2:$I$100,8,FALSE),"")</f>
        <v>0</v>
      </c>
      <c r="N7458">
        <f t="shared" si="1044"/>
        <v>0</v>
      </c>
      <c r="O7458" t="str">
        <f t="shared" si="1045"/>
        <v>PASS</v>
      </c>
      <c r="P7458" t="str">
        <f t="shared" si="1046"/>
        <v>PASS</v>
      </c>
      <c r="Q7458" t="str">
        <f t="shared" si="1047"/>
        <v>PASS</v>
      </c>
      <c r="R7458" t="str">
        <f t="shared" si="1048"/>
        <v>PASS</v>
      </c>
      <c r="S7458" t="str">
        <f t="shared" si="1049"/>
        <v>PASS</v>
      </c>
      <c r="T7458">
        <f t="shared" si="1050"/>
        <v>100</v>
      </c>
      <c r="U7458" t="str">
        <f t="shared" si="1051"/>
        <v>Low</v>
      </c>
      <c r="V7458" t="str">
        <f t="shared" si="1052"/>
        <v>Clean</v>
      </c>
    </row>
    <row r="7459" spans="1:22" x14ac:dyDescent="0.3">
      <c r="A7459" t="str">
        <f>Raw_Data!A7459</f>
        <v>36016106</v>
      </c>
      <c r="B7459">
        <f>Raw_Data!B7459</f>
        <v>45672</v>
      </c>
      <c r="C7459" t="str">
        <f>Raw_Data!C7459</f>
        <v>RISPERIDONE 1 MG TABLET</v>
      </c>
      <c r="D7459" t="str">
        <f>Raw_Data!D7459</f>
        <v>43547034106</v>
      </c>
      <c r="E7459" t="str">
        <f>Raw_Data!E7459</f>
        <v>Olten MD, Baris</v>
      </c>
      <c r="F7459" t="str">
        <f>Raw_Data!F7459</f>
        <v>1720566698</v>
      </c>
      <c r="G7459" t="str">
        <f>Raw_Data!H7459</f>
        <v>3</v>
      </c>
      <c r="H7459">
        <f>IFERROR(VLOOKUP(G7459,Store_Map!$A$2:$I$100,3,FALSE),"")</f>
        <v>0</v>
      </c>
      <c r="I7459">
        <f>IFERROR(VLOOKUP(G7459,Store_Map!$A$2:$I$100,4,FALSE),"")</f>
        <v>0</v>
      </c>
      <c r="J7459">
        <f>IFERROR(VLOOKUP(G7459,Store_Map!$A$2:$I$100,5,FALSE),"")</f>
        <v>0</v>
      </c>
      <c r="K7459">
        <f>IFERROR(VLOOKUP(G7459,Store_Map!$A$2:$I$100,6,FALSE),"")</f>
        <v>0</v>
      </c>
      <c r="L7459">
        <f>IFERROR(VLOOKUP(G7459,Store_Map!$A$2:$I$100,7,FALSE),"")</f>
        <v>0</v>
      </c>
      <c r="M7459">
        <f>IFERROR(VLOOKUP(G7459,Store_Map!$A$2:$I$100,8,FALSE),"")</f>
        <v>0</v>
      </c>
      <c r="N7459">
        <f t="shared" si="1044"/>
        <v>0</v>
      </c>
      <c r="O7459" t="str">
        <f t="shared" si="1045"/>
        <v>PASS</v>
      </c>
      <c r="P7459" t="str">
        <f t="shared" si="1046"/>
        <v>PASS</v>
      </c>
      <c r="Q7459" t="str">
        <f t="shared" si="1047"/>
        <v>PASS</v>
      </c>
      <c r="R7459" t="str">
        <f t="shared" si="1048"/>
        <v>PASS</v>
      </c>
      <c r="S7459" t="str">
        <f t="shared" si="1049"/>
        <v>PASS</v>
      </c>
      <c r="T7459">
        <f t="shared" si="1050"/>
        <v>100</v>
      </c>
      <c r="U7459" t="str">
        <f t="shared" si="1051"/>
        <v>Low</v>
      </c>
      <c r="V7459" t="str">
        <f t="shared" si="1052"/>
        <v>Clean</v>
      </c>
    </row>
    <row r="7460" spans="1:22" x14ac:dyDescent="0.3">
      <c r="A7460" t="str">
        <f>Raw_Data!A7460</f>
        <v>32002946</v>
      </c>
      <c r="B7460">
        <f>Raw_Data!B7460</f>
        <v>45672</v>
      </c>
      <c r="C7460" t="str">
        <f>Raw_Data!C7460</f>
        <v>METHYLPHENIDATE 5 MG CHEW T</v>
      </c>
      <c r="D7460" t="str">
        <f>Raw_Data!D7460</f>
        <v>64980022201</v>
      </c>
      <c r="E7460" t="str">
        <f>Raw_Data!E7460</f>
        <v>INGRAM, MAYA</v>
      </c>
      <c r="F7460" t="str">
        <f>Raw_Data!F7460</f>
        <v>1518221464</v>
      </c>
      <c r="G7460" t="str">
        <f>Raw_Data!H7460</f>
        <v>3</v>
      </c>
      <c r="H7460">
        <f>IFERROR(VLOOKUP(G7460,Store_Map!$A$2:$I$100,3,FALSE),"")</f>
        <v>0</v>
      </c>
      <c r="I7460">
        <f>IFERROR(VLOOKUP(G7460,Store_Map!$A$2:$I$100,4,FALSE),"")</f>
        <v>0</v>
      </c>
      <c r="J7460">
        <f>IFERROR(VLOOKUP(G7460,Store_Map!$A$2:$I$100,5,FALSE),"")</f>
        <v>0</v>
      </c>
      <c r="K7460">
        <f>IFERROR(VLOOKUP(G7460,Store_Map!$A$2:$I$100,6,FALSE),"")</f>
        <v>0</v>
      </c>
      <c r="L7460">
        <f>IFERROR(VLOOKUP(G7460,Store_Map!$A$2:$I$100,7,FALSE),"")</f>
        <v>0</v>
      </c>
      <c r="M7460">
        <f>IFERROR(VLOOKUP(G7460,Store_Map!$A$2:$I$100,8,FALSE),"")</f>
        <v>0</v>
      </c>
      <c r="N7460">
        <f t="shared" si="1044"/>
        <v>0</v>
      </c>
      <c r="O7460" t="str">
        <f t="shared" si="1045"/>
        <v>PASS</v>
      </c>
      <c r="P7460" t="str">
        <f t="shared" si="1046"/>
        <v>PASS</v>
      </c>
      <c r="Q7460" t="str">
        <f t="shared" si="1047"/>
        <v>PASS</v>
      </c>
      <c r="R7460" t="str">
        <f t="shared" si="1048"/>
        <v>PASS</v>
      </c>
      <c r="S7460" t="str">
        <f t="shared" si="1049"/>
        <v>PASS</v>
      </c>
      <c r="T7460">
        <f t="shared" si="1050"/>
        <v>100</v>
      </c>
      <c r="U7460" t="str">
        <f t="shared" si="1051"/>
        <v>Low</v>
      </c>
      <c r="V7460" t="str">
        <f t="shared" si="1052"/>
        <v>Clean</v>
      </c>
    </row>
    <row r="7461" spans="1:22" x14ac:dyDescent="0.3">
      <c r="A7461" t="str">
        <f>Raw_Data!A7461</f>
        <v>32002978</v>
      </c>
      <c r="B7461">
        <f>Raw_Data!B7461</f>
        <v>45672</v>
      </c>
      <c r="C7461" t="str">
        <f>Raw_Data!C7461</f>
        <v>ADDERALL XR 15 MG CAPSULE</v>
      </c>
      <c r="D7461" t="str">
        <f>Raw_Data!D7461</f>
        <v>54092038501</v>
      </c>
      <c r="E7461" t="str">
        <f>Raw_Data!E7461</f>
        <v>AZEEM, SAMEERA</v>
      </c>
      <c r="F7461" t="str">
        <f>Raw_Data!F7461</f>
        <v>1760897243</v>
      </c>
      <c r="G7461" t="str">
        <f>Raw_Data!H7461</f>
        <v>3</v>
      </c>
      <c r="H7461">
        <f>IFERROR(VLOOKUP(G7461,Store_Map!$A$2:$I$100,3,FALSE),"")</f>
        <v>0</v>
      </c>
      <c r="I7461">
        <f>IFERROR(VLOOKUP(G7461,Store_Map!$A$2:$I$100,4,FALSE),"")</f>
        <v>0</v>
      </c>
      <c r="J7461">
        <f>IFERROR(VLOOKUP(G7461,Store_Map!$A$2:$I$100,5,FALSE),"")</f>
        <v>0</v>
      </c>
      <c r="K7461">
        <f>IFERROR(VLOOKUP(G7461,Store_Map!$A$2:$I$100,6,FALSE),"")</f>
        <v>0</v>
      </c>
      <c r="L7461">
        <f>IFERROR(VLOOKUP(G7461,Store_Map!$A$2:$I$100,7,FALSE),"")</f>
        <v>0</v>
      </c>
      <c r="M7461">
        <f>IFERROR(VLOOKUP(G7461,Store_Map!$A$2:$I$100,8,FALSE),"")</f>
        <v>0</v>
      </c>
      <c r="N7461">
        <f t="shared" si="1044"/>
        <v>0</v>
      </c>
      <c r="O7461" t="str">
        <f t="shared" si="1045"/>
        <v>PASS</v>
      </c>
      <c r="P7461" t="str">
        <f t="shared" si="1046"/>
        <v>PASS</v>
      </c>
      <c r="Q7461" t="str">
        <f t="shared" si="1047"/>
        <v>PASS</v>
      </c>
      <c r="R7461" t="str">
        <f t="shared" si="1048"/>
        <v>PASS</v>
      </c>
      <c r="S7461" t="str">
        <f t="shared" si="1049"/>
        <v>PASS</v>
      </c>
      <c r="T7461">
        <f t="shared" si="1050"/>
        <v>100</v>
      </c>
      <c r="U7461" t="str">
        <f t="shared" si="1051"/>
        <v>Low</v>
      </c>
      <c r="V7461" t="str">
        <f t="shared" si="1052"/>
        <v>Clean</v>
      </c>
    </row>
    <row r="7462" spans="1:22" x14ac:dyDescent="0.3">
      <c r="A7462" t="str">
        <f>Raw_Data!A7462</f>
        <v>36016160</v>
      </c>
      <c r="B7462">
        <f>Raw_Data!B7462</f>
        <v>45672</v>
      </c>
      <c r="C7462" t="str">
        <f>Raw_Data!C7462</f>
        <v>METHIMAZOLE 5 MG TABLET</v>
      </c>
      <c r="D7462" t="str">
        <f>Raw_Data!D7462</f>
        <v>23155007001</v>
      </c>
      <c r="E7462" t="str">
        <f>Raw_Data!E7462</f>
        <v>MACHADO, MARIA</v>
      </c>
      <c r="F7462" t="str">
        <f>Raw_Data!F7462</f>
        <v>1619100302</v>
      </c>
      <c r="G7462" t="str">
        <f>Raw_Data!H7462</f>
        <v>3</v>
      </c>
      <c r="H7462">
        <f>IFERROR(VLOOKUP(G7462,Store_Map!$A$2:$I$100,3,FALSE),"")</f>
        <v>0</v>
      </c>
      <c r="I7462">
        <f>IFERROR(VLOOKUP(G7462,Store_Map!$A$2:$I$100,4,FALSE),"")</f>
        <v>0</v>
      </c>
      <c r="J7462">
        <f>IFERROR(VLOOKUP(G7462,Store_Map!$A$2:$I$100,5,FALSE),"")</f>
        <v>0</v>
      </c>
      <c r="K7462">
        <f>IFERROR(VLOOKUP(G7462,Store_Map!$A$2:$I$100,6,FALSE),"")</f>
        <v>0</v>
      </c>
      <c r="L7462">
        <f>IFERROR(VLOOKUP(G7462,Store_Map!$A$2:$I$100,7,FALSE),"")</f>
        <v>0</v>
      </c>
      <c r="M7462">
        <f>IFERROR(VLOOKUP(G7462,Store_Map!$A$2:$I$100,8,FALSE),"")</f>
        <v>0</v>
      </c>
      <c r="N7462">
        <f t="shared" si="1044"/>
        <v>0</v>
      </c>
      <c r="O7462" t="str">
        <f t="shared" si="1045"/>
        <v>PASS</v>
      </c>
      <c r="P7462" t="str">
        <f t="shared" si="1046"/>
        <v>PASS</v>
      </c>
      <c r="Q7462" t="str">
        <f t="shared" si="1047"/>
        <v>PASS</v>
      </c>
      <c r="R7462" t="str">
        <f t="shared" si="1048"/>
        <v>PASS</v>
      </c>
      <c r="S7462" t="str">
        <f t="shared" si="1049"/>
        <v>PASS</v>
      </c>
      <c r="T7462">
        <f t="shared" si="1050"/>
        <v>100</v>
      </c>
      <c r="U7462" t="str">
        <f t="shared" si="1051"/>
        <v>Low</v>
      </c>
      <c r="V7462" t="str">
        <f t="shared" si="1052"/>
        <v>Clean</v>
      </c>
    </row>
    <row r="7463" spans="1:22" x14ac:dyDescent="0.3">
      <c r="A7463" t="str">
        <f>Raw_Data!A7463</f>
        <v>32002979</v>
      </c>
      <c r="B7463">
        <f>Raw_Data!B7463</f>
        <v>45672</v>
      </c>
      <c r="C7463" t="str">
        <f>Raw_Data!C7463</f>
        <v>DEXTROAMP-AMPHETAMIN 10 MG</v>
      </c>
      <c r="D7463" t="str">
        <f>Raw_Data!D7463</f>
        <v>42806034101</v>
      </c>
      <c r="E7463" t="str">
        <f>Raw_Data!E7463</f>
        <v>ERTLE, VALERIE</v>
      </c>
      <c r="F7463" t="str">
        <f>Raw_Data!F7463</f>
        <v>1245619592</v>
      </c>
      <c r="G7463" t="str">
        <f>Raw_Data!H7463</f>
        <v>3</v>
      </c>
      <c r="H7463">
        <f>IFERROR(VLOOKUP(G7463,Store_Map!$A$2:$I$100,3,FALSE),"")</f>
        <v>0</v>
      </c>
      <c r="I7463">
        <f>IFERROR(VLOOKUP(G7463,Store_Map!$A$2:$I$100,4,FALSE),"")</f>
        <v>0</v>
      </c>
      <c r="J7463">
        <f>IFERROR(VLOOKUP(G7463,Store_Map!$A$2:$I$100,5,FALSE),"")</f>
        <v>0</v>
      </c>
      <c r="K7463">
        <f>IFERROR(VLOOKUP(G7463,Store_Map!$A$2:$I$100,6,FALSE),"")</f>
        <v>0</v>
      </c>
      <c r="L7463">
        <f>IFERROR(VLOOKUP(G7463,Store_Map!$A$2:$I$100,7,FALSE),"")</f>
        <v>0</v>
      </c>
      <c r="M7463">
        <f>IFERROR(VLOOKUP(G7463,Store_Map!$A$2:$I$100,8,FALSE),"")</f>
        <v>0</v>
      </c>
      <c r="N7463">
        <f t="shared" si="1044"/>
        <v>0</v>
      </c>
      <c r="O7463" t="str">
        <f t="shared" si="1045"/>
        <v>PASS</v>
      </c>
      <c r="P7463" t="str">
        <f t="shared" si="1046"/>
        <v>PASS</v>
      </c>
      <c r="Q7463" t="str">
        <f t="shared" si="1047"/>
        <v>PASS</v>
      </c>
      <c r="R7463" t="str">
        <f t="shared" si="1048"/>
        <v>PASS</v>
      </c>
      <c r="S7463" t="str">
        <f t="shared" si="1049"/>
        <v>PASS</v>
      </c>
      <c r="T7463">
        <f t="shared" si="1050"/>
        <v>100</v>
      </c>
      <c r="U7463" t="str">
        <f t="shared" si="1051"/>
        <v>Low</v>
      </c>
      <c r="V7463" t="str">
        <f t="shared" si="1052"/>
        <v>Clean</v>
      </c>
    </row>
    <row r="7464" spans="1:22" x14ac:dyDescent="0.3">
      <c r="A7464" t="str">
        <f>Raw_Data!A7464</f>
        <v>32002980</v>
      </c>
      <c r="B7464">
        <f>Raw_Data!B7464</f>
        <v>45672</v>
      </c>
      <c r="C7464" t="str">
        <f>Raw_Data!C7464</f>
        <v>DEXTROAMP-AMPHET ER 30 MG C</v>
      </c>
      <c r="D7464" t="str">
        <f>Raw_Data!D7464</f>
        <v>115149101</v>
      </c>
      <c r="E7464" t="str">
        <f>Raw_Data!E7464</f>
        <v>ERTLE, VALERIE</v>
      </c>
      <c r="F7464" t="str">
        <f>Raw_Data!F7464</f>
        <v>1245619592</v>
      </c>
      <c r="G7464" t="str">
        <f>Raw_Data!H7464</f>
        <v>3</v>
      </c>
      <c r="H7464">
        <f>IFERROR(VLOOKUP(G7464,Store_Map!$A$2:$I$100,3,FALSE),"")</f>
        <v>0</v>
      </c>
      <c r="I7464">
        <f>IFERROR(VLOOKUP(G7464,Store_Map!$A$2:$I$100,4,FALSE),"")</f>
        <v>0</v>
      </c>
      <c r="J7464">
        <f>IFERROR(VLOOKUP(G7464,Store_Map!$A$2:$I$100,5,FALSE),"")</f>
        <v>0</v>
      </c>
      <c r="K7464">
        <f>IFERROR(VLOOKUP(G7464,Store_Map!$A$2:$I$100,6,FALSE),"")</f>
        <v>0</v>
      </c>
      <c r="L7464">
        <f>IFERROR(VLOOKUP(G7464,Store_Map!$A$2:$I$100,7,FALSE),"")</f>
        <v>0</v>
      </c>
      <c r="M7464">
        <f>IFERROR(VLOOKUP(G7464,Store_Map!$A$2:$I$100,8,FALSE),"")</f>
        <v>0</v>
      </c>
      <c r="N7464">
        <f t="shared" si="1044"/>
        <v>0</v>
      </c>
      <c r="O7464" t="str">
        <f t="shared" si="1045"/>
        <v>PASS</v>
      </c>
      <c r="P7464" t="str">
        <f t="shared" si="1046"/>
        <v>REVIEW</v>
      </c>
      <c r="Q7464" t="str">
        <f t="shared" si="1047"/>
        <v>PASS</v>
      </c>
      <c r="R7464" t="str">
        <f t="shared" si="1048"/>
        <v>PASS</v>
      </c>
      <c r="S7464" t="str">
        <f t="shared" si="1049"/>
        <v>REVIEW</v>
      </c>
      <c r="T7464">
        <f t="shared" si="1050"/>
        <v>90</v>
      </c>
      <c r="U7464" t="str">
        <f t="shared" si="1051"/>
        <v>Low</v>
      </c>
      <c r="V7464" t="str">
        <f t="shared" si="1052"/>
        <v>Invalid NDC</v>
      </c>
    </row>
    <row r="7465" spans="1:22" x14ac:dyDescent="0.3">
      <c r="A7465" t="str">
        <f>Raw_Data!A7465</f>
        <v>36014180</v>
      </c>
      <c r="B7465">
        <f>Raw_Data!B7465</f>
        <v>45672</v>
      </c>
      <c r="C7465" t="str">
        <f>Raw_Data!C7465</f>
        <v>JARDIANCE 10 MG TABLETS</v>
      </c>
      <c r="D7465" t="str">
        <f>Raw_Data!D7465</f>
        <v>597015230</v>
      </c>
      <c r="E7465" t="str">
        <f>Raw_Data!E7465</f>
        <v>YASIN, NURA</v>
      </c>
      <c r="F7465" t="str">
        <f>Raw_Data!F7465</f>
        <v>1265518567</v>
      </c>
      <c r="G7465" t="str">
        <f>Raw_Data!H7465</f>
        <v>3</v>
      </c>
      <c r="H7465">
        <f>IFERROR(VLOOKUP(G7465,Store_Map!$A$2:$I$100,3,FALSE),"")</f>
        <v>0</v>
      </c>
      <c r="I7465">
        <f>IFERROR(VLOOKUP(G7465,Store_Map!$A$2:$I$100,4,FALSE),"")</f>
        <v>0</v>
      </c>
      <c r="J7465">
        <f>IFERROR(VLOOKUP(G7465,Store_Map!$A$2:$I$100,5,FALSE),"")</f>
        <v>0</v>
      </c>
      <c r="K7465">
        <f>IFERROR(VLOOKUP(G7465,Store_Map!$A$2:$I$100,6,FALSE),"")</f>
        <v>0</v>
      </c>
      <c r="L7465">
        <f>IFERROR(VLOOKUP(G7465,Store_Map!$A$2:$I$100,7,FALSE),"")</f>
        <v>0</v>
      </c>
      <c r="M7465">
        <f>IFERROR(VLOOKUP(G7465,Store_Map!$A$2:$I$100,8,FALSE),"")</f>
        <v>0</v>
      </c>
      <c r="N7465">
        <f t="shared" si="1044"/>
        <v>0</v>
      </c>
      <c r="O7465" t="str">
        <f t="shared" si="1045"/>
        <v>PASS</v>
      </c>
      <c r="P7465" t="str">
        <f t="shared" si="1046"/>
        <v>REVIEW</v>
      </c>
      <c r="Q7465" t="str">
        <f t="shared" si="1047"/>
        <v>PASS</v>
      </c>
      <c r="R7465" t="str">
        <f t="shared" si="1048"/>
        <v>PASS</v>
      </c>
      <c r="S7465" t="str">
        <f t="shared" si="1049"/>
        <v>REVIEW</v>
      </c>
      <c r="T7465">
        <f t="shared" si="1050"/>
        <v>90</v>
      </c>
      <c r="U7465" t="str">
        <f t="shared" si="1051"/>
        <v>Low</v>
      </c>
      <c r="V7465" t="str">
        <f t="shared" si="1052"/>
        <v>Invalid NDC</v>
      </c>
    </row>
    <row r="7466" spans="1:22" x14ac:dyDescent="0.3">
      <c r="A7466" t="str">
        <f>Raw_Data!A7466</f>
        <v>36014179</v>
      </c>
      <c r="B7466">
        <f>Raw_Data!B7466</f>
        <v>45672</v>
      </c>
      <c r="C7466" t="str">
        <f>Raw_Data!C7466</f>
        <v>ATORVASTATIN 20 MG TABLET</v>
      </c>
      <c r="D7466" t="str">
        <f>Raw_Data!D7466</f>
        <v>67877051290</v>
      </c>
      <c r="E7466" t="str">
        <f>Raw_Data!E7466</f>
        <v>YASIN, NURA</v>
      </c>
      <c r="F7466" t="str">
        <f>Raw_Data!F7466</f>
        <v>1265518567</v>
      </c>
      <c r="G7466" t="str">
        <f>Raw_Data!H7466</f>
        <v>3</v>
      </c>
      <c r="H7466">
        <f>IFERROR(VLOOKUP(G7466,Store_Map!$A$2:$I$100,3,FALSE),"")</f>
        <v>0</v>
      </c>
      <c r="I7466">
        <f>IFERROR(VLOOKUP(G7466,Store_Map!$A$2:$I$100,4,FALSE),"")</f>
        <v>0</v>
      </c>
      <c r="J7466">
        <f>IFERROR(VLOOKUP(G7466,Store_Map!$A$2:$I$100,5,FALSE),"")</f>
        <v>0</v>
      </c>
      <c r="K7466">
        <f>IFERROR(VLOOKUP(G7466,Store_Map!$A$2:$I$100,6,FALSE),"")</f>
        <v>0</v>
      </c>
      <c r="L7466">
        <f>IFERROR(VLOOKUP(G7466,Store_Map!$A$2:$I$100,7,FALSE),"")</f>
        <v>0</v>
      </c>
      <c r="M7466">
        <f>IFERROR(VLOOKUP(G7466,Store_Map!$A$2:$I$100,8,FALSE),"")</f>
        <v>0</v>
      </c>
      <c r="N7466">
        <f t="shared" si="1044"/>
        <v>0</v>
      </c>
      <c r="O7466" t="str">
        <f t="shared" si="1045"/>
        <v>PASS</v>
      </c>
      <c r="P7466" t="str">
        <f t="shared" si="1046"/>
        <v>PASS</v>
      </c>
      <c r="Q7466" t="str">
        <f t="shared" si="1047"/>
        <v>PASS</v>
      </c>
      <c r="R7466" t="str">
        <f t="shared" si="1048"/>
        <v>PASS</v>
      </c>
      <c r="S7466" t="str">
        <f t="shared" si="1049"/>
        <v>PASS</v>
      </c>
      <c r="T7466">
        <f t="shared" si="1050"/>
        <v>100</v>
      </c>
      <c r="U7466" t="str">
        <f t="shared" si="1051"/>
        <v>Low</v>
      </c>
      <c r="V7466" t="str">
        <f t="shared" si="1052"/>
        <v>Clean</v>
      </c>
    </row>
    <row r="7467" spans="1:22" x14ac:dyDescent="0.3">
      <c r="A7467" t="str">
        <f>Raw_Data!A7467</f>
        <v>36016228</v>
      </c>
      <c r="B7467">
        <f>Raw_Data!B7467</f>
        <v>45672</v>
      </c>
      <c r="C7467" t="str">
        <f>Raw_Data!C7467</f>
        <v>AMLODIPINE BESYLATE 10 MG T</v>
      </c>
      <c r="D7467" t="str">
        <f>Raw_Data!D7467</f>
        <v>29300039810</v>
      </c>
      <c r="E7467" t="str">
        <f>Raw_Data!E7467</f>
        <v>GIBBS, JON</v>
      </c>
      <c r="F7467" t="str">
        <f>Raw_Data!F7467</f>
        <v>1700896156</v>
      </c>
      <c r="G7467" t="str">
        <f>Raw_Data!H7467</f>
        <v>3</v>
      </c>
      <c r="H7467">
        <f>IFERROR(VLOOKUP(G7467,Store_Map!$A$2:$I$100,3,FALSE),"")</f>
        <v>0</v>
      </c>
      <c r="I7467">
        <f>IFERROR(VLOOKUP(G7467,Store_Map!$A$2:$I$100,4,FALSE),"")</f>
        <v>0</v>
      </c>
      <c r="J7467">
        <f>IFERROR(VLOOKUP(G7467,Store_Map!$A$2:$I$100,5,FALSE),"")</f>
        <v>0</v>
      </c>
      <c r="K7467">
        <f>IFERROR(VLOOKUP(G7467,Store_Map!$A$2:$I$100,6,FALSE),"")</f>
        <v>0</v>
      </c>
      <c r="L7467">
        <f>IFERROR(VLOOKUP(G7467,Store_Map!$A$2:$I$100,7,FALSE),"")</f>
        <v>0</v>
      </c>
      <c r="M7467">
        <f>IFERROR(VLOOKUP(G7467,Store_Map!$A$2:$I$100,8,FALSE),"")</f>
        <v>0</v>
      </c>
      <c r="N7467">
        <f t="shared" si="1044"/>
        <v>0</v>
      </c>
      <c r="O7467" t="str">
        <f t="shared" si="1045"/>
        <v>PASS</v>
      </c>
      <c r="P7467" t="str">
        <f t="shared" si="1046"/>
        <v>PASS</v>
      </c>
      <c r="Q7467" t="str">
        <f t="shared" si="1047"/>
        <v>PASS</v>
      </c>
      <c r="R7467" t="str">
        <f t="shared" si="1048"/>
        <v>PASS</v>
      </c>
      <c r="S7467" t="str">
        <f t="shared" si="1049"/>
        <v>PASS</v>
      </c>
      <c r="T7467">
        <f t="shared" si="1050"/>
        <v>100</v>
      </c>
      <c r="U7467" t="str">
        <f t="shared" si="1051"/>
        <v>Low</v>
      </c>
      <c r="V7467" t="str">
        <f t="shared" si="1052"/>
        <v>Clean</v>
      </c>
    </row>
    <row r="7468" spans="1:22" x14ac:dyDescent="0.3">
      <c r="A7468" t="str">
        <f>Raw_Data!A7468</f>
        <v>36015146</v>
      </c>
      <c r="B7468">
        <f>Raw_Data!B7468</f>
        <v>45672</v>
      </c>
      <c r="C7468" t="str">
        <f>Raw_Data!C7468</f>
        <v>CLONIDINE HCL 0.1 MG TABLET</v>
      </c>
      <c r="D7468" t="str">
        <f>Raw_Data!D7468</f>
        <v>52817018010</v>
      </c>
      <c r="E7468" t="str">
        <f>Raw_Data!E7468</f>
        <v>LEWKOWIEZ, ERIC</v>
      </c>
      <c r="F7468" t="str">
        <f>Raw_Data!F7468</f>
        <v>1639288814</v>
      </c>
      <c r="G7468" t="str">
        <f>Raw_Data!H7468</f>
        <v>3</v>
      </c>
      <c r="H7468">
        <f>IFERROR(VLOOKUP(G7468,Store_Map!$A$2:$I$100,3,FALSE),"")</f>
        <v>0</v>
      </c>
      <c r="I7468">
        <f>IFERROR(VLOOKUP(G7468,Store_Map!$A$2:$I$100,4,FALSE),"")</f>
        <v>0</v>
      </c>
      <c r="J7468">
        <f>IFERROR(VLOOKUP(G7468,Store_Map!$A$2:$I$100,5,FALSE),"")</f>
        <v>0</v>
      </c>
      <c r="K7468">
        <f>IFERROR(VLOOKUP(G7468,Store_Map!$A$2:$I$100,6,FALSE),"")</f>
        <v>0</v>
      </c>
      <c r="L7468">
        <f>IFERROR(VLOOKUP(G7468,Store_Map!$A$2:$I$100,7,FALSE),"")</f>
        <v>0</v>
      </c>
      <c r="M7468">
        <f>IFERROR(VLOOKUP(G7468,Store_Map!$A$2:$I$100,8,FALSE),"")</f>
        <v>0</v>
      </c>
      <c r="N7468">
        <f t="shared" si="1044"/>
        <v>0</v>
      </c>
      <c r="O7468" t="str">
        <f t="shared" si="1045"/>
        <v>PASS</v>
      </c>
      <c r="P7468" t="str">
        <f t="shared" si="1046"/>
        <v>PASS</v>
      </c>
      <c r="Q7468" t="str">
        <f t="shared" si="1047"/>
        <v>PASS</v>
      </c>
      <c r="R7468" t="str">
        <f t="shared" si="1048"/>
        <v>PASS</v>
      </c>
      <c r="S7468" t="str">
        <f t="shared" si="1049"/>
        <v>PASS</v>
      </c>
      <c r="T7468">
        <f t="shared" si="1050"/>
        <v>100</v>
      </c>
      <c r="U7468" t="str">
        <f t="shared" si="1051"/>
        <v>Low</v>
      </c>
      <c r="V7468" t="str">
        <f t="shared" si="1052"/>
        <v>Clean</v>
      </c>
    </row>
    <row r="7469" spans="1:22" x14ac:dyDescent="0.3">
      <c r="A7469" t="str">
        <f>Raw_Data!A7469</f>
        <v>36014845</v>
      </c>
      <c r="B7469">
        <f>Raw_Data!B7469</f>
        <v>45672</v>
      </c>
      <c r="C7469" t="str">
        <f>Raw_Data!C7469</f>
        <v>FLUTICASONE PROP 50 MCG SPR</v>
      </c>
      <c r="D7469" t="str">
        <f>Raw_Data!D7469</f>
        <v>536118399</v>
      </c>
      <c r="E7469" t="str">
        <f>Raw_Data!E7469</f>
        <v>INGRAM, MAYA</v>
      </c>
      <c r="F7469" t="str">
        <f>Raw_Data!F7469</f>
        <v>1518221464</v>
      </c>
      <c r="G7469" t="str">
        <f>Raw_Data!H7469</f>
        <v>3</v>
      </c>
      <c r="H7469">
        <f>IFERROR(VLOOKUP(G7469,Store_Map!$A$2:$I$100,3,FALSE),"")</f>
        <v>0</v>
      </c>
      <c r="I7469">
        <f>IFERROR(VLOOKUP(G7469,Store_Map!$A$2:$I$100,4,FALSE),"")</f>
        <v>0</v>
      </c>
      <c r="J7469">
        <f>IFERROR(VLOOKUP(G7469,Store_Map!$A$2:$I$100,5,FALSE),"")</f>
        <v>0</v>
      </c>
      <c r="K7469">
        <f>IFERROR(VLOOKUP(G7469,Store_Map!$A$2:$I$100,6,FALSE),"")</f>
        <v>0</v>
      </c>
      <c r="L7469">
        <f>IFERROR(VLOOKUP(G7469,Store_Map!$A$2:$I$100,7,FALSE),"")</f>
        <v>0</v>
      </c>
      <c r="M7469">
        <f>IFERROR(VLOOKUP(G7469,Store_Map!$A$2:$I$100,8,FALSE),"")</f>
        <v>0</v>
      </c>
      <c r="N7469">
        <f t="shared" si="1044"/>
        <v>0</v>
      </c>
      <c r="O7469" t="str">
        <f t="shared" si="1045"/>
        <v>PASS</v>
      </c>
      <c r="P7469" t="str">
        <f t="shared" si="1046"/>
        <v>REVIEW</v>
      </c>
      <c r="Q7469" t="str">
        <f t="shared" si="1047"/>
        <v>PASS</v>
      </c>
      <c r="R7469" t="str">
        <f t="shared" si="1048"/>
        <v>PASS</v>
      </c>
      <c r="S7469" t="str">
        <f t="shared" si="1049"/>
        <v>REVIEW</v>
      </c>
      <c r="T7469">
        <f t="shared" si="1050"/>
        <v>90</v>
      </c>
      <c r="U7469" t="str">
        <f t="shared" si="1051"/>
        <v>Low</v>
      </c>
      <c r="V7469" t="str">
        <f t="shared" si="1052"/>
        <v>Invalid NDC</v>
      </c>
    </row>
    <row r="7470" spans="1:22" x14ac:dyDescent="0.3">
      <c r="A7470" t="str">
        <f>Raw_Data!A7470</f>
        <v>36016518</v>
      </c>
      <c r="B7470">
        <f>Raw_Data!B7470</f>
        <v>45672</v>
      </c>
      <c r="C7470" t="str">
        <f>Raw_Data!C7470</f>
        <v>OSELTAMIVIR 6 MG/ML SUSPENS</v>
      </c>
      <c r="D7470" t="str">
        <f>Raw_Data!D7470</f>
        <v>68180067801</v>
      </c>
      <c r="E7470" t="str">
        <f>Raw_Data!E7470</f>
        <v>SOBRINHO, TITO</v>
      </c>
      <c r="F7470" t="str">
        <f>Raw_Data!F7470</f>
        <v>1942244652</v>
      </c>
      <c r="G7470" t="str">
        <f>Raw_Data!H7470</f>
        <v>3</v>
      </c>
      <c r="H7470">
        <f>IFERROR(VLOOKUP(G7470,Store_Map!$A$2:$I$100,3,FALSE),"")</f>
        <v>0</v>
      </c>
      <c r="I7470">
        <f>IFERROR(VLOOKUP(G7470,Store_Map!$A$2:$I$100,4,FALSE),"")</f>
        <v>0</v>
      </c>
      <c r="J7470">
        <f>IFERROR(VLOOKUP(G7470,Store_Map!$A$2:$I$100,5,FALSE),"")</f>
        <v>0</v>
      </c>
      <c r="K7470">
        <f>IFERROR(VLOOKUP(G7470,Store_Map!$A$2:$I$100,6,FALSE),"")</f>
        <v>0</v>
      </c>
      <c r="L7470">
        <f>IFERROR(VLOOKUP(G7470,Store_Map!$A$2:$I$100,7,FALSE),"")</f>
        <v>0</v>
      </c>
      <c r="M7470">
        <f>IFERROR(VLOOKUP(G7470,Store_Map!$A$2:$I$100,8,FALSE),"")</f>
        <v>0</v>
      </c>
      <c r="N7470">
        <f t="shared" si="1044"/>
        <v>0</v>
      </c>
      <c r="O7470" t="str">
        <f t="shared" si="1045"/>
        <v>PASS</v>
      </c>
      <c r="P7470" t="str">
        <f t="shared" si="1046"/>
        <v>PASS</v>
      </c>
      <c r="Q7470" t="str">
        <f t="shared" si="1047"/>
        <v>PASS</v>
      </c>
      <c r="R7470" t="str">
        <f t="shared" si="1048"/>
        <v>PASS</v>
      </c>
      <c r="S7470" t="str">
        <f t="shared" si="1049"/>
        <v>PASS</v>
      </c>
      <c r="T7470">
        <f t="shared" si="1050"/>
        <v>100</v>
      </c>
      <c r="U7470" t="str">
        <f t="shared" si="1051"/>
        <v>Low</v>
      </c>
      <c r="V7470" t="str">
        <f t="shared" si="1052"/>
        <v>Clean</v>
      </c>
    </row>
    <row r="7471" spans="1:22" x14ac:dyDescent="0.3">
      <c r="A7471" t="str">
        <f>Raw_Data!A7471</f>
        <v>36016519</v>
      </c>
      <c r="B7471">
        <f>Raw_Data!B7471</f>
        <v>45672</v>
      </c>
      <c r="C7471" t="str">
        <f>Raw_Data!C7471</f>
        <v>GUAIFENESIN DM 10MG/100MG</v>
      </c>
      <c r="D7471" t="str">
        <f>Raw_Data!D7471</f>
        <v>58657050408</v>
      </c>
      <c r="E7471" t="str">
        <f>Raw_Data!E7471</f>
        <v>SOBRINHO, TITO</v>
      </c>
      <c r="F7471" t="str">
        <f>Raw_Data!F7471</f>
        <v>1942244652</v>
      </c>
      <c r="G7471" t="str">
        <f>Raw_Data!H7471</f>
        <v>3</v>
      </c>
      <c r="H7471">
        <f>IFERROR(VLOOKUP(G7471,Store_Map!$A$2:$I$100,3,FALSE),"")</f>
        <v>0</v>
      </c>
      <c r="I7471">
        <f>IFERROR(VLOOKUP(G7471,Store_Map!$A$2:$I$100,4,FALSE),"")</f>
        <v>0</v>
      </c>
      <c r="J7471">
        <f>IFERROR(VLOOKUP(G7471,Store_Map!$A$2:$I$100,5,FALSE),"")</f>
        <v>0</v>
      </c>
      <c r="K7471">
        <f>IFERROR(VLOOKUP(G7471,Store_Map!$A$2:$I$100,6,FALSE),"")</f>
        <v>0</v>
      </c>
      <c r="L7471">
        <f>IFERROR(VLOOKUP(G7471,Store_Map!$A$2:$I$100,7,FALSE),"")</f>
        <v>0</v>
      </c>
      <c r="M7471">
        <f>IFERROR(VLOOKUP(G7471,Store_Map!$A$2:$I$100,8,FALSE),"")</f>
        <v>0</v>
      </c>
      <c r="N7471">
        <f t="shared" si="1044"/>
        <v>0</v>
      </c>
      <c r="O7471" t="str">
        <f t="shared" si="1045"/>
        <v>PASS</v>
      </c>
      <c r="P7471" t="str">
        <f t="shared" si="1046"/>
        <v>PASS</v>
      </c>
      <c r="Q7471" t="str">
        <f t="shared" si="1047"/>
        <v>PASS</v>
      </c>
      <c r="R7471" t="str">
        <f t="shared" si="1048"/>
        <v>PASS</v>
      </c>
      <c r="S7471" t="str">
        <f t="shared" si="1049"/>
        <v>PASS</v>
      </c>
      <c r="T7471">
        <f t="shared" si="1050"/>
        <v>100</v>
      </c>
      <c r="U7471" t="str">
        <f t="shared" si="1051"/>
        <v>Low</v>
      </c>
      <c r="V7471" t="str">
        <f t="shared" si="1052"/>
        <v>Clean</v>
      </c>
    </row>
    <row r="7472" spans="1:22" x14ac:dyDescent="0.3">
      <c r="A7472" t="str">
        <f>Raw_Data!A7472</f>
        <v>36014843</v>
      </c>
      <c r="B7472">
        <f>Raw_Data!B7472</f>
        <v>45672</v>
      </c>
      <c r="C7472" t="str">
        <f>Raw_Data!C7472</f>
        <v>CETIRIZINE HCL 1 MG/ML SOLN</v>
      </c>
      <c r="D7472" t="str">
        <f>Raw_Data!D7472</f>
        <v>45802097426</v>
      </c>
      <c r="E7472" t="str">
        <f>Raw_Data!E7472</f>
        <v>INGRAM, MAYA</v>
      </c>
      <c r="F7472" t="str">
        <f>Raw_Data!F7472</f>
        <v>1518221464</v>
      </c>
      <c r="G7472" t="str">
        <f>Raw_Data!H7472</f>
        <v>3</v>
      </c>
      <c r="H7472">
        <f>IFERROR(VLOOKUP(G7472,Store_Map!$A$2:$I$100,3,FALSE),"")</f>
        <v>0</v>
      </c>
      <c r="I7472">
        <f>IFERROR(VLOOKUP(G7472,Store_Map!$A$2:$I$100,4,FALSE),"")</f>
        <v>0</v>
      </c>
      <c r="J7472">
        <f>IFERROR(VLOOKUP(G7472,Store_Map!$A$2:$I$100,5,FALSE),"")</f>
        <v>0</v>
      </c>
      <c r="K7472">
        <f>IFERROR(VLOOKUP(G7472,Store_Map!$A$2:$I$100,6,FALSE),"")</f>
        <v>0</v>
      </c>
      <c r="L7472">
        <f>IFERROR(VLOOKUP(G7472,Store_Map!$A$2:$I$100,7,FALSE),"")</f>
        <v>0</v>
      </c>
      <c r="M7472">
        <f>IFERROR(VLOOKUP(G7472,Store_Map!$A$2:$I$100,8,FALSE),"")</f>
        <v>0</v>
      </c>
      <c r="N7472">
        <f t="shared" si="1044"/>
        <v>0</v>
      </c>
      <c r="O7472" t="str">
        <f t="shared" si="1045"/>
        <v>PASS</v>
      </c>
      <c r="P7472" t="str">
        <f t="shared" si="1046"/>
        <v>PASS</v>
      </c>
      <c r="Q7472" t="str">
        <f t="shared" si="1047"/>
        <v>PASS</v>
      </c>
      <c r="R7472" t="str">
        <f t="shared" si="1048"/>
        <v>PASS</v>
      </c>
      <c r="S7472" t="str">
        <f t="shared" si="1049"/>
        <v>PASS</v>
      </c>
      <c r="T7472">
        <f t="shared" si="1050"/>
        <v>100</v>
      </c>
      <c r="U7472" t="str">
        <f t="shared" si="1051"/>
        <v>Low</v>
      </c>
      <c r="V7472" t="str">
        <f t="shared" si="1052"/>
        <v>Clean</v>
      </c>
    </row>
    <row r="7473" spans="1:22" x14ac:dyDescent="0.3">
      <c r="A7473" t="str">
        <f>Raw_Data!A7473</f>
        <v>36014885</v>
      </c>
      <c r="B7473">
        <f>Raw_Data!B7473</f>
        <v>45672</v>
      </c>
      <c r="C7473" t="str">
        <f>Raw_Data!C7473</f>
        <v>MONTELUKAST SOD 5 MG TAB CH</v>
      </c>
      <c r="D7473" t="str">
        <f>Raw_Data!D7473</f>
        <v>33342011107</v>
      </c>
      <c r="E7473" t="str">
        <f>Raw_Data!E7473</f>
        <v>THERATTIL, JAYA</v>
      </c>
      <c r="F7473" t="str">
        <f>Raw_Data!F7473</f>
        <v>1043285810</v>
      </c>
      <c r="G7473" t="str">
        <f>Raw_Data!H7473</f>
        <v>3</v>
      </c>
      <c r="H7473">
        <f>IFERROR(VLOOKUP(G7473,Store_Map!$A$2:$I$100,3,FALSE),"")</f>
        <v>0</v>
      </c>
      <c r="I7473">
        <f>IFERROR(VLOOKUP(G7473,Store_Map!$A$2:$I$100,4,FALSE),"")</f>
        <v>0</v>
      </c>
      <c r="J7473">
        <f>IFERROR(VLOOKUP(G7473,Store_Map!$A$2:$I$100,5,FALSE),"")</f>
        <v>0</v>
      </c>
      <c r="K7473">
        <f>IFERROR(VLOOKUP(G7473,Store_Map!$A$2:$I$100,6,FALSE),"")</f>
        <v>0</v>
      </c>
      <c r="L7473">
        <f>IFERROR(VLOOKUP(G7473,Store_Map!$A$2:$I$100,7,FALSE),"")</f>
        <v>0</v>
      </c>
      <c r="M7473">
        <f>IFERROR(VLOOKUP(G7473,Store_Map!$A$2:$I$100,8,FALSE),"")</f>
        <v>0</v>
      </c>
      <c r="N7473">
        <f t="shared" si="1044"/>
        <v>0</v>
      </c>
      <c r="O7473" t="str">
        <f t="shared" si="1045"/>
        <v>PASS</v>
      </c>
      <c r="P7473" t="str">
        <f t="shared" si="1046"/>
        <v>PASS</v>
      </c>
      <c r="Q7473" t="str">
        <f t="shared" si="1047"/>
        <v>PASS</v>
      </c>
      <c r="R7473" t="str">
        <f t="shared" si="1048"/>
        <v>PASS</v>
      </c>
      <c r="S7473" t="str">
        <f t="shared" si="1049"/>
        <v>PASS</v>
      </c>
      <c r="T7473">
        <f t="shared" si="1050"/>
        <v>100</v>
      </c>
      <c r="U7473" t="str">
        <f t="shared" si="1051"/>
        <v>Low</v>
      </c>
      <c r="V7473" t="str">
        <f t="shared" si="1052"/>
        <v>Clean</v>
      </c>
    </row>
    <row r="7474" spans="1:22" x14ac:dyDescent="0.3">
      <c r="A7474" t="str">
        <f>Raw_Data!A7474</f>
        <v>36016261</v>
      </c>
      <c r="B7474">
        <f>Raw_Data!B7474</f>
        <v>45672</v>
      </c>
      <c r="C7474" t="str">
        <f>Raw_Data!C7474</f>
        <v>LORATADINE 10 MG TABLET</v>
      </c>
      <c r="D7474" t="str">
        <f>Raw_Data!D7474</f>
        <v>45802065065</v>
      </c>
      <c r="E7474" t="str">
        <f>Raw_Data!E7474</f>
        <v>THERATTIL, JAYA</v>
      </c>
      <c r="F7474" t="str">
        <f>Raw_Data!F7474</f>
        <v>1043285810</v>
      </c>
      <c r="G7474" t="str">
        <f>Raw_Data!H7474</f>
        <v>3</v>
      </c>
      <c r="H7474">
        <f>IFERROR(VLOOKUP(G7474,Store_Map!$A$2:$I$100,3,FALSE),"")</f>
        <v>0</v>
      </c>
      <c r="I7474">
        <f>IFERROR(VLOOKUP(G7474,Store_Map!$A$2:$I$100,4,FALSE),"")</f>
        <v>0</v>
      </c>
      <c r="J7474">
        <f>IFERROR(VLOOKUP(G7474,Store_Map!$A$2:$I$100,5,FALSE),"")</f>
        <v>0</v>
      </c>
      <c r="K7474">
        <f>IFERROR(VLOOKUP(G7474,Store_Map!$A$2:$I$100,6,FALSE),"")</f>
        <v>0</v>
      </c>
      <c r="L7474">
        <f>IFERROR(VLOOKUP(G7474,Store_Map!$A$2:$I$100,7,FALSE),"")</f>
        <v>0</v>
      </c>
      <c r="M7474">
        <f>IFERROR(VLOOKUP(G7474,Store_Map!$A$2:$I$100,8,FALSE),"")</f>
        <v>0</v>
      </c>
      <c r="N7474">
        <f t="shared" si="1044"/>
        <v>0</v>
      </c>
      <c r="O7474" t="str">
        <f t="shared" si="1045"/>
        <v>PASS</v>
      </c>
      <c r="P7474" t="str">
        <f t="shared" si="1046"/>
        <v>PASS</v>
      </c>
      <c r="Q7474" t="str">
        <f t="shared" si="1047"/>
        <v>PASS</v>
      </c>
      <c r="R7474" t="str">
        <f t="shared" si="1048"/>
        <v>PASS</v>
      </c>
      <c r="S7474" t="str">
        <f t="shared" si="1049"/>
        <v>PASS</v>
      </c>
      <c r="T7474">
        <f t="shared" si="1050"/>
        <v>100</v>
      </c>
      <c r="U7474" t="str">
        <f t="shared" si="1051"/>
        <v>Low</v>
      </c>
      <c r="V7474" t="str">
        <f t="shared" si="1052"/>
        <v>Clean</v>
      </c>
    </row>
    <row r="7475" spans="1:22" x14ac:dyDescent="0.3">
      <c r="A7475" t="str">
        <f>Raw_Data!A7475</f>
        <v>36015519</v>
      </c>
      <c r="B7475">
        <f>Raw_Data!B7475</f>
        <v>45672</v>
      </c>
      <c r="C7475" t="str">
        <f>Raw_Data!C7475</f>
        <v>FLUTICASONE PROP 50 MCG SPR</v>
      </c>
      <c r="D7475" t="str">
        <f>Raw_Data!D7475</f>
        <v>536118399</v>
      </c>
      <c r="E7475" t="str">
        <f>Raw_Data!E7475</f>
        <v>THERATTIL, JAYA</v>
      </c>
      <c r="F7475" t="str">
        <f>Raw_Data!F7475</f>
        <v>1043285810</v>
      </c>
      <c r="G7475" t="str">
        <f>Raw_Data!H7475</f>
        <v>3</v>
      </c>
      <c r="H7475">
        <f>IFERROR(VLOOKUP(G7475,Store_Map!$A$2:$I$100,3,FALSE),"")</f>
        <v>0</v>
      </c>
      <c r="I7475">
        <f>IFERROR(VLOOKUP(G7475,Store_Map!$A$2:$I$100,4,FALSE),"")</f>
        <v>0</v>
      </c>
      <c r="J7475">
        <f>IFERROR(VLOOKUP(G7475,Store_Map!$A$2:$I$100,5,FALSE),"")</f>
        <v>0</v>
      </c>
      <c r="K7475">
        <f>IFERROR(VLOOKUP(G7475,Store_Map!$A$2:$I$100,6,FALSE),"")</f>
        <v>0</v>
      </c>
      <c r="L7475">
        <f>IFERROR(VLOOKUP(G7475,Store_Map!$A$2:$I$100,7,FALSE),"")</f>
        <v>0</v>
      </c>
      <c r="M7475">
        <f>IFERROR(VLOOKUP(G7475,Store_Map!$A$2:$I$100,8,FALSE),"")</f>
        <v>0</v>
      </c>
      <c r="N7475">
        <f t="shared" si="1044"/>
        <v>0</v>
      </c>
      <c r="O7475" t="str">
        <f t="shared" si="1045"/>
        <v>PASS</v>
      </c>
      <c r="P7475" t="str">
        <f t="shared" si="1046"/>
        <v>REVIEW</v>
      </c>
      <c r="Q7475" t="str">
        <f t="shared" si="1047"/>
        <v>PASS</v>
      </c>
      <c r="R7475" t="str">
        <f t="shared" si="1048"/>
        <v>PASS</v>
      </c>
      <c r="S7475" t="str">
        <f t="shared" si="1049"/>
        <v>REVIEW</v>
      </c>
      <c r="T7475">
        <f t="shared" si="1050"/>
        <v>90</v>
      </c>
      <c r="U7475" t="str">
        <f t="shared" si="1051"/>
        <v>Low</v>
      </c>
      <c r="V7475" t="str">
        <f t="shared" si="1052"/>
        <v>Invalid NDC</v>
      </c>
    </row>
    <row r="7476" spans="1:22" x14ac:dyDescent="0.3">
      <c r="A7476" t="str">
        <f>Raw_Data!A7476</f>
        <v>36016482</v>
      </c>
      <c r="B7476">
        <f>Raw_Data!B7476</f>
        <v>45672</v>
      </c>
      <c r="C7476" t="str">
        <f>Raw_Data!C7476</f>
        <v>MONTELUKAST SOD 4 MG TAB CH</v>
      </c>
      <c r="D7476" t="str">
        <f>Raw_Data!D7476</f>
        <v>33342011007</v>
      </c>
      <c r="E7476" t="str">
        <f>Raw_Data!E7476</f>
        <v>THERATTIL, JAYA</v>
      </c>
      <c r="F7476" t="str">
        <f>Raw_Data!F7476</f>
        <v>1043285810</v>
      </c>
      <c r="G7476" t="str">
        <f>Raw_Data!H7476</f>
        <v>3</v>
      </c>
      <c r="H7476">
        <f>IFERROR(VLOOKUP(G7476,Store_Map!$A$2:$I$100,3,FALSE),"")</f>
        <v>0</v>
      </c>
      <c r="I7476">
        <f>IFERROR(VLOOKUP(G7476,Store_Map!$A$2:$I$100,4,FALSE),"")</f>
        <v>0</v>
      </c>
      <c r="J7476">
        <f>IFERROR(VLOOKUP(G7476,Store_Map!$A$2:$I$100,5,FALSE),"")</f>
        <v>0</v>
      </c>
      <c r="K7476">
        <f>IFERROR(VLOOKUP(G7476,Store_Map!$A$2:$I$100,6,FALSE),"")</f>
        <v>0</v>
      </c>
      <c r="L7476">
        <f>IFERROR(VLOOKUP(G7476,Store_Map!$A$2:$I$100,7,FALSE),"")</f>
        <v>0</v>
      </c>
      <c r="M7476">
        <f>IFERROR(VLOOKUP(G7476,Store_Map!$A$2:$I$100,8,FALSE),"")</f>
        <v>0</v>
      </c>
      <c r="N7476">
        <f t="shared" si="1044"/>
        <v>0</v>
      </c>
      <c r="O7476" t="str">
        <f t="shared" si="1045"/>
        <v>PASS</v>
      </c>
      <c r="P7476" t="str">
        <f t="shared" si="1046"/>
        <v>PASS</v>
      </c>
      <c r="Q7476" t="str">
        <f t="shared" si="1047"/>
        <v>PASS</v>
      </c>
      <c r="R7476" t="str">
        <f t="shared" si="1048"/>
        <v>PASS</v>
      </c>
      <c r="S7476" t="str">
        <f t="shared" si="1049"/>
        <v>PASS</v>
      </c>
      <c r="T7476">
        <f t="shared" si="1050"/>
        <v>100</v>
      </c>
      <c r="U7476" t="str">
        <f t="shared" si="1051"/>
        <v>Low</v>
      </c>
      <c r="V7476" t="str">
        <f t="shared" si="1052"/>
        <v>Clean</v>
      </c>
    </row>
    <row r="7477" spans="1:22" x14ac:dyDescent="0.3">
      <c r="A7477" t="str">
        <f>Raw_Data!A7477</f>
        <v>36014667</v>
      </c>
      <c r="B7477">
        <f>Raw_Data!B7477</f>
        <v>45672</v>
      </c>
      <c r="C7477" t="str">
        <f>Raw_Data!C7477</f>
        <v>*QUETIAPINE FUMARATE 50 MG</v>
      </c>
      <c r="D7477" t="str">
        <f>Raw_Data!D7477</f>
        <v>67877024901</v>
      </c>
      <c r="E7477" t="str">
        <f>Raw_Data!E7477</f>
        <v>BLACK, ROBYN</v>
      </c>
      <c r="F7477" t="str">
        <f>Raw_Data!F7477</f>
        <v>1861695629</v>
      </c>
      <c r="G7477" t="str">
        <f>Raw_Data!H7477</f>
        <v>3</v>
      </c>
      <c r="H7477">
        <f>IFERROR(VLOOKUP(G7477,Store_Map!$A$2:$I$100,3,FALSE),"")</f>
        <v>0</v>
      </c>
      <c r="I7477">
        <f>IFERROR(VLOOKUP(G7477,Store_Map!$A$2:$I$100,4,FALSE),"")</f>
        <v>0</v>
      </c>
      <c r="J7477">
        <f>IFERROR(VLOOKUP(G7477,Store_Map!$A$2:$I$100,5,FALSE),"")</f>
        <v>0</v>
      </c>
      <c r="K7477">
        <f>IFERROR(VLOOKUP(G7477,Store_Map!$A$2:$I$100,6,FALSE),"")</f>
        <v>0</v>
      </c>
      <c r="L7477">
        <f>IFERROR(VLOOKUP(G7477,Store_Map!$A$2:$I$100,7,FALSE),"")</f>
        <v>0</v>
      </c>
      <c r="M7477">
        <f>IFERROR(VLOOKUP(G7477,Store_Map!$A$2:$I$100,8,FALSE),"")</f>
        <v>0</v>
      </c>
      <c r="N7477">
        <f t="shared" si="1044"/>
        <v>0</v>
      </c>
      <c r="O7477" t="str">
        <f t="shared" si="1045"/>
        <v>PASS</v>
      </c>
      <c r="P7477" t="str">
        <f t="shared" si="1046"/>
        <v>PASS</v>
      </c>
      <c r="Q7477" t="str">
        <f t="shared" si="1047"/>
        <v>PASS</v>
      </c>
      <c r="R7477" t="str">
        <f t="shared" si="1048"/>
        <v>PASS</v>
      </c>
      <c r="S7477" t="str">
        <f t="shared" si="1049"/>
        <v>PASS</v>
      </c>
      <c r="T7477">
        <f t="shared" si="1050"/>
        <v>100</v>
      </c>
      <c r="U7477" t="str">
        <f t="shared" si="1051"/>
        <v>Low</v>
      </c>
      <c r="V7477" t="str">
        <f t="shared" si="1052"/>
        <v>Clean</v>
      </c>
    </row>
    <row r="7478" spans="1:22" x14ac:dyDescent="0.3">
      <c r="A7478" t="str">
        <f>Raw_Data!A7478</f>
        <v>36014668</v>
      </c>
      <c r="B7478">
        <f>Raw_Data!B7478</f>
        <v>45672</v>
      </c>
      <c r="C7478" t="str">
        <f>Raw_Data!C7478</f>
        <v>*HYDROCHLOROTHIAZIDE 25 MG</v>
      </c>
      <c r="D7478" t="str">
        <f>Raw_Data!D7478</f>
        <v>23155000801</v>
      </c>
      <c r="E7478" t="str">
        <f>Raw_Data!E7478</f>
        <v>BLACK, ROBYN</v>
      </c>
      <c r="F7478" t="str">
        <f>Raw_Data!F7478</f>
        <v>1861695629</v>
      </c>
      <c r="G7478" t="str">
        <f>Raw_Data!H7478</f>
        <v>3</v>
      </c>
      <c r="H7478">
        <f>IFERROR(VLOOKUP(G7478,Store_Map!$A$2:$I$100,3,FALSE),"")</f>
        <v>0</v>
      </c>
      <c r="I7478">
        <f>IFERROR(VLOOKUP(G7478,Store_Map!$A$2:$I$100,4,FALSE),"")</f>
        <v>0</v>
      </c>
      <c r="J7478">
        <f>IFERROR(VLOOKUP(G7478,Store_Map!$A$2:$I$100,5,FALSE),"")</f>
        <v>0</v>
      </c>
      <c r="K7478">
        <f>IFERROR(VLOOKUP(G7478,Store_Map!$A$2:$I$100,6,FALSE),"")</f>
        <v>0</v>
      </c>
      <c r="L7478">
        <f>IFERROR(VLOOKUP(G7478,Store_Map!$A$2:$I$100,7,FALSE),"")</f>
        <v>0</v>
      </c>
      <c r="M7478">
        <f>IFERROR(VLOOKUP(G7478,Store_Map!$A$2:$I$100,8,FALSE),"")</f>
        <v>0</v>
      </c>
      <c r="N7478">
        <f t="shared" si="1044"/>
        <v>0</v>
      </c>
      <c r="O7478" t="str">
        <f t="shared" si="1045"/>
        <v>PASS</v>
      </c>
      <c r="P7478" t="str">
        <f t="shared" si="1046"/>
        <v>PASS</v>
      </c>
      <c r="Q7478" t="str">
        <f t="shared" si="1047"/>
        <v>PASS</v>
      </c>
      <c r="R7478" t="str">
        <f t="shared" si="1048"/>
        <v>PASS</v>
      </c>
      <c r="S7478" t="str">
        <f t="shared" si="1049"/>
        <v>PASS</v>
      </c>
      <c r="T7478">
        <f t="shared" si="1050"/>
        <v>100</v>
      </c>
      <c r="U7478" t="str">
        <f t="shared" si="1051"/>
        <v>Low</v>
      </c>
      <c r="V7478" t="str">
        <f t="shared" si="1052"/>
        <v>Clean</v>
      </c>
    </row>
    <row r="7479" spans="1:22" x14ac:dyDescent="0.3">
      <c r="A7479" t="str">
        <f>Raw_Data!A7479</f>
        <v>36014669</v>
      </c>
      <c r="B7479">
        <f>Raw_Data!B7479</f>
        <v>45672</v>
      </c>
      <c r="C7479" t="str">
        <f>Raw_Data!C7479</f>
        <v>*SERTRALINE HCL 50 MG TABLE</v>
      </c>
      <c r="D7479" t="str">
        <f>Raw_Data!D7479</f>
        <v>68180035209</v>
      </c>
      <c r="E7479" t="str">
        <f>Raw_Data!E7479</f>
        <v>BLACK, ROBYN</v>
      </c>
      <c r="F7479" t="str">
        <f>Raw_Data!F7479</f>
        <v>1861695629</v>
      </c>
      <c r="G7479" t="str">
        <f>Raw_Data!H7479</f>
        <v>3</v>
      </c>
      <c r="H7479">
        <f>IFERROR(VLOOKUP(G7479,Store_Map!$A$2:$I$100,3,FALSE),"")</f>
        <v>0</v>
      </c>
      <c r="I7479">
        <f>IFERROR(VLOOKUP(G7479,Store_Map!$A$2:$I$100,4,FALSE),"")</f>
        <v>0</v>
      </c>
      <c r="J7479">
        <f>IFERROR(VLOOKUP(G7479,Store_Map!$A$2:$I$100,5,FALSE),"")</f>
        <v>0</v>
      </c>
      <c r="K7479">
        <f>IFERROR(VLOOKUP(G7479,Store_Map!$A$2:$I$100,6,FALSE),"")</f>
        <v>0</v>
      </c>
      <c r="L7479">
        <f>IFERROR(VLOOKUP(G7479,Store_Map!$A$2:$I$100,7,FALSE),"")</f>
        <v>0</v>
      </c>
      <c r="M7479">
        <f>IFERROR(VLOOKUP(G7479,Store_Map!$A$2:$I$100,8,FALSE),"")</f>
        <v>0</v>
      </c>
      <c r="N7479">
        <f t="shared" si="1044"/>
        <v>0</v>
      </c>
      <c r="O7479" t="str">
        <f t="shared" si="1045"/>
        <v>PASS</v>
      </c>
      <c r="P7479" t="str">
        <f t="shared" si="1046"/>
        <v>PASS</v>
      </c>
      <c r="Q7479" t="str">
        <f t="shared" si="1047"/>
        <v>PASS</v>
      </c>
      <c r="R7479" t="str">
        <f t="shared" si="1048"/>
        <v>PASS</v>
      </c>
      <c r="S7479" t="str">
        <f t="shared" si="1049"/>
        <v>PASS</v>
      </c>
      <c r="T7479">
        <f t="shared" si="1050"/>
        <v>100</v>
      </c>
      <c r="U7479" t="str">
        <f t="shared" si="1051"/>
        <v>Low</v>
      </c>
      <c r="V7479" t="str">
        <f t="shared" si="1052"/>
        <v>Clean</v>
      </c>
    </row>
    <row r="7480" spans="1:22" x14ac:dyDescent="0.3">
      <c r="A7480" t="str">
        <f>Raw_Data!A7480</f>
        <v>36016524</v>
      </c>
      <c r="B7480">
        <f>Raw_Data!B7480</f>
        <v>45672</v>
      </c>
      <c r="C7480" t="str">
        <f>Raw_Data!C7480</f>
        <v>METFORMIN HCL 500 MG TABLET</v>
      </c>
      <c r="D7480" t="str">
        <f>Raw_Data!D7480</f>
        <v>70010006305</v>
      </c>
      <c r="E7480" t="str">
        <f>Raw_Data!E7480</f>
        <v>GIBBS, JON</v>
      </c>
      <c r="F7480" t="str">
        <f>Raw_Data!F7480</f>
        <v>1700896156</v>
      </c>
      <c r="G7480" t="str">
        <f>Raw_Data!H7480</f>
        <v>3</v>
      </c>
      <c r="H7480">
        <f>IFERROR(VLOOKUP(G7480,Store_Map!$A$2:$I$100,3,FALSE),"")</f>
        <v>0</v>
      </c>
      <c r="I7480">
        <f>IFERROR(VLOOKUP(G7480,Store_Map!$A$2:$I$100,4,FALSE),"")</f>
        <v>0</v>
      </c>
      <c r="J7480">
        <f>IFERROR(VLOOKUP(G7480,Store_Map!$A$2:$I$100,5,FALSE),"")</f>
        <v>0</v>
      </c>
      <c r="K7480">
        <f>IFERROR(VLOOKUP(G7480,Store_Map!$A$2:$I$100,6,FALSE),"")</f>
        <v>0</v>
      </c>
      <c r="L7480">
        <f>IFERROR(VLOOKUP(G7480,Store_Map!$A$2:$I$100,7,FALSE),"")</f>
        <v>0</v>
      </c>
      <c r="M7480">
        <f>IFERROR(VLOOKUP(G7480,Store_Map!$A$2:$I$100,8,FALSE),"")</f>
        <v>0</v>
      </c>
      <c r="N7480">
        <f t="shared" si="1044"/>
        <v>0</v>
      </c>
      <c r="O7480" t="str">
        <f t="shared" si="1045"/>
        <v>PASS</v>
      </c>
      <c r="P7480" t="str">
        <f t="shared" si="1046"/>
        <v>PASS</v>
      </c>
      <c r="Q7480" t="str">
        <f t="shared" si="1047"/>
        <v>PASS</v>
      </c>
      <c r="R7480" t="str">
        <f t="shared" si="1048"/>
        <v>PASS</v>
      </c>
      <c r="S7480" t="str">
        <f t="shared" si="1049"/>
        <v>PASS</v>
      </c>
      <c r="T7480">
        <f t="shared" si="1050"/>
        <v>100</v>
      </c>
      <c r="U7480" t="str">
        <f t="shared" si="1051"/>
        <v>Low</v>
      </c>
      <c r="V7480" t="str">
        <f t="shared" si="1052"/>
        <v>Clean</v>
      </c>
    </row>
    <row r="7481" spans="1:22" x14ac:dyDescent="0.3">
      <c r="A7481" t="str">
        <f>Raw_Data!A7481</f>
        <v>36015184</v>
      </c>
      <c r="B7481">
        <f>Raw_Data!B7481</f>
        <v>45672</v>
      </c>
      <c r="C7481" t="str">
        <f>Raw_Data!C7481</f>
        <v>HUMALOG 100 UNITS/ML KWIKPE</v>
      </c>
      <c r="D7481" t="str">
        <f>Raw_Data!D7481</f>
        <v>2879959</v>
      </c>
      <c r="E7481" t="str">
        <f>Raw_Data!E7481</f>
        <v>MACHADO, MARIA</v>
      </c>
      <c r="F7481" t="str">
        <f>Raw_Data!F7481</f>
        <v>1619100302</v>
      </c>
      <c r="G7481" t="str">
        <f>Raw_Data!H7481</f>
        <v>3</v>
      </c>
      <c r="H7481">
        <f>IFERROR(VLOOKUP(G7481,Store_Map!$A$2:$I$100,3,FALSE),"")</f>
        <v>0</v>
      </c>
      <c r="I7481">
        <f>IFERROR(VLOOKUP(G7481,Store_Map!$A$2:$I$100,4,FALSE),"")</f>
        <v>0</v>
      </c>
      <c r="J7481">
        <f>IFERROR(VLOOKUP(G7481,Store_Map!$A$2:$I$100,5,FALSE),"")</f>
        <v>0</v>
      </c>
      <c r="K7481">
        <f>IFERROR(VLOOKUP(G7481,Store_Map!$A$2:$I$100,6,FALSE),"")</f>
        <v>0</v>
      </c>
      <c r="L7481">
        <f>IFERROR(VLOOKUP(G7481,Store_Map!$A$2:$I$100,7,FALSE),"")</f>
        <v>0</v>
      </c>
      <c r="M7481">
        <f>IFERROR(VLOOKUP(G7481,Store_Map!$A$2:$I$100,8,FALSE),"")</f>
        <v>0</v>
      </c>
      <c r="N7481">
        <f t="shared" si="1044"/>
        <v>0</v>
      </c>
      <c r="O7481" t="str">
        <f t="shared" si="1045"/>
        <v>PASS</v>
      </c>
      <c r="P7481" t="str">
        <f t="shared" si="1046"/>
        <v>REVIEW</v>
      </c>
      <c r="Q7481" t="str">
        <f t="shared" si="1047"/>
        <v>PASS</v>
      </c>
      <c r="R7481" t="str">
        <f t="shared" si="1048"/>
        <v>PASS</v>
      </c>
      <c r="S7481" t="str">
        <f t="shared" si="1049"/>
        <v>REVIEW</v>
      </c>
      <c r="T7481">
        <f t="shared" si="1050"/>
        <v>90</v>
      </c>
      <c r="U7481" t="str">
        <f t="shared" si="1051"/>
        <v>Low</v>
      </c>
      <c r="V7481" t="str">
        <f t="shared" si="1052"/>
        <v>Invalid NDC</v>
      </c>
    </row>
    <row r="7482" spans="1:22" x14ac:dyDescent="0.3">
      <c r="A7482" t="str">
        <f>Raw_Data!A7482</f>
        <v>36016532</v>
      </c>
      <c r="B7482">
        <f>Raw_Data!B7482</f>
        <v>45672</v>
      </c>
      <c r="C7482" t="str">
        <f>Raw_Data!C7482</f>
        <v>OSELTAMIVIR PHOS 75 MG CAPS</v>
      </c>
      <c r="D7482" t="str">
        <f>Raw_Data!D7482</f>
        <v>68180067711</v>
      </c>
      <c r="E7482" t="str">
        <f>Raw_Data!E7482</f>
        <v>YASIN, NURA</v>
      </c>
      <c r="F7482" t="str">
        <f>Raw_Data!F7482</f>
        <v>1265518567</v>
      </c>
      <c r="G7482" t="str">
        <f>Raw_Data!H7482</f>
        <v>3</v>
      </c>
      <c r="H7482">
        <f>IFERROR(VLOOKUP(G7482,Store_Map!$A$2:$I$100,3,FALSE),"")</f>
        <v>0</v>
      </c>
      <c r="I7482">
        <f>IFERROR(VLOOKUP(G7482,Store_Map!$A$2:$I$100,4,FALSE),"")</f>
        <v>0</v>
      </c>
      <c r="J7482">
        <f>IFERROR(VLOOKUP(G7482,Store_Map!$A$2:$I$100,5,FALSE),"")</f>
        <v>0</v>
      </c>
      <c r="K7482">
        <f>IFERROR(VLOOKUP(G7482,Store_Map!$A$2:$I$100,6,FALSE),"")</f>
        <v>0</v>
      </c>
      <c r="L7482">
        <f>IFERROR(VLOOKUP(G7482,Store_Map!$A$2:$I$100,7,FALSE),"")</f>
        <v>0</v>
      </c>
      <c r="M7482">
        <f>IFERROR(VLOOKUP(G7482,Store_Map!$A$2:$I$100,8,FALSE),"")</f>
        <v>0</v>
      </c>
      <c r="N7482">
        <f t="shared" si="1044"/>
        <v>0</v>
      </c>
      <c r="O7482" t="str">
        <f t="shared" si="1045"/>
        <v>PASS</v>
      </c>
      <c r="P7482" t="str">
        <f t="shared" si="1046"/>
        <v>PASS</v>
      </c>
      <c r="Q7482" t="str">
        <f t="shared" si="1047"/>
        <v>PASS</v>
      </c>
      <c r="R7482" t="str">
        <f t="shared" si="1048"/>
        <v>PASS</v>
      </c>
      <c r="S7482" t="str">
        <f t="shared" si="1049"/>
        <v>PASS</v>
      </c>
      <c r="T7482">
        <f t="shared" si="1050"/>
        <v>100</v>
      </c>
      <c r="U7482" t="str">
        <f t="shared" si="1051"/>
        <v>Low</v>
      </c>
      <c r="V7482" t="str">
        <f t="shared" si="1052"/>
        <v>Clean</v>
      </c>
    </row>
    <row r="7483" spans="1:22" x14ac:dyDescent="0.3">
      <c r="A7483" t="str">
        <f>Raw_Data!A7483</f>
        <v>36016533</v>
      </c>
      <c r="B7483">
        <f>Raw_Data!B7483</f>
        <v>45672</v>
      </c>
      <c r="C7483" t="str">
        <f>Raw_Data!C7483</f>
        <v>AZITHROMYCIN 250 MG TABLET</v>
      </c>
      <c r="D7483" t="str">
        <f>Raw_Data!D7483</f>
        <v>781808926</v>
      </c>
      <c r="E7483" t="str">
        <f>Raw_Data!E7483</f>
        <v>YASIN, NURA</v>
      </c>
      <c r="F7483" t="str">
        <f>Raw_Data!F7483</f>
        <v>1265518567</v>
      </c>
      <c r="G7483" t="str">
        <f>Raw_Data!H7483</f>
        <v>3</v>
      </c>
      <c r="H7483">
        <f>IFERROR(VLOOKUP(G7483,Store_Map!$A$2:$I$100,3,FALSE),"")</f>
        <v>0</v>
      </c>
      <c r="I7483">
        <f>IFERROR(VLOOKUP(G7483,Store_Map!$A$2:$I$100,4,FALSE),"")</f>
        <v>0</v>
      </c>
      <c r="J7483">
        <f>IFERROR(VLOOKUP(G7483,Store_Map!$A$2:$I$100,5,FALSE),"")</f>
        <v>0</v>
      </c>
      <c r="K7483">
        <f>IFERROR(VLOOKUP(G7483,Store_Map!$A$2:$I$100,6,FALSE),"")</f>
        <v>0</v>
      </c>
      <c r="L7483">
        <f>IFERROR(VLOOKUP(G7483,Store_Map!$A$2:$I$100,7,FALSE),"")</f>
        <v>0</v>
      </c>
      <c r="M7483">
        <f>IFERROR(VLOOKUP(G7483,Store_Map!$A$2:$I$100,8,FALSE),"")</f>
        <v>0</v>
      </c>
      <c r="N7483">
        <f t="shared" si="1044"/>
        <v>0</v>
      </c>
      <c r="O7483" t="str">
        <f t="shared" si="1045"/>
        <v>PASS</v>
      </c>
      <c r="P7483" t="str">
        <f t="shared" si="1046"/>
        <v>REVIEW</v>
      </c>
      <c r="Q7483" t="str">
        <f t="shared" si="1047"/>
        <v>PASS</v>
      </c>
      <c r="R7483" t="str">
        <f t="shared" si="1048"/>
        <v>PASS</v>
      </c>
      <c r="S7483" t="str">
        <f t="shared" si="1049"/>
        <v>REVIEW</v>
      </c>
      <c r="T7483">
        <f t="shared" si="1050"/>
        <v>90</v>
      </c>
      <c r="U7483" t="str">
        <f t="shared" si="1051"/>
        <v>Low</v>
      </c>
      <c r="V7483" t="str">
        <f t="shared" si="1052"/>
        <v>Invalid NDC</v>
      </c>
    </row>
    <row r="7484" spans="1:22" x14ac:dyDescent="0.3">
      <c r="A7484" t="str">
        <f>Raw_Data!A7484</f>
        <v>36015609</v>
      </c>
      <c r="B7484">
        <f>Raw_Data!B7484</f>
        <v>45672</v>
      </c>
      <c r="C7484" t="str">
        <f>Raw_Data!C7484</f>
        <v>TACROLIMUS 0.1% OINTMENT</v>
      </c>
      <c r="D7484" t="str">
        <f>Raw_Data!D7484</f>
        <v>45802070000</v>
      </c>
      <c r="E7484" t="str">
        <f>Raw_Data!E7484</f>
        <v>THAKORE, MORGAN</v>
      </c>
      <c r="F7484" t="str">
        <f>Raw_Data!F7484</f>
        <v>1770875130</v>
      </c>
      <c r="G7484" t="str">
        <f>Raw_Data!H7484</f>
        <v>3</v>
      </c>
      <c r="H7484">
        <f>IFERROR(VLOOKUP(G7484,Store_Map!$A$2:$I$100,3,FALSE),"")</f>
        <v>0</v>
      </c>
      <c r="I7484">
        <f>IFERROR(VLOOKUP(G7484,Store_Map!$A$2:$I$100,4,FALSE),"")</f>
        <v>0</v>
      </c>
      <c r="J7484">
        <f>IFERROR(VLOOKUP(G7484,Store_Map!$A$2:$I$100,5,FALSE),"")</f>
        <v>0</v>
      </c>
      <c r="K7484">
        <f>IFERROR(VLOOKUP(G7484,Store_Map!$A$2:$I$100,6,FALSE),"")</f>
        <v>0</v>
      </c>
      <c r="L7484">
        <f>IFERROR(VLOOKUP(G7484,Store_Map!$A$2:$I$100,7,FALSE),"")</f>
        <v>0</v>
      </c>
      <c r="M7484">
        <f>IFERROR(VLOOKUP(G7484,Store_Map!$A$2:$I$100,8,FALSE),"")</f>
        <v>0</v>
      </c>
      <c r="N7484">
        <f t="shared" si="1044"/>
        <v>0</v>
      </c>
      <c r="O7484" t="str">
        <f t="shared" si="1045"/>
        <v>PASS</v>
      </c>
      <c r="P7484" t="str">
        <f t="shared" si="1046"/>
        <v>PASS</v>
      </c>
      <c r="Q7484" t="str">
        <f t="shared" si="1047"/>
        <v>PASS</v>
      </c>
      <c r="R7484" t="str">
        <f t="shared" si="1048"/>
        <v>PASS</v>
      </c>
      <c r="S7484" t="str">
        <f t="shared" si="1049"/>
        <v>PASS</v>
      </c>
      <c r="T7484">
        <f t="shared" si="1050"/>
        <v>100</v>
      </c>
      <c r="U7484" t="str">
        <f t="shared" si="1051"/>
        <v>Low</v>
      </c>
      <c r="V7484" t="str">
        <f t="shared" si="1052"/>
        <v>Clean</v>
      </c>
    </row>
    <row r="7485" spans="1:22" x14ac:dyDescent="0.3">
      <c r="A7485" t="str">
        <f>Raw_Data!A7485</f>
        <v>36015611</v>
      </c>
      <c r="B7485">
        <f>Raw_Data!B7485</f>
        <v>45672</v>
      </c>
      <c r="C7485" t="str">
        <f>Raw_Data!C7485</f>
        <v>DUPIXENT 300 MG/2 ML SYRING</v>
      </c>
      <c r="D7485" t="str">
        <f>Raw_Data!D7485</f>
        <v>24591401</v>
      </c>
      <c r="E7485" t="str">
        <f>Raw_Data!E7485</f>
        <v>THAKORE, MORGAN</v>
      </c>
      <c r="F7485" t="str">
        <f>Raw_Data!F7485</f>
        <v>1770875130</v>
      </c>
      <c r="G7485" t="str">
        <f>Raw_Data!H7485</f>
        <v>3</v>
      </c>
      <c r="H7485">
        <f>IFERROR(VLOOKUP(G7485,Store_Map!$A$2:$I$100,3,FALSE),"")</f>
        <v>0</v>
      </c>
      <c r="I7485">
        <f>IFERROR(VLOOKUP(G7485,Store_Map!$A$2:$I$100,4,FALSE),"")</f>
        <v>0</v>
      </c>
      <c r="J7485">
        <f>IFERROR(VLOOKUP(G7485,Store_Map!$A$2:$I$100,5,FALSE),"")</f>
        <v>0</v>
      </c>
      <c r="K7485">
        <f>IFERROR(VLOOKUP(G7485,Store_Map!$A$2:$I$100,6,FALSE),"")</f>
        <v>0</v>
      </c>
      <c r="L7485">
        <f>IFERROR(VLOOKUP(G7485,Store_Map!$A$2:$I$100,7,FALSE),"")</f>
        <v>0</v>
      </c>
      <c r="M7485">
        <f>IFERROR(VLOOKUP(G7485,Store_Map!$A$2:$I$100,8,FALSE),"")</f>
        <v>0</v>
      </c>
      <c r="N7485">
        <f t="shared" si="1044"/>
        <v>0</v>
      </c>
      <c r="O7485" t="str">
        <f t="shared" si="1045"/>
        <v>PASS</v>
      </c>
      <c r="P7485" t="str">
        <f t="shared" si="1046"/>
        <v>REVIEW</v>
      </c>
      <c r="Q7485" t="str">
        <f t="shared" si="1047"/>
        <v>PASS</v>
      </c>
      <c r="R7485" t="str">
        <f t="shared" si="1048"/>
        <v>PASS</v>
      </c>
      <c r="S7485" t="str">
        <f t="shared" si="1049"/>
        <v>REVIEW</v>
      </c>
      <c r="T7485">
        <f t="shared" si="1050"/>
        <v>90</v>
      </c>
      <c r="U7485" t="str">
        <f t="shared" si="1051"/>
        <v>Low</v>
      </c>
      <c r="V7485" t="str">
        <f t="shared" si="1052"/>
        <v>Invalid NDC</v>
      </c>
    </row>
    <row r="7486" spans="1:22" x14ac:dyDescent="0.3">
      <c r="A7486" t="str">
        <f>Raw_Data!A7486</f>
        <v>36015463</v>
      </c>
      <c r="B7486">
        <f>Raw_Data!B7486</f>
        <v>45672</v>
      </c>
      <c r="C7486" t="str">
        <f>Raw_Data!C7486</f>
        <v>MINOXIDIL 2.5 MG TABLET</v>
      </c>
      <c r="D7486" t="str">
        <f>Raw_Data!D7486</f>
        <v>49884025601</v>
      </c>
      <c r="E7486" t="str">
        <f>Raw_Data!E7486</f>
        <v>THAKORE, MORGAN</v>
      </c>
      <c r="F7486" t="str">
        <f>Raw_Data!F7486</f>
        <v>1770875130</v>
      </c>
      <c r="G7486" t="str">
        <f>Raw_Data!H7486</f>
        <v>3</v>
      </c>
      <c r="H7486">
        <f>IFERROR(VLOOKUP(G7486,Store_Map!$A$2:$I$100,3,FALSE),"")</f>
        <v>0</v>
      </c>
      <c r="I7486">
        <f>IFERROR(VLOOKUP(G7486,Store_Map!$A$2:$I$100,4,FALSE),"")</f>
        <v>0</v>
      </c>
      <c r="J7486">
        <f>IFERROR(VLOOKUP(G7486,Store_Map!$A$2:$I$100,5,FALSE),"")</f>
        <v>0</v>
      </c>
      <c r="K7486">
        <f>IFERROR(VLOOKUP(G7486,Store_Map!$A$2:$I$100,6,FALSE),"")</f>
        <v>0</v>
      </c>
      <c r="L7486">
        <f>IFERROR(VLOOKUP(G7486,Store_Map!$A$2:$I$100,7,FALSE),"")</f>
        <v>0</v>
      </c>
      <c r="M7486">
        <f>IFERROR(VLOOKUP(G7486,Store_Map!$A$2:$I$100,8,FALSE),"")</f>
        <v>0</v>
      </c>
      <c r="N7486">
        <f t="shared" si="1044"/>
        <v>0</v>
      </c>
      <c r="O7486" t="str">
        <f t="shared" si="1045"/>
        <v>PASS</v>
      </c>
      <c r="P7486" t="str">
        <f t="shared" si="1046"/>
        <v>PASS</v>
      </c>
      <c r="Q7486" t="str">
        <f t="shared" si="1047"/>
        <v>PASS</v>
      </c>
      <c r="R7486" t="str">
        <f t="shared" si="1048"/>
        <v>PASS</v>
      </c>
      <c r="S7486" t="str">
        <f t="shared" si="1049"/>
        <v>PASS</v>
      </c>
      <c r="T7486">
        <f t="shared" si="1050"/>
        <v>100</v>
      </c>
      <c r="U7486" t="str">
        <f t="shared" si="1051"/>
        <v>Low</v>
      </c>
      <c r="V7486" t="str">
        <f t="shared" si="1052"/>
        <v>Clean</v>
      </c>
    </row>
    <row r="7487" spans="1:22" x14ac:dyDescent="0.3">
      <c r="A7487" t="str">
        <f>Raw_Data!A7487</f>
        <v>36016535</v>
      </c>
      <c r="B7487">
        <f>Raw_Data!B7487</f>
        <v>45672</v>
      </c>
      <c r="C7487" t="str">
        <f>Raw_Data!C7487</f>
        <v>OTEZLA 28 DAY STARTER PACK</v>
      </c>
      <c r="D7487" t="str">
        <f>Raw_Data!D7487</f>
        <v>55513036955</v>
      </c>
      <c r="E7487" t="str">
        <f>Raw_Data!E7487</f>
        <v>THAKORE, MORGAN</v>
      </c>
      <c r="F7487" t="str">
        <f>Raw_Data!F7487</f>
        <v>1770875130</v>
      </c>
      <c r="G7487" t="str">
        <f>Raw_Data!H7487</f>
        <v>3</v>
      </c>
      <c r="H7487">
        <f>IFERROR(VLOOKUP(G7487,Store_Map!$A$2:$I$100,3,FALSE),"")</f>
        <v>0</v>
      </c>
      <c r="I7487">
        <f>IFERROR(VLOOKUP(G7487,Store_Map!$A$2:$I$100,4,FALSE),"")</f>
        <v>0</v>
      </c>
      <c r="J7487">
        <f>IFERROR(VLOOKUP(G7487,Store_Map!$A$2:$I$100,5,FALSE),"")</f>
        <v>0</v>
      </c>
      <c r="K7487">
        <f>IFERROR(VLOOKUP(G7487,Store_Map!$A$2:$I$100,6,FALSE),"")</f>
        <v>0</v>
      </c>
      <c r="L7487">
        <f>IFERROR(VLOOKUP(G7487,Store_Map!$A$2:$I$100,7,FALSE),"")</f>
        <v>0</v>
      </c>
      <c r="M7487">
        <f>IFERROR(VLOOKUP(G7487,Store_Map!$A$2:$I$100,8,FALSE),"")</f>
        <v>0</v>
      </c>
      <c r="N7487">
        <f t="shared" si="1044"/>
        <v>0</v>
      </c>
      <c r="O7487" t="str">
        <f t="shared" si="1045"/>
        <v>PASS</v>
      </c>
      <c r="P7487" t="str">
        <f t="shared" si="1046"/>
        <v>PASS</v>
      </c>
      <c r="Q7487" t="str">
        <f t="shared" si="1047"/>
        <v>PASS</v>
      </c>
      <c r="R7487" t="str">
        <f t="shared" si="1048"/>
        <v>PASS</v>
      </c>
      <c r="S7487" t="str">
        <f t="shared" si="1049"/>
        <v>PASS</v>
      </c>
      <c r="T7487">
        <f t="shared" si="1050"/>
        <v>100</v>
      </c>
      <c r="U7487" t="str">
        <f t="shared" si="1051"/>
        <v>Low</v>
      </c>
      <c r="V7487" t="str">
        <f t="shared" si="1052"/>
        <v>Clean</v>
      </c>
    </row>
    <row r="7488" spans="1:22" x14ac:dyDescent="0.3">
      <c r="A7488" t="str">
        <f>Raw_Data!A7488</f>
        <v>36016536</v>
      </c>
      <c r="B7488">
        <f>Raw_Data!B7488</f>
        <v>45672</v>
      </c>
      <c r="C7488" t="str">
        <f>Raw_Data!C7488</f>
        <v>CETIRIZINE HCL 1 MG/ML SOLN</v>
      </c>
      <c r="D7488" t="str">
        <f>Raw_Data!D7488</f>
        <v>45802097426</v>
      </c>
      <c r="E7488" t="str">
        <f>Raw_Data!E7488</f>
        <v>Scoggins, Jennie</v>
      </c>
      <c r="F7488" t="str">
        <f>Raw_Data!F7488</f>
        <v>1982727400</v>
      </c>
      <c r="G7488" t="str">
        <f>Raw_Data!H7488</f>
        <v>3</v>
      </c>
      <c r="H7488">
        <f>IFERROR(VLOOKUP(G7488,Store_Map!$A$2:$I$100,3,FALSE),"")</f>
        <v>0</v>
      </c>
      <c r="I7488">
        <f>IFERROR(VLOOKUP(G7488,Store_Map!$A$2:$I$100,4,FALSE),"")</f>
        <v>0</v>
      </c>
      <c r="J7488">
        <f>IFERROR(VLOOKUP(G7488,Store_Map!$A$2:$I$100,5,FALSE),"")</f>
        <v>0</v>
      </c>
      <c r="K7488">
        <f>IFERROR(VLOOKUP(G7488,Store_Map!$A$2:$I$100,6,FALSE),"")</f>
        <v>0</v>
      </c>
      <c r="L7488">
        <f>IFERROR(VLOOKUP(G7488,Store_Map!$A$2:$I$100,7,FALSE),"")</f>
        <v>0</v>
      </c>
      <c r="M7488">
        <f>IFERROR(VLOOKUP(G7488,Store_Map!$A$2:$I$100,8,FALSE),"")</f>
        <v>0</v>
      </c>
      <c r="N7488">
        <f t="shared" si="1044"/>
        <v>0</v>
      </c>
      <c r="O7488" t="str">
        <f t="shared" si="1045"/>
        <v>PASS</v>
      </c>
      <c r="P7488" t="str">
        <f t="shared" si="1046"/>
        <v>PASS</v>
      </c>
      <c r="Q7488" t="str">
        <f t="shared" si="1047"/>
        <v>PASS</v>
      </c>
      <c r="R7488" t="str">
        <f t="shared" si="1048"/>
        <v>PASS</v>
      </c>
      <c r="S7488" t="str">
        <f t="shared" si="1049"/>
        <v>PASS</v>
      </c>
      <c r="T7488">
        <f t="shared" si="1050"/>
        <v>100</v>
      </c>
      <c r="U7488" t="str">
        <f t="shared" si="1051"/>
        <v>Low</v>
      </c>
      <c r="V7488" t="str">
        <f t="shared" si="1052"/>
        <v>Clean</v>
      </c>
    </row>
    <row r="7489" spans="1:22" x14ac:dyDescent="0.3">
      <c r="A7489" t="str">
        <f>Raw_Data!A7489</f>
        <v>36016537</v>
      </c>
      <c r="B7489">
        <f>Raw_Data!B7489</f>
        <v>45672</v>
      </c>
      <c r="C7489" t="str">
        <f>Raw_Data!C7489</f>
        <v>FLUTICASONE PROP 50 MCG SPR</v>
      </c>
      <c r="D7489" t="str">
        <f>Raw_Data!D7489</f>
        <v>536118399</v>
      </c>
      <c r="E7489" t="str">
        <f>Raw_Data!E7489</f>
        <v>Scoggins, Jennie</v>
      </c>
      <c r="F7489" t="str">
        <f>Raw_Data!F7489</f>
        <v>1982727400</v>
      </c>
      <c r="G7489" t="str">
        <f>Raw_Data!H7489</f>
        <v>3</v>
      </c>
      <c r="H7489">
        <f>IFERROR(VLOOKUP(G7489,Store_Map!$A$2:$I$100,3,FALSE),"")</f>
        <v>0</v>
      </c>
      <c r="I7489">
        <f>IFERROR(VLOOKUP(G7489,Store_Map!$A$2:$I$100,4,FALSE),"")</f>
        <v>0</v>
      </c>
      <c r="J7489">
        <f>IFERROR(VLOOKUP(G7489,Store_Map!$A$2:$I$100,5,FALSE),"")</f>
        <v>0</v>
      </c>
      <c r="K7489">
        <f>IFERROR(VLOOKUP(G7489,Store_Map!$A$2:$I$100,6,FALSE),"")</f>
        <v>0</v>
      </c>
      <c r="L7489">
        <f>IFERROR(VLOOKUP(G7489,Store_Map!$A$2:$I$100,7,FALSE),"")</f>
        <v>0</v>
      </c>
      <c r="M7489">
        <f>IFERROR(VLOOKUP(G7489,Store_Map!$A$2:$I$100,8,FALSE),"")</f>
        <v>0</v>
      </c>
      <c r="N7489">
        <f t="shared" si="1044"/>
        <v>0</v>
      </c>
      <c r="O7489" t="str">
        <f t="shared" si="1045"/>
        <v>PASS</v>
      </c>
      <c r="P7489" t="str">
        <f t="shared" si="1046"/>
        <v>REVIEW</v>
      </c>
      <c r="Q7489" t="str">
        <f t="shared" si="1047"/>
        <v>PASS</v>
      </c>
      <c r="R7489" t="str">
        <f t="shared" si="1048"/>
        <v>PASS</v>
      </c>
      <c r="S7489" t="str">
        <f t="shared" si="1049"/>
        <v>REVIEW</v>
      </c>
      <c r="T7489">
        <f t="shared" si="1050"/>
        <v>90</v>
      </c>
      <c r="U7489" t="str">
        <f t="shared" si="1051"/>
        <v>Low</v>
      </c>
      <c r="V7489" t="str">
        <f t="shared" si="1052"/>
        <v>Invalid NDC</v>
      </c>
    </row>
    <row r="7490" spans="1:22" x14ac:dyDescent="0.3">
      <c r="A7490" t="str">
        <f>Raw_Data!A7490</f>
        <v>36016538</v>
      </c>
      <c r="B7490">
        <f>Raw_Data!B7490</f>
        <v>45672</v>
      </c>
      <c r="C7490" t="str">
        <f>Raw_Data!C7490</f>
        <v>TRIAMCINOLONE 0.1% OINTMENT</v>
      </c>
      <c r="D7490" t="str">
        <f>Raw_Data!D7490</f>
        <v>45802005536</v>
      </c>
      <c r="E7490" t="str">
        <f>Raw_Data!E7490</f>
        <v>Scoggins, Jennie</v>
      </c>
      <c r="F7490" t="str">
        <f>Raw_Data!F7490</f>
        <v>1982727400</v>
      </c>
      <c r="G7490" t="str">
        <f>Raw_Data!H7490</f>
        <v>3</v>
      </c>
      <c r="H7490">
        <f>IFERROR(VLOOKUP(G7490,Store_Map!$A$2:$I$100,3,FALSE),"")</f>
        <v>0</v>
      </c>
      <c r="I7490">
        <f>IFERROR(VLOOKUP(G7490,Store_Map!$A$2:$I$100,4,FALSE),"")</f>
        <v>0</v>
      </c>
      <c r="J7490">
        <f>IFERROR(VLOOKUP(G7490,Store_Map!$A$2:$I$100,5,FALSE),"")</f>
        <v>0</v>
      </c>
      <c r="K7490">
        <f>IFERROR(VLOOKUP(G7490,Store_Map!$A$2:$I$100,6,FALSE),"")</f>
        <v>0</v>
      </c>
      <c r="L7490">
        <f>IFERROR(VLOOKUP(G7490,Store_Map!$A$2:$I$100,7,FALSE),"")</f>
        <v>0</v>
      </c>
      <c r="M7490">
        <f>IFERROR(VLOOKUP(G7490,Store_Map!$A$2:$I$100,8,FALSE),"")</f>
        <v>0</v>
      </c>
      <c r="N7490">
        <f t="shared" ref="N7490:N7553" si="1053">COUNTBLANK(A7490:M7490)</f>
        <v>0</v>
      </c>
      <c r="O7490" t="str">
        <f t="shared" ref="O7490:O7553" si="1054">IF(AND(F7490&lt;&gt;"",LEN(F7490)=10,ISNUMBER(--F7490)),"PASS","REVIEW")</f>
        <v>PASS</v>
      </c>
      <c r="P7490" t="str">
        <f t="shared" ref="P7490:P7553" si="1055">IF(AND(D7490&lt;&gt;"",OR(LEN(D7490)=10,LEN(D7490)=11),ISNUMBER(--D7490)),"PASS","REVIEW")</f>
        <v>PASS</v>
      </c>
      <c r="Q7490" t="str">
        <f t="shared" ref="Q7490:Q7553" si="1056">IF(H7490&lt;&gt;"","PASS","REVIEW")</f>
        <v>PASS</v>
      </c>
      <c r="R7490" t="str">
        <f t="shared" ref="R7490:R7553" si="1057">IF(AND(I7490&lt;&gt;"",J7490&lt;&gt;"",K7490&lt;&gt;"",L7490&lt;&gt;"",M7490&lt;&gt;""),"PASS","REVIEW")</f>
        <v>PASS</v>
      </c>
      <c r="S7490" t="str">
        <f t="shared" ref="S7490:S7553" si="1058">IF(OR(N7490&gt;0,O7490="REVIEW",P7490="REVIEW",Q7490="REVIEW",R7490="REVIEW"),"REVIEW","PASS")</f>
        <v>PASS</v>
      </c>
      <c r="T7490">
        <f t="shared" ref="T7490:T7553" si="1059">MAX(0,100-(N7490*5)-IF(O7490="REVIEW",15,0)-IF(P7490="REVIEW",10,0)-IF(Q7490="REVIEW",10,0)-IF(R7490="REVIEW",20,0))</f>
        <v>100</v>
      </c>
      <c r="U7490" t="str">
        <f t="shared" ref="U7490:U7553" si="1060">IF(T7490&gt;=90,"Low",IF(T7490&gt;=70,"Medium","High"))</f>
        <v>Low</v>
      </c>
      <c r="V7490" t="str">
        <f t="shared" ref="V7490:V7553" si="1061">IF(N7490&gt;0,"Missing required fields",IF(O7490="REVIEW","Invalid provider NPI",IF(P7490="REVIEW","Invalid NDC",IF(Q7490="REVIEW","Store mapping incomplete",IF(R7490="REVIEW","Entity mapping incomplete","Clean")))))</f>
        <v>Clean</v>
      </c>
    </row>
    <row r="7491" spans="1:22" x14ac:dyDescent="0.3">
      <c r="A7491" t="str">
        <f>Raw_Data!A7491</f>
        <v>36016539</v>
      </c>
      <c r="B7491">
        <f>Raw_Data!B7491</f>
        <v>45672</v>
      </c>
      <c r="C7491" t="str">
        <f>Raw_Data!C7491</f>
        <v>DUPIXENT 300 MG/2 ML PEN</v>
      </c>
      <c r="D7491" t="str">
        <f>Raw_Data!D7491</f>
        <v>24591502</v>
      </c>
      <c r="E7491" t="str">
        <f>Raw_Data!E7491</f>
        <v>THAKORE, MORGAN</v>
      </c>
      <c r="F7491" t="str">
        <f>Raw_Data!F7491</f>
        <v>1770875130</v>
      </c>
      <c r="G7491" t="str">
        <f>Raw_Data!H7491</f>
        <v>3</v>
      </c>
      <c r="H7491">
        <f>IFERROR(VLOOKUP(G7491,Store_Map!$A$2:$I$100,3,FALSE),"")</f>
        <v>0</v>
      </c>
      <c r="I7491">
        <f>IFERROR(VLOOKUP(G7491,Store_Map!$A$2:$I$100,4,FALSE),"")</f>
        <v>0</v>
      </c>
      <c r="J7491">
        <f>IFERROR(VLOOKUP(G7491,Store_Map!$A$2:$I$100,5,FALSE),"")</f>
        <v>0</v>
      </c>
      <c r="K7491">
        <f>IFERROR(VLOOKUP(G7491,Store_Map!$A$2:$I$100,6,FALSE),"")</f>
        <v>0</v>
      </c>
      <c r="L7491">
        <f>IFERROR(VLOOKUP(G7491,Store_Map!$A$2:$I$100,7,FALSE),"")</f>
        <v>0</v>
      </c>
      <c r="M7491">
        <f>IFERROR(VLOOKUP(G7491,Store_Map!$A$2:$I$100,8,FALSE),"")</f>
        <v>0</v>
      </c>
      <c r="N7491">
        <f t="shared" si="1053"/>
        <v>0</v>
      </c>
      <c r="O7491" t="str">
        <f t="shared" si="1054"/>
        <v>PASS</v>
      </c>
      <c r="P7491" t="str">
        <f t="shared" si="1055"/>
        <v>REVIEW</v>
      </c>
      <c r="Q7491" t="str">
        <f t="shared" si="1056"/>
        <v>PASS</v>
      </c>
      <c r="R7491" t="str">
        <f t="shared" si="1057"/>
        <v>PASS</v>
      </c>
      <c r="S7491" t="str">
        <f t="shared" si="1058"/>
        <v>REVIEW</v>
      </c>
      <c r="T7491">
        <f t="shared" si="1059"/>
        <v>90</v>
      </c>
      <c r="U7491" t="str">
        <f t="shared" si="1060"/>
        <v>Low</v>
      </c>
      <c r="V7491" t="str">
        <f t="shared" si="1061"/>
        <v>Invalid NDC</v>
      </c>
    </row>
    <row r="7492" spans="1:22" x14ac:dyDescent="0.3">
      <c r="A7492" t="str">
        <f>Raw_Data!A7492</f>
        <v>36012559</v>
      </c>
      <c r="B7492">
        <f>Raw_Data!B7492</f>
        <v>45672</v>
      </c>
      <c r="C7492" t="str">
        <f>Raw_Data!C7492</f>
        <v>LOSARTAN POTASSIUM 50 MG TA</v>
      </c>
      <c r="D7492" t="str">
        <f>Raw_Data!D7492</f>
        <v>33342004510</v>
      </c>
      <c r="E7492" t="str">
        <f>Raw_Data!E7492</f>
        <v>YASIN, NURA</v>
      </c>
      <c r="F7492" t="str">
        <f>Raw_Data!F7492</f>
        <v>1265518567</v>
      </c>
      <c r="G7492" t="str">
        <f>Raw_Data!H7492</f>
        <v>3</v>
      </c>
      <c r="H7492">
        <f>IFERROR(VLOOKUP(G7492,Store_Map!$A$2:$I$100,3,FALSE),"")</f>
        <v>0</v>
      </c>
      <c r="I7492">
        <f>IFERROR(VLOOKUP(G7492,Store_Map!$A$2:$I$100,4,FALSE),"")</f>
        <v>0</v>
      </c>
      <c r="J7492">
        <f>IFERROR(VLOOKUP(G7492,Store_Map!$A$2:$I$100,5,FALSE),"")</f>
        <v>0</v>
      </c>
      <c r="K7492">
        <f>IFERROR(VLOOKUP(G7492,Store_Map!$A$2:$I$100,6,FALSE),"")</f>
        <v>0</v>
      </c>
      <c r="L7492">
        <f>IFERROR(VLOOKUP(G7492,Store_Map!$A$2:$I$100,7,FALSE),"")</f>
        <v>0</v>
      </c>
      <c r="M7492">
        <f>IFERROR(VLOOKUP(G7492,Store_Map!$A$2:$I$100,8,FALSE),"")</f>
        <v>0</v>
      </c>
      <c r="N7492">
        <f t="shared" si="1053"/>
        <v>0</v>
      </c>
      <c r="O7492" t="str">
        <f t="shared" si="1054"/>
        <v>PASS</v>
      </c>
      <c r="P7492" t="str">
        <f t="shared" si="1055"/>
        <v>PASS</v>
      </c>
      <c r="Q7492" t="str">
        <f t="shared" si="1056"/>
        <v>PASS</v>
      </c>
      <c r="R7492" t="str">
        <f t="shared" si="1057"/>
        <v>PASS</v>
      </c>
      <c r="S7492" t="str">
        <f t="shared" si="1058"/>
        <v>PASS</v>
      </c>
      <c r="T7492">
        <f t="shared" si="1059"/>
        <v>100</v>
      </c>
      <c r="U7492" t="str">
        <f t="shared" si="1060"/>
        <v>Low</v>
      </c>
      <c r="V7492" t="str">
        <f t="shared" si="1061"/>
        <v>Clean</v>
      </c>
    </row>
    <row r="7493" spans="1:22" x14ac:dyDescent="0.3">
      <c r="A7493" t="str">
        <f>Raw_Data!A7493</f>
        <v>36016540</v>
      </c>
      <c r="B7493">
        <f>Raw_Data!B7493</f>
        <v>45672</v>
      </c>
      <c r="C7493" t="str">
        <f>Raw_Data!C7493</f>
        <v>KETOCONAZOLE 2% CREAM</v>
      </c>
      <c r="D7493" t="str">
        <f>Raw_Data!D7493</f>
        <v>21922002505</v>
      </c>
      <c r="E7493" t="str">
        <f>Raw_Data!E7493</f>
        <v>SOBRINHO, TITO</v>
      </c>
      <c r="F7493" t="str">
        <f>Raw_Data!F7493</f>
        <v>1942244652</v>
      </c>
      <c r="G7493" t="str">
        <f>Raw_Data!H7493</f>
        <v>3</v>
      </c>
      <c r="H7493">
        <f>IFERROR(VLOOKUP(G7493,Store_Map!$A$2:$I$100,3,FALSE),"")</f>
        <v>0</v>
      </c>
      <c r="I7493">
        <f>IFERROR(VLOOKUP(G7493,Store_Map!$A$2:$I$100,4,FALSE),"")</f>
        <v>0</v>
      </c>
      <c r="J7493">
        <f>IFERROR(VLOOKUP(G7493,Store_Map!$A$2:$I$100,5,FALSE),"")</f>
        <v>0</v>
      </c>
      <c r="K7493">
        <f>IFERROR(VLOOKUP(G7493,Store_Map!$A$2:$I$100,6,FALSE),"")</f>
        <v>0</v>
      </c>
      <c r="L7493">
        <f>IFERROR(VLOOKUP(G7493,Store_Map!$A$2:$I$100,7,FALSE),"")</f>
        <v>0</v>
      </c>
      <c r="M7493">
        <f>IFERROR(VLOOKUP(G7493,Store_Map!$A$2:$I$100,8,FALSE),"")</f>
        <v>0</v>
      </c>
      <c r="N7493">
        <f t="shared" si="1053"/>
        <v>0</v>
      </c>
      <c r="O7493" t="str">
        <f t="shared" si="1054"/>
        <v>PASS</v>
      </c>
      <c r="P7493" t="str">
        <f t="shared" si="1055"/>
        <v>PASS</v>
      </c>
      <c r="Q7493" t="str">
        <f t="shared" si="1056"/>
        <v>PASS</v>
      </c>
      <c r="R7493" t="str">
        <f t="shared" si="1057"/>
        <v>PASS</v>
      </c>
      <c r="S7493" t="str">
        <f t="shared" si="1058"/>
        <v>PASS</v>
      </c>
      <c r="T7493">
        <f t="shared" si="1059"/>
        <v>100</v>
      </c>
      <c r="U7493" t="str">
        <f t="shared" si="1060"/>
        <v>Low</v>
      </c>
      <c r="V7493" t="str">
        <f t="shared" si="1061"/>
        <v>Clean</v>
      </c>
    </row>
    <row r="7494" spans="1:22" x14ac:dyDescent="0.3">
      <c r="A7494" t="str">
        <f>Raw_Data!A7494</f>
        <v>36015464</v>
      </c>
      <c r="B7494">
        <f>Raw_Data!B7494</f>
        <v>45672</v>
      </c>
      <c r="C7494" t="str">
        <f>Raw_Data!C7494</f>
        <v>FINASTERIDE 1 MG TABLET</v>
      </c>
      <c r="D7494" t="str">
        <f>Raw_Data!D7494</f>
        <v>65862092730</v>
      </c>
      <c r="E7494" t="str">
        <f>Raw_Data!E7494</f>
        <v>THAKORE, MORGAN</v>
      </c>
      <c r="F7494" t="str">
        <f>Raw_Data!F7494</f>
        <v>1770875130</v>
      </c>
      <c r="G7494" t="str">
        <f>Raw_Data!H7494</f>
        <v>3</v>
      </c>
      <c r="H7494">
        <f>IFERROR(VLOOKUP(G7494,Store_Map!$A$2:$I$100,3,FALSE),"")</f>
        <v>0</v>
      </c>
      <c r="I7494">
        <f>IFERROR(VLOOKUP(G7494,Store_Map!$A$2:$I$100,4,FALSE),"")</f>
        <v>0</v>
      </c>
      <c r="J7494">
        <f>IFERROR(VLOOKUP(G7494,Store_Map!$A$2:$I$100,5,FALSE),"")</f>
        <v>0</v>
      </c>
      <c r="K7494">
        <f>IFERROR(VLOOKUP(G7494,Store_Map!$A$2:$I$100,6,FALSE),"")</f>
        <v>0</v>
      </c>
      <c r="L7494">
        <f>IFERROR(VLOOKUP(G7494,Store_Map!$A$2:$I$100,7,FALSE),"")</f>
        <v>0</v>
      </c>
      <c r="M7494">
        <f>IFERROR(VLOOKUP(G7494,Store_Map!$A$2:$I$100,8,FALSE),"")</f>
        <v>0</v>
      </c>
      <c r="N7494">
        <f t="shared" si="1053"/>
        <v>0</v>
      </c>
      <c r="O7494" t="str">
        <f t="shared" si="1054"/>
        <v>PASS</v>
      </c>
      <c r="P7494" t="str">
        <f t="shared" si="1055"/>
        <v>PASS</v>
      </c>
      <c r="Q7494" t="str">
        <f t="shared" si="1056"/>
        <v>PASS</v>
      </c>
      <c r="R7494" t="str">
        <f t="shared" si="1057"/>
        <v>PASS</v>
      </c>
      <c r="S7494" t="str">
        <f t="shared" si="1058"/>
        <v>PASS</v>
      </c>
      <c r="T7494">
        <f t="shared" si="1059"/>
        <v>100</v>
      </c>
      <c r="U7494" t="str">
        <f t="shared" si="1060"/>
        <v>Low</v>
      </c>
      <c r="V7494" t="str">
        <f t="shared" si="1061"/>
        <v>Clean</v>
      </c>
    </row>
    <row r="7495" spans="1:22" x14ac:dyDescent="0.3">
      <c r="A7495" t="str">
        <f>Raw_Data!A7495</f>
        <v>36015637</v>
      </c>
      <c r="B7495">
        <f>Raw_Data!B7495</f>
        <v>45672</v>
      </c>
      <c r="C7495" t="str">
        <f>Raw_Data!C7495</f>
        <v>BIMZELX 160 MG/ML AUTOINJEC</v>
      </c>
      <c r="D7495" t="str">
        <f>Raw_Data!D7495</f>
        <v>50474078185</v>
      </c>
      <c r="E7495" t="str">
        <f>Raw_Data!E7495</f>
        <v>THAKORE, MORGAN</v>
      </c>
      <c r="F7495" t="str">
        <f>Raw_Data!F7495</f>
        <v>1770875130</v>
      </c>
      <c r="G7495" t="str">
        <f>Raw_Data!H7495</f>
        <v>3</v>
      </c>
      <c r="H7495">
        <f>IFERROR(VLOOKUP(G7495,Store_Map!$A$2:$I$100,3,FALSE),"")</f>
        <v>0</v>
      </c>
      <c r="I7495">
        <f>IFERROR(VLOOKUP(G7495,Store_Map!$A$2:$I$100,4,FALSE),"")</f>
        <v>0</v>
      </c>
      <c r="J7495">
        <f>IFERROR(VLOOKUP(G7495,Store_Map!$A$2:$I$100,5,FALSE),"")</f>
        <v>0</v>
      </c>
      <c r="K7495">
        <f>IFERROR(VLOOKUP(G7495,Store_Map!$A$2:$I$100,6,FALSE),"")</f>
        <v>0</v>
      </c>
      <c r="L7495">
        <f>IFERROR(VLOOKUP(G7495,Store_Map!$A$2:$I$100,7,FALSE),"")</f>
        <v>0</v>
      </c>
      <c r="M7495">
        <f>IFERROR(VLOOKUP(G7495,Store_Map!$A$2:$I$100,8,FALSE),"")</f>
        <v>0</v>
      </c>
      <c r="N7495">
        <f t="shared" si="1053"/>
        <v>0</v>
      </c>
      <c r="O7495" t="str">
        <f t="shared" si="1054"/>
        <v>PASS</v>
      </c>
      <c r="P7495" t="str">
        <f t="shared" si="1055"/>
        <v>PASS</v>
      </c>
      <c r="Q7495" t="str">
        <f t="shared" si="1056"/>
        <v>PASS</v>
      </c>
      <c r="R7495" t="str">
        <f t="shared" si="1057"/>
        <v>PASS</v>
      </c>
      <c r="S7495" t="str">
        <f t="shared" si="1058"/>
        <v>PASS</v>
      </c>
      <c r="T7495">
        <f t="shared" si="1059"/>
        <v>100</v>
      </c>
      <c r="U7495" t="str">
        <f t="shared" si="1060"/>
        <v>Low</v>
      </c>
      <c r="V7495" t="str">
        <f t="shared" si="1061"/>
        <v>Clean</v>
      </c>
    </row>
    <row r="7496" spans="1:22" x14ac:dyDescent="0.3">
      <c r="A7496" t="str">
        <f>Raw_Data!A7496</f>
        <v>36016543</v>
      </c>
      <c r="B7496">
        <f>Raw_Data!B7496</f>
        <v>45672</v>
      </c>
      <c r="C7496" t="str">
        <f>Raw_Data!C7496</f>
        <v>*PREDNISOLONE AC 1% EYE DRO</v>
      </c>
      <c r="D7496" t="str">
        <f>Raw_Data!D7496</f>
        <v>60758011910</v>
      </c>
      <c r="E7496" t="str">
        <f>Raw_Data!E7496</f>
        <v>Mays, Christian</v>
      </c>
      <c r="F7496" t="str">
        <f>Raw_Data!F7496</f>
        <v>1003470352</v>
      </c>
      <c r="G7496" t="str">
        <f>Raw_Data!H7496</f>
        <v>3</v>
      </c>
      <c r="H7496">
        <f>IFERROR(VLOOKUP(G7496,Store_Map!$A$2:$I$100,3,FALSE),"")</f>
        <v>0</v>
      </c>
      <c r="I7496">
        <f>IFERROR(VLOOKUP(G7496,Store_Map!$A$2:$I$100,4,FALSE),"")</f>
        <v>0</v>
      </c>
      <c r="J7496">
        <f>IFERROR(VLOOKUP(G7496,Store_Map!$A$2:$I$100,5,FALSE),"")</f>
        <v>0</v>
      </c>
      <c r="K7496">
        <f>IFERROR(VLOOKUP(G7496,Store_Map!$A$2:$I$100,6,FALSE),"")</f>
        <v>0</v>
      </c>
      <c r="L7496">
        <f>IFERROR(VLOOKUP(G7496,Store_Map!$A$2:$I$100,7,FALSE),"")</f>
        <v>0</v>
      </c>
      <c r="M7496">
        <f>IFERROR(VLOOKUP(G7496,Store_Map!$A$2:$I$100,8,FALSE),"")</f>
        <v>0</v>
      </c>
      <c r="N7496">
        <f t="shared" si="1053"/>
        <v>0</v>
      </c>
      <c r="O7496" t="str">
        <f t="shared" si="1054"/>
        <v>PASS</v>
      </c>
      <c r="P7496" t="str">
        <f t="shared" si="1055"/>
        <v>PASS</v>
      </c>
      <c r="Q7496" t="str">
        <f t="shared" si="1056"/>
        <v>PASS</v>
      </c>
      <c r="R7496" t="str">
        <f t="shared" si="1057"/>
        <v>PASS</v>
      </c>
      <c r="S7496" t="str">
        <f t="shared" si="1058"/>
        <v>PASS</v>
      </c>
      <c r="T7496">
        <f t="shared" si="1059"/>
        <v>100</v>
      </c>
      <c r="U7496" t="str">
        <f t="shared" si="1060"/>
        <v>Low</v>
      </c>
      <c r="V7496" t="str">
        <f t="shared" si="1061"/>
        <v>Clean</v>
      </c>
    </row>
    <row r="7497" spans="1:22" x14ac:dyDescent="0.3">
      <c r="A7497" t="str">
        <f>Raw_Data!A7497</f>
        <v>36016544</v>
      </c>
      <c r="B7497">
        <f>Raw_Data!B7497</f>
        <v>45672</v>
      </c>
      <c r="C7497" t="str">
        <f>Raw_Data!C7497</f>
        <v>*KETOROLAC 0.5% OPHTH SOLUT</v>
      </c>
      <c r="D7497" t="str">
        <f>Raw_Data!D7497</f>
        <v>61314012605</v>
      </c>
      <c r="E7497" t="str">
        <f>Raw_Data!E7497</f>
        <v>Mays, Christian</v>
      </c>
      <c r="F7497" t="str">
        <f>Raw_Data!F7497</f>
        <v>1003470352</v>
      </c>
      <c r="G7497" t="str">
        <f>Raw_Data!H7497</f>
        <v>3</v>
      </c>
      <c r="H7497">
        <f>IFERROR(VLOOKUP(G7497,Store_Map!$A$2:$I$100,3,FALSE),"")</f>
        <v>0</v>
      </c>
      <c r="I7497">
        <f>IFERROR(VLOOKUP(G7497,Store_Map!$A$2:$I$100,4,FALSE),"")</f>
        <v>0</v>
      </c>
      <c r="J7497">
        <f>IFERROR(VLOOKUP(G7497,Store_Map!$A$2:$I$100,5,FALSE),"")</f>
        <v>0</v>
      </c>
      <c r="K7497">
        <f>IFERROR(VLOOKUP(G7497,Store_Map!$A$2:$I$100,6,FALSE),"")</f>
        <v>0</v>
      </c>
      <c r="L7497">
        <f>IFERROR(VLOOKUP(G7497,Store_Map!$A$2:$I$100,7,FALSE),"")</f>
        <v>0</v>
      </c>
      <c r="M7497">
        <f>IFERROR(VLOOKUP(G7497,Store_Map!$A$2:$I$100,8,FALSE),"")</f>
        <v>0</v>
      </c>
      <c r="N7497">
        <f t="shared" si="1053"/>
        <v>0</v>
      </c>
      <c r="O7497" t="str">
        <f t="shared" si="1054"/>
        <v>PASS</v>
      </c>
      <c r="P7497" t="str">
        <f t="shared" si="1055"/>
        <v>PASS</v>
      </c>
      <c r="Q7497" t="str">
        <f t="shared" si="1056"/>
        <v>PASS</v>
      </c>
      <c r="R7497" t="str">
        <f t="shared" si="1057"/>
        <v>PASS</v>
      </c>
      <c r="S7497" t="str">
        <f t="shared" si="1058"/>
        <v>PASS</v>
      </c>
      <c r="T7497">
        <f t="shared" si="1059"/>
        <v>100</v>
      </c>
      <c r="U7497" t="str">
        <f t="shared" si="1060"/>
        <v>Low</v>
      </c>
      <c r="V7497" t="str">
        <f t="shared" si="1061"/>
        <v>Clean</v>
      </c>
    </row>
    <row r="7498" spans="1:22" x14ac:dyDescent="0.3">
      <c r="A7498" t="str">
        <f>Raw_Data!A7498</f>
        <v>36016549</v>
      </c>
      <c r="B7498">
        <f>Raw_Data!B7498</f>
        <v>45672</v>
      </c>
      <c r="C7498" t="str">
        <f>Raw_Data!C7498</f>
        <v>EPINEPHRINE 0.15 MG AUTO-IN</v>
      </c>
      <c r="D7498" t="str">
        <f>Raw_Data!D7498</f>
        <v>49502010102</v>
      </c>
      <c r="E7498" t="str">
        <f>Raw_Data!E7498</f>
        <v>INGRAM, MAYA</v>
      </c>
      <c r="F7498" t="str">
        <f>Raw_Data!F7498</f>
        <v>1518221464</v>
      </c>
      <c r="G7498" t="str">
        <f>Raw_Data!H7498</f>
        <v>3</v>
      </c>
      <c r="H7498">
        <f>IFERROR(VLOOKUP(G7498,Store_Map!$A$2:$I$100,3,FALSE),"")</f>
        <v>0</v>
      </c>
      <c r="I7498">
        <f>IFERROR(VLOOKUP(G7498,Store_Map!$A$2:$I$100,4,FALSE),"")</f>
        <v>0</v>
      </c>
      <c r="J7498">
        <f>IFERROR(VLOOKUP(G7498,Store_Map!$A$2:$I$100,5,FALSE),"")</f>
        <v>0</v>
      </c>
      <c r="K7498">
        <f>IFERROR(VLOOKUP(G7498,Store_Map!$A$2:$I$100,6,FALSE),"")</f>
        <v>0</v>
      </c>
      <c r="L7498">
        <f>IFERROR(VLOOKUP(G7498,Store_Map!$A$2:$I$100,7,FALSE),"")</f>
        <v>0</v>
      </c>
      <c r="M7498">
        <f>IFERROR(VLOOKUP(G7498,Store_Map!$A$2:$I$100,8,FALSE),"")</f>
        <v>0</v>
      </c>
      <c r="N7498">
        <f t="shared" si="1053"/>
        <v>0</v>
      </c>
      <c r="O7498" t="str">
        <f t="shared" si="1054"/>
        <v>PASS</v>
      </c>
      <c r="P7498" t="str">
        <f t="shared" si="1055"/>
        <v>PASS</v>
      </c>
      <c r="Q7498" t="str">
        <f t="shared" si="1056"/>
        <v>PASS</v>
      </c>
      <c r="R7498" t="str">
        <f t="shared" si="1057"/>
        <v>PASS</v>
      </c>
      <c r="S7498" t="str">
        <f t="shared" si="1058"/>
        <v>PASS</v>
      </c>
      <c r="T7498">
        <f t="shared" si="1059"/>
        <v>100</v>
      </c>
      <c r="U7498" t="str">
        <f t="shared" si="1060"/>
        <v>Low</v>
      </c>
      <c r="V7498" t="str">
        <f t="shared" si="1061"/>
        <v>Clean</v>
      </c>
    </row>
    <row r="7499" spans="1:22" x14ac:dyDescent="0.3">
      <c r="A7499" t="str">
        <f>Raw_Data!A7499</f>
        <v>36016550</v>
      </c>
      <c r="B7499">
        <f>Raw_Data!B7499</f>
        <v>45672</v>
      </c>
      <c r="C7499" t="str">
        <f>Raw_Data!C7499</f>
        <v>CHILD LORATADINE 5 MG/5 ML</v>
      </c>
      <c r="D7499" t="str">
        <f>Raw_Data!D7499</f>
        <v>904676720</v>
      </c>
      <c r="E7499" t="str">
        <f>Raw_Data!E7499</f>
        <v>INGRAM, MAYA</v>
      </c>
      <c r="F7499" t="str">
        <f>Raw_Data!F7499</f>
        <v>1518221464</v>
      </c>
      <c r="G7499" t="str">
        <f>Raw_Data!H7499</f>
        <v>3</v>
      </c>
      <c r="H7499">
        <f>IFERROR(VLOOKUP(G7499,Store_Map!$A$2:$I$100,3,FALSE),"")</f>
        <v>0</v>
      </c>
      <c r="I7499">
        <f>IFERROR(VLOOKUP(G7499,Store_Map!$A$2:$I$100,4,FALSE),"")</f>
        <v>0</v>
      </c>
      <c r="J7499">
        <f>IFERROR(VLOOKUP(G7499,Store_Map!$A$2:$I$100,5,FALSE),"")</f>
        <v>0</v>
      </c>
      <c r="K7499">
        <f>IFERROR(VLOOKUP(G7499,Store_Map!$A$2:$I$100,6,FALSE),"")</f>
        <v>0</v>
      </c>
      <c r="L7499">
        <f>IFERROR(VLOOKUP(G7499,Store_Map!$A$2:$I$100,7,FALSE),"")</f>
        <v>0</v>
      </c>
      <c r="M7499">
        <f>IFERROR(VLOOKUP(G7499,Store_Map!$A$2:$I$100,8,FALSE),"")</f>
        <v>0</v>
      </c>
      <c r="N7499">
        <f t="shared" si="1053"/>
        <v>0</v>
      </c>
      <c r="O7499" t="str">
        <f t="shared" si="1054"/>
        <v>PASS</v>
      </c>
      <c r="P7499" t="str">
        <f t="shared" si="1055"/>
        <v>REVIEW</v>
      </c>
      <c r="Q7499" t="str">
        <f t="shared" si="1056"/>
        <v>PASS</v>
      </c>
      <c r="R7499" t="str">
        <f t="shared" si="1057"/>
        <v>PASS</v>
      </c>
      <c r="S7499" t="str">
        <f t="shared" si="1058"/>
        <v>REVIEW</v>
      </c>
      <c r="T7499">
        <f t="shared" si="1059"/>
        <v>90</v>
      </c>
      <c r="U7499" t="str">
        <f t="shared" si="1060"/>
        <v>Low</v>
      </c>
      <c r="V7499" t="str">
        <f t="shared" si="1061"/>
        <v>Invalid NDC</v>
      </c>
    </row>
    <row r="7500" spans="1:22" x14ac:dyDescent="0.3">
      <c r="A7500" t="str">
        <f>Raw_Data!A7500</f>
        <v>36016545</v>
      </c>
      <c r="B7500">
        <f>Raw_Data!B7500</f>
        <v>45672</v>
      </c>
      <c r="C7500" t="str">
        <f>Raw_Data!C7500</f>
        <v>GATIFLOXACIN 0.5% EYE DROPS</v>
      </c>
      <c r="D7500" t="str">
        <f>Raw_Data!D7500</f>
        <v>61314067225</v>
      </c>
      <c r="E7500" t="str">
        <f>Raw_Data!E7500</f>
        <v>Mays, Christian</v>
      </c>
      <c r="F7500" t="str">
        <f>Raw_Data!F7500</f>
        <v>1003470352</v>
      </c>
      <c r="G7500" t="str">
        <f>Raw_Data!H7500</f>
        <v>3</v>
      </c>
      <c r="H7500">
        <f>IFERROR(VLOOKUP(G7500,Store_Map!$A$2:$I$100,3,FALSE),"")</f>
        <v>0</v>
      </c>
      <c r="I7500">
        <f>IFERROR(VLOOKUP(G7500,Store_Map!$A$2:$I$100,4,FALSE),"")</f>
        <v>0</v>
      </c>
      <c r="J7500">
        <f>IFERROR(VLOOKUP(G7500,Store_Map!$A$2:$I$100,5,FALSE),"")</f>
        <v>0</v>
      </c>
      <c r="K7500">
        <f>IFERROR(VLOOKUP(G7500,Store_Map!$A$2:$I$100,6,FALSE),"")</f>
        <v>0</v>
      </c>
      <c r="L7500">
        <f>IFERROR(VLOOKUP(G7500,Store_Map!$A$2:$I$100,7,FALSE),"")</f>
        <v>0</v>
      </c>
      <c r="M7500">
        <f>IFERROR(VLOOKUP(G7500,Store_Map!$A$2:$I$100,8,FALSE),"")</f>
        <v>0</v>
      </c>
      <c r="N7500">
        <f t="shared" si="1053"/>
        <v>0</v>
      </c>
      <c r="O7500" t="str">
        <f t="shared" si="1054"/>
        <v>PASS</v>
      </c>
      <c r="P7500" t="str">
        <f t="shared" si="1055"/>
        <v>PASS</v>
      </c>
      <c r="Q7500" t="str">
        <f t="shared" si="1056"/>
        <v>PASS</v>
      </c>
      <c r="R7500" t="str">
        <f t="shared" si="1057"/>
        <v>PASS</v>
      </c>
      <c r="S7500" t="str">
        <f t="shared" si="1058"/>
        <v>PASS</v>
      </c>
      <c r="T7500">
        <f t="shared" si="1059"/>
        <v>100</v>
      </c>
      <c r="U7500" t="str">
        <f t="shared" si="1060"/>
        <v>Low</v>
      </c>
      <c r="V7500" t="str">
        <f t="shared" si="1061"/>
        <v>Clean</v>
      </c>
    </row>
    <row r="7501" spans="1:22" x14ac:dyDescent="0.3">
      <c r="A7501" t="str">
        <f>Raw_Data!A7501</f>
        <v>36014727</v>
      </c>
      <c r="B7501">
        <f>Raw_Data!B7501</f>
        <v>45672</v>
      </c>
      <c r="C7501" t="str">
        <f>Raw_Data!C7501</f>
        <v>LORATADINE 10 MG TABLET</v>
      </c>
      <c r="D7501" t="str">
        <f>Raw_Data!D7501</f>
        <v>45802065065</v>
      </c>
      <c r="E7501" t="str">
        <f>Raw_Data!E7501</f>
        <v>THERATTIL, JAYA</v>
      </c>
      <c r="F7501" t="str">
        <f>Raw_Data!F7501</f>
        <v>1043285810</v>
      </c>
      <c r="G7501" t="str">
        <f>Raw_Data!H7501</f>
        <v>3</v>
      </c>
      <c r="H7501">
        <f>IFERROR(VLOOKUP(G7501,Store_Map!$A$2:$I$100,3,FALSE),"")</f>
        <v>0</v>
      </c>
      <c r="I7501">
        <f>IFERROR(VLOOKUP(G7501,Store_Map!$A$2:$I$100,4,FALSE),"")</f>
        <v>0</v>
      </c>
      <c r="J7501">
        <f>IFERROR(VLOOKUP(G7501,Store_Map!$A$2:$I$100,5,FALSE),"")</f>
        <v>0</v>
      </c>
      <c r="K7501">
        <f>IFERROR(VLOOKUP(G7501,Store_Map!$A$2:$I$100,6,FALSE),"")</f>
        <v>0</v>
      </c>
      <c r="L7501">
        <f>IFERROR(VLOOKUP(G7501,Store_Map!$A$2:$I$100,7,FALSE),"")</f>
        <v>0</v>
      </c>
      <c r="M7501">
        <f>IFERROR(VLOOKUP(G7501,Store_Map!$A$2:$I$100,8,FALSE),"")</f>
        <v>0</v>
      </c>
      <c r="N7501">
        <f t="shared" si="1053"/>
        <v>0</v>
      </c>
      <c r="O7501" t="str">
        <f t="shared" si="1054"/>
        <v>PASS</v>
      </c>
      <c r="P7501" t="str">
        <f t="shared" si="1055"/>
        <v>PASS</v>
      </c>
      <c r="Q7501" t="str">
        <f t="shared" si="1056"/>
        <v>PASS</v>
      </c>
      <c r="R7501" t="str">
        <f t="shared" si="1057"/>
        <v>PASS</v>
      </c>
      <c r="S7501" t="str">
        <f t="shared" si="1058"/>
        <v>PASS</v>
      </c>
      <c r="T7501">
        <f t="shared" si="1059"/>
        <v>100</v>
      </c>
      <c r="U7501" t="str">
        <f t="shared" si="1060"/>
        <v>Low</v>
      </c>
      <c r="V7501" t="str">
        <f t="shared" si="1061"/>
        <v>Clean</v>
      </c>
    </row>
    <row r="7502" spans="1:22" x14ac:dyDescent="0.3">
      <c r="A7502" t="str">
        <f>Raw_Data!A7502</f>
        <v>36016554</v>
      </c>
      <c r="B7502">
        <f>Raw_Data!B7502</f>
        <v>45672</v>
      </c>
      <c r="C7502" t="str">
        <f>Raw_Data!C7502</f>
        <v>CETIRIZINE HCL 10 MG TABLET</v>
      </c>
      <c r="D7502" t="str">
        <f>Raw_Data!D7502</f>
        <v>45802091939</v>
      </c>
      <c r="E7502" t="str">
        <f>Raw_Data!E7502</f>
        <v>THERATTIL, JAYA</v>
      </c>
      <c r="F7502" t="str">
        <f>Raw_Data!F7502</f>
        <v>1043285810</v>
      </c>
      <c r="G7502" t="str">
        <f>Raw_Data!H7502</f>
        <v>3</v>
      </c>
      <c r="H7502">
        <f>IFERROR(VLOOKUP(G7502,Store_Map!$A$2:$I$100,3,FALSE),"")</f>
        <v>0</v>
      </c>
      <c r="I7502">
        <f>IFERROR(VLOOKUP(G7502,Store_Map!$A$2:$I$100,4,FALSE),"")</f>
        <v>0</v>
      </c>
      <c r="J7502">
        <f>IFERROR(VLOOKUP(G7502,Store_Map!$A$2:$I$100,5,FALSE),"")</f>
        <v>0</v>
      </c>
      <c r="K7502">
        <f>IFERROR(VLOOKUP(G7502,Store_Map!$A$2:$I$100,6,FALSE),"")</f>
        <v>0</v>
      </c>
      <c r="L7502">
        <f>IFERROR(VLOOKUP(G7502,Store_Map!$A$2:$I$100,7,FALSE),"")</f>
        <v>0</v>
      </c>
      <c r="M7502">
        <f>IFERROR(VLOOKUP(G7502,Store_Map!$A$2:$I$100,8,FALSE),"")</f>
        <v>0</v>
      </c>
      <c r="N7502">
        <f t="shared" si="1053"/>
        <v>0</v>
      </c>
      <c r="O7502" t="str">
        <f t="shared" si="1054"/>
        <v>PASS</v>
      </c>
      <c r="P7502" t="str">
        <f t="shared" si="1055"/>
        <v>PASS</v>
      </c>
      <c r="Q7502" t="str">
        <f t="shared" si="1056"/>
        <v>PASS</v>
      </c>
      <c r="R7502" t="str">
        <f t="shared" si="1057"/>
        <v>PASS</v>
      </c>
      <c r="S7502" t="str">
        <f t="shared" si="1058"/>
        <v>PASS</v>
      </c>
      <c r="T7502">
        <f t="shared" si="1059"/>
        <v>100</v>
      </c>
      <c r="U7502" t="str">
        <f t="shared" si="1060"/>
        <v>Low</v>
      </c>
      <c r="V7502" t="str">
        <f t="shared" si="1061"/>
        <v>Clean</v>
      </c>
    </row>
    <row r="7503" spans="1:22" x14ac:dyDescent="0.3">
      <c r="A7503" t="str">
        <f>Raw_Data!A7503</f>
        <v>36016190</v>
      </c>
      <c r="B7503">
        <f>Raw_Data!B7503</f>
        <v>45672</v>
      </c>
      <c r="C7503" t="str">
        <f>Raw_Data!C7503</f>
        <v>FLUTICASONE PROP 50 MCG SPR</v>
      </c>
      <c r="D7503" t="str">
        <f>Raw_Data!D7503</f>
        <v>60505082901</v>
      </c>
      <c r="E7503" t="str">
        <f>Raw_Data!E7503</f>
        <v>YASIN, NURA</v>
      </c>
      <c r="F7503" t="str">
        <f>Raw_Data!F7503</f>
        <v>1265518567</v>
      </c>
      <c r="G7503" t="str">
        <f>Raw_Data!H7503</f>
        <v>3</v>
      </c>
      <c r="H7503">
        <f>IFERROR(VLOOKUP(G7503,Store_Map!$A$2:$I$100,3,FALSE),"")</f>
        <v>0</v>
      </c>
      <c r="I7503">
        <f>IFERROR(VLOOKUP(G7503,Store_Map!$A$2:$I$100,4,FALSE),"")</f>
        <v>0</v>
      </c>
      <c r="J7503">
        <f>IFERROR(VLOOKUP(G7503,Store_Map!$A$2:$I$100,5,FALSE),"")</f>
        <v>0</v>
      </c>
      <c r="K7503">
        <f>IFERROR(VLOOKUP(G7503,Store_Map!$A$2:$I$100,6,FALSE),"")</f>
        <v>0</v>
      </c>
      <c r="L7503">
        <f>IFERROR(VLOOKUP(G7503,Store_Map!$A$2:$I$100,7,FALSE),"")</f>
        <v>0</v>
      </c>
      <c r="M7503">
        <f>IFERROR(VLOOKUP(G7503,Store_Map!$A$2:$I$100,8,FALSE),"")</f>
        <v>0</v>
      </c>
      <c r="N7503">
        <f t="shared" si="1053"/>
        <v>0</v>
      </c>
      <c r="O7503" t="str">
        <f t="shared" si="1054"/>
        <v>PASS</v>
      </c>
      <c r="P7503" t="str">
        <f t="shared" si="1055"/>
        <v>PASS</v>
      </c>
      <c r="Q7503" t="str">
        <f t="shared" si="1056"/>
        <v>PASS</v>
      </c>
      <c r="R7503" t="str">
        <f t="shared" si="1057"/>
        <v>PASS</v>
      </c>
      <c r="S7503" t="str">
        <f t="shared" si="1058"/>
        <v>PASS</v>
      </c>
      <c r="T7503">
        <f t="shared" si="1059"/>
        <v>100</v>
      </c>
      <c r="U7503" t="str">
        <f t="shared" si="1060"/>
        <v>Low</v>
      </c>
      <c r="V7503" t="str">
        <f t="shared" si="1061"/>
        <v>Clean</v>
      </c>
    </row>
    <row r="7504" spans="1:22" x14ac:dyDescent="0.3">
      <c r="A7504" t="str">
        <f>Raw_Data!A7504</f>
        <v>36016178</v>
      </c>
      <c r="B7504">
        <f>Raw_Data!B7504</f>
        <v>45672</v>
      </c>
      <c r="C7504" t="str">
        <f>Raw_Data!C7504</f>
        <v>MONTELUKAST SOD 10 MG TABLE</v>
      </c>
      <c r="D7504" t="str">
        <f>Raw_Data!D7504</f>
        <v>55111072590</v>
      </c>
      <c r="E7504" t="str">
        <f>Raw_Data!E7504</f>
        <v>YASIN, NURA</v>
      </c>
      <c r="F7504" t="str">
        <f>Raw_Data!F7504</f>
        <v>1265518567</v>
      </c>
      <c r="G7504" t="str">
        <f>Raw_Data!H7504</f>
        <v>3</v>
      </c>
      <c r="H7504">
        <f>IFERROR(VLOOKUP(G7504,Store_Map!$A$2:$I$100,3,FALSE),"")</f>
        <v>0</v>
      </c>
      <c r="I7504">
        <f>IFERROR(VLOOKUP(G7504,Store_Map!$A$2:$I$100,4,FALSE),"")</f>
        <v>0</v>
      </c>
      <c r="J7504">
        <f>IFERROR(VLOOKUP(G7504,Store_Map!$A$2:$I$100,5,FALSE),"")</f>
        <v>0</v>
      </c>
      <c r="K7504">
        <f>IFERROR(VLOOKUP(G7504,Store_Map!$A$2:$I$100,6,FALSE),"")</f>
        <v>0</v>
      </c>
      <c r="L7504">
        <f>IFERROR(VLOOKUP(G7504,Store_Map!$A$2:$I$100,7,FALSE),"")</f>
        <v>0</v>
      </c>
      <c r="M7504">
        <f>IFERROR(VLOOKUP(G7504,Store_Map!$A$2:$I$100,8,FALSE),"")</f>
        <v>0</v>
      </c>
      <c r="N7504">
        <f t="shared" si="1053"/>
        <v>0</v>
      </c>
      <c r="O7504" t="str">
        <f t="shared" si="1054"/>
        <v>PASS</v>
      </c>
      <c r="P7504" t="str">
        <f t="shared" si="1055"/>
        <v>PASS</v>
      </c>
      <c r="Q7504" t="str">
        <f t="shared" si="1056"/>
        <v>PASS</v>
      </c>
      <c r="R7504" t="str">
        <f t="shared" si="1057"/>
        <v>PASS</v>
      </c>
      <c r="S7504" t="str">
        <f t="shared" si="1058"/>
        <v>PASS</v>
      </c>
      <c r="T7504">
        <f t="shared" si="1059"/>
        <v>100</v>
      </c>
      <c r="U7504" t="str">
        <f t="shared" si="1060"/>
        <v>Low</v>
      </c>
      <c r="V7504" t="str">
        <f t="shared" si="1061"/>
        <v>Clean</v>
      </c>
    </row>
    <row r="7505" spans="1:22" x14ac:dyDescent="0.3">
      <c r="A7505" t="str">
        <f>Raw_Data!A7505</f>
        <v>36016177</v>
      </c>
      <c r="B7505">
        <f>Raw_Data!B7505</f>
        <v>45672</v>
      </c>
      <c r="C7505" t="str">
        <f>Raw_Data!C7505</f>
        <v>LOSARTAN-HCTZ 100-25 MG TAB</v>
      </c>
      <c r="D7505" t="str">
        <f>Raw_Data!D7505</f>
        <v>68180021709</v>
      </c>
      <c r="E7505" t="str">
        <f>Raw_Data!E7505</f>
        <v>YASIN, NURA</v>
      </c>
      <c r="F7505" t="str">
        <f>Raw_Data!F7505</f>
        <v>1265518567</v>
      </c>
      <c r="G7505" t="str">
        <f>Raw_Data!H7505</f>
        <v>3</v>
      </c>
      <c r="H7505">
        <f>IFERROR(VLOOKUP(G7505,Store_Map!$A$2:$I$100,3,FALSE),"")</f>
        <v>0</v>
      </c>
      <c r="I7505">
        <f>IFERROR(VLOOKUP(G7505,Store_Map!$A$2:$I$100,4,FALSE),"")</f>
        <v>0</v>
      </c>
      <c r="J7505">
        <f>IFERROR(VLOOKUP(G7505,Store_Map!$A$2:$I$100,5,FALSE),"")</f>
        <v>0</v>
      </c>
      <c r="K7505">
        <f>IFERROR(VLOOKUP(G7505,Store_Map!$A$2:$I$100,6,FALSE),"")</f>
        <v>0</v>
      </c>
      <c r="L7505">
        <f>IFERROR(VLOOKUP(G7505,Store_Map!$A$2:$I$100,7,FALSE),"")</f>
        <v>0</v>
      </c>
      <c r="M7505">
        <f>IFERROR(VLOOKUP(G7505,Store_Map!$A$2:$I$100,8,FALSE),"")</f>
        <v>0</v>
      </c>
      <c r="N7505">
        <f t="shared" si="1053"/>
        <v>0</v>
      </c>
      <c r="O7505" t="str">
        <f t="shared" si="1054"/>
        <v>PASS</v>
      </c>
      <c r="P7505" t="str">
        <f t="shared" si="1055"/>
        <v>PASS</v>
      </c>
      <c r="Q7505" t="str">
        <f t="shared" si="1056"/>
        <v>PASS</v>
      </c>
      <c r="R7505" t="str">
        <f t="shared" si="1057"/>
        <v>PASS</v>
      </c>
      <c r="S7505" t="str">
        <f t="shared" si="1058"/>
        <v>PASS</v>
      </c>
      <c r="T7505">
        <f t="shared" si="1059"/>
        <v>100</v>
      </c>
      <c r="U7505" t="str">
        <f t="shared" si="1060"/>
        <v>Low</v>
      </c>
      <c r="V7505" t="str">
        <f t="shared" si="1061"/>
        <v>Clean</v>
      </c>
    </row>
    <row r="7506" spans="1:22" x14ac:dyDescent="0.3">
      <c r="A7506" t="str">
        <f>Raw_Data!A7506</f>
        <v>36016115</v>
      </c>
      <c r="B7506">
        <f>Raw_Data!B7506</f>
        <v>45673</v>
      </c>
      <c r="C7506" t="str">
        <f>Raw_Data!C7506</f>
        <v>CETIRIZINE HCL 1 MG/ML SOLN</v>
      </c>
      <c r="D7506" t="str">
        <f>Raw_Data!D7506</f>
        <v>45802097426</v>
      </c>
      <c r="E7506" t="str">
        <f>Raw_Data!E7506</f>
        <v>Acevedo, Jose</v>
      </c>
      <c r="F7506" t="str">
        <f>Raw_Data!F7506</f>
        <v>1356327027</v>
      </c>
      <c r="G7506" t="str">
        <f>Raw_Data!H7506</f>
        <v>3</v>
      </c>
      <c r="H7506">
        <f>IFERROR(VLOOKUP(G7506,Store_Map!$A$2:$I$100,3,FALSE),"")</f>
        <v>0</v>
      </c>
      <c r="I7506">
        <f>IFERROR(VLOOKUP(G7506,Store_Map!$A$2:$I$100,4,FALSE),"")</f>
        <v>0</v>
      </c>
      <c r="J7506">
        <f>IFERROR(VLOOKUP(G7506,Store_Map!$A$2:$I$100,5,FALSE),"")</f>
        <v>0</v>
      </c>
      <c r="K7506">
        <f>IFERROR(VLOOKUP(G7506,Store_Map!$A$2:$I$100,6,FALSE),"")</f>
        <v>0</v>
      </c>
      <c r="L7506">
        <f>IFERROR(VLOOKUP(G7506,Store_Map!$A$2:$I$100,7,FALSE),"")</f>
        <v>0</v>
      </c>
      <c r="M7506">
        <f>IFERROR(VLOOKUP(G7506,Store_Map!$A$2:$I$100,8,FALSE),"")</f>
        <v>0</v>
      </c>
      <c r="N7506">
        <f t="shared" si="1053"/>
        <v>0</v>
      </c>
      <c r="O7506" t="str">
        <f t="shared" si="1054"/>
        <v>PASS</v>
      </c>
      <c r="P7506" t="str">
        <f t="shared" si="1055"/>
        <v>PASS</v>
      </c>
      <c r="Q7506" t="str">
        <f t="shared" si="1056"/>
        <v>PASS</v>
      </c>
      <c r="R7506" t="str">
        <f t="shared" si="1057"/>
        <v>PASS</v>
      </c>
      <c r="S7506" t="str">
        <f t="shared" si="1058"/>
        <v>PASS</v>
      </c>
      <c r="T7506">
        <f t="shared" si="1059"/>
        <v>100</v>
      </c>
      <c r="U7506" t="str">
        <f t="shared" si="1060"/>
        <v>Low</v>
      </c>
      <c r="V7506" t="str">
        <f t="shared" si="1061"/>
        <v>Clean</v>
      </c>
    </row>
    <row r="7507" spans="1:22" x14ac:dyDescent="0.3">
      <c r="A7507" t="str">
        <f>Raw_Data!A7507</f>
        <v>36016559</v>
      </c>
      <c r="B7507">
        <f>Raw_Data!B7507</f>
        <v>45673</v>
      </c>
      <c r="C7507" t="str">
        <f>Raw_Data!C7507</f>
        <v>EPINEPHRINE 0.3 MG AUTO-INJ</v>
      </c>
      <c r="D7507" t="str">
        <f>Raw_Data!D7507</f>
        <v>115169449</v>
      </c>
      <c r="E7507" t="str">
        <f>Raw_Data!E7507</f>
        <v>THERATTIL, JAYA</v>
      </c>
      <c r="F7507" t="str">
        <f>Raw_Data!F7507</f>
        <v>1043285810</v>
      </c>
      <c r="G7507" t="str">
        <f>Raw_Data!H7507</f>
        <v>3</v>
      </c>
      <c r="H7507">
        <f>IFERROR(VLOOKUP(G7507,Store_Map!$A$2:$I$100,3,FALSE),"")</f>
        <v>0</v>
      </c>
      <c r="I7507">
        <f>IFERROR(VLOOKUP(G7507,Store_Map!$A$2:$I$100,4,FALSE),"")</f>
        <v>0</v>
      </c>
      <c r="J7507">
        <f>IFERROR(VLOOKUP(G7507,Store_Map!$A$2:$I$100,5,FALSE),"")</f>
        <v>0</v>
      </c>
      <c r="K7507">
        <f>IFERROR(VLOOKUP(G7507,Store_Map!$A$2:$I$100,6,FALSE),"")</f>
        <v>0</v>
      </c>
      <c r="L7507">
        <f>IFERROR(VLOOKUP(G7507,Store_Map!$A$2:$I$100,7,FALSE),"")</f>
        <v>0</v>
      </c>
      <c r="M7507">
        <f>IFERROR(VLOOKUP(G7507,Store_Map!$A$2:$I$100,8,FALSE),"")</f>
        <v>0</v>
      </c>
      <c r="N7507">
        <f t="shared" si="1053"/>
        <v>0</v>
      </c>
      <c r="O7507" t="str">
        <f t="shared" si="1054"/>
        <v>PASS</v>
      </c>
      <c r="P7507" t="str">
        <f t="shared" si="1055"/>
        <v>REVIEW</v>
      </c>
      <c r="Q7507" t="str">
        <f t="shared" si="1056"/>
        <v>PASS</v>
      </c>
      <c r="R7507" t="str">
        <f t="shared" si="1057"/>
        <v>PASS</v>
      </c>
      <c r="S7507" t="str">
        <f t="shared" si="1058"/>
        <v>REVIEW</v>
      </c>
      <c r="T7507">
        <f t="shared" si="1059"/>
        <v>90</v>
      </c>
      <c r="U7507" t="str">
        <f t="shared" si="1060"/>
        <v>Low</v>
      </c>
      <c r="V7507" t="str">
        <f t="shared" si="1061"/>
        <v>Invalid NDC</v>
      </c>
    </row>
    <row r="7508" spans="1:22" x14ac:dyDescent="0.3">
      <c r="A7508" t="str">
        <f>Raw_Data!A7508</f>
        <v>36015213</v>
      </c>
      <c r="B7508">
        <f>Raw_Data!B7508</f>
        <v>45673</v>
      </c>
      <c r="C7508" t="str">
        <f>Raw_Data!C7508</f>
        <v>TRETINOIN 0.1% CREAM</v>
      </c>
      <c r="D7508" t="str">
        <f>Raw_Data!D7508</f>
        <v>378808420</v>
      </c>
      <c r="E7508" t="str">
        <f>Raw_Data!E7508</f>
        <v>THAKORE, MORGAN</v>
      </c>
      <c r="F7508" t="str">
        <f>Raw_Data!F7508</f>
        <v>1770875130</v>
      </c>
      <c r="G7508" t="str">
        <f>Raw_Data!H7508</f>
        <v>3</v>
      </c>
      <c r="H7508">
        <f>IFERROR(VLOOKUP(G7508,Store_Map!$A$2:$I$100,3,FALSE),"")</f>
        <v>0</v>
      </c>
      <c r="I7508">
        <f>IFERROR(VLOOKUP(G7508,Store_Map!$A$2:$I$100,4,FALSE),"")</f>
        <v>0</v>
      </c>
      <c r="J7508">
        <f>IFERROR(VLOOKUP(G7508,Store_Map!$A$2:$I$100,5,FALSE),"")</f>
        <v>0</v>
      </c>
      <c r="K7508">
        <f>IFERROR(VLOOKUP(G7508,Store_Map!$A$2:$I$100,6,FALSE),"")</f>
        <v>0</v>
      </c>
      <c r="L7508">
        <f>IFERROR(VLOOKUP(G7508,Store_Map!$A$2:$I$100,7,FALSE),"")</f>
        <v>0</v>
      </c>
      <c r="M7508">
        <f>IFERROR(VLOOKUP(G7508,Store_Map!$A$2:$I$100,8,FALSE),"")</f>
        <v>0</v>
      </c>
      <c r="N7508">
        <f t="shared" si="1053"/>
        <v>0</v>
      </c>
      <c r="O7508" t="str">
        <f t="shared" si="1054"/>
        <v>PASS</v>
      </c>
      <c r="P7508" t="str">
        <f t="shared" si="1055"/>
        <v>REVIEW</v>
      </c>
      <c r="Q7508" t="str">
        <f t="shared" si="1056"/>
        <v>PASS</v>
      </c>
      <c r="R7508" t="str">
        <f t="shared" si="1057"/>
        <v>PASS</v>
      </c>
      <c r="S7508" t="str">
        <f t="shared" si="1058"/>
        <v>REVIEW</v>
      </c>
      <c r="T7508">
        <f t="shared" si="1059"/>
        <v>90</v>
      </c>
      <c r="U7508" t="str">
        <f t="shared" si="1060"/>
        <v>Low</v>
      </c>
      <c r="V7508" t="str">
        <f t="shared" si="1061"/>
        <v>Invalid NDC</v>
      </c>
    </row>
    <row r="7509" spans="1:22" x14ac:dyDescent="0.3">
      <c r="A7509" t="str">
        <f>Raw_Data!A7509</f>
        <v>36013939</v>
      </c>
      <c r="B7509">
        <f>Raw_Data!B7509</f>
        <v>45673</v>
      </c>
      <c r="C7509" t="str">
        <f>Raw_Data!C7509</f>
        <v>CLINDAMYCIN PHOS 1% PLEDGET</v>
      </c>
      <c r="D7509" t="str">
        <f>Raw_Data!D7509</f>
        <v>45802026337</v>
      </c>
      <c r="E7509" t="str">
        <f>Raw_Data!E7509</f>
        <v>THAKORE, MORGAN</v>
      </c>
      <c r="F7509" t="str">
        <f>Raw_Data!F7509</f>
        <v>1770875130</v>
      </c>
      <c r="G7509" t="str">
        <f>Raw_Data!H7509</f>
        <v>3</v>
      </c>
      <c r="H7509">
        <f>IFERROR(VLOOKUP(G7509,Store_Map!$A$2:$I$100,3,FALSE),"")</f>
        <v>0</v>
      </c>
      <c r="I7509">
        <f>IFERROR(VLOOKUP(G7509,Store_Map!$A$2:$I$100,4,FALSE),"")</f>
        <v>0</v>
      </c>
      <c r="J7509">
        <f>IFERROR(VLOOKUP(G7509,Store_Map!$A$2:$I$100,5,FALSE),"")</f>
        <v>0</v>
      </c>
      <c r="K7509">
        <f>IFERROR(VLOOKUP(G7509,Store_Map!$A$2:$I$100,6,FALSE),"")</f>
        <v>0</v>
      </c>
      <c r="L7509">
        <f>IFERROR(VLOOKUP(G7509,Store_Map!$A$2:$I$100,7,FALSE),"")</f>
        <v>0</v>
      </c>
      <c r="M7509">
        <f>IFERROR(VLOOKUP(G7509,Store_Map!$A$2:$I$100,8,FALSE),"")</f>
        <v>0</v>
      </c>
      <c r="N7509">
        <f t="shared" si="1053"/>
        <v>0</v>
      </c>
      <c r="O7509" t="str">
        <f t="shared" si="1054"/>
        <v>PASS</v>
      </c>
      <c r="P7509" t="str">
        <f t="shared" si="1055"/>
        <v>PASS</v>
      </c>
      <c r="Q7509" t="str">
        <f t="shared" si="1056"/>
        <v>PASS</v>
      </c>
      <c r="R7509" t="str">
        <f t="shared" si="1057"/>
        <v>PASS</v>
      </c>
      <c r="S7509" t="str">
        <f t="shared" si="1058"/>
        <v>PASS</v>
      </c>
      <c r="T7509">
        <f t="shared" si="1059"/>
        <v>100</v>
      </c>
      <c r="U7509" t="str">
        <f t="shared" si="1060"/>
        <v>Low</v>
      </c>
      <c r="V7509" t="str">
        <f t="shared" si="1061"/>
        <v>Clean</v>
      </c>
    </row>
    <row r="7510" spans="1:22" x14ac:dyDescent="0.3">
      <c r="A7510" t="str">
        <f>Raw_Data!A7510</f>
        <v>36013938</v>
      </c>
      <c r="B7510">
        <f>Raw_Data!B7510</f>
        <v>45673</v>
      </c>
      <c r="C7510" t="str">
        <f>Raw_Data!C7510</f>
        <v>BENZOYL PEROXIDE 5% WASH</v>
      </c>
      <c r="D7510" t="str">
        <f>Raw_Data!D7510</f>
        <v>35573045308</v>
      </c>
      <c r="E7510" t="str">
        <f>Raw_Data!E7510</f>
        <v>THAKORE, MORGAN</v>
      </c>
      <c r="F7510" t="str">
        <f>Raw_Data!F7510</f>
        <v>1770875130</v>
      </c>
      <c r="G7510" t="str">
        <f>Raw_Data!H7510</f>
        <v>3</v>
      </c>
      <c r="H7510">
        <f>IFERROR(VLOOKUP(G7510,Store_Map!$A$2:$I$100,3,FALSE),"")</f>
        <v>0</v>
      </c>
      <c r="I7510">
        <f>IFERROR(VLOOKUP(G7510,Store_Map!$A$2:$I$100,4,FALSE),"")</f>
        <v>0</v>
      </c>
      <c r="J7510">
        <f>IFERROR(VLOOKUP(G7510,Store_Map!$A$2:$I$100,5,FALSE),"")</f>
        <v>0</v>
      </c>
      <c r="K7510">
        <f>IFERROR(VLOOKUP(G7510,Store_Map!$A$2:$I$100,6,FALSE),"")</f>
        <v>0</v>
      </c>
      <c r="L7510">
        <f>IFERROR(VLOOKUP(G7510,Store_Map!$A$2:$I$100,7,FALSE),"")</f>
        <v>0</v>
      </c>
      <c r="M7510">
        <f>IFERROR(VLOOKUP(G7510,Store_Map!$A$2:$I$100,8,FALSE),"")</f>
        <v>0</v>
      </c>
      <c r="N7510">
        <f t="shared" si="1053"/>
        <v>0</v>
      </c>
      <c r="O7510" t="str">
        <f t="shared" si="1054"/>
        <v>PASS</v>
      </c>
      <c r="P7510" t="str">
        <f t="shared" si="1055"/>
        <v>PASS</v>
      </c>
      <c r="Q7510" t="str">
        <f t="shared" si="1056"/>
        <v>PASS</v>
      </c>
      <c r="R7510" t="str">
        <f t="shared" si="1057"/>
        <v>PASS</v>
      </c>
      <c r="S7510" t="str">
        <f t="shared" si="1058"/>
        <v>PASS</v>
      </c>
      <c r="T7510">
        <f t="shared" si="1059"/>
        <v>100</v>
      </c>
      <c r="U7510" t="str">
        <f t="shared" si="1060"/>
        <v>Low</v>
      </c>
      <c r="V7510" t="str">
        <f t="shared" si="1061"/>
        <v>Clean</v>
      </c>
    </row>
    <row r="7511" spans="1:22" x14ac:dyDescent="0.3">
      <c r="A7511" t="str">
        <f>Raw_Data!A7511</f>
        <v>36016563</v>
      </c>
      <c r="B7511">
        <f>Raw_Data!B7511</f>
        <v>45673</v>
      </c>
      <c r="C7511" t="str">
        <f>Raw_Data!C7511</f>
        <v>FLUTICASONE PROP 50 MCG SPR</v>
      </c>
      <c r="D7511" t="str">
        <f>Raw_Data!D7511</f>
        <v>536118399</v>
      </c>
      <c r="E7511" t="str">
        <f>Raw_Data!E7511</f>
        <v>Scoggins, Jennie</v>
      </c>
      <c r="F7511" t="str">
        <f>Raw_Data!F7511</f>
        <v>1982727400</v>
      </c>
      <c r="G7511" t="str">
        <f>Raw_Data!H7511</f>
        <v>3</v>
      </c>
      <c r="H7511">
        <f>IFERROR(VLOOKUP(G7511,Store_Map!$A$2:$I$100,3,FALSE),"")</f>
        <v>0</v>
      </c>
      <c r="I7511">
        <f>IFERROR(VLOOKUP(G7511,Store_Map!$A$2:$I$100,4,FALSE),"")</f>
        <v>0</v>
      </c>
      <c r="J7511">
        <f>IFERROR(VLOOKUP(G7511,Store_Map!$A$2:$I$100,5,FALSE),"")</f>
        <v>0</v>
      </c>
      <c r="K7511">
        <f>IFERROR(VLOOKUP(G7511,Store_Map!$A$2:$I$100,6,FALSE),"")</f>
        <v>0</v>
      </c>
      <c r="L7511">
        <f>IFERROR(VLOOKUP(G7511,Store_Map!$A$2:$I$100,7,FALSE),"")</f>
        <v>0</v>
      </c>
      <c r="M7511">
        <f>IFERROR(VLOOKUP(G7511,Store_Map!$A$2:$I$100,8,FALSE),"")</f>
        <v>0</v>
      </c>
      <c r="N7511">
        <f t="shared" si="1053"/>
        <v>0</v>
      </c>
      <c r="O7511" t="str">
        <f t="shared" si="1054"/>
        <v>PASS</v>
      </c>
      <c r="P7511" t="str">
        <f t="shared" si="1055"/>
        <v>REVIEW</v>
      </c>
      <c r="Q7511" t="str">
        <f t="shared" si="1056"/>
        <v>PASS</v>
      </c>
      <c r="R7511" t="str">
        <f t="shared" si="1057"/>
        <v>PASS</v>
      </c>
      <c r="S7511" t="str">
        <f t="shared" si="1058"/>
        <v>REVIEW</v>
      </c>
      <c r="T7511">
        <f t="shared" si="1059"/>
        <v>90</v>
      </c>
      <c r="U7511" t="str">
        <f t="shared" si="1060"/>
        <v>Low</v>
      </c>
      <c r="V7511" t="str">
        <f t="shared" si="1061"/>
        <v>Invalid NDC</v>
      </c>
    </row>
    <row r="7512" spans="1:22" x14ac:dyDescent="0.3">
      <c r="A7512" t="str">
        <f>Raw_Data!A7512</f>
        <v>36016564</v>
      </c>
      <c r="B7512">
        <f>Raw_Data!B7512</f>
        <v>45673</v>
      </c>
      <c r="C7512" t="str">
        <f>Raw_Data!C7512</f>
        <v>CEFDINIR 250 MG/5 ML SUSP</v>
      </c>
      <c r="D7512" t="str">
        <f>Raw_Data!D7512</f>
        <v>68180072305</v>
      </c>
      <c r="E7512" t="str">
        <f>Raw_Data!E7512</f>
        <v>Scoggins, Jennie</v>
      </c>
      <c r="F7512" t="str">
        <f>Raw_Data!F7512</f>
        <v>1982727400</v>
      </c>
      <c r="G7512" t="str">
        <f>Raw_Data!H7512</f>
        <v>3</v>
      </c>
      <c r="H7512">
        <f>IFERROR(VLOOKUP(G7512,Store_Map!$A$2:$I$100,3,FALSE),"")</f>
        <v>0</v>
      </c>
      <c r="I7512">
        <f>IFERROR(VLOOKUP(G7512,Store_Map!$A$2:$I$100,4,FALSE),"")</f>
        <v>0</v>
      </c>
      <c r="J7512">
        <f>IFERROR(VLOOKUP(G7512,Store_Map!$A$2:$I$100,5,FALSE),"")</f>
        <v>0</v>
      </c>
      <c r="K7512">
        <f>IFERROR(VLOOKUP(G7512,Store_Map!$A$2:$I$100,6,FALSE),"")</f>
        <v>0</v>
      </c>
      <c r="L7512">
        <f>IFERROR(VLOOKUP(G7512,Store_Map!$A$2:$I$100,7,FALSE),"")</f>
        <v>0</v>
      </c>
      <c r="M7512">
        <f>IFERROR(VLOOKUP(G7512,Store_Map!$A$2:$I$100,8,FALSE),"")</f>
        <v>0</v>
      </c>
      <c r="N7512">
        <f t="shared" si="1053"/>
        <v>0</v>
      </c>
      <c r="O7512" t="str">
        <f t="shared" si="1054"/>
        <v>PASS</v>
      </c>
      <c r="P7512" t="str">
        <f t="shared" si="1055"/>
        <v>PASS</v>
      </c>
      <c r="Q7512" t="str">
        <f t="shared" si="1056"/>
        <v>PASS</v>
      </c>
      <c r="R7512" t="str">
        <f t="shared" si="1057"/>
        <v>PASS</v>
      </c>
      <c r="S7512" t="str">
        <f t="shared" si="1058"/>
        <v>PASS</v>
      </c>
      <c r="T7512">
        <f t="shared" si="1059"/>
        <v>100</v>
      </c>
      <c r="U7512" t="str">
        <f t="shared" si="1060"/>
        <v>Low</v>
      </c>
      <c r="V7512" t="str">
        <f t="shared" si="1061"/>
        <v>Clean</v>
      </c>
    </row>
    <row r="7513" spans="1:22" x14ac:dyDescent="0.3">
      <c r="A7513" t="str">
        <f>Raw_Data!A7513</f>
        <v>36016565</v>
      </c>
      <c r="B7513">
        <f>Raw_Data!B7513</f>
        <v>45673</v>
      </c>
      <c r="C7513" t="str">
        <f>Raw_Data!C7513</f>
        <v>CETIRIZINE HCL 1 MG/ML SOLN</v>
      </c>
      <c r="D7513" t="str">
        <f>Raw_Data!D7513</f>
        <v>45802097426</v>
      </c>
      <c r="E7513" t="str">
        <f>Raw_Data!E7513</f>
        <v>Scoggins, Jennie</v>
      </c>
      <c r="F7513" t="str">
        <f>Raw_Data!F7513</f>
        <v>1982727400</v>
      </c>
      <c r="G7513" t="str">
        <f>Raw_Data!H7513</f>
        <v>3</v>
      </c>
      <c r="H7513">
        <f>IFERROR(VLOOKUP(G7513,Store_Map!$A$2:$I$100,3,FALSE),"")</f>
        <v>0</v>
      </c>
      <c r="I7513">
        <f>IFERROR(VLOOKUP(G7513,Store_Map!$A$2:$I$100,4,FALSE),"")</f>
        <v>0</v>
      </c>
      <c r="J7513">
        <f>IFERROR(VLOOKUP(G7513,Store_Map!$A$2:$I$100,5,FALSE),"")</f>
        <v>0</v>
      </c>
      <c r="K7513">
        <f>IFERROR(VLOOKUP(G7513,Store_Map!$A$2:$I$100,6,FALSE),"")</f>
        <v>0</v>
      </c>
      <c r="L7513">
        <f>IFERROR(VLOOKUP(G7513,Store_Map!$A$2:$I$100,7,FALSE),"")</f>
        <v>0</v>
      </c>
      <c r="M7513">
        <f>IFERROR(VLOOKUP(G7513,Store_Map!$A$2:$I$100,8,FALSE),"")</f>
        <v>0</v>
      </c>
      <c r="N7513">
        <f t="shared" si="1053"/>
        <v>0</v>
      </c>
      <c r="O7513" t="str">
        <f t="shared" si="1054"/>
        <v>PASS</v>
      </c>
      <c r="P7513" t="str">
        <f t="shared" si="1055"/>
        <v>PASS</v>
      </c>
      <c r="Q7513" t="str">
        <f t="shared" si="1056"/>
        <v>PASS</v>
      </c>
      <c r="R7513" t="str">
        <f t="shared" si="1057"/>
        <v>PASS</v>
      </c>
      <c r="S7513" t="str">
        <f t="shared" si="1058"/>
        <v>PASS</v>
      </c>
      <c r="T7513">
        <f t="shared" si="1059"/>
        <v>100</v>
      </c>
      <c r="U7513" t="str">
        <f t="shared" si="1060"/>
        <v>Low</v>
      </c>
      <c r="V7513" t="str">
        <f t="shared" si="1061"/>
        <v>Clean</v>
      </c>
    </row>
    <row r="7514" spans="1:22" x14ac:dyDescent="0.3">
      <c r="A7514" t="str">
        <f>Raw_Data!A7514</f>
        <v>36016566</v>
      </c>
      <c r="B7514">
        <f>Raw_Data!B7514</f>
        <v>45673</v>
      </c>
      <c r="C7514" t="str">
        <f>Raw_Data!C7514</f>
        <v>OSELTAMIVIR PHOS 30 MG CAPS</v>
      </c>
      <c r="D7514" t="str">
        <f>Raw_Data!D7514</f>
        <v>64380079701</v>
      </c>
      <c r="E7514" t="str">
        <f>Raw_Data!E7514</f>
        <v>Scoggins, Jennie</v>
      </c>
      <c r="F7514" t="str">
        <f>Raw_Data!F7514</f>
        <v>1982727400</v>
      </c>
      <c r="G7514" t="str">
        <f>Raw_Data!H7514</f>
        <v>3</v>
      </c>
      <c r="H7514">
        <f>IFERROR(VLOOKUP(G7514,Store_Map!$A$2:$I$100,3,FALSE),"")</f>
        <v>0</v>
      </c>
      <c r="I7514">
        <f>IFERROR(VLOOKUP(G7514,Store_Map!$A$2:$I$100,4,FALSE),"")</f>
        <v>0</v>
      </c>
      <c r="J7514">
        <f>IFERROR(VLOOKUP(G7514,Store_Map!$A$2:$I$100,5,FALSE),"")</f>
        <v>0</v>
      </c>
      <c r="K7514">
        <f>IFERROR(VLOOKUP(G7514,Store_Map!$A$2:$I$100,6,FALSE),"")</f>
        <v>0</v>
      </c>
      <c r="L7514">
        <f>IFERROR(VLOOKUP(G7514,Store_Map!$A$2:$I$100,7,FALSE),"")</f>
        <v>0</v>
      </c>
      <c r="M7514">
        <f>IFERROR(VLOOKUP(G7514,Store_Map!$A$2:$I$100,8,FALSE),"")</f>
        <v>0</v>
      </c>
      <c r="N7514">
        <f t="shared" si="1053"/>
        <v>0</v>
      </c>
      <c r="O7514" t="str">
        <f t="shared" si="1054"/>
        <v>PASS</v>
      </c>
      <c r="P7514" t="str">
        <f t="shared" si="1055"/>
        <v>PASS</v>
      </c>
      <c r="Q7514" t="str">
        <f t="shared" si="1056"/>
        <v>PASS</v>
      </c>
      <c r="R7514" t="str">
        <f t="shared" si="1057"/>
        <v>PASS</v>
      </c>
      <c r="S7514" t="str">
        <f t="shared" si="1058"/>
        <v>PASS</v>
      </c>
      <c r="T7514">
        <f t="shared" si="1059"/>
        <v>100</v>
      </c>
      <c r="U7514" t="str">
        <f t="shared" si="1060"/>
        <v>Low</v>
      </c>
      <c r="V7514" t="str">
        <f t="shared" si="1061"/>
        <v>Clean</v>
      </c>
    </row>
    <row r="7515" spans="1:22" x14ac:dyDescent="0.3">
      <c r="A7515" t="str">
        <f>Raw_Data!A7515</f>
        <v>36016567</v>
      </c>
      <c r="B7515">
        <f>Raw_Data!B7515</f>
        <v>45673</v>
      </c>
      <c r="C7515" t="str">
        <f>Raw_Data!C7515</f>
        <v>OSELTAMIVIR 6 MG/ML SUSPENS</v>
      </c>
      <c r="D7515" t="str">
        <f>Raw_Data!D7515</f>
        <v>68180067801</v>
      </c>
      <c r="E7515" t="str">
        <f>Raw_Data!E7515</f>
        <v>Scoggins, Jennie</v>
      </c>
      <c r="F7515" t="str">
        <f>Raw_Data!F7515</f>
        <v>1982727400</v>
      </c>
      <c r="G7515" t="str">
        <f>Raw_Data!H7515</f>
        <v>3</v>
      </c>
      <c r="H7515">
        <f>IFERROR(VLOOKUP(G7515,Store_Map!$A$2:$I$100,3,FALSE),"")</f>
        <v>0</v>
      </c>
      <c r="I7515">
        <f>IFERROR(VLOOKUP(G7515,Store_Map!$A$2:$I$100,4,FALSE),"")</f>
        <v>0</v>
      </c>
      <c r="J7515">
        <f>IFERROR(VLOOKUP(G7515,Store_Map!$A$2:$I$100,5,FALSE),"")</f>
        <v>0</v>
      </c>
      <c r="K7515">
        <f>IFERROR(VLOOKUP(G7515,Store_Map!$A$2:$I$100,6,FALSE),"")</f>
        <v>0</v>
      </c>
      <c r="L7515">
        <f>IFERROR(VLOOKUP(G7515,Store_Map!$A$2:$I$100,7,FALSE),"")</f>
        <v>0</v>
      </c>
      <c r="M7515">
        <f>IFERROR(VLOOKUP(G7515,Store_Map!$A$2:$I$100,8,FALSE),"")</f>
        <v>0</v>
      </c>
      <c r="N7515">
        <f t="shared" si="1053"/>
        <v>0</v>
      </c>
      <c r="O7515" t="str">
        <f t="shared" si="1054"/>
        <v>PASS</v>
      </c>
      <c r="P7515" t="str">
        <f t="shared" si="1055"/>
        <v>PASS</v>
      </c>
      <c r="Q7515" t="str">
        <f t="shared" si="1056"/>
        <v>PASS</v>
      </c>
      <c r="R7515" t="str">
        <f t="shared" si="1057"/>
        <v>PASS</v>
      </c>
      <c r="S7515" t="str">
        <f t="shared" si="1058"/>
        <v>PASS</v>
      </c>
      <c r="T7515">
        <f t="shared" si="1059"/>
        <v>100</v>
      </c>
      <c r="U7515" t="str">
        <f t="shared" si="1060"/>
        <v>Low</v>
      </c>
      <c r="V7515" t="str">
        <f t="shared" si="1061"/>
        <v>Clean</v>
      </c>
    </row>
    <row r="7516" spans="1:22" x14ac:dyDescent="0.3">
      <c r="A7516" t="str">
        <f>Raw_Data!A7516</f>
        <v>36016568</v>
      </c>
      <c r="B7516">
        <f>Raw_Data!B7516</f>
        <v>45673</v>
      </c>
      <c r="C7516" t="str">
        <f>Raw_Data!C7516</f>
        <v>MONTELUKAST SOD 5 MG TAB CH</v>
      </c>
      <c r="D7516" t="str">
        <f>Raw_Data!D7516</f>
        <v>33342011107</v>
      </c>
      <c r="E7516" t="str">
        <f>Raw_Data!E7516</f>
        <v>THERATTIL, JAYA</v>
      </c>
      <c r="F7516" t="str">
        <f>Raw_Data!F7516</f>
        <v>1043285810</v>
      </c>
      <c r="G7516" t="str">
        <f>Raw_Data!H7516</f>
        <v>3</v>
      </c>
      <c r="H7516">
        <f>IFERROR(VLOOKUP(G7516,Store_Map!$A$2:$I$100,3,FALSE),"")</f>
        <v>0</v>
      </c>
      <c r="I7516">
        <f>IFERROR(VLOOKUP(G7516,Store_Map!$A$2:$I$100,4,FALSE),"")</f>
        <v>0</v>
      </c>
      <c r="J7516">
        <f>IFERROR(VLOOKUP(G7516,Store_Map!$A$2:$I$100,5,FALSE),"")</f>
        <v>0</v>
      </c>
      <c r="K7516">
        <f>IFERROR(VLOOKUP(G7516,Store_Map!$A$2:$I$100,6,FALSE),"")</f>
        <v>0</v>
      </c>
      <c r="L7516">
        <f>IFERROR(VLOOKUP(G7516,Store_Map!$A$2:$I$100,7,FALSE),"")</f>
        <v>0</v>
      </c>
      <c r="M7516">
        <f>IFERROR(VLOOKUP(G7516,Store_Map!$A$2:$I$100,8,FALSE),"")</f>
        <v>0</v>
      </c>
      <c r="N7516">
        <f t="shared" si="1053"/>
        <v>0</v>
      </c>
      <c r="O7516" t="str">
        <f t="shared" si="1054"/>
        <v>PASS</v>
      </c>
      <c r="P7516" t="str">
        <f t="shared" si="1055"/>
        <v>PASS</v>
      </c>
      <c r="Q7516" t="str">
        <f t="shared" si="1056"/>
        <v>PASS</v>
      </c>
      <c r="R7516" t="str">
        <f t="shared" si="1057"/>
        <v>PASS</v>
      </c>
      <c r="S7516" t="str">
        <f t="shared" si="1058"/>
        <v>PASS</v>
      </c>
      <c r="T7516">
        <f t="shared" si="1059"/>
        <v>100</v>
      </c>
      <c r="U7516" t="str">
        <f t="shared" si="1060"/>
        <v>Low</v>
      </c>
      <c r="V7516" t="str">
        <f t="shared" si="1061"/>
        <v>Clean</v>
      </c>
    </row>
    <row r="7517" spans="1:22" x14ac:dyDescent="0.3">
      <c r="A7517" t="str">
        <f>Raw_Data!A7517</f>
        <v>36016569</v>
      </c>
      <c r="B7517">
        <f>Raw_Data!B7517</f>
        <v>45673</v>
      </c>
      <c r="C7517" t="str">
        <f>Raw_Data!C7517</f>
        <v>TRIAMCINOLONE 55 MCG NASAL</v>
      </c>
      <c r="D7517" t="str">
        <f>Raw_Data!D7517</f>
        <v>45802010901</v>
      </c>
      <c r="E7517" t="str">
        <f>Raw_Data!E7517</f>
        <v>THERATTIL, JAYA</v>
      </c>
      <c r="F7517" t="str">
        <f>Raw_Data!F7517</f>
        <v>1043285810</v>
      </c>
      <c r="G7517" t="str">
        <f>Raw_Data!H7517</f>
        <v>3</v>
      </c>
      <c r="H7517">
        <f>IFERROR(VLOOKUP(G7517,Store_Map!$A$2:$I$100,3,FALSE),"")</f>
        <v>0</v>
      </c>
      <c r="I7517">
        <f>IFERROR(VLOOKUP(G7517,Store_Map!$A$2:$I$100,4,FALSE),"")</f>
        <v>0</v>
      </c>
      <c r="J7517">
        <f>IFERROR(VLOOKUP(G7517,Store_Map!$A$2:$I$100,5,FALSE),"")</f>
        <v>0</v>
      </c>
      <c r="K7517">
        <f>IFERROR(VLOOKUP(G7517,Store_Map!$A$2:$I$100,6,FALSE),"")</f>
        <v>0</v>
      </c>
      <c r="L7517">
        <f>IFERROR(VLOOKUP(G7517,Store_Map!$A$2:$I$100,7,FALSE),"")</f>
        <v>0</v>
      </c>
      <c r="M7517">
        <f>IFERROR(VLOOKUP(G7517,Store_Map!$A$2:$I$100,8,FALSE),"")</f>
        <v>0</v>
      </c>
      <c r="N7517">
        <f t="shared" si="1053"/>
        <v>0</v>
      </c>
      <c r="O7517" t="str">
        <f t="shared" si="1054"/>
        <v>PASS</v>
      </c>
      <c r="P7517" t="str">
        <f t="shared" si="1055"/>
        <v>PASS</v>
      </c>
      <c r="Q7517" t="str">
        <f t="shared" si="1056"/>
        <v>PASS</v>
      </c>
      <c r="R7517" t="str">
        <f t="shared" si="1057"/>
        <v>PASS</v>
      </c>
      <c r="S7517" t="str">
        <f t="shared" si="1058"/>
        <v>PASS</v>
      </c>
      <c r="T7517">
        <f t="shared" si="1059"/>
        <v>100</v>
      </c>
      <c r="U7517" t="str">
        <f t="shared" si="1060"/>
        <v>Low</v>
      </c>
      <c r="V7517" t="str">
        <f t="shared" si="1061"/>
        <v>Clean</v>
      </c>
    </row>
    <row r="7518" spans="1:22" x14ac:dyDescent="0.3">
      <c r="A7518" t="str">
        <f>Raw_Data!A7518</f>
        <v>36016570</v>
      </c>
      <c r="B7518">
        <f>Raw_Data!B7518</f>
        <v>45673</v>
      </c>
      <c r="C7518" t="str">
        <f>Raw_Data!C7518</f>
        <v>CETIRIZINE HCL 10 MG TABLET</v>
      </c>
      <c r="D7518" t="str">
        <f>Raw_Data!D7518</f>
        <v>45802091939</v>
      </c>
      <c r="E7518" t="str">
        <f>Raw_Data!E7518</f>
        <v>ERTLE, VALERIE</v>
      </c>
      <c r="F7518" t="str">
        <f>Raw_Data!F7518</f>
        <v>1245619592</v>
      </c>
      <c r="G7518" t="str">
        <f>Raw_Data!H7518</f>
        <v>3</v>
      </c>
      <c r="H7518">
        <f>IFERROR(VLOOKUP(G7518,Store_Map!$A$2:$I$100,3,FALSE),"")</f>
        <v>0</v>
      </c>
      <c r="I7518">
        <f>IFERROR(VLOOKUP(G7518,Store_Map!$A$2:$I$100,4,FALSE),"")</f>
        <v>0</v>
      </c>
      <c r="J7518">
        <f>IFERROR(VLOOKUP(G7518,Store_Map!$A$2:$I$100,5,FALSE),"")</f>
        <v>0</v>
      </c>
      <c r="K7518">
        <f>IFERROR(VLOOKUP(G7518,Store_Map!$A$2:$I$100,6,FALSE),"")</f>
        <v>0</v>
      </c>
      <c r="L7518">
        <f>IFERROR(VLOOKUP(G7518,Store_Map!$A$2:$I$100,7,FALSE),"")</f>
        <v>0</v>
      </c>
      <c r="M7518">
        <f>IFERROR(VLOOKUP(G7518,Store_Map!$A$2:$I$100,8,FALSE),"")</f>
        <v>0</v>
      </c>
      <c r="N7518">
        <f t="shared" si="1053"/>
        <v>0</v>
      </c>
      <c r="O7518" t="str">
        <f t="shared" si="1054"/>
        <v>PASS</v>
      </c>
      <c r="P7518" t="str">
        <f t="shared" si="1055"/>
        <v>PASS</v>
      </c>
      <c r="Q7518" t="str">
        <f t="shared" si="1056"/>
        <v>PASS</v>
      </c>
      <c r="R7518" t="str">
        <f t="shared" si="1057"/>
        <v>PASS</v>
      </c>
      <c r="S7518" t="str">
        <f t="shared" si="1058"/>
        <v>PASS</v>
      </c>
      <c r="T7518">
        <f t="shared" si="1059"/>
        <v>100</v>
      </c>
      <c r="U7518" t="str">
        <f t="shared" si="1060"/>
        <v>Low</v>
      </c>
      <c r="V7518" t="str">
        <f t="shared" si="1061"/>
        <v>Clean</v>
      </c>
    </row>
    <row r="7519" spans="1:22" x14ac:dyDescent="0.3">
      <c r="A7519" t="str">
        <f>Raw_Data!A7519</f>
        <v>36016572</v>
      </c>
      <c r="B7519">
        <f>Raw_Data!B7519</f>
        <v>45673</v>
      </c>
      <c r="C7519" t="str">
        <f>Raw_Data!C7519</f>
        <v>EPINEPHRINE 0.3 MG AUTO-INJ</v>
      </c>
      <c r="D7519" t="str">
        <f>Raw_Data!D7519</f>
        <v>49502010202</v>
      </c>
      <c r="E7519" t="str">
        <f>Raw_Data!E7519</f>
        <v>ERTLE, VALERIE</v>
      </c>
      <c r="F7519" t="str">
        <f>Raw_Data!F7519</f>
        <v>1245619592</v>
      </c>
      <c r="G7519" t="str">
        <f>Raw_Data!H7519</f>
        <v>3</v>
      </c>
      <c r="H7519">
        <f>IFERROR(VLOOKUP(G7519,Store_Map!$A$2:$I$100,3,FALSE),"")</f>
        <v>0</v>
      </c>
      <c r="I7519">
        <f>IFERROR(VLOOKUP(G7519,Store_Map!$A$2:$I$100,4,FALSE),"")</f>
        <v>0</v>
      </c>
      <c r="J7519">
        <f>IFERROR(VLOOKUP(G7519,Store_Map!$A$2:$I$100,5,FALSE),"")</f>
        <v>0</v>
      </c>
      <c r="K7519">
        <f>IFERROR(VLOOKUP(G7519,Store_Map!$A$2:$I$100,6,FALSE),"")</f>
        <v>0</v>
      </c>
      <c r="L7519">
        <f>IFERROR(VLOOKUP(G7519,Store_Map!$A$2:$I$100,7,FALSE),"")</f>
        <v>0</v>
      </c>
      <c r="M7519">
        <f>IFERROR(VLOOKUP(G7519,Store_Map!$A$2:$I$100,8,FALSE),"")</f>
        <v>0</v>
      </c>
      <c r="N7519">
        <f t="shared" si="1053"/>
        <v>0</v>
      </c>
      <c r="O7519" t="str">
        <f t="shared" si="1054"/>
        <v>PASS</v>
      </c>
      <c r="P7519" t="str">
        <f t="shared" si="1055"/>
        <v>PASS</v>
      </c>
      <c r="Q7519" t="str">
        <f t="shared" si="1056"/>
        <v>PASS</v>
      </c>
      <c r="R7519" t="str">
        <f t="shared" si="1057"/>
        <v>PASS</v>
      </c>
      <c r="S7519" t="str">
        <f t="shared" si="1058"/>
        <v>PASS</v>
      </c>
      <c r="T7519">
        <f t="shared" si="1059"/>
        <v>100</v>
      </c>
      <c r="U7519" t="str">
        <f t="shared" si="1060"/>
        <v>Low</v>
      </c>
      <c r="V7519" t="str">
        <f t="shared" si="1061"/>
        <v>Clean</v>
      </c>
    </row>
    <row r="7520" spans="1:22" x14ac:dyDescent="0.3">
      <c r="A7520" t="str">
        <f>Raw_Data!A7520</f>
        <v>36016573</v>
      </c>
      <c r="B7520">
        <f>Raw_Data!B7520</f>
        <v>45673</v>
      </c>
      <c r="C7520" t="str">
        <f>Raw_Data!C7520</f>
        <v>FEROSUL (FERROUS SULFATE) 3</v>
      </c>
      <c r="D7520" t="str">
        <f>Raw_Data!D7520</f>
        <v>904759160</v>
      </c>
      <c r="E7520" t="str">
        <f>Raw_Data!E7520</f>
        <v>ERTLE, VALERIE</v>
      </c>
      <c r="F7520" t="str">
        <f>Raw_Data!F7520</f>
        <v>1245619592</v>
      </c>
      <c r="G7520" t="str">
        <f>Raw_Data!H7520</f>
        <v>3</v>
      </c>
      <c r="H7520">
        <f>IFERROR(VLOOKUP(G7520,Store_Map!$A$2:$I$100,3,FALSE),"")</f>
        <v>0</v>
      </c>
      <c r="I7520">
        <f>IFERROR(VLOOKUP(G7520,Store_Map!$A$2:$I$100,4,FALSE),"")</f>
        <v>0</v>
      </c>
      <c r="J7520">
        <f>IFERROR(VLOOKUP(G7520,Store_Map!$A$2:$I$100,5,FALSE),"")</f>
        <v>0</v>
      </c>
      <c r="K7520">
        <f>IFERROR(VLOOKUP(G7520,Store_Map!$A$2:$I$100,6,FALSE),"")</f>
        <v>0</v>
      </c>
      <c r="L7520">
        <f>IFERROR(VLOOKUP(G7520,Store_Map!$A$2:$I$100,7,FALSE),"")</f>
        <v>0</v>
      </c>
      <c r="M7520">
        <f>IFERROR(VLOOKUP(G7520,Store_Map!$A$2:$I$100,8,FALSE),"")</f>
        <v>0</v>
      </c>
      <c r="N7520">
        <f t="shared" si="1053"/>
        <v>0</v>
      </c>
      <c r="O7520" t="str">
        <f t="shared" si="1054"/>
        <v>PASS</v>
      </c>
      <c r="P7520" t="str">
        <f t="shared" si="1055"/>
        <v>REVIEW</v>
      </c>
      <c r="Q7520" t="str">
        <f t="shared" si="1056"/>
        <v>PASS</v>
      </c>
      <c r="R7520" t="str">
        <f t="shared" si="1057"/>
        <v>PASS</v>
      </c>
      <c r="S7520" t="str">
        <f t="shared" si="1058"/>
        <v>REVIEW</v>
      </c>
      <c r="T7520">
        <f t="shared" si="1059"/>
        <v>90</v>
      </c>
      <c r="U7520" t="str">
        <f t="shared" si="1060"/>
        <v>Low</v>
      </c>
      <c r="V7520" t="str">
        <f t="shared" si="1061"/>
        <v>Invalid NDC</v>
      </c>
    </row>
    <row r="7521" spans="1:22" x14ac:dyDescent="0.3">
      <c r="A7521" t="str">
        <f>Raw_Data!A7521</f>
        <v>36016578</v>
      </c>
      <c r="B7521">
        <f>Raw_Data!B7521</f>
        <v>45673</v>
      </c>
      <c r="C7521" t="str">
        <f>Raw_Data!C7521</f>
        <v>IBUPROFEN 600 MG TABLET</v>
      </c>
      <c r="D7521" t="str">
        <f>Raw_Data!D7521</f>
        <v>64380080807</v>
      </c>
      <c r="E7521" t="str">
        <f>Raw_Data!E7521</f>
        <v>ERTLE, VALERIE</v>
      </c>
      <c r="F7521" t="str">
        <f>Raw_Data!F7521</f>
        <v>1245619592</v>
      </c>
      <c r="G7521" t="str">
        <f>Raw_Data!H7521</f>
        <v>3</v>
      </c>
      <c r="H7521">
        <f>IFERROR(VLOOKUP(G7521,Store_Map!$A$2:$I$100,3,FALSE),"")</f>
        <v>0</v>
      </c>
      <c r="I7521">
        <f>IFERROR(VLOOKUP(G7521,Store_Map!$A$2:$I$100,4,FALSE),"")</f>
        <v>0</v>
      </c>
      <c r="J7521">
        <f>IFERROR(VLOOKUP(G7521,Store_Map!$A$2:$I$100,5,FALSE),"")</f>
        <v>0</v>
      </c>
      <c r="K7521">
        <f>IFERROR(VLOOKUP(G7521,Store_Map!$A$2:$I$100,6,FALSE),"")</f>
        <v>0</v>
      </c>
      <c r="L7521">
        <f>IFERROR(VLOOKUP(G7521,Store_Map!$A$2:$I$100,7,FALSE),"")</f>
        <v>0</v>
      </c>
      <c r="M7521">
        <f>IFERROR(VLOOKUP(G7521,Store_Map!$A$2:$I$100,8,FALSE),"")</f>
        <v>0</v>
      </c>
      <c r="N7521">
        <f t="shared" si="1053"/>
        <v>0</v>
      </c>
      <c r="O7521" t="str">
        <f t="shared" si="1054"/>
        <v>PASS</v>
      </c>
      <c r="P7521" t="str">
        <f t="shared" si="1055"/>
        <v>PASS</v>
      </c>
      <c r="Q7521" t="str">
        <f t="shared" si="1056"/>
        <v>PASS</v>
      </c>
      <c r="R7521" t="str">
        <f t="shared" si="1057"/>
        <v>PASS</v>
      </c>
      <c r="S7521" t="str">
        <f t="shared" si="1058"/>
        <v>PASS</v>
      </c>
      <c r="T7521">
        <f t="shared" si="1059"/>
        <v>100</v>
      </c>
      <c r="U7521" t="str">
        <f t="shared" si="1060"/>
        <v>Low</v>
      </c>
      <c r="V7521" t="str">
        <f t="shared" si="1061"/>
        <v>Clean</v>
      </c>
    </row>
    <row r="7522" spans="1:22" x14ac:dyDescent="0.3">
      <c r="A7522" t="str">
        <f>Raw_Data!A7522</f>
        <v>36015823</v>
      </c>
      <c r="B7522">
        <f>Raw_Data!B7522</f>
        <v>45673</v>
      </c>
      <c r="C7522" t="str">
        <f>Raw_Data!C7522</f>
        <v>FLUTICASONE-SALMETEROL 250-</v>
      </c>
      <c r="D7522" t="str">
        <f>Raw_Data!D7522</f>
        <v>54032756</v>
      </c>
      <c r="E7522" t="str">
        <f>Raw_Data!E7522</f>
        <v>THERATTIL, JAYA</v>
      </c>
      <c r="F7522" t="str">
        <f>Raw_Data!F7522</f>
        <v>1043285810</v>
      </c>
      <c r="G7522" t="str">
        <f>Raw_Data!H7522</f>
        <v>3</v>
      </c>
      <c r="H7522">
        <f>IFERROR(VLOOKUP(G7522,Store_Map!$A$2:$I$100,3,FALSE),"")</f>
        <v>0</v>
      </c>
      <c r="I7522">
        <f>IFERROR(VLOOKUP(G7522,Store_Map!$A$2:$I$100,4,FALSE),"")</f>
        <v>0</v>
      </c>
      <c r="J7522">
        <f>IFERROR(VLOOKUP(G7522,Store_Map!$A$2:$I$100,5,FALSE),"")</f>
        <v>0</v>
      </c>
      <c r="K7522">
        <f>IFERROR(VLOOKUP(G7522,Store_Map!$A$2:$I$100,6,FALSE),"")</f>
        <v>0</v>
      </c>
      <c r="L7522">
        <f>IFERROR(VLOOKUP(G7522,Store_Map!$A$2:$I$100,7,FALSE),"")</f>
        <v>0</v>
      </c>
      <c r="M7522">
        <f>IFERROR(VLOOKUP(G7522,Store_Map!$A$2:$I$100,8,FALSE),"")</f>
        <v>0</v>
      </c>
      <c r="N7522">
        <f t="shared" si="1053"/>
        <v>0</v>
      </c>
      <c r="O7522" t="str">
        <f t="shared" si="1054"/>
        <v>PASS</v>
      </c>
      <c r="P7522" t="str">
        <f t="shared" si="1055"/>
        <v>REVIEW</v>
      </c>
      <c r="Q7522" t="str">
        <f t="shared" si="1056"/>
        <v>PASS</v>
      </c>
      <c r="R7522" t="str">
        <f t="shared" si="1057"/>
        <v>PASS</v>
      </c>
      <c r="S7522" t="str">
        <f t="shared" si="1058"/>
        <v>REVIEW</v>
      </c>
      <c r="T7522">
        <f t="shared" si="1059"/>
        <v>90</v>
      </c>
      <c r="U7522" t="str">
        <f t="shared" si="1060"/>
        <v>Low</v>
      </c>
      <c r="V7522" t="str">
        <f t="shared" si="1061"/>
        <v>Invalid NDC</v>
      </c>
    </row>
    <row r="7523" spans="1:22" x14ac:dyDescent="0.3">
      <c r="A7523" t="str">
        <f>Raw_Data!A7523</f>
        <v>32002982</v>
      </c>
      <c r="B7523">
        <f>Raw_Data!B7523</f>
        <v>45673</v>
      </c>
      <c r="C7523" t="str">
        <f>Raw_Data!C7523</f>
        <v>DEXTROAMP-AMPHET ER 20 MG C</v>
      </c>
      <c r="D7523" t="str">
        <f>Raw_Data!D7523</f>
        <v>115148901</v>
      </c>
      <c r="E7523" t="str">
        <f>Raw_Data!E7523</f>
        <v>RENEW, MARGARET</v>
      </c>
      <c r="F7523" t="str">
        <f>Raw_Data!F7523</f>
        <v>1699759688</v>
      </c>
      <c r="G7523" t="str">
        <f>Raw_Data!H7523</f>
        <v>3</v>
      </c>
      <c r="H7523">
        <f>IFERROR(VLOOKUP(G7523,Store_Map!$A$2:$I$100,3,FALSE),"")</f>
        <v>0</v>
      </c>
      <c r="I7523">
        <f>IFERROR(VLOOKUP(G7523,Store_Map!$A$2:$I$100,4,FALSE),"")</f>
        <v>0</v>
      </c>
      <c r="J7523">
        <f>IFERROR(VLOOKUP(G7523,Store_Map!$A$2:$I$100,5,FALSE),"")</f>
        <v>0</v>
      </c>
      <c r="K7523">
        <f>IFERROR(VLOOKUP(G7523,Store_Map!$A$2:$I$100,6,FALSE),"")</f>
        <v>0</v>
      </c>
      <c r="L7523">
        <f>IFERROR(VLOOKUP(G7523,Store_Map!$A$2:$I$100,7,FALSE),"")</f>
        <v>0</v>
      </c>
      <c r="M7523">
        <f>IFERROR(VLOOKUP(G7523,Store_Map!$A$2:$I$100,8,FALSE),"")</f>
        <v>0</v>
      </c>
      <c r="N7523">
        <f t="shared" si="1053"/>
        <v>0</v>
      </c>
      <c r="O7523" t="str">
        <f t="shared" si="1054"/>
        <v>PASS</v>
      </c>
      <c r="P7523" t="str">
        <f t="shared" si="1055"/>
        <v>REVIEW</v>
      </c>
      <c r="Q7523" t="str">
        <f t="shared" si="1056"/>
        <v>PASS</v>
      </c>
      <c r="R7523" t="str">
        <f t="shared" si="1057"/>
        <v>PASS</v>
      </c>
      <c r="S7523" t="str">
        <f t="shared" si="1058"/>
        <v>REVIEW</v>
      </c>
      <c r="T7523">
        <f t="shared" si="1059"/>
        <v>90</v>
      </c>
      <c r="U7523" t="str">
        <f t="shared" si="1060"/>
        <v>Low</v>
      </c>
      <c r="V7523" t="str">
        <f t="shared" si="1061"/>
        <v>Invalid NDC</v>
      </c>
    </row>
    <row r="7524" spans="1:22" x14ac:dyDescent="0.3">
      <c r="A7524" t="str">
        <f>Raw_Data!A7524</f>
        <v>36016587</v>
      </c>
      <c r="B7524">
        <f>Raw_Data!B7524</f>
        <v>45673</v>
      </c>
      <c r="C7524" t="str">
        <f>Raw_Data!C7524</f>
        <v>ALBUTEROL HFA 90 MCG INHALE</v>
      </c>
      <c r="D7524" t="str">
        <f>Raw_Data!D7524</f>
        <v>68180096301</v>
      </c>
      <c r="E7524" t="str">
        <f>Raw_Data!E7524</f>
        <v>DEANGELO, ALAN</v>
      </c>
      <c r="F7524" t="str">
        <f>Raw_Data!F7524</f>
        <v>1982741237</v>
      </c>
      <c r="G7524" t="str">
        <f>Raw_Data!H7524</f>
        <v>3</v>
      </c>
      <c r="H7524">
        <f>IFERROR(VLOOKUP(G7524,Store_Map!$A$2:$I$100,3,FALSE),"")</f>
        <v>0</v>
      </c>
      <c r="I7524">
        <f>IFERROR(VLOOKUP(G7524,Store_Map!$A$2:$I$100,4,FALSE),"")</f>
        <v>0</v>
      </c>
      <c r="J7524">
        <f>IFERROR(VLOOKUP(G7524,Store_Map!$A$2:$I$100,5,FALSE),"")</f>
        <v>0</v>
      </c>
      <c r="K7524">
        <f>IFERROR(VLOOKUP(G7524,Store_Map!$A$2:$I$100,6,FALSE),"")</f>
        <v>0</v>
      </c>
      <c r="L7524">
        <f>IFERROR(VLOOKUP(G7524,Store_Map!$A$2:$I$100,7,FALSE),"")</f>
        <v>0</v>
      </c>
      <c r="M7524">
        <f>IFERROR(VLOOKUP(G7524,Store_Map!$A$2:$I$100,8,FALSE),"")</f>
        <v>0</v>
      </c>
      <c r="N7524">
        <f t="shared" si="1053"/>
        <v>0</v>
      </c>
      <c r="O7524" t="str">
        <f t="shared" si="1054"/>
        <v>PASS</v>
      </c>
      <c r="P7524" t="str">
        <f t="shared" si="1055"/>
        <v>PASS</v>
      </c>
      <c r="Q7524" t="str">
        <f t="shared" si="1056"/>
        <v>PASS</v>
      </c>
      <c r="R7524" t="str">
        <f t="shared" si="1057"/>
        <v>PASS</v>
      </c>
      <c r="S7524" t="str">
        <f t="shared" si="1058"/>
        <v>PASS</v>
      </c>
      <c r="T7524">
        <f t="shared" si="1059"/>
        <v>100</v>
      </c>
      <c r="U7524" t="str">
        <f t="shared" si="1060"/>
        <v>Low</v>
      </c>
      <c r="V7524" t="str">
        <f t="shared" si="1061"/>
        <v>Clean</v>
      </c>
    </row>
    <row r="7525" spans="1:22" x14ac:dyDescent="0.3">
      <c r="A7525" t="str">
        <f>Raw_Data!A7525</f>
        <v>36016589</v>
      </c>
      <c r="B7525">
        <f>Raw_Data!B7525</f>
        <v>45673</v>
      </c>
      <c r="C7525" t="str">
        <f>Raw_Data!C7525</f>
        <v>CEPHALEXIN 250 MG/5 ML SUSP</v>
      </c>
      <c r="D7525" t="str">
        <f>Raw_Data!D7525</f>
        <v>68180044101</v>
      </c>
      <c r="E7525" t="str">
        <f>Raw_Data!E7525</f>
        <v>Acevedo, Jose</v>
      </c>
      <c r="F7525" t="str">
        <f>Raw_Data!F7525</f>
        <v>1356327027</v>
      </c>
      <c r="G7525" t="str">
        <f>Raw_Data!H7525</f>
        <v>3</v>
      </c>
      <c r="H7525">
        <f>IFERROR(VLOOKUP(G7525,Store_Map!$A$2:$I$100,3,FALSE),"")</f>
        <v>0</v>
      </c>
      <c r="I7525">
        <f>IFERROR(VLOOKUP(G7525,Store_Map!$A$2:$I$100,4,FALSE),"")</f>
        <v>0</v>
      </c>
      <c r="J7525">
        <f>IFERROR(VLOOKUP(G7525,Store_Map!$A$2:$I$100,5,FALSE),"")</f>
        <v>0</v>
      </c>
      <c r="K7525">
        <f>IFERROR(VLOOKUP(G7525,Store_Map!$A$2:$I$100,6,FALSE),"")</f>
        <v>0</v>
      </c>
      <c r="L7525">
        <f>IFERROR(VLOOKUP(G7525,Store_Map!$A$2:$I$100,7,FALSE),"")</f>
        <v>0</v>
      </c>
      <c r="M7525">
        <f>IFERROR(VLOOKUP(G7525,Store_Map!$A$2:$I$100,8,FALSE),"")</f>
        <v>0</v>
      </c>
      <c r="N7525">
        <f t="shared" si="1053"/>
        <v>0</v>
      </c>
      <c r="O7525" t="str">
        <f t="shared" si="1054"/>
        <v>PASS</v>
      </c>
      <c r="P7525" t="str">
        <f t="shared" si="1055"/>
        <v>PASS</v>
      </c>
      <c r="Q7525" t="str">
        <f t="shared" si="1056"/>
        <v>PASS</v>
      </c>
      <c r="R7525" t="str">
        <f t="shared" si="1057"/>
        <v>PASS</v>
      </c>
      <c r="S7525" t="str">
        <f t="shared" si="1058"/>
        <v>PASS</v>
      </c>
      <c r="T7525">
        <f t="shared" si="1059"/>
        <v>100</v>
      </c>
      <c r="U7525" t="str">
        <f t="shared" si="1060"/>
        <v>Low</v>
      </c>
      <c r="V7525" t="str">
        <f t="shared" si="1061"/>
        <v>Clean</v>
      </c>
    </row>
    <row r="7526" spans="1:22" x14ac:dyDescent="0.3">
      <c r="A7526" t="str">
        <f>Raw_Data!A7526</f>
        <v>36016591</v>
      </c>
      <c r="B7526">
        <f>Raw_Data!B7526</f>
        <v>45673</v>
      </c>
      <c r="C7526" t="str">
        <f>Raw_Data!C7526</f>
        <v>CEPHALEXIN 250 MG/5 ML SUSP</v>
      </c>
      <c r="D7526" t="str">
        <f>Raw_Data!D7526</f>
        <v>68180044101</v>
      </c>
      <c r="E7526" t="str">
        <f>Raw_Data!E7526</f>
        <v>Acevedo, Jose</v>
      </c>
      <c r="F7526" t="str">
        <f>Raw_Data!F7526</f>
        <v>1356327027</v>
      </c>
      <c r="G7526" t="str">
        <f>Raw_Data!H7526</f>
        <v>3</v>
      </c>
      <c r="H7526">
        <f>IFERROR(VLOOKUP(G7526,Store_Map!$A$2:$I$100,3,FALSE),"")</f>
        <v>0</v>
      </c>
      <c r="I7526">
        <f>IFERROR(VLOOKUP(G7526,Store_Map!$A$2:$I$100,4,FALSE),"")</f>
        <v>0</v>
      </c>
      <c r="J7526">
        <f>IFERROR(VLOOKUP(G7526,Store_Map!$A$2:$I$100,5,FALSE),"")</f>
        <v>0</v>
      </c>
      <c r="K7526">
        <f>IFERROR(VLOOKUP(G7526,Store_Map!$A$2:$I$100,6,FALSE),"")</f>
        <v>0</v>
      </c>
      <c r="L7526">
        <f>IFERROR(VLOOKUP(G7526,Store_Map!$A$2:$I$100,7,FALSE),"")</f>
        <v>0</v>
      </c>
      <c r="M7526">
        <f>IFERROR(VLOOKUP(G7526,Store_Map!$A$2:$I$100,8,FALSE),"")</f>
        <v>0</v>
      </c>
      <c r="N7526">
        <f t="shared" si="1053"/>
        <v>0</v>
      </c>
      <c r="O7526" t="str">
        <f t="shared" si="1054"/>
        <v>PASS</v>
      </c>
      <c r="P7526" t="str">
        <f t="shared" si="1055"/>
        <v>PASS</v>
      </c>
      <c r="Q7526" t="str">
        <f t="shared" si="1056"/>
        <v>PASS</v>
      </c>
      <c r="R7526" t="str">
        <f t="shared" si="1057"/>
        <v>PASS</v>
      </c>
      <c r="S7526" t="str">
        <f t="shared" si="1058"/>
        <v>PASS</v>
      </c>
      <c r="T7526">
        <f t="shared" si="1059"/>
        <v>100</v>
      </c>
      <c r="U7526" t="str">
        <f t="shared" si="1060"/>
        <v>Low</v>
      </c>
      <c r="V7526" t="str">
        <f t="shared" si="1061"/>
        <v>Clean</v>
      </c>
    </row>
    <row r="7527" spans="1:22" x14ac:dyDescent="0.3">
      <c r="A7527" t="str">
        <f>Raw_Data!A7527</f>
        <v>32002983</v>
      </c>
      <c r="B7527">
        <f>Raw_Data!B7527</f>
        <v>45673</v>
      </c>
      <c r="C7527" t="str">
        <f>Raw_Data!C7527</f>
        <v>DEXMETHYLPHENIDATE 5 MG TAB</v>
      </c>
      <c r="D7527" t="str">
        <f>Raw_Data!D7527</f>
        <v>10702010701</v>
      </c>
      <c r="E7527" t="str">
        <f>Raw_Data!E7527</f>
        <v>Scoggins, Jennie</v>
      </c>
      <c r="F7527" t="str">
        <f>Raw_Data!F7527</f>
        <v>1982727400</v>
      </c>
      <c r="G7527" t="str">
        <f>Raw_Data!H7527</f>
        <v>3</v>
      </c>
      <c r="H7527">
        <f>IFERROR(VLOOKUP(G7527,Store_Map!$A$2:$I$100,3,FALSE),"")</f>
        <v>0</v>
      </c>
      <c r="I7527">
        <f>IFERROR(VLOOKUP(G7527,Store_Map!$A$2:$I$100,4,FALSE),"")</f>
        <v>0</v>
      </c>
      <c r="J7527">
        <f>IFERROR(VLOOKUP(G7527,Store_Map!$A$2:$I$100,5,FALSE),"")</f>
        <v>0</v>
      </c>
      <c r="K7527">
        <f>IFERROR(VLOOKUP(G7527,Store_Map!$A$2:$I$100,6,FALSE),"")</f>
        <v>0</v>
      </c>
      <c r="L7527">
        <f>IFERROR(VLOOKUP(G7527,Store_Map!$A$2:$I$100,7,FALSE),"")</f>
        <v>0</v>
      </c>
      <c r="M7527">
        <f>IFERROR(VLOOKUP(G7527,Store_Map!$A$2:$I$100,8,FALSE),"")</f>
        <v>0</v>
      </c>
      <c r="N7527">
        <f t="shared" si="1053"/>
        <v>0</v>
      </c>
      <c r="O7527" t="str">
        <f t="shared" si="1054"/>
        <v>PASS</v>
      </c>
      <c r="P7527" t="str">
        <f t="shared" si="1055"/>
        <v>PASS</v>
      </c>
      <c r="Q7527" t="str">
        <f t="shared" si="1056"/>
        <v>PASS</v>
      </c>
      <c r="R7527" t="str">
        <f t="shared" si="1057"/>
        <v>PASS</v>
      </c>
      <c r="S7527" t="str">
        <f t="shared" si="1058"/>
        <v>PASS</v>
      </c>
      <c r="T7527">
        <f t="shared" si="1059"/>
        <v>100</v>
      </c>
      <c r="U7527" t="str">
        <f t="shared" si="1060"/>
        <v>Low</v>
      </c>
      <c r="V7527" t="str">
        <f t="shared" si="1061"/>
        <v>Clean</v>
      </c>
    </row>
    <row r="7528" spans="1:22" x14ac:dyDescent="0.3">
      <c r="A7528" t="str">
        <f>Raw_Data!A7528</f>
        <v>36016592</v>
      </c>
      <c r="B7528">
        <f>Raw_Data!B7528</f>
        <v>45673</v>
      </c>
      <c r="C7528" t="str">
        <f>Raw_Data!C7528</f>
        <v>EYE ALLERGY ITCH RLF 0.2% D</v>
      </c>
      <c r="D7528" t="str">
        <f>Raw_Data!D7528</f>
        <v>70000005301</v>
      </c>
      <c r="E7528" t="str">
        <f>Raw_Data!E7528</f>
        <v>THERATTIL, JAYA</v>
      </c>
      <c r="F7528" t="str">
        <f>Raw_Data!F7528</f>
        <v>1043285810</v>
      </c>
      <c r="G7528" t="str">
        <f>Raw_Data!H7528</f>
        <v>3</v>
      </c>
      <c r="H7528">
        <f>IFERROR(VLOOKUP(G7528,Store_Map!$A$2:$I$100,3,FALSE),"")</f>
        <v>0</v>
      </c>
      <c r="I7528">
        <f>IFERROR(VLOOKUP(G7528,Store_Map!$A$2:$I$100,4,FALSE),"")</f>
        <v>0</v>
      </c>
      <c r="J7528">
        <f>IFERROR(VLOOKUP(G7528,Store_Map!$A$2:$I$100,5,FALSE),"")</f>
        <v>0</v>
      </c>
      <c r="K7528">
        <f>IFERROR(VLOOKUP(G7528,Store_Map!$A$2:$I$100,6,FALSE),"")</f>
        <v>0</v>
      </c>
      <c r="L7528">
        <f>IFERROR(VLOOKUP(G7528,Store_Map!$A$2:$I$100,7,FALSE),"")</f>
        <v>0</v>
      </c>
      <c r="M7528">
        <f>IFERROR(VLOOKUP(G7528,Store_Map!$A$2:$I$100,8,FALSE),"")</f>
        <v>0</v>
      </c>
      <c r="N7528">
        <f t="shared" si="1053"/>
        <v>0</v>
      </c>
      <c r="O7528" t="str">
        <f t="shared" si="1054"/>
        <v>PASS</v>
      </c>
      <c r="P7528" t="str">
        <f t="shared" si="1055"/>
        <v>PASS</v>
      </c>
      <c r="Q7528" t="str">
        <f t="shared" si="1056"/>
        <v>PASS</v>
      </c>
      <c r="R7528" t="str">
        <f t="shared" si="1057"/>
        <v>PASS</v>
      </c>
      <c r="S7528" t="str">
        <f t="shared" si="1058"/>
        <v>PASS</v>
      </c>
      <c r="T7528">
        <f t="shared" si="1059"/>
        <v>100</v>
      </c>
      <c r="U7528" t="str">
        <f t="shared" si="1060"/>
        <v>Low</v>
      </c>
      <c r="V7528" t="str">
        <f t="shared" si="1061"/>
        <v>Clean</v>
      </c>
    </row>
    <row r="7529" spans="1:22" x14ac:dyDescent="0.3">
      <c r="A7529" t="str">
        <f>Raw_Data!A7529</f>
        <v>36016593</v>
      </c>
      <c r="B7529">
        <f>Raw_Data!B7529</f>
        <v>45673</v>
      </c>
      <c r="C7529" t="str">
        <f>Raw_Data!C7529</f>
        <v>ALLERGY RELIEF 180 MG TABLE</v>
      </c>
      <c r="D7529" t="str">
        <f>Raw_Data!D7529</f>
        <v>69230030030</v>
      </c>
      <c r="E7529" t="str">
        <f>Raw_Data!E7529</f>
        <v>THERATTIL, JAYA</v>
      </c>
      <c r="F7529" t="str">
        <f>Raw_Data!F7529</f>
        <v>1043285810</v>
      </c>
      <c r="G7529" t="str">
        <f>Raw_Data!H7529</f>
        <v>3</v>
      </c>
      <c r="H7529">
        <f>IFERROR(VLOOKUP(G7529,Store_Map!$A$2:$I$100,3,FALSE),"")</f>
        <v>0</v>
      </c>
      <c r="I7529">
        <f>IFERROR(VLOOKUP(G7529,Store_Map!$A$2:$I$100,4,FALSE),"")</f>
        <v>0</v>
      </c>
      <c r="J7529">
        <f>IFERROR(VLOOKUP(G7529,Store_Map!$A$2:$I$100,5,FALSE),"")</f>
        <v>0</v>
      </c>
      <c r="K7529">
        <f>IFERROR(VLOOKUP(G7529,Store_Map!$A$2:$I$100,6,FALSE),"")</f>
        <v>0</v>
      </c>
      <c r="L7529">
        <f>IFERROR(VLOOKUP(G7529,Store_Map!$A$2:$I$100,7,FALSE),"")</f>
        <v>0</v>
      </c>
      <c r="M7529">
        <f>IFERROR(VLOOKUP(G7529,Store_Map!$A$2:$I$100,8,FALSE),"")</f>
        <v>0</v>
      </c>
      <c r="N7529">
        <f t="shared" si="1053"/>
        <v>0</v>
      </c>
      <c r="O7529" t="str">
        <f t="shared" si="1054"/>
        <v>PASS</v>
      </c>
      <c r="P7529" t="str">
        <f t="shared" si="1055"/>
        <v>PASS</v>
      </c>
      <c r="Q7529" t="str">
        <f t="shared" si="1056"/>
        <v>PASS</v>
      </c>
      <c r="R7529" t="str">
        <f t="shared" si="1057"/>
        <v>PASS</v>
      </c>
      <c r="S7529" t="str">
        <f t="shared" si="1058"/>
        <v>PASS</v>
      </c>
      <c r="T7529">
        <f t="shared" si="1059"/>
        <v>100</v>
      </c>
      <c r="U7529" t="str">
        <f t="shared" si="1060"/>
        <v>Low</v>
      </c>
      <c r="V7529" t="str">
        <f t="shared" si="1061"/>
        <v>Clean</v>
      </c>
    </row>
    <row r="7530" spans="1:22" x14ac:dyDescent="0.3">
      <c r="A7530" t="str">
        <f>Raw_Data!A7530</f>
        <v>36016594</v>
      </c>
      <c r="B7530">
        <f>Raw_Data!B7530</f>
        <v>45673</v>
      </c>
      <c r="C7530" t="str">
        <f>Raw_Data!C7530</f>
        <v>TRIAMCINOLONE 55 MCG NASAL</v>
      </c>
      <c r="D7530" t="str">
        <f>Raw_Data!D7530</f>
        <v>45802010901</v>
      </c>
      <c r="E7530" t="str">
        <f>Raw_Data!E7530</f>
        <v>THERATTIL, JAYA</v>
      </c>
      <c r="F7530" t="str">
        <f>Raw_Data!F7530</f>
        <v>1043285810</v>
      </c>
      <c r="G7530" t="str">
        <f>Raw_Data!H7530</f>
        <v>3</v>
      </c>
      <c r="H7530">
        <f>IFERROR(VLOOKUP(G7530,Store_Map!$A$2:$I$100,3,FALSE),"")</f>
        <v>0</v>
      </c>
      <c r="I7530">
        <f>IFERROR(VLOOKUP(G7530,Store_Map!$A$2:$I$100,4,FALSE),"")</f>
        <v>0</v>
      </c>
      <c r="J7530">
        <f>IFERROR(VLOOKUP(G7530,Store_Map!$A$2:$I$100,5,FALSE),"")</f>
        <v>0</v>
      </c>
      <c r="K7530">
        <f>IFERROR(VLOOKUP(G7530,Store_Map!$A$2:$I$100,6,FALSE),"")</f>
        <v>0</v>
      </c>
      <c r="L7530">
        <f>IFERROR(VLOOKUP(G7530,Store_Map!$A$2:$I$100,7,FALSE),"")</f>
        <v>0</v>
      </c>
      <c r="M7530">
        <f>IFERROR(VLOOKUP(G7530,Store_Map!$A$2:$I$100,8,FALSE),"")</f>
        <v>0</v>
      </c>
      <c r="N7530">
        <f t="shared" si="1053"/>
        <v>0</v>
      </c>
      <c r="O7530" t="str">
        <f t="shared" si="1054"/>
        <v>PASS</v>
      </c>
      <c r="P7530" t="str">
        <f t="shared" si="1055"/>
        <v>PASS</v>
      </c>
      <c r="Q7530" t="str">
        <f t="shared" si="1056"/>
        <v>PASS</v>
      </c>
      <c r="R7530" t="str">
        <f t="shared" si="1057"/>
        <v>PASS</v>
      </c>
      <c r="S7530" t="str">
        <f t="shared" si="1058"/>
        <v>PASS</v>
      </c>
      <c r="T7530">
        <f t="shared" si="1059"/>
        <v>100</v>
      </c>
      <c r="U7530" t="str">
        <f t="shared" si="1060"/>
        <v>Low</v>
      </c>
      <c r="V7530" t="str">
        <f t="shared" si="1061"/>
        <v>Clean</v>
      </c>
    </row>
    <row r="7531" spans="1:22" x14ac:dyDescent="0.3">
      <c r="A7531" t="str">
        <f>Raw_Data!A7531</f>
        <v>32002984</v>
      </c>
      <c r="B7531">
        <f>Raw_Data!B7531</f>
        <v>45673</v>
      </c>
      <c r="C7531" t="str">
        <f>Raw_Data!C7531</f>
        <v>DEXTROAMP-AMPHET ER 15 MG C</v>
      </c>
      <c r="D7531" t="str">
        <f>Raw_Data!D7531</f>
        <v>64850051201</v>
      </c>
      <c r="E7531" t="str">
        <f>Raw_Data!E7531</f>
        <v>RENEW, MARGARET</v>
      </c>
      <c r="F7531" t="str">
        <f>Raw_Data!F7531</f>
        <v>1699759688</v>
      </c>
      <c r="G7531" t="str">
        <f>Raw_Data!H7531</f>
        <v>3</v>
      </c>
      <c r="H7531">
        <f>IFERROR(VLOOKUP(G7531,Store_Map!$A$2:$I$100,3,FALSE),"")</f>
        <v>0</v>
      </c>
      <c r="I7531">
        <f>IFERROR(VLOOKUP(G7531,Store_Map!$A$2:$I$100,4,FALSE),"")</f>
        <v>0</v>
      </c>
      <c r="J7531">
        <f>IFERROR(VLOOKUP(G7531,Store_Map!$A$2:$I$100,5,FALSE),"")</f>
        <v>0</v>
      </c>
      <c r="K7531">
        <f>IFERROR(VLOOKUP(G7531,Store_Map!$A$2:$I$100,6,FALSE),"")</f>
        <v>0</v>
      </c>
      <c r="L7531">
        <f>IFERROR(VLOOKUP(G7531,Store_Map!$A$2:$I$100,7,FALSE),"")</f>
        <v>0</v>
      </c>
      <c r="M7531">
        <f>IFERROR(VLOOKUP(G7531,Store_Map!$A$2:$I$100,8,FALSE),"")</f>
        <v>0</v>
      </c>
      <c r="N7531">
        <f t="shared" si="1053"/>
        <v>0</v>
      </c>
      <c r="O7531" t="str">
        <f t="shared" si="1054"/>
        <v>PASS</v>
      </c>
      <c r="P7531" t="str">
        <f t="shared" si="1055"/>
        <v>PASS</v>
      </c>
      <c r="Q7531" t="str">
        <f t="shared" si="1056"/>
        <v>PASS</v>
      </c>
      <c r="R7531" t="str">
        <f t="shared" si="1057"/>
        <v>PASS</v>
      </c>
      <c r="S7531" t="str">
        <f t="shared" si="1058"/>
        <v>PASS</v>
      </c>
      <c r="T7531">
        <f t="shared" si="1059"/>
        <v>100</v>
      </c>
      <c r="U7531" t="str">
        <f t="shared" si="1060"/>
        <v>Low</v>
      </c>
      <c r="V7531" t="str">
        <f t="shared" si="1061"/>
        <v>Clean</v>
      </c>
    </row>
    <row r="7532" spans="1:22" x14ac:dyDescent="0.3">
      <c r="A7532" t="str">
        <f>Raw_Data!A7532</f>
        <v>32002985</v>
      </c>
      <c r="B7532">
        <f>Raw_Data!B7532</f>
        <v>45673</v>
      </c>
      <c r="C7532" t="str">
        <f>Raw_Data!C7532</f>
        <v>FOCALIN XR 10 MG CAPSULE</v>
      </c>
      <c r="D7532" t="str">
        <f>Raw_Data!D7532</f>
        <v>78043105</v>
      </c>
      <c r="E7532" t="str">
        <f>Raw_Data!E7532</f>
        <v>Scoggins, Jennie</v>
      </c>
      <c r="F7532" t="str">
        <f>Raw_Data!F7532</f>
        <v>1982727400</v>
      </c>
      <c r="G7532" t="str">
        <f>Raw_Data!H7532</f>
        <v>3</v>
      </c>
      <c r="H7532">
        <f>IFERROR(VLOOKUP(G7532,Store_Map!$A$2:$I$100,3,FALSE),"")</f>
        <v>0</v>
      </c>
      <c r="I7532">
        <f>IFERROR(VLOOKUP(G7532,Store_Map!$A$2:$I$100,4,FALSE),"")</f>
        <v>0</v>
      </c>
      <c r="J7532">
        <f>IFERROR(VLOOKUP(G7532,Store_Map!$A$2:$I$100,5,FALSE),"")</f>
        <v>0</v>
      </c>
      <c r="K7532">
        <f>IFERROR(VLOOKUP(G7532,Store_Map!$A$2:$I$100,6,FALSE),"")</f>
        <v>0</v>
      </c>
      <c r="L7532">
        <f>IFERROR(VLOOKUP(G7532,Store_Map!$A$2:$I$100,7,FALSE),"")</f>
        <v>0</v>
      </c>
      <c r="M7532">
        <f>IFERROR(VLOOKUP(G7532,Store_Map!$A$2:$I$100,8,FALSE),"")</f>
        <v>0</v>
      </c>
      <c r="N7532">
        <f t="shared" si="1053"/>
        <v>0</v>
      </c>
      <c r="O7532" t="str">
        <f t="shared" si="1054"/>
        <v>PASS</v>
      </c>
      <c r="P7532" t="str">
        <f t="shared" si="1055"/>
        <v>REVIEW</v>
      </c>
      <c r="Q7532" t="str">
        <f t="shared" si="1056"/>
        <v>PASS</v>
      </c>
      <c r="R7532" t="str">
        <f t="shared" si="1057"/>
        <v>PASS</v>
      </c>
      <c r="S7532" t="str">
        <f t="shared" si="1058"/>
        <v>REVIEW</v>
      </c>
      <c r="T7532">
        <f t="shared" si="1059"/>
        <v>90</v>
      </c>
      <c r="U7532" t="str">
        <f t="shared" si="1060"/>
        <v>Low</v>
      </c>
      <c r="V7532" t="str">
        <f t="shared" si="1061"/>
        <v>Invalid NDC</v>
      </c>
    </row>
    <row r="7533" spans="1:22" x14ac:dyDescent="0.3">
      <c r="A7533" t="str">
        <f>Raw_Data!A7533</f>
        <v>36016595</v>
      </c>
      <c r="B7533">
        <f>Raw_Data!B7533</f>
        <v>45673</v>
      </c>
      <c r="C7533" t="str">
        <f>Raw_Data!C7533</f>
        <v>SPIRONOLACTONE 100 MG TABLE</v>
      </c>
      <c r="D7533" t="str">
        <f>Raw_Data!D7533</f>
        <v>16729022701</v>
      </c>
      <c r="E7533" t="str">
        <f>Raw_Data!E7533</f>
        <v>THAKORE, MORGAN</v>
      </c>
      <c r="F7533" t="str">
        <f>Raw_Data!F7533</f>
        <v>1770875130</v>
      </c>
      <c r="G7533" t="str">
        <f>Raw_Data!H7533</f>
        <v>3</v>
      </c>
      <c r="H7533">
        <f>IFERROR(VLOOKUP(G7533,Store_Map!$A$2:$I$100,3,FALSE),"")</f>
        <v>0</v>
      </c>
      <c r="I7533">
        <f>IFERROR(VLOOKUP(G7533,Store_Map!$A$2:$I$100,4,FALSE),"")</f>
        <v>0</v>
      </c>
      <c r="J7533">
        <f>IFERROR(VLOOKUP(G7533,Store_Map!$A$2:$I$100,5,FALSE),"")</f>
        <v>0</v>
      </c>
      <c r="K7533">
        <f>IFERROR(VLOOKUP(G7533,Store_Map!$A$2:$I$100,6,FALSE),"")</f>
        <v>0</v>
      </c>
      <c r="L7533">
        <f>IFERROR(VLOOKUP(G7533,Store_Map!$A$2:$I$100,7,FALSE),"")</f>
        <v>0</v>
      </c>
      <c r="M7533">
        <f>IFERROR(VLOOKUP(G7533,Store_Map!$A$2:$I$100,8,FALSE),"")</f>
        <v>0</v>
      </c>
      <c r="N7533">
        <f t="shared" si="1053"/>
        <v>0</v>
      </c>
      <c r="O7533" t="str">
        <f t="shared" si="1054"/>
        <v>PASS</v>
      </c>
      <c r="P7533" t="str">
        <f t="shared" si="1055"/>
        <v>PASS</v>
      </c>
      <c r="Q7533" t="str">
        <f t="shared" si="1056"/>
        <v>PASS</v>
      </c>
      <c r="R7533" t="str">
        <f t="shared" si="1057"/>
        <v>PASS</v>
      </c>
      <c r="S7533" t="str">
        <f t="shared" si="1058"/>
        <v>PASS</v>
      </c>
      <c r="T7533">
        <f t="shared" si="1059"/>
        <v>100</v>
      </c>
      <c r="U7533" t="str">
        <f t="shared" si="1060"/>
        <v>Low</v>
      </c>
      <c r="V7533" t="str">
        <f t="shared" si="1061"/>
        <v>Clean</v>
      </c>
    </row>
    <row r="7534" spans="1:22" x14ac:dyDescent="0.3">
      <c r="A7534" t="str">
        <f>Raw_Data!A7534</f>
        <v>36016596</v>
      </c>
      <c r="B7534">
        <f>Raw_Data!B7534</f>
        <v>45673</v>
      </c>
      <c r="C7534" t="str">
        <f>Raw_Data!C7534</f>
        <v>CLINDAMYCIN PHOS 1% PLEDGET</v>
      </c>
      <c r="D7534" t="str">
        <f>Raw_Data!D7534</f>
        <v>45802026337</v>
      </c>
      <c r="E7534" t="str">
        <f>Raw_Data!E7534</f>
        <v>THAKORE, MORGAN</v>
      </c>
      <c r="F7534" t="str">
        <f>Raw_Data!F7534</f>
        <v>1770875130</v>
      </c>
      <c r="G7534" t="str">
        <f>Raw_Data!H7534</f>
        <v>3</v>
      </c>
      <c r="H7534">
        <f>IFERROR(VLOOKUP(G7534,Store_Map!$A$2:$I$100,3,FALSE),"")</f>
        <v>0</v>
      </c>
      <c r="I7534">
        <f>IFERROR(VLOOKUP(G7534,Store_Map!$A$2:$I$100,4,FALSE),"")</f>
        <v>0</v>
      </c>
      <c r="J7534">
        <f>IFERROR(VLOOKUP(G7534,Store_Map!$A$2:$I$100,5,FALSE),"")</f>
        <v>0</v>
      </c>
      <c r="K7534">
        <f>IFERROR(VLOOKUP(G7534,Store_Map!$A$2:$I$100,6,FALSE),"")</f>
        <v>0</v>
      </c>
      <c r="L7534">
        <f>IFERROR(VLOOKUP(G7534,Store_Map!$A$2:$I$100,7,FALSE),"")</f>
        <v>0</v>
      </c>
      <c r="M7534">
        <f>IFERROR(VLOOKUP(G7534,Store_Map!$A$2:$I$100,8,FALSE),"")</f>
        <v>0</v>
      </c>
      <c r="N7534">
        <f t="shared" si="1053"/>
        <v>0</v>
      </c>
      <c r="O7534" t="str">
        <f t="shared" si="1054"/>
        <v>PASS</v>
      </c>
      <c r="P7534" t="str">
        <f t="shared" si="1055"/>
        <v>PASS</v>
      </c>
      <c r="Q7534" t="str">
        <f t="shared" si="1056"/>
        <v>PASS</v>
      </c>
      <c r="R7534" t="str">
        <f t="shared" si="1057"/>
        <v>PASS</v>
      </c>
      <c r="S7534" t="str">
        <f t="shared" si="1058"/>
        <v>PASS</v>
      </c>
      <c r="T7534">
        <f t="shared" si="1059"/>
        <v>100</v>
      </c>
      <c r="U7534" t="str">
        <f t="shared" si="1060"/>
        <v>Low</v>
      </c>
      <c r="V7534" t="str">
        <f t="shared" si="1061"/>
        <v>Clean</v>
      </c>
    </row>
    <row r="7535" spans="1:22" x14ac:dyDescent="0.3">
      <c r="A7535" t="str">
        <f>Raw_Data!A7535</f>
        <v>36016597</v>
      </c>
      <c r="B7535">
        <f>Raw_Data!B7535</f>
        <v>45673</v>
      </c>
      <c r="C7535" t="str">
        <f>Raw_Data!C7535</f>
        <v>TRETINOIN 0.025% CREAM</v>
      </c>
      <c r="D7535" t="str">
        <f>Raw_Data!D7535</f>
        <v>378808245</v>
      </c>
      <c r="E7535" t="str">
        <f>Raw_Data!E7535</f>
        <v>THAKORE, MORGAN</v>
      </c>
      <c r="F7535" t="str">
        <f>Raw_Data!F7535</f>
        <v>1770875130</v>
      </c>
      <c r="G7535" t="str">
        <f>Raw_Data!H7535</f>
        <v>3</v>
      </c>
      <c r="H7535">
        <f>IFERROR(VLOOKUP(G7535,Store_Map!$A$2:$I$100,3,FALSE),"")</f>
        <v>0</v>
      </c>
      <c r="I7535">
        <f>IFERROR(VLOOKUP(G7535,Store_Map!$A$2:$I$100,4,FALSE),"")</f>
        <v>0</v>
      </c>
      <c r="J7535">
        <f>IFERROR(VLOOKUP(G7535,Store_Map!$A$2:$I$100,5,FALSE),"")</f>
        <v>0</v>
      </c>
      <c r="K7535">
        <f>IFERROR(VLOOKUP(G7535,Store_Map!$A$2:$I$100,6,FALSE),"")</f>
        <v>0</v>
      </c>
      <c r="L7535">
        <f>IFERROR(VLOOKUP(G7535,Store_Map!$A$2:$I$100,7,FALSE),"")</f>
        <v>0</v>
      </c>
      <c r="M7535">
        <f>IFERROR(VLOOKUP(G7535,Store_Map!$A$2:$I$100,8,FALSE),"")</f>
        <v>0</v>
      </c>
      <c r="N7535">
        <f t="shared" si="1053"/>
        <v>0</v>
      </c>
      <c r="O7535" t="str">
        <f t="shared" si="1054"/>
        <v>PASS</v>
      </c>
      <c r="P7535" t="str">
        <f t="shared" si="1055"/>
        <v>REVIEW</v>
      </c>
      <c r="Q7535" t="str">
        <f t="shared" si="1056"/>
        <v>PASS</v>
      </c>
      <c r="R7535" t="str">
        <f t="shared" si="1057"/>
        <v>PASS</v>
      </c>
      <c r="S7535" t="str">
        <f t="shared" si="1058"/>
        <v>REVIEW</v>
      </c>
      <c r="T7535">
        <f t="shared" si="1059"/>
        <v>90</v>
      </c>
      <c r="U7535" t="str">
        <f t="shared" si="1060"/>
        <v>Low</v>
      </c>
      <c r="V7535" t="str">
        <f t="shared" si="1061"/>
        <v>Invalid NDC</v>
      </c>
    </row>
    <row r="7536" spans="1:22" x14ac:dyDescent="0.3">
      <c r="A7536" t="str">
        <f>Raw_Data!A7536</f>
        <v>36016598</v>
      </c>
      <c r="B7536">
        <f>Raw_Data!B7536</f>
        <v>45673</v>
      </c>
      <c r="C7536" t="str">
        <f>Raw_Data!C7536</f>
        <v>BENZOYL PEROXIDE 5% WASH</v>
      </c>
      <c r="D7536" t="str">
        <f>Raw_Data!D7536</f>
        <v>35573045308</v>
      </c>
      <c r="E7536" t="str">
        <f>Raw_Data!E7536</f>
        <v>THAKORE, MORGAN</v>
      </c>
      <c r="F7536" t="str">
        <f>Raw_Data!F7536</f>
        <v>1770875130</v>
      </c>
      <c r="G7536" t="str">
        <f>Raw_Data!H7536</f>
        <v>3</v>
      </c>
      <c r="H7536">
        <f>IFERROR(VLOOKUP(G7536,Store_Map!$A$2:$I$100,3,FALSE),"")</f>
        <v>0</v>
      </c>
      <c r="I7536">
        <f>IFERROR(VLOOKUP(G7536,Store_Map!$A$2:$I$100,4,FALSE),"")</f>
        <v>0</v>
      </c>
      <c r="J7536">
        <f>IFERROR(VLOOKUP(G7536,Store_Map!$A$2:$I$100,5,FALSE),"")</f>
        <v>0</v>
      </c>
      <c r="K7536">
        <f>IFERROR(VLOOKUP(G7536,Store_Map!$A$2:$I$100,6,FALSE),"")</f>
        <v>0</v>
      </c>
      <c r="L7536">
        <f>IFERROR(VLOOKUP(G7536,Store_Map!$A$2:$I$100,7,FALSE),"")</f>
        <v>0</v>
      </c>
      <c r="M7536">
        <f>IFERROR(VLOOKUP(G7536,Store_Map!$A$2:$I$100,8,FALSE),"")</f>
        <v>0</v>
      </c>
      <c r="N7536">
        <f t="shared" si="1053"/>
        <v>0</v>
      </c>
      <c r="O7536" t="str">
        <f t="shared" si="1054"/>
        <v>PASS</v>
      </c>
      <c r="P7536" t="str">
        <f t="shared" si="1055"/>
        <v>PASS</v>
      </c>
      <c r="Q7536" t="str">
        <f t="shared" si="1056"/>
        <v>PASS</v>
      </c>
      <c r="R7536" t="str">
        <f t="shared" si="1057"/>
        <v>PASS</v>
      </c>
      <c r="S7536" t="str">
        <f t="shared" si="1058"/>
        <v>PASS</v>
      </c>
      <c r="T7536">
        <f t="shared" si="1059"/>
        <v>100</v>
      </c>
      <c r="U7536" t="str">
        <f t="shared" si="1060"/>
        <v>Low</v>
      </c>
      <c r="V7536" t="str">
        <f t="shared" si="1061"/>
        <v>Clean</v>
      </c>
    </row>
    <row r="7537" spans="1:22" x14ac:dyDescent="0.3">
      <c r="A7537" t="str">
        <f>Raw_Data!A7537</f>
        <v>36016601</v>
      </c>
      <c r="B7537">
        <f>Raw_Data!B7537</f>
        <v>45673</v>
      </c>
      <c r="C7537" t="str">
        <f>Raw_Data!C7537</f>
        <v>NAPROXEN 250 MG TABLET</v>
      </c>
      <c r="D7537" t="str">
        <f>Raw_Data!D7537</f>
        <v>68462018801</v>
      </c>
      <c r="E7537" t="str">
        <f>Raw_Data!E7537</f>
        <v>SOBRINHO, TITO</v>
      </c>
      <c r="F7537" t="str">
        <f>Raw_Data!F7537</f>
        <v>1942244652</v>
      </c>
      <c r="G7537" t="str">
        <f>Raw_Data!H7537</f>
        <v>3</v>
      </c>
      <c r="H7537">
        <f>IFERROR(VLOOKUP(G7537,Store_Map!$A$2:$I$100,3,FALSE),"")</f>
        <v>0</v>
      </c>
      <c r="I7537">
        <f>IFERROR(VLOOKUP(G7537,Store_Map!$A$2:$I$100,4,FALSE),"")</f>
        <v>0</v>
      </c>
      <c r="J7537">
        <f>IFERROR(VLOOKUP(G7537,Store_Map!$A$2:$I$100,5,FALSE),"")</f>
        <v>0</v>
      </c>
      <c r="K7537">
        <f>IFERROR(VLOOKUP(G7537,Store_Map!$A$2:$I$100,6,FALSE),"")</f>
        <v>0</v>
      </c>
      <c r="L7537">
        <f>IFERROR(VLOOKUP(G7537,Store_Map!$A$2:$I$100,7,FALSE),"")</f>
        <v>0</v>
      </c>
      <c r="M7537">
        <f>IFERROR(VLOOKUP(G7537,Store_Map!$A$2:$I$100,8,FALSE),"")</f>
        <v>0</v>
      </c>
      <c r="N7537">
        <f t="shared" si="1053"/>
        <v>0</v>
      </c>
      <c r="O7537" t="str">
        <f t="shared" si="1054"/>
        <v>PASS</v>
      </c>
      <c r="P7537" t="str">
        <f t="shared" si="1055"/>
        <v>PASS</v>
      </c>
      <c r="Q7537" t="str">
        <f t="shared" si="1056"/>
        <v>PASS</v>
      </c>
      <c r="R7537" t="str">
        <f t="shared" si="1057"/>
        <v>PASS</v>
      </c>
      <c r="S7537" t="str">
        <f t="shared" si="1058"/>
        <v>PASS</v>
      </c>
      <c r="T7537">
        <f t="shared" si="1059"/>
        <v>100</v>
      </c>
      <c r="U7537" t="str">
        <f t="shared" si="1060"/>
        <v>Low</v>
      </c>
      <c r="V7537" t="str">
        <f t="shared" si="1061"/>
        <v>Clean</v>
      </c>
    </row>
    <row r="7538" spans="1:22" x14ac:dyDescent="0.3">
      <c r="A7538" t="str">
        <f>Raw_Data!A7538</f>
        <v>36016603</v>
      </c>
      <c r="B7538">
        <f>Raw_Data!B7538</f>
        <v>45673</v>
      </c>
      <c r="C7538" t="str">
        <f>Raw_Data!C7538</f>
        <v>VITAMIN D3 2,000 UNIT SOFTG</v>
      </c>
      <c r="D7538" t="str">
        <f>Raw_Data!D7538</f>
        <v>69618000901</v>
      </c>
      <c r="E7538" t="str">
        <f>Raw_Data!E7538</f>
        <v>GIBBS, JON</v>
      </c>
      <c r="F7538" t="str">
        <f>Raw_Data!F7538</f>
        <v>1700896156</v>
      </c>
      <c r="G7538" t="str">
        <f>Raw_Data!H7538</f>
        <v>3</v>
      </c>
      <c r="H7538">
        <f>IFERROR(VLOOKUP(G7538,Store_Map!$A$2:$I$100,3,FALSE),"")</f>
        <v>0</v>
      </c>
      <c r="I7538">
        <f>IFERROR(VLOOKUP(G7538,Store_Map!$A$2:$I$100,4,FALSE),"")</f>
        <v>0</v>
      </c>
      <c r="J7538">
        <f>IFERROR(VLOOKUP(G7538,Store_Map!$A$2:$I$100,5,FALSE),"")</f>
        <v>0</v>
      </c>
      <c r="K7538">
        <f>IFERROR(VLOOKUP(G7538,Store_Map!$A$2:$I$100,6,FALSE),"")</f>
        <v>0</v>
      </c>
      <c r="L7538">
        <f>IFERROR(VLOOKUP(G7538,Store_Map!$A$2:$I$100,7,FALSE),"")</f>
        <v>0</v>
      </c>
      <c r="M7538">
        <f>IFERROR(VLOOKUP(G7538,Store_Map!$A$2:$I$100,8,FALSE),"")</f>
        <v>0</v>
      </c>
      <c r="N7538">
        <f t="shared" si="1053"/>
        <v>0</v>
      </c>
      <c r="O7538" t="str">
        <f t="shared" si="1054"/>
        <v>PASS</v>
      </c>
      <c r="P7538" t="str">
        <f t="shared" si="1055"/>
        <v>PASS</v>
      </c>
      <c r="Q7538" t="str">
        <f t="shared" si="1056"/>
        <v>PASS</v>
      </c>
      <c r="R7538" t="str">
        <f t="shared" si="1057"/>
        <v>PASS</v>
      </c>
      <c r="S7538" t="str">
        <f t="shared" si="1058"/>
        <v>PASS</v>
      </c>
      <c r="T7538">
        <f t="shared" si="1059"/>
        <v>100</v>
      </c>
      <c r="U7538" t="str">
        <f t="shared" si="1060"/>
        <v>Low</v>
      </c>
      <c r="V7538" t="str">
        <f t="shared" si="1061"/>
        <v>Clean</v>
      </c>
    </row>
    <row r="7539" spans="1:22" x14ac:dyDescent="0.3">
      <c r="A7539" t="str">
        <f>Raw_Data!A7539</f>
        <v>36016599</v>
      </c>
      <c r="B7539">
        <f>Raw_Data!B7539</f>
        <v>45673</v>
      </c>
      <c r="C7539" t="str">
        <f>Raw_Data!C7539</f>
        <v>*METRONIDAZOLE TOPICAL 0.75</v>
      </c>
      <c r="D7539" t="str">
        <f>Raw_Data!D7539</f>
        <v>713063737</v>
      </c>
      <c r="E7539" t="str">
        <f>Raw_Data!E7539</f>
        <v>SHEEHAN, DANIEL</v>
      </c>
      <c r="F7539" t="str">
        <f>Raw_Data!F7539</f>
        <v>1619088671</v>
      </c>
      <c r="G7539" t="str">
        <f>Raw_Data!H7539</f>
        <v>3</v>
      </c>
      <c r="H7539">
        <f>IFERROR(VLOOKUP(G7539,Store_Map!$A$2:$I$100,3,FALSE),"")</f>
        <v>0</v>
      </c>
      <c r="I7539">
        <f>IFERROR(VLOOKUP(G7539,Store_Map!$A$2:$I$100,4,FALSE),"")</f>
        <v>0</v>
      </c>
      <c r="J7539">
        <f>IFERROR(VLOOKUP(G7539,Store_Map!$A$2:$I$100,5,FALSE),"")</f>
        <v>0</v>
      </c>
      <c r="K7539">
        <f>IFERROR(VLOOKUP(G7539,Store_Map!$A$2:$I$100,6,FALSE),"")</f>
        <v>0</v>
      </c>
      <c r="L7539">
        <f>IFERROR(VLOOKUP(G7539,Store_Map!$A$2:$I$100,7,FALSE),"")</f>
        <v>0</v>
      </c>
      <c r="M7539">
        <f>IFERROR(VLOOKUP(G7539,Store_Map!$A$2:$I$100,8,FALSE),"")</f>
        <v>0</v>
      </c>
      <c r="N7539">
        <f t="shared" si="1053"/>
        <v>0</v>
      </c>
      <c r="O7539" t="str">
        <f t="shared" si="1054"/>
        <v>PASS</v>
      </c>
      <c r="P7539" t="str">
        <f t="shared" si="1055"/>
        <v>REVIEW</v>
      </c>
      <c r="Q7539" t="str">
        <f t="shared" si="1056"/>
        <v>PASS</v>
      </c>
      <c r="R7539" t="str">
        <f t="shared" si="1057"/>
        <v>PASS</v>
      </c>
      <c r="S7539" t="str">
        <f t="shared" si="1058"/>
        <v>REVIEW</v>
      </c>
      <c r="T7539">
        <f t="shared" si="1059"/>
        <v>90</v>
      </c>
      <c r="U7539" t="str">
        <f t="shared" si="1060"/>
        <v>Low</v>
      </c>
      <c r="V7539" t="str">
        <f t="shared" si="1061"/>
        <v>Invalid NDC</v>
      </c>
    </row>
    <row r="7540" spans="1:22" x14ac:dyDescent="0.3">
      <c r="A7540" t="str">
        <f>Raw_Data!A7540</f>
        <v>36016605</v>
      </c>
      <c r="B7540">
        <f>Raw_Data!B7540</f>
        <v>45673</v>
      </c>
      <c r="C7540" t="str">
        <f>Raw_Data!C7540</f>
        <v>CHILD LORATADINE 5 MG/5 ML</v>
      </c>
      <c r="D7540" t="str">
        <f>Raw_Data!D7540</f>
        <v>904676720</v>
      </c>
      <c r="E7540" t="str">
        <f>Raw_Data!E7540</f>
        <v>Acevedo, Jose</v>
      </c>
      <c r="F7540" t="str">
        <f>Raw_Data!F7540</f>
        <v>1356327027</v>
      </c>
      <c r="G7540" t="str">
        <f>Raw_Data!H7540</f>
        <v>3</v>
      </c>
      <c r="H7540">
        <f>IFERROR(VLOOKUP(G7540,Store_Map!$A$2:$I$100,3,FALSE),"")</f>
        <v>0</v>
      </c>
      <c r="I7540">
        <f>IFERROR(VLOOKUP(G7540,Store_Map!$A$2:$I$100,4,FALSE),"")</f>
        <v>0</v>
      </c>
      <c r="J7540">
        <f>IFERROR(VLOOKUP(G7540,Store_Map!$A$2:$I$100,5,FALSE),"")</f>
        <v>0</v>
      </c>
      <c r="K7540">
        <f>IFERROR(VLOOKUP(G7540,Store_Map!$A$2:$I$100,6,FALSE),"")</f>
        <v>0</v>
      </c>
      <c r="L7540">
        <f>IFERROR(VLOOKUP(G7540,Store_Map!$A$2:$I$100,7,FALSE),"")</f>
        <v>0</v>
      </c>
      <c r="M7540">
        <f>IFERROR(VLOOKUP(G7540,Store_Map!$A$2:$I$100,8,FALSE),"")</f>
        <v>0</v>
      </c>
      <c r="N7540">
        <f t="shared" si="1053"/>
        <v>0</v>
      </c>
      <c r="O7540" t="str">
        <f t="shared" si="1054"/>
        <v>PASS</v>
      </c>
      <c r="P7540" t="str">
        <f t="shared" si="1055"/>
        <v>REVIEW</v>
      </c>
      <c r="Q7540" t="str">
        <f t="shared" si="1056"/>
        <v>PASS</v>
      </c>
      <c r="R7540" t="str">
        <f t="shared" si="1057"/>
        <v>PASS</v>
      </c>
      <c r="S7540" t="str">
        <f t="shared" si="1058"/>
        <v>REVIEW</v>
      </c>
      <c r="T7540">
        <f t="shared" si="1059"/>
        <v>90</v>
      </c>
      <c r="U7540" t="str">
        <f t="shared" si="1060"/>
        <v>Low</v>
      </c>
      <c r="V7540" t="str">
        <f t="shared" si="1061"/>
        <v>Invalid NDC</v>
      </c>
    </row>
    <row r="7541" spans="1:22" x14ac:dyDescent="0.3">
      <c r="A7541" t="str">
        <f>Raw_Data!A7541</f>
        <v>36016606</v>
      </c>
      <c r="B7541">
        <f>Raw_Data!B7541</f>
        <v>45673</v>
      </c>
      <c r="C7541" t="str">
        <f>Raw_Data!C7541</f>
        <v>NYSTATIN 100,000 UNIT/GM OI</v>
      </c>
      <c r="D7541" t="str">
        <f>Raw_Data!D7541</f>
        <v>45802004811</v>
      </c>
      <c r="E7541" t="str">
        <f>Raw_Data!E7541</f>
        <v>Acevedo, Jose</v>
      </c>
      <c r="F7541" t="str">
        <f>Raw_Data!F7541</f>
        <v>1356327027</v>
      </c>
      <c r="G7541" t="str">
        <f>Raw_Data!H7541</f>
        <v>3</v>
      </c>
      <c r="H7541">
        <f>IFERROR(VLOOKUP(G7541,Store_Map!$A$2:$I$100,3,FALSE),"")</f>
        <v>0</v>
      </c>
      <c r="I7541">
        <f>IFERROR(VLOOKUP(G7541,Store_Map!$A$2:$I$100,4,FALSE),"")</f>
        <v>0</v>
      </c>
      <c r="J7541">
        <f>IFERROR(VLOOKUP(G7541,Store_Map!$A$2:$I$100,5,FALSE),"")</f>
        <v>0</v>
      </c>
      <c r="K7541">
        <f>IFERROR(VLOOKUP(G7541,Store_Map!$A$2:$I$100,6,FALSE),"")</f>
        <v>0</v>
      </c>
      <c r="L7541">
        <f>IFERROR(VLOOKUP(G7541,Store_Map!$A$2:$I$100,7,FALSE),"")</f>
        <v>0</v>
      </c>
      <c r="M7541">
        <f>IFERROR(VLOOKUP(G7541,Store_Map!$A$2:$I$100,8,FALSE),"")</f>
        <v>0</v>
      </c>
      <c r="N7541">
        <f t="shared" si="1053"/>
        <v>0</v>
      </c>
      <c r="O7541" t="str">
        <f t="shared" si="1054"/>
        <v>PASS</v>
      </c>
      <c r="P7541" t="str">
        <f t="shared" si="1055"/>
        <v>PASS</v>
      </c>
      <c r="Q7541" t="str">
        <f t="shared" si="1056"/>
        <v>PASS</v>
      </c>
      <c r="R7541" t="str">
        <f t="shared" si="1057"/>
        <v>PASS</v>
      </c>
      <c r="S7541" t="str">
        <f t="shared" si="1058"/>
        <v>PASS</v>
      </c>
      <c r="T7541">
        <f t="shared" si="1059"/>
        <v>100</v>
      </c>
      <c r="U7541" t="str">
        <f t="shared" si="1060"/>
        <v>Low</v>
      </c>
      <c r="V7541" t="str">
        <f t="shared" si="1061"/>
        <v>Clean</v>
      </c>
    </row>
    <row r="7542" spans="1:22" x14ac:dyDescent="0.3">
      <c r="A7542" t="str">
        <f>Raw_Data!A7542</f>
        <v>36016607</v>
      </c>
      <c r="B7542">
        <f>Raw_Data!B7542</f>
        <v>45673</v>
      </c>
      <c r="C7542" t="str">
        <f>Raw_Data!C7542</f>
        <v>BOUDREAUXS BUTT PASTE</v>
      </c>
      <c r="D7542" t="str">
        <f>Raw_Data!D7542</f>
        <v>62103033304</v>
      </c>
      <c r="E7542" t="str">
        <f>Raw_Data!E7542</f>
        <v>Acevedo, Jose</v>
      </c>
      <c r="F7542" t="str">
        <f>Raw_Data!F7542</f>
        <v>1356327027</v>
      </c>
      <c r="G7542" t="str">
        <f>Raw_Data!H7542</f>
        <v>3</v>
      </c>
      <c r="H7542">
        <f>IFERROR(VLOOKUP(G7542,Store_Map!$A$2:$I$100,3,FALSE),"")</f>
        <v>0</v>
      </c>
      <c r="I7542">
        <f>IFERROR(VLOOKUP(G7542,Store_Map!$A$2:$I$100,4,FALSE),"")</f>
        <v>0</v>
      </c>
      <c r="J7542">
        <f>IFERROR(VLOOKUP(G7542,Store_Map!$A$2:$I$100,5,FALSE),"")</f>
        <v>0</v>
      </c>
      <c r="K7542">
        <f>IFERROR(VLOOKUP(G7542,Store_Map!$A$2:$I$100,6,FALSE),"")</f>
        <v>0</v>
      </c>
      <c r="L7542">
        <f>IFERROR(VLOOKUP(G7542,Store_Map!$A$2:$I$100,7,FALSE),"")</f>
        <v>0</v>
      </c>
      <c r="M7542">
        <f>IFERROR(VLOOKUP(G7542,Store_Map!$A$2:$I$100,8,FALSE),"")</f>
        <v>0</v>
      </c>
      <c r="N7542">
        <f t="shared" si="1053"/>
        <v>0</v>
      </c>
      <c r="O7542" t="str">
        <f t="shared" si="1054"/>
        <v>PASS</v>
      </c>
      <c r="P7542" t="str">
        <f t="shared" si="1055"/>
        <v>PASS</v>
      </c>
      <c r="Q7542" t="str">
        <f t="shared" si="1056"/>
        <v>PASS</v>
      </c>
      <c r="R7542" t="str">
        <f t="shared" si="1057"/>
        <v>PASS</v>
      </c>
      <c r="S7542" t="str">
        <f t="shared" si="1058"/>
        <v>PASS</v>
      </c>
      <c r="T7542">
        <f t="shared" si="1059"/>
        <v>100</v>
      </c>
      <c r="U7542" t="str">
        <f t="shared" si="1060"/>
        <v>Low</v>
      </c>
      <c r="V7542" t="str">
        <f t="shared" si="1061"/>
        <v>Clean</v>
      </c>
    </row>
    <row r="7543" spans="1:22" x14ac:dyDescent="0.3">
      <c r="A7543" t="str">
        <f>Raw_Data!A7543</f>
        <v>36016608</v>
      </c>
      <c r="B7543">
        <f>Raw_Data!B7543</f>
        <v>45673</v>
      </c>
      <c r="C7543" t="str">
        <f>Raw_Data!C7543</f>
        <v>OSELTAMIVIR PHOS 75 MG CAPS</v>
      </c>
      <c r="D7543" t="str">
        <f>Raw_Data!D7543</f>
        <v>68180067711</v>
      </c>
      <c r="E7543" t="str">
        <f>Raw_Data!E7543</f>
        <v>Schindler, Julie</v>
      </c>
      <c r="F7543" t="str">
        <f>Raw_Data!F7543</f>
        <v>1013906452</v>
      </c>
      <c r="G7543" t="str">
        <f>Raw_Data!H7543</f>
        <v>3</v>
      </c>
      <c r="H7543">
        <f>IFERROR(VLOOKUP(G7543,Store_Map!$A$2:$I$100,3,FALSE),"")</f>
        <v>0</v>
      </c>
      <c r="I7543">
        <f>IFERROR(VLOOKUP(G7543,Store_Map!$A$2:$I$100,4,FALSE),"")</f>
        <v>0</v>
      </c>
      <c r="J7543">
        <f>IFERROR(VLOOKUP(G7543,Store_Map!$A$2:$I$100,5,FALSE),"")</f>
        <v>0</v>
      </c>
      <c r="K7543">
        <f>IFERROR(VLOOKUP(G7543,Store_Map!$A$2:$I$100,6,FALSE),"")</f>
        <v>0</v>
      </c>
      <c r="L7543">
        <f>IFERROR(VLOOKUP(G7543,Store_Map!$A$2:$I$100,7,FALSE),"")</f>
        <v>0</v>
      </c>
      <c r="M7543">
        <f>IFERROR(VLOOKUP(G7543,Store_Map!$A$2:$I$100,8,FALSE),"")</f>
        <v>0</v>
      </c>
      <c r="N7543">
        <f t="shared" si="1053"/>
        <v>0</v>
      </c>
      <c r="O7543" t="str">
        <f t="shared" si="1054"/>
        <v>PASS</v>
      </c>
      <c r="P7543" t="str">
        <f t="shared" si="1055"/>
        <v>PASS</v>
      </c>
      <c r="Q7543" t="str">
        <f t="shared" si="1056"/>
        <v>PASS</v>
      </c>
      <c r="R7543" t="str">
        <f t="shared" si="1057"/>
        <v>PASS</v>
      </c>
      <c r="S7543" t="str">
        <f t="shared" si="1058"/>
        <v>PASS</v>
      </c>
      <c r="T7543">
        <f t="shared" si="1059"/>
        <v>100</v>
      </c>
      <c r="U7543" t="str">
        <f t="shared" si="1060"/>
        <v>Low</v>
      </c>
      <c r="V7543" t="str">
        <f t="shared" si="1061"/>
        <v>Clean</v>
      </c>
    </row>
    <row r="7544" spans="1:22" x14ac:dyDescent="0.3">
      <c r="A7544" t="str">
        <f>Raw_Data!A7544</f>
        <v>36016609</v>
      </c>
      <c r="B7544">
        <f>Raw_Data!B7544</f>
        <v>45674</v>
      </c>
      <c r="C7544" t="str">
        <f>Raw_Data!C7544</f>
        <v>ADVAIR 250-50 DISKUS</v>
      </c>
      <c r="D7544" t="str">
        <f>Raw_Data!D7544</f>
        <v>173069600</v>
      </c>
      <c r="E7544" t="str">
        <f>Raw_Data!E7544</f>
        <v>GIBBS, JON</v>
      </c>
      <c r="F7544" t="str">
        <f>Raw_Data!F7544</f>
        <v>1700896156</v>
      </c>
      <c r="G7544" t="str">
        <f>Raw_Data!H7544</f>
        <v>3</v>
      </c>
      <c r="H7544">
        <f>IFERROR(VLOOKUP(G7544,Store_Map!$A$2:$I$100,3,FALSE),"")</f>
        <v>0</v>
      </c>
      <c r="I7544">
        <f>IFERROR(VLOOKUP(G7544,Store_Map!$A$2:$I$100,4,FALSE),"")</f>
        <v>0</v>
      </c>
      <c r="J7544">
        <f>IFERROR(VLOOKUP(G7544,Store_Map!$A$2:$I$100,5,FALSE),"")</f>
        <v>0</v>
      </c>
      <c r="K7544">
        <f>IFERROR(VLOOKUP(G7544,Store_Map!$A$2:$I$100,6,FALSE),"")</f>
        <v>0</v>
      </c>
      <c r="L7544">
        <f>IFERROR(VLOOKUP(G7544,Store_Map!$A$2:$I$100,7,FALSE),"")</f>
        <v>0</v>
      </c>
      <c r="M7544">
        <f>IFERROR(VLOOKUP(G7544,Store_Map!$A$2:$I$100,8,FALSE),"")</f>
        <v>0</v>
      </c>
      <c r="N7544">
        <f t="shared" si="1053"/>
        <v>0</v>
      </c>
      <c r="O7544" t="str">
        <f t="shared" si="1054"/>
        <v>PASS</v>
      </c>
      <c r="P7544" t="str">
        <f t="shared" si="1055"/>
        <v>REVIEW</v>
      </c>
      <c r="Q7544" t="str">
        <f t="shared" si="1056"/>
        <v>PASS</v>
      </c>
      <c r="R7544" t="str">
        <f t="shared" si="1057"/>
        <v>PASS</v>
      </c>
      <c r="S7544" t="str">
        <f t="shared" si="1058"/>
        <v>REVIEW</v>
      </c>
      <c r="T7544">
        <f t="shared" si="1059"/>
        <v>90</v>
      </c>
      <c r="U7544" t="str">
        <f t="shared" si="1060"/>
        <v>Low</v>
      </c>
      <c r="V7544" t="str">
        <f t="shared" si="1061"/>
        <v>Invalid NDC</v>
      </c>
    </row>
    <row r="7545" spans="1:22" x14ac:dyDescent="0.3">
      <c r="A7545" t="str">
        <f>Raw_Data!A7545</f>
        <v>36016486</v>
      </c>
      <c r="B7545">
        <f>Raw_Data!B7545</f>
        <v>45674</v>
      </c>
      <c r="C7545" t="str">
        <f>Raw_Data!C7545</f>
        <v>REPATHA 140 MG/ML SURECLICK</v>
      </c>
      <c r="D7545" t="str">
        <f>Raw_Data!D7545</f>
        <v>72511076002</v>
      </c>
      <c r="E7545" t="str">
        <f>Raw_Data!E7545</f>
        <v>YASIN, NURA</v>
      </c>
      <c r="F7545" t="str">
        <f>Raw_Data!F7545</f>
        <v>1265518567</v>
      </c>
      <c r="G7545" t="str">
        <f>Raw_Data!H7545</f>
        <v>3</v>
      </c>
      <c r="H7545">
        <f>IFERROR(VLOOKUP(G7545,Store_Map!$A$2:$I$100,3,FALSE),"")</f>
        <v>0</v>
      </c>
      <c r="I7545">
        <f>IFERROR(VLOOKUP(G7545,Store_Map!$A$2:$I$100,4,FALSE),"")</f>
        <v>0</v>
      </c>
      <c r="J7545">
        <f>IFERROR(VLOOKUP(G7545,Store_Map!$A$2:$I$100,5,FALSE),"")</f>
        <v>0</v>
      </c>
      <c r="K7545">
        <f>IFERROR(VLOOKUP(G7545,Store_Map!$A$2:$I$100,6,FALSE),"")</f>
        <v>0</v>
      </c>
      <c r="L7545">
        <f>IFERROR(VLOOKUP(G7545,Store_Map!$A$2:$I$100,7,FALSE),"")</f>
        <v>0</v>
      </c>
      <c r="M7545">
        <f>IFERROR(VLOOKUP(G7545,Store_Map!$A$2:$I$100,8,FALSE),"")</f>
        <v>0</v>
      </c>
      <c r="N7545">
        <f t="shared" si="1053"/>
        <v>0</v>
      </c>
      <c r="O7545" t="str">
        <f t="shared" si="1054"/>
        <v>PASS</v>
      </c>
      <c r="P7545" t="str">
        <f t="shared" si="1055"/>
        <v>PASS</v>
      </c>
      <c r="Q7545" t="str">
        <f t="shared" si="1056"/>
        <v>PASS</v>
      </c>
      <c r="R7545" t="str">
        <f t="shared" si="1057"/>
        <v>PASS</v>
      </c>
      <c r="S7545" t="str">
        <f t="shared" si="1058"/>
        <v>PASS</v>
      </c>
      <c r="T7545">
        <f t="shared" si="1059"/>
        <v>100</v>
      </c>
      <c r="U7545" t="str">
        <f t="shared" si="1060"/>
        <v>Low</v>
      </c>
      <c r="V7545" t="str">
        <f t="shared" si="1061"/>
        <v>Clean</v>
      </c>
    </row>
    <row r="7546" spans="1:22" x14ac:dyDescent="0.3">
      <c r="A7546" t="str">
        <f>Raw_Data!A7546</f>
        <v>36016610</v>
      </c>
      <c r="B7546">
        <f>Raw_Data!B7546</f>
        <v>45674</v>
      </c>
      <c r="C7546" t="str">
        <f>Raw_Data!C7546</f>
        <v>TOBRAMYCIN 0.3% EYE DROP</v>
      </c>
      <c r="D7546" t="str">
        <f>Raw_Data!D7546</f>
        <v>24208029005</v>
      </c>
      <c r="E7546" t="str">
        <f>Raw_Data!E7546</f>
        <v>YASIN, NURA</v>
      </c>
      <c r="F7546" t="str">
        <f>Raw_Data!F7546</f>
        <v>1265518567</v>
      </c>
      <c r="G7546" t="str">
        <f>Raw_Data!H7546</f>
        <v>3</v>
      </c>
      <c r="H7546">
        <f>IFERROR(VLOOKUP(G7546,Store_Map!$A$2:$I$100,3,FALSE),"")</f>
        <v>0</v>
      </c>
      <c r="I7546">
        <f>IFERROR(VLOOKUP(G7546,Store_Map!$A$2:$I$100,4,FALSE),"")</f>
        <v>0</v>
      </c>
      <c r="J7546">
        <f>IFERROR(VLOOKUP(G7546,Store_Map!$A$2:$I$100,5,FALSE),"")</f>
        <v>0</v>
      </c>
      <c r="K7546">
        <f>IFERROR(VLOOKUP(G7546,Store_Map!$A$2:$I$100,6,FALSE),"")</f>
        <v>0</v>
      </c>
      <c r="L7546">
        <f>IFERROR(VLOOKUP(G7546,Store_Map!$A$2:$I$100,7,FALSE),"")</f>
        <v>0</v>
      </c>
      <c r="M7546">
        <f>IFERROR(VLOOKUP(G7546,Store_Map!$A$2:$I$100,8,FALSE),"")</f>
        <v>0</v>
      </c>
      <c r="N7546">
        <f t="shared" si="1053"/>
        <v>0</v>
      </c>
      <c r="O7546" t="str">
        <f t="shared" si="1054"/>
        <v>PASS</v>
      </c>
      <c r="P7546" t="str">
        <f t="shared" si="1055"/>
        <v>PASS</v>
      </c>
      <c r="Q7546" t="str">
        <f t="shared" si="1056"/>
        <v>PASS</v>
      </c>
      <c r="R7546" t="str">
        <f t="shared" si="1057"/>
        <v>PASS</v>
      </c>
      <c r="S7546" t="str">
        <f t="shared" si="1058"/>
        <v>PASS</v>
      </c>
      <c r="T7546">
        <f t="shared" si="1059"/>
        <v>100</v>
      </c>
      <c r="U7546" t="str">
        <f t="shared" si="1060"/>
        <v>Low</v>
      </c>
      <c r="V7546" t="str">
        <f t="shared" si="1061"/>
        <v>Clean</v>
      </c>
    </row>
    <row r="7547" spans="1:22" x14ac:dyDescent="0.3">
      <c r="A7547" t="str">
        <f>Raw_Data!A7547</f>
        <v>36016611</v>
      </c>
      <c r="B7547">
        <f>Raw_Data!B7547</f>
        <v>45674</v>
      </c>
      <c r="C7547" t="str">
        <f>Raw_Data!C7547</f>
        <v>AMNESTEEM 40 MG CAPSULE</v>
      </c>
      <c r="D7547" t="str">
        <f>Raw_Data!D7547</f>
        <v>378661493</v>
      </c>
      <c r="E7547" t="str">
        <f>Raw_Data!E7547</f>
        <v>THAKORE, MORGAN</v>
      </c>
      <c r="F7547" t="str">
        <f>Raw_Data!F7547</f>
        <v>1770875130</v>
      </c>
      <c r="G7547" t="str">
        <f>Raw_Data!H7547</f>
        <v>3</v>
      </c>
      <c r="H7547">
        <f>IFERROR(VLOOKUP(G7547,Store_Map!$A$2:$I$100,3,FALSE),"")</f>
        <v>0</v>
      </c>
      <c r="I7547">
        <f>IFERROR(VLOOKUP(G7547,Store_Map!$A$2:$I$100,4,FALSE),"")</f>
        <v>0</v>
      </c>
      <c r="J7547">
        <f>IFERROR(VLOOKUP(G7547,Store_Map!$A$2:$I$100,5,FALSE),"")</f>
        <v>0</v>
      </c>
      <c r="K7547">
        <f>IFERROR(VLOOKUP(G7547,Store_Map!$A$2:$I$100,6,FALSE),"")</f>
        <v>0</v>
      </c>
      <c r="L7547">
        <f>IFERROR(VLOOKUP(G7547,Store_Map!$A$2:$I$100,7,FALSE),"")</f>
        <v>0</v>
      </c>
      <c r="M7547">
        <f>IFERROR(VLOOKUP(G7547,Store_Map!$A$2:$I$100,8,FALSE),"")</f>
        <v>0</v>
      </c>
      <c r="N7547">
        <f t="shared" si="1053"/>
        <v>0</v>
      </c>
      <c r="O7547" t="str">
        <f t="shared" si="1054"/>
        <v>PASS</v>
      </c>
      <c r="P7547" t="str">
        <f t="shared" si="1055"/>
        <v>REVIEW</v>
      </c>
      <c r="Q7547" t="str">
        <f t="shared" si="1056"/>
        <v>PASS</v>
      </c>
      <c r="R7547" t="str">
        <f t="shared" si="1057"/>
        <v>PASS</v>
      </c>
      <c r="S7547" t="str">
        <f t="shared" si="1058"/>
        <v>REVIEW</v>
      </c>
      <c r="T7547">
        <f t="shared" si="1059"/>
        <v>90</v>
      </c>
      <c r="U7547" t="str">
        <f t="shared" si="1060"/>
        <v>Low</v>
      </c>
      <c r="V7547" t="str">
        <f t="shared" si="1061"/>
        <v>Invalid NDC</v>
      </c>
    </row>
    <row r="7548" spans="1:22" x14ac:dyDescent="0.3">
      <c r="A7548" t="str">
        <f>Raw_Data!A7548</f>
        <v>36014215</v>
      </c>
      <c r="B7548">
        <f>Raw_Data!B7548</f>
        <v>45674</v>
      </c>
      <c r="C7548" t="str">
        <f>Raw_Data!C7548</f>
        <v>TRIAMCINOLONE 55 MCG NASAL</v>
      </c>
      <c r="D7548" t="str">
        <f>Raw_Data!D7548</f>
        <v>45802010901</v>
      </c>
      <c r="E7548" t="str">
        <f>Raw_Data!E7548</f>
        <v>ERTLE, VALERIE</v>
      </c>
      <c r="F7548" t="str">
        <f>Raw_Data!F7548</f>
        <v>1245619592</v>
      </c>
      <c r="G7548" t="str">
        <f>Raw_Data!H7548</f>
        <v>3</v>
      </c>
      <c r="H7548">
        <f>IFERROR(VLOOKUP(G7548,Store_Map!$A$2:$I$100,3,FALSE),"")</f>
        <v>0</v>
      </c>
      <c r="I7548">
        <f>IFERROR(VLOOKUP(G7548,Store_Map!$A$2:$I$100,4,FALSE),"")</f>
        <v>0</v>
      </c>
      <c r="J7548">
        <f>IFERROR(VLOOKUP(G7548,Store_Map!$A$2:$I$100,5,FALSE),"")</f>
        <v>0</v>
      </c>
      <c r="K7548">
        <f>IFERROR(VLOOKUP(G7548,Store_Map!$A$2:$I$100,6,FALSE),"")</f>
        <v>0</v>
      </c>
      <c r="L7548">
        <f>IFERROR(VLOOKUP(G7548,Store_Map!$A$2:$I$100,7,FALSE),"")</f>
        <v>0</v>
      </c>
      <c r="M7548">
        <f>IFERROR(VLOOKUP(G7548,Store_Map!$A$2:$I$100,8,FALSE),"")</f>
        <v>0</v>
      </c>
      <c r="N7548">
        <f t="shared" si="1053"/>
        <v>0</v>
      </c>
      <c r="O7548" t="str">
        <f t="shared" si="1054"/>
        <v>PASS</v>
      </c>
      <c r="P7548" t="str">
        <f t="shared" si="1055"/>
        <v>PASS</v>
      </c>
      <c r="Q7548" t="str">
        <f t="shared" si="1056"/>
        <v>PASS</v>
      </c>
      <c r="R7548" t="str">
        <f t="shared" si="1057"/>
        <v>PASS</v>
      </c>
      <c r="S7548" t="str">
        <f t="shared" si="1058"/>
        <v>PASS</v>
      </c>
      <c r="T7548">
        <f t="shared" si="1059"/>
        <v>100</v>
      </c>
      <c r="U7548" t="str">
        <f t="shared" si="1060"/>
        <v>Low</v>
      </c>
      <c r="V7548" t="str">
        <f t="shared" si="1061"/>
        <v>Clean</v>
      </c>
    </row>
    <row r="7549" spans="1:22" x14ac:dyDescent="0.3">
      <c r="A7549" t="str">
        <f>Raw_Data!A7549</f>
        <v>36016612</v>
      </c>
      <c r="B7549">
        <f>Raw_Data!B7549</f>
        <v>45674</v>
      </c>
      <c r="C7549" t="str">
        <f>Raw_Data!C7549</f>
        <v>HYDROCHLOROTHIAZIDE 12.5 MG</v>
      </c>
      <c r="D7549" t="str">
        <f>Raw_Data!D7549</f>
        <v>591034701</v>
      </c>
      <c r="E7549" t="str">
        <f>Raw_Data!E7549</f>
        <v>YASIN, NURA</v>
      </c>
      <c r="F7549" t="str">
        <f>Raw_Data!F7549</f>
        <v>1265518567</v>
      </c>
      <c r="G7549" t="str">
        <f>Raw_Data!H7549</f>
        <v>3</v>
      </c>
      <c r="H7549">
        <f>IFERROR(VLOOKUP(G7549,Store_Map!$A$2:$I$100,3,FALSE),"")</f>
        <v>0</v>
      </c>
      <c r="I7549">
        <f>IFERROR(VLOOKUP(G7549,Store_Map!$A$2:$I$100,4,FALSE),"")</f>
        <v>0</v>
      </c>
      <c r="J7549">
        <f>IFERROR(VLOOKUP(G7549,Store_Map!$A$2:$I$100,5,FALSE),"")</f>
        <v>0</v>
      </c>
      <c r="K7549">
        <f>IFERROR(VLOOKUP(G7549,Store_Map!$A$2:$I$100,6,FALSE),"")</f>
        <v>0</v>
      </c>
      <c r="L7549">
        <f>IFERROR(VLOOKUP(G7549,Store_Map!$A$2:$I$100,7,FALSE),"")</f>
        <v>0</v>
      </c>
      <c r="M7549">
        <f>IFERROR(VLOOKUP(G7549,Store_Map!$A$2:$I$100,8,FALSE),"")</f>
        <v>0</v>
      </c>
      <c r="N7549">
        <f t="shared" si="1053"/>
        <v>0</v>
      </c>
      <c r="O7549" t="str">
        <f t="shared" si="1054"/>
        <v>PASS</v>
      </c>
      <c r="P7549" t="str">
        <f t="shared" si="1055"/>
        <v>REVIEW</v>
      </c>
      <c r="Q7549" t="str">
        <f t="shared" si="1056"/>
        <v>PASS</v>
      </c>
      <c r="R7549" t="str">
        <f t="shared" si="1057"/>
        <v>PASS</v>
      </c>
      <c r="S7549" t="str">
        <f t="shared" si="1058"/>
        <v>REVIEW</v>
      </c>
      <c r="T7549">
        <f t="shared" si="1059"/>
        <v>90</v>
      </c>
      <c r="U7549" t="str">
        <f t="shared" si="1060"/>
        <v>Low</v>
      </c>
      <c r="V7549" t="str">
        <f t="shared" si="1061"/>
        <v>Invalid NDC</v>
      </c>
    </row>
    <row r="7550" spans="1:22" x14ac:dyDescent="0.3">
      <c r="A7550" t="str">
        <f>Raw_Data!A7550</f>
        <v>36016614</v>
      </c>
      <c r="B7550">
        <f>Raw_Data!B7550</f>
        <v>45674</v>
      </c>
      <c r="C7550" t="str">
        <f>Raw_Data!C7550</f>
        <v>ALBUTEROL HFA 90 MCG INHALE</v>
      </c>
      <c r="D7550" t="str">
        <f>Raw_Data!D7550</f>
        <v>68180096301</v>
      </c>
      <c r="E7550" t="str">
        <f>Raw_Data!E7550</f>
        <v>YASIN, NURA</v>
      </c>
      <c r="F7550" t="str">
        <f>Raw_Data!F7550</f>
        <v>1265518567</v>
      </c>
      <c r="G7550" t="str">
        <f>Raw_Data!H7550</f>
        <v>3</v>
      </c>
      <c r="H7550">
        <f>IFERROR(VLOOKUP(G7550,Store_Map!$A$2:$I$100,3,FALSE),"")</f>
        <v>0</v>
      </c>
      <c r="I7550">
        <f>IFERROR(VLOOKUP(G7550,Store_Map!$A$2:$I$100,4,FALSE),"")</f>
        <v>0</v>
      </c>
      <c r="J7550">
        <f>IFERROR(VLOOKUP(G7550,Store_Map!$A$2:$I$100,5,FALSE),"")</f>
        <v>0</v>
      </c>
      <c r="K7550">
        <f>IFERROR(VLOOKUP(G7550,Store_Map!$A$2:$I$100,6,FALSE),"")</f>
        <v>0</v>
      </c>
      <c r="L7550">
        <f>IFERROR(VLOOKUP(G7550,Store_Map!$A$2:$I$100,7,FALSE),"")</f>
        <v>0</v>
      </c>
      <c r="M7550">
        <f>IFERROR(VLOOKUP(G7550,Store_Map!$A$2:$I$100,8,FALSE),"")</f>
        <v>0</v>
      </c>
      <c r="N7550">
        <f t="shared" si="1053"/>
        <v>0</v>
      </c>
      <c r="O7550" t="str">
        <f t="shared" si="1054"/>
        <v>PASS</v>
      </c>
      <c r="P7550" t="str">
        <f t="shared" si="1055"/>
        <v>PASS</v>
      </c>
      <c r="Q7550" t="str">
        <f t="shared" si="1056"/>
        <v>PASS</v>
      </c>
      <c r="R7550" t="str">
        <f t="shared" si="1057"/>
        <v>PASS</v>
      </c>
      <c r="S7550" t="str">
        <f t="shared" si="1058"/>
        <v>PASS</v>
      </c>
      <c r="T7550">
        <f t="shared" si="1059"/>
        <v>100</v>
      </c>
      <c r="U7550" t="str">
        <f t="shared" si="1060"/>
        <v>Low</v>
      </c>
      <c r="V7550" t="str">
        <f t="shared" si="1061"/>
        <v>Clean</v>
      </c>
    </row>
    <row r="7551" spans="1:22" x14ac:dyDescent="0.3">
      <c r="A7551" t="str">
        <f>Raw_Data!A7551</f>
        <v>36016615</v>
      </c>
      <c r="B7551">
        <f>Raw_Data!B7551</f>
        <v>45674</v>
      </c>
      <c r="C7551" t="str">
        <f>Raw_Data!C7551</f>
        <v>POLYETHYLENE GLYCOL 3350 PO</v>
      </c>
      <c r="D7551" t="str">
        <f>Raw_Data!D7551</f>
        <v>45802086803</v>
      </c>
      <c r="E7551" t="str">
        <f>Raw_Data!E7551</f>
        <v>Acevedo, Jose</v>
      </c>
      <c r="F7551" t="str">
        <f>Raw_Data!F7551</f>
        <v>1356327027</v>
      </c>
      <c r="G7551" t="str">
        <f>Raw_Data!H7551</f>
        <v>3</v>
      </c>
      <c r="H7551">
        <f>IFERROR(VLOOKUP(G7551,Store_Map!$A$2:$I$100,3,FALSE),"")</f>
        <v>0</v>
      </c>
      <c r="I7551">
        <f>IFERROR(VLOOKUP(G7551,Store_Map!$A$2:$I$100,4,FALSE),"")</f>
        <v>0</v>
      </c>
      <c r="J7551">
        <f>IFERROR(VLOOKUP(G7551,Store_Map!$A$2:$I$100,5,FALSE),"")</f>
        <v>0</v>
      </c>
      <c r="K7551">
        <f>IFERROR(VLOOKUP(G7551,Store_Map!$A$2:$I$100,6,FALSE),"")</f>
        <v>0</v>
      </c>
      <c r="L7551">
        <f>IFERROR(VLOOKUP(G7551,Store_Map!$A$2:$I$100,7,FALSE),"")</f>
        <v>0</v>
      </c>
      <c r="M7551">
        <f>IFERROR(VLOOKUP(G7551,Store_Map!$A$2:$I$100,8,FALSE),"")</f>
        <v>0</v>
      </c>
      <c r="N7551">
        <f t="shared" si="1053"/>
        <v>0</v>
      </c>
      <c r="O7551" t="str">
        <f t="shared" si="1054"/>
        <v>PASS</v>
      </c>
      <c r="P7551" t="str">
        <f t="shared" si="1055"/>
        <v>PASS</v>
      </c>
      <c r="Q7551" t="str">
        <f t="shared" si="1056"/>
        <v>PASS</v>
      </c>
      <c r="R7551" t="str">
        <f t="shared" si="1057"/>
        <v>PASS</v>
      </c>
      <c r="S7551" t="str">
        <f t="shared" si="1058"/>
        <v>PASS</v>
      </c>
      <c r="T7551">
        <f t="shared" si="1059"/>
        <v>100</v>
      </c>
      <c r="U7551" t="str">
        <f t="shared" si="1060"/>
        <v>Low</v>
      </c>
      <c r="V7551" t="str">
        <f t="shared" si="1061"/>
        <v>Clean</v>
      </c>
    </row>
    <row r="7552" spans="1:22" x14ac:dyDescent="0.3">
      <c r="A7552" t="str">
        <f>Raw_Data!A7552</f>
        <v>36016616</v>
      </c>
      <c r="B7552">
        <f>Raw_Data!B7552</f>
        <v>45674</v>
      </c>
      <c r="C7552" t="str">
        <f>Raw_Data!C7552</f>
        <v>CETIRIZINE HCL 1 MG/ML SOLN</v>
      </c>
      <c r="D7552" t="str">
        <f>Raw_Data!D7552</f>
        <v>45802097426</v>
      </c>
      <c r="E7552" t="str">
        <f>Raw_Data!E7552</f>
        <v>THERATTIL, JAYA</v>
      </c>
      <c r="F7552" t="str">
        <f>Raw_Data!F7552</f>
        <v>1043285810</v>
      </c>
      <c r="G7552" t="str">
        <f>Raw_Data!H7552</f>
        <v>3</v>
      </c>
      <c r="H7552">
        <f>IFERROR(VLOOKUP(G7552,Store_Map!$A$2:$I$100,3,FALSE),"")</f>
        <v>0</v>
      </c>
      <c r="I7552">
        <f>IFERROR(VLOOKUP(G7552,Store_Map!$A$2:$I$100,4,FALSE),"")</f>
        <v>0</v>
      </c>
      <c r="J7552">
        <f>IFERROR(VLOOKUP(G7552,Store_Map!$A$2:$I$100,5,FALSE),"")</f>
        <v>0</v>
      </c>
      <c r="K7552">
        <f>IFERROR(VLOOKUP(G7552,Store_Map!$A$2:$I$100,6,FALSE),"")</f>
        <v>0</v>
      </c>
      <c r="L7552">
        <f>IFERROR(VLOOKUP(G7552,Store_Map!$A$2:$I$100,7,FALSE),"")</f>
        <v>0</v>
      </c>
      <c r="M7552">
        <f>IFERROR(VLOOKUP(G7552,Store_Map!$A$2:$I$100,8,FALSE),"")</f>
        <v>0</v>
      </c>
      <c r="N7552">
        <f t="shared" si="1053"/>
        <v>0</v>
      </c>
      <c r="O7552" t="str">
        <f t="shared" si="1054"/>
        <v>PASS</v>
      </c>
      <c r="P7552" t="str">
        <f t="shared" si="1055"/>
        <v>PASS</v>
      </c>
      <c r="Q7552" t="str">
        <f t="shared" si="1056"/>
        <v>PASS</v>
      </c>
      <c r="R7552" t="str">
        <f t="shared" si="1057"/>
        <v>PASS</v>
      </c>
      <c r="S7552" t="str">
        <f t="shared" si="1058"/>
        <v>PASS</v>
      </c>
      <c r="T7552">
        <f t="shared" si="1059"/>
        <v>100</v>
      </c>
      <c r="U7552" t="str">
        <f t="shared" si="1060"/>
        <v>Low</v>
      </c>
      <c r="V7552" t="str">
        <f t="shared" si="1061"/>
        <v>Clean</v>
      </c>
    </row>
    <row r="7553" spans="1:22" x14ac:dyDescent="0.3">
      <c r="A7553" t="str">
        <f>Raw_Data!A7553</f>
        <v>36016617</v>
      </c>
      <c r="B7553">
        <f>Raw_Data!B7553</f>
        <v>45674</v>
      </c>
      <c r="C7553" t="str">
        <f>Raw_Data!C7553</f>
        <v>PREDNISOLONE 15 MG/5 ML SOL</v>
      </c>
      <c r="D7553" t="str">
        <f>Raw_Data!D7553</f>
        <v>121075908</v>
      </c>
      <c r="E7553" t="str">
        <f>Raw_Data!E7553</f>
        <v>THERATTIL, JAYA</v>
      </c>
      <c r="F7553" t="str">
        <f>Raw_Data!F7553</f>
        <v>1043285810</v>
      </c>
      <c r="G7553" t="str">
        <f>Raw_Data!H7553</f>
        <v>3</v>
      </c>
      <c r="H7553">
        <f>IFERROR(VLOOKUP(G7553,Store_Map!$A$2:$I$100,3,FALSE),"")</f>
        <v>0</v>
      </c>
      <c r="I7553">
        <f>IFERROR(VLOOKUP(G7553,Store_Map!$A$2:$I$100,4,FALSE),"")</f>
        <v>0</v>
      </c>
      <c r="J7553">
        <f>IFERROR(VLOOKUP(G7553,Store_Map!$A$2:$I$100,5,FALSE),"")</f>
        <v>0</v>
      </c>
      <c r="K7553">
        <f>IFERROR(VLOOKUP(G7553,Store_Map!$A$2:$I$100,6,FALSE),"")</f>
        <v>0</v>
      </c>
      <c r="L7553">
        <f>IFERROR(VLOOKUP(G7553,Store_Map!$A$2:$I$100,7,FALSE),"")</f>
        <v>0</v>
      </c>
      <c r="M7553">
        <f>IFERROR(VLOOKUP(G7553,Store_Map!$A$2:$I$100,8,FALSE),"")</f>
        <v>0</v>
      </c>
      <c r="N7553">
        <f t="shared" si="1053"/>
        <v>0</v>
      </c>
      <c r="O7553" t="str">
        <f t="shared" si="1054"/>
        <v>PASS</v>
      </c>
      <c r="P7553" t="str">
        <f t="shared" si="1055"/>
        <v>REVIEW</v>
      </c>
      <c r="Q7553" t="str">
        <f t="shared" si="1056"/>
        <v>PASS</v>
      </c>
      <c r="R7553" t="str">
        <f t="shared" si="1057"/>
        <v>PASS</v>
      </c>
      <c r="S7553" t="str">
        <f t="shared" si="1058"/>
        <v>REVIEW</v>
      </c>
      <c r="T7553">
        <f t="shared" si="1059"/>
        <v>90</v>
      </c>
      <c r="U7553" t="str">
        <f t="shared" si="1060"/>
        <v>Low</v>
      </c>
      <c r="V7553" t="str">
        <f t="shared" si="1061"/>
        <v>Invalid NDC</v>
      </c>
    </row>
    <row r="7554" spans="1:22" x14ac:dyDescent="0.3">
      <c r="A7554" t="str">
        <f>Raw_Data!A7554</f>
        <v>36016618</v>
      </c>
      <c r="B7554">
        <f>Raw_Data!B7554</f>
        <v>45674</v>
      </c>
      <c r="C7554" t="str">
        <f>Raw_Data!C7554</f>
        <v>CETIRIZINE HCL 1 MG/ML SOLN</v>
      </c>
      <c r="D7554" t="str">
        <f>Raw_Data!D7554</f>
        <v>45802097426</v>
      </c>
      <c r="E7554" t="str">
        <f>Raw_Data!E7554</f>
        <v>THERATTIL, JAYA</v>
      </c>
      <c r="F7554" t="str">
        <f>Raw_Data!F7554</f>
        <v>1043285810</v>
      </c>
      <c r="G7554" t="str">
        <f>Raw_Data!H7554</f>
        <v>3</v>
      </c>
      <c r="H7554">
        <f>IFERROR(VLOOKUP(G7554,Store_Map!$A$2:$I$100,3,FALSE),"")</f>
        <v>0</v>
      </c>
      <c r="I7554">
        <f>IFERROR(VLOOKUP(G7554,Store_Map!$A$2:$I$100,4,FALSE),"")</f>
        <v>0</v>
      </c>
      <c r="J7554">
        <f>IFERROR(VLOOKUP(G7554,Store_Map!$A$2:$I$100,5,FALSE),"")</f>
        <v>0</v>
      </c>
      <c r="K7554">
        <f>IFERROR(VLOOKUP(G7554,Store_Map!$A$2:$I$100,6,FALSE),"")</f>
        <v>0</v>
      </c>
      <c r="L7554">
        <f>IFERROR(VLOOKUP(G7554,Store_Map!$A$2:$I$100,7,FALSE),"")</f>
        <v>0</v>
      </c>
      <c r="M7554">
        <f>IFERROR(VLOOKUP(G7554,Store_Map!$A$2:$I$100,8,FALSE),"")</f>
        <v>0</v>
      </c>
      <c r="N7554">
        <f t="shared" ref="N7554:N7617" si="1062">COUNTBLANK(A7554:M7554)</f>
        <v>0</v>
      </c>
      <c r="O7554" t="str">
        <f t="shared" ref="O7554:O7617" si="1063">IF(AND(F7554&lt;&gt;"",LEN(F7554)=10,ISNUMBER(--F7554)),"PASS","REVIEW")</f>
        <v>PASS</v>
      </c>
      <c r="P7554" t="str">
        <f t="shared" ref="P7554:P7617" si="1064">IF(AND(D7554&lt;&gt;"",OR(LEN(D7554)=10,LEN(D7554)=11),ISNUMBER(--D7554)),"PASS","REVIEW")</f>
        <v>PASS</v>
      </c>
      <c r="Q7554" t="str">
        <f t="shared" ref="Q7554:Q7617" si="1065">IF(H7554&lt;&gt;"","PASS","REVIEW")</f>
        <v>PASS</v>
      </c>
      <c r="R7554" t="str">
        <f t="shared" ref="R7554:R7617" si="1066">IF(AND(I7554&lt;&gt;"",J7554&lt;&gt;"",K7554&lt;&gt;"",L7554&lt;&gt;"",M7554&lt;&gt;""),"PASS","REVIEW")</f>
        <v>PASS</v>
      </c>
      <c r="S7554" t="str">
        <f t="shared" ref="S7554:S7617" si="1067">IF(OR(N7554&gt;0,O7554="REVIEW",P7554="REVIEW",Q7554="REVIEW",R7554="REVIEW"),"REVIEW","PASS")</f>
        <v>PASS</v>
      </c>
      <c r="T7554">
        <f t="shared" ref="T7554:T7617" si="1068">MAX(0,100-(N7554*5)-IF(O7554="REVIEW",15,0)-IF(P7554="REVIEW",10,0)-IF(Q7554="REVIEW",10,0)-IF(R7554="REVIEW",20,0))</f>
        <v>100</v>
      </c>
      <c r="U7554" t="str">
        <f t="shared" ref="U7554:U7617" si="1069">IF(T7554&gt;=90,"Low",IF(T7554&gt;=70,"Medium","High"))</f>
        <v>Low</v>
      </c>
      <c r="V7554" t="str">
        <f t="shared" ref="V7554:V7617" si="1070">IF(N7554&gt;0,"Missing required fields",IF(O7554="REVIEW","Invalid provider NPI",IF(P7554="REVIEW","Invalid NDC",IF(Q7554="REVIEW","Store mapping incomplete",IF(R7554="REVIEW","Entity mapping incomplete","Clean")))))</f>
        <v>Clean</v>
      </c>
    </row>
    <row r="7555" spans="1:22" x14ac:dyDescent="0.3">
      <c r="A7555" t="str">
        <f>Raw_Data!A7555</f>
        <v>36016619</v>
      </c>
      <c r="B7555">
        <f>Raw_Data!B7555</f>
        <v>45674</v>
      </c>
      <c r="C7555" t="str">
        <f>Raw_Data!C7555</f>
        <v>PREDNISONE 20 MG TABLET</v>
      </c>
      <c r="D7555" t="str">
        <f>Raw_Data!D7555</f>
        <v>591544301</v>
      </c>
      <c r="E7555" t="str">
        <f>Raw_Data!E7555</f>
        <v>THERATTIL, JAYA</v>
      </c>
      <c r="F7555" t="str">
        <f>Raw_Data!F7555</f>
        <v>1043285810</v>
      </c>
      <c r="G7555" t="str">
        <f>Raw_Data!H7555</f>
        <v>3</v>
      </c>
      <c r="H7555">
        <f>IFERROR(VLOOKUP(G7555,Store_Map!$A$2:$I$100,3,FALSE),"")</f>
        <v>0</v>
      </c>
      <c r="I7555">
        <f>IFERROR(VLOOKUP(G7555,Store_Map!$A$2:$I$100,4,FALSE),"")</f>
        <v>0</v>
      </c>
      <c r="J7555">
        <f>IFERROR(VLOOKUP(G7555,Store_Map!$A$2:$I$100,5,FALSE),"")</f>
        <v>0</v>
      </c>
      <c r="K7555">
        <f>IFERROR(VLOOKUP(G7555,Store_Map!$A$2:$I$100,6,FALSE),"")</f>
        <v>0</v>
      </c>
      <c r="L7555">
        <f>IFERROR(VLOOKUP(G7555,Store_Map!$A$2:$I$100,7,FALSE),"")</f>
        <v>0</v>
      </c>
      <c r="M7555">
        <f>IFERROR(VLOOKUP(G7555,Store_Map!$A$2:$I$100,8,FALSE),"")</f>
        <v>0</v>
      </c>
      <c r="N7555">
        <f t="shared" si="1062"/>
        <v>0</v>
      </c>
      <c r="O7555" t="str">
        <f t="shared" si="1063"/>
        <v>PASS</v>
      </c>
      <c r="P7555" t="str">
        <f t="shared" si="1064"/>
        <v>REVIEW</v>
      </c>
      <c r="Q7555" t="str">
        <f t="shared" si="1065"/>
        <v>PASS</v>
      </c>
      <c r="R7555" t="str">
        <f t="shared" si="1066"/>
        <v>PASS</v>
      </c>
      <c r="S7555" t="str">
        <f t="shared" si="1067"/>
        <v>REVIEW</v>
      </c>
      <c r="T7555">
        <f t="shared" si="1068"/>
        <v>90</v>
      </c>
      <c r="U7555" t="str">
        <f t="shared" si="1069"/>
        <v>Low</v>
      </c>
      <c r="V7555" t="str">
        <f t="shared" si="1070"/>
        <v>Invalid NDC</v>
      </c>
    </row>
    <row r="7556" spans="1:22" x14ac:dyDescent="0.3">
      <c r="A7556" t="str">
        <f>Raw_Data!A7556</f>
        <v>36016620</v>
      </c>
      <c r="B7556">
        <f>Raw_Data!B7556</f>
        <v>45674</v>
      </c>
      <c r="C7556" t="str">
        <f>Raw_Data!C7556</f>
        <v>AMOX-CLAV 875-125 MG TABLET</v>
      </c>
      <c r="D7556" t="str">
        <f>Raw_Data!D7556</f>
        <v>143924920</v>
      </c>
      <c r="E7556" t="str">
        <f>Raw_Data!E7556</f>
        <v>THERATTIL, JAYA</v>
      </c>
      <c r="F7556" t="str">
        <f>Raw_Data!F7556</f>
        <v>1043285810</v>
      </c>
      <c r="G7556" t="str">
        <f>Raw_Data!H7556</f>
        <v>3</v>
      </c>
      <c r="H7556">
        <f>IFERROR(VLOOKUP(G7556,Store_Map!$A$2:$I$100,3,FALSE),"")</f>
        <v>0</v>
      </c>
      <c r="I7556">
        <f>IFERROR(VLOOKUP(G7556,Store_Map!$A$2:$I$100,4,FALSE),"")</f>
        <v>0</v>
      </c>
      <c r="J7556">
        <f>IFERROR(VLOOKUP(G7556,Store_Map!$A$2:$I$100,5,FALSE),"")</f>
        <v>0</v>
      </c>
      <c r="K7556">
        <f>IFERROR(VLOOKUP(G7556,Store_Map!$A$2:$I$100,6,FALSE),"")</f>
        <v>0</v>
      </c>
      <c r="L7556">
        <f>IFERROR(VLOOKUP(G7556,Store_Map!$A$2:$I$100,7,FALSE),"")</f>
        <v>0</v>
      </c>
      <c r="M7556">
        <f>IFERROR(VLOOKUP(G7556,Store_Map!$A$2:$I$100,8,FALSE),"")</f>
        <v>0</v>
      </c>
      <c r="N7556">
        <f t="shared" si="1062"/>
        <v>0</v>
      </c>
      <c r="O7556" t="str">
        <f t="shared" si="1063"/>
        <v>PASS</v>
      </c>
      <c r="P7556" t="str">
        <f t="shared" si="1064"/>
        <v>REVIEW</v>
      </c>
      <c r="Q7556" t="str">
        <f t="shared" si="1065"/>
        <v>PASS</v>
      </c>
      <c r="R7556" t="str">
        <f t="shared" si="1066"/>
        <v>PASS</v>
      </c>
      <c r="S7556" t="str">
        <f t="shared" si="1067"/>
        <v>REVIEW</v>
      </c>
      <c r="T7556">
        <f t="shared" si="1068"/>
        <v>90</v>
      </c>
      <c r="U7556" t="str">
        <f t="shared" si="1069"/>
        <v>Low</v>
      </c>
      <c r="V7556" t="str">
        <f t="shared" si="1070"/>
        <v>Invalid NDC</v>
      </c>
    </row>
    <row r="7557" spans="1:22" x14ac:dyDescent="0.3">
      <c r="A7557" t="str">
        <f>Raw_Data!A7557</f>
        <v>36016621</v>
      </c>
      <c r="B7557">
        <f>Raw_Data!B7557</f>
        <v>45674</v>
      </c>
      <c r="C7557" t="str">
        <f>Raw_Data!C7557</f>
        <v>TRIAMCINOLONE 0.1% OINTMENT</v>
      </c>
      <c r="D7557" t="str">
        <f>Raw_Data!D7557</f>
        <v>45802005535</v>
      </c>
      <c r="E7557" t="str">
        <f>Raw_Data!E7557</f>
        <v>THERATTIL, JAYA</v>
      </c>
      <c r="F7557" t="str">
        <f>Raw_Data!F7557</f>
        <v>1043285810</v>
      </c>
      <c r="G7557" t="str">
        <f>Raw_Data!H7557</f>
        <v>3</v>
      </c>
      <c r="H7557">
        <f>IFERROR(VLOOKUP(G7557,Store_Map!$A$2:$I$100,3,FALSE),"")</f>
        <v>0</v>
      </c>
      <c r="I7557">
        <f>IFERROR(VLOOKUP(G7557,Store_Map!$A$2:$I$100,4,FALSE),"")</f>
        <v>0</v>
      </c>
      <c r="J7557">
        <f>IFERROR(VLOOKUP(G7557,Store_Map!$A$2:$I$100,5,FALSE),"")</f>
        <v>0</v>
      </c>
      <c r="K7557">
        <f>IFERROR(VLOOKUP(G7557,Store_Map!$A$2:$I$100,6,FALSE),"")</f>
        <v>0</v>
      </c>
      <c r="L7557">
        <f>IFERROR(VLOOKUP(G7557,Store_Map!$A$2:$I$100,7,FALSE),"")</f>
        <v>0</v>
      </c>
      <c r="M7557">
        <f>IFERROR(VLOOKUP(G7557,Store_Map!$A$2:$I$100,8,FALSE),"")</f>
        <v>0</v>
      </c>
      <c r="N7557">
        <f t="shared" si="1062"/>
        <v>0</v>
      </c>
      <c r="O7557" t="str">
        <f t="shared" si="1063"/>
        <v>PASS</v>
      </c>
      <c r="P7557" t="str">
        <f t="shared" si="1064"/>
        <v>PASS</v>
      </c>
      <c r="Q7557" t="str">
        <f t="shared" si="1065"/>
        <v>PASS</v>
      </c>
      <c r="R7557" t="str">
        <f t="shared" si="1066"/>
        <v>PASS</v>
      </c>
      <c r="S7557" t="str">
        <f t="shared" si="1067"/>
        <v>PASS</v>
      </c>
      <c r="T7557">
        <f t="shared" si="1068"/>
        <v>100</v>
      </c>
      <c r="U7557" t="str">
        <f t="shared" si="1069"/>
        <v>Low</v>
      </c>
      <c r="V7557" t="str">
        <f t="shared" si="1070"/>
        <v>Clean</v>
      </c>
    </row>
    <row r="7558" spans="1:22" x14ac:dyDescent="0.3">
      <c r="A7558" t="str">
        <f>Raw_Data!A7558</f>
        <v>36016622</v>
      </c>
      <c r="B7558">
        <f>Raw_Data!B7558</f>
        <v>45674</v>
      </c>
      <c r="C7558" t="str">
        <f>Raw_Data!C7558</f>
        <v>EPINEPHRINE 0.3 MG AUTO-INJ</v>
      </c>
      <c r="D7558" t="str">
        <f>Raw_Data!D7558</f>
        <v>49502010202</v>
      </c>
      <c r="E7558" t="str">
        <f>Raw_Data!E7558</f>
        <v>THERATTIL, JAYA</v>
      </c>
      <c r="F7558" t="str">
        <f>Raw_Data!F7558</f>
        <v>1043285810</v>
      </c>
      <c r="G7558" t="str">
        <f>Raw_Data!H7558</f>
        <v>3</v>
      </c>
      <c r="H7558">
        <f>IFERROR(VLOOKUP(G7558,Store_Map!$A$2:$I$100,3,FALSE),"")</f>
        <v>0</v>
      </c>
      <c r="I7558">
        <f>IFERROR(VLOOKUP(G7558,Store_Map!$A$2:$I$100,4,FALSE),"")</f>
        <v>0</v>
      </c>
      <c r="J7558">
        <f>IFERROR(VLOOKUP(G7558,Store_Map!$A$2:$I$100,5,FALSE),"")</f>
        <v>0</v>
      </c>
      <c r="K7558">
        <f>IFERROR(VLOOKUP(G7558,Store_Map!$A$2:$I$100,6,FALSE),"")</f>
        <v>0</v>
      </c>
      <c r="L7558">
        <f>IFERROR(VLOOKUP(G7558,Store_Map!$A$2:$I$100,7,FALSE),"")</f>
        <v>0</v>
      </c>
      <c r="M7558">
        <f>IFERROR(VLOOKUP(G7558,Store_Map!$A$2:$I$100,8,FALSE),"")</f>
        <v>0</v>
      </c>
      <c r="N7558">
        <f t="shared" si="1062"/>
        <v>0</v>
      </c>
      <c r="O7558" t="str">
        <f t="shared" si="1063"/>
        <v>PASS</v>
      </c>
      <c r="P7558" t="str">
        <f t="shared" si="1064"/>
        <v>PASS</v>
      </c>
      <c r="Q7558" t="str">
        <f t="shared" si="1065"/>
        <v>PASS</v>
      </c>
      <c r="R7558" t="str">
        <f t="shared" si="1066"/>
        <v>PASS</v>
      </c>
      <c r="S7558" t="str">
        <f t="shared" si="1067"/>
        <v>PASS</v>
      </c>
      <c r="T7558">
        <f t="shared" si="1068"/>
        <v>100</v>
      </c>
      <c r="U7558" t="str">
        <f t="shared" si="1069"/>
        <v>Low</v>
      </c>
      <c r="V7558" t="str">
        <f t="shared" si="1070"/>
        <v>Clean</v>
      </c>
    </row>
    <row r="7559" spans="1:22" x14ac:dyDescent="0.3">
      <c r="A7559" t="str">
        <f>Raw_Data!A7559</f>
        <v>36016623</v>
      </c>
      <c r="B7559">
        <f>Raw_Data!B7559</f>
        <v>45674</v>
      </c>
      <c r="C7559" t="str">
        <f>Raw_Data!C7559</f>
        <v>SPRINTEC 28 DAY TABLET</v>
      </c>
      <c r="D7559" t="str">
        <f>Raw_Data!D7559</f>
        <v>555901658</v>
      </c>
      <c r="E7559" t="str">
        <f>Raw_Data!E7559</f>
        <v>GRESHAM, J. MARK</v>
      </c>
      <c r="F7559" t="str">
        <f>Raw_Data!F7559</f>
        <v>1326026618</v>
      </c>
      <c r="G7559" t="str">
        <f>Raw_Data!H7559</f>
        <v>3</v>
      </c>
      <c r="H7559">
        <f>IFERROR(VLOOKUP(G7559,Store_Map!$A$2:$I$100,3,FALSE),"")</f>
        <v>0</v>
      </c>
      <c r="I7559">
        <f>IFERROR(VLOOKUP(G7559,Store_Map!$A$2:$I$100,4,FALSE),"")</f>
        <v>0</v>
      </c>
      <c r="J7559">
        <f>IFERROR(VLOOKUP(G7559,Store_Map!$A$2:$I$100,5,FALSE),"")</f>
        <v>0</v>
      </c>
      <c r="K7559">
        <f>IFERROR(VLOOKUP(G7559,Store_Map!$A$2:$I$100,6,FALSE),"")</f>
        <v>0</v>
      </c>
      <c r="L7559">
        <f>IFERROR(VLOOKUP(G7559,Store_Map!$A$2:$I$100,7,FALSE),"")</f>
        <v>0</v>
      </c>
      <c r="M7559">
        <f>IFERROR(VLOOKUP(G7559,Store_Map!$A$2:$I$100,8,FALSE),"")</f>
        <v>0</v>
      </c>
      <c r="N7559">
        <f t="shared" si="1062"/>
        <v>0</v>
      </c>
      <c r="O7559" t="str">
        <f t="shared" si="1063"/>
        <v>PASS</v>
      </c>
      <c r="P7559" t="str">
        <f t="shared" si="1064"/>
        <v>REVIEW</v>
      </c>
      <c r="Q7559" t="str">
        <f t="shared" si="1065"/>
        <v>PASS</v>
      </c>
      <c r="R7559" t="str">
        <f t="shared" si="1066"/>
        <v>PASS</v>
      </c>
      <c r="S7559" t="str">
        <f t="shared" si="1067"/>
        <v>REVIEW</v>
      </c>
      <c r="T7559">
        <f t="shared" si="1068"/>
        <v>90</v>
      </c>
      <c r="U7559" t="str">
        <f t="shared" si="1069"/>
        <v>Low</v>
      </c>
      <c r="V7559" t="str">
        <f t="shared" si="1070"/>
        <v>Invalid NDC</v>
      </c>
    </row>
    <row r="7560" spans="1:22" x14ac:dyDescent="0.3">
      <c r="A7560" t="str">
        <f>Raw_Data!A7560</f>
        <v>36016624</v>
      </c>
      <c r="B7560">
        <f>Raw_Data!B7560</f>
        <v>45674</v>
      </c>
      <c r="C7560" t="str">
        <f>Raw_Data!C7560</f>
        <v>TRANEXAMIC ACID 650 MG TABL</v>
      </c>
      <c r="D7560" t="str">
        <f>Raw_Data!D7560</f>
        <v>69918030130</v>
      </c>
      <c r="E7560" t="str">
        <f>Raw_Data!E7560</f>
        <v>GRESHAM, J. MARK</v>
      </c>
      <c r="F7560" t="str">
        <f>Raw_Data!F7560</f>
        <v>1326026618</v>
      </c>
      <c r="G7560" t="str">
        <f>Raw_Data!H7560</f>
        <v>3</v>
      </c>
      <c r="H7560">
        <f>IFERROR(VLOOKUP(G7560,Store_Map!$A$2:$I$100,3,FALSE),"")</f>
        <v>0</v>
      </c>
      <c r="I7560">
        <f>IFERROR(VLOOKUP(G7560,Store_Map!$A$2:$I$100,4,FALSE),"")</f>
        <v>0</v>
      </c>
      <c r="J7560">
        <f>IFERROR(VLOOKUP(G7560,Store_Map!$A$2:$I$100,5,FALSE),"")</f>
        <v>0</v>
      </c>
      <c r="K7560">
        <f>IFERROR(VLOOKUP(G7560,Store_Map!$A$2:$I$100,6,FALSE),"")</f>
        <v>0</v>
      </c>
      <c r="L7560">
        <f>IFERROR(VLOOKUP(G7560,Store_Map!$A$2:$I$100,7,FALSE),"")</f>
        <v>0</v>
      </c>
      <c r="M7560">
        <f>IFERROR(VLOOKUP(G7560,Store_Map!$A$2:$I$100,8,FALSE),"")</f>
        <v>0</v>
      </c>
      <c r="N7560">
        <f t="shared" si="1062"/>
        <v>0</v>
      </c>
      <c r="O7560" t="str">
        <f t="shared" si="1063"/>
        <v>PASS</v>
      </c>
      <c r="P7560" t="str">
        <f t="shared" si="1064"/>
        <v>PASS</v>
      </c>
      <c r="Q7560" t="str">
        <f t="shared" si="1065"/>
        <v>PASS</v>
      </c>
      <c r="R7560" t="str">
        <f t="shared" si="1066"/>
        <v>PASS</v>
      </c>
      <c r="S7560" t="str">
        <f t="shared" si="1067"/>
        <v>PASS</v>
      </c>
      <c r="T7560">
        <f t="shared" si="1068"/>
        <v>100</v>
      </c>
      <c r="U7560" t="str">
        <f t="shared" si="1069"/>
        <v>Low</v>
      </c>
      <c r="V7560" t="str">
        <f t="shared" si="1070"/>
        <v>Clean</v>
      </c>
    </row>
    <row r="7561" spans="1:22" x14ac:dyDescent="0.3">
      <c r="A7561" t="str">
        <f>Raw_Data!A7561</f>
        <v>36016625</v>
      </c>
      <c r="B7561">
        <f>Raw_Data!B7561</f>
        <v>45674</v>
      </c>
      <c r="C7561" t="str">
        <f>Raw_Data!C7561</f>
        <v>FEROSUL (FERROUS SULFATE) 3</v>
      </c>
      <c r="D7561" t="str">
        <f>Raw_Data!D7561</f>
        <v>904759160</v>
      </c>
      <c r="E7561" t="str">
        <f>Raw_Data!E7561</f>
        <v>GRESHAM, J. MARK</v>
      </c>
      <c r="F7561" t="str">
        <f>Raw_Data!F7561</f>
        <v>1326026618</v>
      </c>
      <c r="G7561" t="str">
        <f>Raw_Data!H7561</f>
        <v>3</v>
      </c>
      <c r="H7561">
        <f>IFERROR(VLOOKUP(G7561,Store_Map!$A$2:$I$100,3,FALSE),"")</f>
        <v>0</v>
      </c>
      <c r="I7561">
        <f>IFERROR(VLOOKUP(G7561,Store_Map!$A$2:$I$100,4,FALSE),"")</f>
        <v>0</v>
      </c>
      <c r="J7561">
        <f>IFERROR(VLOOKUP(G7561,Store_Map!$A$2:$I$100,5,FALSE),"")</f>
        <v>0</v>
      </c>
      <c r="K7561">
        <f>IFERROR(VLOOKUP(G7561,Store_Map!$A$2:$I$100,6,FALSE),"")</f>
        <v>0</v>
      </c>
      <c r="L7561">
        <f>IFERROR(VLOOKUP(G7561,Store_Map!$A$2:$I$100,7,FALSE),"")</f>
        <v>0</v>
      </c>
      <c r="M7561">
        <f>IFERROR(VLOOKUP(G7561,Store_Map!$A$2:$I$100,8,FALSE),"")</f>
        <v>0</v>
      </c>
      <c r="N7561">
        <f t="shared" si="1062"/>
        <v>0</v>
      </c>
      <c r="O7561" t="str">
        <f t="shared" si="1063"/>
        <v>PASS</v>
      </c>
      <c r="P7561" t="str">
        <f t="shared" si="1064"/>
        <v>REVIEW</v>
      </c>
      <c r="Q7561" t="str">
        <f t="shared" si="1065"/>
        <v>PASS</v>
      </c>
      <c r="R7561" t="str">
        <f t="shared" si="1066"/>
        <v>PASS</v>
      </c>
      <c r="S7561" t="str">
        <f t="shared" si="1067"/>
        <v>REVIEW</v>
      </c>
      <c r="T7561">
        <f t="shared" si="1068"/>
        <v>90</v>
      </c>
      <c r="U7561" t="str">
        <f t="shared" si="1069"/>
        <v>Low</v>
      </c>
      <c r="V7561" t="str">
        <f t="shared" si="1070"/>
        <v>Invalid NDC</v>
      </c>
    </row>
    <row r="7562" spans="1:22" x14ac:dyDescent="0.3">
      <c r="A7562" t="str">
        <f>Raw_Data!A7562</f>
        <v>36016626</v>
      </c>
      <c r="B7562">
        <f>Raw_Data!B7562</f>
        <v>45674</v>
      </c>
      <c r="C7562" t="str">
        <f>Raw_Data!C7562</f>
        <v>AZITHROMYCIN 250 MG TABLET</v>
      </c>
      <c r="D7562" t="str">
        <f>Raw_Data!D7562</f>
        <v>781808926</v>
      </c>
      <c r="E7562" t="str">
        <f>Raw_Data!E7562</f>
        <v>YASIN, NURA</v>
      </c>
      <c r="F7562" t="str">
        <f>Raw_Data!F7562</f>
        <v>1265518567</v>
      </c>
      <c r="G7562" t="str">
        <f>Raw_Data!H7562</f>
        <v>3</v>
      </c>
      <c r="H7562">
        <f>IFERROR(VLOOKUP(G7562,Store_Map!$A$2:$I$100,3,FALSE),"")</f>
        <v>0</v>
      </c>
      <c r="I7562">
        <f>IFERROR(VLOOKUP(G7562,Store_Map!$A$2:$I$100,4,FALSE),"")</f>
        <v>0</v>
      </c>
      <c r="J7562">
        <f>IFERROR(VLOOKUP(G7562,Store_Map!$A$2:$I$100,5,FALSE),"")</f>
        <v>0</v>
      </c>
      <c r="K7562">
        <f>IFERROR(VLOOKUP(G7562,Store_Map!$A$2:$I$100,6,FALSE),"")</f>
        <v>0</v>
      </c>
      <c r="L7562">
        <f>IFERROR(VLOOKUP(G7562,Store_Map!$A$2:$I$100,7,FALSE),"")</f>
        <v>0</v>
      </c>
      <c r="M7562">
        <f>IFERROR(VLOOKUP(G7562,Store_Map!$A$2:$I$100,8,FALSE),"")</f>
        <v>0</v>
      </c>
      <c r="N7562">
        <f t="shared" si="1062"/>
        <v>0</v>
      </c>
      <c r="O7562" t="str">
        <f t="shared" si="1063"/>
        <v>PASS</v>
      </c>
      <c r="P7562" t="str">
        <f t="shared" si="1064"/>
        <v>REVIEW</v>
      </c>
      <c r="Q7562" t="str">
        <f t="shared" si="1065"/>
        <v>PASS</v>
      </c>
      <c r="R7562" t="str">
        <f t="shared" si="1066"/>
        <v>PASS</v>
      </c>
      <c r="S7562" t="str">
        <f t="shared" si="1067"/>
        <v>REVIEW</v>
      </c>
      <c r="T7562">
        <f t="shared" si="1068"/>
        <v>90</v>
      </c>
      <c r="U7562" t="str">
        <f t="shared" si="1069"/>
        <v>Low</v>
      </c>
      <c r="V7562" t="str">
        <f t="shared" si="1070"/>
        <v>Invalid NDC</v>
      </c>
    </row>
    <row r="7563" spans="1:22" x14ac:dyDescent="0.3">
      <c r="A7563" t="str">
        <f>Raw_Data!A7563</f>
        <v>32002886</v>
      </c>
      <c r="B7563">
        <f>Raw_Data!B7563</f>
        <v>45674</v>
      </c>
      <c r="C7563" t="str">
        <f>Raw_Data!C7563</f>
        <v>*ADDERALL XR 25 MG CAPSULE</v>
      </c>
      <c r="D7563" t="str">
        <f>Raw_Data!D7563</f>
        <v>54092038901</v>
      </c>
      <c r="E7563" t="str">
        <f>Raw_Data!E7563</f>
        <v>POLLARD, LESLIE</v>
      </c>
      <c r="F7563" t="str">
        <f>Raw_Data!F7563</f>
        <v>1467494153</v>
      </c>
      <c r="G7563" t="str">
        <f>Raw_Data!H7563</f>
        <v>3</v>
      </c>
      <c r="H7563">
        <f>IFERROR(VLOOKUP(G7563,Store_Map!$A$2:$I$100,3,FALSE),"")</f>
        <v>0</v>
      </c>
      <c r="I7563">
        <f>IFERROR(VLOOKUP(G7563,Store_Map!$A$2:$I$100,4,FALSE),"")</f>
        <v>0</v>
      </c>
      <c r="J7563">
        <f>IFERROR(VLOOKUP(G7563,Store_Map!$A$2:$I$100,5,FALSE),"")</f>
        <v>0</v>
      </c>
      <c r="K7563">
        <f>IFERROR(VLOOKUP(G7563,Store_Map!$A$2:$I$100,6,FALSE),"")</f>
        <v>0</v>
      </c>
      <c r="L7563">
        <f>IFERROR(VLOOKUP(G7563,Store_Map!$A$2:$I$100,7,FALSE),"")</f>
        <v>0</v>
      </c>
      <c r="M7563">
        <f>IFERROR(VLOOKUP(G7563,Store_Map!$A$2:$I$100,8,FALSE),"")</f>
        <v>0</v>
      </c>
      <c r="N7563">
        <f t="shared" si="1062"/>
        <v>0</v>
      </c>
      <c r="O7563" t="str">
        <f t="shared" si="1063"/>
        <v>PASS</v>
      </c>
      <c r="P7563" t="str">
        <f t="shared" si="1064"/>
        <v>PASS</v>
      </c>
      <c r="Q7563" t="str">
        <f t="shared" si="1065"/>
        <v>PASS</v>
      </c>
      <c r="R7563" t="str">
        <f t="shared" si="1066"/>
        <v>PASS</v>
      </c>
      <c r="S7563" t="str">
        <f t="shared" si="1067"/>
        <v>PASS</v>
      </c>
      <c r="T7563">
        <f t="shared" si="1068"/>
        <v>100</v>
      </c>
      <c r="U7563" t="str">
        <f t="shared" si="1069"/>
        <v>Low</v>
      </c>
      <c r="V7563" t="str">
        <f t="shared" si="1070"/>
        <v>Clean</v>
      </c>
    </row>
    <row r="7564" spans="1:22" x14ac:dyDescent="0.3">
      <c r="A7564" t="str">
        <f>Raw_Data!A7564</f>
        <v>36012645</v>
      </c>
      <c r="B7564">
        <f>Raw_Data!B7564</f>
        <v>45674</v>
      </c>
      <c r="C7564" t="str">
        <f>Raw_Data!C7564</f>
        <v>TRUE METRIX GLUCOSE TEST ST</v>
      </c>
      <c r="D7564" t="str">
        <f>Raw_Data!D7564</f>
        <v>56151146004</v>
      </c>
      <c r="E7564" t="str">
        <f>Raw_Data!E7564</f>
        <v>YASIN, NURA</v>
      </c>
      <c r="F7564" t="str">
        <f>Raw_Data!F7564</f>
        <v>1265518567</v>
      </c>
      <c r="G7564" t="str">
        <f>Raw_Data!H7564</f>
        <v>3</v>
      </c>
      <c r="H7564">
        <f>IFERROR(VLOOKUP(G7564,Store_Map!$A$2:$I$100,3,FALSE),"")</f>
        <v>0</v>
      </c>
      <c r="I7564">
        <f>IFERROR(VLOOKUP(G7564,Store_Map!$A$2:$I$100,4,FALSE),"")</f>
        <v>0</v>
      </c>
      <c r="J7564">
        <f>IFERROR(VLOOKUP(G7564,Store_Map!$A$2:$I$100,5,FALSE),"")</f>
        <v>0</v>
      </c>
      <c r="K7564">
        <f>IFERROR(VLOOKUP(G7564,Store_Map!$A$2:$I$100,6,FALSE),"")</f>
        <v>0</v>
      </c>
      <c r="L7564">
        <f>IFERROR(VLOOKUP(G7564,Store_Map!$A$2:$I$100,7,FALSE),"")</f>
        <v>0</v>
      </c>
      <c r="M7564">
        <f>IFERROR(VLOOKUP(G7564,Store_Map!$A$2:$I$100,8,FALSE),"")</f>
        <v>0</v>
      </c>
      <c r="N7564">
        <f t="shared" si="1062"/>
        <v>0</v>
      </c>
      <c r="O7564" t="str">
        <f t="shared" si="1063"/>
        <v>PASS</v>
      </c>
      <c r="P7564" t="str">
        <f t="shared" si="1064"/>
        <v>PASS</v>
      </c>
      <c r="Q7564" t="str">
        <f t="shared" si="1065"/>
        <v>PASS</v>
      </c>
      <c r="R7564" t="str">
        <f t="shared" si="1066"/>
        <v>PASS</v>
      </c>
      <c r="S7564" t="str">
        <f t="shared" si="1067"/>
        <v>PASS</v>
      </c>
      <c r="T7564">
        <f t="shared" si="1068"/>
        <v>100</v>
      </c>
      <c r="U7564" t="str">
        <f t="shared" si="1069"/>
        <v>Low</v>
      </c>
      <c r="V7564" t="str">
        <f t="shared" si="1070"/>
        <v>Clean</v>
      </c>
    </row>
    <row r="7565" spans="1:22" x14ac:dyDescent="0.3">
      <c r="A7565" t="str">
        <f>Raw_Data!A7565</f>
        <v>36013027</v>
      </c>
      <c r="B7565">
        <f>Raw_Data!B7565</f>
        <v>45674</v>
      </c>
      <c r="C7565" t="str">
        <f>Raw_Data!C7565</f>
        <v>AMLODIPINE BESYLATE 5 MG TA</v>
      </c>
      <c r="D7565" t="str">
        <f>Raw_Data!D7565</f>
        <v>69097012715</v>
      </c>
      <c r="E7565" t="str">
        <f>Raw_Data!E7565</f>
        <v>BYNE, EDMUND</v>
      </c>
      <c r="F7565" t="str">
        <f>Raw_Data!F7565</f>
        <v>1033186648</v>
      </c>
      <c r="G7565" t="str">
        <f>Raw_Data!H7565</f>
        <v>3</v>
      </c>
      <c r="H7565">
        <f>IFERROR(VLOOKUP(G7565,Store_Map!$A$2:$I$100,3,FALSE),"")</f>
        <v>0</v>
      </c>
      <c r="I7565">
        <f>IFERROR(VLOOKUP(G7565,Store_Map!$A$2:$I$100,4,FALSE),"")</f>
        <v>0</v>
      </c>
      <c r="J7565">
        <f>IFERROR(VLOOKUP(G7565,Store_Map!$A$2:$I$100,5,FALSE),"")</f>
        <v>0</v>
      </c>
      <c r="K7565">
        <f>IFERROR(VLOOKUP(G7565,Store_Map!$A$2:$I$100,6,FALSE),"")</f>
        <v>0</v>
      </c>
      <c r="L7565">
        <f>IFERROR(VLOOKUP(G7565,Store_Map!$A$2:$I$100,7,FALSE),"")</f>
        <v>0</v>
      </c>
      <c r="M7565">
        <f>IFERROR(VLOOKUP(G7565,Store_Map!$A$2:$I$100,8,FALSE),"")</f>
        <v>0</v>
      </c>
      <c r="N7565">
        <f t="shared" si="1062"/>
        <v>0</v>
      </c>
      <c r="O7565" t="str">
        <f t="shared" si="1063"/>
        <v>PASS</v>
      </c>
      <c r="P7565" t="str">
        <f t="shared" si="1064"/>
        <v>PASS</v>
      </c>
      <c r="Q7565" t="str">
        <f t="shared" si="1065"/>
        <v>PASS</v>
      </c>
      <c r="R7565" t="str">
        <f t="shared" si="1066"/>
        <v>PASS</v>
      </c>
      <c r="S7565" t="str">
        <f t="shared" si="1067"/>
        <v>PASS</v>
      </c>
      <c r="T7565">
        <f t="shared" si="1068"/>
        <v>100</v>
      </c>
      <c r="U7565" t="str">
        <f t="shared" si="1069"/>
        <v>Low</v>
      </c>
      <c r="V7565" t="str">
        <f t="shared" si="1070"/>
        <v>Clean</v>
      </c>
    </row>
    <row r="7566" spans="1:22" x14ac:dyDescent="0.3">
      <c r="A7566" t="str">
        <f>Raw_Data!A7566</f>
        <v>36013275</v>
      </c>
      <c r="B7566">
        <f>Raw_Data!B7566</f>
        <v>45674</v>
      </c>
      <c r="C7566" t="str">
        <f>Raw_Data!C7566</f>
        <v>MEDROXYPROGESTERONE 150 MG/</v>
      </c>
      <c r="D7566" t="str">
        <f>Raw_Data!D7566</f>
        <v>66993037179</v>
      </c>
      <c r="E7566" t="str">
        <f>Raw_Data!E7566</f>
        <v>JOHNSON, PRINCESSA</v>
      </c>
      <c r="F7566" t="str">
        <f>Raw_Data!F7566</f>
        <v>1295754596</v>
      </c>
      <c r="G7566" t="str">
        <f>Raw_Data!H7566</f>
        <v>3</v>
      </c>
      <c r="H7566">
        <f>IFERROR(VLOOKUP(G7566,Store_Map!$A$2:$I$100,3,FALSE),"")</f>
        <v>0</v>
      </c>
      <c r="I7566">
        <f>IFERROR(VLOOKUP(G7566,Store_Map!$A$2:$I$100,4,FALSE),"")</f>
        <v>0</v>
      </c>
      <c r="J7566">
        <f>IFERROR(VLOOKUP(G7566,Store_Map!$A$2:$I$100,5,FALSE),"")</f>
        <v>0</v>
      </c>
      <c r="K7566">
        <f>IFERROR(VLOOKUP(G7566,Store_Map!$A$2:$I$100,6,FALSE),"")</f>
        <v>0</v>
      </c>
      <c r="L7566">
        <f>IFERROR(VLOOKUP(G7566,Store_Map!$A$2:$I$100,7,FALSE),"")</f>
        <v>0</v>
      </c>
      <c r="M7566">
        <f>IFERROR(VLOOKUP(G7566,Store_Map!$A$2:$I$100,8,FALSE),"")</f>
        <v>0</v>
      </c>
      <c r="N7566">
        <f t="shared" si="1062"/>
        <v>0</v>
      </c>
      <c r="O7566" t="str">
        <f t="shared" si="1063"/>
        <v>PASS</v>
      </c>
      <c r="P7566" t="str">
        <f t="shared" si="1064"/>
        <v>PASS</v>
      </c>
      <c r="Q7566" t="str">
        <f t="shared" si="1065"/>
        <v>PASS</v>
      </c>
      <c r="R7566" t="str">
        <f t="shared" si="1066"/>
        <v>PASS</v>
      </c>
      <c r="S7566" t="str">
        <f t="shared" si="1067"/>
        <v>PASS</v>
      </c>
      <c r="T7566">
        <f t="shared" si="1068"/>
        <v>100</v>
      </c>
      <c r="U7566" t="str">
        <f t="shared" si="1069"/>
        <v>Low</v>
      </c>
      <c r="V7566" t="str">
        <f t="shared" si="1070"/>
        <v>Clean</v>
      </c>
    </row>
    <row r="7567" spans="1:22" x14ac:dyDescent="0.3">
      <c r="A7567" t="str">
        <f>Raw_Data!A7567</f>
        <v>36016627</v>
      </c>
      <c r="B7567">
        <f>Raw_Data!B7567</f>
        <v>45674</v>
      </c>
      <c r="C7567" t="str">
        <f>Raw_Data!C7567</f>
        <v>LORATADINE 10 MG ODT</v>
      </c>
      <c r="D7567" t="str">
        <f>Raw_Data!D7567</f>
        <v>536136707</v>
      </c>
      <c r="E7567" t="str">
        <f>Raw_Data!E7567</f>
        <v>Acevedo, Jose</v>
      </c>
      <c r="F7567" t="str">
        <f>Raw_Data!F7567</f>
        <v>1356327027</v>
      </c>
      <c r="G7567" t="str">
        <f>Raw_Data!H7567</f>
        <v>3</v>
      </c>
      <c r="H7567">
        <f>IFERROR(VLOOKUP(G7567,Store_Map!$A$2:$I$100,3,FALSE),"")</f>
        <v>0</v>
      </c>
      <c r="I7567">
        <f>IFERROR(VLOOKUP(G7567,Store_Map!$A$2:$I$100,4,FALSE),"")</f>
        <v>0</v>
      </c>
      <c r="J7567">
        <f>IFERROR(VLOOKUP(G7567,Store_Map!$A$2:$I$100,5,FALSE),"")</f>
        <v>0</v>
      </c>
      <c r="K7567">
        <f>IFERROR(VLOOKUP(G7567,Store_Map!$A$2:$I$100,6,FALSE),"")</f>
        <v>0</v>
      </c>
      <c r="L7567">
        <f>IFERROR(VLOOKUP(G7567,Store_Map!$A$2:$I$100,7,FALSE),"")</f>
        <v>0</v>
      </c>
      <c r="M7567">
        <f>IFERROR(VLOOKUP(G7567,Store_Map!$A$2:$I$100,8,FALSE),"")</f>
        <v>0</v>
      </c>
      <c r="N7567">
        <f t="shared" si="1062"/>
        <v>0</v>
      </c>
      <c r="O7567" t="str">
        <f t="shared" si="1063"/>
        <v>PASS</v>
      </c>
      <c r="P7567" t="str">
        <f t="shared" si="1064"/>
        <v>REVIEW</v>
      </c>
      <c r="Q7567" t="str">
        <f t="shared" si="1065"/>
        <v>PASS</v>
      </c>
      <c r="R7567" t="str">
        <f t="shared" si="1066"/>
        <v>PASS</v>
      </c>
      <c r="S7567" t="str">
        <f t="shared" si="1067"/>
        <v>REVIEW</v>
      </c>
      <c r="T7567">
        <f t="shared" si="1068"/>
        <v>90</v>
      </c>
      <c r="U7567" t="str">
        <f t="shared" si="1069"/>
        <v>Low</v>
      </c>
      <c r="V7567" t="str">
        <f t="shared" si="1070"/>
        <v>Invalid NDC</v>
      </c>
    </row>
    <row r="7568" spans="1:22" x14ac:dyDescent="0.3">
      <c r="A7568" t="str">
        <f>Raw_Data!A7568</f>
        <v>36013703</v>
      </c>
      <c r="B7568">
        <f>Raw_Data!B7568</f>
        <v>45674</v>
      </c>
      <c r="C7568" t="str">
        <f>Raw_Data!C7568</f>
        <v>METOPROLOL TARTRATE 25 MG T</v>
      </c>
      <c r="D7568" t="str">
        <f>Raw_Data!D7568</f>
        <v>378001801</v>
      </c>
      <c r="E7568" t="str">
        <f>Raw_Data!E7568</f>
        <v>YASIN, NURA</v>
      </c>
      <c r="F7568" t="str">
        <f>Raw_Data!F7568</f>
        <v>1265518567</v>
      </c>
      <c r="G7568" t="str">
        <f>Raw_Data!H7568</f>
        <v>3</v>
      </c>
      <c r="H7568">
        <f>IFERROR(VLOOKUP(G7568,Store_Map!$A$2:$I$100,3,FALSE),"")</f>
        <v>0</v>
      </c>
      <c r="I7568">
        <f>IFERROR(VLOOKUP(G7568,Store_Map!$A$2:$I$100,4,FALSE),"")</f>
        <v>0</v>
      </c>
      <c r="J7568">
        <f>IFERROR(VLOOKUP(G7568,Store_Map!$A$2:$I$100,5,FALSE),"")</f>
        <v>0</v>
      </c>
      <c r="K7568">
        <f>IFERROR(VLOOKUP(G7568,Store_Map!$A$2:$I$100,6,FALSE),"")</f>
        <v>0</v>
      </c>
      <c r="L7568">
        <f>IFERROR(VLOOKUP(G7568,Store_Map!$A$2:$I$100,7,FALSE),"")</f>
        <v>0</v>
      </c>
      <c r="M7568">
        <f>IFERROR(VLOOKUP(G7568,Store_Map!$A$2:$I$100,8,FALSE),"")</f>
        <v>0</v>
      </c>
      <c r="N7568">
        <f t="shared" si="1062"/>
        <v>0</v>
      </c>
      <c r="O7568" t="str">
        <f t="shared" si="1063"/>
        <v>PASS</v>
      </c>
      <c r="P7568" t="str">
        <f t="shared" si="1064"/>
        <v>REVIEW</v>
      </c>
      <c r="Q7568" t="str">
        <f t="shared" si="1065"/>
        <v>PASS</v>
      </c>
      <c r="R7568" t="str">
        <f t="shared" si="1066"/>
        <v>PASS</v>
      </c>
      <c r="S7568" t="str">
        <f t="shared" si="1067"/>
        <v>REVIEW</v>
      </c>
      <c r="T7568">
        <f t="shared" si="1068"/>
        <v>90</v>
      </c>
      <c r="U7568" t="str">
        <f t="shared" si="1069"/>
        <v>Low</v>
      </c>
      <c r="V7568" t="str">
        <f t="shared" si="1070"/>
        <v>Invalid NDC</v>
      </c>
    </row>
    <row r="7569" spans="1:22" x14ac:dyDescent="0.3">
      <c r="A7569" t="str">
        <f>Raw_Data!A7569</f>
        <v>36013702</v>
      </c>
      <c r="B7569">
        <f>Raw_Data!B7569</f>
        <v>45674</v>
      </c>
      <c r="C7569" t="str">
        <f>Raw_Data!C7569</f>
        <v>ATORVASTATIN 40 MG TABLET</v>
      </c>
      <c r="D7569" t="str">
        <f>Raw_Data!D7569</f>
        <v>378395277</v>
      </c>
      <c r="E7569" t="str">
        <f>Raw_Data!E7569</f>
        <v>YASIN, NURA</v>
      </c>
      <c r="F7569" t="str">
        <f>Raw_Data!F7569</f>
        <v>1265518567</v>
      </c>
      <c r="G7569" t="str">
        <f>Raw_Data!H7569</f>
        <v>3</v>
      </c>
      <c r="H7569">
        <f>IFERROR(VLOOKUP(G7569,Store_Map!$A$2:$I$100,3,FALSE),"")</f>
        <v>0</v>
      </c>
      <c r="I7569">
        <f>IFERROR(VLOOKUP(G7569,Store_Map!$A$2:$I$100,4,FALSE),"")</f>
        <v>0</v>
      </c>
      <c r="J7569">
        <f>IFERROR(VLOOKUP(G7569,Store_Map!$A$2:$I$100,5,FALSE),"")</f>
        <v>0</v>
      </c>
      <c r="K7569">
        <f>IFERROR(VLOOKUP(G7569,Store_Map!$A$2:$I$100,6,FALSE),"")</f>
        <v>0</v>
      </c>
      <c r="L7569">
        <f>IFERROR(VLOOKUP(G7569,Store_Map!$A$2:$I$100,7,FALSE),"")</f>
        <v>0</v>
      </c>
      <c r="M7569">
        <f>IFERROR(VLOOKUP(G7569,Store_Map!$A$2:$I$100,8,FALSE),"")</f>
        <v>0</v>
      </c>
      <c r="N7569">
        <f t="shared" si="1062"/>
        <v>0</v>
      </c>
      <c r="O7569" t="str">
        <f t="shared" si="1063"/>
        <v>PASS</v>
      </c>
      <c r="P7569" t="str">
        <f t="shared" si="1064"/>
        <v>REVIEW</v>
      </c>
      <c r="Q7569" t="str">
        <f t="shared" si="1065"/>
        <v>PASS</v>
      </c>
      <c r="R7569" t="str">
        <f t="shared" si="1066"/>
        <v>PASS</v>
      </c>
      <c r="S7569" t="str">
        <f t="shared" si="1067"/>
        <v>REVIEW</v>
      </c>
      <c r="T7569">
        <f t="shared" si="1068"/>
        <v>90</v>
      </c>
      <c r="U7569" t="str">
        <f t="shared" si="1069"/>
        <v>Low</v>
      </c>
      <c r="V7569" t="str">
        <f t="shared" si="1070"/>
        <v>Invalid NDC</v>
      </c>
    </row>
    <row r="7570" spans="1:22" x14ac:dyDescent="0.3">
      <c r="A7570" t="str">
        <f>Raw_Data!A7570</f>
        <v>36016631</v>
      </c>
      <c r="B7570">
        <f>Raw_Data!B7570</f>
        <v>45674</v>
      </c>
      <c r="C7570" t="str">
        <f>Raw_Data!C7570</f>
        <v>FLUCONAZOLE 150 MG TABLET</v>
      </c>
      <c r="D7570" t="str">
        <f>Raw_Data!D7570</f>
        <v>57237000511</v>
      </c>
      <c r="E7570" t="str">
        <f>Raw_Data!E7570</f>
        <v>YASIN, NURA</v>
      </c>
      <c r="F7570" t="str">
        <f>Raw_Data!F7570</f>
        <v>1265518567</v>
      </c>
      <c r="G7570" t="str">
        <f>Raw_Data!H7570</f>
        <v>3</v>
      </c>
      <c r="H7570">
        <f>IFERROR(VLOOKUP(G7570,Store_Map!$A$2:$I$100,3,FALSE),"")</f>
        <v>0</v>
      </c>
      <c r="I7570">
        <f>IFERROR(VLOOKUP(G7570,Store_Map!$A$2:$I$100,4,FALSE),"")</f>
        <v>0</v>
      </c>
      <c r="J7570">
        <f>IFERROR(VLOOKUP(G7570,Store_Map!$A$2:$I$100,5,FALSE),"")</f>
        <v>0</v>
      </c>
      <c r="K7570">
        <f>IFERROR(VLOOKUP(G7570,Store_Map!$A$2:$I$100,6,FALSE),"")</f>
        <v>0</v>
      </c>
      <c r="L7570">
        <f>IFERROR(VLOOKUP(G7570,Store_Map!$A$2:$I$100,7,FALSE),"")</f>
        <v>0</v>
      </c>
      <c r="M7570">
        <f>IFERROR(VLOOKUP(G7570,Store_Map!$A$2:$I$100,8,FALSE),"")</f>
        <v>0</v>
      </c>
      <c r="N7570">
        <f t="shared" si="1062"/>
        <v>0</v>
      </c>
      <c r="O7570" t="str">
        <f t="shared" si="1063"/>
        <v>PASS</v>
      </c>
      <c r="P7570" t="str">
        <f t="shared" si="1064"/>
        <v>PASS</v>
      </c>
      <c r="Q7570" t="str">
        <f t="shared" si="1065"/>
        <v>PASS</v>
      </c>
      <c r="R7570" t="str">
        <f t="shared" si="1066"/>
        <v>PASS</v>
      </c>
      <c r="S7570" t="str">
        <f t="shared" si="1067"/>
        <v>PASS</v>
      </c>
      <c r="T7570">
        <f t="shared" si="1068"/>
        <v>100</v>
      </c>
      <c r="U7570" t="str">
        <f t="shared" si="1069"/>
        <v>Low</v>
      </c>
      <c r="V7570" t="str">
        <f t="shared" si="1070"/>
        <v>Clean</v>
      </c>
    </row>
    <row r="7571" spans="1:22" x14ac:dyDescent="0.3">
      <c r="A7571" t="str">
        <f>Raw_Data!A7571</f>
        <v>36016632</v>
      </c>
      <c r="B7571">
        <f>Raw_Data!B7571</f>
        <v>45674</v>
      </c>
      <c r="C7571" t="str">
        <f>Raw_Data!C7571</f>
        <v>CIPROFLOXACIN HCL 250 MG TA</v>
      </c>
      <c r="D7571" t="str">
        <f>Raw_Data!D7571</f>
        <v>143992701</v>
      </c>
      <c r="E7571" t="str">
        <f>Raw_Data!E7571</f>
        <v>YASIN, NURA</v>
      </c>
      <c r="F7571" t="str">
        <f>Raw_Data!F7571</f>
        <v>1265518567</v>
      </c>
      <c r="G7571" t="str">
        <f>Raw_Data!H7571</f>
        <v>3</v>
      </c>
      <c r="H7571">
        <f>IFERROR(VLOOKUP(G7571,Store_Map!$A$2:$I$100,3,FALSE),"")</f>
        <v>0</v>
      </c>
      <c r="I7571">
        <f>IFERROR(VLOOKUP(G7571,Store_Map!$A$2:$I$100,4,FALSE),"")</f>
        <v>0</v>
      </c>
      <c r="J7571">
        <f>IFERROR(VLOOKUP(G7571,Store_Map!$A$2:$I$100,5,FALSE),"")</f>
        <v>0</v>
      </c>
      <c r="K7571">
        <f>IFERROR(VLOOKUP(G7571,Store_Map!$A$2:$I$100,6,FALSE),"")</f>
        <v>0</v>
      </c>
      <c r="L7571">
        <f>IFERROR(VLOOKUP(G7571,Store_Map!$A$2:$I$100,7,FALSE),"")</f>
        <v>0</v>
      </c>
      <c r="M7571">
        <f>IFERROR(VLOOKUP(G7571,Store_Map!$A$2:$I$100,8,FALSE),"")</f>
        <v>0</v>
      </c>
      <c r="N7571">
        <f t="shared" si="1062"/>
        <v>0</v>
      </c>
      <c r="O7571" t="str">
        <f t="shared" si="1063"/>
        <v>PASS</v>
      </c>
      <c r="P7571" t="str">
        <f t="shared" si="1064"/>
        <v>REVIEW</v>
      </c>
      <c r="Q7571" t="str">
        <f t="shared" si="1065"/>
        <v>PASS</v>
      </c>
      <c r="R7571" t="str">
        <f t="shared" si="1066"/>
        <v>PASS</v>
      </c>
      <c r="S7571" t="str">
        <f t="shared" si="1067"/>
        <v>REVIEW</v>
      </c>
      <c r="T7571">
        <f t="shared" si="1068"/>
        <v>90</v>
      </c>
      <c r="U7571" t="str">
        <f t="shared" si="1069"/>
        <v>Low</v>
      </c>
      <c r="V7571" t="str">
        <f t="shared" si="1070"/>
        <v>Invalid NDC</v>
      </c>
    </row>
    <row r="7572" spans="1:22" x14ac:dyDescent="0.3">
      <c r="A7572" t="str">
        <f>Raw_Data!A7572</f>
        <v>36016633</v>
      </c>
      <c r="B7572">
        <f>Raw_Data!B7572</f>
        <v>45674</v>
      </c>
      <c r="C7572" t="str">
        <f>Raw_Data!C7572</f>
        <v>POLYETHYLENE GLYCOL 3350 PO</v>
      </c>
      <c r="D7572" t="str">
        <f>Raw_Data!D7572</f>
        <v>45802086803</v>
      </c>
      <c r="E7572" t="str">
        <f>Raw_Data!E7572</f>
        <v>YASIN, NURA</v>
      </c>
      <c r="F7572" t="str">
        <f>Raw_Data!F7572</f>
        <v>1265518567</v>
      </c>
      <c r="G7572" t="str">
        <f>Raw_Data!H7572</f>
        <v>3</v>
      </c>
      <c r="H7572">
        <f>IFERROR(VLOOKUP(G7572,Store_Map!$A$2:$I$100,3,FALSE),"")</f>
        <v>0</v>
      </c>
      <c r="I7572">
        <f>IFERROR(VLOOKUP(G7572,Store_Map!$A$2:$I$100,4,FALSE),"")</f>
        <v>0</v>
      </c>
      <c r="J7572">
        <f>IFERROR(VLOOKUP(G7572,Store_Map!$A$2:$I$100,5,FALSE),"")</f>
        <v>0</v>
      </c>
      <c r="K7572">
        <f>IFERROR(VLOOKUP(G7572,Store_Map!$A$2:$I$100,6,FALSE),"")</f>
        <v>0</v>
      </c>
      <c r="L7572">
        <f>IFERROR(VLOOKUP(G7572,Store_Map!$A$2:$I$100,7,FALSE),"")</f>
        <v>0</v>
      </c>
      <c r="M7572">
        <f>IFERROR(VLOOKUP(G7572,Store_Map!$A$2:$I$100,8,FALSE),"")</f>
        <v>0</v>
      </c>
      <c r="N7572">
        <f t="shared" si="1062"/>
        <v>0</v>
      </c>
      <c r="O7572" t="str">
        <f t="shared" si="1063"/>
        <v>PASS</v>
      </c>
      <c r="P7572" t="str">
        <f t="shared" si="1064"/>
        <v>PASS</v>
      </c>
      <c r="Q7572" t="str">
        <f t="shared" si="1065"/>
        <v>PASS</v>
      </c>
      <c r="R7572" t="str">
        <f t="shared" si="1066"/>
        <v>PASS</v>
      </c>
      <c r="S7572" t="str">
        <f t="shared" si="1067"/>
        <v>PASS</v>
      </c>
      <c r="T7572">
        <f t="shared" si="1068"/>
        <v>100</v>
      </c>
      <c r="U7572" t="str">
        <f t="shared" si="1069"/>
        <v>Low</v>
      </c>
      <c r="V7572" t="str">
        <f t="shared" si="1070"/>
        <v>Clean</v>
      </c>
    </row>
    <row r="7573" spans="1:22" x14ac:dyDescent="0.3">
      <c r="A7573" t="str">
        <f>Raw_Data!A7573</f>
        <v>32002986</v>
      </c>
      <c r="B7573">
        <f>Raw_Data!B7573</f>
        <v>45674</v>
      </c>
      <c r="C7573" t="str">
        <f>Raw_Data!C7573</f>
        <v>DEXTROAMP-AMPHETAMIN 10 MG</v>
      </c>
      <c r="D7573" t="str">
        <f>Raw_Data!D7573</f>
        <v>42806034101</v>
      </c>
      <c r="E7573" t="str">
        <f>Raw_Data!E7573</f>
        <v>ERTLE, VALERIE</v>
      </c>
      <c r="F7573" t="str">
        <f>Raw_Data!F7573</f>
        <v>1245619592</v>
      </c>
      <c r="G7573" t="str">
        <f>Raw_Data!H7573</f>
        <v>3</v>
      </c>
      <c r="H7573">
        <f>IFERROR(VLOOKUP(G7573,Store_Map!$A$2:$I$100,3,FALSE),"")</f>
        <v>0</v>
      </c>
      <c r="I7573">
        <f>IFERROR(VLOOKUP(G7573,Store_Map!$A$2:$I$100,4,FALSE),"")</f>
        <v>0</v>
      </c>
      <c r="J7573">
        <f>IFERROR(VLOOKUP(G7573,Store_Map!$A$2:$I$100,5,FALSE),"")</f>
        <v>0</v>
      </c>
      <c r="K7573">
        <f>IFERROR(VLOOKUP(G7573,Store_Map!$A$2:$I$100,6,FALSE),"")</f>
        <v>0</v>
      </c>
      <c r="L7573">
        <f>IFERROR(VLOOKUP(G7573,Store_Map!$A$2:$I$100,7,FALSE),"")</f>
        <v>0</v>
      </c>
      <c r="M7573">
        <f>IFERROR(VLOOKUP(G7573,Store_Map!$A$2:$I$100,8,FALSE),"")</f>
        <v>0</v>
      </c>
      <c r="N7573">
        <f t="shared" si="1062"/>
        <v>0</v>
      </c>
      <c r="O7573" t="str">
        <f t="shared" si="1063"/>
        <v>PASS</v>
      </c>
      <c r="P7573" t="str">
        <f t="shared" si="1064"/>
        <v>PASS</v>
      </c>
      <c r="Q7573" t="str">
        <f t="shared" si="1065"/>
        <v>PASS</v>
      </c>
      <c r="R7573" t="str">
        <f t="shared" si="1066"/>
        <v>PASS</v>
      </c>
      <c r="S7573" t="str">
        <f t="shared" si="1067"/>
        <v>PASS</v>
      </c>
      <c r="T7573">
        <f t="shared" si="1068"/>
        <v>100</v>
      </c>
      <c r="U7573" t="str">
        <f t="shared" si="1069"/>
        <v>Low</v>
      </c>
      <c r="V7573" t="str">
        <f t="shared" si="1070"/>
        <v>Clean</v>
      </c>
    </row>
    <row r="7574" spans="1:22" x14ac:dyDescent="0.3">
      <c r="A7574" t="str">
        <f>Raw_Data!A7574</f>
        <v>36013028</v>
      </c>
      <c r="B7574">
        <f>Raw_Data!B7574</f>
        <v>45674</v>
      </c>
      <c r="C7574" t="str">
        <f>Raw_Data!C7574</f>
        <v>LOSARTAN POTASSIUM 50 MG TA</v>
      </c>
      <c r="D7574" t="str">
        <f>Raw_Data!D7574</f>
        <v>33342004510</v>
      </c>
      <c r="E7574" t="str">
        <f>Raw_Data!E7574</f>
        <v>BYNE, EDMUND</v>
      </c>
      <c r="F7574" t="str">
        <f>Raw_Data!F7574</f>
        <v>1033186648</v>
      </c>
      <c r="G7574" t="str">
        <f>Raw_Data!H7574</f>
        <v>3</v>
      </c>
      <c r="H7574">
        <f>IFERROR(VLOOKUP(G7574,Store_Map!$A$2:$I$100,3,FALSE),"")</f>
        <v>0</v>
      </c>
      <c r="I7574">
        <f>IFERROR(VLOOKUP(G7574,Store_Map!$A$2:$I$100,4,FALSE),"")</f>
        <v>0</v>
      </c>
      <c r="J7574">
        <f>IFERROR(VLOOKUP(G7574,Store_Map!$A$2:$I$100,5,FALSE),"")</f>
        <v>0</v>
      </c>
      <c r="K7574">
        <f>IFERROR(VLOOKUP(G7574,Store_Map!$A$2:$I$100,6,FALSE),"")</f>
        <v>0</v>
      </c>
      <c r="L7574">
        <f>IFERROR(VLOOKUP(G7574,Store_Map!$A$2:$I$100,7,FALSE),"")</f>
        <v>0</v>
      </c>
      <c r="M7574">
        <f>IFERROR(VLOOKUP(G7574,Store_Map!$A$2:$I$100,8,FALSE),"")</f>
        <v>0</v>
      </c>
      <c r="N7574">
        <f t="shared" si="1062"/>
        <v>0</v>
      </c>
      <c r="O7574" t="str">
        <f t="shared" si="1063"/>
        <v>PASS</v>
      </c>
      <c r="P7574" t="str">
        <f t="shared" si="1064"/>
        <v>PASS</v>
      </c>
      <c r="Q7574" t="str">
        <f t="shared" si="1065"/>
        <v>PASS</v>
      </c>
      <c r="R7574" t="str">
        <f t="shared" si="1066"/>
        <v>PASS</v>
      </c>
      <c r="S7574" t="str">
        <f t="shared" si="1067"/>
        <v>PASS</v>
      </c>
      <c r="T7574">
        <f t="shared" si="1068"/>
        <v>100</v>
      </c>
      <c r="U7574" t="str">
        <f t="shared" si="1069"/>
        <v>Low</v>
      </c>
      <c r="V7574" t="str">
        <f t="shared" si="1070"/>
        <v>Clean</v>
      </c>
    </row>
    <row r="7575" spans="1:22" x14ac:dyDescent="0.3">
      <c r="A7575" t="str">
        <f>Raw_Data!A7575</f>
        <v>36016629</v>
      </c>
      <c r="B7575">
        <f>Raw_Data!B7575</f>
        <v>45674</v>
      </c>
      <c r="C7575" t="str">
        <f>Raw_Data!C7575</f>
        <v>OZEMPIC 0.25-0.5 MG/DOSE PE</v>
      </c>
      <c r="D7575" t="str">
        <f>Raw_Data!D7575</f>
        <v>169418113</v>
      </c>
      <c r="E7575" t="str">
        <f>Raw_Data!E7575</f>
        <v>SHEPPARD, JAMES</v>
      </c>
      <c r="F7575" t="str">
        <f>Raw_Data!F7575</f>
        <v>1528075835</v>
      </c>
      <c r="G7575" t="str">
        <f>Raw_Data!H7575</f>
        <v>3</v>
      </c>
      <c r="H7575">
        <f>IFERROR(VLOOKUP(G7575,Store_Map!$A$2:$I$100,3,FALSE),"")</f>
        <v>0</v>
      </c>
      <c r="I7575">
        <f>IFERROR(VLOOKUP(G7575,Store_Map!$A$2:$I$100,4,FALSE),"")</f>
        <v>0</v>
      </c>
      <c r="J7575">
        <f>IFERROR(VLOOKUP(G7575,Store_Map!$A$2:$I$100,5,FALSE),"")</f>
        <v>0</v>
      </c>
      <c r="K7575">
        <f>IFERROR(VLOOKUP(G7575,Store_Map!$A$2:$I$100,6,FALSE),"")</f>
        <v>0</v>
      </c>
      <c r="L7575">
        <f>IFERROR(VLOOKUP(G7575,Store_Map!$A$2:$I$100,7,FALSE),"")</f>
        <v>0</v>
      </c>
      <c r="M7575">
        <f>IFERROR(VLOOKUP(G7575,Store_Map!$A$2:$I$100,8,FALSE),"")</f>
        <v>0</v>
      </c>
      <c r="N7575">
        <f t="shared" si="1062"/>
        <v>0</v>
      </c>
      <c r="O7575" t="str">
        <f t="shared" si="1063"/>
        <v>PASS</v>
      </c>
      <c r="P7575" t="str">
        <f t="shared" si="1064"/>
        <v>REVIEW</v>
      </c>
      <c r="Q7575" t="str">
        <f t="shared" si="1065"/>
        <v>PASS</v>
      </c>
      <c r="R7575" t="str">
        <f t="shared" si="1066"/>
        <v>PASS</v>
      </c>
      <c r="S7575" t="str">
        <f t="shared" si="1067"/>
        <v>REVIEW</v>
      </c>
      <c r="T7575">
        <f t="shared" si="1068"/>
        <v>90</v>
      </c>
      <c r="U7575" t="str">
        <f t="shared" si="1069"/>
        <v>Low</v>
      </c>
      <c r="V7575" t="str">
        <f t="shared" si="1070"/>
        <v>Invalid NDC</v>
      </c>
    </row>
    <row r="7576" spans="1:22" x14ac:dyDescent="0.3">
      <c r="A7576" t="str">
        <f>Raw_Data!A7576</f>
        <v>36010099</v>
      </c>
      <c r="B7576">
        <f>Raw_Data!B7576</f>
        <v>45674</v>
      </c>
      <c r="C7576" t="str">
        <f>Raw_Data!C7576</f>
        <v>FLUTICASONE-SALMETEROL 250-</v>
      </c>
      <c r="D7576" t="str">
        <f>Raw_Data!D7576</f>
        <v>66993058597</v>
      </c>
      <c r="E7576" t="str">
        <f>Raw_Data!E7576</f>
        <v>THERATTIL, JAYA</v>
      </c>
      <c r="F7576" t="str">
        <f>Raw_Data!F7576</f>
        <v>1043285810</v>
      </c>
      <c r="G7576" t="str">
        <f>Raw_Data!H7576</f>
        <v>3</v>
      </c>
      <c r="H7576">
        <f>IFERROR(VLOOKUP(G7576,Store_Map!$A$2:$I$100,3,FALSE),"")</f>
        <v>0</v>
      </c>
      <c r="I7576">
        <f>IFERROR(VLOOKUP(G7576,Store_Map!$A$2:$I$100,4,FALSE),"")</f>
        <v>0</v>
      </c>
      <c r="J7576">
        <f>IFERROR(VLOOKUP(G7576,Store_Map!$A$2:$I$100,5,FALSE),"")</f>
        <v>0</v>
      </c>
      <c r="K7576">
        <f>IFERROR(VLOOKUP(G7576,Store_Map!$A$2:$I$100,6,FALSE),"")</f>
        <v>0</v>
      </c>
      <c r="L7576">
        <f>IFERROR(VLOOKUP(G7576,Store_Map!$A$2:$I$100,7,FALSE),"")</f>
        <v>0</v>
      </c>
      <c r="M7576">
        <f>IFERROR(VLOOKUP(G7576,Store_Map!$A$2:$I$100,8,FALSE),"")</f>
        <v>0</v>
      </c>
      <c r="N7576">
        <f t="shared" si="1062"/>
        <v>0</v>
      </c>
      <c r="O7576" t="str">
        <f t="shared" si="1063"/>
        <v>PASS</v>
      </c>
      <c r="P7576" t="str">
        <f t="shared" si="1064"/>
        <v>PASS</v>
      </c>
      <c r="Q7576" t="str">
        <f t="shared" si="1065"/>
        <v>PASS</v>
      </c>
      <c r="R7576" t="str">
        <f t="shared" si="1066"/>
        <v>PASS</v>
      </c>
      <c r="S7576" t="str">
        <f t="shared" si="1067"/>
        <v>PASS</v>
      </c>
      <c r="T7576">
        <f t="shared" si="1068"/>
        <v>100</v>
      </c>
      <c r="U7576" t="str">
        <f t="shared" si="1069"/>
        <v>Low</v>
      </c>
      <c r="V7576" t="str">
        <f t="shared" si="1070"/>
        <v>Clean</v>
      </c>
    </row>
    <row r="7577" spans="1:22" x14ac:dyDescent="0.3">
      <c r="A7577" t="str">
        <f>Raw_Data!A7577</f>
        <v>36015376</v>
      </c>
      <c r="B7577">
        <f>Raw_Data!B7577</f>
        <v>45674</v>
      </c>
      <c r="C7577" t="str">
        <f>Raw_Data!C7577</f>
        <v>MONTELUKAST SOD 5 MG TAB CH</v>
      </c>
      <c r="D7577" t="str">
        <f>Raw_Data!D7577</f>
        <v>33342011107</v>
      </c>
      <c r="E7577" t="str">
        <f>Raw_Data!E7577</f>
        <v>INGRAM, MAYA</v>
      </c>
      <c r="F7577" t="str">
        <f>Raw_Data!F7577</f>
        <v>1518221464</v>
      </c>
      <c r="G7577" t="str">
        <f>Raw_Data!H7577</f>
        <v>3</v>
      </c>
      <c r="H7577">
        <f>IFERROR(VLOOKUP(G7577,Store_Map!$A$2:$I$100,3,FALSE),"")</f>
        <v>0</v>
      </c>
      <c r="I7577">
        <f>IFERROR(VLOOKUP(G7577,Store_Map!$A$2:$I$100,4,FALSE),"")</f>
        <v>0</v>
      </c>
      <c r="J7577">
        <f>IFERROR(VLOOKUP(G7577,Store_Map!$A$2:$I$100,5,FALSE),"")</f>
        <v>0</v>
      </c>
      <c r="K7577">
        <f>IFERROR(VLOOKUP(G7577,Store_Map!$A$2:$I$100,6,FALSE),"")</f>
        <v>0</v>
      </c>
      <c r="L7577">
        <f>IFERROR(VLOOKUP(G7577,Store_Map!$A$2:$I$100,7,FALSE),"")</f>
        <v>0</v>
      </c>
      <c r="M7577">
        <f>IFERROR(VLOOKUP(G7577,Store_Map!$A$2:$I$100,8,FALSE),"")</f>
        <v>0</v>
      </c>
      <c r="N7577">
        <f t="shared" si="1062"/>
        <v>0</v>
      </c>
      <c r="O7577" t="str">
        <f t="shared" si="1063"/>
        <v>PASS</v>
      </c>
      <c r="P7577" t="str">
        <f t="shared" si="1064"/>
        <v>PASS</v>
      </c>
      <c r="Q7577" t="str">
        <f t="shared" si="1065"/>
        <v>PASS</v>
      </c>
      <c r="R7577" t="str">
        <f t="shared" si="1066"/>
        <v>PASS</v>
      </c>
      <c r="S7577" t="str">
        <f t="shared" si="1067"/>
        <v>PASS</v>
      </c>
      <c r="T7577">
        <f t="shared" si="1068"/>
        <v>100</v>
      </c>
      <c r="U7577" t="str">
        <f t="shared" si="1069"/>
        <v>Low</v>
      </c>
      <c r="V7577" t="str">
        <f t="shared" si="1070"/>
        <v>Clean</v>
      </c>
    </row>
    <row r="7578" spans="1:22" x14ac:dyDescent="0.3">
      <c r="A7578" t="str">
        <f>Raw_Data!A7578</f>
        <v>36013897</v>
      </c>
      <c r="B7578">
        <f>Raw_Data!B7578</f>
        <v>45674</v>
      </c>
      <c r="C7578" t="str">
        <f>Raw_Data!C7578</f>
        <v>CHILD ALLERGY (FEXO) 30 MG/</v>
      </c>
      <c r="D7578" t="str">
        <f>Raw_Data!D7578</f>
        <v>61269052794</v>
      </c>
      <c r="E7578" t="str">
        <f>Raw_Data!E7578</f>
        <v>THERATTIL, JAYA</v>
      </c>
      <c r="F7578" t="str">
        <f>Raw_Data!F7578</f>
        <v>1043285810</v>
      </c>
      <c r="G7578" t="str">
        <f>Raw_Data!H7578</f>
        <v>3</v>
      </c>
      <c r="H7578">
        <f>IFERROR(VLOOKUP(G7578,Store_Map!$A$2:$I$100,3,FALSE),"")</f>
        <v>0</v>
      </c>
      <c r="I7578">
        <f>IFERROR(VLOOKUP(G7578,Store_Map!$A$2:$I$100,4,FALSE),"")</f>
        <v>0</v>
      </c>
      <c r="J7578">
        <f>IFERROR(VLOOKUP(G7578,Store_Map!$A$2:$I$100,5,FALSE),"")</f>
        <v>0</v>
      </c>
      <c r="K7578">
        <f>IFERROR(VLOOKUP(G7578,Store_Map!$A$2:$I$100,6,FALSE),"")</f>
        <v>0</v>
      </c>
      <c r="L7578">
        <f>IFERROR(VLOOKUP(G7578,Store_Map!$A$2:$I$100,7,FALSE),"")</f>
        <v>0</v>
      </c>
      <c r="M7578">
        <f>IFERROR(VLOOKUP(G7578,Store_Map!$A$2:$I$100,8,FALSE),"")</f>
        <v>0</v>
      </c>
      <c r="N7578">
        <f t="shared" si="1062"/>
        <v>0</v>
      </c>
      <c r="O7578" t="str">
        <f t="shared" si="1063"/>
        <v>PASS</v>
      </c>
      <c r="P7578" t="str">
        <f t="shared" si="1064"/>
        <v>PASS</v>
      </c>
      <c r="Q7578" t="str">
        <f t="shared" si="1065"/>
        <v>PASS</v>
      </c>
      <c r="R7578" t="str">
        <f t="shared" si="1066"/>
        <v>PASS</v>
      </c>
      <c r="S7578" t="str">
        <f t="shared" si="1067"/>
        <v>PASS</v>
      </c>
      <c r="T7578">
        <f t="shared" si="1068"/>
        <v>100</v>
      </c>
      <c r="U7578" t="str">
        <f t="shared" si="1069"/>
        <v>Low</v>
      </c>
      <c r="V7578" t="str">
        <f t="shared" si="1070"/>
        <v>Clean</v>
      </c>
    </row>
    <row r="7579" spans="1:22" x14ac:dyDescent="0.3">
      <c r="A7579" t="str">
        <f>Raw_Data!A7579</f>
        <v>36014385</v>
      </c>
      <c r="B7579">
        <f>Raw_Data!B7579</f>
        <v>45674</v>
      </c>
      <c r="C7579" t="str">
        <f>Raw_Data!C7579</f>
        <v>MONTELUKAST SOD 10 MG TABLE</v>
      </c>
      <c r="D7579" t="str">
        <f>Raw_Data!D7579</f>
        <v>55111072590</v>
      </c>
      <c r="E7579" t="str">
        <f>Raw_Data!E7579</f>
        <v>THERATTIL, JAYA</v>
      </c>
      <c r="F7579" t="str">
        <f>Raw_Data!F7579</f>
        <v>1043285810</v>
      </c>
      <c r="G7579" t="str">
        <f>Raw_Data!H7579</f>
        <v>3</v>
      </c>
      <c r="H7579">
        <f>IFERROR(VLOOKUP(G7579,Store_Map!$A$2:$I$100,3,FALSE),"")</f>
        <v>0</v>
      </c>
      <c r="I7579">
        <f>IFERROR(VLOOKUP(G7579,Store_Map!$A$2:$I$100,4,FALSE),"")</f>
        <v>0</v>
      </c>
      <c r="J7579">
        <f>IFERROR(VLOOKUP(G7579,Store_Map!$A$2:$I$100,5,FALSE),"")</f>
        <v>0</v>
      </c>
      <c r="K7579">
        <f>IFERROR(VLOOKUP(G7579,Store_Map!$A$2:$I$100,6,FALSE),"")</f>
        <v>0</v>
      </c>
      <c r="L7579">
        <f>IFERROR(VLOOKUP(G7579,Store_Map!$A$2:$I$100,7,FALSE),"")</f>
        <v>0</v>
      </c>
      <c r="M7579">
        <f>IFERROR(VLOOKUP(G7579,Store_Map!$A$2:$I$100,8,FALSE),"")</f>
        <v>0</v>
      </c>
      <c r="N7579">
        <f t="shared" si="1062"/>
        <v>0</v>
      </c>
      <c r="O7579" t="str">
        <f t="shared" si="1063"/>
        <v>PASS</v>
      </c>
      <c r="P7579" t="str">
        <f t="shared" si="1064"/>
        <v>PASS</v>
      </c>
      <c r="Q7579" t="str">
        <f t="shared" si="1065"/>
        <v>PASS</v>
      </c>
      <c r="R7579" t="str">
        <f t="shared" si="1066"/>
        <v>PASS</v>
      </c>
      <c r="S7579" t="str">
        <f t="shared" si="1067"/>
        <v>PASS</v>
      </c>
      <c r="T7579">
        <f t="shared" si="1068"/>
        <v>100</v>
      </c>
      <c r="U7579" t="str">
        <f t="shared" si="1069"/>
        <v>Low</v>
      </c>
      <c r="V7579" t="str">
        <f t="shared" si="1070"/>
        <v>Clean</v>
      </c>
    </row>
    <row r="7580" spans="1:22" x14ac:dyDescent="0.3">
      <c r="A7580" t="str">
        <f>Raw_Data!A7580</f>
        <v>36014384</v>
      </c>
      <c r="B7580">
        <f>Raw_Data!B7580</f>
        <v>45674</v>
      </c>
      <c r="C7580" t="str">
        <f>Raw_Data!C7580</f>
        <v>TRELEGY ELLIPTA 200-62.5-25</v>
      </c>
      <c r="D7580" t="str">
        <f>Raw_Data!D7580</f>
        <v>173089310</v>
      </c>
      <c r="E7580" t="str">
        <f>Raw_Data!E7580</f>
        <v>THERATTIL, JAYA</v>
      </c>
      <c r="F7580" t="str">
        <f>Raw_Data!F7580</f>
        <v>1043285810</v>
      </c>
      <c r="G7580" t="str">
        <f>Raw_Data!H7580</f>
        <v>3</v>
      </c>
      <c r="H7580">
        <f>IFERROR(VLOOKUP(G7580,Store_Map!$A$2:$I$100,3,FALSE),"")</f>
        <v>0</v>
      </c>
      <c r="I7580">
        <f>IFERROR(VLOOKUP(G7580,Store_Map!$A$2:$I$100,4,FALSE),"")</f>
        <v>0</v>
      </c>
      <c r="J7580">
        <f>IFERROR(VLOOKUP(G7580,Store_Map!$A$2:$I$100,5,FALSE),"")</f>
        <v>0</v>
      </c>
      <c r="K7580">
        <f>IFERROR(VLOOKUP(G7580,Store_Map!$A$2:$I$100,6,FALSE),"")</f>
        <v>0</v>
      </c>
      <c r="L7580">
        <f>IFERROR(VLOOKUP(G7580,Store_Map!$A$2:$I$100,7,FALSE),"")</f>
        <v>0</v>
      </c>
      <c r="M7580">
        <f>IFERROR(VLOOKUP(G7580,Store_Map!$A$2:$I$100,8,FALSE),"")</f>
        <v>0</v>
      </c>
      <c r="N7580">
        <f t="shared" si="1062"/>
        <v>0</v>
      </c>
      <c r="O7580" t="str">
        <f t="shared" si="1063"/>
        <v>PASS</v>
      </c>
      <c r="P7580" t="str">
        <f t="shared" si="1064"/>
        <v>REVIEW</v>
      </c>
      <c r="Q7580" t="str">
        <f t="shared" si="1065"/>
        <v>PASS</v>
      </c>
      <c r="R7580" t="str">
        <f t="shared" si="1066"/>
        <v>PASS</v>
      </c>
      <c r="S7580" t="str">
        <f t="shared" si="1067"/>
        <v>REVIEW</v>
      </c>
      <c r="T7580">
        <f t="shared" si="1068"/>
        <v>90</v>
      </c>
      <c r="U7580" t="str">
        <f t="shared" si="1069"/>
        <v>Low</v>
      </c>
      <c r="V7580" t="str">
        <f t="shared" si="1070"/>
        <v>Invalid NDC</v>
      </c>
    </row>
    <row r="7581" spans="1:22" x14ac:dyDescent="0.3">
      <c r="A7581" t="str">
        <f>Raw_Data!A7581</f>
        <v>36014720</v>
      </c>
      <c r="B7581">
        <f>Raw_Data!B7581</f>
        <v>45674</v>
      </c>
      <c r="C7581" t="str">
        <f>Raw_Data!C7581</f>
        <v>NYSTATIN-TRIAMCINOLONE OINT</v>
      </c>
      <c r="D7581" t="str">
        <f>Raw_Data!D7581</f>
        <v>21922003104</v>
      </c>
      <c r="E7581" t="str">
        <f>Raw_Data!E7581</f>
        <v>FORD, JAMES</v>
      </c>
      <c r="F7581" t="str">
        <f>Raw_Data!F7581</f>
        <v>1033117684</v>
      </c>
      <c r="G7581" t="str">
        <f>Raw_Data!H7581</f>
        <v>3</v>
      </c>
      <c r="H7581">
        <f>IFERROR(VLOOKUP(G7581,Store_Map!$A$2:$I$100,3,FALSE),"")</f>
        <v>0</v>
      </c>
      <c r="I7581">
        <f>IFERROR(VLOOKUP(G7581,Store_Map!$A$2:$I$100,4,FALSE),"")</f>
        <v>0</v>
      </c>
      <c r="J7581">
        <f>IFERROR(VLOOKUP(G7581,Store_Map!$A$2:$I$100,5,FALSE),"")</f>
        <v>0</v>
      </c>
      <c r="K7581">
        <f>IFERROR(VLOOKUP(G7581,Store_Map!$A$2:$I$100,6,FALSE),"")</f>
        <v>0</v>
      </c>
      <c r="L7581">
        <f>IFERROR(VLOOKUP(G7581,Store_Map!$A$2:$I$100,7,FALSE),"")</f>
        <v>0</v>
      </c>
      <c r="M7581">
        <f>IFERROR(VLOOKUP(G7581,Store_Map!$A$2:$I$100,8,FALSE),"")</f>
        <v>0</v>
      </c>
      <c r="N7581">
        <f t="shared" si="1062"/>
        <v>0</v>
      </c>
      <c r="O7581" t="str">
        <f t="shared" si="1063"/>
        <v>PASS</v>
      </c>
      <c r="P7581" t="str">
        <f t="shared" si="1064"/>
        <v>PASS</v>
      </c>
      <c r="Q7581" t="str">
        <f t="shared" si="1065"/>
        <v>PASS</v>
      </c>
      <c r="R7581" t="str">
        <f t="shared" si="1066"/>
        <v>PASS</v>
      </c>
      <c r="S7581" t="str">
        <f t="shared" si="1067"/>
        <v>PASS</v>
      </c>
      <c r="T7581">
        <f t="shared" si="1068"/>
        <v>100</v>
      </c>
      <c r="U7581" t="str">
        <f t="shared" si="1069"/>
        <v>Low</v>
      </c>
      <c r="V7581" t="str">
        <f t="shared" si="1070"/>
        <v>Clean</v>
      </c>
    </row>
    <row r="7582" spans="1:22" x14ac:dyDescent="0.3">
      <c r="A7582" t="str">
        <f>Raw_Data!A7582</f>
        <v>36016634</v>
      </c>
      <c r="B7582">
        <f>Raw_Data!B7582</f>
        <v>45674</v>
      </c>
      <c r="C7582" t="str">
        <f>Raw_Data!C7582</f>
        <v>EPINEPHRINE 0.3 MG AUTO-INJ</v>
      </c>
      <c r="D7582" t="str">
        <f>Raw_Data!D7582</f>
        <v>49502010202</v>
      </c>
      <c r="E7582" t="str">
        <f>Raw_Data!E7582</f>
        <v>THERATTIL, JAYA</v>
      </c>
      <c r="F7582" t="str">
        <f>Raw_Data!F7582</f>
        <v>1043285810</v>
      </c>
      <c r="G7582" t="str">
        <f>Raw_Data!H7582</f>
        <v>3</v>
      </c>
      <c r="H7582">
        <f>IFERROR(VLOOKUP(G7582,Store_Map!$A$2:$I$100,3,FALSE),"")</f>
        <v>0</v>
      </c>
      <c r="I7582">
        <f>IFERROR(VLOOKUP(G7582,Store_Map!$A$2:$I$100,4,FALSE),"")</f>
        <v>0</v>
      </c>
      <c r="J7582">
        <f>IFERROR(VLOOKUP(G7582,Store_Map!$A$2:$I$100,5,FALSE),"")</f>
        <v>0</v>
      </c>
      <c r="K7582">
        <f>IFERROR(VLOOKUP(G7582,Store_Map!$A$2:$I$100,6,FALSE),"")</f>
        <v>0</v>
      </c>
      <c r="L7582">
        <f>IFERROR(VLOOKUP(G7582,Store_Map!$A$2:$I$100,7,FALSE),"")</f>
        <v>0</v>
      </c>
      <c r="M7582">
        <f>IFERROR(VLOOKUP(G7582,Store_Map!$A$2:$I$100,8,FALSE),"")</f>
        <v>0</v>
      </c>
      <c r="N7582">
        <f t="shared" si="1062"/>
        <v>0</v>
      </c>
      <c r="O7582" t="str">
        <f t="shared" si="1063"/>
        <v>PASS</v>
      </c>
      <c r="P7582" t="str">
        <f t="shared" si="1064"/>
        <v>PASS</v>
      </c>
      <c r="Q7582" t="str">
        <f t="shared" si="1065"/>
        <v>PASS</v>
      </c>
      <c r="R7582" t="str">
        <f t="shared" si="1066"/>
        <v>PASS</v>
      </c>
      <c r="S7582" t="str">
        <f t="shared" si="1067"/>
        <v>PASS</v>
      </c>
      <c r="T7582">
        <f t="shared" si="1068"/>
        <v>100</v>
      </c>
      <c r="U7582" t="str">
        <f t="shared" si="1069"/>
        <v>Low</v>
      </c>
      <c r="V7582" t="str">
        <f t="shared" si="1070"/>
        <v>Clean</v>
      </c>
    </row>
    <row r="7583" spans="1:22" x14ac:dyDescent="0.3">
      <c r="A7583" t="str">
        <f>Raw_Data!A7583</f>
        <v>36014388</v>
      </c>
      <c r="B7583">
        <f>Raw_Data!B7583</f>
        <v>45678</v>
      </c>
      <c r="C7583" t="str">
        <f>Raw_Data!C7583</f>
        <v>FREESTYLE LIBRE 3 SENSOR</v>
      </c>
      <c r="D7583" t="str">
        <f>Raw_Data!D7583</f>
        <v>57599081800</v>
      </c>
      <c r="E7583" t="str">
        <f>Raw_Data!E7583</f>
        <v>YASIN, NURA</v>
      </c>
      <c r="F7583" t="str">
        <f>Raw_Data!F7583</f>
        <v>1265518567</v>
      </c>
      <c r="G7583" t="str">
        <f>Raw_Data!H7583</f>
        <v>3</v>
      </c>
      <c r="H7583">
        <f>IFERROR(VLOOKUP(G7583,Store_Map!$A$2:$I$100,3,FALSE),"")</f>
        <v>0</v>
      </c>
      <c r="I7583">
        <f>IFERROR(VLOOKUP(G7583,Store_Map!$A$2:$I$100,4,FALSE),"")</f>
        <v>0</v>
      </c>
      <c r="J7583">
        <f>IFERROR(VLOOKUP(G7583,Store_Map!$A$2:$I$100,5,FALSE),"")</f>
        <v>0</v>
      </c>
      <c r="K7583">
        <f>IFERROR(VLOOKUP(G7583,Store_Map!$A$2:$I$100,6,FALSE),"")</f>
        <v>0</v>
      </c>
      <c r="L7583">
        <f>IFERROR(VLOOKUP(G7583,Store_Map!$A$2:$I$100,7,FALSE),"")</f>
        <v>0</v>
      </c>
      <c r="M7583">
        <f>IFERROR(VLOOKUP(G7583,Store_Map!$A$2:$I$100,8,FALSE),"")</f>
        <v>0</v>
      </c>
      <c r="N7583">
        <f t="shared" si="1062"/>
        <v>0</v>
      </c>
      <c r="O7583" t="str">
        <f t="shared" si="1063"/>
        <v>PASS</v>
      </c>
      <c r="P7583" t="str">
        <f t="shared" si="1064"/>
        <v>PASS</v>
      </c>
      <c r="Q7583" t="str">
        <f t="shared" si="1065"/>
        <v>PASS</v>
      </c>
      <c r="R7583" t="str">
        <f t="shared" si="1066"/>
        <v>PASS</v>
      </c>
      <c r="S7583" t="str">
        <f t="shared" si="1067"/>
        <v>PASS</v>
      </c>
      <c r="T7583">
        <f t="shared" si="1068"/>
        <v>100</v>
      </c>
      <c r="U7583" t="str">
        <f t="shared" si="1069"/>
        <v>Low</v>
      </c>
      <c r="V7583" t="str">
        <f t="shared" si="1070"/>
        <v>Clean</v>
      </c>
    </row>
    <row r="7584" spans="1:22" x14ac:dyDescent="0.3">
      <c r="A7584" t="str">
        <f>Raw_Data!A7584</f>
        <v>36016114</v>
      </c>
      <c r="B7584">
        <f>Raw_Data!B7584</f>
        <v>45678</v>
      </c>
      <c r="C7584" t="str">
        <f>Raw_Data!C7584</f>
        <v>RYALTRIS 665-25 MCG SPRAY</v>
      </c>
      <c r="D7584" t="str">
        <f>Raw_Data!D7584</f>
        <v>59467070027</v>
      </c>
      <c r="E7584" t="str">
        <f>Raw_Data!E7584</f>
        <v>THERATTIL, JAYA</v>
      </c>
      <c r="F7584" t="str">
        <f>Raw_Data!F7584</f>
        <v>1043285810</v>
      </c>
      <c r="G7584" t="str">
        <f>Raw_Data!H7584</f>
        <v>3</v>
      </c>
      <c r="H7584">
        <f>IFERROR(VLOOKUP(G7584,Store_Map!$A$2:$I$100,3,FALSE),"")</f>
        <v>0</v>
      </c>
      <c r="I7584">
        <f>IFERROR(VLOOKUP(G7584,Store_Map!$A$2:$I$100,4,FALSE),"")</f>
        <v>0</v>
      </c>
      <c r="J7584">
        <f>IFERROR(VLOOKUP(G7584,Store_Map!$A$2:$I$100,5,FALSE),"")</f>
        <v>0</v>
      </c>
      <c r="K7584">
        <f>IFERROR(VLOOKUP(G7584,Store_Map!$A$2:$I$100,6,FALSE),"")</f>
        <v>0</v>
      </c>
      <c r="L7584">
        <f>IFERROR(VLOOKUP(G7584,Store_Map!$A$2:$I$100,7,FALSE),"")</f>
        <v>0</v>
      </c>
      <c r="M7584">
        <f>IFERROR(VLOOKUP(G7584,Store_Map!$A$2:$I$100,8,FALSE),"")</f>
        <v>0</v>
      </c>
      <c r="N7584">
        <f t="shared" si="1062"/>
        <v>0</v>
      </c>
      <c r="O7584" t="str">
        <f t="shared" si="1063"/>
        <v>PASS</v>
      </c>
      <c r="P7584" t="str">
        <f t="shared" si="1064"/>
        <v>PASS</v>
      </c>
      <c r="Q7584" t="str">
        <f t="shared" si="1065"/>
        <v>PASS</v>
      </c>
      <c r="R7584" t="str">
        <f t="shared" si="1066"/>
        <v>PASS</v>
      </c>
      <c r="S7584" t="str">
        <f t="shared" si="1067"/>
        <v>PASS</v>
      </c>
      <c r="T7584">
        <f t="shared" si="1068"/>
        <v>100</v>
      </c>
      <c r="U7584" t="str">
        <f t="shared" si="1069"/>
        <v>Low</v>
      </c>
      <c r="V7584" t="str">
        <f t="shared" si="1070"/>
        <v>Clean</v>
      </c>
    </row>
    <row r="7585" spans="1:22" x14ac:dyDescent="0.3">
      <c r="A7585" t="str">
        <f>Raw_Data!A7585</f>
        <v>36016635</v>
      </c>
      <c r="B7585">
        <f>Raw_Data!B7585</f>
        <v>45678</v>
      </c>
      <c r="C7585" t="str">
        <f>Raw_Data!C7585</f>
        <v>FLUOXETINE HCL 20 MG CAPSUL</v>
      </c>
      <c r="D7585" t="str">
        <f>Raw_Data!D7585</f>
        <v>65862019301</v>
      </c>
      <c r="E7585" t="str">
        <f>Raw_Data!E7585</f>
        <v>STEINER, DAVID</v>
      </c>
      <c r="F7585" t="str">
        <f>Raw_Data!F7585</f>
        <v>1972508802</v>
      </c>
      <c r="G7585" t="str">
        <f>Raw_Data!H7585</f>
        <v>3</v>
      </c>
      <c r="H7585">
        <f>IFERROR(VLOOKUP(G7585,Store_Map!$A$2:$I$100,3,FALSE),"")</f>
        <v>0</v>
      </c>
      <c r="I7585">
        <f>IFERROR(VLOOKUP(G7585,Store_Map!$A$2:$I$100,4,FALSE),"")</f>
        <v>0</v>
      </c>
      <c r="J7585">
        <f>IFERROR(VLOOKUP(G7585,Store_Map!$A$2:$I$100,5,FALSE),"")</f>
        <v>0</v>
      </c>
      <c r="K7585">
        <f>IFERROR(VLOOKUP(G7585,Store_Map!$A$2:$I$100,6,FALSE),"")</f>
        <v>0</v>
      </c>
      <c r="L7585">
        <f>IFERROR(VLOOKUP(G7585,Store_Map!$A$2:$I$100,7,FALSE),"")</f>
        <v>0</v>
      </c>
      <c r="M7585">
        <f>IFERROR(VLOOKUP(G7585,Store_Map!$A$2:$I$100,8,FALSE),"")</f>
        <v>0</v>
      </c>
      <c r="N7585">
        <f t="shared" si="1062"/>
        <v>0</v>
      </c>
      <c r="O7585" t="str">
        <f t="shared" si="1063"/>
        <v>PASS</v>
      </c>
      <c r="P7585" t="str">
        <f t="shared" si="1064"/>
        <v>PASS</v>
      </c>
      <c r="Q7585" t="str">
        <f t="shared" si="1065"/>
        <v>PASS</v>
      </c>
      <c r="R7585" t="str">
        <f t="shared" si="1066"/>
        <v>PASS</v>
      </c>
      <c r="S7585" t="str">
        <f t="shared" si="1067"/>
        <v>PASS</v>
      </c>
      <c r="T7585">
        <f t="shared" si="1068"/>
        <v>100</v>
      </c>
      <c r="U7585" t="str">
        <f t="shared" si="1069"/>
        <v>Low</v>
      </c>
      <c r="V7585" t="str">
        <f t="shared" si="1070"/>
        <v>Clean</v>
      </c>
    </row>
    <row r="7586" spans="1:22" x14ac:dyDescent="0.3">
      <c r="A7586" t="str">
        <f>Raw_Data!A7586</f>
        <v>32002987</v>
      </c>
      <c r="B7586">
        <f>Raw_Data!B7586</f>
        <v>45678</v>
      </c>
      <c r="C7586" t="str">
        <f>Raw_Data!C7586</f>
        <v>DEXTROAMP-AMPHET ER 20 MG C</v>
      </c>
      <c r="D7586" t="str">
        <f>Raw_Data!D7586</f>
        <v>115148901</v>
      </c>
      <c r="E7586" t="str">
        <f>Raw_Data!E7586</f>
        <v>ERTLE, VALERIE</v>
      </c>
      <c r="F7586" t="str">
        <f>Raw_Data!F7586</f>
        <v>1245619592</v>
      </c>
      <c r="G7586" t="str">
        <f>Raw_Data!H7586</f>
        <v>3</v>
      </c>
      <c r="H7586">
        <f>IFERROR(VLOOKUP(G7586,Store_Map!$A$2:$I$100,3,FALSE),"")</f>
        <v>0</v>
      </c>
      <c r="I7586">
        <f>IFERROR(VLOOKUP(G7586,Store_Map!$A$2:$I$100,4,FALSE),"")</f>
        <v>0</v>
      </c>
      <c r="J7586">
        <f>IFERROR(VLOOKUP(G7586,Store_Map!$A$2:$I$100,5,FALSE),"")</f>
        <v>0</v>
      </c>
      <c r="K7586">
        <f>IFERROR(VLOOKUP(G7586,Store_Map!$A$2:$I$100,6,FALSE),"")</f>
        <v>0</v>
      </c>
      <c r="L7586">
        <f>IFERROR(VLOOKUP(G7586,Store_Map!$A$2:$I$100,7,FALSE),"")</f>
        <v>0</v>
      </c>
      <c r="M7586">
        <f>IFERROR(VLOOKUP(G7586,Store_Map!$A$2:$I$100,8,FALSE),"")</f>
        <v>0</v>
      </c>
      <c r="N7586">
        <f t="shared" si="1062"/>
        <v>0</v>
      </c>
      <c r="O7586" t="str">
        <f t="shared" si="1063"/>
        <v>PASS</v>
      </c>
      <c r="P7586" t="str">
        <f t="shared" si="1064"/>
        <v>REVIEW</v>
      </c>
      <c r="Q7586" t="str">
        <f t="shared" si="1065"/>
        <v>PASS</v>
      </c>
      <c r="R7586" t="str">
        <f t="shared" si="1066"/>
        <v>PASS</v>
      </c>
      <c r="S7586" t="str">
        <f t="shared" si="1067"/>
        <v>REVIEW</v>
      </c>
      <c r="T7586">
        <f t="shared" si="1068"/>
        <v>90</v>
      </c>
      <c r="U7586" t="str">
        <f t="shared" si="1069"/>
        <v>Low</v>
      </c>
      <c r="V7586" t="str">
        <f t="shared" si="1070"/>
        <v>Invalid NDC</v>
      </c>
    </row>
    <row r="7587" spans="1:22" x14ac:dyDescent="0.3">
      <c r="A7587" t="str">
        <f>Raw_Data!A7587</f>
        <v>36014973</v>
      </c>
      <c r="B7587">
        <f>Raw_Data!B7587</f>
        <v>45678</v>
      </c>
      <c r="C7587" t="str">
        <f>Raw_Data!C7587</f>
        <v>CHILDRENS MULTIVIT W/IRON L</v>
      </c>
      <c r="D7587" t="str">
        <f>Raw_Data!D7587</f>
        <v>96295012826</v>
      </c>
      <c r="E7587" t="str">
        <f>Raw_Data!E7587</f>
        <v>ERTLE, VALERIE</v>
      </c>
      <c r="F7587" t="str">
        <f>Raw_Data!F7587</f>
        <v>1245619592</v>
      </c>
      <c r="G7587" t="str">
        <f>Raw_Data!H7587</f>
        <v>3</v>
      </c>
      <c r="H7587">
        <f>IFERROR(VLOOKUP(G7587,Store_Map!$A$2:$I$100,3,FALSE),"")</f>
        <v>0</v>
      </c>
      <c r="I7587">
        <f>IFERROR(VLOOKUP(G7587,Store_Map!$A$2:$I$100,4,FALSE),"")</f>
        <v>0</v>
      </c>
      <c r="J7587">
        <f>IFERROR(VLOOKUP(G7587,Store_Map!$A$2:$I$100,5,FALSE),"")</f>
        <v>0</v>
      </c>
      <c r="K7587">
        <f>IFERROR(VLOOKUP(G7587,Store_Map!$A$2:$I$100,6,FALSE),"")</f>
        <v>0</v>
      </c>
      <c r="L7587">
        <f>IFERROR(VLOOKUP(G7587,Store_Map!$A$2:$I$100,7,FALSE),"")</f>
        <v>0</v>
      </c>
      <c r="M7587">
        <f>IFERROR(VLOOKUP(G7587,Store_Map!$A$2:$I$100,8,FALSE),"")</f>
        <v>0</v>
      </c>
      <c r="N7587">
        <f t="shared" si="1062"/>
        <v>0</v>
      </c>
      <c r="O7587" t="str">
        <f t="shared" si="1063"/>
        <v>PASS</v>
      </c>
      <c r="P7587" t="str">
        <f t="shared" si="1064"/>
        <v>PASS</v>
      </c>
      <c r="Q7587" t="str">
        <f t="shared" si="1065"/>
        <v>PASS</v>
      </c>
      <c r="R7587" t="str">
        <f t="shared" si="1066"/>
        <v>PASS</v>
      </c>
      <c r="S7587" t="str">
        <f t="shared" si="1067"/>
        <v>PASS</v>
      </c>
      <c r="T7587">
        <f t="shared" si="1068"/>
        <v>100</v>
      </c>
      <c r="U7587" t="str">
        <f t="shared" si="1069"/>
        <v>Low</v>
      </c>
      <c r="V7587" t="str">
        <f t="shared" si="1070"/>
        <v>Clean</v>
      </c>
    </row>
    <row r="7588" spans="1:22" x14ac:dyDescent="0.3">
      <c r="A7588" t="str">
        <f>Raw_Data!A7588</f>
        <v>36015025</v>
      </c>
      <c r="B7588">
        <f>Raw_Data!B7588</f>
        <v>45678</v>
      </c>
      <c r="C7588" t="str">
        <f>Raw_Data!C7588</f>
        <v>LORATADINE 10 MG TABLET</v>
      </c>
      <c r="D7588" t="str">
        <f>Raw_Data!D7588</f>
        <v>45802065065</v>
      </c>
      <c r="E7588" t="str">
        <f>Raw_Data!E7588</f>
        <v>THERATTIL, JAYA</v>
      </c>
      <c r="F7588" t="str">
        <f>Raw_Data!F7588</f>
        <v>1043285810</v>
      </c>
      <c r="G7588" t="str">
        <f>Raw_Data!H7588</f>
        <v>3</v>
      </c>
      <c r="H7588">
        <f>IFERROR(VLOOKUP(G7588,Store_Map!$A$2:$I$100,3,FALSE),"")</f>
        <v>0</v>
      </c>
      <c r="I7588">
        <f>IFERROR(VLOOKUP(G7588,Store_Map!$A$2:$I$100,4,FALSE),"")</f>
        <v>0</v>
      </c>
      <c r="J7588">
        <f>IFERROR(VLOOKUP(G7588,Store_Map!$A$2:$I$100,5,FALSE),"")</f>
        <v>0</v>
      </c>
      <c r="K7588">
        <f>IFERROR(VLOOKUP(G7588,Store_Map!$A$2:$I$100,6,FALSE),"")</f>
        <v>0</v>
      </c>
      <c r="L7588">
        <f>IFERROR(VLOOKUP(G7588,Store_Map!$A$2:$I$100,7,FALSE),"")</f>
        <v>0</v>
      </c>
      <c r="M7588">
        <f>IFERROR(VLOOKUP(G7588,Store_Map!$A$2:$I$100,8,FALSE),"")</f>
        <v>0</v>
      </c>
      <c r="N7588">
        <f t="shared" si="1062"/>
        <v>0</v>
      </c>
      <c r="O7588" t="str">
        <f t="shared" si="1063"/>
        <v>PASS</v>
      </c>
      <c r="P7588" t="str">
        <f t="shared" si="1064"/>
        <v>PASS</v>
      </c>
      <c r="Q7588" t="str">
        <f t="shared" si="1065"/>
        <v>PASS</v>
      </c>
      <c r="R7588" t="str">
        <f t="shared" si="1066"/>
        <v>PASS</v>
      </c>
      <c r="S7588" t="str">
        <f t="shared" si="1067"/>
        <v>PASS</v>
      </c>
      <c r="T7588">
        <f t="shared" si="1068"/>
        <v>100</v>
      </c>
      <c r="U7588" t="str">
        <f t="shared" si="1069"/>
        <v>Low</v>
      </c>
      <c r="V7588" t="str">
        <f t="shared" si="1070"/>
        <v>Clean</v>
      </c>
    </row>
    <row r="7589" spans="1:22" x14ac:dyDescent="0.3">
      <c r="A7589" t="str">
        <f>Raw_Data!A7589</f>
        <v>36015026</v>
      </c>
      <c r="B7589">
        <f>Raw_Data!B7589</f>
        <v>45678</v>
      </c>
      <c r="C7589" t="str">
        <f>Raw_Data!C7589</f>
        <v>MONTELUKAST SOD 10 MG TABLE</v>
      </c>
      <c r="D7589" t="str">
        <f>Raw_Data!D7589</f>
        <v>55111072590</v>
      </c>
      <c r="E7589" t="str">
        <f>Raw_Data!E7589</f>
        <v>THERATTIL, JAYA</v>
      </c>
      <c r="F7589" t="str">
        <f>Raw_Data!F7589</f>
        <v>1043285810</v>
      </c>
      <c r="G7589" t="str">
        <f>Raw_Data!H7589</f>
        <v>3</v>
      </c>
      <c r="H7589">
        <f>IFERROR(VLOOKUP(G7589,Store_Map!$A$2:$I$100,3,FALSE),"")</f>
        <v>0</v>
      </c>
      <c r="I7589">
        <f>IFERROR(VLOOKUP(G7589,Store_Map!$A$2:$I$100,4,FALSE),"")</f>
        <v>0</v>
      </c>
      <c r="J7589">
        <f>IFERROR(VLOOKUP(G7589,Store_Map!$A$2:$I$100,5,FALSE),"")</f>
        <v>0</v>
      </c>
      <c r="K7589">
        <f>IFERROR(VLOOKUP(G7589,Store_Map!$A$2:$I$100,6,FALSE),"")</f>
        <v>0</v>
      </c>
      <c r="L7589">
        <f>IFERROR(VLOOKUP(G7589,Store_Map!$A$2:$I$100,7,FALSE),"")</f>
        <v>0</v>
      </c>
      <c r="M7589">
        <f>IFERROR(VLOOKUP(G7589,Store_Map!$A$2:$I$100,8,FALSE),"")</f>
        <v>0</v>
      </c>
      <c r="N7589">
        <f t="shared" si="1062"/>
        <v>0</v>
      </c>
      <c r="O7589" t="str">
        <f t="shared" si="1063"/>
        <v>PASS</v>
      </c>
      <c r="P7589" t="str">
        <f t="shared" si="1064"/>
        <v>PASS</v>
      </c>
      <c r="Q7589" t="str">
        <f t="shared" si="1065"/>
        <v>PASS</v>
      </c>
      <c r="R7589" t="str">
        <f t="shared" si="1066"/>
        <v>PASS</v>
      </c>
      <c r="S7589" t="str">
        <f t="shared" si="1067"/>
        <v>PASS</v>
      </c>
      <c r="T7589">
        <f t="shared" si="1068"/>
        <v>100</v>
      </c>
      <c r="U7589" t="str">
        <f t="shared" si="1069"/>
        <v>Low</v>
      </c>
      <c r="V7589" t="str">
        <f t="shared" si="1070"/>
        <v>Clean</v>
      </c>
    </row>
    <row r="7590" spans="1:22" x14ac:dyDescent="0.3">
      <c r="A7590" t="str">
        <f>Raw_Data!A7590</f>
        <v>36015027</v>
      </c>
      <c r="B7590">
        <f>Raw_Data!B7590</f>
        <v>45678</v>
      </c>
      <c r="C7590" t="str">
        <f>Raw_Data!C7590</f>
        <v>TRIAMCINOLONE 55 MCG NASAL</v>
      </c>
      <c r="D7590" t="str">
        <f>Raw_Data!D7590</f>
        <v>45802010901</v>
      </c>
      <c r="E7590" t="str">
        <f>Raw_Data!E7590</f>
        <v>THERATTIL, JAYA</v>
      </c>
      <c r="F7590" t="str">
        <f>Raw_Data!F7590</f>
        <v>1043285810</v>
      </c>
      <c r="G7590" t="str">
        <f>Raw_Data!H7590</f>
        <v>3</v>
      </c>
      <c r="H7590">
        <f>IFERROR(VLOOKUP(G7590,Store_Map!$A$2:$I$100,3,FALSE),"")</f>
        <v>0</v>
      </c>
      <c r="I7590">
        <f>IFERROR(VLOOKUP(G7590,Store_Map!$A$2:$I$100,4,FALSE),"")</f>
        <v>0</v>
      </c>
      <c r="J7590">
        <f>IFERROR(VLOOKUP(G7590,Store_Map!$A$2:$I$100,5,FALSE),"")</f>
        <v>0</v>
      </c>
      <c r="K7590">
        <f>IFERROR(VLOOKUP(G7590,Store_Map!$A$2:$I$100,6,FALSE),"")</f>
        <v>0</v>
      </c>
      <c r="L7590">
        <f>IFERROR(VLOOKUP(G7590,Store_Map!$A$2:$I$100,7,FALSE),"")</f>
        <v>0</v>
      </c>
      <c r="M7590">
        <f>IFERROR(VLOOKUP(G7590,Store_Map!$A$2:$I$100,8,FALSE),"")</f>
        <v>0</v>
      </c>
      <c r="N7590">
        <f t="shared" si="1062"/>
        <v>0</v>
      </c>
      <c r="O7590" t="str">
        <f t="shared" si="1063"/>
        <v>PASS</v>
      </c>
      <c r="P7590" t="str">
        <f t="shared" si="1064"/>
        <v>PASS</v>
      </c>
      <c r="Q7590" t="str">
        <f t="shared" si="1065"/>
        <v>PASS</v>
      </c>
      <c r="R7590" t="str">
        <f t="shared" si="1066"/>
        <v>PASS</v>
      </c>
      <c r="S7590" t="str">
        <f t="shared" si="1067"/>
        <v>PASS</v>
      </c>
      <c r="T7590">
        <f t="shared" si="1068"/>
        <v>100</v>
      </c>
      <c r="U7590" t="str">
        <f t="shared" si="1069"/>
        <v>Low</v>
      </c>
      <c r="V7590" t="str">
        <f t="shared" si="1070"/>
        <v>Clean</v>
      </c>
    </row>
    <row r="7591" spans="1:22" x14ac:dyDescent="0.3">
      <c r="A7591" t="str">
        <f>Raw_Data!A7591</f>
        <v>36015028</v>
      </c>
      <c r="B7591">
        <f>Raw_Data!B7591</f>
        <v>45678</v>
      </c>
      <c r="C7591" t="str">
        <f>Raw_Data!C7591</f>
        <v>FLUTICASONE-VILANTEROL 100-</v>
      </c>
      <c r="D7591" t="str">
        <f>Raw_Data!D7591</f>
        <v>66993013597</v>
      </c>
      <c r="E7591" t="str">
        <f>Raw_Data!E7591</f>
        <v>THERATTIL, JAYA</v>
      </c>
      <c r="F7591" t="str">
        <f>Raw_Data!F7591</f>
        <v>1043285810</v>
      </c>
      <c r="G7591" t="str">
        <f>Raw_Data!H7591</f>
        <v>3</v>
      </c>
      <c r="H7591">
        <f>IFERROR(VLOOKUP(G7591,Store_Map!$A$2:$I$100,3,FALSE),"")</f>
        <v>0</v>
      </c>
      <c r="I7591">
        <f>IFERROR(VLOOKUP(G7591,Store_Map!$A$2:$I$100,4,FALSE),"")</f>
        <v>0</v>
      </c>
      <c r="J7591">
        <f>IFERROR(VLOOKUP(G7591,Store_Map!$A$2:$I$100,5,FALSE),"")</f>
        <v>0</v>
      </c>
      <c r="K7591">
        <f>IFERROR(VLOOKUP(G7591,Store_Map!$A$2:$I$100,6,FALSE),"")</f>
        <v>0</v>
      </c>
      <c r="L7591">
        <f>IFERROR(VLOOKUP(G7591,Store_Map!$A$2:$I$100,7,FALSE),"")</f>
        <v>0</v>
      </c>
      <c r="M7591">
        <f>IFERROR(VLOOKUP(G7591,Store_Map!$A$2:$I$100,8,FALSE),"")</f>
        <v>0</v>
      </c>
      <c r="N7591">
        <f t="shared" si="1062"/>
        <v>0</v>
      </c>
      <c r="O7591" t="str">
        <f t="shared" si="1063"/>
        <v>PASS</v>
      </c>
      <c r="P7591" t="str">
        <f t="shared" si="1064"/>
        <v>PASS</v>
      </c>
      <c r="Q7591" t="str">
        <f t="shared" si="1065"/>
        <v>PASS</v>
      </c>
      <c r="R7591" t="str">
        <f t="shared" si="1066"/>
        <v>PASS</v>
      </c>
      <c r="S7591" t="str">
        <f t="shared" si="1067"/>
        <v>PASS</v>
      </c>
      <c r="T7591">
        <f t="shared" si="1068"/>
        <v>100</v>
      </c>
      <c r="U7591" t="str">
        <f t="shared" si="1069"/>
        <v>Low</v>
      </c>
      <c r="V7591" t="str">
        <f t="shared" si="1070"/>
        <v>Clean</v>
      </c>
    </row>
    <row r="7592" spans="1:22" x14ac:dyDescent="0.3">
      <c r="A7592" t="str">
        <f>Raw_Data!A7592</f>
        <v>36015604</v>
      </c>
      <c r="B7592">
        <f>Raw_Data!B7592</f>
        <v>45678</v>
      </c>
      <c r="C7592" t="str">
        <f>Raw_Data!C7592</f>
        <v>BUDESONIDE-FORMOTEROL 160-4</v>
      </c>
      <c r="D7592" t="str">
        <f>Raw_Data!D7592</f>
        <v>310737020</v>
      </c>
      <c r="E7592" t="str">
        <f>Raw_Data!E7592</f>
        <v>Schindler, Julie</v>
      </c>
      <c r="F7592" t="str">
        <f>Raw_Data!F7592</f>
        <v>1013906452</v>
      </c>
      <c r="G7592" t="str">
        <f>Raw_Data!H7592</f>
        <v>3</v>
      </c>
      <c r="H7592">
        <f>IFERROR(VLOOKUP(G7592,Store_Map!$A$2:$I$100,3,FALSE),"")</f>
        <v>0</v>
      </c>
      <c r="I7592">
        <f>IFERROR(VLOOKUP(G7592,Store_Map!$A$2:$I$100,4,FALSE),"")</f>
        <v>0</v>
      </c>
      <c r="J7592">
        <f>IFERROR(VLOOKUP(G7592,Store_Map!$A$2:$I$100,5,FALSE),"")</f>
        <v>0</v>
      </c>
      <c r="K7592">
        <f>IFERROR(VLOOKUP(G7592,Store_Map!$A$2:$I$100,6,FALSE),"")</f>
        <v>0</v>
      </c>
      <c r="L7592">
        <f>IFERROR(VLOOKUP(G7592,Store_Map!$A$2:$I$100,7,FALSE),"")</f>
        <v>0</v>
      </c>
      <c r="M7592">
        <f>IFERROR(VLOOKUP(G7592,Store_Map!$A$2:$I$100,8,FALSE),"")</f>
        <v>0</v>
      </c>
      <c r="N7592">
        <f t="shared" si="1062"/>
        <v>0</v>
      </c>
      <c r="O7592" t="str">
        <f t="shared" si="1063"/>
        <v>PASS</v>
      </c>
      <c r="P7592" t="str">
        <f t="shared" si="1064"/>
        <v>REVIEW</v>
      </c>
      <c r="Q7592" t="str">
        <f t="shared" si="1065"/>
        <v>PASS</v>
      </c>
      <c r="R7592" t="str">
        <f t="shared" si="1066"/>
        <v>PASS</v>
      </c>
      <c r="S7592" t="str">
        <f t="shared" si="1067"/>
        <v>REVIEW</v>
      </c>
      <c r="T7592">
        <f t="shared" si="1068"/>
        <v>90</v>
      </c>
      <c r="U7592" t="str">
        <f t="shared" si="1069"/>
        <v>Low</v>
      </c>
      <c r="V7592" t="str">
        <f t="shared" si="1070"/>
        <v>Invalid NDC</v>
      </c>
    </row>
    <row r="7593" spans="1:22" x14ac:dyDescent="0.3">
      <c r="A7593" t="str">
        <f>Raw_Data!A7593</f>
        <v>36015646</v>
      </c>
      <c r="B7593">
        <f>Raw_Data!B7593</f>
        <v>45678</v>
      </c>
      <c r="C7593" t="str">
        <f>Raw_Data!C7593</f>
        <v>SERTRALINE HCL 25 MG TABLET</v>
      </c>
      <c r="D7593" t="str">
        <f>Raw_Data!D7593</f>
        <v>68180035109</v>
      </c>
      <c r="E7593" t="str">
        <f>Raw_Data!E7593</f>
        <v>INGRAM, MAYA</v>
      </c>
      <c r="F7593" t="str">
        <f>Raw_Data!F7593</f>
        <v>1518221464</v>
      </c>
      <c r="G7593" t="str">
        <f>Raw_Data!H7593</f>
        <v>3</v>
      </c>
      <c r="H7593">
        <f>IFERROR(VLOOKUP(G7593,Store_Map!$A$2:$I$100,3,FALSE),"")</f>
        <v>0</v>
      </c>
      <c r="I7593">
        <f>IFERROR(VLOOKUP(G7593,Store_Map!$A$2:$I$100,4,FALSE),"")</f>
        <v>0</v>
      </c>
      <c r="J7593">
        <f>IFERROR(VLOOKUP(G7593,Store_Map!$A$2:$I$100,5,FALSE),"")</f>
        <v>0</v>
      </c>
      <c r="K7593">
        <f>IFERROR(VLOOKUP(G7593,Store_Map!$A$2:$I$100,6,FALSE),"")</f>
        <v>0</v>
      </c>
      <c r="L7593">
        <f>IFERROR(VLOOKUP(G7593,Store_Map!$A$2:$I$100,7,FALSE),"")</f>
        <v>0</v>
      </c>
      <c r="M7593">
        <f>IFERROR(VLOOKUP(G7593,Store_Map!$A$2:$I$100,8,FALSE),"")</f>
        <v>0</v>
      </c>
      <c r="N7593">
        <f t="shared" si="1062"/>
        <v>0</v>
      </c>
      <c r="O7593" t="str">
        <f t="shared" si="1063"/>
        <v>PASS</v>
      </c>
      <c r="P7593" t="str">
        <f t="shared" si="1064"/>
        <v>PASS</v>
      </c>
      <c r="Q7593" t="str">
        <f t="shared" si="1065"/>
        <v>PASS</v>
      </c>
      <c r="R7593" t="str">
        <f t="shared" si="1066"/>
        <v>PASS</v>
      </c>
      <c r="S7593" t="str">
        <f t="shared" si="1067"/>
        <v>PASS</v>
      </c>
      <c r="T7593">
        <f t="shared" si="1068"/>
        <v>100</v>
      </c>
      <c r="U7593" t="str">
        <f t="shared" si="1069"/>
        <v>Low</v>
      </c>
      <c r="V7593" t="str">
        <f t="shared" si="1070"/>
        <v>Clean</v>
      </c>
    </row>
    <row r="7594" spans="1:22" x14ac:dyDescent="0.3">
      <c r="A7594" t="str">
        <f>Raw_Data!A7594</f>
        <v>36016123</v>
      </c>
      <c r="B7594">
        <f>Raw_Data!B7594</f>
        <v>45678</v>
      </c>
      <c r="C7594" t="str">
        <f>Raw_Data!C7594</f>
        <v>AMLODIPINE BESYLATE 10 MG T</v>
      </c>
      <c r="D7594" t="str">
        <f>Raw_Data!D7594</f>
        <v>29300039810</v>
      </c>
      <c r="E7594" t="str">
        <f>Raw_Data!E7594</f>
        <v>YASIN, NURA</v>
      </c>
      <c r="F7594" t="str">
        <f>Raw_Data!F7594</f>
        <v>1265518567</v>
      </c>
      <c r="G7594" t="str">
        <f>Raw_Data!H7594</f>
        <v>3</v>
      </c>
      <c r="H7594">
        <f>IFERROR(VLOOKUP(G7594,Store_Map!$A$2:$I$100,3,FALSE),"")</f>
        <v>0</v>
      </c>
      <c r="I7594">
        <f>IFERROR(VLOOKUP(G7594,Store_Map!$A$2:$I$100,4,FALSE),"")</f>
        <v>0</v>
      </c>
      <c r="J7594">
        <f>IFERROR(VLOOKUP(G7594,Store_Map!$A$2:$I$100,5,FALSE),"")</f>
        <v>0</v>
      </c>
      <c r="K7594">
        <f>IFERROR(VLOOKUP(G7594,Store_Map!$A$2:$I$100,6,FALSE),"")</f>
        <v>0</v>
      </c>
      <c r="L7594">
        <f>IFERROR(VLOOKUP(G7594,Store_Map!$A$2:$I$100,7,FALSE),"")</f>
        <v>0</v>
      </c>
      <c r="M7594">
        <f>IFERROR(VLOOKUP(G7594,Store_Map!$A$2:$I$100,8,FALSE),"")</f>
        <v>0</v>
      </c>
      <c r="N7594">
        <f t="shared" si="1062"/>
        <v>0</v>
      </c>
      <c r="O7594" t="str">
        <f t="shared" si="1063"/>
        <v>PASS</v>
      </c>
      <c r="P7594" t="str">
        <f t="shared" si="1064"/>
        <v>PASS</v>
      </c>
      <c r="Q7594" t="str">
        <f t="shared" si="1065"/>
        <v>PASS</v>
      </c>
      <c r="R7594" t="str">
        <f t="shared" si="1066"/>
        <v>PASS</v>
      </c>
      <c r="S7594" t="str">
        <f t="shared" si="1067"/>
        <v>PASS</v>
      </c>
      <c r="T7594">
        <f t="shared" si="1068"/>
        <v>100</v>
      </c>
      <c r="U7594" t="str">
        <f t="shared" si="1069"/>
        <v>Low</v>
      </c>
      <c r="V7594" t="str">
        <f t="shared" si="1070"/>
        <v>Clean</v>
      </c>
    </row>
    <row r="7595" spans="1:22" x14ac:dyDescent="0.3">
      <c r="A7595" t="str">
        <f>Raw_Data!A7595</f>
        <v>36011740</v>
      </c>
      <c r="B7595">
        <f>Raw_Data!B7595</f>
        <v>45678</v>
      </c>
      <c r="C7595" t="str">
        <f>Raw_Data!C7595</f>
        <v>VITAMIN D2 1.25MG(50,000 UN</v>
      </c>
      <c r="D7595" t="str">
        <f>Raw_Data!D7595</f>
        <v>69452015120</v>
      </c>
      <c r="E7595" t="str">
        <f>Raw_Data!E7595</f>
        <v>ETINGE, BIE</v>
      </c>
      <c r="F7595" t="str">
        <f>Raw_Data!F7595</f>
        <v>1093007890</v>
      </c>
      <c r="G7595" t="str">
        <f>Raw_Data!H7595</f>
        <v>3</v>
      </c>
      <c r="H7595">
        <f>IFERROR(VLOOKUP(G7595,Store_Map!$A$2:$I$100,3,FALSE),"")</f>
        <v>0</v>
      </c>
      <c r="I7595">
        <f>IFERROR(VLOOKUP(G7595,Store_Map!$A$2:$I$100,4,FALSE),"")</f>
        <v>0</v>
      </c>
      <c r="J7595">
        <f>IFERROR(VLOOKUP(G7595,Store_Map!$A$2:$I$100,5,FALSE),"")</f>
        <v>0</v>
      </c>
      <c r="K7595">
        <f>IFERROR(VLOOKUP(G7595,Store_Map!$A$2:$I$100,6,FALSE),"")</f>
        <v>0</v>
      </c>
      <c r="L7595">
        <f>IFERROR(VLOOKUP(G7595,Store_Map!$A$2:$I$100,7,FALSE),"")</f>
        <v>0</v>
      </c>
      <c r="M7595">
        <f>IFERROR(VLOOKUP(G7595,Store_Map!$A$2:$I$100,8,FALSE),"")</f>
        <v>0</v>
      </c>
      <c r="N7595">
        <f t="shared" si="1062"/>
        <v>0</v>
      </c>
      <c r="O7595" t="str">
        <f t="shared" si="1063"/>
        <v>PASS</v>
      </c>
      <c r="P7595" t="str">
        <f t="shared" si="1064"/>
        <v>PASS</v>
      </c>
      <c r="Q7595" t="str">
        <f t="shared" si="1065"/>
        <v>PASS</v>
      </c>
      <c r="R7595" t="str">
        <f t="shared" si="1066"/>
        <v>PASS</v>
      </c>
      <c r="S7595" t="str">
        <f t="shared" si="1067"/>
        <v>PASS</v>
      </c>
      <c r="T7595">
        <f t="shared" si="1068"/>
        <v>100</v>
      </c>
      <c r="U7595" t="str">
        <f t="shared" si="1069"/>
        <v>Low</v>
      </c>
      <c r="V7595" t="str">
        <f t="shared" si="1070"/>
        <v>Clean</v>
      </c>
    </row>
    <row r="7596" spans="1:22" x14ac:dyDescent="0.3">
      <c r="A7596" t="str">
        <f>Raw_Data!A7596</f>
        <v>36011756</v>
      </c>
      <c r="B7596">
        <f>Raw_Data!B7596</f>
        <v>45678</v>
      </c>
      <c r="C7596" t="str">
        <f>Raw_Data!C7596</f>
        <v>NECON 0.5-35-28 TABLET</v>
      </c>
      <c r="D7596" t="str">
        <f>Raw_Data!D7596</f>
        <v>75907008532</v>
      </c>
      <c r="E7596" t="str">
        <f>Raw_Data!E7596</f>
        <v>ETINGE, BIE</v>
      </c>
      <c r="F7596" t="str">
        <f>Raw_Data!F7596</f>
        <v>1093007890</v>
      </c>
      <c r="G7596" t="str">
        <f>Raw_Data!H7596</f>
        <v>3</v>
      </c>
      <c r="H7596">
        <f>IFERROR(VLOOKUP(G7596,Store_Map!$A$2:$I$100,3,FALSE),"")</f>
        <v>0</v>
      </c>
      <c r="I7596">
        <f>IFERROR(VLOOKUP(G7596,Store_Map!$A$2:$I$100,4,FALSE),"")</f>
        <v>0</v>
      </c>
      <c r="J7596">
        <f>IFERROR(VLOOKUP(G7596,Store_Map!$A$2:$I$100,5,FALSE),"")</f>
        <v>0</v>
      </c>
      <c r="K7596">
        <f>IFERROR(VLOOKUP(G7596,Store_Map!$A$2:$I$100,6,FALSE),"")</f>
        <v>0</v>
      </c>
      <c r="L7596">
        <f>IFERROR(VLOOKUP(G7596,Store_Map!$A$2:$I$100,7,FALSE),"")</f>
        <v>0</v>
      </c>
      <c r="M7596">
        <f>IFERROR(VLOOKUP(G7596,Store_Map!$A$2:$I$100,8,FALSE),"")</f>
        <v>0</v>
      </c>
      <c r="N7596">
        <f t="shared" si="1062"/>
        <v>0</v>
      </c>
      <c r="O7596" t="str">
        <f t="shared" si="1063"/>
        <v>PASS</v>
      </c>
      <c r="P7596" t="str">
        <f t="shared" si="1064"/>
        <v>PASS</v>
      </c>
      <c r="Q7596" t="str">
        <f t="shared" si="1065"/>
        <v>PASS</v>
      </c>
      <c r="R7596" t="str">
        <f t="shared" si="1066"/>
        <v>PASS</v>
      </c>
      <c r="S7596" t="str">
        <f t="shared" si="1067"/>
        <v>PASS</v>
      </c>
      <c r="T7596">
        <f t="shared" si="1068"/>
        <v>100</v>
      </c>
      <c r="U7596" t="str">
        <f t="shared" si="1069"/>
        <v>Low</v>
      </c>
      <c r="V7596" t="str">
        <f t="shared" si="1070"/>
        <v>Clean</v>
      </c>
    </row>
    <row r="7597" spans="1:22" x14ac:dyDescent="0.3">
      <c r="A7597" t="str">
        <f>Raw_Data!A7597</f>
        <v>36014908</v>
      </c>
      <c r="B7597">
        <f>Raw_Data!B7597</f>
        <v>45678</v>
      </c>
      <c r="C7597" t="str">
        <f>Raw_Data!C7597</f>
        <v>HYDROCHLOROTHIAZIDE 12.5 MG</v>
      </c>
      <c r="D7597" t="str">
        <f>Raw_Data!D7597</f>
        <v>591034701</v>
      </c>
      <c r="E7597" t="str">
        <f>Raw_Data!E7597</f>
        <v>GIBBS, JON</v>
      </c>
      <c r="F7597" t="str">
        <f>Raw_Data!F7597</f>
        <v>1700896156</v>
      </c>
      <c r="G7597" t="str">
        <f>Raw_Data!H7597</f>
        <v>3</v>
      </c>
      <c r="H7597">
        <f>IFERROR(VLOOKUP(G7597,Store_Map!$A$2:$I$100,3,FALSE),"")</f>
        <v>0</v>
      </c>
      <c r="I7597">
        <f>IFERROR(VLOOKUP(G7597,Store_Map!$A$2:$I$100,4,FALSE),"")</f>
        <v>0</v>
      </c>
      <c r="J7597">
        <f>IFERROR(VLOOKUP(G7597,Store_Map!$A$2:$I$100,5,FALSE),"")</f>
        <v>0</v>
      </c>
      <c r="K7597">
        <f>IFERROR(VLOOKUP(G7597,Store_Map!$A$2:$I$100,6,FALSE),"")</f>
        <v>0</v>
      </c>
      <c r="L7597">
        <f>IFERROR(VLOOKUP(G7597,Store_Map!$A$2:$I$100,7,FALSE),"")</f>
        <v>0</v>
      </c>
      <c r="M7597">
        <f>IFERROR(VLOOKUP(G7597,Store_Map!$A$2:$I$100,8,FALSE),"")</f>
        <v>0</v>
      </c>
      <c r="N7597">
        <f t="shared" si="1062"/>
        <v>0</v>
      </c>
      <c r="O7597" t="str">
        <f t="shared" si="1063"/>
        <v>PASS</v>
      </c>
      <c r="P7597" t="str">
        <f t="shared" si="1064"/>
        <v>REVIEW</v>
      </c>
      <c r="Q7597" t="str">
        <f t="shared" si="1065"/>
        <v>PASS</v>
      </c>
      <c r="R7597" t="str">
        <f t="shared" si="1066"/>
        <v>PASS</v>
      </c>
      <c r="S7597" t="str">
        <f t="shared" si="1067"/>
        <v>REVIEW</v>
      </c>
      <c r="T7597">
        <f t="shared" si="1068"/>
        <v>90</v>
      </c>
      <c r="U7597" t="str">
        <f t="shared" si="1069"/>
        <v>Low</v>
      </c>
      <c r="V7597" t="str">
        <f t="shared" si="1070"/>
        <v>Invalid NDC</v>
      </c>
    </row>
    <row r="7598" spans="1:22" x14ac:dyDescent="0.3">
      <c r="A7598" t="str">
        <f>Raw_Data!A7598</f>
        <v>36015316</v>
      </c>
      <c r="B7598">
        <f>Raw_Data!B7598</f>
        <v>45678</v>
      </c>
      <c r="C7598" t="str">
        <f>Raw_Data!C7598</f>
        <v>CETIRIZINE HCL 1 MG/ML SOLN</v>
      </c>
      <c r="D7598" t="str">
        <f>Raw_Data!D7598</f>
        <v>45802097426</v>
      </c>
      <c r="E7598" t="str">
        <f>Raw_Data!E7598</f>
        <v>Acevedo, Jose</v>
      </c>
      <c r="F7598" t="str">
        <f>Raw_Data!F7598</f>
        <v>1356327027</v>
      </c>
      <c r="G7598" t="str">
        <f>Raw_Data!H7598</f>
        <v>3</v>
      </c>
      <c r="H7598">
        <f>IFERROR(VLOOKUP(G7598,Store_Map!$A$2:$I$100,3,FALSE),"")</f>
        <v>0</v>
      </c>
      <c r="I7598">
        <f>IFERROR(VLOOKUP(G7598,Store_Map!$A$2:$I$100,4,FALSE),"")</f>
        <v>0</v>
      </c>
      <c r="J7598">
        <f>IFERROR(VLOOKUP(G7598,Store_Map!$A$2:$I$100,5,FALSE),"")</f>
        <v>0</v>
      </c>
      <c r="K7598">
        <f>IFERROR(VLOOKUP(G7598,Store_Map!$A$2:$I$100,6,FALSE),"")</f>
        <v>0</v>
      </c>
      <c r="L7598">
        <f>IFERROR(VLOOKUP(G7598,Store_Map!$A$2:$I$100,7,FALSE),"")</f>
        <v>0</v>
      </c>
      <c r="M7598">
        <f>IFERROR(VLOOKUP(G7598,Store_Map!$A$2:$I$100,8,FALSE),"")</f>
        <v>0</v>
      </c>
      <c r="N7598">
        <f t="shared" si="1062"/>
        <v>0</v>
      </c>
      <c r="O7598" t="str">
        <f t="shared" si="1063"/>
        <v>PASS</v>
      </c>
      <c r="P7598" t="str">
        <f t="shared" si="1064"/>
        <v>PASS</v>
      </c>
      <c r="Q7598" t="str">
        <f t="shared" si="1065"/>
        <v>PASS</v>
      </c>
      <c r="R7598" t="str">
        <f t="shared" si="1066"/>
        <v>PASS</v>
      </c>
      <c r="S7598" t="str">
        <f t="shared" si="1067"/>
        <v>PASS</v>
      </c>
      <c r="T7598">
        <f t="shared" si="1068"/>
        <v>100</v>
      </c>
      <c r="U7598" t="str">
        <f t="shared" si="1069"/>
        <v>Low</v>
      </c>
      <c r="V7598" t="str">
        <f t="shared" si="1070"/>
        <v>Clean</v>
      </c>
    </row>
    <row r="7599" spans="1:22" x14ac:dyDescent="0.3">
      <c r="A7599" t="str">
        <f>Raw_Data!A7599</f>
        <v>36015654</v>
      </c>
      <c r="B7599">
        <f>Raw_Data!B7599</f>
        <v>45678</v>
      </c>
      <c r="C7599" t="str">
        <f>Raw_Data!C7599</f>
        <v>CHILD LORATADINE 5 MG/5 ML</v>
      </c>
      <c r="D7599" t="str">
        <f>Raw_Data!D7599</f>
        <v>904676720</v>
      </c>
      <c r="E7599" t="str">
        <f>Raw_Data!E7599</f>
        <v>INGRAM, MAYA</v>
      </c>
      <c r="F7599" t="str">
        <f>Raw_Data!F7599</f>
        <v>1518221464</v>
      </c>
      <c r="G7599" t="str">
        <f>Raw_Data!H7599</f>
        <v>3</v>
      </c>
      <c r="H7599">
        <f>IFERROR(VLOOKUP(G7599,Store_Map!$A$2:$I$100,3,FALSE),"")</f>
        <v>0</v>
      </c>
      <c r="I7599">
        <f>IFERROR(VLOOKUP(G7599,Store_Map!$A$2:$I$100,4,FALSE),"")</f>
        <v>0</v>
      </c>
      <c r="J7599">
        <f>IFERROR(VLOOKUP(G7599,Store_Map!$A$2:$I$100,5,FALSE),"")</f>
        <v>0</v>
      </c>
      <c r="K7599">
        <f>IFERROR(VLOOKUP(G7599,Store_Map!$A$2:$I$100,6,FALSE),"")</f>
        <v>0</v>
      </c>
      <c r="L7599">
        <f>IFERROR(VLOOKUP(G7599,Store_Map!$A$2:$I$100,7,FALSE),"")</f>
        <v>0</v>
      </c>
      <c r="M7599">
        <f>IFERROR(VLOOKUP(G7599,Store_Map!$A$2:$I$100,8,FALSE),"")</f>
        <v>0</v>
      </c>
      <c r="N7599">
        <f t="shared" si="1062"/>
        <v>0</v>
      </c>
      <c r="O7599" t="str">
        <f t="shared" si="1063"/>
        <v>PASS</v>
      </c>
      <c r="P7599" t="str">
        <f t="shared" si="1064"/>
        <v>REVIEW</v>
      </c>
      <c r="Q7599" t="str">
        <f t="shared" si="1065"/>
        <v>PASS</v>
      </c>
      <c r="R7599" t="str">
        <f t="shared" si="1066"/>
        <v>PASS</v>
      </c>
      <c r="S7599" t="str">
        <f t="shared" si="1067"/>
        <v>REVIEW</v>
      </c>
      <c r="T7599">
        <f t="shared" si="1068"/>
        <v>90</v>
      </c>
      <c r="U7599" t="str">
        <f t="shared" si="1069"/>
        <v>Low</v>
      </c>
      <c r="V7599" t="str">
        <f t="shared" si="1070"/>
        <v>Invalid NDC</v>
      </c>
    </row>
    <row r="7600" spans="1:22" x14ac:dyDescent="0.3">
      <c r="A7600" t="str">
        <f>Raw_Data!A7600</f>
        <v>36015677</v>
      </c>
      <c r="B7600">
        <f>Raw_Data!B7600</f>
        <v>45678</v>
      </c>
      <c r="C7600" t="str">
        <f>Raw_Data!C7600</f>
        <v>FLUTICASONE PROP 50 MCG SPR</v>
      </c>
      <c r="D7600" t="str">
        <f>Raw_Data!D7600</f>
        <v>536118399</v>
      </c>
      <c r="E7600" t="str">
        <f>Raw_Data!E7600</f>
        <v>SOBRINHO, TITO</v>
      </c>
      <c r="F7600" t="str">
        <f>Raw_Data!F7600</f>
        <v>1942244652</v>
      </c>
      <c r="G7600" t="str">
        <f>Raw_Data!H7600</f>
        <v>3</v>
      </c>
      <c r="H7600">
        <f>IFERROR(VLOOKUP(G7600,Store_Map!$A$2:$I$100,3,FALSE),"")</f>
        <v>0</v>
      </c>
      <c r="I7600">
        <f>IFERROR(VLOOKUP(G7600,Store_Map!$A$2:$I$100,4,FALSE),"")</f>
        <v>0</v>
      </c>
      <c r="J7600">
        <f>IFERROR(VLOOKUP(G7600,Store_Map!$A$2:$I$100,5,FALSE),"")</f>
        <v>0</v>
      </c>
      <c r="K7600">
        <f>IFERROR(VLOOKUP(G7600,Store_Map!$A$2:$I$100,6,FALSE),"")</f>
        <v>0</v>
      </c>
      <c r="L7600">
        <f>IFERROR(VLOOKUP(G7600,Store_Map!$A$2:$I$100,7,FALSE),"")</f>
        <v>0</v>
      </c>
      <c r="M7600">
        <f>IFERROR(VLOOKUP(G7600,Store_Map!$A$2:$I$100,8,FALSE),"")</f>
        <v>0</v>
      </c>
      <c r="N7600">
        <f t="shared" si="1062"/>
        <v>0</v>
      </c>
      <c r="O7600" t="str">
        <f t="shared" si="1063"/>
        <v>PASS</v>
      </c>
      <c r="P7600" t="str">
        <f t="shared" si="1064"/>
        <v>REVIEW</v>
      </c>
      <c r="Q7600" t="str">
        <f t="shared" si="1065"/>
        <v>PASS</v>
      </c>
      <c r="R7600" t="str">
        <f t="shared" si="1066"/>
        <v>PASS</v>
      </c>
      <c r="S7600" t="str">
        <f t="shared" si="1067"/>
        <v>REVIEW</v>
      </c>
      <c r="T7600">
        <f t="shared" si="1068"/>
        <v>90</v>
      </c>
      <c r="U7600" t="str">
        <f t="shared" si="1069"/>
        <v>Low</v>
      </c>
      <c r="V7600" t="str">
        <f t="shared" si="1070"/>
        <v>Invalid NDC</v>
      </c>
    </row>
    <row r="7601" spans="1:22" x14ac:dyDescent="0.3">
      <c r="A7601" t="str">
        <f>Raw_Data!A7601</f>
        <v>36016036</v>
      </c>
      <c r="B7601">
        <f>Raw_Data!B7601</f>
        <v>45678</v>
      </c>
      <c r="C7601" t="str">
        <f>Raw_Data!C7601</f>
        <v>GABAPENTIN 300 MG CAPSULE</v>
      </c>
      <c r="D7601" t="str">
        <f>Raw_Data!D7601</f>
        <v>67877022301</v>
      </c>
      <c r="E7601" t="str">
        <f>Raw_Data!E7601</f>
        <v>GIBBS, JON</v>
      </c>
      <c r="F7601" t="str">
        <f>Raw_Data!F7601</f>
        <v>1700896156</v>
      </c>
      <c r="G7601" t="str">
        <f>Raw_Data!H7601</f>
        <v>3</v>
      </c>
      <c r="H7601">
        <f>IFERROR(VLOOKUP(G7601,Store_Map!$A$2:$I$100,3,FALSE),"")</f>
        <v>0</v>
      </c>
      <c r="I7601">
        <f>IFERROR(VLOOKUP(G7601,Store_Map!$A$2:$I$100,4,FALSE),"")</f>
        <v>0</v>
      </c>
      <c r="J7601">
        <f>IFERROR(VLOOKUP(G7601,Store_Map!$A$2:$I$100,5,FALSE),"")</f>
        <v>0</v>
      </c>
      <c r="K7601">
        <f>IFERROR(VLOOKUP(G7601,Store_Map!$A$2:$I$100,6,FALSE),"")</f>
        <v>0</v>
      </c>
      <c r="L7601">
        <f>IFERROR(VLOOKUP(G7601,Store_Map!$A$2:$I$100,7,FALSE),"")</f>
        <v>0</v>
      </c>
      <c r="M7601">
        <f>IFERROR(VLOOKUP(G7601,Store_Map!$A$2:$I$100,8,FALSE),"")</f>
        <v>0</v>
      </c>
      <c r="N7601">
        <f t="shared" si="1062"/>
        <v>0</v>
      </c>
      <c r="O7601" t="str">
        <f t="shared" si="1063"/>
        <v>PASS</v>
      </c>
      <c r="P7601" t="str">
        <f t="shared" si="1064"/>
        <v>PASS</v>
      </c>
      <c r="Q7601" t="str">
        <f t="shared" si="1065"/>
        <v>PASS</v>
      </c>
      <c r="R7601" t="str">
        <f t="shared" si="1066"/>
        <v>PASS</v>
      </c>
      <c r="S7601" t="str">
        <f t="shared" si="1067"/>
        <v>PASS</v>
      </c>
      <c r="T7601">
        <f t="shared" si="1068"/>
        <v>100</v>
      </c>
      <c r="U7601" t="str">
        <f t="shared" si="1069"/>
        <v>Low</v>
      </c>
      <c r="V7601" t="str">
        <f t="shared" si="1070"/>
        <v>Clean</v>
      </c>
    </row>
    <row r="7602" spans="1:22" x14ac:dyDescent="0.3">
      <c r="A7602" t="str">
        <f>Raw_Data!A7602</f>
        <v>36015955</v>
      </c>
      <c r="B7602">
        <f>Raw_Data!B7602</f>
        <v>45678</v>
      </c>
      <c r="C7602" t="str">
        <f>Raw_Data!C7602</f>
        <v>METOPROLOL TARTRATE 50 MG T</v>
      </c>
      <c r="D7602" t="str">
        <f>Raw_Data!D7602</f>
        <v>378003201</v>
      </c>
      <c r="E7602" t="str">
        <f>Raw_Data!E7602</f>
        <v>YASIN, NURA</v>
      </c>
      <c r="F7602" t="str">
        <f>Raw_Data!F7602</f>
        <v>1265518567</v>
      </c>
      <c r="G7602" t="str">
        <f>Raw_Data!H7602</f>
        <v>3</v>
      </c>
      <c r="H7602">
        <f>IFERROR(VLOOKUP(G7602,Store_Map!$A$2:$I$100,3,FALSE),"")</f>
        <v>0</v>
      </c>
      <c r="I7602">
        <f>IFERROR(VLOOKUP(G7602,Store_Map!$A$2:$I$100,4,FALSE),"")</f>
        <v>0</v>
      </c>
      <c r="J7602">
        <f>IFERROR(VLOOKUP(G7602,Store_Map!$A$2:$I$100,5,FALSE),"")</f>
        <v>0</v>
      </c>
      <c r="K7602">
        <f>IFERROR(VLOOKUP(G7602,Store_Map!$A$2:$I$100,6,FALSE),"")</f>
        <v>0</v>
      </c>
      <c r="L7602">
        <f>IFERROR(VLOOKUP(G7602,Store_Map!$A$2:$I$100,7,FALSE),"")</f>
        <v>0</v>
      </c>
      <c r="M7602">
        <f>IFERROR(VLOOKUP(G7602,Store_Map!$A$2:$I$100,8,FALSE),"")</f>
        <v>0</v>
      </c>
      <c r="N7602">
        <f t="shared" si="1062"/>
        <v>0</v>
      </c>
      <c r="O7602" t="str">
        <f t="shared" si="1063"/>
        <v>PASS</v>
      </c>
      <c r="P7602" t="str">
        <f t="shared" si="1064"/>
        <v>REVIEW</v>
      </c>
      <c r="Q7602" t="str">
        <f t="shared" si="1065"/>
        <v>PASS</v>
      </c>
      <c r="R7602" t="str">
        <f t="shared" si="1066"/>
        <v>PASS</v>
      </c>
      <c r="S7602" t="str">
        <f t="shared" si="1067"/>
        <v>REVIEW</v>
      </c>
      <c r="T7602">
        <f t="shared" si="1068"/>
        <v>90</v>
      </c>
      <c r="U7602" t="str">
        <f t="shared" si="1069"/>
        <v>Low</v>
      </c>
      <c r="V7602" t="str">
        <f t="shared" si="1070"/>
        <v>Invalid NDC</v>
      </c>
    </row>
    <row r="7603" spans="1:22" x14ac:dyDescent="0.3">
      <c r="A7603" t="str">
        <f>Raw_Data!A7603</f>
        <v>36016636</v>
      </c>
      <c r="B7603">
        <f>Raw_Data!B7603</f>
        <v>45678</v>
      </c>
      <c r="C7603" t="str">
        <f>Raw_Data!C7603</f>
        <v>CYCLOBENZAPRINE 10 MG TABLE</v>
      </c>
      <c r="D7603" t="str">
        <f>Raw_Data!D7603</f>
        <v>43547040010</v>
      </c>
      <c r="E7603" t="str">
        <f>Raw_Data!E7603</f>
        <v>YASIN, NURA</v>
      </c>
      <c r="F7603" t="str">
        <f>Raw_Data!F7603</f>
        <v>1265518567</v>
      </c>
      <c r="G7603" t="str">
        <f>Raw_Data!H7603</f>
        <v>3</v>
      </c>
      <c r="H7603">
        <f>IFERROR(VLOOKUP(G7603,Store_Map!$A$2:$I$100,3,FALSE),"")</f>
        <v>0</v>
      </c>
      <c r="I7603">
        <f>IFERROR(VLOOKUP(G7603,Store_Map!$A$2:$I$100,4,FALSE),"")</f>
        <v>0</v>
      </c>
      <c r="J7603">
        <f>IFERROR(VLOOKUP(G7603,Store_Map!$A$2:$I$100,5,FALSE),"")</f>
        <v>0</v>
      </c>
      <c r="K7603">
        <f>IFERROR(VLOOKUP(G7603,Store_Map!$A$2:$I$100,6,FALSE),"")</f>
        <v>0</v>
      </c>
      <c r="L7603">
        <f>IFERROR(VLOOKUP(G7603,Store_Map!$A$2:$I$100,7,FALSE),"")</f>
        <v>0</v>
      </c>
      <c r="M7603">
        <f>IFERROR(VLOOKUP(G7603,Store_Map!$A$2:$I$100,8,FALSE),"")</f>
        <v>0</v>
      </c>
      <c r="N7603">
        <f t="shared" si="1062"/>
        <v>0</v>
      </c>
      <c r="O7603" t="str">
        <f t="shared" si="1063"/>
        <v>PASS</v>
      </c>
      <c r="P7603" t="str">
        <f t="shared" si="1064"/>
        <v>PASS</v>
      </c>
      <c r="Q7603" t="str">
        <f t="shared" si="1065"/>
        <v>PASS</v>
      </c>
      <c r="R7603" t="str">
        <f t="shared" si="1066"/>
        <v>PASS</v>
      </c>
      <c r="S7603" t="str">
        <f t="shared" si="1067"/>
        <v>PASS</v>
      </c>
      <c r="T7603">
        <f t="shared" si="1068"/>
        <v>100</v>
      </c>
      <c r="U7603" t="str">
        <f t="shared" si="1069"/>
        <v>Low</v>
      </c>
      <c r="V7603" t="str">
        <f t="shared" si="1070"/>
        <v>Clean</v>
      </c>
    </row>
    <row r="7604" spans="1:22" x14ac:dyDescent="0.3">
      <c r="A7604" t="str">
        <f>Raw_Data!A7604</f>
        <v>36016637</v>
      </c>
      <c r="B7604">
        <f>Raw_Data!B7604</f>
        <v>45678</v>
      </c>
      <c r="C7604" t="str">
        <f>Raw_Data!C7604</f>
        <v>CEPHALEXIN 500 MG CAPSULE</v>
      </c>
      <c r="D7604" t="str">
        <f>Raw_Data!D7604</f>
        <v>93314701</v>
      </c>
      <c r="E7604" t="str">
        <f>Raw_Data!E7604</f>
        <v>Schindler, Julie</v>
      </c>
      <c r="F7604" t="str">
        <f>Raw_Data!F7604</f>
        <v>1013906452</v>
      </c>
      <c r="G7604" t="str">
        <f>Raw_Data!H7604</f>
        <v>3</v>
      </c>
      <c r="H7604">
        <f>IFERROR(VLOOKUP(G7604,Store_Map!$A$2:$I$100,3,FALSE),"")</f>
        <v>0</v>
      </c>
      <c r="I7604">
        <f>IFERROR(VLOOKUP(G7604,Store_Map!$A$2:$I$100,4,FALSE),"")</f>
        <v>0</v>
      </c>
      <c r="J7604">
        <f>IFERROR(VLOOKUP(G7604,Store_Map!$A$2:$I$100,5,FALSE),"")</f>
        <v>0</v>
      </c>
      <c r="K7604">
        <f>IFERROR(VLOOKUP(G7604,Store_Map!$A$2:$I$100,6,FALSE),"")</f>
        <v>0</v>
      </c>
      <c r="L7604">
        <f>IFERROR(VLOOKUP(G7604,Store_Map!$A$2:$I$100,7,FALSE),"")</f>
        <v>0</v>
      </c>
      <c r="M7604">
        <f>IFERROR(VLOOKUP(G7604,Store_Map!$A$2:$I$100,8,FALSE),"")</f>
        <v>0</v>
      </c>
      <c r="N7604">
        <f t="shared" si="1062"/>
        <v>0</v>
      </c>
      <c r="O7604" t="str">
        <f t="shared" si="1063"/>
        <v>PASS</v>
      </c>
      <c r="P7604" t="str">
        <f t="shared" si="1064"/>
        <v>REVIEW</v>
      </c>
      <c r="Q7604" t="str">
        <f t="shared" si="1065"/>
        <v>PASS</v>
      </c>
      <c r="R7604" t="str">
        <f t="shared" si="1066"/>
        <v>PASS</v>
      </c>
      <c r="S7604" t="str">
        <f t="shared" si="1067"/>
        <v>REVIEW</v>
      </c>
      <c r="T7604">
        <f t="shared" si="1068"/>
        <v>90</v>
      </c>
      <c r="U7604" t="str">
        <f t="shared" si="1069"/>
        <v>Low</v>
      </c>
      <c r="V7604" t="str">
        <f t="shared" si="1070"/>
        <v>Invalid NDC</v>
      </c>
    </row>
    <row r="7605" spans="1:22" x14ac:dyDescent="0.3">
      <c r="A7605" t="str">
        <f>Raw_Data!A7605</f>
        <v>36016638</v>
      </c>
      <c r="B7605">
        <f>Raw_Data!B7605</f>
        <v>45678</v>
      </c>
      <c r="C7605" t="str">
        <f>Raw_Data!C7605</f>
        <v>FLUTICASONE PROP 50 MCG SPR</v>
      </c>
      <c r="D7605" t="str">
        <f>Raw_Data!D7605</f>
        <v>60505082901</v>
      </c>
      <c r="E7605" t="str">
        <f>Raw_Data!E7605</f>
        <v>Schindler, Julie</v>
      </c>
      <c r="F7605" t="str">
        <f>Raw_Data!F7605</f>
        <v>1013906452</v>
      </c>
      <c r="G7605" t="str">
        <f>Raw_Data!H7605</f>
        <v>3</v>
      </c>
      <c r="H7605">
        <f>IFERROR(VLOOKUP(G7605,Store_Map!$A$2:$I$100,3,FALSE),"")</f>
        <v>0</v>
      </c>
      <c r="I7605">
        <f>IFERROR(VLOOKUP(G7605,Store_Map!$A$2:$I$100,4,FALSE),"")</f>
        <v>0</v>
      </c>
      <c r="J7605">
        <f>IFERROR(VLOOKUP(G7605,Store_Map!$A$2:$I$100,5,FALSE),"")</f>
        <v>0</v>
      </c>
      <c r="K7605">
        <f>IFERROR(VLOOKUP(G7605,Store_Map!$A$2:$I$100,6,FALSE),"")</f>
        <v>0</v>
      </c>
      <c r="L7605">
        <f>IFERROR(VLOOKUP(G7605,Store_Map!$A$2:$I$100,7,FALSE),"")</f>
        <v>0</v>
      </c>
      <c r="M7605">
        <f>IFERROR(VLOOKUP(G7605,Store_Map!$A$2:$I$100,8,FALSE),"")</f>
        <v>0</v>
      </c>
      <c r="N7605">
        <f t="shared" si="1062"/>
        <v>0</v>
      </c>
      <c r="O7605" t="str">
        <f t="shared" si="1063"/>
        <v>PASS</v>
      </c>
      <c r="P7605" t="str">
        <f t="shared" si="1064"/>
        <v>PASS</v>
      </c>
      <c r="Q7605" t="str">
        <f t="shared" si="1065"/>
        <v>PASS</v>
      </c>
      <c r="R7605" t="str">
        <f t="shared" si="1066"/>
        <v>PASS</v>
      </c>
      <c r="S7605" t="str">
        <f t="shared" si="1067"/>
        <v>PASS</v>
      </c>
      <c r="T7605">
        <f t="shared" si="1068"/>
        <v>100</v>
      </c>
      <c r="U7605" t="str">
        <f t="shared" si="1069"/>
        <v>Low</v>
      </c>
      <c r="V7605" t="str">
        <f t="shared" si="1070"/>
        <v>Clean</v>
      </c>
    </row>
    <row r="7606" spans="1:22" x14ac:dyDescent="0.3">
      <c r="A7606" t="str">
        <f>Raw_Data!A7606</f>
        <v>36016639</v>
      </c>
      <c r="B7606">
        <f>Raw_Data!B7606</f>
        <v>45678</v>
      </c>
      <c r="C7606" t="str">
        <f>Raw_Data!C7606</f>
        <v>ALLERGY RELIEF 180 MG TABLE</v>
      </c>
      <c r="D7606" t="str">
        <f>Raw_Data!D7606</f>
        <v>69230030030</v>
      </c>
      <c r="E7606" t="str">
        <f>Raw_Data!E7606</f>
        <v>THERATTIL, JAYA</v>
      </c>
      <c r="F7606" t="str">
        <f>Raw_Data!F7606</f>
        <v>1043285810</v>
      </c>
      <c r="G7606" t="str">
        <f>Raw_Data!H7606</f>
        <v>3</v>
      </c>
      <c r="H7606">
        <f>IFERROR(VLOOKUP(G7606,Store_Map!$A$2:$I$100,3,FALSE),"")</f>
        <v>0</v>
      </c>
      <c r="I7606">
        <f>IFERROR(VLOOKUP(G7606,Store_Map!$A$2:$I$100,4,FALSE),"")</f>
        <v>0</v>
      </c>
      <c r="J7606">
        <f>IFERROR(VLOOKUP(G7606,Store_Map!$A$2:$I$100,5,FALSE),"")</f>
        <v>0</v>
      </c>
      <c r="K7606">
        <f>IFERROR(VLOOKUP(G7606,Store_Map!$A$2:$I$100,6,FALSE),"")</f>
        <v>0</v>
      </c>
      <c r="L7606">
        <f>IFERROR(VLOOKUP(G7606,Store_Map!$A$2:$I$100,7,FALSE),"")</f>
        <v>0</v>
      </c>
      <c r="M7606">
        <f>IFERROR(VLOOKUP(G7606,Store_Map!$A$2:$I$100,8,FALSE),"")</f>
        <v>0</v>
      </c>
      <c r="N7606">
        <f t="shared" si="1062"/>
        <v>0</v>
      </c>
      <c r="O7606" t="str">
        <f t="shared" si="1063"/>
        <v>PASS</v>
      </c>
      <c r="P7606" t="str">
        <f t="shared" si="1064"/>
        <v>PASS</v>
      </c>
      <c r="Q7606" t="str">
        <f t="shared" si="1065"/>
        <v>PASS</v>
      </c>
      <c r="R7606" t="str">
        <f t="shared" si="1066"/>
        <v>PASS</v>
      </c>
      <c r="S7606" t="str">
        <f t="shared" si="1067"/>
        <v>PASS</v>
      </c>
      <c r="T7606">
        <f t="shared" si="1068"/>
        <v>100</v>
      </c>
      <c r="U7606" t="str">
        <f t="shared" si="1069"/>
        <v>Low</v>
      </c>
      <c r="V7606" t="str">
        <f t="shared" si="1070"/>
        <v>Clean</v>
      </c>
    </row>
    <row r="7607" spans="1:22" x14ac:dyDescent="0.3">
      <c r="A7607" t="str">
        <f>Raw_Data!A7607</f>
        <v>36016643</v>
      </c>
      <c r="B7607">
        <f>Raw_Data!B7607</f>
        <v>45678</v>
      </c>
      <c r="C7607" t="str">
        <f>Raw_Data!C7607</f>
        <v>FLUTICASONE PROP 50 MCG SPR</v>
      </c>
      <c r="D7607" t="str">
        <f>Raw_Data!D7607</f>
        <v>60505082901</v>
      </c>
      <c r="E7607" t="str">
        <f>Raw_Data!E7607</f>
        <v>THERATTIL, JAYA</v>
      </c>
      <c r="F7607" t="str">
        <f>Raw_Data!F7607</f>
        <v>1043285810</v>
      </c>
      <c r="G7607" t="str">
        <f>Raw_Data!H7607</f>
        <v>3</v>
      </c>
      <c r="H7607">
        <f>IFERROR(VLOOKUP(G7607,Store_Map!$A$2:$I$100,3,FALSE),"")</f>
        <v>0</v>
      </c>
      <c r="I7607">
        <f>IFERROR(VLOOKUP(G7607,Store_Map!$A$2:$I$100,4,FALSE),"")</f>
        <v>0</v>
      </c>
      <c r="J7607">
        <f>IFERROR(VLOOKUP(G7607,Store_Map!$A$2:$I$100,5,FALSE),"")</f>
        <v>0</v>
      </c>
      <c r="K7607">
        <f>IFERROR(VLOOKUP(G7607,Store_Map!$A$2:$I$100,6,FALSE),"")</f>
        <v>0</v>
      </c>
      <c r="L7607">
        <f>IFERROR(VLOOKUP(G7607,Store_Map!$A$2:$I$100,7,FALSE),"")</f>
        <v>0</v>
      </c>
      <c r="M7607">
        <f>IFERROR(VLOOKUP(G7607,Store_Map!$A$2:$I$100,8,FALSE),"")</f>
        <v>0</v>
      </c>
      <c r="N7607">
        <f t="shared" si="1062"/>
        <v>0</v>
      </c>
      <c r="O7607" t="str">
        <f t="shared" si="1063"/>
        <v>PASS</v>
      </c>
      <c r="P7607" t="str">
        <f t="shared" si="1064"/>
        <v>PASS</v>
      </c>
      <c r="Q7607" t="str">
        <f t="shared" si="1065"/>
        <v>PASS</v>
      </c>
      <c r="R7607" t="str">
        <f t="shared" si="1066"/>
        <v>PASS</v>
      </c>
      <c r="S7607" t="str">
        <f t="shared" si="1067"/>
        <v>PASS</v>
      </c>
      <c r="T7607">
        <f t="shared" si="1068"/>
        <v>100</v>
      </c>
      <c r="U7607" t="str">
        <f t="shared" si="1069"/>
        <v>Low</v>
      </c>
      <c r="V7607" t="str">
        <f t="shared" si="1070"/>
        <v>Clean</v>
      </c>
    </row>
    <row r="7608" spans="1:22" x14ac:dyDescent="0.3">
      <c r="A7608" t="str">
        <f>Raw_Data!A7608</f>
        <v>32002988</v>
      </c>
      <c r="B7608">
        <f>Raw_Data!B7608</f>
        <v>45678</v>
      </c>
      <c r="C7608" t="str">
        <f>Raw_Data!C7608</f>
        <v>DEXTROAMP-AMPHET ER 30 MG C</v>
      </c>
      <c r="D7608" t="str">
        <f>Raw_Data!D7608</f>
        <v>115149101</v>
      </c>
      <c r="E7608" t="str">
        <f>Raw_Data!E7608</f>
        <v>Acevedo, Jose</v>
      </c>
      <c r="F7608" t="str">
        <f>Raw_Data!F7608</f>
        <v>1356327027</v>
      </c>
      <c r="G7608" t="str">
        <f>Raw_Data!H7608</f>
        <v>3</v>
      </c>
      <c r="H7608">
        <f>IFERROR(VLOOKUP(G7608,Store_Map!$A$2:$I$100,3,FALSE),"")</f>
        <v>0</v>
      </c>
      <c r="I7608">
        <f>IFERROR(VLOOKUP(G7608,Store_Map!$A$2:$I$100,4,FALSE),"")</f>
        <v>0</v>
      </c>
      <c r="J7608">
        <f>IFERROR(VLOOKUP(G7608,Store_Map!$A$2:$I$100,5,FALSE),"")</f>
        <v>0</v>
      </c>
      <c r="K7608">
        <f>IFERROR(VLOOKUP(G7608,Store_Map!$A$2:$I$100,6,FALSE),"")</f>
        <v>0</v>
      </c>
      <c r="L7608">
        <f>IFERROR(VLOOKUP(G7608,Store_Map!$A$2:$I$100,7,FALSE),"")</f>
        <v>0</v>
      </c>
      <c r="M7608">
        <f>IFERROR(VLOOKUP(G7608,Store_Map!$A$2:$I$100,8,FALSE),"")</f>
        <v>0</v>
      </c>
      <c r="N7608">
        <f t="shared" si="1062"/>
        <v>0</v>
      </c>
      <c r="O7608" t="str">
        <f t="shared" si="1063"/>
        <v>PASS</v>
      </c>
      <c r="P7608" t="str">
        <f t="shared" si="1064"/>
        <v>REVIEW</v>
      </c>
      <c r="Q7608" t="str">
        <f t="shared" si="1065"/>
        <v>PASS</v>
      </c>
      <c r="R7608" t="str">
        <f t="shared" si="1066"/>
        <v>PASS</v>
      </c>
      <c r="S7608" t="str">
        <f t="shared" si="1067"/>
        <v>REVIEW</v>
      </c>
      <c r="T7608">
        <f t="shared" si="1068"/>
        <v>90</v>
      </c>
      <c r="U7608" t="str">
        <f t="shared" si="1069"/>
        <v>Low</v>
      </c>
      <c r="V7608" t="str">
        <f t="shared" si="1070"/>
        <v>Invalid NDC</v>
      </c>
    </row>
    <row r="7609" spans="1:22" x14ac:dyDescent="0.3">
      <c r="A7609" t="str">
        <f>Raw_Data!A7609</f>
        <v>32002989</v>
      </c>
      <c r="B7609">
        <f>Raw_Data!B7609</f>
        <v>45678</v>
      </c>
      <c r="C7609" t="str">
        <f>Raw_Data!C7609</f>
        <v>METHYLPHENIDATE 10 MG TABLE</v>
      </c>
      <c r="D7609" t="str">
        <f>Raw_Data!D7609</f>
        <v>10702010101</v>
      </c>
      <c r="E7609" t="str">
        <f>Raw_Data!E7609</f>
        <v>Acevedo, Jose</v>
      </c>
      <c r="F7609" t="str">
        <f>Raw_Data!F7609</f>
        <v>1356327027</v>
      </c>
      <c r="G7609" t="str">
        <f>Raw_Data!H7609</f>
        <v>3</v>
      </c>
      <c r="H7609">
        <f>IFERROR(VLOOKUP(G7609,Store_Map!$A$2:$I$100,3,FALSE),"")</f>
        <v>0</v>
      </c>
      <c r="I7609">
        <f>IFERROR(VLOOKUP(G7609,Store_Map!$A$2:$I$100,4,FALSE),"")</f>
        <v>0</v>
      </c>
      <c r="J7609">
        <f>IFERROR(VLOOKUP(G7609,Store_Map!$A$2:$I$100,5,FALSE),"")</f>
        <v>0</v>
      </c>
      <c r="K7609">
        <f>IFERROR(VLOOKUP(G7609,Store_Map!$A$2:$I$100,6,FALSE),"")</f>
        <v>0</v>
      </c>
      <c r="L7609">
        <f>IFERROR(VLOOKUP(G7609,Store_Map!$A$2:$I$100,7,FALSE),"")</f>
        <v>0</v>
      </c>
      <c r="M7609">
        <f>IFERROR(VLOOKUP(G7609,Store_Map!$A$2:$I$100,8,FALSE),"")</f>
        <v>0</v>
      </c>
      <c r="N7609">
        <f t="shared" si="1062"/>
        <v>0</v>
      </c>
      <c r="O7609" t="str">
        <f t="shared" si="1063"/>
        <v>PASS</v>
      </c>
      <c r="P7609" t="str">
        <f t="shared" si="1064"/>
        <v>PASS</v>
      </c>
      <c r="Q7609" t="str">
        <f t="shared" si="1065"/>
        <v>PASS</v>
      </c>
      <c r="R7609" t="str">
        <f t="shared" si="1066"/>
        <v>PASS</v>
      </c>
      <c r="S7609" t="str">
        <f t="shared" si="1067"/>
        <v>PASS</v>
      </c>
      <c r="T7609">
        <f t="shared" si="1068"/>
        <v>100</v>
      </c>
      <c r="U7609" t="str">
        <f t="shared" si="1069"/>
        <v>Low</v>
      </c>
      <c r="V7609" t="str">
        <f t="shared" si="1070"/>
        <v>Clean</v>
      </c>
    </row>
    <row r="7610" spans="1:22" x14ac:dyDescent="0.3">
      <c r="A7610" t="str">
        <f>Raw_Data!A7610</f>
        <v>32002990</v>
      </c>
      <c r="B7610">
        <f>Raw_Data!B7610</f>
        <v>45678</v>
      </c>
      <c r="C7610" t="str">
        <f>Raw_Data!C7610</f>
        <v>DEXTROAMP-AMPHETAMIN 10 MG</v>
      </c>
      <c r="D7610" t="str">
        <f>Raw_Data!D7610</f>
        <v>42806034101</v>
      </c>
      <c r="E7610" t="str">
        <f>Raw_Data!E7610</f>
        <v>INGRAM, MAYA</v>
      </c>
      <c r="F7610" t="str">
        <f>Raw_Data!F7610</f>
        <v>1518221464</v>
      </c>
      <c r="G7610" t="str">
        <f>Raw_Data!H7610</f>
        <v>3</v>
      </c>
      <c r="H7610">
        <f>IFERROR(VLOOKUP(G7610,Store_Map!$A$2:$I$100,3,FALSE),"")</f>
        <v>0</v>
      </c>
      <c r="I7610">
        <f>IFERROR(VLOOKUP(G7610,Store_Map!$A$2:$I$100,4,FALSE),"")</f>
        <v>0</v>
      </c>
      <c r="J7610">
        <f>IFERROR(VLOOKUP(G7610,Store_Map!$A$2:$I$100,5,FALSE),"")</f>
        <v>0</v>
      </c>
      <c r="K7610">
        <f>IFERROR(VLOOKUP(G7610,Store_Map!$A$2:$I$100,6,FALSE),"")</f>
        <v>0</v>
      </c>
      <c r="L7610">
        <f>IFERROR(VLOOKUP(G7610,Store_Map!$A$2:$I$100,7,FALSE),"")</f>
        <v>0</v>
      </c>
      <c r="M7610">
        <f>IFERROR(VLOOKUP(G7610,Store_Map!$A$2:$I$100,8,FALSE),"")</f>
        <v>0</v>
      </c>
      <c r="N7610">
        <f t="shared" si="1062"/>
        <v>0</v>
      </c>
      <c r="O7610" t="str">
        <f t="shared" si="1063"/>
        <v>PASS</v>
      </c>
      <c r="P7610" t="str">
        <f t="shared" si="1064"/>
        <v>PASS</v>
      </c>
      <c r="Q7610" t="str">
        <f t="shared" si="1065"/>
        <v>PASS</v>
      </c>
      <c r="R7610" t="str">
        <f t="shared" si="1066"/>
        <v>PASS</v>
      </c>
      <c r="S7610" t="str">
        <f t="shared" si="1067"/>
        <v>PASS</v>
      </c>
      <c r="T7610">
        <f t="shared" si="1068"/>
        <v>100</v>
      </c>
      <c r="U7610" t="str">
        <f t="shared" si="1069"/>
        <v>Low</v>
      </c>
      <c r="V7610" t="str">
        <f t="shared" si="1070"/>
        <v>Clean</v>
      </c>
    </row>
    <row r="7611" spans="1:22" x14ac:dyDescent="0.3">
      <c r="A7611" t="str">
        <f>Raw_Data!A7611</f>
        <v>32002991</v>
      </c>
      <c r="B7611">
        <f>Raw_Data!B7611</f>
        <v>45678</v>
      </c>
      <c r="C7611" t="str">
        <f>Raw_Data!C7611</f>
        <v>DEXTROAMP-AMPHETAMIN 20 MG</v>
      </c>
      <c r="D7611" t="str">
        <f>Raw_Data!D7611</f>
        <v>42806034401</v>
      </c>
      <c r="E7611" t="str">
        <f>Raw_Data!E7611</f>
        <v>INGRAM, MAYA</v>
      </c>
      <c r="F7611" t="str">
        <f>Raw_Data!F7611</f>
        <v>1518221464</v>
      </c>
      <c r="G7611" t="str">
        <f>Raw_Data!H7611</f>
        <v>3</v>
      </c>
      <c r="H7611">
        <f>IFERROR(VLOOKUP(G7611,Store_Map!$A$2:$I$100,3,FALSE),"")</f>
        <v>0</v>
      </c>
      <c r="I7611">
        <f>IFERROR(VLOOKUP(G7611,Store_Map!$A$2:$I$100,4,FALSE),"")</f>
        <v>0</v>
      </c>
      <c r="J7611">
        <f>IFERROR(VLOOKUP(G7611,Store_Map!$A$2:$I$100,5,FALSE),"")</f>
        <v>0</v>
      </c>
      <c r="K7611">
        <f>IFERROR(VLOOKUP(G7611,Store_Map!$A$2:$I$100,6,FALSE),"")</f>
        <v>0</v>
      </c>
      <c r="L7611">
        <f>IFERROR(VLOOKUP(G7611,Store_Map!$A$2:$I$100,7,FALSE),"")</f>
        <v>0</v>
      </c>
      <c r="M7611">
        <f>IFERROR(VLOOKUP(G7611,Store_Map!$A$2:$I$100,8,FALSE),"")</f>
        <v>0</v>
      </c>
      <c r="N7611">
        <f t="shared" si="1062"/>
        <v>0</v>
      </c>
      <c r="O7611" t="str">
        <f t="shared" si="1063"/>
        <v>PASS</v>
      </c>
      <c r="P7611" t="str">
        <f t="shared" si="1064"/>
        <v>PASS</v>
      </c>
      <c r="Q7611" t="str">
        <f t="shared" si="1065"/>
        <v>PASS</v>
      </c>
      <c r="R7611" t="str">
        <f t="shared" si="1066"/>
        <v>PASS</v>
      </c>
      <c r="S7611" t="str">
        <f t="shared" si="1067"/>
        <v>PASS</v>
      </c>
      <c r="T7611">
        <f t="shared" si="1068"/>
        <v>100</v>
      </c>
      <c r="U7611" t="str">
        <f t="shared" si="1069"/>
        <v>Low</v>
      </c>
      <c r="V7611" t="str">
        <f t="shared" si="1070"/>
        <v>Clean</v>
      </c>
    </row>
    <row r="7612" spans="1:22" x14ac:dyDescent="0.3">
      <c r="A7612" t="str">
        <f>Raw_Data!A7612</f>
        <v>36016646</v>
      </c>
      <c r="B7612">
        <f>Raw_Data!B7612</f>
        <v>45678</v>
      </c>
      <c r="C7612" t="str">
        <f>Raw_Data!C7612</f>
        <v>AZITHROMYCIN 500 MG TABLET</v>
      </c>
      <c r="D7612" t="str">
        <f>Raw_Data!D7612</f>
        <v>50111078855</v>
      </c>
      <c r="E7612" t="str">
        <f>Raw_Data!E7612</f>
        <v>JOHNSON, PRINCESSA</v>
      </c>
      <c r="F7612" t="str">
        <f>Raw_Data!F7612</f>
        <v>1295754596</v>
      </c>
      <c r="G7612" t="str">
        <f>Raw_Data!H7612</f>
        <v>3</v>
      </c>
      <c r="H7612">
        <f>IFERROR(VLOOKUP(G7612,Store_Map!$A$2:$I$100,3,FALSE),"")</f>
        <v>0</v>
      </c>
      <c r="I7612">
        <f>IFERROR(VLOOKUP(G7612,Store_Map!$A$2:$I$100,4,FALSE),"")</f>
        <v>0</v>
      </c>
      <c r="J7612">
        <f>IFERROR(VLOOKUP(G7612,Store_Map!$A$2:$I$100,5,FALSE),"")</f>
        <v>0</v>
      </c>
      <c r="K7612">
        <f>IFERROR(VLOOKUP(G7612,Store_Map!$A$2:$I$100,6,FALSE),"")</f>
        <v>0</v>
      </c>
      <c r="L7612">
        <f>IFERROR(VLOOKUP(G7612,Store_Map!$A$2:$I$100,7,FALSE),"")</f>
        <v>0</v>
      </c>
      <c r="M7612">
        <f>IFERROR(VLOOKUP(G7612,Store_Map!$A$2:$I$100,8,FALSE),"")</f>
        <v>0</v>
      </c>
      <c r="N7612">
        <f t="shared" si="1062"/>
        <v>0</v>
      </c>
      <c r="O7612" t="str">
        <f t="shared" si="1063"/>
        <v>PASS</v>
      </c>
      <c r="P7612" t="str">
        <f t="shared" si="1064"/>
        <v>PASS</v>
      </c>
      <c r="Q7612" t="str">
        <f t="shared" si="1065"/>
        <v>PASS</v>
      </c>
      <c r="R7612" t="str">
        <f t="shared" si="1066"/>
        <v>PASS</v>
      </c>
      <c r="S7612" t="str">
        <f t="shared" si="1067"/>
        <v>PASS</v>
      </c>
      <c r="T7612">
        <f t="shared" si="1068"/>
        <v>100</v>
      </c>
      <c r="U7612" t="str">
        <f t="shared" si="1069"/>
        <v>Low</v>
      </c>
      <c r="V7612" t="str">
        <f t="shared" si="1070"/>
        <v>Clean</v>
      </c>
    </row>
    <row r="7613" spans="1:22" x14ac:dyDescent="0.3">
      <c r="A7613" t="str">
        <f>Raw_Data!A7613</f>
        <v>36016647</v>
      </c>
      <c r="B7613">
        <f>Raw_Data!B7613</f>
        <v>45678</v>
      </c>
      <c r="C7613" t="str">
        <f>Raw_Data!C7613</f>
        <v>LEVOFLOXACIN 500 MG TABLET</v>
      </c>
      <c r="D7613" t="str">
        <f>Raw_Data!D7613</f>
        <v>55111028050</v>
      </c>
      <c r="E7613" t="str">
        <f>Raw_Data!E7613</f>
        <v>JOHNSON, PRINCESSA</v>
      </c>
      <c r="F7613" t="str">
        <f>Raw_Data!F7613</f>
        <v>1295754596</v>
      </c>
      <c r="G7613" t="str">
        <f>Raw_Data!H7613</f>
        <v>3</v>
      </c>
      <c r="H7613">
        <f>IFERROR(VLOOKUP(G7613,Store_Map!$A$2:$I$100,3,FALSE),"")</f>
        <v>0</v>
      </c>
      <c r="I7613">
        <f>IFERROR(VLOOKUP(G7613,Store_Map!$A$2:$I$100,4,FALSE),"")</f>
        <v>0</v>
      </c>
      <c r="J7613">
        <f>IFERROR(VLOOKUP(G7613,Store_Map!$A$2:$I$100,5,FALSE),"")</f>
        <v>0</v>
      </c>
      <c r="K7613">
        <f>IFERROR(VLOOKUP(G7613,Store_Map!$A$2:$I$100,6,FALSE),"")</f>
        <v>0</v>
      </c>
      <c r="L7613">
        <f>IFERROR(VLOOKUP(G7613,Store_Map!$A$2:$I$100,7,FALSE),"")</f>
        <v>0</v>
      </c>
      <c r="M7613">
        <f>IFERROR(VLOOKUP(G7613,Store_Map!$A$2:$I$100,8,FALSE),"")</f>
        <v>0</v>
      </c>
      <c r="N7613">
        <f t="shared" si="1062"/>
        <v>0</v>
      </c>
      <c r="O7613" t="str">
        <f t="shared" si="1063"/>
        <v>PASS</v>
      </c>
      <c r="P7613" t="str">
        <f t="shared" si="1064"/>
        <v>PASS</v>
      </c>
      <c r="Q7613" t="str">
        <f t="shared" si="1065"/>
        <v>PASS</v>
      </c>
      <c r="R7613" t="str">
        <f t="shared" si="1066"/>
        <v>PASS</v>
      </c>
      <c r="S7613" t="str">
        <f t="shared" si="1067"/>
        <v>PASS</v>
      </c>
      <c r="T7613">
        <f t="shared" si="1068"/>
        <v>100</v>
      </c>
      <c r="U7613" t="str">
        <f t="shared" si="1069"/>
        <v>Low</v>
      </c>
      <c r="V7613" t="str">
        <f t="shared" si="1070"/>
        <v>Clean</v>
      </c>
    </row>
    <row r="7614" spans="1:22" x14ac:dyDescent="0.3">
      <c r="A7614" t="str">
        <f>Raw_Data!A7614</f>
        <v>36016648</v>
      </c>
      <c r="B7614">
        <f>Raw_Data!B7614</f>
        <v>45678</v>
      </c>
      <c r="C7614" t="str">
        <f>Raw_Data!C7614</f>
        <v>METRONIDAZOLE VAGINAL 0.75%</v>
      </c>
      <c r="D7614" t="str">
        <f>Raw_Data!D7614</f>
        <v>45802013970</v>
      </c>
      <c r="E7614" t="str">
        <f>Raw_Data!E7614</f>
        <v>JOHNSON, PRINCESSA</v>
      </c>
      <c r="F7614" t="str">
        <f>Raw_Data!F7614</f>
        <v>1295754596</v>
      </c>
      <c r="G7614" t="str">
        <f>Raw_Data!H7614</f>
        <v>3</v>
      </c>
      <c r="H7614">
        <f>IFERROR(VLOOKUP(G7614,Store_Map!$A$2:$I$100,3,FALSE),"")</f>
        <v>0</v>
      </c>
      <c r="I7614">
        <f>IFERROR(VLOOKUP(G7614,Store_Map!$A$2:$I$100,4,FALSE),"")</f>
        <v>0</v>
      </c>
      <c r="J7614">
        <f>IFERROR(VLOOKUP(G7614,Store_Map!$A$2:$I$100,5,FALSE),"")</f>
        <v>0</v>
      </c>
      <c r="K7614">
        <f>IFERROR(VLOOKUP(G7614,Store_Map!$A$2:$I$100,6,FALSE),"")</f>
        <v>0</v>
      </c>
      <c r="L7614">
        <f>IFERROR(VLOOKUP(G7614,Store_Map!$A$2:$I$100,7,FALSE),"")</f>
        <v>0</v>
      </c>
      <c r="M7614">
        <f>IFERROR(VLOOKUP(G7614,Store_Map!$A$2:$I$100,8,FALSE),"")</f>
        <v>0</v>
      </c>
      <c r="N7614">
        <f t="shared" si="1062"/>
        <v>0</v>
      </c>
      <c r="O7614" t="str">
        <f t="shared" si="1063"/>
        <v>PASS</v>
      </c>
      <c r="P7614" t="str">
        <f t="shared" si="1064"/>
        <v>PASS</v>
      </c>
      <c r="Q7614" t="str">
        <f t="shared" si="1065"/>
        <v>PASS</v>
      </c>
      <c r="R7614" t="str">
        <f t="shared" si="1066"/>
        <v>PASS</v>
      </c>
      <c r="S7614" t="str">
        <f t="shared" si="1067"/>
        <v>PASS</v>
      </c>
      <c r="T7614">
        <f t="shared" si="1068"/>
        <v>100</v>
      </c>
      <c r="U7614" t="str">
        <f t="shared" si="1069"/>
        <v>Low</v>
      </c>
      <c r="V7614" t="str">
        <f t="shared" si="1070"/>
        <v>Clean</v>
      </c>
    </row>
    <row r="7615" spans="1:22" x14ac:dyDescent="0.3">
      <c r="A7615" t="str">
        <f>Raw_Data!A7615</f>
        <v>32002992</v>
      </c>
      <c r="B7615">
        <f>Raw_Data!B7615</f>
        <v>45678</v>
      </c>
      <c r="C7615" t="str">
        <f>Raw_Data!C7615</f>
        <v>METHYLPHENIDATE ER 36 MG TA</v>
      </c>
      <c r="D7615" t="str">
        <f>Raw_Data!D7615</f>
        <v>13811070810</v>
      </c>
      <c r="E7615" t="str">
        <f>Raw_Data!E7615</f>
        <v>Scoggins, Jennie</v>
      </c>
      <c r="F7615" t="str">
        <f>Raw_Data!F7615</f>
        <v>1982727400</v>
      </c>
      <c r="G7615" t="str">
        <f>Raw_Data!H7615</f>
        <v>3</v>
      </c>
      <c r="H7615">
        <f>IFERROR(VLOOKUP(G7615,Store_Map!$A$2:$I$100,3,FALSE),"")</f>
        <v>0</v>
      </c>
      <c r="I7615">
        <f>IFERROR(VLOOKUP(G7615,Store_Map!$A$2:$I$100,4,FALSE),"")</f>
        <v>0</v>
      </c>
      <c r="J7615">
        <f>IFERROR(VLOOKUP(G7615,Store_Map!$A$2:$I$100,5,FALSE),"")</f>
        <v>0</v>
      </c>
      <c r="K7615">
        <f>IFERROR(VLOOKUP(G7615,Store_Map!$A$2:$I$100,6,FALSE),"")</f>
        <v>0</v>
      </c>
      <c r="L7615">
        <f>IFERROR(VLOOKUP(G7615,Store_Map!$A$2:$I$100,7,FALSE),"")</f>
        <v>0</v>
      </c>
      <c r="M7615">
        <f>IFERROR(VLOOKUP(G7615,Store_Map!$A$2:$I$100,8,FALSE),"")</f>
        <v>0</v>
      </c>
      <c r="N7615">
        <f t="shared" si="1062"/>
        <v>0</v>
      </c>
      <c r="O7615" t="str">
        <f t="shared" si="1063"/>
        <v>PASS</v>
      </c>
      <c r="P7615" t="str">
        <f t="shared" si="1064"/>
        <v>PASS</v>
      </c>
      <c r="Q7615" t="str">
        <f t="shared" si="1065"/>
        <v>PASS</v>
      </c>
      <c r="R7615" t="str">
        <f t="shared" si="1066"/>
        <v>PASS</v>
      </c>
      <c r="S7615" t="str">
        <f t="shared" si="1067"/>
        <v>PASS</v>
      </c>
      <c r="T7615">
        <f t="shared" si="1068"/>
        <v>100</v>
      </c>
      <c r="U7615" t="str">
        <f t="shared" si="1069"/>
        <v>Low</v>
      </c>
      <c r="V7615" t="str">
        <f t="shared" si="1070"/>
        <v>Clean</v>
      </c>
    </row>
    <row r="7616" spans="1:22" x14ac:dyDescent="0.3">
      <c r="A7616" t="str">
        <f>Raw_Data!A7616</f>
        <v>32002993</v>
      </c>
      <c r="B7616">
        <f>Raw_Data!B7616</f>
        <v>45678</v>
      </c>
      <c r="C7616" t="str">
        <f>Raw_Data!C7616</f>
        <v>METHYLPHENIDATE CD 10 MG CA</v>
      </c>
      <c r="D7616" t="str">
        <f>Raw_Data!D7616</f>
        <v>93529501</v>
      </c>
      <c r="E7616" t="str">
        <f>Raw_Data!E7616</f>
        <v>Scoggins, Jennie</v>
      </c>
      <c r="F7616" t="str">
        <f>Raw_Data!F7616</f>
        <v>1982727400</v>
      </c>
      <c r="G7616" t="str">
        <f>Raw_Data!H7616</f>
        <v>3</v>
      </c>
      <c r="H7616">
        <f>IFERROR(VLOOKUP(G7616,Store_Map!$A$2:$I$100,3,FALSE),"")</f>
        <v>0</v>
      </c>
      <c r="I7616">
        <f>IFERROR(VLOOKUP(G7616,Store_Map!$A$2:$I$100,4,FALSE),"")</f>
        <v>0</v>
      </c>
      <c r="J7616">
        <f>IFERROR(VLOOKUP(G7616,Store_Map!$A$2:$I$100,5,FALSE),"")</f>
        <v>0</v>
      </c>
      <c r="K7616">
        <f>IFERROR(VLOOKUP(G7616,Store_Map!$A$2:$I$100,6,FALSE),"")</f>
        <v>0</v>
      </c>
      <c r="L7616">
        <f>IFERROR(VLOOKUP(G7616,Store_Map!$A$2:$I$100,7,FALSE),"")</f>
        <v>0</v>
      </c>
      <c r="M7616">
        <f>IFERROR(VLOOKUP(G7616,Store_Map!$A$2:$I$100,8,FALSE),"")</f>
        <v>0</v>
      </c>
      <c r="N7616">
        <f t="shared" si="1062"/>
        <v>0</v>
      </c>
      <c r="O7616" t="str">
        <f t="shared" si="1063"/>
        <v>PASS</v>
      </c>
      <c r="P7616" t="str">
        <f t="shared" si="1064"/>
        <v>REVIEW</v>
      </c>
      <c r="Q7616" t="str">
        <f t="shared" si="1065"/>
        <v>PASS</v>
      </c>
      <c r="R7616" t="str">
        <f t="shared" si="1066"/>
        <v>PASS</v>
      </c>
      <c r="S7616" t="str">
        <f t="shared" si="1067"/>
        <v>REVIEW</v>
      </c>
      <c r="T7616">
        <f t="shared" si="1068"/>
        <v>90</v>
      </c>
      <c r="U7616" t="str">
        <f t="shared" si="1069"/>
        <v>Low</v>
      </c>
      <c r="V7616" t="str">
        <f t="shared" si="1070"/>
        <v>Invalid NDC</v>
      </c>
    </row>
    <row r="7617" spans="1:22" x14ac:dyDescent="0.3">
      <c r="A7617" t="str">
        <f>Raw_Data!A7617</f>
        <v>36016649</v>
      </c>
      <c r="B7617">
        <f>Raw_Data!B7617</f>
        <v>45678</v>
      </c>
      <c r="C7617" t="str">
        <f>Raw_Data!C7617</f>
        <v>IBUPROFEN 800 MG TABLET</v>
      </c>
      <c r="D7617" t="str">
        <f>Raw_Data!D7617</f>
        <v>64380080707</v>
      </c>
      <c r="E7617" t="str">
        <f>Raw_Data!E7617</f>
        <v>YASIN, NURA</v>
      </c>
      <c r="F7617" t="str">
        <f>Raw_Data!F7617</f>
        <v>1265518567</v>
      </c>
      <c r="G7617" t="str">
        <f>Raw_Data!H7617</f>
        <v>3</v>
      </c>
      <c r="H7617">
        <f>IFERROR(VLOOKUP(G7617,Store_Map!$A$2:$I$100,3,FALSE),"")</f>
        <v>0</v>
      </c>
      <c r="I7617">
        <f>IFERROR(VLOOKUP(G7617,Store_Map!$A$2:$I$100,4,FALSE),"")</f>
        <v>0</v>
      </c>
      <c r="J7617">
        <f>IFERROR(VLOOKUP(G7617,Store_Map!$A$2:$I$100,5,FALSE),"")</f>
        <v>0</v>
      </c>
      <c r="K7617">
        <f>IFERROR(VLOOKUP(G7617,Store_Map!$A$2:$I$100,6,FALSE),"")</f>
        <v>0</v>
      </c>
      <c r="L7617">
        <f>IFERROR(VLOOKUP(G7617,Store_Map!$A$2:$I$100,7,FALSE),"")</f>
        <v>0</v>
      </c>
      <c r="M7617">
        <f>IFERROR(VLOOKUP(G7617,Store_Map!$A$2:$I$100,8,FALSE),"")</f>
        <v>0</v>
      </c>
      <c r="N7617">
        <f t="shared" si="1062"/>
        <v>0</v>
      </c>
      <c r="O7617" t="str">
        <f t="shared" si="1063"/>
        <v>PASS</v>
      </c>
      <c r="P7617" t="str">
        <f t="shared" si="1064"/>
        <v>PASS</v>
      </c>
      <c r="Q7617" t="str">
        <f t="shared" si="1065"/>
        <v>PASS</v>
      </c>
      <c r="R7617" t="str">
        <f t="shared" si="1066"/>
        <v>PASS</v>
      </c>
      <c r="S7617" t="str">
        <f t="shared" si="1067"/>
        <v>PASS</v>
      </c>
      <c r="T7617">
        <f t="shared" si="1068"/>
        <v>100</v>
      </c>
      <c r="U7617" t="str">
        <f t="shared" si="1069"/>
        <v>Low</v>
      </c>
      <c r="V7617" t="str">
        <f t="shared" si="1070"/>
        <v>Clean</v>
      </c>
    </row>
    <row r="7618" spans="1:22" x14ac:dyDescent="0.3">
      <c r="A7618" t="str">
        <f>Raw_Data!A7618</f>
        <v>36016651</v>
      </c>
      <c r="B7618">
        <f>Raw_Data!B7618</f>
        <v>45678</v>
      </c>
      <c r="C7618" t="str">
        <f>Raw_Data!C7618</f>
        <v>TRIAMCINOLONE 0.1% OINTMENT</v>
      </c>
      <c r="D7618" t="str">
        <f>Raw_Data!D7618</f>
        <v>45802005535</v>
      </c>
      <c r="E7618" t="str">
        <f>Raw_Data!E7618</f>
        <v>ERTLE, VALERIE</v>
      </c>
      <c r="F7618" t="str">
        <f>Raw_Data!F7618</f>
        <v>1245619592</v>
      </c>
      <c r="G7618" t="str">
        <f>Raw_Data!H7618</f>
        <v>3</v>
      </c>
      <c r="H7618">
        <f>IFERROR(VLOOKUP(G7618,Store_Map!$A$2:$I$100,3,FALSE),"")</f>
        <v>0</v>
      </c>
      <c r="I7618">
        <f>IFERROR(VLOOKUP(G7618,Store_Map!$A$2:$I$100,4,FALSE),"")</f>
        <v>0</v>
      </c>
      <c r="J7618">
        <f>IFERROR(VLOOKUP(G7618,Store_Map!$A$2:$I$100,5,FALSE),"")</f>
        <v>0</v>
      </c>
      <c r="K7618">
        <f>IFERROR(VLOOKUP(G7618,Store_Map!$A$2:$I$100,6,FALSE),"")</f>
        <v>0</v>
      </c>
      <c r="L7618">
        <f>IFERROR(VLOOKUP(G7618,Store_Map!$A$2:$I$100,7,FALSE),"")</f>
        <v>0</v>
      </c>
      <c r="M7618">
        <f>IFERROR(VLOOKUP(G7618,Store_Map!$A$2:$I$100,8,FALSE),"")</f>
        <v>0</v>
      </c>
      <c r="N7618">
        <f t="shared" ref="N7618:N7681" si="1071">COUNTBLANK(A7618:M7618)</f>
        <v>0</v>
      </c>
      <c r="O7618" t="str">
        <f t="shared" ref="O7618:O7681" si="1072">IF(AND(F7618&lt;&gt;"",LEN(F7618)=10,ISNUMBER(--F7618)),"PASS","REVIEW")</f>
        <v>PASS</v>
      </c>
      <c r="P7618" t="str">
        <f t="shared" ref="P7618:P7681" si="1073">IF(AND(D7618&lt;&gt;"",OR(LEN(D7618)=10,LEN(D7618)=11),ISNUMBER(--D7618)),"PASS","REVIEW")</f>
        <v>PASS</v>
      </c>
      <c r="Q7618" t="str">
        <f t="shared" ref="Q7618:Q7681" si="1074">IF(H7618&lt;&gt;"","PASS","REVIEW")</f>
        <v>PASS</v>
      </c>
      <c r="R7618" t="str">
        <f t="shared" ref="R7618:R7681" si="1075">IF(AND(I7618&lt;&gt;"",J7618&lt;&gt;"",K7618&lt;&gt;"",L7618&lt;&gt;"",M7618&lt;&gt;""),"PASS","REVIEW")</f>
        <v>PASS</v>
      </c>
      <c r="S7618" t="str">
        <f t="shared" ref="S7618:S7681" si="1076">IF(OR(N7618&gt;0,O7618="REVIEW",P7618="REVIEW",Q7618="REVIEW",R7618="REVIEW"),"REVIEW","PASS")</f>
        <v>PASS</v>
      </c>
      <c r="T7618">
        <f t="shared" ref="T7618:T7681" si="1077">MAX(0,100-(N7618*5)-IF(O7618="REVIEW",15,0)-IF(P7618="REVIEW",10,0)-IF(Q7618="REVIEW",10,0)-IF(R7618="REVIEW",20,0))</f>
        <v>100</v>
      </c>
      <c r="U7618" t="str">
        <f t="shared" ref="U7618:U7681" si="1078">IF(T7618&gt;=90,"Low",IF(T7618&gt;=70,"Medium","High"))</f>
        <v>Low</v>
      </c>
      <c r="V7618" t="str">
        <f t="shared" ref="V7618:V7681" si="1079">IF(N7618&gt;0,"Missing required fields",IF(O7618="REVIEW","Invalid provider NPI",IF(P7618="REVIEW","Invalid NDC",IF(Q7618="REVIEW","Store mapping incomplete",IF(R7618="REVIEW","Entity mapping incomplete","Clean")))))</f>
        <v>Clean</v>
      </c>
    </row>
    <row r="7619" spans="1:22" x14ac:dyDescent="0.3">
      <c r="A7619" t="str">
        <f>Raw_Data!A7619</f>
        <v>36014971</v>
      </c>
      <c r="B7619">
        <f>Raw_Data!B7619</f>
        <v>45678</v>
      </c>
      <c r="C7619" t="str">
        <f>Raw_Data!C7619</f>
        <v>CETIRIZINE HCL 10 MG TABLET</v>
      </c>
      <c r="D7619" t="str">
        <f>Raw_Data!D7619</f>
        <v>45802091939</v>
      </c>
      <c r="E7619" t="str">
        <f>Raw_Data!E7619</f>
        <v>THERATTIL, JAYA</v>
      </c>
      <c r="F7619" t="str">
        <f>Raw_Data!F7619</f>
        <v>1043285810</v>
      </c>
      <c r="G7619" t="str">
        <f>Raw_Data!H7619</f>
        <v>3</v>
      </c>
      <c r="H7619">
        <f>IFERROR(VLOOKUP(G7619,Store_Map!$A$2:$I$100,3,FALSE),"")</f>
        <v>0</v>
      </c>
      <c r="I7619">
        <f>IFERROR(VLOOKUP(G7619,Store_Map!$A$2:$I$100,4,FALSE),"")</f>
        <v>0</v>
      </c>
      <c r="J7619">
        <f>IFERROR(VLOOKUP(G7619,Store_Map!$A$2:$I$100,5,FALSE),"")</f>
        <v>0</v>
      </c>
      <c r="K7619">
        <f>IFERROR(VLOOKUP(G7619,Store_Map!$A$2:$I$100,6,FALSE),"")</f>
        <v>0</v>
      </c>
      <c r="L7619">
        <f>IFERROR(VLOOKUP(G7619,Store_Map!$A$2:$I$100,7,FALSE),"")</f>
        <v>0</v>
      </c>
      <c r="M7619">
        <f>IFERROR(VLOOKUP(G7619,Store_Map!$A$2:$I$100,8,FALSE),"")</f>
        <v>0</v>
      </c>
      <c r="N7619">
        <f t="shared" si="1071"/>
        <v>0</v>
      </c>
      <c r="O7619" t="str">
        <f t="shared" si="1072"/>
        <v>PASS</v>
      </c>
      <c r="P7619" t="str">
        <f t="shared" si="1073"/>
        <v>PASS</v>
      </c>
      <c r="Q7619" t="str">
        <f t="shared" si="1074"/>
        <v>PASS</v>
      </c>
      <c r="R7619" t="str">
        <f t="shared" si="1075"/>
        <v>PASS</v>
      </c>
      <c r="S7619" t="str">
        <f t="shared" si="1076"/>
        <v>PASS</v>
      </c>
      <c r="T7619">
        <f t="shared" si="1077"/>
        <v>100</v>
      </c>
      <c r="U7619" t="str">
        <f t="shared" si="1078"/>
        <v>Low</v>
      </c>
      <c r="V7619" t="str">
        <f t="shared" si="1079"/>
        <v>Clean</v>
      </c>
    </row>
    <row r="7620" spans="1:22" x14ac:dyDescent="0.3">
      <c r="A7620" t="str">
        <f>Raw_Data!A7620</f>
        <v>36013591</v>
      </c>
      <c r="B7620">
        <f>Raw_Data!B7620</f>
        <v>45678</v>
      </c>
      <c r="C7620" t="str">
        <f>Raw_Data!C7620</f>
        <v>CLONIDINE HCL 0.2 MG TABLET</v>
      </c>
      <c r="D7620" t="str">
        <f>Raw_Data!D7620</f>
        <v>29300013601</v>
      </c>
      <c r="E7620" t="str">
        <f>Raw_Data!E7620</f>
        <v>INGRAM, MAYA</v>
      </c>
      <c r="F7620" t="str">
        <f>Raw_Data!F7620</f>
        <v>1518221464</v>
      </c>
      <c r="G7620" t="str">
        <f>Raw_Data!H7620</f>
        <v>3</v>
      </c>
      <c r="H7620">
        <f>IFERROR(VLOOKUP(G7620,Store_Map!$A$2:$I$100,3,FALSE),"")</f>
        <v>0</v>
      </c>
      <c r="I7620">
        <f>IFERROR(VLOOKUP(G7620,Store_Map!$A$2:$I$100,4,FALSE),"")</f>
        <v>0</v>
      </c>
      <c r="J7620">
        <f>IFERROR(VLOOKUP(G7620,Store_Map!$A$2:$I$100,5,FALSE),"")</f>
        <v>0</v>
      </c>
      <c r="K7620">
        <f>IFERROR(VLOOKUP(G7620,Store_Map!$A$2:$I$100,6,FALSE),"")</f>
        <v>0</v>
      </c>
      <c r="L7620">
        <f>IFERROR(VLOOKUP(G7620,Store_Map!$A$2:$I$100,7,FALSE),"")</f>
        <v>0</v>
      </c>
      <c r="M7620">
        <f>IFERROR(VLOOKUP(G7620,Store_Map!$A$2:$I$100,8,FALSE),"")</f>
        <v>0</v>
      </c>
      <c r="N7620">
        <f t="shared" si="1071"/>
        <v>0</v>
      </c>
      <c r="O7620" t="str">
        <f t="shared" si="1072"/>
        <v>PASS</v>
      </c>
      <c r="P7620" t="str">
        <f t="shared" si="1073"/>
        <v>PASS</v>
      </c>
      <c r="Q7620" t="str">
        <f t="shared" si="1074"/>
        <v>PASS</v>
      </c>
      <c r="R7620" t="str">
        <f t="shared" si="1075"/>
        <v>PASS</v>
      </c>
      <c r="S7620" t="str">
        <f t="shared" si="1076"/>
        <v>PASS</v>
      </c>
      <c r="T7620">
        <f t="shared" si="1077"/>
        <v>100</v>
      </c>
      <c r="U7620" t="str">
        <f t="shared" si="1078"/>
        <v>Low</v>
      </c>
      <c r="V7620" t="str">
        <f t="shared" si="1079"/>
        <v>Clean</v>
      </c>
    </row>
    <row r="7621" spans="1:22" x14ac:dyDescent="0.3">
      <c r="A7621" t="str">
        <f>Raw_Data!A7621</f>
        <v>36016652</v>
      </c>
      <c r="B7621">
        <f>Raw_Data!B7621</f>
        <v>45678</v>
      </c>
      <c r="C7621" t="str">
        <f>Raw_Data!C7621</f>
        <v>*DOTTI 0.05 MG PATCH</v>
      </c>
      <c r="D7621" t="str">
        <f>Raw_Data!D7621</f>
        <v>65162099308</v>
      </c>
      <c r="E7621" t="str">
        <f>Raw_Data!E7621</f>
        <v>TOJINO, CONRADO</v>
      </c>
      <c r="F7621" t="str">
        <f>Raw_Data!F7621</f>
        <v>1184717902</v>
      </c>
      <c r="G7621" t="str">
        <f>Raw_Data!H7621</f>
        <v>3</v>
      </c>
      <c r="H7621">
        <f>IFERROR(VLOOKUP(G7621,Store_Map!$A$2:$I$100,3,FALSE),"")</f>
        <v>0</v>
      </c>
      <c r="I7621">
        <f>IFERROR(VLOOKUP(G7621,Store_Map!$A$2:$I$100,4,FALSE),"")</f>
        <v>0</v>
      </c>
      <c r="J7621">
        <f>IFERROR(VLOOKUP(G7621,Store_Map!$A$2:$I$100,5,FALSE),"")</f>
        <v>0</v>
      </c>
      <c r="K7621">
        <f>IFERROR(VLOOKUP(G7621,Store_Map!$A$2:$I$100,6,FALSE),"")</f>
        <v>0</v>
      </c>
      <c r="L7621">
        <f>IFERROR(VLOOKUP(G7621,Store_Map!$A$2:$I$100,7,FALSE),"")</f>
        <v>0</v>
      </c>
      <c r="M7621">
        <f>IFERROR(VLOOKUP(G7621,Store_Map!$A$2:$I$100,8,FALSE),"")</f>
        <v>0</v>
      </c>
      <c r="N7621">
        <f t="shared" si="1071"/>
        <v>0</v>
      </c>
      <c r="O7621" t="str">
        <f t="shared" si="1072"/>
        <v>PASS</v>
      </c>
      <c r="P7621" t="str">
        <f t="shared" si="1073"/>
        <v>PASS</v>
      </c>
      <c r="Q7621" t="str">
        <f t="shared" si="1074"/>
        <v>PASS</v>
      </c>
      <c r="R7621" t="str">
        <f t="shared" si="1075"/>
        <v>PASS</v>
      </c>
      <c r="S7621" t="str">
        <f t="shared" si="1076"/>
        <v>PASS</v>
      </c>
      <c r="T7621">
        <f t="shared" si="1077"/>
        <v>100</v>
      </c>
      <c r="U7621" t="str">
        <f t="shared" si="1078"/>
        <v>Low</v>
      </c>
      <c r="V7621" t="str">
        <f t="shared" si="1079"/>
        <v>Clean</v>
      </c>
    </row>
    <row r="7622" spans="1:22" x14ac:dyDescent="0.3">
      <c r="A7622" t="str">
        <f>Raw_Data!A7622</f>
        <v>36016653</v>
      </c>
      <c r="B7622">
        <f>Raw_Data!B7622</f>
        <v>45678</v>
      </c>
      <c r="C7622" t="str">
        <f>Raw_Data!C7622</f>
        <v>NAPROXEN 500 MG TABLET</v>
      </c>
      <c r="D7622" t="str">
        <f>Raw_Data!D7622</f>
        <v>68462019001</v>
      </c>
      <c r="E7622" t="str">
        <f>Raw_Data!E7622</f>
        <v>BYNE, EDMUND</v>
      </c>
      <c r="F7622" t="str">
        <f>Raw_Data!F7622</f>
        <v>1033186648</v>
      </c>
      <c r="G7622" t="str">
        <f>Raw_Data!H7622</f>
        <v>3</v>
      </c>
      <c r="H7622">
        <f>IFERROR(VLOOKUP(G7622,Store_Map!$A$2:$I$100,3,FALSE),"")</f>
        <v>0</v>
      </c>
      <c r="I7622">
        <f>IFERROR(VLOOKUP(G7622,Store_Map!$A$2:$I$100,4,FALSE),"")</f>
        <v>0</v>
      </c>
      <c r="J7622">
        <f>IFERROR(VLOOKUP(G7622,Store_Map!$A$2:$I$100,5,FALSE),"")</f>
        <v>0</v>
      </c>
      <c r="K7622">
        <f>IFERROR(VLOOKUP(G7622,Store_Map!$A$2:$I$100,6,FALSE),"")</f>
        <v>0</v>
      </c>
      <c r="L7622">
        <f>IFERROR(VLOOKUP(G7622,Store_Map!$A$2:$I$100,7,FALSE),"")</f>
        <v>0</v>
      </c>
      <c r="M7622">
        <f>IFERROR(VLOOKUP(G7622,Store_Map!$A$2:$I$100,8,FALSE),"")</f>
        <v>0</v>
      </c>
      <c r="N7622">
        <f t="shared" si="1071"/>
        <v>0</v>
      </c>
      <c r="O7622" t="str">
        <f t="shared" si="1072"/>
        <v>PASS</v>
      </c>
      <c r="P7622" t="str">
        <f t="shared" si="1073"/>
        <v>PASS</v>
      </c>
      <c r="Q7622" t="str">
        <f t="shared" si="1074"/>
        <v>PASS</v>
      </c>
      <c r="R7622" t="str">
        <f t="shared" si="1075"/>
        <v>PASS</v>
      </c>
      <c r="S7622" t="str">
        <f t="shared" si="1076"/>
        <v>PASS</v>
      </c>
      <c r="T7622">
        <f t="shared" si="1077"/>
        <v>100</v>
      </c>
      <c r="U7622" t="str">
        <f t="shared" si="1078"/>
        <v>Low</v>
      </c>
      <c r="V7622" t="str">
        <f t="shared" si="1079"/>
        <v>Clean</v>
      </c>
    </row>
    <row r="7623" spans="1:22" x14ac:dyDescent="0.3">
      <c r="A7623" t="str">
        <f>Raw_Data!A7623</f>
        <v>36016656</v>
      </c>
      <c r="B7623">
        <f>Raw_Data!B7623</f>
        <v>45678</v>
      </c>
      <c r="C7623" t="str">
        <f>Raw_Data!C7623</f>
        <v>VALACYCLOVIR HCL 500 MG TAB</v>
      </c>
      <c r="D7623" t="str">
        <f>Raw_Data!D7623</f>
        <v>378427593</v>
      </c>
      <c r="E7623" t="str">
        <f>Raw_Data!E7623</f>
        <v>GRESHAM, J. MARK</v>
      </c>
      <c r="F7623" t="str">
        <f>Raw_Data!F7623</f>
        <v>1326026618</v>
      </c>
      <c r="G7623" t="str">
        <f>Raw_Data!H7623</f>
        <v>3</v>
      </c>
      <c r="H7623">
        <f>IFERROR(VLOOKUP(G7623,Store_Map!$A$2:$I$100,3,FALSE),"")</f>
        <v>0</v>
      </c>
      <c r="I7623">
        <f>IFERROR(VLOOKUP(G7623,Store_Map!$A$2:$I$100,4,FALSE),"")</f>
        <v>0</v>
      </c>
      <c r="J7623">
        <f>IFERROR(VLOOKUP(G7623,Store_Map!$A$2:$I$100,5,FALSE),"")</f>
        <v>0</v>
      </c>
      <c r="K7623">
        <f>IFERROR(VLOOKUP(G7623,Store_Map!$A$2:$I$100,6,FALSE),"")</f>
        <v>0</v>
      </c>
      <c r="L7623">
        <f>IFERROR(VLOOKUP(G7623,Store_Map!$A$2:$I$100,7,FALSE),"")</f>
        <v>0</v>
      </c>
      <c r="M7623">
        <f>IFERROR(VLOOKUP(G7623,Store_Map!$A$2:$I$100,8,FALSE),"")</f>
        <v>0</v>
      </c>
      <c r="N7623">
        <f t="shared" si="1071"/>
        <v>0</v>
      </c>
      <c r="O7623" t="str">
        <f t="shared" si="1072"/>
        <v>PASS</v>
      </c>
      <c r="P7623" t="str">
        <f t="shared" si="1073"/>
        <v>REVIEW</v>
      </c>
      <c r="Q7623" t="str">
        <f t="shared" si="1074"/>
        <v>PASS</v>
      </c>
      <c r="R7623" t="str">
        <f t="shared" si="1075"/>
        <v>PASS</v>
      </c>
      <c r="S7623" t="str">
        <f t="shared" si="1076"/>
        <v>REVIEW</v>
      </c>
      <c r="T7623">
        <f t="shared" si="1077"/>
        <v>90</v>
      </c>
      <c r="U7623" t="str">
        <f t="shared" si="1078"/>
        <v>Low</v>
      </c>
      <c r="V7623" t="str">
        <f t="shared" si="1079"/>
        <v>Invalid NDC</v>
      </c>
    </row>
    <row r="7624" spans="1:22" x14ac:dyDescent="0.3">
      <c r="A7624" t="str">
        <f>Raw_Data!A7624</f>
        <v>36016657</v>
      </c>
      <c r="B7624">
        <f>Raw_Data!B7624</f>
        <v>45678</v>
      </c>
      <c r="C7624" t="str">
        <f>Raw_Data!C7624</f>
        <v>AZITHROMYCIN 200 MG/5 ML SU</v>
      </c>
      <c r="D7624" t="str">
        <f>Raw_Data!D7624</f>
        <v>59762312001</v>
      </c>
      <c r="E7624" t="str">
        <f>Raw_Data!E7624</f>
        <v>SOBRINHO, TITO</v>
      </c>
      <c r="F7624" t="str">
        <f>Raw_Data!F7624</f>
        <v>1942244652</v>
      </c>
      <c r="G7624" t="str">
        <f>Raw_Data!H7624</f>
        <v>3</v>
      </c>
      <c r="H7624">
        <f>IFERROR(VLOOKUP(G7624,Store_Map!$A$2:$I$100,3,FALSE),"")</f>
        <v>0</v>
      </c>
      <c r="I7624">
        <f>IFERROR(VLOOKUP(G7624,Store_Map!$A$2:$I$100,4,FALSE),"")</f>
        <v>0</v>
      </c>
      <c r="J7624">
        <f>IFERROR(VLOOKUP(G7624,Store_Map!$A$2:$I$100,5,FALSE),"")</f>
        <v>0</v>
      </c>
      <c r="K7624">
        <f>IFERROR(VLOOKUP(G7624,Store_Map!$A$2:$I$100,6,FALSE),"")</f>
        <v>0</v>
      </c>
      <c r="L7624">
        <f>IFERROR(VLOOKUP(G7624,Store_Map!$A$2:$I$100,7,FALSE),"")</f>
        <v>0</v>
      </c>
      <c r="M7624">
        <f>IFERROR(VLOOKUP(G7624,Store_Map!$A$2:$I$100,8,FALSE),"")</f>
        <v>0</v>
      </c>
      <c r="N7624">
        <f t="shared" si="1071"/>
        <v>0</v>
      </c>
      <c r="O7624" t="str">
        <f t="shared" si="1072"/>
        <v>PASS</v>
      </c>
      <c r="P7624" t="str">
        <f t="shared" si="1073"/>
        <v>PASS</v>
      </c>
      <c r="Q7624" t="str">
        <f t="shared" si="1074"/>
        <v>PASS</v>
      </c>
      <c r="R7624" t="str">
        <f t="shared" si="1075"/>
        <v>PASS</v>
      </c>
      <c r="S7624" t="str">
        <f t="shared" si="1076"/>
        <v>PASS</v>
      </c>
      <c r="T7624">
        <f t="shared" si="1077"/>
        <v>100</v>
      </c>
      <c r="U7624" t="str">
        <f t="shared" si="1078"/>
        <v>Low</v>
      </c>
      <c r="V7624" t="str">
        <f t="shared" si="1079"/>
        <v>Clean</v>
      </c>
    </row>
    <row r="7625" spans="1:22" x14ac:dyDescent="0.3">
      <c r="A7625" t="str">
        <f>Raw_Data!A7625</f>
        <v>36016658</v>
      </c>
      <c r="B7625">
        <f>Raw_Data!B7625</f>
        <v>45678</v>
      </c>
      <c r="C7625" t="str">
        <f>Raw_Data!C7625</f>
        <v>IPRAT-ALBUT 0.5-3(2.5) MG/3</v>
      </c>
      <c r="D7625" t="str">
        <f>Raw_Data!D7625</f>
        <v>76204060060</v>
      </c>
      <c r="E7625" t="str">
        <f>Raw_Data!E7625</f>
        <v>SOBRINHO, TITO</v>
      </c>
      <c r="F7625" t="str">
        <f>Raw_Data!F7625</f>
        <v>1942244652</v>
      </c>
      <c r="G7625" t="str">
        <f>Raw_Data!H7625</f>
        <v>3</v>
      </c>
      <c r="H7625">
        <f>IFERROR(VLOOKUP(G7625,Store_Map!$A$2:$I$100,3,FALSE),"")</f>
        <v>0</v>
      </c>
      <c r="I7625">
        <f>IFERROR(VLOOKUP(G7625,Store_Map!$A$2:$I$100,4,FALSE),"")</f>
        <v>0</v>
      </c>
      <c r="J7625">
        <f>IFERROR(VLOOKUP(G7625,Store_Map!$A$2:$I$100,5,FALSE),"")</f>
        <v>0</v>
      </c>
      <c r="K7625">
        <f>IFERROR(VLOOKUP(G7625,Store_Map!$A$2:$I$100,6,FALSE),"")</f>
        <v>0</v>
      </c>
      <c r="L7625">
        <f>IFERROR(VLOOKUP(G7625,Store_Map!$A$2:$I$100,7,FALSE),"")</f>
        <v>0</v>
      </c>
      <c r="M7625">
        <f>IFERROR(VLOOKUP(G7625,Store_Map!$A$2:$I$100,8,FALSE),"")</f>
        <v>0</v>
      </c>
      <c r="N7625">
        <f t="shared" si="1071"/>
        <v>0</v>
      </c>
      <c r="O7625" t="str">
        <f t="shared" si="1072"/>
        <v>PASS</v>
      </c>
      <c r="P7625" t="str">
        <f t="shared" si="1073"/>
        <v>PASS</v>
      </c>
      <c r="Q7625" t="str">
        <f t="shared" si="1074"/>
        <v>PASS</v>
      </c>
      <c r="R7625" t="str">
        <f t="shared" si="1075"/>
        <v>PASS</v>
      </c>
      <c r="S7625" t="str">
        <f t="shared" si="1076"/>
        <v>PASS</v>
      </c>
      <c r="T7625">
        <f t="shared" si="1077"/>
        <v>100</v>
      </c>
      <c r="U7625" t="str">
        <f t="shared" si="1078"/>
        <v>Low</v>
      </c>
      <c r="V7625" t="str">
        <f t="shared" si="1079"/>
        <v>Clean</v>
      </c>
    </row>
    <row r="7626" spans="1:22" x14ac:dyDescent="0.3">
      <c r="A7626" t="str">
        <f>Raw_Data!A7626</f>
        <v>36016132</v>
      </c>
      <c r="B7626">
        <f>Raw_Data!B7626</f>
        <v>45678</v>
      </c>
      <c r="C7626" t="str">
        <f>Raw_Data!C7626</f>
        <v>LOSARTAN POTASSIUM 50 MG TA</v>
      </c>
      <c r="D7626" t="str">
        <f>Raw_Data!D7626</f>
        <v>33342004510</v>
      </c>
      <c r="E7626" t="str">
        <f>Raw_Data!E7626</f>
        <v>Schindler, Julie</v>
      </c>
      <c r="F7626" t="str">
        <f>Raw_Data!F7626</f>
        <v>1013906452</v>
      </c>
      <c r="G7626" t="str">
        <f>Raw_Data!H7626</f>
        <v>3</v>
      </c>
      <c r="H7626">
        <f>IFERROR(VLOOKUP(G7626,Store_Map!$A$2:$I$100,3,FALSE),"")</f>
        <v>0</v>
      </c>
      <c r="I7626">
        <f>IFERROR(VLOOKUP(G7626,Store_Map!$A$2:$I$100,4,FALSE),"")</f>
        <v>0</v>
      </c>
      <c r="J7626">
        <f>IFERROR(VLOOKUP(G7626,Store_Map!$A$2:$I$100,5,FALSE),"")</f>
        <v>0</v>
      </c>
      <c r="K7626">
        <f>IFERROR(VLOOKUP(G7626,Store_Map!$A$2:$I$100,6,FALSE),"")</f>
        <v>0</v>
      </c>
      <c r="L7626">
        <f>IFERROR(VLOOKUP(G7626,Store_Map!$A$2:$I$100,7,FALSE),"")</f>
        <v>0</v>
      </c>
      <c r="M7626">
        <f>IFERROR(VLOOKUP(G7626,Store_Map!$A$2:$I$100,8,FALSE),"")</f>
        <v>0</v>
      </c>
      <c r="N7626">
        <f t="shared" si="1071"/>
        <v>0</v>
      </c>
      <c r="O7626" t="str">
        <f t="shared" si="1072"/>
        <v>PASS</v>
      </c>
      <c r="P7626" t="str">
        <f t="shared" si="1073"/>
        <v>PASS</v>
      </c>
      <c r="Q7626" t="str">
        <f t="shared" si="1074"/>
        <v>PASS</v>
      </c>
      <c r="R7626" t="str">
        <f t="shared" si="1075"/>
        <v>PASS</v>
      </c>
      <c r="S7626" t="str">
        <f t="shared" si="1076"/>
        <v>PASS</v>
      </c>
      <c r="T7626">
        <f t="shared" si="1077"/>
        <v>100</v>
      </c>
      <c r="U7626" t="str">
        <f t="shared" si="1078"/>
        <v>Low</v>
      </c>
      <c r="V7626" t="str">
        <f t="shared" si="1079"/>
        <v>Clean</v>
      </c>
    </row>
    <row r="7627" spans="1:22" x14ac:dyDescent="0.3">
      <c r="A7627" t="str">
        <f>Raw_Data!A7627</f>
        <v>36016134</v>
      </c>
      <c r="B7627">
        <f>Raw_Data!B7627</f>
        <v>45678</v>
      </c>
      <c r="C7627" t="str">
        <f>Raw_Data!C7627</f>
        <v>DONEPEZIL HCL 10 MG TABLET</v>
      </c>
      <c r="D7627" t="str">
        <f>Raw_Data!D7627</f>
        <v>16571077909</v>
      </c>
      <c r="E7627" t="str">
        <f>Raw_Data!E7627</f>
        <v>Schindler, Julie</v>
      </c>
      <c r="F7627" t="str">
        <f>Raw_Data!F7627</f>
        <v>1013906452</v>
      </c>
      <c r="G7627" t="str">
        <f>Raw_Data!H7627</f>
        <v>3</v>
      </c>
      <c r="H7627">
        <f>IFERROR(VLOOKUP(G7627,Store_Map!$A$2:$I$100,3,FALSE),"")</f>
        <v>0</v>
      </c>
      <c r="I7627">
        <f>IFERROR(VLOOKUP(G7627,Store_Map!$A$2:$I$100,4,FALSE),"")</f>
        <v>0</v>
      </c>
      <c r="J7627">
        <f>IFERROR(VLOOKUP(G7627,Store_Map!$A$2:$I$100,5,FALSE),"")</f>
        <v>0</v>
      </c>
      <c r="K7627">
        <f>IFERROR(VLOOKUP(G7627,Store_Map!$A$2:$I$100,6,FALSE),"")</f>
        <v>0</v>
      </c>
      <c r="L7627">
        <f>IFERROR(VLOOKUP(G7627,Store_Map!$A$2:$I$100,7,FALSE),"")</f>
        <v>0</v>
      </c>
      <c r="M7627">
        <f>IFERROR(VLOOKUP(G7627,Store_Map!$A$2:$I$100,8,FALSE),"")</f>
        <v>0</v>
      </c>
      <c r="N7627">
        <f t="shared" si="1071"/>
        <v>0</v>
      </c>
      <c r="O7627" t="str">
        <f t="shared" si="1072"/>
        <v>PASS</v>
      </c>
      <c r="P7627" t="str">
        <f t="shared" si="1073"/>
        <v>PASS</v>
      </c>
      <c r="Q7627" t="str">
        <f t="shared" si="1074"/>
        <v>PASS</v>
      </c>
      <c r="R7627" t="str">
        <f t="shared" si="1075"/>
        <v>PASS</v>
      </c>
      <c r="S7627" t="str">
        <f t="shared" si="1076"/>
        <v>PASS</v>
      </c>
      <c r="T7627">
        <f t="shared" si="1077"/>
        <v>100</v>
      </c>
      <c r="U7627" t="str">
        <f t="shared" si="1078"/>
        <v>Low</v>
      </c>
      <c r="V7627" t="str">
        <f t="shared" si="1079"/>
        <v>Clean</v>
      </c>
    </row>
    <row r="7628" spans="1:22" x14ac:dyDescent="0.3">
      <c r="A7628" t="str">
        <f>Raw_Data!A7628</f>
        <v>36016131</v>
      </c>
      <c r="B7628">
        <f>Raw_Data!B7628</f>
        <v>45678</v>
      </c>
      <c r="C7628" t="str">
        <f>Raw_Data!C7628</f>
        <v>HYDROXYZINE PAM 50 MG CAP30</v>
      </c>
      <c r="D7628" t="str">
        <f>Raw_Data!D7628</f>
        <v>555030202</v>
      </c>
      <c r="E7628" t="str">
        <f>Raw_Data!E7628</f>
        <v>Schindler, Julie</v>
      </c>
      <c r="F7628" t="str">
        <f>Raw_Data!F7628</f>
        <v>1013906452</v>
      </c>
      <c r="G7628" t="str">
        <f>Raw_Data!H7628</f>
        <v>3</v>
      </c>
      <c r="H7628">
        <f>IFERROR(VLOOKUP(G7628,Store_Map!$A$2:$I$100,3,FALSE),"")</f>
        <v>0</v>
      </c>
      <c r="I7628">
        <f>IFERROR(VLOOKUP(G7628,Store_Map!$A$2:$I$100,4,FALSE),"")</f>
        <v>0</v>
      </c>
      <c r="J7628">
        <f>IFERROR(VLOOKUP(G7628,Store_Map!$A$2:$I$100,5,FALSE),"")</f>
        <v>0</v>
      </c>
      <c r="K7628">
        <f>IFERROR(VLOOKUP(G7628,Store_Map!$A$2:$I$100,6,FALSE),"")</f>
        <v>0</v>
      </c>
      <c r="L7628">
        <f>IFERROR(VLOOKUP(G7628,Store_Map!$A$2:$I$100,7,FALSE),"")</f>
        <v>0</v>
      </c>
      <c r="M7628">
        <f>IFERROR(VLOOKUP(G7628,Store_Map!$A$2:$I$100,8,FALSE),"")</f>
        <v>0</v>
      </c>
      <c r="N7628">
        <f t="shared" si="1071"/>
        <v>0</v>
      </c>
      <c r="O7628" t="str">
        <f t="shared" si="1072"/>
        <v>PASS</v>
      </c>
      <c r="P7628" t="str">
        <f t="shared" si="1073"/>
        <v>REVIEW</v>
      </c>
      <c r="Q7628" t="str">
        <f t="shared" si="1074"/>
        <v>PASS</v>
      </c>
      <c r="R7628" t="str">
        <f t="shared" si="1075"/>
        <v>PASS</v>
      </c>
      <c r="S7628" t="str">
        <f t="shared" si="1076"/>
        <v>REVIEW</v>
      </c>
      <c r="T7628">
        <f t="shared" si="1077"/>
        <v>90</v>
      </c>
      <c r="U7628" t="str">
        <f t="shared" si="1078"/>
        <v>Low</v>
      </c>
      <c r="V7628" t="str">
        <f t="shared" si="1079"/>
        <v>Invalid NDC</v>
      </c>
    </row>
    <row r="7629" spans="1:22" x14ac:dyDescent="0.3">
      <c r="A7629" t="str">
        <f>Raw_Data!A7629</f>
        <v>36016135</v>
      </c>
      <c r="B7629">
        <f>Raw_Data!B7629</f>
        <v>45678</v>
      </c>
      <c r="C7629" t="str">
        <f>Raw_Data!C7629</f>
        <v>ESCITALOPRAM 20 MG TABLET</v>
      </c>
      <c r="D7629" t="str">
        <f>Raw_Data!D7629</f>
        <v>43547028210</v>
      </c>
      <c r="E7629" t="str">
        <f>Raw_Data!E7629</f>
        <v>Schindler, Julie</v>
      </c>
      <c r="F7629" t="str">
        <f>Raw_Data!F7629</f>
        <v>1013906452</v>
      </c>
      <c r="G7629" t="str">
        <f>Raw_Data!H7629</f>
        <v>3</v>
      </c>
      <c r="H7629">
        <f>IFERROR(VLOOKUP(G7629,Store_Map!$A$2:$I$100,3,FALSE),"")</f>
        <v>0</v>
      </c>
      <c r="I7629">
        <f>IFERROR(VLOOKUP(G7629,Store_Map!$A$2:$I$100,4,FALSE),"")</f>
        <v>0</v>
      </c>
      <c r="J7629">
        <f>IFERROR(VLOOKUP(G7629,Store_Map!$A$2:$I$100,5,FALSE),"")</f>
        <v>0</v>
      </c>
      <c r="K7629">
        <f>IFERROR(VLOOKUP(G7629,Store_Map!$A$2:$I$100,6,FALSE),"")</f>
        <v>0</v>
      </c>
      <c r="L7629">
        <f>IFERROR(VLOOKUP(G7629,Store_Map!$A$2:$I$100,7,FALSE),"")</f>
        <v>0</v>
      </c>
      <c r="M7629">
        <f>IFERROR(VLOOKUP(G7629,Store_Map!$A$2:$I$100,8,FALSE),"")</f>
        <v>0</v>
      </c>
      <c r="N7629">
        <f t="shared" si="1071"/>
        <v>0</v>
      </c>
      <c r="O7629" t="str">
        <f t="shared" si="1072"/>
        <v>PASS</v>
      </c>
      <c r="P7629" t="str">
        <f t="shared" si="1073"/>
        <v>PASS</v>
      </c>
      <c r="Q7629" t="str">
        <f t="shared" si="1074"/>
        <v>PASS</v>
      </c>
      <c r="R7629" t="str">
        <f t="shared" si="1075"/>
        <v>PASS</v>
      </c>
      <c r="S7629" t="str">
        <f t="shared" si="1076"/>
        <v>PASS</v>
      </c>
      <c r="T7629">
        <f t="shared" si="1077"/>
        <v>100</v>
      </c>
      <c r="U7629" t="str">
        <f t="shared" si="1078"/>
        <v>Low</v>
      </c>
      <c r="V7629" t="str">
        <f t="shared" si="1079"/>
        <v>Clean</v>
      </c>
    </row>
    <row r="7630" spans="1:22" x14ac:dyDescent="0.3">
      <c r="A7630" t="str">
        <f>Raw_Data!A7630</f>
        <v>36016662</v>
      </c>
      <c r="B7630">
        <f>Raw_Data!B7630</f>
        <v>45678</v>
      </c>
      <c r="C7630" t="str">
        <f>Raw_Data!C7630</f>
        <v>VALACYCLOVIR HCL 500 MG TAB</v>
      </c>
      <c r="D7630" t="str">
        <f>Raw_Data!D7630</f>
        <v>378427593</v>
      </c>
      <c r="E7630" t="str">
        <f>Raw_Data!E7630</f>
        <v>GRESHAM, J. MARK</v>
      </c>
      <c r="F7630" t="str">
        <f>Raw_Data!F7630</f>
        <v>1326026618</v>
      </c>
      <c r="G7630" t="str">
        <f>Raw_Data!H7630</f>
        <v>3</v>
      </c>
      <c r="H7630">
        <f>IFERROR(VLOOKUP(G7630,Store_Map!$A$2:$I$100,3,FALSE),"")</f>
        <v>0</v>
      </c>
      <c r="I7630">
        <f>IFERROR(VLOOKUP(G7630,Store_Map!$A$2:$I$100,4,FALSE),"")</f>
        <v>0</v>
      </c>
      <c r="J7630">
        <f>IFERROR(VLOOKUP(G7630,Store_Map!$A$2:$I$100,5,FALSE),"")</f>
        <v>0</v>
      </c>
      <c r="K7630">
        <f>IFERROR(VLOOKUP(G7630,Store_Map!$A$2:$I$100,6,FALSE),"")</f>
        <v>0</v>
      </c>
      <c r="L7630">
        <f>IFERROR(VLOOKUP(G7630,Store_Map!$A$2:$I$100,7,FALSE),"")</f>
        <v>0</v>
      </c>
      <c r="M7630">
        <f>IFERROR(VLOOKUP(G7630,Store_Map!$A$2:$I$100,8,FALSE),"")</f>
        <v>0</v>
      </c>
      <c r="N7630">
        <f t="shared" si="1071"/>
        <v>0</v>
      </c>
      <c r="O7630" t="str">
        <f t="shared" si="1072"/>
        <v>PASS</v>
      </c>
      <c r="P7630" t="str">
        <f t="shared" si="1073"/>
        <v>REVIEW</v>
      </c>
      <c r="Q7630" t="str">
        <f t="shared" si="1074"/>
        <v>PASS</v>
      </c>
      <c r="R7630" t="str">
        <f t="shared" si="1075"/>
        <v>PASS</v>
      </c>
      <c r="S7630" t="str">
        <f t="shared" si="1076"/>
        <v>REVIEW</v>
      </c>
      <c r="T7630">
        <f t="shared" si="1077"/>
        <v>90</v>
      </c>
      <c r="U7630" t="str">
        <f t="shared" si="1078"/>
        <v>Low</v>
      </c>
      <c r="V7630" t="str">
        <f t="shared" si="1079"/>
        <v>Invalid NDC</v>
      </c>
    </row>
    <row r="7631" spans="1:22" x14ac:dyDescent="0.3">
      <c r="A7631" t="str">
        <f>Raw_Data!A7631</f>
        <v>36016665</v>
      </c>
      <c r="B7631">
        <f>Raw_Data!B7631</f>
        <v>45678</v>
      </c>
      <c r="C7631" t="str">
        <f>Raw_Data!C7631</f>
        <v>GUAIFENESIN 100MG/5ML</v>
      </c>
      <c r="D7631" t="str">
        <f>Raw_Data!D7631</f>
        <v>58657050816</v>
      </c>
      <c r="E7631" t="str">
        <f>Raw_Data!E7631</f>
        <v>Acevedo, Jose</v>
      </c>
      <c r="F7631" t="str">
        <f>Raw_Data!F7631</f>
        <v>1356327027</v>
      </c>
      <c r="G7631" t="str">
        <f>Raw_Data!H7631</f>
        <v>3</v>
      </c>
      <c r="H7631">
        <f>IFERROR(VLOOKUP(G7631,Store_Map!$A$2:$I$100,3,FALSE),"")</f>
        <v>0</v>
      </c>
      <c r="I7631">
        <f>IFERROR(VLOOKUP(G7631,Store_Map!$A$2:$I$100,4,FALSE),"")</f>
        <v>0</v>
      </c>
      <c r="J7631">
        <f>IFERROR(VLOOKUP(G7631,Store_Map!$A$2:$I$100,5,FALSE),"")</f>
        <v>0</v>
      </c>
      <c r="K7631">
        <f>IFERROR(VLOOKUP(G7631,Store_Map!$A$2:$I$100,6,FALSE),"")</f>
        <v>0</v>
      </c>
      <c r="L7631">
        <f>IFERROR(VLOOKUP(G7631,Store_Map!$A$2:$I$100,7,FALSE),"")</f>
        <v>0</v>
      </c>
      <c r="M7631">
        <f>IFERROR(VLOOKUP(G7631,Store_Map!$A$2:$I$100,8,FALSE),"")</f>
        <v>0</v>
      </c>
      <c r="N7631">
        <f t="shared" si="1071"/>
        <v>0</v>
      </c>
      <c r="O7631" t="str">
        <f t="shared" si="1072"/>
        <v>PASS</v>
      </c>
      <c r="P7631" t="str">
        <f t="shared" si="1073"/>
        <v>PASS</v>
      </c>
      <c r="Q7631" t="str">
        <f t="shared" si="1074"/>
        <v>PASS</v>
      </c>
      <c r="R7631" t="str">
        <f t="shared" si="1075"/>
        <v>PASS</v>
      </c>
      <c r="S7631" t="str">
        <f t="shared" si="1076"/>
        <v>PASS</v>
      </c>
      <c r="T7631">
        <f t="shared" si="1077"/>
        <v>100</v>
      </c>
      <c r="U7631" t="str">
        <f t="shared" si="1078"/>
        <v>Low</v>
      </c>
      <c r="V7631" t="str">
        <f t="shared" si="1079"/>
        <v>Clean</v>
      </c>
    </row>
    <row r="7632" spans="1:22" x14ac:dyDescent="0.3">
      <c r="A7632" t="str">
        <f>Raw_Data!A7632</f>
        <v>36016666</v>
      </c>
      <c r="B7632">
        <f>Raw_Data!B7632</f>
        <v>45678</v>
      </c>
      <c r="C7632" t="str">
        <f>Raw_Data!C7632</f>
        <v>TRIAMCINOLONE 0.1% OINTMENT</v>
      </c>
      <c r="D7632" t="str">
        <f>Raw_Data!D7632</f>
        <v>45802005535</v>
      </c>
      <c r="E7632" t="str">
        <f>Raw_Data!E7632</f>
        <v>Acevedo, Jose</v>
      </c>
      <c r="F7632" t="str">
        <f>Raw_Data!F7632</f>
        <v>1356327027</v>
      </c>
      <c r="G7632" t="str">
        <f>Raw_Data!H7632</f>
        <v>3</v>
      </c>
      <c r="H7632">
        <f>IFERROR(VLOOKUP(G7632,Store_Map!$A$2:$I$100,3,FALSE),"")</f>
        <v>0</v>
      </c>
      <c r="I7632">
        <f>IFERROR(VLOOKUP(G7632,Store_Map!$A$2:$I$100,4,FALSE),"")</f>
        <v>0</v>
      </c>
      <c r="J7632">
        <f>IFERROR(VLOOKUP(G7632,Store_Map!$A$2:$I$100,5,FALSE),"")</f>
        <v>0</v>
      </c>
      <c r="K7632">
        <f>IFERROR(VLOOKUP(G7632,Store_Map!$A$2:$I$100,6,FALSE),"")</f>
        <v>0</v>
      </c>
      <c r="L7632">
        <f>IFERROR(VLOOKUP(G7632,Store_Map!$A$2:$I$100,7,FALSE),"")</f>
        <v>0</v>
      </c>
      <c r="M7632">
        <f>IFERROR(VLOOKUP(G7632,Store_Map!$A$2:$I$100,8,FALSE),"")</f>
        <v>0</v>
      </c>
      <c r="N7632">
        <f t="shared" si="1071"/>
        <v>0</v>
      </c>
      <c r="O7632" t="str">
        <f t="shared" si="1072"/>
        <v>PASS</v>
      </c>
      <c r="P7632" t="str">
        <f t="shared" si="1073"/>
        <v>PASS</v>
      </c>
      <c r="Q7632" t="str">
        <f t="shared" si="1074"/>
        <v>PASS</v>
      </c>
      <c r="R7632" t="str">
        <f t="shared" si="1075"/>
        <v>PASS</v>
      </c>
      <c r="S7632" t="str">
        <f t="shared" si="1076"/>
        <v>PASS</v>
      </c>
      <c r="T7632">
        <f t="shared" si="1077"/>
        <v>100</v>
      </c>
      <c r="U7632" t="str">
        <f t="shared" si="1078"/>
        <v>Low</v>
      </c>
      <c r="V7632" t="str">
        <f t="shared" si="1079"/>
        <v>Clean</v>
      </c>
    </row>
    <row r="7633" spans="1:22" x14ac:dyDescent="0.3">
      <c r="A7633" t="str">
        <f>Raw_Data!A7633</f>
        <v>36016667</v>
      </c>
      <c r="B7633">
        <f>Raw_Data!B7633</f>
        <v>45678</v>
      </c>
      <c r="C7633" t="str">
        <f>Raw_Data!C7633</f>
        <v>GUANFACINE HCL ER 1 MG TABL</v>
      </c>
      <c r="D7633" t="str">
        <f>Raw_Data!D7633</f>
        <v>60505392701</v>
      </c>
      <c r="E7633" t="str">
        <f>Raw_Data!E7633</f>
        <v>Acevedo, Jose</v>
      </c>
      <c r="F7633" t="str">
        <f>Raw_Data!F7633</f>
        <v>1356327027</v>
      </c>
      <c r="G7633" t="str">
        <f>Raw_Data!H7633</f>
        <v>3</v>
      </c>
      <c r="H7633">
        <f>IFERROR(VLOOKUP(G7633,Store_Map!$A$2:$I$100,3,FALSE),"")</f>
        <v>0</v>
      </c>
      <c r="I7633">
        <f>IFERROR(VLOOKUP(G7633,Store_Map!$A$2:$I$100,4,FALSE),"")</f>
        <v>0</v>
      </c>
      <c r="J7633">
        <f>IFERROR(VLOOKUP(G7633,Store_Map!$A$2:$I$100,5,FALSE),"")</f>
        <v>0</v>
      </c>
      <c r="K7633">
        <f>IFERROR(VLOOKUP(G7633,Store_Map!$A$2:$I$100,6,FALSE),"")</f>
        <v>0</v>
      </c>
      <c r="L7633">
        <f>IFERROR(VLOOKUP(G7633,Store_Map!$A$2:$I$100,7,FALSE),"")</f>
        <v>0</v>
      </c>
      <c r="M7633">
        <f>IFERROR(VLOOKUP(G7633,Store_Map!$A$2:$I$100,8,FALSE),"")</f>
        <v>0</v>
      </c>
      <c r="N7633">
        <f t="shared" si="1071"/>
        <v>0</v>
      </c>
      <c r="O7633" t="str">
        <f t="shared" si="1072"/>
        <v>PASS</v>
      </c>
      <c r="P7633" t="str">
        <f t="shared" si="1073"/>
        <v>PASS</v>
      </c>
      <c r="Q7633" t="str">
        <f t="shared" si="1074"/>
        <v>PASS</v>
      </c>
      <c r="R7633" t="str">
        <f t="shared" si="1075"/>
        <v>PASS</v>
      </c>
      <c r="S7633" t="str">
        <f t="shared" si="1076"/>
        <v>PASS</v>
      </c>
      <c r="T7633">
        <f t="shared" si="1077"/>
        <v>100</v>
      </c>
      <c r="U7633" t="str">
        <f t="shared" si="1078"/>
        <v>Low</v>
      </c>
      <c r="V7633" t="str">
        <f t="shared" si="1079"/>
        <v>Clean</v>
      </c>
    </row>
    <row r="7634" spans="1:22" x14ac:dyDescent="0.3">
      <c r="A7634" t="str">
        <f>Raw_Data!A7634</f>
        <v>36016668</v>
      </c>
      <c r="B7634">
        <f>Raw_Data!B7634</f>
        <v>45678</v>
      </c>
      <c r="C7634" t="str">
        <f>Raw_Data!C7634</f>
        <v>CLONIDINE HCL 0.3 MG TABLET</v>
      </c>
      <c r="D7634" t="str">
        <f>Raw_Data!D7634</f>
        <v>52817018210</v>
      </c>
      <c r="E7634" t="str">
        <f>Raw_Data!E7634</f>
        <v>Acevedo, Jose</v>
      </c>
      <c r="F7634" t="str">
        <f>Raw_Data!F7634</f>
        <v>1356327027</v>
      </c>
      <c r="G7634" t="str">
        <f>Raw_Data!H7634</f>
        <v>3</v>
      </c>
      <c r="H7634">
        <f>IFERROR(VLOOKUP(G7634,Store_Map!$A$2:$I$100,3,FALSE),"")</f>
        <v>0</v>
      </c>
      <c r="I7634">
        <f>IFERROR(VLOOKUP(G7634,Store_Map!$A$2:$I$100,4,FALSE),"")</f>
        <v>0</v>
      </c>
      <c r="J7634">
        <f>IFERROR(VLOOKUP(G7634,Store_Map!$A$2:$I$100,5,FALSE),"")</f>
        <v>0</v>
      </c>
      <c r="K7634">
        <f>IFERROR(VLOOKUP(G7634,Store_Map!$A$2:$I$100,6,FALSE),"")</f>
        <v>0</v>
      </c>
      <c r="L7634">
        <f>IFERROR(VLOOKUP(G7634,Store_Map!$A$2:$I$100,7,FALSE),"")</f>
        <v>0</v>
      </c>
      <c r="M7634">
        <f>IFERROR(VLOOKUP(G7634,Store_Map!$A$2:$I$100,8,FALSE),"")</f>
        <v>0</v>
      </c>
      <c r="N7634">
        <f t="shared" si="1071"/>
        <v>0</v>
      </c>
      <c r="O7634" t="str">
        <f t="shared" si="1072"/>
        <v>PASS</v>
      </c>
      <c r="P7634" t="str">
        <f t="shared" si="1073"/>
        <v>PASS</v>
      </c>
      <c r="Q7634" t="str">
        <f t="shared" si="1074"/>
        <v>PASS</v>
      </c>
      <c r="R7634" t="str">
        <f t="shared" si="1075"/>
        <v>PASS</v>
      </c>
      <c r="S7634" t="str">
        <f t="shared" si="1076"/>
        <v>PASS</v>
      </c>
      <c r="T7634">
        <f t="shared" si="1077"/>
        <v>100</v>
      </c>
      <c r="U7634" t="str">
        <f t="shared" si="1078"/>
        <v>Low</v>
      </c>
      <c r="V7634" t="str">
        <f t="shared" si="1079"/>
        <v>Clean</v>
      </c>
    </row>
    <row r="7635" spans="1:22" x14ac:dyDescent="0.3">
      <c r="A7635" t="str">
        <f>Raw_Data!A7635</f>
        <v>36016669</v>
      </c>
      <c r="B7635">
        <f>Raw_Data!B7635</f>
        <v>45678</v>
      </c>
      <c r="C7635" t="str">
        <f>Raw_Data!C7635</f>
        <v>HYDROXYZINE PAM 25 MG CAP</v>
      </c>
      <c r="D7635" t="str">
        <f>Raw_Data!D7635</f>
        <v>185067401</v>
      </c>
      <c r="E7635" t="str">
        <f>Raw_Data!E7635</f>
        <v>Acevedo, Jose</v>
      </c>
      <c r="F7635" t="str">
        <f>Raw_Data!F7635</f>
        <v>1356327027</v>
      </c>
      <c r="G7635" t="str">
        <f>Raw_Data!H7635</f>
        <v>3</v>
      </c>
      <c r="H7635">
        <f>IFERROR(VLOOKUP(G7635,Store_Map!$A$2:$I$100,3,FALSE),"")</f>
        <v>0</v>
      </c>
      <c r="I7635">
        <f>IFERROR(VLOOKUP(G7635,Store_Map!$A$2:$I$100,4,FALSE),"")</f>
        <v>0</v>
      </c>
      <c r="J7635">
        <f>IFERROR(VLOOKUP(G7635,Store_Map!$A$2:$I$100,5,FALSE),"")</f>
        <v>0</v>
      </c>
      <c r="K7635">
        <f>IFERROR(VLOOKUP(G7635,Store_Map!$A$2:$I$100,6,FALSE),"")</f>
        <v>0</v>
      </c>
      <c r="L7635">
        <f>IFERROR(VLOOKUP(G7635,Store_Map!$A$2:$I$100,7,FALSE),"")</f>
        <v>0</v>
      </c>
      <c r="M7635">
        <f>IFERROR(VLOOKUP(G7635,Store_Map!$A$2:$I$100,8,FALSE),"")</f>
        <v>0</v>
      </c>
      <c r="N7635">
        <f t="shared" si="1071"/>
        <v>0</v>
      </c>
      <c r="O7635" t="str">
        <f t="shared" si="1072"/>
        <v>PASS</v>
      </c>
      <c r="P7635" t="str">
        <f t="shared" si="1073"/>
        <v>REVIEW</v>
      </c>
      <c r="Q7635" t="str">
        <f t="shared" si="1074"/>
        <v>PASS</v>
      </c>
      <c r="R7635" t="str">
        <f t="shared" si="1075"/>
        <v>PASS</v>
      </c>
      <c r="S7635" t="str">
        <f t="shared" si="1076"/>
        <v>REVIEW</v>
      </c>
      <c r="T7635">
        <f t="shared" si="1077"/>
        <v>90</v>
      </c>
      <c r="U7635" t="str">
        <f t="shared" si="1078"/>
        <v>Low</v>
      </c>
      <c r="V7635" t="str">
        <f t="shared" si="1079"/>
        <v>Invalid NDC</v>
      </c>
    </row>
    <row r="7636" spans="1:22" x14ac:dyDescent="0.3">
      <c r="A7636" t="str">
        <f>Raw_Data!A7636</f>
        <v>36016671</v>
      </c>
      <c r="B7636">
        <f>Raw_Data!B7636</f>
        <v>45678</v>
      </c>
      <c r="C7636" t="str">
        <f>Raw_Data!C7636</f>
        <v>POLY-VI-SOL WITH IRON DROPS</v>
      </c>
      <c r="D7636" t="str">
        <f>Raw_Data!D7636</f>
        <v>87040501</v>
      </c>
      <c r="E7636" t="str">
        <f>Raw_Data!E7636</f>
        <v>Acevedo, Jose</v>
      </c>
      <c r="F7636" t="str">
        <f>Raw_Data!F7636</f>
        <v>1356327027</v>
      </c>
      <c r="G7636" t="str">
        <f>Raw_Data!H7636</f>
        <v>3</v>
      </c>
      <c r="H7636">
        <f>IFERROR(VLOOKUP(G7636,Store_Map!$A$2:$I$100,3,FALSE),"")</f>
        <v>0</v>
      </c>
      <c r="I7636">
        <f>IFERROR(VLOOKUP(G7636,Store_Map!$A$2:$I$100,4,FALSE),"")</f>
        <v>0</v>
      </c>
      <c r="J7636">
        <f>IFERROR(VLOOKUP(G7636,Store_Map!$A$2:$I$100,5,FALSE),"")</f>
        <v>0</v>
      </c>
      <c r="K7636">
        <f>IFERROR(VLOOKUP(G7636,Store_Map!$A$2:$I$100,6,FALSE),"")</f>
        <v>0</v>
      </c>
      <c r="L7636">
        <f>IFERROR(VLOOKUP(G7636,Store_Map!$A$2:$I$100,7,FALSE),"")</f>
        <v>0</v>
      </c>
      <c r="M7636">
        <f>IFERROR(VLOOKUP(G7636,Store_Map!$A$2:$I$100,8,FALSE),"")</f>
        <v>0</v>
      </c>
      <c r="N7636">
        <f t="shared" si="1071"/>
        <v>0</v>
      </c>
      <c r="O7636" t="str">
        <f t="shared" si="1072"/>
        <v>PASS</v>
      </c>
      <c r="P7636" t="str">
        <f t="shared" si="1073"/>
        <v>REVIEW</v>
      </c>
      <c r="Q7636" t="str">
        <f t="shared" si="1074"/>
        <v>PASS</v>
      </c>
      <c r="R7636" t="str">
        <f t="shared" si="1075"/>
        <v>PASS</v>
      </c>
      <c r="S7636" t="str">
        <f t="shared" si="1076"/>
        <v>REVIEW</v>
      </c>
      <c r="T7636">
        <f t="shared" si="1077"/>
        <v>90</v>
      </c>
      <c r="U7636" t="str">
        <f t="shared" si="1078"/>
        <v>Low</v>
      </c>
      <c r="V7636" t="str">
        <f t="shared" si="1079"/>
        <v>Invalid NDC</v>
      </c>
    </row>
    <row r="7637" spans="1:22" x14ac:dyDescent="0.3">
      <c r="A7637" t="str">
        <f>Raw_Data!A7637</f>
        <v>32002996</v>
      </c>
      <c r="B7637">
        <f>Raw_Data!B7637</f>
        <v>45678</v>
      </c>
      <c r="C7637" t="str">
        <f>Raw_Data!C7637</f>
        <v>DEXTROAMP-AMPHETAMINE 5 MG</v>
      </c>
      <c r="D7637" t="str">
        <f>Raw_Data!D7637</f>
        <v>42806033901</v>
      </c>
      <c r="E7637" t="str">
        <f>Raw_Data!E7637</f>
        <v>CARTER, KAREN</v>
      </c>
      <c r="F7637" t="str">
        <f>Raw_Data!F7637</f>
        <v>1255441994</v>
      </c>
      <c r="G7637" t="str">
        <f>Raw_Data!H7637</f>
        <v>3</v>
      </c>
      <c r="H7637">
        <f>IFERROR(VLOOKUP(G7637,Store_Map!$A$2:$I$100,3,FALSE),"")</f>
        <v>0</v>
      </c>
      <c r="I7637">
        <f>IFERROR(VLOOKUP(G7637,Store_Map!$A$2:$I$100,4,FALSE),"")</f>
        <v>0</v>
      </c>
      <c r="J7637">
        <f>IFERROR(VLOOKUP(G7637,Store_Map!$A$2:$I$100,5,FALSE),"")</f>
        <v>0</v>
      </c>
      <c r="K7637">
        <f>IFERROR(VLOOKUP(G7637,Store_Map!$A$2:$I$100,6,FALSE),"")</f>
        <v>0</v>
      </c>
      <c r="L7637">
        <f>IFERROR(VLOOKUP(G7637,Store_Map!$A$2:$I$100,7,FALSE),"")</f>
        <v>0</v>
      </c>
      <c r="M7637">
        <f>IFERROR(VLOOKUP(G7637,Store_Map!$A$2:$I$100,8,FALSE),"")</f>
        <v>0</v>
      </c>
      <c r="N7637">
        <f t="shared" si="1071"/>
        <v>0</v>
      </c>
      <c r="O7637" t="str">
        <f t="shared" si="1072"/>
        <v>PASS</v>
      </c>
      <c r="P7637" t="str">
        <f t="shared" si="1073"/>
        <v>PASS</v>
      </c>
      <c r="Q7637" t="str">
        <f t="shared" si="1074"/>
        <v>PASS</v>
      </c>
      <c r="R7637" t="str">
        <f t="shared" si="1075"/>
        <v>PASS</v>
      </c>
      <c r="S7637" t="str">
        <f t="shared" si="1076"/>
        <v>PASS</v>
      </c>
      <c r="T7637">
        <f t="shared" si="1077"/>
        <v>100</v>
      </c>
      <c r="U7637" t="str">
        <f t="shared" si="1078"/>
        <v>Low</v>
      </c>
      <c r="V7637" t="str">
        <f t="shared" si="1079"/>
        <v>Clean</v>
      </c>
    </row>
    <row r="7638" spans="1:22" x14ac:dyDescent="0.3">
      <c r="A7638" t="str">
        <f>Raw_Data!A7638</f>
        <v>32002997</v>
      </c>
      <c r="B7638">
        <f>Raw_Data!B7638</f>
        <v>45678</v>
      </c>
      <c r="C7638" t="str">
        <f>Raw_Data!C7638</f>
        <v>DEXTROAMP-AMPHETAMIN 15 MG</v>
      </c>
      <c r="D7638" t="str">
        <f>Raw_Data!D7638</f>
        <v>47781017801</v>
      </c>
      <c r="E7638" t="str">
        <f>Raw_Data!E7638</f>
        <v>CARTER, KAREN</v>
      </c>
      <c r="F7638" t="str">
        <f>Raw_Data!F7638</f>
        <v>1255441994</v>
      </c>
      <c r="G7638" t="str">
        <f>Raw_Data!H7638</f>
        <v>3</v>
      </c>
      <c r="H7638">
        <f>IFERROR(VLOOKUP(G7638,Store_Map!$A$2:$I$100,3,FALSE),"")</f>
        <v>0</v>
      </c>
      <c r="I7638">
        <f>IFERROR(VLOOKUP(G7638,Store_Map!$A$2:$I$100,4,FALSE),"")</f>
        <v>0</v>
      </c>
      <c r="J7638">
        <f>IFERROR(VLOOKUP(G7638,Store_Map!$A$2:$I$100,5,FALSE),"")</f>
        <v>0</v>
      </c>
      <c r="K7638">
        <f>IFERROR(VLOOKUP(G7638,Store_Map!$A$2:$I$100,6,FALSE),"")</f>
        <v>0</v>
      </c>
      <c r="L7638">
        <f>IFERROR(VLOOKUP(G7638,Store_Map!$A$2:$I$100,7,FALSE),"")</f>
        <v>0</v>
      </c>
      <c r="M7638">
        <f>IFERROR(VLOOKUP(G7638,Store_Map!$A$2:$I$100,8,FALSE),"")</f>
        <v>0</v>
      </c>
      <c r="N7638">
        <f t="shared" si="1071"/>
        <v>0</v>
      </c>
      <c r="O7638" t="str">
        <f t="shared" si="1072"/>
        <v>PASS</v>
      </c>
      <c r="P7638" t="str">
        <f t="shared" si="1073"/>
        <v>PASS</v>
      </c>
      <c r="Q7638" t="str">
        <f t="shared" si="1074"/>
        <v>PASS</v>
      </c>
      <c r="R7638" t="str">
        <f t="shared" si="1075"/>
        <v>PASS</v>
      </c>
      <c r="S7638" t="str">
        <f t="shared" si="1076"/>
        <v>PASS</v>
      </c>
      <c r="T7638">
        <f t="shared" si="1077"/>
        <v>100</v>
      </c>
      <c r="U7638" t="str">
        <f t="shared" si="1078"/>
        <v>Low</v>
      </c>
      <c r="V7638" t="str">
        <f t="shared" si="1079"/>
        <v>Clean</v>
      </c>
    </row>
    <row r="7639" spans="1:22" x14ac:dyDescent="0.3">
      <c r="A7639" t="str">
        <f>Raw_Data!A7639</f>
        <v>32002998</v>
      </c>
      <c r="B7639">
        <f>Raw_Data!B7639</f>
        <v>45678</v>
      </c>
      <c r="C7639" t="str">
        <f>Raw_Data!C7639</f>
        <v>DEXTROAMP-AMPHET ER 20 MG C</v>
      </c>
      <c r="D7639" t="str">
        <f>Raw_Data!D7639</f>
        <v>115148901</v>
      </c>
      <c r="E7639" t="str">
        <f>Raw_Data!E7639</f>
        <v>CARTER, KAREN</v>
      </c>
      <c r="F7639" t="str">
        <f>Raw_Data!F7639</f>
        <v>1255441994</v>
      </c>
      <c r="G7639" t="str">
        <f>Raw_Data!H7639</f>
        <v>3</v>
      </c>
      <c r="H7639">
        <f>IFERROR(VLOOKUP(G7639,Store_Map!$A$2:$I$100,3,FALSE),"")</f>
        <v>0</v>
      </c>
      <c r="I7639">
        <f>IFERROR(VLOOKUP(G7639,Store_Map!$A$2:$I$100,4,FALSE),"")</f>
        <v>0</v>
      </c>
      <c r="J7639">
        <f>IFERROR(VLOOKUP(G7639,Store_Map!$A$2:$I$100,5,FALSE),"")</f>
        <v>0</v>
      </c>
      <c r="K7639">
        <f>IFERROR(VLOOKUP(G7639,Store_Map!$A$2:$I$100,6,FALSE),"")</f>
        <v>0</v>
      </c>
      <c r="L7639">
        <f>IFERROR(VLOOKUP(G7639,Store_Map!$A$2:$I$100,7,FALSE),"")</f>
        <v>0</v>
      </c>
      <c r="M7639">
        <f>IFERROR(VLOOKUP(G7639,Store_Map!$A$2:$I$100,8,FALSE),"")</f>
        <v>0</v>
      </c>
      <c r="N7639">
        <f t="shared" si="1071"/>
        <v>0</v>
      </c>
      <c r="O7639" t="str">
        <f t="shared" si="1072"/>
        <v>PASS</v>
      </c>
      <c r="P7639" t="str">
        <f t="shared" si="1073"/>
        <v>REVIEW</v>
      </c>
      <c r="Q7639" t="str">
        <f t="shared" si="1074"/>
        <v>PASS</v>
      </c>
      <c r="R7639" t="str">
        <f t="shared" si="1075"/>
        <v>PASS</v>
      </c>
      <c r="S7639" t="str">
        <f t="shared" si="1076"/>
        <v>REVIEW</v>
      </c>
      <c r="T7639">
        <f t="shared" si="1077"/>
        <v>90</v>
      </c>
      <c r="U7639" t="str">
        <f t="shared" si="1078"/>
        <v>Low</v>
      </c>
      <c r="V7639" t="str">
        <f t="shared" si="1079"/>
        <v>Invalid NDC</v>
      </c>
    </row>
    <row r="7640" spans="1:22" x14ac:dyDescent="0.3">
      <c r="A7640" t="str">
        <f>Raw_Data!A7640</f>
        <v>32002999</v>
      </c>
      <c r="B7640">
        <f>Raw_Data!B7640</f>
        <v>45678</v>
      </c>
      <c r="C7640" t="str">
        <f>Raw_Data!C7640</f>
        <v>DEXMETHYLPHENIDATE ER 20 MG</v>
      </c>
      <c r="D7640" t="str">
        <f>Raw_Data!D7640</f>
        <v>93555301</v>
      </c>
      <c r="E7640" t="str">
        <f>Raw_Data!E7640</f>
        <v>Acevedo, Jose</v>
      </c>
      <c r="F7640" t="str">
        <f>Raw_Data!F7640</f>
        <v>1356327027</v>
      </c>
      <c r="G7640" t="str">
        <f>Raw_Data!H7640</f>
        <v>3</v>
      </c>
      <c r="H7640">
        <f>IFERROR(VLOOKUP(G7640,Store_Map!$A$2:$I$100,3,FALSE),"")</f>
        <v>0</v>
      </c>
      <c r="I7640">
        <f>IFERROR(VLOOKUP(G7640,Store_Map!$A$2:$I$100,4,FALSE),"")</f>
        <v>0</v>
      </c>
      <c r="J7640">
        <f>IFERROR(VLOOKUP(G7640,Store_Map!$A$2:$I$100,5,FALSE),"")</f>
        <v>0</v>
      </c>
      <c r="K7640">
        <f>IFERROR(VLOOKUP(G7640,Store_Map!$A$2:$I$100,6,FALSE),"")</f>
        <v>0</v>
      </c>
      <c r="L7640">
        <f>IFERROR(VLOOKUP(G7640,Store_Map!$A$2:$I$100,7,FALSE),"")</f>
        <v>0</v>
      </c>
      <c r="M7640">
        <f>IFERROR(VLOOKUP(G7640,Store_Map!$A$2:$I$100,8,FALSE),"")</f>
        <v>0</v>
      </c>
      <c r="N7640">
        <f t="shared" si="1071"/>
        <v>0</v>
      </c>
      <c r="O7640" t="str">
        <f t="shared" si="1072"/>
        <v>PASS</v>
      </c>
      <c r="P7640" t="str">
        <f t="shared" si="1073"/>
        <v>REVIEW</v>
      </c>
      <c r="Q7640" t="str">
        <f t="shared" si="1074"/>
        <v>PASS</v>
      </c>
      <c r="R7640" t="str">
        <f t="shared" si="1075"/>
        <v>PASS</v>
      </c>
      <c r="S7640" t="str">
        <f t="shared" si="1076"/>
        <v>REVIEW</v>
      </c>
      <c r="T7640">
        <f t="shared" si="1077"/>
        <v>90</v>
      </c>
      <c r="U7640" t="str">
        <f t="shared" si="1078"/>
        <v>Low</v>
      </c>
      <c r="V7640" t="str">
        <f t="shared" si="1079"/>
        <v>Invalid NDC</v>
      </c>
    </row>
    <row r="7641" spans="1:22" x14ac:dyDescent="0.3">
      <c r="A7641" t="str">
        <f>Raw_Data!A7641</f>
        <v>32003000</v>
      </c>
      <c r="B7641">
        <f>Raw_Data!B7641</f>
        <v>45678</v>
      </c>
      <c r="C7641" t="str">
        <f>Raw_Data!C7641</f>
        <v>DEXMETHYLPHENIDATE 5 MG TAB</v>
      </c>
      <c r="D7641" t="str">
        <f>Raw_Data!D7641</f>
        <v>10702010701</v>
      </c>
      <c r="E7641" t="str">
        <f>Raw_Data!E7641</f>
        <v>Acevedo, Jose</v>
      </c>
      <c r="F7641" t="str">
        <f>Raw_Data!F7641</f>
        <v>1356327027</v>
      </c>
      <c r="G7641" t="str">
        <f>Raw_Data!H7641</f>
        <v>3</v>
      </c>
      <c r="H7641">
        <f>IFERROR(VLOOKUP(G7641,Store_Map!$A$2:$I$100,3,FALSE),"")</f>
        <v>0</v>
      </c>
      <c r="I7641">
        <f>IFERROR(VLOOKUP(G7641,Store_Map!$A$2:$I$100,4,FALSE),"")</f>
        <v>0</v>
      </c>
      <c r="J7641">
        <f>IFERROR(VLOOKUP(G7641,Store_Map!$A$2:$I$100,5,FALSE),"")</f>
        <v>0</v>
      </c>
      <c r="K7641">
        <f>IFERROR(VLOOKUP(G7641,Store_Map!$A$2:$I$100,6,FALSE),"")</f>
        <v>0</v>
      </c>
      <c r="L7641">
        <f>IFERROR(VLOOKUP(G7641,Store_Map!$A$2:$I$100,7,FALSE),"")</f>
        <v>0</v>
      </c>
      <c r="M7641">
        <f>IFERROR(VLOOKUP(G7641,Store_Map!$A$2:$I$100,8,FALSE),"")</f>
        <v>0</v>
      </c>
      <c r="N7641">
        <f t="shared" si="1071"/>
        <v>0</v>
      </c>
      <c r="O7641" t="str">
        <f t="shared" si="1072"/>
        <v>PASS</v>
      </c>
      <c r="P7641" t="str">
        <f t="shared" si="1073"/>
        <v>PASS</v>
      </c>
      <c r="Q7641" t="str">
        <f t="shared" si="1074"/>
        <v>PASS</v>
      </c>
      <c r="R7641" t="str">
        <f t="shared" si="1075"/>
        <v>PASS</v>
      </c>
      <c r="S7641" t="str">
        <f t="shared" si="1076"/>
        <v>PASS</v>
      </c>
      <c r="T7641">
        <f t="shared" si="1077"/>
        <v>100</v>
      </c>
      <c r="U7641" t="str">
        <f t="shared" si="1078"/>
        <v>Low</v>
      </c>
      <c r="V7641" t="str">
        <f t="shared" si="1079"/>
        <v>Clean</v>
      </c>
    </row>
    <row r="7642" spans="1:22" x14ac:dyDescent="0.3">
      <c r="A7642" t="str">
        <f>Raw_Data!A7642</f>
        <v>36016679</v>
      </c>
      <c r="B7642">
        <f>Raw_Data!B7642</f>
        <v>45680</v>
      </c>
      <c r="C7642" t="str">
        <f>Raw_Data!C7642</f>
        <v>HYDROCORTISONE 2.5% OINTMEN</v>
      </c>
      <c r="D7642" t="str">
        <f>Raw_Data!D7642</f>
        <v>45802001402</v>
      </c>
      <c r="E7642" t="str">
        <f>Raw_Data!E7642</f>
        <v>THERATTIL, JAYA</v>
      </c>
      <c r="F7642" t="str">
        <f>Raw_Data!F7642</f>
        <v>1043285810</v>
      </c>
      <c r="G7642" t="str">
        <f>Raw_Data!H7642</f>
        <v>3</v>
      </c>
      <c r="H7642">
        <f>IFERROR(VLOOKUP(G7642,Store_Map!$A$2:$I$100,3,FALSE),"")</f>
        <v>0</v>
      </c>
      <c r="I7642">
        <f>IFERROR(VLOOKUP(G7642,Store_Map!$A$2:$I$100,4,FALSE),"")</f>
        <v>0</v>
      </c>
      <c r="J7642">
        <f>IFERROR(VLOOKUP(G7642,Store_Map!$A$2:$I$100,5,FALSE),"")</f>
        <v>0</v>
      </c>
      <c r="K7642">
        <f>IFERROR(VLOOKUP(G7642,Store_Map!$A$2:$I$100,6,FALSE),"")</f>
        <v>0</v>
      </c>
      <c r="L7642">
        <f>IFERROR(VLOOKUP(G7642,Store_Map!$A$2:$I$100,7,FALSE),"")</f>
        <v>0</v>
      </c>
      <c r="M7642">
        <f>IFERROR(VLOOKUP(G7642,Store_Map!$A$2:$I$100,8,FALSE),"")</f>
        <v>0</v>
      </c>
      <c r="N7642">
        <f t="shared" si="1071"/>
        <v>0</v>
      </c>
      <c r="O7642" t="str">
        <f t="shared" si="1072"/>
        <v>PASS</v>
      </c>
      <c r="P7642" t="str">
        <f t="shared" si="1073"/>
        <v>PASS</v>
      </c>
      <c r="Q7642" t="str">
        <f t="shared" si="1074"/>
        <v>PASS</v>
      </c>
      <c r="R7642" t="str">
        <f t="shared" si="1075"/>
        <v>PASS</v>
      </c>
      <c r="S7642" t="str">
        <f t="shared" si="1076"/>
        <v>PASS</v>
      </c>
      <c r="T7642">
        <f t="shared" si="1077"/>
        <v>100</v>
      </c>
      <c r="U7642" t="str">
        <f t="shared" si="1078"/>
        <v>Low</v>
      </c>
      <c r="V7642" t="str">
        <f t="shared" si="1079"/>
        <v>Clean</v>
      </c>
    </row>
    <row r="7643" spans="1:22" x14ac:dyDescent="0.3">
      <c r="A7643" t="str">
        <f>Raw_Data!A7643</f>
        <v>32003001</v>
      </c>
      <c r="B7643">
        <f>Raw_Data!B7643</f>
        <v>45680</v>
      </c>
      <c r="C7643" t="str">
        <f>Raw_Data!C7643</f>
        <v>DEXTROAMP-AMPHET ER 10 MG C</v>
      </c>
      <c r="D7643" t="str">
        <f>Raw_Data!D7643</f>
        <v>51407055801</v>
      </c>
      <c r="E7643" t="str">
        <f>Raw_Data!E7643</f>
        <v>INGRAM, MAYA</v>
      </c>
      <c r="F7643" t="str">
        <f>Raw_Data!F7643</f>
        <v>1518221464</v>
      </c>
      <c r="G7643" t="str">
        <f>Raw_Data!H7643</f>
        <v>3</v>
      </c>
      <c r="H7643">
        <f>IFERROR(VLOOKUP(G7643,Store_Map!$A$2:$I$100,3,FALSE),"")</f>
        <v>0</v>
      </c>
      <c r="I7643">
        <f>IFERROR(VLOOKUP(G7643,Store_Map!$A$2:$I$100,4,FALSE),"")</f>
        <v>0</v>
      </c>
      <c r="J7643">
        <f>IFERROR(VLOOKUP(G7643,Store_Map!$A$2:$I$100,5,FALSE),"")</f>
        <v>0</v>
      </c>
      <c r="K7643">
        <f>IFERROR(VLOOKUP(G7643,Store_Map!$A$2:$I$100,6,FALSE),"")</f>
        <v>0</v>
      </c>
      <c r="L7643">
        <f>IFERROR(VLOOKUP(G7643,Store_Map!$A$2:$I$100,7,FALSE),"")</f>
        <v>0</v>
      </c>
      <c r="M7643">
        <f>IFERROR(VLOOKUP(G7643,Store_Map!$A$2:$I$100,8,FALSE),"")</f>
        <v>0</v>
      </c>
      <c r="N7643">
        <f t="shared" si="1071"/>
        <v>0</v>
      </c>
      <c r="O7643" t="str">
        <f t="shared" si="1072"/>
        <v>PASS</v>
      </c>
      <c r="P7643" t="str">
        <f t="shared" si="1073"/>
        <v>PASS</v>
      </c>
      <c r="Q7643" t="str">
        <f t="shared" si="1074"/>
        <v>PASS</v>
      </c>
      <c r="R7643" t="str">
        <f t="shared" si="1075"/>
        <v>PASS</v>
      </c>
      <c r="S7643" t="str">
        <f t="shared" si="1076"/>
        <v>PASS</v>
      </c>
      <c r="T7643">
        <f t="shared" si="1077"/>
        <v>100</v>
      </c>
      <c r="U7643" t="str">
        <f t="shared" si="1078"/>
        <v>Low</v>
      </c>
      <c r="V7643" t="str">
        <f t="shared" si="1079"/>
        <v>Clean</v>
      </c>
    </row>
    <row r="7644" spans="1:22" x14ac:dyDescent="0.3">
      <c r="A7644" t="str">
        <f>Raw_Data!A7644</f>
        <v>32003002</v>
      </c>
      <c r="B7644">
        <f>Raw_Data!B7644</f>
        <v>45680</v>
      </c>
      <c r="C7644" t="str">
        <f>Raw_Data!C7644</f>
        <v>DEXTROAMP-AMPHET ER 10 MG C</v>
      </c>
      <c r="D7644" t="str">
        <f>Raw_Data!D7644</f>
        <v>51407055801</v>
      </c>
      <c r="E7644" t="str">
        <f>Raw_Data!E7644</f>
        <v>INGRAM, MAYA</v>
      </c>
      <c r="F7644" t="str">
        <f>Raw_Data!F7644</f>
        <v>1518221464</v>
      </c>
      <c r="G7644" t="str">
        <f>Raw_Data!H7644</f>
        <v>3</v>
      </c>
      <c r="H7644">
        <f>IFERROR(VLOOKUP(G7644,Store_Map!$A$2:$I$100,3,FALSE),"")</f>
        <v>0</v>
      </c>
      <c r="I7644">
        <f>IFERROR(VLOOKUP(G7644,Store_Map!$A$2:$I$100,4,FALSE),"")</f>
        <v>0</v>
      </c>
      <c r="J7644">
        <f>IFERROR(VLOOKUP(G7644,Store_Map!$A$2:$I$100,5,FALSE),"")</f>
        <v>0</v>
      </c>
      <c r="K7644">
        <f>IFERROR(VLOOKUP(G7644,Store_Map!$A$2:$I$100,6,FALSE),"")</f>
        <v>0</v>
      </c>
      <c r="L7644">
        <f>IFERROR(VLOOKUP(G7644,Store_Map!$A$2:$I$100,7,FALSE),"")</f>
        <v>0</v>
      </c>
      <c r="M7644">
        <f>IFERROR(VLOOKUP(G7644,Store_Map!$A$2:$I$100,8,FALSE),"")</f>
        <v>0</v>
      </c>
      <c r="N7644">
        <f t="shared" si="1071"/>
        <v>0</v>
      </c>
      <c r="O7644" t="str">
        <f t="shared" si="1072"/>
        <v>PASS</v>
      </c>
      <c r="P7644" t="str">
        <f t="shared" si="1073"/>
        <v>PASS</v>
      </c>
      <c r="Q7644" t="str">
        <f t="shared" si="1074"/>
        <v>PASS</v>
      </c>
      <c r="R7644" t="str">
        <f t="shared" si="1075"/>
        <v>PASS</v>
      </c>
      <c r="S7644" t="str">
        <f t="shared" si="1076"/>
        <v>PASS</v>
      </c>
      <c r="T7644">
        <f t="shared" si="1077"/>
        <v>100</v>
      </c>
      <c r="U7644" t="str">
        <f t="shared" si="1078"/>
        <v>Low</v>
      </c>
      <c r="V7644" t="str">
        <f t="shared" si="1079"/>
        <v>Clean</v>
      </c>
    </row>
    <row r="7645" spans="1:22" x14ac:dyDescent="0.3">
      <c r="A7645" t="str">
        <f>Raw_Data!A7645</f>
        <v>32003003</v>
      </c>
      <c r="B7645">
        <f>Raw_Data!B7645</f>
        <v>45680</v>
      </c>
      <c r="C7645" t="str">
        <f>Raw_Data!C7645</f>
        <v>CONCERTA ER 36 MG TABLET</v>
      </c>
      <c r="D7645" t="str">
        <f>Raw_Data!D7645</f>
        <v>50458058601</v>
      </c>
      <c r="E7645" t="str">
        <f>Raw_Data!E7645</f>
        <v>INGRAM, MAYA</v>
      </c>
      <c r="F7645" t="str">
        <f>Raw_Data!F7645</f>
        <v>1518221464</v>
      </c>
      <c r="G7645" t="str">
        <f>Raw_Data!H7645</f>
        <v>3</v>
      </c>
      <c r="H7645">
        <f>IFERROR(VLOOKUP(G7645,Store_Map!$A$2:$I$100,3,FALSE),"")</f>
        <v>0</v>
      </c>
      <c r="I7645">
        <f>IFERROR(VLOOKUP(G7645,Store_Map!$A$2:$I$100,4,FALSE),"")</f>
        <v>0</v>
      </c>
      <c r="J7645">
        <f>IFERROR(VLOOKUP(G7645,Store_Map!$A$2:$I$100,5,FALSE),"")</f>
        <v>0</v>
      </c>
      <c r="K7645">
        <f>IFERROR(VLOOKUP(G7645,Store_Map!$A$2:$I$100,6,FALSE),"")</f>
        <v>0</v>
      </c>
      <c r="L7645">
        <f>IFERROR(VLOOKUP(G7645,Store_Map!$A$2:$I$100,7,FALSE),"")</f>
        <v>0</v>
      </c>
      <c r="M7645">
        <f>IFERROR(VLOOKUP(G7645,Store_Map!$A$2:$I$100,8,FALSE),"")</f>
        <v>0</v>
      </c>
      <c r="N7645">
        <f t="shared" si="1071"/>
        <v>0</v>
      </c>
      <c r="O7645" t="str">
        <f t="shared" si="1072"/>
        <v>PASS</v>
      </c>
      <c r="P7645" t="str">
        <f t="shared" si="1073"/>
        <v>PASS</v>
      </c>
      <c r="Q7645" t="str">
        <f t="shared" si="1074"/>
        <v>PASS</v>
      </c>
      <c r="R7645" t="str">
        <f t="shared" si="1075"/>
        <v>PASS</v>
      </c>
      <c r="S7645" t="str">
        <f t="shared" si="1076"/>
        <v>PASS</v>
      </c>
      <c r="T7645">
        <f t="shared" si="1077"/>
        <v>100</v>
      </c>
      <c r="U7645" t="str">
        <f t="shared" si="1078"/>
        <v>Low</v>
      </c>
      <c r="V7645" t="str">
        <f t="shared" si="1079"/>
        <v>Clean</v>
      </c>
    </row>
    <row r="7646" spans="1:22" x14ac:dyDescent="0.3">
      <c r="A7646" t="str">
        <f>Raw_Data!A7646</f>
        <v>36016682</v>
      </c>
      <c r="B7646">
        <f>Raw_Data!B7646</f>
        <v>45680</v>
      </c>
      <c r="C7646" t="str">
        <f>Raw_Data!C7646</f>
        <v>LORATADINE 10 MG TABLET</v>
      </c>
      <c r="D7646" t="str">
        <f>Raw_Data!D7646</f>
        <v>45802065065</v>
      </c>
      <c r="E7646" t="str">
        <f>Raw_Data!E7646</f>
        <v>INGRAM, MAYA</v>
      </c>
      <c r="F7646" t="str">
        <f>Raw_Data!F7646</f>
        <v>1518221464</v>
      </c>
      <c r="G7646" t="str">
        <f>Raw_Data!H7646</f>
        <v>3</v>
      </c>
      <c r="H7646">
        <f>IFERROR(VLOOKUP(G7646,Store_Map!$A$2:$I$100,3,FALSE),"")</f>
        <v>0</v>
      </c>
      <c r="I7646">
        <f>IFERROR(VLOOKUP(G7646,Store_Map!$A$2:$I$100,4,FALSE),"")</f>
        <v>0</v>
      </c>
      <c r="J7646">
        <f>IFERROR(VLOOKUP(G7646,Store_Map!$A$2:$I$100,5,FALSE),"")</f>
        <v>0</v>
      </c>
      <c r="K7646">
        <f>IFERROR(VLOOKUP(G7646,Store_Map!$A$2:$I$100,6,FALSE),"")</f>
        <v>0</v>
      </c>
      <c r="L7646">
        <f>IFERROR(VLOOKUP(G7646,Store_Map!$A$2:$I$100,7,FALSE),"")</f>
        <v>0</v>
      </c>
      <c r="M7646">
        <f>IFERROR(VLOOKUP(G7646,Store_Map!$A$2:$I$100,8,FALSE),"")</f>
        <v>0</v>
      </c>
      <c r="N7646">
        <f t="shared" si="1071"/>
        <v>0</v>
      </c>
      <c r="O7646" t="str">
        <f t="shared" si="1072"/>
        <v>PASS</v>
      </c>
      <c r="P7646" t="str">
        <f t="shared" si="1073"/>
        <v>PASS</v>
      </c>
      <c r="Q7646" t="str">
        <f t="shared" si="1074"/>
        <v>PASS</v>
      </c>
      <c r="R7646" t="str">
        <f t="shared" si="1075"/>
        <v>PASS</v>
      </c>
      <c r="S7646" t="str">
        <f t="shared" si="1076"/>
        <v>PASS</v>
      </c>
      <c r="T7646">
        <f t="shared" si="1077"/>
        <v>100</v>
      </c>
      <c r="U7646" t="str">
        <f t="shared" si="1078"/>
        <v>Low</v>
      </c>
      <c r="V7646" t="str">
        <f t="shared" si="1079"/>
        <v>Clean</v>
      </c>
    </row>
    <row r="7647" spans="1:22" x14ac:dyDescent="0.3">
      <c r="A7647" t="str">
        <f>Raw_Data!A7647</f>
        <v>36016683</v>
      </c>
      <c r="B7647">
        <f>Raw_Data!B7647</f>
        <v>45680</v>
      </c>
      <c r="C7647" t="str">
        <f>Raw_Data!C7647</f>
        <v>FLUTICASONE PROP 50 MCG SPR</v>
      </c>
      <c r="D7647" t="str">
        <f>Raw_Data!D7647</f>
        <v>60505082901</v>
      </c>
      <c r="E7647" t="str">
        <f>Raw_Data!E7647</f>
        <v>INGRAM, MAYA</v>
      </c>
      <c r="F7647" t="str">
        <f>Raw_Data!F7647</f>
        <v>1518221464</v>
      </c>
      <c r="G7647" t="str">
        <f>Raw_Data!H7647</f>
        <v>3</v>
      </c>
      <c r="H7647">
        <f>IFERROR(VLOOKUP(G7647,Store_Map!$A$2:$I$100,3,FALSE),"")</f>
        <v>0</v>
      </c>
      <c r="I7647">
        <f>IFERROR(VLOOKUP(G7647,Store_Map!$A$2:$I$100,4,FALSE),"")</f>
        <v>0</v>
      </c>
      <c r="J7647">
        <f>IFERROR(VLOOKUP(G7647,Store_Map!$A$2:$I$100,5,FALSE),"")</f>
        <v>0</v>
      </c>
      <c r="K7647">
        <f>IFERROR(VLOOKUP(G7647,Store_Map!$A$2:$I$100,6,FALSE),"")</f>
        <v>0</v>
      </c>
      <c r="L7647">
        <f>IFERROR(VLOOKUP(G7647,Store_Map!$A$2:$I$100,7,FALSE),"")</f>
        <v>0</v>
      </c>
      <c r="M7647">
        <f>IFERROR(VLOOKUP(G7647,Store_Map!$A$2:$I$100,8,FALSE),"")</f>
        <v>0</v>
      </c>
      <c r="N7647">
        <f t="shared" si="1071"/>
        <v>0</v>
      </c>
      <c r="O7647" t="str">
        <f t="shared" si="1072"/>
        <v>PASS</v>
      </c>
      <c r="P7647" t="str">
        <f t="shared" si="1073"/>
        <v>PASS</v>
      </c>
      <c r="Q7647" t="str">
        <f t="shared" si="1074"/>
        <v>PASS</v>
      </c>
      <c r="R7647" t="str">
        <f t="shared" si="1075"/>
        <v>PASS</v>
      </c>
      <c r="S7647" t="str">
        <f t="shared" si="1076"/>
        <v>PASS</v>
      </c>
      <c r="T7647">
        <f t="shared" si="1077"/>
        <v>100</v>
      </c>
      <c r="U7647" t="str">
        <f t="shared" si="1078"/>
        <v>Low</v>
      </c>
      <c r="V7647" t="str">
        <f t="shared" si="1079"/>
        <v>Clean</v>
      </c>
    </row>
    <row r="7648" spans="1:22" x14ac:dyDescent="0.3">
      <c r="A7648" t="str">
        <f>Raw_Data!A7648</f>
        <v>36016481</v>
      </c>
      <c r="B7648">
        <f>Raw_Data!B7648</f>
        <v>45680</v>
      </c>
      <c r="C7648" t="str">
        <f>Raw_Data!C7648</f>
        <v>MONTELUKAST SOD 5 MG TAB CH</v>
      </c>
      <c r="D7648" t="str">
        <f>Raw_Data!D7648</f>
        <v>33342011107</v>
      </c>
      <c r="E7648" t="str">
        <f>Raw_Data!E7648</f>
        <v>THERATTIL, JAYA</v>
      </c>
      <c r="F7648" t="str">
        <f>Raw_Data!F7648</f>
        <v>1043285810</v>
      </c>
      <c r="G7648" t="str">
        <f>Raw_Data!H7648</f>
        <v>3</v>
      </c>
      <c r="H7648">
        <f>IFERROR(VLOOKUP(G7648,Store_Map!$A$2:$I$100,3,FALSE),"")</f>
        <v>0</v>
      </c>
      <c r="I7648">
        <f>IFERROR(VLOOKUP(G7648,Store_Map!$A$2:$I$100,4,FALSE),"")</f>
        <v>0</v>
      </c>
      <c r="J7648">
        <f>IFERROR(VLOOKUP(G7648,Store_Map!$A$2:$I$100,5,FALSE),"")</f>
        <v>0</v>
      </c>
      <c r="K7648">
        <f>IFERROR(VLOOKUP(G7648,Store_Map!$A$2:$I$100,6,FALSE),"")</f>
        <v>0</v>
      </c>
      <c r="L7648">
        <f>IFERROR(VLOOKUP(G7648,Store_Map!$A$2:$I$100,7,FALSE),"")</f>
        <v>0</v>
      </c>
      <c r="M7648">
        <f>IFERROR(VLOOKUP(G7648,Store_Map!$A$2:$I$100,8,FALSE),"")</f>
        <v>0</v>
      </c>
      <c r="N7648">
        <f t="shared" si="1071"/>
        <v>0</v>
      </c>
      <c r="O7648" t="str">
        <f t="shared" si="1072"/>
        <v>PASS</v>
      </c>
      <c r="P7648" t="str">
        <f t="shared" si="1073"/>
        <v>PASS</v>
      </c>
      <c r="Q7648" t="str">
        <f t="shared" si="1074"/>
        <v>PASS</v>
      </c>
      <c r="R7648" t="str">
        <f t="shared" si="1075"/>
        <v>PASS</v>
      </c>
      <c r="S7648" t="str">
        <f t="shared" si="1076"/>
        <v>PASS</v>
      </c>
      <c r="T7648">
        <f t="shared" si="1077"/>
        <v>100</v>
      </c>
      <c r="U7648" t="str">
        <f t="shared" si="1078"/>
        <v>Low</v>
      </c>
      <c r="V7648" t="str">
        <f t="shared" si="1079"/>
        <v>Clean</v>
      </c>
    </row>
    <row r="7649" spans="1:22" x14ac:dyDescent="0.3">
      <c r="A7649" t="str">
        <f>Raw_Data!A7649</f>
        <v>36014990</v>
      </c>
      <c r="B7649">
        <f>Raw_Data!B7649</f>
        <v>45680</v>
      </c>
      <c r="C7649" t="str">
        <f>Raw_Data!C7649</f>
        <v>LOSARTAN POTASSIUM 25 MG TA</v>
      </c>
      <c r="D7649" t="str">
        <f>Raw_Data!D7649</f>
        <v>68382013510</v>
      </c>
      <c r="E7649" t="str">
        <f>Raw_Data!E7649</f>
        <v>YASIN, NURA</v>
      </c>
      <c r="F7649" t="str">
        <f>Raw_Data!F7649</f>
        <v>1265518567</v>
      </c>
      <c r="G7649" t="str">
        <f>Raw_Data!H7649</f>
        <v>3</v>
      </c>
      <c r="H7649">
        <f>IFERROR(VLOOKUP(G7649,Store_Map!$A$2:$I$100,3,FALSE),"")</f>
        <v>0</v>
      </c>
      <c r="I7649">
        <f>IFERROR(VLOOKUP(G7649,Store_Map!$A$2:$I$100,4,FALSE),"")</f>
        <v>0</v>
      </c>
      <c r="J7649">
        <f>IFERROR(VLOOKUP(G7649,Store_Map!$A$2:$I$100,5,FALSE),"")</f>
        <v>0</v>
      </c>
      <c r="K7649">
        <f>IFERROR(VLOOKUP(G7649,Store_Map!$A$2:$I$100,6,FALSE),"")</f>
        <v>0</v>
      </c>
      <c r="L7649">
        <f>IFERROR(VLOOKUP(G7649,Store_Map!$A$2:$I$100,7,FALSE),"")</f>
        <v>0</v>
      </c>
      <c r="M7649">
        <f>IFERROR(VLOOKUP(G7649,Store_Map!$A$2:$I$100,8,FALSE),"")</f>
        <v>0</v>
      </c>
      <c r="N7649">
        <f t="shared" si="1071"/>
        <v>0</v>
      </c>
      <c r="O7649" t="str">
        <f t="shared" si="1072"/>
        <v>PASS</v>
      </c>
      <c r="P7649" t="str">
        <f t="shared" si="1073"/>
        <v>PASS</v>
      </c>
      <c r="Q7649" t="str">
        <f t="shared" si="1074"/>
        <v>PASS</v>
      </c>
      <c r="R7649" t="str">
        <f t="shared" si="1075"/>
        <v>PASS</v>
      </c>
      <c r="S7649" t="str">
        <f t="shared" si="1076"/>
        <v>PASS</v>
      </c>
      <c r="T7649">
        <f t="shared" si="1077"/>
        <v>100</v>
      </c>
      <c r="U7649" t="str">
        <f t="shared" si="1078"/>
        <v>Low</v>
      </c>
      <c r="V7649" t="str">
        <f t="shared" si="1079"/>
        <v>Clean</v>
      </c>
    </row>
    <row r="7650" spans="1:22" x14ac:dyDescent="0.3">
      <c r="A7650" t="str">
        <f>Raw_Data!A7650</f>
        <v>36013843</v>
      </c>
      <c r="B7650">
        <f>Raw_Data!B7650</f>
        <v>45680</v>
      </c>
      <c r="C7650" t="str">
        <f>Raw_Data!C7650</f>
        <v>COSENTYX UNOREADY 300 MG PE</v>
      </c>
      <c r="D7650" t="str">
        <f>Raw_Data!D7650</f>
        <v>78107068</v>
      </c>
      <c r="E7650" t="str">
        <f>Raw_Data!E7650</f>
        <v>THAKORE, MORGAN</v>
      </c>
      <c r="F7650" t="str">
        <f>Raw_Data!F7650</f>
        <v>1770875130</v>
      </c>
      <c r="G7650" t="str">
        <f>Raw_Data!H7650</f>
        <v>3</v>
      </c>
      <c r="H7650">
        <f>IFERROR(VLOOKUP(G7650,Store_Map!$A$2:$I$100,3,FALSE),"")</f>
        <v>0</v>
      </c>
      <c r="I7650">
        <f>IFERROR(VLOOKUP(G7650,Store_Map!$A$2:$I$100,4,FALSE),"")</f>
        <v>0</v>
      </c>
      <c r="J7650">
        <f>IFERROR(VLOOKUP(G7650,Store_Map!$A$2:$I$100,5,FALSE),"")</f>
        <v>0</v>
      </c>
      <c r="K7650">
        <f>IFERROR(VLOOKUP(G7650,Store_Map!$A$2:$I$100,6,FALSE),"")</f>
        <v>0</v>
      </c>
      <c r="L7650">
        <f>IFERROR(VLOOKUP(G7650,Store_Map!$A$2:$I$100,7,FALSE),"")</f>
        <v>0</v>
      </c>
      <c r="M7650">
        <f>IFERROR(VLOOKUP(G7650,Store_Map!$A$2:$I$100,8,FALSE),"")</f>
        <v>0</v>
      </c>
      <c r="N7650">
        <f t="shared" si="1071"/>
        <v>0</v>
      </c>
      <c r="O7650" t="str">
        <f t="shared" si="1072"/>
        <v>PASS</v>
      </c>
      <c r="P7650" t="str">
        <f t="shared" si="1073"/>
        <v>REVIEW</v>
      </c>
      <c r="Q7650" t="str">
        <f t="shared" si="1074"/>
        <v>PASS</v>
      </c>
      <c r="R7650" t="str">
        <f t="shared" si="1075"/>
        <v>PASS</v>
      </c>
      <c r="S7650" t="str">
        <f t="shared" si="1076"/>
        <v>REVIEW</v>
      </c>
      <c r="T7650">
        <f t="shared" si="1077"/>
        <v>90</v>
      </c>
      <c r="U7650" t="str">
        <f t="shared" si="1078"/>
        <v>Low</v>
      </c>
      <c r="V7650" t="str">
        <f t="shared" si="1079"/>
        <v>Invalid NDC</v>
      </c>
    </row>
    <row r="7651" spans="1:22" x14ac:dyDescent="0.3">
      <c r="A7651" t="str">
        <f>Raw_Data!A7651</f>
        <v>36015088</v>
      </c>
      <c r="B7651">
        <f>Raw_Data!B7651</f>
        <v>45680</v>
      </c>
      <c r="C7651" t="str">
        <f>Raw_Data!C7651</f>
        <v>DROSPIRENONE-EE 3-0.03 MG T</v>
      </c>
      <c r="D7651" t="str">
        <f>Raw_Data!D7651</f>
        <v>378730053</v>
      </c>
      <c r="E7651" t="str">
        <f>Raw_Data!E7651</f>
        <v>Scoggins, Jennie</v>
      </c>
      <c r="F7651" t="str">
        <f>Raw_Data!F7651</f>
        <v>1982727400</v>
      </c>
      <c r="G7651" t="str">
        <f>Raw_Data!H7651</f>
        <v>3</v>
      </c>
      <c r="H7651">
        <f>IFERROR(VLOOKUP(G7651,Store_Map!$A$2:$I$100,3,FALSE),"")</f>
        <v>0</v>
      </c>
      <c r="I7651">
        <f>IFERROR(VLOOKUP(G7651,Store_Map!$A$2:$I$100,4,FALSE),"")</f>
        <v>0</v>
      </c>
      <c r="J7651">
        <f>IFERROR(VLOOKUP(G7651,Store_Map!$A$2:$I$100,5,FALSE),"")</f>
        <v>0</v>
      </c>
      <c r="K7651">
        <f>IFERROR(VLOOKUP(G7651,Store_Map!$A$2:$I$100,6,FALSE),"")</f>
        <v>0</v>
      </c>
      <c r="L7651">
        <f>IFERROR(VLOOKUP(G7651,Store_Map!$A$2:$I$100,7,FALSE),"")</f>
        <v>0</v>
      </c>
      <c r="M7651">
        <f>IFERROR(VLOOKUP(G7651,Store_Map!$A$2:$I$100,8,FALSE),"")</f>
        <v>0</v>
      </c>
      <c r="N7651">
        <f t="shared" si="1071"/>
        <v>0</v>
      </c>
      <c r="O7651" t="str">
        <f t="shared" si="1072"/>
        <v>PASS</v>
      </c>
      <c r="P7651" t="str">
        <f t="shared" si="1073"/>
        <v>REVIEW</v>
      </c>
      <c r="Q7651" t="str">
        <f t="shared" si="1074"/>
        <v>PASS</v>
      </c>
      <c r="R7651" t="str">
        <f t="shared" si="1075"/>
        <v>PASS</v>
      </c>
      <c r="S7651" t="str">
        <f t="shared" si="1076"/>
        <v>REVIEW</v>
      </c>
      <c r="T7651">
        <f t="shared" si="1077"/>
        <v>90</v>
      </c>
      <c r="U7651" t="str">
        <f t="shared" si="1078"/>
        <v>Low</v>
      </c>
      <c r="V7651" t="str">
        <f t="shared" si="1079"/>
        <v>Invalid NDC</v>
      </c>
    </row>
    <row r="7652" spans="1:22" x14ac:dyDescent="0.3">
      <c r="A7652" t="str">
        <f>Raw_Data!A7652</f>
        <v>36012355</v>
      </c>
      <c r="B7652">
        <f>Raw_Data!B7652</f>
        <v>45680</v>
      </c>
      <c r="C7652" t="str">
        <f>Raw_Data!C7652</f>
        <v>LEVETIRACETAM 500 MG TABLET</v>
      </c>
      <c r="D7652" t="str">
        <f>Raw_Data!D7652</f>
        <v>43547022215</v>
      </c>
      <c r="E7652" t="str">
        <f>Raw_Data!E7652</f>
        <v>YASIN, NURA</v>
      </c>
      <c r="F7652" t="str">
        <f>Raw_Data!F7652</f>
        <v>1265518567</v>
      </c>
      <c r="G7652" t="str">
        <f>Raw_Data!H7652</f>
        <v>3</v>
      </c>
      <c r="H7652">
        <f>IFERROR(VLOOKUP(G7652,Store_Map!$A$2:$I$100,3,FALSE),"")</f>
        <v>0</v>
      </c>
      <c r="I7652">
        <f>IFERROR(VLOOKUP(G7652,Store_Map!$A$2:$I$100,4,FALSE),"")</f>
        <v>0</v>
      </c>
      <c r="J7652">
        <f>IFERROR(VLOOKUP(G7652,Store_Map!$A$2:$I$100,5,FALSE),"")</f>
        <v>0</v>
      </c>
      <c r="K7652">
        <f>IFERROR(VLOOKUP(G7652,Store_Map!$A$2:$I$100,6,FALSE),"")</f>
        <v>0</v>
      </c>
      <c r="L7652">
        <f>IFERROR(VLOOKUP(G7652,Store_Map!$A$2:$I$100,7,FALSE),"")</f>
        <v>0</v>
      </c>
      <c r="M7652">
        <f>IFERROR(VLOOKUP(G7652,Store_Map!$A$2:$I$100,8,FALSE),"")</f>
        <v>0</v>
      </c>
      <c r="N7652">
        <f t="shared" si="1071"/>
        <v>0</v>
      </c>
      <c r="O7652" t="str">
        <f t="shared" si="1072"/>
        <v>PASS</v>
      </c>
      <c r="P7652" t="str">
        <f t="shared" si="1073"/>
        <v>PASS</v>
      </c>
      <c r="Q7652" t="str">
        <f t="shared" si="1074"/>
        <v>PASS</v>
      </c>
      <c r="R7652" t="str">
        <f t="shared" si="1075"/>
        <v>PASS</v>
      </c>
      <c r="S7652" t="str">
        <f t="shared" si="1076"/>
        <v>PASS</v>
      </c>
      <c r="T7652">
        <f t="shared" si="1077"/>
        <v>100</v>
      </c>
      <c r="U7652" t="str">
        <f t="shared" si="1078"/>
        <v>Low</v>
      </c>
      <c r="V7652" t="str">
        <f t="shared" si="1079"/>
        <v>Clean</v>
      </c>
    </row>
    <row r="7653" spans="1:22" x14ac:dyDescent="0.3">
      <c r="A7653" t="str">
        <f>Raw_Data!A7653</f>
        <v>36015570</v>
      </c>
      <c r="B7653">
        <f>Raw_Data!B7653</f>
        <v>45680</v>
      </c>
      <c r="C7653" t="str">
        <f>Raw_Data!C7653</f>
        <v>GLIPIZIDE 5 MG TABLET</v>
      </c>
      <c r="D7653" t="str">
        <f>Raw_Data!D7653</f>
        <v>591046001</v>
      </c>
      <c r="E7653" t="str">
        <f>Raw_Data!E7653</f>
        <v>YASIN, NURA</v>
      </c>
      <c r="F7653" t="str">
        <f>Raw_Data!F7653</f>
        <v>1265518567</v>
      </c>
      <c r="G7653" t="str">
        <f>Raw_Data!H7653</f>
        <v>3</v>
      </c>
      <c r="H7653">
        <f>IFERROR(VLOOKUP(G7653,Store_Map!$A$2:$I$100,3,FALSE),"")</f>
        <v>0</v>
      </c>
      <c r="I7653">
        <f>IFERROR(VLOOKUP(G7653,Store_Map!$A$2:$I$100,4,FALSE),"")</f>
        <v>0</v>
      </c>
      <c r="J7653">
        <f>IFERROR(VLOOKUP(G7653,Store_Map!$A$2:$I$100,5,FALSE),"")</f>
        <v>0</v>
      </c>
      <c r="K7653">
        <f>IFERROR(VLOOKUP(G7653,Store_Map!$A$2:$I$100,6,FALSE),"")</f>
        <v>0</v>
      </c>
      <c r="L7653">
        <f>IFERROR(VLOOKUP(G7653,Store_Map!$A$2:$I$100,7,FALSE),"")</f>
        <v>0</v>
      </c>
      <c r="M7653">
        <f>IFERROR(VLOOKUP(G7653,Store_Map!$A$2:$I$100,8,FALSE),"")</f>
        <v>0</v>
      </c>
      <c r="N7653">
        <f t="shared" si="1071"/>
        <v>0</v>
      </c>
      <c r="O7653" t="str">
        <f t="shared" si="1072"/>
        <v>PASS</v>
      </c>
      <c r="P7653" t="str">
        <f t="shared" si="1073"/>
        <v>REVIEW</v>
      </c>
      <c r="Q7653" t="str">
        <f t="shared" si="1074"/>
        <v>PASS</v>
      </c>
      <c r="R7653" t="str">
        <f t="shared" si="1075"/>
        <v>PASS</v>
      </c>
      <c r="S7653" t="str">
        <f t="shared" si="1076"/>
        <v>REVIEW</v>
      </c>
      <c r="T7653">
        <f t="shared" si="1077"/>
        <v>90</v>
      </c>
      <c r="U7653" t="str">
        <f t="shared" si="1078"/>
        <v>Low</v>
      </c>
      <c r="V7653" t="str">
        <f t="shared" si="1079"/>
        <v>Invalid NDC</v>
      </c>
    </row>
    <row r="7654" spans="1:22" x14ac:dyDescent="0.3">
      <c r="A7654" t="str">
        <f>Raw_Data!A7654</f>
        <v>36014956</v>
      </c>
      <c r="B7654">
        <f>Raw_Data!B7654</f>
        <v>45680</v>
      </c>
      <c r="C7654" t="str">
        <f>Raw_Data!C7654</f>
        <v>DUPIXENT 200 MG/1.14 ML SYR</v>
      </c>
      <c r="D7654" t="str">
        <f>Raw_Data!D7654</f>
        <v>24591801</v>
      </c>
      <c r="E7654" t="str">
        <f>Raw_Data!E7654</f>
        <v>THAKORE, MORGAN</v>
      </c>
      <c r="F7654" t="str">
        <f>Raw_Data!F7654</f>
        <v>1770875130</v>
      </c>
      <c r="G7654" t="str">
        <f>Raw_Data!H7654</f>
        <v>3</v>
      </c>
      <c r="H7654">
        <f>IFERROR(VLOOKUP(G7654,Store_Map!$A$2:$I$100,3,FALSE),"")</f>
        <v>0</v>
      </c>
      <c r="I7654">
        <f>IFERROR(VLOOKUP(G7654,Store_Map!$A$2:$I$100,4,FALSE),"")</f>
        <v>0</v>
      </c>
      <c r="J7654">
        <f>IFERROR(VLOOKUP(G7654,Store_Map!$A$2:$I$100,5,FALSE),"")</f>
        <v>0</v>
      </c>
      <c r="K7654">
        <f>IFERROR(VLOOKUP(G7654,Store_Map!$A$2:$I$100,6,FALSE),"")</f>
        <v>0</v>
      </c>
      <c r="L7654">
        <f>IFERROR(VLOOKUP(G7654,Store_Map!$A$2:$I$100,7,FALSE),"")</f>
        <v>0</v>
      </c>
      <c r="M7654">
        <f>IFERROR(VLOOKUP(G7654,Store_Map!$A$2:$I$100,8,FALSE),"")</f>
        <v>0</v>
      </c>
      <c r="N7654">
        <f t="shared" si="1071"/>
        <v>0</v>
      </c>
      <c r="O7654" t="str">
        <f t="shared" si="1072"/>
        <v>PASS</v>
      </c>
      <c r="P7654" t="str">
        <f t="shared" si="1073"/>
        <v>REVIEW</v>
      </c>
      <c r="Q7654" t="str">
        <f t="shared" si="1074"/>
        <v>PASS</v>
      </c>
      <c r="R7654" t="str">
        <f t="shared" si="1075"/>
        <v>PASS</v>
      </c>
      <c r="S7654" t="str">
        <f t="shared" si="1076"/>
        <v>REVIEW</v>
      </c>
      <c r="T7654">
        <f t="shared" si="1077"/>
        <v>90</v>
      </c>
      <c r="U7654" t="str">
        <f t="shared" si="1078"/>
        <v>Low</v>
      </c>
      <c r="V7654" t="str">
        <f t="shared" si="1079"/>
        <v>Invalid NDC</v>
      </c>
    </row>
    <row r="7655" spans="1:22" x14ac:dyDescent="0.3">
      <c r="A7655" t="str">
        <f>Raw_Data!A7655</f>
        <v>36013282</v>
      </c>
      <c r="B7655">
        <f>Raw_Data!B7655</f>
        <v>45680</v>
      </c>
      <c r="C7655" t="str">
        <f>Raw_Data!C7655</f>
        <v>AMLODIPINE BESYLATE 2.5 MG</v>
      </c>
      <c r="D7655" t="str">
        <f>Raw_Data!D7655</f>
        <v>69097012605</v>
      </c>
      <c r="E7655" t="str">
        <f>Raw_Data!E7655</f>
        <v>YASIN, NURA</v>
      </c>
      <c r="F7655" t="str">
        <f>Raw_Data!F7655</f>
        <v>1265518567</v>
      </c>
      <c r="G7655" t="str">
        <f>Raw_Data!H7655</f>
        <v>3</v>
      </c>
      <c r="H7655">
        <f>IFERROR(VLOOKUP(G7655,Store_Map!$A$2:$I$100,3,FALSE),"")</f>
        <v>0</v>
      </c>
      <c r="I7655">
        <f>IFERROR(VLOOKUP(G7655,Store_Map!$A$2:$I$100,4,FALSE),"")</f>
        <v>0</v>
      </c>
      <c r="J7655">
        <f>IFERROR(VLOOKUP(G7655,Store_Map!$A$2:$I$100,5,FALSE),"")</f>
        <v>0</v>
      </c>
      <c r="K7655">
        <f>IFERROR(VLOOKUP(G7655,Store_Map!$A$2:$I$100,6,FALSE),"")</f>
        <v>0</v>
      </c>
      <c r="L7655">
        <f>IFERROR(VLOOKUP(G7655,Store_Map!$A$2:$I$100,7,FALSE),"")</f>
        <v>0</v>
      </c>
      <c r="M7655">
        <f>IFERROR(VLOOKUP(G7655,Store_Map!$A$2:$I$100,8,FALSE),"")</f>
        <v>0</v>
      </c>
      <c r="N7655">
        <f t="shared" si="1071"/>
        <v>0</v>
      </c>
      <c r="O7655" t="str">
        <f t="shared" si="1072"/>
        <v>PASS</v>
      </c>
      <c r="P7655" t="str">
        <f t="shared" si="1073"/>
        <v>PASS</v>
      </c>
      <c r="Q7655" t="str">
        <f t="shared" si="1074"/>
        <v>PASS</v>
      </c>
      <c r="R7655" t="str">
        <f t="shared" si="1075"/>
        <v>PASS</v>
      </c>
      <c r="S7655" t="str">
        <f t="shared" si="1076"/>
        <v>PASS</v>
      </c>
      <c r="T7655">
        <f t="shared" si="1077"/>
        <v>100</v>
      </c>
      <c r="U7655" t="str">
        <f t="shared" si="1078"/>
        <v>Low</v>
      </c>
      <c r="V7655" t="str">
        <f t="shared" si="1079"/>
        <v>Clean</v>
      </c>
    </row>
    <row r="7656" spans="1:22" x14ac:dyDescent="0.3">
      <c r="A7656" t="str">
        <f>Raw_Data!A7656</f>
        <v>36015638</v>
      </c>
      <c r="B7656">
        <f>Raw_Data!B7656</f>
        <v>45680</v>
      </c>
      <c r="C7656" t="str">
        <f>Raw_Data!C7656</f>
        <v>CETIRIZINE HCL 1 MG/ML SOLN</v>
      </c>
      <c r="D7656" t="str">
        <f>Raw_Data!D7656</f>
        <v>45802097426</v>
      </c>
      <c r="E7656" t="str">
        <f>Raw_Data!E7656</f>
        <v>INGRAM, MAYA</v>
      </c>
      <c r="F7656" t="str">
        <f>Raw_Data!F7656</f>
        <v>1518221464</v>
      </c>
      <c r="G7656" t="str">
        <f>Raw_Data!H7656</f>
        <v>3</v>
      </c>
      <c r="H7656">
        <f>IFERROR(VLOOKUP(G7656,Store_Map!$A$2:$I$100,3,FALSE),"")</f>
        <v>0</v>
      </c>
      <c r="I7656">
        <f>IFERROR(VLOOKUP(G7656,Store_Map!$A$2:$I$100,4,FALSE),"")</f>
        <v>0</v>
      </c>
      <c r="J7656">
        <f>IFERROR(VLOOKUP(G7656,Store_Map!$A$2:$I$100,5,FALSE),"")</f>
        <v>0</v>
      </c>
      <c r="K7656">
        <f>IFERROR(VLOOKUP(G7656,Store_Map!$A$2:$I$100,6,FALSE),"")</f>
        <v>0</v>
      </c>
      <c r="L7656">
        <f>IFERROR(VLOOKUP(G7656,Store_Map!$A$2:$I$100,7,FALSE),"")</f>
        <v>0</v>
      </c>
      <c r="M7656">
        <f>IFERROR(VLOOKUP(G7656,Store_Map!$A$2:$I$100,8,FALSE),"")</f>
        <v>0</v>
      </c>
      <c r="N7656">
        <f t="shared" si="1071"/>
        <v>0</v>
      </c>
      <c r="O7656" t="str">
        <f t="shared" si="1072"/>
        <v>PASS</v>
      </c>
      <c r="P7656" t="str">
        <f t="shared" si="1073"/>
        <v>PASS</v>
      </c>
      <c r="Q7656" t="str">
        <f t="shared" si="1074"/>
        <v>PASS</v>
      </c>
      <c r="R7656" t="str">
        <f t="shared" si="1075"/>
        <v>PASS</v>
      </c>
      <c r="S7656" t="str">
        <f t="shared" si="1076"/>
        <v>PASS</v>
      </c>
      <c r="T7656">
        <f t="shared" si="1077"/>
        <v>100</v>
      </c>
      <c r="U7656" t="str">
        <f t="shared" si="1078"/>
        <v>Low</v>
      </c>
      <c r="V7656" t="str">
        <f t="shared" si="1079"/>
        <v>Clean</v>
      </c>
    </row>
    <row r="7657" spans="1:22" x14ac:dyDescent="0.3">
      <c r="A7657" t="str">
        <f>Raw_Data!A7657</f>
        <v>36015639</v>
      </c>
      <c r="B7657">
        <f>Raw_Data!B7657</f>
        <v>45680</v>
      </c>
      <c r="C7657" t="str">
        <f>Raw_Data!C7657</f>
        <v>WEE CARE 15 MG/1.25 ML SUSP</v>
      </c>
      <c r="D7657" t="str">
        <f>Raw_Data!D7657</f>
        <v>23359001204</v>
      </c>
      <c r="E7657" t="str">
        <f>Raw_Data!E7657</f>
        <v>INGRAM, MAYA</v>
      </c>
      <c r="F7657" t="str">
        <f>Raw_Data!F7657</f>
        <v>1518221464</v>
      </c>
      <c r="G7657" t="str">
        <f>Raw_Data!H7657</f>
        <v>3</v>
      </c>
      <c r="H7657">
        <f>IFERROR(VLOOKUP(G7657,Store_Map!$A$2:$I$100,3,FALSE),"")</f>
        <v>0</v>
      </c>
      <c r="I7657">
        <f>IFERROR(VLOOKUP(G7657,Store_Map!$A$2:$I$100,4,FALSE),"")</f>
        <v>0</v>
      </c>
      <c r="J7657">
        <f>IFERROR(VLOOKUP(G7657,Store_Map!$A$2:$I$100,5,FALSE),"")</f>
        <v>0</v>
      </c>
      <c r="K7657">
        <f>IFERROR(VLOOKUP(G7657,Store_Map!$A$2:$I$100,6,FALSE),"")</f>
        <v>0</v>
      </c>
      <c r="L7657">
        <f>IFERROR(VLOOKUP(G7657,Store_Map!$A$2:$I$100,7,FALSE),"")</f>
        <v>0</v>
      </c>
      <c r="M7657">
        <f>IFERROR(VLOOKUP(G7657,Store_Map!$A$2:$I$100,8,FALSE),"")</f>
        <v>0</v>
      </c>
      <c r="N7657">
        <f t="shared" si="1071"/>
        <v>0</v>
      </c>
      <c r="O7657" t="str">
        <f t="shared" si="1072"/>
        <v>PASS</v>
      </c>
      <c r="P7657" t="str">
        <f t="shared" si="1073"/>
        <v>PASS</v>
      </c>
      <c r="Q7657" t="str">
        <f t="shared" si="1074"/>
        <v>PASS</v>
      </c>
      <c r="R7657" t="str">
        <f t="shared" si="1075"/>
        <v>PASS</v>
      </c>
      <c r="S7657" t="str">
        <f t="shared" si="1076"/>
        <v>PASS</v>
      </c>
      <c r="T7657">
        <f t="shared" si="1077"/>
        <v>100</v>
      </c>
      <c r="U7657" t="str">
        <f t="shared" si="1078"/>
        <v>Low</v>
      </c>
      <c r="V7657" t="str">
        <f t="shared" si="1079"/>
        <v>Clean</v>
      </c>
    </row>
    <row r="7658" spans="1:22" x14ac:dyDescent="0.3">
      <c r="A7658" t="str">
        <f>Raw_Data!A7658</f>
        <v>36012147</v>
      </c>
      <c r="B7658">
        <f>Raw_Data!B7658</f>
        <v>45680</v>
      </c>
      <c r="C7658" t="str">
        <f>Raw_Data!C7658</f>
        <v>DROSPIRENONE-EE 3-0.03 MG T</v>
      </c>
      <c r="D7658" t="str">
        <f>Raw_Data!D7658</f>
        <v>378730053</v>
      </c>
      <c r="E7658" t="str">
        <f>Raw_Data!E7658</f>
        <v>GRESHAM, J. MARK</v>
      </c>
      <c r="F7658" t="str">
        <f>Raw_Data!F7658</f>
        <v>1326026618</v>
      </c>
      <c r="G7658" t="str">
        <f>Raw_Data!H7658</f>
        <v>3</v>
      </c>
      <c r="H7658">
        <f>IFERROR(VLOOKUP(G7658,Store_Map!$A$2:$I$100,3,FALSE),"")</f>
        <v>0</v>
      </c>
      <c r="I7658">
        <f>IFERROR(VLOOKUP(G7658,Store_Map!$A$2:$I$100,4,FALSE),"")</f>
        <v>0</v>
      </c>
      <c r="J7658">
        <f>IFERROR(VLOOKUP(G7658,Store_Map!$A$2:$I$100,5,FALSE),"")</f>
        <v>0</v>
      </c>
      <c r="K7658">
        <f>IFERROR(VLOOKUP(G7658,Store_Map!$A$2:$I$100,6,FALSE),"")</f>
        <v>0</v>
      </c>
      <c r="L7658">
        <f>IFERROR(VLOOKUP(G7658,Store_Map!$A$2:$I$100,7,FALSE),"")</f>
        <v>0</v>
      </c>
      <c r="M7658">
        <f>IFERROR(VLOOKUP(G7658,Store_Map!$A$2:$I$100,8,FALSE),"")</f>
        <v>0</v>
      </c>
      <c r="N7658">
        <f t="shared" si="1071"/>
        <v>0</v>
      </c>
      <c r="O7658" t="str">
        <f t="shared" si="1072"/>
        <v>PASS</v>
      </c>
      <c r="P7658" t="str">
        <f t="shared" si="1073"/>
        <v>REVIEW</v>
      </c>
      <c r="Q7658" t="str">
        <f t="shared" si="1074"/>
        <v>PASS</v>
      </c>
      <c r="R7658" t="str">
        <f t="shared" si="1075"/>
        <v>PASS</v>
      </c>
      <c r="S7658" t="str">
        <f t="shared" si="1076"/>
        <v>REVIEW</v>
      </c>
      <c r="T7658">
        <f t="shared" si="1077"/>
        <v>90</v>
      </c>
      <c r="U7658" t="str">
        <f t="shared" si="1078"/>
        <v>Low</v>
      </c>
      <c r="V7658" t="str">
        <f t="shared" si="1079"/>
        <v>Invalid NDC</v>
      </c>
    </row>
    <row r="7659" spans="1:22" x14ac:dyDescent="0.3">
      <c r="A7659" t="str">
        <f>Raw_Data!A7659</f>
        <v>36014999</v>
      </c>
      <c r="B7659">
        <f>Raw_Data!B7659</f>
        <v>45680</v>
      </c>
      <c r="C7659" t="str">
        <f>Raw_Data!C7659</f>
        <v>ATORVASTATIN 20 MG TABLET</v>
      </c>
      <c r="D7659" t="str">
        <f>Raw_Data!D7659</f>
        <v>67877051290</v>
      </c>
      <c r="E7659" t="str">
        <f>Raw_Data!E7659</f>
        <v>YASIN, NURA</v>
      </c>
      <c r="F7659" t="str">
        <f>Raw_Data!F7659</f>
        <v>1265518567</v>
      </c>
      <c r="G7659" t="str">
        <f>Raw_Data!H7659</f>
        <v>3</v>
      </c>
      <c r="H7659">
        <f>IFERROR(VLOOKUP(G7659,Store_Map!$A$2:$I$100,3,FALSE),"")</f>
        <v>0</v>
      </c>
      <c r="I7659">
        <f>IFERROR(VLOOKUP(G7659,Store_Map!$A$2:$I$100,4,FALSE),"")</f>
        <v>0</v>
      </c>
      <c r="J7659">
        <f>IFERROR(VLOOKUP(G7659,Store_Map!$A$2:$I$100,5,FALSE),"")</f>
        <v>0</v>
      </c>
      <c r="K7659">
        <f>IFERROR(VLOOKUP(G7659,Store_Map!$A$2:$I$100,6,FALSE),"")</f>
        <v>0</v>
      </c>
      <c r="L7659">
        <f>IFERROR(VLOOKUP(G7659,Store_Map!$A$2:$I$100,7,FALSE),"")</f>
        <v>0</v>
      </c>
      <c r="M7659">
        <f>IFERROR(VLOOKUP(G7659,Store_Map!$A$2:$I$100,8,FALSE),"")</f>
        <v>0</v>
      </c>
      <c r="N7659">
        <f t="shared" si="1071"/>
        <v>0</v>
      </c>
      <c r="O7659" t="str">
        <f t="shared" si="1072"/>
        <v>PASS</v>
      </c>
      <c r="P7659" t="str">
        <f t="shared" si="1073"/>
        <v>PASS</v>
      </c>
      <c r="Q7659" t="str">
        <f t="shared" si="1074"/>
        <v>PASS</v>
      </c>
      <c r="R7659" t="str">
        <f t="shared" si="1075"/>
        <v>PASS</v>
      </c>
      <c r="S7659" t="str">
        <f t="shared" si="1076"/>
        <v>PASS</v>
      </c>
      <c r="T7659">
        <f t="shared" si="1077"/>
        <v>100</v>
      </c>
      <c r="U7659" t="str">
        <f t="shared" si="1078"/>
        <v>Low</v>
      </c>
      <c r="V7659" t="str">
        <f t="shared" si="1079"/>
        <v>Clean</v>
      </c>
    </row>
    <row r="7660" spans="1:22" x14ac:dyDescent="0.3">
      <c r="A7660" t="str">
        <f>Raw_Data!A7660</f>
        <v>36016684</v>
      </c>
      <c r="B7660">
        <f>Raw_Data!B7660</f>
        <v>45680</v>
      </c>
      <c r="C7660" t="str">
        <f>Raw_Data!C7660</f>
        <v>MONTELUKAST SOD 5 MG TAB CH</v>
      </c>
      <c r="D7660" t="str">
        <f>Raw_Data!D7660</f>
        <v>33342011107</v>
      </c>
      <c r="E7660" t="str">
        <f>Raw_Data!E7660</f>
        <v>THERATTIL, JAYA</v>
      </c>
      <c r="F7660" t="str">
        <f>Raw_Data!F7660</f>
        <v>1043285810</v>
      </c>
      <c r="G7660" t="str">
        <f>Raw_Data!H7660</f>
        <v>3</v>
      </c>
      <c r="H7660">
        <f>IFERROR(VLOOKUP(G7660,Store_Map!$A$2:$I$100,3,FALSE),"")</f>
        <v>0</v>
      </c>
      <c r="I7660">
        <f>IFERROR(VLOOKUP(G7660,Store_Map!$A$2:$I$100,4,FALSE),"")</f>
        <v>0</v>
      </c>
      <c r="J7660">
        <f>IFERROR(VLOOKUP(G7660,Store_Map!$A$2:$I$100,5,FALSE),"")</f>
        <v>0</v>
      </c>
      <c r="K7660">
        <f>IFERROR(VLOOKUP(G7660,Store_Map!$A$2:$I$100,6,FALSE),"")</f>
        <v>0</v>
      </c>
      <c r="L7660">
        <f>IFERROR(VLOOKUP(G7660,Store_Map!$A$2:$I$100,7,FALSE),"")</f>
        <v>0</v>
      </c>
      <c r="M7660">
        <f>IFERROR(VLOOKUP(G7660,Store_Map!$A$2:$I$100,8,FALSE),"")</f>
        <v>0</v>
      </c>
      <c r="N7660">
        <f t="shared" si="1071"/>
        <v>0</v>
      </c>
      <c r="O7660" t="str">
        <f t="shared" si="1072"/>
        <v>PASS</v>
      </c>
      <c r="P7660" t="str">
        <f t="shared" si="1073"/>
        <v>PASS</v>
      </c>
      <c r="Q7660" t="str">
        <f t="shared" si="1074"/>
        <v>PASS</v>
      </c>
      <c r="R7660" t="str">
        <f t="shared" si="1075"/>
        <v>PASS</v>
      </c>
      <c r="S7660" t="str">
        <f t="shared" si="1076"/>
        <v>PASS</v>
      </c>
      <c r="T7660">
        <f t="shared" si="1077"/>
        <v>100</v>
      </c>
      <c r="U7660" t="str">
        <f t="shared" si="1078"/>
        <v>Low</v>
      </c>
      <c r="V7660" t="str">
        <f t="shared" si="1079"/>
        <v>Clean</v>
      </c>
    </row>
    <row r="7661" spans="1:22" x14ac:dyDescent="0.3">
      <c r="A7661" t="str">
        <f>Raw_Data!A7661</f>
        <v>36016685</v>
      </c>
      <c r="B7661">
        <f>Raw_Data!B7661</f>
        <v>45680</v>
      </c>
      <c r="C7661" t="str">
        <f>Raw_Data!C7661</f>
        <v>TRIAMCINOLONE 55 MCG NASAL</v>
      </c>
      <c r="D7661" t="str">
        <f>Raw_Data!D7661</f>
        <v>45802010901</v>
      </c>
      <c r="E7661" t="str">
        <f>Raw_Data!E7661</f>
        <v>THERATTIL, JAYA</v>
      </c>
      <c r="F7661" t="str">
        <f>Raw_Data!F7661</f>
        <v>1043285810</v>
      </c>
      <c r="G7661" t="str">
        <f>Raw_Data!H7661</f>
        <v>3</v>
      </c>
      <c r="H7661">
        <f>IFERROR(VLOOKUP(G7661,Store_Map!$A$2:$I$100,3,FALSE),"")</f>
        <v>0</v>
      </c>
      <c r="I7661">
        <f>IFERROR(VLOOKUP(G7661,Store_Map!$A$2:$I$100,4,FALSE),"")</f>
        <v>0</v>
      </c>
      <c r="J7661">
        <f>IFERROR(VLOOKUP(G7661,Store_Map!$A$2:$I$100,5,FALSE),"")</f>
        <v>0</v>
      </c>
      <c r="K7661">
        <f>IFERROR(VLOOKUP(G7661,Store_Map!$A$2:$I$100,6,FALSE),"")</f>
        <v>0</v>
      </c>
      <c r="L7661">
        <f>IFERROR(VLOOKUP(G7661,Store_Map!$A$2:$I$100,7,FALSE),"")</f>
        <v>0</v>
      </c>
      <c r="M7661">
        <f>IFERROR(VLOOKUP(G7661,Store_Map!$A$2:$I$100,8,FALSE),"")</f>
        <v>0</v>
      </c>
      <c r="N7661">
        <f t="shared" si="1071"/>
        <v>0</v>
      </c>
      <c r="O7661" t="str">
        <f t="shared" si="1072"/>
        <v>PASS</v>
      </c>
      <c r="P7661" t="str">
        <f t="shared" si="1073"/>
        <v>PASS</v>
      </c>
      <c r="Q7661" t="str">
        <f t="shared" si="1074"/>
        <v>PASS</v>
      </c>
      <c r="R7661" t="str">
        <f t="shared" si="1075"/>
        <v>PASS</v>
      </c>
      <c r="S7661" t="str">
        <f t="shared" si="1076"/>
        <v>PASS</v>
      </c>
      <c r="T7661">
        <f t="shared" si="1077"/>
        <v>100</v>
      </c>
      <c r="U7661" t="str">
        <f t="shared" si="1078"/>
        <v>Low</v>
      </c>
      <c r="V7661" t="str">
        <f t="shared" si="1079"/>
        <v>Clean</v>
      </c>
    </row>
    <row r="7662" spans="1:22" x14ac:dyDescent="0.3">
      <c r="A7662" t="str">
        <f>Raw_Data!A7662</f>
        <v>36016686</v>
      </c>
      <c r="B7662">
        <f>Raw_Data!B7662</f>
        <v>45680</v>
      </c>
      <c r="C7662" t="str">
        <f>Raw_Data!C7662</f>
        <v>CEFDINIR 300 MG CAPSULE</v>
      </c>
      <c r="D7662" t="str">
        <f>Raw_Data!D7662</f>
        <v>57237009960</v>
      </c>
      <c r="E7662" t="str">
        <f>Raw_Data!E7662</f>
        <v>Schindler, Julie</v>
      </c>
      <c r="F7662" t="str">
        <f>Raw_Data!F7662</f>
        <v>1013906452</v>
      </c>
      <c r="G7662" t="str">
        <f>Raw_Data!H7662</f>
        <v>3</v>
      </c>
      <c r="H7662">
        <f>IFERROR(VLOOKUP(G7662,Store_Map!$A$2:$I$100,3,FALSE),"")</f>
        <v>0</v>
      </c>
      <c r="I7662">
        <f>IFERROR(VLOOKUP(G7662,Store_Map!$A$2:$I$100,4,FALSE),"")</f>
        <v>0</v>
      </c>
      <c r="J7662">
        <f>IFERROR(VLOOKUP(G7662,Store_Map!$A$2:$I$100,5,FALSE),"")</f>
        <v>0</v>
      </c>
      <c r="K7662">
        <f>IFERROR(VLOOKUP(G7662,Store_Map!$A$2:$I$100,6,FALSE),"")</f>
        <v>0</v>
      </c>
      <c r="L7662">
        <f>IFERROR(VLOOKUP(G7662,Store_Map!$A$2:$I$100,7,FALSE),"")</f>
        <v>0</v>
      </c>
      <c r="M7662">
        <f>IFERROR(VLOOKUP(G7662,Store_Map!$A$2:$I$100,8,FALSE),"")</f>
        <v>0</v>
      </c>
      <c r="N7662">
        <f t="shared" si="1071"/>
        <v>0</v>
      </c>
      <c r="O7662" t="str">
        <f t="shared" si="1072"/>
        <v>PASS</v>
      </c>
      <c r="P7662" t="str">
        <f t="shared" si="1073"/>
        <v>PASS</v>
      </c>
      <c r="Q7662" t="str">
        <f t="shared" si="1074"/>
        <v>PASS</v>
      </c>
      <c r="R7662" t="str">
        <f t="shared" si="1075"/>
        <v>PASS</v>
      </c>
      <c r="S7662" t="str">
        <f t="shared" si="1076"/>
        <v>PASS</v>
      </c>
      <c r="T7662">
        <f t="shared" si="1077"/>
        <v>100</v>
      </c>
      <c r="U7662" t="str">
        <f t="shared" si="1078"/>
        <v>Low</v>
      </c>
      <c r="V7662" t="str">
        <f t="shared" si="1079"/>
        <v>Clean</v>
      </c>
    </row>
    <row r="7663" spans="1:22" x14ac:dyDescent="0.3">
      <c r="A7663" t="str">
        <f>Raw_Data!A7663</f>
        <v>36015732</v>
      </c>
      <c r="B7663">
        <f>Raw_Data!B7663</f>
        <v>45680</v>
      </c>
      <c r="C7663" t="str">
        <f>Raw_Data!C7663</f>
        <v>MOUNJARO 10 MG/0.5 ML PEN</v>
      </c>
      <c r="D7663" t="str">
        <f>Raw_Data!D7663</f>
        <v>2147180</v>
      </c>
      <c r="E7663" t="str">
        <f>Raw_Data!E7663</f>
        <v>EL- CHOUFI, LEYLA</v>
      </c>
      <c r="F7663" t="str">
        <f>Raw_Data!F7663</f>
        <v>1942355342</v>
      </c>
      <c r="G7663" t="str">
        <f>Raw_Data!H7663</f>
        <v>3</v>
      </c>
      <c r="H7663">
        <f>IFERROR(VLOOKUP(G7663,Store_Map!$A$2:$I$100,3,FALSE),"")</f>
        <v>0</v>
      </c>
      <c r="I7663">
        <f>IFERROR(VLOOKUP(G7663,Store_Map!$A$2:$I$100,4,FALSE),"")</f>
        <v>0</v>
      </c>
      <c r="J7663">
        <f>IFERROR(VLOOKUP(G7663,Store_Map!$A$2:$I$100,5,FALSE),"")</f>
        <v>0</v>
      </c>
      <c r="K7663">
        <f>IFERROR(VLOOKUP(G7663,Store_Map!$A$2:$I$100,6,FALSE),"")</f>
        <v>0</v>
      </c>
      <c r="L7663">
        <f>IFERROR(VLOOKUP(G7663,Store_Map!$A$2:$I$100,7,FALSE),"")</f>
        <v>0</v>
      </c>
      <c r="M7663">
        <f>IFERROR(VLOOKUP(G7663,Store_Map!$A$2:$I$100,8,FALSE),"")</f>
        <v>0</v>
      </c>
      <c r="N7663">
        <f t="shared" si="1071"/>
        <v>0</v>
      </c>
      <c r="O7663" t="str">
        <f t="shared" si="1072"/>
        <v>PASS</v>
      </c>
      <c r="P7663" t="str">
        <f t="shared" si="1073"/>
        <v>REVIEW</v>
      </c>
      <c r="Q7663" t="str">
        <f t="shared" si="1074"/>
        <v>PASS</v>
      </c>
      <c r="R7663" t="str">
        <f t="shared" si="1075"/>
        <v>PASS</v>
      </c>
      <c r="S7663" t="str">
        <f t="shared" si="1076"/>
        <v>REVIEW</v>
      </c>
      <c r="T7663">
        <f t="shared" si="1077"/>
        <v>90</v>
      </c>
      <c r="U7663" t="str">
        <f t="shared" si="1078"/>
        <v>Low</v>
      </c>
      <c r="V7663" t="str">
        <f t="shared" si="1079"/>
        <v>Invalid NDC</v>
      </c>
    </row>
    <row r="7664" spans="1:22" x14ac:dyDescent="0.3">
      <c r="A7664" t="str">
        <f>Raw_Data!A7664</f>
        <v>36016688</v>
      </c>
      <c r="B7664">
        <f>Raw_Data!B7664</f>
        <v>45680</v>
      </c>
      <c r="C7664" t="str">
        <f>Raw_Data!C7664</f>
        <v>TRIAMCINOLONE 55 MCG NASAL</v>
      </c>
      <c r="D7664" t="str">
        <f>Raw_Data!D7664</f>
        <v>45802010901</v>
      </c>
      <c r="E7664" t="str">
        <f>Raw_Data!E7664</f>
        <v>THERATTIL, JAYA</v>
      </c>
      <c r="F7664" t="str">
        <f>Raw_Data!F7664</f>
        <v>1043285810</v>
      </c>
      <c r="G7664" t="str">
        <f>Raw_Data!H7664</f>
        <v>3</v>
      </c>
      <c r="H7664">
        <f>IFERROR(VLOOKUP(G7664,Store_Map!$A$2:$I$100,3,FALSE),"")</f>
        <v>0</v>
      </c>
      <c r="I7664">
        <f>IFERROR(VLOOKUP(G7664,Store_Map!$A$2:$I$100,4,FALSE),"")</f>
        <v>0</v>
      </c>
      <c r="J7664">
        <f>IFERROR(VLOOKUP(G7664,Store_Map!$A$2:$I$100,5,FALSE),"")</f>
        <v>0</v>
      </c>
      <c r="K7664">
        <f>IFERROR(VLOOKUP(G7664,Store_Map!$A$2:$I$100,6,FALSE),"")</f>
        <v>0</v>
      </c>
      <c r="L7664">
        <f>IFERROR(VLOOKUP(G7664,Store_Map!$A$2:$I$100,7,FALSE),"")</f>
        <v>0</v>
      </c>
      <c r="M7664">
        <f>IFERROR(VLOOKUP(G7664,Store_Map!$A$2:$I$100,8,FALSE),"")</f>
        <v>0</v>
      </c>
      <c r="N7664">
        <f t="shared" si="1071"/>
        <v>0</v>
      </c>
      <c r="O7664" t="str">
        <f t="shared" si="1072"/>
        <v>PASS</v>
      </c>
      <c r="P7664" t="str">
        <f t="shared" si="1073"/>
        <v>PASS</v>
      </c>
      <c r="Q7664" t="str">
        <f t="shared" si="1074"/>
        <v>PASS</v>
      </c>
      <c r="R7664" t="str">
        <f t="shared" si="1075"/>
        <v>PASS</v>
      </c>
      <c r="S7664" t="str">
        <f t="shared" si="1076"/>
        <v>PASS</v>
      </c>
      <c r="T7664">
        <f t="shared" si="1077"/>
        <v>100</v>
      </c>
      <c r="U7664" t="str">
        <f t="shared" si="1078"/>
        <v>Low</v>
      </c>
      <c r="V7664" t="str">
        <f t="shared" si="1079"/>
        <v>Clean</v>
      </c>
    </row>
    <row r="7665" spans="1:22" x14ac:dyDescent="0.3">
      <c r="A7665" t="str">
        <f>Raw_Data!A7665</f>
        <v>32003004</v>
      </c>
      <c r="B7665">
        <f>Raw_Data!B7665</f>
        <v>45680</v>
      </c>
      <c r="C7665" t="str">
        <f>Raw_Data!C7665</f>
        <v>DEXMETHYLPHENIDATE ER 15 MG</v>
      </c>
      <c r="D7665" t="str">
        <f>Raw_Data!D7665</f>
        <v>31722023101</v>
      </c>
      <c r="E7665" t="str">
        <f>Raw_Data!E7665</f>
        <v>SOBRINHO, TITO</v>
      </c>
      <c r="F7665" t="str">
        <f>Raw_Data!F7665</f>
        <v>1942244652</v>
      </c>
      <c r="G7665" t="str">
        <f>Raw_Data!H7665</f>
        <v>3</v>
      </c>
      <c r="H7665">
        <f>IFERROR(VLOOKUP(G7665,Store_Map!$A$2:$I$100,3,FALSE),"")</f>
        <v>0</v>
      </c>
      <c r="I7665">
        <f>IFERROR(VLOOKUP(G7665,Store_Map!$A$2:$I$100,4,FALSE),"")</f>
        <v>0</v>
      </c>
      <c r="J7665">
        <f>IFERROR(VLOOKUP(G7665,Store_Map!$A$2:$I$100,5,FALSE),"")</f>
        <v>0</v>
      </c>
      <c r="K7665">
        <f>IFERROR(VLOOKUP(G7665,Store_Map!$A$2:$I$100,6,FALSE),"")</f>
        <v>0</v>
      </c>
      <c r="L7665">
        <f>IFERROR(VLOOKUP(G7665,Store_Map!$A$2:$I$100,7,FALSE),"")</f>
        <v>0</v>
      </c>
      <c r="M7665">
        <f>IFERROR(VLOOKUP(G7665,Store_Map!$A$2:$I$100,8,FALSE),"")</f>
        <v>0</v>
      </c>
      <c r="N7665">
        <f t="shared" si="1071"/>
        <v>0</v>
      </c>
      <c r="O7665" t="str">
        <f t="shared" si="1072"/>
        <v>PASS</v>
      </c>
      <c r="P7665" t="str">
        <f t="shared" si="1073"/>
        <v>PASS</v>
      </c>
      <c r="Q7665" t="str">
        <f t="shared" si="1074"/>
        <v>PASS</v>
      </c>
      <c r="R7665" t="str">
        <f t="shared" si="1075"/>
        <v>PASS</v>
      </c>
      <c r="S7665" t="str">
        <f t="shared" si="1076"/>
        <v>PASS</v>
      </c>
      <c r="T7665">
        <f t="shared" si="1077"/>
        <v>100</v>
      </c>
      <c r="U7665" t="str">
        <f t="shared" si="1078"/>
        <v>Low</v>
      </c>
      <c r="V7665" t="str">
        <f t="shared" si="1079"/>
        <v>Clean</v>
      </c>
    </row>
    <row r="7666" spans="1:22" x14ac:dyDescent="0.3">
      <c r="A7666" t="str">
        <f>Raw_Data!A7666</f>
        <v>36013014</v>
      </c>
      <c r="B7666">
        <f>Raw_Data!B7666</f>
        <v>45680</v>
      </c>
      <c r="C7666" t="str">
        <f>Raw_Data!C7666</f>
        <v>*TRETINOIN 0.025% CREAM</v>
      </c>
      <c r="D7666" t="str">
        <f>Raw_Data!D7666</f>
        <v>472011745</v>
      </c>
      <c r="E7666" t="str">
        <f>Raw_Data!E7666</f>
        <v>Pickett MD, Charlton</v>
      </c>
      <c r="F7666" t="str">
        <f>Raw_Data!F7666</f>
        <v>1366429854</v>
      </c>
      <c r="G7666" t="str">
        <f>Raw_Data!H7666</f>
        <v>3</v>
      </c>
      <c r="H7666">
        <f>IFERROR(VLOOKUP(G7666,Store_Map!$A$2:$I$100,3,FALSE),"")</f>
        <v>0</v>
      </c>
      <c r="I7666">
        <f>IFERROR(VLOOKUP(G7666,Store_Map!$A$2:$I$100,4,FALSE),"")</f>
        <v>0</v>
      </c>
      <c r="J7666">
        <f>IFERROR(VLOOKUP(G7666,Store_Map!$A$2:$I$100,5,FALSE),"")</f>
        <v>0</v>
      </c>
      <c r="K7666">
        <f>IFERROR(VLOOKUP(G7666,Store_Map!$A$2:$I$100,6,FALSE),"")</f>
        <v>0</v>
      </c>
      <c r="L7666">
        <f>IFERROR(VLOOKUP(G7666,Store_Map!$A$2:$I$100,7,FALSE),"")</f>
        <v>0</v>
      </c>
      <c r="M7666">
        <f>IFERROR(VLOOKUP(G7666,Store_Map!$A$2:$I$100,8,FALSE),"")</f>
        <v>0</v>
      </c>
      <c r="N7666">
        <f t="shared" si="1071"/>
        <v>0</v>
      </c>
      <c r="O7666" t="str">
        <f t="shared" si="1072"/>
        <v>PASS</v>
      </c>
      <c r="P7666" t="str">
        <f t="shared" si="1073"/>
        <v>REVIEW</v>
      </c>
      <c r="Q7666" t="str">
        <f t="shared" si="1074"/>
        <v>PASS</v>
      </c>
      <c r="R7666" t="str">
        <f t="shared" si="1075"/>
        <v>PASS</v>
      </c>
      <c r="S7666" t="str">
        <f t="shared" si="1076"/>
        <v>REVIEW</v>
      </c>
      <c r="T7666">
        <f t="shared" si="1077"/>
        <v>90</v>
      </c>
      <c r="U7666" t="str">
        <f t="shared" si="1078"/>
        <v>Low</v>
      </c>
      <c r="V7666" t="str">
        <f t="shared" si="1079"/>
        <v>Invalid NDC</v>
      </c>
    </row>
    <row r="7667" spans="1:22" x14ac:dyDescent="0.3">
      <c r="A7667" t="str">
        <f>Raw_Data!A7667</f>
        <v>36015919</v>
      </c>
      <c r="B7667">
        <f>Raw_Data!B7667</f>
        <v>45680</v>
      </c>
      <c r="C7667" t="str">
        <f>Raw_Data!C7667</f>
        <v>TRIAMCINOLONE 55 MCG NASAL</v>
      </c>
      <c r="D7667" t="str">
        <f>Raw_Data!D7667</f>
        <v>45802010901</v>
      </c>
      <c r="E7667" t="str">
        <f>Raw_Data!E7667</f>
        <v>THERATTIL, JAYA</v>
      </c>
      <c r="F7667" t="str">
        <f>Raw_Data!F7667</f>
        <v>1043285810</v>
      </c>
      <c r="G7667" t="str">
        <f>Raw_Data!H7667</f>
        <v>3</v>
      </c>
      <c r="H7667">
        <f>IFERROR(VLOOKUP(G7667,Store_Map!$A$2:$I$100,3,FALSE),"")</f>
        <v>0</v>
      </c>
      <c r="I7667">
        <f>IFERROR(VLOOKUP(G7667,Store_Map!$A$2:$I$100,4,FALSE),"")</f>
        <v>0</v>
      </c>
      <c r="J7667">
        <f>IFERROR(VLOOKUP(G7667,Store_Map!$A$2:$I$100,5,FALSE),"")</f>
        <v>0</v>
      </c>
      <c r="K7667">
        <f>IFERROR(VLOOKUP(G7667,Store_Map!$A$2:$I$100,6,FALSE),"")</f>
        <v>0</v>
      </c>
      <c r="L7667">
        <f>IFERROR(VLOOKUP(G7667,Store_Map!$A$2:$I$100,7,FALSE),"")</f>
        <v>0</v>
      </c>
      <c r="M7667">
        <f>IFERROR(VLOOKUP(G7667,Store_Map!$A$2:$I$100,8,FALSE),"")</f>
        <v>0</v>
      </c>
      <c r="N7667">
        <f t="shared" si="1071"/>
        <v>0</v>
      </c>
      <c r="O7667" t="str">
        <f t="shared" si="1072"/>
        <v>PASS</v>
      </c>
      <c r="P7667" t="str">
        <f t="shared" si="1073"/>
        <v>PASS</v>
      </c>
      <c r="Q7667" t="str">
        <f t="shared" si="1074"/>
        <v>PASS</v>
      </c>
      <c r="R7667" t="str">
        <f t="shared" si="1075"/>
        <v>PASS</v>
      </c>
      <c r="S7667" t="str">
        <f t="shared" si="1076"/>
        <v>PASS</v>
      </c>
      <c r="T7667">
        <f t="shared" si="1077"/>
        <v>100</v>
      </c>
      <c r="U7667" t="str">
        <f t="shared" si="1078"/>
        <v>Low</v>
      </c>
      <c r="V7667" t="str">
        <f t="shared" si="1079"/>
        <v>Clean</v>
      </c>
    </row>
    <row r="7668" spans="1:22" x14ac:dyDescent="0.3">
      <c r="A7668" t="str">
        <f>Raw_Data!A7668</f>
        <v>36015862</v>
      </c>
      <c r="B7668">
        <f>Raw_Data!B7668</f>
        <v>45680</v>
      </c>
      <c r="C7668" t="str">
        <f>Raw_Data!C7668</f>
        <v>MONTELUKAST SOD 5 MG TAB CH</v>
      </c>
      <c r="D7668" t="str">
        <f>Raw_Data!D7668</f>
        <v>33342011107</v>
      </c>
      <c r="E7668" t="str">
        <f>Raw_Data!E7668</f>
        <v>THERATTIL, JAYA</v>
      </c>
      <c r="F7668" t="str">
        <f>Raw_Data!F7668</f>
        <v>1043285810</v>
      </c>
      <c r="G7668" t="str">
        <f>Raw_Data!H7668</f>
        <v>3</v>
      </c>
      <c r="H7668">
        <f>IFERROR(VLOOKUP(G7668,Store_Map!$A$2:$I$100,3,FALSE),"")</f>
        <v>0</v>
      </c>
      <c r="I7668">
        <f>IFERROR(VLOOKUP(G7668,Store_Map!$A$2:$I$100,4,FALSE),"")</f>
        <v>0</v>
      </c>
      <c r="J7668">
        <f>IFERROR(VLOOKUP(G7668,Store_Map!$A$2:$I$100,5,FALSE),"")</f>
        <v>0</v>
      </c>
      <c r="K7668">
        <f>IFERROR(VLOOKUP(G7668,Store_Map!$A$2:$I$100,6,FALSE),"")</f>
        <v>0</v>
      </c>
      <c r="L7668">
        <f>IFERROR(VLOOKUP(G7668,Store_Map!$A$2:$I$100,7,FALSE),"")</f>
        <v>0</v>
      </c>
      <c r="M7668">
        <f>IFERROR(VLOOKUP(G7668,Store_Map!$A$2:$I$100,8,FALSE),"")</f>
        <v>0</v>
      </c>
      <c r="N7668">
        <f t="shared" si="1071"/>
        <v>0</v>
      </c>
      <c r="O7668" t="str">
        <f t="shared" si="1072"/>
        <v>PASS</v>
      </c>
      <c r="P7668" t="str">
        <f t="shared" si="1073"/>
        <v>PASS</v>
      </c>
      <c r="Q7668" t="str">
        <f t="shared" si="1074"/>
        <v>PASS</v>
      </c>
      <c r="R7668" t="str">
        <f t="shared" si="1075"/>
        <v>PASS</v>
      </c>
      <c r="S7668" t="str">
        <f t="shared" si="1076"/>
        <v>PASS</v>
      </c>
      <c r="T7668">
        <f t="shared" si="1077"/>
        <v>100</v>
      </c>
      <c r="U7668" t="str">
        <f t="shared" si="1078"/>
        <v>Low</v>
      </c>
      <c r="V7668" t="str">
        <f t="shared" si="1079"/>
        <v>Clean</v>
      </c>
    </row>
    <row r="7669" spans="1:22" x14ac:dyDescent="0.3">
      <c r="A7669" t="str">
        <f>Raw_Data!A7669</f>
        <v>36016391</v>
      </c>
      <c r="B7669">
        <f>Raw_Data!B7669</f>
        <v>45680</v>
      </c>
      <c r="C7669" t="str">
        <f>Raw_Data!C7669</f>
        <v>LISINOPRIL 20 MG TABLET</v>
      </c>
      <c r="D7669" t="str">
        <f>Raw_Data!D7669</f>
        <v>68180098101</v>
      </c>
      <c r="E7669" t="str">
        <f>Raw_Data!E7669</f>
        <v>YASIN, NURA</v>
      </c>
      <c r="F7669" t="str">
        <f>Raw_Data!F7669</f>
        <v>1265518567</v>
      </c>
      <c r="G7669" t="str">
        <f>Raw_Data!H7669</f>
        <v>3</v>
      </c>
      <c r="H7669">
        <f>IFERROR(VLOOKUP(G7669,Store_Map!$A$2:$I$100,3,FALSE),"")</f>
        <v>0</v>
      </c>
      <c r="I7669">
        <f>IFERROR(VLOOKUP(G7669,Store_Map!$A$2:$I$100,4,FALSE),"")</f>
        <v>0</v>
      </c>
      <c r="J7669">
        <f>IFERROR(VLOOKUP(G7669,Store_Map!$A$2:$I$100,5,FALSE),"")</f>
        <v>0</v>
      </c>
      <c r="K7669">
        <f>IFERROR(VLOOKUP(G7669,Store_Map!$A$2:$I$100,6,FALSE),"")</f>
        <v>0</v>
      </c>
      <c r="L7669">
        <f>IFERROR(VLOOKUP(G7669,Store_Map!$A$2:$I$100,7,FALSE),"")</f>
        <v>0</v>
      </c>
      <c r="M7669">
        <f>IFERROR(VLOOKUP(G7669,Store_Map!$A$2:$I$100,8,FALSE),"")</f>
        <v>0</v>
      </c>
      <c r="N7669">
        <f t="shared" si="1071"/>
        <v>0</v>
      </c>
      <c r="O7669" t="str">
        <f t="shared" si="1072"/>
        <v>PASS</v>
      </c>
      <c r="P7669" t="str">
        <f t="shared" si="1073"/>
        <v>PASS</v>
      </c>
      <c r="Q7669" t="str">
        <f t="shared" si="1074"/>
        <v>PASS</v>
      </c>
      <c r="R7669" t="str">
        <f t="shared" si="1075"/>
        <v>PASS</v>
      </c>
      <c r="S7669" t="str">
        <f t="shared" si="1076"/>
        <v>PASS</v>
      </c>
      <c r="T7669">
        <f t="shared" si="1077"/>
        <v>100</v>
      </c>
      <c r="U7669" t="str">
        <f t="shared" si="1078"/>
        <v>Low</v>
      </c>
      <c r="V7669" t="str">
        <f t="shared" si="1079"/>
        <v>Clean</v>
      </c>
    </row>
    <row r="7670" spans="1:22" x14ac:dyDescent="0.3">
      <c r="A7670" t="str">
        <f>Raw_Data!A7670</f>
        <v>36013221</v>
      </c>
      <c r="B7670">
        <f>Raw_Data!B7670</f>
        <v>45680</v>
      </c>
      <c r="C7670" t="str">
        <f>Raw_Data!C7670</f>
        <v>TRELEGY ELLIPTA 200-62.5-25</v>
      </c>
      <c r="D7670" t="str">
        <f>Raw_Data!D7670</f>
        <v>173089310</v>
      </c>
      <c r="E7670" t="str">
        <f>Raw_Data!E7670</f>
        <v>DEANGELO, ALAN</v>
      </c>
      <c r="F7670" t="str">
        <f>Raw_Data!F7670</f>
        <v>1982741237</v>
      </c>
      <c r="G7670" t="str">
        <f>Raw_Data!H7670</f>
        <v>3</v>
      </c>
      <c r="H7670">
        <f>IFERROR(VLOOKUP(G7670,Store_Map!$A$2:$I$100,3,FALSE),"")</f>
        <v>0</v>
      </c>
      <c r="I7670">
        <f>IFERROR(VLOOKUP(G7670,Store_Map!$A$2:$I$100,4,FALSE),"")</f>
        <v>0</v>
      </c>
      <c r="J7670">
        <f>IFERROR(VLOOKUP(G7670,Store_Map!$A$2:$I$100,5,FALSE),"")</f>
        <v>0</v>
      </c>
      <c r="K7670">
        <f>IFERROR(VLOOKUP(G7670,Store_Map!$A$2:$I$100,6,FALSE),"")</f>
        <v>0</v>
      </c>
      <c r="L7670">
        <f>IFERROR(VLOOKUP(G7670,Store_Map!$A$2:$I$100,7,FALSE),"")</f>
        <v>0</v>
      </c>
      <c r="M7670">
        <f>IFERROR(VLOOKUP(G7670,Store_Map!$A$2:$I$100,8,FALSE),"")</f>
        <v>0</v>
      </c>
      <c r="N7670">
        <f t="shared" si="1071"/>
        <v>0</v>
      </c>
      <c r="O7670" t="str">
        <f t="shared" si="1072"/>
        <v>PASS</v>
      </c>
      <c r="P7670" t="str">
        <f t="shared" si="1073"/>
        <v>REVIEW</v>
      </c>
      <c r="Q7670" t="str">
        <f t="shared" si="1074"/>
        <v>PASS</v>
      </c>
      <c r="R7670" t="str">
        <f t="shared" si="1075"/>
        <v>PASS</v>
      </c>
      <c r="S7670" t="str">
        <f t="shared" si="1076"/>
        <v>REVIEW</v>
      </c>
      <c r="T7670">
        <f t="shared" si="1077"/>
        <v>90</v>
      </c>
      <c r="U7670" t="str">
        <f t="shared" si="1078"/>
        <v>Low</v>
      </c>
      <c r="V7670" t="str">
        <f t="shared" si="1079"/>
        <v>Invalid NDC</v>
      </c>
    </row>
    <row r="7671" spans="1:22" x14ac:dyDescent="0.3">
      <c r="A7671" t="str">
        <f>Raw_Data!A7671</f>
        <v>36016314</v>
      </c>
      <c r="B7671">
        <f>Raw_Data!B7671</f>
        <v>45680</v>
      </c>
      <c r="C7671" t="str">
        <f>Raw_Data!C7671</f>
        <v>TRIAMCINOLONE 0.1% CREAM</v>
      </c>
      <c r="D7671" t="str">
        <f>Raw_Data!D7671</f>
        <v>168000480</v>
      </c>
      <c r="E7671" t="str">
        <f>Raw_Data!E7671</f>
        <v>THAKORE, MORGAN</v>
      </c>
      <c r="F7671" t="str">
        <f>Raw_Data!F7671</f>
        <v>1770875130</v>
      </c>
      <c r="G7671" t="str">
        <f>Raw_Data!H7671</f>
        <v>3</v>
      </c>
      <c r="H7671">
        <f>IFERROR(VLOOKUP(G7671,Store_Map!$A$2:$I$100,3,FALSE),"")</f>
        <v>0</v>
      </c>
      <c r="I7671">
        <f>IFERROR(VLOOKUP(G7671,Store_Map!$A$2:$I$100,4,FALSE),"")</f>
        <v>0</v>
      </c>
      <c r="J7671">
        <f>IFERROR(VLOOKUP(G7671,Store_Map!$A$2:$I$100,5,FALSE),"")</f>
        <v>0</v>
      </c>
      <c r="K7671">
        <f>IFERROR(VLOOKUP(G7671,Store_Map!$A$2:$I$100,6,FALSE),"")</f>
        <v>0</v>
      </c>
      <c r="L7671">
        <f>IFERROR(VLOOKUP(G7671,Store_Map!$A$2:$I$100,7,FALSE),"")</f>
        <v>0</v>
      </c>
      <c r="M7671">
        <f>IFERROR(VLOOKUP(G7671,Store_Map!$A$2:$I$100,8,FALSE),"")</f>
        <v>0</v>
      </c>
      <c r="N7671">
        <f t="shared" si="1071"/>
        <v>0</v>
      </c>
      <c r="O7671" t="str">
        <f t="shared" si="1072"/>
        <v>PASS</v>
      </c>
      <c r="P7671" t="str">
        <f t="shared" si="1073"/>
        <v>REVIEW</v>
      </c>
      <c r="Q7671" t="str">
        <f t="shared" si="1074"/>
        <v>PASS</v>
      </c>
      <c r="R7671" t="str">
        <f t="shared" si="1075"/>
        <v>PASS</v>
      </c>
      <c r="S7671" t="str">
        <f t="shared" si="1076"/>
        <v>REVIEW</v>
      </c>
      <c r="T7671">
        <f t="shared" si="1077"/>
        <v>90</v>
      </c>
      <c r="U7671" t="str">
        <f t="shared" si="1078"/>
        <v>Low</v>
      </c>
      <c r="V7671" t="str">
        <f t="shared" si="1079"/>
        <v>Invalid NDC</v>
      </c>
    </row>
    <row r="7672" spans="1:22" x14ac:dyDescent="0.3">
      <c r="A7672" t="str">
        <f>Raw_Data!A7672</f>
        <v>36013874</v>
      </c>
      <c r="B7672">
        <f>Raw_Data!B7672</f>
        <v>45680</v>
      </c>
      <c r="C7672" t="str">
        <f>Raw_Data!C7672</f>
        <v>RYBELSUS 7 MG TABLET</v>
      </c>
      <c r="D7672" t="str">
        <f>Raw_Data!D7672</f>
        <v>169430730</v>
      </c>
      <c r="E7672" t="str">
        <f>Raw_Data!E7672</f>
        <v>YASIN, NURA</v>
      </c>
      <c r="F7672" t="str">
        <f>Raw_Data!F7672</f>
        <v>1265518567</v>
      </c>
      <c r="G7672" t="str">
        <f>Raw_Data!H7672</f>
        <v>3</v>
      </c>
      <c r="H7672">
        <f>IFERROR(VLOOKUP(G7672,Store_Map!$A$2:$I$100,3,FALSE),"")</f>
        <v>0</v>
      </c>
      <c r="I7672">
        <f>IFERROR(VLOOKUP(G7672,Store_Map!$A$2:$I$100,4,FALSE),"")</f>
        <v>0</v>
      </c>
      <c r="J7672">
        <f>IFERROR(VLOOKUP(G7672,Store_Map!$A$2:$I$100,5,FALSE),"")</f>
        <v>0</v>
      </c>
      <c r="K7672">
        <f>IFERROR(VLOOKUP(G7672,Store_Map!$A$2:$I$100,6,FALSE),"")</f>
        <v>0</v>
      </c>
      <c r="L7672">
        <f>IFERROR(VLOOKUP(G7672,Store_Map!$A$2:$I$100,7,FALSE),"")</f>
        <v>0</v>
      </c>
      <c r="M7672">
        <f>IFERROR(VLOOKUP(G7672,Store_Map!$A$2:$I$100,8,FALSE),"")</f>
        <v>0</v>
      </c>
      <c r="N7672">
        <f t="shared" si="1071"/>
        <v>0</v>
      </c>
      <c r="O7672" t="str">
        <f t="shared" si="1072"/>
        <v>PASS</v>
      </c>
      <c r="P7672" t="str">
        <f t="shared" si="1073"/>
        <v>REVIEW</v>
      </c>
      <c r="Q7672" t="str">
        <f t="shared" si="1074"/>
        <v>PASS</v>
      </c>
      <c r="R7672" t="str">
        <f t="shared" si="1075"/>
        <v>PASS</v>
      </c>
      <c r="S7672" t="str">
        <f t="shared" si="1076"/>
        <v>REVIEW</v>
      </c>
      <c r="T7672">
        <f t="shared" si="1077"/>
        <v>90</v>
      </c>
      <c r="U7672" t="str">
        <f t="shared" si="1078"/>
        <v>Low</v>
      </c>
      <c r="V7672" t="str">
        <f t="shared" si="1079"/>
        <v>Invalid NDC</v>
      </c>
    </row>
    <row r="7673" spans="1:22" x14ac:dyDescent="0.3">
      <c r="A7673" t="str">
        <f>Raw_Data!A7673</f>
        <v>36014613</v>
      </c>
      <c r="B7673">
        <f>Raw_Data!B7673</f>
        <v>45680</v>
      </c>
      <c r="C7673" t="str">
        <f>Raw_Data!C7673</f>
        <v>MONTELUKAST SOD 10 MG TABLE</v>
      </c>
      <c r="D7673" t="str">
        <f>Raw_Data!D7673</f>
        <v>55111072590</v>
      </c>
      <c r="E7673" t="str">
        <f>Raw_Data!E7673</f>
        <v>THERATTIL, JAYA</v>
      </c>
      <c r="F7673" t="str">
        <f>Raw_Data!F7673</f>
        <v>1043285810</v>
      </c>
      <c r="G7673" t="str">
        <f>Raw_Data!H7673</f>
        <v>3</v>
      </c>
      <c r="H7673">
        <f>IFERROR(VLOOKUP(G7673,Store_Map!$A$2:$I$100,3,FALSE),"")</f>
        <v>0</v>
      </c>
      <c r="I7673">
        <f>IFERROR(VLOOKUP(G7673,Store_Map!$A$2:$I$100,4,FALSE),"")</f>
        <v>0</v>
      </c>
      <c r="J7673">
        <f>IFERROR(VLOOKUP(G7673,Store_Map!$A$2:$I$100,5,FALSE),"")</f>
        <v>0</v>
      </c>
      <c r="K7673">
        <f>IFERROR(VLOOKUP(G7673,Store_Map!$A$2:$I$100,6,FALSE),"")</f>
        <v>0</v>
      </c>
      <c r="L7673">
        <f>IFERROR(VLOOKUP(G7673,Store_Map!$A$2:$I$100,7,FALSE),"")</f>
        <v>0</v>
      </c>
      <c r="M7673">
        <f>IFERROR(VLOOKUP(G7673,Store_Map!$A$2:$I$100,8,FALSE),"")</f>
        <v>0</v>
      </c>
      <c r="N7673">
        <f t="shared" si="1071"/>
        <v>0</v>
      </c>
      <c r="O7673" t="str">
        <f t="shared" si="1072"/>
        <v>PASS</v>
      </c>
      <c r="P7673" t="str">
        <f t="shared" si="1073"/>
        <v>PASS</v>
      </c>
      <c r="Q7673" t="str">
        <f t="shared" si="1074"/>
        <v>PASS</v>
      </c>
      <c r="R7673" t="str">
        <f t="shared" si="1075"/>
        <v>PASS</v>
      </c>
      <c r="S7673" t="str">
        <f t="shared" si="1076"/>
        <v>PASS</v>
      </c>
      <c r="T7673">
        <f t="shared" si="1077"/>
        <v>100</v>
      </c>
      <c r="U7673" t="str">
        <f t="shared" si="1078"/>
        <v>Low</v>
      </c>
      <c r="V7673" t="str">
        <f t="shared" si="1079"/>
        <v>Clean</v>
      </c>
    </row>
    <row r="7674" spans="1:22" x14ac:dyDescent="0.3">
      <c r="A7674" t="str">
        <f>Raw_Data!A7674</f>
        <v>36010877</v>
      </c>
      <c r="B7674">
        <f>Raw_Data!B7674</f>
        <v>45680</v>
      </c>
      <c r="C7674" t="str">
        <f>Raw_Data!C7674</f>
        <v>TAB-A-VITE TABLET</v>
      </c>
      <c r="D7674" t="str">
        <f>Raw_Data!D7674</f>
        <v>20555002700</v>
      </c>
      <c r="E7674" t="str">
        <f>Raw_Data!E7674</f>
        <v>WILLIFORD, KATHRYN</v>
      </c>
      <c r="F7674" t="str">
        <f>Raw_Data!F7674</f>
        <v>1962626572</v>
      </c>
      <c r="G7674" t="str">
        <f>Raw_Data!H7674</f>
        <v>3</v>
      </c>
      <c r="H7674">
        <f>IFERROR(VLOOKUP(G7674,Store_Map!$A$2:$I$100,3,FALSE),"")</f>
        <v>0</v>
      </c>
      <c r="I7674">
        <f>IFERROR(VLOOKUP(G7674,Store_Map!$A$2:$I$100,4,FALSE),"")</f>
        <v>0</v>
      </c>
      <c r="J7674">
        <f>IFERROR(VLOOKUP(G7674,Store_Map!$A$2:$I$100,5,FALSE),"")</f>
        <v>0</v>
      </c>
      <c r="K7674">
        <f>IFERROR(VLOOKUP(G7674,Store_Map!$A$2:$I$100,6,FALSE),"")</f>
        <v>0</v>
      </c>
      <c r="L7674">
        <f>IFERROR(VLOOKUP(G7674,Store_Map!$A$2:$I$100,7,FALSE),"")</f>
        <v>0</v>
      </c>
      <c r="M7674">
        <f>IFERROR(VLOOKUP(G7674,Store_Map!$A$2:$I$100,8,FALSE),"")</f>
        <v>0</v>
      </c>
      <c r="N7674">
        <f t="shared" si="1071"/>
        <v>0</v>
      </c>
      <c r="O7674" t="str">
        <f t="shared" si="1072"/>
        <v>PASS</v>
      </c>
      <c r="P7674" t="str">
        <f t="shared" si="1073"/>
        <v>PASS</v>
      </c>
      <c r="Q7674" t="str">
        <f t="shared" si="1074"/>
        <v>PASS</v>
      </c>
      <c r="R7674" t="str">
        <f t="shared" si="1075"/>
        <v>PASS</v>
      </c>
      <c r="S7674" t="str">
        <f t="shared" si="1076"/>
        <v>PASS</v>
      </c>
      <c r="T7674">
        <f t="shared" si="1077"/>
        <v>100</v>
      </c>
      <c r="U7674" t="str">
        <f t="shared" si="1078"/>
        <v>Low</v>
      </c>
      <c r="V7674" t="str">
        <f t="shared" si="1079"/>
        <v>Clean</v>
      </c>
    </row>
    <row r="7675" spans="1:22" x14ac:dyDescent="0.3">
      <c r="A7675" t="str">
        <f>Raw_Data!A7675</f>
        <v>36013138</v>
      </c>
      <c r="B7675">
        <f>Raw_Data!B7675</f>
        <v>45680</v>
      </c>
      <c r="C7675" t="str">
        <f>Raw_Data!C7675</f>
        <v>AMLODIPINE BESYLATE 5 MG TA</v>
      </c>
      <c r="D7675" t="str">
        <f>Raw_Data!D7675</f>
        <v>69097012715</v>
      </c>
      <c r="E7675" t="str">
        <f>Raw_Data!E7675</f>
        <v>SINGH, KRISTIANNA</v>
      </c>
      <c r="F7675" t="str">
        <f>Raw_Data!F7675</f>
        <v>1043664501</v>
      </c>
      <c r="G7675" t="str">
        <f>Raw_Data!H7675</f>
        <v>3</v>
      </c>
      <c r="H7675">
        <f>IFERROR(VLOOKUP(G7675,Store_Map!$A$2:$I$100,3,FALSE),"")</f>
        <v>0</v>
      </c>
      <c r="I7675">
        <f>IFERROR(VLOOKUP(G7675,Store_Map!$A$2:$I$100,4,FALSE),"")</f>
        <v>0</v>
      </c>
      <c r="J7675">
        <f>IFERROR(VLOOKUP(G7675,Store_Map!$A$2:$I$100,5,FALSE),"")</f>
        <v>0</v>
      </c>
      <c r="K7675">
        <f>IFERROR(VLOOKUP(G7675,Store_Map!$A$2:$I$100,6,FALSE),"")</f>
        <v>0</v>
      </c>
      <c r="L7675">
        <f>IFERROR(VLOOKUP(G7675,Store_Map!$A$2:$I$100,7,FALSE),"")</f>
        <v>0</v>
      </c>
      <c r="M7675">
        <f>IFERROR(VLOOKUP(G7675,Store_Map!$A$2:$I$100,8,FALSE),"")</f>
        <v>0</v>
      </c>
      <c r="N7675">
        <f t="shared" si="1071"/>
        <v>0</v>
      </c>
      <c r="O7675" t="str">
        <f t="shared" si="1072"/>
        <v>PASS</v>
      </c>
      <c r="P7675" t="str">
        <f t="shared" si="1073"/>
        <v>PASS</v>
      </c>
      <c r="Q7675" t="str">
        <f t="shared" si="1074"/>
        <v>PASS</v>
      </c>
      <c r="R7675" t="str">
        <f t="shared" si="1075"/>
        <v>PASS</v>
      </c>
      <c r="S7675" t="str">
        <f t="shared" si="1076"/>
        <v>PASS</v>
      </c>
      <c r="T7675">
        <f t="shared" si="1077"/>
        <v>100</v>
      </c>
      <c r="U7675" t="str">
        <f t="shared" si="1078"/>
        <v>Low</v>
      </c>
      <c r="V7675" t="str">
        <f t="shared" si="1079"/>
        <v>Clean</v>
      </c>
    </row>
    <row r="7676" spans="1:22" x14ac:dyDescent="0.3">
      <c r="A7676" t="str">
        <f>Raw_Data!A7676</f>
        <v>36014559</v>
      </c>
      <c r="B7676">
        <f>Raw_Data!B7676</f>
        <v>45680</v>
      </c>
      <c r="C7676" t="str">
        <f>Raw_Data!C7676</f>
        <v>METFORMIN HCL 1,000 MG TABL</v>
      </c>
      <c r="D7676" t="str">
        <f>Raw_Data!D7676</f>
        <v>67877056305</v>
      </c>
      <c r="E7676" t="str">
        <f>Raw_Data!E7676</f>
        <v>YASIN, NURA</v>
      </c>
      <c r="F7676" t="str">
        <f>Raw_Data!F7676</f>
        <v>1265518567</v>
      </c>
      <c r="G7676" t="str">
        <f>Raw_Data!H7676</f>
        <v>3</v>
      </c>
      <c r="H7676">
        <f>IFERROR(VLOOKUP(G7676,Store_Map!$A$2:$I$100,3,FALSE),"")</f>
        <v>0</v>
      </c>
      <c r="I7676">
        <f>IFERROR(VLOOKUP(G7676,Store_Map!$A$2:$I$100,4,FALSE),"")</f>
        <v>0</v>
      </c>
      <c r="J7676">
        <f>IFERROR(VLOOKUP(G7676,Store_Map!$A$2:$I$100,5,FALSE),"")</f>
        <v>0</v>
      </c>
      <c r="K7676">
        <f>IFERROR(VLOOKUP(G7676,Store_Map!$A$2:$I$100,6,FALSE),"")</f>
        <v>0</v>
      </c>
      <c r="L7676">
        <f>IFERROR(VLOOKUP(G7676,Store_Map!$A$2:$I$100,7,FALSE),"")</f>
        <v>0</v>
      </c>
      <c r="M7676">
        <f>IFERROR(VLOOKUP(G7676,Store_Map!$A$2:$I$100,8,FALSE),"")</f>
        <v>0</v>
      </c>
      <c r="N7676">
        <f t="shared" si="1071"/>
        <v>0</v>
      </c>
      <c r="O7676" t="str">
        <f t="shared" si="1072"/>
        <v>PASS</v>
      </c>
      <c r="P7676" t="str">
        <f t="shared" si="1073"/>
        <v>PASS</v>
      </c>
      <c r="Q7676" t="str">
        <f t="shared" si="1074"/>
        <v>PASS</v>
      </c>
      <c r="R7676" t="str">
        <f t="shared" si="1075"/>
        <v>PASS</v>
      </c>
      <c r="S7676" t="str">
        <f t="shared" si="1076"/>
        <v>PASS</v>
      </c>
      <c r="T7676">
        <f t="shared" si="1077"/>
        <v>100</v>
      </c>
      <c r="U7676" t="str">
        <f t="shared" si="1078"/>
        <v>Low</v>
      </c>
      <c r="V7676" t="str">
        <f t="shared" si="1079"/>
        <v>Clean</v>
      </c>
    </row>
    <row r="7677" spans="1:22" x14ac:dyDescent="0.3">
      <c r="A7677" t="str">
        <f>Raw_Data!A7677</f>
        <v>36010303</v>
      </c>
      <c r="B7677">
        <f>Raw_Data!B7677</f>
        <v>45680</v>
      </c>
      <c r="C7677" t="str">
        <f>Raw_Data!C7677</f>
        <v>SERTRALINE HCL 25 MG TABLET</v>
      </c>
      <c r="D7677" t="str">
        <f>Raw_Data!D7677</f>
        <v>68180035109</v>
      </c>
      <c r="E7677" t="str">
        <f>Raw_Data!E7677</f>
        <v>ALLEN, AMANDA</v>
      </c>
      <c r="F7677" t="str">
        <f>Raw_Data!F7677</f>
        <v>1982231882</v>
      </c>
      <c r="G7677" t="str">
        <f>Raw_Data!H7677</f>
        <v>3</v>
      </c>
      <c r="H7677">
        <f>IFERROR(VLOOKUP(G7677,Store_Map!$A$2:$I$100,3,FALSE),"")</f>
        <v>0</v>
      </c>
      <c r="I7677">
        <f>IFERROR(VLOOKUP(G7677,Store_Map!$A$2:$I$100,4,FALSE),"")</f>
        <v>0</v>
      </c>
      <c r="J7677">
        <f>IFERROR(VLOOKUP(G7677,Store_Map!$A$2:$I$100,5,FALSE),"")</f>
        <v>0</v>
      </c>
      <c r="K7677">
        <f>IFERROR(VLOOKUP(G7677,Store_Map!$A$2:$I$100,6,FALSE),"")</f>
        <v>0</v>
      </c>
      <c r="L7677">
        <f>IFERROR(VLOOKUP(G7677,Store_Map!$A$2:$I$100,7,FALSE),"")</f>
        <v>0</v>
      </c>
      <c r="M7677">
        <f>IFERROR(VLOOKUP(G7677,Store_Map!$A$2:$I$100,8,FALSE),"")</f>
        <v>0</v>
      </c>
      <c r="N7677">
        <f t="shared" si="1071"/>
        <v>0</v>
      </c>
      <c r="O7677" t="str">
        <f t="shared" si="1072"/>
        <v>PASS</v>
      </c>
      <c r="P7677" t="str">
        <f t="shared" si="1073"/>
        <v>PASS</v>
      </c>
      <c r="Q7677" t="str">
        <f t="shared" si="1074"/>
        <v>PASS</v>
      </c>
      <c r="R7677" t="str">
        <f t="shared" si="1075"/>
        <v>PASS</v>
      </c>
      <c r="S7677" t="str">
        <f t="shared" si="1076"/>
        <v>PASS</v>
      </c>
      <c r="T7677">
        <f t="shared" si="1077"/>
        <v>100</v>
      </c>
      <c r="U7677" t="str">
        <f t="shared" si="1078"/>
        <v>Low</v>
      </c>
      <c r="V7677" t="str">
        <f t="shared" si="1079"/>
        <v>Clean</v>
      </c>
    </row>
    <row r="7678" spans="1:22" x14ac:dyDescent="0.3">
      <c r="A7678" t="str">
        <f>Raw_Data!A7678</f>
        <v>36014515</v>
      </c>
      <c r="B7678">
        <f>Raw_Data!B7678</f>
        <v>45680</v>
      </c>
      <c r="C7678" t="str">
        <f>Raw_Data!C7678</f>
        <v>CLONIDINE HCL 0.1 MG TABLET</v>
      </c>
      <c r="D7678" t="str">
        <f>Raw_Data!D7678</f>
        <v>52817018010</v>
      </c>
      <c r="E7678" t="str">
        <f>Raw_Data!E7678</f>
        <v>ERTLE, VALERIE</v>
      </c>
      <c r="F7678" t="str">
        <f>Raw_Data!F7678</f>
        <v>1245619592</v>
      </c>
      <c r="G7678" t="str">
        <f>Raw_Data!H7678</f>
        <v>3</v>
      </c>
      <c r="H7678">
        <f>IFERROR(VLOOKUP(G7678,Store_Map!$A$2:$I$100,3,FALSE),"")</f>
        <v>0</v>
      </c>
      <c r="I7678">
        <f>IFERROR(VLOOKUP(G7678,Store_Map!$A$2:$I$100,4,FALSE),"")</f>
        <v>0</v>
      </c>
      <c r="J7678">
        <f>IFERROR(VLOOKUP(G7678,Store_Map!$A$2:$I$100,5,FALSE),"")</f>
        <v>0</v>
      </c>
      <c r="K7678">
        <f>IFERROR(VLOOKUP(G7678,Store_Map!$A$2:$I$100,6,FALSE),"")</f>
        <v>0</v>
      </c>
      <c r="L7678">
        <f>IFERROR(VLOOKUP(G7678,Store_Map!$A$2:$I$100,7,FALSE),"")</f>
        <v>0</v>
      </c>
      <c r="M7678">
        <f>IFERROR(VLOOKUP(G7678,Store_Map!$A$2:$I$100,8,FALSE),"")</f>
        <v>0</v>
      </c>
      <c r="N7678">
        <f t="shared" si="1071"/>
        <v>0</v>
      </c>
      <c r="O7678" t="str">
        <f t="shared" si="1072"/>
        <v>PASS</v>
      </c>
      <c r="P7678" t="str">
        <f t="shared" si="1073"/>
        <v>PASS</v>
      </c>
      <c r="Q7678" t="str">
        <f t="shared" si="1074"/>
        <v>PASS</v>
      </c>
      <c r="R7678" t="str">
        <f t="shared" si="1075"/>
        <v>PASS</v>
      </c>
      <c r="S7678" t="str">
        <f t="shared" si="1076"/>
        <v>PASS</v>
      </c>
      <c r="T7678">
        <f t="shared" si="1077"/>
        <v>100</v>
      </c>
      <c r="U7678" t="str">
        <f t="shared" si="1078"/>
        <v>Low</v>
      </c>
      <c r="V7678" t="str">
        <f t="shared" si="1079"/>
        <v>Clean</v>
      </c>
    </row>
    <row r="7679" spans="1:22" x14ac:dyDescent="0.3">
      <c r="A7679" t="str">
        <f>Raw_Data!A7679</f>
        <v>36013484</v>
      </c>
      <c r="B7679">
        <f>Raw_Data!B7679</f>
        <v>45680</v>
      </c>
      <c r="C7679" t="str">
        <f>Raw_Data!C7679</f>
        <v>FLUTICASONE PROP 50 MCG SPR</v>
      </c>
      <c r="D7679" t="str">
        <f>Raw_Data!D7679</f>
        <v>536118365</v>
      </c>
      <c r="E7679" t="str">
        <f>Raw_Data!E7679</f>
        <v>ERTLE, VALERIE</v>
      </c>
      <c r="F7679" t="str">
        <f>Raw_Data!F7679</f>
        <v>1245619592</v>
      </c>
      <c r="G7679" t="str">
        <f>Raw_Data!H7679</f>
        <v>3</v>
      </c>
      <c r="H7679">
        <f>IFERROR(VLOOKUP(G7679,Store_Map!$A$2:$I$100,3,FALSE),"")</f>
        <v>0</v>
      </c>
      <c r="I7679">
        <f>IFERROR(VLOOKUP(G7679,Store_Map!$A$2:$I$100,4,FALSE),"")</f>
        <v>0</v>
      </c>
      <c r="J7679">
        <f>IFERROR(VLOOKUP(G7679,Store_Map!$A$2:$I$100,5,FALSE),"")</f>
        <v>0</v>
      </c>
      <c r="K7679">
        <f>IFERROR(VLOOKUP(G7679,Store_Map!$A$2:$I$100,6,FALSE),"")</f>
        <v>0</v>
      </c>
      <c r="L7679">
        <f>IFERROR(VLOOKUP(G7679,Store_Map!$A$2:$I$100,7,FALSE),"")</f>
        <v>0</v>
      </c>
      <c r="M7679">
        <f>IFERROR(VLOOKUP(G7679,Store_Map!$A$2:$I$100,8,FALSE),"")</f>
        <v>0</v>
      </c>
      <c r="N7679">
        <f t="shared" si="1071"/>
        <v>0</v>
      </c>
      <c r="O7679" t="str">
        <f t="shared" si="1072"/>
        <v>PASS</v>
      </c>
      <c r="P7679" t="str">
        <f t="shared" si="1073"/>
        <v>REVIEW</v>
      </c>
      <c r="Q7679" t="str">
        <f t="shared" si="1074"/>
        <v>PASS</v>
      </c>
      <c r="R7679" t="str">
        <f t="shared" si="1075"/>
        <v>PASS</v>
      </c>
      <c r="S7679" t="str">
        <f t="shared" si="1076"/>
        <v>REVIEW</v>
      </c>
      <c r="T7679">
        <f t="shared" si="1077"/>
        <v>90</v>
      </c>
      <c r="U7679" t="str">
        <f t="shared" si="1078"/>
        <v>Low</v>
      </c>
      <c r="V7679" t="str">
        <f t="shared" si="1079"/>
        <v>Invalid NDC</v>
      </c>
    </row>
    <row r="7680" spans="1:22" x14ac:dyDescent="0.3">
      <c r="A7680" t="str">
        <f>Raw_Data!A7680</f>
        <v>36015219</v>
      </c>
      <c r="B7680">
        <f>Raw_Data!B7680</f>
        <v>45680</v>
      </c>
      <c r="C7680" t="str">
        <f>Raw_Data!C7680</f>
        <v>TRIAMCINOLONE 55 MCG NASAL</v>
      </c>
      <c r="D7680" t="str">
        <f>Raw_Data!D7680</f>
        <v>45802010901</v>
      </c>
      <c r="E7680" t="str">
        <f>Raw_Data!E7680</f>
        <v>THERATTIL, JAYA</v>
      </c>
      <c r="F7680" t="str">
        <f>Raw_Data!F7680</f>
        <v>1043285810</v>
      </c>
      <c r="G7680" t="str">
        <f>Raw_Data!H7680</f>
        <v>3</v>
      </c>
      <c r="H7680">
        <f>IFERROR(VLOOKUP(G7680,Store_Map!$A$2:$I$100,3,FALSE),"")</f>
        <v>0</v>
      </c>
      <c r="I7680">
        <f>IFERROR(VLOOKUP(G7680,Store_Map!$A$2:$I$100,4,FALSE),"")</f>
        <v>0</v>
      </c>
      <c r="J7680">
        <f>IFERROR(VLOOKUP(G7680,Store_Map!$A$2:$I$100,5,FALSE),"")</f>
        <v>0</v>
      </c>
      <c r="K7680">
        <f>IFERROR(VLOOKUP(G7680,Store_Map!$A$2:$I$100,6,FALSE),"")</f>
        <v>0</v>
      </c>
      <c r="L7680">
        <f>IFERROR(VLOOKUP(G7680,Store_Map!$A$2:$I$100,7,FALSE),"")</f>
        <v>0</v>
      </c>
      <c r="M7680">
        <f>IFERROR(VLOOKUP(G7680,Store_Map!$A$2:$I$100,8,FALSE),"")</f>
        <v>0</v>
      </c>
      <c r="N7680">
        <f t="shared" si="1071"/>
        <v>0</v>
      </c>
      <c r="O7680" t="str">
        <f t="shared" si="1072"/>
        <v>PASS</v>
      </c>
      <c r="P7680" t="str">
        <f t="shared" si="1073"/>
        <v>PASS</v>
      </c>
      <c r="Q7680" t="str">
        <f t="shared" si="1074"/>
        <v>PASS</v>
      </c>
      <c r="R7680" t="str">
        <f t="shared" si="1075"/>
        <v>PASS</v>
      </c>
      <c r="S7680" t="str">
        <f t="shared" si="1076"/>
        <v>PASS</v>
      </c>
      <c r="T7680">
        <f t="shared" si="1077"/>
        <v>100</v>
      </c>
      <c r="U7680" t="str">
        <f t="shared" si="1078"/>
        <v>Low</v>
      </c>
      <c r="V7680" t="str">
        <f t="shared" si="1079"/>
        <v>Clean</v>
      </c>
    </row>
    <row r="7681" spans="1:22" x14ac:dyDescent="0.3">
      <c r="A7681" t="str">
        <f>Raw_Data!A7681</f>
        <v>36013590</v>
      </c>
      <c r="B7681">
        <f>Raw_Data!B7681</f>
        <v>45680</v>
      </c>
      <c r="C7681" t="str">
        <f>Raw_Data!C7681</f>
        <v>MOUNJARO 2.5 MG/0.5 ML PEN</v>
      </c>
      <c r="D7681" t="str">
        <f>Raw_Data!D7681</f>
        <v>2150680</v>
      </c>
      <c r="E7681" t="str">
        <f>Raw_Data!E7681</f>
        <v>GIBBS, JON</v>
      </c>
      <c r="F7681" t="str">
        <f>Raw_Data!F7681</f>
        <v>1700896156</v>
      </c>
      <c r="G7681" t="str">
        <f>Raw_Data!H7681</f>
        <v>3</v>
      </c>
      <c r="H7681">
        <f>IFERROR(VLOOKUP(G7681,Store_Map!$A$2:$I$100,3,FALSE),"")</f>
        <v>0</v>
      </c>
      <c r="I7681">
        <f>IFERROR(VLOOKUP(G7681,Store_Map!$A$2:$I$100,4,FALSE),"")</f>
        <v>0</v>
      </c>
      <c r="J7681">
        <f>IFERROR(VLOOKUP(G7681,Store_Map!$A$2:$I$100,5,FALSE),"")</f>
        <v>0</v>
      </c>
      <c r="K7681">
        <f>IFERROR(VLOOKUP(G7681,Store_Map!$A$2:$I$100,6,FALSE),"")</f>
        <v>0</v>
      </c>
      <c r="L7681">
        <f>IFERROR(VLOOKUP(G7681,Store_Map!$A$2:$I$100,7,FALSE),"")</f>
        <v>0</v>
      </c>
      <c r="M7681">
        <f>IFERROR(VLOOKUP(G7681,Store_Map!$A$2:$I$100,8,FALSE),"")</f>
        <v>0</v>
      </c>
      <c r="N7681">
        <f t="shared" si="1071"/>
        <v>0</v>
      </c>
      <c r="O7681" t="str">
        <f t="shared" si="1072"/>
        <v>PASS</v>
      </c>
      <c r="P7681" t="str">
        <f t="shared" si="1073"/>
        <v>REVIEW</v>
      </c>
      <c r="Q7681" t="str">
        <f t="shared" si="1074"/>
        <v>PASS</v>
      </c>
      <c r="R7681" t="str">
        <f t="shared" si="1075"/>
        <v>PASS</v>
      </c>
      <c r="S7681" t="str">
        <f t="shared" si="1076"/>
        <v>REVIEW</v>
      </c>
      <c r="T7681">
        <f t="shared" si="1077"/>
        <v>90</v>
      </c>
      <c r="U7681" t="str">
        <f t="shared" si="1078"/>
        <v>Low</v>
      </c>
      <c r="V7681" t="str">
        <f t="shared" si="1079"/>
        <v>Invalid NDC</v>
      </c>
    </row>
    <row r="7682" spans="1:22" x14ac:dyDescent="0.3">
      <c r="A7682" t="str">
        <f>Raw_Data!A7682</f>
        <v>36015929</v>
      </c>
      <c r="B7682">
        <f>Raw_Data!B7682</f>
        <v>45680</v>
      </c>
      <c r="C7682" t="str">
        <f>Raw_Data!C7682</f>
        <v>CLONIDINE HCL 0.1 MG TABLET</v>
      </c>
      <c r="D7682" t="str">
        <f>Raw_Data!D7682</f>
        <v>52817018010</v>
      </c>
      <c r="E7682" t="str">
        <f>Raw_Data!E7682</f>
        <v>INGRAM, MAYA</v>
      </c>
      <c r="F7682" t="str">
        <f>Raw_Data!F7682</f>
        <v>1518221464</v>
      </c>
      <c r="G7682" t="str">
        <f>Raw_Data!H7682</f>
        <v>3</v>
      </c>
      <c r="H7682">
        <f>IFERROR(VLOOKUP(G7682,Store_Map!$A$2:$I$100,3,FALSE),"")</f>
        <v>0</v>
      </c>
      <c r="I7682">
        <f>IFERROR(VLOOKUP(G7682,Store_Map!$A$2:$I$100,4,FALSE),"")</f>
        <v>0</v>
      </c>
      <c r="J7682">
        <f>IFERROR(VLOOKUP(G7682,Store_Map!$A$2:$I$100,5,FALSE),"")</f>
        <v>0</v>
      </c>
      <c r="K7682">
        <f>IFERROR(VLOOKUP(G7682,Store_Map!$A$2:$I$100,6,FALSE),"")</f>
        <v>0</v>
      </c>
      <c r="L7682">
        <f>IFERROR(VLOOKUP(G7682,Store_Map!$A$2:$I$100,7,FALSE),"")</f>
        <v>0</v>
      </c>
      <c r="M7682">
        <f>IFERROR(VLOOKUP(G7682,Store_Map!$A$2:$I$100,8,FALSE),"")</f>
        <v>0</v>
      </c>
      <c r="N7682">
        <f t="shared" ref="N7682:N7745" si="1080">COUNTBLANK(A7682:M7682)</f>
        <v>0</v>
      </c>
      <c r="O7682" t="str">
        <f t="shared" ref="O7682:O7745" si="1081">IF(AND(F7682&lt;&gt;"",LEN(F7682)=10,ISNUMBER(--F7682)),"PASS","REVIEW")</f>
        <v>PASS</v>
      </c>
      <c r="P7682" t="str">
        <f t="shared" ref="P7682:P7745" si="1082">IF(AND(D7682&lt;&gt;"",OR(LEN(D7682)=10,LEN(D7682)=11),ISNUMBER(--D7682)),"PASS","REVIEW")</f>
        <v>PASS</v>
      </c>
      <c r="Q7682" t="str">
        <f t="shared" ref="Q7682:Q7745" si="1083">IF(H7682&lt;&gt;"","PASS","REVIEW")</f>
        <v>PASS</v>
      </c>
      <c r="R7682" t="str">
        <f t="shared" ref="R7682:R7745" si="1084">IF(AND(I7682&lt;&gt;"",J7682&lt;&gt;"",K7682&lt;&gt;"",L7682&lt;&gt;"",M7682&lt;&gt;""),"PASS","REVIEW")</f>
        <v>PASS</v>
      </c>
      <c r="S7682" t="str">
        <f t="shared" ref="S7682:S7745" si="1085">IF(OR(N7682&gt;0,O7682="REVIEW",P7682="REVIEW",Q7682="REVIEW",R7682="REVIEW"),"REVIEW","PASS")</f>
        <v>PASS</v>
      </c>
      <c r="T7682">
        <f t="shared" ref="T7682:T7745" si="1086">MAX(0,100-(N7682*5)-IF(O7682="REVIEW",15,0)-IF(P7682="REVIEW",10,0)-IF(Q7682="REVIEW",10,0)-IF(R7682="REVIEW",20,0))</f>
        <v>100</v>
      </c>
      <c r="U7682" t="str">
        <f t="shared" ref="U7682:U7745" si="1087">IF(T7682&gt;=90,"Low",IF(T7682&gt;=70,"Medium","High"))</f>
        <v>Low</v>
      </c>
      <c r="V7682" t="str">
        <f t="shared" ref="V7682:V7745" si="1088">IF(N7682&gt;0,"Missing required fields",IF(O7682="REVIEW","Invalid provider NPI",IF(P7682="REVIEW","Invalid NDC",IF(Q7682="REVIEW","Store mapping incomplete",IF(R7682="REVIEW","Entity mapping incomplete","Clean")))))</f>
        <v>Clean</v>
      </c>
    </row>
    <row r="7683" spans="1:22" x14ac:dyDescent="0.3">
      <c r="A7683" t="str">
        <f>Raw_Data!A7683</f>
        <v>36016427</v>
      </c>
      <c r="B7683">
        <f>Raw_Data!B7683</f>
        <v>45680</v>
      </c>
      <c r="C7683" t="str">
        <f>Raw_Data!C7683</f>
        <v>DUPIXENT 300 MG/2 ML PEN</v>
      </c>
      <c r="D7683" t="str">
        <f>Raw_Data!D7683</f>
        <v>24591502</v>
      </c>
      <c r="E7683" t="str">
        <f>Raw_Data!E7683</f>
        <v>THAKORE, MORGAN</v>
      </c>
      <c r="F7683" t="str">
        <f>Raw_Data!F7683</f>
        <v>1770875130</v>
      </c>
      <c r="G7683" t="str">
        <f>Raw_Data!H7683</f>
        <v>3</v>
      </c>
      <c r="H7683">
        <f>IFERROR(VLOOKUP(G7683,Store_Map!$A$2:$I$100,3,FALSE),"")</f>
        <v>0</v>
      </c>
      <c r="I7683">
        <f>IFERROR(VLOOKUP(G7683,Store_Map!$A$2:$I$100,4,FALSE),"")</f>
        <v>0</v>
      </c>
      <c r="J7683">
        <f>IFERROR(VLOOKUP(G7683,Store_Map!$A$2:$I$100,5,FALSE),"")</f>
        <v>0</v>
      </c>
      <c r="K7683">
        <f>IFERROR(VLOOKUP(G7683,Store_Map!$A$2:$I$100,6,FALSE),"")</f>
        <v>0</v>
      </c>
      <c r="L7683">
        <f>IFERROR(VLOOKUP(G7683,Store_Map!$A$2:$I$100,7,FALSE),"")</f>
        <v>0</v>
      </c>
      <c r="M7683">
        <f>IFERROR(VLOOKUP(G7683,Store_Map!$A$2:$I$100,8,FALSE),"")</f>
        <v>0</v>
      </c>
      <c r="N7683">
        <f t="shared" si="1080"/>
        <v>0</v>
      </c>
      <c r="O7683" t="str">
        <f t="shared" si="1081"/>
        <v>PASS</v>
      </c>
      <c r="P7683" t="str">
        <f t="shared" si="1082"/>
        <v>REVIEW</v>
      </c>
      <c r="Q7683" t="str">
        <f t="shared" si="1083"/>
        <v>PASS</v>
      </c>
      <c r="R7683" t="str">
        <f t="shared" si="1084"/>
        <v>PASS</v>
      </c>
      <c r="S7683" t="str">
        <f t="shared" si="1085"/>
        <v>REVIEW</v>
      </c>
      <c r="T7683">
        <f t="shared" si="1086"/>
        <v>90</v>
      </c>
      <c r="U7683" t="str">
        <f t="shared" si="1087"/>
        <v>Low</v>
      </c>
      <c r="V7683" t="str">
        <f t="shared" si="1088"/>
        <v>Invalid NDC</v>
      </c>
    </row>
    <row r="7684" spans="1:22" x14ac:dyDescent="0.3">
      <c r="A7684" t="str">
        <f>Raw_Data!A7684</f>
        <v>36014621</v>
      </c>
      <c r="B7684">
        <f>Raw_Data!B7684</f>
        <v>45680</v>
      </c>
      <c r="C7684" t="str">
        <f>Raw_Data!C7684</f>
        <v>CETIRIZINE HCL 1 MG/ML SOLN</v>
      </c>
      <c r="D7684" t="str">
        <f>Raw_Data!D7684</f>
        <v>45802097426</v>
      </c>
      <c r="E7684" t="str">
        <f>Raw_Data!E7684</f>
        <v>THERATTIL, JAYA</v>
      </c>
      <c r="F7684" t="str">
        <f>Raw_Data!F7684</f>
        <v>1043285810</v>
      </c>
      <c r="G7684" t="str">
        <f>Raw_Data!H7684</f>
        <v>3</v>
      </c>
      <c r="H7684">
        <f>IFERROR(VLOOKUP(G7684,Store_Map!$A$2:$I$100,3,FALSE),"")</f>
        <v>0</v>
      </c>
      <c r="I7684">
        <f>IFERROR(VLOOKUP(G7684,Store_Map!$A$2:$I$100,4,FALSE),"")</f>
        <v>0</v>
      </c>
      <c r="J7684">
        <f>IFERROR(VLOOKUP(G7684,Store_Map!$A$2:$I$100,5,FALSE),"")</f>
        <v>0</v>
      </c>
      <c r="K7684">
        <f>IFERROR(VLOOKUP(G7684,Store_Map!$A$2:$I$100,6,FALSE),"")</f>
        <v>0</v>
      </c>
      <c r="L7684">
        <f>IFERROR(VLOOKUP(G7684,Store_Map!$A$2:$I$100,7,FALSE),"")</f>
        <v>0</v>
      </c>
      <c r="M7684">
        <f>IFERROR(VLOOKUP(G7684,Store_Map!$A$2:$I$100,8,FALSE),"")</f>
        <v>0</v>
      </c>
      <c r="N7684">
        <f t="shared" si="1080"/>
        <v>0</v>
      </c>
      <c r="O7684" t="str">
        <f t="shared" si="1081"/>
        <v>PASS</v>
      </c>
      <c r="P7684" t="str">
        <f t="shared" si="1082"/>
        <v>PASS</v>
      </c>
      <c r="Q7684" t="str">
        <f t="shared" si="1083"/>
        <v>PASS</v>
      </c>
      <c r="R7684" t="str">
        <f t="shared" si="1084"/>
        <v>PASS</v>
      </c>
      <c r="S7684" t="str">
        <f t="shared" si="1085"/>
        <v>PASS</v>
      </c>
      <c r="T7684">
        <f t="shared" si="1086"/>
        <v>100</v>
      </c>
      <c r="U7684" t="str">
        <f t="shared" si="1087"/>
        <v>Low</v>
      </c>
      <c r="V7684" t="str">
        <f t="shared" si="1088"/>
        <v>Clean</v>
      </c>
    </row>
    <row r="7685" spans="1:22" x14ac:dyDescent="0.3">
      <c r="A7685" t="str">
        <f>Raw_Data!A7685</f>
        <v>36014624</v>
      </c>
      <c r="B7685">
        <f>Raw_Data!B7685</f>
        <v>45680</v>
      </c>
      <c r="C7685" t="str">
        <f>Raw_Data!C7685</f>
        <v>MONTELUKAST SOD 5 MG TAB CH</v>
      </c>
      <c r="D7685" t="str">
        <f>Raw_Data!D7685</f>
        <v>33342011107</v>
      </c>
      <c r="E7685" t="str">
        <f>Raw_Data!E7685</f>
        <v>THERATTIL, JAYA</v>
      </c>
      <c r="F7685" t="str">
        <f>Raw_Data!F7685</f>
        <v>1043285810</v>
      </c>
      <c r="G7685" t="str">
        <f>Raw_Data!H7685</f>
        <v>3</v>
      </c>
      <c r="H7685">
        <f>IFERROR(VLOOKUP(G7685,Store_Map!$A$2:$I$100,3,FALSE),"")</f>
        <v>0</v>
      </c>
      <c r="I7685">
        <f>IFERROR(VLOOKUP(G7685,Store_Map!$A$2:$I$100,4,FALSE),"")</f>
        <v>0</v>
      </c>
      <c r="J7685">
        <f>IFERROR(VLOOKUP(G7685,Store_Map!$A$2:$I$100,5,FALSE),"")</f>
        <v>0</v>
      </c>
      <c r="K7685">
        <f>IFERROR(VLOOKUP(G7685,Store_Map!$A$2:$I$100,6,FALSE),"")</f>
        <v>0</v>
      </c>
      <c r="L7685">
        <f>IFERROR(VLOOKUP(G7685,Store_Map!$A$2:$I$100,7,FALSE),"")</f>
        <v>0</v>
      </c>
      <c r="M7685">
        <f>IFERROR(VLOOKUP(G7685,Store_Map!$A$2:$I$100,8,FALSE),"")</f>
        <v>0</v>
      </c>
      <c r="N7685">
        <f t="shared" si="1080"/>
        <v>0</v>
      </c>
      <c r="O7685" t="str">
        <f t="shared" si="1081"/>
        <v>PASS</v>
      </c>
      <c r="P7685" t="str">
        <f t="shared" si="1082"/>
        <v>PASS</v>
      </c>
      <c r="Q7685" t="str">
        <f t="shared" si="1083"/>
        <v>PASS</v>
      </c>
      <c r="R7685" t="str">
        <f t="shared" si="1084"/>
        <v>PASS</v>
      </c>
      <c r="S7685" t="str">
        <f t="shared" si="1085"/>
        <v>PASS</v>
      </c>
      <c r="T7685">
        <f t="shared" si="1086"/>
        <v>100</v>
      </c>
      <c r="U7685" t="str">
        <f t="shared" si="1087"/>
        <v>Low</v>
      </c>
      <c r="V7685" t="str">
        <f t="shared" si="1088"/>
        <v>Clean</v>
      </c>
    </row>
    <row r="7686" spans="1:22" x14ac:dyDescent="0.3">
      <c r="A7686" t="str">
        <f>Raw_Data!A7686</f>
        <v>36014623</v>
      </c>
      <c r="B7686">
        <f>Raw_Data!B7686</f>
        <v>45680</v>
      </c>
      <c r="C7686" t="str">
        <f>Raw_Data!C7686</f>
        <v>CETIRIZINE HCL 1 MG/ML SOLN</v>
      </c>
      <c r="D7686" t="str">
        <f>Raw_Data!D7686</f>
        <v>45802097426</v>
      </c>
      <c r="E7686" t="str">
        <f>Raw_Data!E7686</f>
        <v>THERATTIL, JAYA</v>
      </c>
      <c r="F7686" t="str">
        <f>Raw_Data!F7686</f>
        <v>1043285810</v>
      </c>
      <c r="G7686" t="str">
        <f>Raw_Data!H7686</f>
        <v>3</v>
      </c>
      <c r="H7686">
        <f>IFERROR(VLOOKUP(G7686,Store_Map!$A$2:$I$100,3,FALSE),"")</f>
        <v>0</v>
      </c>
      <c r="I7686">
        <f>IFERROR(VLOOKUP(G7686,Store_Map!$A$2:$I$100,4,FALSE),"")</f>
        <v>0</v>
      </c>
      <c r="J7686">
        <f>IFERROR(VLOOKUP(G7686,Store_Map!$A$2:$I$100,5,FALSE),"")</f>
        <v>0</v>
      </c>
      <c r="K7686">
        <f>IFERROR(VLOOKUP(G7686,Store_Map!$A$2:$I$100,6,FALSE),"")</f>
        <v>0</v>
      </c>
      <c r="L7686">
        <f>IFERROR(VLOOKUP(G7686,Store_Map!$A$2:$I$100,7,FALSE),"")</f>
        <v>0</v>
      </c>
      <c r="M7686">
        <f>IFERROR(VLOOKUP(G7686,Store_Map!$A$2:$I$100,8,FALSE),"")</f>
        <v>0</v>
      </c>
      <c r="N7686">
        <f t="shared" si="1080"/>
        <v>0</v>
      </c>
      <c r="O7686" t="str">
        <f t="shared" si="1081"/>
        <v>PASS</v>
      </c>
      <c r="P7686" t="str">
        <f t="shared" si="1082"/>
        <v>PASS</v>
      </c>
      <c r="Q7686" t="str">
        <f t="shared" si="1083"/>
        <v>PASS</v>
      </c>
      <c r="R7686" t="str">
        <f t="shared" si="1084"/>
        <v>PASS</v>
      </c>
      <c r="S7686" t="str">
        <f t="shared" si="1085"/>
        <v>PASS</v>
      </c>
      <c r="T7686">
        <f t="shared" si="1086"/>
        <v>100</v>
      </c>
      <c r="U7686" t="str">
        <f t="shared" si="1087"/>
        <v>Low</v>
      </c>
      <c r="V7686" t="str">
        <f t="shared" si="1088"/>
        <v>Clean</v>
      </c>
    </row>
    <row r="7687" spans="1:22" x14ac:dyDescent="0.3">
      <c r="A7687" t="str">
        <f>Raw_Data!A7687</f>
        <v>36014626</v>
      </c>
      <c r="B7687">
        <f>Raw_Data!B7687</f>
        <v>45680</v>
      </c>
      <c r="C7687" t="str">
        <f>Raw_Data!C7687</f>
        <v>TRIAMCINOLONE 55 MCG NASAL</v>
      </c>
      <c r="D7687" t="str">
        <f>Raw_Data!D7687</f>
        <v>45802010901</v>
      </c>
      <c r="E7687" t="str">
        <f>Raw_Data!E7687</f>
        <v>THERATTIL, JAYA</v>
      </c>
      <c r="F7687" t="str">
        <f>Raw_Data!F7687</f>
        <v>1043285810</v>
      </c>
      <c r="G7687" t="str">
        <f>Raw_Data!H7687</f>
        <v>3</v>
      </c>
      <c r="H7687">
        <f>IFERROR(VLOOKUP(G7687,Store_Map!$A$2:$I$100,3,FALSE),"")</f>
        <v>0</v>
      </c>
      <c r="I7687">
        <f>IFERROR(VLOOKUP(G7687,Store_Map!$A$2:$I$100,4,FALSE),"")</f>
        <v>0</v>
      </c>
      <c r="J7687">
        <f>IFERROR(VLOOKUP(G7687,Store_Map!$A$2:$I$100,5,FALSE),"")</f>
        <v>0</v>
      </c>
      <c r="K7687">
        <f>IFERROR(VLOOKUP(G7687,Store_Map!$A$2:$I$100,6,FALSE),"")</f>
        <v>0</v>
      </c>
      <c r="L7687">
        <f>IFERROR(VLOOKUP(G7687,Store_Map!$A$2:$I$100,7,FALSE),"")</f>
        <v>0</v>
      </c>
      <c r="M7687">
        <f>IFERROR(VLOOKUP(G7687,Store_Map!$A$2:$I$100,8,FALSE),"")</f>
        <v>0</v>
      </c>
      <c r="N7687">
        <f t="shared" si="1080"/>
        <v>0</v>
      </c>
      <c r="O7687" t="str">
        <f t="shared" si="1081"/>
        <v>PASS</v>
      </c>
      <c r="P7687" t="str">
        <f t="shared" si="1082"/>
        <v>PASS</v>
      </c>
      <c r="Q7687" t="str">
        <f t="shared" si="1083"/>
        <v>PASS</v>
      </c>
      <c r="R7687" t="str">
        <f t="shared" si="1084"/>
        <v>PASS</v>
      </c>
      <c r="S7687" t="str">
        <f t="shared" si="1085"/>
        <v>PASS</v>
      </c>
      <c r="T7687">
        <f t="shared" si="1086"/>
        <v>100</v>
      </c>
      <c r="U7687" t="str">
        <f t="shared" si="1087"/>
        <v>Low</v>
      </c>
      <c r="V7687" t="str">
        <f t="shared" si="1088"/>
        <v>Clean</v>
      </c>
    </row>
    <row r="7688" spans="1:22" x14ac:dyDescent="0.3">
      <c r="A7688" t="str">
        <f>Raw_Data!A7688</f>
        <v>36014625</v>
      </c>
      <c r="B7688">
        <f>Raw_Data!B7688</f>
        <v>45680</v>
      </c>
      <c r="C7688" t="str">
        <f>Raw_Data!C7688</f>
        <v>TRIAMCINOLONE 55 MCG NASAL</v>
      </c>
      <c r="D7688" t="str">
        <f>Raw_Data!D7688</f>
        <v>45802010901</v>
      </c>
      <c r="E7688" t="str">
        <f>Raw_Data!E7688</f>
        <v>THERATTIL, JAYA</v>
      </c>
      <c r="F7688" t="str">
        <f>Raw_Data!F7688</f>
        <v>1043285810</v>
      </c>
      <c r="G7688" t="str">
        <f>Raw_Data!H7688</f>
        <v>3</v>
      </c>
      <c r="H7688">
        <f>IFERROR(VLOOKUP(G7688,Store_Map!$A$2:$I$100,3,FALSE),"")</f>
        <v>0</v>
      </c>
      <c r="I7688">
        <f>IFERROR(VLOOKUP(G7688,Store_Map!$A$2:$I$100,4,FALSE),"")</f>
        <v>0</v>
      </c>
      <c r="J7688">
        <f>IFERROR(VLOOKUP(G7688,Store_Map!$A$2:$I$100,5,FALSE),"")</f>
        <v>0</v>
      </c>
      <c r="K7688">
        <f>IFERROR(VLOOKUP(G7688,Store_Map!$A$2:$I$100,6,FALSE),"")</f>
        <v>0</v>
      </c>
      <c r="L7688">
        <f>IFERROR(VLOOKUP(G7688,Store_Map!$A$2:$I$100,7,FALSE),"")</f>
        <v>0</v>
      </c>
      <c r="M7688">
        <f>IFERROR(VLOOKUP(G7688,Store_Map!$A$2:$I$100,8,FALSE),"")</f>
        <v>0</v>
      </c>
      <c r="N7688">
        <f t="shared" si="1080"/>
        <v>0</v>
      </c>
      <c r="O7688" t="str">
        <f t="shared" si="1081"/>
        <v>PASS</v>
      </c>
      <c r="P7688" t="str">
        <f t="shared" si="1082"/>
        <v>PASS</v>
      </c>
      <c r="Q7688" t="str">
        <f t="shared" si="1083"/>
        <v>PASS</v>
      </c>
      <c r="R7688" t="str">
        <f t="shared" si="1084"/>
        <v>PASS</v>
      </c>
      <c r="S7688" t="str">
        <f t="shared" si="1085"/>
        <v>PASS</v>
      </c>
      <c r="T7688">
        <f t="shared" si="1086"/>
        <v>100</v>
      </c>
      <c r="U7688" t="str">
        <f t="shared" si="1087"/>
        <v>Low</v>
      </c>
      <c r="V7688" t="str">
        <f t="shared" si="1088"/>
        <v>Clean</v>
      </c>
    </row>
    <row r="7689" spans="1:22" x14ac:dyDescent="0.3">
      <c r="A7689" t="str">
        <f>Raw_Data!A7689</f>
        <v>36015284</v>
      </c>
      <c r="B7689">
        <f>Raw_Data!B7689</f>
        <v>45680</v>
      </c>
      <c r="C7689" t="str">
        <f>Raw_Data!C7689</f>
        <v>CETIRIZINE HCL 10 MG TABLET</v>
      </c>
      <c r="D7689" t="str">
        <f>Raw_Data!D7689</f>
        <v>45802091939</v>
      </c>
      <c r="E7689" t="str">
        <f>Raw_Data!E7689</f>
        <v>RUTLEDGE, JONATHAN</v>
      </c>
      <c r="F7689" t="str">
        <f>Raw_Data!F7689</f>
        <v>1023242195</v>
      </c>
      <c r="G7689" t="str">
        <f>Raw_Data!H7689</f>
        <v>3</v>
      </c>
      <c r="H7689">
        <f>IFERROR(VLOOKUP(G7689,Store_Map!$A$2:$I$100,3,FALSE),"")</f>
        <v>0</v>
      </c>
      <c r="I7689">
        <f>IFERROR(VLOOKUP(G7689,Store_Map!$A$2:$I$100,4,FALSE),"")</f>
        <v>0</v>
      </c>
      <c r="J7689">
        <f>IFERROR(VLOOKUP(G7689,Store_Map!$A$2:$I$100,5,FALSE),"")</f>
        <v>0</v>
      </c>
      <c r="K7689">
        <f>IFERROR(VLOOKUP(G7689,Store_Map!$A$2:$I$100,6,FALSE),"")</f>
        <v>0</v>
      </c>
      <c r="L7689">
        <f>IFERROR(VLOOKUP(G7689,Store_Map!$A$2:$I$100,7,FALSE),"")</f>
        <v>0</v>
      </c>
      <c r="M7689">
        <f>IFERROR(VLOOKUP(G7689,Store_Map!$A$2:$I$100,8,FALSE),"")</f>
        <v>0</v>
      </c>
      <c r="N7689">
        <f t="shared" si="1080"/>
        <v>0</v>
      </c>
      <c r="O7689" t="str">
        <f t="shared" si="1081"/>
        <v>PASS</v>
      </c>
      <c r="P7689" t="str">
        <f t="shared" si="1082"/>
        <v>PASS</v>
      </c>
      <c r="Q7689" t="str">
        <f t="shared" si="1083"/>
        <v>PASS</v>
      </c>
      <c r="R7689" t="str">
        <f t="shared" si="1084"/>
        <v>PASS</v>
      </c>
      <c r="S7689" t="str">
        <f t="shared" si="1085"/>
        <v>PASS</v>
      </c>
      <c r="T7689">
        <f t="shared" si="1086"/>
        <v>100</v>
      </c>
      <c r="U7689" t="str">
        <f t="shared" si="1087"/>
        <v>Low</v>
      </c>
      <c r="V7689" t="str">
        <f t="shared" si="1088"/>
        <v>Clean</v>
      </c>
    </row>
    <row r="7690" spans="1:22" x14ac:dyDescent="0.3">
      <c r="A7690" t="str">
        <f>Raw_Data!A7690</f>
        <v>36016336</v>
      </c>
      <c r="B7690">
        <f>Raw_Data!B7690</f>
        <v>45680</v>
      </c>
      <c r="C7690" t="str">
        <f>Raw_Data!C7690</f>
        <v>ALBUTEROL HFA 90 MCG INHALE</v>
      </c>
      <c r="D7690" t="str">
        <f>Raw_Data!D7690</f>
        <v>68180096301</v>
      </c>
      <c r="E7690" t="str">
        <f>Raw_Data!E7690</f>
        <v>Acevedo, Jose</v>
      </c>
      <c r="F7690" t="str">
        <f>Raw_Data!F7690</f>
        <v>1356327027</v>
      </c>
      <c r="G7690" t="str">
        <f>Raw_Data!H7690</f>
        <v>3</v>
      </c>
      <c r="H7690">
        <f>IFERROR(VLOOKUP(G7690,Store_Map!$A$2:$I$100,3,FALSE),"")</f>
        <v>0</v>
      </c>
      <c r="I7690">
        <f>IFERROR(VLOOKUP(G7690,Store_Map!$A$2:$I$100,4,FALSE),"")</f>
        <v>0</v>
      </c>
      <c r="J7690">
        <f>IFERROR(VLOOKUP(G7690,Store_Map!$A$2:$I$100,5,FALSE),"")</f>
        <v>0</v>
      </c>
      <c r="K7690">
        <f>IFERROR(VLOOKUP(G7690,Store_Map!$A$2:$I$100,6,FALSE),"")</f>
        <v>0</v>
      </c>
      <c r="L7690">
        <f>IFERROR(VLOOKUP(G7690,Store_Map!$A$2:$I$100,7,FALSE),"")</f>
        <v>0</v>
      </c>
      <c r="M7690">
        <f>IFERROR(VLOOKUP(G7690,Store_Map!$A$2:$I$100,8,FALSE),"")</f>
        <v>0</v>
      </c>
      <c r="N7690">
        <f t="shared" si="1080"/>
        <v>0</v>
      </c>
      <c r="O7690" t="str">
        <f t="shared" si="1081"/>
        <v>PASS</v>
      </c>
      <c r="P7690" t="str">
        <f t="shared" si="1082"/>
        <v>PASS</v>
      </c>
      <c r="Q7690" t="str">
        <f t="shared" si="1083"/>
        <v>PASS</v>
      </c>
      <c r="R7690" t="str">
        <f t="shared" si="1084"/>
        <v>PASS</v>
      </c>
      <c r="S7690" t="str">
        <f t="shared" si="1085"/>
        <v>PASS</v>
      </c>
      <c r="T7690">
        <f t="shared" si="1086"/>
        <v>100</v>
      </c>
      <c r="U7690" t="str">
        <f t="shared" si="1087"/>
        <v>Low</v>
      </c>
      <c r="V7690" t="str">
        <f t="shared" si="1088"/>
        <v>Clean</v>
      </c>
    </row>
    <row r="7691" spans="1:22" x14ac:dyDescent="0.3">
      <c r="A7691" t="str">
        <f>Raw_Data!A7691</f>
        <v>36016383</v>
      </c>
      <c r="B7691">
        <f>Raw_Data!B7691</f>
        <v>45680</v>
      </c>
      <c r="C7691" t="str">
        <f>Raw_Data!C7691</f>
        <v>TRIAMCINOLONE 55 MCG NASAL</v>
      </c>
      <c r="D7691" t="str">
        <f>Raw_Data!D7691</f>
        <v>45802010901</v>
      </c>
      <c r="E7691" t="str">
        <f>Raw_Data!E7691</f>
        <v>ERTLE, VALERIE</v>
      </c>
      <c r="F7691" t="str">
        <f>Raw_Data!F7691</f>
        <v>1245619592</v>
      </c>
      <c r="G7691" t="str">
        <f>Raw_Data!H7691</f>
        <v>3</v>
      </c>
      <c r="H7691">
        <f>IFERROR(VLOOKUP(G7691,Store_Map!$A$2:$I$100,3,FALSE),"")</f>
        <v>0</v>
      </c>
      <c r="I7691">
        <f>IFERROR(VLOOKUP(G7691,Store_Map!$A$2:$I$100,4,FALSE),"")</f>
        <v>0</v>
      </c>
      <c r="J7691">
        <f>IFERROR(VLOOKUP(G7691,Store_Map!$A$2:$I$100,5,FALSE),"")</f>
        <v>0</v>
      </c>
      <c r="K7691">
        <f>IFERROR(VLOOKUP(G7691,Store_Map!$A$2:$I$100,6,FALSE),"")</f>
        <v>0</v>
      </c>
      <c r="L7691">
        <f>IFERROR(VLOOKUP(G7691,Store_Map!$A$2:$I$100,7,FALSE),"")</f>
        <v>0</v>
      </c>
      <c r="M7691">
        <f>IFERROR(VLOOKUP(G7691,Store_Map!$A$2:$I$100,8,FALSE),"")</f>
        <v>0</v>
      </c>
      <c r="N7691">
        <f t="shared" si="1080"/>
        <v>0</v>
      </c>
      <c r="O7691" t="str">
        <f t="shared" si="1081"/>
        <v>PASS</v>
      </c>
      <c r="P7691" t="str">
        <f t="shared" si="1082"/>
        <v>PASS</v>
      </c>
      <c r="Q7691" t="str">
        <f t="shared" si="1083"/>
        <v>PASS</v>
      </c>
      <c r="R7691" t="str">
        <f t="shared" si="1084"/>
        <v>PASS</v>
      </c>
      <c r="S7691" t="str">
        <f t="shared" si="1085"/>
        <v>PASS</v>
      </c>
      <c r="T7691">
        <f t="shared" si="1086"/>
        <v>100</v>
      </c>
      <c r="U7691" t="str">
        <f t="shared" si="1087"/>
        <v>Low</v>
      </c>
      <c r="V7691" t="str">
        <f t="shared" si="1088"/>
        <v>Clean</v>
      </c>
    </row>
    <row r="7692" spans="1:22" x14ac:dyDescent="0.3">
      <c r="A7692" t="str">
        <f>Raw_Data!A7692</f>
        <v>36016392</v>
      </c>
      <c r="B7692">
        <f>Raw_Data!B7692</f>
        <v>45680</v>
      </c>
      <c r="C7692" t="str">
        <f>Raw_Data!C7692</f>
        <v>NAPROXEN 500 MG TABLET</v>
      </c>
      <c r="D7692" t="str">
        <f>Raw_Data!D7692</f>
        <v>68462019001</v>
      </c>
      <c r="E7692" t="str">
        <f>Raw_Data!E7692</f>
        <v>YASIN, NURA</v>
      </c>
      <c r="F7692" t="str">
        <f>Raw_Data!F7692</f>
        <v>1265518567</v>
      </c>
      <c r="G7692" t="str">
        <f>Raw_Data!H7692</f>
        <v>3</v>
      </c>
      <c r="H7692">
        <f>IFERROR(VLOOKUP(G7692,Store_Map!$A$2:$I$100,3,FALSE),"")</f>
        <v>0</v>
      </c>
      <c r="I7692">
        <f>IFERROR(VLOOKUP(G7692,Store_Map!$A$2:$I$100,4,FALSE),"")</f>
        <v>0</v>
      </c>
      <c r="J7692">
        <f>IFERROR(VLOOKUP(G7692,Store_Map!$A$2:$I$100,5,FALSE),"")</f>
        <v>0</v>
      </c>
      <c r="K7692">
        <f>IFERROR(VLOOKUP(G7692,Store_Map!$A$2:$I$100,6,FALSE),"")</f>
        <v>0</v>
      </c>
      <c r="L7692">
        <f>IFERROR(VLOOKUP(G7692,Store_Map!$A$2:$I$100,7,FALSE),"")</f>
        <v>0</v>
      </c>
      <c r="M7692">
        <f>IFERROR(VLOOKUP(G7692,Store_Map!$A$2:$I$100,8,FALSE),"")</f>
        <v>0</v>
      </c>
      <c r="N7692">
        <f t="shared" si="1080"/>
        <v>0</v>
      </c>
      <c r="O7692" t="str">
        <f t="shared" si="1081"/>
        <v>PASS</v>
      </c>
      <c r="P7692" t="str">
        <f t="shared" si="1082"/>
        <v>PASS</v>
      </c>
      <c r="Q7692" t="str">
        <f t="shared" si="1083"/>
        <v>PASS</v>
      </c>
      <c r="R7692" t="str">
        <f t="shared" si="1084"/>
        <v>PASS</v>
      </c>
      <c r="S7692" t="str">
        <f t="shared" si="1085"/>
        <v>PASS</v>
      </c>
      <c r="T7692">
        <f t="shared" si="1086"/>
        <v>100</v>
      </c>
      <c r="U7692" t="str">
        <f t="shared" si="1087"/>
        <v>Low</v>
      </c>
      <c r="V7692" t="str">
        <f t="shared" si="1088"/>
        <v>Clean</v>
      </c>
    </row>
    <row r="7693" spans="1:22" x14ac:dyDescent="0.3">
      <c r="A7693" t="str">
        <f>Raw_Data!A7693</f>
        <v>36016103</v>
      </c>
      <c r="B7693">
        <f>Raw_Data!B7693</f>
        <v>45680</v>
      </c>
      <c r="C7693" t="str">
        <f>Raw_Data!C7693</f>
        <v>SYMBICORT 160-4.5 MCG INHAL</v>
      </c>
      <c r="D7693" t="str">
        <f>Raw_Data!D7693</f>
        <v>186037020</v>
      </c>
      <c r="E7693" t="str">
        <f>Raw_Data!E7693</f>
        <v>YASIN, NURA</v>
      </c>
      <c r="F7693" t="str">
        <f>Raw_Data!F7693</f>
        <v>1265518567</v>
      </c>
      <c r="G7693" t="str">
        <f>Raw_Data!H7693</f>
        <v>3</v>
      </c>
      <c r="H7693">
        <f>IFERROR(VLOOKUP(G7693,Store_Map!$A$2:$I$100,3,FALSE),"")</f>
        <v>0</v>
      </c>
      <c r="I7693">
        <f>IFERROR(VLOOKUP(G7693,Store_Map!$A$2:$I$100,4,FALSE),"")</f>
        <v>0</v>
      </c>
      <c r="J7693">
        <f>IFERROR(VLOOKUP(G7693,Store_Map!$A$2:$I$100,5,FALSE),"")</f>
        <v>0</v>
      </c>
      <c r="K7693">
        <f>IFERROR(VLOOKUP(G7693,Store_Map!$A$2:$I$100,6,FALSE),"")</f>
        <v>0</v>
      </c>
      <c r="L7693">
        <f>IFERROR(VLOOKUP(G7693,Store_Map!$A$2:$I$100,7,FALSE),"")</f>
        <v>0</v>
      </c>
      <c r="M7693">
        <f>IFERROR(VLOOKUP(G7693,Store_Map!$A$2:$I$100,8,FALSE),"")</f>
        <v>0</v>
      </c>
      <c r="N7693">
        <f t="shared" si="1080"/>
        <v>0</v>
      </c>
      <c r="O7693" t="str">
        <f t="shared" si="1081"/>
        <v>PASS</v>
      </c>
      <c r="P7693" t="str">
        <f t="shared" si="1082"/>
        <v>REVIEW</v>
      </c>
      <c r="Q7693" t="str">
        <f t="shared" si="1083"/>
        <v>PASS</v>
      </c>
      <c r="R7693" t="str">
        <f t="shared" si="1084"/>
        <v>PASS</v>
      </c>
      <c r="S7693" t="str">
        <f t="shared" si="1085"/>
        <v>REVIEW</v>
      </c>
      <c r="T7693">
        <f t="shared" si="1086"/>
        <v>90</v>
      </c>
      <c r="U7693" t="str">
        <f t="shared" si="1087"/>
        <v>Low</v>
      </c>
      <c r="V7693" t="str">
        <f t="shared" si="1088"/>
        <v>Invalid NDC</v>
      </c>
    </row>
    <row r="7694" spans="1:22" x14ac:dyDescent="0.3">
      <c r="A7694" t="str">
        <f>Raw_Data!A7694</f>
        <v>36016102</v>
      </c>
      <c r="B7694">
        <f>Raw_Data!B7694</f>
        <v>45680</v>
      </c>
      <c r="C7694" t="str">
        <f>Raw_Data!C7694</f>
        <v>LEVOTHYROXINE 88 MCG TABLET</v>
      </c>
      <c r="D7694" t="str">
        <f>Raw_Data!D7694</f>
        <v>68180096809</v>
      </c>
      <c r="E7694" t="str">
        <f>Raw_Data!E7694</f>
        <v>YASIN, NURA</v>
      </c>
      <c r="F7694" t="str">
        <f>Raw_Data!F7694</f>
        <v>1265518567</v>
      </c>
      <c r="G7694" t="str">
        <f>Raw_Data!H7694</f>
        <v>3</v>
      </c>
      <c r="H7694">
        <f>IFERROR(VLOOKUP(G7694,Store_Map!$A$2:$I$100,3,FALSE),"")</f>
        <v>0</v>
      </c>
      <c r="I7694">
        <f>IFERROR(VLOOKUP(G7694,Store_Map!$A$2:$I$100,4,FALSE),"")</f>
        <v>0</v>
      </c>
      <c r="J7694">
        <f>IFERROR(VLOOKUP(G7694,Store_Map!$A$2:$I$100,5,FALSE),"")</f>
        <v>0</v>
      </c>
      <c r="K7694">
        <f>IFERROR(VLOOKUP(G7694,Store_Map!$A$2:$I$100,6,FALSE),"")</f>
        <v>0</v>
      </c>
      <c r="L7694">
        <f>IFERROR(VLOOKUP(G7694,Store_Map!$A$2:$I$100,7,FALSE),"")</f>
        <v>0</v>
      </c>
      <c r="M7694">
        <f>IFERROR(VLOOKUP(G7694,Store_Map!$A$2:$I$100,8,FALSE),"")</f>
        <v>0</v>
      </c>
      <c r="N7694">
        <f t="shared" si="1080"/>
        <v>0</v>
      </c>
      <c r="O7694" t="str">
        <f t="shared" si="1081"/>
        <v>PASS</v>
      </c>
      <c r="P7694" t="str">
        <f t="shared" si="1082"/>
        <v>PASS</v>
      </c>
      <c r="Q7694" t="str">
        <f t="shared" si="1083"/>
        <v>PASS</v>
      </c>
      <c r="R7694" t="str">
        <f t="shared" si="1084"/>
        <v>PASS</v>
      </c>
      <c r="S7694" t="str">
        <f t="shared" si="1085"/>
        <v>PASS</v>
      </c>
      <c r="T7694">
        <f t="shared" si="1086"/>
        <v>100</v>
      </c>
      <c r="U7694" t="str">
        <f t="shared" si="1087"/>
        <v>Low</v>
      </c>
      <c r="V7694" t="str">
        <f t="shared" si="1088"/>
        <v>Clean</v>
      </c>
    </row>
    <row r="7695" spans="1:22" x14ac:dyDescent="0.3">
      <c r="A7695" t="str">
        <f>Raw_Data!A7695</f>
        <v>36016101</v>
      </c>
      <c r="B7695">
        <f>Raw_Data!B7695</f>
        <v>45680</v>
      </c>
      <c r="C7695" t="str">
        <f>Raw_Data!C7695</f>
        <v>LISINOPRIL 5 MG TABLET</v>
      </c>
      <c r="D7695" t="str">
        <f>Raw_Data!D7695</f>
        <v>68180051301</v>
      </c>
      <c r="E7695" t="str">
        <f>Raw_Data!E7695</f>
        <v>YASIN, NURA</v>
      </c>
      <c r="F7695" t="str">
        <f>Raw_Data!F7695</f>
        <v>1265518567</v>
      </c>
      <c r="G7695" t="str">
        <f>Raw_Data!H7695</f>
        <v>3</v>
      </c>
      <c r="H7695">
        <f>IFERROR(VLOOKUP(G7695,Store_Map!$A$2:$I$100,3,FALSE),"")</f>
        <v>0</v>
      </c>
      <c r="I7695">
        <f>IFERROR(VLOOKUP(G7695,Store_Map!$A$2:$I$100,4,FALSE),"")</f>
        <v>0</v>
      </c>
      <c r="J7695">
        <f>IFERROR(VLOOKUP(G7695,Store_Map!$A$2:$I$100,5,FALSE),"")</f>
        <v>0</v>
      </c>
      <c r="K7695">
        <f>IFERROR(VLOOKUP(G7695,Store_Map!$A$2:$I$100,6,FALSE),"")</f>
        <v>0</v>
      </c>
      <c r="L7695">
        <f>IFERROR(VLOOKUP(G7695,Store_Map!$A$2:$I$100,7,FALSE),"")</f>
        <v>0</v>
      </c>
      <c r="M7695">
        <f>IFERROR(VLOOKUP(G7695,Store_Map!$A$2:$I$100,8,FALSE),"")</f>
        <v>0</v>
      </c>
      <c r="N7695">
        <f t="shared" si="1080"/>
        <v>0</v>
      </c>
      <c r="O7695" t="str">
        <f t="shared" si="1081"/>
        <v>PASS</v>
      </c>
      <c r="P7695" t="str">
        <f t="shared" si="1082"/>
        <v>PASS</v>
      </c>
      <c r="Q7695" t="str">
        <f t="shared" si="1083"/>
        <v>PASS</v>
      </c>
      <c r="R7695" t="str">
        <f t="shared" si="1084"/>
        <v>PASS</v>
      </c>
      <c r="S7695" t="str">
        <f t="shared" si="1085"/>
        <v>PASS</v>
      </c>
      <c r="T7695">
        <f t="shared" si="1086"/>
        <v>100</v>
      </c>
      <c r="U7695" t="str">
        <f t="shared" si="1087"/>
        <v>Low</v>
      </c>
      <c r="V7695" t="str">
        <f t="shared" si="1088"/>
        <v>Clean</v>
      </c>
    </row>
    <row r="7696" spans="1:22" x14ac:dyDescent="0.3">
      <c r="A7696" t="str">
        <f>Raw_Data!A7696</f>
        <v>36015958</v>
      </c>
      <c r="B7696">
        <f>Raw_Data!B7696</f>
        <v>45680</v>
      </c>
      <c r="C7696" t="str">
        <f>Raw_Data!C7696</f>
        <v>FLUTICASONE PROP HFA 44 MCG</v>
      </c>
      <c r="D7696" t="str">
        <f>Raw_Data!D7696</f>
        <v>66993007896</v>
      </c>
      <c r="E7696" t="str">
        <f>Raw_Data!E7696</f>
        <v>INGRAM, MAYA</v>
      </c>
      <c r="F7696" t="str">
        <f>Raw_Data!F7696</f>
        <v>1518221464</v>
      </c>
      <c r="G7696" t="str">
        <f>Raw_Data!H7696</f>
        <v>3</v>
      </c>
      <c r="H7696">
        <f>IFERROR(VLOOKUP(G7696,Store_Map!$A$2:$I$100,3,FALSE),"")</f>
        <v>0</v>
      </c>
      <c r="I7696">
        <f>IFERROR(VLOOKUP(G7696,Store_Map!$A$2:$I$100,4,FALSE),"")</f>
        <v>0</v>
      </c>
      <c r="J7696">
        <f>IFERROR(VLOOKUP(G7696,Store_Map!$A$2:$I$100,5,FALSE),"")</f>
        <v>0</v>
      </c>
      <c r="K7696">
        <f>IFERROR(VLOOKUP(G7696,Store_Map!$A$2:$I$100,6,FALSE),"")</f>
        <v>0</v>
      </c>
      <c r="L7696">
        <f>IFERROR(VLOOKUP(G7696,Store_Map!$A$2:$I$100,7,FALSE),"")</f>
        <v>0</v>
      </c>
      <c r="M7696">
        <f>IFERROR(VLOOKUP(G7696,Store_Map!$A$2:$I$100,8,FALSE),"")</f>
        <v>0</v>
      </c>
      <c r="N7696">
        <f t="shared" si="1080"/>
        <v>0</v>
      </c>
      <c r="O7696" t="str">
        <f t="shared" si="1081"/>
        <v>PASS</v>
      </c>
      <c r="P7696" t="str">
        <f t="shared" si="1082"/>
        <v>PASS</v>
      </c>
      <c r="Q7696" t="str">
        <f t="shared" si="1083"/>
        <v>PASS</v>
      </c>
      <c r="R7696" t="str">
        <f t="shared" si="1084"/>
        <v>PASS</v>
      </c>
      <c r="S7696" t="str">
        <f t="shared" si="1085"/>
        <v>PASS</v>
      </c>
      <c r="T7696">
        <f t="shared" si="1086"/>
        <v>100</v>
      </c>
      <c r="U7696" t="str">
        <f t="shared" si="1087"/>
        <v>Low</v>
      </c>
      <c r="V7696" t="str">
        <f t="shared" si="1088"/>
        <v>Clean</v>
      </c>
    </row>
    <row r="7697" spans="1:22" x14ac:dyDescent="0.3">
      <c r="A7697" t="str">
        <f>Raw_Data!A7697</f>
        <v>36016307</v>
      </c>
      <c r="B7697">
        <f>Raw_Data!B7697</f>
        <v>45680</v>
      </c>
      <c r="C7697" t="str">
        <f>Raw_Data!C7697</f>
        <v>ALBUTEROL SUL 2.5 MG/3 ML S</v>
      </c>
      <c r="D7697" t="str">
        <f>Raw_Data!D7697</f>
        <v>76204020030</v>
      </c>
      <c r="E7697" t="str">
        <f>Raw_Data!E7697</f>
        <v>ERTLE, VALERIE</v>
      </c>
      <c r="F7697" t="str">
        <f>Raw_Data!F7697</f>
        <v>1245619592</v>
      </c>
      <c r="G7697" t="str">
        <f>Raw_Data!H7697</f>
        <v>3</v>
      </c>
      <c r="H7697">
        <f>IFERROR(VLOOKUP(G7697,Store_Map!$A$2:$I$100,3,FALSE),"")</f>
        <v>0</v>
      </c>
      <c r="I7697">
        <f>IFERROR(VLOOKUP(G7697,Store_Map!$A$2:$I$100,4,FALSE),"")</f>
        <v>0</v>
      </c>
      <c r="J7697">
        <f>IFERROR(VLOOKUP(G7697,Store_Map!$A$2:$I$100,5,FALSE),"")</f>
        <v>0</v>
      </c>
      <c r="K7697">
        <f>IFERROR(VLOOKUP(G7697,Store_Map!$A$2:$I$100,6,FALSE),"")</f>
        <v>0</v>
      </c>
      <c r="L7697">
        <f>IFERROR(VLOOKUP(G7697,Store_Map!$A$2:$I$100,7,FALSE),"")</f>
        <v>0</v>
      </c>
      <c r="M7697">
        <f>IFERROR(VLOOKUP(G7697,Store_Map!$A$2:$I$100,8,FALSE),"")</f>
        <v>0</v>
      </c>
      <c r="N7697">
        <f t="shared" si="1080"/>
        <v>0</v>
      </c>
      <c r="O7697" t="str">
        <f t="shared" si="1081"/>
        <v>PASS</v>
      </c>
      <c r="P7697" t="str">
        <f t="shared" si="1082"/>
        <v>PASS</v>
      </c>
      <c r="Q7697" t="str">
        <f t="shared" si="1083"/>
        <v>PASS</v>
      </c>
      <c r="R7697" t="str">
        <f t="shared" si="1084"/>
        <v>PASS</v>
      </c>
      <c r="S7697" t="str">
        <f t="shared" si="1085"/>
        <v>PASS</v>
      </c>
      <c r="T7697">
        <f t="shared" si="1086"/>
        <v>100</v>
      </c>
      <c r="U7697" t="str">
        <f t="shared" si="1087"/>
        <v>Low</v>
      </c>
      <c r="V7697" t="str">
        <f t="shared" si="1088"/>
        <v>Clean</v>
      </c>
    </row>
    <row r="7698" spans="1:22" x14ac:dyDescent="0.3">
      <c r="A7698" t="str">
        <f>Raw_Data!A7698</f>
        <v>36014501</v>
      </c>
      <c r="B7698">
        <f>Raw_Data!B7698</f>
        <v>45680</v>
      </c>
      <c r="C7698" t="str">
        <f>Raw_Data!C7698</f>
        <v>OTEZLA 30 MG TABLET</v>
      </c>
      <c r="D7698" t="str">
        <f>Raw_Data!D7698</f>
        <v>55513013760</v>
      </c>
      <c r="E7698" t="str">
        <f>Raw_Data!E7698</f>
        <v>THAKORE, MORGAN</v>
      </c>
      <c r="F7698" t="str">
        <f>Raw_Data!F7698</f>
        <v>1770875130</v>
      </c>
      <c r="G7698" t="str">
        <f>Raw_Data!H7698</f>
        <v>3</v>
      </c>
      <c r="H7698">
        <f>IFERROR(VLOOKUP(G7698,Store_Map!$A$2:$I$100,3,FALSE),"")</f>
        <v>0</v>
      </c>
      <c r="I7698">
        <f>IFERROR(VLOOKUP(G7698,Store_Map!$A$2:$I$100,4,FALSE),"")</f>
        <v>0</v>
      </c>
      <c r="J7698">
        <f>IFERROR(VLOOKUP(G7698,Store_Map!$A$2:$I$100,5,FALSE),"")</f>
        <v>0</v>
      </c>
      <c r="K7698">
        <f>IFERROR(VLOOKUP(G7698,Store_Map!$A$2:$I$100,6,FALSE),"")</f>
        <v>0</v>
      </c>
      <c r="L7698">
        <f>IFERROR(VLOOKUP(G7698,Store_Map!$A$2:$I$100,7,FALSE),"")</f>
        <v>0</v>
      </c>
      <c r="M7698">
        <f>IFERROR(VLOOKUP(G7698,Store_Map!$A$2:$I$100,8,FALSE),"")</f>
        <v>0</v>
      </c>
      <c r="N7698">
        <f t="shared" si="1080"/>
        <v>0</v>
      </c>
      <c r="O7698" t="str">
        <f t="shared" si="1081"/>
        <v>PASS</v>
      </c>
      <c r="P7698" t="str">
        <f t="shared" si="1082"/>
        <v>PASS</v>
      </c>
      <c r="Q7698" t="str">
        <f t="shared" si="1083"/>
        <v>PASS</v>
      </c>
      <c r="R7698" t="str">
        <f t="shared" si="1084"/>
        <v>PASS</v>
      </c>
      <c r="S7698" t="str">
        <f t="shared" si="1085"/>
        <v>PASS</v>
      </c>
      <c r="T7698">
        <f t="shared" si="1086"/>
        <v>100</v>
      </c>
      <c r="U7698" t="str">
        <f t="shared" si="1087"/>
        <v>Low</v>
      </c>
      <c r="V7698" t="str">
        <f t="shared" si="1088"/>
        <v>Clean</v>
      </c>
    </row>
    <row r="7699" spans="1:22" x14ac:dyDescent="0.3">
      <c r="A7699" t="str">
        <f>Raw_Data!A7699</f>
        <v>36014887</v>
      </c>
      <c r="B7699">
        <f>Raw_Data!B7699</f>
        <v>45680</v>
      </c>
      <c r="C7699" t="str">
        <f>Raw_Data!C7699</f>
        <v>ALBUTEROL HFA 90 MCG INHALE</v>
      </c>
      <c r="D7699" t="str">
        <f>Raw_Data!D7699</f>
        <v>68180096301</v>
      </c>
      <c r="E7699" t="str">
        <f>Raw_Data!E7699</f>
        <v>ERTLE, VALERIE</v>
      </c>
      <c r="F7699" t="str">
        <f>Raw_Data!F7699</f>
        <v>1245619592</v>
      </c>
      <c r="G7699" t="str">
        <f>Raw_Data!H7699</f>
        <v>3</v>
      </c>
      <c r="H7699">
        <f>IFERROR(VLOOKUP(G7699,Store_Map!$A$2:$I$100,3,FALSE),"")</f>
        <v>0</v>
      </c>
      <c r="I7699">
        <f>IFERROR(VLOOKUP(G7699,Store_Map!$A$2:$I$100,4,FALSE),"")</f>
        <v>0</v>
      </c>
      <c r="J7699">
        <f>IFERROR(VLOOKUP(G7699,Store_Map!$A$2:$I$100,5,FALSE),"")</f>
        <v>0</v>
      </c>
      <c r="K7699">
        <f>IFERROR(VLOOKUP(G7699,Store_Map!$A$2:$I$100,6,FALSE),"")</f>
        <v>0</v>
      </c>
      <c r="L7699">
        <f>IFERROR(VLOOKUP(G7699,Store_Map!$A$2:$I$100,7,FALSE),"")</f>
        <v>0</v>
      </c>
      <c r="M7699">
        <f>IFERROR(VLOOKUP(G7699,Store_Map!$A$2:$I$100,8,FALSE),"")</f>
        <v>0</v>
      </c>
      <c r="N7699">
        <f t="shared" si="1080"/>
        <v>0</v>
      </c>
      <c r="O7699" t="str">
        <f t="shared" si="1081"/>
        <v>PASS</v>
      </c>
      <c r="P7699" t="str">
        <f t="shared" si="1082"/>
        <v>PASS</v>
      </c>
      <c r="Q7699" t="str">
        <f t="shared" si="1083"/>
        <v>PASS</v>
      </c>
      <c r="R7699" t="str">
        <f t="shared" si="1084"/>
        <v>PASS</v>
      </c>
      <c r="S7699" t="str">
        <f t="shared" si="1085"/>
        <v>PASS</v>
      </c>
      <c r="T7699">
        <f t="shared" si="1086"/>
        <v>100</v>
      </c>
      <c r="U7699" t="str">
        <f t="shared" si="1087"/>
        <v>Low</v>
      </c>
      <c r="V7699" t="str">
        <f t="shared" si="1088"/>
        <v>Clean</v>
      </c>
    </row>
    <row r="7700" spans="1:22" x14ac:dyDescent="0.3">
      <c r="A7700" t="str">
        <f>Raw_Data!A7700</f>
        <v>36015927</v>
      </c>
      <c r="B7700">
        <f>Raw_Data!B7700</f>
        <v>45680</v>
      </c>
      <c r="C7700" t="str">
        <f>Raw_Data!C7700</f>
        <v>HYDROCORTISONE 2.5% OINTMEN</v>
      </c>
      <c r="D7700" t="str">
        <f>Raw_Data!D7700</f>
        <v>45802001402</v>
      </c>
      <c r="E7700" t="str">
        <f>Raw_Data!E7700</f>
        <v>INGRAM, MAYA</v>
      </c>
      <c r="F7700" t="str">
        <f>Raw_Data!F7700</f>
        <v>1518221464</v>
      </c>
      <c r="G7700" t="str">
        <f>Raw_Data!H7700</f>
        <v>3</v>
      </c>
      <c r="H7700">
        <f>IFERROR(VLOOKUP(G7700,Store_Map!$A$2:$I$100,3,FALSE),"")</f>
        <v>0</v>
      </c>
      <c r="I7700">
        <f>IFERROR(VLOOKUP(G7700,Store_Map!$A$2:$I$100,4,FALSE),"")</f>
        <v>0</v>
      </c>
      <c r="J7700">
        <f>IFERROR(VLOOKUP(G7700,Store_Map!$A$2:$I$100,5,FALSE),"")</f>
        <v>0</v>
      </c>
      <c r="K7700">
        <f>IFERROR(VLOOKUP(G7700,Store_Map!$A$2:$I$100,6,FALSE),"")</f>
        <v>0</v>
      </c>
      <c r="L7700">
        <f>IFERROR(VLOOKUP(G7700,Store_Map!$A$2:$I$100,7,FALSE),"")</f>
        <v>0</v>
      </c>
      <c r="M7700">
        <f>IFERROR(VLOOKUP(G7700,Store_Map!$A$2:$I$100,8,FALSE),"")</f>
        <v>0</v>
      </c>
      <c r="N7700">
        <f t="shared" si="1080"/>
        <v>0</v>
      </c>
      <c r="O7700" t="str">
        <f t="shared" si="1081"/>
        <v>PASS</v>
      </c>
      <c r="P7700" t="str">
        <f t="shared" si="1082"/>
        <v>PASS</v>
      </c>
      <c r="Q7700" t="str">
        <f t="shared" si="1083"/>
        <v>PASS</v>
      </c>
      <c r="R7700" t="str">
        <f t="shared" si="1084"/>
        <v>PASS</v>
      </c>
      <c r="S7700" t="str">
        <f t="shared" si="1085"/>
        <v>PASS</v>
      </c>
      <c r="T7700">
        <f t="shared" si="1086"/>
        <v>100</v>
      </c>
      <c r="U7700" t="str">
        <f t="shared" si="1087"/>
        <v>Low</v>
      </c>
      <c r="V7700" t="str">
        <f t="shared" si="1088"/>
        <v>Clean</v>
      </c>
    </row>
    <row r="7701" spans="1:22" x14ac:dyDescent="0.3">
      <c r="A7701" t="str">
        <f>Raw_Data!A7701</f>
        <v>36016702</v>
      </c>
      <c r="B7701">
        <f>Raw_Data!B7701</f>
        <v>45680</v>
      </c>
      <c r="C7701" t="str">
        <f>Raw_Data!C7701</f>
        <v>MONTELUKAST SOD 10 MG TABLE</v>
      </c>
      <c r="D7701" t="str">
        <f>Raw_Data!D7701</f>
        <v>55111072590</v>
      </c>
      <c r="E7701" t="str">
        <f>Raw_Data!E7701</f>
        <v>FORD, JAMES</v>
      </c>
      <c r="F7701" t="str">
        <f>Raw_Data!F7701</f>
        <v>1033117684</v>
      </c>
      <c r="G7701" t="str">
        <f>Raw_Data!H7701</f>
        <v>3</v>
      </c>
      <c r="H7701">
        <f>IFERROR(VLOOKUP(G7701,Store_Map!$A$2:$I$100,3,FALSE),"")</f>
        <v>0</v>
      </c>
      <c r="I7701">
        <f>IFERROR(VLOOKUP(G7701,Store_Map!$A$2:$I$100,4,FALSE),"")</f>
        <v>0</v>
      </c>
      <c r="J7701">
        <f>IFERROR(VLOOKUP(G7701,Store_Map!$A$2:$I$100,5,FALSE),"")</f>
        <v>0</v>
      </c>
      <c r="K7701">
        <f>IFERROR(VLOOKUP(G7701,Store_Map!$A$2:$I$100,6,FALSE),"")</f>
        <v>0</v>
      </c>
      <c r="L7701">
        <f>IFERROR(VLOOKUP(G7701,Store_Map!$A$2:$I$100,7,FALSE),"")</f>
        <v>0</v>
      </c>
      <c r="M7701">
        <f>IFERROR(VLOOKUP(G7701,Store_Map!$A$2:$I$100,8,FALSE),"")</f>
        <v>0</v>
      </c>
      <c r="N7701">
        <f t="shared" si="1080"/>
        <v>0</v>
      </c>
      <c r="O7701" t="str">
        <f t="shared" si="1081"/>
        <v>PASS</v>
      </c>
      <c r="P7701" t="str">
        <f t="shared" si="1082"/>
        <v>PASS</v>
      </c>
      <c r="Q7701" t="str">
        <f t="shared" si="1083"/>
        <v>PASS</v>
      </c>
      <c r="R7701" t="str">
        <f t="shared" si="1084"/>
        <v>PASS</v>
      </c>
      <c r="S7701" t="str">
        <f t="shared" si="1085"/>
        <v>PASS</v>
      </c>
      <c r="T7701">
        <f t="shared" si="1086"/>
        <v>100</v>
      </c>
      <c r="U7701" t="str">
        <f t="shared" si="1087"/>
        <v>Low</v>
      </c>
      <c r="V7701" t="str">
        <f t="shared" si="1088"/>
        <v>Clean</v>
      </c>
    </row>
    <row r="7702" spans="1:22" x14ac:dyDescent="0.3">
      <c r="A7702" t="str">
        <f>Raw_Data!A7702</f>
        <v>36016011</v>
      </c>
      <c r="B7702">
        <f>Raw_Data!B7702</f>
        <v>45680</v>
      </c>
      <c r="C7702" t="str">
        <f>Raw_Data!C7702</f>
        <v>TALTZ 80 MG/ML AUTOINJ (3-P</v>
      </c>
      <c r="D7702" t="str">
        <f>Raw_Data!D7702</f>
        <v>2144509</v>
      </c>
      <c r="E7702" t="str">
        <f>Raw_Data!E7702</f>
        <v>THAKORE, MORGAN</v>
      </c>
      <c r="F7702" t="str">
        <f>Raw_Data!F7702</f>
        <v>1770875130</v>
      </c>
      <c r="G7702" t="str">
        <f>Raw_Data!H7702</f>
        <v>3</v>
      </c>
      <c r="H7702">
        <f>IFERROR(VLOOKUP(G7702,Store_Map!$A$2:$I$100,3,FALSE),"")</f>
        <v>0</v>
      </c>
      <c r="I7702">
        <f>IFERROR(VLOOKUP(G7702,Store_Map!$A$2:$I$100,4,FALSE),"")</f>
        <v>0</v>
      </c>
      <c r="J7702">
        <f>IFERROR(VLOOKUP(G7702,Store_Map!$A$2:$I$100,5,FALSE),"")</f>
        <v>0</v>
      </c>
      <c r="K7702">
        <f>IFERROR(VLOOKUP(G7702,Store_Map!$A$2:$I$100,6,FALSE),"")</f>
        <v>0</v>
      </c>
      <c r="L7702">
        <f>IFERROR(VLOOKUP(G7702,Store_Map!$A$2:$I$100,7,FALSE),"")</f>
        <v>0</v>
      </c>
      <c r="M7702">
        <f>IFERROR(VLOOKUP(G7702,Store_Map!$A$2:$I$100,8,FALSE),"")</f>
        <v>0</v>
      </c>
      <c r="N7702">
        <f t="shared" si="1080"/>
        <v>0</v>
      </c>
      <c r="O7702" t="str">
        <f t="shared" si="1081"/>
        <v>PASS</v>
      </c>
      <c r="P7702" t="str">
        <f t="shared" si="1082"/>
        <v>REVIEW</v>
      </c>
      <c r="Q7702" t="str">
        <f t="shared" si="1083"/>
        <v>PASS</v>
      </c>
      <c r="R7702" t="str">
        <f t="shared" si="1084"/>
        <v>PASS</v>
      </c>
      <c r="S7702" t="str">
        <f t="shared" si="1085"/>
        <v>REVIEW</v>
      </c>
      <c r="T7702">
        <f t="shared" si="1086"/>
        <v>90</v>
      </c>
      <c r="U7702" t="str">
        <f t="shared" si="1087"/>
        <v>Low</v>
      </c>
      <c r="V7702" t="str">
        <f t="shared" si="1088"/>
        <v>Invalid NDC</v>
      </c>
    </row>
    <row r="7703" spans="1:22" x14ac:dyDescent="0.3">
      <c r="A7703" t="str">
        <f>Raw_Data!A7703</f>
        <v>36016703</v>
      </c>
      <c r="B7703">
        <f>Raw_Data!B7703</f>
        <v>45680</v>
      </c>
      <c r="C7703" t="str">
        <f>Raw_Data!C7703</f>
        <v>HYDROCHLOROTHIAZIDE 12.5 MG</v>
      </c>
      <c r="D7703" t="str">
        <f>Raw_Data!D7703</f>
        <v>591034701</v>
      </c>
      <c r="E7703" t="str">
        <f>Raw_Data!E7703</f>
        <v>GIBBS, JON</v>
      </c>
      <c r="F7703" t="str">
        <f>Raw_Data!F7703</f>
        <v>1700896156</v>
      </c>
      <c r="G7703" t="str">
        <f>Raw_Data!H7703</f>
        <v>3</v>
      </c>
      <c r="H7703">
        <f>IFERROR(VLOOKUP(G7703,Store_Map!$A$2:$I$100,3,FALSE),"")</f>
        <v>0</v>
      </c>
      <c r="I7703">
        <f>IFERROR(VLOOKUP(G7703,Store_Map!$A$2:$I$100,4,FALSE),"")</f>
        <v>0</v>
      </c>
      <c r="J7703">
        <f>IFERROR(VLOOKUP(G7703,Store_Map!$A$2:$I$100,5,FALSE),"")</f>
        <v>0</v>
      </c>
      <c r="K7703">
        <f>IFERROR(VLOOKUP(G7703,Store_Map!$A$2:$I$100,6,FALSE),"")</f>
        <v>0</v>
      </c>
      <c r="L7703">
        <f>IFERROR(VLOOKUP(G7703,Store_Map!$A$2:$I$100,7,FALSE),"")</f>
        <v>0</v>
      </c>
      <c r="M7703">
        <f>IFERROR(VLOOKUP(G7703,Store_Map!$A$2:$I$100,8,FALSE),"")</f>
        <v>0</v>
      </c>
      <c r="N7703">
        <f t="shared" si="1080"/>
        <v>0</v>
      </c>
      <c r="O7703" t="str">
        <f t="shared" si="1081"/>
        <v>PASS</v>
      </c>
      <c r="P7703" t="str">
        <f t="shared" si="1082"/>
        <v>REVIEW</v>
      </c>
      <c r="Q7703" t="str">
        <f t="shared" si="1083"/>
        <v>PASS</v>
      </c>
      <c r="R7703" t="str">
        <f t="shared" si="1084"/>
        <v>PASS</v>
      </c>
      <c r="S7703" t="str">
        <f t="shared" si="1085"/>
        <v>REVIEW</v>
      </c>
      <c r="T7703">
        <f t="shared" si="1086"/>
        <v>90</v>
      </c>
      <c r="U7703" t="str">
        <f t="shared" si="1087"/>
        <v>Low</v>
      </c>
      <c r="V7703" t="str">
        <f t="shared" si="1088"/>
        <v>Invalid NDC</v>
      </c>
    </row>
    <row r="7704" spans="1:22" x14ac:dyDescent="0.3">
      <c r="A7704" t="str">
        <f>Raw_Data!A7704</f>
        <v>36016704</v>
      </c>
      <c r="B7704">
        <f>Raw_Data!B7704</f>
        <v>45680</v>
      </c>
      <c r="C7704" t="str">
        <f>Raw_Data!C7704</f>
        <v>RAMIPRIL 10 MG CAPSULE</v>
      </c>
      <c r="D7704" t="str">
        <f>Raw_Data!D7704</f>
        <v>65862047701</v>
      </c>
      <c r="E7704" t="str">
        <f>Raw_Data!E7704</f>
        <v>GIBBS, JON</v>
      </c>
      <c r="F7704" t="str">
        <f>Raw_Data!F7704</f>
        <v>1700896156</v>
      </c>
      <c r="G7704" t="str">
        <f>Raw_Data!H7704</f>
        <v>3</v>
      </c>
      <c r="H7704">
        <f>IFERROR(VLOOKUP(G7704,Store_Map!$A$2:$I$100,3,FALSE),"")</f>
        <v>0</v>
      </c>
      <c r="I7704">
        <f>IFERROR(VLOOKUP(G7704,Store_Map!$A$2:$I$100,4,FALSE),"")</f>
        <v>0</v>
      </c>
      <c r="J7704">
        <f>IFERROR(VLOOKUP(G7704,Store_Map!$A$2:$I$100,5,FALSE),"")</f>
        <v>0</v>
      </c>
      <c r="K7704">
        <f>IFERROR(VLOOKUP(G7704,Store_Map!$A$2:$I$100,6,FALSE),"")</f>
        <v>0</v>
      </c>
      <c r="L7704">
        <f>IFERROR(VLOOKUP(G7704,Store_Map!$A$2:$I$100,7,FALSE),"")</f>
        <v>0</v>
      </c>
      <c r="M7704">
        <f>IFERROR(VLOOKUP(G7704,Store_Map!$A$2:$I$100,8,FALSE),"")</f>
        <v>0</v>
      </c>
      <c r="N7704">
        <f t="shared" si="1080"/>
        <v>0</v>
      </c>
      <c r="O7704" t="str">
        <f t="shared" si="1081"/>
        <v>PASS</v>
      </c>
      <c r="P7704" t="str">
        <f t="shared" si="1082"/>
        <v>PASS</v>
      </c>
      <c r="Q7704" t="str">
        <f t="shared" si="1083"/>
        <v>PASS</v>
      </c>
      <c r="R7704" t="str">
        <f t="shared" si="1084"/>
        <v>PASS</v>
      </c>
      <c r="S7704" t="str">
        <f t="shared" si="1085"/>
        <v>PASS</v>
      </c>
      <c r="T7704">
        <f t="shared" si="1086"/>
        <v>100</v>
      </c>
      <c r="U7704" t="str">
        <f t="shared" si="1087"/>
        <v>Low</v>
      </c>
      <c r="V7704" t="str">
        <f t="shared" si="1088"/>
        <v>Clean</v>
      </c>
    </row>
    <row r="7705" spans="1:22" x14ac:dyDescent="0.3">
      <c r="A7705" t="str">
        <f>Raw_Data!A7705</f>
        <v>36016705</v>
      </c>
      <c r="B7705">
        <f>Raw_Data!B7705</f>
        <v>45680</v>
      </c>
      <c r="C7705" t="str">
        <f>Raw_Data!C7705</f>
        <v>EPINEPHRINE 0.15 MG AUTO-IN</v>
      </c>
      <c r="D7705" t="str">
        <f>Raw_Data!D7705</f>
        <v>49502010102</v>
      </c>
      <c r="E7705" t="str">
        <f>Raw_Data!E7705</f>
        <v>THERATTIL, JAYA</v>
      </c>
      <c r="F7705" t="str">
        <f>Raw_Data!F7705</f>
        <v>1043285810</v>
      </c>
      <c r="G7705" t="str">
        <f>Raw_Data!H7705</f>
        <v>3</v>
      </c>
      <c r="H7705">
        <f>IFERROR(VLOOKUP(G7705,Store_Map!$A$2:$I$100,3,FALSE),"")</f>
        <v>0</v>
      </c>
      <c r="I7705">
        <f>IFERROR(VLOOKUP(G7705,Store_Map!$A$2:$I$100,4,FALSE),"")</f>
        <v>0</v>
      </c>
      <c r="J7705">
        <f>IFERROR(VLOOKUP(G7705,Store_Map!$A$2:$I$100,5,FALSE),"")</f>
        <v>0</v>
      </c>
      <c r="K7705">
        <f>IFERROR(VLOOKUP(G7705,Store_Map!$A$2:$I$100,6,FALSE),"")</f>
        <v>0</v>
      </c>
      <c r="L7705">
        <f>IFERROR(VLOOKUP(G7705,Store_Map!$A$2:$I$100,7,FALSE),"")</f>
        <v>0</v>
      </c>
      <c r="M7705">
        <f>IFERROR(VLOOKUP(G7705,Store_Map!$A$2:$I$100,8,FALSE),"")</f>
        <v>0</v>
      </c>
      <c r="N7705">
        <f t="shared" si="1080"/>
        <v>0</v>
      </c>
      <c r="O7705" t="str">
        <f t="shared" si="1081"/>
        <v>PASS</v>
      </c>
      <c r="P7705" t="str">
        <f t="shared" si="1082"/>
        <v>PASS</v>
      </c>
      <c r="Q7705" t="str">
        <f t="shared" si="1083"/>
        <v>PASS</v>
      </c>
      <c r="R7705" t="str">
        <f t="shared" si="1084"/>
        <v>PASS</v>
      </c>
      <c r="S7705" t="str">
        <f t="shared" si="1085"/>
        <v>PASS</v>
      </c>
      <c r="T7705">
        <f t="shared" si="1086"/>
        <v>100</v>
      </c>
      <c r="U7705" t="str">
        <f t="shared" si="1087"/>
        <v>Low</v>
      </c>
      <c r="V7705" t="str">
        <f t="shared" si="1088"/>
        <v>Clean</v>
      </c>
    </row>
    <row r="7706" spans="1:22" x14ac:dyDescent="0.3">
      <c r="A7706" t="str">
        <f>Raw_Data!A7706</f>
        <v>36016706</v>
      </c>
      <c r="B7706">
        <f>Raw_Data!B7706</f>
        <v>45680</v>
      </c>
      <c r="C7706" t="str">
        <f>Raw_Data!C7706</f>
        <v>METFORMIN HCL 500 MG TABLET</v>
      </c>
      <c r="D7706" t="str">
        <f>Raw_Data!D7706</f>
        <v>70010006305</v>
      </c>
      <c r="E7706" t="str">
        <f>Raw_Data!E7706</f>
        <v>GIBBS, JON</v>
      </c>
      <c r="F7706" t="str">
        <f>Raw_Data!F7706</f>
        <v>1700896156</v>
      </c>
      <c r="G7706" t="str">
        <f>Raw_Data!H7706</f>
        <v>3</v>
      </c>
      <c r="H7706">
        <f>IFERROR(VLOOKUP(G7706,Store_Map!$A$2:$I$100,3,FALSE),"")</f>
        <v>0</v>
      </c>
      <c r="I7706">
        <f>IFERROR(VLOOKUP(G7706,Store_Map!$A$2:$I$100,4,FALSE),"")</f>
        <v>0</v>
      </c>
      <c r="J7706">
        <f>IFERROR(VLOOKUP(G7706,Store_Map!$A$2:$I$100,5,FALSE),"")</f>
        <v>0</v>
      </c>
      <c r="K7706">
        <f>IFERROR(VLOOKUP(G7706,Store_Map!$A$2:$I$100,6,FALSE),"")</f>
        <v>0</v>
      </c>
      <c r="L7706">
        <f>IFERROR(VLOOKUP(G7706,Store_Map!$A$2:$I$100,7,FALSE),"")</f>
        <v>0</v>
      </c>
      <c r="M7706">
        <f>IFERROR(VLOOKUP(G7706,Store_Map!$A$2:$I$100,8,FALSE),"")</f>
        <v>0</v>
      </c>
      <c r="N7706">
        <f t="shared" si="1080"/>
        <v>0</v>
      </c>
      <c r="O7706" t="str">
        <f t="shared" si="1081"/>
        <v>PASS</v>
      </c>
      <c r="P7706" t="str">
        <f t="shared" si="1082"/>
        <v>PASS</v>
      </c>
      <c r="Q7706" t="str">
        <f t="shared" si="1083"/>
        <v>PASS</v>
      </c>
      <c r="R7706" t="str">
        <f t="shared" si="1084"/>
        <v>PASS</v>
      </c>
      <c r="S7706" t="str">
        <f t="shared" si="1085"/>
        <v>PASS</v>
      </c>
      <c r="T7706">
        <f t="shared" si="1086"/>
        <v>100</v>
      </c>
      <c r="U7706" t="str">
        <f t="shared" si="1087"/>
        <v>Low</v>
      </c>
      <c r="V7706" t="str">
        <f t="shared" si="1088"/>
        <v>Clean</v>
      </c>
    </row>
    <row r="7707" spans="1:22" x14ac:dyDescent="0.3">
      <c r="A7707" t="str">
        <f>Raw_Data!A7707</f>
        <v>36016707</v>
      </c>
      <c r="B7707">
        <f>Raw_Data!B7707</f>
        <v>45680</v>
      </c>
      <c r="C7707" t="str">
        <f>Raw_Data!C7707</f>
        <v>LOSARTAN-HCTZ 50-12.5 MG TA</v>
      </c>
      <c r="D7707" t="str">
        <f>Raw_Data!D7707</f>
        <v>68180021509</v>
      </c>
      <c r="E7707" t="str">
        <f>Raw_Data!E7707</f>
        <v>GIBBS, JON</v>
      </c>
      <c r="F7707" t="str">
        <f>Raw_Data!F7707</f>
        <v>1700896156</v>
      </c>
      <c r="G7707" t="str">
        <f>Raw_Data!H7707</f>
        <v>3</v>
      </c>
      <c r="H7707">
        <f>IFERROR(VLOOKUP(G7707,Store_Map!$A$2:$I$100,3,FALSE),"")</f>
        <v>0</v>
      </c>
      <c r="I7707">
        <f>IFERROR(VLOOKUP(G7707,Store_Map!$A$2:$I$100,4,FALSE),"")</f>
        <v>0</v>
      </c>
      <c r="J7707">
        <f>IFERROR(VLOOKUP(G7707,Store_Map!$A$2:$I$100,5,FALSE),"")</f>
        <v>0</v>
      </c>
      <c r="K7707">
        <f>IFERROR(VLOOKUP(G7707,Store_Map!$A$2:$I$100,6,FALSE),"")</f>
        <v>0</v>
      </c>
      <c r="L7707">
        <f>IFERROR(VLOOKUP(G7707,Store_Map!$A$2:$I$100,7,FALSE),"")</f>
        <v>0</v>
      </c>
      <c r="M7707">
        <f>IFERROR(VLOOKUP(G7707,Store_Map!$A$2:$I$100,8,FALSE),"")</f>
        <v>0</v>
      </c>
      <c r="N7707">
        <f t="shared" si="1080"/>
        <v>0</v>
      </c>
      <c r="O7707" t="str">
        <f t="shared" si="1081"/>
        <v>PASS</v>
      </c>
      <c r="P7707" t="str">
        <f t="shared" si="1082"/>
        <v>PASS</v>
      </c>
      <c r="Q7707" t="str">
        <f t="shared" si="1083"/>
        <v>PASS</v>
      </c>
      <c r="R7707" t="str">
        <f t="shared" si="1084"/>
        <v>PASS</v>
      </c>
      <c r="S7707" t="str">
        <f t="shared" si="1085"/>
        <v>PASS</v>
      </c>
      <c r="T7707">
        <f t="shared" si="1086"/>
        <v>100</v>
      </c>
      <c r="U7707" t="str">
        <f t="shared" si="1087"/>
        <v>Low</v>
      </c>
      <c r="V7707" t="str">
        <f t="shared" si="1088"/>
        <v>Clean</v>
      </c>
    </row>
    <row r="7708" spans="1:22" x14ac:dyDescent="0.3">
      <c r="A7708" t="str">
        <f>Raw_Data!A7708</f>
        <v>36016708</v>
      </c>
      <c r="B7708">
        <f>Raw_Data!B7708</f>
        <v>45680</v>
      </c>
      <c r="C7708" t="str">
        <f>Raw_Data!C7708</f>
        <v>TRIAMCINOLONE 0.1% OINTMENT</v>
      </c>
      <c r="D7708" t="str">
        <f>Raw_Data!D7708</f>
        <v>45802005536</v>
      </c>
      <c r="E7708" t="str">
        <f>Raw_Data!E7708</f>
        <v>GIBBS, JON</v>
      </c>
      <c r="F7708" t="str">
        <f>Raw_Data!F7708</f>
        <v>1700896156</v>
      </c>
      <c r="G7708" t="str">
        <f>Raw_Data!H7708</f>
        <v>3</v>
      </c>
      <c r="H7708">
        <f>IFERROR(VLOOKUP(G7708,Store_Map!$A$2:$I$100,3,FALSE),"")</f>
        <v>0</v>
      </c>
      <c r="I7708">
        <f>IFERROR(VLOOKUP(G7708,Store_Map!$A$2:$I$100,4,FALSE),"")</f>
        <v>0</v>
      </c>
      <c r="J7708">
        <f>IFERROR(VLOOKUP(G7708,Store_Map!$A$2:$I$100,5,FALSE),"")</f>
        <v>0</v>
      </c>
      <c r="K7708">
        <f>IFERROR(VLOOKUP(G7708,Store_Map!$A$2:$I$100,6,FALSE),"")</f>
        <v>0</v>
      </c>
      <c r="L7708">
        <f>IFERROR(VLOOKUP(G7708,Store_Map!$A$2:$I$100,7,FALSE),"")</f>
        <v>0</v>
      </c>
      <c r="M7708">
        <f>IFERROR(VLOOKUP(G7708,Store_Map!$A$2:$I$100,8,FALSE),"")</f>
        <v>0</v>
      </c>
      <c r="N7708">
        <f t="shared" si="1080"/>
        <v>0</v>
      </c>
      <c r="O7708" t="str">
        <f t="shared" si="1081"/>
        <v>PASS</v>
      </c>
      <c r="P7708" t="str">
        <f t="shared" si="1082"/>
        <v>PASS</v>
      </c>
      <c r="Q7708" t="str">
        <f t="shared" si="1083"/>
        <v>PASS</v>
      </c>
      <c r="R7708" t="str">
        <f t="shared" si="1084"/>
        <v>PASS</v>
      </c>
      <c r="S7708" t="str">
        <f t="shared" si="1085"/>
        <v>PASS</v>
      </c>
      <c r="T7708">
        <f t="shared" si="1086"/>
        <v>100</v>
      </c>
      <c r="U7708" t="str">
        <f t="shared" si="1087"/>
        <v>Low</v>
      </c>
      <c r="V7708" t="str">
        <f t="shared" si="1088"/>
        <v>Clean</v>
      </c>
    </row>
    <row r="7709" spans="1:22" x14ac:dyDescent="0.3">
      <c r="A7709" t="str">
        <f>Raw_Data!A7709</f>
        <v>36016709</v>
      </c>
      <c r="B7709">
        <f>Raw_Data!B7709</f>
        <v>45680</v>
      </c>
      <c r="C7709" t="str">
        <f>Raw_Data!C7709</f>
        <v>VITAMIN D3 1,250 MCG CAPSUL</v>
      </c>
      <c r="D7709" t="str">
        <f>Raw_Data!D7709</f>
        <v>80681017400</v>
      </c>
      <c r="E7709" t="str">
        <f>Raw_Data!E7709</f>
        <v>GIBBS, JON</v>
      </c>
      <c r="F7709" t="str">
        <f>Raw_Data!F7709</f>
        <v>1700896156</v>
      </c>
      <c r="G7709" t="str">
        <f>Raw_Data!H7709</f>
        <v>3</v>
      </c>
      <c r="H7709">
        <f>IFERROR(VLOOKUP(G7709,Store_Map!$A$2:$I$100,3,FALSE),"")</f>
        <v>0</v>
      </c>
      <c r="I7709">
        <f>IFERROR(VLOOKUP(G7709,Store_Map!$A$2:$I$100,4,FALSE),"")</f>
        <v>0</v>
      </c>
      <c r="J7709">
        <f>IFERROR(VLOOKUP(G7709,Store_Map!$A$2:$I$100,5,FALSE),"")</f>
        <v>0</v>
      </c>
      <c r="K7709">
        <f>IFERROR(VLOOKUP(G7709,Store_Map!$A$2:$I$100,6,FALSE),"")</f>
        <v>0</v>
      </c>
      <c r="L7709">
        <f>IFERROR(VLOOKUP(G7709,Store_Map!$A$2:$I$100,7,FALSE),"")</f>
        <v>0</v>
      </c>
      <c r="M7709">
        <f>IFERROR(VLOOKUP(G7709,Store_Map!$A$2:$I$100,8,FALSE),"")</f>
        <v>0</v>
      </c>
      <c r="N7709">
        <f t="shared" si="1080"/>
        <v>0</v>
      </c>
      <c r="O7709" t="str">
        <f t="shared" si="1081"/>
        <v>PASS</v>
      </c>
      <c r="P7709" t="str">
        <f t="shared" si="1082"/>
        <v>PASS</v>
      </c>
      <c r="Q7709" t="str">
        <f t="shared" si="1083"/>
        <v>PASS</v>
      </c>
      <c r="R7709" t="str">
        <f t="shared" si="1084"/>
        <v>PASS</v>
      </c>
      <c r="S7709" t="str">
        <f t="shared" si="1085"/>
        <v>PASS</v>
      </c>
      <c r="T7709">
        <f t="shared" si="1086"/>
        <v>100</v>
      </c>
      <c r="U7709" t="str">
        <f t="shared" si="1087"/>
        <v>Low</v>
      </c>
      <c r="V7709" t="str">
        <f t="shared" si="1088"/>
        <v>Clean</v>
      </c>
    </row>
    <row r="7710" spans="1:22" x14ac:dyDescent="0.3">
      <c r="A7710" t="str">
        <f>Raw_Data!A7710</f>
        <v>36016021</v>
      </c>
      <c r="B7710">
        <f>Raw_Data!B7710</f>
        <v>45680</v>
      </c>
      <c r="C7710" t="str">
        <f>Raw_Data!C7710</f>
        <v>CHILD LORATADINE 5 MG/5 ML</v>
      </c>
      <c r="D7710" t="str">
        <f>Raw_Data!D7710</f>
        <v>904676720</v>
      </c>
      <c r="E7710" t="str">
        <f>Raw_Data!E7710</f>
        <v>THERATTIL, JAYA</v>
      </c>
      <c r="F7710" t="str">
        <f>Raw_Data!F7710</f>
        <v>1043285810</v>
      </c>
      <c r="G7710" t="str">
        <f>Raw_Data!H7710</f>
        <v>3</v>
      </c>
      <c r="H7710">
        <f>IFERROR(VLOOKUP(G7710,Store_Map!$A$2:$I$100,3,FALSE),"")</f>
        <v>0</v>
      </c>
      <c r="I7710">
        <f>IFERROR(VLOOKUP(G7710,Store_Map!$A$2:$I$100,4,FALSE),"")</f>
        <v>0</v>
      </c>
      <c r="J7710">
        <f>IFERROR(VLOOKUP(G7710,Store_Map!$A$2:$I$100,5,FALSE),"")</f>
        <v>0</v>
      </c>
      <c r="K7710">
        <f>IFERROR(VLOOKUP(G7710,Store_Map!$A$2:$I$100,6,FALSE),"")</f>
        <v>0</v>
      </c>
      <c r="L7710">
        <f>IFERROR(VLOOKUP(G7710,Store_Map!$A$2:$I$100,7,FALSE),"")</f>
        <v>0</v>
      </c>
      <c r="M7710">
        <f>IFERROR(VLOOKUP(G7710,Store_Map!$A$2:$I$100,8,FALSE),"")</f>
        <v>0</v>
      </c>
      <c r="N7710">
        <f t="shared" si="1080"/>
        <v>0</v>
      </c>
      <c r="O7710" t="str">
        <f t="shared" si="1081"/>
        <v>PASS</v>
      </c>
      <c r="P7710" t="str">
        <f t="shared" si="1082"/>
        <v>REVIEW</v>
      </c>
      <c r="Q7710" t="str">
        <f t="shared" si="1083"/>
        <v>PASS</v>
      </c>
      <c r="R7710" t="str">
        <f t="shared" si="1084"/>
        <v>PASS</v>
      </c>
      <c r="S7710" t="str">
        <f t="shared" si="1085"/>
        <v>REVIEW</v>
      </c>
      <c r="T7710">
        <f t="shared" si="1086"/>
        <v>90</v>
      </c>
      <c r="U7710" t="str">
        <f t="shared" si="1087"/>
        <v>Low</v>
      </c>
      <c r="V7710" t="str">
        <f t="shared" si="1088"/>
        <v>Invalid NDC</v>
      </c>
    </row>
    <row r="7711" spans="1:22" x14ac:dyDescent="0.3">
      <c r="A7711" t="str">
        <f>Raw_Data!A7711</f>
        <v>36014697</v>
      </c>
      <c r="B7711">
        <f>Raw_Data!B7711</f>
        <v>45680</v>
      </c>
      <c r="C7711" t="str">
        <f>Raw_Data!C7711</f>
        <v>FAMOTIDINE 10 MG TABLET</v>
      </c>
      <c r="D7711" t="str">
        <f>Raw_Data!D7711</f>
        <v>55111011890</v>
      </c>
      <c r="E7711" t="str">
        <f>Raw_Data!E7711</f>
        <v>INGRAM, MAYA</v>
      </c>
      <c r="F7711" t="str">
        <f>Raw_Data!F7711</f>
        <v>1518221464</v>
      </c>
      <c r="G7711" t="str">
        <f>Raw_Data!H7711</f>
        <v>3</v>
      </c>
      <c r="H7711">
        <f>IFERROR(VLOOKUP(G7711,Store_Map!$A$2:$I$100,3,FALSE),"")</f>
        <v>0</v>
      </c>
      <c r="I7711">
        <f>IFERROR(VLOOKUP(G7711,Store_Map!$A$2:$I$100,4,FALSE),"")</f>
        <v>0</v>
      </c>
      <c r="J7711">
        <f>IFERROR(VLOOKUP(G7711,Store_Map!$A$2:$I$100,5,FALSE),"")</f>
        <v>0</v>
      </c>
      <c r="K7711">
        <f>IFERROR(VLOOKUP(G7711,Store_Map!$A$2:$I$100,6,FALSE),"")</f>
        <v>0</v>
      </c>
      <c r="L7711">
        <f>IFERROR(VLOOKUP(G7711,Store_Map!$A$2:$I$100,7,FALSE),"")</f>
        <v>0</v>
      </c>
      <c r="M7711">
        <f>IFERROR(VLOOKUP(G7711,Store_Map!$A$2:$I$100,8,FALSE),"")</f>
        <v>0</v>
      </c>
      <c r="N7711">
        <f t="shared" si="1080"/>
        <v>0</v>
      </c>
      <c r="O7711" t="str">
        <f t="shared" si="1081"/>
        <v>PASS</v>
      </c>
      <c r="P7711" t="str">
        <f t="shared" si="1082"/>
        <v>PASS</v>
      </c>
      <c r="Q7711" t="str">
        <f t="shared" si="1083"/>
        <v>PASS</v>
      </c>
      <c r="R7711" t="str">
        <f t="shared" si="1084"/>
        <v>PASS</v>
      </c>
      <c r="S7711" t="str">
        <f t="shared" si="1085"/>
        <v>PASS</v>
      </c>
      <c r="T7711">
        <f t="shared" si="1086"/>
        <v>100</v>
      </c>
      <c r="U7711" t="str">
        <f t="shared" si="1087"/>
        <v>Low</v>
      </c>
      <c r="V7711" t="str">
        <f t="shared" si="1088"/>
        <v>Clean</v>
      </c>
    </row>
    <row r="7712" spans="1:22" x14ac:dyDescent="0.3">
      <c r="A7712" t="str">
        <f>Raw_Data!A7712</f>
        <v>36015653</v>
      </c>
      <c r="B7712">
        <f>Raw_Data!B7712</f>
        <v>45680</v>
      </c>
      <c r="C7712" t="str">
        <f>Raw_Data!C7712</f>
        <v>CYCLOBENZAPRINE 10 MG TABLE</v>
      </c>
      <c r="D7712" t="str">
        <f>Raw_Data!D7712</f>
        <v>43547040010</v>
      </c>
      <c r="E7712" t="str">
        <f>Raw_Data!E7712</f>
        <v>WILEY, DARYL</v>
      </c>
      <c r="F7712" t="str">
        <f>Raw_Data!F7712</f>
        <v>1508859448</v>
      </c>
      <c r="G7712" t="str">
        <f>Raw_Data!H7712</f>
        <v>3</v>
      </c>
      <c r="H7712">
        <f>IFERROR(VLOOKUP(G7712,Store_Map!$A$2:$I$100,3,FALSE),"")</f>
        <v>0</v>
      </c>
      <c r="I7712">
        <f>IFERROR(VLOOKUP(G7712,Store_Map!$A$2:$I$100,4,FALSE),"")</f>
        <v>0</v>
      </c>
      <c r="J7712">
        <f>IFERROR(VLOOKUP(G7712,Store_Map!$A$2:$I$100,5,FALSE),"")</f>
        <v>0</v>
      </c>
      <c r="K7712">
        <f>IFERROR(VLOOKUP(G7712,Store_Map!$A$2:$I$100,6,FALSE),"")</f>
        <v>0</v>
      </c>
      <c r="L7712">
        <f>IFERROR(VLOOKUP(G7712,Store_Map!$A$2:$I$100,7,FALSE),"")</f>
        <v>0</v>
      </c>
      <c r="M7712">
        <f>IFERROR(VLOOKUP(G7712,Store_Map!$A$2:$I$100,8,FALSE),"")</f>
        <v>0</v>
      </c>
      <c r="N7712">
        <f t="shared" si="1080"/>
        <v>0</v>
      </c>
      <c r="O7712" t="str">
        <f t="shared" si="1081"/>
        <v>PASS</v>
      </c>
      <c r="P7712" t="str">
        <f t="shared" si="1082"/>
        <v>PASS</v>
      </c>
      <c r="Q7712" t="str">
        <f t="shared" si="1083"/>
        <v>PASS</v>
      </c>
      <c r="R7712" t="str">
        <f t="shared" si="1084"/>
        <v>PASS</v>
      </c>
      <c r="S7712" t="str">
        <f t="shared" si="1085"/>
        <v>PASS</v>
      </c>
      <c r="T7712">
        <f t="shared" si="1086"/>
        <v>100</v>
      </c>
      <c r="U7712" t="str">
        <f t="shared" si="1087"/>
        <v>Low</v>
      </c>
      <c r="V7712" t="str">
        <f t="shared" si="1088"/>
        <v>Clean</v>
      </c>
    </row>
    <row r="7713" spans="1:22" x14ac:dyDescent="0.3">
      <c r="A7713" t="str">
        <f>Raw_Data!A7713</f>
        <v>36016047</v>
      </c>
      <c r="B7713">
        <f>Raw_Data!B7713</f>
        <v>45680</v>
      </c>
      <c r="C7713" t="str">
        <f>Raw_Data!C7713</f>
        <v>SERTRALINE HCL 50 MG TABLET</v>
      </c>
      <c r="D7713" t="str">
        <f>Raw_Data!D7713</f>
        <v>68180035209</v>
      </c>
      <c r="E7713" t="str">
        <f>Raw_Data!E7713</f>
        <v>GIBBS, JON</v>
      </c>
      <c r="F7713" t="str">
        <f>Raw_Data!F7713</f>
        <v>1700896156</v>
      </c>
      <c r="G7713" t="str">
        <f>Raw_Data!H7713</f>
        <v>3</v>
      </c>
      <c r="H7713">
        <f>IFERROR(VLOOKUP(G7713,Store_Map!$A$2:$I$100,3,FALSE),"")</f>
        <v>0</v>
      </c>
      <c r="I7713">
        <f>IFERROR(VLOOKUP(G7713,Store_Map!$A$2:$I$100,4,FALSE),"")</f>
        <v>0</v>
      </c>
      <c r="J7713">
        <f>IFERROR(VLOOKUP(G7713,Store_Map!$A$2:$I$100,5,FALSE),"")</f>
        <v>0</v>
      </c>
      <c r="K7713">
        <f>IFERROR(VLOOKUP(G7713,Store_Map!$A$2:$I$100,6,FALSE),"")</f>
        <v>0</v>
      </c>
      <c r="L7713">
        <f>IFERROR(VLOOKUP(G7713,Store_Map!$A$2:$I$100,7,FALSE),"")</f>
        <v>0</v>
      </c>
      <c r="M7713">
        <f>IFERROR(VLOOKUP(G7713,Store_Map!$A$2:$I$100,8,FALSE),"")</f>
        <v>0</v>
      </c>
      <c r="N7713">
        <f t="shared" si="1080"/>
        <v>0</v>
      </c>
      <c r="O7713" t="str">
        <f t="shared" si="1081"/>
        <v>PASS</v>
      </c>
      <c r="P7713" t="str">
        <f t="shared" si="1082"/>
        <v>PASS</v>
      </c>
      <c r="Q7713" t="str">
        <f t="shared" si="1083"/>
        <v>PASS</v>
      </c>
      <c r="R7713" t="str">
        <f t="shared" si="1084"/>
        <v>PASS</v>
      </c>
      <c r="S7713" t="str">
        <f t="shared" si="1085"/>
        <v>PASS</v>
      </c>
      <c r="T7713">
        <f t="shared" si="1086"/>
        <v>100</v>
      </c>
      <c r="U7713" t="str">
        <f t="shared" si="1087"/>
        <v>Low</v>
      </c>
      <c r="V7713" t="str">
        <f t="shared" si="1088"/>
        <v>Clean</v>
      </c>
    </row>
    <row r="7714" spans="1:22" x14ac:dyDescent="0.3">
      <c r="A7714" t="str">
        <f>Raw_Data!A7714</f>
        <v>34001141</v>
      </c>
      <c r="B7714">
        <f>Raw_Data!B7714</f>
        <v>45680</v>
      </c>
      <c r="C7714" t="str">
        <f>Raw_Data!C7714</f>
        <v>PHENTERMINE 37.5 MG TABLET</v>
      </c>
      <c r="D7714" t="str">
        <f>Raw_Data!D7714</f>
        <v>43547040410</v>
      </c>
      <c r="E7714" t="str">
        <f>Raw_Data!E7714</f>
        <v>GIBBS, JON</v>
      </c>
      <c r="F7714" t="str">
        <f>Raw_Data!F7714</f>
        <v>1700896156</v>
      </c>
      <c r="G7714" t="str">
        <f>Raw_Data!H7714</f>
        <v>3</v>
      </c>
      <c r="H7714">
        <f>IFERROR(VLOOKUP(G7714,Store_Map!$A$2:$I$100,3,FALSE),"")</f>
        <v>0</v>
      </c>
      <c r="I7714">
        <f>IFERROR(VLOOKUP(G7714,Store_Map!$A$2:$I$100,4,FALSE),"")</f>
        <v>0</v>
      </c>
      <c r="J7714">
        <f>IFERROR(VLOOKUP(G7714,Store_Map!$A$2:$I$100,5,FALSE),"")</f>
        <v>0</v>
      </c>
      <c r="K7714">
        <f>IFERROR(VLOOKUP(G7714,Store_Map!$A$2:$I$100,6,FALSE),"")</f>
        <v>0</v>
      </c>
      <c r="L7714">
        <f>IFERROR(VLOOKUP(G7714,Store_Map!$A$2:$I$100,7,FALSE),"")</f>
        <v>0</v>
      </c>
      <c r="M7714">
        <f>IFERROR(VLOOKUP(G7714,Store_Map!$A$2:$I$100,8,FALSE),"")</f>
        <v>0</v>
      </c>
      <c r="N7714">
        <f t="shared" si="1080"/>
        <v>0</v>
      </c>
      <c r="O7714" t="str">
        <f t="shared" si="1081"/>
        <v>PASS</v>
      </c>
      <c r="P7714" t="str">
        <f t="shared" si="1082"/>
        <v>PASS</v>
      </c>
      <c r="Q7714" t="str">
        <f t="shared" si="1083"/>
        <v>PASS</v>
      </c>
      <c r="R7714" t="str">
        <f t="shared" si="1084"/>
        <v>PASS</v>
      </c>
      <c r="S7714" t="str">
        <f t="shared" si="1085"/>
        <v>PASS</v>
      </c>
      <c r="T7714">
        <f t="shared" si="1086"/>
        <v>100</v>
      </c>
      <c r="U7714" t="str">
        <f t="shared" si="1087"/>
        <v>Low</v>
      </c>
      <c r="V7714" t="str">
        <f t="shared" si="1088"/>
        <v>Clean</v>
      </c>
    </row>
    <row r="7715" spans="1:22" x14ac:dyDescent="0.3">
      <c r="A7715" t="str">
        <f>Raw_Data!A7715</f>
        <v>36016712</v>
      </c>
      <c r="B7715">
        <f>Raw_Data!B7715</f>
        <v>45680</v>
      </c>
      <c r="C7715" t="str">
        <f>Raw_Data!C7715</f>
        <v>MELOXICAM 15 MG TABLET</v>
      </c>
      <c r="D7715" t="str">
        <f>Raw_Data!D7715</f>
        <v>68382005101</v>
      </c>
      <c r="E7715" t="str">
        <f>Raw_Data!E7715</f>
        <v>GRESHAM, J. MARK</v>
      </c>
      <c r="F7715" t="str">
        <f>Raw_Data!F7715</f>
        <v>1326026618</v>
      </c>
      <c r="G7715" t="str">
        <f>Raw_Data!H7715</f>
        <v>3</v>
      </c>
      <c r="H7715">
        <f>IFERROR(VLOOKUP(G7715,Store_Map!$A$2:$I$100,3,FALSE),"")</f>
        <v>0</v>
      </c>
      <c r="I7715">
        <f>IFERROR(VLOOKUP(G7715,Store_Map!$A$2:$I$100,4,FALSE),"")</f>
        <v>0</v>
      </c>
      <c r="J7715">
        <f>IFERROR(VLOOKUP(G7715,Store_Map!$A$2:$I$100,5,FALSE),"")</f>
        <v>0</v>
      </c>
      <c r="K7715">
        <f>IFERROR(VLOOKUP(G7715,Store_Map!$A$2:$I$100,6,FALSE),"")</f>
        <v>0</v>
      </c>
      <c r="L7715">
        <f>IFERROR(VLOOKUP(G7715,Store_Map!$A$2:$I$100,7,FALSE),"")</f>
        <v>0</v>
      </c>
      <c r="M7715">
        <f>IFERROR(VLOOKUP(G7715,Store_Map!$A$2:$I$100,8,FALSE),"")</f>
        <v>0</v>
      </c>
      <c r="N7715">
        <f t="shared" si="1080"/>
        <v>0</v>
      </c>
      <c r="O7715" t="str">
        <f t="shared" si="1081"/>
        <v>PASS</v>
      </c>
      <c r="P7715" t="str">
        <f t="shared" si="1082"/>
        <v>PASS</v>
      </c>
      <c r="Q7715" t="str">
        <f t="shared" si="1083"/>
        <v>PASS</v>
      </c>
      <c r="R7715" t="str">
        <f t="shared" si="1084"/>
        <v>PASS</v>
      </c>
      <c r="S7715" t="str">
        <f t="shared" si="1085"/>
        <v>PASS</v>
      </c>
      <c r="T7715">
        <f t="shared" si="1086"/>
        <v>100</v>
      </c>
      <c r="U7715" t="str">
        <f t="shared" si="1087"/>
        <v>Low</v>
      </c>
      <c r="V7715" t="str">
        <f t="shared" si="1088"/>
        <v>Clean</v>
      </c>
    </row>
    <row r="7716" spans="1:22" x14ac:dyDescent="0.3">
      <c r="A7716" t="str">
        <f>Raw_Data!A7716</f>
        <v>36016713</v>
      </c>
      <c r="B7716">
        <f>Raw_Data!B7716</f>
        <v>45680</v>
      </c>
      <c r="C7716" t="str">
        <f>Raw_Data!C7716</f>
        <v>MEDROXYPROGESTERONE 150 MG/</v>
      </c>
      <c r="D7716" t="str">
        <f>Raw_Data!D7716</f>
        <v>66993037179</v>
      </c>
      <c r="E7716" t="str">
        <f>Raw_Data!E7716</f>
        <v>GRESHAM, J. MARK</v>
      </c>
      <c r="F7716" t="str">
        <f>Raw_Data!F7716</f>
        <v>1326026618</v>
      </c>
      <c r="G7716" t="str">
        <f>Raw_Data!H7716</f>
        <v>3</v>
      </c>
      <c r="H7716">
        <f>IFERROR(VLOOKUP(G7716,Store_Map!$A$2:$I$100,3,FALSE),"")</f>
        <v>0</v>
      </c>
      <c r="I7716">
        <f>IFERROR(VLOOKUP(G7716,Store_Map!$A$2:$I$100,4,FALSE),"")</f>
        <v>0</v>
      </c>
      <c r="J7716">
        <f>IFERROR(VLOOKUP(G7716,Store_Map!$A$2:$I$100,5,FALSE),"")</f>
        <v>0</v>
      </c>
      <c r="K7716">
        <f>IFERROR(VLOOKUP(G7716,Store_Map!$A$2:$I$100,6,FALSE),"")</f>
        <v>0</v>
      </c>
      <c r="L7716">
        <f>IFERROR(VLOOKUP(G7716,Store_Map!$A$2:$I$100,7,FALSE),"")</f>
        <v>0</v>
      </c>
      <c r="M7716">
        <f>IFERROR(VLOOKUP(G7716,Store_Map!$A$2:$I$100,8,FALSE),"")</f>
        <v>0</v>
      </c>
      <c r="N7716">
        <f t="shared" si="1080"/>
        <v>0</v>
      </c>
      <c r="O7716" t="str">
        <f t="shared" si="1081"/>
        <v>PASS</v>
      </c>
      <c r="P7716" t="str">
        <f t="shared" si="1082"/>
        <v>PASS</v>
      </c>
      <c r="Q7716" t="str">
        <f t="shared" si="1083"/>
        <v>PASS</v>
      </c>
      <c r="R7716" t="str">
        <f t="shared" si="1084"/>
        <v>PASS</v>
      </c>
      <c r="S7716" t="str">
        <f t="shared" si="1085"/>
        <v>PASS</v>
      </c>
      <c r="T7716">
        <f t="shared" si="1086"/>
        <v>100</v>
      </c>
      <c r="U7716" t="str">
        <f t="shared" si="1087"/>
        <v>Low</v>
      </c>
      <c r="V7716" t="str">
        <f t="shared" si="1088"/>
        <v>Clean</v>
      </c>
    </row>
    <row r="7717" spans="1:22" x14ac:dyDescent="0.3">
      <c r="A7717" t="str">
        <f>Raw_Data!A7717</f>
        <v>36016714</v>
      </c>
      <c r="B7717">
        <f>Raw_Data!B7717</f>
        <v>45680</v>
      </c>
      <c r="C7717" t="str">
        <f>Raw_Data!C7717</f>
        <v>NITROFURANTOIN MONO-MCR 100</v>
      </c>
      <c r="D7717" t="str">
        <f>Raw_Data!D7717</f>
        <v>47781030301</v>
      </c>
      <c r="E7717" t="str">
        <f>Raw_Data!E7717</f>
        <v>GRESHAM, J. MARK</v>
      </c>
      <c r="F7717" t="str">
        <f>Raw_Data!F7717</f>
        <v>1326026618</v>
      </c>
      <c r="G7717" t="str">
        <f>Raw_Data!H7717</f>
        <v>3</v>
      </c>
      <c r="H7717">
        <f>IFERROR(VLOOKUP(G7717,Store_Map!$A$2:$I$100,3,FALSE),"")</f>
        <v>0</v>
      </c>
      <c r="I7717">
        <f>IFERROR(VLOOKUP(G7717,Store_Map!$A$2:$I$100,4,FALSE),"")</f>
        <v>0</v>
      </c>
      <c r="J7717">
        <f>IFERROR(VLOOKUP(G7717,Store_Map!$A$2:$I$100,5,FALSE),"")</f>
        <v>0</v>
      </c>
      <c r="K7717">
        <f>IFERROR(VLOOKUP(G7717,Store_Map!$A$2:$I$100,6,FALSE),"")</f>
        <v>0</v>
      </c>
      <c r="L7717">
        <f>IFERROR(VLOOKUP(G7717,Store_Map!$A$2:$I$100,7,FALSE),"")</f>
        <v>0</v>
      </c>
      <c r="M7717">
        <f>IFERROR(VLOOKUP(G7717,Store_Map!$A$2:$I$100,8,FALSE),"")</f>
        <v>0</v>
      </c>
      <c r="N7717">
        <f t="shared" si="1080"/>
        <v>0</v>
      </c>
      <c r="O7717" t="str">
        <f t="shared" si="1081"/>
        <v>PASS</v>
      </c>
      <c r="P7717" t="str">
        <f t="shared" si="1082"/>
        <v>PASS</v>
      </c>
      <c r="Q7717" t="str">
        <f t="shared" si="1083"/>
        <v>PASS</v>
      </c>
      <c r="R7717" t="str">
        <f t="shared" si="1084"/>
        <v>PASS</v>
      </c>
      <c r="S7717" t="str">
        <f t="shared" si="1085"/>
        <v>PASS</v>
      </c>
      <c r="T7717">
        <f t="shared" si="1086"/>
        <v>100</v>
      </c>
      <c r="U7717" t="str">
        <f t="shared" si="1087"/>
        <v>Low</v>
      </c>
      <c r="V7717" t="str">
        <f t="shared" si="1088"/>
        <v>Clean</v>
      </c>
    </row>
    <row r="7718" spans="1:22" x14ac:dyDescent="0.3">
      <c r="A7718" t="str">
        <f>Raw_Data!A7718</f>
        <v>36016715</v>
      </c>
      <c r="B7718">
        <f>Raw_Data!B7718</f>
        <v>45680</v>
      </c>
      <c r="C7718" t="str">
        <f>Raw_Data!C7718</f>
        <v>ALBUTEROL HFA 90 MCG INHALE</v>
      </c>
      <c r="D7718" t="str">
        <f>Raw_Data!D7718</f>
        <v>68180096301</v>
      </c>
      <c r="E7718" t="str">
        <f>Raw_Data!E7718</f>
        <v>THERATTIL, JAYA</v>
      </c>
      <c r="F7718" t="str">
        <f>Raw_Data!F7718</f>
        <v>1043285810</v>
      </c>
      <c r="G7718" t="str">
        <f>Raw_Data!H7718</f>
        <v>3</v>
      </c>
      <c r="H7718">
        <f>IFERROR(VLOOKUP(G7718,Store_Map!$A$2:$I$100,3,FALSE),"")</f>
        <v>0</v>
      </c>
      <c r="I7718">
        <f>IFERROR(VLOOKUP(G7718,Store_Map!$A$2:$I$100,4,FALSE),"")</f>
        <v>0</v>
      </c>
      <c r="J7718">
        <f>IFERROR(VLOOKUP(G7718,Store_Map!$A$2:$I$100,5,FALSE),"")</f>
        <v>0</v>
      </c>
      <c r="K7718">
        <f>IFERROR(VLOOKUP(G7718,Store_Map!$A$2:$I$100,6,FALSE),"")</f>
        <v>0</v>
      </c>
      <c r="L7718">
        <f>IFERROR(VLOOKUP(G7718,Store_Map!$A$2:$I$100,7,FALSE),"")</f>
        <v>0</v>
      </c>
      <c r="M7718">
        <f>IFERROR(VLOOKUP(G7718,Store_Map!$A$2:$I$100,8,FALSE),"")</f>
        <v>0</v>
      </c>
      <c r="N7718">
        <f t="shared" si="1080"/>
        <v>0</v>
      </c>
      <c r="O7718" t="str">
        <f t="shared" si="1081"/>
        <v>PASS</v>
      </c>
      <c r="P7718" t="str">
        <f t="shared" si="1082"/>
        <v>PASS</v>
      </c>
      <c r="Q7718" t="str">
        <f t="shared" si="1083"/>
        <v>PASS</v>
      </c>
      <c r="R7718" t="str">
        <f t="shared" si="1084"/>
        <v>PASS</v>
      </c>
      <c r="S7718" t="str">
        <f t="shared" si="1085"/>
        <v>PASS</v>
      </c>
      <c r="T7718">
        <f t="shared" si="1086"/>
        <v>100</v>
      </c>
      <c r="U7718" t="str">
        <f t="shared" si="1087"/>
        <v>Low</v>
      </c>
      <c r="V7718" t="str">
        <f t="shared" si="1088"/>
        <v>Clean</v>
      </c>
    </row>
    <row r="7719" spans="1:22" x14ac:dyDescent="0.3">
      <c r="A7719" t="str">
        <f>Raw_Data!A7719</f>
        <v>36013410</v>
      </c>
      <c r="B7719">
        <f>Raw_Data!B7719</f>
        <v>45680</v>
      </c>
      <c r="C7719" t="str">
        <f>Raw_Data!C7719</f>
        <v>ALBUTEROL HFA 90 MCG INHALE</v>
      </c>
      <c r="D7719" t="str">
        <f>Raw_Data!D7719</f>
        <v>68180096301</v>
      </c>
      <c r="E7719" t="str">
        <f>Raw_Data!E7719</f>
        <v>INGRAM, MAYA</v>
      </c>
      <c r="F7719" t="str">
        <f>Raw_Data!F7719</f>
        <v>1518221464</v>
      </c>
      <c r="G7719" t="str">
        <f>Raw_Data!H7719</f>
        <v>3</v>
      </c>
      <c r="H7719">
        <f>IFERROR(VLOOKUP(G7719,Store_Map!$A$2:$I$100,3,FALSE),"")</f>
        <v>0</v>
      </c>
      <c r="I7719">
        <f>IFERROR(VLOOKUP(G7719,Store_Map!$A$2:$I$100,4,FALSE),"")</f>
        <v>0</v>
      </c>
      <c r="J7719">
        <f>IFERROR(VLOOKUP(G7719,Store_Map!$A$2:$I$100,5,FALSE),"")</f>
        <v>0</v>
      </c>
      <c r="K7719">
        <f>IFERROR(VLOOKUP(G7719,Store_Map!$A$2:$I$100,6,FALSE),"")</f>
        <v>0</v>
      </c>
      <c r="L7719">
        <f>IFERROR(VLOOKUP(G7719,Store_Map!$A$2:$I$100,7,FALSE),"")</f>
        <v>0</v>
      </c>
      <c r="M7719">
        <f>IFERROR(VLOOKUP(G7719,Store_Map!$A$2:$I$100,8,FALSE),"")</f>
        <v>0</v>
      </c>
      <c r="N7719">
        <f t="shared" si="1080"/>
        <v>0</v>
      </c>
      <c r="O7719" t="str">
        <f t="shared" si="1081"/>
        <v>PASS</v>
      </c>
      <c r="P7719" t="str">
        <f t="shared" si="1082"/>
        <v>PASS</v>
      </c>
      <c r="Q7719" t="str">
        <f t="shared" si="1083"/>
        <v>PASS</v>
      </c>
      <c r="R7719" t="str">
        <f t="shared" si="1084"/>
        <v>PASS</v>
      </c>
      <c r="S7719" t="str">
        <f t="shared" si="1085"/>
        <v>PASS</v>
      </c>
      <c r="T7719">
        <f t="shared" si="1086"/>
        <v>100</v>
      </c>
      <c r="U7719" t="str">
        <f t="shared" si="1087"/>
        <v>Low</v>
      </c>
      <c r="V7719" t="str">
        <f t="shared" si="1088"/>
        <v>Clean</v>
      </c>
    </row>
    <row r="7720" spans="1:22" x14ac:dyDescent="0.3">
      <c r="A7720" t="str">
        <f>Raw_Data!A7720</f>
        <v>36016716</v>
      </c>
      <c r="B7720">
        <f>Raw_Data!B7720</f>
        <v>45680</v>
      </c>
      <c r="C7720" t="str">
        <f>Raw_Data!C7720</f>
        <v>NYSTATIN-TRIAMCINOLONE OINT</v>
      </c>
      <c r="D7720" t="str">
        <f>Raw_Data!D7720</f>
        <v>21922003104</v>
      </c>
      <c r="E7720" t="str">
        <f>Raw_Data!E7720</f>
        <v>SOBRINHO, TITO</v>
      </c>
      <c r="F7720" t="str">
        <f>Raw_Data!F7720</f>
        <v>1942244652</v>
      </c>
      <c r="G7720" t="str">
        <f>Raw_Data!H7720</f>
        <v>3</v>
      </c>
      <c r="H7720">
        <f>IFERROR(VLOOKUP(G7720,Store_Map!$A$2:$I$100,3,FALSE),"")</f>
        <v>0</v>
      </c>
      <c r="I7720">
        <f>IFERROR(VLOOKUP(G7720,Store_Map!$A$2:$I$100,4,FALSE),"")</f>
        <v>0</v>
      </c>
      <c r="J7720">
        <f>IFERROR(VLOOKUP(G7720,Store_Map!$A$2:$I$100,5,FALSE),"")</f>
        <v>0</v>
      </c>
      <c r="K7720">
        <f>IFERROR(VLOOKUP(G7720,Store_Map!$A$2:$I$100,6,FALSE),"")</f>
        <v>0</v>
      </c>
      <c r="L7720">
        <f>IFERROR(VLOOKUP(G7720,Store_Map!$A$2:$I$100,7,FALSE),"")</f>
        <v>0</v>
      </c>
      <c r="M7720">
        <f>IFERROR(VLOOKUP(G7720,Store_Map!$A$2:$I$100,8,FALSE),"")</f>
        <v>0</v>
      </c>
      <c r="N7720">
        <f t="shared" si="1080"/>
        <v>0</v>
      </c>
      <c r="O7720" t="str">
        <f t="shared" si="1081"/>
        <v>PASS</v>
      </c>
      <c r="P7720" t="str">
        <f t="shared" si="1082"/>
        <v>PASS</v>
      </c>
      <c r="Q7720" t="str">
        <f t="shared" si="1083"/>
        <v>PASS</v>
      </c>
      <c r="R7720" t="str">
        <f t="shared" si="1084"/>
        <v>PASS</v>
      </c>
      <c r="S7720" t="str">
        <f t="shared" si="1085"/>
        <v>PASS</v>
      </c>
      <c r="T7720">
        <f t="shared" si="1086"/>
        <v>100</v>
      </c>
      <c r="U7720" t="str">
        <f t="shared" si="1087"/>
        <v>Low</v>
      </c>
      <c r="V7720" t="str">
        <f t="shared" si="1088"/>
        <v>Clean</v>
      </c>
    </row>
    <row r="7721" spans="1:22" x14ac:dyDescent="0.3">
      <c r="A7721" t="str">
        <f>Raw_Data!A7721</f>
        <v>36016191</v>
      </c>
      <c r="B7721">
        <f>Raw_Data!B7721</f>
        <v>45681</v>
      </c>
      <c r="C7721" t="str">
        <f>Raw_Data!C7721</f>
        <v>JUNEL FE 1.5 MG-30 MCG TABL</v>
      </c>
      <c r="D7721" t="str">
        <f>Raw_Data!D7721</f>
        <v>555902858</v>
      </c>
      <c r="E7721" t="str">
        <f>Raw_Data!E7721</f>
        <v>Acevedo, Jose</v>
      </c>
      <c r="F7721" t="str">
        <f>Raw_Data!F7721</f>
        <v>1356327027</v>
      </c>
      <c r="G7721" t="str">
        <f>Raw_Data!H7721</f>
        <v>3</v>
      </c>
      <c r="H7721">
        <f>IFERROR(VLOOKUP(G7721,Store_Map!$A$2:$I$100,3,FALSE),"")</f>
        <v>0</v>
      </c>
      <c r="I7721">
        <f>IFERROR(VLOOKUP(G7721,Store_Map!$A$2:$I$100,4,FALSE),"")</f>
        <v>0</v>
      </c>
      <c r="J7721">
        <f>IFERROR(VLOOKUP(G7721,Store_Map!$A$2:$I$100,5,FALSE),"")</f>
        <v>0</v>
      </c>
      <c r="K7721">
        <f>IFERROR(VLOOKUP(G7721,Store_Map!$A$2:$I$100,6,FALSE),"")</f>
        <v>0</v>
      </c>
      <c r="L7721">
        <f>IFERROR(VLOOKUP(G7721,Store_Map!$A$2:$I$100,7,FALSE),"")</f>
        <v>0</v>
      </c>
      <c r="M7721">
        <f>IFERROR(VLOOKUP(G7721,Store_Map!$A$2:$I$100,8,FALSE),"")</f>
        <v>0</v>
      </c>
      <c r="N7721">
        <f t="shared" si="1080"/>
        <v>0</v>
      </c>
      <c r="O7721" t="str">
        <f t="shared" si="1081"/>
        <v>PASS</v>
      </c>
      <c r="P7721" t="str">
        <f t="shared" si="1082"/>
        <v>REVIEW</v>
      </c>
      <c r="Q7721" t="str">
        <f t="shared" si="1083"/>
        <v>PASS</v>
      </c>
      <c r="R7721" t="str">
        <f t="shared" si="1084"/>
        <v>PASS</v>
      </c>
      <c r="S7721" t="str">
        <f t="shared" si="1085"/>
        <v>REVIEW</v>
      </c>
      <c r="T7721">
        <f t="shared" si="1086"/>
        <v>90</v>
      </c>
      <c r="U7721" t="str">
        <f t="shared" si="1087"/>
        <v>Low</v>
      </c>
      <c r="V7721" t="str">
        <f t="shared" si="1088"/>
        <v>Invalid NDC</v>
      </c>
    </row>
    <row r="7722" spans="1:22" x14ac:dyDescent="0.3">
      <c r="A7722" t="str">
        <f>Raw_Data!A7722</f>
        <v>36010831</v>
      </c>
      <c r="B7722">
        <f>Raw_Data!B7722</f>
        <v>45681</v>
      </c>
      <c r="C7722" t="str">
        <f>Raw_Data!C7722</f>
        <v>NORETHINDRONE 0.35 MG TABLE</v>
      </c>
      <c r="D7722" t="str">
        <f>Raw_Data!D7722</f>
        <v>378727253</v>
      </c>
      <c r="E7722" t="str">
        <f>Raw_Data!E7722</f>
        <v>GRESHAM, J. MARK</v>
      </c>
      <c r="F7722" t="str">
        <f>Raw_Data!F7722</f>
        <v>1326026618</v>
      </c>
      <c r="G7722" t="str">
        <f>Raw_Data!H7722</f>
        <v>3</v>
      </c>
      <c r="H7722">
        <f>IFERROR(VLOOKUP(G7722,Store_Map!$A$2:$I$100,3,FALSE),"")</f>
        <v>0</v>
      </c>
      <c r="I7722">
        <f>IFERROR(VLOOKUP(G7722,Store_Map!$A$2:$I$100,4,FALSE),"")</f>
        <v>0</v>
      </c>
      <c r="J7722">
        <f>IFERROR(VLOOKUP(G7722,Store_Map!$A$2:$I$100,5,FALSE),"")</f>
        <v>0</v>
      </c>
      <c r="K7722">
        <f>IFERROR(VLOOKUP(G7722,Store_Map!$A$2:$I$100,6,FALSE),"")</f>
        <v>0</v>
      </c>
      <c r="L7722">
        <f>IFERROR(VLOOKUP(G7722,Store_Map!$A$2:$I$100,7,FALSE),"")</f>
        <v>0</v>
      </c>
      <c r="M7722">
        <f>IFERROR(VLOOKUP(G7722,Store_Map!$A$2:$I$100,8,FALSE),"")</f>
        <v>0</v>
      </c>
      <c r="N7722">
        <f t="shared" si="1080"/>
        <v>0</v>
      </c>
      <c r="O7722" t="str">
        <f t="shared" si="1081"/>
        <v>PASS</v>
      </c>
      <c r="P7722" t="str">
        <f t="shared" si="1082"/>
        <v>REVIEW</v>
      </c>
      <c r="Q7722" t="str">
        <f t="shared" si="1083"/>
        <v>PASS</v>
      </c>
      <c r="R7722" t="str">
        <f t="shared" si="1084"/>
        <v>PASS</v>
      </c>
      <c r="S7722" t="str">
        <f t="shared" si="1085"/>
        <v>REVIEW</v>
      </c>
      <c r="T7722">
        <f t="shared" si="1086"/>
        <v>90</v>
      </c>
      <c r="U7722" t="str">
        <f t="shared" si="1087"/>
        <v>Low</v>
      </c>
      <c r="V7722" t="str">
        <f t="shared" si="1088"/>
        <v>Invalid NDC</v>
      </c>
    </row>
    <row r="7723" spans="1:22" x14ac:dyDescent="0.3">
      <c r="A7723" t="str">
        <f>Raw_Data!A7723</f>
        <v>36015204</v>
      </c>
      <c r="B7723">
        <f>Raw_Data!B7723</f>
        <v>45681</v>
      </c>
      <c r="C7723" t="str">
        <f>Raw_Data!C7723</f>
        <v>FLUTICASONE PROP HFA 44 MCG</v>
      </c>
      <c r="D7723" t="str">
        <f>Raw_Data!D7723</f>
        <v>66993007896</v>
      </c>
      <c r="E7723" t="str">
        <f>Raw_Data!E7723</f>
        <v>INGRAM, MAYA</v>
      </c>
      <c r="F7723" t="str">
        <f>Raw_Data!F7723</f>
        <v>1518221464</v>
      </c>
      <c r="G7723" t="str">
        <f>Raw_Data!H7723</f>
        <v>3</v>
      </c>
      <c r="H7723">
        <f>IFERROR(VLOOKUP(G7723,Store_Map!$A$2:$I$100,3,FALSE),"")</f>
        <v>0</v>
      </c>
      <c r="I7723">
        <f>IFERROR(VLOOKUP(G7723,Store_Map!$A$2:$I$100,4,FALSE),"")</f>
        <v>0</v>
      </c>
      <c r="J7723">
        <f>IFERROR(VLOOKUP(G7723,Store_Map!$A$2:$I$100,5,FALSE),"")</f>
        <v>0</v>
      </c>
      <c r="K7723">
        <f>IFERROR(VLOOKUP(G7723,Store_Map!$A$2:$I$100,6,FALSE),"")</f>
        <v>0</v>
      </c>
      <c r="L7723">
        <f>IFERROR(VLOOKUP(G7723,Store_Map!$A$2:$I$100,7,FALSE),"")</f>
        <v>0</v>
      </c>
      <c r="M7723">
        <f>IFERROR(VLOOKUP(G7723,Store_Map!$A$2:$I$100,8,FALSE),"")</f>
        <v>0</v>
      </c>
      <c r="N7723">
        <f t="shared" si="1080"/>
        <v>0</v>
      </c>
      <c r="O7723" t="str">
        <f t="shared" si="1081"/>
        <v>PASS</v>
      </c>
      <c r="P7723" t="str">
        <f t="shared" si="1082"/>
        <v>PASS</v>
      </c>
      <c r="Q7723" t="str">
        <f t="shared" si="1083"/>
        <v>PASS</v>
      </c>
      <c r="R7723" t="str">
        <f t="shared" si="1084"/>
        <v>PASS</v>
      </c>
      <c r="S7723" t="str">
        <f t="shared" si="1085"/>
        <v>PASS</v>
      </c>
      <c r="T7723">
        <f t="shared" si="1086"/>
        <v>100</v>
      </c>
      <c r="U7723" t="str">
        <f t="shared" si="1087"/>
        <v>Low</v>
      </c>
      <c r="V7723" t="str">
        <f t="shared" si="1088"/>
        <v>Clean</v>
      </c>
    </row>
    <row r="7724" spans="1:22" x14ac:dyDescent="0.3">
      <c r="A7724" t="str">
        <f>Raw_Data!A7724</f>
        <v>36015200</v>
      </c>
      <c r="B7724">
        <f>Raw_Data!B7724</f>
        <v>45681</v>
      </c>
      <c r="C7724" t="str">
        <f>Raw_Data!C7724</f>
        <v>FLUTICASONE PROP 50 MCG SPR</v>
      </c>
      <c r="D7724" t="str">
        <f>Raw_Data!D7724</f>
        <v>536118365</v>
      </c>
      <c r="E7724" t="str">
        <f>Raw_Data!E7724</f>
        <v>INGRAM, MAYA</v>
      </c>
      <c r="F7724" t="str">
        <f>Raw_Data!F7724</f>
        <v>1518221464</v>
      </c>
      <c r="G7724" t="str">
        <f>Raw_Data!H7724</f>
        <v>3</v>
      </c>
      <c r="H7724">
        <f>IFERROR(VLOOKUP(G7724,Store_Map!$A$2:$I$100,3,FALSE),"")</f>
        <v>0</v>
      </c>
      <c r="I7724">
        <f>IFERROR(VLOOKUP(G7724,Store_Map!$A$2:$I$100,4,FALSE),"")</f>
        <v>0</v>
      </c>
      <c r="J7724">
        <f>IFERROR(VLOOKUP(G7724,Store_Map!$A$2:$I$100,5,FALSE),"")</f>
        <v>0</v>
      </c>
      <c r="K7724">
        <f>IFERROR(VLOOKUP(G7724,Store_Map!$A$2:$I$100,6,FALSE),"")</f>
        <v>0</v>
      </c>
      <c r="L7724">
        <f>IFERROR(VLOOKUP(G7724,Store_Map!$A$2:$I$100,7,FALSE),"")</f>
        <v>0</v>
      </c>
      <c r="M7724">
        <f>IFERROR(VLOOKUP(G7724,Store_Map!$A$2:$I$100,8,FALSE),"")</f>
        <v>0</v>
      </c>
      <c r="N7724">
        <f t="shared" si="1080"/>
        <v>0</v>
      </c>
      <c r="O7724" t="str">
        <f t="shared" si="1081"/>
        <v>PASS</v>
      </c>
      <c r="P7724" t="str">
        <f t="shared" si="1082"/>
        <v>REVIEW</v>
      </c>
      <c r="Q7724" t="str">
        <f t="shared" si="1083"/>
        <v>PASS</v>
      </c>
      <c r="R7724" t="str">
        <f t="shared" si="1084"/>
        <v>PASS</v>
      </c>
      <c r="S7724" t="str">
        <f t="shared" si="1085"/>
        <v>REVIEW</v>
      </c>
      <c r="T7724">
        <f t="shared" si="1086"/>
        <v>90</v>
      </c>
      <c r="U7724" t="str">
        <f t="shared" si="1087"/>
        <v>Low</v>
      </c>
      <c r="V7724" t="str">
        <f t="shared" si="1088"/>
        <v>Invalid NDC</v>
      </c>
    </row>
    <row r="7725" spans="1:22" x14ac:dyDescent="0.3">
      <c r="A7725" t="str">
        <f>Raw_Data!A7725</f>
        <v>36015203</v>
      </c>
      <c r="B7725">
        <f>Raw_Data!B7725</f>
        <v>45681</v>
      </c>
      <c r="C7725" t="str">
        <f>Raw_Data!C7725</f>
        <v>MONTELUKAST SOD 5 MG TAB CH</v>
      </c>
      <c r="D7725" t="str">
        <f>Raw_Data!D7725</f>
        <v>33342011107</v>
      </c>
      <c r="E7725" t="str">
        <f>Raw_Data!E7725</f>
        <v>INGRAM, MAYA</v>
      </c>
      <c r="F7725" t="str">
        <f>Raw_Data!F7725</f>
        <v>1518221464</v>
      </c>
      <c r="G7725" t="str">
        <f>Raw_Data!H7725</f>
        <v>3</v>
      </c>
      <c r="H7725">
        <f>IFERROR(VLOOKUP(G7725,Store_Map!$A$2:$I$100,3,FALSE),"")</f>
        <v>0</v>
      </c>
      <c r="I7725">
        <f>IFERROR(VLOOKUP(G7725,Store_Map!$A$2:$I$100,4,FALSE),"")</f>
        <v>0</v>
      </c>
      <c r="J7725">
        <f>IFERROR(VLOOKUP(G7725,Store_Map!$A$2:$I$100,5,FALSE),"")</f>
        <v>0</v>
      </c>
      <c r="K7725">
        <f>IFERROR(VLOOKUP(G7725,Store_Map!$A$2:$I$100,6,FALSE),"")</f>
        <v>0</v>
      </c>
      <c r="L7725">
        <f>IFERROR(VLOOKUP(G7725,Store_Map!$A$2:$I$100,7,FALSE),"")</f>
        <v>0</v>
      </c>
      <c r="M7725">
        <f>IFERROR(VLOOKUP(G7725,Store_Map!$A$2:$I$100,8,FALSE),"")</f>
        <v>0</v>
      </c>
      <c r="N7725">
        <f t="shared" si="1080"/>
        <v>0</v>
      </c>
      <c r="O7725" t="str">
        <f t="shared" si="1081"/>
        <v>PASS</v>
      </c>
      <c r="P7725" t="str">
        <f t="shared" si="1082"/>
        <v>PASS</v>
      </c>
      <c r="Q7725" t="str">
        <f t="shared" si="1083"/>
        <v>PASS</v>
      </c>
      <c r="R7725" t="str">
        <f t="shared" si="1084"/>
        <v>PASS</v>
      </c>
      <c r="S7725" t="str">
        <f t="shared" si="1085"/>
        <v>PASS</v>
      </c>
      <c r="T7725">
        <f t="shared" si="1086"/>
        <v>100</v>
      </c>
      <c r="U7725" t="str">
        <f t="shared" si="1087"/>
        <v>Low</v>
      </c>
      <c r="V7725" t="str">
        <f t="shared" si="1088"/>
        <v>Clean</v>
      </c>
    </row>
    <row r="7726" spans="1:22" x14ac:dyDescent="0.3">
      <c r="A7726" t="str">
        <f>Raw_Data!A7726</f>
        <v>36016718</v>
      </c>
      <c r="B7726">
        <f>Raw_Data!B7726</f>
        <v>45681</v>
      </c>
      <c r="C7726" t="str">
        <f>Raw_Data!C7726</f>
        <v>KETOCONAZOLE 2% CREAM</v>
      </c>
      <c r="D7726" t="str">
        <f>Raw_Data!D7726</f>
        <v>21922002505</v>
      </c>
      <c r="E7726" t="str">
        <f>Raw_Data!E7726</f>
        <v>YASIN, NURA</v>
      </c>
      <c r="F7726" t="str">
        <f>Raw_Data!F7726</f>
        <v>1265518567</v>
      </c>
      <c r="G7726" t="str">
        <f>Raw_Data!H7726</f>
        <v>3</v>
      </c>
      <c r="H7726">
        <f>IFERROR(VLOOKUP(G7726,Store_Map!$A$2:$I$100,3,FALSE),"")</f>
        <v>0</v>
      </c>
      <c r="I7726">
        <f>IFERROR(VLOOKUP(G7726,Store_Map!$A$2:$I$100,4,FALSE),"")</f>
        <v>0</v>
      </c>
      <c r="J7726">
        <f>IFERROR(VLOOKUP(G7726,Store_Map!$A$2:$I$100,5,FALSE),"")</f>
        <v>0</v>
      </c>
      <c r="K7726">
        <f>IFERROR(VLOOKUP(G7726,Store_Map!$A$2:$I$100,6,FALSE),"")</f>
        <v>0</v>
      </c>
      <c r="L7726">
        <f>IFERROR(VLOOKUP(G7726,Store_Map!$A$2:$I$100,7,FALSE),"")</f>
        <v>0</v>
      </c>
      <c r="M7726">
        <f>IFERROR(VLOOKUP(G7726,Store_Map!$A$2:$I$100,8,FALSE),"")</f>
        <v>0</v>
      </c>
      <c r="N7726">
        <f t="shared" si="1080"/>
        <v>0</v>
      </c>
      <c r="O7726" t="str">
        <f t="shared" si="1081"/>
        <v>PASS</v>
      </c>
      <c r="P7726" t="str">
        <f t="shared" si="1082"/>
        <v>PASS</v>
      </c>
      <c r="Q7726" t="str">
        <f t="shared" si="1083"/>
        <v>PASS</v>
      </c>
      <c r="R7726" t="str">
        <f t="shared" si="1084"/>
        <v>PASS</v>
      </c>
      <c r="S7726" t="str">
        <f t="shared" si="1085"/>
        <v>PASS</v>
      </c>
      <c r="T7726">
        <f t="shared" si="1086"/>
        <v>100</v>
      </c>
      <c r="U7726" t="str">
        <f t="shared" si="1087"/>
        <v>Low</v>
      </c>
      <c r="V7726" t="str">
        <f t="shared" si="1088"/>
        <v>Clean</v>
      </c>
    </row>
    <row r="7727" spans="1:22" x14ac:dyDescent="0.3">
      <c r="A7727" t="str">
        <f>Raw_Data!A7727</f>
        <v>36016719</v>
      </c>
      <c r="B7727">
        <f>Raw_Data!B7727</f>
        <v>45681</v>
      </c>
      <c r="C7727" t="str">
        <f>Raw_Data!C7727</f>
        <v>AMNESTEEM 40 MG CAPSULE</v>
      </c>
      <c r="D7727" t="str">
        <f>Raw_Data!D7727</f>
        <v>378661493</v>
      </c>
      <c r="E7727" t="str">
        <f>Raw_Data!E7727</f>
        <v>THAKORE, MORGAN</v>
      </c>
      <c r="F7727" t="str">
        <f>Raw_Data!F7727</f>
        <v>1770875130</v>
      </c>
      <c r="G7727" t="str">
        <f>Raw_Data!H7727</f>
        <v>3</v>
      </c>
      <c r="H7727">
        <f>IFERROR(VLOOKUP(G7727,Store_Map!$A$2:$I$100,3,FALSE),"")</f>
        <v>0</v>
      </c>
      <c r="I7727">
        <f>IFERROR(VLOOKUP(G7727,Store_Map!$A$2:$I$100,4,FALSE),"")</f>
        <v>0</v>
      </c>
      <c r="J7727">
        <f>IFERROR(VLOOKUP(G7727,Store_Map!$A$2:$I$100,5,FALSE),"")</f>
        <v>0</v>
      </c>
      <c r="K7727">
        <f>IFERROR(VLOOKUP(G7727,Store_Map!$A$2:$I$100,6,FALSE),"")</f>
        <v>0</v>
      </c>
      <c r="L7727">
        <f>IFERROR(VLOOKUP(G7727,Store_Map!$A$2:$I$100,7,FALSE),"")</f>
        <v>0</v>
      </c>
      <c r="M7727">
        <f>IFERROR(VLOOKUP(G7727,Store_Map!$A$2:$I$100,8,FALSE),"")</f>
        <v>0</v>
      </c>
      <c r="N7727">
        <f t="shared" si="1080"/>
        <v>0</v>
      </c>
      <c r="O7727" t="str">
        <f t="shared" si="1081"/>
        <v>PASS</v>
      </c>
      <c r="P7727" t="str">
        <f t="shared" si="1082"/>
        <v>REVIEW</v>
      </c>
      <c r="Q7727" t="str">
        <f t="shared" si="1083"/>
        <v>PASS</v>
      </c>
      <c r="R7727" t="str">
        <f t="shared" si="1084"/>
        <v>PASS</v>
      </c>
      <c r="S7727" t="str">
        <f t="shared" si="1085"/>
        <v>REVIEW</v>
      </c>
      <c r="T7727">
        <f t="shared" si="1086"/>
        <v>90</v>
      </c>
      <c r="U7727" t="str">
        <f t="shared" si="1087"/>
        <v>Low</v>
      </c>
      <c r="V7727" t="str">
        <f t="shared" si="1088"/>
        <v>Invalid NDC</v>
      </c>
    </row>
    <row r="7728" spans="1:22" x14ac:dyDescent="0.3">
      <c r="A7728" t="str">
        <f>Raw_Data!A7728</f>
        <v>36016721</v>
      </c>
      <c r="B7728">
        <f>Raw_Data!B7728</f>
        <v>45681</v>
      </c>
      <c r="C7728" t="str">
        <f>Raw_Data!C7728</f>
        <v>FLUTICASONE-SALMETEROL 250-</v>
      </c>
      <c r="D7728" t="str">
        <f>Raw_Data!D7728</f>
        <v>66993058597</v>
      </c>
      <c r="E7728" t="str">
        <f>Raw_Data!E7728</f>
        <v>THERATTIL, JAYA</v>
      </c>
      <c r="F7728" t="str">
        <f>Raw_Data!F7728</f>
        <v>1043285810</v>
      </c>
      <c r="G7728" t="str">
        <f>Raw_Data!H7728</f>
        <v>3</v>
      </c>
      <c r="H7728">
        <f>IFERROR(VLOOKUP(G7728,Store_Map!$A$2:$I$100,3,FALSE),"")</f>
        <v>0</v>
      </c>
      <c r="I7728">
        <f>IFERROR(VLOOKUP(G7728,Store_Map!$A$2:$I$100,4,FALSE),"")</f>
        <v>0</v>
      </c>
      <c r="J7728">
        <f>IFERROR(VLOOKUP(G7728,Store_Map!$A$2:$I$100,5,FALSE),"")</f>
        <v>0</v>
      </c>
      <c r="K7728">
        <f>IFERROR(VLOOKUP(G7728,Store_Map!$A$2:$I$100,6,FALSE),"")</f>
        <v>0</v>
      </c>
      <c r="L7728">
        <f>IFERROR(VLOOKUP(G7728,Store_Map!$A$2:$I$100,7,FALSE),"")</f>
        <v>0</v>
      </c>
      <c r="M7728">
        <f>IFERROR(VLOOKUP(G7728,Store_Map!$A$2:$I$100,8,FALSE),"")</f>
        <v>0</v>
      </c>
      <c r="N7728">
        <f t="shared" si="1080"/>
        <v>0</v>
      </c>
      <c r="O7728" t="str">
        <f t="shared" si="1081"/>
        <v>PASS</v>
      </c>
      <c r="P7728" t="str">
        <f t="shared" si="1082"/>
        <v>PASS</v>
      </c>
      <c r="Q7728" t="str">
        <f t="shared" si="1083"/>
        <v>PASS</v>
      </c>
      <c r="R7728" t="str">
        <f t="shared" si="1084"/>
        <v>PASS</v>
      </c>
      <c r="S7728" t="str">
        <f t="shared" si="1085"/>
        <v>PASS</v>
      </c>
      <c r="T7728">
        <f t="shared" si="1086"/>
        <v>100</v>
      </c>
      <c r="U7728" t="str">
        <f t="shared" si="1087"/>
        <v>Low</v>
      </c>
      <c r="V7728" t="str">
        <f t="shared" si="1088"/>
        <v>Clean</v>
      </c>
    </row>
    <row r="7729" spans="1:22" x14ac:dyDescent="0.3">
      <c r="A7729" t="str">
        <f>Raw_Data!A7729</f>
        <v>36016723</v>
      </c>
      <c r="B7729">
        <f>Raw_Data!B7729</f>
        <v>45681</v>
      </c>
      <c r="C7729" t="str">
        <f>Raw_Data!C7729</f>
        <v>ALBUTEROL HFA 90 MCG INHALE</v>
      </c>
      <c r="D7729" t="str">
        <f>Raw_Data!D7729</f>
        <v>68180096301</v>
      </c>
      <c r="E7729" t="str">
        <f>Raw_Data!E7729</f>
        <v>THERATTIL, JAYA</v>
      </c>
      <c r="F7729" t="str">
        <f>Raw_Data!F7729</f>
        <v>1043285810</v>
      </c>
      <c r="G7729" t="str">
        <f>Raw_Data!H7729</f>
        <v>3</v>
      </c>
      <c r="H7729">
        <f>IFERROR(VLOOKUP(G7729,Store_Map!$A$2:$I$100,3,FALSE),"")</f>
        <v>0</v>
      </c>
      <c r="I7729">
        <f>IFERROR(VLOOKUP(G7729,Store_Map!$A$2:$I$100,4,FALSE),"")</f>
        <v>0</v>
      </c>
      <c r="J7729">
        <f>IFERROR(VLOOKUP(G7729,Store_Map!$A$2:$I$100,5,FALSE),"")</f>
        <v>0</v>
      </c>
      <c r="K7729">
        <f>IFERROR(VLOOKUP(G7729,Store_Map!$A$2:$I$100,6,FALSE),"")</f>
        <v>0</v>
      </c>
      <c r="L7729">
        <f>IFERROR(VLOOKUP(G7729,Store_Map!$A$2:$I$100,7,FALSE),"")</f>
        <v>0</v>
      </c>
      <c r="M7729">
        <f>IFERROR(VLOOKUP(G7729,Store_Map!$A$2:$I$100,8,FALSE),"")</f>
        <v>0</v>
      </c>
      <c r="N7729">
        <f t="shared" si="1080"/>
        <v>0</v>
      </c>
      <c r="O7729" t="str">
        <f t="shared" si="1081"/>
        <v>PASS</v>
      </c>
      <c r="P7729" t="str">
        <f t="shared" si="1082"/>
        <v>PASS</v>
      </c>
      <c r="Q7729" t="str">
        <f t="shared" si="1083"/>
        <v>PASS</v>
      </c>
      <c r="R7729" t="str">
        <f t="shared" si="1084"/>
        <v>PASS</v>
      </c>
      <c r="S7729" t="str">
        <f t="shared" si="1085"/>
        <v>PASS</v>
      </c>
      <c r="T7729">
        <f t="shared" si="1086"/>
        <v>100</v>
      </c>
      <c r="U7729" t="str">
        <f t="shared" si="1087"/>
        <v>Low</v>
      </c>
      <c r="V7729" t="str">
        <f t="shared" si="1088"/>
        <v>Clean</v>
      </c>
    </row>
    <row r="7730" spans="1:22" x14ac:dyDescent="0.3">
      <c r="A7730" t="str">
        <f>Raw_Data!A7730</f>
        <v>36014878</v>
      </c>
      <c r="B7730">
        <f>Raw_Data!B7730</f>
        <v>45681</v>
      </c>
      <c r="C7730" t="str">
        <f>Raw_Data!C7730</f>
        <v>DUPIXENT 300 MG/2 ML SYRING</v>
      </c>
      <c r="D7730" t="str">
        <f>Raw_Data!D7730</f>
        <v>24591401</v>
      </c>
      <c r="E7730" t="str">
        <f>Raw_Data!E7730</f>
        <v>THAKORE, MORGAN</v>
      </c>
      <c r="F7730" t="str">
        <f>Raw_Data!F7730</f>
        <v>1770875130</v>
      </c>
      <c r="G7730" t="str">
        <f>Raw_Data!H7730</f>
        <v>3</v>
      </c>
      <c r="H7730">
        <f>IFERROR(VLOOKUP(G7730,Store_Map!$A$2:$I$100,3,FALSE),"")</f>
        <v>0</v>
      </c>
      <c r="I7730">
        <f>IFERROR(VLOOKUP(G7730,Store_Map!$A$2:$I$100,4,FALSE),"")</f>
        <v>0</v>
      </c>
      <c r="J7730">
        <f>IFERROR(VLOOKUP(G7730,Store_Map!$A$2:$I$100,5,FALSE),"")</f>
        <v>0</v>
      </c>
      <c r="K7730">
        <f>IFERROR(VLOOKUP(G7730,Store_Map!$A$2:$I$100,6,FALSE),"")</f>
        <v>0</v>
      </c>
      <c r="L7730">
        <f>IFERROR(VLOOKUP(G7730,Store_Map!$A$2:$I$100,7,FALSE),"")</f>
        <v>0</v>
      </c>
      <c r="M7730">
        <f>IFERROR(VLOOKUP(G7730,Store_Map!$A$2:$I$100,8,FALSE),"")</f>
        <v>0</v>
      </c>
      <c r="N7730">
        <f t="shared" si="1080"/>
        <v>0</v>
      </c>
      <c r="O7730" t="str">
        <f t="shared" si="1081"/>
        <v>PASS</v>
      </c>
      <c r="P7730" t="str">
        <f t="shared" si="1082"/>
        <v>REVIEW</v>
      </c>
      <c r="Q7730" t="str">
        <f t="shared" si="1083"/>
        <v>PASS</v>
      </c>
      <c r="R7730" t="str">
        <f t="shared" si="1084"/>
        <v>PASS</v>
      </c>
      <c r="S7730" t="str">
        <f t="shared" si="1085"/>
        <v>REVIEW</v>
      </c>
      <c r="T7730">
        <f t="shared" si="1086"/>
        <v>90</v>
      </c>
      <c r="U7730" t="str">
        <f t="shared" si="1087"/>
        <v>Low</v>
      </c>
      <c r="V7730" t="str">
        <f t="shared" si="1088"/>
        <v>Invalid NDC</v>
      </c>
    </row>
    <row r="7731" spans="1:22" x14ac:dyDescent="0.3">
      <c r="A7731" t="str">
        <f>Raw_Data!A7731</f>
        <v>36016724</v>
      </c>
      <c r="B7731">
        <f>Raw_Data!B7731</f>
        <v>45681</v>
      </c>
      <c r="C7731" t="str">
        <f>Raw_Data!C7731</f>
        <v>BENZONATATE 100 MG CAPSULE</v>
      </c>
      <c r="D7731" t="str">
        <f>Raw_Data!D7731</f>
        <v>42806071401</v>
      </c>
      <c r="E7731" t="str">
        <f>Raw_Data!E7731</f>
        <v>YASIN, NURA</v>
      </c>
      <c r="F7731" t="str">
        <f>Raw_Data!F7731</f>
        <v>1265518567</v>
      </c>
      <c r="G7731" t="str">
        <f>Raw_Data!H7731</f>
        <v>3</v>
      </c>
      <c r="H7731">
        <f>IFERROR(VLOOKUP(G7731,Store_Map!$A$2:$I$100,3,FALSE),"")</f>
        <v>0</v>
      </c>
      <c r="I7731">
        <f>IFERROR(VLOOKUP(G7731,Store_Map!$A$2:$I$100,4,FALSE),"")</f>
        <v>0</v>
      </c>
      <c r="J7731">
        <f>IFERROR(VLOOKUP(G7731,Store_Map!$A$2:$I$100,5,FALSE),"")</f>
        <v>0</v>
      </c>
      <c r="K7731">
        <f>IFERROR(VLOOKUP(G7731,Store_Map!$A$2:$I$100,6,FALSE),"")</f>
        <v>0</v>
      </c>
      <c r="L7731">
        <f>IFERROR(VLOOKUP(G7731,Store_Map!$A$2:$I$100,7,FALSE),"")</f>
        <v>0</v>
      </c>
      <c r="M7731">
        <f>IFERROR(VLOOKUP(G7731,Store_Map!$A$2:$I$100,8,FALSE),"")</f>
        <v>0</v>
      </c>
      <c r="N7731">
        <f t="shared" si="1080"/>
        <v>0</v>
      </c>
      <c r="O7731" t="str">
        <f t="shared" si="1081"/>
        <v>PASS</v>
      </c>
      <c r="P7731" t="str">
        <f t="shared" si="1082"/>
        <v>PASS</v>
      </c>
      <c r="Q7731" t="str">
        <f t="shared" si="1083"/>
        <v>PASS</v>
      </c>
      <c r="R7731" t="str">
        <f t="shared" si="1084"/>
        <v>PASS</v>
      </c>
      <c r="S7731" t="str">
        <f t="shared" si="1085"/>
        <v>PASS</v>
      </c>
      <c r="T7731">
        <f t="shared" si="1086"/>
        <v>100</v>
      </c>
      <c r="U7731" t="str">
        <f t="shared" si="1087"/>
        <v>Low</v>
      </c>
      <c r="V7731" t="str">
        <f t="shared" si="1088"/>
        <v>Clean</v>
      </c>
    </row>
    <row r="7732" spans="1:22" x14ac:dyDescent="0.3">
      <c r="A7732" t="str">
        <f>Raw_Data!A7732</f>
        <v>36016725</v>
      </c>
      <c r="B7732">
        <f>Raw_Data!B7732</f>
        <v>45681</v>
      </c>
      <c r="C7732" t="str">
        <f>Raw_Data!C7732</f>
        <v>AZITHROMYCIN 250 MG TABLET</v>
      </c>
      <c r="D7732" t="str">
        <f>Raw_Data!D7732</f>
        <v>781808926</v>
      </c>
      <c r="E7732" t="str">
        <f>Raw_Data!E7732</f>
        <v>YASIN, NURA</v>
      </c>
      <c r="F7732" t="str">
        <f>Raw_Data!F7732</f>
        <v>1265518567</v>
      </c>
      <c r="G7732" t="str">
        <f>Raw_Data!H7732</f>
        <v>3</v>
      </c>
      <c r="H7732">
        <f>IFERROR(VLOOKUP(G7732,Store_Map!$A$2:$I$100,3,FALSE),"")</f>
        <v>0</v>
      </c>
      <c r="I7732">
        <f>IFERROR(VLOOKUP(G7732,Store_Map!$A$2:$I$100,4,FALSE),"")</f>
        <v>0</v>
      </c>
      <c r="J7732">
        <f>IFERROR(VLOOKUP(G7732,Store_Map!$A$2:$I$100,5,FALSE),"")</f>
        <v>0</v>
      </c>
      <c r="K7732">
        <f>IFERROR(VLOOKUP(G7732,Store_Map!$A$2:$I$100,6,FALSE),"")</f>
        <v>0</v>
      </c>
      <c r="L7732">
        <f>IFERROR(VLOOKUP(G7732,Store_Map!$A$2:$I$100,7,FALSE),"")</f>
        <v>0</v>
      </c>
      <c r="M7732">
        <f>IFERROR(VLOOKUP(G7732,Store_Map!$A$2:$I$100,8,FALSE),"")</f>
        <v>0</v>
      </c>
      <c r="N7732">
        <f t="shared" si="1080"/>
        <v>0</v>
      </c>
      <c r="O7732" t="str">
        <f t="shared" si="1081"/>
        <v>PASS</v>
      </c>
      <c r="P7732" t="str">
        <f t="shared" si="1082"/>
        <v>REVIEW</v>
      </c>
      <c r="Q7732" t="str">
        <f t="shared" si="1083"/>
        <v>PASS</v>
      </c>
      <c r="R7732" t="str">
        <f t="shared" si="1084"/>
        <v>PASS</v>
      </c>
      <c r="S7732" t="str">
        <f t="shared" si="1085"/>
        <v>REVIEW</v>
      </c>
      <c r="T7732">
        <f t="shared" si="1086"/>
        <v>90</v>
      </c>
      <c r="U7732" t="str">
        <f t="shared" si="1087"/>
        <v>Low</v>
      </c>
      <c r="V7732" t="str">
        <f t="shared" si="1088"/>
        <v>Invalid NDC</v>
      </c>
    </row>
    <row r="7733" spans="1:22" x14ac:dyDescent="0.3">
      <c r="A7733" t="str">
        <f>Raw_Data!A7733</f>
        <v>36016726</v>
      </c>
      <c r="B7733">
        <f>Raw_Data!B7733</f>
        <v>45681</v>
      </c>
      <c r="C7733" t="str">
        <f>Raw_Data!C7733</f>
        <v>FEROSUL (FERROUS SULFATE) 3</v>
      </c>
      <c r="D7733" t="str">
        <f>Raw_Data!D7733</f>
        <v>904759160</v>
      </c>
      <c r="E7733" t="str">
        <f>Raw_Data!E7733</f>
        <v>YASIN, NURA</v>
      </c>
      <c r="F7733" t="str">
        <f>Raw_Data!F7733</f>
        <v>1265518567</v>
      </c>
      <c r="G7733" t="str">
        <f>Raw_Data!H7733</f>
        <v>3</v>
      </c>
      <c r="H7733">
        <f>IFERROR(VLOOKUP(G7733,Store_Map!$A$2:$I$100,3,FALSE),"")</f>
        <v>0</v>
      </c>
      <c r="I7733">
        <f>IFERROR(VLOOKUP(G7733,Store_Map!$A$2:$I$100,4,FALSE),"")</f>
        <v>0</v>
      </c>
      <c r="J7733">
        <f>IFERROR(VLOOKUP(G7733,Store_Map!$A$2:$I$100,5,FALSE),"")</f>
        <v>0</v>
      </c>
      <c r="K7733">
        <f>IFERROR(VLOOKUP(G7733,Store_Map!$A$2:$I$100,6,FALSE),"")</f>
        <v>0</v>
      </c>
      <c r="L7733">
        <f>IFERROR(VLOOKUP(G7733,Store_Map!$A$2:$I$100,7,FALSE),"")</f>
        <v>0</v>
      </c>
      <c r="M7733">
        <f>IFERROR(VLOOKUP(G7733,Store_Map!$A$2:$I$100,8,FALSE),"")</f>
        <v>0</v>
      </c>
      <c r="N7733">
        <f t="shared" si="1080"/>
        <v>0</v>
      </c>
      <c r="O7733" t="str">
        <f t="shared" si="1081"/>
        <v>PASS</v>
      </c>
      <c r="P7733" t="str">
        <f t="shared" si="1082"/>
        <v>REVIEW</v>
      </c>
      <c r="Q7733" t="str">
        <f t="shared" si="1083"/>
        <v>PASS</v>
      </c>
      <c r="R7733" t="str">
        <f t="shared" si="1084"/>
        <v>PASS</v>
      </c>
      <c r="S7733" t="str">
        <f t="shared" si="1085"/>
        <v>REVIEW</v>
      </c>
      <c r="T7733">
        <f t="shared" si="1086"/>
        <v>90</v>
      </c>
      <c r="U7733" t="str">
        <f t="shared" si="1087"/>
        <v>Low</v>
      </c>
      <c r="V7733" t="str">
        <f t="shared" si="1088"/>
        <v>Invalid NDC</v>
      </c>
    </row>
    <row r="7734" spans="1:22" x14ac:dyDescent="0.3">
      <c r="A7734" t="str">
        <f>Raw_Data!A7734</f>
        <v>36016728</v>
      </c>
      <c r="B7734">
        <f>Raw_Data!B7734</f>
        <v>45681</v>
      </c>
      <c r="C7734" t="str">
        <f>Raw_Data!C7734</f>
        <v>ATENOLOL 25 MG TABLET</v>
      </c>
      <c r="D7734" t="str">
        <f>Raw_Data!D7734</f>
        <v>93078701</v>
      </c>
      <c r="E7734" t="str">
        <f>Raw_Data!E7734</f>
        <v>YASIN, NURA</v>
      </c>
      <c r="F7734" t="str">
        <f>Raw_Data!F7734</f>
        <v>1265518567</v>
      </c>
      <c r="G7734" t="str">
        <f>Raw_Data!H7734</f>
        <v>3</v>
      </c>
      <c r="H7734">
        <f>IFERROR(VLOOKUP(G7734,Store_Map!$A$2:$I$100,3,FALSE),"")</f>
        <v>0</v>
      </c>
      <c r="I7734">
        <f>IFERROR(VLOOKUP(G7734,Store_Map!$A$2:$I$100,4,FALSE),"")</f>
        <v>0</v>
      </c>
      <c r="J7734">
        <f>IFERROR(VLOOKUP(G7734,Store_Map!$A$2:$I$100,5,FALSE),"")</f>
        <v>0</v>
      </c>
      <c r="K7734">
        <f>IFERROR(VLOOKUP(G7734,Store_Map!$A$2:$I$100,6,FALSE),"")</f>
        <v>0</v>
      </c>
      <c r="L7734">
        <f>IFERROR(VLOOKUP(G7734,Store_Map!$A$2:$I$100,7,FALSE),"")</f>
        <v>0</v>
      </c>
      <c r="M7734">
        <f>IFERROR(VLOOKUP(G7734,Store_Map!$A$2:$I$100,8,FALSE),"")</f>
        <v>0</v>
      </c>
      <c r="N7734">
        <f t="shared" si="1080"/>
        <v>0</v>
      </c>
      <c r="O7734" t="str">
        <f t="shared" si="1081"/>
        <v>PASS</v>
      </c>
      <c r="P7734" t="str">
        <f t="shared" si="1082"/>
        <v>REVIEW</v>
      </c>
      <c r="Q7734" t="str">
        <f t="shared" si="1083"/>
        <v>PASS</v>
      </c>
      <c r="R7734" t="str">
        <f t="shared" si="1084"/>
        <v>PASS</v>
      </c>
      <c r="S7734" t="str">
        <f t="shared" si="1085"/>
        <v>REVIEW</v>
      </c>
      <c r="T7734">
        <f t="shared" si="1086"/>
        <v>90</v>
      </c>
      <c r="U7734" t="str">
        <f t="shared" si="1087"/>
        <v>Low</v>
      </c>
      <c r="V7734" t="str">
        <f t="shared" si="1088"/>
        <v>Invalid NDC</v>
      </c>
    </row>
    <row r="7735" spans="1:22" x14ac:dyDescent="0.3">
      <c r="A7735" t="str">
        <f>Raw_Data!A7735</f>
        <v>36016729</v>
      </c>
      <c r="B7735">
        <f>Raw_Data!B7735</f>
        <v>45681</v>
      </c>
      <c r="C7735" t="str">
        <f>Raw_Data!C7735</f>
        <v>ALBUTEROL HFA 90 MCG INHALE</v>
      </c>
      <c r="D7735" t="str">
        <f>Raw_Data!D7735</f>
        <v>68180096301</v>
      </c>
      <c r="E7735" t="str">
        <f>Raw_Data!E7735</f>
        <v>YASIN, NURA</v>
      </c>
      <c r="F7735" t="str">
        <f>Raw_Data!F7735</f>
        <v>1265518567</v>
      </c>
      <c r="G7735" t="str">
        <f>Raw_Data!H7735</f>
        <v>3</v>
      </c>
      <c r="H7735">
        <f>IFERROR(VLOOKUP(G7735,Store_Map!$A$2:$I$100,3,FALSE),"")</f>
        <v>0</v>
      </c>
      <c r="I7735">
        <f>IFERROR(VLOOKUP(G7735,Store_Map!$A$2:$I$100,4,FALSE),"")</f>
        <v>0</v>
      </c>
      <c r="J7735">
        <f>IFERROR(VLOOKUP(G7735,Store_Map!$A$2:$I$100,5,FALSE),"")</f>
        <v>0</v>
      </c>
      <c r="K7735">
        <f>IFERROR(VLOOKUP(G7735,Store_Map!$A$2:$I$100,6,FALSE),"")</f>
        <v>0</v>
      </c>
      <c r="L7735">
        <f>IFERROR(VLOOKUP(G7735,Store_Map!$A$2:$I$100,7,FALSE),"")</f>
        <v>0</v>
      </c>
      <c r="M7735">
        <f>IFERROR(VLOOKUP(G7735,Store_Map!$A$2:$I$100,8,FALSE),"")</f>
        <v>0</v>
      </c>
      <c r="N7735">
        <f t="shared" si="1080"/>
        <v>0</v>
      </c>
      <c r="O7735" t="str">
        <f t="shared" si="1081"/>
        <v>PASS</v>
      </c>
      <c r="P7735" t="str">
        <f t="shared" si="1082"/>
        <v>PASS</v>
      </c>
      <c r="Q7735" t="str">
        <f t="shared" si="1083"/>
        <v>PASS</v>
      </c>
      <c r="R7735" t="str">
        <f t="shared" si="1084"/>
        <v>PASS</v>
      </c>
      <c r="S7735" t="str">
        <f t="shared" si="1085"/>
        <v>PASS</v>
      </c>
      <c r="T7735">
        <f t="shared" si="1086"/>
        <v>100</v>
      </c>
      <c r="U7735" t="str">
        <f t="shared" si="1087"/>
        <v>Low</v>
      </c>
      <c r="V7735" t="str">
        <f t="shared" si="1088"/>
        <v>Clean</v>
      </c>
    </row>
    <row r="7736" spans="1:22" x14ac:dyDescent="0.3">
      <c r="A7736" t="str">
        <f>Raw_Data!A7736</f>
        <v>36016730</v>
      </c>
      <c r="B7736">
        <f>Raw_Data!B7736</f>
        <v>45681</v>
      </c>
      <c r="C7736" t="str">
        <f>Raw_Data!C7736</f>
        <v>AZITHROMYCIN 250 MG TABLET</v>
      </c>
      <c r="D7736" t="str">
        <f>Raw_Data!D7736</f>
        <v>781808926</v>
      </c>
      <c r="E7736" t="str">
        <f>Raw_Data!E7736</f>
        <v>YASIN, NURA</v>
      </c>
      <c r="F7736" t="str">
        <f>Raw_Data!F7736</f>
        <v>1265518567</v>
      </c>
      <c r="G7736" t="str">
        <f>Raw_Data!H7736</f>
        <v>3</v>
      </c>
      <c r="H7736">
        <f>IFERROR(VLOOKUP(G7736,Store_Map!$A$2:$I$100,3,FALSE),"")</f>
        <v>0</v>
      </c>
      <c r="I7736">
        <f>IFERROR(VLOOKUP(G7736,Store_Map!$A$2:$I$100,4,FALSE),"")</f>
        <v>0</v>
      </c>
      <c r="J7736">
        <f>IFERROR(VLOOKUP(G7736,Store_Map!$A$2:$I$100,5,FALSE),"")</f>
        <v>0</v>
      </c>
      <c r="K7736">
        <f>IFERROR(VLOOKUP(G7736,Store_Map!$A$2:$I$100,6,FALSE),"")</f>
        <v>0</v>
      </c>
      <c r="L7736">
        <f>IFERROR(VLOOKUP(G7736,Store_Map!$A$2:$I$100,7,FALSE),"")</f>
        <v>0</v>
      </c>
      <c r="M7736">
        <f>IFERROR(VLOOKUP(G7736,Store_Map!$A$2:$I$100,8,FALSE),"")</f>
        <v>0</v>
      </c>
      <c r="N7736">
        <f t="shared" si="1080"/>
        <v>0</v>
      </c>
      <c r="O7736" t="str">
        <f t="shared" si="1081"/>
        <v>PASS</v>
      </c>
      <c r="P7736" t="str">
        <f t="shared" si="1082"/>
        <v>REVIEW</v>
      </c>
      <c r="Q7736" t="str">
        <f t="shared" si="1083"/>
        <v>PASS</v>
      </c>
      <c r="R7736" t="str">
        <f t="shared" si="1084"/>
        <v>PASS</v>
      </c>
      <c r="S7736" t="str">
        <f t="shared" si="1085"/>
        <v>REVIEW</v>
      </c>
      <c r="T7736">
        <f t="shared" si="1086"/>
        <v>90</v>
      </c>
      <c r="U7736" t="str">
        <f t="shared" si="1087"/>
        <v>Low</v>
      </c>
      <c r="V7736" t="str">
        <f t="shared" si="1088"/>
        <v>Invalid NDC</v>
      </c>
    </row>
    <row r="7737" spans="1:22" x14ac:dyDescent="0.3">
      <c r="A7737" t="str">
        <f>Raw_Data!A7737</f>
        <v>36016731</v>
      </c>
      <c r="B7737">
        <f>Raw_Data!B7737</f>
        <v>45681</v>
      </c>
      <c r="C7737" t="str">
        <f>Raw_Data!C7737</f>
        <v>PROMETHAZINE-DM 6.25-15 MG/</v>
      </c>
      <c r="D7737" t="str">
        <f>Raw_Data!D7737</f>
        <v>70436015542</v>
      </c>
      <c r="E7737" t="str">
        <f>Raw_Data!E7737</f>
        <v>YASIN, NURA</v>
      </c>
      <c r="F7737" t="str">
        <f>Raw_Data!F7737</f>
        <v>1265518567</v>
      </c>
      <c r="G7737" t="str">
        <f>Raw_Data!H7737</f>
        <v>3</v>
      </c>
      <c r="H7737">
        <f>IFERROR(VLOOKUP(G7737,Store_Map!$A$2:$I$100,3,FALSE),"")</f>
        <v>0</v>
      </c>
      <c r="I7737">
        <f>IFERROR(VLOOKUP(G7737,Store_Map!$A$2:$I$100,4,FALSE),"")</f>
        <v>0</v>
      </c>
      <c r="J7737">
        <f>IFERROR(VLOOKUP(G7737,Store_Map!$A$2:$I$100,5,FALSE),"")</f>
        <v>0</v>
      </c>
      <c r="K7737">
        <f>IFERROR(VLOOKUP(G7737,Store_Map!$A$2:$I$100,6,FALSE),"")</f>
        <v>0</v>
      </c>
      <c r="L7737">
        <f>IFERROR(VLOOKUP(G7737,Store_Map!$A$2:$I$100,7,FALSE),"")</f>
        <v>0</v>
      </c>
      <c r="M7737">
        <f>IFERROR(VLOOKUP(G7737,Store_Map!$A$2:$I$100,8,FALSE),"")</f>
        <v>0</v>
      </c>
      <c r="N7737">
        <f t="shared" si="1080"/>
        <v>0</v>
      </c>
      <c r="O7737" t="str">
        <f t="shared" si="1081"/>
        <v>PASS</v>
      </c>
      <c r="P7737" t="str">
        <f t="shared" si="1082"/>
        <v>PASS</v>
      </c>
      <c r="Q7737" t="str">
        <f t="shared" si="1083"/>
        <v>PASS</v>
      </c>
      <c r="R7737" t="str">
        <f t="shared" si="1084"/>
        <v>PASS</v>
      </c>
      <c r="S7737" t="str">
        <f t="shared" si="1085"/>
        <v>PASS</v>
      </c>
      <c r="T7737">
        <f t="shared" si="1086"/>
        <v>100</v>
      </c>
      <c r="U7737" t="str">
        <f t="shared" si="1087"/>
        <v>Low</v>
      </c>
      <c r="V7737" t="str">
        <f t="shared" si="1088"/>
        <v>Clean</v>
      </c>
    </row>
    <row r="7738" spans="1:22" x14ac:dyDescent="0.3">
      <c r="A7738" t="str">
        <f>Raw_Data!A7738</f>
        <v>36016732</v>
      </c>
      <c r="B7738">
        <f>Raw_Data!B7738</f>
        <v>45681</v>
      </c>
      <c r="C7738" t="str">
        <f>Raw_Data!C7738</f>
        <v>ARNUITY ELLIPTA 50 MCG INH</v>
      </c>
      <c r="D7738" t="str">
        <f>Raw_Data!D7738</f>
        <v>173088810</v>
      </c>
      <c r="E7738" t="str">
        <f>Raw_Data!E7738</f>
        <v>YASIN, NURA</v>
      </c>
      <c r="F7738" t="str">
        <f>Raw_Data!F7738</f>
        <v>1265518567</v>
      </c>
      <c r="G7738" t="str">
        <f>Raw_Data!H7738</f>
        <v>3</v>
      </c>
      <c r="H7738">
        <f>IFERROR(VLOOKUP(G7738,Store_Map!$A$2:$I$100,3,FALSE),"")</f>
        <v>0</v>
      </c>
      <c r="I7738">
        <f>IFERROR(VLOOKUP(G7738,Store_Map!$A$2:$I$100,4,FALSE),"")</f>
        <v>0</v>
      </c>
      <c r="J7738">
        <f>IFERROR(VLOOKUP(G7738,Store_Map!$A$2:$I$100,5,FALSE),"")</f>
        <v>0</v>
      </c>
      <c r="K7738">
        <f>IFERROR(VLOOKUP(G7738,Store_Map!$A$2:$I$100,6,FALSE),"")</f>
        <v>0</v>
      </c>
      <c r="L7738">
        <f>IFERROR(VLOOKUP(G7738,Store_Map!$A$2:$I$100,7,FALSE),"")</f>
        <v>0</v>
      </c>
      <c r="M7738">
        <f>IFERROR(VLOOKUP(G7738,Store_Map!$A$2:$I$100,8,FALSE),"")</f>
        <v>0</v>
      </c>
      <c r="N7738">
        <f t="shared" si="1080"/>
        <v>0</v>
      </c>
      <c r="O7738" t="str">
        <f t="shared" si="1081"/>
        <v>PASS</v>
      </c>
      <c r="P7738" t="str">
        <f t="shared" si="1082"/>
        <v>REVIEW</v>
      </c>
      <c r="Q7738" t="str">
        <f t="shared" si="1083"/>
        <v>PASS</v>
      </c>
      <c r="R7738" t="str">
        <f t="shared" si="1084"/>
        <v>PASS</v>
      </c>
      <c r="S7738" t="str">
        <f t="shared" si="1085"/>
        <v>REVIEW</v>
      </c>
      <c r="T7738">
        <f t="shared" si="1086"/>
        <v>90</v>
      </c>
      <c r="U7738" t="str">
        <f t="shared" si="1087"/>
        <v>Low</v>
      </c>
      <c r="V7738" t="str">
        <f t="shared" si="1088"/>
        <v>Invalid NDC</v>
      </c>
    </row>
    <row r="7739" spans="1:22" x14ac:dyDescent="0.3">
      <c r="A7739" t="str">
        <f>Raw_Data!A7739</f>
        <v>36016733</v>
      </c>
      <c r="B7739">
        <f>Raw_Data!B7739</f>
        <v>45681</v>
      </c>
      <c r="C7739" t="str">
        <f>Raw_Data!C7739</f>
        <v>CETIRIZINE HCL 1 MG/ML SOLN</v>
      </c>
      <c r="D7739" t="str">
        <f>Raw_Data!D7739</f>
        <v>45802097426</v>
      </c>
      <c r="E7739" t="str">
        <f>Raw_Data!E7739</f>
        <v>INGRAM, MAYA</v>
      </c>
      <c r="F7739" t="str">
        <f>Raw_Data!F7739</f>
        <v>1518221464</v>
      </c>
      <c r="G7739" t="str">
        <f>Raw_Data!H7739</f>
        <v>3</v>
      </c>
      <c r="H7739">
        <f>IFERROR(VLOOKUP(G7739,Store_Map!$A$2:$I$100,3,FALSE),"")</f>
        <v>0</v>
      </c>
      <c r="I7739">
        <f>IFERROR(VLOOKUP(G7739,Store_Map!$A$2:$I$100,4,FALSE),"")</f>
        <v>0</v>
      </c>
      <c r="J7739">
        <f>IFERROR(VLOOKUP(G7739,Store_Map!$A$2:$I$100,5,FALSE),"")</f>
        <v>0</v>
      </c>
      <c r="K7739">
        <f>IFERROR(VLOOKUP(G7739,Store_Map!$A$2:$I$100,6,FALSE),"")</f>
        <v>0</v>
      </c>
      <c r="L7739">
        <f>IFERROR(VLOOKUP(G7739,Store_Map!$A$2:$I$100,7,FALSE),"")</f>
        <v>0</v>
      </c>
      <c r="M7739">
        <f>IFERROR(VLOOKUP(G7739,Store_Map!$A$2:$I$100,8,FALSE),"")</f>
        <v>0</v>
      </c>
      <c r="N7739">
        <f t="shared" si="1080"/>
        <v>0</v>
      </c>
      <c r="O7739" t="str">
        <f t="shared" si="1081"/>
        <v>PASS</v>
      </c>
      <c r="P7739" t="str">
        <f t="shared" si="1082"/>
        <v>PASS</v>
      </c>
      <c r="Q7739" t="str">
        <f t="shared" si="1083"/>
        <v>PASS</v>
      </c>
      <c r="R7739" t="str">
        <f t="shared" si="1084"/>
        <v>PASS</v>
      </c>
      <c r="S7739" t="str">
        <f t="shared" si="1085"/>
        <v>PASS</v>
      </c>
      <c r="T7739">
        <f t="shared" si="1086"/>
        <v>100</v>
      </c>
      <c r="U7739" t="str">
        <f t="shared" si="1087"/>
        <v>Low</v>
      </c>
      <c r="V7739" t="str">
        <f t="shared" si="1088"/>
        <v>Clean</v>
      </c>
    </row>
    <row r="7740" spans="1:22" x14ac:dyDescent="0.3">
      <c r="A7740" t="str">
        <f>Raw_Data!A7740</f>
        <v>32003006</v>
      </c>
      <c r="B7740">
        <f>Raw_Data!B7740</f>
        <v>45681</v>
      </c>
      <c r="C7740" t="str">
        <f>Raw_Data!C7740</f>
        <v>DEXTROAMP-AMPHET ER 15 MG C</v>
      </c>
      <c r="D7740" t="str">
        <f>Raw_Data!D7740</f>
        <v>115148801</v>
      </c>
      <c r="E7740" t="str">
        <f>Raw_Data!E7740</f>
        <v>INGRAM, MAYA</v>
      </c>
      <c r="F7740" t="str">
        <f>Raw_Data!F7740</f>
        <v>1518221464</v>
      </c>
      <c r="G7740" t="str">
        <f>Raw_Data!H7740</f>
        <v>3</v>
      </c>
      <c r="H7740">
        <f>IFERROR(VLOOKUP(G7740,Store_Map!$A$2:$I$100,3,FALSE),"")</f>
        <v>0</v>
      </c>
      <c r="I7740">
        <f>IFERROR(VLOOKUP(G7740,Store_Map!$A$2:$I$100,4,FALSE),"")</f>
        <v>0</v>
      </c>
      <c r="J7740">
        <f>IFERROR(VLOOKUP(G7740,Store_Map!$A$2:$I$100,5,FALSE),"")</f>
        <v>0</v>
      </c>
      <c r="K7740">
        <f>IFERROR(VLOOKUP(G7740,Store_Map!$A$2:$I$100,6,FALSE),"")</f>
        <v>0</v>
      </c>
      <c r="L7740">
        <f>IFERROR(VLOOKUP(G7740,Store_Map!$A$2:$I$100,7,FALSE),"")</f>
        <v>0</v>
      </c>
      <c r="M7740">
        <f>IFERROR(VLOOKUP(G7740,Store_Map!$A$2:$I$100,8,FALSE),"")</f>
        <v>0</v>
      </c>
      <c r="N7740">
        <f t="shared" si="1080"/>
        <v>0</v>
      </c>
      <c r="O7740" t="str">
        <f t="shared" si="1081"/>
        <v>PASS</v>
      </c>
      <c r="P7740" t="str">
        <f t="shared" si="1082"/>
        <v>REVIEW</v>
      </c>
      <c r="Q7740" t="str">
        <f t="shared" si="1083"/>
        <v>PASS</v>
      </c>
      <c r="R7740" t="str">
        <f t="shared" si="1084"/>
        <v>PASS</v>
      </c>
      <c r="S7740" t="str">
        <f t="shared" si="1085"/>
        <v>REVIEW</v>
      </c>
      <c r="T7740">
        <f t="shared" si="1086"/>
        <v>90</v>
      </c>
      <c r="U7740" t="str">
        <f t="shared" si="1087"/>
        <v>Low</v>
      </c>
      <c r="V7740" t="str">
        <f t="shared" si="1088"/>
        <v>Invalid NDC</v>
      </c>
    </row>
    <row r="7741" spans="1:22" x14ac:dyDescent="0.3">
      <c r="A7741" t="str">
        <f>Raw_Data!A7741</f>
        <v>32003007</v>
      </c>
      <c r="B7741">
        <f>Raw_Data!B7741</f>
        <v>45681</v>
      </c>
      <c r="C7741" t="str">
        <f>Raw_Data!C7741</f>
        <v>METHYLPHENIDATE ER(CD) 30MG</v>
      </c>
      <c r="D7741" t="str">
        <f>Raw_Data!D7741</f>
        <v>406183001</v>
      </c>
      <c r="E7741" t="str">
        <f>Raw_Data!E7741</f>
        <v>YASIN, NURA</v>
      </c>
      <c r="F7741" t="str">
        <f>Raw_Data!F7741</f>
        <v>1265518567</v>
      </c>
      <c r="G7741" t="str">
        <f>Raw_Data!H7741</f>
        <v>3</v>
      </c>
      <c r="H7741">
        <f>IFERROR(VLOOKUP(G7741,Store_Map!$A$2:$I$100,3,FALSE),"")</f>
        <v>0</v>
      </c>
      <c r="I7741">
        <f>IFERROR(VLOOKUP(G7741,Store_Map!$A$2:$I$100,4,FALSE),"")</f>
        <v>0</v>
      </c>
      <c r="J7741">
        <f>IFERROR(VLOOKUP(G7741,Store_Map!$A$2:$I$100,5,FALSE),"")</f>
        <v>0</v>
      </c>
      <c r="K7741">
        <f>IFERROR(VLOOKUP(G7741,Store_Map!$A$2:$I$100,6,FALSE),"")</f>
        <v>0</v>
      </c>
      <c r="L7741">
        <f>IFERROR(VLOOKUP(G7741,Store_Map!$A$2:$I$100,7,FALSE),"")</f>
        <v>0</v>
      </c>
      <c r="M7741">
        <f>IFERROR(VLOOKUP(G7741,Store_Map!$A$2:$I$100,8,FALSE),"")</f>
        <v>0</v>
      </c>
      <c r="N7741">
        <f t="shared" si="1080"/>
        <v>0</v>
      </c>
      <c r="O7741" t="str">
        <f t="shared" si="1081"/>
        <v>PASS</v>
      </c>
      <c r="P7741" t="str">
        <f t="shared" si="1082"/>
        <v>REVIEW</v>
      </c>
      <c r="Q7741" t="str">
        <f t="shared" si="1083"/>
        <v>PASS</v>
      </c>
      <c r="R7741" t="str">
        <f t="shared" si="1084"/>
        <v>PASS</v>
      </c>
      <c r="S7741" t="str">
        <f t="shared" si="1085"/>
        <v>REVIEW</v>
      </c>
      <c r="T7741">
        <f t="shared" si="1086"/>
        <v>90</v>
      </c>
      <c r="U7741" t="str">
        <f t="shared" si="1087"/>
        <v>Low</v>
      </c>
      <c r="V7741" t="str">
        <f t="shared" si="1088"/>
        <v>Invalid NDC</v>
      </c>
    </row>
    <row r="7742" spans="1:22" x14ac:dyDescent="0.3">
      <c r="A7742" t="str">
        <f>Raw_Data!A7742</f>
        <v>36012869</v>
      </c>
      <c r="B7742">
        <f>Raw_Data!B7742</f>
        <v>45681</v>
      </c>
      <c r="C7742" t="str">
        <f>Raw_Data!C7742</f>
        <v>GABAPENTIN 800 MG TABLET</v>
      </c>
      <c r="D7742" t="str">
        <f>Raw_Data!D7742</f>
        <v>65862052401</v>
      </c>
      <c r="E7742" t="str">
        <f>Raw_Data!E7742</f>
        <v>BYNE, EDMUND</v>
      </c>
      <c r="F7742" t="str">
        <f>Raw_Data!F7742</f>
        <v>1033186648</v>
      </c>
      <c r="G7742" t="str">
        <f>Raw_Data!H7742</f>
        <v>3</v>
      </c>
      <c r="H7742">
        <f>IFERROR(VLOOKUP(G7742,Store_Map!$A$2:$I$100,3,FALSE),"")</f>
        <v>0</v>
      </c>
      <c r="I7742">
        <f>IFERROR(VLOOKUP(G7742,Store_Map!$A$2:$I$100,4,FALSE),"")</f>
        <v>0</v>
      </c>
      <c r="J7742">
        <f>IFERROR(VLOOKUP(G7742,Store_Map!$A$2:$I$100,5,FALSE),"")</f>
        <v>0</v>
      </c>
      <c r="K7742">
        <f>IFERROR(VLOOKUP(G7742,Store_Map!$A$2:$I$100,6,FALSE),"")</f>
        <v>0</v>
      </c>
      <c r="L7742">
        <f>IFERROR(VLOOKUP(G7742,Store_Map!$A$2:$I$100,7,FALSE),"")</f>
        <v>0</v>
      </c>
      <c r="M7742">
        <f>IFERROR(VLOOKUP(G7742,Store_Map!$A$2:$I$100,8,FALSE),"")</f>
        <v>0</v>
      </c>
      <c r="N7742">
        <f t="shared" si="1080"/>
        <v>0</v>
      </c>
      <c r="O7742" t="str">
        <f t="shared" si="1081"/>
        <v>PASS</v>
      </c>
      <c r="P7742" t="str">
        <f t="shared" si="1082"/>
        <v>PASS</v>
      </c>
      <c r="Q7742" t="str">
        <f t="shared" si="1083"/>
        <v>PASS</v>
      </c>
      <c r="R7742" t="str">
        <f t="shared" si="1084"/>
        <v>PASS</v>
      </c>
      <c r="S7742" t="str">
        <f t="shared" si="1085"/>
        <v>PASS</v>
      </c>
      <c r="T7742">
        <f t="shared" si="1086"/>
        <v>100</v>
      </c>
      <c r="U7742" t="str">
        <f t="shared" si="1087"/>
        <v>Low</v>
      </c>
      <c r="V7742" t="str">
        <f t="shared" si="1088"/>
        <v>Clean</v>
      </c>
    </row>
    <row r="7743" spans="1:22" x14ac:dyDescent="0.3">
      <c r="A7743" t="str">
        <f>Raw_Data!A7743</f>
        <v>36016735</v>
      </c>
      <c r="B7743">
        <f>Raw_Data!B7743</f>
        <v>45681</v>
      </c>
      <c r="C7743" t="str">
        <f>Raw_Data!C7743</f>
        <v>AMOXICILLIN 400 MG/5 ML SUS</v>
      </c>
      <c r="D7743" t="str">
        <f>Raw_Data!D7743</f>
        <v>65862007101</v>
      </c>
      <c r="E7743" t="str">
        <f>Raw_Data!E7743</f>
        <v>INGRAM, MAYA</v>
      </c>
      <c r="F7743" t="str">
        <f>Raw_Data!F7743</f>
        <v>1518221464</v>
      </c>
      <c r="G7743" t="str">
        <f>Raw_Data!H7743</f>
        <v>3</v>
      </c>
      <c r="H7743">
        <f>IFERROR(VLOOKUP(G7743,Store_Map!$A$2:$I$100,3,FALSE),"")</f>
        <v>0</v>
      </c>
      <c r="I7743">
        <f>IFERROR(VLOOKUP(G7743,Store_Map!$A$2:$I$100,4,FALSE),"")</f>
        <v>0</v>
      </c>
      <c r="J7743">
        <f>IFERROR(VLOOKUP(G7743,Store_Map!$A$2:$I$100,5,FALSE),"")</f>
        <v>0</v>
      </c>
      <c r="K7743">
        <f>IFERROR(VLOOKUP(G7743,Store_Map!$A$2:$I$100,6,FALSE),"")</f>
        <v>0</v>
      </c>
      <c r="L7743">
        <f>IFERROR(VLOOKUP(G7743,Store_Map!$A$2:$I$100,7,FALSE),"")</f>
        <v>0</v>
      </c>
      <c r="M7743">
        <f>IFERROR(VLOOKUP(G7743,Store_Map!$A$2:$I$100,8,FALSE),"")</f>
        <v>0</v>
      </c>
      <c r="N7743">
        <f t="shared" si="1080"/>
        <v>0</v>
      </c>
      <c r="O7743" t="str">
        <f t="shared" si="1081"/>
        <v>PASS</v>
      </c>
      <c r="P7743" t="str">
        <f t="shared" si="1082"/>
        <v>PASS</v>
      </c>
      <c r="Q7743" t="str">
        <f t="shared" si="1083"/>
        <v>PASS</v>
      </c>
      <c r="R7743" t="str">
        <f t="shared" si="1084"/>
        <v>PASS</v>
      </c>
      <c r="S7743" t="str">
        <f t="shared" si="1085"/>
        <v>PASS</v>
      </c>
      <c r="T7743">
        <f t="shared" si="1086"/>
        <v>100</v>
      </c>
      <c r="U7743" t="str">
        <f t="shared" si="1087"/>
        <v>Low</v>
      </c>
      <c r="V7743" t="str">
        <f t="shared" si="1088"/>
        <v>Clean</v>
      </c>
    </row>
    <row r="7744" spans="1:22" x14ac:dyDescent="0.3">
      <c r="A7744" t="str">
        <f>Raw_Data!A7744</f>
        <v>36016736</v>
      </c>
      <c r="B7744">
        <f>Raw_Data!B7744</f>
        <v>45681</v>
      </c>
      <c r="C7744" t="str">
        <f>Raw_Data!C7744</f>
        <v>AZITHROMYCIN 500 MG TABLET</v>
      </c>
      <c r="D7744" t="str">
        <f>Raw_Data!D7744</f>
        <v>50111078855</v>
      </c>
      <c r="E7744" t="str">
        <f>Raw_Data!E7744</f>
        <v>YASIN, NURA</v>
      </c>
      <c r="F7744" t="str">
        <f>Raw_Data!F7744</f>
        <v>1265518567</v>
      </c>
      <c r="G7744" t="str">
        <f>Raw_Data!H7744</f>
        <v>3</v>
      </c>
      <c r="H7744">
        <f>IFERROR(VLOOKUP(G7744,Store_Map!$A$2:$I$100,3,FALSE),"")</f>
        <v>0</v>
      </c>
      <c r="I7744">
        <f>IFERROR(VLOOKUP(G7744,Store_Map!$A$2:$I$100,4,FALSE),"")</f>
        <v>0</v>
      </c>
      <c r="J7744">
        <f>IFERROR(VLOOKUP(G7744,Store_Map!$A$2:$I$100,5,FALSE),"")</f>
        <v>0</v>
      </c>
      <c r="K7744">
        <f>IFERROR(VLOOKUP(G7744,Store_Map!$A$2:$I$100,6,FALSE),"")</f>
        <v>0</v>
      </c>
      <c r="L7744">
        <f>IFERROR(VLOOKUP(G7744,Store_Map!$A$2:$I$100,7,FALSE),"")</f>
        <v>0</v>
      </c>
      <c r="M7744">
        <f>IFERROR(VLOOKUP(G7744,Store_Map!$A$2:$I$100,8,FALSE),"")</f>
        <v>0</v>
      </c>
      <c r="N7744">
        <f t="shared" si="1080"/>
        <v>0</v>
      </c>
      <c r="O7744" t="str">
        <f t="shared" si="1081"/>
        <v>PASS</v>
      </c>
      <c r="P7744" t="str">
        <f t="shared" si="1082"/>
        <v>PASS</v>
      </c>
      <c r="Q7744" t="str">
        <f t="shared" si="1083"/>
        <v>PASS</v>
      </c>
      <c r="R7744" t="str">
        <f t="shared" si="1084"/>
        <v>PASS</v>
      </c>
      <c r="S7744" t="str">
        <f t="shared" si="1085"/>
        <v>PASS</v>
      </c>
      <c r="T7744">
        <f t="shared" si="1086"/>
        <v>100</v>
      </c>
      <c r="U7744" t="str">
        <f t="shared" si="1087"/>
        <v>Low</v>
      </c>
      <c r="V7744" t="str">
        <f t="shared" si="1088"/>
        <v>Clean</v>
      </c>
    </row>
    <row r="7745" spans="1:22" x14ac:dyDescent="0.3">
      <c r="A7745" t="str">
        <f>Raw_Data!A7745</f>
        <v>36016740</v>
      </c>
      <c r="B7745">
        <f>Raw_Data!B7745</f>
        <v>45681</v>
      </c>
      <c r="C7745" t="str">
        <f>Raw_Data!C7745</f>
        <v>FLUTICASONE PROP 50 MCG SPR</v>
      </c>
      <c r="D7745" t="str">
        <f>Raw_Data!D7745</f>
        <v>60505082901</v>
      </c>
      <c r="E7745" t="str">
        <f>Raw_Data!E7745</f>
        <v>THERATTIL, JAYA</v>
      </c>
      <c r="F7745" t="str">
        <f>Raw_Data!F7745</f>
        <v>1043285810</v>
      </c>
      <c r="G7745" t="str">
        <f>Raw_Data!H7745</f>
        <v>3</v>
      </c>
      <c r="H7745">
        <f>IFERROR(VLOOKUP(G7745,Store_Map!$A$2:$I$100,3,FALSE),"")</f>
        <v>0</v>
      </c>
      <c r="I7745">
        <f>IFERROR(VLOOKUP(G7745,Store_Map!$A$2:$I$100,4,FALSE),"")</f>
        <v>0</v>
      </c>
      <c r="J7745">
        <f>IFERROR(VLOOKUP(G7745,Store_Map!$A$2:$I$100,5,FALSE),"")</f>
        <v>0</v>
      </c>
      <c r="K7745">
        <f>IFERROR(VLOOKUP(G7745,Store_Map!$A$2:$I$100,6,FALSE),"")</f>
        <v>0</v>
      </c>
      <c r="L7745">
        <f>IFERROR(VLOOKUP(G7745,Store_Map!$A$2:$I$100,7,FALSE),"")</f>
        <v>0</v>
      </c>
      <c r="M7745">
        <f>IFERROR(VLOOKUP(G7745,Store_Map!$A$2:$I$100,8,FALSE),"")</f>
        <v>0</v>
      </c>
      <c r="N7745">
        <f t="shared" si="1080"/>
        <v>0</v>
      </c>
      <c r="O7745" t="str">
        <f t="shared" si="1081"/>
        <v>PASS</v>
      </c>
      <c r="P7745" t="str">
        <f t="shared" si="1082"/>
        <v>PASS</v>
      </c>
      <c r="Q7745" t="str">
        <f t="shared" si="1083"/>
        <v>PASS</v>
      </c>
      <c r="R7745" t="str">
        <f t="shared" si="1084"/>
        <v>PASS</v>
      </c>
      <c r="S7745" t="str">
        <f t="shared" si="1085"/>
        <v>PASS</v>
      </c>
      <c r="T7745">
        <f t="shared" si="1086"/>
        <v>100</v>
      </c>
      <c r="U7745" t="str">
        <f t="shared" si="1087"/>
        <v>Low</v>
      </c>
      <c r="V7745" t="str">
        <f t="shared" si="1088"/>
        <v>Clean</v>
      </c>
    </row>
    <row r="7746" spans="1:22" x14ac:dyDescent="0.3">
      <c r="A7746" t="str">
        <f>Raw_Data!A7746</f>
        <v>36016741</v>
      </c>
      <c r="B7746">
        <f>Raw_Data!B7746</f>
        <v>45681</v>
      </c>
      <c r="C7746" t="str">
        <f>Raw_Data!C7746</f>
        <v>TRIAMCINOLONE 55 MCG NASAL</v>
      </c>
      <c r="D7746" t="str">
        <f>Raw_Data!D7746</f>
        <v>45802010901</v>
      </c>
      <c r="E7746" t="str">
        <f>Raw_Data!E7746</f>
        <v>YASIN, NURA</v>
      </c>
      <c r="F7746" t="str">
        <f>Raw_Data!F7746</f>
        <v>1265518567</v>
      </c>
      <c r="G7746" t="str">
        <f>Raw_Data!H7746</f>
        <v>3</v>
      </c>
      <c r="H7746">
        <f>IFERROR(VLOOKUP(G7746,Store_Map!$A$2:$I$100,3,FALSE),"")</f>
        <v>0</v>
      </c>
      <c r="I7746">
        <f>IFERROR(VLOOKUP(G7746,Store_Map!$A$2:$I$100,4,FALSE),"")</f>
        <v>0</v>
      </c>
      <c r="J7746">
        <f>IFERROR(VLOOKUP(G7746,Store_Map!$A$2:$I$100,5,FALSE),"")</f>
        <v>0</v>
      </c>
      <c r="K7746">
        <f>IFERROR(VLOOKUP(G7746,Store_Map!$A$2:$I$100,6,FALSE),"")</f>
        <v>0</v>
      </c>
      <c r="L7746">
        <f>IFERROR(VLOOKUP(G7746,Store_Map!$A$2:$I$100,7,FALSE),"")</f>
        <v>0</v>
      </c>
      <c r="M7746">
        <f>IFERROR(VLOOKUP(G7746,Store_Map!$A$2:$I$100,8,FALSE),"")</f>
        <v>0</v>
      </c>
      <c r="N7746">
        <f t="shared" ref="N7746:N7809" si="1089">COUNTBLANK(A7746:M7746)</f>
        <v>0</v>
      </c>
      <c r="O7746" t="str">
        <f t="shared" ref="O7746:O7809" si="1090">IF(AND(F7746&lt;&gt;"",LEN(F7746)=10,ISNUMBER(--F7746)),"PASS","REVIEW")</f>
        <v>PASS</v>
      </c>
      <c r="P7746" t="str">
        <f t="shared" ref="P7746:P7809" si="1091">IF(AND(D7746&lt;&gt;"",OR(LEN(D7746)=10,LEN(D7746)=11),ISNUMBER(--D7746)),"PASS","REVIEW")</f>
        <v>PASS</v>
      </c>
      <c r="Q7746" t="str">
        <f t="shared" ref="Q7746:Q7809" si="1092">IF(H7746&lt;&gt;"","PASS","REVIEW")</f>
        <v>PASS</v>
      </c>
      <c r="R7746" t="str">
        <f t="shared" ref="R7746:R7809" si="1093">IF(AND(I7746&lt;&gt;"",J7746&lt;&gt;"",K7746&lt;&gt;"",L7746&lt;&gt;"",M7746&lt;&gt;""),"PASS","REVIEW")</f>
        <v>PASS</v>
      </c>
      <c r="S7746" t="str">
        <f t="shared" ref="S7746:S7809" si="1094">IF(OR(N7746&gt;0,O7746="REVIEW",P7746="REVIEW",Q7746="REVIEW",R7746="REVIEW"),"REVIEW","PASS")</f>
        <v>PASS</v>
      </c>
      <c r="T7746">
        <f t="shared" ref="T7746:T7809" si="1095">MAX(0,100-(N7746*5)-IF(O7746="REVIEW",15,0)-IF(P7746="REVIEW",10,0)-IF(Q7746="REVIEW",10,0)-IF(R7746="REVIEW",20,0))</f>
        <v>100</v>
      </c>
      <c r="U7746" t="str">
        <f t="shared" ref="U7746:U7809" si="1096">IF(T7746&gt;=90,"Low",IF(T7746&gt;=70,"Medium","High"))</f>
        <v>Low</v>
      </c>
      <c r="V7746" t="str">
        <f t="shared" ref="V7746:V7809" si="1097">IF(N7746&gt;0,"Missing required fields",IF(O7746="REVIEW","Invalid provider NPI",IF(P7746="REVIEW","Invalid NDC",IF(Q7746="REVIEW","Store mapping incomplete",IF(R7746="REVIEW","Entity mapping incomplete","Clean")))))</f>
        <v>Clean</v>
      </c>
    </row>
    <row r="7747" spans="1:22" x14ac:dyDescent="0.3">
      <c r="A7747" t="str">
        <f>Raw_Data!A7747</f>
        <v>36016745</v>
      </c>
      <c r="B7747">
        <f>Raw_Data!B7747</f>
        <v>45681</v>
      </c>
      <c r="C7747" t="str">
        <f>Raw_Data!C7747</f>
        <v>DULOXETINE HCL DR 30 MG CAP</v>
      </c>
      <c r="D7747" t="str">
        <f>Raw_Data!D7747</f>
        <v>68180029506</v>
      </c>
      <c r="E7747" t="str">
        <f>Raw_Data!E7747</f>
        <v>AKHTAR, MARIAM</v>
      </c>
      <c r="F7747" t="str">
        <f>Raw_Data!F7747</f>
        <v>1780024596</v>
      </c>
      <c r="G7747" t="str">
        <f>Raw_Data!H7747</f>
        <v>3</v>
      </c>
      <c r="H7747">
        <f>IFERROR(VLOOKUP(G7747,Store_Map!$A$2:$I$100,3,FALSE),"")</f>
        <v>0</v>
      </c>
      <c r="I7747">
        <f>IFERROR(VLOOKUP(G7747,Store_Map!$A$2:$I$100,4,FALSE),"")</f>
        <v>0</v>
      </c>
      <c r="J7747">
        <f>IFERROR(VLOOKUP(G7747,Store_Map!$A$2:$I$100,5,FALSE),"")</f>
        <v>0</v>
      </c>
      <c r="K7747">
        <f>IFERROR(VLOOKUP(G7747,Store_Map!$A$2:$I$100,6,FALSE),"")</f>
        <v>0</v>
      </c>
      <c r="L7747">
        <f>IFERROR(VLOOKUP(G7747,Store_Map!$A$2:$I$100,7,FALSE),"")</f>
        <v>0</v>
      </c>
      <c r="M7747">
        <f>IFERROR(VLOOKUP(G7747,Store_Map!$A$2:$I$100,8,FALSE),"")</f>
        <v>0</v>
      </c>
      <c r="N7747">
        <f t="shared" si="1089"/>
        <v>0</v>
      </c>
      <c r="O7747" t="str">
        <f t="shared" si="1090"/>
        <v>PASS</v>
      </c>
      <c r="P7747" t="str">
        <f t="shared" si="1091"/>
        <v>PASS</v>
      </c>
      <c r="Q7747" t="str">
        <f t="shared" si="1092"/>
        <v>PASS</v>
      </c>
      <c r="R7747" t="str">
        <f t="shared" si="1093"/>
        <v>PASS</v>
      </c>
      <c r="S7747" t="str">
        <f t="shared" si="1094"/>
        <v>PASS</v>
      </c>
      <c r="T7747">
        <f t="shared" si="1095"/>
        <v>100</v>
      </c>
      <c r="U7747" t="str">
        <f t="shared" si="1096"/>
        <v>Low</v>
      </c>
      <c r="V7747" t="str">
        <f t="shared" si="1097"/>
        <v>Clean</v>
      </c>
    </row>
    <row r="7748" spans="1:22" x14ac:dyDescent="0.3">
      <c r="A7748" t="str">
        <f>Raw_Data!A7748</f>
        <v>32003008</v>
      </c>
      <c r="B7748">
        <f>Raw_Data!B7748</f>
        <v>45681</v>
      </c>
      <c r="C7748" t="str">
        <f>Raw_Data!C7748</f>
        <v>DEXTROAMP-AMPHETAMIN 10 MG</v>
      </c>
      <c r="D7748" t="str">
        <f>Raw_Data!D7748</f>
        <v>42806034101</v>
      </c>
      <c r="E7748" t="str">
        <f>Raw_Data!E7748</f>
        <v>AKHTAR, MIRIAM</v>
      </c>
      <c r="F7748" t="str">
        <f>Raw_Data!F7748</f>
        <v>1780024596</v>
      </c>
      <c r="G7748" t="str">
        <f>Raw_Data!H7748</f>
        <v>3</v>
      </c>
      <c r="H7748">
        <f>IFERROR(VLOOKUP(G7748,Store_Map!$A$2:$I$100,3,FALSE),"")</f>
        <v>0</v>
      </c>
      <c r="I7748">
        <f>IFERROR(VLOOKUP(G7748,Store_Map!$A$2:$I$100,4,FALSE),"")</f>
        <v>0</v>
      </c>
      <c r="J7748">
        <f>IFERROR(VLOOKUP(G7748,Store_Map!$A$2:$I$100,5,FALSE),"")</f>
        <v>0</v>
      </c>
      <c r="K7748">
        <f>IFERROR(VLOOKUP(G7748,Store_Map!$A$2:$I$100,6,FALSE),"")</f>
        <v>0</v>
      </c>
      <c r="L7748">
        <f>IFERROR(VLOOKUP(G7748,Store_Map!$A$2:$I$100,7,FALSE),"")</f>
        <v>0</v>
      </c>
      <c r="M7748">
        <f>IFERROR(VLOOKUP(G7748,Store_Map!$A$2:$I$100,8,FALSE),"")</f>
        <v>0</v>
      </c>
      <c r="N7748">
        <f t="shared" si="1089"/>
        <v>0</v>
      </c>
      <c r="O7748" t="str">
        <f t="shared" si="1090"/>
        <v>PASS</v>
      </c>
      <c r="P7748" t="str">
        <f t="shared" si="1091"/>
        <v>PASS</v>
      </c>
      <c r="Q7748" t="str">
        <f t="shared" si="1092"/>
        <v>PASS</v>
      </c>
      <c r="R7748" t="str">
        <f t="shared" si="1093"/>
        <v>PASS</v>
      </c>
      <c r="S7748" t="str">
        <f t="shared" si="1094"/>
        <v>PASS</v>
      </c>
      <c r="T7748">
        <f t="shared" si="1095"/>
        <v>100</v>
      </c>
      <c r="U7748" t="str">
        <f t="shared" si="1096"/>
        <v>Low</v>
      </c>
      <c r="V7748" t="str">
        <f t="shared" si="1097"/>
        <v>Clean</v>
      </c>
    </row>
    <row r="7749" spans="1:22" x14ac:dyDescent="0.3">
      <c r="A7749" t="str">
        <f>Raw_Data!A7749</f>
        <v>32003009</v>
      </c>
      <c r="B7749">
        <f>Raw_Data!B7749</f>
        <v>45681</v>
      </c>
      <c r="C7749" t="str">
        <f>Raw_Data!C7749</f>
        <v>VYVANSE 60 MG CAPSULE</v>
      </c>
      <c r="D7749" t="str">
        <f>Raw_Data!D7749</f>
        <v>59417010610</v>
      </c>
      <c r="E7749" t="str">
        <f>Raw_Data!E7749</f>
        <v>AKHTAR, MIRIAM</v>
      </c>
      <c r="F7749" t="str">
        <f>Raw_Data!F7749</f>
        <v>1780024596</v>
      </c>
      <c r="G7749" t="str">
        <f>Raw_Data!H7749</f>
        <v>3</v>
      </c>
      <c r="H7749">
        <f>IFERROR(VLOOKUP(G7749,Store_Map!$A$2:$I$100,3,FALSE),"")</f>
        <v>0</v>
      </c>
      <c r="I7749">
        <f>IFERROR(VLOOKUP(G7749,Store_Map!$A$2:$I$100,4,FALSE),"")</f>
        <v>0</v>
      </c>
      <c r="J7749">
        <f>IFERROR(VLOOKUP(G7749,Store_Map!$A$2:$I$100,5,FALSE),"")</f>
        <v>0</v>
      </c>
      <c r="K7749">
        <f>IFERROR(VLOOKUP(G7749,Store_Map!$A$2:$I$100,6,FALSE),"")</f>
        <v>0</v>
      </c>
      <c r="L7749">
        <f>IFERROR(VLOOKUP(G7749,Store_Map!$A$2:$I$100,7,FALSE),"")</f>
        <v>0</v>
      </c>
      <c r="M7749">
        <f>IFERROR(VLOOKUP(G7749,Store_Map!$A$2:$I$100,8,FALSE),"")</f>
        <v>0</v>
      </c>
      <c r="N7749">
        <f t="shared" si="1089"/>
        <v>0</v>
      </c>
      <c r="O7749" t="str">
        <f t="shared" si="1090"/>
        <v>PASS</v>
      </c>
      <c r="P7749" t="str">
        <f t="shared" si="1091"/>
        <v>PASS</v>
      </c>
      <c r="Q7749" t="str">
        <f t="shared" si="1092"/>
        <v>PASS</v>
      </c>
      <c r="R7749" t="str">
        <f t="shared" si="1093"/>
        <v>PASS</v>
      </c>
      <c r="S7749" t="str">
        <f t="shared" si="1094"/>
        <v>PASS</v>
      </c>
      <c r="T7749">
        <f t="shared" si="1095"/>
        <v>100</v>
      </c>
      <c r="U7749" t="str">
        <f t="shared" si="1096"/>
        <v>Low</v>
      </c>
      <c r="V7749" t="str">
        <f t="shared" si="1097"/>
        <v>Clean</v>
      </c>
    </row>
    <row r="7750" spans="1:22" x14ac:dyDescent="0.3">
      <c r="A7750" t="str">
        <f>Raw_Data!A7750</f>
        <v>36016746</v>
      </c>
      <c r="B7750">
        <f>Raw_Data!B7750</f>
        <v>45681</v>
      </c>
      <c r="C7750" t="str">
        <f>Raw_Data!C7750</f>
        <v>ESOMEPRAZOLE MAG DR 40 MG C</v>
      </c>
      <c r="D7750" t="str">
        <f>Raw_Data!D7750</f>
        <v>67877057290</v>
      </c>
      <c r="E7750" t="str">
        <f>Raw_Data!E7750</f>
        <v>FORD, JAMES</v>
      </c>
      <c r="F7750" t="str">
        <f>Raw_Data!F7750</f>
        <v>1033117684</v>
      </c>
      <c r="G7750" t="str">
        <f>Raw_Data!H7750</f>
        <v>3</v>
      </c>
      <c r="H7750">
        <f>IFERROR(VLOOKUP(G7750,Store_Map!$A$2:$I$100,3,FALSE),"")</f>
        <v>0</v>
      </c>
      <c r="I7750">
        <f>IFERROR(VLOOKUP(G7750,Store_Map!$A$2:$I$100,4,FALSE),"")</f>
        <v>0</v>
      </c>
      <c r="J7750">
        <f>IFERROR(VLOOKUP(G7750,Store_Map!$A$2:$I$100,5,FALSE),"")</f>
        <v>0</v>
      </c>
      <c r="K7750">
        <f>IFERROR(VLOOKUP(G7750,Store_Map!$A$2:$I$100,6,FALSE),"")</f>
        <v>0</v>
      </c>
      <c r="L7750">
        <f>IFERROR(VLOOKUP(G7750,Store_Map!$A$2:$I$100,7,FALSE),"")</f>
        <v>0</v>
      </c>
      <c r="M7750">
        <f>IFERROR(VLOOKUP(G7750,Store_Map!$A$2:$I$100,8,FALSE),"")</f>
        <v>0</v>
      </c>
      <c r="N7750">
        <f t="shared" si="1089"/>
        <v>0</v>
      </c>
      <c r="O7750" t="str">
        <f t="shared" si="1090"/>
        <v>PASS</v>
      </c>
      <c r="P7750" t="str">
        <f t="shared" si="1091"/>
        <v>PASS</v>
      </c>
      <c r="Q7750" t="str">
        <f t="shared" si="1092"/>
        <v>PASS</v>
      </c>
      <c r="R7750" t="str">
        <f t="shared" si="1093"/>
        <v>PASS</v>
      </c>
      <c r="S7750" t="str">
        <f t="shared" si="1094"/>
        <v>PASS</v>
      </c>
      <c r="T7750">
        <f t="shared" si="1095"/>
        <v>100</v>
      </c>
      <c r="U7750" t="str">
        <f t="shared" si="1096"/>
        <v>Low</v>
      </c>
      <c r="V7750" t="str">
        <f t="shared" si="1097"/>
        <v>Clean</v>
      </c>
    </row>
    <row r="7751" spans="1:22" x14ac:dyDescent="0.3">
      <c r="A7751" t="str">
        <f>Raw_Data!A7751</f>
        <v>36015847</v>
      </c>
      <c r="B7751">
        <f>Raw_Data!B7751</f>
        <v>45681</v>
      </c>
      <c r="C7751" t="str">
        <f>Raw_Data!C7751</f>
        <v>LOSARTAN POTASSIUM 50 MG TA</v>
      </c>
      <c r="D7751" t="str">
        <f>Raw_Data!D7751</f>
        <v>33342004510</v>
      </c>
      <c r="E7751" t="str">
        <f>Raw_Data!E7751</f>
        <v>YASIN, NURA</v>
      </c>
      <c r="F7751" t="str">
        <f>Raw_Data!F7751</f>
        <v>1265518567</v>
      </c>
      <c r="G7751" t="str">
        <f>Raw_Data!H7751</f>
        <v>3</v>
      </c>
      <c r="H7751">
        <f>IFERROR(VLOOKUP(G7751,Store_Map!$A$2:$I$100,3,FALSE),"")</f>
        <v>0</v>
      </c>
      <c r="I7751">
        <f>IFERROR(VLOOKUP(G7751,Store_Map!$A$2:$I$100,4,FALSE),"")</f>
        <v>0</v>
      </c>
      <c r="J7751">
        <f>IFERROR(VLOOKUP(G7751,Store_Map!$A$2:$I$100,5,FALSE),"")</f>
        <v>0</v>
      </c>
      <c r="K7751">
        <f>IFERROR(VLOOKUP(G7751,Store_Map!$A$2:$I$100,6,FALSE),"")</f>
        <v>0</v>
      </c>
      <c r="L7751">
        <f>IFERROR(VLOOKUP(G7751,Store_Map!$A$2:$I$100,7,FALSE),"")</f>
        <v>0</v>
      </c>
      <c r="M7751">
        <f>IFERROR(VLOOKUP(G7751,Store_Map!$A$2:$I$100,8,FALSE),"")</f>
        <v>0</v>
      </c>
      <c r="N7751">
        <f t="shared" si="1089"/>
        <v>0</v>
      </c>
      <c r="O7751" t="str">
        <f t="shared" si="1090"/>
        <v>PASS</v>
      </c>
      <c r="P7751" t="str">
        <f t="shared" si="1091"/>
        <v>PASS</v>
      </c>
      <c r="Q7751" t="str">
        <f t="shared" si="1092"/>
        <v>PASS</v>
      </c>
      <c r="R7751" t="str">
        <f t="shared" si="1093"/>
        <v>PASS</v>
      </c>
      <c r="S7751" t="str">
        <f t="shared" si="1094"/>
        <v>PASS</v>
      </c>
      <c r="T7751">
        <f t="shared" si="1095"/>
        <v>100</v>
      </c>
      <c r="U7751" t="str">
        <f t="shared" si="1096"/>
        <v>Low</v>
      </c>
      <c r="V7751" t="str">
        <f t="shared" si="1097"/>
        <v>Clean</v>
      </c>
    </row>
    <row r="7752" spans="1:22" x14ac:dyDescent="0.3">
      <c r="A7752" t="str">
        <f>Raw_Data!A7752</f>
        <v>36014725</v>
      </c>
      <c r="B7752">
        <f>Raw_Data!B7752</f>
        <v>45681</v>
      </c>
      <c r="C7752" t="str">
        <f>Raw_Data!C7752</f>
        <v>CHLORTHALIDONE 25 MG TABLET</v>
      </c>
      <c r="D7752" t="str">
        <f>Raw_Data!D7752</f>
        <v>75834010901</v>
      </c>
      <c r="E7752" t="str">
        <f>Raw_Data!E7752</f>
        <v>ETINGE, BIE</v>
      </c>
      <c r="F7752" t="str">
        <f>Raw_Data!F7752</f>
        <v>1093007890</v>
      </c>
      <c r="G7752" t="str">
        <f>Raw_Data!H7752</f>
        <v>3</v>
      </c>
      <c r="H7752">
        <f>IFERROR(VLOOKUP(G7752,Store_Map!$A$2:$I$100,3,FALSE),"")</f>
        <v>0</v>
      </c>
      <c r="I7752">
        <f>IFERROR(VLOOKUP(G7752,Store_Map!$A$2:$I$100,4,FALSE),"")</f>
        <v>0</v>
      </c>
      <c r="J7752">
        <f>IFERROR(VLOOKUP(G7752,Store_Map!$A$2:$I$100,5,FALSE),"")</f>
        <v>0</v>
      </c>
      <c r="K7752">
        <f>IFERROR(VLOOKUP(G7752,Store_Map!$A$2:$I$100,6,FALSE),"")</f>
        <v>0</v>
      </c>
      <c r="L7752">
        <f>IFERROR(VLOOKUP(G7752,Store_Map!$A$2:$I$100,7,FALSE),"")</f>
        <v>0</v>
      </c>
      <c r="M7752">
        <f>IFERROR(VLOOKUP(G7752,Store_Map!$A$2:$I$100,8,FALSE),"")</f>
        <v>0</v>
      </c>
      <c r="N7752">
        <f t="shared" si="1089"/>
        <v>0</v>
      </c>
      <c r="O7752" t="str">
        <f t="shared" si="1090"/>
        <v>PASS</v>
      </c>
      <c r="P7752" t="str">
        <f t="shared" si="1091"/>
        <v>PASS</v>
      </c>
      <c r="Q7752" t="str">
        <f t="shared" si="1092"/>
        <v>PASS</v>
      </c>
      <c r="R7752" t="str">
        <f t="shared" si="1093"/>
        <v>PASS</v>
      </c>
      <c r="S7752" t="str">
        <f t="shared" si="1094"/>
        <v>PASS</v>
      </c>
      <c r="T7752">
        <f t="shared" si="1095"/>
        <v>100</v>
      </c>
      <c r="U7752" t="str">
        <f t="shared" si="1096"/>
        <v>Low</v>
      </c>
      <c r="V7752" t="str">
        <f t="shared" si="1097"/>
        <v>Clean</v>
      </c>
    </row>
    <row r="7753" spans="1:22" x14ac:dyDescent="0.3">
      <c r="A7753" t="str">
        <f>Raw_Data!A7753</f>
        <v>32002910</v>
      </c>
      <c r="B7753">
        <f>Raw_Data!B7753</f>
        <v>45681</v>
      </c>
      <c r="C7753" t="str">
        <f>Raw_Data!C7753</f>
        <v>DEXMETHYLPHENIDATE ER 40 MG</v>
      </c>
      <c r="D7753" t="str">
        <f>Raw_Data!D7753</f>
        <v>93556201</v>
      </c>
      <c r="E7753" t="str">
        <f>Raw_Data!E7753</f>
        <v>Olten MD, Baris</v>
      </c>
      <c r="F7753" t="str">
        <f>Raw_Data!F7753</f>
        <v>1720566698</v>
      </c>
      <c r="G7753" t="str">
        <f>Raw_Data!H7753</f>
        <v>3</v>
      </c>
      <c r="H7753">
        <f>IFERROR(VLOOKUP(G7753,Store_Map!$A$2:$I$100,3,FALSE),"")</f>
        <v>0</v>
      </c>
      <c r="I7753">
        <f>IFERROR(VLOOKUP(G7753,Store_Map!$A$2:$I$100,4,FALSE),"")</f>
        <v>0</v>
      </c>
      <c r="J7753">
        <f>IFERROR(VLOOKUP(G7753,Store_Map!$A$2:$I$100,5,FALSE),"")</f>
        <v>0</v>
      </c>
      <c r="K7753">
        <f>IFERROR(VLOOKUP(G7753,Store_Map!$A$2:$I$100,6,FALSE),"")</f>
        <v>0</v>
      </c>
      <c r="L7753">
        <f>IFERROR(VLOOKUP(G7753,Store_Map!$A$2:$I$100,7,FALSE),"")</f>
        <v>0</v>
      </c>
      <c r="M7753">
        <f>IFERROR(VLOOKUP(G7753,Store_Map!$A$2:$I$100,8,FALSE),"")</f>
        <v>0</v>
      </c>
      <c r="N7753">
        <f t="shared" si="1089"/>
        <v>0</v>
      </c>
      <c r="O7753" t="str">
        <f t="shared" si="1090"/>
        <v>PASS</v>
      </c>
      <c r="P7753" t="str">
        <f t="shared" si="1091"/>
        <v>REVIEW</v>
      </c>
      <c r="Q7753" t="str">
        <f t="shared" si="1092"/>
        <v>PASS</v>
      </c>
      <c r="R7753" t="str">
        <f t="shared" si="1093"/>
        <v>PASS</v>
      </c>
      <c r="S7753" t="str">
        <f t="shared" si="1094"/>
        <v>REVIEW</v>
      </c>
      <c r="T7753">
        <f t="shared" si="1095"/>
        <v>90</v>
      </c>
      <c r="U7753" t="str">
        <f t="shared" si="1096"/>
        <v>Low</v>
      </c>
      <c r="V7753" t="str">
        <f t="shared" si="1097"/>
        <v>Invalid NDC</v>
      </c>
    </row>
    <row r="7754" spans="1:22" x14ac:dyDescent="0.3">
      <c r="A7754" t="str">
        <f>Raw_Data!A7754</f>
        <v>36009851</v>
      </c>
      <c r="B7754">
        <f>Raw_Data!B7754</f>
        <v>45681</v>
      </c>
      <c r="C7754" t="str">
        <f>Raw_Data!C7754</f>
        <v>LOSARTAN-HCTZ 50-12.5 MG TA</v>
      </c>
      <c r="D7754" t="str">
        <f>Raw_Data!D7754</f>
        <v>68180021509</v>
      </c>
      <c r="E7754" t="str">
        <f>Raw_Data!E7754</f>
        <v>BYNE, EDMUND</v>
      </c>
      <c r="F7754" t="str">
        <f>Raw_Data!F7754</f>
        <v>1033186648</v>
      </c>
      <c r="G7754" t="str">
        <f>Raw_Data!H7754</f>
        <v>3</v>
      </c>
      <c r="H7754">
        <f>IFERROR(VLOOKUP(G7754,Store_Map!$A$2:$I$100,3,FALSE),"")</f>
        <v>0</v>
      </c>
      <c r="I7754">
        <f>IFERROR(VLOOKUP(G7754,Store_Map!$A$2:$I$100,4,FALSE),"")</f>
        <v>0</v>
      </c>
      <c r="J7754">
        <f>IFERROR(VLOOKUP(G7754,Store_Map!$A$2:$I$100,5,FALSE),"")</f>
        <v>0</v>
      </c>
      <c r="K7754">
        <f>IFERROR(VLOOKUP(G7754,Store_Map!$A$2:$I$100,6,FALSE),"")</f>
        <v>0</v>
      </c>
      <c r="L7754">
        <f>IFERROR(VLOOKUP(G7754,Store_Map!$A$2:$I$100,7,FALSE),"")</f>
        <v>0</v>
      </c>
      <c r="M7754">
        <f>IFERROR(VLOOKUP(G7754,Store_Map!$A$2:$I$100,8,FALSE),"")</f>
        <v>0</v>
      </c>
      <c r="N7754">
        <f t="shared" si="1089"/>
        <v>0</v>
      </c>
      <c r="O7754" t="str">
        <f t="shared" si="1090"/>
        <v>PASS</v>
      </c>
      <c r="P7754" t="str">
        <f t="shared" si="1091"/>
        <v>PASS</v>
      </c>
      <c r="Q7754" t="str">
        <f t="shared" si="1092"/>
        <v>PASS</v>
      </c>
      <c r="R7754" t="str">
        <f t="shared" si="1093"/>
        <v>PASS</v>
      </c>
      <c r="S7754" t="str">
        <f t="shared" si="1094"/>
        <v>PASS</v>
      </c>
      <c r="T7754">
        <f t="shared" si="1095"/>
        <v>100</v>
      </c>
      <c r="U7754" t="str">
        <f t="shared" si="1096"/>
        <v>Low</v>
      </c>
      <c r="V7754" t="str">
        <f t="shared" si="1097"/>
        <v>Clean</v>
      </c>
    </row>
    <row r="7755" spans="1:22" x14ac:dyDescent="0.3">
      <c r="A7755" t="str">
        <f>Raw_Data!A7755</f>
        <v>36016006</v>
      </c>
      <c r="B7755">
        <f>Raw_Data!B7755</f>
        <v>45681</v>
      </c>
      <c r="C7755" t="str">
        <f>Raw_Data!C7755</f>
        <v>AMLODIPINE BESYLATE 5 MG TA</v>
      </c>
      <c r="D7755" t="str">
        <f>Raw_Data!D7755</f>
        <v>69097012715</v>
      </c>
      <c r="E7755" t="str">
        <f>Raw_Data!E7755</f>
        <v>YASIN, NURA</v>
      </c>
      <c r="F7755" t="str">
        <f>Raw_Data!F7755</f>
        <v>1265518567</v>
      </c>
      <c r="G7755" t="str">
        <f>Raw_Data!H7755</f>
        <v>3</v>
      </c>
      <c r="H7755">
        <f>IFERROR(VLOOKUP(G7755,Store_Map!$A$2:$I$100,3,FALSE),"")</f>
        <v>0</v>
      </c>
      <c r="I7755">
        <f>IFERROR(VLOOKUP(G7755,Store_Map!$A$2:$I$100,4,FALSE),"")</f>
        <v>0</v>
      </c>
      <c r="J7755">
        <f>IFERROR(VLOOKUP(G7755,Store_Map!$A$2:$I$100,5,FALSE),"")</f>
        <v>0</v>
      </c>
      <c r="K7755">
        <f>IFERROR(VLOOKUP(G7755,Store_Map!$A$2:$I$100,6,FALSE),"")</f>
        <v>0</v>
      </c>
      <c r="L7755">
        <f>IFERROR(VLOOKUP(G7755,Store_Map!$A$2:$I$100,7,FALSE),"")</f>
        <v>0</v>
      </c>
      <c r="M7755">
        <f>IFERROR(VLOOKUP(G7755,Store_Map!$A$2:$I$100,8,FALSE),"")</f>
        <v>0</v>
      </c>
      <c r="N7755">
        <f t="shared" si="1089"/>
        <v>0</v>
      </c>
      <c r="O7755" t="str">
        <f t="shared" si="1090"/>
        <v>PASS</v>
      </c>
      <c r="P7755" t="str">
        <f t="shared" si="1091"/>
        <v>PASS</v>
      </c>
      <c r="Q7755" t="str">
        <f t="shared" si="1092"/>
        <v>PASS</v>
      </c>
      <c r="R7755" t="str">
        <f t="shared" si="1093"/>
        <v>PASS</v>
      </c>
      <c r="S7755" t="str">
        <f t="shared" si="1094"/>
        <v>PASS</v>
      </c>
      <c r="T7755">
        <f t="shared" si="1095"/>
        <v>100</v>
      </c>
      <c r="U7755" t="str">
        <f t="shared" si="1096"/>
        <v>Low</v>
      </c>
      <c r="V7755" t="str">
        <f t="shared" si="1097"/>
        <v>Clean</v>
      </c>
    </row>
    <row r="7756" spans="1:22" x14ac:dyDescent="0.3">
      <c r="A7756" t="str">
        <f>Raw_Data!A7756</f>
        <v>36012704</v>
      </c>
      <c r="B7756">
        <f>Raw_Data!B7756</f>
        <v>45681</v>
      </c>
      <c r="C7756" t="str">
        <f>Raw_Data!C7756</f>
        <v>ESCITALOPRAM 20 MG TABLET</v>
      </c>
      <c r="D7756" t="str">
        <f>Raw_Data!D7756</f>
        <v>43547028210</v>
      </c>
      <c r="E7756" t="str">
        <f>Raw_Data!E7756</f>
        <v>ETINGE, BIE</v>
      </c>
      <c r="F7756" t="str">
        <f>Raw_Data!F7756</f>
        <v>1093007890</v>
      </c>
      <c r="G7756" t="str">
        <f>Raw_Data!H7756</f>
        <v>3</v>
      </c>
      <c r="H7756">
        <f>IFERROR(VLOOKUP(G7756,Store_Map!$A$2:$I$100,3,FALSE),"")</f>
        <v>0</v>
      </c>
      <c r="I7756">
        <f>IFERROR(VLOOKUP(G7756,Store_Map!$A$2:$I$100,4,FALSE),"")</f>
        <v>0</v>
      </c>
      <c r="J7756">
        <f>IFERROR(VLOOKUP(G7756,Store_Map!$A$2:$I$100,5,FALSE),"")</f>
        <v>0</v>
      </c>
      <c r="K7756">
        <f>IFERROR(VLOOKUP(G7756,Store_Map!$A$2:$I$100,6,FALSE),"")</f>
        <v>0</v>
      </c>
      <c r="L7756">
        <f>IFERROR(VLOOKUP(G7756,Store_Map!$A$2:$I$100,7,FALSE),"")</f>
        <v>0</v>
      </c>
      <c r="M7756">
        <f>IFERROR(VLOOKUP(G7756,Store_Map!$A$2:$I$100,8,FALSE),"")</f>
        <v>0</v>
      </c>
      <c r="N7756">
        <f t="shared" si="1089"/>
        <v>0</v>
      </c>
      <c r="O7756" t="str">
        <f t="shared" si="1090"/>
        <v>PASS</v>
      </c>
      <c r="P7756" t="str">
        <f t="shared" si="1091"/>
        <v>PASS</v>
      </c>
      <c r="Q7756" t="str">
        <f t="shared" si="1092"/>
        <v>PASS</v>
      </c>
      <c r="R7756" t="str">
        <f t="shared" si="1093"/>
        <v>PASS</v>
      </c>
      <c r="S7756" t="str">
        <f t="shared" si="1094"/>
        <v>PASS</v>
      </c>
      <c r="T7756">
        <f t="shared" si="1095"/>
        <v>100</v>
      </c>
      <c r="U7756" t="str">
        <f t="shared" si="1096"/>
        <v>Low</v>
      </c>
      <c r="V7756" t="str">
        <f t="shared" si="1097"/>
        <v>Clean</v>
      </c>
    </row>
    <row r="7757" spans="1:22" x14ac:dyDescent="0.3">
      <c r="A7757" t="str">
        <f>Raw_Data!A7757</f>
        <v>36012471</v>
      </c>
      <c r="B7757">
        <f>Raw_Data!B7757</f>
        <v>45681</v>
      </c>
      <c r="C7757" t="str">
        <f>Raw_Data!C7757</f>
        <v>VITAMIN D2 1.25MG(50,000 UN</v>
      </c>
      <c r="D7757" t="str">
        <f>Raw_Data!D7757</f>
        <v>69452015120</v>
      </c>
      <c r="E7757" t="str">
        <f>Raw_Data!E7757</f>
        <v>ETINGE, BIE</v>
      </c>
      <c r="F7757" t="str">
        <f>Raw_Data!F7757</f>
        <v>1093007890</v>
      </c>
      <c r="G7757" t="str">
        <f>Raw_Data!H7757</f>
        <v>3</v>
      </c>
      <c r="H7757">
        <f>IFERROR(VLOOKUP(G7757,Store_Map!$A$2:$I$100,3,FALSE),"")</f>
        <v>0</v>
      </c>
      <c r="I7757">
        <f>IFERROR(VLOOKUP(G7757,Store_Map!$A$2:$I$100,4,FALSE),"")</f>
        <v>0</v>
      </c>
      <c r="J7757">
        <f>IFERROR(VLOOKUP(G7757,Store_Map!$A$2:$I$100,5,FALSE),"")</f>
        <v>0</v>
      </c>
      <c r="K7757">
        <f>IFERROR(VLOOKUP(G7757,Store_Map!$A$2:$I$100,6,FALSE),"")</f>
        <v>0</v>
      </c>
      <c r="L7757">
        <f>IFERROR(VLOOKUP(G7757,Store_Map!$A$2:$I$100,7,FALSE),"")</f>
        <v>0</v>
      </c>
      <c r="M7757">
        <f>IFERROR(VLOOKUP(G7757,Store_Map!$A$2:$I$100,8,FALSE),"")</f>
        <v>0</v>
      </c>
      <c r="N7757">
        <f t="shared" si="1089"/>
        <v>0</v>
      </c>
      <c r="O7757" t="str">
        <f t="shared" si="1090"/>
        <v>PASS</v>
      </c>
      <c r="P7757" t="str">
        <f t="shared" si="1091"/>
        <v>PASS</v>
      </c>
      <c r="Q7757" t="str">
        <f t="shared" si="1092"/>
        <v>PASS</v>
      </c>
      <c r="R7757" t="str">
        <f t="shared" si="1093"/>
        <v>PASS</v>
      </c>
      <c r="S7757" t="str">
        <f t="shared" si="1094"/>
        <v>PASS</v>
      </c>
      <c r="T7757">
        <f t="shared" si="1095"/>
        <v>100</v>
      </c>
      <c r="U7757" t="str">
        <f t="shared" si="1096"/>
        <v>Low</v>
      </c>
      <c r="V7757" t="str">
        <f t="shared" si="1097"/>
        <v>Clean</v>
      </c>
    </row>
    <row r="7758" spans="1:22" x14ac:dyDescent="0.3">
      <c r="A7758" t="str">
        <f>Raw_Data!A7758</f>
        <v>36012705</v>
      </c>
      <c r="B7758">
        <f>Raw_Data!B7758</f>
        <v>45681</v>
      </c>
      <c r="C7758" t="str">
        <f>Raw_Data!C7758</f>
        <v>GLYCOPYRROLATE 2 MG TABLET</v>
      </c>
      <c r="D7758" t="str">
        <f>Raw_Data!D7758</f>
        <v>16571074409</v>
      </c>
      <c r="E7758" t="str">
        <f>Raw_Data!E7758</f>
        <v>ETINGE, BIE</v>
      </c>
      <c r="F7758" t="str">
        <f>Raw_Data!F7758</f>
        <v>1093007890</v>
      </c>
      <c r="G7758" t="str">
        <f>Raw_Data!H7758</f>
        <v>3</v>
      </c>
      <c r="H7758">
        <f>IFERROR(VLOOKUP(G7758,Store_Map!$A$2:$I$100,3,FALSE),"")</f>
        <v>0</v>
      </c>
      <c r="I7758">
        <f>IFERROR(VLOOKUP(G7758,Store_Map!$A$2:$I$100,4,FALSE),"")</f>
        <v>0</v>
      </c>
      <c r="J7758">
        <f>IFERROR(VLOOKUP(G7758,Store_Map!$A$2:$I$100,5,FALSE),"")</f>
        <v>0</v>
      </c>
      <c r="K7758">
        <f>IFERROR(VLOOKUP(G7758,Store_Map!$A$2:$I$100,6,FALSE),"")</f>
        <v>0</v>
      </c>
      <c r="L7758">
        <f>IFERROR(VLOOKUP(G7758,Store_Map!$A$2:$I$100,7,FALSE),"")</f>
        <v>0</v>
      </c>
      <c r="M7758">
        <f>IFERROR(VLOOKUP(G7758,Store_Map!$A$2:$I$100,8,FALSE),"")</f>
        <v>0</v>
      </c>
      <c r="N7758">
        <f t="shared" si="1089"/>
        <v>0</v>
      </c>
      <c r="O7758" t="str">
        <f t="shared" si="1090"/>
        <v>PASS</v>
      </c>
      <c r="P7758" t="str">
        <f t="shared" si="1091"/>
        <v>PASS</v>
      </c>
      <c r="Q7758" t="str">
        <f t="shared" si="1092"/>
        <v>PASS</v>
      </c>
      <c r="R7758" t="str">
        <f t="shared" si="1093"/>
        <v>PASS</v>
      </c>
      <c r="S7758" t="str">
        <f t="shared" si="1094"/>
        <v>PASS</v>
      </c>
      <c r="T7758">
        <f t="shared" si="1095"/>
        <v>100</v>
      </c>
      <c r="U7758" t="str">
        <f t="shared" si="1096"/>
        <v>Low</v>
      </c>
      <c r="V7758" t="str">
        <f t="shared" si="1097"/>
        <v>Clean</v>
      </c>
    </row>
    <row r="7759" spans="1:22" x14ac:dyDescent="0.3">
      <c r="A7759" t="str">
        <f>Raw_Data!A7759</f>
        <v>36012653</v>
      </c>
      <c r="B7759">
        <f>Raw_Data!B7759</f>
        <v>45681</v>
      </c>
      <c r="C7759" t="str">
        <f>Raw_Data!C7759</f>
        <v>CETIRIZINE HCL 10 MG TABLET</v>
      </c>
      <c r="D7759" t="str">
        <f>Raw_Data!D7759</f>
        <v>45802091939</v>
      </c>
      <c r="E7759" t="str">
        <f>Raw_Data!E7759</f>
        <v>WILLIFORD, KATHRYN</v>
      </c>
      <c r="F7759" t="str">
        <f>Raw_Data!F7759</f>
        <v>1962626572</v>
      </c>
      <c r="G7759" t="str">
        <f>Raw_Data!H7759</f>
        <v>3</v>
      </c>
      <c r="H7759">
        <f>IFERROR(VLOOKUP(G7759,Store_Map!$A$2:$I$100,3,FALSE),"")</f>
        <v>0</v>
      </c>
      <c r="I7759">
        <f>IFERROR(VLOOKUP(G7759,Store_Map!$A$2:$I$100,4,FALSE),"")</f>
        <v>0</v>
      </c>
      <c r="J7759">
        <f>IFERROR(VLOOKUP(G7759,Store_Map!$A$2:$I$100,5,FALSE),"")</f>
        <v>0</v>
      </c>
      <c r="K7759">
        <f>IFERROR(VLOOKUP(G7759,Store_Map!$A$2:$I$100,6,FALSE),"")</f>
        <v>0</v>
      </c>
      <c r="L7759">
        <f>IFERROR(VLOOKUP(G7759,Store_Map!$A$2:$I$100,7,FALSE),"")</f>
        <v>0</v>
      </c>
      <c r="M7759">
        <f>IFERROR(VLOOKUP(G7759,Store_Map!$A$2:$I$100,8,FALSE),"")</f>
        <v>0</v>
      </c>
      <c r="N7759">
        <f t="shared" si="1089"/>
        <v>0</v>
      </c>
      <c r="O7759" t="str">
        <f t="shared" si="1090"/>
        <v>PASS</v>
      </c>
      <c r="P7759" t="str">
        <f t="shared" si="1091"/>
        <v>PASS</v>
      </c>
      <c r="Q7759" t="str">
        <f t="shared" si="1092"/>
        <v>PASS</v>
      </c>
      <c r="R7759" t="str">
        <f t="shared" si="1093"/>
        <v>PASS</v>
      </c>
      <c r="S7759" t="str">
        <f t="shared" si="1094"/>
        <v>PASS</v>
      </c>
      <c r="T7759">
        <f t="shared" si="1095"/>
        <v>100</v>
      </c>
      <c r="U7759" t="str">
        <f t="shared" si="1096"/>
        <v>Low</v>
      </c>
      <c r="V7759" t="str">
        <f t="shared" si="1097"/>
        <v>Clean</v>
      </c>
    </row>
    <row r="7760" spans="1:22" x14ac:dyDescent="0.3">
      <c r="A7760" t="str">
        <f>Raw_Data!A7760</f>
        <v>36012652</v>
      </c>
      <c r="B7760">
        <f>Raw_Data!B7760</f>
        <v>45681</v>
      </c>
      <c r="C7760" t="str">
        <f>Raw_Data!C7760</f>
        <v>FLUTICASONE PROP 50 MCG SPR</v>
      </c>
      <c r="D7760" t="str">
        <f>Raw_Data!D7760</f>
        <v>536118399</v>
      </c>
      <c r="E7760" t="str">
        <f>Raw_Data!E7760</f>
        <v>WILLIFORD, KATHRYN</v>
      </c>
      <c r="F7760" t="str">
        <f>Raw_Data!F7760</f>
        <v>1962626572</v>
      </c>
      <c r="G7760" t="str">
        <f>Raw_Data!H7760</f>
        <v>3</v>
      </c>
      <c r="H7760">
        <f>IFERROR(VLOOKUP(G7760,Store_Map!$A$2:$I$100,3,FALSE),"")</f>
        <v>0</v>
      </c>
      <c r="I7760">
        <f>IFERROR(VLOOKUP(G7760,Store_Map!$A$2:$I$100,4,FALSE),"")</f>
        <v>0</v>
      </c>
      <c r="J7760">
        <f>IFERROR(VLOOKUP(G7760,Store_Map!$A$2:$I$100,5,FALSE),"")</f>
        <v>0</v>
      </c>
      <c r="K7760">
        <f>IFERROR(VLOOKUP(G7760,Store_Map!$A$2:$I$100,6,FALSE),"")</f>
        <v>0</v>
      </c>
      <c r="L7760">
        <f>IFERROR(VLOOKUP(G7760,Store_Map!$A$2:$I$100,7,FALSE),"")</f>
        <v>0</v>
      </c>
      <c r="M7760">
        <f>IFERROR(VLOOKUP(G7760,Store_Map!$A$2:$I$100,8,FALSE),"")</f>
        <v>0</v>
      </c>
      <c r="N7760">
        <f t="shared" si="1089"/>
        <v>0</v>
      </c>
      <c r="O7760" t="str">
        <f t="shared" si="1090"/>
        <v>PASS</v>
      </c>
      <c r="P7760" t="str">
        <f t="shared" si="1091"/>
        <v>REVIEW</v>
      </c>
      <c r="Q7760" t="str">
        <f t="shared" si="1092"/>
        <v>PASS</v>
      </c>
      <c r="R7760" t="str">
        <f t="shared" si="1093"/>
        <v>PASS</v>
      </c>
      <c r="S7760" t="str">
        <f t="shared" si="1094"/>
        <v>REVIEW</v>
      </c>
      <c r="T7760">
        <f t="shared" si="1095"/>
        <v>90</v>
      </c>
      <c r="U7760" t="str">
        <f t="shared" si="1096"/>
        <v>Low</v>
      </c>
      <c r="V7760" t="str">
        <f t="shared" si="1097"/>
        <v>Invalid NDC</v>
      </c>
    </row>
    <row r="7761" spans="1:22" x14ac:dyDescent="0.3">
      <c r="A7761" t="str">
        <f>Raw_Data!A7761</f>
        <v>36016722</v>
      </c>
      <c r="B7761">
        <f>Raw_Data!B7761</f>
        <v>45681</v>
      </c>
      <c r="C7761" t="str">
        <f>Raw_Data!C7761</f>
        <v>CHILD ALLERGY (FEXO) 30 MG/</v>
      </c>
      <c r="D7761" t="str">
        <f>Raw_Data!D7761</f>
        <v>61269052794</v>
      </c>
      <c r="E7761" t="str">
        <f>Raw_Data!E7761</f>
        <v>THERATTIL, JAYA</v>
      </c>
      <c r="F7761" t="str">
        <f>Raw_Data!F7761</f>
        <v>1043285810</v>
      </c>
      <c r="G7761" t="str">
        <f>Raw_Data!H7761</f>
        <v>3</v>
      </c>
      <c r="H7761">
        <f>IFERROR(VLOOKUP(G7761,Store_Map!$A$2:$I$100,3,FALSE),"")</f>
        <v>0</v>
      </c>
      <c r="I7761">
        <f>IFERROR(VLOOKUP(G7761,Store_Map!$A$2:$I$100,4,FALSE),"")</f>
        <v>0</v>
      </c>
      <c r="J7761">
        <f>IFERROR(VLOOKUP(G7761,Store_Map!$A$2:$I$100,5,FALSE),"")</f>
        <v>0</v>
      </c>
      <c r="K7761">
        <f>IFERROR(VLOOKUP(G7761,Store_Map!$A$2:$I$100,6,FALSE),"")</f>
        <v>0</v>
      </c>
      <c r="L7761">
        <f>IFERROR(VLOOKUP(G7761,Store_Map!$A$2:$I$100,7,FALSE),"")</f>
        <v>0</v>
      </c>
      <c r="M7761">
        <f>IFERROR(VLOOKUP(G7761,Store_Map!$A$2:$I$100,8,FALSE),"")</f>
        <v>0</v>
      </c>
      <c r="N7761">
        <f t="shared" si="1089"/>
        <v>0</v>
      </c>
      <c r="O7761" t="str">
        <f t="shared" si="1090"/>
        <v>PASS</v>
      </c>
      <c r="P7761" t="str">
        <f t="shared" si="1091"/>
        <v>PASS</v>
      </c>
      <c r="Q7761" t="str">
        <f t="shared" si="1092"/>
        <v>PASS</v>
      </c>
      <c r="R7761" t="str">
        <f t="shared" si="1093"/>
        <v>PASS</v>
      </c>
      <c r="S7761" t="str">
        <f t="shared" si="1094"/>
        <v>PASS</v>
      </c>
      <c r="T7761">
        <f t="shared" si="1095"/>
        <v>100</v>
      </c>
      <c r="U7761" t="str">
        <f t="shared" si="1096"/>
        <v>Low</v>
      </c>
      <c r="V7761" t="str">
        <f t="shared" si="1097"/>
        <v>Clean</v>
      </c>
    </row>
    <row r="7762" spans="1:22" x14ac:dyDescent="0.3">
      <c r="A7762" t="str">
        <f>Raw_Data!A7762</f>
        <v>36014637</v>
      </c>
      <c r="B7762">
        <f>Raw_Data!B7762</f>
        <v>45681</v>
      </c>
      <c r="C7762" t="str">
        <f>Raw_Data!C7762</f>
        <v>ALLERGY RELIEF 180 MG TABLE</v>
      </c>
      <c r="D7762" t="str">
        <f>Raw_Data!D7762</f>
        <v>69230030030</v>
      </c>
      <c r="E7762" t="str">
        <f>Raw_Data!E7762</f>
        <v>THERATTIL, JAYA</v>
      </c>
      <c r="F7762" t="str">
        <f>Raw_Data!F7762</f>
        <v>1043285810</v>
      </c>
      <c r="G7762" t="str">
        <f>Raw_Data!H7762</f>
        <v>3</v>
      </c>
      <c r="H7762">
        <f>IFERROR(VLOOKUP(G7762,Store_Map!$A$2:$I$100,3,FALSE),"")</f>
        <v>0</v>
      </c>
      <c r="I7762">
        <f>IFERROR(VLOOKUP(G7762,Store_Map!$A$2:$I$100,4,FALSE),"")</f>
        <v>0</v>
      </c>
      <c r="J7762">
        <f>IFERROR(VLOOKUP(G7762,Store_Map!$A$2:$I$100,5,FALSE),"")</f>
        <v>0</v>
      </c>
      <c r="K7762">
        <f>IFERROR(VLOOKUP(G7762,Store_Map!$A$2:$I$100,6,FALSE),"")</f>
        <v>0</v>
      </c>
      <c r="L7762">
        <f>IFERROR(VLOOKUP(G7762,Store_Map!$A$2:$I$100,7,FALSE),"")</f>
        <v>0</v>
      </c>
      <c r="M7762">
        <f>IFERROR(VLOOKUP(G7762,Store_Map!$A$2:$I$100,8,FALSE),"")</f>
        <v>0</v>
      </c>
      <c r="N7762">
        <f t="shared" si="1089"/>
        <v>0</v>
      </c>
      <c r="O7762" t="str">
        <f t="shared" si="1090"/>
        <v>PASS</v>
      </c>
      <c r="P7762" t="str">
        <f t="shared" si="1091"/>
        <v>PASS</v>
      </c>
      <c r="Q7762" t="str">
        <f t="shared" si="1092"/>
        <v>PASS</v>
      </c>
      <c r="R7762" t="str">
        <f t="shared" si="1093"/>
        <v>PASS</v>
      </c>
      <c r="S7762" t="str">
        <f t="shared" si="1094"/>
        <v>PASS</v>
      </c>
      <c r="T7762">
        <f t="shared" si="1095"/>
        <v>100</v>
      </c>
      <c r="U7762" t="str">
        <f t="shared" si="1096"/>
        <v>Low</v>
      </c>
      <c r="V7762" t="str">
        <f t="shared" si="1097"/>
        <v>Clean</v>
      </c>
    </row>
    <row r="7763" spans="1:22" x14ac:dyDescent="0.3">
      <c r="A7763" t="str">
        <f>Raw_Data!A7763</f>
        <v>36014439</v>
      </c>
      <c r="B7763">
        <f>Raw_Data!B7763</f>
        <v>45681</v>
      </c>
      <c r="C7763" t="str">
        <f>Raw_Data!C7763</f>
        <v>*VITAMIN D2 1.25MG(50,000 U</v>
      </c>
      <c r="D7763" t="str">
        <f>Raw_Data!D7763</f>
        <v>64380073706</v>
      </c>
      <c r="E7763" t="str">
        <f>Raw_Data!E7763</f>
        <v>AHMED, NAVEEDA</v>
      </c>
      <c r="F7763" t="str">
        <f>Raw_Data!F7763</f>
        <v>1376501312</v>
      </c>
      <c r="G7763" t="str">
        <f>Raw_Data!H7763</f>
        <v>3</v>
      </c>
      <c r="H7763">
        <f>IFERROR(VLOOKUP(G7763,Store_Map!$A$2:$I$100,3,FALSE),"")</f>
        <v>0</v>
      </c>
      <c r="I7763">
        <f>IFERROR(VLOOKUP(G7763,Store_Map!$A$2:$I$100,4,FALSE),"")</f>
        <v>0</v>
      </c>
      <c r="J7763">
        <f>IFERROR(VLOOKUP(G7763,Store_Map!$A$2:$I$100,5,FALSE),"")</f>
        <v>0</v>
      </c>
      <c r="K7763">
        <f>IFERROR(VLOOKUP(G7763,Store_Map!$A$2:$I$100,6,FALSE),"")</f>
        <v>0</v>
      </c>
      <c r="L7763">
        <f>IFERROR(VLOOKUP(G7763,Store_Map!$A$2:$I$100,7,FALSE),"")</f>
        <v>0</v>
      </c>
      <c r="M7763">
        <f>IFERROR(VLOOKUP(G7763,Store_Map!$A$2:$I$100,8,FALSE),"")</f>
        <v>0</v>
      </c>
      <c r="N7763">
        <f t="shared" si="1089"/>
        <v>0</v>
      </c>
      <c r="O7763" t="str">
        <f t="shared" si="1090"/>
        <v>PASS</v>
      </c>
      <c r="P7763" t="str">
        <f t="shared" si="1091"/>
        <v>PASS</v>
      </c>
      <c r="Q7763" t="str">
        <f t="shared" si="1092"/>
        <v>PASS</v>
      </c>
      <c r="R7763" t="str">
        <f t="shared" si="1093"/>
        <v>PASS</v>
      </c>
      <c r="S7763" t="str">
        <f t="shared" si="1094"/>
        <v>PASS</v>
      </c>
      <c r="T7763">
        <f t="shared" si="1095"/>
        <v>100</v>
      </c>
      <c r="U7763" t="str">
        <f t="shared" si="1096"/>
        <v>Low</v>
      </c>
      <c r="V7763" t="str">
        <f t="shared" si="1097"/>
        <v>Clean</v>
      </c>
    </row>
    <row r="7764" spans="1:22" x14ac:dyDescent="0.3">
      <c r="A7764" t="str">
        <f>Raw_Data!A7764</f>
        <v>36014636</v>
      </c>
      <c r="B7764">
        <f>Raw_Data!B7764</f>
        <v>45681</v>
      </c>
      <c r="C7764" t="str">
        <f>Raw_Data!C7764</f>
        <v>MONTELUKAST SOD 10 MG TABLE</v>
      </c>
      <c r="D7764" t="str">
        <f>Raw_Data!D7764</f>
        <v>55111072590</v>
      </c>
      <c r="E7764" t="str">
        <f>Raw_Data!E7764</f>
        <v>THERATTIL, JAYA</v>
      </c>
      <c r="F7764" t="str">
        <f>Raw_Data!F7764</f>
        <v>1043285810</v>
      </c>
      <c r="G7764" t="str">
        <f>Raw_Data!H7764</f>
        <v>3</v>
      </c>
      <c r="H7764">
        <f>IFERROR(VLOOKUP(G7764,Store_Map!$A$2:$I$100,3,FALSE),"")</f>
        <v>0</v>
      </c>
      <c r="I7764">
        <f>IFERROR(VLOOKUP(G7764,Store_Map!$A$2:$I$100,4,FALSE),"")</f>
        <v>0</v>
      </c>
      <c r="J7764">
        <f>IFERROR(VLOOKUP(G7764,Store_Map!$A$2:$I$100,5,FALSE),"")</f>
        <v>0</v>
      </c>
      <c r="K7764">
        <f>IFERROR(VLOOKUP(G7764,Store_Map!$A$2:$I$100,6,FALSE),"")</f>
        <v>0</v>
      </c>
      <c r="L7764">
        <f>IFERROR(VLOOKUP(G7764,Store_Map!$A$2:$I$100,7,FALSE),"")</f>
        <v>0</v>
      </c>
      <c r="M7764">
        <f>IFERROR(VLOOKUP(G7764,Store_Map!$A$2:$I$100,8,FALSE),"")</f>
        <v>0</v>
      </c>
      <c r="N7764">
        <f t="shared" si="1089"/>
        <v>0</v>
      </c>
      <c r="O7764" t="str">
        <f t="shared" si="1090"/>
        <v>PASS</v>
      </c>
      <c r="P7764" t="str">
        <f t="shared" si="1091"/>
        <v>PASS</v>
      </c>
      <c r="Q7764" t="str">
        <f t="shared" si="1092"/>
        <v>PASS</v>
      </c>
      <c r="R7764" t="str">
        <f t="shared" si="1093"/>
        <v>PASS</v>
      </c>
      <c r="S7764" t="str">
        <f t="shared" si="1094"/>
        <v>PASS</v>
      </c>
      <c r="T7764">
        <f t="shared" si="1095"/>
        <v>100</v>
      </c>
      <c r="U7764" t="str">
        <f t="shared" si="1096"/>
        <v>Low</v>
      </c>
      <c r="V7764" t="str">
        <f t="shared" si="1097"/>
        <v>Clean</v>
      </c>
    </row>
    <row r="7765" spans="1:22" x14ac:dyDescent="0.3">
      <c r="A7765" t="str">
        <f>Raw_Data!A7765</f>
        <v>36015576</v>
      </c>
      <c r="B7765">
        <f>Raw_Data!B7765</f>
        <v>45681</v>
      </c>
      <c r="C7765" t="str">
        <f>Raw_Data!C7765</f>
        <v>TRELEGY ELLIPTA 100-62.5-25</v>
      </c>
      <c r="D7765" t="str">
        <f>Raw_Data!D7765</f>
        <v>173088710</v>
      </c>
      <c r="E7765" t="str">
        <f>Raw_Data!E7765</f>
        <v>THERATTIL, JAYA</v>
      </c>
      <c r="F7765" t="str">
        <f>Raw_Data!F7765</f>
        <v>1043285810</v>
      </c>
      <c r="G7765" t="str">
        <f>Raw_Data!H7765</f>
        <v>3</v>
      </c>
      <c r="H7765">
        <f>IFERROR(VLOOKUP(G7765,Store_Map!$A$2:$I$100,3,FALSE),"")</f>
        <v>0</v>
      </c>
      <c r="I7765">
        <f>IFERROR(VLOOKUP(G7765,Store_Map!$A$2:$I$100,4,FALSE),"")</f>
        <v>0</v>
      </c>
      <c r="J7765">
        <f>IFERROR(VLOOKUP(G7765,Store_Map!$A$2:$I$100,5,FALSE),"")</f>
        <v>0</v>
      </c>
      <c r="K7765">
        <f>IFERROR(VLOOKUP(G7765,Store_Map!$A$2:$I$100,6,FALSE),"")</f>
        <v>0</v>
      </c>
      <c r="L7765">
        <f>IFERROR(VLOOKUP(G7765,Store_Map!$A$2:$I$100,7,FALSE),"")</f>
        <v>0</v>
      </c>
      <c r="M7765">
        <f>IFERROR(VLOOKUP(G7765,Store_Map!$A$2:$I$100,8,FALSE),"")</f>
        <v>0</v>
      </c>
      <c r="N7765">
        <f t="shared" si="1089"/>
        <v>0</v>
      </c>
      <c r="O7765" t="str">
        <f t="shared" si="1090"/>
        <v>PASS</v>
      </c>
      <c r="P7765" t="str">
        <f t="shared" si="1091"/>
        <v>REVIEW</v>
      </c>
      <c r="Q7765" t="str">
        <f t="shared" si="1092"/>
        <v>PASS</v>
      </c>
      <c r="R7765" t="str">
        <f t="shared" si="1093"/>
        <v>PASS</v>
      </c>
      <c r="S7765" t="str">
        <f t="shared" si="1094"/>
        <v>REVIEW</v>
      </c>
      <c r="T7765">
        <f t="shared" si="1095"/>
        <v>90</v>
      </c>
      <c r="U7765" t="str">
        <f t="shared" si="1096"/>
        <v>Low</v>
      </c>
      <c r="V7765" t="str">
        <f t="shared" si="1097"/>
        <v>Invalid NDC</v>
      </c>
    </row>
    <row r="7766" spans="1:22" x14ac:dyDescent="0.3">
      <c r="A7766" t="str">
        <f>Raw_Data!A7766</f>
        <v>36015575</v>
      </c>
      <c r="B7766">
        <f>Raw_Data!B7766</f>
        <v>45681</v>
      </c>
      <c r="C7766" t="str">
        <f>Raw_Data!C7766</f>
        <v>OMEPRAZOLE DR 20 MG CAPSULE</v>
      </c>
      <c r="D7766" t="str">
        <f>Raw_Data!D7766</f>
        <v>59651000290</v>
      </c>
      <c r="E7766" t="str">
        <f>Raw_Data!E7766</f>
        <v>THERATTIL, JAYA</v>
      </c>
      <c r="F7766" t="str">
        <f>Raw_Data!F7766</f>
        <v>1043285810</v>
      </c>
      <c r="G7766" t="str">
        <f>Raw_Data!H7766</f>
        <v>3</v>
      </c>
      <c r="H7766">
        <f>IFERROR(VLOOKUP(G7766,Store_Map!$A$2:$I$100,3,FALSE),"")</f>
        <v>0</v>
      </c>
      <c r="I7766">
        <f>IFERROR(VLOOKUP(G7766,Store_Map!$A$2:$I$100,4,FALSE),"")</f>
        <v>0</v>
      </c>
      <c r="J7766">
        <f>IFERROR(VLOOKUP(G7766,Store_Map!$A$2:$I$100,5,FALSE),"")</f>
        <v>0</v>
      </c>
      <c r="K7766">
        <f>IFERROR(VLOOKUP(G7766,Store_Map!$A$2:$I$100,6,FALSE),"")</f>
        <v>0</v>
      </c>
      <c r="L7766">
        <f>IFERROR(VLOOKUP(G7766,Store_Map!$A$2:$I$100,7,FALSE),"")</f>
        <v>0</v>
      </c>
      <c r="M7766">
        <f>IFERROR(VLOOKUP(G7766,Store_Map!$A$2:$I$100,8,FALSE),"")</f>
        <v>0</v>
      </c>
      <c r="N7766">
        <f t="shared" si="1089"/>
        <v>0</v>
      </c>
      <c r="O7766" t="str">
        <f t="shared" si="1090"/>
        <v>PASS</v>
      </c>
      <c r="P7766" t="str">
        <f t="shared" si="1091"/>
        <v>PASS</v>
      </c>
      <c r="Q7766" t="str">
        <f t="shared" si="1092"/>
        <v>PASS</v>
      </c>
      <c r="R7766" t="str">
        <f t="shared" si="1093"/>
        <v>PASS</v>
      </c>
      <c r="S7766" t="str">
        <f t="shared" si="1094"/>
        <v>PASS</v>
      </c>
      <c r="T7766">
        <f t="shared" si="1095"/>
        <v>100</v>
      </c>
      <c r="U7766" t="str">
        <f t="shared" si="1096"/>
        <v>Low</v>
      </c>
      <c r="V7766" t="str">
        <f t="shared" si="1097"/>
        <v>Clean</v>
      </c>
    </row>
    <row r="7767" spans="1:22" x14ac:dyDescent="0.3">
      <c r="A7767" t="str">
        <f>Raw_Data!A7767</f>
        <v>36016606</v>
      </c>
      <c r="B7767">
        <f>Raw_Data!B7767</f>
        <v>45681</v>
      </c>
      <c r="C7767" t="str">
        <f>Raw_Data!C7767</f>
        <v>NYSTATIN 100,000 UNIT/GM OI</v>
      </c>
      <c r="D7767" t="str">
        <f>Raw_Data!D7767</f>
        <v>45802004811</v>
      </c>
      <c r="E7767" t="str">
        <f>Raw_Data!E7767</f>
        <v>Acevedo, Jose</v>
      </c>
      <c r="F7767" t="str">
        <f>Raw_Data!F7767</f>
        <v>1356327027</v>
      </c>
      <c r="G7767" t="str">
        <f>Raw_Data!H7767</f>
        <v>3</v>
      </c>
      <c r="H7767">
        <f>IFERROR(VLOOKUP(G7767,Store_Map!$A$2:$I$100,3,FALSE),"")</f>
        <v>0</v>
      </c>
      <c r="I7767">
        <f>IFERROR(VLOOKUP(G7767,Store_Map!$A$2:$I$100,4,FALSE),"")</f>
        <v>0</v>
      </c>
      <c r="J7767">
        <f>IFERROR(VLOOKUP(G7767,Store_Map!$A$2:$I$100,5,FALSE),"")</f>
        <v>0</v>
      </c>
      <c r="K7767">
        <f>IFERROR(VLOOKUP(G7767,Store_Map!$A$2:$I$100,6,FALSE),"")</f>
        <v>0</v>
      </c>
      <c r="L7767">
        <f>IFERROR(VLOOKUP(G7767,Store_Map!$A$2:$I$100,7,FALSE),"")</f>
        <v>0</v>
      </c>
      <c r="M7767">
        <f>IFERROR(VLOOKUP(G7767,Store_Map!$A$2:$I$100,8,FALSE),"")</f>
        <v>0</v>
      </c>
      <c r="N7767">
        <f t="shared" si="1089"/>
        <v>0</v>
      </c>
      <c r="O7767" t="str">
        <f t="shared" si="1090"/>
        <v>PASS</v>
      </c>
      <c r="P7767" t="str">
        <f t="shared" si="1091"/>
        <v>PASS</v>
      </c>
      <c r="Q7767" t="str">
        <f t="shared" si="1092"/>
        <v>PASS</v>
      </c>
      <c r="R7767" t="str">
        <f t="shared" si="1093"/>
        <v>PASS</v>
      </c>
      <c r="S7767" t="str">
        <f t="shared" si="1094"/>
        <v>PASS</v>
      </c>
      <c r="T7767">
        <f t="shared" si="1095"/>
        <v>100</v>
      </c>
      <c r="U7767" t="str">
        <f t="shared" si="1096"/>
        <v>Low</v>
      </c>
      <c r="V7767" t="str">
        <f t="shared" si="1097"/>
        <v>Clean</v>
      </c>
    </row>
    <row r="7768" spans="1:22" x14ac:dyDescent="0.3">
      <c r="A7768" t="str">
        <f>Raw_Data!A7768</f>
        <v>36016747</v>
      </c>
      <c r="B7768">
        <f>Raw_Data!B7768</f>
        <v>45681</v>
      </c>
      <c r="C7768" t="str">
        <f>Raw_Data!C7768</f>
        <v>HYDROCORTISONE 1% OINTMENT</v>
      </c>
      <c r="D7768" t="str">
        <f>Raw_Data!D7768</f>
        <v>45802027603</v>
      </c>
      <c r="E7768" t="str">
        <f>Raw_Data!E7768</f>
        <v>INGRAM, MAYA</v>
      </c>
      <c r="F7768" t="str">
        <f>Raw_Data!F7768</f>
        <v>1518221464</v>
      </c>
      <c r="G7768" t="str">
        <f>Raw_Data!H7768</f>
        <v>3</v>
      </c>
      <c r="H7768">
        <f>IFERROR(VLOOKUP(G7768,Store_Map!$A$2:$I$100,3,FALSE),"")</f>
        <v>0</v>
      </c>
      <c r="I7768">
        <f>IFERROR(VLOOKUP(G7768,Store_Map!$A$2:$I$100,4,FALSE),"")</f>
        <v>0</v>
      </c>
      <c r="J7768">
        <f>IFERROR(VLOOKUP(G7768,Store_Map!$A$2:$I$100,5,FALSE),"")</f>
        <v>0</v>
      </c>
      <c r="K7768">
        <f>IFERROR(VLOOKUP(G7768,Store_Map!$A$2:$I$100,6,FALSE),"")</f>
        <v>0</v>
      </c>
      <c r="L7768">
        <f>IFERROR(VLOOKUP(G7768,Store_Map!$A$2:$I$100,7,FALSE),"")</f>
        <v>0</v>
      </c>
      <c r="M7768">
        <f>IFERROR(VLOOKUP(G7768,Store_Map!$A$2:$I$100,8,FALSE),"")</f>
        <v>0</v>
      </c>
      <c r="N7768">
        <f t="shared" si="1089"/>
        <v>0</v>
      </c>
      <c r="O7768" t="str">
        <f t="shared" si="1090"/>
        <v>PASS</v>
      </c>
      <c r="P7768" t="str">
        <f t="shared" si="1091"/>
        <v>PASS</v>
      </c>
      <c r="Q7768" t="str">
        <f t="shared" si="1092"/>
        <v>PASS</v>
      </c>
      <c r="R7768" t="str">
        <f t="shared" si="1093"/>
        <v>PASS</v>
      </c>
      <c r="S7768" t="str">
        <f t="shared" si="1094"/>
        <v>PASS</v>
      </c>
      <c r="T7768">
        <f t="shared" si="1095"/>
        <v>100</v>
      </c>
      <c r="U7768" t="str">
        <f t="shared" si="1096"/>
        <v>Low</v>
      </c>
      <c r="V7768" t="str">
        <f t="shared" si="1097"/>
        <v>Clean</v>
      </c>
    </row>
    <row r="7769" spans="1:22" x14ac:dyDescent="0.3">
      <c r="A7769" t="str">
        <f>Raw_Data!A7769</f>
        <v>36016748</v>
      </c>
      <c r="B7769">
        <f>Raw_Data!B7769</f>
        <v>45681</v>
      </c>
      <c r="C7769" t="str">
        <f>Raw_Data!C7769</f>
        <v>PREDNISONE 20 MG TABLET</v>
      </c>
      <c r="D7769" t="str">
        <f>Raw_Data!D7769</f>
        <v>591544301</v>
      </c>
      <c r="E7769" t="str">
        <f>Raw_Data!E7769</f>
        <v>THERATTIL, JAYA</v>
      </c>
      <c r="F7769" t="str">
        <f>Raw_Data!F7769</f>
        <v>1043285810</v>
      </c>
      <c r="G7769" t="str">
        <f>Raw_Data!H7769</f>
        <v>3</v>
      </c>
      <c r="H7769">
        <f>IFERROR(VLOOKUP(G7769,Store_Map!$A$2:$I$100,3,FALSE),"")</f>
        <v>0</v>
      </c>
      <c r="I7769">
        <f>IFERROR(VLOOKUP(G7769,Store_Map!$A$2:$I$100,4,FALSE),"")</f>
        <v>0</v>
      </c>
      <c r="J7769">
        <f>IFERROR(VLOOKUP(G7769,Store_Map!$A$2:$I$100,5,FALSE),"")</f>
        <v>0</v>
      </c>
      <c r="K7769">
        <f>IFERROR(VLOOKUP(G7769,Store_Map!$A$2:$I$100,6,FALSE),"")</f>
        <v>0</v>
      </c>
      <c r="L7769">
        <f>IFERROR(VLOOKUP(G7769,Store_Map!$A$2:$I$100,7,FALSE),"")</f>
        <v>0</v>
      </c>
      <c r="M7769">
        <f>IFERROR(VLOOKUP(G7769,Store_Map!$A$2:$I$100,8,FALSE),"")</f>
        <v>0</v>
      </c>
      <c r="N7769">
        <f t="shared" si="1089"/>
        <v>0</v>
      </c>
      <c r="O7769" t="str">
        <f t="shared" si="1090"/>
        <v>PASS</v>
      </c>
      <c r="P7769" t="str">
        <f t="shared" si="1091"/>
        <v>REVIEW</v>
      </c>
      <c r="Q7769" t="str">
        <f t="shared" si="1092"/>
        <v>PASS</v>
      </c>
      <c r="R7769" t="str">
        <f t="shared" si="1093"/>
        <v>PASS</v>
      </c>
      <c r="S7769" t="str">
        <f t="shared" si="1094"/>
        <v>REVIEW</v>
      </c>
      <c r="T7769">
        <f t="shared" si="1095"/>
        <v>90</v>
      </c>
      <c r="U7769" t="str">
        <f t="shared" si="1096"/>
        <v>Low</v>
      </c>
      <c r="V7769" t="str">
        <f t="shared" si="1097"/>
        <v>Invalid NDC</v>
      </c>
    </row>
    <row r="7770" spans="1:22" x14ac:dyDescent="0.3">
      <c r="A7770" t="str">
        <f>Raw_Data!A7770</f>
        <v>36016749</v>
      </c>
      <c r="B7770">
        <f>Raw_Data!B7770</f>
        <v>45681</v>
      </c>
      <c r="C7770" t="str">
        <f>Raw_Data!C7770</f>
        <v>AMOX-CLAV 875-125 MG TABLET</v>
      </c>
      <c r="D7770" t="str">
        <f>Raw_Data!D7770</f>
        <v>143924920</v>
      </c>
      <c r="E7770" t="str">
        <f>Raw_Data!E7770</f>
        <v>THERATTIL, JAYA</v>
      </c>
      <c r="F7770" t="str">
        <f>Raw_Data!F7770</f>
        <v>1043285810</v>
      </c>
      <c r="G7770" t="str">
        <f>Raw_Data!H7770</f>
        <v>3</v>
      </c>
      <c r="H7770">
        <f>IFERROR(VLOOKUP(G7770,Store_Map!$A$2:$I$100,3,FALSE),"")</f>
        <v>0</v>
      </c>
      <c r="I7770">
        <f>IFERROR(VLOOKUP(G7770,Store_Map!$A$2:$I$100,4,FALSE),"")</f>
        <v>0</v>
      </c>
      <c r="J7770">
        <f>IFERROR(VLOOKUP(G7770,Store_Map!$A$2:$I$100,5,FALSE),"")</f>
        <v>0</v>
      </c>
      <c r="K7770">
        <f>IFERROR(VLOOKUP(G7770,Store_Map!$A$2:$I$100,6,FALSE),"")</f>
        <v>0</v>
      </c>
      <c r="L7770">
        <f>IFERROR(VLOOKUP(G7770,Store_Map!$A$2:$I$100,7,FALSE),"")</f>
        <v>0</v>
      </c>
      <c r="M7770">
        <f>IFERROR(VLOOKUP(G7770,Store_Map!$A$2:$I$100,8,FALSE),"")</f>
        <v>0</v>
      </c>
      <c r="N7770">
        <f t="shared" si="1089"/>
        <v>0</v>
      </c>
      <c r="O7770" t="str">
        <f t="shared" si="1090"/>
        <v>PASS</v>
      </c>
      <c r="P7770" t="str">
        <f t="shared" si="1091"/>
        <v>REVIEW</v>
      </c>
      <c r="Q7770" t="str">
        <f t="shared" si="1092"/>
        <v>PASS</v>
      </c>
      <c r="R7770" t="str">
        <f t="shared" si="1093"/>
        <v>PASS</v>
      </c>
      <c r="S7770" t="str">
        <f t="shared" si="1094"/>
        <v>REVIEW</v>
      </c>
      <c r="T7770">
        <f t="shared" si="1095"/>
        <v>90</v>
      </c>
      <c r="U7770" t="str">
        <f t="shared" si="1096"/>
        <v>Low</v>
      </c>
      <c r="V7770" t="str">
        <f t="shared" si="1097"/>
        <v>Invalid NDC</v>
      </c>
    </row>
    <row r="7771" spans="1:22" x14ac:dyDescent="0.3">
      <c r="A7771" t="str">
        <f>Raw_Data!A7771</f>
        <v>36012857</v>
      </c>
      <c r="B7771">
        <f>Raw_Data!B7771</f>
        <v>45681</v>
      </c>
      <c r="C7771" t="str">
        <f>Raw_Data!C7771</f>
        <v>FEROSUL (FERROUS SULFATE) 3</v>
      </c>
      <c r="D7771" t="str">
        <f>Raw_Data!D7771</f>
        <v>904759160</v>
      </c>
      <c r="E7771" t="str">
        <f>Raw_Data!E7771</f>
        <v>YASIN, NURA</v>
      </c>
      <c r="F7771" t="str">
        <f>Raw_Data!F7771</f>
        <v>1265518567</v>
      </c>
      <c r="G7771" t="str">
        <f>Raw_Data!H7771</f>
        <v>3</v>
      </c>
      <c r="H7771">
        <f>IFERROR(VLOOKUP(G7771,Store_Map!$A$2:$I$100,3,FALSE),"")</f>
        <v>0</v>
      </c>
      <c r="I7771">
        <f>IFERROR(VLOOKUP(G7771,Store_Map!$A$2:$I$100,4,FALSE),"")</f>
        <v>0</v>
      </c>
      <c r="J7771">
        <f>IFERROR(VLOOKUP(G7771,Store_Map!$A$2:$I$100,5,FALSE),"")</f>
        <v>0</v>
      </c>
      <c r="K7771">
        <f>IFERROR(VLOOKUP(G7771,Store_Map!$A$2:$I$100,6,FALSE),"")</f>
        <v>0</v>
      </c>
      <c r="L7771">
        <f>IFERROR(VLOOKUP(G7771,Store_Map!$A$2:$I$100,7,FALSE),"")</f>
        <v>0</v>
      </c>
      <c r="M7771">
        <f>IFERROR(VLOOKUP(G7771,Store_Map!$A$2:$I$100,8,FALSE),"")</f>
        <v>0</v>
      </c>
      <c r="N7771">
        <f t="shared" si="1089"/>
        <v>0</v>
      </c>
      <c r="O7771" t="str">
        <f t="shared" si="1090"/>
        <v>PASS</v>
      </c>
      <c r="P7771" t="str">
        <f t="shared" si="1091"/>
        <v>REVIEW</v>
      </c>
      <c r="Q7771" t="str">
        <f t="shared" si="1092"/>
        <v>PASS</v>
      </c>
      <c r="R7771" t="str">
        <f t="shared" si="1093"/>
        <v>PASS</v>
      </c>
      <c r="S7771" t="str">
        <f t="shared" si="1094"/>
        <v>REVIEW</v>
      </c>
      <c r="T7771">
        <f t="shared" si="1095"/>
        <v>90</v>
      </c>
      <c r="U7771" t="str">
        <f t="shared" si="1096"/>
        <v>Low</v>
      </c>
      <c r="V7771" t="str">
        <f t="shared" si="1097"/>
        <v>Invalid NDC</v>
      </c>
    </row>
    <row r="7772" spans="1:22" x14ac:dyDescent="0.3">
      <c r="A7772" t="str">
        <f>Raw_Data!A7772</f>
        <v>36016758</v>
      </c>
      <c r="B7772">
        <f>Raw_Data!B7772</f>
        <v>45684</v>
      </c>
      <c r="C7772" t="str">
        <f>Raw_Data!C7772</f>
        <v>METHOCARBAMOL 750 MG TABLET</v>
      </c>
      <c r="D7772" t="str">
        <f>Raw_Data!D7772</f>
        <v>43547022610</v>
      </c>
      <c r="E7772" t="str">
        <f>Raw_Data!E7772</f>
        <v>GIBBS, JON</v>
      </c>
      <c r="F7772" t="str">
        <f>Raw_Data!F7772</f>
        <v>1700896156</v>
      </c>
      <c r="G7772" t="str">
        <f>Raw_Data!H7772</f>
        <v>3</v>
      </c>
      <c r="H7772">
        <f>IFERROR(VLOOKUP(G7772,Store_Map!$A$2:$I$100,3,FALSE),"")</f>
        <v>0</v>
      </c>
      <c r="I7772">
        <f>IFERROR(VLOOKUP(G7772,Store_Map!$A$2:$I$100,4,FALSE),"")</f>
        <v>0</v>
      </c>
      <c r="J7772">
        <f>IFERROR(VLOOKUP(G7772,Store_Map!$A$2:$I$100,5,FALSE),"")</f>
        <v>0</v>
      </c>
      <c r="K7772">
        <f>IFERROR(VLOOKUP(G7772,Store_Map!$A$2:$I$100,6,FALSE),"")</f>
        <v>0</v>
      </c>
      <c r="L7772">
        <f>IFERROR(VLOOKUP(G7772,Store_Map!$A$2:$I$100,7,FALSE),"")</f>
        <v>0</v>
      </c>
      <c r="M7772">
        <f>IFERROR(VLOOKUP(G7772,Store_Map!$A$2:$I$100,8,FALSE),"")</f>
        <v>0</v>
      </c>
      <c r="N7772">
        <f t="shared" si="1089"/>
        <v>0</v>
      </c>
      <c r="O7772" t="str">
        <f t="shared" si="1090"/>
        <v>PASS</v>
      </c>
      <c r="P7772" t="str">
        <f t="shared" si="1091"/>
        <v>PASS</v>
      </c>
      <c r="Q7772" t="str">
        <f t="shared" si="1092"/>
        <v>PASS</v>
      </c>
      <c r="R7772" t="str">
        <f t="shared" si="1093"/>
        <v>PASS</v>
      </c>
      <c r="S7772" t="str">
        <f t="shared" si="1094"/>
        <v>PASS</v>
      </c>
      <c r="T7772">
        <f t="shared" si="1095"/>
        <v>100</v>
      </c>
      <c r="U7772" t="str">
        <f t="shared" si="1096"/>
        <v>Low</v>
      </c>
      <c r="V7772" t="str">
        <f t="shared" si="1097"/>
        <v>Clean</v>
      </c>
    </row>
    <row r="7773" spans="1:22" x14ac:dyDescent="0.3">
      <c r="A7773" t="str">
        <f>Raw_Data!A7773</f>
        <v>36016759</v>
      </c>
      <c r="B7773">
        <f>Raw_Data!B7773</f>
        <v>45684</v>
      </c>
      <c r="C7773" t="str">
        <f>Raw_Data!C7773</f>
        <v>AMITRIPTYLINE HCL 25 MG TAB</v>
      </c>
      <c r="D7773" t="str">
        <f>Raw_Data!D7773</f>
        <v>70710122601</v>
      </c>
      <c r="E7773" t="str">
        <f>Raw_Data!E7773</f>
        <v>GIBBS, JON</v>
      </c>
      <c r="F7773" t="str">
        <f>Raw_Data!F7773</f>
        <v>1700896156</v>
      </c>
      <c r="G7773" t="str">
        <f>Raw_Data!H7773</f>
        <v>3</v>
      </c>
      <c r="H7773">
        <f>IFERROR(VLOOKUP(G7773,Store_Map!$A$2:$I$100,3,FALSE),"")</f>
        <v>0</v>
      </c>
      <c r="I7773">
        <f>IFERROR(VLOOKUP(G7773,Store_Map!$A$2:$I$100,4,FALSE),"")</f>
        <v>0</v>
      </c>
      <c r="J7773">
        <f>IFERROR(VLOOKUP(G7773,Store_Map!$A$2:$I$100,5,FALSE),"")</f>
        <v>0</v>
      </c>
      <c r="K7773">
        <f>IFERROR(VLOOKUP(G7773,Store_Map!$A$2:$I$100,6,FALSE),"")</f>
        <v>0</v>
      </c>
      <c r="L7773">
        <f>IFERROR(VLOOKUP(G7773,Store_Map!$A$2:$I$100,7,FALSE),"")</f>
        <v>0</v>
      </c>
      <c r="M7773">
        <f>IFERROR(VLOOKUP(G7773,Store_Map!$A$2:$I$100,8,FALSE),"")</f>
        <v>0</v>
      </c>
      <c r="N7773">
        <f t="shared" si="1089"/>
        <v>0</v>
      </c>
      <c r="O7773" t="str">
        <f t="shared" si="1090"/>
        <v>PASS</v>
      </c>
      <c r="P7773" t="str">
        <f t="shared" si="1091"/>
        <v>PASS</v>
      </c>
      <c r="Q7773" t="str">
        <f t="shared" si="1092"/>
        <v>PASS</v>
      </c>
      <c r="R7773" t="str">
        <f t="shared" si="1093"/>
        <v>PASS</v>
      </c>
      <c r="S7773" t="str">
        <f t="shared" si="1094"/>
        <v>PASS</v>
      </c>
      <c r="T7773">
        <f t="shared" si="1095"/>
        <v>100</v>
      </c>
      <c r="U7773" t="str">
        <f t="shared" si="1096"/>
        <v>Low</v>
      </c>
      <c r="V7773" t="str">
        <f t="shared" si="1097"/>
        <v>Clean</v>
      </c>
    </row>
    <row r="7774" spans="1:22" x14ac:dyDescent="0.3">
      <c r="A7774" t="str">
        <f>Raw_Data!A7774</f>
        <v>36016761</v>
      </c>
      <c r="B7774">
        <f>Raw_Data!B7774</f>
        <v>45684</v>
      </c>
      <c r="C7774" t="str">
        <f>Raw_Data!C7774</f>
        <v>TRIAMCINOLONE 0.1% OINTMENT</v>
      </c>
      <c r="D7774" t="str">
        <f>Raw_Data!D7774</f>
        <v>45802005535</v>
      </c>
      <c r="E7774" t="str">
        <f>Raw_Data!E7774</f>
        <v>Acevedo, Jose</v>
      </c>
      <c r="F7774" t="str">
        <f>Raw_Data!F7774</f>
        <v>1356327027</v>
      </c>
      <c r="G7774" t="str">
        <f>Raw_Data!H7774</f>
        <v>3</v>
      </c>
      <c r="H7774">
        <f>IFERROR(VLOOKUP(G7774,Store_Map!$A$2:$I$100,3,FALSE),"")</f>
        <v>0</v>
      </c>
      <c r="I7774">
        <f>IFERROR(VLOOKUP(G7774,Store_Map!$A$2:$I$100,4,FALSE),"")</f>
        <v>0</v>
      </c>
      <c r="J7774">
        <f>IFERROR(VLOOKUP(G7774,Store_Map!$A$2:$I$100,5,FALSE),"")</f>
        <v>0</v>
      </c>
      <c r="K7774">
        <f>IFERROR(VLOOKUP(G7774,Store_Map!$A$2:$I$100,6,FALSE),"")</f>
        <v>0</v>
      </c>
      <c r="L7774">
        <f>IFERROR(VLOOKUP(G7774,Store_Map!$A$2:$I$100,7,FALSE),"")</f>
        <v>0</v>
      </c>
      <c r="M7774">
        <f>IFERROR(VLOOKUP(G7774,Store_Map!$A$2:$I$100,8,FALSE),"")</f>
        <v>0</v>
      </c>
      <c r="N7774">
        <f t="shared" si="1089"/>
        <v>0</v>
      </c>
      <c r="O7774" t="str">
        <f t="shared" si="1090"/>
        <v>PASS</v>
      </c>
      <c r="P7774" t="str">
        <f t="shared" si="1091"/>
        <v>PASS</v>
      </c>
      <c r="Q7774" t="str">
        <f t="shared" si="1092"/>
        <v>PASS</v>
      </c>
      <c r="R7774" t="str">
        <f t="shared" si="1093"/>
        <v>PASS</v>
      </c>
      <c r="S7774" t="str">
        <f t="shared" si="1094"/>
        <v>PASS</v>
      </c>
      <c r="T7774">
        <f t="shared" si="1095"/>
        <v>100</v>
      </c>
      <c r="U7774" t="str">
        <f t="shared" si="1096"/>
        <v>Low</v>
      </c>
      <c r="V7774" t="str">
        <f t="shared" si="1097"/>
        <v>Clean</v>
      </c>
    </row>
    <row r="7775" spans="1:22" x14ac:dyDescent="0.3">
      <c r="A7775" t="str">
        <f>Raw_Data!A7775</f>
        <v>36016764</v>
      </c>
      <c r="B7775">
        <f>Raw_Data!B7775</f>
        <v>45684</v>
      </c>
      <c r="C7775" t="str">
        <f>Raw_Data!C7775</f>
        <v>VITAMIN D3 2,000 UNIT SOFTG</v>
      </c>
      <c r="D7775" t="str">
        <f>Raw_Data!D7775</f>
        <v>69618000901</v>
      </c>
      <c r="E7775" t="str">
        <f>Raw_Data!E7775</f>
        <v>Schindler, Julie</v>
      </c>
      <c r="F7775" t="str">
        <f>Raw_Data!F7775</f>
        <v>1013906452</v>
      </c>
      <c r="G7775" t="str">
        <f>Raw_Data!H7775</f>
        <v>3</v>
      </c>
      <c r="H7775">
        <f>IFERROR(VLOOKUP(G7775,Store_Map!$A$2:$I$100,3,FALSE),"")</f>
        <v>0</v>
      </c>
      <c r="I7775">
        <f>IFERROR(VLOOKUP(G7775,Store_Map!$A$2:$I$100,4,FALSE),"")</f>
        <v>0</v>
      </c>
      <c r="J7775">
        <f>IFERROR(VLOOKUP(G7775,Store_Map!$A$2:$I$100,5,FALSE),"")</f>
        <v>0</v>
      </c>
      <c r="K7775">
        <f>IFERROR(VLOOKUP(G7775,Store_Map!$A$2:$I$100,6,FALSE),"")</f>
        <v>0</v>
      </c>
      <c r="L7775">
        <f>IFERROR(VLOOKUP(G7775,Store_Map!$A$2:$I$100,7,FALSE),"")</f>
        <v>0</v>
      </c>
      <c r="M7775">
        <f>IFERROR(VLOOKUP(G7775,Store_Map!$A$2:$I$100,8,FALSE),"")</f>
        <v>0</v>
      </c>
      <c r="N7775">
        <f t="shared" si="1089"/>
        <v>0</v>
      </c>
      <c r="O7775" t="str">
        <f t="shared" si="1090"/>
        <v>PASS</v>
      </c>
      <c r="P7775" t="str">
        <f t="shared" si="1091"/>
        <v>PASS</v>
      </c>
      <c r="Q7775" t="str">
        <f t="shared" si="1092"/>
        <v>PASS</v>
      </c>
      <c r="R7775" t="str">
        <f t="shared" si="1093"/>
        <v>PASS</v>
      </c>
      <c r="S7775" t="str">
        <f t="shared" si="1094"/>
        <v>PASS</v>
      </c>
      <c r="T7775">
        <f t="shared" si="1095"/>
        <v>100</v>
      </c>
      <c r="U7775" t="str">
        <f t="shared" si="1096"/>
        <v>Low</v>
      </c>
      <c r="V7775" t="str">
        <f t="shared" si="1097"/>
        <v>Clean</v>
      </c>
    </row>
    <row r="7776" spans="1:22" x14ac:dyDescent="0.3">
      <c r="A7776" t="str">
        <f>Raw_Data!A7776</f>
        <v>36016766</v>
      </c>
      <c r="B7776">
        <f>Raw_Data!B7776</f>
        <v>45684</v>
      </c>
      <c r="C7776" t="str">
        <f>Raw_Data!C7776</f>
        <v>SERTRALINE HCL 50 MG TABLET</v>
      </c>
      <c r="D7776" t="str">
        <f>Raw_Data!D7776</f>
        <v>68180035209</v>
      </c>
      <c r="E7776" t="str">
        <f>Raw_Data!E7776</f>
        <v>Olten MD, Baris</v>
      </c>
      <c r="F7776" t="str">
        <f>Raw_Data!F7776</f>
        <v>1720566698</v>
      </c>
      <c r="G7776" t="str">
        <f>Raw_Data!H7776</f>
        <v>3</v>
      </c>
      <c r="H7776">
        <f>IFERROR(VLOOKUP(G7776,Store_Map!$A$2:$I$100,3,FALSE),"")</f>
        <v>0</v>
      </c>
      <c r="I7776">
        <f>IFERROR(VLOOKUP(G7776,Store_Map!$A$2:$I$100,4,FALSE),"")</f>
        <v>0</v>
      </c>
      <c r="J7776">
        <f>IFERROR(VLOOKUP(G7776,Store_Map!$A$2:$I$100,5,FALSE),"")</f>
        <v>0</v>
      </c>
      <c r="K7776">
        <f>IFERROR(VLOOKUP(G7776,Store_Map!$A$2:$I$100,6,FALSE),"")</f>
        <v>0</v>
      </c>
      <c r="L7776">
        <f>IFERROR(VLOOKUP(G7776,Store_Map!$A$2:$I$100,7,FALSE),"")</f>
        <v>0</v>
      </c>
      <c r="M7776">
        <f>IFERROR(VLOOKUP(G7776,Store_Map!$A$2:$I$100,8,FALSE),"")</f>
        <v>0</v>
      </c>
      <c r="N7776">
        <f t="shared" si="1089"/>
        <v>0</v>
      </c>
      <c r="O7776" t="str">
        <f t="shared" si="1090"/>
        <v>PASS</v>
      </c>
      <c r="P7776" t="str">
        <f t="shared" si="1091"/>
        <v>PASS</v>
      </c>
      <c r="Q7776" t="str">
        <f t="shared" si="1092"/>
        <v>PASS</v>
      </c>
      <c r="R7776" t="str">
        <f t="shared" si="1093"/>
        <v>PASS</v>
      </c>
      <c r="S7776" t="str">
        <f t="shared" si="1094"/>
        <v>PASS</v>
      </c>
      <c r="T7776">
        <f t="shared" si="1095"/>
        <v>100</v>
      </c>
      <c r="U7776" t="str">
        <f t="shared" si="1096"/>
        <v>Low</v>
      </c>
      <c r="V7776" t="str">
        <f t="shared" si="1097"/>
        <v>Clean</v>
      </c>
    </row>
    <row r="7777" spans="1:22" x14ac:dyDescent="0.3">
      <c r="A7777" t="str">
        <f>Raw_Data!A7777</f>
        <v>36016768</v>
      </c>
      <c r="B7777">
        <f>Raw_Data!B7777</f>
        <v>45684</v>
      </c>
      <c r="C7777" t="str">
        <f>Raw_Data!C7777</f>
        <v>METRONIDAZOLE VAGINAL 0.75%</v>
      </c>
      <c r="D7777" t="str">
        <f>Raw_Data!D7777</f>
        <v>45802013970</v>
      </c>
      <c r="E7777" t="str">
        <f>Raw_Data!E7777</f>
        <v>GRESHAM, J. MARK</v>
      </c>
      <c r="F7777" t="str">
        <f>Raw_Data!F7777</f>
        <v>1326026618</v>
      </c>
      <c r="G7777" t="str">
        <f>Raw_Data!H7777</f>
        <v>3</v>
      </c>
      <c r="H7777">
        <f>IFERROR(VLOOKUP(G7777,Store_Map!$A$2:$I$100,3,FALSE),"")</f>
        <v>0</v>
      </c>
      <c r="I7777">
        <f>IFERROR(VLOOKUP(G7777,Store_Map!$A$2:$I$100,4,FALSE),"")</f>
        <v>0</v>
      </c>
      <c r="J7777">
        <f>IFERROR(VLOOKUP(G7777,Store_Map!$A$2:$I$100,5,FALSE),"")</f>
        <v>0</v>
      </c>
      <c r="K7777">
        <f>IFERROR(VLOOKUP(G7777,Store_Map!$A$2:$I$100,6,FALSE),"")</f>
        <v>0</v>
      </c>
      <c r="L7777">
        <f>IFERROR(VLOOKUP(G7777,Store_Map!$A$2:$I$100,7,FALSE),"")</f>
        <v>0</v>
      </c>
      <c r="M7777">
        <f>IFERROR(VLOOKUP(G7777,Store_Map!$A$2:$I$100,8,FALSE),"")</f>
        <v>0</v>
      </c>
      <c r="N7777">
        <f t="shared" si="1089"/>
        <v>0</v>
      </c>
      <c r="O7777" t="str">
        <f t="shared" si="1090"/>
        <v>PASS</v>
      </c>
      <c r="P7777" t="str">
        <f t="shared" si="1091"/>
        <v>PASS</v>
      </c>
      <c r="Q7777" t="str">
        <f t="shared" si="1092"/>
        <v>PASS</v>
      </c>
      <c r="R7777" t="str">
        <f t="shared" si="1093"/>
        <v>PASS</v>
      </c>
      <c r="S7777" t="str">
        <f t="shared" si="1094"/>
        <v>PASS</v>
      </c>
      <c r="T7777">
        <f t="shared" si="1095"/>
        <v>100</v>
      </c>
      <c r="U7777" t="str">
        <f t="shared" si="1096"/>
        <v>Low</v>
      </c>
      <c r="V7777" t="str">
        <f t="shared" si="1097"/>
        <v>Clean</v>
      </c>
    </row>
    <row r="7778" spans="1:22" x14ac:dyDescent="0.3">
      <c r="A7778" t="str">
        <f>Raw_Data!A7778</f>
        <v>36012637</v>
      </c>
      <c r="B7778">
        <f>Raw_Data!B7778</f>
        <v>45684</v>
      </c>
      <c r="C7778" t="str">
        <f>Raw_Data!C7778</f>
        <v>HUMIRA(CF) PEN 40 MG/0.4 ML</v>
      </c>
      <c r="D7778" t="str">
        <f>Raw_Data!D7778</f>
        <v>74055402</v>
      </c>
      <c r="E7778" t="str">
        <f>Raw_Data!E7778</f>
        <v>THAKORE, MORGAN</v>
      </c>
      <c r="F7778" t="str">
        <f>Raw_Data!F7778</f>
        <v>1770875130</v>
      </c>
      <c r="G7778" t="str">
        <f>Raw_Data!H7778</f>
        <v>3</v>
      </c>
      <c r="H7778">
        <f>IFERROR(VLOOKUP(G7778,Store_Map!$A$2:$I$100,3,FALSE),"")</f>
        <v>0</v>
      </c>
      <c r="I7778">
        <f>IFERROR(VLOOKUP(G7778,Store_Map!$A$2:$I$100,4,FALSE),"")</f>
        <v>0</v>
      </c>
      <c r="J7778">
        <f>IFERROR(VLOOKUP(G7778,Store_Map!$A$2:$I$100,5,FALSE),"")</f>
        <v>0</v>
      </c>
      <c r="K7778">
        <f>IFERROR(VLOOKUP(G7778,Store_Map!$A$2:$I$100,6,FALSE),"")</f>
        <v>0</v>
      </c>
      <c r="L7778">
        <f>IFERROR(VLOOKUP(G7778,Store_Map!$A$2:$I$100,7,FALSE),"")</f>
        <v>0</v>
      </c>
      <c r="M7778">
        <f>IFERROR(VLOOKUP(G7778,Store_Map!$A$2:$I$100,8,FALSE),"")</f>
        <v>0</v>
      </c>
      <c r="N7778">
        <f t="shared" si="1089"/>
        <v>0</v>
      </c>
      <c r="O7778" t="str">
        <f t="shared" si="1090"/>
        <v>PASS</v>
      </c>
      <c r="P7778" t="str">
        <f t="shared" si="1091"/>
        <v>REVIEW</v>
      </c>
      <c r="Q7778" t="str">
        <f t="shared" si="1092"/>
        <v>PASS</v>
      </c>
      <c r="R7778" t="str">
        <f t="shared" si="1093"/>
        <v>PASS</v>
      </c>
      <c r="S7778" t="str">
        <f t="shared" si="1094"/>
        <v>REVIEW</v>
      </c>
      <c r="T7778">
        <f t="shared" si="1095"/>
        <v>90</v>
      </c>
      <c r="U7778" t="str">
        <f t="shared" si="1096"/>
        <v>Low</v>
      </c>
      <c r="V7778" t="str">
        <f t="shared" si="1097"/>
        <v>Invalid NDC</v>
      </c>
    </row>
    <row r="7779" spans="1:22" x14ac:dyDescent="0.3">
      <c r="A7779" t="str">
        <f>Raw_Data!A7779</f>
        <v>36010562</v>
      </c>
      <c r="B7779">
        <f>Raw_Data!B7779</f>
        <v>45684</v>
      </c>
      <c r="C7779" t="str">
        <f>Raw_Data!C7779</f>
        <v>TRIAMCINOLONE 55 MCG NASAL</v>
      </c>
      <c r="D7779" t="str">
        <f>Raw_Data!D7779</f>
        <v>45802010901</v>
      </c>
      <c r="E7779" t="str">
        <f>Raw_Data!E7779</f>
        <v>THERATTIL, JAYA</v>
      </c>
      <c r="F7779" t="str">
        <f>Raw_Data!F7779</f>
        <v>1043285810</v>
      </c>
      <c r="G7779" t="str">
        <f>Raw_Data!H7779</f>
        <v>3</v>
      </c>
      <c r="H7779">
        <f>IFERROR(VLOOKUP(G7779,Store_Map!$A$2:$I$100,3,FALSE),"")</f>
        <v>0</v>
      </c>
      <c r="I7779">
        <f>IFERROR(VLOOKUP(G7779,Store_Map!$A$2:$I$100,4,FALSE),"")</f>
        <v>0</v>
      </c>
      <c r="J7779">
        <f>IFERROR(VLOOKUP(G7779,Store_Map!$A$2:$I$100,5,FALSE),"")</f>
        <v>0</v>
      </c>
      <c r="K7779">
        <f>IFERROR(VLOOKUP(G7779,Store_Map!$A$2:$I$100,6,FALSE),"")</f>
        <v>0</v>
      </c>
      <c r="L7779">
        <f>IFERROR(VLOOKUP(G7779,Store_Map!$A$2:$I$100,7,FALSE),"")</f>
        <v>0</v>
      </c>
      <c r="M7779">
        <f>IFERROR(VLOOKUP(G7779,Store_Map!$A$2:$I$100,8,FALSE),"")</f>
        <v>0</v>
      </c>
      <c r="N7779">
        <f t="shared" si="1089"/>
        <v>0</v>
      </c>
      <c r="O7779" t="str">
        <f t="shared" si="1090"/>
        <v>PASS</v>
      </c>
      <c r="P7779" t="str">
        <f t="shared" si="1091"/>
        <v>PASS</v>
      </c>
      <c r="Q7779" t="str">
        <f t="shared" si="1092"/>
        <v>PASS</v>
      </c>
      <c r="R7779" t="str">
        <f t="shared" si="1093"/>
        <v>PASS</v>
      </c>
      <c r="S7779" t="str">
        <f t="shared" si="1094"/>
        <v>PASS</v>
      </c>
      <c r="T7779">
        <f t="shared" si="1095"/>
        <v>100</v>
      </c>
      <c r="U7779" t="str">
        <f t="shared" si="1096"/>
        <v>Low</v>
      </c>
      <c r="V7779" t="str">
        <f t="shared" si="1097"/>
        <v>Clean</v>
      </c>
    </row>
    <row r="7780" spans="1:22" x14ac:dyDescent="0.3">
      <c r="A7780" t="str">
        <f>Raw_Data!A7780</f>
        <v>36010944</v>
      </c>
      <c r="B7780">
        <f>Raw_Data!B7780</f>
        <v>45684</v>
      </c>
      <c r="C7780" t="str">
        <f>Raw_Data!C7780</f>
        <v>MONTELUKAST SOD 5 MG TAB CH</v>
      </c>
      <c r="D7780" t="str">
        <f>Raw_Data!D7780</f>
        <v>33342011107</v>
      </c>
      <c r="E7780" t="str">
        <f>Raw_Data!E7780</f>
        <v>Acevedo, Jose</v>
      </c>
      <c r="F7780" t="str">
        <f>Raw_Data!F7780</f>
        <v>1356327027</v>
      </c>
      <c r="G7780" t="str">
        <f>Raw_Data!H7780</f>
        <v>3</v>
      </c>
      <c r="H7780">
        <f>IFERROR(VLOOKUP(G7780,Store_Map!$A$2:$I$100,3,FALSE),"")</f>
        <v>0</v>
      </c>
      <c r="I7780">
        <f>IFERROR(VLOOKUP(G7780,Store_Map!$A$2:$I$100,4,FALSE),"")</f>
        <v>0</v>
      </c>
      <c r="J7780">
        <f>IFERROR(VLOOKUP(G7780,Store_Map!$A$2:$I$100,5,FALSE),"")</f>
        <v>0</v>
      </c>
      <c r="K7780">
        <f>IFERROR(VLOOKUP(G7780,Store_Map!$A$2:$I$100,6,FALSE),"")</f>
        <v>0</v>
      </c>
      <c r="L7780">
        <f>IFERROR(VLOOKUP(G7780,Store_Map!$A$2:$I$100,7,FALSE),"")</f>
        <v>0</v>
      </c>
      <c r="M7780">
        <f>IFERROR(VLOOKUP(G7780,Store_Map!$A$2:$I$100,8,FALSE),"")</f>
        <v>0</v>
      </c>
      <c r="N7780">
        <f t="shared" si="1089"/>
        <v>0</v>
      </c>
      <c r="O7780" t="str">
        <f t="shared" si="1090"/>
        <v>PASS</v>
      </c>
      <c r="P7780" t="str">
        <f t="shared" si="1091"/>
        <v>PASS</v>
      </c>
      <c r="Q7780" t="str">
        <f t="shared" si="1092"/>
        <v>PASS</v>
      </c>
      <c r="R7780" t="str">
        <f t="shared" si="1093"/>
        <v>PASS</v>
      </c>
      <c r="S7780" t="str">
        <f t="shared" si="1094"/>
        <v>PASS</v>
      </c>
      <c r="T7780">
        <f t="shared" si="1095"/>
        <v>100</v>
      </c>
      <c r="U7780" t="str">
        <f t="shared" si="1096"/>
        <v>Low</v>
      </c>
      <c r="V7780" t="str">
        <f t="shared" si="1097"/>
        <v>Clean</v>
      </c>
    </row>
    <row r="7781" spans="1:22" x14ac:dyDescent="0.3">
      <c r="A7781" t="str">
        <f>Raw_Data!A7781</f>
        <v>36010948</v>
      </c>
      <c r="B7781">
        <f>Raw_Data!B7781</f>
        <v>45684</v>
      </c>
      <c r="C7781" t="str">
        <f>Raw_Data!C7781</f>
        <v>LORATADINE 10 MG TABLET</v>
      </c>
      <c r="D7781" t="str">
        <f>Raw_Data!D7781</f>
        <v>45802065065</v>
      </c>
      <c r="E7781" t="str">
        <f>Raw_Data!E7781</f>
        <v>INGRAM, MAYA</v>
      </c>
      <c r="F7781" t="str">
        <f>Raw_Data!F7781</f>
        <v>1518221464</v>
      </c>
      <c r="G7781" t="str">
        <f>Raw_Data!H7781</f>
        <v>3</v>
      </c>
      <c r="H7781">
        <f>IFERROR(VLOOKUP(G7781,Store_Map!$A$2:$I$100,3,FALSE),"")</f>
        <v>0</v>
      </c>
      <c r="I7781">
        <f>IFERROR(VLOOKUP(G7781,Store_Map!$A$2:$I$100,4,FALSE),"")</f>
        <v>0</v>
      </c>
      <c r="J7781">
        <f>IFERROR(VLOOKUP(G7781,Store_Map!$A$2:$I$100,5,FALSE),"")</f>
        <v>0</v>
      </c>
      <c r="K7781">
        <f>IFERROR(VLOOKUP(G7781,Store_Map!$A$2:$I$100,6,FALSE),"")</f>
        <v>0</v>
      </c>
      <c r="L7781">
        <f>IFERROR(VLOOKUP(G7781,Store_Map!$A$2:$I$100,7,FALSE),"")</f>
        <v>0</v>
      </c>
      <c r="M7781">
        <f>IFERROR(VLOOKUP(G7781,Store_Map!$A$2:$I$100,8,FALSE),"")</f>
        <v>0</v>
      </c>
      <c r="N7781">
        <f t="shared" si="1089"/>
        <v>0</v>
      </c>
      <c r="O7781" t="str">
        <f t="shared" si="1090"/>
        <v>PASS</v>
      </c>
      <c r="P7781" t="str">
        <f t="shared" si="1091"/>
        <v>PASS</v>
      </c>
      <c r="Q7781" t="str">
        <f t="shared" si="1092"/>
        <v>PASS</v>
      </c>
      <c r="R7781" t="str">
        <f t="shared" si="1093"/>
        <v>PASS</v>
      </c>
      <c r="S7781" t="str">
        <f t="shared" si="1094"/>
        <v>PASS</v>
      </c>
      <c r="T7781">
        <f t="shared" si="1095"/>
        <v>100</v>
      </c>
      <c r="U7781" t="str">
        <f t="shared" si="1096"/>
        <v>Low</v>
      </c>
      <c r="V7781" t="str">
        <f t="shared" si="1097"/>
        <v>Clean</v>
      </c>
    </row>
    <row r="7782" spans="1:22" x14ac:dyDescent="0.3">
      <c r="A7782" t="str">
        <f>Raw_Data!A7782</f>
        <v>36011389</v>
      </c>
      <c r="B7782">
        <f>Raw_Data!B7782</f>
        <v>45684</v>
      </c>
      <c r="C7782" t="str">
        <f>Raw_Data!C7782</f>
        <v>LEVETIRACETAM 750 MG TABLET</v>
      </c>
      <c r="D7782" t="str">
        <f>Raw_Data!D7782</f>
        <v>16571078912</v>
      </c>
      <c r="E7782" t="str">
        <f>Raw_Data!E7782</f>
        <v>AQUINO CABRERA, MARLENY</v>
      </c>
      <c r="F7782" t="str">
        <f>Raw_Data!F7782</f>
        <v>1710379797</v>
      </c>
      <c r="G7782" t="str">
        <f>Raw_Data!H7782</f>
        <v>3</v>
      </c>
      <c r="H7782">
        <f>IFERROR(VLOOKUP(G7782,Store_Map!$A$2:$I$100,3,FALSE),"")</f>
        <v>0</v>
      </c>
      <c r="I7782">
        <f>IFERROR(VLOOKUP(G7782,Store_Map!$A$2:$I$100,4,FALSE),"")</f>
        <v>0</v>
      </c>
      <c r="J7782">
        <f>IFERROR(VLOOKUP(G7782,Store_Map!$A$2:$I$100,5,FALSE),"")</f>
        <v>0</v>
      </c>
      <c r="K7782">
        <f>IFERROR(VLOOKUP(G7782,Store_Map!$A$2:$I$100,6,FALSE),"")</f>
        <v>0</v>
      </c>
      <c r="L7782">
        <f>IFERROR(VLOOKUP(G7782,Store_Map!$A$2:$I$100,7,FALSE),"")</f>
        <v>0</v>
      </c>
      <c r="M7782">
        <f>IFERROR(VLOOKUP(G7782,Store_Map!$A$2:$I$100,8,FALSE),"")</f>
        <v>0</v>
      </c>
      <c r="N7782">
        <f t="shared" si="1089"/>
        <v>0</v>
      </c>
      <c r="O7782" t="str">
        <f t="shared" si="1090"/>
        <v>PASS</v>
      </c>
      <c r="P7782" t="str">
        <f t="shared" si="1091"/>
        <v>PASS</v>
      </c>
      <c r="Q7782" t="str">
        <f t="shared" si="1092"/>
        <v>PASS</v>
      </c>
      <c r="R7782" t="str">
        <f t="shared" si="1093"/>
        <v>PASS</v>
      </c>
      <c r="S7782" t="str">
        <f t="shared" si="1094"/>
        <v>PASS</v>
      </c>
      <c r="T7782">
        <f t="shared" si="1095"/>
        <v>100</v>
      </c>
      <c r="U7782" t="str">
        <f t="shared" si="1096"/>
        <v>Low</v>
      </c>
      <c r="V7782" t="str">
        <f t="shared" si="1097"/>
        <v>Clean</v>
      </c>
    </row>
    <row r="7783" spans="1:22" x14ac:dyDescent="0.3">
      <c r="A7783" t="str">
        <f>Raw_Data!A7783</f>
        <v>36011747</v>
      </c>
      <c r="B7783">
        <f>Raw_Data!B7783</f>
        <v>45684</v>
      </c>
      <c r="C7783" t="str">
        <f>Raw_Data!C7783</f>
        <v>FLUTICASONE PROP 50 MCG SPR</v>
      </c>
      <c r="D7783" t="str">
        <f>Raw_Data!D7783</f>
        <v>536118399</v>
      </c>
      <c r="E7783" t="str">
        <f>Raw_Data!E7783</f>
        <v>WILLIFORD, KATHRYN</v>
      </c>
      <c r="F7783" t="str">
        <f>Raw_Data!F7783</f>
        <v>1962626572</v>
      </c>
      <c r="G7783" t="str">
        <f>Raw_Data!H7783</f>
        <v>3</v>
      </c>
      <c r="H7783">
        <f>IFERROR(VLOOKUP(G7783,Store_Map!$A$2:$I$100,3,FALSE),"")</f>
        <v>0</v>
      </c>
      <c r="I7783">
        <f>IFERROR(VLOOKUP(G7783,Store_Map!$A$2:$I$100,4,FALSE),"")</f>
        <v>0</v>
      </c>
      <c r="J7783">
        <f>IFERROR(VLOOKUP(G7783,Store_Map!$A$2:$I$100,5,FALSE),"")</f>
        <v>0</v>
      </c>
      <c r="K7783">
        <f>IFERROR(VLOOKUP(G7783,Store_Map!$A$2:$I$100,6,FALSE),"")</f>
        <v>0</v>
      </c>
      <c r="L7783">
        <f>IFERROR(VLOOKUP(G7783,Store_Map!$A$2:$I$100,7,FALSE),"")</f>
        <v>0</v>
      </c>
      <c r="M7783">
        <f>IFERROR(VLOOKUP(G7783,Store_Map!$A$2:$I$100,8,FALSE),"")</f>
        <v>0</v>
      </c>
      <c r="N7783">
        <f t="shared" si="1089"/>
        <v>0</v>
      </c>
      <c r="O7783" t="str">
        <f t="shared" si="1090"/>
        <v>PASS</v>
      </c>
      <c r="P7783" t="str">
        <f t="shared" si="1091"/>
        <v>REVIEW</v>
      </c>
      <c r="Q7783" t="str">
        <f t="shared" si="1092"/>
        <v>PASS</v>
      </c>
      <c r="R7783" t="str">
        <f t="shared" si="1093"/>
        <v>PASS</v>
      </c>
      <c r="S7783" t="str">
        <f t="shared" si="1094"/>
        <v>REVIEW</v>
      </c>
      <c r="T7783">
        <f t="shared" si="1095"/>
        <v>90</v>
      </c>
      <c r="U7783" t="str">
        <f t="shared" si="1096"/>
        <v>Low</v>
      </c>
      <c r="V7783" t="str">
        <f t="shared" si="1097"/>
        <v>Invalid NDC</v>
      </c>
    </row>
    <row r="7784" spans="1:22" x14ac:dyDescent="0.3">
      <c r="A7784" t="str">
        <f>Raw_Data!A7784</f>
        <v>36011805</v>
      </c>
      <c r="B7784">
        <f>Raw_Data!B7784</f>
        <v>45684</v>
      </c>
      <c r="C7784" t="str">
        <f>Raw_Data!C7784</f>
        <v>TRIAMCINOLONE 55 MCG NASAL</v>
      </c>
      <c r="D7784" t="str">
        <f>Raw_Data!D7784</f>
        <v>45802010901</v>
      </c>
      <c r="E7784" t="str">
        <f>Raw_Data!E7784</f>
        <v>THERATTIL, JAYA</v>
      </c>
      <c r="F7784" t="str">
        <f>Raw_Data!F7784</f>
        <v>1043285810</v>
      </c>
      <c r="G7784" t="str">
        <f>Raw_Data!H7784</f>
        <v>3</v>
      </c>
      <c r="H7784">
        <f>IFERROR(VLOOKUP(G7784,Store_Map!$A$2:$I$100,3,FALSE),"")</f>
        <v>0</v>
      </c>
      <c r="I7784">
        <f>IFERROR(VLOOKUP(G7784,Store_Map!$A$2:$I$100,4,FALSE),"")</f>
        <v>0</v>
      </c>
      <c r="J7784">
        <f>IFERROR(VLOOKUP(G7784,Store_Map!$A$2:$I$100,5,FALSE),"")</f>
        <v>0</v>
      </c>
      <c r="K7784">
        <f>IFERROR(VLOOKUP(G7784,Store_Map!$A$2:$I$100,6,FALSE),"")</f>
        <v>0</v>
      </c>
      <c r="L7784">
        <f>IFERROR(VLOOKUP(G7784,Store_Map!$A$2:$I$100,7,FALSE),"")</f>
        <v>0</v>
      </c>
      <c r="M7784">
        <f>IFERROR(VLOOKUP(G7784,Store_Map!$A$2:$I$100,8,FALSE),"")</f>
        <v>0</v>
      </c>
      <c r="N7784">
        <f t="shared" si="1089"/>
        <v>0</v>
      </c>
      <c r="O7784" t="str">
        <f t="shared" si="1090"/>
        <v>PASS</v>
      </c>
      <c r="P7784" t="str">
        <f t="shared" si="1091"/>
        <v>PASS</v>
      </c>
      <c r="Q7784" t="str">
        <f t="shared" si="1092"/>
        <v>PASS</v>
      </c>
      <c r="R7784" t="str">
        <f t="shared" si="1093"/>
        <v>PASS</v>
      </c>
      <c r="S7784" t="str">
        <f t="shared" si="1094"/>
        <v>PASS</v>
      </c>
      <c r="T7784">
        <f t="shared" si="1095"/>
        <v>100</v>
      </c>
      <c r="U7784" t="str">
        <f t="shared" si="1096"/>
        <v>Low</v>
      </c>
      <c r="V7784" t="str">
        <f t="shared" si="1097"/>
        <v>Clean</v>
      </c>
    </row>
    <row r="7785" spans="1:22" x14ac:dyDescent="0.3">
      <c r="A7785" t="str">
        <f>Raw_Data!A7785</f>
        <v>36012213</v>
      </c>
      <c r="B7785">
        <f>Raw_Data!B7785</f>
        <v>45684</v>
      </c>
      <c r="C7785" t="str">
        <f>Raw_Data!C7785</f>
        <v>POLYETHYLENE GLYCOL 3350 PO</v>
      </c>
      <c r="D7785" t="str">
        <f>Raw_Data!D7785</f>
        <v>45802086803</v>
      </c>
      <c r="E7785" t="str">
        <f>Raw_Data!E7785</f>
        <v>Goei MD, Vita</v>
      </c>
      <c r="F7785" t="str">
        <f>Raw_Data!F7785</f>
        <v>1609986041</v>
      </c>
      <c r="G7785" t="str">
        <f>Raw_Data!H7785</f>
        <v>3</v>
      </c>
      <c r="H7785">
        <f>IFERROR(VLOOKUP(G7785,Store_Map!$A$2:$I$100,3,FALSE),"")</f>
        <v>0</v>
      </c>
      <c r="I7785">
        <f>IFERROR(VLOOKUP(G7785,Store_Map!$A$2:$I$100,4,FALSE),"")</f>
        <v>0</v>
      </c>
      <c r="J7785">
        <f>IFERROR(VLOOKUP(G7785,Store_Map!$A$2:$I$100,5,FALSE),"")</f>
        <v>0</v>
      </c>
      <c r="K7785">
        <f>IFERROR(VLOOKUP(G7785,Store_Map!$A$2:$I$100,6,FALSE),"")</f>
        <v>0</v>
      </c>
      <c r="L7785">
        <f>IFERROR(VLOOKUP(G7785,Store_Map!$A$2:$I$100,7,FALSE),"")</f>
        <v>0</v>
      </c>
      <c r="M7785">
        <f>IFERROR(VLOOKUP(G7785,Store_Map!$A$2:$I$100,8,FALSE),"")</f>
        <v>0</v>
      </c>
      <c r="N7785">
        <f t="shared" si="1089"/>
        <v>0</v>
      </c>
      <c r="O7785" t="str">
        <f t="shared" si="1090"/>
        <v>PASS</v>
      </c>
      <c r="P7785" t="str">
        <f t="shared" si="1091"/>
        <v>PASS</v>
      </c>
      <c r="Q7785" t="str">
        <f t="shared" si="1092"/>
        <v>PASS</v>
      </c>
      <c r="R7785" t="str">
        <f t="shared" si="1093"/>
        <v>PASS</v>
      </c>
      <c r="S7785" t="str">
        <f t="shared" si="1094"/>
        <v>PASS</v>
      </c>
      <c r="T7785">
        <f t="shared" si="1095"/>
        <v>100</v>
      </c>
      <c r="U7785" t="str">
        <f t="shared" si="1096"/>
        <v>Low</v>
      </c>
      <c r="V7785" t="str">
        <f t="shared" si="1097"/>
        <v>Clean</v>
      </c>
    </row>
    <row r="7786" spans="1:22" x14ac:dyDescent="0.3">
      <c r="A7786" t="str">
        <f>Raw_Data!A7786</f>
        <v>36012579</v>
      </c>
      <c r="B7786">
        <f>Raw_Data!B7786</f>
        <v>45684</v>
      </c>
      <c r="C7786" t="str">
        <f>Raw_Data!C7786</f>
        <v>LEVOTHYROXINE 100 MCG TABLE</v>
      </c>
      <c r="D7786" t="str">
        <f>Raw_Data!D7786</f>
        <v>68180096909</v>
      </c>
      <c r="E7786" t="str">
        <f>Raw_Data!E7786</f>
        <v>YASIN, NURA</v>
      </c>
      <c r="F7786" t="str">
        <f>Raw_Data!F7786</f>
        <v>1265518567</v>
      </c>
      <c r="G7786" t="str">
        <f>Raw_Data!H7786</f>
        <v>3</v>
      </c>
      <c r="H7786">
        <f>IFERROR(VLOOKUP(G7786,Store_Map!$A$2:$I$100,3,FALSE),"")</f>
        <v>0</v>
      </c>
      <c r="I7786">
        <f>IFERROR(VLOOKUP(G7786,Store_Map!$A$2:$I$100,4,FALSE),"")</f>
        <v>0</v>
      </c>
      <c r="J7786">
        <f>IFERROR(VLOOKUP(G7786,Store_Map!$A$2:$I$100,5,FALSE),"")</f>
        <v>0</v>
      </c>
      <c r="K7786">
        <f>IFERROR(VLOOKUP(G7786,Store_Map!$A$2:$I$100,6,FALSE),"")</f>
        <v>0</v>
      </c>
      <c r="L7786">
        <f>IFERROR(VLOOKUP(G7786,Store_Map!$A$2:$I$100,7,FALSE),"")</f>
        <v>0</v>
      </c>
      <c r="M7786">
        <f>IFERROR(VLOOKUP(G7786,Store_Map!$A$2:$I$100,8,FALSE),"")</f>
        <v>0</v>
      </c>
      <c r="N7786">
        <f t="shared" si="1089"/>
        <v>0</v>
      </c>
      <c r="O7786" t="str">
        <f t="shared" si="1090"/>
        <v>PASS</v>
      </c>
      <c r="P7786" t="str">
        <f t="shared" si="1091"/>
        <v>PASS</v>
      </c>
      <c r="Q7786" t="str">
        <f t="shared" si="1092"/>
        <v>PASS</v>
      </c>
      <c r="R7786" t="str">
        <f t="shared" si="1093"/>
        <v>PASS</v>
      </c>
      <c r="S7786" t="str">
        <f t="shared" si="1094"/>
        <v>PASS</v>
      </c>
      <c r="T7786">
        <f t="shared" si="1095"/>
        <v>100</v>
      </c>
      <c r="U7786" t="str">
        <f t="shared" si="1096"/>
        <v>Low</v>
      </c>
      <c r="V7786" t="str">
        <f t="shared" si="1097"/>
        <v>Clean</v>
      </c>
    </row>
    <row r="7787" spans="1:22" x14ac:dyDescent="0.3">
      <c r="A7787" t="str">
        <f>Raw_Data!A7787</f>
        <v>36012675</v>
      </c>
      <c r="B7787">
        <f>Raw_Data!B7787</f>
        <v>45684</v>
      </c>
      <c r="C7787" t="str">
        <f>Raw_Data!C7787</f>
        <v>METOPROLOL SUCC ER 100 MG T</v>
      </c>
      <c r="D7787" t="str">
        <f>Raw_Data!D7787</f>
        <v>45963067711</v>
      </c>
      <c r="E7787" t="str">
        <f>Raw_Data!E7787</f>
        <v>SHEPPARD, JAMES</v>
      </c>
      <c r="F7787" t="str">
        <f>Raw_Data!F7787</f>
        <v>1528075835</v>
      </c>
      <c r="G7787" t="str">
        <f>Raw_Data!H7787</f>
        <v>3</v>
      </c>
      <c r="H7787">
        <f>IFERROR(VLOOKUP(G7787,Store_Map!$A$2:$I$100,3,FALSE),"")</f>
        <v>0</v>
      </c>
      <c r="I7787">
        <f>IFERROR(VLOOKUP(G7787,Store_Map!$A$2:$I$100,4,FALSE),"")</f>
        <v>0</v>
      </c>
      <c r="J7787">
        <f>IFERROR(VLOOKUP(G7787,Store_Map!$A$2:$I$100,5,FALSE),"")</f>
        <v>0</v>
      </c>
      <c r="K7787">
        <f>IFERROR(VLOOKUP(G7787,Store_Map!$A$2:$I$100,6,FALSE),"")</f>
        <v>0</v>
      </c>
      <c r="L7787">
        <f>IFERROR(VLOOKUP(G7787,Store_Map!$A$2:$I$100,7,FALSE),"")</f>
        <v>0</v>
      </c>
      <c r="M7787">
        <f>IFERROR(VLOOKUP(G7787,Store_Map!$A$2:$I$100,8,FALSE),"")</f>
        <v>0</v>
      </c>
      <c r="N7787">
        <f t="shared" si="1089"/>
        <v>0</v>
      </c>
      <c r="O7787" t="str">
        <f t="shared" si="1090"/>
        <v>PASS</v>
      </c>
      <c r="P7787" t="str">
        <f t="shared" si="1091"/>
        <v>PASS</v>
      </c>
      <c r="Q7787" t="str">
        <f t="shared" si="1092"/>
        <v>PASS</v>
      </c>
      <c r="R7787" t="str">
        <f t="shared" si="1093"/>
        <v>PASS</v>
      </c>
      <c r="S7787" t="str">
        <f t="shared" si="1094"/>
        <v>PASS</v>
      </c>
      <c r="T7787">
        <f t="shared" si="1095"/>
        <v>100</v>
      </c>
      <c r="U7787" t="str">
        <f t="shared" si="1096"/>
        <v>Low</v>
      </c>
      <c r="V7787" t="str">
        <f t="shared" si="1097"/>
        <v>Clean</v>
      </c>
    </row>
    <row r="7788" spans="1:22" x14ac:dyDescent="0.3">
      <c r="A7788" t="str">
        <f>Raw_Data!A7788</f>
        <v>36012676</v>
      </c>
      <c r="B7788">
        <f>Raw_Data!B7788</f>
        <v>45684</v>
      </c>
      <c r="C7788" t="str">
        <f>Raw_Data!C7788</f>
        <v>ROSUVASTATIN CALCIUM 20 MG</v>
      </c>
      <c r="D7788" t="str">
        <f>Raw_Data!D7788</f>
        <v>65862029590</v>
      </c>
      <c r="E7788" t="str">
        <f>Raw_Data!E7788</f>
        <v>SHEPPARD, JAMES</v>
      </c>
      <c r="F7788" t="str">
        <f>Raw_Data!F7788</f>
        <v>1528075835</v>
      </c>
      <c r="G7788" t="str">
        <f>Raw_Data!H7788</f>
        <v>3</v>
      </c>
      <c r="H7788">
        <f>IFERROR(VLOOKUP(G7788,Store_Map!$A$2:$I$100,3,FALSE),"")</f>
        <v>0</v>
      </c>
      <c r="I7788">
        <f>IFERROR(VLOOKUP(G7788,Store_Map!$A$2:$I$100,4,FALSE),"")</f>
        <v>0</v>
      </c>
      <c r="J7788">
        <f>IFERROR(VLOOKUP(G7788,Store_Map!$A$2:$I$100,5,FALSE),"")</f>
        <v>0</v>
      </c>
      <c r="K7788">
        <f>IFERROR(VLOOKUP(G7788,Store_Map!$A$2:$I$100,6,FALSE),"")</f>
        <v>0</v>
      </c>
      <c r="L7788">
        <f>IFERROR(VLOOKUP(G7788,Store_Map!$A$2:$I$100,7,FALSE),"")</f>
        <v>0</v>
      </c>
      <c r="M7788">
        <f>IFERROR(VLOOKUP(G7788,Store_Map!$A$2:$I$100,8,FALSE),"")</f>
        <v>0</v>
      </c>
      <c r="N7788">
        <f t="shared" si="1089"/>
        <v>0</v>
      </c>
      <c r="O7788" t="str">
        <f t="shared" si="1090"/>
        <v>PASS</v>
      </c>
      <c r="P7788" t="str">
        <f t="shared" si="1091"/>
        <v>PASS</v>
      </c>
      <c r="Q7788" t="str">
        <f t="shared" si="1092"/>
        <v>PASS</v>
      </c>
      <c r="R7788" t="str">
        <f t="shared" si="1093"/>
        <v>PASS</v>
      </c>
      <c r="S7788" t="str">
        <f t="shared" si="1094"/>
        <v>PASS</v>
      </c>
      <c r="T7788">
        <f t="shared" si="1095"/>
        <v>100</v>
      </c>
      <c r="U7788" t="str">
        <f t="shared" si="1096"/>
        <v>Low</v>
      </c>
      <c r="V7788" t="str">
        <f t="shared" si="1097"/>
        <v>Clean</v>
      </c>
    </row>
    <row r="7789" spans="1:22" x14ac:dyDescent="0.3">
      <c r="A7789" t="str">
        <f>Raw_Data!A7789</f>
        <v>36012677</v>
      </c>
      <c r="B7789">
        <f>Raw_Data!B7789</f>
        <v>45684</v>
      </c>
      <c r="C7789" t="str">
        <f>Raw_Data!C7789</f>
        <v>METFORMIN HCL 1,000 MG TABL</v>
      </c>
      <c r="D7789" t="str">
        <f>Raw_Data!D7789</f>
        <v>67877056305</v>
      </c>
      <c r="E7789" t="str">
        <f>Raw_Data!E7789</f>
        <v>SHEPPARD, JAMES</v>
      </c>
      <c r="F7789" t="str">
        <f>Raw_Data!F7789</f>
        <v>1528075835</v>
      </c>
      <c r="G7789" t="str">
        <f>Raw_Data!H7789</f>
        <v>3</v>
      </c>
      <c r="H7789">
        <f>IFERROR(VLOOKUP(G7789,Store_Map!$A$2:$I$100,3,FALSE),"")</f>
        <v>0</v>
      </c>
      <c r="I7789">
        <f>IFERROR(VLOOKUP(G7789,Store_Map!$A$2:$I$100,4,FALSE),"")</f>
        <v>0</v>
      </c>
      <c r="J7789">
        <f>IFERROR(VLOOKUP(G7789,Store_Map!$A$2:$I$100,5,FALSE),"")</f>
        <v>0</v>
      </c>
      <c r="K7789">
        <f>IFERROR(VLOOKUP(G7789,Store_Map!$A$2:$I$100,6,FALSE),"")</f>
        <v>0</v>
      </c>
      <c r="L7789">
        <f>IFERROR(VLOOKUP(G7789,Store_Map!$A$2:$I$100,7,FALSE),"")</f>
        <v>0</v>
      </c>
      <c r="M7789">
        <f>IFERROR(VLOOKUP(G7789,Store_Map!$A$2:$I$100,8,FALSE),"")</f>
        <v>0</v>
      </c>
      <c r="N7789">
        <f t="shared" si="1089"/>
        <v>0</v>
      </c>
      <c r="O7789" t="str">
        <f t="shared" si="1090"/>
        <v>PASS</v>
      </c>
      <c r="P7789" t="str">
        <f t="shared" si="1091"/>
        <v>PASS</v>
      </c>
      <c r="Q7789" t="str">
        <f t="shared" si="1092"/>
        <v>PASS</v>
      </c>
      <c r="R7789" t="str">
        <f t="shared" si="1093"/>
        <v>PASS</v>
      </c>
      <c r="S7789" t="str">
        <f t="shared" si="1094"/>
        <v>PASS</v>
      </c>
      <c r="T7789">
        <f t="shared" si="1095"/>
        <v>100</v>
      </c>
      <c r="U7789" t="str">
        <f t="shared" si="1096"/>
        <v>Low</v>
      </c>
      <c r="V7789" t="str">
        <f t="shared" si="1097"/>
        <v>Clean</v>
      </c>
    </row>
    <row r="7790" spans="1:22" x14ac:dyDescent="0.3">
      <c r="A7790" t="str">
        <f>Raw_Data!A7790</f>
        <v>36013873</v>
      </c>
      <c r="B7790">
        <f>Raw_Data!B7790</f>
        <v>45684</v>
      </c>
      <c r="C7790" t="str">
        <f>Raw_Data!C7790</f>
        <v>LOSARTAN-HCTZ 100-25 MG TAB</v>
      </c>
      <c r="D7790" t="str">
        <f>Raw_Data!D7790</f>
        <v>68180021709</v>
      </c>
      <c r="E7790" t="str">
        <f>Raw_Data!E7790</f>
        <v>YASIN, NURA</v>
      </c>
      <c r="F7790" t="str">
        <f>Raw_Data!F7790</f>
        <v>1265518567</v>
      </c>
      <c r="G7790" t="str">
        <f>Raw_Data!H7790</f>
        <v>3</v>
      </c>
      <c r="H7790">
        <f>IFERROR(VLOOKUP(G7790,Store_Map!$A$2:$I$100,3,FALSE),"")</f>
        <v>0</v>
      </c>
      <c r="I7790">
        <f>IFERROR(VLOOKUP(G7790,Store_Map!$A$2:$I$100,4,FALSE),"")</f>
        <v>0</v>
      </c>
      <c r="J7790">
        <f>IFERROR(VLOOKUP(G7790,Store_Map!$A$2:$I$100,5,FALSE),"")</f>
        <v>0</v>
      </c>
      <c r="K7790">
        <f>IFERROR(VLOOKUP(G7790,Store_Map!$A$2:$I$100,6,FALSE),"")</f>
        <v>0</v>
      </c>
      <c r="L7790">
        <f>IFERROR(VLOOKUP(G7790,Store_Map!$A$2:$I$100,7,FALSE),"")</f>
        <v>0</v>
      </c>
      <c r="M7790">
        <f>IFERROR(VLOOKUP(G7790,Store_Map!$A$2:$I$100,8,FALSE),"")</f>
        <v>0</v>
      </c>
      <c r="N7790">
        <f t="shared" si="1089"/>
        <v>0</v>
      </c>
      <c r="O7790" t="str">
        <f t="shared" si="1090"/>
        <v>PASS</v>
      </c>
      <c r="P7790" t="str">
        <f t="shared" si="1091"/>
        <v>PASS</v>
      </c>
      <c r="Q7790" t="str">
        <f t="shared" si="1092"/>
        <v>PASS</v>
      </c>
      <c r="R7790" t="str">
        <f t="shared" si="1093"/>
        <v>PASS</v>
      </c>
      <c r="S7790" t="str">
        <f t="shared" si="1094"/>
        <v>PASS</v>
      </c>
      <c r="T7790">
        <f t="shared" si="1095"/>
        <v>100</v>
      </c>
      <c r="U7790" t="str">
        <f t="shared" si="1096"/>
        <v>Low</v>
      </c>
      <c r="V7790" t="str">
        <f t="shared" si="1097"/>
        <v>Clean</v>
      </c>
    </row>
    <row r="7791" spans="1:22" x14ac:dyDescent="0.3">
      <c r="A7791" t="str">
        <f>Raw_Data!A7791</f>
        <v>36014064</v>
      </c>
      <c r="B7791">
        <f>Raw_Data!B7791</f>
        <v>45684</v>
      </c>
      <c r="C7791" t="str">
        <f>Raw_Data!C7791</f>
        <v>CLONIDINE HCL 0.1 MG TABLET</v>
      </c>
      <c r="D7791" t="str">
        <f>Raw_Data!D7791</f>
        <v>52817018010</v>
      </c>
      <c r="E7791" t="str">
        <f>Raw_Data!E7791</f>
        <v>CARTER, KAREN</v>
      </c>
      <c r="F7791" t="str">
        <f>Raw_Data!F7791</f>
        <v>1255441994</v>
      </c>
      <c r="G7791" t="str">
        <f>Raw_Data!H7791</f>
        <v>3</v>
      </c>
      <c r="H7791">
        <f>IFERROR(VLOOKUP(G7791,Store_Map!$A$2:$I$100,3,FALSE),"")</f>
        <v>0</v>
      </c>
      <c r="I7791">
        <f>IFERROR(VLOOKUP(G7791,Store_Map!$A$2:$I$100,4,FALSE),"")</f>
        <v>0</v>
      </c>
      <c r="J7791">
        <f>IFERROR(VLOOKUP(G7791,Store_Map!$A$2:$I$100,5,FALSE),"")</f>
        <v>0</v>
      </c>
      <c r="K7791">
        <f>IFERROR(VLOOKUP(G7791,Store_Map!$A$2:$I$100,6,FALSE),"")</f>
        <v>0</v>
      </c>
      <c r="L7791">
        <f>IFERROR(VLOOKUP(G7791,Store_Map!$A$2:$I$100,7,FALSE),"")</f>
        <v>0</v>
      </c>
      <c r="M7791">
        <f>IFERROR(VLOOKUP(G7791,Store_Map!$A$2:$I$100,8,FALSE),"")</f>
        <v>0</v>
      </c>
      <c r="N7791">
        <f t="shared" si="1089"/>
        <v>0</v>
      </c>
      <c r="O7791" t="str">
        <f t="shared" si="1090"/>
        <v>PASS</v>
      </c>
      <c r="P7791" t="str">
        <f t="shared" si="1091"/>
        <v>PASS</v>
      </c>
      <c r="Q7791" t="str">
        <f t="shared" si="1092"/>
        <v>PASS</v>
      </c>
      <c r="R7791" t="str">
        <f t="shared" si="1093"/>
        <v>PASS</v>
      </c>
      <c r="S7791" t="str">
        <f t="shared" si="1094"/>
        <v>PASS</v>
      </c>
      <c r="T7791">
        <f t="shared" si="1095"/>
        <v>100</v>
      </c>
      <c r="U7791" t="str">
        <f t="shared" si="1096"/>
        <v>Low</v>
      </c>
      <c r="V7791" t="str">
        <f t="shared" si="1097"/>
        <v>Clean</v>
      </c>
    </row>
    <row r="7792" spans="1:22" x14ac:dyDescent="0.3">
      <c r="A7792" t="str">
        <f>Raw_Data!A7792</f>
        <v>36014065</v>
      </c>
      <c r="B7792">
        <f>Raw_Data!B7792</f>
        <v>45684</v>
      </c>
      <c r="C7792" t="str">
        <f>Raw_Data!C7792</f>
        <v>CLONIDINE HCL 0.1 MG TABLET</v>
      </c>
      <c r="D7792" t="str">
        <f>Raw_Data!D7792</f>
        <v>52817018010</v>
      </c>
      <c r="E7792" t="str">
        <f>Raw_Data!E7792</f>
        <v>CARTER, KAREN</v>
      </c>
      <c r="F7792" t="str">
        <f>Raw_Data!F7792</f>
        <v>1255441994</v>
      </c>
      <c r="G7792" t="str">
        <f>Raw_Data!H7792</f>
        <v>3</v>
      </c>
      <c r="H7792">
        <f>IFERROR(VLOOKUP(G7792,Store_Map!$A$2:$I$100,3,FALSE),"")</f>
        <v>0</v>
      </c>
      <c r="I7792">
        <f>IFERROR(VLOOKUP(G7792,Store_Map!$A$2:$I$100,4,FALSE),"")</f>
        <v>0</v>
      </c>
      <c r="J7792">
        <f>IFERROR(VLOOKUP(G7792,Store_Map!$A$2:$I$100,5,FALSE),"")</f>
        <v>0</v>
      </c>
      <c r="K7792">
        <f>IFERROR(VLOOKUP(G7792,Store_Map!$A$2:$I$100,6,FALSE),"")</f>
        <v>0</v>
      </c>
      <c r="L7792">
        <f>IFERROR(VLOOKUP(G7792,Store_Map!$A$2:$I$100,7,FALSE),"")</f>
        <v>0</v>
      </c>
      <c r="M7792">
        <f>IFERROR(VLOOKUP(G7792,Store_Map!$A$2:$I$100,8,FALSE),"")</f>
        <v>0</v>
      </c>
      <c r="N7792">
        <f t="shared" si="1089"/>
        <v>0</v>
      </c>
      <c r="O7792" t="str">
        <f t="shared" si="1090"/>
        <v>PASS</v>
      </c>
      <c r="P7792" t="str">
        <f t="shared" si="1091"/>
        <v>PASS</v>
      </c>
      <c r="Q7792" t="str">
        <f t="shared" si="1092"/>
        <v>PASS</v>
      </c>
      <c r="R7792" t="str">
        <f t="shared" si="1093"/>
        <v>PASS</v>
      </c>
      <c r="S7792" t="str">
        <f t="shared" si="1094"/>
        <v>PASS</v>
      </c>
      <c r="T7792">
        <f t="shared" si="1095"/>
        <v>100</v>
      </c>
      <c r="U7792" t="str">
        <f t="shared" si="1096"/>
        <v>Low</v>
      </c>
      <c r="V7792" t="str">
        <f t="shared" si="1097"/>
        <v>Clean</v>
      </c>
    </row>
    <row r="7793" spans="1:22" x14ac:dyDescent="0.3">
      <c r="A7793" t="str">
        <f>Raw_Data!A7793</f>
        <v>36014107</v>
      </c>
      <c r="B7793">
        <f>Raw_Data!B7793</f>
        <v>45684</v>
      </c>
      <c r="C7793" t="str">
        <f>Raw_Data!C7793</f>
        <v>DOXEPIN 150 MG CAPSULE</v>
      </c>
      <c r="D7793" t="str">
        <f>Raw_Data!D7793</f>
        <v>49884022203</v>
      </c>
      <c r="E7793" t="str">
        <f>Raw_Data!E7793</f>
        <v>CARTER, KAREN</v>
      </c>
      <c r="F7793" t="str">
        <f>Raw_Data!F7793</f>
        <v>1255441994</v>
      </c>
      <c r="G7793" t="str">
        <f>Raw_Data!H7793</f>
        <v>3</v>
      </c>
      <c r="H7793">
        <f>IFERROR(VLOOKUP(G7793,Store_Map!$A$2:$I$100,3,FALSE),"")</f>
        <v>0</v>
      </c>
      <c r="I7793">
        <f>IFERROR(VLOOKUP(G7793,Store_Map!$A$2:$I$100,4,FALSE),"")</f>
        <v>0</v>
      </c>
      <c r="J7793">
        <f>IFERROR(VLOOKUP(G7793,Store_Map!$A$2:$I$100,5,FALSE),"")</f>
        <v>0</v>
      </c>
      <c r="K7793">
        <f>IFERROR(VLOOKUP(G7793,Store_Map!$A$2:$I$100,6,FALSE),"")</f>
        <v>0</v>
      </c>
      <c r="L7793">
        <f>IFERROR(VLOOKUP(G7793,Store_Map!$A$2:$I$100,7,FALSE),"")</f>
        <v>0</v>
      </c>
      <c r="M7793">
        <f>IFERROR(VLOOKUP(G7793,Store_Map!$A$2:$I$100,8,FALSE),"")</f>
        <v>0</v>
      </c>
      <c r="N7793">
        <f t="shared" si="1089"/>
        <v>0</v>
      </c>
      <c r="O7793" t="str">
        <f t="shared" si="1090"/>
        <v>PASS</v>
      </c>
      <c r="P7793" t="str">
        <f t="shared" si="1091"/>
        <v>PASS</v>
      </c>
      <c r="Q7793" t="str">
        <f t="shared" si="1092"/>
        <v>PASS</v>
      </c>
      <c r="R7793" t="str">
        <f t="shared" si="1093"/>
        <v>PASS</v>
      </c>
      <c r="S7793" t="str">
        <f t="shared" si="1094"/>
        <v>PASS</v>
      </c>
      <c r="T7793">
        <f t="shared" si="1095"/>
        <v>100</v>
      </c>
      <c r="U7793" t="str">
        <f t="shared" si="1096"/>
        <v>Low</v>
      </c>
      <c r="V7793" t="str">
        <f t="shared" si="1097"/>
        <v>Clean</v>
      </c>
    </row>
    <row r="7794" spans="1:22" x14ac:dyDescent="0.3">
      <c r="A7794" t="str">
        <f>Raw_Data!A7794</f>
        <v>36014109</v>
      </c>
      <c r="B7794">
        <f>Raw_Data!B7794</f>
        <v>45684</v>
      </c>
      <c r="C7794" t="str">
        <f>Raw_Data!C7794</f>
        <v>CLONIDINE HCL 0.3 MG TABLET</v>
      </c>
      <c r="D7794" t="str">
        <f>Raw_Data!D7794</f>
        <v>52817018210</v>
      </c>
      <c r="E7794" t="str">
        <f>Raw_Data!E7794</f>
        <v>CARTER, KAREN</v>
      </c>
      <c r="F7794" t="str">
        <f>Raw_Data!F7794</f>
        <v>1255441994</v>
      </c>
      <c r="G7794" t="str">
        <f>Raw_Data!H7794</f>
        <v>3</v>
      </c>
      <c r="H7794">
        <f>IFERROR(VLOOKUP(G7794,Store_Map!$A$2:$I$100,3,FALSE),"")</f>
        <v>0</v>
      </c>
      <c r="I7794">
        <f>IFERROR(VLOOKUP(G7794,Store_Map!$A$2:$I$100,4,FALSE),"")</f>
        <v>0</v>
      </c>
      <c r="J7794">
        <f>IFERROR(VLOOKUP(G7794,Store_Map!$A$2:$I$100,5,FALSE),"")</f>
        <v>0</v>
      </c>
      <c r="K7794">
        <f>IFERROR(VLOOKUP(G7794,Store_Map!$A$2:$I$100,6,FALSE),"")</f>
        <v>0</v>
      </c>
      <c r="L7794">
        <f>IFERROR(VLOOKUP(G7794,Store_Map!$A$2:$I$100,7,FALSE),"")</f>
        <v>0</v>
      </c>
      <c r="M7794">
        <f>IFERROR(VLOOKUP(G7794,Store_Map!$A$2:$I$100,8,FALSE),"")</f>
        <v>0</v>
      </c>
      <c r="N7794">
        <f t="shared" si="1089"/>
        <v>0</v>
      </c>
      <c r="O7794" t="str">
        <f t="shared" si="1090"/>
        <v>PASS</v>
      </c>
      <c r="P7794" t="str">
        <f t="shared" si="1091"/>
        <v>PASS</v>
      </c>
      <c r="Q7794" t="str">
        <f t="shared" si="1092"/>
        <v>PASS</v>
      </c>
      <c r="R7794" t="str">
        <f t="shared" si="1093"/>
        <v>PASS</v>
      </c>
      <c r="S7794" t="str">
        <f t="shared" si="1094"/>
        <v>PASS</v>
      </c>
      <c r="T7794">
        <f t="shared" si="1095"/>
        <v>100</v>
      </c>
      <c r="U7794" t="str">
        <f t="shared" si="1096"/>
        <v>Low</v>
      </c>
      <c r="V7794" t="str">
        <f t="shared" si="1097"/>
        <v>Clean</v>
      </c>
    </row>
    <row r="7795" spans="1:22" x14ac:dyDescent="0.3">
      <c r="A7795" t="str">
        <f>Raw_Data!A7795</f>
        <v>36014110</v>
      </c>
      <c r="B7795">
        <f>Raw_Data!B7795</f>
        <v>45684</v>
      </c>
      <c r="C7795" t="str">
        <f>Raw_Data!C7795</f>
        <v>HYDROXYZINE PAM 100 MG CAP</v>
      </c>
      <c r="D7795" t="str">
        <f>Raw_Data!D7795</f>
        <v>555032402</v>
      </c>
      <c r="E7795" t="str">
        <f>Raw_Data!E7795</f>
        <v>CARTER, KAREN</v>
      </c>
      <c r="F7795" t="str">
        <f>Raw_Data!F7795</f>
        <v>1255441994</v>
      </c>
      <c r="G7795" t="str">
        <f>Raw_Data!H7795</f>
        <v>3</v>
      </c>
      <c r="H7795">
        <f>IFERROR(VLOOKUP(G7795,Store_Map!$A$2:$I$100,3,FALSE),"")</f>
        <v>0</v>
      </c>
      <c r="I7795">
        <f>IFERROR(VLOOKUP(G7795,Store_Map!$A$2:$I$100,4,FALSE),"")</f>
        <v>0</v>
      </c>
      <c r="J7795">
        <f>IFERROR(VLOOKUP(G7795,Store_Map!$A$2:$I$100,5,FALSE),"")</f>
        <v>0</v>
      </c>
      <c r="K7795">
        <f>IFERROR(VLOOKUP(G7795,Store_Map!$A$2:$I$100,6,FALSE),"")</f>
        <v>0</v>
      </c>
      <c r="L7795">
        <f>IFERROR(VLOOKUP(G7795,Store_Map!$A$2:$I$100,7,FALSE),"")</f>
        <v>0</v>
      </c>
      <c r="M7795">
        <f>IFERROR(VLOOKUP(G7795,Store_Map!$A$2:$I$100,8,FALSE),"")</f>
        <v>0</v>
      </c>
      <c r="N7795">
        <f t="shared" si="1089"/>
        <v>0</v>
      </c>
      <c r="O7795" t="str">
        <f t="shared" si="1090"/>
        <v>PASS</v>
      </c>
      <c r="P7795" t="str">
        <f t="shared" si="1091"/>
        <v>REVIEW</v>
      </c>
      <c r="Q7795" t="str">
        <f t="shared" si="1092"/>
        <v>PASS</v>
      </c>
      <c r="R7795" t="str">
        <f t="shared" si="1093"/>
        <v>PASS</v>
      </c>
      <c r="S7795" t="str">
        <f t="shared" si="1094"/>
        <v>REVIEW</v>
      </c>
      <c r="T7795">
        <f t="shared" si="1095"/>
        <v>90</v>
      </c>
      <c r="U7795" t="str">
        <f t="shared" si="1096"/>
        <v>Low</v>
      </c>
      <c r="V7795" t="str">
        <f t="shared" si="1097"/>
        <v>Invalid NDC</v>
      </c>
    </row>
    <row r="7796" spans="1:22" x14ac:dyDescent="0.3">
      <c r="A7796" t="str">
        <f>Raw_Data!A7796</f>
        <v>36014111</v>
      </c>
      <c r="B7796">
        <f>Raw_Data!B7796</f>
        <v>45684</v>
      </c>
      <c r="C7796" t="str">
        <f>Raw_Data!C7796</f>
        <v>MONTELUKAST SOD 4 MG TAB CH</v>
      </c>
      <c r="D7796" t="str">
        <f>Raw_Data!D7796</f>
        <v>33342011007</v>
      </c>
      <c r="E7796" t="str">
        <f>Raw_Data!E7796</f>
        <v>CARTER, KAREN</v>
      </c>
      <c r="F7796" t="str">
        <f>Raw_Data!F7796</f>
        <v>1255441994</v>
      </c>
      <c r="G7796" t="str">
        <f>Raw_Data!H7796</f>
        <v>3</v>
      </c>
      <c r="H7796">
        <f>IFERROR(VLOOKUP(G7796,Store_Map!$A$2:$I$100,3,FALSE),"")</f>
        <v>0</v>
      </c>
      <c r="I7796">
        <f>IFERROR(VLOOKUP(G7796,Store_Map!$A$2:$I$100,4,FALSE),"")</f>
        <v>0</v>
      </c>
      <c r="J7796">
        <f>IFERROR(VLOOKUP(G7796,Store_Map!$A$2:$I$100,5,FALSE),"")</f>
        <v>0</v>
      </c>
      <c r="K7796">
        <f>IFERROR(VLOOKUP(G7796,Store_Map!$A$2:$I$100,6,FALSE),"")</f>
        <v>0</v>
      </c>
      <c r="L7796">
        <f>IFERROR(VLOOKUP(G7796,Store_Map!$A$2:$I$100,7,FALSE),"")</f>
        <v>0</v>
      </c>
      <c r="M7796">
        <f>IFERROR(VLOOKUP(G7796,Store_Map!$A$2:$I$100,8,FALSE),"")</f>
        <v>0</v>
      </c>
      <c r="N7796">
        <f t="shared" si="1089"/>
        <v>0</v>
      </c>
      <c r="O7796" t="str">
        <f t="shared" si="1090"/>
        <v>PASS</v>
      </c>
      <c r="P7796" t="str">
        <f t="shared" si="1091"/>
        <v>PASS</v>
      </c>
      <c r="Q7796" t="str">
        <f t="shared" si="1092"/>
        <v>PASS</v>
      </c>
      <c r="R7796" t="str">
        <f t="shared" si="1093"/>
        <v>PASS</v>
      </c>
      <c r="S7796" t="str">
        <f t="shared" si="1094"/>
        <v>PASS</v>
      </c>
      <c r="T7796">
        <f t="shared" si="1095"/>
        <v>100</v>
      </c>
      <c r="U7796" t="str">
        <f t="shared" si="1096"/>
        <v>Low</v>
      </c>
      <c r="V7796" t="str">
        <f t="shared" si="1097"/>
        <v>Clean</v>
      </c>
    </row>
    <row r="7797" spans="1:22" x14ac:dyDescent="0.3">
      <c r="A7797" t="str">
        <f>Raw_Data!A7797</f>
        <v>36014116</v>
      </c>
      <c r="B7797">
        <f>Raw_Data!B7797</f>
        <v>45684</v>
      </c>
      <c r="C7797" t="str">
        <f>Raw_Data!C7797</f>
        <v>MIRTAZAPINE 45 MG ODT</v>
      </c>
      <c r="D7797" t="str">
        <f>Raw_Data!D7797</f>
        <v>65862002306</v>
      </c>
      <c r="E7797" t="str">
        <f>Raw_Data!E7797</f>
        <v>CARTER, KAREN</v>
      </c>
      <c r="F7797" t="str">
        <f>Raw_Data!F7797</f>
        <v>1255441994</v>
      </c>
      <c r="G7797" t="str">
        <f>Raw_Data!H7797</f>
        <v>3</v>
      </c>
      <c r="H7797">
        <f>IFERROR(VLOOKUP(G7797,Store_Map!$A$2:$I$100,3,FALSE),"")</f>
        <v>0</v>
      </c>
      <c r="I7797">
        <f>IFERROR(VLOOKUP(G7797,Store_Map!$A$2:$I$100,4,FALSE),"")</f>
        <v>0</v>
      </c>
      <c r="J7797">
        <f>IFERROR(VLOOKUP(G7797,Store_Map!$A$2:$I$100,5,FALSE),"")</f>
        <v>0</v>
      </c>
      <c r="K7797">
        <f>IFERROR(VLOOKUP(G7797,Store_Map!$A$2:$I$100,6,FALSE),"")</f>
        <v>0</v>
      </c>
      <c r="L7797">
        <f>IFERROR(VLOOKUP(G7797,Store_Map!$A$2:$I$100,7,FALSE),"")</f>
        <v>0</v>
      </c>
      <c r="M7797">
        <f>IFERROR(VLOOKUP(G7797,Store_Map!$A$2:$I$100,8,FALSE),"")</f>
        <v>0</v>
      </c>
      <c r="N7797">
        <f t="shared" si="1089"/>
        <v>0</v>
      </c>
      <c r="O7797" t="str">
        <f t="shared" si="1090"/>
        <v>PASS</v>
      </c>
      <c r="P7797" t="str">
        <f t="shared" si="1091"/>
        <v>PASS</v>
      </c>
      <c r="Q7797" t="str">
        <f t="shared" si="1092"/>
        <v>PASS</v>
      </c>
      <c r="R7797" t="str">
        <f t="shared" si="1093"/>
        <v>PASS</v>
      </c>
      <c r="S7797" t="str">
        <f t="shared" si="1094"/>
        <v>PASS</v>
      </c>
      <c r="T7797">
        <f t="shared" si="1095"/>
        <v>100</v>
      </c>
      <c r="U7797" t="str">
        <f t="shared" si="1096"/>
        <v>Low</v>
      </c>
      <c r="V7797" t="str">
        <f t="shared" si="1097"/>
        <v>Clean</v>
      </c>
    </row>
    <row r="7798" spans="1:22" x14ac:dyDescent="0.3">
      <c r="A7798" t="str">
        <f>Raw_Data!A7798</f>
        <v>34001106</v>
      </c>
      <c r="B7798">
        <f>Raw_Data!B7798</f>
        <v>45684</v>
      </c>
      <c r="C7798" t="str">
        <f>Raw_Data!C7798</f>
        <v>TEMAZEPAM 30 MG CAPSULE</v>
      </c>
      <c r="D7798" t="str">
        <f>Raw_Data!D7798</f>
        <v>228207710</v>
      </c>
      <c r="E7798" t="str">
        <f>Raw_Data!E7798</f>
        <v>CARTER, KAREN</v>
      </c>
      <c r="F7798" t="str">
        <f>Raw_Data!F7798</f>
        <v>1255441994</v>
      </c>
      <c r="G7798" t="str">
        <f>Raw_Data!H7798</f>
        <v>3</v>
      </c>
      <c r="H7798">
        <f>IFERROR(VLOOKUP(G7798,Store_Map!$A$2:$I$100,3,FALSE),"")</f>
        <v>0</v>
      </c>
      <c r="I7798">
        <f>IFERROR(VLOOKUP(G7798,Store_Map!$A$2:$I$100,4,FALSE),"")</f>
        <v>0</v>
      </c>
      <c r="J7798">
        <f>IFERROR(VLOOKUP(G7798,Store_Map!$A$2:$I$100,5,FALSE),"")</f>
        <v>0</v>
      </c>
      <c r="K7798">
        <f>IFERROR(VLOOKUP(G7798,Store_Map!$A$2:$I$100,6,FALSE),"")</f>
        <v>0</v>
      </c>
      <c r="L7798">
        <f>IFERROR(VLOOKUP(G7798,Store_Map!$A$2:$I$100,7,FALSE),"")</f>
        <v>0</v>
      </c>
      <c r="M7798">
        <f>IFERROR(VLOOKUP(G7798,Store_Map!$A$2:$I$100,8,FALSE),"")</f>
        <v>0</v>
      </c>
      <c r="N7798">
        <f t="shared" si="1089"/>
        <v>0</v>
      </c>
      <c r="O7798" t="str">
        <f t="shared" si="1090"/>
        <v>PASS</v>
      </c>
      <c r="P7798" t="str">
        <f t="shared" si="1091"/>
        <v>REVIEW</v>
      </c>
      <c r="Q7798" t="str">
        <f t="shared" si="1092"/>
        <v>PASS</v>
      </c>
      <c r="R7798" t="str">
        <f t="shared" si="1093"/>
        <v>PASS</v>
      </c>
      <c r="S7798" t="str">
        <f t="shared" si="1094"/>
        <v>REVIEW</v>
      </c>
      <c r="T7798">
        <f t="shared" si="1095"/>
        <v>90</v>
      </c>
      <c r="U7798" t="str">
        <f t="shared" si="1096"/>
        <v>Low</v>
      </c>
      <c r="V7798" t="str">
        <f t="shared" si="1097"/>
        <v>Invalid NDC</v>
      </c>
    </row>
    <row r="7799" spans="1:22" x14ac:dyDescent="0.3">
      <c r="A7799" t="str">
        <f>Raw_Data!A7799</f>
        <v>36014117</v>
      </c>
      <c r="B7799">
        <f>Raw_Data!B7799</f>
        <v>45684</v>
      </c>
      <c r="C7799" t="str">
        <f>Raw_Data!C7799</f>
        <v>DOXEPIN 50 MG CAPSULE</v>
      </c>
      <c r="D7799" t="str">
        <f>Raw_Data!D7799</f>
        <v>378425001</v>
      </c>
      <c r="E7799" t="str">
        <f>Raw_Data!E7799</f>
        <v>CARTER, KAREN</v>
      </c>
      <c r="F7799" t="str">
        <f>Raw_Data!F7799</f>
        <v>1255441994</v>
      </c>
      <c r="G7799" t="str">
        <f>Raw_Data!H7799</f>
        <v>3</v>
      </c>
      <c r="H7799">
        <f>IFERROR(VLOOKUP(G7799,Store_Map!$A$2:$I$100,3,FALSE),"")</f>
        <v>0</v>
      </c>
      <c r="I7799">
        <f>IFERROR(VLOOKUP(G7799,Store_Map!$A$2:$I$100,4,FALSE),"")</f>
        <v>0</v>
      </c>
      <c r="J7799">
        <f>IFERROR(VLOOKUP(G7799,Store_Map!$A$2:$I$100,5,FALSE),"")</f>
        <v>0</v>
      </c>
      <c r="K7799">
        <f>IFERROR(VLOOKUP(G7799,Store_Map!$A$2:$I$100,6,FALSE),"")</f>
        <v>0</v>
      </c>
      <c r="L7799">
        <f>IFERROR(VLOOKUP(G7799,Store_Map!$A$2:$I$100,7,FALSE),"")</f>
        <v>0</v>
      </c>
      <c r="M7799">
        <f>IFERROR(VLOOKUP(G7799,Store_Map!$A$2:$I$100,8,FALSE),"")</f>
        <v>0</v>
      </c>
      <c r="N7799">
        <f t="shared" si="1089"/>
        <v>0</v>
      </c>
      <c r="O7799" t="str">
        <f t="shared" si="1090"/>
        <v>PASS</v>
      </c>
      <c r="P7799" t="str">
        <f t="shared" si="1091"/>
        <v>REVIEW</v>
      </c>
      <c r="Q7799" t="str">
        <f t="shared" si="1092"/>
        <v>PASS</v>
      </c>
      <c r="R7799" t="str">
        <f t="shared" si="1093"/>
        <v>PASS</v>
      </c>
      <c r="S7799" t="str">
        <f t="shared" si="1094"/>
        <v>REVIEW</v>
      </c>
      <c r="T7799">
        <f t="shared" si="1095"/>
        <v>90</v>
      </c>
      <c r="U7799" t="str">
        <f t="shared" si="1096"/>
        <v>Low</v>
      </c>
      <c r="V7799" t="str">
        <f t="shared" si="1097"/>
        <v>Invalid NDC</v>
      </c>
    </row>
    <row r="7800" spans="1:22" x14ac:dyDescent="0.3">
      <c r="A7800" t="str">
        <f>Raw_Data!A7800</f>
        <v>36014118</v>
      </c>
      <c r="B7800">
        <f>Raw_Data!B7800</f>
        <v>45684</v>
      </c>
      <c r="C7800" t="str">
        <f>Raw_Data!C7800</f>
        <v>MIRTAZAPINE 45 MG ODT</v>
      </c>
      <c r="D7800" t="str">
        <f>Raw_Data!D7800</f>
        <v>65862002306</v>
      </c>
      <c r="E7800" t="str">
        <f>Raw_Data!E7800</f>
        <v>CARTER, KAREN</v>
      </c>
      <c r="F7800" t="str">
        <f>Raw_Data!F7800</f>
        <v>1255441994</v>
      </c>
      <c r="G7800" t="str">
        <f>Raw_Data!H7800</f>
        <v>3</v>
      </c>
      <c r="H7800">
        <f>IFERROR(VLOOKUP(G7800,Store_Map!$A$2:$I$100,3,FALSE),"")</f>
        <v>0</v>
      </c>
      <c r="I7800">
        <f>IFERROR(VLOOKUP(G7800,Store_Map!$A$2:$I$100,4,FALSE),"")</f>
        <v>0</v>
      </c>
      <c r="J7800">
        <f>IFERROR(VLOOKUP(G7800,Store_Map!$A$2:$I$100,5,FALSE),"")</f>
        <v>0</v>
      </c>
      <c r="K7800">
        <f>IFERROR(VLOOKUP(G7800,Store_Map!$A$2:$I$100,6,FALSE),"")</f>
        <v>0</v>
      </c>
      <c r="L7800">
        <f>IFERROR(VLOOKUP(G7800,Store_Map!$A$2:$I$100,7,FALSE),"")</f>
        <v>0</v>
      </c>
      <c r="M7800">
        <f>IFERROR(VLOOKUP(G7800,Store_Map!$A$2:$I$100,8,FALSE),"")</f>
        <v>0</v>
      </c>
      <c r="N7800">
        <f t="shared" si="1089"/>
        <v>0</v>
      </c>
      <c r="O7800" t="str">
        <f t="shared" si="1090"/>
        <v>PASS</v>
      </c>
      <c r="P7800" t="str">
        <f t="shared" si="1091"/>
        <v>PASS</v>
      </c>
      <c r="Q7800" t="str">
        <f t="shared" si="1092"/>
        <v>PASS</v>
      </c>
      <c r="R7800" t="str">
        <f t="shared" si="1093"/>
        <v>PASS</v>
      </c>
      <c r="S7800" t="str">
        <f t="shared" si="1094"/>
        <v>PASS</v>
      </c>
      <c r="T7800">
        <f t="shared" si="1095"/>
        <v>100</v>
      </c>
      <c r="U7800" t="str">
        <f t="shared" si="1096"/>
        <v>Low</v>
      </c>
      <c r="V7800" t="str">
        <f t="shared" si="1097"/>
        <v>Clean</v>
      </c>
    </row>
    <row r="7801" spans="1:22" x14ac:dyDescent="0.3">
      <c r="A7801" t="str">
        <f>Raw_Data!A7801</f>
        <v>36014119</v>
      </c>
      <c r="B7801">
        <f>Raw_Data!B7801</f>
        <v>45684</v>
      </c>
      <c r="C7801" t="str">
        <f>Raw_Data!C7801</f>
        <v>CLONIDINE HCL 0.3 MG TABLET</v>
      </c>
      <c r="D7801" t="str">
        <f>Raw_Data!D7801</f>
        <v>52817018210</v>
      </c>
      <c r="E7801" t="str">
        <f>Raw_Data!E7801</f>
        <v>CARTER, KAREN</v>
      </c>
      <c r="F7801" t="str">
        <f>Raw_Data!F7801</f>
        <v>1255441994</v>
      </c>
      <c r="G7801" t="str">
        <f>Raw_Data!H7801</f>
        <v>3</v>
      </c>
      <c r="H7801">
        <f>IFERROR(VLOOKUP(G7801,Store_Map!$A$2:$I$100,3,FALSE),"")</f>
        <v>0</v>
      </c>
      <c r="I7801">
        <f>IFERROR(VLOOKUP(G7801,Store_Map!$A$2:$I$100,4,FALSE),"")</f>
        <v>0</v>
      </c>
      <c r="J7801">
        <f>IFERROR(VLOOKUP(G7801,Store_Map!$A$2:$I$100,5,FALSE),"")</f>
        <v>0</v>
      </c>
      <c r="K7801">
        <f>IFERROR(VLOOKUP(G7801,Store_Map!$A$2:$I$100,6,FALSE),"")</f>
        <v>0</v>
      </c>
      <c r="L7801">
        <f>IFERROR(VLOOKUP(G7801,Store_Map!$A$2:$I$100,7,FALSE),"")</f>
        <v>0</v>
      </c>
      <c r="M7801">
        <f>IFERROR(VLOOKUP(G7801,Store_Map!$A$2:$I$100,8,FALSE),"")</f>
        <v>0</v>
      </c>
      <c r="N7801">
        <f t="shared" si="1089"/>
        <v>0</v>
      </c>
      <c r="O7801" t="str">
        <f t="shared" si="1090"/>
        <v>PASS</v>
      </c>
      <c r="P7801" t="str">
        <f t="shared" si="1091"/>
        <v>PASS</v>
      </c>
      <c r="Q7801" t="str">
        <f t="shared" si="1092"/>
        <v>PASS</v>
      </c>
      <c r="R7801" t="str">
        <f t="shared" si="1093"/>
        <v>PASS</v>
      </c>
      <c r="S7801" t="str">
        <f t="shared" si="1094"/>
        <v>PASS</v>
      </c>
      <c r="T7801">
        <f t="shared" si="1095"/>
        <v>100</v>
      </c>
      <c r="U7801" t="str">
        <f t="shared" si="1096"/>
        <v>Low</v>
      </c>
      <c r="V7801" t="str">
        <f t="shared" si="1097"/>
        <v>Clean</v>
      </c>
    </row>
    <row r="7802" spans="1:22" x14ac:dyDescent="0.3">
      <c r="A7802" t="str">
        <f>Raw_Data!A7802</f>
        <v>36014120</v>
      </c>
      <c r="B7802">
        <f>Raw_Data!B7802</f>
        <v>45684</v>
      </c>
      <c r="C7802" t="str">
        <f>Raw_Data!C7802</f>
        <v>TRAZODONE 150 MG TABLET0603</v>
      </c>
      <c r="D7802" t="str">
        <f>Raw_Data!D7802</f>
        <v>13668033201</v>
      </c>
      <c r="E7802" t="str">
        <f>Raw_Data!E7802</f>
        <v>CARTER, KAREN</v>
      </c>
      <c r="F7802" t="str">
        <f>Raw_Data!F7802</f>
        <v>1255441994</v>
      </c>
      <c r="G7802" t="str">
        <f>Raw_Data!H7802</f>
        <v>3</v>
      </c>
      <c r="H7802">
        <f>IFERROR(VLOOKUP(G7802,Store_Map!$A$2:$I$100,3,FALSE),"")</f>
        <v>0</v>
      </c>
      <c r="I7802">
        <f>IFERROR(VLOOKUP(G7802,Store_Map!$A$2:$I$100,4,FALSE),"")</f>
        <v>0</v>
      </c>
      <c r="J7802">
        <f>IFERROR(VLOOKUP(G7802,Store_Map!$A$2:$I$100,5,FALSE),"")</f>
        <v>0</v>
      </c>
      <c r="K7802">
        <f>IFERROR(VLOOKUP(G7802,Store_Map!$A$2:$I$100,6,FALSE),"")</f>
        <v>0</v>
      </c>
      <c r="L7802">
        <f>IFERROR(VLOOKUP(G7802,Store_Map!$A$2:$I$100,7,FALSE),"")</f>
        <v>0</v>
      </c>
      <c r="M7802">
        <f>IFERROR(VLOOKUP(G7802,Store_Map!$A$2:$I$100,8,FALSE),"")</f>
        <v>0</v>
      </c>
      <c r="N7802">
        <f t="shared" si="1089"/>
        <v>0</v>
      </c>
      <c r="O7802" t="str">
        <f t="shared" si="1090"/>
        <v>PASS</v>
      </c>
      <c r="P7802" t="str">
        <f t="shared" si="1091"/>
        <v>PASS</v>
      </c>
      <c r="Q7802" t="str">
        <f t="shared" si="1092"/>
        <v>PASS</v>
      </c>
      <c r="R7802" t="str">
        <f t="shared" si="1093"/>
        <v>PASS</v>
      </c>
      <c r="S7802" t="str">
        <f t="shared" si="1094"/>
        <v>PASS</v>
      </c>
      <c r="T7802">
        <f t="shared" si="1095"/>
        <v>100</v>
      </c>
      <c r="U7802" t="str">
        <f t="shared" si="1096"/>
        <v>Low</v>
      </c>
      <c r="V7802" t="str">
        <f t="shared" si="1097"/>
        <v>Clean</v>
      </c>
    </row>
    <row r="7803" spans="1:22" x14ac:dyDescent="0.3">
      <c r="A7803" t="str">
        <f>Raw_Data!A7803</f>
        <v>36014121</v>
      </c>
      <c r="B7803">
        <f>Raw_Data!B7803</f>
        <v>45684</v>
      </c>
      <c r="C7803" t="str">
        <f>Raw_Data!C7803</f>
        <v>POLYETHYLENE GLYCOL 3350 PO</v>
      </c>
      <c r="D7803" t="str">
        <f>Raw_Data!D7803</f>
        <v>45802086803</v>
      </c>
      <c r="E7803" t="str">
        <f>Raw_Data!E7803</f>
        <v>CARTER, KAREN</v>
      </c>
      <c r="F7803" t="str">
        <f>Raw_Data!F7803</f>
        <v>1255441994</v>
      </c>
      <c r="G7803" t="str">
        <f>Raw_Data!H7803</f>
        <v>3</v>
      </c>
      <c r="H7803">
        <f>IFERROR(VLOOKUP(G7803,Store_Map!$A$2:$I$100,3,FALSE),"")</f>
        <v>0</v>
      </c>
      <c r="I7803">
        <f>IFERROR(VLOOKUP(G7803,Store_Map!$A$2:$I$100,4,FALSE),"")</f>
        <v>0</v>
      </c>
      <c r="J7803">
        <f>IFERROR(VLOOKUP(G7803,Store_Map!$A$2:$I$100,5,FALSE),"")</f>
        <v>0</v>
      </c>
      <c r="K7803">
        <f>IFERROR(VLOOKUP(G7803,Store_Map!$A$2:$I$100,6,FALSE),"")</f>
        <v>0</v>
      </c>
      <c r="L7803">
        <f>IFERROR(VLOOKUP(G7803,Store_Map!$A$2:$I$100,7,FALSE),"")</f>
        <v>0</v>
      </c>
      <c r="M7803">
        <f>IFERROR(VLOOKUP(G7803,Store_Map!$A$2:$I$100,8,FALSE),"")</f>
        <v>0</v>
      </c>
      <c r="N7803">
        <f t="shared" si="1089"/>
        <v>0</v>
      </c>
      <c r="O7803" t="str">
        <f t="shared" si="1090"/>
        <v>PASS</v>
      </c>
      <c r="P7803" t="str">
        <f t="shared" si="1091"/>
        <v>PASS</v>
      </c>
      <c r="Q7803" t="str">
        <f t="shared" si="1092"/>
        <v>PASS</v>
      </c>
      <c r="R7803" t="str">
        <f t="shared" si="1093"/>
        <v>PASS</v>
      </c>
      <c r="S7803" t="str">
        <f t="shared" si="1094"/>
        <v>PASS</v>
      </c>
      <c r="T7803">
        <f t="shared" si="1095"/>
        <v>100</v>
      </c>
      <c r="U7803" t="str">
        <f t="shared" si="1096"/>
        <v>Low</v>
      </c>
      <c r="V7803" t="str">
        <f t="shared" si="1097"/>
        <v>Clean</v>
      </c>
    </row>
    <row r="7804" spans="1:22" x14ac:dyDescent="0.3">
      <c r="A7804" t="str">
        <f>Raw_Data!A7804</f>
        <v>36014123</v>
      </c>
      <c r="B7804">
        <f>Raw_Data!B7804</f>
        <v>45684</v>
      </c>
      <c r="C7804" t="str">
        <f>Raw_Data!C7804</f>
        <v>DOXEPIN 150 MG CAPSULE</v>
      </c>
      <c r="D7804" t="str">
        <f>Raw_Data!D7804</f>
        <v>49884022203</v>
      </c>
      <c r="E7804" t="str">
        <f>Raw_Data!E7804</f>
        <v>CARTER, KAREN</v>
      </c>
      <c r="F7804" t="str">
        <f>Raw_Data!F7804</f>
        <v>1255441994</v>
      </c>
      <c r="G7804" t="str">
        <f>Raw_Data!H7804</f>
        <v>3</v>
      </c>
      <c r="H7804">
        <f>IFERROR(VLOOKUP(G7804,Store_Map!$A$2:$I$100,3,FALSE),"")</f>
        <v>0</v>
      </c>
      <c r="I7804">
        <f>IFERROR(VLOOKUP(G7804,Store_Map!$A$2:$I$100,4,FALSE),"")</f>
        <v>0</v>
      </c>
      <c r="J7804">
        <f>IFERROR(VLOOKUP(G7804,Store_Map!$A$2:$I$100,5,FALSE),"")</f>
        <v>0</v>
      </c>
      <c r="K7804">
        <f>IFERROR(VLOOKUP(G7804,Store_Map!$A$2:$I$100,6,FALSE),"")</f>
        <v>0</v>
      </c>
      <c r="L7804">
        <f>IFERROR(VLOOKUP(G7804,Store_Map!$A$2:$I$100,7,FALSE),"")</f>
        <v>0</v>
      </c>
      <c r="M7804">
        <f>IFERROR(VLOOKUP(G7804,Store_Map!$A$2:$I$100,8,FALSE),"")</f>
        <v>0</v>
      </c>
      <c r="N7804">
        <f t="shared" si="1089"/>
        <v>0</v>
      </c>
      <c r="O7804" t="str">
        <f t="shared" si="1090"/>
        <v>PASS</v>
      </c>
      <c r="P7804" t="str">
        <f t="shared" si="1091"/>
        <v>PASS</v>
      </c>
      <c r="Q7804" t="str">
        <f t="shared" si="1092"/>
        <v>PASS</v>
      </c>
      <c r="R7804" t="str">
        <f t="shared" si="1093"/>
        <v>PASS</v>
      </c>
      <c r="S7804" t="str">
        <f t="shared" si="1094"/>
        <v>PASS</v>
      </c>
      <c r="T7804">
        <f t="shared" si="1095"/>
        <v>100</v>
      </c>
      <c r="U7804" t="str">
        <f t="shared" si="1096"/>
        <v>Low</v>
      </c>
      <c r="V7804" t="str">
        <f t="shared" si="1097"/>
        <v>Clean</v>
      </c>
    </row>
    <row r="7805" spans="1:22" x14ac:dyDescent="0.3">
      <c r="A7805" t="str">
        <f>Raw_Data!A7805</f>
        <v>36014124</v>
      </c>
      <c r="B7805">
        <f>Raw_Data!B7805</f>
        <v>45684</v>
      </c>
      <c r="C7805" t="str">
        <f>Raw_Data!C7805</f>
        <v>ARIPIPRAZOLE 20 MG TABLET</v>
      </c>
      <c r="D7805" t="str">
        <f>Raw_Data!D7805</f>
        <v>43547030603</v>
      </c>
      <c r="E7805" t="str">
        <f>Raw_Data!E7805</f>
        <v>CARTER, KAREN</v>
      </c>
      <c r="F7805" t="str">
        <f>Raw_Data!F7805</f>
        <v>1255441994</v>
      </c>
      <c r="G7805" t="str">
        <f>Raw_Data!H7805</f>
        <v>3</v>
      </c>
      <c r="H7805">
        <f>IFERROR(VLOOKUP(G7805,Store_Map!$A$2:$I$100,3,FALSE),"")</f>
        <v>0</v>
      </c>
      <c r="I7805">
        <f>IFERROR(VLOOKUP(G7805,Store_Map!$A$2:$I$100,4,FALSE),"")</f>
        <v>0</v>
      </c>
      <c r="J7805">
        <f>IFERROR(VLOOKUP(G7805,Store_Map!$A$2:$I$100,5,FALSE),"")</f>
        <v>0</v>
      </c>
      <c r="K7805">
        <f>IFERROR(VLOOKUP(G7805,Store_Map!$A$2:$I$100,6,FALSE),"")</f>
        <v>0</v>
      </c>
      <c r="L7805">
        <f>IFERROR(VLOOKUP(G7805,Store_Map!$A$2:$I$100,7,FALSE),"")</f>
        <v>0</v>
      </c>
      <c r="M7805">
        <f>IFERROR(VLOOKUP(G7805,Store_Map!$A$2:$I$100,8,FALSE),"")</f>
        <v>0</v>
      </c>
      <c r="N7805">
        <f t="shared" si="1089"/>
        <v>0</v>
      </c>
      <c r="O7805" t="str">
        <f t="shared" si="1090"/>
        <v>PASS</v>
      </c>
      <c r="P7805" t="str">
        <f t="shared" si="1091"/>
        <v>PASS</v>
      </c>
      <c r="Q7805" t="str">
        <f t="shared" si="1092"/>
        <v>PASS</v>
      </c>
      <c r="R7805" t="str">
        <f t="shared" si="1093"/>
        <v>PASS</v>
      </c>
      <c r="S7805" t="str">
        <f t="shared" si="1094"/>
        <v>PASS</v>
      </c>
      <c r="T7805">
        <f t="shared" si="1095"/>
        <v>100</v>
      </c>
      <c r="U7805" t="str">
        <f t="shared" si="1096"/>
        <v>Low</v>
      </c>
      <c r="V7805" t="str">
        <f t="shared" si="1097"/>
        <v>Clean</v>
      </c>
    </row>
    <row r="7806" spans="1:22" x14ac:dyDescent="0.3">
      <c r="A7806" t="str">
        <f>Raw_Data!A7806</f>
        <v>36014644</v>
      </c>
      <c r="B7806">
        <f>Raw_Data!B7806</f>
        <v>45684</v>
      </c>
      <c r="C7806" t="str">
        <f>Raw_Data!C7806</f>
        <v>CLONIDINE HCL 0.2 MG TABLET</v>
      </c>
      <c r="D7806" t="str">
        <f>Raw_Data!D7806</f>
        <v>29300013601</v>
      </c>
      <c r="E7806" t="str">
        <f>Raw_Data!E7806</f>
        <v>Acevedo, Jose</v>
      </c>
      <c r="F7806" t="str">
        <f>Raw_Data!F7806</f>
        <v>1356327027</v>
      </c>
      <c r="G7806" t="str">
        <f>Raw_Data!H7806</f>
        <v>3</v>
      </c>
      <c r="H7806">
        <f>IFERROR(VLOOKUP(G7806,Store_Map!$A$2:$I$100,3,FALSE),"")</f>
        <v>0</v>
      </c>
      <c r="I7806">
        <f>IFERROR(VLOOKUP(G7806,Store_Map!$A$2:$I$100,4,FALSE),"")</f>
        <v>0</v>
      </c>
      <c r="J7806">
        <f>IFERROR(VLOOKUP(G7806,Store_Map!$A$2:$I$100,5,FALSE),"")</f>
        <v>0</v>
      </c>
      <c r="K7806">
        <f>IFERROR(VLOOKUP(G7806,Store_Map!$A$2:$I$100,6,FALSE),"")</f>
        <v>0</v>
      </c>
      <c r="L7806">
        <f>IFERROR(VLOOKUP(G7806,Store_Map!$A$2:$I$100,7,FALSE),"")</f>
        <v>0</v>
      </c>
      <c r="M7806">
        <f>IFERROR(VLOOKUP(G7806,Store_Map!$A$2:$I$100,8,FALSE),"")</f>
        <v>0</v>
      </c>
      <c r="N7806">
        <f t="shared" si="1089"/>
        <v>0</v>
      </c>
      <c r="O7806" t="str">
        <f t="shared" si="1090"/>
        <v>PASS</v>
      </c>
      <c r="P7806" t="str">
        <f t="shared" si="1091"/>
        <v>PASS</v>
      </c>
      <c r="Q7806" t="str">
        <f t="shared" si="1092"/>
        <v>PASS</v>
      </c>
      <c r="R7806" t="str">
        <f t="shared" si="1093"/>
        <v>PASS</v>
      </c>
      <c r="S7806" t="str">
        <f t="shared" si="1094"/>
        <v>PASS</v>
      </c>
      <c r="T7806">
        <f t="shared" si="1095"/>
        <v>100</v>
      </c>
      <c r="U7806" t="str">
        <f t="shared" si="1096"/>
        <v>Low</v>
      </c>
      <c r="V7806" t="str">
        <f t="shared" si="1097"/>
        <v>Clean</v>
      </c>
    </row>
    <row r="7807" spans="1:22" x14ac:dyDescent="0.3">
      <c r="A7807" t="str">
        <f>Raw_Data!A7807</f>
        <v>36015042</v>
      </c>
      <c r="B7807">
        <f>Raw_Data!B7807</f>
        <v>45684</v>
      </c>
      <c r="C7807" t="str">
        <f>Raw_Data!C7807</f>
        <v>TRIAMCINOLONE 55 MCG NASAL</v>
      </c>
      <c r="D7807" t="str">
        <f>Raw_Data!D7807</f>
        <v>45802010901</v>
      </c>
      <c r="E7807" t="str">
        <f>Raw_Data!E7807</f>
        <v>THERATTIL, JAYA</v>
      </c>
      <c r="F7807" t="str">
        <f>Raw_Data!F7807</f>
        <v>1043285810</v>
      </c>
      <c r="G7807" t="str">
        <f>Raw_Data!H7807</f>
        <v>3</v>
      </c>
      <c r="H7807">
        <f>IFERROR(VLOOKUP(G7807,Store_Map!$A$2:$I$100,3,FALSE),"")</f>
        <v>0</v>
      </c>
      <c r="I7807">
        <f>IFERROR(VLOOKUP(G7807,Store_Map!$A$2:$I$100,4,FALSE),"")</f>
        <v>0</v>
      </c>
      <c r="J7807">
        <f>IFERROR(VLOOKUP(G7807,Store_Map!$A$2:$I$100,5,FALSE),"")</f>
        <v>0</v>
      </c>
      <c r="K7807">
        <f>IFERROR(VLOOKUP(G7807,Store_Map!$A$2:$I$100,6,FALSE),"")</f>
        <v>0</v>
      </c>
      <c r="L7807">
        <f>IFERROR(VLOOKUP(G7807,Store_Map!$A$2:$I$100,7,FALSE),"")</f>
        <v>0</v>
      </c>
      <c r="M7807">
        <f>IFERROR(VLOOKUP(G7807,Store_Map!$A$2:$I$100,8,FALSE),"")</f>
        <v>0</v>
      </c>
      <c r="N7807">
        <f t="shared" si="1089"/>
        <v>0</v>
      </c>
      <c r="O7807" t="str">
        <f t="shared" si="1090"/>
        <v>PASS</v>
      </c>
      <c r="P7807" t="str">
        <f t="shared" si="1091"/>
        <v>PASS</v>
      </c>
      <c r="Q7807" t="str">
        <f t="shared" si="1092"/>
        <v>PASS</v>
      </c>
      <c r="R7807" t="str">
        <f t="shared" si="1093"/>
        <v>PASS</v>
      </c>
      <c r="S7807" t="str">
        <f t="shared" si="1094"/>
        <v>PASS</v>
      </c>
      <c r="T7807">
        <f t="shared" si="1095"/>
        <v>100</v>
      </c>
      <c r="U7807" t="str">
        <f t="shared" si="1096"/>
        <v>Low</v>
      </c>
      <c r="V7807" t="str">
        <f t="shared" si="1097"/>
        <v>Clean</v>
      </c>
    </row>
    <row r="7808" spans="1:22" x14ac:dyDescent="0.3">
      <c r="A7808" t="str">
        <f>Raw_Data!A7808</f>
        <v>36015043</v>
      </c>
      <c r="B7808">
        <f>Raw_Data!B7808</f>
        <v>45684</v>
      </c>
      <c r="C7808" t="str">
        <f>Raw_Data!C7808</f>
        <v>BUDESONIDE-FORMOTEROL 80-4.</v>
      </c>
      <c r="D7808" t="str">
        <f>Raw_Data!D7808</f>
        <v>310737220</v>
      </c>
      <c r="E7808" t="str">
        <f>Raw_Data!E7808</f>
        <v>THERATTIL, JAYA</v>
      </c>
      <c r="F7808" t="str">
        <f>Raw_Data!F7808</f>
        <v>1043285810</v>
      </c>
      <c r="G7808" t="str">
        <f>Raw_Data!H7808</f>
        <v>3</v>
      </c>
      <c r="H7808">
        <f>IFERROR(VLOOKUP(G7808,Store_Map!$A$2:$I$100,3,FALSE),"")</f>
        <v>0</v>
      </c>
      <c r="I7808">
        <f>IFERROR(VLOOKUP(G7808,Store_Map!$A$2:$I$100,4,FALSE),"")</f>
        <v>0</v>
      </c>
      <c r="J7808">
        <f>IFERROR(VLOOKUP(G7808,Store_Map!$A$2:$I$100,5,FALSE),"")</f>
        <v>0</v>
      </c>
      <c r="K7808">
        <f>IFERROR(VLOOKUP(G7808,Store_Map!$A$2:$I$100,6,FALSE),"")</f>
        <v>0</v>
      </c>
      <c r="L7808">
        <f>IFERROR(VLOOKUP(G7808,Store_Map!$A$2:$I$100,7,FALSE),"")</f>
        <v>0</v>
      </c>
      <c r="M7808">
        <f>IFERROR(VLOOKUP(G7808,Store_Map!$A$2:$I$100,8,FALSE),"")</f>
        <v>0</v>
      </c>
      <c r="N7808">
        <f t="shared" si="1089"/>
        <v>0</v>
      </c>
      <c r="O7808" t="str">
        <f t="shared" si="1090"/>
        <v>PASS</v>
      </c>
      <c r="P7808" t="str">
        <f t="shared" si="1091"/>
        <v>REVIEW</v>
      </c>
      <c r="Q7808" t="str">
        <f t="shared" si="1092"/>
        <v>PASS</v>
      </c>
      <c r="R7808" t="str">
        <f t="shared" si="1093"/>
        <v>PASS</v>
      </c>
      <c r="S7808" t="str">
        <f t="shared" si="1094"/>
        <v>REVIEW</v>
      </c>
      <c r="T7808">
        <f t="shared" si="1095"/>
        <v>90</v>
      </c>
      <c r="U7808" t="str">
        <f t="shared" si="1096"/>
        <v>Low</v>
      </c>
      <c r="V7808" t="str">
        <f t="shared" si="1097"/>
        <v>Invalid NDC</v>
      </c>
    </row>
    <row r="7809" spans="1:22" x14ac:dyDescent="0.3">
      <c r="A7809" t="str">
        <f>Raw_Data!A7809</f>
        <v>36015071</v>
      </c>
      <c r="B7809">
        <f>Raw_Data!B7809</f>
        <v>45684</v>
      </c>
      <c r="C7809" t="str">
        <f>Raw_Data!C7809</f>
        <v>FLUTICASONE-VILANTEROL 100-</v>
      </c>
      <c r="D7809" t="str">
        <f>Raw_Data!D7809</f>
        <v>66993013597</v>
      </c>
      <c r="E7809" t="str">
        <f>Raw_Data!E7809</f>
        <v>BYNE, EDMUND</v>
      </c>
      <c r="F7809" t="str">
        <f>Raw_Data!F7809</f>
        <v>1033186648</v>
      </c>
      <c r="G7809" t="str">
        <f>Raw_Data!H7809</f>
        <v>3</v>
      </c>
      <c r="H7809">
        <f>IFERROR(VLOOKUP(G7809,Store_Map!$A$2:$I$100,3,FALSE),"")</f>
        <v>0</v>
      </c>
      <c r="I7809">
        <f>IFERROR(VLOOKUP(G7809,Store_Map!$A$2:$I$100,4,FALSE),"")</f>
        <v>0</v>
      </c>
      <c r="J7809">
        <f>IFERROR(VLOOKUP(G7809,Store_Map!$A$2:$I$100,5,FALSE),"")</f>
        <v>0</v>
      </c>
      <c r="K7809">
        <f>IFERROR(VLOOKUP(G7809,Store_Map!$A$2:$I$100,6,FALSE),"")</f>
        <v>0</v>
      </c>
      <c r="L7809">
        <f>IFERROR(VLOOKUP(G7809,Store_Map!$A$2:$I$100,7,FALSE),"")</f>
        <v>0</v>
      </c>
      <c r="M7809">
        <f>IFERROR(VLOOKUP(G7809,Store_Map!$A$2:$I$100,8,FALSE),"")</f>
        <v>0</v>
      </c>
      <c r="N7809">
        <f t="shared" si="1089"/>
        <v>0</v>
      </c>
      <c r="O7809" t="str">
        <f t="shared" si="1090"/>
        <v>PASS</v>
      </c>
      <c r="P7809" t="str">
        <f t="shared" si="1091"/>
        <v>PASS</v>
      </c>
      <c r="Q7809" t="str">
        <f t="shared" si="1092"/>
        <v>PASS</v>
      </c>
      <c r="R7809" t="str">
        <f t="shared" si="1093"/>
        <v>PASS</v>
      </c>
      <c r="S7809" t="str">
        <f t="shared" si="1094"/>
        <v>PASS</v>
      </c>
      <c r="T7809">
        <f t="shared" si="1095"/>
        <v>100</v>
      </c>
      <c r="U7809" t="str">
        <f t="shared" si="1096"/>
        <v>Low</v>
      </c>
      <c r="V7809" t="str">
        <f t="shared" si="1097"/>
        <v>Clean</v>
      </c>
    </row>
    <row r="7810" spans="1:22" x14ac:dyDescent="0.3">
      <c r="A7810" t="str">
        <f>Raw_Data!A7810</f>
        <v>36015116</v>
      </c>
      <c r="B7810">
        <f>Raw_Data!B7810</f>
        <v>45684</v>
      </c>
      <c r="C7810" t="str">
        <f>Raw_Data!C7810</f>
        <v>MONTELUKAST SOD 5 MG TAB CH</v>
      </c>
      <c r="D7810" t="str">
        <f>Raw_Data!D7810</f>
        <v>33342011107</v>
      </c>
      <c r="E7810" t="str">
        <f>Raw_Data!E7810</f>
        <v>Acevedo, Jose</v>
      </c>
      <c r="F7810" t="str">
        <f>Raw_Data!F7810</f>
        <v>1356327027</v>
      </c>
      <c r="G7810" t="str">
        <f>Raw_Data!H7810</f>
        <v>3</v>
      </c>
      <c r="H7810">
        <f>IFERROR(VLOOKUP(G7810,Store_Map!$A$2:$I$100,3,FALSE),"")</f>
        <v>0</v>
      </c>
      <c r="I7810">
        <f>IFERROR(VLOOKUP(G7810,Store_Map!$A$2:$I$100,4,FALSE),"")</f>
        <v>0</v>
      </c>
      <c r="J7810">
        <f>IFERROR(VLOOKUP(G7810,Store_Map!$A$2:$I$100,5,FALSE),"")</f>
        <v>0</v>
      </c>
      <c r="K7810">
        <f>IFERROR(VLOOKUP(G7810,Store_Map!$A$2:$I$100,6,FALSE),"")</f>
        <v>0</v>
      </c>
      <c r="L7810">
        <f>IFERROR(VLOOKUP(G7810,Store_Map!$A$2:$I$100,7,FALSE),"")</f>
        <v>0</v>
      </c>
      <c r="M7810">
        <f>IFERROR(VLOOKUP(G7810,Store_Map!$A$2:$I$100,8,FALSE),"")</f>
        <v>0</v>
      </c>
      <c r="N7810">
        <f t="shared" ref="N7810:N7873" si="1098">COUNTBLANK(A7810:M7810)</f>
        <v>0</v>
      </c>
      <c r="O7810" t="str">
        <f t="shared" ref="O7810:O7873" si="1099">IF(AND(F7810&lt;&gt;"",LEN(F7810)=10,ISNUMBER(--F7810)),"PASS","REVIEW")</f>
        <v>PASS</v>
      </c>
      <c r="P7810" t="str">
        <f t="shared" ref="P7810:P7873" si="1100">IF(AND(D7810&lt;&gt;"",OR(LEN(D7810)=10,LEN(D7810)=11),ISNUMBER(--D7810)),"PASS","REVIEW")</f>
        <v>PASS</v>
      </c>
      <c r="Q7810" t="str">
        <f t="shared" ref="Q7810:Q7873" si="1101">IF(H7810&lt;&gt;"","PASS","REVIEW")</f>
        <v>PASS</v>
      </c>
      <c r="R7810" t="str">
        <f t="shared" ref="R7810:R7873" si="1102">IF(AND(I7810&lt;&gt;"",J7810&lt;&gt;"",K7810&lt;&gt;"",L7810&lt;&gt;"",M7810&lt;&gt;""),"PASS","REVIEW")</f>
        <v>PASS</v>
      </c>
      <c r="S7810" t="str">
        <f t="shared" ref="S7810:S7873" si="1103">IF(OR(N7810&gt;0,O7810="REVIEW",P7810="REVIEW",Q7810="REVIEW",R7810="REVIEW"),"REVIEW","PASS")</f>
        <v>PASS</v>
      </c>
      <c r="T7810">
        <f t="shared" ref="T7810:T7873" si="1104">MAX(0,100-(N7810*5)-IF(O7810="REVIEW",15,0)-IF(P7810="REVIEW",10,0)-IF(Q7810="REVIEW",10,0)-IF(R7810="REVIEW",20,0))</f>
        <v>100</v>
      </c>
      <c r="U7810" t="str">
        <f t="shared" ref="U7810:U7873" si="1105">IF(T7810&gt;=90,"Low",IF(T7810&gt;=70,"Medium","High"))</f>
        <v>Low</v>
      </c>
      <c r="V7810" t="str">
        <f t="shared" ref="V7810:V7873" si="1106">IF(N7810&gt;0,"Missing required fields",IF(O7810="REVIEW","Invalid provider NPI",IF(P7810="REVIEW","Invalid NDC",IF(Q7810="REVIEW","Store mapping incomplete",IF(R7810="REVIEW","Entity mapping incomplete","Clean")))))</f>
        <v>Clean</v>
      </c>
    </row>
    <row r="7811" spans="1:22" x14ac:dyDescent="0.3">
      <c r="A7811" t="str">
        <f>Raw_Data!A7811</f>
        <v>36015145</v>
      </c>
      <c r="B7811">
        <f>Raw_Data!B7811</f>
        <v>45684</v>
      </c>
      <c r="C7811" t="str">
        <f>Raw_Data!C7811</f>
        <v>GUANFACINE HCL ER 3 MG TABL</v>
      </c>
      <c r="D7811" t="str">
        <f>Raw_Data!D7811</f>
        <v>70436004101</v>
      </c>
      <c r="E7811" t="str">
        <f>Raw_Data!E7811</f>
        <v>LEWKOWIEZ, ERIC</v>
      </c>
      <c r="F7811" t="str">
        <f>Raw_Data!F7811</f>
        <v>1639288814</v>
      </c>
      <c r="G7811" t="str">
        <f>Raw_Data!H7811</f>
        <v>3</v>
      </c>
      <c r="H7811">
        <f>IFERROR(VLOOKUP(G7811,Store_Map!$A$2:$I$100,3,FALSE),"")</f>
        <v>0</v>
      </c>
      <c r="I7811">
        <f>IFERROR(VLOOKUP(G7811,Store_Map!$A$2:$I$100,4,FALSE),"")</f>
        <v>0</v>
      </c>
      <c r="J7811">
        <f>IFERROR(VLOOKUP(G7811,Store_Map!$A$2:$I$100,5,FALSE),"")</f>
        <v>0</v>
      </c>
      <c r="K7811">
        <f>IFERROR(VLOOKUP(G7811,Store_Map!$A$2:$I$100,6,FALSE),"")</f>
        <v>0</v>
      </c>
      <c r="L7811">
        <f>IFERROR(VLOOKUP(G7811,Store_Map!$A$2:$I$100,7,FALSE),"")</f>
        <v>0</v>
      </c>
      <c r="M7811">
        <f>IFERROR(VLOOKUP(G7811,Store_Map!$A$2:$I$100,8,FALSE),"")</f>
        <v>0</v>
      </c>
      <c r="N7811">
        <f t="shared" si="1098"/>
        <v>0</v>
      </c>
      <c r="O7811" t="str">
        <f t="shared" si="1099"/>
        <v>PASS</v>
      </c>
      <c r="P7811" t="str">
        <f t="shared" si="1100"/>
        <v>PASS</v>
      </c>
      <c r="Q7811" t="str">
        <f t="shared" si="1101"/>
        <v>PASS</v>
      </c>
      <c r="R7811" t="str">
        <f t="shared" si="1102"/>
        <v>PASS</v>
      </c>
      <c r="S7811" t="str">
        <f t="shared" si="1103"/>
        <v>PASS</v>
      </c>
      <c r="T7811">
        <f t="shared" si="1104"/>
        <v>100</v>
      </c>
      <c r="U7811" t="str">
        <f t="shared" si="1105"/>
        <v>Low</v>
      </c>
      <c r="V7811" t="str">
        <f t="shared" si="1106"/>
        <v>Clean</v>
      </c>
    </row>
    <row r="7812" spans="1:22" x14ac:dyDescent="0.3">
      <c r="A7812" t="str">
        <f>Raw_Data!A7812</f>
        <v>36015197</v>
      </c>
      <c r="B7812">
        <f>Raw_Data!B7812</f>
        <v>45684</v>
      </c>
      <c r="C7812" t="str">
        <f>Raw_Data!C7812</f>
        <v>BUDESONIDE-FORMOTEROL 80-4.</v>
      </c>
      <c r="D7812" t="str">
        <f>Raw_Data!D7812</f>
        <v>310737220</v>
      </c>
      <c r="E7812" t="str">
        <f>Raw_Data!E7812</f>
        <v>INGRAM, MAYA</v>
      </c>
      <c r="F7812" t="str">
        <f>Raw_Data!F7812</f>
        <v>1518221464</v>
      </c>
      <c r="G7812" t="str">
        <f>Raw_Data!H7812</f>
        <v>3</v>
      </c>
      <c r="H7812">
        <f>IFERROR(VLOOKUP(G7812,Store_Map!$A$2:$I$100,3,FALSE),"")</f>
        <v>0</v>
      </c>
      <c r="I7812">
        <f>IFERROR(VLOOKUP(G7812,Store_Map!$A$2:$I$100,4,FALSE),"")</f>
        <v>0</v>
      </c>
      <c r="J7812">
        <f>IFERROR(VLOOKUP(G7812,Store_Map!$A$2:$I$100,5,FALSE),"")</f>
        <v>0</v>
      </c>
      <c r="K7812">
        <f>IFERROR(VLOOKUP(G7812,Store_Map!$A$2:$I$100,6,FALSE),"")</f>
        <v>0</v>
      </c>
      <c r="L7812">
        <f>IFERROR(VLOOKUP(G7812,Store_Map!$A$2:$I$100,7,FALSE),"")</f>
        <v>0</v>
      </c>
      <c r="M7812">
        <f>IFERROR(VLOOKUP(G7812,Store_Map!$A$2:$I$100,8,FALSE),"")</f>
        <v>0</v>
      </c>
      <c r="N7812">
        <f t="shared" si="1098"/>
        <v>0</v>
      </c>
      <c r="O7812" t="str">
        <f t="shared" si="1099"/>
        <v>PASS</v>
      </c>
      <c r="P7812" t="str">
        <f t="shared" si="1100"/>
        <v>REVIEW</v>
      </c>
      <c r="Q7812" t="str">
        <f t="shared" si="1101"/>
        <v>PASS</v>
      </c>
      <c r="R7812" t="str">
        <f t="shared" si="1102"/>
        <v>PASS</v>
      </c>
      <c r="S7812" t="str">
        <f t="shared" si="1103"/>
        <v>REVIEW</v>
      </c>
      <c r="T7812">
        <f t="shared" si="1104"/>
        <v>90</v>
      </c>
      <c r="U7812" t="str">
        <f t="shared" si="1105"/>
        <v>Low</v>
      </c>
      <c r="V7812" t="str">
        <f t="shared" si="1106"/>
        <v>Invalid NDC</v>
      </c>
    </row>
    <row r="7813" spans="1:22" x14ac:dyDescent="0.3">
      <c r="A7813" t="str">
        <f>Raw_Data!A7813</f>
        <v>36015283</v>
      </c>
      <c r="B7813">
        <f>Raw_Data!B7813</f>
        <v>45684</v>
      </c>
      <c r="C7813" t="str">
        <f>Raw_Data!C7813</f>
        <v>FLUTICASONE PROP 50 MCG SPR</v>
      </c>
      <c r="D7813" t="str">
        <f>Raw_Data!D7813</f>
        <v>536118365</v>
      </c>
      <c r="E7813" t="str">
        <f>Raw_Data!E7813</f>
        <v>RUTLEDGE, JONATHAN</v>
      </c>
      <c r="F7813" t="str">
        <f>Raw_Data!F7813</f>
        <v>1023242195</v>
      </c>
      <c r="G7813" t="str">
        <f>Raw_Data!H7813</f>
        <v>3</v>
      </c>
      <c r="H7813">
        <f>IFERROR(VLOOKUP(G7813,Store_Map!$A$2:$I$100,3,FALSE),"")</f>
        <v>0</v>
      </c>
      <c r="I7813">
        <f>IFERROR(VLOOKUP(G7813,Store_Map!$A$2:$I$100,4,FALSE),"")</f>
        <v>0</v>
      </c>
      <c r="J7813">
        <f>IFERROR(VLOOKUP(G7813,Store_Map!$A$2:$I$100,5,FALSE),"")</f>
        <v>0</v>
      </c>
      <c r="K7813">
        <f>IFERROR(VLOOKUP(G7813,Store_Map!$A$2:$I$100,6,FALSE),"")</f>
        <v>0</v>
      </c>
      <c r="L7813">
        <f>IFERROR(VLOOKUP(G7813,Store_Map!$A$2:$I$100,7,FALSE),"")</f>
        <v>0</v>
      </c>
      <c r="M7813">
        <f>IFERROR(VLOOKUP(G7813,Store_Map!$A$2:$I$100,8,FALSE),"")</f>
        <v>0</v>
      </c>
      <c r="N7813">
        <f t="shared" si="1098"/>
        <v>0</v>
      </c>
      <c r="O7813" t="str">
        <f t="shared" si="1099"/>
        <v>PASS</v>
      </c>
      <c r="P7813" t="str">
        <f t="shared" si="1100"/>
        <v>REVIEW</v>
      </c>
      <c r="Q7813" t="str">
        <f t="shared" si="1101"/>
        <v>PASS</v>
      </c>
      <c r="R7813" t="str">
        <f t="shared" si="1102"/>
        <v>PASS</v>
      </c>
      <c r="S7813" t="str">
        <f t="shared" si="1103"/>
        <v>REVIEW</v>
      </c>
      <c r="T7813">
        <f t="shared" si="1104"/>
        <v>90</v>
      </c>
      <c r="U7813" t="str">
        <f t="shared" si="1105"/>
        <v>Low</v>
      </c>
      <c r="V7813" t="str">
        <f t="shared" si="1106"/>
        <v>Invalid NDC</v>
      </c>
    </row>
    <row r="7814" spans="1:22" x14ac:dyDescent="0.3">
      <c r="A7814" t="str">
        <f>Raw_Data!A7814</f>
        <v>36015285</v>
      </c>
      <c r="B7814">
        <f>Raw_Data!B7814</f>
        <v>45684</v>
      </c>
      <c r="C7814" t="str">
        <f>Raw_Data!C7814</f>
        <v>MONTELUKAST SOD 5 MG TAB CH</v>
      </c>
      <c r="D7814" t="str">
        <f>Raw_Data!D7814</f>
        <v>33342011107</v>
      </c>
      <c r="E7814" t="str">
        <f>Raw_Data!E7814</f>
        <v>RUTLEDGE, JONATHAN</v>
      </c>
      <c r="F7814" t="str">
        <f>Raw_Data!F7814</f>
        <v>1023242195</v>
      </c>
      <c r="G7814" t="str">
        <f>Raw_Data!H7814</f>
        <v>3</v>
      </c>
      <c r="H7814">
        <f>IFERROR(VLOOKUP(G7814,Store_Map!$A$2:$I$100,3,FALSE),"")</f>
        <v>0</v>
      </c>
      <c r="I7814">
        <f>IFERROR(VLOOKUP(G7814,Store_Map!$A$2:$I$100,4,FALSE),"")</f>
        <v>0</v>
      </c>
      <c r="J7814">
        <f>IFERROR(VLOOKUP(G7814,Store_Map!$A$2:$I$100,5,FALSE),"")</f>
        <v>0</v>
      </c>
      <c r="K7814">
        <f>IFERROR(VLOOKUP(G7814,Store_Map!$A$2:$I$100,6,FALSE),"")</f>
        <v>0</v>
      </c>
      <c r="L7814">
        <f>IFERROR(VLOOKUP(G7814,Store_Map!$A$2:$I$100,7,FALSE),"")</f>
        <v>0</v>
      </c>
      <c r="M7814">
        <f>IFERROR(VLOOKUP(G7814,Store_Map!$A$2:$I$100,8,FALSE),"")</f>
        <v>0</v>
      </c>
      <c r="N7814">
        <f t="shared" si="1098"/>
        <v>0</v>
      </c>
      <c r="O7814" t="str">
        <f t="shared" si="1099"/>
        <v>PASS</v>
      </c>
      <c r="P7814" t="str">
        <f t="shared" si="1100"/>
        <v>PASS</v>
      </c>
      <c r="Q7814" t="str">
        <f t="shared" si="1101"/>
        <v>PASS</v>
      </c>
      <c r="R7814" t="str">
        <f t="shared" si="1102"/>
        <v>PASS</v>
      </c>
      <c r="S7814" t="str">
        <f t="shared" si="1103"/>
        <v>PASS</v>
      </c>
      <c r="T7814">
        <f t="shared" si="1104"/>
        <v>100</v>
      </c>
      <c r="U7814" t="str">
        <f t="shared" si="1105"/>
        <v>Low</v>
      </c>
      <c r="V7814" t="str">
        <f t="shared" si="1106"/>
        <v>Clean</v>
      </c>
    </row>
    <row r="7815" spans="1:22" x14ac:dyDescent="0.3">
      <c r="A7815" t="str">
        <f>Raw_Data!A7815</f>
        <v>36015673</v>
      </c>
      <c r="B7815">
        <f>Raw_Data!B7815</f>
        <v>45684</v>
      </c>
      <c r="C7815" t="str">
        <f>Raw_Data!C7815</f>
        <v>LORATADINE 10 MG TABLET</v>
      </c>
      <c r="D7815" t="str">
        <f>Raw_Data!D7815</f>
        <v>45802065065</v>
      </c>
      <c r="E7815" t="str">
        <f>Raw_Data!E7815</f>
        <v>SOBRINHO, TITO</v>
      </c>
      <c r="F7815" t="str">
        <f>Raw_Data!F7815</f>
        <v>1942244652</v>
      </c>
      <c r="G7815" t="str">
        <f>Raw_Data!H7815</f>
        <v>3</v>
      </c>
      <c r="H7815">
        <f>IFERROR(VLOOKUP(G7815,Store_Map!$A$2:$I$100,3,FALSE),"")</f>
        <v>0</v>
      </c>
      <c r="I7815">
        <f>IFERROR(VLOOKUP(G7815,Store_Map!$A$2:$I$100,4,FALSE),"")</f>
        <v>0</v>
      </c>
      <c r="J7815">
        <f>IFERROR(VLOOKUP(G7815,Store_Map!$A$2:$I$100,5,FALSE),"")</f>
        <v>0</v>
      </c>
      <c r="K7815">
        <f>IFERROR(VLOOKUP(G7815,Store_Map!$A$2:$I$100,6,FALSE),"")</f>
        <v>0</v>
      </c>
      <c r="L7815">
        <f>IFERROR(VLOOKUP(G7815,Store_Map!$A$2:$I$100,7,FALSE),"")</f>
        <v>0</v>
      </c>
      <c r="M7815">
        <f>IFERROR(VLOOKUP(G7815,Store_Map!$A$2:$I$100,8,FALSE),"")</f>
        <v>0</v>
      </c>
      <c r="N7815">
        <f t="shared" si="1098"/>
        <v>0</v>
      </c>
      <c r="O7815" t="str">
        <f t="shared" si="1099"/>
        <v>PASS</v>
      </c>
      <c r="P7815" t="str">
        <f t="shared" si="1100"/>
        <v>PASS</v>
      </c>
      <c r="Q7815" t="str">
        <f t="shared" si="1101"/>
        <v>PASS</v>
      </c>
      <c r="R7815" t="str">
        <f t="shared" si="1102"/>
        <v>PASS</v>
      </c>
      <c r="S7815" t="str">
        <f t="shared" si="1103"/>
        <v>PASS</v>
      </c>
      <c r="T7815">
        <f t="shared" si="1104"/>
        <v>100</v>
      </c>
      <c r="U7815" t="str">
        <f t="shared" si="1105"/>
        <v>Low</v>
      </c>
      <c r="V7815" t="str">
        <f t="shared" si="1106"/>
        <v>Clean</v>
      </c>
    </row>
    <row r="7816" spans="1:22" x14ac:dyDescent="0.3">
      <c r="A7816" t="str">
        <f>Raw_Data!A7816</f>
        <v>36015681</v>
      </c>
      <c r="B7816">
        <f>Raw_Data!B7816</f>
        <v>45684</v>
      </c>
      <c r="C7816" t="str">
        <f>Raw_Data!C7816</f>
        <v>CETIRIZINE HCL 1 MG/ML SOLN</v>
      </c>
      <c r="D7816" t="str">
        <f>Raw_Data!D7816</f>
        <v>45802097426</v>
      </c>
      <c r="E7816" t="str">
        <f>Raw_Data!E7816</f>
        <v>ERTLE, VALERIE</v>
      </c>
      <c r="F7816" t="str">
        <f>Raw_Data!F7816</f>
        <v>1245619592</v>
      </c>
      <c r="G7816" t="str">
        <f>Raw_Data!H7816</f>
        <v>3</v>
      </c>
      <c r="H7816">
        <f>IFERROR(VLOOKUP(G7816,Store_Map!$A$2:$I$100,3,FALSE),"")</f>
        <v>0</v>
      </c>
      <c r="I7816">
        <f>IFERROR(VLOOKUP(G7816,Store_Map!$A$2:$I$100,4,FALSE),"")</f>
        <v>0</v>
      </c>
      <c r="J7816">
        <f>IFERROR(VLOOKUP(G7816,Store_Map!$A$2:$I$100,5,FALSE),"")</f>
        <v>0</v>
      </c>
      <c r="K7816">
        <f>IFERROR(VLOOKUP(G7816,Store_Map!$A$2:$I$100,6,FALSE),"")</f>
        <v>0</v>
      </c>
      <c r="L7816">
        <f>IFERROR(VLOOKUP(G7816,Store_Map!$A$2:$I$100,7,FALSE),"")</f>
        <v>0</v>
      </c>
      <c r="M7816">
        <f>IFERROR(VLOOKUP(G7816,Store_Map!$A$2:$I$100,8,FALSE),"")</f>
        <v>0</v>
      </c>
      <c r="N7816">
        <f t="shared" si="1098"/>
        <v>0</v>
      </c>
      <c r="O7816" t="str">
        <f t="shared" si="1099"/>
        <v>PASS</v>
      </c>
      <c r="P7816" t="str">
        <f t="shared" si="1100"/>
        <v>PASS</v>
      </c>
      <c r="Q7816" t="str">
        <f t="shared" si="1101"/>
        <v>PASS</v>
      </c>
      <c r="R7816" t="str">
        <f t="shared" si="1102"/>
        <v>PASS</v>
      </c>
      <c r="S7816" t="str">
        <f t="shared" si="1103"/>
        <v>PASS</v>
      </c>
      <c r="T7816">
        <f t="shared" si="1104"/>
        <v>100</v>
      </c>
      <c r="U7816" t="str">
        <f t="shared" si="1105"/>
        <v>Low</v>
      </c>
      <c r="V7816" t="str">
        <f t="shared" si="1106"/>
        <v>Clean</v>
      </c>
    </row>
    <row r="7817" spans="1:22" x14ac:dyDescent="0.3">
      <c r="A7817" t="str">
        <f>Raw_Data!A7817</f>
        <v>36015700</v>
      </c>
      <c r="B7817">
        <f>Raw_Data!B7817</f>
        <v>45684</v>
      </c>
      <c r="C7817" t="str">
        <f>Raw_Data!C7817</f>
        <v>CLONIDINE HCL 0.2 MG TABLET</v>
      </c>
      <c r="D7817" t="str">
        <f>Raw_Data!D7817</f>
        <v>29300013601</v>
      </c>
      <c r="E7817" t="str">
        <f>Raw_Data!E7817</f>
        <v>Acevedo, Jose</v>
      </c>
      <c r="F7817" t="str">
        <f>Raw_Data!F7817</f>
        <v>1356327027</v>
      </c>
      <c r="G7817" t="str">
        <f>Raw_Data!H7817</f>
        <v>3</v>
      </c>
      <c r="H7817">
        <f>IFERROR(VLOOKUP(G7817,Store_Map!$A$2:$I$100,3,FALSE),"")</f>
        <v>0</v>
      </c>
      <c r="I7817">
        <f>IFERROR(VLOOKUP(G7817,Store_Map!$A$2:$I$100,4,FALSE),"")</f>
        <v>0</v>
      </c>
      <c r="J7817">
        <f>IFERROR(VLOOKUP(G7817,Store_Map!$A$2:$I$100,5,FALSE),"")</f>
        <v>0</v>
      </c>
      <c r="K7817">
        <f>IFERROR(VLOOKUP(G7817,Store_Map!$A$2:$I$100,6,FALSE),"")</f>
        <v>0</v>
      </c>
      <c r="L7817">
        <f>IFERROR(VLOOKUP(G7817,Store_Map!$A$2:$I$100,7,FALSE),"")</f>
        <v>0</v>
      </c>
      <c r="M7817">
        <f>IFERROR(VLOOKUP(G7817,Store_Map!$A$2:$I$100,8,FALSE),"")</f>
        <v>0</v>
      </c>
      <c r="N7817">
        <f t="shared" si="1098"/>
        <v>0</v>
      </c>
      <c r="O7817" t="str">
        <f t="shared" si="1099"/>
        <v>PASS</v>
      </c>
      <c r="P7817" t="str">
        <f t="shared" si="1100"/>
        <v>PASS</v>
      </c>
      <c r="Q7817" t="str">
        <f t="shared" si="1101"/>
        <v>PASS</v>
      </c>
      <c r="R7817" t="str">
        <f t="shared" si="1102"/>
        <v>PASS</v>
      </c>
      <c r="S7817" t="str">
        <f t="shared" si="1103"/>
        <v>PASS</v>
      </c>
      <c r="T7817">
        <f t="shared" si="1104"/>
        <v>100</v>
      </c>
      <c r="U7817" t="str">
        <f t="shared" si="1105"/>
        <v>Low</v>
      </c>
      <c r="V7817" t="str">
        <f t="shared" si="1106"/>
        <v>Clean</v>
      </c>
    </row>
    <row r="7818" spans="1:22" x14ac:dyDescent="0.3">
      <c r="A7818" t="str">
        <f>Raw_Data!A7818</f>
        <v>36015712</v>
      </c>
      <c r="B7818">
        <f>Raw_Data!B7818</f>
        <v>45684</v>
      </c>
      <c r="C7818" t="str">
        <f>Raw_Data!C7818</f>
        <v>FLUTICASONE PROP 50 MCG SPR</v>
      </c>
      <c r="D7818" t="str">
        <f>Raw_Data!D7818</f>
        <v>536118399</v>
      </c>
      <c r="E7818" t="str">
        <f>Raw_Data!E7818</f>
        <v>Acevedo, Jose</v>
      </c>
      <c r="F7818" t="str">
        <f>Raw_Data!F7818</f>
        <v>1356327027</v>
      </c>
      <c r="G7818" t="str">
        <f>Raw_Data!H7818</f>
        <v>3</v>
      </c>
      <c r="H7818">
        <f>IFERROR(VLOOKUP(G7818,Store_Map!$A$2:$I$100,3,FALSE),"")</f>
        <v>0</v>
      </c>
      <c r="I7818">
        <f>IFERROR(VLOOKUP(G7818,Store_Map!$A$2:$I$100,4,FALSE),"")</f>
        <v>0</v>
      </c>
      <c r="J7818">
        <f>IFERROR(VLOOKUP(G7818,Store_Map!$A$2:$I$100,5,FALSE),"")</f>
        <v>0</v>
      </c>
      <c r="K7818">
        <f>IFERROR(VLOOKUP(G7818,Store_Map!$A$2:$I$100,6,FALSE),"")</f>
        <v>0</v>
      </c>
      <c r="L7818">
        <f>IFERROR(VLOOKUP(G7818,Store_Map!$A$2:$I$100,7,FALSE),"")</f>
        <v>0</v>
      </c>
      <c r="M7818">
        <f>IFERROR(VLOOKUP(G7818,Store_Map!$A$2:$I$100,8,FALSE),"")</f>
        <v>0</v>
      </c>
      <c r="N7818">
        <f t="shared" si="1098"/>
        <v>0</v>
      </c>
      <c r="O7818" t="str">
        <f t="shared" si="1099"/>
        <v>PASS</v>
      </c>
      <c r="P7818" t="str">
        <f t="shared" si="1100"/>
        <v>REVIEW</v>
      </c>
      <c r="Q7818" t="str">
        <f t="shared" si="1101"/>
        <v>PASS</v>
      </c>
      <c r="R7818" t="str">
        <f t="shared" si="1102"/>
        <v>PASS</v>
      </c>
      <c r="S7818" t="str">
        <f t="shared" si="1103"/>
        <v>REVIEW</v>
      </c>
      <c r="T7818">
        <f t="shared" si="1104"/>
        <v>90</v>
      </c>
      <c r="U7818" t="str">
        <f t="shared" si="1105"/>
        <v>Low</v>
      </c>
      <c r="V7818" t="str">
        <f t="shared" si="1106"/>
        <v>Invalid NDC</v>
      </c>
    </row>
    <row r="7819" spans="1:22" x14ac:dyDescent="0.3">
      <c r="A7819" t="str">
        <f>Raw_Data!A7819</f>
        <v>36015713</v>
      </c>
      <c r="B7819">
        <f>Raw_Data!B7819</f>
        <v>45684</v>
      </c>
      <c r="C7819" t="str">
        <f>Raw_Data!C7819</f>
        <v>LORATADINE 10 MG TABLET</v>
      </c>
      <c r="D7819" t="str">
        <f>Raw_Data!D7819</f>
        <v>45802065065</v>
      </c>
      <c r="E7819" t="str">
        <f>Raw_Data!E7819</f>
        <v>Acevedo, Jose</v>
      </c>
      <c r="F7819" t="str">
        <f>Raw_Data!F7819</f>
        <v>1356327027</v>
      </c>
      <c r="G7819" t="str">
        <f>Raw_Data!H7819</f>
        <v>3</v>
      </c>
      <c r="H7819">
        <f>IFERROR(VLOOKUP(G7819,Store_Map!$A$2:$I$100,3,FALSE),"")</f>
        <v>0</v>
      </c>
      <c r="I7819">
        <f>IFERROR(VLOOKUP(G7819,Store_Map!$A$2:$I$100,4,FALSE),"")</f>
        <v>0</v>
      </c>
      <c r="J7819">
        <f>IFERROR(VLOOKUP(G7819,Store_Map!$A$2:$I$100,5,FALSE),"")</f>
        <v>0</v>
      </c>
      <c r="K7819">
        <f>IFERROR(VLOOKUP(G7819,Store_Map!$A$2:$I$100,6,FALSE),"")</f>
        <v>0</v>
      </c>
      <c r="L7819">
        <f>IFERROR(VLOOKUP(G7819,Store_Map!$A$2:$I$100,7,FALSE),"")</f>
        <v>0</v>
      </c>
      <c r="M7819">
        <f>IFERROR(VLOOKUP(G7819,Store_Map!$A$2:$I$100,8,FALSE),"")</f>
        <v>0</v>
      </c>
      <c r="N7819">
        <f t="shared" si="1098"/>
        <v>0</v>
      </c>
      <c r="O7819" t="str">
        <f t="shared" si="1099"/>
        <v>PASS</v>
      </c>
      <c r="P7819" t="str">
        <f t="shared" si="1100"/>
        <v>PASS</v>
      </c>
      <c r="Q7819" t="str">
        <f t="shared" si="1101"/>
        <v>PASS</v>
      </c>
      <c r="R7819" t="str">
        <f t="shared" si="1102"/>
        <v>PASS</v>
      </c>
      <c r="S7819" t="str">
        <f t="shared" si="1103"/>
        <v>PASS</v>
      </c>
      <c r="T7819">
        <f t="shared" si="1104"/>
        <v>100</v>
      </c>
      <c r="U7819" t="str">
        <f t="shared" si="1105"/>
        <v>Low</v>
      </c>
      <c r="V7819" t="str">
        <f t="shared" si="1106"/>
        <v>Clean</v>
      </c>
    </row>
    <row r="7820" spans="1:22" x14ac:dyDescent="0.3">
      <c r="A7820" t="str">
        <f>Raw_Data!A7820</f>
        <v>36015718</v>
      </c>
      <c r="B7820">
        <f>Raw_Data!B7820</f>
        <v>45684</v>
      </c>
      <c r="C7820" t="str">
        <f>Raw_Data!C7820</f>
        <v>LORATADINE 10 MG TABLET</v>
      </c>
      <c r="D7820" t="str">
        <f>Raw_Data!D7820</f>
        <v>45802065065</v>
      </c>
      <c r="E7820" t="str">
        <f>Raw_Data!E7820</f>
        <v>THERATTIL, JAYA</v>
      </c>
      <c r="F7820" t="str">
        <f>Raw_Data!F7820</f>
        <v>1043285810</v>
      </c>
      <c r="G7820" t="str">
        <f>Raw_Data!H7820</f>
        <v>3</v>
      </c>
      <c r="H7820">
        <f>IFERROR(VLOOKUP(G7820,Store_Map!$A$2:$I$100,3,FALSE),"")</f>
        <v>0</v>
      </c>
      <c r="I7820">
        <f>IFERROR(VLOOKUP(G7820,Store_Map!$A$2:$I$100,4,FALSE),"")</f>
        <v>0</v>
      </c>
      <c r="J7820">
        <f>IFERROR(VLOOKUP(G7820,Store_Map!$A$2:$I$100,5,FALSE),"")</f>
        <v>0</v>
      </c>
      <c r="K7820">
        <f>IFERROR(VLOOKUP(G7820,Store_Map!$A$2:$I$100,6,FALSE),"")</f>
        <v>0</v>
      </c>
      <c r="L7820">
        <f>IFERROR(VLOOKUP(G7820,Store_Map!$A$2:$I$100,7,FALSE),"")</f>
        <v>0</v>
      </c>
      <c r="M7820">
        <f>IFERROR(VLOOKUP(G7820,Store_Map!$A$2:$I$100,8,FALSE),"")</f>
        <v>0</v>
      </c>
      <c r="N7820">
        <f t="shared" si="1098"/>
        <v>0</v>
      </c>
      <c r="O7820" t="str">
        <f t="shared" si="1099"/>
        <v>PASS</v>
      </c>
      <c r="P7820" t="str">
        <f t="shared" si="1100"/>
        <v>PASS</v>
      </c>
      <c r="Q7820" t="str">
        <f t="shared" si="1101"/>
        <v>PASS</v>
      </c>
      <c r="R7820" t="str">
        <f t="shared" si="1102"/>
        <v>PASS</v>
      </c>
      <c r="S7820" t="str">
        <f t="shared" si="1103"/>
        <v>PASS</v>
      </c>
      <c r="T7820">
        <f t="shared" si="1104"/>
        <v>100</v>
      </c>
      <c r="U7820" t="str">
        <f t="shared" si="1105"/>
        <v>Low</v>
      </c>
      <c r="V7820" t="str">
        <f t="shared" si="1106"/>
        <v>Clean</v>
      </c>
    </row>
    <row r="7821" spans="1:22" x14ac:dyDescent="0.3">
      <c r="A7821" t="str">
        <f>Raw_Data!A7821</f>
        <v>36015801</v>
      </c>
      <c r="B7821">
        <f>Raw_Data!B7821</f>
        <v>45684</v>
      </c>
      <c r="C7821" t="str">
        <f>Raw_Data!C7821</f>
        <v>FLUTICASONE PROP 50 MCG SPR</v>
      </c>
      <c r="D7821" t="str">
        <f>Raw_Data!D7821</f>
        <v>536118399</v>
      </c>
      <c r="E7821" t="str">
        <f>Raw_Data!E7821</f>
        <v>Acevedo, Jose</v>
      </c>
      <c r="F7821" t="str">
        <f>Raw_Data!F7821</f>
        <v>1356327027</v>
      </c>
      <c r="G7821" t="str">
        <f>Raw_Data!H7821</f>
        <v>3</v>
      </c>
      <c r="H7821">
        <f>IFERROR(VLOOKUP(G7821,Store_Map!$A$2:$I$100,3,FALSE),"")</f>
        <v>0</v>
      </c>
      <c r="I7821">
        <f>IFERROR(VLOOKUP(G7821,Store_Map!$A$2:$I$100,4,FALSE),"")</f>
        <v>0</v>
      </c>
      <c r="J7821">
        <f>IFERROR(VLOOKUP(G7821,Store_Map!$A$2:$I$100,5,FALSE),"")</f>
        <v>0</v>
      </c>
      <c r="K7821">
        <f>IFERROR(VLOOKUP(G7821,Store_Map!$A$2:$I$100,6,FALSE),"")</f>
        <v>0</v>
      </c>
      <c r="L7821">
        <f>IFERROR(VLOOKUP(G7821,Store_Map!$A$2:$I$100,7,FALSE),"")</f>
        <v>0</v>
      </c>
      <c r="M7821">
        <f>IFERROR(VLOOKUP(G7821,Store_Map!$A$2:$I$100,8,FALSE),"")</f>
        <v>0</v>
      </c>
      <c r="N7821">
        <f t="shared" si="1098"/>
        <v>0</v>
      </c>
      <c r="O7821" t="str">
        <f t="shared" si="1099"/>
        <v>PASS</v>
      </c>
      <c r="P7821" t="str">
        <f t="shared" si="1100"/>
        <v>REVIEW</v>
      </c>
      <c r="Q7821" t="str">
        <f t="shared" si="1101"/>
        <v>PASS</v>
      </c>
      <c r="R7821" t="str">
        <f t="shared" si="1102"/>
        <v>PASS</v>
      </c>
      <c r="S7821" t="str">
        <f t="shared" si="1103"/>
        <v>REVIEW</v>
      </c>
      <c r="T7821">
        <f t="shared" si="1104"/>
        <v>90</v>
      </c>
      <c r="U7821" t="str">
        <f t="shared" si="1105"/>
        <v>Low</v>
      </c>
      <c r="V7821" t="str">
        <f t="shared" si="1106"/>
        <v>Invalid NDC</v>
      </c>
    </row>
    <row r="7822" spans="1:22" x14ac:dyDescent="0.3">
      <c r="A7822" t="str">
        <f>Raw_Data!A7822</f>
        <v>36015867</v>
      </c>
      <c r="B7822">
        <f>Raw_Data!B7822</f>
        <v>45684</v>
      </c>
      <c r="C7822" t="str">
        <f>Raw_Data!C7822</f>
        <v>LORATADINE 10 MG TABLET</v>
      </c>
      <c r="D7822" t="str">
        <f>Raw_Data!D7822</f>
        <v>45802065065</v>
      </c>
      <c r="E7822" t="str">
        <f>Raw_Data!E7822</f>
        <v>THERATTIL, JAYA</v>
      </c>
      <c r="F7822" t="str">
        <f>Raw_Data!F7822</f>
        <v>1043285810</v>
      </c>
      <c r="G7822" t="str">
        <f>Raw_Data!H7822</f>
        <v>3</v>
      </c>
      <c r="H7822">
        <f>IFERROR(VLOOKUP(G7822,Store_Map!$A$2:$I$100,3,FALSE),"")</f>
        <v>0</v>
      </c>
      <c r="I7822">
        <f>IFERROR(VLOOKUP(G7822,Store_Map!$A$2:$I$100,4,FALSE),"")</f>
        <v>0</v>
      </c>
      <c r="J7822">
        <f>IFERROR(VLOOKUP(G7822,Store_Map!$A$2:$I$100,5,FALSE),"")</f>
        <v>0</v>
      </c>
      <c r="K7822">
        <f>IFERROR(VLOOKUP(G7822,Store_Map!$A$2:$I$100,6,FALSE),"")</f>
        <v>0</v>
      </c>
      <c r="L7822">
        <f>IFERROR(VLOOKUP(G7822,Store_Map!$A$2:$I$100,7,FALSE),"")</f>
        <v>0</v>
      </c>
      <c r="M7822">
        <f>IFERROR(VLOOKUP(G7822,Store_Map!$A$2:$I$100,8,FALSE),"")</f>
        <v>0</v>
      </c>
      <c r="N7822">
        <f t="shared" si="1098"/>
        <v>0</v>
      </c>
      <c r="O7822" t="str">
        <f t="shared" si="1099"/>
        <v>PASS</v>
      </c>
      <c r="P7822" t="str">
        <f t="shared" si="1100"/>
        <v>PASS</v>
      </c>
      <c r="Q7822" t="str">
        <f t="shared" si="1101"/>
        <v>PASS</v>
      </c>
      <c r="R7822" t="str">
        <f t="shared" si="1102"/>
        <v>PASS</v>
      </c>
      <c r="S7822" t="str">
        <f t="shared" si="1103"/>
        <v>PASS</v>
      </c>
      <c r="T7822">
        <f t="shared" si="1104"/>
        <v>100</v>
      </c>
      <c r="U7822" t="str">
        <f t="shared" si="1105"/>
        <v>Low</v>
      </c>
      <c r="V7822" t="str">
        <f t="shared" si="1106"/>
        <v>Clean</v>
      </c>
    </row>
    <row r="7823" spans="1:22" x14ac:dyDescent="0.3">
      <c r="A7823" t="str">
        <f>Raw_Data!A7823</f>
        <v>36016166</v>
      </c>
      <c r="B7823">
        <f>Raw_Data!B7823</f>
        <v>45684</v>
      </c>
      <c r="C7823" t="str">
        <f>Raw_Data!C7823</f>
        <v>CLONIDINE HCL 0.1 MG TABLET</v>
      </c>
      <c r="D7823" t="str">
        <f>Raw_Data!D7823</f>
        <v>52817018010</v>
      </c>
      <c r="E7823" t="str">
        <f>Raw_Data!E7823</f>
        <v>INGRAM, MAYA</v>
      </c>
      <c r="F7823" t="str">
        <f>Raw_Data!F7823</f>
        <v>1518221464</v>
      </c>
      <c r="G7823" t="str">
        <f>Raw_Data!H7823</f>
        <v>3</v>
      </c>
      <c r="H7823">
        <f>IFERROR(VLOOKUP(G7823,Store_Map!$A$2:$I$100,3,FALSE),"")</f>
        <v>0</v>
      </c>
      <c r="I7823">
        <f>IFERROR(VLOOKUP(G7823,Store_Map!$A$2:$I$100,4,FALSE),"")</f>
        <v>0</v>
      </c>
      <c r="J7823">
        <f>IFERROR(VLOOKUP(G7823,Store_Map!$A$2:$I$100,5,FALSE),"")</f>
        <v>0</v>
      </c>
      <c r="K7823">
        <f>IFERROR(VLOOKUP(G7823,Store_Map!$A$2:$I$100,6,FALSE),"")</f>
        <v>0</v>
      </c>
      <c r="L7823">
        <f>IFERROR(VLOOKUP(G7823,Store_Map!$A$2:$I$100,7,FALSE),"")</f>
        <v>0</v>
      </c>
      <c r="M7823">
        <f>IFERROR(VLOOKUP(G7823,Store_Map!$A$2:$I$100,8,FALSE),"")</f>
        <v>0</v>
      </c>
      <c r="N7823">
        <f t="shared" si="1098"/>
        <v>0</v>
      </c>
      <c r="O7823" t="str">
        <f t="shared" si="1099"/>
        <v>PASS</v>
      </c>
      <c r="P7823" t="str">
        <f t="shared" si="1100"/>
        <v>PASS</v>
      </c>
      <c r="Q7823" t="str">
        <f t="shared" si="1101"/>
        <v>PASS</v>
      </c>
      <c r="R7823" t="str">
        <f t="shared" si="1102"/>
        <v>PASS</v>
      </c>
      <c r="S7823" t="str">
        <f t="shared" si="1103"/>
        <v>PASS</v>
      </c>
      <c r="T7823">
        <f t="shared" si="1104"/>
        <v>100</v>
      </c>
      <c r="U7823" t="str">
        <f t="shared" si="1105"/>
        <v>Low</v>
      </c>
      <c r="V7823" t="str">
        <f t="shared" si="1106"/>
        <v>Clean</v>
      </c>
    </row>
    <row r="7824" spans="1:22" x14ac:dyDescent="0.3">
      <c r="A7824" t="str">
        <f>Raw_Data!A7824</f>
        <v>36016172</v>
      </c>
      <c r="B7824">
        <f>Raw_Data!B7824</f>
        <v>45684</v>
      </c>
      <c r="C7824" t="str">
        <f>Raw_Data!C7824</f>
        <v>MONTELUKAST SOD 5 MG TAB CH</v>
      </c>
      <c r="D7824" t="str">
        <f>Raw_Data!D7824</f>
        <v>33342011107</v>
      </c>
      <c r="E7824" t="str">
        <f>Raw_Data!E7824</f>
        <v>INGRAM, MAYA</v>
      </c>
      <c r="F7824" t="str">
        <f>Raw_Data!F7824</f>
        <v>1518221464</v>
      </c>
      <c r="G7824" t="str">
        <f>Raw_Data!H7824</f>
        <v>3</v>
      </c>
      <c r="H7824">
        <f>IFERROR(VLOOKUP(G7824,Store_Map!$A$2:$I$100,3,FALSE),"")</f>
        <v>0</v>
      </c>
      <c r="I7824">
        <f>IFERROR(VLOOKUP(G7824,Store_Map!$A$2:$I$100,4,FALSE),"")</f>
        <v>0</v>
      </c>
      <c r="J7824">
        <f>IFERROR(VLOOKUP(G7824,Store_Map!$A$2:$I$100,5,FALSE),"")</f>
        <v>0</v>
      </c>
      <c r="K7824">
        <f>IFERROR(VLOOKUP(G7824,Store_Map!$A$2:$I$100,6,FALSE),"")</f>
        <v>0</v>
      </c>
      <c r="L7824">
        <f>IFERROR(VLOOKUP(G7824,Store_Map!$A$2:$I$100,7,FALSE),"")</f>
        <v>0</v>
      </c>
      <c r="M7824">
        <f>IFERROR(VLOOKUP(G7824,Store_Map!$A$2:$I$100,8,FALSE),"")</f>
        <v>0</v>
      </c>
      <c r="N7824">
        <f t="shared" si="1098"/>
        <v>0</v>
      </c>
      <c r="O7824" t="str">
        <f t="shared" si="1099"/>
        <v>PASS</v>
      </c>
      <c r="P7824" t="str">
        <f t="shared" si="1100"/>
        <v>PASS</v>
      </c>
      <c r="Q7824" t="str">
        <f t="shared" si="1101"/>
        <v>PASS</v>
      </c>
      <c r="R7824" t="str">
        <f t="shared" si="1102"/>
        <v>PASS</v>
      </c>
      <c r="S7824" t="str">
        <f t="shared" si="1103"/>
        <v>PASS</v>
      </c>
      <c r="T7824">
        <f t="shared" si="1104"/>
        <v>100</v>
      </c>
      <c r="U7824" t="str">
        <f t="shared" si="1105"/>
        <v>Low</v>
      </c>
      <c r="V7824" t="str">
        <f t="shared" si="1106"/>
        <v>Clean</v>
      </c>
    </row>
    <row r="7825" spans="1:22" x14ac:dyDescent="0.3">
      <c r="A7825" t="str">
        <f>Raw_Data!A7825</f>
        <v>36016179</v>
      </c>
      <c r="B7825">
        <f>Raw_Data!B7825</f>
        <v>45684</v>
      </c>
      <c r="C7825" t="str">
        <f>Raw_Data!C7825</f>
        <v>TRIAMCINOLONE 55 MCG NASAL</v>
      </c>
      <c r="D7825" t="str">
        <f>Raw_Data!D7825</f>
        <v>45802010901</v>
      </c>
      <c r="E7825" t="str">
        <f>Raw_Data!E7825</f>
        <v>THERATTIL, JAYA</v>
      </c>
      <c r="F7825" t="str">
        <f>Raw_Data!F7825</f>
        <v>1043285810</v>
      </c>
      <c r="G7825" t="str">
        <f>Raw_Data!H7825</f>
        <v>3</v>
      </c>
      <c r="H7825">
        <f>IFERROR(VLOOKUP(G7825,Store_Map!$A$2:$I$100,3,FALSE),"")</f>
        <v>0</v>
      </c>
      <c r="I7825">
        <f>IFERROR(VLOOKUP(G7825,Store_Map!$A$2:$I$100,4,FALSE),"")</f>
        <v>0</v>
      </c>
      <c r="J7825">
        <f>IFERROR(VLOOKUP(G7825,Store_Map!$A$2:$I$100,5,FALSE),"")</f>
        <v>0</v>
      </c>
      <c r="K7825">
        <f>IFERROR(VLOOKUP(G7825,Store_Map!$A$2:$I$100,6,FALSE),"")</f>
        <v>0</v>
      </c>
      <c r="L7825">
        <f>IFERROR(VLOOKUP(G7825,Store_Map!$A$2:$I$100,7,FALSE),"")</f>
        <v>0</v>
      </c>
      <c r="M7825">
        <f>IFERROR(VLOOKUP(G7825,Store_Map!$A$2:$I$100,8,FALSE),"")</f>
        <v>0</v>
      </c>
      <c r="N7825">
        <f t="shared" si="1098"/>
        <v>0</v>
      </c>
      <c r="O7825" t="str">
        <f t="shared" si="1099"/>
        <v>PASS</v>
      </c>
      <c r="P7825" t="str">
        <f t="shared" si="1100"/>
        <v>PASS</v>
      </c>
      <c r="Q7825" t="str">
        <f t="shared" si="1101"/>
        <v>PASS</v>
      </c>
      <c r="R7825" t="str">
        <f t="shared" si="1102"/>
        <v>PASS</v>
      </c>
      <c r="S7825" t="str">
        <f t="shared" si="1103"/>
        <v>PASS</v>
      </c>
      <c r="T7825">
        <f t="shared" si="1104"/>
        <v>100</v>
      </c>
      <c r="U7825" t="str">
        <f t="shared" si="1105"/>
        <v>Low</v>
      </c>
      <c r="V7825" t="str">
        <f t="shared" si="1106"/>
        <v>Clean</v>
      </c>
    </row>
    <row r="7826" spans="1:22" x14ac:dyDescent="0.3">
      <c r="A7826" t="str">
        <f>Raw_Data!A7826</f>
        <v>36016182</v>
      </c>
      <c r="B7826">
        <f>Raw_Data!B7826</f>
        <v>45684</v>
      </c>
      <c r="C7826" t="str">
        <f>Raw_Data!C7826</f>
        <v>ESCITALOPRAM 10 MG TABLET</v>
      </c>
      <c r="D7826" t="str">
        <f>Raw_Data!D7826</f>
        <v>43547028110</v>
      </c>
      <c r="E7826" t="str">
        <f>Raw_Data!E7826</f>
        <v>YASIN, NURA</v>
      </c>
      <c r="F7826" t="str">
        <f>Raw_Data!F7826</f>
        <v>1265518567</v>
      </c>
      <c r="G7826" t="str">
        <f>Raw_Data!H7826</f>
        <v>3</v>
      </c>
      <c r="H7826">
        <f>IFERROR(VLOOKUP(G7826,Store_Map!$A$2:$I$100,3,FALSE),"")</f>
        <v>0</v>
      </c>
      <c r="I7826">
        <f>IFERROR(VLOOKUP(G7826,Store_Map!$A$2:$I$100,4,FALSE),"")</f>
        <v>0</v>
      </c>
      <c r="J7826">
        <f>IFERROR(VLOOKUP(G7826,Store_Map!$A$2:$I$100,5,FALSE),"")</f>
        <v>0</v>
      </c>
      <c r="K7826">
        <f>IFERROR(VLOOKUP(G7826,Store_Map!$A$2:$I$100,6,FALSE),"")</f>
        <v>0</v>
      </c>
      <c r="L7826">
        <f>IFERROR(VLOOKUP(G7826,Store_Map!$A$2:$I$100,7,FALSE),"")</f>
        <v>0</v>
      </c>
      <c r="M7826">
        <f>IFERROR(VLOOKUP(G7826,Store_Map!$A$2:$I$100,8,FALSE),"")</f>
        <v>0</v>
      </c>
      <c r="N7826">
        <f t="shared" si="1098"/>
        <v>0</v>
      </c>
      <c r="O7826" t="str">
        <f t="shared" si="1099"/>
        <v>PASS</v>
      </c>
      <c r="P7826" t="str">
        <f t="shared" si="1100"/>
        <v>PASS</v>
      </c>
      <c r="Q7826" t="str">
        <f t="shared" si="1101"/>
        <v>PASS</v>
      </c>
      <c r="R7826" t="str">
        <f t="shared" si="1102"/>
        <v>PASS</v>
      </c>
      <c r="S7826" t="str">
        <f t="shared" si="1103"/>
        <v>PASS</v>
      </c>
      <c r="T7826">
        <f t="shared" si="1104"/>
        <v>100</v>
      </c>
      <c r="U7826" t="str">
        <f t="shared" si="1105"/>
        <v>Low</v>
      </c>
      <c r="V7826" t="str">
        <f t="shared" si="1106"/>
        <v>Clean</v>
      </c>
    </row>
    <row r="7827" spans="1:22" x14ac:dyDescent="0.3">
      <c r="A7827" t="str">
        <f>Raw_Data!A7827</f>
        <v>36016183</v>
      </c>
      <c r="B7827">
        <f>Raw_Data!B7827</f>
        <v>45684</v>
      </c>
      <c r="C7827" t="str">
        <f>Raw_Data!C7827</f>
        <v>MONTELUKAST SOD 4 MG TAB CH</v>
      </c>
      <c r="D7827" t="str">
        <f>Raw_Data!D7827</f>
        <v>33342011007</v>
      </c>
      <c r="E7827" t="str">
        <f>Raw_Data!E7827</f>
        <v>ERTLE, VALERIE</v>
      </c>
      <c r="F7827" t="str">
        <f>Raw_Data!F7827</f>
        <v>1245619592</v>
      </c>
      <c r="G7827" t="str">
        <f>Raw_Data!H7827</f>
        <v>3</v>
      </c>
      <c r="H7827">
        <f>IFERROR(VLOOKUP(G7827,Store_Map!$A$2:$I$100,3,FALSE),"")</f>
        <v>0</v>
      </c>
      <c r="I7827">
        <f>IFERROR(VLOOKUP(G7827,Store_Map!$A$2:$I$100,4,FALSE),"")</f>
        <v>0</v>
      </c>
      <c r="J7827">
        <f>IFERROR(VLOOKUP(G7827,Store_Map!$A$2:$I$100,5,FALSE),"")</f>
        <v>0</v>
      </c>
      <c r="K7827">
        <f>IFERROR(VLOOKUP(G7827,Store_Map!$A$2:$I$100,6,FALSE),"")</f>
        <v>0</v>
      </c>
      <c r="L7827">
        <f>IFERROR(VLOOKUP(G7827,Store_Map!$A$2:$I$100,7,FALSE),"")</f>
        <v>0</v>
      </c>
      <c r="M7827">
        <f>IFERROR(VLOOKUP(G7827,Store_Map!$A$2:$I$100,8,FALSE),"")</f>
        <v>0</v>
      </c>
      <c r="N7827">
        <f t="shared" si="1098"/>
        <v>0</v>
      </c>
      <c r="O7827" t="str">
        <f t="shared" si="1099"/>
        <v>PASS</v>
      </c>
      <c r="P7827" t="str">
        <f t="shared" si="1100"/>
        <v>PASS</v>
      </c>
      <c r="Q7827" t="str">
        <f t="shared" si="1101"/>
        <v>PASS</v>
      </c>
      <c r="R7827" t="str">
        <f t="shared" si="1102"/>
        <v>PASS</v>
      </c>
      <c r="S7827" t="str">
        <f t="shared" si="1103"/>
        <v>PASS</v>
      </c>
      <c r="T7827">
        <f t="shared" si="1104"/>
        <v>100</v>
      </c>
      <c r="U7827" t="str">
        <f t="shared" si="1105"/>
        <v>Low</v>
      </c>
      <c r="V7827" t="str">
        <f t="shared" si="1106"/>
        <v>Clean</v>
      </c>
    </row>
    <row r="7828" spans="1:22" x14ac:dyDescent="0.3">
      <c r="A7828" t="str">
        <f>Raw_Data!A7828</f>
        <v>36009859</v>
      </c>
      <c r="B7828">
        <f>Raw_Data!B7828</f>
        <v>45684</v>
      </c>
      <c r="C7828" t="str">
        <f>Raw_Data!C7828</f>
        <v>DUPIXENT 200 MG/1.14 ML PEN</v>
      </c>
      <c r="D7828" t="str">
        <f>Raw_Data!D7828</f>
        <v>24591902</v>
      </c>
      <c r="E7828" t="str">
        <f>Raw_Data!E7828</f>
        <v>THAKORE, MORGAN</v>
      </c>
      <c r="F7828" t="str">
        <f>Raw_Data!F7828</f>
        <v>1770875130</v>
      </c>
      <c r="G7828" t="str">
        <f>Raw_Data!H7828</f>
        <v>3</v>
      </c>
      <c r="H7828">
        <f>IFERROR(VLOOKUP(G7828,Store_Map!$A$2:$I$100,3,FALSE),"")</f>
        <v>0</v>
      </c>
      <c r="I7828">
        <f>IFERROR(VLOOKUP(G7828,Store_Map!$A$2:$I$100,4,FALSE),"")</f>
        <v>0</v>
      </c>
      <c r="J7828">
        <f>IFERROR(VLOOKUP(G7828,Store_Map!$A$2:$I$100,5,FALSE),"")</f>
        <v>0</v>
      </c>
      <c r="K7828">
        <f>IFERROR(VLOOKUP(G7828,Store_Map!$A$2:$I$100,6,FALSE),"")</f>
        <v>0</v>
      </c>
      <c r="L7828">
        <f>IFERROR(VLOOKUP(G7828,Store_Map!$A$2:$I$100,7,FALSE),"")</f>
        <v>0</v>
      </c>
      <c r="M7828">
        <f>IFERROR(VLOOKUP(G7828,Store_Map!$A$2:$I$100,8,FALSE),"")</f>
        <v>0</v>
      </c>
      <c r="N7828">
        <f t="shared" si="1098"/>
        <v>0</v>
      </c>
      <c r="O7828" t="str">
        <f t="shared" si="1099"/>
        <v>PASS</v>
      </c>
      <c r="P7828" t="str">
        <f t="shared" si="1100"/>
        <v>REVIEW</v>
      </c>
      <c r="Q7828" t="str">
        <f t="shared" si="1101"/>
        <v>PASS</v>
      </c>
      <c r="R7828" t="str">
        <f t="shared" si="1102"/>
        <v>PASS</v>
      </c>
      <c r="S7828" t="str">
        <f t="shared" si="1103"/>
        <v>REVIEW</v>
      </c>
      <c r="T7828">
        <f t="shared" si="1104"/>
        <v>90</v>
      </c>
      <c r="U7828" t="str">
        <f t="shared" si="1105"/>
        <v>Low</v>
      </c>
      <c r="V7828" t="str">
        <f t="shared" si="1106"/>
        <v>Invalid NDC</v>
      </c>
    </row>
    <row r="7829" spans="1:22" x14ac:dyDescent="0.3">
      <c r="A7829" t="str">
        <f>Raw_Data!A7829</f>
        <v>36010031</v>
      </c>
      <c r="B7829">
        <f>Raw_Data!B7829</f>
        <v>45684</v>
      </c>
      <c r="C7829" t="str">
        <f>Raw_Data!C7829</f>
        <v>DUPIXENT 300 MG/2 ML PEN</v>
      </c>
      <c r="D7829" t="str">
        <f>Raw_Data!D7829</f>
        <v>24591502</v>
      </c>
      <c r="E7829" t="str">
        <f>Raw_Data!E7829</f>
        <v>THAKORE, MORGAN</v>
      </c>
      <c r="F7829" t="str">
        <f>Raw_Data!F7829</f>
        <v>1770875130</v>
      </c>
      <c r="G7829" t="str">
        <f>Raw_Data!H7829</f>
        <v>3</v>
      </c>
      <c r="H7829">
        <f>IFERROR(VLOOKUP(G7829,Store_Map!$A$2:$I$100,3,FALSE),"")</f>
        <v>0</v>
      </c>
      <c r="I7829">
        <f>IFERROR(VLOOKUP(G7829,Store_Map!$A$2:$I$100,4,FALSE),"")</f>
        <v>0</v>
      </c>
      <c r="J7829">
        <f>IFERROR(VLOOKUP(G7829,Store_Map!$A$2:$I$100,5,FALSE),"")</f>
        <v>0</v>
      </c>
      <c r="K7829">
        <f>IFERROR(VLOOKUP(G7829,Store_Map!$A$2:$I$100,6,FALSE),"")</f>
        <v>0</v>
      </c>
      <c r="L7829">
        <f>IFERROR(VLOOKUP(G7829,Store_Map!$A$2:$I$100,7,FALSE),"")</f>
        <v>0</v>
      </c>
      <c r="M7829">
        <f>IFERROR(VLOOKUP(G7829,Store_Map!$A$2:$I$100,8,FALSE),"")</f>
        <v>0</v>
      </c>
      <c r="N7829">
        <f t="shared" si="1098"/>
        <v>0</v>
      </c>
      <c r="O7829" t="str">
        <f t="shared" si="1099"/>
        <v>PASS</v>
      </c>
      <c r="P7829" t="str">
        <f t="shared" si="1100"/>
        <v>REVIEW</v>
      </c>
      <c r="Q7829" t="str">
        <f t="shared" si="1101"/>
        <v>PASS</v>
      </c>
      <c r="R7829" t="str">
        <f t="shared" si="1102"/>
        <v>PASS</v>
      </c>
      <c r="S7829" t="str">
        <f t="shared" si="1103"/>
        <v>REVIEW</v>
      </c>
      <c r="T7829">
        <f t="shared" si="1104"/>
        <v>90</v>
      </c>
      <c r="U7829" t="str">
        <f t="shared" si="1105"/>
        <v>Low</v>
      </c>
      <c r="V7829" t="str">
        <f t="shared" si="1106"/>
        <v>Invalid NDC</v>
      </c>
    </row>
    <row r="7830" spans="1:22" x14ac:dyDescent="0.3">
      <c r="A7830" t="str">
        <f>Raw_Data!A7830</f>
        <v>36011496</v>
      </c>
      <c r="B7830">
        <f>Raw_Data!B7830</f>
        <v>45684</v>
      </c>
      <c r="C7830" t="str">
        <f>Raw_Data!C7830</f>
        <v>MEDROXYPROGESTERONE 150 MG/</v>
      </c>
      <c r="D7830" t="str">
        <f>Raw_Data!D7830</f>
        <v>66993037179</v>
      </c>
      <c r="E7830" t="str">
        <f>Raw_Data!E7830</f>
        <v>GRESHAM, J. MARK</v>
      </c>
      <c r="F7830" t="str">
        <f>Raw_Data!F7830</f>
        <v>1326026618</v>
      </c>
      <c r="G7830" t="str">
        <f>Raw_Data!H7830</f>
        <v>3</v>
      </c>
      <c r="H7830">
        <f>IFERROR(VLOOKUP(G7830,Store_Map!$A$2:$I$100,3,FALSE),"")</f>
        <v>0</v>
      </c>
      <c r="I7830">
        <f>IFERROR(VLOOKUP(G7830,Store_Map!$A$2:$I$100,4,FALSE),"")</f>
        <v>0</v>
      </c>
      <c r="J7830">
        <f>IFERROR(VLOOKUP(G7830,Store_Map!$A$2:$I$100,5,FALSE),"")</f>
        <v>0</v>
      </c>
      <c r="K7830">
        <f>IFERROR(VLOOKUP(G7830,Store_Map!$A$2:$I$100,6,FALSE),"")</f>
        <v>0</v>
      </c>
      <c r="L7830">
        <f>IFERROR(VLOOKUP(G7830,Store_Map!$A$2:$I$100,7,FALSE),"")</f>
        <v>0</v>
      </c>
      <c r="M7830">
        <f>IFERROR(VLOOKUP(G7830,Store_Map!$A$2:$I$100,8,FALSE),"")</f>
        <v>0</v>
      </c>
      <c r="N7830">
        <f t="shared" si="1098"/>
        <v>0</v>
      </c>
      <c r="O7830" t="str">
        <f t="shared" si="1099"/>
        <v>PASS</v>
      </c>
      <c r="P7830" t="str">
        <f t="shared" si="1100"/>
        <v>PASS</v>
      </c>
      <c r="Q7830" t="str">
        <f t="shared" si="1101"/>
        <v>PASS</v>
      </c>
      <c r="R7830" t="str">
        <f t="shared" si="1102"/>
        <v>PASS</v>
      </c>
      <c r="S7830" t="str">
        <f t="shared" si="1103"/>
        <v>PASS</v>
      </c>
      <c r="T7830">
        <f t="shared" si="1104"/>
        <v>100</v>
      </c>
      <c r="U7830" t="str">
        <f t="shared" si="1105"/>
        <v>Low</v>
      </c>
      <c r="V7830" t="str">
        <f t="shared" si="1106"/>
        <v>Clean</v>
      </c>
    </row>
    <row r="7831" spans="1:22" x14ac:dyDescent="0.3">
      <c r="A7831" t="str">
        <f>Raw_Data!A7831</f>
        <v>36013335</v>
      </c>
      <c r="B7831">
        <f>Raw_Data!B7831</f>
        <v>45684</v>
      </c>
      <c r="C7831" t="str">
        <f>Raw_Data!C7831</f>
        <v>FREESTYLE LIBRE 2 SENSOR</v>
      </c>
      <c r="D7831" t="str">
        <f>Raw_Data!D7831</f>
        <v>57599080000</v>
      </c>
      <c r="E7831" t="str">
        <f>Raw_Data!E7831</f>
        <v>YASIN, NURA</v>
      </c>
      <c r="F7831" t="str">
        <f>Raw_Data!F7831</f>
        <v>1265518567</v>
      </c>
      <c r="G7831" t="str">
        <f>Raw_Data!H7831</f>
        <v>3</v>
      </c>
      <c r="H7831">
        <f>IFERROR(VLOOKUP(G7831,Store_Map!$A$2:$I$100,3,FALSE),"")</f>
        <v>0</v>
      </c>
      <c r="I7831">
        <f>IFERROR(VLOOKUP(G7831,Store_Map!$A$2:$I$100,4,FALSE),"")</f>
        <v>0</v>
      </c>
      <c r="J7831">
        <f>IFERROR(VLOOKUP(G7831,Store_Map!$A$2:$I$100,5,FALSE),"")</f>
        <v>0</v>
      </c>
      <c r="K7831">
        <f>IFERROR(VLOOKUP(G7831,Store_Map!$A$2:$I$100,6,FALSE),"")</f>
        <v>0</v>
      </c>
      <c r="L7831">
        <f>IFERROR(VLOOKUP(G7831,Store_Map!$A$2:$I$100,7,FALSE),"")</f>
        <v>0</v>
      </c>
      <c r="M7831">
        <f>IFERROR(VLOOKUP(G7831,Store_Map!$A$2:$I$100,8,FALSE),"")</f>
        <v>0</v>
      </c>
      <c r="N7831">
        <f t="shared" si="1098"/>
        <v>0</v>
      </c>
      <c r="O7831" t="str">
        <f t="shared" si="1099"/>
        <v>PASS</v>
      </c>
      <c r="P7831" t="str">
        <f t="shared" si="1100"/>
        <v>PASS</v>
      </c>
      <c r="Q7831" t="str">
        <f t="shared" si="1101"/>
        <v>PASS</v>
      </c>
      <c r="R7831" t="str">
        <f t="shared" si="1102"/>
        <v>PASS</v>
      </c>
      <c r="S7831" t="str">
        <f t="shared" si="1103"/>
        <v>PASS</v>
      </c>
      <c r="T7831">
        <f t="shared" si="1104"/>
        <v>100</v>
      </c>
      <c r="U7831" t="str">
        <f t="shared" si="1105"/>
        <v>Low</v>
      </c>
      <c r="V7831" t="str">
        <f t="shared" si="1106"/>
        <v>Clean</v>
      </c>
    </row>
    <row r="7832" spans="1:22" x14ac:dyDescent="0.3">
      <c r="A7832" t="str">
        <f>Raw_Data!A7832</f>
        <v>36014584</v>
      </c>
      <c r="B7832">
        <f>Raw_Data!B7832</f>
        <v>45684</v>
      </c>
      <c r="C7832" t="str">
        <f>Raw_Data!C7832</f>
        <v>ZEPBOUND 12.5 MG/0.5 ML PEN</v>
      </c>
      <c r="D7832" t="str">
        <f>Raw_Data!D7832</f>
        <v>2246080</v>
      </c>
      <c r="E7832" t="str">
        <f>Raw_Data!E7832</f>
        <v>ETINGE, BIE</v>
      </c>
      <c r="F7832" t="str">
        <f>Raw_Data!F7832</f>
        <v>1093007890</v>
      </c>
      <c r="G7832" t="str">
        <f>Raw_Data!H7832</f>
        <v>3</v>
      </c>
      <c r="H7832">
        <f>IFERROR(VLOOKUP(G7832,Store_Map!$A$2:$I$100,3,FALSE),"")</f>
        <v>0</v>
      </c>
      <c r="I7832">
        <f>IFERROR(VLOOKUP(G7832,Store_Map!$A$2:$I$100,4,FALSE),"")</f>
        <v>0</v>
      </c>
      <c r="J7832">
        <f>IFERROR(VLOOKUP(G7832,Store_Map!$A$2:$I$100,5,FALSE),"")</f>
        <v>0</v>
      </c>
      <c r="K7832">
        <f>IFERROR(VLOOKUP(G7832,Store_Map!$A$2:$I$100,6,FALSE),"")</f>
        <v>0</v>
      </c>
      <c r="L7832">
        <f>IFERROR(VLOOKUP(G7832,Store_Map!$A$2:$I$100,7,FALSE),"")</f>
        <v>0</v>
      </c>
      <c r="M7832">
        <f>IFERROR(VLOOKUP(G7832,Store_Map!$A$2:$I$100,8,FALSE),"")</f>
        <v>0</v>
      </c>
      <c r="N7832">
        <f t="shared" si="1098"/>
        <v>0</v>
      </c>
      <c r="O7832" t="str">
        <f t="shared" si="1099"/>
        <v>PASS</v>
      </c>
      <c r="P7832" t="str">
        <f t="shared" si="1100"/>
        <v>REVIEW</v>
      </c>
      <c r="Q7832" t="str">
        <f t="shared" si="1101"/>
        <v>PASS</v>
      </c>
      <c r="R7832" t="str">
        <f t="shared" si="1102"/>
        <v>PASS</v>
      </c>
      <c r="S7832" t="str">
        <f t="shared" si="1103"/>
        <v>REVIEW</v>
      </c>
      <c r="T7832">
        <f t="shared" si="1104"/>
        <v>90</v>
      </c>
      <c r="U7832" t="str">
        <f t="shared" si="1105"/>
        <v>Low</v>
      </c>
      <c r="V7832" t="str">
        <f t="shared" si="1106"/>
        <v>Invalid NDC</v>
      </c>
    </row>
    <row r="7833" spans="1:22" x14ac:dyDescent="0.3">
      <c r="A7833" t="str">
        <f>Raw_Data!A7833</f>
        <v>36014680</v>
      </c>
      <c r="B7833">
        <f>Raw_Data!B7833</f>
        <v>45684</v>
      </c>
      <c r="C7833" t="str">
        <f>Raw_Data!C7833</f>
        <v>ATORVASTATIN 20 MG TABLET</v>
      </c>
      <c r="D7833" t="str">
        <f>Raw_Data!D7833</f>
        <v>67877051290</v>
      </c>
      <c r="E7833" t="str">
        <f>Raw_Data!E7833</f>
        <v>BYNE, EDMUND</v>
      </c>
      <c r="F7833" t="str">
        <f>Raw_Data!F7833</f>
        <v>1033186648</v>
      </c>
      <c r="G7833" t="str">
        <f>Raw_Data!H7833</f>
        <v>3</v>
      </c>
      <c r="H7833">
        <f>IFERROR(VLOOKUP(G7833,Store_Map!$A$2:$I$100,3,FALSE),"")</f>
        <v>0</v>
      </c>
      <c r="I7833">
        <f>IFERROR(VLOOKUP(G7833,Store_Map!$A$2:$I$100,4,FALSE),"")</f>
        <v>0</v>
      </c>
      <c r="J7833">
        <f>IFERROR(VLOOKUP(G7833,Store_Map!$A$2:$I$100,5,FALSE),"")</f>
        <v>0</v>
      </c>
      <c r="K7833">
        <f>IFERROR(VLOOKUP(G7833,Store_Map!$A$2:$I$100,6,FALSE),"")</f>
        <v>0</v>
      </c>
      <c r="L7833">
        <f>IFERROR(VLOOKUP(G7833,Store_Map!$A$2:$I$100,7,FALSE),"")</f>
        <v>0</v>
      </c>
      <c r="M7833">
        <f>IFERROR(VLOOKUP(G7833,Store_Map!$A$2:$I$100,8,FALSE),"")</f>
        <v>0</v>
      </c>
      <c r="N7833">
        <f t="shared" si="1098"/>
        <v>0</v>
      </c>
      <c r="O7833" t="str">
        <f t="shared" si="1099"/>
        <v>PASS</v>
      </c>
      <c r="P7833" t="str">
        <f t="shared" si="1100"/>
        <v>PASS</v>
      </c>
      <c r="Q7833" t="str">
        <f t="shared" si="1101"/>
        <v>PASS</v>
      </c>
      <c r="R7833" t="str">
        <f t="shared" si="1102"/>
        <v>PASS</v>
      </c>
      <c r="S7833" t="str">
        <f t="shared" si="1103"/>
        <v>PASS</v>
      </c>
      <c r="T7833">
        <f t="shared" si="1104"/>
        <v>100</v>
      </c>
      <c r="U7833" t="str">
        <f t="shared" si="1105"/>
        <v>Low</v>
      </c>
      <c r="V7833" t="str">
        <f t="shared" si="1106"/>
        <v>Clean</v>
      </c>
    </row>
    <row r="7834" spans="1:22" x14ac:dyDescent="0.3">
      <c r="A7834" t="str">
        <f>Raw_Data!A7834</f>
        <v>36014777</v>
      </c>
      <c r="B7834">
        <f>Raw_Data!B7834</f>
        <v>45684</v>
      </c>
      <c r="C7834" t="str">
        <f>Raw_Data!C7834</f>
        <v>GUANFACINE 2 MG TABLET</v>
      </c>
      <c r="D7834" t="str">
        <f>Raw_Data!D7834</f>
        <v>42806029601</v>
      </c>
      <c r="E7834" t="str">
        <f>Raw_Data!E7834</f>
        <v>Acevedo, Jose</v>
      </c>
      <c r="F7834" t="str">
        <f>Raw_Data!F7834</f>
        <v>1356327027</v>
      </c>
      <c r="G7834" t="str">
        <f>Raw_Data!H7834</f>
        <v>3</v>
      </c>
      <c r="H7834">
        <f>IFERROR(VLOOKUP(G7834,Store_Map!$A$2:$I$100,3,FALSE),"")</f>
        <v>0</v>
      </c>
      <c r="I7834">
        <f>IFERROR(VLOOKUP(G7834,Store_Map!$A$2:$I$100,4,FALSE),"")</f>
        <v>0</v>
      </c>
      <c r="J7834">
        <f>IFERROR(VLOOKUP(G7834,Store_Map!$A$2:$I$100,5,FALSE),"")</f>
        <v>0</v>
      </c>
      <c r="K7834">
        <f>IFERROR(VLOOKUP(G7834,Store_Map!$A$2:$I$100,6,FALSE),"")</f>
        <v>0</v>
      </c>
      <c r="L7834">
        <f>IFERROR(VLOOKUP(G7834,Store_Map!$A$2:$I$100,7,FALSE),"")</f>
        <v>0</v>
      </c>
      <c r="M7834">
        <f>IFERROR(VLOOKUP(G7834,Store_Map!$A$2:$I$100,8,FALSE),"")</f>
        <v>0</v>
      </c>
      <c r="N7834">
        <f t="shared" si="1098"/>
        <v>0</v>
      </c>
      <c r="O7834" t="str">
        <f t="shared" si="1099"/>
        <v>PASS</v>
      </c>
      <c r="P7834" t="str">
        <f t="shared" si="1100"/>
        <v>PASS</v>
      </c>
      <c r="Q7834" t="str">
        <f t="shared" si="1101"/>
        <v>PASS</v>
      </c>
      <c r="R7834" t="str">
        <f t="shared" si="1102"/>
        <v>PASS</v>
      </c>
      <c r="S7834" t="str">
        <f t="shared" si="1103"/>
        <v>PASS</v>
      </c>
      <c r="T7834">
        <f t="shared" si="1104"/>
        <v>100</v>
      </c>
      <c r="U7834" t="str">
        <f t="shared" si="1105"/>
        <v>Low</v>
      </c>
      <c r="V7834" t="str">
        <f t="shared" si="1106"/>
        <v>Clean</v>
      </c>
    </row>
    <row r="7835" spans="1:22" x14ac:dyDescent="0.3">
      <c r="A7835" t="str">
        <f>Raw_Data!A7835</f>
        <v>36014882</v>
      </c>
      <c r="B7835">
        <f>Raw_Data!B7835</f>
        <v>45684</v>
      </c>
      <c r="C7835" t="str">
        <f>Raw_Data!C7835</f>
        <v>MYFEMBREE 40 MG-1 MG-0.5 MG</v>
      </c>
      <c r="D7835" t="str">
        <f>Raw_Data!D7835</f>
        <v>72974041501</v>
      </c>
      <c r="E7835" t="str">
        <f>Raw_Data!E7835</f>
        <v>JOHNSON, PRINCESSA</v>
      </c>
      <c r="F7835" t="str">
        <f>Raw_Data!F7835</f>
        <v>1295754596</v>
      </c>
      <c r="G7835" t="str">
        <f>Raw_Data!H7835</f>
        <v>3</v>
      </c>
      <c r="H7835">
        <f>IFERROR(VLOOKUP(G7835,Store_Map!$A$2:$I$100,3,FALSE),"")</f>
        <v>0</v>
      </c>
      <c r="I7835">
        <f>IFERROR(VLOOKUP(G7835,Store_Map!$A$2:$I$100,4,FALSE),"")</f>
        <v>0</v>
      </c>
      <c r="J7835">
        <f>IFERROR(VLOOKUP(G7835,Store_Map!$A$2:$I$100,5,FALSE),"")</f>
        <v>0</v>
      </c>
      <c r="K7835">
        <f>IFERROR(VLOOKUP(G7835,Store_Map!$A$2:$I$100,6,FALSE),"")</f>
        <v>0</v>
      </c>
      <c r="L7835">
        <f>IFERROR(VLOOKUP(G7835,Store_Map!$A$2:$I$100,7,FALSE),"")</f>
        <v>0</v>
      </c>
      <c r="M7835">
        <f>IFERROR(VLOOKUP(G7835,Store_Map!$A$2:$I$100,8,FALSE),"")</f>
        <v>0</v>
      </c>
      <c r="N7835">
        <f t="shared" si="1098"/>
        <v>0</v>
      </c>
      <c r="O7835" t="str">
        <f t="shared" si="1099"/>
        <v>PASS</v>
      </c>
      <c r="P7835" t="str">
        <f t="shared" si="1100"/>
        <v>PASS</v>
      </c>
      <c r="Q7835" t="str">
        <f t="shared" si="1101"/>
        <v>PASS</v>
      </c>
      <c r="R7835" t="str">
        <f t="shared" si="1102"/>
        <v>PASS</v>
      </c>
      <c r="S7835" t="str">
        <f t="shared" si="1103"/>
        <v>PASS</v>
      </c>
      <c r="T7835">
        <f t="shared" si="1104"/>
        <v>100</v>
      </c>
      <c r="U7835" t="str">
        <f t="shared" si="1105"/>
        <v>Low</v>
      </c>
      <c r="V7835" t="str">
        <f t="shared" si="1106"/>
        <v>Clean</v>
      </c>
    </row>
    <row r="7836" spans="1:22" x14ac:dyDescent="0.3">
      <c r="A7836" t="str">
        <f>Raw_Data!A7836</f>
        <v>36015171</v>
      </c>
      <c r="B7836">
        <f>Raw_Data!B7836</f>
        <v>45684</v>
      </c>
      <c r="C7836" t="str">
        <f>Raw_Data!C7836</f>
        <v>ESTRADIOL-NORETH 1-0.5 MG T</v>
      </c>
      <c r="D7836" t="str">
        <f>Raw_Data!D7836</f>
        <v>51991047428</v>
      </c>
      <c r="E7836" t="str">
        <f>Raw_Data!E7836</f>
        <v>GRESHAM, J. MARK</v>
      </c>
      <c r="F7836" t="str">
        <f>Raw_Data!F7836</f>
        <v>1326026618</v>
      </c>
      <c r="G7836" t="str">
        <f>Raw_Data!H7836</f>
        <v>3</v>
      </c>
      <c r="H7836">
        <f>IFERROR(VLOOKUP(G7836,Store_Map!$A$2:$I$100,3,FALSE),"")</f>
        <v>0</v>
      </c>
      <c r="I7836">
        <f>IFERROR(VLOOKUP(G7836,Store_Map!$A$2:$I$100,4,FALSE),"")</f>
        <v>0</v>
      </c>
      <c r="J7836">
        <f>IFERROR(VLOOKUP(G7836,Store_Map!$A$2:$I$100,5,FALSE),"")</f>
        <v>0</v>
      </c>
      <c r="K7836">
        <f>IFERROR(VLOOKUP(G7836,Store_Map!$A$2:$I$100,6,FALSE),"")</f>
        <v>0</v>
      </c>
      <c r="L7836">
        <f>IFERROR(VLOOKUP(G7836,Store_Map!$A$2:$I$100,7,FALSE),"")</f>
        <v>0</v>
      </c>
      <c r="M7836">
        <f>IFERROR(VLOOKUP(G7836,Store_Map!$A$2:$I$100,8,FALSE),"")</f>
        <v>0</v>
      </c>
      <c r="N7836">
        <f t="shared" si="1098"/>
        <v>0</v>
      </c>
      <c r="O7836" t="str">
        <f t="shared" si="1099"/>
        <v>PASS</v>
      </c>
      <c r="P7836" t="str">
        <f t="shared" si="1100"/>
        <v>PASS</v>
      </c>
      <c r="Q7836" t="str">
        <f t="shared" si="1101"/>
        <v>PASS</v>
      </c>
      <c r="R7836" t="str">
        <f t="shared" si="1102"/>
        <v>PASS</v>
      </c>
      <c r="S7836" t="str">
        <f t="shared" si="1103"/>
        <v>PASS</v>
      </c>
      <c r="T7836">
        <f t="shared" si="1104"/>
        <v>100</v>
      </c>
      <c r="U7836" t="str">
        <f t="shared" si="1105"/>
        <v>Low</v>
      </c>
      <c r="V7836" t="str">
        <f t="shared" si="1106"/>
        <v>Clean</v>
      </c>
    </row>
    <row r="7837" spans="1:22" x14ac:dyDescent="0.3">
      <c r="A7837" t="str">
        <f>Raw_Data!A7837</f>
        <v>36015403</v>
      </c>
      <c r="B7837">
        <f>Raw_Data!B7837</f>
        <v>45684</v>
      </c>
      <c r="C7837" t="str">
        <f>Raw_Data!C7837</f>
        <v>ALLERGY RELIEF 180 MG TABLE</v>
      </c>
      <c r="D7837" t="str">
        <f>Raw_Data!D7837</f>
        <v>69230030030</v>
      </c>
      <c r="E7837" t="str">
        <f>Raw_Data!E7837</f>
        <v>THERATTIL, JAYA</v>
      </c>
      <c r="F7837" t="str">
        <f>Raw_Data!F7837</f>
        <v>1043285810</v>
      </c>
      <c r="G7837" t="str">
        <f>Raw_Data!H7837</f>
        <v>3</v>
      </c>
      <c r="H7837">
        <f>IFERROR(VLOOKUP(G7837,Store_Map!$A$2:$I$100,3,FALSE),"")</f>
        <v>0</v>
      </c>
      <c r="I7837">
        <f>IFERROR(VLOOKUP(G7837,Store_Map!$A$2:$I$100,4,FALSE),"")</f>
        <v>0</v>
      </c>
      <c r="J7837">
        <f>IFERROR(VLOOKUP(G7837,Store_Map!$A$2:$I$100,5,FALSE),"")</f>
        <v>0</v>
      </c>
      <c r="K7837">
        <f>IFERROR(VLOOKUP(G7837,Store_Map!$A$2:$I$100,6,FALSE),"")</f>
        <v>0</v>
      </c>
      <c r="L7837">
        <f>IFERROR(VLOOKUP(G7837,Store_Map!$A$2:$I$100,7,FALSE),"")</f>
        <v>0</v>
      </c>
      <c r="M7837">
        <f>IFERROR(VLOOKUP(G7837,Store_Map!$A$2:$I$100,8,FALSE),"")</f>
        <v>0</v>
      </c>
      <c r="N7837">
        <f t="shared" si="1098"/>
        <v>0</v>
      </c>
      <c r="O7837" t="str">
        <f t="shared" si="1099"/>
        <v>PASS</v>
      </c>
      <c r="P7837" t="str">
        <f t="shared" si="1100"/>
        <v>PASS</v>
      </c>
      <c r="Q7837" t="str">
        <f t="shared" si="1101"/>
        <v>PASS</v>
      </c>
      <c r="R7837" t="str">
        <f t="shared" si="1102"/>
        <v>PASS</v>
      </c>
      <c r="S7837" t="str">
        <f t="shared" si="1103"/>
        <v>PASS</v>
      </c>
      <c r="T7837">
        <f t="shared" si="1104"/>
        <v>100</v>
      </c>
      <c r="U7837" t="str">
        <f t="shared" si="1105"/>
        <v>Low</v>
      </c>
      <c r="V7837" t="str">
        <f t="shared" si="1106"/>
        <v>Clean</v>
      </c>
    </row>
    <row r="7838" spans="1:22" x14ac:dyDescent="0.3">
      <c r="A7838" t="str">
        <f>Raw_Data!A7838</f>
        <v>36015739</v>
      </c>
      <c r="B7838">
        <f>Raw_Data!B7838</f>
        <v>45684</v>
      </c>
      <c r="C7838" t="str">
        <f>Raw_Data!C7838</f>
        <v>FREESTYLE LIBRE 3 SENSOR</v>
      </c>
      <c r="D7838" t="str">
        <f>Raw_Data!D7838</f>
        <v>57599081800</v>
      </c>
      <c r="E7838" t="str">
        <f>Raw_Data!E7838</f>
        <v>YASIN, NURA</v>
      </c>
      <c r="F7838" t="str">
        <f>Raw_Data!F7838</f>
        <v>1265518567</v>
      </c>
      <c r="G7838" t="str">
        <f>Raw_Data!H7838</f>
        <v>3</v>
      </c>
      <c r="H7838">
        <f>IFERROR(VLOOKUP(G7838,Store_Map!$A$2:$I$100,3,FALSE),"")</f>
        <v>0</v>
      </c>
      <c r="I7838">
        <f>IFERROR(VLOOKUP(G7838,Store_Map!$A$2:$I$100,4,FALSE),"")</f>
        <v>0</v>
      </c>
      <c r="J7838">
        <f>IFERROR(VLOOKUP(G7838,Store_Map!$A$2:$I$100,5,FALSE),"")</f>
        <v>0</v>
      </c>
      <c r="K7838">
        <f>IFERROR(VLOOKUP(G7838,Store_Map!$A$2:$I$100,6,FALSE),"")</f>
        <v>0</v>
      </c>
      <c r="L7838">
        <f>IFERROR(VLOOKUP(G7838,Store_Map!$A$2:$I$100,7,FALSE),"")</f>
        <v>0</v>
      </c>
      <c r="M7838">
        <f>IFERROR(VLOOKUP(G7838,Store_Map!$A$2:$I$100,8,FALSE),"")</f>
        <v>0</v>
      </c>
      <c r="N7838">
        <f t="shared" si="1098"/>
        <v>0</v>
      </c>
      <c r="O7838" t="str">
        <f t="shared" si="1099"/>
        <v>PASS</v>
      </c>
      <c r="P7838" t="str">
        <f t="shared" si="1100"/>
        <v>PASS</v>
      </c>
      <c r="Q7838" t="str">
        <f t="shared" si="1101"/>
        <v>PASS</v>
      </c>
      <c r="R7838" t="str">
        <f t="shared" si="1102"/>
        <v>PASS</v>
      </c>
      <c r="S7838" t="str">
        <f t="shared" si="1103"/>
        <v>PASS</v>
      </c>
      <c r="T7838">
        <f t="shared" si="1104"/>
        <v>100</v>
      </c>
      <c r="U7838" t="str">
        <f t="shared" si="1105"/>
        <v>Low</v>
      </c>
      <c r="V7838" t="str">
        <f t="shared" si="1106"/>
        <v>Clean</v>
      </c>
    </row>
    <row r="7839" spans="1:22" x14ac:dyDescent="0.3">
      <c r="A7839" t="str">
        <f>Raw_Data!A7839</f>
        <v>36015773</v>
      </c>
      <c r="B7839">
        <f>Raw_Data!B7839</f>
        <v>45684</v>
      </c>
      <c r="C7839" t="str">
        <f>Raw_Data!C7839</f>
        <v>OMEPRAZOLE DR 20 MG CAPSULE</v>
      </c>
      <c r="D7839" t="str">
        <f>Raw_Data!D7839</f>
        <v>59651000290</v>
      </c>
      <c r="E7839" t="str">
        <f>Raw_Data!E7839</f>
        <v>THERATTIL, JAYA</v>
      </c>
      <c r="F7839" t="str">
        <f>Raw_Data!F7839</f>
        <v>1043285810</v>
      </c>
      <c r="G7839" t="str">
        <f>Raw_Data!H7839</f>
        <v>3</v>
      </c>
      <c r="H7839">
        <f>IFERROR(VLOOKUP(G7839,Store_Map!$A$2:$I$100,3,FALSE),"")</f>
        <v>0</v>
      </c>
      <c r="I7839">
        <f>IFERROR(VLOOKUP(G7839,Store_Map!$A$2:$I$100,4,FALSE),"")</f>
        <v>0</v>
      </c>
      <c r="J7839">
        <f>IFERROR(VLOOKUP(G7839,Store_Map!$A$2:$I$100,5,FALSE),"")</f>
        <v>0</v>
      </c>
      <c r="K7839">
        <f>IFERROR(VLOOKUP(G7839,Store_Map!$A$2:$I$100,6,FALSE),"")</f>
        <v>0</v>
      </c>
      <c r="L7839">
        <f>IFERROR(VLOOKUP(G7839,Store_Map!$A$2:$I$100,7,FALSE),"")</f>
        <v>0</v>
      </c>
      <c r="M7839">
        <f>IFERROR(VLOOKUP(G7839,Store_Map!$A$2:$I$100,8,FALSE),"")</f>
        <v>0</v>
      </c>
      <c r="N7839">
        <f t="shared" si="1098"/>
        <v>0</v>
      </c>
      <c r="O7839" t="str">
        <f t="shared" si="1099"/>
        <v>PASS</v>
      </c>
      <c r="P7839" t="str">
        <f t="shared" si="1100"/>
        <v>PASS</v>
      </c>
      <c r="Q7839" t="str">
        <f t="shared" si="1101"/>
        <v>PASS</v>
      </c>
      <c r="R7839" t="str">
        <f t="shared" si="1102"/>
        <v>PASS</v>
      </c>
      <c r="S7839" t="str">
        <f t="shared" si="1103"/>
        <v>PASS</v>
      </c>
      <c r="T7839">
        <f t="shared" si="1104"/>
        <v>100</v>
      </c>
      <c r="U7839" t="str">
        <f t="shared" si="1105"/>
        <v>Low</v>
      </c>
      <c r="V7839" t="str">
        <f t="shared" si="1106"/>
        <v>Clean</v>
      </c>
    </row>
    <row r="7840" spans="1:22" x14ac:dyDescent="0.3">
      <c r="A7840" t="str">
        <f>Raw_Data!A7840</f>
        <v>36015774</v>
      </c>
      <c r="B7840">
        <f>Raw_Data!B7840</f>
        <v>45684</v>
      </c>
      <c r="C7840" t="str">
        <f>Raw_Data!C7840</f>
        <v>LEVOCETIRIZINE 5 MG TABLET</v>
      </c>
      <c r="D7840" t="str">
        <f>Raw_Data!D7840</f>
        <v>33342020010</v>
      </c>
      <c r="E7840" t="str">
        <f>Raw_Data!E7840</f>
        <v>THERATTIL, JAYA</v>
      </c>
      <c r="F7840" t="str">
        <f>Raw_Data!F7840</f>
        <v>1043285810</v>
      </c>
      <c r="G7840" t="str">
        <f>Raw_Data!H7840</f>
        <v>3</v>
      </c>
      <c r="H7840">
        <f>IFERROR(VLOOKUP(G7840,Store_Map!$A$2:$I$100,3,FALSE),"")</f>
        <v>0</v>
      </c>
      <c r="I7840">
        <f>IFERROR(VLOOKUP(G7840,Store_Map!$A$2:$I$100,4,FALSE),"")</f>
        <v>0</v>
      </c>
      <c r="J7840">
        <f>IFERROR(VLOOKUP(G7840,Store_Map!$A$2:$I$100,5,FALSE),"")</f>
        <v>0</v>
      </c>
      <c r="K7840">
        <f>IFERROR(VLOOKUP(G7840,Store_Map!$A$2:$I$100,6,FALSE),"")</f>
        <v>0</v>
      </c>
      <c r="L7840">
        <f>IFERROR(VLOOKUP(G7840,Store_Map!$A$2:$I$100,7,FALSE),"")</f>
        <v>0</v>
      </c>
      <c r="M7840">
        <f>IFERROR(VLOOKUP(G7840,Store_Map!$A$2:$I$100,8,FALSE),"")</f>
        <v>0</v>
      </c>
      <c r="N7840">
        <f t="shared" si="1098"/>
        <v>0</v>
      </c>
      <c r="O7840" t="str">
        <f t="shared" si="1099"/>
        <v>PASS</v>
      </c>
      <c r="P7840" t="str">
        <f t="shared" si="1100"/>
        <v>PASS</v>
      </c>
      <c r="Q7840" t="str">
        <f t="shared" si="1101"/>
        <v>PASS</v>
      </c>
      <c r="R7840" t="str">
        <f t="shared" si="1102"/>
        <v>PASS</v>
      </c>
      <c r="S7840" t="str">
        <f t="shared" si="1103"/>
        <v>PASS</v>
      </c>
      <c r="T7840">
        <f t="shared" si="1104"/>
        <v>100</v>
      </c>
      <c r="U7840" t="str">
        <f t="shared" si="1105"/>
        <v>Low</v>
      </c>
      <c r="V7840" t="str">
        <f t="shared" si="1106"/>
        <v>Clean</v>
      </c>
    </row>
    <row r="7841" spans="1:22" x14ac:dyDescent="0.3">
      <c r="A7841" t="str">
        <f>Raw_Data!A7841</f>
        <v>36015775</v>
      </c>
      <c r="B7841">
        <f>Raw_Data!B7841</f>
        <v>45684</v>
      </c>
      <c r="C7841" t="str">
        <f>Raw_Data!C7841</f>
        <v>MONTELUKAST SOD 5 MG TAB CH</v>
      </c>
      <c r="D7841" t="str">
        <f>Raw_Data!D7841</f>
        <v>33342011107</v>
      </c>
      <c r="E7841" t="str">
        <f>Raw_Data!E7841</f>
        <v>THERATTIL, JAYA</v>
      </c>
      <c r="F7841" t="str">
        <f>Raw_Data!F7841</f>
        <v>1043285810</v>
      </c>
      <c r="G7841" t="str">
        <f>Raw_Data!H7841</f>
        <v>3</v>
      </c>
      <c r="H7841">
        <f>IFERROR(VLOOKUP(G7841,Store_Map!$A$2:$I$100,3,FALSE),"")</f>
        <v>0</v>
      </c>
      <c r="I7841">
        <f>IFERROR(VLOOKUP(G7841,Store_Map!$A$2:$I$100,4,FALSE),"")</f>
        <v>0</v>
      </c>
      <c r="J7841">
        <f>IFERROR(VLOOKUP(G7841,Store_Map!$A$2:$I$100,5,FALSE),"")</f>
        <v>0</v>
      </c>
      <c r="K7841">
        <f>IFERROR(VLOOKUP(G7841,Store_Map!$A$2:$I$100,6,FALSE),"")</f>
        <v>0</v>
      </c>
      <c r="L7841">
        <f>IFERROR(VLOOKUP(G7841,Store_Map!$A$2:$I$100,7,FALSE),"")</f>
        <v>0</v>
      </c>
      <c r="M7841">
        <f>IFERROR(VLOOKUP(G7841,Store_Map!$A$2:$I$100,8,FALSE),"")</f>
        <v>0</v>
      </c>
      <c r="N7841">
        <f t="shared" si="1098"/>
        <v>0</v>
      </c>
      <c r="O7841" t="str">
        <f t="shared" si="1099"/>
        <v>PASS</v>
      </c>
      <c r="P7841" t="str">
        <f t="shared" si="1100"/>
        <v>PASS</v>
      </c>
      <c r="Q7841" t="str">
        <f t="shared" si="1101"/>
        <v>PASS</v>
      </c>
      <c r="R7841" t="str">
        <f t="shared" si="1102"/>
        <v>PASS</v>
      </c>
      <c r="S7841" t="str">
        <f t="shared" si="1103"/>
        <v>PASS</v>
      </c>
      <c r="T7841">
        <f t="shared" si="1104"/>
        <v>100</v>
      </c>
      <c r="U7841" t="str">
        <f t="shared" si="1105"/>
        <v>Low</v>
      </c>
      <c r="V7841" t="str">
        <f t="shared" si="1106"/>
        <v>Clean</v>
      </c>
    </row>
    <row r="7842" spans="1:22" x14ac:dyDescent="0.3">
      <c r="A7842" t="str">
        <f>Raw_Data!A7842</f>
        <v>36015776</v>
      </c>
      <c r="B7842">
        <f>Raw_Data!B7842</f>
        <v>45684</v>
      </c>
      <c r="C7842" t="str">
        <f>Raw_Data!C7842</f>
        <v>FLUTICASONE PROP HFA 44 MCG</v>
      </c>
      <c r="D7842" t="str">
        <f>Raw_Data!D7842</f>
        <v>66993007896</v>
      </c>
      <c r="E7842" t="str">
        <f>Raw_Data!E7842</f>
        <v>THERATTIL, JAYA</v>
      </c>
      <c r="F7842" t="str">
        <f>Raw_Data!F7842</f>
        <v>1043285810</v>
      </c>
      <c r="G7842" t="str">
        <f>Raw_Data!H7842</f>
        <v>3</v>
      </c>
      <c r="H7842">
        <f>IFERROR(VLOOKUP(G7842,Store_Map!$A$2:$I$100,3,FALSE),"")</f>
        <v>0</v>
      </c>
      <c r="I7842">
        <f>IFERROR(VLOOKUP(G7842,Store_Map!$A$2:$I$100,4,FALSE),"")</f>
        <v>0</v>
      </c>
      <c r="J7842">
        <f>IFERROR(VLOOKUP(G7842,Store_Map!$A$2:$I$100,5,FALSE),"")</f>
        <v>0</v>
      </c>
      <c r="K7842">
        <f>IFERROR(VLOOKUP(G7842,Store_Map!$A$2:$I$100,6,FALSE),"")</f>
        <v>0</v>
      </c>
      <c r="L7842">
        <f>IFERROR(VLOOKUP(G7842,Store_Map!$A$2:$I$100,7,FALSE),"")</f>
        <v>0</v>
      </c>
      <c r="M7842">
        <f>IFERROR(VLOOKUP(G7842,Store_Map!$A$2:$I$100,8,FALSE),"")</f>
        <v>0</v>
      </c>
      <c r="N7842">
        <f t="shared" si="1098"/>
        <v>0</v>
      </c>
      <c r="O7842" t="str">
        <f t="shared" si="1099"/>
        <v>PASS</v>
      </c>
      <c r="P7842" t="str">
        <f t="shared" si="1100"/>
        <v>PASS</v>
      </c>
      <c r="Q7842" t="str">
        <f t="shared" si="1101"/>
        <v>PASS</v>
      </c>
      <c r="R7842" t="str">
        <f t="shared" si="1102"/>
        <v>PASS</v>
      </c>
      <c r="S7842" t="str">
        <f t="shared" si="1103"/>
        <v>PASS</v>
      </c>
      <c r="T7842">
        <f t="shared" si="1104"/>
        <v>100</v>
      </c>
      <c r="U7842" t="str">
        <f t="shared" si="1105"/>
        <v>Low</v>
      </c>
      <c r="V7842" t="str">
        <f t="shared" si="1106"/>
        <v>Clean</v>
      </c>
    </row>
    <row r="7843" spans="1:22" x14ac:dyDescent="0.3">
      <c r="A7843" t="str">
        <f>Raw_Data!A7843</f>
        <v>36015777</v>
      </c>
      <c r="B7843">
        <f>Raw_Data!B7843</f>
        <v>45684</v>
      </c>
      <c r="C7843" t="str">
        <f>Raw_Data!C7843</f>
        <v>FLUTICASONE PROP 50 MCG SPR</v>
      </c>
      <c r="D7843" t="str">
        <f>Raw_Data!D7843</f>
        <v>536118365</v>
      </c>
      <c r="E7843" t="str">
        <f>Raw_Data!E7843</f>
        <v>THERATTIL, JAYA</v>
      </c>
      <c r="F7843" t="str">
        <f>Raw_Data!F7843</f>
        <v>1043285810</v>
      </c>
      <c r="G7843" t="str">
        <f>Raw_Data!H7843</f>
        <v>3</v>
      </c>
      <c r="H7843">
        <f>IFERROR(VLOOKUP(G7843,Store_Map!$A$2:$I$100,3,FALSE),"")</f>
        <v>0</v>
      </c>
      <c r="I7843">
        <f>IFERROR(VLOOKUP(G7843,Store_Map!$A$2:$I$100,4,FALSE),"")</f>
        <v>0</v>
      </c>
      <c r="J7843">
        <f>IFERROR(VLOOKUP(G7843,Store_Map!$A$2:$I$100,5,FALSE),"")</f>
        <v>0</v>
      </c>
      <c r="K7843">
        <f>IFERROR(VLOOKUP(G7843,Store_Map!$A$2:$I$100,6,FALSE),"")</f>
        <v>0</v>
      </c>
      <c r="L7843">
        <f>IFERROR(VLOOKUP(G7843,Store_Map!$A$2:$I$100,7,FALSE),"")</f>
        <v>0</v>
      </c>
      <c r="M7843">
        <f>IFERROR(VLOOKUP(G7843,Store_Map!$A$2:$I$100,8,FALSE),"")</f>
        <v>0</v>
      </c>
      <c r="N7843">
        <f t="shared" si="1098"/>
        <v>0</v>
      </c>
      <c r="O7843" t="str">
        <f t="shared" si="1099"/>
        <v>PASS</v>
      </c>
      <c r="P7843" t="str">
        <f t="shared" si="1100"/>
        <v>REVIEW</v>
      </c>
      <c r="Q7843" t="str">
        <f t="shared" si="1101"/>
        <v>PASS</v>
      </c>
      <c r="R7843" t="str">
        <f t="shared" si="1102"/>
        <v>PASS</v>
      </c>
      <c r="S7843" t="str">
        <f t="shared" si="1103"/>
        <v>REVIEW</v>
      </c>
      <c r="T7843">
        <f t="shared" si="1104"/>
        <v>90</v>
      </c>
      <c r="U7843" t="str">
        <f t="shared" si="1105"/>
        <v>Low</v>
      </c>
      <c r="V7843" t="str">
        <f t="shared" si="1106"/>
        <v>Invalid NDC</v>
      </c>
    </row>
    <row r="7844" spans="1:22" x14ac:dyDescent="0.3">
      <c r="A7844" t="str">
        <f>Raw_Data!A7844</f>
        <v>36015799</v>
      </c>
      <c r="B7844">
        <f>Raw_Data!B7844</f>
        <v>45684</v>
      </c>
      <c r="C7844" t="str">
        <f>Raw_Data!C7844</f>
        <v>MONTELUKAST SOD 5 MG TAB CH</v>
      </c>
      <c r="D7844" t="str">
        <f>Raw_Data!D7844</f>
        <v>33342011107</v>
      </c>
      <c r="E7844" t="str">
        <f>Raw_Data!E7844</f>
        <v>Acevedo, Jose</v>
      </c>
      <c r="F7844" t="str">
        <f>Raw_Data!F7844</f>
        <v>1356327027</v>
      </c>
      <c r="G7844" t="str">
        <f>Raw_Data!H7844</f>
        <v>3</v>
      </c>
      <c r="H7844">
        <f>IFERROR(VLOOKUP(G7844,Store_Map!$A$2:$I$100,3,FALSE),"")</f>
        <v>0</v>
      </c>
      <c r="I7844">
        <f>IFERROR(VLOOKUP(G7844,Store_Map!$A$2:$I$100,4,FALSE),"")</f>
        <v>0</v>
      </c>
      <c r="J7844">
        <f>IFERROR(VLOOKUP(G7844,Store_Map!$A$2:$I$100,5,FALSE),"")</f>
        <v>0</v>
      </c>
      <c r="K7844">
        <f>IFERROR(VLOOKUP(G7844,Store_Map!$A$2:$I$100,6,FALSE),"")</f>
        <v>0</v>
      </c>
      <c r="L7844">
        <f>IFERROR(VLOOKUP(G7844,Store_Map!$A$2:$I$100,7,FALSE),"")</f>
        <v>0</v>
      </c>
      <c r="M7844">
        <f>IFERROR(VLOOKUP(G7844,Store_Map!$A$2:$I$100,8,FALSE),"")</f>
        <v>0</v>
      </c>
      <c r="N7844">
        <f t="shared" si="1098"/>
        <v>0</v>
      </c>
      <c r="O7844" t="str">
        <f t="shared" si="1099"/>
        <v>PASS</v>
      </c>
      <c r="P7844" t="str">
        <f t="shared" si="1100"/>
        <v>PASS</v>
      </c>
      <c r="Q7844" t="str">
        <f t="shared" si="1101"/>
        <v>PASS</v>
      </c>
      <c r="R7844" t="str">
        <f t="shared" si="1102"/>
        <v>PASS</v>
      </c>
      <c r="S7844" t="str">
        <f t="shared" si="1103"/>
        <v>PASS</v>
      </c>
      <c r="T7844">
        <f t="shared" si="1104"/>
        <v>100</v>
      </c>
      <c r="U7844" t="str">
        <f t="shared" si="1105"/>
        <v>Low</v>
      </c>
      <c r="V7844" t="str">
        <f t="shared" si="1106"/>
        <v>Clean</v>
      </c>
    </row>
    <row r="7845" spans="1:22" x14ac:dyDescent="0.3">
      <c r="A7845" t="str">
        <f>Raw_Data!A7845</f>
        <v>36015800</v>
      </c>
      <c r="B7845">
        <f>Raw_Data!B7845</f>
        <v>45684</v>
      </c>
      <c r="C7845" t="str">
        <f>Raw_Data!C7845</f>
        <v>MONTELUKAST SOD 5 MG TAB CH</v>
      </c>
      <c r="D7845" t="str">
        <f>Raw_Data!D7845</f>
        <v>33342011107</v>
      </c>
      <c r="E7845" t="str">
        <f>Raw_Data!E7845</f>
        <v>Acevedo, Jose</v>
      </c>
      <c r="F7845" t="str">
        <f>Raw_Data!F7845</f>
        <v>1356327027</v>
      </c>
      <c r="G7845" t="str">
        <f>Raw_Data!H7845</f>
        <v>3</v>
      </c>
      <c r="H7845">
        <f>IFERROR(VLOOKUP(G7845,Store_Map!$A$2:$I$100,3,FALSE),"")</f>
        <v>0</v>
      </c>
      <c r="I7845">
        <f>IFERROR(VLOOKUP(G7845,Store_Map!$A$2:$I$100,4,FALSE),"")</f>
        <v>0</v>
      </c>
      <c r="J7845">
        <f>IFERROR(VLOOKUP(G7845,Store_Map!$A$2:$I$100,5,FALSE),"")</f>
        <v>0</v>
      </c>
      <c r="K7845">
        <f>IFERROR(VLOOKUP(G7845,Store_Map!$A$2:$I$100,6,FALSE),"")</f>
        <v>0</v>
      </c>
      <c r="L7845">
        <f>IFERROR(VLOOKUP(G7845,Store_Map!$A$2:$I$100,7,FALSE),"")</f>
        <v>0</v>
      </c>
      <c r="M7845">
        <f>IFERROR(VLOOKUP(G7845,Store_Map!$A$2:$I$100,8,FALSE),"")</f>
        <v>0</v>
      </c>
      <c r="N7845">
        <f t="shared" si="1098"/>
        <v>0</v>
      </c>
      <c r="O7845" t="str">
        <f t="shared" si="1099"/>
        <v>PASS</v>
      </c>
      <c r="P7845" t="str">
        <f t="shared" si="1100"/>
        <v>PASS</v>
      </c>
      <c r="Q7845" t="str">
        <f t="shared" si="1101"/>
        <v>PASS</v>
      </c>
      <c r="R7845" t="str">
        <f t="shared" si="1102"/>
        <v>PASS</v>
      </c>
      <c r="S7845" t="str">
        <f t="shared" si="1103"/>
        <v>PASS</v>
      </c>
      <c r="T7845">
        <f t="shared" si="1104"/>
        <v>100</v>
      </c>
      <c r="U7845" t="str">
        <f t="shared" si="1105"/>
        <v>Low</v>
      </c>
      <c r="V7845" t="str">
        <f t="shared" si="1106"/>
        <v>Clean</v>
      </c>
    </row>
    <row r="7846" spans="1:22" x14ac:dyDescent="0.3">
      <c r="A7846" t="str">
        <f>Raw_Data!A7846</f>
        <v>36015805</v>
      </c>
      <c r="B7846">
        <f>Raw_Data!B7846</f>
        <v>45684</v>
      </c>
      <c r="C7846" t="str">
        <f>Raw_Data!C7846</f>
        <v>FLUTICASONE PROP 50 MCG SPR</v>
      </c>
      <c r="D7846" t="str">
        <f>Raw_Data!D7846</f>
        <v>536118399</v>
      </c>
      <c r="E7846" t="str">
        <f>Raw_Data!E7846</f>
        <v>Acevedo, Jose</v>
      </c>
      <c r="F7846" t="str">
        <f>Raw_Data!F7846</f>
        <v>1356327027</v>
      </c>
      <c r="G7846" t="str">
        <f>Raw_Data!H7846</f>
        <v>3</v>
      </c>
      <c r="H7846">
        <f>IFERROR(VLOOKUP(G7846,Store_Map!$A$2:$I$100,3,FALSE),"")</f>
        <v>0</v>
      </c>
      <c r="I7846">
        <f>IFERROR(VLOOKUP(G7846,Store_Map!$A$2:$I$100,4,FALSE),"")</f>
        <v>0</v>
      </c>
      <c r="J7846">
        <f>IFERROR(VLOOKUP(G7846,Store_Map!$A$2:$I$100,5,FALSE),"")</f>
        <v>0</v>
      </c>
      <c r="K7846">
        <f>IFERROR(VLOOKUP(G7846,Store_Map!$A$2:$I$100,6,FALSE),"")</f>
        <v>0</v>
      </c>
      <c r="L7846">
        <f>IFERROR(VLOOKUP(G7846,Store_Map!$A$2:$I$100,7,FALSE),"")</f>
        <v>0</v>
      </c>
      <c r="M7846">
        <f>IFERROR(VLOOKUP(G7846,Store_Map!$A$2:$I$100,8,FALSE),"")</f>
        <v>0</v>
      </c>
      <c r="N7846">
        <f t="shared" si="1098"/>
        <v>0</v>
      </c>
      <c r="O7846" t="str">
        <f t="shared" si="1099"/>
        <v>PASS</v>
      </c>
      <c r="P7846" t="str">
        <f t="shared" si="1100"/>
        <v>REVIEW</v>
      </c>
      <c r="Q7846" t="str">
        <f t="shared" si="1101"/>
        <v>PASS</v>
      </c>
      <c r="R7846" t="str">
        <f t="shared" si="1102"/>
        <v>PASS</v>
      </c>
      <c r="S7846" t="str">
        <f t="shared" si="1103"/>
        <v>REVIEW</v>
      </c>
      <c r="T7846">
        <f t="shared" si="1104"/>
        <v>90</v>
      </c>
      <c r="U7846" t="str">
        <f t="shared" si="1105"/>
        <v>Low</v>
      </c>
      <c r="V7846" t="str">
        <f t="shared" si="1106"/>
        <v>Invalid NDC</v>
      </c>
    </row>
    <row r="7847" spans="1:22" x14ac:dyDescent="0.3">
      <c r="A7847" t="str">
        <f>Raw_Data!A7847</f>
        <v>36015885</v>
      </c>
      <c r="B7847">
        <f>Raw_Data!B7847</f>
        <v>45684</v>
      </c>
      <c r="C7847" t="str">
        <f>Raw_Data!C7847</f>
        <v>MONTELUKAST SOD 5 MG TAB CH</v>
      </c>
      <c r="D7847" t="str">
        <f>Raw_Data!D7847</f>
        <v>33342011107</v>
      </c>
      <c r="E7847" t="str">
        <f>Raw_Data!E7847</f>
        <v>THERATTIL, JAYA</v>
      </c>
      <c r="F7847" t="str">
        <f>Raw_Data!F7847</f>
        <v>1043285810</v>
      </c>
      <c r="G7847" t="str">
        <f>Raw_Data!H7847</f>
        <v>3</v>
      </c>
      <c r="H7847">
        <f>IFERROR(VLOOKUP(G7847,Store_Map!$A$2:$I$100,3,FALSE),"")</f>
        <v>0</v>
      </c>
      <c r="I7847">
        <f>IFERROR(VLOOKUP(G7847,Store_Map!$A$2:$I$100,4,FALSE),"")</f>
        <v>0</v>
      </c>
      <c r="J7847">
        <f>IFERROR(VLOOKUP(G7847,Store_Map!$A$2:$I$100,5,FALSE),"")</f>
        <v>0</v>
      </c>
      <c r="K7847">
        <f>IFERROR(VLOOKUP(G7847,Store_Map!$A$2:$I$100,6,FALSE),"")</f>
        <v>0</v>
      </c>
      <c r="L7847">
        <f>IFERROR(VLOOKUP(G7847,Store_Map!$A$2:$I$100,7,FALSE),"")</f>
        <v>0</v>
      </c>
      <c r="M7847">
        <f>IFERROR(VLOOKUP(G7847,Store_Map!$A$2:$I$100,8,FALSE),"")</f>
        <v>0</v>
      </c>
      <c r="N7847">
        <f t="shared" si="1098"/>
        <v>0</v>
      </c>
      <c r="O7847" t="str">
        <f t="shared" si="1099"/>
        <v>PASS</v>
      </c>
      <c r="P7847" t="str">
        <f t="shared" si="1100"/>
        <v>PASS</v>
      </c>
      <c r="Q7847" t="str">
        <f t="shared" si="1101"/>
        <v>PASS</v>
      </c>
      <c r="R7847" t="str">
        <f t="shared" si="1102"/>
        <v>PASS</v>
      </c>
      <c r="S7847" t="str">
        <f t="shared" si="1103"/>
        <v>PASS</v>
      </c>
      <c r="T7847">
        <f t="shared" si="1104"/>
        <v>100</v>
      </c>
      <c r="U7847" t="str">
        <f t="shared" si="1105"/>
        <v>Low</v>
      </c>
      <c r="V7847" t="str">
        <f t="shared" si="1106"/>
        <v>Clean</v>
      </c>
    </row>
    <row r="7848" spans="1:22" x14ac:dyDescent="0.3">
      <c r="A7848" t="str">
        <f>Raw_Data!A7848</f>
        <v>36016207</v>
      </c>
      <c r="B7848">
        <f>Raw_Data!B7848</f>
        <v>45684</v>
      </c>
      <c r="C7848" t="str">
        <f>Raw_Data!C7848</f>
        <v>GUANFACINE HCL ER 2 MG TABL</v>
      </c>
      <c r="D7848" t="str">
        <f>Raw_Data!D7848</f>
        <v>60505392801</v>
      </c>
      <c r="E7848" t="str">
        <f>Raw_Data!E7848</f>
        <v>Scoggins, Jennie</v>
      </c>
      <c r="F7848" t="str">
        <f>Raw_Data!F7848</f>
        <v>1982727400</v>
      </c>
      <c r="G7848" t="str">
        <f>Raw_Data!H7848</f>
        <v>3</v>
      </c>
      <c r="H7848">
        <f>IFERROR(VLOOKUP(G7848,Store_Map!$A$2:$I$100,3,FALSE),"")</f>
        <v>0</v>
      </c>
      <c r="I7848">
        <f>IFERROR(VLOOKUP(G7848,Store_Map!$A$2:$I$100,4,FALSE),"")</f>
        <v>0</v>
      </c>
      <c r="J7848">
        <f>IFERROR(VLOOKUP(G7848,Store_Map!$A$2:$I$100,5,FALSE),"")</f>
        <v>0</v>
      </c>
      <c r="K7848">
        <f>IFERROR(VLOOKUP(G7848,Store_Map!$A$2:$I$100,6,FALSE),"")</f>
        <v>0</v>
      </c>
      <c r="L7848">
        <f>IFERROR(VLOOKUP(G7848,Store_Map!$A$2:$I$100,7,FALSE),"")</f>
        <v>0</v>
      </c>
      <c r="M7848">
        <f>IFERROR(VLOOKUP(G7848,Store_Map!$A$2:$I$100,8,FALSE),"")</f>
        <v>0</v>
      </c>
      <c r="N7848">
        <f t="shared" si="1098"/>
        <v>0</v>
      </c>
      <c r="O7848" t="str">
        <f t="shared" si="1099"/>
        <v>PASS</v>
      </c>
      <c r="P7848" t="str">
        <f t="shared" si="1100"/>
        <v>PASS</v>
      </c>
      <c r="Q7848" t="str">
        <f t="shared" si="1101"/>
        <v>PASS</v>
      </c>
      <c r="R7848" t="str">
        <f t="shared" si="1102"/>
        <v>PASS</v>
      </c>
      <c r="S7848" t="str">
        <f t="shared" si="1103"/>
        <v>PASS</v>
      </c>
      <c r="T7848">
        <f t="shared" si="1104"/>
        <v>100</v>
      </c>
      <c r="U7848" t="str">
        <f t="shared" si="1105"/>
        <v>Low</v>
      </c>
      <c r="V7848" t="str">
        <f t="shared" si="1106"/>
        <v>Clean</v>
      </c>
    </row>
    <row r="7849" spans="1:22" x14ac:dyDescent="0.3">
      <c r="A7849" t="str">
        <f>Raw_Data!A7849</f>
        <v>36016769</v>
      </c>
      <c r="B7849">
        <f>Raw_Data!B7849</f>
        <v>45684</v>
      </c>
      <c r="C7849" t="str">
        <f>Raw_Data!C7849</f>
        <v>TRIAMCINOLONE 55 MCG NASAL</v>
      </c>
      <c r="D7849" t="str">
        <f>Raw_Data!D7849</f>
        <v>45802010901</v>
      </c>
      <c r="E7849" t="str">
        <f>Raw_Data!E7849</f>
        <v>THERATTIL, JAYA</v>
      </c>
      <c r="F7849" t="str">
        <f>Raw_Data!F7849</f>
        <v>1043285810</v>
      </c>
      <c r="G7849" t="str">
        <f>Raw_Data!H7849</f>
        <v>3</v>
      </c>
      <c r="H7849">
        <f>IFERROR(VLOOKUP(G7849,Store_Map!$A$2:$I$100,3,FALSE),"")</f>
        <v>0</v>
      </c>
      <c r="I7849">
        <f>IFERROR(VLOOKUP(G7849,Store_Map!$A$2:$I$100,4,FALSE),"")</f>
        <v>0</v>
      </c>
      <c r="J7849">
        <f>IFERROR(VLOOKUP(G7849,Store_Map!$A$2:$I$100,5,FALSE),"")</f>
        <v>0</v>
      </c>
      <c r="K7849">
        <f>IFERROR(VLOOKUP(G7849,Store_Map!$A$2:$I$100,6,FALSE),"")</f>
        <v>0</v>
      </c>
      <c r="L7849">
        <f>IFERROR(VLOOKUP(G7849,Store_Map!$A$2:$I$100,7,FALSE),"")</f>
        <v>0</v>
      </c>
      <c r="M7849">
        <f>IFERROR(VLOOKUP(G7849,Store_Map!$A$2:$I$100,8,FALSE),"")</f>
        <v>0</v>
      </c>
      <c r="N7849">
        <f t="shared" si="1098"/>
        <v>0</v>
      </c>
      <c r="O7849" t="str">
        <f t="shared" si="1099"/>
        <v>PASS</v>
      </c>
      <c r="P7849" t="str">
        <f t="shared" si="1100"/>
        <v>PASS</v>
      </c>
      <c r="Q7849" t="str">
        <f t="shared" si="1101"/>
        <v>PASS</v>
      </c>
      <c r="R7849" t="str">
        <f t="shared" si="1102"/>
        <v>PASS</v>
      </c>
      <c r="S7849" t="str">
        <f t="shared" si="1103"/>
        <v>PASS</v>
      </c>
      <c r="T7849">
        <f t="shared" si="1104"/>
        <v>100</v>
      </c>
      <c r="U7849" t="str">
        <f t="shared" si="1105"/>
        <v>Low</v>
      </c>
      <c r="V7849" t="str">
        <f t="shared" si="1106"/>
        <v>Clean</v>
      </c>
    </row>
    <row r="7850" spans="1:22" x14ac:dyDescent="0.3">
      <c r="A7850" t="str">
        <f>Raw_Data!A7850</f>
        <v>36016770</v>
      </c>
      <c r="B7850">
        <f>Raw_Data!B7850</f>
        <v>45684</v>
      </c>
      <c r="C7850" t="str">
        <f>Raw_Data!C7850</f>
        <v>TRIAMCINOLONE 55 MCG NASAL</v>
      </c>
      <c r="D7850" t="str">
        <f>Raw_Data!D7850</f>
        <v>45802010901</v>
      </c>
      <c r="E7850" t="str">
        <f>Raw_Data!E7850</f>
        <v>THERATTIL, JAYA</v>
      </c>
      <c r="F7850" t="str">
        <f>Raw_Data!F7850</f>
        <v>1043285810</v>
      </c>
      <c r="G7850" t="str">
        <f>Raw_Data!H7850</f>
        <v>3</v>
      </c>
      <c r="H7850">
        <f>IFERROR(VLOOKUP(G7850,Store_Map!$A$2:$I$100,3,FALSE),"")</f>
        <v>0</v>
      </c>
      <c r="I7850">
        <f>IFERROR(VLOOKUP(G7850,Store_Map!$A$2:$I$100,4,FALSE),"")</f>
        <v>0</v>
      </c>
      <c r="J7850">
        <f>IFERROR(VLOOKUP(G7850,Store_Map!$A$2:$I$100,5,FALSE),"")</f>
        <v>0</v>
      </c>
      <c r="K7850">
        <f>IFERROR(VLOOKUP(G7850,Store_Map!$A$2:$I$100,6,FALSE),"")</f>
        <v>0</v>
      </c>
      <c r="L7850">
        <f>IFERROR(VLOOKUP(G7850,Store_Map!$A$2:$I$100,7,FALSE),"")</f>
        <v>0</v>
      </c>
      <c r="M7850">
        <f>IFERROR(VLOOKUP(G7850,Store_Map!$A$2:$I$100,8,FALSE),"")</f>
        <v>0</v>
      </c>
      <c r="N7850">
        <f t="shared" si="1098"/>
        <v>0</v>
      </c>
      <c r="O7850" t="str">
        <f t="shared" si="1099"/>
        <v>PASS</v>
      </c>
      <c r="P7850" t="str">
        <f t="shared" si="1100"/>
        <v>PASS</v>
      </c>
      <c r="Q7850" t="str">
        <f t="shared" si="1101"/>
        <v>PASS</v>
      </c>
      <c r="R7850" t="str">
        <f t="shared" si="1102"/>
        <v>PASS</v>
      </c>
      <c r="S7850" t="str">
        <f t="shared" si="1103"/>
        <v>PASS</v>
      </c>
      <c r="T7850">
        <f t="shared" si="1104"/>
        <v>100</v>
      </c>
      <c r="U7850" t="str">
        <f t="shared" si="1105"/>
        <v>Low</v>
      </c>
      <c r="V7850" t="str">
        <f t="shared" si="1106"/>
        <v>Clean</v>
      </c>
    </row>
    <row r="7851" spans="1:22" x14ac:dyDescent="0.3">
      <c r="A7851" t="str">
        <f>Raw_Data!A7851</f>
        <v>36016771</v>
      </c>
      <c r="B7851">
        <f>Raw_Data!B7851</f>
        <v>45684</v>
      </c>
      <c r="C7851" t="str">
        <f>Raw_Data!C7851</f>
        <v>CHILD LORATADINE 5 MG/5 ML</v>
      </c>
      <c r="D7851" t="str">
        <f>Raw_Data!D7851</f>
        <v>904676720</v>
      </c>
      <c r="E7851" t="str">
        <f>Raw_Data!E7851</f>
        <v>THERATTIL, JAYA</v>
      </c>
      <c r="F7851" t="str">
        <f>Raw_Data!F7851</f>
        <v>1043285810</v>
      </c>
      <c r="G7851" t="str">
        <f>Raw_Data!H7851</f>
        <v>3</v>
      </c>
      <c r="H7851">
        <f>IFERROR(VLOOKUP(G7851,Store_Map!$A$2:$I$100,3,FALSE),"")</f>
        <v>0</v>
      </c>
      <c r="I7851">
        <f>IFERROR(VLOOKUP(G7851,Store_Map!$A$2:$I$100,4,FALSE),"")</f>
        <v>0</v>
      </c>
      <c r="J7851">
        <f>IFERROR(VLOOKUP(G7851,Store_Map!$A$2:$I$100,5,FALSE),"")</f>
        <v>0</v>
      </c>
      <c r="K7851">
        <f>IFERROR(VLOOKUP(G7851,Store_Map!$A$2:$I$100,6,FALSE),"")</f>
        <v>0</v>
      </c>
      <c r="L7851">
        <f>IFERROR(VLOOKUP(G7851,Store_Map!$A$2:$I$100,7,FALSE),"")</f>
        <v>0</v>
      </c>
      <c r="M7851">
        <f>IFERROR(VLOOKUP(G7851,Store_Map!$A$2:$I$100,8,FALSE),"")</f>
        <v>0</v>
      </c>
      <c r="N7851">
        <f t="shared" si="1098"/>
        <v>0</v>
      </c>
      <c r="O7851" t="str">
        <f t="shared" si="1099"/>
        <v>PASS</v>
      </c>
      <c r="P7851" t="str">
        <f t="shared" si="1100"/>
        <v>REVIEW</v>
      </c>
      <c r="Q7851" t="str">
        <f t="shared" si="1101"/>
        <v>PASS</v>
      </c>
      <c r="R7851" t="str">
        <f t="shared" si="1102"/>
        <v>PASS</v>
      </c>
      <c r="S7851" t="str">
        <f t="shared" si="1103"/>
        <v>REVIEW</v>
      </c>
      <c r="T7851">
        <f t="shared" si="1104"/>
        <v>90</v>
      </c>
      <c r="U7851" t="str">
        <f t="shared" si="1105"/>
        <v>Low</v>
      </c>
      <c r="V7851" t="str">
        <f t="shared" si="1106"/>
        <v>Invalid NDC</v>
      </c>
    </row>
    <row r="7852" spans="1:22" x14ac:dyDescent="0.3">
      <c r="A7852" t="str">
        <f>Raw_Data!A7852</f>
        <v>36016772</v>
      </c>
      <c r="B7852">
        <f>Raw_Data!B7852</f>
        <v>45684</v>
      </c>
      <c r="C7852" t="str">
        <f>Raw_Data!C7852</f>
        <v>FLUTICASONE PROP 50 MCG SPR</v>
      </c>
      <c r="D7852" t="str">
        <f>Raw_Data!D7852</f>
        <v>536118365</v>
      </c>
      <c r="E7852" t="str">
        <f>Raw_Data!E7852</f>
        <v>THERATTIL, JAYA</v>
      </c>
      <c r="F7852" t="str">
        <f>Raw_Data!F7852</f>
        <v>1043285810</v>
      </c>
      <c r="G7852" t="str">
        <f>Raw_Data!H7852</f>
        <v>3</v>
      </c>
      <c r="H7852">
        <f>IFERROR(VLOOKUP(G7852,Store_Map!$A$2:$I$100,3,FALSE),"")</f>
        <v>0</v>
      </c>
      <c r="I7852">
        <f>IFERROR(VLOOKUP(G7852,Store_Map!$A$2:$I$100,4,FALSE),"")</f>
        <v>0</v>
      </c>
      <c r="J7852">
        <f>IFERROR(VLOOKUP(G7852,Store_Map!$A$2:$I$100,5,FALSE),"")</f>
        <v>0</v>
      </c>
      <c r="K7852">
        <f>IFERROR(VLOOKUP(G7852,Store_Map!$A$2:$I$100,6,FALSE),"")</f>
        <v>0</v>
      </c>
      <c r="L7852">
        <f>IFERROR(VLOOKUP(G7852,Store_Map!$A$2:$I$100,7,FALSE),"")</f>
        <v>0</v>
      </c>
      <c r="M7852">
        <f>IFERROR(VLOOKUP(G7852,Store_Map!$A$2:$I$100,8,FALSE),"")</f>
        <v>0</v>
      </c>
      <c r="N7852">
        <f t="shared" si="1098"/>
        <v>0</v>
      </c>
      <c r="O7852" t="str">
        <f t="shared" si="1099"/>
        <v>PASS</v>
      </c>
      <c r="P7852" t="str">
        <f t="shared" si="1100"/>
        <v>REVIEW</v>
      </c>
      <c r="Q7852" t="str">
        <f t="shared" si="1101"/>
        <v>PASS</v>
      </c>
      <c r="R7852" t="str">
        <f t="shared" si="1102"/>
        <v>PASS</v>
      </c>
      <c r="S7852" t="str">
        <f t="shared" si="1103"/>
        <v>REVIEW</v>
      </c>
      <c r="T7852">
        <f t="shared" si="1104"/>
        <v>90</v>
      </c>
      <c r="U7852" t="str">
        <f t="shared" si="1105"/>
        <v>Low</v>
      </c>
      <c r="V7852" t="str">
        <f t="shared" si="1106"/>
        <v>Invalid NDC</v>
      </c>
    </row>
    <row r="7853" spans="1:22" x14ac:dyDescent="0.3">
      <c r="A7853" t="str">
        <f>Raw_Data!A7853</f>
        <v>36016737</v>
      </c>
      <c r="B7853">
        <f>Raw_Data!B7853</f>
        <v>45684</v>
      </c>
      <c r="C7853" t="str">
        <f>Raw_Data!C7853</f>
        <v>LOSARTAN POTASSIUM 50 MG TA</v>
      </c>
      <c r="D7853" t="str">
        <f>Raw_Data!D7853</f>
        <v>33342004510</v>
      </c>
      <c r="E7853" t="str">
        <f>Raw_Data!E7853</f>
        <v>YASIN, NURA</v>
      </c>
      <c r="F7853" t="str">
        <f>Raw_Data!F7853</f>
        <v>1265518567</v>
      </c>
      <c r="G7853" t="str">
        <f>Raw_Data!H7853</f>
        <v>3</v>
      </c>
      <c r="H7853">
        <f>IFERROR(VLOOKUP(G7853,Store_Map!$A$2:$I$100,3,FALSE),"")</f>
        <v>0</v>
      </c>
      <c r="I7853">
        <f>IFERROR(VLOOKUP(G7853,Store_Map!$A$2:$I$100,4,FALSE),"")</f>
        <v>0</v>
      </c>
      <c r="J7853">
        <f>IFERROR(VLOOKUP(G7853,Store_Map!$A$2:$I$100,5,FALSE),"")</f>
        <v>0</v>
      </c>
      <c r="K7853">
        <f>IFERROR(VLOOKUP(G7853,Store_Map!$A$2:$I$100,6,FALSE),"")</f>
        <v>0</v>
      </c>
      <c r="L7853">
        <f>IFERROR(VLOOKUP(G7853,Store_Map!$A$2:$I$100,7,FALSE),"")</f>
        <v>0</v>
      </c>
      <c r="M7853">
        <f>IFERROR(VLOOKUP(G7853,Store_Map!$A$2:$I$100,8,FALSE),"")</f>
        <v>0</v>
      </c>
      <c r="N7853">
        <f t="shared" si="1098"/>
        <v>0</v>
      </c>
      <c r="O7853" t="str">
        <f t="shared" si="1099"/>
        <v>PASS</v>
      </c>
      <c r="P7853" t="str">
        <f t="shared" si="1100"/>
        <v>PASS</v>
      </c>
      <c r="Q7853" t="str">
        <f t="shared" si="1101"/>
        <v>PASS</v>
      </c>
      <c r="R7853" t="str">
        <f t="shared" si="1102"/>
        <v>PASS</v>
      </c>
      <c r="S7853" t="str">
        <f t="shared" si="1103"/>
        <v>PASS</v>
      </c>
      <c r="T7853">
        <f t="shared" si="1104"/>
        <v>100</v>
      </c>
      <c r="U7853" t="str">
        <f t="shared" si="1105"/>
        <v>Low</v>
      </c>
      <c r="V7853" t="str">
        <f t="shared" si="1106"/>
        <v>Clean</v>
      </c>
    </row>
    <row r="7854" spans="1:22" x14ac:dyDescent="0.3">
      <c r="A7854" t="str">
        <f>Raw_Data!A7854</f>
        <v>32002994</v>
      </c>
      <c r="B7854">
        <f>Raw_Data!B7854</f>
        <v>45684</v>
      </c>
      <c r="C7854" t="str">
        <f>Raw_Data!C7854</f>
        <v>DEXTROAMP-AMPHETAMIN 10 MG</v>
      </c>
      <c r="D7854" t="str">
        <f>Raw_Data!D7854</f>
        <v>42806034101</v>
      </c>
      <c r="E7854" t="str">
        <f>Raw_Data!E7854</f>
        <v>Acevedo, Jose</v>
      </c>
      <c r="F7854" t="str">
        <f>Raw_Data!F7854</f>
        <v>1356327027</v>
      </c>
      <c r="G7854" t="str">
        <f>Raw_Data!H7854</f>
        <v>3</v>
      </c>
      <c r="H7854">
        <f>IFERROR(VLOOKUP(G7854,Store_Map!$A$2:$I$100,3,FALSE),"")</f>
        <v>0</v>
      </c>
      <c r="I7854">
        <f>IFERROR(VLOOKUP(G7854,Store_Map!$A$2:$I$100,4,FALSE),"")</f>
        <v>0</v>
      </c>
      <c r="J7854">
        <f>IFERROR(VLOOKUP(G7854,Store_Map!$A$2:$I$100,5,FALSE),"")</f>
        <v>0</v>
      </c>
      <c r="K7854">
        <f>IFERROR(VLOOKUP(G7854,Store_Map!$A$2:$I$100,6,FALSE),"")</f>
        <v>0</v>
      </c>
      <c r="L7854">
        <f>IFERROR(VLOOKUP(G7854,Store_Map!$A$2:$I$100,7,FALSE),"")</f>
        <v>0</v>
      </c>
      <c r="M7854">
        <f>IFERROR(VLOOKUP(G7854,Store_Map!$A$2:$I$100,8,FALSE),"")</f>
        <v>0</v>
      </c>
      <c r="N7854">
        <f t="shared" si="1098"/>
        <v>0</v>
      </c>
      <c r="O7854" t="str">
        <f t="shared" si="1099"/>
        <v>PASS</v>
      </c>
      <c r="P7854" t="str">
        <f t="shared" si="1100"/>
        <v>PASS</v>
      </c>
      <c r="Q7854" t="str">
        <f t="shared" si="1101"/>
        <v>PASS</v>
      </c>
      <c r="R7854" t="str">
        <f t="shared" si="1102"/>
        <v>PASS</v>
      </c>
      <c r="S7854" t="str">
        <f t="shared" si="1103"/>
        <v>PASS</v>
      </c>
      <c r="T7854">
        <f t="shared" si="1104"/>
        <v>100</v>
      </c>
      <c r="U7854" t="str">
        <f t="shared" si="1105"/>
        <v>Low</v>
      </c>
      <c r="V7854" t="str">
        <f t="shared" si="1106"/>
        <v>Clean</v>
      </c>
    </row>
    <row r="7855" spans="1:22" x14ac:dyDescent="0.3">
      <c r="A7855" t="str">
        <f>Raw_Data!A7855</f>
        <v>36014020</v>
      </c>
      <c r="B7855">
        <f>Raw_Data!B7855</f>
        <v>45684</v>
      </c>
      <c r="C7855" t="str">
        <f>Raw_Data!C7855</f>
        <v>AMLODIPINE BESYLATE 5 MG TA</v>
      </c>
      <c r="D7855" t="str">
        <f>Raw_Data!D7855</f>
        <v>69097012715</v>
      </c>
      <c r="E7855" t="str">
        <f>Raw_Data!E7855</f>
        <v>YASIN, NURA</v>
      </c>
      <c r="F7855" t="str">
        <f>Raw_Data!F7855</f>
        <v>1265518567</v>
      </c>
      <c r="G7855" t="str">
        <f>Raw_Data!H7855</f>
        <v>3</v>
      </c>
      <c r="H7855">
        <f>IFERROR(VLOOKUP(G7855,Store_Map!$A$2:$I$100,3,FALSE),"")</f>
        <v>0</v>
      </c>
      <c r="I7855">
        <f>IFERROR(VLOOKUP(G7855,Store_Map!$A$2:$I$100,4,FALSE),"")</f>
        <v>0</v>
      </c>
      <c r="J7855">
        <f>IFERROR(VLOOKUP(G7855,Store_Map!$A$2:$I$100,5,FALSE),"")</f>
        <v>0</v>
      </c>
      <c r="K7855">
        <f>IFERROR(VLOOKUP(G7855,Store_Map!$A$2:$I$100,6,FALSE),"")</f>
        <v>0</v>
      </c>
      <c r="L7855">
        <f>IFERROR(VLOOKUP(G7855,Store_Map!$A$2:$I$100,7,FALSE),"")</f>
        <v>0</v>
      </c>
      <c r="M7855">
        <f>IFERROR(VLOOKUP(G7855,Store_Map!$A$2:$I$100,8,FALSE),"")</f>
        <v>0</v>
      </c>
      <c r="N7855">
        <f t="shared" si="1098"/>
        <v>0</v>
      </c>
      <c r="O7855" t="str">
        <f t="shared" si="1099"/>
        <v>PASS</v>
      </c>
      <c r="P7855" t="str">
        <f t="shared" si="1100"/>
        <v>PASS</v>
      </c>
      <c r="Q7855" t="str">
        <f t="shared" si="1101"/>
        <v>PASS</v>
      </c>
      <c r="R7855" t="str">
        <f t="shared" si="1102"/>
        <v>PASS</v>
      </c>
      <c r="S7855" t="str">
        <f t="shared" si="1103"/>
        <v>PASS</v>
      </c>
      <c r="T7855">
        <f t="shared" si="1104"/>
        <v>100</v>
      </c>
      <c r="U7855" t="str">
        <f t="shared" si="1105"/>
        <v>Low</v>
      </c>
      <c r="V7855" t="str">
        <f t="shared" si="1106"/>
        <v>Clean</v>
      </c>
    </row>
    <row r="7856" spans="1:22" x14ac:dyDescent="0.3">
      <c r="A7856" t="str">
        <f>Raw_Data!A7856</f>
        <v>36014019</v>
      </c>
      <c r="B7856">
        <f>Raw_Data!B7856</f>
        <v>45684</v>
      </c>
      <c r="C7856" t="str">
        <f>Raw_Data!C7856</f>
        <v>LEVOTHYROXINE 100 MCG TABLE</v>
      </c>
      <c r="D7856" t="str">
        <f>Raw_Data!D7856</f>
        <v>68180096909</v>
      </c>
      <c r="E7856" t="str">
        <f>Raw_Data!E7856</f>
        <v>YASIN, NURA</v>
      </c>
      <c r="F7856" t="str">
        <f>Raw_Data!F7856</f>
        <v>1265518567</v>
      </c>
      <c r="G7856" t="str">
        <f>Raw_Data!H7856</f>
        <v>3</v>
      </c>
      <c r="H7856">
        <f>IFERROR(VLOOKUP(G7856,Store_Map!$A$2:$I$100,3,FALSE),"")</f>
        <v>0</v>
      </c>
      <c r="I7856">
        <f>IFERROR(VLOOKUP(G7856,Store_Map!$A$2:$I$100,4,FALSE),"")</f>
        <v>0</v>
      </c>
      <c r="J7856">
        <f>IFERROR(VLOOKUP(G7856,Store_Map!$A$2:$I$100,5,FALSE),"")</f>
        <v>0</v>
      </c>
      <c r="K7856">
        <f>IFERROR(VLOOKUP(G7856,Store_Map!$A$2:$I$100,6,FALSE),"")</f>
        <v>0</v>
      </c>
      <c r="L7856">
        <f>IFERROR(VLOOKUP(G7856,Store_Map!$A$2:$I$100,7,FALSE),"")</f>
        <v>0</v>
      </c>
      <c r="M7856">
        <f>IFERROR(VLOOKUP(G7856,Store_Map!$A$2:$I$100,8,FALSE),"")</f>
        <v>0</v>
      </c>
      <c r="N7856">
        <f t="shared" si="1098"/>
        <v>0</v>
      </c>
      <c r="O7856" t="str">
        <f t="shared" si="1099"/>
        <v>PASS</v>
      </c>
      <c r="P7856" t="str">
        <f t="shared" si="1100"/>
        <v>PASS</v>
      </c>
      <c r="Q7856" t="str">
        <f t="shared" si="1101"/>
        <v>PASS</v>
      </c>
      <c r="R7856" t="str">
        <f t="shared" si="1102"/>
        <v>PASS</v>
      </c>
      <c r="S7856" t="str">
        <f t="shared" si="1103"/>
        <v>PASS</v>
      </c>
      <c r="T7856">
        <f t="shared" si="1104"/>
        <v>100</v>
      </c>
      <c r="U7856" t="str">
        <f t="shared" si="1105"/>
        <v>Low</v>
      </c>
      <c r="V7856" t="str">
        <f t="shared" si="1106"/>
        <v>Clean</v>
      </c>
    </row>
    <row r="7857" spans="1:22" x14ac:dyDescent="0.3">
      <c r="A7857" t="str">
        <f>Raw_Data!A7857</f>
        <v>36016773</v>
      </c>
      <c r="B7857">
        <f>Raw_Data!B7857</f>
        <v>45684</v>
      </c>
      <c r="C7857" t="str">
        <f>Raw_Data!C7857</f>
        <v>MUPIROCIN 2% OINTMENT</v>
      </c>
      <c r="D7857" t="str">
        <f>Raw_Data!D7857</f>
        <v>45802011222</v>
      </c>
      <c r="E7857" t="str">
        <f>Raw_Data!E7857</f>
        <v>ERTLE, VALERIE</v>
      </c>
      <c r="F7857" t="str">
        <f>Raw_Data!F7857</f>
        <v>1245619592</v>
      </c>
      <c r="G7857" t="str">
        <f>Raw_Data!H7857</f>
        <v>3</v>
      </c>
      <c r="H7857">
        <f>IFERROR(VLOOKUP(G7857,Store_Map!$A$2:$I$100,3,FALSE),"")</f>
        <v>0</v>
      </c>
      <c r="I7857">
        <f>IFERROR(VLOOKUP(G7857,Store_Map!$A$2:$I$100,4,FALSE),"")</f>
        <v>0</v>
      </c>
      <c r="J7857">
        <f>IFERROR(VLOOKUP(G7857,Store_Map!$A$2:$I$100,5,FALSE),"")</f>
        <v>0</v>
      </c>
      <c r="K7857">
        <f>IFERROR(VLOOKUP(G7857,Store_Map!$A$2:$I$100,6,FALSE),"")</f>
        <v>0</v>
      </c>
      <c r="L7857">
        <f>IFERROR(VLOOKUP(G7857,Store_Map!$A$2:$I$100,7,FALSE),"")</f>
        <v>0</v>
      </c>
      <c r="M7857">
        <f>IFERROR(VLOOKUP(G7857,Store_Map!$A$2:$I$100,8,FALSE),"")</f>
        <v>0</v>
      </c>
      <c r="N7857">
        <f t="shared" si="1098"/>
        <v>0</v>
      </c>
      <c r="O7857" t="str">
        <f t="shared" si="1099"/>
        <v>PASS</v>
      </c>
      <c r="P7857" t="str">
        <f t="shared" si="1100"/>
        <v>PASS</v>
      </c>
      <c r="Q7857" t="str">
        <f t="shared" si="1101"/>
        <v>PASS</v>
      </c>
      <c r="R7857" t="str">
        <f t="shared" si="1102"/>
        <v>PASS</v>
      </c>
      <c r="S7857" t="str">
        <f t="shared" si="1103"/>
        <v>PASS</v>
      </c>
      <c r="T7857">
        <f t="shared" si="1104"/>
        <v>100</v>
      </c>
      <c r="U7857" t="str">
        <f t="shared" si="1105"/>
        <v>Low</v>
      </c>
      <c r="V7857" t="str">
        <f t="shared" si="1106"/>
        <v>Clean</v>
      </c>
    </row>
    <row r="7858" spans="1:22" x14ac:dyDescent="0.3">
      <c r="A7858" t="str">
        <f>Raw_Data!A7858</f>
        <v>36016774</v>
      </c>
      <c r="B7858">
        <f>Raw_Data!B7858</f>
        <v>45684</v>
      </c>
      <c r="C7858" t="str">
        <f>Raw_Data!C7858</f>
        <v>TRIAMCINOLONE 0.1% OINTMENT</v>
      </c>
      <c r="D7858" t="str">
        <f>Raw_Data!D7858</f>
        <v>45802005535</v>
      </c>
      <c r="E7858" t="str">
        <f>Raw_Data!E7858</f>
        <v>ERTLE, VALERIE</v>
      </c>
      <c r="F7858" t="str">
        <f>Raw_Data!F7858</f>
        <v>1245619592</v>
      </c>
      <c r="G7858" t="str">
        <f>Raw_Data!H7858</f>
        <v>3</v>
      </c>
      <c r="H7858">
        <f>IFERROR(VLOOKUP(G7858,Store_Map!$A$2:$I$100,3,FALSE),"")</f>
        <v>0</v>
      </c>
      <c r="I7858">
        <f>IFERROR(VLOOKUP(G7858,Store_Map!$A$2:$I$100,4,FALSE),"")</f>
        <v>0</v>
      </c>
      <c r="J7858">
        <f>IFERROR(VLOOKUP(G7858,Store_Map!$A$2:$I$100,5,FALSE),"")</f>
        <v>0</v>
      </c>
      <c r="K7858">
        <f>IFERROR(VLOOKUP(G7858,Store_Map!$A$2:$I$100,6,FALSE),"")</f>
        <v>0</v>
      </c>
      <c r="L7858">
        <f>IFERROR(VLOOKUP(G7858,Store_Map!$A$2:$I$100,7,FALSE),"")</f>
        <v>0</v>
      </c>
      <c r="M7858">
        <f>IFERROR(VLOOKUP(G7858,Store_Map!$A$2:$I$100,8,FALSE),"")</f>
        <v>0</v>
      </c>
      <c r="N7858">
        <f t="shared" si="1098"/>
        <v>0</v>
      </c>
      <c r="O7858" t="str">
        <f t="shared" si="1099"/>
        <v>PASS</v>
      </c>
      <c r="P7858" t="str">
        <f t="shared" si="1100"/>
        <v>PASS</v>
      </c>
      <c r="Q7858" t="str">
        <f t="shared" si="1101"/>
        <v>PASS</v>
      </c>
      <c r="R7858" t="str">
        <f t="shared" si="1102"/>
        <v>PASS</v>
      </c>
      <c r="S7858" t="str">
        <f t="shared" si="1103"/>
        <v>PASS</v>
      </c>
      <c r="T7858">
        <f t="shared" si="1104"/>
        <v>100</v>
      </c>
      <c r="U7858" t="str">
        <f t="shared" si="1105"/>
        <v>Low</v>
      </c>
      <c r="V7858" t="str">
        <f t="shared" si="1106"/>
        <v>Clean</v>
      </c>
    </row>
    <row r="7859" spans="1:22" x14ac:dyDescent="0.3">
      <c r="A7859" t="str">
        <f>Raw_Data!A7859</f>
        <v>36014560</v>
      </c>
      <c r="B7859">
        <f>Raw_Data!B7859</f>
        <v>45684</v>
      </c>
      <c r="C7859" t="str">
        <f>Raw_Data!C7859</f>
        <v>TRAZODONE 50 MG TABLET</v>
      </c>
      <c r="D7859" t="str">
        <f>Raw_Data!D7859</f>
        <v>68382080501</v>
      </c>
      <c r="E7859" t="str">
        <f>Raw_Data!E7859</f>
        <v>YASIN, NURA</v>
      </c>
      <c r="F7859" t="str">
        <f>Raw_Data!F7859</f>
        <v>1265518567</v>
      </c>
      <c r="G7859" t="str">
        <f>Raw_Data!H7859</f>
        <v>3</v>
      </c>
      <c r="H7859">
        <f>IFERROR(VLOOKUP(G7859,Store_Map!$A$2:$I$100,3,FALSE),"")</f>
        <v>0</v>
      </c>
      <c r="I7859">
        <f>IFERROR(VLOOKUP(G7859,Store_Map!$A$2:$I$100,4,FALSE),"")</f>
        <v>0</v>
      </c>
      <c r="J7859">
        <f>IFERROR(VLOOKUP(G7859,Store_Map!$A$2:$I$100,5,FALSE),"")</f>
        <v>0</v>
      </c>
      <c r="K7859">
        <f>IFERROR(VLOOKUP(G7859,Store_Map!$A$2:$I$100,6,FALSE),"")</f>
        <v>0</v>
      </c>
      <c r="L7859">
        <f>IFERROR(VLOOKUP(G7859,Store_Map!$A$2:$I$100,7,FALSE),"")</f>
        <v>0</v>
      </c>
      <c r="M7859">
        <f>IFERROR(VLOOKUP(G7859,Store_Map!$A$2:$I$100,8,FALSE),"")</f>
        <v>0</v>
      </c>
      <c r="N7859">
        <f t="shared" si="1098"/>
        <v>0</v>
      </c>
      <c r="O7859" t="str">
        <f t="shared" si="1099"/>
        <v>PASS</v>
      </c>
      <c r="P7859" t="str">
        <f t="shared" si="1100"/>
        <v>PASS</v>
      </c>
      <c r="Q7859" t="str">
        <f t="shared" si="1101"/>
        <v>PASS</v>
      </c>
      <c r="R7859" t="str">
        <f t="shared" si="1102"/>
        <v>PASS</v>
      </c>
      <c r="S7859" t="str">
        <f t="shared" si="1103"/>
        <v>PASS</v>
      </c>
      <c r="T7859">
        <f t="shared" si="1104"/>
        <v>100</v>
      </c>
      <c r="U7859" t="str">
        <f t="shared" si="1105"/>
        <v>Low</v>
      </c>
      <c r="V7859" t="str">
        <f t="shared" si="1106"/>
        <v>Clean</v>
      </c>
    </row>
    <row r="7860" spans="1:22" x14ac:dyDescent="0.3">
      <c r="A7860" t="str">
        <f>Raw_Data!A7860</f>
        <v>36016052</v>
      </c>
      <c r="B7860">
        <f>Raw_Data!B7860</f>
        <v>45684</v>
      </c>
      <c r="C7860" t="str">
        <f>Raw_Data!C7860</f>
        <v>LANTUS SOLOSTAR 100 UNIT/ML</v>
      </c>
      <c r="D7860" t="str">
        <f>Raw_Data!D7860</f>
        <v>88221905</v>
      </c>
      <c r="E7860" t="str">
        <f>Raw_Data!E7860</f>
        <v>YASIN, NURA</v>
      </c>
      <c r="F7860" t="str">
        <f>Raw_Data!F7860</f>
        <v>1265518567</v>
      </c>
      <c r="G7860" t="str">
        <f>Raw_Data!H7860</f>
        <v>3</v>
      </c>
      <c r="H7860">
        <f>IFERROR(VLOOKUP(G7860,Store_Map!$A$2:$I$100,3,FALSE),"")</f>
        <v>0</v>
      </c>
      <c r="I7860">
        <f>IFERROR(VLOOKUP(G7860,Store_Map!$A$2:$I$100,4,FALSE),"")</f>
        <v>0</v>
      </c>
      <c r="J7860">
        <f>IFERROR(VLOOKUP(G7860,Store_Map!$A$2:$I$100,5,FALSE),"")</f>
        <v>0</v>
      </c>
      <c r="K7860">
        <f>IFERROR(VLOOKUP(G7860,Store_Map!$A$2:$I$100,6,FALSE),"")</f>
        <v>0</v>
      </c>
      <c r="L7860">
        <f>IFERROR(VLOOKUP(G7860,Store_Map!$A$2:$I$100,7,FALSE),"")</f>
        <v>0</v>
      </c>
      <c r="M7860">
        <f>IFERROR(VLOOKUP(G7860,Store_Map!$A$2:$I$100,8,FALSE),"")</f>
        <v>0</v>
      </c>
      <c r="N7860">
        <f t="shared" si="1098"/>
        <v>0</v>
      </c>
      <c r="O7860" t="str">
        <f t="shared" si="1099"/>
        <v>PASS</v>
      </c>
      <c r="P7860" t="str">
        <f t="shared" si="1100"/>
        <v>REVIEW</v>
      </c>
      <c r="Q7860" t="str">
        <f t="shared" si="1101"/>
        <v>PASS</v>
      </c>
      <c r="R7860" t="str">
        <f t="shared" si="1102"/>
        <v>PASS</v>
      </c>
      <c r="S7860" t="str">
        <f t="shared" si="1103"/>
        <v>REVIEW</v>
      </c>
      <c r="T7860">
        <f t="shared" si="1104"/>
        <v>90</v>
      </c>
      <c r="U7860" t="str">
        <f t="shared" si="1105"/>
        <v>Low</v>
      </c>
      <c r="V7860" t="str">
        <f t="shared" si="1106"/>
        <v>Invalid NDC</v>
      </c>
    </row>
    <row r="7861" spans="1:22" x14ac:dyDescent="0.3">
      <c r="A7861" t="str">
        <f>Raw_Data!A7861</f>
        <v>36016775</v>
      </c>
      <c r="B7861">
        <f>Raw_Data!B7861</f>
        <v>45684</v>
      </c>
      <c r="C7861" t="str">
        <f>Raw_Data!C7861</f>
        <v>GLIPIZIDE 10 MG TABLET</v>
      </c>
      <c r="D7861" t="str">
        <f>Raw_Data!D7861</f>
        <v>60505014200</v>
      </c>
      <c r="E7861" t="str">
        <f>Raw_Data!E7861</f>
        <v>YASIN, NURA</v>
      </c>
      <c r="F7861" t="str">
        <f>Raw_Data!F7861</f>
        <v>1265518567</v>
      </c>
      <c r="G7861" t="str">
        <f>Raw_Data!H7861</f>
        <v>3</v>
      </c>
      <c r="H7861">
        <f>IFERROR(VLOOKUP(G7861,Store_Map!$A$2:$I$100,3,FALSE),"")</f>
        <v>0</v>
      </c>
      <c r="I7861">
        <f>IFERROR(VLOOKUP(G7861,Store_Map!$A$2:$I$100,4,FALSE),"")</f>
        <v>0</v>
      </c>
      <c r="J7861">
        <f>IFERROR(VLOOKUP(G7861,Store_Map!$A$2:$I$100,5,FALSE),"")</f>
        <v>0</v>
      </c>
      <c r="K7861">
        <f>IFERROR(VLOOKUP(G7861,Store_Map!$A$2:$I$100,6,FALSE),"")</f>
        <v>0</v>
      </c>
      <c r="L7861">
        <f>IFERROR(VLOOKUP(G7861,Store_Map!$A$2:$I$100,7,FALSE),"")</f>
        <v>0</v>
      </c>
      <c r="M7861">
        <f>IFERROR(VLOOKUP(G7861,Store_Map!$A$2:$I$100,8,FALSE),"")</f>
        <v>0</v>
      </c>
      <c r="N7861">
        <f t="shared" si="1098"/>
        <v>0</v>
      </c>
      <c r="O7861" t="str">
        <f t="shared" si="1099"/>
        <v>PASS</v>
      </c>
      <c r="P7861" t="str">
        <f t="shared" si="1100"/>
        <v>PASS</v>
      </c>
      <c r="Q7861" t="str">
        <f t="shared" si="1101"/>
        <v>PASS</v>
      </c>
      <c r="R7861" t="str">
        <f t="shared" si="1102"/>
        <v>PASS</v>
      </c>
      <c r="S7861" t="str">
        <f t="shared" si="1103"/>
        <v>PASS</v>
      </c>
      <c r="T7861">
        <f t="shared" si="1104"/>
        <v>100</v>
      </c>
      <c r="U7861" t="str">
        <f t="shared" si="1105"/>
        <v>Low</v>
      </c>
      <c r="V7861" t="str">
        <f t="shared" si="1106"/>
        <v>Clean</v>
      </c>
    </row>
    <row r="7862" spans="1:22" x14ac:dyDescent="0.3">
      <c r="A7862" t="str">
        <f>Raw_Data!A7862</f>
        <v>36016777</v>
      </c>
      <c r="B7862">
        <f>Raw_Data!B7862</f>
        <v>45684</v>
      </c>
      <c r="C7862" t="str">
        <f>Raw_Data!C7862</f>
        <v>OSELTAMIVIR 6 MG/ML SUSPENS</v>
      </c>
      <c r="D7862" t="str">
        <f>Raw_Data!D7862</f>
        <v>68180067801</v>
      </c>
      <c r="E7862" t="str">
        <f>Raw_Data!E7862</f>
        <v>ERTLE, VALERIE</v>
      </c>
      <c r="F7862" t="str">
        <f>Raw_Data!F7862</f>
        <v>1245619592</v>
      </c>
      <c r="G7862" t="str">
        <f>Raw_Data!H7862</f>
        <v>3</v>
      </c>
      <c r="H7862">
        <f>IFERROR(VLOOKUP(G7862,Store_Map!$A$2:$I$100,3,FALSE),"")</f>
        <v>0</v>
      </c>
      <c r="I7862">
        <f>IFERROR(VLOOKUP(G7862,Store_Map!$A$2:$I$100,4,FALSE),"")</f>
        <v>0</v>
      </c>
      <c r="J7862">
        <f>IFERROR(VLOOKUP(G7862,Store_Map!$A$2:$I$100,5,FALSE),"")</f>
        <v>0</v>
      </c>
      <c r="K7862">
        <f>IFERROR(VLOOKUP(G7862,Store_Map!$A$2:$I$100,6,FALSE),"")</f>
        <v>0</v>
      </c>
      <c r="L7862">
        <f>IFERROR(VLOOKUP(G7862,Store_Map!$A$2:$I$100,7,FALSE),"")</f>
        <v>0</v>
      </c>
      <c r="M7862">
        <f>IFERROR(VLOOKUP(G7862,Store_Map!$A$2:$I$100,8,FALSE),"")</f>
        <v>0</v>
      </c>
      <c r="N7862">
        <f t="shared" si="1098"/>
        <v>0</v>
      </c>
      <c r="O7862" t="str">
        <f t="shared" si="1099"/>
        <v>PASS</v>
      </c>
      <c r="P7862" t="str">
        <f t="shared" si="1100"/>
        <v>PASS</v>
      </c>
      <c r="Q7862" t="str">
        <f t="shared" si="1101"/>
        <v>PASS</v>
      </c>
      <c r="R7862" t="str">
        <f t="shared" si="1102"/>
        <v>PASS</v>
      </c>
      <c r="S7862" t="str">
        <f t="shared" si="1103"/>
        <v>PASS</v>
      </c>
      <c r="T7862">
        <f t="shared" si="1104"/>
        <v>100</v>
      </c>
      <c r="U7862" t="str">
        <f t="shared" si="1105"/>
        <v>Low</v>
      </c>
      <c r="V7862" t="str">
        <f t="shared" si="1106"/>
        <v>Clean</v>
      </c>
    </row>
    <row r="7863" spans="1:22" x14ac:dyDescent="0.3">
      <c r="A7863" t="str">
        <f>Raw_Data!A7863</f>
        <v>36016778</v>
      </c>
      <c r="B7863">
        <f>Raw_Data!B7863</f>
        <v>45684</v>
      </c>
      <c r="C7863" t="str">
        <f>Raw_Data!C7863</f>
        <v>OSELTAMIVIR 6 MG/ML SUSPENS</v>
      </c>
      <c r="D7863" t="str">
        <f>Raw_Data!D7863</f>
        <v>68180067801</v>
      </c>
      <c r="E7863" t="str">
        <f>Raw_Data!E7863</f>
        <v>ERTLE, VALERIE</v>
      </c>
      <c r="F7863" t="str">
        <f>Raw_Data!F7863</f>
        <v>1245619592</v>
      </c>
      <c r="G7863" t="str">
        <f>Raw_Data!H7863</f>
        <v>3</v>
      </c>
      <c r="H7863">
        <f>IFERROR(VLOOKUP(G7863,Store_Map!$A$2:$I$100,3,FALSE),"")</f>
        <v>0</v>
      </c>
      <c r="I7863">
        <f>IFERROR(VLOOKUP(G7863,Store_Map!$A$2:$I$100,4,FALSE),"")</f>
        <v>0</v>
      </c>
      <c r="J7863">
        <f>IFERROR(VLOOKUP(G7863,Store_Map!$A$2:$I$100,5,FALSE),"")</f>
        <v>0</v>
      </c>
      <c r="K7863">
        <f>IFERROR(VLOOKUP(G7863,Store_Map!$A$2:$I$100,6,FALSE),"")</f>
        <v>0</v>
      </c>
      <c r="L7863">
        <f>IFERROR(VLOOKUP(G7863,Store_Map!$A$2:$I$100,7,FALSE),"")</f>
        <v>0</v>
      </c>
      <c r="M7863">
        <f>IFERROR(VLOOKUP(G7863,Store_Map!$A$2:$I$100,8,FALSE),"")</f>
        <v>0</v>
      </c>
      <c r="N7863">
        <f t="shared" si="1098"/>
        <v>0</v>
      </c>
      <c r="O7863" t="str">
        <f t="shared" si="1099"/>
        <v>PASS</v>
      </c>
      <c r="P7863" t="str">
        <f t="shared" si="1100"/>
        <v>PASS</v>
      </c>
      <c r="Q7863" t="str">
        <f t="shared" si="1101"/>
        <v>PASS</v>
      </c>
      <c r="R7863" t="str">
        <f t="shared" si="1102"/>
        <v>PASS</v>
      </c>
      <c r="S7863" t="str">
        <f t="shared" si="1103"/>
        <v>PASS</v>
      </c>
      <c r="T7863">
        <f t="shared" si="1104"/>
        <v>100</v>
      </c>
      <c r="U7863" t="str">
        <f t="shared" si="1105"/>
        <v>Low</v>
      </c>
      <c r="V7863" t="str">
        <f t="shared" si="1106"/>
        <v>Clean</v>
      </c>
    </row>
    <row r="7864" spans="1:22" x14ac:dyDescent="0.3">
      <c r="A7864" t="str">
        <f>Raw_Data!A7864</f>
        <v>36016779</v>
      </c>
      <c r="B7864">
        <f>Raw_Data!B7864</f>
        <v>45684</v>
      </c>
      <c r="C7864" t="str">
        <f>Raw_Data!C7864</f>
        <v>OSELTAMIVIR PHOS 75 MG CAPS</v>
      </c>
      <c r="D7864" t="str">
        <f>Raw_Data!D7864</f>
        <v>68180067711</v>
      </c>
      <c r="E7864" t="str">
        <f>Raw_Data!E7864</f>
        <v>ERTLE, VALERIE</v>
      </c>
      <c r="F7864" t="str">
        <f>Raw_Data!F7864</f>
        <v>1245619592</v>
      </c>
      <c r="G7864" t="str">
        <f>Raw_Data!H7864</f>
        <v>3</v>
      </c>
      <c r="H7864">
        <f>IFERROR(VLOOKUP(G7864,Store_Map!$A$2:$I$100,3,FALSE),"")</f>
        <v>0</v>
      </c>
      <c r="I7864">
        <f>IFERROR(VLOOKUP(G7864,Store_Map!$A$2:$I$100,4,FALSE),"")</f>
        <v>0</v>
      </c>
      <c r="J7864">
        <f>IFERROR(VLOOKUP(G7864,Store_Map!$A$2:$I$100,5,FALSE),"")</f>
        <v>0</v>
      </c>
      <c r="K7864">
        <f>IFERROR(VLOOKUP(G7864,Store_Map!$A$2:$I$100,6,FALSE),"")</f>
        <v>0</v>
      </c>
      <c r="L7864">
        <f>IFERROR(VLOOKUP(G7864,Store_Map!$A$2:$I$100,7,FALSE),"")</f>
        <v>0</v>
      </c>
      <c r="M7864">
        <f>IFERROR(VLOOKUP(G7864,Store_Map!$A$2:$I$100,8,FALSE),"")</f>
        <v>0</v>
      </c>
      <c r="N7864">
        <f t="shared" si="1098"/>
        <v>0</v>
      </c>
      <c r="O7864" t="str">
        <f t="shared" si="1099"/>
        <v>PASS</v>
      </c>
      <c r="P7864" t="str">
        <f t="shared" si="1100"/>
        <v>PASS</v>
      </c>
      <c r="Q7864" t="str">
        <f t="shared" si="1101"/>
        <v>PASS</v>
      </c>
      <c r="R7864" t="str">
        <f t="shared" si="1102"/>
        <v>PASS</v>
      </c>
      <c r="S7864" t="str">
        <f t="shared" si="1103"/>
        <v>PASS</v>
      </c>
      <c r="T7864">
        <f t="shared" si="1104"/>
        <v>100</v>
      </c>
      <c r="U7864" t="str">
        <f t="shared" si="1105"/>
        <v>Low</v>
      </c>
      <c r="V7864" t="str">
        <f t="shared" si="1106"/>
        <v>Clean</v>
      </c>
    </row>
    <row r="7865" spans="1:22" x14ac:dyDescent="0.3">
      <c r="A7865" t="str">
        <f>Raw_Data!A7865</f>
        <v>36016780</v>
      </c>
      <c r="B7865">
        <f>Raw_Data!B7865</f>
        <v>45684</v>
      </c>
      <c r="C7865" t="str">
        <f>Raw_Data!C7865</f>
        <v>OSELTAMIVIR 6 MG/ML SUSPENS</v>
      </c>
      <c r="D7865" t="str">
        <f>Raw_Data!D7865</f>
        <v>68180067801</v>
      </c>
      <c r="E7865" t="str">
        <f>Raw_Data!E7865</f>
        <v>ERTLE, VALERIE</v>
      </c>
      <c r="F7865" t="str">
        <f>Raw_Data!F7865</f>
        <v>1245619592</v>
      </c>
      <c r="G7865" t="str">
        <f>Raw_Data!H7865</f>
        <v>3</v>
      </c>
      <c r="H7865">
        <f>IFERROR(VLOOKUP(G7865,Store_Map!$A$2:$I$100,3,FALSE),"")</f>
        <v>0</v>
      </c>
      <c r="I7865">
        <f>IFERROR(VLOOKUP(G7865,Store_Map!$A$2:$I$100,4,FALSE),"")</f>
        <v>0</v>
      </c>
      <c r="J7865">
        <f>IFERROR(VLOOKUP(G7865,Store_Map!$A$2:$I$100,5,FALSE),"")</f>
        <v>0</v>
      </c>
      <c r="K7865">
        <f>IFERROR(VLOOKUP(G7865,Store_Map!$A$2:$I$100,6,FALSE),"")</f>
        <v>0</v>
      </c>
      <c r="L7865">
        <f>IFERROR(VLOOKUP(G7865,Store_Map!$A$2:$I$100,7,FALSE),"")</f>
        <v>0</v>
      </c>
      <c r="M7865">
        <f>IFERROR(VLOOKUP(G7865,Store_Map!$A$2:$I$100,8,FALSE),"")</f>
        <v>0</v>
      </c>
      <c r="N7865">
        <f t="shared" si="1098"/>
        <v>0</v>
      </c>
      <c r="O7865" t="str">
        <f t="shared" si="1099"/>
        <v>PASS</v>
      </c>
      <c r="P7865" t="str">
        <f t="shared" si="1100"/>
        <v>PASS</v>
      </c>
      <c r="Q7865" t="str">
        <f t="shared" si="1101"/>
        <v>PASS</v>
      </c>
      <c r="R7865" t="str">
        <f t="shared" si="1102"/>
        <v>PASS</v>
      </c>
      <c r="S7865" t="str">
        <f t="shared" si="1103"/>
        <v>PASS</v>
      </c>
      <c r="T7865">
        <f t="shared" si="1104"/>
        <v>100</v>
      </c>
      <c r="U7865" t="str">
        <f t="shared" si="1105"/>
        <v>Low</v>
      </c>
      <c r="V7865" t="str">
        <f t="shared" si="1106"/>
        <v>Clean</v>
      </c>
    </row>
    <row r="7866" spans="1:22" x14ac:dyDescent="0.3">
      <c r="A7866" t="str">
        <f>Raw_Data!A7866</f>
        <v>36016781</v>
      </c>
      <c r="B7866">
        <f>Raw_Data!B7866</f>
        <v>45684</v>
      </c>
      <c r="C7866" t="str">
        <f>Raw_Data!C7866</f>
        <v>ALBUTEROL HFA 90 MCG INHALE</v>
      </c>
      <c r="D7866" t="str">
        <f>Raw_Data!D7866</f>
        <v>68180096301</v>
      </c>
      <c r="E7866" t="str">
        <f>Raw_Data!E7866</f>
        <v>THERATTIL, JAYA</v>
      </c>
      <c r="F7866" t="str">
        <f>Raw_Data!F7866</f>
        <v>1043285810</v>
      </c>
      <c r="G7866" t="str">
        <f>Raw_Data!H7866</f>
        <v>3</v>
      </c>
      <c r="H7866">
        <f>IFERROR(VLOOKUP(G7866,Store_Map!$A$2:$I$100,3,FALSE),"")</f>
        <v>0</v>
      </c>
      <c r="I7866">
        <f>IFERROR(VLOOKUP(G7866,Store_Map!$A$2:$I$100,4,FALSE),"")</f>
        <v>0</v>
      </c>
      <c r="J7866">
        <f>IFERROR(VLOOKUP(G7866,Store_Map!$A$2:$I$100,5,FALSE),"")</f>
        <v>0</v>
      </c>
      <c r="K7866">
        <f>IFERROR(VLOOKUP(G7866,Store_Map!$A$2:$I$100,6,FALSE),"")</f>
        <v>0</v>
      </c>
      <c r="L7866">
        <f>IFERROR(VLOOKUP(G7866,Store_Map!$A$2:$I$100,7,FALSE),"")</f>
        <v>0</v>
      </c>
      <c r="M7866">
        <f>IFERROR(VLOOKUP(G7866,Store_Map!$A$2:$I$100,8,FALSE),"")</f>
        <v>0</v>
      </c>
      <c r="N7866">
        <f t="shared" si="1098"/>
        <v>0</v>
      </c>
      <c r="O7866" t="str">
        <f t="shared" si="1099"/>
        <v>PASS</v>
      </c>
      <c r="P7866" t="str">
        <f t="shared" si="1100"/>
        <v>PASS</v>
      </c>
      <c r="Q7866" t="str">
        <f t="shared" si="1101"/>
        <v>PASS</v>
      </c>
      <c r="R7866" t="str">
        <f t="shared" si="1102"/>
        <v>PASS</v>
      </c>
      <c r="S7866" t="str">
        <f t="shared" si="1103"/>
        <v>PASS</v>
      </c>
      <c r="T7866">
        <f t="shared" si="1104"/>
        <v>100</v>
      </c>
      <c r="U7866" t="str">
        <f t="shared" si="1105"/>
        <v>Low</v>
      </c>
      <c r="V7866" t="str">
        <f t="shared" si="1106"/>
        <v>Clean</v>
      </c>
    </row>
    <row r="7867" spans="1:22" x14ac:dyDescent="0.3">
      <c r="A7867" t="str">
        <f>Raw_Data!A7867</f>
        <v>36016782</v>
      </c>
      <c r="B7867">
        <f>Raw_Data!B7867</f>
        <v>45684</v>
      </c>
      <c r="C7867" t="str">
        <f>Raw_Data!C7867</f>
        <v>AMOXICILLIN 875 MG TABLET</v>
      </c>
      <c r="D7867" t="str">
        <f>Raw_Data!D7867</f>
        <v>781506101</v>
      </c>
      <c r="E7867" t="str">
        <f>Raw_Data!E7867</f>
        <v>INGRAM, MAYA</v>
      </c>
      <c r="F7867" t="str">
        <f>Raw_Data!F7867</f>
        <v>1518221464</v>
      </c>
      <c r="G7867" t="str">
        <f>Raw_Data!H7867</f>
        <v>3</v>
      </c>
      <c r="H7867">
        <f>IFERROR(VLOOKUP(G7867,Store_Map!$A$2:$I$100,3,FALSE),"")</f>
        <v>0</v>
      </c>
      <c r="I7867">
        <f>IFERROR(VLOOKUP(G7867,Store_Map!$A$2:$I$100,4,FALSE),"")</f>
        <v>0</v>
      </c>
      <c r="J7867">
        <f>IFERROR(VLOOKUP(G7867,Store_Map!$A$2:$I$100,5,FALSE),"")</f>
        <v>0</v>
      </c>
      <c r="K7867">
        <f>IFERROR(VLOOKUP(G7867,Store_Map!$A$2:$I$100,6,FALSE),"")</f>
        <v>0</v>
      </c>
      <c r="L7867">
        <f>IFERROR(VLOOKUP(G7867,Store_Map!$A$2:$I$100,7,FALSE),"")</f>
        <v>0</v>
      </c>
      <c r="M7867">
        <f>IFERROR(VLOOKUP(G7867,Store_Map!$A$2:$I$100,8,FALSE),"")</f>
        <v>0</v>
      </c>
      <c r="N7867">
        <f t="shared" si="1098"/>
        <v>0</v>
      </c>
      <c r="O7867" t="str">
        <f t="shared" si="1099"/>
        <v>PASS</v>
      </c>
      <c r="P7867" t="str">
        <f t="shared" si="1100"/>
        <v>REVIEW</v>
      </c>
      <c r="Q7867" t="str">
        <f t="shared" si="1101"/>
        <v>PASS</v>
      </c>
      <c r="R7867" t="str">
        <f t="shared" si="1102"/>
        <v>PASS</v>
      </c>
      <c r="S7867" t="str">
        <f t="shared" si="1103"/>
        <v>REVIEW</v>
      </c>
      <c r="T7867">
        <f t="shared" si="1104"/>
        <v>90</v>
      </c>
      <c r="U7867" t="str">
        <f t="shared" si="1105"/>
        <v>Low</v>
      </c>
      <c r="V7867" t="str">
        <f t="shared" si="1106"/>
        <v>Invalid NDC</v>
      </c>
    </row>
    <row r="7868" spans="1:22" x14ac:dyDescent="0.3">
      <c r="A7868" t="str">
        <f>Raw_Data!A7868</f>
        <v>36016783</v>
      </c>
      <c r="B7868">
        <f>Raw_Data!B7868</f>
        <v>45684</v>
      </c>
      <c r="C7868" t="str">
        <f>Raw_Data!C7868</f>
        <v>LORATADINE 10 MG TABLET</v>
      </c>
      <c r="D7868" t="str">
        <f>Raw_Data!D7868</f>
        <v>45802065065</v>
      </c>
      <c r="E7868" t="str">
        <f>Raw_Data!E7868</f>
        <v>INGRAM, MAYA</v>
      </c>
      <c r="F7868" t="str">
        <f>Raw_Data!F7868</f>
        <v>1518221464</v>
      </c>
      <c r="G7868" t="str">
        <f>Raw_Data!H7868</f>
        <v>3</v>
      </c>
      <c r="H7868">
        <f>IFERROR(VLOOKUP(G7868,Store_Map!$A$2:$I$100,3,FALSE),"")</f>
        <v>0</v>
      </c>
      <c r="I7868">
        <f>IFERROR(VLOOKUP(G7868,Store_Map!$A$2:$I$100,4,FALSE),"")</f>
        <v>0</v>
      </c>
      <c r="J7868">
        <f>IFERROR(VLOOKUP(G7868,Store_Map!$A$2:$I$100,5,FALSE),"")</f>
        <v>0</v>
      </c>
      <c r="K7868">
        <f>IFERROR(VLOOKUP(G7868,Store_Map!$A$2:$I$100,6,FALSE),"")</f>
        <v>0</v>
      </c>
      <c r="L7868">
        <f>IFERROR(VLOOKUP(G7868,Store_Map!$A$2:$I$100,7,FALSE),"")</f>
        <v>0</v>
      </c>
      <c r="M7868">
        <f>IFERROR(VLOOKUP(G7868,Store_Map!$A$2:$I$100,8,FALSE),"")</f>
        <v>0</v>
      </c>
      <c r="N7868">
        <f t="shared" si="1098"/>
        <v>0</v>
      </c>
      <c r="O7868" t="str">
        <f t="shared" si="1099"/>
        <v>PASS</v>
      </c>
      <c r="P7868" t="str">
        <f t="shared" si="1100"/>
        <v>PASS</v>
      </c>
      <c r="Q7868" t="str">
        <f t="shared" si="1101"/>
        <v>PASS</v>
      </c>
      <c r="R7868" t="str">
        <f t="shared" si="1102"/>
        <v>PASS</v>
      </c>
      <c r="S7868" t="str">
        <f t="shared" si="1103"/>
        <v>PASS</v>
      </c>
      <c r="T7868">
        <f t="shared" si="1104"/>
        <v>100</v>
      </c>
      <c r="U7868" t="str">
        <f t="shared" si="1105"/>
        <v>Low</v>
      </c>
      <c r="V7868" t="str">
        <f t="shared" si="1106"/>
        <v>Clean</v>
      </c>
    </row>
    <row r="7869" spans="1:22" x14ac:dyDescent="0.3">
      <c r="A7869" t="str">
        <f>Raw_Data!A7869</f>
        <v>36016784</v>
      </c>
      <c r="B7869">
        <f>Raw_Data!B7869</f>
        <v>45684</v>
      </c>
      <c r="C7869" t="str">
        <f>Raw_Data!C7869</f>
        <v>FLUTICASONE PROP 50 MCG SPR</v>
      </c>
      <c r="D7869" t="str">
        <f>Raw_Data!D7869</f>
        <v>536118399</v>
      </c>
      <c r="E7869" t="str">
        <f>Raw_Data!E7869</f>
        <v>INGRAM, MAYA</v>
      </c>
      <c r="F7869" t="str">
        <f>Raw_Data!F7869</f>
        <v>1518221464</v>
      </c>
      <c r="G7869" t="str">
        <f>Raw_Data!H7869</f>
        <v>3</v>
      </c>
      <c r="H7869">
        <f>IFERROR(VLOOKUP(G7869,Store_Map!$A$2:$I$100,3,FALSE),"")</f>
        <v>0</v>
      </c>
      <c r="I7869">
        <f>IFERROR(VLOOKUP(G7869,Store_Map!$A$2:$I$100,4,FALSE),"")</f>
        <v>0</v>
      </c>
      <c r="J7869">
        <f>IFERROR(VLOOKUP(G7869,Store_Map!$A$2:$I$100,5,FALSE),"")</f>
        <v>0</v>
      </c>
      <c r="K7869">
        <f>IFERROR(VLOOKUP(G7869,Store_Map!$A$2:$I$100,6,FALSE),"")</f>
        <v>0</v>
      </c>
      <c r="L7869">
        <f>IFERROR(VLOOKUP(G7869,Store_Map!$A$2:$I$100,7,FALSE),"")</f>
        <v>0</v>
      </c>
      <c r="M7869">
        <f>IFERROR(VLOOKUP(G7869,Store_Map!$A$2:$I$100,8,FALSE),"")</f>
        <v>0</v>
      </c>
      <c r="N7869">
        <f t="shared" si="1098"/>
        <v>0</v>
      </c>
      <c r="O7869" t="str">
        <f t="shared" si="1099"/>
        <v>PASS</v>
      </c>
      <c r="P7869" t="str">
        <f t="shared" si="1100"/>
        <v>REVIEW</v>
      </c>
      <c r="Q7869" t="str">
        <f t="shared" si="1101"/>
        <v>PASS</v>
      </c>
      <c r="R7869" t="str">
        <f t="shared" si="1102"/>
        <v>PASS</v>
      </c>
      <c r="S7869" t="str">
        <f t="shared" si="1103"/>
        <v>REVIEW</v>
      </c>
      <c r="T7869">
        <f t="shared" si="1104"/>
        <v>90</v>
      </c>
      <c r="U7869" t="str">
        <f t="shared" si="1105"/>
        <v>Low</v>
      </c>
      <c r="V7869" t="str">
        <f t="shared" si="1106"/>
        <v>Invalid NDC</v>
      </c>
    </row>
    <row r="7870" spans="1:22" x14ac:dyDescent="0.3">
      <c r="A7870" t="str">
        <f>Raw_Data!A7870</f>
        <v>34001148</v>
      </c>
      <c r="B7870">
        <f>Raw_Data!B7870</f>
        <v>45684</v>
      </c>
      <c r="C7870" t="str">
        <f>Raw_Data!C7870</f>
        <v>BROMPHENIR-PSEUDOEPHED-DM S</v>
      </c>
      <c r="D7870" t="str">
        <f>Raw_Data!D7870</f>
        <v>42192060704</v>
      </c>
      <c r="E7870" t="str">
        <f>Raw_Data!E7870</f>
        <v>INGRAM, MAYA</v>
      </c>
      <c r="F7870" t="str">
        <f>Raw_Data!F7870</f>
        <v>1518221464</v>
      </c>
      <c r="G7870" t="str">
        <f>Raw_Data!H7870</f>
        <v>3</v>
      </c>
      <c r="H7870">
        <f>IFERROR(VLOOKUP(G7870,Store_Map!$A$2:$I$100,3,FALSE),"")</f>
        <v>0</v>
      </c>
      <c r="I7870">
        <f>IFERROR(VLOOKUP(G7870,Store_Map!$A$2:$I$100,4,FALSE),"")</f>
        <v>0</v>
      </c>
      <c r="J7870">
        <f>IFERROR(VLOOKUP(G7870,Store_Map!$A$2:$I$100,5,FALSE),"")</f>
        <v>0</v>
      </c>
      <c r="K7870">
        <f>IFERROR(VLOOKUP(G7870,Store_Map!$A$2:$I$100,6,FALSE),"")</f>
        <v>0</v>
      </c>
      <c r="L7870">
        <f>IFERROR(VLOOKUP(G7870,Store_Map!$A$2:$I$100,7,FALSE),"")</f>
        <v>0</v>
      </c>
      <c r="M7870">
        <f>IFERROR(VLOOKUP(G7870,Store_Map!$A$2:$I$100,8,FALSE),"")</f>
        <v>0</v>
      </c>
      <c r="N7870">
        <f t="shared" si="1098"/>
        <v>0</v>
      </c>
      <c r="O7870" t="str">
        <f t="shared" si="1099"/>
        <v>PASS</v>
      </c>
      <c r="P7870" t="str">
        <f t="shared" si="1100"/>
        <v>PASS</v>
      </c>
      <c r="Q7870" t="str">
        <f t="shared" si="1101"/>
        <v>PASS</v>
      </c>
      <c r="R7870" t="str">
        <f t="shared" si="1102"/>
        <v>PASS</v>
      </c>
      <c r="S7870" t="str">
        <f t="shared" si="1103"/>
        <v>PASS</v>
      </c>
      <c r="T7870">
        <f t="shared" si="1104"/>
        <v>100</v>
      </c>
      <c r="U7870" t="str">
        <f t="shared" si="1105"/>
        <v>Low</v>
      </c>
      <c r="V7870" t="str">
        <f t="shared" si="1106"/>
        <v>Clean</v>
      </c>
    </row>
    <row r="7871" spans="1:22" x14ac:dyDescent="0.3">
      <c r="A7871" t="str">
        <f>Raw_Data!A7871</f>
        <v>36016209</v>
      </c>
      <c r="B7871">
        <f>Raw_Data!B7871</f>
        <v>45684</v>
      </c>
      <c r="C7871" t="str">
        <f>Raw_Data!C7871</f>
        <v>CYPROHEPTADINE 4 MG TABLET</v>
      </c>
      <c r="D7871" t="str">
        <f>Raw_Data!D7871</f>
        <v>76385013001</v>
      </c>
      <c r="E7871" t="str">
        <f>Raw_Data!E7871</f>
        <v>Scoggins, Jennie</v>
      </c>
      <c r="F7871" t="str">
        <f>Raw_Data!F7871</f>
        <v>1982727400</v>
      </c>
      <c r="G7871" t="str">
        <f>Raw_Data!H7871</f>
        <v>3</v>
      </c>
      <c r="H7871">
        <f>IFERROR(VLOOKUP(G7871,Store_Map!$A$2:$I$100,3,FALSE),"")</f>
        <v>0</v>
      </c>
      <c r="I7871">
        <f>IFERROR(VLOOKUP(G7871,Store_Map!$A$2:$I$100,4,FALSE),"")</f>
        <v>0</v>
      </c>
      <c r="J7871">
        <f>IFERROR(VLOOKUP(G7871,Store_Map!$A$2:$I$100,5,FALSE),"")</f>
        <v>0</v>
      </c>
      <c r="K7871">
        <f>IFERROR(VLOOKUP(G7871,Store_Map!$A$2:$I$100,6,FALSE),"")</f>
        <v>0</v>
      </c>
      <c r="L7871">
        <f>IFERROR(VLOOKUP(G7871,Store_Map!$A$2:$I$100,7,FALSE),"")</f>
        <v>0</v>
      </c>
      <c r="M7871">
        <f>IFERROR(VLOOKUP(G7871,Store_Map!$A$2:$I$100,8,FALSE),"")</f>
        <v>0</v>
      </c>
      <c r="N7871">
        <f t="shared" si="1098"/>
        <v>0</v>
      </c>
      <c r="O7871" t="str">
        <f t="shared" si="1099"/>
        <v>PASS</v>
      </c>
      <c r="P7871" t="str">
        <f t="shared" si="1100"/>
        <v>PASS</v>
      </c>
      <c r="Q7871" t="str">
        <f t="shared" si="1101"/>
        <v>PASS</v>
      </c>
      <c r="R7871" t="str">
        <f t="shared" si="1102"/>
        <v>PASS</v>
      </c>
      <c r="S7871" t="str">
        <f t="shared" si="1103"/>
        <v>PASS</v>
      </c>
      <c r="T7871">
        <f t="shared" si="1104"/>
        <v>100</v>
      </c>
      <c r="U7871" t="str">
        <f t="shared" si="1105"/>
        <v>Low</v>
      </c>
      <c r="V7871" t="str">
        <f t="shared" si="1106"/>
        <v>Clean</v>
      </c>
    </row>
    <row r="7872" spans="1:22" x14ac:dyDescent="0.3">
      <c r="A7872" t="str">
        <f>Raw_Data!A7872</f>
        <v>36016785</v>
      </c>
      <c r="B7872">
        <f>Raw_Data!B7872</f>
        <v>45684</v>
      </c>
      <c r="C7872" t="str">
        <f>Raw_Data!C7872</f>
        <v>LORATADINE 10 MG TABLET</v>
      </c>
      <c r="D7872" t="str">
        <f>Raw_Data!D7872</f>
        <v>45802065065</v>
      </c>
      <c r="E7872" t="str">
        <f>Raw_Data!E7872</f>
        <v>THERATTIL, JAYA</v>
      </c>
      <c r="F7872" t="str">
        <f>Raw_Data!F7872</f>
        <v>1043285810</v>
      </c>
      <c r="G7872" t="str">
        <f>Raw_Data!H7872</f>
        <v>3</v>
      </c>
      <c r="H7872">
        <f>IFERROR(VLOOKUP(G7872,Store_Map!$A$2:$I$100,3,FALSE),"")</f>
        <v>0</v>
      </c>
      <c r="I7872">
        <f>IFERROR(VLOOKUP(G7872,Store_Map!$A$2:$I$100,4,FALSE),"")</f>
        <v>0</v>
      </c>
      <c r="J7872">
        <f>IFERROR(VLOOKUP(G7872,Store_Map!$A$2:$I$100,5,FALSE),"")</f>
        <v>0</v>
      </c>
      <c r="K7872">
        <f>IFERROR(VLOOKUP(G7872,Store_Map!$A$2:$I$100,6,FALSE),"")</f>
        <v>0</v>
      </c>
      <c r="L7872">
        <f>IFERROR(VLOOKUP(G7872,Store_Map!$A$2:$I$100,7,FALSE),"")</f>
        <v>0</v>
      </c>
      <c r="M7872">
        <f>IFERROR(VLOOKUP(G7872,Store_Map!$A$2:$I$100,8,FALSE),"")</f>
        <v>0</v>
      </c>
      <c r="N7872">
        <f t="shared" si="1098"/>
        <v>0</v>
      </c>
      <c r="O7872" t="str">
        <f t="shared" si="1099"/>
        <v>PASS</v>
      </c>
      <c r="P7872" t="str">
        <f t="shared" si="1100"/>
        <v>PASS</v>
      </c>
      <c r="Q7872" t="str">
        <f t="shared" si="1101"/>
        <v>PASS</v>
      </c>
      <c r="R7872" t="str">
        <f t="shared" si="1102"/>
        <v>PASS</v>
      </c>
      <c r="S7872" t="str">
        <f t="shared" si="1103"/>
        <v>PASS</v>
      </c>
      <c r="T7872">
        <f t="shared" si="1104"/>
        <v>100</v>
      </c>
      <c r="U7872" t="str">
        <f t="shared" si="1105"/>
        <v>Low</v>
      </c>
      <c r="V7872" t="str">
        <f t="shared" si="1106"/>
        <v>Clean</v>
      </c>
    </row>
    <row r="7873" spans="1:22" x14ac:dyDescent="0.3">
      <c r="A7873" t="str">
        <f>Raw_Data!A7873</f>
        <v>36016786</v>
      </c>
      <c r="B7873">
        <f>Raw_Data!B7873</f>
        <v>45684</v>
      </c>
      <c r="C7873" t="str">
        <f>Raw_Data!C7873</f>
        <v>MONTELUKAST SOD 10 MG TABLE</v>
      </c>
      <c r="D7873" t="str">
        <f>Raw_Data!D7873</f>
        <v>55111072590</v>
      </c>
      <c r="E7873" t="str">
        <f>Raw_Data!E7873</f>
        <v>THERATTIL, JAYA</v>
      </c>
      <c r="F7873" t="str">
        <f>Raw_Data!F7873</f>
        <v>1043285810</v>
      </c>
      <c r="G7873" t="str">
        <f>Raw_Data!H7873</f>
        <v>3</v>
      </c>
      <c r="H7873">
        <f>IFERROR(VLOOKUP(G7873,Store_Map!$A$2:$I$100,3,FALSE),"")</f>
        <v>0</v>
      </c>
      <c r="I7873">
        <f>IFERROR(VLOOKUP(G7873,Store_Map!$A$2:$I$100,4,FALSE),"")</f>
        <v>0</v>
      </c>
      <c r="J7873">
        <f>IFERROR(VLOOKUP(G7873,Store_Map!$A$2:$I$100,5,FALSE),"")</f>
        <v>0</v>
      </c>
      <c r="K7873">
        <f>IFERROR(VLOOKUP(G7873,Store_Map!$A$2:$I$100,6,FALSE),"")</f>
        <v>0</v>
      </c>
      <c r="L7873">
        <f>IFERROR(VLOOKUP(G7873,Store_Map!$A$2:$I$100,7,FALSE),"")</f>
        <v>0</v>
      </c>
      <c r="M7873">
        <f>IFERROR(VLOOKUP(G7873,Store_Map!$A$2:$I$100,8,FALSE),"")</f>
        <v>0</v>
      </c>
      <c r="N7873">
        <f t="shared" si="1098"/>
        <v>0</v>
      </c>
      <c r="O7873" t="str">
        <f t="shared" si="1099"/>
        <v>PASS</v>
      </c>
      <c r="P7873" t="str">
        <f t="shared" si="1100"/>
        <v>PASS</v>
      </c>
      <c r="Q7873" t="str">
        <f t="shared" si="1101"/>
        <v>PASS</v>
      </c>
      <c r="R7873" t="str">
        <f t="shared" si="1102"/>
        <v>PASS</v>
      </c>
      <c r="S7873" t="str">
        <f t="shared" si="1103"/>
        <v>PASS</v>
      </c>
      <c r="T7873">
        <f t="shared" si="1104"/>
        <v>100</v>
      </c>
      <c r="U7873" t="str">
        <f t="shared" si="1105"/>
        <v>Low</v>
      </c>
      <c r="V7873" t="str">
        <f t="shared" si="1106"/>
        <v>Clean</v>
      </c>
    </row>
    <row r="7874" spans="1:22" x14ac:dyDescent="0.3">
      <c r="A7874" t="str">
        <f>Raw_Data!A7874</f>
        <v>36016787</v>
      </c>
      <c r="B7874">
        <f>Raw_Data!B7874</f>
        <v>45684</v>
      </c>
      <c r="C7874" t="str">
        <f>Raw_Data!C7874</f>
        <v>CHILD LORATADINE 5 MG/5 ML</v>
      </c>
      <c r="D7874" t="str">
        <f>Raw_Data!D7874</f>
        <v>904676720</v>
      </c>
      <c r="E7874" t="str">
        <f>Raw_Data!E7874</f>
        <v>THERATTIL, JAYA</v>
      </c>
      <c r="F7874" t="str">
        <f>Raw_Data!F7874</f>
        <v>1043285810</v>
      </c>
      <c r="G7874" t="str">
        <f>Raw_Data!H7874</f>
        <v>3</v>
      </c>
      <c r="H7874">
        <f>IFERROR(VLOOKUP(G7874,Store_Map!$A$2:$I$100,3,FALSE),"")</f>
        <v>0</v>
      </c>
      <c r="I7874">
        <f>IFERROR(VLOOKUP(G7874,Store_Map!$A$2:$I$100,4,FALSE),"")</f>
        <v>0</v>
      </c>
      <c r="J7874">
        <f>IFERROR(VLOOKUP(G7874,Store_Map!$A$2:$I$100,5,FALSE),"")</f>
        <v>0</v>
      </c>
      <c r="K7874">
        <f>IFERROR(VLOOKUP(G7874,Store_Map!$A$2:$I$100,6,FALSE),"")</f>
        <v>0</v>
      </c>
      <c r="L7874">
        <f>IFERROR(VLOOKUP(G7874,Store_Map!$A$2:$I$100,7,FALSE),"")</f>
        <v>0</v>
      </c>
      <c r="M7874">
        <f>IFERROR(VLOOKUP(G7874,Store_Map!$A$2:$I$100,8,FALSE),"")</f>
        <v>0</v>
      </c>
      <c r="N7874">
        <f t="shared" ref="N7874:N7937" si="1107">COUNTBLANK(A7874:M7874)</f>
        <v>0</v>
      </c>
      <c r="O7874" t="str">
        <f t="shared" ref="O7874:O7937" si="1108">IF(AND(F7874&lt;&gt;"",LEN(F7874)=10,ISNUMBER(--F7874)),"PASS","REVIEW")</f>
        <v>PASS</v>
      </c>
      <c r="P7874" t="str">
        <f t="shared" ref="P7874:P7937" si="1109">IF(AND(D7874&lt;&gt;"",OR(LEN(D7874)=10,LEN(D7874)=11),ISNUMBER(--D7874)),"PASS","REVIEW")</f>
        <v>REVIEW</v>
      </c>
      <c r="Q7874" t="str">
        <f t="shared" ref="Q7874:Q7937" si="1110">IF(H7874&lt;&gt;"","PASS","REVIEW")</f>
        <v>PASS</v>
      </c>
      <c r="R7874" t="str">
        <f t="shared" ref="R7874:R7937" si="1111">IF(AND(I7874&lt;&gt;"",J7874&lt;&gt;"",K7874&lt;&gt;"",L7874&lt;&gt;"",M7874&lt;&gt;""),"PASS","REVIEW")</f>
        <v>PASS</v>
      </c>
      <c r="S7874" t="str">
        <f t="shared" ref="S7874:S7937" si="1112">IF(OR(N7874&gt;0,O7874="REVIEW",P7874="REVIEW",Q7874="REVIEW",R7874="REVIEW"),"REVIEW","PASS")</f>
        <v>REVIEW</v>
      </c>
      <c r="T7874">
        <f t="shared" ref="T7874:T7937" si="1113">MAX(0,100-(N7874*5)-IF(O7874="REVIEW",15,0)-IF(P7874="REVIEW",10,0)-IF(Q7874="REVIEW",10,0)-IF(R7874="REVIEW",20,0))</f>
        <v>90</v>
      </c>
      <c r="U7874" t="str">
        <f t="shared" ref="U7874:U7937" si="1114">IF(T7874&gt;=90,"Low",IF(T7874&gt;=70,"Medium","High"))</f>
        <v>Low</v>
      </c>
      <c r="V7874" t="str">
        <f t="shared" ref="V7874:V7937" si="1115">IF(N7874&gt;0,"Missing required fields",IF(O7874="REVIEW","Invalid provider NPI",IF(P7874="REVIEW","Invalid NDC",IF(Q7874="REVIEW","Store mapping incomplete",IF(R7874="REVIEW","Entity mapping incomplete","Clean")))))</f>
        <v>Invalid NDC</v>
      </c>
    </row>
    <row r="7875" spans="1:22" x14ac:dyDescent="0.3">
      <c r="A7875" t="str">
        <f>Raw_Data!A7875</f>
        <v>36016789</v>
      </c>
      <c r="B7875">
        <f>Raw_Data!B7875</f>
        <v>45684</v>
      </c>
      <c r="C7875" t="str">
        <f>Raw_Data!C7875</f>
        <v>MOMETASONE FUROATE 0.1% CRE</v>
      </c>
      <c r="D7875" t="str">
        <f>Raw_Data!D7875</f>
        <v>713063415</v>
      </c>
      <c r="E7875" t="str">
        <f>Raw_Data!E7875</f>
        <v>THERATTIL, JAYA</v>
      </c>
      <c r="F7875" t="str">
        <f>Raw_Data!F7875</f>
        <v>1043285810</v>
      </c>
      <c r="G7875" t="str">
        <f>Raw_Data!H7875</f>
        <v>3</v>
      </c>
      <c r="H7875">
        <f>IFERROR(VLOOKUP(G7875,Store_Map!$A$2:$I$100,3,FALSE),"")</f>
        <v>0</v>
      </c>
      <c r="I7875">
        <f>IFERROR(VLOOKUP(G7875,Store_Map!$A$2:$I$100,4,FALSE),"")</f>
        <v>0</v>
      </c>
      <c r="J7875">
        <f>IFERROR(VLOOKUP(G7875,Store_Map!$A$2:$I$100,5,FALSE),"")</f>
        <v>0</v>
      </c>
      <c r="K7875">
        <f>IFERROR(VLOOKUP(G7875,Store_Map!$A$2:$I$100,6,FALSE),"")</f>
        <v>0</v>
      </c>
      <c r="L7875">
        <f>IFERROR(VLOOKUP(G7875,Store_Map!$A$2:$I$100,7,FALSE),"")</f>
        <v>0</v>
      </c>
      <c r="M7875">
        <f>IFERROR(VLOOKUP(G7875,Store_Map!$A$2:$I$100,8,FALSE),"")</f>
        <v>0</v>
      </c>
      <c r="N7875">
        <f t="shared" si="1107"/>
        <v>0</v>
      </c>
      <c r="O7875" t="str">
        <f t="shared" si="1108"/>
        <v>PASS</v>
      </c>
      <c r="P7875" t="str">
        <f t="shared" si="1109"/>
        <v>REVIEW</v>
      </c>
      <c r="Q7875" t="str">
        <f t="shared" si="1110"/>
        <v>PASS</v>
      </c>
      <c r="R7875" t="str">
        <f t="shared" si="1111"/>
        <v>PASS</v>
      </c>
      <c r="S7875" t="str">
        <f t="shared" si="1112"/>
        <v>REVIEW</v>
      </c>
      <c r="T7875">
        <f t="shared" si="1113"/>
        <v>90</v>
      </c>
      <c r="U7875" t="str">
        <f t="shared" si="1114"/>
        <v>Low</v>
      </c>
      <c r="V7875" t="str">
        <f t="shared" si="1115"/>
        <v>Invalid NDC</v>
      </c>
    </row>
    <row r="7876" spans="1:22" x14ac:dyDescent="0.3">
      <c r="A7876" t="str">
        <f>Raw_Data!A7876</f>
        <v>36016790</v>
      </c>
      <c r="B7876">
        <f>Raw_Data!B7876</f>
        <v>45684</v>
      </c>
      <c r="C7876" t="str">
        <f>Raw_Data!C7876</f>
        <v>TRIAMCINOLONE 55 MCG NASAL</v>
      </c>
      <c r="D7876" t="str">
        <f>Raw_Data!D7876</f>
        <v>45802010901</v>
      </c>
      <c r="E7876" t="str">
        <f>Raw_Data!E7876</f>
        <v>THERATTIL, JAYA</v>
      </c>
      <c r="F7876" t="str">
        <f>Raw_Data!F7876</f>
        <v>1043285810</v>
      </c>
      <c r="G7876" t="str">
        <f>Raw_Data!H7876</f>
        <v>3</v>
      </c>
      <c r="H7876">
        <f>IFERROR(VLOOKUP(G7876,Store_Map!$A$2:$I$100,3,FALSE),"")</f>
        <v>0</v>
      </c>
      <c r="I7876">
        <f>IFERROR(VLOOKUP(G7876,Store_Map!$A$2:$I$100,4,FALSE),"")</f>
        <v>0</v>
      </c>
      <c r="J7876">
        <f>IFERROR(VLOOKUP(G7876,Store_Map!$A$2:$I$100,5,FALSE),"")</f>
        <v>0</v>
      </c>
      <c r="K7876">
        <f>IFERROR(VLOOKUP(G7876,Store_Map!$A$2:$I$100,6,FALSE),"")</f>
        <v>0</v>
      </c>
      <c r="L7876">
        <f>IFERROR(VLOOKUP(G7876,Store_Map!$A$2:$I$100,7,FALSE),"")</f>
        <v>0</v>
      </c>
      <c r="M7876">
        <f>IFERROR(VLOOKUP(G7876,Store_Map!$A$2:$I$100,8,FALSE),"")</f>
        <v>0</v>
      </c>
      <c r="N7876">
        <f t="shared" si="1107"/>
        <v>0</v>
      </c>
      <c r="O7876" t="str">
        <f t="shared" si="1108"/>
        <v>PASS</v>
      </c>
      <c r="P7876" t="str">
        <f t="shared" si="1109"/>
        <v>PASS</v>
      </c>
      <c r="Q7876" t="str">
        <f t="shared" si="1110"/>
        <v>PASS</v>
      </c>
      <c r="R7876" t="str">
        <f t="shared" si="1111"/>
        <v>PASS</v>
      </c>
      <c r="S7876" t="str">
        <f t="shared" si="1112"/>
        <v>PASS</v>
      </c>
      <c r="T7876">
        <f t="shared" si="1113"/>
        <v>100</v>
      </c>
      <c r="U7876" t="str">
        <f t="shared" si="1114"/>
        <v>Low</v>
      </c>
      <c r="V7876" t="str">
        <f t="shared" si="1115"/>
        <v>Clean</v>
      </c>
    </row>
    <row r="7877" spans="1:22" x14ac:dyDescent="0.3">
      <c r="A7877" t="str">
        <f>Raw_Data!A7877</f>
        <v>36016791</v>
      </c>
      <c r="B7877">
        <f>Raw_Data!B7877</f>
        <v>45684</v>
      </c>
      <c r="C7877" t="str">
        <f>Raw_Data!C7877</f>
        <v>TRIAMCINOLONE 55 MCG NASAL</v>
      </c>
      <c r="D7877" t="str">
        <f>Raw_Data!D7877</f>
        <v>45802010901</v>
      </c>
      <c r="E7877" t="str">
        <f>Raw_Data!E7877</f>
        <v>THERATTIL, JAYA</v>
      </c>
      <c r="F7877" t="str">
        <f>Raw_Data!F7877</f>
        <v>1043285810</v>
      </c>
      <c r="G7877" t="str">
        <f>Raw_Data!H7877</f>
        <v>3</v>
      </c>
      <c r="H7877">
        <f>IFERROR(VLOOKUP(G7877,Store_Map!$A$2:$I$100,3,FALSE),"")</f>
        <v>0</v>
      </c>
      <c r="I7877">
        <f>IFERROR(VLOOKUP(G7877,Store_Map!$A$2:$I$100,4,FALSE),"")</f>
        <v>0</v>
      </c>
      <c r="J7877">
        <f>IFERROR(VLOOKUP(G7877,Store_Map!$A$2:$I$100,5,FALSE),"")</f>
        <v>0</v>
      </c>
      <c r="K7877">
        <f>IFERROR(VLOOKUP(G7877,Store_Map!$A$2:$I$100,6,FALSE),"")</f>
        <v>0</v>
      </c>
      <c r="L7877">
        <f>IFERROR(VLOOKUP(G7877,Store_Map!$A$2:$I$100,7,FALSE),"")</f>
        <v>0</v>
      </c>
      <c r="M7877">
        <f>IFERROR(VLOOKUP(G7877,Store_Map!$A$2:$I$100,8,FALSE),"")</f>
        <v>0</v>
      </c>
      <c r="N7877">
        <f t="shared" si="1107"/>
        <v>0</v>
      </c>
      <c r="O7877" t="str">
        <f t="shared" si="1108"/>
        <v>PASS</v>
      </c>
      <c r="P7877" t="str">
        <f t="shared" si="1109"/>
        <v>PASS</v>
      </c>
      <c r="Q7877" t="str">
        <f t="shared" si="1110"/>
        <v>PASS</v>
      </c>
      <c r="R7877" t="str">
        <f t="shared" si="1111"/>
        <v>PASS</v>
      </c>
      <c r="S7877" t="str">
        <f t="shared" si="1112"/>
        <v>PASS</v>
      </c>
      <c r="T7877">
        <f t="shared" si="1113"/>
        <v>100</v>
      </c>
      <c r="U7877" t="str">
        <f t="shared" si="1114"/>
        <v>Low</v>
      </c>
      <c r="V7877" t="str">
        <f t="shared" si="1115"/>
        <v>Clean</v>
      </c>
    </row>
    <row r="7878" spans="1:22" x14ac:dyDescent="0.3">
      <c r="A7878" t="str">
        <f>Raw_Data!A7878</f>
        <v>36016792</v>
      </c>
      <c r="B7878">
        <f>Raw_Data!B7878</f>
        <v>45684</v>
      </c>
      <c r="C7878" t="str">
        <f>Raw_Data!C7878</f>
        <v>TRIAMCINOLONE 55 MCG NASAL</v>
      </c>
      <c r="D7878" t="str">
        <f>Raw_Data!D7878</f>
        <v>45802010901</v>
      </c>
      <c r="E7878" t="str">
        <f>Raw_Data!E7878</f>
        <v>THERATTIL, JAYA</v>
      </c>
      <c r="F7878" t="str">
        <f>Raw_Data!F7878</f>
        <v>1043285810</v>
      </c>
      <c r="G7878" t="str">
        <f>Raw_Data!H7878</f>
        <v>3</v>
      </c>
      <c r="H7878">
        <f>IFERROR(VLOOKUP(G7878,Store_Map!$A$2:$I$100,3,FALSE),"")</f>
        <v>0</v>
      </c>
      <c r="I7878">
        <f>IFERROR(VLOOKUP(G7878,Store_Map!$A$2:$I$100,4,FALSE),"")</f>
        <v>0</v>
      </c>
      <c r="J7878">
        <f>IFERROR(VLOOKUP(G7878,Store_Map!$A$2:$I$100,5,FALSE),"")</f>
        <v>0</v>
      </c>
      <c r="K7878">
        <f>IFERROR(VLOOKUP(G7878,Store_Map!$A$2:$I$100,6,FALSE),"")</f>
        <v>0</v>
      </c>
      <c r="L7878">
        <f>IFERROR(VLOOKUP(G7878,Store_Map!$A$2:$I$100,7,FALSE),"")</f>
        <v>0</v>
      </c>
      <c r="M7878">
        <f>IFERROR(VLOOKUP(G7878,Store_Map!$A$2:$I$100,8,FALSE),"")</f>
        <v>0</v>
      </c>
      <c r="N7878">
        <f t="shared" si="1107"/>
        <v>0</v>
      </c>
      <c r="O7878" t="str">
        <f t="shared" si="1108"/>
        <v>PASS</v>
      </c>
      <c r="P7878" t="str">
        <f t="shared" si="1109"/>
        <v>PASS</v>
      </c>
      <c r="Q7878" t="str">
        <f t="shared" si="1110"/>
        <v>PASS</v>
      </c>
      <c r="R7878" t="str">
        <f t="shared" si="1111"/>
        <v>PASS</v>
      </c>
      <c r="S7878" t="str">
        <f t="shared" si="1112"/>
        <v>PASS</v>
      </c>
      <c r="T7878">
        <f t="shared" si="1113"/>
        <v>100</v>
      </c>
      <c r="U7878" t="str">
        <f t="shared" si="1114"/>
        <v>Low</v>
      </c>
      <c r="V7878" t="str">
        <f t="shared" si="1115"/>
        <v>Clean</v>
      </c>
    </row>
    <row r="7879" spans="1:22" x14ac:dyDescent="0.3">
      <c r="A7879" t="str">
        <f>Raw_Data!A7879</f>
        <v>32003010</v>
      </c>
      <c r="B7879">
        <f>Raw_Data!B7879</f>
        <v>45684</v>
      </c>
      <c r="C7879" t="str">
        <f>Raw_Data!C7879</f>
        <v>ADDERALL XR 10 MG CAPSULE</v>
      </c>
      <c r="D7879" t="str">
        <f>Raw_Data!D7879</f>
        <v>54092038301</v>
      </c>
      <c r="E7879" t="str">
        <f>Raw_Data!E7879</f>
        <v>ERTLE, VALERIE</v>
      </c>
      <c r="F7879" t="str">
        <f>Raw_Data!F7879</f>
        <v>1245619592</v>
      </c>
      <c r="G7879" t="str">
        <f>Raw_Data!H7879</f>
        <v>3</v>
      </c>
      <c r="H7879">
        <f>IFERROR(VLOOKUP(G7879,Store_Map!$A$2:$I$100,3,FALSE),"")</f>
        <v>0</v>
      </c>
      <c r="I7879">
        <f>IFERROR(VLOOKUP(G7879,Store_Map!$A$2:$I$100,4,FALSE),"")</f>
        <v>0</v>
      </c>
      <c r="J7879">
        <f>IFERROR(VLOOKUP(G7879,Store_Map!$A$2:$I$100,5,FALSE),"")</f>
        <v>0</v>
      </c>
      <c r="K7879">
        <f>IFERROR(VLOOKUP(G7879,Store_Map!$A$2:$I$100,6,FALSE),"")</f>
        <v>0</v>
      </c>
      <c r="L7879">
        <f>IFERROR(VLOOKUP(G7879,Store_Map!$A$2:$I$100,7,FALSE),"")</f>
        <v>0</v>
      </c>
      <c r="M7879">
        <f>IFERROR(VLOOKUP(G7879,Store_Map!$A$2:$I$100,8,FALSE),"")</f>
        <v>0</v>
      </c>
      <c r="N7879">
        <f t="shared" si="1107"/>
        <v>0</v>
      </c>
      <c r="O7879" t="str">
        <f t="shared" si="1108"/>
        <v>PASS</v>
      </c>
      <c r="P7879" t="str">
        <f t="shared" si="1109"/>
        <v>PASS</v>
      </c>
      <c r="Q7879" t="str">
        <f t="shared" si="1110"/>
        <v>PASS</v>
      </c>
      <c r="R7879" t="str">
        <f t="shared" si="1111"/>
        <v>PASS</v>
      </c>
      <c r="S7879" t="str">
        <f t="shared" si="1112"/>
        <v>PASS</v>
      </c>
      <c r="T7879">
        <f t="shared" si="1113"/>
        <v>100</v>
      </c>
      <c r="U7879" t="str">
        <f t="shared" si="1114"/>
        <v>Low</v>
      </c>
      <c r="V7879" t="str">
        <f t="shared" si="1115"/>
        <v>Clean</v>
      </c>
    </row>
    <row r="7880" spans="1:22" x14ac:dyDescent="0.3">
      <c r="A7880" t="str">
        <f>Raw_Data!A7880</f>
        <v>32003011</v>
      </c>
      <c r="B7880">
        <f>Raw_Data!B7880</f>
        <v>45684</v>
      </c>
      <c r="C7880" t="str">
        <f>Raw_Data!C7880</f>
        <v>DEXTROAMP-AMPHET ER 20 MG C</v>
      </c>
      <c r="D7880" t="str">
        <f>Raw_Data!D7880</f>
        <v>115148901</v>
      </c>
      <c r="E7880" t="str">
        <f>Raw_Data!E7880</f>
        <v>ERTLE, VALERIE</v>
      </c>
      <c r="F7880" t="str">
        <f>Raw_Data!F7880</f>
        <v>1245619592</v>
      </c>
      <c r="G7880" t="str">
        <f>Raw_Data!H7880</f>
        <v>3</v>
      </c>
      <c r="H7880">
        <f>IFERROR(VLOOKUP(G7880,Store_Map!$A$2:$I$100,3,FALSE),"")</f>
        <v>0</v>
      </c>
      <c r="I7880">
        <f>IFERROR(VLOOKUP(G7880,Store_Map!$A$2:$I$100,4,FALSE),"")</f>
        <v>0</v>
      </c>
      <c r="J7880">
        <f>IFERROR(VLOOKUP(G7880,Store_Map!$A$2:$I$100,5,FALSE),"")</f>
        <v>0</v>
      </c>
      <c r="K7880">
        <f>IFERROR(VLOOKUP(G7880,Store_Map!$A$2:$I$100,6,FALSE),"")</f>
        <v>0</v>
      </c>
      <c r="L7880">
        <f>IFERROR(VLOOKUP(G7880,Store_Map!$A$2:$I$100,7,FALSE),"")</f>
        <v>0</v>
      </c>
      <c r="M7880">
        <f>IFERROR(VLOOKUP(G7880,Store_Map!$A$2:$I$100,8,FALSE),"")</f>
        <v>0</v>
      </c>
      <c r="N7880">
        <f t="shared" si="1107"/>
        <v>0</v>
      </c>
      <c r="O7880" t="str">
        <f t="shared" si="1108"/>
        <v>PASS</v>
      </c>
      <c r="P7880" t="str">
        <f t="shared" si="1109"/>
        <v>REVIEW</v>
      </c>
      <c r="Q7880" t="str">
        <f t="shared" si="1110"/>
        <v>PASS</v>
      </c>
      <c r="R7880" t="str">
        <f t="shared" si="1111"/>
        <v>PASS</v>
      </c>
      <c r="S7880" t="str">
        <f t="shared" si="1112"/>
        <v>REVIEW</v>
      </c>
      <c r="T7880">
        <f t="shared" si="1113"/>
        <v>90</v>
      </c>
      <c r="U7880" t="str">
        <f t="shared" si="1114"/>
        <v>Low</v>
      </c>
      <c r="V7880" t="str">
        <f t="shared" si="1115"/>
        <v>Invalid NDC</v>
      </c>
    </row>
    <row r="7881" spans="1:22" x14ac:dyDescent="0.3">
      <c r="A7881" t="str">
        <f>Raw_Data!A7881</f>
        <v>32003012</v>
      </c>
      <c r="B7881">
        <f>Raw_Data!B7881</f>
        <v>45684</v>
      </c>
      <c r="C7881" t="str">
        <f>Raw_Data!C7881</f>
        <v>DEXTROAMP-AMPHET ER 20 MG C</v>
      </c>
      <c r="D7881" t="str">
        <f>Raw_Data!D7881</f>
        <v>115148901</v>
      </c>
      <c r="E7881" t="str">
        <f>Raw_Data!E7881</f>
        <v>ERTLE, VALERIE</v>
      </c>
      <c r="F7881" t="str">
        <f>Raw_Data!F7881</f>
        <v>1245619592</v>
      </c>
      <c r="G7881" t="str">
        <f>Raw_Data!H7881</f>
        <v>3</v>
      </c>
      <c r="H7881">
        <f>IFERROR(VLOOKUP(G7881,Store_Map!$A$2:$I$100,3,FALSE),"")</f>
        <v>0</v>
      </c>
      <c r="I7881">
        <f>IFERROR(VLOOKUP(G7881,Store_Map!$A$2:$I$100,4,FALSE),"")</f>
        <v>0</v>
      </c>
      <c r="J7881">
        <f>IFERROR(VLOOKUP(G7881,Store_Map!$A$2:$I$100,5,FALSE),"")</f>
        <v>0</v>
      </c>
      <c r="K7881">
        <f>IFERROR(VLOOKUP(G7881,Store_Map!$A$2:$I$100,6,FALSE),"")</f>
        <v>0</v>
      </c>
      <c r="L7881">
        <f>IFERROR(VLOOKUP(G7881,Store_Map!$A$2:$I$100,7,FALSE),"")</f>
        <v>0</v>
      </c>
      <c r="M7881">
        <f>IFERROR(VLOOKUP(G7881,Store_Map!$A$2:$I$100,8,FALSE),"")</f>
        <v>0</v>
      </c>
      <c r="N7881">
        <f t="shared" si="1107"/>
        <v>0</v>
      </c>
      <c r="O7881" t="str">
        <f t="shared" si="1108"/>
        <v>PASS</v>
      </c>
      <c r="P7881" t="str">
        <f t="shared" si="1109"/>
        <v>REVIEW</v>
      </c>
      <c r="Q7881" t="str">
        <f t="shared" si="1110"/>
        <v>PASS</v>
      </c>
      <c r="R7881" t="str">
        <f t="shared" si="1111"/>
        <v>PASS</v>
      </c>
      <c r="S7881" t="str">
        <f t="shared" si="1112"/>
        <v>REVIEW</v>
      </c>
      <c r="T7881">
        <f t="shared" si="1113"/>
        <v>90</v>
      </c>
      <c r="U7881" t="str">
        <f t="shared" si="1114"/>
        <v>Low</v>
      </c>
      <c r="V7881" t="str">
        <f t="shared" si="1115"/>
        <v>Invalid NDC</v>
      </c>
    </row>
    <row r="7882" spans="1:22" x14ac:dyDescent="0.3">
      <c r="A7882" t="str">
        <f>Raw_Data!A7882</f>
        <v>36016337</v>
      </c>
      <c r="B7882">
        <f>Raw_Data!B7882</f>
        <v>45684</v>
      </c>
      <c r="C7882" t="str">
        <f>Raw_Data!C7882</f>
        <v>GUANFACINE HCL ER 2 MG TABL</v>
      </c>
      <c r="D7882" t="str">
        <f>Raw_Data!D7882</f>
        <v>60505392801</v>
      </c>
      <c r="E7882" t="str">
        <f>Raw_Data!E7882</f>
        <v>Scoggins, Jennie</v>
      </c>
      <c r="F7882" t="str">
        <f>Raw_Data!F7882</f>
        <v>1982727400</v>
      </c>
      <c r="G7882" t="str">
        <f>Raw_Data!H7882</f>
        <v>3</v>
      </c>
      <c r="H7882">
        <f>IFERROR(VLOOKUP(G7882,Store_Map!$A$2:$I$100,3,FALSE),"")</f>
        <v>0</v>
      </c>
      <c r="I7882">
        <f>IFERROR(VLOOKUP(G7882,Store_Map!$A$2:$I$100,4,FALSE),"")</f>
        <v>0</v>
      </c>
      <c r="J7882">
        <f>IFERROR(VLOOKUP(G7882,Store_Map!$A$2:$I$100,5,FALSE),"")</f>
        <v>0</v>
      </c>
      <c r="K7882">
        <f>IFERROR(VLOOKUP(G7882,Store_Map!$A$2:$I$100,6,FALSE),"")</f>
        <v>0</v>
      </c>
      <c r="L7882">
        <f>IFERROR(VLOOKUP(G7882,Store_Map!$A$2:$I$100,7,FALSE),"")</f>
        <v>0</v>
      </c>
      <c r="M7882">
        <f>IFERROR(VLOOKUP(G7882,Store_Map!$A$2:$I$100,8,FALSE),"")</f>
        <v>0</v>
      </c>
      <c r="N7882">
        <f t="shared" si="1107"/>
        <v>0</v>
      </c>
      <c r="O7882" t="str">
        <f t="shared" si="1108"/>
        <v>PASS</v>
      </c>
      <c r="P7882" t="str">
        <f t="shared" si="1109"/>
        <v>PASS</v>
      </c>
      <c r="Q7882" t="str">
        <f t="shared" si="1110"/>
        <v>PASS</v>
      </c>
      <c r="R7882" t="str">
        <f t="shared" si="1111"/>
        <v>PASS</v>
      </c>
      <c r="S7882" t="str">
        <f t="shared" si="1112"/>
        <v>PASS</v>
      </c>
      <c r="T7882">
        <f t="shared" si="1113"/>
        <v>100</v>
      </c>
      <c r="U7882" t="str">
        <f t="shared" si="1114"/>
        <v>Low</v>
      </c>
      <c r="V7882" t="str">
        <f t="shared" si="1115"/>
        <v>Clean</v>
      </c>
    </row>
    <row r="7883" spans="1:22" x14ac:dyDescent="0.3">
      <c r="A7883" t="str">
        <f>Raw_Data!A7883</f>
        <v>36016396</v>
      </c>
      <c r="B7883">
        <f>Raw_Data!B7883</f>
        <v>45684</v>
      </c>
      <c r="C7883" t="str">
        <f>Raw_Data!C7883</f>
        <v>LOVASTATIN 20 MG TABLET</v>
      </c>
      <c r="D7883" t="str">
        <f>Raw_Data!D7883</f>
        <v>68180046807</v>
      </c>
      <c r="E7883" t="str">
        <f>Raw_Data!E7883</f>
        <v>BYNE, EDMUND</v>
      </c>
      <c r="F7883" t="str">
        <f>Raw_Data!F7883</f>
        <v>1033186648</v>
      </c>
      <c r="G7883" t="str">
        <f>Raw_Data!H7883</f>
        <v>3</v>
      </c>
      <c r="H7883">
        <f>IFERROR(VLOOKUP(G7883,Store_Map!$A$2:$I$100,3,FALSE),"")</f>
        <v>0</v>
      </c>
      <c r="I7883">
        <f>IFERROR(VLOOKUP(G7883,Store_Map!$A$2:$I$100,4,FALSE),"")</f>
        <v>0</v>
      </c>
      <c r="J7883">
        <f>IFERROR(VLOOKUP(G7883,Store_Map!$A$2:$I$100,5,FALSE),"")</f>
        <v>0</v>
      </c>
      <c r="K7883">
        <f>IFERROR(VLOOKUP(G7883,Store_Map!$A$2:$I$100,6,FALSE),"")</f>
        <v>0</v>
      </c>
      <c r="L7883">
        <f>IFERROR(VLOOKUP(G7883,Store_Map!$A$2:$I$100,7,FALSE),"")</f>
        <v>0</v>
      </c>
      <c r="M7883">
        <f>IFERROR(VLOOKUP(G7883,Store_Map!$A$2:$I$100,8,FALSE),"")</f>
        <v>0</v>
      </c>
      <c r="N7883">
        <f t="shared" si="1107"/>
        <v>0</v>
      </c>
      <c r="O7883" t="str">
        <f t="shared" si="1108"/>
        <v>PASS</v>
      </c>
      <c r="P7883" t="str">
        <f t="shared" si="1109"/>
        <v>PASS</v>
      </c>
      <c r="Q7883" t="str">
        <f t="shared" si="1110"/>
        <v>PASS</v>
      </c>
      <c r="R7883" t="str">
        <f t="shared" si="1111"/>
        <v>PASS</v>
      </c>
      <c r="S7883" t="str">
        <f t="shared" si="1112"/>
        <v>PASS</v>
      </c>
      <c r="T7883">
        <f t="shared" si="1113"/>
        <v>100</v>
      </c>
      <c r="U7883" t="str">
        <f t="shared" si="1114"/>
        <v>Low</v>
      </c>
      <c r="V7883" t="str">
        <f t="shared" si="1115"/>
        <v>Clean</v>
      </c>
    </row>
    <row r="7884" spans="1:22" x14ac:dyDescent="0.3">
      <c r="A7884" t="str">
        <f>Raw_Data!A7884</f>
        <v>36016174</v>
      </c>
      <c r="B7884">
        <f>Raw_Data!B7884</f>
        <v>45684</v>
      </c>
      <c r="C7884" t="str">
        <f>Raw_Data!C7884</f>
        <v>FERROUS SULF 220 MG/5 ML EL</v>
      </c>
      <c r="D7884" t="str">
        <f>Raw_Data!D7884</f>
        <v>54838000180</v>
      </c>
      <c r="E7884" t="str">
        <f>Raw_Data!E7884</f>
        <v>INGRAM, MAYA</v>
      </c>
      <c r="F7884" t="str">
        <f>Raw_Data!F7884</f>
        <v>1518221464</v>
      </c>
      <c r="G7884" t="str">
        <f>Raw_Data!H7884</f>
        <v>3</v>
      </c>
      <c r="H7884">
        <f>IFERROR(VLOOKUP(G7884,Store_Map!$A$2:$I$100,3,FALSE),"")</f>
        <v>0</v>
      </c>
      <c r="I7884">
        <f>IFERROR(VLOOKUP(G7884,Store_Map!$A$2:$I$100,4,FALSE),"")</f>
        <v>0</v>
      </c>
      <c r="J7884">
        <f>IFERROR(VLOOKUP(G7884,Store_Map!$A$2:$I$100,5,FALSE),"")</f>
        <v>0</v>
      </c>
      <c r="K7884">
        <f>IFERROR(VLOOKUP(G7884,Store_Map!$A$2:$I$100,6,FALSE),"")</f>
        <v>0</v>
      </c>
      <c r="L7884">
        <f>IFERROR(VLOOKUP(G7884,Store_Map!$A$2:$I$100,7,FALSE),"")</f>
        <v>0</v>
      </c>
      <c r="M7884">
        <f>IFERROR(VLOOKUP(G7884,Store_Map!$A$2:$I$100,8,FALSE),"")</f>
        <v>0</v>
      </c>
      <c r="N7884">
        <f t="shared" si="1107"/>
        <v>0</v>
      </c>
      <c r="O7884" t="str">
        <f t="shared" si="1108"/>
        <v>PASS</v>
      </c>
      <c r="P7884" t="str">
        <f t="shared" si="1109"/>
        <v>PASS</v>
      </c>
      <c r="Q7884" t="str">
        <f t="shared" si="1110"/>
        <v>PASS</v>
      </c>
      <c r="R7884" t="str">
        <f t="shared" si="1111"/>
        <v>PASS</v>
      </c>
      <c r="S7884" t="str">
        <f t="shared" si="1112"/>
        <v>PASS</v>
      </c>
      <c r="T7884">
        <f t="shared" si="1113"/>
        <v>100</v>
      </c>
      <c r="U7884" t="str">
        <f t="shared" si="1114"/>
        <v>Low</v>
      </c>
      <c r="V7884" t="str">
        <f t="shared" si="1115"/>
        <v>Clean</v>
      </c>
    </row>
    <row r="7885" spans="1:22" x14ac:dyDescent="0.3">
      <c r="A7885" t="str">
        <f>Raw_Data!A7885</f>
        <v>36016030</v>
      </c>
      <c r="B7885">
        <f>Raw_Data!B7885</f>
        <v>45684</v>
      </c>
      <c r="C7885" t="str">
        <f>Raw_Data!C7885</f>
        <v>LOSARTAN-HCTZ 100-12.5 MG T</v>
      </c>
      <c r="D7885" t="str">
        <f>Raw_Data!D7885</f>
        <v>43547042509</v>
      </c>
      <c r="E7885" t="str">
        <f>Raw_Data!E7885</f>
        <v>GIBBS, JON</v>
      </c>
      <c r="F7885" t="str">
        <f>Raw_Data!F7885</f>
        <v>1700896156</v>
      </c>
      <c r="G7885" t="str">
        <f>Raw_Data!H7885</f>
        <v>3</v>
      </c>
      <c r="H7885">
        <f>IFERROR(VLOOKUP(G7885,Store_Map!$A$2:$I$100,3,FALSE),"")</f>
        <v>0</v>
      </c>
      <c r="I7885">
        <f>IFERROR(VLOOKUP(G7885,Store_Map!$A$2:$I$100,4,FALSE),"")</f>
        <v>0</v>
      </c>
      <c r="J7885">
        <f>IFERROR(VLOOKUP(G7885,Store_Map!$A$2:$I$100,5,FALSE),"")</f>
        <v>0</v>
      </c>
      <c r="K7885">
        <f>IFERROR(VLOOKUP(G7885,Store_Map!$A$2:$I$100,6,FALSE),"")</f>
        <v>0</v>
      </c>
      <c r="L7885">
        <f>IFERROR(VLOOKUP(G7885,Store_Map!$A$2:$I$100,7,FALSE),"")</f>
        <v>0</v>
      </c>
      <c r="M7885">
        <f>IFERROR(VLOOKUP(G7885,Store_Map!$A$2:$I$100,8,FALSE),"")</f>
        <v>0</v>
      </c>
      <c r="N7885">
        <f t="shared" si="1107"/>
        <v>0</v>
      </c>
      <c r="O7885" t="str">
        <f t="shared" si="1108"/>
        <v>PASS</v>
      </c>
      <c r="P7885" t="str">
        <f t="shared" si="1109"/>
        <v>PASS</v>
      </c>
      <c r="Q7885" t="str">
        <f t="shared" si="1110"/>
        <v>PASS</v>
      </c>
      <c r="R7885" t="str">
        <f t="shared" si="1111"/>
        <v>PASS</v>
      </c>
      <c r="S7885" t="str">
        <f t="shared" si="1112"/>
        <v>PASS</v>
      </c>
      <c r="T7885">
        <f t="shared" si="1113"/>
        <v>100</v>
      </c>
      <c r="U7885" t="str">
        <f t="shared" si="1114"/>
        <v>Low</v>
      </c>
      <c r="V7885" t="str">
        <f t="shared" si="1115"/>
        <v>Clean</v>
      </c>
    </row>
    <row r="7886" spans="1:22" x14ac:dyDescent="0.3">
      <c r="A7886" t="str">
        <f>Raw_Data!A7886</f>
        <v>36016033</v>
      </c>
      <c r="B7886">
        <f>Raw_Data!B7886</f>
        <v>45684</v>
      </c>
      <c r="C7886" t="str">
        <f>Raw_Data!C7886</f>
        <v>PANTOPRAZOLE SOD DR 40 MG T</v>
      </c>
      <c r="D7886" t="str">
        <f>Raw_Data!D7886</f>
        <v>378668977</v>
      </c>
      <c r="E7886" t="str">
        <f>Raw_Data!E7886</f>
        <v>GIBBS, JON</v>
      </c>
      <c r="F7886" t="str">
        <f>Raw_Data!F7886</f>
        <v>1700896156</v>
      </c>
      <c r="G7886" t="str">
        <f>Raw_Data!H7886</f>
        <v>3</v>
      </c>
      <c r="H7886">
        <f>IFERROR(VLOOKUP(G7886,Store_Map!$A$2:$I$100,3,FALSE),"")</f>
        <v>0</v>
      </c>
      <c r="I7886">
        <f>IFERROR(VLOOKUP(G7886,Store_Map!$A$2:$I$100,4,FALSE),"")</f>
        <v>0</v>
      </c>
      <c r="J7886">
        <f>IFERROR(VLOOKUP(G7886,Store_Map!$A$2:$I$100,5,FALSE),"")</f>
        <v>0</v>
      </c>
      <c r="K7886">
        <f>IFERROR(VLOOKUP(G7886,Store_Map!$A$2:$I$100,6,FALSE),"")</f>
        <v>0</v>
      </c>
      <c r="L7886">
        <f>IFERROR(VLOOKUP(G7886,Store_Map!$A$2:$I$100,7,FALSE),"")</f>
        <v>0</v>
      </c>
      <c r="M7886">
        <f>IFERROR(VLOOKUP(G7886,Store_Map!$A$2:$I$100,8,FALSE),"")</f>
        <v>0</v>
      </c>
      <c r="N7886">
        <f t="shared" si="1107"/>
        <v>0</v>
      </c>
      <c r="O7886" t="str">
        <f t="shared" si="1108"/>
        <v>PASS</v>
      </c>
      <c r="P7886" t="str">
        <f t="shared" si="1109"/>
        <v>REVIEW</v>
      </c>
      <c r="Q7886" t="str">
        <f t="shared" si="1110"/>
        <v>PASS</v>
      </c>
      <c r="R7886" t="str">
        <f t="shared" si="1111"/>
        <v>PASS</v>
      </c>
      <c r="S7886" t="str">
        <f t="shared" si="1112"/>
        <v>REVIEW</v>
      </c>
      <c r="T7886">
        <f t="shared" si="1113"/>
        <v>90</v>
      </c>
      <c r="U7886" t="str">
        <f t="shared" si="1114"/>
        <v>Low</v>
      </c>
      <c r="V7886" t="str">
        <f t="shared" si="1115"/>
        <v>Invalid NDC</v>
      </c>
    </row>
    <row r="7887" spans="1:22" x14ac:dyDescent="0.3">
      <c r="A7887" t="str">
        <f>Raw_Data!A7887</f>
        <v>36016793</v>
      </c>
      <c r="B7887">
        <f>Raw_Data!B7887</f>
        <v>45684</v>
      </c>
      <c r="C7887" t="str">
        <f>Raw_Data!C7887</f>
        <v>ALBUTEROL HFA 90 MCG INHALE</v>
      </c>
      <c r="D7887" t="str">
        <f>Raw_Data!D7887</f>
        <v>68180096301</v>
      </c>
      <c r="E7887" t="str">
        <f>Raw_Data!E7887</f>
        <v>INGRAM, MAYA</v>
      </c>
      <c r="F7887" t="str">
        <f>Raw_Data!F7887</f>
        <v>1518221464</v>
      </c>
      <c r="G7887" t="str">
        <f>Raw_Data!H7887</f>
        <v>3</v>
      </c>
      <c r="H7887">
        <f>IFERROR(VLOOKUP(G7887,Store_Map!$A$2:$I$100,3,FALSE),"")</f>
        <v>0</v>
      </c>
      <c r="I7887">
        <f>IFERROR(VLOOKUP(G7887,Store_Map!$A$2:$I$100,4,FALSE),"")</f>
        <v>0</v>
      </c>
      <c r="J7887">
        <f>IFERROR(VLOOKUP(G7887,Store_Map!$A$2:$I$100,5,FALSE),"")</f>
        <v>0</v>
      </c>
      <c r="K7887">
        <f>IFERROR(VLOOKUP(G7887,Store_Map!$A$2:$I$100,6,FALSE),"")</f>
        <v>0</v>
      </c>
      <c r="L7887">
        <f>IFERROR(VLOOKUP(G7887,Store_Map!$A$2:$I$100,7,FALSE),"")</f>
        <v>0</v>
      </c>
      <c r="M7887">
        <f>IFERROR(VLOOKUP(G7887,Store_Map!$A$2:$I$100,8,FALSE),"")</f>
        <v>0</v>
      </c>
      <c r="N7887">
        <f t="shared" si="1107"/>
        <v>0</v>
      </c>
      <c r="O7887" t="str">
        <f t="shared" si="1108"/>
        <v>PASS</v>
      </c>
      <c r="P7887" t="str">
        <f t="shared" si="1109"/>
        <v>PASS</v>
      </c>
      <c r="Q7887" t="str">
        <f t="shared" si="1110"/>
        <v>PASS</v>
      </c>
      <c r="R7887" t="str">
        <f t="shared" si="1111"/>
        <v>PASS</v>
      </c>
      <c r="S7887" t="str">
        <f t="shared" si="1112"/>
        <v>PASS</v>
      </c>
      <c r="T7887">
        <f t="shared" si="1113"/>
        <v>100</v>
      </c>
      <c r="U7887" t="str">
        <f t="shared" si="1114"/>
        <v>Low</v>
      </c>
      <c r="V7887" t="str">
        <f t="shared" si="1115"/>
        <v>Clean</v>
      </c>
    </row>
    <row r="7888" spans="1:22" x14ac:dyDescent="0.3">
      <c r="A7888" t="str">
        <f>Raw_Data!A7888</f>
        <v>36016795</v>
      </c>
      <c r="B7888">
        <f>Raw_Data!B7888</f>
        <v>45684</v>
      </c>
      <c r="C7888" t="str">
        <f>Raw_Data!C7888</f>
        <v>ALLERGY RELIEF 180 MG TABLE</v>
      </c>
      <c r="D7888" t="str">
        <f>Raw_Data!D7888</f>
        <v>69230030030</v>
      </c>
      <c r="E7888" t="str">
        <f>Raw_Data!E7888</f>
        <v>THERATTIL, JAYA</v>
      </c>
      <c r="F7888" t="str">
        <f>Raw_Data!F7888</f>
        <v>1043285810</v>
      </c>
      <c r="G7888" t="str">
        <f>Raw_Data!H7888</f>
        <v>3</v>
      </c>
      <c r="H7888">
        <f>IFERROR(VLOOKUP(G7888,Store_Map!$A$2:$I$100,3,FALSE),"")</f>
        <v>0</v>
      </c>
      <c r="I7888">
        <f>IFERROR(VLOOKUP(G7888,Store_Map!$A$2:$I$100,4,FALSE),"")</f>
        <v>0</v>
      </c>
      <c r="J7888">
        <f>IFERROR(VLOOKUP(G7888,Store_Map!$A$2:$I$100,5,FALSE),"")</f>
        <v>0</v>
      </c>
      <c r="K7888">
        <f>IFERROR(VLOOKUP(G7888,Store_Map!$A$2:$I$100,6,FALSE),"")</f>
        <v>0</v>
      </c>
      <c r="L7888">
        <f>IFERROR(VLOOKUP(G7888,Store_Map!$A$2:$I$100,7,FALSE),"")</f>
        <v>0</v>
      </c>
      <c r="M7888">
        <f>IFERROR(VLOOKUP(G7888,Store_Map!$A$2:$I$100,8,FALSE),"")</f>
        <v>0</v>
      </c>
      <c r="N7888">
        <f t="shared" si="1107"/>
        <v>0</v>
      </c>
      <c r="O7888" t="str">
        <f t="shared" si="1108"/>
        <v>PASS</v>
      </c>
      <c r="P7888" t="str">
        <f t="shared" si="1109"/>
        <v>PASS</v>
      </c>
      <c r="Q7888" t="str">
        <f t="shared" si="1110"/>
        <v>PASS</v>
      </c>
      <c r="R7888" t="str">
        <f t="shared" si="1111"/>
        <v>PASS</v>
      </c>
      <c r="S7888" t="str">
        <f t="shared" si="1112"/>
        <v>PASS</v>
      </c>
      <c r="T7888">
        <f t="shared" si="1113"/>
        <v>100</v>
      </c>
      <c r="U7888" t="str">
        <f t="shared" si="1114"/>
        <v>Low</v>
      </c>
      <c r="V7888" t="str">
        <f t="shared" si="1115"/>
        <v>Clean</v>
      </c>
    </row>
    <row r="7889" spans="1:22" x14ac:dyDescent="0.3">
      <c r="A7889" t="str">
        <f>Raw_Data!A7889</f>
        <v>36016796</v>
      </c>
      <c r="B7889">
        <f>Raw_Data!B7889</f>
        <v>45684</v>
      </c>
      <c r="C7889" t="str">
        <f>Raw_Data!C7889</f>
        <v>TRIAMCINOLONE 55 MCG NASAL</v>
      </c>
      <c r="D7889" t="str">
        <f>Raw_Data!D7889</f>
        <v>45802010901</v>
      </c>
      <c r="E7889" t="str">
        <f>Raw_Data!E7889</f>
        <v>THERATTIL, JAYA</v>
      </c>
      <c r="F7889" t="str">
        <f>Raw_Data!F7889</f>
        <v>1043285810</v>
      </c>
      <c r="G7889" t="str">
        <f>Raw_Data!H7889</f>
        <v>3</v>
      </c>
      <c r="H7889">
        <f>IFERROR(VLOOKUP(G7889,Store_Map!$A$2:$I$100,3,FALSE),"")</f>
        <v>0</v>
      </c>
      <c r="I7889">
        <f>IFERROR(VLOOKUP(G7889,Store_Map!$A$2:$I$100,4,FALSE),"")</f>
        <v>0</v>
      </c>
      <c r="J7889">
        <f>IFERROR(VLOOKUP(G7889,Store_Map!$A$2:$I$100,5,FALSE),"")</f>
        <v>0</v>
      </c>
      <c r="K7889">
        <f>IFERROR(VLOOKUP(G7889,Store_Map!$A$2:$I$100,6,FALSE),"")</f>
        <v>0</v>
      </c>
      <c r="L7889">
        <f>IFERROR(VLOOKUP(G7889,Store_Map!$A$2:$I$100,7,FALSE),"")</f>
        <v>0</v>
      </c>
      <c r="M7889">
        <f>IFERROR(VLOOKUP(G7889,Store_Map!$A$2:$I$100,8,FALSE),"")</f>
        <v>0</v>
      </c>
      <c r="N7889">
        <f t="shared" si="1107"/>
        <v>0</v>
      </c>
      <c r="O7889" t="str">
        <f t="shared" si="1108"/>
        <v>PASS</v>
      </c>
      <c r="P7889" t="str">
        <f t="shared" si="1109"/>
        <v>PASS</v>
      </c>
      <c r="Q7889" t="str">
        <f t="shared" si="1110"/>
        <v>PASS</v>
      </c>
      <c r="R7889" t="str">
        <f t="shared" si="1111"/>
        <v>PASS</v>
      </c>
      <c r="S7889" t="str">
        <f t="shared" si="1112"/>
        <v>PASS</v>
      </c>
      <c r="T7889">
        <f t="shared" si="1113"/>
        <v>100</v>
      </c>
      <c r="U7889" t="str">
        <f t="shared" si="1114"/>
        <v>Low</v>
      </c>
      <c r="V7889" t="str">
        <f t="shared" si="1115"/>
        <v>Clean</v>
      </c>
    </row>
    <row r="7890" spans="1:22" x14ac:dyDescent="0.3">
      <c r="A7890" t="str">
        <f>Raw_Data!A7890</f>
        <v>36016586</v>
      </c>
      <c r="B7890">
        <f>Raw_Data!B7890</f>
        <v>45684</v>
      </c>
      <c r="C7890" t="str">
        <f>Raw_Data!C7890</f>
        <v>TRETINOIN 0.025% CREAM</v>
      </c>
      <c r="D7890" t="str">
        <f>Raw_Data!D7890</f>
        <v>378808220</v>
      </c>
      <c r="E7890" t="str">
        <f>Raw_Data!E7890</f>
        <v>THAKORE, MORGAN</v>
      </c>
      <c r="F7890" t="str">
        <f>Raw_Data!F7890</f>
        <v>1770875130</v>
      </c>
      <c r="G7890" t="str">
        <f>Raw_Data!H7890</f>
        <v>3</v>
      </c>
      <c r="H7890">
        <f>IFERROR(VLOOKUP(G7890,Store_Map!$A$2:$I$100,3,FALSE),"")</f>
        <v>0</v>
      </c>
      <c r="I7890">
        <f>IFERROR(VLOOKUP(G7890,Store_Map!$A$2:$I$100,4,FALSE),"")</f>
        <v>0</v>
      </c>
      <c r="J7890">
        <f>IFERROR(VLOOKUP(G7890,Store_Map!$A$2:$I$100,5,FALSE),"")</f>
        <v>0</v>
      </c>
      <c r="K7890">
        <f>IFERROR(VLOOKUP(G7890,Store_Map!$A$2:$I$100,6,FALSE),"")</f>
        <v>0</v>
      </c>
      <c r="L7890">
        <f>IFERROR(VLOOKUP(G7890,Store_Map!$A$2:$I$100,7,FALSE),"")</f>
        <v>0</v>
      </c>
      <c r="M7890">
        <f>IFERROR(VLOOKUP(G7890,Store_Map!$A$2:$I$100,8,FALSE),"")</f>
        <v>0</v>
      </c>
      <c r="N7890">
        <f t="shared" si="1107"/>
        <v>0</v>
      </c>
      <c r="O7890" t="str">
        <f t="shared" si="1108"/>
        <v>PASS</v>
      </c>
      <c r="P7890" t="str">
        <f t="shared" si="1109"/>
        <v>REVIEW</v>
      </c>
      <c r="Q7890" t="str">
        <f t="shared" si="1110"/>
        <v>PASS</v>
      </c>
      <c r="R7890" t="str">
        <f t="shared" si="1111"/>
        <v>PASS</v>
      </c>
      <c r="S7890" t="str">
        <f t="shared" si="1112"/>
        <v>REVIEW</v>
      </c>
      <c r="T7890">
        <f t="shared" si="1113"/>
        <v>90</v>
      </c>
      <c r="U7890" t="str">
        <f t="shared" si="1114"/>
        <v>Low</v>
      </c>
      <c r="V7890" t="str">
        <f t="shared" si="1115"/>
        <v>Invalid NDC</v>
      </c>
    </row>
    <row r="7891" spans="1:22" x14ac:dyDescent="0.3">
      <c r="A7891" t="str">
        <f>Raw_Data!A7891</f>
        <v>36014935</v>
      </c>
      <c r="B7891">
        <f>Raw_Data!B7891</f>
        <v>45684</v>
      </c>
      <c r="C7891" t="str">
        <f>Raw_Data!C7891</f>
        <v>FAMOTIDINE 20 MG TABLET</v>
      </c>
      <c r="D7891" t="str">
        <f>Raw_Data!D7891</f>
        <v>65862085901</v>
      </c>
      <c r="E7891" t="str">
        <f>Raw_Data!E7891</f>
        <v>Acevedo, Jose</v>
      </c>
      <c r="F7891" t="str">
        <f>Raw_Data!F7891</f>
        <v>1356327027</v>
      </c>
      <c r="G7891" t="str">
        <f>Raw_Data!H7891</f>
        <v>3</v>
      </c>
      <c r="H7891">
        <f>IFERROR(VLOOKUP(G7891,Store_Map!$A$2:$I$100,3,FALSE),"")</f>
        <v>0</v>
      </c>
      <c r="I7891">
        <f>IFERROR(VLOOKUP(G7891,Store_Map!$A$2:$I$100,4,FALSE),"")</f>
        <v>0</v>
      </c>
      <c r="J7891">
        <f>IFERROR(VLOOKUP(G7891,Store_Map!$A$2:$I$100,5,FALSE),"")</f>
        <v>0</v>
      </c>
      <c r="K7891">
        <f>IFERROR(VLOOKUP(G7891,Store_Map!$A$2:$I$100,6,FALSE),"")</f>
        <v>0</v>
      </c>
      <c r="L7891">
        <f>IFERROR(VLOOKUP(G7891,Store_Map!$A$2:$I$100,7,FALSE),"")</f>
        <v>0</v>
      </c>
      <c r="M7891">
        <f>IFERROR(VLOOKUP(G7891,Store_Map!$A$2:$I$100,8,FALSE),"")</f>
        <v>0</v>
      </c>
      <c r="N7891">
        <f t="shared" si="1107"/>
        <v>0</v>
      </c>
      <c r="O7891" t="str">
        <f t="shared" si="1108"/>
        <v>PASS</v>
      </c>
      <c r="P7891" t="str">
        <f t="shared" si="1109"/>
        <v>PASS</v>
      </c>
      <c r="Q7891" t="str">
        <f t="shared" si="1110"/>
        <v>PASS</v>
      </c>
      <c r="R7891" t="str">
        <f t="shared" si="1111"/>
        <v>PASS</v>
      </c>
      <c r="S7891" t="str">
        <f t="shared" si="1112"/>
        <v>PASS</v>
      </c>
      <c r="T7891">
        <f t="shared" si="1113"/>
        <v>100</v>
      </c>
      <c r="U7891" t="str">
        <f t="shared" si="1114"/>
        <v>Low</v>
      </c>
      <c r="V7891" t="str">
        <f t="shared" si="1115"/>
        <v>Clean</v>
      </c>
    </row>
    <row r="7892" spans="1:22" x14ac:dyDescent="0.3">
      <c r="A7892" t="str">
        <f>Raw_Data!A7892</f>
        <v>36015943</v>
      </c>
      <c r="B7892">
        <f>Raw_Data!B7892</f>
        <v>45684</v>
      </c>
      <c r="C7892" t="str">
        <f>Raw_Data!C7892</f>
        <v>TRIAMCINOLONE 0.1% OINTMENT</v>
      </c>
      <c r="D7892" t="str">
        <f>Raw_Data!D7892</f>
        <v>45802005535</v>
      </c>
      <c r="E7892" t="str">
        <f>Raw_Data!E7892</f>
        <v>INGRAM, MAYA</v>
      </c>
      <c r="F7892" t="str">
        <f>Raw_Data!F7892</f>
        <v>1518221464</v>
      </c>
      <c r="G7892" t="str">
        <f>Raw_Data!H7892</f>
        <v>3</v>
      </c>
      <c r="H7892">
        <f>IFERROR(VLOOKUP(G7892,Store_Map!$A$2:$I$100,3,FALSE),"")</f>
        <v>0</v>
      </c>
      <c r="I7892">
        <f>IFERROR(VLOOKUP(G7892,Store_Map!$A$2:$I$100,4,FALSE),"")</f>
        <v>0</v>
      </c>
      <c r="J7892">
        <f>IFERROR(VLOOKUP(G7892,Store_Map!$A$2:$I$100,5,FALSE),"")</f>
        <v>0</v>
      </c>
      <c r="K7892">
        <f>IFERROR(VLOOKUP(G7892,Store_Map!$A$2:$I$100,6,FALSE),"")</f>
        <v>0</v>
      </c>
      <c r="L7892">
        <f>IFERROR(VLOOKUP(G7892,Store_Map!$A$2:$I$100,7,FALSE),"")</f>
        <v>0</v>
      </c>
      <c r="M7892">
        <f>IFERROR(VLOOKUP(G7892,Store_Map!$A$2:$I$100,8,FALSE),"")</f>
        <v>0</v>
      </c>
      <c r="N7892">
        <f t="shared" si="1107"/>
        <v>0</v>
      </c>
      <c r="O7892" t="str">
        <f t="shared" si="1108"/>
        <v>PASS</v>
      </c>
      <c r="P7892" t="str">
        <f t="shared" si="1109"/>
        <v>PASS</v>
      </c>
      <c r="Q7892" t="str">
        <f t="shared" si="1110"/>
        <v>PASS</v>
      </c>
      <c r="R7892" t="str">
        <f t="shared" si="1111"/>
        <v>PASS</v>
      </c>
      <c r="S7892" t="str">
        <f t="shared" si="1112"/>
        <v>PASS</v>
      </c>
      <c r="T7892">
        <f t="shared" si="1113"/>
        <v>100</v>
      </c>
      <c r="U7892" t="str">
        <f t="shared" si="1114"/>
        <v>Low</v>
      </c>
      <c r="V7892" t="str">
        <f t="shared" si="1115"/>
        <v>Clean</v>
      </c>
    </row>
    <row r="7893" spans="1:22" x14ac:dyDescent="0.3">
      <c r="A7893" t="str">
        <f>Raw_Data!A7893</f>
        <v>36012916</v>
      </c>
      <c r="B7893">
        <f>Raw_Data!B7893</f>
        <v>45684</v>
      </c>
      <c r="C7893" t="str">
        <f>Raw_Data!C7893</f>
        <v>FLUTICASONE PROP 50 MCG SPR</v>
      </c>
      <c r="D7893" t="str">
        <f>Raw_Data!D7893</f>
        <v>536118399</v>
      </c>
      <c r="E7893" t="str">
        <f>Raw_Data!E7893</f>
        <v>WILLIFORD, KATHRYN</v>
      </c>
      <c r="F7893" t="str">
        <f>Raw_Data!F7893</f>
        <v>1962626572</v>
      </c>
      <c r="G7893" t="str">
        <f>Raw_Data!H7893</f>
        <v>3</v>
      </c>
      <c r="H7893">
        <f>IFERROR(VLOOKUP(G7893,Store_Map!$A$2:$I$100,3,FALSE),"")</f>
        <v>0</v>
      </c>
      <c r="I7893">
        <f>IFERROR(VLOOKUP(G7893,Store_Map!$A$2:$I$100,4,FALSE),"")</f>
        <v>0</v>
      </c>
      <c r="J7893">
        <f>IFERROR(VLOOKUP(G7893,Store_Map!$A$2:$I$100,5,FALSE),"")</f>
        <v>0</v>
      </c>
      <c r="K7893">
        <f>IFERROR(VLOOKUP(G7893,Store_Map!$A$2:$I$100,6,FALSE),"")</f>
        <v>0</v>
      </c>
      <c r="L7893">
        <f>IFERROR(VLOOKUP(G7893,Store_Map!$A$2:$I$100,7,FALSE),"")</f>
        <v>0</v>
      </c>
      <c r="M7893">
        <f>IFERROR(VLOOKUP(G7893,Store_Map!$A$2:$I$100,8,FALSE),"")</f>
        <v>0</v>
      </c>
      <c r="N7893">
        <f t="shared" si="1107"/>
        <v>0</v>
      </c>
      <c r="O7893" t="str">
        <f t="shared" si="1108"/>
        <v>PASS</v>
      </c>
      <c r="P7893" t="str">
        <f t="shared" si="1109"/>
        <v>REVIEW</v>
      </c>
      <c r="Q7893" t="str">
        <f t="shared" si="1110"/>
        <v>PASS</v>
      </c>
      <c r="R7893" t="str">
        <f t="shared" si="1111"/>
        <v>PASS</v>
      </c>
      <c r="S7893" t="str">
        <f t="shared" si="1112"/>
        <v>REVIEW</v>
      </c>
      <c r="T7893">
        <f t="shared" si="1113"/>
        <v>90</v>
      </c>
      <c r="U7893" t="str">
        <f t="shared" si="1114"/>
        <v>Low</v>
      </c>
      <c r="V7893" t="str">
        <f t="shared" si="1115"/>
        <v>Invalid NDC</v>
      </c>
    </row>
    <row r="7894" spans="1:22" x14ac:dyDescent="0.3">
      <c r="A7894" t="str">
        <f>Raw_Data!A7894</f>
        <v>36012915</v>
      </c>
      <c r="B7894">
        <f>Raw_Data!B7894</f>
        <v>45684</v>
      </c>
      <c r="C7894" t="str">
        <f>Raw_Data!C7894</f>
        <v>CETIRIZINE HCL 1 MG/ML SOLN</v>
      </c>
      <c r="D7894" t="str">
        <f>Raw_Data!D7894</f>
        <v>45802097426</v>
      </c>
      <c r="E7894" t="str">
        <f>Raw_Data!E7894</f>
        <v>WILLIFORD, KATHRYN</v>
      </c>
      <c r="F7894" t="str">
        <f>Raw_Data!F7894</f>
        <v>1962626572</v>
      </c>
      <c r="G7894" t="str">
        <f>Raw_Data!H7894</f>
        <v>3</v>
      </c>
      <c r="H7894">
        <f>IFERROR(VLOOKUP(G7894,Store_Map!$A$2:$I$100,3,FALSE),"")</f>
        <v>0</v>
      </c>
      <c r="I7894">
        <f>IFERROR(VLOOKUP(G7894,Store_Map!$A$2:$I$100,4,FALSE),"")</f>
        <v>0</v>
      </c>
      <c r="J7894">
        <f>IFERROR(VLOOKUP(G7894,Store_Map!$A$2:$I$100,5,FALSE),"")</f>
        <v>0</v>
      </c>
      <c r="K7894">
        <f>IFERROR(VLOOKUP(G7894,Store_Map!$A$2:$I$100,6,FALSE),"")</f>
        <v>0</v>
      </c>
      <c r="L7894">
        <f>IFERROR(VLOOKUP(G7894,Store_Map!$A$2:$I$100,7,FALSE),"")</f>
        <v>0</v>
      </c>
      <c r="M7894">
        <f>IFERROR(VLOOKUP(G7894,Store_Map!$A$2:$I$100,8,FALSE),"")</f>
        <v>0</v>
      </c>
      <c r="N7894">
        <f t="shared" si="1107"/>
        <v>0</v>
      </c>
      <c r="O7894" t="str">
        <f t="shared" si="1108"/>
        <v>PASS</v>
      </c>
      <c r="P7894" t="str">
        <f t="shared" si="1109"/>
        <v>PASS</v>
      </c>
      <c r="Q7894" t="str">
        <f t="shared" si="1110"/>
        <v>PASS</v>
      </c>
      <c r="R7894" t="str">
        <f t="shared" si="1111"/>
        <v>PASS</v>
      </c>
      <c r="S7894" t="str">
        <f t="shared" si="1112"/>
        <v>PASS</v>
      </c>
      <c r="T7894">
        <f t="shared" si="1113"/>
        <v>100</v>
      </c>
      <c r="U7894" t="str">
        <f t="shared" si="1114"/>
        <v>Low</v>
      </c>
      <c r="V7894" t="str">
        <f t="shared" si="1115"/>
        <v>Clean</v>
      </c>
    </row>
    <row r="7895" spans="1:22" x14ac:dyDescent="0.3">
      <c r="A7895" t="str">
        <f>Raw_Data!A7895</f>
        <v>36016802</v>
      </c>
      <c r="B7895">
        <f>Raw_Data!B7895</f>
        <v>45684</v>
      </c>
      <c r="C7895" t="str">
        <f>Raw_Data!C7895</f>
        <v>METRONIDAZOLE 500 MG TABLET</v>
      </c>
      <c r="D7895" t="str">
        <f>Raw_Data!D7895</f>
        <v>29300022701</v>
      </c>
      <c r="E7895" t="str">
        <f>Raw_Data!E7895</f>
        <v>JOHNSON, PRINCESSA</v>
      </c>
      <c r="F7895" t="str">
        <f>Raw_Data!F7895</f>
        <v>1295754596</v>
      </c>
      <c r="G7895" t="str">
        <f>Raw_Data!H7895</f>
        <v>3</v>
      </c>
      <c r="H7895">
        <f>IFERROR(VLOOKUP(G7895,Store_Map!$A$2:$I$100,3,FALSE),"")</f>
        <v>0</v>
      </c>
      <c r="I7895">
        <f>IFERROR(VLOOKUP(G7895,Store_Map!$A$2:$I$100,4,FALSE),"")</f>
        <v>0</v>
      </c>
      <c r="J7895">
        <f>IFERROR(VLOOKUP(G7895,Store_Map!$A$2:$I$100,5,FALSE),"")</f>
        <v>0</v>
      </c>
      <c r="K7895">
        <f>IFERROR(VLOOKUP(G7895,Store_Map!$A$2:$I$100,6,FALSE),"")</f>
        <v>0</v>
      </c>
      <c r="L7895">
        <f>IFERROR(VLOOKUP(G7895,Store_Map!$A$2:$I$100,7,FALSE),"")</f>
        <v>0</v>
      </c>
      <c r="M7895">
        <f>IFERROR(VLOOKUP(G7895,Store_Map!$A$2:$I$100,8,FALSE),"")</f>
        <v>0</v>
      </c>
      <c r="N7895">
        <f t="shared" si="1107"/>
        <v>0</v>
      </c>
      <c r="O7895" t="str">
        <f t="shared" si="1108"/>
        <v>PASS</v>
      </c>
      <c r="P7895" t="str">
        <f t="shared" si="1109"/>
        <v>PASS</v>
      </c>
      <c r="Q7895" t="str">
        <f t="shared" si="1110"/>
        <v>PASS</v>
      </c>
      <c r="R7895" t="str">
        <f t="shared" si="1111"/>
        <v>PASS</v>
      </c>
      <c r="S7895" t="str">
        <f t="shared" si="1112"/>
        <v>PASS</v>
      </c>
      <c r="T7895">
        <f t="shared" si="1113"/>
        <v>100</v>
      </c>
      <c r="U7895" t="str">
        <f t="shared" si="1114"/>
        <v>Low</v>
      </c>
      <c r="V7895" t="str">
        <f t="shared" si="1115"/>
        <v>Clean</v>
      </c>
    </row>
    <row r="7896" spans="1:22" x14ac:dyDescent="0.3">
      <c r="A7896" t="str">
        <f>Raw_Data!A7896</f>
        <v>36016803</v>
      </c>
      <c r="B7896">
        <f>Raw_Data!B7896</f>
        <v>45684</v>
      </c>
      <c r="C7896" t="str">
        <f>Raw_Data!C7896</f>
        <v>CLONIDINE HCL 0.1 MG TABLET</v>
      </c>
      <c r="D7896" t="str">
        <f>Raw_Data!D7896</f>
        <v>52817018010</v>
      </c>
      <c r="E7896" t="str">
        <f>Raw_Data!E7896</f>
        <v>INGRAM, MAYA</v>
      </c>
      <c r="F7896" t="str">
        <f>Raw_Data!F7896</f>
        <v>1518221464</v>
      </c>
      <c r="G7896" t="str">
        <f>Raw_Data!H7896</f>
        <v>3</v>
      </c>
      <c r="H7896">
        <f>IFERROR(VLOOKUP(G7896,Store_Map!$A$2:$I$100,3,FALSE),"")</f>
        <v>0</v>
      </c>
      <c r="I7896">
        <f>IFERROR(VLOOKUP(G7896,Store_Map!$A$2:$I$100,4,FALSE),"")</f>
        <v>0</v>
      </c>
      <c r="J7896">
        <f>IFERROR(VLOOKUP(G7896,Store_Map!$A$2:$I$100,5,FALSE),"")</f>
        <v>0</v>
      </c>
      <c r="K7896">
        <f>IFERROR(VLOOKUP(G7896,Store_Map!$A$2:$I$100,6,FALSE),"")</f>
        <v>0</v>
      </c>
      <c r="L7896">
        <f>IFERROR(VLOOKUP(G7896,Store_Map!$A$2:$I$100,7,FALSE),"")</f>
        <v>0</v>
      </c>
      <c r="M7896">
        <f>IFERROR(VLOOKUP(G7896,Store_Map!$A$2:$I$100,8,FALSE),"")</f>
        <v>0</v>
      </c>
      <c r="N7896">
        <f t="shared" si="1107"/>
        <v>0</v>
      </c>
      <c r="O7896" t="str">
        <f t="shared" si="1108"/>
        <v>PASS</v>
      </c>
      <c r="P7896" t="str">
        <f t="shared" si="1109"/>
        <v>PASS</v>
      </c>
      <c r="Q7896" t="str">
        <f t="shared" si="1110"/>
        <v>PASS</v>
      </c>
      <c r="R7896" t="str">
        <f t="shared" si="1111"/>
        <v>PASS</v>
      </c>
      <c r="S7896" t="str">
        <f t="shared" si="1112"/>
        <v>PASS</v>
      </c>
      <c r="T7896">
        <f t="shared" si="1113"/>
        <v>100</v>
      </c>
      <c r="U7896" t="str">
        <f t="shared" si="1114"/>
        <v>Low</v>
      </c>
      <c r="V7896" t="str">
        <f t="shared" si="1115"/>
        <v>Clean</v>
      </c>
    </row>
    <row r="7897" spans="1:22" x14ac:dyDescent="0.3">
      <c r="A7897" t="str">
        <f>Raw_Data!A7897</f>
        <v>36013914</v>
      </c>
      <c r="B7897">
        <f>Raw_Data!B7897</f>
        <v>45685</v>
      </c>
      <c r="C7897" t="str">
        <f>Raw_Data!C7897</f>
        <v>CETIRIZINE HCL 1 MG/ML SOLN</v>
      </c>
      <c r="D7897" t="str">
        <f>Raw_Data!D7897</f>
        <v>45802097426</v>
      </c>
      <c r="E7897" t="str">
        <f>Raw_Data!E7897</f>
        <v>Acevedo, Jose</v>
      </c>
      <c r="F7897" t="str">
        <f>Raw_Data!F7897</f>
        <v>1356327027</v>
      </c>
      <c r="G7897" t="str">
        <f>Raw_Data!H7897</f>
        <v>3</v>
      </c>
      <c r="H7897">
        <f>IFERROR(VLOOKUP(G7897,Store_Map!$A$2:$I$100,3,FALSE),"")</f>
        <v>0</v>
      </c>
      <c r="I7897">
        <f>IFERROR(VLOOKUP(G7897,Store_Map!$A$2:$I$100,4,FALSE),"")</f>
        <v>0</v>
      </c>
      <c r="J7897">
        <f>IFERROR(VLOOKUP(G7897,Store_Map!$A$2:$I$100,5,FALSE),"")</f>
        <v>0</v>
      </c>
      <c r="K7897">
        <f>IFERROR(VLOOKUP(G7897,Store_Map!$A$2:$I$100,6,FALSE),"")</f>
        <v>0</v>
      </c>
      <c r="L7897">
        <f>IFERROR(VLOOKUP(G7897,Store_Map!$A$2:$I$100,7,FALSE),"")</f>
        <v>0</v>
      </c>
      <c r="M7897">
        <f>IFERROR(VLOOKUP(G7897,Store_Map!$A$2:$I$100,8,FALSE),"")</f>
        <v>0</v>
      </c>
      <c r="N7897">
        <f t="shared" si="1107"/>
        <v>0</v>
      </c>
      <c r="O7897" t="str">
        <f t="shared" si="1108"/>
        <v>PASS</v>
      </c>
      <c r="P7897" t="str">
        <f t="shared" si="1109"/>
        <v>PASS</v>
      </c>
      <c r="Q7897" t="str">
        <f t="shared" si="1110"/>
        <v>PASS</v>
      </c>
      <c r="R7897" t="str">
        <f t="shared" si="1111"/>
        <v>PASS</v>
      </c>
      <c r="S7897" t="str">
        <f t="shared" si="1112"/>
        <v>PASS</v>
      </c>
      <c r="T7897">
        <f t="shared" si="1113"/>
        <v>100</v>
      </c>
      <c r="U7897" t="str">
        <f t="shared" si="1114"/>
        <v>Low</v>
      </c>
      <c r="V7897" t="str">
        <f t="shared" si="1115"/>
        <v>Clean</v>
      </c>
    </row>
    <row r="7898" spans="1:22" x14ac:dyDescent="0.3">
      <c r="A7898" t="str">
        <f>Raw_Data!A7898</f>
        <v>36013244</v>
      </c>
      <c r="B7898">
        <f>Raw_Data!B7898</f>
        <v>45685</v>
      </c>
      <c r="C7898" t="str">
        <f>Raw_Data!C7898</f>
        <v>FUROSEMIDE 20 MG TABLET</v>
      </c>
      <c r="D7898" t="str">
        <f>Raw_Data!D7898</f>
        <v>43547040110</v>
      </c>
      <c r="E7898" t="str">
        <f>Raw_Data!E7898</f>
        <v>Schindler, Julie</v>
      </c>
      <c r="F7898" t="str">
        <f>Raw_Data!F7898</f>
        <v>1013906452</v>
      </c>
      <c r="G7898" t="str">
        <f>Raw_Data!H7898</f>
        <v>3</v>
      </c>
      <c r="H7898">
        <f>IFERROR(VLOOKUP(G7898,Store_Map!$A$2:$I$100,3,FALSE),"")</f>
        <v>0</v>
      </c>
      <c r="I7898">
        <f>IFERROR(VLOOKUP(G7898,Store_Map!$A$2:$I$100,4,FALSE),"")</f>
        <v>0</v>
      </c>
      <c r="J7898">
        <f>IFERROR(VLOOKUP(G7898,Store_Map!$A$2:$I$100,5,FALSE),"")</f>
        <v>0</v>
      </c>
      <c r="K7898">
        <f>IFERROR(VLOOKUP(G7898,Store_Map!$A$2:$I$100,6,FALSE),"")</f>
        <v>0</v>
      </c>
      <c r="L7898">
        <f>IFERROR(VLOOKUP(G7898,Store_Map!$A$2:$I$100,7,FALSE),"")</f>
        <v>0</v>
      </c>
      <c r="M7898">
        <f>IFERROR(VLOOKUP(G7898,Store_Map!$A$2:$I$100,8,FALSE),"")</f>
        <v>0</v>
      </c>
      <c r="N7898">
        <f t="shared" si="1107"/>
        <v>0</v>
      </c>
      <c r="O7898" t="str">
        <f t="shared" si="1108"/>
        <v>PASS</v>
      </c>
      <c r="P7898" t="str">
        <f t="shared" si="1109"/>
        <v>PASS</v>
      </c>
      <c r="Q7898" t="str">
        <f t="shared" si="1110"/>
        <v>PASS</v>
      </c>
      <c r="R7898" t="str">
        <f t="shared" si="1111"/>
        <v>PASS</v>
      </c>
      <c r="S7898" t="str">
        <f t="shared" si="1112"/>
        <v>PASS</v>
      </c>
      <c r="T7898">
        <f t="shared" si="1113"/>
        <v>100</v>
      </c>
      <c r="U7898" t="str">
        <f t="shared" si="1114"/>
        <v>Low</v>
      </c>
      <c r="V7898" t="str">
        <f t="shared" si="1115"/>
        <v>Clean</v>
      </c>
    </row>
    <row r="7899" spans="1:22" x14ac:dyDescent="0.3">
      <c r="A7899" t="str">
        <f>Raw_Data!A7899</f>
        <v>36016027</v>
      </c>
      <c r="B7899">
        <f>Raw_Data!B7899</f>
        <v>45685</v>
      </c>
      <c r="C7899" t="str">
        <f>Raw_Data!C7899</f>
        <v>MONTELUKAST SOD 4 MG TAB CH</v>
      </c>
      <c r="D7899" t="str">
        <f>Raw_Data!D7899</f>
        <v>33342011007</v>
      </c>
      <c r="E7899" t="str">
        <f>Raw_Data!E7899</f>
        <v>THERATTIL, JAYA</v>
      </c>
      <c r="F7899" t="str">
        <f>Raw_Data!F7899</f>
        <v>1043285810</v>
      </c>
      <c r="G7899" t="str">
        <f>Raw_Data!H7899</f>
        <v>3</v>
      </c>
      <c r="H7899">
        <f>IFERROR(VLOOKUP(G7899,Store_Map!$A$2:$I$100,3,FALSE),"")</f>
        <v>0</v>
      </c>
      <c r="I7899">
        <f>IFERROR(VLOOKUP(G7899,Store_Map!$A$2:$I$100,4,FALSE),"")</f>
        <v>0</v>
      </c>
      <c r="J7899">
        <f>IFERROR(VLOOKUP(G7899,Store_Map!$A$2:$I$100,5,FALSE),"")</f>
        <v>0</v>
      </c>
      <c r="K7899">
        <f>IFERROR(VLOOKUP(G7899,Store_Map!$A$2:$I$100,6,FALSE),"")</f>
        <v>0</v>
      </c>
      <c r="L7899">
        <f>IFERROR(VLOOKUP(G7899,Store_Map!$A$2:$I$100,7,FALSE),"")</f>
        <v>0</v>
      </c>
      <c r="M7899">
        <f>IFERROR(VLOOKUP(G7899,Store_Map!$A$2:$I$100,8,FALSE),"")</f>
        <v>0</v>
      </c>
      <c r="N7899">
        <f t="shared" si="1107"/>
        <v>0</v>
      </c>
      <c r="O7899" t="str">
        <f t="shared" si="1108"/>
        <v>PASS</v>
      </c>
      <c r="P7899" t="str">
        <f t="shared" si="1109"/>
        <v>PASS</v>
      </c>
      <c r="Q7899" t="str">
        <f t="shared" si="1110"/>
        <v>PASS</v>
      </c>
      <c r="R7899" t="str">
        <f t="shared" si="1111"/>
        <v>PASS</v>
      </c>
      <c r="S7899" t="str">
        <f t="shared" si="1112"/>
        <v>PASS</v>
      </c>
      <c r="T7899">
        <f t="shared" si="1113"/>
        <v>100</v>
      </c>
      <c r="U7899" t="str">
        <f t="shared" si="1114"/>
        <v>Low</v>
      </c>
      <c r="V7899" t="str">
        <f t="shared" si="1115"/>
        <v>Clean</v>
      </c>
    </row>
    <row r="7900" spans="1:22" x14ac:dyDescent="0.3">
      <c r="A7900" t="str">
        <f>Raw_Data!A7900</f>
        <v>36016217</v>
      </c>
      <c r="B7900">
        <f>Raw_Data!B7900</f>
        <v>45685</v>
      </c>
      <c r="C7900" t="str">
        <f>Raw_Data!C7900</f>
        <v>HYDROCHLOROTHIAZIDE 12.5 MG</v>
      </c>
      <c r="D7900" t="str">
        <f>Raw_Data!D7900</f>
        <v>69315015501</v>
      </c>
      <c r="E7900" t="str">
        <f>Raw_Data!E7900</f>
        <v>YASIN, NURA</v>
      </c>
      <c r="F7900" t="str">
        <f>Raw_Data!F7900</f>
        <v>1265518567</v>
      </c>
      <c r="G7900" t="str">
        <f>Raw_Data!H7900</f>
        <v>3</v>
      </c>
      <c r="H7900">
        <f>IFERROR(VLOOKUP(G7900,Store_Map!$A$2:$I$100,3,FALSE),"")</f>
        <v>0</v>
      </c>
      <c r="I7900">
        <f>IFERROR(VLOOKUP(G7900,Store_Map!$A$2:$I$100,4,FALSE),"")</f>
        <v>0</v>
      </c>
      <c r="J7900">
        <f>IFERROR(VLOOKUP(G7900,Store_Map!$A$2:$I$100,5,FALSE),"")</f>
        <v>0</v>
      </c>
      <c r="K7900">
        <f>IFERROR(VLOOKUP(G7900,Store_Map!$A$2:$I$100,6,FALSE),"")</f>
        <v>0</v>
      </c>
      <c r="L7900">
        <f>IFERROR(VLOOKUP(G7900,Store_Map!$A$2:$I$100,7,FALSE),"")</f>
        <v>0</v>
      </c>
      <c r="M7900">
        <f>IFERROR(VLOOKUP(G7900,Store_Map!$A$2:$I$100,8,FALSE),"")</f>
        <v>0</v>
      </c>
      <c r="N7900">
        <f t="shared" si="1107"/>
        <v>0</v>
      </c>
      <c r="O7900" t="str">
        <f t="shared" si="1108"/>
        <v>PASS</v>
      </c>
      <c r="P7900" t="str">
        <f t="shared" si="1109"/>
        <v>PASS</v>
      </c>
      <c r="Q7900" t="str">
        <f t="shared" si="1110"/>
        <v>PASS</v>
      </c>
      <c r="R7900" t="str">
        <f t="shared" si="1111"/>
        <v>PASS</v>
      </c>
      <c r="S7900" t="str">
        <f t="shared" si="1112"/>
        <v>PASS</v>
      </c>
      <c r="T7900">
        <f t="shared" si="1113"/>
        <v>100</v>
      </c>
      <c r="U7900" t="str">
        <f t="shared" si="1114"/>
        <v>Low</v>
      </c>
      <c r="V7900" t="str">
        <f t="shared" si="1115"/>
        <v>Clean</v>
      </c>
    </row>
    <row r="7901" spans="1:22" x14ac:dyDescent="0.3">
      <c r="A7901" t="str">
        <f>Raw_Data!A7901</f>
        <v>36016225</v>
      </c>
      <c r="B7901">
        <f>Raw_Data!B7901</f>
        <v>45685</v>
      </c>
      <c r="C7901" t="str">
        <f>Raw_Data!C7901</f>
        <v>TRIAMCINOLONE 55 MCG NASAL</v>
      </c>
      <c r="D7901" t="str">
        <f>Raw_Data!D7901</f>
        <v>45802010901</v>
      </c>
      <c r="E7901" t="str">
        <f>Raw_Data!E7901</f>
        <v>THERATTIL, JAYA</v>
      </c>
      <c r="F7901" t="str">
        <f>Raw_Data!F7901</f>
        <v>1043285810</v>
      </c>
      <c r="G7901" t="str">
        <f>Raw_Data!H7901</f>
        <v>3</v>
      </c>
      <c r="H7901">
        <f>IFERROR(VLOOKUP(G7901,Store_Map!$A$2:$I$100,3,FALSE),"")</f>
        <v>0</v>
      </c>
      <c r="I7901">
        <f>IFERROR(VLOOKUP(G7901,Store_Map!$A$2:$I$100,4,FALSE),"")</f>
        <v>0</v>
      </c>
      <c r="J7901">
        <f>IFERROR(VLOOKUP(G7901,Store_Map!$A$2:$I$100,5,FALSE),"")</f>
        <v>0</v>
      </c>
      <c r="K7901">
        <f>IFERROR(VLOOKUP(G7901,Store_Map!$A$2:$I$100,6,FALSE),"")</f>
        <v>0</v>
      </c>
      <c r="L7901">
        <f>IFERROR(VLOOKUP(G7901,Store_Map!$A$2:$I$100,7,FALSE),"")</f>
        <v>0</v>
      </c>
      <c r="M7901">
        <f>IFERROR(VLOOKUP(G7901,Store_Map!$A$2:$I$100,8,FALSE),"")</f>
        <v>0</v>
      </c>
      <c r="N7901">
        <f t="shared" si="1107"/>
        <v>0</v>
      </c>
      <c r="O7901" t="str">
        <f t="shared" si="1108"/>
        <v>PASS</v>
      </c>
      <c r="P7901" t="str">
        <f t="shared" si="1109"/>
        <v>PASS</v>
      </c>
      <c r="Q7901" t="str">
        <f t="shared" si="1110"/>
        <v>PASS</v>
      </c>
      <c r="R7901" t="str">
        <f t="shared" si="1111"/>
        <v>PASS</v>
      </c>
      <c r="S7901" t="str">
        <f t="shared" si="1112"/>
        <v>PASS</v>
      </c>
      <c r="T7901">
        <f t="shared" si="1113"/>
        <v>100</v>
      </c>
      <c r="U7901" t="str">
        <f t="shared" si="1114"/>
        <v>Low</v>
      </c>
      <c r="V7901" t="str">
        <f t="shared" si="1115"/>
        <v>Clean</v>
      </c>
    </row>
    <row r="7902" spans="1:22" x14ac:dyDescent="0.3">
      <c r="A7902" t="str">
        <f>Raw_Data!A7902</f>
        <v>36016226</v>
      </c>
      <c r="B7902">
        <f>Raw_Data!B7902</f>
        <v>45685</v>
      </c>
      <c r="C7902" t="str">
        <f>Raw_Data!C7902</f>
        <v>MONTELUKAST SOD 5 MG TAB CH</v>
      </c>
      <c r="D7902" t="str">
        <f>Raw_Data!D7902</f>
        <v>33342011107</v>
      </c>
      <c r="E7902" t="str">
        <f>Raw_Data!E7902</f>
        <v>THERATTIL, JAYA</v>
      </c>
      <c r="F7902" t="str">
        <f>Raw_Data!F7902</f>
        <v>1043285810</v>
      </c>
      <c r="G7902" t="str">
        <f>Raw_Data!H7902</f>
        <v>3</v>
      </c>
      <c r="H7902">
        <f>IFERROR(VLOOKUP(G7902,Store_Map!$A$2:$I$100,3,FALSE),"")</f>
        <v>0</v>
      </c>
      <c r="I7902">
        <f>IFERROR(VLOOKUP(G7902,Store_Map!$A$2:$I$100,4,FALSE),"")</f>
        <v>0</v>
      </c>
      <c r="J7902">
        <f>IFERROR(VLOOKUP(G7902,Store_Map!$A$2:$I$100,5,FALSE),"")</f>
        <v>0</v>
      </c>
      <c r="K7902">
        <f>IFERROR(VLOOKUP(G7902,Store_Map!$A$2:$I$100,6,FALSE),"")</f>
        <v>0</v>
      </c>
      <c r="L7902">
        <f>IFERROR(VLOOKUP(G7902,Store_Map!$A$2:$I$100,7,FALSE),"")</f>
        <v>0</v>
      </c>
      <c r="M7902">
        <f>IFERROR(VLOOKUP(G7902,Store_Map!$A$2:$I$100,8,FALSE),"")</f>
        <v>0</v>
      </c>
      <c r="N7902">
        <f t="shared" si="1107"/>
        <v>0</v>
      </c>
      <c r="O7902" t="str">
        <f t="shared" si="1108"/>
        <v>PASS</v>
      </c>
      <c r="P7902" t="str">
        <f t="shared" si="1109"/>
        <v>PASS</v>
      </c>
      <c r="Q7902" t="str">
        <f t="shared" si="1110"/>
        <v>PASS</v>
      </c>
      <c r="R7902" t="str">
        <f t="shared" si="1111"/>
        <v>PASS</v>
      </c>
      <c r="S7902" t="str">
        <f t="shared" si="1112"/>
        <v>PASS</v>
      </c>
      <c r="T7902">
        <f t="shared" si="1113"/>
        <v>100</v>
      </c>
      <c r="U7902" t="str">
        <f t="shared" si="1114"/>
        <v>Low</v>
      </c>
      <c r="V7902" t="str">
        <f t="shared" si="1115"/>
        <v>Clean</v>
      </c>
    </row>
    <row r="7903" spans="1:22" x14ac:dyDescent="0.3">
      <c r="A7903" t="str">
        <f>Raw_Data!A7903</f>
        <v>36016804</v>
      </c>
      <c r="B7903">
        <f>Raw_Data!B7903</f>
        <v>45685</v>
      </c>
      <c r="C7903" t="str">
        <f>Raw_Data!C7903</f>
        <v>*LOSARTAN POTASSIUM 50 MG T</v>
      </c>
      <c r="D7903" t="str">
        <f>Raw_Data!D7903</f>
        <v>65862020230</v>
      </c>
      <c r="E7903" t="str">
        <f>Raw_Data!E7903</f>
        <v>Cahill, Megan</v>
      </c>
      <c r="F7903" t="str">
        <f>Raw_Data!F7903</f>
        <v>1972739597</v>
      </c>
      <c r="G7903" t="str">
        <f>Raw_Data!H7903</f>
        <v>3</v>
      </c>
      <c r="H7903">
        <f>IFERROR(VLOOKUP(G7903,Store_Map!$A$2:$I$100,3,FALSE),"")</f>
        <v>0</v>
      </c>
      <c r="I7903">
        <f>IFERROR(VLOOKUP(G7903,Store_Map!$A$2:$I$100,4,FALSE),"")</f>
        <v>0</v>
      </c>
      <c r="J7903">
        <f>IFERROR(VLOOKUP(G7903,Store_Map!$A$2:$I$100,5,FALSE),"")</f>
        <v>0</v>
      </c>
      <c r="K7903">
        <f>IFERROR(VLOOKUP(G7903,Store_Map!$A$2:$I$100,6,FALSE),"")</f>
        <v>0</v>
      </c>
      <c r="L7903">
        <f>IFERROR(VLOOKUP(G7903,Store_Map!$A$2:$I$100,7,FALSE),"")</f>
        <v>0</v>
      </c>
      <c r="M7903">
        <f>IFERROR(VLOOKUP(G7903,Store_Map!$A$2:$I$100,8,FALSE),"")</f>
        <v>0</v>
      </c>
      <c r="N7903">
        <f t="shared" si="1107"/>
        <v>0</v>
      </c>
      <c r="O7903" t="str">
        <f t="shared" si="1108"/>
        <v>PASS</v>
      </c>
      <c r="P7903" t="str">
        <f t="shared" si="1109"/>
        <v>PASS</v>
      </c>
      <c r="Q7903" t="str">
        <f t="shared" si="1110"/>
        <v>PASS</v>
      </c>
      <c r="R7903" t="str">
        <f t="shared" si="1111"/>
        <v>PASS</v>
      </c>
      <c r="S7903" t="str">
        <f t="shared" si="1112"/>
        <v>PASS</v>
      </c>
      <c r="T7903">
        <f t="shared" si="1113"/>
        <v>100</v>
      </c>
      <c r="U7903" t="str">
        <f t="shared" si="1114"/>
        <v>Low</v>
      </c>
      <c r="V7903" t="str">
        <f t="shared" si="1115"/>
        <v>Clean</v>
      </c>
    </row>
    <row r="7904" spans="1:22" x14ac:dyDescent="0.3">
      <c r="A7904" t="str">
        <f>Raw_Data!A7904</f>
        <v>36014112</v>
      </c>
      <c r="B7904">
        <f>Raw_Data!B7904</f>
        <v>45685</v>
      </c>
      <c r="C7904" t="str">
        <f>Raw_Data!C7904</f>
        <v>TRAZODONE 100 MG TABLET</v>
      </c>
      <c r="D7904" t="str">
        <f>Raw_Data!D7904</f>
        <v>13668033101</v>
      </c>
      <c r="E7904" t="str">
        <f>Raw_Data!E7904</f>
        <v>CARTER, KAREN</v>
      </c>
      <c r="F7904" t="str">
        <f>Raw_Data!F7904</f>
        <v>1255441994</v>
      </c>
      <c r="G7904" t="str">
        <f>Raw_Data!H7904</f>
        <v>3</v>
      </c>
      <c r="H7904">
        <f>IFERROR(VLOOKUP(G7904,Store_Map!$A$2:$I$100,3,FALSE),"")</f>
        <v>0</v>
      </c>
      <c r="I7904">
        <f>IFERROR(VLOOKUP(G7904,Store_Map!$A$2:$I$100,4,FALSE),"")</f>
        <v>0</v>
      </c>
      <c r="J7904">
        <f>IFERROR(VLOOKUP(G7904,Store_Map!$A$2:$I$100,5,FALSE),"")</f>
        <v>0</v>
      </c>
      <c r="K7904">
        <f>IFERROR(VLOOKUP(G7904,Store_Map!$A$2:$I$100,6,FALSE),"")</f>
        <v>0</v>
      </c>
      <c r="L7904">
        <f>IFERROR(VLOOKUP(G7904,Store_Map!$A$2:$I$100,7,FALSE),"")</f>
        <v>0</v>
      </c>
      <c r="M7904">
        <f>IFERROR(VLOOKUP(G7904,Store_Map!$A$2:$I$100,8,FALSE),"")</f>
        <v>0</v>
      </c>
      <c r="N7904">
        <f t="shared" si="1107"/>
        <v>0</v>
      </c>
      <c r="O7904" t="str">
        <f t="shared" si="1108"/>
        <v>PASS</v>
      </c>
      <c r="P7904" t="str">
        <f t="shared" si="1109"/>
        <v>PASS</v>
      </c>
      <c r="Q7904" t="str">
        <f t="shared" si="1110"/>
        <v>PASS</v>
      </c>
      <c r="R7904" t="str">
        <f t="shared" si="1111"/>
        <v>PASS</v>
      </c>
      <c r="S7904" t="str">
        <f t="shared" si="1112"/>
        <v>PASS</v>
      </c>
      <c r="T7904">
        <f t="shared" si="1113"/>
        <v>100</v>
      </c>
      <c r="U7904" t="str">
        <f t="shared" si="1114"/>
        <v>Low</v>
      </c>
      <c r="V7904" t="str">
        <f t="shared" si="1115"/>
        <v>Clean</v>
      </c>
    </row>
    <row r="7905" spans="1:22" x14ac:dyDescent="0.3">
      <c r="A7905" t="str">
        <f>Raw_Data!A7905</f>
        <v>36016818</v>
      </c>
      <c r="B7905">
        <f>Raw_Data!B7905</f>
        <v>45685</v>
      </c>
      <c r="C7905" t="str">
        <f>Raw_Data!C7905</f>
        <v>EPINEPHRINE 0.3 MG AUTO-INJ</v>
      </c>
      <c r="D7905" t="str">
        <f>Raw_Data!D7905</f>
        <v>49502010202</v>
      </c>
      <c r="E7905" t="str">
        <f>Raw_Data!E7905</f>
        <v>THERATTIL, JAYA</v>
      </c>
      <c r="F7905" t="str">
        <f>Raw_Data!F7905</f>
        <v>1043285810</v>
      </c>
      <c r="G7905" t="str">
        <f>Raw_Data!H7905</f>
        <v>3</v>
      </c>
      <c r="H7905">
        <f>IFERROR(VLOOKUP(G7905,Store_Map!$A$2:$I$100,3,FALSE),"")</f>
        <v>0</v>
      </c>
      <c r="I7905">
        <f>IFERROR(VLOOKUP(G7905,Store_Map!$A$2:$I$100,4,FALSE),"")</f>
        <v>0</v>
      </c>
      <c r="J7905">
        <f>IFERROR(VLOOKUP(G7905,Store_Map!$A$2:$I$100,5,FALSE),"")</f>
        <v>0</v>
      </c>
      <c r="K7905">
        <f>IFERROR(VLOOKUP(G7905,Store_Map!$A$2:$I$100,6,FALSE),"")</f>
        <v>0</v>
      </c>
      <c r="L7905">
        <f>IFERROR(VLOOKUP(G7905,Store_Map!$A$2:$I$100,7,FALSE),"")</f>
        <v>0</v>
      </c>
      <c r="M7905">
        <f>IFERROR(VLOOKUP(G7905,Store_Map!$A$2:$I$100,8,FALSE),"")</f>
        <v>0</v>
      </c>
      <c r="N7905">
        <f t="shared" si="1107"/>
        <v>0</v>
      </c>
      <c r="O7905" t="str">
        <f t="shared" si="1108"/>
        <v>PASS</v>
      </c>
      <c r="P7905" t="str">
        <f t="shared" si="1109"/>
        <v>PASS</v>
      </c>
      <c r="Q7905" t="str">
        <f t="shared" si="1110"/>
        <v>PASS</v>
      </c>
      <c r="R7905" t="str">
        <f t="shared" si="1111"/>
        <v>PASS</v>
      </c>
      <c r="S7905" t="str">
        <f t="shared" si="1112"/>
        <v>PASS</v>
      </c>
      <c r="T7905">
        <f t="shared" si="1113"/>
        <v>100</v>
      </c>
      <c r="U7905" t="str">
        <f t="shared" si="1114"/>
        <v>Low</v>
      </c>
      <c r="V7905" t="str">
        <f t="shared" si="1115"/>
        <v>Clean</v>
      </c>
    </row>
    <row r="7906" spans="1:22" x14ac:dyDescent="0.3">
      <c r="A7906" t="str">
        <f>Raw_Data!A7906</f>
        <v>36016819</v>
      </c>
      <c r="B7906">
        <f>Raw_Data!B7906</f>
        <v>45685</v>
      </c>
      <c r="C7906" t="str">
        <f>Raw_Data!C7906</f>
        <v>FLUTICASONE PROP 50 MCG SPR</v>
      </c>
      <c r="D7906" t="str">
        <f>Raw_Data!D7906</f>
        <v>60505082901</v>
      </c>
      <c r="E7906" t="str">
        <f>Raw_Data!E7906</f>
        <v>THERATTIL, JAYA</v>
      </c>
      <c r="F7906" t="str">
        <f>Raw_Data!F7906</f>
        <v>1043285810</v>
      </c>
      <c r="G7906" t="str">
        <f>Raw_Data!H7906</f>
        <v>3</v>
      </c>
      <c r="H7906">
        <f>IFERROR(VLOOKUP(G7906,Store_Map!$A$2:$I$100,3,FALSE),"")</f>
        <v>0</v>
      </c>
      <c r="I7906">
        <f>IFERROR(VLOOKUP(G7906,Store_Map!$A$2:$I$100,4,FALSE),"")</f>
        <v>0</v>
      </c>
      <c r="J7906">
        <f>IFERROR(VLOOKUP(G7906,Store_Map!$A$2:$I$100,5,FALSE),"")</f>
        <v>0</v>
      </c>
      <c r="K7906">
        <f>IFERROR(VLOOKUP(G7906,Store_Map!$A$2:$I$100,6,FALSE),"")</f>
        <v>0</v>
      </c>
      <c r="L7906">
        <f>IFERROR(VLOOKUP(G7906,Store_Map!$A$2:$I$100,7,FALSE),"")</f>
        <v>0</v>
      </c>
      <c r="M7906">
        <f>IFERROR(VLOOKUP(G7906,Store_Map!$A$2:$I$100,8,FALSE),"")</f>
        <v>0</v>
      </c>
      <c r="N7906">
        <f t="shared" si="1107"/>
        <v>0</v>
      </c>
      <c r="O7906" t="str">
        <f t="shared" si="1108"/>
        <v>PASS</v>
      </c>
      <c r="P7906" t="str">
        <f t="shared" si="1109"/>
        <v>PASS</v>
      </c>
      <c r="Q7906" t="str">
        <f t="shared" si="1110"/>
        <v>PASS</v>
      </c>
      <c r="R7906" t="str">
        <f t="shared" si="1111"/>
        <v>PASS</v>
      </c>
      <c r="S7906" t="str">
        <f t="shared" si="1112"/>
        <v>PASS</v>
      </c>
      <c r="T7906">
        <f t="shared" si="1113"/>
        <v>100</v>
      </c>
      <c r="U7906" t="str">
        <f t="shared" si="1114"/>
        <v>Low</v>
      </c>
      <c r="V7906" t="str">
        <f t="shared" si="1115"/>
        <v>Clean</v>
      </c>
    </row>
    <row r="7907" spans="1:22" x14ac:dyDescent="0.3">
      <c r="A7907" t="str">
        <f>Raw_Data!A7907</f>
        <v>36016820</v>
      </c>
      <c r="B7907">
        <f>Raw_Data!B7907</f>
        <v>45685</v>
      </c>
      <c r="C7907" t="str">
        <f>Raw_Data!C7907</f>
        <v>TRIAMCINOLONE 55 MCG NASAL</v>
      </c>
      <c r="D7907" t="str">
        <f>Raw_Data!D7907</f>
        <v>45802010901</v>
      </c>
      <c r="E7907" t="str">
        <f>Raw_Data!E7907</f>
        <v>THERATTIL, JAYA</v>
      </c>
      <c r="F7907" t="str">
        <f>Raw_Data!F7907</f>
        <v>1043285810</v>
      </c>
      <c r="G7907" t="str">
        <f>Raw_Data!H7907</f>
        <v>3</v>
      </c>
      <c r="H7907">
        <f>IFERROR(VLOOKUP(G7907,Store_Map!$A$2:$I$100,3,FALSE),"")</f>
        <v>0</v>
      </c>
      <c r="I7907">
        <f>IFERROR(VLOOKUP(G7907,Store_Map!$A$2:$I$100,4,FALSE),"")</f>
        <v>0</v>
      </c>
      <c r="J7907">
        <f>IFERROR(VLOOKUP(G7907,Store_Map!$A$2:$I$100,5,FALSE),"")</f>
        <v>0</v>
      </c>
      <c r="K7907">
        <f>IFERROR(VLOOKUP(G7907,Store_Map!$A$2:$I$100,6,FALSE),"")</f>
        <v>0</v>
      </c>
      <c r="L7907">
        <f>IFERROR(VLOOKUP(G7907,Store_Map!$A$2:$I$100,7,FALSE),"")</f>
        <v>0</v>
      </c>
      <c r="M7907">
        <f>IFERROR(VLOOKUP(G7907,Store_Map!$A$2:$I$100,8,FALSE),"")</f>
        <v>0</v>
      </c>
      <c r="N7907">
        <f t="shared" si="1107"/>
        <v>0</v>
      </c>
      <c r="O7907" t="str">
        <f t="shared" si="1108"/>
        <v>PASS</v>
      </c>
      <c r="P7907" t="str">
        <f t="shared" si="1109"/>
        <v>PASS</v>
      </c>
      <c r="Q7907" t="str">
        <f t="shared" si="1110"/>
        <v>PASS</v>
      </c>
      <c r="R7907" t="str">
        <f t="shared" si="1111"/>
        <v>PASS</v>
      </c>
      <c r="S7907" t="str">
        <f t="shared" si="1112"/>
        <v>PASS</v>
      </c>
      <c r="T7907">
        <f t="shared" si="1113"/>
        <v>100</v>
      </c>
      <c r="U7907" t="str">
        <f t="shared" si="1114"/>
        <v>Low</v>
      </c>
      <c r="V7907" t="str">
        <f t="shared" si="1115"/>
        <v>Clean</v>
      </c>
    </row>
    <row r="7908" spans="1:22" x14ac:dyDescent="0.3">
      <c r="A7908" t="str">
        <f>Raw_Data!A7908</f>
        <v>36011418</v>
      </c>
      <c r="B7908">
        <f>Raw_Data!B7908</f>
        <v>45685</v>
      </c>
      <c r="C7908" t="str">
        <f>Raw_Data!C7908</f>
        <v>OLMESARTAN MEDOXOMIL 40 MG</v>
      </c>
      <c r="D7908" t="str">
        <f>Raw_Data!D7908</f>
        <v>62332013330</v>
      </c>
      <c r="E7908" t="str">
        <f>Raw_Data!E7908</f>
        <v>GIBBS, JON</v>
      </c>
      <c r="F7908" t="str">
        <f>Raw_Data!F7908</f>
        <v>1700896156</v>
      </c>
      <c r="G7908" t="str">
        <f>Raw_Data!H7908</f>
        <v>3</v>
      </c>
      <c r="H7908">
        <f>IFERROR(VLOOKUP(G7908,Store_Map!$A$2:$I$100,3,FALSE),"")</f>
        <v>0</v>
      </c>
      <c r="I7908">
        <f>IFERROR(VLOOKUP(G7908,Store_Map!$A$2:$I$100,4,FALSE),"")</f>
        <v>0</v>
      </c>
      <c r="J7908">
        <f>IFERROR(VLOOKUP(G7908,Store_Map!$A$2:$I$100,5,FALSE),"")</f>
        <v>0</v>
      </c>
      <c r="K7908">
        <f>IFERROR(VLOOKUP(G7908,Store_Map!$A$2:$I$100,6,FALSE),"")</f>
        <v>0</v>
      </c>
      <c r="L7908">
        <f>IFERROR(VLOOKUP(G7908,Store_Map!$A$2:$I$100,7,FALSE),"")</f>
        <v>0</v>
      </c>
      <c r="M7908">
        <f>IFERROR(VLOOKUP(G7908,Store_Map!$A$2:$I$100,8,FALSE),"")</f>
        <v>0</v>
      </c>
      <c r="N7908">
        <f t="shared" si="1107"/>
        <v>0</v>
      </c>
      <c r="O7908" t="str">
        <f t="shared" si="1108"/>
        <v>PASS</v>
      </c>
      <c r="P7908" t="str">
        <f t="shared" si="1109"/>
        <v>PASS</v>
      </c>
      <c r="Q7908" t="str">
        <f t="shared" si="1110"/>
        <v>PASS</v>
      </c>
      <c r="R7908" t="str">
        <f t="shared" si="1111"/>
        <v>PASS</v>
      </c>
      <c r="S7908" t="str">
        <f t="shared" si="1112"/>
        <v>PASS</v>
      </c>
      <c r="T7908">
        <f t="shared" si="1113"/>
        <v>100</v>
      </c>
      <c r="U7908" t="str">
        <f t="shared" si="1114"/>
        <v>Low</v>
      </c>
      <c r="V7908" t="str">
        <f t="shared" si="1115"/>
        <v>Clean</v>
      </c>
    </row>
    <row r="7909" spans="1:22" x14ac:dyDescent="0.3">
      <c r="A7909" t="str">
        <f>Raw_Data!A7909</f>
        <v>36016822</v>
      </c>
      <c r="B7909">
        <f>Raw_Data!B7909</f>
        <v>45685</v>
      </c>
      <c r="C7909" t="str">
        <f>Raw_Data!C7909</f>
        <v>CETIRIZINE HCL 1 MG/ML SOLN</v>
      </c>
      <c r="D7909" t="str">
        <f>Raw_Data!D7909</f>
        <v>45802097426</v>
      </c>
      <c r="E7909" t="str">
        <f>Raw_Data!E7909</f>
        <v>Scoggins, Jennie</v>
      </c>
      <c r="F7909" t="str">
        <f>Raw_Data!F7909</f>
        <v>1982727400</v>
      </c>
      <c r="G7909" t="str">
        <f>Raw_Data!H7909</f>
        <v>3</v>
      </c>
      <c r="H7909">
        <f>IFERROR(VLOOKUP(G7909,Store_Map!$A$2:$I$100,3,FALSE),"")</f>
        <v>0</v>
      </c>
      <c r="I7909">
        <f>IFERROR(VLOOKUP(G7909,Store_Map!$A$2:$I$100,4,FALSE),"")</f>
        <v>0</v>
      </c>
      <c r="J7909">
        <f>IFERROR(VLOOKUP(G7909,Store_Map!$A$2:$I$100,5,FALSE),"")</f>
        <v>0</v>
      </c>
      <c r="K7909">
        <f>IFERROR(VLOOKUP(G7909,Store_Map!$A$2:$I$100,6,FALSE),"")</f>
        <v>0</v>
      </c>
      <c r="L7909">
        <f>IFERROR(VLOOKUP(G7909,Store_Map!$A$2:$I$100,7,FALSE),"")</f>
        <v>0</v>
      </c>
      <c r="M7909">
        <f>IFERROR(VLOOKUP(G7909,Store_Map!$A$2:$I$100,8,FALSE),"")</f>
        <v>0</v>
      </c>
      <c r="N7909">
        <f t="shared" si="1107"/>
        <v>0</v>
      </c>
      <c r="O7909" t="str">
        <f t="shared" si="1108"/>
        <v>PASS</v>
      </c>
      <c r="P7909" t="str">
        <f t="shared" si="1109"/>
        <v>PASS</v>
      </c>
      <c r="Q7909" t="str">
        <f t="shared" si="1110"/>
        <v>PASS</v>
      </c>
      <c r="R7909" t="str">
        <f t="shared" si="1111"/>
        <v>PASS</v>
      </c>
      <c r="S7909" t="str">
        <f t="shared" si="1112"/>
        <v>PASS</v>
      </c>
      <c r="T7909">
        <f t="shared" si="1113"/>
        <v>100</v>
      </c>
      <c r="U7909" t="str">
        <f t="shared" si="1114"/>
        <v>Low</v>
      </c>
      <c r="V7909" t="str">
        <f t="shared" si="1115"/>
        <v>Clean</v>
      </c>
    </row>
    <row r="7910" spans="1:22" x14ac:dyDescent="0.3">
      <c r="A7910" t="str">
        <f>Raw_Data!A7910</f>
        <v>36016823</v>
      </c>
      <c r="B7910">
        <f>Raw_Data!B7910</f>
        <v>45685</v>
      </c>
      <c r="C7910" t="str">
        <f>Raw_Data!C7910</f>
        <v>AMOXICILLIN 400 MG/5 ML SUS</v>
      </c>
      <c r="D7910" t="str">
        <f>Raw_Data!D7910</f>
        <v>65862007101</v>
      </c>
      <c r="E7910" t="str">
        <f>Raw_Data!E7910</f>
        <v>Scoggins, Jennie</v>
      </c>
      <c r="F7910" t="str">
        <f>Raw_Data!F7910</f>
        <v>1982727400</v>
      </c>
      <c r="G7910" t="str">
        <f>Raw_Data!H7910</f>
        <v>3</v>
      </c>
      <c r="H7910">
        <f>IFERROR(VLOOKUP(G7910,Store_Map!$A$2:$I$100,3,FALSE),"")</f>
        <v>0</v>
      </c>
      <c r="I7910">
        <f>IFERROR(VLOOKUP(G7910,Store_Map!$A$2:$I$100,4,FALSE),"")</f>
        <v>0</v>
      </c>
      <c r="J7910">
        <f>IFERROR(VLOOKUP(G7910,Store_Map!$A$2:$I$100,5,FALSE),"")</f>
        <v>0</v>
      </c>
      <c r="K7910">
        <f>IFERROR(VLOOKUP(G7910,Store_Map!$A$2:$I$100,6,FALSE),"")</f>
        <v>0</v>
      </c>
      <c r="L7910">
        <f>IFERROR(VLOOKUP(G7910,Store_Map!$A$2:$I$100,7,FALSE),"")</f>
        <v>0</v>
      </c>
      <c r="M7910">
        <f>IFERROR(VLOOKUP(G7910,Store_Map!$A$2:$I$100,8,FALSE),"")</f>
        <v>0</v>
      </c>
      <c r="N7910">
        <f t="shared" si="1107"/>
        <v>0</v>
      </c>
      <c r="O7910" t="str">
        <f t="shared" si="1108"/>
        <v>PASS</v>
      </c>
      <c r="P7910" t="str">
        <f t="shared" si="1109"/>
        <v>PASS</v>
      </c>
      <c r="Q7910" t="str">
        <f t="shared" si="1110"/>
        <v>PASS</v>
      </c>
      <c r="R7910" t="str">
        <f t="shared" si="1111"/>
        <v>PASS</v>
      </c>
      <c r="S7910" t="str">
        <f t="shared" si="1112"/>
        <v>PASS</v>
      </c>
      <c r="T7910">
        <f t="shared" si="1113"/>
        <v>100</v>
      </c>
      <c r="U7910" t="str">
        <f t="shared" si="1114"/>
        <v>Low</v>
      </c>
      <c r="V7910" t="str">
        <f t="shared" si="1115"/>
        <v>Clean</v>
      </c>
    </row>
    <row r="7911" spans="1:22" x14ac:dyDescent="0.3">
      <c r="A7911" t="str">
        <f>Raw_Data!A7911</f>
        <v>36016824</v>
      </c>
      <c r="B7911">
        <f>Raw_Data!B7911</f>
        <v>45685</v>
      </c>
      <c r="C7911" t="str">
        <f>Raw_Data!C7911</f>
        <v>FLUTICASONE PROP 50 MCG SPR</v>
      </c>
      <c r="D7911" t="str">
        <f>Raw_Data!D7911</f>
        <v>60505082901</v>
      </c>
      <c r="E7911" t="str">
        <f>Raw_Data!E7911</f>
        <v>Scoggins, Jennie</v>
      </c>
      <c r="F7911" t="str">
        <f>Raw_Data!F7911</f>
        <v>1982727400</v>
      </c>
      <c r="G7911" t="str">
        <f>Raw_Data!H7911</f>
        <v>3</v>
      </c>
      <c r="H7911">
        <f>IFERROR(VLOOKUP(G7911,Store_Map!$A$2:$I$100,3,FALSE),"")</f>
        <v>0</v>
      </c>
      <c r="I7911">
        <f>IFERROR(VLOOKUP(G7911,Store_Map!$A$2:$I$100,4,FALSE),"")</f>
        <v>0</v>
      </c>
      <c r="J7911">
        <f>IFERROR(VLOOKUP(G7911,Store_Map!$A$2:$I$100,5,FALSE),"")</f>
        <v>0</v>
      </c>
      <c r="K7911">
        <f>IFERROR(VLOOKUP(G7911,Store_Map!$A$2:$I$100,6,FALSE),"")</f>
        <v>0</v>
      </c>
      <c r="L7911">
        <f>IFERROR(VLOOKUP(G7911,Store_Map!$A$2:$I$100,7,FALSE),"")</f>
        <v>0</v>
      </c>
      <c r="M7911">
        <f>IFERROR(VLOOKUP(G7911,Store_Map!$A$2:$I$100,8,FALSE),"")</f>
        <v>0</v>
      </c>
      <c r="N7911">
        <f t="shared" si="1107"/>
        <v>0</v>
      </c>
      <c r="O7911" t="str">
        <f t="shared" si="1108"/>
        <v>PASS</v>
      </c>
      <c r="P7911" t="str">
        <f t="shared" si="1109"/>
        <v>PASS</v>
      </c>
      <c r="Q7911" t="str">
        <f t="shared" si="1110"/>
        <v>PASS</v>
      </c>
      <c r="R7911" t="str">
        <f t="shared" si="1111"/>
        <v>PASS</v>
      </c>
      <c r="S7911" t="str">
        <f t="shared" si="1112"/>
        <v>PASS</v>
      </c>
      <c r="T7911">
        <f t="shared" si="1113"/>
        <v>100</v>
      </c>
      <c r="U7911" t="str">
        <f t="shared" si="1114"/>
        <v>Low</v>
      </c>
      <c r="V7911" t="str">
        <f t="shared" si="1115"/>
        <v>Clean</v>
      </c>
    </row>
    <row r="7912" spans="1:22" x14ac:dyDescent="0.3">
      <c r="A7912" t="str">
        <f>Raw_Data!A7912</f>
        <v>36016826</v>
      </c>
      <c r="B7912">
        <f>Raw_Data!B7912</f>
        <v>45685</v>
      </c>
      <c r="C7912" t="str">
        <f>Raw_Data!C7912</f>
        <v>SYMLINPEN 120 PEN INJECTOR</v>
      </c>
      <c r="D7912" t="str">
        <f>Raw_Data!D7912</f>
        <v>310662702</v>
      </c>
      <c r="E7912" t="str">
        <f>Raw_Data!E7912</f>
        <v>YASIN, NURA</v>
      </c>
      <c r="F7912" t="str">
        <f>Raw_Data!F7912</f>
        <v>1265518567</v>
      </c>
      <c r="G7912" t="str">
        <f>Raw_Data!H7912</f>
        <v>3</v>
      </c>
      <c r="H7912">
        <f>IFERROR(VLOOKUP(G7912,Store_Map!$A$2:$I$100,3,FALSE),"")</f>
        <v>0</v>
      </c>
      <c r="I7912">
        <f>IFERROR(VLOOKUP(G7912,Store_Map!$A$2:$I$100,4,FALSE),"")</f>
        <v>0</v>
      </c>
      <c r="J7912">
        <f>IFERROR(VLOOKUP(G7912,Store_Map!$A$2:$I$100,5,FALSE),"")</f>
        <v>0</v>
      </c>
      <c r="K7912">
        <f>IFERROR(VLOOKUP(G7912,Store_Map!$A$2:$I$100,6,FALSE),"")</f>
        <v>0</v>
      </c>
      <c r="L7912">
        <f>IFERROR(VLOOKUP(G7912,Store_Map!$A$2:$I$100,7,FALSE),"")</f>
        <v>0</v>
      </c>
      <c r="M7912">
        <f>IFERROR(VLOOKUP(G7912,Store_Map!$A$2:$I$100,8,FALSE),"")</f>
        <v>0</v>
      </c>
      <c r="N7912">
        <f t="shared" si="1107"/>
        <v>0</v>
      </c>
      <c r="O7912" t="str">
        <f t="shared" si="1108"/>
        <v>PASS</v>
      </c>
      <c r="P7912" t="str">
        <f t="shared" si="1109"/>
        <v>REVIEW</v>
      </c>
      <c r="Q7912" t="str">
        <f t="shared" si="1110"/>
        <v>PASS</v>
      </c>
      <c r="R7912" t="str">
        <f t="shared" si="1111"/>
        <v>PASS</v>
      </c>
      <c r="S7912" t="str">
        <f t="shared" si="1112"/>
        <v>REVIEW</v>
      </c>
      <c r="T7912">
        <f t="shared" si="1113"/>
        <v>90</v>
      </c>
      <c r="U7912" t="str">
        <f t="shared" si="1114"/>
        <v>Low</v>
      </c>
      <c r="V7912" t="str">
        <f t="shared" si="1115"/>
        <v>Invalid NDC</v>
      </c>
    </row>
    <row r="7913" spans="1:22" x14ac:dyDescent="0.3">
      <c r="A7913" t="str">
        <f>Raw_Data!A7913</f>
        <v>36016827</v>
      </c>
      <c r="B7913">
        <f>Raw_Data!B7913</f>
        <v>45685</v>
      </c>
      <c r="C7913" t="str">
        <f>Raw_Data!C7913</f>
        <v>KETOCONAZOLE 2% SHAMPOO</v>
      </c>
      <c r="D7913" t="str">
        <f>Raw_Data!D7913</f>
        <v>45802046564</v>
      </c>
      <c r="E7913" t="str">
        <f>Raw_Data!E7913</f>
        <v>Scoggins, Jennie</v>
      </c>
      <c r="F7913" t="str">
        <f>Raw_Data!F7913</f>
        <v>1982727400</v>
      </c>
      <c r="G7913" t="str">
        <f>Raw_Data!H7913</f>
        <v>3</v>
      </c>
      <c r="H7913">
        <f>IFERROR(VLOOKUP(G7913,Store_Map!$A$2:$I$100,3,FALSE),"")</f>
        <v>0</v>
      </c>
      <c r="I7913">
        <f>IFERROR(VLOOKUP(G7913,Store_Map!$A$2:$I$100,4,FALSE),"")</f>
        <v>0</v>
      </c>
      <c r="J7913">
        <f>IFERROR(VLOOKUP(G7913,Store_Map!$A$2:$I$100,5,FALSE),"")</f>
        <v>0</v>
      </c>
      <c r="K7913">
        <f>IFERROR(VLOOKUP(G7913,Store_Map!$A$2:$I$100,6,FALSE),"")</f>
        <v>0</v>
      </c>
      <c r="L7913">
        <f>IFERROR(VLOOKUP(G7913,Store_Map!$A$2:$I$100,7,FALSE),"")</f>
        <v>0</v>
      </c>
      <c r="M7913">
        <f>IFERROR(VLOOKUP(G7913,Store_Map!$A$2:$I$100,8,FALSE),"")</f>
        <v>0</v>
      </c>
      <c r="N7913">
        <f t="shared" si="1107"/>
        <v>0</v>
      </c>
      <c r="O7913" t="str">
        <f t="shared" si="1108"/>
        <v>PASS</v>
      </c>
      <c r="P7913" t="str">
        <f t="shared" si="1109"/>
        <v>PASS</v>
      </c>
      <c r="Q7913" t="str">
        <f t="shared" si="1110"/>
        <v>PASS</v>
      </c>
      <c r="R7913" t="str">
        <f t="shared" si="1111"/>
        <v>PASS</v>
      </c>
      <c r="S7913" t="str">
        <f t="shared" si="1112"/>
        <v>PASS</v>
      </c>
      <c r="T7913">
        <f t="shared" si="1113"/>
        <v>100</v>
      </c>
      <c r="U7913" t="str">
        <f t="shared" si="1114"/>
        <v>Low</v>
      </c>
      <c r="V7913" t="str">
        <f t="shared" si="1115"/>
        <v>Clean</v>
      </c>
    </row>
    <row r="7914" spans="1:22" x14ac:dyDescent="0.3">
      <c r="A7914" t="str">
        <f>Raw_Data!A7914</f>
        <v>36016828</v>
      </c>
      <c r="B7914">
        <f>Raw_Data!B7914</f>
        <v>45685</v>
      </c>
      <c r="C7914" t="str">
        <f>Raw_Data!C7914</f>
        <v>HYDROCORTISONE 1% OINTMENT</v>
      </c>
      <c r="D7914" t="str">
        <f>Raw_Data!D7914</f>
        <v>45802027603</v>
      </c>
      <c r="E7914" t="str">
        <f>Raw_Data!E7914</f>
        <v>Scoggins, Jennie</v>
      </c>
      <c r="F7914" t="str">
        <f>Raw_Data!F7914</f>
        <v>1982727400</v>
      </c>
      <c r="G7914" t="str">
        <f>Raw_Data!H7914</f>
        <v>3</v>
      </c>
      <c r="H7914">
        <f>IFERROR(VLOOKUP(G7914,Store_Map!$A$2:$I$100,3,FALSE),"")</f>
        <v>0</v>
      </c>
      <c r="I7914">
        <f>IFERROR(VLOOKUP(G7914,Store_Map!$A$2:$I$100,4,FALSE),"")</f>
        <v>0</v>
      </c>
      <c r="J7914">
        <f>IFERROR(VLOOKUP(G7914,Store_Map!$A$2:$I$100,5,FALSE),"")</f>
        <v>0</v>
      </c>
      <c r="K7914">
        <f>IFERROR(VLOOKUP(G7914,Store_Map!$A$2:$I$100,6,FALSE),"")</f>
        <v>0</v>
      </c>
      <c r="L7914">
        <f>IFERROR(VLOOKUP(G7914,Store_Map!$A$2:$I$100,7,FALSE),"")</f>
        <v>0</v>
      </c>
      <c r="M7914">
        <f>IFERROR(VLOOKUP(G7914,Store_Map!$A$2:$I$100,8,FALSE),"")</f>
        <v>0</v>
      </c>
      <c r="N7914">
        <f t="shared" si="1107"/>
        <v>0</v>
      </c>
      <c r="O7914" t="str">
        <f t="shared" si="1108"/>
        <v>PASS</v>
      </c>
      <c r="P7914" t="str">
        <f t="shared" si="1109"/>
        <v>PASS</v>
      </c>
      <c r="Q7914" t="str">
        <f t="shared" si="1110"/>
        <v>PASS</v>
      </c>
      <c r="R7914" t="str">
        <f t="shared" si="1111"/>
        <v>PASS</v>
      </c>
      <c r="S7914" t="str">
        <f t="shared" si="1112"/>
        <v>PASS</v>
      </c>
      <c r="T7914">
        <f t="shared" si="1113"/>
        <v>100</v>
      </c>
      <c r="U7914" t="str">
        <f t="shared" si="1114"/>
        <v>Low</v>
      </c>
      <c r="V7914" t="str">
        <f t="shared" si="1115"/>
        <v>Clean</v>
      </c>
    </row>
    <row r="7915" spans="1:22" x14ac:dyDescent="0.3">
      <c r="A7915" t="str">
        <f>Raw_Data!A7915</f>
        <v>36016829</v>
      </c>
      <c r="B7915">
        <f>Raw_Data!B7915</f>
        <v>45685</v>
      </c>
      <c r="C7915" t="str">
        <f>Raw_Data!C7915</f>
        <v>VITAMIN D3 400 UNIT/ML LIQU</v>
      </c>
      <c r="D7915" t="str">
        <f>Raw_Data!D7915</f>
        <v>69618001959</v>
      </c>
      <c r="E7915" t="str">
        <f>Raw_Data!E7915</f>
        <v>Scoggins, Jennie</v>
      </c>
      <c r="F7915" t="str">
        <f>Raw_Data!F7915</f>
        <v>1982727400</v>
      </c>
      <c r="G7915" t="str">
        <f>Raw_Data!H7915</f>
        <v>3</v>
      </c>
      <c r="H7915">
        <f>IFERROR(VLOOKUP(G7915,Store_Map!$A$2:$I$100,3,FALSE),"")</f>
        <v>0</v>
      </c>
      <c r="I7915">
        <f>IFERROR(VLOOKUP(G7915,Store_Map!$A$2:$I$100,4,FALSE),"")</f>
        <v>0</v>
      </c>
      <c r="J7915">
        <f>IFERROR(VLOOKUP(G7915,Store_Map!$A$2:$I$100,5,FALSE),"")</f>
        <v>0</v>
      </c>
      <c r="K7915">
        <f>IFERROR(VLOOKUP(G7915,Store_Map!$A$2:$I$100,6,FALSE),"")</f>
        <v>0</v>
      </c>
      <c r="L7915">
        <f>IFERROR(VLOOKUP(G7915,Store_Map!$A$2:$I$100,7,FALSE),"")</f>
        <v>0</v>
      </c>
      <c r="M7915">
        <f>IFERROR(VLOOKUP(G7915,Store_Map!$A$2:$I$100,8,FALSE),"")</f>
        <v>0</v>
      </c>
      <c r="N7915">
        <f t="shared" si="1107"/>
        <v>0</v>
      </c>
      <c r="O7915" t="str">
        <f t="shared" si="1108"/>
        <v>PASS</v>
      </c>
      <c r="P7915" t="str">
        <f t="shared" si="1109"/>
        <v>PASS</v>
      </c>
      <c r="Q7915" t="str">
        <f t="shared" si="1110"/>
        <v>PASS</v>
      </c>
      <c r="R7915" t="str">
        <f t="shared" si="1111"/>
        <v>PASS</v>
      </c>
      <c r="S7915" t="str">
        <f t="shared" si="1112"/>
        <v>PASS</v>
      </c>
      <c r="T7915">
        <f t="shared" si="1113"/>
        <v>100</v>
      </c>
      <c r="U7915" t="str">
        <f t="shared" si="1114"/>
        <v>Low</v>
      </c>
      <c r="V7915" t="str">
        <f t="shared" si="1115"/>
        <v>Clean</v>
      </c>
    </row>
    <row r="7916" spans="1:22" x14ac:dyDescent="0.3">
      <c r="A7916" t="str">
        <f>Raw_Data!A7916</f>
        <v>36016837</v>
      </c>
      <c r="B7916">
        <f>Raw_Data!B7916</f>
        <v>45685</v>
      </c>
      <c r="C7916" t="str">
        <f>Raw_Data!C7916</f>
        <v>CHILD LORATADINE 5 MG/5 ML</v>
      </c>
      <c r="D7916" t="str">
        <f>Raw_Data!D7916</f>
        <v>904676720</v>
      </c>
      <c r="E7916" t="str">
        <f>Raw_Data!E7916</f>
        <v>ERTLE, VALERIE</v>
      </c>
      <c r="F7916" t="str">
        <f>Raw_Data!F7916</f>
        <v>1245619592</v>
      </c>
      <c r="G7916" t="str">
        <f>Raw_Data!H7916</f>
        <v>3</v>
      </c>
      <c r="H7916">
        <f>IFERROR(VLOOKUP(G7916,Store_Map!$A$2:$I$100,3,FALSE),"")</f>
        <v>0</v>
      </c>
      <c r="I7916">
        <f>IFERROR(VLOOKUP(G7916,Store_Map!$A$2:$I$100,4,FALSE),"")</f>
        <v>0</v>
      </c>
      <c r="J7916">
        <f>IFERROR(VLOOKUP(G7916,Store_Map!$A$2:$I$100,5,FALSE),"")</f>
        <v>0</v>
      </c>
      <c r="K7916">
        <f>IFERROR(VLOOKUP(G7916,Store_Map!$A$2:$I$100,6,FALSE),"")</f>
        <v>0</v>
      </c>
      <c r="L7916">
        <f>IFERROR(VLOOKUP(G7916,Store_Map!$A$2:$I$100,7,FALSE),"")</f>
        <v>0</v>
      </c>
      <c r="M7916">
        <f>IFERROR(VLOOKUP(G7916,Store_Map!$A$2:$I$100,8,FALSE),"")</f>
        <v>0</v>
      </c>
      <c r="N7916">
        <f t="shared" si="1107"/>
        <v>0</v>
      </c>
      <c r="O7916" t="str">
        <f t="shared" si="1108"/>
        <v>PASS</v>
      </c>
      <c r="P7916" t="str">
        <f t="shared" si="1109"/>
        <v>REVIEW</v>
      </c>
      <c r="Q7916" t="str">
        <f t="shared" si="1110"/>
        <v>PASS</v>
      </c>
      <c r="R7916" t="str">
        <f t="shared" si="1111"/>
        <v>PASS</v>
      </c>
      <c r="S7916" t="str">
        <f t="shared" si="1112"/>
        <v>REVIEW</v>
      </c>
      <c r="T7916">
        <f t="shared" si="1113"/>
        <v>90</v>
      </c>
      <c r="U7916" t="str">
        <f t="shared" si="1114"/>
        <v>Low</v>
      </c>
      <c r="V7916" t="str">
        <f t="shared" si="1115"/>
        <v>Invalid NDC</v>
      </c>
    </row>
    <row r="7917" spans="1:22" x14ac:dyDescent="0.3">
      <c r="A7917" t="str">
        <f>Raw_Data!A7917</f>
        <v>36016838</v>
      </c>
      <c r="B7917">
        <f>Raw_Data!B7917</f>
        <v>45685</v>
      </c>
      <c r="C7917" t="str">
        <f>Raw_Data!C7917</f>
        <v>METFORMIN HCL 1,000 MG TABL</v>
      </c>
      <c r="D7917" t="str">
        <f>Raw_Data!D7917</f>
        <v>67877056305</v>
      </c>
      <c r="E7917" t="str">
        <f>Raw_Data!E7917</f>
        <v>BYNE, EDMUND</v>
      </c>
      <c r="F7917" t="str">
        <f>Raw_Data!F7917</f>
        <v>1033186648</v>
      </c>
      <c r="G7917" t="str">
        <f>Raw_Data!H7917</f>
        <v>3</v>
      </c>
      <c r="H7917">
        <f>IFERROR(VLOOKUP(G7917,Store_Map!$A$2:$I$100,3,FALSE),"")</f>
        <v>0</v>
      </c>
      <c r="I7917">
        <f>IFERROR(VLOOKUP(G7917,Store_Map!$A$2:$I$100,4,FALSE),"")</f>
        <v>0</v>
      </c>
      <c r="J7917">
        <f>IFERROR(VLOOKUP(G7917,Store_Map!$A$2:$I$100,5,FALSE),"")</f>
        <v>0</v>
      </c>
      <c r="K7917">
        <f>IFERROR(VLOOKUP(G7917,Store_Map!$A$2:$I$100,6,FALSE),"")</f>
        <v>0</v>
      </c>
      <c r="L7917">
        <f>IFERROR(VLOOKUP(G7917,Store_Map!$A$2:$I$100,7,FALSE),"")</f>
        <v>0</v>
      </c>
      <c r="M7917">
        <f>IFERROR(VLOOKUP(G7917,Store_Map!$A$2:$I$100,8,FALSE),"")</f>
        <v>0</v>
      </c>
      <c r="N7917">
        <f t="shared" si="1107"/>
        <v>0</v>
      </c>
      <c r="O7917" t="str">
        <f t="shared" si="1108"/>
        <v>PASS</v>
      </c>
      <c r="P7917" t="str">
        <f t="shared" si="1109"/>
        <v>PASS</v>
      </c>
      <c r="Q7917" t="str">
        <f t="shared" si="1110"/>
        <v>PASS</v>
      </c>
      <c r="R7917" t="str">
        <f t="shared" si="1111"/>
        <v>PASS</v>
      </c>
      <c r="S7917" t="str">
        <f t="shared" si="1112"/>
        <v>PASS</v>
      </c>
      <c r="T7917">
        <f t="shared" si="1113"/>
        <v>100</v>
      </c>
      <c r="U7917" t="str">
        <f t="shared" si="1114"/>
        <v>Low</v>
      </c>
      <c r="V7917" t="str">
        <f t="shared" si="1115"/>
        <v>Clean</v>
      </c>
    </row>
    <row r="7918" spans="1:22" x14ac:dyDescent="0.3">
      <c r="A7918" t="str">
        <f>Raw_Data!A7918</f>
        <v>34001150</v>
      </c>
      <c r="B7918">
        <f>Raw_Data!B7918</f>
        <v>45685</v>
      </c>
      <c r="C7918" t="str">
        <f>Raw_Data!C7918</f>
        <v>LORAZEPAM 0.5 MG TABLET</v>
      </c>
      <c r="D7918" t="str">
        <f>Raw_Data!D7918</f>
        <v>69315090401</v>
      </c>
      <c r="E7918" t="str">
        <f>Raw_Data!E7918</f>
        <v>SHEPPARD, JAMES</v>
      </c>
      <c r="F7918" t="str">
        <f>Raw_Data!F7918</f>
        <v>1528075835</v>
      </c>
      <c r="G7918" t="str">
        <f>Raw_Data!H7918</f>
        <v>3</v>
      </c>
      <c r="H7918">
        <f>IFERROR(VLOOKUP(G7918,Store_Map!$A$2:$I$100,3,FALSE),"")</f>
        <v>0</v>
      </c>
      <c r="I7918">
        <f>IFERROR(VLOOKUP(G7918,Store_Map!$A$2:$I$100,4,FALSE),"")</f>
        <v>0</v>
      </c>
      <c r="J7918">
        <f>IFERROR(VLOOKUP(G7918,Store_Map!$A$2:$I$100,5,FALSE),"")</f>
        <v>0</v>
      </c>
      <c r="K7918">
        <f>IFERROR(VLOOKUP(G7918,Store_Map!$A$2:$I$100,6,FALSE),"")</f>
        <v>0</v>
      </c>
      <c r="L7918">
        <f>IFERROR(VLOOKUP(G7918,Store_Map!$A$2:$I$100,7,FALSE),"")</f>
        <v>0</v>
      </c>
      <c r="M7918">
        <f>IFERROR(VLOOKUP(G7918,Store_Map!$A$2:$I$100,8,FALSE),"")</f>
        <v>0</v>
      </c>
      <c r="N7918">
        <f t="shared" si="1107"/>
        <v>0</v>
      </c>
      <c r="O7918" t="str">
        <f t="shared" si="1108"/>
        <v>PASS</v>
      </c>
      <c r="P7918" t="str">
        <f t="shared" si="1109"/>
        <v>PASS</v>
      </c>
      <c r="Q7918" t="str">
        <f t="shared" si="1110"/>
        <v>PASS</v>
      </c>
      <c r="R7918" t="str">
        <f t="shared" si="1111"/>
        <v>PASS</v>
      </c>
      <c r="S7918" t="str">
        <f t="shared" si="1112"/>
        <v>PASS</v>
      </c>
      <c r="T7918">
        <f t="shared" si="1113"/>
        <v>100</v>
      </c>
      <c r="U7918" t="str">
        <f t="shared" si="1114"/>
        <v>Low</v>
      </c>
      <c r="V7918" t="str">
        <f t="shared" si="1115"/>
        <v>Clean</v>
      </c>
    </row>
    <row r="7919" spans="1:22" x14ac:dyDescent="0.3">
      <c r="A7919" t="str">
        <f>Raw_Data!A7919</f>
        <v>32003017</v>
      </c>
      <c r="B7919">
        <f>Raw_Data!B7919</f>
        <v>45685</v>
      </c>
      <c r="C7919" t="str">
        <f>Raw_Data!C7919</f>
        <v>METHYLPHENIDATE ER 36 MG TA</v>
      </c>
      <c r="D7919" t="str">
        <f>Raw_Data!D7919</f>
        <v>13811070810</v>
      </c>
      <c r="E7919" t="str">
        <f>Raw_Data!E7919</f>
        <v>Acevedo, Jose</v>
      </c>
      <c r="F7919" t="str">
        <f>Raw_Data!F7919</f>
        <v>1356327027</v>
      </c>
      <c r="G7919" t="str">
        <f>Raw_Data!H7919</f>
        <v>3</v>
      </c>
      <c r="H7919">
        <f>IFERROR(VLOOKUP(G7919,Store_Map!$A$2:$I$100,3,FALSE),"")</f>
        <v>0</v>
      </c>
      <c r="I7919">
        <f>IFERROR(VLOOKUP(G7919,Store_Map!$A$2:$I$100,4,FALSE),"")</f>
        <v>0</v>
      </c>
      <c r="J7919">
        <f>IFERROR(VLOOKUP(G7919,Store_Map!$A$2:$I$100,5,FALSE),"")</f>
        <v>0</v>
      </c>
      <c r="K7919">
        <f>IFERROR(VLOOKUP(G7919,Store_Map!$A$2:$I$100,6,FALSE),"")</f>
        <v>0</v>
      </c>
      <c r="L7919">
        <f>IFERROR(VLOOKUP(G7919,Store_Map!$A$2:$I$100,7,FALSE),"")</f>
        <v>0</v>
      </c>
      <c r="M7919">
        <f>IFERROR(VLOOKUP(G7919,Store_Map!$A$2:$I$100,8,FALSE),"")</f>
        <v>0</v>
      </c>
      <c r="N7919">
        <f t="shared" si="1107"/>
        <v>0</v>
      </c>
      <c r="O7919" t="str">
        <f t="shared" si="1108"/>
        <v>PASS</v>
      </c>
      <c r="P7919" t="str">
        <f t="shared" si="1109"/>
        <v>PASS</v>
      </c>
      <c r="Q7919" t="str">
        <f t="shared" si="1110"/>
        <v>PASS</v>
      </c>
      <c r="R7919" t="str">
        <f t="shared" si="1111"/>
        <v>PASS</v>
      </c>
      <c r="S7919" t="str">
        <f t="shared" si="1112"/>
        <v>PASS</v>
      </c>
      <c r="T7919">
        <f t="shared" si="1113"/>
        <v>100</v>
      </c>
      <c r="U7919" t="str">
        <f t="shared" si="1114"/>
        <v>Low</v>
      </c>
      <c r="V7919" t="str">
        <f t="shared" si="1115"/>
        <v>Clean</v>
      </c>
    </row>
    <row r="7920" spans="1:22" x14ac:dyDescent="0.3">
      <c r="A7920" t="str">
        <f>Raw_Data!A7920</f>
        <v>32003018</v>
      </c>
      <c r="B7920">
        <f>Raw_Data!B7920</f>
        <v>45685</v>
      </c>
      <c r="C7920" t="str">
        <f>Raw_Data!C7920</f>
        <v>DEXTROAMP-AMPHET ER 15 MG C</v>
      </c>
      <c r="D7920" t="str">
        <f>Raw_Data!D7920</f>
        <v>115148801</v>
      </c>
      <c r="E7920" t="str">
        <f>Raw_Data!E7920</f>
        <v>Acevedo, Jose</v>
      </c>
      <c r="F7920" t="str">
        <f>Raw_Data!F7920</f>
        <v>1356327027</v>
      </c>
      <c r="G7920" t="str">
        <f>Raw_Data!H7920</f>
        <v>3</v>
      </c>
      <c r="H7920">
        <f>IFERROR(VLOOKUP(G7920,Store_Map!$A$2:$I$100,3,FALSE),"")</f>
        <v>0</v>
      </c>
      <c r="I7920">
        <f>IFERROR(VLOOKUP(G7920,Store_Map!$A$2:$I$100,4,FALSE),"")</f>
        <v>0</v>
      </c>
      <c r="J7920">
        <f>IFERROR(VLOOKUP(G7920,Store_Map!$A$2:$I$100,5,FALSE),"")</f>
        <v>0</v>
      </c>
      <c r="K7920">
        <f>IFERROR(VLOOKUP(G7920,Store_Map!$A$2:$I$100,6,FALSE),"")</f>
        <v>0</v>
      </c>
      <c r="L7920">
        <f>IFERROR(VLOOKUP(G7920,Store_Map!$A$2:$I$100,7,FALSE),"")</f>
        <v>0</v>
      </c>
      <c r="M7920">
        <f>IFERROR(VLOOKUP(G7920,Store_Map!$A$2:$I$100,8,FALSE),"")</f>
        <v>0</v>
      </c>
      <c r="N7920">
        <f t="shared" si="1107"/>
        <v>0</v>
      </c>
      <c r="O7920" t="str">
        <f t="shared" si="1108"/>
        <v>PASS</v>
      </c>
      <c r="P7920" t="str">
        <f t="shared" si="1109"/>
        <v>REVIEW</v>
      </c>
      <c r="Q7920" t="str">
        <f t="shared" si="1110"/>
        <v>PASS</v>
      </c>
      <c r="R7920" t="str">
        <f t="shared" si="1111"/>
        <v>PASS</v>
      </c>
      <c r="S7920" t="str">
        <f t="shared" si="1112"/>
        <v>REVIEW</v>
      </c>
      <c r="T7920">
        <f t="shared" si="1113"/>
        <v>90</v>
      </c>
      <c r="U7920" t="str">
        <f t="shared" si="1114"/>
        <v>Low</v>
      </c>
      <c r="V7920" t="str">
        <f t="shared" si="1115"/>
        <v>Invalid NDC</v>
      </c>
    </row>
    <row r="7921" spans="1:22" x14ac:dyDescent="0.3">
      <c r="A7921" t="str">
        <f>Raw_Data!A7921</f>
        <v>36016840</v>
      </c>
      <c r="B7921">
        <f>Raw_Data!B7921</f>
        <v>45685</v>
      </c>
      <c r="C7921" t="str">
        <f>Raw_Data!C7921</f>
        <v>*TRANEXAMIC ACID 650 MG TAB</v>
      </c>
      <c r="D7921" t="str">
        <f>Raw_Data!D7921</f>
        <v>591372030</v>
      </c>
      <c r="E7921" t="str">
        <f>Raw_Data!E7921</f>
        <v>BRIDGES, SUSAN</v>
      </c>
      <c r="F7921" t="str">
        <f>Raw_Data!F7921</f>
        <v>1144203084</v>
      </c>
      <c r="G7921" t="str">
        <f>Raw_Data!H7921</f>
        <v>3</v>
      </c>
      <c r="H7921">
        <f>IFERROR(VLOOKUP(G7921,Store_Map!$A$2:$I$100,3,FALSE),"")</f>
        <v>0</v>
      </c>
      <c r="I7921">
        <f>IFERROR(VLOOKUP(G7921,Store_Map!$A$2:$I$100,4,FALSE),"")</f>
        <v>0</v>
      </c>
      <c r="J7921">
        <f>IFERROR(VLOOKUP(G7921,Store_Map!$A$2:$I$100,5,FALSE),"")</f>
        <v>0</v>
      </c>
      <c r="K7921">
        <f>IFERROR(VLOOKUP(G7921,Store_Map!$A$2:$I$100,6,FALSE),"")</f>
        <v>0</v>
      </c>
      <c r="L7921">
        <f>IFERROR(VLOOKUP(G7921,Store_Map!$A$2:$I$100,7,FALSE),"")</f>
        <v>0</v>
      </c>
      <c r="M7921">
        <f>IFERROR(VLOOKUP(G7921,Store_Map!$A$2:$I$100,8,FALSE),"")</f>
        <v>0</v>
      </c>
      <c r="N7921">
        <f t="shared" si="1107"/>
        <v>0</v>
      </c>
      <c r="O7921" t="str">
        <f t="shared" si="1108"/>
        <v>PASS</v>
      </c>
      <c r="P7921" t="str">
        <f t="shared" si="1109"/>
        <v>REVIEW</v>
      </c>
      <c r="Q7921" t="str">
        <f t="shared" si="1110"/>
        <v>PASS</v>
      </c>
      <c r="R7921" t="str">
        <f t="shared" si="1111"/>
        <v>PASS</v>
      </c>
      <c r="S7921" t="str">
        <f t="shared" si="1112"/>
        <v>REVIEW</v>
      </c>
      <c r="T7921">
        <f t="shared" si="1113"/>
        <v>90</v>
      </c>
      <c r="U7921" t="str">
        <f t="shared" si="1114"/>
        <v>Low</v>
      </c>
      <c r="V7921" t="str">
        <f t="shared" si="1115"/>
        <v>Invalid NDC</v>
      </c>
    </row>
    <row r="7922" spans="1:22" x14ac:dyDescent="0.3">
      <c r="A7922" t="str">
        <f>Raw_Data!A7922</f>
        <v>32003020</v>
      </c>
      <c r="B7922">
        <f>Raw_Data!B7922</f>
        <v>45685</v>
      </c>
      <c r="C7922" t="str">
        <f>Raw_Data!C7922</f>
        <v>METHYLPHENIDATE ER(CD) 30MG</v>
      </c>
      <c r="D7922" t="str">
        <f>Raw_Data!D7922</f>
        <v>406183001</v>
      </c>
      <c r="E7922" t="str">
        <f>Raw_Data!E7922</f>
        <v>INGRAM, MAYA</v>
      </c>
      <c r="F7922" t="str">
        <f>Raw_Data!F7922</f>
        <v>1518221464</v>
      </c>
      <c r="G7922" t="str">
        <f>Raw_Data!H7922</f>
        <v>3</v>
      </c>
      <c r="H7922">
        <f>IFERROR(VLOOKUP(G7922,Store_Map!$A$2:$I$100,3,FALSE),"")</f>
        <v>0</v>
      </c>
      <c r="I7922">
        <f>IFERROR(VLOOKUP(G7922,Store_Map!$A$2:$I$100,4,FALSE),"")</f>
        <v>0</v>
      </c>
      <c r="J7922">
        <f>IFERROR(VLOOKUP(G7922,Store_Map!$A$2:$I$100,5,FALSE),"")</f>
        <v>0</v>
      </c>
      <c r="K7922">
        <f>IFERROR(VLOOKUP(G7922,Store_Map!$A$2:$I$100,6,FALSE),"")</f>
        <v>0</v>
      </c>
      <c r="L7922">
        <f>IFERROR(VLOOKUP(G7922,Store_Map!$A$2:$I$100,7,FALSE),"")</f>
        <v>0</v>
      </c>
      <c r="M7922">
        <f>IFERROR(VLOOKUP(G7922,Store_Map!$A$2:$I$100,8,FALSE),"")</f>
        <v>0</v>
      </c>
      <c r="N7922">
        <f t="shared" si="1107"/>
        <v>0</v>
      </c>
      <c r="O7922" t="str">
        <f t="shared" si="1108"/>
        <v>PASS</v>
      </c>
      <c r="P7922" t="str">
        <f t="shared" si="1109"/>
        <v>REVIEW</v>
      </c>
      <c r="Q7922" t="str">
        <f t="shared" si="1110"/>
        <v>PASS</v>
      </c>
      <c r="R7922" t="str">
        <f t="shared" si="1111"/>
        <v>PASS</v>
      </c>
      <c r="S7922" t="str">
        <f t="shared" si="1112"/>
        <v>REVIEW</v>
      </c>
      <c r="T7922">
        <f t="shared" si="1113"/>
        <v>90</v>
      </c>
      <c r="U7922" t="str">
        <f t="shared" si="1114"/>
        <v>Low</v>
      </c>
      <c r="V7922" t="str">
        <f t="shared" si="1115"/>
        <v>Invalid NDC</v>
      </c>
    </row>
    <row r="7923" spans="1:22" x14ac:dyDescent="0.3">
      <c r="A7923" t="str">
        <f>Raw_Data!A7923</f>
        <v>36016841</v>
      </c>
      <c r="B7923">
        <f>Raw_Data!B7923</f>
        <v>45685</v>
      </c>
      <c r="C7923" t="str">
        <f>Raw_Data!C7923</f>
        <v>JANUVIA 100 MG TABLET</v>
      </c>
      <c r="D7923" t="str">
        <f>Raw_Data!D7923</f>
        <v>6027731</v>
      </c>
      <c r="E7923" t="str">
        <f>Raw_Data!E7923</f>
        <v>WILEY, DARYL</v>
      </c>
      <c r="F7923" t="str">
        <f>Raw_Data!F7923</f>
        <v>1508859448</v>
      </c>
      <c r="G7923" t="str">
        <f>Raw_Data!H7923</f>
        <v>3</v>
      </c>
      <c r="H7923">
        <f>IFERROR(VLOOKUP(G7923,Store_Map!$A$2:$I$100,3,FALSE),"")</f>
        <v>0</v>
      </c>
      <c r="I7923">
        <f>IFERROR(VLOOKUP(G7923,Store_Map!$A$2:$I$100,4,FALSE),"")</f>
        <v>0</v>
      </c>
      <c r="J7923">
        <f>IFERROR(VLOOKUP(G7923,Store_Map!$A$2:$I$100,5,FALSE),"")</f>
        <v>0</v>
      </c>
      <c r="K7923">
        <f>IFERROR(VLOOKUP(G7923,Store_Map!$A$2:$I$100,6,FALSE),"")</f>
        <v>0</v>
      </c>
      <c r="L7923">
        <f>IFERROR(VLOOKUP(G7923,Store_Map!$A$2:$I$100,7,FALSE),"")</f>
        <v>0</v>
      </c>
      <c r="M7923">
        <f>IFERROR(VLOOKUP(G7923,Store_Map!$A$2:$I$100,8,FALSE),"")</f>
        <v>0</v>
      </c>
      <c r="N7923">
        <f t="shared" si="1107"/>
        <v>0</v>
      </c>
      <c r="O7923" t="str">
        <f t="shared" si="1108"/>
        <v>PASS</v>
      </c>
      <c r="P7923" t="str">
        <f t="shared" si="1109"/>
        <v>REVIEW</v>
      </c>
      <c r="Q7923" t="str">
        <f t="shared" si="1110"/>
        <v>PASS</v>
      </c>
      <c r="R7923" t="str">
        <f t="shared" si="1111"/>
        <v>PASS</v>
      </c>
      <c r="S7923" t="str">
        <f t="shared" si="1112"/>
        <v>REVIEW</v>
      </c>
      <c r="T7923">
        <f t="shared" si="1113"/>
        <v>90</v>
      </c>
      <c r="U7923" t="str">
        <f t="shared" si="1114"/>
        <v>Low</v>
      </c>
      <c r="V7923" t="str">
        <f t="shared" si="1115"/>
        <v>Invalid NDC</v>
      </c>
    </row>
    <row r="7924" spans="1:22" x14ac:dyDescent="0.3">
      <c r="A7924" t="str">
        <f>Raw_Data!A7924</f>
        <v>36016842</v>
      </c>
      <c r="B7924">
        <f>Raw_Data!B7924</f>
        <v>45685</v>
      </c>
      <c r="C7924" t="str">
        <f>Raw_Data!C7924</f>
        <v>METHIMAZOLE 5 MG TABLET</v>
      </c>
      <c r="D7924" t="str">
        <f>Raw_Data!D7924</f>
        <v>23155007001</v>
      </c>
      <c r="E7924" t="str">
        <f>Raw_Data!E7924</f>
        <v>GIBBS, JON</v>
      </c>
      <c r="F7924" t="str">
        <f>Raw_Data!F7924</f>
        <v>1700896156</v>
      </c>
      <c r="G7924" t="str">
        <f>Raw_Data!H7924</f>
        <v>3</v>
      </c>
      <c r="H7924">
        <f>IFERROR(VLOOKUP(G7924,Store_Map!$A$2:$I$100,3,FALSE),"")</f>
        <v>0</v>
      </c>
      <c r="I7924">
        <f>IFERROR(VLOOKUP(G7924,Store_Map!$A$2:$I$100,4,FALSE),"")</f>
        <v>0</v>
      </c>
      <c r="J7924">
        <f>IFERROR(VLOOKUP(G7924,Store_Map!$A$2:$I$100,5,FALSE),"")</f>
        <v>0</v>
      </c>
      <c r="K7924">
        <f>IFERROR(VLOOKUP(G7924,Store_Map!$A$2:$I$100,6,FALSE),"")</f>
        <v>0</v>
      </c>
      <c r="L7924">
        <f>IFERROR(VLOOKUP(G7924,Store_Map!$A$2:$I$100,7,FALSE),"")</f>
        <v>0</v>
      </c>
      <c r="M7924">
        <f>IFERROR(VLOOKUP(G7924,Store_Map!$A$2:$I$100,8,FALSE),"")</f>
        <v>0</v>
      </c>
      <c r="N7924">
        <f t="shared" si="1107"/>
        <v>0</v>
      </c>
      <c r="O7924" t="str">
        <f t="shared" si="1108"/>
        <v>PASS</v>
      </c>
      <c r="P7924" t="str">
        <f t="shared" si="1109"/>
        <v>PASS</v>
      </c>
      <c r="Q7924" t="str">
        <f t="shared" si="1110"/>
        <v>PASS</v>
      </c>
      <c r="R7924" t="str">
        <f t="shared" si="1111"/>
        <v>PASS</v>
      </c>
      <c r="S7924" t="str">
        <f t="shared" si="1112"/>
        <v>PASS</v>
      </c>
      <c r="T7924">
        <f t="shared" si="1113"/>
        <v>100</v>
      </c>
      <c r="U7924" t="str">
        <f t="shared" si="1114"/>
        <v>Low</v>
      </c>
      <c r="V7924" t="str">
        <f t="shared" si="1115"/>
        <v>Clean</v>
      </c>
    </row>
    <row r="7925" spans="1:22" x14ac:dyDescent="0.3">
      <c r="A7925" t="str">
        <f>Raw_Data!A7925</f>
        <v>36016216</v>
      </c>
      <c r="B7925">
        <f>Raw_Data!B7925</f>
        <v>45685</v>
      </c>
      <c r="C7925" t="str">
        <f>Raw_Data!C7925</f>
        <v>ALBUTEROL HFA 90 MCG INHALE</v>
      </c>
      <c r="D7925" t="str">
        <f>Raw_Data!D7925</f>
        <v>68180096301</v>
      </c>
      <c r="E7925" t="str">
        <f>Raw_Data!E7925</f>
        <v>BYNE, EDMUND</v>
      </c>
      <c r="F7925" t="str">
        <f>Raw_Data!F7925</f>
        <v>1033186648</v>
      </c>
      <c r="G7925" t="str">
        <f>Raw_Data!H7925</f>
        <v>3</v>
      </c>
      <c r="H7925">
        <f>IFERROR(VLOOKUP(G7925,Store_Map!$A$2:$I$100,3,FALSE),"")</f>
        <v>0</v>
      </c>
      <c r="I7925">
        <f>IFERROR(VLOOKUP(G7925,Store_Map!$A$2:$I$100,4,FALSE),"")</f>
        <v>0</v>
      </c>
      <c r="J7925">
        <f>IFERROR(VLOOKUP(G7925,Store_Map!$A$2:$I$100,5,FALSE),"")</f>
        <v>0</v>
      </c>
      <c r="K7925">
        <f>IFERROR(VLOOKUP(G7925,Store_Map!$A$2:$I$100,6,FALSE),"")</f>
        <v>0</v>
      </c>
      <c r="L7925">
        <f>IFERROR(VLOOKUP(G7925,Store_Map!$A$2:$I$100,7,FALSE),"")</f>
        <v>0</v>
      </c>
      <c r="M7925">
        <f>IFERROR(VLOOKUP(G7925,Store_Map!$A$2:$I$100,8,FALSE),"")</f>
        <v>0</v>
      </c>
      <c r="N7925">
        <f t="shared" si="1107"/>
        <v>0</v>
      </c>
      <c r="O7925" t="str">
        <f t="shared" si="1108"/>
        <v>PASS</v>
      </c>
      <c r="P7925" t="str">
        <f t="shared" si="1109"/>
        <v>PASS</v>
      </c>
      <c r="Q7925" t="str">
        <f t="shared" si="1110"/>
        <v>PASS</v>
      </c>
      <c r="R7925" t="str">
        <f t="shared" si="1111"/>
        <v>PASS</v>
      </c>
      <c r="S7925" t="str">
        <f t="shared" si="1112"/>
        <v>PASS</v>
      </c>
      <c r="T7925">
        <f t="shared" si="1113"/>
        <v>100</v>
      </c>
      <c r="U7925" t="str">
        <f t="shared" si="1114"/>
        <v>Low</v>
      </c>
      <c r="V7925" t="str">
        <f t="shared" si="1115"/>
        <v>Clean</v>
      </c>
    </row>
    <row r="7926" spans="1:22" x14ac:dyDescent="0.3">
      <c r="A7926" t="str">
        <f>Raw_Data!A7926</f>
        <v>36016844</v>
      </c>
      <c r="B7926">
        <f>Raw_Data!B7926</f>
        <v>45685</v>
      </c>
      <c r="C7926" t="str">
        <f>Raw_Data!C7926</f>
        <v>AMOXICILLIN 500 MG CAPSULE</v>
      </c>
      <c r="D7926" t="str">
        <f>Raw_Data!D7926</f>
        <v>781261305</v>
      </c>
      <c r="E7926" t="str">
        <f>Raw_Data!E7926</f>
        <v>SOBRINHO, TITO</v>
      </c>
      <c r="F7926" t="str">
        <f>Raw_Data!F7926</f>
        <v>1942244652</v>
      </c>
      <c r="G7926" t="str">
        <f>Raw_Data!H7926</f>
        <v>3</v>
      </c>
      <c r="H7926">
        <f>IFERROR(VLOOKUP(G7926,Store_Map!$A$2:$I$100,3,FALSE),"")</f>
        <v>0</v>
      </c>
      <c r="I7926">
        <f>IFERROR(VLOOKUP(G7926,Store_Map!$A$2:$I$100,4,FALSE),"")</f>
        <v>0</v>
      </c>
      <c r="J7926">
        <f>IFERROR(VLOOKUP(G7926,Store_Map!$A$2:$I$100,5,FALSE),"")</f>
        <v>0</v>
      </c>
      <c r="K7926">
        <f>IFERROR(VLOOKUP(G7926,Store_Map!$A$2:$I$100,6,FALSE),"")</f>
        <v>0</v>
      </c>
      <c r="L7926">
        <f>IFERROR(VLOOKUP(G7926,Store_Map!$A$2:$I$100,7,FALSE),"")</f>
        <v>0</v>
      </c>
      <c r="M7926">
        <f>IFERROR(VLOOKUP(G7926,Store_Map!$A$2:$I$100,8,FALSE),"")</f>
        <v>0</v>
      </c>
      <c r="N7926">
        <f t="shared" si="1107"/>
        <v>0</v>
      </c>
      <c r="O7926" t="str">
        <f t="shared" si="1108"/>
        <v>PASS</v>
      </c>
      <c r="P7926" t="str">
        <f t="shared" si="1109"/>
        <v>REVIEW</v>
      </c>
      <c r="Q7926" t="str">
        <f t="shared" si="1110"/>
        <v>PASS</v>
      </c>
      <c r="R7926" t="str">
        <f t="shared" si="1111"/>
        <v>PASS</v>
      </c>
      <c r="S7926" t="str">
        <f t="shared" si="1112"/>
        <v>REVIEW</v>
      </c>
      <c r="T7926">
        <f t="shared" si="1113"/>
        <v>90</v>
      </c>
      <c r="U7926" t="str">
        <f t="shared" si="1114"/>
        <v>Low</v>
      </c>
      <c r="V7926" t="str">
        <f t="shared" si="1115"/>
        <v>Invalid NDC</v>
      </c>
    </row>
    <row r="7927" spans="1:22" x14ac:dyDescent="0.3">
      <c r="A7927" t="str">
        <f>Raw_Data!A7927</f>
        <v>36014317</v>
      </c>
      <c r="B7927">
        <f>Raw_Data!B7927</f>
        <v>45685</v>
      </c>
      <c r="C7927" t="str">
        <f>Raw_Data!C7927</f>
        <v>BENZOYL PEROXIDE 5% WASH</v>
      </c>
      <c r="D7927" t="str">
        <f>Raw_Data!D7927</f>
        <v>35573045308</v>
      </c>
      <c r="E7927" t="str">
        <f>Raw_Data!E7927</f>
        <v>THAKORE, MORGAN</v>
      </c>
      <c r="F7927" t="str">
        <f>Raw_Data!F7927</f>
        <v>1770875130</v>
      </c>
      <c r="G7927" t="str">
        <f>Raw_Data!H7927</f>
        <v>3</v>
      </c>
      <c r="H7927">
        <f>IFERROR(VLOOKUP(G7927,Store_Map!$A$2:$I$100,3,FALSE),"")</f>
        <v>0</v>
      </c>
      <c r="I7927">
        <f>IFERROR(VLOOKUP(G7927,Store_Map!$A$2:$I$100,4,FALSE),"")</f>
        <v>0</v>
      </c>
      <c r="J7927">
        <f>IFERROR(VLOOKUP(G7927,Store_Map!$A$2:$I$100,5,FALSE),"")</f>
        <v>0</v>
      </c>
      <c r="K7927">
        <f>IFERROR(VLOOKUP(G7927,Store_Map!$A$2:$I$100,6,FALSE),"")</f>
        <v>0</v>
      </c>
      <c r="L7927">
        <f>IFERROR(VLOOKUP(G7927,Store_Map!$A$2:$I$100,7,FALSE),"")</f>
        <v>0</v>
      </c>
      <c r="M7927">
        <f>IFERROR(VLOOKUP(G7927,Store_Map!$A$2:$I$100,8,FALSE),"")</f>
        <v>0</v>
      </c>
      <c r="N7927">
        <f t="shared" si="1107"/>
        <v>0</v>
      </c>
      <c r="O7927" t="str">
        <f t="shared" si="1108"/>
        <v>PASS</v>
      </c>
      <c r="P7927" t="str">
        <f t="shared" si="1109"/>
        <v>PASS</v>
      </c>
      <c r="Q7927" t="str">
        <f t="shared" si="1110"/>
        <v>PASS</v>
      </c>
      <c r="R7927" t="str">
        <f t="shared" si="1111"/>
        <v>PASS</v>
      </c>
      <c r="S7927" t="str">
        <f t="shared" si="1112"/>
        <v>PASS</v>
      </c>
      <c r="T7927">
        <f t="shared" si="1113"/>
        <v>100</v>
      </c>
      <c r="U7927" t="str">
        <f t="shared" si="1114"/>
        <v>Low</v>
      </c>
      <c r="V7927" t="str">
        <f t="shared" si="1115"/>
        <v>Clean</v>
      </c>
    </row>
    <row r="7928" spans="1:22" x14ac:dyDescent="0.3">
      <c r="A7928" t="str">
        <f>Raw_Data!A7928</f>
        <v>36014246</v>
      </c>
      <c r="B7928">
        <f>Raw_Data!B7928</f>
        <v>45685</v>
      </c>
      <c r="C7928" t="str">
        <f>Raw_Data!C7928</f>
        <v>GUANFACINE 1 MG TABLET</v>
      </c>
      <c r="D7928" t="str">
        <f>Raw_Data!D7928</f>
        <v>42806004801</v>
      </c>
      <c r="E7928" t="str">
        <f>Raw_Data!E7928</f>
        <v>INGRAM, MAYA</v>
      </c>
      <c r="F7928" t="str">
        <f>Raw_Data!F7928</f>
        <v>1518221464</v>
      </c>
      <c r="G7928" t="str">
        <f>Raw_Data!H7928</f>
        <v>3</v>
      </c>
      <c r="H7928">
        <f>IFERROR(VLOOKUP(G7928,Store_Map!$A$2:$I$100,3,FALSE),"")</f>
        <v>0</v>
      </c>
      <c r="I7928">
        <f>IFERROR(VLOOKUP(G7928,Store_Map!$A$2:$I$100,4,FALSE),"")</f>
        <v>0</v>
      </c>
      <c r="J7928">
        <f>IFERROR(VLOOKUP(G7928,Store_Map!$A$2:$I$100,5,FALSE),"")</f>
        <v>0</v>
      </c>
      <c r="K7928">
        <f>IFERROR(VLOOKUP(G7928,Store_Map!$A$2:$I$100,6,FALSE),"")</f>
        <v>0</v>
      </c>
      <c r="L7928">
        <f>IFERROR(VLOOKUP(G7928,Store_Map!$A$2:$I$100,7,FALSE),"")</f>
        <v>0</v>
      </c>
      <c r="M7928">
        <f>IFERROR(VLOOKUP(G7928,Store_Map!$A$2:$I$100,8,FALSE),"")</f>
        <v>0</v>
      </c>
      <c r="N7928">
        <f t="shared" si="1107"/>
        <v>0</v>
      </c>
      <c r="O7928" t="str">
        <f t="shared" si="1108"/>
        <v>PASS</v>
      </c>
      <c r="P7928" t="str">
        <f t="shared" si="1109"/>
        <v>PASS</v>
      </c>
      <c r="Q7928" t="str">
        <f t="shared" si="1110"/>
        <v>PASS</v>
      </c>
      <c r="R7928" t="str">
        <f t="shared" si="1111"/>
        <v>PASS</v>
      </c>
      <c r="S7928" t="str">
        <f t="shared" si="1112"/>
        <v>PASS</v>
      </c>
      <c r="T7928">
        <f t="shared" si="1113"/>
        <v>100</v>
      </c>
      <c r="U7928" t="str">
        <f t="shared" si="1114"/>
        <v>Low</v>
      </c>
      <c r="V7928" t="str">
        <f t="shared" si="1115"/>
        <v>Clean</v>
      </c>
    </row>
    <row r="7929" spans="1:22" x14ac:dyDescent="0.3">
      <c r="A7929" t="str">
        <f>Raw_Data!A7929</f>
        <v>36016845</v>
      </c>
      <c r="B7929">
        <f>Raw_Data!B7929</f>
        <v>45685</v>
      </c>
      <c r="C7929" t="str">
        <f>Raw_Data!C7929</f>
        <v>AMNESTEEM 40 MG CAPSULE</v>
      </c>
      <c r="D7929" t="str">
        <f>Raw_Data!D7929</f>
        <v>378661493</v>
      </c>
      <c r="E7929" t="str">
        <f>Raw_Data!E7929</f>
        <v>THAKORE, MORGAN</v>
      </c>
      <c r="F7929" t="str">
        <f>Raw_Data!F7929</f>
        <v>1770875130</v>
      </c>
      <c r="G7929" t="str">
        <f>Raw_Data!H7929</f>
        <v>3</v>
      </c>
      <c r="H7929">
        <f>IFERROR(VLOOKUP(G7929,Store_Map!$A$2:$I$100,3,FALSE),"")</f>
        <v>0</v>
      </c>
      <c r="I7929">
        <f>IFERROR(VLOOKUP(G7929,Store_Map!$A$2:$I$100,4,FALSE),"")</f>
        <v>0</v>
      </c>
      <c r="J7929">
        <f>IFERROR(VLOOKUP(G7929,Store_Map!$A$2:$I$100,5,FALSE),"")</f>
        <v>0</v>
      </c>
      <c r="K7929">
        <f>IFERROR(VLOOKUP(G7929,Store_Map!$A$2:$I$100,6,FALSE),"")</f>
        <v>0</v>
      </c>
      <c r="L7929">
        <f>IFERROR(VLOOKUP(G7929,Store_Map!$A$2:$I$100,7,FALSE),"")</f>
        <v>0</v>
      </c>
      <c r="M7929">
        <f>IFERROR(VLOOKUP(G7929,Store_Map!$A$2:$I$100,8,FALSE),"")</f>
        <v>0</v>
      </c>
      <c r="N7929">
        <f t="shared" si="1107"/>
        <v>0</v>
      </c>
      <c r="O7929" t="str">
        <f t="shared" si="1108"/>
        <v>PASS</v>
      </c>
      <c r="P7929" t="str">
        <f t="shared" si="1109"/>
        <v>REVIEW</v>
      </c>
      <c r="Q7929" t="str">
        <f t="shared" si="1110"/>
        <v>PASS</v>
      </c>
      <c r="R7929" t="str">
        <f t="shared" si="1111"/>
        <v>PASS</v>
      </c>
      <c r="S7929" t="str">
        <f t="shared" si="1112"/>
        <v>REVIEW</v>
      </c>
      <c r="T7929">
        <f t="shared" si="1113"/>
        <v>90</v>
      </c>
      <c r="U7929" t="str">
        <f t="shared" si="1114"/>
        <v>Low</v>
      </c>
      <c r="V7929" t="str">
        <f t="shared" si="1115"/>
        <v>Invalid NDC</v>
      </c>
    </row>
    <row r="7930" spans="1:22" x14ac:dyDescent="0.3">
      <c r="A7930" t="str">
        <f>Raw_Data!A7930</f>
        <v>32003021</v>
      </c>
      <c r="B7930">
        <f>Raw_Data!B7930</f>
        <v>45685</v>
      </c>
      <c r="C7930" t="str">
        <f>Raw_Data!C7930</f>
        <v>*QUILLICHEW ER 20 MG CHEW T</v>
      </c>
      <c r="D7930" t="str">
        <f>Raw_Data!D7930</f>
        <v>24478007401</v>
      </c>
      <c r="E7930" t="str">
        <f>Raw_Data!E7930</f>
        <v>Safford Jones, Yolanda Ro</v>
      </c>
      <c r="F7930" t="str">
        <f>Raw_Data!F7930</f>
        <v>1689057440</v>
      </c>
      <c r="G7930" t="str">
        <f>Raw_Data!H7930</f>
        <v>3</v>
      </c>
      <c r="H7930">
        <f>IFERROR(VLOOKUP(G7930,Store_Map!$A$2:$I$100,3,FALSE),"")</f>
        <v>0</v>
      </c>
      <c r="I7930">
        <f>IFERROR(VLOOKUP(G7930,Store_Map!$A$2:$I$100,4,FALSE),"")</f>
        <v>0</v>
      </c>
      <c r="J7930">
        <f>IFERROR(VLOOKUP(G7930,Store_Map!$A$2:$I$100,5,FALSE),"")</f>
        <v>0</v>
      </c>
      <c r="K7930">
        <f>IFERROR(VLOOKUP(G7930,Store_Map!$A$2:$I$100,6,FALSE),"")</f>
        <v>0</v>
      </c>
      <c r="L7930">
        <f>IFERROR(VLOOKUP(G7930,Store_Map!$A$2:$I$100,7,FALSE),"")</f>
        <v>0</v>
      </c>
      <c r="M7930">
        <f>IFERROR(VLOOKUP(G7930,Store_Map!$A$2:$I$100,8,FALSE),"")</f>
        <v>0</v>
      </c>
      <c r="N7930">
        <f t="shared" si="1107"/>
        <v>0</v>
      </c>
      <c r="O7930" t="str">
        <f t="shared" si="1108"/>
        <v>PASS</v>
      </c>
      <c r="P7930" t="str">
        <f t="shared" si="1109"/>
        <v>PASS</v>
      </c>
      <c r="Q7930" t="str">
        <f t="shared" si="1110"/>
        <v>PASS</v>
      </c>
      <c r="R7930" t="str">
        <f t="shared" si="1111"/>
        <v>PASS</v>
      </c>
      <c r="S7930" t="str">
        <f t="shared" si="1112"/>
        <v>PASS</v>
      </c>
      <c r="T7930">
        <f t="shared" si="1113"/>
        <v>100</v>
      </c>
      <c r="U7930" t="str">
        <f t="shared" si="1114"/>
        <v>Low</v>
      </c>
      <c r="V7930" t="str">
        <f t="shared" si="1115"/>
        <v>Clean</v>
      </c>
    </row>
    <row r="7931" spans="1:22" x14ac:dyDescent="0.3">
      <c r="A7931" t="str">
        <f>Raw_Data!A7931</f>
        <v>36016836</v>
      </c>
      <c r="B7931">
        <f>Raw_Data!B7931</f>
        <v>45686</v>
      </c>
      <c r="C7931" t="str">
        <f>Raw_Data!C7931</f>
        <v>*TIZANIDINE HCL 4 MG TABLET</v>
      </c>
      <c r="D7931" t="str">
        <f>Raw_Data!D7931</f>
        <v>57664050389</v>
      </c>
      <c r="E7931" t="str">
        <f>Raw_Data!E7931</f>
        <v>SUN, ZHOU</v>
      </c>
      <c r="F7931" t="str">
        <f>Raw_Data!F7931</f>
        <v>1164837415</v>
      </c>
      <c r="G7931" t="str">
        <f>Raw_Data!H7931</f>
        <v>3</v>
      </c>
      <c r="H7931">
        <f>IFERROR(VLOOKUP(G7931,Store_Map!$A$2:$I$100,3,FALSE),"")</f>
        <v>0</v>
      </c>
      <c r="I7931">
        <f>IFERROR(VLOOKUP(G7931,Store_Map!$A$2:$I$100,4,FALSE),"")</f>
        <v>0</v>
      </c>
      <c r="J7931">
        <f>IFERROR(VLOOKUP(G7931,Store_Map!$A$2:$I$100,5,FALSE),"")</f>
        <v>0</v>
      </c>
      <c r="K7931">
        <f>IFERROR(VLOOKUP(G7931,Store_Map!$A$2:$I$100,6,FALSE),"")</f>
        <v>0</v>
      </c>
      <c r="L7931">
        <f>IFERROR(VLOOKUP(G7931,Store_Map!$A$2:$I$100,7,FALSE),"")</f>
        <v>0</v>
      </c>
      <c r="M7931">
        <f>IFERROR(VLOOKUP(G7931,Store_Map!$A$2:$I$100,8,FALSE),"")</f>
        <v>0</v>
      </c>
      <c r="N7931">
        <f t="shared" si="1107"/>
        <v>0</v>
      </c>
      <c r="O7931" t="str">
        <f t="shared" si="1108"/>
        <v>PASS</v>
      </c>
      <c r="P7931" t="str">
        <f t="shared" si="1109"/>
        <v>PASS</v>
      </c>
      <c r="Q7931" t="str">
        <f t="shared" si="1110"/>
        <v>PASS</v>
      </c>
      <c r="R7931" t="str">
        <f t="shared" si="1111"/>
        <v>PASS</v>
      </c>
      <c r="S7931" t="str">
        <f t="shared" si="1112"/>
        <v>PASS</v>
      </c>
      <c r="T7931">
        <f t="shared" si="1113"/>
        <v>100</v>
      </c>
      <c r="U7931" t="str">
        <f t="shared" si="1114"/>
        <v>Low</v>
      </c>
      <c r="V7931" t="str">
        <f t="shared" si="1115"/>
        <v>Clean</v>
      </c>
    </row>
    <row r="7932" spans="1:22" x14ac:dyDescent="0.3">
      <c r="A7932" t="str">
        <f>Raw_Data!A7932</f>
        <v>36016835</v>
      </c>
      <c r="B7932">
        <f>Raw_Data!B7932</f>
        <v>45686</v>
      </c>
      <c r="C7932" t="str">
        <f>Raw_Data!C7932</f>
        <v>*GABAPENTIN 300 MG CAPSULE</v>
      </c>
      <c r="D7932" t="str">
        <f>Raw_Data!D7932</f>
        <v>67877022301</v>
      </c>
      <c r="E7932" t="str">
        <f>Raw_Data!E7932</f>
        <v>SUN, ZHOU</v>
      </c>
      <c r="F7932" t="str">
        <f>Raw_Data!F7932</f>
        <v>1164837415</v>
      </c>
      <c r="G7932" t="str">
        <f>Raw_Data!H7932</f>
        <v>3</v>
      </c>
      <c r="H7932">
        <f>IFERROR(VLOOKUP(G7932,Store_Map!$A$2:$I$100,3,FALSE),"")</f>
        <v>0</v>
      </c>
      <c r="I7932">
        <f>IFERROR(VLOOKUP(G7932,Store_Map!$A$2:$I$100,4,FALSE),"")</f>
        <v>0</v>
      </c>
      <c r="J7932">
        <f>IFERROR(VLOOKUP(G7932,Store_Map!$A$2:$I$100,5,FALSE),"")</f>
        <v>0</v>
      </c>
      <c r="K7932">
        <f>IFERROR(VLOOKUP(G7932,Store_Map!$A$2:$I$100,6,FALSE),"")</f>
        <v>0</v>
      </c>
      <c r="L7932">
        <f>IFERROR(VLOOKUP(G7932,Store_Map!$A$2:$I$100,7,FALSE),"")</f>
        <v>0</v>
      </c>
      <c r="M7932">
        <f>IFERROR(VLOOKUP(G7932,Store_Map!$A$2:$I$100,8,FALSE),"")</f>
        <v>0</v>
      </c>
      <c r="N7932">
        <f t="shared" si="1107"/>
        <v>0</v>
      </c>
      <c r="O7932" t="str">
        <f t="shared" si="1108"/>
        <v>PASS</v>
      </c>
      <c r="P7932" t="str">
        <f t="shared" si="1109"/>
        <v>PASS</v>
      </c>
      <c r="Q7932" t="str">
        <f t="shared" si="1110"/>
        <v>PASS</v>
      </c>
      <c r="R7932" t="str">
        <f t="shared" si="1111"/>
        <v>PASS</v>
      </c>
      <c r="S7932" t="str">
        <f t="shared" si="1112"/>
        <v>PASS</v>
      </c>
      <c r="T7932">
        <f t="shared" si="1113"/>
        <v>100</v>
      </c>
      <c r="U7932" t="str">
        <f t="shared" si="1114"/>
        <v>Low</v>
      </c>
      <c r="V7932" t="str">
        <f t="shared" si="1115"/>
        <v>Clean</v>
      </c>
    </row>
    <row r="7933" spans="1:22" x14ac:dyDescent="0.3">
      <c r="A7933" t="str">
        <f>Raw_Data!A7933</f>
        <v>34001149</v>
      </c>
      <c r="B7933">
        <f>Raw_Data!B7933</f>
        <v>45686</v>
      </c>
      <c r="C7933" t="str">
        <f>Raw_Data!C7933</f>
        <v>*ACETAMINOPHEN-COD #3 TABLE</v>
      </c>
      <c r="D7933" t="str">
        <f>Raw_Data!D7933</f>
        <v>64380044601</v>
      </c>
      <c r="E7933" t="str">
        <f>Raw_Data!E7933</f>
        <v>SUN, ZHOU</v>
      </c>
      <c r="F7933" t="str">
        <f>Raw_Data!F7933</f>
        <v>1164837415</v>
      </c>
      <c r="G7933" t="str">
        <f>Raw_Data!H7933</f>
        <v>3</v>
      </c>
      <c r="H7933">
        <f>IFERROR(VLOOKUP(G7933,Store_Map!$A$2:$I$100,3,FALSE),"")</f>
        <v>0</v>
      </c>
      <c r="I7933">
        <f>IFERROR(VLOOKUP(G7933,Store_Map!$A$2:$I$100,4,FALSE),"")</f>
        <v>0</v>
      </c>
      <c r="J7933">
        <f>IFERROR(VLOOKUP(G7933,Store_Map!$A$2:$I$100,5,FALSE),"")</f>
        <v>0</v>
      </c>
      <c r="K7933">
        <f>IFERROR(VLOOKUP(G7933,Store_Map!$A$2:$I$100,6,FALSE),"")</f>
        <v>0</v>
      </c>
      <c r="L7933">
        <f>IFERROR(VLOOKUP(G7933,Store_Map!$A$2:$I$100,7,FALSE),"")</f>
        <v>0</v>
      </c>
      <c r="M7933">
        <f>IFERROR(VLOOKUP(G7933,Store_Map!$A$2:$I$100,8,FALSE),"")</f>
        <v>0</v>
      </c>
      <c r="N7933">
        <f t="shared" si="1107"/>
        <v>0</v>
      </c>
      <c r="O7933" t="str">
        <f t="shared" si="1108"/>
        <v>PASS</v>
      </c>
      <c r="P7933" t="str">
        <f t="shared" si="1109"/>
        <v>PASS</v>
      </c>
      <c r="Q7933" t="str">
        <f t="shared" si="1110"/>
        <v>PASS</v>
      </c>
      <c r="R7933" t="str">
        <f t="shared" si="1111"/>
        <v>PASS</v>
      </c>
      <c r="S7933" t="str">
        <f t="shared" si="1112"/>
        <v>PASS</v>
      </c>
      <c r="T7933">
        <f t="shared" si="1113"/>
        <v>100</v>
      </c>
      <c r="U7933" t="str">
        <f t="shared" si="1114"/>
        <v>Low</v>
      </c>
      <c r="V7933" t="str">
        <f t="shared" si="1115"/>
        <v>Clean</v>
      </c>
    </row>
    <row r="7934" spans="1:22" x14ac:dyDescent="0.3">
      <c r="A7934" t="str">
        <f>Raw_Data!A7934</f>
        <v>36015587</v>
      </c>
      <c r="B7934">
        <f>Raw_Data!B7934</f>
        <v>45686</v>
      </c>
      <c r="C7934" t="str">
        <f>Raw_Data!C7934</f>
        <v>CHILD LORATADINE 5 MG/5 ML</v>
      </c>
      <c r="D7934" t="str">
        <f>Raw_Data!D7934</f>
        <v>904676720</v>
      </c>
      <c r="E7934" t="str">
        <f>Raw_Data!E7934</f>
        <v>INGRAM, MAYA</v>
      </c>
      <c r="F7934" t="str">
        <f>Raw_Data!F7934</f>
        <v>1518221464</v>
      </c>
      <c r="G7934" t="str">
        <f>Raw_Data!H7934</f>
        <v>3</v>
      </c>
      <c r="H7934">
        <f>IFERROR(VLOOKUP(G7934,Store_Map!$A$2:$I$100,3,FALSE),"")</f>
        <v>0</v>
      </c>
      <c r="I7934">
        <f>IFERROR(VLOOKUP(G7934,Store_Map!$A$2:$I$100,4,FALSE),"")</f>
        <v>0</v>
      </c>
      <c r="J7934">
        <f>IFERROR(VLOOKUP(G7934,Store_Map!$A$2:$I$100,5,FALSE),"")</f>
        <v>0</v>
      </c>
      <c r="K7934">
        <f>IFERROR(VLOOKUP(G7934,Store_Map!$A$2:$I$100,6,FALSE),"")</f>
        <v>0</v>
      </c>
      <c r="L7934">
        <f>IFERROR(VLOOKUP(G7934,Store_Map!$A$2:$I$100,7,FALSE),"")</f>
        <v>0</v>
      </c>
      <c r="M7934">
        <f>IFERROR(VLOOKUP(G7934,Store_Map!$A$2:$I$100,8,FALSE),"")</f>
        <v>0</v>
      </c>
      <c r="N7934">
        <f t="shared" si="1107"/>
        <v>0</v>
      </c>
      <c r="O7934" t="str">
        <f t="shared" si="1108"/>
        <v>PASS</v>
      </c>
      <c r="P7934" t="str">
        <f t="shared" si="1109"/>
        <v>REVIEW</v>
      </c>
      <c r="Q7934" t="str">
        <f t="shared" si="1110"/>
        <v>PASS</v>
      </c>
      <c r="R7934" t="str">
        <f t="shared" si="1111"/>
        <v>PASS</v>
      </c>
      <c r="S7934" t="str">
        <f t="shared" si="1112"/>
        <v>REVIEW</v>
      </c>
      <c r="T7934">
        <f t="shared" si="1113"/>
        <v>90</v>
      </c>
      <c r="U7934" t="str">
        <f t="shared" si="1114"/>
        <v>Low</v>
      </c>
      <c r="V7934" t="str">
        <f t="shared" si="1115"/>
        <v>Invalid NDC</v>
      </c>
    </row>
    <row r="7935" spans="1:22" x14ac:dyDescent="0.3">
      <c r="A7935" t="str">
        <f>Raw_Data!A7935</f>
        <v>36015103</v>
      </c>
      <c r="B7935">
        <f>Raw_Data!B7935</f>
        <v>45686</v>
      </c>
      <c r="C7935" t="str">
        <f>Raw_Data!C7935</f>
        <v>LORATADINE 10 MG TABLET</v>
      </c>
      <c r="D7935" t="str">
        <f>Raw_Data!D7935</f>
        <v>45802065065</v>
      </c>
      <c r="E7935" t="str">
        <f>Raw_Data!E7935</f>
        <v>ERTLE, VALERIE</v>
      </c>
      <c r="F7935" t="str">
        <f>Raw_Data!F7935</f>
        <v>1245619592</v>
      </c>
      <c r="G7935" t="str">
        <f>Raw_Data!H7935</f>
        <v>3</v>
      </c>
      <c r="H7935">
        <f>IFERROR(VLOOKUP(G7935,Store_Map!$A$2:$I$100,3,FALSE),"")</f>
        <v>0</v>
      </c>
      <c r="I7935">
        <f>IFERROR(VLOOKUP(G7935,Store_Map!$A$2:$I$100,4,FALSE),"")</f>
        <v>0</v>
      </c>
      <c r="J7935">
        <f>IFERROR(VLOOKUP(G7935,Store_Map!$A$2:$I$100,5,FALSE),"")</f>
        <v>0</v>
      </c>
      <c r="K7935">
        <f>IFERROR(VLOOKUP(G7935,Store_Map!$A$2:$I$100,6,FALSE),"")</f>
        <v>0</v>
      </c>
      <c r="L7935">
        <f>IFERROR(VLOOKUP(G7935,Store_Map!$A$2:$I$100,7,FALSE),"")</f>
        <v>0</v>
      </c>
      <c r="M7935">
        <f>IFERROR(VLOOKUP(G7935,Store_Map!$A$2:$I$100,8,FALSE),"")</f>
        <v>0</v>
      </c>
      <c r="N7935">
        <f t="shared" si="1107"/>
        <v>0</v>
      </c>
      <c r="O7935" t="str">
        <f t="shared" si="1108"/>
        <v>PASS</v>
      </c>
      <c r="P7935" t="str">
        <f t="shared" si="1109"/>
        <v>PASS</v>
      </c>
      <c r="Q7935" t="str">
        <f t="shared" si="1110"/>
        <v>PASS</v>
      </c>
      <c r="R7935" t="str">
        <f t="shared" si="1111"/>
        <v>PASS</v>
      </c>
      <c r="S7935" t="str">
        <f t="shared" si="1112"/>
        <v>PASS</v>
      </c>
      <c r="T7935">
        <f t="shared" si="1113"/>
        <v>100</v>
      </c>
      <c r="U7935" t="str">
        <f t="shared" si="1114"/>
        <v>Low</v>
      </c>
      <c r="V7935" t="str">
        <f t="shared" si="1115"/>
        <v>Clean</v>
      </c>
    </row>
    <row r="7936" spans="1:22" x14ac:dyDescent="0.3">
      <c r="A7936" t="str">
        <f>Raw_Data!A7936</f>
        <v>36015793</v>
      </c>
      <c r="B7936">
        <f>Raw_Data!B7936</f>
        <v>45686</v>
      </c>
      <c r="C7936" t="str">
        <f>Raw_Data!C7936</f>
        <v>FLUTICASONE PROP 50 MCG SPR</v>
      </c>
      <c r="D7936" t="str">
        <f>Raw_Data!D7936</f>
        <v>536118399</v>
      </c>
      <c r="E7936" t="str">
        <f>Raw_Data!E7936</f>
        <v>INGRAM, MAYA</v>
      </c>
      <c r="F7936" t="str">
        <f>Raw_Data!F7936</f>
        <v>1518221464</v>
      </c>
      <c r="G7936" t="str">
        <f>Raw_Data!H7936</f>
        <v>3</v>
      </c>
      <c r="H7936">
        <f>IFERROR(VLOOKUP(G7936,Store_Map!$A$2:$I$100,3,FALSE),"")</f>
        <v>0</v>
      </c>
      <c r="I7936">
        <f>IFERROR(VLOOKUP(G7936,Store_Map!$A$2:$I$100,4,FALSE),"")</f>
        <v>0</v>
      </c>
      <c r="J7936">
        <f>IFERROR(VLOOKUP(G7936,Store_Map!$A$2:$I$100,5,FALSE),"")</f>
        <v>0</v>
      </c>
      <c r="K7936">
        <f>IFERROR(VLOOKUP(G7936,Store_Map!$A$2:$I$100,6,FALSE),"")</f>
        <v>0</v>
      </c>
      <c r="L7936">
        <f>IFERROR(VLOOKUP(G7936,Store_Map!$A$2:$I$100,7,FALSE),"")</f>
        <v>0</v>
      </c>
      <c r="M7936">
        <f>IFERROR(VLOOKUP(G7936,Store_Map!$A$2:$I$100,8,FALSE),"")</f>
        <v>0</v>
      </c>
      <c r="N7936">
        <f t="shared" si="1107"/>
        <v>0</v>
      </c>
      <c r="O7936" t="str">
        <f t="shared" si="1108"/>
        <v>PASS</v>
      </c>
      <c r="P7936" t="str">
        <f t="shared" si="1109"/>
        <v>REVIEW</v>
      </c>
      <c r="Q7936" t="str">
        <f t="shared" si="1110"/>
        <v>PASS</v>
      </c>
      <c r="R7936" t="str">
        <f t="shared" si="1111"/>
        <v>PASS</v>
      </c>
      <c r="S7936" t="str">
        <f t="shared" si="1112"/>
        <v>REVIEW</v>
      </c>
      <c r="T7936">
        <f t="shared" si="1113"/>
        <v>90</v>
      </c>
      <c r="U7936" t="str">
        <f t="shared" si="1114"/>
        <v>Low</v>
      </c>
      <c r="V7936" t="str">
        <f t="shared" si="1115"/>
        <v>Invalid NDC</v>
      </c>
    </row>
    <row r="7937" spans="1:22" x14ac:dyDescent="0.3">
      <c r="A7937" t="str">
        <f>Raw_Data!A7937</f>
        <v>36015792</v>
      </c>
      <c r="B7937">
        <f>Raw_Data!B7937</f>
        <v>45686</v>
      </c>
      <c r="C7937" t="str">
        <f>Raw_Data!C7937</f>
        <v>FERROUS SULF 220 MG/5 ML EL</v>
      </c>
      <c r="D7937" t="str">
        <f>Raw_Data!D7937</f>
        <v>54838000180</v>
      </c>
      <c r="E7937" t="str">
        <f>Raw_Data!E7937</f>
        <v>INGRAM, MAYA</v>
      </c>
      <c r="F7937" t="str">
        <f>Raw_Data!F7937</f>
        <v>1518221464</v>
      </c>
      <c r="G7937" t="str">
        <f>Raw_Data!H7937</f>
        <v>3</v>
      </c>
      <c r="H7937">
        <f>IFERROR(VLOOKUP(G7937,Store_Map!$A$2:$I$100,3,FALSE),"")</f>
        <v>0</v>
      </c>
      <c r="I7937">
        <f>IFERROR(VLOOKUP(G7937,Store_Map!$A$2:$I$100,4,FALSE),"")</f>
        <v>0</v>
      </c>
      <c r="J7937">
        <f>IFERROR(VLOOKUP(G7937,Store_Map!$A$2:$I$100,5,FALSE),"")</f>
        <v>0</v>
      </c>
      <c r="K7937">
        <f>IFERROR(VLOOKUP(G7937,Store_Map!$A$2:$I$100,6,FALSE),"")</f>
        <v>0</v>
      </c>
      <c r="L7937">
        <f>IFERROR(VLOOKUP(G7937,Store_Map!$A$2:$I$100,7,FALSE),"")</f>
        <v>0</v>
      </c>
      <c r="M7937">
        <f>IFERROR(VLOOKUP(G7937,Store_Map!$A$2:$I$100,8,FALSE),"")</f>
        <v>0</v>
      </c>
      <c r="N7937">
        <f t="shared" si="1107"/>
        <v>0</v>
      </c>
      <c r="O7937" t="str">
        <f t="shared" si="1108"/>
        <v>PASS</v>
      </c>
      <c r="P7937" t="str">
        <f t="shared" si="1109"/>
        <v>PASS</v>
      </c>
      <c r="Q7937" t="str">
        <f t="shared" si="1110"/>
        <v>PASS</v>
      </c>
      <c r="R7937" t="str">
        <f t="shared" si="1111"/>
        <v>PASS</v>
      </c>
      <c r="S7937" t="str">
        <f t="shared" si="1112"/>
        <v>PASS</v>
      </c>
      <c r="T7937">
        <f t="shared" si="1113"/>
        <v>100</v>
      </c>
      <c r="U7937" t="str">
        <f t="shared" si="1114"/>
        <v>Low</v>
      </c>
      <c r="V7937" t="str">
        <f t="shared" si="1115"/>
        <v>Clean</v>
      </c>
    </row>
    <row r="7938" spans="1:22" x14ac:dyDescent="0.3">
      <c r="A7938" t="str">
        <f>Raw_Data!A7938</f>
        <v>36016200</v>
      </c>
      <c r="B7938">
        <f>Raw_Data!B7938</f>
        <v>45686</v>
      </c>
      <c r="C7938" t="str">
        <f>Raw_Data!C7938</f>
        <v>CHILD ALLERGY (FEXO) 30 MG/</v>
      </c>
      <c r="D7938" t="str">
        <f>Raw_Data!D7938</f>
        <v>61269052794</v>
      </c>
      <c r="E7938" t="str">
        <f>Raw_Data!E7938</f>
        <v>THERATTIL, JAYA</v>
      </c>
      <c r="F7938" t="str">
        <f>Raw_Data!F7938</f>
        <v>1043285810</v>
      </c>
      <c r="G7938" t="str">
        <f>Raw_Data!H7938</f>
        <v>3</v>
      </c>
      <c r="H7938">
        <f>IFERROR(VLOOKUP(G7938,Store_Map!$A$2:$I$100,3,FALSE),"")</f>
        <v>0</v>
      </c>
      <c r="I7938">
        <f>IFERROR(VLOOKUP(G7938,Store_Map!$A$2:$I$100,4,FALSE),"")</f>
        <v>0</v>
      </c>
      <c r="J7938">
        <f>IFERROR(VLOOKUP(G7938,Store_Map!$A$2:$I$100,5,FALSE),"")</f>
        <v>0</v>
      </c>
      <c r="K7938">
        <f>IFERROR(VLOOKUP(G7938,Store_Map!$A$2:$I$100,6,FALSE),"")</f>
        <v>0</v>
      </c>
      <c r="L7938">
        <f>IFERROR(VLOOKUP(G7938,Store_Map!$A$2:$I$100,7,FALSE),"")</f>
        <v>0</v>
      </c>
      <c r="M7938">
        <f>IFERROR(VLOOKUP(G7938,Store_Map!$A$2:$I$100,8,FALSE),"")</f>
        <v>0</v>
      </c>
      <c r="N7938">
        <f t="shared" ref="N7938:N8001" si="1116">COUNTBLANK(A7938:M7938)</f>
        <v>0</v>
      </c>
      <c r="O7938" t="str">
        <f t="shared" ref="O7938:O8001" si="1117">IF(AND(F7938&lt;&gt;"",LEN(F7938)=10,ISNUMBER(--F7938)),"PASS","REVIEW")</f>
        <v>PASS</v>
      </c>
      <c r="P7938" t="str">
        <f t="shared" ref="P7938:P8001" si="1118">IF(AND(D7938&lt;&gt;"",OR(LEN(D7938)=10,LEN(D7938)=11),ISNUMBER(--D7938)),"PASS","REVIEW")</f>
        <v>PASS</v>
      </c>
      <c r="Q7938" t="str">
        <f t="shared" ref="Q7938:Q8001" si="1119">IF(H7938&lt;&gt;"","PASS","REVIEW")</f>
        <v>PASS</v>
      </c>
      <c r="R7938" t="str">
        <f t="shared" ref="R7938:R8001" si="1120">IF(AND(I7938&lt;&gt;"",J7938&lt;&gt;"",K7938&lt;&gt;"",L7938&lt;&gt;"",M7938&lt;&gt;""),"PASS","REVIEW")</f>
        <v>PASS</v>
      </c>
      <c r="S7938" t="str">
        <f t="shared" ref="S7938:S8001" si="1121">IF(OR(N7938&gt;0,O7938="REVIEW",P7938="REVIEW",Q7938="REVIEW",R7938="REVIEW"),"REVIEW","PASS")</f>
        <v>PASS</v>
      </c>
      <c r="T7938">
        <f t="shared" ref="T7938:T8001" si="1122">MAX(0,100-(N7938*5)-IF(O7938="REVIEW",15,0)-IF(P7938="REVIEW",10,0)-IF(Q7938="REVIEW",10,0)-IF(R7938="REVIEW",20,0))</f>
        <v>100</v>
      </c>
      <c r="U7938" t="str">
        <f t="shared" ref="U7938:U8001" si="1123">IF(T7938&gt;=90,"Low",IF(T7938&gt;=70,"Medium","High"))</f>
        <v>Low</v>
      </c>
      <c r="V7938" t="str">
        <f t="shared" ref="V7938:V8001" si="1124">IF(N7938&gt;0,"Missing required fields",IF(O7938="REVIEW","Invalid provider NPI",IF(P7938="REVIEW","Invalid NDC",IF(Q7938="REVIEW","Store mapping incomplete",IF(R7938="REVIEW","Entity mapping incomplete","Clean")))))</f>
        <v>Clean</v>
      </c>
    </row>
    <row r="7939" spans="1:22" x14ac:dyDescent="0.3">
      <c r="A7939" t="str">
        <f>Raw_Data!A7939</f>
        <v>36016218</v>
      </c>
      <c r="B7939">
        <f>Raw_Data!B7939</f>
        <v>45686</v>
      </c>
      <c r="C7939" t="str">
        <f>Raw_Data!C7939</f>
        <v>GUANFACINE 1 MG TABLET</v>
      </c>
      <c r="D7939" t="str">
        <f>Raw_Data!D7939</f>
        <v>42806004801</v>
      </c>
      <c r="E7939" t="str">
        <f>Raw_Data!E7939</f>
        <v>INGRAM, MAYA</v>
      </c>
      <c r="F7939" t="str">
        <f>Raw_Data!F7939</f>
        <v>1518221464</v>
      </c>
      <c r="G7939" t="str">
        <f>Raw_Data!H7939</f>
        <v>3</v>
      </c>
      <c r="H7939">
        <f>IFERROR(VLOOKUP(G7939,Store_Map!$A$2:$I$100,3,FALSE),"")</f>
        <v>0</v>
      </c>
      <c r="I7939">
        <f>IFERROR(VLOOKUP(G7939,Store_Map!$A$2:$I$100,4,FALSE),"")</f>
        <v>0</v>
      </c>
      <c r="J7939">
        <f>IFERROR(VLOOKUP(G7939,Store_Map!$A$2:$I$100,5,FALSE),"")</f>
        <v>0</v>
      </c>
      <c r="K7939">
        <f>IFERROR(VLOOKUP(G7939,Store_Map!$A$2:$I$100,6,FALSE),"")</f>
        <v>0</v>
      </c>
      <c r="L7939">
        <f>IFERROR(VLOOKUP(G7939,Store_Map!$A$2:$I$100,7,FALSE),"")</f>
        <v>0</v>
      </c>
      <c r="M7939">
        <f>IFERROR(VLOOKUP(G7939,Store_Map!$A$2:$I$100,8,FALSE),"")</f>
        <v>0</v>
      </c>
      <c r="N7939">
        <f t="shared" si="1116"/>
        <v>0</v>
      </c>
      <c r="O7939" t="str">
        <f t="shared" si="1117"/>
        <v>PASS</v>
      </c>
      <c r="P7939" t="str">
        <f t="shared" si="1118"/>
        <v>PASS</v>
      </c>
      <c r="Q7939" t="str">
        <f t="shared" si="1119"/>
        <v>PASS</v>
      </c>
      <c r="R7939" t="str">
        <f t="shared" si="1120"/>
        <v>PASS</v>
      </c>
      <c r="S7939" t="str">
        <f t="shared" si="1121"/>
        <v>PASS</v>
      </c>
      <c r="T7939">
        <f t="shared" si="1122"/>
        <v>100</v>
      </c>
      <c r="U7939" t="str">
        <f t="shared" si="1123"/>
        <v>Low</v>
      </c>
      <c r="V7939" t="str">
        <f t="shared" si="1124"/>
        <v>Clean</v>
      </c>
    </row>
    <row r="7940" spans="1:22" x14ac:dyDescent="0.3">
      <c r="A7940" t="str">
        <f>Raw_Data!A7940</f>
        <v>36011559</v>
      </c>
      <c r="B7940">
        <f>Raw_Data!B7940</f>
        <v>45686</v>
      </c>
      <c r="C7940" t="str">
        <f>Raw_Data!C7940</f>
        <v>BD UF NANO PEN NEEDL4MMX32G</v>
      </c>
      <c r="D7940" t="str">
        <f>Raw_Data!D7940</f>
        <v>8290320122</v>
      </c>
      <c r="E7940" t="str">
        <f>Raw_Data!E7940</f>
        <v>YASIN, NURA</v>
      </c>
      <c r="F7940" t="str">
        <f>Raw_Data!F7940</f>
        <v>1265518567</v>
      </c>
      <c r="G7940" t="str">
        <f>Raw_Data!H7940</f>
        <v>3</v>
      </c>
      <c r="H7940">
        <f>IFERROR(VLOOKUP(G7940,Store_Map!$A$2:$I$100,3,FALSE),"")</f>
        <v>0</v>
      </c>
      <c r="I7940">
        <f>IFERROR(VLOOKUP(G7940,Store_Map!$A$2:$I$100,4,FALSE),"")</f>
        <v>0</v>
      </c>
      <c r="J7940">
        <f>IFERROR(VLOOKUP(G7940,Store_Map!$A$2:$I$100,5,FALSE),"")</f>
        <v>0</v>
      </c>
      <c r="K7940">
        <f>IFERROR(VLOOKUP(G7940,Store_Map!$A$2:$I$100,6,FALSE),"")</f>
        <v>0</v>
      </c>
      <c r="L7940">
        <f>IFERROR(VLOOKUP(G7940,Store_Map!$A$2:$I$100,7,FALSE),"")</f>
        <v>0</v>
      </c>
      <c r="M7940">
        <f>IFERROR(VLOOKUP(G7940,Store_Map!$A$2:$I$100,8,FALSE),"")</f>
        <v>0</v>
      </c>
      <c r="N7940">
        <f t="shared" si="1116"/>
        <v>0</v>
      </c>
      <c r="O7940" t="str">
        <f t="shared" si="1117"/>
        <v>PASS</v>
      </c>
      <c r="P7940" t="str">
        <f t="shared" si="1118"/>
        <v>PASS</v>
      </c>
      <c r="Q7940" t="str">
        <f t="shared" si="1119"/>
        <v>PASS</v>
      </c>
      <c r="R7940" t="str">
        <f t="shared" si="1120"/>
        <v>PASS</v>
      </c>
      <c r="S7940" t="str">
        <f t="shared" si="1121"/>
        <v>PASS</v>
      </c>
      <c r="T7940">
        <f t="shared" si="1122"/>
        <v>100</v>
      </c>
      <c r="U7940" t="str">
        <f t="shared" si="1123"/>
        <v>Low</v>
      </c>
      <c r="V7940" t="str">
        <f t="shared" si="1124"/>
        <v>Clean</v>
      </c>
    </row>
    <row r="7941" spans="1:22" x14ac:dyDescent="0.3">
      <c r="A7941" t="str">
        <f>Raw_Data!A7941</f>
        <v>36014424</v>
      </c>
      <c r="B7941">
        <f>Raw_Data!B7941</f>
        <v>45686</v>
      </c>
      <c r="C7941" t="str">
        <f>Raw_Data!C7941</f>
        <v>FLUTICASONE PROP 50 MCG SPR</v>
      </c>
      <c r="D7941" t="str">
        <f>Raw_Data!D7941</f>
        <v>536118399</v>
      </c>
      <c r="E7941" t="str">
        <f>Raw_Data!E7941</f>
        <v>Scoggins, Jennie</v>
      </c>
      <c r="F7941" t="str">
        <f>Raw_Data!F7941</f>
        <v>1982727400</v>
      </c>
      <c r="G7941" t="str">
        <f>Raw_Data!H7941</f>
        <v>3</v>
      </c>
      <c r="H7941">
        <f>IFERROR(VLOOKUP(G7941,Store_Map!$A$2:$I$100,3,FALSE),"")</f>
        <v>0</v>
      </c>
      <c r="I7941">
        <f>IFERROR(VLOOKUP(G7941,Store_Map!$A$2:$I$100,4,FALSE),"")</f>
        <v>0</v>
      </c>
      <c r="J7941">
        <f>IFERROR(VLOOKUP(G7941,Store_Map!$A$2:$I$100,5,FALSE),"")</f>
        <v>0</v>
      </c>
      <c r="K7941">
        <f>IFERROR(VLOOKUP(G7941,Store_Map!$A$2:$I$100,6,FALSE),"")</f>
        <v>0</v>
      </c>
      <c r="L7941">
        <f>IFERROR(VLOOKUP(G7941,Store_Map!$A$2:$I$100,7,FALSE),"")</f>
        <v>0</v>
      </c>
      <c r="M7941">
        <f>IFERROR(VLOOKUP(G7941,Store_Map!$A$2:$I$100,8,FALSE),"")</f>
        <v>0</v>
      </c>
      <c r="N7941">
        <f t="shared" si="1116"/>
        <v>0</v>
      </c>
      <c r="O7941" t="str">
        <f t="shared" si="1117"/>
        <v>PASS</v>
      </c>
      <c r="P7941" t="str">
        <f t="shared" si="1118"/>
        <v>REVIEW</v>
      </c>
      <c r="Q7941" t="str">
        <f t="shared" si="1119"/>
        <v>PASS</v>
      </c>
      <c r="R7941" t="str">
        <f t="shared" si="1120"/>
        <v>PASS</v>
      </c>
      <c r="S7941" t="str">
        <f t="shared" si="1121"/>
        <v>REVIEW</v>
      </c>
      <c r="T7941">
        <f t="shared" si="1122"/>
        <v>90</v>
      </c>
      <c r="U7941" t="str">
        <f t="shared" si="1123"/>
        <v>Low</v>
      </c>
      <c r="V7941" t="str">
        <f t="shared" si="1124"/>
        <v>Invalid NDC</v>
      </c>
    </row>
    <row r="7942" spans="1:22" x14ac:dyDescent="0.3">
      <c r="A7942" t="str">
        <f>Raw_Data!A7942</f>
        <v>36014486</v>
      </c>
      <c r="B7942">
        <f>Raw_Data!B7942</f>
        <v>45686</v>
      </c>
      <c r="C7942" t="str">
        <f>Raw_Data!C7942</f>
        <v>LANTUS SOLOSTAR 100 UNIT/ML</v>
      </c>
      <c r="D7942" t="str">
        <f>Raw_Data!D7942</f>
        <v>88221905</v>
      </c>
      <c r="E7942" t="str">
        <f>Raw_Data!E7942</f>
        <v>BYNE, EDMUND</v>
      </c>
      <c r="F7942" t="str">
        <f>Raw_Data!F7942</f>
        <v>1033186648</v>
      </c>
      <c r="G7942" t="str">
        <f>Raw_Data!H7942</f>
        <v>3</v>
      </c>
      <c r="H7942">
        <f>IFERROR(VLOOKUP(G7942,Store_Map!$A$2:$I$100,3,FALSE),"")</f>
        <v>0</v>
      </c>
      <c r="I7942">
        <f>IFERROR(VLOOKUP(G7942,Store_Map!$A$2:$I$100,4,FALSE),"")</f>
        <v>0</v>
      </c>
      <c r="J7942">
        <f>IFERROR(VLOOKUP(G7942,Store_Map!$A$2:$I$100,5,FALSE),"")</f>
        <v>0</v>
      </c>
      <c r="K7942">
        <f>IFERROR(VLOOKUP(G7942,Store_Map!$A$2:$I$100,6,FALSE),"")</f>
        <v>0</v>
      </c>
      <c r="L7942">
        <f>IFERROR(VLOOKUP(G7942,Store_Map!$A$2:$I$100,7,FALSE),"")</f>
        <v>0</v>
      </c>
      <c r="M7942">
        <f>IFERROR(VLOOKUP(G7942,Store_Map!$A$2:$I$100,8,FALSE),"")</f>
        <v>0</v>
      </c>
      <c r="N7942">
        <f t="shared" si="1116"/>
        <v>0</v>
      </c>
      <c r="O7942" t="str">
        <f t="shared" si="1117"/>
        <v>PASS</v>
      </c>
      <c r="P7942" t="str">
        <f t="shared" si="1118"/>
        <v>REVIEW</v>
      </c>
      <c r="Q7942" t="str">
        <f t="shared" si="1119"/>
        <v>PASS</v>
      </c>
      <c r="R7942" t="str">
        <f t="shared" si="1120"/>
        <v>PASS</v>
      </c>
      <c r="S7942" t="str">
        <f t="shared" si="1121"/>
        <v>REVIEW</v>
      </c>
      <c r="T7942">
        <f t="shared" si="1122"/>
        <v>90</v>
      </c>
      <c r="U7942" t="str">
        <f t="shared" si="1123"/>
        <v>Low</v>
      </c>
      <c r="V7942" t="str">
        <f t="shared" si="1124"/>
        <v>Invalid NDC</v>
      </c>
    </row>
    <row r="7943" spans="1:22" x14ac:dyDescent="0.3">
      <c r="A7943" t="str">
        <f>Raw_Data!A7943</f>
        <v>36014513</v>
      </c>
      <c r="B7943">
        <f>Raw_Data!B7943</f>
        <v>45686</v>
      </c>
      <c r="C7943" t="str">
        <f>Raw_Data!C7943</f>
        <v>AMITRIPTYLINE HCL 25 MG TAB</v>
      </c>
      <c r="D7943" t="str">
        <f>Raw_Data!D7943</f>
        <v>70710122601</v>
      </c>
      <c r="E7943" t="str">
        <f>Raw_Data!E7943</f>
        <v>YASIN, NURA</v>
      </c>
      <c r="F7943" t="str">
        <f>Raw_Data!F7943</f>
        <v>1265518567</v>
      </c>
      <c r="G7943" t="str">
        <f>Raw_Data!H7943</f>
        <v>3</v>
      </c>
      <c r="H7943">
        <f>IFERROR(VLOOKUP(G7943,Store_Map!$A$2:$I$100,3,FALSE),"")</f>
        <v>0</v>
      </c>
      <c r="I7943">
        <f>IFERROR(VLOOKUP(G7943,Store_Map!$A$2:$I$100,4,FALSE),"")</f>
        <v>0</v>
      </c>
      <c r="J7943">
        <f>IFERROR(VLOOKUP(G7943,Store_Map!$A$2:$I$100,5,FALSE),"")</f>
        <v>0</v>
      </c>
      <c r="K7943">
        <f>IFERROR(VLOOKUP(G7943,Store_Map!$A$2:$I$100,6,FALSE),"")</f>
        <v>0</v>
      </c>
      <c r="L7943">
        <f>IFERROR(VLOOKUP(G7943,Store_Map!$A$2:$I$100,7,FALSE),"")</f>
        <v>0</v>
      </c>
      <c r="M7943">
        <f>IFERROR(VLOOKUP(G7943,Store_Map!$A$2:$I$100,8,FALSE),"")</f>
        <v>0</v>
      </c>
      <c r="N7943">
        <f t="shared" si="1116"/>
        <v>0</v>
      </c>
      <c r="O7943" t="str">
        <f t="shared" si="1117"/>
        <v>PASS</v>
      </c>
      <c r="P7943" t="str">
        <f t="shared" si="1118"/>
        <v>PASS</v>
      </c>
      <c r="Q7943" t="str">
        <f t="shared" si="1119"/>
        <v>PASS</v>
      </c>
      <c r="R7943" t="str">
        <f t="shared" si="1120"/>
        <v>PASS</v>
      </c>
      <c r="S7943" t="str">
        <f t="shared" si="1121"/>
        <v>PASS</v>
      </c>
      <c r="T7943">
        <f t="shared" si="1122"/>
        <v>100</v>
      </c>
      <c r="U7943" t="str">
        <f t="shared" si="1123"/>
        <v>Low</v>
      </c>
      <c r="V7943" t="str">
        <f t="shared" si="1124"/>
        <v>Clean</v>
      </c>
    </row>
    <row r="7944" spans="1:22" x14ac:dyDescent="0.3">
      <c r="A7944" t="str">
        <f>Raw_Data!A7944</f>
        <v>36016245</v>
      </c>
      <c r="B7944">
        <f>Raw_Data!B7944</f>
        <v>45686</v>
      </c>
      <c r="C7944" t="str">
        <f>Raw_Data!C7944</f>
        <v>CLONIDINE HCL 0.3 MG TABLET</v>
      </c>
      <c r="D7944" t="str">
        <f>Raw_Data!D7944</f>
        <v>52817018210</v>
      </c>
      <c r="E7944" t="str">
        <f>Raw_Data!E7944</f>
        <v>Acevedo, Jose</v>
      </c>
      <c r="F7944" t="str">
        <f>Raw_Data!F7944</f>
        <v>1356327027</v>
      </c>
      <c r="G7944" t="str">
        <f>Raw_Data!H7944</f>
        <v>3</v>
      </c>
      <c r="H7944">
        <f>IFERROR(VLOOKUP(G7944,Store_Map!$A$2:$I$100,3,FALSE),"")</f>
        <v>0</v>
      </c>
      <c r="I7944">
        <f>IFERROR(VLOOKUP(G7944,Store_Map!$A$2:$I$100,4,FALSE),"")</f>
        <v>0</v>
      </c>
      <c r="J7944">
        <f>IFERROR(VLOOKUP(G7944,Store_Map!$A$2:$I$100,5,FALSE),"")</f>
        <v>0</v>
      </c>
      <c r="K7944">
        <f>IFERROR(VLOOKUP(G7944,Store_Map!$A$2:$I$100,6,FALSE),"")</f>
        <v>0</v>
      </c>
      <c r="L7944">
        <f>IFERROR(VLOOKUP(G7944,Store_Map!$A$2:$I$100,7,FALSE),"")</f>
        <v>0</v>
      </c>
      <c r="M7944">
        <f>IFERROR(VLOOKUP(G7944,Store_Map!$A$2:$I$100,8,FALSE),"")</f>
        <v>0</v>
      </c>
      <c r="N7944">
        <f t="shared" si="1116"/>
        <v>0</v>
      </c>
      <c r="O7944" t="str">
        <f t="shared" si="1117"/>
        <v>PASS</v>
      </c>
      <c r="P7944" t="str">
        <f t="shared" si="1118"/>
        <v>PASS</v>
      </c>
      <c r="Q7944" t="str">
        <f t="shared" si="1119"/>
        <v>PASS</v>
      </c>
      <c r="R7944" t="str">
        <f t="shared" si="1120"/>
        <v>PASS</v>
      </c>
      <c r="S7944" t="str">
        <f t="shared" si="1121"/>
        <v>PASS</v>
      </c>
      <c r="T7944">
        <f t="shared" si="1122"/>
        <v>100</v>
      </c>
      <c r="U7944" t="str">
        <f t="shared" si="1123"/>
        <v>Low</v>
      </c>
      <c r="V7944" t="str">
        <f t="shared" si="1124"/>
        <v>Clean</v>
      </c>
    </row>
    <row r="7945" spans="1:22" x14ac:dyDescent="0.3">
      <c r="A7945" t="str">
        <f>Raw_Data!A7945</f>
        <v>36016249</v>
      </c>
      <c r="B7945">
        <f>Raw_Data!B7945</f>
        <v>45686</v>
      </c>
      <c r="C7945" t="str">
        <f>Raw_Data!C7945</f>
        <v>METFORMIN HCL 500 MG TABLET</v>
      </c>
      <c r="D7945" t="str">
        <f>Raw_Data!D7945</f>
        <v>70010006305</v>
      </c>
      <c r="E7945" t="str">
        <f>Raw_Data!E7945</f>
        <v>AKHTAR, MIRIAM</v>
      </c>
      <c r="F7945" t="str">
        <f>Raw_Data!F7945</f>
        <v>1780024596</v>
      </c>
      <c r="G7945" t="str">
        <f>Raw_Data!H7945</f>
        <v>3</v>
      </c>
      <c r="H7945">
        <f>IFERROR(VLOOKUP(G7945,Store_Map!$A$2:$I$100,3,FALSE),"")</f>
        <v>0</v>
      </c>
      <c r="I7945">
        <f>IFERROR(VLOOKUP(G7945,Store_Map!$A$2:$I$100,4,FALSE),"")</f>
        <v>0</v>
      </c>
      <c r="J7945">
        <f>IFERROR(VLOOKUP(G7945,Store_Map!$A$2:$I$100,5,FALSE),"")</f>
        <v>0</v>
      </c>
      <c r="K7945">
        <f>IFERROR(VLOOKUP(G7945,Store_Map!$A$2:$I$100,6,FALSE),"")</f>
        <v>0</v>
      </c>
      <c r="L7945">
        <f>IFERROR(VLOOKUP(G7945,Store_Map!$A$2:$I$100,7,FALSE),"")</f>
        <v>0</v>
      </c>
      <c r="M7945">
        <f>IFERROR(VLOOKUP(G7945,Store_Map!$A$2:$I$100,8,FALSE),"")</f>
        <v>0</v>
      </c>
      <c r="N7945">
        <f t="shared" si="1116"/>
        <v>0</v>
      </c>
      <c r="O7945" t="str">
        <f t="shared" si="1117"/>
        <v>PASS</v>
      </c>
      <c r="P7945" t="str">
        <f t="shared" si="1118"/>
        <v>PASS</v>
      </c>
      <c r="Q7945" t="str">
        <f t="shared" si="1119"/>
        <v>PASS</v>
      </c>
      <c r="R7945" t="str">
        <f t="shared" si="1120"/>
        <v>PASS</v>
      </c>
      <c r="S7945" t="str">
        <f t="shared" si="1121"/>
        <v>PASS</v>
      </c>
      <c r="T7945">
        <f t="shared" si="1122"/>
        <v>100</v>
      </c>
      <c r="U7945" t="str">
        <f t="shared" si="1123"/>
        <v>Low</v>
      </c>
      <c r="V7945" t="str">
        <f t="shared" si="1124"/>
        <v>Clean</v>
      </c>
    </row>
    <row r="7946" spans="1:22" x14ac:dyDescent="0.3">
      <c r="A7946" t="str">
        <f>Raw_Data!A7946</f>
        <v>36016269</v>
      </c>
      <c r="B7946">
        <f>Raw_Data!B7946</f>
        <v>45686</v>
      </c>
      <c r="C7946" t="str">
        <f>Raw_Data!C7946</f>
        <v>METOPROLOL TARTRATE 100 MG</v>
      </c>
      <c r="D7946" t="str">
        <f>Raw_Data!D7946</f>
        <v>378004701</v>
      </c>
      <c r="E7946" t="str">
        <f>Raw_Data!E7946</f>
        <v>GIBBS, JON</v>
      </c>
      <c r="F7946" t="str">
        <f>Raw_Data!F7946</f>
        <v>1700896156</v>
      </c>
      <c r="G7946" t="str">
        <f>Raw_Data!H7946</f>
        <v>3</v>
      </c>
      <c r="H7946">
        <f>IFERROR(VLOOKUP(G7946,Store_Map!$A$2:$I$100,3,FALSE),"")</f>
        <v>0</v>
      </c>
      <c r="I7946">
        <f>IFERROR(VLOOKUP(G7946,Store_Map!$A$2:$I$100,4,FALSE),"")</f>
        <v>0</v>
      </c>
      <c r="J7946">
        <f>IFERROR(VLOOKUP(G7946,Store_Map!$A$2:$I$100,5,FALSE),"")</f>
        <v>0</v>
      </c>
      <c r="K7946">
        <f>IFERROR(VLOOKUP(G7946,Store_Map!$A$2:$I$100,6,FALSE),"")</f>
        <v>0</v>
      </c>
      <c r="L7946">
        <f>IFERROR(VLOOKUP(G7946,Store_Map!$A$2:$I$100,7,FALSE),"")</f>
        <v>0</v>
      </c>
      <c r="M7946">
        <f>IFERROR(VLOOKUP(G7946,Store_Map!$A$2:$I$100,8,FALSE),"")</f>
        <v>0</v>
      </c>
      <c r="N7946">
        <f t="shared" si="1116"/>
        <v>0</v>
      </c>
      <c r="O7946" t="str">
        <f t="shared" si="1117"/>
        <v>PASS</v>
      </c>
      <c r="P7946" t="str">
        <f t="shared" si="1118"/>
        <v>REVIEW</v>
      </c>
      <c r="Q7946" t="str">
        <f t="shared" si="1119"/>
        <v>PASS</v>
      </c>
      <c r="R7946" t="str">
        <f t="shared" si="1120"/>
        <v>PASS</v>
      </c>
      <c r="S7946" t="str">
        <f t="shared" si="1121"/>
        <v>REVIEW</v>
      </c>
      <c r="T7946">
        <f t="shared" si="1122"/>
        <v>90</v>
      </c>
      <c r="U7946" t="str">
        <f t="shared" si="1123"/>
        <v>Low</v>
      </c>
      <c r="V7946" t="str">
        <f t="shared" si="1124"/>
        <v>Invalid NDC</v>
      </c>
    </row>
    <row r="7947" spans="1:22" x14ac:dyDescent="0.3">
      <c r="A7947" t="str">
        <f>Raw_Data!A7947</f>
        <v>36016271</v>
      </c>
      <c r="B7947">
        <f>Raw_Data!B7947</f>
        <v>45686</v>
      </c>
      <c r="C7947" t="str">
        <f>Raw_Data!C7947</f>
        <v>LORATADINE 10 MG TABLET</v>
      </c>
      <c r="D7947" t="str">
        <f>Raw_Data!D7947</f>
        <v>45802065065</v>
      </c>
      <c r="E7947" t="str">
        <f>Raw_Data!E7947</f>
        <v>GIBBS, JON</v>
      </c>
      <c r="F7947" t="str">
        <f>Raw_Data!F7947</f>
        <v>1700896156</v>
      </c>
      <c r="G7947" t="str">
        <f>Raw_Data!H7947</f>
        <v>3</v>
      </c>
      <c r="H7947">
        <f>IFERROR(VLOOKUP(G7947,Store_Map!$A$2:$I$100,3,FALSE),"")</f>
        <v>0</v>
      </c>
      <c r="I7947">
        <f>IFERROR(VLOOKUP(G7947,Store_Map!$A$2:$I$100,4,FALSE),"")</f>
        <v>0</v>
      </c>
      <c r="J7947">
        <f>IFERROR(VLOOKUP(G7947,Store_Map!$A$2:$I$100,5,FALSE),"")</f>
        <v>0</v>
      </c>
      <c r="K7947">
        <f>IFERROR(VLOOKUP(G7947,Store_Map!$A$2:$I$100,6,FALSE),"")</f>
        <v>0</v>
      </c>
      <c r="L7947">
        <f>IFERROR(VLOOKUP(G7947,Store_Map!$A$2:$I$100,7,FALSE),"")</f>
        <v>0</v>
      </c>
      <c r="M7947">
        <f>IFERROR(VLOOKUP(G7947,Store_Map!$A$2:$I$100,8,FALSE),"")</f>
        <v>0</v>
      </c>
      <c r="N7947">
        <f t="shared" si="1116"/>
        <v>0</v>
      </c>
      <c r="O7947" t="str">
        <f t="shared" si="1117"/>
        <v>PASS</v>
      </c>
      <c r="P7947" t="str">
        <f t="shared" si="1118"/>
        <v>PASS</v>
      </c>
      <c r="Q7947" t="str">
        <f t="shared" si="1119"/>
        <v>PASS</v>
      </c>
      <c r="R7947" t="str">
        <f t="shared" si="1120"/>
        <v>PASS</v>
      </c>
      <c r="S7947" t="str">
        <f t="shared" si="1121"/>
        <v>PASS</v>
      </c>
      <c r="T7947">
        <f t="shared" si="1122"/>
        <v>100</v>
      </c>
      <c r="U7947" t="str">
        <f t="shared" si="1123"/>
        <v>Low</v>
      </c>
      <c r="V7947" t="str">
        <f t="shared" si="1124"/>
        <v>Clean</v>
      </c>
    </row>
    <row r="7948" spans="1:22" x14ac:dyDescent="0.3">
      <c r="A7948" t="str">
        <f>Raw_Data!A7948</f>
        <v>36016275</v>
      </c>
      <c r="B7948">
        <f>Raw_Data!B7948</f>
        <v>45686</v>
      </c>
      <c r="C7948" t="str">
        <f>Raw_Data!C7948</f>
        <v>ATOMOXETINE HCL 10 MG CAPSU</v>
      </c>
      <c r="D7948" t="str">
        <f>Raw_Data!D7948</f>
        <v>93354256</v>
      </c>
      <c r="E7948" t="str">
        <f>Raw_Data!E7948</f>
        <v>GIBBS, JON</v>
      </c>
      <c r="F7948" t="str">
        <f>Raw_Data!F7948</f>
        <v>1700896156</v>
      </c>
      <c r="G7948" t="str">
        <f>Raw_Data!H7948</f>
        <v>3</v>
      </c>
      <c r="H7948">
        <f>IFERROR(VLOOKUP(G7948,Store_Map!$A$2:$I$100,3,FALSE),"")</f>
        <v>0</v>
      </c>
      <c r="I7948">
        <f>IFERROR(VLOOKUP(G7948,Store_Map!$A$2:$I$100,4,FALSE),"")</f>
        <v>0</v>
      </c>
      <c r="J7948">
        <f>IFERROR(VLOOKUP(G7948,Store_Map!$A$2:$I$100,5,FALSE),"")</f>
        <v>0</v>
      </c>
      <c r="K7948">
        <f>IFERROR(VLOOKUP(G7948,Store_Map!$A$2:$I$100,6,FALSE),"")</f>
        <v>0</v>
      </c>
      <c r="L7948">
        <f>IFERROR(VLOOKUP(G7948,Store_Map!$A$2:$I$100,7,FALSE),"")</f>
        <v>0</v>
      </c>
      <c r="M7948">
        <f>IFERROR(VLOOKUP(G7948,Store_Map!$A$2:$I$100,8,FALSE),"")</f>
        <v>0</v>
      </c>
      <c r="N7948">
        <f t="shared" si="1116"/>
        <v>0</v>
      </c>
      <c r="O7948" t="str">
        <f t="shared" si="1117"/>
        <v>PASS</v>
      </c>
      <c r="P7948" t="str">
        <f t="shared" si="1118"/>
        <v>REVIEW</v>
      </c>
      <c r="Q7948" t="str">
        <f t="shared" si="1119"/>
        <v>PASS</v>
      </c>
      <c r="R7948" t="str">
        <f t="shared" si="1120"/>
        <v>PASS</v>
      </c>
      <c r="S7948" t="str">
        <f t="shared" si="1121"/>
        <v>REVIEW</v>
      </c>
      <c r="T7948">
        <f t="shared" si="1122"/>
        <v>90</v>
      </c>
      <c r="U7948" t="str">
        <f t="shared" si="1123"/>
        <v>Low</v>
      </c>
      <c r="V7948" t="str">
        <f t="shared" si="1124"/>
        <v>Invalid NDC</v>
      </c>
    </row>
    <row r="7949" spans="1:22" x14ac:dyDescent="0.3">
      <c r="A7949" t="str">
        <f>Raw_Data!A7949</f>
        <v>36016133</v>
      </c>
      <c r="B7949">
        <f>Raw_Data!B7949</f>
        <v>45686</v>
      </c>
      <c r="C7949" t="str">
        <f>Raw_Data!C7949</f>
        <v>AMLODIPINE BESYLATE 10 MG T</v>
      </c>
      <c r="D7949" t="str">
        <f>Raw_Data!D7949</f>
        <v>29300039810</v>
      </c>
      <c r="E7949" t="str">
        <f>Raw_Data!E7949</f>
        <v>Schindler, Julie</v>
      </c>
      <c r="F7949" t="str">
        <f>Raw_Data!F7949</f>
        <v>1013906452</v>
      </c>
      <c r="G7949" t="str">
        <f>Raw_Data!H7949</f>
        <v>3</v>
      </c>
      <c r="H7949">
        <f>IFERROR(VLOOKUP(G7949,Store_Map!$A$2:$I$100,3,FALSE),"")</f>
        <v>0</v>
      </c>
      <c r="I7949">
        <f>IFERROR(VLOOKUP(G7949,Store_Map!$A$2:$I$100,4,FALSE),"")</f>
        <v>0</v>
      </c>
      <c r="J7949">
        <f>IFERROR(VLOOKUP(G7949,Store_Map!$A$2:$I$100,5,FALSE),"")</f>
        <v>0</v>
      </c>
      <c r="K7949">
        <f>IFERROR(VLOOKUP(G7949,Store_Map!$A$2:$I$100,6,FALSE),"")</f>
        <v>0</v>
      </c>
      <c r="L7949">
        <f>IFERROR(VLOOKUP(G7949,Store_Map!$A$2:$I$100,7,FALSE),"")</f>
        <v>0</v>
      </c>
      <c r="M7949">
        <f>IFERROR(VLOOKUP(G7949,Store_Map!$A$2:$I$100,8,FALSE),"")</f>
        <v>0</v>
      </c>
      <c r="N7949">
        <f t="shared" si="1116"/>
        <v>0</v>
      </c>
      <c r="O7949" t="str">
        <f t="shared" si="1117"/>
        <v>PASS</v>
      </c>
      <c r="P7949" t="str">
        <f t="shared" si="1118"/>
        <v>PASS</v>
      </c>
      <c r="Q7949" t="str">
        <f t="shared" si="1119"/>
        <v>PASS</v>
      </c>
      <c r="R7949" t="str">
        <f t="shared" si="1120"/>
        <v>PASS</v>
      </c>
      <c r="S7949" t="str">
        <f t="shared" si="1121"/>
        <v>PASS</v>
      </c>
      <c r="T7949">
        <f t="shared" si="1122"/>
        <v>100</v>
      </c>
      <c r="U7949" t="str">
        <f t="shared" si="1123"/>
        <v>Low</v>
      </c>
      <c r="V7949" t="str">
        <f t="shared" si="1124"/>
        <v>Clean</v>
      </c>
    </row>
    <row r="7950" spans="1:22" x14ac:dyDescent="0.3">
      <c r="A7950" t="str">
        <f>Raw_Data!A7950</f>
        <v>36016846</v>
      </c>
      <c r="B7950">
        <f>Raw_Data!B7950</f>
        <v>45686</v>
      </c>
      <c r="C7950" t="str">
        <f>Raw_Data!C7950</f>
        <v>HYDROCORTISONE 2.5% CREAM</v>
      </c>
      <c r="D7950" t="str">
        <f>Raw_Data!D7950</f>
        <v>168008031</v>
      </c>
      <c r="E7950" t="str">
        <f>Raw_Data!E7950</f>
        <v>ERTLE, VALERIE</v>
      </c>
      <c r="F7950" t="str">
        <f>Raw_Data!F7950</f>
        <v>1245619592</v>
      </c>
      <c r="G7950" t="str">
        <f>Raw_Data!H7950</f>
        <v>3</v>
      </c>
      <c r="H7950">
        <f>IFERROR(VLOOKUP(G7950,Store_Map!$A$2:$I$100,3,FALSE),"")</f>
        <v>0</v>
      </c>
      <c r="I7950">
        <f>IFERROR(VLOOKUP(G7950,Store_Map!$A$2:$I$100,4,FALSE),"")</f>
        <v>0</v>
      </c>
      <c r="J7950">
        <f>IFERROR(VLOOKUP(G7950,Store_Map!$A$2:$I$100,5,FALSE),"")</f>
        <v>0</v>
      </c>
      <c r="K7950">
        <f>IFERROR(VLOOKUP(G7950,Store_Map!$A$2:$I$100,6,FALSE),"")</f>
        <v>0</v>
      </c>
      <c r="L7950">
        <f>IFERROR(VLOOKUP(G7950,Store_Map!$A$2:$I$100,7,FALSE),"")</f>
        <v>0</v>
      </c>
      <c r="M7950">
        <f>IFERROR(VLOOKUP(G7950,Store_Map!$A$2:$I$100,8,FALSE),"")</f>
        <v>0</v>
      </c>
      <c r="N7950">
        <f t="shared" si="1116"/>
        <v>0</v>
      </c>
      <c r="O7950" t="str">
        <f t="shared" si="1117"/>
        <v>PASS</v>
      </c>
      <c r="P7950" t="str">
        <f t="shared" si="1118"/>
        <v>REVIEW</v>
      </c>
      <c r="Q7950" t="str">
        <f t="shared" si="1119"/>
        <v>PASS</v>
      </c>
      <c r="R7950" t="str">
        <f t="shared" si="1120"/>
        <v>PASS</v>
      </c>
      <c r="S7950" t="str">
        <f t="shared" si="1121"/>
        <v>REVIEW</v>
      </c>
      <c r="T7950">
        <f t="shared" si="1122"/>
        <v>90</v>
      </c>
      <c r="U7950" t="str">
        <f t="shared" si="1123"/>
        <v>Low</v>
      </c>
      <c r="V7950" t="str">
        <f t="shared" si="1124"/>
        <v>Invalid NDC</v>
      </c>
    </row>
    <row r="7951" spans="1:22" x14ac:dyDescent="0.3">
      <c r="A7951" t="str">
        <f>Raw_Data!A7951</f>
        <v>36016847</v>
      </c>
      <c r="B7951">
        <f>Raw_Data!B7951</f>
        <v>45686</v>
      </c>
      <c r="C7951" t="str">
        <f>Raw_Data!C7951</f>
        <v>CETIRIZINE HCL 1 MG/ML SOLN</v>
      </c>
      <c r="D7951" t="str">
        <f>Raw_Data!D7951</f>
        <v>45802097426</v>
      </c>
      <c r="E7951" t="str">
        <f>Raw_Data!E7951</f>
        <v>ERTLE, VALERIE</v>
      </c>
      <c r="F7951" t="str">
        <f>Raw_Data!F7951</f>
        <v>1245619592</v>
      </c>
      <c r="G7951" t="str">
        <f>Raw_Data!H7951</f>
        <v>3</v>
      </c>
      <c r="H7951">
        <f>IFERROR(VLOOKUP(G7951,Store_Map!$A$2:$I$100,3,FALSE),"")</f>
        <v>0</v>
      </c>
      <c r="I7951">
        <f>IFERROR(VLOOKUP(G7951,Store_Map!$A$2:$I$100,4,FALSE),"")</f>
        <v>0</v>
      </c>
      <c r="J7951">
        <f>IFERROR(VLOOKUP(G7951,Store_Map!$A$2:$I$100,5,FALSE),"")</f>
        <v>0</v>
      </c>
      <c r="K7951">
        <f>IFERROR(VLOOKUP(G7951,Store_Map!$A$2:$I$100,6,FALSE),"")</f>
        <v>0</v>
      </c>
      <c r="L7951">
        <f>IFERROR(VLOOKUP(G7951,Store_Map!$A$2:$I$100,7,FALSE),"")</f>
        <v>0</v>
      </c>
      <c r="M7951">
        <f>IFERROR(VLOOKUP(G7951,Store_Map!$A$2:$I$100,8,FALSE),"")</f>
        <v>0</v>
      </c>
      <c r="N7951">
        <f t="shared" si="1116"/>
        <v>0</v>
      </c>
      <c r="O7951" t="str">
        <f t="shared" si="1117"/>
        <v>PASS</v>
      </c>
      <c r="P7951" t="str">
        <f t="shared" si="1118"/>
        <v>PASS</v>
      </c>
      <c r="Q7951" t="str">
        <f t="shared" si="1119"/>
        <v>PASS</v>
      </c>
      <c r="R7951" t="str">
        <f t="shared" si="1120"/>
        <v>PASS</v>
      </c>
      <c r="S7951" t="str">
        <f t="shared" si="1121"/>
        <v>PASS</v>
      </c>
      <c r="T7951">
        <f t="shared" si="1122"/>
        <v>100</v>
      </c>
      <c r="U7951" t="str">
        <f t="shared" si="1123"/>
        <v>Low</v>
      </c>
      <c r="V7951" t="str">
        <f t="shared" si="1124"/>
        <v>Clean</v>
      </c>
    </row>
    <row r="7952" spans="1:22" x14ac:dyDescent="0.3">
      <c r="A7952" t="str">
        <f>Raw_Data!A7952</f>
        <v>32003022</v>
      </c>
      <c r="B7952">
        <f>Raw_Data!B7952</f>
        <v>45686</v>
      </c>
      <c r="C7952" t="str">
        <f>Raw_Data!C7952</f>
        <v>METHYLPHENIDATE CD 10 MG CA</v>
      </c>
      <c r="D7952" t="str">
        <f>Raw_Data!D7952</f>
        <v>93529501</v>
      </c>
      <c r="E7952" t="str">
        <f>Raw_Data!E7952</f>
        <v>INGRAM, MAYA</v>
      </c>
      <c r="F7952" t="str">
        <f>Raw_Data!F7952</f>
        <v>1518221464</v>
      </c>
      <c r="G7952" t="str">
        <f>Raw_Data!H7952</f>
        <v>3</v>
      </c>
      <c r="H7952">
        <f>IFERROR(VLOOKUP(G7952,Store_Map!$A$2:$I$100,3,FALSE),"")</f>
        <v>0</v>
      </c>
      <c r="I7952">
        <f>IFERROR(VLOOKUP(G7952,Store_Map!$A$2:$I$100,4,FALSE),"")</f>
        <v>0</v>
      </c>
      <c r="J7952">
        <f>IFERROR(VLOOKUP(G7952,Store_Map!$A$2:$I$100,5,FALSE),"")</f>
        <v>0</v>
      </c>
      <c r="K7952">
        <f>IFERROR(VLOOKUP(G7952,Store_Map!$A$2:$I$100,6,FALSE),"")</f>
        <v>0</v>
      </c>
      <c r="L7952">
        <f>IFERROR(VLOOKUP(G7952,Store_Map!$A$2:$I$100,7,FALSE),"")</f>
        <v>0</v>
      </c>
      <c r="M7952">
        <f>IFERROR(VLOOKUP(G7952,Store_Map!$A$2:$I$100,8,FALSE),"")</f>
        <v>0</v>
      </c>
      <c r="N7952">
        <f t="shared" si="1116"/>
        <v>0</v>
      </c>
      <c r="O7952" t="str">
        <f t="shared" si="1117"/>
        <v>PASS</v>
      </c>
      <c r="P7952" t="str">
        <f t="shared" si="1118"/>
        <v>REVIEW</v>
      </c>
      <c r="Q7952" t="str">
        <f t="shared" si="1119"/>
        <v>PASS</v>
      </c>
      <c r="R7952" t="str">
        <f t="shared" si="1120"/>
        <v>PASS</v>
      </c>
      <c r="S7952" t="str">
        <f t="shared" si="1121"/>
        <v>REVIEW</v>
      </c>
      <c r="T7952">
        <f t="shared" si="1122"/>
        <v>90</v>
      </c>
      <c r="U7952" t="str">
        <f t="shared" si="1123"/>
        <v>Low</v>
      </c>
      <c r="V7952" t="str">
        <f t="shared" si="1124"/>
        <v>Invalid NDC</v>
      </c>
    </row>
    <row r="7953" spans="1:22" x14ac:dyDescent="0.3">
      <c r="A7953" t="str">
        <f>Raw_Data!A7953</f>
        <v>32003023</v>
      </c>
      <c r="B7953">
        <f>Raw_Data!B7953</f>
        <v>45686</v>
      </c>
      <c r="C7953" t="str">
        <f>Raw_Data!C7953</f>
        <v>METHYLPHENIDATE 5 MG/5 ML S</v>
      </c>
      <c r="D7953" t="str">
        <f>Raw_Data!D7953</f>
        <v>70752013114</v>
      </c>
      <c r="E7953" t="str">
        <f>Raw_Data!E7953</f>
        <v>INGRAM, MAYA</v>
      </c>
      <c r="F7953" t="str">
        <f>Raw_Data!F7953</f>
        <v>1518221464</v>
      </c>
      <c r="G7953" t="str">
        <f>Raw_Data!H7953</f>
        <v>3</v>
      </c>
      <c r="H7953">
        <f>IFERROR(VLOOKUP(G7953,Store_Map!$A$2:$I$100,3,FALSE),"")</f>
        <v>0</v>
      </c>
      <c r="I7953">
        <f>IFERROR(VLOOKUP(G7953,Store_Map!$A$2:$I$100,4,FALSE),"")</f>
        <v>0</v>
      </c>
      <c r="J7953">
        <f>IFERROR(VLOOKUP(G7953,Store_Map!$A$2:$I$100,5,FALSE),"")</f>
        <v>0</v>
      </c>
      <c r="K7953">
        <f>IFERROR(VLOOKUP(G7953,Store_Map!$A$2:$I$100,6,FALSE),"")</f>
        <v>0</v>
      </c>
      <c r="L7953">
        <f>IFERROR(VLOOKUP(G7953,Store_Map!$A$2:$I$100,7,FALSE),"")</f>
        <v>0</v>
      </c>
      <c r="M7953">
        <f>IFERROR(VLOOKUP(G7953,Store_Map!$A$2:$I$100,8,FALSE),"")</f>
        <v>0</v>
      </c>
      <c r="N7953">
        <f t="shared" si="1116"/>
        <v>0</v>
      </c>
      <c r="O7953" t="str">
        <f t="shared" si="1117"/>
        <v>PASS</v>
      </c>
      <c r="P7953" t="str">
        <f t="shared" si="1118"/>
        <v>PASS</v>
      </c>
      <c r="Q7953" t="str">
        <f t="shared" si="1119"/>
        <v>PASS</v>
      </c>
      <c r="R7953" t="str">
        <f t="shared" si="1120"/>
        <v>PASS</v>
      </c>
      <c r="S7953" t="str">
        <f t="shared" si="1121"/>
        <v>PASS</v>
      </c>
      <c r="T7953">
        <f t="shared" si="1122"/>
        <v>100</v>
      </c>
      <c r="U7953" t="str">
        <f t="shared" si="1123"/>
        <v>Low</v>
      </c>
      <c r="V7953" t="str">
        <f t="shared" si="1124"/>
        <v>Clean</v>
      </c>
    </row>
    <row r="7954" spans="1:22" x14ac:dyDescent="0.3">
      <c r="A7954" t="str">
        <f>Raw_Data!A7954</f>
        <v>36016525</v>
      </c>
      <c r="B7954">
        <f>Raw_Data!B7954</f>
        <v>45686</v>
      </c>
      <c r="C7954" t="str">
        <f>Raw_Data!C7954</f>
        <v>JARDIANCE 25 MG TABLET</v>
      </c>
      <c r="D7954" t="str">
        <f>Raw_Data!D7954</f>
        <v>597015330</v>
      </c>
      <c r="E7954" t="str">
        <f>Raw_Data!E7954</f>
        <v>GIBBS, JON</v>
      </c>
      <c r="F7954" t="str">
        <f>Raw_Data!F7954</f>
        <v>1700896156</v>
      </c>
      <c r="G7954" t="str">
        <f>Raw_Data!H7954</f>
        <v>3</v>
      </c>
      <c r="H7954">
        <f>IFERROR(VLOOKUP(G7954,Store_Map!$A$2:$I$100,3,FALSE),"")</f>
        <v>0</v>
      </c>
      <c r="I7954">
        <f>IFERROR(VLOOKUP(G7954,Store_Map!$A$2:$I$100,4,FALSE),"")</f>
        <v>0</v>
      </c>
      <c r="J7954">
        <f>IFERROR(VLOOKUP(G7954,Store_Map!$A$2:$I$100,5,FALSE),"")</f>
        <v>0</v>
      </c>
      <c r="K7954">
        <f>IFERROR(VLOOKUP(G7954,Store_Map!$A$2:$I$100,6,FALSE),"")</f>
        <v>0</v>
      </c>
      <c r="L7954">
        <f>IFERROR(VLOOKUP(G7954,Store_Map!$A$2:$I$100,7,FALSE),"")</f>
        <v>0</v>
      </c>
      <c r="M7954">
        <f>IFERROR(VLOOKUP(G7954,Store_Map!$A$2:$I$100,8,FALSE),"")</f>
        <v>0</v>
      </c>
      <c r="N7954">
        <f t="shared" si="1116"/>
        <v>0</v>
      </c>
      <c r="O7954" t="str">
        <f t="shared" si="1117"/>
        <v>PASS</v>
      </c>
      <c r="P7954" t="str">
        <f t="shared" si="1118"/>
        <v>REVIEW</v>
      </c>
      <c r="Q7954" t="str">
        <f t="shared" si="1119"/>
        <v>PASS</v>
      </c>
      <c r="R7954" t="str">
        <f t="shared" si="1120"/>
        <v>PASS</v>
      </c>
      <c r="S7954" t="str">
        <f t="shared" si="1121"/>
        <v>REVIEW</v>
      </c>
      <c r="T7954">
        <f t="shared" si="1122"/>
        <v>90</v>
      </c>
      <c r="U7954" t="str">
        <f t="shared" si="1123"/>
        <v>Low</v>
      </c>
      <c r="V7954" t="str">
        <f t="shared" si="1124"/>
        <v>Invalid NDC</v>
      </c>
    </row>
    <row r="7955" spans="1:22" x14ac:dyDescent="0.3">
      <c r="A7955" t="str">
        <f>Raw_Data!A7955</f>
        <v>36010501</v>
      </c>
      <c r="B7955">
        <f>Raw_Data!B7955</f>
        <v>45686</v>
      </c>
      <c r="C7955" t="str">
        <f>Raw_Data!C7955</f>
        <v>FLUTICASONE PROP 50 MCG SPR</v>
      </c>
      <c r="D7955" t="str">
        <f>Raw_Data!D7955</f>
        <v>536118399</v>
      </c>
      <c r="E7955" t="str">
        <f>Raw_Data!E7955</f>
        <v>WILLIFORD, KATHRYN</v>
      </c>
      <c r="F7955" t="str">
        <f>Raw_Data!F7955</f>
        <v>1962626572</v>
      </c>
      <c r="G7955" t="str">
        <f>Raw_Data!H7955</f>
        <v>3</v>
      </c>
      <c r="H7955">
        <f>IFERROR(VLOOKUP(G7955,Store_Map!$A$2:$I$100,3,FALSE),"")</f>
        <v>0</v>
      </c>
      <c r="I7955">
        <f>IFERROR(VLOOKUP(G7955,Store_Map!$A$2:$I$100,4,FALSE),"")</f>
        <v>0</v>
      </c>
      <c r="J7955">
        <f>IFERROR(VLOOKUP(G7955,Store_Map!$A$2:$I$100,5,FALSE),"")</f>
        <v>0</v>
      </c>
      <c r="K7955">
        <f>IFERROR(VLOOKUP(G7955,Store_Map!$A$2:$I$100,6,FALSE),"")</f>
        <v>0</v>
      </c>
      <c r="L7955">
        <f>IFERROR(VLOOKUP(G7955,Store_Map!$A$2:$I$100,7,FALSE),"")</f>
        <v>0</v>
      </c>
      <c r="M7955">
        <f>IFERROR(VLOOKUP(G7955,Store_Map!$A$2:$I$100,8,FALSE),"")</f>
        <v>0</v>
      </c>
      <c r="N7955">
        <f t="shared" si="1116"/>
        <v>0</v>
      </c>
      <c r="O7955" t="str">
        <f t="shared" si="1117"/>
        <v>PASS</v>
      </c>
      <c r="P7955" t="str">
        <f t="shared" si="1118"/>
        <v>REVIEW</v>
      </c>
      <c r="Q7955" t="str">
        <f t="shared" si="1119"/>
        <v>PASS</v>
      </c>
      <c r="R7955" t="str">
        <f t="shared" si="1120"/>
        <v>PASS</v>
      </c>
      <c r="S7955" t="str">
        <f t="shared" si="1121"/>
        <v>REVIEW</v>
      </c>
      <c r="T7955">
        <f t="shared" si="1122"/>
        <v>90</v>
      </c>
      <c r="U7955" t="str">
        <f t="shared" si="1123"/>
        <v>Low</v>
      </c>
      <c r="V7955" t="str">
        <f t="shared" si="1124"/>
        <v>Invalid NDC</v>
      </c>
    </row>
    <row r="7956" spans="1:22" x14ac:dyDescent="0.3">
      <c r="A7956" t="str">
        <f>Raw_Data!A7956</f>
        <v>36016848</v>
      </c>
      <c r="B7956">
        <f>Raw_Data!B7956</f>
        <v>45686</v>
      </c>
      <c r="C7956" t="str">
        <f>Raw_Data!C7956</f>
        <v>AMOXICILLIN 400 MG/5 ML SUS</v>
      </c>
      <c r="D7956" t="str">
        <f>Raw_Data!D7956</f>
        <v>65862007101</v>
      </c>
      <c r="E7956" t="str">
        <f>Raw_Data!E7956</f>
        <v>Scoggins, Jennie</v>
      </c>
      <c r="F7956" t="str">
        <f>Raw_Data!F7956</f>
        <v>1982727400</v>
      </c>
      <c r="G7956" t="str">
        <f>Raw_Data!H7956</f>
        <v>3</v>
      </c>
      <c r="H7956">
        <f>IFERROR(VLOOKUP(G7956,Store_Map!$A$2:$I$100,3,FALSE),"")</f>
        <v>0</v>
      </c>
      <c r="I7956">
        <f>IFERROR(VLOOKUP(G7956,Store_Map!$A$2:$I$100,4,FALSE),"")</f>
        <v>0</v>
      </c>
      <c r="J7956">
        <f>IFERROR(VLOOKUP(G7956,Store_Map!$A$2:$I$100,5,FALSE),"")</f>
        <v>0</v>
      </c>
      <c r="K7956">
        <f>IFERROR(VLOOKUP(G7956,Store_Map!$A$2:$I$100,6,FALSE),"")</f>
        <v>0</v>
      </c>
      <c r="L7956">
        <f>IFERROR(VLOOKUP(G7956,Store_Map!$A$2:$I$100,7,FALSE),"")</f>
        <v>0</v>
      </c>
      <c r="M7956">
        <f>IFERROR(VLOOKUP(G7956,Store_Map!$A$2:$I$100,8,FALSE),"")</f>
        <v>0</v>
      </c>
      <c r="N7956">
        <f t="shared" si="1116"/>
        <v>0</v>
      </c>
      <c r="O7956" t="str">
        <f t="shared" si="1117"/>
        <v>PASS</v>
      </c>
      <c r="P7956" t="str">
        <f t="shared" si="1118"/>
        <v>PASS</v>
      </c>
      <c r="Q7956" t="str">
        <f t="shared" si="1119"/>
        <v>PASS</v>
      </c>
      <c r="R7956" t="str">
        <f t="shared" si="1120"/>
        <v>PASS</v>
      </c>
      <c r="S7956" t="str">
        <f t="shared" si="1121"/>
        <v>PASS</v>
      </c>
      <c r="T7956">
        <f t="shared" si="1122"/>
        <v>100</v>
      </c>
      <c r="U7956" t="str">
        <f t="shared" si="1123"/>
        <v>Low</v>
      </c>
      <c r="V7956" t="str">
        <f t="shared" si="1124"/>
        <v>Clean</v>
      </c>
    </row>
    <row r="7957" spans="1:22" x14ac:dyDescent="0.3">
      <c r="A7957" t="str">
        <f>Raw_Data!A7957</f>
        <v>36016851</v>
      </c>
      <c r="B7957">
        <f>Raw_Data!B7957</f>
        <v>45686</v>
      </c>
      <c r="C7957" t="str">
        <f>Raw_Data!C7957</f>
        <v>WEGOVY 2.4 MG/0.75 ML PEN</v>
      </c>
      <c r="D7957" t="str">
        <f>Raw_Data!D7957</f>
        <v>169452414</v>
      </c>
      <c r="E7957" t="str">
        <f>Raw_Data!E7957</f>
        <v>Schindler, Julie</v>
      </c>
      <c r="F7957" t="str">
        <f>Raw_Data!F7957</f>
        <v>1013906452</v>
      </c>
      <c r="G7957" t="str">
        <f>Raw_Data!H7957</f>
        <v>3</v>
      </c>
      <c r="H7957">
        <f>IFERROR(VLOOKUP(G7957,Store_Map!$A$2:$I$100,3,FALSE),"")</f>
        <v>0</v>
      </c>
      <c r="I7957">
        <f>IFERROR(VLOOKUP(G7957,Store_Map!$A$2:$I$100,4,FALSE),"")</f>
        <v>0</v>
      </c>
      <c r="J7957">
        <f>IFERROR(VLOOKUP(G7957,Store_Map!$A$2:$I$100,5,FALSE),"")</f>
        <v>0</v>
      </c>
      <c r="K7957">
        <f>IFERROR(VLOOKUP(G7957,Store_Map!$A$2:$I$100,6,FALSE),"")</f>
        <v>0</v>
      </c>
      <c r="L7957">
        <f>IFERROR(VLOOKUP(G7957,Store_Map!$A$2:$I$100,7,FALSE),"")</f>
        <v>0</v>
      </c>
      <c r="M7957">
        <f>IFERROR(VLOOKUP(G7957,Store_Map!$A$2:$I$100,8,FALSE),"")</f>
        <v>0</v>
      </c>
      <c r="N7957">
        <f t="shared" si="1116"/>
        <v>0</v>
      </c>
      <c r="O7957" t="str">
        <f t="shared" si="1117"/>
        <v>PASS</v>
      </c>
      <c r="P7957" t="str">
        <f t="shared" si="1118"/>
        <v>REVIEW</v>
      </c>
      <c r="Q7957" t="str">
        <f t="shared" si="1119"/>
        <v>PASS</v>
      </c>
      <c r="R7957" t="str">
        <f t="shared" si="1120"/>
        <v>PASS</v>
      </c>
      <c r="S7957" t="str">
        <f t="shared" si="1121"/>
        <v>REVIEW</v>
      </c>
      <c r="T7957">
        <f t="shared" si="1122"/>
        <v>90</v>
      </c>
      <c r="U7957" t="str">
        <f t="shared" si="1123"/>
        <v>Low</v>
      </c>
      <c r="V7957" t="str">
        <f t="shared" si="1124"/>
        <v>Invalid NDC</v>
      </c>
    </row>
    <row r="7958" spans="1:22" x14ac:dyDescent="0.3">
      <c r="A7958" t="str">
        <f>Raw_Data!A7958</f>
        <v>36016853</v>
      </c>
      <c r="B7958">
        <f>Raw_Data!B7958</f>
        <v>45686</v>
      </c>
      <c r="C7958" t="str">
        <f>Raw_Data!C7958</f>
        <v>GABAPENTIN 800 MG TABLET</v>
      </c>
      <c r="D7958" t="str">
        <f>Raw_Data!D7958</f>
        <v>65862052401</v>
      </c>
      <c r="E7958" t="str">
        <f>Raw_Data!E7958</f>
        <v>YASIN, NURA</v>
      </c>
      <c r="F7958" t="str">
        <f>Raw_Data!F7958</f>
        <v>1265518567</v>
      </c>
      <c r="G7958" t="str">
        <f>Raw_Data!H7958</f>
        <v>3</v>
      </c>
      <c r="H7958">
        <f>IFERROR(VLOOKUP(G7958,Store_Map!$A$2:$I$100,3,FALSE),"")</f>
        <v>0</v>
      </c>
      <c r="I7958">
        <f>IFERROR(VLOOKUP(G7958,Store_Map!$A$2:$I$100,4,FALSE),"")</f>
        <v>0</v>
      </c>
      <c r="J7958">
        <f>IFERROR(VLOOKUP(G7958,Store_Map!$A$2:$I$100,5,FALSE),"")</f>
        <v>0</v>
      </c>
      <c r="K7958">
        <f>IFERROR(VLOOKUP(G7958,Store_Map!$A$2:$I$100,6,FALSE),"")</f>
        <v>0</v>
      </c>
      <c r="L7958">
        <f>IFERROR(VLOOKUP(G7958,Store_Map!$A$2:$I$100,7,FALSE),"")</f>
        <v>0</v>
      </c>
      <c r="M7958">
        <f>IFERROR(VLOOKUP(G7958,Store_Map!$A$2:$I$100,8,FALSE),"")</f>
        <v>0</v>
      </c>
      <c r="N7958">
        <f t="shared" si="1116"/>
        <v>0</v>
      </c>
      <c r="O7958" t="str">
        <f t="shared" si="1117"/>
        <v>PASS</v>
      </c>
      <c r="P7958" t="str">
        <f t="shared" si="1118"/>
        <v>PASS</v>
      </c>
      <c r="Q7958" t="str">
        <f t="shared" si="1119"/>
        <v>PASS</v>
      </c>
      <c r="R7958" t="str">
        <f t="shared" si="1120"/>
        <v>PASS</v>
      </c>
      <c r="S7958" t="str">
        <f t="shared" si="1121"/>
        <v>PASS</v>
      </c>
      <c r="T7958">
        <f t="shared" si="1122"/>
        <v>100</v>
      </c>
      <c r="U7958" t="str">
        <f t="shared" si="1123"/>
        <v>Low</v>
      </c>
      <c r="V7958" t="str">
        <f t="shared" si="1124"/>
        <v>Clean</v>
      </c>
    </row>
    <row r="7959" spans="1:22" x14ac:dyDescent="0.3">
      <c r="A7959" t="str">
        <f>Raw_Data!A7959</f>
        <v>36016854</v>
      </c>
      <c r="B7959">
        <f>Raw_Data!B7959</f>
        <v>45686</v>
      </c>
      <c r="C7959" t="str">
        <f>Raw_Data!C7959</f>
        <v>AMLODIPINE BESYLATE 10 MG T</v>
      </c>
      <c r="D7959" t="str">
        <f>Raw_Data!D7959</f>
        <v>29300039810</v>
      </c>
      <c r="E7959" t="str">
        <f>Raw_Data!E7959</f>
        <v>YASIN, NURA</v>
      </c>
      <c r="F7959" t="str">
        <f>Raw_Data!F7959</f>
        <v>1265518567</v>
      </c>
      <c r="G7959" t="str">
        <f>Raw_Data!H7959</f>
        <v>3</v>
      </c>
      <c r="H7959">
        <f>IFERROR(VLOOKUP(G7959,Store_Map!$A$2:$I$100,3,FALSE),"")</f>
        <v>0</v>
      </c>
      <c r="I7959">
        <f>IFERROR(VLOOKUP(G7959,Store_Map!$A$2:$I$100,4,FALSE),"")</f>
        <v>0</v>
      </c>
      <c r="J7959">
        <f>IFERROR(VLOOKUP(G7959,Store_Map!$A$2:$I$100,5,FALSE),"")</f>
        <v>0</v>
      </c>
      <c r="K7959">
        <f>IFERROR(VLOOKUP(G7959,Store_Map!$A$2:$I$100,6,FALSE),"")</f>
        <v>0</v>
      </c>
      <c r="L7959">
        <f>IFERROR(VLOOKUP(G7959,Store_Map!$A$2:$I$100,7,FALSE),"")</f>
        <v>0</v>
      </c>
      <c r="M7959">
        <f>IFERROR(VLOOKUP(G7959,Store_Map!$A$2:$I$100,8,FALSE),"")</f>
        <v>0</v>
      </c>
      <c r="N7959">
        <f t="shared" si="1116"/>
        <v>0</v>
      </c>
      <c r="O7959" t="str">
        <f t="shared" si="1117"/>
        <v>PASS</v>
      </c>
      <c r="P7959" t="str">
        <f t="shared" si="1118"/>
        <v>PASS</v>
      </c>
      <c r="Q7959" t="str">
        <f t="shared" si="1119"/>
        <v>PASS</v>
      </c>
      <c r="R7959" t="str">
        <f t="shared" si="1120"/>
        <v>PASS</v>
      </c>
      <c r="S7959" t="str">
        <f t="shared" si="1121"/>
        <v>PASS</v>
      </c>
      <c r="T7959">
        <f t="shared" si="1122"/>
        <v>100</v>
      </c>
      <c r="U7959" t="str">
        <f t="shared" si="1123"/>
        <v>Low</v>
      </c>
      <c r="V7959" t="str">
        <f t="shared" si="1124"/>
        <v>Clean</v>
      </c>
    </row>
    <row r="7960" spans="1:22" x14ac:dyDescent="0.3">
      <c r="A7960" t="str">
        <f>Raw_Data!A7960</f>
        <v>36016855</v>
      </c>
      <c r="B7960">
        <f>Raw_Data!B7960</f>
        <v>45686</v>
      </c>
      <c r="C7960" t="str">
        <f>Raw_Data!C7960</f>
        <v>KETOCONAZOLE 2% SHAMPOO</v>
      </c>
      <c r="D7960" t="str">
        <f>Raw_Data!D7960</f>
        <v>45802046564</v>
      </c>
      <c r="E7960" t="str">
        <f>Raw_Data!E7960</f>
        <v>THAKORE, MORGAN</v>
      </c>
      <c r="F7960" t="str">
        <f>Raw_Data!F7960</f>
        <v>1770875130</v>
      </c>
      <c r="G7960" t="str">
        <f>Raw_Data!H7960</f>
        <v>3</v>
      </c>
      <c r="H7960">
        <f>IFERROR(VLOOKUP(G7960,Store_Map!$A$2:$I$100,3,FALSE),"")</f>
        <v>0</v>
      </c>
      <c r="I7960">
        <f>IFERROR(VLOOKUP(G7960,Store_Map!$A$2:$I$100,4,FALSE),"")</f>
        <v>0</v>
      </c>
      <c r="J7960">
        <f>IFERROR(VLOOKUP(G7960,Store_Map!$A$2:$I$100,5,FALSE),"")</f>
        <v>0</v>
      </c>
      <c r="K7960">
        <f>IFERROR(VLOOKUP(G7960,Store_Map!$A$2:$I$100,6,FALSE),"")</f>
        <v>0</v>
      </c>
      <c r="L7960">
        <f>IFERROR(VLOOKUP(G7960,Store_Map!$A$2:$I$100,7,FALSE),"")</f>
        <v>0</v>
      </c>
      <c r="M7960">
        <f>IFERROR(VLOOKUP(G7960,Store_Map!$A$2:$I$100,8,FALSE),"")</f>
        <v>0</v>
      </c>
      <c r="N7960">
        <f t="shared" si="1116"/>
        <v>0</v>
      </c>
      <c r="O7960" t="str">
        <f t="shared" si="1117"/>
        <v>PASS</v>
      </c>
      <c r="P7960" t="str">
        <f t="shared" si="1118"/>
        <v>PASS</v>
      </c>
      <c r="Q7960" t="str">
        <f t="shared" si="1119"/>
        <v>PASS</v>
      </c>
      <c r="R7960" t="str">
        <f t="shared" si="1120"/>
        <v>PASS</v>
      </c>
      <c r="S7960" t="str">
        <f t="shared" si="1121"/>
        <v>PASS</v>
      </c>
      <c r="T7960">
        <f t="shared" si="1122"/>
        <v>100</v>
      </c>
      <c r="U7960" t="str">
        <f t="shared" si="1123"/>
        <v>Low</v>
      </c>
      <c r="V7960" t="str">
        <f t="shared" si="1124"/>
        <v>Clean</v>
      </c>
    </row>
    <row r="7961" spans="1:22" x14ac:dyDescent="0.3">
      <c r="A7961" t="str">
        <f>Raw_Data!A7961</f>
        <v>36016856</v>
      </c>
      <c r="B7961">
        <f>Raw_Data!B7961</f>
        <v>45686</v>
      </c>
      <c r="C7961" t="str">
        <f>Raw_Data!C7961</f>
        <v>KETOCONAZOLE 2% CREAM</v>
      </c>
      <c r="D7961" t="str">
        <f>Raw_Data!D7961</f>
        <v>168009930</v>
      </c>
      <c r="E7961" t="str">
        <f>Raw_Data!E7961</f>
        <v>THAKORE, MORGAN</v>
      </c>
      <c r="F7961" t="str">
        <f>Raw_Data!F7961</f>
        <v>1770875130</v>
      </c>
      <c r="G7961" t="str">
        <f>Raw_Data!H7961</f>
        <v>3</v>
      </c>
      <c r="H7961">
        <f>IFERROR(VLOOKUP(G7961,Store_Map!$A$2:$I$100,3,FALSE),"")</f>
        <v>0</v>
      </c>
      <c r="I7961">
        <f>IFERROR(VLOOKUP(G7961,Store_Map!$A$2:$I$100,4,FALSE),"")</f>
        <v>0</v>
      </c>
      <c r="J7961">
        <f>IFERROR(VLOOKUP(G7961,Store_Map!$A$2:$I$100,5,FALSE),"")</f>
        <v>0</v>
      </c>
      <c r="K7961">
        <f>IFERROR(VLOOKUP(G7961,Store_Map!$A$2:$I$100,6,FALSE),"")</f>
        <v>0</v>
      </c>
      <c r="L7961">
        <f>IFERROR(VLOOKUP(G7961,Store_Map!$A$2:$I$100,7,FALSE),"")</f>
        <v>0</v>
      </c>
      <c r="M7961">
        <f>IFERROR(VLOOKUP(G7961,Store_Map!$A$2:$I$100,8,FALSE),"")</f>
        <v>0</v>
      </c>
      <c r="N7961">
        <f t="shared" si="1116"/>
        <v>0</v>
      </c>
      <c r="O7961" t="str">
        <f t="shared" si="1117"/>
        <v>PASS</v>
      </c>
      <c r="P7961" t="str">
        <f t="shared" si="1118"/>
        <v>REVIEW</v>
      </c>
      <c r="Q7961" t="str">
        <f t="shared" si="1119"/>
        <v>PASS</v>
      </c>
      <c r="R7961" t="str">
        <f t="shared" si="1120"/>
        <v>PASS</v>
      </c>
      <c r="S7961" t="str">
        <f t="shared" si="1121"/>
        <v>REVIEW</v>
      </c>
      <c r="T7961">
        <f t="shared" si="1122"/>
        <v>90</v>
      </c>
      <c r="U7961" t="str">
        <f t="shared" si="1123"/>
        <v>Low</v>
      </c>
      <c r="V7961" t="str">
        <f t="shared" si="1124"/>
        <v>Invalid NDC</v>
      </c>
    </row>
    <row r="7962" spans="1:22" x14ac:dyDescent="0.3">
      <c r="A7962" t="str">
        <f>Raw_Data!A7962</f>
        <v>32003024</v>
      </c>
      <c r="B7962">
        <f>Raw_Data!B7962</f>
        <v>45686</v>
      </c>
      <c r="C7962" t="str">
        <f>Raw_Data!C7962</f>
        <v>FOCALIN XR 15 MG CAPSULE</v>
      </c>
      <c r="D7962" t="str">
        <f>Raw_Data!D7962</f>
        <v>78049305</v>
      </c>
      <c r="E7962" t="str">
        <f>Raw_Data!E7962</f>
        <v>Scoggins, Jennie</v>
      </c>
      <c r="F7962" t="str">
        <f>Raw_Data!F7962</f>
        <v>1982727400</v>
      </c>
      <c r="G7962" t="str">
        <f>Raw_Data!H7962</f>
        <v>3</v>
      </c>
      <c r="H7962">
        <f>IFERROR(VLOOKUP(G7962,Store_Map!$A$2:$I$100,3,FALSE),"")</f>
        <v>0</v>
      </c>
      <c r="I7962">
        <f>IFERROR(VLOOKUP(G7962,Store_Map!$A$2:$I$100,4,FALSE),"")</f>
        <v>0</v>
      </c>
      <c r="J7962">
        <f>IFERROR(VLOOKUP(G7962,Store_Map!$A$2:$I$100,5,FALSE),"")</f>
        <v>0</v>
      </c>
      <c r="K7962">
        <f>IFERROR(VLOOKUP(G7962,Store_Map!$A$2:$I$100,6,FALSE),"")</f>
        <v>0</v>
      </c>
      <c r="L7962">
        <f>IFERROR(VLOOKUP(G7962,Store_Map!$A$2:$I$100,7,FALSE),"")</f>
        <v>0</v>
      </c>
      <c r="M7962">
        <f>IFERROR(VLOOKUP(G7962,Store_Map!$A$2:$I$100,8,FALSE),"")</f>
        <v>0</v>
      </c>
      <c r="N7962">
        <f t="shared" si="1116"/>
        <v>0</v>
      </c>
      <c r="O7962" t="str">
        <f t="shared" si="1117"/>
        <v>PASS</v>
      </c>
      <c r="P7962" t="str">
        <f t="shared" si="1118"/>
        <v>REVIEW</v>
      </c>
      <c r="Q7962" t="str">
        <f t="shared" si="1119"/>
        <v>PASS</v>
      </c>
      <c r="R7962" t="str">
        <f t="shared" si="1120"/>
        <v>PASS</v>
      </c>
      <c r="S7962" t="str">
        <f t="shared" si="1121"/>
        <v>REVIEW</v>
      </c>
      <c r="T7962">
        <f t="shared" si="1122"/>
        <v>90</v>
      </c>
      <c r="U7962" t="str">
        <f t="shared" si="1123"/>
        <v>Low</v>
      </c>
      <c r="V7962" t="str">
        <f t="shared" si="1124"/>
        <v>Invalid NDC</v>
      </c>
    </row>
    <row r="7963" spans="1:22" x14ac:dyDescent="0.3">
      <c r="A7963" t="str">
        <f>Raw_Data!A7963</f>
        <v>32003025</v>
      </c>
      <c r="B7963">
        <f>Raw_Data!B7963</f>
        <v>45686</v>
      </c>
      <c r="C7963" t="str">
        <f>Raw_Data!C7963</f>
        <v>METHYLPHENIDATE ER 36 MG TA</v>
      </c>
      <c r="D7963" t="str">
        <f>Raw_Data!D7963</f>
        <v>13811070810</v>
      </c>
      <c r="E7963" t="str">
        <f>Raw_Data!E7963</f>
        <v>INGRAM, MAYA</v>
      </c>
      <c r="F7963" t="str">
        <f>Raw_Data!F7963</f>
        <v>1518221464</v>
      </c>
      <c r="G7963" t="str">
        <f>Raw_Data!H7963</f>
        <v>3</v>
      </c>
      <c r="H7963">
        <f>IFERROR(VLOOKUP(G7963,Store_Map!$A$2:$I$100,3,FALSE),"")</f>
        <v>0</v>
      </c>
      <c r="I7963">
        <f>IFERROR(VLOOKUP(G7963,Store_Map!$A$2:$I$100,4,FALSE),"")</f>
        <v>0</v>
      </c>
      <c r="J7963">
        <f>IFERROR(VLOOKUP(G7963,Store_Map!$A$2:$I$100,5,FALSE),"")</f>
        <v>0</v>
      </c>
      <c r="K7963">
        <f>IFERROR(VLOOKUP(G7963,Store_Map!$A$2:$I$100,6,FALSE),"")</f>
        <v>0</v>
      </c>
      <c r="L7963">
        <f>IFERROR(VLOOKUP(G7963,Store_Map!$A$2:$I$100,7,FALSE),"")</f>
        <v>0</v>
      </c>
      <c r="M7963">
        <f>IFERROR(VLOOKUP(G7963,Store_Map!$A$2:$I$100,8,FALSE),"")</f>
        <v>0</v>
      </c>
      <c r="N7963">
        <f t="shared" si="1116"/>
        <v>0</v>
      </c>
      <c r="O7963" t="str">
        <f t="shared" si="1117"/>
        <v>PASS</v>
      </c>
      <c r="P7963" t="str">
        <f t="shared" si="1118"/>
        <v>PASS</v>
      </c>
      <c r="Q7963" t="str">
        <f t="shared" si="1119"/>
        <v>PASS</v>
      </c>
      <c r="R7963" t="str">
        <f t="shared" si="1120"/>
        <v>PASS</v>
      </c>
      <c r="S7963" t="str">
        <f t="shared" si="1121"/>
        <v>PASS</v>
      </c>
      <c r="T7963">
        <f t="shared" si="1122"/>
        <v>100</v>
      </c>
      <c r="U7963" t="str">
        <f t="shared" si="1123"/>
        <v>Low</v>
      </c>
      <c r="V7963" t="str">
        <f t="shared" si="1124"/>
        <v>Clean</v>
      </c>
    </row>
    <row r="7964" spans="1:22" x14ac:dyDescent="0.3">
      <c r="A7964" t="str">
        <f>Raw_Data!A7964</f>
        <v>32003026</v>
      </c>
      <c r="B7964">
        <f>Raw_Data!B7964</f>
        <v>45686</v>
      </c>
      <c r="C7964" t="str">
        <f>Raw_Data!C7964</f>
        <v>DEXTROAMP-AMPHETAMIN 15 MG</v>
      </c>
      <c r="D7964" t="str">
        <f>Raw_Data!D7964</f>
        <v>47781017801</v>
      </c>
      <c r="E7964" t="str">
        <f>Raw_Data!E7964</f>
        <v>INGRAM, MAYA</v>
      </c>
      <c r="F7964" t="str">
        <f>Raw_Data!F7964</f>
        <v>1518221464</v>
      </c>
      <c r="G7964" t="str">
        <f>Raw_Data!H7964</f>
        <v>3</v>
      </c>
      <c r="H7964">
        <f>IFERROR(VLOOKUP(G7964,Store_Map!$A$2:$I$100,3,FALSE),"")</f>
        <v>0</v>
      </c>
      <c r="I7964">
        <f>IFERROR(VLOOKUP(G7964,Store_Map!$A$2:$I$100,4,FALSE),"")</f>
        <v>0</v>
      </c>
      <c r="J7964">
        <f>IFERROR(VLOOKUP(G7964,Store_Map!$A$2:$I$100,5,FALSE),"")</f>
        <v>0</v>
      </c>
      <c r="K7964">
        <f>IFERROR(VLOOKUP(G7964,Store_Map!$A$2:$I$100,6,FALSE),"")</f>
        <v>0</v>
      </c>
      <c r="L7964">
        <f>IFERROR(VLOOKUP(G7964,Store_Map!$A$2:$I$100,7,FALSE),"")</f>
        <v>0</v>
      </c>
      <c r="M7964">
        <f>IFERROR(VLOOKUP(G7964,Store_Map!$A$2:$I$100,8,FALSE),"")</f>
        <v>0</v>
      </c>
      <c r="N7964">
        <f t="shared" si="1116"/>
        <v>0</v>
      </c>
      <c r="O7964" t="str">
        <f t="shared" si="1117"/>
        <v>PASS</v>
      </c>
      <c r="P7964" t="str">
        <f t="shared" si="1118"/>
        <v>PASS</v>
      </c>
      <c r="Q7964" t="str">
        <f t="shared" si="1119"/>
        <v>PASS</v>
      </c>
      <c r="R7964" t="str">
        <f t="shared" si="1120"/>
        <v>PASS</v>
      </c>
      <c r="S7964" t="str">
        <f t="shared" si="1121"/>
        <v>PASS</v>
      </c>
      <c r="T7964">
        <f t="shared" si="1122"/>
        <v>100</v>
      </c>
      <c r="U7964" t="str">
        <f t="shared" si="1123"/>
        <v>Low</v>
      </c>
      <c r="V7964" t="str">
        <f t="shared" si="1124"/>
        <v>Clean</v>
      </c>
    </row>
    <row r="7965" spans="1:22" x14ac:dyDescent="0.3">
      <c r="A7965" t="str">
        <f>Raw_Data!A7965</f>
        <v>36016852</v>
      </c>
      <c r="B7965">
        <f>Raw_Data!B7965</f>
        <v>45686</v>
      </c>
      <c r="C7965" t="str">
        <f>Raw_Data!C7965</f>
        <v>COMBIPATCH 0.05-0.25 MG PTC</v>
      </c>
      <c r="D7965" t="str">
        <f>Raw_Data!D7965</f>
        <v>68968052508</v>
      </c>
      <c r="E7965" t="str">
        <f>Raw_Data!E7965</f>
        <v>GRESHAM, J. MARK</v>
      </c>
      <c r="F7965" t="str">
        <f>Raw_Data!F7965</f>
        <v>1326026618</v>
      </c>
      <c r="G7965" t="str">
        <f>Raw_Data!H7965</f>
        <v>3</v>
      </c>
      <c r="H7965">
        <f>IFERROR(VLOOKUP(G7965,Store_Map!$A$2:$I$100,3,FALSE),"")</f>
        <v>0</v>
      </c>
      <c r="I7965">
        <f>IFERROR(VLOOKUP(G7965,Store_Map!$A$2:$I$100,4,FALSE),"")</f>
        <v>0</v>
      </c>
      <c r="J7965">
        <f>IFERROR(VLOOKUP(G7965,Store_Map!$A$2:$I$100,5,FALSE),"")</f>
        <v>0</v>
      </c>
      <c r="K7965">
        <f>IFERROR(VLOOKUP(G7965,Store_Map!$A$2:$I$100,6,FALSE),"")</f>
        <v>0</v>
      </c>
      <c r="L7965">
        <f>IFERROR(VLOOKUP(G7965,Store_Map!$A$2:$I$100,7,FALSE),"")</f>
        <v>0</v>
      </c>
      <c r="M7965">
        <f>IFERROR(VLOOKUP(G7965,Store_Map!$A$2:$I$100,8,FALSE),"")</f>
        <v>0</v>
      </c>
      <c r="N7965">
        <f t="shared" si="1116"/>
        <v>0</v>
      </c>
      <c r="O7965" t="str">
        <f t="shared" si="1117"/>
        <v>PASS</v>
      </c>
      <c r="P7965" t="str">
        <f t="shared" si="1118"/>
        <v>PASS</v>
      </c>
      <c r="Q7965" t="str">
        <f t="shared" si="1119"/>
        <v>PASS</v>
      </c>
      <c r="R7965" t="str">
        <f t="shared" si="1120"/>
        <v>PASS</v>
      </c>
      <c r="S7965" t="str">
        <f t="shared" si="1121"/>
        <v>PASS</v>
      </c>
      <c r="T7965">
        <f t="shared" si="1122"/>
        <v>100</v>
      </c>
      <c r="U7965" t="str">
        <f t="shared" si="1123"/>
        <v>Low</v>
      </c>
      <c r="V7965" t="str">
        <f t="shared" si="1124"/>
        <v>Clean</v>
      </c>
    </row>
    <row r="7966" spans="1:22" x14ac:dyDescent="0.3">
      <c r="A7966" t="str">
        <f>Raw_Data!A7966</f>
        <v>36016862</v>
      </c>
      <c r="B7966">
        <f>Raw_Data!B7966</f>
        <v>45686</v>
      </c>
      <c r="C7966" t="str">
        <f>Raw_Data!C7966</f>
        <v>*PROGESTERONE 200 MG CAPSUL</v>
      </c>
      <c r="D7966" t="str">
        <f>Raw_Data!D7966</f>
        <v>65162080810</v>
      </c>
      <c r="E7966" t="str">
        <f>Raw_Data!E7966</f>
        <v>TOJINO, CONRADO</v>
      </c>
      <c r="F7966" t="str">
        <f>Raw_Data!F7966</f>
        <v>1184717902</v>
      </c>
      <c r="G7966" t="str">
        <f>Raw_Data!H7966</f>
        <v>3</v>
      </c>
      <c r="H7966">
        <f>IFERROR(VLOOKUP(G7966,Store_Map!$A$2:$I$100,3,FALSE),"")</f>
        <v>0</v>
      </c>
      <c r="I7966">
        <f>IFERROR(VLOOKUP(G7966,Store_Map!$A$2:$I$100,4,FALSE),"")</f>
        <v>0</v>
      </c>
      <c r="J7966">
        <f>IFERROR(VLOOKUP(G7966,Store_Map!$A$2:$I$100,5,FALSE),"")</f>
        <v>0</v>
      </c>
      <c r="K7966">
        <f>IFERROR(VLOOKUP(G7966,Store_Map!$A$2:$I$100,6,FALSE),"")</f>
        <v>0</v>
      </c>
      <c r="L7966">
        <f>IFERROR(VLOOKUP(G7966,Store_Map!$A$2:$I$100,7,FALSE),"")</f>
        <v>0</v>
      </c>
      <c r="M7966">
        <f>IFERROR(VLOOKUP(G7966,Store_Map!$A$2:$I$100,8,FALSE),"")</f>
        <v>0</v>
      </c>
      <c r="N7966">
        <f t="shared" si="1116"/>
        <v>0</v>
      </c>
      <c r="O7966" t="str">
        <f t="shared" si="1117"/>
        <v>PASS</v>
      </c>
      <c r="P7966" t="str">
        <f t="shared" si="1118"/>
        <v>PASS</v>
      </c>
      <c r="Q7966" t="str">
        <f t="shared" si="1119"/>
        <v>PASS</v>
      </c>
      <c r="R7966" t="str">
        <f t="shared" si="1120"/>
        <v>PASS</v>
      </c>
      <c r="S7966" t="str">
        <f t="shared" si="1121"/>
        <v>PASS</v>
      </c>
      <c r="T7966">
        <f t="shared" si="1122"/>
        <v>100</v>
      </c>
      <c r="U7966" t="str">
        <f t="shared" si="1123"/>
        <v>Low</v>
      </c>
      <c r="V7966" t="str">
        <f t="shared" si="1124"/>
        <v>Clean</v>
      </c>
    </row>
    <row r="7967" spans="1:22" x14ac:dyDescent="0.3">
      <c r="A7967" t="str">
        <f>Raw_Data!A7967</f>
        <v>36016863</v>
      </c>
      <c r="B7967">
        <f>Raw_Data!B7967</f>
        <v>45686</v>
      </c>
      <c r="C7967" t="str">
        <f>Raw_Data!C7967</f>
        <v>ATORVASTATIN 20 MG TABLET</v>
      </c>
      <c r="D7967" t="str">
        <f>Raw_Data!D7967</f>
        <v>67877051290</v>
      </c>
      <c r="E7967" t="str">
        <f>Raw_Data!E7967</f>
        <v>AKHTAR, MARIAM</v>
      </c>
      <c r="F7967" t="str">
        <f>Raw_Data!F7967</f>
        <v>1780024596</v>
      </c>
      <c r="G7967" t="str">
        <f>Raw_Data!H7967</f>
        <v>3</v>
      </c>
      <c r="H7967">
        <f>IFERROR(VLOOKUP(G7967,Store_Map!$A$2:$I$100,3,FALSE),"")</f>
        <v>0</v>
      </c>
      <c r="I7967">
        <f>IFERROR(VLOOKUP(G7967,Store_Map!$A$2:$I$100,4,FALSE),"")</f>
        <v>0</v>
      </c>
      <c r="J7967">
        <f>IFERROR(VLOOKUP(G7967,Store_Map!$A$2:$I$100,5,FALSE),"")</f>
        <v>0</v>
      </c>
      <c r="K7967">
        <f>IFERROR(VLOOKUP(G7967,Store_Map!$A$2:$I$100,6,FALSE),"")</f>
        <v>0</v>
      </c>
      <c r="L7967">
        <f>IFERROR(VLOOKUP(G7967,Store_Map!$A$2:$I$100,7,FALSE),"")</f>
        <v>0</v>
      </c>
      <c r="M7967">
        <f>IFERROR(VLOOKUP(G7967,Store_Map!$A$2:$I$100,8,FALSE),"")</f>
        <v>0</v>
      </c>
      <c r="N7967">
        <f t="shared" si="1116"/>
        <v>0</v>
      </c>
      <c r="O7967" t="str">
        <f t="shared" si="1117"/>
        <v>PASS</v>
      </c>
      <c r="P7967" t="str">
        <f t="shared" si="1118"/>
        <v>PASS</v>
      </c>
      <c r="Q7967" t="str">
        <f t="shared" si="1119"/>
        <v>PASS</v>
      </c>
      <c r="R7967" t="str">
        <f t="shared" si="1120"/>
        <v>PASS</v>
      </c>
      <c r="S7967" t="str">
        <f t="shared" si="1121"/>
        <v>PASS</v>
      </c>
      <c r="T7967">
        <f t="shared" si="1122"/>
        <v>100</v>
      </c>
      <c r="U7967" t="str">
        <f t="shared" si="1123"/>
        <v>Low</v>
      </c>
      <c r="V7967" t="str">
        <f t="shared" si="1124"/>
        <v>Clean</v>
      </c>
    </row>
    <row r="7968" spans="1:22" x14ac:dyDescent="0.3">
      <c r="A7968" t="str">
        <f>Raw_Data!A7968</f>
        <v>36016864</v>
      </c>
      <c r="B7968">
        <f>Raw_Data!B7968</f>
        <v>45686</v>
      </c>
      <c r="C7968" t="str">
        <f>Raw_Data!C7968</f>
        <v>AMOX-CLAV 875-125 MG TABLET</v>
      </c>
      <c r="D7968" t="str">
        <f>Raw_Data!D7968</f>
        <v>143924920</v>
      </c>
      <c r="E7968" t="str">
        <f>Raw_Data!E7968</f>
        <v>ETINGE, BIE</v>
      </c>
      <c r="F7968" t="str">
        <f>Raw_Data!F7968</f>
        <v>1093007890</v>
      </c>
      <c r="G7968" t="str">
        <f>Raw_Data!H7968</f>
        <v>3</v>
      </c>
      <c r="H7968">
        <f>IFERROR(VLOOKUP(G7968,Store_Map!$A$2:$I$100,3,FALSE),"")</f>
        <v>0</v>
      </c>
      <c r="I7968">
        <f>IFERROR(VLOOKUP(G7968,Store_Map!$A$2:$I$100,4,FALSE),"")</f>
        <v>0</v>
      </c>
      <c r="J7968">
        <f>IFERROR(VLOOKUP(G7968,Store_Map!$A$2:$I$100,5,FALSE),"")</f>
        <v>0</v>
      </c>
      <c r="K7968">
        <f>IFERROR(VLOOKUP(G7968,Store_Map!$A$2:$I$100,6,FALSE),"")</f>
        <v>0</v>
      </c>
      <c r="L7968">
        <f>IFERROR(VLOOKUP(G7968,Store_Map!$A$2:$I$100,7,FALSE),"")</f>
        <v>0</v>
      </c>
      <c r="M7968">
        <f>IFERROR(VLOOKUP(G7968,Store_Map!$A$2:$I$100,8,FALSE),"")</f>
        <v>0</v>
      </c>
      <c r="N7968">
        <f t="shared" si="1116"/>
        <v>0</v>
      </c>
      <c r="O7968" t="str">
        <f t="shared" si="1117"/>
        <v>PASS</v>
      </c>
      <c r="P7968" t="str">
        <f t="shared" si="1118"/>
        <v>REVIEW</v>
      </c>
      <c r="Q7968" t="str">
        <f t="shared" si="1119"/>
        <v>PASS</v>
      </c>
      <c r="R7968" t="str">
        <f t="shared" si="1120"/>
        <v>PASS</v>
      </c>
      <c r="S7968" t="str">
        <f t="shared" si="1121"/>
        <v>REVIEW</v>
      </c>
      <c r="T7968">
        <f t="shared" si="1122"/>
        <v>90</v>
      </c>
      <c r="U7968" t="str">
        <f t="shared" si="1123"/>
        <v>Low</v>
      </c>
      <c r="V7968" t="str">
        <f t="shared" si="1124"/>
        <v>Invalid NDC</v>
      </c>
    </row>
    <row r="7969" spans="1:22" x14ac:dyDescent="0.3">
      <c r="A7969" t="str">
        <f>Raw_Data!A7969</f>
        <v>36014691</v>
      </c>
      <c r="B7969">
        <f>Raw_Data!B7969</f>
        <v>45686</v>
      </c>
      <c r="C7969" t="str">
        <f>Raw_Data!C7969</f>
        <v>HUMIRA(CF) PEN 40 MG/0.4 ML</v>
      </c>
      <c r="D7969" t="str">
        <f>Raw_Data!D7969</f>
        <v>74055402</v>
      </c>
      <c r="E7969" t="str">
        <f>Raw_Data!E7969</f>
        <v>THAKORE, MORGAN</v>
      </c>
      <c r="F7969" t="str">
        <f>Raw_Data!F7969</f>
        <v>1770875130</v>
      </c>
      <c r="G7969" t="str">
        <f>Raw_Data!H7969</f>
        <v>3</v>
      </c>
      <c r="H7969">
        <f>IFERROR(VLOOKUP(G7969,Store_Map!$A$2:$I$100,3,FALSE),"")</f>
        <v>0</v>
      </c>
      <c r="I7969">
        <f>IFERROR(VLOOKUP(G7969,Store_Map!$A$2:$I$100,4,FALSE),"")</f>
        <v>0</v>
      </c>
      <c r="J7969">
        <f>IFERROR(VLOOKUP(G7969,Store_Map!$A$2:$I$100,5,FALSE),"")</f>
        <v>0</v>
      </c>
      <c r="K7969">
        <f>IFERROR(VLOOKUP(G7969,Store_Map!$A$2:$I$100,6,FALSE),"")</f>
        <v>0</v>
      </c>
      <c r="L7969">
        <f>IFERROR(VLOOKUP(G7969,Store_Map!$A$2:$I$100,7,FALSE),"")</f>
        <v>0</v>
      </c>
      <c r="M7969">
        <f>IFERROR(VLOOKUP(G7969,Store_Map!$A$2:$I$100,8,FALSE),"")</f>
        <v>0</v>
      </c>
      <c r="N7969">
        <f t="shared" si="1116"/>
        <v>0</v>
      </c>
      <c r="O7969" t="str">
        <f t="shared" si="1117"/>
        <v>PASS</v>
      </c>
      <c r="P7969" t="str">
        <f t="shared" si="1118"/>
        <v>REVIEW</v>
      </c>
      <c r="Q7969" t="str">
        <f t="shared" si="1119"/>
        <v>PASS</v>
      </c>
      <c r="R7969" t="str">
        <f t="shared" si="1120"/>
        <v>PASS</v>
      </c>
      <c r="S7969" t="str">
        <f t="shared" si="1121"/>
        <v>REVIEW</v>
      </c>
      <c r="T7969">
        <f t="shared" si="1122"/>
        <v>90</v>
      </c>
      <c r="U7969" t="str">
        <f t="shared" si="1123"/>
        <v>Low</v>
      </c>
      <c r="V7969" t="str">
        <f t="shared" si="1124"/>
        <v>Invalid NDC</v>
      </c>
    </row>
    <row r="7970" spans="1:22" x14ac:dyDescent="0.3">
      <c r="A7970" t="str">
        <f>Raw_Data!A7970</f>
        <v>36013088</v>
      </c>
      <c r="B7970">
        <f>Raw_Data!B7970</f>
        <v>45687</v>
      </c>
      <c r="C7970" t="str">
        <f>Raw_Data!C7970</f>
        <v>OLMESARTAN-HCTZ 40-12.5 MG</v>
      </c>
      <c r="D7970" t="str">
        <f>Raw_Data!D7970</f>
        <v>65862078030</v>
      </c>
      <c r="E7970" t="str">
        <f>Raw_Data!E7970</f>
        <v>Schindler, Julie</v>
      </c>
      <c r="F7970" t="str">
        <f>Raw_Data!F7970</f>
        <v>1013906452</v>
      </c>
      <c r="G7970" t="str">
        <f>Raw_Data!H7970</f>
        <v>3</v>
      </c>
      <c r="H7970">
        <f>IFERROR(VLOOKUP(G7970,Store_Map!$A$2:$I$100,3,FALSE),"")</f>
        <v>0</v>
      </c>
      <c r="I7970">
        <f>IFERROR(VLOOKUP(G7970,Store_Map!$A$2:$I$100,4,FALSE),"")</f>
        <v>0</v>
      </c>
      <c r="J7970">
        <f>IFERROR(VLOOKUP(G7970,Store_Map!$A$2:$I$100,5,FALSE),"")</f>
        <v>0</v>
      </c>
      <c r="K7970">
        <f>IFERROR(VLOOKUP(G7970,Store_Map!$A$2:$I$100,6,FALSE),"")</f>
        <v>0</v>
      </c>
      <c r="L7970">
        <f>IFERROR(VLOOKUP(G7970,Store_Map!$A$2:$I$100,7,FALSE),"")</f>
        <v>0</v>
      </c>
      <c r="M7970">
        <f>IFERROR(VLOOKUP(G7970,Store_Map!$A$2:$I$100,8,FALSE),"")</f>
        <v>0</v>
      </c>
      <c r="N7970">
        <f t="shared" si="1116"/>
        <v>0</v>
      </c>
      <c r="O7970" t="str">
        <f t="shared" si="1117"/>
        <v>PASS</v>
      </c>
      <c r="P7970" t="str">
        <f t="shared" si="1118"/>
        <v>PASS</v>
      </c>
      <c r="Q7970" t="str">
        <f t="shared" si="1119"/>
        <v>PASS</v>
      </c>
      <c r="R7970" t="str">
        <f t="shared" si="1120"/>
        <v>PASS</v>
      </c>
      <c r="S7970" t="str">
        <f t="shared" si="1121"/>
        <v>PASS</v>
      </c>
      <c r="T7970">
        <f t="shared" si="1122"/>
        <v>100</v>
      </c>
      <c r="U7970" t="str">
        <f t="shared" si="1123"/>
        <v>Low</v>
      </c>
      <c r="V7970" t="str">
        <f t="shared" si="1124"/>
        <v>Clean</v>
      </c>
    </row>
    <row r="7971" spans="1:22" x14ac:dyDescent="0.3">
      <c r="A7971" t="str">
        <f>Raw_Data!A7971</f>
        <v>36016865</v>
      </c>
      <c r="B7971">
        <f>Raw_Data!B7971</f>
        <v>45687</v>
      </c>
      <c r="C7971" t="str">
        <f>Raw_Data!C7971</f>
        <v>ROSUVASTATIN CALCIUM 10 MG</v>
      </c>
      <c r="D7971" t="str">
        <f>Raw_Data!D7971</f>
        <v>67877044090</v>
      </c>
      <c r="E7971" t="str">
        <f>Raw_Data!E7971</f>
        <v>Schindler, Julie</v>
      </c>
      <c r="F7971" t="str">
        <f>Raw_Data!F7971</f>
        <v>1013906452</v>
      </c>
      <c r="G7971" t="str">
        <f>Raw_Data!H7971</f>
        <v>3</v>
      </c>
      <c r="H7971">
        <f>IFERROR(VLOOKUP(G7971,Store_Map!$A$2:$I$100,3,FALSE),"")</f>
        <v>0</v>
      </c>
      <c r="I7971">
        <f>IFERROR(VLOOKUP(G7971,Store_Map!$A$2:$I$100,4,FALSE),"")</f>
        <v>0</v>
      </c>
      <c r="J7971">
        <f>IFERROR(VLOOKUP(G7971,Store_Map!$A$2:$I$100,5,FALSE),"")</f>
        <v>0</v>
      </c>
      <c r="K7971">
        <f>IFERROR(VLOOKUP(G7971,Store_Map!$A$2:$I$100,6,FALSE),"")</f>
        <v>0</v>
      </c>
      <c r="L7971">
        <f>IFERROR(VLOOKUP(G7971,Store_Map!$A$2:$I$100,7,FALSE),"")</f>
        <v>0</v>
      </c>
      <c r="M7971">
        <f>IFERROR(VLOOKUP(G7971,Store_Map!$A$2:$I$100,8,FALSE),"")</f>
        <v>0</v>
      </c>
      <c r="N7971">
        <f t="shared" si="1116"/>
        <v>0</v>
      </c>
      <c r="O7971" t="str">
        <f t="shared" si="1117"/>
        <v>PASS</v>
      </c>
      <c r="P7971" t="str">
        <f t="shared" si="1118"/>
        <v>PASS</v>
      </c>
      <c r="Q7971" t="str">
        <f t="shared" si="1119"/>
        <v>PASS</v>
      </c>
      <c r="R7971" t="str">
        <f t="shared" si="1120"/>
        <v>PASS</v>
      </c>
      <c r="S7971" t="str">
        <f t="shared" si="1121"/>
        <v>PASS</v>
      </c>
      <c r="T7971">
        <f t="shared" si="1122"/>
        <v>100</v>
      </c>
      <c r="U7971" t="str">
        <f t="shared" si="1123"/>
        <v>Low</v>
      </c>
      <c r="V7971" t="str">
        <f t="shared" si="1124"/>
        <v>Clean</v>
      </c>
    </row>
    <row r="7972" spans="1:22" x14ac:dyDescent="0.3">
      <c r="A7972" t="str">
        <f>Raw_Data!A7972</f>
        <v>36013389</v>
      </c>
      <c r="B7972">
        <f>Raw_Data!B7972</f>
        <v>45687</v>
      </c>
      <c r="C7972" t="str">
        <f>Raw_Data!C7972</f>
        <v>DUPIXENT 300 MG/2 ML PEN</v>
      </c>
      <c r="D7972" t="str">
        <f>Raw_Data!D7972</f>
        <v>24591502</v>
      </c>
      <c r="E7972" t="str">
        <f>Raw_Data!E7972</f>
        <v>THAKORE, MORGAN</v>
      </c>
      <c r="F7972" t="str">
        <f>Raw_Data!F7972</f>
        <v>1770875130</v>
      </c>
      <c r="G7972" t="str">
        <f>Raw_Data!H7972</f>
        <v>3</v>
      </c>
      <c r="H7972">
        <f>IFERROR(VLOOKUP(G7972,Store_Map!$A$2:$I$100,3,FALSE),"")</f>
        <v>0</v>
      </c>
      <c r="I7972">
        <f>IFERROR(VLOOKUP(G7972,Store_Map!$A$2:$I$100,4,FALSE),"")</f>
        <v>0</v>
      </c>
      <c r="J7972">
        <f>IFERROR(VLOOKUP(G7972,Store_Map!$A$2:$I$100,5,FALSE),"")</f>
        <v>0</v>
      </c>
      <c r="K7972">
        <f>IFERROR(VLOOKUP(G7972,Store_Map!$A$2:$I$100,6,FALSE),"")</f>
        <v>0</v>
      </c>
      <c r="L7972">
        <f>IFERROR(VLOOKUP(G7972,Store_Map!$A$2:$I$100,7,FALSE),"")</f>
        <v>0</v>
      </c>
      <c r="M7972">
        <f>IFERROR(VLOOKUP(G7972,Store_Map!$A$2:$I$100,8,FALSE),"")</f>
        <v>0</v>
      </c>
      <c r="N7972">
        <f t="shared" si="1116"/>
        <v>0</v>
      </c>
      <c r="O7972" t="str">
        <f t="shared" si="1117"/>
        <v>PASS</v>
      </c>
      <c r="P7972" t="str">
        <f t="shared" si="1118"/>
        <v>REVIEW</v>
      </c>
      <c r="Q7972" t="str">
        <f t="shared" si="1119"/>
        <v>PASS</v>
      </c>
      <c r="R7972" t="str">
        <f t="shared" si="1120"/>
        <v>PASS</v>
      </c>
      <c r="S7972" t="str">
        <f t="shared" si="1121"/>
        <v>REVIEW</v>
      </c>
      <c r="T7972">
        <f t="shared" si="1122"/>
        <v>90</v>
      </c>
      <c r="U7972" t="str">
        <f t="shared" si="1123"/>
        <v>Low</v>
      </c>
      <c r="V7972" t="str">
        <f t="shared" si="1124"/>
        <v>Invalid NDC</v>
      </c>
    </row>
    <row r="7973" spans="1:22" x14ac:dyDescent="0.3">
      <c r="A7973" t="str">
        <f>Raw_Data!A7973</f>
        <v>36016866</v>
      </c>
      <c r="B7973">
        <f>Raw_Data!B7973</f>
        <v>45687</v>
      </c>
      <c r="C7973" t="str">
        <f>Raw_Data!C7973</f>
        <v>ALBUTEROL SUL 2.5 MG/3 ML S</v>
      </c>
      <c r="D7973" t="str">
        <f>Raw_Data!D7973</f>
        <v>76204020030</v>
      </c>
      <c r="E7973" t="str">
        <f>Raw_Data!E7973</f>
        <v>Scoggins, Jennie</v>
      </c>
      <c r="F7973" t="str">
        <f>Raw_Data!F7973</f>
        <v>1982727400</v>
      </c>
      <c r="G7973" t="str">
        <f>Raw_Data!H7973</f>
        <v>3</v>
      </c>
      <c r="H7973">
        <f>IFERROR(VLOOKUP(G7973,Store_Map!$A$2:$I$100,3,FALSE),"")</f>
        <v>0</v>
      </c>
      <c r="I7973">
        <f>IFERROR(VLOOKUP(G7973,Store_Map!$A$2:$I$100,4,FALSE),"")</f>
        <v>0</v>
      </c>
      <c r="J7973">
        <f>IFERROR(VLOOKUP(G7973,Store_Map!$A$2:$I$100,5,FALSE),"")</f>
        <v>0</v>
      </c>
      <c r="K7973">
        <f>IFERROR(VLOOKUP(G7973,Store_Map!$A$2:$I$100,6,FALSE),"")</f>
        <v>0</v>
      </c>
      <c r="L7973">
        <f>IFERROR(VLOOKUP(G7973,Store_Map!$A$2:$I$100,7,FALSE),"")</f>
        <v>0</v>
      </c>
      <c r="M7973">
        <f>IFERROR(VLOOKUP(G7973,Store_Map!$A$2:$I$100,8,FALSE),"")</f>
        <v>0</v>
      </c>
      <c r="N7973">
        <f t="shared" si="1116"/>
        <v>0</v>
      </c>
      <c r="O7973" t="str">
        <f t="shared" si="1117"/>
        <v>PASS</v>
      </c>
      <c r="P7973" t="str">
        <f t="shared" si="1118"/>
        <v>PASS</v>
      </c>
      <c r="Q7973" t="str">
        <f t="shared" si="1119"/>
        <v>PASS</v>
      </c>
      <c r="R7973" t="str">
        <f t="shared" si="1120"/>
        <v>PASS</v>
      </c>
      <c r="S7973" t="str">
        <f t="shared" si="1121"/>
        <v>PASS</v>
      </c>
      <c r="T7973">
        <f t="shared" si="1122"/>
        <v>100</v>
      </c>
      <c r="U7973" t="str">
        <f t="shared" si="1123"/>
        <v>Low</v>
      </c>
      <c r="V7973" t="str">
        <f t="shared" si="1124"/>
        <v>Clean</v>
      </c>
    </row>
    <row r="7974" spans="1:22" x14ac:dyDescent="0.3">
      <c r="A7974" t="str">
        <f>Raw_Data!A7974</f>
        <v>36015859</v>
      </c>
      <c r="B7974">
        <f>Raw_Data!B7974</f>
        <v>45687</v>
      </c>
      <c r="C7974" t="str">
        <f>Raw_Data!C7974</f>
        <v>LORATADINE 10 MG TABLET</v>
      </c>
      <c r="D7974" t="str">
        <f>Raw_Data!D7974</f>
        <v>45802065065</v>
      </c>
      <c r="E7974" t="str">
        <f>Raw_Data!E7974</f>
        <v>THERATTIL, JAYA</v>
      </c>
      <c r="F7974" t="str">
        <f>Raw_Data!F7974</f>
        <v>1043285810</v>
      </c>
      <c r="G7974" t="str">
        <f>Raw_Data!H7974</f>
        <v>3</v>
      </c>
      <c r="H7974">
        <f>IFERROR(VLOOKUP(G7974,Store_Map!$A$2:$I$100,3,FALSE),"")</f>
        <v>0</v>
      </c>
      <c r="I7974">
        <f>IFERROR(VLOOKUP(G7974,Store_Map!$A$2:$I$100,4,FALSE),"")</f>
        <v>0</v>
      </c>
      <c r="J7974">
        <f>IFERROR(VLOOKUP(G7974,Store_Map!$A$2:$I$100,5,FALSE),"")</f>
        <v>0</v>
      </c>
      <c r="K7974">
        <f>IFERROR(VLOOKUP(G7974,Store_Map!$A$2:$I$100,6,FALSE),"")</f>
        <v>0</v>
      </c>
      <c r="L7974">
        <f>IFERROR(VLOOKUP(G7974,Store_Map!$A$2:$I$100,7,FALSE),"")</f>
        <v>0</v>
      </c>
      <c r="M7974">
        <f>IFERROR(VLOOKUP(G7974,Store_Map!$A$2:$I$100,8,FALSE),"")</f>
        <v>0</v>
      </c>
      <c r="N7974">
        <f t="shared" si="1116"/>
        <v>0</v>
      </c>
      <c r="O7974" t="str">
        <f t="shared" si="1117"/>
        <v>PASS</v>
      </c>
      <c r="P7974" t="str">
        <f t="shared" si="1118"/>
        <v>PASS</v>
      </c>
      <c r="Q7974" t="str">
        <f t="shared" si="1119"/>
        <v>PASS</v>
      </c>
      <c r="R7974" t="str">
        <f t="shared" si="1120"/>
        <v>PASS</v>
      </c>
      <c r="S7974" t="str">
        <f t="shared" si="1121"/>
        <v>PASS</v>
      </c>
      <c r="T7974">
        <f t="shared" si="1122"/>
        <v>100</v>
      </c>
      <c r="U7974" t="str">
        <f t="shared" si="1123"/>
        <v>Low</v>
      </c>
      <c r="V7974" t="str">
        <f t="shared" si="1124"/>
        <v>Clean</v>
      </c>
    </row>
    <row r="7975" spans="1:22" x14ac:dyDescent="0.3">
      <c r="A7975" t="str">
        <f>Raw_Data!A7975</f>
        <v>36015861</v>
      </c>
      <c r="B7975">
        <f>Raw_Data!B7975</f>
        <v>45687</v>
      </c>
      <c r="C7975" t="str">
        <f>Raw_Data!C7975</f>
        <v>LORATADINE 10 MG TABLET</v>
      </c>
      <c r="D7975" t="str">
        <f>Raw_Data!D7975</f>
        <v>45802065065</v>
      </c>
      <c r="E7975" t="str">
        <f>Raw_Data!E7975</f>
        <v>THERATTIL, JAYA</v>
      </c>
      <c r="F7975" t="str">
        <f>Raw_Data!F7975</f>
        <v>1043285810</v>
      </c>
      <c r="G7975" t="str">
        <f>Raw_Data!H7975</f>
        <v>3</v>
      </c>
      <c r="H7975">
        <f>IFERROR(VLOOKUP(G7975,Store_Map!$A$2:$I$100,3,FALSE),"")</f>
        <v>0</v>
      </c>
      <c r="I7975">
        <f>IFERROR(VLOOKUP(G7975,Store_Map!$A$2:$I$100,4,FALSE),"")</f>
        <v>0</v>
      </c>
      <c r="J7975">
        <f>IFERROR(VLOOKUP(G7975,Store_Map!$A$2:$I$100,5,FALSE),"")</f>
        <v>0</v>
      </c>
      <c r="K7975">
        <f>IFERROR(VLOOKUP(G7975,Store_Map!$A$2:$I$100,6,FALSE),"")</f>
        <v>0</v>
      </c>
      <c r="L7975">
        <f>IFERROR(VLOOKUP(G7975,Store_Map!$A$2:$I$100,7,FALSE),"")</f>
        <v>0</v>
      </c>
      <c r="M7975">
        <f>IFERROR(VLOOKUP(G7975,Store_Map!$A$2:$I$100,8,FALSE),"")</f>
        <v>0</v>
      </c>
      <c r="N7975">
        <f t="shared" si="1116"/>
        <v>0</v>
      </c>
      <c r="O7975" t="str">
        <f t="shared" si="1117"/>
        <v>PASS</v>
      </c>
      <c r="P7975" t="str">
        <f t="shared" si="1118"/>
        <v>PASS</v>
      </c>
      <c r="Q7975" t="str">
        <f t="shared" si="1119"/>
        <v>PASS</v>
      </c>
      <c r="R7975" t="str">
        <f t="shared" si="1120"/>
        <v>PASS</v>
      </c>
      <c r="S7975" t="str">
        <f t="shared" si="1121"/>
        <v>PASS</v>
      </c>
      <c r="T7975">
        <f t="shared" si="1122"/>
        <v>100</v>
      </c>
      <c r="U7975" t="str">
        <f t="shared" si="1123"/>
        <v>Low</v>
      </c>
      <c r="V7975" t="str">
        <f t="shared" si="1124"/>
        <v>Clean</v>
      </c>
    </row>
    <row r="7976" spans="1:22" x14ac:dyDescent="0.3">
      <c r="A7976" t="str">
        <f>Raw_Data!A7976</f>
        <v>36016236</v>
      </c>
      <c r="B7976">
        <f>Raw_Data!B7976</f>
        <v>45687</v>
      </c>
      <c r="C7976" t="str">
        <f>Raw_Data!C7976</f>
        <v>GUANFACINE HCL ER 2 MG TABL</v>
      </c>
      <c r="D7976" t="str">
        <f>Raw_Data!D7976</f>
        <v>60505392801</v>
      </c>
      <c r="E7976" t="str">
        <f>Raw_Data!E7976</f>
        <v>Scoggins, Jennie</v>
      </c>
      <c r="F7976" t="str">
        <f>Raw_Data!F7976</f>
        <v>1982727400</v>
      </c>
      <c r="G7976" t="str">
        <f>Raw_Data!H7976</f>
        <v>3</v>
      </c>
      <c r="H7976">
        <f>IFERROR(VLOOKUP(G7976,Store_Map!$A$2:$I$100,3,FALSE),"")</f>
        <v>0</v>
      </c>
      <c r="I7976">
        <f>IFERROR(VLOOKUP(G7976,Store_Map!$A$2:$I$100,4,FALSE),"")</f>
        <v>0</v>
      </c>
      <c r="J7976">
        <f>IFERROR(VLOOKUP(G7976,Store_Map!$A$2:$I$100,5,FALSE),"")</f>
        <v>0</v>
      </c>
      <c r="K7976">
        <f>IFERROR(VLOOKUP(G7976,Store_Map!$A$2:$I$100,6,FALSE),"")</f>
        <v>0</v>
      </c>
      <c r="L7976">
        <f>IFERROR(VLOOKUP(G7976,Store_Map!$A$2:$I$100,7,FALSE),"")</f>
        <v>0</v>
      </c>
      <c r="M7976">
        <f>IFERROR(VLOOKUP(G7976,Store_Map!$A$2:$I$100,8,FALSE),"")</f>
        <v>0</v>
      </c>
      <c r="N7976">
        <f t="shared" si="1116"/>
        <v>0</v>
      </c>
      <c r="O7976" t="str">
        <f t="shared" si="1117"/>
        <v>PASS</v>
      </c>
      <c r="P7976" t="str">
        <f t="shared" si="1118"/>
        <v>PASS</v>
      </c>
      <c r="Q7976" t="str">
        <f t="shared" si="1119"/>
        <v>PASS</v>
      </c>
      <c r="R7976" t="str">
        <f t="shared" si="1120"/>
        <v>PASS</v>
      </c>
      <c r="S7976" t="str">
        <f t="shared" si="1121"/>
        <v>PASS</v>
      </c>
      <c r="T7976">
        <f t="shared" si="1122"/>
        <v>100</v>
      </c>
      <c r="U7976" t="str">
        <f t="shared" si="1123"/>
        <v>Low</v>
      </c>
      <c r="V7976" t="str">
        <f t="shared" si="1124"/>
        <v>Clean</v>
      </c>
    </row>
    <row r="7977" spans="1:22" x14ac:dyDescent="0.3">
      <c r="A7977" t="str">
        <f>Raw_Data!A7977</f>
        <v>36016240</v>
      </c>
      <c r="B7977">
        <f>Raw_Data!B7977</f>
        <v>45687</v>
      </c>
      <c r="C7977" t="str">
        <f>Raw_Data!C7977</f>
        <v>FLUTICASONE PROP 100MCG DIS</v>
      </c>
      <c r="D7977" t="str">
        <f>Raw_Data!D7977</f>
        <v>66993079197</v>
      </c>
      <c r="E7977" t="str">
        <f>Raw_Data!E7977</f>
        <v>Scoggins, Jennie</v>
      </c>
      <c r="F7977" t="str">
        <f>Raw_Data!F7977</f>
        <v>1982727400</v>
      </c>
      <c r="G7977" t="str">
        <f>Raw_Data!H7977</f>
        <v>3</v>
      </c>
      <c r="H7977">
        <f>IFERROR(VLOOKUP(G7977,Store_Map!$A$2:$I$100,3,FALSE),"")</f>
        <v>0</v>
      </c>
      <c r="I7977">
        <f>IFERROR(VLOOKUP(G7977,Store_Map!$A$2:$I$100,4,FALSE),"")</f>
        <v>0</v>
      </c>
      <c r="J7977">
        <f>IFERROR(VLOOKUP(G7977,Store_Map!$A$2:$I$100,5,FALSE),"")</f>
        <v>0</v>
      </c>
      <c r="K7977">
        <f>IFERROR(VLOOKUP(G7977,Store_Map!$A$2:$I$100,6,FALSE),"")</f>
        <v>0</v>
      </c>
      <c r="L7977">
        <f>IFERROR(VLOOKUP(G7977,Store_Map!$A$2:$I$100,7,FALSE),"")</f>
        <v>0</v>
      </c>
      <c r="M7977">
        <f>IFERROR(VLOOKUP(G7977,Store_Map!$A$2:$I$100,8,FALSE),"")</f>
        <v>0</v>
      </c>
      <c r="N7977">
        <f t="shared" si="1116"/>
        <v>0</v>
      </c>
      <c r="O7977" t="str">
        <f t="shared" si="1117"/>
        <v>PASS</v>
      </c>
      <c r="P7977" t="str">
        <f t="shared" si="1118"/>
        <v>PASS</v>
      </c>
      <c r="Q7977" t="str">
        <f t="shared" si="1119"/>
        <v>PASS</v>
      </c>
      <c r="R7977" t="str">
        <f t="shared" si="1120"/>
        <v>PASS</v>
      </c>
      <c r="S7977" t="str">
        <f t="shared" si="1121"/>
        <v>PASS</v>
      </c>
      <c r="T7977">
        <f t="shared" si="1122"/>
        <v>100</v>
      </c>
      <c r="U7977" t="str">
        <f t="shared" si="1123"/>
        <v>Low</v>
      </c>
      <c r="V7977" t="str">
        <f t="shared" si="1124"/>
        <v>Clean</v>
      </c>
    </row>
    <row r="7978" spans="1:22" x14ac:dyDescent="0.3">
      <c r="A7978" t="str">
        <f>Raw_Data!A7978</f>
        <v>36016246</v>
      </c>
      <c r="B7978">
        <f>Raw_Data!B7978</f>
        <v>45687</v>
      </c>
      <c r="C7978" t="str">
        <f>Raw_Data!C7978</f>
        <v>BUDESONIDE-FORMOTEROL 80-4.</v>
      </c>
      <c r="D7978" t="str">
        <f>Raw_Data!D7978</f>
        <v>310737220</v>
      </c>
      <c r="E7978" t="str">
        <f>Raw_Data!E7978</f>
        <v>THERATTIL, JAYA</v>
      </c>
      <c r="F7978" t="str">
        <f>Raw_Data!F7978</f>
        <v>1043285810</v>
      </c>
      <c r="G7978" t="str">
        <f>Raw_Data!H7978</f>
        <v>3</v>
      </c>
      <c r="H7978">
        <f>IFERROR(VLOOKUP(G7978,Store_Map!$A$2:$I$100,3,FALSE),"")</f>
        <v>0</v>
      </c>
      <c r="I7978">
        <f>IFERROR(VLOOKUP(G7978,Store_Map!$A$2:$I$100,4,FALSE),"")</f>
        <v>0</v>
      </c>
      <c r="J7978">
        <f>IFERROR(VLOOKUP(G7978,Store_Map!$A$2:$I$100,5,FALSE),"")</f>
        <v>0</v>
      </c>
      <c r="K7978">
        <f>IFERROR(VLOOKUP(G7978,Store_Map!$A$2:$I$100,6,FALSE),"")</f>
        <v>0</v>
      </c>
      <c r="L7978">
        <f>IFERROR(VLOOKUP(G7978,Store_Map!$A$2:$I$100,7,FALSE),"")</f>
        <v>0</v>
      </c>
      <c r="M7978">
        <f>IFERROR(VLOOKUP(G7978,Store_Map!$A$2:$I$100,8,FALSE),"")</f>
        <v>0</v>
      </c>
      <c r="N7978">
        <f t="shared" si="1116"/>
        <v>0</v>
      </c>
      <c r="O7978" t="str">
        <f t="shared" si="1117"/>
        <v>PASS</v>
      </c>
      <c r="P7978" t="str">
        <f t="shared" si="1118"/>
        <v>REVIEW</v>
      </c>
      <c r="Q7978" t="str">
        <f t="shared" si="1119"/>
        <v>PASS</v>
      </c>
      <c r="R7978" t="str">
        <f t="shared" si="1120"/>
        <v>PASS</v>
      </c>
      <c r="S7978" t="str">
        <f t="shared" si="1121"/>
        <v>REVIEW</v>
      </c>
      <c r="T7978">
        <f t="shared" si="1122"/>
        <v>90</v>
      </c>
      <c r="U7978" t="str">
        <f t="shared" si="1123"/>
        <v>Low</v>
      </c>
      <c r="V7978" t="str">
        <f t="shared" si="1124"/>
        <v>Invalid NDC</v>
      </c>
    </row>
    <row r="7979" spans="1:22" x14ac:dyDescent="0.3">
      <c r="A7979" t="str">
        <f>Raw_Data!A7979</f>
        <v>36016279</v>
      </c>
      <c r="B7979">
        <f>Raw_Data!B7979</f>
        <v>45687</v>
      </c>
      <c r="C7979" t="str">
        <f>Raw_Data!C7979</f>
        <v>FLUTICASONE PROP 50 MCG SPR</v>
      </c>
      <c r="D7979" t="str">
        <f>Raw_Data!D7979</f>
        <v>536118399</v>
      </c>
      <c r="E7979" t="str">
        <f>Raw_Data!E7979</f>
        <v>INGRAM, MAYA</v>
      </c>
      <c r="F7979" t="str">
        <f>Raw_Data!F7979</f>
        <v>1518221464</v>
      </c>
      <c r="G7979" t="str">
        <f>Raw_Data!H7979</f>
        <v>3</v>
      </c>
      <c r="H7979">
        <f>IFERROR(VLOOKUP(G7979,Store_Map!$A$2:$I$100,3,FALSE),"")</f>
        <v>0</v>
      </c>
      <c r="I7979">
        <f>IFERROR(VLOOKUP(G7979,Store_Map!$A$2:$I$100,4,FALSE),"")</f>
        <v>0</v>
      </c>
      <c r="J7979">
        <f>IFERROR(VLOOKUP(G7979,Store_Map!$A$2:$I$100,5,FALSE),"")</f>
        <v>0</v>
      </c>
      <c r="K7979">
        <f>IFERROR(VLOOKUP(G7979,Store_Map!$A$2:$I$100,6,FALSE),"")</f>
        <v>0</v>
      </c>
      <c r="L7979">
        <f>IFERROR(VLOOKUP(G7979,Store_Map!$A$2:$I$100,7,FALSE),"")</f>
        <v>0</v>
      </c>
      <c r="M7979">
        <f>IFERROR(VLOOKUP(G7979,Store_Map!$A$2:$I$100,8,FALSE),"")</f>
        <v>0</v>
      </c>
      <c r="N7979">
        <f t="shared" si="1116"/>
        <v>0</v>
      </c>
      <c r="O7979" t="str">
        <f t="shared" si="1117"/>
        <v>PASS</v>
      </c>
      <c r="P7979" t="str">
        <f t="shared" si="1118"/>
        <v>REVIEW</v>
      </c>
      <c r="Q7979" t="str">
        <f t="shared" si="1119"/>
        <v>PASS</v>
      </c>
      <c r="R7979" t="str">
        <f t="shared" si="1120"/>
        <v>PASS</v>
      </c>
      <c r="S7979" t="str">
        <f t="shared" si="1121"/>
        <v>REVIEW</v>
      </c>
      <c r="T7979">
        <f t="shared" si="1122"/>
        <v>90</v>
      </c>
      <c r="U7979" t="str">
        <f t="shared" si="1123"/>
        <v>Low</v>
      </c>
      <c r="V7979" t="str">
        <f t="shared" si="1124"/>
        <v>Invalid NDC</v>
      </c>
    </row>
    <row r="7980" spans="1:22" x14ac:dyDescent="0.3">
      <c r="A7980" t="str">
        <f>Raw_Data!A7980</f>
        <v>36015946</v>
      </c>
      <c r="B7980">
        <f>Raw_Data!B7980</f>
        <v>45687</v>
      </c>
      <c r="C7980" t="str">
        <f>Raw_Data!C7980</f>
        <v>TRULICITY 4.5 MG/0.5 ML PEN</v>
      </c>
      <c r="D7980" t="str">
        <f>Raw_Data!D7980</f>
        <v>2318280</v>
      </c>
      <c r="E7980" t="str">
        <f>Raw_Data!E7980</f>
        <v>NASEEM, KASHIF</v>
      </c>
      <c r="F7980" t="str">
        <f>Raw_Data!F7980</f>
        <v>1699762054</v>
      </c>
      <c r="G7980" t="str">
        <f>Raw_Data!H7980</f>
        <v>3</v>
      </c>
      <c r="H7980">
        <f>IFERROR(VLOOKUP(G7980,Store_Map!$A$2:$I$100,3,FALSE),"")</f>
        <v>0</v>
      </c>
      <c r="I7980">
        <f>IFERROR(VLOOKUP(G7980,Store_Map!$A$2:$I$100,4,FALSE),"")</f>
        <v>0</v>
      </c>
      <c r="J7980">
        <f>IFERROR(VLOOKUP(G7980,Store_Map!$A$2:$I$100,5,FALSE),"")</f>
        <v>0</v>
      </c>
      <c r="K7980">
        <f>IFERROR(VLOOKUP(G7980,Store_Map!$A$2:$I$100,6,FALSE),"")</f>
        <v>0</v>
      </c>
      <c r="L7980">
        <f>IFERROR(VLOOKUP(G7980,Store_Map!$A$2:$I$100,7,FALSE),"")</f>
        <v>0</v>
      </c>
      <c r="M7980">
        <f>IFERROR(VLOOKUP(G7980,Store_Map!$A$2:$I$100,8,FALSE),"")</f>
        <v>0</v>
      </c>
      <c r="N7980">
        <f t="shared" si="1116"/>
        <v>0</v>
      </c>
      <c r="O7980" t="str">
        <f t="shared" si="1117"/>
        <v>PASS</v>
      </c>
      <c r="P7980" t="str">
        <f t="shared" si="1118"/>
        <v>REVIEW</v>
      </c>
      <c r="Q7980" t="str">
        <f t="shared" si="1119"/>
        <v>PASS</v>
      </c>
      <c r="R7980" t="str">
        <f t="shared" si="1120"/>
        <v>PASS</v>
      </c>
      <c r="S7980" t="str">
        <f t="shared" si="1121"/>
        <v>REVIEW</v>
      </c>
      <c r="T7980">
        <f t="shared" si="1122"/>
        <v>90</v>
      </c>
      <c r="U7980" t="str">
        <f t="shared" si="1123"/>
        <v>Low</v>
      </c>
      <c r="V7980" t="str">
        <f t="shared" si="1124"/>
        <v>Invalid NDC</v>
      </c>
    </row>
    <row r="7981" spans="1:22" x14ac:dyDescent="0.3">
      <c r="A7981" t="str">
        <f>Raw_Data!A7981</f>
        <v>36016868</v>
      </c>
      <c r="B7981">
        <f>Raw_Data!B7981</f>
        <v>45687</v>
      </c>
      <c r="C7981" t="str">
        <f>Raw_Data!C7981</f>
        <v>METRONIDAZOLE 500 MG TABLET</v>
      </c>
      <c r="D7981" t="str">
        <f>Raw_Data!D7981</f>
        <v>29300022701</v>
      </c>
      <c r="E7981" t="str">
        <f>Raw_Data!E7981</f>
        <v>JOHNSON, PRINCESSA</v>
      </c>
      <c r="F7981" t="str">
        <f>Raw_Data!F7981</f>
        <v>1295754596</v>
      </c>
      <c r="G7981" t="str">
        <f>Raw_Data!H7981</f>
        <v>3</v>
      </c>
      <c r="H7981">
        <f>IFERROR(VLOOKUP(G7981,Store_Map!$A$2:$I$100,3,FALSE),"")</f>
        <v>0</v>
      </c>
      <c r="I7981">
        <f>IFERROR(VLOOKUP(G7981,Store_Map!$A$2:$I$100,4,FALSE),"")</f>
        <v>0</v>
      </c>
      <c r="J7981">
        <f>IFERROR(VLOOKUP(G7981,Store_Map!$A$2:$I$100,5,FALSE),"")</f>
        <v>0</v>
      </c>
      <c r="K7981">
        <f>IFERROR(VLOOKUP(G7981,Store_Map!$A$2:$I$100,6,FALSE),"")</f>
        <v>0</v>
      </c>
      <c r="L7981">
        <f>IFERROR(VLOOKUP(G7981,Store_Map!$A$2:$I$100,7,FALSE),"")</f>
        <v>0</v>
      </c>
      <c r="M7981">
        <f>IFERROR(VLOOKUP(G7981,Store_Map!$A$2:$I$100,8,FALSE),"")</f>
        <v>0</v>
      </c>
      <c r="N7981">
        <f t="shared" si="1116"/>
        <v>0</v>
      </c>
      <c r="O7981" t="str">
        <f t="shared" si="1117"/>
        <v>PASS</v>
      </c>
      <c r="P7981" t="str">
        <f t="shared" si="1118"/>
        <v>PASS</v>
      </c>
      <c r="Q7981" t="str">
        <f t="shared" si="1119"/>
        <v>PASS</v>
      </c>
      <c r="R7981" t="str">
        <f t="shared" si="1120"/>
        <v>PASS</v>
      </c>
      <c r="S7981" t="str">
        <f t="shared" si="1121"/>
        <v>PASS</v>
      </c>
      <c r="T7981">
        <f t="shared" si="1122"/>
        <v>100</v>
      </c>
      <c r="U7981" t="str">
        <f t="shared" si="1123"/>
        <v>Low</v>
      </c>
      <c r="V7981" t="str">
        <f t="shared" si="1124"/>
        <v>Clean</v>
      </c>
    </row>
    <row r="7982" spans="1:22" x14ac:dyDescent="0.3">
      <c r="A7982" t="str">
        <f>Raw_Data!A7982</f>
        <v>36016869</v>
      </c>
      <c r="B7982">
        <f>Raw_Data!B7982</f>
        <v>45687</v>
      </c>
      <c r="C7982" t="str">
        <f>Raw_Data!C7982</f>
        <v>LEVOFLOXACIN 500 MG TABLET</v>
      </c>
      <c r="D7982" t="str">
        <f>Raw_Data!D7982</f>
        <v>55111028050</v>
      </c>
      <c r="E7982" t="str">
        <f>Raw_Data!E7982</f>
        <v>JOHNSON, PRINCESSA</v>
      </c>
      <c r="F7982" t="str">
        <f>Raw_Data!F7982</f>
        <v>1295754596</v>
      </c>
      <c r="G7982" t="str">
        <f>Raw_Data!H7982</f>
        <v>3</v>
      </c>
      <c r="H7982">
        <f>IFERROR(VLOOKUP(G7982,Store_Map!$A$2:$I$100,3,FALSE),"")</f>
        <v>0</v>
      </c>
      <c r="I7982">
        <f>IFERROR(VLOOKUP(G7982,Store_Map!$A$2:$I$100,4,FALSE),"")</f>
        <v>0</v>
      </c>
      <c r="J7982">
        <f>IFERROR(VLOOKUP(G7982,Store_Map!$A$2:$I$100,5,FALSE),"")</f>
        <v>0</v>
      </c>
      <c r="K7982">
        <f>IFERROR(VLOOKUP(G7982,Store_Map!$A$2:$I$100,6,FALSE),"")</f>
        <v>0</v>
      </c>
      <c r="L7982">
        <f>IFERROR(VLOOKUP(G7982,Store_Map!$A$2:$I$100,7,FALSE),"")</f>
        <v>0</v>
      </c>
      <c r="M7982">
        <f>IFERROR(VLOOKUP(G7982,Store_Map!$A$2:$I$100,8,FALSE),"")</f>
        <v>0</v>
      </c>
      <c r="N7982">
        <f t="shared" si="1116"/>
        <v>0</v>
      </c>
      <c r="O7982" t="str">
        <f t="shared" si="1117"/>
        <v>PASS</v>
      </c>
      <c r="P7982" t="str">
        <f t="shared" si="1118"/>
        <v>PASS</v>
      </c>
      <c r="Q7982" t="str">
        <f t="shared" si="1119"/>
        <v>PASS</v>
      </c>
      <c r="R7982" t="str">
        <f t="shared" si="1120"/>
        <v>PASS</v>
      </c>
      <c r="S7982" t="str">
        <f t="shared" si="1121"/>
        <v>PASS</v>
      </c>
      <c r="T7982">
        <f t="shared" si="1122"/>
        <v>100</v>
      </c>
      <c r="U7982" t="str">
        <f t="shared" si="1123"/>
        <v>Low</v>
      </c>
      <c r="V7982" t="str">
        <f t="shared" si="1124"/>
        <v>Clean</v>
      </c>
    </row>
    <row r="7983" spans="1:22" x14ac:dyDescent="0.3">
      <c r="A7983" t="str">
        <f>Raw_Data!A7983</f>
        <v>36016870</v>
      </c>
      <c r="B7983">
        <f>Raw_Data!B7983</f>
        <v>45687</v>
      </c>
      <c r="C7983" t="str">
        <f>Raw_Data!C7983</f>
        <v>CARVEDILOL 6.25 MG TABLET</v>
      </c>
      <c r="D7983" t="str">
        <f>Raw_Data!D7983</f>
        <v>68382009301</v>
      </c>
      <c r="E7983" t="str">
        <f>Raw_Data!E7983</f>
        <v>Schindler, Julie</v>
      </c>
      <c r="F7983" t="str">
        <f>Raw_Data!F7983</f>
        <v>1013906452</v>
      </c>
      <c r="G7983" t="str">
        <f>Raw_Data!H7983</f>
        <v>3</v>
      </c>
      <c r="H7983">
        <f>IFERROR(VLOOKUP(G7983,Store_Map!$A$2:$I$100,3,FALSE),"")</f>
        <v>0</v>
      </c>
      <c r="I7983">
        <f>IFERROR(VLOOKUP(G7983,Store_Map!$A$2:$I$100,4,FALSE),"")</f>
        <v>0</v>
      </c>
      <c r="J7983">
        <f>IFERROR(VLOOKUP(G7983,Store_Map!$A$2:$I$100,5,FALSE),"")</f>
        <v>0</v>
      </c>
      <c r="K7983">
        <f>IFERROR(VLOOKUP(G7983,Store_Map!$A$2:$I$100,6,FALSE),"")</f>
        <v>0</v>
      </c>
      <c r="L7983">
        <f>IFERROR(VLOOKUP(G7983,Store_Map!$A$2:$I$100,7,FALSE),"")</f>
        <v>0</v>
      </c>
      <c r="M7983">
        <f>IFERROR(VLOOKUP(G7983,Store_Map!$A$2:$I$100,8,FALSE),"")</f>
        <v>0</v>
      </c>
      <c r="N7983">
        <f t="shared" si="1116"/>
        <v>0</v>
      </c>
      <c r="O7983" t="str">
        <f t="shared" si="1117"/>
        <v>PASS</v>
      </c>
      <c r="P7983" t="str">
        <f t="shared" si="1118"/>
        <v>PASS</v>
      </c>
      <c r="Q7983" t="str">
        <f t="shared" si="1119"/>
        <v>PASS</v>
      </c>
      <c r="R7983" t="str">
        <f t="shared" si="1120"/>
        <v>PASS</v>
      </c>
      <c r="S7983" t="str">
        <f t="shared" si="1121"/>
        <v>PASS</v>
      </c>
      <c r="T7983">
        <f t="shared" si="1122"/>
        <v>100</v>
      </c>
      <c r="U7983" t="str">
        <f t="shared" si="1123"/>
        <v>Low</v>
      </c>
      <c r="V7983" t="str">
        <f t="shared" si="1124"/>
        <v>Clean</v>
      </c>
    </row>
    <row r="7984" spans="1:22" x14ac:dyDescent="0.3">
      <c r="A7984" t="str">
        <f>Raw_Data!A7984</f>
        <v>32003027</v>
      </c>
      <c r="B7984">
        <f>Raw_Data!B7984</f>
        <v>45687</v>
      </c>
      <c r="C7984" t="str">
        <f>Raw_Data!C7984</f>
        <v>DEXMETHYLPHENIDATE ER 20 MG</v>
      </c>
      <c r="D7984" t="str">
        <f>Raw_Data!D7984</f>
        <v>93555301</v>
      </c>
      <c r="E7984" t="str">
        <f>Raw_Data!E7984</f>
        <v>Acevedo, Jose</v>
      </c>
      <c r="F7984" t="str">
        <f>Raw_Data!F7984</f>
        <v>1356327027</v>
      </c>
      <c r="G7984" t="str">
        <f>Raw_Data!H7984</f>
        <v>3</v>
      </c>
      <c r="H7984">
        <f>IFERROR(VLOOKUP(G7984,Store_Map!$A$2:$I$100,3,FALSE),"")</f>
        <v>0</v>
      </c>
      <c r="I7984">
        <f>IFERROR(VLOOKUP(G7984,Store_Map!$A$2:$I$100,4,FALSE),"")</f>
        <v>0</v>
      </c>
      <c r="J7984">
        <f>IFERROR(VLOOKUP(G7984,Store_Map!$A$2:$I$100,5,FALSE),"")</f>
        <v>0</v>
      </c>
      <c r="K7984">
        <f>IFERROR(VLOOKUP(G7984,Store_Map!$A$2:$I$100,6,FALSE),"")</f>
        <v>0</v>
      </c>
      <c r="L7984">
        <f>IFERROR(VLOOKUP(G7984,Store_Map!$A$2:$I$100,7,FALSE),"")</f>
        <v>0</v>
      </c>
      <c r="M7984">
        <f>IFERROR(VLOOKUP(G7984,Store_Map!$A$2:$I$100,8,FALSE),"")</f>
        <v>0</v>
      </c>
      <c r="N7984">
        <f t="shared" si="1116"/>
        <v>0</v>
      </c>
      <c r="O7984" t="str">
        <f t="shared" si="1117"/>
        <v>PASS</v>
      </c>
      <c r="P7984" t="str">
        <f t="shared" si="1118"/>
        <v>REVIEW</v>
      </c>
      <c r="Q7984" t="str">
        <f t="shared" si="1119"/>
        <v>PASS</v>
      </c>
      <c r="R7984" t="str">
        <f t="shared" si="1120"/>
        <v>PASS</v>
      </c>
      <c r="S7984" t="str">
        <f t="shared" si="1121"/>
        <v>REVIEW</v>
      </c>
      <c r="T7984">
        <f t="shared" si="1122"/>
        <v>90</v>
      </c>
      <c r="U7984" t="str">
        <f t="shared" si="1123"/>
        <v>Low</v>
      </c>
      <c r="V7984" t="str">
        <f t="shared" si="1124"/>
        <v>Invalid NDC</v>
      </c>
    </row>
    <row r="7985" spans="1:22" x14ac:dyDescent="0.3">
      <c r="A7985" t="str">
        <f>Raw_Data!A7985</f>
        <v>32003028</v>
      </c>
      <c r="B7985">
        <f>Raw_Data!B7985</f>
        <v>45687</v>
      </c>
      <c r="C7985" t="str">
        <f>Raw_Data!C7985</f>
        <v>DEXTROAMP-AMPHET ER 20 MG C</v>
      </c>
      <c r="D7985" t="str">
        <f>Raw_Data!D7985</f>
        <v>115148901</v>
      </c>
      <c r="E7985" t="str">
        <f>Raw_Data!E7985</f>
        <v>INGRAM, MAYA</v>
      </c>
      <c r="F7985" t="str">
        <f>Raw_Data!F7985</f>
        <v>1518221464</v>
      </c>
      <c r="G7985" t="str">
        <f>Raw_Data!H7985</f>
        <v>3</v>
      </c>
      <c r="H7985">
        <f>IFERROR(VLOOKUP(G7985,Store_Map!$A$2:$I$100,3,FALSE),"")</f>
        <v>0</v>
      </c>
      <c r="I7985">
        <f>IFERROR(VLOOKUP(G7985,Store_Map!$A$2:$I$100,4,FALSE),"")</f>
        <v>0</v>
      </c>
      <c r="J7985">
        <f>IFERROR(VLOOKUP(G7985,Store_Map!$A$2:$I$100,5,FALSE),"")</f>
        <v>0</v>
      </c>
      <c r="K7985">
        <f>IFERROR(VLOOKUP(G7985,Store_Map!$A$2:$I$100,6,FALSE),"")</f>
        <v>0</v>
      </c>
      <c r="L7985">
        <f>IFERROR(VLOOKUP(G7985,Store_Map!$A$2:$I$100,7,FALSE),"")</f>
        <v>0</v>
      </c>
      <c r="M7985">
        <f>IFERROR(VLOOKUP(G7985,Store_Map!$A$2:$I$100,8,FALSE),"")</f>
        <v>0</v>
      </c>
      <c r="N7985">
        <f t="shared" si="1116"/>
        <v>0</v>
      </c>
      <c r="O7985" t="str">
        <f t="shared" si="1117"/>
        <v>PASS</v>
      </c>
      <c r="P7985" t="str">
        <f t="shared" si="1118"/>
        <v>REVIEW</v>
      </c>
      <c r="Q7985" t="str">
        <f t="shared" si="1119"/>
        <v>PASS</v>
      </c>
      <c r="R7985" t="str">
        <f t="shared" si="1120"/>
        <v>PASS</v>
      </c>
      <c r="S7985" t="str">
        <f t="shared" si="1121"/>
        <v>REVIEW</v>
      </c>
      <c r="T7985">
        <f t="shared" si="1122"/>
        <v>90</v>
      </c>
      <c r="U7985" t="str">
        <f t="shared" si="1123"/>
        <v>Low</v>
      </c>
      <c r="V7985" t="str">
        <f t="shared" si="1124"/>
        <v>Invalid NDC</v>
      </c>
    </row>
    <row r="7986" spans="1:22" x14ac:dyDescent="0.3">
      <c r="A7986" t="str">
        <f>Raw_Data!A7986</f>
        <v>34001127</v>
      </c>
      <c r="B7986">
        <f>Raw_Data!B7986</f>
        <v>45687</v>
      </c>
      <c r="C7986" t="str">
        <f>Raw_Data!C7986</f>
        <v>*LORAZEPAM 1 MG TABLET</v>
      </c>
      <c r="D7986" t="str">
        <f>Raw_Data!D7986</f>
        <v>69315090501</v>
      </c>
      <c r="E7986" t="str">
        <f>Raw_Data!E7986</f>
        <v>COLVIN, RANDALL</v>
      </c>
      <c r="F7986" t="str">
        <f>Raw_Data!F7986</f>
        <v>1124078118</v>
      </c>
      <c r="G7986" t="str">
        <f>Raw_Data!H7986</f>
        <v>3</v>
      </c>
      <c r="H7986">
        <f>IFERROR(VLOOKUP(G7986,Store_Map!$A$2:$I$100,3,FALSE),"")</f>
        <v>0</v>
      </c>
      <c r="I7986">
        <f>IFERROR(VLOOKUP(G7986,Store_Map!$A$2:$I$100,4,FALSE),"")</f>
        <v>0</v>
      </c>
      <c r="J7986">
        <f>IFERROR(VLOOKUP(G7986,Store_Map!$A$2:$I$100,5,FALSE),"")</f>
        <v>0</v>
      </c>
      <c r="K7986">
        <f>IFERROR(VLOOKUP(G7986,Store_Map!$A$2:$I$100,6,FALSE),"")</f>
        <v>0</v>
      </c>
      <c r="L7986">
        <f>IFERROR(VLOOKUP(G7986,Store_Map!$A$2:$I$100,7,FALSE),"")</f>
        <v>0</v>
      </c>
      <c r="M7986">
        <f>IFERROR(VLOOKUP(G7986,Store_Map!$A$2:$I$100,8,FALSE),"")</f>
        <v>0</v>
      </c>
      <c r="N7986">
        <f t="shared" si="1116"/>
        <v>0</v>
      </c>
      <c r="O7986" t="str">
        <f t="shared" si="1117"/>
        <v>PASS</v>
      </c>
      <c r="P7986" t="str">
        <f t="shared" si="1118"/>
        <v>PASS</v>
      </c>
      <c r="Q7986" t="str">
        <f t="shared" si="1119"/>
        <v>PASS</v>
      </c>
      <c r="R7986" t="str">
        <f t="shared" si="1120"/>
        <v>PASS</v>
      </c>
      <c r="S7986" t="str">
        <f t="shared" si="1121"/>
        <v>PASS</v>
      </c>
      <c r="T7986">
        <f t="shared" si="1122"/>
        <v>100</v>
      </c>
      <c r="U7986" t="str">
        <f t="shared" si="1123"/>
        <v>Low</v>
      </c>
      <c r="V7986" t="str">
        <f t="shared" si="1124"/>
        <v>Clean</v>
      </c>
    </row>
    <row r="7987" spans="1:22" x14ac:dyDescent="0.3">
      <c r="A7987" t="str">
        <f>Raw_Data!A7987</f>
        <v>36014046</v>
      </c>
      <c r="B7987">
        <f>Raw_Data!B7987</f>
        <v>45687</v>
      </c>
      <c r="C7987" t="str">
        <f>Raw_Data!C7987</f>
        <v>FLUTICASONE PROP 50 MCG SPR</v>
      </c>
      <c r="D7987" t="str">
        <f>Raw_Data!D7987</f>
        <v>60505082901</v>
      </c>
      <c r="E7987" t="str">
        <f>Raw_Data!E7987</f>
        <v>THERATTIL, JAYA</v>
      </c>
      <c r="F7987" t="str">
        <f>Raw_Data!F7987</f>
        <v>1043285810</v>
      </c>
      <c r="G7987" t="str">
        <f>Raw_Data!H7987</f>
        <v>3</v>
      </c>
      <c r="H7987">
        <f>IFERROR(VLOOKUP(G7987,Store_Map!$A$2:$I$100,3,FALSE),"")</f>
        <v>0</v>
      </c>
      <c r="I7987">
        <f>IFERROR(VLOOKUP(G7987,Store_Map!$A$2:$I$100,4,FALSE),"")</f>
        <v>0</v>
      </c>
      <c r="J7987">
        <f>IFERROR(VLOOKUP(G7987,Store_Map!$A$2:$I$100,5,FALSE),"")</f>
        <v>0</v>
      </c>
      <c r="K7987">
        <f>IFERROR(VLOOKUP(G7987,Store_Map!$A$2:$I$100,6,FALSE),"")</f>
        <v>0</v>
      </c>
      <c r="L7987">
        <f>IFERROR(VLOOKUP(G7987,Store_Map!$A$2:$I$100,7,FALSE),"")</f>
        <v>0</v>
      </c>
      <c r="M7987">
        <f>IFERROR(VLOOKUP(G7987,Store_Map!$A$2:$I$100,8,FALSE),"")</f>
        <v>0</v>
      </c>
      <c r="N7987">
        <f t="shared" si="1116"/>
        <v>0</v>
      </c>
      <c r="O7987" t="str">
        <f t="shared" si="1117"/>
        <v>PASS</v>
      </c>
      <c r="P7987" t="str">
        <f t="shared" si="1118"/>
        <v>PASS</v>
      </c>
      <c r="Q7987" t="str">
        <f t="shared" si="1119"/>
        <v>PASS</v>
      </c>
      <c r="R7987" t="str">
        <f t="shared" si="1120"/>
        <v>PASS</v>
      </c>
      <c r="S7987" t="str">
        <f t="shared" si="1121"/>
        <v>PASS</v>
      </c>
      <c r="T7987">
        <f t="shared" si="1122"/>
        <v>100</v>
      </c>
      <c r="U7987" t="str">
        <f t="shared" si="1123"/>
        <v>Low</v>
      </c>
      <c r="V7987" t="str">
        <f t="shared" si="1124"/>
        <v>Clean</v>
      </c>
    </row>
    <row r="7988" spans="1:22" x14ac:dyDescent="0.3">
      <c r="A7988" t="str">
        <f>Raw_Data!A7988</f>
        <v>32003029</v>
      </c>
      <c r="B7988">
        <f>Raw_Data!B7988</f>
        <v>45687</v>
      </c>
      <c r="C7988" t="str">
        <f>Raw_Data!C7988</f>
        <v>DEXMETHYLPHENIDATE ER 10 MG</v>
      </c>
      <c r="D7988" t="str">
        <f>Raw_Data!D7988</f>
        <v>115991901</v>
      </c>
      <c r="E7988" t="str">
        <f>Raw_Data!E7988</f>
        <v>INGRAM, MAYA</v>
      </c>
      <c r="F7988" t="str">
        <f>Raw_Data!F7988</f>
        <v>1518221464</v>
      </c>
      <c r="G7988" t="str">
        <f>Raw_Data!H7988</f>
        <v>3</v>
      </c>
      <c r="H7988">
        <f>IFERROR(VLOOKUP(G7988,Store_Map!$A$2:$I$100,3,FALSE),"")</f>
        <v>0</v>
      </c>
      <c r="I7988">
        <f>IFERROR(VLOOKUP(G7988,Store_Map!$A$2:$I$100,4,FALSE),"")</f>
        <v>0</v>
      </c>
      <c r="J7988">
        <f>IFERROR(VLOOKUP(G7988,Store_Map!$A$2:$I$100,5,FALSE),"")</f>
        <v>0</v>
      </c>
      <c r="K7988">
        <f>IFERROR(VLOOKUP(G7988,Store_Map!$A$2:$I$100,6,FALSE),"")</f>
        <v>0</v>
      </c>
      <c r="L7988">
        <f>IFERROR(VLOOKUP(G7988,Store_Map!$A$2:$I$100,7,FALSE),"")</f>
        <v>0</v>
      </c>
      <c r="M7988">
        <f>IFERROR(VLOOKUP(G7988,Store_Map!$A$2:$I$100,8,FALSE),"")</f>
        <v>0</v>
      </c>
      <c r="N7988">
        <f t="shared" si="1116"/>
        <v>0</v>
      </c>
      <c r="O7988" t="str">
        <f t="shared" si="1117"/>
        <v>PASS</v>
      </c>
      <c r="P7988" t="str">
        <f t="shared" si="1118"/>
        <v>REVIEW</v>
      </c>
      <c r="Q7988" t="str">
        <f t="shared" si="1119"/>
        <v>PASS</v>
      </c>
      <c r="R7988" t="str">
        <f t="shared" si="1120"/>
        <v>PASS</v>
      </c>
      <c r="S7988" t="str">
        <f t="shared" si="1121"/>
        <v>REVIEW</v>
      </c>
      <c r="T7988">
        <f t="shared" si="1122"/>
        <v>90</v>
      </c>
      <c r="U7988" t="str">
        <f t="shared" si="1123"/>
        <v>Low</v>
      </c>
      <c r="V7988" t="str">
        <f t="shared" si="1124"/>
        <v>Invalid NDC</v>
      </c>
    </row>
    <row r="7989" spans="1:22" x14ac:dyDescent="0.3">
      <c r="A7989" t="str">
        <f>Raw_Data!A7989</f>
        <v>36016512</v>
      </c>
      <c r="B7989">
        <f>Raw_Data!B7989</f>
        <v>45687</v>
      </c>
      <c r="C7989" t="str">
        <f>Raw_Data!C7989</f>
        <v>FLUOCINOLONE 0.01% SCALP OI</v>
      </c>
      <c r="D7989" t="str">
        <f>Raw_Data!D7989</f>
        <v>45802048526</v>
      </c>
      <c r="E7989" t="str">
        <f>Raw_Data!E7989</f>
        <v>THAKORE, MORGAN</v>
      </c>
      <c r="F7989" t="str">
        <f>Raw_Data!F7989</f>
        <v>1770875130</v>
      </c>
      <c r="G7989" t="str">
        <f>Raw_Data!H7989</f>
        <v>3</v>
      </c>
      <c r="H7989">
        <f>IFERROR(VLOOKUP(G7989,Store_Map!$A$2:$I$100,3,FALSE),"")</f>
        <v>0</v>
      </c>
      <c r="I7989">
        <f>IFERROR(VLOOKUP(G7989,Store_Map!$A$2:$I$100,4,FALSE),"")</f>
        <v>0</v>
      </c>
      <c r="J7989">
        <f>IFERROR(VLOOKUP(G7989,Store_Map!$A$2:$I$100,5,FALSE),"")</f>
        <v>0</v>
      </c>
      <c r="K7989">
        <f>IFERROR(VLOOKUP(G7989,Store_Map!$A$2:$I$100,6,FALSE),"")</f>
        <v>0</v>
      </c>
      <c r="L7989">
        <f>IFERROR(VLOOKUP(G7989,Store_Map!$A$2:$I$100,7,FALSE),"")</f>
        <v>0</v>
      </c>
      <c r="M7989">
        <f>IFERROR(VLOOKUP(G7989,Store_Map!$A$2:$I$100,8,FALSE),"")</f>
        <v>0</v>
      </c>
      <c r="N7989">
        <f t="shared" si="1116"/>
        <v>0</v>
      </c>
      <c r="O7989" t="str">
        <f t="shared" si="1117"/>
        <v>PASS</v>
      </c>
      <c r="P7989" t="str">
        <f t="shared" si="1118"/>
        <v>PASS</v>
      </c>
      <c r="Q7989" t="str">
        <f t="shared" si="1119"/>
        <v>PASS</v>
      </c>
      <c r="R7989" t="str">
        <f t="shared" si="1120"/>
        <v>PASS</v>
      </c>
      <c r="S7989" t="str">
        <f t="shared" si="1121"/>
        <v>PASS</v>
      </c>
      <c r="T7989">
        <f t="shared" si="1122"/>
        <v>100</v>
      </c>
      <c r="U7989" t="str">
        <f t="shared" si="1123"/>
        <v>Low</v>
      </c>
      <c r="V7989" t="str">
        <f t="shared" si="1124"/>
        <v>Clean</v>
      </c>
    </row>
    <row r="7990" spans="1:22" x14ac:dyDescent="0.3">
      <c r="A7990" t="str">
        <f>Raw_Data!A7990</f>
        <v>36016871</v>
      </c>
      <c r="B7990">
        <f>Raw_Data!B7990</f>
        <v>45687</v>
      </c>
      <c r="C7990" t="str">
        <f>Raw_Data!C7990</f>
        <v>BUDESONIDE-FORMOTEROL 80-4.</v>
      </c>
      <c r="D7990" t="str">
        <f>Raw_Data!D7990</f>
        <v>310737220</v>
      </c>
      <c r="E7990" t="str">
        <f>Raw_Data!E7990</f>
        <v>INGRAM, MAYA</v>
      </c>
      <c r="F7990" t="str">
        <f>Raw_Data!F7990</f>
        <v>1518221464</v>
      </c>
      <c r="G7990" t="str">
        <f>Raw_Data!H7990</f>
        <v>3</v>
      </c>
      <c r="H7990">
        <f>IFERROR(VLOOKUP(G7990,Store_Map!$A$2:$I$100,3,FALSE),"")</f>
        <v>0</v>
      </c>
      <c r="I7990">
        <f>IFERROR(VLOOKUP(G7990,Store_Map!$A$2:$I$100,4,FALSE),"")</f>
        <v>0</v>
      </c>
      <c r="J7990">
        <f>IFERROR(VLOOKUP(G7990,Store_Map!$A$2:$I$100,5,FALSE),"")</f>
        <v>0</v>
      </c>
      <c r="K7990">
        <f>IFERROR(VLOOKUP(G7990,Store_Map!$A$2:$I$100,6,FALSE),"")</f>
        <v>0</v>
      </c>
      <c r="L7990">
        <f>IFERROR(VLOOKUP(G7990,Store_Map!$A$2:$I$100,7,FALSE),"")</f>
        <v>0</v>
      </c>
      <c r="M7990">
        <f>IFERROR(VLOOKUP(G7990,Store_Map!$A$2:$I$100,8,FALSE),"")</f>
        <v>0</v>
      </c>
      <c r="N7990">
        <f t="shared" si="1116"/>
        <v>0</v>
      </c>
      <c r="O7990" t="str">
        <f t="shared" si="1117"/>
        <v>PASS</v>
      </c>
      <c r="P7990" t="str">
        <f t="shared" si="1118"/>
        <v>REVIEW</v>
      </c>
      <c r="Q7990" t="str">
        <f t="shared" si="1119"/>
        <v>PASS</v>
      </c>
      <c r="R7990" t="str">
        <f t="shared" si="1120"/>
        <v>PASS</v>
      </c>
      <c r="S7990" t="str">
        <f t="shared" si="1121"/>
        <v>REVIEW</v>
      </c>
      <c r="T7990">
        <f t="shared" si="1122"/>
        <v>90</v>
      </c>
      <c r="U7990" t="str">
        <f t="shared" si="1123"/>
        <v>Low</v>
      </c>
      <c r="V7990" t="str">
        <f t="shared" si="1124"/>
        <v>Invalid NDC</v>
      </c>
    </row>
    <row r="7991" spans="1:22" x14ac:dyDescent="0.3">
      <c r="A7991" t="str">
        <f>Raw_Data!A7991</f>
        <v>36016872</v>
      </c>
      <c r="B7991">
        <f>Raw_Data!B7991</f>
        <v>45687</v>
      </c>
      <c r="C7991" t="str">
        <f>Raw_Data!C7991</f>
        <v>CEPHALEXIN 250 MG/5 ML SUSP</v>
      </c>
      <c r="D7991" t="str">
        <f>Raw_Data!D7991</f>
        <v>68180044102</v>
      </c>
      <c r="E7991" t="str">
        <f>Raw_Data!E7991</f>
        <v>INGRAM, MAYA</v>
      </c>
      <c r="F7991" t="str">
        <f>Raw_Data!F7991</f>
        <v>1518221464</v>
      </c>
      <c r="G7991" t="str">
        <f>Raw_Data!H7991</f>
        <v>3</v>
      </c>
      <c r="H7991">
        <f>IFERROR(VLOOKUP(G7991,Store_Map!$A$2:$I$100,3,FALSE),"")</f>
        <v>0</v>
      </c>
      <c r="I7991">
        <f>IFERROR(VLOOKUP(G7991,Store_Map!$A$2:$I$100,4,FALSE),"")</f>
        <v>0</v>
      </c>
      <c r="J7991">
        <f>IFERROR(VLOOKUP(G7991,Store_Map!$A$2:$I$100,5,FALSE),"")</f>
        <v>0</v>
      </c>
      <c r="K7991">
        <f>IFERROR(VLOOKUP(G7991,Store_Map!$A$2:$I$100,6,FALSE),"")</f>
        <v>0</v>
      </c>
      <c r="L7991">
        <f>IFERROR(VLOOKUP(G7991,Store_Map!$A$2:$I$100,7,FALSE),"")</f>
        <v>0</v>
      </c>
      <c r="M7991">
        <f>IFERROR(VLOOKUP(G7991,Store_Map!$A$2:$I$100,8,FALSE),"")</f>
        <v>0</v>
      </c>
      <c r="N7991">
        <f t="shared" si="1116"/>
        <v>0</v>
      </c>
      <c r="O7991" t="str">
        <f t="shared" si="1117"/>
        <v>PASS</v>
      </c>
      <c r="P7991" t="str">
        <f t="shared" si="1118"/>
        <v>PASS</v>
      </c>
      <c r="Q7991" t="str">
        <f t="shared" si="1119"/>
        <v>PASS</v>
      </c>
      <c r="R7991" t="str">
        <f t="shared" si="1120"/>
        <v>PASS</v>
      </c>
      <c r="S7991" t="str">
        <f t="shared" si="1121"/>
        <v>PASS</v>
      </c>
      <c r="T7991">
        <f t="shared" si="1122"/>
        <v>100</v>
      </c>
      <c r="U7991" t="str">
        <f t="shared" si="1123"/>
        <v>Low</v>
      </c>
      <c r="V7991" t="str">
        <f t="shared" si="1124"/>
        <v>Clean</v>
      </c>
    </row>
    <row r="7992" spans="1:22" x14ac:dyDescent="0.3">
      <c r="A7992" t="str">
        <f>Raw_Data!A7992</f>
        <v>36016873</v>
      </c>
      <c r="B7992">
        <f>Raw_Data!B7992</f>
        <v>45687</v>
      </c>
      <c r="C7992" t="str">
        <f>Raw_Data!C7992</f>
        <v>MUPIROCIN 2% OINTMENT</v>
      </c>
      <c r="D7992" t="str">
        <f>Raw_Data!D7992</f>
        <v>45802011222</v>
      </c>
      <c r="E7992" t="str">
        <f>Raw_Data!E7992</f>
        <v>INGRAM, MAYA</v>
      </c>
      <c r="F7992" t="str">
        <f>Raw_Data!F7992</f>
        <v>1518221464</v>
      </c>
      <c r="G7992" t="str">
        <f>Raw_Data!H7992</f>
        <v>3</v>
      </c>
      <c r="H7992">
        <f>IFERROR(VLOOKUP(G7992,Store_Map!$A$2:$I$100,3,FALSE),"")</f>
        <v>0</v>
      </c>
      <c r="I7992">
        <f>IFERROR(VLOOKUP(G7992,Store_Map!$A$2:$I$100,4,FALSE),"")</f>
        <v>0</v>
      </c>
      <c r="J7992">
        <f>IFERROR(VLOOKUP(G7992,Store_Map!$A$2:$I$100,5,FALSE),"")</f>
        <v>0</v>
      </c>
      <c r="K7992">
        <f>IFERROR(VLOOKUP(G7992,Store_Map!$A$2:$I$100,6,FALSE),"")</f>
        <v>0</v>
      </c>
      <c r="L7992">
        <f>IFERROR(VLOOKUP(G7992,Store_Map!$A$2:$I$100,7,FALSE),"")</f>
        <v>0</v>
      </c>
      <c r="M7992">
        <f>IFERROR(VLOOKUP(G7992,Store_Map!$A$2:$I$100,8,FALSE),"")</f>
        <v>0</v>
      </c>
      <c r="N7992">
        <f t="shared" si="1116"/>
        <v>0</v>
      </c>
      <c r="O7992" t="str">
        <f t="shared" si="1117"/>
        <v>PASS</v>
      </c>
      <c r="P7992" t="str">
        <f t="shared" si="1118"/>
        <v>PASS</v>
      </c>
      <c r="Q7992" t="str">
        <f t="shared" si="1119"/>
        <v>PASS</v>
      </c>
      <c r="R7992" t="str">
        <f t="shared" si="1120"/>
        <v>PASS</v>
      </c>
      <c r="S7992" t="str">
        <f t="shared" si="1121"/>
        <v>PASS</v>
      </c>
      <c r="T7992">
        <f t="shared" si="1122"/>
        <v>100</v>
      </c>
      <c r="U7992" t="str">
        <f t="shared" si="1123"/>
        <v>Low</v>
      </c>
      <c r="V7992" t="str">
        <f t="shared" si="1124"/>
        <v>Clean</v>
      </c>
    </row>
    <row r="7993" spans="1:22" x14ac:dyDescent="0.3">
      <c r="A7993" t="str">
        <f>Raw_Data!A7993</f>
        <v>36016821</v>
      </c>
      <c r="B7993">
        <f>Raw_Data!B7993</f>
        <v>45687</v>
      </c>
      <c r="C7993" t="str">
        <f>Raw_Data!C7993</f>
        <v>OZEMPIC 0.25-0.5 MG/DOSE PE</v>
      </c>
      <c r="D7993" t="str">
        <f>Raw_Data!D7993</f>
        <v>169418113</v>
      </c>
      <c r="E7993" t="str">
        <f>Raw_Data!E7993</f>
        <v>GIBBS, JON</v>
      </c>
      <c r="F7993" t="str">
        <f>Raw_Data!F7993</f>
        <v>1700896156</v>
      </c>
      <c r="G7993" t="str">
        <f>Raw_Data!H7993</f>
        <v>3</v>
      </c>
      <c r="H7993">
        <f>IFERROR(VLOOKUP(G7993,Store_Map!$A$2:$I$100,3,FALSE),"")</f>
        <v>0</v>
      </c>
      <c r="I7993">
        <f>IFERROR(VLOOKUP(G7993,Store_Map!$A$2:$I$100,4,FALSE),"")</f>
        <v>0</v>
      </c>
      <c r="J7993">
        <f>IFERROR(VLOOKUP(G7993,Store_Map!$A$2:$I$100,5,FALSE),"")</f>
        <v>0</v>
      </c>
      <c r="K7993">
        <f>IFERROR(VLOOKUP(G7993,Store_Map!$A$2:$I$100,6,FALSE),"")</f>
        <v>0</v>
      </c>
      <c r="L7993">
        <f>IFERROR(VLOOKUP(G7993,Store_Map!$A$2:$I$100,7,FALSE),"")</f>
        <v>0</v>
      </c>
      <c r="M7993">
        <f>IFERROR(VLOOKUP(G7993,Store_Map!$A$2:$I$100,8,FALSE),"")</f>
        <v>0</v>
      </c>
      <c r="N7993">
        <f t="shared" si="1116"/>
        <v>0</v>
      </c>
      <c r="O7993" t="str">
        <f t="shared" si="1117"/>
        <v>PASS</v>
      </c>
      <c r="P7993" t="str">
        <f t="shared" si="1118"/>
        <v>REVIEW</v>
      </c>
      <c r="Q7993" t="str">
        <f t="shared" si="1119"/>
        <v>PASS</v>
      </c>
      <c r="R7993" t="str">
        <f t="shared" si="1120"/>
        <v>PASS</v>
      </c>
      <c r="S7993" t="str">
        <f t="shared" si="1121"/>
        <v>REVIEW</v>
      </c>
      <c r="T7993">
        <f t="shared" si="1122"/>
        <v>90</v>
      </c>
      <c r="U7993" t="str">
        <f t="shared" si="1123"/>
        <v>Low</v>
      </c>
      <c r="V7993" t="str">
        <f t="shared" si="1124"/>
        <v>Invalid NDC</v>
      </c>
    </row>
    <row r="7994" spans="1:22" x14ac:dyDescent="0.3">
      <c r="A7994" t="str">
        <f>Raw_Data!A7994</f>
        <v>36016874</v>
      </c>
      <c r="B7994">
        <f>Raw_Data!B7994</f>
        <v>45687</v>
      </c>
      <c r="C7994" t="str">
        <f>Raw_Data!C7994</f>
        <v>TRIAMCINOLONE 0.1% OINTMENT</v>
      </c>
      <c r="D7994" t="str">
        <f>Raw_Data!D7994</f>
        <v>45802005536</v>
      </c>
      <c r="E7994" t="str">
        <f>Raw_Data!E7994</f>
        <v>Scoggins, Jennie</v>
      </c>
      <c r="F7994" t="str">
        <f>Raw_Data!F7994</f>
        <v>1982727400</v>
      </c>
      <c r="G7994" t="str">
        <f>Raw_Data!H7994</f>
        <v>3</v>
      </c>
      <c r="H7994">
        <f>IFERROR(VLOOKUP(G7994,Store_Map!$A$2:$I$100,3,FALSE),"")</f>
        <v>0</v>
      </c>
      <c r="I7994">
        <f>IFERROR(VLOOKUP(G7994,Store_Map!$A$2:$I$100,4,FALSE),"")</f>
        <v>0</v>
      </c>
      <c r="J7994">
        <f>IFERROR(VLOOKUP(G7994,Store_Map!$A$2:$I$100,5,FALSE),"")</f>
        <v>0</v>
      </c>
      <c r="K7994">
        <f>IFERROR(VLOOKUP(G7994,Store_Map!$A$2:$I$100,6,FALSE),"")</f>
        <v>0</v>
      </c>
      <c r="L7994">
        <f>IFERROR(VLOOKUP(G7994,Store_Map!$A$2:$I$100,7,FALSE),"")</f>
        <v>0</v>
      </c>
      <c r="M7994">
        <f>IFERROR(VLOOKUP(G7994,Store_Map!$A$2:$I$100,8,FALSE),"")</f>
        <v>0</v>
      </c>
      <c r="N7994">
        <f t="shared" si="1116"/>
        <v>0</v>
      </c>
      <c r="O7994" t="str">
        <f t="shared" si="1117"/>
        <v>PASS</v>
      </c>
      <c r="P7994" t="str">
        <f t="shared" si="1118"/>
        <v>PASS</v>
      </c>
      <c r="Q7994" t="str">
        <f t="shared" si="1119"/>
        <v>PASS</v>
      </c>
      <c r="R7994" t="str">
        <f t="shared" si="1120"/>
        <v>PASS</v>
      </c>
      <c r="S7994" t="str">
        <f t="shared" si="1121"/>
        <v>PASS</v>
      </c>
      <c r="T7994">
        <f t="shared" si="1122"/>
        <v>100</v>
      </c>
      <c r="U7994" t="str">
        <f t="shared" si="1123"/>
        <v>Low</v>
      </c>
      <c r="V7994" t="str">
        <f t="shared" si="1124"/>
        <v>Clean</v>
      </c>
    </row>
    <row r="7995" spans="1:22" x14ac:dyDescent="0.3">
      <c r="A7995" t="str">
        <f>Raw_Data!A7995</f>
        <v>36016875</v>
      </c>
      <c r="B7995">
        <f>Raw_Data!B7995</f>
        <v>45687</v>
      </c>
      <c r="C7995" t="str">
        <f>Raw_Data!C7995</f>
        <v>MUPIROCIN 2% OINTMENT</v>
      </c>
      <c r="D7995" t="str">
        <f>Raw_Data!D7995</f>
        <v>45802011222</v>
      </c>
      <c r="E7995" t="str">
        <f>Raw_Data!E7995</f>
        <v>Scoggins, Jennie</v>
      </c>
      <c r="F7995" t="str">
        <f>Raw_Data!F7995</f>
        <v>1982727400</v>
      </c>
      <c r="G7995" t="str">
        <f>Raw_Data!H7995</f>
        <v>3</v>
      </c>
      <c r="H7995">
        <f>IFERROR(VLOOKUP(G7995,Store_Map!$A$2:$I$100,3,FALSE),"")</f>
        <v>0</v>
      </c>
      <c r="I7995">
        <f>IFERROR(VLOOKUP(G7995,Store_Map!$A$2:$I$100,4,FALSE),"")</f>
        <v>0</v>
      </c>
      <c r="J7995">
        <f>IFERROR(VLOOKUP(G7995,Store_Map!$A$2:$I$100,5,FALSE),"")</f>
        <v>0</v>
      </c>
      <c r="K7995">
        <f>IFERROR(VLOOKUP(G7995,Store_Map!$A$2:$I$100,6,FALSE),"")</f>
        <v>0</v>
      </c>
      <c r="L7995">
        <f>IFERROR(VLOOKUP(G7995,Store_Map!$A$2:$I$100,7,FALSE),"")</f>
        <v>0</v>
      </c>
      <c r="M7995">
        <f>IFERROR(VLOOKUP(G7995,Store_Map!$A$2:$I$100,8,FALSE),"")</f>
        <v>0</v>
      </c>
      <c r="N7995">
        <f t="shared" si="1116"/>
        <v>0</v>
      </c>
      <c r="O7995" t="str">
        <f t="shared" si="1117"/>
        <v>PASS</v>
      </c>
      <c r="P7995" t="str">
        <f t="shared" si="1118"/>
        <v>PASS</v>
      </c>
      <c r="Q7995" t="str">
        <f t="shared" si="1119"/>
        <v>PASS</v>
      </c>
      <c r="R7995" t="str">
        <f t="shared" si="1120"/>
        <v>PASS</v>
      </c>
      <c r="S7995" t="str">
        <f t="shared" si="1121"/>
        <v>PASS</v>
      </c>
      <c r="T7995">
        <f t="shared" si="1122"/>
        <v>100</v>
      </c>
      <c r="U7995" t="str">
        <f t="shared" si="1123"/>
        <v>Low</v>
      </c>
      <c r="V7995" t="str">
        <f t="shared" si="1124"/>
        <v>Clean</v>
      </c>
    </row>
    <row r="7996" spans="1:22" x14ac:dyDescent="0.3">
      <c r="A7996" t="str">
        <f>Raw_Data!A7996</f>
        <v>36016877</v>
      </c>
      <c r="B7996">
        <f>Raw_Data!B7996</f>
        <v>45687</v>
      </c>
      <c r="C7996" t="str">
        <f>Raw_Data!C7996</f>
        <v>CLOBETASOL 0.05% OINTMENT</v>
      </c>
      <c r="D7996" t="str">
        <f>Raw_Data!D7996</f>
        <v>51672125901</v>
      </c>
      <c r="E7996" t="str">
        <f>Raw_Data!E7996</f>
        <v>THAKORE, MORGAN</v>
      </c>
      <c r="F7996" t="str">
        <f>Raw_Data!F7996</f>
        <v>1770875130</v>
      </c>
      <c r="G7996" t="str">
        <f>Raw_Data!H7996</f>
        <v>3</v>
      </c>
      <c r="H7996">
        <f>IFERROR(VLOOKUP(G7996,Store_Map!$A$2:$I$100,3,FALSE),"")</f>
        <v>0</v>
      </c>
      <c r="I7996">
        <f>IFERROR(VLOOKUP(G7996,Store_Map!$A$2:$I$100,4,FALSE),"")</f>
        <v>0</v>
      </c>
      <c r="J7996">
        <f>IFERROR(VLOOKUP(G7996,Store_Map!$A$2:$I$100,5,FALSE),"")</f>
        <v>0</v>
      </c>
      <c r="K7996">
        <f>IFERROR(VLOOKUP(G7996,Store_Map!$A$2:$I$100,6,FALSE),"")</f>
        <v>0</v>
      </c>
      <c r="L7996">
        <f>IFERROR(VLOOKUP(G7996,Store_Map!$A$2:$I$100,7,FALSE),"")</f>
        <v>0</v>
      </c>
      <c r="M7996">
        <f>IFERROR(VLOOKUP(G7996,Store_Map!$A$2:$I$100,8,FALSE),"")</f>
        <v>0</v>
      </c>
      <c r="N7996">
        <f t="shared" si="1116"/>
        <v>0</v>
      </c>
      <c r="O7996" t="str">
        <f t="shared" si="1117"/>
        <v>PASS</v>
      </c>
      <c r="P7996" t="str">
        <f t="shared" si="1118"/>
        <v>PASS</v>
      </c>
      <c r="Q7996" t="str">
        <f t="shared" si="1119"/>
        <v>PASS</v>
      </c>
      <c r="R7996" t="str">
        <f t="shared" si="1120"/>
        <v>PASS</v>
      </c>
      <c r="S7996" t="str">
        <f t="shared" si="1121"/>
        <v>PASS</v>
      </c>
      <c r="T7996">
        <f t="shared" si="1122"/>
        <v>100</v>
      </c>
      <c r="U7996" t="str">
        <f t="shared" si="1123"/>
        <v>Low</v>
      </c>
      <c r="V7996" t="str">
        <f t="shared" si="1124"/>
        <v>Clean</v>
      </c>
    </row>
    <row r="7997" spans="1:22" x14ac:dyDescent="0.3">
      <c r="A7997" t="str">
        <f>Raw_Data!A7997</f>
        <v>36016878</v>
      </c>
      <c r="B7997">
        <f>Raw_Data!B7997</f>
        <v>45687</v>
      </c>
      <c r="C7997" t="str">
        <f>Raw_Data!C7997</f>
        <v>AMOXICILLIN 400 MG/5 ML SUS</v>
      </c>
      <c r="D7997" t="str">
        <f>Raw_Data!D7997</f>
        <v>65862007101</v>
      </c>
      <c r="E7997" t="str">
        <f>Raw_Data!E7997</f>
        <v>Scoggins, Jennie</v>
      </c>
      <c r="F7997" t="str">
        <f>Raw_Data!F7997</f>
        <v>1982727400</v>
      </c>
      <c r="G7997" t="str">
        <f>Raw_Data!H7997</f>
        <v>3</v>
      </c>
      <c r="H7997">
        <f>IFERROR(VLOOKUP(G7997,Store_Map!$A$2:$I$100,3,FALSE),"")</f>
        <v>0</v>
      </c>
      <c r="I7997">
        <f>IFERROR(VLOOKUP(G7997,Store_Map!$A$2:$I$100,4,FALSE),"")</f>
        <v>0</v>
      </c>
      <c r="J7997">
        <f>IFERROR(VLOOKUP(G7997,Store_Map!$A$2:$I$100,5,FALSE),"")</f>
        <v>0</v>
      </c>
      <c r="K7997">
        <f>IFERROR(VLOOKUP(G7997,Store_Map!$A$2:$I$100,6,FALSE),"")</f>
        <v>0</v>
      </c>
      <c r="L7997">
        <f>IFERROR(VLOOKUP(G7997,Store_Map!$A$2:$I$100,7,FALSE),"")</f>
        <v>0</v>
      </c>
      <c r="M7997">
        <f>IFERROR(VLOOKUP(G7997,Store_Map!$A$2:$I$100,8,FALSE),"")</f>
        <v>0</v>
      </c>
      <c r="N7997">
        <f t="shared" si="1116"/>
        <v>0</v>
      </c>
      <c r="O7997" t="str">
        <f t="shared" si="1117"/>
        <v>PASS</v>
      </c>
      <c r="P7997" t="str">
        <f t="shared" si="1118"/>
        <v>PASS</v>
      </c>
      <c r="Q7997" t="str">
        <f t="shared" si="1119"/>
        <v>PASS</v>
      </c>
      <c r="R7997" t="str">
        <f t="shared" si="1120"/>
        <v>PASS</v>
      </c>
      <c r="S7997" t="str">
        <f t="shared" si="1121"/>
        <v>PASS</v>
      </c>
      <c r="T7997">
        <f t="shared" si="1122"/>
        <v>100</v>
      </c>
      <c r="U7997" t="str">
        <f t="shared" si="1123"/>
        <v>Low</v>
      </c>
      <c r="V7997" t="str">
        <f t="shared" si="1124"/>
        <v>Clean</v>
      </c>
    </row>
    <row r="7998" spans="1:22" x14ac:dyDescent="0.3">
      <c r="A7998" t="str">
        <f>Raw_Data!A7998</f>
        <v>36016879</v>
      </c>
      <c r="B7998">
        <f>Raw_Data!B7998</f>
        <v>45687</v>
      </c>
      <c r="C7998" t="str">
        <f>Raw_Data!C7998</f>
        <v>CETIRIZINE HCL 1 MG/ML SOLN</v>
      </c>
      <c r="D7998" t="str">
        <f>Raw_Data!D7998</f>
        <v>45802097426</v>
      </c>
      <c r="E7998" t="str">
        <f>Raw_Data!E7998</f>
        <v>Scoggins, Jennie</v>
      </c>
      <c r="F7998" t="str">
        <f>Raw_Data!F7998</f>
        <v>1982727400</v>
      </c>
      <c r="G7998" t="str">
        <f>Raw_Data!H7998</f>
        <v>3</v>
      </c>
      <c r="H7998">
        <f>IFERROR(VLOOKUP(G7998,Store_Map!$A$2:$I$100,3,FALSE),"")</f>
        <v>0</v>
      </c>
      <c r="I7998">
        <f>IFERROR(VLOOKUP(G7998,Store_Map!$A$2:$I$100,4,FALSE),"")</f>
        <v>0</v>
      </c>
      <c r="J7998">
        <f>IFERROR(VLOOKUP(G7998,Store_Map!$A$2:$I$100,5,FALSE),"")</f>
        <v>0</v>
      </c>
      <c r="K7998">
        <f>IFERROR(VLOOKUP(G7998,Store_Map!$A$2:$I$100,6,FALSE),"")</f>
        <v>0</v>
      </c>
      <c r="L7998">
        <f>IFERROR(VLOOKUP(G7998,Store_Map!$A$2:$I$100,7,FALSE),"")</f>
        <v>0</v>
      </c>
      <c r="M7998">
        <f>IFERROR(VLOOKUP(G7998,Store_Map!$A$2:$I$100,8,FALSE),"")</f>
        <v>0</v>
      </c>
      <c r="N7998">
        <f t="shared" si="1116"/>
        <v>0</v>
      </c>
      <c r="O7998" t="str">
        <f t="shared" si="1117"/>
        <v>PASS</v>
      </c>
      <c r="P7998" t="str">
        <f t="shared" si="1118"/>
        <v>PASS</v>
      </c>
      <c r="Q7998" t="str">
        <f t="shared" si="1119"/>
        <v>PASS</v>
      </c>
      <c r="R7998" t="str">
        <f t="shared" si="1120"/>
        <v>PASS</v>
      </c>
      <c r="S7998" t="str">
        <f t="shared" si="1121"/>
        <v>PASS</v>
      </c>
      <c r="T7998">
        <f t="shared" si="1122"/>
        <v>100</v>
      </c>
      <c r="U7998" t="str">
        <f t="shared" si="1123"/>
        <v>Low</v>
      </c>
      <c r="V7998" t="str">
        <f t="shared" si="1124"/>
        <v>Clean</v>
      </c>
    </row>
    <row r="7999" spans="1:22" x14ac:dyDescent="0.3">
      <c r="A7999" t="str">
        <f>Raw_Data!A7999</f>
        <v>36016880</v>
      </c>
      <c r="B7999">
        <f>Raw_Data!B7999</f>
        <v>45687</v>
      </c>
      <c r="C7999" t="str">
        <f>Raw_Data!C7999</f>
        <v>TRIAMCINOLONE 0.1% OINTMENT</v>
      </c>
      <c r="D7999" t="str">
        <f>Raw_Data!D7999</f>
        <v>168000616</v>
      </c>
      <c r="E7999" t="str">
        <f>Raw_Data!E7999</f>
        <v>INGRAM, MAYA</v>
      </c>
      <c r="F7999" t="str">
        <f>Raw_Data!F7999</f>
        <v>1518221464</v>
      </c>
      <c r="G7999" t="str">
        <f>Raw_Data!H7999</f>
        <v>3</v>
      </c>
      <c r="H7999">
        <f>IFERROR(VLOOKUP(G7999,Store_Map!$A$2:$I$100,3,FALSE),"")</f>
        <v>0</v>
      </c>
      <c r="I7999">
        <f>IFERROR(VLOOKUP(G7999,Store_Map!$A$2:$I$100,4,FALSE),"")</f>
        <v>0</v>
      </c>
      <c r="J7999">
        <f>IFERROR(VLOOKUP(G7999,Store_Map!$A$2:$I$100,5,FALSE),"")</f>
        <v>0</v>
      </c>
      <c r="K7999">
        <f>IFERROR(VLOOKUP(G7999,Store_Map!$A$2:$I$100,6,FALSE),"")</f>
        <v>0</v>
      </c>
      <c r="L7999">
        <f>IFERROR(VLOOKUP(G7999,Store_Map!$A$2:$I$100,7,FALSE),"")</f>
        <v>0</v>
      </c>
      <c r="M7999">
        <f>IFERROR(VLOOKUP(G7999,Store_Map!$A$2:$I$100,8,FALSE),"")</f>
        <v>0</v>
      </c>
      <c r="N7999">
        <f t="shared" si="1116"/>
        <v>0</v>
      </c>
      <c r="O7999" t="str">
        <f t="shared" si="1117"/>
        <v>PASS</v>
      </c>
      <c r="P7999" t="str">
        <f t="shared" si="1118"/>
        <v>REVIEW</v>
      </c>
      <c r="Q7999" t="str">
        <f t="shared" si="1119"/>
        <v>PASS</v>
      </c>
      <c r="R7999" t="str">
        <f t="shared" si="1120"/>
        <v>PASS</v>
      </c>
      <c r="S7999" t="str">
        <f t="shared" si="1121"/>
        <v>REVIEW</v>
      </c>
      <c r="T7999">
        <f t="shared" si="1122"/>
        <v>90</v>
      </c>
      <c r="U7999" t="str">
        <f t="shared" si="1123"/>
        <v>Low</v>
      </c>
      <c r="V7999" t="str">
        <f t="shared" si="1124"/>
        <v>Invalid NDC</v>
      </c>
    </row>
    <row r="8000" spans="1:22" x14ac:dyDescent="0.3">
      <c r="A8000" t="str">
        <f>Raw_Data!A8000</f>
        <v>36016881</v>
      </c>
      <c r="B8000">
        <f>Raw_Data!B8000</f>
        <v>45687</v>
      </c>
      <c r="C8000" t="str">
        <f>Raw_Data!C8000</f>
        <v>MUPIROCIN 2% OINTMENT</v>
      </c>
      <c r="D8000" t="str">
        <f>Raw_Data!D8000</f>
        <v>45802011222</v>
      </c>
      <c r="E8000" t="str">
        <f>Raw_Data!E8000</f>
        <v>INGRAM, MAYA</v>
      </c>
      <c r="F8000" t="str">
        <f>Raw_Data!F8000</f>
        <v>1518221464</v>
      </c>
      <c r="G8000" t="str">
        <f>Raw_Data!H8000</f>
        <v>3</v>
      </c>
      <c r="H8000">
        <f>IFERROR(VLOOKUP(G8000,Store_Map!$A$2:$I$100,3,FALSE),"")</f>
        <v>0</v>
      </c>
      <c r="I8000">
        <f>IFERROR(VLOOKUP(G8000,Store_Map!$A$2:$I$100,4,FALSE),"")</f>
        <v>0</v>
      </c>
      <c r="J8000">
        <f>IFERROR(VLOOKUP(G8000,Store_Map!$A$2:$I$100,5,FALSE),"")</f>
        <v>0</v>
      </c>
      <c r="K8000">
        <f>IFERROR(VLOOKUP(G8000,Store_Map!$A$2:$I$100,6,FALSE),"")</f>
        <v>0</v>
      </c>
      <c r="L8000">
        <f>IFERROR(VLOOKUP(G8000,Store_Map!$A$2:$I$100,7,FALSE),"")</f>
        <v>0</v>
      </c>
      <c r="M8000">
        <f>IFERROR(VLOOKUP(G8000,Store_Map!$A$2:$I$100,8,FALSE),"")</f>
        <v>0</v>
      </c>
      <c r="N8000">
        <f t="shared" si="1116"/>
        <v>0</v>
      </c>
      <c r="O8000" t="str">
        <f t="shared" si="1117"/>
        <v>PASS</v>
      </c>
      <c r="P8000" t="str">
        <f t="shared" si="1118"/>
        <v>PASS</v>
      </c>
      <c r="Q8000" t="str">
        <f t="shared" si="1119"/>
        <v>PASS</v>
      </c>
      <c r="R8000" t="str">
        <f t="shared" si="1120"/>
        <v>PASS</v>
      </c>
      <c r="S8000" t="str">
        <f t="shared" si="1121"/>
        <v>PASS</v>
      </c>
      <c r="T8000">
        <f t="shared" si="1122"/>
        <v>100</v>
      </c>
      <c r="U8000" t="str">
        <f t="shared" si="1123"/>
        <v>Low</v>
      </c>
      <c r="V8000" t="str">
        <f t="shared" si="1124"/>
        <v>Clean</v>
      </c>
    </row>
    <row r="8001" spans="1:22" x14ac:dyDescent="0.3">
      <c r="A8001" t="str">
        <f>Raw_Data!A8001</f>
        <v>36015361</v>
      </c>
      <c r="B8001">
        <f>Raw_Data!B8001</f>
        <v>45687</v>
      </c>
      <c r="C8001" t="str">
        <f>Raw_Data!C8001</f>
        <v>FLUTICASONE-SALMETEROL 250-</v>
      </c>
      <c r="D8001" t="str">
        <f>Raw_Data!D8001</f>
        <v>66993058597</v>
      </c>
      <c r="E8001" t="str">
        <f>Raw_Data!E8001</f>
        <v>THERATTIL, JAYA</v>
      </c>
      <c r="F8001" t="str">
        <f>Raw_Data!F8001</f>
        <v>1043285810</v>
      </c>
      <c r="G8001" t="str">
        <f>Raw_Data!H8001</f>
        <v>3</v>
      </c>
      <c r="H8001">
        <f>IFERROR(VLOOKUP(G8001,Store_Map!$A$2:$I$100,3,FALSE),"")</f>
        <v>0</v>
      </c>
      <c r="I8001">
        <f>IFERROR(VLOOKUP(G8001,Store_Map!$A$2:$I$100,4,FALSE),"")</f>
        <v>0</v>
      </c>
      <c r="J8001">
        <f>IFERROR(VLOOKUP(G8001,Store_Map!$A$2:$I$100,5,FALSE),"")</f>
        <v>0</v>
      </c>
      <c r="K8001">
        <f>IFERROR(VLOOKUP(G8001,Store_Map!$A$2:$I$100,6,FALSE),"")</f>
        <v>0</v>
      </c>
      <c r="L8001">
        <f>IFERROR(VLOOKUP(G8001,Store_Map!$A$2:$I$100,7,FALSE),"")</f>
        <v>0</v>
      </c>
      <c r="M8001">
        <f>IFERROR(VLOOKUP(G8001,Store_Map!$A$2:$I$100,8,FALSE),"")</f>
        <v>0</v>
      </c>
      <c r="N8001">
        <f t="shared" si="1116"/>
        <v>0</v>
      </c>
      <c r="O8001" t="str">
        <f t="shared" si="1117"/>
        <v>PASS</v>
      </c>
      <c r="P8001" t="str">
        <f t="shared" si="1118"/>
        <v>PASS</v>
      </c>
      <c r="Q8001" t="str">
        <f t="shared" si="1119"/>
        <v>PASS</v>
      </c>
      <c r="R8001" t="str">
        <f t="shared" si="1120"/>
        <v>PASS</v>
      </c>
      <c r="S8001" t="str">
        <f t="shared" si="1121"/>
        <v>PASS</v>
      </c>
      <c r="T8001">
        <f t="shared" si="1122"/>
        <v>100</v>
      </c>
      <c r="U8001" t="str">
        <f t="shared" si="1123"/>
        <v>Low</v>
      </c>
      <c r="V8001" t="str">
        <f t="shared" si="1124"/>
        <v>Clean</v>
      </c>
    </row>
    <row r="8002" spans="1:22" x14ac:dyDescent="0.3">
      <c r="A8002" t="str">
        <f>Raw_Data!A8002</f>
        <v>32003030</v>
      </c>
      <c r="B8002">
        <f>Raw_Data!B8002</f>
        <v>45687</v>
      </c>
      <c r="C8002" t="str">
        <f>Raw_Data!C8002</f>
        <v>DEXTROAMP-AMPHET ER 15 MG C</v>
      </c>
      <c r="D8002" t="str">
        <f>Raw_Data!D8002</f>
        <v>115148801</v>
      </c>
      <c r="E8002" t="str">
        <f>Raw_Data!E8002</f>
        <v>ERTLE, VALERIE</v>
      </c>
      <c r="F8002" t="str">
        <f>Raw_Data!F8002</f>
        <v>1245619592</v>
      </c>
      <c r="G8002" t="str">
        <f>Raw_Data!H8002</f>
        <v>3</v>
      </c>
      <c r="H8002">
        <f>IFERROR(VLOOKUP(G8002,Store_Map!$A$2:$I$100,3,FALSE),"")</f>
        <v>0</v>
      </c>
      <c r="I8002">
        <f>IFERROR(VLOOKUP(G8002,Store_Map!$A$2:$I$100,4,FALSE),"")</f>
        <v>0</v>
      </c>
      <c r="J8002">
        <f>IFERROR(VLOOKUP(G8002,Store_Map!$A$2:$I$100,5,FALSE),"")</f>
        <v>0</v>
      </c>
      <c r="K8002">
        <f>IFERROR(VLOOKUP(G8002,Store_Map!$A$2:$I$100,6,FALSE),"")</f>
        <v>0</v>
      </c>
      <c r="L8002">
        <f>IFERROR(VLOOKUP(G8002,Store_Map!$A$2:$I$100,7,FALSE),"")</f>
        <v>0</v>
      </c>
      <c r="M8002">
        <f>IFERROR(VLOOKUP(G8002,Store_Map!$A$2:$I$100,8,FALSE),"")</f>
        <v>0</v>
      </c>
      <c r="N8002">
        <f t="shared" ref="N8002:N8059" si="1125">COUNTBLANK(A8002:M8002)</f>
        <v>0</v>
      </c>
      <c r="O8002" t="str">
        <f t="shared" ref="O8002:O8059" si="1126">IF(AND(F8002&lt;&gt;"",LEN(F8002)=10,ISNUMBER(--F8002)),"PASS","REVIEW")</f>
        <v>PASS</v>
      </c>
      <c r="P8002" t="str">
        <f t="shared" ref="P8002:P8059" si="1127">IF(AND(D8002&lt;&gt;"",OR(LEN(D8002)=10,LEN(D8002)=11),ISNUMBER(--D8002)),"PASS","REVIEW")</f>
        <v>REVIEW</v>
      </c>
      <c r="Q8002" t="str">
        <f t="shared" ref="Q8002:Q8059" si="1128">IF(H8002&lt;&gt;"","PASS","REVIEW")</f>
        <v>PASS</v>
      </c>
      <c r="R8002" t="str">
        <f t="shared" ref="R8002:R8059" si="1129">IF(AND(I8002&lt;&gt;"",J8002&lt;&gt;"",K8002&lt;&gt;"",L8002&lt;&gt;"",M8002&lt;&gt;""),"PASS","REVIEW")</f>
        <v>PASS</v>
      </c>
      <c r="S8002" t="str">
        <f t="shared" ref="S8002:S8059" si="1130">IF(OR(N8002&gt;0,O8002="REVIEW",P8002="REVIEW",Q8002="REVIEW",R8002="REVIEW"),"REVIEW","PASS")</f>
        <v>REVIEW</v>
      </c>
      <c r="T8002">
        <f t="shared" ref="T8002:T8059" si="1131">MAX(0,100-(N8002*5)-IF(O8002="REVIEW",15,0)-IF(P8002="REVIEW",10,0)-IF(Q8002="REVIEW",10,0)-IF(R8002="REVIEW",20,0))</f>
        <v>90</v>
      </c>
      <c r="U8002" t="str">
        <f t="shared" ref="U8002:U8059" si="1132">IF(T8002&gt;=90,"Low",IF(T8002&gt;=70,"Medium","High"))</f>
        <v>Low</v>
      </c>
      <c r="V8002" t="str">
        <f t="shared" ref="V8002:V8059" si="1133">IF(N8002&gt;0,"Missing required fields",IF(O8002="REVIEW","Invalid provider NPI",IF(P8002="REVIEW","Invalid NDC",IF(Q8002="REVIEW","Store mapping incomplete",IF(R8002="REVIEW","Entity mapping incomplete","Clean")))))</f>
        <v>Invalid NDC</v>
      </c>
    </row>
    <row r="8003" spans="1:22" x14ac:dyDescent="0.3">
      <c r="A8003" t="str">
        <f>Raw_Data!A8003</f>
        <v>36016883</v>
      </c>
      <c r="B8003">
        <f>Raw_Data!B8003</f>
        <v>45687</v>
      </c>
      <c r="C8003" t="str">
        <f>Raw_Data!C8003</f>
        <v>VITAMIN D3 50 MCG SOFTGEL</v>
      </c>
      <c r="D8003" t="str">
        <f>Raw_Data!D8003</f>
        <v>536135301</v>
      </c>
      <c r="E8003" t="str">
        <f>Raw_Data!E8003</f>
        <v>Schindler, Julie</v>
      </c>
      <c r="F8003" t="str">
        <f>Raw_Data!F8003</f>
        <v>1013906452</v>
      </c>
      <c r="G8003" t="str">
        <f>Raw_Data!H8003</f>
        <v>3</v>
      </c>
      <c r="H8003">
        <f>IFERROR(VLOOKUP(G8003,Store_Map!$A$2:$I$100,3,FALSE),"")</f>
        <v>0</v>
      </c>
      <c r="I8003">
        <f>IFERROR(VLOOKUP(G8003,Store_Map!$A$2:$I$100,4,FALSE),"")</f>
        <v>0</v>
      </c>
      <c r="J8003">
        <f>IFERROR(VLOOKUP(G8003,Store_Map!$A$2:$I$100,5,FALSE),"")</f>
        <v>0</v>
      </c>
      <c r="K8003">
        <f>IFERROR(VLOOKUP(G8003,Store_Map!$A$2:$I$100,6,FALSE),"")</f>
        <v>0</v>
      </c>
      <c r="L8003">
        <f>IFERROR(VLOOKUP(G8003,Store_Map!$A$2:$I$100,7,FALSE),"")</f>
        <v>0</v>
      </c>
      <c r="M8003">
        <f>IFERROR(VLOOKUP(G8003,Store_Map!$A$2:$I$100,8,FALSE),"")</f>
        <v>0</v>
      </c>
      <c r="N8003">
        <f t="shared" si="1125"/>
        <v>0</v>
      </c>
      <c r="O8003" t="str">
        <f t="shared" si="1126"/>
        <v>PASS</v>
      </c>
      <c r="P8003" t="str">
        <f t="shared" si="1127"/>
        <v>REVIEW</v>
      </c>
      <c r="Q8003" t="str">
        <f t="shared" si="1128"/>
        <v>PASS</v>
      </c>
      <c r="R8003" t="str">
        <f t="shared" si="1129"/>
        <v>PASS</v>
      </c>
      <c r="S8003" t="str">
        <f t="shared" si="1130"/>
        <v>REVIEW</v>
      </c>
      <c r="T8003">
        <f t="shared" si="1131"/>
        <v>90</v>
      </c>
      <c r="U8003" t="str">
        <f t="shared" si="1132"/>
        <v>Low</v>
      </c>
      <c r="V8003" t="str">
        <f t="shared" si="1133"/>
        <v>Invalid NDC</v>
      </c>
    </row>
    <row r="8004" spans="1:22" x14ac:dyDescent="0.3">
      <c r="A8004" t="str">
        <f>Raw_Data!A8004</f>
        <v>36016884</v>
      </c>
      <c r="B8004">
        <f>Raw_Data!B8004</f>
        <v>45687</v>
      </c>
      <c r="C8004" t="str">
        <f>Raw_Data!C8004</f>
        <v>CHILD LORATADINE 5 MG/5 ML</v>
      </c>
      <c r="D8004" t="str">
        <f>Raw_Data!D8004</f>
        <v>904676720</v>
      </c>
      <c r="E8004" t="str">
        <f>Raw_Data!E8004</f>
        <v>ERTLE, VALERIE</v>
      </c>
      <c r="F8004" t="str">
        <f>Raw_Data!F8004</f>
        <v>1245619592</v>
      </c>
      <c r="G8004" t="str">
        <f>Raw_Data!H8004</f>
        <v>3</v>
      </c>
      <c r="H8004">
        <f>IFERROR(VLOOKUP(G8004,Store_Map!$A$2:$I$100,3,FALSE),"")</f>
        <v>0</v>
      </c>
      <c r="I8004">
        <f>IFERROR(VLOOKUP(G8004,Store_Map!$A$2:$I$100,4,FALSE),"")</f>
        <v>0</v>
      </c>
      <c r="J8004">
        <f>IFERROR(VLOOKUP(G8004,Store_Map!$A$2:$I$100,5,FALSE),"")</f>
        <v>0</v>
      </c>
      <c r="K8004">
        <f>IFERROR(VLOOKUP(G8004,Store_Map!$A$2:$I$100,6,FALSE),"")</f>
        <v>0</v>
      </c>
      <c r="L8004">
        <f>IFERROR(VLOOKUP(G8004,Store_Map!$A$2:$I$100,7,FALSE),"")</f>
        <v>0</v>
      </c>
      <c r="M8004">
        <f>IFERROR(VLOOKUP(G8004,Store_Map!$A$2:$I$100,8,FALSE),"")</f>
        <v>0</v>
      </c>
      <c r="N8004">
        <f t="shared" si="1125"/>
        <v>0</v>
      </c>
      <c r="O8004" t="str">
        <f t="shared" si="1126"/>
        <v>PASS</v>
      </c>
      <c r="P8004" t="str">
        <f t="shared" si="1127"/>
        <v>REVIEW</v>
      </c>
      <c r="Q8004" t="str">
        <f t="shared" si="1128"/>
        <v>PASS</v>
      </c>
      <c r="R8004" t="str">
        <f t="shared" si="1129"/>
        <v>PASS</v>
      </c>
      <c r="S8004" t="str">
        <f t="shared" si="1130"/>
        <v>REVIEW</v>
      </c>
      <c r="T8004">
        <f t="shared" si="1131"/>
        <v>90</v>
      </c>
      <c r="U8004" t="str">
        <f t="shared" si="1132"/>
        <v>Low</v>
      </c>
      <c r="V8004" t="str">
        <f t="shared" si="1133"/>
        <v>Invalid NDC</v>
      </c>
    </row>
    <row r="8005" spans="1:22" x14ac:dyDescent="0.3">
      <c r="A8005" t="str">
        <f>Raw_Data!A8005</f>
        <v>36016886</v>
      </c>
      <c r="B8005">
        <f>Raw_Data!B8005</f>
        <v>45687</v>
      </c>
      <c r="C8005" t="str">
        <f>Raw_Data!C8005</f>
        <v>AMNESTEEM 40 MG CAPSULE</v>
      </c>
      <c r="D8005" t="str">
        <f>Raw_Data!D8005</f>
        <v>378661493</v>
      </c>
      <c r="E8005" t="str">
        <f>Raw_Data!E8005</f>
        <v>THAKORE, MORGAN</v>
      </c>
      <c r="F8005" t="str">
        <f>Raw_Data!F8005</f>
        <v>1770875130</v>
      </c>
      <c r="G8005" t="str">
        <f>Raw_Data!H8005</f>
        <v>3</v>
      </c>
      <c r="H8005">
        <f>IFERROR(VLOOKUP(G8005,Store_Map!$A$2:$I$100,3,FALSE),"")</f>
        <v>0</v>
      </c>
      <c r="I8005">
        <f>IFERROR(VLOOKUP(G8005,Store_Map!$A$2:$I$100,4,FALSE),"")</f>
        <v>0</v>
      </c>
      <c r="J8005">
        <f>IFERROR(VLOOKUP(G8005,Store_Map!$A$2:$I$100,5,FALSE),"")</f>
        <v>0</v>
      </c>
      <c r="K8005">
        <f>IFERROR(VLOOKUP(G8005,Store_Map!$A$2:$I$100,6,FALSE),"")</f>
        <v>0</v>
      </c>
      <c r="L8005">
        <f>IFERROR(VLOOKUP(G8005,Store_Map!$A$2:$I$100,7,FALSE),"")</f>
        <v>0</v>
      </c>
      <c r="M8005">
        <f>IFERROR(VLOOKUP(G8005,Store_Map!$A$2:$I$100,8,FALSE),"")</f>
        <v>0</v>
      </c>
      <c r="N8005">
        <f t="shared" si="1125"/>
        <v>0</v>
      </c>
      <c r="O8005" t="str">
        <f t="shared" si="1126"/>
        <v>PASS</v>
      </c>
      <c r="P8005" t="str">
        <f t="shared" si="1127"/>
        <v>REVIEW</v>
      </c>
      <c r="Q8005" t="str">
        <f t="shared" si="1128"/>
        <v>PASS</v>
      </c>
      <c r="R8005" t="str">
        <f t="shared" si="1129"/>
        <v>PASS</v>
      </c>
      <c r="S8005" t="str">
        <f t="shared" si="1130"/>
        <v>REVIEW</v>
      </c>
      <c r="T8005">
        <f t="shared" si="1131"/>
        <v>90</v>
      </c>
      <c r="U8005" t="str">
        <f t="shared" si="1132"/>
        <v>Low</v>
      </c>
      <c r="V8005" t="str">
        <f t="shared" si="1133"/>
        <v>Invalid NDC</v>
      </c>
    </row>
    <row r="8006" spans="1:22" x14ac:dyDescent="0.3">
      <c r="A8006" t="str">
        <f>Raw_Data!A8006</f>
        <v>36016888</v>
      </c>
      <c r="B8006">
        <f>Raw_Data!B8006</f>
        <v>45687</v>
      </c>
      <c r="C8006" t="str">
        <f>Raw_Data!C8006</f>
        <v>TRIAMCINOLONE 55 MCG NASAL</v>
      </c>
      <c r="D8006" t="str">
        <f>Raw_Data!D8006</f>
        <v>45802010901</v>
      </c>
      <c r="E8006" t="str">
        <f>Raw_Data!E8006</f>
        <v>ERTLE, VALERIE</v>
      </c>
      <c r="F8006" t="str">
        <f>Raw_Data!F8006</f>
        <v>1245619592</v>
      </c>
      <c r="G8006" t="str">
        <f>Raw_Data!H8006</f>
        <v>3</v>
      </c>
      <c r="H8006">
        <f>IFERROR(VLOOKUP(G8006,Store_Map!$A$2:$I$100,3,FALSE),"")</f>
        <v>0</v>
      </c>
      <c r="I8006">
        <f>IFERROR(VLOOKUP(G8006,Store_Map!$A$2:$I$100,4,FALSE),"")</f>
        <v>0</v>
      </c>
      <c r="J8006">
        <f>IFERROR(VLOOKUP(G8006,Store_Map!$A$2:$I$100,5,FALSE),"")</f>
        <v>0</v>
      </c>
      <c r="K8006">
        <f>IFERROR(VLOOKUP(G8006,Store_Map!$A$2:$I$100,6,FALSE),"")</f>
        <v>0</v>
      </c>
      <c r="L8006">
        <f>IFERROR(VLOOKUP(G8006,Store_Map!$A$2:$I$100,7,FALSE),"")</f>
        <v>0</v>
      </c>
      <c r="M8006">
        <f>IFERROR(VLOOKUP(G8006,Store_Map!$A$2:$I$100,8,FALSE),"")</f>
        <v>0</v>
      </c>
      <c r="N8006">
        <f t="shared" si="1125"/>
        <v>0</v>
      </c>
      <c r="O8006" t="str">
        <f t="shared" si="1126"/>
        <v>PASS</v>
      </c>
      <c r="P8006" t="str">
        <f t="shared" si="1127"/>
        <v>PASS</v>
      </c>
      <c r="Q8006" t="str">
        <f t="shared" si="1128"/>
        <v>PASS</v>
      </c>
      <c r="R8006" t="str">
        <f t="shared" si="1129"/>
        <v>PASS</v>
      </c>
      <c r="S8006" t="str">
        <f t="shared" si="1130"/>
        <v>PASS</v>
      </c>
      <c r="T8006">
        <f t="shared" si="1131"/>
        <v>100</v>
      </c>
      <c r="U8006" t="str">
        <f t="shared" si="1132"/>
        <v>Low</v>
      </c>
      <c r="V8006" t="str">
        <f t="shared" si="1133"/>
        <v>Clean</v>
      </c>
    </row>
    <row r="8007" spans="1:22" x14ac:dyDescent="0.3">
      <c r="A8007" t="str">
        <f>Raw_Data!A8007</f>
        <v>36014851</v>
      </c>
      <c r="B8007">
        <f>Raw_Data!B8007</f>
        <v>45687</v>
      </c>
      <c r="C8007" t="str">
        <f>Raw_Data!C8007</f>
        <v>DULOXETINE HCL DR 30 MG CAP</v>
      </c>
      <c r="D8007" t="str">
        <f>Raw_Data!D8007</f>
        <v>57237001830</v>
      </c>
      <c r="E8007" t="str">
        <f>Raw_Data!E8007</f>
        <v>ETINGE, BIE</v>
      </c>
      <c r="F8007" t="str">
        <f>Raw_Data!F8007</f>
        <v>1093007890</v>
      </c>
      <c r="G8007" t="str">
        <f>Raw_Data!H8007</f>
        <v>3</v>
      </c>
      <c r="H8007">
        <f>IFERROR(VLOOKUP(G8007,Store_Map!$A$2:$I$100,3,FALSE),"")</f>
        <v>0</v>
      </c>
      <c r="I8007">
        <f>IFERROR(VLOOKUP(G8007,Store_Map!$A$2:$I$100,4,FALSE),"")</f>
        <v>0</v>
      </c>
      <c r="J8007">
        <f>IFERROR(VLOOKUP(G8007,Store_Map!$A$2:$I$100,5,FALSE),"")</f>
        <v>0</v>
      </c>
      <c r="K8007">
        <f>IFERROR(VLOOKUP(G8007,Store_Map!$A$2:$I$100,6,FALSE),"")</f>
        <v>0</v>
      </c>
      <c r="L8007">
        <f>IFERROR(VLOOKUP(G8007,Store_Map!$A$2:$I$100,7,FALSE),"")</f>
        <v>0</v>
      </c>
      <c r="M8007">
        <f>IFERROR(VLOOKUP(G8007,Store_Map!$A$2:$I$100,8,FALSE),"")</f>
        <v>0</v>
      </c>
      <c r="N8007">
        <f t="shared" si="1125"/>
        <v>0</v>
      </c>
      <c r="O8007" t="str">
        <f t="shared" si="1126"/>
        <v>PASS</v>
      </c>
      <c r="P8007" t="str">
        <f t="shared" si="1127"/>
        <v>PASS</v>
      </c>
      <c r="Q8007" t="str">
        <f t="shared" si="1128"/>
        <v>PASS</v>
      </c>
      <c r="R8007" t="str">
        <f t="shared" si="1129"/>
        <v>PASS</v>
      </c>
      <c r="S8007" t="str">
        <f t="shared" si="1130"/>
        <v>PASS</v>
      </c>
      <c r="T8007">
        <f t="shared" si="1131"/>
        <v>100</v>
      </c>
      <c r="U8007" t="str">
        <f t="shared" si="1132"/>
        <v>Low</v>
      </c>
      <c r="V8007" t="str">
        <f t="shared" si="1133"/>
        <v>Clean</v>
      </c>
    </row>
    <row r="8008" spans="1:22" x14ac:dyDescent="0.3">
      <c r="A8008" t="str">
        <f>Raw_Data!A8008</f>
        <v>36014852</v>
      </c>
      <c r="B8008">
        <f>Raw_Data!B8008</f>
        <v>45687</v>
      </c>
      <c r="C8008" t="str">
        <f>Raw_Data!C8008</f>
        <v>CARVEDILOL 12.5 MG TABLET</v>
      </c>
      <c r="D8008" t="str">
        <f>Raw_Data!D8008</f>
        <v>68382009401</v>
      </c>
      <c r="E8008" t="str">
        <f>Raw_Data!E8008</f>
        <v>ETINGE, BIE</v>
      </c>
      <c r="F8008" t="str">
        <f>Raw_Data!F8008</f>
        <v>1093007890</v>
      </c>
      <c r="G8008" t="str">
        <f>Raw_Data!H8008</f>
        <v>3</v>
      </c>
      <c r="H8008">
        <f>IFERROR(VLOOKUP(G8008,Store_Map!$A$2:$I$100,3,FALSE),"")</f>
        <v>0</v>
      </c>
      <c r="I8008">
        <f>IFERROR(VLOOKUP(G8008,Store_Map!$A$2:$I$100,4,FALSE),"")</f>
        <v>0</v>
      </c>
      <c r="J8008">
        <f>IFERROR(VLOOKUP(G8008,Store_Map!$A$2:$I$100,5,FALSE),"")</f>
        <v>0</v>
      </c>
      <c r="K8008">
        <f>IFERROR(VLOOKUP(G8008,Store_Map!$A$2:$I$100,6,FALSE),"")</f>
        <v>0</v>
      </c>
      <c r="L8008">
        <f>IFERROR(VLOOKUP(G8008,Store_Map!$A$2:$I$100,7,FALSE),"")</f>
        <v>0</v>
      </c>
      <c r="M8008">
        <f>IFERROR(VLOOKUP(G8008,Store_Map!$A$2:$I$100,8,FALSE),"")</f>
        <v>0</v>
      </c>
      <c r="N8008">
        <f t="shared" si="1125"/>
        <v>0</v>
      </c>
      <c r="O8008" t="str">
        <f t="shared" si="1126"/>
        <v>PASS</v>
      </c>
      <c r="P8008" t="str">
        <f t="shared" si="1127"/>
        <v>PASS</v>
      </c>
      <c r="Q8008" t="str">
        <f t="shared" si="1128"/>
        <v>PASS</v>
      </c>
      <c r="R8008" t="str">
        <f t="shared" si="1129"/>
        <v>PASS</v>
      </c>
      <c r="S8008" t="str">
        <f t="shared" si="1130"/>
        <v>PASS</v>
      </c>
      <c r="T8008">
        <f t="shared" si="1131"/>
        <v>100</v>
      </c>
      <c r="U8008" t="str">
        <f t="shared" si="1132"/>
        <v>Low</v>
      </c>
      <c r="V8008" t="str">
        <f t="shared" si="1133"/>
        <v>Clean</v>
      </c>
    </row>
    <row r="8009" spans="1:22" x14ac:dyDescent="0.3">
      <c r="A8009" t="str">
        <f>Raw_Data!A8009</f>
        <v>36016889</v>
      </c>
      <c r="B8009">
        <f>Raw_Data!B8009</f>
        <v>45687</v>
      </c>
      <c r="C8009" t="str">
        <f>Raw_Data!C8009</f>
        <v>CLINDAMYCIN HCL 300 MG CAPS</v>
      </c>
      <c r="D8009" t="str">
        <f>Raw_Data!D8009</f>
        <v>65862018601</v>
      </c>
      <c r="E8009" t="str">
        <f>Raw_Data!E8009</f>
        <v>THAKORE, MORGAN</v>
      </c>
      <c r="F8009" t="str">
        <f>Raw_Data!F8009</f>
        <v>1770875130</v>
      </c>
      <c r="G8009" t="str">
        <f>Raw_Data!H8009</f>
        <v>3</v>
      </c>
      <c r="H8009">
        <f>IFERROR(VLOOKUP(G8009,Store_Map!$A$2:$I$100,3,FALSE),"")</f>
        <v>0</v>
      </c>
      <c r="I8009">
        <f>IFERROR(VLOOKUP(G8009,Store_Map!$A$2:$I$100,4,FALSE),"")</f>
        <v>0</v>
      </c>
      <c r="J8009">
        <f>IFERROR(VLOOKUP(G8009,Store_Map!$A$2:$I$100,5,FALSE),"")</f>
        <v>0</v>
      </c>
      <c r="K8009">
        <f>IFERROR(VLOOKUP(G8009,Store_Map!$A$2:$I$100,6,FALSE),"")</f>
        <v>0</v>
      </c>
      <c r="L8009">
        <f>IFERROR(VLOOKUP(G8009,Store_Map!$A$2:$I$100,7,FALSE),"")</f>
        <v>0</v>
      </c>
      <c r="M8009">
        <f>IFERROR(VLOOKUP(G8009,Store_Map!$A$2:$I$100,8,FALSE),"")</f>
        <v>0</v>
      </c>
      <c r="N8009">
        <f t="shared" si="1125"/>
        <v>0</v>
      </c>
      <c r="O8009" t="str">
        <f t="shared" si="1126"/>
        <v>PASS</v>
      </c>
      <c r="P8009" t="str">
        <f t="shared" si="1127"/>
        <v>PASS</v>
      </c>
      <c r="Q8009" t="str">
        <f t="shared" si="1128"/>
        <v>PASS</v>
      </c>
      <c r="R8009" t="str">
        <f t="shared" si="1129"/>
        <v>PASS</v>
      </c>
      <c r="S8009" t="str">
        <f t="shared" si="1130"/>
        <v>PASS</v>
      </c>
      <c r="T8009">
        <f t="shared" si="1131"/>
        <v>100</v>
      </c>
      <c r="U8009" t="str">
        <f t="shared" si="1132"/>
        <v>Low</v>
      </c>
      <c r="V8009" t="str">
        <f t="shared" si="1133"/>
        <v>Clean</v>
      </c>
    </row>
    <row r="8010" spans="1:22" x14ac:dyDescent="0.3">
      <c r="A8010" t="str">
        <f>Raw_Data!A8010</f>
        <v>36016890</v>
      </c>
      <c r="B8010">
        <f>Raw_Data!B8010</f>
        <v>45687</v>
      </c>
      <c r="C8010" t="str">
        <f>Raw_Data!C8010</f>
        <v>TRIAMCINOLONE 0.1% OINTMENT</v>
      </c>
      <c r="D8010" t="str">
        <f>Raw_Data!D8010</f>
        <v>45802005536</v>
      </c>
      <c r="E8010" t="str">
        <f>Raw_Data!E8010</f>
        <v>Scoggins, Jennie</v>
      </c>
      <c r="F8010" t="str">
        <f>Raw_Data!F8010</f>
        <v>1982727400</v>
      </c>
      <c r="G8010" t="str">
        <f>Raw_Data!H8010</f>
        <v>3</v>
      </c>
      <c r="H8010">
        <f>IFERROR(VLOOKUP(G8010,Store_Map!$A$2:$I$100,3,FALSE),"")</f>
        <v>0</v>
      </c>
      <c r="I8010">
        <f>IFERROR(VLOOKUP(G8010,Store_Map!$A$2:$I$100,4,FALSE),"")</f>
        <v>0</v>
      </c>
      <c r="J8010">
        <f>IFERROR(VLOOKUP(G8010,Store_Map!$A$2:$I$100,5,FALSE),"")</f>
        <v>0</v>
      </c>
      <c r="K8010">
        <f>IFERROR(VLOOKUP(G8010,Store_Map!$A$2:$I$100,6,FALSE),"")</f>
        <v>0</v>
      </c>
      <c r="L8010">
        <f>IFERROR(VLOOKUP(G8010,Store_Map!$A$2:$I$100,7,FALSE),"")</f>
        <v>0</v>
      </c>
      <c r="M8010">
        <f>IFERROR(VLOOKUP(G8010,Store_Map!$A$2:$I$100,8,FALSE),"")</f>
        <v>0</v>
      </c>
      <c r="N8010">
        <f t="shared" si="1125"/>
        <v>0</v>
      </c>
      <c r="O8010" t="str">
        <f t="shared" si="1126"/>
        <v>PASS</v>
      </c>
      <c r="P8010" t="str">
        <f t="shared" si="1127"/>
        <v>PASS</v>
      </c>
      <c r="Q8010" t="str">
        <f t="shared" si="1128"/>
        <v>PASS</v>
      </c>
      <c r="R8010" t="str">
        <f t="shared" si="1129"/>
        <v>PASS</v>
      </c>
      <c r="S8010" t="str">
        <f t="shared" si="1130"/>
        <v>PASS</v>
      </c>
      <c r="T8010">
        <f t="shared" si="1131"/>
        <v>100</v>
      </c>
      <c r="U8010" t="str">
        <f t="shared" si="1132"/>
        <v>Low</v>
      </c>
      <c r="V8010" t="str">
        <f t="shared" si="1133"/>
        <v>Clean</v>
      </c>
    </row>
    <row r="8011" spans="1:22" x14ac:dyDescent="0.3">
      <c r="A8011" t="str">
        <f>Raw_Data!A8011</f>
        <v>36016073</v>
      </c>
      <c r="B8011">
        <f>Raw_Data!B8011</f>
        <v>45687</v>
      </c>
      <c r="C8011" t="str">
        <f>Raw_Data!C8011</f>
        <v>DRYSOL DAB-O-MATIC SOLUTION</v>
      </c>
      <c r="D8011" t="str">
        <f>Raw_Data!D8011</f>
        <v>96070760</v>
      </c>
      <c r="E8011" t="str">
        <f>Raw_Data!E8011</f>
        <v>Scoggins, Jennie</v>
      </c>
      <c r="F8011" t="str">
        <f>Raw_Data!F8011</f>
        <v>1982727400</v>
      </c>
      <c r="G8011" t="str">
        <f>Raw_Data!H8011</f>
        <v>3</v>
      </c>
      <c r="H8011">
        <f>IFERROR(VLOOKUP(G8011,Store_Map!$A$2:$I$100,3,FALSE),"")</f>
        <v>0</v>
      </c>
      <c r="I8011">
        <f>IFERROR(VLOOKUP(G8011,Store_Map!$A$2:$I$100,4,FALSE),"")</f>
        <v>0</v>
      </c>
      <c r="J8011">
        <f>IFERROR(VLOOKUP(G8011,Store_Map!$A$2:$I$100,5,FALSE),"")</f>
        <v>0</v>
      </c>
      <c r="K8011">
        <f>IFERROR(VLOOKUP(G8011,Store_Map!$A$2:$I$100,6,FALSE),"")</f>
        <v>0</v>
      </c>
      <c r="L8011">
        <f>IFERROR(VLOOKUP(G8011,Store_Map!$A$2:$I$100,7,FALSE),"")</f>
        <v>0</v>
      </c>
      <c r="M8011">
        <f>IFERROR(VLOOKUP(G8011,Store_Map!$A$2:$I$100,8,FALSE),"")</f>
        <v>0</v>
      </c>
      <c r="N8011">
        <f t="shared" si="1125"/>
        <v>0</v>
      </c>
      <c r="O8011" t="str">
        <f t="shared" si="1126"/>
        <v>PASS</v>
      </c>
      <c r="P8011" t="str">
        <f t="shared" si="1127"/>
        <v>REVIEW</v>
      </c>
      <c r="Q8011" t="str">
        <f t="shared" si="1128"/>
        <v>PASS</v>
      </c>
      <c r="R8011" t="str">
        <f t="shared" si="1129"/>
        <v>PASS</v>
      </c>
      <c r="S8011" t="str">
        <f t="shared" si="1130"/>
        <v>REVIEW</v>
      </c>
      <c r="T8011">
        <f t="shared" si="1131"/>
        <v>90</v>
      </c>
      <c r="U8011" t="str">
        <f t="shared" si="1132"/>
        <v>Low</v>
      </c>
      <c r="V8011" t="str">
        <f t="shared" si="1133"/>
        <v>Invalid NDC</v>
      </c>
    </row>
    <row r="8012" spans="1:22" x14ac:dyDescent="0.3">
      <c r="A8012" t="str">
        <f>Raw_Data!A8012</f>
        <v>36011276</v>
      </c>
      <c r="B8012">
        <f>Raw_Data!B8012</f>
        <v>45687</v>
      </c>
      <c r="C8012" t="str">
        <f>Raw_Data!C8012</f>
        <v>METFORMIN HCL 500 MG TABLET</v>
      </c>
      <c r="D8012" t="str">
        <f>Raw_Data!D8012</f>
        <v>70010006305</v>
      </c>
      <c r="E8012" t="str">
        <f>Raw_Data!E8012</f>
        <v>GIBBS, JON</v>
      </c>
      <c r="F8012" t="str">
        <f>Raw_Data!F8012</f>
        <v>1700896156</v>
      </c>
      <c r="G8012" t="str">
        <f>Raw_Data!H8012</f>
        <v>3</v>
      </c>
      <c r="H8012">
        <f>IFERROR(VLOOKUP(G8012,Store_Map!$A$2:$I$100,3,FALSE),"")</f>
        <v>0</v>
      </c>
      <c r="I8012">
        <f>IFERROR(VLOOKUP(G8012,Store_Map!$A$2:$I$100,4,FALSE),"")</f>
        <v>0</v>
      </c>
      <c r="J8012">
        <f>IFERROR(VLOOKUP(G8012,Store_Map!$A$2:$I$100,5,FALSE),"")</f>
        <v>0</v>
      </c>
      <c r="K8012">
        <f>IFERROR(VLOOKUP(G8012,Store_Map!$A$2:$I$100,6,FALSE),"")</f>
        <v>0</v>
      </c>
      <c r="L8012">
        <f>IFERROR(VLOOKUP(G8012,Store_Map!$A$2:$I$100,7,FALSE),"")</f>
        <v>0</v>
      </c>
      <c r="M8012">
        <f>IFERROR(VLOOKUP(G8012,Store_Map!$A$2:$I$100,8,FALSE),"")</f>
        <v>0</v>
      </c>
      <c r="N8012">
        <f t="shared" si="1125"/>
        <v>0</v>
      </c>
      <c r="O8012" t="str">
        <f t="shared" si="1126"/>
        <v>PASS</v>
      </c>
      <c r="P8012" t="str">
        <f t="shared" si="1127"/>
        <v>PASS</v>
      </c>
      <c r="Q8012" t="str">
        <f t="shared" si="1128"/>
        <v>PASS</v>
      </c>
      <c r="R8012" t="str">
        <f t="shared" si="1129"/>
        <v>PASS</v>
      </c>
      <c r="S8012" t="str">
        <f t="shared" si="1130"/>
        <v>PASS</v>
      </c>
      <c r="T8012">
        <f t="shared" si="1131"/>
        <v>100</v>
      </c>
      <c r="U8012" t="str">
        <f t="shared" si="1132"/>
        <v>Low</v>
      </c>
      <c r="V8012" t="str">
        <f t="shared" si="1133"/>
        <v>Clean</v>
      </c>
    </row>
    <row r="8013" spans="1:22" x14ac:dyDescent="0.3">
      <c r="A8013" t="str">
        <f>Raw_Data!A8013</f>
        <v>36016891</v>
      </c>
      <c r="B8013">
        <f>Raw_Data!B8013</f>
        <v>45687</v>
      </c>
      <c r="C8013" t="str">
        <f>Raw_Data!C8013</f>
        <v>DOXYCYCLINE MONO 100 MG CAP</v>
      </c>
      <c r="D8013" t="str">
        <f>Raw_Data!D8013</f>
        <v>68180065208</v>
      </c>
      <c r="E8013" t="str">
        <f>Raw_Data!E8013</f>
        <v>Scoggins, Jennie</v>
      </c>
      <c r="F8013" t="str">
        <f>Raw_Data!F8013</f>
        <v>1982727400</v>
      </c>
      <c r="G8013" t="str">
        <f>Raw_Data!H8013</f>
        <v>3</v>
      </c>
      <c r="H8013">
        <f>IFERROR(VLOOKUP(G8013,Store_Map!$A$2:$I$100,3,FALSE),"")</f>
        <v>0</v>
      </c>
      <c r="I8013">
        <f>IFERROR(VLOOKUP(G8013,Store_Map!$A$2:$I$100,4,FALSE),"")</f>
        <v>0</v>
      </c>
      <c r="J8013">
        <f>IFERROR(VLOOKUP(G8013,Store_Map!$A$2:$I$100,5,FALSE),"")</f>
        <v>0</v>
      </c>
      <c r="K8013">
        <f>IFERROR(VLOOKUP(G8013,Store_Map!$A$2:$I$100,6,FALSE),"")</f>
        <v>0</v>
      </c>
      <c r="L8013">
        <f>IFERROR(VLOOKUP(G8013,Store_Map!$A$2:$I$100,7,FALSE),"")</f>
        <v>0</v>
      </c>
      <c r="M8013">
        <f>IFERROR(VLOOKUP(G8013,Store_Map!$A$2:$I$100,8,FALSE),"")</f>
        <v>0</v>
      </c>
      <c r="N8013">
        <f t="shared" si="1125"/>
        <v>0</v>
      </c>
      <c r="O8013" t="str">
        <f t="shared" si="1126"/>
        <v>PASS</v>
      </c>
      <c r="P8013" t="str">
        <f t="shared" si="1127"/>
        <v>PASS</v>
      </c>
      <c r="Q8013" t="str">
        <f t="shared" si="1128"/>
        <v>PASS</v>
      </c>
      <c r="R8013" t="str">
        <f t="shared" si="1129"/>
        <v>PASS</v>
      </c>
      <c r="S8013" t="str">
        <f t="shared" si="1130"/>
        <v>PASS</v>
      </c>
      <c r="T8013">
        <f t="shared" si="1131"/>
        <v>100</v>
      </c>
      <c r="U8013" t="str">
        <f t="shared" si="1132"/>
        <v>Low</v>
      </c>
      <c r="V8013" t="str">
        <f t="shared" si="1133"/>
        <v>Clean</v>
      </c>
    </row>
    <row r="8014" spans="1:22" x14ac:dyDescent="0.3">
      <c r="A8014" t="str">
        <f>Raw_Data!A8014</f>
        <v>36014830</v>
      </c>
      <c r="B8014">
        <f>Raw_Data!B8014</f>
        <v>45687</v>
      </c>
      <c r="C8014" t="str">
        <f>Raw_Data!C8014</f>
        <v>TRIAMCINOLONE 55 MCG NASAL</v>
      </c>
      <c r="D8014" t="str">
        <f>Raw_Data!D8014</f>
        <v>45802010901</v>
      </c>
      <c r="E8014" t="str">
        <f>Raw_Data!E8014</f>
        <v>THERATTIL, JAYA</v>
      </c>
      <c r="F8014" t="str">
        <f>Raw_Data!F8014</f>
        <v>1043285810</v>
      </c>
      <c r="G8014" t="str">
        <f>Raw_Data!H8014</f>
        <v>3</v>
      </c>
      <c r="H8014">
        <f>IFERROR(VLOOKUP(G8014,Store_Map!$A$2:$I$100,3,FALSE),"")</f>
        <v>0</v>
      </c>
      <c r="I8014">
        <f>IFERROR(VLOOKUP(G8014,Store_Map!$A$2:$I$100,4,FALSE),"")</f>
        <v>0</v>
      </c>
      <c r="J8014">
        <f>IFERROR(VLOOKUP(G8014,Store_Map!$A$2:$I$100,5,FALSE),"")</f>
        <v>0</v>
      </c>
      <c r="K8014">
        <f>IFERROR(VLOOKUP(G8014,Store_Map!$A$2:$I$100,6,FALSE),"")</f>
        <v>0</v>
      </c>
      <c r="L8014">
        <f>IFERROR(VLOOKUP(G8014,Store_Map!$A$2:$I$100,7,FALSE),"")</f>
        <v>0</v>
      </c>
      <c r="M8014">
        <f>IFERROR(VLOOKUP(G8014,Store_Map!$A$2:$I$100,8,FALSE),"")</f>
        <v>0</v>
      </c>
      <c r="N8014">
        <f t="shared" si="1125"/>
        <v>0</v>
      </c>
      <c r="O8014" t="str">
        <f t="shared" si="1126"/>
        <v>PASS</v>
      </c>
      <c r="P8014" t="str">
        <f t="shared" si="1127"/>
        <v>PASS</v>
      </c>
      <c r="Q8014" t="str">
        <f t="shared" si="1128"/>
        <v>PASS</v>
      </c>
      <c r="R8014" t="str">
        <f t="shared" si="1129"/>
        <v>PASS</v>
      </c>
      <c r="S8014" t="str">
        <f t="shared" si="1130"/>
        <v>PASS</v>
      </c>
      <c r="T8014">
        <f t="shared" si="1131"/>
        <v>100</v>
      </c>
      <c r="U8014" t="str">
        <f t="shared" si="1132"/>
        <v>Low</v>
      </c>
      <c r="V8014" t="str">
        <f t="shared" si="1133"/>
        <v>Clean</v>
      </c>
    </row>
    <row r="8015" spans="1:22" x14ac:dyDescent="0.3">
      <c r="A8015" t="str">
        <f>Raw_Data!A8015</f>
        <v>36016121</v>
      </c>
      <c r="B8015">
        <f>Raw_Data!B8015</f>
        <v>45687</v>
      </c>
      <c r="C8015" t="str">
        <f>Raw_Data!C8015</f>
        <v>TRIAMCINOLONE 0.1% OINTMENT</v>
      </c>
      <c r="D8015" t="str">
        <f>Raw_Data!D8015</f>
        <v>45802005536</v>
      </c>
      <c r="E8015" t="str">
        <f>Raw_Data!E8015</f>
        <v>THAKORE, MORGAN</v>
      </c>
      <c r="F8015" t="str">
        <f>Raw_Data!F8015</f>
        <v>1770875130</v>
      </c>
      <c r="G8015" t="str">
        <f>Raw_Data!H8015</f>
        <v>3</v>
      </c>
      <c r="H8015">
        <f>IFERROR(VLOOKUP(G8015,Store_Map!$A$2:$I$100,3,FALSE),"")</f>
        <v>0</v>
      </c>
      <c r="I8015">
        <f>IFERROR(VLOOKUP(G8015,Store_Map!$A$2:$I$100,4,FALSE),"")</f>
        <v>0</v>
      </c>
      <c r="J8015">
        <f>IFERROR(VLOOKUP(G8015,Store_Map!$A$2:$I$100,5,FALSE),"")</f>
        <v>0</v>
      </c>
      <c r="K8015">
        <f>IFERROR(VLOOKUP(G8015,Store_Map!$A$2:$I$100,6,FALSE),"")</f>
        <v>0</v>
      </c>
      <c r="L8015">
        <f>IFERROR(VLOOKUP(G8015,Store_Map!$A$2:$I$100,7,FALSE),"")</f>
        <v>0</v>
      </c>
      <c r="M8015">
        <f>IFERROR(VLOOKUP(G8015,Store_Map!$A$2:$I$100,8,FALSE),"")</f>
        <v>0</v>
      </c>
      <c r="N8015">
        <f t="shared" si="1125"/>
        <v>0</v>
      </c>
      <c r="O8015" t="str">
        <f t="shared" si="1126"/>
        <v>PASS</v>
      </c>
      <c r="P8015" t="str">
        <f t="shared" si="1127"/>
        <v>PASS</v>
      </c>
      <c r="Q8015" t="str">
        <f t="shared" si="1128"/>
        <v>PASS</v>
      </c>
      <c r="R8015" t="str">
        <f t="shared" si="1129"/>
        <v>PASS</v>
      </c>
      <c r="S8015" t="str">
        <f t="shared" si="1130"/>
        <v>PASS</v>
      </c>
      <c r="T8015">
        <f t="shared" si="1131"/>
        <v>100</v>
      </c>
      <c r="U8015" t="str">
        <f t="shared" si="1132"/>
        <v>Low</v>
      </c>
      <c r="V8015" t="str">
        <f t="shared" si="1133"/>
        <v>Clean</v>
      </c>
    </row>
    <row r="8016" spans="1:22" x14ac:dyDescent="0.3">
      <c r="A8016" t="str">
        <f>Raw_Data!A8016</f>
        <v>36014502</v>
      </c>
      <c r="B8016">
        <f>Raw_Data!B8016</f>
        <v>45687</v>
      </c>
      <c r="C8016" t="str">
        <f>Raw_Data!C8016</f>
        <v>ALBUTEROL HFA 90 MCG INHALE</v>
      </c>
      <c r="D8016" t="str">
        <f>Raw_Data!D8016</f>
        <v>68180096301</v>
      </c>
      <c r="E8016" t="str">
        <f>Raw_Data!E8016</f>
        <v>INGRAM, MAYA</v>
      </c>
      <c r="F8016" t="str">
        <f>Raw_Data!F8016</f>
        <v>1518221464</v>
      </c>
      <c r="G8016" t="str">
        <f>Raw_Data!H8016</f>
        <v>3</v>
      </c>
      <c r="H8016">
        <f>IFERROR(VLOOKUP(G8016,Store_Map!$A$2:$I$100,3,FALSE),"")</f>
        <v>0</v>
      </c>
      <c r="I8016">
        <f>IFERROR(VLOOKUP(G8016,Store_Map!$A$2:$I$100,4,FALSE),"")</f>
        <v>0</v>
      </c>
      <c r="J8016">
        <f>IFERROR(VLOOKUP(G8016,Store_Map!$A$2:$I$100,5,FALSE),"")</f>
        <v>0</v>
      </c>
      <c r="K8016">
        <f>IFERROR(VLOOKUP(G8016,Store_Map!$A$2:$I$100,6,FALSE),"")</f>
        <v>0</v>
      </c>
      <c r="L8016">
        <f>IFERROR(VLOOKUP(G8016,Store_Map!$A$2:$I$100,7,FALSE),"")</f>
        <v>0</v>
      </c>
      <c r="M8016">
        <f>IFERROR(VLOOKUP(G8016,Store_Map!$A$2:$I$100,8,FALSE),"")</f>
        <v>0</v>
      </c>
      <c r="N8016">
        <f t="shared" si="1125"/>
        <v>0</v>
      </c>
      <c r="O8016" t="str">
        <f t="shared" si="1126"/>
        <v>PASS</v>
      </c>
      <c r="P8016" t="str">
        <f t="shared" si="1127"/>
        <v>PASS</v>
      </c>
      <c r="Q8016" t="str">
        <f t="shared" si="1128"/>
        <v>PASS</v>
      </c>
      <c r="R8016" t="str">
        <f t="shared" si="1129"/>
        <v>PASS</v>
      </c>
      <c r="S8016" t="str">
        <f t="shared" si="1130"/>
        <v>PASS</v>
      </c>
      <c r="T8016">
        <f t="shared" si="1131"/>
        <v>100</v>
      </c>
      <c r="U8016" t="str">
        <f t="shared" si="1132"/>
        <v>Low</v>
      </c>
      <c r="V8016" t="str">
        <f t="shared" si="1133"/>
        <v>Clean</v>
      </c>
    </row>
    <row r="8017" spans="1:22" x14ac:dyDescent="0.3">
      <c r="A8017" t="str">
        <f>Raw_Data!A8017</f>
        <v>36014897</v>
      </c>
      <c r="B8017">
        <f>Raw_Data!B8017</f>
        <v>45687</v>
      </c>
      <c r="C8017" t="str">
        <f>Raw_Data!C8017</f>
        <v>OZEMPIC 2 MG/DOSE (8 MG/3 M</v>
      </c>
      <c r="D8017" t="str">
        <f>Raw_Data!D8017</f>
        <v>169477212</v>
      </c>
      <c r="E8017" t="str">
        <f>Raw_Data!E8017</f>
        <v>PEDERSEN, JENNIFER</v>
      </c>
      <c r="F8017" t="str">
        <f>Raw_Data!F8017</f>
        <v>1073606661</v>
      </c>
      <c r="G8017" t="str">
        <f>Raw_Data!H8017</f>
        <v>3</v>
      </c>
      <c r="H8017">
        <f>IFERROR(VLOOKUP(G8017,Store_Map!$A$2:$I$100,3,FALSE),"")</f>
        <v>0</v>
      </c>
      <c r="I8017">
        <f>IFERROR(VLOOKUP(G8017,Store_Map!$A$2:$I$100,4,FALSE),"")</f>
        <v>0</v>
      </c>
      <c r="J8017">
        <f>IFERROR(VLOOKUP(G8017,Store_Map!$A$2:$I$100,5,FALSE),"")</f>
        <v>0</v>
      </c>
      <c r="K8017">
        <f>IFERROR(VLOOKUP(G8017,Store_Map!$A$2:$I$100,6,FALSE),"")</f>
        <v>0</v>
      </c>
      <c r="L8017">
        <f>IFERROR(VLOOKUP(G8017,Store_Map!$A$2:$I$100,7,FALSE),"")</f>
        <v>0</v>
      </c>
      <c r="M8017">
        <f>IFERROR(VLOOKUP(G8017,Store_Map!$A$2:$I$100,8,FALSE),"")</f>
        <v>0</v>
      </c>
      <c r="N8017">
        <f t="shared" si="1125"/>
        <v>0</v>
      </c>
      <c r="O8017" t="str">
        <f t="shared" si="1126"/>
        <v>PASS</v>
      </c>
      <c r="P8017" t="str">
        <f t="shared" si="1127"/>
        <v>REVIEW</v>
      </c>
      <c r="Q8017" t="str">
        <f t="shared" si="1128"/>
        <v>PASS</v>
      </c>
      <c r="R8017" t="str">
        <f t="shared" si="1129"/>
        <v>PASS</v>
      </c>
      <c r="S8017" t="str">
        <f t="shared" si="1130"/>
        <v>REVIEW</v>
      </c>
      <c r="T8017">
        <f t="shared" si="1131"/>
        <v>90</v>
      </c>
      <c r="U8017" t="str">
        <f t="shared" si="1132"/>
        <v>Low</v>
      </c>
      <c r="V8017" t="str">
        <f t="shared" si="1133"/>
        <v>Invalid NDC</v>
      </c>
    </row>
    <row r="8018" spans="1:22" x14ac:dyDescent="0.3">
      <c r="A8018" t="str">
        <f>Raw_Data!A8018</f>
        <v>36015422</v>
      </c>
      <c r="B8018">
        <f>Raw_Data!B8018</f>
        <v>45688</v>
      </c>
      <c r="C8018" t="str">
        <f>Raw_Data!C8018</f>
        <v>VALACYCLOVIR HCL 1 GRAM TAB</v>
      </c>
      <c r="D8018" t="str">
        <f>Raw_Data!D8018</f>
        <v>57237004330</v>
      </c>
      <c r="E8018" t="str">
        <f>Raw_Data!E8018</f>
        <v>YASIN, NURA</v>
      </c>
      <c r="F8018" t="str">
        <f>Raw_Data!F8018</f>
        <v>1265518567</v>
      </c>
      <c r="G8018" t="str">
        <f>Raw_Data!H8018</f>
        <v>3</v>
      </c>
      <c r="H8018">
        <f>IFERROR(VLOOKUP(G8018,Store_Map!$A$2:$I$100,3,FALSE),"")</f>
        <v>0</v>
      </c>
      <c r="I8018">
        <f>IFERROR(VLOOKUP(G8018,Store_Map!$A$2:$I$100,4,FALSE),"")</f>
        <v>0</v>
      </c>
      <c r="J8018">
        <f>IFERROR(VLOOKUP(G8018,Store_Map!$A$2:$I$100,5,FALSE),"")</f>
        <v>0</v>
      </c>
      <c r="K8018">
        <f>IFERROR(VLOOKUP(G8018,Store_Map!$A$2:$I$100,6,FALSE),"")</f>
        <v>0</v>
      </c>
      <c r="L8018">
        <f>IFERROR(VLOOKUP(G8018,Store_Map!$A$2:$I$100,7,FALSE),"")</f>
        <v>0</v>
      </c>
      <c r="M8018">
        <f>IFERROR(VLOOKUP(G8018,Store_Map!$A$2:$I$100,8,FALSE),"")</f>
        <v>0</v>
      </c>
      <c r="N8018">
        <f t="shared" si="1125"/>
        <v>0</v>
      </c>
      <c r="O8018" t="str">
        <f t="shared" si="1126"/>
        <v>PASS</v>
      </c>
      <c r="P8018" t="str">
        <f t="shared" si="1127"/>
        <v>PASS</v>
      </c>
      <c r="Q8018" t="str">
        <f t="shared" si="1128"/>
        <v>PASS</v>
      </c>
      <c r="R8018" t="str">
        <f t="shared" si="1129"/>
        <v>PASS</v>
      </c>
      <c r="S8018" t="str">
        <f t="shared" si="1130"/>
        <v>PASS</v>
      </c>
      <c r="T8018">
        <f t="shared" si="1131"/>
        <v>100</v>
      </c>
      <c r="U8018" t="str">
        <f t="shared" si="1132"/>
        <v>Low</v>
      </c>
      <c r="V8018" t="str">
        <f t="shared" si="1133"/>
        <v>Clean</v>
      </c>
    </row>
    <row r="8019" spans="1:22" x14ac:dyDescent="0.3">
      <c r="A8019" t="str">
        <f>Raw_Data!A8019</f>
        <v>36015423</v>
      </c>
      <c r="B8019">
        <f>Raw_Data!B8019</f>
        <v>45688</v>
      </c>
      <c r="C8019" t="str">
        <f>Raw_Data!C8019</f>
        <v>IBUPROFEN 600 MG TABLET</v>
      </c>
      <c r="D8019" t="str">
        <f>Raw_Data!D8019</f>
        <v>64380080807</v>
      </c>
      <c r="E8019" t="str">
        <f>Raw_Data!E8019</f>
        <v>YASIN, NURA</v>
      </c>
      <c r="F8019" t="str">
        <f>Raw_Data!F8019</f>
        <v>1265518567</v>
      </c>
      <c r="G8019" t="str">
        <f>Raw_Data!H8019</f>
        <v>3</v>
      </c>
      <c r="H8019">
        <f>IFERROR(VLOOKUP(G8019,Store_Map!$A$2:$I$100,3,FALSE),"")</f>
        <v>0</v>
      </c>
      <c r="I8019">
        <f>IFERROR(VLOOKUP(G8019,Store_Map!$A$2:$I$100,4,FALSE),"")</f>
        <v>0</v>
      </c>
      <c r="J8019">
        <f>IFERROR(VLOOKUP(G8019,Store_Map!$A$2:$I$100,5,FALSE),"")</f>
        <v>0</v>
      </c>
      <c r="K8019">
        <f>IFERROR(VLOOKUP(G8019,Store_Map!$A$2:$I$100,6,FALSE),"")</f>
        <v>0</v>
      </c>
      <c r="L8019">
        <f>IFERROR(VLOOKUP(G8019,Store_Map!$A$2:$I$100,7,FALSE),"")</f>
        <v>0</v>
      </c>
      <c r="M8019">
        <f>IFERROR(VLOOKUP(G8019,Store_Map!$A$2:$I$100,8,FALSE),"")</f>
        <v>0</v>
      </c>
      <c r="N8019">
        <f t="shared" si="1125"/>
        <v>0</v>
      </c>
      <c r="O8019" t="str">
        <f t="shared" si="1126"/>
        <v>PASS</v>
      </c>
      <c r="P8019" t="str">
        <f t="shared" si="1127"/>
        <v>PASS</v>
      </c>
      <c r="Q8019" t="str">
        <f t="shared" si="1128"/>
        <v>PASS</v>
      </c>
      <c r="R8019" t="str">
        <f t="shared" si="1129"/>
        <v>PASS</v>
      </c>
      <c r="S8019" t="str">
        <f t="shared" si="1130"/>
        <v>PASS</v>
      </c>
      <c r="T8019">
        <f t="shared" si="1131"/>
        <v>100</v>
      </c>
      <c r="U8019" t="str">
        <f t="shared" si="1132"/>
        <v>Low</v>
      </c>
      <c r="V8019" t="str">
        <f t="shared" si="1133"/>
        <v>Clean</v>
      </c>
    </row>
    <row r="8020" spans="1:22" x14ac:dyDescent="0.3">
      <c r="A8020" t="str">
        <f>Raw_Data!A8020</f>
        <v>36015427</v>
      </c>
      <c r="B8020">
        <f>Raw_Data!B8020</f>
        <v>45688</v>
      </c>
      <c r="C8020" t="str">
        <f>Raw_Data!C8020</f>
        <v>CLOTRIMAZOLE-BETAMETHASONE</v>
      </c>
      <c r="D8020" t="str">
        <f>Raw_Data!D8020</f>
        <v>168025815</v>
      </c>
      <c r="E8020" t="str">
        <f>Raw_Data!E8020</f>
        <v>YASIN, NURA</v>
      </c>
      <c r="F8020" t="str">
        <f>Raw_Data!F8020</f>
        <v>1265518567</v>
      </c>
      <c r="G8020" t="str">
        <f>Raw_Data!H8020</f>
        <v>3</v>
      </c>
      <c r="H8020">
        <f>IFERROR(VLOOKUP(G8020,Store_Map!$A$2:$I$100,3,FALSE),"")</f>
        <v>0</v>
      </c>
      <c r="I8020">
        <f>IFERROR(VLOOKUP(G8020,Store_Map!$A$2:$I$100,4,FALSE),"")</f>
        <v>0</v>
      </c>
      <c r="J8020">
        <f>IFERROR(VLOOKUP(G8020,Store_Map!$A$2:$I$100,5,FALSE),"")</f>
        <v>0</v>
      </c>
      <c r="K8020">
        <f>IFERROR(VLOOKUP(G8020,Store_Map!$A$2:$I$100,6,FALSE),"")</f>
        <v>0</v>
      </c>
      <c r="L8020">
        <f>IFERROR(VLOOKUP(G8020,Store_Map!$A$2:$I$100,7,FALSE),"")</f>
        <v>0</v>
      </c>
      <c r="M8020">
        <f>IFERROR(VLOOKUP(G8020,Store_Map!$A$2:$I$100,8,FALSE),"")</f>
        <v>0</v>
      </c>
      <c r="N8020">
        <f t="shared" si="1125"/>
        <v>0</v>
      </c>
      <c r="O8020" t="str">
        <f t="shared" si="1126"/>
        <v>PASS</v>
      </c>
      <c r="P8020" t="str">
        <f t="shared" si="1127"/>
        <v>REVIEW</v>
      </c>
      <c r="Q8020" t="str">
        <f t="shared" si="1128"/>
        <v>PASS</v>
      </c>
      <c r="R8020" t="str">
        <f t="shared" si="1129"/>
        <v>PASS</v>
      </c>
      <c r="S8020" t="str">
        <f t="shared" si="1130"/>
        <v>REVIEW</v>
      </c>
      <c r="T8020">
        <f t="shared" si="1131"/>
        <v>90</v>
      </c>
      <c r="U8020" t="str">
        <f t="shared" si="1132"/>
        <v>Low</v>
      </c>
      <c r="V8020" t="str">
        <f t="shared" si="1133"/>
        <v>Invalid NDC</v>
      </c>
    </row>
    <row r="8021" spans="1:22" x14ac:dyDescent="0.3">
      <c r="A8021" t="str">
        <f>Raw_Data!A8021</f>
        <v>36014659</v>
      </c>
      <c r="B8021">
        <f>Raw_Data!B8021</f>
        <v>45688</v>
      </c>
      <c r="C8021" t="str">
        <f>Raw_Data!C8021</f>
        <v>VITAMIN D2 1.25MG(50,000 UN</v>
      </c>
      <c r="D8021" t="str">
        <f>Raw_Data!D8021</f>
        <v>69452015120</v>
      </c>
      <c r="E8021" t="str">
        <f>Raw_Data!E8021</f>
        <v>ETINGE, BIE</v>
      </c>
      <c r="F8021" t="str">
        <f>Raw_Data!F8021</f>
        <v>1093007890</v>
      </c>
      <c r="G8021" t="str">
        <f>Raw_Data!H8021</f>
        <v>3</v>
      </c>
      <c r="H8021">
        <f>IFERROR(VLOOKUP(G8021,Store_Map!$A$2:$I$100,3,FALSE),"")</f>
        <v>0</v>
      </c>
      <c r="I8021">
        <f>IFERROR(VLOOKUP(G8021,Store_Map!$A$2:$I$100,4,FALSE),"")</f>
        <v>0</v>
      </c>
      <c r="J8021">
        <f>IFERROR(VLOOKUP(G8021,Store_Map!$A$2:$I$100,5,FALSE),"")</f>
        <v>0</v>
      </c>
      <c r="K8021">
        <f>IFERROR(VLOOKUP(G8021,Store_Map!$A$2:$I$100,6,FALSE),"")</f>
        <v>0</v>
      </c>
      <c r="L8021">
        <f>IFERROR(VLOOKUP(G8021,Store_Map!$A$2:$I$100,7,FALSE),"")</f>
        <v>0</v>
      </c>
      <c r="M8021">
        <f>IFERROR(VLOOKUP(G8021,Store_Map!$A$2:$I$100,8,FALSE),"")</f>
        <v>0</v>
      </c>
      <c r="N8021">
        <f t="shared" si="1125"/>
        <v>0</v>
      </c>
      <c r="O8021" t="str">
        <f t="shared" si="1126"/>
        <v>PASS</v>
      </c>
      <c r="P8021" t="str">
        <f t="shared" si="1127"/>
        <v>PASS</v>
      </c>
      <c r="Q8021" t="str">
        <f t="shared" si="1128"/>
        <v>PASS</v>
      </c>
      <c r="R8021" t="str">
        <f t="shared" si="1129"/>
        <v>PASS</v>
      </c>
      <c r="S8021" t="str">
        <f t="shared" si="1130"/>
        <v>PASS</v>
      </c>
      <c r="T8021">
        <f t="shared" si="1131"/>
        <v>100</v>
      </c>
      <c r="U8021" t="str">
        <f t="shared" si="1132"/>
        <v>Low</v>
      </c>
      <c r="V8021" t="str">
        <f t="shared" si="1133"/>
        <v>Clean</v>
      </c>
    </row>
    <row r="8022" spans="1:22" x14ac:dyDescent="0.3">
      <c r="A8022" t="str">
        <f>Raw_Data!A8022</f>
        <v>36016895</v>
      </c>
      <c r="B8022">
        <f>Raw_Data!B8022</f>
        <v>45688</v>
      </c>
      <c r="C8022" t="str">
        <f>Raw_Data!C8022</f>
        <v>MEDROXYPROGESTERONE 5 MG TA</v>
      </c>
      <c r="D8022" t="str">
        <f>Raw_Data!D8022</f>
        <v>555087302</v>
      </c>
      <c r="E8022" t="str">
        <f>Raw_Data!E8022</f>
        <v>SHEPPARD, JAMES</v>
      </c>
      <c r="F8022" t="str">
        <f>Raw_Data!F8022</f>
        <v>1528075835</v>
      </c>
      <c r="G8022" t="str">
        <f>Raw_Data!H8022</f>
        <v>3</v>
      </c>
      <c r="H8022">
        <f>IFERROR(VLOOKUP(G8022,Store_Map!$A$2:$I$100,3,FALSE),"")</f>
        <v>0</v>
      </c>
      <c r="I8022">
        <f>IFERROR(VLOOKUP(G8022,Store_Map!$A$2:$I$100,4,FALSE),"")</f>
        <v>0</v>
      </c>
      <c r="J8022">
        <f>IFERROR(VLOOKUP(G8022,Store_Map!$A$2:$I$100,5,FALSE),"")</f>
        <v>0</v>
      </c>
      <c r="K8022">
        <f>IFERROR(VLOOKUP(G8022,Store_Map!$A$2:$I$100,6,FALSE),"")</f>
        <v>0</v>
      </c>
      <c r="L8022">
        <f>IFERROR(VLOOKUP(G8022,Store_Map!$A$2:$I$100,7,FALSE),"")</f>
        <v>0</v>
      </c>
      <c r="M8022">
        <f>IFERROR(VLOOKUP(G8022,Store_Map!$A$2:$I$100,8,FALSE),"")</f>
        <v>0</v>
      </c>
      <c r="N8022">
        <f t="shared" si="1125"/>
        <v>0</v>
      </c>
      <c r="O8022" t="str">
        <f t="shared" si="1126"/>
        <v>PASS</v>
      </c>
      <c r="P8022" t="str">
        <f t="shared" si="1127"/>
        <v>REVIEW</v>
      </c>
      <c r="Q8022" t="str">
        <f t="shared" si="1128"/>
        <v>PASS</v>
      </c>
      <c r="R8022" t="str">
        <f t="shared" si="1129"/>
        <v>PASS</v>
      </c>
      <c r="S8022" t="str">
        <f t="shared" si="1130"/>
        <v>REVIEW</v>
      </c>
      <c r="T8022">
        <f t="shared" si="1131"/>
        <v>90</v>
      </c>
      <c r="U8022" t="str">
        <f t="shared" si="1132"/>
        <v>Low</v>
      </c>
      <c r="V8022" t="str">
        <f t="shared" si="1133"/>
        <v>Invalid NDC</v>
      </c>
    </row>
    <row r="8023" spans="1:22" x14ac:dyDescent="0.3">
      <c r="A8023" t="str">
        <f>Raw_Data!A8023</f>
        <v>36016896</v>
      </c>
      <c r="B8023">
        <f>Raw_Data!B8023</f>
        <v>45688</v>
      </c>
      <c r="C8023" t="str">
        <f>Raw_Data!C8023</f>
        <v>CLONIDINE HCL 0.1 MG TABLET</v>
      </c>
      <c r="D8023" t="str">
        <f>Raw_Data!D8023</f>
        <v>52817018010</v>
      </c>
      <c r="E8023" t="str">
        <f>Raw_Data!E8023</f>
        <v>INGRAM, MAYA</v>
      </c>
      <c r="F8023" t="str">
        <f>Raw_Data!F8023</f>
        <v>1518221464</v>
      </c>
      <c r="G8023" t="str">
        <f>Raw_Data!H8023</f>
        <v>3</v>
      </c>
      <c r="H8023">
        <f>IFERROR(VLOOKUP(G8023,Store_Map!$A$2:$I$100,3,FALSE),"")</f>
        <v>0</v>
      </c>
      <c r="I8023">
        <f>IFERROR(VLOOKUP(G8023,Store_Map!$A$2:$I$100,4,FALSE),"")</f>
        <v>0</v>
      </c>
      <c r="J8023">
        <f>IFERROR(VLOOKUP(G8023,Store_Map!$A$2:$I$100,5,FALSE),"")</f>
        <v>0</v>
      </c>
      <c r="K8023">
        <f>IFERROR(VLOOKUP(G8023,Store_Map!$A$2:$I$100,6,FALSE),"")</f>
        <v>0</v>
      </c>
      <c r="L8023">
        <f>IFERROR(VLOOKUP(G8023,Store_Map!$A$2:$I$100,7,FALSE),"")</f>
        <v>0</v>
      </c>
      <c r="M8023">
        <f>IFERROR(VLOOKUP(G8023,Store_Map!$A$2:$I$100,8,FALSE),"")</f>
        <v>0</v>
      </c>
      <c r="N8023">
        <f t="shared" si="1125"/>
        <v>0</v>
      </c>
      <c r="O8023" t="str">
        <f t="shared" si="1126"/>
        <v>PASS</v>
      </c>
      <c r="P8023" t="str">
        <f t="shared" si="1127"/>
        <v>PASS</v>
      </c>
      <c r="Q8023" t="str">
        <f t="shared" si="1128"/>
        <v>PASS</v>
      </c>
      <c r="R8023" t="str">
        <f t="shared" si="1129"/>
        <v>PASS</v>
      </c>
      <c r="S8023" t="str">
        <f t="shared" si="1130"/>
        <v>PASS</v>
      </c>
      <c r="T8023">
        <f t="shared" si="1131"/>
        <v>100</v>
      </c>
      <c r="U8023" t="str">
        <f t="shared" si="1132"/>
        <v>Low</v>
      </c>
      <c r="V8023" t="str">
        <f t="shared" si="1133"/>
        <v>Clean</v>
      </c>
    </row>
    <row r="8024" spans="1:22" x14ac:dyDescent="0.3">
      <c r="A8024" t="str">
        <f>Raw_Data!A8024</f>
        <v>36012023</v>
      </c>
      <c r="B8024">
        <f>Raw_Data!B8024</f>
        <v>45688</v>
      </c>
      <c r="C8024" t="str">
        <f>Raw_Data!C8024</f>
        <v>VITAMIN D2 1.25MG(50,000 UN</v>
      </c>
      <c r="D8024" t="str">
        <f>Raw_Data!D8024</f>
        <v>69452015120</v>
      </c>
      <c r="E8024" t="str">
        <f>Raw_Data!E8024</f>
        <v>ETINGE, BIE</v>
      </c>
      <c r="F8024" t="str">
        <f>Raw_Data!F8024</f>
        <v>1093007890</v>
      </c>
      <c r="G8024" t="str">
        <f>Raw_Data!H8024</f>
        <v>3</v>
      </c>
      <c r="H8024">
        <f>IFERROR(VLOOKUP(G8024,Store_Map!$A$2:$I$100,3,FALSE),"")</f>
        <v>0</v>
      </c>
      <c r="I8024">
        <f>IFERROR(VLOOKUP(G8024,Store_Map!$A$2:$I$100,4,FALSE),"")</f>
        <v>0</v>
      </c>
      <c r="J8024">
        <f>IFERROR(VLOOKUP(G8024,Store_Map!$A$2:$I$100,5,FALSE),"")</f>
        <v>0</v>
      </c>
      <c r="K8024">
        <f>IFERROR(VLOOKUP(G8024,Store_Map!$A$2:$I$100,6,FALSE),"")</f>
        <v>0</v>
      </c>
      <c r="L8024">
        <f>IFERROR(VLOOKUP(G8024,Store_Map!$A$2:$I$100,7,FALSE),"")</f>
        <v>0</v>
      </c>
      <c r="M8024">
        <f>IFERROR(VLOOKUP(G8024,Store_Map!$A$2:$I$100,8,FALSE),"")</f>
        <v>0</v>
      </c>
      <c r="N8024">
        <f t="shared" si="1125"/>
        <v>0</v>
      </c>
      <c r="O8024" t="str">
        <f t="shared" si="1126"/>
        <v>PASS</v>
      </c>
      <c r="P8024" t="str">
        <f t="shared" si="1127"/>
        <v>PASS</v>
      </c>
      <c r="Q8024" t="str">
        <f t="shared" si="1128"/>
        <v>PASS</v>
      </c>
      <c r="R8024" t="str">
        <f t="shared" si="1129"/>
        <v>PASS</v>
      </c>
      <c r="S8024" t="str">
        <f t="shared" si="1130"/>
        <v>PASS</v>
      </c>
      <c r="T8024">
        <f t="shared" si="1131"/>
        <v>100</v>
      </c>
      <c r="U8024" t="str">
        <f t="shared" si="1132"/>
        <v>Low</v>
      </c>
      <c r="V8024" t="str">
        <f t="shared" si="1133"/>
        <v>Clean</v>
      </c>
    </row>
    <row r="8025" spans="1:22" x14ac:dyDescent="0.3">
      <c r="A8025" t="str">
        <f>Raw_Data!A8025</f>
        <v>36015785</v>
      </c>
      <c r="B8025">
        <f>Raw_Data!B8025</f>
        <v>45688</v>
      </c>
      <c r="C8025" t="str">
        <f>Raw_Data!C8025</f>
        <v>LANTUS SOLOSTAR 100 UNIT/ML</v>
      </c>
      <c r="D8025" t="str">
        <f>Raw_Data!D8025</f>
        <v>88221905</v>
      </c>
      <c r="E8025" t="str">
        <f>Raw_Data!E8025</f>
        <v>GIBBS, JON</v>
      </c>
      <c r="F8025" t="str">
        <f>Raw_Data!F8025</f>
        <v>1700896156</v>
      </c>
      <c r="G8025" t="str">
        <f>Raw_Data!H8025</f>
        <v>3</v>
      </c>
      <c r="H8025">
        <f>IFERROR(VLOOKUP(G8025,Store_Map!$A$2:$I$100,3,FALSE),"")</f>
        <v>0</v>
      </c>
      <c r="I8025">
        <f>IFERROR(VLOOKUP(G8025,Store_Map!$A$2:$I$100,4,FALSE),"")</f>
        <v>0</v>
      </c>
      <c r="J8025">
        <f>IFERROR(VLOOKUP(G8025,Store_Map!$A$2:$I$100,5,FALSE),"")</f>
        <v>0</v>
      </c>
      <c r="K8025">
        <f>IFERROR(VLOOKUP(G8025,Store_Map!$A$2:$I$100,6,FALSE),"")</f>
        <v>0</v>
      </c>
      <c r="L8025">
        <f>IFERROR(VLOOKUP(G8025,Store_Map!$A$2:$I$100,7,FALSE),"")</f>
        <v>0</v>
      </c>
      <c r="M8025">
        <f>IFERROR(VLOOKUP(G8025,Store_Map!$A$2:$I$100,8,FALSE),"")</f>
        <v>0</v>
      </c>
      <c r="N8025">
        <f t="shared" si="1125"/>
        <v>0</v>
      </c>
      <c r="O8025" t="str">
        <f t="shared" si="1126"/>
        <v>PASS</v>
      </c>
      <c r="P8025" t="str">
        <f t="shared" si="1127"/>
        <v>REVIEW</v>
      </c>
      <c r="Q8025" t="str">
        <f t="shared" si="1128"/>
        <v>PASS</v>
      </c>
      <c r="R8025" t="str">
        <f t="shared" si="1129"/>
        <v>PASS</v>
      </c>
      <c r="S8025" t="str">
        <f t="shared" si="1130"/>
        <v>REVIEW</v>
      </c>
      <c r="T8025">
        <f t="shared" si="1131"/>
        <v>90</v>
      </c>
      <c r="U8025" t="str">
        <f t="shared" si="1132"/>
        <v>Low</v>
      </c>
      <c r="V8025" t="str">
        <f t="shared" si="1133"/>
        <v>Invalid NDC</v>
      </c>
    </row>
    <row r="8026" spans="1:22" x14ac:dyDescent="0.3">
      <c r="A8026" t="str">
        <f>Raw_Data!A8026</f>
        <v>32002911</v>
      </c>
      <c r="B8026">
        <f>Raw_Data!B8026</f>
        <v>45688</v>
      </c>
      <c r="C8026" t="str">
        <f>Raw_Data!C8026</f>
        <v>DEXMETHYLPHENIDATE 10 MG TA</v>
      </c>
      <c r="D8026" t="str">
        <f>Raw_Data!D8026</f>
        <v>10702010801</v>
      </c>
      <c r="E8026" t="str">
        <f>Raw_Data!E8026</f>
        <v>Olten MD, Baris</v>
      </c>
      <c r="F8026" t="str">
        <f>Raw_Data!F8026</f>
        <v>1720566698</v>
      </c>
      <c r="G8026" t="str">
        <f>Raw_Data!H8026</f>
        <v>3</v>
      </c>
      <c r="H8026">
        <f>IFERROR(VLOOKUP(G8026,Store_Map!$A$2:$I$100,3,FALSE),"")</f>
        <v>0</v>
      </c>
      <c r="I8026">
        <f>IFERROR(VLOOKUP(G8026,Store_Map!$A$2:$I$100,4,FALSE),"")</f>
        <v>0</v>
      </c>
      <c r="J8026">
        <f>IFERROR(VLOOKUP(G8026,Store_Map!$A$2:$I$100,5,FALSE),"")</f>
        <v>0</v>
      </c>
      <c r="K8026">
        <f>IFERROR(VLOOKUP(G8026,Store_Map!$A$2:$I$100,6,FALSE),"")</f>
        <v>0</v>
      </c>
      <c r="L8026">
        <f>IFERROR(VLOOKUP(G8026,Store_Map!$A$2:$I$100,7,FALSE),"")</f>
        <v>0</v>
      </c>
      <c r="M8026">
        <f>IFERROR(VLOOKUP(G8026,Store_Map!$A$2:$I$100,8,FALSE),"")</f>
        <v>0</v>
      </c>
      <c r="N8026">
        <f t="shared" si="1125"/>
        <v>0</v>
      </c>
      <c r="O8026" t="str">
        <f t="shared" si="1126"/>
        <v>PASS</v>
      </c>
      <c r="P8026" t="str">
        <f t="shared" si="1127"/>
        <v>PASS</v>
      </c>
      <c r="Q8026" t="str">
        <f t="shared" si="1128"/>
        <v>PASS</v>
      </c>
      <c r="R8026" t="str">
        <f t="shared" si="1129"/>
        <v>PASS</v>
      </c>
      <c r="S8026" t="str">
        <f t="shared" si="1130"/>
        <v>PASS</v>
      </c>
      <c r="T8026">
        <f t="shared" si="1131"/>
        <v>100</v>
      </c>
      <c r="U8026" t="str">
        <f t="shared" si="1132"/>
        <v>Low</v>
      </c>
      <c r="V8026" t="str">
        <f t="shared" si="1133"/>
        <v>Clean</v>
      </c>
    </row>
    <row r="8027" spans="1:22" x14ac:dyDescent="0.3">
      <c r="A8027" t="str">
        <f>Raw_Data!A8027</f>
        <v>36011843</v>
      </c>
      <c r="B8027">
        <f>Raw_Data!B8027</f>
        <v>45688</v>
      </c>
      <c r="C8027" t="str">
        <f>Raw_Data!C8027</f>
        <v>AMLODIPINE BESYLATE 5 MG TA</v>
      </c>
      <c r="D8027" t="str">
        <f>Raw_Data!D8027</f>
        <v>69097012715</v>
      </c>
      <c r="E8027" t="str">
        <f>Raw_Data!E8027</f>
        <v>GIBBS, JON</v>
      </c>
      <c r="F8027" t="str">
        <f>Raw_Data!F8027</f>
        <v>1700896156</v>
      </c>
      <c r="G8027" t="str">
        <f>Raw_Data!H8027</f>
        <v>3</v>
      </c>
      <c r="H8027">
        <f>IFERROR(VLOOKUP(G8027,Store_Map!$A$2:$I$100,3,FALSE),"")</f>
        <v>0</v>
      </c>
      <c r="I8027">
        <f>IFERROR(VLOOKUP(G8027,Store_Map!$A$2:$I$100,4,FALSE),"")</f>
        <v>0</v>
      </c>
      <c r="J8027">
        <f>IFERROR(VLOOKUP(G8027,Store_Map!$A$2:$I$100,5,FALSE),"")</f>
        <v>0</v>
      </c>
      <c r="K8027">
        <f>IFERROR(VLOOKUP(G8027,Store_Map!$A$2:$I$100,6,FALSE),"")</f>
        <v>0</v>
      </c>
      <c r="L8027">
        <f>IFERROR(VLOOKUP(G8027,Store_Map!$A$2:$I$100,7,FALSE),"")</f>
        <v>0</v>
      </c>
      <c r="M8027">
        <f>IFERROR(VLOOKUP(G8027,Store_Map!$A$2:$I$100,8,FALSE),"")</f>
        <v>0</v>
      </c>
      <c r="N8027">
        <f t="shared" si="1125"/>
        <v>0</v>
      </c>
      <c r="O8027" t="str">
        <f t="shared" si="1126"/>
        <v>PASS</v>
      </c>
      <c r="P8027" t="str">
        <f t="shared" si="1127"/>
        <v>PASS</v>
      </c>
      <c r="Q8027" t="str">
        <f t="shared" si="1128"/>
        <v>PASS</v>
      </c>
      <c r="R8027" t="str">
        <f t="shared" si="1129"/>
        <v>PASS</v>
      </c>
      <c r="S8027" t="str">
        <f t="shared" si="1130"/>
        <v>PASS</v>
      </c>
      <c r="T8027">
        <f t="shared" si="1131"/>
        <v>100</v>
      </c>
      <c r="U8027" t="str">
        <f t="shared" si="1132"/>
        <v>Low</v>
      </c>
      <c r="V8027" t="str">
        <f t="shared" si="1133"/>
        <v>Clean</v>
      </c>
    </row>
    <row r="8028" spans="1:22" x14ac:dyDescent="0.3">
      <c r="A8028" t="str">
        <f>Raw_Data!A8028</f>
        <v>36015506</v>
      </c>
      <c r="B8028">
        <f>Raw_Data!B8028</f>
        <v>45688</v>
      </c>
      <c r="C8028" t="str">
        <f>Raw_Data!C8028</f>
        <v>CLINDAMYCIN PHOS 1% PLEDGET</v>
      </c>
      <c r="D8028" t="str">
        <f>Raw_Data!D8028</f>
        <v>45802026337</v>
      </c>
      <c r="E8028" t="str">
        <f>Raw_Data!E8028</f>
        <v>THAKORE, MORGAN</v>
      </c>
      <c r="F8028" t="str">
        <f>Raw_Data!F8028</f>
        <v>1770875130</v>
      </c>
      <c r="G8028" t="str">
        <f>Raw_Data!H8028</f>
        <v>3</v>
      </c>
      <c r="H8028">
        <f>IFERROR(VLOOKUP(G8028,Store_Map!$A$2:$I$100,3,FALSE),"")</f>
        <v>0</v>
      </c>
      <c r="I8028">
        <f>IFERROR(VLOOKUP(G8028,Store_Map!$A$2:$I$100,4,FALSE),"")</f>
        <v>0</v>
      </c>
      <c r="J8028">
        <f>IFERROR(VLOOKUP(G8028,Store_Map!$A$2:$I$100,5,FALSE),"")</f>
        <v>0</v>
      </c>
      <c r="K8028">
        <f>IFERROR(VLOOKUP(G8028,Store_Map!$A$2:$I$100,6,FALSE),"")</f>
        <v>0</v>
      </c>
      <c r="L8028">
        <f>IFERROR(VLOOKUP(G8028,Store_Map!$A$2:$I$100,7,FALSE),"")</f>
        <v>0</v>
      </c>
      <c r="M8028">
        <f>IFERROR(VLOOKUP(G8028,Store_Map!$A$2:$I$100,8,FALSE),"")</f>
        <v>0</v>
      </c>
      <c r="N8028">
        <f t="shared" si="1125"/>
        <v>0</v>
      </c>
      <c r="O8028" t="str">
        <f t="shared" si="1126"/>
        <v>PASS</v>
      </c>
      <c r="P8028" t="str">
        <f t="shared" si="1127"/>
        <v>PASS</v>
      </c>
      <c r="Q8028" t="str">
        <f t="shared" si="1128"/>
        <v>PASS</v>
      </c>
      <c r="R8028" t="str">
        <f t="shared" si="1129"/>
        <v>PASS</v>
      </c>
      <c r="S8028" t="str">
        <f t="shared" si="1130"/>
        <v>PASS</v>
      </c>
      <c r="T8028">
        <f t="shared" si="1131"/>
        <v>100</v>
      </c>
      <c r="U8028" t="str">
        <f t="shared" si="1132"/>
        <v>Low</v>
      </c>
      <c r="V8028" t="str">
        <f t="shared" si="1133"/>
        <v>Clean</v>
      </c>
    </row>
    <row r="8029" spans="1:22" x14ac:dyDescent="0.3">
      <c r="A8029" t="str">
        <f>Raw_Data!A8029</f>
        <v>36014840</v>
      </c>
      <c r="B8029">
        <f>Raw_Data!B8029</f>
        <v>45688</v>
      </c>
      <c r="C8029" t="str">
        <f>Raw_Data!C8029</f>
        <v>LOSARTAN POTASSIUM 50 MG TA</v>
      </c>
      <c r="D8029" t="str">
        <f>Raw_Data!D8029</f>
        <v>33342004510</v>
      </c>
      <c r="E8029" t="str">
        <f>Raw_Data!E8029</f>
        <v>GIBBS, JON</v>
      </c>
      <c r="F8029" t="str">
        <f>Raw_Data!F8029</f>
        <v>1700896156</v>
      </c>
      <c r="G8029" t="str">
        <f>Raw_Data!H8029</f>
        <v>3</v>
      </c>
      <c r="H8029">
        <f>IFERROR(VLOOKUP(G8029,Store_Map!$A$2:$I$100,3,FALSE),"")</f>
        <v>0</v>
      </c>
      <c r="I8029">
        <f>IFERROR(VLOOKUP(G8029,Store_Map!$A$2:$I$100,4,FALSE),"")</f>
        <v>0</v>
      </c>
      <c r="J8029">
        <f>IFERROR(VLOOKUP(G8029,Store_Map!$A$2:$I$100,5,FALSE),"")</f>
        <v>0</v>
      </c>
      <c r="K8029">
        <f>IFERROR(VLOOKUP(G8029,Store_Map!$A$2:$I$100,6,FALSE),"")</f>
        <v>0</v>
      </c>
      <c r="L8029">
        <f>IFERROR(VLOOKUP(G8029,Store_Map!$A$2:$I$100,7,FALSE),"")</f>
        <v>0</v>
      </c>
      <c r="M8029">
        <f>IFERROR(VLOOKUP(G8029,Store_Map!$A$2:$I$100,8,FALSE),"")</f>
        <v>0</v>
      </c>
      <c r="N8029">
        <f t="shared" si="1125"/>
        <v>0</v>
      </c>
      <c r="O8029" t="str">
        <f t="shared" si="1126"/>
        <v>PASS</v>
      </c>
      <c r="P8029" t="str">
        <f t="shared" si="1127"/>
        <v>PASS</v>
      </c>
      <c r="Q8029" t="str">
        <f t="shared" si="1128"/>
        <v>PASS</v>
      </c>
      <c r="R8029" t="str">
        <f t="shared" si="1129"/>
        <v>PASS</v>
      </c>
      <c r="S8029" t="str">
        <f t="shared" si="1130"/>
        <v>PASS</v>
      </c>
      <c r="T8029">
        <f t="shared" si="1131"/>
        <v>100</v>
      </c>
      <c r="U8029" t="str">
        <f t="shared" si="1132"/>
        <v>Low</v>
      </c>
      <c r="V8029" t="str">
        <f t="shared" si="1133"/>
        <v>Clean</v>
      </c>
    </row>
    <row r="8030" spans="1:22" x14ac:dyDescent="0.3">
      <c r="A8030" t="str">
        <f>Raw_Data!A8030</f>
        <v>36014842</v>
      </c>
      <c r="B8030">
        <f>Raw_Data!B8030</f>
        <v>45688</v>
      </c>
      <c r="C8030" t="str">
        <f>Raw_Data!C8030</f>
        <v>PROPRANOLOL 80 MG TABLET</v>
      </c>
      <c r="D8030" t="str">
        <f>Raw_Data!D8030</f>
        <v>69292053801</v>
      </c>
      <c r="E8030" t="str">
        <f>Raw_Data!E8030</f>
        <v>GIBBS, JON</v>
      </c>
      <c r="F8030" t="str">
        <f>Raw_Data!F8030</f>
        <v>1700896156</v>
      </c>
      <c r="G8030" t="str">
        <f>Raw_Data!H8030</f>
        <v>3</v>
      </c>
      <c r="H8030">
        <f>IFERROR(VLOOKUP(G8030,Store_Map!$A$2:$I$100,3,FALSE),"")</f>
        <v>0</v>
      </c>
      <c r="I8030">
        <f>IFERROR(VLOOKUP(G8030,Store_Map!$A$2:$I$100,4,FALSE),"")</f>
        <v>0</v>
      </c>
      <c r="J8030">
        <f>IFERROR(VLOOKUP(G8030,Store_Map!$A$2:$I$100,5,FALSE),"")</f>
        <v>0</v>
      </c>
      <c r="K8030">
        <f>IFERROR(VLOOKUP(G8030,Store_Map!$A$2:$I$100,6,FALSE),"")</f>
        <v>0</v>
      </c>
      <c r="L8030">
        <f>IFERROR(VLOOKUP(G8030,Store_Map!$A$2:$I$100,7,FALSE),"")</f>
        <v>0</v>
      </c>
      <c r="M8030">
        <f>IFERROR(VLOOKUP(G8030,Store_Map!$A$2:$I$100,8,FALSE),"")</f>
        <v>0</v>
      </c>
      <c r="N8030">
        <f t="shared" si="1125"/>
        <v>0</v>
      </c>
      <c r="O8030" t="str">
        <f t="shared" si="1126"/>
        <v>PASS</v>
      </c>
      <c r="P8030" t="str">
        <f t="shared" si="1127"/>
        <v>PASS</v>
      </c>
      <c r="Q8030" t="str">
        <f t="shared" si="1128"/>
        <v>PASS</v>
      </c>
      <c r="R8030" t="str">
        <f t="shared" si="1129"/>
        <v>PASS</v>
      </c>
      <c r="S8030" t="str">
        <f t="shared" si="1130"/>
        <v>PASS</v>
      </c>
      <c r="T8030">
        <f t="shared" si="1131"/>
        <v>100</v>
      </c>
      <c r="U8030" t="str">
        <f t="shared" si="1132"/>
        <v>Low</v>
      </c>
      <c r="V8030" t="str">
        <f t="shared" si="1133"/>
        <v>Clean</v>
      </c>
    </row>
    <row r="8031" spans="1:22" x14ac:dyDescent="0.3">
      <c r="A8031" t="str">
        <f>Raw_Data!A8031</f>
        <v>36014841</v>
      </c>
      <c r="B8031">
        <f>Raw_Data!B8031</f>
        <v>45688</v>
      </c>
      <c r="C8031" t="str">
        <f>Raw_Data!C8031</f>
        <v>ROSUVASTATIN CALCIUM 20 MG</v>
      </c>
      <c r="D8031" t="str">
        <f>Raw_Data!D8031</f>
        <v>65862029590</v>
      </c>
      <c r="E8031" t="str">
        <f>Raw_Data!E8031</f>
        <v>GIBBS, JON</v>
      </c>
      <c r="F8031" t="str">
        <f>Raw_Data!F8031</f>
        <v>1700896156</v>
      </c>
      <c r="G8031" t="str">
        <f>Raw_Data!H8031</f>
        <v>3</v>
      </c>
      <c r="H8031">
        <f>IFERROR(VLOOKUP(G8031,Store_Map!$A$2:$I$100,3,FALSE),"")</f>
        <v>0</v>
      </c>
      <c r="I8031">
        <f>IFERROR(VLOOKUP(G8031,Store_Map!$A$2:$I$100,4,FALSE),"")</f>
        <v>0</v>
      </c>
      <c r="J8031">
        <f>IFERROR(VLOOKUP(G8031,Store_Map!$A$2:$I$100,5,FALSE),"")</f>
        <v>0</v>
      </c>
      <c r="K8031">
        <f>IFERROR(VLOOKUP(G8031,Store_Map!$A$2:$I$100,6,FALSE),"")</f>
        <v>0</v>
      </c>
      <c r="L8031">
        <f>IFERROR(VLOOKUP(G8031,Store_Map!$A$2:$I$100,7,FALSE),"")</f>
        <v>0</v>
      </c>
      <c r="M8031">
        <f>IFERROR(VLOOKUP(G8031,Store_Map!$A$2:$I$100,8,FALSE),"")</f>
        <v>0</v>
      </c>
      <c r="N8031">
        <f t="shared" si="1125"/>
        <v>0</v>
      </c>
      <c r="O8031" t="str">
        <f t="shared" si="1126"/>
        <v>PASS</v>
      </c>
      <c r="P8031" t="str">
        <f t="shared" si="1127"/>
        <v>PASS</v>
      </c>
      <c r="Q8031" t="str">
        <f t="shared" si="1128"/>
        <v>PASS</v>
      </c>
      <c r="R8031" t="str">
        <f t="shared" si="1129"/>
        <v>PASS</v>
      </c>
      <c r="S8031" t="str">
        <f t="shared" si="1130"/>
        <v>PASS</v>
      </c>
      <c r="T8031">
        <f t="shared" si="1131"/>
        <v>100</v>
      </c>
      <c r="U8031" t="str">
        <f t="shared" si="1132"/>
        <v>Low</v>
      </c>
      <c r="V8031" t="str">
        <f t="shared" si="1133"/>
        <v>Clean</v>
      </c>
    </row>
    <row r="8032" spans="1:22" x14ac:dyDescent="0.3">
      <c r="A8032" t="str">
        <f>Raw_Data!A8032</f>
        <v>36014875</v>
      </c>
      <c r="B8032">
        <f>Raw_Data!B8032</f>
        <v>45688</v>
      </c>
      <c r="C8032" t="str">
        <f>Raw_Data!C8032</f>
        <v>VITAMIN D2 1.25MG(50,000 UN</v>
      </c>
      <c r="D8032" t="str">
        <f>Raw_Data!D8032</f>
        <v>69452015120</v>
      </c>
      <c r="E8032" t="str">
        <f>Raw_Data!E8032</f>
        <v>GIBBS, JON</v>
      </c>
      <c r="F8032" t="str">
        <f>Raw_Data!F8032</f>
        <v>1700896156</v>
      </c>
      <c r="G8032" t="str">
        <f>Raw_Data!H8032</f>
        <v>3</v>
      </c>
      <c r="H8032">
        <f>IFERROR(VLOOKUP(G8032,Store_Map!$A$2:$I$100,3,FALSE),"")</f>
        <v>0</v>
      </c>
      <c r="I8032">
        <f>IFERROR(VLOOKUP(G8032,Store_Map!$A$2:$I$100,4,FALSE),"")</f>
        <v>0</v>
      </c>
      <c r="J8032">
        <f>IFERROR(VLOOKUP(G8032,Store_Map!$A$2:$I$100,5,FALSE),"")</f>
        <v>0</v>
      </c>
      <c r="K8032">
        <f>IFERROR(VLOOKUP(G8032,Store_Map!$A$2:$I$100,6,FALSE),"")</f>
        <v>0</v>
      </c>
      <c r="L8032">
        <f>IFERROR(VLOOKUP(G8032,Store_Map!$A$2:$I$100,7,FALSE),"")</f>
        <v>0</v>
      </c>
      <c r="M8032">
        <f>IFERROR(VLOOKUP(G8032,Store_Map!$A$2:$I$100,8,FALSE),"")</f>
        <v>0</v>
      </c>
      <c r="N8032">
        <f t="shared" si="1125"/>
        <v>0</v>
      </c>
      <c r="O8032" t="str">
        <f t="shared" si="1126"/>
        <v>PASS</v>
      </c>
      <c r="P8032" t="str">
        <f t="shared" si="1127"/>
        <v>PASS</v>
      </c>
      <c r="Q8032" t="str">
        <f t="shared" si="1128"/>
        <v>PASS</v>
      </c>
      <c r="R8032" t="str">
        <f t="shared" si="1129"/>
        <v>PASS</v>
      </c>
      <c r="S8032" t="str">
        <f t="shared" si="1130"/>
        <v>PASS</v>
      </c>
      <c r="T8032">
        <f t="shared" si="1131"/>
        <v>100</v>
      </c>
      <c r="U8032" t="str">
        <f t="shared" si="1132"/>
        <v>Low</v>
      </c>
      <c r="V8032" t="str">
        <f t="shared" si="1133"/>
        <v>Clean</v>
      </c>
    </row>
    <row r="8033" spans="1:22" x14ac:dyDescent="0.3">
      <c r="A8033" t="str">
        <f>Raw_Data!A8033</f>
        <v>36016897</v>
      </c>
      <c r="B8033">
        <f>Raw_Data!B8033</f>
        <v>45688</v>
      </c>
      <c r="C8033" t="str">
        <f>Raw_Data!C8033</f>
        <v>OFLOXACIN 0.3% EAR DROPS</v>
      </c>
      <c r="D8033" t="str">
        <f>Raw_Data!D8033</f>
        <v>69238161606</v>
      </c>
      <c r="E8033" t="str">
        <f>Raw_Data!E8033</f>
        <v>Acevedo, Jose</v>
      </c>
      <c r="F8033" t="str">
        <f>Raw_Data!F8033</f>
        <v>1356327027</v>
      </c>
      <c r="G8033" t="str">
        <f>Raw_Data!H8033</f>
        <v>3</v>
      </c>
      <c r="H8033">
        <f>IFERROR(VLOOKUP(G8033,Store_Map!$A$2:$I$100,3,FALSE),"")</f>
        <v>0</v>
      </c>
      <c r="I8033">
        <f>IFERROR(VLOOKUP(G8033,Store_Map!$A$2:$I$100,4,FALSE),"")</f>
        <v>0</v>
      </c>
      <c r="J8033">
        <f>IFERROR(VLOOKUP(G8033,Store_Map!$A$2:$I$100,5,FALSE),"")</f>
        <v>0</v>
      </c>
      <c r="K8033">
        <f>IFERROR(VLOOKUP(G8033,Store_Map!$A$2:$I$100,6,FALSE),"")</f>
        <v>0</v>
      </c>
      <c r="L8033">
        <f>IFERROR(VLOOKUP(G8033,Store_Map!$A$2:$I$100,7,FALSE),"")</f>
        <v>0</v>
      </c>
      <c r="M8033">
        <f>IFERROR(VLOOKUP(G8033,Store_Map!$A$2:$I$100,8,FALSE),"")</f>
        <v>0</v>
      </c>
      <c r="N8033">
        <f t="shared" si="1125"/>
        <v>0</v>
      </c>
      <c r="O8033" t="str">
        <f t="shared" si="1126"/>
        <v>PASS</v>
      </c>
      <c r="P8033" t="str">
        <f t="shared" si="1127"/>
        <v>PASS</v>
      </c>
      <c r="Q8033" t="str">
        <f t="shared" si="1128"/>
        <v>PASS</v>
      </c>
      <c r="R8033" t="str">
        <f t="shared" si="1129"/>
        <v>PASS</v>
      </c>
      <c r="S8033" t="str">
        <f t="shared" si="1130"/>
        <v>PASS</v>
      </c>
      <c r="T8033">
        <f t="shared" si="1131"/>
        <v>100</v>
      </c>
      <c r="U8033" t="str">
        <f t="shared" si="1132"/>
        <v>Low</v>
      </c>
      <c r="V8033" t="str">
        <f t="shared" si="1133"/>
        <v>Clean</v>
      </c>
    </row>
    <row r="8034" spans="1:22" x14ac:dyDescent="0.3">
      <c r="A8034" t="str">
        <f>Raw_Data!A8034</f>
        <v>36016898</v>
      </c>
      <c r="B8034">
        <f>Raw_Data!B8034</f>
        <v>45688</v>
      </c>
      <c r="C8034" t="str">
        <f>Raw_Data!C8034</f>
        <v>ALBUTEROL HFA 90 MCG INHALE</v>
      </c>
      <c r="D8034" t="str">
        <f>Raw_Data!D8034</f>
        <v>68180096301</v>
      </c>
      <c r="E8034" t="str">
        <f>Raw_Data!E8034</f>
        <v>YASIN, NURA</v>
      </c>
      <c r="F8034" t="str">
        <f>Raw_Data!F8034</f>
        <v>1265518567</v>
      </c>
      <c r="G8034" t="str">
        <f>Raw_Data!H8034</f>
        <v>3</v>
      </c>
      <c r="H8034">
        <f>IFERROR(VLOOKUP(G8034,Store_Map!$A$2:$I$100,3,FALSE),"")</f>
        <v>0</v>
      </c>
      <c r="I8034">
        <f>IFERROR(VLOOKUP(G8034,Store_Map!$A$2:$I$100,4,FALSE),"")</f>
        <v>0</v>
      </c>
      <c r="J8034">
        <f>IFERROR(VLOOKUP(G8034,Store_Map!$A$2:$I$100,5,FALSE),"")</f>
        <v>0</v>
      </c>
      <c r="K8034">
        <f>IFERROR(VLOOKUP(G8034,Store_Map!$A$2:$I$100,6,FALSE),"")</f>
        <v>0</v>
      </c>
      <c r="L8034">
        <f>IFERROR(VLOOKUP(G8034,Store_Map!$A$2:$I$100,7,FALSE),"")</f>
        <v>0</v>
      </c>
      <c r="M8034">
        <f>IFERROR(VLOOKUP(G8034,Store_Map!$A$2:$I$100,8,FALSE),"")</f>
        <v>0</v>
      </c>
      <c r="N8034">
        <f t="shared" si="1125"/>
        <v>0</v>
      </c>
      <c r="O8034" t="str">
        <f t="shared" si="1126"/>
        <v>PASS</v>
      </c>
      <c r="P8034" t="str">
        <f t="shared" si="1127"/>
        <v>PASS</v>
      </c>
      <c r="Q8034" t="str">
        <f t="shared" si="1128"/>
        <v>PASS</v>
      </c>
      <c r="R8034" t="str">
        <f t="shared" si="1129"/>
        <v>PASS</v>
      </c>
      <c r="S8034" t="str">
        <f t="shared" si="1130"/>
        <v>PASS</v>
      </c>
      <c r="T8034">
        <f t="shared" si="1131"/>
        <v>100</v>
      </c>
      <c r="U8034" t="str">
        <f t="shared" si="1132"/>
        <v>Low</v>
      </c>
      <c r="V8034" t="str">
        <f t="shared" si="1133"/>
        <v>Clean</v>
      </c>
    </row>
    <row r="8035" spans="1:22" x14ac:dyDescent="0.3">
      <c r="A8035" t="str">
        <f>Raw_Data!A8035</f>
        <v>36016900</v>
      </c>
      <c r="B8035">
        <f>Raw_Data!B8035</f>
        <v>45688</v>
      </c>
      <c r="C8035" t="str">
        <f>Raw_Data!C8035</f>
        <v>FLUCONAZOLE 150 MG TABLET</v>
      </c>
      <c r="D8035" t="str">
        <f>Raw_Data!D8035</f>
        <v>57237000511</v>
      </c>
      <c r="E8035" t="str">
        <f>Raw_Data!E8035</f>
        <v>YASIN, NURA</v>
      </c>
      <c r="F8035" t="str">
        <f>Raw_Data!F8035</f>
        <v>1265518567</v>
      </c>
      <c r="G8035" t="str">
        <f>Raw_Data!H8035</f>
        <v>3</v>
      </c>
      <c r="H8035">
        <f>IFERROR(VLOOKUP(G8035,Store_Map!$A$2:$I$100,3,FALSE),"")</f>
        <v>0</v>
      </c>
      <c r="I8035">
        <f>IFERROR(VLOOKUP(G8035,Store_Map!$A$2:$I$100,4,FALSE),"")</f>
        <v>0</v>
      </c>
      <c r="J8035">
        <f>IFERROR(VLOOKUP(G8035,Store_Map!$A$2:$I$100,5,FALSE),"")</f>
        <v>0</v>
      </c>
      <c r="K8035">
        <f>IFERROR(VLOOKUP(G8035,Store_Map!$A$2:$I$100,6,FALSE),"")</f>
        <v>0</v>
      </c>
      <c r="L8035">
        <f>IFERROR(VLOOKUP(G8035,Store_Map!$A$2:$I$100,7,FALSE),"")</f>
        <v>0</v>
      </c>
      <c r="M8035">
        <f>IFERROR(VLOOKUP(G8035,Store_Map!$A$2:$I$100,8,FALSE),"")</f>
        <v>0</v>
      </c>
      <c r="N8035">
        <f t="shared" si="1125"/>
        <v>0</v>
      </c>
      <c r="O8035" t="str">
        <f t="shared" si="1126"/>
        <v>PASS</v>
      </c>
      <c r="P8035" t="str">
        <f t="shared" si="1127"/>
        <v>PASS</v>
      </c>
      <c r="Q8035" t="str">
        <f t="shared" si="1128"/>
        <v>PASS</v>
      </c>
      <c r="R8035" t="str">
        <f t="shared" si="1129"/>
        <v>PASS</v>
      </c>
      <c r="S8035" t="str">
        <f t="shared" si="1130"/>
        <v>PASS</v>
      </c>
      <c r="T8035">
        <f t="shared" si="1131"/>
        <v>100</v>
      </c>
      <c r="U8035" t="str">
        <f t="shared" si="1132"/>
        <v>Low</v>
      </c>
      <c r="V8035" t="str">
        <f t="shared" si="1133"/>
        <v>Clean</v>
      </c>
    </row>
    <row r="8036" spans="1:22" x14ac:dyDescent="0.3">
      <c r="A8036" t="str">
        <f>Raw_Data!A8036</f>
        <v>32002967</v>
      </c>
      <c r="B8036">
        <f>Raw_Data!B8036</f>
        <v>45688</v>
      </c>
      <c r="C8036" t="str">
        <f>Raw_Data!C8036</f>
        <v>METHYLPHENIDATE ER 27 MG TA</v>
      </c>
      <c r="D8036" t="str">
        <f>Raw_Data!D8036</f>
        <v>13811070710</v>
      </c>
      <c r="E8036" t="str">
        <f>Raw_Data!E8036</f>
        <v>ERTLE, VALERIE</v>
      </c>
      <c r="F8036" t="str">
        <f>Raw_Data!F8036</f>
        <v>1245619592</v>
      </c>
      <c r="G8036" t="str">
        <f>Raw_Data!H8036</f>
        <v>3</v>
      </c>
      <c r="H8036">
        <f>IFERROR(VLOOKUP(G8036,Store_Map!$A$2:$I$100,3,FALSE),"")</f>
        <v>0</v>
      </c>
      <c r="I8036">
        <f>IFERROR(VLOOKUP(G8036,Store_Map!$A$2:$I$100,4,FALSE),"")</f>
        <v>0</v>
      </c>
      <c r="J8036">
        <f>IFERROR(VLOOKUP(G8036,Store_Map!$A$2:$I$100,5,FALSE),"")</f>
        <v>0</v>
      </c>
      <c r="K8036">
        <f>IFERROR(VLOOKUP(G8036,Store_Map!$A$2:$I$100,6,FALSE),"")</f>
        <v>0</v>
      </c>
      <c r="L8036">
        <f>IFERROR(VLOOKUP(G8036,Store_Map!$A$2:$I$100,7,FALSE),"")</f>
        <v>0</v>
      </c>
      <c r="M8036">
        <f>IFERROR(VLOOKUP(G8036,Store_Map!$A$2:$I$100,8,FALSE),"")</f>
        <v>0</v>
      </c>
      <c r="N8036">
        <f t="shared" si="1125"/>
        <v>0</v>
      </c>
      <c r="O8036" t="str">
        <f t="shared" si="1126"/>
        <v>PASS</v>
      </c>
      <c r="P8036" t="str">
        <f t="shared" si="1127"/>
        <v>PASS</v>
      </c>
      <c r="Q8036" t="str">
        <f t="shared" si="1128"/>
        <v>PASS</v>
      </c>
      <c r="R8036" t="str">
        <f t="shared" si="1129"/>
        <v>PASS</v>
      </c>
      <c r="S8036" t="str">
        <f t="shared" si="1130"/>
        <v>PASS</v>
      </c>
      <c r="T8036">
        <f t="shared" si="1131"/>
        <v>100</v>
      </c>
      <c r="U8036" t="str">
        <f t="shared" si="1132"/>
        <v>Low</v>
      </c>
      <c r="V8036" t="str">
        <f t="shared" si="1133"/>
        <v>Clean</v>
      </c>
    </row>
    <row r="8037" spans="1:22" x14ac:dyDescent="0.3">
      <c r="A8037" t="str">
        <f>Raw_Data!A8037</f>
        <v>36016902</v>
      </c>
      <c r="B8037">
        <f>Raw_Data!B8037</f>
        <v>45688</v>
      </c>
      <c r="C8037" t="str">
        <f>Raw_Data!C8037</f>
        <v>SERTRALINE HCL 50 MG TABLET</v>
      </c>
      <c r="D8037" t="str">
        <f>Raw_Data!D8037</f>
        <v>68180035209</v>
      </c>
      <c r="E8037" t="str">
        <f>Raw_Data!E8037</f>
        <v>YASIN, NURA</v>
      </c>
      <c r="F8037" t="str">
        <f>Raw_Data!F8037</f>
        <v>1265518567</v>
      </c>
      <c r="G8037" t="str">
        <f>Raw_Data!H8037</f>
        <v>3</v>
      </c>
      <c r="H8037">
        <f>IFERROR(VLOOKUP(G8037,Store_Map!$A$2:$I$100,3,FALSE),"")</f>
        <v>0</v>
      </c>
      <c r="I8037">
        <f>IFERROR(VLOOKUP(G8037,Store_Map!$A$2:$I$100,4,FALSE),"")</f>
        <v>0</v>
      </c>
      <c r="J8037">
        <f>IFERROR(VLOOKUP(G8037,Store_Map!$A$2:$I$100,5,FALSE),"")</f>
        <v>0</v>
      </c>
      <c r="K8037">
        <f>IFERROR(VLOOKUP(G8037,Store_Map!$A$2:$I$100,6,FALSE),"")</f>
        <v>0</v>
      </c>
      <c r="L8037">
        <f>IFERROR(VLOOKUP(G8037,Store_Map!$A$2:$I$100,7,FALSE),"")</f>
        <v>0</v>
      </c>
      <c r="M8037">
        <f>IFERROR(VLOOKUP(G8037,Store_Map!$A$2:$I$100,8,FALSE),"")</f>
        <v>0</v>
      </c>
      <c r="N8037">
        <f t="shared" si="1125"/>
        <v>0</v>
      </c>
      <c r="O8037" t="str">
        <f t="shared" si="1126"/>
        <v>PASS</v>
      </c>
      <c r="P8037" t="str">
        <f t="shared" si="1127"/>
        <v>PASS</v>
      </c>
      <c r="Q8037" t="str">
        <f t="shared" si="1128"/>
        <v>PASS</v>
      </c>
      <c r="R8037" t="str">
        <f t="shared" si="1129"/>
        <v>PASS</v>
      </c>
      <c r="S8037" t="str">
        <f t="shared" si="1130"/>
        <v>PASS</v>
      </c>
      <c r="T8037">
        <f t="shared" si="1131"/>
        <v>100</v>
      </c>
      <c r="U8037" t="str">
        <f t="shared" si="1132"/>
        <v>Low</v>
      </c>
      <c r="V8037" t="str">
        <f t="shared" si="1133"/>
        <v>Clean</v>
      </c>
    </row>
    <row r="8038" spans="1:22" x14ac:dyDescent="0.3">
      <c r="A8038" t="str">
        <f>Raw_Data!A8038</f>
        <v>36016903</v>
      </c>
      <c r="B8038">
        <f>Raw_Data!B8038</f>
        <v>45688</v>
      </c>
      <c r="C8038" t="str">
        <f>Raw_Data!C8038</f>
        <v>ALBUTEROL HFA 90 MCG INHALE</v>
      </c>
      <c r="D8038" t="str">
        <f>Raw_Data!D8038</f>
        <v>68180096301</v>
      </c>
      <c r="E8038" t="str">
        <f>Raw_Data!E8038</f>
        <v>THERATTIL, JAYA</v>
      </c>
      <c r="F8038" t="str">
        <f>Raw_Data!F8038</f>
        <v>1043285810</v>
      </c>
      <c r="G8038" t="str">
        <f>Raw_Data!H8038</f>
        <v>3</v>
      </c>
      <c r="H8038">
        <f>IFERROR(VLOOKUP(G8038,Store_Map!$A$2:$I$100,3,FALSE),"")</f>
        <v>0</v>
      </c>
      <c r="I8038">
        <f>IFERROR(VLOOKUP(G8038,Store_Map!$A$2:$I$100,4,FALSE),"")</f>
        <v>0</v>
      </c>
      <c r="J8038">
        <f>IFERROR(VLOOKUP(G8038,Store_Map!$A$2:$I$100,5,FALSE),"")</f>
        <v>0</v>
      </c>
      <c r="K8038">
        <f>IFERROR(VLOOKUP(G8038,Store_Map!$A$2:$I$100,6,FALSE),"")</f>
        <v>0</v>
      </c>
      <c r="L8038">
        <f>IFERROR(VLOOKUP(G8038,Store_Map!$A$2:$I$100,7,FALSE),"")</f>
        <v>0</v>
      </c>
      <c r="M8038">
        <f>IFERROR(VLOOKUP(G8038,Store_Map!$A$2:$I$100,8,FALSE),"")</f>
        <v>0</v>
      </c>
      <c r="N8038">
        <f t="shared" si="1125"/>
        <v>0</v>
      </c>
      <c r="O8038" t="str">
        <f t="shared" si="1126"/>
        <v>PASS</v>
      </c>
      <c r="P8038" t="str">
        <f t="shared" si="1127"/>
        <v>PASS</v>
      </c>
      <c r="Q8038" t="str">
        <f t="shared" si="1128"/>
        <v>PASS</v>
      </c>
      <c r="R8038" t="str">
        <f t="shared" si="1129"/>
        <v>PASS</v>
      </c>
      <c r="S8038" t="str">
        <f t="shared" si="1130"/>
        <v>PASS</v>
      </c>
      <c r="T8038">
        <f t="shared" si="1131"/>
        <v>100</v>
      </c>
      <c r="U8038" t="str">
        <f t="shared" si="1132"/>
        <v>Low</v>
      </c>
      <c r="V8038" t="str">
        <f t="shared" si="1133"/>
        <v>Clean</v>
      </c>
    </row>
    <row r="8039" spans="1:22" x14ac:dyDescent="0.3">
      <c r="A8039" t="str">
        <f>Raw_Data!A8039</f>
        <v>36016904</v>
      </c>
      <c r="B8039">
        <f>Raw_Data!B8039</f>
        <v>45688</v>
      </c>
      <c r="C8039" t="str">
        <f>Raw_Data!C8039</f>
        <v>HYDROXYZINE HCL 25 MG TABLE</v>
      </c>
      <c r="D8039" t="str">
        <f>Raw_Data!D8039</f>
        <v>10702001101</v>
      </c>
      <c r="E8039" t="str">
        <f>Raw_Data!E8039</f>
        <v>ETINGE, BIE</v>
      </c>
      <c r="F8039" t="str">
        <f>Raw_Data!F8039</f>
        <v>1093007890</v>
      </c>
      <c r="G8039" t="str">
        <f>Raw_Data!H8039</f>
        <v>3</v>
      </c>
      <c r="H8039">
        <f>IFERROR(VLOOKUP(G8039,Store_Map!$A$2:$I$100,3,FALSE),"")</f>
        <v>0</v>
      </c>
      <c r="I8039">
        <f>IFERROR(VLOOKUP(G8039,Store_Map!$A$2:$I$100,4,FALSE),"")</f>
        <v>0</v>
      </c>
      <c r="J8039">
        <f>IFERROR(VLOOKUP(G8039,Store_Map!$A$2:$I$100,5,FALSE),"")</f>
        <v>0</v>
      </c>
      <c r="K8039">
        <f>IFERROR(VLOOKUP(G8039,Store_Map!$A$2:$I$100,6,FALSE),"")</f>
        <v>0</v>
      </c>
      <c r="L8039">
        <f>IFERROR(VLOOKUP(G8039,Store_Map!$A$2:$I$100,7,FALSE),"")</f>
        <v>0</v>
      </c>
      <c r="M8039">
        <f>IFERROR(VLOOKUP(G8039,Store_Map!$A$2:$I$100,8,FALSE),"")</f>
        <v>0</v>
      </c>
      <c r="N8039">
        <f t="shared" si="1125"/>
        <v>0</v>
      </c>
      <c r="O8039" t="str">
        <f t="shared" si="1126"/>
        <v>PASS</v>
      </c>
      <c r="P8039" t="str">
        <f t="shared" si="1127"/>
        <v>PASS</v>
      </c>
      <c r="Q8039" t="str">
        <f t="shared" si="1128"/>
        <v>PASS</v>
      </c>
      <c r="R8039" t="str">
        <f t="shared" si="1129"/>
        <v>PASS</v>
      </c>
      <c r="S8039" t="str">
        <f t="shared" si="1130"/>
        <v>PASS</v>
      </c>
      <c r="T8039">
        <f t="shared" si="1131"/>
        <v>100</v>
      </c>
      <c r="U8039" t="str">
        <f t="shared" si="1132"/>
        <v>Low</v>
      </c>
      <c r="V8039" t="str">
        <f t="shared" si="1133"/>
        <v>Clean</v>
      </c>
    </row>
    <row r="8040" spans="1:22" x14ac:dyDescent="0.3">
      <c r="A8040" t="str">
        <f>Raw_Data!A8040</f>
        <v>36012774</v>
      </c>
      <c r="B8040">
        <f>Raw_Data!B8040</f>
        <v>45688</v>
      </c>
      <c r="C8040" t="str">
        <f>Raw_Data!C8040</f>
        <v>FASENRA PEN 30 MG/ML</v>
      </c>
      <c r="D8040" t="str">
        <f>Raw_Data!D8040</f>
        <v>310183030</v>
      </c>
      <c r="E8040" t="str">
        <f>Raw_Data!E8040</f>
        <v>THERATTIL, JAYA</v>
      </c>
      <c r="F8040" t="str">
        <f>Raw_Data!F8040</f>
        <v>1043285810</v>
      </c>
      <c r="G8040" t="str">
        <f>Raw_Data!H8040</f>
        <v>3</v>
      </c>
      <c r="H8040">
        <f>IFERROR(VLOOKUP(G8040,Store_Map!$A$2:$I$100,3,FALSE),"")</f>
        <v>0</v>
      </c>
      <c r="I8040">
        <f>IFERROR(VLOOKUP(G8040,Store_Map!$A$2:$I$100,4,FALSE),"")</f>
        <v>0</v>
      </c>
      <c r="J8040">
        <f>IFERROR(VLOOKUP(G8040,Store_Map!$A$2:$I$100,5,FALSE),"")</f>
        <v>0</v>
      </c>
      <c r="K8040">
        <f>IFERROR(VLOOKUP(G8040,Store_Map!$A$2:$I$100,6,FALSE),"")</f>
        <v>0</v>
      </c>
      <c r="L8040">
        <f>IFERROR(VLOOKUP(G8040,Store_Map!$A$2:$I$100,7,FALSE),"")</f>
        <v>0</v>
      </c>
      <c r="M8040">
        <f>IFERROR(VLOOKUP(G8040,Store_Map!$A$2:$I$100,8,FALSE),"")</f>
        <v>0</v>
      </c>
      <c r="N8040">
        <f t="shared" si="1125"/>
        <v>0</v>
      </c>
      <c r="O8040" t="str">
        <f t="shared" si="1126"/>
        <v>PASS</v>
      </c>
      <c r="P8040" t="str">
        <f t="shared" si="1127"/>
        <v>REVIEW</v>
      </c>
      <c r="Q8040" t="str">
        <f t="shared" si="1128"/>
        <v>PASS</v>
      </c>
      <c r="R8040" t="str">
        <f t="shared" si="1129"/>
        <v>PASS</v>
      </c>
      <c r="S8040" t="str">
        <f t="shared" si="1130"/>
        <v>REVIEW</v>
      </c>
      <c r="T8040">
        <f t="shared" si="1131"/>
        <v>90</v>
      </c>
      <c r="U8040" t="str">
        <f t="shared" si="1132"/>
        <v>Low</v>
      </c>
      <c r="V8040" t="str">
        <f t="shared" si="1133"/>
        <v>Invalid NDC</v>
      </c>
    </row>
    <row r="8041" spans="1:22" x14ac:dyDescent="0.3">
      <c r="A8041" t="str">
        <f>Raw_Data!A8041</f>
        <v>36015489</v>
      </c>
      <c r="B8041">
        <f>Raw_Data!B8041</f>
        <v>45688</v>
      </c>
      <c r="C8041" t="str">
        <f>Raw_Data!C8041</f>
        <v>KETOCONAZOLE 2% SHAMPOO</v>
      </c>
      <c r="D8041" t="str">
        <f>Raw_Data!D8041</f>
        <v>45802046564</v>
      </c>
      <c r="E8041" t="str">
        <f>Raw_Data!E8041</f>
        <v>THAKORE, MORGAN</v>
      </c>
      <c r="F8041" t="str">
        <f>Raw_Data!F8041</f>
        <v>1770875130</v>
      </c>
      <c r="G8041" t="str">
        <f>Raw_Data!H8041</f>
        <v>3</v>
      </c>
      <c r="H8041">
        <f>IFERROR(VLOOKUP(G8041,Store_Map!$A$2:$I$100,3,FALSE),"")</f>
        <v>0</v>
      </c>
      <c r="I8041">
        <f>IFERROR(VLOOKUP(G8041,Store_Map!$A$2:$I$100,4,FALSE),"")</f>
        <v>0</v>
      </c>
      <c r="J8041">
        <f>IFERROR(VLOOKUP(G8041,Store_Map!$A$2:$I$100,5,FALSE),"")</f>
        <v>0</v>
      </c>
      <c r="K8041">
        <f>IFERROR(VLOOKUP(G8041,Store_Map!$A$2:$I$100,6,FALSE),"")</f>
        <v>0</v>
      </c>
      <c r="L8041">
        <f>IFERROR(VLOOKUP(G8041,Store_Map!$A$2:$I$100,7,FALSE),"")</f>
        <v>0</v>
      </c>
      <c r="M8041">
        <f>IFERROR(VLOOKUP(G8041,Store_Map!$A$2:$I$100,8,FALSE),"")</f>
        <v>0</v>
      </c>
      <c r="N8041">
        <f t="shared" si="1125"/>
        <v>0</v>
      </c>
      <c r="O8041" t="str">
        <f t="shared" si="1126"/>
        <v>PASS</v>
      </c>
      <c r="P8041" t="str">
        <f t="shared" si="1127"/>
        <v>PASS</v>
      </c>
      <c r="Q8041" t="str">
        <f t="shared" si="1128"/>
        <v>PASS</v>
      </c>
      <c r="R8041" t="str">
        <f t="shared" si="1129"/>
        <v>PASS</v>
      </c>
      <c r="S8041" t="str">
        <f t="shared" si="1130"/>
        <v>PASS</v>
      </c>
      <c r="T8041">
        <f t="shared" si="1131"/>
        <v>100</v>
      </c>
      <c r="U8041" t="str">
        <f t="shared" si="1132"/>
        <v>Low</v>
      </c>
      <c r="V8041" t="str">
        <f t="shared" si="1133"/>
        <v>Clean</v>
      </c>
    </row>
    <row r="8042" spans="1:22" x14ac:dyDescent="0.3">
      <c r="A8042" t="str">
        <f>Raw_Data!A8042</f>
        <v>36016906</v>
      </c>
      <c r="B8042">
        <f>Raw_Data!B8042</f>
        <v>45688</v>
      </c>
      <c r="C8042" t="str">
        <f>Raw_Data!C8042</f>
        <v>BUSPIRONE HCL 15 MG TABLET</v>
      </c>
      <c r="D8042" t="str">
        <f>Raw_Data!D8042</f>
        <v>93100301</v>
      </c>
      <c r="E8042" t="str">
        <f>Raw_Data!E8042</f>
        <v>Schindler, Julie</v>
      </c>
      <c r="F8042" t="str">
        <f>Raw_Data!F8042</f>
        <v>1013906452</v>
      </c>
      <c r="G8042" t="str">
        <f>Raw_Data!H8042</f>
        <v>3</v>
      </c>
      <c r="H8042">
        <f>IFERROR(VLOOKUP(G8042,Store_Map!$A$2:$I$100,3,FALSE),"")</f>
        <v>0</v>
      </c>
      <c r="I8042">
        <f>IFERROR(VLOOKUP(G8042,Store_Map!$A$2:$I$100,4,FALSE),"")</f>
        <v>0</v>
      </c>
      <c r="J8042">
        <f>IFERROR(VLOOKUP(G8042,Store_Map!$A$2:$I$100,5,FALSE),"")</f>
        <v>0</v>
      </c>
      <c r="K8042">
        <f>IFERROR(VLOOKUP(G8042,Store_Map!$A$2:$I$100,6,FALSE),"")</f>
        <v>0</v>
      </c>
      <c r="L8042">
        <f>IFERROR(VLOOKUP(G8042,Store_Map!$A$2:$I$100,7,FALSE),"")</f>
        <v>0</v>
      </c>
      <c r="M8042">
        <f>IFERROR(VLOOKUP(G8042,Store_Map!$A$2:$I$100,8,FALSE),"")</f>
        <v>0</v>
      </c>
      <c r="N8042">
        <f t="shared" si="1125"/>
        <v>0</v>
      </c>
      <c r="O8042" t="str">
        <f t="shared" si="1126"/>
        <v>PASS</v>
      </c>
      <c r="P8042" t="str">
        <f t="shared" si="1127"/>
        <v>REVIEW</v>
      </c>
      <c r="Q8042" t="str">
        <f t="shared" si="1128"/>
        <v>PASS</v>
      </c>
      <c r="R8042" t="str">
        <f t="shared" si="1129"/>
        <v>PASS</v>
      </c>
      <c r="S8042" t="str">
        <f t="shared" si="1130"/>
        <v>REVIEW</v>
      </c>
      <c r="T8042">
        <f t="shared" si="1131"/>
        <v>90</v>
      </c>
      <c r="U8042" t="str">
        <f t="shared" si="1132"/>
        <v>Low</v>
      </c>
      <c r="V8042" t="str">
        <f t="shared" si="1133"/>
        <v>Invalid NDC</v>
      </c>
    </row>
    <row r="8043" spans="1:22" x14ac:dyDescent="0.3">
      <c r="A8043" t="str">
        <f>Raw_Data!A8043</f>
        <v>36016907</v>
      </c>
      <c r="B8043">
        <f>Raw_Data!B8043</f>
        <v>45688</v>
      </c>
      <c r="C8043" t="str">
        <f>Raw_Data!C8043</f>
        <v>CARVEDILOL 6.25 MG TABLET</v>
      </c>
      <c r="D8043" t="str">
        <f>Raw_Data!D8043</f>
        <v>68382009301</v>
      </c>
      <c r="E8043" t="str">
        <f>Raw_Data!E8043</f>
        <v>Schindler, Julie</v>
      </c>
      <c r="F8043" t="str">
        <f>Raw_Data!F8043</f>
        <v>1013906452</v>
      </c>
      <c r="G8043" t="str">
        <f>Raw_Data!H8043</f>
        <v>3</v>
      </c>
      <c r="H8043">
        <f>IFERROR(VLOOKUP(G8043,Store_Map!$A$2:$I$100,3,FALSE),"")</f>
        <v>0</v>
      </c>
      <c r="I8043">
        <f>IFERROR(VLOOKUP(G8043,Store_Map!$A$2:$I$100,4,FALSE),"")</f>
        <v>0</v>
      </c>
      <c r="J8043">
        <f>IFERROR(VLOOKUP(G8043,Store_Map!$A$2:$I$100,5,FALSE),"")</f>
        <v>0</v>
      </c>
      <c r="K8043">
        <f>IFERROR(VLOOKUP(G8043,Store_Map!$A$2:$I$100,6,FALSE),"")</f>
        <v>0</v>
      </c>
      <c r="L8043">
        <f>IFERROR(VLOOKUP(G8043,Store_Map!$A$2:$I$100,7,FALSE),"")</f>
        <v>0</v>
      </c>
      <c r="M8043">
        <f>IFERROR(VLOOKUP(G8043,Store_Map!$A$2:$I$100,8,FALSE),"")</f>
        <v>0</v>
      </c>
      <c r="N8043">
        <f t="shared" si="1125"/>
        <v>0</v>
      </c>
      <c r="O8043" t="str">
        <f t="shared" si="1126"/>
        <v>PASS</v>
      </c>
      <c r="P8043" t="str">
        <f t="shared" si="1127"/>
        <v>PASS</v>
      </c>
      <c r="Q8043" t="str">
        <f t="shared" si="1128"/>
        <v>PASS</v>
      </c>
      <c r="R8043" t="str">
        <f t="shared" si="1129"/>
        <v>PASS</v>
      </c>
      <c r="S8043" t="str">
        <f t="shared" si="1130"/>
        <v>PASS</v>
      </c>
      <c r="T8043">
        <f t="shared" si="1131"/>
        <v>100</v>
      </c>
      <c r="U8043" t="str">
        <f t="shared" si="1132"/>
        <v>Low</v>
      </c>
      <c r="V8043" t="str">
        <f t="shared" si="1133"/>
        <v>Clean</v>
      </c>
    </row>
    <row r="8044" spans="1:22" x14ac:dyDescent="0.3">
      <c r="A8044" t="str">
        <f>Raw_Data!A8044</f>
        <v>34001151</v>
      </c>
      <c r="B8044">
        <f>Raw_Data!B8044</f>
        <v>45688</v>
      </c>
      <c r="C8044" t="str">
        <f>Raw_Data!C8044</f>
        <v>PHENTERMINE 37.5 MG TABLET</v>
      </c>
      <c r="D8044" t="str">
        <f>Raw_Data!D8044</f>
        <v>43547040410</v>
      </c>
      <c r="E8044" t="str">
        <f>Raw_Data!E8044</f>
        <v>GIBBS, JON</v>
      </c>
      <c r="F8044" t="str">
        <f>Raw_Data!F8044</f>
        <v>1700896156</v>
      </c>
      <c r="G8044" t="str">
        <f>Raw_Data!H8044</f>
        <v>3</v>
      </c>
      <c r="H8044">
        <f>IFERROR(VLOOKUP(G8044,Store_Map!$A$2:$I$100,3,FALSE),"")</f>
        <v>0</v>
      </c>
      <c r="I8044">
        <f>IFERROR(VLOOKUP(G8044,Store_Map!$A$2:$I$100,4,FALSE),"")</f>
        <v>0</v>
      </c>
      <c r="J8044">
        <f>IFERROR(VLOOKUP(G8044,Store_Map!$A$2:$I$100,5,FALSE),"")</f>
        <v>0</v>
      </c>
      <c r="K8044">
        <f>IFERROR(VLOOKUP(G8044,Store_Map!$A$2:$I$100,6,FALSE),"")</f>
        <v>0</v>
      </c>
      <c r="L8044">
        <f>IFERROR(VLOOKUP(G8044,Store_Map!$A$2:$I$100,7,FALSE),"")</f>
        <v>0</v>
      </c>
      <c r="M8044">
        <f>IFERROR(VLOOKUP(G8044,Store_Map!$A$2:$I$100,8,FALSE),"")</f>
        <v>0</v>
      </c>
      <c r="N8044">
        <f t="shared" si="1125"/>
        <v>0</v>
      </c>
      <c r="O8044" t="str">
        <f t="shared" si="1126"/>
        <v>PASS</v>
      </c>
      <c r="P8044" t="str">
        <f t="shared" si="1127"/>
        <v>PASS</v>
      </c>
      <c r="Q8044" t="str">
        <f t="shared" si="1128"/>
        <v>PASS</v>
      </c>
      <c r="R8044" t="str">
        <f t="shared" si="1129"/>
        <v>PASS</v>
      </c>
      <c r="S8044" t="str">
        <f t="shared" si="1130"/>
        <v>PASS</v>
      </c>
      <c r="T8044">
        <f t="shared" si="1131"/>
        <v>100</v>
      </c>
      <c r="U8044" t="str">
        <f t="shared" si="1132"/>
        <v>Low</v>
      </c>
      <c r="V8044" t="str">
        <f t="shared" si="1133"/>
        <v>Clean</v>
      </c>
    </row>
    <row r="8045" spans="1:22" x14ac:dyDescent="0.3">
      <c r="A8045" t="str">
        <f>Raw_Data!A8045</f>
        <v>36016908</v>
      </c>
      <c r="B8045">
        <f>Raw_Data!B8045</f>
        <v>45688</v>
      </c>
      <c r="C8045" t="str">
        <f>Raw_Data!C8045</f>
        <v>DOXYCYCLINE HYCLATE 100 MG</v>
      </c>
      <c r="D8045" t="str">
        <f>Raw_Data!D8045</f>
        <v>53489011902</v>
      </c>
      <c r="E8045" t="str">
        <f>Raw_Data!E8045</f>
        <v>GIBBS, JON</v>
      </c>
      <c r="F8045" t="str">
        <f>Raw_Data!F8045</f>
        <v>1700896156</v>
      </c>
      <c r="G8045" t="str">
        <f>Raw_Data!H8045</f>
        <v>3</v>
      </c>
      <c r="H8045">
        <f>IFERROR(VLOOKUP(G8045,Store_Map!$A$2:$I$100,3,FALSE),"")</f>
        <v>0</v>
      </c>
      <c r="I8045">
        <f>IFERROR(VLOOKUP(G8045,Store_Map!$A$2:$I$100,4,FALSE),"")</f>
        <v>0</v>
      </c>
      <c r="J8045">
        <f>IFERROR(VLOOKUP(G8045,Store_Map!$A$2:$I$100,5,FALSE),"")</f>
        <v>0</v>
      </c>
      <c r="K8045">
        <f>IFERROR(VLOOKUP(G8045,Store_Map!$A$2:$I$100,6,FALSE),"")</f>
        <v>0</v>
      </c>
      <c r="L8045">
        <f>IFERROR(VLOOKUP(G8045,Store_Map!$A$2:$I$100,7,FALSE),"")</f>
        <v>0</v>
      </c>
      <c r="M8045">
        <f>IFERROR(VLOOKUP(G8045,Store_Map!$A$2:$I$100,8,FALSE),"")</f>
        <v>0</v>
      </c>
      <c r="N8045">
        <f t="shared" si="1125"/>
        <v>0</v>
      </c>
      <c r="O8045" t="str">
        <f t="shared" si="1126"/>
        <v>PASS</v>
      </c>
      <c r="P8045" t="str">
        <f t="shared" si="1127"/>
        <v>PASS</v>
      </c>
      <c r="Q8045" t="str">
        <f t="shared" si="1128"/>
        <v>PASS</v>
      </c>
      <c r="R8045" t="str">
        <f t="shared" si="1129"/>
        <v>PASS</v>
      </c>
      <c r="S8045" t="str">
        <f t="shared" si="1130"/>
        <v>PASS</v>
      </c>
      <c r="T8045">
        <f t="shared" si="1131"/>
        <v>100</v>
      </c>
      <c r="U8045" t="str">
        <f t="shared" si="1132"/>
        <v>Low</v>
      </c>
      <c r="V8045" t="str">
        <f t="shared" si="1133"/>
        <v>Clean</v>
      </c>
    </row>
    <row r="8046" spans="1:22" x14ac:dyDescent="0.3">
      <c r="A8046" t="str">
        <f>Raw_Data!A8046</f>
        <v>36016909</v>
      </c>
      <c r="B8046">
        <f>Raw_Data!B8046</f>
        <v>45688</v>
      </c>
      <c r="C8046" t="str">
        <f>Raw_Data!C8046</f>
        <v>NYSTATIN 100,000 UNIT/GM OI</v>
      </c>
      <c r="D8046" t="str">
        <f>Raw_Data!D8046</f>
        <v>713068615</v>
      </c>
      <c r="E8046" t="str">
        <f>Raw_Data!E8046</f>
        <v>INGRAM, MAYA</v>
      </c>
      <c r="F8046" t="str">
        <f>Raw_Data!F8046</f>
        <v>1518221464</v>
      </c>
      <c r="G8046" t="str">
        <f>Raw_Data!H8046</f>
        <v>3</v>
      </c>
      <c r="H8046">
        <f>IFERROR(VLOOKUP(G8046,Store_Map!$A$2:$I$100,3,FALSE),"")</f>
        <v>0</v>
      </c>
      <c r="I8046">
        <f>IFERROR(VLOOKUP(G8046,Store_Map!$A$2:$I$100,4,FALSE),"")</f>
        <v>0</v>
      </c>
      <c r="J8046">
        <f>IFERROR(VLOOKUP(G8046,Store_Map!$A$2:$I$100,5,FALSE),"")</f>
        <v>0</v>
      </c>
      <c r="K8046">
        <f>IFERROR(VLOOKUP(G8046,Store_Map!$A$2:$I$100,6,FALSE),"")</f>
        <v>0</v>
      </c>
      <c r="L8046">
        <f>IFERROR(VLOOKUP(G8046,Store_Map!$A$2:$I$100,7,FALSE),"")</f>
        <v>0</v>
      </c>
      <c r="M8046">
        <f>IFERROR(VLOOKUP(G8046,Store_Map!$A$2:$I$100,8,FALSE),"")</f>
        <v>0</v>
      </c>
      <c r="N8046">
        <f t="shared" si="1125"/>
        <v>0</v>
      </c>
      <c r="O8046" t="str">
        <f t="shared" si="1126"/>
        <v>PASS</v>
      </c>
      <c r="P8046" t="str">
        <f t="shared" si="1127"/>
        <v>REVIEW</v>
      </c>
      <c r="Q8046" t="str">
        <f t="shared" si="1128"/>
        <v>PASS</v>
      </c>
      <c r="R8046" t="str">
        <f t="shared" si="1129"/>
        <v>PASS</v>
      </c>
      <c r="S8046" t="str">
        <f t="shared" si="1130"/>
        <v>REVIEW</v>
      </c>
      <c r="T8046">
        <f t="shared" si="1131"/>
        <v>90</v>
      </c>
      <c r="U8046" t="str">
        <f t="shared" si="1132"/>
        <v>Low</v>
      </c>
      <c r="V8046" t="str">
        <f t="shared" si="1133"/>
        <v>Invalid NDC</v>
      </c>
    </row>
    <row r="8047" spans="1:22" x14ac:dyDescent="0.3">
      <c r="A8047" t="str">
        <f>Raw_Data!A8047</f>
        <v>36012717</v>
      </c>
      <c r="B8047">
        <f>Raw_Data!B8047</f>
        <v>45688</v>
      </c>
      <c r="C8047" t="str">
        <f>Raw_Data!C8047</f>
        <v>HYDROXYZINE HCL 25 MG TABLE</v>
      </c>
      <c r="D8047" t="str">
        <f>Raw_Data!D8047</f>
        <v>10702001101</v>
      </c>
      <c r="E8047" t="str">
        <f>Raw_Data!E8047</f>
        <v>GIBBS, JON</v>
      </c>
      <c r="F8047" t="str">
        <f>Raw_Data!F8047</f>
        <v>1700896156</v>
      </c>
      <c r="G8047" t="str">
        <f>Raw_Data!H8047</f>
        <v>3</v>
      </c>
      <c r="H8047">
        <f>IFERROR(VLOOKUP(G8047,Store_Map!$A$2:$I$100,3,FALSE),"")</f>
        <v>0</v>
      </c>
      <c r="I8047">
        <f>IFERROR(VLOOKUP(G8047,Store_Map!$A$2:$I$100,4,FALSE),"")</f>
        <v>0</v>
      </c>
      <c r="J8047">
        <f>IFERROR(VLOOKUP(G8047,Store_Map!$A$2:$I$100,5,FALSE),"")</f>
        <v>0</v>
      </c>
      <c r="K8047">
        <f>IFERROR(VLOOKUP(G8047,Store_Map!$A$2:$I$100,6,FALSE),"")</f>
        <v>0</v>
      </c>
      <c r="L8047">
        <f>IFERROR(VLOOKUP(G8047,Store_Map!$A$2:$I$100,7,FALSE),"")</f>
        <v>0</v>
      </c>
      <c r="M8047">
        <f>IFERROR(VLOOKUP(G8047,Store_Map!$A$2:$I$100,8,FALSE),"")</f>
        <v>0</v>
      </c>
      <c r="N8047">
        <f t="shared" si="1125"/>
        <v>0</v>
      </c>
      <c r="O8047" t="str">
        <f t="shared" si="1126"/>
        <v>PASS</v>
      </c>
      <c r="P8047" t="str">
        <f t="shared" si="1127"/>
        <v>PASS</v>
      </c>
      <c r="Q8047" t="str">
        <f t="shared" si="1128"/>
        <v>PASS</v>
      </c>
      <c r="R8047" t="str">
        <f t="shared" si="1129"/>
        <v>PASS</v>
      </c>
      <c r="S8047" t="str">
        <f t="shared" si="1130"/>
        <v>PASS</v>
      </c>
      <c r="T8047">
        <f t="shared" si="1131"/>
        <v>100</v>
      </c>
      <c r="U8047" t="str">
        <f t="shared" si="1132"/>
        <v>Low</v>
      </c>
      <c r="V8047" t="str">
        <f t="shared" si="1133"/>
        <v>Clean</v>
      </c>
    </row>
    <row r="8048" spans="1:22" x14ac:dyDescent="0.3">
      <c r="A8048" t="str">
        <f>Raw_Data!A8048</f>
        <v>36015136</v>
      </c>
      <c r="B8048">
        <f>Raw_Data!B8048</f>
        <v>45688</v>
      </c>
      <c r="C8048" t="str">
        <f>Raw_Data!C8048</f>
        <v>OMEPRAZOLE DR 40 MG CAPSULE</v>
      </c>
      <c r="D8048" t="str">
        <f>Raw_Data!D8048</f>
        <v>68462039790</v>
      </c>
      <c r="E8048" t="str">
        <f>Raw_Data!E8048</f>
        <v>YASIN, NURA</v>
      </c>
      <c r="F8048" t="str">
        <f>Raw_Data!F8048</f>
        <v>1265518567</v>
      </c>
      <c r="G8048" t="str">
        <f>Raw_Data!H8048</f>
        <v>3</v>
      </c>
      <c r="H8048">
        <f>IFERROR(VLOOKUP(G8048,Store_Map!$A$2:$I$100,3,FALSE),"")</f>
        <v>0</v>
      </c>
      <c r="I8048">
        <f>IFERROR(VLOOKUP(G8048,Store_Map!$A$2:$I$100,4,FALSE),"")</f>
        <v>0</v>
      </c>
      <c r="J8048">
        <f>IFERROR(VLOOKUP(G8048,Store_Map!$A$2:$I$100,5,FALSE),"")</f>
        <v>0</v>
      </c>
      <c r="K8048">
        <f>IFERROR(VLOOKUP(G8048,Store_Map!$A$2:$I$100,6,FALSE),"")</f>
        <v>0</v>
      </c>
      <c r="L8048">
        <f>IFERROR(VLOOKUP(G8048,Store_Map!$A$2:$I$100,7,FALSE),"")</f>
        <v>0</v>
      </c>
      <c r="M8048">
        <f>IFERROR(VLOOKUP(G8048,Store_Map!$A$2:$I$100,8,FALSE),"")</f>
        <v>0</v>
      </c>
      <c r="N8048">
        <f t="shared" si="1125"/>
        <v>0</v>
      </c>
      <c r="O8048" t="str">
        <f t="shared" si="1126"/>
        <v>PASS</v>
      </c>
      <c r="P8048" t="str">
        <f t="shared" si="1127"/>
        <v>PASS</v>
      </c>
      <c r="Q8048" t="str">
        <f t="shared" si="1128"/>
        <v>PASS</v>
      </c>
      <c r="R8048" t="str">
        <f t="shared" si="1129"/>
        <v>PASS</v>
      </c>
      <c r="S8048" t="str">
        <f t="shared" si="1130"/>
        <v>PASS</v>
      </c>
      <c r="T8048">
        <f t="shared" si="1131"/>
        <v>100</v>
      </c>
      <c r="U8048" t="str">
        <f t="shared" si="1132"/>
        <v>Low</v>
      </c>
      <c r="V8048" t="str">
        <f t="shared" si="1133"/>
        <v>Clean</v>
      </c>
    </row>
    <row r="8049" spans="1:22" x14ac:dyDescent="0.3">
      <c r="A8049" t="str">
        <f>Raw_Data!A8049</f>
        <v>36016910</v>
      </c>
      <c r="B8049">
        <f>Raw_Data!B8049</f>
        <v>45688</v>
      </c>
      <c r="C8049" t="str">
        <f>Raw_Data!C8049</f>
        <v>CLONIDINE HCL 0.1 MG TABLET</v>
      </c>
      <c r="D8049" t="str">
        <f>Raw_Data!D8049</f>
        <v>52817018010</v>
      </c>
      <c r="E8049" t="str">
        <f>Raw_Data!E8049</f>
        <v>Acevedo, Jose</v>
      </c>
      <c r="F8049" t="str">
        <f>Raw_Data!F8049</f>
        <v>1356327027</v>
      </c>
      <c r="G8049" t="str">
        <f>Raw_Data!H8049</f>
        <v>3</v>
      </c>
      <c r="H8049">
        <f>IFERROR(VLOOKUP(G8049,Store_Map!$A$2:$I$100,3,FALSE),"")</f>
        <v>0</v>
      </c>
      <c r="I8049">
        <f>IFERROR(VLOOKUP(G8049,Store_Map!$A$2:$I$100,4,FALSE),"")</f>
        <v>0</v>
      </c>
      <c r="J8049">
        <f>IFERROR(VLOOKUP(G8049,Store_Map!$A$2:$I$100,5,FALSE),"")</f>
        <v>0</v>
      </c>
      <c r="K8049">
        <f>IFERROR(VLOOKUP(G8049,Store_Map!$A$2:$I$100,6,FALSE),"")</f>
        <v>0</v>
      </c>
      <c r="L8049">
        <f>IFERROR(VLOOKUP(G8049,Store_Map!$A$2:$I$100,7,FALSE),"")</f>
        <v>0</v>
      </c>
      <c r="M8049">
        <f>IFERROR(VLOOKUP(G8049,Store_Map!$A$2:$I$100,8,FALSE),"")</f>
        <v>0</v>
      </c>
      <c r="N8049">
        <f t="shared" si="1125"/>
        <v>0</v>
      </c>
      <c r="O8049" t="str">
        <f t="shared" si="1126"/>
        <v>PASS</v>
      </c>
      <c r="P8049" t="str">
        <f t="shared" si="1127"/>
        <v>PASS</v>
      </c>
      <c r="Q8049" t="str">
        <f t="shared" si="1128"/>
        <v>PASS</v>
      </c>
      <c r="R8049" t="str">
        <f t="shared" si="1129"/>
        <v>PASS</v>
      </c>
      <c r="S8049" t="str">
        <f t="shared" si="1130"/>
        <v>PASS</v>
      </c>
      <c r="T8049">
        <f t="shared" si="1131"/>
        <v>100</v>
      </c>
      <c r="U8049" t="str">
        <f t="shared" si="1132"/>
        <v>Low</v>
      </c>
      <c r="V8049" t="str">
        <f t="shared" si="1133"/>
        <v>Clean</v>
      </c>
    </row>
    <row r="8050" spans="1:22" x14ac:dyDescent="0.3">
      <c r="A8050" t="str">
        <f>Raw_Data!A8050</f>
        <v>36016911</v>
      </c>
      <c r="B8050">
        <f>Raw_Data!B8050</f>
        <v>45688</v>
      </c>
      <c r="C8050" t="str">
        <f>Raw_Data!C8050</f>
        <v>CYCLOBENZAPRINE 10 MG TABLE</v>
      </c>
      <c r="D8050" t="str">
        <f>Raw_Data!D8050</f>
        <v>43547040010</v>
      </c>
      <c r="E8050" t="str">
        <f>Raw_Data!E8050</f>
        <v>BYNE, EDMUND</v>
      </c>
      <c r="F8050" t="str">
        <f>Raw_Data!F8050</f>
        <v>1033186648</v>
      </c>
      <c r="G8050" t="str">
        <f>Raw_Data!H8050</f>
        <v>3</v>
      </c>
      <c r="H8050">
        <f>IFERROR(VLOOKUP(G8050,Store_Map!$A$2:$I$100,3,FALSE),"")</f>
        <v>0</v>
      </c>
      <c r="I8050">
        <f>IFERROR(VLOOKUP(G8050,Store_Map!$A$2:$I$100,4,FALSE),"")</f>
        <v>0</v>
      </c>
      <c r="J8050">
        <f>IFERROR(VLOOKUP(G8050,Store_Map!$A$2:$I$100,5,FALSE),"")</f>
        <v>0</v>
      </c>
      <c r="K8050">
        <f>IFERROR(VLOOKUP(G8050,Store_Map!$A$2:$I$100,6,FALSE),"")</f>
        <v>0</v>
      </c>
      <c r="L8050">
        <f>IFERROR(VLOOKUP(G8050,Store_Map!$A$2:$I$100,7,FALSE),"")</f>
        <v>0</v>
      </c>
      <c r="M8050">
        <f>IFERROR(VLOOKUP(G8050,Store_Map!$A$2:$I$100,8,FALSE),"")</f>
        <v>0</v>
      </c>
      <c r="N8050">
        <f t="shared" si="1125"/>
        <v>0</v>
      </c>
      <c r="O8050" t="str">
        <f t="shared" si="1126"/>
        <v>PASS</v>
      </c>
      <c r="P8050" t="str">
        <f t="shared" si="1127"/>
        <v>PASS</v>
      </c>
      <c r="Q8050" t="str">
        <f t="shared" si="1128"/>
        <v>PASS</v>
      </c>
      <c r="R8050" t="str">
        <f t="shared" si="1129"/>
        <v>PASS</v>
      </c>
      <c r="S8050" t="str">
        <f t="shared" si="1130"/>
        <v>PASS</v>
      </c>
      <c r="T8050">
        <f t="shared" si="1131"/>
        <v>100</v>
      </c>
      <c r="U8050" t="str">
        <f t="shared" si="1132"/>
        <v>Low</v>
      </c>
      <c r="V8050" t="str">
        <f t="shared" si="1133"/>
        <v>Clean</v>
      </c>
    </row>
    <row r="8051" spans="1:22" x14ac:dyDescent="0.3">
      <c r="A8051" t="str">
        <f>Raw_Data!A8051</f>
        <v>36016913</v>
      </c>
      <c r="B8051">
        <f>Raw_Data!B8051</f>
        <v>45688</v>
      </c>
      <c r="C8051" t="str">
        <f>Raw_Data!C8051</f>
        <v>ATORVASTATIN 10 MG TABLET</v>
      </c>
      <c r="D8051" t="str">
        <f>Raw_Data!D8051</f>
        <v>60505257809</v>
      </c>
      <c r="E8051" t="str">
        <f>Raw_Data!E8051</f>
        <v>YASIN, NURA</v>
      </c>
      <c r="F8051" t="str">
        <f>Raw_Data!F8051</f>
        <v>1265518567</v>
      </c>
      <c r="G8051" t="str">
        <f>Raw_Data!H8051</f>
        <v>3</v>
      </c>
      <c r="H8051">
        <f>IFERROR(VLOOKUP(G8051,Store_Map!$A$2:$I$100,3,FALSE),"")</f>
        <v>0</v>
      </c>
      <c r="I8051">
        <f>IFERROR(VLOOKUP(G8051,Store_Map!$A$2:$I$100,4,FALSE),"")</f>
        <v>0</v>
      </c>
      <c r="J8051">
        <f>IFERROR(VLOOKUP(G8051,Store_Map!$A$2:$I$100,5,FALSE),"")</f>
        <v>0</v>
      </c>
      <c r="K8051">
        <f>IFERROR(VLOOKUP(G8051,Store_Map!$A$2:$I$100,6,FALSE),"")</f>
        <v>0</v>
      </c>
      <c r="L8051">
        <f>IFERROR(VLOOKUP(G8051,Store_Map!$A$2:$I$100,7,FALSE),"")</f>
        <v>0</v>
      </c>
      <c r="M8051">
        <f>IFERROR(VLOOKUP(G8051,Store_Map!$A$2:$I$100,8,FALSE),"")</f>
        <v>0</v>
      </c>
      <c r="N8051">
        <f t="shared" si="1125"/>
        <v>0</v>
      </c>
      <c r="O8051" t="str">
        <f t="shared" si="1126"/>
        <v>PASS</v>
      </c>
      <c r="P8051" t="str">
        <f t="shared" si="1127"/>
        <v>PASS</v>
      </c>
      <c r="Q8051" t="str">
        <f t="shared" si="1128"/>
        <v>PASS</v>
      </c>
      <c r="R8051" t="str">
        <f t="shared" si="1129"/>
        <v>PASS</v>
      </c>
      <c r="S8051" t="str">
        <f t="shared" si="1130"/>
        <v>PASS</v>
      </c>
      <c r="T8051">
        <f t="shared" si="1131"/>
        <v>100</v>
      </c>
      <c r="U8051" t="str">
        <f t="shared" si="1132"/>
        <v>Low</v>
      </c>
      <c r="V8051" t="str">
        <f t="shared" si="1133"/>
        <v>Clean</v>
      </c>
    </row>
    <row r="8052" spans="1:22" x14ac:dyDescent="0.3">
      <c r="A8052" t="str">
        <f>Raw_Data!A8052</f>
        <v>36016914</v>
      </c>
      <c r="B8052">
        <f>Raw_Data!B8052</f>
        <v>45688</v>
      </c>
      <c r="C8052" t="str">
        <f>Raw_Data!C8052</f>
        <v>CHILD LORATADINE 5 MG/5 ML</v>
      </c>
      <c r="D8052" t="str">
        <f>Raw_Data!D8052</f>
        <v>904676720</v>
      </c>
      <c r="E8052" t="str">
        <f>Raw_Data!E8052</f>
        <v>INGRAM, MAYA</v>
      </c>
      <c r="F8052" t="str">
        <f>Raw_Data!F8052</f>
        <v>1518221464</v>
      </c>
      <c r="G8052" t="str">
        <f>Raw_Data!H8052</f>
        <v>3</v>
      </c>
      <c r="H8052">
        <f>IFERROR(VLOOKUP(G8052,Store_Map!$A$2:$I$100,3,FALSE),"")</f>
        <v>0</v>
      </c>
      <c r="I8052">
        <f>IFERROR(VLOOKUP(G8052,Store_Map!$A$2:$I$100,4,FALSE),"")</f>
        <v>0</v>
      </c>
      <c r="J8052">
        <f>IFERROR(VLOOKUP(G8052,Store_Map!$A$2:$I$100,5,FALSE),"")</f>
        <v>0</v>
      </c>
      <c r="K8052">
        <f>IFERROR(VLOOKUP(G8052,Store_Map!$A$2:$I$100,6,FALSE),"")</f>
        <v>0</v>
      </c>
      <c r="L8052">
        <f>IFERROR(VLOOKUP(G8052,Store_Map!$A$2:$I$100,7,FALSE),"")</f>
        <v>0</v>
      </c>
      <c r="M8052">
        <f>IFERROR(VLOOKUP(G8052,Store_Map!$A$2:$I$100,8,FALSE),"")</f>
        <v>0</v>
      </c>
      <c r="N8052">
        <f t="shared" si="1125"/>
        <v>0</v>
      </c>
      <c r="O8052" t="str">
        <f t="shared" si="1126"/>
        <v>PASS</v>
      </c>
      <c r="P8052" t="str">
        <f t="shared" si="1127"/>
        <v>REVIEW</v>
      </c>
      <c r="Q8052" t="str">
        <f t="shared" si="1128"/>
        <v>PASS</v>
      </c>
      <c r="R8052" t="str">
        <f t="shared" si="1129"/>
        <v>PASS</v>
      </c>
      <c r="S8052" t="str">
        <f t="shared" si="1130"/>
        <v>REVIEW</v>
      </c>
      <c r="T8052">
        <f t="shared" si="1131"/>
        <v>90</v>
      </c>
      <c r="U8052" t="str">
        <f t="shared" si="1132"/>
        <v>Low</v>
      </c>
      <c r="V8052" t="str">
        <f t="shared" si="1133"/>
        <v>Invalid NDC</v>
      </c>
    </row>
    <row r="8053" spans="1:22" x14ac:dyDescent="0.3">
      <c r="A8053" t="str">
        <f>Raw_Data!A8053</f>
        <v>36016915</v>
      </c>
      <c r="B8053">
        <f>Raw_Data!B8053</f>
        <v>45688</v>
      </c>
      <c r="C8053" t="str">
        <f>Raw_Data!C8053</f>
        <v>FLUTICASONE PROP 50 MCG SPR</v>
      </c>
      <c r="D8053" t="str">
        <f>Raw_Data!D8053</f>
        <v>536118365</v>
      </c>
      <c r="E8053" t="str">
        <f>Raw_Data!E8053</f>
        <v>INGRAM, MAYA</v>
      </c>
      <c r="F8053" t="str">
        <f>Raw_Data!F8053</f>
        <v>1518221464</v>
      </c>
      <c r="G8053" t="str">
        <f>Raw_Data!H8053</f>
        <v>3</v>
      </c>
      <c r="H8053">
        <f>IFERROR(VLOOKUP(G8053,Store_Map!$A$2:$I$100,3,FALSE),"")</f>
        <v>0</v>
      </c>
      <c r="I8053">
        <f>IFERROR(VLOOKUP(G8053,Store_Map!$A$2:$I$100,4,FALSE),"")</f>
        <v>0</v>
      </c>
      <c r="J8053">
        <f>IFERROR(VLOOKUP(G8053,Store_Map!$A$2:$I$100,5,FALSE),"")</f>
        <v>0</v>
      </c>
      <c r="K8053">
        <f>IFERROR(VLOOKUP(G8053,Store_Map!$A$2:$I$100,6,FALSE),"")</f>
        <v>0</v>
      </c>
      <c r="L8053">
        <f>IFERROR(VLOOKUP(G8053,Store_Map!$A$2:$I$100,7,FALSE),"")</f>
        <v>0</v>
      </c>
      <c r="M8053">
        <f>IFERROR(VLOOKUP(G8053,Store_Map!$A$2:$I$100,8,FALSE),"")</f>
        <v>0</v>
      </c>
      <c r="N8053">
        <f t="shared" si="1125"/>
        <v>0</v>
      </c>
      <c r="O8053" t="str">
        <f t="shared" si="1126"/>
        <v>PASS</v>
      </c>
      <c r="P8053" t="str">
        <f t="shared" si="1127"/>
        <v>REVIEW</v>
      </c>
      <c r="Q8053" t="str">
        <f t="shared" si="1128"/>
        <v>PASS</v>
      </c>
      <c r="R8053" t="str">
        <f t="shared" si="1129"/>
        <v>PASS</v>
      </c>
      <c r="S8053" t="str">
        <f t="shared" si="1130"/>
        <v>REVIEW</v>
      </c>
      <c r="T8053">
        <f t="shared" si="1131"/>
        <v>90</v>
      </c>
      <c r="U8053" t="str">
        <f t="shared" si="1132"/>
        <v>Low</v>
      </c>
      <c r="V8053" t="str">
        <f t="shared" si="1133"/>
        <v>Invalid NDC</v>
      </c>
    </row>
    <row r="8054" spans="1:22" x14ac:dyDescent="0.3">
      <c r="A8054" t="str">
        <f>Raw_Data!A8054</f>
        <v>32003031</v>
      </c>
      <c r="B8054">
        <f>Raw_Data!B8054</f>
        <v>45688</v>
      </c>
      <c r="C8054" t="str">
        <f>Raw_Data!C8054</f>
        <v>DEXTROAMP-AMPHET ER 25 MG C</v>
      </c>
      <c r="D8054" t="str">
        <f>Raw_Data!D8054</f>
        <v>115149001</v>
      </c>
      <c r="E8054" t="str">
        <f>Raw_Data!E8054</f>
        <v>INGRAM, MAYA</v>
      </c>
      <c r="F8054" t="str">
        <f>Raw_Data!F8054</f>
        <v>1518221464</v>
      </c>
      <c r="G8054" t="str">
        <f>Raw_Data!H8054</f>
        <v>3</v>
      </c>
      <c r="H8054">
        <f>IFERROR(VLOOKUP(G8054,Store_Map!$A$2:$I$100,3,FALSE),"")</f>
        <v>0</v>
      </c>
      <c r="I8054">
        <f>IFERROR(VLOOKUP(G8054,Store_Map!$A$2:$I$100,4,FALSE),"")</f>
        <v>0</v>
      </c>
      <c r="J8054">
        <f>IFERROR(VLOOKUP(G8054,Store_Map!$A$2:$I$100,5,FALSE),"")</f>
        <v>0</v>
      </c>
      <c r="K8054">
        <f>IFERROR(VLOOKUP(G8054,Store_Map!$A$2:$I$100,6,FALSE),"")</f>
        <v>0</v>
      </c>
      <c r="L8054">
        <f>IFERROR(VLOOKUP(G8054,Store_Map!$A$2:$I$100,7,FALSE),"")</f>
        <v>0</v>
      </c>
      <c r="M8054">
        <f>IFERROR(VLOOKUP(G8054,Store_Map!$A$2:$I$100,8,FALSE),"")</f>
        <v>0</v>
      </c>
      <c r="N8054">
        <f t="shared" si="1125"/>
        <v>0</v>
      </c>
      <c r="O8054" t="str">
        <f t="shared" si="1126"/>
        <v>PASS</v>
      </c>
      <c r="P8054" t="str">
        <f t="shared" si="1127"/>
        <v>REVIEW</v>
      </c>
      <c r="Q8054" t="str">
        <f t="shared" si="1128"/>
        <v>PASS</v>
      </c>
      <c r="R8054" t="str">
        <f t="shared" si="1129"/>
        <v>PASS</v>
      </c>
      <c r="S8054" t="str">
        <f t="shared" si="1130"/>
        <v>REVIEW</v>
      </c>
      <c r="T8054">
        <f t="shared" si="1131"/>
        <v>90</v>
      </c>
      <c r="U8054" t="str">
        <f t="shared" si="1132"/>
        <v>Low</v>
      </c>
      <c r="V8054" t="str">
        <f t="shared" si="1133"/>
        <v>Invalid NDC</v>
      </c>
    </row>
    <row r="8055" spans="1:22" x14ac:dyDescent="0.3">
      <c r="A8055" t="str">
        <f>Raw_Data!A8055</f>
        <v>32003032</v>
      </c>
      <c r="B8055">
        <f>Raw_Data!B8055</f>
        <v>45688</v>
      </c>
      <c r="C8055" t="str">
        <f>Raw_Data!C8055</f>
        <v>DEXTROAMP-AMPHETAM 7.5 MG T</v>
      </c>
      <c r="D8055" t="str">
        <f>Raw_Data!D8055</f>
        <v>11534019101</v>
      </c>
      <c r="E8055" t="str">
        <f>Raw_Data!E8055</f>
        <v>INGRAM, MAYA</v>
      </c>
      <c r="F8055" t="str">
        <f>Raw_Data!F8055</f>
        <v>1518221464</v>
      </c>
      <c r="G8055" t="str">
        <f>Raw_Data!H8055</f>
        <v>3</v>
      </c>
      <c r="H8055">
        <f>IFERROR(VLOOKUP(G8055,Store_Map!$A$2:$I$100,3,FALSE),"")</f>
        <v>0</v>
      </c>
      <c r="I8055">
        <f>IFERROR(VLOOKUP(G8055,Store_Map!$A$2:$I$100,4,FALSE),"")</f>
        <v>0</v>
      </c>
      <c r="J8055">
        <f>IFERROR(VLOOKUP(G8055,Store_Map!$A$2:$I$100,5,FALSE),"")</f>
        <v>0</v>
      </c>
      <c r="K8055">
        <f>IFERROR(VLOOKUP(G8055,Store_Map!$A$2:$I$100,6,FALSE),"")</f>
        <v>0</v>
      </c>
      <c r="L8055">
        <f>IFERROR(VLOOKUP(G8055,Store_Map!$A$2:$I$100,7,FALSE),"")</f>
        <v>0</v>
      </c>
      <c r="M8055">
        <f>IFERROR(VLOOKUP(G8055,Store_Map!$A$2:$I$100,8,FALSE),"")</f>
        <v>0</v>
      </c>
      <c r="N8055">
        <f t="shared" si="1125"/>
        <v>0</v>
      </c>
      <c r="O8055" t="str">
        <f t="shared" si="1126"/>
        <v>PASS</v>
      </c>
      <c r="P8055" t="str">
        <f t="shared" si="1127"/>
        <v>PASS</v>
      </c>
      <c r="Q8055" t="str">
        <f t="shared" si="1128"/>
        <v>PASS</v>
      </c>
      <c r="R8055" t="str">
        <f t="shared" si="1129"/>
        <v>PASS</v>
      </c>
      <c r="S8055" t="str">
        <f t="shared" si="1130"/>
        <v>PASS</v>
      </c>
      <c r="T8055">
        <f t="shared" si="1131"/>
        <v>100</v>
      </c>
      <c r="U8055" t="str">
        <f t="shared" si="1132"/>
        <v>Low</v>
      </c>
      <c r="V8055" t="str">
        <f t="shared" si="1133"/>
        <v>Clean</v>
      </c>
    </row>
    <row r="8056" spans="1:22" x14ac:dyDescent="0.3">
      <c r="A8056" t="str">
        <f>Raw_Data!A8056</f>
        <v>32003033</v>
      </c>
      <c r="B8056">
        <f>Raw_Data!B8056</f>
        <v>45688</v>
      </c>
      <c r="C8056" t="str">
        <f>Raw_Data!C8056</f>
        <v>METHYLPHENIDATE CD 20 MG CA</v>
      </c>
      <c r="D8056" t="str">
        <f>Raw_Data!D8056</f>
        <v>527458037</v>
      </c>
      <c r="E8056" t="str">
        <f>Raw_Data!E8056</f>
        <v>INGRAM, MAYA</v>
      </c>
      <c r="F8056" t="str">
        <f>Raw_Data!F8056</f>
        <v>1518221464</v>
      </c>
      <c r="G8056" t="str">
        <f>Raw_Data!H8056</f>
        <v>3</v>
      </c>
      <c r="H8056">
        <f>IFERROR(VLOOKUP(G8056,Store_Map!$A$2:$I$100,3,FALSE),"")</f>
        <v>0</v>
      </c>
      <c r="I8056">
        <f>IFERROR(VLOOKUP(G8056,Store_Map!$A$2:$I$100,4,FALSE),"")</f>
        <v>0</v>
      </c>
      <c r="J8056">
        <f>IFERROR(VLOOKUP(G8056,Store_Map!$A$2:$I$100,5,FALSE),"")</f>
        <v>0</v>
      </c>
      <c r="K8056">
        <f>IFERROR(VLOOKUP(G8056,Store_Map!$A$2:$I$100,6,FALSE),"")</f>
        <v>0</v>
      </c>
      <c r="L8056">
        <f>IFERROR(VLOOKUP(G8056,Store_Map!$A$2:$I$100,7,FALSE),"")</f>
        <v>0</v>
      </c>
      <c r="M8056">
        <f>IFERROR(VLOOKUP(G8056,Store_Map!$A$2:$I$100,8,FALSE),"")</f>
        <v>0</v>
      </c>
      <c r="N8056">
        <f t="shared" si="1125"/>
        <v>0</v>
      </c>
      <c r="O8056" t="str">
        <f t="shared" si="1126"/>
        <v>PASS</v>
      </c>
      <c r="P8056" t="str">
        <f t="shared" si="1127"/>
        <v>REVIEW</v>
      </c>
      <c r="Q8056" t="str">
        <f t="shared" si="1128"/>
        <v>PASS</v>
      </c>
      <c r="R8056" t="str">
        <f t="shared" si="1129"/>
        <v>PASS</v>
      </c>
      <c r="S8056" t="str">
        <f t="shared" si="1130"/>
        <v>REVIEW</v>
      </c>
      <c r="T8056">
        <f t="shared" si="1131"/>
        <v>90</v>
      </c>
      <c r="U8056" t="str">
        <f t="shared" si="1132"/>
        <v>Low</v>
      </c>
      <c r="V8056" t="str">
        <f t="shared" si="1133"/>
        <v>Invalid NDC</v>
      </c>
    </row>
    <row r="8057" spans="1:22" x14ac:dyDescent="0.3">
      <c r="A8057" t="str">
        <f>Raw_Data!A8057</f>
        <v>32003034</v>
      </c>
      <c r="B8057">
        <f>Raw_Data!B8057</f>
        <v>45688</v>
      </c>
      <c r="C8057" t="str">
        <f>Raw_Data!C8057</f>
        <v>METHYLPHENIDATE ER 27 MG TA</v>
      </c>
      <c r="D8057" t="str">
        <f>Raw_Data!D8057</f>
        <v>13811070710</v>
      </c>
      <c r="E8057" t="str">
        <f>Raw_Data!E8057</f>
        <v>INGRAM, MAYA</v>
      </c>
      <c r="F8057" t="str">
        <f>Raw_Data!F8057</f>
        <v>1518221464</v>
      </c>
      <c r="G8057" t="str">
        <f>Raw_Data!H8057</f>
        <v>3</v>
      </c>
      <c r="H8057">
        <f>IFERROR(VLOOKUP(G8057,Store_Map!$A$2:$I$100,3,FALSE),"")</f>
        <v>0</v>
      </c>
      <c r="I8057">
        <f>IFERROR(VLOOKUP(G8057,Store_Map!$A$2:$I$100,4,FALSE),"")</f>
        <v>0</v>
      </c>
      <c r="J8057">
        <f>IFERROR(VLOOKUP(G8057,Store_Map!$A$2:$I$100,5,FALSE),"")</f>
        <v>0</v>
      </c>
      <c r="K8057">
        <f>IFERROR(VLOOKUP(G8057,Store_Map!$A$2:$I$100,6,FALSE),"")</f>
        <v>0</v>
      </c>
      <c r="L8057">
        <f>IFERROR(VLOOKUP(G8057,Store_Map!$A$2:$I$100,7,FALSE),"")</f>
        <v>0</v>
      </c>
      <c r="M8057">
        <f>IFERROR(VLOOKUP(G8057,Store_Map!$A$2:$I$100,8,FALSE),"")</f>
        <v>0</v>
      </c>
      <c r="N8057">
        <f t="shared" si="1125"/>
        <v>0</v>
      </c>
      <c r="O8057" t="str">
        <f t="shared" si="1126"/>
        <v>PASS</v>
      </c>
      <c r="P8057" t="str">
        <f t="shared" si="1127"/>
        <v>PASS</v>
      </c>
      <c r="Q8057" t="str">
        <f t="shared" si="1128"/>
        <v>PASS</v>
      </c>
      <c r="R8057" t="str">
        <f t="shared" si="1129"/>
        <v>PASS</v>
      </c>
      <c r="S8057" t="str">
        <f t="shared" si="1130"/>
        <v>PASS</v>
      </c>
      <c r="T8057">
        <f t="shared" si="1131"/>
        <v>100</v>
      </c>
      <c r="U8057" t="str">
        <f t="shared" si="1132"/>
        <v>Low</v>
      </c>
      <c r="V8057" t="str">
        <f t="shared" si="1133"/>
        <v>Clean</v>
      </c>
    </row>
    <row r="8058" spans="1:22" x14ac:dyDescent="0.3">
      <c r="A8058" t="str">
        <f>Raw_Data!A8058</f>
        <v>46001008</v>
      </c>
      <c r="B8058">
        <f>Raw_Data!B8058</f>
        <v>45667</v>
      </c>
      <c r="C8058" t="str">
        <f>Raw_Data!C8058</f>
        <v>AMOX-CLAV ER 1,000-62.5 MG</v>
      </c>
      <c r="D8058" t="str">
        <f>Raw_Data!D8058</f>
        <v>781194382</v>
      </c>
      <c r="E8058" t="str">
        <f>Raw_Data!E8058</f>
        <v>GIBBS, JON</v>
      </c>
      <c r="F8058" t="str">
        <f>Raw_Data!F8058</f>
        <v>1700896156</v>
      </c>
      <c r="G8058" t="str">
        <f>Raw_Data!H8058</f>
        <v>4</v>
      </c>
      <c r="H8058">
        <f>IFERROR(VLOOKUP(G8058,Store_Map!$A$2:$I$100,3,FALSE),"")</f>
        <v>0</v>
      </c>
      <c r="I8058">
        <f>IFERROR(VLOOKUP(G8058,Store_Map!$A$2:$I$100,4,FALSE),"")</f>
        <v>0</v>
      </c>
      <c r="J8058">
        <f>IFERROR(VLOOKUP(G8058,Store_Map!$A$2:$I$100,5,FALSE),"")</f>
        <v>0</v>
      </c>
      <c r="K8058">
        <f>IFERROR(VLOOKUP(G8058,Store_Map!$A$2:$I$100,6,FALSE),"")</f>
        <v>0</v>
      </c>
      <c r="L8058">
        <f>IFERROR(VLOOKUP(G8058,Store_Map!$A$2:$I$100,7,FALSE),"")</f>
        <v>0</v>
      </c>
      <c r="M8058">
        <f>IFERROR(VLOOKUP(G8058,Store_Map!$A$2:$I$100,8,FALSE),"")</f>
        <v>0</v>
      </c>
      <c r="N8058">
        <f t="shared" si="1125"/>
        <v>0</v>
      </c>
      <c r="O8058" t="str">
        <f t="shared" si="1126"/>
        <v>PASS</v>
      </c>
      <c r="P8058" t="str">
        <f t="shared" si="1127"/>
        <v>REVIEW</v>
      </c>
      <c r="Q8058" t="str">
        <f t="shared" si="1128"/>
        <v>PASS</v>
      </c>
      <c r="R8058" t="str">
        <f t="shared" si="1129"/>
        <v>PASS</v>
      </c>
      <c r="S8058" t="str">
        <f t="shared" si="1130"/>
        <v>REVIEW</v>
      </c>
      <c r="T8058">
        <f t="shared" si="1131"/>
        <v>90</v>
      </c>
      <c r="U8058" t="str">
        <f t="shared" si="1132"/>
        <v>Low</v>
      </c>
      <c r="V8058" t="str">
        <f t="shared" si="1133"/>
        <v>Invalid NDC</v>
      </c>
    </row>
    <row r="8059" spans="1:22" x14ac:dyDescent="0.3">
      <c r="A8059" t="str">
        <f>Raw_Data!A8059</f>
        <v>46001011</v>
      </c>
      <c r="B8059">
        <f>Raw_Data!B8059</f>
        <v>45674</v>
      </c>
      <c r="C8059" t="str">
        <f>Raw_Data!C8059</f>
        <v>AZITHROMYCIN 250 MG TABLET</v>
      </c>
      <c r="D8059" t="str">
        <f>Raw_Data!D8059</f>
        <v>65862064169</v>
      </c>
      <c r="E8059" t="str">
        <f>Raw_Data!E8059</f>
        <v>WILEY, DARYL</v>
      </c>
      <c r="F8059" t="str">
        <f>Raw_Data!F8059</f>
        <v>1508859448</v>
      </c>
      <c r="G8059" t="str">
        <f>Raw_Data!H8059</f>
        <v>4</v>
      </c>
      <c r="H8059">
        <f>IFERROR(VLOOKUP(G8059,Store_Map!$A$2:$I$100,3,FALSE),"")</f>
        <v>0</v>
      </c>
      <c r="I8059">
        <f>IFERROR(VLOOKUP(G8059,Store_Map!$A$2:$I$100,4,FALSE),"")</f>
        <v>0</v>
      </c>
      <c r="J8059">
        <f>IFERROR(VLOOKUP(G8059,Store_Map!$A$2:$I$100,5,FALSE),"")</f>
        <v>0</v>
      </c>
      <c r="K8059">
        <f>IFERROR(VLOOKUP(G8059,Store_Map!$A$2:$I$100,6,FALSE),"")</f>
        <v>0</v>
      </c>
      <c r="L8059">
        <f>IFERROR(VLOOKUP(G8059,Store_Map!$A$2:$I$100,7,FALSE),"")</f>
        <v>0</v>
      </c>
      <c r="M8059">
        <f>IFERROR(VLOOKUP(G8059,Store_Map!$A$2:$I$100,8,FALSE),"")</f>
        <v>0</v>
      </c>
      <c r="N8059">
        <f t="shared" si="1125"/>
        <v>0</v>
      </c>
      <c r="O8059" t="str">
        <f t="shared" si="1126"/>
        <v>PASS</v>
      </c>
      <c r="P8059" t="str">
        <f t="shared" si="1127"/>
        <v>PASS</v>
      </c>
      <c r="Q8059" t="str">
        <f t="shared" si="1128"/>
        <v>PASS</v>
      </c>
      <c r="R8059" t="str">
        <f t="shared" si="1129"/>
        <v>PASS</v>
      </c>
      <c r="S8059" t="str">
        <f t="shared" si="1130"/>
        <v>PASS</v>
      </c>
      <c r="T8059">
        <f t="shared" si="1131"/>
        <v>100</v>
      </c>
      <c r="U8059" t="str">
        <f t="shared" si="1132"/>
        <v>Low</v>
      </c>
      <c r="V8059" t="str">
        <f t="shared" si="1133"/>
        <v>Clean</v>
      </c>
    </row>
  </sheetData>
  <conditionalFormatting sqref="T2:T8059">
    <cfRule type="colorScale" priority="1">
      <colorScale>
        <cfvo type="num" val="0"/>
        <cfvo type="num" val="7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>
      <selection sqref="A1:H1"/>
    </sheetView>
  </sheetViews>
  <sheetFormatPr defaultRowHeight="14.4" x14ac:dyDescent="0.3"/>
  <cols>
    <col min="1" max="1" width="28" customWidth="1"/>
    <col min="2" max="2" width="14" customWidth="1"/>
    <col min="4" max="4" width="26" customWidth="1"/>
    <col min="5" max="5" width="12" customWidth="1"/>
    <col min="6" max="6" width="18" customWidth="1"/>
    <col min="8" max="8" width="32" customWidth="1"/>
  </cols>
  <sheetData>
    <row r="1" spans="1:8" x14ac:dyDescent="0.3">
      <c r="A1" s="13" t="s">
        <v>13968</v>
      </c>
      <c r="B1" s="14"/>
      <c r="C1" s="14"/>
      <c r="D1" s="14"/>
      <c r="E1" s="14"/>
      <c r="F1" s="14"/>
      <c r="G1" s="14"/>
      <c r="H1" s="15"/>
    </row>
    <row r="2" spans="1:8" x14ac:dyDescent="0.3">
      <c r="A2" s="2" t="s">
        <v>13969</v>
      </c>
      <c r="B2" s="5">
        <f>COUNTA(Raw_Data!A:A)-1</f>
        <v>8058</v>
      </c>
      <c r="D2" s="6" t="s">
        <v>13970</v>
      </c>
      <c r="H2" s="7" t="s">
        <v>13971</v>
      </c>
    </row>
    <row r="3" spans="1:8" x14ac:dyDescent="0.3">
      <c r="A3" s="2" t="s">
        <v>13972</v>
      </c>
      <c r="B3" s="5">
        <f>COUNTIF(Scrubbing_Engine!S:S,"PASS")</f>
        <v>6237</v>
      </c>
      <c r="D3" s="8" t="s">
        <v>13973</v>
      </c>
      <c r="E3" s="8">
        <f>COUNTIF(Scrubbing_Engine!V:V,"Missing required fields")</f>
        <v>0</v>
      </c>
      <c r="H3" t="s">
        <v>13974</v>
      </c>
    </row>
    <row r="4" spans="1:8" x14ac:dyDescent="0.3">
      <c r="A4" s="2" t="s">
        <v>13975</v>
      </c>
      <c r="B4" s="5">
        <f>COUNTIF(Scrubbing_Engine!S:S,"REVIEW")</f>
        <v>1821</v>
      </c>
      <c r="D4" s="8" t="s">
        <v>13976</v>
      </c>
      <c r="E4" s="8">
        <f>COUNTIF(Scrubbing_Engine!V:V,"Invalid provider NPI")</f>
        <v>0</v>
      </c>
      <c r="H4" t="s">
        <v>13977</v>
      </c>
    </row>
    <row r="5" spans="1:8" x14ac:dyDescent="0.3">
      <c r="A5" s="2" t="s">
        <v>13978</v>
      </c>
      <c r="B5" s="9">
        <f>IF(B2=0,0,B3/B2)</f>
        <v>0.77401340282948627</v>
      </c>
      <c r="D5" s="8" t="s">
        <v>13979</v>
      </c>
      <c r="E5" s="8">
        <f>COUNTIF(Scrubbing_Engine!V:V,"Invalid NDC")</f>
        <v>1821</v>
      </c>
      <c r="H5" t="s">
        <v>13980</v>
      </c>
    </row>
    <row r="6" spans="1:8" x14ac:dyDescent="0.3">
      <c r="A6" s="10" t="s">
        <v>13981</v>
      </c>
      <c r="B6" s="5">
        <f>COUNTIF(Scrubbing_Engine!U:U,"High")</f>
        <v>0</v>
      </c>
      <c r="D6" s="8" t="s">
        <v>13982</v>
      </c>
      <c r="E6" s="8">
        <f>COUNTIF(Scrubbing_Engine!V:V,"Store mapping incomplete")</f>
        <v>0</v>
      </c>
      <c r="H6" t="s">
        <v>13983</v>
      </c>
    </row>
    <row r="7" spans="1:8" x14ac:dyDescent="0.3">
      <c r="A7" s="10" t="s">
        <v>13984</v>
      </c>
      <c r="B7" s="5">
        <f>COUNTIF(Scrubbing_Engine!U:U,"Medium")</f>
        <v>0</v>
      </c>
      <c r="D7" s="8" t="s">
        <v>13985</v>
      </c>
      <c r="E7" s="8">
        <f>COUNTIF(Scrubbing_Engine!V:V,"Entity mapping incomplete")</f>
        <v>0</v>
      </c>
      <c r="H7" t="s">
        <v>13986</v>
      </c>
    </row>
    <row r="8" spans="1:8" x14ac:dyDescent="0.3">
      <c r="A8" s="10" t="s">
        <v>13987</v>
      </c>
      <c r="B8" s="5">
        <f>COUNTIF(Scrubbing_Engine!U:U,"Low")</f>
        <v>8058</v>
      </c>
      <c r="H8" t="s">
        <v>13988</v>
      </c>
    </row>
    <row r="9" spans="1:8" x14ac:dyDescent="0.3">
      <c r="A9" s="10" t="s">
        <v>13989</v>
      </c>
      <c r="B9" s="11">
        <f>IF(B2=0,0,AVERAGE(Scrubbing_Engine!T2:T8059))</f>
        <v>97.740134028294861</v>
      </c>
      <c r="H9" t="s">
        <v>13990</v>
      </c>
    </row>
    <row r="10" spans="1:8" ht="28.8" x14ac:dyDescent="0.3">
      <c r="D10" s="6" t="s">
        <v>13991</v>
      </c>
      <c r="H10" t="s">
        <v>13992</v>
      </c>
    </row>
    <row r="11" spans="1:8" x14ac:dyDescent="0.3">
      <c r="D11" s="3" t="s">
        <v>33</v>
      </c>
      <c r="E11" s="3" t="s">
        <v>13993</v>
      </c>
      <c r="F11" s="3" t="s">
        <v>13994</v>
      </c>
      <c r="H11" t="s">
        <v>13995</v>
      </c>
    </row>
    <row r="12" spans="1:8" x14ac:dyDescent="0.3">
      <c r="D12" s="8" t="s">
        <v>42</v>
      </c>
      <c r="E12" s="8">
        <v>3763</v>
      </c>
      <c r="F12" s="8" t="str">
        <f>IFERROR(VLOOKUP(D12,Store_Map!$A$2:$I$100,9,FALSE),"Needs update")</f>
        <v>Needs update</v>
      </c>
    </row>
    <row r="13" spans="1:8" x14ac:dyDescent="0.3">
      <c r="D13" s="8" t="s">
        <v>6595</v>
      </c>
      <c r="E13" s="8">
        <v>1045</v>
      </c>
      <c r="F13" s="8" t="str">
        <f>IFERROR(VLOOKUP(D13,Store_Map!$A$2:$I$100,9,FALSE),"Needs update")</f>
        <v>Needs update</v>
      </c>
    </row>
    <row r="14" spans="1:8" x14ac:dyDescent="0.3">
      <c r="D14" s="8" t="s">
        <v>8575</v>
      </c>
      <c r="E14" s="8">
        <v>2230</v>
      </c>
      <c r="F14" s="8" t="str">
        <f>IFERROR(VLOOKUP(D14,Store_Map!$A$2:$I$100,9,FALSE),"Needs update")</f>
        <v>Needs update</v>
      </c>
    </row>
    <row r="15" spans="1:8" x14ac:dyDescent="0.3">
      <c r="D15" s="8" t="s">
        <v>12107</v>
      </c>
      <c r="E15" s="8">
        <v>1018</v>
      </c>
      <c r="F15" s="8" t="str">
        <f>IFERROR(VLOOKUP(D15,Store_Map!$A$2:$I$100,9,FALSE),"Needs update")</f>
        <v>Needs update</v>
      </c>
    </row>
    <row r="16" spans="1:8" x14ac:dyDescent="0.3">
      <c r="D16" s="8" t="s">
        <v>13949</v>
      </c>
      <c r="E16" s="8">
        <v>2</v>
      </c>
      <c r="F16" s="8" t="str">
        <f>IFERROR(VLOOKUP(D16,Store_Map!$A$2:$I$100,9,FALSE),"Needs update")</f>
        <v>Needs update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4.4" x14ac:dyDescent="0.3"/>
  <cols>
    <col min="1" max="1" width="12" customWidth="1"/>
    <col min="2" max="2" width="14" customWidth="1"/>
    <col min="3" max="4" width="15" customWidth="1"/>
    <col min="5" max="5" width="18" customWidth="1"/>
    <col min="6" max="6" width="10" customWidth="1"/>
    <col min="7" max="7" width="12" customWidth="1"/>
    <col min="8" max="8" width="28" customWidth="1"/>
  </cols>
  <sheetData>
    <row r="1" spans="1:8" ht="28.8" x14ac:dyDescent="0.3">
      <c r="A1" s="3" t="s">
        <v>13996</v>
      </c>
      <c r="B1" s="3" t="s">
        <v>13997</v>
      </c>
      <c r="C1" s="3" t="s">
        <v>13998</v>
      </c>
      <c r="D1" s="3" t="s">
        <v>13999</v>
      </c>
      <c r="E1" s="3" t="s">
        <v>14000</v>
      </c>
      <c r="F1" s="3" t="s">
        <v>14001</v>
      </c>
      <c r="G1" s="3" t="s">
        <v>14002</v>
      </c>
      <c r="H1" s="3" t="s">
        <v>14003</v>
      </c>
    </row>
    <row r="2" spans="1:8" x14ac:dyDescent="0.3">
      <c r="A2" s="4" t="s">
        <v>14004</v>
      </c>
      <c r="B2" t="s">
        <v>14005</v>
      </c>
      <c r="C2">
        <v>100</v>
      </c>
      <c r="G2" s="12" t="str">
        <f t="shared" ref="G2:G19" si="0">IF(E2=0,"",1-(F2/E2))</f>
        <v/>
      </c>
    </row>
    <row r="3" spans="1:8" x14ac:dyDescent="0.3">
      <c r="A3" s="4" t="s">
        <v>14004</v>
      </c>
      <c r="B3" t="s">
        <v>14006</v>
      </c>
      <c r="C3">
        <v>100</v>
      </c>
      <c r="G3" s="12" t="str">
        <f t="shared" si="0"/>
        <v/>
      </c>
    </row>
    <row r="4" spans="1:8" x14ac:dyDescent="0.3">
      <c r="A4" s="4" t="s">
        <v>14007</v>
      </c>
      <c r="B4" t="s">
        <v>14005</v>
      </c>
      <c r="C4">
        <v>100</v>
      </c>
      <c r="G4" s="12" t="str">
        <f t="shared" si="0"/>
        <v/>
      </c>
    </row>
    <row r="5" spans="1:8" x14ac:dyDescent="0.3">
      <c r="A5" s="4" t="s">
        <v>14007</v>
      </c>
      <c r="B5" t="s">
        <v>14006</v>
      </c>
      <c r="C5">
        <v>100</v>
      </c>
      <c r="G5" s="12" t="str">
        <f t="shared" si="0"/>
        <v/>
      </c>
    </row>
    <row r="6" spans="1:8" x14ac:dyDescent="0.3">
      <c r="A6" s="4" t="s">
        <v>14008</v>
      </c>
      <c r="B6" t="s">
        <v>14005</v>
      </c>
      <c r="C6">
        <v>100</v>
      </c>
      <c r="G6" s="12" t="str">
        <f t="shared" si="0"/>
        <v/>
      </c>
    </row>
    <row r="7" spans="1:8" x14ac:dyDescent="0.3">
      <c r="A7" s="4" t="s">
        <v>14008</v>
      </c>
      <c r="B7" t="s">
        <v>14006</v>
      </c>
      <c r="C7">
        <v>100</v>
      </c>
      <c r="G7" s="12" t="str">
        <f t="shared" si="0"/>
        <v/>
      </c>
    </row>
    <row r="8" spans="1:8" x14ac:dyDescent="0.3">
      <c r="A8" s="4" t="s">
        <v>14009</v>
      </c>
      <c r="B8" t="s">
        <v>14005</v>
      </c>
      <c r="C8">
        <v>100</v>
      </c>
      <c r="G8" s="12" t="str">
        <f t="shared" si="0"/>
        <v/>
      </c>
    </row>
    <row r="9" spans="1:8" x14ac:dyDescent="0.3">
      <c r="A9" s="4" t="s">
        <v>14009</v>
      </c>
      <c r="B9" t="s">
        <v>14006</v>
      </c>
      <c r="C9">
        <v>100</v>
      </c>
      <c r="G9" s="12" t="str">
        <f t="shared" si="0"/>
        <v/>
      </c>
    </row>
    <row r="10" spans="1:8" x14ac:dyDescent="0.3">
      <c r="A10" s="4" t="s">
        <v>14010</v>
      </c>
      <c r="B10" t="s">
        <v>14005</v>
      </c>
      <c r="C10">
        <v>150</v>
      </c>
      <c r="G10" s="12" t="str">
        <f t="shared" si="0"/>
        <v/>
      </c>
    </row>
    <row r="11" spans="1:8" x14ac:dyDescent="0.3">
      <c r="A11" s="4" t="s">
        <v>14010</v>
      </c>
      <c r="B11" t="s">
        <v>14006</v>
      </c>
      <c r="C11">
        <v>150</v>
      </c>
      <c r="G11" s="12" t="str">
        <f t="shared" si="0"/>
        <v/>
      </c>
    </row>
    <row r="12" spans="1:8" x14ac:dyDescent="0.3">
      <c r="A12" s="4" t="s">
        <v>14011</v>
      </c>
      <c r="B12" t="s">
        <v>14005</v>
      </c>
      <c r="C12">
        <v>150</v>
      </c>
      <c r="G12" s="12" t="str">
        <f t="shared" si="0"/>
        <v/>
      </c>
    </row>
    <row r="13" spans="1:8" x14ac:dyDescent="0.3">
      <c r="A13" s="4" t="s">
        <v>14011</v>
      </c>
      <c r="B13" t="s">
        <v>14006</v>
      </c>
      <c r="C13">
        <v>150</v>
      </c>
      <c r="G13" s="12" t="str">
        <f t="shared" si="0"/>
        <v/>
      </c>
    </row>
    <row r="14" spans="1:8" x14ac:dyDescent="0.3">
      <c r="A14" s="4" t="s">
        <v>14012</v>
      </c>
      <c r="B14" t="s">
        <v>14005</v>
      </c>
      <c r="C14">
        <v>150</v>
      </c>
      <c r="G14" s="12" t="str">
        <f t="shared" si="0"/>
        <v/>
      </c>
    </row>
    <row r="15" spans="1:8" x14ac:dyDescent="0.3">
      <c r="A15" s="4" t="s">
        <v>14012</v>
      </c>
      <c r="B15" t="s">
        <v>14006</v>
      </c>
      <c r="C15">
        <v>150</v>
      </c>
      <c r="G15" s="12" t="str">
        <f t="shared" si="0"/>
        <v/>
      </c>
    </row>
    <row r="16" spans="1:8" x14ac:dyDescent="0.3">
      <c r="A16" s="4" t="s">
        <v>14013</v>
      </c>
      <c r="B16" t="s">
        <v>14005</v>
      </c>
      <c r="C16">
        <v>150</v>
      </c>
      <c r="G16" s="12" t="str">
        <f t="shared" si="0"/>
        <v/>
      </c>
    </row>
    <row r="17" spans="1:7" x14ac:dyDescent="0.3">
      <c r="A17" s="4" t="s">
        <v>14013</v>
      </c>
      <c r="B17" t="s">
        <v>14006</v>
      </c>
      <c r="C17">
        <v>150</v>
      </c>
      <c r="G17" s="12" t="str">
        <f t="shared" si="0"/>
        <v/>
      </c>
    </row>
    <row r="18" spans="1:7" x14ac:dyDescent="0.3">
      <c r="A18" s="4" t="s">
        <v>14014</v>
      </c>
      <c r="B18" t="s">
        <v>14005</v>
      </c>
      <c r="C18">
        <v>150</v>
      </c>
      <c r="G18" s="12" t="str">
        <f t="shared" si="0"/>
        <v/>
      </c>
    </row>
    <row r="19" spans="1:7" x14ac:dyDescent="0.3">
      <c r="A19" s="4" t="s">
        <v>14014</v>
      </c>
      <c r="B19" t="s">
        <v>14006</v>
      </c>
      <c r="C19">
        <v>150</v>
      </c>
      <c r="G19" s="12" t="str">
        <f t="shared" si="0"/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topLeftCell="A3" workbookViewId="0">
      <selection sqref="A1:G1"/>
    </sheetView>
  </sheetViews>
  <sheetFormatPr defaultRowHeight="14.4" x14ac:dyDescent="0.3"/>
  <cols>
    <col min="1" max="1" width="28" customWidth="1"/>
    <col min="2" max="2" width="80" customWidth="1"/>
  </cols>
  <sheetData>
    <row r="1" spans="1:7" x14ac:dyDescent="0.3">
      <c r="A1" s="13" t="s">
        <v>14015</v>
      </c>
      <c r="B1" s="14"/>
      <c r="C1" s="14"/>
      <c r="D1" s="14"/>
      <c r="E1" s="14"/>
      <c r="F1" s="14"/>
      <c r="G1" s="15"/>
    </row>
    <row r="3" spans="1:7" x14ac:dyDescent="0.3">
      <c r="A3" s="1" t="s">
        <v>14016</v>
      </c>
    </row>
    <row r="4" spans="1:7" x14ac:dyDescent="0.3">
      <c r="B4" t="s">
        <v>14017</v>
      </c>
    </row>
    <row r="5" spans="1:7" x14ac:dyDescent="0.3">
      <c r="B5" t="s">
        <v>14018</v>
      </c>
    </row>
    <row r="6" spans="1:7" x14ac:dyDescent="0.3">
      <c r="B6" t="s">
        <v>14019</v>
      </c>
    </row>
    <row r="9" spans="1:7" x14ac:dyDescent="0.3">
      <c r="A9" s="1" t="s">
        <v>14020</v>
      </c>
    </row>
    <row r="10" spans="1:7" x14ac:dyDescent="0.3">
      <c r="B10" t="s">
        <v>14021</v>
      </c>
    </row>
    <row r="11" spans="1:7" x14ac:dyDescent="0.3">
      <c r="B11" t="s">
        <v>14022</v>
      </c>
    </row>
    <row r="12" spans="1:7" x14ac:dyDescent="0.3">
      <c r="B12" t="s">
        <v>14023</v>
      </c>
    </row>
    <row r="15" spans="1:7" x14ac:dyDescent="0.3">
      <c r="A15" s="1" t="s">
        <v>14024</v>
      </c>
    </row>
    <row r="16" spans="1:7" x14ac:dyDescent="0.3">
      <c r="B16" t="s">
        <v>14025</v>
      </c>
    </row>
    <row r="17" spans="1:2" x14ac:dyDescent="0.3">
      <c r="B17" t="s">
        <v>14026</v>
      </c>
    </row>
    <row r="18" spans="1:2" x14ac:dyDescent="0.3">
      <c r="B18" t="s">
        <v>14027</v>
      </c>
    </row>
    <row r="21" spans="1:2" ht="28.8" x14ac:dyDescent="0.3">
      <c r="A21" s="1" t="s">
        <v>14028</v>
      </c>
    </row>
    <row r="22" spans="1:2" x14ac:dyDescent="0.3">
      <c r="B22" t="s">
        <v>14029</v>
      </c>
    </row>
    <row r="23" spans="1:2" x14ac:dyDescent="0.3">
      <c r="B23" t="s">
        <v>14030</v>
      </c>
    </row>
    <row r="24" spans="1:2" x14ac:dyDescent="0.3">
      <c r="B24" t="s">
        <v>14031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Raw_Data</vt:lpstr>
      <vt:lpstr>Store_Map</vt:lpstr>
      <vt:lpstr>Site_Entity_Map</vt:lpstr>
      <vt:lpstr>Scrubbing_Engine</vt:lpstr>
      <vt:lpstr>Dashboard</vt:lpstr>
      <vt:lpstr>Daily_Production</vt:lpstr>
      <vt:lpstr>Audit_Protocol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Everette Egun</cp:lastModifiedBy>
  <dcterms:created xsi:type="dcterms:W3CDTF">2026-03-17T17:38:49Z</dcterms:created>
  <dcterms:modified xsi:type="dcterms:W3CDTF">2026-03-23T17:55:49Z</dcterms:modified>
</cp:coreProperties>
</file>